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hidePivotFieldList="1" defaultThemeVersion="202300"/>
  <mc:AlternateContent xmlns:mc="http://schemas.openxmlformats.org/markup-compatibility/2006">
    <mc:Choice Requires="x15">
      <x15ac:absPath xmlns:x15ac="http://schemas.microsoft.com/office/spreadsheetml/2010/11/ac" url="C:\Users\hp\Downloads\"/>
    </mc:Choice>
  </mc:AlternateContent>
  <xr:revisionPtr revIDLastSave="0" documentId="13_ncr:1_{F3FCD8A1-9A7C-432B-A675-79CA603453B8}" xr6:coauthVersionLast="47" xr6:coauthVersionMax="47" xr10:uidLastSave="{00000000-0000-0000-0000-000000000000}"/>
  <bookViews>
    <workbookView xWindow="-110" yWindow="-110" windowWidth="19420" windowHeight="11020" activeTab="2" xr2:uid="{00000000-000D-0000-FFFF-FFFF00000000}"/>
  </bookViews>
  <sheets>
    <sheet name="Dmart_RetailBusiness" sheetId="1" r:id="rId1"/>
    <sheet name="Pivots" sheetId="2" r:id="rId2"/>
    <sheet name="Sheet3" sheetId="4" r:id="rId3"/>
  </sheets>
  <definedNames>
    <definedName name="Slicer_customer_type">#N/A</definedName>
    <definedName name="Slicer_month">#N/A</definedName>
    <definedName name="Slicer_Year">#N/A</definedName>
  </definedNames>
  <calcPr calcId="191029"/>
  <pivotCaches>
    <pivotCache cacheId="3" r:id="rId4"/>
  </pivotCaches>
  <fileRecoveryPr repairLoad="1"/>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 i="1" l="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Q10001" i="1"/>
  <c r="Q10002" i="1"/>
  <c r="Q10003" i="1"/>
  <c r="Q10004" i="1"/>
  <c r="Q10005" i="1"/>
  <c r="Q10006" i="1"/>
  <c r="Q10007" i="1"/>
  <c r="Q10008" i="1"/>
  <c r="Q10009" i="1"/>
  <c r="Q10010" i="1"/>
  <c r="Q10011" i="1"/>
  <c r="Q10012" i="1"/>
  <c r="Q10013" i="1"/>
  <c r="Q10014" i="1"/>
  <c r="Q10015" i="1"/>
  <c r="Q10016" i="1"/>
  <c r="Q10017" i="1"/>
  <c r="Q10018" i="1"/>
  <c r="Q10019" i="1"/>
  <c r="Q10020" i="1"/>
  <c r="Q10021" i="1"/>
  <c r="Q10022" i="1"/>
  <c r="Q10023" i="1"/>
  <c r="Q10024" i="1"/>
  <c r="Q10025" i="1"/>
  <c r="Q10026" i="1"/>
  <c r="Q10027" i="1"/>
  <c r="Q10028" i="1"/>
  <c r="Q10029" i="1"/>
  <c r="Q10030" i="1"/>
  <c r="Q10031" i="1"/>
  <c r="Q10032" i="1"/>
  <c r="Q10033" i="1"/>
  <c r="Q10034" i="1"/>
  <c r="Q10035" i="1"/>
  <c r="Q10036" i="1"/>
  <c r="Q10037" i="1"/>
  <c r="Q10038" i="1"/>
  <c r="Q10039" i="1"/>
  <c r="Q10040" i="1"/>
  <c r="Q10041" i="1"/>
  <c r="Q10042" i="1"/>
  <c r="Q10043" i="1"/>
  <c r="Q10044" i="1"/>
  <c r="Q10045" i="1"/>
  <c r="Q10046" i="1"/>
  <c r="Q10047" i="1"/>
  <c r="Q10048" i="1"/>
  <c r="Q10049" i="1"/>
  <c r="Q10050" i="1"/>
  <c r="Q10051" i="1"/>
  <c r="Q10052" i="1"/>
  <c r="Q10053" i="1"/>
  <c r="Q10054" i="1"/>
  <c r="Q10055" i="1"/>
  <c r="Q10056" i="1"/>
  <c r="Q10057" i="1"/>
  <c r="Q10058" i="1"/>
  <c r="Q10059" i="1"/>
  <c r="Q10060" i="1"/>
  <c r="Q10061" i="1"/>
  <c r="Q10062" i="1"/>
  <c r="Q10063" i="1"/>
  <c r="Q10064" i="1"/>
  <c r="Q10065" i="1"/>
  <c r="Q10066" i="1"/>
  <c r="Q10067" i="1"/>
  <c r="Q10068" i="1"/>
  <c r="Q10069" i="1"/>
  <c r="Q10070" i="1"/>
  <c r="Q10071" i="1"/>
  <c r="Q10072" i="1"/>
  <c r="Q10073" i="1"/>
  <c r="Q10074" i="1"/>
  <c r="Q10075" i="1"/>
  <c r="Q10076" i="1"/>
  <c r="Q10077" i="1"/>
  <c r="Q10078" i="1"/>
  <c r="Q10079" i="1"/>
  <c r="Q10080" i="1"/>
  <c r="Q10081" i="1"/>
  <c r="Q10082" i="1"/>
  <c r="Q10083" i="1"/>
  <c r="Q10084" i="1"/>
  <c r="Q10085" i="1"/>
  <c r="Q10086" i="1"/>
  <c r="Q10087" i="1"/>
  <c r="Q10088" i="1"/>
  <c r="Q10089" i="1"/>
  <c r="Q10090" i="1"/>
  <c r="Q10091" i="1"/>
  <c r="Q10092" i="1"/>
  <c r="Q10093" i="1"/>
  <c r="Q10094" i="1"/>
  <c r="Q10095" i="1"/>
  <c r="Q10096" i="1"/>
  <c r="Q10097" i="1"/>
  <c r="Q10098" i="1"/>
  <c r="Q10099" i="1"/>
  <c r="Q10100" i="1"/>
  <c r="Q10101" i="1"/>
  <c r="Q10102" i="1"/>
  <c r="Q10103" i="1"/>
  <c r="Q10104" i="1"/>
  <c r="Q10105" i="1"/>
  <c r="Q10106" i="1"/>
  <c r="Q10107" i="1"/>
  <c r="Q10108" i="1"/>
  <c r="Q10109" i="1"/>
  <c r="Q10110" i="1"/>
  <c r="Q10111" i="1"/>
  <c r="Q10112" i="1"/>
  <c r="Q10113" i="1"/>
  <c r="Q10114" i="1"/>
  <c r="Q10115" i="1"/>
  <c r="Q10116" i="1"/>
  <c r="Q10117" i="1"/>
  <c r="Q10118" i="1"/>
  <c r="Q10119" i="1"/>
  <c r="Q10120" i="1"/>
  <c r="Q10121" i="1"/>
  <c r="Q10122" i="1"/>
  <c r="Q10123" i="1"/>
  <c r="Q10124" i="1"/>
  <c r="Q10125" i="1"/>
  <c r="Q10126" i="1"/>
  <c r="Q10127" i="1"/>
  <c r="Q10128" i="1"/>
  <c r="Q10129" i="1"/>
  <c r="Q10130" i="1"/>
  <c r="Q10131" i="1"/>
  <c r="Q10132" i="1"/>
  <c r="Q10133" i="1"/>
  <c r="Q10134" i="1"/>
  <c r="Q10135" i="1"/>
  <c r="Q10136" i="1"/>
  <c r="Q10137" i="1"/>
  <c r="Q10138" i="1"/>
  <c r="Q10139" i="1"/>
  <c r="Q10140" i="1"/>
  <c r="Q10141" i="1"/>
  <c r="Q10142" i="1"/>
  <c r="Q10143" i="1"/>
  <c r="Q10144" i="1"/>
  <c r="Q10145" i="1"/>
  <c r="Q10146" i="1"/>
  <c r="Q10147" i="1"/>
  <c r="Q10148" i="1"/>
  <c r="Q10149" i="1"/>
  <c r="Q10150" i="1"/>
  <c r="Q10151" i="1"/>
  <c r="Q10152" i="1"/>
  <c r="Q10153" i="1"/>
  <c r="Q10154" i="1"/>
  <c r="Q10155" i="1"/>
  <c r="Q10156" i="1"/>
  <c r="Q10157" i="1"/>
  <c r="Q10158" i="1"/>
  <c r="Q10159" i="1"/>
  <c r="Q10160" i="1"/>
  <c r="Q10161" i="1"/>
  <c r="Q10162" i="1"/>
  <c r="Q10163" i="1"/>
  <c r="Q10164" i="1"/>
  <c r="Q10165" i="1"/>
  <c r="Q10166" i="1"/>
  <c r="Q10167" i="1"/>
  <c r="Q10168" i="1"/>
  <c r="Q10169" i="1"/>
  <c r="Q10170" i="1"/>
  <c r="Q10171" i="1"/>
  <c r="Q10172" i="1"/>
  <c r="Q10173" i="1"/>
  <c r="Q10174" i="1"/>
  <c r="Q10175" i="1"/>
  <c r="Q10176" i="1"/>
  <c r="Q10177" i="1"/>
  <c r="Q10178" i="1"/>
  <c r="Q10179" i="1"/>
  <c r="Q10180" i="1"/>
  <c r="Q10181" i="1"/>
  <c r="Q10182" i="1"/>
  <c r="Q10183" i="1"/>
  <c r="Q10184" i="1"/>
  <c r="Q10185" i="1"/>
  <c r="Q10186" i="1"/>
  <c r="Q10187" i="1"/>
  <c r="Q10188" i="1"/>
  <c r="Q10189" i="1"/>
  <c r="Q10190" i="1"/>
  <c r="Q10191" i="1"/>
  <c r="Q10192" i="1"/>
  <c r="Q10193" i="1"/>
  <c r="Q10194" i="1"/>
  <c r="Q10195" i="1"/>
  <c r="Q10196" i="1"/>
  <c r="Q10197" i="1"/>
  <c r="Q10198" i="1"/>
  <c r="Q10199" i="1"/>
  <c r="Q10200" i="1"/>
  <c r="Q10201" i="1"/>
  <c r="Q10202" i="1"/>
  <c r="Q10203" i="1"/>
  <c r="Q10204" i="1"/>
  <c r="Q10205" i="1"/>
  <c r="Q10206" i="1"/>
  <c r="Q10207" i="1"/>
  <c r="Q10208" i="1"/>
  <c r="Q10209" i="1"/>
  <c r="Q10210" i="1"/>
  <c r="Q10211" i="1"/>
  <c r="Q10212" i="1"/>
  <c r="Q10213" i="1"/>
  <c r="Q10214" i="1"/>
  <c r="Q10215" i="1"/>
  <c r="Q10216" i="1"/>
  <c r="Q10217" i="1"/>
  <c r="Q10218" i="1"/>
  <c r="Q10219" i="1"/>
  <c r="Q10220" i="1"/>
  <c r="Q10221" i="1"/>
  <c r="Q10222" i="1"/>
  <c r="Q10223" i="1"/>
  <c r="Q10224" i="1"/>
  <c r="Q10225" i="1"/>
  <c r="Q10226" i="1"/>
  <c r="Q10227" i="1"/>
  <c r="Q10228" i="1"/>
  <c r="Q10229" i="1"/>
  <c r="Q10230" i="1"/>
  <c r="Q10231" i="1"/>
  <c r="Q10232" i="1"/>
  <c r="Q10233" i="1"/>
  <c r="Q10234" i="1"/>
  <c r="Q10235" i="1"/>
  <c r="Q10236" i="1"/>
  <c r="Q10237" i="1"/>
  <c r="Q10238" i="1"/>
  <c r="Q10239" i="1"/>
  <c r="Q10240" i="1"/>
  <c r="Q10241" i="1"/>
  <c r="Q10242" i="1"/>
  <c r="Q10243" i="1"/>
  <c r="Q10244" i="1"/>
  <c r="Q10245" i="1"/>
  <c r="Q10246" i="1"/>
  <c r="Q10247" i="1"/>
  <c r="Q10248" i="1"/>
  <c r="Q10249" i="1"/>
  <c r="Q10250" i="1"/>
  <c r="Q10251" i="1"/>
  <c r="Q10252" i="1"/>
  <c r="Q10253" i="1"/>
  <c r="Q10254" i="1"/>
  <c r="Q10255" i="1"/>
  <c r="Q10256" i="1"/>
  <c r="Q10257" i="1"/>
  <c r="Q10258" i="1"/>
  <c r="Q10259" i="1"/>
  <c r="Q10260" i="1"/>
  <c r="Q10261" i="1"/>
  <c r="Q10262" i="1"/>
  <c r="Q10263" i="1"/>
  <c r="Q10264" i="1"/>
  <c r="Q10265" i="1"/>
  <c r="Q10266" i="1"/>
  <c r="Q10267" i="1"/>
  <c r="Q10268" i="1"/>
  <c r="Q10269" i="1"/>
  <c r="Q10270" i="1"/>
  <c r="Q10271" i="1"/>
  <c r="Q10272" i="1"/>
  <c r="Q10273" i="1"/>
  <c r="Q10274" i="1"/>
  <c r="Q10275" i="1"/>
  <c r="Q10276" i="1"/>
  <c r="Q10277" i="1"/>
  <c r="Q10278" i="1"/>
  <c r="Q10279" i="1"/>
  <c r="Q10280" i="1"/>
  <c r="Q10281" i="1"/>
  <c r="Q10282" i="1"/>
  <c r="Q10283" i="1"/>
  <c r="Q10284" i="1"/>
  <c r="Q10285" i="1"/>
  <c r="Q10286" i="1"/>
  <c r="Q10287" i="1"/>
  <c r="Q10288" i="1"/>
  <c r="Q10289" i="1"/>
  <c r="Q10290" i="1"/>
  <c r="Q10291" i="1"/>
  <c r="Q10292" i="1"/>
  <c r="Q10293" i="1"/>
  <c r="Q10294" i="1"/>
  <c r="Q10295" i="1"/>
  <c r="Q10296" i="1"/>
  <c r="Q10297" i="1"/>
  <c r="Q10298" i="1"/>
  <c r="Q10299" i="1"/>
  <c r="Q10300" i="1"/>
  <c r="Q10301" i="1"/>
  <c r="Q10302" i="1"/>
  <c r="Q10303" i="1"/>
  <c r="Q10304" i="1"/>
  <c r="Q10305" i="1"/>
  <c r="Q10306" i="1"/>
  <c r="Q10307" i="1"/>
  <c r="Q10308" i="1"/>
  <c r="Q10309" i="1"/>
  <c r="Q10310" i="1"/>
  <c r="Q10311" i="1"/>
  <c r="Q10312" i="1"/>
  <c r="Q10313" i="1"/>
  <c r="Q10314" i="1"/>
  <c r="Q10315" i="1"/>
  <c r="Q10316" i="1"/>
  <c r="Q10317" i="1"/>
  <c r="Q10318" i="1"/>
  <c r="Q10319" i="1"/>
  <c r="Q10320" i="1"/>
  <c r="Q10321" i="1"/>
  <c r="Q10322" i="1"/>
  <c r="Q10323" i="1"/>
  <c r="Q10324" i="1"/>
  <c r="Q10325" i="1"/>
  <c r="Q10326" i="1"/>
  <c r="Q10327" i="1"/>
  <c r="Q10328" i="1"/>
  <c r="Q10329" i="1"/>
  <c r="Q10330" i="1"/>
  <c r="Q10331" i="1"/>
  <c r="Q10332" i="1"/>
  <c r="Q10333" i="1"/>
  <c r="Q10334" i="1"/>
  <c r="Q10335" i="1"/>
  <c r="Q10336" i="1"/>
  <c r="Q10337" i="1"/>
  <c r="Q10338" i="1"/>
  <c r="Q10339" i="1"/>
  <c r="Q10340" i="1"/>
  <c r="Q10341" i="1"/>
  <c r="Q10342" i="1"/>
  <c r="Q10343" i="1"/>
  <c r="Q10344" i="1"/>
  <c r="Q10345" i="1"/>
  <c r="Q10346" i="1"/>
  <c r="Q10347" i="1"/>
  <c r="Q10348" i="1"/>
  <c r="Q10349" i="1"/>
  <c r="Q10350" i="1"/>
  <c r="Q10351" i="1"/>
  <c r="Q10352" i="1"/>
  <c r="Q10353" i="1"/>
  <c r="Q10354" i="1"/>
  <c r="Q10355" i="1"/>
  <c r="Q10356" i="1"/>
  <c r="Q10357" i="1"/>
  <c r="Q10358" i="1"/>
  <c r="Q10359" i="1"/>
  <c r="Q10360" i="1"/>
  <c r="Q10361" i="1"/>
  <c r="Q10362" i="1"/>
  <c r="Q10363" i="1"/>
  <c r="Q10364" i="1"/>
  <c r="Q10365" i="1"/>
  <c r="Q10366" i="1"/>
  <c r="Q10367" i="1"/>
  <c r="Q10368" i="1"/>
  <c r="Q10369" i="1"/>
  <c r="Q10370" i="1"/>
  <c r="Q10371" i="1"/>
  <c r="Q10372" i="1"/>
  <c r="Q10373" i="1"/>
  <c r="Q10374" i="1"/>
  <c r="Q10375" i="1"/>
  <c r="Q10376" i="1"/>
  <c r="Q10377" i="1"/>
  <c r="Q10378" i="1"/>
  <c r="Q10379" i="1"/>
  <c r="Q10380" i="1"/>
  <c r="Q10381" i="1"/>
  <c r="Q10382" i="1"/>
  <c r="Q10383" i="1"/>
  <c r="Q10384" i="1"/>
  <c r="Q10385" i="1"/>
  <c r="Q10386" i="1"/>
  <c r="Q10387" i="1"/>
  <c r="Q10388" i="1"/>
  <c r="Q10389" i="1"/>
  <c r="Q10390" i="1"/>
  <c r="Q10391" i="1"/>
  <c r="Q10392" i="1"/>
  <c r="Q10393" i="1"/>
  <c r="Q10394" i="1"/>
  <c r="Q10395" i="1"/>
  <c r="Q10396" i="1"/>
  <c r="Q10397" i="1"/>
  <c r="Q10398" i="1"/>
  <c r="Q10399" i="1"/>
  <c r="Q10400" i="1"/>
  <c r="Q10401" i="1"/>
  <c r="Q10402" i="1"/>
  <c r="Q10403" i="1"/>
  <c r="Q10404" i="1"/>
  <c r="Q10405" i="1"/>
  <c r="Q10406" i="1"/>
  <c r="Q10407" i="1"/>
  <c r="Q10408" i="1"/>
  <c r="Q10409" i="1"/>
  <c r="Q10410" i="1"/>
  <c r="Q10411" i="1"/>
  <c r="Q10412" i="1"/>
  <c r="Q10413" i="1"/>
  <c r="Q10414" i="1"/>
  <c r="Q10415" i="1"/>
  <c r="Q10416" i="1"/>
  <c r="Q10417" i="1"/>
  <c r="Q10418" i="1"/>
  <c r="Q10419" i="1"/>
  <c r="Q10420" i="1"/>
  <c r="Q10421" i="1"/>
  <c r="Q10422" i="1"/>
  <c r="Q10423" i="1"/>
  <c r="Q10424" i="1"/>
  <c r="Q10425" i="1"/>
  <c r="Q10426" i="1"/>
  <c r="Q10427" i="1"/>
  <c r="Q10428" i="1"/>
  <c r="Q10429" i="1"/>
  <c r="Q10430" i="1"/>
  <c r="Q10431" i="1"/>
  <c r="Q10432" i="1"/>
  <c r="Q10433" i="1"/>
  <c r="Q10434" i="1"/>
  <c r="Q10435" i="1"/>
  <c r="Q10436" i="1"/>
  <c r="Q10437" i="1"/>
  <c r="Q10438" i="1"/>
  <c r="Q10439" i="1"/>
  <c r="Q10440" i="1"/>
  <c r="Q10441" i="1"/>
  <c r="Q10442" i="1"/>
  <c r="Q10443" i="1"/>
  <c r="Q10444" i="1"/>
  <c r="Q10445" i="1"/>
  <c r="Q10446" i="1"/>
  <c r="Q10447" i="1"/>
  <c r="Q10448" i="1"/>
  <c r="Q10449" i="1"/>
  <c r="Q10450" i="1"/>
  <c r="Q10451" i="1"/>
  <c r="Q10452" i="1"/>
  <c r="Q10453" i="1"/>
  <c r="Q10454" i="1"/>
  <c r="Q10455" i="1"/>
  <c r="Q10456" i="1"/>
  <c r="Q10457" i="1"/>
  <c r="Q10458" i="1"/>
  <c r="Q10459" i="1"/>
  <c r="Q10460" i="1"/>
  <c r="Q10461" i="1"/>
  <c r="Q10462" i="1"/>
  <c r="Q10463" i="1"/>
  <c r="Q10464" i="1"/>
  <c r="Q10465" i="1"/>
  <c r="Q10466" i="1"/>
  <c r="Q10467" i="1"/>
  <c r="Q10468" i="1"/>
  <c r="Q10469" i="1"/>
  <c r="Q10470" i="1"/>
  <c r="Q10471" i="1"/>
  <c r="Q10472" i="1"/>
  <c r="Q10473" i="1"/>
  <c r="Q10474" i="1"/>
  <c r="Q10475" i="1"/>
  <c r="Q10476" i="1"/>
  <c r="Q10477" i="1"/>
  <c r="Q10478" i="1"/>
  <c r="Q10479" i="1"/>
  <c r="Q10480" i="1"/>
  <c r="Q10481" i="1"/>
  <c r="Q10482" i="1"/>
  <c r="Q10483" i="1"/>
  <c r="Q10484" i="1"/>
  <c r="Q10485" i="1"/>
  <c r="Q10486" i="1"/>
  <c r="Q10487" i="1"/>
  <c r="Q10488" i="1"/>
  <c r="Q10489" i="1"/>
  <c r="Q10490" i="1"/>
  <c r="Q10491" i="1"/>
  <c r="Q10492" i="1"/>
  <c r="Q10493" i="1"/>
  <c r="Q10494" i="1"/>
  <c r="Q10495" i="1"/>
  <c r="Q10496" i="1"/>
  <c r="Q10497" i="1"/>
  <c r="Q10498" i="1"/>
  <c r="Q10499" i="1"/>
  <c r="Q10500" i="1"/>
  <c r="Q10501" i="1"/>
  <c r="Q10502" i="1"/>
  <c r="Q10503" i="1"/>
  <c r="Q10504" i="1"/>
  <c r="Q10505" i="1"/>
  <c r="Q10506" i="1"/>
  <c r="Q10507" i="1"/>
  <c r="Q10508" i="1"/>
  <c r="Q10509" i="1"/>
  <c r="Q10510" i="1"/>
  <c r="Q10511" i="1"/>
  <c r="Q10512" i="1"/>
  <c r="Q10513" i="1"/>
  <c r="Q10514" i="1"/>
  <c r="Q10515" i="1"/>
  <c r="Q10516" i="1"/>
  <c r="Q10517" i="1"/>
  <c r="Q10518" i="1"/>
  <c r="Q10519" i="1"/>
  <c r="Q10520" i="1"/>
  <c r="Q10521" i="1"/>
  <c r="Q10522" i="1"/>
  <c r="Q10523" i="1"/>
  <c r="Q10524" i="1"/>
  <c r="Q10525" i="1"/>
  <c r="Q10526" i="1"/>
  <c r="Q10527" i="1"/>
  <c r="Q10528" i="1"/>
  <c r="Q10529" i="1"/>
  <c r="Q10530" i="1"/>
  <c r="Q10531" i="1"/>
  <c r="Q10532" i="1"/>
  <c r="Q10533" i="1"/>
  <c r="Q10534" i="1"/>
  <c r="Q10535" i="1"/>
  <c r="Q10536" i="1"/>
  <c r="Q10537" i="1"/>
  <c r="Q10538" i="1"/>
  <c r="Q10539" i="1"/>
  <c r="Q10540" i="1"/>
  <c r="Q10541" i="1"/>
  <c r="Q10542" i="1"/>
  <c r="Q10543" i="1"/>
  <c r="Q10544" i="1"/>
  <c r="Q10545" i="1"/>
  <c r="Q10546" i="1"/>
  <c r="Q10547" i="1"/>
  <c r="Q10548" i="1"/>
  <c r="Q10549" i="1"/>
  <c r="Q10550" i="1"/>
  <c r="Q10551" i="1"/>
  <c r="Q10552" i="1"/>
  <c r="Q10553" i="1"/>
  <c r="Q10554" i="1"/>
  <c r="Q10555" i="1"/>
  <c r="Q10556" i="1"/>
  <c r="Q10557" i="1"/>
  <c r="Q10558" i="1"/>
  <c r="Q10559" i="1"/>
  <c r="Q10560" i="1"/>
  <c r="Q10561" i="1"/>
  <c r="Q10562" i="1"/>
  <c r="Q10563" i="1"/>
  <c r="Q10564" i="1"/>
  <c r="Q10565" i="1"/>
  <c r="Q10566" i="1"/>
  <c r="Q10567" i="1"/>
  <c r="Q10568" i="1"/>
  <c r="Q10569" i="1"/>
  <c r="Q10570" i="1"/>
  <c r="Q10571" i="1"/>
  <c r="Q10572" i="1"/>
  <c r="Q10573" i="1"/>
  <c r="Q10574" i="1"/>
  <c r="Q10575" i="1"/>
  <c r="Q10576" i="1"/>
  <c r="Q10577" i="1"/>
  <c r="Q10578" i="1"/>
  <c r="Q10579" i="1"/>
  <c r="Q10580" i="1"/>
  <c r="Q10581" i="1"/>
  <c r="Q10582" i="1"/>
  <c r="Q10583" i="1"/>
  <c r="Q10584" i="1"/>
  <c r="Q10585" i="1"/>
  <c r="Q10586" i="1"/>
  <c r="Q10587" i="1"/>
  <c r="Q10588" i="1"/>
  <c r="Q10589" i="1"/>
  <c r="Q10590" i="1"/>
  <c r="Q10591" i="1"/>
  <c r="Q10592" i="1"/>
  <c r="Q10593" i="1"/>
  <c r="Q10594" i="1"/>
  <c r="Q10595" i="1"/>
  <c r="Q10596" i="1"/>
  <c r="Q10597" i="1"/>
  <c r="Q10598" i="1"/>
  <c r="Q10599" i="1"/>
  <c r="Q10600" i="1"/>
  <c r="Q10601" i="1"/>
  <c r="Q10602" i="1"/>
  <c r="Q10603" i="1"/>
  <c r="Q10604" i="1"/>
  <c r="Q10605" i="1"/>
  <c r="Q10606" i="1"/>
  <c r="Q10607" i="1"/>
  <c r="Q10608" i="1"/>
  <c r="Q10609" i="1"/>
  <c r="Q10610" i="1"/>
  <c r="Q10611" i="1"/>
  <c r="Q10612" i="1"/>
  <c r="Q10613" i="1"/>
  <c r="Q10614" i="1"/>
  <c r="Q10615" i="1"/>
  <c r="Q10616" i="1"/>
  <c r="Q10617" i="1"/>
  <c r="Q10618" i="1"/>
  <c r="Q10619" i="1"/>
  <c r="Q10620" i="1"/>
  <c r="Q10621" i="1"/>
  <c r="Q10622" i="1"/>
  <c r="Q10623" i="1"/>
  <c r="Q10624" i="1"/>
  <c r="Q10625" i="1"/>
  <c r="Q10626" i="1"/>
  <c r="Q10627" i="1"/>
  <c r="Q10628" i="1"/>
  <c r="Q10629" i="1"/>
  <c r="Q10630" i="1"/>
  <c r="Q10631" i="1"/>
  <c r="Q10632" i="1"/>
  <c r="Q10633" i="1"/>
  <c r="Q10634" i="1"/>
  <c r="Q10635" i="1"/>
  <c r="Q10636" i="1"/>
  <c r="Q10637" i="1"/>
  <c r="Q10638" i="1"/>
  <c r="Q10639" i="1"/>
  <c r="Q10640" i="1"/>
  <c r="Q10641" i="1"/>
  <c r="Q10642" i="1"/>
  <c r="Q10643" i="1"/>
  <c r="Q10644" i="1"/>
  <c r="Q10645" i="1"/>
  <c r="Q10646" i="1"/>
  <c r="Q10647" i="1"/>
  <c r="Q10648" i="1"/>
  <c r="Q10649" i="1"/>
  <c r="Q10650" i="1"/>
  <c r="Q10651" i="1"/>
  <c r="Q10652" i="1"/>
  <c r="Q10653" i="1"/>
  <c r="Q10654" i="1"/>
  <c r="Q10655" i="1"/>
  <c r="Q10656" i="1"/>
  <c r="Q10657" i="1"/>
  <c r="Q10658" i="1"/>
  <c r="Q10659" i="1"/>
  <c r="Q10660" i="1"/>
  <c r="Q10661" i="1"/>
  <c r="Q10662" i="1"/>
  <c r="Q10663" i="1"/>
  <c r="Q10664" i="1"/>
  <c r="Q10665" i="1"/>
  <c r="Q10666" i="1"/>
  <c r="Q10667" i="1"/>
  <c r="Q10668" i="1"/>
  <c r="Q10669" i="1"/>
  <c r="Q10670" i="1"/>
  <c r="Q10671" i="1"/>
  <c r="Q10672" i="1"/>
  <c r="Q10673" i="1"/>
  <c r="Q10674" i="1"/>
  <c r="Q10675" i="1"/>
  <c r="Q10676" i="1"/>
  <c r="Q10677" i="1"/>
  <c r="Q10678" i="1"/>
  <c r="Q10679" i="1"/>
  <c r="Q10680" i="1"/>
  <c r="Q10681" i="1"/>
  <c r="Q10682" i="1"/>
  <c r="Q10683" i="1"/>
  <c r="Q10684" i="1"/>
  <c r="Q10685" i="1"/>
  <c r="Q10686" i="1"/>
  <c r="Q10687" i="1"/>
  <c r="Q10688" i="1"/>
  <c r="Q10689" i="1"/>
  <c r="Q10690" i="1"/>
  <c r="Q10691" i="1"/>
  <c r="Q10692" i="1"/>
  <c r="Q10693" i="1"/>
  <c r="Q10694" i="1"/>
  <c r="Q10695" i="1"/>
  <c r="Q10696" i="1"/>
  <c r="Q10697" i="1"/>
  <c r="Q10698" i="1"/>
  <c r="Q10699" i="1"/>
  <c r="Q10700" i="1"/>
  <c r="Q10701" i="1"/>
  <c r="Q10702" i="1"/>
  <c r="Q10703" i="1"/>
  <c r="Q10704" i="1"/>
  <c r="Q10705" i="1"/>
  <c r="Q10706" i="1"/>
  <c r="Q10707" i="1"/>
  <c r="Q10708" i="1"/>
  <c r="Q10709" i="1"/>
  <c r="Q10710" i="1"/>
  <c r="Q10711" i="1"/>
  <c r="Q10712" i="1"/>
  <c r="Q10713" i="1"/>
  <c r="Q10714" i="1"/>
  <c r="Q10715" i="1"/>
  <c r="Q10716" i="1"/>
  <c r="Q10717" i="1"/>
  <c r="Q10718" i="1"/>
  <c r="Q10719" i="1"/>
  <c r="Q10720" i="1"/>
  <c r="Q10721" i="1"/>
  <c r="Q10722" i="1"/>
  <c r="Q10723" i="1"/>
  <c r="Q10724" i="1"/>
  <c r="Q10725" i="1"/>
  <c r="Q10726" i="1"/>
  <c r="Q10727" i="1"/>
  <c r="Q10728" i="1"/>
  <c r="Q10729" i="1"/>
  <c r="Q10730" i="1"/>
  <c r="Q10731" i="1"/>
  <c r="Q10732" i="1"/>
  <c r="Q10733" i="1"/>
  <c r="Q10734" i="1"/>
  <c r="Q10735" i="1"/>
  <c r="Q10736" i="1"/>
  <c r="Q10737" i="1"/>
  <c r="Q10738" i="1"/>
  <c r="Q10739" i="1"/>
  <c r="Q10740" i="1"/>
  <c r="Q10741" i="1"/>
  <c r="Q10742" i="1"/>
  <c r="Q10743" i="1"/>
  <c r="Q10744" i="1"/>
  <c r="Q10745" i="1"/>
  <c r="Q10746" i="1"/>
  <c r="Q10747" i="1"/>
  <c r="Q10748" i="1"/>
  <c r="Q10749" i="1"/>
  <c r="Q10750" i="1"/>
  <c r="Q10751" i="1"/>
  <c r="Q10752" i="1"/>
  <c r="Q10753" i="1"/>
  <c r="Q10754" i="1"/>
  <c r="Q10755" i="1"/>
  <c r="Q10756" i="1"/>
  <c r="Q10757" i="1"/>
  <c r="Q10758" i="1"/>
  <c r="Q10759" i="1"/>
  <c r="Q10760" i="1"/>
  <c r="Q10761" i="1"/>
  <c r="Q10762" i="1"/>
  <c r="Q10763" i="1"/>
  <c r="Q10764" i="1"/>
  <c r="Q10765" i="1"/>
  <c r="Q10766" i="1"/>
  <c r="Q10767" i="1"/>
  <c r="Q10768" i="1"/>
  <c r="Q10769" i="1"/>
  <c r="Q10770" i="1"/>
  <c r="Q10771" i="1"/>
  <c r="Q10772" i="1"/>
  <c r="Q10773" i="1"/>
  <c r="Q10774" i="1"/>
  <c r="Q10775" i="1"/>
  <c r="Q10776" i="1"/>
  <c r="Q10777" i="1"/>
  <c r="Q10778" i="1"/>
  <c r="Q10779" i="1"/>
  <c r="Q10780" i="1"/>
  <c r="Q10781" i="1"/>
  <c r="Q10782" i="1"/>
  <c r="Q10783" i="1"/>
  <c r="Q10784" i="1"/>
  <c r="Q10785" i="1"/>
  <c r="Q10786" i="1"/>
  <c r="Q10787" i="1"/>
  <c r="Q10788" i="1"/>
  <c r="Q10789" i="1"/>
  <c r="Q10790" i="1"/>
  <c r="Q10791" i="1"/>
  <c r="Q10792" i="1"/>
  <c r="Q10793" i="1"/>
  <c r="Q10794" i="1"/>
  <c r="Q10795" i="1"/>
  <c r="Q10796" i="1"/>
  <c r="Q10797" i="1"/>
  <c r="Q10798" i="1"/>
  <c r="Q10799" i="1"/>
  <c r="Q10800" i="1"/>
  <c r="Q10801" i="1"/>
  <c r="Q10802" i="1"/>
  <c r="Q10803" i="1"/>
  <c r="Q10804" i="1"/>
  <c r="Q10805" i="1"/>
  <c r="Q10806" i="1"/>
  <c r="Q10807" i="1"/>
  <c r="Q10808" i="1"/>
  <c r="Q10809" i="1"/>
  <c r="Q10810" i="1"/>
  <c r="Q10811" i="1"/>
  <c r="Q10812" i="1"/>
  <c r="Q10813" i="1"/>
  <c r="Q10814" i="1"/>
  <c r="Q10815" i="1"/>
  <c r="Q10816" i="1"/>
  <c r="Q10817" i="1"/>
  <c r="Q10818" i="1"/>
  <c r="Q10819" i="1"/>
  <c r="Q10820" i="1"/>
  <c r="Q10821" i="1"/>
  <c r="Q10822" i="1"/>
  <c r="Q10823" i="1"/>
  <c r="Q10824" i="1"/>
  <c r="Q10825" i="1"/>
  <c r="Q10826" i="1"/>
  <c r="Q10827" i="1"/>
  <c r="Q10828" i="1"/>
  <c r="Q10829" i="1"/>
  <c r="Q10830" i="1"/>
  <c r="Q10831" i="1"/>
  <c r="Q10832" i="1"/>
  <c r="Q10833" i="1"/>
  <c r="Q10834" i="1"/>
  <c r="Q10835" i="1"/>
  <c r="Q10836" i="1"/>
  <c r="Q10837" i="1"/>
  <c r="Q10838" i="1"/>
  <c r="Q10839" i="1"/>
  <c r="Q10840" i="1"/>
  <c r="Q10841" i="1"/>
  <c r="Q10842" i="1"/>
  <c r="Q10843" i="1"/>
  <c r="Q10844" i="1"/>
  <c r="Q10845" i="1"/>
  <c r="Q10846" i="1"/>
  <c r="Q10847" i="1"/>
  <c r="Q10848" i="1"/>
  <c r="Q10849" i="1"/>
  <c r="Q10850" i="1"/>
  <c r="Q10851" i="1"/>
  <c r="Q10852" i="1"/>
  <c r="Q10853" i="1"/>
  <c r="Q10854" i="1"/>
  <c r="Q10855" i="1"/>
  <c r="Q10856" i="1"/>
  <c r="Q10857" i="1"/>
  <c r="Q10858" i="1"/>
  <c r="Q10859" i="1"/>
  <c r="Q10860" i="1"/>
  <c r="Q10861" i="1"/>
  <c r="Q10862" i="1"/>
  <c r="Q10863" i="1"/>
  <c r="Q10864" i="1"/>
  <c r="Q10865" i="1"/>
  <c r="Q10866" i="1"/>
  <c r="Q10867" i="1"/>
  <c r="Q10868" i="1"/>
  <c r="Q10869" i="1"/>
  <c r="Q10870" i="1"/>
  <c r="Q10871" i="1"/>
  <c r="Q10872" i="1"/>
  <c r="Q10873" i="1"/>
  <c r="Q10874" i="1"/>
  <c r="Q10875" i="1"/>
  <c r="Q10876" i="1"/>
  <c r="Q10877" i="1"/>
  <c r="Q10878" i="1"/>
  <c r="Q10879" i="1"/>
  <c r="Q10880" i="1"/>
  <c r="Q10881" i="1"/>
  <c r="Q10882" i="1"/>
  <c r="Q10883" i="1"/>
  <c r="Q10884" i="1"/>
  <c r="Q10885" i="1"/>
  <c r="Q10886" i="1"/>
  <c r="Q10887" i="1"/>
  <c r="Q10888" i="1"/>
  <c r="Q10889" i="1"/>
  <c r="Q10890" i="1"/>
  <c r="Q10891" i="1"/>
  <c r="Q10892" i="1"/>
  <c r="Q10893" i="1"/>
  <c r="Q10894" i="1"/>
  <c r="Q10895" i="1"/>
  <c r="Q10896" i="1"/>
  <c r="Q10897" i="1"/>
  <c r="Q10898" i="1"/>
  <c r="Q10899" i="1"/>
  <c r="Q10900" i="1"/>
  <c r="Q10901" i="1"/>
  <c r="Q10902" i="1"/>
  <c r="Q10903" i="1"/>
  <c r="Q10904" i="1"/>
  <c r="Q10905" i="1"/>
  <c r="Q10906" i="1"/>
  <c r="Q10907" i="1"/>
  <c r="Q10908" i="1"/>
  <c r="Q10909" i="1"/>
  <c r="Q10910" i="1"/>
  <c r="Q10911" i="1"/>
  <c r="Q10912" i="1"/>
  <c r="Q10913" i="1"/>
  <c r="Q10914" i="1"/>
  <c r="Q10915" i="1"/>
  <c r="Q10916" i="1"/>
  <c r="Q10917" i="1"/>
  <c r="Q10918" i="1"/>
  <c r="Q10919" i="1"/>
  <c r="Q10920" i="1"/>
  <c r="Q10921" i="1"/>
  <c r="Q10922" i="1"/>
  <c r="Q10923" i="1"/>
  <c r="Q10924" i="1"/>
  <c r="Q10925" i="1"/>
  <c r="Q10926" i="1"/>
  <c r="Q10927" i="1"/>
  <c r="Q10928" i="1"/>
  <c r="Q10929" i="1"/>
  <c r="Q10930" i="1"/>
  <c r="Q10931" i="1"/>
  <c r="Q10932" i="1"/>
  <c r="Q10933" i="1"/>
  <c r="Q10934" i="1"/>
  <c r="Q10935" i="1"/>
  <c r="Q10936" i="1"/>
  <c r="Q10937" i="1"/>
  <c r="Q10938" i="1"/>
  <c r="Q10939" i="1"/>
  <c r="Q10940" i="1"/>
  <c r="Q10941" i="1"/>
  <c r="Q10942" i="1"/>
  <c r="Q10943" i="1"/>
  <c r="Q10944" i="1"/>
  <c r="Q10945" i="1"/>
  <c r="Q10946" i="1"/>
  <c r="Q10947" i="1"/>
  <c r="Q10948" i="1"/>
  <c r="Q10949" i="1"/>
  <c r="Q10950" i="1"/>
  <c r="Q10951" i="1"/>
  <c r="Q10952" i="1"/>
  <c r="Q10953" i="1"/>
  <c r="Q10954" i="1"/>
  <c r="Q10955" i="1"/>
  <c r="Q10956" i="1"/>
  <c r="Q10957" i="1"/>
  <c r="Q10958" i="1"/>
  <c r="Q10959" i="1"/>
  <c r="Q10960" i="1"/>
  <c r="Q10961" i="1"/>
  <c r="Q10962" i="1"/>
  <c r="Q10963" i="1"/>
  <c r="Q10964" i="1"/>
  <c r="Q10965" i="1"/>
  <c r="Q10966" i="1"/>
  <c r="Q10967" i="1"/>
  <c r="Q10968" i="1"/>
  <c r="Q10969" i="1"/>
  <c r="Q10970" i="1"/>
  <c r="Q10971" i="1"/>
  <c r="Q10972" i="1"/>
  <c r="Q10973" i="1"/>
  <c r="Q10974" i="1"/>
  <c r="Q10975" i="1"/>
  <c r="Q10976" i="1"/>
  <c r="Q10977" i="1"/>
  <c r="Q10978" i="1"/>
  <c r="Q10979" i="1"/>
  <c r="Q10980" i="1"/>
  <c r="Q10981" i="1"/>
  <c r="Q10982" i="1"/>
  <c r="Q10983" i="1"/>
  <c r="Q10984" i="1"/>
  <c r="Q10985" i="1"/>
  <c r="Q10986" i="1"/>
  <c r="Q10987" i="1"/>
  <c r="Q10988" i="1"/>
  <c r="Q10989" i="1"/>
  <c r="Q10990" i="1"/>
  <c r="Q10991" i="1"/>
  <c r="Q10992" i="1"/>
  <c r="Q10993" i="1"/>
  <c r="Q10994" i="1"/>
  <c r="Q10995" i="1"/>
  <c r="Q10996" i="1"/>
  <c r="Q10997" i="1"/>
  <c r="Q10998" i="1"/>
  <c r="Q10999" i="1"/>
  <c r="Q11000" i="1"/>
  <c r="Q11001" i="1"/>
  <c r="Q11002" i="1"/>
  <c r="Q11003" i="1"/>
  <c r="Q11004" i="1"/>
  <c r="Q11005" i="1"/>
  <c r="Q11006" i="1"/>
  <c r="Q11007" i="1"/>
  <c r="Q11008" i="1"/>
  <c r="Q11009" i="1"/>
  <c r="Q11010" i="1"/>
  <c r="Q11011" i="1"/>
  <c r="Q11012" i="1"/>
  <c r="Q11013" i="1"/>
  <c r="Q11014" i="1"/>
  <c r="Q11015" i="1"/>
  <c r="Q11016" i="1"/>
  <c r="Q11017" i="1"/>
  <c r="Q11018" i="1"/>
  <c r="Q11019" i="1"/>
  <c r="Q11020" i="1"/>
  <c r="Q11021" i="1"/>
  <c r="Q11022" i="1"/>
  <c r="Q11023" i="1"/>
  <c r="Q11024" i="1"/>
  <c r="Q11025" i="1"/>
  <c r="Q11026" i="1"/>
  <c r="Q11027" i="1"/>
  <c r="Q11028" i="1"/>
  <c r="Q11029" i="1"/>
  <c r="Q11030" i="1"/>
  <c r="Q11031" i="1"/>
  <c r="Q11032" i="1"/>
  <c r="Q11033" i="1"/>
  <c r="Q11034" i="1"/>
  <c r="Q11035" i="1"/>
  <c r="Q11036" i="1"/>
  <c r="Q11037" i="1"/>
  <c r="Q11038" i="1"/>
  <c r="Q11039" i="1"/>
  <c r="Q11040" i="1"/>
  <c r="Q11041" i="1"/>
  <c r="Q11042" i="1"/>
  <c r="Q11043" i="1"/>
  <c r="Q11044" i="1"/>
  <c r="Q11045" i="1"/>
  <c r="Q11046" i="1"/>
  <c r="Q11047" i="1"/>
  <c r="Q11048" i="1"/>
  <c r="Q11049" i="1"/>
  <c r="Q11050" i="1"/>
  <c r="Q11051" i="1"/>
  <c r="Q11052" i="1"/>
  <c r="Q11053" i="1"/>
  <c r="Q11054" i="1"/>
  <c r="Q11055" i="1"/>
  <c r="Q11056" i="1"/>
  <c r="Q11057" i="1"/>
  <c r="Q11058" i="1"/>
  <c r="Q11059" i="1"/>
  <c r="Q11060" i="1"/>
  <c r="Q11061" i="1"/>
  <c r="Q11062" i="1"/>
  <c r="Q11063" i="1"/>
  <c r="Q11064" i="1"/>
  <c r="Q11065" i="1"/>
  <c r="Q11066" i="1"/>
  <c r="Q11067" i="1"/>
  <c r="Q11068" i="1"/>
  <c r="Q11069" i="1"/>
  <c r="Q11070" i="1"/>
  <c r="Q11071" i="1"/>
  <c r="Q11072" i="1"/>
  <c r="Q11073" i="1"/>
  <c r="Q11074" i="1"/>
  <c r="Q11075" i="1"/>
  <c r="Q11076" i="1"/>
  <c r="Q11077" i="1"/>
  <c r="Q11078" i="1"/>
  <c r="Q11079" i="1"/>
  <c r="Q11080" i="1"/>
  <c r="Q11081" i="1"/>
  <c r="Q11082" i="1"/>
  <c r="Q11083" i="1"/>
  <c r="Q11084" i="1"/>
  <c r="Q11085" i="1"/>
  <c r="Q11086" i="1"/>
  <c r="Q11087" i="1"/>
  <c r="Q11088" i="1"/>
  <c r="Q11089" i="1"/>
  <c r="Q11090" i="1"/>
  <c r="Q11091" i="1"/>
  <c r="Q11092" i="1"/>
  <c r="Q11093" i="1"/>
  <c r="Q11094" i="1"/>
  <c r="Q11095" i="1"/>
  <c r="Q11096" i="1"/>
  <c r="Q11097" i="1"/>
  <c r="Q11098" i="1"/>
  <c r="Q11099" i="1"/>
  <c r="Q11100" i="1"/>
  <c r="Q11101" i="1"/>
  <c r="Q11102" i="1"/>
  <c r="Q11103" i="1"/>
  <c r="Q11104" i="1"/>
  <c r="Q11105" i="1"/>
  <c r="Q11106" i="1"/>
  <c r="Q11107" i="1"/>
  <c r="Q11108" i="1"/>
  <c r="Q11109" i="1"/>
  <c r="Q11110" i="1"/>
  <c r="Q11111" i="1"/>
  <c r="Q11112" i="1"/>
  <c r="Q11113" i="1"/>
  <c r="Q11114" i="1"/>
  <c r="Q11115" i="1"/>
  <c r="Q11116" i="1"/>
  <c r="Q11117" i="1"/>
  <c r="Q11118" i="1"/>
  <c r="Q11119" i="1"/>
  <c r="Q11120" i="1"/>
  <c r="Q11121" i="1"/>
  <c r="Q11122" i="1"/>
  <c r="Q11123" i="1"/>
  <c r="Q11124" i="1"/>
  <c r="Q11125" i="1"/>
  <c r="Q11126" i="1"/>
  <c r="Q11127" i="1"/>
  <c r="Q11128" i="1"/>
  <c r="Q11129" i="1"/>
  <c r="Q11130" i="1"/>
  <c r="Q11131" i="1"/>
  <c r="Q11132" i="1"/>
  <c r="Q11133" i="1"/>
  <c r="Q11134" i="1"/>
  <c r="Q11135" i="1"/>
  <c r="Q11136" i="1"/>
  <c r="Q11137" i="1"/>
  <c r="Q11138" i="1"/>
  <c r="Q11139" i="1"/>
  <c r="Q11140" i="1"/>
  <c r="Q11141" i="1"/>
  <c r="Q11142" i="1"/>
  <c r="Q11143" i="1"/>
  <c r="Q11144" i="1"/>
  <c r="Q11145" i="1"/>
  <c r="Q11146" i="1"/>
  <c r="Q11147" i="1"/>
  <c r="Q11148" i="1"/>
  <c r="Q11149" i="1"/>
  <c r="Q11150" i="1"/>
  <c r="Q11151" i="1"/>
  <c r="Q11152" i="1"/>
  <c r="Q11153" i="1"/>
  <c r="Q11154" i="1"/>
  <c r="Q11155" i="1"/>
  <c r="Q11156" i="1"/>
  <c r="Q11157" i="1"/>
  <c r="Q11158" i="1"/>
  <c r="Q11159" i="1"/>
  <c r="Q11160" i="1"/>
  <c r="Q11161" i="1"/>
  <c r="Q11162" i="1"/>
  <c r="Q11163" i="1"/>
  <c r="Q11164" i="1"/>
  <c r="Q11165" i="1"/>
  <c r="Q11166" i="1"/>
  <c r="Q11167" i="1"/>
  <c r="Q11168" i="1"/>
  <c r="Q11169" i="1"/>
  <c r="Q11170" i="1"/>
  <c r="Q11171" i="1"/>
  <c r="Q11172" i="1"/>
  <c r="Q11173" i="1"/>
  <c r="Q11174" i="1"/>
  <c r="Q11175" i="1"/>
  <c r="Q11176" i="1"/>
  <c r="Q11177" i="1"/>
  <c r="Q11178" i="1"/>
  <c r="Q11179" i="1"/>
  <c r="Q11180" i="1"/>
  <c r="Q11181" i="1"/>
  <c r="Q11182" i="1"/>
  <c r="Q11183" i="1"/>
  <c r="Q11184" i="1"/>
  <c r="Q11185" i="1"/>
  <c r="Q11186" i="1"/>
  <c r="Q11187" i="1"/>
  <c r="Q11188" i="1"/>
  <c r="Q11189" i="1"/>
  <c r="Q11190" i="1"/>
  <c r="Q11191" i="1"/>
  <c r="Q11192" i="1"/>
  <c r="Q11193" i="1"/>
  <c r="Q11194" i="1"/>
  <c r="Q11195" i="1"/>
  <c r="Q11196" i="1"/>
  <c r="Q11197" i="1"/>
  <c r="Q11198" i="1"/>
  <c r="Q11199" i="1"/>
  <c r="Q11200" i="1"/>
  <c r="Q11201" i="1"/>
  <c r="Q11202" i="1"/>
  <c r="Q11203" i="1"/>
  <c r="Q11204" i="1"/>
  <c r="Q11205" i="1"/>
  <c r="Q11206" i="1"/>
  <c r="Q11207" i="1"/>
  <c r="Q11208" i="1"/>
  <c r="Q11209" i="1"/>
  <c r="Q11210" i="1"/>
  <c r="Q11211" i="1"/>
  <c r="Q11212" i="1"/>
  <c r="Q11213" i="1"/>
  <c r="Q11214" i="1"/>
  <c r="Q11215" i="1"/>
  <c r="Q11216" i="1"/>
  <c r="Q11217" i="1"/>
  <c r="Q11218" i="1"/>
  <c r="Q11219" i="1"/>
  <c r="Q11220" i="1"/>
  <c r="Q11221" i="1"/>
  <c r="Q11222" i="1"/>
  <c r="Q11223" i="1"/>
  <c r="Q11224" i="1"/>
  <c r="Q11225" i="1"/>
  <c r="Q11226" i="1"/>
  <c r="Q11227" i="1"/>
  <c r="Q11228" i="1"/>
  <c r="Q11229" i="1"/>
  <c r="Q11230" i="1"/>
  <c r="Q11231" i="1"/>
  <c r="Q11232" i="1"/>
  <c r="Q11233" i="1"/>
  <c r="Q11234" i="1"/>
  <c r="Q11235" i="1"/>
  <c r="Q11236" i="1"/>
  <c r="Q11237" i="1"/>
  <c r="Q11238" i="1"/>
  <c r="Q11239" i="1"/>
  <c r="Q11240" i="1"/>
  <c r="Q11241" i="1"/>
  <c r="Q11242" i="1"/>
  <c r="Q11243" i="1"/>
  <c r="Q11244" i="1"/>
  <c r="Q11245" i="1"/>
  <c r="Q11246" i="1"/>
  <c r="Q11247" i="1"/>
  <c r="Q11248" i="1"/>
  <c r="Q11249" i="1"/>
  <c r="Q11250" i="1"/>
  <c r="Q11251" i="1"/>
  <c r="Q11252" i="1"/>
  <c r="Q11253" i="1"/>
  <c r="Q11254" i="1"/>
  <c r="Q11255" i="1"/>
  <c r="Q11256" i="1"/>
  <c r="Q11257" i="1"/>
  <c r="Q11258" i="1"/>
  <c r="Q11259" i="1"/>
  <c r="Q11260" i="1"/>
  <c r="Q11261" i="1"/>
  <c r="Q11262" i="1"/>
  <c r="Q11263" i="1"/>
  <c r="Q11264" i="1"/>
  <c r="Q11265" i="1"/>
  <c r="Q11266" i="1"/>
  <c r="Q11267" i="1"/>
  <c r="Q11268" i="1"/>
  <c r="Q11269" i="1"/>
  <c r="Q11270" i="1"/>
  <c r="Q11271" i="1"/>
  <c r="Q11272" i="1"/>
  <c r="Q11273" i="1"/>
  <c r="Q11274" i="1"/>
  <c r="Q11275" i="1"/>
  <c r="Q11276" i="1"/>
  <c r="Q11277" i="1"/>
  <c r="Q11278" i="1"/>
  <c r="Q11279" i="1"/>
  <c r="Q11280" i="1"/>
  <c r="Q11281" i="1"/>
  <c r="Q11282" i="1"/>
  <c r="Q11283" i="1"/>
  <c r="Q11284" i="1"/>
  <c r="Q11285" i="1"/>
  <c r="Q11286" i="1"/>
  <c r="Q11287" i="1"/>
  <c r="Q11288" i="1"/>
  <c r="Q11289" i="1"/>
  <c r="Q11290" i="1"/>
  <c r="Q11291" i="1"/>
  <c r="Q11292" i="1"/>
  <c r="Q11293" i="1"/>
  <c r="Q11294" i="1"/>
  <c r="Q11295" i="1"/>
  <c r="Q11296" i="1"/>
  <c r="Q11297" i="1"/>
  <c r="Q11298" i="1"/>
  <c r="Q11299" i="1"/>
  <c r="Q11300" i="1"/>
  <c r="Q11301" i="1"/>
  <c r="Q11302" i="1"/>
  <c r="Q11303" i="1"/>
  <c r="Q11304" i="1"/>
  <c r="Q11305" i="1"/>
  <c r="Q11306" i="1"/>
  <c r="Q11307" i="1"/>
  <c r="Q11308" i="1"/>
  <c r="Q11309" i="1"/>
  <c r="Q11310" i="1"/>
  <c r="Q11311" i="1"/>
  <c r="Q11312" i="1"/>
  <c r="Q11313" i="1"/>
  <c r="Q11314" i="1"/>
  <c r="Q11315" i="1"/>
  <c r="Q11316" i="1"/>
  <c r="Q11317" i="1"/>
  <c r="Q11318" i="1"/>
  <c r="Q11319" i="1"/>
  <c r="Q11320" i="1"/>
  <c r="Q11321" i="1"/>
  <c r="Q11322" i="1"/>
  <c r="Q11323" i="1"/>
  <c r="Q11324" i="1"/>
  <c r="Q11325" i="1"/>
  <c r="Q11326" i="1"/>
  <c r="Q11327" i="1"/>
  <c r="Q11328" i="1"/>
  <c r="Q11329" i="1"/>
  <c r="Q11330" i="1"/>
  <c r="Q11331" i="1"/>
  <c r="Q11332" i="1"/>
  <c r="Q11333" i="1"/>
  <c r="Q11334" i="1"/>
  <c r="Q11335" i="1"/>
  <c r="Q11336" i="1"/>
  <c r="Q11337" i="1"/>
  <c r="Q11338" i="1"/>
  <c r="Q11339" i="1"/>
  <c r="Q11340" i="1"/>
  <c r="Q11341" i="1"/>
  <c r="Q11342" i="1"/>
  <c r="Q11343" i="1"/>
  <c r="Q11344" i="1"/>
  <c r="Q11345" i="1"/>
  <c r="Q11346" i="1"/>
  <c r="Q11347" i="1"/>
  <c r="Q11348" i="1"/>
  <c r="Q11349" i="1"/>
  <c r="Q11350" i="1"/>
  <c r="Q11351" i="1"/>
  <c r="Q11352" i="1"/>
  <c r="Q11353" i="1"/>
  <c r="Q11354" i="1"/>
  <c r="Q11355" i="1"/>
  <c r="Q11356" i="1"/>
  <c r="Q11357" i="1"/>
  <c r="Q11358" i="1"/>
  <c r="Q11359" i="1"/>
  <c r="Q11360" i="1"/>
  <c r="Q11361" i="1"/>
  <c r="Q11362" i="1"/>
  <c r="Q11363" i="1"/>
  <c r="Q11364" i="1"/>
  <c r="Q11365" i="1"/>
  <c r="Q11366" i="1"/>
  <c r="Q11367" i="1"/>
  <c r="Q11368" i="1"/>
  <c r="Q11369" i="1"/>
  <c r="Q11370" i="1"/>
  <c r="Q11371" i="1"/>
  <c r="Q11372" i="1"/>
  <c r="Q11373" i="1"/>
  <c r="Q11374" i="1"/>
  <c r="Q11375" i="1"/>
  <c r="Q11376" i="1"/>
  <c r="Q11377" i="1"/>
  <c r="Q11378" i="1"/>
  <c r="Q11379" i="1"/>
  <c r="Q11380" i="1"/>
  <c r="Q11381" i="1"/>
  <c r="Q11382" i="1"/>
  <c r="Q11383" i="1"/>
  <c r="Q11384" i="1"/>
  <c r="Q11385" i="1"/>
  <c r="Q11386" i="1"/>
  <c r="Q11387" i="1"/>
  <c r="Q11388" i="1"/>
  <c r="Q11389" i="1"/>
  <c r="Q11390" i="1"/>
  <c r="Q11391" i="1"/>
  <c r="Q11392" i="1"/>
  <c r="Q11393" i="1"/>
  <c r="Q11394" i="1"/>
  <c r="Q11395" i="1"/>
  <c r="Q11396" i="1"/>
  <c r="Q11397" i="1"/>
  <c r="Q11398" i="1"/>
  <c r="Q11399" i="1"/>
  <c r="Q11400" i="1"/>
  <c r="Q11401" i="1"/>
  <c r="Q11402" i="1"/>
  <c r="Q11403" i="1"/>
  <c r="Q11404" i="1"/>
  <c r="Q11405" i="1"/>
  <c r="Q11406" i="1"/>
  <c r="Q11407" i="1"/>
  <c r="Q11408" i="1"/>
  <c r="Q11409" i="1"/>
  <c r="Q11410" i="1"/>
  <c r="Q11411" i="1"/>
  <c r="Q11412" i="1"/>
  <c r="Q11413" i="1"/>
  <c r="Q11414" i="1"/>
  <c r="Q11415" i="1"/>
  <c r="Q11416" i="1"/>
  <c r="Q11417" i="1"/>
  <c r="Q11418" i="1"/>
  <c r="Q11419" i="1"/>
  <c r="Q11420" i="1"/>
  <c r="Q11421" i="1"/>
  <c r="Q11422" i="1"/>
  <c r="Q11423" i="1"/>
  <c r="Q11424" i="1"/>
  <c r="Q11425" i="1"/>
  <c r="Q11426" i="1"/>
  <c r="Q11427" i="1"/>
  <c r="Q11428" i="1"/>
  <c r="Q11429" i="1"/>
  <c r="Q11430" i="1"/>
  <c r="Q11431" i="1"/>
  <c r="Q11432" i="1"/>
  <c r="Q11433" i="1"/>
  <c r="Q11434" i="1"/>
  <c r="Q11435" i="1"/>
  <c r="Q11436" i="1"/>
  <c r="Q11437" i="1"/>
  <c r="Q11438" i="1"/>
  <c r="Q11439" i="1"/>
  <c r="Q11440" i="1"/>
  <c r="Q11441" i="1"/>
  <c r="Q11442" i="1"/>
  <c r="Q11443" i="1"/>
  <c r="Q11444" i="1"/>
  <c r="Q11445" i="1"/>
  <c r="Q11446" i="1"/>
  <c r="Q11447" i="1"/>
  <c r="Q11448" i="1"/>
  <c r="Q11449" i="1"/>
  <c r="Q11450" i="1"/>
  <c r="Q11451" i="1"/>
  <c r="Q11452" i="1"/>
  <c r="Q11453" i="1"/>
  <c r="Q11454" i="1"/>
  <c r="Q11455" i="1"/>
  <c r="Q11456" i="1"/>
  <c r="Q11457" i="1"/>
  <c r="Q11458" i="1"/>
  <c r="Q11459" i="1"/>
  <c r="Q11460" i="1"/>
  <c r="Q11461" i="1"/>
  <c r="Q11462" i="1"/>
  <c r="Q11463" i="1"/>
  <c r="Q11464" i="1"/>
  <c r="Q11465" i="1"/>
  <c r="Q11466" i="1"/>
  <c r="Q11467" i="1"/>
  <c r="Q11468" i="1"/>
  <c r="Q11469" i="1"/>
  <c r="Q11470" i="1"/>
  <c r="Q11471" i="1"/>
  <c r="Q11472" i="1"/>
  <c r="Q11473" i="1"/>
  <c r="Q11474" i="1"/>
  <c r="Q11475" i="1"/>
  <c r="Q11476" i="1"/>
  <c r="Q11477" i="1"/>
  <c r="Q11478" i="1"/>
  <c r="Q11479" i="1"/>
  <c r="Q11480" i="1"/>
  <c r="Q11481" i="1"/>
  <c r="Q11482" i="1"/>
  <c r="Q11483" i="1"/>
  <c r="Q11484" i="1"/>
  <c r="Q11485" i="1"/>
  <c r="Q11486" i="1"/>
  <c r="Q11487" i="1"/>
  <c r="Q11488" i="1"/>
  <c r="Q11489" i="1"/>
  <c r="Q11490" i="1"/>
  <c r="Q11491" i="1"/>
  <c r="Q11492" i="1"/>
  <c r="Q11493" i="1"/>
  <c r="Q11494" i="1"/>
  <c r="Q11495" i="1"/>
  <c r="Q11496" i="1"/>
  <c r="Q11497" i="1"/>
  <c r="Q11498" i="1"/>
  <c r="Q11499" i="1"/>
  <c r="Q11500" i="1"/>
  <c r="Q11501" i="1"/>
  <c r="Q11502" i="1"/>
  <c r="Q11503" i="1"/>
  <c r="Q11504" i="1"/>
  <c r="Q11505" i="1"/>
  <c r="Q11506" i="1"/>
  <c r="Q11507" i="1"/>
  <c r="Q11508" i="1"/>
  <c r="Q11509" i="1"/>
  <c r="Q11510" i="1"/>
  <c r="Q11511" i="1"/>
  <c r="Q11512" i="1"/>
  <c r="Q11513" i="1"/>
  <c r="Q11514" i="1"/>
  <c r="Q11515" i="1"/>
  <c r="Q11516" i="1"/>
  <c r="Q11517" i="1"/>
  <c r="Q11518" i="1"/>
  <c r="Q11519" i="1"/>
  <c r="Q11520" i="1"/>
  <c r="Q11521" i="1"/>
  <c r="Q11522" i="1"/>
  <c r="Q11523" i="1"/>
  <c r="Q11524" i="1"/>
  <c r="Q11525" i="1"/>
  <c r="Q11526" i="1"/>
  <c r="Q11527" i="1"/>
  <c r="Q11528" i="1"/>
  <c r="Q11529" i="1"/>
  <c r="Q11530" i="1"/>
  <c r="Q11531" i="1"/>
  <c r="Q11532" i="1"/>
  <c r="Q11533" i="1"/>
  <c r="Q11534" i="1"/>
  <c r="Q11535" i="1"/>
  <c r="Q11536" i="1"/>
  <c r="Q11537" i="1"/>
  <c r="Q11538" i="1"/>
  <c r="Q11539" i="1"/>
  <c r="Q11540" i="1"/>
  <c r="Q11541" i="1"/>
  <c r="Q11542" i="1"/>
  <c r="Q11543" i="1"/>
  <c r="Q11544" i="1"/>
  <c r="Q11545" i="1"/>
  <c r="Q11546" i="1"/>
  <c r="Q11547" i="1"/>
  <c r="Q11548" i="1"/>
  <c r="Q11549" i="1"/>
  <c r="Q11550" i="1"/>
  <c r="Q11551" i="1"/>
  <c r="Q11552" i="1"/>
  <c r="Q11553" i="1"/>
  <c r="Q11554" i="1"/>
  <c r="Q11555" i="1"/>
  <c r="Q11556" i="1"/>
  <c r="Q11557" i="1"/>
  <c r="Q11558" i="1"/>
  <c r="Q11559" i="1"/>
  <c r="Q11560" i="1"/>
  <c r="Q11561" i="1"/>
  <c r="Q11562" i="1"/>
  <c r="Q11563" i="1"/>
  <c r="Q11564" i="1"/>
  <c r="Q11565" i="1"/>
  <c r="Q11566" i="1"/>
  <c r="Q11567" i="1"/>
  <c r="Q11568" i="1"/>
  <c r="Q11569" i="1"/>
  <c r="Q11570" i="1"/>
  <c r="Q11571" i="1"/>
  <c r="Q11572" i="1"/>
  <c r="Q11573" i="1"/>
  <c r="Q11574" i="1"/>
  <c r="Q11575" i="1"/>
  <c r="Q11576" i="1"/>
  <c r="Q11577" i="1"/>
  <c r="Q11578" i="1"/>
  <c r="Q11579" i="1"/>
  <c r="Q11580" i="1"/>
  <c r="Q11581" i="1"/>
  <c r="Q11582" i="1"/>
  <c r="Q11583" i="1"/>
  <c r="Q11584" i="1"/>
  <c r="Q11585" i="1"/>
  <c r="Q11586" i="1"/>
  <c r="Q11587" i="1"/>
  <c r="Q11588" i="1"/>
  <c r="Q11589" i="1"/>
  <c r="Q11590" i="1"/>
  <c r="Q11591" i="1"/>
  <c r="Q11592" i="1"/>
  <c r="Q11593" i="1"/>
  <c r="Q11594" i="1"/>
  <c r="Q11595" i="1"/>
  <c r="Q11596" i="1"/>
  <c r="Q11597" i="1"/>
  <c r="Q11598" i="1"/>
  <c r="Q11599" i="1"/>
  <c r="Q11600" i="1"/>
  <c r="Q11601" i="1"/>
  <c r="Q11602" i="1"/>
  <c r="Q11603" i="1"/>
  <c r="Q11604" i="1"/>
  <c r="Q11605" i="1"/>
  <c r="Q11606" i="1"/>
  <c r="Q11607" i="1"/>
  <c r="Q11608" i="1"/>
  <c r="Q11609" i="1"/>
  <c r="Q11610" i="1"/>
  <c r="Q11611" i="1"/>
  <c r="Q11612" i="1"/>
  <c r="Q11613" i="1"/>
  <c r="Q11614" i="1"/>
  <c r="Q11615" i="1"/>
  <c r="Q11616" i="1"/>
  <c r="Q11617" i="1"/>
  <c r="Q11618" i="1"/>
  <c r="Q11619" i="1"/>
  <c r="Q11620" i="1"/>
  <c r="Q11621" i="1"/>
  <c r="Q11622" i="1"/>
  <c r="Q11623" i="1"/>
  <c r="Q11624" i="1"/>
  <c r="Q11625" i="1"/>
  <c r="Q11626" i="1"/>
  <c r="Q11627" i="1"/>
  <c r="Q11628" i="1"/>
  <c r="Q11629" i="1"/>
  <c r="Q11630" i="1"/>
  <c r="Q11631" i="1"/>
  <c r="Q11632" i="1"/>
  <c r="Q11633" i="1"/>
  <c r="Q11634" i="1"/>
  <c r="Q11635" i="1"/>
  <c r="Q11636" i="1"/>
  <c r="Q11637" i="1"/>
  <c r="Q11638" i="1"/>
  <c r="Q11639" i="1"/>
  <c r="Q11640" i="1"/>
  <c r="Q11641" i="1"/>
  <c r="Q11642" i="1"/>
  <c r="Q11643" i="1"/>
  <c r="Q11644" i="1"/>
  <c r="Q11645" i="1"/>
  <c r="Q11646" i="1"/>
  <c r="Q11647" i="1"/>
  <c r="Q11648" i="1"/>
  <c r="Q11649" i="1"/>
  <c r="Q11650" i="1"/>
  <c r="Q11651" i="1"/>
  <c r="Q11652" i="1"/>
  <c r="Q11653" i="1"/>
  <c r="Q11654" i="1"/>
  <c r="Q11655" i="1"/>
  <c r="Q11656" i="1"/>
  <c r="Q11657" i="1"/>
  <c r="Q11658" i="1"/>
  <c r="Q11659" i="1"/>
  <c r="Q11660" i="1"/>
  <c r="Q11661" i="1"/>
  <c r="Q11662" i="1"/>
  <c r="Q11663" i="1"/>
  <c r="Q11664" i="1"/>
  <c r="Q11665" i="1"/>
  <c r="Q11666" i="1"/>
  <c r="Q11667" i="1"/>
  <c r="Q11668" i="1"/>
  <c r="Q11669" i="1"/>
  <c r="Q11670" i="1"/>
  <c r="Q11671" i="1"/>
  <c r="Q11672" i="1"/>
  <c r="Q11673" i="1"/>
  <c r="Q11674" i="1"/>
  <c r="Q11675" i="1"/>
  <c r="Q11676" i="1"/>
  <c r="Q11677" i="1"/>
  <c r="Q11678" i="1"/>
  <c r="Q11679" i="1"/>
  <c r="Q11680" i="1"/>
  <c r="Q11681" i="1"/>
  <c r="Q11682" i="1"/>
  <c r="Q11683" i="1"/>
  <c r="Q11684" i="1"/>
  <c r="Q11685" i="1"/>
  <c r="Q11686" i="1"/>
  <c r="Q11687" i="1"/>
  <c r="Q11688" i="1"/>
  <c r="Q11689" i="1"/>
  <c r="Q11690" i="1"/>
  <c r="Q11691" i="1"/>
  <c r="Q11692" i="1"/>
  <c r="Q11693" i="1"/>
  <c r="Q11694" i="1"/>
  <c r="Q11695" i="1"/>
  <c r="Q11696" i="1"/>
  <c r="Q11697" i="1"/>
  <c r="Q11698" i="1"/>
  <c r="Q11699" i="1"/>
  <c r="Q11700" i="1"/>
  <c r="Q11701" i="1"/>
  <c r="Q11702" i="1"/>
  <c r="Q11703" i="1"/>
  <c r="Q11704" i="1"/>
  <c r="Q11705" i="1"/>
  <c r="Q11706" i="1"/>
  <c r="Q11707" i="1"/>
  <c r="Q11708" i="1"/>
  <c r="Q11709" i="1"/>
  <c r="Q11710" i="1"/>
  <c r="Q11711" i="1"/>
  <c r="Q11712" i="1"/>
  <c r="Q11713" i="1"/>
  <c r="Q11714" i="1"/>
  <c r="Q11715" i="1"/>
  <c r="Q11716" i="1"/>
  <c r="Q11717" i="1"/>
  <c r="Q11718" i="1"/>
  <c r="Q11719" i="1"/>
  <c r="Q11720" i="1"/>
  <c r="Q11721" i="1"/>
  <c r="Q11722" i="1"/>
  <c r="Q11723" i="1"/>
  <c r="Q11724" i="1"/>
  <c r="Q11725" i="1"/>
  <c r="Q11726" i="1"/>
  <c r="Q11727" i="1"/>
  <c r="Q11728" i="1"/>
  <c r="Q11729" i="1"/>
  <c r="Q11730" i="1"/>
  <c r="Q11731" i="1"/>
  <c r="Q11732" i="1"/>
  <c r="Q11733" i="1"/>
  <c r="Q11734" i="1"/>
  <c r="Q11735" i="1"/>
  <c r="Q11736" i="1"/>
  <c r="Q11737" i="1"/>
  <c r="Q11738" i="1"/>
  <c r="Q11739" i="1"/>
  <c r="Q11740" i="1"/>
  <c r="Q11741" i="1"/>
  <c r="Q11742" i="1"/>
  <c r="Q11743" i="1"/>
  <c r="Q11744" i="1"/>
  <c r="Q11745" i="1"/>
  <c r="Q11746" i="1"/>
  <c r="Q11747" i="1"/>
  <c r="Q11748" i="1"/>
  <c r="Q11749" i="1"/>
  <c r="Q11750" i="1"/>
  <c r="Q11751" i="1"/>
  <c r="Q11752" i="1"/>
  <c r="Q11753" i="1"/>
  <c r="Q11754" i="1"/>
  <c r="Q11755" i="1"/>
  <c r="Q11756" i="1"/>
  <c r="Q11757" i="1"/>
  <c r="Q11758" i="1"/>
  <c r="Q11759" i="1"/>
  <c r="Q11760" i="1"/>
  <c r="Q11761" i="1"/>
  <c r="Q11762" i="1"/>
  <c r="Q11763" i="1"/>
  <c r="Q11764" i="1"/>
  <c r="Q11765" i="1"/>
  <c r="Q11766" i="1"/>
  <c r="Q11767" i="1"/>
  <c r="Q11768" i="1"/>
  <c r="Q11769" i="1"/>
  <c r="Q11770" i="1"/>
  <c r="Q11771" i="1"/>
  <c r="Q11772" i="1"/>
  <c r="Q11773" i="1"/>
  <c r="Q11774" i="1"/>
  <c r="Q11775" i="1"/>
  <c r="Q11776" i="1"/>
  <c r="Q11777" i="1"/>
  <c r="Q11778" i="1"/>
  <c r="Q11779" i="1"/>
  <c r="Q11780" i="1"/>
  <c r="Q11781" i="1"/>
  <c r="Q11782" i="1"/>
  <c r="Q11783" i="1"/>
  <c r="Q11784" i="1"/>
  <c r="Q11785" i="1"/>
  <c r="Q11786" i="1"/>
  <c r="Q11787" i="1"/>
  <c r="Q11788" i="1"/>
  <c r="Q11789" i="1"/>
  <c r="Q11790" i="1"/>
  <c r="Q11791" i="1"/>
  <c r="Q11792" i="1"/>
  <c r="Q11793" i="1"/>
  <c r="Q11794" i="1"/>
  <c r="Q11795" i="1"/>
  <c r="Q11796" i="1"/>
  <c r="Q11797" i="1"/>
  <c r="Q11798" i="1"/>
  <c r="Q11799" i="1"/>
  <c r="Q11800" i="1"/>
  <c r="Q11801" i="1"/>
  <c r="Q11802" i="1"/>
  <c r="Q11803" i="1"/>
  <c r="Q11804" i="1"/>
  <c r="Q11805" i="1"/>
  <c r="Q11806" i="1"/>
  <c r="Q11807" i="1"/>
  <c r="Q11808" i="1"/>
  <c r="Q11809" i="1"/>
  <c r="Q11810" i="1"/>
  <c r="Q11811" i="1"/>
  <c r="Q11812" i="1"/>
  <c r="Q11813" i="1"/>
  <c r="Q11814" i="1"/>
  <c r="Q11815" i="1"/>
  <c r="Q11816" i="1"/>
  <c r="Q11817" i="1"/>
  <c r="Q11818" i="1"/>
  <c r="Q11819" i="1"/>
  <c r="Q11820" i="1"/>
  <c r="Q11821" i="1"/>
  <c r="Q11822" i="1"/>
  <c r="Q11823" i="1"/>
  <c r="Q11824" i="1"/>
  <c r="Q11825" i="1"/>
  <c r="Q11826" i="1"/>
  <c r="Q11827" i="1"/>
  <c r="Q11828" i="1"/>
  <c r="Q11829" i="1"/>
  <c r="Q11830" i="1"/>
  <c r="Q11831" i="1"/>
  <c r="Q11832" i="1"/>
  <c r="Q11833" i="1"/>
  <c r="Q11834" i="1"/>
  <c r="Q11835" i="1"/>
  <c r="Q11836" i="1"/>
  <c r="Q11837" i="1"/>
  <c r="Q11838" i="1"/>
  <c r="Q11839" i="1"/>
  <c r="Q11840" i="1"/>
  <c r="Q11841" i="1"/>
  <c r="Q11842" i="1"/>
  <c r="Q11843" i="1"/>
  <c r="Q11844" i="1"/>
  <c r="Q11845" i="1"/>
  <c r="Q11846" i="1"/>
  <c r="Q11847" i="1"/>
  <c r="Q11848" i="1"/>
  <c r="Q11849" i="1"/>
  <c r="Q11850" i="1"/>
  <c r="Q11851" i="1"/>
  <c r="Q11852" i="1"/>
  <c r="Q11853" i="1"/>
  <c r="Q11854" i="1"/>
  <c r="Q11855" i="1"/>
  <c r="Q11856" i="1"/>
  <c r="Q11857" i="1"/>
  <c r="Q11858" i="1"/>
  <c r="Q11859" i="1"/>
  <c r="Q11860" i="1"/>
  <c r="Q11861" i="1"/>
  <c r="Q11862" i="1"/>
  <c r="Q11863" i="1"/>
  <c r="Q11864" i="1"/>
  <c r="Q11865" i="1"/>
  <c r="Q11866" i="1"/>
  <c r="Q11867" i="1"/>
  <c r="Q11868" i="1"/>
  <c r="Q11869" i="1"/>
  <c r="Q11870" i="1"/>
  <c r="Q11871" i="1"/>
  <c r="Q11872" i="1"/>
  <c r="Q11873" i="1"/>
  <c r="Q11874" i="1"/>
  <c r="Q11875" i="1"/>
  <c r="Q11876" i="1"/>
  <c r="Q11877" i="1"/>
  <c r="Q11878" i="1"/>
  <c r="Q11879" i="1"/>
  <c r="Q11880" i="1"/>
  <c r="Q11881" i="1"/>
  <c r="Q11882" i="1"/>
  <c r="Q11883" i="1"/>
  <c r="Q11884" i="1"/>
  <c r="Q11885" i="1"/>
  <c r="Q11886" i="1"/>
  <c r="Q11887" i="1"/>
  <c r="Q11888" i="1"/>
  <c r="Q11889" i="1"/>
  <c r="Q11890" i="1"/>
  <c r="Q11891" i="1"/>
  <c r="Q11892" i="1"/>
  <c r="Q11893" i="1"/>
  <c r="Q11894" i="1"/>
  <c r="Q11895" i="1"/>
  <c r="Q11896" i="1"/>
  <c r="Q11897" i="1"/>
  <c r="Q11898" i="1"/>
  <c r="Q11899" i="1"/>
  <c r="Q11900" i="1"/>
  <c r="Q11901" i="1"/>
  <c r="Q11902" i="1"/>
  <c r="Q11903" i="1"/>
  <c r="Q11904" i="1"/>
  <c r="Q11905" i="1"/>
  <c r="Q11906" i="1"/>
  <c r="Q11907" i="1"/>
  <c r="Q11908" i="1"/>
  <c r="Q11909" i="1"/>
  <c r="Q11910" i="1"/>
  <c r="Q11911" i="1"/>
  <c r="Q11912" i="1"/>
  <c r="Q11913" i="1"/>
  <c r="Q11914" i="1"/>
  <c r="Q11915" i="1"/>
  <c r="Q11916" i="1"/>
  <c r="Q11917" i="1"/>
  <c r="Q11918" i="1"/>
  <c r="Q11919" i="1"/>
  <c r="Q11920" i="1"/>
  <c r="Q11921" i="1"/>
  <c r="Q11922" i="1"/>
  <c r="Q11923" i="1"/>
  <c r="Q11924" i="1"/>
  <c r="Q11925" i="1"/>
  <c r="Q11926" i="1"/>
  <c r="Q11927" i="1"/>
  <c r="Q11928" i="1"/>
  <c r="Q11929" i="1"/>
  <c r="Q11930" i="1"/>
  <c r="Q11931" i="1"/>
  <c r="Q11932" i="1"/>
  <c r="Q11933" i="1"/>
  <c r="Q11934" i="1"/>
  <c r="Q11935" i="1"/>
  <c r="Q11936" i="1"/>
  <c r="Q11937" i="1"/>
  <c r="Q11938" i="1"/>
  <c r="Q11939" i="1"/>
  <c r="Q11940" i="1"/>
  <c r="Q11941" i="1"/>
  <c r="Q11942" i="1"/>
  <c r="Q11943" i="1"/>
  <c r="Q11944" i="1"/>
  <c r="Q11945" i="1"/>
  <c r="Q11946" i="1"/>
  <c r="Q11947" i="1"/>
  <c r="Q11948" i="1"/>
  <c r="Q11949" i="1"/>
  <c r="Q11950" i="1"/>
  <c r="Q11951" i="1"/>
  <c r="Q11952" i="1"/>
  <c r="Q11953" i="1"/>
  <c r="Q11954" i="1"/>
  <c r="Q11955" i="1"/>
  <c r="Q11956" i="1"/>
  <c r="Q11957" i="1"/>
  <c r="Q11958" i="1"/>
  <c r="Q11959" i="1"/>
  <c r="Q11960" i="1"/>
  <c r="Q11961" i="1"/>
  <c r="Q11962" i="1"/>
  <c r="Q11963" i="1"/>
  <c r="Q11964" i="1"/>
  <c r="Q11965" i="1"/>
  <c r="Q11966" i="1"/>
  <c r="Q11967" i="1"/>
  <c r="Q11968" i="1"/>
  <c r="Q11969" i="1"/>
  <c r="Q11970" i="1"/>
  <c r="Q11971" i="1"/>
  <c r="Q11972" i="1"/>
  <c r="Q11973" i="1"/>
  <c r="Q11974" i="1"/>
  <c r="Q11975" i="1"/>
  <c r="Q11976" i="1"/>
  <c r="Q11977" i="1"/>
  <c r="Q11978" i="1"/>
  <c r="Q11979" i="1"/>
  <c r="Q11980" i="1"/>
  <c r="Q11981" i="1"/>
  <c r="Q11982" i="1"/>
  <c r="Q11983" i="1"/>
  <c r="Q11984" i="1"/>
  <c r="Q11985" i="1"/>
  <c r="Q11986" i="1"/>
  <c r="Q11987" i="1"/>
  <c r="Q11988" i="1"/>
  <c r="Q11989" i="1"/>
  <c r="Q11990" i="1"/>
  <c r="Q11991" i="1"/>
  <c r="Q11992" i="1"/>
  <c r="Q11993" i="1"/>
  <c r="Q11994" i="1"/>
  <c r="Q11995" i="1"/>
  <c r="Q11996" i="1"/>
  <c r="Q11997" i="1"/>
  <c r="Q11998" i="1"/>
  <c r="Q11999" i="1"/>
  <c r="Q12000" i="1"/>
  <c r="Q12001" i="1"/>
  <c r="Q12002" i="1"/>
  <c r="Q12003" i="1"/>
  <c r="Q12004" i="1"/>
  <c r="Q12005" i="1"/>
  <c r="Q12006" i="1"/>
  <c r="Q12007" i="1"/>
  <c r="Q12008" i="1"/>
  <c r="Q12009" i="1"/>
  <c r="Q12010" i="1"/>
  <c r="Q12011" i="1"/>
  <c r="Q12012" i="1"/>
  <c r="Q12013" i="1"/>
  <c r="Q12014" i="1"/>
  <c r="Q12015" i="1"/>
  <c r="Q12016" i="1"/>
  <c r="Q12017" i="1"/>
  <c r="Q12018" i="1"/>
  <c r="Q12019" i="1"/>
  <c r="Q12020" i="1"/>
  <c r="Q12021" i="1"/>
  <c r="Q12022" i="1"/>
  <c r="Q12023" i="1"/>
  <c r="Q12024" i="1"/>
  <c r="Q12025" i="1"/>
  <c r="Q12026" i="1"/>
  <c r="Q12027" i="1"/>
  <c r="Q12028" i="1"/>
  <c r="Q12029" i="1"/>
  <c r="Q12030" i="1"/>
  <c r="Q12031" i="1"/>
  <c r="Q12032" i="1"/>
  <c r="Q12033" i="1"/>
  <c r="Q12034" i="1"/>
  <c r="Q12035" i="1"/>
  <c r="Q12036" i="1"/>
  <c r="Q12037" i="1"/>
  <c r="Q12038" i="1"/>
  <c r="Q12039" i="1"/>
  <c r="Q12040" i="1"/>
  <c r="Q12041" i="1"/>
  <c r="Q12042" i="1"/>
  <c r="Q12043" i="1"/>
  <c r="Q12044" i="1"/>
  <c r="Q12045" i="1"/>
  <c r="Q12046" i="1"/>
  <c r="Q12047" i="1"/>
  <c r="Q12048" i="1"/>
  <c r="Q12049" i="1"/>
  <c r="Q12050" i="1"/>
  <c r="Q12051" i="1"/>
  <c r="Q12052" i="1"/>
  <c r="Q12053" i="1"/>
  <c r="Q12054" i="1"/>
  <c r="Q12055" i="1"/>
  <c r="Q12056" i="1"/>
  <c r="Q12057" i="1"/>
  <c r="Q12058" i="1"/>
  <c r="Q12059" i="1"/>
  <c r="Q12060" i="1"/>
  <c r="Q12061" i="1"/>
  <c r="Q12062" i="1"/>
  <c r="Q12063" i="1"/>
  <c r="Q12064" i="1"/>
  <c r="Q12065" i="1"/>
  <c r="Q12066" i="1"/>
  <c r="Q12067" i="1"/>
  <c r="Q12068" i="1"/>
  <c r="Q12069" i="1"/>
  <c r="Q12070" i="1"/>
  <c r="Q12071" i="1"/>
  <c r="Q12072" i="1"/>
  <c r="Q12073" i="1"/>
  <c r="Q12074" i="1"/>
  <c r="Q12075" i="1"/>
  <c r="Q12076" i="1"/>
  <c r="Q12077" i="1"/>
  <c r="Q12078" i="1"/>
  <c r="Q12079" i="1"/>
  <c r="Q12080" i="1"/>
  <c r="Q12081" i="1"/>
  <c r="Q12082" i="1"/>
  <c r="Q12083" i="1"/>
  <c r="Q12084" i="1"/>
  <c r="Q12085" i="1"/>
  <c r="Q12086" i="1"/>
  <c r="Q12087" i="1"/>
  <c r="Q12088" i="1"/>
  <c r="Q12089" i="1"/>
  <c r="Q12090" i="1"/>
  <c r="Q12091" i="1"/>
  <c r="Q12092" i="1"/>
  <c r="Q12093" i="1"/>
  <c r="Q12094" i="1"/>
  <c r="Q12095" i="1"/>
  <c r="Q12096" i="1"/>
  <c r="Q12097" i="1"/>
  <c r="Q12098" i="1"/>
  <c r="Q12099" i="1"/>
  <c r="Q12100" i="1"/>
  <c r="Q12101" i="1"/>
  <c r="Q12102" i="1"/>
  <c r="Q12103" i="1"/>
  <c r="Q12104" i="1"/>
  <c r="Q12105" i="1"/>
  <c r="Q12106" i="1"/>
  <c r="Q12107" i="1"/>
  <c r="Q12108" i="1"/>
  <c r="Q12109" i="1"/>
  <c r="Q12110" i="1"/>
  <c r="Q12111" i="1"/>
  <c r="Q12112" i="1"/>
  <c r="Q12113" i="1"/>
  <c r="Q12114" i="1"/>
  <c r="Q12115" i="1"/>
  <c r="Q12116" i="1"/>
  <c r="Q12117" i="1"/>
  <c r="Q12118" i="1"/>
  <c r="Q12119" i="1"/>
  <c r="Q12120" i="1"/>
  <c r="Q12121" i="1"/>
  <c r="Q12122" i="1"/>
  <c r="Q12123" i="1"/>
  <c r="Q12124" i="1"/>
  <c r="Q12125" i="1"/>
  <c r="Q12126" i="1"/>
  <c r="Q12127" i="1"/>
  <c r="Q12128" i="1"/>
  <c r="Q12129" i="1"/>
  <c r="Q12130" i="1"/>
  <c r="Q12131" i="1"/>
  <c r="Q12132" i="1"/>
  <c r="Q12133" i="1"/>
  <c r="Q12134" i="1"/>
  <c r="Q12135" i="1"/>
  <c r="Q12136" i="1"/>
  <c r="Q12137" i="1"/>
  <c r="Q12138" i="1"/>
  <c r="Q12139" i="1"/>
  <c r="Q12140" i="1"/>
  <c r="Q12141" i="1"/>
  <c r="Q12142" i="1"/>
  <c r="Q12143" i="1"/>
  <c r="Q12144" i="1"/>
  <c r="Q12145" i="1"/>
  <c r="Q12146" i="1"/>
  <c r="Q12147" i="1"/>
  <c r="Q12148" i="1"/>
  <c r="Q12149" i="1"/>
  <c r="Q12150" i="1"/>
  <c r="Q12151" i="1"/>
  <c r="Q12152" i="1"/>
  <c r="Q12153" i="1"/>
  <c r="Q12154" i="1"/>
  <c r="Q12155" i="1"/>
  <c r="Q12156" i="1"/>
  <c r="Q12157" i="1"/>
  <c r="Q12158" i="1"/>
  <c r="Q12159" i="1"/>
  <c r="Q12160" i="1"/>
  <c r="Q12161" i="1"/>
  <c r="Q12162" i="1"/>
  <c r="Q12163" i="1"/>
  <c r="Q12164" i="1"/>
  <c r="Q12165" i="1"/>
  <c r="Q12166" i="1"/>
  <c r="Q12167" i="1"/>
  <c r="Q12168" i="1"/>
  <c r="Q12169" i="1"/>
  <c r="Q12170" i="1"/>
  <c r="Q12171" i="1"/>
  <c r="Q12172" i="1"/>
  <c r="Q12173" i="1"/>
  <c r="Q12174" i="1"/>
  <c r="Q12175" i="1"/>
  <c r="Q12176" i="1"/>
  <c r="Q12177" i="1"/>
  <c r="Q12178" i="1"/>
  <c r="Q12179" i="1"/>
  <c r="Q12180" i="1"/>
  <c r="Q12181" i="1"/>
  <c r="Q12182" i="1"/>
  <c r="Q12183" i="1"/>
  <c r="Q12184" i="1"/>
  <c r="Q12185" i="1"/>
  <c r="Q12186" i="1"/>
  <c r="Q12187" i="1"/>
  <c r="Q12188" i="1"/>
  <c r="Q12189" i="1"/>
  <c r="Q12190" i="1"/>
  <c r="Q12191" i="1"/>
  <c r="Q12192" i="1"/>
  <c r="Q12193" i="1"/>
  <c r="Q12194" i="1"/>
  <c r="Q12195" i="1"/>
  <c r="Q12196" i="1"/>
  <c r="Q12197" i="1"/>
  <c r="Q12198" i="1"/>
  <c r="Q12199" i="1"/>
  <c r="Q12200" i="1"/>
  <c r="Q12201" i="1"/>
  <c r="Q12202" i="1"/>
  <c r="Q12203" i="1"/>
  <c r="Q12204" i="1"/>
  <c r="Q12205" i="1"/>
  <c r="Q12206" i="1"/>
  <c r="Q12207" i="1"/>
  <c r="Q12208" i="1"/>
  <c r="Q12209" i="1"/>
  <c r="Q12210" i="1"/>
  <c r="Q12211" i="1"/>
  <c r="Q12212" i="1"/>
  <c r="Q12213" i="1"/>
  <c r="Q12214" i="1"/>
  <c r="Q12215" i="1"/>
  <c r="Q12216" i="1"/>
  <c r="Q12217" i="1"/>
  <c r="Q12218" i="1"/>
  <c r="Q12219" i="1"/>
  <c r="Q12220" i="1"/>
  <c r="Q12221" i="1"/>
  <c r="Q12222" i="1"/>
  <c r="Q12223" i="1"/>
  <c r="Q12224" i="1"/>
  <c r="Q12225" i="1"/>
  <c r="Q12226" i="1"/>
  <c r="Q12227" i="1"/>
  <c r="Q12228" i="1"/>
  <c r="Q12229" i="1"/>
  <c r="Q12230" i="1"/>
  <c r="Q12231" i="1"/>
  <c r="Q12232" i="1"/>
  <c r="Q12233" i="1"/>
  <c r="Q12234" i="1"/>
  <c r="Q12235" i="1"/>
  <c r="Q12236" i="1"/>
  <c r="Q12237" i="1"/>
  <c r="Q12238" i="1"/>
  <c r="Q12239" i="1"/>
  <c r="Q12240" i="1"/>
  <c r="Q12241" i="1"/>
  <c r="Q12242" i="1"/>
  <c r="Q12243" i="1"/>
  <c r="Q12244" i="1"/>
  <c r="Q12245" i="1"/>
  <c r="Q12246" i="1"/>
  <c r="Q12247" i="1"/>
  <c r="Q12248" i="1"/>
  <c r="Q12249" i="1"/>
  <c r="Q12250" i="1"/>
  <c r="Q12251" i="1"/>
  <c r="Q12252" i="1"/>
  <c r="Q12253" i="1"/>
  <c r="Q12254" i="1"/>
  <c r="Q12255" i="1"/>
  <c r="Q12256" i="1"/>
  <c r="Q12257" i="1"/>
  <c r="Q12258" i="1"/>
  <c r="Q12259" i="1"/>
  <c r="Q12260" i="1"/>
  <c r="Q12261" i="1"/>
  <c r="Q12262" i="1"/>
  <c r="Q12263" i="1"/>
  <c r="Q12264" i="1"/>
  <c r="Q12265" i="1"/>
  <c r="Q12266" i="1"/>
  <c r="Q12267" i="1"/>
  <c r="Q12268" i="1"/>
  <c r="Q12269" i="1"/>
  <c r="Q12270" i="1"/>
  <c r="Q12271" i="1"/>
  <c r="Q12272" i="1"/>
  <c r="Q12273" i="1"/>
  <c r="Q12274" i="1"/>
  <c r="Q12275" i="1"/>
  <c r="Q12276" i="1"/>
  <c r="Q12277" i="1"/>
  <c r="Q12278" i="1"/>
  <c r="Q12279" i="1"/>
  <c r="Q12280" i="1"/>
  <c r="Q12281" i="1"/>
  <c r="Q12282" i="1"/>
  <c r="Q12283" i="1"/>
  <c r="Q12284" i="1"/>
  <c r="Q12285" i="1"/>
  <c r="Q12286" i="1"/>
  <c r="Q12287" i="1"/>
  <c r="Q12288" i="1"/>
  <c r="Q12289" i="1"/>
  <c r="Q12290" i="1"/>
  <c r="Q12291" i="1"/>
  <c r="Q12292" i="1"/>
  <c r="Q12293" i="1"/>
  <c r="Q12294" i="1"/>
  <c r="Q12295" i="1"/>
  <c r="Q12296" i="1"/>
  <c r="Q12297" i="1"/>
  <c r="Q12298" i="1"/>
  <c r="Q12299" i="1"/>
  <c r="Q12300" i="1"/>
  <c r="Q12301" i="1"/>
  <c r="Q12302" i="1"/>
  <c r="Q12303" i="1"/>
  <c r="Q12304" i="1"/>
  <c r="Q12305" i="1"/>
  <c r="Q12306" i="1"/>
  <c r="Q12307" i="1"/>
  <c r="Q12308" i="1"/>
  <c r="Q12309" i="1"/>
  <c r="Q12310" i="1"/>
  <c r="Q12311" i="1"/>
  <c r="Q12312" i="1"/>
  <c r="Q12313" i="1"/>
  <c r="Q12314" i="1"/>
  <c r="Q12315" i="1"/>
  <c r="Q12316" i="1"/>
  <c r="Q12317" i="1"/>
  <c r="Q12318" i="1"/>
  <c r="Q12319" i="1"/>
  <c r="Q12320" i="1"/>
  <c r="Q12321" i="1"/>
  <c r="Q12322" i="1"/>
  <c r="Q12323" i="1"/>
  <c r="Q12324" i="1"/>
  <c r="Q12325" i="1"/>
  <c r="Q12326" i="1"/>
  <c r="Q12327" i="1"/>
  <c r="Q12328" i="1"/>
  <c r="Q12329" i="1"/>
  <c r="Q12330" i="1"/>
  <c r="Q12331" i="1"/>
  <c r="Q12332" i="1"/>
  <c r="Q12333" i="1"/>
  <c r="Q12334" i="1"/>
  <c r="Q12335" i="1"/>
  <c r="Q12336" i="1"/>
  <c r="Q12337" i="1"/>
  <c r="Q12338" i="1"/>
  <c r="Q12339" i="1"/>
  <c r="Q12340" i="1"/>
  <c r="Q12341" i="1"/>
  <c r="Q12342" i="1"/>
  <c r="Q12343" i="1"/>
  <c r="Q12344" i="1"/>
  <c r="Q12345" i="1"/>
  <c r="Q12346" i="1"/>
  <c r="Q12347" i="1"/>
  <c r="Q12348" i="1"/>
  <c r="Q12349" i="1"/>
  <c r="Q12350" i="1"/>
  <c r="Q12351" i="1"/>
  <c r="Q12352" i="1"/>
  <c r="Q12353" i="1"/>
  <c r="Q12354" i="1"/>
  <c r="Q12355" i="1"/>
  <c r="Q12356" i="1"/>
  <c r="Q12357" i="1"/>
  <c r="Q12358" i="1"/>
  <c r="Q12359" i="1"/>
  <c r="Q12360" i="1"/>
  <c r="Q12361" i="1"/>
  <c r="Q12362" i="1"/>
  <c r="Q12363" i="1"/>
  <c r="Q12364" i="1"/>
  <c r="Q12365" i="1"/>
  <c r="Q12366" i="1"/>
  <c r="Q12367" i="1"/>
  <c r="Q12368" i="1"/>
  <c r="Q12369" i="1"/>
  <c r="Q12370" i="1"/>
  <c r="Q12371" i="1"/>
  <c r="Q12372" i="1"/>
  <c r="Q12373" i="1"/>
  <c r="Q12374" i="1"/>
  <c r="Q12375" i="1"/>
  <c r="Q12376" i="1"/>
  <c r="Q12377" i="1"/>
  <c r="Q12378" i="1"/>
  <c r="Q12379" i="1"/>
  <c r="Q12380" i="1"/>
  <c r="Q12381" i="1"/>
  <c r="Q12382" i="1"/>
  <c r="Q12383" i="1"/>
  <c r="Q12384" i="1"/>
  <c r="Q12385" i="1"/>
  <c r="Q12386" i="1"/>
  <c r="Q12387" i="1"/>
  <c r="Q12388" i="1"/>
  <c r="Q12389" i="1"/>
  <c r="Q12390" i="1"/>
  <c r="Q12391" i="1"/>
  <c r="Q12392" i="1"/>
  <c r="Q12393" i="1"/>
  <c r="Q12394" i="1"/>
  <c r="Q12395" i="1"/>
  <c r="Q12396" i="1"/>
  <c r="Q12397" i="1"/>
  <c r="Q12398" i="1"/>
  <c r="Q12399" i="1"/>
  <c r="Q12400" i="1"/>
  <c r="Q12401" i="1"/>
  <c r="Q12402" i="1"/>
  <c r="Q12403" i="1"/>
  <c r="Q12404" i="1"/>
  <c r="Q12405" i="1"/>
  <c r="Q12406" i="1"/>
  <c r="Q12407" i="1"/>
  <c r="Q12408" i="1"/>
  <c r="Q12409" i="1"/>
  <c r="Q12410" i="1"/>
  <c r="Q12411" i="1"/>
  <c r="Q12412" i="1"/>
  <c r="Q12413" i="1"/>
  <c r="Q12414" i="1"/>
  <c r="Q12415" i="1"/>
  <c r="Q12416" i="1"/>
  <c r="Q12417" i="1"/>
  <c r="Q12418" i="1"/>
  <c r="Q12419" i="1"/>
  <c r="Q12420" i="1"/>
  <c r="Q12421" i="1"/>
  <c r="Q12422" i="1"/>
  <c r="Q12423" i="1"/>
  <c r="Q12424" i="1"/>
  <c r="Q12425" i="1"/>
  <c r="Q12426" i="1"/>
  <c r="Q12427" i="1"/>
  <c r="Q12428" i="1"/>
  <c r="Q12429" i="1"/>
  <c r="Q12430" i="1"/>
  <c r="Q12431" i="1"/>
  <c r="Q12432" i="1"/>
  <c r="Q12433" i="1"/>
  <c r="Q12434" i="1"/>
  <c r="Q12435" i="1"/>
  <c r="Q12436" i="1"/>
  <c r="Q12437" i="1"/>
  <c r="Q12438" i="1"/>
  <c r="Q12439" i="1"/>
  <c r="Q12440" i="1"/>
  <c r="Q12441" i="1"/>
  <c r="Q12442" i="1"/>
  <c r="Q12443" i="1"/>
  <c r="Q12444" i="1"/>
  <c r="Q12445" i="1"/>
  <c r="Q12446" i="1"/>
  <c r="Q12447" i="1"/>
  <c r="Q12448" i="1"/>
  <c r="Q12449" i="1"/>
  <c r="Q12450" i="1"/>
  <c r="Q12451" i="1"/>
  <c r="Q12452" i="1"/>
  <c r="Q12453" i="1"/>
  <c r="Q12454" i="1"/>
  <c r="Q12455" i="1"/>
  <c r="Q12456" i="1"/>
  <c r="Q12457" i="1"/>
  <c r="Q12458" i="1"/>
  <c r="Q12459" i="1"/>
  <c r="Q12460" i="1"/>
  <c r="Q12461" i="1"/>
  <c r="Q12462" i="1"/>
  <c r="Q12463" i="1"/>
  <c r="Q12464" i="1"/>
  <c r="Q12465" i="1"/>
  <c r="Q12466" i="1"/>
  <c r="Q12467" i="1"/>
  <c r="Q12468" i="1"/>
  <c r="Q12469" i="1"/>
  <c r="Q12470" i="1"/>
  <c r="Q12471" i="1"/>
  <c r="Q12472" i="1"/>
  <c r="Q12473" i="1"/>
  <c r="Q12474" i="1"/>
  <c r="Q12475" i="1"/>
  <c r="Q12476" i="1"/>
  <c r="Q12477" i="1"/>
  <c r="Q12478" i="1"/>
  <c r="Q12479" i="1"/>
  <c r="Q12480" i="1"/>
  <c r="Q12481" i="1"/>
  <c r="Q12482" i="1"/>
  <c r="Q12483" i="1"/>
  <c r="Q12484" i="1"/>
  <c r="Q12485" i="1"/>
  <c r="Q12486" i="1"/>
  <c r="Q12487" i="1"/>
  <c r="Q12488" i="1"/>
  <c r="Q12489" i="1"/>
  <c r="Q12490" i="1"/>
  <c r="Q12491" i="1"/>
  <c r="Q12492" i="1"/>
  <c r="Q12493" i="1"/>
  <c r="Q12494" i="1"/>
  <c r="Q12495" i="1"/>
  <c r="Q12496" i="1"/>
  <c r="Q12497" i="1"/>
  <c r="Q12498" i="1"/>
  <c r="Q12499" i="1"/>
  <c r="Q12500" i="1"/>
  <c r="Q12501" i="1"/>
  <c r="Q12502" i="1"/>
  <c r="Q12503" i="1"/>
  <c r="Q12504" i="1"/>
  <c r="Q12505" i="1"/>
  <c r="Q12506" i="1"/>
  <c r="Q12507" i="1"/>
  <c r="Q12508" i="1"/>
  <c r="Q12509" i="1"/>
  <c r="Q12510" i="1"/>
  <c r="Q12511" i="1"/>
  <c r="Q12512" i="1"/>
  <c r="Q12513" i="1"/>
  <c r="Q12514" i="1"/>
  <c r="Q12515" i="1"/>
  <c r="Q12516" i="1"/>
  <c r="Q12517" i="1"/>
  <c r="Q12518" i="1"/>
  <c r="Q12519" i="1"/>
  <c r="Q12520" i="1"/>
  <c r="Q12521" i="1"/>
  <c r="Q12522" i="1"/>
  <c r="Q12523" i="1"/>
  <c r="Q12524" i="1"/>
  <c r="Q12525" i="1"/>
  <c r="Q12526" i="1"/>
  <c r="Q12527" i="1"/>
  <c r="Q12528" i="1"/>
  <c r="Q12529" i="1"/>
  <c r="Q12530" i="1"/>
  <c r="Q12531" i="1"/>
  <c r="Q12532" i="1"/>
  <c r="Q12533" i="1"/>
  <c r="Q12534" i="1"/>
  <c r="Q12535" i="1"/>
  <c r="Q12536" i="1"/>
  <c r="Q12537" i="1"/>
  <c r="Q12538" i="1"/>
  <c r="Q12539" i="1"/>
  <c r="Q12540" i="1"/>
  <c r="Q12541" i="1"/>
  <c r="Q12542" i="1"/>
  <c r="Q12543" i="1"/>
  <c r="Q12544" i="1"/>
  <c r="Q12545" i="1"/>
  <c r="Q12546" i="1"/>
  <c r="Q12547" i="1"/>
  <c r="Q12548" i="1"/>
  <c r="Q12549" i="1"/>
  <c r="Q12550" i="1"/>
  <c r="Q12551" i="1"/>
  <c r="Q12552" i="1"/>
  <c r="Q12553" i="1"/>
  <c r="Q12554" i="1"/>
  <c r="Q12555" i="1"/>
  <c r="Q12556" i="1"/>
  <c r="Q12557" i="1"/>
  <c r="Q12558" i="1"/>
  <c r="Q12559" i="1"/>
  <c r="Q12560" i="1"/>
  <c r="Q12561" i="1"/>
  <c r="Q12562" i="1"/>
  <c r="Q12563" i="1"/>
  <c r="Q12564" i="1"/>
  <c r="Q12565" i="1"/>
  <c r="Q12566" i="1"/>
  <c r="Q12567" i="1"/>
  <c r="Q12568" i="1"/>
  <c r="Q12569" i="1"/>
  <c r="Q12570" i="1"/>
  <c r="Q12571" i="1"/>
  <c r="Q12572" i="1"/>
  <c r="Q12573" i="1"/>
  <c r="Q12574" i="1"/>
  <c r="Q12575" i="1"/>
  <c r="Q12576" i="1"/>
  <c r="Q12577" i="1"/>
  <c r="Q12578" i="1"/>
  <c r="Q12579" i="1"/>
  <c r="Q12580" i="1"/>
  <c r="Q12581" i="1"/>
  <c r="Q12582" i="1"/>
  <c r="Q12583" i="1"/>
  <c r="Q12584" i="1"/>
  <c r="Q12585" i="1"/>
  <c r="Q12586" i="1"/>
  <c r="Q12587" i="1"/>
  <c r="Q12588" i="1"/>
  <c r="Q12589" i="1"/>
  <c r="Q12590" i="1"/>
  <c r="Q12591" i="1"/>
  <c r="Q12592" i="1"/>
  <c r="Q12593" i="1"/>
  <c r="Q12594" i="1"/>
  <c r="Q12595" i="1"/>
  <c r="Q12596" i="1"/>
  <c r="Q12597" i="1"/>
  <c r="Q12598" i="1"/>
  <c r="Q12599" i="1"/>
  <c r="Q12600" i="1"/>
  <c r="Q12601" i="1"/>
  <c r="Q12602" i="1"/>
  <c r="Q12603" i="1"/>
  <c r="Q12604" i="1"/>
  <c r="Q12605" i="1"/>
  <c r="Q12606" i="1"/>
  <c r="Q12607" i="1"/>
  <c r="Q12608" i="1"/>
  <c r="Q12609" i="1"/>
  <c r="Q12610" i="1"/>
  <c r="Q12611" i="1"/>
  <c r="Q12612" i="1"/>
  <c r="Q12613" i="1"/>
  <c r="Q12614" i="1"/>
  <c r="Q12615" i="1"/>
  <c r="Q12616" i="1"/>
  <c r="Q12617" i="1"/>
  <c r="Q12618" i="1"/>
  <c r="Q12619" i="1"/>
  <c r="Q12620" i="1"/>
  <c r="Q12621" i="1"/>
  <c r="Q12622" i="1"/>
  <c r="Q12623" i="1"/>
  <c r="Q12624" i="1"/>
  <c r="Q12625" i="1"/>
  <c r="Q12626" i="1"/>
  <c r="Q12627" i="1"/>
  <c r="Q12628" i="1"/>
  <c r="Q12629" i="1"/>
  <c r="Q12630" i="1"/>
  <c r="Q12631" i="1"/>
  <c r="Q12632" i="1"/>
  <c r="Q12633" i="1"/>
  <c r="Q12634" i="1"/>
  <c r="Q12635" i="1"/>
  <c r="Q12636" i="1"/>
  <c r="Q12637" i="1"/>
  <c r="Q12638" i="1"/>
  <c r="Q12639" i="1"/>
  <c r="Q12640" i="1"/>
  <c r="Q12641" i="1"/>
  <c r="Q12642" i="1"/>
  <c r="Q12643" i="1"/>
  <c r="Q12644" i="1"/>
  <c r="Q12645" i="1"/>
  <c r="Q12646" i="1"/>
  <c r="Q12647" i="1"/>
  <c r="Q12648" i="1"/>
  <c r="Q12649" i="1"/>
  <c r="Q12650" i="1"/>
  <c r="Q12651" i="1"/>
  <c r="Q12652" i="1"/>
  <c r="Q12653" i="1"/>
  <c r="Q12654" i="1"/>
  <c r="Q12655" i="1"/>
  <c r="Q12656" i="1"/>
  <c r="Q12657" i="1"/>
  <c r="Q12658" i="1"/>
  <c r="Q12659" i="1"/>
  <c r="Q12660" i="1"/>
  <c r="Q12661" i="1"/>
  <c r="Q12662" i="1"/>
  <c r="Q12663" i="1"/>
  <c r="Q12664" i="1"/>
  <c r="Q12665" i="1"/>
  <c r="Q12666" i="1"/>
  <c r="Q12667" i="1"/>
  <c r="Q12668" i="1"/>
  <c r="Q12669" i="1"/>
  <c r="Q12670" i="1"/>
  <c r="Q12671" i="1"/>
  <c r="Q12672" i="1"/>
  <c r="Q12673" i="1"/>
  <c r="Q12674" i="1"/>
  <c r="Q12675" i="1"/>
  <c r="Q12676" i="1"/>
  <c r="Q12677" i="1"/>
  <c r="Q12678" i="1"/>
  <c r="Q12679" i="1"/>
  <c r="Q12680" i="1"/>
  <c r="Q12681" i="1"/>
  <c r="Q12682" i="1"/>
  <c r="Q12683" i="1"/>
  <c r="Q12684" i="1"/>
  <c r="Q12685" i="1"/>
  <c r="Q12686" i="1"/>
  <c r="Q12687" i="1"/>
  <c r="Q12688" i="1"/>
  <c r="Q12689" i="1"/>
  <c r="Q12690" i="1"/>
  <c r="Q12691" i="1"/>
  <c r="Q12692" i="1"/>
  <c r="Q12693" i="1"/>
  <c r="Q12694" i="1"/>
  <c r="Q12695" i="1"/>
  <c r="Q12696" i="1"/>
  <c r="Q12697" i="1"/>
  <c r="Q12698" i="1"/>
  <c r="Q12699" i="1"/>
  <c r="Q12700" i="1"/>
  <c r="Q12701" i="1"/>
  <c r="Q12702" i="1"/>
  <c r="Q12703" i="1"/>
  <c r="Q12704" i="1"/>
  <c r="Q12705" i="1"/>
  <c r="Q12706" i="1"/>
  <c r="Q12707" i="1"/>
  <c r="Q12708" i="1"/>
  <c r="Q12709" i="1"/>
  <c r="Q12710" i="1"/>
  <c r="Q12711" i="1"/>
  <c r="Q12712" i="1"/>
  <c r="Q12713" i="1"/>
  <c r="Q12714" i="1"/>
  <c r="Q12715" i="1"/>
  <c r="Q12716" i="1"/>
  <c r="Q12717" i="1"/>
  <c r="Q12718" i="1"/>
  <c r="Q12719" i="1"/>
  <c r="Q12720" i="1"/>
  <c r="Q12721" i="1"/>
  <c r="Q12722" i="1"/>
  <c r="Q12723" i="1"/>
  <c r="Q12724" i="1"/>
  <c r="Q12725" i="1"/>
  <c r="Q12726" i="1"/>
  <c r="Q12727" i="1"/>
  <c r="Q12728" i="1"/>
  <c r="Q12729" i="1"/>
  <c r="Q12730" i="1"/>
  <c r="Q12731" i="1"/>
  <c r="Q12732" i="1"/>
  <c r="Q12733" i="1"/>
  <c r="Q12734" i="1"/>
  <c r="Q12735" i="1"/>
  <c r="Q12736" i="1"/>
  <c r="Q12737" i="1"/>
  <c r="Q12738" i="1"/>
  <c r="Q12739" i="1"/>
  <c r="Q12740" i="1"/>
  <c r="Q12741" i="1"/>
  <c r="Q12742" i="1"/>
  <c r="Q12743" i="1"/>
  <c r="Q12744" i="1"/>
  <c r="Q12745" i="1"/>
  <c r="Q12746" i="1"/>
  <c r="Q12747" i="1"/>
  <c r="Q12748" i="1"/>
  <c r="Q12749" i="1"/>
  <c r="Q12750" i="1"/>
  <c r="Q12751" i="1"/>
  <c r="Q12752" i="1"/>
  <c r="Q12753" i="1"/>
  <c r="Q12754" i="1"/>
  <c r="Q12755" i="1"/>
  <c r="Q12756" i="1"/>
  <c r="Q12757" i="1"/>
  <c r="Q12758" i="1"/>
  <c r="Q12759" i="1"/>
  <c r="Q12760" i="1"/>
  <c r="Q12761" i="1"/>
  <c r="Q12762" i="1"/>
  <c r="Q12763" i="1"/>
  <c r="Q12764" i="1"/>
  <c r="Q12765" i="1"/>
  <c r="Q12766" i="1"/>
  <c r="Q12767" i="1"/>
  <c r="Q12768" i="1"/>
  <c r="Q12769" i="1"/>
  <c r="Q12770" i="1"/>
  <c r="Q12771" i="1"/>
  <c r="Q12772" i="1"/>
  <c r="Q12773" i="1"/>
  <c r="Q12774" i="1"/>
  <c r="Q12775" i="1"/>
  <c r="Q12776" i="1"/>
  <c r="Q12777" i="1"/>
  <c r="Q12778" i="1"/>
  <c r="Q12779" i="1"/>
  <c r="Q12780" i="1"/>
  <c r="Q12781" i="1"/>
  <c r="Q12782" i="1"/>
  <c r="Q12783" i="1"/>
  <c r="Q12784" i="1"/>
  <c r="Q12785" i="1"/>
  <c r="Q12786" i="1"/>
  <c r="Q12787" i="1"/>
  <c r="Q12788" i="1"/>
  <c r="Q12789" i="1"/>
  <c r="Q12790" i="1"/>
  <c r="Q12791" i="1"/>
  <c r="Q12792" i="1"/>
  <c r="Q12793" i="1"/>
  <c r="Q12794" i="1"/>
  <c r="Q12795" i="1"/>
  <c r="Q12796" i="1"/>
  <c r="Q12797" i="1"/>
  <c r="Q12798" i="1"/>
  <c r="Q12799" i="1"/>
  <c r="Q12800" i="1"/>
  <c r="Q12801" i="1"/>
  <c r="Q12802" i="1"/>
  <c r="Q12803" i="1"/>
  <c r="Q12804" i="1"/>
  <c r="Q12805" i="1"/>
  <c r="Q12806" i="1"/>
  <c r="Q12807" i="1"/>
  <c r="Q12808" i="1"/>
  <c r="Q12809" i="1"/>
  <c r="Q12810" i="1"/>
  <c r="Q12811" i="1"/>
  <c r="Q12812" i="1"/>
  <c r="Q12813" i="1"/>
  <c r="Q12814" i="1"/>
  <c r="Q12815" i="1"/>
  <c r="Q12816" i="1"/>
  <c r="Q12817" i="1"/>
  <c r="Q12818" i="1"/>
  <c r="Q12819" i="1"/>
  <c r="Q12820" i="1"/>
  <c r="Q12821" i="1"/>
  <c r="Q12822" i="1"/>
  <c r="Q12823" i="1"/>
  <c r="Q12824" i="1"/>
  <c r="Q12825" i="1"/>
  <c r="Q12826" i="1"/>
  <c r="Q12827" i="1"/>
  <c r="Q12828" i="1"/>
  <c r="Q12829" i="1"/>
  <c r="Q12830" i="1"/>
  <c r="Q12831" i="1"/>
  <c r="Q12832" i="1"/>
  <c r="Q12833" i="1"/>
  <c r="Q12834" i="1"/>
  <c r="Q12835" i="1"/>
  <c r="Q12836" i="1"/>
  <c r="Q12837" i="1"/>
  <c r="Q12838" i="1"/>
  <c r="Q12839" i="1"/>
  <c r="Q12840" i="1"/>
  <c r="Q12841" i="1"/>
  <c r="Q12842" i="1"/>
  <c r="Q12843" i="1"/>
  <c r="Q12844" i="1"/>
  <c r="Q12845" i="1"/>
  <c r="Q12846" i="1"/>
  <c r="Q12847" i="1"/>
  <c r="Q12848" i="1"/>
  <c r="Q12849" i="1"/>
  <c r="Q12850" i="1"/>
  <c r="Q12851" i="1"/>
  <c r="Q12852" i="1"/>
  <c r="Q12853" i="1"/>
  <c r="Q12854" i="1"/>
  <c r="Q12855" i="1"/>
  <c r="Q12856" i="1"/>
  <c r="Q12857" i="1"/>
  <c r="Q12858" i="1"/>
  <c r="Q12859" i="1"/>
  <c r="Q12860" i="1"/>
  <c r="Q12861" i="1"/>
  <c r="Q12862" i="1"/>
  <c r="Q12863" i="1"/>
  <c r="Q12864" i="1"/>
  <c r="Q12865" i="1"/>
  <c r="Q12866" i="1"/>
  <c r="Q12867" i="1"/>
  <c r="Q12868" i="1"/>
  <c r="Q12869" i="1"/>
  <c r="Q12870" i="1"/>
  <c r="Q12871" i="1"/>
  <c r="Q12872" i="1"/>
  <c r="Q12873" i="1"/>
  <c r="Q12874" i="1"/>
  <c r="Q12875" i="1"/>
  <c r="Q12876" i="1"/>
  <c r="Q12877" i="1"/>
  <c r="Q12878" i="1"/>
  <c r="Q12879" i="1"/>
  <c r="Q12880" i="1"/>
  <c r="Q12881" i="1"/>
  <c r="Q12882" i="1"/>
  <c r="Q12883" i="1"/>
  <c r="Q12884" i="1"/>
  <c r="Q12885" i="1"/>
  <c r="Q12886" i="1"/>
  <c r="Q12887" i="1"/>
  <c r="Q12888" i="1"/>
  <c r="Q12889" i="1"/>
  <c r="Q12890" i="1"/>
  <c r="Q12891" i="1"/>
  <c r="Q12892" i="1"/>
  <c r="Q12893" i="1"/>
  <c r="Q12894" i="1"/>
  <c r="Q12895" i="1"/>
  <c r="Q12896" i="1"/>
  <c r="Q12897" i="1"/>
  <c r="Q12898" i="1"/>
  <c r="Q12899" i="1"/>
  <c r="Q12900" i="1"/>
  <c r="Q12901" i="1"/>
  <c r="Q12902" i="1"/>
  <c r="Q12903" i="1"/>
  <c r="Q12904" i="1"/>
  <c r="Q12905" i="1"/>
  <c r="Q12906" i="1"/>
  <c r="Q12907" i="1"/>
  <c r="Q12908" i="1"/>
  <c r="Q12909" i="1"/>
  <c r="Q12910" i="1"/>
  <c r="Q12911" i="1"/>
  <c r="Q12912" i="1"/>
  <c r="Q12913" i="1"/>
  <c r="Q12914" i="1"/>
  <c r="Q12915" i="1"/>
  <c r="Q12916" i="1"/>
  <c r="Q12917" i="1"/>
  <c r="Q12918" i="1"/>
  <c r="Q12919" i="1"/>
  <c r="Q12920" i="1"/>
  <c r="Q12921" i="1"/>
  <c r="Q12922" i="1"/>
  <c r="Q12923" i="1"/>
  <c r="Q12924" i="1"/>
  <c r="Q12925" i="1"/>
  <c r="Q12926" i="1"/>
  <c r="Q12927" i="1"/>
  <c r="Q12928" i="1"/>
  <c r="Q12929" i="1"/>
  <c r="Q12930" i="1"/>
  <c r="Q12931" i="1"/>
  <c r="Q12932" i="1"/>
  <c r="Q12933" i="1"/>
  <c r="Q12934" i="1"/>
  <c r="Q12935" i="1"/>
  <c r="Q12936" i="1"/>
  <c r="Q12937" i="1"/>
  <c r="Q12938" i="1"/>
  <c r="Q12939" i="1"/>
  <c r="Q12940" i="1"/>
  <c r="Q12941" i="1"/>
  <c r="Q12942" i="1"/>
  <c r="Q12943" i="1"/>
  <c r="Q12944" i="1"/>
  <c r="Q12945" i="1"/>
  <c r="Q12946" i="1"/>
  <c r="Q12947" i="1"/>
  <c r="Q12948" i="1"/>
  <c r="Q12949" i="1"/>
  <c r="Q12950" i="1"/>
  <c r="Q12951" i="1"/>
  <c r="Q12952" i="1"/>
  <c r="Q12953" i="1"/>
  <c r="Q12954" i="1"/>
  <c r="Q12955" i="1"/>
  <c r="Q12956" i="1"/>
  <c r="Q12957" i="1"/>
  <c r="Q12958" i="1"/>
  <c r="Q12959" i="1"/>
  <c r="Q12960" i="1"/>
  <c r="Q12961" i="1"/>
  <c r="Q12962" i="1"/>
  <c r="Q12963" i="1"/>
  <c r="Q12964" i="1"/>
  <c r="Q12965" i="1"/>
  <c r="Q12966" i="1"/>
  <c r="Q12967" i="1"/>
  <c r="Q12968" i="1"/>
  <c r="Q12969" i="1"/>
  <c r="Q12970" i="1"/>
  <c r="Q12971" i="1"/>
  <c r="Q12972" i="1"/>
  <c r="Q12973" i="1"/>
  <c r="Q12974" i="1"/>
  <c r="Q12975" i="1"/>
  <c r="Q12976" i="1"/>
  <c r="Q12977" i="1"/>
  <c r="Q12978" i="1"/>
  <c r="Q12979" i="1"/>
  <c r="Q12980" i="1"/>
  <c r="Q12981" i="1"/>
  <c r="Q12982" i="1"/>
  <c r="Q12983" i="1"/>
  <c r="Q12984" i="1"/>
  <c r="Q12985" i="1"/>
  <c r="Q12986" i="1"/>
  <c r="Q12987" i="1"/>
  <c r="Q12988" i="1"/>
  <c r="Q12989" i="1"/>
  <c r="Q12990" i="1"/>
  <c r="Q12991" i="1"/>
  <c r="Q12992" i="1"/>
  <c r="Q12993" i="1"/>
  <c r="Q12994" i="1"/>
  <c r="Q12995" i="1"/>
  <c r="Q12996" i="1"/>
  <c r="Q12997" i="1"/>
  <c r="Q12998" i="1"/>
  <c r="Q12999" i="1"/>
  <c r="Q13000" i="1"/>
  <c r="Q13001" i="1"/>
  <c r="Q13002" i="1"/>
  <c r="Q13003" i="1"/>
  <c r="Q13004" i="1"/>
  <c r="Q13005" i="1"/>
  <c r="Q13006" i="1"/>
  <c r="Q13007" i="1"/>
  <c r="Q13008" i="1"/>
  <c r="Q13009" i="1"/>
  <c r="Q13010" i="1"/>
  <c r="Q13011" i="1"/>
  <c r="Q13012" i="1"/>
  <c r="Q13013" i="1"/>
  <c r="Q13014" i="1"/>
  <c r="Q13015" i="1"/>
  <c r="Q13016" i="1"/>
  <c r="Q13017" i="1"/>
  <c r="Q13018" i="1"/>
  <c r="Q13019" i="1"/>
  <c r="Q13020" i="1"/>
  <c r="Q13021" i="1"/>
  <c r="Q13022" i="1"/>
  <c r="Q13023" i="1"/>
  <c r="Q13024" i="1"/>
  <c r="Q13025" i="1"/>
  <c r="Q13026" i="1"/>
  <c r="Q13027" i="1"/>
  <c r="Q13028" i="1"/>
  <c r="Q13029" i="1"/>
  <c r="Q13030" i="1"/>
  <c r="Q13031" i="1"/>
  <c r="Q13032" i="1"/>
  <c r="Q13033" i="1"/>
  <c r="Q13034" i="1"/>
  <c r="Q13035" i="1"/>
  <c r="Q13036" i="1"/>
  <c r="Q13037" i="1"/>
  <c r="Q13038" i="1"/>
  <c r="Q13039" i="1"/>
  <c r="Q13040" i="1"/>
  <c r="Q13041" i="1"/>
  <c r="Q13042" i="1"/>
  <c r="Q13043" i="1"/>
  <c r="Q13044" i="1"/>
  <c r="Q13045" i="1"/>
  <c r="Q13046" i="1"/>
  <c r="Q13047" i="1"/>
  <c r="Q13048" i="1"/>
  <c r="Q13049" i="1"/>
  <c r="Q13050" i="1"/>
  <c r="Q13051" i="1"/>
  <c r="Q13052" i="1"/>
  <c r="Q13053" i="1"/>
  <c r="Q13054" i="1"/>
  <c r="Q13055" i="1"/>
  <c r="Q13056" i="1"/>
  <c r="Q13057" i="1"/>
  <c r="Q13058" i="1"/>
  <c r="Q13059" i="1"/>
  <c r="Q13060" i="1"/>
  <c r="Q13061" i="1"/>
  <c r="Q13062" i="1"/>
  <c r="Q13063" i="1"/>
  <c r="Q13064" i="1"/>
  <c r="Q13065" i="1"/>
  <c r="Q13066" i="1"/>
  <c r="Q13067" i="1"/>
  <c r="Q13068" i="1"/>
  <c r="Q13069" i="1"/>
  <c r="Q13070" i="1"/>
  <c r="Q13071" i="1"/>
  <c r="Q13072" i="1"/>
  <c r="Q13073" i="1"/>
  <c r="Q13074" i="1"/>
  <c r="Q13075" i="1"/>
  <c r="Q13076" i="1"/>
  <c r="Q13077" i="1"/>
  <c r="Q13078" i="1"/>
  <c r="Q13079" i="1"/>
  <c r="Q13080" i="1"/>
  <c r="Q13081" i="1"/>
  <c r="Q13082" i="1"/>
  <c r="Q13083" i="1"/>
  <c r="Q13084" i="1"/>
  <c r="Q13085" i="1"/>
  <c r="Q13086" i="1"/>
  <c r="Q13087" i="1"/>
  <c r="Q13088" i="1"/>
  <c r="Q13089" i="1"/>
  <c r="Q13090" i="1"/>
  <c r="Q13091" i="1"/>
  <c r="Q13092" i="1"/>
  <c r="Q13093" i="1"/>
  <c r="Q13094" i="1"/>
  <c r="Q13095" i="1"/>
  <c r="Q13096" i="1"/>
  <c r="Q13097" i="1"/>
  <c r="Q13098" i="1"/>
  <c r="Q13099" i="1"/>
  <c r="Q13100" i="1"/>
  <c r="Q13101" i="1"/>
  <c r="Q13102" i="1"/>
  <c r="Q13103" i="1"/>
  <c r="Q13104" i="1"/>
  <c r="Q13105" i="1"/>
  <c r="Q13106" i="1"/>
  <c r="Q13107" i="1"/>
  <c r="Q13108" i="1"/>
  <c r="Q13109" i="1"/>
  <c r="Q13110" i="1"/>
  <c r="Q13111" i="1"/>
  <c r="Q13112" i="1"/>
  <c r="Q13113" i="1"/>
  <c r="Q13114" i="1"/>
  <c r="Q13115" i="1"/>
  <c r="Q13116" i="1"/>
  <c r="Q13117" i="1"/>
  <c r="Q13118" i="1"/>
  <c r="Q13119" i="1"/>
  <c r="Q13120" i="1"/>
  <c r="Q13121" i="1"/>
  <c r="Q13122" i="1"/>
  <c r="Q13123" i="1"/>
  <c r="Q13124" i="1"/>
  <c r="Q13125" i="1"/>
  <c r="Q13126" i="1"/>
  <c r="Q13127" i="1"/>
  <c r="Q13128" i="1"/>
  <c r="Q13129" i="1"/>
  <c r="Q13130" i="1"/>
  <c r="Q13131" i="1"/>
  <c r="Q13132" i="1"/>
  <c r="Q13133" i="1"/>
  <c r="Q13134" i="1"/>
  <c r="Q13135" i="1"/>
  <c r="Q13136" i="1"/>
  <c r="Q13137" i="1"/>
  <c r="Q13138" i="1"/>
  <c r="Q13139" i="1"/>
  <c r="Q13140" i="1"/>
  <c r="Q13141" i="1"/>
  <c r="Q13142" i="1"/>
  <c r="Q13143" i="1"/>
  <c r="Q13144" i="1"/>
  <c r="Q13145" i="1"/>
  <c r="Q13146" i="1"/>
  <c r="Q13147" i="1"/>
  <c r="Q13148" i="1"/>
  <c r="Q13149" i="1"/>
  <c r="Q13150" i="1"/>
  <c r="Q13151" i="1"/>
  <c r="Q13152" i="1"/>
  <c r="Q13153" i="1"/>
  <c r="Q13154" i="1"/>
  <c r="Q13155" i="1"/>
  <c r="Q13156" i="1"/>
  <c r="Q13157" i="1"/>
  <c r="Q13158" i="1"/>
  <c r="Q13159" i="1"/>
  <c r="Q13160" i="1"/>
  <c r="Q13161" i="1"/>
  <c r="Q13162" i="1"/>
  <c r="Q13163" i="1"/>
  <c r="Q13164" i="1"/>
  <c r="Q13165" i="1"/>
  <c r="Q13166" i="1"/>
  <c r="Q13167" i="1"/>
  <c r="Q13168" i="1"/>
  <c r="Q13169" i="1"/>
  <c r="Q13170" i="1"/>
  <c r="Q13171" i="1"/>
  <c r="Q13172" i="1"/>
  <c r="Q13173" i="1"/>
  <c r="Q13174" i="1"/>
  <c r="Q13175" i="1"/>
  <c r="Q13176" i="1"/>
  <c r="Q13177" i="1"/>
  <c r="Q13178" i="1"/>
  <c r="Q13179" i="1"/>
  <c r="Q13180" i="1"/>
  <c r="Q13181" i="1"/>
  <c r="Q13182" i="1"/>
  <c r="Q13183" i="1"/>
  <c r="Q13184" i="1"/>
  <c r="Q13185" i="1"/>
  <c r="Q13186" i="1"/>
  <c r="Q13187" i="1"/>
  <c r="Q13188" i="1"/>
  <c r="Q13189" i="1"/>
  <c r="Q13190" i="1"/>
  <c r="Q13191" i="1"/>
  <c r="Q13192" i="1"/>
  <c r="Q13193" i="1"/>
  <c r="Q13194" i="1"/>
  <c r="Q13195" i="1"/>
  <c r="Q13196" i="1"/>
  <c r="Q13197" i="1"/>
  <c r="Q13198" i="1"/>
  <c r="Q13199" i="1"/>
  <c r="Q13200" i="1"/>
  <c r="Q13201" i="1"/>
  <c r="Q13202" i="1"/>
  <c r="Q13203" i="1"/>
  <c r="Q13204" i="1"/>
  <c r="Q13205" i="1"/>
  <c r="Q13206" i="1"/>
  <c r="Q13207" i="1"/>
  <c r="Q13208" i="1"/>
  <c r="Q13209" i="1"/>
  <c r="Q13210" i="1"/>
  <c r="Q13211" i="1"/>
  <c r="Q13212" i="1"/>
  <c r="Q13213" i="1"/>
  <c r="Q13214" i="1"/>
  <c r="Q13215" i="1"/>
  <c r="Q13216" i="1"/>
  <c r="Q13217" i="1"/>
  <c r="Q13218" i="1"/>
  <c r="Q13219" i="1"/>
  <c r="Q13220" i="1"/>
  <c r="Q13221" i="1"/>
  <c r="Q13222" i="1"/>
  <c r="Q13223" i="1"/>
  <c r="Q13224" i="1"/>
  <c r="Q13225" i="1"/>
  <c r="Q13226" i="1"/>
  <c r="Q13227" i="1"/>
  <c r="Q13228" i="1"/>
  <c r="Q13229" i="1"/>
  <c r="Q13230" i="1"/>
  <c r="Q13231" i="1"/>
  <c r="Q13232" i="1"/>
  <c r="Q13233" i="1"/>
  <c r="Q13234" i="1"/>
  <c r="Q13235" i="1"/>
  <c r="Q13236" i="1"/>
  <c r="Q13237" i="1"/>
  <c r="Q13238" i="1"/>
  <c r="Q13239" i="1"/>
  <c r="Q13240" i="1"/>
  <c r="Q13241" i="1"/>
  <c r="Q13242" i="1"/>
  <c r="Q13243" i="1"/>
  <c r="Q13244" i="1"/>
  <c r="Q13245" i="1"/>
  <c r="Q13246" i="1"/>
  <c r="Q13247" i="1"/>
  <c r="Q13248" i="1"/>
  <c r="Q13249" i="1"/>
  <c r="Q13250" i="1"/>
  <c r="Q13251" i="1"/>
  <c r="Q13252" i="1"/>
  <c r="Q13253" i="1"/>
  <c r="Q13254" i="1"/>
  <c r="Q13255" i="1"/>
  <c r="Q13256" i="1"/>
  <c r="Q13257" i="1"/>
  <c r="Q13258" i="1"/>
  <c r="Q13259" i="1"/>
  <c r="Q13260" i="1"/>
  <c r="Q13261" i="1"/>
  <c r="Q13262" i="1"/>
  <c r="Q13263" i="1"/>
  <c r="Q13264" i="1"/>
  <c r="Q13265" i="1"/>
  <c r="Q13266" i="1"/>
  <c r="Q13267" i="1"/>
  <c r="Q13268" i="1"/>
  <c r="Q13269" i="1"/>
  <c r="Q13270" i="1"/>
  <c r="Q13271" i="1"/>
  <c r="Q13272" i="1"/>
  <c r="Q13273" i="1"/>
  <c r="Q13274" i="1"/>
  <c r="Q13275" i="1"/>
  <c r="Q13276" i="1"/>
  <c r="Q13277" i="1"/>
  <c r="Q13278" i="1"/>
  <c r="Q13279" i="1"/>
  <c r="Q13280" i="1"/>
  <c r="Q13281" i="1"/>
  <c r="Q13282" i="1"/>
  <c r="Q13283" i="1"/>
  <c r="Q13284" i="1"/>
  <c r="Q13285" i="1"/>
  <c r="Q13286" i="1"/>
  <c r="Q13287" i="1"/>
  <c r="Q13288" i="1"/>
  <c r="Q13289" i="1"/>
  <c r="Q13290" i="1"/>
  <c r="Q13291" i="1"/>
  <c r="Q13292" i="1"/>
  <c r="Q13293" i="1"/>
  <c r="Q13294" i="1"/>
  <c r="Q13295" i="1"/>
  <c r="Q13296" i="1"/>
  <c r="Q13297" i="1"/>
  <c r="Q13298" i="1"/>
  <c r="Q13299" i="1"/>
  <c r="Q13300" i="1"/>
  <c r="Q13301" i="1"/>
  <c r="Q13302" i="1"/>
  <c r="Q13303" i="1"/>
  <c r="Q13304" i="1"/>
  <c r="Q13305" i="1"/>
  <c r="Q13306" i="1"/>
  <c r="Q13307" i="1"/>
  <c r="Q13308" i="1"/>
  <c r="Q13309" i="1"/>
  <c r="Q13310" i="1"/>
  <c r="Q13311" i="1"/>
  <c r="Q13312" i="1"/>
  <c r="Q13313" i="1"/>
  <c r="Q13314" i="1"/>
  <c r="Q13315" i="1"/>
  <c r="Q13316" i="1"/>
  <c r="Q13317" i="1"/>
  <c r="Q13318" i="1"/>
  <c r="Q13319" i="1"/>
  <c r="Q13320" i="1"/>
  <c r="Q13321" i="1"/>
  <c r="Q13322" i="1"/>
  <c r="Q13323" i="1"/>
  <c r="Q13324" i="1"/>
  <c r="Q13325" i="1"/>
  <c r="Q13326" i="1"/>
  <c r="Q13327" i="1"/>
  <c r="Q13328" i="1"/>
  <c r="Q13329" i="1"/>
  <c r="Q13330" i="1"/>
  <c r="Q13331" i="1"/>
  <c r="Q13332" i="1"/>
  <c r="Q13333" i="1"/>
  <c r="Q13334" i="1"/>
  <c r="Q13335" i="1"/>
  <c r="Q13336" i="1"/>
  <c r="Q13337" i="1"/>
  <c r="Q13338" i="1"/>
  <c r="Q13339" i="1"/>
  <c r="Q13340" i="1"/>
  <c r="Q13341" i="1"/>
  <c r="Q13342" i="1"/>
  <c r="Q13343" i="1"/>
  <c r="Q13344" i="1"/>
  <c r="Q13345" i="1"/>
  <c r="Q13346" i="1"/>
  <c r="Q13347" i="1"/>
  <c r="Q13348" i="1"/>
  <c r="Q13349" i="1"/>
  <c r="Q13350" i="1"/>
  <c r="Q13351" i="1"/>
  <c r="Q13352" i="1"/>
  <c r="Q13353" i="1"/>
  <c r="Q13354" i="1"/>
  <c r="Q13355" i="1"/>
  <c r="Q13356" i="1"/>
  <c r="Q13357" i="1"/>
  <c r="Q13358" i="1"/>
  <c r="Q13359" i="1"/>
  <c r="Q13360" i="1"/>
  <c r="Q13361" i="1"/>
  <c r="Q13362" i="1"/>
  <c r="Q13363" i="1"/>
  <c r="Q13364" i="1"/>
  <c r="Q13365" i="1"/>
  <c r="Q13366" i="1"/>
  <c r="Q13367" i="1"/>
  <c r="Q13368" i="1"/>
  <c r="Q13369" i="1"/>
  <c r="Q13370" i="1"/>
  <c r="Q13371" i="1"/>
  <c r="Q13372" i="1"/>
  <c r="Q13373" i="1"/>
  <c r="Q13374" i="1"/>
  <c r="Q13375" i="1"/>
  <c r="Q13376" i="1"/>
  <c r="Q13377" i="1"/>
  <c r="Q13378" i="1"/>
  <c r="Q13379" i="1"/>
  <c r="Q13380" i="1"/>
  <c r="Q13381" i="1"/>
  <c r="Q13382" i="1"/>
  <c r="Q13383" i="1"/>
  <c r="Q13384" i="1"/>
  <c r="Q13385" i="1"/>
  <c r="Q13386" i="1"/>
  <c r="Q13387" i="1"/>
  <c r="Q13388" i="1"/>
  <c r="Q13389" i="1"/>
  <c r="Q13390" i="1"/>
  <c r="Q13391" i="1"/>
  <c r="Q13392" i="1"/>
  <c r="Q13393" i="1"/>
  <c r="Q13394" i="1"/>
  <c r="Q13395" i="1"/>
  <c r="Q13396" i="1"/>
  <c r="Q13397" i="1"/>
  <c r="Q13398" i="1"/>
  <c r="Q13399" i="1"/>
  <c r="Q13400" i="1"/>
  <c r="Q13401" i="1"/>
  <c r="Q13402" i="1"/>
  <c r="Q13403" i="1"/>
  <c r="Q13404" i="1"/>
  <c r="Q13405" i="1"/>
  <c r="Q13406" i="1"/>
  <c r="Q13407" i="1"/>
  <c r="Q13408" i="1"/>
  <c r="Q13409" i="1"/>
  <c r="Q13410" i="1"/>
  <c r="Q13411" i="1"/>
  <c r="Q13412" i="1"/>
  <c r="Q13413" i="1"/>
  <c r="Q13414" i="1"/>
  <c r="Q13415" i="1"/>
  <c r="Q13416" i="1"/>
  <c r="Q13417" i="1"/>
  <c r="Q13418" i="1"/>
  <c r="Q13419" i="1"/>
  <c r="Q13420" i="1"/>
  <c r="Q13421" i="1"/>
  <c r="Q13422" i="1"/>
  <c r="Q13423" i="1"/>
  <c r="Q13424" i="1"/>
  <c r="Q13425" i="1"/>
  <c r="Q13426" i="1"/>
  <c r="Q13427" i="1"/>
  <c r="Q13428" i="1"/>
  <c r="Q13429" i="1"/>
  <c r="Q13430" i="1"/>
  <c r="Q13431" i="1"/>
  <c r="Q13432" i="1"/>
  <c r="Q13433" i="1"/>
  <c r="Q13434" i="1"/>
  <c r="Q13435" i="1"/>
  <c r="Q13436" i="1"/>
  <c r="Q13437" i="1"/>
  <c r="Q13438" i="1"/>
  <c r="Q13439" i="1"/>
  <c r="Q13440" i="1"/>
  <c r="Q13441" i="1"/>
  <c r="Q13442" i="1"/>
  <c r="Q13443" i="1"/>
  <c r="Q13444" i="1"/>
  <c r="Q13445" i="1"/>
  <c r="Q13446" i="1"/>
  <c r="Q13447" i="1"/>
  <c r="Q13448" i="1"/>
  <c r="Q13449" i="1"/>
  <c r="Q13450" i="1"/>
  <c r="Q13451" i="1"/>
  <c r="Q13452" i="1"/>
  <c r="Q13453" i="1"/>
  <c r="Q13454" i="1"/>
  <c r="Q13455" i="1"/>
  <c r="Q13456" i="1"/>
  <c r="Q13457" i="1"/>
  <c r="Q13458" i="1"/>
  <c r="Q13459" i="1"/>
  <c r="Q13460" i="1"/>
  <c r="Q13461" i="1"/>
  <c r="Q13462" i="1"/>
  <c r="Q13463" i="1"/>
  <c r="Q13464" i="1"/>
  <c r="Q13465" i="1"/>
  <c r="Q13466" i="1"/>
  <c r="Q13467" i="1"/>
  <c r="Q13468" i="1"/>
  <c r="Q13469" i="1"/>
  <c r="Q13470" i="1"/>
  <c r="Q13471" i="1"/>
  <c r="Q13472" i="1"/>
  <c r="Q13473" i="1"/>
  <c r="Q13474" i="1"/>
  <c r="Q13475" i="1"/>
  <c r="Q13476" i="1"/>
  <c r="Q13477" i="1"/>
  <c r="Q13478" i="1"/>
  <c r="Q13479" i="1"/>
  <c r="Q13480" i="1"/>
  <c r="Q13481" i="1"/>
  <c r="Q13482" i="1"/>
  <c r="Q13483" i="1"/>
  <c r="Q13484" i="1"/>
  <c r="Q13485" i="1"/>
  <c r="Q13486" i="1"/>
  <c r="Q13487" i="1"/>
  <c r="Q13488" i="1"/>
  <c r="Q13489" i="1"/>
  <c r="Q13490" i="1"/>
  <c r="Q13491" i="1"/>
  <c r="Q13492" i="1"/>
  <c r="Q13493" i="1"/>
  <c r="Q13494" i="1"/>
  <c r="Q13495" i="1"/>
  <c r="Q13496" i="1"/>
  <c r="Q13497" i="1"/>
  <c r="Q13498" i="1"/>
  <c r="Q13499" i="1"/>
  <c r="Q13500" i="1"/>
  <c r="Q13501" i="1"/>
  <c r="Q13502" i="1"/>
  <c r="Q13503" i="1"/>
  <c r="Q13504" i="1"/>
  <c r="Q13505" i="1"/>
  <c r="Q13506" i="1"/>
  <c r="Q13507" i="1"/>
  <c r="Q13508" i="1"/>
  <c r="Q13509" i="1"/>
  <c r="Q13510" i="1"/>
  <c r="Q13511" i="1"/>
  <c r="Q13512" i="1"/>
  <c r="Q13513" i="1"/>
  <c r="Q13514" i="1"/>
  <c r="Q13515" i="1"/>
  <c r="Q13516" i="1"/>
  <c r="Q13517" i="1"/>
  <c r="Q13518" i="1"/>
  <c r="Q13519" i="1"/>
  <c r="Q13520" i="1"/>
  <c r="Q13521" i="1"/>
  <c r="Q13522" i="1"/>
  <c r="Q13523" i="1"/>
  <c r="Q13524" i="1"/>
  <c r="Q13525" i="1"/>
  <c r="Q13526" i="1"/>
  <c r="Q13527" i="1"/>
  <c r="Q13528" i="1"/>
  <c r="Q13529" i="1"/>
  <c r="Q13530" i="1"/>
  <c r="Q13531" i="1"/>
  <c r="Q13532" i="1"/>
  <c r="Q13533" i="1"/>
  <c r="Q13534" i="1"/>
  <c r="Q13535" i="1"/>
  <c r="Q13536" i="1"/>
  <c r="Q13537" i="1"/>
  <c r="Q13538" i="1"/>
  <c r="Q13539" i="1"/>
  <c r="Q13540" i="1"/>
  <c r="Q13541" i="1"/>
  <c r="Q13542" i="1"/>
  <c r="Q13543" i="1"/>
  <c r="Q13544" i="1"/>
  <c r="Q13545" i="1"/>
  <c r="Q13546" i="1"/>
  <c r="Q13547" i="1"/>
  <c r="Q13548" i="1"/>
  <c r="Q13549" i="1"/>
  <c r="Q13550" i="1"/>
  <c r="Q13551" i="1"/>
  <c r="Q13552" i="1"/>
  <c r="Q13553" i="1"/>
  <c r="Q13554" i="1"/>
  <c r="Q13555" i="1"/>
  <c r="Q13556" i="1"/>
  <c r="Q13557" i="1"/>
  <c r="Q13558" i="1"/>
  <c r="Q13559" i="1"/>
  <c r="Q13560" i="1"/>
  <c r="Q13561" i="1"/>
  <c r="Q13562" i="1"/>
  <c r="Q13563" i="1"/>
  <c r="Q13564" i="1"/>
  <c r="Q13565" i="1"/>
  <c r="Q13566" i="1"/>
  <c r="Q13567" i="1"/>
  <c r="Q13568" i="1"/>
  <c r="Q13569" i="1"/>
  <c r="Q13570" i="1"/>
  <c r="Q13571" i="1"/>
  <c r="Q13572" i="1"/>
  <c r="Q13573" i="1"/>
  <c r="Q13574" i="1"/>
  <c r="Q13575" i="1"/>
  <c r="Q13576" i="1"/>
  <c r="Q13577" i="1"/>
  <c r="Q13578" i="1"/>
  <c r="Q13579" i="1"/>
  <c r="Q13580" i="1"/>
  <c r="Q13581" i="1"/>
  <c r="Q13582" i="1"/>
  <c r="Q13583" i="1"/>
  <c r="Q13584" i="1"/>
  <c r="Q13585" i="1"/>
  <c r="Q13586" i="1"/>
  <c r="Q13587" i="1"/>
  <c r="Q13588" i="1"/>
  <c r="Q13589" i="1"/>
  <c r="Q13590" i="1"/>
  <c r="Q13591" i="1"/>
  <c r="Q13592" i="1"/>
  <c r="Q13593" i="1"/>
  <c r="Q13594" i="1"/>
  <c r="Q13595" i="1"/>
  <c r="Q13596" i="1"/>
  <c r="Q13597" i="1"/>
  <c r="Q13598" i="1"/>
  <c r="Q13599" i="1"/>
  <c r="Q13600" i="1"/>
  <c r="Q13601" i="1"/>
  <c r="Q13602" i="1"/>
  <c r="Q13603" i="1"/>
  <c r="Q13604" i="1"/>
  <c r="Q13605" i="1"/>
  <c r="Q13606" i="1"/>
  <c r="Q13607" i="1"/>
  <c r="Q13608" i="1"/>
  <c r="Q13609" i="1"/>
  <c r="Q13610" i="1"/>
  <c r="Q13611" i="1"/>
  <c r="Q13612" i="1"/>
  <c r="Q13613" i="1"/>
  <c r="Q13614" i="1"/>
  <c r="Q13615" i="1"/>
  <c r="Q13616" i="1"/>
  <c r="Q13617" i="1"/>
  <c r="Q13618" i="1"/>
  <c r="Q13619" i="1"/>
  <c r="Q13620" i="1"/>
  <c r="Q13621" i="1"/>
  <c r="Q13622" i="1"/>
  <c r="Q13623" i="1"/>
  <c r="Q13624" i="1"/>
  <c r="Q13625" i="1"/>
  <c r="Q13626" i="1"/>
  <c r="Q13627" i="1"/>
  <c r="Q13628" i="1"/>
  <c r="Q13629" i="1"/>
  <c r="Q13630" i="1"/>
  <c r="Q13631" i="1"/>
  <c r="Q13632" i="1"/>
  <c r="Q13633" i="1"/>
  <c r="Q13634" i="1"/>
  <c r="Q13635" i="1"/>
  <c r="Q13636" i="1"/>
  <c r="Q13637" i="1"/>
  <c r="Q13638" i="1"/>
  <c r="Q13639" i="1"/>
  <c r="Q13640" i="1"/>
  <c r="Q13641" i="1"/>
  <c r="Q13642" i="1"/>
  <c r="Q13643" i="1"/>
  <c r="Q13644" i="1"/>
  <c r="Q13645" i="1"/>
  <c r="Q13646" i="1"/>
  <c r="Q13647" i="1"/>
  <c r="Q13648" i="1"/>
  <c r="Q13649" i="1"/>
  <c r="Q13650" i="1"/>
  <c r="Q13651" i="1"/>
  <c r="Q13652" i="1"/>
  <c r="Q13653" i="1"/>
  <c r="Q13654" i="1"/>
  <c r="Q13655" i="1"/>
  <c r="Q13656" i="1"/>
  <c r="Q13657" i="1"/>
  <c r="Q13658" i="1"/>
  <c r="Q13659" i="1"/>
  <c r="Q13660" i="1"/>
  <c r="Q13661" i="1"/>
  <c r="Q13662" i="1"/>
  <c r="Q13663" i="1"/>
  <c r="Q13664" i="1"/>
  <c r="Q13665" i="1"/>
  <c r="Q13666" i="1"/>
  <c r="Q13667" i="1"/>
  <c r="Q13668" i="1"/>
  <c r="Q13669" i="1"/>
  <c r="Q13670" i="1"/>
  <c r="Q13671" i="1"/>
  <c r="Q13672" i="1"/>
  <c r="Q13673" i="1"/>
  <c r="Q13674" i="1"/>
  <c r="Q13675" i="1"/>
  <c r="Q13676" i="1"/>
  <c r="Q13677" i="1"/>
  <c r="Q13678" i="1"/>
  <c r="Q13679" i="1"/>
  <c r="Q13680" i="1"/>
  <c r="Q13681" i="1"/>
  <c r="Q13682" i="1"/>
  <c r="Q13683" i="1"/>
  <c r="Q13684" i="1"/>
  <c r="Q13685" i="1"/>
  <c r="Q13686" i="1"/>
  <c r="Q13687" i="1"/>
  <c r="Q13688" i="1"/>
  <c r="Q13689" i="1"/>
  <c r="Q13690" i="1"/>
  <c r="Q13691" i="1"/>
  <c r="Q13692" i="1"/>
  <c r="Q13693" i="1"/>
  <c r="Q13694" i="1"/>
  <c r="Q13695" i="1"/>
  <c r="Q13696" i="1"/>
  <c r="Q13697" i="1"/>
  <c r="Q13698" i="1"/>
  <c r="Q13699" i="1"/>
  <c r="Q13700" i="1"/>
  <c r="Q13701" i="1"/>
  <c r="Q13702" i="1"/>
  <c r="Q13703" i="1"/>
  <c r="Q13704" i="1"/>
  <c r="Q13705" i="1"/>
  <c r="Q13706" i="1"/>
  <c r="Q13707" i="1"/>
  <c r="Q13708" i="1"/>
  <c r="Q13709" i="1"/>
  <c r="Q13710" i="1"/>
  <c r="Q13711" i="1"/>
  <c r="Q13712" i="1"/>
  <c r="Q13713" i="1"/>
  <c r="Q13714" i="1"/>
  <c r="Q13715" i="1"/>
  <c r="Q13716" i="1"/>
  <c r="Q13717" i="1"/>
  <c r="Q13718" i="1"/>
  <c r="Q13719" i="1"/>
  <c r="Q13720" i="1"/>
  <c r="Q13721" i="1"/>
  <c r="Q13722" i="1"/>
  <c r="Q13723" i="1"/>
  <c r="Q13724" i="1"/>
  <c r="Q13725" i="1"/>
  <c r="Q13726" i="1"/>
  <c r="Q13727" i="1"/>
  <c r="Q13728" i="1"/>
  <c r="Q13729" i="1"/>
  <c r="Q13730" i="1"/>
  <c r="Q13731" i="1"/>
  <c r="Q13732" i="1"/>
  <c r="Q13733" i="1"/>
  <c r="Q13734" i="1"/>
  <c r="Q13735" i="1"/>
  <c r="Q13736" i="1"/>
  <c r="Q13737" i="1"/>
  <c r="Q13738" i="1"/>
  <c r="Q13739" i="1"/>
  <c r="Q13740" i="1"/>
  <c r="Q13741" i="1"/>
  <c r="Q13742" i="1"/>
  <c r="Q13743" i="1"/>
  <c r="Q13744" i="1"/>
  <c r="Q13745" i="1"/>
  <c r="Q13746" i="1"/>
  <c r="Q13747" i="1"/>
  <c r="Q13748" i="1"/>
  <c r="Q13749" i="1"/>
  <c r="Q13750" i="1"/>
  <c r="Q13751" i="1"/>
  <c r="Q13752" i="1"/>
  <c r="Q13753" i="1"/>
  <c r="Q13754" i="1"/>
  <c r="Q13755" i="1"/>
  <c r="Q13756" i="1"/>
  <c r="Q13757" i="1"/>
  <c r="Q13758" i="1"/>
  <c r="Q13759" i="1"/>
  <c r="Q13760" i="1"/>
  <c r="Q13761" i="1"/>
  <c r="Q13762" i="1"/>
  <c r="Q13763" i="1"/>
  <c r="Q13764" i="1"/>
  <c r="Q13765" i="1"/>
  <c r="Q13766" i="1"/>
  <c r="Q13767" i="1"/>
  <c r="Q13768" i="1"/>
  <c r="Q13769" i="1"/>
  <c r="Q13770" i="1"/>
  <c r="Q13771" i="1"/>
  <c r="Q13772" i="1"/>
  <c r="Q13773" i="1"/>
  <c r="Q13774" i="1"/>
  <c r="Q13775" i="1"/>
  <c r="Q13776" i="1"/>
  <c r="Q13777" i="1"/>
  <c r="Q13778" i="1"/>
  <c r="Q13779" i="1"/>
  <c r="Q13780" i="1"/>
  <c r="Q13781" i="1"/>
  <c r="Q13782" i="1"/>
  <c r="Q13783" i="1"/>
  <c r="Q13784" i="1"/>
  <c r="Q13785" i="1"/>
  <c r="Q13786" i="1"/>
  <c r="Q13787" i="1"/>
  <c r="Q13788" i="1"/>
  <c r="Q13789" i="1"/>
  <c r="Q13790" i="1"/>
  <c r="Q13791" i="1"/>
  <c r="Q13792" i="1"/>
  <c r="Q13793" i="1"/>
  <c r="Q13794" i="1"/>
  <c r="Q13795" i="1"/>
  <c r="Q13796" i="1"/>
  <c r="Q13797" i="1"/>
  <c r="Q13798" i="1"/>
  <c r="Q13799" i="1"/>
  <c r="Q13800" i="1"/>
  <c r="Q13801" i="1"/>
  <c r="Q13802" i="1"/>
  <c r="Q13803" i="1"/>
  <c r="Q13804" i="1"/>
  <c r="Q13805" i="1"/>
  <c r="Q13806" i="1"/>
  <c r="Q13807" i="1"/>
  <c r="Q13808" i="1"/>
  <c r="Q13809" i="1"/>
  <c r="Q13810" i="1"/>
  <c r="Q13811" i="1"/>
  <c r="Q13812" i="1"/>
  <c r="Q13813" i="1"/>
  <c r="Q13814" i="1"/>
  <c r="Q13815" i="1"/>
  <c r="Q13816" i="1"/>
  <c r="Q13817" i="1"/>
  <c r="Q13818" i="1"/>
  <c r="Q13819" i="1"/>
  <c r="Q13820" i="1"/>
  <c r="Q13821" i="1"/>
  <c r="Q13822" i="1"/>
  <c r="Q13823" i="1"/>
  <c r="Q13824" i="1"/>
  <c r="Q13825" i="1"/>
  <c r="Q13826" i="1"/>
  <c r="Q13827" i="1"/>
  <c r="Q13828" i="1"/>
  <c r="Q13829" i="1"/>
  <c r="Q13830" i="1"/>
  <c r="Q13831" i="1"/>
  <c r="Q13832" i="1"/>
  <c r="Q13833" i="1"/>
  <c r="Q13834" i="1"/>
  <c r="Q13835" i="1"/>
  <c r="Q13836" i="1"/>
  <c r="Q13837" i="1"/>
  <c r="Q13838" i="1"/>
  <c r="Q13839" i="1"/>
  <c r="Q13840" i="1"/>
  <c r="Q13841" i="1"/>
  <c r="Q13842" i="1"/>
  <c r="Q13843" i="1"/>
  <c r="Q13844" i="1"/>
  <c r="Q13845" i="1"/>
  <c r="Q13846" i="1"/>
  <c r="Q13847" i="1"/>
  <c r="Q13848" i="1"/>
  <c r="Q13849" i="1"/>
  <c r="Q13850" i="1"/>
  <c r="Q13851" i="1"/>
  <c r="Q13852" i="1"/>
  <c r="Q13853" i="1"/>
  <c r="Q13854" i="1"/>
  <c r="Q13855" i="1"/>
  <c r="Q13856" i="1"/>
  <c r="Q13857" i="1"/>
  <c r="Q13858" i="1"/>
  <c r="Q13859" i="1"/>
  <c r="Q13860" i="1"/>
  <c r="Q13861" i="1"/>
  <c r="Q13862" i="1"/>
  <c r="Q13863" i="1"/>
  <c r="Q13864" i="1"/>
  <c r="Q13865" i="1"/>
  <c r="Q13866" i="1"/>
  <c r="Q13867" i="1"/>
  <c r="Q13868" i="1"/>
  <c r="Q13869" i="1"/>
  <c r="Q13870" i="1"/>
  <c r="Q13871" i="1"/>
  <c r="Q13872" i="1"/>
  <c r="Q13873" i="1"/>
  <c r="Q13874" i="1"/>
  <c r="Q13875" i="1"/>
  <c r="Q13876" i="1"/>
  <c r="Q13877" i="1"/>
  <c r="Q13878" i="1"/>
  <c r="Q13879" i="1"/>
  <c r="Q13880" i="1"/>
  <c r="Q13881" i="1"/>
  <c r="Q13882" i="1"/>
  <c r="Q13883" i="1"/>
  <c r="Q13884" i="1"/>
  <c r="Q13885" i="1"/>
  <c r="Q13886" i="1"/>
  <c r="Q13887" i="1"/>
  <c r="Q13888" i="1"/>
  <c r="Q13889" i="1"/>
  <c r="Q13890" i="1"/>
  <c r="Q13891" i="1"/>
  <c r="Q13892" i="1"/>
  <c r="Q13893" i="1"/>
  <c r="Q13894" i="1"/>
  <c r="Q13895" i="1"/>
  <c r="Q13896" i="1"/>
  <c r="Q13897" i="1"/>
  <c r="Q13898" i="1"/>
  <c r="Q13899" i="1"/>
  <c r="Q13900" i="1"/>
  <c r="Q13901" i="1"/>
  <c r="Q13902" i="1"/>
  <c r="Q13903" i="1"/>
  <c r="Q13904" i="1"/>
  <c r="Q13905" i="1"/>
  <c r="Q13906" i="1"/>
  <c r="Q13907" i="1"/>
  <c r="Q13908" i="1"/>
  <c r="Q13909" i="1"/>
  <c r="Q13910" i="1"/>
  <c r="Q13911" i="1"/>
  <c r="Q13912" i="1"/>
  <c r="Q13913" i="1"/>
  <c r="Q13914" i="1"/>
  <c r="Q13915" i="1"/>
  <c r="Q13916" i="1"/>
  <c r="Q13917" i="1"/>
  <c r="Q13918" i="1"/>
  <c r="Q13919" i="1"/>
  <c r="Q13920" i="1"/>
  <c r="Q13921" i="1"/>
  <c r="Q13922" i="1"/>
  <c r="Q13923" i="1"/>
  <c r="Q13924" i="1"/>
  <c r="Q13925" i="1"/>
  <c r="Q13926" i="1"/>
  <c r="Q13927" i="1"/>
  <c r="Q13928" i="1"/>
  <c r="Q13929" i="1"/>
  <c r="Q13930" i="1"/>
  <c r="Q13931" i="1"/>
  <c r="Q13932" i="1"/>
  <c r="Q13933" i="1"/>
  <c r="Q13934" i="1"/>
  <c r="Q13935" i="1"/>
  <c r="Q13936" i="1"/>
  <c r="Q13937" i="1"/>
  <c r="Q13938" i="1"/>
  <c r="Q13939" i="1"/>
  <c r="Q13940" i="1"/>
  <c r="Q13941" i="1"/>
  <c r="Q13942" i="1"/>
  <c r="Q13943" i="1"/>
  <c r="Q13944" i="1"/>
  <c r="Q13945" i="1"/>
  <c r="Q13946" i="1"/>
  <c r="Q13947" i="1"/>
  <c r="Q13948" i="1"/>
  <c r="Q13949" i="1"/>
  <c r="Q13950" i="1"/>
  <c r="Q13951" i="1"/>
  <c r="Q13952" i="1"/>
  <c r="Q13953" i="1"/>
  <c r="Q13954" i="1"/>
  <c r="Q13955" i="1"/>
  <c r="Q13956" i="1"/>
  <c r="Q13957" i="1"/>
  <c r="Q13958" i="1"/>
  <c r="Q13959" i="1"/>
  <c r="Q13960" i="1"/>
  <c r="Q13961" i="1"/>
  <c r="Q13962" i="1"/>
  <c r="Q13963" i="1"/>
  <c r="Q13964" i="1"/>
  <c r="Q13965" i="1"/>
  <c r="Q13966" i="1"/>
  <c r="Q13967" i="1"/>
  <c r="Q13968" i="1"/>
  <c r="Q13969" i="1"/>
  <c r="Q13970" i="1"/>
  <c r="Q13971" i="1"/>
  <c r="Q13972" i="1"/>
  <c r="Q13973" i="1"/>
  <c r="Q13974" i="1"/>
  <c r="Q13975" i="1"/>
  <c r="Q13976" i="1"/>
  <c r="Q13977" i="1"/>
  <c r="Q13978" i="1"/>
  <c r="Q13979" i="1"/>
  <c r="Q13980" i="1"/>
  <c r="Q13981" i="1"/>
  <c r="Q13982" i="1"/>
  <c r="Q13983" i="1"/>
  <c r="Q13984" i="1"/>
  <c r="Q13985" i="1"/>
  <c r="Q13986" i="1"/>
  <c r="Q13987" i="1"/>
  <c r="Q13988" i="1"/>
  <c r="Q13989" i="1"/>
  <c r="Q13990" i="1"/>
  <c r="Q13991" i="1"/>
  <c r="Q13992" i="1"/>
  <c r="Q13993" i="1"/>
  <c r="Q13994" i="1"/>
  <c r="Q13995" i="1"/>
  <c r="Q13996" i="1"/>
  <c r="Q13997" i="1"/>
  <c r="Q13998" i="1"/>
  <c r="Q13999" i="1"/>
  <c r="Q14000" i="1"/>
  <c r="Q14001" i="1"/>
  <c r="Q14002" i="1"/>
  <c r="Q14003" i="1"/>
  <c r="Q14004" i="1"/>
  <c r="Q14005" i="1"/>
  <c r="Q14006" i="1"/>
  <c r="Q14007" i="1"/>
  <c r="Q14008" i="1"/>
  <c r="Q14009" i="1"/>
  <c r="Q14010" i="1"/>
  <c r="Q14011" i="1"/>
  <c r="Q14012" i="1"/>
  <c r="Q14013" i="1"/>
  <c r="Q14014" i="1"/>
  <c r="Q14015" i="1"/>
  <c r="Q14016" i="1"/>
  <c r="Q14017" i="1"/>
  <c r="Q14018" i="1"/>
  <c r="Q14019" i="1"/>
  <c r="Q14020" i="1"/>
  <c r="Q14021" i="1"/>
  <c r="Q14022" i="1"/>
  <c r="Q14023" i="1"/>
  <c r="Q14024" i="1"/>
  <c r="Q14025" i="1"/>
  <c r="Q14026" i="1"/>
  <c r="Q14027" i="1"/>
  <c r="Q14028" i="1"/>
  <c r="Q14029" i="1"/>
  <c r="Q14030" i="1"/>
  <c r="Q14031" i="1"/>
  <c r="Q14032" i="1"/>
  <c r="Q14033" i="1"/>
  <c r="Q14034" i="1"/>
  <c r="Q14035" i="1"/>
  <c r="Q14036" i="1"/>
  <c r="Q14037" i="1"/>
  <c r="Q14038" i="1"/>
  <c r="Q14039" i="1"/>
  <c r="Q14040" i="1"/>
  <c r="Q14041" i="1"/>
  <c r="Q14042" i="1"/>
  <c r="Q14043" i="1"/>
  <c r="Q14044" i="1"/>
  <c r="Q14045" i="1"/>
  <c r="Q14046" i="1"/>
  <c r="Q14047" i="1"/>
  <c r="Q14048" i="1"/>
  <c r="Q14049" i="1"/>
  <c r="Q14050" i="1"/>
  <c r="Q14051" i="1"/>
  <c r="Q14052" i="1"/>
  <c r="Q14053" i="1"/>
  <c r="Q14054" i="1"/>
  <c r="Q14055" i="1"/>
  <c r="Q14056" i="1"/>
  <c r="Q14057" i="1"/>
  <c r="Q14058" i="1"/>
  <c r="Q14059" i="1"/>
  <c r="Q14060" i="1"/>
  <c r="Q14061" i="1"/>
  <c r="Q14062" i="1"/>
  <c r="Q14063" i="1"/>
  <c r="Q14064" i="1"/>
  <c r="Q14065" i="1"/>
  <c r="Q14066" i="1"/>
  <c r="Q14067" i="1"/>
  <c r="Q14068" i="1"/>
  <c r="Q14069" i="1"/>
  <c r="Q14070" i="1"/>
  <c r="Q14071" i="1"/>
  <c r="Q14072" i="1"/>
  <c r="Q14073" i="1"/>
  <c r="Q14074" i="1"/>
  <c r="Q14075" i="1"/>
  <c r="Q14076" i="1"/>
  <c r="Q14077" i="1"/>
  <c r="Q14078" i="1"/>
  <c r="Q14079" i="1"/>
  <c r="Q14080" i="1"/>
  <c r="Q14081" i="1"/>
  <c r="Q14082" i="1"/>
  <c r="Q14083" i="1"/>
  <c r="Q14084" i="1"/>
  <c r="Q14085" i="1"/>
  <c r="Q14086" i="1"/>
  <c r="Q14087" i="1"/>
  <c r="Q14088" i="1"/>
  <c r="Q14089" i="1"/>
  <c r="Q14090" i="1"/>
  <c r="Q14091" i="1"/>
  <c r="Q14092" i="1"/>
  <c r="Q14093" i="1"/>
  <c r="Q14094" i="1"/>
  <c r="Q14095" i="1"/>
  <c r="Q14096" i="1"/>
  <c r="Q14097" i="1"/>
  <c r="Q14098" i="1"/>
  <c r="Q14099" i="1"/>
  <c r="Q14100" i="1"/>
  <c r="Q14101" i="1"/>
  <c r="Q14102" i="1"/>
  <c r="Q14103" i="1"/>
  <c r="Q14104" i="1"/>
  <c r="Q14105" i="1"/>
  <c r="Q14106" i="1"/>
  <c r="Q14107" i="1"/>
  <c r="Q14108" i="1"/>
  <c r="Q14109" i="1"/>
  <c r="Q14110" i="1"/>
  <c r="Q14111" i="1"/>
  <c r="Q14112" i="1"/>
  <c r="Q14113" i="1"/>
  <c r="Q14114" i="1"/>
  <c r="Q14115" i="1"/>
  <c r="Q14116" i="1"/>
  <c r="Q14117" i="1"/>
  <c r="Q14118" i="1"/>
  <c r="Q14119" i="1"/>
  <c r="Q14120" i="1"/>
  <c r="Q14121" i="1"/>
  <c r="Q14122" i="1"/>
  <c r="Q14123" i="1"/>
  <c r="Q14124" i="1"/>
  <c r="Q14125" i="1"/>
  <c r="Q14126" i="1"/>
  <c r="Q14127" i="1"/>
  <c r="Q14128" i="1"/>
  <c r="Q14129" i="1"/>
  <c r="Q14130" i="1"/>
  <c r="Q14131" i="1"/>
  <c r="Q14132" i="1"/>
  <c r="Q14133" i="1"/>
  <c r="Q14134" i="1"/>
  <c r="Q14135" i="1"/>
  <c r="Q14136" i="1"/>
  <c r="Q14137" i="1"/>
  <c r="Q14138" i="1"/>
  <c r="Q14139" i="1"/>
  <c r="Q14140" i="1"/>
  <c r="Q14141" i="1"/>
  <c r="Q14142" i="1"/>
  <c r="Q14143" i="1"/>
  <c r="Q14144" i="1"/>
  <c r="Q14145" i="1"/>
  <c r="Q14146" i="1"/>
  <c r="Q14147" i="1"/>
  <c r="Q14148" i="1"/>
  <c r="Q14149" i="1"/>
  <c r="Q14150" i="1"/>
  <c r="Q14151" i="1"/>
  <c r="Q14152" i="1"/>
  <c r="Q14153" i="1"/>
  <c r="Q14154" i="1"/>
  <c r="Q14155" i="1"/>
  <c r="Q14156" i="1"/>
  <c r="Q14157" i="1"/>
  <c r="Q14158" i="1"/>
  <c r="Q14159" i="1"/>
  <c r="Q14160" i="1"/>
  <c r="Q14161" i="1"/>
  <c r="Q14162" i="1"/>
  <c r="Q14163" i="1"/>
  <c r="Q14164" i="1"/>
  <c r="Q14165" i="1"/>
  <c r="Q14166" i="1"/>
  <c r="Q14167" i="1"/>
  <c r="Q14168" i="1"/>
  <c r="Q14169" i="1"/>
  <c r="Q14170" i="1"/>
  <c r="Q14171" i="1"/>
  <c r="Q14172" i="1"/>
  <c r="Q14173" i="1"/>
  <c r="Q14174" i="1"/>
  <c r="Q14175" i="1"/>
  <c r="Q14176" i="1"/>
  <c r="Q14177" i="1"/>
  <c r="Q14178" i="1"/>
  <c r="Q14179" i="1"/>
  <c r="Q14180" i="1"/>
  <c r="Q14181" i="1"/>
  <c r="Q14182" i="1"/>
  <c r="Q14183" i="1"/>
  <c r="Q14184" i="1"/>
  <c r="Q14185" i="1"/>
  <c r="Q14186" i="1"/>
  <c r="Q14187" i="1"/>
  <c r="Q14188" i="1"/>
  <c r="Q14189" i="1"/>
  <c r="Q14190" i="1"/>
  <c r="Q14191" i="1"/>
  <c r="Q14192" i="1"/>
  <c r="Q14193" i="1"/>
  <c r="Q14194" i="1"/>
  <c r="Q14195" i="1"/>
  <c r="Q14196" i="1"/>
  <c r="Q14197" i="1"/>
  <c r="Q14198" i="1"/>
  <c r="Q14199" i="1"/>
  <c r="Q14200" i="1"/>
  <c r="Q14201" i="1"/>
  <c r="Q14202" i="1"/>
  <c r="Q14203" i="1"/>
  <c r="Q14204" i="1"/>
  <c r="Q14205" i="1"/>
  <c r="Q14206" i="1"/>
  <c r="Q14207" i="1"/>
  <c r="Q14208" i="1"/>
  <c r="Q14209" i="1"/>
  <c r="Q14210" i="1"/>
  <c r="Q14211" i="1"/>
  <c r="Q14212" i="1"/>
  <c r="Q14213" i="1"/>
  <c r="Q14214" i="1"/>
  <c r="Q14215" i="1"/>
  <c r="Q14216" i="1"/>
  <c r="Q14217" i="1"/>
  <c r="Q14218" i="1"/>
  <c r="Q14219" i="1"/>
  <c r="Q14220" i="1"/>
  <c r="Q14221" i="1"/>
  <c r="Q14222" i="1"/>
  <c r="Q14223" i="1"/>
  <c r="Q14224" i="1"/>
  <c r="Q14225" i="1"/>
  <c r="Q14226" i="1"/>
  <c r="Q14227" i="1"/>
  <c r="Q14228" i="1"/>
  <c r="Q14229" i="1"/>
  <c r="Q14230" i="1"/>
  <c r="Q14231" i="1"/>
  <c r="Q14232" i="1"/>
  <c r="Q14233" i="1"/>
  <c r="Q14234" i="1"/>
  <c r="Q14235" i="1"/>
  <c r="Q14236" i="1"/>
  <c r="Q14237" i="1"/>
  <c r="Q14238" i="1"/>
  <c r="Q14239" i="1"/>
  <c r="Q14240" i="1"/>
  <c r="Q14241" i="1"/>
  <c r="Q14242" i="1"/>
  <c r="Q14243" i="1"/>
  <c r="Q14244" i="1"/>
  <c r="Q14245" i="1"/>
  <c r="Q14246" i="1"/>
  <c r="Q14247" i="1"/>
  <c r="Q14248" i="1"/>
  <c r="Q14249" i="1"/>
  <c r="Q14250" i="1"/>
  <c r="Q14251" i="1"/>
  <c r="Q14252" i="1"/>
  <c r="Q14253" i="1"/>
  <c r="Q14254" i="1"/>
  <c r="Q14255" i="1"/>
  <c r="Q14256" i="1"/>
  <c r="Q14257" i="1"/>
  <c r="Q14258" i="1"/>
  <c r="Q14259" i="1"/>
  <c r="Q14260" i="1"/>
  <c r="Q14261" i="1"/>
  <c r="Q14262" i="1"/>
  <c r="Q14263" i="1"/>
  <c r="Q14264" i="1"/>
  <c r="Q14265" i="1"/>
  <c r="Q14266" i="1"/>
  <c r="Q14267" i="1"/>
  <c r="Q14268" i="1"/>
  <c r="Q14269" i="1"/>
  <c r="Q14270" i="1"/>
  <c r="Q14271" i="1"/>
  <c r="Q14272" i="1"/>
  <c r="Q14273" i="1"/>
  <c r="Q14274" i="1"/>
  <c r="Q14275" i="1"/>
  <c r="Q14276" i="1"/>
  <c r="Q14277" i="1"/>
  <c r="Q14278" i="1"/>
  <c r="Q14279" i="1"/>
  <c r="Q14280" i="1"/>
  <c r="Q14281" i="1"/>
  <c r="Q14282" i="1"/>
  <c r="Q14283" i="1"/>
  <c r="Q14284" i="1"/>
  <c r="Q14285" i="1"/>
  <c r="Q14286" i="1"/>
  <c r="Q14287" i="1"/>
  <c r="Q14288" i="1"/>
  <c r="Q14289" i="1"/>
  <c r="Q14290" i="1"/>
  <c r="Q14291" i="1"/>
  <c r="Q14292" i="1"/>
  <c r="Q14293" i="1"/>
  <c r="Q14294" i="1"/>
  <c r="Q14295" i="1"/>
  <c r="Q14296" i="1"/>
  <c r="Q14297" i="1"/>
  <c r="Q14298" i="1"/>
  <c r="Q14299" i="1"/>
  <c r="Q14300" i="1"/>
  <c r="Q14301" i="1"/>
  <c r="Q14302" i="1"/>
  <c r="Q14303" i="1"/>
  <c r="Q14304" i="1"/>
  <c r="Q14305" i="1"/>
  <c r="Q14306" i="1"/>
  <c r="Q14307" i="1"/>
  <c r="Q14308" i="1"/>
  <c r="Q14309" i="1"/>
  <c r="Q14310" i="1"/>
  <c r="Q14311" i="1"/>
  <c r="Q14312" i="1"/>
  <c r="Q14313" i="1"/>
  <c r="Q14314" i="1"/>
  <c r="Q14315" i="1"/>
  <c r="Q14316" i="1"/>
  <c r="Q14317" i="1"/>
  <c r="Q14318" i="1"/>
  <c r="Q14319" i="1"/>
  <c r="Q14320" i="1"/>
  <c r="Q14321" i="1"/>
  <c r="Q14322" i="1"/>
  <c r="Q14323" i="1"/>
  <c r="Q14324" i="1"/>
  <c r="Q14325" i="1"/>
  <c r="Q14326" i="1"/>
  <c r="Q14327" i="1"/>
  <c r="Q14328" i="1"/>
  <c r="Q14329" i="1"/>
  <c r="Q14330" i="1"/>
  <c r="Q14331" i="1"/>
  <c r="Q14332" i="1"/>
  <c r="Q14333" i="1"/>
  <c r="Q14334" i="1"/>
  <c r="Q14335" i="1"/>
  <c r="Q14336" i="1"/>
  <c r="Q14337" i="1"/>
  <c r="Q14338" i="1"/>
  <c r="Q14339" i="1"/>
  <c r="Q14340" i="1"/>
  <c r="Q14341" i="1"/>
  <c r="Q14342" i="1"/>
  <c r="Q14343" i="1"/>
  <c r="Q14344" i="1"/>
  <c r="Q14345" i="1"/>
  <c r="Q14346" i="1"/>
  <c r="Q14347" i="1"/>
  <c r="Q14348" i="1"/>
  <c r="Q14349" i="1"/>
  <c r="Q14350" i="1"/>
  <c r="Q14351" i="1"/>
  <c r="Q14352" i="1"/>
  <c r="Q14353" i="1"/>
  <c r="Q14354" i="1"/>
  <c r="Q14355" i="1"/>
  <c r="Q14356" i="1"/>
  <c r="Q14357" i="1"/>
  <c r="Q14358" i="1"/>
  <c r="Q14359" i="1"/>
  <c r="Q14360" i="1"/>
  <c r="Q14361" i="1"/>
  <c r="Q14362" i="1"/>
  <c r="Q14363" i="1"/>
  <c r="Q14364" i="1"/>
  <c r="Q14365" i="1"/>
  <c r="Q14366" i="1"/>
  <c r="Q14367" i="1"/>
  <c r="Q14368" i="1"/>
  <c r="Q14369" i="1"/>
  <c r="Q14370" i="1"/>
  <c r="Q14371" i="1"/>
  <c r="Q14372" i="1"/>
  <c r="Q14373" i="1"/>
  <c r="Q14374" i="1"/>
  <c r="Q14375" i="1"/>
  <c r="Q14376" i="1"/>
  <c r="Q14377" i="1"/>
  <c r="Q14378" i="1"/>
  <c r="Q14379" i="1"/>
  <c r="Q14380" i="1"/>
  <c r="Q14381" i="1"/>
  <c r="Q14382" i="1"/>
  <c r="Q14383" i="1"/>
  <c r="Q14384" i="1"/>
  <c r="Q14385" i="1"/>
  <c r="Q14386" i="1"/>
  <c r="Q14387" i="1"/>
  <c r="Q14388" i="1"/>
  <c r="Q14389" i="1"/>
  <c r="Q14390" i="1"/>
  <c r="Q14391" i="1"/>
  <c r="Q14392" i="1"/>
  <c r="Q14393" i="1"/>
  <c r="Q14394" i="1"/>
  <c r="Q14395" i="1"/>
  <c r="Q14396" i="1"/>
  <c r="Q14397" i="1"/>
  <c r="Q14398" i="1"/>
  <c r="Q14399" i="1"/>
  <c r="Q14400" i="1"/>
  <c r="Q14401" i="1"/>
  <c r="Q14402" i="1"/>
  <c r="Q14403" i="1"/>
  <c r="Q14404" i="1"/>
  <c r="Q14405" i="1"/>
  <c r="Q14406" i="1"/>
  <c r="Q14407" i="1"/>
  <c r="Q14408" i="1"/>
  <c r="Q14409" i="1"/>
  <c r="Q14410" i="1"/>
  <c r="Q14411" i="1"/>
  <c r="Q14412" i="1"/>
  <c r="Q14413" i="1"/>
  <c r="Q14414" i="1"/>
  <c r="Q14415" i="1"/>
  <c r="Q14416" i="1"/>
  <c r="Q14417" i="1"/>
  <c r="Q14418" i="1"/>
  <c r="Q14419" i="1"/>
  <c r="Q14420" i="1"/>
  <c r="Q14421" i="1"/>
  <c r="Q14422" i="1"/>
  <c r="Q14423" i="1"/>
  <c r="Q14424" i="1"/>
  <c r="Q14425" i="1"/>
  <c r="Q14426" i="1"/>
  <c r="Q14427" i="1"/>
  <c r="Q14428" i="1"/>
  <c r="Q14429" i="1"/>
  <c r="Q14430" i="1"/>
  <c r="Q14431" i="1"/>
  <c r="Q14432" i="1"/>
  <c r="Q14433" i="1"/>
  <c r="Q14434" i="1"/>
  <c r="Q14435" i="1"/>
  <c r="Q14436" i="1"/>
  <c r="Q14437" i="1"/>
  <c r="Q14438" i="1"/>
  <c r="Q14439" i="1"/>
  <c r="Q14440" i="1"/>
  <c r="Q14441" i="1"/>
  <c r="Q14442" i="1"/>
  <c r="Q14443" i="1"/>
  <c r="Q14444" i="1"/>
  <c r="Q14445" i="1"/>
  <c r="Q14446" i="1"/>
  <c r="Q14447" i="1"/>
  <c r="Q14448" i="1"/>
  <c r="Q14449" i="1"/>
  <c r="Q14450" i="1"/>
  <c r="Q14451" i="1"/>
  <c r="Q14452" i="1"/>
  <c r="Q14453" i="1"/>
  <c r="Q14454" i="1"/>
  <c r="Q14455" i="1"/>
  <c r="Q14456" i="1"/>
  <c r="Q14457" i="1"/>
  <c r="Q14458" i="1"/>
  <c r="Q14459" i="1"/>
  <c r="Q14460" i="1"/>
  <c r="Q14461" i="1"/>
  <c r="Q14462" i="1"/>
  <c r="Q14463" i="1"/>
  <c r="Q14464" i="1"/>
  <c r="Q14465" i="1"/>
  <c r="Q14466" i="1"/>
  <c r="Q14467" i="1"/>
  <c r="Q14468" i="1"/>
  <c r="Q14469" i="1"/>
  <c r="Q14470" i="1"/>
  <c r="Q14471" i="1"/>
  <c r="Q14472" i="1"/>
  <c r="Q14473" i="1"/>
  <c r="Q14474" i="1"/>
  <c r="Q14475" i="1"/>
  <c r="Q14476" i="1"/>
  <c r="Q14477" i="1"/>
  <c r="Q14478" i="1"/>
  <c r="Q14479" i="1"/>
  <c r="Q14480" i="1"/>
  <c r="Q14481" i="1"/>
  <c r="Q14482" i="1"/>
  <c r="Q14483" i="1"/>
  <c r="Q14484" i="1"/>
  <c r="Q14485" i="1"/>
  <c r="Q14486" i="1"/>
  <c r="Q14487" i="1"/>
  <c r="Q14488" i="1"/>
  <c r="Q14489" i="1"/>
  <c r="Q14490" i="1"/>
  <c r="Q14491" i="1"/>
  <c r="Q14492" i="1"/>
  <c r="Q14493" i="1"/>
  <c r="Q14494" i="1"/>
  <c r="Q14495" i="1"/>
  <c r="Q14496" i="1"/>
  <c r="Q14497" i="1"/>
  <c r="Q14498" i="1"/>
  <c r="Q14499" i="1"/>
  <c r="Q14500" i="1"/>
  <c r="Q14501" i="1"/>
  <c r="Q14502" i="1"/>
  <c r="Q14503" i="1"/>
  <c r="Q14504" i="1"/>
  <c r="Q14505" i="1"/>
  <c r="Q14506" i="1"/>
  <c r="Q14507" i="1"/>
  <c r="Q14508" i="1"/>
  <c r="Q14509" i="1"/>
  <c r="Q14510" i="1"/>
  <c r="Q14511" i="1"/>
  <c r="Q14512" i="1"/>
  <c r="Q14513" i="1"/>
  <c r="Q14514" i="1"/>
  <c r="Q14515" i="1"/>
  <c r="Q14516" i="1"/>
  <c r="Q14517" i="1"/>
  <c r="Q14518" i="1"/>
  <c r="Q14519" i="1"/>
  <c r="Q14520" i="1"/>
  <c r="Q14521" i="1"/>
  <c r="Q14522" i="1"/>
  <c r="Q14523" i="1"/>
  <c r="Q14524" i="1"/>
  <c r="Q14525" i="1"/>
  <c r="Q14526" i="1"/>
  <c r="Q14527" i="1"/>
  <c r="Q14528" i="1"/>
  <c r="Q14529" i="1"/>
  <c r="Q14530" i="1"/>
  <c r="Q14531" i="1"/>
  <c r="Q14532" i="1"/>
  <c r="Q14533" i="1"/>
  <c r="Q14534" i="1"/>
  <c r="Q14535" i="1"/>
  <c r="Q14536" i="1"/>
  <c r="Q14537" i="1"/>
  <c r="Q14538" i="1"/>
  <c r="Q14539" i="1"/>
  <c r="Q14540" i="1"/>
  <c r="Q14541" i="1"/>
  <c r="Q14542" i="1"/>
  <c r="Q14543" i="1"/>
  <c r="Q14544" i="1"/>
  <c r="Q14545" i="1"/>
  <c r="Q14546" i="1"/>
  <c r="Q14547" i="1"/>
  <c r="Q14548" i="1"/>
  <c r="Q14549" i="1"/>
  <c r="Q14550" i="1"/>
  <c r="Q14551" i="1"/>
  <c r="Q14552" i="1"/>
  <c r="Q14553" i="1"/>
  <c r="Q14554" i="1"/>
  <c r="Q14555" i="1"/>
  <c r="Q14556" i="1"/>
  <c r="Q14557" i="1"/>
  <c r="Q14558" i="1"/>
  <c r="Q14559" i="1"/>
  <c r="Q14560" i="1"/>
  <c r="Q14561" i="1"/>
  <c r="Q14562" i="1"/>
  <c r="Q14563" i="1"/>
  <c r="Q14564" i="1"/>
  <c r="Q14565" i="1"/>
  <c r="Q14566" i="1"/>
  <c r="Q14567" i="1"/>
  <c r="Q14568" i="1"/>
  <c r="Q14569" i="1"/>
  <c r="Q14570" i="1"/>
  <c r="Q14571" i="1"/>
  <c r="Q14572" i="1"/>
  <c r="Q14573" i="1"/>
  <c r="Q14574" i="1"/>
  <c r="Q14575" i="1"/>
  <c r="Q14576" i="1"/>
  <c r="Q14577" i="1"/>
  <c r="Q14578" i="1"/>
  <c r="Q14579" i="1"/>
  <c r="Q14580" i="1"/>
  <c r="Q14581" i="1"/>
  <c r="Q14582" i="1"/>
  <c r="Q14583" i="1"/>
  <c r="Q14584" i="1"/>
  <c r="Q14585" i="1"/>
  <c r="Q14586" i="1"/>
  <c r="Q14587" i="1"/>
  <c r="Q14588" i="1"/>
  <c r="Q14589" i="1"/>
  <c r="Q14590" i="1"/>
  <c r="Q14591" i="1"/>
  <c r="Q14592" i="1"/>
  <c r="Q14593" i="1"/>
  <c r="Q14594" i="1"/>
  <c r="Q14595" i="1"/>
  <c r="Q14596" i="1"/>
  <c r="Q14597" i="1"/>
  <c r="Q14598" i="1"/>
  <c r="Q14599" i="1"/>
  <c r="Q14600" i="1"/>
  <c r="Q14601" i="1"/>
  <c r="Q14602" i="1"/>
  <c r="Q14603" i="1"/>
  <c r="Q14604" i="1"/>
  <c r="Q14605" i="1"/>
  <c r="Q14606" i="1"/>
  <c r="Q14607" i="1"/>
  <c r="Q14608" i="1"/>
  <c r="Q14609" i="1"/>
  <c r="Q14610" i="1"/>
  <c r="Q14611" i="1"/>
  <c r="Q14612" i="1"/>
  <c r="Q14613" i="1"/>
  <c r="Q14614" i="1"/>
  <c r="Q14615" i="1"/>
  <c r="Q14616" i="1"/>
  <c r="Q14617" i="1"/>
  <c r="Q14618" i="1"/>
  <c r="Q14619" i="1"/>
  <c r="Q14620" i="1"/>
  <c r="Q14621" i="1"/>
  <c r="Q14622" i="1"/>
  <c r="Q14623" i="1"/>
  <c r="Q14624" i="1"/>
  <c r="Q14625" i="1"/>
  <c r="Q14626" i="1"/>
  <c r="Q14627" i="1"/>
  <c r="Q14628" i="1"/>
  <c r="Q14629" i="1"/>
  <c r="Q14630" i="1"/>
  <c r="Q14631" i="1"/>
  <c r="Q14632" i="1"/>
  <c r="Q14633" i="1"/>
  <c r="Q14634" i="1"/>
  <c r="Q14635" i="1"/>
  <c r="Q14636" i="1"/>
  <c r="Q14637" i="1"/>
  <c r="Q14638" i="1"/>
  <c r="Q14639" i="1"/>
  <c r="Q14640" i="1"/>
  <c r="Q14641" i="1"/>
  <c r="Q14642" i="1"/>
  <c r="Q14643" i="1"/>
  <c r="Q14644" i="1"/>
  <c r="Q14645" i="1"/>
  <c r="Q14646" i="1"/>
  <c r="Q14647" i="1"/>
  <c r="Q14648" i="1"/>
  <c r="Q14649" i="1"/>
  <c r="Q14650" i="1"/>
  <c r="Q14651" i="1"/>
  <c r="Q14652" i="1"/>
  <c r="Q14653" i="1"/>
  <c r="Q14654" i="1"/>
  <c r="Q14655" i="1"/>
  <c r="Q14656" i="1"/>
  <c r="Q14657" i="1"/>
  <c r="Q14658" i="1"/>
  <c r="Q14659" i="1"/>
  <c r="Q14660" i="1"/>
  <c r="Q14661" i="1"/>
  <c r="Q14662" i="1"/>
  <c r="Q14663" i="1"/>
  <c r="Q14664" i="1"/>
  <c r="Q14665" i="1"/>
  <c r="Q14666" i="1"/>
  <c r="Q14667" i="1"/>
  <c r="Q14668" i="1"/>
  <c r="Q14669" i="1"/>
  <c r="Q14670" i="1"/>
  <c r="Q14671" i="1"/>
  <c r="Q14672" i="1"/>
  <c r="Q14673" i="1"/>
  <c r="Q14674" i="1"/>
  <c r="Q14675" i="1"/>
  <c r="Q14676" i="1"/>
  <c r="Q14677" i="1"/>
  <c r="Q14678" i="1"/>
  <c r="Q14679" i="1"/>
  <c r="Q14680" i="1"/>
  <c r="Q14681" i="1"/>
  <c r="Q14682" i="1"/>
  <c r="Q14683" i="1"/>
  <c r="Q14684" i="1"/>
  <c r="Q14685" i="1"/>
  <c r="Q14686" i="1"/>
  <c r="Q14687" i="1"/>
  <c r="Q14688" i="1"/>
  <c r="Q14689" i="1"/>
  <c r="Q14690" i="1"/>
  <c r="Q14691" i="1"/>
  <c r="Q14692" i="1"/>
  <c r="Q14693" i="1"/>
  <c r="Q14694" i="1"/>
  <c r="Q14695" i="1"/>
  <c r="Q14696" i="1"/>
  <c r="Q14697" i="1"/>
  <c r="Q14698" i="1"/>
  <c r="Q14699" i="1"/>
  <c r="Q14700" i="1"/>
  <c r="Q14701" i="1"/>
  <c r="Q14702" i="1"/>
  <c r="Q14703" i="1"/>
  <c r="Q14704" i="1"/>
  <c r="Q14705" i="1"/>
  <c r="Q14706" i="1"/>
  <c r="Q14707" i="1"/>
  <c r="Q14708" i="1"/>
  <c r="Q14709" i="1"/>
  <c r="Q14710" i="1"/>
  <c r="Q14711" i="1"/>
  <c r="Q14712" i="1"/>
  <c r="Q14713" i="1"/>
  <c r="Q14714" i="1"/>
  <c r="Q14715" i="1"/>
  <c r="Q14716" i="1"/>
  <c r="Q14717" i="1"/>
  <c r="Q14718" i="1"/>
  <c r="Q14719" i="1"/>
  <c r="Q14720" i="1"/>
  <c r="Q14721" i="1"/>
  <c r="Q14722" i="1"/>
  <c r="Q14723" i="1"/>
  <c r="Q14724" i="1"/>
  <c r="Q14725" i="1"/>
  <c r="Q14726" i="1"/>
  <c r="Q14727" i="1"/>
  <c r="Q14728" i="1"/>
  <c r="Q14729" i="1"/>
  <c r="Q14730" i="1"/>
  <c r="Q14731" i="1"/>
  <c r="Q14732" i="1"/>
  <c r="Q14733" i="1"/>
  <c r="Q14734" i="1"/>
  <c r="Q14735" i="1"/>
  <c r="Q14736" i="1"/>
  <c r="Q14737" i="1"/>
  <c r="Q14738" i="1"/>
  <c r="Q14739" i="1"/>
  <c r="Q14740" i="1"/>
  <c r="Q14741" i="1"/>
  <c r="Q14742" i="1"/>
  <c r="Q14743" i="1"/>
  <c r="Q14744" i="1"/>
  <c r="Q14745" i="1"/>
  <c r="Q14746" i="1"/>
  <c r="Q14747" i="1"/>
  <c r="Q14748" i="1"/>
  <c r="Q14749" i="1"/>
  <c r="Q14750" i="1"/>
  <c r="Q14751" i="1"/>
  <c r="Q14752" i="1"/>
  <c r="Q14753" i="1"/>
  <c r="Q14754" i="1"/>
  <c r="Q14755" i="1"/>
  <c r="Q14756" i="1"/>
  <c r="Q14757" i="1"/>
  <c r="Q14758" i="1"/>
  <c r="Q14759" i="1"/>
  <c r="Q14760" i="1"/>
  <c r="Q14761" i="1"/>
  <c r="Q14762" i="1"/>
  <c r="Q14763" i="1"/>
  <c r="Q14764" i="1"/>
  <c r="Q14765" i="1"/>
  <c r="Q14766" i="1"/>
  <c r="Q14767" i="1"/>
  <c r="Q14768" i="1"/>
  <c r="Q14769" i="1"/>
  <c r="Q14770" i="1"/>
  <c r="Q14771" i="1"/>
  <c r="Q14772" i="1"/>
  <c r="Q14773" i="1"/>
  <c r="Q14774" i="1"/>
  <c r="Q14775" i="1"/>
  <c r="Q14776" i="1"/>
  <c r="Q14777" i="1"/>
  <c r="Q14778" i="1"/>
  <c r="Q14779" i="1"/>
  <c r="Q14780" i="1"/>
  <c r="Q14781" i="1"/>
  <c r="Q14782" i="1"/>
  <c r="Q14783" i="1"/>
  <c r="Q14784" i="1"/>
  <c r="Q14785" i="1"/>
  <c r="Q14786" i="1"/>
  <c r="Q14787" i="1"/>
  <c r="Q14788" i="1"/>
  <c r="Q14789" i="1"/>
  <c r="Q14790" i="1"/>
  <c r="Q14791" i="1"/>
  <c r="Q14792" i="1"/>
  <c r="Q14793" i="1"/>
  <c r="Q14794" i="1"/>
  <c r="Q14795" i="1"/>
  <c r="Q14796" i="1"/>
  <c r="Q14797" i="1"/>
  <c r="Q14798" i="1"/>
  <c r="Q14799" i="1"/>
  <c r="Q14800" i="1"/>
  <c r="Q14801" i="1"/>
  <c r="Q14802" i="1"/>
  <c r="Q14803" i="1"/>
  <c r="Q14804" i="1"/>
  <c r="Q14805" i="1"/>
  <c r="Q14806" i="1"/>
  <c r="Q14807" i="1"/>
  <c r="Q14808" i="1"/>
  <c r="Q14809" i="1"/>
  <c r="Q14810" i="1"/>
  <c r="Q14811" i="1"/>
  <c r="Q14812" i="1"/>
  <c r="Q14813" i="1"/>
  <c r="Q14814" i="1"/>
  <c r="Q14815" i="1"/>
  <c r="Q14816" i="1"/>
  <c r="Q14817" i="1"/>
  <c r="Q14818" i="1"/>
  <c r="Q14819" i="1"/>
  <c r="Q14820" i="1"/>
  <c r="Q14821" i="1"/>
  <c r="Q14822" i="1"/>
  <c r="Q14823" i="1"/>
  <c r="Q14824" i="1"/>
  <c r="Q14825" i="1"/>
  <c r="Q14826" i="1"/>
  <c r="Q14827" i="1"/>
  <c r="Q14828" i="1"/>
  <c r="Q14829" i="1"/>
  <c r="Q14830" i="1"/>
  <c r="Q14831" i="1"/>
  <c r="Q14832" i="1"/>
  <c r="Q14833" i="1"/>
  <c r="Q14834" i="1"/>
  <c r="Q14835" i="1"/>
  <c r="Q14836" i="1"/>
  <c r="Q14837" i="1"/>
  <c r="Q14838" i="1"/>
  <c r="Q14839" i="1"/>
  <c r="Q14840" i="1"/>
  <c r="Q14841" i="1"/>
  <c r="Q14842" i="1"/>
  <c r="Q14843" i="1"/>
  <c r="Q14844" i="1"/>
  <c r="Q14845" i="1"/>
  <c r="Q14846" i="1"/>
  <c r="Q14847" i="1"/>
  <c r="Q14848" i="1"/>
  <c r="Q14849" i="1"/>
  <c r="Q14850" i="1"/>
  <c r="Q14851" i="1"/>
  <c r="Q14852" i="1"/>
  <c r="Q14853" i="1"/>
  <c r="Q14854" i="1"/>
  <c r="Q14855" i="1"/>
  <c r="Q14856" i="1"/>
  <c r="Q14857" i="1"/>
  <c r="Q14858" i="1"/>
  <c r="Q14859" i="1"/>
  <c r="Q14860" i="1"/>
  <c r="Q14861" i="1"/>
  <c r="Q14862" i="1"/>
  <c r="Q14863" i="1"/>
  <c r="Q14864" i="1"/>
  <c r="Q14865" i="1"/>
  <c r="Q14866" i="1"/>
  <c r="Q14867" i="1"/>
  <c r="Q14868" i="1"/>
  <c r="Q14869" i="1"/>
  <c r="Q14870" i="1"/>
  <c r="Q14871" i="1"/>
  <c r="Q14872" i="1"/>
  <c r="Q14873" i="1"/>
  <c r="Q14874" i="1"/>
  <c r="Q14875" i="1"/>
  <c r="Q14876" i="1"/>
  <c r="Q14877" i="1"/>
  <c r="Q14878" i="1"/>
  <c r="Q14879" i="1"/>
  <c r="Q14880" i="1"/>
  <c r="Q14881" i="1"/>
  <c r="Q14882" i="1"/>
  <c r="Q14883" i="1"/>
  <c r="Q14884" i="1"/>
  <c r="Q14885" i="1"/>
  <c r="Q14886" i="1"/>
  <c r="Q14887" i="1"/>
  <c r="Q14888" i="1"/>
  <c r="Q14889" i="1"/>
  <c r="Q14890" i="1"/>
  <c r="Q14891" i="1"/>
  <c r="Q14892" i="1"/>
  <c r="Q14893" i="1"/>
  <c r="Q14894" i="1"/>
  <c r="Q14895" i="1"/>
  <c r="Q14896" i="1"/>
  <c r="Q14897" i="1"/>
  <c r="Q14898" i="1"/>
  <c r="Q14899" i="1"/>
  <c r="Q14900" i="1"/>
  <c r="Q14901" i="1"/>
  <c r="Q14902" i="1"/>
  <c r="Q14903" i="1"/>
  <c r="Q14904" i="1"/>
  <c r="Q14905" i="1"/>
  <c r="Q14906" i="1"/>
  <c r="Q14907" i="1"/>
  <c r="Q14908" i="1"/>
  <c r="Q14909" i="1"/>
  <c r="Q14910" i="1"/>
  <c r="Q14911" i="1"/>
  <c r="Q14912" i="1"/>
  <c r="Q14913" i="1"/>
  <c r="Q14914" i="1"/>
  <c r="Q14915" i="1"/>
  <c r="Q14916" i="1"/>
  <c r="Q14917" i="1"/>
  <c r="Q14918" i="1"/>
  <c r="Q14919" i="1"/>
  <c r="Q14920" i="1"/>
  <c r="Q14921" i="1"/>
  <c r="Q14922" i="1"/>
  <c r="Q14923" i="1"/>
  <c r="Q14924" i="1"/>
  <c r="Q14925" i="1"/>
  <c r="Q14926" i="1"/>
  <c r="Q14927" i="1"/>
  <c r="Q14928" i="1"/>
  <c r="Q14929" i="1"/>
  <c r="Q14930" i="1"/>
  <c r="Q14931" i="1"/>
  <c r="Q14932" i="1"/>
  <c r="Q14933" i="1"/>
  <c r="Q14934" i="1"/>
  <c r="Q14935" i="1"/>
  <c r="Q14936" i="1"/>
  <c r="Q14937" i="1"/>
  <c r="Q14938" i="1"/>
  <c r="Q14939" i="1"/>
  <c r="Q14940" i="1"/>
  <c r="Q14941" i="1"/>
  <c r="Q14942" i="1"/>
  <c r="Q14943" i="1"/>
  <c r="Q14944" i="1"/>
  <c r="Q14945" i="1"/>
  <c r="Q14946" i="1"/>
  <c r="Q14947" i="1"/>
  <c r="Q14948" i="1"/>
  <c r="Q14949" i="1"/>
  <c r="Q14950" i="1"/>
  <c r="Q14951" i="1"/>
  <c r="Q14952" i="1"/>
  <c r="Q14953" i="1"/>
  <c r="Q14954" i="1"/>
  <c r="Q14955" i="1"/>
  <c r="Q14956" i="1"/>
  <c r="Q14957" i="1"/>
  <c r="Q14958" i="1"/>
  <c r="Q14959" i="1"/>
  <c r="Q14960" i="1"/>
  <c r="Q14961" i="1"/>
  <c r="Q14962" i="1"/>
  <c r="Q14963" i="1"/>
  <c r="Q14964" i="1"/>
  <c r="Q14965" i="1"/>
  <c r="Q14966" i="1"/>
  <c r="Q14967" i="1"/>
  <c r="Q14968" i="1"/>
  <c r="Q14969" i="1"/>
  <c r="Q14970" i="1"/>
  <c r="Q14971" i="1"/>
  <c r="Q14972" i="1"/>
  <c r="Q14973" i="1"/>
  <c r="Q14974" i="1"/>
  <c r="Q14975" i="1"/>
  <c r="Q14976" i="1"/>
  <c r="Q14977" i="1"/>
  <c r="Q14978" i="1"/>
  <c r="Q14979" i="1"/>
  <c r="Q14980" i="1"/>
  <c r="Q14981" i="1"/>
  <c r="Q14982" i="1"/>
  <c r="Q14983" i="1"/>
  <c r="Q14984" i="1"/>
  <c r="Q14985" i="1"/>
  <c r="Q14986" i="1"/>
  <c r="Q14987" i="1"/>
  <c r="Q14988" i="1"/>
  <c r="Q14989" i="1"/>
  <c r="Q14990" i="1"/>
  <c r="Q14991" i="1"/>
  <c r="Q14992" i="1"/>
  <c r="Q14993" i="1"/>
  <c r="Q14994" i="1"/>
  <c r="Q14995" i="1"/>
  <c r="Q14996" i="1"/>
  <c r="Q14997" i="1"/>
  <c r="Q14998" i="1"/>
  <c r="Q14999" i="1"/>
  <c r="Q15000" i="1"/>
  <c r="Q15001" i="1"/>
  <c r="Q15002" i="1"/>
  <c r="Q15003" i="1"/>
  <c r="Q15004" i="1"/>
  <c r="Q15005" i="1"/>
  <c r="Q15006" i="1"/>
  <c r="Q15007" i="1"/>
  <c r="Q15008" i="1"/>
  <c r="Q15009" i="1"/>
  <c r="Q15010" i="1"/>
  <c r="Q15011" i="1"/>
  <c r="Q15012" i="1"/>
  <c r="Q15013" i="1"/>
  <c r="Q15014" i="1"/>
  <c r="Q15015" i="1"/>
  <c r="Q15016" i="1"/>
  <c r="Q15017" i="1"/>
  <c r="Q15018" i="1"/>
  <c r="Q15019" i="1"/>
  <c r="Q15020" i="1"/>
  <c r="Q15021" i="1"/>
  <c r="Q15022" i="1"/>
  <c r="Q15023" i="1"/>
  <c r="Q15024" i="1"/>
  <c r="Q15025" i="1"/>
  <c r="Q15026" i="1"/>
  <c r="Q15027" i="1"/>
  <c r="Q15028" i="1"/>
  <c r="Q15029" i="1"/>
  <c r="Q15030" i="1"/>
  <c r="Q15031" i="1"/>
  <c r="Q15032" i="1"/>
  <c r="Q15033" i="1"/>
  <c r="Q15034" i="1"/>
  <c r="Q15035" i="1"/>
  <c r="Q15036" i="1"/>
  <c r="Q15037" i="1"/>
  <c r="Q15038" i="1"/>
  <c r="Q15039" i="1"/>
  <c r="Q15040" i="1"/>
  <c r="Q15041" i="1"/>
  <c r="Q15042" i="1"/>
  <c r="Q15043" i="1"/>
  <c r="Q15044" i="1"/>
  <c r="Q15045" i="1"/>
  <c r="Q15046" i="1"/>
  <c r="Q15047" i="1"/>
  <c r="Q15048" i="1"/>
  <c r="Q15049" i="1"/>
  <c r="Q15050" i="1"/>
  <c r="Q15051" i="1"/>
  <c r="Q15052" i="1"/>
  <c r="Q15053" i="1"/>
  <c r="Q15054" i="1"/>
  <c r="Q15055" i="1"/>
  <c r="Q15056" i="1"/>
  <c r="Q15057" i="1"/>
  <c r="Q15058" i="1"/>
  <c r="Q15059" i="1"/>
  <c r="Q15060" i="1"/>
  <c r="Q15061" i="1"/>
  <c r="Q15062" i="1"/>
  <c r="Q15063" i="1"/>
  <c r="Q15064" i="1"/>
  <c r="Q15065" i="1"/>
  <c r="Q15066" i="1"/>
  <c r="Q15067" i="1"/>
  <c r="Q15068" i="1"/>
  <c r="Q15069" i="1"/>
  <c r="Q15070" i="1"/>
  <c r="Q15071" i="1"/>
  <c r="Q15072" i="1"/>
  <c r="Q15073" i="1"/>
  <c r="Q15074" i="1"/>
  <c r="Q15075" i="1"/>
  <c r="Q15076" i="1"/>
  <c r="Q15077" i="1"/>
  <c r="Q15078" i="1"/>
  <c r="Q15079" i="1"/>
  <c r="Q15080" i="1"/>
  <c r="Q15081" i="1"/>
  <c r="Q15082" i="1"/>
  <c r="Q15083" i="1"/>
  <c r="Q15084" i="1"/>
  <c r="Q15085" i="1"/>
  <c r="Q15086" i="1"/>
  <c r="Q15087" i="1"/>
  <c r="Q15088" i="1"/>
  <c r="Q15089" i="1"/>
  <c r="Q15090" i="1"/>
  <c r="Q15091" i="1"/>
  <c r="Q15092" i="1"/>
  <c r="Q15093" i="1"/>
  <c r="Q15094" i="1"/>
  <c r="Q15095" i="1"/>
  <c r="Q15096" i="1"/>
  <c r="Q15097" i="1"/>
  <c r="Q15098" i="1"/>
  <c r="Q15099" i="1"/>
  <c r="Q15100" i="1"/>
  <c r="Q15101" i="1"/>
  <c r="Q15102" i="1"/>
  <c r="Q15103" i="1"/>
  <c r="Q15104" i="1"/>
  <c r="Q15105" i="1"/>
  <c r="Q15106" i="1"/>
  <c r="Q15107" i="1"/>
  <c r="Q15108" i="1"/>
  <c r="Q15109" i="1"/>
  <c r="Q15110" i="1"/>
  <c r="Q15111" i="1"/>
  <c r="Q15112" i="1"/>
  <c r="Q15113" i="1"/>
  <c r="Q15114" i="1"/>
  <c r="Q15115" i="1"/>
  <c r="Q15116" i="1"/>
  <c r="Q15117" i="1"/>
  <c r="Q15118" i="1"/>
  <c r="Q15119" i="1"/>
  <c r="Q15120" i="1"/>
  <c r="Q15121" i="1"/>
  <c r="Q15122" i="1"/>
  <c r="Q15123" i="1"/>
  <c r="Q15124" i="1"/>
  <c r="Q15125" i="1"/>
  <c r="Q15126" i="1"/>
  <c r="Q15127" i="1"/>
  <c r="Q15128" i="1"/>
  <c r="Q15129" i="1"/>
  <c r="Q15130" i="1"/>
  <c r="Q15131" i="1"/>
  <c r="Q15132" i="1"/>
  <c r="Q15133" i="1"/>
  <c r="Q15134" i="1"/>
  <c r="Q15135" i="1"/>
  <c r="Q15136" i="1"/>
  <c r="Q15137" i="1"/>
  <c r="Q15138" i="1"/>
  <c r="Q15139" i="1"/>
  <c r="Q15140" i="1"/>
  <c r="Q15141" i="1"/>
  <c r="Q15142" i="1"/>
  <c r="Q15143" i="1"/>
  <c r="Q15144" i="1"/>
  <c r="Q15145" i="1"/>
  <c r="Q15146" i="1"/>
  <c r="Q15147" i="1"/>
  <c r="Q15148" i="1"/>
  <c r="Q15149" i="1"/>
  <c r="Q15150" i="1"/>
  <c r="Q15151" i="1"/>
  <c r="Q15152" i="1"/>
  <c r="Q15153" i="1"/>
  <c r="Q15154" i="1"/>
  <c r="Q15155" i="1"/>
  <c r="Q15156" i="1"/>
  <c r="Q15157" i="1"/>
  <c r="Q15158" i="1"/>
  <c r="Q15159" i="1"/>
  <c r="Q15160" i="1"/>
  <c r="Q15161" i="1"/>
  <c r="Q15162" i="1"/>
  <c r="Q15163" i="1"/>
  <c r="Q15164" i="1"/>
  <c r="Q15165" i="1"/>
  <c r="Q15166" i="1"/>
  <c r="Q15167" i="1"/>
  <c r="Q15168" i="1"/>
  <c r="Q15169" i="1"/>
  <c r="Q15170" i="1"/>
  <c r="Q15171" i="1"/>
  <c r="Q15172" i="1"/>
  <c r="Q15173" i="1"/>
  <c r="Q15174" i="1"/>
  <c r="Q15175" i="1"/>
  <c r="Q15176" i="1"/>
  <c r="Q15177" i="1"/>
  <c r="Q15178" i="1"/>
  <c r="Q15179" i="1"/>
  <c r="Q15180" i="1"/>
  <c r="Q15181" i="1"/>
  <c r="Q15182" i="1"/>
  <c r="Q15183" i="1"/>
  <c r="Q15184" i="1"/>
  <c r="Q15185" i="1"/>
  <c r="Q15186" i="1"/>
  <c r="Q15187" i="1"/>
  <c r="Q15188" i="1"/>
  <c r="Q15189" i="1"/>
  <c r="Q15190" i="1"/>
  <c r="Q15191" i="1"/>
  <c r="Q15192" i="1"/>
  <c r="Q15193" i="1"/>
  <c r="Q15194" i="1"/>
  <c r="Q15195" i="1"/>
  <c r="Q15196" i="1"/>
  <c r="Q15197" i="1"/>
  <c r="Q15198" i="1"/>
  <c r="Q15199" i="1"/>
  <c r="Q15200" i="1"/>
  <c r="Q15201" i="1"/>
  <c r="Q15202" i="1"/>
  <c r="Q15203" i="1"/>
  <c r="Q15204" i="1"/>
  <c r="Q15205" i="1"/>
  <c r="Q15206" i="1"/>
  <c r="Q15207" i="1"/>
  <c r="Q15208" i="1"/>
  <c r="Q15209" i="1"/>
  <c r="Q15210" i="1"/>
  <c r="Q15211" i="1"/>
  <c r="Q15212" i="1"/>
  <c r="Q15213" i="1"/>
  <c r="Q15214" i="1"/>
  <c r="Q15215" i="1"/>
  <c r="Q15216" i="1"/>
  <c r="Q15217" i="1"/>
  <c r="Q15218" i="1"/>
  <c r="Q15219" i="1"/>
  <c r="Q15220" i="1"/>
  <c r="Q15221" i="1"/>
  <c r="Q15222" i="1"/>
  <c r="Q15223" i="1"/>
  <c r="Q15224" i="1"/>
  <c r="Q15225" i="1"/>
  <c r="Q15226" i="1"/>
  <c r="Q15227" i="1"/>
  <c r="Q15228" i="1"/>
  <c r="Q15229" i="1"/>
  <c r="Q15230" i="1"/>
  <c r="Q15231" i="1"/>
  <c r="Q15232" i="1"/>
  <c r="Q15233" i="1"/>
  <c r="Q15234" i="1"/>
  <c r="Q15235" i="1"/>
  <c r="Q15236" i="1"/>
  <c r="Q15237" i="1"/>
  <c r="Q15238" i="1"/>
  <c r="Q15239" i="1"/>
  <c r="Q15240" i="1"/>
  <c r="Q15241" i="1"/>
  <c r="Q15242" i="1"/>
  <c r="Q15243" i="1"/>
  <c r="Q15244" i="1"/>
  <c r="Q15245" i="1"/>
  <c r="Q15246" i="1"/>
  <c r="Q15247" i="1"/>
  <c r="Q15248" i="1"/>
  <c r="Q15249" i="1"/>
  <c r="Q15250" i="1"/>
  <c r="Q15251" i="1"/>
  <c r="Q15252" i="1"/>
  <c r="Q15253" i="1"/>
  <c r="Q15254" i="1"/>
  <c r="Q15255" i="1"/>
  <c r="Q15256" i="1"/>
  <c r="Q15257" i="1"/>
  <c r="Q15258" i="1"/>
  <c r="Q15259" i="1"/>
  <c r="Q15260" i="1"/>
  <c r="Q15261" i="1"/>
  <c r="Q15262" i="1"/>
  <c r="Q15263" i="1"/>
  <c r="Q15264" i="1"/>
  <c r="Q15265" i="1"/>
  <c r="Q15266" i="1"/>
  <c r="Q15267" i="1"/>
  <c r="Q15268" i="1"/>
  <c r="Q15269" i="1"/>
  <c r="Q15270" i="1"/>
  <c r="Q15271" i="1"/>
  <c r="Q15272" i="1"/>
  <c r="Q15273" i="1"/>
  <c r="Q15274" i="1"/>
  <c r="Q15275" i="1"/>
  <c r="Q15276" i="1"/>
  <c r="Q15277" i="1"/>
  <c r="Q15278" i="1"/>
  <c r="Q15279" i="1"/>
  <c r="Q15280" i="1"/>
  <c r="Q15281" i="1"/>
  <c r="Q15282" i="1"/>
  <c r="Q15283" i="1"/>
  <c r="Q15284" i="1"/>
  <c r="Q15285" i="1"/>
  <c r="Q15286" i="1"/>
  <c r="Q15287" i="1"/>
  <c r="Q15288" i="1"/>
  <c r="Q15289" i="1"/>
  <c r="Q15290" i="1"/>
  <c r="Q15291" i="1"/>
  <c r="Q15292" i="1"/>
  <c r="Q15293" i="1"/>
  <c r="Q15294" i="1"/>
  <c r="Q15295" i="1"/>
  <c r="Q15296" i="1"/>
  <c r="Q15297" i="1"/>
  <c r="Q15298" i="1"/>
  <c r="Q15299" i="1"/>
  <c r="Q15300" i="1"/>
  <c r="Q15301" i="1"/>
  <c r="Q15302" i="1"/>
  <c r="Q15303" i="1"/>
  <c r="Q15304" i="1"/>
  <c r="Q15305" i="1"/>
  <c r="Q15306" i="1"/>
  <c r="Q15307" i="1"/>
  <c r="Q15308" i="1"/>
  <c r="Q15309" i="1"/>
  <c r="Q15310" i="1"/>
  <c r="Q15311" i="1"/>
  <c r="Q15312" i="1"/>
  <c r="Q15313" i="1"/>
  <c r="Q15314" i="1"/>
  <c r="Q15315" i="1"/>
  <c r="Q15316" i="1"/>
  <c r="Q15317" i="1"/>
  <c r="Q15318" i="1"/>
  <c r="Q15319" i="1"/>
  <c r="Q15320" i="1"/>
  <c r="Q15321" i="1"/>
  <c r="Q15322" i="1"/>
  <c r="Q15323" i="1"/>
  <c r="Q15324" i="1"/>
  <c r="Q15325" i="1"/>
  <c r="Q15326" i="1"/>
  <c r="Q15327" i="1"/>
  <c r="Q15328" i="1"/>
  <c r="Q15329" i="1"/>
  <c r="Q15330" i="1"/>
  <c r="Q15331" i="1"/>
  <c r="Q15332" i="1"/>
  <c r="Q15333" i="1"/>
  <c r="Q15334" i="1"/>
  <c r="Q15335" i="1"/>
  <c r="Q15336" i="1"/>
  <c r="Q15337" i="1"/>
  <c r="Q15338" i="1"/>
  <c r="Q15339" i="1"/>
  <c r="Q15340" i="1"/>
  <c r="Q15341" i="1"/>
  <c r="Q15342" i="1"/>
  <c r="Q15343" i="1"/>
  <c r="Q15344" i="1"/>
  <c r="Q15345" i="1"/>
  <c r="Q15346" i="1"/>
  <c r="R27" i="1"/>
  <c r="S24" i="1"/>
  <c r="R24" i="1"/>
  <c r="T24" i="1" s="1"/>
  <c r="T9" i="1"/>
  <c r="T10" i="1"/>
  <c r="T11" i="1"/>
  <c r="T12" i="1"/>
  <c r="T13" i="1"/>
  <c r="T14" i="1"/>
  <c r="T15" i="1"/>
  <c r="T16" i="1"/>
  <c r="T17" i="1"/>
  <c r="T18" i="1"/>
  <c r="T19" i="1"/>
  <c r="T20" i="1"/>
  <c r="T8" i="1"/>
  <c r="U9" i="1"/>
  <c r="U10" i="1"/>
  <c r="U11" i="1"/>
  <c r="U12" i="1"/>
  <c r="U13" i="1"/>
  <c r="U14" i="1"/>
  <c r="U15" i="1"/>
  <c r="U16" i="1"/>
  <c r="U17" i="1"/>
  <c r="U18" i="1"/>
  <c r="U19" i="1"/>
  <c r="U20" i="1"/>
  <c r="U8" i="1"/>
  <c r="S9" i="1"/>
  <c r="S10" i="1"/>
  <c r="S11" i="1"/>
  <c r="S12" i="1"/>
  <c r="S13" i="1"/>
  <c r="S14" i="1"/>
  <c r="S15" i="1"/>
  <c r="S16" i="1"/>
  <c r="S17" i="1"/>
  <c r="S18" i="1"/>
  <c r="S19" i="1"/>
  <c r="S20" i="1"/>
  <c r="S8"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P10002" i="1"/>
  <c r="P10003" i="1"/>
  <c r="P10004" i="1"/>
  <c r="P10005" i="1"/>
  <c r="P10006" i="1"/>
  <c r="P10007" i="1"/>
  <c r="P10008" i="1"/>
  <c r="P10009" i="1"/>
  <c r="P10010" i="1"/>
  <c r="P10011" i="1"/>
  <c r="P10012" i="1"/>
  <c r="P10013" i="1"/>
  <c r="P10014" i="1"/>
  <c r="P10015" i="1"/>
  <c r="P10016" i="1"/>
  <c r="P10017" i="1"/>
  <c r="P10018" i="1"/>
  <c r="P10019" i="1"/>
  <c r="P10020" i="1"/>
  <c r="P10021" i="1"/>
  <c r="P10022" i="1"/>
  <c r="P10023" i="1"/>
  <c r="P10024" i="1"/>
  <c r="P10025" i="1"/>
  <c r="P10026" i="1"/>
  <c r="P10027" i="1"/>
  <c r="P10028" i="1"/>
  <c r="P10029" i="1"/>
  <c r="P10030" i="1"/>
  <c r="P10031" i="1"/>
  <c r="P10032" i="1"/>
  <c r="P10033" i="1"/>
  <c r="P10034" i="1"/>
  <c r="P10035" i="1"/>
  <c r="P10036" i="1"/>
  <c r="P10037" i="1"/>
  <c r="P10038" i="1"/>
  <c r="P10039" i="1"/>
  <c r="P10040" i="1"/>
  <c r="P10041" i="1"/>
  <c r="P10042" i="1"/>
  <c r="P10043" i="1"/>
  <c r="P10044" i="1"/>
  <c r="P10045" i="1"/>
  <c r="P10046" i="1"/>
  <c r="P10047" i="1"/>
  <c r="P10048" i="1"/>
  <c r="P10049" i="1"/>
  <c r="P10050" i="1"/>
  <c r="P10051" i="1"/>
  <c r="P10052" i="1"/>
  <c r="P10053" i="1"/>
  <c r="P10054" i="1"/>
  <c r="P10055" i="1"/>
  <c r="P10056" i="1"/>
  <c r="P10057" i="1"/>
  <c r="P10058" i="1"/>
  <c r="P10059" i="1"/>
  <c r="P10060" i="1"/>
  <c r="P10061" i="1"/>
  <c r="P10062" i="1"/>
  <c r="P10063" i="1"/>
  <c r="P10064" i="1"/>
  <c r="P10065" i="1"/>
  <c r="P10066" i="1"/>
  <c r="P10067" i="1"/>
  <c r="P10068" i="1"/>
  <c r="P10069" i="1"/>
  <c r="P10070" i="1"/>
  <c r="P10071" i="1"/>
  <c r="P10072" i="1"/>
  <c r="P10073" i="1"/>
  <c r="P10074" i="1"/>
  <c r="P10075" i="1"/>
  <c r="P10076" i="1"/>
  <c r="P10077" i="1"/>
  <c r="P10078" i="1"/>
  <c r="P10079" i="1"/>
  <c r="P10080" i="1"/>
  <c r="P10081" i="1"/>
  <c r="P10082" i="1"/>
  <c r="P10083" i="1"/>
  <c r="P10084" i="1"/>
  <c r="P10085" i="1"/>
  <c r="P10086" i="1"/>
  <c r="P10087" i="1"/>
  <c r="P10088" i="1"/>
  <c r="P10089" i="1"/>
  <c r="P10090" i="1"/>
  <c r="P10091" i="1"/>
  <c r="P10092" i="1"/>
  <c r="P10093" i="1"/>
  <c r="P10094" i="1"/>
  <c r="P10095" i="1"/>
  <c r="P10096" i="1"/>
  <c r="P10097" i="1"/>
  <c r="P10098" i="1"/>
  <c r="P10099" i="1"/>
  <c r="P10100" i="1"/>
  <c r="P10101" i="1"/>
  <c r="P10102" i="1"/>
  <c r="P10103" i="1"/>
  <c r="P10104" i="1"/>
  <c r="P10105" i="1"/>
  <c r="P10106" i="1"/>
  <c r="P10107" i="1"/>
  <c r="P10108" i="1"/>
  <c r="P10109" i="1"/>
  <c r="P10110" i="1"/>
  <c r="P10111" i="1"/>
  <c r="P10112" i="1"/>
  <c r="P10113" i="1"/>
  <c r="P10114" i="1"/>
  <c r="P10115" i="1"/>
  <c r="P10116" i="1"/>
  <c r="P10117" i="1"/>
  <c r="P10118" i="1"/>
  <c r="P10119" i="1"/>
  <c r="P10120" i="1"/>
  <c r="P10121" i="1"/>
  <c r="P10122" i="1"/>
  <c r="P10123" i="1"/>
  <c r="P10124" i="1"/>
  <c r="P10125" i="1"/>
  <c r="P10126" i="1"/>
  <c r="P10127" i="1"/>
  <c r="P10128" i="1"/>
  <c r="P10129" i="1"/>
  <c r="P10130" i="1"/>
  <c r="P10131" i="1"/>
  <c r="P10132" i="1"/>
  <c r="P10133" i="1"/>
  <c r="P10134" i="1"/>
  <c r="P10135" i="1"/>
  <c r="P10136" i="1"/>
  <c r="P10137" i="1"/>
  <c r="P10138" i="1"/>
  <c r="P10139" i="1"/>
  <c r="P10140" i="1"/>
  <c r="P10141" i="1"/>
  <c r="P10142" i="1"/>
  <c r="P10143" i="1"/>
  <c r="P10144" i="1"/>
  <c r="P10145" i="1"/>
  <c r="P10146" i="1"/>
  <c r="P10147" i="1"/>
  <c r="P10148" i="1"/>
  <c r="P10149" i="1"/>
  <c r="P10150" i="1"/>
  <c r="P10151" i="1"/>
  <c r="P10152" i="1"/>
  <c r="P10153" i="1"/>
  <c r="P10154" i="1"/>
  <c r="P10155" i="1"/>
  <c r="P10156" i="1"/>
  <c r="P10157" i="1"/>
  <c r="P10158" i="1"/>
  <c r="P10159" i="1"/>
  <c r="P10160" i="1"/>
  <c r="P10161" i="1"/>
  <c r="P10162" i="1"/>
  <c r="P10163" i="1"/>
  <c r="P10164" i="1"/>
  <c r="P10165" i="1"/>
  <c r="P10166" i="1"/>
  <c r="P10167" i="1"/>
  <c r="P10168" i="1"/>
  <c r="P10169" i="1"/>
  <c r="P10170" i="1"/>
  <c r="P10171" i="1"/>
  <c r="P10172" i="1"/>
  <c r="P10173" i="1"/>
  <c r="P10174" i="1"/>
  <c r="P10175" i="1"/>
  <c r="P10176" i="1"/>
  <c r="P10177" i="1"/>
  <c r="P10178" i="1"/>
  <c r="P10179" i="1"/>
  <c r="P10180" i="1"/>
  <c r="P10181" i="1"/>
  <c r="P10182" i="1"/>
  <c r="P10183" i="1"/>
  <c r="P10184" i="1"/>
  <c r="P10185" i="1"/>
  <c r="P10186" i="1"/>
  <c r="P10187" i="1"/>
  <c r="P10188" i="1"/>
  <c r="P10189" i="1"/>
  <c r="P10190" i="1"/>
  <c r="P10191" i="1"/>
  <c r="P10192" i="1"/>
  <c r="P10193" i="1"/>
  <c r="P10194" i="1"/>
  <c r="P10195" i="1"/>
  <c r="P10196" i="1"/>
  <c r="P10197" i="1"/>
  <c r="P10198" i="1"/>
  <c r="P10199" i="1"/>
  <c r="P10200" i="1"/>
  <c r="P10201" i="1"/>
  <c r="P10202" i="1"/>
  <c r="P10203" i="1"/>
  <c r="P10204" i="1"/>
  <c r="P10205" i="1"/>
  <c r="P10206" i="1"/>
  <c r="P10207" i="1"/>
  <c r="P10208" i="1"/>
  <c r="P10209" i="1"/>
  <c r="P10210" i="1"/>
  <c r="P10211" i="1"/>
  <c r="P10212" i="1"/>
  <c r="P10213" i="1"/>
  <c r="P10214" i="1"/>
  <c r="P10215" i="1"/>
  <c r="P10216" i="1"/>
  <c r="P10217" i="1"/>
  <c r="P10218" i="1"/>
  <c r="P10219" i="1"/>
  <c r="P10220" i="1"/>
  <c r="P10221" i="1"/>
  <c r="P10222" i="1"/>
  <c r="P10223" i="1"/>
  <c r="P10224" i="1"/>
  <c r="P10225" i="1"/>
  <c r="P10226" i="1"/>
  <c r="P10227" i="1"/>
  <c r="P10228" i="1"/>
  <c r="P10229" i="1"/>
  <c r="P10230" i="1"/>
  <c r="P10231" i="1"/>
  <c r="P10232" i="1"/>
  <c r="P10233" i="1"/>
  <c r="P10234" i="1"/>
  <c r="P10235" i="1"/>
  <c r="P10236" i="1"/>
  <c r="P10237" i="1"/>
  <c r="P10238" i="1"/>
  <c r="P10239" i="1"/>
  <c r="P10240" i="1"/>
  <c r="P10241" i="1"/>
  <c r="P10242" i="1"/>
  <c r="P10243" i="1"/>
  <c r="P10244" i="1"/>
  <c r="P10245" i="1"/>
  <c r="P10246" i="1"/>
  <c r="P10247" i="1"/>
  <c r="P10248" i="1"/>
  <c r="P10249" i="1"/>
  <c r="P10250" i="1"/>
  <c r="P10251" i="1"/>
  <c r="P10252" i="1"/>
  <c r="P10253" i="1"/>
  <c r="P10254" i="1"/>
  <c r="P10255" i="1"/>
  <c r="P10256" i="1"/>
  <c r="P10257" i="1"/>
  <c r="P10258" i="1"/>
  <c r="P10259" i="1"/>
  <c r="P10260" i="1"/>
  <c r="P10261" i="1"/>
  <c r="P10262" i="1"/>
  <c r="P10263" i="1"/>
  <c r="P10264" i="1"/>
  <c r="P10265" i="1"/>
  <c r="P10266" i="1"/>
  <c r="P10267" i="1"/>
  <c r="P10268" i="1"/>
  <c r="P10269" i="1"/>
  <c r="P10270" i="1"/>
  <c r="P10271" i="1"/>
  <c r="P10272" i="1"/>
  <c r="P10273" i="1"/>
  <c r="P10274" i="1"/>
  <c r="P10275" i="1"/>
  <c r="P10276" i="1"/>
  <c r="P10277" i="1"/>
  <c r="P10278" i="1"/>
  <c r="P10279" i="1"/>
  <c r="P10280" i="1"/>
  <c r="P10281" i="1"/>
  <c r="P10282" i="1"/>
  <c r="P10283" i="1"/>
  <c r="P10284" i="1"/>
  <c r="P10285" i="1"/>
  <c r="P10286" i="1"/>
  <c r="P10287" i="1"/>
  <c r="P10288" i="1"/>
  <c r="P10289" i="1"/>
  <c r="P10290" i="1"/>
  <c r="P10291" i="1"/>
  <c r="P10292" i="1"/>
  <c r="P10293" i="1"/>
  <c r="P10294" i="1"/>
  <c r="P10295" i="1"/>
  <c r="P10296" i="1"/>
  <c r="P10297" i="1"/>
  <c r="P10298" i="1"/>
  <c r="P10299" i="1"/>
  <c r="P10300" i="1"/>
  <c r="P10301" i="1"/>
  <c r="P10302" i="1"/>
  <c r="P10303" i="1"/>
  <c r="P10304" i="1"/>
  <c r="P10305" i="1"/>
  <c r="P10306" i="1"/>
  <c r="P10307" i="1"/>
  <c r="P10308" i="1"/>
  <c r="P10309" i="1"/>
  <c r="P10310" i="1"/>
  <c r="P10311" i="1"/>
  <c r="P10312" i="1"/>
  <c r="P10313" i="1"/>
  <c r="P10314" i="1"/>
  <c r="P10315" i="1"/>
  <c r="P10316" i="1"/>
  <c r="P10317" i="1"/>
  <c r="P10318" i="1"/>
  <c r="P10319" i="1"/>
  <c r="P10320" i="1"/>
  <c r="P10321" i="1"/>
  <c r="P10322" i="1"/>
  <c r="P10323" i="1"/>
  <c r="P10324" i="1"/>
  <c r="P10325" i="1"/>
  <c r="P10326" i="1"/>
  <c r="P10327" i="1"/>
  <c r="P10328" i="1"/>
  <c r="P10329" i="1"/>
  <c r="P10330" i="1"/>
  <c r="P10331" i="1"/>
  <c r="P10332" i="1"/>
  <c r="P10333" i="1"/>
  <c r="P10334" i="1"/>
  <c r="P10335" i="1"/>
  <c r="P10336" i="1"/>
  <c r="P10337" i="1"/>
  <c r="P10338" i="1"/>
  <c r="P10339" i="1"/>
  <c r="P10340" i="1"/>
  <c r="P10341" i="1"/>
  <c r="P10342" i="1"/>
  <c r="P10343" i="1"/>
  <c r="P10344" i="1"/>
  <c r="P10345" i="1"/>
  <c r="P10346" i="1"/>
  <c r="P10347" i="1"/>
  <c r="P10348" i="1"/>
  <c r="P10349" i="1"/>
  <c r="P10350" i="1"/>
  <c r="P10351" i="1"/>
  <c r="P10352" i="1"/>
  <c r="P10353" i="1"/>
  <c r="P10354" i="1"/>
  <c r="P10355" i="1"/>
  <c r="P10356" i="1"/>
  <c r="P10357" i="1"/>
  <c r="P10358" i="1"/>
  <c r="P10359" i="1"/>
  <c r="P10360" i="1"/>
  <c r="P10361" i="1"/>
  <c r="P10362" i="1"/>
  <c r="P10363" i="1"/>
  <c r="P10364" i="1"/>
  <c r="P10365" i="1"/>
  <c r="P10366" i="1"/>
  <c r="P10367" i="1"/>
  <c r="P10368" i="1"/>
  <c r="P10369" i="1"/>
  <c r="P10370" i="1"/>
  <c r="P10371" i="1"/>
  <c r="P10372" i="1"/>
  <c r="P10373" i="1"/>
  <c r="P10374" i="1"/>
  <c r="P10375" i="1"/>
  <c r="P10376" i="1"/>
  <c r="P10377" i="1"/>
  <c r="P10378" i="1"/>
  <c r="P10379" i="1"/>
  <c r="P10380" i="1"/>
  <c r="P10381" i="1"/>
  <c r="P10382" i="1"/>
  <c r="P10383" i="1"/>
  <c r="P10384" i="1"/>
  <c r="P10385" i="1"/>
  <c r="P10386" i="1"/>
  <c r="P10387" i="1"/>
  <c r="P10388" i="1"/>
  <c r="P10389" i="1"/>
  <c r="P10390" i="1"/>
  <c r="P10391" i="1"/>
  <c r="P10392" i="1"/>
  <c r="P10393" i="1"/>
  <c r="P10394" i="1"/>
  <c r="P10395" i="1"/>
  <c r="P10396" i="1"/>
  <c r="P10397" i="1"/>
  <c r="P10398" i="1"/>
  <c r="P10399" i="1"/>
  <c r="P10400" i="1"/>
  <c r="P10401" i="1"/>
  <c r="P10402" i="1"/>
  <c r="P10403" i="1"/>
  <c r="P10404" i="1"/>
  <c r="P10405" i="1"/>
  <c r="P10406" i="1"/>
  <c r="P10407" i="1"/>
  <c r="P10408" i="1"/>
  <c r="P10409" i="1"/>
  <c r="P10410" i="1"/>
  <c r="P10411" i="1"/>
  <c r="P10412" i="1"/>
  <c r="P10413" i="1"/>
  <c r="P10414" i="1"/>
  <c r="P10415" i="1"/>
  <c r="P10416" i="1"/>
  <c r="P10417" i="1"/>
  <c r="P10418" i="1"/>
  <c r="P10419" i="1"/>
  <c r="P10420" i="1"/>
  <c r="P10421" i="1"/>
  <c r="P10422" i="1"/>
  <c r="P10423" i="1"/>
  <c r="P10424" i="1"/>
  <c r="P10425" i="1"/>
  <c r="P10426" i="1"/>
  <c r="P10427" i="1"/>
  <c r="P10428" i="1"/>
  <c r="P10429" i="1"/>
  <c r="P10430" i="1"/>
  <c r="P10431" i="1"/>
  <c r="P10432" i="1"/>
  <c r="P10433" i="1"/>
  <c r="P10434" i="1"/>
  <c r="P10435" i="1"/>
  <c r="P10436" i="1"/>
  <c r="P10437" i="1"/>
  <c r="P10438" i="1"/>
  <c r="P10439" i="1"/>
  <c r="P10440" i="1"/>
  <c r="P10441" i="1"/>
  <c r="P10442" i="1"/>
  <c r="P10443" i="1"/>
  <c r="P10444" i="1"/>
  <c r="P10445" i="1"/>
  <c r="P10446" i="1"/>
  <c r="P10447" i="1"/>
  <c r="P10448" i="1"/>
  <c r="P10449" i="1"/>
  <c r="P10450" i="1"/>
  <c r="P10451" i="1"/>
  <c r="P10452" i="1"/>
  <c r="P10453" i="1"/>
  <c r="P10454" i="1"/>
  <c r="P10455" i="1"/>
  <c r="P10456" i="1"/>
  <c r="P10457" i="1"/>
  <c r="P10458" i="1"/>
  <c r="P10459" i="1"/>
  <c r="P10460" i="1"/>
  <c r="P10461" i="1"/>
  <c r="P10462" i="1"/>
  <c r="P10463" i="1"/>
  <c r="P10464" i="1"/>
  <c r="P10465" i="1"/>
  <c r="P10466" i="1"/>
  <c r="P10467" i="1"/>
  <c r="P10468" i="1"/>
  <c r="P10469" i="1"/>
  <c r="P10470" i="1"/>
  <c r="P10471" i="1"/>
  <c r="P10472" i="1"/>
  <c r="P10473" i="1"/>
  <c r="P10474" i="1"/>
  <c r="P10475" i="1"/>
  <c r="P10476" i="1"/>
  <c r="P10477" i="1"/>
  <c r="P10478" i="1"/>
  <c r="P10479" i="1"/>
  <c r="P10480" i="1"/>
  <c r="P10481" i="1"/>
  <c r="P10482" i="1"/>
  <c r="P10483" i="1"/>
  <c r="P10484" i="1"/>
  <c r="P10485" i="1"/>
  <c r="P10486" i="1"/>
  <c r="P10487" i="1"/>
  <c r="P10488" i="1"/>
  <c r="P10489" i="1"/>
  <c r="P10490" i="1"/>
  <c r="P10491" i="1"/>
  <c r="P10492" i="1"/>
  <c r="P10493" i="1"/>
  <c r="P10494" i="1"/>
  <c r="P10495" i="1"/>
  <c r="P10496" i="1"/>
  <c r="P10497" i="1"/>
  <c r="P10498" i="1"/>
  <c r="P10499" i="1"/>
  <c r="P10500" i="1"/>
  <c r="P10501" i="1"/>
  <c r="P10502" i="1"/>
  <c r="P10503" i="1"/>
  <c r="P10504" i="1"/>
  <c r="P10505" i="1"/>
  <c r="P10506" i="1"/>
  <c r="P10507" i="1"/>
  <c r="P10508" i="1"/>
  <c r="P10509" i="1"/>
  <c r="P10510" i="1"/>
  <c r="P10511" i="1"/>
  <c r="P10512" i="1"/>
  <c r="P10513" i="1"/>
  <c r="P10514" i="1"/>
  <c r="P10515" i="1"/>
  <c r="P10516" i="1"/>
  <c r="P10517" i="1"/>
  <c r="P10518" i="1"/>
  <c r="P10519" i="1"/>
  <c r="P10520" i="1"/>
  <c r="P10521" i="1"/>
  <c r="P10522" i="1"/>
  <c r="P10523" i="1"/>
  <c r="P10524" i="1"/>
  <c r="P10525" i="1"/>
  <c r="P10526" i="1"/>
  <c r="P10527" i="1"/>
  <c r="P10528" i="1"/>
  <c r="P10529" i="1"/>
  <c r="P10530" i="1"/>
  <c r="P10531" i="1"/>
  <c r="P10532" i="1"/>
  <c r="P10533" i="1"/>
  <c r="P10534" i="1"/>
  <c r="P10535" i="1"/>
  <c r="P10536" i="1"/>
  <c r="P10537" i="1"/>
  <c r="P10538" i="1"/>
  <c r="P10539" i="1"/>
  <c r="P10540" i="1"/>
  <c r="P10541" i="1"/>
  <c r="P10542" i="1"/>
  <c r="P10543" i="1"/>
  <c r="P10544" i="1"/>
  <c r="P10545" i="1"/>
  <c r="P10546" i="1"/>
  <c r="P10547" i="1"/>
  <c r="P10548" i="1"/>
  <c r="P10549" i="1"/>
  <c r="P10550" i="1"/>
  <c r="P10551" i="1"/>
  <c r="P10552" i="1"/>
  <c r="P10553" i="1"/>
  <c r="P10554" i="1"/>
  <c r="P10555" i="1"/>
  <c r="P10556" i="1"/>
  <c r="P10557" i="1"/>
  <c r="P10558" i="1"/>
  <c r="P10559" i="1"/>
  <c r="P10560" i="1"/>
  <c r="P10561" i="1"/>
  <c r="P10562" i="1"/>
  <c r="P10563" i="1"/>
  <c r="P10564" i="1"/>
  <c r="P10565" i="1"/>
  <c r="P10566" i="1"/>
  <c r="P10567" i="1"/>
  <c r="P10568" i="1"/>
  <c r="P10569" i="1"/>
  <c r="P10570" i="1"/>
  <c r="P10571" i="1"/>
  <c r="P10572" i="1"/>
  <c r="P10573" i="1"/>
  <c r="P10574" i="1"/>
  <c r="P10575" i="1"/>
  <c r="P10576" i="1"/>
  <c r="P10577" i="1"/>
  <c r="P10578" i="1"/>
  <c r="P10579" i="1"/>
  <c r="P10580" i="1"/>
  <c r="P10581" i="1"/>
  <c r="P10582" i="1"/>
  <c r="P10583" i="1"/>
  <c r="P10584" i="1"/>
  <c r="P10585" i="1"/>
  <c r="P10586" i="1"/>
  <c r="P10587" i="1"/>
  <c r="P10588" i="1"/>
  <c r="P10589" i="1"/>
  <c r="P10590" i="1"/>
  <c r="P10591" i="1"/>
  <c r="P10592" i="1"/>
  <c r="P10593" i="1"/>
  <c r="P10594" i="1"/>
  <c r="P10595" i="1"/>
  <c r="P10596" i="1"/>
  <c r="P10597" i="1"/>
  <c r="P10598" i="1"/>
  <c r="P10599" i="1"/>
  <c r="P10600" i="1"/>
  <c r="P10601" i="1"/>
  <c r="P10602" i="1"/>
  <c r="P10603" i="1"/>
  <c r="P10604" i="1"/>
  <c r="P10605" i="1"/>
  <c r="P10606" i="1"/>
  <c r="P10607" i="1"/>
  <c r="P10608" i="1"/>
  <c r="P10609" i="1"/>
  <c r="P10610" i="1"/>
  <c r="P10611" i="1"/>
  <c r="P10612" i="1"/>
  <c r="P10613" i="1"/>
  <c r="P10614" i="1"/>
  <c r="P10615" i="1"/>
  <c r="P10616" i="1"/>
  <c r="P10617" i="1"/>
  <c r="P10618" i="1"/>
  <c r="P10619" i="1"/>
  <c r="P10620" i="1"/>
  <c r="P10621" i="1"/>
  <c r="P10622" i="1"/>
  <c r="P10623" i="1"/>
  <c r="P10624" i="1"/>
  <c r="P10625" i="1"/>
  <c r="P10626" i="1"/>
  <c r="P10627" i="1"/>
  <c r="P10628" i="1"/>
  <c r="P10629" i="1"/>
  <c r="P10630" i="1"/>
  <c r="P10631" i="1"/>
  <c r="P10632" i="1"/>
  <c r="P10633" i="1"/>
  <c r="P10634" i="1"/>
  <c r="P10635" i="1"/>
  <c r="P10636" i="1"/>
  <c r="P10637" i="1"/>
  <c r="P10638" i="1"/>
  <c r="P10639" i="1"/>
  <c r="P10640" i="1"/>
  <c r="P10641" i="1"/>
  <c r="P10642" i="1"/>
  <c r="P10643" i="1"/>
  <c r="P10644" i="1"/>
  <c r="P10645" i="1"/>
  <c r="P10646" i="1"/>
  <c r="P10647" i="1"/>
  <c r="P10648" i="1"/>
  <c r="P10649" i="1"/>
  <c r="P10650" i="1"/>
  <c r="P10651" i="1"/>
  <c r="P10652" i="1"/>
  <c r="P10653" i="1"/>
  <c r="P10654" i="1"/>
  <c r="P10655" i="1"/>
  <c r="P10656" i="1"/>
  <c r="P10657" i="1"/>
  <c r="P10658" i="1"/>
  <c r="P10659" i="1"/>
  <c r="P10660" i="1"/>
  <c r="P10661" i="1"/>
  <c r="P10662" i="1"/>
  <c r="P10663" i="1"/>
  <c r="P10664" i="1"/>
  <c r="P10665" i="1"/>
  <c r="P10666" i="1"/>
  <c r="P10667" i="1"/>
  <c r="P10668" i="1"/>
  <c r="P10669" i="1"/>
  <c r="P10670" i="1"/>
  <c r="P10671" i="1"/>
  <c r="P10672" i="1"/>
  <c r="P10673" i="1"/>
  <c r="P10674" i="1"/>
  <c r="P10675" i="1"/>
  <c r="P10676" i="1"/>
  <c r="P10677" i="1"/>
  <c r="P10678" i="1"/>
  <c r="P10679" i="1"/>
  <c r="P10680" i="1"/>
  <c r="P10681" i="1"/>
  <c r="P10682" i="1"/>
  <c r="P10683" i="1"/>
  <c r="P10684" i="1"/>
  <c r="P10685" i="1"/>
  <c r="P10686" i="1"/>
  <c r="P10687" i="1"/>
  <c r="P10688" i="1"/>
  <c r="P10689" i="1"/>
  <c r="P10690" i="1"/>
  <c r="P10691" i="1"/>
  <c r="P10692" i="1"/>
  <c r="P10693" i="1"/>
  <c r="P10694" i="1"/>
  <c r="P10695" i="1"/>
  <c r="P10696" i="1"/>
  <c r="P10697" i="1"/>
  <c r="P10698" i="1"/>
  <c r="P10699" i="1"/>
  <c r="P10700" i="1"/>
  <c r="P10701" i="1"/>
  <c r="P10702" i="1"/>
  <c r="P10703" i="1"/>
  <c r="P10704" i="1"/>
  <c r="P10705" i="1"/>
  <c r="P10706" i="1"/>
  <c r="P10707" i="1"/>
  <c r="P10708" i="1"/>
  <c r="P10709" i="1"/>
  <c r="P10710" i="1"/>
  <c r="P10711" i="1"/>
  <c r="P10712" i="1"/>
  <c r="P10713" i="1"/>
  <c r="P10714" i="1"/>
  <c r="P10715" i="1"/>
  <c r="P10716" i="1"/>
  <c r="P10717" i="1"/>
  <c r="P10718" i="1"/>
  <c r="P10719" i="1"/>
  <c r="P10720" i="1"/>
  <c r="P10721" i="1"/>
  <c r="P10722" i="1"/>
  <c r="P10723" i="1"/>
  <c r="P10724" i="1"/>
  <c r="P10725" i="1"/>
  <c r="P10726" i="1"/>
  <c r="P10727" i="1"/>
  <c r="P10728" i="1"/>
  <c r="P10729" i="1"/>
  <c r="P10730" i="1"/>
  <c r="P10731" i="1"/>
  <c r="P10732" i="1"/>
  <c r="P10733" i="1"/>
  <c r="P10734" i="1"/>
  <c r="P10735" i="1"/>
  <c r="P10736" i="1"/>
  <c r="P10737" i="1"/>
  <c r="P10738" i="1"/>
  <c r="P10739" i="1"/>
  <c r="P10740" i="1"/>
  <c r="P10741" i="1"/>
  <c r="P10742" i="1"/>
  <c r="P10743" i="1"/>
  <c r="P10744" i="1"/>
  <c r="P10745" i="1"/>
  <c r="P10746" i="1"/>
  <c r="P10747" i="1"/>
  <c r="P10748" i="1"/>
  <c r="P10749" i="1"/>
  <c r="P10750" i="1"/>
  <c r="P10751" i="1"/>
  <c r="P10752" i="1"/>
  <c r="P10753" i="1"/>
  <c r="P10754" i="1"/>
  <c r="P10755" i="1"/>
  <c r="P10756" i="1"/>
  <c r="P10757" i="1"/>
  <c r="P10758" i="1"/>
  <c r="P10759" i="1"/>
  <c r="P10760" i="1"/>
  <c r="P10761" i="1"/>
  <c r="P10762" i="1"/>
  <c r="P10763" i="1"/>
  <c r="P10764" i="1"/>
  <c r="P10765" i="1"/>
  <c r="P10766" i="1"/>
  <c r="P10767" i="1"/>
  <c r="P10768" i="1"/>
  <c r="P10769" i="1"/>
  <c r="P10770" i="1"/>
  <c r="P10771" i="1"/>
  <c r="P10772" i="1"/>
  <c r="P10773" i="1"/>
  <c r="P10774" i="1"/>
  <c r="P10775" i="1"/>
  <c r="P10776" i="1"/>
  <c r="P10777" i="1"/>
  <c r="P10778" i="1"/>
  <c r="P10779" i="1"/>
  <c r="P10780" i="1"/>
  <c r="P10781" i="1"/>
  <c r="P10782" i="1"/>
  <c r="P10783" i="1"/>
  <c r="P10784" i="1"/>
  <c r="P10785" i="1"/>
  <c r="P10786" i="1"/>
  <c r="P10787" i="1"/>
  <c r="P10788" i="1"/>
  <c r="P10789" i="1"/>
  <c r="P10790" i="1"/>
  <c r="P10791" i="1"/>
  <c r="P10792" i="1"/>
  <c r="P10793" i="1"/>
  <c r="P10794" i="1"/>
  <c r="P10795" i="1"/>
  <c r="P10796" i="1"/>
  <c r="P10797" i="1"/>
  <c r="P10798" i="1"/>
  <c r="P10799" i="1"/>
  <c r="P10800" i="1"/>
  <c r="P10801" i="1"/>
  <c r="P10802" i="1"/>
  <c r="P10803" i="1"/>
  <c r="P10804" i="1"/>
  <c r="P10805" i="1"/>
  <c r="P10806" i="1"/>
  <c r="P10807" i="1"/>
  <c r="P10808" i="1"/>
  <c r="P10809" i="1"/>
  <c r="P10810" i="1"/>
  <c r="P10811" i="1"/>
  <c r="P10812" i="1"/>
  <c r="P10813" i="1"/>
  <c r="P10814" i="1"/>
  <c r="P10815" i="1"/>
  <c r="P10816" i="1"/>
  <c r="P10817" i="1"/>
  <c r="P10818" i="1"/>
  <c r="P10819" i="1"/>
  <c r="P10820" i="1"/>
  <c r="P10821" i="1"/>
  <c r="P10822" i="1"/>
  <c r="P10823" i="1"/>
  <c r="P10824" i="1"/>
  <c r="P10825" i="1"/>
  <c r="P10826" i="1"/>
  <c r="P10827" i="1"/>
  <c r="P10828" i="1"/>
  <c r="P10829" i="1"/>
  <c r="P10830" i="1"/>
  <c r="P10831" i="1"/>
  <c r="P10832" i="1"/>
  <c r="P10833" i="1"/>
  <c r="P10834" i="1"/>
  <c r="P10835" i="1"/>
  <c r="P10836" i="1"/>
  <c r="P10837" i="1"/>
  <c r="P10838" i="1"/>
  <c r="P10839" i="1"/>
  <c r="P10840" i="1"/>
  <c r="P10841" i="1"/>
  <c r="P10842" i="1"/>
  <c r="P10843" i="1"/>
  <c r="P10844" i="1"/>
  <c r="P10845" i="1"/>
  <c r="P10846" i="1"/>
  <c r="P10847" i="1"/>
  <c r="P10848" i="1"/>
  <c r="P10849" i="1"/>
  <c r="P10850" i="1"/>
  <c r="P10851" i="1"/>
  <c r="P10852" i="1"/>
  <c r="P10853" i="1"/>
  <c r="P10854" i="1"/>
  <c r="P10855" i="1"/>
  <c r="P10856" i="1"/>
  <c r="P10857" i="1"/>
  <c r="P10858" i="1"/>
  <c r="P10859" i="1"/>
  <c r="P10860" i="1"/>
  <c r="P10861" i="1"/>
  <c r="P10862" i="1"/>
  <c r="P10863" i="1"/>
  <c r="P10864" i="1"/>
  <c r="P10865" i="1"/>
  <c r="P10866" i="1"/>
  <c r="P10867" i="1"/>
  <c r="P10868" i="1"/>
  <c r="P10869" i="1"/>
  <c r="P10870" i="1"/>
  <c r="P10871" i="1"/>
  <c r="P10872" i="1"/>
  <c r="P10873" i="1"/>
  <c r="P10874" i="1"/>
  <c r="P10875" i="1"/>
  <c r="P10876" i="1"/>
  <c r="P10877" i="1"/>
  <c r="P10878" i="1"/>
  <c r="P10879" i="1"/>
  <c r="P10880" i="1"/>
  <c r="P10881" i="1"/>
  <c r="P10882" i="1"/>
  <c r="P10883" i="1"/>
  <c r="P10884" i="1"/>
  <c r="P10885" i="1"/>
  <c r="P10886" i="1"/>
  <c r="P10887" i="1"/>
  <c r="P10888" i="1"/>
  <c r="P10889" i="1"/>
  <c r="P10890" i="1"/>
  <c r="P10891" i="1"/>
  <c r="P10892" i="1"/>
  <c r="P10893" i="1"/>
  <c r="P10894" i="1"/>
  <c r="P10895" i="1"/>
  <c r="P10896" i="1"/>
  <c r="P10897" i="1"/>
  <c r="P10898" i="1"/>
  <c r="P10899" i="1"/>
  <c r="P10900" i="1"/>
  <c r="P10901" i="1"/>
  <c r="P10902" i="1"/>
  <c r="P10903" i="1"/>
  <c r="P10904" i="1"/>
  <c r="P10905" i="1"/>
  <c r="P10906" i="1"/>
  <c r="P10907" i="1"/>
  <c r="P10908" i="1"/>
  <c r="P10909" i="1"/>
  <c r="P10910" i="1"/>
  <c r="P10911" i="1"/>
  <c r="P10912" i="1"/>
  <c r="P10913" i="1"/>
  <c r="P10914" i="1"/>
  <c r="P10915" i="1"/>
  <c r="P10916" i="1"/>
  <c r="P10917" i="1"/>
  <c r="P10918" i="1"/>
  <c r="P10919" i="1"/>
  <c r="P10920" i="1"/>
  <c r="P10921" i="1"/>
  <c r="P10922" i="1"/>
  <c r="P10923" i="1"/>
  <c r="P10924" i="1"/>
  <c r="P10925" i="1"/>
  <c r="P10926" i="1"/>
  <c r="P10927" i="1"/>
  <c r="P10928" i="1"/>
  <c r="P10929" i="1"/>
  <c r="P10930" i="1"/>
  <c r="P10931" i="1"/>
  <c r="P10932" i="1"/>
  <c r="P10933" i="1"/>
  <c r="P10934" i="1"/>
  <c r="P10935" i="1"/>
  <c r="P10936" i="1"/>
  <c r="P10937" i="1"/>
  <c r="P10938" i="1"/>
  <c r="P10939" i="1"/>
  <c r="P10940" i="1"/>
  <c r="P10941" i="1"/>
  <c r="P10942" i="1"/>
  <c r="P10943" i="1"/>
  <c r="P10944" i="1"/>
  <c r="P10945" i="1"/>
  <c r="P10946" i="1"/>
  <c r="P10947" i="1"/>
  <c r="P10948" i="1"/>
  <c r="P10949" i="1"/>
  <c r="P10950" i="1"/>
  <c r="P10951" i="1"/>
  <c r="P10952" i="1"/>
  <c r="P10953" i="1"/>
  <c r="P10954" i="1"/>
  <c r="P10955" i="1"/>
  <c r="P10956" i="1"/>
  <c r="P10957" i="1"/>
  <c r="P10958" i="1"/>
  <c r="P10959" i="1"/>
  <c r="P10960" i="1"/>
  <c r="P10961" i="1"/>
  <c r="P10962" i="1"/>
  <c r="P10963" i="1"/>
  <c r="P10964" i="1"/>
  <c r="P10965" i="1"/>
  <c r="P10966" i="1"/>
  <c r="P10967" i="1"/>
  <c r="P10968" i="1"/>
  <c r="P10969" i="1"/>
  <c r="P10970" i="1"/>
  <c r="P10971" i="1"/>
  <c r="P10972" i="1"/>
  <c r="P10973" i="1"/>
  <c r="P10974" i="1"/>
  <c r="P10975" i="1"/>
  <c r="P10976" i="1"/>
  <c r="P10977" i="1"/>
  <c r="P10978" i="1"/>
  <c r="P10979" i="1"/>
  <c r="P10980" i="1"/>
  <c r="P10981" i="1"/>
  <c r="P10982" i="1"/>
  <c r="P10983" i="1"/>
  <c r="P10984" i="1"/>
  <c r="P10985" i="1"/>
  <c r="P10986" i="1"/>
  <c r="P10987" i="1"/>
  <c r="P10988" i="1"/>
  <c r="P10989" i="1"/>
  <c r="P10990" i="1"/>
  <c r="P10991" i="1"/>
  <c r="P10992" i="1"/>
  <c r="P10993" i="1"/>
  <c r="P10994" i="1"/>
  <c r="P10995" i="1"/>
  <c r="P10996" i="1"/>
  <c r="P10997" i="1"/>
  <c r="P10998" i="1"/>
  <c r="P10999" i="1"/>
  <c r="P11000" i="1"/>
  <c r="P11001" i="1"/>
  <c r="P11002" i="1"/>
  <c r="P11003" i="1"/>
  <c r="P11004" i="1"/>
  <c r="P11005" i="1"/>
  <c r="P11006" i="1"/>
  <c r="P11007" i="1"/>
  <c r="P11008" i="1"/>
  <c r="P11009" i="1"/>
  <c r="P11010" i="1"/>
  <c r="P11011" i="1"/>
  <c r="P11012" i="1"/>
  <c r="P11013" i="1"/>
  <c r="P11014" i="1"/>
  <c r="P11015" i="1"/>
  <c r="P11016" i="1"/>
  <c r="P11017" i="1"/>
  <c r="P11018" i="1"/>
  <c r="P11019" i="1"/>
  <c r="P11020" i="1"/>
  <c r="P11021" i="1"/>
  <c r="P11022" i="1"/>
  <c r="P11023" i="1"/>
  <c r="P11024" i="1"/>
  <c r="P11025" i="1"/>
  <c r="P11026" i="1"/>
  <c r="P11027" i="1"/>
  <c r="P11028" i="1"/>
  <c r="P11029" i="1"/>
  <c r="P11030" i="1"/>
  <c r="P11031" i="1"/>
  <c r="P11032" i="1"/>
  <c r="P11033" i="1"/>
  <c r="P11034" i="1"/>
  <c r="P11035" i="1"/>
  <c r="P11036" i="1"/>
  <c r="P11037" i="1"/>
  <c r="P11038" i="1"/>
  <c r="P11039" i="1"/>
  <c r="P11040" i="1"/>
  <c r="P11041" i="1"/>
  <c r="P11042" i="1"/>
  <c r="P11043" i="1"/>
  <c r="P11044" i="1"/>
  <c r="P11045" i="1"/>
  <c r="P11046" i="1"/>
  <c r="P11047" i="1"/>
  <c r="P11048" i="1"/>
  <c r="P11049" i="1"/>
  <c r="P11050" i="1"/>
  <c r="P11051" i="1"/>
  <c r="P11052" i="1"/>
  <c r="P11053" i="1"/>
  <c r="P11054" i="1"/>
  <c r="P11055" i="1"/>
  <c r="P11056" i="1"/>
  <c r="P11057" i="1"/>
  <c r="P11058" i="1"/>
  <c r="P11059" i="1"/>
  <c r="P11060" i="1"/>
  <c r="P11061" i="1"/>
  <c r="P11062" i="1"/>
  <c r="P11063" i="1"/>
  <c r="P11064" i="1"/>
  <c r="P11065" i="1"/>
  <c r="P11066" i="1"/>
  <c r="P11067" i="1"/>
  <c r="P11068" i="1"/>
  <c r="P11069" i="1"/>
  <c r="P11070" i="1"/>
  <c r="P11071" i="1"/>
  <c r="P11072" i="1"/>
  <c r="P11073" i="1"/>
  <c r="P11074" i="1"/>
  <c r="P11075" i="1"/>
  <c r="P11076" i="1"/>
  <c r="P11077" i="1"/>
  <c r="P11078" i="1"/>
  <c r="P11079" i="1"/>
  <c r="P11080" i="1"/>
  <c r="P11081" i="1"/>
  <c r="P11082" i="1"/>
  <c r="P11083" i="1"/>
  <c r="P11084" i="1"/>
  <c r="P11085" i="1"/>
  <c r="P11086" i="1"/>
  <c r="P11087" i="1"/>
  <c r="P11088" i="1"/>
  <c r="P11089" i="1"/>
  <c r="P11090" i="1"/>
  <c r="P11091" i="1"/>
  <c r="P11092" i="1"/>
  <c r="P11093" i="1"/>
  <c r="P11094" i="1"/>
  <c r="P11095" i="1"/>
  <c r="P11096" i="1"/>
  <c r="P11097" i="1"/>
  <c r="P11098" i="1"/>
  <c r="P11099" i="1"/>
  <c r="P11100" i="1"/>
  <c r="P11101" i="1"/>
  <c r="P11102" i="1"/>
  <c r="P11103" i="1"/>
  <c r="P11104" i="1"/>
  <c r="P11105" i="1"/>
  <c r="P11106" i="1"/>
  <c r="P11107" i="1"/>
  <c r="P11108" i="1"/>
  <c r="P11109" i="1"/>
  <c r="P11110" i="1"/>
  <c r="P11111" i="1"/>
  <c r="P11112" i="1"/>
  <c r="P11113" i="1"/>
  <c r="P11114" i="1"/>
  <c r="P11115" i="1"/>
  <c r="P11116" i="1"/>
  <c r="P11117" i="1"/>
  <c r="P11118" i="1"/>
  <c r="P11119" i="1"/>
  <c r="P11120" i="1"/>
  <c r="P11121" i="1"/>
  <c r="P11122" i="1"/>
  <c r="P11123" i="1"/>
  <c r="P11124" i="1"/>
  <c r="P11125" i="1"/>
  <c r="P11126" i="1"/>
  <c r="P11127" i="1"/>
  <c r="P11128" i="1"/>
  <c r="P11129" i="1"/>
  <c r="P11130" i="1"/>
  <c r="P11131" i="1"/>
  <c r="P11132" i="1"/>
  <c r="P11133" i="1"/>
  <c r="P11134" i="1"/>
  <c r="P11135" i="1"/>
  <c r="P11136" i="1"/>
  <c r="P11137" i="1"/>
  <c r="P11138" i="1"/>
  <c r="P11139" i="1"/>
  <c r="P11140" i="1"/>
  <c r="P11141" i="1"/>
  <c r="P11142" i="1"/>
  <c r="P11143" i="1"/>
  <c r="P11144" i="1"/>
  <c r="P11145" i="1"/>
  <c r="P11146" i="1"/>
  <c r="P11147" i="1"/>
  <c r="P11148" i="1"/>
  <c r="P11149" i="1"/>
  <c r="P11150" i="1"/>
  <c r="P11151" i="1"/>
  <c r="P11152" i="1"/>
  <c r="P11153" i="1"/>
  <c r="P11154" i="1"/>
  <c r="P11155" i="1"/>
  <c r="P11156" i="1"/>
  <c r="P11157" i="1"/>
  <c r="P11158" i="1"/>
  <c r="P11159" i="1"/>
  <c r="P11160" i="1"/>
  <c r="P11161" i="1"/>
  <c r="P11162" i="1"/>
  <c r="P11163" i="1"/>
  <c r="P11164" i="1"/>
  <c r="P11165" i="1"/>
  <c r="P11166" i="1"/>
  <c r="P11167" i="1"/>
  <c r="P11168" i="1"/>
  <c r="P11169" i="1"/>
  <c r="P11170" i="1"/>
  <c r="P11171" i="1"/>
  <c r="P11172" i="1"/>
  <c r="P11173" i="1"/>
  <c r="P11174" i="1"/>
  <c r="P11175" i="1"/>
  <c r="P11176" i="1"/>
  <c r="P11177" i="1"/>
  <c r="P11178" i="1"/>
  <c r="P11179" i="1"/>
  <c r="P11180" i="1"/>
  <c r="P11181" i="1"/>
  <c r="P11182" i="1"/>
  <c r="P11183" i="1"/>
  <c r="P11184" i="1"/>
  <c r="P11185" i="1"/>
  <c r="P11186" i="1"/>
  <c r="P11187" i="1"/>
  <c r="P11188" i="1"/>
  <c r="P11189" i="1"/>
  <c r="P11190" i="1"/>
  <c r="P11191" i="1"/>
  <c r="P11192" i="1"/>
  <c r="P11193" i="1"/>
  <c r="P11194" i="1"/>
  <c r="P11195" i="1"/>
  <c r="P11196" i="1"/>
  <c r="P11197" i="1"/>
  <c r="P11198" i="1"/>
  <c r="P11199" i="1"/>
  <c r="P11200" i="1"/>
  <c r="P11201" i="1"/>
  <c r="P11202" i="1"/>
  <c r="P11203" i="1"/>
  <c r="P11204" i="1"/>
  <c r="P11205" i="1"/>
  <c r="P11206" i="1"/>
  <c r="P11207" i="1"/>
  <c r="P11208" i="1"/>
  <c r="P11209" i="1"/>
  <c r="P11210" i="1"/>
  <c r="P11211" i="1"/>
  <c r="P11212" i="1"/>
  <c r="P11213" i="1"/>
  <c r="P11214" i="1"/>
  <c r="P11215" i="1"/>
  <c r="P11216" i="1"/>
  <c r="P11217" i="1"/>
  <c r="P11218" i="1"/>
  <c r="P11219" i="1"/>
  <c r="P11220" i="1"/>
  <c r="P11221" i="1"/>
  <c r="P11222" i="1"/>
  <c r="P11223" i="1"/>
  <c r="P11224" i="1"/>
  <c r="P11225" i="1"/>
  <c r="P11226" i="1"/>
  <c r="P11227" i="1"/>
  <c r="P11228" i="1"/>
  <c r="P11229" i="1"/>
  <c r="P11230" i="1"/>
  <c r="P11231" i="1"/>
  <c r="P11232" i="1"/>
  <c r="P11233" i="1"/>
  <c r="P11234" i="1"/>
  <c r="P11235" i="1"/>
  <c r="P11236" i="1"/>
  <c r="P11237" i="1"/>
  <c r="P11238" i="1"/>
  <c r="P11239" i="1"/>
  <c r="P11240" i="1"/>
  <c r="P11241" i="1"/>
  <c r="P11242" i="1"/>
  <c r="P11243" i="1"/>
  <c r="P11244" i="1"/>
  <c r="P11245" i="1"/>
  <c r="P11246" i="1"/>
  <c r="P11247" i="1"/>
  <c r="P11248" i="1"/>
  <c r="P11249" i="1"/>
  <c r="P11250" i="1"/>
  <c r="P11251" i="1"/>
  <c r="P11252" i="1"/>
  <c r="P11253" i="1"/>
  <c r="P11254" i="1"/>
  <c r="P11255" i="1"/>
  <c r="P11256" i="1"/>
  <c r="P11257" i="1"/>
  <c r="P11258" i="1"/>
  <c r="P11259" i="1"/>
  <c r="P11260" i="1"/>
  <c r="P11261" i="1"/>
  <c r="P11262" i="1"/>
  <c r="P11263" i="1"/>
  <c r="P11264" i="1"/>
  <c r="P11265" i="1"/>
  <c r="P11266" i="1"/>
  <c r="P11267" i="1"/>
  <c r="P11268" i="1"/>
  <c r="P11269" i="1"/>
  <c r="P11270" i="1"/>
  <c r="P11271" i="1"/>
  <c r="P11272" i="1"/>
  <c r="P11273" i="1"/>
  <c r="P11274" i="1"/>
  <c r="P11275" i="1"/>
  <c r="P11276" i="1"/>
  <c r="P11277" i="1"/>
  <c r="P11278" i="1"/>
  <c r="P11279" i="1"/>
  <c r="P11280" i="1"/>
  <c r="P11281" i="1"/>
  <c r="P11282" i="1"/>
  <c r="P11283" i="1"/>
  <c r="P11284" i="1"/>
  <c r="P11285" i="1"/>
  <c r="P11286" i="1"/>
  <c r="P11287" i="1"/>
  <c r="P11288" i="1"/>
  <c r="P11289" i="1"/>
  <c r="P11290" i="1"/>
  <c r="P11291" i="1"/>
  <c r="P11292" i="1"/>
  <c r="P11293" i="1"/>
  <c r="P11294" i="1"/>
  <c r="P11295" i="1"/>
  <c r="P11296" i="1"/>
  <c r="P11297" i="1"/>
  <c r="P11298" i="1"/>
  <c r="P11299" i="1"/>
  <c r="P11300" i="1"/>
  <c r="P11301" i="1"/>
  <c r="P11302" i="1"/>
  <c r="P11303" i="1"/>
  <c r="P11304" i="1"/>
  <c r="P11305" i="1"/>
  <c r="P11306" i="1"/>
  <c r="P11307" i="1"/>
  <c r="P11308" i="1"/>
  <c r="P11309" i="1"/>
  <c r="P11310" i="1"/>
  <c r="P11311" i="1"/>
  <c r="P11312" i="1"/>
  <c r="P11313" i="1"/>
  <c r="P11314" i="1"/>
  <c r="P11315" i="1"/>
  <c r="P11316" i="1"/>
  <c r="P11317" i="1"/>
  <c r="P11318" i="1"/>
  <c r="P11319" i="1"/>
  <c r="P11320" i="1"/>
  <c r="P11321" i="1"/>
  <c r="P11322" i="1"/>
  <c r="P11323" i="1"/>
  <c r="P11324" i="1"/>
  <c r="P11325" i="1"/>
  <c r="P11326" i="1"/>
  <c r="P11327" i="1"/>
  <c r="P11328" i="1"/>
  <c r="P11329" i="1"/>
  <c r="P11330" i="1"/>
  <c r="P11331" i="1"/>
  <c r="P11332" i="1"/>
  <c r="P11333" i="1"/>
  <c r="P11334" i="1"/>
  <c r="P11335" i="1"/>
  <c r="P11336" i="1"/>
  <c r="P11337" i="1"/>
  <c r="P11338" i="1"/>
  <c r="P11339" i="1"/>
  <c r="P11340" i="1"/>
  <c r="P11341" i="1"/>
  <c r="P11342" i="1"/>
  <c r="P11343" i="1"/>
  <c r="P11344" i="1"/>
  <c r="P11345" i="1"/>
  <c r="P11346" i="1"/>
  <c r="P11347" i="1"/>
  <c r="P11348" i="1"/>
  <c r="P11349" i="1"/>
  <c r="P11350" i="1"/>
  <c r="P11351" i="1"/>
  <c r="P11352" i="1"/>
  <c r="P11353" i="1"/>
  <c r="P11354" i="1"/>
  <c r="P11355" i="1"/>
  <c r="P11356" i="1"/>
  <c r="P11357" i="1"/>
  <c r="P11358" i="1"/>
  <c r="P11359" i="1"/>
  <c r="P11360" i="1"/>
  <c r="P11361" i="1"/>
  <c r="P11362" i="1"/>
  <c r="P11363" i="1"/>
  <c r="P11364" i="1"/>
  <c r="P11365" i="1"/>
  <c r="P11366" i="1"/>
  <c r="P11367" i="1"/>
  <c r="P11368" i="1"/>
  <c r="P11369" i="1"/>
  <c r="P11370" i="1"/>
  <c r="P11371" i="1"/>
  <c r="P11372" i="1"/>
  <c r="P11373" i="1"/>
  <c r="P11374" i="1"/>
  <c r="P11375" i="1"/>
  <c r="P11376" i="1"/>
  <c r="P11377" i="1"/>
  <c r="P11378" i="1"/>
  <c r="P11379" i="1"/>
  <c r="P11380" i="1"/>
  <c r="P11381" i="1"/>
  <c r="P11382" i="1"/>
  <c r="P11383" i="1"/>
  <c r="P11384" i="1"/>
  <c r="P11385" i="1"/>
  <c r="P11386" i="1"/>
  <c r="P11387" i="1"/>
  <c r="P11388" i="1"/>
  <c r="P11389" i="1"/>
  <c r="P11390" i="1"/>
  <c r="P11391" i="1"/>
  <c r="P11392" i="1"/>
  <c r="P11393" i="1"/>
  <c r="P11394" i="1"/>
  <c r="P11395" i="1"/>
  <c r="P11396" i="1"/>
  <c r="P11397" i="1"/>
  <c r="P11398" i="1"/>
  <c r="P11399" i="1"/>
  <c r="P11400" i="1"/>
  <c r="P11401" i="1"/>
  <c r="P11402" i="1"/>
  <c r="P11403" i="1"/>
  <c r="P11404" i="1"/>
  <c r="P11405" i="1"/>
  <c r="P11406" i="1"/>
  <c r="P11407" i="1"/>
  <c r="P11408" i="1"/>
  <c r="P11409" i="1"/>
  <c r="P11410" i="1"/>
  <c r="P11411" i="1"/>
  <c r="P11412" i="1"/>
  <c r="P11413" i="1"/>
  <c r="P11414" i="1"/>
  <c r="P11415" i="1"/>
  <c r="P11416" i="1"/>
  <c r="P11417" i="1"/>
  <c r="P11418" i="1"/>
  <c r="P11419" i="1"/>
  <c r="P11420" i="1"/>
  <c r="P11421" i="1"/>
  <c r="P11422" i="1"/>
  <c r="P11423" i="1"/>
  <c r="P11424" i="1"/>
  <c r="P11425" i="1"/>
  <c r="P11426" i="1"/>
  <c r="P11427" i="1"/>
  <c r="P11428" i="1"/>
  <c r="P11429" i="1"/>
  <c r="P11430" i="1"/>
  <c r="P11431" i="1"/>
  <c r="P11432" i="1"/>
  <c r="P11433" i="1"/>
  <c r="P11434" i="1"/>
  <c r="P11435" i="1"/>
  <c r="P11436" i="1"/>
  <c r="P11437" i="1"/>
  <c r="P11438" i="1"/>
  <c r="P11439" i="1"/>
  <c r="P11440" i="1"/>
  <c r="P11441" i="1"/>
  <c r="P11442" i="1"/>
  <c r="P11443" i="1"/>
  <c r="P11444" i="1"/>
  <c r="P11445" i="1"/>
  <c r="P11446" i="1"/>
  <c r="P11447" i="1"/>
  <c r="P11448" i="1"/>
  <c r="P11449" i="1"/>
  <c r="P11450" i="1"/>
  <c r="P11451" i="1"/>
  <c r="P11452" i="1"/>
  <c r="P11453" i="1"/>
  <c r="P11454" i="1"/>
  <c r="P11455" i="1"/>
  <c r="P11456" i="1"/>
  <c r="P11457" i="1"/>
  <c r="P11458" i="1"/>
  <c r="P11459" i="1"/>
  <c r="P11460" i="1"/>
  <c r="P11461" i="1"/>
  <c r="P11462" i="1"/>
  <c r="P11463" i="1"/>
  <c r="P11464" i="1"/>
  <c r="P11465" i="1"/>
  <c r="P11466" i="1"/>
  <c r="P11467" i="1"/>
  <c r="P11468" i="1"/>
  <c r="P11469" i="1"/>
  <c r="P11470" i="1"/>
  <c r="P11471" i="1"/>
  <c r="P11472" i="1"/>
  <c r="P11473" i="1"/>
  <c r="P11474" i="1"/>
  <c r="P11475" i="1"/>
  <c r="P11476" i="1"/>
  <c r="P11477" i="1"/>
  <c r="P11478" i="1"/>
  <c r="P11479" i="1"/>
  <c r="P11480" i="1"/>
  <c r="P11481" i="1"/>
  <c r="P11482" i="1"/>
  <c r="P11483" i="1"/>
  <c r="P11484" i="1"/>
  <c r="P11485" i="1"/>
  <c r="P11486" i="1"/>
  <c r="P11487" i="1"/>
  <c r="P11488" i="1"/>
  <c r="P11489" i="1"/>
  <c r="P11490" i="1"/>
  <c r="P11491" i="1"/>
  <c r="P11492" i="1"/>
  <c r="P11493" i="1"/>
  <c r="P11494" i="1"/>
  <c r="P11495" i="1"/>
  <c r="P11496" i="1"/>
  <c r="P11497" i="1"/>
  <c r="P11498" i="1"/>
  <c r="P11499" i="1"/>
  <c r="P11500" i="1"/>
  <c r="P11501" i="1"/>
  <c r="P11502" i="1"/>
  <c r="P11503" i="1"/>
  <c r="P11504" i="1"/>
  <c r="P11505" i="1"/>
  <c r="P11506" i="1"/>
  <c r="P11507" i="1"/>
  <c r="P11508" i="1"/>
  <c r="P11509" i="1"/>
  <c r="P11510" i="1"/>
  <c r="P11511" i="1"/>
  <c r="P11512" i="1"/>
  <c r="P11513" i="1"/>
  <c r="P11514" i="1"/>
  <c r="P11515" i="1"/>
  <c r="P11516" i="1"/>
  <c r="P11517" i="1"/>
  <c r="P11518" i="1"/>
  <c r="P11519" i="1"/>
  <c r="P11520" i="1"/>
  <c r="P11521" i="1"/>
  <c r="P11522" i="1"/>
  <c r="P11523" i="1"/>
  <c r="P11524" i="1"/>
  <c r="P11525" i="1"/>
  <c r="P11526" i="1"/>
  <c r="P11527" i="1"/>
  <c r="P11528" i="1"/>
  <c r="P11529" i="1"/>
  <c r="P11530" i="1"/>
  <c r="P11531" i="1"/>
  <c r="P11532" i="1"/>
  <c r="P11533" i="1"/>
  <c r="P11534" i="1"/>
  <c r="P11535" i="1"/>
  <c r="P11536" i="1"/>
  <c r="P11537" i="1"/>
  <c r="P11538" i="1"/>
  <c r="P11539" i="1"/>
  <c r="P11540" i="1"/>
  <c r="P11541" i="1"/>
  <c r="P11542" i="1"/>
  <c r="P11543" i="1"/>
  <c r="P11544" i="1"/>
  <c r="P11545" i="1"/>
  <c r="P11546" i="1"/>
  <c r="P11547" i="1"/>
  <c r="P11548" i="1"/>
  <c r="P11549" i="1"/>
  <c r="P11550" i="1"/>
  <c r="P11551" i="1"/>
  <c r="P11552" i="1"/>
  <c r="P11553" i="1"/>
  <c r="P11554" i="1"/>
  <c r="P11555" i="1"/>
  <c r="P11556" i="1"/>
  <c r="P11557" i="1"/>
  <c r="P11558" i="1"/>
  <c r="P11559" i="1"/>
  <c r="P11560" i="1"/>
  <c r="P11561" i="1"/>
  <c r="P11562" i="1"/>
  <c r="P11563" i="1"/>
  <c r="P11564" i="1"/>
  <c r="P11565" i="1"/>
  <c r="P11566" i="1"/>
  <c r="P11567" i="1"/>
  <c r="P11568" i="1"/>
  <c r="P11569" i="1"/>
  <c r="P11570" i="1"/>
  <c r="P11571" i="1"/>
  <c r="P11572" i="1"/>
  <c r="P11573" i="1"/>
  <c r="P11574" i="1"/>
  <c r="P11575" i="1"/>
  <c r="P11576" i="1"/>
  <c r="P11577" i="1"/>
  <c r="P11578" i="1"/>
  <c r="P11579" i="1"/>
  <c r="P11580" i="1"/>
  <c r="P11581" i="1"/>
  <c r="P11582" i="1"/>
  <c r="P11583" i="1"/>
  <c r="P11584" i="1"/>
  <c r="P11585" i="1"/>
  <c r="P11586" i="1"/>
  <c r="P11587" i="1"/>
  <c r="P11588" i="1"/>
  <c r="P11589" i="1"/>
  <c r="P11590" i="1"/>
  <c r="P11591" i="1"/>
  <c r="P11592" i="1"/>
  <c r="P11593" i="1"/>
  <c r="P11594" i="1"/>
  <c r="P11595" i="1"/>
  <c r="P11596" i="1"/>
  <c r="P11597" i="1"/>
  <c r="P11598" i="1"/>
  <c r="P11599" i="1"/>
  <c r="P11600" i="1"/>
  <c r="P11601" i="1"/>
  <c r="P11602" i="1"/>
  <c r="P11603" i="1"/>
  <c r="P11604" i="1"/>
  <c r="P11605" i="1"/>
  <c r="P11606" i="1"/>
  <c r="P11607" i="1"/>
  <c r="P11608" i="1"/>
  <c r="P11609" i="1"/>
  <c r="P11610" i="1"/>
  <c r="P11611" i="1"/>
  <c r="P11612" i="1"/>
  <c r="P11613" i="1"/>
  <c r="P11614" i="1"/>
  <c r="P11615" i="1"/>
  <c r="P11616" i="1"/>
  <c r="P11617" i="1"/>
  <c r="P11618" i="1"/>
  <c r="P11619" i="1"/>
  <c r="P11620" i="1"/>
  <c r="P11621" i="1"/>
  <c r="P11622" i="1"/>
  <c r="P11623" i="1"/>
  <c r="P11624" i="1"/>
  <c r="P11625" i="1"/>
  <c r="P11626" i="1"/>
  <c r="P11627" i="1"/>
  <c r="P11628" i="1"/>
  <c r="P11629" i="1"/>
  <c r="P11630" i="1"/>
  <c r="P11631" i="1"/>
  <c r="P11632" i="1"/>
  <c r="P11633" i="1"/>
  <c r="P11634" i="1"/>
  <c r="P11635" i="1"/>
  <c r="P11636" i="1"/>
  <c r="P11637" i="1"/>
  <c r="P11638" i="1"/>
  <c r="P11639" i="1"/>
  <c r="P11640" i="1"/>
  <c r="P11641" i="1"/>
  <c r="P11642" i="1"/>
  <c r="P11643" i="1"/>
  <c r="P11644" i="1"/>
  <c r="P11645" i="1"/>
  <c r="P11646" i="1"/>
  <c r="P11647" i="1"/>
  <c r="P11648" i="1"/>
  <c r="P11649" i="1"/>
  <c r="P11650" i="1"/>
  <c r="P11651" i="1"/>
  <c r="P11652" i="1"/>
  <c r="P11653" i="1"/>
  <c r="P11654" i="1"/>
  <c r="P11655" i="1"/>
  <c r="P11656" i="1"/>
  <c r="P11657" i="1"/>
  <c r="P11658" i="1"/>
  <c r="P11659" i="1"/>
  <c r="P11660" i="1"/>
  <c r="P11661" i="1"/>
  <c r="P11662" i="1"/>
  <c r="P11663" i="1"/>
  <c r="P11664" i="1"/>
  <c r="P11665" i="1"/>
  <c r="P11666" i="1"/>
  <c r="P11667" i="1"/>
  <c r="P11668" i="1"/>
  <c r="P11669" i="1"/>
  <c r="P11670" i="1"/>
  <c r="P11671" i="1"/>
  <c r="P11672" i="1"/>
  <c r="P11673" i="1"/>
  <c r="P11674" i="1"/>
  <c r="P11675" i="1"/>
  <c r="P11676" i="1"/>
  <c r="P11677" i="1"/>
  <c r="P11678" i="1"/>
  <c r="P11679" i="1"/>
  <c r="P11680" i="1"/>
  <c r="P11681" i="1"/>
  <c r="P11682" i="1"/>
  <c r="P11683" i="1"/>
  <c r="P11684" i="1"/>
  <c r="P11685" i="1"/>
  <c r="P11686" i="1"/>
  <c r="P11687" i="1"/>
  <c r="P11688" i="1"/>
  <c r="P11689" i="1"/>
  <c r="P11690" i="1"/>
  <c r="P11691" i="1"/>
  <c r="P11692" i="1"/>
  <c r="P11693" i="1"/>
  <c r="P11694" i="1"/>
  <c r="P11695" i="1"/>
  <c r="P11696" i="1"/>
  <c r="P11697" i="1"/>
  <c r="P11698" i="1"/>
  <c r="P11699" i="1"/>
  <c r="P11700" i="1"/>
  <c r="P11701" i="1"/>
  <c r="P11702" i="1"/>
  <c r="P11703" i="1"/>
  <c r="P11704" i="1"/>
  <c r="P11705" i="1"/>
  <c r="P11706" i="1"/>
  <c r="P11707" i="1"/>
  <c r="P11708" i="1"/>
  <c r="P11709" i="1"/>
  <c r="P11710" i="1"/>
  <c r="P11711" i="1"/>
  <c r="P11712" i="1"/>
  <c r="P11713" i="1"/>
  <c r="P11714" i="1"/>
  <c r="P11715" i="1"/>
  <c r="P11716" i="1"/>
  <c r="P11717" i="1"/>
  <c r="P11718" i="1"/>
  <c r="P11719" i="1"/>
  <c r="P11720" i="1"/>
  <c r="P11721" i="1"/>
  <c r="P11722" i="1"/>
  <c r="P11723" i="1"/>
  <c r="P11724" i="1"/>
  <c r="P11725" i="1"/>
  <c r="P11726" i="1"/>
  <c r="P11727" i="1"/>
  <c r="P11728" i="1"/>
  <c r="P11729" i="1"/>
  <c r="P11730" i="1"/>
  <c r="P11731" i="1"/>
  <c r="P11732" i="1"/>
  <c r="P11733" i="1"/>
  <c r="P11734" i="1"/>
  <c r="P11735" i="1"/>
  <c r="P11736" i="1"/>
  <c r="P11737" i="1"/>
  <c r="P11738" i="1"/>
  <c r="P11739" i="1"/>
  <c r="P11740" i="1"/>
  <c r="P11741" i="1"/>
  <c r="P11742" i="1"/>
  <c r="P11743" i="1"/>
  <c r="P11744" i="1"/>
  <c r="P11745" i="1"/>
  <c r="P11746" i="1"/>
  <c r="P11747" i="1"/>
  <c r="P11748" i="1"/>
  <c r="P11749" i="1"/>
  <c r="P11750" i="1"/>
  <c r="P11751" i="1"/>
  <c r="P11752" i="1"/>
  <c r="P11753" i="1"/>
  <c r="P11754" i="1"/>
  <c r="P11755" i="1"/>
  <c r="P11756" i="1"/>
  <c r="P11757" i="1"/>
  <c r="P11758" i="1"/>
  <c r="P11759" i="1"/>
  <c r="P11760" i="1"/>
  <c r="P11761" i="1"/>
  <c r="P11762" i="1"/>
  <c r="P11763" i="1"/>
  <c r="P11764" i="1"/>
  <c r="P11765" i="1"/>
  <c r="P11766" i="1"/>
  <c r="P11767" i="1"/>
  <c r="P11768" i="1"/>
  <c r="P11769" i="1"/>
  <c r="P11770" i="1"/>
  <c r="P11771" i="1"/>
  <c r="P11772" i="1"/>
  <c r="P11773" i="1"/>
  <c r="P11774" i="1"/>
  <c r="P11775" i="1"/>
  <c r="P11776" i="1"/>
  <c r="P11777" i="1"/>
  <c r="P11778" i="1"/>
  <c r="P11779" i="1"/>
  <c r="P11780" i="1"/>
  <c r="P11781" i="1"/>
  <c r="P11782" i="1"/>
  <c r="P11783" i="1"/>
  <c r="P11784" i="1"/>
  <c r="P11785" i="1"/>
  <c r="P11786" i="1"/>
  <c r="P11787" i="1"/>
  <c r="P11788" i="1"/>
  <c r="P11789" i="1"/>
  <c r="P11790" i="1"/>
  <c r="P11791" i="1"/>
  <c r="P11792" i="1"/>
  <c r="P11793" i="1"/>
  <c r="P11794" i="1"/>
  <c r="P11795" i="1"/>
  <c r="P11796" i="1"/>
  <c r="P11797" i="1"/>
  <c r="P11798" i="1"/>
  <c r="P11799" i="1"/>
  <c r="P11800" i="1"/>
  <c r="P11801" i="1"/>
  <c r="P11802" i="1"/>
  <c r="P11803" i="1"/>
  <c r="P11804" i="1"/>
  <c r="P11805" i="1"/>
  <c r="P11806" i="1"/>
  <c r="P11807" i="1"/>
  <c r="P11808" i="1"/>
  <c r="P11809" i="1"/>
  <c r="P11810" i="1"/>
  <c r="P11811" i="1"/>
  <c r="P11812" i="1"/>
  <c r="P11813" i="1"/>
  <c r="P11814" i="1"/>
  <c r="P11815" i="1"/>
  <c r="P11816" i="1"/>
  <c r="P11817" i="1"/>
  <c r="P11818" i="1"/>
  <c r="P11819" i="1"/>
  <c r="P11820" i="1"/>
  <c r="P11821" i="1"/>
  <c r="P11822" i="1"/>
  <c r="P11823" i="1"/>
  <c r="P11824" i="1"/>
  <c r="P11825" i="1"/>
  <c r="P11826" i="1"/>
  <c r="P11827" i="1"/>
  <c r="P11828" i="1"/>
  <c r="P11829" i="1"/>
  <c r="P11830" i="1"/>
  <c r="P11831" i="1"/>
  <c r="P11832" i="1"/>
  <c r="P11833" i="1"/>
  <c r="P11834" i="1"/>
  <c r="P11835" i="1"/>
  <c r="P11836" i="1"/>
  <c r="P11837" i="1"/>
  <c r="P11838" i="1"/>
  <c r="P11839" i="1"/>
  <c r="P11840" i="1"/>
  <c r="P11841" i="1"/>
  <c r="P11842" i="1"/>
  <c r="P11843" i="1"/>
  <c r="P11844" i="1"/>
  <c r="P11845" i="1"/>
  <c r="P11846" i="1"/>
  <c r="P11847" i="1"/>
  <c r="P11848" i="1"/>
  <c r="P11849" i="1"/>
  <c r="P11850" i="1"/>
  <c r="P11851" i="1"/>
  <c r="P11852" i="1"/>
  <c r="P11853" i="1"/>
  <c r="P11854" i="1"/>
  <c r="P11855" i="1"/>
  <c r="P11856" i="1"/>
  <c r="P11857" i="1"/>
  <c r="P11858" i="1"/>
  <c r="P11859" i="1"/>
  <c r="P11860" i="1"/>
  <c r="P11861" i="1"/>
  <c r="P11862" i="1"/>
  <c r="P11863" i="1"/>
  <c r="P11864" i="1"/>
  <c r="P11865" i="1"/>
  <c r="P11866" i="1"/>
  <c r="P11867" i="1"/>
  <c r="P11868" i="1"/>
  <c r="P11869" i="1"/>
  <c r="P11870" i="1"/>
  <c r="P11871" i="1"/>
  <c r="P11872" i="1"/>
  <c r="P11873" i="1"/>
  <c r="P11874" i="1"/>
  <c r="P11875" i="1"/>
  <c r="P11876" i="1"/>
  <c r="P11877" i="1"/>
  <c r="P11878" i="1"/>
  <c r="P11879" i="1"/>
  <c r="P11880" i="1"/>
  <c r="P11881" i="1"/>
  <c r="P11882" i="1"/>
  <c r="P11883" i="1"/>
  <c r="P11884" i="1"/>
  <c r="P11885" i="1"/>
  <c r="P11886" i="1"/>
  <c r="P11887" i="1"/>
  <c r="P11888" i="1"/>
  <c r="P11889" i="1"/>
  <c r="P11890" i="1"/>
  <c r="P11891" i="1"/>
  <c r="P11892" i="1"/>
  <c r="P11893" i="1"/>
  <c r="P11894" i="1"/>
  <c r="P11895" i="1"/>
  <c r="P11896" i="1"/>
  <c r="P11897" i="1"/>
  <c r="P11898" i="1"/>
  <c r="P11899" i="1"/>
  <c r="P11900" i="1"/>
  <c r="P11901" i="1"/>
  <c r="P11902" i="1"/>
  <c r="P11903" i="1"/>
  <c r="P11904" i="1"/>
  <c r="P11905" i="1"/>
  <c r="P11906" i="1"/>
  <c r="P11907" i="1"/>
  <c r="P11908" i="1"/>
  <c r="P11909" i="1"/>
  <c r="P11910" i="1"/>
  <c r="P11911" i="1"/>
  <c r="P11912" i="1"/>
  <c r="P11913" i="1"/>
  <c r="P11914" i="1"/>
  <c r="P11915" i="1"/>
  <c r="P11916" i="1"/>
  <c r="P11917" i="1"/>
  <c r="P11918" i="1"/>
  <c r="P11919" i="1"/>
  <c r="P11920" i="1"/>
  <c r="P11921" i="1"/>
  <c r="P11922" i="1"/>
  <c r="P11923" i="1"/>
  <c r="P11924" i="1"/>
  <c r="P11925" i="1"/>
  <c r="P11926" i="1"/>
  <c r="P11927" i="1"/>
  <c r="P11928" i="1"/>
  <c r="P11929" i="1"/>
  <c r="P11930" i="1"/>
  <c r="P11931" i="1"/>
  <c r="P11932" i="1"/>
  <c r="P11933" i="1"/>
  <c r="P11934" i="1"/>
  <c r="P11935" i="1"/>
  <c r="P11936" i="1"/>
  <c r="P11937" i="1"/>
  <c r="P11938" i="1"/>
  <c r="P11939" i="1"/>
  <c r="P11940" i="1"/>
  <c r="P11941" i="1"/>
  <c r="P11942" i="1"/>
  <c r="P11943" i="1"/>
  <c r="P11944" i="1"/>
  <c r="P11945" i="1"/>
  <c r="P11946" i="1"/>
  <c r="P11947" i="1"/>
  <c r="P11948" i="1"/>
  <c r="P11949" i="1"/>
  <c r="P11950" i="1"/>
  <c r="P11951" i="1"/>
  <c r="P11952" i="1"/>
  <c r="P11953" i="1"/>
  <c r="P11954" i="1"/>
  <c r="P11955" i="1"/>
  <c r="P11956" i="1"/>
  <c r="P11957" i="1"/>
  <c r="P11958" i="1"/>
  <c r="P11959" i="1"/>
  <c r="P11960" i="1"/>
  <c r="P11961" i="1"/>
  <c r="P11962" i="1"/>
  <c r="P11963" i="1"/>
  <c r="P11964" i="1"/>
  <c r="P11965" i="1"/>
  <c r="P11966" i="1"/>
  <c r="P11967" i="1"/>
  <c r="P11968" i="1"/>
  <c r="P11969" i="1"/>
  <c r="P11970" i="1"/>
  <c r="P11971" i="1"/>
  <c r="P11972" i="1"/>
  <c r="P11973" i="1"/>
  <c r="P11974" i="1"/>
  <c r="P11975" i="1"/>
  <c r="P11976" i="1"/>
  <c r="P11977" i="1"/>
  <c r="P11978" i="1"/>
  <c r="P11979" i="1"/>
  <c r="P11980" i="1"/>
  <c r="P11981" i="1"/>
  <c r="P11982" i="1"/>
  <c r="P11983" i="1"/>
  <c r="P11984" i="1"/>
  <c r="P11985" i="1"/>
  <c r="P11986" i="1"/>
  <c r="P11987" i="1"/>
  <c r="P11988" i="1"/>
  <c r="P11989" i="1"/>
  <c r="P11990" i="1"/>
  <c r="P11991" i="1"/>
  <c r="P11992" i="1"/>
  <c r="P11993" i="1"/>
  <c r="P11994" i="1"/>
  <c r="P11995" i="1"/>
  <c r="P11996" i="1"/>
  <c r="P11997" i="1"/>
  <c r="P11998" i="1"/>
  <c r="P11999" i="1"/>
  <c r="P12000" i="1"/>
  <c r="P12001" i="1"/>
  <c r="P12002" i="1"/>
  <c r="P12003" i="1"/>
  <c r="P12004" i="1"/>
  <c r="P12005" i="1"/>
  <c r="P12006" i="1"/>
  <c r="P12007" i="1"/>
  <c r="P12008" i="1"/>
  <c r="P12009" i="1"/>
  <c r="P12010" i="1"/>
  <c r="P12011" i="1"/>
  <c r="P12012" i="1"/>
  <c r="P12013" i="1"/>
  <c r="P12014" i="1"/>
  <c r="P12015" i="1"/>
  <c r="P12016" i="1"/>
  <c r="P12017" i="1"/>
  <c r="P12018" i="1"/>
  <c r="P12019" i="1"/>
  <c r="P12020" i="1"/>
  <c r="P12021" i="1"/>
  <c r="P12022" i="1"/>
  <c r="P12023" i="1"/>
  <c r="P12024" i="1"/>
  <c r="P12025" i="1"/>
  <c r="P12026" i="1"/>
  <c r="P12027" i="1"/>
  <c r="P12028" i="1"/>
  <c r="P12029" i="1"/>
  <c r="P12030" i="1"/>
  <c r="P12031" i="1"/>
  <c r="P12032" i="1"/>
  <c r="P12033" i="1"/>
  <c r="P12034" i="1"/>
  <c r="P12035" i="1"/>
  <c r="P12036" i="1"/>
  <c r="P12037" i="1"/>
  <c r="P12038" i="1"/>
  <c r="P12039" i="1"/>
  <c r="P12040" i="1"/>
  <c r="P12041" i="1"/>
  <c r="P12042" i="1"/>
  <c r="P12043" i="1"/>
  <c r="P12044" i="1"/>
  <c r="P12045" i="1"/>
  <c r="P12046" i="1"/>
  <c r="P12047" i="1"/>
  <c r="P12048" i="1"/>
  <c r="P12049" i="1"/>
  <c r="P12050" i="1"/>
  <c r="P12051" i="1"/>
  <c r="P12052" i="1"/>
  <c r="P12053" i="1"/>
  <c r="P12054" i="1"/>
  <c r="P12055" i="1"/>
  <c r="P12056" i="1"/>
  <c r="P12057" i="1"/>
  <c r="P12058" i="1"/>
  <c r="P12059" i="1"/>
  <c r="P12060" i="1"/>
  <c r="P12061" i="1"/>
  <c r="P12062" i="1"/>
  <c r="P12063" i="1"/>
  <c r="P12064" i="1"/>
  <c r="P12065" i="1"/>
  <c r="P12066" i="1"/>
  <c r="P12067" i="1"/>
  <c r="P12068" i="1"/>
  <c r="P12069" i="1"/>
  <c r="P12070" i="1"/>
  <c r="P12071" i="1"/>
  <c r="P12072" i="1"/>
  <c r="P12073" i="1"/>
  <c r="P12074" i="1"/>
  <c r="P12075" i="1"/>
  <c r="P12076" i="1"/>
  <c r="P12077" i="1"/>
  <c r="P12078" i="1"/>
  <c r="P12079" i="1"/>
  <c r="P12080" i="1"/>
  <c r="P12081" i="1"/>
  <c r="P12082" i="1"/>
  <c r="P12083" i="1"/>
  <c r="P12084" i="1"/>
  <c r="P12085" i="1"/>
  <c r="P12086" i="1"/>
  <c r="P12087" i="1"/>
  <c r="P12088" i="1"/>
  <c r="P12089" i="1"/>
  <c r="P12090" i="1"/>
  <c r="P12091" i="1"/>
  <c r="P12092" i="1"/>
  <c r="P12093" i="1"/>
  <c r="P12094" i="1"/>
  <c r="P12095" i="1"/>
  <c r="P12096" i="1"/>
  <c r="P12097" i="1"/>
  <c r="P12098" i="1"/>
  <c r="P12099" i="1"/>
  <c r="P12100" i="1"/>
  <c r="P12101" i="1"/>
  <c r="P12102" i="1"/>
  <c r="P12103" i="1"/>
  <c r="P12104" i="1"/>
  <c r="P12105" i="1"/>
  <c r="P12106" i="1"/>
  <c r="P12107" i="1"/>
  <c r="P12108" i="1"/>
  <c r="P12109" i="1"/>
  <c r="P12110" i="1"/>
  <c r="P12111" i="1"/>
  <c r="P12112" i="1"/>
  <c r="P12113" i="1"/>
  <c r="P12114" i="1"/>
  <c r="P12115" i="1"/>
  <c r="P12116" i="1"/>
  <c r="P12117" i="1"/>
  <c r="P12118" i="1"/>
  <c r="P12119" i="1"/>
  <c r="P12120" i="1"/>
  <c r="P12121" i="1"/>
  <c r="P12122" i="1"/>
  <c r="P12123" i="1"/>
  <c r="P12124" i="1"/>
  <c r="P12125" i="1"/>
  <c r="P12126" i="1"/>
  <c r="P12127" i="1"/>
  <c r="P12128" i="1"/>
  <c r="P12129" i="1"/>
  <c r="P12130" i="1"/>
  <c r="P12131" i="1"/>
  <c r="P12132" i="1"/>
  <c r="P12133" i="1"/>
  <c r="P12134" i="1"/>
  <c r="P12135" i="1"/>
  <c r="P12136" i="1"/>
  <c r="P12137" i="1"/>
  <c r="P12138" i="1"/>
  <c r="P12139" i="1"/>
  <c r="P12140" i="1"/>
  <c r="P12141" i="1"/>
  <c r="P12142" i="1"/>
  <c r="P12143" i="1"/>
  <c r="P12144" i="1"/>
  <c r="P12145" i="1"/>
  <c r="P12146" i="1"/>
  <c r="P12147" i="1"/>
  <c r="P12148" i="1"/>
  <c r="P12149" i="1"/>
  <c r="P12150" i="1"/>
  <c r="P12151" i="1"/>
  <c r="P12152" i="1"/>
  <c r="P12153" i="1"/>
  <c r="P12154" i="1"/>
  <c r="P12155" i="1"/>
  <c r="P12156" i="1"/>
  <c r="P12157" i="1"/>
  <c r="P12158" i="1"/>
  <c r="P12159" i="1"/>
  <c r="P12160" i="1"/>
  <c r="P12161" i="1"/>
  <c r="P12162" i="1"/>
  <c r="P12163" i="1"/>
  <c r="P12164" i="1"/>
  <c r="P12165" i="1"/>
  <c r="P12166" i="1"/>
  <c r="P12167" i="1"/>
  <c r="P12168" i="1"/>
  <c r="P12169" i="1"/>
  <c r="P12170" i="1"/>
  <c r="P12171" i="1"/>
  <c r="P12172" i="1"/>
  <c r="P12173" i="1"/>
  <c r="P12174" i="1"/>
  <c r="P12175" i="1"/>
  <c r="P12176" i="1"/>
  <c r="P12177" i="1"/>
  <c r="P12178" i="1"/>
  <c r="P12179" i="1"/>
  <c r="P12180" i="1"/>
  <c r="P12181" i="1"/>
  <c r="P12182" i="1"/>
  <c r="P12183" i="1"/>
  <c r="P12184" i="1"/>
  <c r="P12185" i="1"/>
  <c r="P12186" i="1"/>
  <c r="P12187" i="1"/>
  <c r="P12188" i="1"/>
  <c r="P12189" i="1"/>
  <c r="P12190" i="1"/>
  <c r="P12191" i="1"/>
  <c r="P12192" i="1"/>
  <c r="P12193" i="1"/>
  <c r="P12194" i="1"/>
  <c r="P12195" i="1"/>
  <c r="P12196" i="1"/>
  <c r="P12197" i="1"/>
  <c r="P12198" i="1"/>
  <c r="P12199" i="1"/>
  <c r="P12200" i="1"/>
  <c r="P12201" i="1"/>
  <c r="P12202" i="1"/>
  <c r="P12203" i="1"/>
  <c r="P12204" i="1"/>
  <c r="P12205" i="1"/>
  <c r="P12206" i="1"/>
  <c r="P12207" i="1"/>
  <c r="P12208" i="1"/>
  <c r="P12209" i="1"/>
  <c r="P12210" i="1"/>
  <c r="P12211" i="1"/>
  <c r="P12212" i="1"/>
  <c r="P12213" i="1"/>
  <c r="P12214" i="1"/>
  <c r="P12215" i="1"/>
  <c r="P12216" i="1"/>
  <c r="P12217" i="1"/>
  <c r="P12218" i="1"/>
  <c r="P12219" i="1"/>
  <c r="P12220" i="1"/>
  <c r="P12221" i="1"/>
  <c r="P12222" i="1"/>
  <c r="P12223" i="1"/>
  <c r="P12224" i="1"/>
  <c r="P12225" i="1"/>
  <c r="P12226" i="1"/>
  <c r="P12227" i="1"/>
  <c r="P12228" i="1"/>
  <c r="P12229" i="1"/>
  <c r="P12230" i="1"/>
  <c r="P12231" i="1"/>
  <c r="P12232" i="1"/>
  <c r="P12233" i="1"/>
  <c r="P12234" i="1"/>
  <c r="P12235" i="1"/>
  <c r="P12236" i="1"/>
  <c r="P12237" i="1"/>
  <c r="P12238" i="1"/>
  <c r="P12239" i="1"/>
  <c r="P12240" i="1"/>
  <c r="P12241" i="1"/>
  <c r="P12242" i="1"/>
  <c r="P12243" i="1"/>
  <c r="P12244" i="1"/>
  <c r="P12245" i="1"/>
  <c r="P12246" i="1"/>
  <c r="P12247" i="1"/>
  <c r="P12248" i="1"/>
  <c r="P12249" i="1"/>
  <c r="P12250" i="1"/>
  <c r="P12251" i="1"/>
  <c r="P12252" i="1"/>
  <c r="P12253" i="1"/>
  <c r="P12254" i="1"/>
  <c r="P12255" i="1"/>
  <c r="P12256" i="1"/>
  <c r="P12257" i="1"/>
  <c r="P12258" i="1"/>
  <c r="P12259" i="1"/>
  <c r="P12260" i="1"/>
  <c r="P12261" i="1"/>
  <c r="P12262" i="1"/>
  <c r="P12263" i="1"/>
  <c r="P12264" i="1"/>
  <c r="P12265" i="1"/>
  <c r="P12266" i="1"/>
  <c r="P12267" i="1"/>
  <c r="P12268" i="1"/>
  <c r="P12269" i="1"/>
  <c r="P12270" i="1"/>
  <c r="P12271" i="1"/>
  <c r="P12272" i="1"/>
  <c r="P12273" i="1"/>
  <c r="P12274" i="1"/>
  <c r="P12275" i="1"/>
  <c r="P12276" i="1"/>
  <c r="P12277" i="1"/>
  <c r="P12278" i="1"/>
  <c r="P12279" i="1"/>
  <c r="P12280" i="1"/>
  <c r="P12281" i="1"/>
  <c r="P12282" i="1"/>
  <c r="P12283" i="1"/>
  <c r="P12284" i="1"/>
  <c r="P12285" i="1"/>
  <c r="P12286" i="1"/>
  <c r="P12287" i="1"/>
  <c r="P12288" i="1"/>
  <c r="P12289" i="1"/>
  <c r="P12290" i="1"/>
  <c r="P12291" i="1"/>
  <c r="P12292" i="1"/>
  <c r="P12293" i="1"/>
  <c r="P12294" i="1"/>
  <c r="P12295" i="1"/>
  <c r="P12296" i="1"/>
  <c r="P12297" i="1"/>
  <c r="P12298" i="1"/>
  <c r="P12299" i="1"/>
  <c r="P12300" i="1"/>
  <c r="P12301" i="1"/>
  <c r="P12302" i="1"/>
  <c r="P12303" i="1"/>
  <c r="P12304" i="1"/>
  <c r="P12305" i="1"/>
  <c r="P12306" i="1"/>
  <c r="P12307" i="1"/>
  <c r="P12308" i="1"/>
  <c r="P12309" i="1"/>
  <c r="P12310" i="1"/>
  <c r="P12311" i="1"/>
  <c r="P12312" i="1"/>
  <c r="P12313" i="1"/>
  <c r="P12314" i="1"/>
  <c r="P12315" i="1"/>
  <c r="P12316" i="1"/>
  <c r="P12317" i="1"/>
  <c r="P12318" i="1"/>
  <c r="P12319" i="1"/>
  <c r="P12320" i="1"/>
  <c r="P12321" i="1"/>
  <c r="P12322" i="1"/>
  <c r="P12323" i="1"/>
  <c r="P12324" i="1"/>
  <c r="P12325" i="1"/>
  <c r="P12326" i="1"/>
  <c r="P12327" i="1"/>
  <c r="P12328" i="1"/>
  <c r="P12329" i="1"/>
  <c r="P12330" i="1"/>
  <c r="P12331" i="1"/>
  <c r="P12332" i="1"/>
  <c r="P12333" i="1"/>
  <c r="P12334" i="1"/>
  <c r="P12335" i="1"/>
  <c r="P12336" i="1"/>
  <c r="P12337" i="1"/>
  <c r="P12338" i="1"/>
  <c r="P12339" i="1"/>
  <c r="P12340" i="1"/>
  <c r="P12341" i="1"/>
  <c r="P12342" i="1"/>
  <c r="P12343" i="1"/>
  <c r="P12344" i="1"/>
  <c r="P12345" i="1"/>
  <c r="P12346" i="1"/>
  <c r="P12347" i="1"/>
  <c r="P12348" i="1"/>
  <c r="P12349" i="1"/>
  <c r="P12350" i="1"/>
  <c r="P12351" i="1"/>
  <c r="P12352" i="1"/>
  <c r="P12353" i="1"/>
  <c r="P12354" i="1"/>
  <c r="P12355" i="1"/>
  <c r="P12356" i="1"/>
  <c r="P12357" i="1"/>
  <c r="P12358" i="1"/>
  <c r="P12359" i="1"/>
  <c r="P12360" i="1"/>
  <c r="P12361" i="1"/>
  <c r="P12362" i="1"/>
  <c r="P12363" i="1"/>
  <c r="P12364" i="1"/>
  <c r="P12365" i="1"/>
  <c r="P12366" i="1"/>
  <c r="P12367" i="1"/>
  <c r="P12368" i="1"/>
  <c r="P12369" i="1"/>
  <c r="P12370" i="1"/>
  <c r="P12371" i="1"/>
  <c r="P12372" i="1"/>
  <c r="P12373" i="1"/>
  <c r="P12374" i="1"/>
  <c r="P12375" i="1"/>
  <c r="P12376" i="1"/>
  <c r="P12377" i="1"/>
  <c r="P12378" i="1"/>
  <c r="P12379" i="1"/>
  <c r="P12380" i="1"/>
  <c r="P12381" i="1"/>
  <c r="P12382" i="1"/>
  <c r="P12383" i="1"/>
  <c r="P12384" i="1"/>
  <c r="P12385" i="1"/>
  <c r="P12386" i="1"/>
  <c r="P12387" i="1"/>
  <c r="P12388" i="1"/>
  <c r="P12389" i="1"/>
  <c r="P12390" i="1"/>
  <c r="P12391" i="1"/>
  <c r="P12392" i="1"/>
  <c r="P12393" i="1"/>
  <c r="P12394" i="1"/>
  <c r="P12395" i="1"/>
  <c r="P12396" i="1"/>
  <c r="P12397" i="1"/>
  <c r="P12398" i="1"/>
  <c r="P12399" i="1"/>
  <c r="P12400" i="1"/>
  <c r="P12401" i="1"/>
  <c r="P12402" i="1"/>
  <c r="P12403" i="1"/>
  <c r="P12404" i="1"/>
  <c r="P12405" i="1"/>
  <c r="P12406" i="1"/>
  <c r="P12407" i="1"/>
  <c r="P12408" i="1"/>
  <c r="P12409" i="1"/>
  <c r="P12410" i="1"/>
  <c r="P12411" i="1"/>
  <c r="P12412" i="1"/>
  <c r="P12413" i="1"/>
  <c r="P12414" i="1"/>
  <c r="P12415" i="1"/>
  <c r="P12416" i="1"/>
  <c r="P12417" i="1"/>
  <c r="P12418" i="1"/>
  <c r="P12419" i="1"/>
  <c r="P12420" i="1"/>
  <c r="P12421" i="1"/>
  <c r="P12422" i="1"/>
  <c r="P12423" i="1"/>
  <c r="P12424" i="1"/>
  <c r="P12425" i="1"/>
  <c r="P12426" i="1"/>
  <c r="P12427" i="1"/>
  <c r="P12428" i="1"/>
  <c r="P12429" i="1"/>
  <c r="P12430" i="1"/>
  <c r="P12431" i="1"/>
  <c r="P12432" i="1"/>
  <c r="P12433" i="1"/>
  <c r="P12434" i="1"/>
  <c r="P12435" i="1"/>
  <c r="P12436" i="1"/>
  <c r="P12437" i="1"/>
  <c r="P12438" i="1"/>
  <c r="P12439" i="1"/>
  <c r="P12440" i="1"/>
  <c r="P12441" i="1"/>
  <c r="P12442" i="1"/>
  <c r="P12443" i="1"/>
  <c r="P12444" i="1"/>
  <c r="P12445" i="1"/>
  <c r="P12446" i="1"/>
  <c r="P12447" i="1"/>
  <c r="P12448" i="1"/>
  <c r="P12449" i="1"/>
  <c r="P12450" i="1"/>
  <c r="P12451" i="1"/>
  <c r="P12452" i="1"/>
  <c r="P12453" i="1"/>
  <c r="P12454" i="1"/>
  <c r="P12455" i="1"/>
  <c r="P12456" i="1"/>
  <c r="P12457" i="1"/>
  <c r="P12458" i="1"/>
  <c r="P12459" i="1"/>
  <c r="P12460" i="1"/>
  <c r="P12461" i="1"/>
  <c r="P12462" i="1"/>
  <c r="P12463" i="1"/>
  <c r="P12464" i="1"/>
  <c r="P12465" i="1"/>
  <c r="P12466" i="1"/>
  <c r="P12467" i="1"/>
  <c r="P12468" i="1"/>
  <c r="P12469" i="1"/>
  <c r="P12470" i="1"/>
  <c r="P12471" i="1"/>
  <c r="P12472" i="1"/>
  <c r="P12473" i="1"/>
  <c r="P12474" i="1"/>
  <c r="P12475" i="1"/>
  <c r="P12476" i="1"/>
  <c r="P12477" i="1"/>
  <c r="P12478" i="1"/>
  <c r="P12479" i="1"/>
  <c r="P12480" i="1"/>
  <c r="P12481" i="1"/>
  <c r="P12482" i="1"/>
  <c r="P12483" i="1"/>
  <c r="P12484" i="1"/>
  <c r="P12485" i="1"/>
  <c r="P12486" i="1"/>
  <c r="P12487" i="1"/>
  <c r="P12488" i="1"/>
  <c r="P12489" i="1"/>
  <c r="P12490" i="1"/>
  <c r="P12491" i="1"/>
  <c r="P12492" i="1"/>
  <c r="P12493" i="1"/>
  <c r="P12494" i="1"/>
  <c r="P12495" i="1"/>
  <c r="P12496" i="1"/>
  <c r="P12497" i="1"/>
  <c r="P12498" i="1"/>
  <c r="P12499" i="1"/>
  <c r="P12500" i="1"/>
  <c r="P12501" i="1"/>
  <c r="P12502" i="1"/>
  <c r="P12503" i="1"/>
  <c r="P12504" i="1"/>
  <c r="P12505" i="1"/>
  <c r="P12506" i="1"/>
  <c r="P12507" i="1"/>
  <c r="P12508" i="1"/>
  <c r="P12509" i="1"/>
  <c r="P12510" i="1"/>
  <c r="P12511" i="1"/>
  <c r="P12512" i="1"/>
  <c r="P12513" i="1"/>
  <c r="P12514" i="1"/>
  <c r="P12515" i="1"/>
  <c r="P12516" i="1"/>
  <c r="P12517" i="1"/>
  <c r="P12518" i="1"/>
  <c r="P12519" i="1"/>
  <c r="P12520" i="1"/>
  <c r="P12521" i="1"/>
  <c r="P12522" i="1"/>
  <c r="P12523" i="1"/>
  <c r="P12524" i="1"/>
  <c r="P12525" i="1"/>
  <c r="P12526" i="1"/>
  <c r="P12527" i="1"/>
  <c r="P12528" i="1"/>
  <c r="P12529" i="1"/>
  <c r="P12530" i="1"/>
  <c r="P12531" i="1"/>
  <c r="P12532" i="1"/>
  <c r="P12533" i="1"/>
  <c r="P12534" i="1"/>
  <c r="P12535" i="1"/>
  <c r="P12536" i="1"/>
  <c r="P12537" i="1"/>
  <c r="P12538" i="1"/>
  <c r="P12539" i="1"/>
  <c r="P12540" i="1"/>
  <c r="P12541" i="1"/>
  <c r="P12542" i="1"/>
  <c r="P12543" i="1"/>
  <c r="P12544" i="1"/>
  <c r="P12545" i="1"/>
  <c r="P12546" i="1"/>
  <c r="P12547" i="1"/>
  <c r="P12548" i="1"/>
  <c r="P12549" i="1"/>
  <c r="P12550" i="1"/>
  <c r="P12551" i="1"/>
  <c r="P12552" i="1"/>
  <c r="P12553" i="1"/>
  <c r="P12554" i="1"/>
  <c r="P12555" i="1"/>
  <c r="P12556" i="1"/>
  <c r="P12557" i="1"/>
  <c r="P12558" i="1"/>
  <c r="P12559" i="1"/>
  <c r="P12560" i="1"/>
  <c r="P12561" i="1"/>
  <c r="P12562" i="1"/>
  <c r="P12563" i="1"/>
  <c r="P12564" i="1"/>
  <c r="P12565" i="1"/>
  <c r="P12566" i="1"/>
  <c r="P12567" i="1"/>
  <c r="P12568" i="1"/>
  <c r="P12569" i="1"/>
  <c r="P12570" i="1"/>
  <c r="P12571" i="1"/>
  <c r="P12572" i="1"/>
  <c r="P12573" i="1"/>
  <c r="P12574" i="1"/>
  <c r="P12575" i="1"/>
  <c r="P12576" i="1"/>
  <c r="P12577" i="1"/>
  <c r="P12578" i="1"/>
  <c r="P12579" i="1"/>
  <c r="P12580" i="1"/>
  <c r="P12581" i="1"/>
  <c r="P12582" i="1"/>
  <c r="P12583" i="1"/>
  <c r="P12584" i="1"/>
  <c r="P12585" i="1"/>
  <c r="P12586" i="1"/>
  <c r="P12587" i="1"/>
  <c r="P12588" i="1"/>
  <c r="P12589" i="1"/>
  <c r="P12590" i="1"/>
  <c r="P12591" i="1"/>
  <c r="P12592" i="1"/>
  <c r="P12593" i="1"/>
  <c r="P12594" i="1"/>
  <c r="P12595" i="1"/>
  <c r="P12596" i="1"/>
  <c r="P12597" i="1"/>
  <c r="P12598" i="1"/>
  <c r="P12599" i="1"/>
  <c r="P12600" i="1"/>
  <c r="P12601" i="1"/>
  <c r="P12602" i="1"/>
  <c r="P12603" i="1"/>
  <c r="P12604" i="1"/>
  <c r="P12605" i="1"/>
  <c r="P12606" i="1"/>
  <c r="P12607" i="1"/>
  <c r="P12608" i="1"/>
  <c r="P12609" i="1"/>
  <c r="P12610" i="1"/>
  <c r="P12611" i="1"/>
  <c r="P12612" i="1"/>
  <c r="P12613" i="1"/>
  <c r="P12614" i="1"/>
  <c r="P12615" i="1"/>
  <c r="P12616" i="1"/>
  <c r="P12617" i="1"/>
  <c r="P12618" i="1"/>
  <c r="P12619" i="1"/>
  <c r="P12620" i="1"/>
  <c r="P12621" i="1"/>
  <c r="P12622" i="1"/>
  <c r="P12623" i="1"/>
  <c r="P12624" i="1"/>
  <c r="P12625" i="1"/>
  <c r="P12626" i="1"/>
  <c r="P12627" i="1"/>
  <c r="P12628" i="1"/>
  <c r="P12629" i="1"/>
  <c r="P12630" i="1"/>
  <c r="P12631" i="1"/>
  <c r="P12632" i="1"/>
  <c r="P12633" i="1"/>
  <c r="P12634" i="1"/>
  <c r="P12635" i="1"/>
  <c r="P12636" i="1"/>
  <c r="P12637" i="1"/>
  <c r="P12638" i="1"/>
  <c r="P12639" i="1"/>
  <c r="P12640" i="1"/>
  <c r="P12641" i="1"/>
  <c r="P12642" i="1"/>
  <c r="P12643" i="1"/>
  <c r="P12644" i="1"/>
  <c r="P12645" i="1"/>
  <c r="P12646" i="1"/>
  <c r="P12647" i="1"/>
  <c r="P12648" i="1"/>
  <c r="P12649" i="1"/>
  <c r="P12650" i="1"/>
  <c r="P12651" i="1"/>
  <c r="P12652" i="1"/>
  <c r="P12653" i="1"/>
  <c r="P12654" i="1"/>
  <c r="P12655" i="1"/>
  <c r="P12656" i="1"/>
  <c r="P12657" i="1"/>
  <c r="P12658" i="1"/>
  <c r="P12659" i="1"/>
  <c r="P12660" i="1"/>
  <c r="P12661" i="1"/>
  <c r="P12662" i="1"/>
  <c r="P12663" i="1"/>
  <c r="P12664" i="1"/>
  <c r="P12665" i="1"/>
  <c r="P12666" i="1"/>
  <c r="P12667" i="1"/>
  <c r="P12668" i="1"/>
  <c r="P12669" i="1"/>
  <c r="P12670" i="1"/>
  <c r="P12671" i="1"/>
  <c r="P12672" i="1"/>
  <c r="P12673" i="1"/>
  <c r="P12674" i="1"/>
  <c r="P12675" i="1"/>
  <c r="P12676" i="1"/>
  <c r="P12677" i="1"/>
  <c r="P12678" i="1"/>
  <c r="P12679" i="1"/>
  <c r="P12680" i="1"/>
  <c r="P12681" i="1"/>
  <c r="P12682" i="1"/>
  <c r="P12683" i="1"/>
  <c r="P12684" i="1"/>
  <c r="P12685" i="1"/>
  <c r="P12686" i="1"/>
  <c r="P12687" i="1"/>
  <c r="P12688" i="1"/>
  <c r="P12689" i="1"/>
  <c r="P12690" i="1"/>
  <c r="P12691" i="1"/>
  <c r="P12692" i="1"/>
  <c r="P12693" i="1"/>
  <c r="P12694" i="1"/>
  <c r="P12695" i="1"/>
  <c r="P12696" i="1"/>
  <c r="P12697" i="1"/>
  <c r="P12698" i="1"/>
  <c r="P12699" i="1"/>
  <c r="P12700" i="1"/>
  <c r="P12701" i="1"/>
  <c r="P12702" i="1"/>
  <c r="P12703" i="1"/>
  <c r="P12704" i="1"/>
  <c r="P12705" i="1"/>
  <c r="P12706" i="1"/>
  <c r="P12707" i="1"/>
  <c r="P12708" i="1"/>
  <c r="P12709" i="1"/>
  <c r="P12710" i="1"/>
  <c r="P12711" i="1"/>
  <c r="P12712" i="1"/>
  <c r="P12713" i="1"/>
  <c r="P12714" i="1"/>
  <c r="P12715" i="1"/>
  <c r="P12716" i="1"/>
  <c r="P12717" i="1"/>
  <c r="P12718" i="1"/>
  <c r="P12719" i="1"/>
  <c r="P12720" i="1"/>
  <c r="P12721" i="1"/>
  <c r="P12722" i="1"/>
  <c r="P12723" i="1"/>
  <c r="P12724" i="1"/>
  <c r="P12725" i="1"/>
  <c r="P12726" i="1"/>
  <c r="P12727" i="1"/>
  <c r="P12728" i="1"/>
  <c r="P12729" i="1"/>
  <c r="P12730" i="1"/>
  <c r="P12731" i="1"/>
  <c r="P12732" i="1"/>
  <c r="P12733" i="1"/>
  <c r="P12734" i="1"/>
  <c r="P12735" i="1"/>
  <c r="P12736" i="1"/>
  <c r="P12737" i="1"/>
  <c r="P12738" i="1"/>
  <c r="P12739" i="1"/>
  <c r="P12740" i="1"/>
  <c r="P12741" i="1"/>
  <c r="P12742" i="1"/>
  <c r="P12743" i="1"/>
  <c r="P12744" i="1"/>
  <c r="P12745" i="1"/>
  <c r="P12746" i="1"/>
  <c r="P12747" i="1"/>
  <c r="P12748" i="1"/>
  <c r="P12749" i="1"/>
  <c r="P12750" i="1"/>
  <c r="P12751" i="1"/>
  <c r="P12752" i="1"/>
  <c r="P12753" i="1"/>
  <c r="P12754" i="1"/>
  <c r="P12755" i="1"/>
  <c r="P12756" i="1"/>
  <c r="P12757" i="1"/>
  <c r="P12758" i="1"/>
  <c r="P12759" i="1"/>
  <c r="P12760" i="1"/>
  <c r="P12761" i="1"/>
  <c r="P12762" i="1"/>
  <c r="P12763" i="1"/>
  <c r="P12764" i="1"/>
  <c r="P12765" i="1"/>
  <c r="P12766" i="1"/>
  <c r="P12767" i="1"/>
  <c r="P12768" i="1"/>
  <c r="P12769" i="1"/>
  <c r="P12770" i="1"/>
  <c r="P12771" i="1"/>
  <c r="P12772" i="1"/>
  <c r="P12773" i="1"/>
  <c r="P12774" i="1"/>
  <c r="P12775" i="1"/>
  <c r="P12776" i="1"/>
  <c r="P12777" i="1"/>
  <c r="P12778" i="1"/>
  <c r="P12779" i="1"/>
  <c r="P12780" i="1"/>
  <c r="P12781" i="1"/>
  <c r="P12782" i="1"/>
  <c r="P12783" i="1"/>
  <c r="P12784" i="1"/>
  <c r="P12785" i="1"/>
  <c r="P12786" i="1"/>
  <c r="P12787" i="1"/>
  <c r="P12788" i="1"/>
  <c r="P12789" i="1"/>
  <c r="P12790" i="1"/>
  <c r="P12791" i="1"/>
  <c r="P12792" i="1"/>
  <c r="P12793" i="1"/>
  <c r="P12794" i="1"/>
  <c r="P12795" i="1"/>
  <c r="P12796" i="1"/>
  <c r="P12797" i="1"/>
  <c r="P12798" i="1"/>
  <c r="P12799" i="1"/>
  <c r="P12800" i="1"/>
  <c r="P12801" i="1"/>
  <c r="P12802" i="1"/>
  <c r="P12803" i="1"/>
  <c r="P12804" i="1"/>
  <c r="P12805" i="1"/>
  <c r="P12806" i="1"/>
  <c r="P12807" i="1"/>
  <c r="P12808" i="1"/>
  <c r="P12809" i="1"/>
  <c r="P12810" i="1"/>
  <c r="P12811" i="1"/>
  <c r="P12812" i="1"/>
  <c r="P12813" i="1"/>
  <c r="P12814" i="1"/>
  <c r="P12815" i="1"/>
  <c r="P12816" i="1"/>
  <c r="P12817" i="1"/>
  <c r="P12818" i="1"/>
  <c r="P12819" i="1"/>
  <c r="P12820" i="1"/>
  <c r="P12821" i="1"/>
  <c r="P12822" i="1"/>
  <c r="P12823" i="1"/>
  <c r="P12824" i="1"/>
  <c r="P12825" i="1"/>
  <c r="P12826" i="1"/>
  <c r="P12827" i="1"/>
  <c r="P12828" i="1"/>
  <c r="P12829" i="1"/>
  <c r="P12830" i="1"/>
  <c r="P12831" i="1"/>
  <c r="P12832" i="1"/>
  <c r="P12833" i="1"/>
  <c r="P12834" i="1"/>
  <c r="P12835" i="1"/>
  <c r="P12836" i="1"/>
  <c r="P12837" i="1"/>
  <c r="P12838" i="1"/>
  <c r="P12839" i="1"/>
  <c r="P12840" i="1"/>
  <c r="P12841" i="1"/>
  <c r="P12842" i="1"/>
  <c r="P12843" i="1"/>
  <c r="P12844" i="1"/>
  <c r="P12845" i="1"/>
  <c r="P12846" i="1"/>
  <c r="P12847" i="1"/>
  <c r="P12848" i="1"/>
  <c r="P12849" i="1"/>
  <c r="P12850" i="1"/>
  <c r="P12851" i="1"/>
  <c r="P12852" i="1"/>
  <c r="P12853" i="1"/>
  <c r="P12854" i="1"/>
  <c r="P12855" i="1"/>
  <c r="P12856" i="1"/>
  <c r="P12857" i="1"/>
  <c r="P12858" i="1"/>
  <c r="P12859" i="1"/>
  <c r="P12860" i="1"/>
  <c r="P12861" i="1"/>
  <c r="P12862" i="1"/>
  <c r="P12863" i="1"/>
  <c r="P12864" i="1"/>
  <c r="P12865" i="1"/>
  <c r="P12866" i="1"/>
  <c r="P12867" i="1"/>
  <c r="P12868" i="1"/>
  <c r="P12869" i="1"/>
  <c r="P12870" i="1"/>
  <c r="P12871" i="1"/>
  <c r="P12872" i="1"/>
  <c r="P12873" i="1"/>
  <c r="P12874" i="1"/>
  <c r="P12875" i="1"/>
  <c r="P12876" i="1"/>
  <c r="P12877" i="1"/>
  <c r="P12878" i="1"/>
  <c r="P12879" i="1"/>
  <c r="P12880" i="1"/>
  <c r="P12881" i="1"/>
  <c r="P12882" i="1"/>
  <c r="P12883" i="1"/>
  <c r="P12884" i="1"/>
  <c r="P12885" i="1"/>
  <c r="P12886" i="1"/>
  <c r="P12887" i="1"/>
  <c r="P12888" i="1"/>
  <c r="P12889" i="1"/>
  <c r="P12890" i="1"/>
  <c r="P12891" i="1"/>
  <c r="P12892" i="1"/>
  <c r="P12893" i="1"/>
  <c r="P12894" i="1"/>
  <c r="P12895" i="1"/>
  <c r="P12896" i="1"/>
  <c r="P12897" i="1"/>
  <c r="P12898" i="1"/>
  <c r="P12899" i="1"/>
  <c r="P12900" i="1"/>
  <c r="P12901" i="1"/>
  <c r="P12902" i="1"/>
  <c r="P12903" i="1"/>
  <c r="P12904" i="1"/>
  <c r="P12905" i="1"/>
  <c r="P12906" i="1"/>
  <c r="P12907" i="1"/>
  <c r="P12908" i="1"/>
  <c r="P12909" i="1"/>
  <c r="P12910" i="1"/>
  <c r="P12911" i="1"/>
  <c r="P12912" i="1"/>
  <c r="P12913" i="1"/>
  <c r="P12914" i="1"/>
  <c r="P12915" i="1"/>
  <c r="P12916" i="1"/>
  <c r="P12917" i="1"/>
  <c r="P12918" i="1"/>
  <c r="P12919" i="1"/>
  <c r="P12920" i="1"/>
  <c r="P12921" i="1"/>
  <c r="P12922" i="1"/>
  <c r="P12923" i="1"/>
  <c r="P12924" i="1"/>
  <c r="P12925" i="1"/>
  <c r="P12926" i="1"/>
  <c r="P12927" i="1"/>
  <c r="P12928" i="1"/>
  <c r="P12929" i="1"/>
  <c r="P12930" i="1"/>
  <c r="P12931" i="1"/>
  <c r="P12932" i="1"/>
  <c r="P12933" i="1"/>
  <c r="P12934" i="1"/>
  <c r="P12935" i="1"/>
  <c r="P12936" i="1"/>
  <c r="P12937" i="1"/>
  <c r="P12938" i="1"/>
  <c r="P12939" i="1"/>
  <c r="P12940" i="1"/>
  <c r="P12941" i="1"/>
  <c r="P12942" i="1"/>
  <c r="P12943" i="1"/>
  <c r="P12944" i="1"/>
  <c r="P12945" i="1"/>
  <c r="P12946" i="1"/>
  <c r="P12947" i="1"/>
  <c r="P12948" i="1"/>
  <c r="P12949" i="1"/>
  <c r="P12950" i="1"/>
  <c r="P12951" i="1"/>
  <c r="P12952" i="1"/>
  <c r="P12953" i="1"/>
  <c r="P12954" i="1"/>
  <c r="P12955" i="1"/>
  <c r="P12956" i="1"/>
  <c r="P12957" i="1"/>
  <c r="P12958" i="1"/>
  <c r="P12959" i="1"/>
  <c r="P12960" i="1"/>
  <c r="P12961" i="1"/>
  <c r="P12962" i="1"/>
  <c r="P12963" i="1"/>
  <c r="P12964" i="1"/>
  <c r="P12965" i="1"/>
  <c r="P12966" i="1"/>
  <c r="P12967" i="1"/>
  <c r="P12968" i="1"/>
  <c r="P12969" i="1"/>
  <c r="P12970" i="1"/>
  <c r="P12971" i="1"/>
  <c r="P12972" i="1"/>
  <c r="P12973" i="1"/>
  <c r="P12974" i="1"/>
  <c r="P12975" i="1"/>
  <c r="P12976" i="1"/>
  <c r="P12977" i="1"/>
  <c r="P12978" i="1"/>
  <c r="P12979" i="1"/>
  <c r="P12980" i="1"/>
  <c r="P12981" i="1"/>
  <c r="P12982" i="1"/>
  <c r="P12983" i="1"/>
  <c r="P12984" i="1"/>
  <c r="P12985" i="1"/>
  <c r="P12986" i="1"/>
  <c r="P12987" i="1"/>
  <c r="P12988" i="1"/>
  <c r="P12989" i="1"/>
  <c r="P12990" i="1"/>
  <c r="P12991" i="1"/>
  <c r="P12992" i="1"/>
  <c r="P12993" i="1"/>
  <c r="P12994" i="1"/>
  <c r="P12995" i="1"/>
  <c r="P12996" i="1"/>
  <c r="P12997" i="1"/>
  <c r="P12998" i="1"/>
  <c r="P12999" i="1"/>
  <c r="P13000" i="1"/>
  <c r="P13001" i="1"/>
  <c r="P13002" i="1"/>
  <c r="P13003" i="1"/>
  <c r="P13004" i="1"/>
  <c r="P13005" i="1"/>
  <c r="P13006" i="1"/>
  <c r="P13007" i="1"/>
  <c r="P13008" i="1"/>
  <c r="P13009" i="1"/>
  <c r="P13010" i="1"/>
  <c r="P13011" i="1"/>
  <c r="P13012" i="1"/>
  <c r="P13013" i="1"/>
  <c r="P13014" i="1"/>
  <c r="P13015" i="1"/>
  <c r="P13016" i="1"/>
  <c r="P13017" i="1"/>
  <c r="P13018" i="1"/>
  <c r="P13019" i="1"/>
  <c r="P13020" i="1"/>
  <c r="P13021" i="1"/>
  <c r="P13022" i="1"/>
  <c r="P13023" i="1"/>
  <c r="P13024" i="1"/>
  <c r="P13025" i="1"/>
  <c r="P13026" i="1"/>
  <c r="P13027" i="1"/>
  <c r="P13028" i="1"/>
  <c r="P13029" i="1"/>
  <c r="P13030" i="1"/>
  <c r="P13031" i="1"/>
  <c r="P13032" i="1"/>
  <c r="P13033" i="1"/>
  <c r="P13034" i="1"/>
  <c r="P13035" i="1"/>
  <c r="P13036" i="1"/>
  <c r="P13037" i="1"/>
  <c r="P13038" i="1"/>
  <c r="P13039" i="1"/>
  <c r="P13040" i="1"/>
  <c r="P13041" i="1"/>
  <c r="P13042" i="1"/>
  <c r="P13043" i="1"/>
  <c r="P13044" i="1"/>
  <c r="P13045" i="1"/>
  <c r="P13046" i="1"/>
  <c r="P13047" i="1"/>
  <c r="P13048" i="1"/>
  <c r="P13049" i="1"/>
  <c r="P13050" i="1"/>
  <c r="P13051" i="1"/>
  <c r="P13052" i="1"/>
  <c r="P13053" i="1"/>
  <c r="P13054" i="1"/>
  <c r="P13055" i="1"/>
  <c r="P13056" i="1"/>
  <c r="P13057" i="1"/>
  <c r="P13058" i="1"/>
  <c r="P13059" i="1"/>
  <c r="P13060" i="1"/>
  <c r="P13061" i="1"/>
  <c r="P13062" i="1"/>
  <c r="P13063" i="1"/>
  <c r="P13064" i="1"/>
  <c r="P13065" i="1"/>
  <c r="P13066" i="1"/>
  <c r="P13067" i="1"/>
  <c r="P13068" i="1"/>
  <c r="P13069" i="1"/>
  <c r="P13070" i="1"/>
  <c r="P13071" i="1"/>
  <c r="P13072" i="1"/>
  <c r="P13073" i="1"/>
  <c r="P13074" i="1"/>
  <c r="P13075" i="1"/>
  <c r="P13076" i="1"/>
  <c r="P13077" i="1"/>
  <c r="P13078" i="1"/>
  <c r="P13079" i="1"/>
  <c r="P13080" i="1"/>
  <c r="P13081" i="1"/>
  <c r="P13082" i="1"/>
  <c r="P13083" i="1"/>
  <c r="P13084" i="1"/>
  <c r="P13085" i="1"/>
  <c r="P13086" i="1"/>
  <c r="P13087" i="1"/>
  <c r="P13088" i="1"/>
  <c r="P13089" i="1"/>
  <c r="P13090" i="1"/>
  <c r="P13091" i="1"/>
  <c r="P13092" i="1"/>
  <c r="P13093" i="1"/>
  <c r="P13094" i="1"/>
  <c r="P13095" i="1"/>
  <c r="P13096" i="1"/>
  <c r="P13097" i="1"/>
  <c r="P13098" i="1"/>
  <c r="P13099" i="1"/>
  <c r="P13100" i="1"/>
  <c r="P13101" i="1"/>
  <c r="P13102" i="1"/>
  <c r="P13103" i="1"/>
  <c r="P13104" i="1"/>
  <c r="P13105" i="1"/>
  <c r="P13106" i="1"/>
  <c r="P13107" i="1"/>
  <c r="P13108" i="1"/>
  <c r="P13109" i="1"/>
  <c r="P13110" i="1"/>
  <c r="P13111" i="1"/>
  <c r="P13112" i="1"/>
  <c r="P13113" i="1"/>
  <c r="P13114" i="1"/>
  <c r="P13115" i="1"/>
  <c r="P13116" i="1"/>
  <c r="P13117" i="1"/>
  <c r="P13118" i="1"/>
  <c r="P13119" i="1"/>
  <c r="P13120" i="1"/>
  <c r="P13121" i="1"/>
  <c r="P13122" i="1"/>
  <c r="P13123" i="1"/>
  <c r="P13124" i="1"/>
  <c r="P13125" i="1"/>
  <c r="P13126" i="1"/>
  <c r="P13127" i="1"/>
  <c r="P13128" i="1"/>
  <c r="P13129" i="1"/>
  <c r="P13130" i="1"/>
  <c r="P13131" i="1"/>
  <c r="P13132" i="1"/>
  <c r="P13133" i="1"/>
  <c r="P13134" i="1"/>
  <c r="P13135" i="1"/>
  <c r="P13136" i="1"/>
  <c r="P13137" i="1"/>
  <c r="P13138" i="1"/>
  <c r="P13139" i="1"/>
  <c r="P13140" i="1"/>
  <c r="P13141" i="1"/>
  <c r="P13142" i="1"/>
  <c r="P13143" i="1"/>
  <c r="P13144" i="1"/>
  <c r="P13145" i="1"/>
  <c r="P13146" i="1"/>
  <c r="P13147" i="1"/>
  <c r="P13148" i="1"/>
  <c r="P13149" i="1"/>
  <c r="P13150" i="1"/>
  <c r="P13151" i="1"/>
  <c r="P13152" i="1"/>
  <c r="P13153" i="1"/>
  <c r="P13154" i="1"/>
  <c r="P13155" i="1"/>
  <c r="P13156" i="1"/>
  <c r="P13157" i="1"/>
  <c r="P13158" i="1"/>
  <c r="P13159" i="1"/>
  <c r="P13160" i="1"/>
  <c r="P13161" i="1"/>
  <c r="P13162" i="1"/>
  <c r="P13163" i="1"/>
  <c r="P13164" i="1"/>
  <c r="P13165" i="1"/>
  <c r="P13166" i="1"/>
  <c r="P13167" i="1"/>
  <c r="P13168" i="1"/>
  <c r="P13169" i="1"/>
  <c r="P13170" i="1"/>
  <c r="P13171" i="1"/>
  <c r="P13172" i="1"/>
  <c r="P13173" i="1"/>
  <c r="P13174" i="1"/>
  <c r="P13175" i="1"/>
  <c r="P13176" i="1"/>
  <c r="P13177" i="1"/>
  <c r="P13178" i="1"/>
  <c r="P13179" i="1"/>
  <c r="P13180" i="1"/>
  <c r="P13181" i="1"/>
  <c r="P13182" i="1"/>
  <c r="P13183" i="1"/>
  <c r="P13184" i="1"/>
  <c r="P13185" i="1"/>
  <c r="P13186" i="1"/>
  <c r="P13187" i="1"/>
  <c r="P13188" i="1"/>
  <c r="P13189" i="1"/>
  <c r="P13190" i="1"/>
  <c r="P13191" i="1"/>
  <c r="P13192" i="1"/>
  <c r="P13193" i="1"/>
  <c r="P13194" i="1"/>
  <c r="P13195" i="1"/>
  <c r="P13196" i="1"/>
  <c r="P13197" i="1"/>
  <c r="P13198" i="1"/>
  <c r="P13199" i="1"/>
  <c r="P13200" i="1"/>
  <c r="P13201" i="1"/>
  <c r="P13202" i="1"/>
  <c r="P13203" i="1"/>
  <c r="P13204" i="1"/>
  <c r="P13205" i="1"/>
  <c r="P13206" i="1"/>
  <c r="P13207" i="1"/>
  <c r="P13208" i="1"/>
  <c r="P13209" i="1"/>
  <c r="P13210" i="1"/>
  <c r="P13211" i="1"/>
  <c r="P13212" i="1"/>
  <c r="P13213" i="1"/>
  <c r="P13214" i="1"/>
  <c r="P13215" i="1"/>
  <c r="P13216" i="1"/>
  <c r="P13217" i="1"/>
  <c r="P13218" i="1"/>
  <c r="P13219" i="1"/>
  <c r="P13220" i="1"/>
  <c r="P13221" i="1"/>
  <c r="P13222" i="1"/>
  <c r="P13223" i="1"/>
  <c r="P13224" i="1"/>
  <c r="P13225" i="1"/>
  <c r="P13226" i="1"/>
  <c r="P13227" i="1"/>
  <c r="P13228" i="1"/>
  <c r="P13229" i="1"/>
  <c r="P13230" i="1"/>
  <c r="P13231" i="1"/>
  <c r="P13232" i="1"/>
  <c r="P13233" i="1"/>
  <c r="P13234" i="1"/>
  <c r="P13235" i="1"/>
  <c r="P13236" i="1"/>
  <c r="P13237" i="1"/>
  <c r="P13238" i="1"/>
  <c r="P13239" i="1"/>
  <c r="P13240" i="1"/>
  <c r="P13241" i="1"/>
  <c r="P13242" i="1"/>
  <c r="P13243" i="1"/>
  <c r="P13244" i="1"/>
  <c r="P13245" i="1"/>
  <c r="P13246" i="1"/>
  <c r="P13247" i="1"/>
  <c r="P13248" i="1"/>
  <c r="P13249" i="1"/>
  <c r="P13250" i="1"/>
  <c r="P13251" i="1"/>
  <c r="P13252" i="1"/>
  <c r="P13253" i="1"/>
  <c r="P13254" i="1"/>
  <c r="P13255" i="1"/>
  <c r="P13256" i="1"/>
  <c r="P13257" i="1"/>
  <c r="P13258" i="1"/>
  <c r="P13259" i="1"/>
  <c r="P13260" i="1"/>
  <c r="P13261" i="1"/>
  <c r="P13262" i="1"/>
  <c r="P13263" i="1"/>
  <c r="P13264" i="1"/>
  <c r="P13265" i="1"/>
  <c r="P13266" i="1"/>
  <c r="P13267" i="1"/>
  <c r="P13268" i="1"/>
  <c r="P13269" i="1"/>
  <c r="P13270" i="1"/>
  <c r="P13271" i="1"/>
  <c r="P13272" i="1"/>
  <c r="P13273" i="1"/>
  <c r="P13274" i="1"/>
  <c r="P13275" i="1"/>
  <c r="P13276" i="1"/>
  <c r="P13277" i="1"/>
  <c r="P13278" i="1"/>
  <c r="P13279" i="1"/>
  <c r="P13280" i="1"/>
  <c r="P13281" i="1"/>
  <c r="P13282" i="1"/>
  <c r="P13283" i="1"/>
  <c r="P13284" i="1"/>
  <c r="P13285" i="1"/>
  <c r="P13286" i="1"/>
  <c r="P13287" i="1"/>
  <c r="P13288" i="1"/>
  <c r="P13289" i="1"/>
  <c r="P13290" i="1"/>
  <c r="P13291" i="1"/>
  <c r="P13292" i="1"/>
  <c r="P13293" i="1"/>
  <c r="P13294" i="1"/>
  <c r="P13295" i="1"/>
  <c r="P13296" i="1"/>
  <c r="P13297" i="1"/>
  <c r="P13298" i="1"/>
  <c r="P13299" i="1"/>
  <c r="P13300" i="1"/>
  <c r="P13301" i="1"/>
  <c r="P13302" i="1"/>
  <c r="P13303" i="1"/>
  <c r="P13304" i="1"/>
  <c r="P13305" i="1"/>
  <c r="P13306" i="1"/>
  <c r="P13307" i="1"/>
  <c r="P13308" i="1"/>
  <c r="P13309" i="1"/>
  <c r="P13310" i="1"/>
  <c r="P13311" i="1"/>
  <c r="P13312" i="1"/>
  <c r="P13313" i="1"/>
  <c r="P13314" i="1"/>
  <c r="P13315" i="1"/>
  <c r="P13316" i="1"/>
  <c r="P13317" i="1"/>
  <c r="P13318" i="1"/>
  <c r="P13319" i="1"/>
  <c r="P13320" i="1"/>
  <c r="P13321" i="1"/>
  <c r="P13322" i="1"/>
  <c r="P13323" i="1"/>
  <c r="P13324" i="1"/>
  <c r="P13325" i="1"/>
  <c r="P13326" i="1"/>
  <c r="P13327" i="1"/>
  <c r="P13328" i="1"/>
  <c r="P13329" i="1"/>
  <c r="P13330" i="1"/>
  <c r="P13331" i="1"/>
  <c r="P13332" i="1"/>
  <c r="P13333" i="1"/>
  <c r="P13334" i="1"/>
  <c r="P13335" i="1"/>
  <c r="P13336" i="1"/>
  <c r="P13337" i="1"/>
  <c r="P13338" i="1"/>
  <c r="P13339" i="1"/>
  <c r="P13340" i="1"/>
  <c r="P13341" i="1"/>
  <c r="P13342" i="1"/>
  <c r="P13343" i="1"/>
  <c r="P13344" i="1"/>
  <c r="P13345" i="1"/>
  <c r="P13346" i="1"/>
  <c r="P13347" i="1"/>
  <c r="P13348" i="1"/>
  <c r="P13349" i="1"/>
  <c r="P13350" i="1"/>
  <c r="P13351" i="1"/>
  <c r="P13352" i="1"/>
  <c r="P13353" i="1"/>
  <c r="P13354" i="1"/>
  <c r="P13355" i="1"/>
  <c r="P13356" i="1"/>
  <c r="P13357" i="1"/>
  <c r="P13358" i="1"/>
  <c r="P13359" i="1"/>
  <c r="P13360" i="1"/>
  <c r="P13361" i="1"/>
  <c r="P13362" i="1"/>
  <c r="P13363" i="1"/>
  <c r="P13364" i="1"/>
  <c r="P13365" i="1"/>
  <c r="P13366" i="1"/>
  <c r="P13367" i="1"/>
  <c r="P13368" i="1"/>
  <c r="P13369" i="1"/>
  <c r="P13370" i="1"/>
  <c r="P13371" i="1"/>
  <c r="P13372" i="1"/>
  <c r="P13373" i="1"/>
  <c r="P13374" i="1"/>
  <c r="P13375" i="1"/>
  <c r="P13376" i="1"/>
  <c r="P13377" i="1"/>
  <c r="P13378" i="1"/>
  <c r="P13379" i="1"/>
  <c r="P13380" i="1"/>
  <c r="P13381" i="1"/>
  <c r="P13382" i="1"/>
  <c r="P13383" i="1"/>
  <c r="P13384" i="1"/>
  <c r="P13385" i="1"/>
  <c r="P13386" i="1"/>
  <c r="P13387" i="1"/>
  <c r="P13388" i="1"/>
  <c r="P13389" i="1"/>
  <c r="P13390" i="1"/>
  <c r="P13391" i="1"/>
  <c r="P13392" i="1"/>
  <c r="P13393" i="1"/>
  <c r="P13394" i="1"/>
  <c r="P13395" i="1"/>
  <c r="P13396" i="1"/>
  <c r="P13397" i="1"/>
  <c r="P13398" i="1"/>
  <c r="P13399" i="1"/>
  <c r="P13400" i="1"/>
  <c r="P13401" i="1"/>
  <c r="P13402" i="1"/>
  <c r="P13403" i="1"/>
  <c r="P13404" i="1"/>
  <c r="P13405" i="1"/>
  <c r="P13406" i="1"/>
  <c r="P13407" i="1"/>
  <c r="P13408" i="1"/>
  <c r="P13409" i="1"/>
  <c r="P13410" i="1"/>
  <c r="P13411" i="1"/>
  <c r="P13412" i="1"/>
  <c r="P13413" i="1"/>
  <c r="P13414" i="1"/>
  <c r="P13415" i="1"/>
  <c r="P13416" i="1"/>
  <c r="P13417" i="1"/>
  <c r="P13418" i="1"/>
  <c r="P13419" i="1"/>
  <c r="P13420" i="1"/>
  <c r="P13421" i="1"/>
  <c r="P13422" i="1"/>
  <c r="P13423" i="1"/>
  <c r="P13424" i="1"/>
  <c r="P13425" i="1"/>
  <c r="P13426" i="1"/>
  <c r="P13427" i="1"/>
  <c r="P13428" i="1"/>
  <c r="P13429" i="1"/>
  <c r="P13430" i="1"/>
  <c r="P13431" i="1"/>
  <c r="P13432" i="1"/>
  <c r="P13433" i="1"/>
  <c r="P13434" i="1"/>
  <c r="P13435" i="1"/>
  <c r="P13436" i="1"/>
  <c r="P13437" i="1"/>
  <c r="P13438" i="1"/>
  <c r="P13439" i="1"/>
  <c r="P13440" i="1"/>
  <c r="P13441" i="1"/>
  <c r="P13442" i="1"/>
  <c r="P13443" i="1"/>
  <c r="P13444" i="1"/>
  <c r="P13445" i="1"/>
  <c r="P13446" i="1"/>
  <c r="P13447" i="1"/>
  <c r="P13448" i="1"/>
  <c r="P13449" i="1"/>
  <c r="P13450" i="1"/>
  <c r="P13451" i="1"/>
  <c r="P13452" i="1"/>
  <c r="P13453" i="1"/>
  <c r="P13454" i="1"/>
  <c r="P13455" i="1"/>
  <c r="P13456" i="1"/>
  <c r="P13457" i="1"/>
  <c r="P13458" i="1"/>
  <c r="P13459" i="1"/>
  <c r="P13460" i="1"/>
  <c r="P13461" i="1"/>
  <c r="P13462" i="1"/>
  <c r="P13463" i="1"/>
  <c r="P13464" i="1"/>
  <c r="P13465" i="1"/>
  <c r="P13466" i="1"/>
  <c r="P13467" i="1"/>
  <c r="P13468" i="1"/>
  <c r="P13469" i="1"/>
  <c r="P13470" i="1"/>
  <c r="P13471" i="1"/>
  <c r="P13472" i="1"/>
  <c r="P13473" i="1"/>
  <c r="P13474" i="1"/>
  <c r="P13475" i="1"/>
  <c r="P13476" i="1"/>
  <c r="P13477" i="1"/>
  <c r="P13478" i="1"/>
  <c r="P13479" i="1"/>
  <c r="P13480" i="1"/>
  <c r="P13481" i="1"/>
  <c r="P13482" i="1"/>
  <c r="P13483" i="1"/>
  <c r="P13484" i="1"/>
  <c r="P13485" i="1"/>
  <c r="P13486" i="1"/>
  <c r="P13487" i="1"/>
  <c r="P13488" i="1"/>
  <c r="P13489" i="1"/>
  <c r="P13490" i="1"/>
  <c r="P13491" i="1"/>
  <c r="P13492" i="1"/>
  <c r="P13493" i="1"/>
  <c r="P13494" i="1"/>
  <c r="P13495" i="1"/>
  <c r="P13496" i="1"/>
  <c r="P13497" i="1"/>
  <c r="P13498" i="1"/>
  <c r="P13499" i="1"/>
  <c r="P13500" i="1"/>
  <c r="P13501" i="1"/>
  <c r="P13502" i="1"/>
  <c r="P13503" i="1"/>
  <c r="P13504" i="1"/>
  <c r="P13505" i="1"/>
  <c r="P13506" i="1"/>
  <c r="P13507" i="1"/>
  <c r="P13508" i="1"/>
  <c r="P13509" i="1"/>
  <c r="P13510" i="1"/>
  <c r="P13511" i="1"/>
  <c r="P13512" i="1"/>
  <c r="P13513" i="1"/>
  <c r="P13514" i="1"/>
  <c r="P13515" i="1"/>
  <c r="P13516" i="1"/>
  <c r="P13517" i="1"/>
  <c r="P13518" i="1"/>
  <c r="P13519" i="1"/>
  <c r="P13520" i="1"/>
  <c r="P13521" i="1"/>
  <c r="P13522" i="1"/>
  <c r="P13523" i="1"/>
  <c r="P13524" i="1"/>
  <c r="P13525" i="1"/>
  <c r="P13526" i="1"/>
  <c r="P13527" i="1"/>
  <c r="P13528" i="1"/>
  <c r="P13529" i="1"/>
  <c r="P13530" i="1"/>
  <c r="P13531" i="1"/>
  <c r="P13532" i="1"/>
  <c r="P13533" i="1"/>
  <c r="P13534" i="1"/>
  <c r="P13535" i="1"/>
  <c r="P13536" i="1"/>
  <c r="P13537" i="1"/>
  <c r="P13538" i="1"/>
  <c r="P13539" i="1"/>
  <c r="P13540" i="1"/>
  <c r="P13541" i="1"/>
  <c r="P13542" i="1"/>
  <c r="P13543" i="1"/>
  <c r="P13544" i="1"/>
  <c r="P13545" i="1"/>
  <c r="P13546" i="1"/>
  <c r="P13547" i="1"/>
  <c r="P13548" i="1"/>
  <c r="P13549" i="1"/>
  <c r="P13550" i="1"/>
  <c r="P13551" i="1"/>
  <c r="P13552" i="1"/>
  <c r="P13553" i="1"/>
  <c r="P13554" i="1"/>
  <c r="P13555" i="1"/>
  <c r="P13556" i="1"/>
  <c r="P13557" i="1"/>
  <c r="P13558" i="1"/>
  <c r="P13559" i="1"/>
  <c r="P13560" i="1"/>
  <c r="P13561" i="1"/>
  <c r="P13562" i="1"/>
  <c r="P13563" i="1"/>
  <c r="P13564" i="1"/>
  <c r="P13565" i="1"/>
  <c r="P13566" i="1"/>
  <c r="P13567" i="1"/>
  <c r="P13568" i="1"/>
  <c r="P13569" i="1"/>
  <c r="P13570" i="1"/>
  <c r="P13571" i="1"/>
  <c r="P13572" i="1"/>
  <c r="P13573" i="1"/>
  <c r="P13574" i="1"/>
  <c r="P13575" i="1"/>
  <c r="P13576" i="1"/>
  <c r="P13577" i="1"/>
  <c r="P13578" i="1"/>
  <c r="P13579" i="1"/>
  <c r="P13580" i="1"/>
  <c r="P13581" i="1"/>
  <c r="P13582" i="1"/>
  <c r="P13583" i="1"/>
  <c r="P13584" i="1"/>
  <c r="P13585" i="1"/>
  <c r="P13586" i="1"/>
  <c r="P13587" i="1"/>
  <c r="P13588" i="1"/>
  <c r="P13589" i="1"/>
  <c r="P13590" i="1"/>
  <c r="P13591" i="1"/>
  <c r="P13592" i="1"/>
  <c r="P13593" i="1"/>
  <c r="P13594" i="1"/>
  <c r="P13595" i="1"/>
  <c r="P13596" i="1"/>
  <c r="P13597" i="1"/>
  <c r="P13598" i="1"/>
  <c r="P13599" i="1"/>
  <c r="P13600" i="1"/>
  <c r="P13601" i="1"/>
  <c r="P13602" i="1"/>
  <c r="P13603" i="1"/>
  <c r="P13604" i="1"/>
  <c r="P13605" i="1"/>
  <c r="P13606" i="1"/>
  <c r="P13607" i="1"/>
  <c r="P13608" i="1"/>
  <c r="P13609" i="1"/>
  <c r="P13610" i="1"/>
  <c r="P13611" i="1"/>
  <c r="P13612" i="1"/>
  <c r="P13613" i="1"/>
  <c r="P13614" i="1"/>
  <c r="P13615" i="1"/>
  <c r="P13616" i="1"/>
  <c r="P13617" i="1"/>
  <c r="P13618" i="1"/>
  <c r="P13619" i="1"/>
  <c r="P13620" i="1"/>
  <c r="P13621" i="1"/>
  <c r="P13622" i="1"/>
  <c r="P13623" i="1"/>
  <c r="P13624" i="1"/>
  <c r="P13625" i="1"/>
  <c r="P13626" i="1"/>
  <c r="P13627" i="1"/>
  <c r="P13628" i="1"/>
  <c r="P13629" i="1"/>
  <c r="P13630" i="1"/>
  <c r="P13631" i="1"/>
  <c r="P13632" i="1"/>
  <c r="P13633" i="1"/>
  <c r="P13634" i="1"/>
  <c r="P13635" i="1"/>
  <c r="P13636" i="1"/>
  <c r="P13637" i="1"/>
  <c r="P13638" i="1"/>
  <c r="P13639" i="1"/>
  <c r="P13640" i="1"/>
  <c r="P13641" i="1"/>
  <c r="P13642" i="1"/>
  <c r="P13643" i="1"/>
  <c r="P13644" i="1"/>
  <c r="P13645" i="1"/>
  <c r="P13646" i="1"/>
  <c r="P13647" i="1"/>
  <c r="P13648" i="1"/>
  <c r="P13649" i="1"/>
  <c r="P13650" i="1"/>
  <c r="P13651" i="1"/>
  <c r="P13652" i="1"/>
  <c r="P13653" i="1"/>
  <c r="P13654" i="1"/>
  <c r="P13655" i="1"/>
  <c r="P13656" i="1"/>
  <c r="P13657" i="1"/>
  <c r="P13658" i="1"/>
  <c r="P13659" i="1"/>
  <c r="P13660" i="1"/>
  <c r="P13661" i="1"/>
  <c r="P13662" i="1"/>
  <c r="P13663" i="1"/>
  <c r="P13664" i="1"/>
  <c r="P13665" i="1"/>
  <c r="P13666" i="1"/>
  <c r="P13667" i="1"/>
  <c r="P13668" i="1"/>
  <c r="P13669" i="1"/>
  <c r="P13670" i="1"/>
  <c r="P13671" i="1"/>
  <c r="P13672" i="1"/>
  <c r="P13673" i="1"/>
  <c r="P13674" i="1"/>
  <c r="P13675" i="1"/>
  <c r="P13676" i="1"/>
  <c r="P13677" i="1"/>
  <c r="P13678" i="1"/>
  <c r="P13679" i="1"/>
  <c r="P13680" i="1"/>
  <c r="P13681" i="1"/>
  <c r="P13682" i="1"/>
  <c r="P13683" i="1"/>
  <c r="P13684" i="1"/>
  <c r="P13685" i="1"/>
  <c r="P13686" i="1"/>
  <c r="P13687" i="1"/>
  <c r="P13688" i="1"/>
  <c r="P13689" i="1"/>
  <c r="P13690" i="1"/>
  <c r="P13691" i="1"/>
  <c r="P13692" i="1"/>
  <c r="P13693" i="1"/>
  <c r="P13694" i="1"/>
  <c r="P13695" i="1"/>
  <c r="P13696" i="1"/>
  <c r="P13697" i="1"/>
  <c r="P13698" i="1"/>
  <c r="P13699" i="1"/>
  <c r="P13700" i="1"/>
  <c r="P13701" i="1"/>
  <c r="P13702" i="1"/>
  <c r="P13703" i="1"/>
  <c r="P13704" i="1"/>
  <c r="P13705" i="1"/>
  <c r="P13706" i="1"/>
  <c r="P13707" i="1"/>
  <c r="P13708" i="1"/>
  <c r="P13709" i="1"/>
  <c r="P13710" i="1"/>
  <c r="P13711" i="1"/>
  <c r="P13712" i="1"/>
  <c r="P13713" i="1"/>
  <c r="P13714" i="1"/>
  <c r="P13715" i="1"/>
  <c r="P13716" i="1"/>
  <c r="P13717" i="1"/>
  <c r="P13718" i="1"/>
  <c r="P13719" i="1"/>
  <c r="P13720" i="1"/>
  <c r="P13721" i="1"/>
  <c r="P13722" i="1"/>
  <c r="P13723" i="1"/>
  <c r="P13724" i="1"/>
  <c r="P13725" i="1"/>
  <c r="P13726" i="1"/>
  <c r="P13727" i="1"/>
  <c r="P13728" i="1"/>
  <c r="P13729" i="1"/>
  <c r="P13730" i="1"/>
  <c r="P13731" i="1"/>
  <c r="P13732" i="1"/>
  <c r="P13733" i="1"/>
  <c r="P13734" i="1"/>
  <c r="P13735" i="1"/>
  <c r="P13736" i="1"/>
  <c r="P13737" i="1"/>
  <c r="P13738" i="1"/>
  <c r="P13739" i="1"/>
  <c r="P13740" i="1"/>
  <c r="P13741" i="1"/>
  <c r="P13742" i="1"/>
  <c r="P13743" i="1"/>
  <c r="P13744" i="1"/>
  <c r="P13745" i="1"/>
  <c r="P13746" i="1"/>
  <c r="P13747" i="1"/>
  <c r="P13748" i="1"/>
  <c r="P13749" i="1"/>
  <c r="P13750" i="1"/>
  <c r="P13751" i="1"/>
  <c r="P13752" i="1"/>
  <c r="P13753" i="1"/>
  <c r="P13754" i="1"/>
  <c r="P13755" i="1"/>
  <c r="P13756" i="1"/>
  <c r="P13757" i="1"/>
  <c r="P13758" i="1"/>
  <c r="P13759" i="1"/>
  <c r="P13760" i="1"/>
  <c r="P13761" i="1"/>
  <c r="P13762" i="1"/>
  <c r="P13763" i="1"/>
  <c r="P13764" i="1"/>
  <c r="P13765" i="1"/>
  <c r="P13766" i="1"/>
  <c r="P13767" i="1"/>
  <c r="P13768" i="1"/>
  <c r="P13769" i="1"/>
  <c r="P13770" i="1"/>
  <c r="P13771" i="1"/>
  <c r="P13772" i="1"/>
  <c r="P13773" i="1"/>
  <c r="P13774" i="1"/>
  <c r="P13775" i="1"/>
  <c r="P13776" i="1"/>
  <c r="P13777" i="1"/>
  <c r="P13778" i="1"/>
  <c r="P13779" i="1"/>
  <c r="P13780" i="1"/>
  <c r="P13781" i="1"/>
  <c r="P13782" i="1"/>
  <c r="P13783" i="1"/>
  <c r="P13784" i="1"/>
  <c r="P13785" i="1"/>
  <c r="P13786" i="1"/>
  <c r="P13787" i="1"/>
  <c r="P13788" i="1"/>
  <c r="P13789" i="1"/>
  <c r="P13790" i="1"/>
  <c r="P13791" i="1"/>
  <c r="P13792" i="1"/>
  <c r="P13793" i="1"/>
  <c r="P13794" i="1"/>
  <c r="P13795" i="1"/>
  <c r="P13796" i="1"/>
  <c r="P13797" i="1"/>
  <c r="P13798" i="1"/>
  <c r="P13799" i="1"/>
  <c r="P13800" i="1"/>
  <c r="P13801" i="1"/>
  <c r="P13802" i="1"/>
  <c r="P13803" i="1"/>
  <c r="P13804" i="1"/>
  <c r="P13805" i="1"/>
  <c r="P13806" i="1"/>
  <c r="P13807" i="1"/>
  <c r="P13808" i="1"/>
  <c r="P13809" i="1"/>
  <c r="P13810" i="1"/>
  <c r="P13811" i="1"/>
  <c r="P13812" i="1"/>
  <c r="P13813" i="1"/>
  <c r="P13814" i="1"/>
  <c r="P13815" i="1"/>
  <c r="P13816" i="1"/>
  <c r="P13817" i="1"/>
  <c r="P13818" i="1"/>
  <c r="P13819" i="1"/>
  <c r="P13820" i="1"/>
  <c r="P13821" i="1"/>
  <c r="P13822" i="1"/>
  <c r="P13823" i="1"/>
  <c r="P13824" i="1"/>
  <c r="P13825" i="1"/>
  <c r="P13826" i="1"/>
  <c r="P13827" i="1"/>
  <c r="P13828" i="1"/>
  <c r="P13829" i="1"/>
  <c r="P13830" i="1"/>
  <c r="P13831" i="1"/>
  <c r="P13832" i="1"/>
  <c r="P13833" i="1"/>
  <c r="P13834" i="1"/>
  <c r="P13835" i="1"/>
  <c r="P13836" i="1"/>
  <c r="P13837" i="1"/>
  <c r="P13838" i="1"/>
  <c r="P13839" i="1"/>
  <c r="P13840" i="1"/>
  <c r="P13841" i="1"/>
  <c r="P13842" i="1"/>
  <c r="P13843" i="1"/>
  <c r="P13844" i="1"/>
  <c r="P13845" i="1"/>
  <c r="P13846" i="1"/>
  <c r="P13847" i="1"/>
  <c r="P13848" i="1"/>
  <c r="P13849" i="1"/>
  <c r="P13850" i="1"/>
  <c r="P13851" i="1"/>
  <c r="P13852" i="1"/>
  <c r="P13853" i="1"/>
  <c r="P13854" i="1"/>
  <c r="P13855" i="1"/>
  <c r="P13856" i="1"/>
  <c r="P13857" i="1"/>
  <c r="P13858" i="1"/>
  <c r="P13859" i="1"/>
  <c r="P13860" i="1"/>
  <c r="P13861" i="1"/>
  <c r="P13862" i="1"/>
  <c r="P13863" i="1"/>
  <c r="P13864" i="1"/>
  <c r="P13865" i="1"/>
  <c r="P13866" i="1"/>
  <c r="P13867" i="1"/>
  <c r="P13868" i="1"/>
  <c r="P13869" i="1"/>
  <c r="P13870" i="1"/>
  <c r="P13871" i="1"/>
  <c r="P13872" i="1"/>
  <c r="P13873" i="1"/>
  <c r="P13874" i="1"/>
  <c r="P13875" i="1"/>
  <c r="P13876" i="1"/>
  <c r="P13877" i="1"/>
  <c r="P13878" i="1"/>
  <c r="P13879" i="1"/>
  <c r="P13880" i="1"/>
  <c r="P13881" i="1"/>
  <c r="P13882" i="1"/>
  <c r="P13883" i="1"/>
  <c r="P13884" i="1"/>
  <c r="P13885" i="1"/>
  <c r="P13886" i="1"/>
  <c r="P13887" i="1"/>
  <c r="P13888" i="1"/>
  <c r="P13889" i="1"/>
  <c r="P13890" i="1"/>
  <c r="P13891" i="1"/>
  <c r="P13892" i="1"/>
  <c r="P13893" i="1"/>
  <c r="P13894" i="1"/>
  <c r="P13895" i="1"/>
  <c r="P13896" i="1"/>
  <c r="P13897" i="1"/>
  <c r="P13898" i="1"/>
  <c r="P13899" i="1"/>
  <c r="P13900" i="1"/>
  <c r="P13901" i="1"/>
  <c r="P13902" i="1"/>
  <c r="P13903" i="1"/>
  <c r="P13904" i="1"/>
  <c r="P13905" i="1"/>
  <c r="P13906" i="1"/>
  <c r="P13907" i="1"/>
  <c r="P13908" i="1"/>
  <c r="P13909" i="1"/>
  <c r="P13910" i="1"/>
  <c r="P13911" i="1"/>
  <c r="P13912" i="1"/>
  <c r="P13913" i="1"/>
  <c r="P13914" i="1"/>
  <c r="P13915" i="1"/>
  <c r="P13916" i="1"/>
  <c r="P13917" i="1"/>
  <c r="P13918" i="1"/>
  <c r="P13919" i="1"/>
  <c r="P13920" i="1"/>
  <c r="P13921" i="1"/>
  <c r="P13922" i="1"/>
  <c r="P13923" i="1"/>
  <c r="P13924" i="1"/>
  <c r="P13925" i="1"/>
  <c r="P13926" i="1"/>
  <c r="P13927" i="1"/>
  <c r="P13928" i="1"/>
  <c r="P13929" i="1"/>
  <c r="P13930" i="1"/>
  <c r="P13931" i="1"/>
  <c r="P13932" i="1"/>
  <c r="P13933" i="1"/>
  <c r="P13934" i="1"/>
  <c r="P13935" i="1"/>
  <c r="P13936" i="1"/>
  <c r="P13937" i="1"/>
  <c r="P13938" i="1"/>
  <c r="P13939" i="1"/>
  <c r="P13940" i="1"/>
  <c r="P13941" i="1"/>
  <c r="P13942" i="1"/>
  <c r="P13943" i="1"/>
  <c r="P13944" i="1"/>
  <c r="P13945" i="1"/>
  <c r="P13946" i="1"/>
  <c r="P13947" i="1"/>
  <c r="P13948" i="1"/>
  <c r="P13949" i="1"/>
  <c r="P13950" i="1"/>
  <c r="P13951" i="1"/>
  <c r="P13952" i="1"/>
  <c r="P13953" i="1"/>
  <c r="P13954" i="1"/>
  <c r="P13955" i="1"/>
  <c r="P13956" i="1"/>
  <c r="P13957" i="1"/>
  <c r="P13958" i="1"/>
  <c r="P13959" i="1"/>
  <c r="P13960" i="1"/>
  <c r="P13961" i="1"/>
  <c r="P13962" i="1"/>
  <c r="P13963" i="1"/>
  <c r="P13964" i="1"/>
  <c r="P13965" i="1"/>
  <c r="P13966" i="1"/>
  <c r="P13967" i="1"/>
  <c r="P13968" i="1"/>
  <c r="P13969" i="1"/>
  <c r="P13970" i="1"/>
  <c r="P13971" i="1"/>
  <c r="P13972" i="1"/>
  <c r="P13973" i="1"/>
  <c r="P13974" i="1"/>
  <c r="P13975" i="1"/>
  <c r="P13976" i="1"/>
  <c r="P13977" i="1"/>
  <c r="P13978" i="1"/>
  <c r="P13979" i="1"/>
  <c r="P13980" i="1"/>
  <c r="P13981" i="1"/>
  <c r="P13982" i="1"/>
  <c r="P13983" i="1"/>
  <c r="P13984" i="1"/>
  <c r="P13985" i="1"/>
  <c r="P13986" i="1"/>
  <c r="P13987" i="1"/>
  <c r="P13988" i="1"/>
  <c r="P13989" i="1"/>
  <c r="P13990" i="1"/>
  <c r="P13991" i="1"/>
  <c r="P13992" i="1"/>
  <c r="P13993" i="1"/>
  <c r="P13994" i="1"/>
  <c r="P13995" i="1"/>
  <c r="P13996" i="1"/>
  <c r="P13997" i="1"/>
  <c r="P13998" i="1"/>
  <c r="P13999" i="1"/>
  <c r="P14000" i="1"/>
  <c r="P14001" i="1"/>
  <c r="P14002" i="1"/>
  <c r="P14003" i="1"/>
  <c r="P14004" i="1"/>
  <c r="P14005" i="1"/>
  <c r="P14006" i="1"/>
  <c r="P14007" i="1"/>
  <c r="P14008" i="1"/>
  <c r="P14009" i="1"/>
  <c r="P14010" i="1"/>
  <c r="P14011" i="1"/>
  <c r="P14012" i="1"/>
  <c r="P14013" i="1"/>
  <c r="P14014" i="1"/>
  <c r="P14015" i="1"/>
  <c r="P14016" i="1"/>
  <c r="P14017" i="1"/>
  <c r="P14018" i="1"/>
  <c r="P14019" i="1"/>
  <c r="P14020" i="1"/>
  <c r="P14021" i="1"/>
  <c r="P14022" i="1"/>
  <c r="P14023" i="1"/>
  <c r="P14024" i="1"/>
  <c r="P14025" i="1"/>
  <c r="P14026" i="1"/>
  <c r="P14027" i="1"/>
  <c r="P14028" i="1"/>
  <c r="P14029" i="1"/>
  <c r="P14030" i="1"/>
  <c r="P14031" i="1"/>
  <c r="P14032" i="1"/>
  <c r="P14033" i="1"/>
  <c r="P14034" i="1"/>
  <c r="P14035" i="1"/>
  <c r="P14036" i="1"/>
  <c r="P14037" i="1"/>
  <c r="P14038" i="1"/>
  <c r="P14039" i="1"/>
  <c r="P14040" i="1"/>
  <c r="P14041" i="1"/>
  <c r="P14042" i="1"/>
  <c r="P14043" i="1"/>
  <c r="P14044" i="1"/>
  <c r="P14045" i="1"/>
  <c r="P14046" i="1"/>
  <c r="P14047" i="1"/>
  <c r="P14048" i="1"/>
  <c r="P14049" i="1"/>
  <c r="P14050" i="1"/>
  <c r="P14051" i="1"/>
  <c r="P14052" i="1"/>
  <c r="P14053" i="1"/>
  <c r="P14054" i="1"/>
  <c r="P14055" i="1"/>
  <c r="P14056" i="1"/>
  <c r="P14057" i="1"/>
  <c r="P14058" i="1"/>
  <c r="P14059" i="1"/>
  <c r="P14060" i="1"/>
  <c r="P14061" i="1"/>
  <c r="P14062" i="1"/>
  <c r="P14063" i="1"/>
  <c r="P14064" i="1"/>
  <c r="P14065" i="1"/>
  <c r="P14066" i="1"/>
  <c r="P14067" i="1"/>
  <c r="P14068" i="1"/>
  <c r="P14069" i="1"/>
  <c r="P14070" i="1"/>
  <c r="P14071" i="1"/>
  <c r="P14072" i="1"/>
  <c r="P14073" i="1"/>
  <c r="P14074" i="1"/>
  <c r="P14075" i="1"/>
  <c r="P14076" i="1"/>
  <c r="P14077" i="1"/>
  <c r="P14078" i="1"/>
  <c r="P14079" i="1"/>
  <c r="P14080" i="1"/>
  <c r="P14081" i="1"/>
  <c r="P14082" i="1"/>
  <c r="P14083" i="1"/>
  <c r="P14084" i="1"/>
  <c r="P14085" i="1"/>
  <c r="P14086" i="1"/>
  <c r="P14087" i="1"/>
  <c r="P14088" i="1"/>
  <c r="P14089" i="1"/>
  <c r="P14090" i="1"/>
  <c r="P14091" i="1"/>
  <c r="P14092" i="1"/>
  <c r="P14093" i="1"/>
  <c r="P14094" i="1"/>
  <c r="P14095" i="1"/>
  <c r="P14096" i="1"/>
  <c r="P14097" i="1"/>
  <c r="P14098" i="1"/>
  <c r="P14099" i="1"/>
  <c r="P14100" i="1"/>
  <c r="P14101" i="1"/>
  <c r="P14102" i="1"/>
  <c r="P14103" i="1"/>
  <c r="P14104" i="1"/>
  <c r="P14105" i="1"/>
  <c r="P14106" i="1"/>
  <c r="P14107" i="1"/>
  <c r="P14108" i="1"/>
  <c r="P14109" i="1"/>
  <c r="P14110" i="1"/>
  <c r="P14111" i="1"/>
  <c r="P14112" i="1"/>
  <c r="P14113" i="1"/>
  <c r="P14114" i="1"/>
  <c r="P14115" i="1"/>
  <c r="P14116" i="1"/>
  <c r="P14117" i="1"/>
  <c r="P14118" i="1"/>
  <c r="P14119" i="1"/>
  <c r="P14120" i="1"/>
  <c r="P14121" i="1"/>
  <c r="P14122" i="1"/>
  <c r="P14123" i="1"/>
  <c r="P14124" i="1"/>
  <c r="P14125" i="1"/>
  <c r="P14126" i="1"/>
  <c r="P14127" i="1"/>
  <c r="P14128" i="1"/>
  <c r="P14129" i="1"/>
  <c r="P14130" i="1"/>
  <c r="P14131" i="1"/>
  <c r="P14132" i="1"/>
  <c r="P14133" i="1"/>
  <c r="P14134" i="1"/>
  <c r="P14135" i="1"/>
  <c r="P14136" i="1"/>
  <c r="P14137" i="1"/>
  <c r="P14138" i="1"/>
  <c r="P14139" i="1"/>
  <c r="P14140" i="1"/>
  <c r="P14141" i="1"/>
  <c r="P14142" i="1"/>
  <c r="P14143" i="1"/>
  <c r="P14144" i="1"/>
  <c r="P14145" i="1"/>
  <c r="P14146" i="1"/>
  <c r="P14147" i="1"/>
  <c r="P14148" i="1"/>
  <c r="P14149" i="1"/>
  <c r="P14150" i="1"/>
  <c r="P14151" i="1"/>
  <c r="P14152" i="1"/>
  <c r="P14153" i="1"/>
  <c r="P14154" i="1"/>
  <c r="P14155" i="1"/>
  <c r="P14156" i="1"/>
  <c r="P14157" i="1"/>
  <c r="P14158" i="1"/>
  <c r="P14159" i="1"/>
  <c r="P14160" i="1"/>
  <c r="P14161" i="1"/>
  <c r="P14162" i="1"/>
  <c r="P14163" i="1"/>
  <c r="P14164" i="1"/>
  <c r="P14165" i="1"/>
  <c r="P14166" i="1"/>
  <c r="P14167" i="1"/>
  <c r="P14168" i="1"/>
  <c r="P14169" i="1"/>
  <c r="P14170" i="1"/>
  <c r="P14171" i="1"/>
  <c r="P14172" i="1"/>
  <c r="P14173" i="1"/>
  <c r="P14174" i="1"/>
  <c r="P14175" i="1"/>
  <c r="P14176" i="1"/>
  <c r="P14177" i="1"/>
  <c r="P14178" i="1"/>
  <c r="P14179" i="1"/>
  <c r="P14180" i="1"/>
  <c r="P14181" i="1"/>
  <c r="P14182" i="1"/>
  <c r="P14183" i="1"/>
  <c r="P14184" i="1"/>
  <c r="P14185" i="1"/>
  <c r="P14186" i="1"/>
  <c r="P14187" i="1"/>
  <c r="P14188" i="1"/>
  <c r="P14189" i="1"/>
  <c r="P14190" i="1"/>
  <c r="P14191" i="1"/>
  <c r="P14192" i="1"/>
  <c r="P14193" i="1"/>
  <c r="P14194" i="1"/>
  <c r="P14195" i="1"/>
  <c r="P14196" i="1"/>
  <c r="P14197" i="1"/>
  <c r="P14198" i="1"/>
  <c r="P14199" i="1"/>
  <c r="P14200" i="1"/>
  <c r="P14201" i="1"/>
  <c r="P14202" i="1"/>
  <c r="P14203" i="1"/>
  <c r="P14204" i="1"/>
  <c r="P14205" i="1"/>
  <c r="P14206" i="1"/>
  <c r="P14207" i="1"/>
  <c r="P14208" i="1"/>
  <c r="P14209" i="1"/>
  <c r="P14210" i="1"/>
  <c r="P14211" i="1"/>
  <c r="P14212" i="1"/>
  <c r="P14213" i="1"/>
  <c r="P14214" i="1"/>
  <c r="P14215" i="1"/>
  <c r="P14216" i="1"/>
  <c r="P14217" i="1"/>
  <c r="P14218" i="1"/>
  <c r="P14219" i="1"/>
  <c r="P14220" i="1"/>
  <c r="P14221" i="1"/>
  <c r="P14222" i="1"/>
  <c r="P14223" i="1"/>
  <c r="P14224" i="1"/>
  <c r="P14225" i="1"/>
  <c r="P14226" i="1"/>
  <c r="P14227" i="1"/>
  <c r="P14228" i="1"/>
  <c r="P14229" i="1"/>
  <c r="P14230" i="1"/>
  <c r="P14231" i="1"/>
  <c r="P14232" i="1"/>
  <c r="P14233" i="1"/>
  <c r="P14234" i="1"/>
  <c r="P14235" i="1"/>
  <c r="P14236" i="1"/>
  <c r="P14237" i="1"/>
  <c r="P14238" i="1"/>
  <c r="P14239" i="1"/>
  <c r="P14240" i="1"/>
  <c r="P14241" i="1"/>
  <c r="P14242" i="1"/>
  <c r="P14243" i="1"/>
  <c r="P14244" i="1"/>
  <c r="P14245" i="1"/>
  <c r="P14246" i="1"/>
  <c r="P14247" i="1"/>
  <c r="P14248" i="1"/>
  <c r="P14249" i="1"/>
  <c r="P14250" i="1"/>
  <c r="P14251" i="1"/>
  <c r="P14252" i="1"/>
  <c r="P14253" i="1"/>
  <c r="P14254" i="1"/>
  <c r="P14255" i="1"/>
  <c r="P14256" i="1"/>
  <c r="P14257" i="1"/>
  <c r="P14258" i="1"/>
  <c r="P14259" i="1"/>
  <c r="P14260" i="1"/>
  <c r="P14261" i="1"/>
  <c r="P14262" i="1"/>
  <c r="P14263" i="1"/>
  <c r="P14264" i="1"/>
  <c r="P14265" i="1"/>
  <c r="P14266" i="1"/>
  <c r="P14267" i="1"/>
  <c r="P14268" i="1"/>
  <c r="P14269" i="1"/>
  <c r="P14270" i="1"/>
  <c r="P14271" i="1"/>
  <c r="P14272" i="1"/>
  <c r="P14273" i="1"/>
  <c r="P14274" i="1"/>
  <c r="P14275" i="1"/>
  <c r="P14276" i="1"/>
  <c r="P14277" i="1"/>
  <c r="P14278" i="1"/>
  <c r="P14279" i="1"/>
  <c r="P14280" i="1"/>
  <c r="P14281" i="1"/>
  <c r="P14282" i="1"/>
  <c r="P14283" i="1"/>
  <c r="P14284" i="1"/>
  <c r="P14285" i="1"/>
  <c r="P14286" i="1"/>
  <c r="P14287" i="1"/>
  <c r="P14288" i="1"/>
  <c r="P14289" i="1"/>
  <c r="P14290" i="1"/>
  <c r="P14291" i="1"/>
  <c r="P14292" i="1"/>
  <c r="P14293" i="1"/>
  <c r="P14294" i="1"/>
  <c r="P14295" i="1"/>
  <c r="P14296" i="1"/>
  <c r="P14297" i="1"/>
  <c r="P14298" i="1"/>
  <c r="P14299" i="1"/>
  <c r="P14300" i="1"/>
  <c r="P14301" i="1"/>
  <c r="P14302" i="1"/>
  <c r="P14303" i="1"/>
  <c r="P14304" i="1"/>
  <c r="P14305" i="1"/>
  <c r="P14306" i="1"/>
  <c r="P14307" i="1"/>
  <c r="P14308" i="1"/>
  <c r="P14309" i="1"/>
  <c r="P14310" i="1"/>
  <c r="P14311" i="1"/>
  <c r="P14312" i="1"/>
  <c r="P14313" i="1"/>
  <c r="P14314" i="1"/>
  <c r="P14315" i="1"/>
  <c r="P14316" i="1"/>
  <c r="P14317" i="1"/>
  <c r="P14318" i="1"/>
  <c r="P14319" i="1"/>
  <c r="P14320" i="1"/>
  <c r="P14321" i="1"/>
  <c r="P14322" i="1"/>
  <c r="P14323" i="1"/>
  <c r="P14324" i="1"/>
  <c r="P14325" i="1"/>
  <c r="P14326" i="1"/>
  <c r="P14327" i="1"/>
  <c r="P14328" i="1"/>
  <c r="P14329" i="1"/>
  <c r="P14330" i="1"/>
  <c r="P14331" i="1"/>
  <c r="P14332" i="1"/>
  <c r="P14333" i="1"/>
  <c r="P14334" i="1"/>
  <c r="P14335" i="1"/>
  <c r="P14336" i="1"/>
  <c r="P14337" i="1"/>
  <c r="P14338" i="1"/>
  <c r="P14339" i="1"/>
  <c r="P14340" i="1"/>
  <c r="P14341" i="1"/>
  <c r="P14342" i="1"/>
  <c r="P14343" i="1"/>
  <c r="P14344" i="1"/>
  <c r="P14345" i="1"/>
  <c r="P14346" i="1"/>
  <c r="P14347" i="1"/>
  <c r="P14348" i="1"/>
  <c r="P14349" i="1"/>
  <c r="P14350" i="1"/>
  <c r="P14351" i="1"/>
  <c r="P14352" i="1"/>
  <c r="P14353" i="1"/>
  <c r="P14354" i="1"/>
  <c r="P14355" i="1"/>
  <c r="P14356" i="1"/>
  <c r="P14357" i="1"/>
  <c r="P14358" i="1"/>
  <c r="P14359" i="1"/>
  <c r="P14360" i="1"/>
  <c r="P14361" i="1"/>
  <c r="P14362" i="1"/>
  <c r="P14363" i="1"/>
  <c r="P14364" i="1"/>
  <c r="P14365" i="1"/>
  <c r="P14366" i="1"/>
  <c r="P14367" i="1"/>
  <c r="P14368" i="1"/>
  <c r="P14369" i="1"/>
  <c r="P14370" i="1"/>
  <c r="P14371" i="1"/>
  <c r="P14372" i="1"/>
  <c r="P14373" i="1"/>
  <c r="P14374" i="1"/>
  <c r="P14375" i="1"/>
  <c r="P14376" i="1"/>
  <c r="P14377" i="1"/>
  <c r="P14378" i="1"/>
  <c r="P14379" i="1"/>
  <c r="P14380" i="1"/>
  <c r="P14381" i="1"/>
  <c r="P14382" i="1"/>
  <c r="P14383" i="1"/>
  <c r="P14384" i="1"/>
  <c r="P14385" i="1"/>
  <c r="P14386" i="1"/>
  <c r="P14387" i="1"/>
  <c r="P14388" i="1"/>
  <c r="P14389" i="1"/>
  <c r="P14390" i="1"/>
  <c r="P14391" i="1"/>
  <c r="P14392" i="1"/>
  <c r="P14393" i="1"/>
  <c r="P14394" i="1"/>
  <c r="P14395" i="1"/>
  <c r="P14396" i="1"/>
  <c r="P14397" i="1"/>
  <c r="P14398" i="1"/>
  <c r="P14399" i="1"/>
  <c r="P14400" i="1"/>
  <c r="P14401" i="1"/>
  <c r="P14402" i="1"/>
  <c r="P14403" i="1"/>
  <c r="P14404" i="1"/>
  <c r="P14405" i="1"/>
  <c r="P14406" i="1"/>
  <c r="P14407" i="1"/>
  <c r="P14408" i="1"/>
  <c r="P14409" i="1"/>
  <c r="P14410" i="1"/>
  <c r="P14411" i="1"/>
  <c r="P14412" i="1"/>
  <c r="P14413" i="1"/>
  <c r="P14414" i="1"/>
  <c r="P14415" i="1"/>
  <c r="P14416" i="1"/>
  <c r="P14417" i="1"/>
  <c r="P14418" i="1"/>
  <c r="P14419" i="1"/>
  <c r="P14420" i="1"/>
  <c r="P14421" i="1"/>
  <c r="P14422" i="1"/>
  <c r="P14423" i="1"/>
  <c r="P14424" i="1"/>
  <c r="P14425" i="1"/>
  <c r="P14426" i="1"/>
  <c r="P14427" i="1"/>
  <c r="P14428" i="1"/>
  <c r="P14429" i="1"/>
  <c r="P14430" i="1"/>
  <c r="P14431" i="1"/>
  <c r="P14432" i="1"/>
  <c r="P14433" i="1"/>
  <c r="P14434" i="1"/>
  <c r="P14435" i="1"/>
  <c r="P14436" i="1"/>
  <c r="P14437" i="1"/>
  <c r="P14438" i="1"/>
  <c r="P14439" i="1"/>
  <c r="P14440" i="1"/>
  <c r="P14441" i="1"/>
  <c r="P14442" i="1"/>
  <c r="P14443" i="1"/>
  <c r="P14444" i="1"/>
  <c r="P14445" i="1"/>
  <c r="P14446" i="1"/>
  <c r="P14447" i="1"/>
  <c r="P14448" i="1"/>
  <c r="P14449" i="1"/>
  <c r="P14450" i="1"/>
  <c r="P14451" i="1"/>
  <c r="P14452" i="1"/>
  <c r="P14453" i="1"/>
  <c r="P14454" i="1"/>
  <c r="P14455" i="1"/>
  <c r="P14456" i="1"/>
  <c r="P14457" i="1"/>
  <c r="P14458" i="1"/>
  <c r="P14459" i="1"/>
  <c r="P14460" i="1"/>
  <c r="P14461" i="1"/>
  <c r="P14462" i="1"/>
  <c r="P14463" i="1"/>
  <c r="P14464" i="1"/>
  <c r="P14465" i="1"/>
  <c r="P14466" i="1"/>
  <c r="P14467" i="1"/>
  <c r="P14468" i="1"/>
  <c r="P14469" i="1"/>
  <c r="P14470" i="1"/>
  <c r="P14471" i="1"/>
  <c r="P14472" i="1"/>
  <c r="P14473" i="1"/>
  <c r="P14474" i="1"/>
  <c r="P14475" i="1"/>
  <c r="P14476" i="1"/>
  <c r="P14477" i="1"/>
  <c r="P14478" i="1"/>
  <c r="P14479" i="1"/>
  <c r="P14480" i="1"/>
  <c r="P14481" i="1"/>
  <c r="P14482" i="1"/>
  <c r="P14483" i="1"/>
  <c r="P14484" i="1"/>
  <c r="P14485" i="1"/>
  <c r="P14486" i="1"/>
  <c r="P14487" i="1"/>
  <c r="P14488" i="1"/>
  <c r="P14489" i="1"/>
  <c r="P14490" i="1"/>
  <c r="P14491" i="1"/>
  <c r="P14492" i="1"/>
  <c r="P14493" i="1"/>
  <c r="P14494" i="1"/>
  <c r="P14495" i="1"/>
  <c r="P14496" i="1"/>
  <c r="P14497" i="1"/>
  <c r="P14498" i="1"/>
  <c r="P14499" i="1"/>
  <c r="P14500" i="1"/>
  <c r="P14501" i="1"/>
  <c r="P14502" i="1"/>
  <c r="P14503" i="1"/>
  <c r="P14504" i="1"/>
  <c r="P14505" i="1"/>
  <c r="P14506" i="1"/>
  <c r="P14507" i="1"/>
  <c r="P14508" i="1"/>
  <c r="P14509" i="1"/>
  <c r="P14510" i="1"/>
  <c r="P14511" i="1"/>
  <c r="P14512" i="1"/>
  <c r="P14513" i="1"/>
  <c r="P14514" i="1"/>
  <c r="P14515" i="1"/>
  <c r="P14516" i="1"/>
  <c r="P14517" i="1"/>
  <c r="P14518" i="1"/>
  <c r="P14519" i="1"/>
  <c r="P14520" i="1"/>
  <c r="P14521" i="1"/>
  <c r="P14522" i="1"/>
  <c r="P14523" i="1"/>
  <c r="P14524" i="1"/>
  <c r="P14525" i="1"/>
  <c r="P14526" i="1"/>
  <c r="P14527" i="1"/>
  <c r="P14528" i="1"/>
  <c r="P14529" i="1"/>
  <c r="P14530" i="1"/>
  <c r="P14531" i="1"/>
  <c r="P14532" i="1"/>
  <c r="P14533" i="1"/>
  <c r="P14534" i="1"/>
  <c r="P14535" i="1"/>
  <c r="P14536" i="1"/>
  <c r="P14537" i="1"/>
  <c r="P14538" i="1"/>
  <c r="P14539" i="1"/>
  <c r="P14540" i="1"/>
  <c r="P14541" i="1"/>
  <c r="P14542" i="1"/>
  <c r="P14543" i="1"/>
  <c r="P14544" i="1"/>
  <c r="P14545" i="1"/>
  <c r="P14546" i="1"/>
  <c r="P14547" i="1"/>
  <c r="P14548" i="1"/>
  <c r="P14549" i="1"/>
  <c r="P14550" i="1"/>
  <c r="P14551" i="1"/>
  <c r="P14552" i="1"/>
  <c r="P14553" i="1"/>
  <c r="P14554" i="1"/>
  <c r="P14555" i="1"/>
  <c r="P14556" i="1"/>
  <c r="P14557" i="1"/>
  <c r="P14558" i="1"/>
  <c r="P14559" i="1"/>
  <c r="P14560" i="1"/>
  <c r="P14561" i="1"/>
  <c r="P14562" i="1"/>
  <c r="P14563" i="1"/>
  <c r="P14564" i="1"/>
  <c r="P14565" i="1"/>
  <c r="P14566" i="1"/>
  <c r="P14567" i="1"/>
  <c r="P14568" i="1"/>
  <c r="P14569" i="1"/>
  <c r="P14570" i="1"/>
  <c r="P14571" i="1"/>
  <c r="P14572" i="1"/>
  <c r="P14573" i="1"/>
  <c r="P14574" i="1"/>
  <c r="P14575" i="1"/>
  <c r="P14576" i="1"/>
  <c r="P14577" i="1"/>
  <c r="P14578" i="1"/>
  <c r="P14579" i="1"/>
  <c r="P14580" i="1"/>
  <c r="P14581" i="1"/>
  <c r="P14582" i="1"/>
  <c r="P14583" i="1"/>
  <c r="P14584" i="1"/>
  <c r="P14585" i="1"/>
  <c r="P14586" i="1"/>
  <c r="P14587" i="1"/>
  <c r="P14588" i="1"/>
  <c r="P14589" i="1"/>
  <c r="P14590" i="1"/>
  <c r="P14591" i="1"/>
  <c r="P14592" i="1"/>
  <c r="P14593" i="1"/>
  <c r="P14594" i="1"/>
  <c r="P14595" i="1"/>
  <c r="P14596" i="1"/>
  <c r="P14597" i="1"/>
  <c r="P14598" i="1"/>
  <c r="P14599" i="1"/>
  <c r="P14600" i="1"/>
  <c r="P14601" i="1"/>
  <c r="P14602" i="1"/>
  <c r="P14603" i="1"/>
  <c r="P14604" i="1"/>
  <c r="P14605" i="1"/>
  <c r="P14606" i="1"/>
  <c r="P14607" i="1"/>
  <c r="P14608" i="1"/>
  <c r="P14609" i="1"/>
  <c r="P14610" i="1"/>
  <c r="P14611" i="1"/>
  <c r="P14612" i="1"/>
  <c r="P14613" i="1"/>
  <c r="P14614" i="1"/>
  <c r="P14615" i="1"/>
  <c r="P14616" i="1"/>
  <c r="P14617" i="1"/>
  <c r="P14618" i="1"/>
  <c r="P14619" i="1"/>
  <c r="P14620" i="1"/>
  <c r="P14621" i="1"/>
  <c r="P14622" i="1"/>
  <c r="P14623" i="1"/>
  <c r="P14624" i="1"/>
  <c r="P14625" i="1"/>
  <c r="P14626" i="1"/>
  <c r="P14627" i="1"/>
  <c r="P14628" i="1"/>
  <c r="P14629" i="1"/>
  <c r="P14630" i="1"/>
  <c r="P14631" i="1"/>
  <c r="P14632" i="1"/>
  <c r="P14633" i="1"/>
  <c r="P14634" i="1"/>
  <c r="P14635" i="1"/>
  <c r="P14636" i="1"/>
  <c r="P14637" i="1"/>
  <c r="P14638" i="1"/>
  <c r="P14639" i="1"/>
  <c r="P14640" i="1"/>
  <c r="P14641" i="1"/>
  <c r="P14642" i="1"/>
  <c r="P14643" i="1"/>
  <c r="P14644" i="1"/>
  <c r="P14645" i="1"/>
  <c r="P14646" i="1"/>
  <c r="P14647" i="1"/>
  <c r="P14648" i="1"/>
  <c r="P14649" i="1"/>
  <c r="P14650" i="1"/>
  <c r="P14651" i="1"/>
  <c r="P14652" i="1"/>
  <c r="P14653" i="1"/>
  <c r="P14654" i="1"/>
  <c r="P14655" i="1"/>
  <c r="P14656" i="1"/>
  <c r="P14657" i="1"/>
  <c r="P14658" i="1"/>
  <c r="P14659" i="1"/>
  <c r="P14660" i="1"/>
  <c r="P14661" i="1"/>
  <c r="P14662" i="1"/>
  <c r="P14663" i="1"/>
  <c r="P14664" i="1"/>
  <c r="P14665" i="1"/>
  <c r="P14666" i="1"/>
  <c r="P14667" i="1"/>
  <c r="P14668" i="1"/>
  <c r="P14669" i="1"/>
  <c r="P14670" i="1"/>
  <c r="P14671" i="1"/>
  <c r="P14672" i="1"/>
  <c r="P14673" i="1"/>
  <c r="P14674" i="1"/>
  <c r="P14675" i="1"/>
  <c r="P14676" i="1"/>
  <c r="P14677" i="1"/>
  <c r="P14678" i="1"/>
  <c r="P14679" i="1"/>
  <c r="P14680" i="1"/>
  <c r="P14681" i="1"/>
  <c r="P14682" i="1"/>
  <c r="P14683" i="1"/>
  <c r="P14684" i="1"/>
  <c r="P14685" i="1"/>
  <c r="P14686" i="1"/>
  <c r="P14687" i="1"/>
  <c r="P14688" i="1"/>
  <c r="P14689" i="1"/>
  <c r="P14690" i="1"/>
  <c r="P14691" i="1"/>
  <c r="P14692" i="1"/>
  <c r="P14693" i="1"/>
  <c r="P14694" i="1"/>
  <c r="P14695" i="1"/>
  <c r="P14696" i="1"/>
  <c r="P14697" i="1"/>
  <c r="P14698" i="1"/>
  <c r="P14699" i="1"/>
  <c r="P14700" i="1"/>
  <c r="P14701" i="1"/>
  <c r="P14702" i="1"/>
  <c r="P14703" i="1"/>
  <c r="P14704" i="1"/>
  <c r="P14705" i="1"/>
  <c r="P14706" i="1"/>
  <c r="P14707" i="1"/>
  <c r="P14708" i="1"/>
  <c r="P14709" i="1"/>
  <c r="P14710" i="1"/>
  <c r="P14711" i="1"/>
  <c r="P14712" i="1"/>
  <c r="P14713" i="1"/>
  <c r="P14714" i="1"/>
  <c r="P14715" i="1"/>
  <c r="P14716" i="1"/>
  <c r="P14717" i="1"/>
  <c r="P14718" i="1"/>
  <c r="P14719" i="1"/>
  <c r="P14720" i="1"/>
  <c r="P14721" i="1"/>
  <c r="P14722" i="1"/>
  <c r="P14723" i="1"/>
  <c r="P14724" i="1"/>
  <c r="P14725" i="1"/>
  <c r="P14726" i="1"/>
  <c r="P14727" i="1"/>
  <c r="P14728" i="1"/>
  <c r="P14729" i="1"/>
  <c r="P14730" i="1"/>
  <c r="P14731" i="1"/>
  <c r="P14732" i="1"/>
  <c r="P14733" i="1"/>
  <c r="P14734" i="1"/>
  <c r="P14735" i="1"/>
  <c r="P14736" i="1"/>
  <c r="P14737" i="1"/>
  <c r="P14738" i="1"/>
  <c r="P14739" i="1"/>
  <c r="P14740" i="1"/>
  <c r="P14741" i="1"/>
  <c r="P14742" i="1"/>
  <c r="P14743" i="1"/>
  <c r="P14744" i="1"/>
  <c r="P14745" i="1"/>
  <c r="P14746" i="1"/>
  <c r="P14747" i="1"/>
  <c r="P14748" i="1"/>
  <c r="P14749" i="1"/>
  <c r="P14750" i="1"/>
  <c r="P14751" i="1"/>
  <c r="P14752" i="1"/>
  <c r="P14753" i="1"/>
  <c r="P14754" i="1"/>
  <c r="P14755" i="1"/>
  <c r="P14756" i="1"/>
  <c r="P14757" i="1"/>
  <c r="P14758" i="1"/>
  <c r="P14759" i="1"/>
  <c r="P14760" i="1"/>
  <c r="P14761" i="1"/>
  <c r="P14762" i="1"/>
  <c r="P14763" i="1"/>
  <c r="P14764" i="1"/>
  <c r="P14765" i="1"/>
  <c r="P14766" i="1"/>
  <c r="P14767" i="1"/>
  <c r="P14768" i="1"/>
  <c r="P14769" i="1"/>
  <c r="P14770" i="1"/>
  <c r="P14771" i="1"/>
  <c r="P14772" i="1"/>
  <c r="P14773" i="1"/>
  <c r="P14774" i="1"/>
  <c r="P14775" i="1"/>
  <c r="P14776" i="1"/>
  <c r="P14777" i="1"/>
  <c r="P14778" i="1"/>
  <c r="P14779" i="1"/>
  <c r="P14780" i="1"/>
  <c r="P14781" i="1"/>
  <c r="P14782" i="1"/>
  <c r="P14783" i="1"/>
  <c r="P14784" i="1"/>
  <c r="P14785" i="1"/>
  <c r="P14786" i="1"/>
  <c r="P14787" i="1"/>
  <c r="P14788" i="1"/>
  <c r="P14789" i="1"/>
  <c r="P14790" i="1"/>
  <c r="P14791" i="1"/>
  <c r="P14792" i="1"/>
  <c r="P14793" i="1"/>
  <c r="P14794" i="1"/>
  <c r="P14795" i="1"/>
  <c r="P14796" i="1"/>
  <c r="P14797" i="1"/>
  <c r="P14798" i="1"/>
  <c r="P14799" i="1"/>
  <c r="P14800" i="1"/>
  <c r="P14801" i="1"/>
  <c r="P14802" i="1"/>
  <c r="P14803" i="1"/>
  <c r="P14804" i="1"/>
  <c r="P14805" i="1"/>
  <c r="P14806" i="1"/>
  <c r="P14807" i="1"/>
  <c r="P14808" i="1"/>
  <c r="P14809" i="1"/>
  <c r="P14810" i="1"/>
  <c r="P14811" i="1"/>
  <c r="P14812" i="1"/>
  <c r="P14813" i="1"/>
  <c r="P14814" i="1"/>
  <c r="P14815" i="1"/>
  <c r="P14816" i="1"/>
  <c r="P14817" i="1"/>
  <c r="P14818" i="1"/>
  <c r="P14819" i="1"/>
  <c r="P14820" i="1"/>
  <c r="P14821" i="1"/>
  <c r="P14822" i="1"/>
  <c r="P14823" i="1"/>
  <c r="P14824" i="1"/>
  <c r="P14825" i="1"/>
  <c r="P14826" i="1"/>
  <c r="P14827" i="1"/>
  <c r="P14828" i="1"/>
  <c r="P14829" i="1"/>
  <c r="P14830" i="1"/>
  <c r="P14831" i="1"/>
  <c r="P14832" i="1"/>
  <c r="P14833" i="1"/>
  <c r="P14834" i="1"/>
  <c r="P14835" i="1"/>
  <c r="P14836" i="1"/>
  <c r="P14837" i="1"/>
  <c r="P14838" i="1"/>
  <c r="P14839" i="1"/>
  <c r="P14840" i="1"/>
  <c r="P14841" i="1"/>
  <c r="P14842" i="1"/>
  <c r="P14843" i="1"/>
  <c r="P14844" i="1"/>
  <c r="P14845" i="1"/>
  <c r="P14846" i="1"/>
  <c r="P14847" i="1"/>
  <c r="P14848" i="1"/>
  <c r="P14849" i="1"/>
  <c r="P14850" i="1"/>
  <c r="P14851" i="1"/>
  <c r="P14852" i="1"/>
  <c r="P14853" i="1"/>
  <c r="P14854" i="1"/>
  <c r="P14855" i="1"/>
  <c r="P14856" i="1"/>
  <c r="P14857" i="1"/>
  <c r="P14858" i="1"/>
  <c r="P14859" i="1"/>
  <c r="P14860" i="1"/>
  <c r="P14861" i="1"/>
  <c r="P14862" i="1"/>
  <c r="P14863" i="1"/>
  <c r="P14864" i="1"/>
  <c r="P14865" i="1"/>
  <c r="P14866" i="1"/>
  <c r="P14867" i="1"/>
  <c r="P14868" i="1"/>
  <c r="P14869" i="1"/>
  <c r="P14870" i="1"/>
  <c r="P14871" i="1"/>
  <c r="P14872" i="1"/>
  <c r="P14873" i="1"/>
  <c r="P14874" i="1"/>
  <c r="P14875" i="1"/>
  <c r="P14876" i="1"/>
  <c r="P14877" i="1"/>
  <c r="P14878" i="1"/>
  <c r="P14879" i="1"/>
  <c r="P14880" i="1"/>
  <c r="P14881" i="1"/>
  <c r="P14882" i="1"/>
  <c r="P14883" i="1"/>
  <c r="P14884" i="1"/>
  <c r="P14885" i="1"/>
  <c r="P14886" i="1"/>
  <c r="P14887" i="1"/>
  <c r="P14888" i="1"/>
  <c r="P14889" i="1"/>
  <c r="P14890" i="1"/>
  <c r="P14891" i="1"/>
  <c r="P14892" i="1"/>
  <c r="P14893" i="1"/>
  <c r="P14894" i="1"/>
  <c r="P14895" i="1"/>
  <c r="P14896" i="1"/>
  <c r="P14897" i="1"/>
  <c r="P14898" i="1"/>
  <c r="P14899" i="1"/>
  <c r="P14900" i="1"/>
  <c r="P14901" i="1"/>
  <c r="P14902" i="1"/>
  <c r="P14903" i="1"/>
  <c r="P14904" i="1"/>
  <c r="P14905" i="1"/>
  <c r="P14906" i="1"/>
  <c r="P14907" i="1"/>
  <c r="P14908" i="1"/>
  <c r="P14909" i="1"/>
  <c r="P14910" i="1"/>
  <c r="P14911" i="1"/>
  <c r="P14912" i="1"/>
  <c r="P14913" i="1"/>
  <c r="P14914" i="1"/>
  <c r="P14915" i="1"/>
  <c r="P14916" i="1"/>
  <c r="P14917" i="1"/>
  <c r="P14918" i="1"/>
  <c r="P14919" i="1"/>
  <c r="P14920" i="1"/>
  <c r="P14921" i="1"/>
  <c r="P14922" i="1"/>
  <c r="P14923" i="1"/>
  <c r="P14924" i="1"/>
  <c r="P14925" i="1"/>
  <c r="P14926" i="1"/>
  <c r="P14927" i="1"/>
  <c r="P14928" i="1"/>
  <c r="P14929" i="1"/>
  <c r="P14930" i="1"/>
  <c r="P14931" i="1"/>
  <c r="P14932" i="1"/>
  <c r="P14933" i="1"/>
  <c r="P14934" i="1"/>
  <c r="P14935" i="1"/>
  <c r="P14936" i="1"/>
  <c r="P14937" i="1"/>
  <c r="P14938" i="1"/>
  <c r="P14939" i="1"/>
  <c r="P14940" i="1"/>
  <c r="P14941" i="1"/>
  <c r="P14942" i="1"/>
  <c r="P14943" i="1"/>
  <c r="P14944" i="1"/>
  <c r="P14945" i="1"/>
  <c r="P14946" i="1"/>
  <c r="P14947" i="1"/>
  <c r="P14948" i="1"/>
  <c r="P14949" i="1"/>
  <c r="P14950" i="1"/>
  <c r="P14951" i="1"/>
  <c r="P14952" i="1"/>
  <c r="P14953" i="1"/>
  <c r="P14954" i="1"/>
  <c r="P14955" i="1"/>
  <c r="P14956" i="1"/>
  <c r="P14957" i="1"/>
  <c r="P14958" i="1"/>
  <c r="P14959" i="1"/>
  <c r="P14960" i="1"/>
  <c r="P14961" i="1"/>
  <c r="P14962" i="1"/>
  <c r="P14963" i="1"/>
  <c r="P14964" i="1"/>
  <c r="P14965" i="1"/>
  <c r="P14966" i="1"/>
  <c r="P14967" i="1"/>
  <c r="P14968" i="1"/>
  <c r="P14969" i="1"/>
  <c r="P14970" i="1"/>
  <c r="P14971" i="1"/>
  <c r="P14972" i="1"/>
  <c r="P14973" i="1"/>
  <c r="P14974" i="1"/>
  <c r="P14975" i="1"/>
  <c r="P14976" i="1"/>
  <c r="P14977" i="1"/>
  <c r="P14978" i="1"/>
  <c r="P14979" i="1"/>
  <c r="P14980" i="1"/>
  <c r="P14981" i="1"/>
  <c r="P14982" i="1"/>
  <c r="P14983" i="1"/>
  <c r="P14984" i="1"/>
  <c r="P14985" i="1"/>
  <c r="P14986" i="1"/>
  <c r="P14987" i="1"/>
  <c r="P14988" i="1"/>
  <c r="P14989" i="1"/>
  <c r="P14990" i="1"/>
  <c r="P14991" i="1"/>
  <c r="P14992" i="1"/>
  <c r="P14993" i="1"/>
  <c r="P14994" i="1"/>
  <c r="P14995" i="1"/>
  <c r="P14996" i="1"/>
  <c r="P14997" i="1"/>
  <c r="P14998" i="1"/>
  <c r="P14999" i="1"/>
  <c r="P15000" i="1"/>
  <c r="P15001" i="1"/>
  <c r="P15002" i="1"/>
  <c r="P15003" i="1"/>
  <c r="P15004" i="1"/>
  <c r="P15005" i="1"/>
  <c r="P15006" i="1"/>
  <c r="P15007" i="1"/>
  <c r="P15008" i="1"/>
  <c r="P15009" i="1"/>
  <c r="P15010" i="1"/>
  <c r="P15011" i="1"/>
  <c r="P15012" i="1"/>
  <c r="P15013" i="1"/>
  <c r="P15014" i="1"/>
  <c r="P15015" i="1"/>
  <c r="P15016" i="1"/>
  <c r="P15017" i="1"/>
  <c r="P15018" i="1"/>
  <c r="P15019" i="1"/>
  <c r="P15020" i="1"/>
  <c r="P15021" i="1"/>
  <c r="P15022" i="1"/>
  <c r="P15023" i="1"/>
  <c r="P15024" i="1"/>
  <c r="P15025" i="1"/>
  <c r="P15026" i="1"/>
  <c r="P15027" i="1"/>
  <c r="P15028" i="1"/>
  <c r="P15029" i="1"/>
  <c r="P15030" i="1"/>
  <c r="P15031" i="1"/>
  <c r="P15032" i="1"/>
  <c r="P15033" i="1"/>
  <c r="P15034" i="1"/>
  <c r="P15035" i="1"/>
  <c r="P15036" i="1"/>
  <c r="P15037" i="1"/>
  <c r="P15038" i="1"/>
  <c r="P15039" i="1"/>
  <c r="P15040" i="1"/>
  <c r="P15041" i="1"/>
  <c r="P15042" i="1"/>
  <c r="P15043" i="1"/>
  <c r="P15044" i="1"/>
  <c r="P15045" i="1"/>
  <c r="P15046" i="1"/>
  <c r="P15047" i="1"/>
  <c r="P15048" i="1"/>
  <c r="P15049" i="1"/>
  <c r="P15050" i="1"/>
  <c r="P15051" i="1"/>
  <c r="P15052" i="1"/>
  <c r="P15053" i="1"/>
  <c r="P15054" i="1"/>
  <c r="P15055" i="1"/>
  <c r="P15056" i="1"/>
  <c r="P15057" i="1"/>
  <c r="P15058" i="1"/>
  <c r="P15059" i="1"/>
  <c r="P15060" i="1"/>
  <c r="P15061" i="1"/>
  <c r="P15062" i="1"/>
  <c r="P15063" i="1"/>
  <c r="P15064" i="1"/>
  <c r="P15065" i="1"/>
  <c r="P15066" i="1"/>
  <c r="P15067" i="1"/>
  <c r="P15068" i="1"/>
  <c r="P15069" i="1"/>
  <c r="P15070" i="1"/>
  <c r="P15071" i="1"/>
  <c r="P15072" i="1"/>
  <c r="P15073" i="1"/>
  <c r="P15074" i="1"/>
  <c r="P15075" i="1"/>
  <c r="P15076" i="1"/>
  <c r="P15077" i="1"/>
  <c r="P15078" i="1"/>
  <c r="P15079" i="1"/>
  <c r="P15080" i="1"/>
  <c r="P15081" i="1"/>
  <c r="P15082" i="1"/>
  <c r="P15083" i="1"/>
  <c r="P15084" i="1"/>
  <c r="P15085" i="1"/>
  <c r="P15086" i="1"/>
  <c r="P15087" i="1"/>
  <c r="P15088" i="1"/>
  <c r="P15089" i="1"/>
  <c r="P15090" i="1"/>
  <c r="P15091" i="1"/>
  <c r="P15092" i="1"/>
  <c r="P15093" i="1"/>
  <c r="P15094" i="1"/>
  <c r="P15095" i="1"/>
  <c r="P15096" i="1"/>
  <c r="P15097" i="1"/>
  <c r="P15098" i="1"/>
  <c r="P15099" i="1"/>
  <c r="P15100" i="1"/>
  <c r="P15101" i="1"/>
  <c r="P15102" i="1"/>
  <c r="P15103" i="1"/>
  <c r="P15104" i="1"/>
  <c r="P15105" i="1"/>
  <c r="P15106" i="1"/>
  <c r="P15107" i="1"/>
  <c r="P15108" i="1"/>
  <c r="P15109" i="1"/>
  <c r="P15110" i="1"/>
  <c r="P15111" i="1"/>
  <c r="P15112" i="1"/>
  <c r="P15113" i="1"/>
  <c r="P15114" i="1"/>
  <c r="P15115" i="1"/>
  <c r="P15116" i="1"/>
  <c r="P15117" i="1"/>
  <c r="P15118" i="1"/>
  <c r="P15119" i="1"/>
  <c r="P15120" i="1"/>
  <c r="P15121" i="1"/>
  <c r="P15122" i="1"/>
  <c r="P15123" i="1"/>
  <c r="P15124" i="1"/>
  <c r="P15125" i="1"/>
  <c r="P15126" i="1"/>
  <c r="P15127" i="1"/>
  <c r="P15128" i="1"/>
  <c r="P15129" i="1"/>
  <c r="P15130" i="1"/>
  <c r="P15131" i="1"/>
  <c r="P15132" i="1"/>
  <c r="P15133" i="1"/>
  <c r="P15134" i="1"/>
  <c r="P15135" i="1"/>
  <c r="P15136" i="1"/>
  <c r="P15137" i="1"/>
  <c r="P15138" i="1"/>
  <c r="P15139" i="1"/>
  <c r="P15140" i="1"/>
  <c r="P15141" i="1"/>
  <c r="P15142" i="1"/>
  <c r="P15143" i="1"/>
  <c r="P15144" i="1"/>
  <c r="P15145" i="1"/>
  <c r="P15146" i="1"/>
  <c r="P15147" i="1"/>
  <c r="P15148" i="1"/>
  <c r="P15149" i="1"/>
  <c r="P15150" i="1"/>
  <c r="P15151" i="1"/>
  <c r="P15152" i="1"/>
  <c r="P15153" i="1"/>
  <c r="P15154" i="1"/>
  <c r="P15155" i="1"/>
  <c r="P15156" i="1"/>
  <c r="P15157" i="1"/>
  <c r="P15158" i="1"/>
  <c r="P15159" i="1"/>
  <c r="P15160" i="1"/>
  <c r="P15161" i="1"/>
  <c r="P15162" i="1"/>
  <c r="P15163" i="1"/>
  <c r="P15164" i="1"/>
  <c r="P15165" i="1"/>
  <c r="P15166" i="1"/>
  <c r="P15167" i="1"/>
  <c r="P15168" i="1"/>
  <c r="P15169" i="1"/>
  <c r="P15170" i="1"/>
  <c r="P15171" i="1"/>
  <c r="P15172" i="1"/>
  <c r="P15173" i="1"/>
  <c r="P15174" i="1"/>
  <c r="P15175" i="1"/>
  <c r="P15176" i="1"/>
  <c r="P15177" i="1"/>
  <c r="P15178" i="1"/>
  <c r="P15179" i="1"/>
  <c r="P15180" i="1"/>
  <c r="P15181" i="1"/>
  <c r="P15182" i="1"/>
  <c r="P15183" i="1"/>
  <c r="P15184" i="1"/>
  <c r="P15185" i="1"/>
  <c r="P15186" i="1"/>
  <c r="P15187" i="1"/>
  <c r="P15188" i="1"/>
  <c r="P15189" i="1"/>
  <c r="P15190" i="1"/>
  <c r="P15191" i="1"/>
  <c r="P15192" i="1"/>
  <c r="P15193" i="1"/>
  <c r="P15194" i="1"/>
  <c r="P15195" i="1"/>
  <c r="P15196" i="1"/>
  <c r="P15197" i="1"/>
  <c r="P15198" i="1"/>
  <c r="P15199" i="1"/>
  <c r="P15200" i="1"/>
  <c r="P15201" i="1"/>
  <c r="P15202" i="1"/>
  <c r="P15203" i="1"/>
  <c r="P15204" i="1"/>
  <c r="P15205" i="1"/>
  <c r="P15206" i="1"/>
  <c r="P15207" i="1"/>
  <c r="P15208" i="1"/>
  <c r="P15209" i="1"/>
  <c r="P15210" i="1"/>
  <c r="P15211" i="1"/>
  <c r="P15212" i="1"/>
  <c r="P15213" i="1"/>
  <c r="P15214" i="1"/>
  <c r="P15215" i="1"/>
  <c r="P15216" i="1"/>
  <c r="P15217" i="1"/>
  <c r="P15218" i="1"/>
  <c r="P15219" i="1"/>
  <c r="P15220" i="1"/>
  <c r="P15221" i="1"/>
  <c r="P15222" i="1"/>
  <c r="P15223" i="1"/>
  <c r="P15224" i="1"/>
  <c r="P15225" i="1"/>
  <c r="P15226" i="1"/>
  <c r="P15227" i="1"/>
  <c r="P15228" i="1"/>
  <c r="P15229" i="1"/>
  <c r="P15230" i="1"/>
  <c r="P15231" i="1"/>
  <c r="P15232" i="1"/>
  <c r="P15233" i="1"/>
  <c r="P15234" i="1"/>
  <c r="P15235" i="1"/>
  <c r="P15236" i="1"/>
  <c r="P15237" i="1"/>
  <c r="P15238" i="1"/>
  <c r="P15239" i="1"/>
  <c r="P15240" i="1"/>
  <c r="P15241" i="1"/>
  <c r="P15242" i="1"/>
  <c r="P15243" i="1"/>
  <c r="P15244" i="1"/>
  <c r="P15245" i="1"/>
  <c r="P15246" i="1"/>
  <c r="P15247" i="1"/>
  <c r="P15248" i="1"/>
  <c r="P15249" i="1"/>
  <c r="P15250" i="1"/>
  <c r="P15251" i="1"/>
  <c r="P15252" i="1"/>
  <c r="P15253" i="1"/>
  <c r="P15254" i="1"/>
  <c r="P15255" i="1"/>
  <c r="P15256" i="1"/>
  <c r="P15257" i="1"/>
  <c r="P15258" i="1"/>
  <c r="P15259" i="1"/>
  <c r="P15260" i="1"/>
  <c r="P15261" i="1"/>
  <c r="P15262" i="1"/>
  <c r="P15263" i="1"/>
  <c r="P15264" i="1"/>
  <c r="P15265" i="1"/>
  <c r="P15266" i="1"/>
  <c r="P15267" i="1"/>
  <c r="P15268" i="1"/>
  <c r="P15269" i="1"/>
  <c r="P15270" i="1"/>
  <c r="P15271" i="1"/>
  <c r="P15272" i="1"/>
  <c r="P15273" i="1"/>
  <c r="P15274" i="1"/>
  <c r="P15275" i="1"/>
  <c r="P15276" i="1"/>
  <c r="P15277" i="1"/>
  <c r="P15278" i="1"/>
  <c r="P15279" i="1"/>
  <c r="P15280" i="1"/>
  <c r="P15281" i="1"/>
  <c r="P15282" i="1"/>
  <c r="P15283" i="1"/>
  <c r="P15284" i="1"/>
  <c r="P15285" i="1"/>
  <c r="P15286" i="1"/>
  <c r="P15287" i="1"/>
  <c r="P15288" i="1"/>
  <c r="P15289" i="1"/>
  <c r="P15290" i="1"/>
  <c r="P15291" i="1"/>
  <c r="P15292" i="1"/>
  <c r="P15293" i="1"/>
  <c r="P15294" i="1"/>
  <c r="P15295" i="1"/>
  <c r="P15296" i="1"/>
  <c r="P15297" i="1"/>
  <c r="P15298" i="1"/>
  <c r="P15299" i="1"/>
  <c r="P15300" i="1"/>
  <c r="P15301" i="1"/>
  <c r="P15302" i="1"/>
  <c r="P15303" i="1"/>
  <c r="P15304" i="1"/>
  <c r="P15305" i="1"/>
  <c r="P15306" i="1"/>
  <c r="P15307" i="1"/>
  <c r="P15308" i="1"/>
  <c r="P15309" i="1"/>
  <c r="P15310" i="1"/>
  <c r="P15311" i="1"/>
  <c r="P15312" i="1"/>
  <c r="P15313" i="1"/>
  <c r="P15314" i="1"/>
  <c r="P15315" i="1"/>
  <c r="P15316" i="1"/>
  <c r="P15317" i="1"/>
  <c r="P15318" i="1"/>
  <c r="P15319" i="1"/>
  <c r="P15320" i="1"/>
  <c r="P15321" i="1"/>
  <c r="P15322" i="1"/>
  <c r="P15323" i="1"/>
  <c r="P15324" i="1"/>
  <c r="P15325" i="1"/>
  <c r="P15326" i="1"/>
  <c r="P15327" i="1"/>
  <c r="P15328" i="1"/>
  <c r="P15329" i="1"/>
  <c r="P15330" i="1"/>
  <c r="P15331" i="1"/>
  <c r="P15332" i="1"/>
  <c r="P15333" i="1"/>
  <c r="P15334" i="1"/>
  <c r="P15335" i="1"/>
  <c r="P15336" i="1"/>
  <c r="P15337" i="1"/>
  <c r="P15338" i="1"/>
  <c r="P15339" i="1"/>
  <c r="P15340" i="1"/>
  <c r="P15341" i="1"/>
  <c r="P15342" i="1"/>
  <c r="P15343" i="1"/>
  <c r="P15344" i="1"/>
  <c r="P15345" i="1"/>
  <c r="P15346" i="1"/>
  <c r="O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10002" i="1"/>
  <c r="O10003" i="1"/>
  <c r="O10004" i="1"/>
  <c r="O10005" i="1"/>
  <c r="O10006" i="1"/>
  <c r="O10007" i="1"/>
  <c r="O10008" i="1"/>
  <c r="O10009" i="1"/>
  <c r="O10010" i="1"/>
  <c r="O10011" i="1"/>
  <c r="O10012" i="1"/>
  <c r="O10013" i="1"/>
  <c r="O10014" i="1"/>
  <c r="O10015" i="1"/>
  <c r="O10016" i="1"/>
  <c r="O10017" i="1"/>
  <c r="O10018" i="1"/>
  <c r="O10019" i="1"/>
  <c r="O10020" i="1"/>
  <c r="O10021" i="1"/>
  <c r="O10022" i="1"/>
  <c r="O10023" i="1"/>
  <c r="O10024" i="1"/>
  <c r="O10025" i="1"/>
  <c r="O10026" i="1"/>
  <c r="O10027" i="1"/>
  <c r="O10028" i="1"/>
  <c r="O10029" i="1"/>
  <c r="O10030" i="1"/>
  <c r="O10031" i="1"/>
  <c r="O10032" i="1"/>
  <c r="O10033" i="1"/>
  <c r="O10034" i="1"/>
  <c r="O10035" i="1"/>
  <c r="O10036" i="1"/>
  <c r="O10037" i="1"/>
  <c r="O10038" i="1"/>
  <c r="O10039" i="1"/>
  <c r="O10040" i="1"/>
  <c r="O10041" i="1"/>
  <c r="O10042" i="1"/>
  <c r="O10043" i="1"/>
  <c r="O10044" i="1"/>
  <c r="O10045" i="1"/>
  <c r="O10046" i="1"/>
  <c r="O10047" i="1"/>
  <c r="O10048" i="1"/>
  <c r="O10049" i="1"/>
  <c r="O10050" i="1"/>
  <c r="O10051" i="1"/>
  <c r="O10052" i="1"/>
  <c r="O10053" i="1"/>
  <c r="O10054" i="1"/>
  <c r="O10055" i="1"/>
  <c r="O10056" i="1"/>
  <c r="O10057" i="1"/>
  <c r="O10058" i="1"/>
  <c r="O10059" i="1"/>
  <c r="O10060" i="1"/>
  <c r="O10061" i="1"/>
  <c r="O10062" i="1"/>
  <c r="O10063" i="1"/>
  <c r="O10064" i="1"/>
  <c r="O10065" i="1"/>
  <c r="O10066" i="1"/>
  <c r="O10067" i="1"/>
  <c r="O10068" i="1"/>
  <c r="O10069" i="1"/>
  <c r="O10070" i="1"/>
  <c r="O10071" i="1"/>
  <c r="O10072" i="1"/>
  <c r="O10073" i="1"/>
  <c r="O10074" i="1"/>
  <c r="O10075" i="1"/>
  <c r="O10076" i="1"/>
  <c r="O10077" i="1"/>
  <c r="O10078" i="1"/>
  <c r="O10079" i="1"/>
  <c r="O10080" i="1"/>
  <c r="O10081" i="1"/>
  <c r="O10082" i="1"/>
  <c r="O10083" i="1"/>
  <c r="O10084" i="1"/>
  <c r="O10085" i="1"/>
  <c r="O10086" i="1"/>
  <c r="O10087" i="1"/>
  <c r="O10088" i="1"/>
  <c r="O10089" i="1"/>
  <c r="O10090" i="1"/>
  <c r="O10091" i="1"/>
  <c r="O10092" i="1"/>
  <c r="O10093" i="1"/>
  <c r="O10094" i="1"/>
  <c r="O10095" i="1"/>
  <c r="O10096" i="1"/>
  <c r="O10097" i="1"/>
  <c r="O10098" i="1"/>
  <c r="O10099" i="1"/>
  <c r="O10100" i="1"/>
  <c r="O10101" i="1"/>
  <c r="O10102" i="1"/>
  <c r="O10103" i="1"/>
  <c r="O10104" i="1"/>
  <c r="O10105" i="1"/>
  <c r="O10106" i="1"/>
  <c r="O10107" i="1"/>
  <c r="O10108" i="1"/>
  <c r="O10109" i="1"/>
  <c r="O10110" i="1"/>
  <c r="O10111" i="1"/>
  <c r="O10112" i="1"/>
  <c r="O10113" i="1"/>
  <c r="O10114" i="1"/>
  <c r="O10115" i="1"/>
  <c r="O10116" i="1"/>
  <c r="O10117" i="1"/>
  <c r="O10118" i="1"/>
  <c r="O10119" i="1"/>
  <c r="O10120" i="1"/>
  <c r="O10121" i="1"/>
  <c r="O10122" i="1"/>
  <c r="O10123" i="1"/>
  <c r="O10124" i="1"/>
  <c r="O10125" i="1"/>
  <c r="O10126" i="1"/>
  <c r="O10127" i="1"/>
  <c r="O10128" i="1"/>
  <c r="O10129" i="1"/>
  <c r="O10130" i="1"/>
  <c r="O10131" i="1"/>
  <c r="O10132" i="1"/>
  <c r="O10133" i="1"/>
  <c r="O10134" i="1"/>
  <c r="O10135" i="1"/>
  <c r="O10136" i="1"/>
  <c r="O10137" i="1"/>
  <c r="O10138" i="1"/>
  <c r="O10139" i="1"/>
  <c r="O10140" i="1"/>
  <c r="O10141" i="1"/>
  <c r="O10142" i="1"/>
  <c r="O10143" i="1"/>
  <c r="O10144" i="1"/>
  <c r="O10145" i="1"/>
  <c r="O10146" i="1"/>
  <c r="O10147" i="1"/>
  <c r="O10148" i="1"/>
  <c r="O10149" i="1"/>
  <c r="O10150" i="1"/>
  <c r="O10151" i="1"/>
  <c r="O10152" i="1"/>
  <c r="O10153" i="1"/>
  <c r="O10154" i="1"/>
  <c r="O10155" i="1"/>
  <c r="O10156" i="1"/>
  <c r="O10157" i="1"/>
  <c r="O10158" i="1"/>
  <c r="O10159" i="1"/>
  <c r="O10160" i="1"/>
  <c r="O10161" i="1"/>
  <c r="O10162" i="1"/>
  <c r="O10163" i="1"/>
  <c r="O10164" i="1"/>
  <c r="O10165" i="1"/>
  <c r="O10166" i="1"/>
  <c r="O10167" i="1"/>
  <c r="O10168" i="1"/>
  <c r="O10169" i="1"/>
  <c r="O10170" i="1"/>
  <c r="O10171" i="1"/>
  <c r="O10172" i="1"/>
  <c r="O10173" i="1"/>
  <c r="O10174" i="1"/>
  <c r="O10175" i="1"/>
  <c r="O10176" i="1"/>
  <c r="O10177" i="1"/>
  <c r="O10178" i="1"/>
  <c r="O10179" i="1"/>
  <c r="O10180" i="1"/>
  <c r="O10181" i="1"/>
  <c r="O10182" i="1"/>
  <c r="O10183" i="1"/>
  <c r="O10184" i="1"/>
  <c r="O10185" i="1"/>
  <c r="O10186" i="1"/>
  <c r="O10187" i="1"/>
  <c r="O10188" i="1"/>
  <c r="O10189" i="1"/>
  <c r="O10190" i="1"/>
  <c r="O10191" i="1"/>
  <c r="O10192" i="1"/>
  <c r="O10193" i="1"/>
  <c r="O10194" i="1"/>
  <c r="O10195" i="1"/>
  <c r="O10196" i="1"/>
  <c r="O10197" i="1"/>
  <c r="O10198" i="1"/>
  <c r="O10199" i="1"/>
  <c r="O10200" i="1"/>
  <c r="O10201" i="1"/>
  <c r="O10202" i="1"/>
  <c r="O10203" i="1"/>
  <c r="O10204" i="1"/>
  <c r="O10205" i="1"/>
  <c r="O10206" i="1"/>
  <c r="O10207" i="1"/>
  <c r="O10208" i="1"/>
  <c r="O10209" i="1"/>
  <c r="O10210" i="1"/>
  <c r="O10211" i="1"/>
  <c r="O10212" i="1"/>
  <c r="O10213" i="1"/>
  <c r="O10214" i="1"/>
  <c r="O10215" i="1"/>
  <c r="O10216" i="1"/>
  <c r="O10217" i="1"/>
  <c r="O10218" i="1"/>
  <c r="O10219" i="1"/>
  <c r="O10220" i="1"/>
  <c r="O10221" i="1"/>
  <c r="O10222" i="1"/>
  <c r="O10223" i="1"/>
  <c r="O10224" i="1"/>
  <c r="O10225" i="1"/>
  <c r="O10226" i="1"/>
  <c r="O10227" i="1"/>
  <c r="O10228" i="1"/>
  <c r="O10229" i="1"/>
  <c r="O10230" i="1"/>
  <c r="O10231" i="1"/>
  <c r="O10232" i="1"/>
  <c r="O10233" i="1"/>
  <c r="O10234" i="1"/>
  <c r="O10235" i="1"/>
  <c r="O10236" i="1"/>
  <c r="O10237" i="1"/>
  <c r="O10238" i="1"/>
  <c r="O10239" i="1"/>
  <c r="O10240" i="1"/>
  <c r="O10241" i="1"/>
  <c r="O10242" i="1"/>
  <c r="O10243" i="1"/>
  <c r="O10244" i="1"/>
  <c r="O10245" i="1"/>
  <c r="O10246" i="1"/>
  <c r="O10247" i="1"/>
  <c r="O10248" i="1"/>
  <c r="O10249" i="1"/>
  <c r="O10250" i="1"/>
  <c r="O10251" i="1"/>
  <c r="O10252" i="1"/>
  <c r="O10253" i="1"/>
  <c r="O10254" i="1"/>
  <c r="O10255" i="1"/>
  <c r="O10256" i="1"/>
  <c r="O10257" i="1"/>
  <c r="O10258" i="1"/>
  <c r="O10259" i="1"/>
  <c r="O10260" i="1"/>
  <c r="O10261" i="1"/>
  <c r="O10262" i="1"/>
  <c r="O10263" i="1"/>
  <c r="O10264" i="1"/>
  <c r="O10265" i="1"/>
  <c r="O10266" i="1"/>
  <c r="O10267" i="1"/>
  <c r="O10268" i="1"/>
  <c r="O10269" i="1"/>
  <c r="O10270" i="1"/>
  <c r="O10271" i="1"/>
  <c r="O10272" i="1"/>
  <c r="O10273" i="1"/>
  <c r="O10274" i="1"/>
  <c r="O10275" i="1"/>
  <c r="O10276" i="1"/>
  <c r="O10277" i="1"/>
  <c r="O10278" i="1"/>
  <c r="O10279" i="1"/>
  <c r="O10280" i="1"/>
  <c r="O10281" i="1"/>
  <c r="O10282" i="1"/>
  <c r="O10283" i="1"/>
  <c r="O10284" i="1"/>
  <c r="O10285" i="1"/>
  <c r="O10286" i="1"/>
  <c r="O10287" i="1"/>
  <c r="O10288" i="1"/>
  <c r="O10289" i="1"/>
  <c r="O10290" i="1"/>
  <c r="O10291" i="1"/>
  <c r="O10292" i="1"/>
  <c r="O10293" i="1"/>
  <c r="O10294" i="1"/>
  <c r="O10295" i="1"/>
  <c r="O10296" i="1"/>
  <c r="O10297" i="1"/>
  <c r="O10298" i="1"/>
  <c r="O10299" i="1"/>
  <c r="O10300" i="1"/>
  <c r="O10301" i="1"/>
  <c r="O10302" i="1"/>
  <c r="O10303" i="1"/>
  <c r="O10304" i="1"/>
  <c r="O10305" i="1"/>
  <c r="O10306" i="1"/>
  <c r="O10307" i="1"/>
  <c r="O10308" i="1"/>
  <c r="O10309" i="1"/>
  <c r="O10310" i="1"/>
  <c r="O10311" i="1"/>
  <c r="O10312" i="1"/>
  <c r="O10313" i="1"/>
  <c r="O10314" i="1"/>
  <c r="O10315" i="1"/>
  <c r="O10316" i="1"/>
  <c r="O10317" i="1"/>
  <c r="O10318" i="1"/>
  <c r="O10319" i="1"/>
  <c r="O10320" i="1"/>
  <c r="O10321" i="1"/>
  <c r="O10322" i="1"/>
  <c r="O10323" i="1"/>
  <c r="O10324" i="1"/>
  <c r="O10325" i="1"/>
  <c r="O10326" i="1"/>
  <c r="O10327" i="1"/>
  <c r="O10328" i="1"/>
  <c r="O10329" i="1"/>
  <c r="O10330" i="1"/>
  <c r="O10331" i="1"/>
  <c r="O10332" i="1"/>
  <c r="O10333" i="1"/>
  <c r="O10334" i="1"/>
  <c r="O10335" i="1"/>
  <c r="O10336" i="1"/>
  <c r="O10337" i="1"/>
  <c r="O10338" i="1"/>
  <c r="O10339" i="1"/>
  <c r="O10340" i="1"/>
  <c r="O10341" i="1"/>
  <c r="O10342" i="1"/>
  <c r="O10343" i="1"/>
  <c r="O10344" i="1"/>
  <c r="O10345" i="1"/>
  <c r="O10346" i="1"/>
  <c r="O10347" i="1"/>
  <c r="O10348" i="1"/>
  <c r="O10349" i="1"/>
  <c r="O10350" i="1"/>
  <c r="O10351" i="1"/>
  <c r="O10352" i="1"/>
  <c r="O10353" i="1"/>
  <c r="O10354" i="1"/>
  <c r="O10355" i="1"/>
  <c r="O10356" i="1"/>
  <c r="O10357" i="1"/>
  <c r="O10358" i="1"/>
  <c r="O10359" i="1"/>
  <c r="O10360" i="1"/>
  <c r="O10361" i="1"/>
  <c r="O10362" i="1"/>
  <c r="O10363" i="1"/>
  <c r="O10364" i="1"/>
  <c r="O10365" i="1"/>
  <c r="O10366" i="1"/>
  <c r="O10367" i="1"/>
  <c r="O10368" i="1"/>
  <c r="O10369" i="1"/>
  <c r="O10370" i="1"/>
  <c r="O10371" i="1"/>
  <c r="O10372" i="1"/>
  <c r="O10373" i="1"/>
  <c r="O10374" i="1"/>
  <c r="O10375" i="1"/>
  <c r="O10376" i="1"/>
  <c r="O10377" i="1"/>
  <c r="O10378" i="1"/>
  <c r="O10379" i="1"/>
  <c r="O10380" i="1"/>
  <c r="O10381" i="1"/>
  <c r="O10382" i="1"/>
  <c r="O10383" i="1"/>
  <c r="O10384" i="1"/>
  <c r="O10385" i="1"/>
  <c r="O10386" i="1"/>
  <c r="O10387" i="1"/>
  <c r="O10388" i="1"/>
  <c r="O10389" i="1"/>
  <c r="O10390" i="1"/>
  <c r="O10391" i="1"/>
  <c r="O10392" i="1"/>
  <c r="O10393" i="1"/>
  <c r="O10394" i="1"/>
  <c r="O10395" i="1"/>
  <c r="O10396" i="1"/>
  <c r="O10397" i="1"/>
  <c r="O10398" i="1"/>
  <c r="O10399" i="1"/>
  <c r="O10400" i="1"/>
  <c r="O10401" i="1"/>
  <c r="O10402" i="1"/>
  <c r="O10403" i="1"/>
  <c r="O10404" i="1"/>
  <c r="O10405" i="1"/>
  <c r="O10406" i="1"/>
  <c r="O10407" i="1"/>
  <c r="O10408" i="1"/>
  <c r="O10409" i="1"/>
  <c r="O10410" i="1"/>
  <c r="O10411" i="1"/>
  <c r="O10412" i="1"/>
  <c r="O10413" i="1"/>
  <c r="O10414" i="1"/>
  <c r="O10415" i="1"/>
  <c r="O10416" i="1"/>
  <c r="O10417" i="1"/>
  <c r="O10418" i="1"/>
  <c r="O10419" i="1"/>
  <c r="O10420" i="1"/>
  <c r="O10421" i="1"/>
  <c r="O10422" i="1"/>
  <c r="O10423" i="1"/>
  <c r="O10424" i="1"/>
  <c r="O10425" i="1"/>
  <c r="O10426" i="1"/>
  <c r="O10427" i="1"/>
  <c r="O10428" i="1"/>
  <c r="O10429" i="1"/>
  <c r="O10430" i="1"/>
  <c r="O10431" i="1"/>
  <c r="O10432" i="1"/>
  <c r="O10433" i="1"/>
  <c r="O10434" i="1"/>
  <c r="O10435" i="1"/>
  <c r="O10436" i="1"/>
  <c r="O10437" i="1"/>
  <c r="O10438" i="1"/>
  <c r="O10439" i="1"/>
  <c r="O10440" i="1"/>
  <c r="O10441" i="1"/>
  <c r="O10442" i="1"/>
  <c r="O10443" i="1"/>
  <c r="O10444" i="1"/>
  <c r="O10445" i="1"/>
  <c r="O10446" i="1"/>
  <c r="O10447" i="1"/>
  <c r="O10448" i="1"/>
  <c r="O10449" i="1"/>
  <c r="O10450" i="1"/>
  <c r="O10451" i="1"/>
  <c r="O10452" i="1"/>
  <c r="O10453" i="1"/>
  <c r="O10454" i="1"/>
  <c r="O10455" i="1"/>
  <c r="O10456" i="1"/>
  <c r="O10457" i="1"/>
  <c r="O10458" i="1"/>
  <c r="O10459" i="1"/>
  <c r="O10460" i="1"/>
  <c r="O10461" i="1"/>
  <c r="O10462" i="1"/>
  <c r="O10463" i="1"/>
  <c r="O10464" i="1"/>
  <c r="O10465" i="1"/>
  <c r="O10466" i="1"/>
  <c r="O10467" i="1"/>
  <c r="O10468" i="1"/>
  <c r="O10469" i="1"/>
  <c r="O10470" i="1"/>
  <c r="O10471" i="1"/>
  <c r="O10472" i="1"/>
  <c r="O10473" i="1"/>
  <c r="O10474" i="1"/>
  <c r="O10475" i="1"/>
  <c r="O10476" i="1"/>
  <c r="O10477" i="1"/>
  <c r="O10478" i="1"/>
  <c r="O10479" i="1"/>
  <c r="O10480" i="1"/>
  <c r="O10481" i="1"/>
  <c r="O10482" i="1"/>
  <c r="O10483" i="1"/>
  <c r="O10484" i="1"/>
  <c r="O10485" i="1"/>
  <c r="O10486" i="1"/>
  <c r="O10487" i="1"/>
  <c r="O10488" i="1"/>
  <c r="O10489" i="1"/>
  <c r="O10490" i="1"/>
  <c r="O10491" i="1"/>
  <c r="O10492" i="1"/>
  <c r="O10493" i="1"/>
  <c r="O10494" i="1"/>
  <c r="O10495" i="1"/>
  <c r="O10496" i="1"/>
  <c r="O10497" i="1"/>
  <c r="O10498" i="1"/>
  <c r="O10499" i="1"/>
  <c r="O10500" i="1"/>
  <c r="O10501" i="1"/>
  <c r="O10502" i="1"/>
  <c r="O10503" i="1"/>
  <c r="O10504" i="1"/>
  <c r="O10505" i="1"/>
  <c r="O10506" i="1"/>
  <c r="O10507" i="1"/>
  <c r="O10508" i="1"/>
  <c r="O10509" i="1"/>
  <c r="O10510" i="1"/>
  <c r="O10511" i="1"/>
  <c r="O10512" i="1"/>
  <c r="O10513" i="1"/>
  <c r="O10514" i="1"/>
  <c r="O10515" i="1"/>
  <c r="O10516" i="1"/>
  <c r="O10517" i="1"/>
  <c r="O10518" i="1"/>
  <c r="O10519" i="1"/>
  <c r="O10520" i="1"/>
  <c r="O10521" i="1"/>
  <c r="O10522" i="1"/>
  <c r="O10523" i="1"/>
  <c r="O10524" i="1"/>
  <c r="O10525" i="1"/>
  <c r="O10526" i="1"/>
  <c r="O10527" i="1"/>
  <c r="O10528" i="1"/>
  <c r="O10529" i="1"/>
  <c r="O10530" i="1"/>
  <c r="O10531" i="1"/>
  <c r="O10532" i="1"/>
  <c r="O10533" i="1"/>
  <c r="O10534" i="1"/>
  <c r="O10535" i="1"/>
  <c r="O10536" i="1"/>
  <c r="O10537" i="1"/>
  <c r="O10538" i="1"/>
  <c r="O10539" i="1"/>
  <c r="O10540" i="1"/>
  <c r="O10541" i="1"/>
  <c r="O10542" i="1"/>
  <c r="O10543" i="1"/>
  <c r="O10544" i="1"/>
  <c r="O10545" i="1"/>
  <c r="O10546" i="1"/>
  <c r="O10547" i="1"/>
  <c r="O10548" i="1"/>
  <c r="O10549" i="1"/>
  <c r="O10550" i="1"/>
  <c r="O10551" i="1"/>
  <c r="O10552" i="1"/>
  <c r="O10553" i="1"/>
  <c r="O10554" i="1"/>
  <c r="O10555" i="1"/>
  <c r="O10556" i="1"/>
  <c r="O10557" i="1"/>
  <c r="O10558" i="1"/>
  <c r="O10559" i="1"/>
  <c r="O10560" i="1"/>
  <c r="O10561" i="1"/>
  <c r="O10562" i="1"/>
  <c r="O10563" i="1"/>
  <c r="O10564" i="1"/>
  <c r="O10565" i="1"/>
  <c r="O10566" i="1"/>
  <c r="O10567" i="1"/>
  <c r="O10568" i="1"/>
  <c r="O10569" i="1"/>
  <c r="O10570" i="1"/>
  <c r="O10571" i="1"/>
  <c r="O10572" i="1"/>
  <c r="O10573" i="1"/>
  <c r="O10574" i="1"/>
  <c r="O10575" i="1"/>
  <c r="O10576" i="1"/>
  <c r="O10577" i="1"/>
  <c r="O10578" i="1"/>
  <c r="O10579" i="1"/>
  <c r="O10580" i="1"/>
  <c r="O10581" i="1"/>
  <c r="O10582" i="1"/>
  <c r="O10583" i="1"/>
  <c r="O10584" i="1"/>
  <c r="O10585" i="1"/>
  <c r="O10586" i="1"/>
  <c r="O10587" i="1"/>
  <c r="O10588" i="1"/>
  <c r="O10589" i="1"/>
  <c r="O10590" i="1"/>
  <c r="O10591" i="1"/>
  <c r="O10592" i="1"/>
  <c r="O10593" i="1"/>
  <c r="O10594" i="1"/>
  <c r="O10595" i="1"/>
  <c r="O10596" i="1"/>
  <c r="O10597" i="1"/>
  <c r="O10598" i="1"/>
  <c r="O10599" i="1"/>
  <c r="O10600" i="1"/>
  <c r="O10601" i="1"/>
  <c r="O10602" i="1"/>
  <c r="O10603" i="1"/>
  <c r="O10604" i="1"/>
  <c r="O10605" i="1"/>
  <c r="O10606" i="1"/>
  <c r="O10607" i="1"/>
  <c r="O10608" i="1"/>
  <c r="O10609" i="1"/>
  <c r="O10610" i="1"/>
  <c r="O10611" i="1"/>
  <c r="O10612" i="1"/>
  <c r="O10613" i="1"/>
  <c r="O10614" i="1"/>
  <c r="O10615" i="1"/>
  <c r="O10616" i="1"/>
  <c r="O10617" i="1"/>
  <c r="O10618" i="1"/>
  <c r="O10619" i="1"/>
  <c r="O10620" i="1"/>
  <c r="O10621" i="1"/>
  <c r="O10622" i="1"/>
  <c r="O10623" i="1"/>
  <c r="O10624" i="1"/>
  <c r="O10625" i="1"/>
  <c r="O10626" i="1"/>
  <c r="O10627" i="1"/>
  <c r="O10628" i="1"/>
  <c r="O10629" i="1"/>
  <c r="O10630" i="1"/>
  <c r="O10631" i="1"/>
  <c r="O10632" i="1"/>
  <c r="O10633" i="1"/>
  <c r="O10634" i="1"/>
  <c r="O10635" i="1"/>
  <c r="O10636" i="1"/>
  <c r="O10637" i="1"/>
  <c r="O10638" i="1"/>
  <c r="O10639" i="1"/>
  <c r="O10640" i="1"/>
  <c r="O10641" i="1"/>
  <c r="O10642" i="1"/>
  <c r="O10643" i="1"/>
  <c r="O10644" i="1"/>
  <c r="O10645" i="1"/>
  <c r="O10646" i="1"/>
  <c r="O10647" i="1"/>
  <c r="O10648" i="1"/>
  <c r="O10649" i="1"/>
  <c r="O10650" i="1"/>
  <c r="O10651" i="1"/>
  <c r="O10652" i="1"/>
  <c r="O10653" i="1"/>
  <c r="O10654" i="1"/>
  <c r="O10655" i="1"/>
  <c r="O10656" i="1"/>
  <c r="O10657" i="1"/>
  <c r="O10658" i="1"/>
  <c r="O10659" i="1"/>
  <c r="O10660" i="1"/>
  <c r="O10661" i="1"/>
  <c r="O10662" i="1"/>
  <c r="O10663" i="1"/>
  <c r="O10664" i="1"/>
  <c r="O10665" i="1"/>
  <c r="O10666" i="1"/>
  <c r="O10667" i="1"/>
  <c r="O10668" i="1"/>
  <c r="O10669" i="1"/>
  <c r="O10670" i="1"/>
  <c r="O10671" i="1"/>
  <c r="O10672" i="1"/>
  <c r="O10673" i="1"/>
  <c r="O10674" i="1"/>
  <c r="O10675" i="1"/>
  <c r="O10676" i="1"/>
  <c r="O10677" i="1"/>
  <c r="O10678" i="1"/>
  <c r="O10679" i="1"/>
  <c r="O10680" i="1"/>
  <c r="O10681" i="1"/>
  <c r="O10682" i="1"/>
  <c r="O10683" i="1"/>
  <c r="O10684" i="1"/>
  <c r="O10685" i="1"/>
  <c r="O10686" i="1"/>
  <c r="O10687" i="1"/>
  <c r="O10688" i="1"/>
  <c r="O10689" i="1"/>
  <c r="O10690" i="1"/>
  <c r="O10691" i="1"/>
  <c r="O10692" i="1"/>
  <c r="O10693" i="1"/>
  <c r="O10694" i="1"/>
  <c r="O10695" i="1"/>
  <c r="O10696" i="1"/>
  <c r="O10697" i="1"/>
  <c r="O10698" i="1"/>
  <c r="O10699" i="1"/>
  <c r="O10700" i="1"/>
  <c r="O10701" i="1"/>
  <c r="O10702" i="1"/>
  <c r="O10703" i="1"/>
  <c r="O10704" i="1"/>
  <c r="O10705" i="1"/>
  <c r="O10706" i="1"/>
  <c r="O10707" i="1"/>
  <c r="O10708" i="1"/>
  <c r="O10709" i="1"/>
  <c r="O10710" i="1"/>
  <c r="O10711" i="1"/>
  <c r="O10712" i="1"/>
  <c r="O10713" i="1"/>
  <c r="O10714" i="1"/>
  <c r="O10715" i="1"/>
  <c r="O10716" i="1"/>
  <c r="O10717" i="1"/>
  <c r="O10718" i="1"/>
  <c r="O10719" i="1"/>
  <c r="O10720" i="1"/>
  <c r="O10721" i="1"/>
  <c r="O10722" i="1"/>
  <c r="O10723" i="1"/>
  <c r="O10724" i="1"/>
  <c r="O10725" i="1"/>
  <c r="O10726" i="1"/>
  <c r="O10727" i="1"/>
  <c r="O10728" i="1"/>
  <c r="O10729" i="1"/>
  <c r="O10730" i="1"/>
  <c r="O10731" i="1"/>
  <c r="O10732" i="1"/>
  <c r="O10733" i="1"/>
  <c r="O10734" i="1"/>
  <c r="O10735" i="1"/>
  <c r="O10736" i="1"/>
  <c r="O10737" i="1"/>
  <c r="O10738" i="1"/>
  <c r="O10739" i="1"/>
  <c r="O10740" i="1"/>
  <c r="O10741" i="1"/>
  <c r="O10742" i="1"/>
  <c r="O10743" i="1"/>
  <c r="O10744" i="1"/>
  <c r="O10745" i="1"/>
  <c r="O10746" i="1"/>
  <c r="O10747" i="1"/>
  <c r="O10748" i="1"/>
  <c r="O10749" i="1"/>
  <c r="O10750" i="1"/>
  <c r="O10751" i="1"/>
  <c r="O10752" i="1"/>
  <c r="O10753" i="1"/>
  <c r="O10754" i="1"/>
  <c r="O10755" i="1"/>
  <c r="O10756" i="1"/>
  <c r="O10757" i="1"/>
  <c r="O10758" i="1"/>
  <c r="O10759" i="1"/>
  <c r="O10760" i="1"/>
  <c r="O10761" i="1"/>
  <c r="O10762" i="1"/>
  <c r="O10763" i="1"/>
  <c r="O10764" i="1"/>
  <c r="O10765" i="1"/>
  <c r="O10766" i="1"/>
  <c r="O10767" i="1"/>
  <c r="O10768" i="1"/>
  <c r="O10769" i="1"/>
  <c r="O10770" i="1"/>
  <c r="O10771" i="1"/>
  <c r="O10772" i="1"/>
  <c r="O10773" i="1"/>
  <c r="O10774" i="1"/>
  <c r="O10775" i="1"/>
  <c r="O10776" i="1"/>
  <c r="O10777" i="1"/>
  <c r="O10778" i="1"/>
  <c r="O10779" i="1"/>
  <c r="O10780" i="1"/>
  <c r="O10781" i="1"/>
  <c r="O10782" i="1"/>
  <c r="O10783" i="1"/>
  <c r="O10784" i="1"/>
  <c r="O10785" i="1"/>
  <c r="O10786" i="1"/>
  <c r="O10787" i="1"/>
  <c r="O10788" i="1"/>
  <c r="O10789" i="1"/>
  <c r="O10790" i="1"/>
  <c r="O10791" i="1"/>
  <c r="O10792" i="1"/>
  <c r="O10793" i="1"/>
  <c r="O10794" i="1"/>
  <c r="O10795" i="1"/>
  <c r="O10796" i="1"/>
  <c r="O10797" i="1"/>
  <c r="O10798" i="1"/>
  <c r="O10799" i="1"/>
  <c r="O10800" i="1"/>
  <c r="O10801" i="1"/>
  <c r="O10802" i="1"/>
  <c r="O10803" i="1"/>
  <c r="O10804" i="1"/>
  <c r="O10805" i="1"/>
  <c r="O10806" i="1"/>
  <c r="O10807" i="1"/>
  <c r="O10808" i="1"/>
  <c r="O10809" i="1"/>
  <c r="O10810" i="1"/>
  <c r="O10811" i="1"/>
  <c r="O10812" i="1"/>
  <c r="O10813" i="1"/>
  <c r="O10814" i="1"/>
  <c r="O10815" i="1"/>
  <c r="O10816" i="1"/>
  <c r="O10817" i="1"/>
  <c r="O10818" i="1"/>
  <c r="O10819" i="1"/>
  <c r="O10820" i="1"/>
  <c r="O10821" i="1"/>
  <c r="O10822" i="1"/>
  <c r="O10823" i="1"/>
  <c r="O10824" i="1"/>
  <c r="O10825" i="1"/>
  <c r="O10826" i="1"/>
  <c r="O10827" i="1"/>
  <c r="O10828" i="1"/>
  <c r="O10829" i="1"/>
  <c r="O10830" i="1"/>
  <c r="O10831" i="1"/>
  <c r="O10832" i="1"/>
  <c r="O10833" i="1"/>
  <c r="O10834" i="1"/>
  <c r="O10835" i="1"/>
  <c r="O10836" i="1"/>
  <c r="O10837" i="1"/>
  <c r="O10838" i="1"/>
  <c r="O10839" i="1"/>
  <c r="O10840" i="1"/>
  <c r="O10841" i="1"/>
  <c r="O10842" i="1"/>
  <c r="O10843" i="1"/>
  <c r="O10844" i="1"/>
  <c r="O10845" i="1"/>
  <c r="O10846" i="1"/>
  <c r="O10847" i="1"/>
  <c r="O10848" i="1"/>
  <c r="O10849" i="1"/>
  <c r="O10850" i="1"/>
  <c r="O10851" i="1"/>
  <c r="O10852" i="1"/>
  <c r="O10853" i="1"/>
  <c r="O10854" i="1"/>
  <c r="O10855" i="1"/>
  <c r="O10856" i="1"/>
  <c r="O10857" i="1"/>
  <c r="O10858" i="1"/>
  <c r="O10859" i="1"/>
  <c r="O10860" i="1"/>
  <c r="O10861" i="1"/>
  <c r="O10862" i="1"/>
  <c r="O10863" i="1"/>
  <c r="O10864" i="1"/>
  <c r="O10865" i="1"/>
  <c r="O10866" i="1"/>
  <c r="O10867" i="1"/>
  <c r="O10868" i="1"/>
  <c r="O10869" i="1"/>
  <c r="O10870" i="1"/>
  <c r="O10871" i="1"/>
  <c r="O10872" i="1"/>
  <c r="O10873" i="1"/>
  <c r="O10874" i="1"/>
  <c r="O10875" i="1"/>
  <c r="O10876" i="1"/>
  <c r="O10877" i="1"/>
  <c r="O10878" i="1"/>
  <c r="O10879" i="1"/>
  <c r="O10880" i="1"/>
  <c r="O10881" i="1"/>
  <c r="O10882" i="1"/>
  <c r="O10883" i="1"/>
  <c r="O10884" i="1"/>
  <c r="O10885" i="1"/>
  <c r="O10886" i="1"/>
  <c r="O10887" i="1"/>
  <c r="O10888" i="1"/>
  <c r="O10889" i="1"/>
  <c r="O10890" i="1"/>
  <c r="O10891" i="1"/>
  <c r="O10892" i="1"/>
  <c r="O10893" i="1"/>
  <c r="O10894" i="1"/>
  <c r="O10895" i="1"/>
  <c r="O10896" i="1"/>
  <c r="O10897" i="1"/>
  <c r="O10898" i="1"/>
  <c r="O10899" i="1"/>
  <c r="O10900" i="1"/>
  <c r="O10901" i="1"/>
  <c r="O10902" i="1"/>
  <c r="O10903" i="1"/>
  <c r="O10904" i="1"/>
  <c r="O10905" i="1"/>
  <c r="O10906" i="1"/>
  <c r="O10907" i="1"/>
  <c r="O10908" i="1"/>
  <c r="O10909" i="1"/>
  <c r="O10910" i="1"/>
  <c r="O10911" i="1"/>
  <c r="O10912" i="1"/>
  <c r="O10913" i="1"/>
  <c r="O10914" i="1"/>
  <c r="O10915" i="1"/>
  <c r="O10916" i="1"/>
  <c r="O10917" i="1"/>
  <c r="O10918" i="1"/>
  <c r="O10919" i="1"/>
  <c r="O10920" i="1"/>
  <c r="O10921" i="1"/>
  <c r="O10922" i="1"/>
  <c r="O10923" i="1"/>
  <c r="O10924" i="1"/>
  <c r="O10925" i="1"/>
  <c r="O10926" i="1"/>
  <c r="O10927" i="1"/>
  <c r="O10928" i="1"/>
  <c r="O10929" i="1"/>
  <c r="O10930" i="1"/>
  <c r="O10931" i="1"/>
  <c r="O10932" i="1"/>
  <c r="O10933" i="1"/>
  <c r="O10934" i="1"/>
  <c r="O10935" i="1"/>
  <c r="O10936" i="1"/>
  <c r="O10937" i="1"/>
  <c r="O10938" i="1"/>
  <c r="O10939" i="1"/>
  <c r="O10940" i="1"/>
  <c r="O10941" i="1"/>
  <c r="O10942" i="1"/>
  <c r="O10943" i="1"/>
  <c r="O10944" i="1"/>
  <c r="O10945" i="1"/>
  <c r="O10946" i="1"/>
  <c r="O10947" i="1"/>
  <c r="O10948" i="1"/>
  <c r="O10949" i="1"/>
  <c r="O10950" i="1"/>
  <c r="O10951" i="1"/>
  <c r="O10952" i="1"/>
  <c r="O10953" i="1"/>
  <c r="O10954" i="1"/>
  <c r="O10955" i="1"/>
  <c r="O10956" i="1"/>
  <c r="O10957" i="1"/>
  <c r="O10958" i="1"/>
  <c r="O10959" i="1"/>
  <c r="O10960" i="1"/>
  <c r="O10961" i="1"/>
  <c r="O10962" i="1"/>
  <c r="O10963" i="1"/>
  <c r="O10964" i="1"/>
  <c r="O10965" i="1"/>
  <c r="O10966" i="1"/>
  <c r="O10967" i="1"/>
  <c r="O10968" i="1"/>
  <c r="O10969" i="1"/>
  <c r="O10970" i="1"/>
  <c r="O10971" i="1"/>
  <c r="O10972" i="1"/>
  <c r="O10973" i="1"/>
  <c r="O10974" i="1"/>
  <c r="O10975" i="1"/>
  <c r="O10976" i="1"/>
  <c r="O10977" i="1"/>
  <c r="O10978" i="1"/>
  <c r="O10979" i="1"/>
  <c r="O10980" i="1"/>
  <c r="O10981" i="1"/>
  <c r="O10982" i="1"/>
  <c r="O10983" i="1"/>
  <c r="O10984" i="1"/>
  <c r="O10985" i="1"/>
  <c r="O10986" i="1"/>
  <c r="O10987" i="1"/>
  <c r="O10988" i="1"/>
  <c r="O10989" i="1"/>
  <c r="O10990" i="1"/>
  <c r="O10991" i="1"/>
  <c r="O10992" i="1"/>
  <c r="O10993" i="1"/>
  <c r="O10994" i="1"/>
  <c r="O10995" i="1"/>
  <c r="O10996" i="1"/>
  <c r="O10997" i="1"/>
  <c r="O10998" i="1"/>
  <c r="O10999" i="1"/>
  <c r="O11000" i="1"/>
  <c r="O11001" i="1"/>
  <c r="O11002" i="1"/>
  <c r="O11003" i="1"/>
  <c r="O11004" i="1"/>
  <c r="O11005" i="1"/>
  <c r="O11006" i="1"/>
  <c r="O11007" i="1"/>
  <c r="O11008" i="1"/>
  <c r="O11009" i="1"/>
  <c r="O11010" i="1"/>
  <c r="O11011" i="1"/>
  <c r="O11012" i="1"/>
  <c r="O11013" i="1"/>
  <c r="O11014" i="1"/>
  <c r="O11015" i="1"/>
  <c r="O11016" i="1"/>
  <c r="O11017" i="1"/>
  <c r="O11018" i="1"/>
  <c r="O11019" i="1"/>
  <c r="O11020" i="1"/>
  <c r="O11021" i="1"/>
  <c r="O11022" i="1"/>
  <c r="O11023" i="1"/>
  <c r="O11024" i="1"/>
  <c r="O11025" i="1"/>
  <c r="O11026" i="1"/>
  <c r="O11027" i="1"/>
  <c r="O11028" i="1"/>
  <c r="O11029" i="1"/>
  <c r="O11030" i="1"/>
  <c r="O11031" i="1"/>
  <c r="O11032" i="1"/>
  <c r="O11033" i="1"/>
  <c r="O11034" i="1"/>
  <c r="O11035" i="1"/>
  <c r="O11036" i="1"/>
  <c r="O11037" i="1"/>
  <c r="O11038" i="1"/>
  <c r="O11039" i="1"/>
  <c r="O11040" i="1"/>
  <c r="O11041" i="1"/>
  <c r="O11042" i="1"/>
  <c r="O11043" i="1"/>
  <c r="O11044" i="1"/>
  <c r="O11045" i="1"/>
  <c r="O11046" i="1"/>
  <c r="O11047" i="1"/>
  <c r="O11048" i="1"/>
  <c r="O11049" i="1"/>
  <c r="O11050" i="1"/>
  <c r="O11051" i="1"/>
  <c r="O11052" i="1"/>
  <c r="O11053" i="1"/>
  <c r="O11054" i="1"/>
  <c r="O11055" i="1"/>
  <c r="O11056" i="1"/>
  <c r="O11057" i="1"/>
  <c r="O11058" i="1"/>
  <c r="O11059" i="1"/>
  <c r="O11060" i="1"/>
  <c r="O11061" i="1"/>
  <c r="O11062" i="1"/>
  <c r="O11063" i="1"/>
  <c r="O11064" i="1"/>
  <c r="O11065" i="1"/>
  <c r="O11066" i="1"/>
  <c r="O11067" i="1"/>
  <c r="O11068" i="1"/>
  <c r="O11069" i="1"/>
  <c r="O11070" i="1"/>
  <c r="O11071" i="1"/>
  <c r="O11072" i="1"/>
  <c r="O11073" i="1"/>
  <c r="O11074" i="1"/>
  <c r="O11075" i="1"/>
  <c r="O11076" i="1"/>
  <c r="O11077" i="1"/>
  <c r="O11078" i="1"/>
  <c r="O11079" i="1"/>
  <c r="O11080" i="1"/>
  <c r="O11081" i="1"/>
  <c r="O11082" i="1"/>
  <c r="O11083" i="1"/>
  <c r="O11084" i="1"/>
  <c r="O11085" i="1"/>
  <c r="O11086" i="1"/>
  <c r="O11087" i="1"/>
  <c r="O11088" i="1"/>
  <c r="O11089" i="1"/>
  <c r="O11090" i="1"/>
  <c r="O11091" i="1"/>
  <c r="O11092" i="1"/>
  <c r="O11093" i="1"/>
  <c r="O11094" i="1"/>
  <c r="O11095" i="1"/>
  <c r="O11096" i="1"/>
  <c r="O11097" i="1"/>
  <c r="O11098" i="1"/>
  <c r="O11099" i="1"/>
  <c r="O11100" i="1"/>
  <c r="O11101" i="1"/>
  <c r="O11102" i="1"/>
  <c r="O11103" i="1"/>
  <c r="O11104" i="1"/>
  <c r="O11105" i="1"/>
  <c r="O11106" i="1"/>
  <c r="O11107" i="1"/>
  <c r="O11108" i="1"/>
  <c r="O11109" i="1"/>
  <c r="O11110" i="1"/>
  <c r="O11111" i="1"/>
  <c r="O11112" i="1"/>
  <c r="O11113" i="1"/>
  <c r="O11114" i="1"/>
  <c r="O11115" i="1"/>
  <c r="O11116" i="1"/>
  <c r="O11117" i="1"/>
  <c r="O11118" i="1"/>
  <c r="O11119" i="1"/>
  <c r="O11120" i="1"/>
  <c r="O11121" i="1"/>
  <c r="O11122" i="1"/>
  <c r="O11123" i="1"/>
  <c r="O11124" i="1"/>
  <c r="O11125" i="1"/>
  <c r="O11126" i="1"/>
  <c r="O11127" i="1"/>
  <c r="O11128" i="1"/>
  <c r="O11129" i="1"/>
  <c r="O11130" i="1"/>
  <c r="O11131" i="1"/>
  <c r="O11132" i="1"/>
  <c r="O11133" i="1"/>
  <c r="O11134" i="1"/>
  <c r="O11135" i="1"/>
  <c r="O11136" i="1"/>
  <c r="O11137" i="1"/>
  <c r="O11138" i="1"/>
  <c r="O11139" i="1"/>
  <c r="O11140" i="1"/>
  <c r="O11141" i="1"/>
  <c r="O11142" i="1"/>
  <c r="O11143" i="1"/>
  <c r="O11144" i="1"/>
  <c r="O11145" i="1"/>
  <c r="O11146" i="1"/>
  <c r="O11147" i="1"/>
  <c r="O11148" i="1"/>
  <c r="O11149" i="1"/>
  <c r="O11150" i="1"/>
  <c r="O11151" i="1"/>
  <c r="O11152" i="1"/>
  <c r="O11153" i="1"/>
  <c r="O11154" i="1"/>
  <c r="O11155" i="1"/>
  <c r="O11156" i="1"/>
  <c r="O11157" i="1"/>
  <c r="O11158" i="1"/>
  <c r="O11159" i="1"/>
  <c r="O11160" i="1"/>
  <c r="O11161" i="1"/>
  <c r="O11162" i="1"/>
  <c r="O11163" i="1"/>
  <c r="O11164" i="1"/>
  <c r="O11165" i="1"/>
  <c r="O11166" i="1"/>
  <c r="O11167" i="1"/>
  <c r="O11168" i="1"/>
  <c r="O11169" i="1"/>
  <c r="O11170" i="1"/>
  <c r="O11171" i="1"/>
  <c r="O11172" i="1"/>
  <c r="O11173" i="1"/>
  <c r="O11174" i="1"/>
  <c r="O11175" i="1"/>
  <c r="O11176" i="1"/>
  <c r="O11177" i="1"/>
  <c r="O11178" i="1"/>
  <c r="O11179" i="1"/>
  <c r="O11180" i="1"/>
  <c r="O11181" i="1"/>
  <c r="O11182" i="1"/>
  <c r="O11183" i="1"/>
  <c r="O11184" i="1"/>
  <c r="O11185" i="1"/>
  <c r="O11186" i="1"/>
  <c r="O11187" i="1"/>
  <c r="O11188" i="1"/>
  <c r="O11189" i="1"/>
  <c r="O11190" i="1"/>
  <c r="O11191" i="1"/>
  <c r="O11192" i="1"/>
  <c r="O11193" i="1"/>
  <c r="O11194" i="1"/>
  <c r="O11195" i="1"/>
  <c r="O11196" i="1"/>
  <c r="O11197" i="1"/>
  <c r="O11198" i="1"/>
  <c r="O11199" i="1"/>
  <c r="O11200" i="1"/>
  <c r="O11201" i="1"/>
  <c r="O11202" i="1"/>
  <c r="O11203" i="1"/>
  <c r="O11204" i="1"/>
  <c r="O11205" i="1"/>
  <c r="O11206" i="1"/>
  <c r="O11207" i="1"/>
  <c r="O11208" i="1"/>
  <c r="O11209" i="1"/>
  <c r="O11210" i="1"/>
  <c r="O11211" i="1"/>
  <c r="O11212" i="1"/>
  <c r="O11213" i="1"/>
  <c r="O11214" i="1"/>
  <c r="O11215" i="1"/>
  <c r="O11216" i="1"/>
  <c r="O11217" i="1"/>
  <c r="O11218" i="1"/>
  <c r="O11219" i="1"/>
  <c r="O11220" i="1"/>
  <c r="O11221" i="1"/>
  <c r="O11222" i="1"/>
  <c r="O11223" i="1"/>
  <c r="O11224" i="1"/>
  <c r="O11225" i="1"/>
  <c r="O11226" i="1"/>
  <c r="O11227" i="1"/>
  <c r="O11228" i="1"/>
  <c r="O11229" i="1"/>
  <c r="O11230" i="1"/>
  <c r="O11231" i="1"/>
  <c r="O11232" i="1"/>
  <c r="O11233" i="1"/>
  <c r="O11234" i="1"/>
  <c r="O11235" i="1"/>
  <c r="O11236" i="1"/>
  <c r="O11237" i="1"/>
  <c r="O11238" i="1"/>
  <c r="O11239" i="1"/>
  <c r="O11240" i="1"/>
  <c r="O11241" i="1"/>
  <c r="O11242" i="1"/>
  <c r="O11243" i="1"/>
  <c r="O11244" i="1"/>
  <c r="O11245" i="1"/>
  <c r="O11246" i="1"/>
  <c r="O11247" i="1"/>
  <c r="O11248" i="1"/>
  <c r="O11249" i="1"/>
  <c r="O11250" i="1"/>
  <c r="O11251" i="1"/>
  <c r="O11252" i="1"/>
  <c r="O11253" i="1"/>
  <c r="O11254" i="1"/>
  <c r="O11255" i="1"/>
  <c r="O11256" i="1"/>
  <c r="O11257" i="1"/>
  <c r="O11258" i="1"/>
  <c r="O11259" i="1"/>
  <c r="O11260" i="1"/>
  <c r="O11261" i="1"/>
  <c r="O11262" i="1"/>
  <c r="O11263" i="1"/>
  <c r="O11264" i="1"/>
  <c r="O11265" i="1"/>
  <c r="O11266" i="1"/>
  <c r="O11267" i="1"/>
  <c r="O11268" i="1"/>
  <c r="O11269" i="1"/>
  <c r="O11270" i="1"/>
  <c r="O11271" i="1"/>
  <c r="O11272" i="1"/>
  <c r="O11273" i="1"/>
  <c r="O11274" i="1"/>
  <c r="O11275" i="1"/>
  <c r="O11276" i="1"/>
  <c r="O11277" i="1"/>
  <c r="O11278" i="1"/>
  <c r="O11279" i="1"/>
  <c r="O11280" i="1"/>
  <c r="O11281" i="1"/>
  <c r="O11282" i="1"/>
  <c r="O11283" i="1"/>
  <c r="O11284" i="1"/>
  <c r="O11285" i="1"/>
  <c r="O11286" i="1"/>
  <c r="O11287" i="1"/>
  <c r="O11288" i="1"/>
  <c r="O11289" i="1"/>
  <c r="O11290" i="1"/>
  <c r="O11291" i="1"/>
  <c r="O11292" i="1"/>
  <c r="O11293" i="1"/>
  <c r="O11294" i="1"/>
  <c r="O11295" i="1"/>
  <c r="O11296" i="1"/>
  <c r="O11297" i="1"/>
  <c r="O11298" i="1"/>
  <c r="O11299" i="1"/>
  <c r="O11300" i="1"/>
  <c r="O11301" i="1"/>
  <c r="O11302" i="1"/>
  <c r="O11303" i="1"/>
  <c r="O11304" i="1"/>
  <c r="O11305" i="1"/>
  <c r="O11306" i="1"/>
  <c r="O11307" i="1"/>
  <c r="O11308" i="1"/>
  <c r="O11309" i="1"/>
  <c r="O11310" i="1"/>
  <c r="O11311" i="1"/>
  <c r="O11312" i="1"/>
  <c r="O11313" i="1"/>
  <c r="O11314" i="1"/>
  <c r="O11315" i="1"/>
  <c r="O11316" i="1"/>
  <c r="O11317" i="1"/>
  <c r="O11318" i="1"/>
  <c r="O11319" i="1"/>
  <c r="O11320" i="1"/>
  <c r="O11321" i="1"/>
  <c r="O11322" i="1"/>
  <c r="O11323" i="1"/>
  <c r="O11324" i="1"/>
  <c r="O11325" i="1"/>
  <c r="O11326" i="1"/>
  <c r="O11327" i="1"/>
  <c r="O11328" i="1"/>
  <c r="O11329" i="1"/>
  <c r="O11330" i="1"/>
  <c r="O11331" i="1"/>
  <c r="O11332" i="1"/>
  <c r="O11333" i="1"/>
  <c r="O11334" i="1"/>
  <c r="O11335" i="1"/>
  <c r="O11336" i="1"/>
  <c r="O11337" i="1"/>
  <c r="O11338" i="1"/>
  <c r="O11339" i="1"/>
  <c r="O11340" i="1"/>
  <c r="O11341" i="1"/>
  <c r="O11342" i="1"/>
  <c r="O11343" i="1"/>
  <c r="O11344" i="1"/>
  <c r="O11345" i="1"/>
  <c r="O11346" i="1"/>
  <c r="O11347" i="1"/>
  <c r="O11348" i="1"/>
  <c r="O11349" i="1"/>
  <c r="O11350" i="1"/>
  <c r="O11351" i="1"/>
  <c r="O11352" i="1"/>
  <c r="O11353" i="1"/>
  <c r="O11354" i="1"/>
  <c r="O11355" i="1"/>
  <c r="O11356" i="1"/>
  <c r="O11357" i="1"/>
  <c r="O11358" i="1"/>
  <c r="O11359" i="1"/>
  <c r="O11360" i="1"/>
  <c r="O11361" i="1"/>
  <c r="O11362" i="1"/>
  <c r="O11363" i="1"/>
  <c r="O11364" i="1"/>
  <c r="O11365" i="1"/>
  <c r="O11366" i="1"/>
  <c r="O11367" i="1"/>
  <c r="O11368" i="1"/>
  <c r="O11369" i="1"/>
  <c r="O11370" i="1"/>
  <c r="O11371" i="1"/>
  <c r="O11372" i="1"/>
  <c r="O11373" i="1"/>
  <c r="O11374" i="1"/>
  <c r="O11375" i="1"/>
  <c r="O11376" i="1"/>
  <c r="O11377" i="1"/>
  <c r="O11378" i="1"/>
  <c r="O11379" i="1"/>
  <c r="O11380" i="1"/>
  <c r="O11381" i="1"/>
  <c r="O11382" i="1"/>
  <c r="O11383" i="1"/>
  <c r="O11384" i="1"/>
  <c r="O11385" i="1"/>
  <c r="O11386" i="1"/>
  <c r="O11387" i="1"/>
  <c r="O11388" i="1"/>
  <c r="O11389" i="1"/>
  <c r="O11390" i="1"/>
  <c r="O11391" i="1"/>
  <c r="O11392" i="1"/>
  <c r="O11393" i="1"/>
  <c r="O11394" i="1"/>
  <c r="O11395" i="1"/>
  <c r="O11396" i="1"/>
  <c r="O11397" i="1"/>
  <c r="O11398" i="1"/>
  <c r="O11399" i="1"/>
  <c r="O11400" i="1"/>
  <c r="O11401" i="1"/>
  <c r="O11402" i="1"/>
  <c r="O11403" i="1"/>
  <c r="O11404" i="1"/>
  <c r="O11405" i="1"/>
  <c r="O11406" i="1"/>
  <c r="O11407" i="1"/>
  <c r="O11408" i="1"/>
  <c r="O11409" i="1"/>
  <c r="O11410" i="1"/>
  <c r="O11411" i="1"/>
  <c r="O11412" i="1"/>
  <c r="O11413" i="1"/>
  <c r="O11414" i="1"/>
  <c r="O11415" i="1"/>
  <c r="O11416" i="1"/>
  <c r="O11417" i="1"/>
  <c r="O11418" i="1"/>
  <c r="O11419" i="1"/>
  <c r="O11420" i="1"/>
  <c r="O11421" i="1"/>
  <c r="O11422" i="1"/>
  <c r="O11423" i="1"/>
  <c r="O11424" i="1"/>
  <c r="O11425" i="1"/>
  <c r="O11426" i="1"/>
  <c r="O11427" i="1"/>
  <c r="O11428" i="1"/>
  <c r="O11429" i="1"/>
  <c r="O11430" i="1"/>
  <c r="O11431" i="1"/>
  <c r="O11432" i="1"/>
  <c r="O11433" i="1"/>
  <c r="O11434" i="1"/>
  <c r="O11435" i="1"/>
  <c r="O11436" i="1"/>
  <c r="O11437" i="1"/>
  <c r="O11438" i="1"/>
  <c r="O11439" i="1"/>
  <c r="O11440" i="1"/>
  <c r="O11441" i="1"/>
  <c r="O11442" i="1"/>
  <c r="O11443" i="1"/>
  <c r="O11444" i="1"/>
  <c r="O11445" i="1"/>
  <c r="O11446" i="1"/>
  <c r="O11447" i="1"/>
  <c r="O11448" i="1"/>
  <c r="O11449" i="1"/>
  <c r="O11450" i="1"/>
  <c r="O11451" i="1"/>
  <c r="O11452" i="1"/>
  <c r="O11453" i="1"/>
  <c r="O11454" i="1"/>
  <c r="O11455" i="1"/>
  <c r="O11456" i="1"/>
  <c r="O11457" i="1"/>
  <c r="O11458" i="1"/>
  <c r="O11459" i="1"/>
  <c r="O11460" i="1"/>
  <c r="O11461" i="1"/>
  <c r="O11462" i="1"/>
  <c r="O11463" i="1"/>
  <c r="O11464" i="1"/>
  <c r="O11465" i="1"/>
  <c r="O11466" i="1"/>
  <c r="O11467" i="1"/>
  <c r="O11468" i="1"/>
  <c r="O11469" i="1"/>
  <c r="O11470" i="1"/>
  <c r="O11471" i="1"/>
  <c r="O11472" i="1"/>
  <c r="O11473" i="1"/>
  <c r="O11474" i="1"/>
  <c r="O11475" i="1"/>
  <c r="O11476" i="1"/>
  <c r="O11477" i="1"/>
  <c r="O11478" i="1"/>
  <c r="O11479" i="1"/>
  <c r="O11480" i="1"/>
  <c r="O11481" i="1"/>
  <c r="O11482" i="1"/>
  <c r="O11483" i="1"/>
  <c r="O11484" i="1"/>
  <c r="O11485" i="1"/>
  <c r="O11486" i="1"/>
  <c r="O11487" i="1"/>
  <c r="O11488" i="1"/>
  <c r="O11489" i="1"/>
  <c r="O11490" i="1"/>
  <c r="O11491" i="1"/>
  <c r="O11492" i="1"/>
  <c r="O11493" i="1"/>
  <c r="O11494" i="1"/>
  <c r="O11495" i="1"/>
  <c r="O11496" i="1"/>
  <c r="O11497" i="1"/>
  <c r="O11498" i="1"/>
  <c r="O11499" i="1"/>
  <c r="O11500" i="1"/>
  <c r="O11501" i="1"/>
  <c r="O11502" i="1"/>
  <c r="O11503" i="1"/>
  <c r="O11504" i="1"/>
  <c r="O11505" i="1"/>
  <c r="O11506" i="1"/>
  <c r="O11507" i="1"/>
  <c r="O11508" i="1"/>
  <c r="O11509" i="1"/>
  <c r="O11510" i="1"/>
  <c r="O11511" i="1"/>
  <c r="O11512" i="1"/>
  <c r="O11513" i="1"/>
  <c r="O11514" i="1"/>
  <c r="O11515" i="1"/>
  <c r="O11516" i="1"/>
  <c r="O11517" i="1"/>
  <c r="O11518" i="1"/>
  <c r="O11519" i="1"/>
  <c r="O11520" i="1"/>
  <c r="O11521" i="1"/>
  <c r="O11522" i="1"/>
  <c r="O11523" i="1"/>
  <c r="O11524" i="1"/>
  <c r="O11525" i="1"/>
  <c r="O11526" i="1"/>
  <c r="O11527" i="1"/>
  <c r="O11528" i="1"/>
  <c r="O11529" i="1"/>
  <c r="O11530" i="1"/>
  <c r="O11531" i="1"/>
  <c r="O11532" i="1"/>
  <c r="O11533" i="1"/>
  <c r="O11534" i="1"/>
  <c r="O11535" i="1"/>
  <c r="O11536" i="1"/>
  <c r="O11537" i="1"/>
  <c r="O11538" i="1"/>
  <c r="O11539" i="1"/>
  <c r="O11540" i="1"/>
  <c r="O11541" i="1"/>
  <c r="O11542" i="1"/>
  <c r="O11543" i="1"/>
  <c r="O11544" i="1"/>
  <c r="O11545" i="1"/>
  <c r="O11546" i="1"/>
  <c r="O11547" i="1"/>
  <c r="O11548" i="1"/>
  <c r="O11549" i="1"/>
  <c r="O11550" i="1"/>
  <c r="O11551" i="1"/>
  <c r="O11552" i="1"/>
  <c r="O11553" i="1"/>
  <c r="O11554" i="1"/>
  <c r="O11555" i="1"/>
  <c r="O11556" i="1"/>
  <c r="O11557" i="1"/>
  <c r="O11558" i="1"/>
  <c r="O11559" i="1"/>
  <c r="O11560" i="1"/>
  <c r="O11561" i="1"/>
  <c r="O11562" i="1"/>
  <c r="O11563" i="1"/>
  <c r="O11564" i="1"/>
  <c r="O11565" i="1"/>
  <c r="O11566" i="1"/>
  <c r="O11567" i="1"/>
  <c r="O11568" i="1"/>
  <c r="O11569" i="1"/>
  <c r="O11570" i="1"/>
  <c r="O11571" i="1"/>
  <c r="O11572" i="1"/>
  <c r="O11573" i="1"/>
  <c r="O11574" i="1"/>
  <c r="O11575" i="1"/>
  <c r="O11576" i="1"/>
  <c r="O11577" i="1"/>
  <c r="O11578" i="1"/>
  <c r="O11579" i="1"/>
  <c r="O11580" i="1"/>
  <c r="O11581" i="1"/>
  <c r="O11582" i="1"/>
  <c r="O11583" i="1"/>
  <c r="O11584" i="1"/>
  <c r="O11585" i="1"/>
  <c r="O11586" i="1"/>
  <c r="O11587" i="1"/>
  <c r="O11588" i="1"/>
  <c r="O11589" i="1"/>
  <c r="O11590" i="1"/>
  <c r="O11591" i="1"/>
  <c r="O11592" i="1"/>
  <c r="O11593" i="1"/>
  <c r="O11594" i="1"/>
  <c r="O11595" i="1"/>
  <c r="O11596" i="1"/>
  <c r="O11597" i="1"/>
  <c r="O11598" i="1"/>
  <c r="O11599" i="1"/>
  <c r="O11600" i="1"/>
  <c r="O11601" i="1"/>
  <c r="O11602" i="1"/>
  <c r="O11603" i="1"/>
  <c r="O11604" i="1"/>
  <c r="O11605" i="1"/>
  <c r="O11606" i="1"/>
  <c r="O11607" i="1"/>
  <c r="O11608" i="1"/>
  <c r="O11609" i="1"/>
  <c r="O11610" i="1"/>
  <c r="O11611" i="1"/>
  <c r="O11612" i="1"/>
  <c r="O11613" i="1"/>
  <c r="O11614" i="1"/>
  <c r="O11615" i="1"/>
  <c r="O11616" i="1"/>
  <c r="O11617" i="1"/>
  <c r="O11618" i="1"/>
  <c r="O11619" i="1"/>
  <c r="O11620" i="1"/>
  <c r="O11621" i="1"/>
  <c r="O11622" i="1"/>
  <c r="O11623" i="1"/>
  <c r="O11624" i="1"/>
  <c r="O11625" i="1"/>
  <c r="O11626" i="1"/>
  <c r="O11627" i="1"/>
  <c r="O11628" i="1"/>
  <c r="O11629" i="1"/>
  <c r="O11630" i="1"/>
  <c r="O11631" i="1"/>
  <c r="O11632" i="1"/>
  <c r="O11633" i="1"/>
  <c r="O11634" i="1"/>
  <c r="O11635" i="1"/>
  <c r="O11636" i="1"/>
  <c r="O11637" i="1"/>
  <c r="O11638" i="1"/>
  <c r="O11639" i="1"/>
  <c r="O11640" i="1"/>
  <c r="O11641" i="1"/>
  <c r="O11642" i="1"/>
  <c r="O11643" i="1"/>
  <c r="O11644" i="1"/>
  <c r="O11645" i="1"/>
  <c r="O11646" i="1"/>
  <c r="O11647" i="1"/>
  <c r="O11648" i="1"/>
  <c r="O11649" i="1"/>
  <c r="O11650" i="1"/>
  <c r="O11651" i="1"/>
  <c r="O11652" i="1"/>
  <c r="O11653" i="1"/>
  <c r="O11654" i="1"/>
  <c r="O11655" i="1"/>
  <c r="O11656" i="1"/>
  <c r="O11657" i="1"/>
  <c r="O11658" i="1"/>
  <c r="O11659" i="1"/>
  <c r="O11660" i="1"/>
  <c r="O11661" i="1"/>
  <c r="O11662" i="1"/>
  <c r="O11663" i="1"/>
  <c r="O11664" i="1"/>
  <c r="O11665" i="1"/>
  <c r="O11666" i="1"/>
  <c r="O11667" i="1"/>
  <c r="O11668" i="1"/>
  <c r="O11669" i="1"/>
  <c r="O11670" i="1"/>
  <c r="O11671" i="1"/>
  <c r="O11672" i="1"/>
  <c r="O11673" i="1"/>
  <c r="O11674" i="1"/>
  <c r="O11675" i="1"/>
  <c r="O11676" i="1"/>
  <c r="O11677" i="1"/>
  <c r="O11678" i="1"/>
  <c r="O11679" i="1"/>
  <c r="O11680" i="1"/>
  <c r="O11681" i="1"/>
  <c r="O11682" i="1"/>
  <c r="O11683" i="1"/>
  <c r="O11684" i="1"/>
  <c r="O11685" i="1"/>
  <c r="O11686" i="1"/>
  <c r="O11687" i="1"/>
  <c r="O11688" i="1"/>
  <c r="O11689" i="1"/>
  <c r="O11690" i="1"/>
  <c r="O11691" i="1"/>
  <c r="O11692" i="1"/>
  <c r="O11693" i="1"/>
  <c r="O11694" i="1"/>
  <c r="O11695" i="1"/>
  <c r="O11696" i="1"/>
  <c r="O11697" i="1"/>
  <c r="O11698" i="1"/>
  <c r="O11699" i="1"/>
  <c r="O11700" i="1"/>
  <c r="O11701" i="1"/>
  <c r="O11702" i="1"/>
  <c r="O11703" i="1"/>
  <c r="O11704" i="1"/>
  <c r="O11705" i="1"/>
  <c r="O11706" i="1"/>
  <c r="O11707" i="1"/>
  <c r="O11708" i="1"/>
  <c r="O11709" i="1"/>
  <c r="O11710" i="1"/>
  <c r="O11711" i="1"/>
  <c r="O11712" i="1"/>
  <c r="O11713" i="1"/>
  <c r="O11714" i="1"/>
  <c r="O11715" i="1"/>
  <c r="O11716" i="1"/>
  <c r="O11717" i="1"/>
  <c r="O11718" i="1"/>
  <c r="O11719" i="1"/>
  <c r="O11720" i="1"/>
  <c r="O11721" i="1"/>
  <c r="O11722" i="1"/>
  <c r="O11723" i="1"/>
  <c r="O11724" i="1"/>
  <c r="O11725" i="1"/>
  <c r="O11726" i="1"/>
  <c r="O11727" i="1"/>
  <c r="O11728" i="1"/>
  <c r="O11729" i="1"/>
  <c r="O11730" i="1"/>
  <c r="O11731" i="1"/>
  <c r="O11732" i="1"/>
  <c r="O11733" i="1"/>
  <c r="O11734" i="1"/>
  <c r="O11735" i="1"/>
  <c r="O11736" i="1"/>
  <c r="O11737" i="1"/>
  <c r="O11738" i="1"/>
  <c r="O11739" i="1"/>
  <c r="O11740" i="1"/>
  <c r="O11741" i="1"/>
  <c r="O11742" i="1"/>
  <c r="O11743" i="1"/>
  <c r="O11744" i="1"/>
  <c r="O11745" i="1"/>
  <c r="O11746" i="1"/>
  <c r="O11747" i="1"/>
  <c r="O11748" i="1"/>
  <c r="O11749" i="1"/>
  <c r="O11750" i="1"/>
  <c r="O11751" i="1"/>
  <c r="O11752" i="1"/>
  <c r="O11753" i="1"/>
  <c r="O11754" i="1"/>
  <c r="O11755" i="1"/>
  <c r="O11756" i="1"/>
  <c r="O11757" i="1"/>
  <c r="O11758" i="1"/>
  <c r="O11759" i="1"/>
  <c r="O11760" i="1"/>
  <c r="O11761" i="1"/>
  <c r="O11762" i="1"/>
  <c r="O11763" i="1"/>
  <c r="O11764" i="1"/>
  <c r="O11765" i="1"/>
  <c r="O11766" i="1"/>
  <c r="O11767" i="1"/>
  <c r="O11768" i="1"/>
  <c r="O11769" i="1"/>
  <c r="O11770" i="1"/>
  <c r="O11771" i="1"/>
  <c r="O11772" i="1"/>
  <c r="O11773" i="1"/>
  <c r="O11774" i="1"/>
  <c r="O11775" i="1"/>
  <c r="O11776" i="1"/>
  <c r="O11777" i="1"/>
  <c r="O11778" i="1"/>
  <c r="O11779" i="1"/>
  <c r="O11780" i="1"/>
  <c r="O11781" i="1"/>
  <c r="O11782" i="1"/>
  <c r="O11783" i="1"/>
  <c r="O11784" i="1"/>
  <c r="O11785" i="1"/>
  <c r="O11786" i="1"/>
  <c r="O11787" i="1"/>
  <c r="O11788" i="1"/>
  <c r="O11789" i="1"/>
  <c r="O11790" i="1"/>
  <c r="O11791" i="1"/>
  <c r="O11792" i="1"/>
  <c r="O11793" i="1"/>
  <c r="O11794" i="1"/>
  <c r="O11795" i="1"/>
  <c r="O11796" i="1"/>
  <c r="O11797" i="1"/>
  <c r="O11798" i="1"/>
  <c r="O11799" i="1"/>
  <c r="O11800" i="1"/>
  <c r="O11801" i="1"/>
  <c r="O11802" i="1"/>
  <c r="O11803" i="1"/>
  <c r="O11804" i="1"/>
  <c r="O11805" i="1"/>
  <c r="O11806" i="1"/>
  <c r="O11807" i="1"/>
  <c r="O11808" i="1"/>
  <c r="O11809" i="1"/>
  <c r="O11810" i="1"/>
  <c r="O11811" i="1"/>
  <c r="O11812" i="1"/>
  <c r="O11813" i="1"/>
  <c r="O11814" i="1"/>
  <c r="O11815" i="1"/>
  <c r="O11816" i="1"/>
  <c r="O11817" i="1"/>
  <c r="O11818" i="1"/>
  <c r="O11819" i="1"/>
  <c r="O11820" i="1"/>
  <c r="O11821" i="1"/>
  <c r="O11822" i="1"/>
  <c r="O11823" i="1"/>
  <c r="O11824" i="1"/>
  <c r="O11825" i="1"/>
  <c r="O11826" i="1"/>
  <c r="O11827" i="1"/>
  <c r="O11828" i="1"/>
  <c r="O11829" i="1"/>
  <c r="O11830" i="1"/>
  <c r="O11831" i="1"/>
  <c r="O11832" i="1"/>
  <c r="O11833" i="1"/>
  <c r="O11834" i="1"/>
  <c r="O11835" i="1"/>
  <c r="O11836" i="1"/>
  <c r="O11837" i="1"/>
  <c r="O11838" i="1"/>
  <c r="O11839" i="1"/>
  <c r="O11840" i="1"/>
  <c r="O11841" i="1"/>
  <c r="O11842" i="1"/>
  <c r="O11843" i="1"/>
  <c r="O11844" i="1"/>
  <c r="O11845" i="1"/>
  <c r="O11846" i="1"/>
  <c r="O11847" i="1"/>
  <c r="O11848" i="1"/>
  <c r="O11849" i="1"/>
  <c r="O11850" i="1"/>
  <c r="O11851" i="1"/>
  <c r="O11852" i="1"/>
  <c r="O11853" i="1"/>
  <c r="O11854" i="1"/>
  <c r="O11855" i="1"/>
  <c r="O11856" i="1"/>
  <c r="O11857" i="1"/>
  <c r="O11858" i="1"/>
  <c r="O11859" i="1"/>
  <c r="O11860" i="1"/>
  <c r="O11861" i="1"/>
  <c r="O11862" i="1"/>
  <c r="O11863" i="1"/>
  <c r="O11864" i="1"/>
  <c r="O11865" i="1"/>
  <c r="O11866" i="1"/>
  <c r="O11867" i="1"/>
  <c r="O11868" i="1"/>
  <c r="O11869" i="1"/>
  <c r="O11870" i="1"/>
  <c r="O11871" i="1"/>
  <c r="O11872" i="1"/>
  <c r="O11873" i="1"/>
  <c r="O11874" i="1"/>
  <c r="O11875" i="1"/>
  <c r="O11876" i="1"/>
  <c r="O11877" i="1"/>
  <c r="O11878" i="1"/>
  <c r="O11879" i="1"/>
  <c r="O11880" i="1"/>
  <c r="O11881" i="1"/>
  <c r="O11882" i="1"/>
  <c r="O11883" i="1"/>
  <c r="O11884" i="1"/>
  <c r="O11885" i="1"/>
  <c r="O11886" i="1"/>
  <c r="O11887" i="1"/>
  <c r="O11888" i="1"/>
  <c r="O11889" i="1"/>
  <c r="O11890" i="1"/>
  <c r="O11891" i="1"/>
  <c r="O11892" i="1"/>
  <c r="O11893" i="1"/>
  <c r="O11894" i="1"/>
  <c r="O11895" i="1"/>
  <c r="O11896" i="1"/>
  <c r="O11897" i="1"/>
  <c r="O11898" i="1"/>
  <c r="O11899" i="1"/>
  <c r="O11900" i="1"/>
  <c r="O11901" i="1"/>
  <c r="O11902" i="1"/>
  <c r="O11903" i="1"/>
  <c r="O11904" i="1"/>
  <c r="O11905" i="1"/>
  <c r="O11906" i="1"/>
  <c r="O11907" i="1"/>
  <c r="O11908" i="1"/>
  <c r="O11909" i="1"/>
  <c r="O11910" i="1"/>
  <c r="O11911" i="1"/>
  <c r="O11912" i="1"/>
  <c r="O11913" i="1"/>
  <c r="O11914" i="1"/>
  <c r="O11915" i="1"/>
  <c r="O11916" i="1"/>
  <c r="O11917" i="1"/>
  <c r="O11918" i="1"/>
  <c r="O11919" i="1"/>
  <c r="O11920" i="1"/>
  <c r="O11921" i="1"/>
  <c r="O11922" i="1"/>
  <c r="O11923" i="1"/>
  <c r="O11924" i="1"/>
  <c r="O11925" i="1"/>
  <c r="O11926" i="1"/>
  <c r="O11927" i="1"/>
  <c r="O11928" i="1"/>
  <c r="O11929" i="1"/>
  <c r="O11930" i="1"/>
  <c r="O11931" i="1"/>
  <c r="O11932" i="1"/>
  <c r="O11933" i="1"/>
  <c r="O11934" i="1"/>
  <c r="O11935" i="1"/>
  <c r="O11936" i="1"/>
  <c r="O11937" i="1"/>
  <c r="O11938" i="1"/>
  <c r="O11939" i="1"/>
  <c r="O11940" i="1"/>
  <c r="O11941" i="1"/>
  <c r="O11942" i="1"/>
  <c r="O11943" i="1"/>
  <c r="O11944" i="1"/>
  <c r="O11945" i="1"/>
  <c r="O11946" i="1"/>
  <c r="O11947" i="1"/>
  <c r="O11948" i="1"/>
  <c r="O11949" i="1"/>
  <c r="O11950" i="1"/>
  <c r="O11951" i="1"/>
  <c r="O11952" i="1"/>
  <c r="O11953" i="1"/>
  <c r="O11954" i="1"/>
  <c r="O11955" i="1"/>
  <c r="O11956" i="1"/>
  <c r="O11957" i="1"/>
  <c r="O11958" i="1"/>
  <c r="O11959" i="1"/>
  <c r="O11960" i="1"/>
  <c r="O11961" i="1"/>
  <c r="O11962" i="1"/>
  <c r="O11963" i="1"/>
  <c r="O11964" i="1"/>
  <c r="O11965" i="1"/>
  <c r="O11966" i="1"/>
  <c r="O11967" i="1"/>
  <c r="O11968" i="1"/>
  <c r="O11969" i="1"/>
  <c r="O11970" i="1"/>
  <c r="O11971" i="1"/>
  <c r="O11972" i="1"/>
  <c r="O11973" i="1"/>
  <c r="O11974" i="1"/>
  <c r="O11975" i="1"/>
  <c r="O11976" i="1"/>
  <c r="O11977" i="1"/>
  <c r="O11978" i="1"/>
  <c r="O11979" i="1"/>
  <c r="O11980" i="1"/>
  <c r="O11981" i="1"/>
  <c r="O11982" i="1"/>
  <c r="O11983" i="1"/>
  <c r="O11984" i="1"/>
  <c r="O11985" i="1"/>
  <c r="O11986" i="1"/>
  <c r="O11987" i="1"/>
  <c r="O11988" i="1"/>
  <c r="O11989" i="1"/>
  <c r="O11990" i="1"/>
  <c r="O11991" i="1"/>
  <c r="O11992" i="1"/>
  <c r="O11993" i="1"/>
  <c r="O11994" i="1"/>
  <c r="O11995" i="1"/>
  <c r="O11996" i="1"/>
  <c r="O11997" i="1"/>
  <c r="O11998" i="1"/>
  <c r="O11999" i="1"/>
  <c r="O12000" i="1"/>
  <c r="O12001" i="1"/>
  <c r="O12002" i="1"/>
  <c r="O12003" i="1"/>
  <c r="O12004" i="1"/>
  <c r="O12005" i="1"/>
  <c r="O12006" i="1"/>
  <c r="O12007" i="1"/>
  <c r="O12008" i="1"/>
  <c r="O12009" i="1"/>
  <c r="O12010" i="1"/>
  <c r="O12011" i="1"/>
  <c r="O12012" i="1"/>
  <c r="O12013" i="1"/>
  <c r="O12014" i="1"/>
  <c r="O12015" i="1"/>
  <c r="O12016" i="1"/>
  <c r="O12017" i="1"/>
  <c r="O12018" i="1"/>
  <c r="O12019" i="1"/>
  <c r="O12020" i="1"/>
  <c r="O12021" i="1"/>
  <c r="O12022" i="1"/>
  <c r="O12023" i="1"/>
  <c r="O12024" i="1"/>
  <c r="O12025" i="1"/>
  <c r="O12026" i="1"/>
  <c r="O12027" i="1"/>
  <c r="O12028" i="1"/>
  <c r="O12029" i="1"/>
  <c r="O12030" i="1"/>
  <c r="O12031" i="1"/>
  <c r="O12032" i="1"/>
  <c r="O12033" i="1"/>
  <c r="O12034" i="1"/>
  <c r="O12035" i="1"/>
  <c r="O12036" i="1"/>
  <c r="O12037" i="1"/>
  <c r="O12038" i="1"/>
  <c r="O12039" i="1"/>
  <c r="O12040" i="1"/>
  <c r="O12041" i="1"/>
  <c r="O12042" i="1"/>
  <c r="O12043" i="1"/>
  <c r="O12044" i="1"/>
  <c r="O12045" i="1"/>
  <c r="O12046" i="1"/>
  <c r="O12047" i="1"/>
  <c r="O12048" i="1"/>
  <c r="O12049" i="1"/>
  <c r="O12050" i="1"/>
  <c r="O12051" i="1"/>
  <c r="O12052" i="1"/>
  <c r="O12053" i="1"/>
  <c r="O12054" i="1"/>
  <c r="O12055" i="1"/>
  <c r="O12056" i="1"/>
  <c r="O12057" i="1"/>
  <c r="O12058" i="1"/>
  <c r="O12059" i="1"/>
  <c r="O12060" i="1"/>
  <c r="O12061" i="1"/>
  <c r="O12062" i="1"/>
  <c r="O12063" i="1"/>
  <c r="O12064" i="1"/>
  <c r="O12065" i="1"/>
  <c r="O12066" i="1"/>
  <c r="O12067" i="1"/>
  <c r="O12068" i="1"/>
  <c r="O12069" i="1"/>
  <c r="O12070" i="1"/>
  <c r="O12071" i="1"/>
  <c r="O12072" i="1"/>
  <c r="O12073" i="1"/>
  <c r="O12074" i="1"/>
  <c r="O12075" i="1"/>
  <c r="O12076" i="1"/>
  <c r="O12077" i="1"/>
  <c r="O12078" i="1"/>
  <c r="O12079" i="1"/>
  <c r="O12080" i="1"/>
  <c r="O12081" i="1"/>
  <c r="O12082" i="1"/>
  <c r="O12083" i="1"/>
  <c r="O12084" i="1"/>
  <c r="O12085" i="1"/>
  <c r="O12086" i="1"/>
  <c r="O12087" i="1"/>
  <c r="O12088" i="1"/>
  <c r="O12089" i="1"/>
  <c r="O12090" i="1"/>
  <c r="O12091" i="1"/>
  <c r="O12092" i="1"/>
  <c r="O12093" i="1"/>
  <c r="O12094" i="1"/>
  <c r="O12095" i="1"/>
  <c r="O12096" i="1"/>
  <c r="O12097" i="1"/>
  <c r="O12098" i="1"/>
  <c r="O12099" i="1"/>
  <c r="O12100" i="1"/>
  <c r="O12101" i="1"/>
  <c r="O12102" i="1"/>
  <c r="O12103" i="1"/>
  <c r="O12104" i="1"/>
  <c r="O12105" i="1"/>
  <c r="O12106" i="1"/>
  <c r="O12107" i="1"/>
  <c r="O12108" i="1"/>
  <c r="O12109" i="1"/>
  <c r="O12110" i="1"/>
  <c r="O12111" i="1"/>
  <c r="O12112" i="1"/>
  <c r="O12113" i="1"/>
  <c r="O12114" i="1"/>
  <c r="O12115" i="1"/>
  <c r="O12116" i="1"/>
  <c r="O12117" i="1"/>
  <c r="O12118" i="1"/>
  <c r="O12119" i="1"/>
  <c r="O12120" i="1"/>
  <c r="O12121" i="1"/>
  <c r="O12122" i="1"/>
  <c r="O12123" i="1"/>
  <c r="O12124" i="1"/>
  <c r="O12125" i="1"/>
  <c r="O12126" i="1"/>
  <c r="O12127" i="1"/>
  <c r="O12128" i="1"/>
  <c r="O12129" i="1"/>
  <c r="O12130" i="1"/>
  <c r="O12131" i="1"/>
  <c r="O12132" i="1"/>
  <c r="O12133" i="1"/>
  <c r="O12134" i="1"/>
  <c r="O12135" i="1"/>
  <c r="O12136" i="1"/>
  <c r="O12137" i="1"/>
  <c r="O12138" i="1"/>
  <c r="O12139" i="1"/>
  <c r="O12140" i="1"/>
  <c r="O12141" i="1"/>
  <c r="O12142" i="1"/>
  <c r="O12143" i="1"/>
  <c r="O12144" i="1"/>
  <c r="O12145" i="1"/>
  <c r="O12146" i="1"/>
  <c r="O12147" i="1"/>
  <c r="O12148" i="1"/>
  <c r="O12149" i="1"/>
  <c r="O12150" i="1"/>
  <c r="O12151" i="1"/>
  <c r="O12152" i="1"/>
  <c r="O12153" i="1"/>
  <c r="O12154" i="1"/>
  <c r="O12155" i="1"/>
  <c r="O12156" i="1"/>
  <c r="O12157" i="1"/>
  <c r="O12158" i="1"/>
  <c r="O12159" i="1"/>
  <c r="O12160" i="1"/>
  <c r="O12161" i="1"/>
  <c r="O12162" i="1"/>
  <c r="O12163" i="1"/>
  <c r="O12164" i="1"/>
  <c r="O12165" i="1"/>
  <c r="O12166" i="1"/>
  <c r="O12167" i="1"/>
  <c r="O12168" i="1"/>
  <c r="O12169" i="1"/>
  <c r="O12170" i="1"/>
  <c r="O12171" i="1"/>
  <c r="O12172" i="1"/>
  <c r="O12173" i="1"/>
  <c r="O12174" i="1"/>
  <c r="O12175" i="1"/>
  <c r="O12176" i="1"/>
  <c r="O12177" i="1"/>
  <c r="O12178" i="1"/>
  <c r="O12179" i="1"/>
  <c r="O12180" i="1"/>
  <c r="O12181" i="1"/>
  <c r="O12182" i="1"/>
  <c r="O12183" i="1"/>
  <c r="O12184" i="1"/>
  <c r="O12185" i="1"/>
  <c r="O12186" i="1"/>
  <c r="O12187" i="1"/>
  <c r="O12188" i="1"/>
  <c r="O12189" i="1"/>
  <c r="O12190" i="1"/>
  <c r="O12191" i="1"/>
  <c r="O12192" i="1"/>
  <c r="O12193" i="1"/>
  <c r="O12194" i="1"/>
  <c r="O12195" i="1"/>
  <c r="O12196" i="1"/>
  <c r="O12197" i="1"/>
  <c r="O12198" i="1"/>
  <c r="O12199" i="1"/>
  <c r="O12200" i="1"/>
  <c r="O12201" i="1"/>
  <c r="O12202" i="1"/>
  <c r="O12203" i="1"/>
  <c r="O12204" i="1"/>
  <c r="O12205" i="1"/>
  <c r="O12206" i="1"/>
  <c r="O12207" i="1"/>
  <c r="O12208" i="1"/>
  <c r="O12209" i="1"/>
  <c r="O12210" i="1"/>
  <c r="O12211" i="1"/>
  <c r="O12212" i="1"/>
  <c r="O12213" i="1"/>
  <c r="O12214" i="1"/>
  <c r="O12215" i="1"/>
  <c r="O12216" i="1"/>
  <c r="O12217" i="1"/>
  <c r="O12218" i="1"/>
  <c r="O12219" i="1"/>
  <c r="O12220" i="1"/>
  <c r="O12221" i="1"/>
  <c r="O12222" i="1"/>
  <c r="O12223" i="1"/>
  <c r="O12224" i="1"/>
  <c r="O12225" i="1"/>
  <c r="O12226" i="1"/>
  <c r="O12227" i="1"/>
  <c r="O12228" i="1"/>
  <c r="O12229" i="1"/>
  <c r="O12230" i="1"/>
  <c r="O12231" i="1"/>
  <c r="O12232" i="1"/>
  <c r="O12233" i="1"/>
  <c r="O12234" i="1"/>
  <c r="O12235" i="1"/>
  <c r="O12236" i="1"/>
  <c r="O12237" i="1"/>
  <c r="O12238" i="1"/>
  <c r="O12239" i="1"/>
  <c r="O12240" i="1"/>
  <c r="O12241" i="1"/>
  <c r="O12242" i="1"/>
  <c r="O12243" i="1"/>
  <c r="O12244" i="1"/>
  <c r="O12245" i="1"/>
  <c r="O12246" i="1"/>
  <c r="O12247" i="1"/>
  <c r="O12248" i="1"/>
  <c r="O12249" i="1"/>
  <c r="O12250" i="1"/>
  <c r="O12251" i="1"/>
  <c r="O12252" i="1"/>
  <c r="O12253" i="1"/>
  <c r="O12254" i="1"/>
  <c r="O12255" i="1"/>
  <c r="O12256" i="1"/>
  <c r="O12257" i="1"/>
  <c r="O12258" i="1"/>
  <c r="O12259" i="1"/>
  <c r="O12260" i="1"/>
  <c r="O12261" i="1"/>
  <c r="O12262" i="1"/>
  <c r="O12263" i="1"/>
  <c r="O12264" i="1"/>
  <c r="O12265" i="1"/>
  <c r="O12266" i="1"/>
  <c r="O12267" i="1"/>
  <c r="O12268" i="1"/>
  <c r="O12269" i="1"/>
  <c r="O12270" i="1"/>
  <c r="O12271" i="1"/>
  <c r="O12272" i="1"/>
  <c r="O12273" i="1"/>
  <c r="O12274" i="1"/>
  <c r="O12275" i="1"/>
  <c r="O12276" i="1"/>
  <c r="O12277" i="1"/>
  <c r="O12278" i="1"/>
  <c r="O12279" i="1"/>
  <c r="O12280" i="1"/>
  <c r="O12281" i="1"/>
  <c r="O12282" i="1"/>
  <c r="O12283" i="1"/>
  <c r="O12284" i="1"/>
  <c r="O12285" i="1"/>
  <c r="O12286" i="1"/>
  <c r="O12287" i="1"/>
  <c r="O12288" i="1"/>
  <c r="O12289" i="1"/>
  <c r="O12290" i="1"/>
  <c r="O12291" i="1"/>
  <c r="O12292" i="1"/>
  <c r="O12293" i="1"/>
  <c r="O12294" i="1"/>
  <c r="O12295" i="1"/>
  <c r="O12296" i="1"/>
  <c r="O12297" i="1"/>
  <c r="O12298" i="1"/>
  <c r="O12299" i="1"/>
  <c r="O12300" i="1"/>
  <c r="O12301" i="1"/>
  <c r="O12302" i="1"/>
  <c r="O12303" i="1"/>
  <c r="O12304" i="1"/>
  <c r="O12305" i="1"/>
  <c r="O12306" i="1"/>
  <c r="O12307" i="1"/>
  <c r="O12308" i="1"/>
  <c r="O12309" i="1"/>
  <c r="O12310" i="1"/>
  <c r="O12311" i="1"/>
  <c r="O12312" i="1"/>
  <c r="O12313" i="1"/>
  <c r="O12314" i="1"/>
  <c r="O12315" i="1"/>
  <c r="O12316" i="1"/>
  <c r="O12317" i="1"/>
  <c r="O12318" i="1"/>
  <c r="O12319" i="1"/>
  <c r="O12320" i="1"/>
  <c r="O12321" i="1"/>
  <c r="O12322" i="1"/>
  <c r="O12323" i="1"/>
  <c r="O12324" i="1"/>
  <c r="O12325" i="1"/>
  <c r="O12326" i="1"/>
  <c r="O12327" i="1"/>
  <c r="O12328" i="1"/>
  <c r="O12329" i="1"/>
  <c r="O12330" i="1"/>
  <c r="O12331" i="1"/>
  <c r="O12332" i="1"/>
  <c r="O12333" i="1"/>
  <c r="O12334" i="1"/>
  <c r="O12335" i="1"/>
  <c r="O12336" i="1"/>
  <c r="O12337" i="1"/>
  <c r="O12338" i="1"/>
  <c r="O12339" i="1"/>
  <c r="O12340" i="1"/>
  <c r="O12341" i="1"/>
  <c r="O12342" i="1"/>
  <c r="O12343" i="1"/>
  <c r="O12344" i="1"/>
  <c r="O12345" i="1"/>
  <c r="O12346" i="1"/>
  <c r="O12347" i="1"/>
  <c r="O12348" i="1"/>
  <c r="O12349" i="1"/>
  <c r="O12350" i="1"/>
  <c r="O12351" i="1"/>
  <c r="O12352" i="1"/>
  <c r="O12353" i="1"/>
  <c r="O12354" i="1"/>
  <c r="O12355" i="1"/>
  <c r="O12356" i="1"/>
  <c r="O12357" i="1"/>
  <c r="O12358" i="1"/>
  <c r="O12359" i="1"/>
  <c r="O12360" i="1"/>
  <c r="O12361" i="1"/>
  <c r="O12362" i="1"/>
  <c r="O12363" i="1"/>
  <c r="O12364" i="1"/>
  <c r="O12365" i="1"/>
  <c r="O12366" i="1"/>
  <c r="O12367" i="1"/>
  <c r="O12368" i="1"/>
  <c r="O12369" i="1"/>
  <c r="O12370" i="1"/>
  <c r="O12371" i="1"/>
  <c r="O12372" i="1"/>
  <c r="O12373" i="1"/>
  <c r="O12374" i="1"/>
  <c r="O12375" i="1"/>
  <c r="O12376" i="1"/>
  <c r="O12377" i="1"/>
  <c r="O12378" i="1"/>
  <c r="O12379" i="1"/>
  <c r="O12380" i="1"/>
  <c r="O12381" i="1"/>
  <c r="O12382" i="1"/>
  <c r="O12383" i="1"/>
  <c r="O12384" i="1"/>
  <c r="O12385" i="1"/>
  <c r="O12386" i="1"/>
  <c r="O12387" i="1"/>
  <c r="O12388" i="1"/>
  <c r="O12389" i="1"/>
  <c r="O12390" i="1"/>
  <c r="O12391" i="1"/>
  <c r="O12392" i="1"/>
  <c r="O12393" i="1"/>
  <c r="O12394" i="1"/>
  <c r="O12395" i="1"/>
  <c r="O12396" i="1"/>
  <c r="O12397" i="1"/>
  <c r="O12398" i="1"/>
  <c r="O12399" i="1"/>
  <c r="O12400" i="1"/>
  <c r="O12401" i="1"/>
  <c r="O12402" i="1"/>
  <c r="O12403" i="1"/>
  <c r="O12404" i="1"/>
  <c r="O12405" i="1"/>
  <c r="O12406" i="1"/>
  <c r="O12407" i="1"/>
  <c r="O12408" i="1"/>
  <c r="O12409" i="1"/>
  <c r="O12410" i="1"/>
  <c r="O12411" i="1"/>
  <c r="O12412" i="1"/>
  <c r="O12413" i="1"/>
  <c r="O12414" i="1"/>
  <c r="O12415" i="1"/>
  <c r="O12416" i="1"/>
  <c r="O12417" i="1"/>
  <c r="O12418" i="1"/>
  <c r="O12419" i="1"/>
  <c r="O12420" i="1"/>
  <c r="O12421" i="1"/>
  <c r="O12422" i="1"/>
  <c r="O12423" i="1"/>
  <c r="O12424" i="1"/>
  <c r="O12425" i="1"/>
  <c r="O12426" i="1"/>
  <c r="O12427" i="1"/>
  <c r="O12428" i="1"/>
  <c r="O12429" i="1"/>
  <c r="O12430" i="1"/>
  <c r="O12431" i="1"/>
  <c r="O12432" i="1"/>
  <c r="O12433" i="1"/>
  <c r="O12434" i="1"/>
  <c r="O12435" i="1"/>
  <c r="O12436" i="1"/>
  <c r="O12437" i="1"/>
  <c r="O12438" i="1"/>
  <c r="O12439" i="1"/>
  <c r="O12440" i="1"/>
  <c r="O12441" i="1"/>
  <c r="O12442" i="1"/>
  <c r="O12443" i="1"/>
  <c r="O12444" i="1"/>
  <c r="O12445" i="1"/>
  <c r="O12446" i="1"/>
  <c r="O12447" i="1"/>
  <c r="O12448" i="1"/>
  <c r="O12449" i="1"/>
  <c r="O12450" i="1"/>
  <c r="O12451" i="1"/>
  <c r="O12452" i="1"/>
  <c r="O12453" i="1"/>
  <c r="O12454" i="1"/>
  <c r="O12455" i="1"/>
  <c r="O12456" i="1"/>
  <c r="O12457" i="1"/>
  <c r="O12458" i="1"/>
  <c r="O12459" i="1"/>
  <c r="O12460" i="1"/>
  <c r="O12461" i="1"/>
  <c r="O12462" i="1"/>
  <c r="O12463" i="1"/>
  <c r="O12464" i="1"/>
  <c r="O12465" i="1"/>
  <c r="O12466" i="1"/>
  <c r="O12467" i="1"/>
  <c r="O12468" i="1"/>
  <c r="O12469" i="1"/>
  <c r="O12470" i="1"/>
  <c r="O12471" i="1"/>
  <c r="O12472" i="1"/>
  <c r="O12473" i="1"/>
  <c r="O12474" i="1"/>
  <c r="O12475" i="1"/>
  <c r="O12476" i="1"/>
  <c r="O12477" i="1"/>
  <c r="O12478" i="1"/>
  <c r="O12479" i="1"/>
  <c r="O12480" i="1"/>
  <c r="O12481" i="1"/>
  <c r="O12482" i="1"/>
  <c r="O12483" i="1"/>
  <c r="O12484" i="1"/>
  <c r="O12485" i="1"/>
  <c r="O12486" i="1"/>
  <c r="O12487" i="1"/>
  <c r="O12488" i="1"/>
  <c r="O12489" i="1"/>
  <c r="O12490" i="1"/>
  <c r="O12491" i="1"/>
  <c r="O12492" i="1"/>
  <c r="O12493" i="1"/>
  <c r="O12494" i="1"/>
  <c r="O12495" i="1"/>
  <c r="O12496" i="1"/>
  <c r="O12497" i="1"/>
  <c r="O12498" i="1"/>
  <c r="O12499" i="1"/>
  <c r="O12500" i="1"/>
  <c r="O12501" i="1"/>
  <c r="O12502" i="1"/>
  <c r="O12503" i="1"/>
  <c r="O12504" i="1"/>
  <c r="O12505" i="1"/>
  <c r="O12506" i="1"/>
  <c r="O12507" i="1"/>
  <c r="O12508" i="1"/>
  <c r="O12509" i="1"/>
  <c r="O12510" i="1"/>
  <c r="O12511" i="1"/>
  <c r="O12512" i="1"/>
  <c r="O12513" i="1"/>
  <c r="O12514" i="1"/>
  <c r="O12515" i="1"/>
  <c r="O12516" i="1"/>
  <c r="O12517" i="1"/>
  <c r="O12518" i="1"/>
  <c r="O12519" i="1"/>
  <c r="O12520" i="1"/>
  <c r="O12521" i="1"/>
  <c r="O12522" i="1"/>
  <c r="O12523" i="1"/>
  <c r="O12524" i="1"/>
  <c r="O12525" i="1"/>
  <c r="O12526" i="1"/>
  <c r="O12527" i="1"/>
  <c r="O12528" i="1"/>
  <c r="O12529" i="1"/>
  <c r="O12530" i="1"/>
  <c r="O12531" i="1"/>
  <c r="O12532" i="1"/>
  <c r="O12533" i="1"/>
  <c r="O12534" i="1"/>
  <c r="O12535" i="1"/>
  <c r="O12536" i="1"/>
  <c r="O12537" i="1"/>
  <c r="O12538" i="1"/>
  <c r="O12539" i="1"/>
  <c r="O12540" i="1"/>
  <c r="O12541" i="1"/>
  <c r="O12542" i="1"/>
  <c r="O12543" i="1"/>
  <c r="O12544" i="1"/>
  <c r="O12545" i="1"/>
  <c r="O12546" i="1"/>
  <c r="O12547" i="1"/>
  <c r="O12548" i="1"/>
  <c r="O12549" i="1"/>
  <c r="O12550" i="1"/>
  <c r="O12551" i="1"/>
  <c r="O12552" i="1"/>
  <c r="O12553" i="1"/>
  <c r="O12554" i="1"/>
  <c r="O12555" i="1"/>
  <c r="O12556" i="1"/>
  <c r="O12557" i="1"/>
  <c r="O12558" i="1"/>
  <c r="O12559" i="1"/>
  <c r="O12560" i="1"/>
  <c r="O12561" i="1"/>
  <c r="O12562" i="1"/>
  <c r="O12563" i="1"/>
  <c r="O12564" i="1"/>
  <c r="O12565" i="1"/>
  <c r="O12566" i="1"/>
  <c r="O12567" i="1"/>
  <c r="O12568" i="1"/>
  <c r="O12569" i="1"/>
  <c r="O12570" i="1"/>
  <c r="O12571" i="1"/>
  <c r="O12572" i="1"/>
  <c r="O12573" i="1"/>
  <c r="O12574" i="1"/>
  <c r="O12575" i="1"/>
  <c r="O12576" i="1"/>
  <c r="O12577" i="1"/>
  <c r="O12578" i="1"/>
  <c r="O12579" i="1"/>
  <c r="O12580" i="1"/>
  <c r="O12581" i="1"/>
  <c r="O12582" i="1"/>
  <c r="O12583" i="1"/>
  <c r="O12584" i="1"/>
  <c r="O12585" i="1"/>
  <c r="O12586" i="1"/>
  <c r="O12587" i="1"/>
  <c r="O12588" i="1"/>
  <c r="O12589" i="1"/>
  <c r="O12590" i="1"/>
  <c r="O12591" i="1"/>
  <c r="O12592" i="1"/>
  <c r="O12593" i="1"/>
  <c r="O12594" i="1"/>
  <c r="O12595" i="1"/>
  <c r="O12596" i="1"/>
  <c r="O12597" i="1"/>
  <c r="O12598" i="1"/>
  <c r="O12599" i="1"/>
  <c r="O12600" i="1"/>
  <c r="O12601" i="1"/>
  <c r="O12602" i="1"/>
  <c r="O12603" i="1"/>
  <c r="O12604" i="1"/>
  <c r="O12605" i="1"/>
  <c r="O12606" i="1"/>
  <c r="O12607" i="1"/>
  <c r="O12608" i="1"/>
  <c r="O12609" i="1"/>
  <c r="O12610" i="1"/>
  <c r="O12611" i="1"/>
  <c r="O12612" i="1"/>
  <c r="O12613" i="1"/>
  <c r="O12614" i="1"/>
  <c r="O12615" i="1"/>
  <c r="O12616" i="1"/>
  <c r="O12617" i="1"/>
  <c r="O12618" i="1"/>
  <c r="O12619" i="1"/>
  <c r="O12620" i="1"/>
  <c r="O12621" i="1"/>
  <c r="O12622" i="1"/>
  <c r="O12623" i="1"/>
  <c r="O12624" i="1"/>
  <c r="O12625" i="1"/>
  <c r="O12626" i="1"/>
  <c r="O12627" i="1"/>
  <c r="O12628" i="1"/>
  <c r="O12629" i="1"/>
  <c r="O12630" i="1"/>
  <c r="O12631" i="1"/>
  <c r="O12632" i="1"/>
  <c r="O12633" i="1"/>
  <c r="O12634" i="1"/>
  <c r="O12635" i="1"/>
  <c r="O12636" i="1"/>
  <c r="O12637" i="1"/>
  <c r="O12638" i="1"/>
  <c r="O12639" i="1"/>
  <c r="O12640" i="1"/>
  <c r="O12641" i="1"/>
  <c r="O12642" i="1"/>
  <c r="O12643" i="1"/>
  <c r="O12644" i="1"/>
  <c r="O12645" i="1"/>
  <c r="O12646" i="1"/>
  <c r="O12647" i="1"/>
  <c r="O12648" i="1"/>
  <c r="O12649" i="1"/>
  <c r="O12650" i="1"/>
  <c r="O12651" i="1"/>
  <c r="O12652" i="1"/>
  <c r="O12653" i="1"/>
  <c r="O12654" i="1"/>
  <c r="O12655" i="1"/>
  <c r="O12656" i="1"/>
  <c r="O12657" i="1"/>
  <c r="O12658" i="1"/>
  <c r="O12659" i="1"/>
  <c r="O12660" i="1"/>
  <c r="O12661" i="1"/>
  <c r="O12662" i="1"/>
  <c r="O12663" i="1"/>
  <c r="O12664" i="1"/>
  <c r="O12665" i="1"/>
  <c r="O12666" i="1"/>
  <c r="O12667" i="1"/>
  <c r="O12668" i="1"/>
  <c r="O12669" i="1"/>
  <c r="O12670" i="1"/>
  <c r="O12671" i="1"/>
  <c r="O12672" i="1"/>
  <c r="O12673" i="1"/>
  <c r="O12674" i="1"/>
  <c r="O12675" i="1"/>
  <c r="O12676" i="1"/>
  <c r="O12677" i="1"/>
  <c r="O12678" i="1"/>
  <c r="O12679" i="1"/>
  <c r="O12680" i="1"/>
  <c r="O12681" i="1"/>
  <c r="O12682" i="1"/>
  <c r="O12683" i="1"/>
  <c r="O12684" i="1"/>
  <c r="O12685" i="1"/>
  <c r="O12686" i="1"/>
  <c r="O12687" i="1"/>
  <c r="O12688" i="1"/>
  <c r="O12689" i="1"/>
  <c r="O12690" i="1"/>
  <c r="O12691" i="1"/>
  <c r="O12692" i="1"/>
  <c r="O12693" i="1"/>
  <c r="O12694" i="1"/>
  <c r="O12695" i="1"/>
  <c r="O12696" i="1"/>
  <c r="O12697" i="1"/>
  <c r="O12698" i="1"/>
  <c r="O12699" i="1"/>
  <c r="O12700" i="1"/>
  <c r="O12701" i="1"/>
  <c r="O12702" i="1"/>
  <c r="O12703" i="1"/>
  <c r="O12704" i="1"/>
  <c r="O12705" i="1"/>
  <c r="O12706" i="1"/>
  <c r="O12707" i="1"/>
  <c r="O12708" i="1"/>
  <c r="O12709" i="1"/>
  <c r="O12710" i="1"/>
  <c r="O12711" i="1"/>
  <c r="O12712" i="1"/>
  <c r="O12713" i="1"/>
  <c r="O12714" i="1"/>
  <c r="O12715" i="1"/>
  <c r="O12716" i="1"/>
  <c r="O12717" i="1"/>
  <c r="O12718" i="1"/>
  <c r="O12719" i="1"/>
  <c r="O12720" i="1"/>
  <c r="O12721" i="1"/>
  <c r="O12722" i="1"/>
  <c r="O12723" i="1"/>
  <c r="O12724" i="1"/>
  <c r="O12725" i="1"/>
  <c r="O12726" i="1"/>
  <c r="O12727" i="1"/>
  <c r="O12728" i="1"/>
  <c r="O12729" i="1"/>
  <c r="O12730" i="1"/>
  <c r="O12731" i="1"/>
  <c r="O12732" i="1"/>
  <c r="O12733" i="1"/>
  <c r="O12734" i="1"/>
  <c r="O12735" i="1"/>
  <c r="O12736" i="1"/>
  <c r="O12737" i="1"/>
  <c r="O12738" i="1"/>
  <c r="O12739" i="1"/>
  <c r="O12740" i="1"/>
  <c r="O12741" i="1"/>
  <c r="O12742" i="1"/>
  <c r="O12743" i="1"/>
  <c r="O12744" i="1"/>
  <c r="O12745" i="1"/>
  <c r="O12746" i="1"/>
  <c r="O12747" i="1"/>
  <c r="O12748" i="1"/>
  <c r="O12749" i="1"/>
  <c r="O12750" i="1"/>
  <c r="O12751" i="1"/>
  <c r="O12752" i="1"/>
  <c r="O12753" i="1"/>
  <c r="O12754" i="1"/>
  <c r="O12755" i="1"/>
  <c r="O12756" i="1"/>
  <c r="O12757" i="1"/>
  <c r="O12758" i="1"/>
  <c r="O12759" i="1"/>
  <c r="O12760" i="1"/>
  <c r="O12761" i="1"/>
  <c r="O12762" i="1"/>
  <c r="O12763" i="1"/>
  <c r="O12764" i="1"/>
  <c r="O12765" i="1"/>
  <c r="O12766" i="1"/>
  <c r="O12767" i="1"/>
  <c r="O12768" i="1"/>
  <c r="O12769" i="1"/>
  <c r="O12770" i="1"/>
  <c r="O12771" i="1"/>
  <c r="O12772" i="1"/>
  <c r="O12773" i="1"/>
  <c r="O12774" i="1"/>
  <c r="O12775" i="1"/>
  <c r="O12776" i="1"/>
  <c r="O12777" i="1"/>
  <c r="O12778" i="1"/>
  <c r="O12779" i="1"/>
  <c r="O12780" i="1"/>
  <c r="O12781" i="1"/>
  <c r="O12782" i="1"/>
  <c r="O12783" i="1"/>
  <c r="O12784" i="1"/>
  <c r="O12785" i="1"/>
  <c r="O12786" i="1"/>
  <c r="O12787" i="1"/>
  <c r="O12788" i="1"/>
  <c r="O12789" i="1"/>
  <c r="O12790" i="1"/>
  <c r="O12791" i="1"/>
  <c r="O12792" i="1"/>
  <c r="O12793" i="1"/>
  <c r="O12794" i="1"/>
  <c r="O12795" i="1"/>
  <c r="O12796" i="1"/>
  <c r="O12797" i="1"/>
  <c r="O12798" i="1"/>
  <c r="O12799" i="1"/>
  <c r="O12800" i="1"/>
  <c r="O12801" i="1"/>
  <c r="O12802" i="1"/>
  <c r="O12803" i="1"/>
  <c r="O12804" i="1"/>
  <c r="O12805" i="1"/>
  <c r="O12806" i="1"/>
  <c r="O12807" i="1"/>
  <c r="O12808" i="1"/>
  <c r="O12809" i="1"/>
  <c r="O12810" i="1"/>
  <c r="O12811" i="1"/>
  <c r="O12812" i="1"/>
  <c r="O12813" i="1"/>
  <c r="O12814" i="1"/>
  <c r="O12815" i="1"/>
  <c r="O12816" i="1"/>
  <c r="O12817" i="1"/>
  <c r="O12818" i="1"/>
  <c r="O12819" i="1"/>
  <c r="O12820" i="1"/>
  <c r="O12821" i="1"/>
  <c r="O12822" i="1"/>
  <c r="O12823" i="1"/>
  <c r="O12824" i="1"/>
  <c r="O12825" i="1"/>
  <c r="O12826" i="1"/>
  <c r="O12827" i="1"/>
  <c r="O12828" i="1"/>
  <c r="O12829" i="1"/>
  <c r="O12830" i="1"/>
  <c r="O12831" i="1"/>
  <c r="O12832" i="1"/>
  <c r="O12833" i="1"/>
  <c r="O12834" i="1"/>
  <c r="O12835" i="1"/>
  <c r="O12836" i="1"/>
  <c r="O12837" i="1"/>
  <c r="O12838" i="1"/>
  <c r="O12839" i="1"/>
  <c r="O12840" i="1"/>
  <c r="O12841" i="1"/>
  <c r="O12842" i="1"/>
  <c r="O12843" i="1"/>
  <c r="O12844" i="1"/>
  <c r="O12845" i="1"/>
  <c r="O12846" i="1"/>
  <c r="O12847" i="1"/>
  <c r="O12848" i="1"/>
  <c r="O12849" i="1"/>
  <c r="O12850" i="1"/>
  <c r="O12851" i="1"/>
  <c r="O12852" i="1"/>
  <c r="O12853" i="1"/>
  <c r="O12854" i="1"/>
  <c r="O12855" i="1"/>
  <c r="O12856" i="1"/>
  <c r="O12857" i="1"/>
  <c r="O12858" i="1"/>
  <c r="O12859" i="1"/>
  <c r="O12860" i="1"/>
  <c r="O12861" i="1"/>
  <c r="O12862" i="1"/>
  <c r="O12863" i="1"/>
  <c r="O12864" i="1"/>
  <c r="O12865" i="1"/>
  <c r="O12866" i="1"/>
  <c r="O12867" i="1"/>
  <c r="O12868" i="1"/>
  <c r="O12869" i="1"/>
  <c r="O12870" i="1"/>
  <c r="O12871" i="1"/>
  <c r="O12872" i="1"/>
  <c r="O12873" i="1"/>
  <c r="O12874" i="1"/>
  <c r="O12875" i="1"/>
  <c r="O12876" i="1"/>
  <c r="O12877" i="1"/>
  <c r="O12878" i="1"/>
  <c r="O12879" i="1"/>
  <c r="O12880" i="1"/>
  <c r="O12881" i="1"/>
  <c r="O12882" i="1"/>
  <c r="O12883" i="1"/>
  <c r="O12884" i="1"/>
  <c r="O12885" i="1"/>
  <c r="O12886" i="1"/>
  <c r="O12887" i="1"/>
  <c r="O12888" i="1"/>
  <c r="O12889" i="1"/>
  <c r="O12890" i="1"/>
  <c r="O12891" i="1"/>
  <c r="O12892" i="1"/>
  <c r="O12893" i="1"/>
  <c r="O12894" i="1"/>
  <c r="O12895" i="1"/>
  <c r="O12896" i="1"/>
  <c r="O12897" i="1"/>
  <c r="O12898" i="1"/>
  <c r="O12899" i="1"/>
  <c r="O12900" i="1"/>
  <c r="O12901" i="1"/>
  <c r="O12902" i="1"/>
  <c r="O12903" i="1"/>
  <c r="O12904" i="1"/>
  <c r="O12905" i="1"/>
  <c r="O12906" i="1"/>
  <c r="O12907" i="1"/>
  <c r="O12908" i="1"/>
  <c r="O12909" i="1"/>
  <c r="O12910" i="1"/>
  <c r="O12911" i="1"/>
  <c r="O12912" i="1"/>
  <c r="O12913" i="1"/>
  <c r="O12914" i="1"/>
  <c r="O12915" i="1"/>
  <c r="O12916" i="1"/>
  <c r="O12917" i="1"/>
  <c r="O12918" i="1"/>
  <c r="O12919" i="1"/>
  <c r="O12920" i="1"/>
  <c r="O12921" i="1"/>
  <c r="O12922" i="1"/>
  <c r="O12923" i="1"/>
  <c r="O12924" i="1"/>
  <c r="O12925" i="1"/>
  <c r="O12926" i="1"/>
  <c r="O12927" i="1"/>
  <c r="O12928" i="1"/>
  <c r="O12929" i="1"/>
  <c r="O12930" i="1"/>
  <c r="O12931" i="1"/>
  <c r="O12932" i="1"/>
  <c r="O12933" i="1"/>
  <c r="O12934" i="1"/>
  <c r="O12935" i="1"/>
  <c r="O12936" i="1"/>
  <c r="O12937" i="1"/>
  <c r="O12938" i="1"/>
  <c r="O12939" i="1"/>
  <c r="O12940" i="1"/>
  <c r="O12941" i="1"/>
  <c r="O12942" i="1"/>
  <c r="O12943" i="1"/>
  <c r="O12944" i="1"/>
  <c r="O12945" i="1"/>
  <c r="O12946" i="1"/>
  <c r="O12947" i="1"/>
  <c r="O12948" i="1"/>
  <c r="O12949" i="1"/>
  <c r="O12950" i="1"/>
  <c r="O12951" i="1"/>
  <c r="O12952" i="1"/>
  <c r="O12953" i="1"/>
  <c r="O12954" i="1"/>
  <c r="O12955" i="1"/>
  <c r="O12956" i="1"/>
  <c r="O12957" i="1"/>
  <c r="O12958" i="1"/>
  <c r="O12959" i="1"/>
  <c r="O12960" i="1"/>
  <c r="O12961" i="1"/>
  <c r="O12962" i="1"/>
  <c r="O12963" i="1"/>
  <c r="O12964" i="1"/>
  <c r="O12965" i="1"/>
  <c r="O12966" i="1"/>
  <c r="O12967" i="1"/>
  <c r="O12968" i="1"/>
  <c r="O12969" i="1"/>
  <c r="O12970" i="1"/>
  <c r="O12971" i="1"/>
  <c r="O12972" i="1"/>
  <c r="O12973" i="1"/>
  <c r="O12974" i="1"/>
  <c r="O12975" i="1"/>
  <c r="O12976" i="1"/>
  <c r="O12977" i="1"/>
  <c r="O12978" i="1"/>
  <c r="O12979" i="1"/>
  <c r="O12980" i="1"/>
  <c r="O12981" i="1"/>
  <c r="O12982" i="1"/>
  <c r="O12983" i="1"/>
  <c r="O12984" i="1"/>
  <c r="O12985" i="1"/>
  <c r="O12986" i="1"/>
  <c r="O12987" i="1"/>
  <c r="O12988" i="1"/>
  <c r="O12989" i="1"/>
  <c r="O12990" i="1"/>
  <c r="O12991" i="1"/>
  <c r="O12992" i="1"/>
  <c r="O12993" i="1"/>
  <c r="O12994" i="1"/>
  <c r="O12995" i="1"/>
  <c r="O12996" i="1"/>
  <c r="O12997" i="1"/>
  <c r="O12998" i="1"/>
  <c r="O12999" i="1"/>
  <c r="O13000" i="1"/>
  <c r="O13001" i="1"/>
  <c r="O13002" i="1"/>
  <c r="O13003" i="1"/>
  <c r="O13004" i="1"/>
  <c r="O13005" i="1"/>
  <c r="O13006" i="1"/>
  <c r="O13007" i="1"/>
  <c r="O13008" i="1"/>
  <c r="O13009" i="1"/>
  <c r="O13010" i="1"/>
  <c r="O13011" i="1"/>
  <c r="O13012" i="1"/>
  <c r="O13013" i="1"/>
  <c r="O13014" i="1"/>
  <c r="O13015" i="1"/>
  <c r="O13016" i="1"/>
  <c r="O13017" i="1"/>
  <c r="O13018" i="1"/>
  <c r="O13019" i="1"/>
  <c r="O13020" i="1"/>
  <c r="O13021" i="1"/>
  <c r="O13022" i="1"/>
  <c r="O13023" i="1"/>
  <c r="O13024" i="1"/>
  <c r="O13025" i="1"/>
  <c r="O13026" i="1"/>
  <c r="O13027" i="1"/>
  <c r="O13028" i="1"/>
  <c r="O13029" i="1"/>
  <c r="O13030" i="1"/>
  <c r="O13031" i="1"/>
  <c r="O13032" i="1"/>
  <c r="O13033" i="1"/>
  <c r="O13034" i="1"/>
  <c r="O13035" i="1"/>
  <c r="O13036" i="1"/>
  <c r="O13037" i="1"/>
  <c r="O13038" i="1"/>
  <c r="O13039" i="1"/>
  <c r="O13040" i="1"/>
  <c r="O13041" i="1"/>
  <c r="O13042" i="1"/>
  <c r="O13043" i="1"/>
  <c r="O13044" i="1"/>
  <c r="O13045" i="1"/>
  <c r="O13046" i="1"/>
  <c r="O13047" i="1"/>
  <c r="O13048" i="1"/>
  <c r="O13049" i="1"/>
  <c r="O13050" i="1"/>
  <c r="O13051" i="1"/>
  <c r="O13052" i="1"/>
  <c r="O13053" i="1"/>
  <c r="O13054" i="1"/>
  <c r="O13055" i="1"/>
  <c r="O13056" i="1"/>
  <c r="O13057" i="1"/>
  <c r="O13058" i="1"/>
  <c r="O13059" i="1"/>
  <c r="O13060" i="1"/>
  <c r="O13061" i="1"/>
  <c r="O13062" i="1"/>
  <c r="O13063" i="1"/>
  <c r="O13064" i="1"/>
  <c r="O13065" i="1"/>
  <c r="O13066" i="1"/>
  <c r="O13067" i="1"/>
  <c r="O13068" i="1"/>
  <c r="O13069" i="1"/>
  <c r="O13070" i="1"/>
  <c r="O13071" i="1"/>
  <c r="O13072" i="1"/>
  <c r="O13073" i="1"/>
  <c r="O13074" i="1"/>
  <c r="O13075" i="1"/>
  <c r="O13076" i="1"/>
  <c r="O13077" i="1"/>
  <c r="O13078" i="1"/>
  <c r="O13079" i="1"/>
  <c r="O13080" i="1"/>
  <c r="O13081" i="1"/>
  <c r="O13082" i="1"/>
  <c r="O13083" i="1"/>
  <c r="O13084" i="1"/>
  <c r="O13085" i="1"/>
  <c r="O13086" i="1"/>
  <c r="O13087" i="1"/>
  <c r="O13088" i="1"/>
  <c r="O13089" i="1"/>
  <c r="O13090" i="1"/>
  <c r="O13091" i="1"/>
  <c r="O13092" i="1"/>
  <c r="O13093" i="1"/>
  <c r="O13094" i="1"/>
  <c r="O13095" i="1"/>
  <c r="O13096" i="1"/>
  <c r="O13097" i="1"/>
  <c r="O13098" i="1"/>
  <c r="O13099" i="1"/>
  <c r="O13100" i="1"/>
  <c r="O13101" i="1"/>
  <c r="O13102" i="1"/>
  <c r="O13103" i="1"/>
  <c r="O13104" i="1"/>
  <c r="O13105" i="1"/>
  <c r="O13106" i="1"/>
  <c r="O13107" i="1"/>
  <c r="O13108" i="1"/>
  <c r="O13109" i="1"/>
  <c r="O13110" i="1"/>
  <c r="O13111" i="1"/>
  <c r="O13112" i="1"/>
  <c r="O13113" i="1"/>
  <c r="O13114" i="1"/>
  <c r="O13115" i="1"/>
  <c r="O13116" i="1"/>
  <c r="O13117" i="1"/>
  <c r="O13118" i="1"/>
  <c r="O13119" i="1"/>
  <c r="O13120" i="1"/>
  <c r="O13121" i="1"/>
  <c r="O13122" i="1"/>
  <c r="O13123" i="1"/>
  <c r="O13124" i="1"/>
  <c r="O13125" i="1"/>
  <c r="O13126" i="1"/>
  <c r="O13127" i="1"/>
  <c r="O13128" i="1"/>
  <c r="O13129" i="1"/>
  <c r="O13130" i="1"/>
  <c r="O13131" i="1"/>
  <c r="O13132" i="1"/>
  <c r="O13133" i="1"/>
  <c r="O13134" i="1"/>
  <c r="O13135" i="1"/>
  <c r="O13136" i="1"/>
  <c r="O13137" i="1"/>
  <c r="O13138" i="1"/>
  <c r="O13139" i="1"/>
  <c r="O13140" i="1"/>
  <c r="O13141" i="1"/>
  <c r="O13142" i="1"/>
  <c r="O13143" i="1"/>
  <c r="O13144" i="1"/>
  <c r="O13145" i="1"/>
  <c r="O13146" i="1"/>
  <c r="O13147" i="1"/>
  <c r="O13148" i="1"/>
  <c r="O13149" i="1"/>
  <c r="O13150" i="1"/>
  <c r="O13151" i="1"/>
  <c r="O13152" i="1"/>
  <c r="O13153" i="1"/>
  <c r="O13154" i="1"/>
  <c r="O13155" i="1"/>
  <c r="O13156" i="1"/>
  <c r="O13157" i="1"/>
  <c r="O13158" i="1"/>
  <c r="O13159" i="1"/>
  <c r="O13160" i="1"/>
  <c r="O13161" i="1"/>
  <c r="O13162" i="1"/>
  <c r="O13163" i="1"/>
  <c r="O13164" i="1"/>
  <c r="O13165" i="1"/>
  <c r="O13166" i="1"/>
  <c r="O13167" i="1"/>
  <c r="O13168" i="1"/>
  <c r="O13169" i="1"/>
  <c r="O13170" i="1"/>
  <c r="O13171" i="1"/>
  <c r="O13172" i="1"/>
  <c r="O13173" i="1"/>
  <c r="O13174" i="1"/>
  <c r="O13175" i="1"/>
  <c r="O13176" i="1"/>
  <c r="O13177" i="1"/>
  <c r="O13178" i="1"/>
  <c r="O13179" i="1"/>
  <c r="O13180" i="1"/>
  <c r="O13181" i="1"/>
  <c r="O13182" i="1"/>
  <c r="O13183" i="1"/>
  <c r="O13184" i="1"/>
  <c r="O13185" i="1"/>
  <c r="O13186" i="1"/>
  <c r="O13187" i="1"/>
  <c r="O13188" i="1"/>
  <c r="O13189" i="1"/>
  <c r="O13190" i="1"/>
  <c r="O13191" i="1"/>
  <c r="O13192" i="1"/>
  <c r="O13193" i="1"/>
  <c r="O13194" i="1"/>
  <c r="O13195" i="1"/>
  <c r="O13196" i="1"/>
  <c r="O13197" i="1"/>
  <c r="O13198" i="1"/>
  <c r="O13199" i="1"/>
  <c r="O13200" i="1"/>
  <c r="O13201" i="1"/>
  <c r="O13202" i="1"/>
  <c r="O13203" i="1"/>
  <c r="O13204" i="1"/>
  <c r="O13205" i="1"/>
  <c r="O13206" i="1"/>
  <c r="O13207" i="1"/>
  <c r="O13208" i="1"/>
  <c r="O13209" i="1"/>
  <c r="O13210" i="1"/>
  <c r="O13211" i="1"/>
  <c r="O13212" i="1"/>
  <c r="O13213" i="1"/>
  <c r="O13214" i="1"/>
  <c r="O13215" i="1"/>
  <c r="O13216" i="1"/>
  <c r="O13217" i="1"/>
  <c r="O13218" i="1"/>
  <c r="O13219" i="1"/>
  <c r="O13220" i="1"/>
  <c r="O13221" i="1"/>
  <c r="O13222" i="1"/>
  <c r="O13223" i="1"/>
  <c r="O13224" i="1"/>
  <c r="O13225" i="1"/>
  <c r="O13226" i="1"/>
  <c r="O13227" i="1"/>
  <c r="O13228" i="1"/>
  <c r="O13229" i="1"/>
  <c r="O13230" i="1"/>
  <c r="O13231" i="1"/>
  <c r="O13232" i="1"/>
  <c r="O13233" i="1"/>
  <c r="O13234" i="1"/>
  <c r="O13235" i="1"/>
  <c r="O13236" i="1"/>
  <c r="O13237" i="1"/>
  <c r="O13238" i="1"/>
  <c r="O13239" i="1"/>
  <c r="O13240" i="1"/>
  <c r="O13241" i="1"/>
  <c r="O13242" i="1"/>
  <c r="O13243" i="1"/>
  <c r="O13244" i="1"/>
  <c r="O13245" i="1"/>
  <c r="O13246" i="1"/>
  <c r="O13247" i="1"/>
  <c r="O13248" i="1"/>
  <c r="O13249" i="1"/>
  <c r="O13250" i="1"/>
  <c r="O13251" i="1"/>
  <c r="O13252" i="1"/>
  <c r="O13253" i="1"/>
  <c r="O13254" i="1"/>
  <c r="O13255" i="1"/>
  <c r="O13256" i="1"/>
  <c r="O13257" i="1"/>
  <c r="O13258" i="1"/>
  <c r="O13259" i="1"/>
  <c r="O13260" i="1"/>
  <c r="O13261" i="1"/>
  <c r="O13262" i="1"/>
  <c r="O13263" i="1"/>
  <c r="O13264" i="1"/>
  <c r="O13265" i="1"/>
  <c r="O13266" i="1"/>
  <c r="O13267" i="1"/>
  <c r="O13268" i="1"/>
  <c r="O13269" i="1"/>
  <c r="O13270" i="1"/>
  <c r="O13271" i="1"/>
  <c r="O13272" i="1"/>
  <c r="O13273" i="1"/>
  <c r="O13274" i="1"/>
  <c r="O13275" i="1"/>
  <c r="O13276" i="1"/>
  <c r="O13277" i="1"/>
  <c r="O13278" i="1"/>
  <c r="O13279" i="1"/>
  <c r="O13280" i="1"/>
  <c r="O13281" i="1"/>
  <c r="O13282" i="1"/>
  <c r="O13283" i="1"/>
  <c r="O13284" i="1"/>
  <c r="O13285" i="1"/>
  <c r="O13286" i="1"/>
  <c r="O13287" i="1"/>
  <c r="O13288" i="1"/>
  <c r="O13289" i="1"/>
  <c r="O13290" i="1"/>
  <c r="O13291" i="1"/>
  <c r="O13292" i="1"/>
  <c r="O13293" i="1"/>
  <c r="O13294" i="1"/>
  <c r="O13295" i="1"/>
  <c r="O13296" i="1"/>
  <c r="O13297" i="1"/>
  <c r="O13298" i="1"/>
  <c r="O13299" i="1"/>
  <c r="O13300" i="1"/>
  <c r="O13301" i="1"/>
  <c r="O13302" i="1"/>
  <c r="O13303" i="1"/>
  <c r="O13304" i="1"/>
  <c r="O13305" i="1"/>
  <c r="O13306" i="1"/>
  <c r="O13307" i="1"/>
  <c r="O13308" i="1"/>
  <c r="O13309" i="1"/>
  <c r="O13310" i="1"/>
  <c r="O13311" i="1"/>
  <c r="O13312" i="1"/>
  <c r="O13313" i="1"/>
  <c r="O13314" i="1"/>
  <c r="O13315" i="1"/>
  <c r="O13316" i="1"/>
  <c r="O13317" i="1"/>
  <c r="O13318" i="1"/>
  <c r="O13319" i="1"/>
  <c r="O13320" i="1"/>
  <c r="O13321" i="1"/>
  <c r="O13322" i="1"/>
  <c r="O13323" i="1"/>
  <c r="O13324" i="1"/>
  <c r="O13325" i="1"/>
  <c r="O13326" i="1"/>
  <c r="O13327" i="1"/>
  <c r="O13328" i="1"/>
  <c r="O13329" i="1"/>
  <c r="O13330" i="1"/>
  <c r="O13331" i="1"/>
  <c r="O13332" i="1"/>
  <c r="O13333" i="1"/>
  <c r="O13334" i="1"/>
  <c r="O13335" i="1"/>
  <c r="O13336" i="1"/>
  <c r="O13337" i="1"/>
  <c r="O13338" i="1"/>
  <c r="O13339" i="1"/>
  <c r="O13340" i="1"/>
  <c r="O13341" i="1"/>
  <c r="O13342" i="1"/>
  <c r="O13343" i="1"/>
  <c r="O13344" i="1"/>
  <c r="O13345" i="1"/>
  <c r="O13346" i="1"/>
  <c r="O13347" i="1"/>
  <c r="O13348" i="1"/>
  <c r="O13349" i="1"/>
  <c r="O13350" i="1"/>
  <c r="O13351" i="1"/>
  <c r="O13352" i="1"/>
  <c r="O13353" i="1"/>
  <c r="O13354" i="1"/>
  <c r="O13355" i="1"/>
  <c r="O13356" i="1"/>
  <c r="O13357" i="1"/>
  <c r="O13358" i="1"/>
  <c r="O13359" i="1"/>
  <c r="O13360" i="1"/>
  <c r="O13361" i="1"/>
  <c r="O13362" i="1"/>
  <c r="O13363" i="1"/>
  <c r="O13364" i="1"/>
  <c r="O13365" i="1"/>
  <c r="O13366" i="1"/>
  <c r="O13367" i="1"/>
  <c r="O13368" i="1"/>
  <c r="O13369" i="1"/>
  <c r="O13370" i="1"/>
  <c r="O13371" i="1"/>
  <c r="O13372" i="1"/>
  <c r="O13373" i="1"/>
  <c r="O13374" i="1"/>
  <c r="O13375" i="1"/>
  <c r="O13376" i="1"/>
  <c r="O13377" i="1"/>
  <c r="O13378" i="1"/>
  <c r="O13379" i="1"/>
  <c r="O13380" i="1"/>
  <c r="O13381" i="1"/>
  <c r="O13382" i="1"/>
  <c r="O13383" i="1"/>
  <c r="O13384" i="1"/>
  <c r="O13385" i="1"/>
  <c r="O13386" i="1"/>
  <c r="O13387" i="1"/>
  <c r="O13388" i="1"/>
  <c r="O13389" i="1"/>
  <c r="O13390" i="1"/>
  <c r="O13391" i="1"/>
  <c r="O13392" i="1"/>
  <c r="O13393" i="1"/>
  <c r="O13394" i="1"/>
  <c r="O13395" i="1"/>
  <c r="O13396" i="1"/>
  <c r="O13397" i="1"/>
  <c r="O13398" i="1"/>
  <c r="O13399" i="1"/>
  <c r="O13400" i="1"/>
  <c r="O13401" i="1"/>
  <c r="O13402" i="1"/>
  <c r="O13403" i="1"/>
  <c r="O13404" i="1"/>
  <c r="O13405" i="1"/>
  <c r="O13406" i="1"/>
  <c r="O13407" i="1"/>
  <c r="O13408" i="1"/>
  <c r="O13409" i="1"/>
  <c r="O13410" i="1"/>
  <c r="O13411" i="1"/>
  <c r="O13412" i="1"/>
  <c r="O13413" i="1"/>
  <c r="O13414" i="1"/>
  <c r="O13415" i="1"/>
  <c r="O13416" i="1"/>
  <c r="O13417" i="1"/>
  <c r="O13418" i="1"/>
  <c r="O13419" i="1"/>
  <c r="O13420" i="1"/>
  <c r="O13421" i="1"/>
  <c r="O13422" i="1"/>
  <c r="O13423" i="1"/>
  <c r="O13424" i="1"/>
  <c r="O13425" i="1"/>
  <c r="O13426" i="1"/>
  <c r="O13427" i="1"/>
  <c r="O13428" i="1"/>
  <c r="O13429" i="1"/>
  <c r="O13430" i="1"/>
  <c r="O13431" i="1"/>
  <c r="O13432" i="1"/>
  <c r="O13433" i="1"/>
  <c r="O13434" i="1"/>
  <c r="O13435" i="1"/>
  <c r="O13436" i="1"/>
  <c r="O13437" i="1"/>
  <c r="O13438" i="1"/>
  <c r="O13439" i="1"/>
  <c r="O13440" i="1"/>
  <c r="O13441" i="1"/>
  <c r="O13442" i="1"/>
  <c r="O13443" i="1"/>
  <c r="O13444" i="1"/>
  <c r="O13445" i="1"/>
  <c r="O13446" i="1"/>
  <c r="O13447" i="1"/>
  <c r="O13448" i="1"/>
  <c r="O13449" i="1"/>
  <c r="O13450" i="1"/>
  <c r="O13451" i="1"/>
  <c r="O13452" i="1"/>
  <c r="O13453" i="1"/>
  <c r="O13454" i="1"/>
  <c r="O13455" i="1"/>
  <c r="O13456" i="1"/>
  <c r="O13457" i="1"/>
  <c r="O13458" i="1"/>
  <c r="O13459" i="1"/>
  <c r="O13460" i="1"/>
  <c r="O13461" i="1"/>
  <c r="O13462" i="1"/>
  <c r="O13463" i="1"/>
  <c r="O13464" i="1"/>
  <c r="O13465" i="1"/>
  <c r="O13466" i="1"/>
  <c r="O13467" i="1"/>
  <c r="O13468" i="1"/>
  <c r="O13469" i="1"/>
  <c r="O13470" i="1"/>
  <c r="O13471" i="1"/>
  <c r="O13472" i="1"/>
  <c r="O13473" i="1"/>
  <c r="O13474" i="1"/>
  <c r="O13475" i="1"/>
  <c r="O13476" i="1"/>
  <c r="O13477" i="1"/>
  <c r="O13478" i="1"/>
  <c r="O13479" i="1"/>
  <c r="O13480" i="1"/>
  <c r="O13481" i="1"/>
  <c r="O13482" i="1"/>
  <c r="O13483" i="1"/>
  <c r="O13484" i="1"/>
  <c r="O13485" i="1"/>
  <c r="O13486" i="1"/>
  <c r="O13487" i="1"/>
  <c r="O13488" i="1"/>
  <c r="O13489" i="1"/>
  <c r="O13490" i="1"/>
  <c r="O13491" i="1"/>
  <c r="O13492" i="1"/>
  <c r="O13493" i="1"/>
  <c r="O13494" i="1"/>
  <c r="O13495" i="1"/>
  <c r="O13496" i="1"/>
  <c r="O13497" i="1"/>
  <c r="O13498" i="1"/>
  <c r="O13499" i="1"/>
  <c r="O13500" i="1"/>
  <c r="O13501" i="1"/>
  <c r="O13502" i="1"/>
  <c r="O13503" i="1"/>
  <c r="O13504" i="1"/>
  <c r="O13505" i="1"/>
  <c r="O13506" i="1"/>
  <c r="O13507" i="1"/>
  <c r="O13508" i="1"/>
  <c r="O13509" i="1"/>
  <c r="O13510" i="1"/>
  <c r="O13511" i="1"/>
  <c r="O13512" i="1"/>
  <c r="O13513" i="1"/>
  <c r="O13514" i="1"/>
  <c r="O13515" i="1"/>
  <c r="O13516" i="1"/>
  <c r="O13517" i="1"/>
  <c r="O13518" i="1"/>
  <c r="O13519" i="1"/>
  <c r="O13520" i="1"/>
  <c r="O13521" i="1"/>
  <c r="O13522" i="1"/>
  <c r="O13523" i="1"/>
  <c r="O13524" i="1"/>
  <c r="O13525" i="1"/>
  <c r="O13526" i="1"/>
  <c r="O13527" i="1"/>
  <c r="O13528" i="1"/>
  <c r="O13529" i="1"/>
  <c r="O13530" i="1"/>
  <c r="O13531" i="1"/>
  <c r="O13532" i="1"/>
  <c r="O13533" i="1"/>
  <c r="O13534" i="1"/>
  <c r="O13535" i="1"/>
  <c r="O13536" i="1"/>
  <c r="O13537" i="1"/>
  <c r="O13538" i="1"/>
  <c r="O13539" i="1"/>
  <c r="O13540" i="1"/>
  <c r="O13541" i="1"/>
  <c r="O13542" i="1"/>
  <c r="O13543" i="1"/>
  <c r="O13544" i="1"/>
  <c r="O13545" i="1"/>
  <c r="O13546" i="1"/>
  <c r="O13547" i="1"/>
  <c r="O13548" i="1"/>
  <c r="O13549" i="1"/>
  <c r="O13550" i="1"/>
  <c r="O13551" i="1"/>
  <c r="O13552" i="1"/>
  <c r="O13553" i="1"/>
  <c r="O13554" i="1"/>
  <c r="O13555" i="1"/>
  <c r="O13556" i="1"/>
  <c r="O13557" i="1"/>
  <c r="O13558" i="1"/>
  <c r="O13559" i="1"/>
  <c r="O13560" i="1"/>
  <c r="O13561" i="1"/>
  <c r="O13562" i="1"/>
  <c r="O13563" i="1"/>
  <c r="O13564" i="1"/>
  <c r="O13565" i="1"/>
  <c r="O13566" i="1"/>
  <c r="O13567" i="1"/>
  <c r="O13568" i="1"/>
  <c r="O13569" i="1"/>
  <c r="O13570" i="1"/>
  <c r="O13571" i="1"/>
  <c r="O13572" i="1"/>
  <c r="O13573" i="1"/>
  <c r="O13574" i="1"/>
  <c r="O13575" i="1"/>
  <c r="O13576" i="1"/>
  <c r="O13577" i="1"/>
  <c r="O13578" i="1"/>
  <c r="O13579" i="1"/>
  <c r="O13580" i="1"/>
  <c r="O13581" i="1"/>
  <c r="O13582" i="1"/>
  <c r="O13583" i="1"/>
  <c r="O13584" i="1"/>
  <c r="O13585" i="1"/>
  <c r="O13586" i="1"/>
  <c r="O13587" i="1"/>
  <c r="O13588" i="1"/>
  <c r="O13589" i="1"/>
  <c r="O13590" i="1"/>
  <c r="O13591" i="1"/>
  <c r="O13592" i="1"/>
  <c r="O13593" i="1"/>
  <c r="O13594" i="1"/>
  <c r="O13595" i="1"/>
  <c r="O13596" i="1"/>
  <c r="O13597" i="1"/>
  <c r="O13598" i="1"/>
  <c r="O13599" i="1"/>
  <c r="O13600" i="1"/>
  <c r="O13601" i="1"/>
  <c r="O13602" i="1"/>
  <c r="O13603" i="1"/>
  <c r="O13604" i="1"/>
  <c r="O13605" i="1"/>
  <c r="O13606" i="1"/>
  <c r="O13607" i="1"/>
  <c r="O13608" i="1"/>
  <c r="O13609" i="1"/>
  <c r="O13610" i="1"/>
  <c r="O13611" i="1"/>
  <c r="O13612" i="1"/>
  <c r="O13613" i="1"/>
  <c r="O13614" i="1"/>
  <c r="O13615" i="1"/>
  <c r="O13616" i="1"/>
  <c r="O13617" i="1"/>
  <c r="O13618" i="1"/>
  <c r="O13619" i="1"/>
  <c r="O13620" i="1"/>
  <c r="O13621" i="1"/>
  <c r="O13622" i="1"/>
  <c r="O13623" i="1"/>
  <c r="O13624" i="1"/>
  <c r="O13625" i="1"/>
  <c r="O13626" i="1"/>
  <c r="O13627" i="1"/>
  <c r="O13628" i="1"/>
  <c r="O13629" i="1"/>
  <c r="O13630" i="1"/>
  <c r="O13631" i="1"/>
  <c r="O13632" i="1"/>
  <c r="O13633" i="1"/>
  <c r="O13634" i="1"/>
  <c r="O13635" i="1"/>
  <c r="O13636" i="1"/>
  <c r="O13637" i="1"/>
  <c r="O13638" i="1"/>
  <c r="O13639" i="1"/>
  <c r="O13640" i="1"/>
  <c r="O13641" i="1"/>
  <c r="O13642" i="1"/>
  <c r="O13643" i="1"/>
  <c r="O13644" i="1"/>
  <c r="O13645" i="1"/>
  <c r="O13646" i="1"/>
  <c r="O13647" i="1"/>
  <c r="O13648" i="1"/>
  <c r="O13649" i="1"/>
  <c r="O13650" i="1"/>
  <c r="O13651" i="1"/>
  <c r="O13652" i="1"/>
  <c r="O13653" i="1"/>
  <c r="O13654" i="1"/>
  <c r="O13655" i="1"/>
  <c r="O13656" i="1"/>
  <c r="O13657" i="1"/>
  <c r="O13658" i="1"/>
  <c r="O13659" i="1"/>
  <c r="O13660" i="1"/>
  <c r="O13661" i="1"/>
  <c r="O13662" i="1"/>
  <c r="O13663" i="1"/>
  <c r="O13664" i="1"/>
  <c r="O13665" i="1"/>
  <c r="O13666" i="1"/>
  <c r="O13667" i="1"/>
  <c r="O13668" i="1"/>
  <c r="O13669" i="1"/>
  <c r="O13670" i="1"/>
  <c r="O13671" i="1"/>
  <c r="O13672" i="1"/>
  <c r="O13673" i="1"/>
  <c r="O13674" i="1"/>
  <c r="O13675" i="1"/>
  <c r="O13676" i="1"/>
  <c r="O13677" i="1"/>
  <c r="O13678" i="1"/>
  <c r="O13679" i="1"/>
  <c r="O13680" i="1"/>
  <c r="O13681" i="1"/>
  <c r="O13682" i="1"/>
  <c r="O13683" i="1"/>
  <c r="O13684" i="1"/>
  <c r="O13685" i="1"/>
  <c r="O13686" i="1"/>
  <c r="O13687" i="1"/>
  <c r="O13688" i="1"/>
  <c r="O13689" i="1"/>
  <c r="O13690" i="1"/>
  <c r="O13691" i="1"/>
  <c r="O13692" i="1"/>
  <c r="O13693" i="1"/>
  <c r="O13694" i="1"/>
  <c r="O13695" i="1"/>
  <c r="O13696" i="1"/>
  <c r="O13697" i="1"/>
  <c r="O13698" i="1"/>
  <c r="O13699" i="1"/>
  <c r="O13700" i="1"/>
  <c r="O13701" i="1"/>
  <c r="O13702" i="1"/>
  <c r="O13703" i="1"/>
  <c r="O13704" i="1"/>
  <c r="O13705" i="1"/>
  <c r="O13706" i="1"/>
  <c r="O13707" i="1"/>
  <c r="O13708" i="1"/>
  <c r="O13709" i="1"/>
  <c r="O13710" i="1"/>
  <c r="O13711" i="1"/>
  <c r="O13712" i="1"/>
  <c r="O13713" i="1"/>
  <c r="O13714" i="1"/>
  <c r="O13715" i="1"/>
  <c r="O13716" i="1"/>
  <c r="O13717" i="1"/>
  <c r="O13718" i="1"/>
  <c r="O13719" i="1"/>
  <c r="O13720" i="1"/>
  <c r="O13721" i="1"/>
  <c r="O13722" i="1"/>
  <c r="O13723" i="1"/>
  <c r="O13724" i="1"/>
  <c r="O13725" i="1"/>
  <c r="O13726" i="1"/>
  <c r="O13727" i="1"/>
  <c r="O13728" i="1"/>
  <c r="O13729" i="1"/>
  <c r="O13730" i="1"/>
  <c r="O13731" i="1"/>
  <c r="O13732" i="1"/>
  <c r="O13733" i="1"/>
  <c r="O13734" i="1"/>
  <c r="O13735" i="1"/>
  <c r="O13736" i="1"/>
  <c r="O13737" i="1"/>
  <c r="O13738" i="1"/>
  <c r="O13739" i="1"/>
  <c r="O13740" i="1"/>
  <c r="O13741" i="1"/>
  <c r="O13742" i="1"/>
  <c r="O13743" i="1"/>
  <c r="O13744" i="1"/>
  <c r="O13745" i="1"/>
  <c r="O13746" i="1"/>
  <c r="O13747" i="1"/>
  <c r="O13748" i="1"/>
  <c r="O13749" i="1"/>
  <c r="O13750" i="1"/>
  <c r="O13751" i="1"/>
  <c r="O13752" i="1"/>
  <c r="O13753" i="1"/>
  <c r="O13754" i="1"/>
  <c r="O13755" i="1"/>
  <c r="O13756" i="1"/>
  <c r="O13757" i="1"/>
  <c r="O13758" i="1"/>
  <c r="O13759" i="1"/>
  <c r="O13760" i="1"/>
  <c r="O13761" i="1"/>
  <c r="O13762" i="1"/>
  <c r="O13763" i="1"/>
  <c r="O13764" i="1"/>
  <c r="O13765" i="1"/>
  <c r="O13766" i="1"/>
  <c r="O13767" i="1"/>
  <c r="O13768" i="1"/>
  <c r="O13769" i="1"/>
  <c r="O13770" i="1"/>
  <c r="O13771" i="1"/>
  <c r="O13772" i="1"/>
  <c r="O13773" i="1"/>
  <c r="O13774" i="1"/>
  <c r="O13775" i="1"/>
  <c r="O13776" i="1"/>
  <c r="O13777" i="1"/>
  <c r="O13778" i="1"/>
  <c r="O13779" i="1"/>
  <c r="O13780" i="1"/>
  <c r="O13781" i="1"/>
  <c r="O13782" i="1"/>
  <c r="O13783" i="1"/>
  <c r="O13784" i="1"/>
  <c r="O13785" i="1"/>
  <c r="O13786" i="1"/>
  <c r="O13787" i="1"/>
  <c r="O13788" i="1"/>
  <c r="O13789" i="1"/>
  <c r="O13790" i="1"/>
  <c r="O13791" i="1"/>
  <c r="O13792" i="1"/>
  <c r="O13793" i="1"/>
  <c r="O13794" i="1"/>
  <c r="O13795" i="1"/>
  <c r="O13796" i="1"/>
  <c r="O13797" i="1"/>
  <c r="O13798" i="1"/>
  <c r="O13799" i="1"/>
  <c r="O13800" i="1"/>
  <c r="O13801" i="1"/>
  <c r="O13802" i="1"/>
  <c r="O13803" i="1"/>
  <c r="O13804" i="1"/>
  <c r="O13805" i="1"/>
  <c r="O13806" i="1"/>
  <c r="O13807" i="1"/>
  <c r="O13808" i="1"/>
  <c r="O13809" i="1"/>
  <c r="O13810" i="1"/>
  <c r="O13811" i="1"/>
  <c r="O13812" i="1"/>
  <c r="O13813" i="1"/>
  <c r="O13814" i="1"/>
  <c r="O13815" i="1"/>
  <c r="O13816" i="1"/>
  <c r="O13817" i="1"/>
  <c r="O13818" i="1"/>
  <c r="O13819" i="1"/>
  <c r="O13820" i="1"/>
  <c r="O13821" i="1"/>
  <c r="O13822" i="1"/>
  <c r="O13823" i="1"/>
  <c r="O13824" i="1"/>
  <c r="O13825" i="1"/>
  <c r="O13826" i="1"/>
  <c r="O13827" i="1"/>
  <c r="O13828" i="1"/>
  <c r="O13829" i="1"/>
  <c r="O13830" i="1"/>
  <c r="O13831" i="1"/>
  <c r="O13832" i="1"/>
  <c r="O13833" i="1"/>
  <c r="O13834" i="1"/>
  <c r="O13835" i="1"/>
  <c r="O13836" i="1"/>
  <c r="O13837" i="1"/>
  <c r="O13838" i="1"/>
  <c r="O13839" i="1"/>
  <c r="O13840" i="1"/>
  <c r="O13841" i="1"/>
  <c r="O13842" i="1"/>
  <c r="O13843" i="1"/>
  <c r="O13844" i="1"/>
  <c r="O13845" i="1"/>
  <c r="O13846" i="1"/>
  <c r="O13847" i="1"/>
  <c r="O13848" i="1"/>
  <c r="O13849" i="1"/>
  <c r="O13850" i="1"/>
  <c r="O13851" i="1"/>
  <c r="O13852" i="1"/>
  <c r="O13853" i="1"/>
  <c r="O13854" i="1"/>
  <c r="O13855" i="1"/>
  <c r="O13856" i="1"/>
  <c r="O13857" i="1"/>
  <c r="O13858" i="1"/>
  <c r="O13859" i="1"/>
  <c r="O13860" i="1"/>
  <c r="O13861" i="1"/>
  <c r="O13862" i="1"/>
  <c r="O13863" i="1"/>
  <c r="O13864" i="1"/>
  <c r="O13865" i="1"/>
  <c r="O13866" i="1"/>
  <c r="O13867" i="1"/>
  <c r="O13868" i="1"/>
  <c r="O13869" i="1"/>
  <c r="O13870" i="1"/>
  <c r="O13871" i="1"/>
  <c r="O13872" i="1"/>
  <c r="O13873" i="1"/>
  <c r="O13874" i="1"/>
  <c r="O13875" i="1"/>
  <c r="O13876" i="1"/>
  <c r="O13877" i="1"/>
  <c r="O13878" i="1"/>
  <c r="O13879" i="1"/>
  <c r="O13880" i="1"/>
  <c r="O13881" i="1"/>
  <c r="O13882" i="1"/>
  <c r="O13883" i="1"/>
  <c r="O13884" i="1"/>
  <c r="O13885" i="1"/>
  <c r="O13886" i="1"/>
  <c r="O13887" i="1"/>
  <c r="O13888" i="1"/>
  <c r="O13889" i="1"/>
  <c r="O13890" i="1"/>
  <c r="O13891" i="1"/>
  <c r="O13892" i="1"/>
  <c r="O13893" i="1"/>
  <c r="O13894" i="1"/>
  <c r="O13895" i="1"/>
  <c r="O13896" i="1"/>
  <c r="O13897" i="1"/>
  <c r="O13898" i="1"/>
  <c r="O13899" i="1"/>
  <c r="O13900" i="1"/>
  <c r="O13901" i="1"/>
  <c r="O13902" i="1"/>
  <c r="O13903" i="1"/>
  <c r="O13904" i="1"/>
  <c r="O13905" i="1"/>
  <c r="O13906" i="1"/>
  <c r="O13907" i="1"/>
  <c r="O13908" i="1"/>
  <c r="O13909" i="1"/>
  <c r="O13910" i="1"/>
  <c r="O13911" i="1"/>
  <c r="O13912" i="1"/>
  <c r="O13913" i="1"/>
  <c r="O13914" i="1"/>
  <c r="O13915" i="1"/>
  <c r="O13916" i="1"/>
  <c r="O13917" i="1"/>
  <c r="O13918" i="1"/>
  <c r="O13919" i="1"/>
  <c r="O13920" i="1"/>
  <c r="O13921" i="1"/>
  <c r="O13922" i="1"/>
  <c r="O13923" i="1"/>
  <c r="O13924" i="1"/>
  <c r="O13925" i="1"/>
  <c r="O13926" i="1"/>
  <c r="O13927" i="1"/>
  <c r="O13928" i="1"/>
  <c r="O13929" i="1"/>
  <c r="O13930" i="1"/>
  <c r="O13931" i="1"/>
  <c r="O13932" i="1"/>
  <c r="O13933" i="1"/>
  <c r="O13934" i="1"/>
  <c r="O13935" i="1"/>
  <c r="O13936" i="1"/>
  <c r="O13937" i="1"/>
  <c r="O13938" i="1"/>
  <c r="O13939" i="1"/>
  <c r="O13940" i="1"/>
  <c r="O13941" i="1"/>
  <c r="O13942" i="1"/>
  <c r="O13943" i="1"/>
  <c r="O13944" i="1"/>
  <c r="O13945" i="1"/>
  <c r="O13946" i="1"/>
  <c r="O13947" i="1"/>
  <c r="O13948" i="1"/>
  <c r="O13949" i="1"/>
  <c r="O13950" i="1"/>
  <c r="O13951" i="1"/>
  <c r="O13952" i="1"/>
  <c r="O13953" i="1"/>
  <c r="O13954" i="1"/>
  <c r="O13955" i="1"/>
  <c r="O13956" i="1"/>
  <c r="O13957" i="1"/>
  <c r="O13958" i="1"/>
  <c r="O13959" i="1"/>
  <c r="O13960" i="1"/>
  <c r="O13961" i="1"/>
  <c r="O13962" i="1"/>
  <c r="O13963" i="1"/>
  <c r="O13964" i="1"/>
  <c r="O13965" i="1"/>
  <c r="O13966" i="1"/>
  <c r="O13967" i="1"/>
  <c r="O13968" i="1"/>
  <c r="O13969" i="1"/>
  <c r="O13970" i="1"/>
  <c r="O13971" i="1"/>
  <c r="O13972" i="1"/>
  <c r="O13973" i="1"/>
  <c r="O13974" i="1"/>
  <c r="O13975" i="1"/>
  <c r="O13976" i="1"/>
  <c r="O13977" i="1"/>
  <c r="O13978" i="1"/>
  <c r="O13979" i="1"/>
  <c r="O13980" i="1"/>
  <c r="O13981" i="1"/>
  <c r="O13982" i="1"/>
  <c r="O13983" i="1"/>
  <c r="O13984" i="1"/>
  <c r="O13985" i="1"/>
  <c r="O13986" i="1"/>
  <c r="O13987" i="1"/>
  <c r="O13988" i="1"/>
  <c r="O13989" i="1"/>
  <c r="O13990" i="1"/>
  <c r="O13991" i="1"/>
  <c r="O13992" i="1"/>
  <c r="O13993" i="1"/>
  <c r="O13994" i="1"/>
  <c r="O13995" i="1"/>
  <c r="O13996" i="1"/>
  <c r="O13997" i="1"/>
  <c r="O13998" i="1"/>
  <c r="O13999" i="1"/>
  <c r="O14000" i="1"/>
  <c r="O14001" i="1"/>
  <c r="O14002" i="1"/>
  <c r="O14003" i="1"/>
  <c r="O14004" i="1"/>
  <c r="O14005" i="1"/>
  <c r="O14006" i="1"/>
  <c r="O14007" i="1"/>
  <c r="O14008" i="1"/>
  <c r="O14009" i="1"/>
  <c r="O14010" i="1"/>
  <c r="O14011" i="1"/>
  <c r="O14012" i="1"/>
  <c r="O14013" i="1"/>
  <c r="O14014" i="1"/>
  <c r="O14015" i="1"/>
  <c r="O14016" i="1"/>
  <c r="O14017" i="1"/>
  <c r="O14018" i="1"/>
  <c r="O14019" i="1"/>
  <c r="O14020" i="1"/>
  <c r="O14021" i="1"/>
  <c r="O14022" i="1"/>
  <c r="O14023" i="1"/>
  <c r="O14024" i="1"/>
  <c r="O14025" i="1"/>
  <c r="O14026" i="1"/>
  <c r="O14027" i="1"/>
  <c r="O14028" i="1"/>
  <c r="O14029" i="1"/>
  <c r="O14030" i="1"/>
  <c r="O14031" i="1"/>
  <c r="O14032" i="1"/>
  <c r="O14033" i="1"/>
  <c r="O14034" i="1"/>
  <c r="O14035" i="1"/>
  <c r="O14036" i="1"/>
  <c r="O14037" i="1"/>
  <c r="O14038" i="1"/>
  <c r="O14039" i="1"/>
  <c r="O14040" i="1"/>
  <c r="O14041" i="1"/>
  <c r="O14042" i="1"/>
  <c r="O14043" i="1"/>
  <c r="O14044" i="1"/>
  <c r="O14045" i="1"/>
  <c r="O14046" i="1"/>
  <c r="O14047" i="1"/>
  <c r="O14048" i="1"/>
  <c r="O14049" i="1"/>
  <c r="O14050" i="1"/>
  <c r="O14051" i="1"/>
  <c r="O14052" i="1"/>
  <c r="O14053" i="1"/>
  <c r="O14054" i="1"/>
  <c r="O14055" i="1"/>
  <c r="O14056" i="1"/>
  <c r="O14057" i="1"/>
  <c r="O14058" i="1"/>
  <c r="O14059" i="1"/>
  <c r="O14060" i="1"/>
  <c r="O14061" i="1"/>
  <c r="O14062" i="1"/>
  <c r="O14063" i="1"/>
  <c r="O14064" i="1"/>
  <c r="O14065" i="1"/>
  <c r="O14066" i="1"/>
  <c r="O14067" i="1"/>
  <c r="O14068" i="1"/>
  <c r="O14069" i="1"/>
  <c r="O14070" i="1"/>
  <c r="O14071" i="1"/>
  <c r="O14072" i="1"/>
  <c r="O14073" i="1"/>
  <c r="O14074" i="1"/>
  <c r="O14075" i="1"/>
  <c r="O14076" i="1"/>
  <c r="O14077" i="1"/>
  <c r="O14078" i="1"/>
  <c r="O14079" i="1"/>
  <c r="O14080" i="1"/>
  <c r="O14081" i="1"/>
  <c r="O14082" i="1"/>
  <c r="O14083" i="1"/>
  <c r="O14084" i="1"/>
  <c r="O14085" i="1"/>
  <c r="O14086" i="1"/>
  <c r="O14087" i="1"/>
  <c r="O14088" i="1"/>
  <c r="O14089" i="1"/>
  <c r="O14090" i="1"/>
  <c r="O14091" i="1"/>
  <c r="O14092" i="1"/>
  <c r="O14093" i="1"/>
  <c r="O14094" i="1"/>
  <c r="O14095" i="1"/>
  <c r="O14096" i="1"/>
  <c r="O14097" i="1"/>
  <c r="O14098" i="1"/>
  <c r="O14099" i="1"/>
  <c r="O14100" i="1"/>
  <c r="O14101" i="1"/>
  <c r="O14102" i="1"/>
  <c r="O14103" i="1"/>
  <c r="O14104" i="1"/>
  <c r="O14105" i="1"/>
  <c r="O14106" i="1"/>
  <c r="O14107" i="1"/>
  <c r="O14108" i="1"/>
  <c r="O14109" i="1"/>
  <c r="O14110" i="1"/>
  <c r="O14111" i="1"/>
  <c r="O14112" i="1"/>
  <c r="O14113" i="1"/>
  <c r="O14114" i="1"/>
  <c r="O14115" i="1"/>
  <c r="O14116" i="1"/>
  <c r="O14117" i="1"/>
  <c r="O14118" i="1"/>
  <c r="O14119" i="1"/>
  <c r="O14120" i="1"/>
  <c r="O14121" i="1"/>
  <c r="O14122" i="1"/>
  <c r="O14123" i="1"/>
  <c r="O14124" i="1"/>
  <c r="O14125" i="1"/>
  <c r="O14126" i="1"/>
  <c r="O14127" i="1"/>
  <c r="O14128" i="1"/>
  <c r="O14129" i="1"/>
  <c r="O14130" i="1"/>
  <c r="O14131" i="1"/>
  <c r="O14132" i="1"/>
  <c r="O14133" i="1"/>
  <c r="O14134" i="1"/>
  <c r="O14135" i="1"/>
  <c r="O14136" i="1"/>
  <c r="O14137" i="1"/>
  <c r="O14138" i="1"/>
  <c r="O14139" i="1"/>
  <c r="O14140" i="1"/>
  <c r="O14141" i="1"/>
  <c r="O14142" i="1"/>
  <c r="O14143" i="1"/>
  <c r="O14144" i="1"/>
  <c r="O14145" i="1"/>
  <c r="O14146" i="1"/>
  <c r="O14147" i="1"/>
  <c r="O14148" i="1"/>
  <c r="O14149" i="1"/>
  <c r="O14150" i="1"/>
  <c r="O14151" i="1"/>
  <c r="O14152" i="1"/>
  <c r="O14153" i="1"/>
  <c r="O14154" i="1"/>
  <c r="O14155" i="1"/>
  <c r="O14156" i="1"/>
  <c r="O14157" i="1"/>
  <c r="O14158" i="1"/>
  <c r="O14159" i="1"/>
  <c r="O14160" i="1"/>
  <c r="O14161" i="1"/>
  <c r="O14162" i="1"/>
  <c r="O14163" i="1"/>
  <c r="O14164" i="1"/>
  <c r="O14165" i="1"/>
  <c r="O14166" i="1"/>
  <c r="O14167" i="1"/>
  <c r="O14168" i="1"/>
  <c r="O14169" i="1"/>
  <c r="O14170" i="1"/>
  <c r="O14171" i="1"/>
  <c r="O14172" i="1"/>
  <c r="O14173" i="1"/>
  <c r="O14174" i="1"/>
  <c r="O14175" i="1"/>
  <c r="O14176" i="1"/>
  <c r="O14177" i="1"/>
  <c r="O14178" i="1"/>
  <c r="O14179" i="1"/>
  <c r="O14180" i="1"/>
  <c r="O14181" i="1"/>
  <c r="O14182" i="1"/>
  <c r="O14183" i="1"/>
  <c r="O14184" i="1"/>
  <c r="O14185" i="1"/>
  <c r="O14186" i="1"/>
  <c r="O14187" i="1"/>
  <c r="O14188" i="1"/>
  <c r="O14189" i="1"/>
  <c r="O14190" i="1"/>
  <c r="O14191" i="1"/>
  <c r="O14192" i="1"/>
  <c r="O14193" i="1"/>
  <c r="O14194" i="1"/>
  <c r="O14195" i="1"/>
  <c r="O14196" i="1"/>
  <c r="O14197" i="1"/>
  <c r="O14198" i="1"/>
  <c r="O14199" i="1"/>
  <c r="O14200" i="1"/>
  <c r="O14201" i="1"/>
  <c r="O14202" i="1"/>
  <c r="O14203" i="1"/>
  <c r="O14204" i="1"/>
  <c r="O14205" i="1"/>
  <c r="O14206" i="1"/>
  <c r="O14207" i="1"/>
  <c r="O14208" i="1"/>
  <c r="O14209" i="1"/>
  <c r="O14210" i="1"/>
  <c r="O14211" i="1"/>
  <c r="O14212" i="1"/>
  <c r="O14213" i="1"/>
  <c r="O14214" i="1"/>
  <c r="O14215" i="1"/>
  <c r="O14216" i="1"/>
  <c r="O14217" i="1"/>
  <c r="O14218" i="1"/>
  <c r="O14219" i="1"/>
  <c r="O14220" i="1"/>
  <c r="O14221" i="1"/>
  <c r="O14222" i="1"/>
  <c r="O14223" i="1"/>
  <c r="O14224" i="1"/>
  <c r="O14225" i="1"/>
  <c r="O14226" i="1"/>
  <c r="O14227" i="1"/>
  <c r="O14228" i="1"/>
  <c r="O14229" i="1"/>
  <c r="O14230" i="1"/>
  <c r="O14231" i="1"/>
  <c r="O14232" i="1"/>
  <c r="O14233" i="1"/>
  <c r="O14234" i="1"/>
  <c r="O14235" i="1"/>
  <c r="O14236" i="1"/>
  <c r="O14237" i="1"/>
  <c r="O14238" i="1"/>
  <c r="O14239" i="1"/>
  <c r="O14240" i="1"/>
  <c r="O14241" i="1"/>
  <c r="O14242" i="1"/>
  <c r="O14243" i="1"/>
  <c r="O14244" i="1"/>
  <c r="O14245" i="1"/>
  <c r="O14246" i="1"/>
  <c r="O14247" i="1"/>
  <c r="O14248" i="1"/>
  <c r="O14249" i="1"/>
  <c r="O14250" i="1"/>
  <c r="O14251" i="1"/>
  <c r="O14252" i="1"/>
  <c r="O14253" i="1"/>
  <c r="O14254" i="1"/>
  <c r="O14255" i="1"/>
  <c r="O14256" i="1"/>
  <c r="O14257" i="1"/>
  <c r="O14258" i="1"/>
  <c r="O14259" i="1"/>
  <c r="O14260" i="1"/>
  <c r="O14261" i="1"/>
  <c r="O14262" i="1"/>
  <c r="O14263" i="1"/>
  <c r="O14264" i="1"/>
  <c r="O14265" i="1"/>
  <c r="O14266" i="1"/>
  <c r="O14267" i="1"/>
  <c r="O14268" i="1"/>
  <c r="O14269" i="1"/>
  <c r="O14270" i="1"/>
  <c r="O14271" i="1"/>
  <c r="O14272" i="1"/>
  <c r="O14273" i="1"/>
  <c r="O14274" i="1"/>
  <c r="O14275" i="1"/>
  <c r="O14276" i="1"/>
  <c r="O14277" i="1"/>
  <c r="O14278" i="1"/>
  <c r="O14279" i="1"/>
  <c r="O14280" i="1"/>
  <c r="O14281" i="1"/>
  <c r="O14282" i="1"/>
  <c r="O14283" i="1"/>
  <c r="O14284" i="1"/>
  <c r="O14285" i="1"/>
  <c r="O14286" i="1"/>
  <c r="O14287" i="1"/>
  <c r="O14288" i="1"/>
  <c r="O14289" i="1"/>
  <c r="O14290" i="1"/>
  <c r="O14291" i="1"/>
  <c r="O14292" i="1"/>
  <c r="O14293" i="1"/>
  <c r="O14294" i="1"/>
  <c r="O14295" i="1"/>
  <c r="O14296" i="1"/>
  <c r="O14297" i="1"/>
  <c r="O14298" i="1"/>
  <c r="O14299" i="1"/>
  <c r="O14300" i="1"/>
  <c r="O14301" i="1"/>
  <c r="O14302" i="1"/>
  <c r="O14303" i="1"/>
  <c r="O14304" i="1"/>
  <c r="O14305" i="1"/>
  <c r="O14306" i="1"/>
  <c r="O14307" i="1"/>
  <c r="O14308" i="1"/>
  <c r="O14309" i="1"/>
  <c r="O14310" i="1"/>
  <c r="O14311" i="1"/>
  <c r="O14312" i="1"/>
  <c r="O14313" i="1"/>
  <c r="O14314" i="1"/>
  <c r="O14315" i="1"/>
  <c r="O14316" i="1"/>
  <c r="O14317" i="1"/>
  <c r="O14318" i="1"/>
  <c r="O14319" i="1"/>
  <c r="O14320" i="1"/>
  <c r="O14321" i="1"/>
  <c r="O14322" i="1"/>
  <c r="O14323" i="1"/>
  <c r="O14324" i="1"/>
  <c r="O14325" i="1"/>
  <c r="O14326" i="1"/>
  <c r="O14327" i="1"/>
  <c r="O14328" i="1"/>
  <c r="O14329" i="1"/>
  <c r="O14330" i="1"/>
  <c r="O14331" i="1"/>
  <c r="O14332" i="1"/>
  <c r="O14333" i="1"/>
  <c r="O14334" i="1"/>
  <c r="O14335" i="1"/>
  <c r="O14336" i="1"/>
  <c r="O14337" i="1"/>
  <c r="O14338" i="1"/>
  <c r="O14339" i="1"/>
  <c r="O14340" i="1"/>
  <c r="O14341" i="1"/>
  <c r="O14342" i="1"/>
  <c r="O14343" i="1"/>
  <c r="O14344" i="1"/>
  <c r="O14345" i="1"/>
  <c r="O14346" i="1"/>
  <c r="O14347" i="1"/>
  <c r="O14348" i="1"/>
  <c r="O14349" i="1"/>
  <c r="O14350" i="1"/>
  <c r="O14351" i="1"/>
  <c r="O14352" i="1"/>
  <c r="O14353" i="1"/>
  <c r="O14354" i="1"/>
  <c r="O14355" i="1"/>
  <c r="O14356" i="1"/>
  <c r="O14357" i="1"/>
  <c r="O14358" i="1"/>
  <c r="O14359" i="1"/>
  <c r="O14360" i="1"/>
  <c r="O14361" i="1"/>
  <c r="O14362" i="1"/>
  <c r="O14363" i="1"/>
  <c r="O14364" i="1"/>
  <c r="O14365" i="1"/>
  <c r="O14366" i="1"/>
  <c r="O14367" i="1"/>
  <c r="O14368" i="1"/>
  <c r="O14369" i="1"/>
  <c r="O14370" i="1"/>
  <c r="O14371" i="1"/>
  <c r="O14372" i="1"/>
  <c r="O14373" i="1"/>
  <c r="O14374" i="1"/>
  <c r="O14375" i="1"/>
  <c r="O14376" i="1"/>
  <c r="O14377" i="1"/>
  <c r="O14378" i="1"/>
  <c r="O14379" i="1"/>
  <c r="O14380" i="1"/>
  <c r="O14381" i="1"/>
  <c r="O14382" i="1"/>
  <c r="O14383" i="1"/>
  <c r="O14384" i="1"/>
  <c r="O14385" i="1"/>
  <c r="O14386" i="1"/>
  <c r="O14387" i="1"/>
  <c r="O14388" i="1"/>
  <c r="O14389" i="1"/>
  <c r="O14390" i="1"/>
  <c r="O14391" i="1"/>
  <c r="O14392" i="1"/>
  <c r="O14393" i="1"/>
  <c r="O14394" i="1"/>
  <c r="O14395" i="1"/>
  <c r="O14396" i="1"/>
  <c r="O14397" i="1"/>
  <c r="O14398" i="1"/>
  <c r="O14399" i="1"/>
  <c r="O14400" i="1"/>
  <c r="O14401" i="1"/>
  <c r="O14402" i="1"/>
  <c r="O14403" i="1"/>
  <c r="O14404" i="1"/>
  <c r="O14405" i="1"/>
  <c r="O14406" i="1"/>
  <c r="O14407" i="1"/>
  <c r="O14408" i="1"/>
  <c r="O14409" i="1"/>
  <c r="O14410" i="1"/>
  <c r="O14411" i="1"/>
  <c r="O14412" i="1"/>
  <c r="O14413" i="1"/>
  <c r="O14414" i="1"/>
  <c r="O14415" i="1"/>
  <c r="O14416" i="1"/>
  <c r="O14417" i="1"/>
  <c r="O14418" i="1"/>
  <c r="O14419" i="1"/>
  <c r="O14420" i="1"/>
  <c r="O14421" i="1"/>
  <c r="O14422" i="1"/>
  <c r="O14423" i="1"/>
  <c r="O14424" i="1"/>
  <c r="O14425" i="1"/>
  <c r="O14426" i="1"/>
  <c r="O14427" i="1"/>
  <c r="O14428" i="1"/>
  <c r="O14429" i="1"/>
  <c r="O14430" i="1"/>
  <c r="O14431" i="1"/>
  <c r="O14432" i="1"/>
  <c r="O14433" i="1"/>
  <c r="O14434" i="1"/>
  <c r="O14435" i="1"/>
  <c r="O14436" i="1"/>
  <c r="O14437" i="1"/>
  <c r="O14438" i="1"/>
  <c r="O14439" i="1"/>
  <c r="O14440" i="1"/>
  <c r="O14441" i="1"/>
  <c r="O14442" i="1"/>
  <c r="O14443" i="1"/>
  <c r="O14444" i="1"/>
  <c r="O14445" i="1"/>
  <c r="O14446" i="1"/>
  <c r="O14447" i="1"/>
  <c r="O14448" i="1"/>
  <c r="O14449" i="1"/>
  <c r="O14450" i="1"/>
  <c r="O14451" i="1"/>
  <c r="O14452" i="1"/>
  <c r="O14453" i="1"/>
  <c r="O14454" i="1"/>
  <c r="O14455" i="1"/>
  <c r="O14456" i="1"/>
  <c r="O14457" i="1"/>
  <c r="O14458" i="1"/>
  <c r="O14459" i="1"/>
  <c r="O14460" i="1"/>
  <c r="O14461" i="1"/>
  <c r="O14462" i="1"/>
  <c r="O14463" i="1"/>
  <c r="O14464" i="1"/>
  <c r="O14465" i="1"/>
  <c r="O14466" i="1"/>
  <c r="O14467" i="1"/>
  <c r="O14468" i="1"/>
  <c r="O14469" i="1"/>
  <c r="O14470" i="1"/>
  <c r="O14471" i="1"/>
  <c r="O14472" i="1"/>
  <c r="O14473" i="1"/>
  <c r="O14474" i="1"/>
  <c r="O14475" i="1"/>
  <c r="O14476" i="1"/>
  <c r="O14477" i="1"/>
  <c r="O14478" i="1"/>
  <c r="O14479" i="1"/>
  <c r="O14480" i="1"/>
  <c r="O14481" i="1"/>
  <c r="O14482" i="1"/>
  <c r="O14483" i="1"/>
  <c r="O14484" i="1"/>
  <c r="O14485" i="1"/>
  <c r="O14486" i="1"/>
  <c r="O14487" i="1"/>
  <c r="O14488" i="1"/>
  <c r="O14489" i="1"/>
  <c r="O14490" i="1"/>
  <c r="O14491" i="1"/>
  <c r="O14492" i="1"/>
  <c r="O14493" i="1"/>
  <c r="O14494" i="1"/>
  <c r="O14495" i="1"/>
  <c r="O14496" i="1"/>
  <c r="O14497" i="1"/>
  <c r="O14498" i="1"/>
  <c r="O14499" i="1"/>
  <c r="O14500" i="1"/>
  <c r="O14501" i="1"/>
  <c r="O14502" i="1"/>
  <c r="O14503" i="1"/>
  <c r="O14504" i="1"/>
  <c r="O14505" i="1"/>
  <c r="O14506" i="1"/>
  <c r="O14507" i="1"/>
  <c r="O14508" i="1"/>
  <c r="O14509" i="1"/>
  <c r="O14510" i="1"/>
  <c r="O14511" i="1"/>
  <c r="O14512" i="1"/>
  <c r="O14513" i="1"/>
  <c r="O14514" i="1"/>
  <c r="O14515" i="1"/>
  <c r="O14516" i="1"/>
  <c r="O14517" i="1"/>
  <c r="O14518" i="1"/>
  <c r="O14519" i="1"/>
  <c r="O14520" i="1"/>
  <c r="O14521" i="1"/>
  <c r="O14522" i="1"/>
  <c r="O14523" i="1"/>
  <c r="O14524" i="1"/>
  <c r="O14525" i="1"/>
  <c r="O14526" i="1"/>
  <c r="O14527" i="1"/>
  <c r="O14528" i="1"/>
  <c r="O14529" i="1"/>
  <c r="O14530" i="1"/>
  <c r="O14531" i="1"/>
  <c r="O14532" i="1"/>
  <c r="O14533" i="1"/>
  <c r="O14534" i="1"/>
  <c r="O14535" i="1"/>
  <c r="O14536" i="1"/>
  <c r="O14537" i="1"/>
  <c r="O14538" i="1"/>
  <c r="O14539" i="1"/>
  <c r="O14540" i="1"/>
  <c r="O14541" i="1"/>
  <c r="O14542" i="1"/>
  <c r="O14543" i="1"/>
  <c r="O14544" i="1"/>
  <c r="O14545" i="1"/>
  <c r="O14546" i="1"/>
  <c r="O14547" i="1"/>
  <c r="O14548" i="1"/>
  <c r="O14549" i="1"/>
  <c r="O14550" i="1"/>
  <c r="O14551" i="1"/>
  <c r="O14552" i="1"/>
  <c r="O14553" i="1"/>
  <c r="O14554" i="1"/>
  <c r="O14555" i="1"/>
  <c r="O14556" i="1"/>
  <c r="O14557" i="1"/>
  <c r="O14558" i="1"/>
  <c r="O14559" i="1"/>
  <c r="O14560" i="1"/>
  <c r="O14561" i="1"/>
  <c r="O14562" i="1"/>
  <c r="O14563" i="1"/>
  <c r="O14564" i="1"/>
  <c r="O14565" i="1"/>
  <c r="O14566" i="1"/>
  <c r="O14567" i="1"/>
  <c r="O14568" i="1"/>
  <c r="O14569" i="1"/>
  <c r="O14570" i="1"/>
  <c r="O14571" i="1"/>
  <c r="O14572" i="1"/>
  <c r="O14573" i="1"/>
  <c r="O14574" i="1"/>
  <c r="O14575" i="1"/>
  <c r="O14576" i="1"/>
  <c r="O14577" i="1"/>
  <c r="O14578" i="1"/>
  <c r="O14579" i="1"/>
  <c r="O14580" i="1"/>
  <c r="O14581" i="1"/>
  <c r="O14582" i="1"/>
  <c r="O14583" i="1"/>
  <c r="O14584" i="1"/>
  <c r="O14585" i="1"/>
  <c r="O14586" i="1"/>
  <c r="O14587" i="1"/>
  <c r="O14588" i="1"/>
  <c r="O14589" i="1"/>
  <c r="O14590" i="1"/>
  <c r="O14591" i="1"/>
  <c r="O14592" i="1"/>
  <c r="O14593" i="1"/>
  <c r="O14594" i="1"/>
  <c r="O14595" i="1"/>
  <c r="O14596" i="1"/>
  <c r="O14597" i="1"/>
  <c r="O14598" i="1"/>
  <c r="O14599" i="1"/>
  <c r="O14600" i="1"/>
  <c r="O14601" i="1"/>
  <c r="O14602" i="1"/>
  <c r="O14603" i="1"/>
  <c r="O14604" i="1"/>
  <c r="O14605" i="1"/>
  <c r="O14606" i="1"/>
  <c r="O14607" i="1"/>
  <c r="O14608" i="1"/>
  <c r="O14609" i="1"/>
  <c r="O14610" i="1"/>
  <c r="O14611" i="1"/>
  <c r="O14612" i="1"/>
  <c r="O14613" i="1"/>
  <c r="O14614" i="1"/>
  <c r="O14615" i="1"/>
  <c r="O14616" i="1"/>
  <c r="O14617" i="1"/>
  <c r="O14618" i="1"/>
  <c r="O14619" i="1"/>
  <c r="O14620" i="1"/>
  <c r="O14621" i="1"/>
  <c r="O14622" i="1"/>
  <c r="O14623" i="1"/>
  <c r="O14624" i="1"/>
  <c r="O14625" i="1"/>
  <c r="O14626" i="1"/>
  <c r="O14627" i="1"/>
  <c r="O14628" i="1"/>
  <c r="O14629" i="1"/>
  <c r="O14630" i="1"/>
  <c r="O14631" i="1"/>
  <c r="O14632" i="1"/>
  <c r="O14633" i="1"/>
  <c r="O14634" i="1"/>
  <c r="O14635" i="1"/>
  <c r="O14636" i="1"/>
  <c r="O14637" i="1"/>
  <c r="O14638" i="1"/>
  <c r="O14639" i="1"/>
  <c r="O14640" i="1"/>
  <c r="O14641" i="1"/>
  <c r="O14642" i="1"/>
  <c r="O14643" i="1"/>
  <c r="O14644" i="1"/>
  <c r="O14645" i="1"/>
  <c r="O14646" i="1"/>
  <c r="O14647" i="1"/>
  <c r="O14648" i="1"/>
  <c r="O14649" i="1"/>
  <c r="O14650" i="1"/>
  <c r="O14651" i="1"/>
  <c r="O14652" i="1"/>
  <c r="O14653" i="1"/>
  <c r="O14654" i="1"/>
  <c r="O14655" i="1"/>
  <c r="O14656" i="1"/>
  <c r="O14657" i="1"/>
  <c r="O14658" i="1"/>
  <c r="O14659" i="1"/>
  <c r="O14660" i="1"/>
  <c r="O14661" i="1"/>
  <c r="O14662" i="1"/>
  <c r="O14663" i="1"/>
  <c r="O14664" i="1"/>
  <c r="O14665" i="1"/>
  <c r="O14666" i="1"/>
  <c r="O14667" i="1"/>
  <c r="O14668" i="1"/>
  <c r="O14669" i="1"/>
  <c r="O14670" i="1"/>
  <c r="O14671" i="1"/>
  <c r="O14672" i="1"/>
  <c r="O14673" i="1"/>
  <c r="O14674" i="1"/>
  <c r="O14675" i="1"/>
  <c r="O14676" i="1"/>
  <c r="O14677" i="1"/>
  <c r="O14678" i="1"/>
  <c r="O14679" i="1"/>
  <c r="O14680" i="1"/>
  <c r="O14681" i="1"/>
  <c r="O14682" i="1"/>
  <c r="O14683" i="1"/>
  <c r="O14684" i="1"/>
  <c r="O14685" i="1"/>
  <c r="O14686" i="1"/>
  <c r="O14687" i="1"/>
  <c r="O14688" i="1"/>
  <c r="O14689" i="1"/>
  <c r="O14690" i="1"/>
  <c r="O14691" i="1"/>
  <c r="O14692" i="1"/>
  <c r="O14693" i="1"/>
  <c r="O14694" i="1"/>
  <c r="O14695" i="1"/>
  <c r="O14696" i="1"/>
  <c r="O14697" i="1"/>
  <c r="O14698" i="1"/>
  <c r="O14699" i="1"/>
  <c r="O14700" i="1"/>
  <c r="O14701" i="1"/>
  <c r="O14702" i="1"/>
  <c r="O14703" i="1"/>
  <c r="O14704" i="1"/>
  <c r="O14705" i="1"/>
  <c r="O14706" i="1"/>
  <c r="O14707" i="1"/>
  <c r="O14708" i="1"/>
  <c r="O14709" i="1"/>
  <c r="O14710" i="1"/>
  <c r="O14711" i="1"/>
  <c r="O14712" i="1"/>
  <c r="O14713" i="1"/>
  <c r="O14714" i="1"/>
  <c r="O14715" i="1"/>
  <c r="O14716" i="1"/>
  <c r="O14717" i="1"/>
  <c r="O14718" i="1"/>
  <c r="O14719" i="1"/>
  <c r="O14720" i="1"/>
  <c r="O14721" i="1"/>
  <c r="O14722" i="1"/>
  <c r="O14723" i="1"/>
  <c r="O14724" i="1"/>
  <c r="O14725" i="1"/>
  <c r="O14726" i="1"/>
  <c r="O14727" i="1"/>
  <c r="O14728" i="1"/>
  <c r="O14729" i="1"/>
  <c r="O14730" i="1"/>
  <c r="O14731" i="1"/>
  <c r="O14732" i="1"/>
  <c r="O14733" i="1"/>
  <c r="O14734" i="1"/>
  <c r="O14735" i="1"/>
  <c r="O14736" i="1"/>
  <c r="O14737" i="1"/>
  <c r="O14738" i="1"/>
  <c r="O14739" i="1"/>
  <c r="O14740" i="1"/>
  <c r="O14741" i="1"/>
  <c r="O14742" i="1"/>
  <c r="O14743" i="1"/>
  <c r="O14744" i="1"/>
  <c r="O14745" i="1"/>
  <c r="O14746" i="1"/>
  <c r="O14747" i="1"/>
  <c r="O14748" i="1"/>
  <c r="O14749" i="1"/>
  <c r="O14750" i="1"/>
  <c r="O14751" i="1"/>
  <c r="O14752" i="1"/>
  <c r="O14753" i="1"/>
  <c r="O14754" i="1"/>
  <c r="O14755" i="1"/>
  <c r="O14756" i="1"/>
  <c r="O14757" i="1"/>
  <c r="O14758" i="1"/>
  <c r="O14759" i="1"/>
  <c r="O14760" i="1"/>
  <c r="O14761" i="1"/>
  <c r="O14762" i="1"/>
  <c r="O14763" i="1"/>
  <c r="O14764" i="1"/>
  <c r="O14765" i="1"/>
  <c r="O14766" i="1"/>
  <c r="O14767" i="1"/>
  <c r="O14768" i="1"/>
  <c r="O14769" i="1"/>
  <c r="O14770" i="1"/>
  <c r="O14771" i="1"/>
  <c r="O14772" i="1"/>
  <c r="O14773" i="1"/>
  <c r="O14774" i="1"/>
  <c r="O14775" i="1"/>
  <c r="O14776" i="1"/>
  <c r="O14777" i="1"/>
  <c r="O14778" i="1"/>
  <c r="O14779" i="1"/>
  <c r="O14780" i="1"/>
  <c r="O14781" i="1"/>
  <c r="O14782" i="1"/>
  <c r="O14783" i="1"/>
  <c r="O14784" i="1"/>
  <c r="O14785" i="1"/>
  <c r="O14786" i="1"/>
  <c r="O14787" i="1"/>
  <c r="O14788" i="1"/>
  <c r="O14789" i="1"/>
  <c r="O14790" i="1"/>
  <c r="O14791" i="1"/>
  <c r="O14792" i="1"/>
  <c r="O14793" i="1"/>
  <c r="O14794" i="1"/>
  <c r="O14795" i="1"/>
  <c r="O14796" i="1"/>
  <c r="O14797" i="1"/>
  <c r="O14798" i="1"/>
  <c r="O14799" i="1"/>
  <c r="O14800" i="1"/>
  <c r="O14801" i="1"/>
  <c r="O14802" i="1"/>
  <c r="O14803" i="1"/>
  <c r="O14804" i="1"/>
  <c r="O14805" i="1"/>
  <c r="O14806" i="1"/>
  <c r="O14807" i="1"/>
  <c r="O14808" i="1"/>
  <c r="O14809" i="1"/>
  <c r="O14810" i="1"/>
  <c r="O14811" i="1"/>
  <c r="O14812" i="1"/>
  <c r="O14813" i="1"/>
  <c r="O14814" i="1"/>
  <c r="O14815" i="1"/>
  <c r="O14816" i="1"/>
  <c r="O14817" i="1"/>
  <c r="O14818" i="1"/>
  <c r="O14819" i="1"/>
  <c r="O14820" i="1"/>
  <c r="O14821" i="1"/>
  <c r="O14822" i="1"/>
  <c r="O14823" i="1"/>
  <c r="O14824" i="1"/>
  <c r="O14825" i="1"/>
  <c r="O14826" i="1"/>
  <c r="O14827" i="1"/>
  <c r="O14828" i="1"/>
  <c r="O14829" i="1"/>
  <c r="O14830" i="1"/>
  <c r="O14831" i="1"/>
  <c r="O14832" i="1"/>
  <c r="O14833" i="1"/>
  <c r="O14834" i="1"/>
  <c r="O14835" i="1"/>
  <c r="O14836" i="1"/>
  <c r="O14837" i="1"/>
  <c r="O14838" i="1"/>
  <c r="O14839" i="1"/>
  <c r="O14840" i="1"/>
  <c r="O14841" i="1"/>
  <c r="O14842" i="1"/>
  <c r="O14843" i="1"/>
  <c r="O14844" i="1"/>
  <c r="O14845" i="1"/>
  <c r="O14846" i="1"/>
  <c r="O14847" i="1"/>
  <c r="O14848" i="1"/>
  <c r="O14849" i="1"/>
  <c r="O14850" i="1"/>
  <c r="O14851" i="1"/>
  <c r="O14852" i="1"/>
  <c r="O14853" i="1"/>
  <c r="O14854" i="1"/>
  <c r="O14855" i="1"/>
  <c r="O14856" i="1"/>
  <c r="O14857" i="1"/>
  <c r="O14858" i="1"/>
  <c r="O14859" i="1"/>
  <c r="O14860" i="1"/>
  <c r="O14861" i="1"/>
  <c r="O14862" i="1"/>
  <c r="O14863" i="1"/>
  <c r="O14864" i="1"/>
  <c r="O14865" i="1"/>
  <c r="O14866" i="1"/>
  <c r="O14867" i="1"/>
  <c r="O14868" i="1"/>
  <c r="O14869" i="1"/>
  <c r="O14870" i="1"/>
  <c r="O14871" i="1"/>
  <c r="O14872" i="1"/>
  <c r="O14873" i="1"/>
  <c r="O14874" i="1"/>
  <c r="O14875" i="1"/>
  <c r="O14876" i="1"/>
  <c r="O14877" i="1"/>
  <c r="O14878" i="1"/>
  <c r="O14879" i="1"/>
  <c r="O14880" i="1"/>
  <c r="O14881" i="1"/>
  <c r="O14882" i="1"/>
  <c r="O14883" i="1"/>
  <c r="O14884" i="1"/>
  <c r="O14885" i="1"/>
  <c r="O14886" i="1"/>
  <c r="O14887" i="1"/>
  <c r="O14888" i="1"/>
  <c r="O14889" i="1"/>
  <c r="O14890" i="1"/>
  <c r="O14891" i="1"/>
  <c r="O14892" i="1"/>
  <c r="O14893" i="1"/>
  <c r="O14894" i="1"/>
  <c r="O14895" i="1"/>
  <c r="O14896" i="1"/>
  <c r="O14897" i="1"/>
  <c r="O14898" i="1"/>
  <c r="O14899" i="1"/>
  <c r="O14900" i="1"/>
  <c r="O14901" i="1"/>
  <c r="O14902" i="1"/>
  <c r="O14903" i="1"/>
  <c r="O14904" i="1"/>
  <c r="O14905" i="1"/>
  <c r="O14906" i="1"/>
  <c r="O14907" i="1"/>
  <c r="O14908" i="1"/>
  <c r="O14909" i="1"/>
  <c r="O14910" i="1"/>
  <c r="O14911" i="1"/>
  <c r="O14912" i="1"/>
  <c r="O14913" i="1"/>
  <c r="O14914" i="1"/>
  <c r="O14915" i="1"/>
  <c r="O14916" i="1"/>
  <c r="O14917" i="1"/>
  <c r="O14918" i="1"/>
  <c r="O14919" i="1"/>
  <c r="O14920" i="1"/>
  <c r="O14921" i="1"/>
  <c r="O14922" i="1"/>
  <c r="O14923" i="1"/>
  <c r="O14924" i="1"/>
  <c r="O14925" i="1"/>
  <c r="O14926" i="1"/>
  <c r="O14927" i="1"/>
  <c r="O14928" i="1"/>
  <c r="O14929" i="1"/>
  <c r="O14930" i="1"/>
  <c r="O14931" i="1"/>
  <c r="O14932" i="1"/>
  <c r="O14933" i="1"/>
  <c r="O14934" i="1"/>
  <c r="O14935" i="1"/>
  <c r="O14936" i="1"/>
  <c r="O14937" i="1"/>
  <c r="O14938" i="1"/>
  <c r="O14939" i="1"/>
  <c r="O14940" i="1"/>
  <c r="O14941" i="1"/>
  <c r="O14942" i="1"/>
  <c r="O14943" i="1"/>
  <c r="O14944" i="1"/>
  <c r="O14945" i="1"/>
  <c r="O14946" i="1"/>
  <c r="O14947" i="1"/>
  <c r="O14948" i="1"/>
  <c r="O14949" i="1"/>
  <c r="O14950" i="1"/>
  <c r="O14951" i="1"/>
  <c r="O14952" i="1"/>
  <c r="O14953" i="1"/>
  <c r="O14954" i="1"/>
  <c r="O14955" i="1"/>
  <c r="O14956" i="1"/>
  <c r="O14957" i="1"/>
  <c r="O14958" i="1"/>
  <c r="O14959" i="1"/>
  <c r="O14960" i="1"/>
  <c r="O14961" i="1"/>
  <c r="O14962" i="1"/>
  <c r="O14963" i="1"/>
  <c r="O14964" i="1"/>
  <c r="O14965" i="1"/>
  <c r="O14966" i="1"/>
  <c r="O14967" i="1"/>
  <c r="O14968" i="1"/>
  <c r="O14969" i="1"/>
  <c r="O14970" i="1"/>
  <c r="O14971" i="1"/>
  <c r="O14972" i="1"/>
  <c r="O14973" i="1"/>
  <c r="O14974" i="1"/>
  <c r="O14975" i="1"/>
  <c r="O14976" i="1"/>
  <c r="O14977" i="1"/>
  <c r="O14978" i="1"/>
  <c r="O14979" i="1"/>
  <c r="O14980" i="1"/>
  <c r="O14981" i="1"/>
  <c r="O14982" i="1"/>
  <c r="O14983" i="1"/>
  <c r="O14984" i="1"/>
  <c r="O14985" i="1"/>
  <c r="O14986" i="1"/>
  <c r="O14987" i="1"/>
  <c r="O14988" i="1"/>
  <c r="O14989" i="1"/>
  <c r="O14990" i="1"/>
  <c r="O14991" i="1"/>
  <c r="O14992" i="1"/>
  <c r="O14993" i="1"/>
  <c r="O14994" i="1"/>
  <c r="O14995" i="1"/>
  <c r="O14996" i="1"/>
  <c r="O14997" i="1"/>
  <c r="O14998" i="1"/>
  <c r="O14999" i="1"/>
  <c r="O15000" i="1"/>
  <c r="O15001" i="1"/>
  <c r="O15002" i="1"/>
  <c r="O15003" i="1"/>
  <c r="O15004" i="1"/>
  <c r="O15005" i="1"/>
  <c r="O15006" i="1"/>
  <c r="O15007" i="1"/>
  <c r="O15008" i="1"/>
  <c r="O15009" i="1"/>
  <c r="O15010" i="1"/>
  <c r="O15011" i="1"/>
  <c r="O15012" i="1"/>
  <c r="O15013" i="1"/>
  <c r="O15014" i="1"/>
  <c r="O15015" i="1"/>
  <c r="O15016" i="1"/>
  <c r="O15017" i="1"/>
  <c r="O15018" i="1"/>
  <c r="O15019" i="1"/>
  <c r="O15020" i="1"/>
  <c r="O15021" i="1"/>
  <c r="O15022" i="1"/>
  <c r="O15023" i="1"/>
  <c r="O15024" i="1"/>
  <c r="O15025" i="1"/>
  <c r="O15026" i="1"/>
  <c r="O15027" i="1"/>
  <c r="O15028" i="1"/>
  <c r="O15029" i="1"/>
  <c r="O15030" i="1"/>
  <c r="O15031" i="1"/>
  <c r="O15032" i="1"/>
  <c r="O15033" i="1"/>
  <c r="O15034" i="1"/>
  <c r="O15035" i="1"/>
  <c r="O15036" i="1"/>
  <c r="O15037" i="1"/>
  <c r="O15038" i="1"/>
  <c r="O15039" i="1"/>
  <c r="O15040" i="1"/>
  <c r="O15041" i="1"/>
  <c r="O15042" i="1"/>
  <c r="O15043" i="1"/>
  <c r="O15044" i="1"/>
  <c r="O15045" i="1"/>
  <c r="O15046" i="1"/>
  <c r="O15047" i="1"/>
  <c r="O15048" i="1"/>
  <c r="O15049" i="1"/>
  <c r="O15050" i="1"/>
  <c r="O15051" i="1"/>
  <c r="O15052" i="1"/>
  <c r="O15053" i="1"/>
  <c r="O15054" i="1"/>
  <c r="O15055" i="1"/>
  <c r="O15056" i="1"/>
  <c r="O15057" i="1"/>
  <c r="O15058" i="1"/>
  <c r="O15059" i="1"/>
  <c r="O15060" i="1"/>
  <c r="O15061" i="1"/>
  <c r="O15062" i="1"/>
  <c r="O15063" i="1"/>
  <c r="O15064" i="1"/>
  <c r="O15065" i="1"/>
  <c r="O15066" i="1"/>
  <c r="O15067" i="1"/>
  <c r="O15068" i="1"/>
  <c r="O15069" i="1"/>
  <c r="O15070" i="1"/>
  <c r="O15071" i="1"/>
  <c r="O15072" i="1"/>
  <c r="O15073" i="1"/>
  <c r="O15074" i="1"/>
  <c r="O15075" i="1"/>
  <c r="O15076" i="1"/>
  <c r="O15077" i="1"/>
  <c r="O15078" i="1"/>
  <c r="O15079" i="1"/>
  <c r="O15080" i="1"/>
  <c r="O15081" i="1"/>
  <c r="O15082" i="1"/>
  <c r="O15083" i="1"/>
  <c r="O15084" i="1"/>
  <c r="O15085" i="1"/>
  <c r="O15086" i="1"/>
  <c r="O15087" i="1"/>
  <c r="O15088" i="1"/>
  <c r="O15089" i="1"/>
  <c r="O15090" i="1"/>
  <c r="O15091" i="1"/>
  <c r="O15092" i="1"/>
  <c r="O15093" i="1"/>
  <c r="O15094" i="1"/>
  <c r="O15095" i="1"/>
  <c r="O15096" i="1"/>
  <c r="O15097" i="1"/>
  <c r="O15098" i="1"/>
  <c r="O15099" i="1"/>
  <c r="O15100" i="1"/>
  <c r="O15101" i="1"/>
  <c r="O15102" i="1"/>
  <c r="O15103" i="1"/>
  <c r="O15104" i="1"/>
  <c r="O15105" i="1"/>
  <c r="O15106" i="1"/>
  <c r="O15107" i="1"/>
  <c r="O15108" i="1"/>
  <c r="O15109" i="1"/>
  <c r="O15110" i="1"/>
  <c r="O15111" i="1"/>
  <c r="O15112" i="1"/>
  <c r="O15113" i="1"/>
  <c r="O15114" i="1"/>
  <c r="O15115" i="1"/>
  <c r="O15116" i="1"/>
  <c r="O15117" i="1"/>
  <c r="O15118" i="1"/>
  <c r="O15119" i="1"/>
  <c r="O15120" i="1"/>
  <c r="O15121" i="1"/>
  <c r="O15122" i="1"/>
  <c r="O15123" i="1"/>
  <c r="O15124" i="1"/>
  <c r="O15125" i="1"/>
  <c r="O15126" i="1"/>
  <c r="O15127" i="1"/>
  <c r="O15128" i="1"/>
  <c r="O15129" i="1"/>
  <c r="O15130" i="1"/>
  <c r="O15131" i="1"/>
  <c r="O15132" i="1"/>
  <c r="O15133" i="1"/>
  <c r="O15134" i="1"/>
  <c r="O15135" i="1"/>
  <c r="O15136" i="1"/>
  <c r="O15137" i="1"/>
  <c r="O15138" i="1"/>
  <c r="O15139" i="1"/>
  <c r="O15140" i="1"/>
  <c r="O15141" i="1"/>
  <c r="O15142" i="1"/>
  <c r="O15143" i="1"/>
  <c r="O15144" i="1"/>
  <c r="O15145" i="1"/>
  <c r="O15146" i="1"/>
  <c r="O15147" i="1"/>
  <c r="O15148" i="1"/>
  <c r="O15149" i="1"/>
  <c r="O15150" i="1"/>
  <c r="O15151" i="1"/>
  <c r="O15152" i="1"/>
  <c r="O15153" i="1"/>
  <c r="O15154" i="1"/>
  <c r="O15155" i="1"/>
  <c r="O15156" i="1"/>
  <c r="O15157" i="1"/>
  <c r="O15158" i="1"/>
  <c r="O15159" i="1"/>
  <c r="O15160" i="1"/>
  <c r="O15161" i="1"/>
  <c r="O15162" i="1"/>
  <c r="O15163" i="1"/>
  <c r="O15164" i="1"/>
  <c r="O15165" i="1"/>
  <c r="O15166" i="1"/>
  <c r="O15167" i="1"/>
  <c r="O15168" i="1"/>
  <c r="O15169" i="1"/>
  <c r="O15170" i="1"/>
  <c r="O15171" i="1"/>
  <c r="O15172" i="1"/>
  <c r="O15173" i="1"/>
  <c r="O15174" i="1"/>
  <c r="O15175" i="1"/>
  <c r="O15176" i="1"/>
  <c r="O15177" i="1"/>
  <c r="O15178" i="1"/>
  <c r="O15179" i="1"/>
  <c r="O15180" i="1"/>
  <c r="O15181" i="1"/>
  <c r="O15182" i="1"/>
  <c r="O15183" i="1"/>
  <c r="O15184" i="1"/>
  <c r="O15185" i="1"/>
  <c r="O15186" i="1"/>
  <c r="O15187" i="1"/>
  <c r="O15188" i="1"/>
  <c r="O15189" i="1"/>
  <c r="O15190" i="1"/>
  <c r="O15191" i="1"/>
  <c r="O15192" i="1"/>
  <c r="O15193" i="1"/>
  <c r="O15194" i="1"/>
  <c r="O15195" i="1"/>
  <c r="O15196" i="1"/>
  <c r="O15197" i="1"/>
  <c r="O15198" i="1"/>
  <c r="O15199" i="1"/>
  <c r="O15200" i="1"/>
  <c r="O15201" i="1"/>
  <c r="O15202" i="1"/>
  <c r="O15203" i="1"/>
  <c r="O15204" i="1"/>
  <c r="O15205" i="1"/>
  <c r="O15206" i="1"/>
  <c r="O15207" i="1"/>
  <c r="O15208" i="1"/>
  <c r="O15209" i="1"/>
  <c r="O15210" i="1"/>
  <c r="O15211" i="1"/>
  <c r="O15212" i="1"/>
  <c r="O15213" i="1"/>
  <c r="O15214" i="1"/>
  <c r="O15215" i="1"/>
  <c r="O15216" i="1"/>
  <c r="O15217" i="1"/>
  <c r="O15218" i="1"/>
  <c r="O15219" i="1"/>
  <c r="O15220" i="1"/>
  <c r="O15221" i="1"/>
  <c r="O15222" i="1"/>
  <c r="O15223" i="1"/>
  <c r="O15224" i="1"/>
  <c r="O15225" i="1"/>
  <c r="O15226" i="1"/>
  <c r="O15227" i="1"/>
  <c r="O15228" i="1"/>
  <c r="O15229" i="1"/>
  <c r="O15230" i="1"/>
  <c r="O15231" i="1"/>
  <c r="O15232" i="1"/>
  <c r="O15233" i="1"/>
  <c r="O15234" i="1"/>
  <c r="O15235" i="1"/>
  <c r="O15236" i="1"/>
  <c r="O15237" i="1"/>
  <c r="O15238" i="1"/>
  <c r="O15239" i="1"/>
  <c r="O15240" i="1"/>
  <c r="O15241" i="1"/>
  <c r="O15242" i="1"/>
  <c r="O15243" i="1"/>
  <c r="O15244" i="1"/>
  <c r="O15245" i="1"/>
  <c r="O15246" i="1"/>
  <c r="O15247" i="1"/>
  <c r="O15248" i="1"/>
  <c r="O15249" i="1"/>
  <c r="O15250" i="1"/>
  <c r="O15251" i="1"/>
  <c r="O15252" i="1"/>
  <c r="O15253" i="1"/>
  <c r="O15254" i="1"/>
  <c r="O15255" i="1"/>
  <c r="O15256" i="1"/>
  <c r="O15257" i="1"/>
  <c r="O15258" i="1"/>
  <c r="O15259" i="1"/>
  <c r="O15260" i="1"/>
  <c r="O15261" i="1"/>
  <c r="O15262" i="1"/>
  <c r="O15263" i="1"/>
  <c r="O15264" i="1"/>
  <c r="O15265" i="1"/>
  <c r="O15266" i="1"/>
  <c r="O15267" i="1"/>
  <c r="O15268" i="1"/>
  <c r="O15269" i="1"/>
  <c r="O15270" i="1"/>
  <c r="O15271" i="1"/>
  <c r="O15272" i="1"/>
  <c r="O15273" i="1"/>
  <c r="O15274" i="1"/>
  <c r="O15275" i="1"/>
  <c r="O15276" i="1"/>
  <c r="O15277" i="1"/>
  <c r="O15278" i="1"/>
  <c r="O15279" i="1"/>
  <c r="O15280" i="1"/>
  <c r="O15281" i="1"/>
  <c r="O15282" i="1"/>
  <c r="O15283" i="1"/>
  <c r="O15284" i="1"/>
  <c r="O15285" i="1"/>
  <c r="O15286" i="1"/>
  <c r="O15287" i="1"/>
  <c r="O15288" i="1"/>
  <c r="O15289" i="1"/>
  <c r="O15290" i="1"/>
  <c r="O15291" i="1"/>
  <c r="O15292" i="1"/>
  <c r="O15293" i="1"/>
  <c r="O15294" i="1"/>
  <c r="O15295" i="1"/>
  <c r="O15296" i="1"/>
  <c r="O15297" i="1"/>
  <c r="O15298" i="1"/>
  <c r="O15299" i="1"/>
  <c r="O15300" i="1"/>
  <c r="O15301" i="1"/>
  <c r="O15302" i="1"/>
  <c r="O15303" i="1"/>
  <c r="O15304" i="1"/>
  <c r="O15305" i="1"/>
  <c r="O15306" i="1"/>
  <c r="O15307" i="1"/>
  <c r="O15308" i="1"/>
  <c r="O15309" i="1"/>
  <c r="O15310" i="1"/>
  <c r="O15311" i="1"/>
  <c r="O15312" i="1"/>
  <c r="O15313" i="1"/>
  <c r="O15314" i="1"/>
  <c r="O15315" i="1"/>
  <c r="O15316" i="1"/>
  <c r="O15317" i="1"/>
  <c r="O15318" i="1"/>
  <c r="O15319" i="1"/>
  <c r="O15320" i="1"/>
  <c r="O15321" i="1"/>
  <c r="O15322" i="1"/>
  <c r="O15323" i="1"/>
  <c r="O15324" i="1"/>
  <c r="O15325" i="1"/>
  <c r="O15326" i="1"/>
  <c r="O15327" i="1"/>
  <c r="O15328" i="1"/>
  <c r="O15329" i="1"/>
  <c r="O15330" i="1"/>
  <c r="O15331" i="1"/>
  <c r="O15332" i="1"/>
  <c r="O15333" i="1"/>
  <c r="O15334" i="1"/>
  <c r="O15335" i="1"/>
  <c r="O15336" i="1"/>
  <c r="O15337" i="1"/>
  <c r="O15338" i="1"/>
  <c r="O15339" i="1"/>
  <c r="O15340" i="1"/>
  <c r="O15341" i="1"/>
  <c r="O15342" i="1"/>
  <c r="O15343" i="1"/>
  <c r="O15344" i="1"/>
  <c r="O15345" i="1"/>
  <c r="O15346"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N10002" i="1"/>
  <c r="N10003" i="1"/>
  <c r="N10004" i="1"/>
  <c r="N10005" i="1"/>
  <c r="N10006" i="1"/>
  <c r="N10007" i="1"/>
  <c r="N10008" i="1"/>
  <c r="N10009" i="1"/>
  <c r="N10010" i="1"/>
  <c r="N10011" i="1"/>
  <c r="N10012" i="1"/>
  <c r="N10013" i="1"/>
  <c r="N10014" i="1"/>
  <c r="N10015" i="1"/>
  <c r="N10016" i="1"/>
  <c r="N10017" i="1"/>
  <c r="N10018" i="1"/>
  <c r="N10019" i="1"/>
  <c r="N10020" i="1"/>
  <c r="N10021" i="1"/>
  <c r="N10022" i="1"/>
  <c r="N10023" i="1"/>
  <c r="N10024" i="1"/>
  <c r="N10025" i="1"/>
  <c r="N10026" i="1"/>
  <c r="N10027" i="1"/>
  <c r="N10028" i="1"/>
  <c r="N10029" i="1"/>
  <c r="N10030" i="1"/>
  <c r="N10031" i="1"/>
  <c r="N10032" i="1"/>
  <c r="N10033" i="1"/>
  <c r="N10034" i="1"/>
  <c r="N10035" i="1"/>
  <c r="N10036" i="1"/>
  <c r="N10037" i="1"/>
  <c r="N10038" i="1"/>
  <c r="N10039" i="1"/>
  <c r="N10040" i="1"/>
  <c r="N10041" i="1"/>
  <c r="N10042" i="1"/>
  <c r="N10043" i="1"/>
  <c r="N10044" i="1"/>
  <c r="N10045" i="1"/>
  <c r="N10046" i="1"/>
  <c r="N10047" i="1"/>
  <c r="N10048" i="1"/>
  <c r="N10049" i="1"/>
  <c r="N10050" i="1"/>
  <c r="N10051" i="1"/>
  <c r="N10052" i="1"/>
  <c r="N10053" i="1"/>
  <c r="N10054" i="1"/>
  <c r="N10055" i="1"/>
  <c r="N10056" i="1"/>
  <c r="N10057" i="1"/>
  <c r="N10058" i="1"/>
  <c r="N10059" i="1"/>
  <c r="N10060" i="1"/>
  <c r="N10061" i="1"/>
  <c r="N10062" i="1"/>
  <c r="N10063" i="1"/>
  <c r="N10064" i="1"/>
  <c r="N10065" i="1"/>
  <c r="N10066" i="1"/>
  <c r="N10067" i="1"/>
  <c r="N10068" i="1"/>
  <c r="N10069" i="1"/>
  <c r="N10070" i="1"/>
  <c r="N10071" i="1"/>
  <c r="N10072" i="1"/>
  <c r="N10073" i="1"/>
  <c r="N10074" i="1"/>
  <c r="N10075" i="1"/>
  <c r="N10076" i="1"/>
  <c r="N10077" i="1"/>
  <c r="N10078" i="1"/>
  <c r="N10079" i="1"/>
  <c r="N10080" i="1"/>
  <c r="N10081" i="1"/>
  <c r="N10082" i="1"/>
  <c r="N10083" i="1"/>
  <c r="N10084" i="1"/>
  <c r="N10085" i="1"/>
  <c r="N10086" i="1"/>
  <c r="N10087" i="1"/>
  <c r="N10088" i="1"/>
  <c r="N10089" i="1"/>
  <c r="N10090" i="1"/>
  <c r="N10091" i="1"/>
  <c r="N10092" i="1"/>
  <c r="N10093" i="1"/>
  <c r="N10094" i="1"/>
  <c r="N10095" i="1"/>
  <c r="N10096" i="1"/>
  <c r="N10097" i="1"/>
  <c r="N10098" i="1"/>
  <c r="N10099" i="1"/>
  <c r="N10100" i="1"/>
  <c r="N10101" i="1"/>
  <c r="N10102" i="1"/>
  <c r="N10103" i="1"/>
  <c r="N10104" i="1"/>
  <c r="N10105" i="1"/>
  <c r="N10106" i="1"/>
  <c r="N10107" i="1"/>
  <c r="N10108" i="1"/>
  <c r="N10109" i="1"/>
  <c r="N10110" i="1"/>
  <c r="N10111" i="1"/>
  <c r="N10112" i="1"/>
  <c r="N10113" i="1"/>
  <c r="N10114" i="1"/>
  <c r="N10115" i="1"/>
  <c r="N10116" i="1"/>
  <c r="N10117" i="1"/>
  <c r="N10118" i="1"/>
  <c r="N10119" i="1"/>
  <c r="N10120" i="1"/>
  <c r="N10121" i="1"/>
  <c r="N10122" i="1"/>
  <c r="N10123" i="1"/>
  <c r="N10124" i="1"/>
  <c r="N10125" i="1"/>
  <c r="N10126" i="1"/>
  <c r="N10127" i="1"/>
  <c r="N10128" i="1"/>
  <c r="N10129" i="1"/>
  <c r="N10130" i="1"/>
  <c r="N10131" i="1"/>
  <c r="N10132" i="1"/>
  <c r="N10133" i="1"/>
  <c r="N10134" i="1"/>
  <c r="N10135" i="1"/>
  <c r="N10136" i="1"/>
  <c r="N10137" i="1"/>
  <c r="N10138" i="1"/>
  <c r="N10139" i="1"/>
  <c r="N10140" i="1"/>
  <c r="N10141" i="1"/>
  <c r="N10142" i="1"/>
  <c r="N10143" i="1"/>
  <c r="N10144" i="1"/>
  <c r="N10145" i="1"/>
  <c r="N10146" i="1"/>
  <c r="N10147" i="1"/>
  <c r="N10148" i="1"/>
  <c r="N10149" i="1"/>
  <c r="N10150" i="1"/>
  <c r="N10151" i="1"/>
  <c r="N10152" i="1"/>
  <c r="N10153" i="1"/>
  <c r="N10154" i="1"/>
  <c r="N10155" i="1"/>
  <c r="N10156" i="1"/>
  <c r="N10157" i="1"/>
  <c r="N10158" i="1"/>
  <c r="N10159" i="1"/>
  <c r="N10160" i="1"/>
  <c r="N10161" i="1"/>
  <c r="N10162" i="1"/>
  <c r="N10163" i="1"/>
  <c r="N10164" i="1"/>
  <c r="N10165" i="1"/>
  <c r="N10166" i="1"/>
  <c r="N10167" i="1"/>
  <c r="N10168" i="1"/>
  <c r="N10169" i="1"/>
  <c r="N10170" i="1"/>
  <c r="N10171" i="1"/>
  <c r="N10172" i="1"/>
  <c r="N10173" i="1"/>
  <c r="N10174" i="1"/>
  <c r="N10175" i="1"/>
  <c r="N10176" i="1"/>
  <c r="N10177" i="1"/>
  <c r="N10178" i="1"/>
  <c r="N10179" i="1"/>
  <c r="N10180" i="1"/>
  <c r="N10181" i="1"/>
  <c r="N10182" i="1"/>
  <c r="N10183" i="1"/>
  <c r="N10184" i="1"/>
  <c r="N10185" i="1"/>
  <c r="N10186" i="1"/>
  <c r="N10187" i="1"/>
  <c r="N10188" i="1"/>
  <c r="N10189" i="1"/>
  <c r="N10190" i="1"/>
  <c r="N10191" i="1"/>
  <c r="N10192" i="1"/>
  <c r="N10193" i="1"/>
  <c r="N10194" i="1"/>
  <c r="N10195" i="1"/>
  <c r="N10196" i="1"/>
  <c r="N10197" i="1"/>
  <c r="N10198" i="1"/>
  <c r="N10199" i="1"/>
  <c r="N10200" i="1"/>
  <c r="N10201" i="1"/>
  <c r="N10202" i="1"/>
  <c r="N10203" i="1"/>
  <c r="N10204" i="1"/>
  <c r="N10205" i="1"/>
  <c r="N10206" i="1"/>
  <c r="N10207" i="1"/>
  <c r="N10208" i="1"/>
  <c r="N10209" i="1"/>
  <c r="N10210" i="1"/>
  <c r="N10211" i="1"/>
  <c r="N10212" i="1"/>
  <c r="N10213" i="1"/>
  <c r="N10214" i="1"/>
  <c r="N10215" i="1"/>
  <c r="N10216" i="1"/>
  <c r="N10217" i="1"/>
  <c r="N10218" i="1"/>
  <c r="N10219" i="1"/>
  <c r="N10220" i="1"/>
  <c r="N10221" i="1"/>
  <c r="N10222" i="1"/>
  <c r="N10223" i="1"/>
  <c r="N10224" i="1"/>
  <c r="N10225" i="1"/>
  <c r="N10226" i="1"/>
  <c r="N10227" i="1"/>
  <c r="N10228" i="1"/>
  <c r="N10229" i="1"/>
  <c r="N10230" i="1"/>
  <c r="N10231" i="1"/>
  <c r="N10232" i="1"/>
  <c r="N10233" i="1"/>
  <c r="N10234" i="1"/>
  <c r="N10235" i="1"/>
  <c r="N10236" i="1"/>
  <c r="N10237" i="1"/>
  <c r="N10238" i="1"/>
  <c r="N10239" i="1"/>
  <c r="N10240" i="1"/>
  <c r="N10241" i="1"/>
  <c r="N10242" i="1"/>
  <c r="N10243" i="1"/>
  <c r="N10244" i="1"/>
  <c r="N10245" i="1"/>
  <c r="N10246" i="1"/>
  <c r="N10247" i="1"/>
  <c r="N10248" i="1"/>
  <c r="N10249" i="1"/>
  <c r="N10250" i="1"/>
  <c r="N10251" i="1"/>
  <c r="N10252" i="1"/>
  <c r="N10253" i="1"/>
  <c r="N10254" i="1"/>
  <c r="N10255" i="1"/>
  <c r="N10256" i="1"/>
  <c r="N10257" i="1"/>
  <c r="N10258" i="1"/>
  <c r="N10259" i="1"/>
  <c r="N10260" i="1"/>
  <c r="N10261" i="1"/>
  <c r="N10262" i="1"/>
  <c r="N10263" i="1"/>
  <c r="N10264" i="1"/>
  <c r="N10265" i="1"/>
  <c r="N10266" i="1"/>
  <c r="N10267" i="1"/>
  <c r="N10268" i="1"/>
  <c r="N10269" i="1"/>
  <c r="N10270" i="1"/>
  <c r="N10271" i="1"/>
  <c r="N10272" i="1"/>
  <c r="N10273" i="1"/>
  <c r="N10274" i="1"/>
  <c r="N10275" i="1"/>
  <c r="N10276" i="1"/>
  <c r="N10277" i="1"/>
  <c r="N10278" i="1"/>
  <c r="N10279" i="1"/>
  <c r="N10280" i="1"/>
  <c r="N10281" i="1"/>
  <c r="N10282" i="1"/>
  <c r="N10283" i="1"/>
  <c r="N10284" i="1"/>
  <c r="N10285" i="1"/>
  <c r="N10286" i="1"/>
  <c r="N10287" i="1"/>
  <c r="N10288" i="1"/>
  <c r="N10289" i="1"/>
  <c r="N10290" i="1"/>
  <c r="N10291" i="1"/>
  <c r="N10292" i="1"/>
  <c r="N10293" i="1"/>
  <c r="N10294" i="1"/>
  <c r="N10295" i="1"/>
  <c r="N10296" i="1"/>
  <c r="N10297" i="1"/>
  <c r="N10298" i="1"/>
  <c r="N10299" i="1"/>
  <c r="N10300" i="1"/>
  <c r="N10301" i="1"/>
  <c r="N10302" i="1"/>
  <c r="N10303" i="1"/>
  <c r="N10304" i="1"/>
  <c r="N10305" i="1"/>
  <c r="N10306" i="1"/>
  <c r="N10307" i="1"/>
  <c r="N10308" i="1"/>
  <c r="N10309" i="1"/>
  <c r="N10310" i="1"/>
  <c r="N10311" i="1"/>
  <c r="N10312" i="1"/>
  <c r="N10313" i="1"/>
  <c r="N10314" i="1"/>
  <c r="N10315" i="1"/>
  <c r="N10316" i="1"/>
  <c r="N10317" i="1"/>
  <c r="N10318" i="1"/>
  <c r="N10319" i="1"/>
  <c r="N10320" i="1"/>
  <c r="N10321" i="1"/>
  <c r="N10322" i="1"/>
  <c r="N10323" i="1"/>
  <c r="N10324" i="1"/>
  <c r="N10325" i="1"/>
  <c r="N10326" i="1"/>
  <c r="N10327" i="1"/>
  <c r="N10328" i="1"/>
  <c r="N10329" i="1"/>
  <c r="N10330" i="1"/>
  <c r="N10331" i="1"/>
  <c r="N10332" i="1"/>
  <c r="N10333" i="1"/>
  <c r="N10334" i="1"/>
  <c r="N10335" i="1"/>
  <c r="N10336" i="1"/>
  <c r="N10337" i="1"/>
  <c r="N10338" i="1"/>
  <c r="N10339" i="1"/>
  <c r="N10340" i="1"/>
  <c r="N10341" i="1"/>
  <c r="N10342" i="1"/>
  <c r="N10343" i="1"/>
  <c r="N10344" i="1"/>
  <c r="N10345" i="1"/>
  <c r="N10346" i="1"/>
  <c r="N10347" i="1"/>
  <c r="N10348" i="1"/>
  <c r="N10349" i="1"/>
  <c r="N10350" i="1"/>
  <c r="N10351" i="1"/>
  <c r="N10352" i="1"/>
  <c r="N10353" i="1"/>
  <c r="N10354" i="1"/>
  <c r="N10355" i="1"/>
  <c r="N10356" i="1"/>
  <c r="N10357" i="1"/>
  <c r="N10358" i="1"/>
  <c r="N10359" i="1"/>
  <c r="N10360" i="1"/>
  <c r="N10361" i="1"/>
  <c r="N10362" i="1"/>
  <c r="N10363" i="1"/>
  <c r="N10364" i="1"/>
  <c r="N10365" i="1"/>
  <c r="N10366" i="1"/>
  <c r="N10367" i="1"/>
  <c r="N10368" i="1"/>
  <c r="N10369" i="1"/>
  <c r="N10370" i="1"/>
  <c r="N10371" i="1"/>
  <c r="N10372" i="1"/>
  <c r="N10373" i="1"/>
  <c r="N10374" i="1"/>
  <c r="N10375" i="1"/>
  <c r="N10376" i="1"/>
  <c r="N10377" i="1"/>
  <c r="N10378" i="1"/>
  <c r="N10379" i="1"/>
  <c r="N10380" i="1"/>
  <c r="N10381" i="1"/>
  <c r="N10382" i="1"/>
  <c r="N10383" i="1"/>
  <c r="N10384" i="1"/>
  <c r="N10385" i="1"/>
  <c r="N10386" i="1"/>
  <c r="N10387" i="1"/>
  <c r="N10388" i="1"/>
  <c r="N10389" i="1"/>
  <c r="N10390" i="1"/>
  <c r="N10391" i="1"/>
  <c r="N10392" i="1"/>
  <c r="N10393" i="1"/>
  <c r="N10394" i="1"/>
  <c r="N10395" i="1"/>
  <c r="N10396" i="1"/>
  <c r="N10397" i="1"/>
  <c r="N10398" i="1"/>
  <c r="N10399" i="1"/>
  <c r="N10400" i="1"/>
  <c r="N10401" i="1"/>
  <c r="N10402" i="1"/>
  <c r="N10403" i="1"/>
  <c r="N10404" i="1"/>
  <c r="N10405" i="1"/>
  <c r="N10406" i="1"/>
  <c r="N10407" i="1"/>
  <c r="N10408" i="1"/>
  <c r="N10409" i="1"/>
  <c r="N10410" i="1"/>
  <c r="N10411" i="1"/>
  <c r="N10412" i="1"/>
  <c r="N10413" i="1"/>
  <c r="N10414" i="1"/>
  <c r="N10415" i="1"/>
  <c r="N10416" i="1"/>
  <c r="N10417" i="1"/>
  <c r="N10418" i="1"/>
  <c r="N10419" i="1"/>
  <c r="N10420" i="1"/>
  <c r="N10421" i="1"/>
  <c r="N10422" i="1"/>
  <c r="N10423" i="1"/>
  <c r="N10424" i="1"/>
  <c r="N10425" i="1"/>
  <c r="N10426" i="1"/>
  <c r="N10427" i="1"/>
  <c r="N10428" i="1"/>
  <c r="N10429" i="1"/>
  <c r="N10430" i="1"/>
  <c r="N10431" i="1"/>
  <c r="N10432" i="1"/>
  <c r="N10433" i="1"/>
  <c r="N10434" i="1"/>
  <c r="N10435" i="1"/>
  <c r="N10436" i="1"/>
  <c r="N10437" i="1"/>
  <c r="N10438" i="1"/>
  <c r="N10439" i="1"/>
  <c r="N10440" i="1"/>
  <c r="N10441" i="1"/>
  <c r="N10442" i="1"/>
  <c r="N10443" i="1"/>
  <c r="N10444" i="1"/>
  <c r="N10445" i="1"/>
  <c r="N10446" i="1"/>
  <c r="N10447" i="1"/>
  <c r="N10448" i="1"/>
  <c r="N10449" i="1"/>
  <c r="N10450" i="1"/>
  <c r="N10451" i="1"/>
  <c r="N10452" i="1"/>
  <c r="N10453" i="1"/>
  <c r="N10454" i="1"/>
  <c r="N10455" i="1"/>
  <c r="N10456" i="1"/>
  <c r="N10457" i="1"/>
  <c r="N10458" i="1"/>
  <c r="N10459" i="1"/>
  <c r="N10460" i="1"/>
  <c r="N10461" i="1"/>
  <c r="N10462" i="1"/>
  <c r="N10463" i="1"/>
  <c r="N10464" i="1"/>
  <c r="N10465" i="1"/>
  <c r="N10466" i="1"/>
  <c r="N10467" i="1"/>
  <c r="N10468" i="1"/>
  <c r="N10469" i="1"/>
  <c r="N10470" i="1"/>
  <c r="N10471" i="1"/>
  <c r="N10472" i="1"/>
  <c r="N10473" i="1"/>
  <c r="N10474" i="1"/>
  <c r="N10475" i="1"/>
  <c r="N10476" i="1"/>
  <c r="N10477" i="1"/>
  <c r="N10478" i="1"/>
  <c r="N10479" i="1"/>
  <c r="N10480" i="1"/>
  <c r="N10481" i="1"/>
  <c r="N10482" i="1"/>
  <c r="N10483" i="1"/>
  <c r="N10484" i="1"/>
  <c r="N10485" i="1"/>
  <c r="N10486" i="1"/>
  <c r="N10487" i="1"/>
  <c r="N10488" i="1"/>
  <c r="N10489" i="1"/>
  <c r="N10490" i="1"/>
  <c r="N10491" i="1"/>
  <c r="N10492" i="1"/>
  <c r="N10493" i="1"/>
  <c r="N10494" i="1"/>
  <c r="N10495" i="1"/>
  <c r="N10496" i="1"/>
  <c r="N10497" i="1"/>
  <c r="N10498" i="1"/>
  <c r="N10499" i="1"/>
  <c r="N10500" i="1"/>
  <c r="N10501" i="1"/>
  <c r="N10502" i="1"/>
  <c r="N10503" i="1"/>
  <c r="N10504" i="1"/>
  <c r="N10505" i="1"/>
  <c r="N10506" i="1"/>
  <c r="N10507" i="1"/>
  <c r="N10508" i="1"/>
  <c r="N10509" i="1"/>
  <c r="N10510" i="1"/>
  <c r="N10511" i="1"/>
  <c r="N10512" i="1"/>
  <c r="N10513" i="1"/>
  <c r="N10514" i="1"/>
  <c r="N10515" i="1"/>
  <c r="N10516" i="1"/>
  <c r="N10517" i="1"/>
  <c r="N10518" i="1"/>
  <c r="N10519" i="1"/>
  <c r="N10520" i="1"/>
  <c r="N10521" i="1"/>
  <c r="N10522" i="1"/>
  <c r="N10523" i="1"/>
  <c r="N10524" i="1"/>
  <c r="N10525" i="1"/>
  <c r="N10526" i="1"/>
  <c r="N10527" i="1"/>
  <c r="N10528" i="1"/>
  <c r="N10529" i="1"/>
  <c r="N10530" i="1"/>
  <c r="N10531" i="1"/>
  <c r="N10532" i="1"/>
  <c r="N10533" i="1"/>
  <c r="N10534" i="1"/>
  <c r="N10535" i="1"/>
  <c r="N10536" i="1"/>
  <c r="N10537" i="1"/>
  <c r="N10538" i="1"/>
  <c r="N10539" i="1"/>
  <c r="N10540" i="1"/>
  <c r="N10541" i="1"/>
  <c r="N10542" i="1"/>
  <c r="N10543" i="1"/>
  <c r="N10544" i="1"/>
  <c r="N10545" i="1"/>
  <c r="N10546" i="1"/>
  <c r="N10547" i="1"/>
  <c r="N10548" i="1"/>
  <c r="N10549" i="1"/>
  <c r="N10550" i="1"/>
  <c r="N10551" i="1"/>
  <c r="N10552" i="1"/>
  <c r="N10553" i="1"/>
  <c r="N10554" i="1"/>
  <c r="N10555" i="1"/>
  <c r="N10556" i="1"/>
  <c r="N10557" i="1"/>
  <c r="N10558" i="1"/>
  <c r="N10559" i="1"/>
  <c r="N10560" i="1"/>
  <c r="N10561" i="1"/>
  <c r="N10562" i="1"/>
  <c r="N10563" i="1"/>
  <c r="N10564" i="1"/>
  <c r="N10565" i="1"/>
  <c r="N10566" i="1"/>
  <c r="N10567" i="1"/>
  <c r="N10568" i="1"/>
  <c r="N10569" i="1"/>
  <c r="N10570" i="1"/>
  <c r="N10571" i="1"/>
  <c r="N10572" i="1"/>
  <c r="N10573" i="1"/>
  <c r="N10574" i="1"/>
  <c r="N10575" i="1"/>
  <c r="N10576" i="1"/>
  <c r="N10577" i="1"/>
  <c r="N10578" i="1"/>
  <c r="N10579" i="1"/>
  <c r="N10580" i="1"/>
  <c r="N10581" i="1"/>
  <c r="N10582" i="1"/>
  <c r="N10583" i="1"/>
  <c r="N10584" i="1"/>
  <c r="N10585" i="1"/>
  <c r="N10586" i="1"/>
  <c r="N10587" i="1"/>
  <c r="N10588" i="1"/>
  <c r="N10589" i="1"/>
  <c r="N10590" i="1"/>
  <c r="N10591" i="1"/>
  <c r="N10592" i="1"/>
  <c r="N10593" i="1"/>
  <c r="N10594" i="1"/>
  <c r="N10595" i="1"/>
  <c r="N10596" i="1"/>
  <c r="N10597" i="1"/>
  <c r="N10598" i="1"/>
  <c r="N10599" i="1"/>
  <c r="N10600" i="1"/>
  <c r="N10601" i="1"/>
  <c r="N10602" i="1"/>
  <c r="N10603" i="1"/>
  <c r="N10604" i="1"/>
  <c r="N10605" i="1"/>
  <c r="N10606" i="1"/>
  <c r="N10607" i="1"/>
  <c r="N10608" i="1"/>
  <c r="N10609" i="1"/>
  <c r="N10610" i="1"/>
  <c r="N10611" i="1"/>
  <c r="N10612" i="1"/>
  <c r="N10613" i="1"/>
  <c r="N10614" i="1"/>
  <c r="N10615" i="1"/>
  <c r="N10616" i="1"/>
  <c r="N10617" i="1"/>
  <c r="N10618" i="1"/>
  <c r="N10619" i="1"/>
  <c r="N10620" i="1"/>
  <c r="N10621" i="1"/>
  <c r="N10622" i="1"/>
  <c r="N10623" i="1"/>
  <c r="N10624" i="1"/>
  <c r="N10625" i="1"/>
  <c r="N10626" i="1"/>
  <c r="N10627" i="1"/>
  <c r="N10628" i="1"/>
  <c r="N10629" i="1"/>
  <c r="N10630" i="1"/>
  <c r="N10631" i="1"/>
  <c r="N10632" i="1"/>
  <c r="N10633" i="1"/>
  <c r="N10634" i="1"/>
  <c r="N10635" i="1"/>
  <c r="N10636" i="1"/>
  <c r="N10637" i="1"/>
  <c r="N10638" i="1"/>
  <c r="N10639" i="1"/>
  <c r="N10640" i="1"/>
  <c r="N10641" i="1"/>
  <c r="N10642" i="1"/>
  <c r="N10643" i="1"/>
  <c r="N10644" i="1"/>
  <c r="N10645" i="1"/>
  <c r="N10646" i="1"/>
  <c r="N10647" i="1"/>
  <c r="N10648" i="1"/>
  <c r="N10649" i="1"/>
  <c r="N10650" i="1"/>
  <c r="N10651" i="1"/>
  <c r="N10652" i="1"/>
  <c r="N10653" i="1"/>
  <c r="N10654" i="1"/>
  <c r="N10655" i="1"/>
  <c r="N10656" i="1"/>
  <c r="N10657" i="1"/>
  <c r="N10658" i="1"/>
  <c r="N10659" i="1"/>
  <c r="N10660" i="1"/>
  <c r="N10661" i="1"/>
  <c r="N10662" i="1"/>
  <c r="N10663" i="1"/>
  <c r="N10664" i="1"/>
  <c r="N10665" i="1"/>
  <c r="N10666" i="1"/>
  <c r="N10667" i="1"/>
  <c r="N10668" i="1"/>
  <c r="N10669" i="1"/>
  <c r="N10670" i="1"/>
  <c r="N10671" i="1"/>
  <c r="N10672" i="1"/>
  <c r="N10673" i="1"/>
  <c r="N10674" i="1"/>
  <c r="N10675" i="1"/>
  <c r="N10676" i="1"/>
  <c r="N10677" i="1"/>
  <c r="N10678" i="1"/>
  <c r="N10679" i="1"/>
  <c r="N10680" i="1"/>
  <c r="N10681" i="1"/>
  <c r="N10682" i="1"/>
  <c r="N10683" i="1"/>
  <c r="N10684" i="1"/>
  <c r="N10685" i="1"/>
  <c r="N10686" i="1"/>
  <c r="N10687" i="1"/>
  <c r="N10688" i="1"/>
  <c r="N10689" i="1"/>
  <c r="N10690" i="1"/>
  <c r="N10691" i="1"/>
  <c r="N10692" i="1"/>
  <c r="N10693" i="1"/>
  <c r="N10694" i="1"/>
  <c r="N10695" i="1"/>
  <c r="N10696" i="1"/>
  <c r="N10697" i="1"/>
  <c r="N10698" i="1"/>
  <c r="N10699" i="1"/>
  <c r="N10700" i="1"/>
  <c r="N10701" i="1"/>
  <c r="N10702" i="1"/>
  <c r="N10703" i="1"/>
  <c r="N10704" i="1"/>
  <c r="N10705" i="1"/>
  <c r="N10706" i="1"/>
  <c r="N10707" i="1"/>
  <c r="N10708" i="1"/>
  <c r="N10709" i="1"/>
  <c r="N10710" i="1"/>
  <c r="N10711" i="1"/>
  <c r="N10712" i="1"/>
  <c r="N10713" i="1"/>
  <c r="N10714" i="1"/>
  <c r="N10715" i="1"/>
  <c r="N10716" i="1"/>
  <c r="N10717" i="1"/>
  <c r="N10718" i="1"/>
  <c r="N10719" i="1"/>
  <c r="N10720" i="1"/>
  <c r="N10721" i="1"/>
  <c r="N10722" i="1"/>
  <c r="N10723" i="1"/>
  <c r="N10724" i="1"/>
  <c r="N10725" i="1"/>
  <c r="N10726" i="1"/>
  <c r="N10727" i="1"/>
  <c r="N10728" i="1"/>
  <c r="N10729" i="1"/>
  <c r="N10730" i="1"/>
  <c r="N10731" i="1"/>
  <c r="N10732" i="1"/>
  <c r="N10733" i="1"/>
  <c r="N10734" i="1"/>
  <c r="N10735" i="1"/>
  <c r="N10736" i="1"/>
  <c r="N10737" i="1"/>
  <c r="N10738" i="1"/>
  <c r="N10739" i="1"/>
  <c r="N10740" i="1"/>
  <c r="N10741" i="1"/>
  <c r="N10742" i="1"/>
  <c r="N10743" i="1"/>
  <c r="N10744" i="1"/>
  <c r="N10745" i="1"/>
  <c r="N10746" i="1"/>
  <c r="N10747" i="1"/>
  <c r="N10748" i="1"/>
  <c r="N10749" i="1"/>
  <c r="N10750" i="1"/>
  <c r="N10751" i="1"/>
  <c r="N10752" i="1"/>
  <c r="N10753" i="1"/>
  <c r="N10754" i="1"/>
  <c r="N10755" i="1"/>
  <c r="N10756" i="1"/>
  <c r="N10757" i="1"/>
  <c r="N10758" i="1"/>
  <c r="N10759" i="1"/>
  <c r="N10760" i="1"/>
  <c r="N10761" i="1"/>
  <c r="N10762" i="1"/>
  <c r="N10763" i="1"/>
  <c r="N10764" i="1"/>
  <c r="N10765" i="1"/>
  <c r="N10766" i="1"/>
  <c r="N10767" i="1"/>
  <c r="N10768" i="1"/>
  <c r="N10769" i="1"/>
  <c r="N10770" i="1"/>
  <c r="N10771" i="1"/>
  <c r="N10772" i="1"/>
  <c r="N10773" i="1"/>
  <c r="N10774" i="1"/>
  <c r="N10775" i="1"/>
  <c r="N10776" i="1"/>
  <c r="N10777" i="1"/>
  <c r="N10778" i="1"/>
  <c r="N10779" i="1"/>
  <c r="N10780" i="1"/>
  <c r="N10781" i="1"/>
  <c r="N10782" i="1"/>
  <c r="N10783" i="1"/>
  <c r="N10784" i="1"/>
  <c r="N10785" i="1"/>
  <c r="N10786" i="1"/>
  <c r="N10787" i="1"/>
  <c r="N10788" i="1"/>
  <c r="N10789" i="1"/>
  <c r="N10790" i="1"/>
  <c r="N10791" i="1"/>
  <c r="N10792" i="1"/>
  <c r="N10793" i="1"/>
  <c r="N10794" i="1"/>
  <c r="N10795" i="1"/>
  <c r="N10796" i="1"/>
  <c r="N10797" i="1"/>
  <c r="N10798" i="1"/>
  <c r="N10799" i="1"/>
  <c r="N10800" i="1"/>
  <c r="N10801" i="1"/>
  <c r="N10802" i="1"/>
  <c r="N10803" i="1"/>
  <c r="N10804" i="1"/>
  <c r="N10805" i="1"/>
  <c r="N10806" i="1"/>
  <c r="N10807" i="1"/>
  <c r="N10808" i="1"/>
  <c r="N10809" i="1"/>
  <c r="N10810" i="1"/>
  <c r="N10811" i="1"/>
  <c r="N10812" i="1"/>
  <c r="N10813" i="1"/>
  <c r="N10814" i="1"/>
  <c r="N10815" i="1"/>
  <c r="N10816" i="1"/>
  <c r="N10817" i="1"/>
  <c r="N10818" i="1"/>
  <c r="N10819" i="1"/>
  <c r="N10820" i="1"/>
  <c r="N10821" i="1"/>
  <c r="N10822" i="1"/>
  <c r="N10823" i="1"/>
  <c r="N10824" i="1"/>
  <c r="N10825" i="1"/>
  <c r="N10826" i="1"/>
  <c r="N10827" i="1"/>
  <c r="N10828" i="1"/>
  <c r="N10829" i="1"/>
  <c r="N10830" i="1"/>
  <c r="N10831" i="1"/>
  <c r="N10832" i="1"/>
  <c r="N10833" i="1"/>
  <c r="N10834" i="1"/>
  <c r="N10835" i="1"/>
  <c r="N10836" i="1"/>
  <c r="N10837" i="1"/>
  <c r="N10838" i="1"/>
  <c r="N10839" i="1"/>
  <c r="N10840" i="1"/>
  <c r="N10841" i="1"/>
  <c r="N10842" i="1"/>
  <c r="N10843" i="1"/>
  <c r="N10844" i="1"/>
  <c r="N10845" i="1"/>
  <c r="N10846" i="1"/>
  <c r="N10847" i="1"/>
  <c r="N10848" i="1"/>
  <c r="N10849" i="1"/>
  <c r="N10850" i="1"/>
  <c r="N10851" i="1"/>
  <c r="N10852" i="1"/>
  <c r="N10853" i="1"/>
  <c r="N10854" i="1"/>
  <c r="N10855" i="1"/>
  <c r="N10856" i="1"/>
  <c r="N10857" i="1"/>
  <c r="N10858" i="1"/>
  <c r="N10859" i="1"/>
  <c r="N10860" i="1"/>
  <c r="N10861" i="1"/>
  <c r="N10862" i="1"/>
  <c r="N10863" i="1"/>
  <c r="N10864" i="1"/>
  <c r="N10865" i="1"/>
  <c r="N10866" i="1"/>
  <c r="N10867" i="1"/>
  <c r="N10868" i="1"/>
  <c r="N10869" i="1"/>
  <c r="N10870" i="1"/>
  <c r="N10871" i="1"/>
  <c r="N10872" i="1"/>
  <c r="N10873" i="1"/>
  <c r="N10874" i="1"/>
  <c r="N10875" i="1"/>
  <c r="N10876" i="1"/>
  <c r="N10877" i="1"/>
  <c r="N10878" i="1"/>
  <c r="N10879" i="1"/>
  <c r="N10880" i="1"/>
  <c r="N10881" i="1"/>
  <c r="N10882" i="1"/>
  <c r="N10883" i="1"/>
  <c r="N10884" i="1"/>
  <c r="N10885" i="1"/>
  <c r="N10886" i="1"/>
  <c r="N10887" i="1"/>
  <c r="N10888" i="1"/>
  <c r="N10889" i="1"/>
  <c r="N10890" i="1"/>
  <c r="N10891" i="1"/>
  <c r="N10892" i="1"/>
  <c r="N10893" i="1"/>
  <c r="N10894" i="1"/>
  <c r="N10895" i="1"/>
  <c r="N10896" i="1"/>
  <c r="N10897" i="1"/>
  <c r="N10898" i="1"/>
  <c r="N10899" i="1"/>
  <c r="N10900" i="1"/>
  <c r="N10901" i="1"/>
  <c r="N10902" i="1"/>
  <c r="N10903" i="1"/>
  <c r="N10904" i="1"/>
  <c r="N10905" i="1"/>
  <c r="N10906" i="1"/>
  <c r="N10907" i="1"/>
  <c r="N10908" i="1"/>
  <c r="N10909" i="1"/>
  <c r="N10910" i="1"/>
  <c r="N10911" i="1"/>
  <c r="N10912" i="1"/>
  <c r="N10913" i="1"/>
  <c r="N10914" i="1"/>
  <c r="N10915" i="1"/>
  <c r="N10916" i="1"/>
  <c r="N10917" i="1"/>
  <c r="N10918" i="1"/>
  <c r="N10919" i="1"/>
  <c r="N10920" i="1"/>
  <c r="N10921" i="1"/>
  <c r="N10922" i="1"/>
  <c r="N10923" i="1"/>
  <c r="N10924" i="1"/>
  <c r="N10925" i="1"/>
  <c r="N10926" i="1"/>
  <c r="N10927" i="1"/>
  <c r="N10928" i="1"/>
  <c r="N10929" i="1"/>
  <c r="N10930" i="1"/>
  <c r="N10931" i="1"/>
  <c r="N10932" i="1"/>
  <c r="N10933" i="1"/>
  <c r="N10934" i="1"/>
  <c r="N10935" i="1"/>
  <c r="N10936" i="1"/>
  <c r="N10937" i="1"/>
  <c r="N10938" i="1"/>
  <c r="N10939" i="1"/>
  <c r="N10940" i="1"/>
  <c r="N10941" i="1"/>
  <c r="N10942" i="1"/>
  <c r="N10943" i="1"/>
  <c r="N10944" i="1"/>
  <c r="N10945" i="1"/>
  <c r="N10946" i="1"/>
  <c r="N10947" i="1"/>
  <c r="N10948" i="1"/>
  <c r="N10949" i="1"/>
  <c r="N10950" i="1"/>
  <c r="N10951" i="1"/>
  <c r="N10952" i="1"/>
  <c r="N10953" i="1"/>
  <c r="N10954" i="1"/>
  <c r="N10955" i="1"/>
  <c r="N10956" i="1"/>
  <c r="N10957" i="1"/>
  <c r="N10958" i="1"/>
  <c r="N10959" i="1"/>
  <c r="N10960" i="1"/>
  <c r="N10961" i="1"/>
  <c r="N10962" i="1"/>
  <c r="N10963" i="1"/>
  <c r="N10964" i="1"/>
  <c r="N10965" i="1"/>
  <c r="N10966" i="1"/>
  <c r="N10967" i="1"/>
  <c r="N10968" i="1"/>
  <c r="N10969" i="1"/>
  <c r="N10970" i="1"/>
  <c r="N10971" i="1"/>
  <c r="N10972" i="1"/>
  <c r="N10973" i="1"/>
  <c r="N10974" i="1"/>
  <c r="N10975" i="1"/>
  <c r="N10976" i="1"/>
  <c r="N10977" i="1"/>
  <c r="N10978" i="1"/>
  <c r="N10979" i="1"/>
  <c r="N10980" i="1"/>
  <c r="N10981" i="1"/>
  <c r="N10982" i="1"/>
  <c r="N10983" i="1"/>
  <c r="N10984" i="1"/>
  <c r="N10985" i="1"/>
  <c r="N10986" i="1"/>
  <c r="N10987" i="1"/>
  <c r="N10988" i="1"/>
  <c r="N10989" i="1"/>
  <c r="N10990" i="1"/>
  <c r="N10991" i="1"/>
  <c r="N10992" i="1"/>
  <c r="N10993" i="1"/>
  <c r="N10994" i="1"/>
  <c r="N10995" i="1"/>
  <c r="N10996" i="1"/>
  <c r="N10997" i="1"/>
  <c r="N10998" i="1"/>
  <c r="N10999" i="1"/>
  <c r="N11000" i="1"/>
  <c r="N11001" i="1"/>
  <c r="N11002" i="1"/>
  <c r="N11003" i="1"/>
  <c r="N11004" i="1"/>
  <c r="N11005" i="1"/>
  <c r="N11006" i="1"/>
  <c r="N11007" i="1"/>
  <c r="N11008" i="1"/>
  <c r="N11009" i="1"/>
  <c r="N11010" i="1"/>
  <c r="N11011" i="1"/>
  <c r="N11012" i="1"/>
  <c r="N11013" i="1"/>
  <c r="N11014" i="1"/>
  <c r="N11015" i="1"/>
  <c r="N11016" i="1"/>
  <c r="N11017" i="1"/>
  <c r="N11018" i="1"/>
  <c r="N11019" i="1"/>
  <c r="N11020" i="1"/>
  <c r="N11021" i="1"/>
  <c r="N11022" i="1"/>
  <c r="N11023" i="1"/>
  <c r="N11024" i="1"/>
  <c r="N11025" i="1"/>
  <c r="N11026" i="1"/>
  <c r="N11027" i="1"/>
  <c r="N11028" i="1"/>
  <c r="N11029" i="1"/>
  <c r="N11030" i="1"/>
  <c r="N11031" i="1"/>
  <c r="N11032" i="1"/>
  <c r="N11033" i="1"/>
  <c r="N11034" i="1"/>
  <c r="N11035" i="1"/>
  <c r="N11036" i="1"/>
  <c r="N11037" i="1"/>
  <c r="N11038" i="1"/>
  <c r="N11039" i="1"/>
  <c r="N11040" i="1"/>
  <c r="N11041" i="1"/>
  <c r="N11042" i="1"/>
  <c r="N11043" i="1"/>
  <c r="N11044" i="1"/>
  <c r="N11045" i="1"/>
  <c r="N11046" i="1"/>
  <c r="N11047" i="1"/>
  <c r="N11048" i="1"/>
  <c r="N11049" i="1"/>
  <c r="N11050" i="1"/>
  <c r="N11051" i="1"/>
  <c r="N11052" i="1"/>
  <c r="N11053" i="1"/>
  <c r="N11054" i="1"/>
  <c r="N11055" i="1"/>
  <c r="N11056" i="1"/>
  <c r="N11057" i="1"/>
  <c r="N11058" i="1"/>
  <c r="N11059" i="1"/>
  <c r="N11060" i="1"/>
  <c r="N11061" i="1"/>
  <c r="N11062" i="1"/>
  <c r="N11063" i="1"/>
  <c r="N11064" i="1"/>
  <c r="N11065" i="1"/>
  <c r="N11066" i="1"/>
  <c r="N11067" i="1"/>
  <c r="N11068" i="1"/>
  <c r="N11069" i="1"/>
  <c r="N11070" i="1"/>
  <c r="N11071" i="1"/>
  <c r="N11072" i="1"/>
  <c r="N11073" i="1"/>
  <c r="N11074" i="1"/>
  <c r="N11075" i="1"/>
  <c r="N11076" i="1"/>
  <c r="N11077" i="1"/>
  <c r="N11078" i="1"/>
  <c r="N11079" i="1"/>
  <c r="N11080" i="1"/>
  <c r="N11081" i="1"/>
  <c r="N11082" i="1"/>
  <c r="N11083" i="1"/>
  <c r="N11084" i="1"/>
  <c r="N11085" i="1"/>
  <c r="N11086" i="1"/>
  <c r="N11087" i="1"/>
  <c r="N11088" i="1"/>
  <c r="N11089" i="1"/>
  <c r="N11090" i="1"/>
  <c r="N11091" i="1"/>
  <c r="N11092" i="1"/>
  <c r="N11093" i="1"/>
  <c r="N11094" i="1"/>
  <c r="N11095" i="1"/>
  <c r="N11096" i="1"/>
  <c r="N11097" i="1"/>
  <c r="N11098" i="1"/>
  <c r="N11099" i="1"/>
  <c r="N11100" i="1"/>
  <c r="N11101" i="1"/>
  <c r="N11102" i="1"/>
  <c r="N11103" i="1"/>
  <c r="N11104" i="1"/>
  <c r="N11105" i="1"/>
  <c r="N11106" i="1"/>
  <c r="N11107" i="1"/>
  <c r="N11108" i="1"/>
  <c r="N11109" i="1"/>
  <c r="N11110" i="1"/>
  <c r="N11111" i="1"/>
  <c r="N11112" i="1"/>
  <c r="N11113" i="1"/>
  <c r="N11114" i="1"/>
  <c r="N11115" i="1"/>
  <c r="N11116" i="1"/>
  <c r="N11117" i="1"/>
  <c r="N11118" i="1"/>
  <c r="N11119" i="1"/>
  <c r="N11120" i="1"/>
  <c r="N11121" i="1"/>
  <c r="N11122" i="1"/>
  <c r="N11123" i="1"/>
  <c r="N11124" i="1"/>
  <c r="N11125" i="1"/>
  <c r="N11126" i="1"/>
  <c r="N11127" i="1"/>
  <c r="N11128" i="1"/>
  <c r="N11129" i="1"/>
  <c r="N11130" i="1"/>
  <c r="N11131" i="1"/>
  <c r="N11132" i="1"/>
  <c r="N11133" i="1"/>
  <c r="N11134" i="1"/>
  <c r="N11135" i="1"/>
  <c r="N11136" i="1"/>
  <c r="N11137" i="1"/>
  <c r="N11138" i="1"/>
  <c r="N11139" i="1"/>
  <c r="N11140" i="1"/>
  <c r="N11141" i="1"/>
  <c r="N11142" i="1"/>
  <c r="N11143" i="1"/>
  <c r="N11144" i="1"/>
  <c r="N11145" i="1"/>
  <c r="N11146" i="1"/>
  <c r="N11147" i="1"/>
  <c r="N11148" i="1"/>
  <c r="N11149" i="1"/>
  <c r="N11150" i="1"/>
  <c r="N11151" i="1"/>
  <c r="N11152" i="1"/>
  <c r="N11153" i="1"/>
  <c r="N11154" i="1"/>
  <c r="N11155" i="1"/>
  <c r="N11156" i="1"/>
  <c r="N11157" i="1"/>
  <c r="N11158" i="1"/>
  <c r="N11159" i="1"/>
  <c r="N11160" i="1"/>
  <c r="N11161" i="1"/>
  <c r="N11162" i="1"/>
  <c r="N11163" i="1"/>
  <c r="N11164" i="1"/>
  <c r="N11165" i="1"/>
  <c r="N11166" i="1"/>
  <c r="N11167" i="1"/>
  <c r="N11168" i="1"/>
  <c r="N11169" i="1"/>
  <c r="N11170" i="1"/>
  <c r="N11171" i="1"/>
  <c r="N11172" i="1"/>
  <c r="N11173" i="1"/>
  <c r="N11174" i="1"/>
  <c r="N11175" i="1"/>
  <c r="N11176" i="1"/>
  <c r="N11177" i="1"/>
  <c r="N11178" i="1"/>
  <c r="N11179" i="1"/>
  <c r="N11180" i="1"/>
  <c r="N11181" i="1"/>
  <c r="N11182" i="1"/>
  <c r="N11183" i="1"/>
  <c r="N11184" i="1"/>
  <c r="N11185" i="1"/>
  <c r="N11186" i="1"/>
  <c r="N11187" i="1"/>
  <c r="N11188" i="1"/>
  <c r="N11189" i="1"/>
  <c r="N11190" i="1"/>
  <c r="N11191" i="1"/>
  <c r="N11192" i="1"/>
  <c r="N11193" i="1"/>
  <c r="N11194" i="1"/>
  <c r="N11195" i="1"/>
  <c r="N11196" i="1"/>
  <c r="N11197" i="1"/>
  <c r="N11198" i="1"/>
  <c r="N11199" i="1"/>
  <c r="N11200" i="1"/>
  <c r="N11201" i="1"/>
  <c r="N11202" i="1"/>
  <c r="N11203" i="1"/>
  <c r="N11204" i="1"/>
  <c r="N11205" i="1"/>
  <c r="N11206" i="1"/>
  <c r="N11207" i="1"/>
  <c r="N11208" i="1"/>
  <c r="N11209" i="1"/>
  <c r="N11210" i="1"/>
  <c r="N11211" i="1"/>
  <c r="N11212" i="1"/>
  <c r="N11213" i="1"/>
  <c r="N11214" i="1"/>
  <c r="N11215" i="1"/>
  <c r="N11216" i="1"/>
  <c r="N11217" i="1"/>
  <c r="N11218" i="1"/>
  <c r="N11219" i="1"/>
  <c r="N11220" i="1"/>
  <c r="N11221" i="1"/>
  <c r="N11222" i="1"/>
  <c r="N11223" i="1"/>
  <c r="N11224" i="1"/>
  <c r="N11225" i="1"/>
  <c r="N11226" i="1"/>
  <c r="N11227" i="1"/>
  <c r="N11228" i="1"/>
  <c r="N11229" i="1"/>
  <c r="N11230" i="1"/>
  <c r="N11231" i="1"/>
  <c r="N11232" i="1"/>
  <c r="N11233" i="1"/>
  <c r="N11234" i="1"/>
  <c r="N11235" i="1"/>
  <c r="N11236" i="1"/>
  <c r="N11237" i="1"/>
  <c r="N11238" i="1"/>
  <c r="N11239" i="1"/>
  <c r="N11240" i="1"/>
  <c r="N11241" i="1"/>
  <c r="N11242" i="1"/>
  <c r="N11243" i="1"/>
  <c r="N11244" i="1"/>
  <c r="N11245" i="1"/>
  <c r="N11246" i="1"/>
  <c r="N11247" i="1"/>
  <c r="N11248" i="1"/>
  <c r="N11249" i="1"/>
  <c r="N11250" i="1"/>
  <c r="N11251" i="1"/>
  <c r="N11252" i="1"/>
  <c r="N11253" i="1"/>
  <c r="N11254" i="1"/>
  <c r="N11255" i="1"/>
  <c r="N11256" i="1"/>
  <c r="N11257" i="1"/>
  <c r="N11258" i="1"/>
  <c r="N11259" i="1"/>
  <c r="N11260" i="1"/>
  <c r="N11261" i="1"/>
  <c r="N11262" i="1"/>
  <c r="N11263" i="1"/>
  <c r="N11264" i="1"/>
  <c r="N11265" i="1"/>
  <c r="N11266" i="1"/>
  <c r="N11267" i="1"/>
  <c r="N11268" i="1"/>
  <c r="N11269" i="1"/>
  <c r="N11270" i="1"/>
  <c r="N11271" i="1"/>
  <c r="N11272" i="1"/>
  <c r="N11273" i="1"/>
  <c r="N11274" i="1"/>
  <c r="N11275" i="1"/>
  <c r="N11276" i="1"/>
  <c r="N11277" i="1"/>
  <c r="N11278" i="1"/>
  <c r="N11279" i="1"/>
  <c r="N11280" i="1"/>
  <c r="N11281" i="1"/>
  <c r="N11282" i="1"/>
  <c r="N11283" i="1"/>
  <c r="N11284" i="1"/>
  <c r="N11285" i="1"/>
  <c r="N11286" i="1"/>
  <c r="N11287" i="1"/>
  <c r="N11288" i="1"/>
  <c r="N11289" i="1"/>
  <c r="N11290" i="1"/>
  <c r="N11291" i="1"/>
  <c r="N11292" i="1"/>
  <c r="N11293" i="1"/>
  <c r="N11294" i="1"/>
  <c r="N11295" i="1"/>
  <c r="N11296" i="1"/>
  <c r="N11297" i="1"/>
  <c r="N11298" i="1"/>
  <c r="N11299" i="1"/>
  <c r="N11300" i="1"/>
  <c r="N11301" i="1"/>
  <c r="N11302" i="1"/>
  <c r="N11303" i="1"/>
  <c r="N11304" i="1"/>
  <c r="N11305" i="1"/>
  <c r="N11306" i="1"/>
  <c r="N11307" i="1"/>
  <c r="N11308" i="1"/>
  <c r="N11309" i="1"/>
  <c r="N11310" i="1"/>
  <c r="N11311" i="1"/>
  <c r="N11312" i="1"/>
  <c r="N11313" i="1"/>
  <c r="N11314" i="1"/>
  <c r="N11315" i="1"/>
  <c r="N11316" i="1"/>
  <c r="N11317" i="1"/>
  <c r="N11318" i="1"/>
  <c r="N11319" i="1"/>
  <c r="N11320" i="1"/>
  <c r="N11321" i="1"/>
  <c r="N11322" i="1"/>
  <c r="N11323" i="1"/>
  <c r="N11324" i="1"/>
  <c r="N11325" i="1"/>
  <c r="N11326" i="1"/>
  <c r="N11327" i="1"/>
  <c r="N11328" i="1"/>
  <c r="N11329" i="1"/>
  <c r="N11330" i="1"/>
  <c r="N11331" i="1"/>
  <c r="N11332" i="1"/>
  <c r="N11333" i="1"/>
  <c r="N11334" i="1"/>
  <c r="N11335" i="1"/>
  <c r="N11336" i="1"/>
  <c r="N11337" i="1"/>
  <c r="N11338" i="1"/>
  <c r="N11339" i="1"/>
  <c r="N11340" i="1"/>
  <c r="N11341" i="1"/>
  <c r="N11342" i="1"/>
  <c r="N11343" i="1"/>
  <c r="N11344" i="1"/>
  <c r="N11345" i="1"/>
  <c r="N11346" i="1"/>
  <c r="N11347" i="1"/>
  <c r="N11348" i="1"/>
  <c r="N11349" i="1"/>
  <c r="N11350" i="1"/>
  <c r="N11351" i="1"/>
  <c r="N11352" i="1"/>
  <c r="N11353" i="1"/>
  <c r="N11354" i="1"/>
  <c r="N11355" i="1"/>
  <c r="N11356" i="1"/>
  <c r="N11357" i="1"/>
  <c r="N11358" i="1"/>
  <c r="N11359" i="1"/>
  <c r="N11360" i="1"/>
  <c r="N11361" i="1"/>
  <c r="N11362" i="1"/>
  <c r="N11363" i="1"/>
  <c r="N11364" i="1"/>
  <c r="N11365" i="1"/>
  <c r="N11366" i="1"/>
  <c r="N11367" i="1"/>
  <c r="N11368" i="1"/>
  <c r="N11369" i="1"/>
  <c r="N11370" i="1"/>
  <c r="N11371" i="1"/>
  <c r="N11372" i="1"/>
  <c r="N11373" i="1"/>
  <c r="N11374" i="1"/>
  <c r="N11375" i="1"/>
  <c r="N11376" i="1"/>
  <c r="N11377" i="1"/>
  <c r="N11378" i="1"/>
  <c r="N11379" i="1"/>
  <c r="N11380" i="1"/>
  <c r="N11381" i="1"/>
  <c r="N11382" i="1"/>
  <c r="N11383" i="1"/>
  <c r="N11384" i="1"/>
  <c r="N11385" i="1"/>
  <c r="N11386" i="1"/>
  <c r="N11387" i="1"/>
  <c r="N11388" i="1"/>
  <c r="N11389" i="1"/>
  <c r="N11390" i="1"/>
  <c r="N11391" i="1"/>
  <c r="N11392" i="1"/>
  <c r="N11393" i="1"/>
  <c r="N11394" i="1"/>
  <c r="N11395" i="1"/>
  <c r="N11396" i="1"/>
  <c r="N11397" i="1"/>
  <c r="N11398" i="1"/>
  <c r="N11399" i="1"/>
  <c r="N11400" i="1"/>
  <c r="N11401" i="1"/>
  <c r="N11402" i="1"/>
  <c r="N11403" i="1"/>
  <c r="N11404" i="1"/>
  <c r="N11405" i="1"/>
  <c r="N11406" i="1"/>
  <c r="N11407" i="1"/>
  <c r="N11408" i="1"/>
  <c r="N11409" i="1"/>
  <c r="N11410" i="1"/>
  <c r="N11411" i="1"/>
  <c r="N11412" i="1"/>
  <c r="N11413" i="1"/>
  <c r="N11414" i="1"/>
  <c r="N11415" i="1"/>
  <c r="N11416" i="1"/>
  <c r="N11417" i="1"/>
  <c r="N11418" i="1"/>
  <c r="N11419" i="1"/>
  <c r="N11420" i="1"/>
  <c r="N11421" i="1"/>
  <c r="N11422" i="1"/>
  <c r="N11423" i="1"/>
  <c r="N11424" i="1"/>
  <c r="N11425" i="1"/>
  <c r="N11426" i="1"/>
  <c r="N11427" i="1"/>
  <c r="N11428" i="1"/>
  <c r="N11429" i="1"/>
  <c r="N11430" i="1"/>
  <c r="N11431" i="1"/>
  <c r="N11432" i="1"/>
  <c r="N11433" i="1"/>
  <c r="N11434" i="1"/>
  <c r="N11435" i="1"/>
  <c r="N11436" i="1"/>
  <c r="N11437" i="1"/>
  <c r="N11438" i="1"/>
  <c r="N11439" i="1"/>
  <c r="N11440" i="1"/>
  <c r="N11441" i="1"/>
  <c r="N11442" i="1"/>
  <c r="N11443" i="1"/>
  <c r="N11444" i="1"/>
  <c r="N11445" i="1"/>
  <c r="N11446" i="1"/>
  <c r="N11447" i="1"/>
  <c r="N11448" i="1"/>
  <c r="N11449" i="1"/>
  <c r="N11450" i="1"/>
  <c r="N11451" i="1"/>
  <c r="N11452" i="1"/>
  <c r="N11453" i="1"/>
  <c r="N11454" i="1"/>
  <c r="N11455" i="1"/>
  <c r="N11456" i="1"/>
  <c r="N11457" i="1"/>
  <c r="N11458" i="1"/>
  <c r="N11459" i="1"/>
  <c r="N11460" i="1"/>
  <c r="N11461" i="1"/>
  <c r="N11462" i="1"/>
  <c r="N11463" i="1"/>
  <c r="N11464" i="1"/>
  <c r="N11465" i="1"/>
  <c r="N11466" i="1"/>
  <c r="N11467" i="1"/>
  <c r="N11468" i="1"/>
  <c r="N11469" i="1"/>
  <c r="N11470" i="1"/>
  <c r="N11471" i="1"/>
  <c r="N11472" i="1"/>
  <c r="N11473" i="1"/>
  <c r="N11474" i="1"/>
  <c r="N11475" i="1"/>
  <c r="N11476" i="1"/>
  <c r="N11477" i="1"/>
  <c r="N11478" i="1"/>
  <c r="N11479" i="1"/>
  <c r="N11480" i="1"/>
  <c r="N11481" i="1"/>
  <c r="N11482" i="1"/>
  <c r="N11483" i="1"/>
  <c r="N11484" i="1"/>
  <c r="N11485" i="1"/>
  <c r="N11486" i="1"/>
  <c r="N11487" i="1"/>
  <c r="N11488" i="1"/>
  <c r="N11489" i="1"/>
  <c r="N11490" i="1"/>
  <c r="N11491" i="1"/>
  <c r="N11492" i="1"/>
  <c r="N11493" i="1"/>
  <c r="N11494" i="1"/>
  <c r="N11495" i="1"/>
  <c r="N11496" i="1"/>
  <c r="N11497" i="1"/>
  <c r="N11498" i="1"/>
  <c r="N11499" i="1"/>
  <c r="N11500" i="1"/>
  <c r="N11501" i="1"/>
  <c r="N11502" i="1"/>
  <c r="N11503" i="1"/>
  <c r="N11504" i="1"/>
  <c r="N11505" i="1"/>
  <c r="N11506" i="1"/>
  <c r="N11507" i="1"/>
  <c r="N11508" i="1"/>
  <c r="N11509" i="1"/>
  <c r="N11510" i="1"/>
  <c r="N11511" i="1"/>
  <c r="N11512" i="1"/>
  <c r="N11513" i="1"/>
  <c r="N11514" i="1"/>
  <c r="N11515" i="1"/>
  <c r="N11516" i="1"/>
  <c r="N11517" i="1"/>
  <c r="N11518" i="1"/>
  <c r="N11519" i="1"/>
  <c r="N11520" i="1"/>
  <c r="N11521" i="1"/>
  <c r="N11522" i="1"/>
  <c r="N11523" i="1"/>
  <c r="N11524" i="1"/>
  <c r="N11525" i="1"/>
  <c r="N11526" i="1"/>
  <c r="N11527" i="1"/>
  <c r="N11528" i="1"/>
  <c r="N11529" i="1"/>
  <c r="N11530" i="1"/>
  <c r="N11531" i="1"/>
  <c r="N11532" i="1"/>
  <c r="N11533" i="1"/>
  <c r="N11534" i="1"/>
  <c r="N11535" i="1"/>
  <c r="N11536" i="1"/>
  <c r="N11537" i="1"/>
  <c r="N11538" i="1"/>
  <c r="N11539" i="1"/>
  <c r="N11540" i="1"/>
  <c r="N11541" i="1"/>
  <c r="N11542" i="1"/>
  <c r="N11543" i="1"/>
  <c r="N11544" i="1"/>
  <c r="N11545" i="1"/>
  <c r="N11546" i="1"/>
  <c r="N11547" i="1"/>
  <c r="N11548" i="1"/>
  <c r="N11549" i="1"/>
  <c r="N11550" i="1"/>
  <c r="N11551" i="1"/>
  <c r="N11552" i="1"/>
  <c r="N11553" i="1"/>
  <c r="N11554" i="1"/>
  <c r="N11555" i="1"/>
  <c r="N11556" i="1"/>
  <c r="N11557" i="1"/>
  <c r="N11558" i="1"/>
  <c r="N11559" i="1"/>
  <c r="N11560" i="1"/>
  <c r="N11561" i="1"/>
  <c r="N11562" i="1"/>
  <c r="N11563" i="1"/>
  <c r="N11564" i="1"/>
  <c r="N11565" i="1"/>
  <c r="N11566" i="1"/>
  <c r="N11567" i="1"/>
  <c r="N11568" i="1"/>
  <c r="N11569" i="1"/>
  <c r="N11570" i="1"/>
  <c r="N11571" i="1"/>
  <c r="N11572" i="1"/>
  <c r="N11573" i="1"/>
  <c r="N11574" i="1"/>
  <c r="N11575" i="1"/>
  <c r="N11576" i="1"/>
  <c r="N11577" i="1"/>
  <c r="N11578" i="1"/>
  <c r="N11579" i="1"/>
  <c r="N11580" i="1"/>
  <c r="N11581" i="1"/>
  <c r="N11582" i="1"/>
  <c r="N11583" i="1"/>
  <c r="N11584" i="1"/>
  <c r="N11585" i="1"/>
  <c r="N11586" i="1"/>
  <c r="N11587" i="1"/>
  <c r="N11588" i="1"/>
  <c r="N11589" i="1"/>
  <c r="N11590" i="1"/>
  <c r="N11591" i="1"/>
  <c r="N11592" i="1"/>
  <c r="N11593" i="1"/>
  <c r="N11594" i="1"/>
  <c r="N11595" i="1"/>
  <c r="N11596" i="1"/>
  <c r="N11597" i="1"/>
  <c r="N11598" i="1"/>
  <c r="N11599" i="1"/>
  <c r="N11600" i="1"/>
  <c r="N11601" i="1"/>
  <c r="N11602" i="1"/>
  <c r="N11603" i="1"/>
  <c r="N11604" i="1"/>
  <c r="N11605" i="1"/>
  <c r="N11606" i="1"/>
  <c r="N11607" i="1"/>
  <c r="N11608" i="1"/>
  <c r="N11609" i="1"/>
  <c r="N11610" i="1"/>
  <c r="N11611" i="1"/>
  <c r="N11612" i="1"/>
  <c r="N11613" i="1"/>
  <c r="N11614" i="1"/>
  <c r="N11615" i="1"/>
  <c r="N11616" i="1"/>
  <c r="N11617" i="1"/>
  <c r="N11618" i="1"/>
  <c r="N11619" i="1"/>
  <c r="N11620" i="1"/>
  <c r="N11621" i="1"/>
  <c r="N11622" i="1"/>
  <c r="N11623" i="1"/>
  <c r="N11624" i="1"/>
  <c r="N11625" i="1"/>
  <c r="N11626" i="1"/>
  <c r="N11627" i="1"/>
  <c r="N11628" i="1"/>
  <c r="N11629" i="1"/>
  <c r="N11630" i="1"/>
  <c r="N11631" i="1"/>
  <c r="N11632" i="1"/>
  <c r="N11633" i="1"/>
  <c r="N11634" i="1"/>
  <c r="N11635" i="1"/>
  <c r="N11636" i="1"/>
  <c r="N11637" i="1"/>
  <c r="N11638" i="1"/>
  <c r="N11639" i="1"/>
  <c r="N11640" i="1"/>
  <c r="N11641" i="1"/>
  <c r="N11642" i="1"/>
  <c r="N11643" i="1"/>
  <c r="N11644" i="1"/>
  <c r="N11645" i="1"/>
  <c r="N11646" i="1"/>
  <c r="N11647" i="1"/>
  <c r="N11648" i="1"/>
  <c r="N11649" i="1"/>
  <c r="N11650" i="1"/>
  <c r="N11651" i="1"/>
  <c r="N11652" i="1"/>
  <c r="N11653" i="1"/>
  <c r="N11654" i="1"/>
  <c r="N11655" i="1"/>
  <c r="N11656" i="1"/>
  <c r="N11657" i="1"/>
  <c r="N11658" i="1"/>
  <c r="N11659" i="1"/>
  <c r="N11660" i="1"/>
  <c r="N11661" i="1"/>
  <c r="N11662" i="1"/>
  <c r="N11663" i="1"/>
  <c r="N11664" i="1"/>
  <c r="N11665" i="1"/>
  <c r="N11666" i="1"/>
  <c r="N11667" i="1"/>
  <c r="N11668" i="1"/>
  <c r="N11669" i="1"/>
  <c r="N11670" i="1"/>
  <c r="N11671" i="1"/>
  <c r="N11672" i="1"/>
  <c r="N11673" i="1"/>
  <c r="N11674" i="1"/>
  <c r="N11675" i="1"/>
  <c r="N11676" i="1"/>
  <c r="N11677" i="1"/>
  <c r="N11678" i="1"/>
  <c r="N11679" i="1"/>
  <c r="N11680" i="1"/>
  <c r="N11681" i="1"/>
  <c r="N11682" i="1"/>
  <c r="N11683" i="1"/>
  <c r="N11684" i="1"/>
  <c r="N11685" i="1"/>
  <c r="N11686" i="1"/>
  <c r="N11687" i="1"/>
  <c r="N11688" i="1"/>
  <c r="N11689" i="1"/>
  <c r="N11690" i="1"/>
  <c r="N11691" i="1"/>
  <c r="N11692" i="1"/>
  <c r="N11693" i="1"/>
  <c r="N11694" i="1"/>
  <c r="N11695" i="1"/>
  <c r="N11696" i="1"/>
  <c r="N11697" i="1"/>
  <c r="N11698" i="1"/>
  <c r="N11699" i="1"/>
  <c r="N11700" i="1"/>
  <c r="N11701" i="1"/>
  <c r="N11702" i="1"/>
  <c r="N11703" i="1"/>
  <c r="N11704" i="1"/>
  <c r="N11705" i="1"/>
  <c r="N11706" i="1"/>
  <c r="N11707" i="1"/>
  <c r="N11708" i="1"/>
  <c r="N11709" i="1"/>
  <c r="N11710" i="1"/>
  <c r="N11711" i="1"/>
  <c r="N11712" i="1"/>
  <c r="N11713" i="1"/>
  <c r="N11714" i="1"/>
  <c r="N11715" i="1"/>
  <c r="N11716" i="1"/>
  <c r="N11717" i="1"/>
  <c r="N11718" i="1"/>
  <c r="N11719" i="1"/>
  <c r="N11720" i="1"/>
  <c r="N11721" i="1"/>
  <c r="N11722" i="1"/>
  <c r="N11723" i="1"/>
  <c r="N11724" i="1"/>
  <c r="N11725" i="1"/>
  <c r="N11726" i="1"/>
  <c r="N11727" i="1"/>
  <c r="N11728" i="1"/>
  <c r="N11729" i="1"/>
  <c r="N11730" i="1"/>
  <c r="N11731" i="1"/>
  <c r="N11732" i="1"/>
  <c r="N11733" i="1"/>
  <c r="N11734" i="1"/>
  <c r="N11735" i="1"/>
  <c r="N11736" i="1"/>
  <c r="N11737" i="1"/>
  <c r="N11738" i="1"/>
  <c r="N11739" i="1"/>
  <c r="N11740" i="1"/>
  <c r="N11741" i="1"/>
  <c r="N11742" i="1"/>
  <c r="N11743" i="1"/>
  <c r="N11744" i="1"/>
  <c r="N11745" i="1"/>
  <c r="N11746" i="1"/>
  <c r="N11747" i="1"/>
  <c r="N11748" i="1"/>
  <c r="N11749" i="1"/>
  <c r="N11750" i="1"/>
  <c r="N11751" i="1"/>
  <c r="N11752" i="1"/>
  <c r="N11753" i="1"/>
  <c r="N11754" i="1"/>
  <c r="N11755" i="1"/>
  <c r="N11756" i="1"/>
  <c r="N11757" i="1"/>
  <c r="N11758" i="1"/>
  <c r="N11759" i="1"/>
  <c r="N11760" i="1"/>
  <c r="N11761" i="1"/>
  <c r="N11762" i="1"/>
  <c r="N11763" i="1"/>
  <c r="N11764" i="1"/>
  <c r="N11765" i="1"/>
  <c r="N11766" i="1"/>
  <c r="N11767" i="1"/>
  <c r="N11768" i="1"/>
  <c r="N11769" i="1"/>
  <c r="N11770" i="1"/>
  <c r="N11771" i="1"/>
  <c r="N11772" i="1"/>
  <c r="N11773" i="1"/>
  <c r="N11774" i="1"/>
  <c r="N11775" i="1"/>
  <c r="N11776" i="1"/>
  <c r="N11777" i="1"/>
  <c r="N11778" i="1"/>
  <c r="N11779" i="1"/>
  <c r="N11780" i="1"/>
  <c r="N11781" i="1"/>
  <c r="N11782" i="1"/>
  <c r="N11783" i="1"/>
  <c r="N11784" i="1"/>
  <c r="N11785" i="1"/>
  <c r="N11786" i="1"/>
  <c r="N11787" i="1"/>
  <c r="N11788" i="1"/>
  <c r="N11789" i="1"/>
  <c r="N11790" i="1"/>
  <c r="N11791" i="1"/>
  <c r="N11792" i="1"/>
  <c r="N11793" i="1"/>
  <c r="N11794" i="1"/>
  <c r="N11795" i="1"/>
  <c r="N11796" i="1"/>
  <c r="N11797" i="1"/>
  <c r="N11798" i="1"/>
  <c r="N11799" i="1"/>
  <c r="N11800" i="1"/>
  <c r="N11801" i="1"/>
  <c r="N11802" i="1"/>
  <c r="N11803" i="1"/>
  <c r="N11804" i="1"/>
  <c r="N11805" i="1"/>
  <c r="N11806" i="1"/>
  <c r="N11807" i="1"/>
  <c r="N11808" i="1"/>
  <c r="N11809" i="1"/>
  <c r="N11810" i="1"/>
  <c r="N11811" i="1"/>
  <c r="N11812" i="1"/>
  <c r="N11813" i="1"/>
  <c r="N11814" i="1"/>
  <c r="N11815" i="1"/>
  <c r="N11816" i="1"/>
  <c r="N11817" i="1"/>
  <c r="N11818" i="1"/>
  <c r="N11819" i="1"/>
  <c r="N11820" i="1"/>
  <c r="N11821" i="1"/>
  <c r="N11822" i="1"/>
  <c r="N11823" i="1"/>
  <c r="N11824" i="1"/>
  <c r="N11825" i="1"/>
  <c r="N11826" i="1"/>
  <c r="N11827" i="1"/>
  <c r="N11828" i="1"/>
  <c r="N11829" i="1"/>
  <c r="N11830" i="1"/>
  <c r="N11831" i="1"/>
  <c r="N11832" i="1"/>
  <c r="N11833" i="1"/>
  <c r="N11834" i="1"/>
  <c r="N11835" i="1"/>
  <c r="N11836" i="1"/>
  <c r="N11837" i="1"/>
  <c r="N11838" i="1"/>
  <c r="N11839" i="1"/>
  <c r="N11840" i="1"/>
  <c r="N11841" i="1"/>
  <c r="N11842" i="1"/>
  <c r="N11843" i="1"/>
  <c r="N11844" i="1"/>
  <c r="N11845" i="1"/>
  <c r="N11846" i="1"/>
  <c r="N11847" i="1"/>
  <c r="N11848" i="1"/>
  <c r="N11849" i="1"/>
  <c r="N11850" i="1"/>
  <c r="N11851" i="1"/>
  <c r="N11852" i="1"/>
  <c r="N11853" i="1"/>
  <c r="N11854" i="1"/>
  <c r="N11855" i="1"/>
  <c r="N11856" i="1"/>
  <c r="N11857" i="1"/>
  <c r="N11858" i="1"/>
  <c r="N11859" i="1"/>
  <c r="N11860" i="1"/>
  <c r="N11861" i="1"/>
  <c r="N11862" i="1"/>
  <c r="N11863" i="1"/>
  <c r="N11864" i="1"/>
  <c r="N11865" i="1"/>
  <c r="N11866" i="1"/>
  <c r="N11867" i="1"/>
  <c r="N11868" i="1"/>
  <c r="N11869" i="1"/>
  <c r="N11870" i="1"/>
  <c r="N11871" i="1"/>
  <c r="N11872" i="1"/>
  <c r="N11873" i="1"/>
  <c r="N11874" i="1"/>
  <c r="N11875" i="1"/>
  <c r="N11876" i="1"/>
  <c r="N11877" i="1"/>
  <c r="N11878" i="1"/>
  <c r="N11879" i="1"/>
  <c r="N11880" i="1"/>
  <c r="N11881" i="1"/>
  <c r="N11882" i="1"/>
  <c r="N11883" i="1"/>
  <c r="N11884" i="1"/>
  <c r="N11885" i="1"/>
  <c r="N11886" i="1"/>
  <c r="N11887" i="1"/>
  <c r="N11888" i="1"/>
  <c r="N11889" i="1"/>
  <c r="N11890" i="1"/>
  <c r="N11891" i="1"/>
  <c r="N11892" i="1"/>
  <c r="N11893" i="1"/>
  <c r="N11894" i="1"/>
  <c r="N11895" i="1"/>
  <c r="N11896" i="1"/>
  <c r="N11897" i="1"/>
  <c r="N11898" i="1"/>
  <c r="N11899" i="1"/>
  <c r="N11900" i="1"/>
  <c r="N11901" i="1"/>
  <c r="N11902" i="1"/>
  <c r="N11903" i="1"/>
  <c r="N11904" i="1"/>
  <c r="N11905" i="1"/>
  <c r="N11906" i="1"/>
  <c r="N11907" i="1"/>
  <c r="N11908" i="1"/>
  <c r="N11909" i="1"/>
  <c r="N11910" i="1"/>
  <c r="N11911" i="1"/>
  <c r="N11912" i="1"/>
  <c r="N11913" i="1"/>
  <c r="N11914" i="1"/>
  <c r="N11915" i="1"/>
  <c r="N11916" i="1"/>
  <c r="N11917" i="1"/>
  <c r="N11918" i="1"/>
  <c r="N11919" i="1"/>
  <c r="N11920" i="1"/>
  <c r="N11921" i="1"/>
  <c r="N11922" i="1"/>
  <c r="N11923" i="1"/>
  <c r="N11924" i="1"/>
  <c r="N11925" i="1"/>
  <c r="N11926" i="1"/>
  <c r="N11927" i="1"/>
  <c r="N11928" i="1"/>
  <c r="N11929" i="1"/>
  <c r="N11930" i="1"/>
  <c r="N11931" i="1"/>
  <c r="N11932" i="1"/>
  <c r="N11933" i="1"/>
  <c r="N11934" i="1"/>
  <c r="N11935" i="1"/>
  <c r="N11936" i="1"/>
  <c r="N11937" i="1"/>
  <c r="N11938" i="1"/>
  <c r="N11939" i="1"/>
  <c r="N11940" i="1"/>
  <c r="N11941" i="1"/>
  <c r="N11942" i="1"/>
  <c r="N11943" i="1"/>
  <c r="N11944" i="1"/>
  <c r="N11945" i="1"/>
  <c r="N11946" i="1"/>
  <c r="N11947" i="1"/>
  <c r="N11948" i="1"/>
  <c r="N11949" i="1"/>
  <c r="N11950" i="1"/>
  <c r="N11951" i="1"/>
  <c r="N11952" i="1"/>
  <c r="N11953" i="1"/>
  <c r="N11954" i="1"/>
  <c r="N11955" i="1"/>
  <c r="N11956" i="1"/>
  <c r="N11957" i="1"/>
  <c r="N11958" i="1"/>
  <c r="N11959" i="1"/>
  <c r="N11960" i="1"/>
  <c r="N11961" i="1"/>
  <c r="N11962" i="1"/>
  <c r="N11963" i="1"/>
  <c r="N11964" i="1"/>
  <c r="N11965" i="1"/>
  <c r="N11966" i="1"/>
  <c r="N11967" i="1"/>
  <c r="N11968" i="1"/>
  <c r="N11969" i="1"/>
  <c r="N11970" i="1"/>
  <c r="N11971" i="1"/>
  <c r="N11972" i="1"/>
  <c r="N11973" i="1"/>
  <c r="N11974" i="1"/>
  <c r="N11975" i="1"/>
  <c r="N11976" i="1"/>
  <c r="N11977" i="1"/>
  <c r="N11978" i="1"/>
  <c r="N11979" i="1"/>
  <c r="N11980" i="1"/>
  <c r="N11981" i="1"/>
  <c r="N11982" i="1"/>
  <c r="N11983" i="1"/>
  <c r="N11984" i="1"/>
  <c r="N11985" i="1"/>
  <c r="N11986" i="1"/>
  <c r="N11987" i="1"/>
  <c r="N11988" i="1"/>
  <c r="N11989" i="1"/>
  <c r="N11990" i="1"/>
  <c r="N11991" i="1"/>
  <c r="N11992" i="1"/>
  <c r="N11993" i="1"/>
  <c r="N11994" i="1"/>
  <c r="N11995" i="1"/>
  <c r="N11996" i="1"/>
  <c r="N11997" i="1"/>
  <c r="N11998" i="1"/>
  <c r="N11999" i="1"/>
  <c r="N12000" i="1"/>
  <c r="N12001" i="1"/>
  <c r="N12002" i="1"/>
  <c r="N12003" i="1"/>
  <c r="N12004" i="1"/>
  <c r="N12005" i="1"/>
  <c r="N12006" i="1"/>
  <c r="N12007" i="1"/>
  <c r="N12008" i="1"/>
  <c r="N12009" i="1"/>
  <c r="N12010" i="1"/>
  <c r="N12011" i="1"/>
  <c r="N12012" i="1"/>
  <c r="N12013" i="1"/>
  <c r="N12014" i="1"/>
  <c r="N12015" i="1"/>
  <c r="N12016" i="1"/>
  <c r="N12017" i="1"/>
  <c r="N12018" i="1"/>
  <c r="N12019" i="1"/>
  <c r="N12020" i="1"/>
  <c r="N12021" i="1"/>
  <c r="N12022" i="1"/>
  <c r="N12023" i="1"/>
  <c r="N12024" i="1"/>
  <c r="N12025" i="1"/>
  <c r="N12026" i="1"/>
  <c r="N12027" i="1"/>
  <c r="N12028" i="1"/>
  <c r="N12029" i="1"/>
  <c r="N12030" i="1"/>
  <c r="N12031" i="1"/>
  <c r="N12032" i="1"/>
  <c r="N12033" i="1"/>
  <c r="N12034" i="1"/>
  <c r="N12035" i="1"/>
  <c r="N12036" i="1"/>
  <c r="N12037" i="1"/>
  <c r="N12038" i="1"/>
  <c r="N12039" i="1"/>
  <c r="N12040" i="1"/>
  <c r="N12041" i="1"/>
  <c r="N12042" i="1"/>
  <c r="N12043" i="1"/>
  <c r="N12044" i="1"/>
  <c r="N12045" i="1"/>
  <c r="N12046" i="1"/>
  <c r="N12047" i="1"/>
  <c r="N12048" i="1"/>
  <c r="N12049" i="1"/>
  <c r="N12050" i="1"/>
  <c r="N12051" i="1"/>
  <c r="N12052" i="1"/>
  <c r="N12053" i="1"/>
  <c r="N12054" i="1"/>
  <c r="N12055" i="1"/>
  <c r="N12056" i="1"/>
  <c r="N12057" i="1"/>
  <c r="N12058" i="1"/>
  <c r="N12059" i="1"/>
  <c r="N12060" i="1"/>
  <c r="N12061" i="1"/>
  <c r="N12062" i="1"/>
  <c r="N12063" i="1"/>
  <c r="N12064" i="1"/>
  <c r="N12065" i="1"/>
  <c r="N12066" i="1"/>
  <c r="N12067" i="1"/>
  <c r="N12068" i="1"/>
  <c r="N12069" i="1"/>
  <c r="N12070" i="1"/>
  <c r="N12071" i="1"/>
  <c r="N12072" i="1"/>
  <c r="N12073" i="1"/>
  <c r="N12074" i="1"/>
  <c r="N12075" i="1"/>
  <c r="N12076" i="1"/>
  <c r="N12077" i="1"/>
  <c r="N12078" i="1"/>
  <c r="N12079" i="1"/>
  <c r="N12080" i="1"/>
  <c r="N12081" i="1"/>
  <c r="N12082" i="1"/>
  <c r="N12083" i="1"/>
  <c r="N12084" i="1"/>
  <c r="N12085" i="1"/>
  <c r="N12086" i="1"/>
  <c r="N12087" i="1"/>
  <c r="N12088" i="1"/>
  <c r="N12089" i="1"/>
  <c r="N12090" i="1"/>
  <c r="N12091" i="1"/>
  <c r="N12092" i="1"/>
  <c r="N12093" i="1"/>
  <c r="N12094" i="1"/>
  <c r="N12095" i="1"/>
  <c r="N12096" i="1"/>
  <c r="N12097" i="1"/>
  <c r="N12098" i="1"/>
  <c r="N12099" i="1"/>
  <c r="N12100" i="1"/>
  <c r="N12101" i="1"/>
  <c r="N12102" i="1"/>
  <c r="N12103" i="1"/>
  <c r="N12104" i="1"/>
  <c r="N12105" i="1"/>
  <c r="N12106" i="1"/>
  <c r="N12107" i="1"/>
  <c r="N12108" i="1"/>
  <c r="N12109" i="1"/>
  <c r="N12110" i="1"/>
  <c r="N12111" i="1"/>
  <c r="N12112" i="1"/>
  <c r="N12113" i="1"/>
  <c r="N12114" i="1"/>
  <c r="N12115" i="1"/>
  <c r="N12116" i="1"/>
  <c r="N12117" i="1"/>
  <c r="N12118" i="1"/>
  <c r="N12119" i="1"/>
  <c r="N12120" i="1"/>
  <c r="N12121" i="1"/>
  <c r="N12122" i="1"/>
  <c r="N12123" i="1"/>
  <c r="N12124" i="1"/>
  <c r="N12125" i="1"/>
  <c r="N12126" i="1"/>
  <c r="N12127" i="1"/>
  <c r="N12128" i="1"/>
  <c r="N12129" i="1"/>
  <c r="N12130" i="1"/>
  <c r="N12131" i="1"/>
  <c r="N12132" i="1"/>
  <c r="N12133" i="1"/>
  <c r="N12134" i="1"/>
  <c r="N12135" i="1"/>
  <c r="N12136" i="1"/>
  <c r="N12137" i="1"/>
  <c r="N12138" i="1"/>
  <c r="N12139" i="1"/>
  <c r="N12140" i="1"/>
  <c r="N12141" i="1"/>
  <c r="N12142" i="1"/>
  <c r="N12143" i="1"/>
  <c r="N12144" i="1"/>
  <c r="N12145" i="1"/>
  <c r="N12146" i="1"/>
  <c r="N12147" i="1"/>
  <c r="N12148" i="1"/>
  <c r="N12149" i="1"/>
  <c r="N12150" i="1"/>
  <c r="N12151" i="1"/>
  <c r="N12152" i="1"/>
  <c r="N12153" i="1"/>
  <c r="N12154" i="1"/>
  <c r="N12155" i="1"/>
  <c r="N12156" i="1"/>
  <c r="N12157" i="1"/>
  <c r="N12158" i="1"/>
  <c r="N12159" i="1"/>
  <c r="N12160" i="1"/>
  <c r="N12161" i="1"/>
  <c r="N12162" i="1"/>
  <c r="N12163" i="1"/>
  <c r="N12164" i="1"/>
  <c r="N12165" i="1"/>
  <c r="N12166" i="1"/>
  <c r="N12167" i="1"/>
  <c r="N12168" i="1"/>
  <c r="N12169" i="1"/>
  <c r="N12170" i="1"/>
  <c r="N12171" i="1"/>
  <c r="N12172" i="1"/>
  <c r="N12173" i="1"/>
  <c r="N12174" i="1"/>
  <c r="N12175" i="1"/>
  <c r="N12176" i="1"/>
  <c r="N12177" i="1"/>
  <c r="N12178" i="1"/>
  <c r="N12179" i="1"/>
  <c r="N12180" i="1"/>
  <c r="N12181" i="1"/>
  <c r="N12182" i="1"/>
  <c r="N12183" i="1"/>
  <c r="N12184" i="1"/>
  <c r="N12185" i="1"/>
  <c r="N12186" i="1"/>
  <c r="N12187" i="1"/>
  <c r="N12188" i="1"/>
  <c r="N12189" i="1"/>
  <c r="N12190" i="1"/>
  <c r="N12191" i="1"/>
  <c r="N12192" i="1"/>
  <c r="N12193" i="1"/>
  <c r="N12194" i="1"/>
  <c r="N12195" i="1"/>
  <c r="N12196" i="1"/>
  <c r="N12197" i="1"/>
  <c r="N12198" i="1"/>
  <c r="N12199" i="1"/>
  <c r="N12200" i="1"/>
  <c r="N12201" i="1"/>
  <c r="N12202" i="1"/>
  <c r="N12203" i="1"/>
  <c r="N12204" i="1"/>
  <c r="N12205" i="1"/>
  <c r="N12206" i="1"/>
  <c r="N12207" i="1"/>
  <c r="N12208" i="1"/>
  <c r="N12209" i="1"/>
  <c r="N12210" i="1"/>
  <c r="N12211" i="1"/>
  <c r="N12212" i="1"/>
  <c r="N12213" i="1"/>
  <c r="N12214" i="1"/>
  <c r="N12215" i="1"/>
  <c r="N12216" i="1"/>
  <c r="N12217" i="1"/>
  <c r="N12218" i="1"/>
  <c r="N12219" i="1"/>
  <c r="N12220" i="1"/>
  <c r="N12221" i="1"/>
  <c r="N12222" i="1"/>
  <c r="N12223" i="1"/>
  <c r="N12224" i="1"/>
  <c r="N12225" i="1"/>
  <c r="N12226" i="1"/>
  <c r="N12227" i="1"/>
  <c r="N12228" i="1"/>
  <c r="N12229" i="1"/>
  <c r="N12230" i="1"/>
  <c r="N12231" i="1"/>
  <c r="N12232" i="1"/>
  <c r="N12233" i="1"/>
  <c r="N12234" i="1"/>
  <c r="N12235" i="1"/>
  <c r="N12236" i="1"/>
  <c r="N12237" i="1"/>
  <c r="N12238" i="1"/>
  <c r="N12239" i="1"/>
  <c r="N12240" i="1"/>
  <c r="N12241" i="1"/>
  <c r="N12242" i="1"/>
  <c r="N12243" i="1"/>
  <c r="N12244" i="1"/>
  <c r="N12245" i="1"/>
  <c r="N12246" i="1"/>
  <c r="N12247" i="1"/>
  <c r="N12248" i="1"/>
  <c r="N12249" i="1"/>
  <c r="N12250" i="1"/>
  <c r="N12251" i="1"/>
  <c r="N12252" i="1"/>
  <c r="N12253" i="1"/>
  <c r="N12254" i="1"/>
  <c r="N12255" i="1"/>
  <c r="N12256" i="1"/>
  <c r="N12257" i="1"/>
  <c r="N12258" i="1"/>
  <c r="N12259" i="1"/>
  <c r="N12260" i="1"/>
  <c r="N12261" i="1"/>
  <c r="N12262" i="1"/>
  <c r="N12263" i="1"/>
  <c r="N12264" i="1"/>
  <c r="N12265" i="1"/>
  <c r="N12266" i="1"/>
  <c r="N12267" i="1"/>
  <c r="N12268" i="1"/>
  <c r="N12269" i="1"/>
  <c r="N12270" i="1"/>
  <c r="N12271" i="1"/>
  <c r="N12272" i="1"/>
  <c r="N12273" i="1"/>
  <c r="N12274" i="1"/>
  <c r="N12275" i="1"/>
  <c r="N12276" i="1"/>
  <c r="N12277" i="1"/>
  <c r="N12278" i="1"/>
  <c r="N12279" i="1"/>
  <c r="N12280" i="1"/>
  <c r="N12281" i="1"/>
  <c r="N12282" i="1"/>
  <c r="N12283" i="1"/>
  <c r="N12284" i="1"/>
  <c r="N12285" i="1"/>
  <c r="N12286" i="1"/>
  <c r="N12287" i="1"/>
  <c r="N12288" i="1"/>
  <c r="N12289" i="1"/>
  <c r="N12290" i="1"/>
  <c r="N12291" i="1"/>
  <c r="N12292" i="1"/>
  <c r="N12293" i="1"/>
  <c r="N12294" i="1"/>
  <c r="N12295" i="1"/>
  <c r="N12296" i="1"/>
  <c r="N12297" i="1"/>
  <c r="N12298" i="1"/>
  <c r="N12299" i="1"/>
  <c r="N12300" i="1"/>
  <c r="N12301" i="1"/>
  <c r="N12302" i="1"/>
  <c r="N12303" i="1"/>
  <c r="N12304" i="1"/>
  <c r="N12305" i="1"/>
  <c r="N12306" i="1"/>
  <c r="N12307" i="1"/>
  <c r="N12308" i="1"/>
  <c r="N12309" i="1"/>
  <c r="N12310" i="1"/>
  <c r="N12311" i="1"/>
  <c r="N12312" i="1"/>
  <c r="N12313" i="1"/>
  <c r="N12314" i="1"/>
  <c r="N12315" i="1"/>
  <c r="N12316" i="1"/>
  <c r="N12317" i="1"/>
  <c r="N12318" i="1"/>
  <c r="N12319" i="1"/>
  <c r="N12320" i="1"/>
  <c r="N12321" i="1"/>
  <c r="N12322" i="1"/>
  <c r="N12323" i="1"/>
  <c r="N12324" i="1"/>
  <c r="N12325" i="1"/>
  <c r="N12326" i="1"/>
  <c r="N12327" i="1"/>
  <c r="N12328" i="1"/>
  <c r="N12329" i="1"/>
  <c r="N12330" i="1"/>
  <c r="N12331" i="1"/>
  <c r="N12332" i="1"/>
  <c r="N12333" i="1"/>
  <c r="N12334" i="1"/>
  <c r="N12335" i="1"/>
  <c r="N12336" i="1"/>
  <c r="N12337" i="1"/>
  <c r="N12338" i="1"/>
  <c r="N12339" i="1"/>
  <c r="N12340" i="1"/>
  <c r="N12341" i="1"/>
  <c r="N12342" i="1"/>
  <c r="N12343" i="1"/>
  <c r="N12344" i="1"/>
  <c r="N12345" i="1"/>
  <c r="N12346" i="1"/>
  <c r="N12347" i="1"/>
  <c r="N12348" i="1"/>
  <c r="N12349" i="1"/>
  <c r="N12350" i="1"/>
  <c r="N12351" i="1"/>
  <c r="N12352" i="1"/>
  <c r="N12353" i="1"/>
  <c r="N12354" i="1"/>
  <c r="N12355" i="1"/>
  <c r="N12356" i="1"/>
  <c r="N12357" i="1"/>
  <c r="N12358" i="1"/>
  <c r="N12359" i="1"/>
  <c r="N12360" i="1"/>
  <c r="N12361" i="1"/>
  <c r="N12362" i="1"/>
  <c r="N12363" i="1"/>
  <c r="N12364" i="1"/>
  <c r="N12365" i="1"/>
  <c r="N12366" i="1"/>
  <c r="N12367" i="1"/>
  <c r="N12368" i="1"/>
  <c r="N12369" i="1"/>
  <c r="N12370" i="1"/>
  <c r="N12371" i="1"/>
  <c r="N12372" i="1"/>
  <c r="N12373" i="1"/>
  <c r="N12374" i="1"/>
  <c r="N12375" i="1"/>
  <c r="N12376" i="1"/>
  <c r="N12377" i="1"/>
  <c r="N12378" i="1"/>
  <c r="N12379" i="1"/>
  <c r="N12380" i="1"/>
  <c r="N12381" i="1"/>
  <c r="N12382" i="1"/>
  <c r="N12383" i="1"/>
  <c r="N12384" i="1"/>
  <c r="N12385" i="1"/>
  <c r="N12386" i="1"/>
  <c r="N12387" i="1"/>
  <c r="N12388" i="1"/>
  <c r="N12389" i="1"/>
  <c r="N12390" i="1"/>
  <c r="N12391" i="1"/>
  <c r="N12392" i="1"/>
  <c r="N12393" i="1"/>
  <c r="N12394" i="1"/>
  <c r="N12395" i="1"/>
  <c r="N12396" i="1"/>
  <c r="N12397" i="1"/>
  <c r="N12398" i="1"/>
  <c r="N12399" i="1"/>
  <c r="N12400" i="1"/>
  <c r="N12401" i="1"/>
  <c r="N12402" i="1"/>
  <c r="N12403" i="1"/>
  <c r="N12404" i="1"/>
  <c r="N12405" i="1"/>
  <c r="N12406" i="1"/>
  <c r="N12407" i="1"/>
  <c r="N12408" i="1"/>
  <c r="N12409" i="1"/>
  <c r="N12410" i="1"/>
  <c r="N12411" i="1"/>
  <c r="N12412" i="1"/>
  <c r="N12413" i="1"/>
  <c r="N12414" i="1"/>
  <c r="N12415" i="1"/>
  <c r="N12416" i="1"/>
  <c r="N12417" i="1"/>
  <c r="N12418" i="1"/>
  <c r="N12419" i="1"/>
  <c r="N12420" i="1"/>
  <c r="N12421" i="1"/>
  <c r="N12422" i="1"/>
  <c r="N12423" i="1"/>
  <c r="N12424" i="1"/>
  <c r="N12425" i="1"/>
  <c r="N12426" i="1"/>
  <c r="N12427" i="1"/>
  <c r="N12428" i="1"/>
  <c r="N12429" i="1"/>
  <c r="N12430" i="1"/>
  <c r="N12431" i="1"/>
  <c r="N12432" i="1"/>
  <c r="N12433" i="1"/>
  <c r="N12434" i="1"/>
  <c r="N12435" i="1"/>
  <c r="N12436" i="1"/>
  <c r="N12437" i="1"/>
  <c r="N12438" i="1"/>
  <c r="N12439" i="1"/>
  <c r="N12440" i="1"/>
  <c r="N12441" i="1"/>
  <c r="N12442" i="1"/>
  <c r="N12443" i="1"/>
  <c r="N12444" i="1"/>
  <c r="N12445" i="1"/>
  <c r="N12446" i="1"/>
  <c r="N12447" i="1"/>
  <c r="N12448" i="1"/>
  <c r="N12449" i="1"/>
  <c r="N12450" i="1"/>
  <c r="N12451" i="1"/>
  <c r="N12452" i="1"/>
  <c r="N12453" i="1"/>
  <c r="N12454" i="1"/>
  <c r="N12455" i="1"/>
  <c r="N12456" i="1"/>
  <c r="N12457" i="1"/>
  <c r="N12458" i="1"/>
  <c r="N12459" i="1"/>
  <c r="N12460" i="1"/>
  <c r="N12461" i="1"/>
  <c r="N12462" i="1"/>
  <c r="N12463" i="1"/>
  <c r="N12464" i="1"/>
  <c r="N12465" i="1"/>
  <c r="N12466" i="1"/>
  <c r="N12467" i="1"/>
  <c r="N12468" i="1"/>
  <c r="N12469" i="1"/>
  <c r="N12470" i="1"/>
  <c r="N12471" i="1"/>
  <c r="N12472" i="1"/>
  <c r="N12473" i="1"/>
  <c r="N12474" i="1"/>
  <c r="N12475" i="1"/>
  <c r="N12476" i="1"/>
  <c r="N12477" i="1"/>
  <c r="N12478" i="1"/>
  <c r="N12479" i="1"/>
  <c r="N12480" i="1"/>
  <c r="N12481" i="1"/>
  <c r="N12482" i="1"/>
  <c r="N12483" i="1"/>
  <c r="N12484" i="1"/>
  <c r="N12485" i="1"/>
  <c r="N12486" i="1"/>
  <c r="N12487" i="1"/>
  <c r="N12488" i="1"/>
  <c r="N12489" i="1"/>
  <c r="N12490" i="1"/>
  <c r="N12491" i="1"/>
  <c r="N12492" i="1"/>
  <c r="N12493" i="1"/>
  <c r="N12494" i="1"/>
  <c r="N12495" i="1"/>
  <c r="N12496" i="1"/>
  <c r="N12497" i="1"/>
  <c r="N12498" i="1"/>
  <c r="N12499" i="1"/>
  <c r="N12500" i="1"/>
  <c r="N12501" i="1"/>
  <c r="N12502" i="1"/>
  <c r="N12503" i="1"/>
  <c r="N12504" i="1"/>
  <c r="N12505" i="1"/>
  <c r="N12506" i="1"/>
  <c r="N12507" i="1"/>
  <c r="N12508" i="1"/>
  <c r="N12509" i="1"/>
  <c r="N12510" i="1"/>
  <c r="N12511" i="1"/>
  <c r="N12512" i="1"/>
  <c r="N12513" i="1"/>
  <c r="N12514" i="1"/>
  <c r="N12515" i="1"/>
  <c r="N12516" i="1"/>
  <c r="N12517" i="1"/>
  <c r="N12518" i="1"/>
  <c r="N12519" i="1"/>
  <c r="N12520" i="1"/>
  <c r="N12521" i="1"/>
  <c r="N12522" i="1"/>
  <c r="N12523" i="1"/>
  <c r="N12524" i="1"/>
  <c r="N12525" i="1"/>
  <c r="N12526" i="1"/>
  <c r="N12527" i="1"/>
  <c r="N12528" i="1"/>
  <c r="N12529" i="1"/>
  <c r="N12530" i="1"/>
  <c r="N12531" i="1"/>
  <c r="N12532" i="1"/>
  <c r="N12533" i="1"/>
  <c r="N12534" i="1"/>
  <c r="N12535" i="1"/>
  <c r="N12536" i="1"/>
  <c r="N12537" i="1"/>
  <c r="N12538" i="1"/>
  <c r="N12539" i="1"/>
  <c r="N12540" i="1"/>
  <c r="N12541" i="1"/>
  <c r="N12542" i="1"/>
  <c r="N12543" i="1"/>
  <c r="N12544" i="1"/>
  <c r="N12545" i="1"/>
  <c r="N12546" i="1"/>
  <c r="N12547" i="1"/>
  <c r="N12548" i="1"/>
  <c r="N12549" i="1"/>
  <c r="N12550" i="1"/>
  <c r="N12551" i="1"/>
  <c r="N12552" i="1"/>
  <c r="N12553" i="1"/>
  <c r="N12554" i="1"/>
  <c r="N12555" i="1"/>
  <c r="N12556" i="1"/>
  <c r="N12557" i="1"/>
  <c r="N12558" i="1"/>
  <c r="N12559" i="1"/>
  <c r="N12560" i="1"/>
  <c r="N12561" i="1"/>
  <c r="N12562" i="1"/>
  <c r="N12563" i="1"/>
  <c r="N12564" i="1"/>
  <c r="N12565" i="1"/>
  <c r="N12566" i="1"/>
  <c r="N12567" i="1"/>
  <c r="N12568" i="1"/>
  <c r="N12569" i="1"/>
  <c r="N12570" i="1"/>
  <c r="N12571" i="1"/>
  <c r="N12572" i="1"/>
  <c r="N12573" i="1"/>
  <c r="N12574" i="1"/>
  <c r="N12575" i="1"/>
  <c r="N12576" i="1"/>
  <c r="N12577" i="1"/>
  <c r="N12578" i="1"/>
  <c r="N12579" i="1"/>
  <c r="N12580" i="1"/>
  <c r="N12581" i="1"/>
  <c r="N12582" i="1"/>
  <c r="N12583" i="1"/>
  <c r="N12584" i="1"/>
  <c r="N12585" i="1"/>
  <c r="N12586" i="1"/>
  <c r="N12587" i="1"/>
  <c r="N12588" i="1"/>
  <c r="N12589" i="1"/>
  <c r="N12590" i="1"/>
  <c r="N12591" i="1"/>
  <c r="N12592" i="1"/>
  <c r="N12593" i="1"/>
  <c r="N12594" i="1"/>
  <c r="N12595" i="1"/>
  <c r="N12596" i="1"/>
  <c r="N12597" i="1"/>
  <c r="N12598" i="1"/>
  <c r="N12599" i="1"/>
  <c r="N12600" i="1"/>
  <c r="N12601" i="1"/>
  <c r="N12602" i="1"/>
  <c r="N12603" i="1"/>
  <c r="N12604" i="1"/>
  <c r="N12605" i="1"/>
  <c r="N12606" i="1"/>
  <c r="N12607" i="1"/>
  <c r="N12608" i="1"/>
  <c r="N12609" i="1"/>
  <c r="N12610" i="1"/>
  <c r="N12611" i="1"/>
  <c r="N12612" i="1"/>
  <c r="N12613" i="1"/>
  <c r="N12614" i="1"/>
  <c r="N12615" i="1"/>
  <c r="N12616" i="1"/>
  <c r="N12617" i="1"/>
  <c r="N12618" i="1"/>
  <c r="N12619" i="1"/>
  <c r="N12620" i="1"/>
  <c r="N12621" i="1"/>
  <c r="N12622" i="1"/>
  <c r="N12623" i="1"/>
  <c r="N12624" i="1"/>
  <c r="N12625" i="1"/>
  <c r="N12626" i="1"/>
  <c r="N12627" i="1"/>
  <c r="N12628" i="1"/>
  <c r="N12629" i="1"/>
  <c r="N12630" i="1"/>
  <c r="N12631" i="1"/>
  <c r="N12632" i="1"/>
  <c r="N12633" i="1"/>
  <c r="N12634" i="1"/>
  <c r="N12635" i="1"/>
  <c r="N12636" i="1"/>
  <c r="N12637" i="1"/>
  <c r="N12638" i="1"/>
  <c r="N12639" i="1"/>
  <c r="N12640" i="1"/>
  <c r="N12641" i="1"/>
  <c r="N12642" i="1"/>
  <c r="N12643" i="1"/>
  <c r="N12644" i="1"/>
  <c r="N12645" i="1"/>
  <c r="N12646" i="1"/>
  <c r="N12647" i="1"/>
  <c r="N12648" i="1"/>
  <c r="N12649" i="1"/>
  <c r="N12650" i="1"/>
  <c r="N12651" i="1"/>
  <c r="N12652" i="1"/>
  <c r="N12653" i="1"/>
  <c r="N12654" i="1"/>
  <c r="N12655" i="1"/>
  <c r="N12656" i="1"/>
  <c r="N12657" i="1"/>
  <c r="N12658" i="1"/>
  <c r="N12659" i="1"/>
  <c r="N12660" i="1"/>
  <c r="N12661" i="1"/>
  <c r="N12662" i="1"/>
  <c r="N12663" i="1"/>
  <c r="N12664" i="1"/>
  <c r="N12665" i="1"/>
  <c r="N12666" i="1"/>
  <c r="N12667" i="1"/>
  <c r="N12668" i="1"/>
  <c r="N12669" i="1"/>
  <c r="N12670" i="1"/>
  <c r="N12671" i="1"/>
  <c r="N12672" i="1"/>
  <c r="N12673" i="1"/>
  <c r="N12674" i="1"/>
  <c r="N12675" i="1"/>
  <c r="N12676" i="1"/>
  <c r="N12677" i="1"/>
  <c r="N12678" i="1"/>
  <c r="N12679" i="1"/>
  <c r="N12680" i="1"/>
  <c r="N12681" i="1"/>
  <c r="N12682" i="1"/>
  <c r="N12683" i="1"/>
  <c r="N12684" i="1"/>
  <c r="N12685" i="1"/>
  <c r="N12686" i="1"/>
  <c r="N12687" i="1"/>
  <c r="N12688" i="1"/>
  <c r="N12689" i="1"/>
  <c r="N12690" i="1"/>
  <c r="N12691" i="1"/>
  <c r="N12692" i="1"/>
  <c r="N12693" i="1"/>
  <c r="N12694" i="1"/>
  <c r="N12695" i="1"/>
  <c r="N12696" i="1"/>
  <c r="N12697" i="1"/>
  <c r="N12698" i="1"/>
  <c r="N12699" i="1"/>
  <c r="N12700" i="1"/>
  <c r="N12701" i="1"/>
  <c r="N12702" i="1"/>
  <c r="N12703" i="1"/>
  <c r="N12704" i="1"/>
  <c r="N12705" i="1"/>
  <c r="N12706" i="1"/>
  <c r="N12707" i="1"/>
  <c r="N12708" i="1"/>
  <c r="N12709" i="1"/>
  <c r="N12710" i="1"/>
  <c r="N12711" i="1"/>
  <c r="N12712" i="1"/>
  <c r="N12713" i="1"/>
  <c r="N12714" i="1"/>
  <c r="N12715" i="1"/>
  <c r="N12716" i="1"/>
  <c r="N12717" i="1"/>
  <c r="N12718" i="1"/>
  <c r="N12719" i="1"/>
  <c r="N12720" i="1"/>
  <c r="N12721" i="1"/>
  <c r="N12722" i="1"/>
  <c r="N12723" i="1"/>
  <c r="N12724" i="1"/>
  <c r="N12725" i="1"/>
  <c r="N12726" i="1"/>
  <c r="N12727" i="1"/>
  <c r="N12728" i="1"/>
  <c r="N12729" i="1"/>
  <c r="N12730" i="1"/>
  <c r="N12731" i="1"/>
  <c r="N12732" i="1"/>
  <c r="N12733" i="1"/>
  <c r="N12734" i="1"/>
  <c r="N12735" i="1"/>
  <c r="N12736" i="1"/>
  <c r="N12737" i="1"/>
  <c r="N12738" i="1"/>
  <c r="N12739" i="1"/>
  <c r="N12740" i="1"/>
  <c r="N12741" i="1"/>
  <c r="N12742" i="1"/>
  <c r="N12743" i="1"/>
  <c r="N12744" i="1"/>
  <c r="N12745" i="1"/>
  <c r="N12746" i="1"/>
  <c r="N12747" i="1"/>
  <c r="N12748" i="1"/>
  <c r="N12749" i="1"/>
  <c r="N12750" i="1"/>
  <c r="N12751" i="1"/>
  <c r="N12752" i="1"/>
  <c r="N12753" i="1"/>
  <c r="N12754" i="1"/>
  <c r="N12755" i="1"/>
  <c r="N12756" i="1"/>
  <c r="N12757" i="1"/>
  <c r="N12758" i="1"/>
  <c r="N12759" i="1"/>
  <c r="N12760" i="1"/>
  <c r="N12761" i="1"/>
  <c r="N12762" i="1"/>
  <c r="N12763" i="1"/>
  <c r="N12764" i="1"/>
  <c r="N12765" i="1"/>
  <c r="N12766" i="1"/>
  <c r="N12767" i="1"/>
  <c r="N12768" i="1"/>
  <c r="N12769" i="1"/>
  <c r="N12770" i="1"/>
  <c r="N12771" i="1"/>
  <c r="N12772" i="1"/>
  <c r="N12773" i="1"/>
  <c r="N12774" i="1"/>
  <c r="N12775" i="1"/>
  <c r="N12776" i="1"/>
  <c r="N12777" i="1"/>
  <c r="N12778" i="1"/>
  <c r="N12779" i="1"/>
  <c r="N12780" i="1"/>
  <c r="N12781" i="1"/>
  <c r="N12782" i="1"/>
  <c r="N12783" i="1"/>
  <c r="N12784" i="1"/>
  <c r="N12785" i="1"/>
  <c r="N12786" i="1"/>
  <c r="N12787" i="1"/>
  <c r="N12788" i="1"/>
  <c r="N12789" i="1"/>
  <c r="N12790" i="1"/>
  <c r="N12791" i="1"/>
  <c r="N12792" i="1"/>
  <c r="N12793" i="1"/>
  <c r="N12794" i="1"/>
  <c r="N12795" i="1"/>
  <c r="N12796" i="1"/>
  <c r="N12797" i="1"/>
  <c r="N12798" i="1"/>
  <c r="N12799" i="1"/>
  <c r="N12800" i="1"/>
  <c r="N12801" i="1"/>
  <c r="N12802" i="1"/>
  <c r="N12803" i="1"/>
  <c r="N12804" i="1"/>
  <c r="N12805" i="1"/>
  <c r="N12806" i="1"/>
  <c r="N12807" i="1"/>
  <c r="N12808" i="1"/>
  <c r="N12809" i="1"/>
  <c r="N12810" i="1"/>
  <c r="N12811" i="1"/>
  <c r="N12812" i="1"/>
  <c r="N12813" i="1"/>
  <c r="N12814" i="1"/>
  <c r="N12815" i="1"/>
  <c r="N12816" i="1"/>
  <c r="N12817" i="1"/>
  <c r="N12818" i="1"/>
  <c r="N12819" i="1"/>
  <c r="N12820" i="1"/>
  <c r="N12821" i="1"/>
  <c r="N12822" i="1"/>
  <c r="N12823" i="1"/>
  <c r="N12824" i="1"/>
  <c r="N12825" i="1"/>
  <c r="N12826" i="1"/>
  <c r="N12827" i="1"/>
  <c r="N12828" i="1"/>
  <c r="N12829" i="1"/>
  <c r="N12830" i="1"/>
  <c r="N12831" i="1"/>
  <c r="N12832" i="1"/>
  <c r="N12833" i="1"/>
  <c r="N12834" i="1"/>
  <c r="N12835" i="1"/>
  <c r="N12836" i="1"/>
  <c r="N12837" i="1"/>
  <c r="N12838" i="1"/>
  <c r="N12839" i="1"/>
  <c r="N12840" i="1"/>
  <c r="N12841" i="1"/>
  <c r="N12842" i="1"/>
  <c r="N12843" i="1"/>
  <c r="N12844" i="1"/>
  <c r="N12845" i="1"/>
  <c r="N12846" i="1"/>
  <c r="N12847" i="1"/>
  <c r="N12848" i="1"/>
  <c r="N12849" i="1"/>
  <c r="N12850" i="1"/>
  <c r="N12851" i="1"/>
  <c r="N12852" i="1"/>
  <c r="N12853" i="1"/>
  <c r="N12854" i="1"/>
  <c r="N12855" i="1"/>
  <c r="N12856" i="1"/>
  <c r="N12857" i="1"/>
  <c r="N12858" i="1"/>
  <c r="N12859" i="1"/>
  <c r="N12860" i="1"/>
  <c r="N12861" i="1"/>
  <c r="N12862" i="1"/>
  <c r="N12863" i="1"/>
  <c r="N12864" i="1"/>
  <c r="N12865" i="1"/>
  <c r="N12866" i="1"/>
  <c r="N12867" i="1"/>
  <c r="N12868" i="1"/>
  <c r="N12869" i="1"/>
  <c r="N12870" i="1"/>
  <c r="N12871" i="1"/>
  <c r="N12872" i="1"/>
  <c r="N12873" i="1"/>
  <c r="N12874" i="1"/>
  <c r="N12875" i="1"/>
  <c r="N12876" i="1"/>
  <c r="N12877" i="1"/>
  <c r="N12878" i="1"/>
  <c r="N12879" i="1"/>
  <c r="N12880" i="1"/>
  <c r="N12881" i="1"/>
  <c r="N12882" i="1"/>
  <c r="N12883" i="1"/>
  <c r="N12884" i="1"/>
  <c r="N12885" i="1"/>
  <c r="N12886" i="1"/>
  <c r="N12887" i="1"/>
  <c r="N12888" i="1"/>
  <c r="N12889" i="1"/>
  <c r="N12890" i="1"/>
  <c r="N12891" i="1"/>
  <c r="N12892" i="1"/>
  <c r="N12893" i="1"/>
  <c r="N12894" i="1"/>
  <c r="N12895" i="1"/>
  <c r="N12896" i="1"/>
  <c r="N12897" i="1"/>
  <c r="N12898" i="1"/>
  <c r="N12899" i="1"/>
  <c r="N12900" i="1"/>
  <c r="N12901" i="1"/>
  <c r="N12902" i="1"/>
  <c r="N12903" i="1"/>
  <c r="N12904" i="1"/>
  <c r="N12905" i="1"/>
  <c r="N12906" i="1"/>
  <c r="N12907" i="1"/>
  <c r="N12908" i="1"/>
  <c r="N12909" i="1"/>
  <c r="N12910" i="1"/>
  <c r="N12911" i="1"/>
  <c r="N12912" i="1"/>
  <c r="N12913" i="1"/>
  <c r="N12914" i="1"/>
  <c r="N12915" i="1"/>
  <c r="N12916" i="1"/>
  <c r="N12917" i="1"/>
  <c r="N12918" i="1"/>
  <c r="N12919" i="1"/>
  <c r="N12920" i="1"/>
  <c r="N12921" i="1"/>
  <c r="N12922" i="1"/>
  <c r="N12923" i="1"/>
  <c r="N12924" i="1"/>
  <c r="N12925" i="1"/>
  <c r="N12926" i="1"/>
  <c r="N12927" i="1"/>
  <c r="N12928" i="1"/>
  <c r="N12929" i="1"/>
  <c r="N12930" i="1"/>
  <c r="N12931" i="1"/>
  <c r="N12932" i="1"/>
  <c r="N12933" i="1"/>
  <c r="N12934" i="1"/>
  <c r="N12935" i="1"/>
  <c r="N12936" i="1"/>
  <c r="N12937" i="1"/>
  <c r="N12938" i="1"/>
  <c r="N12939" i="1"/>
  <c r="N12940" i="1"/>
  <c r="N12941" i="1"/>
  <c r="N12942" i="1"/>
  <c r="N12943" i="1"/>
  <c r="N12944" i="1"/>
  <c r="N12945" i="1"/>
  <c r="N12946" i="1"/>
  <c r="N12947" i="1"/>
  <c r="N12948" i="1"/>
  <c r="N12949" i="1"/>
  <c r="N12950" i="1"/>
  <c r="N12951" i="1"/>
  <c r="N12952" i="1"/>
  <c r="N12953" i="1"/>
  <c r="N12954" i="1"/>
  <c r="N12955" i="1"/>
  <c r="N12956" i="1"/>
  <c r="N12957" i="1"/>
  <c r="N12958" i="1"/>
  <c r="N12959" i="1"/>
  <c r="N12960" i="1"/>
  <c r="N12961" i="1"/>
  <c r="N12962" i="1"/>
  <c r="N12963" i="1"/>
  <c r="N12964" i="1"/>
  <c r="N12965" i="1"/>
  <c r="N12966" i="1"/>
  <c r="N12967" i="1"/>
  <c r="N12968" i="1"/>
  <c r="N12969" i="1"/>
  <c r="N12970" i="1"/>
  <c r="N12971" i="1"/>
  <c r="N12972" i="1"/>
  <c r="N12973" i="1"/>
  <c r="N12974" i="1"/>
  <c r="N12975" i="1"/>
  <c r="N12976" i="1"/>
  <c r="N12977" i="1"/>
  <c r="N12978" i="1"/>
  <c r="N12979" i="1"/>
  <c r="N12980" i="1"/>
  <c r="N12981" i="1"/>
  <c r="N12982" i="1"/>
  <c r="N12983" i="1"/>
  <c r="N12984" i="1"/>
  <c r="N12985" i="1"/>
  <c r="N12986" i="1"/>
  <c r="N12987" i="1"/>
  <c r="N12988" i="1"/>
  <c r="N12989" i="1"/>
  <c r="N12990" i="1"/>
  <c r="N12991" i="1"/>
  <c r="N12992" i="1"/>
  <c r="N12993" i="1"/>
  <c r="N12994" i="1"/>
  <c r="N12995" i="1"/>
  <c r="N12996" i="1"/>
  <c r="N12997" i="1"/>
  <c r="N12998" i="1"/>
  <c r="N12999" i="1"/>
  <c r="N13000" i="1"/>
  <c r="N13001" i="1"/>
  <c r="N13002" i="1"/>
  <c r="N13003" i="1"/>
  <c r="N13004" i="1"/>
  <c r="N13005" i="1"/>
  <c r="N13006" i="1"/>
  <c r="N13007" i="1"/>
  <c r="N13008" i="1"/>
  <c r="N13009" i="1"/>
  <c r="N13010" i="1"/>
  <c r="N13011" i="1"/>
  <c r="N13012" i="1"/>
  <c r="N13013" i="1"/>
  <c r="N13014" i="1"/>
  <c r="N13015" i="1"/>
  <c r="N13016" i="1"/>
  <c r="N13017" i="1"/>
  <c r="N13018" i="1"/>
  <c r="N13019" i="1"/>
  <c r="N13020" i="1"/>
  <c r="N13021" i="1"/>
  <c r="N13022" i="1"/>
  <c r="N13023" i="1"/>
  <c r="N13024" i="1"/>
  <c r="N13025" i="1"/>
  <c r="N13026" i="1"/>
  <c r="N13027" i="1"/>
  <c r="N13028" i="1"/>
  <c r="N13029" i="1"/>
  <c r="N13030" i="1"/>
  <c r="N13031" i="1"/>
  <c r="N13032" i="1"/>
  <c r="N13033" i="1"/>
  <c r="N13034" i="1"/>
  <c r="N13035" i="1"/>
  <c r="N13036" i="1"/>
  <c r="N13037" i="1"/>
  <c r="N13038" i="1"/>
  <c r="N13039" i="1"/>
  <c r="N13040" i="1"/>
  <c r="N13041" i="1"/>
  <c r="N13042" i="1"/>
  <c r="N13043" i="1"/>
  <c r="N13044" i="1"/>
  <c r="N13045" i="1"/>
  <c r="N13046" i="1"/>
  <c r="N13047" i="1"/>
  <c r="N13048" i="1"/>
  <c r="N13049" i="1"/>
  <c r="N13050" i="1"/>
  <c r="N13051" i="1"/>
  <c r="N13052" i="1"/>
  <c r="N13053" i="1"/>
  <c r="N13054" i="1"/>
  <c r="N13055" i="1"/>
  <c r="N13056" i="1"/>
  <c r="N13057" i="1"/>
  <c r="N13058" i="1"/>
  <c r="N13059" i="1"/>
  <c r="N13060" i="1"/>
  <c r="N13061" i="1"/>
  <c r="N13062" i="1"/>
  <c r="N13063" i="1"/>
  <c r="N13064" i="1"/>
  <c r="N13065" i="1"/>
  <c r="N13066" i="1"/>
  <c r="N13067" i="1"/>
  <c r="N13068" i="1"/>
  <c r="N13069" i="1"/>
  <c r="N13070" i="1"/>
  <c r="N13071" i="1"/>
  <c r="N13072" i="1"/>
  <c r="N13073" i="1"/>
  <c r="N13074" i="1"/>
  <c r="N13075" i="1"/>
  <c r="N13076" i="1"/>
  <c r="N13077" i="1"/>
  <c r="N13078" i="1"/>
  <c r="N13079" i="1"/>
  <c r="N13080" i="1"/>
  <c r="N13081" i="1"/>
  <c r="N13082" i="1"/>
  <c r="N13083" i="1"/>
  <c r="N13084" i="1"/>
  <c r="N13085" i="1"/>
  <c r="N13086" i="1"/>
  <c r="N13087" i="1"/>
  <c r="N13088" i="1"/>
  <c r="N13089" i="1"/>
  <c r="N13090" i="1"/>
  <c r="N13091" i="1"/>
  <c r="N13092" i="1"/>
  <c r="N13093" i="1"/>
  <c r="N13094" i="1"/>
  <c r="N13095" i="1"/>
  <c r="N13096" i="1"/>
  <c r="N13097" i="1"/>
  <c r="N13098" i="1"/>
  <c r="N13099" i="1"/>
  <c r="N13100" i="1"/>
  <c r="N13101" i="1"/>
  <c r="N13102" i="1"/>
  <c r="N13103" i="1"/>
  <c r="N13104" i="1"/>
  <c r="N13105" i="1"/>
  <c r="N13106" i="1"/>
  <c r="N13107" i="1"/>
  <c r="N13108" i="1"/>
  <c r="N13109" i="1"/>
  <c r="N13110" i="1"/>
  <c r="N13111" i="1"/>
  <c r="N13112" i="1"/>
  <c r="N13113" i="1"/>
  <c r="N13114" i="1"/>
  <c r="N13115" i="1"/>
  <c r="N13116" i="1"/>
  <c r="N13117" i="1"/>
  <c r="N13118" i="1"/>
  <c r="N13119" i="1"/>
  <c r="N13120" i="1"/>
  <c r="N13121" i="1"/>
  <c r="N13122" i="1"/>
  <c r="N13123" i="1"/>
  <c r="N13124" i="1"/>
  <c r="N13125" i="1"/>
  <c r="N13126" i="1"/>
  <c r="N13127" i="1"/>
  <c r="N13128" i="1"/>
  <c r="N13129" i="1"/>
  <c r="N13130" i="1"/>
  <c r="N13131" i="1"/>
  <c r="N13132" i="1"/>
  <c r="N13133" i="1"/>
  <c r="N13134" i="1"/>
  <c r="N13135" i="1"/>
  <c r="N13136" i="1"/>
  <c r="N13137" i="1"/>
  <c r="N13138" i="1"/>
  <c r="N13139" i="1"/>
  <c r="N13140" i="1"/>
  <c r="N13141" i="1"/>
  <c r="N13142" i="1"/>
  <c r="N13143" i="1"/>
  <c r="N13144" i="1"/>
  <c r="N13145" i="1"/>
  <c r="N13146" i="1"/>
  <c r="N13147" i="1"/>
  <c r="N13148" i="1"/>
  <c r="N13149" i="1"/>
  <c r="N13150" i="1"/>
  <c r="N13151" i="1"/>
  <c r="N13152" i="1"/>
  <c r="N13153" i="1"/>
  <c r="N13154" i="1"/>
  <c r="N13155" i="1"/>
  <c r="N13156" i="1"/>
  <c r="N13157" i="1"/>
  <c r="N13158" i="1"/>
  <c r="N13159" i="1"/>
  <c r="N13160" i="1"/>
  <c r="N13161" i="1"/>
  <c r="N13162" i="1"/>
  <c r="N13163" i="1"/>
  <c r="N13164" i="1"/>
  <c r="N13165" i="1"/>
  <c r="N13166" i="1"/>
  <c r="N13167" i="1"/>
  <c r="N13168" i="1"/>
  <c r="N13169" i="1"/>
  <c r="N13170" i="1"/>
  <c r="N13171" i="1"/>
  <c r="N13172" i="1"/>
  <c r="N13173" i="1"/>
  <c r="N13174" i="1"/>
  <c r="N13175" i="1"/>
  <c r="N13176" i="1"/>
  <c r="N13177" i="1"/>
  <c r="N13178" i="1"/>
  <c r="N13179" i="1"/>
  <c r="N13180" i="1"/>
  <c r="N13181" i="1"/>
  <c r="N13182" i="1"/>
  <c r="N13183" i="1"/>
  <c r="N13184" i="1"/>
  <c r="N13185" i="1"/>
  <c r="N13186" i="1"/>
  <c r="N13187" i="1"/>
  <c r="N13188" i="1"/>
  <c r="N13189" i="1"/>
  <c r="N13190" i="1"/>
  <c r="N13191" i="1"/>
  <c r="N13192" i="1"/>
  <c r="N13193" i="1"/>
  <c r="N13194" i="1"/>
  <c r="N13195" i="1"/>
  <c r="N13196" i="1"/>
  <c r="N13197" i="1"/>
  <c r="N13198" i="1"/>
  <c r="N13199" i="1"/>
  <c r="N13200" i="1"/>
  <c r="N13201" i="1"/>
  <c r="N13202" i="1"/>
  <c r="N13203" i="1"/>
  <c r="N13204" i="1"/>
  <c r="N13205" i="1"/>
  <c r="N13206" i="1"/>
  <c r="N13207" i="1"/>
  <c r="N13208" i="1"/>
  <c r="N13209" i="1"/>
  <c r="N13210" i="1"/>
  <c r="N13211" i="1"/>
  <c r="N13212" i="1"/>
  <c r="N13213" i="1"/>
  <c r="N13214" i="1"/>
  <c r="N13215" i="1"/>
  <c r="N13216" i="1"/>
  <c r="N13217" i="1"/>
  <c r="N13218" i="1"/>
  <c r="N13219" i="1"/>
  <c r="N13220" i="1"/>
  <c r="N13221" i="1"/>
  <c r="N13222" i="1"/>
  <c r="N13223" i="1"/>
  <c r="N13224" i="1"/>
  <c r="N13225" i="1"/>
  <c r="N13226" i="1"/>
  <c r="N13227" i="1"/>
  <c r="N13228" i="1"/>
  <c r="N13229" i="1"/>
  <c r="N13230" i="1"/>
  <c r="N13231" i="1"/>
  <c r="N13232" i="1"/>
  <c r="N13233" i="1"/>
  <c r="N13234" i="1"/>
  <c r="N13235" i="1"/>
  <c r="N13236" i="1"/>
  <c r="N13237" i="1"/>
  <c r="N13238" i="1"/>
  <c r="N13239" i="1"/>
  <c r="N13240" i="1"/>
  <c r="N13241" i="1"/>
  <c r="N13242" i="1"/>
  <c r="N13243" i="1"/>
  <c r="N13244" i="1"/>
  <c r="N13245" i="1"/>
  <c r="N13246" i="1"/>
  <c r="N13247" i="1"/>
  <c r="N13248" i="1"/>
  <c r="N13249" i="1"/>
  <c r="N13250" i="1"/>
  <c r="N13251" i="1"/>
  <c r="N13252" i="1"/>
  <c r="N13253" i="1"/>
  <c r="N13254" i="1"/>
  <c r="N13255" i="1"/>
  <c r="N13256" i="1"/>
  <c r="N13257" i="1"/>
  <c r="N13258" i="1"/>
  <c r="N13259" i="1"/>
  <c r="N13260" i="1"/>
  <c r="N13261" i="1"/>
  <c r="N13262" i="1"/>
  <c r="N13263" i="1"/>
  <c r="N13264" i="1"/>
  <c r="N13265" i="1"/>
  <c r="N13266" i="1"/>
  <c r="N13267" i="1"/>
  <c r="N13268" i="1"/>
  <c r="N13269" i="1"/>
  <c r="N13270" i="1"/>
  <c r="N13271" i="1"/>
  <c r="N13272" i="1"/>
  <c r="N13273" i="1"/>
  <c r="N13274" i="1"/>
  <c r="N13275" i="1"/>
  <c r="N13276" i="1"/>
  <c r="N13277" i="1"/>
  <c r="N13278" i="1"/>
  <c r="N13279" i="1"/>
  <c r="N13280" i="1"/>
  <c r="N13281" i="1"/>
  <c r="N13282" i="1"/>
  <c r="N13283" i="1"/>
  <c r="N13284" i="1"/>
  <c r="N13285" i="1"/>
  <c r="N13286" i="1"/>
  <c r="N13287" i="1"/>
  <c r="N13288" i="1"/>
  <c r="N13289" i="1"/>
  <c r="N13290" i="1"/>
  <c r="N13291" i="1"/>
  <c r="N13292" i="1"/>
  <c r="N13293" i="1"/>
  <c r="N13294" i="1"/>
  <c r="N13295" i="1"/>
  <c r="N13296" i="1"/>
  <c r="N13297" i="1"/>
  <c r="N13298" i="1"/>
  <c r="N13299" i="1"/>
  <c r="N13300" i="1"/>
  <c r="N13301" i="1"/>
  <c r="N13302" i="1"/>
  <c r="N13303" i="1"/>
  <c r="N13304" i="1"/>
  <c r="N13305" i="1"/>
  <c r="N13306" i="1"/>
  <c r="N13307" i="1"/>
  <c r="N13308" i="1"/>
  <c r="N13309" i="1"/>
  <c r="N13310" i="1"/>
  <c r="N13311" i="1"/>
  <c r="N13312" i="1"/>
  <c r="N13313" i="1"/>
  <c r="N13314" i="1"/>
  <c r="N13315" i="1"/>
  <c r="N13316" i="1"/>
  <c r="N13317" i="1"/>
  <c r="N13318" i="1"/>
  <c r="N13319" i="1"/>
  <c r="N13320" i="1"/>
  <c r="N13321" i="1"/>
  <c r="N13322" i="1"/>
  <c r="N13323" i="1"/>
  <c r="N13324" i="1"/>
  <c r="N13325" i="1"/>
  <c r="N13326" i="1"/>
  <c r="N13327" i="1"/>
  <c r="N13328" i="1"/>
  <c r="N13329" i="1"/>
  <c r="N13330" i="1"/>
  <c r="N13331" i="1"/>
  <c r="N13332" i="1"/>
  <c r="N13333" i="1"/>
  <c r="N13334" i="1"/>
  <c r="N13335" i="1"/>
  <c r="N13336" i="1"/>
  <c r="N13337" i="1"/>
  <c r="N13338" i="1"/>
  <c r="N13339" i="1"/>
  <c r="N13340" i="1"/>
  <c r="N13341" i="1"/>
  <c r="N13342" i="1"/>
  <c r="N13343" i="1"/>
  <c r="N13344" i="1"/>
  <c r="N13345" i="1"/>
  <c r="N13346" i="1"/>
  <c r="N13347" i="1"/>
  <c r="N13348" i="1"/>
  <c r="N13349" i="1"/>
  <c r="N13350" i="1"/>
  <c r="N13351" i="1"/>
  <c r="N13352" i="1"/>
  <c r="N13353" i="1"/>
  <c r="N13354" i="1"/>
  <c r="N13355" i="1"/>
  <c r="N13356" i="1"/>
  <c r="N13357" i="1"/>
  <c r="N13358" i="1"/>
  <c r="N13359" i="1"/>
  <c r="N13360" i="1"/>
  <c r="N13361" i="1"/>
  <c r="N13362" i="1"/>
  <c r="N13363" i="1"/>
  <c r="N13364" i="1"/>
  <c r="N13365" i="1"/>
  <c r="N13366" i="1"/>
  <c r="N13367" i="1"/>
  <c r="N13368" i="1"/>
  <c r="N13369" i="1"/>
  <c r="N13370" i="1"/>
  <c r="N13371" i="1"/>
  <c r="N13372" i="1"/>
  <c r="N13373" i="1"/>
  <c r="N13374" i="1"/>
  <c r="N13375" i="1"/>
  <c r="N13376" i="1"/>
  <c r="N13377" i="1"/>
  <c r="N13378" i="1"/>
  <c r="N13379" i="1"/>
  <c r="N13380" i="1"/>
  <c r="N13381" i="1"/>
  <c r="N13382" i="1"/>
  <c r="N13383" i="1"/>
  <c r="N13384" i="1"/>
  <c r="N13385" i="1"/>
  <c r="N13386" i="1"/>
  <c r="N13387" i="1"/>
  <c r="N13388" i="1"/>
  <c r="N13389" i="1"/>
  <c r="N13390" i="1"/>
  <c r="N13391" i="1"/>
  <c r="N13392" i="1"/>
  <c r="N13393" i="1"/>
  <c r="N13394" i="1"/>
  <c r="N13395" i="1"/>
  <c r="N13396" i="1"/>
  <c r="N13397" i="1"/>
  <c r="N13398" i="1"/>
  <c r="N13399" i="1"/>
  <c r="N13400" i="1"/>
  <c r="N13401" i="1"/>
  <c r="N13402" i="1"/>
  <c r="N13403" i="1"/>
  <c r="N13404" i="1"/>
  <c r="N13405" i="1"/>
  <c r="N13406" i="1"/>
  <c r="N13407" i="1"/>
  <c r="N13408" i="1"/>
  <c r="N13409" i="1"/>
  <c r="N13410" i="1"/>
  <c r="N13411" i="1"/>
  <c r="N13412" i="1"/>
  <c r="N13413" i="1"/>
  <c r="N13414" i="1"/>
  <c r="N13415" i="1"/>
  <c r="N13416" i="1"/>
  <c r="N13417" i="1"/>
  <c r="N13418" i="1"/>
  <c r="N13419" i="1"/>
  <c r="N13420" i="1"/>
  <c r="N13421" i="1"/>
  <c r="N13422" i="1"/>
  <c r="N13423" i="1"/>
  <c r="N13424" i="1"/>
  <c r="N13425" i="1"/>
  <c r="N13426" i="1"/>
  <c r="N13427" i="1"/>
  <c r="N13428" i="1"/>
  <c r="N13429" i="1"/>
  <c r="N13430" i="1"/>
  <c r="N13431" i="1"/>
  <c r="N13432" i="1"/>
  <c r="N13433" i="1"/>
  <c r="N13434" i="1"/>
  <c r="N13435" i="1"/>
  <c r="N13436" i="1"/>
  <c r="N13437" i="1"/>
  <c r="N13438" i="1"/>
  <c r="N13439" i="1"/>
  <c r="N13440" i="1"/>
  <c r="N13441" i="1"/>
  <c r="N13442" i="1"/>
  <c r="N13443" i="1"/>
  <c r="N13444" i="1"/>
  <c r="N13445" i="1"/>
  <c r="N13446" i="1"/>
  <c r="N13447" i="1"/>
  <c r="N13448" i="1"/>
  <c r="N13449" i="1"/>
  <c r="N13450" i="1"/>
  <c r="N13451" i="1"/>
  <c r="N13452" i="1"/>
  <c r="N13453" i="1"/>
  <c r="N13454" i="1"/>
  <c r="N13455" i="1"/>
  <c r="N13456" i="1"/>
  <c r="N13457" i="1"/>
  <c r="N13458" i="1"/>
  <c r="N13459" i="1"/>
  <c r="N13460" i="1"/>
  <c r="N13461" i="1"/>
  <c r="N13462" i="1"/>
  <c r="N13463" i="1"/>
  <c r="N13464" i="1"/>
  <c r="N13465" i="1"/>
  <c r="N13466" i="1"/>
  <c r="N13467" i="1"/>
  <c r="N13468" i="1"/>
  <c r="N13469" i="1"/>
  <c r="N13470" i="1"/>
  <c r="N13471" i="1"/>
  <c r="N13472" i="1"/>
  <c r="N13473" i="1"/>
  <c r="N13474" i="1"/>
  <c r="N13475" i="1"/>
  <c r="N13476" i="1"/>
  <c r="N13477" i="1"/>
  <c r="N13478" i="1"/>
  <c r="N13479" i="1"/>
  <c r="N13480" i="1"/>
  <c r="N13481" i="1"/>
  <c r="N13482" i="1"/>
  <c r="N13483" i="1"/>
  <c r="N13484" i="1"/>
  <c r="N13485" i="1"/>
  <c r="N13486" i="1"/>
  <c r="N13487" i="1"/>
  <c r="N13488" i="1"/>
  <c r="N13489" i="1"/>
  <c r="N13490" i="1"/>
  <c r="N13491" i="1"/>
  <c r="N13492" i="1"/>
  <c r="N13493" i="1"/>
  <c r="N13494" i="1"/>
  <c r="N13495" i="1"/>
  <c r="N13496" i="1"/>
  <c r="N13497" i="1"/>
  <c r="N13498" i="1"/>
  <c r="N13499" i="1"/>
  <c r="N13500" i="1"/>
  <c r="N13501" i="1"/>
  <c r="N13502" i="1"/>
  <c r="N13503" i="1"/>
  <c r="N13504" i="1"/>
  <c r="N13505" i="1"/>
  <c r="N13506" i="1"/>
  <c r="N13507" i="1"/>
  <c r="N13508" i="1"/>
  <c r="N13509" i="1"/>
  <c r="N13510" i="1"/>
  <c r="N13511" i="1"/>
  <c r="N13512" i="1"/>
  <c r="N13513" i="1"/>
  <c r="N13514" i="1"/>
  <c r="N13515" i="1"/>
  <c r="N13516" i="1"/>
  <c r="N13517" i="1"/>
  <c r="N13518" i="1"/>
  <c r="N13519" i="1"/>
  <c r="N13520" i="1"/>
  <c r="N13521" i="1"/>
  <c r="N13522" i="1"/>
  <c r="N13523" i="1"/>
  <c r="N13524" i="1"/>
  <c r="N13525" i="1"/>
  <c r="N13526" i="1"/>
  <c r="N13527" i="1"/>
  <c r="N13528" i="1"/>
  <c r="N13529" i="1"/>
  <c r="N13530" i="1"/>
  <c r="N13531" i="1"/>
  <c r="N13532" i="1"/>
  <c r="N13533" i="1"/>
  <c r="N13534" i="1"/>
  <c r="N13535" i="1"/>
  <c r="N13536" i="1"/>
  <c r="N13537" i="1"/>
  <c r="N13538" i="1"/>
  <c r="N13539" i="1"/>
  <c r="N13540" i="1"/>
  <c r="N13541" i="1"/>
  <c r="N13542" i="1"/>
  <c r="N13543" i="1"/>
  <c r="N13544" i="1"/>
  <c r="N13545" i="1"/>
  <c r="N13546" i="1"/>
  <c r="N13547" i="1"/>
  <c r="N13548" i="1"/>
  <c r="N13549" i="1"/>
  <c r="N13550" i="1"/>
  <c r="N13551" i="1"/>
  <c r="N13552" i="1"/>
  <c r="N13553" i="1"/>
  <c r="N13554" i="1"/>
  <c r="N13555" i="1"/>
  <c r="N13556" i="1"/>
  <c r="N13557" i="1"/>
  <c r="N13558" i="1"/>
  <c r="N13559" i="1"/>
  <c r="N13560" i="1"/>
  <c r="N13561" i="1"/>
  <c r="N13562" i="1"/>
  <c r="N13563" i="1"/>
  <c r="N13564" i="1"/>
  <c r="N13565" i="1"/>
  <c r="N13566" i="1"/>
  <c r="N13567" i="1"/>
  <c r="N13568" i="1"/>
  <c r="N13569" i="1"/>
  <c r="N13570" i="1"/>
  <c r="N13571" i="1"/>
  <c r="N13572" i="1"/>
  <c r="N13573" i="1"/>
  <c r="N13574" i="1"/>
  <c r="N13575" i="1"/>
  <c r="N13576" i="1"/>
  <c r="N13577" i="1"/>
  <c r="N13578" i="1"/>
  <c r="N13579" i="1"/>
  <c r="N13580" i="1"/>
  <c r="N13581" i="1"/>
  <c r="N13582" i="1"/>
  <c r="N13583" i="1"/>
  <c r="N13584" i="1"/>
  <c r="N13585" i="1"/>
  <c r="N13586" i="1"/>
  <c r="N13587" i="1"/>
  <c r="N13588" i="1"/>
  <c r="N13589" i="1"/>
  <c r="N13590" i="1"/>
  <c r="N13591" i="1"/>
  <c r="N13592" i="1"/>
  <c r="N13593" i="1"/>
  <c r="N13594" i="1"/>
  <c r="N13595" i="1"/>
  <c r="N13596" i="1"/>
  <c r="N13597" i="1"/>
  <c r="N13598" i="1"/>
  <c r="N13599" i="1"/>
  <c r="N13600" i="1"/>
  <c r="N13601" i="1"/>
  <c r="N13602" i="1"/>
  <c r="N13603" i="1"/>
  <c r="N13604" i="1"/>
  <c r="N13605" i="1"/>
  <c r="N13606" i="1"/>
  <c r="N13607" i="1"/>
  <c r="N13608" i="1"/>
  <c r="N13609" i="1"/>
  <c r="N13610" i="1"/>
  <c r="N13611" i="1"/>
  <c r="N13612" i="1"/>
  <c r="N13613" i="1"/>
  <c r="N13614" i="1"/>
  <c r="N13615" i="1"/>
  <c r="N13616" i="1"/>
  <c r="N13617" i="1"/>
  <c r="N13618" i="1"/>
  <c r="N13619" i="1"/>
  <c r="N13620" i="1"/>
  <c r="N13621" i="1"/>
  <c r="N13622" i="1"/>
  <c r="N13623" i="1"/>
  <c r="N13624" i="1"/>
  <c r="N13625" i="1"/>
  <c r="N13626" i="1"/>
  <c r="N13627" i="1"/>
  <c r="N13628" i="1"/>
  <c r="N13629" i="1"/>
  <c r="N13630" i="1"/>
  <c r="N13631" i="1"/>
  <c r="N13632" i="1"/>
  <c r="N13633" i="1"/>
  <c r="N13634" i="1"/>
  <c r="N13635" i="1"/>
  <c r="N13636" i="1"/>
  <c r="N13637" i="1"/>
  <c r="N13638" i="1"/>
  <c r="N13639" i="1"/>
  <c r="N13640" i="1"/>
  <c r="N13641" i="1"/>
  <c r="N13642" i="1"/>
  <c r="N13643" i="1"/>
  <c r="N13644" i="1"/>
  <c r="N13645" i="1"/>
  <c r="N13646" i="1"/>
  <c r="N13647" i="1"/>
  <c r="N13648" i="1"/>
  <c r="N13649" i="1"/>
  <c r="N13650" i="1"/>
  <c r="N13651" i="1"/>
  <c r="N13652" i="1"/>
  <c r="N13653" i="1"/>
  <c r="N13654" i="1"/>
  <c r="N13655" i="1"/>
  <c r="N13656" i="1"/>
  <c r="N13657" i="1"/>
  <c r="N13658" i="1"/>
  <c r="N13659" i="1"/>
  <c r="N13660" i="1"/>
  <c r="N13661" i="1"/>
  <c r="N13662" i="1"/>
  <c r="N13663" i="1"/>
  <c r="N13664" i="1"/>
  <c r="N13665" i="1"/>
  <c r="N13666" i="1"/>
  <c r="N13667" i="1"/>
  <c r="N13668" i="1"/>
  <c r="N13669" i="1"/>
  <c r="N13670" i="1"/>
  <c r="N13671" i="1"/>
  <c r="N13672" i="1"/>
  <c r="N13673" i="1"/>
  <c r="N13674" i="1"/>
  <c r="N13675" i="1"/>
  <c r="N13676" i="1"/>
  <c r="N13677" i="1"/>
  <c r="N13678" i="1"/>
  <c r="N13679" i="1"/>
  <c r="N13680" i="1"/>
  <c r="N13681" i="1"/>
  <c r="N13682" i="1"/>
  <c r="N13683" i="1"/>
  <c r="N13684" i="1"/>
  <c r="N13685" i="1"/>
  <c r="N13686" i="1"/>
  <c r="N13687" i="1"/>
  <c r="N13688" i="1"/>
  <c r="N13689" i="1"/>
  <c r="N13690" i="1"/>
  <c r="N13691" i="1"/>
  <c r="N13692" i="1"/>
  <c r="N13693" i="1"/>
  <c r="N13694" i="1"/>
  <c r="N13695" i="1"/>
  <c r="N13696" i="1"/>
  <c r="N13697" i="1"/>
  <c r="N13698" i="1"/>
  <c r="N13699" i="1"/>
  <c r="N13700" i="1"/>
  <c r="N13701" i="1"/>
  <c r="N13702" i="1"/>
  <c r="N13703" i="1"/>
  <c r="N13704" i="1"/>
  <c r="N13705" i="1"/>
  <c r="N13706" i="1"/>
  <c r="N13707" i="1"/>
  <c r="N13708" i="1"/>
  <c r="N13709" i="1"/>
  <c r="N13710" i="1"/>
  <c r="N13711" i="1"/>
  <c r="N13712" i="1"/>
  <c r="N13713" i="1"/>
  <c r="N13714" i="1"/>
  <c r="N13715" i="1"/>
  <c r="N13716" i="1"/>
  <c r="N13717" i="1"/>
  <c r="N13718" i="1"/>
  <c r="N13719" i="1"/>
  <c r="N13720" i="1"/>
  <c r="N13721" i="1"/>
  <c r="N13722" i="1"/>
  <c r="N13723" i="1"/>
  <c r="N13724" i="1"/>
  <c r="N13725" i="1"/>
  <c r="N13726" i="1"/>
  <c r="N13727" i="1"/>
  <c r="N13728" i="1"/>
  <c r="N13729" i="1"/>
  <c r="N13730" i="1"/>
  <c r="N13731" i="1"/>
  <c r="N13732" i="1"/>
  <c r="N13733" i="1"/>
  <c r="N13734" i="1"/>
  <c r="N13735" i="1"/>
  <c r="N13736" i="1"/>
  <c r="N13737" i="1"/>
  <c r="N13738" i="1"/>
  <c r="N13739" i="1"/>
  <c r="N13740" i="1"/>
  <c r="N13741" i="1"/>
  <c r="N13742" i="1"/>
  <c r="N13743" i="1"/>
  <c r="N13744" i="1"/>
  <c r="N13745" i="1"/>
  <c r="N13746" i="1"/>
  <c r="N13747" i="1"/>
  <c r="N13748" i="1"/>
  <c r="N13749" i="1"/>
  <c r="N13750" i="1"/>
  <c r="N13751" i="1"/>
  <c r="N13752" i="1"/>
  <c r="N13753" i="1"/>
  <c r="N13754" i="1"/>
  <c r="N13755" i="1"/>
  <c r="N13756" i="1"/>
  <c r="N13757" i="1"/>
  <c r="N13758" i="1"/>
  <c r="N13759" i="1"/>
  <c r="N13760" i="1"/>
  <c r="N13761" i="1"/>
  <c r="N13762" i="1"/>
  <c r="N13763" i="1"/>
  <c r="N13764" i="1"/>
  <c r="N13765" i="1"/>
  <c r="N13766" i="1"/>
  <c r="N13767" i="1"/>
  <c r="N13768" i="1"/>
  <c r="N13769" i="1"/>
  <c r="N13770" i="1"/>
  <c r="N13771" i="1"/>
  <c r="N13772" i="1"/>
  <c r="N13773" i="1"/>
  <c r="N13774" i="1"/>
  <c r="N13775" i="1"/>
  <c r="N13776" i="1"/>
  <c r="N13777" i="1"/>
  <c r="N13778" i="1"/>
  <c r="N13779" i="1"/>
  <c r="N13780" i="1"/>
  <c r="N13781" i="1"/>
  <c r="N13782" i="1"/>
  <c r="N13783" i="1"/>
  <c r="N13784" i="1"/>
  <c r="N13785" i="1"/>
  <c r="N13786" i="1"/>
  <c r="N13787" i="1"/>
  <c r="N13788" i="1"/>
  <c r="N13789" i="1"/>
  <c r="N13790" i="1"/>
  <c r="N13791" i="1"/>
  <c r="N13792" i="1"/>
  <c r="N13793" i="1"/>
  <c r="N13794" i="1"/>
  <c r="N13795" i="1"/>
  <c r="N13796" i="1"/>
  <c r="N13797" i="1"/>
  <c r="N13798" i="1"/>
  <c r="N13799" i="1"/>
  <c r="N13800" i="1"/>
  <c r="N13801" i="1"/>
  <c r="N13802" i="1"/>
  <c r="N13803" i="1"/>
  <c r="N13804" i="1"/>
  <c r="N13805" i="1"/>
  <c r="N13806" i="1"/>
  <c r="N13807" i="1"/>
  <c r="N13808" i="1"/>
  <c r="N13809" i="1"/>
  <c r="N13810" i="1"/>
  <c r="N13811" i="1"/>
  <c r="N13812" i="1"/>
  <c r="N13813" i="1"/>
  <c r="N13814" i="1"/>
  <c r="N13815" i="1"/>
  <c r="N13816" i="1"/>
  <c r="N13817" i="1"/>
  <c r="N13818" i="1"/>
  <c r="N13819" i="1"/>
  <c r="N13820" i="1"/>
  <c r="N13821" i="1"/>
  <c r="N13822" i="1"/>
  <c r="N13823" i="1"/>
  <c r="N13824" i="1"/>
  <c r="N13825" i="1"/>
  <c r="N13826" i="1"/>
  <c r="N13827" i="1"/>
  <c r="N13828" i="1"/>
  <c r="N13829" i="1"/>
  <c r="N13830" i="1"/>
  <c r="N13831" i="1"/>
  <c r="N13832" i="1"/>
  <c r="N13833" i="1"/>
  <c r="N13834" i="1"/>
  <c r="N13835" i="1"/>
  <c r="N13836" i="1"/>
  <c r="N13837" i="1"/>
  <c r="N13838" i="1"/>
  <c r="N13839" i="1"/>
  <c r="N13840" i="1"/>
  <c r="N13841" i="1"/>
  <c r="N13842" i="1"/>
  <c r="N13843" i="1"/>
  <c r="N13844" i="1"/>
  <c r="N13845" i="1"/>
  <c r="N13846" i="1"/>
  <c r="N13847" i="1"/>
  <c r="N13848" i="1"/>
  <c r="N13849" i="1"/>
  <c r="N13850" i="1"/>
  <c r="N13851" i="1"/>
  <c r="N13852" i="1"/>
  <c r="N13853" i="1"/>
  <c r="N13854" i="1"/>
  <c r="N13855" i="1"/>
  <c r="N13856" i="1"/>
  <c r="N13857" i="1"/>
  <c r="N13858" i="1"/>
  <c r="N13859" i="1"/>
  <c r="N13860" i="1"/>
  <c r="N13861" i="1"/>
  <c r="N13862" i="1"/>
  <c r="N13863" i="1"/>
  <c r="N13864" i="1"/>
  <c r="N13865" i="1"/>
  <c r="N13866" i="1"/>
  <c r="N13867" i="1"/>
  <c r="N13868" i="1"/>
  <c r="N13869" i="1"/>
  <c r="N13870" i="1"/>
  <c r="N13871" i="1"/>
  <c r="N13872" i="1"/>
  <c r="N13873" i="1"/>
  <c r="N13874" i="1"/>
  <c r="N13875" i="1"/>
  <c r="N13876" i="1"/>
  <c r="N13877" i="1"/>
  <c r="N13878" i="1"/>
  <c r="N13879" i="1"/>
  <c r="N13880" i="1"/>
  <c r="N13881" i="1"/>
  <c r="N13882" i="1"/>
  <c r="N13883" i="1"/>
  <c r="N13884" i="1"/>
  <c r="N13885" i="1"/>
  <c r="N13886" i="1"/>
  <c r="N13887" i="1"/>
  <c r="N13888" i="1"/>
  <c r="N13889" i="1"/>
  <c r="N13890" i="1"/>
  <c r="N13891" i="1"/>
  <c r="N13892" i="1"/>
  <c r="N13893" i="1"/>
  <c r="N13894" i="1"/>
  <c r="N13895" i="1"/>
  <c r="N13896" i="1"/>
  <c r="N13897" i="1"/>
  <c r="N13898" i="1"/>
  <c r="N13899" i="1"/>
  <c r="N13900" i="1"/>
  <c r="N13901" i="1"/>
  <c r="N13902" i="1"/>
  <c r="N13903" i="1"/>
  <c r="N13904" i="1"/>
  <c r="N13905" i="1"/>
  <c r="N13906" i="1"/>
  <c r="N13907" i="1"/>
  <c r="N13908" i="1"/>
  <c r="N13909" i="1"/>
  <c r="N13910" i="1"/>
  <c r="N13911" i="1"/>
  <c r="N13912" i="1"/>
  <c r="N13913" i="1"/>
  <c r="N13914" i="1"/>
  <c r="N13915" i="1"/>
  <c r="N13916" i="1"/>
  <c r="N13917" i="1"/>
  <c r="N13918" i="1"/>
  <c r="N13919" i="1"/>
  <c r="N13920" i="1"/>
  <c r="N13921" i="1"/>
  <c r="N13922" i="1"/>
  <c r="N13923" i="1"/>
  <c r="N13924" i="1"/>
  <c r="N13925" i="1"/>
  <c r="N13926" i="1"/>
  <c r="N13927" i="1"/>
  <c r="N13928" i="1"/>
  <c r="N13929" i="1"/>
  <c r="N13930" i="1"/>
  <c r="N13931" i="1"/>
  <c r="N13932" i="1"/>
  <c r="N13933" i="1"/>
  <c r="N13934" i="1"/>
  <c r="N13935" i="1"/>
  <c r="N13936" i="1"/>
  <c r="N13937" i="1"/>
  <c r="N13938" i="1"/>
  <c r="N13939" i="1"/>
  <c r="N13940" i="1"/>
  <c r="N13941" i="1"/>
  <c r="N13942" i="1"/>
  <c r="N13943" i="1"/>
  <c r="N13944" i="1"/>
  <c r="N13945" i="1"/>
  <c r="N13946" i="1"/>
  <c r="N13947" i="1"/>
  <c r="N13948" i="1"/>
  <c r="N13949" i="1"/>
  <c r="N13950" i="1"/>
  <c r="N13951" i="1"/>
  <c r="N13952" i="1"/>
  <c r="N13953" i="1"/>
  <c r="N13954" i="1"/>
  <c r="N13955" i="1"/>
  <c r="N13956" i="1"/>
  <c r="N13957" i="1"/>
  <c r="N13958" i="1"/>
  <c r="N13959" i="1"/>
  <c r="N13960" i="1"/>
  <c r="N13961" i="1"/>
  <c r="N13962" i="1"/>
  <c r="N13963" i="1"/>
  <c r="N13964" i="1"/>
  <c r="N13965" i="1"/>
  <c r="N13966" i="1"/>
  <c r="N13967" i="1"/>
  <c r="N13968" i="1"/>
  <c r="N13969" i="1"/>
  <c r="N13970" i="1"/>
  <c r="N13971" i="1"/>
  <c r="N13972" i="1"/>
  <c r="N13973" i="1"/>
  <c r="N13974" i="1"/>
  <c r="N13975" i="1"/>
  <c r="N13976" i="1"/>
  <c r="N13977" i="1"/>
  <c r="N13978" i="1"/>
  <c r="N13979" i="1"/>
  <c r="N13980" i="1"/>
  <c r="N13981" i="1"/>
  <c r="N13982" i="1"/>
  <c r="N13983" i="1"/>
  <c r="N13984" i="1"/>
  <c r="N13985" i="1"/>
  <c r="N13986" i="1"/>
  <c r="N13987" i="1"/>
  <c r="N13988" i="1"/>
  <c r="N13989" i="1"/>
  <c r="N13990" i="1"/>
  <c r="N13991" i="1"/>
  <c r="N13992" i="1"/>
  <c r="N13993" i="1"/>
  <c r="N13994" i="1"/>
  <c r="N13995" i="1"/>
  <c r="N13996" i="1"/>
  <c r="N13997" i="1"/>
  <c r="N13998" i="1"/>
  <c r="N13999" i="1"/>
  <c r="N14000" i="1"/>
  <c r="N14001" i="1"/>
  <c r="N14002" i="1"/>
  <c r="N14003" i="1"/>
  <c r="N14004" i="1"/>
  <c r="N14005" i="1"/>
  <c r="N14006" i="1"/>
  <c r="N14007" i="1"/>
  <c r="N14008" i="1"/>
  <c r="N14009" i="1"/>
  <c r="N14010" i="1"/>
  <c r="N14011" i="1"/>
  <c r="N14012" i="1"/>
  <c r="N14013" i="1"/>
  <c r="N14014" i="1"/>
  <c r="N14015" i="1"/>
  <c r="N14016" i="1"/>
  <c r="N14017" i="1"/>
  <c r="N14018" i="1"/>
  <c r="N14019" i="1"/>
  <c r="N14020" i="1"/>
  <c r="N14021" i="1"/>
  <c r="N14022" i="1"/>
  <c r="N14023" i="1"/>
  <c r="N14024" i="1"/>
  <c r="N14025" i="1"/>
  <c r="N14026" i="1"/>
  <c r="N14027" i="1"/>
  <c r="N14028" i="1"/>
  <c r="N14029" i="1"/>
  <c r="N14030" i="1"/>
  <c r="N14031" i="1"/>
  <c r="N14032" i="1"/>
  <c r="N14033" i="1"/>
  <c r="N14034" i="1"/>
  <c r="N14035" i="1"/>
  <c r="N14036" i="1"/>
  <c r="N14037" i="1"/>
  <c r="N14038" i="1"/>
  <c r="N14039" i="1"/>
  <c r="N14040" i="1"/>
  <c r="N14041" i="1"/>
  <c r="N14042" i="1"/>
  <c r="N14043" i="1"/>
  <c r="N14044" i="1"/>
  <c r="N14045" i="1"/>
  <c r="N14046" i="1"/>
  <c r="N14047" i="1"/>
  <c r="N14048" i="1"/>
  <c r="N14049" i="1"/>
  <c r="N14050" i="1"/>
  <c r="N14051" i="1"/>
  <c r="N14052" i="1"/>
  <c r="N14053" i="1"/>
  <c r="N14054" i="1"/>
  <c r="N14055" i="1"/>
  <c r="N14056" i="1"/>
  <c r="N14057" i="1"/>
  <c r="N14058" i="1"/>
  <c r="N14059" i="1"/>
  <c r="N14060" i="1"/>
  <c r="N14061" i="1"/>
  <c r="N14062" i="1"/>
  <c r="N14063" i="1"/>
  <c r="N14064" i="1"/>
  <c r="N14065" i="1"/>
  <c r="N14066" i="1"/>
  <c r="N14067" i="1"/>
  <c r="N14068" i="1"/>
  <c r="N14069" i="1"/>
  <c r="N14070" i="1"/>
  <c r="N14071" i="1"/>
  <c r="N14072" i="1"/>
  <c r="N14073" i="1"/>
  <c r="N14074" i="1"/>
  <c r="N14075" i="1"/>
  <c r="N14076" i="1"/>
  <c r="N14077" i="1"/>
  <c r="N14078" i="1"/>
  <c r="N14079" i="1"/>
  <c r="N14080" i="1"/>
  <c r="N14081" i="1"/>
  <c r="N14082" i="1"/>
  <c r="N14083" i="1"/>
  <c r="N14084" i="1"/>
  <c r="N14085" i="1"/>
  <c r="N14086" i="1"/>
  <c r="N14087" i="1"/>
  <c r="N14088" i="1"/>
  <c r="N14089" i="1"/>
  <c r="N14090" i="1"/>
  <c r="N14091" i="1"/>
  <c r="N14092" i="1"/>
  <c r="N14093" i="1"/>
  <c r="N14094" i="1"/>
  <c r="N14095" i="1"/>
  <c r="N14096" i="1"/>
  <c r="N14097" i="1"/>
  <c r="N14098" i="1"/>
  <c r="N14099" i="1"/>
  <c r="N14100" i="1"/>
  <c r="N14101" i="1"/>
  <c r="N14102" i="1"/>
  <c r="N14103" i="1"/>
  <c r="N14104" i="1"/>
  <c r="N14105" i="1"/>
  <c r="N14106" i="1"/>
  <c r="N14107" i="1"/>
  <c r="N14108" i="1"/>
  <c r="N14109" i="1"/>
  <c r="N14110" i="1"/>
  <c r="N14111" i="1"/>
  <c r="N14112" i="1"/>
  <c r="N14113" i="1"/>
  <c r="N14114" i="1"/>
  <c r="N14115" i="1"/>
  <c r="N14116" i="1"/>
  <c r="N14117" i="1"/>
  <c r="N14118" i="1"/>
  <c r="N14119" i="1"/>
  <c r="N14120" i="1"/>
  <c r="N14121" i="1"/>
  <c r="N14122" i="1"/>
  <c r="N14123" i="1"/>
  <c r="N14124" i="1"/>
  <c r="N14125" i="1"/>
  <c r="N14126" i="1"/>
  <c r="N14127" i="1"/>
  <c r="N14128" i="1"/>
  <c r="N14129" i="1"/>
  <c r="N14130" i="1"/>
  <c r="N14131" i="1"/>
  <c r="N14132" i="1"/>
  <c r="N14133" i="1"/>
  <c r="N14134" i="1"/>
  <c r="N14135" i="1"/>
  <c r="N14136" i="1"/>
  <c r="N14137" i="1"/>
  <c r="N14138" i="1"/>
  <c r="N14139" i="1"/>
  <c r="N14140" i="1"/>
  <c r="N14141" i="1"/>
  <c r="N14142" i="1"/>
  <c r="N14143" i="1"/>
  <c r="N14144" i="1"/>
  <c r="N14145" i="1"/>
  <c r="N14146" i="1"/>
  <c r="N14147" i="1"/>
  <c r="N14148" i="1"/>
  <c r="N14149" i="1"/>
  <c r="N14150" i="1"/>
  <c r="N14151" i="1"/>
  <c r="N14152" i="1"/>
  <c r="N14153" i="1"/>
  <c r="N14154" i="1"/>
  <c r="N14155" i="1"/>
  <c r="N14156" i="1"/>
  <c r="N14157" i="1"/>
  <c r="N14158" i="1"/>
  <c r="N14159" i="1"/>
  <c r="N14160" i="1"/>
  <c r="N14161" i="1"/>
  <c r="N14162" i="1"/>
  <c r="N14163" i="1"/>
  <c r="N14164" i="1"/>
  <c r="N14165" i="1"/>
  <c r="N14166" i="1"/>
  <c r="N14167" i="1"/>
  <c r="N14168" i="1"/>
  <c r="N14169" i="1"/>
  <c r="N14170" i="1"/>
  <c r="N14171" i="1"/>
  <c r="N14172" i="1"/>
  <c r="N14173" i="1"/>
  <c r="N14174" i="1"/>
  <c r="N14175" i="1"/>
  <c r="N14176" i="1"/>
  <c r="N14177" i="1"/>
  <c r="N14178" i="1"/>
  <c r="N14179" i="1"/>
  <c r="N14180" i="1"/>
  <c r="N14181" i="1"/>
  <c r="N14182" i="1"/>
  <c r="N14183" i="1"/>
  <c r="N14184" i="1"/>
  <c r="N14185" i="1"/>
  <c r="N14186" i="1"/>
  <c r="N14187" i="1"/>
  <c r="N14188" i="1"/>
  <c r="N14189" i="1"/>
  <c r="N14190" i="1"/>
  <c r="N14191" i="1"/>
  <c r="N14192" i="1"/>
  <c r="N14193" i="1"/>
  <c r="N14194" i="1"/>
  <c r="N14195" i="1"/>
  <c r="N14196" i="1"/>
  <c r="N14197" i="1"/>
  <c r="N14198" i="1"/>
  <c r="N14199" i="1"/>
  <c r="N14200" i="1"/>
  <c r="N14201" i="1"/>
  <c r="N14202" i="1"/>
  <c r="N14203" i="1"/>
  <c r="N14204" i="1"/>
  <c r="N14205" i="1"/>
  <c r="N14206" i="1"/>
  <c r="N14207" i="1"/>
  <c r="N14208" i="1"/>
  <c r="N14209" i="1"/>
  <c r="N14210" i="1"/>
  <c r="N14211" i="1"/>
  <c r="N14212" i="1"/>
  <c r="N14213" i="1"/>
  <c r="N14214" i="1"/>
  <c r="N14215" i="1"/>
  <c r="N14216" i="1"/>
  <c r="N14217" i="1"/>
  <c r="N14218" i="1"/>
  <c r="N14219" i="1"/>
  <c r="N14220" i="1"/>
  <c r="N14221" i="1"/>
  <c r="N14222" i="1"/>
  <c r="N14223" i="1"/>
  <c r="N14224" i="1"/>
  <c r="N14225" i="1"/>
  <c r="N14226" i="1"/>
  <c r="N14227" i="1"/>
  <c r="N14228" i="1"/>
  <c r="N14229" i="1"/>
  <c r="N14230" i="1"/>
  <c r="N14231" i="1"/>
  <c r="N14232" i="1"/>
  <c r="N14233" i="1"/>
  <c r="N14234" i="1"/>
  <c r="N14235" i="1"/>
  <c r="N14236" i="1"/>
  <c r="N14237" i="1"/>
  <c r="N14238" i="1"/>
  <c r="N14239" i="1"/>
  <c r="N14240" i="1"/>
  <c r="N14241" i="1"/>
  <c r="N14242" i="1"/>
  <c r="N14243" i="1"/>
  <c r="N14244" i="1"/>
  <c r="N14245" i="1"/>
  <c r="N14246" i="1"/>
  <c r="N14247" i="1"/>
  <c r="N14248" i="1"/>
  <c r="N14249" i="1"/>
  <c r="N14250" i="1"/>
  <c r="N14251" i="1"/>
  <c r="N14252" i="1"/>
  <c r="N14253" i="1"/>
  <c r="N14254" i="1"/>
  <c r="N14255" i="1"/>
  <c r="N14256" i="1"/>
  <c r="N14257" i="1"/>
  <c r="N14258" i="1"/>
  <c r="N14259" i="1"/>
  <c r="N14260" i="1"/>
  <c r="N14261" i="1"/>
  <c r="N14262" i="1"/>
  <c r="N14263" i="1"/>
  <c r="N14264" i="1"/>
  <c r="N14265" i="1"/>
  <c r="N14266" i="1"/>
  <c r="N14267" i="1"/>
  <c r="N14268" i="1"/>
  <c r="N14269" i="1"/>
  <c r="N14270" i="1"/>
  <c r="N14271" i="1"/>
  <c r="N14272" i="1"/>
  <c r="N14273" i="1"/>
  <c r="N14274" i="1"/>
  <c r="N14275" i="1"/>
  <c r="N14276" i="1"/>
  <c r="N14277" i="1"/>
  <c r="N14278" i="1"/>
  <c r="N14279" i="1"/>
  <c r="N14280" i="1"/>
  <c r="N14281" i="1"/>
  <c r="N14282" i="1"/>
  <c r="N14283" i="1"/>
  <c r="N14284" i="1"/>
  <c r="N14285" i="1"/>
  <c r="N14286" i="1"/>
  <c r="N14287" i="1"/>
  <c r="N14288" i="1"/>
  <c r="N14289" i="1"/>
  <c r="N14290" i="1"/>
  <c r="N14291" i="1"/>
  <c r="N14292" i="1"/>
  <c r="N14293" i="1"/>
  <c r="N14294" i="1"/>
  <c r="N14295" i="1"/>
  <c r="N14296" i="1"/>
  <c r="N14297" i="1"/>
  <c r="N14298" i="1"/>
  <c r="N14299" i="1"/>
  <c r="N14300" i="1"/>
  <c r="N14301" i="1"/>
  <c r="N14302" i="1"/>
  <c r="N14303" i="1"/>
  <c r="N14304" i="1"/>
  <c r="N14305" i="1"/>
  <c r="N14306" i="1"/>
  <c r="N14307" i="1"/>
  <c r="N14308" i="1"/>
  <c r="N14309" i="1"/>
  <c r="N14310" i="1"/>
  <c r="N14311" i="1"/>
  <c r="N14312" i="1"/>
  <c r="N14313" i="1"/>
  <c r="N14314" i="1"/>
  <c r="N14315" i="1"/>
  <c r="N14316" i="1"/>
  <c r="N14317" i="1"/>
  <c r="N14318" i="1"/>
  <c r="N14319" i="1"/>
  <c r="N14320" i="1"/>
  <c r="N14321" i="1"/>
  <c r="N14322" i="1"/>
  <c r="N14323" i="1"/>
  <c r="N14324" i="1"/>
  <c r="N14325" i="1"/>
  <c r="N14326" i="1"/>
  <c r="N14327" i="1"/>
  <c r="N14328" i="1"/>
  <c r="N14329" i="1"/>
  <c r="N14330" i="1"/>
  <c r="N14331" i="1"/>
  <c r="N14332" i="1"/>
  <c r="N14333" i="1"/>
  <c r="N14334" i="1"/>
  <c r="N14335" i="1"/>
  <c r="N14336" i="1"/>
  <c r="N14337" i="1"/>
  <c r="N14338" i="1"/>
  <c r="N14339" i="1"/>
  <c r="N14340" i="1"/>
  <c r="N14341" i="1"/>
  <c r="N14342" i="1"/>
  <c r="N14343" i="1"/>
  <c r="N14344" i="1"/>
  <c r="N14345" i="1"/>
  <c r="N14346" i="1"/>
  <c r="N14347" i="1"/>
  <c r="N14348" i="1"/>
  <c r="N14349" i="1"/>
  <c r="N14350" i="1"/>
  <c r="N14351" i="1"/>
  <c r="N14352" i="1"/>
  <c r="N14353" i="1"/>
  <c r="N14354" i="1"/>
  <c r="N14355" i="1"/>
  <c r="N14356" i="1"/>
  <c r="N14357" i="1"/>
  <c r="N14358" i="1"/>
  <c r="N14359" i="1"/>
  <c r="N14360" i="1"/>
  <c r="N14361" i="1"/>
  <c r="N14362" i="1"/>
  <c r="N14363" i="1"/>
  <c r="N14364" i="1"/>
  <c r="N14365" i="1"/>
  <c r="N14366" i="1"/>
  <c r="N14367" i="1"/>
  <c r="N14368" i="1"/>
  <c r="N14369" i="1"/>
  <c r="N14370" i="1"/>
  <c r="N14371" i="1"/>
  <c r="N14372" i="1"/>
  <c r="N14373" i="1"/>
  <c r="N14374" i="1"/>
  <c r="N14375" i="1"/>
  <c r="N14376" i="1"/>
  <c r="N14377" i="1"/>
  <c r="N14378" i="1"/>
  <c r="N14379" i="1"/>
  <c r="N14380" i="1"/>
  <c r="N14381" i="1"/>
  <c r="N14382" i="1"/>
  <c r="N14383" i="1"/>
  <c r="N14384" i="1"/>
  <c r="N14385" i="1"/>
  <c r="N14386" i="1"/>
  <c r="N14387" i="1"/>
  <c r="N14388" i="1"/>
  <c r="N14389" i="1"/>
  <c r="N14390" i="1"/>
  <c r="N14391" i="1"/>
  <c r="N14392" i="1"/>
  <c r="N14393" i="1"/>
  <c r="N14394" i="1"/>
  <c r="N14395" i="1"/>
  <c r="N14396" i="1"/>
  <c r="N14397" i="1"/>
  <c r="N14398" i="1"/>
  <c r="N14399" i="1"/>
  <c r="N14400" i="1"/>
  <c r="N14401" i="1"/>
  <c r="N14402" i="1"/>
  <c r="N14403" i="1"/>
  <c r="N14404" i="1"/>
  <c r="N14405" i="1"/>
  <c r="N14406" i="1"/>
  <c r="N14407" i="1"/>
  <c r="N14408" i="1"/>
  <c r="N14409" i="1"/>
  <c r="N14410" i="1"/>
  <c r="N14411" i="1"/>
  <c r="N14412" i="1"/>
  <c r="N14413" i="1"/>
  <c r="N14414" i="1"/>
  <c r="N14415" i="1"/>
  <c r="N14416" i="1"/>
  <c r="N14417" i="1"/>
  <c r="N14418" i="1"/>
  <c r="N14419" i="1"/>
  <c r="N14420" i="1"/>
  <c r="N14421" i="1"/>
  <c r="N14422" i="1"/>
  <c r="N14423" i="1"/>
  <c r="N14424" i="1"/>
  <c r="N14425" i="1"/>
  <c r="N14426" i="1"/>
  <c r="N14427" i="1"/>
  <c r="N14428" i="1"/>
  <c r="N14429" i="1"/>
  <c r="N14430" i="1"/>
  <c r="N14431" i="1"/>
  <c r="N14432" i="1"/>
  <c r="N14433" i="1"/>
  <c r="N14434" i="1"/>
  <c r="N14435" i="1"/>
  <c r="N14436" i="1"/>
  <c r="N14437" i="1"/>
  <c r="N14438" i="1"/>
  <c r="N14439" i="1"/>
  <c r="N14440" i="1"/>
  <c r="N14441" i="1"/>
  <c r="N14442" i="1"/>
  <c r="N14443" i="1"/>
  <c r="N14444" i="1"/>
  <c r="N14445" i="1"/>
  <c r="N14446" i="1"/>
  <c r="N14447" i="1"/>
  <c r="N14448" i="1"/>
  <c r="N14449" i="1"/>
  <c r="N14450" i="1"/>
  <c r="N14451" i="1"/>
  <c r="N14452" i="1"/>
  <c r="N14453" i="1"/>
  <c r="N14454" i="1"/>
  <c r="N14455" i="1"/>
  <c r="N14456" i="1"/>
  <c r="N14457" i="1"/>
  <c r="N14458" i="1"/>
  <c r="N14459" i="1"/>
  <c r="N14460" i="1"/>
  <c r="N14461" i="1"/>
  <c r="N14462" i="1"/>
  <c r="N14463" i="1"/>
  <c r="N14464" i="1"/>
  <c r="N14465" i="1"/>
  <c r="N14466" i="1"/>
  <c r="N14467" i="1"/>
  <c r="N14468" i="1"/>
  <c r="N14469" i="1"/>
  <c r="N14470" i="1"/>
  <c r="N14471" i="1"/>
  <c r="N14472" i="1"/>
  <c r="N14473" i="1"/>
  <c r="N14474" i="1"/>
  <c r="N14475" i="1"/>
  <c r="N14476" i="1"/>
  <c r="N14477" i="1"/>
  <c r="N14478" i="1"/>
  <c r="N14479" i="1"/>
  <c r="N14480" i="1"/>
  <c r="N14481" i="1"/>
  <c r="N14482" i="1"/>
  <c r="N14483" i="1"/>
  <c r="N14484" i="1"/>
  <c r="N14485" i="1"/>
  <c r="N14486" i="1"/>
  <c r="N14487" i="1"/>
  <c r="N14488" i="1"/>
  <c r="N14489" i="1"/>
  <c r="N14490" i="1"/>
  <c r="N14491" i="1"/>
  <c r="N14492" i="1"/>
  <c r="N14493" i="1"/>
  <c r="N14494" i="1"/>
  <c r="N14495" i="1"/>
  <c r="N14496" i="1"/>
  <c r="N14497" i="1"/>
  <c r="N14498" i="1"/>
  <c r="N14499" i="1"/>
  <c r="N14500" i="1"/>
  <c r="N14501" i="1"/>
  <c r="N14502" i="1"/>
  <c r="N14503" i="1"/>
  <c r="N14504" i="1"/>
  <c r="N14505" i="1"/>
  <c r="N14506" i="1"/>
  <c r="N14507" i="1"/>
  <c r="N14508" i="1"/>
  <c r="N14509" i="1"/>
  <c r="N14510" i="1"/>
  <c r="N14511" i="1"/>
  <c r="N14512" i="1"/>
  <c r="N14513" i="1"/>
  <c r="N14514" i="1"/>
  <c r="N14515" i="1"/>
  <c r="N14516" i="1"/>
  <c r="N14517" i="1"/>
  <c r="N14518" i="1"/>
  <c r="N14519" i="1"/>
  <c r="N14520" i="1"/>
  <c r="N14521" i="1"/>
  <c r="N14522" i="1"/>
  <c r="N14523" i="1"/>
  <c r="N14524" i="1"/>
  <c r="N14525" i="1"/>
  <c r="N14526" i="1"/>
  <c r="N14527" i="1"/>
  <c r="N14528" i="1"/>
  <c r="N14529" i="1"/>
  <c r="N14530" i="1"/>
  <c r="N14531" i="1"/>
  <c r="N14532" i="1"/>
  <c r="N14533" i="1"/>
  <c r="N14534" i="1"/>
  <c r="N14535" i="1"/>
  <c r="N14536" i="1"/>
  <c r="N14537" i="1"/>
  <c r="N14538" i="1"/>
  <c r="N14539" i="1"/>
  <c r="N14540" i="1"/>
  <c r="N14541" i="1"/>
  <c r="N14542" i="1"/>
  <c r="N14543" i="1"/>
  <c r="N14544" i="1"/>
  <c r="N14545" i="1"/>
  <c r="N14546" i="1"/>
  <c r="N14547" i="1"/>
  <c r="N14548" i="1"/>
  <c r="N14549" i="1"/>
  <c r="N14550" i="1"/>
  <c r="N14551" i="1"/>
  <c r="N14552" i="1"/>
  <c r="N14553" i="1"/>
  <c r="N14554" i="1"/>
  <c r="N14555" i="1"/>
  <c r="N14556" i="1"/>
  <c r="N14557" i="1"/>
  <c r="N14558" i="1"/>
  <c r="N14559" i="1"/>
  <c r="N14560" i="1"/>
  <c r="N14561" i="1"/>
  <c r="N14562" i="1"/>
  <c r="N14563" i="1"/>
  <c r="N14564" i="1"/>
  <c r="N14565" i="1"/>
  <c r="N14566" i="1"/>
  <c r="N14567" i="1"/>
  <c r="N14568" i="1"/>
  <c r="N14569" i="1"/>
  <c r="N14570" i="1"/>
  <c r="N14571" i="1"/>
  <c r="N14572" i="1"/>
  <c r="N14573" i="1"/>
  <c r="N14574" i="1"/>
  <c r="N14575" i="1"/>
  <c r="N14576" i="1"/>
  <c r="N14577" i="1"/>
  <c r="N14578" i="1"/>
  <c r="N14579" i="1"/>
  <c r="N14580" i="1"/>
  <c r="N14581" i="1"/>
  <c r="N14582" i="1"/>
  <c r="N14583" i="1"/>
  <c r="N14584" i="1"/>
  <c r="N14585" i="1"/>
  <c r="N14586" i="1"/>
  <c r="N14587" i="1"/>
  <c r="N14588" i="1"/>
  <c r="N14589" i="1"/>
  <c r="N14590" i="1"/>
  <c r="N14591" i="1"/>
  <c r="N14592" i="1"/>
  <c r="N14593" i="1"/>
  <c r="N14594" i="1"/>
  <c r="N14595" i="1"/>
  <c r="N14596" i="1"/>
  <c r="N14597" i="1"/>
  <c r="N14598" i="1"/>
  <c r="N14599" i="1"/>
  <c r="N14600" i="1"/>
  <c r="N14601" i="1"/>
  <c r="N14602" i="1"/>
  <c r="N14603" i="1"/>
  <c r="N14604" i="1"/>
  <c r="N14605" i="1"/>
  <c r="N14606" i="1"/>
  <c r="N14607" i="1"/>
  <c r="N14608" i="1"/>
  <c r="N14609" i="1"/>
  <c r="N14610" i="1"/>
  <c r="N14611" i="1"/>
  <c r="N14612" i="1"/>
  <c r="N14613" i="1"/>
  <c r="N14614" i="1"/>
  <c r="N14615" i="1"/>
  <c r="N14616" i="1"/>
  <c r="N14617" i="1"/>
  <c r="N14618" i="1"/>
  <c r="N14619" i="1"/>
  <c r="N14620" i="1"/>
  <c r="N14621" i="1"/>
  <c r="N14622" i="1"/>
  <c r="N14623" i="1"/>
  <c r="N14624" i="1"/>
  <c r="N14625" i="1"/>
  <c r="N14626" i="1"/>
  <c r="N14627" i="1"/>
  <c r="N14628" i="1"/>
  <c r="N14629" i="1"/>
  <c r="N14630" i="1"/>
  <c r="N14631" i="1"/>
  <c r="N14632" i="1"/>
  <c r="N14633" i="1"/>
  <c r="N14634" i="1"/>
  <c r="N14635" i="1"/>
  <c r="N14636" i="1"/>
  <c r="N14637" i="1"/>
  <c r="N14638" i="1"/>
  <c r="N14639" i="1"/>
  <c r="N14640" i="1"/>
  <c r="N14641" i="1"/>
  <c r="N14642" i="1"/>
  <c r="N14643" i="1"/>
  <c r="N14644" i="1"/>
  <c r="N14645" i="1"/>
  <c r="N14646" i="1"/>
  <c r="N14647" i="1"/>
  <c r="N14648" i="1"/>
  <c r="N14649" i="1"/>
  <c r="N14650" i="1"/>
  <c r="N14651" i="1"/>
  <c r="N14652" i="1"/>
  <c r="N14653" i="1"/>
  <c r="N14654" i="1"/>
  <c r="N14655" i="1"/>
  <c r="N14656" i="1"/>
  <c r="N14657" i="1"/>
  <c r="N14658" i="1"/>
  <c r="N14659" i="1"/>
  <c r="N14660" i="1"/>
  <c r="N14661" i="1"/>
  <c r="N14662" i="1"/>
  <c r="N14663" i="1"/>
  <c r="N14664" i="1"/>
  <c r="N14665" i="1"/>
  <c r="N14666" i="1"/>
  <c r="N14667" i="1"/>
  <c r="N14668" i="1"/>
  <c r="N14669" i="1"/>
  <c r="N14670" i="1"/>
  <c r="N14671" i="1"/>
  <c r="N14672" i="1"/>
  <c r="N14673" i="1"/>
  <c r="N14674" i="1"/>
  <c r="N14675" i="1"/>
  <c r="N14676" i="1"/>
  <c r="N14677" i="1"/>
  <c r="N14678" i="1"/>
  <c r="N14679" i="1"/>
  <c r="N14680" i="1"/>
  <c r="N14681" i="1"/>
  <c r="N14682" i="1"/>
  <c r="N14683" i="1"/>
  <c r="N14684" i="1"/>
  <c r="N14685" i="1"/>
  <c r="N14686" i="1"/>
  <c r="N14687" i="1"/>
  <c r="N14688" i="1"/>
  <c r="N14689" i="1"/>
  <c r="N14690" i="1"/>
  <c r="N14691" i="1"/>
  <c r="N14692" i="1"/>
  <c r="N14693" i="1"/>
  <c r="N14694" i="1"/>
  <c r="N14695" i="1"/>
  <c r="N14696" i="1"/>
  <c r="N14697" i="1"/>
  <c r="N14698" i="1"/>
  <c r="N14699" i="1"/>
  <c r="N14700" i="1"/>
  <c r="N14701" i="1"/>
  <c r="N14702" i="1"/>
  <c r="N14703" i="1"/>
  <c r="N14704" i="1"/>
  <c r="N14705" i="1"/>
  <c r="N14706" i="1"/>
  <c r="N14707" i="1"/>
  <c r="N14708" i="1"/>
  <c r="N14709" i="1"/>
  <c r="N14710" i="1"/>
  <c r="N14711" i="1"/>
  <c r="N14712" i="1"/>
  <c r="N14713" i="1"/>
  <c r="N14714" i="1"/>
  <c r="N14715" i="1"/>
  <c r="N14716" i="1"/>
  <c r="N14717" i="1"/>
  <c r="N14718" i="1"/>
  <c r="N14719" i="1"/>
  <c r="N14720" i="1"/>
  <c r="N14721" i="1"/>
  <c r="N14722" i="1"/>
  <c r="N14723" i="1"/>
  <c r="N14724" i="1"/>
  <c r="N14725" i="1"/>
  <c r="N14726" i="1"/>
  <c r="N14727" i="1"/>
  <c r="N14728" i="1"/>
  <c r="N14729" i="1"/>
  <c r="N14730" i="1"/>
  <c r="N14731" i="1"/>
  <c r="N14732" i="1"/>
  <c r="N14733" i="1"/>
  <c r="N14734" i="1"/>
  <c r="N14735" i="1"/>
  <c r="N14736" i="1"/>
  <c r="N14737" i="1"/>
  <c r="N14738" i="1"/>
  <c r="N14739" i="1"/>
  <c r="N14740" i="1"/>
  <c r="N14741" i="1"/>
  <c r="N14742" i="1"/>
  <c r="N14743" i="1"/>
  <c r="N14744" i="1"/>
  <c r="N14745" i="1"/>
  <c r="N14746" i="1"/>
  <c r="N14747" i="1"/>
  <c r="N14748" i="1"/>
  <c r="N14749" i="1"/>
  <c r="N14750" i="1"/>
  <c r="N14751" i="1"/>
  <c r="N14752" i="1"/>
  <c r="N14753" i="1"/>
  <c r="N14754" i="1"/>
  <c r="N14755" i="1"/>
  <c r="N14756" i="1"/>
  <c r="N14757" i="1"/>
  <c r="N14758" i="1"/>
  <c r="N14759" i="1"/>
  <c r="N14760" i="1"/>
  <c r="N14761" i="1"/>
  <c r="N14762" i="1"/>
  <c r="N14763" i="1"/>
  <c r="N14764" i="1"/>
  <c r="N14765" i="1"/>
  <c r="N14766" i="1"/>
  <c r="N14767" i="1"/>
  <c r="N14768" i="1"/>
  <c r="N14769" i="1"/>
  <c r="N14770" i="1"/>
  <c r="N14771" i="1"/>
  <c r="N14772" i="1"/>
  <c r="N14773" i="1"/>
  <c r="N14774" i="1"/>
  <c r="N14775" i="1"/>
  <c r="N14776" i="1"/>
  <c r="N14777" i="1"/>
  <c r="N14778" i="1"/>
  <c r="N14779" i="1"/>
  <c r="N14780" i="1"/>
  <c r="N14781" i="1"/>
  <c r="N14782" i="1"/>
  <c r="N14783" i="1"/>
  <c r="N14784" i="1"/>
  <c r="N14785" i="1"/>
  <c r="N14786" i="1"/>
  <c r="N14787" i="1"/>
  <c r="N14788" i="1"/>
  <c r="N14789" i="1"/>
  <c r="N14790" i="1"/>
  <c r="N14791" i="1"/>
  <c r="N14792" i="1"/>
  <c r="N14793" i="1"/>
  <c r="N14794" i="1"/>
  <c r="N14795" i="1"/>
  <c r="N14796" i="1"/>
  <c r="N14797" i="1"/>
  <c r="N14798" i="1"/>
  <c r="N14799" i="1"/>
  <c r="N14800" i="1"/>
  <c r="N14801" i="1"/>
  <c r="N14802" i="1"/>
  <c r="N14803" i="1"/>
  <c r="N14804" i="1"/>
  <c r="N14805" i="1"/>
  <c r="N14806" i="1"/>
  <c r="N14807" i="1"/>
  <c r="N14808" i="1"/>
  <c r="N14809" i="1"/>
  <c r="N14810" i="1"/>
  <c r="N14811" i="1"/>
  <c r="N14812" i="1"/>
  <c r="N14813" i="1"/>
  <c r="N14814" i="1"/>
  <c r="N14815" i="1"/>
  <c r="N14816" i="1"/>
  <c r="N14817" i="1"/>
  <c r="N14818" i="1"/>
  <c r="N14819" i="1"/>
  <c r="N14820" i="1"/>
  <c r="N14821" i="1"/>
  <c r="N14822" i="1"/>
  <c r="N14823" i="1"/>
  <c r="N14824" i="1"/>
  <c r="N14825" i="1"/>
  <c r="N14826" i="1"/>
  <c r="N14827" i="1"/>
  <c r="N14828" i="1"/>
  <c r="N14829" i="1"/>
  <c r="N14830" i="1"/>
  <c r="N14831" i="1"/>
  <c r="N14832" i="1"/>
  <c r="N14833" i="1"/>
  <c r="N14834" i="1"/>
  <c r="N14835" i="1"/>
  <c r="N14836" i="1"/>
  <c r="N14837" i="1"/>
  <c r="N14838" i="1"/>
  <c r="N14839" i="1"/>
  <c r="N14840" i="1"/>
  <c r="N14841" i="1"/>
  <c r="N14842" i="1"/>
  <c r="N14843" i="1"/>
  <c r="N14844" i="1"/>
  <c r="N14845" i="1"/>
  <c r="N14846" i="1"/>
  <c r="N14847" i="1"/>
  <c r="N14848" i="1"/>
  <c r="N14849" i="1"/>
  <c r="N14850" i="1"/>
  <c r="N14851" i="1"/>
  <c r="N14852" i="1"/>
  <c r="N14853" i="1"/>
  <c r="N14854" i="1"/>
  <c r="N14855" i="1"/>
  <c r="N14856" i="1"/>
  <c r="N14857" i="1"/>
  <c r="N14858" i="1"/>
  <c r="N14859" i="1"/>
  <c r="N14860" i="1"/>
  <c r="N14861" i="1"/>
  <c r="N14862" i="1"/>
  <c r="N14863" i="1"/>
  <c r="N14864" i="1"/>
  <c r="N14865" i="1"/>
  <c r="N14866" i="1"/>
  <c r="N14867" i="1"/>
  <c r="N14868" i="1"/>
  <c r="N14869" i="1"/>
  <c r="N14870" i="1"/>
  <c r="N14871" i="1"/>
  <c r="N14872" i="1"/>
  <c r="N14873" i="1"/>
  <c r="N14874" i="1"/>
  <c r="N14875" i="1"/>
  <c r="N14876" i="1"/>
  <c r="N14877" i="1"/>
  <c r="N14878" i="1"/>
  <c r="N14879" i="1"/>
  <c r="N14880" i="1"/>
  <c r="N14881" i="1"/>
  <c r="N14882" i="1"/>
  <c r="N14883" i="1"/>
  <c r="N14884" i="1"/>
  <c r="N14885" i="1"/>
  <c r="N14886" i="1"/>
  <c r="N14887" i="1"/>
  <c r="N14888" i="1"/>
  <c r="N14889" i="1"/>
  <c r="N14890" i="1"/>
  <c r="N14891" i="1"/>
  <c r="N14892" i="1"/>
  <c r="N14893" i="1"/>
  <c r="N14894" i="1"/>
  <c r="N14895" i="1"/>
  <c r="N14896" i="1"/>
  <c r="N14897" i="1"/>
  <c r="N14898" i="1"/>
  <c r="N14899" i="1"/>
  <c r="N14900" i="1"/>
  <c r="N14901" i="1"/>
  <c r="N14902" i="1"/>
  <c r="N14903" i="1"/>
  <c r="N14904" i="1"/>
  <c r="N14905" i="1"/>
  <c r="N14906" i="1"/>
  <c r="N14907" i="1"/>
  <c r="N14908" i="1"/>
  <c r="N14909" i="1"/>
  <c r="N14910" i="1"/>
  <c r="N14911" i="1"/>
  <c r="N14912" i="1"/>
  <c r="N14913" i="1"/>
  <c r="N14914" i="1"/>
  <c r="N14915" i="1"/>
  <c r="N14916" i="1"/>
  <c r="N14917" i="1"/>
  <c r="N14918" i="1"/>
  <c r="N14919" i="1"/>
  <c r="N14920" i="1"/>
  <c r="N14921" i="1"/>
  <c r="N14922" i="1"/>
  <c r="N14923" i="1"/>
  <c r="N14924" i="1"/>
  <c r="N14925" i="1"/>
  <c r="N14926" i="1"/>
  <c r="N14927" i="1"/>
  <c r="N14928" i="1"/>
  <c r="N14929" i="1"/>
  <c r="N14930" i="1"/>
  <c r="N14931" i="1"/>
  <c r="N14932" i="1"/>
  <c r="N14933" i="1"/>
  <c r="N14934" i="1"/>
  <c r="N14935" i="1"/>
  <c r="N14936" i="1"/>
  <c r="N14937" i="1"/>
  <c r="N14938" i="1"/>
  <c r="N14939" i="1"/>
  <c r="N14940" i="1"/>
  <c r="N14941" i="1"/>
  <c r="N14942" i="1"/>
  <c r="N14943" i="1"/>
  <c r="N14944" i="1"/>
  <c r="N14945" i="1"/>
  <c r="N14946" i="1"/>
  <c r="N14947" i="1"/>
  <c r="N14948" i="1"/>
  <c r="N14949" i="1"/>
  <c r="N14950" i="1"/>
  <c r="N14951" i="1"/>
  <c r="N14952" i="1"/>
  <c r="N14953" i="1"/>
  <c r="N14954" i="1"/>
  <c r="N14955" i="1"/>
  <c r="N14956" i="1"/>
  <c r="N14957" i="1"/>
  <c r="N14958" i="1"/>
  <c r="N14959" i="1"/>
  <c r="N14960" i="1"/>
  <c r="N14961" i="1"/>
  <c r="N14962" i="1"/>
  <c r="N14963" i="1"/>
  <c r="N14964" i="1"/>
  <c r="N14965" i="1"/>
  <c r="N14966" i="1"/>
  <c r="N14967" i="1"/>
  <c r="N14968" i="1"/>
  <c r="N14969" i="1"/>
  <c r="N14970" i="1"/>
  <c r="N14971" i="1"/>
  <c r="N14972" i="1"/>
  <c r="N14973" i="1"/>
  <c r="N14974" i="1"/>
  <c r="N14975" i="1"/>
  <c r="N14976" i="1"/>
  <c r="N14977" i="1"/>
  <c r="N14978" i="1"/>
  <c r="N14979" i="1"/>
  <c r="N14980" i="1"/>
  <c r="N14981" i="1"/>
  <c r="N14982" i="1"/>
  <c r="N14983" i="1"/>
  <c r="N14984" i="1"/>
  <c r="N14985" i="1"/>
  <c r="N14986" i="1"/>
  <c r="N14987" i="1"/>
  <c r="N14988" i="1"/>
  <c r="N14989" i="1"/>
  <c r="N14990" i="1"/>
  <c r="N14991" i="1"/>
  <c r="N14992" i="1"/>
  <c r="N14993" i="1"/>
  <c r="N14994" i="1"/>
  <c r="N14995" i="1"/>
  <c r="N14996" i="1"/>
  <c r="N14997" i="1"/>
  <c r="N14998" i="1"/>
  <c r="N14999" i="1"/>
  <c r="N15000" i="1"/>
  <c r="N15001" i="1"/>
  <c r="N15002" i="1"/>
  <c r="N15003" i="1"/>
  <c r="N15004" i="1"/>
  <c r="N15005" i="1"/>
  <c r="N15006" i="1"/>
  <c r="N15007" i="1"/>
  <c r="N15008" i="1"/>
  <c r="N15009" i="1"/>
  <c r="N15010" i="1"/>
  <c r="N15011" i="1"/>
  <c r="N15012" i="1"/>
  <c r="N15013" i="1"/>
  <c r="N15014" i="1"/>
  <c r="N15015" i="1"/>
  <c r="N15016" i="1"/>
  <c r="N15017" i="1"/>
  <c r="N15018" i="1"/>
  <c r="N15019" i="1"/>
  <c r="N15020" i="1"/>
  <c r="N15021" i="1"/>
  <c r="N15022" i="1"/>
  <c r="N15023" i="1"/>
  <c r="N15024" i="1"/>
  <c r="N15025" i="1"/>
  <c r="N15026" i="1"/>
  <c r="N15027" i="1"/>
  <c r="N15028" i="1"/>
  <c r="N15029" i="1"/>
  <c r="N15030" i="1"/>
  <c r="N15031" i="1"/>
  <c r="N15032" i="1"/>
  <c r="N15033" i="1"/>
  <c r="N15034" i="1"/>
  <c r="N15035" i="1"/>
  <c r="N15036" i="1"/>
  <c r="N15037" i="1"/>
  <c r="N15038" i="1"/>
  <c r="N15039" i="1"/>
  <c r="N15040" i="1"/>
  <c r="N15041" i="1"/>
  <c r="N15042" i="1"/>
  <c r="N15043" i="1"/>
  <c r="N15044" i="1"/>
  <c r="N15045" i="1"/>
  <c r="N15046" i="1"/>
  <c r="N15047" i="1"/>
  <c r="N15048" i="1"/>
  <c r="N15049" i="1"/>
  <c r="N15050" i="1"/>
  <c r="N15051" i="1"/>
  <c r="N15052" i="1"/>
  <c r="N15053" i="1"/>
  <c r="N15054" i="1"/>
  <c r="N15055" i="1"/>
  <c r="N15056" i="1"/>
  <c r="N15057" i="1"/>
  <c r="N15058" i="1"/>
  <c r="N15059" i="1"/>
  <c r="N15060" i="1"/>
  <c r="N15061" i="1"/>
  <c r="N15062" i="1"/>
  <c r="N15063" i="1"/>
  <c r="N15064" i="1"/>
  <c r="N15065" i="1"/>
  <c r="N15066" i="1"/>
  <c r="N15067" i="1"/>
  <c r="N15068" i="1"/>
  <c r="N15069" i="1"/>
  <c r="N15070" i="1"/>
  <c r="N15071" i="1"/>
  <c r="N15072" i="1"/>
  <c r="N15073" i="1"/>
  <c r="N15074" i="1"/>
  <c r="N15075" i="1"/>
  <c r="N15076" i="1"/>
  <c r="N15077" i="1"/>
  <c r="N15078" i="1"/>
  <c r="N15079" i="1"/>
  <c r="N15080" i="1"/>
  <c r="N15081" i="1"/>
  <c r="N15082" i="1"/>
  <c r="N15083" i="1"/>
  <c r="N15084" i="1"/>
  <c r="N15085" i="1"/>
  <c r="N15086" i="1"/>
  <c r="N15087" i="1"/>
  <c r="N15088" i="1"/>
  <c r="N15089" i="1"/>
  <c r="N15090" i="1"/>
  <c r="N15091" i="1"/>
  <c r="N15092" i="1"/>
  <c r="N15093" i="1"/>
  <c r="N15094" i="1"/>
  <c r="N15095" i="1"/>
  <c r="N15096" i="1"/>
  <c r="N15097" i="1"/>
  <c r="N15098" i="1"/>
  <c r="N15099" i="1"/>
  <c r="N15100" i="1"/>
  <c r="N15101" i="1"/>
  <c r="N15102" i="1"/>
  <c r="N15103" i="1"/>
  <c r="N15104" i="1"/>
  <c r="N15105" i="1"/>
  <c r="N15106" i="1"/>
  <c r="N15107" i="1"/>
  <c r="N15108" i="1"/>
  <c r="N15109" i="1"/>
  <c r="N15110" i="1"/>
  <c r="N15111" i="1"/>
  <c r="N15112" i="1"/>
  <c r="N15113" i="1"/>
  <c r="N15114" i="1"/>
  <c r="N15115" i="1"/>
  <c r="N15116" i="1"/>
  <c r="N15117" i="1"/>
  <c r="N15118" i="1"/>
  <c r="N15119" i="1"/>
  <c r="N15120" i="1"/>
  <c r="N15121" i="1"/>
  <c r="N15122" i="1"/>
  <c r="N15123" i="1"/>
  <c r="N15124" i="1"/>
  <c r="N15125" i="1"/>
  <c r="N15126" i="1"/>
  <c r="N15127" i="1"/>
  <c r="N15128" i="1"/>
  <c r="N15129" i="1"/>
  <c r="N15130" i="1"/>
  <c r="N15131" i="1"/>
  <c r="N15132" i="1"/>
  <c r="N15133" i="1"/>
  <c r="N15134" i="1"/>
  <c r="N15135" i="1"/>
  <c r="N15136" i="1"/>
  <c r="N15137" i="1"/>
  <c r="N15138" i="1"/>
  <c r="N15139" i="1"/>
  <c r="N15140" i="1"/>
  <c r="N15141" i="1"/>
  <c r="N15142" i="1"/>
  <c r="N15143" i="1"/>
  <c r="N15144" i="1"/>
  <c r="N15145" i="1"/>
  <c r="N15146" i="1"/>
  <c r="N15147" i="1"/>
  <c r="N15148" i="1"/>
  <c r="N15149" i="1"/>
  <c r="N15150" i="1"/>
  <c r="N15151" i="1"/>
  <c r="N15152" i="1"/>
  <c r="N15153" i="1"/>
  <c r="N15154" i="1"/>
  <c r="N15155" i="1"/>
  <c r="N15156" i="1"/>
  <c r="N15157" i="1"/>
  <c r="N15158" i="1"/>
  <c r="N15159" i="1"/>
  <c r="N15160" i="1"/>
  <c r="N15161" i="1"/>
  <c r="N15162" i="1"/>
  <c r="N15163" i="1"/>
  <c r="N15164" i="1"/>
  <c r="N15165" i="1"/>
  <c r="N15166" i="1"/>
  <c r="N15167" i="1"/>
  <c r="N15168" i="1"/>
  <c r="N15169" i="1"/>
  <c r="N15170" i="1"/>
  <c r="N15171" i="1"/>
  <c r="N15172" i="1"/>
  <c r="N15173" i="1"/>
  <c r="N15174" i="1"/>
  <c r="N15175" i="1"/>
  <c r="N15176" i="1"/>
  <c r="N15177" i="1"/>
  <c r="N15178" i="1"/>
  <c r="N15179" i="1"/>
  <c r="N15180" i="1"/>
  <c r="N15181" i="1"/>
  <c r="N15182" i="1"/>
  <c r="N15183" i="1"/>
  <c r="N15184" i="1"/>
  <c r="N15185" i="1"/>
  <c r="N15186" i="1"/>
  <c r="N15187" i="1"/>
  <c r="N15188" i="1"/>
  <c r="N15189" i="1"/>
  <c r="N15190" i="1"/>
  <c r="N15191" i="1"/>
  <c r="N15192" i="1"/>
  <c r="N15193" i="1"/>
  <c r="N15194" i="1"/>
  <c r="N15195" i="1"/>
  <c r="N15196" i="1"/>
  <c r="N15197" i="1"/>
  <c r="N15198" i="1"/>
  <c r="N15199" i="1"/>
  <c r="N15200" i="1"/>
  <c r="N15201" i="1"/>
  <c r="N15202" i="1"/>
  <c r="N15203" i="1"/>
  <c r="N15204" i="1"/>
  <c r="N15205" i="1"/>
  <c r="N15206" i="1"/>
  <c r="N15207" i="1"/>
  <c r="N15208" i="1"/>
  <c r="N15209" i="1"/>
  <c r="N15210" i="1"/>
  <c r="N15211" i="1"/>
  <c r="N15212" i="1"/>
  <c r="N15213" i="1"/>
  <c r="N15214" i="1"/>
  <c r="N15215" i="1"/>
  <c r="N15216" i="1"/>
  <c r="N15217" i="1"/>
  <c r="N15218" i="1"/>
  <c r="N15219" i="1"/>
  <c r="N15220" i="1"/>
  <c r="N15221" i="1"/>
  <c r="N15222" i="1"/>
  <c r="N15223" i="1"/>
  <c r="N15224" i="1"/>
  <c r="N15225" i="1"/>
  <c r="N15226" i="1"/>
  <c r="N15227" i="1"/>
  <c r="N15228" i="1"/>
  <c r="N15229" i="1"/>
  <c r="N15230" i="1"/>
  <c r="N15231" i="1"/>
  <c r="N15232" i="1"/>
  <c r="N15233" i="1"/>
  <c r="N15234" i="1"/>
  <c r="N15235" i="1"/>
  <c r="N15236" i="1"/>
  <c r="N15237" i="1"/>
  <c r="N15238" i="1"/>
  <c r="N15239" i="1"/>
  <c r="N15240" i="1"/>
  <c r="N15241" i="1"/>
  <c r="N15242" i="1"/>
  <c r="N15243" i="1"/>
  <c r="N15244" i="1"/>
  <c r="N15245" i="1"/>
  <c r="N15246" i="1"/>
  <c r="N15247" i="1"/>
  <c r="N15248" i="1"/>
  <c r="N15249" i="1"/>
  <c r="N15250" i="1"/>
  <c r="N15251" i="1"/>
  <c r="N15252" i="1"/>
  <c r="N15253" i="1"/>
  <c r="N15254" i="1"/>
  <c r="N15255" i="1"/>
  <c r="N15256" i="1"/>
  <c r="N15257" i="1"/>
  <c r="N15258" i="1"/>
  <c r="N15259" i="1"/>
  <c r="N15260" i="1"/>
  <c r="N15261" i="1"/>
  <c r="N15262" i="1"/>
  <c r="N15263" i="1"/>
  <c r="N15264" i="1"/>
  <c r="N15265" i="1"/>
  <c r="N15266" i="1"/>
  <c r="N15267" i="1"/>
  <c r="N15268" i="1"/>
  <c r="N15269" i="1"/>
  <c r="N15270" i="1"/>
  <c r="N15271" i="1"/>
  <c r="N15272" i="1"/>
  <c r="N15273" i="1"/>
  <c r="N15274" i="1"/>
  <c r="N15275" i="1"/>
  <c r="N15276" i="1"/>
  <c r="N15277" i="1"/>
  <c r="N15278" i="1"/>
  <c r="N15279" i="1"/>
  <c r="N15280" i="1"/>
  <c r="N15281" i="1"/>
  <c r="N15282" i="1"/>
  <c r="N15283" i="1"/>
  <c r="N15284" i="1"/>
  <c r="N15285" i="1"/>
  <c r="N15286" i="1"/>
  <c r="N15287" i="1"/>
  <c r="N15288" i="1"/>
  <c r="N15289" i="1"/>
  <c r="N15290" i="1"/>
  <c r="N15291" i="1"/>
  <c r="N15292" i="1"/>
  <c r="N15293" i="1"/>
  <c r="N15294" i="1"/>
  <c r="N15295" i="1"/>
  <c r="N15296" i="1"/>
  <c r="N15297" i="1"/>
  <c r="N15298" i="1"/>
  <c r="N15299" i="1"/>
  <c r="N15300" i="1"/>
  <c r="N15301" i="1"/>
  <c r="N15302" i="1"/>
  <c r="N15303" i="1"/>
  <c r="N15304" i="1"/>
  <c r="N15305" i="1"/>
  <c r="N15306" i="1"/>
  <c r="N15307" i="1"/>
  <c r="N15308" i="1"/>
  <c r="N15309" i="1"/>
  <c r="N15310" i="1"/>
  <c r="N15311" i="1"/>
  <c r="N15312" i="1"/>
  <c r="N15313" i="1"/>
  <c r="N15314" i="1"/>
  <c r="N15315" i="1"/>
  <c r="N15316" i="1"/>
  <c r="N15317" i="1"/>
  <c r="N15318" i="1"/>
  <c r="N15319" i="1"/>
  <c r="N15320" i="1"/>
  <c r="N15321" i="1"/>
  <c r="N15322" i="1"/>
  <c r="N15323" i="1"/>
  <c r="N15324" i="1"/>
  <c r="N15325" i="1"/>
  <c r="N15326" i="1"/>
  <c r="N15327" i="1"/>
  <c r="N15328" i="1"/>
  <c r="N15329" i="1"/>
  <c r="N15330" i="1"/>
  <c r="N15331" i="1"/>
  <c r="N15332" i="1"/>
  <c r="N15333" i="1"/>
  <c r="N15334" i="1"/>
  <c r="N15335" i="1"/>
  <c r="N15336" i="1"/>
  <c r="N15337" i="1"/>
  <c r="N15338" i="1"/>
  <c r="N15339" i="1"/>
  <c r="N15340" i="1"/>
  <c r="N15341" i="1"/>
  <c r="N15342" i="1"/>
  <c r="N15343" i="1"/>
  <c r="N15344" i="1"/>
  <c r="N15345" i="1"/>
  <c r="N15346"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M3122" i="1"/>
  <c r="M3123" i="1"/>
  <c r="M3124" i="1"/>
  <c r="M3125" i="1"/>
  <c r="M3126" i="1"/>
  <c r="M3127" i="1"/>
  <c r="M3128" i="1"/>
  <c r="M3129" i="1"/>
  <c r="M3130" i="1"/>
  <c r="M3131" i="1"/>
  <c r="M3132" i="1"/>
  <c r="M3133" i="1"/>
  <c r="M3134" i="1"/>
  <c r="M3135" i="1"/>
  <c r="M3136" i="1"/>
  <c r="M3137" i="1"/>
  <c r="M3138" i="1"/>
  <c r="M3139" i="1"/>
  <c r="M3140" i="1"/>
  <c r="M3141" i="1"/>
  <c r="M3142" i="1"/>
  <c r="M3143" i="1"/>
  <c r="M3144" i="1"/>
  <c r="M3145" i="1"/>
  <c r="M3146" i="1"/>
  <c r="M3147" i="1"/>
  <c r="M3148" i="1"/>
  <c r="M3149" i="1"/>
  <c r="M3150" i="1"/>
  <c r="M3151" i="1"/>
  <c r="M3152" i="1"/>
  <c r="M3153" i="1"/>
  <c r="M3154" i="1"/>
  <c r="M3155" i="1"/>
  <c r="M3156" i="1"/>
  <c r="M3157" i="1"/>
  <c r="M3158" i="1"/>
  <c r="M3159" i="1"/>
  <c r="M3160" i="1"/>
  <c r="M3161" i="1"/>
  <c r="M3162" i="1"/>
  <c r="M3163" i="1"/>
  <c r="M3164" i="1"/>
  <c r="M3165" i="1"/>
  <c r="M3166" i="1"/>
  <c r="M3167" i="1"/>
  <c r="M3168" i="1"/>
  <c r="M3169" i="1"/>
  <c r="M3170" i="1"/>
  <c r="M3171" i="1"/>
  <c r="M3172" i="1"/>
  <c r="M3173" i="1"/>
  <c r="M3174" i="1"/>
  <c r="M3175" i="1"/>
  <c r="M3176" i="1"/>
  <c r="M3177" i="1"/>
  <c r="M3178" i="1"/>
  <c r="M3179" i="1"/>
  <c r="M3180" i="1"/>
  <c r="M3181" i="1"/>
  <c r="M3182" i="1"/>
  <c r="M3183" i="1"/>
  <c r="M3184" i="1"/>
  <c r="M3185" i="1"/>
  <c r="M3186" i="1"/>
  <c r="M3187" i="1"/>
  <c r="M3188" i="1"/>
  <c r="M3189" i="1"/>
  <c r="M3190" i="1"/>
  <c r="M3191" i="1"/>
  <c r="M3192" i="1"/>
  <c r="M3193" i="1"/>
  <c r="M3194" i="1"/>
  <c r="M3195" i="1"/>
  <c r="M3196" i="1"/>
  <c r="M3197" i="1"/>
  <c r="M3198" i="1"/>
  <c r="M3199" i="1"/>
  <c r="M3200" i="1"/>
  <c r="M3201" i="1"/>
  <c r="M3202" i="1"/>
  <c r="M3203" i="1"/>
  <c r="M3204" i="1"/>
  <c r="M3205" i="1"/>
  <c r="M3206" i="1"/>
  <c r="M3207" i="1"/>
  <c r="M3208" i="1"/>
  <c r="M3209" i="1"/>
  <c r="M3210" i="1"/>
  <c r="M3211" i="1"/>
  <c r="M3212" i="1"/>
  <c r="M3213" i="1"/>
  <c r="M3214" i="1"/>
  <c r="M3215" i="1"/>
  <c r="M3216" i="1"/>
  <c r="M3217" i="1"/>
  <c r="M3218" i="1"/>
  <c r="M3219" i="1"/>
  <c r="M3220" i="1"/>
  <c r="M3221" i="1"/>
  <c r="M3222" i="1"/>
  <c r="M3223" i="1"/>
  <c r="M3224" i="1"/>
  <c r="M3225" i="1"/>
  <c r="M3226" i="1"/>
  <c r="M3227" i="1"/>
  <c r="M3228" i="1"/>
  <c r="M3229" i="1"/>
  <c r="M3230" i="1"/>
  <c r="M3231" i="1"/>
  <c r="M3232" i="1"/>
  <c r="M3233" i="1"/>
  <c r="M3234" i="1"/>
  <c r="M3235" i="1"/>
  <c r="M3236" i="1"/>
  <c r="M3237" i="1"/>
  <c r="M3238" i="1"/>
  <c r="M3239" i="1"/>
  <c r="M3240" i="1"/>
  <c r="M3241" i="1"/>
  <c r="M3242" i="1"/>
  <c r="M3243" i="1"/>
  <c r="M3244" i="1"/>
  <c r="M3245" i="1"/>
  <c r="M3246" i="1"/>
  <c r="M3247" i="1"/>
  <c r="M3248" i="1"/>
  <c r="M3249" i="1"/>
  <c r="M3250" i="1"/>
  <c r="M3251" i="1"/>
  <c r="M3252" i="1"/>
  <c r="M3253" i="1"/>
  <c r="M3254" i="1"/>
  <c r="M3255" i="1"/>
  <c r="M3256" i="1"/>
  <c r="M3257" i="1"/>
  <c r="M3258" i="1"/>
  <c r="M3259" i="1"/>
  <c r="M3260" i="1"/>
  <c r="M3261" i="1"/>
  <c r="M3262" i="1"/>
  <c r="M3263" i="1"/>
  <c r="M3264" i="1"/>
  <c r="M3265" i="1"/>
  <c r="M3266" i="1"/>
  <c r="M3267" i="1"/>
  <c r="M3268" i="1"/>
  <c r="M3269" i="1"/>
  <c r="M3270" i="1"/>
  <c r="M3271" i="1"/>
  <c r="M3272" i="1"/>
  <c r="M3273" i="1"/>
  <c r="M3274" i="1"/>
  <c r="M3275" i="1"/>
  <c r="M3276" i="1"/>
  <c r="M3277" i="1"/>
  <c r="M3278" i="1"/>
  <c r="M3279" i="1"/>
  <c r="M3280" i="1"/>
  <c r="M3281" i="1"/>
  <c r="M3282" i="1"/>
  <c r="M3283" i="1"/>
  <c r="M3284" i="1"/>
  <c r="M3285" i="1"/>
  <c r="M3286" i="1"/>
  <c r="M3287" i="1"/>
  <c r="M3288" i="1"/>
  <c r="M3289" i="1"/>
  <c r="M3290" i="1"/>
  <c r="M3291" i="1"/>
  <c r="M3292" i="1"/>
  <c r="M3293" i="1"/>
  <c r="M3294" i="1"/>
  <c r="M3295" i="1"/>
  <c r="M3296" i="1"/>
  <c r="M3297" i="1"/>
  <c r="M3298" i="1"/>
  <c r="M3299" i="1"/>
  <c r="M3300" i="1"/>
  <c r="M3301" i="1"/>
  <c r="M3302" i="1"/>
  <c r="M3303" i="1"/>
  <c r="M3304" i="1"/>
  <c r="M3305" i="1"/>
  <c r="M3306" i="1"/>
  <c r="M3307" i="1"/>
  <c r="M3308" i="1"/>
  <c r="M3309" i="1"/>
  <c r="M3310" i="1"/>
  <c r="M3311" i="1"/>
  <c r="M3312" i="1"/>
  <c r="M3313" i="1"/>
  <c r="M3314" i="1"/>
  <c r="M3315" i="1"/>
  <c r="M3316" i="1"/>
  <c r="M3317" i="1"/>
  <c r="M3318" i="1"/>
  <c r="M3319" i="1"/>
  <c r="M3320" i="1"/>
  <c r="M3321" i="1"/>
  <c r="M3322" i="1"/>
  <c r="M3323" i="1"/>
  <c r="M3324" i="1"/>
  <c r="M3325" i="1"/>
  <c r="M3326" i="1"/>
  <c r="M3327" i="1"/>
  <c r="M3328" i="1"/>
  <c r="M3329" i="1"/>
  <c r="M3330" i="1"/>
  <c r="M3331" i="1"/>
  <c r="M3332" i="1"/>
  <c r="M3333" i="1"/>
  <c r="M3334" i="1"/>
  <c r="M3335" i="1"/>
  <c r="M3336" i="1"/>
  <c r="M3337" i="1"/>
  <c r="M3338" i="1"/>
  <c r="M3339" i="1"/>
  <c r="M3340" i="1"/>
  <c r="M3341" i="1"/>
  <c r="M3342" i="1"/>
  <c r="M3343" i="1"/>
  <c r="M3344" i="1"/>
  <c r="M3345" i="1"/>
  <c r="M3346" i="1"/>
  <c r="M3347" i="1"/>
  <c r="M3348" i="1"/>
  <c r="M3349" i="1"/>
  <c r="M3350" i="1"/>
  <c r="M3351" i="1"/>
  <c r="M3352" i="1"/>
  <c r="M3353" i="1"/>
  <c r="M3354" i="1"/>
  <c r="M3355" i="1"/>
  <c r="M3356" i="1"/>
  <c r="M3357" i="1"/>
  <c r="M3358" i="1"/>
  <c r="M3359" i="1"/>
  <c r="M3360" i="1"/>
  <c r="M3361" i="1"/>
  <c r="M3362" i="1"/>
  <c r="M3363" i="1"/>
  <c r="M3364" i="1"/>
  <c r="M3365" i="1"/>
  <c r="M3366" i="1"/>
  <c r="M3367" i="1"/>
  <c r="M3368" i="1"/>
  <c r="M3369" i="1"/>
  <c r="M3370" i="1"/>
  <c r="M3371" i="1"/>
  <c r="M3372" i="1"/>
  <c r="M3373" i="1"/>
  <c r="M3374" i="1"/>
  <c r="M3375" i="1"/>
  <c r="M3376" i="1"/>
  <c r="M3377" i="1"/>
  <c r="M3378" i="1"/>
  <c r="M3379" i="1"/>
  <c r="M3380" i="1"/>
  <c r="M3381" i="1"/>
  <c r="M3382" i="1"/>
  <c r="M3383" i="1"/>
  <c r="M3384" i="1"/>
  <c r="M3385" i="1"/>
  <c r="M3386" i="1"/>
  <c r="M3387" i="1"/>
  <c r="M3388" i="1"/>
  <c r="M3389" i="1"/>
  <c r="M3390" i="1"/>
  <c r="M3391" i="1"/>
  <c r="M3392" i="1"/>
  <c r="M3393" i="1"/>
  <c r="M3394" i="1"/>
  <c r="M3395" i="1"/>
  <c r="M3396" i="1"/>
  <c r="M3397" i="1"/>
  <c r="M3398" i="1"/>
  <c r="M3399" i="1"/>
  <c r="M3400" i="1"/>
  <c r="M3401" i="1"/>
  <c r="M3402" i="1"/>
  <c r="M3403" i="1"/>
  <c r="M3404" i="1"/>
  <c r="M3405" i="1"/>
  <c r="M3406" i="1"/>
  <c r="M3407" i="1"/>
  <c r="M3408" i="1"/>
  <c r="M3409" i="1"/>
  <c r="M3410" i="1"/>
  <c r="M3411" i="1"/>
  <c r="M3412" i="1"/>
  <c r="M3413" i="1"/>
  <c r="M3414" i="1"/>
  <c r="M3415" i="1"/>
  <c r="M3416" i="1"/>
  <c r="M3417" i="1"/>
  <c r="M3418" i="1"/>
  <c r="M3419" i="1"/>
  <c r="M3420" i="1"/>
  <c r="M3421" i="1"/>
  <c r="M3422" i="1"/>
  <c r="M3423" i="1"/>
  <c r="M3424" i="1"/>
  <c r="M3425" i="1"/>
  <c r="M3426" i="1"/>
  <c r="M3427" i="1"/>
  <c r="M3428" i="1"/>
  <c r="M3429" i="1"/>
  <c r="M3430" i="1"/>
  <c r="M3431" i="1"/>
  <c r="M3432" i="1"/>
  <c r="M3433" i="1"/>
  <c r="M3434" i="1"/>
  <c r="M3435" i="1"/>
  <c r="M3436" i="1"/>
  <c r="M3437" i="1"/>
  <c r="M3438" i="1"/>
  <c r="M3439" i="1"/>
  <c r="M3440" i="1"/>
  <c r="M3441" i="1"/>
  <c r="M3442" i="1"/>
  <c r="M3443" i="1"/>
  <c r="M3444" i="1"/>
  <c r="M3445" i="1"/>
  <c r="M3446" i="1"/>
  <c r="M3447" i="1"/>
  <c r="M3448" i="1"/>
  <c r="M3449" i="1"/>
  <c r="M3450" i="1"/>
  <c r="M3451" i="1"/>
  <c r="M3452" i="1"/>
  <c r="M3453" i="1"/>
  <c r="M3454" i="1"/>
  <c r="M3455" i="1"/>
  <c r="M3456" i="1"/>
  <c r="M3457" i="1"/>
  <c r="M3458" i="1"/>
  <c r="M3459" i="1"/>
  <c r="M3460" i="1"/>
  <c r="M3461" i="1"/>
  <c r="M3462" i="1"/>
  <c r="M3463" i="1"/>
  <c r="M3464" i="1"/>
  <c r="M3465" i="1"/>
  <c r="M3466" i="1"/>
  <c r="M3467" i="1"/>
  <c r="M3468" i="1"/>
  <c r="M3469" i="1"/>
  <c r="M3470" i="1"/>
  <c r="M3471" i="1"/>
  <c r="M3472" i="1"/>
  <c r="M3473" i="1"/>
  <c r="M3474" i="1"/>
  <c r="M3475" i="1"/>
  <c r="M3476" i="1"/>
  <c r="M3477" i="1"/>
  <c r="M3478" i="1"/>
  <c r="M3479" i="1"/>
  <c r="M3480" i="1"/>
  <c r="M3481" i="1"/>
  <c r="M3482" i="1"/>
  <c r="M3483" i="1"/>
  <c r="M3484" i="1"/>
  <c r="M3485" i="1"/>
  <c r="M3486" i="1"/>
  <c r="M3487" i="1"/>
  <c r="M3488" i="1"/>
  <c r="M3489" i="1"/>
  <c r="M3490" i="1"/>
  <c r="M3491" i="1"/>
  <c r="M3492" i="1"/>
  <c r="M3493" i="1"/>
  <c r="M3494" i="1"/>
  <c r="M3495" i="1"/>
  <c r="M3496" i="1"/>
  <c r="M3497" i="1"/>
  <c r="M3498" i="1"/>
  <c r="M3499" i="1"/>
  <c r="M3500" i="1"/>
  <c r="M3501" i="1"/>
  <c r="M3502" i="1"/>
  <c r="M3503" i="1"/>
  <c r="M3504" i="1"/>
  <c r="M3505" i="1"/>
  <c r="M3506" i="1"/>
  <c r="M3507" i="1"/>
  <c r="M3508" i="1"/>
  <c r="M3509" i="1"/>
  <c r="M3510" i="1"/>
  <c r="M3511" i="1"/>
  <c r="M3512" i="1"/>
  <c r="M3513" i="1"/>
  <c r="M3514" i="1"/>
  <c r="M3515" i="1"/>
  <c r="M3516" i="1"/>
  <c r="M3517" i="1"/>
  <c r="M3518" i="1"/>
  <c r="M3519" i="1"/>
  <c r="M3520" i="1"/>
  <c r="M3521" i="1"/>
  <c r="M3522" i="1"/>
  <c r="M3523" i="1"/>
  <c r="M3524" i="1"/>
  <c r="M3525" i="1"/>
  <c r="M3526" i="1"/>
  <c r="M3527" i="1"/>
  <c r="M3528" i="1"/>
  <c r="M3529" i="1"/>
  <c r="M3530" i="1"/>
  <c r="M3531" i="1"/>
  <c r="M3532" i="1"/>
  <c r="M3533" i="1"/>
  <c r="M3534" i="1"/>
  <c r="M3535" i="1"/>
  <c r="M3536" i="1"/>
  <c r="M3537" i="1"/>
  <c r="M3538" i="1"/>
  <c r="M3539" i="1"/>
  <c r="M3540" i="1"/>
  <c r="M3541" i="1"/>
  <c r="M3542" i="1"/>
  <c r="M3543" i="1"/>
  <c r="M3544" i="1"/>
  <c r="M3545" i="1"/>
  <c r="M3546" i="1"/>
  <c r="M3547" i="1"/>
  <c r="M3548" i="1"/>
  <c r="M3549" i="1"/>
  <c r="M3550" i="1"/>
  <c r="M3551" i="1"/>
  <c r="M3552" i="1"/>
  <c r="M3553" i="1"/>
  <c r="M3554" i="1"/>
  <c r="M3555" i="1"/>
  <c r="M3556" i="1"/>
  <c r="M3557" i="1"/>
  <c r="M3558" i="1"/>
  <c r="M3559" i="1"/>
  <c r="M3560" i="1"/>
  <c r="M3561" i="1"/>
  <c r="M3562" i="1"/>
  <c r="M3563" i="1"/>
  <c r="M3564" i="1"/>
  <c r="M3565" i="1"/>
  <c r="M3566" i="1"/>
  <c r="M3567" i="1"/>
  <c r="M3568" i="1"/>
  <c r="M3569" i="1"/>
  <c r="M3570" i="1"/>
  <c r="M3571" i="1"/>
  <c r="M3572" i="1"/>
  <c r="M3573" i="1"/>
  <c r="M3574" i="1"/>
  <c r="M3575" i="1"/>
  <c r="M3576" i="1"/>
  <c r="M3577" i="1"/>
  <c r="M3578" i="1"/>
  <c r="M3579" i="1"/>
  <c r="M3580" i="1"/>
  <c r="M3581" i="1"/>
  <c r="M3582" i="1"/>
  <c r="M3583" i="1"/>
  <c r="M3584" i="1"/>
  <c r="M3585" i="1"/>
  <c r="M3586" i="1"/>
  <c r="M3587" i="1"/>
  <c r="M3588" i="1"/>
  <c r="M3589" i="1"/>
  <c r="M3590" i="1"/>
  <c r="M3591" i="1"/>
  <c r="M3592" i="1"/>
  <c r="M3593" i="1"/>
  <c r="M3594" i="1"/>
  <c r="M3595" i="1"/>
  <c r="M3596" i="1"/>
  <c r="M3597" i="1"/>
  <c r="M3598" i="1"/>
  <c r="M3599" i="1"/>
  <c r="M3600" i="1"/>
  <c r="M3601" i="1"/>
  <c r="M3602" i="1"/>
  <c r="M3603" i="1"/>
  <c r="M3604" i="1"/>
  <c r="M3605" i="1"/>
  <c r="M3606" i="1"/>
  <c r="M3607" i="1"/>
  <c r="M3608" i="1"/>
  <c r="M3609" i="1"/>
  <c r="M3610" i="1"/>
  <c r="M3611" i="1"/>
  <c r="M3612" i="1"/>
  <c r="M3613" i="1"/>
  <c r="M3614" i="1"/>
  <c r="M3615" i="1"/>
  <c r="M3616" i="1"/>
  <c r="M3617" i="1"/>
  <c r="M3618" i="1"/>
  <c r="M3619" i="1"/>
  <c r="M3620" i="1"/>
  <c r="M3621" i="1"/>
  <c r="M3622" i="1"/>
  <c r="M3623" i="1"/>
  <c r="M3624" i="1"/>
  <c r="M3625" i="1"/>
  <c r="M3626" i="1"/>
  <c r="M3627" i="1"/>
  <c r="M3628" i="1"/>
  <c r="M3629" i="1"/>
  <c r="M3630" i="1"/>
  <c r="M3631" i="1"/>
  <c r="M3632" i="1"/>
  <c r="M3633" i="1"/>
  <c r="M3634" i="1"/>
  <c r="M3635" i="1"/>
  <c r="M3636" i="1"/>
  <c r="M3637" i="1"/>
  <c r="M3638" i="1"/>
  <c r="M3639" i="1"/>
  <c r="M3640" i="1"/>
  <c r="M3641" i="1"/>
  <c r="M3642" i="1"/>
  <c r="M3643" i="1"/>
  <c r="M3644" i="1"/>
  <c r="M3645" i="1"/>
  <c r="M3646" i="1"/>
  <c r="M3647" i="1"/>
  <c r="M3648" i="1"/>
  <c r="M3649" i="1"/>
  <c r="M3650" i="1"/>
  <c r="M3651" i="1"/>
  <c r="M3652" i="1"/>
  <c r="M3653" i="1"/>
  <c r="M3654" i="1"/>
  <c r="M3655" i="1"/>
  <c r="M3656" i="1"/>
  <c r="M3657" i="1"/>
  <c r="M3658" i="1"/>
  <c r="M3659" i="1"/>
  <c r="M3660" i="1"/>
  <c r="M3661" i="1"/>
  <c r="M3662" i="1"/>
  <c r="M3663" i="1"/>
  <c r="M3664" i="1"/>
  <c r="M3665" i="1"/>
  <c r="M3666" i="1"/>
  <c r="M3667" i="1"/>
  <c r="M3668" i="1"/>
  <c r="M3669" i="1"/>
  <c r="M3670" i="1"/>
  <c r="M3671" i="1"/>
  <c r="M3672" i="1"/>
  <c r="M3673" i="1"/>
  <c r="M3674" i="1"/>
  <c r="M3675" i="1"/>
  <c r="M3676" i="1"/>
  <c r="M3677" i="1"/>
  <c r="M3678" i="1"/>
  <c r="M3679" i="1"/>
  <c r="M3680" i="1"/>
  <c r="M3681" i="1"/>
  <c r="M3682" i="1"/>
  <c r="M3683" i="1"/>
  <c r="M3684" i="1"/>
  <c r="M3685" i="1"/>
  <c r="M3686" i="1"/>
  <c r="M3687" i="1"/>
  <c r="M3688" i="1"/>
  <c r="M3689" i="1"/>
  <c r="M3690" i="1"/>
  <c r="M3691" i="1"/>
  <c r="M3692" i="1"/>
  <c r="M3693" i="1"/>
  <c r="M3694" i="1"/>
  <c r="M3695" i="1"/>
  <c r="M3696" i="1"/>
  <c r="M3697" i="1"/>
  <c r="M3698" i="1"/>
  <c r="M3699" i="1"/>
  <c r="M3700" i="1"/>
  <c r="M3701" i="1"/>
  <c r="M3702" i="1"/>
  <c r="M3703" i="1"/>
  <c r="M3704" i="1"/>
  <c r="M3705" i="1"/>
  <c r="M3706" i="1"/>
  <c r="M3707" i="1"/>
  <c r="M3708" i="1"/>
  <c r="M3709" i="1"/>
  <c r="M3710" i="1"/>
  <c r="M3711" i="1"/>
  <c r="M3712" i="1"/>
  <c r="M3713" i="1"/>
  <c r="M3714" i="1"/>
  <c r="M3715" i="1"/>
  <c r="M3716" i="1"/>
  <c r="M3717" i="1"/>
  <c r="M3718" i="1"/>
  <c r="M3719" i="1"/>
  <c r="M3720" i="1"/>
  <c r="M3721" i="1"/>
  <c r="M3722" i="1"/>
  <c r="M3723" i="1"/>
  <c r="M3724" i="1"/>
  <c r="M3725" i="1"/>
  <c r="M3726" i="1"/>
  <c r="M3727" i="1"/>
  <c r="M3728" i="1"/>
  <c r="M3729" i="1"/>
  <c r="M3730" i="1"/>
  <c r="M3731" i="1"/>
  <c r="M3732" i="1"/>
  <c r="M3733" i="1"/>
  <c r="M3734" i="1"/>
  <c r="M3735" i="1"/>
  <c r="M3736" i="1"/>
  <c r="M3737" i="1"/>
  <c r="M3738" i="1"/>
  <c r="M3739" i="1"/>
  <c r="M3740" i="1"/>
  <c r="M3741" i="1"/>
  <c r="M3742" i="1"/>
  <c r="M3743" i="1"/>
  <c r="M3744" i="1"/>
  <c r="M3745" i="1"/>
  <c r="M3746" i="1"/>
  <c r="M3747" i="1"/>
  <c r="M3748" i="1"/>
  <c r="M3749" i="1"/>
  <c r="M3750" i="1"/>
  <c r="M3751" i="1"/>
  <c r="M3752" i="1"/>
  <c r="M3753" i="1"/>
  <c r="M3754" i="1"/>
  <c r="M3755" i="1"/>
  <c r="M3756" i="1"/>
  <c r="M3757" i="1"/>
  <c r="M3758" i="1"/>
  <c r="M3759" i="1"/>
  <c r="M3760" i="1"/>
  <c r="M3761" i="1"/>
  <c r="M3762" i="1"/>
  <c r="M3763" i="1"/>
  <c r="M3764" i="1"/>
  <c r="M3765" i="1"/>
  <c r="M3766" i="1"/>
  <c r="M3767" i="1"/>
  <c r="M3768" i="1"/>
  <c r="M3769" i="1"/>
  <c r="M3770" i="1"/>
  <c r="M3771" i="1"/>
  <c r="M3772" i="1"/>
  <c r="M3773" i="1"/>
  <c r="M3774" i="1"/>
  <c r="M3775" i="1"/>
  <c r="M3776" i="1"/>
  <c r="M3777" i="1"/>
  <c r="M3778" i="1"/>
  <c r="M3779" i="1"/>
  <c r="M3780" i="1"/>
  <c r="M3781" i="1"/>
  <c r="M3782" i="1"/>
  <c r="M3783" i="1"/>
  <c r="M3784" i="1"/>
  <c r="M3785" i="1"/>
  <c r="M3786" i="1"/>
  <c r="M3787" i="1"/>
  <c r="M3788" i="1"/>
  <c r="M3789" i="1"/>
  <c r="M3790" i="1"/>
  <c r="M3791" i="1"/>
  <c r="M3792" i="1"/>
  <c r="M3793" i="1"/>
  <c r="M3794" i="1"/>
  <c r="M3795" i="1"/>
  <c r="M3796" i="1"/>
  <c r="M3797" i="1"/>
  <c r="M3798" i="1"/>
  <c r="M3799" i="1"/>
  <c r="M3800" i="1"/>
  <c r="M3801" i="1"/>
  <c r="M3802" i="1"/>
  <c r="M3803" i="1"/>
  <c r="M3804" i="1"/>
  <c r="M3805" i="1"/>
  <c r="M3806" i="1"/>
  <c r="M3807" i="1"/>
  <c r="M3808" i="1"/>
  <c r="M3809" i="1"/>
  <c r="M3810" i="1"/>
  <c r="M3811" i="1"/>
  <c r="M3812" i="1"/>
  <c r="M3813" i="1"/>
  <c r="M3814" i="1"/>
  <c r="M3815" i="1"/>
  <c r="M3816" i="1"/>
  <c r="M3817" i="1"/>
  <c r="M3818" i="1"/>
  <c r="M3819" i="1"/>
  <c r="M3820" i="1"/>
  <c r="M3821" i="1"/>
  <c r="M3822" i="1"/>
  <c r="M3823" i="1"/>
  <c r="M3824" i="1"/>
  <c r="M3825" i="1"/>
  <c r="M3826" i="1"/>
  <c r="M3827" i="1"/>
  <c r="M3828" i="1"/>
  <c r="M3829" i="1"/>
  <c r="M3830" i="1"/>
  <c r="M3831" i="1"/>
  <c r="M3832" i="1"/>
  <c r="M3833" i="1"/>
  <c r="M3834" i="1"/>
  <c r="M3835" i="1"/>
  <c r="M3836" i="1"/>
  <c r="M3837" i="1"/>
  <c r="M3838" i="1"/>
  <c r="M3839" i="1"/>
  <c r="M3840" i="1"/>
  <c r="M3841" i="1"/>
  <c r="M3842" i="1"/>
  <c r="M3843" i="1"/>
  <c r="M3844" i="1"/>
  <c r="M3845" i="1"/>
  <c r="M3846" i="1"/>
  <c r="M3847" i="1"/>
  <c r="M3848" i="1"/>
  <c r="M3849" i="1"/>
  <c r="M3850" i="1"/>
  <c r="M3851" i="1"/>
  <c r="M3852" i="1"/>
  <c r="M3853" i="1"/>
  <c r="M3854" i="1"/>
  <c r="M3855" i="1"/>
  <c r="M3856" i="1"/>
  <c r="M3857" i="1"/>
  <c r="M3858" i="1"/>
  <c r="M3859" i="1"/>
  <c r="M3860" i="1"/>
  <c r="M3861" i="1"/>
  <c r="M3862" i="1"/>
  <c r="M3863" i="1"/>
  <c r="M3864" i="1"/>
  <c r="M3865" i="1"/>
  <c r="M3866" i="1"/>
  <c r="M3867" i="1"/>
  <c r="M3868" i="1"/>
  <c r="M3869" i="1"/>
  <c r="M3870" i="1"/>
  <c r="M3871" i="1"/>
  <c r="M3872" i="1"/>
  <c r="M3873" i="1"/>
  <c r="M3874" i="1"/>
  <c r="M3875" i="1"/>
  <c r="M3876" i="1"/>
  <c r="M3877" i="1"/>
  <c r="M3878" i="1"/>
  <c r="M3879" i="1"/>
  <c r="M3880" i="1"/>
  <c r="M3881" i="1"/>
  <c r="M3882" i="1"/>
  <c r="M3883" i="1"/>
  <c r="M3884" i="1"/>
  <c r="M3885" i="1"/>
  <c r="M3886" i="1"/>
  <c r="M3887" i="1"/>
  <c r="M3888" i="1"/>
  <c r="M3889" i="1"/>
  <c r="M3890" i="1"/>
  <c r="M3891" i="1"/>
  <c r="M3892" i="1"/>
  <c r="M3893" i="1"/>
  <c r="M3894" i="1"/>
  <c r="M3895" i="1"/>
  <c r="M3896" i="1"/>
  <c r="M3897" i="1"/>
  <c r="M3898" i="1"/>
  <c r="M3899" i="1"/>
  <c r="M3900" i="1"/>
  <c r="M3901" i="1"/>
  <c r="M3902" i="1"/>
  <c r="M3903" i="1"/>
  <c r="M3904" i="1"/>
  <c r="M3905" i="1"/>
  <c r="M3906" i="1"/>
  <c r="M3907" i="1"/>
  <c r="M3908" i="1"/>
  <c r="M3909" i="1"/>
  <c r="M3910" i="1"/>
  <c r="M3911" i="1"/>
  <c r="M3912" i="1"/>
  <c r="M3913" i="1"/>
  <c r="M3914" i="1"/>
  <c r="M3915" i="1"/>
  <c r="M3916" i="1"/>
  <c r="M3917" i="1"/>
  <c r="M3918" i="1"/>
  <c r="M3919" i="1"/>
  <c r="M3920" i="1"/>
  <c r="M3921" i="1"/>
  <c r="M3922" i="1"/>
  <c r="M3923" i="1"/>
  <c r="M3924" i="1"/>
  <c r="M3925" i="1"/>
  <c r="M3926" i="1"/>
  <c r="M3927" i="1"/>
  <c r="M3928" i="1"/>
  <c r="M3929" i="1"/>
  <c r="M3930" i="1"/>
  <c r="M3931" i="1"/>
  <c r="M3932" i="1"/>
  <c r="M3933" i="1"/>
  <c r="M3934" i="1"/>
  <c r="M3935" i="1"/>
  <c r="M3936" i="1"/>
  <c r="M3937" i="1"/>
  <c r="M3938" i="1"/>
  <c r="M3939" i="1"/>
  <c r="M3940" i="1"/>
  <c r="M3941" i="1"/>
  <c r="M3942" i="1"/>
  <c r="M3943" i="1"/>
  <c r="M3944" i="1"/>
  <c r="M3945" i="1"/>
  <c r="M3946" i="1"/>
  <c r="M3947" i="1"/>
  <c r="M3948" i="1"/>
  <c r="M3949" i="1"/>
  <c r="M3950" i="1"/>
  <c r="M3951" i="1"/>
  <c r="M3952" i="1"/>
  <c r="M3953" i="1"/>
  <c r="M3954" i="1"/>
  <c r="M3955" i="1"/>
  <c r="M3956" i="1"/>
  <c r="M3957" i="1"/>
  <c r="M3958" i="1"/>
  <c r="M3959" i="1"/>
  <c r="M3960" i="1"/>
  <c r="M3961" i="1"/>
  <c r="M3962" i="1"/>
  <c r="M3963" i="1"/>
  <c r="M3964" i="1"/>
  <c r="M3965" i="1"/>
  <c r="M3966" i="1"/>
  <c r="M3967" i="1"/>
  <c r="M3968" i="1"/>
  <c r="M3969" i="1"/>
  <c r="M3970" i="1"/>
  <c r="M3971" i="1"/>
  <c r="M3972" i="1"/>
  <c r="M3973" i="1"/>
  <c r="M3974" i="1"/>
  <c r="M3975" i="1"/>
  <c r="M3976" i="1"/>
  <c r="M3977" i="1"/>
  <c r="M3978" i="1"/>
  <c r="M3979" i="1"/>
  <c r="M3980" i="1"/>
  <c r="M3981" i="1"/>
  <c r="M3982" i="1"/>
  <c r="M3983" i="1"/>
  <c r="M3984" i="1"/>
  <c r="M3985" i="1"/>
  <c r="M3986" i="1"/>
  <c r="M3987" i="1"/>
  <c r="M3988" i="1"/>
  <c r="M3989" i="1"/>
  <c r="M3990" i="1"/>
  <c r="M3991" i="1"/>
  <c r="M3992" i="1"/>
  <c r="M3993" i="1"/>
  <c r="M3994" i="1"/>
  <c r="M3995" i="1"/>
  <c r="M3996" i="1"/>
  <c r="M3997" i="1"/>
  <c r="M3998" i="1"/>
  <c r="M3999" i="1"/>
  <c r="M4000" i="1"/>
  <c r="M4001" i="1"/>
  <c r="M4002" i="1"/>
  <c r="M4003" i="1"/>
  <c r="M4004" i="1"/>
  <c r="M4005" i="1"/>
  <c r="M4006" i="1"/>
  <c r="M4007" i="1"/>
  <c r="M4008" i="1"/>
  <c r="M4009" i="1"/>
  <c r="M4010" i="1"/>
  <c r="M4011" i="1"/>
  <c r="M4012" i="1"/>
  <c r="M4013" i="1"/>
  <c r="M4014" i="1"/>
  <c r="M4015" i="1"/>
  <c r="M4016" i="1"/>
  <c r="M4017" i="1"/>
  <c r="M4018" i="1"/>
  <c r="M4019" i="1"/>
  <c r="M4020" i="1"/>
  <c r="M4021" i="1"/>
  <c r="M4022" i="1"/>
  <c r="M4023" i="1"/>
  <c r="M4024" i="1"/>
  <c r="M4025" i="1"/>
  <c r="M4026" i="1"/>
  <c r="M4027" i="1"/>
  <c r="M4028" i="1"/>
  <c r="M4029" i="1"/>
  <c r="M4030" i="1"/>
  <c r="M4031" i="1"/>
  <c r="M4032" i="1"/>
  <c r="M4033" i="1"/>
  <c r="M4034" i="1"/>
  <c r="M4035" i="1"/>
  <c r="M4036" i="1"/>
  <c r="M4037" i="1"/>
  <c r="M4038" i="1"/>
  <c r="M4039" i="1"/>
  <c r="M4040" i="1"/>
  <c r="M4041" i="1"/>
  <c r="M4042" i="1"/>
  <c r="M4043" i="1"/>
  <c r="M4044" i="1"/>
  <c r="M4045" i="1"/>
  <c r="M4046" i="1"/>
  <c r="M4047" i="1"/>
  <c r="M4048" i="1"/>
  <c r="M4049" i="1"/>
  <c r="M4050" i="1"/>
  <c r="M4051" i="1"/>
  <c r="M4052" i="1"/>
  <c r="M4053" i="1"/>
  <c r="M4054" i="1"/>
  <c r="M4055" i="1"/>
  <c r="M4056" i="1"/>
  <c r="M4057" i="1"/>
  <c r="M4058" i="1"/>
  <c r="M4059" i="1"/>
  <c r="M4060" i="1"/>
  <c r="M4061" i="1"/>
  <c r="M4062" i="1"/>
  <c r="M4063" i="1"/>
  <c r="M4064" i="1"/>
  <c r="M4065" i="1"/>
  <c r="M4066" i="1"/>
  <c r="M4067" i="1"/>
  <c r="M4068" i="1"/>
  <c r="M4069" i="1"/>
  <c r="M4070" i="1"/>
  <c r="M4071" i="1"/>
  <c r="M4072" i="1"/>
  <c r="M4073" i="1"/>
  <c r="M4074" i="1"/>
  <c r="M4075" i="1"/>
  <c r="M4076" i="1"/>
  <c r="M4077" i="1"/>
  <c r="M4078" i="1"/>
  <c r="M4079" i="1"/>
  <c r="M4080" i="1"/>
  <c r="M4081" i="1"/>
  <c r="M4082" i="1"/>
  <c r="M4083" i="1"/>
  <c r="M4084" i="1"/>
  <c r="M4085" i="1"/>
  <c r="M4086" i="1"/>
  <c r="M4087" i="1"/>
  <c r="M4088" i="1"/>
  <c r="M4089" i="1"/>
  <c r="M4090" i="1"/>
  <c r="M4091" i="1"/>
  <c r="M4092" i="1"/>
  <c r="M4093" i="1"/>
  <c r="M4094" i="1"/>
  <c r="M4095" i="1"/>
  <c r="M4096" i="1"/>
  <c r="M4097" i="1"/>
  <c r="M4098" i="1"/>
  <c r="M4099" i="1"/>
  <c r="M4100" i="1"/>
  <c r="M4101" i="1"/>
  <c r="M4102" i="1"/>
  <c r="M4103" i="1"/>
  <c r="M4104" i="1"/>
  <c r="M4105" i="1"/>
  <c r="M4106" i="1"/>
  <c r="M4107" i="1"/>
  <c r="M4108" i="1"/>
  <c r="M4109" i="1"/>
  <c r="M4110" i="1"/>
  <c r="M4111" i="1"/>
  <c r="M4112" i="1"/>
  <c r="M4113" i="1"/>
  <c r="M4114" i="1"/>
  <c r="M4115" i="1"/>
  <c r="M4116" i="1"/>
  <c r="M4117" i="1"/>
  <c r="M4118" i="1"/>
  <c r="M4119" i="1"/>
  <c r="M4120" i="1"/>
  <c r="M4121" i="1"/>
  <c r="M4122" i="1"/>
  <c r="M4123" i="1"/>
  <c r="M4124" i="1"/>
  <c r="M4125" i="1"/>
  <c r="M4126" i="1"/>
  <c r="M4127" i="1"/>
  <c r="M4128" i="1"/>
  <c r="M4129" i="1"/>
  <c r="M4130" i="1"/>
  <c r="M4131" i="1"/>
  <c r="M4132" i="1"/>
  <c r="M4133" i="1"/>
  <c r="M4134" i="1"/>
  <c r="M4135" i="1"/>
  <c r="M4136" i="1"/>
  <c r="M4137" i="1"/>
  <c r="M4138" i="1"/>
  <c r="M4139" i="1"/>
  <c r="M4140" i="1"/>
  <c r="M4141" i="1"/>
  <c r="M4142" i="1"/>
  <c r="M4143" i="1"/>
  <c r="M4144" i="1"/>
  <c r="M4145" i="1"/>
  <c r="M4146" i="1"/>
  <c r="M4147" i="1"/>
  <c r="M4148" i="1"/>
  <c r="M4149" i="1"/>
  <c r="M4150" i="1"/>
  <c r="M4151" i="1"/>
  <c r="M4152" i="1"/>
  <c r="M4153" i="1"/>
  <c r="M4154" i="1"/>
  <c r="M4155" i="1"/>
  <c r="M4156" i="1"/>
  <c r="M4157" i="1"/>
  <c r="M4158" i="1"/>
  <c r="M4159" i="1"/>
  <c r="M4160" i="1"/>
  <c r="M4161" i="1"/>
  <c r="M4162" i="1"/>
  <c r="M4163" i="1"/>
  <c r="M4164" i="1"/>
  <c r="M4165" i="1"/>
  <c r="M4166" i="1"/>
  <c r="M4167" i="1"/>
  <c r="M4168" i="1"/>
  <c r="M4169" i="1"/>
  <c r="M4170" i="1"/>
  <c r="M4171" i="1"/>
  <c r="M4172" i="1"/>
  <c r="M4173" i="1"/>
  <c r="M4174" i="1"/>
  <c r="M4175" i="1"/>
  <c r="M4176" i="1"/>
  <c r="M4177" i="1"/>
  <c r="M4178" i="1"/>
  <c r="M4179" i="1"/>
  <c r="M4180" i="1"/>
  <c r="M4181" i="1"/>
  <c r="M4182" i="1"/>
  <c r="M4183" i="1"/>
  <c r="M4184" i="1"/>
  <c r="M4185" i="1"/>
  <c r="M4186" i="1"/>
  <c r="M4187" i="1"/>
  <c r="M4188" i="1"/>
  <c r="M4189" i="1"/>
  <c r="M4190" i="1"/>
  <c r="M4191" i="1"/>
  <c r="M4192" i="1"/>
  <c r="M4193" i="1"/>
  <c r="M4194" i="1"/>
  <c r="M4195" i="1"/>
  <c r="M4196" i="1"/>
  <c r="M4197" i="1"/>
  <c r="M4198" i="1"/>
  <c r="M4199" i="1"/>
  <c r="M4200" i="1"/>
  <c r="M4201" i="1"/>
  <c r="M4202" i="1"/>
  <c r="M4203" i="1"/>
  <c r="M4204" i="1"/>
  <c r="M4205" i="1"/>
  <c r="M4206" i="1"/>
  <c r="M4207" i="1"/>
  <c r="M4208" i="1"/>
  <c r="M4209" i="1"/>
  <c r="M4210" i="1"/>
  <c r="M4211" i="1"/>
  <c r="M4212" i="1"/>
  <c r="M4213" i="1"/>
  <c r="M4214" i="1"/>
  <c r="M4215" i="1"/>
  <c r="M4216" i="1"/>
  <c r="M4217" i="1"/>
  <c r="M4218" i="1"/>
  <c r="M4219" i="1"/>
  <c r="M4220" i="1"/>
  <c r="M4221" i="1"/>
  <c r="M4222" i="1"/>
  <c r="M4223" i="1"/>
  <c r="M4224" i="1"/>
  <c r="M4225" i="1"/>
  <c r="M4226" i="1"/>
  <c r="M4227" i="1"/>
  <c r="M4228" i="1"/>
  <c r="M4229" i="1"/>
  <c r="M4230" i="1"/>
  <c r="M4231" i="1"/>
  <c r="M4232" i="1"/>
  <c r="M4233" i="1"/>
  <c r="M4234" i="1"/>
  <c r="M4235" i="1"/>
  <c r="M4236" i="1"/>
  <c r="M4237" i="1"/>
  <c r="M4238" i="1"/>
  <c r="M4239" i="1"/>
  <c r="M4240" i="1"/>
  <c r="M4241" i="1"/>
  <c r="M4242" i="1"/>
  <c r="M4243" i="1"/>
  <c r="M4244" i="1"/>
  <c r="M4245" i="1"/>
  <c r="M4246" i="1"/>
  <c r="M4247" i="1"/>
  <c r="M4248" i="1"/>
  <c r="M4249" i="1"/>
  <c r="M4250" i="1"/>
  <c r="M4251" i="1"/>
  <c r="M4252" i="1"/>
  <c r="M4253" i="1"/>
  <c r="M4254" i="1"/>
  <c r="M4255" i="1"/>
  <c r="M4256" i="1"/>
  <c r="M4257" i="1"/>
  <c r="M4258" i="1"/>
  <c r="M4259" i="1"/>
  <c r="M4260" i="1"/>
  <c r="M4261" i="1"/>
  <c r="M4262" i="1"/>
  <c r="M4263" i="1"/>
  <c r="M4264" i="1"/>
  <c r="M4265" i="1"/>
  <c r="M4266" i="1"/>
  <c r="M4267" i="1"/>
  <c r="M4268" i="1"/>
  <c r="M4269" i="1"/>
  <c r="M4270" i="1"/>
  <c r="M4271" i="1"/>
  <c r="M4272" i="1"/>
  <c r="M4273" i="1"/>
  <c r="M4274" i="1"/>
  <c r="M4275" i="1"/>
  <c r="M4276" i="1"/>
  <c r="M4277" i="1"/>
  <c r="M4278" i="1"/>
  <c r="M4279" i="1"/>
  <c r="M4280" i="1"/>
  <c r="M4281" i="1"/>
  <c r="M4282" i="1"/>
  <c r="M4283" i="1"/>
  <c r="M4284" i="1"/>
  <c r="M4285" i="1"/>
  <c r="M4286" i="1"/>
  <c r="M4287" i="1"/>
  <c r="M4288" i="1"/>
  <c r="M4289" i="1"/>
  <c r="M4290" i="1"/>
  <c r="M4291" i="1"/>
  <c r="M4292" i="1"/>
  <c r="M4293" i="1"/>
  <c r="M4294" i="1"/>
  <c r="M4295" i="1"/>
  <c r="M4296" i="1"/>
  <c r="M4297" i="1"/>
  <c r="M4298" i="1"/>
  <c r="M4299" i="1"/>
  <c r="M4300" i="1"/>
  <c r="M4301" i="1"/>
  <c r="M4302" i="1"/>
  <c r="M4303" i="1"/>
  <c r="M4304" i="1"/>
  <c r="M4305" i="1"/>
  <c r="M4306" i="1"/>
  <c r="M4307" i="1"/>
  <c r="M4308" i="1"/>
  <c r="M4309" i="1"/>
  <c r="M4310" i="1"/>
  <c r="M4311" i="1"/>
  <c r="M4312" i="1"/>
  <c r="M4313" i="1"/>
  <c r="M4314" i="1"/>
  <c r="M4315" i="1"/>
  <c r="M4316" i="1"/>
  <c r="M4317" i="1"/>
  <c r="M4318" i="1"/>
  <c r="M4319" i="1"/>
  <c r="M4320" i="1"/>
  <c r="M4321" i="1"/>
  <c r="M4322" i="1"/>
  <c r="M4323" i="1"/>
  <c r="M4324" i="1"/>
  <c r="M4325" i="1"/>
  <c r="M4326" i="1"/>
  <c r="M4327" i="1"/>
  <c r="M4328" i="1"/>
  <c r="M4329" i="1"/>
  <c r="M4330" i="1"/>
  <c r="M4331" i="1"/>
  <c r="M4332" i="1"/>
  <c r="M4333" i="1"/>
  <c r="M4334" i="1"/>
  <c r="M4335" i="1"/>
  <c r="M4336" i="1"/>
  <c r="M4337" i="1"/>
  <c r="M4338" i="1"/>
  <c r="M4339" i="1"/>
  <c r="M4340" i="1"/>
  <c r="M4341" i="1"/>
  <c r="M4342" i="1"/>
  <c r="M4343" i="1"/>
  <c r="M4344" i="1"/>
  <c r="M4345" i="1"/>
  <c r="M4346" i="1"/>
  <c r="M4347" i="1"/>
  <c r="M4348" i="1"/>
  <c r="M4349" i="1"/>
  <c r="M4350" i="1"/>
  <c r="M4351" i="1"/>
  <c r="M4352" i="1"/>
  <c r="M4353" i="1"/>
  <c r="M4354" i="1"/>
  <c r="M4355" i="1"/>
  <c r="M4356" i="1"/>
  <c r="M4357" i="1"/>
  <c r="M4358" i="1"/>
  <c r="M4359" i="1"/>
  <c r="M4360" i="1"/>
  <c r="M4361" i="1"/>
  <c r="M4362" i="1"/>
  <c r="M4363" i="1"/>
  <c r="M4364" i="1"/>
  <c r="M4365" i="1"/>
  <c r="M4366" i="1"/>
  <c r="M4367" i="1"/>
  <c r="M4368" i="1"/>
  <c r="M4369" i="1"/>
  <c r="M4370" i="1"/>
  <c r="M4371" i="1"/>
  <c r="M4372" i="1"/>
  <c r="M4373" i="1"/>
  <c r="M4374" i="1"/>
  <c r="M4375" i="1"/>
  <c r="M4376" i="1"/>
  <c r="M4377" i="1"/>
  <c r="M4378" i="1"/>
  <c r="M4379" i="1"/>
  <c r="M4380" i="1"/>
  <c r="M4381" i="1"/>
  <c r="M4382" i="1"/>
  <c r="M4383" i="1"/>
  <c r="M4384" i="1"/>
  <c r="M4385" i="1"/>
  <c r="M4386" i="1"/>
  <c r="M4387" i="1"/>
  <c r="M4388" i="1"/>
  <c r="M4389" i="1"/>
  <c r="M4390" i="1"/>
  <c r="M4391" i="1"/>
  <c r="M4392" i="1"/>
  <c r="M4393" i="1"/>
  <c r="M4394" i="1"/>
  <c r="M4395" i="1"/>
  <c r="M4396" i="1"/>
  <c r="M4397" i="1"/>
  <c r="M4398" i="1"/>
  <c r="M4399" i="1"/>
  <c r="M4400" i="1"/>
  <c r="M4401" i="1"/>
  <c r="M4402" i="1"/>
  <c r="M4403" i="1"/>
  <c r="M4404" i="1"/>
  <c r="M4405" i="1"/>
  <c r="M4406" i="1"/>
  <c r="M4407" i="1"/>
  <c r="M4408" i="1"/>
  <c r="M4409" i="1"/>
  <c r="M4410" i="1"/>
  <c r="M4411" i="1"/>
  <c r="M4412" i="1"/>
  <c r="M4413" i="1"/>
  <c r="M4414" i="1"/>
  <c r="M4415" i="1"/>
  <c r="M4416" i="1"/>
  <c r="M4417" i="1"/>
  <c r="M4418" i="1"/>
  <c r="M4419" i="1"/>
  <c r="M4420" i="1"/>
  <c r="M4421" i="1"/>
  <c r="M4422" i="1"/>
  <c r="M4423" i="1"/>
  <c r="M4424" i="1"/>
  <c r="M4425" i="1"/>
  <c r="M4426" i="1"/>
  <c r="M4427" i="1"/>
  <c r="M4428" i="1"/>
  <c r="M4429" i="1"/>
  <c r="M4430" i="1"/>
  <c r="M4431" i="1"/>
  <c r="M4432" i="1"/>
  <c r="M4433" i="1"/>
  <c r="M4434" i="1"/>
  <c r="M4435" i="1"/>
  <c r="M4436" i="1"/>
  <c r="M4437" i="1"/>
  <c r="M4438" i="1"/>
  <c r="M4439" i="1"/>
  <c r="M4440" i="1"/>
  <c r="M4441" i="1"/>
  <c r="M4442" i="1"/>
  <c r="M4443" i="1"/>
  <c r="M4444" i="1"/>
  <c r="M4445" i="1"/>
  <c r="M4446" i="1"/>
  <c r="M4447" i="1"/>
  <c r="M4448" i="1"/>
  <c r="M4449" i="1"/>
  <c r="M4450" i="1"/>
  <c r="M4451" i="1"/>
  <c r="M4452" i="1"/>
  <c r="M4453" i="1"/>
  <c r="M4454" i="1"/>
  <c r="M4455" i="1"/>
  <c r="M4456" i="1"/>
  <c r="M4457" i="1"/>
  <c r="M4458" i="1"/>
  <c r="M4459" i="1"/>
  <c r="M4460" i="1"/>
  <c r="M4461" i="1"/>
  <c r="M4462" i="1"/>
  <c r="M4463" i="1"/>
  <c r="M4464" i="1"/>
  <c r="M4465" i="1"/>
  <c r="M4466" i="1"/>
  <c r="M4467" i="1"/>
  <c r="M4468" i="1"/>
  <c r="M4469" i="1"/>
  <c r="M4470" i="1"/>
  <c r="M4471" i="1"/>
  <c r="M4472" i="1"/>
  <c r="M4473" i="1"/>
  <c r="M4474" i="1"/>
  <c r="M4475" i="1"/>
  <c r="M4476" i="1"/>
  <c r="M4477" i="1"/>
  <c r="M4478" i="1"/>
  <c r="M4479" i="1"/>
  <c r="M4480" i="1"/>
  <c r="M4481" i="1"/>
  <c r="M4482" i="1"/>
  <c r="M4483" i="1"/>
  <c r="M4484" i="1"/>
  <c r="M4485" i="1"/>
  <c r="M4486" i="1"/>
  <c r="M4487" i="1"/>
  <c r="M4488" i="1"/>
  <c r="M4489" i="1"/>
  <c r="M4490" i="1"/>
  <c r="M4491" i="1"/>
  <c r="M4492" i="1"/>
  <c r="M4493" i="1"/>
  <c r="M4494" i="1"/>
  <c r="M4495" i="1"/>
  <c r="M4496" i="1"/>
  <c r="M4497" i="1"/>
  <c r="M4498" i="1"/>
  <c r="M4499" i="1"/>
  <c r="M4500" i="1"/>
  <c r="M4501" i="1"/>
  <c r="M4502" i="1"/>
  <c r="M4503" i="1"/>
  <c r="M4504" i="1"/>
  <c r="M4505" i="1"/>
  <c r="M4506" i="1"/>
  <c r="M4507" i="1"/>
  <c r="M4508" i="1"/>
  <c r="M4509" i="1"/>
  <c r="M4510" i="1"/>
  <c r="M4511" i="1"/>
  <c r="M4512" i="1"/>
  <c r="M4513" i="1"/>
  <c r="M4514" i="1"/>
  <c r="M4515" i="1"/>
  <c r="M4516" i="1"/>
  <c r="M4517" i="1"/>
  <c r="M4518" i="1"/>
  <c r="M4519" i="1"/>
  <c r="M4520" i="1"/>
  <c r="M4521" i="1"/>
  <c r="M4522" i="1"/>
  <c r="M4523" i="1"/>
  <c r="M4524" i="1"/>
  <c r="M4525" i="1"/>
  <c r="M4526" i="1"/>
  <c r="M4527" i="1"/>
  <c r="M4528" i="1"/>
  <c r="M4529" i="1"/>
  <c r="M4530" i="1"/>
  <c r="M4531" i="1"/>
  <c r="M4532" i="1"/>
  <c r="M4533" i="1"/>
  <c r="M4534" i="1"/>
  <c r="M4535" i="1"/>
  <c r="M4536" i="1"/>
  <c r="M4537" i="1"/>
  <c r="M4538" i="1"/>
  <c r="M4539" i="1"/>
  <c r="M4540" i="1"/>
  <c r="M4541" i="1"/>
  <c r="M4542" i="1"/>
  <c r="M4543" i="1"/>
  <c r="M4544" i="1"/>
  <c r="M4545" i="1"/>
  <c r="M4546" i="1"/>
  <c r="M4547" i="1"/>
  <c r="M4548" i="1"/>
  <c r="M4549" i="1"/>
  <c r="M4550" i="1"/>
  <c r="M4551" i="1"/>
  <c r="M4552" i="1"/>
  <c r="M4553" i="1"/>
  <c r="M4554" i="1"/>
  <c r="M4555" i="1"/>
  <c r="M4556" i="1"/>
  <c r="M4557" i="1"/>
  <c r="M4558" i="1"/>
  <c r="M4559" i="1"/>
  <c r="M4560" i="1"/>
  <c r="M4561" i="1"/>
  <c r="M4562" i="1"/>
  <c r="M4563" i="1"/>
  <c r="M4564" i="1"/>
  <c r="M4565" i="1"/>
  <c r="M4566" i="1"/>
  <c r="M4567" i="1"/>
  <c r="M4568" i="1"/>
  <c r="M4569" i="1"/>
  <c r="M4570" i="1"/>
  <c r="M4571" i="1"/>
  <c r="M4572" i="1"/>
  <c r="M4573" i="1"/>
  <c r="M4574" i="1"/>
  <c r="M4575" i="1"/>
  <c r="M4576" i="1"/>
  <c r="M4577" i="1"/>
  <c r="M4578" i="1"/>
  <c r="M4579" i="1"/>
  <c r="M4580" i="1"/>
  <c r="M4581" i="1"/>
  <c r="M4582" i="1"/>
  <c r="M4583" i="1"/>
  <c r="M4584" i="1"/>
  <c r="M4585" i="1"/>
  <c r="M4586" i="1"/>
  <c r="M4587" i="1"/>
  <c r="M4588" i="1"/>
  <c r="M4589" i="1"/>
  <c r="M4590" i="1"/>
  <c r="M4591" i="1"/>
  <c r="M4592" i="1"/>
  <c r="M4593" i="1"/>
  <c r="M4594" i="1"/>
  <c r="M4595" i="1"/>
  <c r="M4596" i="1"/>
  <c r="M4597" i="1"/>
  <c r="M4598" i="1"/>
  <c r="M4599" i="1"/>
  <c r="M4600" i="1"/>
  <c r="M4601" i="1"/>
  <c r="M4602" i="1"/>
  <c r="M4603" i="1"/>
  <c r="M4604" i="1"/>
  <c r="M4605" i="1"/>
  <c r="M4606" i="1"/>
  <c r="M4607" i="1"/>
  <c r="M4608" i="1"/>
  <c r="M4609" i="1"/>
  <c r="M4610" i="1"/>
  <c r="M4611" i="1"/>
  <c r="M4612" i="1"/>
  <c r="M4613" i="1"/>
  <c r="M4614" i="1"/>
  <c r="M4615" i="1"/>
  <c r="M4616" i="1"/>
  <c r="M4617" i="1"/>
  <c r="M4618" i="1"/>
  <c r="M4619" i="1"/>
  <c r="M4620" i="1"/>
  <c r="M4621" i="1"/>
  <c r="M4622" i="1"/>
  <c r="M4623" i="1"/>
  <c r="M4624" i="1"/>
  <c r="M4625" i="1"/>
  <c r="M4626" i="1"/>
  <c r="M4627" i="1"/>
  <c r="M4628" i="1"/>
  <c r="M4629" i="1"/>
  <c r="M4630" i="1"/>
  <c r="M4631" i="1"/>
  <c r="M4632" i="1"/>
  <c r="M4633" i="1"/>
  <c r="M4634" i="1"/>
  <c r="M4635" i="1"/>
  <c r="M4636" i="1"/>
  <c r="M4637" i="1"/>
  <c r="M4638" i="1"/>
  <c r="M4639" i="1"/>
  <c r="M4640" i="1"/>
  <c r="M4641" i="1"/>
  <c r="M4642" i="1"/>
  <c r="M4643" i="1"/>
  <c r="M4644" i="1"/>
  <c r="M4645" i="1"/>
  <c r="M4646" i="1"/>
  <c r="M4647" i="1"/>
  <c r="M4648" i="1"/>
  <c r="M4649" i="1"/>
  <c r="M4650" i="1"/>
  <c r="M4651" i="1"/>
  <c r="M4652" i="1"/>
  <c r="M4653" i="1"/>
  <c r="M4654" i="1"/>
  <c r="M4655" i="1"/>
  <c r="M4656" i="1"/>
  <c r="M4657" i="1"/>
  <c r="M4658" i="1"/>
  <c r="M4659" i="1"/>
  <c r="M4660" i="1"/>
  <c r="M4661" i="1"/>
  <c r="M4662" i="1"/>
  <c r="M4663" i="1"/>
  <c r="M4664" i="1"/>
  <c r="M4665" i="1"/>
  <c r="M4666" i="1"/>
  <c r="M4667" i="1"/>
  <c r="M4668" i="1"/>
  <c r="M4669" i="1"/>
  <c r="M4670" i="1"/>
  <c r="M4671" i="1"/>
  <c r="M4672" i="1"/>
  <c r="M4673" i="1"/>
  <c r="M4674" i="1"/>
  <c r="M4675" i="1"/>
  <c r="M4676" i="1"/>
  <c r="M4677" i="1"/>
  <c r="M4678" i="1"/>
  <c r="M4679" i="1"/>
  <c r="M4680" i="1"/>
  <c r="M4681" i="1"/>
  <c r="M4682" i="1"/>
  <c r="M4683" i="1"/>
  <c r="M4684" i="1"/>
  <c r="M4685" i="1"/>
  <c r="M4686" i="1"/>
  <c r="M4687" i="1"/>
  <c r="M4688" i="1"/>
  <c r="M4689" i="1"/>
  <c r="M4690" i="1"/>
  <c r="M4691" i="1"/>
  <c r="M4692" i="1"/>
  <c r="M4693" i="1"/>
  <c r="M4694" i="1"/>
  <c r="M4695" i="1"/>
  <c r="M4696" i="1"/>
  <c r="M4697" i="1"/>
  <c r="M4698" i="1"/>
  <c r="M4699" i="1"/>
  <c r="M4700" i="1"/>
  <c r="M4701" i="1"/>
  <c r="M4702" i="1"/>
  <c r="M4703" i="1"/>
  <c r="M4704" i="1"/>
  <c r="M4705" i="1"/>
  <c r="M4706" i="1"/>
  <c r="M4707" i="1"/>
  <c r="M4708" i="1"/>
  <c r="M4709" i="1"/>
  <c r="M4710" i="1"/>
  <c r="M4711" i="1"/>
  <c r="M4712" i="1"/>
  <c r="M4713" i="1"/>
  <c r="M4714" i="1"/>
  <c r="M4715" i="1"/>
  <c r="M4716" i="1"/>
  <c r="M4717" i="1"/>
  <c r="M4718" i="1"/>
  <c r="M4719" i="1"/>
  <c r="M4720" i="1"/>
  <c r="M4721" i="1"/>
  <c r="M4722" i="1"/>
  <c r="M4723" i="1"/>
  <c r="M4724" i="1"/>
  <c r="M4725" i="1"/>
  <c r="M4726" i="1"/>
  <c r="M4727" i="1"/>
  <c r="M4728" i="1"/>
  <c r="M4729" i="1"/>
  <c r="M4730" i="1"/>
  <c r="M4731" i="1"/>
  <c r="M4732" i="1"/>
  <c r="M4733" i="1"/>
  <c r="M4734" i="1"/>
  <c r="M4735" i="1"/>
  <c r="M4736" i="1"/>
  <c r="M4737" i="1"/>
  <c r="M4738" i="1"/>
  <c r="M4739" i="1"/>
  <c r="M4740" i="1"/>
  <c r="M4741" i="1"/>
  <c r="M4742" i="1"/>
  <c r="M4743" i="1"/>
  <c r="M4744" i="1"/>
  <c r="M4745" i="1"/>
  <c r="M4746" i="1"/>
  <c r="M4747" i="1"/>
  <c r="M4748" i="1"/>
  <c r="M4749" i="1"/>
  <c r="M4750" i="1"/>
  <c r="M4751" i="1"/>
  <c r="M4752" i="1"/>
  <c r="M4753" i="1"/>
  <c r="M4754" i="1"/>
  <c r="M4755" i="1"/>
  <c r="M4756" i="1"/>
  <c r="M4757" i="1"/>
  <c r="M4758" i="1"/>
  <c r="M4759" i="1"/>
  <c r="M4760" i="1"/>
  <c r="M4761" i="1"/>
  <c r="M4762" i="1"/>
  <c r="M4763" i="1"/>
  <c r="M4764" i="1"/>
  <c r="M4765" i="1"/>
  <c r="M4766" i="1"/>
  <c r="M4767" i="1"/>
  <c r="M4768" i="1"/>
  <c r="M4769" i="1"/>
  <c r="M4770" i="1"/>
  <c r="M4771" i="1"/>
  <c r="M4772" i="1"/>
  <c r="M4773" i="1"/>
  <c r="M4774" i="1"/>
  <c r="M4775" i="1"/>
  <c r="M4776" i="1"/>
  <c r="M4777" i="1"/>
  <c r="M4778" i="1"/>
  <c r="M4779" i="1"/>
  <c r="M4780" i="1"/>
  <c r="M4781" i="1"/>
  <c r="M4782" i="1"/>
  <c r="M4783" i="1"/>
  <c r="M4784" i="1"/>
  <c r="M4785" i="1"/>
  <c r="M4786" i="1"/>
  <c r="M4787" i="1"/>
  <c r="M4788" i="1"/>
  <c r="M4789" i="1"/>
  <c r="M4790" i="1"/>
  <c r="M4791" i="1"/>
  <c r="M4792" i="1"/>
  <c r="M4793" i="1"/>
  <c r="M4794" i="1"/>
  <c r="M4795" i="1"/>
  <c r="M4796" i="1"/>
  <c r="M4797" i="1"/>
  <c r="M4798" i="1"/>
  <c r="M4799" i="1"/>
  <c r="M4800" i="1"/>
  <c r="M4801" i="1"/>
  <c r="M4802" i="1"/>
  <c r="M4803" i="1"/>
  <c r="M4804" i="1"/>
  <c r="M4805" i="1"/>
  <c r="M4806" i="1"/>
  <c r="M4807" i="1"/>
  <c r="M4808" i="1"/>
  <c r="M4809" i="1"/>
  <c r="M4810" i="1"/>
  <c r="M4811" i="1"/>
  <c r="M4812" i="1"/>
  <c r="M4813" i="1"/>
  <c r="M4814" i="1"/>
  <c r="M4815" i="1"/>
  <c r="M4816" i="1"/>
  <c r="M4817" i="1"/>
  <c r="M4818" i="1"/>
  <c r="M4819" i="1"/>
  <c r="M4820" i="1"/>
  <c r="M4821" i="1"/>
  <c r="M4822" i="1"/>
  <c r="M4823" i="1"/>
  <c r="M4824" i="1"/>
  <c r="M4825" i="1"/>
  <c r="M4826" i="1"/>
  <c r="M4827" i="1"/>
  <c r="M4828" i="1"/>
  <c r="M4829" i="1"/>
  <c r="M4830" i="1"/>
  <c r="M4831" i="1"/>
  <c r="M4832" i="1"/>
  <c r="M4833" i="1"/>
  <c r="M4834" i="1"/>
  <c r="M4835" i="1"/>
  <c r="M4836" i="1"/>
  <c r="M4837" i="1"/>
  <c r="M4838" i="1"/>
  <c r="M4839" i="1"/>
  <c r="M4840" i="1"/>
  <c r="M4841" i="1"/>
  <c r="M4842" i="1"/>
  <c r="M4843" i="1"/>
  <c r="M4844" i="1"/>
  <c r="M4845" i="1"/>
  <c r="M4846" i="1"/>
  <c r="M4847" i="1"/>
  <c r="M4848" i="1"/>
  <c r="M4849" i="1"/>
  <c r="M4850" i="1"/>
  <c r="M4851" i="1"/>
  <c r="M4852" i="1"/>
  <c r="M4853" i="1"/>
  <c r="M4854" i="1"/>
  <c r="M4855" i="1"/>
  <c r="M4856" i="1"/>
  <c r="M4857" i="1"/>
  <c r="M4858" i="1"/>
  <c r="M4859" i="1"/>
  <c r="M4860" i="1"/>
  <c r="M4861" i="1"/>
  <c r="M4862" i="1"/>
  <c r="M4863" i="1"/>
  <c r="M4864" i="1"/>
  <c r="M4865" i="1"/>
  <c r="M4866" i="1"/>
  <c r="M4867" i="1"/>
  <c r="M4868" i="1"/>
  <c r="M4869" i="1"/>
  <c r="M4870" i="1"/>
  <c r="M4871" i="1"/>
  <c r="M4872" i="1"/>
  <c r="M4873" i="1"/>
  <c r="M4874" i="1"/>
  <c r="M4875" i="1"/>
  <c r="M4876" i="1"/>
  <c r="M4877" i="1"/>
  <c r="M4878" i="1"/>
  <c r="M4879" i="1"/>
  <c r="M4880" i="1"/>
  <c r="M4881" i="1"/>
  <c r="M4882" i="1"/>
  <c r="M4883" i="1"/>
  <c r="M4884" i="1"/>
  <c r="M4885" i="1"/>
  <c r="M4886" i="1"/>
  <c r="M4887" i="1"/>
  <c r="M4888" i="1"/>
  <c r="M4889" i="1"/>
  <c r="M4890" i="1"/>
  <c r="M4891" i="1"/>
  <c r="M4892" i="1"/>
  <c r="M4893" i="1"/>
  <c r="M4894" i="1"/>
  <c r="M4895" i="1"/>
  <c r="M4896" i="1"/>
  <c r="M4897" i="1"/>
  <c r="M4898" i="1"/>
  <c r="M4899" i="1"/>
  <c r="M4900" i="1"/>
  <c r="M4901" i="1"/>
  <c r="M4902" i="1"/>
  <c r="M4903" i="1"/>
  <c r="M4904" i="1"/>
  <c r="M4905" i="1"/>
  <c r="M4906" i="1"/>
  <c r="M4907" i="1"/>
  <c r="M4908" i="1"/>
  <c r="M4909" i="1"/>
  <c r="M4910" i="1"/>
  <c r="M4911" i="1"/>
  <c r="M4912" i="1"/>
  <c r="M4913" i="1"/>
  <c r="M4914" i="1"/>
  <c r="M4915" i="1"/>
  <c r="M4916" i="1"/>
  <c r="M4917" i="1"/>
  <c r="M4918" i="1"/>
  <c r="M4919" i="1"/>
  <c r="M4920" i="1"/>
  <c r="M4921" i="1"/>
  <c r="M4922" i="1"/>
  <c r="M4923" i="1"/>
  <c r="M4924" i="1"/>
  <c r="M4925" i="1"/>
  <c r="M4926" i="1"/>
  <c r="M4927" i="1"/>
  <c r="M4928" i="1"/>
  <c r="M4929" i="1"/>
  <c r="M4930" i="1"/>
  <c r="M4931" i="1"/>
  <c r="M4932" i="1"/>
  <c r="M4933" i="1"/>
  <c r="M4934" i="1"/>
  <c r="M4935" i="1"/>
  <c r="M4936" i="1"/>
  <c r="M4937" i="1"/>
  <c r="M4938" i="1"/>
  <c r="M4939" i="1"/>
  <c r="M4940" i="1"/>
  <c r="M4941" i="1"/>
  <c r="M4942" i="1"/>
  <c r="M4943" i="1"/>
  <c r="M4944" i="1"/>
  <c r="M4945" i="1"/>
  <c r="M4946" i="1"/>
  <c r="M4947" i="1"/>
  <c r="M4948" i="1"/>
  <c r="M4949" i="1"/>
  <c r="M4950" i="1"/>
  <c r="M4951" i="1"/>
  <c r="M4952" i="1"/>
  <c r="M4953" i="1"/>
  <c r="M4954" i="1"/>
  <c r="M4955" i="1"/>
  <c r="M4956" i="1"/>
  <c r="M4957" i="1"/>
  <c r="M4958" i="1"/>
  <c r="M4959" i="1"/>
  <c r="M4960" i="1"/>
  <c r="M4961" i="1"/>
  <c r="M4962" i="1"/>
  <c r="M4963" i="1"/>
  <c r="M4964" i="1"/>
  <c r="M4965" i="1"/>
  <c r="M4966" i="1"/>
  <c r="M4967" i="1"/>
  <c r="M4968" i="1"/>
  <c r="M4969" i="1"/>
  <c r="M4970" i="1"/>
  <c r="M4971" i="1"/>
  <c r="M4972" i="1"/>
  <c r="M4973" i="1"/>
  <c r="M4974" i="1"/>
  <c r="M4975" i="1"/>
  <c r="M4976" i="1"/>
  <c r="M4977" i="1"/>
  <c r="M4978" i="1"/>
  <c r="M4979" i="1"/>
  <c r="M4980" i="1"/>
  <c r="M4981" i="1"/>
  <c r="M4982" i="1"/>
  <c r="M4983" i="1"/>
  <c r="M4984" i="1"/>
  <c r="M4985" i="1"/>
  <c r="M4986" i="1"/>
  <c r="M4987" i="1"/>
  <c r="M4988" i="1"/>
  <c r="M4989" i="1"/>
  <c r="M4990" i="1"/>
  <c r="M4991" i="1"/>
  <c r="M4992" i="1"/>
  <c r="M4993" i="1"/>
  <c r="M4994" i="1"/>
  <c r="M4995" i="1"/>
  <c r="M4996" i="1"/>
  <c r="M4997" i="1"/>
  <c r="M4998" i="1"/>
  <c r="M4999" i="1"/>
  <c r="M5000" i="1"/>
  <c r="M5001" i="1"/>
  <c r="M5002" i="1"/>
  <c r="M5003" i="1"/>
  <c r="M5004" i="1"/>
  <c r="M5005" i="1"/>
  <c r="M5006" i="1"/>
  <c r="M5007" i="1"/>
  <c r="M5008" i="1"/>
  <c r="M5009" i="1"/>
  <c r="M5010" i="1"/>
  <c r="M5011" i="1"/>
  <c r="M5012" i="1"/>
  <c r="M5013" i="1"/>
  <c r="M5014" i="1"/>
  <c r="M5015" i="1"/>
  <c r="M5016" i="1"/>
  <c r="M5017" i="1"/>
  <c r="M5018" i="1"/>
  <c r="M5019" i="1"/>
  <c r="M5020" i="1"/>
  <c r="M5021" i="1"/>
  <c r="M5022" i="1"/>
  <c r="M5023" i="1"/>
  <c r="M5024" i="1"/>
  <c r="M5025" i="1"/>
  <c r="M5026" i="1"/>
  <c r="M5027" i="1"/>
  <c r="M5028" i="1"/>
  <c r="M5029" i="1"/>
  <c r="M5030" i="1"/>
  <c r="M5031" i="1"/>
  <c r="M5032" i="1"/>
  <c r="M5033" i="1"/>
  <c r="M5034" i="1"/>
  <c r="M5035" i="1"/>
  <c r="M5036" i="1"/>
  <c r="M5037" i="1"/>
  <c r="M5038" i="1"/>
  <c r="M5039" i="1"/>
  <c r="M5040" i="1"/>
  <c r="M5041" i="1"/>
  <c r="M5042" i="1"/>
  <c r="M5043" i="1"/>
  <c r="M5044" i="1"/>
  <c r="M5045" i="1"/>
  <c r="M5046" i="1"/>
  <c r="M5047" i="1"/>
  <c r="M5048" i="1"/>
  <c r="M5049" i="1"/>
  <c r="M5050" i="1"/>
  <c r="M5051" i="1"/>
  <c r="M5052" i="1"/>
  <c r="M5053" i="1"/>
  <c r="M5054" i="1"/>
  <c r="M5055" i="1"/>
  <c r="M5056" i="1"/>
  <c r="M5057" i="1"/>
  <c r="M5058" i="1"/>
  <c r="M5059" i="1"/>
  <c r="M5060" i="1"/>
  <c r="M5061" i="1"/>
  <c r="M5062" i="1"/>
  <c r="M5063" i="1"/>
  <c r="M5064" i="1"/>
  <c r="M5065" i="1"/>
  <c r="M5066" i="1"/>
  <c r="M5067" i="1"/>
  <c r="M5068" i="1"/>
  <c r="M5069" i="1"/>
  <c r="M5070" i="1"/>
  <c r="M5071" i="1"/>
  <c r="M5072" i="1"/>
  <c r="M5073" i="1"/>
  <c r="M5074" i="1"/>
  <c r="M5075" i="1"/>
  <c r="M5076" i="1"/>
  <c r="M5077" i="1"/>
  <c r="M5078" i="1"/>
  <c r="M5079" i="1"/>
  <c r="M5080" i="1"/>
  <c r="M5081" i="1"/>
  <c r="M5082" i="1"/>
  <c r="M5083" i="1"/>
  <c r="M5084" i="1"/>
  <c r="M5085" i="1"/>
  <c r="M5086" i="1"/>
  <c r="M5087" i="1"/>
  <c r="M5088" i="1"/>
  <c r="M5089" i="1"/>
  <c r="M5090" i="1"/>
  <c r="M5091" i="1"/>
  <c r="M5092" i="1"/>
  <c r="M5093" i="1"/>
  <c r="M5094" i="1"/>
  <c r="M5095" i="1"/>
  <c r="M5096" i="1"/>
  <c r="M5097" i="1"/>
  <c r="M5098" i="1"/>
  <c r="M5099" i="1"/>
  <c r="M5100" i="1"/>
  <c r="M5101" i="1"/>
  <c r="M5102" i="1"/>
  <c r="M5103" i="1"/>
  <c r="M5104" i="1"/>
  <c r="M5105" i="1"/>
  <c r="M5106" i="1"/>
  <c r="M5107" i="1"/>
  <c r="M5108" i="1"/>
  <c r="M5109" i="1"/>
  <c r="M5110" i="1"/>
  <c r="M5111" i="1"/>
  <c r="M5112" i="1"/>
  <c r="M5113" i="1"/>
  <c r="M5114" i="1"/>
  <c r="M5115" i="1"/>
  <c r="M5116" i="1"/>
  <c r="M5117" i="1"/>
  <c r="M5118" i="1"/>
  <c r="M5119" i="1"/>
  <c r="M5120" i="1"/>
  <c r="M5121" i="1"/>
  <c r="M5122" i="1"/>
  <c r="M5123" i="1"/>
  <c r="M5124" i="1"/>
  <c r="M5125" i="1"/>
  <c r="M5126" i="1"/>
  <c r="M5127" i="1"/>
  <c r="M5128" i="1"/>
  <c r="M5129" i="1"/>
  <c r="M5130" i="1"/>
  <c r="M5131" i="1"/>
  <c r="M5132" i="1"/>
  <c r="M5133" i="1"/>
  <c r="M5134" i="1"/>
  <c r="M5135" i="1"/>
  <c r="M5136" i="1"/>
  <c r="M5137" i="1"/>
  <c r="M5138" i="1"/>
  <c r="M5139" i="1"/>
  <c r="M5140" i="1"/>
  <c r="M5141" i="1"/>
  <c r="M5142" i="1"/>
  <c r="M5143" i="1"/>
  <c r="M5144" i="1"/>
  <c r="M5145" i="1"/>
  <c r="M5146" i="1"/>
  <c r="M5147" i="1"/>
  <c r="M5148" i="1"/>
  <c r="M5149" i="1"/>
  <c r="M5150" i="1"/>
  <c r="M5151" i="1"/>
  <c r="M5152" i="1"/>
  <c r="M5153" i="1"/>
  <c r="M5154" i="1"/>
  <c r="M5155" i="1"/>
  <c r="M5156" i="1"/>
  <c r="M5157" i="1"/>
  <c r="M5158" i="1"/>
  <c r="M5159" i="1"/>
  <c r="M5160" i="1"/>
  <c r="M5161" i="1"/>
  <c r="M5162" i="1"/>
  <c r="M5163" i="1"/>
  <c r="M5164" i="1"/>
  <c r="M5165" i="1"/>
  <c r="M5166" i="1"/>
  <c r="M5167" i="1"/>
  <c r="M5168" i="1"/>
  <c r="M5169" i="1"/>
  <c r="M5170" i="1"/>
  <c r="M5171" i="1"/>
  <c r="M5172" i="1"/>
  <c r="M5173" i="1"/>
  <c r="M5174" i="1"/>
  <c r="M5175" i="1"/>
  <c r="M5176" i="1"/>
  <c r="M5177" i="1"/>
  <c r="M5178" i="1"/>
  <c r="M5179" i="1"/>
  <c r="M5180" i="1"/>
  <c r="M5181" i="1"/>
  <c r="M5182" i="1"/>
  <c r="M5183" i="1"/>
  <c r="M5184" i="1"/>
  <c r="M5185" i="1"/>
  <c r="M5186" i="1"/>
  <c r="M5187" i="1"/>
  <c r="M5188" i="1"/>
  <c r="M5189" i="1"/>
  <c r="M5190" i="1"/>
  <c r="M5191" i="1"/>
  <c r="M5192" i="1"/>
  <c r="M5193" i="1"/>
  <c r="M5194" i="1"/>
  <c r="M5195" i="1"/>
  <c r="M5196" i="1"/>
  <c r="M5197" i="1"/>
  <c r="M5198" i="1"/>
  <c r="M5199" i="1"/>
  <c r="M5200" i="1"/>
  <c r="M5201" i="1"/>
  <c r="M5202" i="1"/>
  <c r="M5203" i="1"/>
  <c r="M5204" i="1"/>
  <c r="M5205" i="1"/>
  <c r="M5206" i="1"/>
  <c r="M5207" i="1"/>
  <c r="M5208" i="1"/>
  <c r="M5209" i="1"/>
  <c r="M5210" i="1"/>
  <c r="M5211" i="1"/>
  <c r="M5212" i="1"/>
  <c r="M5213" i="1"/>
  <c r="M5214" i="1"/>
  <c r="M5215" i="1"/>
  <c r="M5216" i="1"/>
  <c r="M5217" i="1"/>
  <c r="M5218" i="1"/>
  <c r="M5219" i="1"/>
  <c r="M5220" i="1"/>
  <c r="M5221" i="1"/>
  <c r="M5222" i="1"/>
  <c r="M5223" i="1"/>
  <c r="M5224" i="1"/>
  <c r="M5225" i="1"/>
  <c r="M5226" i="1"/>
  <c r="M5227" i="1"/>
  <c r="M5228" i="1"/>
  <c r="M5229" i="1"/>
  <c r="M5230" i="1"/>
  <c r="M5231" i="1"/>
  <c r="M5232" i="1"/>
  <c r="M5233" i="1"/>
  <c r="M5234" i="1"/>
  <c r="M5235" i="1"/>
  <c r="M5236" i="1"/>
  <c r="M5237" i="1"/>
  <c r="M5238" i="1"/>
  <c r="M5239" i="1"/>
  <c r="M5240" i="1"/>
  <c r="M5241" i="1"/>
  <c r="M5242" i="1"/>
  <c r="M5243" i="1"/>
  <c r="M5244" i="1"/>
  <c r="M5245" i="1"/>
  <c r="M5246" i="1"/>
  <c r="M5247" i="1"/>
  <c r="M5248" i="1"/>
  <c r="M5249" i="1"/>
  <c r="M5250" i="1"/>
  <c r="M5251" i="1"/>
  <c r="M5252" i="1"/>
  <c r="M5253" i="1"/>
  <c r="M5254" i="1"/>
  <c r="M5255" i="1"/>
  <c r="M5256" i="1"/>
  <c r="M5257" i="1"/>
  <c r="M5258" i="1"/>
  <c r="M5259" i="1"/>
  <c r="M5260" i="1"/>
  <c r="M5261" i="1"/>
  <c r="M5262" i="1"/>
  <c r="M5263" i="1"/>
  <c r="M5264" i="1"/>
  <c r="M5265" i="1"/>
  <c r="M5266" i="1"/>
  <c r="M5267" i="1"/>
  <c r="M5268" i="1"/>
  <c r="M5269" i="1"/>
  <c r="M5270" i="1"/>
  <c r="M5271" i="1"/>
  <c r="M5272" i="1"/>
  <c r="M5273" i="1"/>
  <c r="M5274" i="1"/>
  <c r="M5275" i="1"/>
  <c r="M5276" i="1"/>
  <c r="M5277" i="1"/>
  <c r="M5278" i="1"/>
  <c r="M5279" i="1"/>
  <c r="M5280" i="1"/>
  <c r="M5281" i="1"/>
  <c r="M5282" i="1"/>
  <c r="M5283" i="1"/>
  <c r="M5284" i="1"/>
  <c r="M5285" i="1"/>
  <c r="M5286" i="1"/>
  <c r="M5287" i="1"/>
  <c r="M5288" i="1"/>
  <c r="M5289" i="1"/>
  <c r="M5290" i="1"/>
  <c r="M5291" i="1"/>
  <c r="M5292" i="1"/>
  <c r="M5293" i="1"/>
  <c r="M5294" i="1"/>
  <c r="M5295" i="1"/>
  <c r="M5296" i="1"/>
  <c r="M5297" i="1"/>
  <c r="M5298" i="1"/>
  <c r="M5299" i="1"/>
  <c r="M5300" i="1"/>
  <c r="M5301" i="1"/>
  <c r="M5302" i="1"/>
  <c r="M5303" i="1"/>
  <c r="M5304" i="1"/>
  <c r="M5305" i="1"/>
  <c r="M5306" i="1"/>
  <c r="M5307" i="1"/>
  <c r="M5308" i="1"/>
  <c r="M5309" i="1"/>
  <c r="M5310" i="1"/>
  <c r="M5311" i="1"/>
  <c r="M5312" i="1"/>
  <c r="M5313" i="1"/>
  <c r="M5314" i="1"/>
  <c r="M5315" i="1"/>
  <c r="M5316" i="1"/>
  <c r="M5317" i="1"/>
  <c r="M5318" i="1"/>
  <c r="M5319" i="1"/>
  <c r="M5320" i="1"/>
  <c r="M5321" i="1"/>
  <c r="M5322" i="1"/>
  <c r="M5323" i="1"/>
  <c r="M5324" i="1"/>
  <c r="M5325" i="1"/>
  <c r="M5326" i="1"/>
  <c r="M5327" i="1"/>
  <c r="M5328" i="1"/>
  <c r="M5329" i="1"/>
  <c r="M5330" i="1"/>
  <c r="M5331" i="1"/>
  <c r="M5332" i="1"/>
  <c r="M5333" i="1"/>
  <c r="M5334" i="1"/>
  <c r="M5335" i="1"/>
  <c r="M5336" i="1"/>
  <c r="M5337" i="1"/>
  <c r="M5338" i="1"/>
  <c r="M5339" i="1"/>
  <c r="M5340" i="1"/>
  <c r="M5341" i="1"/>
  <c r="M5342" i="1"/>
  <c r="M5343" i="1"/>
  <c r="M5344" i="1"/>
  <c r="M5345" i="1"/>
  <c r="M5346" i="1"/>
  <c r="M5347" i="1"/>
  <c r="M5348" i="1"/>
  <c r="M5349" i="1"/>
  <c r="M5350" i="1"/>
  <c r="M5351" i="1"/>
  <c r="M5352" i="1"/>
  <c r="M5353" i="1"/>
  <c r="M5354" i="1"/>
  <c r="M5355" i="1"/>
  <c r="M5356" i="1"/>
  <c r="M5357" i="1"/>
  <c r="M5358" i="1"/>
  <c r="M5359" i="1"/>
  <c r="M5360" i="1"/>
  <c r="M5361" i="1"/>
  <c r="M5362" i="1"/>
  <c r="M5363" i="1"/>
  <c r="M5364" i="1"/>
  <c r="M5365" i="1"/>
  <c r="M5366" i="1"/>
  <c r="M5367" i="1"/>
  <c r="M5368" i="1"/>
  <c r="M5369" i="1"/>
  <c r="M5370" i="1"/>
  <c r="M5371" i="1"/>
  <c r="M5372" i="1"/>
  <c r="M5373" i="1"/>
  <c r="M5374" i="1"/>
  <c r="M5375" i="1"/>
  <c r="M5376" i="1"/>
  <c r="M5377" i="1"/>
  <c r="M5378" i="1"/>
  <c r="M5379" i="1"/>
  <c r="M5380" i="1"/>
  <c r="M5381" i="1"/>
  <c r="M5382" i="1"/>
  <c r="M5383" i="1"/>
  <c r="M5384" i="1"/>
  <c r="M5385" i="1"/>
  <c r="M5386" i="1"/>
  <c r="M5387" i="1"/>
  <c r="M5388" i="1"/>
  <c r="M5389" i="1"/>
  <c r="M5390" i="1"/>
  <c r="M5391" i="1"/>
  <c r="M5392" i="1"/>
  <c r="M5393" i="1"/>
  <c r="M5394" i="1"/>
  <c r="M5395" i="1"/>
  <c r="M5396" i="1"/>
  <c r="M5397" i="1"/>
  <c r="M5398" i="1"/>
  <c r="M5399" i="1"/>
  <c r="M5400" i="1"/>
  <c r="M5401" i="1"/>
  <c r="M5402" i="1"/>
  <c r="M5403" i="1"/>
  <c r="M5404" i="1"/>
  <c r="M5405" i="1"/>
  <c r="M5406" i="1"/>
  <c r="M5407" i="1"/>
  <c r="M5408" i="1"/>
  <c r="M5409" i="1"/>
  <c r="M5410" i="1"/>
  <c r="M5411" i="1"/>
  <c r="M5412" i="1"/>
  <c r="M5413" i="1"/>
  <c r="M5414" i="1"/>
  <c r="M5415" i="1"/>
  <c r="M5416" i="1"/>
  <c r="M5417" i="1"/>
  <c r="M5418" i="1"/>
  <c r="M5419" i="1"/>
  <c r="M5420" i="1"/>
  <c r="M5421" i="1"/>
  <c r="M5422" i="1"/>
  <c r="M5423" i="1"/>
  <c r="M5424" i="1"/>
  <c r="M5425" i="1"/>
  <c r="M5426" i="1"/>
  <c r="M5427" i="1"/>
  <c r="M5428" i="1"/>
  <c r="M5429" i="1"/>
  <c r="M5430" i="1"/>
  <c r="M5431" i="1"/>
  <c r="M5432" i="1"/>
  <c r="M5433" i="1"/>
  <c r="M5434" i="1"/>
  <c r="M5435" i="1"/>
  <c r="M5436" i="1"/>
  <c r="M5437" i="1"/>
  <c r="M5438" i="1"/>
  <c r="M5439" i="1"/>
  <c r="M5440" i="1"/>
  <c r="M5441" i="1"/>
  <c r="M5442" i="1"/>
  <c r="M5443" i="1"/>
  <c r="M5444" i="1"/>
  <c r="M5445" i="1"/>
  <c r="M5446" i="1"/>
  <c r="M5447" i="1"/>
  <c r="M5448" i="1"/>
  <c r="M5449" i="1"/>
  <c r="M5450" i="1"/>
  <c r="M5451" i="1"/>
  <c r="M5452" i="1"/>
  <c r="M5453" i="1"/>
  <c r="M5454" i="1"/>
  <c r="M5455" i="1"/>
  <c r="M5456" i="1"/>
  <c r="M5457" i="1"/>
  <c r="M5458" i="1"/>
  <c r="M5459" i="1"/>
  <c r="M5460" i="1"/>
  <c r="M5461" i="1"/>
  <c r="M5462" i="1"/>
  <c r="M5463" i="1"/>
  <c r="M5464" i="1"/>
  <c r="M5465" i="1"/>
  <c r="M5466" i="1"/>
  <c r="M5467" i="1"/>
  <c r="M5468" i="1"/>
  <c r="M5469" i="1"/>
  <c r="M5470" i="1"/>
  <c r="M5471" i="1"/>
  <c r="M5472" i="1"/>
  <c r="M5473" i="1"/>
  <c r="M5474" i="1"/>
  <c r="M5475" i="1"/>
  <c r="M5476" i="1"/>
  <c r="M5477" i="1"/>
  <c r="M5478" i="1"/>
  <c r="M5479" i="1"/>
  <c r="M5480" i="1"/>
  <c r="M5481" i="1"/>
  <c r="M5482" i="1"/>
  <c r="M5483" i="1"/>
  <c r="M5484" i="1"/>
  <c r="M5485" i="1"/>
  <c r="M5486" i="1"/>
  <c r="M5487" i="1"/>
  <c r="M5488" i="1"/>
  <c r="M5489" i="1"/>
  <c r="M5490" i="1"/>
  <c r="M5491" i="1"/>
  <c r="M5492" i="1"/>
  <c r="M5493" i="1"/>
  <c r="M5494" i="1"/>
  <c r="M5495" i="1"/>
  <c r="M5496" i="1"/>
  <c r="M5497" i="1"/>
  <c r="M5498" i="1"/>
  <c r="M5499" i="1"/>
  <c r="M5500" i="1"/>
  <c r="M5501" i="1"/>
  <c r="M5502" i="1"/>
  <c r="M5503" i="1"/>
  <c r="M5504" i="1"/>
  <c r="M5505" i="1"/>
  <c r="M5506" i="1"/>
  <c r="M5507" i="1"/>
  <c r="M5508" i="1"/>
  <c r="M5509" i="1"/>
  <c r="M5510" i="1"/>
  <c r="M5511" i="1"/>
  <c r="M5512" i="1"/>
  <c r="M5513" i="1"/>
  <c r="M5514" i="1"/>
  <c r="M5515" i="1"/>
  <c r="M5516" i="1"/>
  <c r="M5517" i="1"/>
  <c r="M5518" i="1"/>
  <c r="M5519" i="1"/>
  <c r="M5520" i="1"/>
  <c r="M5521" i="1"/>
  <c r="M5522" i="1"/>
  <c r="M5523" i="1"/>
  <c r="M5524" i="1"/>
  <c r="M5525" i="1"/>
  <c r="M5526" i="1"/>
  <c r="M5527" i="1"/>
  <c r="M5528" i="1"/>
  <c r="M5529" i="1"/>
  <c r="M5530" i="1"/>
  <c r="M5531" i="1"/>
  <c r="M5532" i="1"/>
  <c r="M5533" i="1"/>
  <c r="M5534" i="1"/>
  <c r="M5535" i="1"/>
  <c r="M5536" i="1"/>
  <c r="M5537" i="1"/>
  <c r="M5538" i="1"/>
  <c r="M5539" i="1"/>
  <c r="M5540" i="1"/>
  <c r="M5541" i="1"/>
  <c r="M5542" i="1"/>
  <c r="M5543" i="1"/>
  <c r="M5544" i="1"/>
  <c r="M5545" i="1"/>
  <c r="M5546" i="1"/>
  <c r="M5547" i="1"/>
  <c r="M5548" i="1"/>
  <c r="M5549" i="1"/>
  <c r="M5550" i="1"/>
  <c r="M5551" i="1"/>
  <c r="M5552" i="1"/>
  <c r="M5553" i="1"/>
  <c r="M5554" i="1"/>
  <c r="M5555" i="1"/>
  <c r="M5556" i="1"/>
  <c r="M5557" i="1"/>
  <c r="M5558" i="1"/>
  <c r="M5559" i="1"/>
  <c r="M5560" i="1"/>
  <c r="M5561" i="1"/>
  <c r="M5562" i="1"/>
  <c r="M5563" i="1"/>
  <c r="M5564" i="1"/>
  <c r="M5565" i="1"/>
  <c r="M5566" i="1"/>
  <c r="M5567" i="1"/>
  <c r="M5568" i="1"/>
  <c r="M5569" i="1"/>
  <c r="M5570" i="1"/>
  <c r="M5571" i="1"/>
  <c r="M5572" i="1"/>
  <c r="M5573" i="1"/>
  <c r="M5574" i="1"/>
  <c r="M5575" i="1"/>
  <c r="M5576" i="1"/>
  <c r="M5577" i="1"/>
  <c r="M5578" i="1"/>
  <c r="M5579" i="1"/>
  <c r="M5580" i="1"/>
  <c r="M5581" i="1"/>
  <c r="M5582" i="1"/>
  <c r="M5583" i="1"/>
  <c r="M5584" i="1"/>
  <c r="M5585" i="1"/>
  <c r="M5586" i="1"/>
  <c r="M5587" i="1"/>
  <c r="M5588" i="1"/>
  <c r="M5589" i="1"/>
  <c r="M5590" i="1"/>
  <c r="M5591" i="1"/>
  <c r="M5592" i="1"/>
  <c r="M5593" i="1"/>
  <c r="M5594" i="1"/>
  <c r="M5595" i="1"/>
  <c r="M5596" i="1"/>
  <c r="M5597" i="1"/>
  <c r="M5598" i="1"/>
  <c r="M5599" i="1"/>
  <c r="M5600" i="1"/>
  <c r="M5601" i="1"/>
  <c r="M5602" i="1"/>
  <c r="M5603" i="1"/>
  <c r="M5604" i="1"/>
  <c r="M5605" i="1"/>
  <c r="M5606" i="1"/>
  <c r="M5607" i="1"/>
  <c r="M5608" i="1"/>
  <c r="M5609" i="1"/>
  <c r="M5610" i="1"/>
  <c r="M5611" i="1"/>
  <c r="M5612" i="1"/>
  <c r="M5613" i="1"/>
  <c r="M5614" i="1"/>
  <c r="M5615" i="1"/>
  <c r="M5616" i="1"/>
  <c r="M5617" i="1"/>
  <c r="M5618" i="1"/>
  <c r="M5619" i="1"/>
  <c r="M5620" i="1"/>
  <c r="M5621" i="1"/>
  <c r="M5622" i="1"/>
  <c r="M5623" i="1"/>
  <c r="M5624" i="1"/>
  <c r="M5625" i="1"/>
  <c r="M5626" i="1"/>
  <c r="M5627" i="1"/>
  <c r="M5628" i="1"/>
  <c r="M5629" i="1"/>
  <c r="M5630" i="1"/>
  <c r="M5631" i="1"/>
  <c r="M5632" i="1"/>
  <c r="M5633" i="1"/>
  <c r="M5634" i="1"/>
  <c r="M5635" i="1"/>
  <c r="M5636" i="1"/>
  <c r="M5637" i="1"/>
  <c r="M5638" i="1"/>
  <c r="M5639" i="1"/>
  <c r="M5640" i="1"/>
  <c r="M5641" i="1"/>
  <c r="M5642" i="1"/>
  <c r="M5643" i="1"/>
  <c r="M5644" i="1"/>
  <c r="M5645" i="1"/>
  <c r="M5646" i="1"/>
  <c r="M5647" i="1"/>
  <c r="M5648" i="1"/>
  <c r="M5649" i="1"/>
  <c r="M5650" i="1"/>
  <c r="M5651" i="1"/>
  <c r="M5652" i="1"/>
  <c r="M5653" i="1"/>
  <c r="M5654" i="1"/>
  <c r="M5655" i="1"/>
  <c r="M5656" i="1"/>
  <c r="M5657" i="1"/>
  <c r="M5658" i="1"/>
  <c r="M5659" i="1"/>
  <c r="M5660" i="1"/>
  <c r="M5661" i="1"/>
  <c r="M5662" i="1"/>
  <c r="M5663" i="1"/>
  <c r="M5664" i="1"/>
  <c r="M5665" i="1"/>
  <c r="M5666" i="1"/>
  <c r="M5667" i="1"/>
  <c r="M5668" i="1"/>
  <c r="M5669" i="1"/>
  <c r="M5670" i="1"/>
  <c r="M5671" i="1"/>
  <c r="M5672" i="1"/>
  <c r="M5673" i="1"/>
  <c r="M5674" i="1"/>
  <c r="M5675" i="1"/>
  <c r="M5676" i="1"/>
  <c r="M5677" i="1"/>
  <c r="M5678" i="1"/>
  <c r="M5679" i="1"/>
  <c r="M5680" i="1"/>
  <c r="M5681" i="1"/>
  <c r="M5682" i="1"/>
  <c r="M5683" i="1"/>
  <c r="M5684" i="1"/>
  <c r="M5685" i="1"/>
  <c r="M5686" i="1"/>
  <c r="M5687" i="1"/>
  <c r="M5688" i="1"/>
  <c r="M5689" i="1"/>
  <c r="M5690" i="1"/>
  <c r="M5691" i="1"/>
  <c r="M5692" i="1"/>
  <c r="M5693" i="1"/>
  <c r="M5694" i="1"/>
  <c r="M5695" i="1"/>
  <c r="M5696" i="1"/>
  <c r="M5697" i="1"/>
  <c r="M5698" i="1"/>
  <c r="M5699" i="1"/>
  <c r="M5700" i="1"/>
  <c r="M5701" i="1"/>
  <c r="M5702" i="1"/>
  <c r="M5703" i="1"/>
  <c r="M5704" i="1"/>
  <c r="M5705" i="1"/>
  <c r="M5706" i="1"/>
  <c r="M5707" i="1"/>
  <c r="M5708" i="1"/>
  <c r="M5709" i="1"/>
  <c r="M5710" i="1"/>
  <c r="M5711" i="1"/>
  <c r="M5712" i="1"/>
  <c r="M5713" i="1"/>
  <c r="M5714" i="1"/>
  <c r="M5715" i="1"/>
  <c r="M5716" i="1"/>
  <c r="M5717" i="1"/>
  <c r="M5718" i="1"/>
  <c r="M5719" i="1"/>
  <c r="M5720" i="1"/>
  <c r="M5721" i="1"/>
  <c r="M5722" i="1"/>
  <c r="M5723" i="1"/>
  <c r="M5724" i="1"/>
  <c r="M5725" i="1"/>
  <c r="M5726" i="1"/>
  <c r="M5727" i="1"/>
  <c r="M5728" i="1"/>
  <c r="M5729" i="1"/>
  <c r="M5730" i="1"/>
  <c r="M5731" i="1"/>
  <c r="M5732" i="1"/>
  <c r="M5733" i="1"/>
  <c r="M5734" i="1"/>
  <c r="M5735" i="1"/>
  <c r="M5736" i="1"/>
  <c r="M5737" i="1"/>
  <c r="M5738" i="1"/>
  <c r="M5739" i="1"/>
  <c r="M5740" i="1"/>
  <c r="M5741" i="1"/>
  <c r="M5742" i="1"/>
  <c r="M5743" i="1"/>
  <c r="M5744" i="1"/>
  <c r="M5745" i="1"/>
  <c r="M5746" i="1"/>
  <c r="M5747" i="1"/>
  <c r="M5748" i="1"/>
  <c r="M5749" i="1"/>
  <c r="M5750" i="1"/>
  <c r="M5751" i="1"/>
  <c r="M5752" i="1"/>
  <c r="M5753" i="1"/>
  <c r="M5754" i="1"/>
  <c r="M5755" i="1"/>
  <c r="M5756" i="1"/>
  <c r="M5757" i="1"/>
  <c r="M5758" i="1"/>
  <c r="M5759" i="1"/>
  <c r="M5760" i="1"/>
  <c r="M5761" i="1"/>
  <c r="M5762" i="1"/>
  <c r="M5763" i="1"/>
  <c r="M5764" i="1"/>
  <c r="M5765" i="1"/>
  <c r="M5766" i="1"/>
  <c r="M5767" i="1"/>
  <c r="M5768" i="1"/>
  <c r="M5769" i="1"/>
  <c r="M5770" i="1"/>
  <c r="M5771" i="1"/>
  <c r="M5772" i="1"/>
  <c r="M5773" i="1"/>
  <c r="M5774" i="1"/>
  <c r="M5775" i="1"/>
  <c r="M5776" i="1"/>
  <c r="M5777" i="1"/>
  <c r="M5778" i="1"/>
  <c r="M5779" i="1"/>
  <c r="M5780" i="1"/>
  <c r="M5781" i="1"/>
  <c r="M5782" i="1"/>
  <c r="M5783" i="1"/>
  <c r="M5784" i="1"/>
  <c r="M5785" i="1"/>
  <c r="M5786" i="1"/>
  <c r="M5787" i="1"/>
  <c r="M5788" i="1"/>
  <c r="M5789" i="1"/>
  <c r="M5790" i="1"/>
  <c r="M5791" i="1"/>
  <c r="M5792" i="1"/>
  <c r="M5793" i="1"/>
  <c r="M5794" i="1"/>
  <c r="M5795" i="1"/>
  <c r="M5796" i="1"/>
  <c r="M5797" i="1"/>
  <c r="M5798" i="1"/>
  <c r="M5799" i="1"/>
  <c r="M5800" i="1"/>
  <c r="M5801" i="1"/>
  <c r="M5802" i="1"/>
  <c r="M5803" i="1"/>
  <c r="M5804" i="1"/>
  <c r="M5805" i="1"/>
  <c r="M5806" i="1"/>
  <c r="M5807" i="1"/>
  <c r="M5808" i="1"/>
  <c r="M5809" i="1"/>
  <c r="M5810" i="1"/>
  <c r="M5811" i="1"/>
  <c r="M5812" i="1"/>
  <c r="M5813" i="1"/>
  <c r="M5814" i="1"/>
  <c r="M5815" i="1"/>
  <c r="M5816" i="1"/>
  <c r="M5817" i="1"/>
  <c r="M5818" i="1"/>
  <c r="M5819" i="1"/>
  <c r="M5820" i="1"/>
  <c r="M5821" i="1"/>
  <c r="M5822" i="1"/>
  <c r="M5823" i="1"/>
  <c r="M5824" i="1"/>
  <c r="M5825" i="1"/>
  <c r="M5826" i="1"/>
  <c r="M5827" i="1"/>
  <c r="M5828" i="1"/>
  <c r="M5829" i="1"/>
  <c r="M5830" i="1"/>
  <c r="M5831" i="1"/>
  <c r="M5832" i="1"/>
  <c r="M5833" i="1"/>
  <c r="M5834" i="1"/>
  <c r="M5835" i="1"/>
  <c r="M5836" i="1"/>
  <c r="M5837" i="1"/>
  <c r="M5838" i="1"/>
  <c r="M5839" i="1"/>
  <c r="M5840" i="1"/>
  <c r="M5841" i="1"/>
  <c r="M5842" i="1"/>
  <c r="M5843" i="1"/>
  <c r="M5844" i="1"/>
  <c r="M5845" i="1"/>
  <c r="M5846" i="1"/>
  <c r="M5847" i="1"/>
  <c r="M5848" i="1"/>
  <c r="M5849" i="1"/>
  <c r="M5850" i="1"/>
  <c r="M5851" i="1"/>
  <c r="M5852" i="1"/>
  <c r="M5853" i="1"/>
  <c r="M5854" i="1"/>
  <c r="M5855" i="1"/>
  <c r="M5856" i="1"/>
  <c r="M5857" i="1"/>
  <c r="M5858" i="1"/>
  <c r="M5859" i="1"/>
  <c r="M5860" i="1"/>
  <c r="M5861" i="1"/>
  <c r="M5862" i="1"/>
  <c r="M5863" i="1"/>
  <c r="M5864" i="1"/>
  <c r="M5865" i="1"/>
  <c r="M5866" i="1"/>
  <c r="M5867" i="1"/>
  <c r="M5868" i="1"/>
  <c r="M5869" i="1"/>
  <c r="M5870" i="1"/>
  <c r="M5871" i="1"/>
  <c r="M5872" i="1"/>
  <c r="M5873" i="1"/>
  <c r="M5874" i="1"/>
  <c r="M5875" i="1"/>
  <c r="M5876" i="1"/>
  <c r="M5877" i="1"/>
  <c r="M5878" i="1"/>
  <c r="M5879" i="1"/>
  <c r="M5880" i="1"/>
  <c r="M5881" i="1"/>
  <c r="M5882" i="1"/>
  <c r="M5883" i="1"/>
  <c r="M5884" i="1"/>
  <c r="M5885" i="1"/>
  <c r="M5886" i="1"/>
  <c r="M5887" i="1"/>
  <c r="M5888" i="1"/>
  <c r="M5889" i="1"/>
  <c r="M5890" i="1"/>
  <c r="M5891" i="1"/>
  <c r="M5892" i="1"/>
  <c r="M5893" i="1"/>
  <c r="M5894" i="1"/>
  <c r="M5895" i="1"/>
  <c r="M5896" i="1"/>
  <c r="M5897" i="1"/>
  <c r="M5898" i="1"/>
  <c r="M5899" i="1"/>
  <c r="M5900" i="1"/>
  <c r="M5901" i="1"/>
  <c r="M5902" i="1"/>
  <c r="M5903" i="1"/>
  <c r="M5904" i="1"/>
  <c r="M5905" i="1"/>
  <c r="M5906" i="1"/>
  <c r="M5907" i="1"/>
  <c r="M5908" i="1"/>
  <c r="M5909" i="1"/>
  <c r="M5910" i="1"/>
  <c r="M5911" i="1"/>
  <c r="M5912" i="1"/>
  <c r="M5913" i="1"/>
  <c r="M5914" i="1"/>
  <c r="M5915" i="1"/>
  <c r="M5916" i="1"/>
  <c r="M5917" i="1"/>
  <c r="M5918" i="1"/>
  <c r="M5919" i="1"/>
  <c r="M5920" i="1"/>
  <c r="M5921" i="1"/>
  <c r="M5922" i="1"/>
  <c r="M5923" i="1"/>
  <c r="M5924" i="1"/>
  <c r="M5925" i="1"/>
  <c r="M5926" i="1"/>
  <c r="M5927" i="1"/>
  <c r="M5928" i="1"/>
  <c r="M5929" i="1"/>
  <c r="M5930" i="1"/>
  <c r="M5931" i="1"/>
  <c r="M5932" i="1"/>
  <c r="M5933" i="1"/>
  <c r="M5934" i="1"/>
  <c r="M5935" i="1"/>
  <c r="M5936" i="1"/>
  <c r="M5937" i="1"/>
  <c r="M5938" i="1"/>
  <c r="M5939" i="1"/>
  <c r="M5940" i="1"/>
  <c r="M5941" i="1"/>
  <c r="M5942" i="1"/>
  <c r="M5943" i="1"/>
  <c r="M5944" i="1"/>
  <c r="M5945" i="1"/>
  <c r="M5946" i="1"/>
  <c r="M5947" i="1"/>
  <c r="M5948" i="1"/>
  <c r="M5949" i="1"/>
  <c r="M5950" i="1"/>
  <c r="M5951" i="1"/>
  <c r="M5952" i="1"/>
  <c r="M5953" i="1"/>
  <c r="M5954" i="1"/>
  <c r="M5955" i="1"/>
  <c r="M5956" i="1"/>
  <c r="M5957" i="1"/>
  <c r="M5958" i="1"/>
  <c r="M5959" i="1"/>
  <c r="M5960" i="1"/>
  <c r="M5961" i="1"/>
  <c r="M5962" i="1"/>
  <c r="M5963" i="1"/>
  <c r="M5964" i="1"/>
  <c r="M5965" i="1"/>
  <c r="M5966" i="1"/>
  <c r="M5967" i="1"/>
  <c r="M5968" i="1"/>
  <c r="M5969" i="1"/>
  <c r="M5970" i="1"/>
  <c r="M5971" i="1"/>
  <c r="M5972" i="1"/>
  <c r="M5973" i="1"/>
  <c r="M5974" i="1"/>
  <c r="M5975" i="1"/>
  <c r="M5976" i="1"/>
  <c r="M5977" i="1"/>
  <c r="M5978" i="1"/>
  <c r="M5979" i="1"/>
  <c r="M5980" i="1"/>
  <c r="M5981" i="1"/>
  <c r="M5982" i="1"/>
  <c r="M5983" i="1"/>
  <c r="M5984" i="1"/>
  <c r="M5985" i="1"/>
  <c r="M5986" i="1"/>
  <c r="M5987" i="1"/>
  <c r="M5988" i="1"/>
  <c r="M5989" i="1"/>
  <c r="M5990" i="1"/>
  <c r="M5991" i="1"/>
  <c r="M5992" i="1"/>
  <c r="M5993" i="1"/>
  <c r="M5994" i="1"/>
  <c r="M5995" i="1"/>
  <c r="M5996" i="1"/>
  <c r="M5997" i="1"/>
  <c r="M5998" i="1"/>
  <c r="M5999" i="1"/>
  <c r="M6000" i="1"/>
  <c r="M6001" i="1"/>
  <c r="M6002" i="1"/>
  <c r="M6003" i="1"/>
  <c r="M6004" i="1"/>
  <c r="M6005" i="1"/>
  <c r="M6006" i="1"/>
  <c r="M6007" i="1"/>
  <c r="M6008" i="1"/>
  <c r="M6009" i="1"/>
  <c r="M6010" i="1"/>
  <c r="M6011" i="1"/>
  <c r="M6012" i="1"/>
  <c r="M6013" i="1"/>
  <c r="M6014" i="1"/>
  <c r="M6015" i="1"/>
  <c r="M6016" i="1"/>
  <c r="M6017" i="1"/>
  <c r="M6018" i="1"/>
  <c r="M6019" i="1"/>
  <c r="M6020" i="1"/>
  <c r="M6021" i="1"/>
  <c r="M6022" i="1"/>
  <c r="M6023" i="1"/>
  <c r="M6024" i="1"/>
  <c r="M6025" i="1"/>
  <c r="M6026" i="1"/>
  <c r="M6027" i="1"/>
  <c r="M6028" i="1"/>
  <c r="M6029" i="1"/>
  <c r="M6030" i="1"/>
  <c r="M6031" i="1"/>
  <c r="M6032" i="1"/>
  <c r="M6033" i="1"/>
  <c r="M6034" i="1"/>
  <c r="M6035" i="1"/>
  <c r="M6036" i="1"/>
  <c r="M6037" i="1"/>
  <c r="M6038" i="1"/>
  <c r="M6039" i="1"/>
  <c r="M6040" i="1"/>
  <c r="M6041" i="1"/>
  <c r="M6042" i="1"/>
  <c r="M6043" i="1"/>
  <c r="M6044" i="1"/>
  <c r="M6045" i="1"/>
  <c r="M6046" i="1"/>
  <c r="M6047" i="1"/>
  <c r="M6048" i="1"/>
  <c r="M6049" i="1"/>
  <c r="M6050" i="1"/>
  <c r="M6051" i="1"/>
  <c r="M6052" i="1"/>
  <c r="M6053" i="1"/>
  <c r="M6054" i="1"/>
  <c r="M6055" i="1"/>
  <c r="M6056" i="1"/>
  <c r="M6057" i="1"/>
  <c r="M6058" i="1"/>
  <c r="M6059" i="1"/>
  <c r="M6060" i="1"/>
  <c r="M6061" i="1"/>
  <c r="M6062" i="1"/>
  <c r="M6063" i="1"/>
  <c r="M6064" i="1"/>
  <c r="M6065" i="1"/>
  <c r="M6066" i="1"/>
  <c r="M6067" i="1"/>
  <c r="M6068" i="1"/>
  <c r="M6069" i="1"/>
  <c r="M6070" i="1"/>
  <c r="M6071" i="1"/>
  <c r="M6072" i="1"/>
  <c r="M6073" i="1"/>
  <c r="M6074" i="1"/>
  <c r="M6075" i="1"/>
  <c r="M6076" i="1"/>
  <c r="M6077" i="1"/>
  <c r="M6078" i="1"/>
  <c r="M6079" i="1"/>
  <c r="M6080" i="1"/>
  <c r="M6081" i="1"/>
  <c r="M6082" i="1"/>
  <c r="M6083" i="1"/>
  <c r="M6084" i="1"/>
  <c r="M6085" i="1"/>
  <c r="M6086" i="1"/>
  <c r="M6087" i="1"/>
  <c r="M6088" i="1"/>
  <c r="M6089" i="1"/>
  <c r="M6090" i="1"/>
  <c r="M6091" i="1"/>
  <c r="M6092" i="1"/>
  <c r="M6093" i="1"/>
  <c r="M6094" i="1"/>
  <c r="M6095" i="1"/>
  <c r="M6096" i="1"/>
  <c r="M6097" i="1"/>
  <c r="M6098" i="1"/>
  <c r="M6099" i="1"/>
  <c r="M6100" i="1"/>
  <c r="M6101" i="1"/>
  <c r="M6102" i="1"/>
  <c r="M6103" i="1"/>
  <c r="M6104" i="1"/>
  <c r="M6105" i="1"/>
  <c r="M6106" i="1"/>
  <c r="M6107" i="1"/>
  <c r="M6108" i="1"/>
  <c r="M6109" i="1"/>
  <c r="M6110" i="1"/>
  <c r="M6111" i="1"/>
  <c r="M6112" i="1"/>
  <c r="M6113" i="1"/>
  <c r="M6114" i="1"/>
  <c r="M6115" i="1"/>
  <c r="M6116" i="1"/>
  <c r="M6117" i="1"/>
  <c r="M6118" i="1"/>
  <c r="M6119" i="1"/>
  <c r="M6120" i="1"/>
  <c r="M6121" i="1"/>
  <c r="M6122" i="1"/>
  <c r="M6123" i="1"/>
  <c r="M6124" i="1"/>
  <c r="M6125" i="1"/>
  <c r="M6126" i="1"/>
  <c r="M6127" i="1"/>
  <c r="M6128" i="1"/>
  <c r="M6129" i="1"/>
  <c r="M6130" i="1"/>
  <c r="M6131" i="1"/>
  <c r="M6132" i="1"/>
  <c r="M6133" i="1"/>
  <c r="M6134" i="1"/>
  <c r="M6135" i="1"/>
  <c r="M6136" i="1"/>
  <c r="M6137" i="1"/>
  <c r="M6138" i="1"/>
  <c r="M6139" i="1"/>
  <c r="M6140" i="1"/>
  <c r="M6141" i="1"/>
  <c r="M6142" i="1"/>
  <c r="M6143" i="1"/>
  <c r="M6144" i="1"/>
  <c r="M6145" i="1"/>
  <c r="M6146" i="1"/>
  <c r="M6147" i="1"/>
  <c r="M6148" i="1"/>
  <c r="M6149" i="1"/>
  <c r="M6150" i="1"/>
  <c r="M6151" i="1"/>
  <c r="M6152" i="1"/>
  <c r="M6153" i="1"/>
  <c r="M6154" i="1"/>
  <c r="M6155" i="1"/>
  <c r="M6156" i="1"/>
  <c r="M6157" i="1"/>
  <c r="M6158" i="1"/>
  <c r="M6159" i="1"/>
  <c r="M6160" i="1"/>
  <c r="M6161" i="1"/>
  <c r="M6162" i="1"/>
  <c r="M6163" i="1"/>
  <c r="M6164" i="1"/>
  <c r="M6165" i="1"/>
  <c r="M6166" i="1"/>
  <c r="M6167" i="1"/>
  <c r="M6168" i="1"/>
  <c r="M6169" i="1"/>
  <c r="M6170" i="1"/>
  <c r="M6171" i="1"/>
  <c r="M6172" i="1"/>
  <c r="M6173" i="1"/>
  <c r="M6174" i="1"/>
  <c r="M6175" i="1"/>
  <c r="M6176" i="1"/>
  <c r="M6177" i="1"/>
  <c r="M6178" i="1"/>
  <c r="M6179" i="1"/>
  <c r="M6180" i="1"/>
  <c r="M6181" i="1"/>
  <c r="M6182" i="1"/>
  <c r="M6183" i="1"/>
  <c r="M6184" i="1"/>
  <c r="M6185" i="1"/>
  <c r="M6186" i="1"/>
  <c r="M6187" i="1"/>
  <c r="M6188" i="1"/>
  <c r="M6189" i="1"/>
  <c r="M6190" i="1"/>
  <c r="M6191" i="1"/>
  <c r="M6192" i="1"/>
  <c r="M6193" i="1"/>
  <c r="M6194" i="1"/>
  <c r="M6195" i="1"/>
  <c r="M6196" i="1"/>
  <c r="M6197" i="1"/>
  <c r="M6198" i="1"/>
  <c r="M6199" i="1"/>
  <c r="M6200" i="1"/>
  <c r="M6201" i="1"/>
  <c r="M6202" i="1"/>
  <c r="M6203" i="1"/>
  <c r="M6204" i="1"/>
  <c r="M6205" i="1"/>
  <c r="M6206" i="1"/>
  <c r="M6207" i="1"/>
  <c r="M6208" i="1"/>
  <c r="M6209" i="1"/>
  <c r="M6210" i="1"/>
  <c r="M6211" i="1"/>
  <c r="M6212" i="1"/>
  <c r="M6213" i="1"/>
  <c r="M6214" i="1"/>
  <c r="M6215" i="1"/>
  <c r="M6216" i="1"/>
  <c r="M6217" i="1"/>
  <c r="M6218" i="1"/>
  <c r="M6219" i="1"/>
  <c r="M6220" i="1"/>
  <c r="M6221" i="1"/>
  <c r="M6222" i="1"/>
  <c r="M6223" i="1"/>
  <c r="M6224" i="1"/>
  <c r="M6225" i="1"/>
  <c r="M6226" i="1"/>
  <c r="M6227" i="1"/>
  <c r="M6228" i="1"/>
  <c r="M6229" i="1"/>
  <c r="M6230" i="1"/>
  <c r="M6231" i="1"/>
  <c r="M6232" i="1"/>
  <c r="M6233" i="1"/>
  <c r="M6234" i="1"/>
  <c r="M6235" i="1"/>
  <c r="M6236" i="1"/>
  <c r="M6237" i="1"/>
  <c r="M6238" i="1"/>
  <c r="M6239" i="1"/>
  <c r="M6240" i="1"/>
  <c r="M6241" i="1"/>
  <c r="M6242" i="1"/>
  <c r="M6243" i="1"/>
  <c r="M6244" i="1"/>
  <c r="M6245" i="1"/>
  <c r="M6246" i="1"/>
  <c r="M6247" i="1"/>
  <c r="M6248" i="1"/>
  <c r="M6249" i="1"/>
  <c r="M6250" i="1"/>
  <c r="M6251" i="1"/>
  <c r="M6252" i="1"/>
  <c r="M6253" i="1"/>
  <c r="M6254" i="1"/>
  <c r="M6255" i="1"/>
  <c r="M6256" i="1"/>
  <c r="M6257" i="1"/>
  <c r="M6258" i="1"/>
  <c r="M6259" i="1"/>
  <c r="M6260" i="1"/>
  <c r="M6261" i="1"/>
  <c r="M6262" i="1"/>
  <c r="M6263" i="1"/>
  <c r="M6264" i="1"/>
  <c r="M6265" i="1"/>
  <c r="M6266" i="1"/>
  <c r="M6267" i="1"/>
  <c r="M6268" i="1"/>
  <c r="M6269" i="1"/>
  <c r="M6270" i="1"/>
  <c r="M6271" i="1"/>
  <c r="M6272" i="1"/>
  <c r="M6273" i="1"/>
  <c r="M6274" i="1"/>
  <c r="M6275" i="1"/>
  <c r="M6276" i="1"/>
  <c r="M6277" i="1"/>
  <c r="M6278" i="1"/>
  <c r="M6279" i="1"/>
  <c r="M6280" i="1"/>
  <c r="M6281" i="1"/>
  <c r="M6282" i="1"/>
  <c r="M6283" i="1"/>
  <c r="M6284" i="1"/>
  <c r="M6285" i="1"/>
  <c r="M6286" i="1"/>
  <c r="M6287" i="1"/>
  <c r="M6288" i="1"/>
  <c r="M6289" i="1"/>
  <c r="M6290" i="1"/>
  <c r="M6291" i="1"/>
  <c r="M6292" i="1"/>
  <c r="M6293" i="1"/>
  <c r="M6294" i="1"/>
  <c r="M6295" i="1"/>
  <c r="M6296" i="1"/>
  <c r="M6297" i="1"/>
  <c r="M6298" i="1"/>
  <c r="M6299" i="1"/>
  <c r="M6300" i="1"/>
  <c r="M6301" i="1"/>
  <c r="M6302" i="1"/>
  <c r="M6303" i="1"/>
  <c r="M6304" i="1"/>
  <c r="M6305" i="1"/>
  <c r="M6306" i="1"/>
  <c r="M6307" i="1"/>
  <c r="M6308" i="1"/>
  <c r="M6309" i="1"/>
  <c r="M6310" i="1"/>
  <c r="M6311" i="1"/>
  <c r="M6312" i="1"/>
  <c r="M6313" i="1"/>
  <c r="M6314" i="1"/>
  <c r="M6315" i="1"/>
  <c r="M6316" i="1"/>
  <c r="M6317" i="1"/>
  <c r="M6318" i="1"/>
  <c r="M6319" i="1"/>
  <c r="M6320" i="1"/>
  <c r="M6321" i="1"/>
  <c r="M6322" i="1"/>
  <c r="M6323" i="1"/>
  <c r="M6324" i="1"/>
  <c r="M6325" i="1"/>
  <c r="M6326" i="1"/>
  <c r="M6327" i="1"/>
  <c r="M6328" i="1"/>
  <c r="M6329" i="1"/>
  <c r="M6330" i="1"/>
  <c r="M6331" i="1"/>
  <c r="M6332" i="1"/>
  <c r="M6333" i="1"/>
  <c r="M6334" i="1"/>
  <c r="M6335" i="1"/>
  <c r="M6336" i="1"/>
  <c r="M6337" i="1"/>
  <c r="M6338" i="1"/>
  <c r="M6339" i="1"/>
  <c r="M6340" i="1"/>
  <c r="M6341" i="1"/>
  <c r="M6342" i="1"/>
  <c r="M6343" i="1"/>
  <c r="M6344" i="1"/>
  <c r="M6345" i="1"/>
  <c r="M6346" i="1"/>
  <c r="M6347" i="1"/>
  <c r="M6348" i="1"/>
  <c r="M6349" i="1"/>
  <c r="M6350" i="1"/>
  <c r="M6351" i="1"/>
  <c r="M6352" i="1"/>
  <c r="M6353" i="1"/>
  <c r="M6354" i="1"/>
  <c r="M6355" i="1"/>
  <c r="M6356" i="1"/>
  <c r="M6357" i="1"/>
  <c r="M6358" i="1"/>
  <c r="M6359" i="1"/>
  <c r="M6360" i="1"/>
  <c r="M6361" i="1"/>
  <c r="M6362" i="1"/>
  <c r="M6363" i="1"/>
  <c r="M6364" i="1"/>
  <c r="M6365" i="1"/>
  <c r="M6366" i="1"/>
  <c r="M6367" i="1"/>
  <c r="M6368" i="1"/>
  <c r="M6369" i="1"/>
  <c r="M6370" i="1"/>
  <c r="M6371" i="1"/>
  <c r="M6372" i="1"/>
  <c r="M6373" i="1"/>
  <c r="M6374" i="1"/>
  <c r="M6375" i="1"/>
  <c r="M6376" i="1"/>
  <c r="M6377" i="1"/>
  <c r="M6378" i="1"/>
  <c r="M6379" i="1"/>
  <c r="M6380" i="1"/>
  <c r="M6381" i="1"/>
  <c r="M6382" i="1"/>
  <c r="M6383" i="1"/>
  <c r="M6384" i="1"/>
  <c r="M6385" i="1"/>
  <c r="M6386" i="1"/>
  <c r="M6387" i="1"/>
  <c r="M6388" i="1"/>
  <c r="M6389" i="1"/>
  <c r="M6390" i="1"/>
  <c r="M6391" i="1"/>
  <c r="M6392" i="1"/>
  <c r="M6393" i="1"/>
  <c r="M6394" i="1"/>
  <c r="M6395" i="1"/>
  <c r="M6396" i="1"/>
  <c r="M6397" i="1"/>
  <c r="M6398" i="1"/>
  <c r="M6399" i="1"/>
  <c r="M6400" i="1"/>
  <c r="M6401" i="1"/>
  <c r="M6402" i="1"/>
  <c r="M6403" i="1"/>
  <c r="M6404" i="1"/>
  <c r="M6405" i="1"/>
  <c r="M6406" i="1"/>
  <c r="M6407" i="1"/>
  <c r="M6408" i="1"/>
  <c r="M6409" i="1"/>
  <c r="M6410" i="1"/>
  <c r="M6411" i="1"/>
  <c r="M6412" i="1"/>
  <c r="M6413" i="1"/>
  <c r="M6414" i="1"/>
  <c r="M6415" i="1"/>
  <c r="M6416" i="1"/>
  <c r="M6417" i="1"/>
  <c r="M6418" i="1"/>
  <c r="M6419" i="1"/>
  <c r="M6420" i="1"/>
  <c r="M6421" i="1"/>
  <c r="M6422" i="1"/>
  <c r="M6423" i="1"/>
  <c r="M6424" i="1"/>
  <c r="M6425" i="1"/>
  <c r="M6426" i="1"/>
  <c r="M6427" i="1"/>
  <c r="M6428" i="1"/>
  <c r="M6429" i="1"/>
  <c r="M6430" i="1"/>
  <c r="M6431" i="1"/>
  <c r="M6432" i="1"/>
  <c r="M6433" i="1"/>
  <c r="M6434" i="1"/>
  <c r="M6435" i="1"/>
  <c r="M6436" i="1"/>
  <c r="M6437" i="1"/>
  <c r="M6438" i="1"/>
  <c r="M6439" i="1"/>
  <c r="M6440" i="1"/>
  <c r="M6441" i="1"/>
  <c r="M6442" i="1"/>
  <c r="M6443" i="1"/>
  <c r="M6444" i="1"/>
  <c r="M6445" i="1"/>
  <c r="M6446" i="1"/>
  <c r="M6447" i="1"/>
  <c r="M6448" i="1"/>
  <c r="M6449" i="1"/>
  <c r="M6450" i="1"/>
  <c r="M6451" i="1"/>
  <c r="M6452" i="1"/>
  <c r="M6453" i="1"/>
  <c r="M6454" i="1"/>
  <c r="M6455" i="1"/>
  <c r="M6456" i="1"/>
  <c r="M6457" i="1"/>
  <c r="M6458" i="1"/>
  <c r="M6459" i="1"/>
  <c r="M6460" i="1"/>
  <c r="M6461" i="1"/>
  <c r="M6462" i="1"/>
  <c r="M6463" i="1"/>
  <c r="M6464" i="1"/>
  <c r="M6465" i="1"/>
  <c r="M6466" i="1"/>
  <c r="M6467" i="1"/>
  <c r="M6468" i="1"/>
  <c r="M6469" i="1"/>
  <c r="M6470" i="1"/>
  <c r="M6471" i="1"/>
  <c r="M6472" i="1"/>
  <c r="M6473" i="1"/>
  <c r="M6474" i="1"/>
  <c r="M6475" i="1"/>
  <c r="M6476" i="1"/>
  <c r="M6477" i="1"/>
  <c r="M6478" i="1"/>
  <c r="M6479" i="1"/>
  <c r="M6480" i="1"/>
  <c r="M6481" i="1"/>
  <c r="M6482" i="1"/>
  <c r="M6483" i="1"/>
  <c r="M6484" i="1"/>
  <c r="M6485" i="1"/>
  <c r="M6486" i="1"/>
  <c r="M6487" i="1"/>
  <c r="M6488" i="1"/>
  <c r="M6489" i="1"/>
  <c r="M6490" i="1"/>
  <c r="M6491" i="1"/>
  <c r="M6492" i="1"/>
  <c r="M6493" i="1"/>
  <c r="M6494" i="1"/>
  <c r="M6495" i="1"/>
  <c r="M6496" i="1"/>
  <c r="M6497" i="1"/>
  <c r="M6498" i="1"/>
  <c r="M6499" i="1"/>
  <c r="M6500" i="1"/>
  <c r="M6501" i="1"/>
  <c r="M6502" i="1"/>
  <c r="M6503" i="1"/>
  <c r="M6504" i="1"/>
  <c r="M6505" i="1"/>
  <c r="M6506" i="1"/>
  <c r="M6507" i="1"/>
  <c r="M6508" i="1"/>
  <c r="M6509" i="1"/>
  <c r="M6510" i="1"/>
  <c r="M6511" i="1"/>
  <c r="M6512" i="1"/>
  <c r="M6513" i="1"/>
  <c r="M6514" i="1"/>
  <c r="M6515" i="1"/>
  <c r="M6516" i="1"/>
  <c r="M6517" i="1"/>
  <c r="M6518" i="1"/>
  <c r="M6519" i="1"/>
  <c r="M6520" i="1"/>
  <c r="M6521" i="1"/>
  <c r="M6522" i="1"/>
  <c r="M6523" i="1"/>
  <c r="M6524" i="1"/>
  <c r="M6525" i="1"/>
  <c r="M6526" i="1"/>
  <c r="M6527" i="1"/>
  <c r="M6528" i="1"/>
  <c r="M6529" i="1"/>
  <c r="M6530" i="1"/>
  <c r="M6531" i="1"/>
  <c r="M6532" i="1"/>
  <c r="M6533" i="1"/>
  <c r="M6534" i="1"/>
  <c r="M6535" i="1"/>
  <c r="M6536" i="1"/>
  <c r="M6537" i="1"/>
  <c r="M6538" i="1"/>
  <c r="M6539" i="1"/>
  <c r="M6540" i="1"/>
  <c r="M6541" i="1"/>
  <c r="M6542" i="1"/>
  <c r="M6543" i="1"/>
  <c r="M6544" i="1"/>
  <c r="M6545" i="1"/>
  <c r="M6546" i="1"/>
  <c r="M6547" i="1"/>
  <c r="M6548" i="1"/>
  <c r="M6549" i="1"/>
  <c r="M6550" i="1"/>
  <c r="M6551" i="1"/>
  <c r="M6552" i="1"/>
  <c r="M6553" i="1"/>
  <c r="M6554" i="1"/>
  <c r="M6555" i="1"/>
  <c r="M6556" i="1"/>
  <c r="M6557" i="1"/>
  <c r="M6558" i="1"/>
  <c r="M6559" i="1"/>
  <c r="M6560" i="1"/>
  <c r="M6561" i="1"/>
  <c r="M6562" i="1"/>
  <c r="M6563" i="1"/>
  <c r="M6564" i="1"/>
  <c r="M6565" i="1"/>
  <c r="M6566" i="1"/>
  <c r="M6567" i="1"/>
  <c r="M6568" i="1"/>
  <c r="M6569" i="1"/>
  <c r="M6570" i="1"/>
  <c r="M6571" i="1"/>
  <c r="M6572" i="1"/>
  <c r="M6573" i="1"/>
  <c r="M6574" i="1"/>
  <c r="M6575" i="1"/>
  <c r="M6576" i="1"/>
  <c r="M6577" i="1"/>
  <c r="M6578" i="1"/>
  <c r="M6579" i="1"/>
  <c r="M6580" i="1"/>
  <c r="M6581" i="1"/>
  <c r="M6582" i="1"/>
  <c r="M6583" i="1"/>
  <c r="M6584" i="1"/>
  <c r="M6585" i="1"/>
  <c r="M6586" i="1"/>
  <c r="M6587" i="1"/>
  <c r="M6588" i="1"/>
  <c r="M6589" i="1"/>
  <c r="M6590" i="1"/>
  <c r="M6591" i="1"/>
  <c r="M6592" i="1"/>
  <c r="M6593" i="1"/>
  <c r="M6594" i="1"/>
  <c r="M6595" i="1"/>
  <c r="M6596" i="1"/>
  <c r="M6597" i="1"/>
  <c r="M6598" i="1"/>
  <c r="M6599" i="1"/>
  <c r="M6600" i="1"/>
  <c r="M6601" i="1"/>
  <c r="M6602" i="1"/>
  <c r="M6603" i="1"/>
  <c r="M6604" i="1"/>
  <c r="M6605" i="1"/>
  <c r="M6606" i="1"/>
  <c r="M6607" i="1"/>
  <c r="M6608" i="1"/>
  <c r="M6609" i="1"/>
  <c r="M6610" i="1"/>
  <c r="M6611" i="1"/>
  <c r="M6612" i="1"/>
  <c r="M6613" i="1"/>
  <c r="M6614" i="1"/>
  <c r="M6615" i="1"/>
  <c r="M6616" i="1"/>
  <c r="M6617" i="1"/>
  <c r="M6618" i="1"/>
  <c r="M6619" i="1"/>
  <c r="M6620" i="1"/>
  <c r="M6621" i="1"/>
  <c r="M6622" i="1"/>
  <c r="M6623" i="1"/>
  <c r="M6624" i="1"/>
  <c r="M6625" i="1"/>
  <c r="M6626" i="1"/>
  <c r="M6627" i="1"/>
  <c r="M6628" i="1"/>
  <c r="M6629" i="1"/>
  <c r="M6630" i="1"/>
  <c r="M6631" i="1"/>
  <c r="M6632" i="1"/>
  <c r="M6633" i="1"/>
  <c r="M6634" i="1"/>
  <c r="M6635" i="1"/>
  <c r="M6636" i="1"/>
  <c r="M6637" i="1"/>
  <c r="M6638" i="1"/>
  <c r="M6639" i="1"/>
  <c r="M6640" i="1"/>
  <c r="M6641" i="1"/>
  <c r="M6642" i="1"/>
  <c r="M6643" i="1"/>
  <c r="M6644" i="1"/>
  <c r="M6645" i="1"/>
  <c r="M6646" i="1"/>
  <c r="M6647" i="1"/>
  <c r="M6648" i="1"/>
  <c r="M6649" i="1"/>
  <c r="M6650" i="1"/>
  <c r="M6651" i="1"/>
  <c r="M6652" i="1"/>
  <c r="M6653" i="1"/>
  <c r="M6654" i="1"/>
  <c r="M6655" i="1"/>
  <c r="M6656" i="1"/>
  <c r="M6657" i="1"/>
  <c r="M6658" i="1"/>
  <c r="M6659" i="1"/>
  <c r="M6660" i="1"/>
  <c r="M6661" i="1"/>
  <c r="M6662" i="1"/>
  <c r="M6663" i="1"/>
  <c r="M6664" i="1"/>
  <c r="M6665" i="1"/>
  <c r="M6666" i="1"/>
  <c r="M6667" i="1"/>
  <c r="M6668" i="1"/>
  <c r="M6669" i="1"/>
  <c r="M6670" i="1"/>
  <c r="M6671" i="1"/>
  <c r="M6672" i="1"/>
  <c r="M6673" i="1"/>
  <c r="M6674" i="1"/>
  <c r="M6675" i="1"/>
  <c r="M6676" i="1"/>
  <c r="M6677" i="1"/>
  <c r="M6678" i="1"/>
  <c r="M6679" i="1"/>
  <c r="M6680" i="1"/>
  <c r="M6681" i="1"/>
  <c r="M6682" i="1"/>
  <c r="M6683" i="1"/>
  <c r="M6684" i="1"/>
  <c r="M6685" i="1"/>
  <c r="M6686" i="1"/>
  <c r="M6687" i="1"/>
  <c r="M6688" i="1"/>
  <c r="M6689" i="1"/>
  <c r="M6690" i="1"/>
  <c r="M6691" i="1"/>
  <c r="M6692" i="1"/>
  <c r="M6693" i="1"/>
  <c r="M6694" i="1"/>
  <c r="M6695" i="1"/>
  <c r="M6696" i="1"/>
  <c r="M6697" i="1"/>
  <c r="M6698" i="1"/>
  <c r="M6699" i="1"/>
  <c r="M6700" i="1"/>
  <c r="M6701" i="1"/>
  <c r="M6702" i="1"/>
  <c r="M6703" i="1"/>
  <c r="M6704" i="1"/>
  <c r="M6705" i="1"/>
  <c r="M6706" i="1"/>
  <c r="M6707" i="1"/>
  <c r="M6708" i="1"/>
  <c r="M6709" i="1"/>
  <c r="M6710" i="1"/>
  <c r="M6711" i="1"/>
  <c r="M6712" i="1"/>
  <c r="M6713" i="1"/>
  <c r="M6714" i="1"/>
  <c r="M6715" i="1"/>
  <c r="M6716" i="1"/>
  <c r="M6717" i="1"/>
  <c r="M6718" i="1"/>
  <c r="M6719" i="1"/>
  <c r="M6720" i="1"/>
  <c r="M6721" i="1"/>
  <c r="M6722" i="1"/>
  <c r="M6723" i="1"/>
  <c r="M6724" i="1"/>
  <c r="M6725" i="1"/>
  <c r="M6726" i="1"/>
  <c r="M6727" i="1"/>
  <c r="M6728" i="1"/>
  <c r="M6729" i="1"/>
  <c r="M6730" i="1"/>
  <c r="M6731" i="1"/>
  <c r="M6732" i="1"/>
  <c r="M6733" i="1"/>
  <c r="M6734" i="1"/>
  <c r="M6735" i="1"/>
  <c r="M6736" i="1"/>
  <c r="M6737" i="1"/>
  <c r="M6738" i="1"/>
  <c r="M6739" i="1"/>
  <c r="M6740" i="1"/>
  <c r="M6741" i="1"/>
  <c r="M6742" i="1"/>
  <c r="M6743" i="1"/>
  <c r="M6744" i="1"/>
  <c r="M6745" i="1"/>
  <c r="M6746" i="1"/>
  <c r="M6747" i="1"/>
  <c r="M6748" i="1"/>
  <c r="M6749" i="1"/>
  <c r="M6750" i="1"/>
  <c r="M6751" i="1"/>
  <c r="M6752" i="1"/>
  <c r="M6753" i="1"/>
  <c r="M6754" i="1"/>
  <c r="M6755" i="1"/>
  <c r="M6756" i="1"/>
  <c r="M6757" i="1"/>
  <c r="M6758" i="1"/>
  <c r="M6759" i="1"/>
  <c r="M6760" i="1"/>
  <c r="M6761" i="1"/>
  <c r="M6762" i="1"/>
  <c r="M6763" i="1"/>
  <c r="M6764" i="1"/>
  <c r="M6765" i="1"/>
  <c r="M6766" i="1"/>
  <c r="M6767" i="1"/>
  <c r="M6768" i="1"/>
  <c r="M6769" i="1"/>
  <c r="M6770" i="1"/>
  <c r="M6771" i="1"/>
  <c r="M6772" i="1"/>
  <c r="M6773" i="1"/>
  <c r="M6774" i="1"/>
  <c r="M6775" i="1"/>
  <c r="M6776" i="1"/>
  <c r="M6777" i="1"/>
  <c r="M6778" i="1"/>
  <c r="M6779" i="1"/>
  <c r="M6780" i="1"/>
  <c r="M6781" i="1"/>
  <c r="M6782" i="1"/>
  <c r="M6783" i="1"/>
  <c r="M6784" i="1"/>
  <c r="M6785" i="1"/>
  <c r="M6786" i="1"/>
  <c r="M6787" i="1"/>
  <c r="M6788" i="1"/>
  <c r="M6789" i="1"/>
  <c r="M6790" i="1"/>
  <c r="M6791" i="1"/>
  <c r="M6792" i="1"/>
  <c r="M6793" i="1"/>
  <c r="M6794" i="1"/>
  <c r="M6795" i="1"/>
  <c r="M6796" i="1"/>
  <c r="M6797" i="1"/>
  <c r="M6798" i="1"/>
  <c r="M6799" i="1"/>
  <c r="M6800" i="1"/>
  <c r="M6801" i="1"/>
  <c r="M6802" i="1"/>
  <c r="M6803" i="1"/>
  <c r="M6804" i="1"/>
  <c r="M6805" i="1"/>
  <c r="M6806" i="1"/>
  <c r="M6807" i="1"/>
  <c r="M6808" i="1"/>
  <c r="M6809" i="1"/>
  <c r="M6810" i="1"/>
  <c r="M6811" i="1"/>
  <c r="M6812" i="1"/>
  <c r="M6813" i="1"/>
  <c r="M6814" i="1"/>
  <c r="M6815" i="1"/>
  <c r="M6816" i="1"/>
  <c r="M6817" i="1"/>
  <c r="M6818" i="1"/>
  <c r="M6819" i="1"/>
  <c r="M6820" i="1"/>
  <c r="M6821" i="1"/>
  <c r="M6822" i="1"/>
  <c r="M6823" i="1"/>
  <c r="M6824" i="1"/>
  <c r="M6825" i="1"/>
  <c r="M6826" i="1"/>
  <c r="M6827" i="1"/>
  <c r="M6828" i="1"/>
  <c r="M6829" i="1"/>
  <c r="M6830" i="1"/>
  <c r="M6831" i="1"/>
  <c r="M6832" i="1"/>
  <c r="M6833" i="1"/>
  <c r="M6834" i="1"/>
  <c r="M6835" i="1"/>
  <c r="M6836" i="1"/>
  <c r="M6837" i="1"/>
  <c r="M6838" i="1"/>
  <c r="M6839" i="1"/>
  <c r="M6840" i="1"/>
  <c r="M6841" i="1"/>
  <c r="M6842" i="1"/>
  <c r="M6843" i="1"/>
  <c r="M6844" i="1"/>
  <c r="M6845" i="1"/>
  <c r="M6846" i="1"/>
  <c r="M6847" i="1"/>
  <c r="M6848" i="1"/>
  <c r="M6849" i="1"/>
  <c r="M6850" i="1"/>
  <c r="M6851" i="1"/>
  <c r="M6852" i="1"/>
  <c r="M6853" i="1"/>
  <c r="M6854" i="1"/>
  <c r="M6855" i="1"/>
  <c r="M6856" i="1"/>
  <c r="M6857" i="1"/>
  <c r="M6858" i="1"/>
  <c r="M6859" i="1"/>
  <c r="M6860" i="1"/>
  <c r="M6861" i="1"/>
  <c r="M6862" i="1"/>
  <c r="M6863" i="1"/>
  <c r="M6864" i="1"/>
  <c r="M6865" i="1"/>
  <c r="M6866" i="1"/>
  <c r="M6867" i="1"/>
  <c r="M6868" i="1"/>
  <c r="M6869" i="1"/>
  <c r="M6870" i="1"/>
  <c r="M6871" i="1"/>
  <c r="M6872" i="1"/>
  <c r="M6873" i="1"/>
  <c r="M6874" i="1"/>
  <c r="M6875" i="1"/>
  <c r="M6876" i="1"/>
  <c r="M6877" i="1"/>
  <c r="M6878" i="1"/>
  <c r="M6879" i="1"/>
  <c r="M6880" i="1"/>
  <c r="M6881" i="1"/>
  <c r="M6882" i="1"/>
  <c r="M6883" i="1"/>
  <c r="M6884" i="1"/>
  <c r="M6885" i="1"/>
  <c r="M6886" i="1"/>
  <c r="M6887" i="1"/>
  <c r="M6888" i="1"/>
  <c r="M6889" i="1"/>
  <c r="M6890" i="1"/>
  <c r="M6891" i="1"/>
  <c r="M6892" i="1"/>
  <c r="M6893" i="1"/>
  <c r="M6894" i="1"/>
  <c r="M6895" i="1"/>
  <c r="M6896" i="1"/>
  <c r="M6897" i="1"/>
  <c r="M6898" i="1"/>
  <c r="M6899" i="1"/>
  <c r="M6900" i="1"/>
  <c r="M6901" i="1"/>
  <c r="M6902" i="1"/>
  <c r="M6903" i="1"/>
  <c r="M6904" i="1"/>
  <c r="M6905" i="1"/>
  <c r="M6906" i="1"/>
  <c r="M6907" i="1"/>
  <c r="M6908" i="1"/>
  <c r="M6909" i="1"/>
  <c r="M6910" i="1"/>
  <c r="M6911" i="1"/>
  <c r="M6912" i="1"/>
  <c r="M6913" i="1"/>
  <c r="M6914" i="1"/>
  <c r="M6915" i="1"/>
  <c r="M6916" i="1"/>
  <c r="M6917" i="1"/>
  <c r="M6918" i="1"/>
  <c r="M6919" i="1"/>
  <c r="M6920" i="1"/>
  <c r="M6921" i="1"/>
  <c r="M6922" i="1"/>
  <c r="M6923" i="1"/>
  <c r="M6924" i="1"/>
  <c r="M6925" i="1"/>
  <c r="M6926" i="1"/>
  <c r="M6927" i="1"/>
  <c r="M6928" i="1"/>
  <c r="M6929" i="1"/>
  <c r="M6930" i="1"/>
  <c r="M6931" i="1"/>
  <c r="M6932" i="1"/>
  <c r="M6933" i="1"/>
  <c r="M6934" i="1"/>
  <c r="M6935" i="1"/>
  <c r="M6936" i="1"/>
  <c r="M6937" i="1"/>
  <c r="M6938" i="1"/>
  <c r="M6939" i="1"/>
  <c r="M6940" i="1"/>
  <c r="M6941" i="1"/>
  <c r="M6942" i="1"/>
  <c r="M6943" i="1"/>
  <c r="M6944" i="1"/>
  <c r="M6945" i="1"/>
  <c r="M6946" i="1"/>
  <c r="M6947" i="1"/>
  <c r="M6948" i="1"/>
  <c r="M6949" i="1"/>
  <c r="M6950" i="1"/>
  <c r="M6951" i="1"/>
  <c r="M6952" i="1"/>
  <c r="M6953" i="1"/>
  <c r="M6954" i="1"/>
  <c r="M6955" i="1"/>
  <c r="M6956" i="1"/>
  <c r="M6957" i="1"/>
  <c r="M6958" i="1"/>
  <c r="M6959" i="1"/>
  <c r="M6960" i="1"/>
  <c r="M6961" i="1"/>
  <c r="M6962" i="1"/>
  <c r="M6963" i="1"/>
  <c r="M6964" i="1"/>
  <c r="M6965" i="1"/>
  <c r="M6966" i="1"/>
  <c r="M6967" i="1"/>
  <c r="M6968" i="1"/>
  <c r="M6969" i="1"/>
  <c r="M6970" i="1"/>
  <c r="M6971" i="1"/>
  <c r="M6972" i="1"/>
  <c r="M6973" i="1"/>
  <c r="M6974" i="1"/>
  <c r="M6975" i="1"/>
  <c r="M6976" i="1"/>
  <c r="M6977" i="1"/>
  <c r="M6978" i="1"/>
  <c r="M6979" i="1"/>
  <c r="M6980" i="1"/>
  <c r="M6981" i="1"/>
  <c r="M6982" i="1"/>
  <c r="M6983" i="1"/>
  <c r="M6984" i="1"/>
  <c r="M6985" i="1"/>
  <c r="M6986" i="1"/>
  <c r="M6987" i="1"/>
  <c r="M6988" i="1"/>
  <c r="M6989" i="1"/>
  <c r="M6990" i="1"/>
  <c r="M6991" i="1"/>
  <c r="M6992" i="1"/>
  <c r="M6993" i="1"/>
  <c r="M6994" i="1"/>
  <c r="M6995" i="1"/>
  <c r="M6996" i="1"/>
  <c r="M6997" i="1"/>
  <c r="M6998" i="1"/>
  <c r="M6999" i="1"/>
  <c r="M7000" i="1"/>
  <c r="M7001" i="1"/>
  <c r="M7002" i="1"/>
  <c r="M7003" i="1"/>
  <c r="M7004" i="1"/>
  <c r="M7005" i="1"/>
  <c r="M7006" i="1"/>
  <c r="M7007" i="1"/>
  <c r="M7008" i="1"/>
  <c r="M7009" i="1"/>
  <c r="M7010" i="1"/>
  <c r="M7011" i="1"/>
  <c r="M7012" i="1"/>
  <c r="M7013" i="1"/>
  <c r="M7014" i="1"/>
  <c r="M7015" i="1"/>
  <c r="M7016" i="1"/>
  <c r="M7017" i="1"/>
  <c r="M7018" i="1"/>
  <c r="M7019" i="1"/>
  <c r="M7020" i="1"/>
  <c r="M7021" i="1"/>
  <c r="M7022" i="1"/>
  <c r="M7023" i="1"/>
  <c r="M7024" i="1"/>
  <c r="M7025" i="1"/>
  <c r="M7026" i="1"/>
  <c r="M7027" i="1"/>
  <c r="M7028" i="1"/>
  <c r="M7029" i="1"/>
  <c r="M7030" i="1"/>
  <c r="M7031" i="1"/>
  <c r="M7032" i="1"/>
  <c r="M7033" i="1"/>
  <c r="M7034" i="1"/>
  <c r="M7035" i="1"/>
  <c r="M7036" i="1"/>
  <c r="M7037" i="1"/>
  <c r="M7038" i="1"/>
  <c r="M7039" i="1"/>
  <c r="M7040" i="1"/>
  <c r="M7041" i="1"/>
  <c r="M7042" i="1"/>
  <c r="M7043" i="1"/>
  <c r="M7044" i="1"/>
  <c r="M7045" i="1"/>
  <c r="M7046" i="1"/>
  <c r="M7047" i="1"/>
  <c r="M7048" i="1"/>
  <c r="M7049" i="1"/>
  <c r="M7050" i="1"/>
  <c r="M7051" i="1"/>
  <c r="M7052" i="1"/>
  <c r="M7053" i="1"/>
  <c r="M7054" i="1"/>
  <c r="M7055" i="1"/>
  <c r="M7056" i="1"/>
  <c r="M7057" i="1"/>
  <c r="M7058" i="1"/>
  <c r="M7059" i="1"/>
  <c r="M7060" i="1"/>
  <c r="M7061" i="1"/>
  <c r="M7062" i="1"/>
  <c r="M7063" i="1"/>
  <c r="M7064" i="1"/>
  <c r="M7065" i="1"/>
  <c r="M7066" i="1"/>
  <c r="M7067" i="1"/>
  <c r="M7068" i="1"/>
  <c r="M7069" i="1"/>
  <c r="M7070" i="1"/>
  <c r="M7071" i="1"/>
  <c r="M7072" i="1"/>
  <c r="M7073" i="1"/>
  <c r="M7074" i="1"/>
  <c r="M7075" i="1"/>
  <c r="M7076" i="1"/>
  <c r="M7077" i="1"/>
  <c r="M7078" i="1"/>
  <c r="M7079" i="1"/>
  <c r="M7080" i="1"/>
  <c r="M7081" i="1"/>
  <c r="M7082" i="1"/>
  <c r="M7083" i="1"/>
  <c r="M7084" i="1"/>
  <c r="M7085" i="1"/>
  <c r="M7086" i="1"/>
  <c r="M7087" i="1"/>
  <c r="M7088" i="1"/>
  <c r="M7089" i="1"/>
  <c r="M7090" i="1"/>
  <c r="M7091" i="1"/>
  <c r="M7092" i="1"/>
  <c r="M7093" i="1"/>
  <c r="M7094" i="1"/>
  <c r="M7095" i="1"/>
  <c r="M7096" i="1"/>
  <c r="M7097" i="1"/>
  <c r="M7098" i="1"/>
  <c r="M7099" i="1"/>
  <c r="M7100" i="1"/>
  <c r="M7101" i="1"/>
  <c r="M7102" i="1"/>
  <c r="M7103" i="1"/>
  <c r="M7104" i="1"/>
  <c r="M7105" i="1"/>
  <c r="M7106" i="1"/>
  <c r="M7107" i="1"/>
  <c r="M7108" i="1"/>
  <c r="M7109" i="1"/>
  <c r="M7110" i="1"/>
  <c r="M7111" i="1"/>
  <c r="M7112" i="1"/>
  <c r="M7113" i="1"/>
  <c r="M7114" i="1"/>
  <c r="M7115" i="1"/>
  <c r="M7116" i="1"/>
  <c r="M7117" i="1"/>
  <c r="M7118" i="1"/>
  <c r="M7119" i="1"/>
  <c r="M7120" i="1"/>
  <c r="M7121" i="1"/>
  <c r="M7122" i="1"/>
  <c r="M7123" i="1"/>
  <c r="M7124" i="1"/>
  <c r="M7125" i="1"/>
  <c r="M7126" i="1"/>
  <c r="M7127" i="1"/>
  <c r="M7128" i="1"/>
  <c r="M7129" i="1"/>
  <c r="M7130" i="1"/>
  <c r="M7131" i="1"/>
  <c r="M7132" i="1"/>
  <c r="M7133" i="1"/>
  <c r="M7134" i="1"/>
  <c r="M7135" i="1"/>
  <c r="M7136" i="1"/>
  <c r="M7137" i="1"/>
  <c r="M7138" i="1"/>
  <c r="M7139" i="1"/>
  <c r="M7140" i="1"/>
  <c r="M7141" i="1"/>
  <c r="M7142" i="1"/>
  <c r="M7143" i="1"/>
  <c r="M7144" i="1"/>
  <c r="M7145" i="1"/>
  <c r="M7146" i="1"/>
  <c r="M7147" i="1"/>
  <c r="M7148" i="1"/>
  <c r="M7149" i="1"/>
  <c r="M7150" i="1"/>
  <c r="M7151" i="1"/>
  <c r="M7152" i="1"/>
  <c r="M7153" i="1"/>
  <c r="M7154" i="1"/>
  <c r="M7155" i="1"/>
  <c r="M7156" i="1"/>
  <c r="M7157" i="1"/>
  <c r="M7158" i="1"/>
  <c r="M7159" i="1"/>
  <c r="M7160" i="1"/>
  <c r="M7161" i="1"/>
  <c r="M7162" i="1"/>
  <c r="M7163" i="1"/>
  <c r="M7164" i="1"/>
  <c r="M7165" i="1"/>
  <c r="M7166" i="1"/>
  <c r="M7167" i="1"/>
  <c r="M7168" i="1"/>
  <c r="M7169" i="1"/>
  <c r="M7170" i="1"/>
  <c r="M7171" i="1"/>
  <c r="M7172" i="1"/>
  <c r="M7173" i="1"/>
  <c r="M7174" i="1"/>
  <c r="M7175" i="1"/>
  <c r="M7176" i="1"/>
  <c r="M7177" i="1"/>
  <c r="M7178" i="1"/>
  <c r="M7179" i="1"/>
  <c r="M7180" i="1"/>
  <c r="M7181" i="1"/>
  <c r="M7182" i="1"/>
  <c r="M7183" i="1"/>
  <c r="M7184" i="1"/>
  <c r="M7185" i="1"/>
  <c r="M7186" i="1"/>
  <c r="M7187" i="1"/>
  <c r="M7188" i="1"/>
  <c r="M7189" i="1"/>
  <c r="M7190" i="1"/>
  <c r="M7191" i="1"/>
  <c r="M7192" i="1"/>
  <c r="M7193" i="1"/>
  <c r="M7194" i="1"/>
  <c r="M7195" i="1"/>
  <c r="M7196" i="1"/>
  <c r="M7197" i="1"/>
  <c r="M7198" i="1"/>
  <c r="M7199" i="1"/>
  <c r="M7200" i="1"/>
  <c r="M7201" i="1"/>
  <c r="M7202" i="1"/>
  <c r="M7203" i="1"/>
  <c r="M7204" i="1"/>
  <c r="M7205" i="1"/>
  <c r="M7206" i="1"/>
  <c r="M7207" i="1"/>
  <c r="M7208" i="1"/>
  <c r="M7209" i="1"/>
  <c r="M7210" i="1"/>
  <c r="M7211" i="1"/>
  <c r="M7212" i="1"/>
  <c r="M7213" i="1"/>
  <c r="M7214" i="1"/>
  <c r="M7215" i="1"/>
  <c r="M7216" i="1"/>
  <c r="M7217" i="1"/>
  <c r="M7218" i="1"/>
  <c r="M7219" i="1"/>
  <c r="M7220" i="1"/>
  <c r="M7221" i="1"/>
  <c r="M7222" i="1"/>
  <c r="M7223" i="1"/>
  <c r="M7224" i="1"/>
  <c r="M7225" i="1"/>
  <c r="M7226" i="1"/>
  <c r="M7227" i="1"/>
  <c r="M7228" i="1"/>
  <c r="M7229" i="1"/>
  <c r="M7230" i="1"/>
  <c r="M7231" i="1"/>
  <c r="M7232" i="1"/>
  <c r="M7233" i="1"/>
  <c r="M7234" i="1"/>
  <c r="M7235" i="1"/>
  <c r="M7236" i="1"/>
  <c r="M7237" i="1"/>
  <c r="M7238" i="1"/>
  <c r="M7239" i="1"/>
  <c r="M7240" i="1"/>
  <c r="M7241" i="1"/>
  <c r="M7242" i="1"/>
  <c r="M7243" i="1"/>
  <c r="M7244" i="1"/>
  <c r="M7245" i="1"/>
  <c r="M7246" i="1"/>
  <c r="M7247" i="1"/>
  <c r="M7248" i="1"/>
  <c r="M7249" i="1"/>
  <c r="M7250" i="1"/>
  <c r="M7251" i="1"/>
  <c r="M7252" i="1"/>
  <c r="M7253" i="1"/>
  <c r="M7254" i="1"/>
  <c r="M7255" i="1"/>
  <c r="M7256" i="1"/>
  <c r="M7257" i="1"/>
  <c r="M7258" i="1"/>
  <c r="M7259" i="1"/>
  <c r="M7260" i="1"/>
  <c r="M7261" i="1"/>
  <c r="M7262" i="1"/>
  <c r="M7263" i="1"/>
  <c r="M7264" i="1"/>
  <c r="M7265" i="1"/>
  <c r="M7266" i="1"/>
  <c r="M7267" i="1"/>
  <c r="M7268" i="1"/>
  <c r="M7269" i="1"/>
  <c r="M7270" i="1"/>
  <c r="M7271" i="1"/>
  <c r="M7272" i="1"/>
  <c r="M7273" i="1"/>
  <c r="M7274" i="1"/>
  <c r="M7275" i="1"/>
  <c r="M7276" i="1"/>
  <c r="M7277" i="1"/>
  <c r="M7278" i="1"/>
  <c r="M7279" i="1"/>
  <c r="M7280" i="1"/>
  <c r="M7281" i="1"/>
  <c r="M7282" i="1"/>
  <c r="M7283" i="1"/>
  <c r="M7284" i="1"/>
  <c r="M7285" i="1"/>
  <c r="M7286" i="1"/>
  <c r="M7287" i="1"/>
  <c r="M7288" i="1"/>
  <c r="M7289" i="1"/>
  <c r="M7290" i="1"/>
  <c r="M7291" i="1"/>
  <c r="M7292" i="1"/>
  <c r="M7293" i="1"/>
  <c r="M7294" i="1"/>
  <c r="M7295" i="1"/>
  <c r="M7296" i="1"/>
  <c r="M7297" i="1"/>
  <c r="M7298" i="1"/>
  <c r="M7299" i="1"/>
  <c r="M7300" i="1"/>
  <c r="M7301" i="1"/>
  <c r="M7302" i="1"/>
  <c r="M7303" i="1"/>
  <c r="M7304" i="1"/>
  <c r="M7305" i="1"/>
  <c r="M7306" i="1"/>
  <c r="M7307" i="1"/>
  <c r="M7308" i="1"/>
  <c r="M7309" i="1"/>
  <c r="M7310" i="1"/>
  <c r="M7311" i="1"/>
  <c r="M7312" i="1"/>
  <c r="M7313" i="1"/>
  <c r="M7314" i="1"/>
  <c r="M7315" i="1"/>
  <c r="M7316" i="1"/>
  <c r="M7317" i="1"/>
  <c r="M7318" i="1"/>
  <c r="M7319" i="1"/>
  <c r="M7320" i="1"/>
  <c r="M7321" i="1"/>
  <c r="M7322" i="1"/>
  <c r="M7323" i="1"/>
  <c r="M7324" i="1"/>
  <c r="M7325" i="1"/>
  <c r="M7326" i="1"/>
  <c r="M7327" i="1"/>
  <c r="M7328" i="1"/>
  <c r="M7329" i="1"/>
  <c r="M7330" i="1"/>
  <c r="M7331" i="1"/>
  <c r="M7332" i="1"/>
  <c r="M7333" i="1"/>
  <c r="M7334" i="1"/>
  <c r="M7335" i="1"/>
  <c r="M7336" i="1"/>
  <c r="M7337" i="1"/>
  <c r="M7338" i="1"/>
  <c r="M7339" i="1"/>
  <c r="M7340" i="1"/>
  <c r="M7341" i="1"/>
  <c r="M7342" i="1"/>
  <c r="M7343" i="1"/>
  <c r="M7344" i="1"/>
  <c r="M7345" i="1"/>
  <c r="M7346" i="1"/>
  <c r="M7347" i="1"/>
  <c r="M7348" i="1"/>
  <c r="M7349" i="1"/>
  <c r="M7350" i="1"/>
  <c r="M7351" i="1"/>
  <c r="M7352" i="1"/>
  <c r="M7353" i="1"/>
  <c r="M7354" i="1"/>
  <c r="M7355" i="1"/>
  <c r="M7356" i="1"/>
  <c r="M7357" i="1"/>
  <c r="M7358" i="1"/>
  <c r="M7359" i="1"/>
  <c r="M7360" i="1"/>
  <c r="M7361" i="1"/>
  <c r="M7362" i="1"/>
  <c r="M7363" i="1"/>
  <c r="M7364" i="1"/>
  <c r="M7365" i="1"/>
  <c r="M7366" i="1"/>
  <c r="M7367" i="1"/>
  <c r="M7368" i="1"/>
  <c r="M7369" i="1"/>
  <c r="M7370" i="1"/>
  <c r="M7371" i="1"/>
  <c r="M7372" i="1"/>
  <c r="M7373" i="1"/>
  <c r="M7374" i="1"/>
  <c r="M7375" i="1"/>
  <c r="M7376" i="1"/>
  <c r="M7377" i="1"/>
  <c r="M7378" i="1"/>
  <c r="M7379" i="1"/>
  <c r="M7380" i="1"/>
  <c r="M7381" i="1"/>
  <c r="M7382" i="1"/>
  <c r="M7383" i="1"/>
  <c r="M7384" i="1"/>
  <c r="M7385" i="1"/>
  <c r="M7386" i="1"/>
  <c r="M7387" i="1"/>
  <c r="M7388" i="1"/>
  <c r="M7389" i="1"/>
  <c r="M7390" i="1"/>
  <c r="M7391" i="1"/>
  <c r="M7392" i="1"/>
  <c r="M7393" i="1"/>
  <c r="M7394" i="1"/>
  <c r="M7395" i="1"/>
  <c r="M7396" i="1"/>
  <c r="M7397" i="1"/>
  <c r="M7398" i="1"/>
  <c r="M7399" i="1"/>
  <c r="M7400" i="1"/>
  <c r="M7401" i="1"/>
  <c r="M7402" i="1"/>
  <c r="M7403" i="1"/>
  <c r="M7404" i="1"/>
  <c r="M7405" i="1"/>
  <c r="M7406" i="1"/>
  <c r="M7407" i="1"/>
  <c r="M7408" i="1"/>
  <c r="M7409" i="1"/>
  <c r="M7410" i="1"/>
  <c r="M7411" i="1"/>
  <c r="M7412" i="1"/>
  <c r="M7413" i="1"/>
  <c r="M7414" i="1"/>
  <c r="M7415" i="1"/>
  <c r="M7416" i="1"/>
  <c r="M7417" i="1"/>
  <c r="M7418" i="1"/>
  <c r="M7419" i="1"/>
  <c r="M7420" i="1"/>
  <c r="M7421" i="1"/>
  <c r="M7422" i="1"/>
  <c r="M7423" i="1"/>
  <c r="M7424" i="1"/>
  <c r="M7425" i="1"/>
  <c r="M7426" i="1"/>
  <c r="M7427" i="1"/>
  <c r="M7428" i="1"/>
  <c r="M7429" i="1"/>
  <c r="M7430" i="1"/>
  <c r="M7431" i="1"/>
  <c r="M7432" i="1"/>
  <c r="M7433" i="1"/>
  <c r="M7434" i="1"/>
  <c r="M7435" i="1"/>
  <c r="M7436" i="1"/>
  <c r="M7437" i="1"/>
  <c r="M7438" i="1"/>
  <c r="M7439" i="1"/>
  <c r="M7440" i="1"/>
  <c r="M7441" i="1"/>
  <c r="M7442" i="1"/>
  <c r="M7443" i="1"/>
  <c r="M7444" i="1"/>
  <c r="M7445" i="1"/>
  <c r="M7446" i="1"/>
  <c r="M7447" i="1"/>
  <c r="M7448" i="1"/>
  <c r="M7449" i="1"/>
  <c r="M7450" i="1"/>
  <c r="M7451" i="1"/>
  <c r="M7452" i="1"/>
  <c r="M7453" i="1"/>
  <c r="M7454" i="1"/>
  <c r="M7455" i="1"/>
  <c r="M7456" i="1"/>
  <c r="M7457" i="1"/>
  <c r="M7458" i="1"/>
  <c r="M7459" i="1"/>
  <c r="M7460" i="1"/>
  <c r="M7461" i="1"/>
  <c r="M7462" i="1"/>
  <c r="M7463" i="1"/>
  <c r="M7464" i="1"/>
  <c r="M7465" i="1"/>
  <c r="M7466" i="1"/>
  <c r="M7467" i="1"/>
  <c r="M7468" i="1"/>
  <c r="M7469" i="1"/>
  <c r="M7470" i="1"/>
  <c r="M7471" i="1"/>
  <c r="M7472" i="1"/>
  <c r="M7473" i="1"/>
  <c r="M7474" i="1"/>
  <c r="M7475" i="1"/>
  <c r="M7476" i="1"/>
  <c r="M7477" i="1"/>
  <c r="M7478" i="1"/>
  <c r="M7479" i="1"/>
  <c r="M7480" i="1"/>
  <c r="M7481" i="1"/>
  <c r="M7482" i="1"/>
  <c r="M7483" i="1"/>
  <c r="M7484" i="1"/>
  <c r="M7485" i="1"/>
  <c r="M7486" i="1"/>
  <c r="M7487" i="1"/>
  <c r="M7488" i="1"/>
  <c r="M7489" i="1"/>
  <c r="M7490" i="1"/>
  <c r="M7491" i="1"/>
  <c r="M7492" i="1"/>
  <c r="M7493" i="1"/>
  <c r="M7494" i="1"/>
  <c r="M7495" i="1"/>
  <c r="M7496" i="1"/>
  <c r="M7497" i="1"/>
  <c r="M7498" i="1"/>
  <c r="M7499" i="1"/>
  <c r="M7500" i="1"/>
  <c r="M7501" i="1"/>
  <c r="M7502" i="1"/>
  <c r="M7503" i="1"/>
  <c r="M7504" i="1"/>
  <c r="M7505" i="1"/>
  <c r="M7506" i="1"/>
  <c r="M7507" i="1"/>
  <c r="M7508" i="1"/>
  <c r="M7509" i="1"/>
  <c r="M7510" i="1"/>
  <c r="M7511" i="1"/>
  <c r="M7512" i="1"/>
  <c r="M7513" i="1"/>
  <c r="M7514" i="1"/>
  <c r="M7515" i="1"/>
  <c r="M7516" i="1"/>
  <c r="M7517" i="1"/>
  <c r="M7518" i="1"/>
  <c r="M7519" i="1"/>
  <c r="M7520" i="1"/>
  <c r="M7521" i="1"/>
  <c r="M7522" i="1"/>
  <c r="M7523" i="1"/>
  <c r="M7524" i="1"/>
  <c r="M7525" i="1"/>
  <c r="M7526" i="1"/>
  <c r="M7527" i="1"/>
  <c r="M7528" i="1"/>
  <c r="M7529" i="1"/>
  <c r="M7530" i="1"/>
  <c r="M7531" i="1"/>
  <c r="M7532" i="1"/>
  <c r="M7533" i="1"/>
  <c r="M7534" i="1"/>
  <c r="M7535" i="1"/>
  <c r="M7536" i="1"/>
  <c r="M7537" i="1"/>
  <c r="M7538" i="1"/>
  <c r="M7539" i="1"/>
  <c r="M7540" i="1"/>
  <c r="M7541" i="1"/>
  <c r="M7542" i="1"/>
  <c r="M7543" i="1"/>
  <c r="M7544" i="1"/>
  <c r="M7545" i="1"/>
  <c r="M7546" i="1"/>
  <c r="M7547" i="1"/>
  <c r="M7548" i="1"/>
  <c r="M7549" i="1"/>
  <c r="M7550" i="1"/>
  <c r="M7551" i="1"/>
  <c r="M7552" i="1"/>
  <c r="M7553" i="1"/>
  <c r="M7554" i="1"/>
  <c r="M7555" i="1"/>
  <c r="M7556" i="1"/>
  <c r="M7557" i="1"/>
  <c r="M7558" i="1"/>
  <c r="M7559" i="1"/>
  <c r="M7560" i="1"/>
  <c r="M7561" i="1"/>
  <c r="M7562" i="1"/>
  <c r="M7563" i="1"/>
  <c r="M7564" i="1"/>
  <c r="M7565" i="1"/>
  <c r="M7566" i="1"/>
  <c r="M7567" i="1"/>
  <c r="M7568" i="1"/>
  <c r="M7569" i="1"/>
  <c r="M7570" i="1"/>
  <c r="M7571" i="1"/>
  <c r="M7572" i="1"/>
  <c r="M7573" i="1"/>
  <c r="M7574" i="1"/>
  <c r="M7575" i="1"/>
  <c r="M7576" i="1"/>
  <c r="M7577" i="1"/>
  <c r="M7578" i="1"/>
  <c r="M7579" i="1"/>
  <c r="M7580" i="1"/>
  <c r="M7581" i="1"/>
  <c r="M7582" i="1"/>
  <c r="M7583" i="1"/>
  <c r="M7584" i="1"/>
  <c r="M7585" i="1"/>
  <c r="M7586" i="1"/>
  <c r="M7587" i="1"/>
  <c r="M7588" i="1"/>
  <c r="M7589" i="1"/>
  <c r="M7590" i="1"/>
  <c r="M7591" i="1"/>
  <c r="M7592" i="1"/>
  <c r="M7593" i="1"/>
  <c r="M7594" i="1"/>
  <c r="M7595" i="1"/>
  <c r="M7596" i="1"/>
  <c r="M7597" i="1"/>
  <c r="M7598" i="1"/>
  <c r="M7599" i="1"/>
  <c r="M7600" i="1"/>
  <c r="M7601" i="1"/>
  <c r="M7602" i="1"/>
  <c r="M7603" i="1"/>
  <c r="M7604" i="1"/>
  <c r="M7605" i="1"/>
  <c r="M7606" i="1"/>
  <c r="M7607" i="1"/>
  <c r="M7608" i="1"/>
  <c r="M7609" i="1"/>
  <c r="M7610" i="1"/>
  <c r="M7611" i="1"/>
  <c r="M7612" i="1"/>
  <c r="M7613" i="1"/>
  <c r="M7614" i="1"/>
  <c r="M7615" i="1"/>
  <c r="M7616" i="1"/>
  <c r="M7617" i="1"/>
  <c r="M7618" i="1"/>
  <c r="M7619" i="1"/>
  <c r="M7620" i="1"/>
  <c r="M7621" i="1"/>
  <c r="M7622" i="1"/>
  <c r="M7623" i="1"/>
  <c r="M7624" i="1"/>
  <c r="M7625" i="1"/>
  <c r="M7626" i="1"/>
  <c r="M7627" i="1"/>
  <c r="M7628" i="1"/>
  <c r="M7629" i="1"/>
  <c r="M7630" i="1"/>
  <c r="M7631" i="1"/>
  <c r="M7632" i="1"/>
  <c r="M7633" i="1"/>
  <c r="M7634" i="1"/>
  <c r="M7635" i="1"/>
  <c r="M7636" i="1"/>
  <c r="M7637" i="1"/>
  <c r="M7638" i="1"/>
  <c r="M7639" i="1"/>
  <c r="M7640" i="1"/>
  <c r="M7641" i="1"/>
  <c r="M7642" i="1"/>
  <c r="M7643" i="1"/>
  <c r="M7644" i="1"/>
  <c r="M7645" i="1"/>
  <c r="M7646" i="1"/>
  <c r="M7647" i="1"/>
  <c r="M7648" i="1"/>
  <c r="M7649" i="1"/>
  <c r="M7650" i="1"/>
  <c r="M7651" i="1"/>
  <c r="M7652" i="1"/>
  <c r="M7653" i="1"/>
  <c r="M7654" i="1"/>
  <c r="M7655" i="1"/>
  <c r="M7656" i="1"/>
  <c r="M7657" i="1"/>
  <c r="M7658" i="1"/>
  <c r="M7659" i="1"/>
  <c r="M7660" i="1"/>
  <c r="M7661" i="1"/>
  <c r="M7662" i="1"/>
  <c r="M7663" i="1"/>
  <c r="M7664" i="1"/>
  <c r="M7665" i="1"/>
  <c r="M7666" i="1"/>
  <c r="M7667" i="1"/>
  <c r="M7668" i="1"/>
  <c r="M7669" i="1"/>
  <c r="M7670" i="1"/>
  <c r="M7671" i="1"/>
  <c r="M7672" i="1"/>
  <c r="M7673" i="1"/>
  <c r="M7674" i="1"/>
  <c r="M7675" i="1"/>
  <c r="M7676" i="1"/>
  <c r="M7677" i="1"/>
  <c r="M7678" i="1"/>
  <c r="M7679" i="1"/>
  <c r="M7680" i="1"/>
  <c r="M7681" i="1"/>
  <c r="M7682" i="1"/>
  <c r="M7683" i="1"/>
  <c r="M7684" i="1"/>
  <c r="M7685" i="1"/>
  <c r="M7686" i="1"/>
  <c r="M7687" i="1"/>
  <c r="M7688" i="1"/>
  <c r="M7689" i="1"/>
  <c r="M7690" i="1"/>
  <c r="M7691" i="1"/>
  <c r="M7692" i="1"/>
  <c r="M7693" i="1"/>
  <c r="M7694" i="1"/>
  <c r="M7695" i="1"/>
  <c r="M7696" i="1"/>
  <c r="M7697" i="1"/>
  <c r="M7698" i="1"/>
  <c r="M7699" i="1"/>
  <c r="M7700" i="1"/>
  <c r="M7701" i="1"/>
  <c r="M7702" i="1"/>
  <c r="M7703" i="1"/>
  <c r="M7704" i="1"/>
  <c r="M7705" i="1"/>
  <c r="M7706" i="1"/>
  <c r="M7707" i="1"/>
  <c r="M7708" i="1"/>
  <c r="M7709" i="1"/>
  <c r="M7710" i="1"/>
  <c r="M7711" i="1"/>
  <c r="M7712" i="1"/>
  <c r="M7713" i="1"/>
  <c r="M7714" i="1"/>
  <c r="M7715" i="1"/>
  <c r="M7716" i="1"/>
  <c r="M7717" i="1"/>
  <c r="M7718" i="1"/>
  <c r="M7719" i="1"/>
  <c r="M7720" i="1"/>
  <c r="M7721" i="1"/>
  <c r="M7722" i="1"/>
  <c r="M7723" i="1"/>
  <c r="M7724" i="1"/>
  <c r="M7725" i="1"/>
  <c r="M7726" i="1"/>
  <c r="M7727" i="1"/>
  <c r="M7728" i="1"/>
  <c r="M7729" i="1"/>
  <c r="M7730" i="1"/>
  <c r="M7731" i="1"/>
  <c r="M7732" i="1"/>
  <c r="M7733" i="1"/>
  <c r="M7734" i="1"/>
  <c r="M7735" i="1"/>
  <c r="M7736" i="1"/>
  <c r="M7737" i="1"/>
  <c r="M7738" i="1"/>
  <c r="M7739" i="1"/>
  <c r="M7740" i="1"/>
  <c r="M7741" i="1"/>
  <c r="M7742" i="1"/>
  <c r="M7743" i="1"/>
  <c r="M7744" i="1"/>
  <c r="M7745" i="1"/>
  <c r="M7746" i="1"/>
  <c r="M7747" i="1"/>
  <c r="M7748" i="1"/>
  <c r="M7749" i="1"/>
  <c r="M7750" i="1"/>
  <c r="M7751" i="1"/>
  <c r="M7752" i="1"/>
  <c r="M7753" i="1"/>
  <c r="M7754" i="1"/>
  <c r="M7755" i="1"/>
  <c r="M7756" i="1"/>
  <c r="M7757" i="1"/>
  <c r="M7758" i="1"/>
  <c r="M7759" i="1"/>
  <c r="M7760" i="1"/>
  <c r="M7761" i="1"/>
  <c r="M7762" i="1"/>
  <c r="M7763" i="1"/>
  <c r="M7764" i="1"/>
  <c r="M7765" i="1"/>
  <c r="M7766" i="1"/>
  <c r="M7767" i="1"/>
  <c r="M7768" i="1"/>
  <c r="M7769" i="1"/>
  <c r="M7770" i="1"/>
  <c r="M7771" i="1"/>
  <c r="M7772" i="1"/>
  <c r="M7773" i="1"/>
  <c r="M7774" i="1"/>
  <c r="M7775" i="1"/>
  <c r="M7776" i="1"/>
  <c r="M7777" i="1"/>
  <c r="M7778" i="1"/>
  <c r="M7779" i="1"/>
  <c r="M7780" i="1"/>
  <c r="M7781" i="1"/>
  <c r="M7782" i="1"/>
  <c r="M7783" i="1"/>
  <c r="M7784" i="1"/>
  <c r="M7785" i="1"/>
  <c r="M7786" i="1"/>
  <c r="M7787" i="1"/>
  <c r="M7788" i="1"/>
  <c r="M7789" i="1"/>
  <c r="M7790" i="1"/>
  <c r="M7791" i="1"/>
  <c r="M7792" i="1"/>
  <c r="M7793" i="1"/>
  <c r="M7794" i="1"/>
  <c r="M7795" i="1"/>
  <c r="M7796" i="1"/>
  <c r="M7797" i="1"/>
  <c r="M7798" i="1"/>
  <c r="M7799" i="1"/>
  <c r="M7800" i="1"/>
  <c r="M7801" i="1"/>
  <c r="M7802" i="1"/>
  <c r="M7803" i="1"/>
  <c r="M7804" i="1"/>
  <c r="M7805" i="1"/>
  <c r="M7806" i="1"/>
  <c r="M7807" i="1"/>
  <c r="M7808" i="1"/>
  <c r="M7809" i="1"/>
  <c r="M7810" i="1"/>
  <c r="M7811" i="1"/>
  <c r="M7812" i="1"/>
  <c r="M7813" i="1"/>
  <c r="M7814" i="1"/>
  <c r="M7815" i="1"/>
  <c r="M7816" i="1"/>
  <c r="M7817" i="1"/>
  <c r="M7818" i="1"/>
  <c r="M7819" i="1"/>
  <c r="M7820" i="1"/>
  <c r="M7821" i="1"/>
  <c r="M7822" i="1"/>
  <c r="M7823" i="1"/>
  <c r="M7824" i="1"/>
  <c r="M7825" i="1"/>
  <c r="M7826" i="1"/>
  <c r="M7827" i="1"/>
  <c r="M7828" i="1"/>
  <c r="M7829" i="1"/>
  <c r="M7830" i="1"/>
  <c r="M7831" i="1"/>
  <c r="M7832" i="1"/>
  <c r="M7833" i="1"/>
  <c r="M7834" i="1"/>
  <c r="M7835" i="1"/>
  <c r="M7836" i="1"/>
  <c r="M7837" i="1"/>
  <c r="M7838" i="1"/>
  <c r="M7839" i="1"/>
  <c r="M7840" i="1"/>
  <c r="M7841" i="1"/>
  <c r="M7842" i="1"/>
  <c r="M7843" i="1"/>
  <c r="M7844" i="1"/>
  <c r="M7845" i="1"/>
  <c r="M7846" i="1"/>
  <c r="M7847" i="1"/>
  <c r="M7848" i="1"/>
  <c r="M7849" i="1"/>
  <c r="M7850" i="1"/>
  <c r="M7851" i="1"/>
  <c r="M7852" i="1"/>
  <c r="M7853" i="1"/>
  <c r="M7854" i="1"/>
  <c r="M7855" i="1"/>
  <c r="M7856" i="1"/>
  <c r="M7857" i="1"/>
  <c r="M7858" i="1"/>
  <c r="M7859" i="1"/>
  <c r="M7860" i="1"/>
  <c r="M7861" i="1"/>
  <c r="M7862" i="1"/>
  <c r="M7863" i="1"/>
  <c r="M7864" i="1"/>
  <c r="M7865" i="1"/>
  <c r="M7866" i="1"/>
  <c r="M7867" i="1"/>
  <c r="M7868" i="1"/>
  <c r="M7869" i="1"/>
  <c r="M7870" i="1"/>
  <c r="M7871" i="1"/>
  <c r="M7872" i="1"/>
  <c r="M7873" i="1"/>
  <c r="M7874" i="1"/>
  <c r="M7875" i="1"/>
  <c r="M7876" i="1"/>
  <c r="M7877" i="1"/>
  <c r="M7878" i="1"/>
  <c r="M7879" i="1"/>
  <c r="M7880" i="1"/>
  <c r="M7881" i="1"/>
  <c r="M7882" i="1"/>
  <c r="M7883" i="1"/>
  <c r="M7884" i="1"/>
  <c r="M7885" i="1"/>
  <c r="M7886" i="1"/>
  <c r="M7887" i="1"/>
  <c r="M7888" i="1"/>
  <c r="M7889" i="1"/>
  <c r="M7890" i="1"/>
  <c r="M7891" i="1"/>
  <c r="M7892" i="1"/>
  <c r="M7893" i="1"/>
  <c r="M7894" i="1"/>
  <c r="M7895" i="1"/>
  <c r="M7896" i="1"/>
  <c r="M7897" i="1"/>
  <c r="M7898" i="1"/>
  <c r="M7899" i="1"/>
  <c r="M7900" i="1"/>
  <c r="M7901" i="1"/>
  <c r="M7902" i="1"/>
  <c r="M7903" i="1"/>
  <c r="M7904" i="1"/>
  <c r="M7905" i="1"/>
  <c r="M7906" i="1"/>
  <c r="M7907" i="1"/>
  <c r="M7908" i="1"/>
  <c r="M7909" i="1"/>
  <c r="M7910" i="1"/>
  <c r="M7911" i="1"/>
  <c r="M7912" i="1"/>
  <c r="M7913" i="1"/>
  <c r="M7914" i="1"/>
  <c r="M7915" i="1"/>
  <c r="M7916" i="1"/>
  <c r="M7917" i="1"/>
  <c r="M7918" i="1"/>
  <c r="M7919" i="1"/>
  <c r="M7920" i="1"/>
  <c r="M7921" i="1"/>
  <c r="M7922" i="1"/>
  <c r="M7923" i="1"/>
  <c r="M7924" i="1"/>
  <c r="M7925" i="1"/>
  <c r="M7926" i="1"/>
  <c r="M7927" i="1"/>
  <c r="M7928" i="1"/>
  <c r="M7929" i="1"/>
  <c r="M7930" i="1"/>
  <c r="M7931" i="1"/>
  <c r="M7932" i="1"/>
  <c r="M7933" i="1"/>
  <c r="M7934" i="1"/>
  <c r="M7935" i="1"/>
  <c r="M7936" i="1"/>
  <c r="M7937" i="1"/>
  <c r="M7938" i="1"/>
  <c r="M7939" i="1"/>
  <c r="M7940" i="1"/>
  <c r="M7941" i="1"/>
  <c r="M7942" i="1"/>
  <c r="M7943" i="1"/>
  <c r="M7944" i="1"/>
  <c r="M7945" i="1"/>
  <c r="M7946" i="1"/>
  <c r="M7947" i="1"/>
  <c r="M7948" i="1"/>
  <c r="M7949" i="1"/>
  <c r="M7950" i="1"/>
  <c r="M7951" i="1"/>
  <c r="M7952" i="1"/>
  <c r="M7953" i="1"/>
  <c r="M7954" i="1"/>
  <c r="M7955" i="1"/>
  <c r="M7956" i="1"/>
  <c r="M7957" i="1"/>
  <c r="M7958" i="1"/>
  <c r="M7959" i="1"/>
  <c r="M7960" i="1"/>
  <c r="M7961" i="1"/>
  <c r="M7962" i="1"/>
  <c r="M7963" i="1"/>
  <c r="M7964" i="1"/>
  <c r="M7965" i="1"/>
  <c r="M7966" i="1"/>
  <c r="M7967" i="1"/>
  <c r="M7968" i="1"/>
  <c r="M7969" i="1"/>
  <c r="M7970" i="1"/>
  <c r="M7971" i="1"/>
  <c r="M7972" i="1"/>
  <c r="M7973" i="1"/>
  <c r="M7974" i="1"/>
  <c r="M7975" i="1"/>
  <c r="M7976" i="1"/>
  <c r="M7977" i="1"/>
  <c r="M7978" i="1"/>
  <c r="M7979" i="1"/>
  <c r="M7980" i="1"/>
  <c r="M7981" i="1"/>
  <c r="M7982" i="1"/>
  <c r="M7983" i="1"/>
  <c r="M7984" i="1"/>
  <c r="M7985" i="1"/>
  <c r="M7986" i="1"/>
  <c r="M7987" i="1"/>
  <c r="M7988" i="1"/>
  <c r="M7989" i="1"/>
  <c r="M7990" i="1"/>
  <c r="M7991" i="1"/>
  <c r="M7992" i="1"/>
  <c r="M7993" i="1"/>
  <c r="M7994" i="1"/>
  <c r="M7995" i="1"/>
  <c r="M7996" i="1"/>
  <c r="M7997" i="1"/>
  <c r="M7998" i="1"/>
  <c r="M7999" i="1"/>
  <c r="M8000" i="1"/>
  <c r="M8001" i="1"/>
  <c r="M8002" i="1"/>
  <c r="M8003" i="1"/>
  <c r="M8004" i="1"/>
  <c r="M8005" i="1"/>
  <c r="M8006" i="1"/>
  <c r="M8007" i="1"/>
  <c r="M8008" i="1"/>
  <c r="M8009" i="1"/>
  <c r="M8010" i="1"/>
  <c r="M8011" i="1"/>
  <c r="M8012" i="1"/>
  <c r="M8013" i="1"/>
  <c r="M8014" i="1"/>
  <c r="M8015" i="1"/>
  <c r="M8016" i="1"/>
  <c r="M8017" i="1"/>
  <c r="M8018" i="1"/>
  <c r="M8019" i="1"/>
  <c r="M8020" i="1"/>
  <c r="M8021" i="1"/>
  <c r="M8022" i="1"/>
  <c r="M8023" i="1"/>
  <c r="M8024" i="1"/>
  <c r="M8025" i="1"/>
  <c r="M8026" i="1"/>
  <c r="M8027" i="1"/>
  <c r="M8028" i="1"/>
  <c r="M8029" i="1"/>
  <c r="M8030" i="1"/>
  <c r="M8031" i="1"/>
  <c r="M8032" i="1"/>
  <c r="M8033" i="1"/>
  <c r="M8034" i="1"/>
  <c r="M8035" i="1"/>
  <c r="M8036" i="1"/>
  <c r="M8037" i="1"/>
  <c r="M8038" i="1"/>
  <c r="M8039" i="1"/>
  <c r="M8040" i="1"/>
  <c r="M8041" i="1"/>
  <c r="M8042" i="1"/>
  <c r="M8043" i="1"/>
  <c r="M8044" i="1"/>
  <c r="M8045" i="1"/>
  <c r="M8046" i="1"/>
  <c r="M8047" i="1"/>
  <c r="M8048" i="1"/>
  <c r="M8049" i="1"/>
  <c r="M8050" i="1"/>
  <c r="M8051" i="1"/>
  <c r="M8052" i="1"/>
  <c r="M8053" i="1"/>
  <c r="M8054" i="1"/>
  <c r="M8055" i="1"/>
  <c r="M8056" i="1"/>
  <c r="M8057" i="1"/>
  <c r="M8058" i="1"/>
  <c r="M8059" i="1"/>
  <c r="M8060" i="1"/>
  <c r="M8061" i="1"/>
  <c r="M8062" i="1"/>
  <c r="M8063" i="1"/>
  <c r="M8064" i="1"/>
  <c r="M8065" i="1"/>
  <c r="M8066" i="1"/>
  <c r="M8067" i="1"/>
  <c r="M8068" i="1"/>
  <c r="M8069" i="1"/>
  <c r="M8070" i="1"/>
  <c r="M8071" i="1"/>
  <c r="M8072" i="1"/>
  <c r="M8073" i="1"/>
  <c r="M8074" i="1"/>
  <c r="M8075" i="1"/>
  <c r="M8076" i="1"/>
  <c r="M8077" i="1"/>
  <c r="M8078" i="1"/>
  <c r="M8079" i="1"/>
  <c r="M8080" i="1"/>
  <c r="M8081" i="1"/>
  <c r="M8082" i="1"/>
  <c r="M8083" i="1"/>
  <c r="M8084" i="1"/>
  <c r="M8085" i="1"/>
  <c r="M8086" i="1"/>
  <c r="M8087" i="1"/>
  <c r="M8088" i="1"/>
  <c r="M8089" i="1"/>
  <c r="M8090" i="1"/>
  <c r="M8091" i="1"/>
  <c r="M8092" i="1"/>
  <c r="M8093" i="1"/>
  <c r="M8094" i="1"/>
  <c r="M8095" i="1"/>
  <c r="M8096" i="1"/>
  <c r="M8097" i="1"/>
  <c r="M8098" i="1"/>
  <c r="M8099" i="1"/>
  <c r="M8100" i="1"/>
  <c r="M8101" i="1"/>
  <c r="M8102" i="1"/>
  <c r="M8103" i="1"/>
  <c r="M8104" i="1"/>
  <c r="M8105" i="1"/>
  <c r="M8106" i="1"/>
  <c r="M8107" i="1"/>
  <c r="M8108" i="1"/>
  <c r="M8109" i="1"/>
  <c r="M8110" i="1"/>
  <c r="M8111" i="1"/>
  <c r="M8112" i="1"/>
  <c r="M8113" i="1"/>
  <c r="M8114" i="1"/>
  <c r="M8115" i="1"/>
  <c r="M8116" i="1"/>
  <c r="M8117" i="1"/>
  <c r="M8118" i="1"/>
  <c r="M8119" i="1"/>
  <c r="M8120" i="1"/>
  <c r="M8121" i="1"/>
  <c r="M8122" i="1"/>
  <c r="M8123" i="1"/>
  <c r="M8124" i="1"/>
  <c r="M8125" i="1"/>
  <c r="M8126" i="1"/>
  <c r="M8127" i="1"/>
  <c r="M8128" i="1"/>
  <c r="M8129" i="1"/>
  <c r="M8130" i="1"/>
  <c r="M8131" i="1"/>
  <c r="M8132" i="1"/>
  <c r="M8133" i="1"/>
  <c r="M8134" i="1"/>
  <c r="M8135" i="1"/>
  <c r="M8136" i="1"/>
  <c r="M8137" i="1"/>
  <c r="M8138" i="1"/>
  <c r="M8139" i="1"/>
  <c r="M8140" i="1"/>
  <c r="M8141" i="1"/>
  <c r="M8142" i="1"/>
  <c r="M8143" i="1"/>
  <c r="M8144" i="1"/>
  <c r="M8145" i="1"/>
  <c r="M8146" i="1"/>
  <c r="M8147" i="1"/>
  <c r="M8148" i="1"/>
  <c r="M8149" i="1"/>
  <c r="M8150" i="1"/>
  <c r="M8151" i="1"/>
  <c r="M8152" i="1"/>
  <c r="M8153" i="1"/>
  <c r="M8154" i="1"/>
  <c r="M8155" i="1"/>
  <c r="M8156" i="1"/>
  <c r="M8157" i="1"/>
  <c r="M8158" i="1"/>
  <c r="M8159" i="1"/>
  <c r="M8160" i="1"/>
  <c r="M8161" i="1"/>
  <c r="M8162" i="1"/>
  <c r="M8163" i="1"/>
  <c r="M8164" i="1"/>
  <c r="M8165" i="1"/>
  <c r="M8166" i="1"/>
  <c r="M8167" i="1"/>
  <c r="M8168" i="1"/>
  <c r="M8169" i="1"/>
  <c r="M8170" i="1"/>
  <c r="M8171" i="1"/>
  <c r="M8172" i="1"/>
  <c r="M8173" i="1"/>
  <c r="M8174" i="1"/>
  <c r="M8175" i="1"/>
  <c r="M8176" i="1"/>
  <c r="M8177" i="1"/>
  <c r="M8178" i="1"/>
  <c r="M8179" i="1"/>
  <c r="M8180" i="1"/>
  <c r="M8181" i="1"/>
  <c r="M8182" i="1"/>
  <c r="M8183" i="1"/>
  <c r="M8184" i="1"/>
  <c r="M8185" i="1"/>
  <c r="M8186" i="1"/>
  <c r="M8187" i="1"/>
  <c r="M8188" i="1"/>
  <c r="M8189" i="1"/>
  <c r="M8190" i="1"/>
  <c r="M8191" i="1"/>
  <c r="M8192" i="1"/>
  <c r="M8193" i="1"/>
  <c r="M8194" i="1"/>
  <c r="M8195" i="1"/>
  <c r="M8196" i="1"/>
  <c r="M8197" i="1"/>
  <c r="M8198" i="1"/>
  <c r="M8199" i="1"/>
  <c r="M8200" i="1"/>
  <c r="M8201" i="1"/>
  <c r="M8202" i="1"/>
  <c r="M8203" i="1"/>
  <c r="M8204" i="1"/>
  <c r="M8205" i="1"/>
  <c r="M8206" i="1"/>
  <c r="M8207" i="1"/>
  <c r="M8208" i="1"/>
  <c r="M8209" i="1"/>
  <c r="M8210" i="1"/>
  <c r="M8211" i="1"/>
  <c r="M8212" i="1"/>
  <c r="M8213" i="1"/>
  <c r="M8214" i="1"/>
  <c r="M8215" i="1"/>
  <c r="M8216" i="1"/>
  <c r="M8217" i="1"/>
  <c r="M8218" i="1"/>
  <c r="M8219" i="1"/>
  <c r="M8220" i="1"/>
  <c r="M8221" i="1"/>
  <c r="M8222" i="1"/>
  <c r="M8223" i="1"/>
  <c r="M8224" i="1"/>
  <c r="M8225" i="1"/>
  <c r="M8226" i="1"/>
  <c r="M8227" i="1"/>
  <c r="M8228" i="1"/>
  <c r="M8229" i="1"/>
  <c r="M8230" i="1"/>
  <c r="M8231" i="1"/>
  <c r="M8232" i="1"/>
  <c r="M8233" i="1"/>
  <c r="M8234" i="1"/>
  <c r="M8235" i="1"/>
  <c r="M8236" i="1"/>
  <c r="M8237" i="1"/>
  <c r="M8238" i="1"/>
  <c r="M8239" i="1"/>
  <c r="M8240" i="1"/>
  <c r="M8241" i="1"/>
  <c r="M8242" i="1"/>
  <c r="M8243" i="1"/>
  <c r="M8244" i="1"/>
  <c r="M8245" i="1"/>
  <c r="M8246" i="1"/>
  <c r="M8247" i="1"/>
  <c r="M8248" i="1"/>
  <c r="M8249" i="1"/>
  <c r="M8250" i="1"/>
  <c r="M8251" i="1"/>
  <c r="M8252" i="1"/>
  <c r="M8253" i="1"/>
  <c r="M8254" i="1"/>
  <c r="M8255" i="1"/>
  <c r="M8256" i="1"/>
  <c r="M8257" i="1"/>
  <c r="M8258" i="1"/>
  <c r="M8259" i="1"/>
  <c r="M8260" i="1"/>
  <c r="M8261" i="1"/>
  <c r="M8262" i="1"/>
  <c r="M8263" i="1"/>
  <c r="M8264" i="1"/>
  <c r="M8265" i="1"/>
  <c r="M8266" i="1"/>
  <c r="M8267" i="1"/>
  <c r="M8268" i="1"/>
  <c r="M8269" i="1"/>
  <c r="M8270" i="1"/>
  <c r="M8271" i="1"/>
  <c r="M8272" i="1"/>
  <c r="M8273" i="1"/>
  <c r="M8274" i="1"/>
  <c r="M8275" i="1"/>
  <c r="M8276" i="1"/>
  <c r="M8277" i="1"/>
  <c r="M8278" i="1"/>
  <c r="M8279" i="1"/>
  <c r="M8280" i="1"/>
  <c r="M8281" i="1"/>
  <c r="M8282" i="1"/>
  <c r="M8283" i="1"/>
  <c r="M8284" i="1"/>
  <c r="M8285" i="1"/>
  <c r="M8286" i="1"/>
  <c r="M8287" i="1"/>
  <c r="M8288" i="1"/>
  <c r="M8289" i="1"/>
  <c r="M8290" i="1"/>
  <c r="M8291" i="1"/>
  <c r="M8292" i="1"/>
  <c r="M8293" i="1"/>
  <c r="M8294" i="1"/>
  <c r="M8295" i="1"/>
  <c r="M8296" i="1"/>
  <c r="M8297" i="1"/>
  <c r="M8298" i="1"/>
  <c r="M8299" i="1"/>
  <c r="M8300" i="1"/>
  <c r="M8301" i="1"/>
  <c r="M8302" i="1"/>
  <c r="M8303" i="1"/>
  <c r="M8304" i="1"/>
  <c r="M8305" i="1"/>
  <c r="M8306" i="1"/>
  <c r="M8307" i="1"/>
  <c r="M8308" i="1"/>
  <c r="M8309" i="1"/>
  <c r="M8310" i="1"/>
  <c r="M8311" i="1"/>
  <c r="M8312" i="1"/>
  <c r="M8313" i="1"/>
  <c r="M8314" i="1"/>
  <c r="M8315" i="1"/>
  <c r="M8316" i="1"/>
  <c r="M8317" i="1"/>
  <c r="M8318" i="1"/>
  <c r="M8319" i="1"/>
  <c r="M8320" i="1"/>
  <c r="M8321" i="1"/>
  <c r="M8322" i="1"/>
  <c r="M8323" i="1"/>
  <c r="M8324" i="1"/>
  <c r="M8325" i="1"/>
  <c r="M8326" i="1"/>
  <c r="M8327" i="1"/>
  <c r="M8328" i="1"/>
  <c r="M8329" i="1"/>
  <c r="M8330" i="1"/>
  <c r="M8331" i="1"/>
  <c r="M8332" i="1"/>
  <c r="M8333" i="1"/>
  <c r="M8334" i="1"/>
  <c r="M8335" i="1"/>
  <c r="M8336" i="1"/>
  <c r="M8337" i="1"/>
  <c r="M8338" i="1"/>
  <c r="M8339" i="1"/>
  <c r="M8340" i="1"/>
  <c r="M8341" i="1"/>
  <c r="M8342" i="1"/>
  <c r="M8343" i="1"/>
  <c r="M8344" i="1"/>
  <c r="M8345" i="1"/>
  <c r="M8346" i="1"/>
  <c r="M8347" i="1"/>
  <c r="M8348" i="1"/>
  <c r="M8349" i="1"/>
  <c r="M8350" i="1"/>
  <c r="M8351" i="1"/>
  <c r="M8352" i="1"/>
  <c r="M8353" i="1"/>
  <c r="M8354" i="1"/>
  <c r="M8355" i="1"/>
  <c r="M8356" i="1"/>
  <c r="M8357" i="1"/>
  <c r="M8358" i="1"/>
  <c r="M8359" i="1"/>
  <c r="M8360" i="1"/>
  <c r="M8361" i="1"/>
  <c r="M8362" i="1"/>
  <c r="M8363" i="1"/>
  <c r="M8364" i="1"/>
  <c r="M8365" i="1"/>
  <c r="M8366" i="1"/>
  <c r="M8367" i="1"/>
  <c r="M8368" i="1"/>
  <c r="M8369" i="1"/>
  <c r="M8370" i="1"/>
  <c r="M8371" i="1"/>
  <c r="M8372" i="1"/>
  <c r="M8373" i="1"/>
  <c r="M8374" i="1"/>
  <c r="M8375" i="1"/>
  <c r="M8376" i="1"/>
  <c r="M8377" i="1"/>
  <c r="M8378" i="1"/>
  <c r="M8379" i="1"/>
  <c r="M8380" i="1"/>
  <c r="M8381" i="1"/>
  <c r="M8382" i="1"/>
  <c r="M8383" i="1"/>
  <c r="M8384" i="1"/>
  <c r="M8385" i="1"/>
  <c r="M8386" i="1"/>
  <c r="M8387" i="1"/>
  <c r="M8388" i="1"/>
  <c r="M8389" i="1"/>
  <c r="M8390" i="1"/>
  <c r="M8391" i="1"/>
  <c r="M8392" i="1"/>
  <c r="M8393" i="1"/>
  <c r="M8394" i="1"/>
  <c r="M8395" i="1"/>
  <c r="M8396" i="1"/>
  <c r="M8397" i="1"/>
  <c r="M8398" i="1"/>
  <c r="M8399" i="1"/>
  <c r="M8400" i="1"/>
  <c r="M8401" i="1"/>
  <c r="M8402" i="1"/>
  <c r="M8403" i="1"/>
  <c r="M8404" i="1"/>
  <c r="M8405" i="1"/>
  <c r="M8406" i="1"/>
  <c r="M8407" i="1"/>
  <c r="M8408" i="1"/>
  <c r="M8409" i="1"/>
  <c r="M8410" i="1"/>
  <c r="M8411" i="1"/>
  <c r="M8412" i="1"/>
  <c r="M8413" i="1"/>
  <c r="M8414" i="1"/>
  <c r="M8415" i="1"/>
  <c r="M8416" i="1"/>
  <c r="M8417" i="1"/>
  <c r="M8418" i="1"/>
  <c r="M8419" i="1"/>
  <c r="M8420" i="1"/>
  <c r="M8421" i="1"/>
  <c r="M8422" i="1"/>
  <c r="M8423" i="1"/>
  <c r="M8424" i="1"/>
  <c r="M8425" i="1"/>
  <c r="M8426" i="1"/>
  <c r="M8427" i="1"/>
  <c r="M8428" i="1"/>
  <c r="M8429" i="1"/>
  <c r="M8430" i="1"/>
  <c r="M8431" i="1"/>
  <c r="M8432" i="1"/>
  <c r="M8433" i="1"/>
  <c r="M8434" i="1"/>
  <c r="M8435" i="1"/>
  <c r="M8436" i="1"/>
  <c r="M8437" i="1"/>
  <c r="M8438" i="1"/>
  <c r="M8439" i="1"/>
  <c r="M8440" i="1"/>
  <c r="M8441" i="1"/>
  <c r="M8442" i="1"/>
  <c r="M8443" i="1"/>
  <c r="M8444" i="1"/>
  <c r="M8445" i="1"/>
  <c r="M8446" i="1"/>
  <c r="M8447" i="1"/>
  <c r="M8448" i="1"/>
  <c r="M8449" i="1"/>
  <c r="M8450" i="1"/>
  <c r="M8451" i="1"/>
  <c r="M8452" i="1"/>
  <c r="M8453" i="1"/>
  <c r="M8454" i="1"/>
  <c r="M8455" i="1"/>
  <c r="M8456" i="1"/>
  <c r="M8457" i="1"/>
  <c r="M8458" i="1"/>
  <c r="M8459" i="1"/>
  <c r="M8460" i="1"/>
  <c r="M8461" i="1"/>
  <c r="M8462" i="1"/>
  <c r="M8463" i="1"/>
  <c r="M8464" i="1"/>
  <c r="M8465" i="1"/>
  <c r="M8466" i="1"/>
  <c r="M8467" i="1"/>
  <c r="M8468" i="1"/>
  <c r="M8469" i="1"/>
  <c r="M8470" i="1"/>
  <c r="M8471" i="1"/>
  <c r="M8472" i="1"/>
  <c r="M8473" i="1"/>
  <c r="M8474" i="1"/>
  <c r="M8475" i="1"/>
  <c r="M8476" i="1"/>
  <c r="M8477" i="1"/>
  <c r="M8478" i="1"/>
  <c r="M8479" i="1"/>
  <c r="M8480" i="1"/>
  <c r="M8481" i="1"/>
  <c r="M8482" i="1"/>
  <c r="M8483" i="1"/>
  <c r="M8484" i="1"/>
  <c r="M8485" i="1"/>
  <c r="M8486" i="1"/>
  <c r="M8487" i="1"/>
  <c r="M8488" i="1"/>
  <c r="M8489" i="1"/>
  <c r="M8490" i="1"/>
  <c r="M8491" i="1"/>
  <c r="M8492" i="1"/>
  <c r="M8493" i="1"/>
  <c r="M8494" i="1"/>
  <c r="M8495" i="1"/>
  <c r="M8496" i="1"/>
  <c r="M8497" i="1"/>
  <c r="M8498" i="1"/>
  <c r="M8499" i="1"/>
  <c r="M8500" i="1"/>
  <c r="M8501" i="1"/>
  <c r="M8502" i="1"/>
  <c r="M8503" i="1"/>
  <c r="M8504" i="1"/>
  <c r="M8505" i="1"/>
  <c r="M8506" i="1"/>
  <c r="M8507" i="1"/>
  <c r="M8508" i="1"/>
  <c r="M8509" i="1"/>
  <c r="M8510" i="1"/>
  <c r="M8511" i="1"/>
  <c r="M8512" i="1"/>
  <c r="M8513" i="1"/>
  <c r="M8514" i="1"/>
  <c r="M8515" i="1"/>
  <c r="M8516" i="1"/>
  <c r="M8517" i="1"/>
  <c r="M8518" i="1"/>
  <c r="M8519" i="1"/>
  <c r="M8520" i="1"/>
  <c r="M8521" i="1"/>
  <c r="M8522" i="1"/>
  <c r="M8523" i="1"/>
  <c r="M8524" i="1"/>
  <c r="M8525" i="1"/>
  <c r="M8526" i="1"/>
  <c r="M8527" i="1"/>
  <c r="M8528" i="1"/>
  <c r="M8529" i="1"/>
  <c r="M8530" i="1"/>
  <c r="M8531" i="1"/>
  <c r="M8532" i="1"/>
  <c r="M8533" i="1"/>
  <c r="M8534" i="1"/>
  <c r="M8535" i="1"/>
  <c r="M8536" i="1"/>
  <c r="M8537" i="1"/>
  <c r="M8538" i="1"/>
  <c r="M8539" i="1"/>
  <c r="M8540" i="1"/>
  <c r="M8541" i="1"/>
  <c r="M8542" i="1"/>
  <c r="M8543" i="1"/>
  <c r="M8544" i="1"/>
  <c r="M8545" i="1"/>
  <c r="M8546" i="1"/>
  <c r="M8547" i="1"/>
  <c r="M8548" i="1"/>
  <c r="M8549" i="1"/>
  <c r="M8550" i="1"/>
  <c r="M8551" i="1"/>
  <c r="M8552" i="1"/>
  <c r="M8553" i="1"/>
  <c r="M8554" i="1"/>
  <c r="M8555" i="1"/>
  <c r="M8556" i="1"/>
  <c r="M8557" i="1"/>
  <c r="M8558" i="1"/>
  <c r="M8559" i="1"/>
  <c r="M8560" i="1"/>
  <c r="M8561" i="1"/>
  <c r="M8562" i="1"/>
  <c r="M8563" i="1"/>
  <c r="M8564" i="1"/>
  <c r="M8565" i="1"/>
  <c r="M8566" i="1"/>
  <c r="M8567" i="1"/>
  <c r="M8568" i="1"/>
  <c r="M8569" i="1"/>
  <c r="M8570" i="1"/>
  <c r="M8571" i="1"/>
  <c r="M8572" i="1"/>
  <c r="M8573" i="1"/>
  <c r="M8574" i="1"/>
  <c r="M8575" i="1"/>
  <c r="M8576" i="1"/>
  <c r="M8577" i="1"/>
  <c r="M8578" i="1"/>
  <c r="M8579" i="1"/>
  <c r="M8580" i="1"/>
  <c r="M8581" i="1"/>
  <c r="M8582" i="1"/>
  <c r="M8583" i="1"/>
  <c r="M8584" i="1"/>
  <c r="M8585" i="1"/>
  <c r="M8586" i="1"/>
  <c r="M8587" i="1"/>
  <c r="M8588" i="1"/>
  <c r="M8589" i="1"/>
  <c r="M8590" i="1"/>
  <c r="M8591" i="1"/>
  <c r="M8592" i="1"/>
  <c r="M8593" i="1"/>
  <c r="M8594" i="1"/>
  <c r="M8595" i="1"/>
  <c r="M8596" i="1"/>
  <c r="M8597" i="1"/>
  <c r="M8598" i="1"/>
  <c r="M8599" i="1"/>
  <c r="M8600" i="1"/>
  <c r="M8601" i="1"/>
  <c r="M8602" i="1"/>
  <c r="M8603" i="1"/>
  <c r="M8604" i="1"/>
  <c r="M8605" i="1"/>
  <c r="M8606" i="1"/>
  <c r="M8607" i="1"/>
  <c r="M8608" i="1"/>
  <c r="M8609" i="1"/>
  <c r="M8610" i="1"/>
  <c r="M8611" i="1"/>
  <c r="M8612" i="1"/>
  <c r="M8613" i="1"/>
  <c r="M8614" i="1"/>
  <c r="M8615" i="1"/>
  <c r="M8616" i="1"/>
  <c r="M8617" i="1"/>
  <c r="M8618" i="1"/>
  <c r="M8619" i="1"/>
  <c r="M8620" i="1"/>
  <c r="M8621" i="1"/>
  <c r="M8622" i="1"/>
  <c r="M8623" i="1"/>
  <c r="M8624" i="1"/>
  <c r="M8625" i="1"/>
  <c r="M8626" i="1"/>
  <c r="M8627" i="1"/>
  <c r="M8628" i="1"/>
  <c r="M8629" i="1"/>
  <c r="M8630" i="1"/>
  <c r="M8631" i="1"/>
  <c r="M8632" i="1"/>
  <c r="M8633" i="1"/>
  <c r="M8634" i="1"/>
  <c r="M8635" i="1"/>
  <c r="M8636" i="1"/>
  <c r="M8637" i="1"/>
  <c r="M8638" i="1"/>
  <c r="M8639" i="1"/>
  <c r="M8640" i="1"/>
  <c r="M8641" i="1"/>
  <c r="M8642" i="1"/>
  <c r="M8643" i="1"/>
  <c r="M8644" i="1"/>
  <c r="M8645" i="1"/>
  <c r="M8646" i="1"/>
  <c r="M8647" i="1"/>
  <c r="M8648" i="1"/>
  <c r="M8649" i="1"/>
  <c r="M8650" i="1"/>
  <c r="M8651" i="1"/>
  <c r="M8652" i="1"/>
  <c r="M8653" i="1"/>
  <c r="M8654" i="1"/>
  <c r="M8655" i="1"/>
  <c r="M8656" i="1"/>
  <c r="M8657" i="1"/>
  <c r="M8658" i="1"/>
  <c r="M8659" i="1"/>
  <c r="M8660" i="1"/>
  <c r="M8661" i="1"/>
  <c r="M8662" i="1"/>
  <c r="M8663" i="1"/>
  <c r="M8664" i="1"/>
  <c r="M8665" i="1"/>
  <c r="M8666" i="1"/>
  <c r="M8667" i="1"/>
  <c r="M8668" i="1"/>
  <c r="M8669" i="1"/>
  <c r="M8670" i="1"/>
  <c r="M8671" i="1"/>
  <c r="M8672" i="1"/>
  <c r="M8673" i="1"/>
  <c r="M8674" i="1"/>
  <c r="M8675" i="1"/>
  <c r="M8676" i="1"/>
  <c r="M8677" i="1"/>
  <c r="M8678" i="1"/>
  <c r="M8679" i="1"/>
  <c r="M8680" i="1"/>
  <c r="M8681" i="1"/>
  <c r="M8682" i="1"/>
  <c r="M8683" i="1"/>
  <c r="M8684" i="1"/>
  <c r="M8685" i="1"/>
  <c r="M8686" i="1"/>
  <c r="M8687" i="1"/>
  <c r="M8688" i="1"/>
  <c r="M8689" i="1"/>
  <c r="M8690" i="1"/>
  <c r="M8691" i="1"/>
  <c r="M8692" i="1"/>
  <c r="M8693" i="1"/>
  <c r="M8694" i="1"/>
  <c r="M8695" i="1"/>
  <c r="M8696" i="1"/>
  <c r="M8697" i="1"/>
  <c r="M8698" i="1"/>
  <c r="M8699" i="1"/>
  <c r="M8700" i="1"/>
  <c r="M8701" i="1"/>
  <c r="M8702" i="1"/>
  <c r="M8703" i="1"/>
  <c r="M8704" i="1"/>
  <c r="M8705" i="1"/>
  <c r="M8706" i="1"/>
  <c r="M8707" i="1"/>
  <c r="M8708" i="1"/>
  <c r="M8709" i="1"/>
  <c r="M8710" i="1"/>
  <c r="M8711" i="1"/>
  <c r="M8712" i="1"/>
  <c r="M8713" i="1"/>
  <c r="M8714" i="1"/>
  <c r="M8715" i="1"/>
  <c r="M8716" i="1"/>
  <c r="M8717" i="1"/>
  <c r="M8718" i="1"/>
  <c r="M8719" i="1"/>
  <c r="M8720" i="1"/>
  <c r="M8721" i="1"/>
  <c r="M8722" i="1"/>
  <c r="M8723" i="1"/>
  <c r="M8724" i="1"/>
  <c r="M8725" i="1"/>
  <c r="M8726" i="1"/>
  <c r="M8727" i="1"/>
  <c r="M8728" i="1"/>
  <c r="M8729" i="1"/>
  <c r="M8730" i="1"/>
  <c r="M8731" i="1"/>
  <c r="M8732" i="1"/>
  <c r="M8733" i="1"/>
  <c r="M8734" i="1"/>
  <c r="M8735" i="1"/>
  <c r="M8736" i="1"/>
  <c r="M8737" i="1"/>
  <c r="M8738" i="1"/>
  <c r="M8739" i="1"/>
  <c r="M8740" i="1"/>
  <c r="M8741" i="1"/>
  <c r="M8742" i="1"/>
  <c r="M8743" i="1"/>
  <c r="M8744" i="1"/>
  <c r="M8745" i="1"/>
  <c r="M8746" i="1"/>
  <c r="M8747" i="1"/>
  <c r="M8748" i="1"/>
  <c r="M8749" i="1"/>
  <c r="M8750" i="1"/>
  <c r="M8751" i="1"/>
  <c r="M8752" i="1"/>
  <c r="M8753" i="1"/>
  <c r="M8754" i="1"/>
  <c r="M8755" i="1"/>
  <c r="M8756" i="1"/>
  <c r="M8757" i="1"/>
  <c r="M8758" i="1"/>
  <c r="M8759" i="1"/>
  <c r="M8760" i="1"/>
  <c r="M8761" i="1"/>
  <c r="M8762" i="1"/>
  <c r="M8763" i="1"/>
  <c r="M8764" i="1"/>
  <c r="M8765" i="1"/>
  <c r="M8766" i="1"/>
  <c r="M8767" i="1"/>
  <c r="M8768" i="1"/>
  <c r="M8769" i="1"/>
  <c r="M8770" i="1"/>
  <c r="M8771" i="1"/>
  <c r="M8772" i="1"/>
  <c r="M8773" i="1"/>
  <c r="M8774" i="1"/>
  <c r="M8775" i="1"/>
  <c r="M8776" i="1"/>
  <c r="M8777" i="1"/>
  <c r="M8778" i="1"/>
  <c r="M8779" i="1"/>
  <c r="M8780" i="1"/>
  <c r="M8781" i="1"/>
  <c r="M8782" i="1"/>
  <c r="M8783" i="1"/>
  <c r="M8784" i="1"/>
  <c r="M8785" i="1"/>
  <c r="M8786" i="1"/>
  <c r="M8787" i="1"/>
  <c r="M8788" i="1"/>
  <c r="M8789" i="1"/>
  <c r="M8790" i="1"/>
  <c r="M8791" i="1"/>
  <c r="M8792" i="1"/>
  <c r="M8793" i="1"/>
  <c r="M8794" i="1"/>
  <c r="M8795" i="1"/>
  <c r="M8796" i="1"/>
  <c r="M8797" i="1"/>
  <c r="M8798" i="1"/>
  <c r="M8799" i="1"/>
  <c r="M8800" i="1"/>
  <c r="M8801" i="1"/>
  <c r="M8802" i="1"/>
  <c r="M8803" i="1"/>
  <c r="M8804" i="1"/>
  <c r="M8805" i="1"/>
  <c r="M8806" i="1"/>
  <c r="M8807" i="1"/>
  <c r="M8808" i="1"/>
  <c r="M8809" i="1"/>
  <c r="M8810" i="1"/>
  <c r="M8811" i="1"/>
  <c r="M8812" i="1"/>
  <c r="M8813" i="1"/>
  <c r="M8814" i="1"/>
  <c r="M8815" i="1"/>
  <c r="M8816" i="1"/>
  <c r="M8817" i="1"/>
  <c r="M8818" i="1"/>
  <c r="M8819" i="1"/>
  <c r="M8820" i="1"/>
  <c r="M8821" i="1"/>
  <c r="M8822" i="1"/>
  <c r="M8823" i="1"/>
  <c r="M8824" i="1"/>
  <c r="M8825" i="1"/>
  <c r="M8826" i="1"/>
  <c r="M8827" i="1"/>
  <c r="M8828" i="1"/>
  <c r="M8829" i="1"/>
  <c r="M8830" i="1"/>
  <c r="M8831" i="1"/>
  <c r="M8832" i="1"/>
  <c r="M8833" i="1"/>
  <c r="M8834" i="1"/>
  <c r="M8835" i="1"/>
  <c r="M8836" i="1"/>
  <c r="M8837" i="1"/>
  <c r="M8838" i="1"/>
  <c r="M8839" i="1"/>
  <c r="M8840" i="1"/>
  <c r="M8841" i="1"/>
  <c r="M8842" i="1"/>
  <c r="M8843" i="1"/>
  <c r="M8844" i="1"/>
  <c r="M8845" i="1"/>
  <c r="M8846" i="1"/>
  <c r="M8847" i="1"/>
  <c r="M8848" i="1"/>
  <c r="M8849" i="1"/>
  <c r="M8850" i="1"/>
  <c r="M8851" i="1"/>
  <c r="M8852" i="1"/>
  <c r="M8853" i="1"/>
  <c r="M8854" i="1"/>
  <c r="M8855" i="1"/>
  <c r="M8856" i="1"/>
  <c r="M8857" i="1"/>
  <c r="M8858" i="1"/>
  <c r="M8859" i="1"/>
  <c r="M8860" i="1"/>
  <c r="M8861" i="1"/>
  <c r="M8862" i="1"/>
  <c r="M8863" i="1"/>
  <c r="M8864" i="1"/>
  <c r="M8865" i="1"/>
  <c r="M8866" i="1"/>
  <c r="M8867" i="1"/>
  <c r="M8868" i="1"/>
  <c r="M8869" i="1"/>
  <c r="M8870" i="1"/>
  <c r="M8871" i="1"/>
  <c r="M8872" i="1"/>
  <c r="M8873" i="1"/>
  <c r="M8874" i="1"/>
  <c r="M8875" i="1"/>
  <c r="M8876" i="1"/>
  <c r="M8877" i="1"/>
  <c r="M8878" i="1"/>
  <c r="M8879" i="1"/>
  <c r="M8880" i="1"/>
  <c r="M8881" i="1"/>
  <c r="M8882" i="1"/>
  <c r="M8883" i="1"/>
  <c r="M8884" i="1"/>
  <c r="M8885" i="1"/>
  <c r="M8886" i="1"/>
  <c r="M8887" i="1"/>
  <c r="M8888" i="1"/>
  <c r="M8889" i="1"/>
  <c r="M8890" i="1"/>
  <c r="M8891" i="1"/>
  <c r="M8892" i="1"/>
  <c r="M8893" i="1"/>
  <c r="M8894" i="1"/>
  <c r="M8895" i="1"/>
  <c r="M8896" i="1"/>
  <c r="M8897" i="1"/>
  <c r="M8898" i="1"/>
  <c r="M8899" i="1"/>
  <c r="M8900" i="1"/>
  <c r="M8901" i="1"/>
  <c r="M8902" i="1"/>
  <c r="M8903" i="1"/>
  <c r="M8904" i="1"/>
  <c r="M8905" i="1"/>
  <c r="M8906" i="1"/>
  <c r="M8907" i="1"/>
  <c r="M8908" i="1"/>
  <c r="M8909" i="1"/>
  <c r="M8910" i="1"/>
  <c r="M8911" i="1"/>
  <c r="M8912" i="1"/>
  <c r="M8913" i="1"/>
  <c r="M8914" i="1"/>
  <c r="M8915" i="1"/>
  <c r="M8916" i="1"/>
  <c r="M8917" i="1"/>
  <c r="M8918" i="1"/>
  <c r="M8919" i="1"/>
  <c r="M8920" i="1"/>
  <c r="M8921" i="1"/>
  <c r="M8922" i="1"/>
  <c r="M8923" i="1"/>
  <c r="M8924" i="1"/>
  <c r="M8925" i="1"/>
  <c r="M8926" i="1"/>
  <c r="M8927" i="1"/>
  <c r="M8928" i="1"/>
  <c r="M8929" i="1"/>
  <c r="M8930" i="1"/>
  <c r="M8931" i="1"/>
  <c r="M8932" i="1"/>
  <c r="M8933" i="1"/>
  <c r="M8934" i="1"/>
  <c r="M8935" i="1"/>
  <c r="M8936" i="1"/>
  <c r="M8937" i="1"/>
  <c r="M8938" i="1"/>
  <c r="M8939" i="1"/>
  <c r="M8940" i="1"/>
  <c r="M8941" i="1"/>
  <c r="M8942" i="1"/>
  <c r="M8943" i="1"/>
  <c r="M8944" i="1"/>
  <c r="M8945" i="1"/>
  <c r="M8946" i="1"/>
  <c r="M8947" i="1"/>
  <c r="M8948" i="1"/>
  <c r="M8949" i="1"/>
  <c r="M8950" i="1"/>
  <c r="M8951" i="1"/>
  <c r="M8952" i="1"/>
  <c r="M8953" i="1"/>
  <c r="M8954" i="1"/>
  <c r="M8955" i="1"/>
  <c r="M8956" i="1"/>
  <c r="M8957" i="1"/>
  <c r="M8958" i="1"/>
  <c r="M8959" i="1"/>
  <c r="M8960" i="1"/>
  <c r="M8961" i="1"/>
  <c r="M8962" i="1"/>
  <c r="M8963" i="1"/>
  <c r="M8964" i="1"/>
  <c r="M8965" i="1"/>
  <c r="M8966" i="1"/>
  <c r="M8967" i="1"/>
  <c r="M8968" i="1"/>
  <c r="M8969" i="1"/>
  <c r="M8970" i="1"/>
  <c r="M8971" i="1"/>
  <c r="M8972" i="1"/>
  <c r="M8973" i="1"/>
  <c r="M8974" i="1"/>
  <c r="M8975" i="1"/>
  <c r="M8976" i="1"/>
  <c r="M8977" i="1"/>
  <c r="M8978" i="1"/>
  <c r="M8979" i="1"/>
  <c r="M8980" i="1"/>
  <c r="M8981" i="1"/>
  <c r="M8982" i="1"/>
  <c r="M8983" i="1"/>
  <c r="M8984" i="1"/>
  <c r="M8985" i="1"/>
  <c r="M8986" i="1"/>
  <c r="M8987" i="1"/>
  <c r="M8988" i="1"/>
  <c r="M8989" i="1"/>
  <c r="M8990" i="1"/>
  <c r="M8991" i="1"/>
  <c r="M8992" i="1"/>
  <c r="M8993" i="1"/>
  <c r="M8994" i="1"/>
  <c r="M8995" i="1"/>
  <c r="M8996" i="1"/>
  <c r="M8997" i="1"/>
  <c r="M8998" i="1"/>
  <c r="M8999" i="1"/>
  <c r="M9000" i="1"/>
  <c r="M9001" i="1"/>
  <c r="M9002" i="1"/>
  <c r="M9003" i="1"/>
  <c r="M9004" i="1"/>
  <c r="M9005" i="1"/>
  <c r="M9006" i="1"/>
  <c r="M9007" i="1"/>
  <c r="M9008" i="1"/>
  <c r="M9009" i="1"/>
  <c r="M9010" i="1"/>
  <c r="M9011" i="1"/>
  <c r="M9012" i="1"/>
  <c r="M9013" i="1"/>
  <c r="M9014" i="1"/>
  <c r="M9015" i="1"/>
  <c r="M9016" i="1"/>
  <c r="M9017" i="1"/>
  <c r="M9018" i="1"/>
  <c r="M9019" i="1"/>
  <c r="M9020" i="1"/>
  <c r="M9021" i="1"/>
  <c r="M9022" i="1"/>
  <c r="M9023" i="1"/>
  <c r="M9024" i="1"/>
  <c r="M9025" i="1"/>
  <c r="M9026" i="1"/>
  <c r="M9027" i="1"/>
  <c r="M9028" i="1"/>
  <c r="M9029" i="1"/>
  <c r="M9030" i="1"/>
  <c r="M9031" i="1"/>
  <c r="M9032" i="1"/>
  <c r="M9033" i="1"/>
  <c r="M9034" i="1"/>
  <c r="M9035" i="1"/>
  <c r="M9036" i="1"/>
  <c r="M9037" i="1"/>
  <c r="M9038" i="1"/>
  <c r="M9039" i="1"/>
  <c r="M9040" i="1"/>
  <c r="M9041" i="1"/>
  <c r="M9042" i="1"/>
  <c r="M9043" i="1"/>
  <c r="M9044" i="1"/>
  <c r="M9045" i="1"/>
  <c r="M9046" i="1"/>
  <c r="M9047" i="1"/>
  <c r="M9048" i="1"/>
  <c r="M9049" i="1"/>
  <c r="M9050" i="1"/>
  <c r="M9051" i="1"/>
  <c r="M9052" i="1"/>
  <c r="M9053" i="1"/>
  <c r="M9054" i="1"/>
  <c r="M9055" i="1"/>
  <c r="M9056" i="1"/>
  <c r="M9057" i="1"/>
  <c r="M9058" i="1"/>
  <c r="M9059" i="1"/>
  <c r="M9060" i="1"/>
  <c r="M9061" i="1"/>
  <c r="M9062" i="1"/>
  <c r="M9063" i="1"/>
  <c r="M9064" i="1"/>
  <c r="M9065" i="1"/>
  <c r="M9066" i="1"/>
  <c r="M9067" i="1"/>
  <c r="M9068" i="1"/>
  <c r="M9069" i="1"/>
  <c r="M9070" i="1"/>
  <c r="M9071" i="1"/>
  <c r="M9072" i="1"/>
  <c r="M9073" i="1"/>
  <c r="M9074" i="1"/>
  <c r="M9075" i="1"/>
  <c r="M9076" i="1"/>
  <c r="M9077" i="1"/>
  <c r="M9078" i="1"/>
  <c r="M9079" i="1"/>
  <c r="M9080" i="1"/>
  <c r="M9081" i="1"/>
  <c r="M9082" i="1"/>
  <c r="M9083" i="1"/>
  <c r="M9084" i="1"/>
  <c r="M9085" i="1"/>
  <c r="M9086" i="1"/>
  <c r="M9087" i="1"/>
  <c r="M9088" i="1"/>
  <c r="M9089" i="1"/>
  <c r="M9090" i="1"/>
  <c r="M9091" i="1"/>
  <c r="M9092" i="1"/>
  <c r="M9093" i="1"/>
  <c r="M9094" i="1"/>
  <c r="M9095" i="1"/>
  <c r="M9096" i="1"/>
  <c r="M9097" i="1"/>
  <c r="M9098" i="1"/>
  <c r="M9099" i="1"/>
  <c r="M9100" i="1"/>
  <c r="M9101" i="1"/>
  <c r="M9102" i="1"/>
  <c r="M9103" i="1"/>
  <c r="M9104" i="1"/>
  <c r="M9105" i="1"/>
  <c r="M9106" i="1"/>
  <c r="M9107" i="1"/>
  <c r="M9108" i="1"/>
  <c r="M9109" i="1"/>
  <c r="M9110" i="1"/>
  <c r="M9111" i="1"/>
  <c r="M9112" i="1"/>
  <c r="M9113" i="1"/>
  <c r="M9114" i="1"/>
  <c r="M9115" i="1"/>
  <c r="M9116" i="1"/>
  <c r="M9117" i="1"/>
  <c r="M9118" i="1"/>
  <c r="M9119" i="1"/>
  <c r="M9120" i="1"/>
  <c r="M9121" i="1"/>
  <c r="M9122" i="1"/>
  <c r="M9123" i="1"/>
  <c r="M9124" i="1"/>
  <c r="M9125" i="1"/>
  <c r="M9126" i="1"/>
  <c r="M9127" i="1"/>
  <c r="M9128" i="1"/>
  <c r="M9129" i="1"/>
  <c r="M9130" i="1"/>
  <c r="M9131" i="1"/>
  <c r="M9132" i="1"/>
  <c r="M9133" i="1"/>
  <c r="M9134" i="1"/>
  <c r="M9135" i="1"/>
  <c r="M9136" i="1"/>
  <c r="M9137" i="1"/>
  <c r="M9138" i="1"/>
  <c r="M9139" i="1"/>
  <c r="M9140" i="1"/>
  <c r="M9141" i="1"/>
  <c r="M9142" i="1"/>
  <c r="M9143" i="1"/>
  <c r="M9144" i="1"/>
  <c r="M9145" i="1"/>
  <c r="M9146" i="1"/>
  <c r="M9147" i="1"/>
  <c r="M9148" i="1"/>
  <c r="M9149" i="1"/>
  <c r="M9150" i="1"/>
  <c r="M9151" i="1"/>
  <c r="M9152" i="1"/>
  <c r="M9153" i="1"/>
  <c r="M9154" i="1"/>
  <c r="M9155" i="1"/>
  <c r="M9156" i="1"/>
  <c r="M9157" i="1"/>
  <c r="M9158" i="1"/>
  <c r="M9159" i="1"/>
  <c r="M9160" i="1"/>
  <c r="M9161" i="1"/>
  <c r="M9162" i="1"/>
  <c r="M9163" i="1"/>
  <c r="M9164" i="1"/>
  <c r="M9165" i="1"/>
  <c r="M9166" i="1"/>
  <c r="M9167" i="1"/>
  <c r="M9168" i="1"/>
  <c r="M9169" i="1"/>
  <c r="M9170" i="1"/>
  <c r="M9171" i="1"/>
  <c r="M9172" i="1"/>
  <c r="M9173" i="1"/>
  <c r="M9174" i="1"/>
  <c r="M9175" i="1"/>
  <c r="M9176" i="1"/>
  <c r="M9177" i="1"/>
  <c r="M9178" i="1"/>
  <c r="M9179" i="1"/>
  <c r="M9180" i="1"/>
  <c r="M9181" i="1"/>
  <c r="M9182" i="1"/>
  <c r="M9183" i="1"/>
  <c r="M9184" i="1"/>
  <c r="M9185" i="1"/>
  <c r="M9186" i="1"/>
  <c r="M9187" i="1"/>
  <c r="M9188" i="1"/>
  <c r="M9189" i="1"/>
  <c r="M9190" i="1"/>
  <c r="M9191" i="1"/>
  <c r="M9192" i="1"/>
  <c r="M9193" i="1"/>
  <c r="M9194" i="1"/>
  <c r="M9195" i="1"/>
  <c r="M9196" i="1"/>
  <c r="M9197" i="1"/>
  <c r="M9198" i="1"/>
  <c r="M9199" i="1"/>
  <c r="M9200" i="1"/>
  <c r="M9201" i="1"/>
  <c r="M9202" i="1"/>
  <c r="M9203" i="1"/>
  <c r="M9204" i="1"/>
  <c r="M9205" i="1"/>
  <c r="M9206" i="1"/>
  <c r="M9207" i="1"/>
  <c r="M9208" i="1"/>
  <c r="M9209" i="1"/>
  <c r="M9210" i="1"/>
  <c r="M9211" i="1"/>
  <c r="M9212" i="1"/>
  <c r="M9213" i="1"/>
  <c r="M9214" i="1"/>
  <c r="M9215" i="1"/>
  <c r="M9216" i="1"/>
  <c r="M9217" i="1"/>
  <c r="M9218" i="1"/>
  <c r="M9219" i="1"/>
  <c r="M9220" i="1"/>
  <c r="M9221" i="1"/>
  <c r="M9222" i="1"/>
  <c r="M9223" i="1"/>
  <c r="M9224" i="1"/>
  <c r="M9225" i="1"/>
  <c r="M9226" i="1"/>
  <c r="M9227" i="1"/>
  <c r="M9228" i="1"/>
  <c r="M9229" i="1"/>
  <c r="M9230" i="1"/>
  <c r="M9231" i="1"/>
  <c r="M9232" i="1"/>
  <c r="M9233" i="1"/>
  <c r="M9234" i="1"/>
  <c r="M9235" i="1"/>
  <c r="M9236" i="1"/>
  <c r="M9237" i="1"/>
  <c r="M9238" i="1"/>
  <c r="M9239" i="1"/>
  <c r="M9240" i="1"/>
  <c r="M9241" i="1"/>
  <c r="M9242" i="1"/>
  <c r="M9243" i="1"/>
  <c r="M9244" i="1"/>
  <c r="M9245" i="1"/>
  <c r="M9246" i="1"/>
  <c r="M9247" i="1"/>
  <c r="M9248" i="1"/>
  <c r="M9249" i="1"/>
  <c r="M9250" i="1"/>
  <c r="M9251" i="1"/>
  <c r="M9252" i="1"/>
  <c r="M9253" i="1"/>
  <c r="M9254" i="1"/>
  <c r="M9255" i="1"/>
  <c r="M9256" i="1"/>
  <c r="M9257" i="1"/>
  <c r="M9258" i="1"/>
  <c r="M9259" i="1"/>
  <c r="M9260" i="1"/>
  <c r="M9261" i="1"/>
  <c r="M9262" i="1"/>
  <c r="M9263" i="1"/>
  <c r="M9264" i="1"/>
  <c r="M9265" i="1"/>
  <c r="M9266" i="1"/>
  <c r="M9267" i="1"/>
  <c r="M9268" i="1"/>
  <c r="M9269" i="1"/>
  <c r="M9270" i="1"/>
  <c r="M9271" i="1"/>
  <c r="M9272" i="1"/>
  <c r="M9273" i="1"/>
  <c r="M9274" i="1"/>
  <c r="M9275" i="1"/>
  <c r="M9276" i="1"/>
  <c r="M9277" i="1"/>
  <c r="M9278" i="1"/>
  <c r="M9279" i="1"/>
  <c r="M9280" i="1"/>
  <c r="M9281" i="1"/>
  <c r="M9282" i="1"/>
  <c r="M9283" i="1"/>
  <c r="M9284" i="1"/>
  <c r="M9285" i="1"/>
  <c r="M9286" i="1"/>
  <c r="M9287" i="1"/>
  <c r="M9288" i="1"/>
  <c r="M9289" i="1"/>
  <c r="M9290" i="1"/>
  <c r="M9291" i="1"/>
  <c r="M9292" i="1"/>
  <c r="M9293" i="1"/>
  <c r="M9294" i="1"/>
  <c r="M9295" i="1"/>
  <c r="M9296" i="1"/>
  <c r="M9297" i="1"/>
  <c r="M9298" i="1"/>
  <c r="M9299" i="1"/>
  <c r="M9300" i="1"/>
  <c r="M9301" i="1"/>
  <c r="M9302" i="1"/>
  <c r="M9303" i="1"/>
  <c r="M9304" i="1"/>
  <c r="M9305" i="1"/>
  <c r="M9306" i="1"/>
  <c r="M9307" i="1"/>
  <c r="M9308" i="1"/>
  <c r="M9309" i="1"/>
  <c r="M9310" i="1"/>
  <c r="M9311" i="1"/>
  <c r="M9312" i="1"/>
  <c r="M9313" i="1"/>
  <c r="M9314" i="1"/>
  <c r="M9315" i="1"/>
  <c r="M9316" i="1"/>
  <c r="M9317" i="1"/>
  <c r="M9318" i="1"/>
  <c r="M9319" i="1"/>
  <c r="M9320" i="1"/>
  <c r="M9321" i="1"/>
  <c r="M9322" i="1"/>
  <c r="M9323" i="1"/>
  <c r="M9324" i="1"/>
  <c r="M9325" i="1"/>
  <c r="M9326" i="1"/>
  <c r="M9327" i="1"/>
  <c r="M9328" i="1"/>
  <c r="M9329" i="1"/>
  <c r="M9330" i="1"/>
  <c r="M9331" i="1"/>
  <c r="M9332" i="1"/>
  <c r="M9333" i="1"/>
  <c r="M9334" i="1"/>
  <c r="M9335" i="1"/>
  <c r="M9336" i="1"/>
  <c r="M9337" i="1"/>
  <c r="M9338" i="1"/>
  <c r="M9339" i="1"/>
  <c r="M9340" i="1"/>
  <c r="M9341" i="1"/>
  <c r="M9342" i="1"/>
  <c r="M9343" i="1"/>
  <c r="M9344" i="1"/>
  <c r="M9345" i="1"/>
  <c r="M9346" i="1"/>
  <c r="M9347" i="1"/>
  <c r="M9348" i="1"/>
  <c r="M9349" i="1"/>
  <c r="M9350" i="1"/>
  <c r="M9351" i="1"/>
  <c r="M9352" i="1"/>
  <c r="M9353" i="1"/>
  <c r="M9354" i="1"/>
  <c r="M9355" i="1"/>
  <c r="M9356" i="1"/>
  <c r="M9357" i="1"/>
  <c r="M9358" i="1"/>
  <c r="M9359" i="1"/>
  <c r="M9360" i="1"/>
  <c r="M9361" i="1"/>
  <c r="M9362" i="1"/>
  <c r="M9363" i="1"/>
  <c r="M9364" i="1"/>
  <c r="M9365" i="1"/>
  <c r="M9366" i="1"/>
  <c r="M9367" i="1"/>
  <c r="M9368" i="1"/>
  <c r="M9369" i="1"/>
  <c r="M9370" i="1"/>
  <c r="M9371" i="1"/>
  <c r="M9372" i="1"/>
  <c r="M9373" i="1"/>
  <c r="M9374" i="1"/>
  <c r="M9375" i="1"/>
  <c r="M9376" i="1"/>
  <c r="M9377" i="1"/>
  <c r="M9378" i="1"/>
  <c r="M9379" i="1"/>
  <c r="M9380" i="1"/>
  <c r="M9381" i="1"/>
  <c r="M9382" i="1"/>
  <c r="M9383" i="1"/>
  <c r="M9384" i="1"/>
  <c r="M9385" i="1"/>
  <c r="M9386" i="1"/>
  <c r="M9387" i="1"/>
  <c r="M9388" i="1"/>
  <c r="M9389" i="1"/>
  <c r="M9390" i="1"/>
  <c r="M9391" i="1"/>
  <c r="M9392" i="1"/>
  <c r="M9393" i="1"/>
  <c r="M9394" i="1"/>
  <c r="M9395" i="1"/>
  <c r="M9396" i="1"/>
  <c r="M9397" i="1"/>
  <c r="M9398" i="1"/>
  <c r="M9399" i="1"/>
  <c r="M9400" i="1"/>
  <c r="M9401" i="1"/>
  <c r="M9402" i="1"/>
  <c r="M9403" i="1"/>
  <c r="M9404" i="1"/>
  <c r="M9405" i="1"/>
  <c r="M9406" i="1"/>
  <c r="M9407" i="1"/>
  <c r="M9408" i="1"/>
  <c r="M9409" i="1"/>
  <c r="M9410" i="1"/>
  <c r="M9411" i="1"/>
  <c r="M9412" i="1"/>
  <c r="M9413" i="1"/>
  <c r="M9414" i="1"/>
  <c r="M9415" i="1"/>
  <c r="M9416" i="1"/>
  <c r="M9417" i="1"/>
  <c r="M9418" i="1"/>
  <c r="M9419" i="1"/>
  <c r="M9420" i="1"/>
  <c r="M9421" i="1"/>
  <c r="M9422" i="1"/>
  <c r="M9423" i="1"/>
  <c r="M9424" i="1"/>
  <c r="M9425" i="1"/>
  <c r="M9426" i="1"/>
  <c r="M9427" i="1"/>
  <c r="M9428" i="1"/>
  <c r="M9429" i="1"/>
  <c r="M9430" i="1"/>
  <c r="M9431" i="1"/>
  <c r="M9432" i="1"/>
  <c r="M9433" i="1"/>
  <c r="M9434" i="1"/>
  <c r="M9435" i="1"/>
  <c r="M9436" i="1"/>
  <c r="M9437" i="1"/>
  <c r="M9438" i="1"/>
  <c r="M9439" i="1"/>
  <c r="M9440" i="1"/>
  <c r="M9441" i="1"/>
  <c r="M9442" i="1"/>
  <c r="M9443" i="1"/>
  <c r="M9444" i="1"/>
  <c r="M9445" i="1"/>
  <c r="M9446" i="1"/>
  <c r="M9447" i="1"/>
  <c r="M9448" i="1"/>
  <c r="M9449" i="1"/>
  <c r="M9450" i="1"/>
  <c r="M9451" i="1"/>
  <c r="M9452" i="1"/>
  <c r="M9453" i="1"/>
  <c r="M9454" i="1"/>
  <c r="M9455" i="1"/>
  <c r="M9456" i="1"/>
  <c r="M9457" i="1"/>
  <c r="M9458" i="1"/>
  <c r="M9459" i="1"/>
  <c r="M9460" i="1"/>
  <c r="M9461" i="1"/>
  <c r="M9462" i="1"/>
  <c r="M9463" i="1"/>
  <c r="M9464" i="1"/>
  <c r="M9465" i="1"/>
  <c r="M9466" i="1"/>
  <c r="M9467" i="1"/>
  <c r="M9468" i="1"/>
  <c r="M9469" i="1"/>
  <c r="M9470" i="1"/>
  <c r="M9471" i="1"/>
  <c r="M9472" i="1"/>
  <c r="M9473" i="1"/>
  <c r="M9474" i="1"/>
  <c r="M9475" i="1"/>
  <c r="M9476" i="1"/>
  <c r="M9477" i="1"/>
  <c r="M9478" i="1"/>
  <c r="M9479" i="1"/>
  <c r="M9480" i="1"/>
  <c r="M9481" i="1"/>
  <c r="M9482" i="1"/>
  <c r="M9483" i="1"/>
  <c r="M9484" i="1"/>
  <c r="M9485" i="1"/>
  <c r="M9486" i="1"/>
  <c r="M9487" i="1"/>
  <c r="M9488" i="1"/>
  <c r="M9489" i="1"/>
  <c r="M9490" i="1"/>
  <c r="M9491" i="1"/>
  <c r="M9492" i="1"/>
  <c r="M9493" i="1"/>
  <c r="M9494" i="1"/>
  <c r="M9495" i="1"/>
  <c r="M9496" i="1"/>
  <c r="M9497" i="1"/>
  <c r="M9498" i="1"/>
  <c r="M9499" i="1"/>
  <c r="M9500" i="1"/>
  <c r="M9501" i="1"/>
  <c r="M9502" i="1"/>
  <c r="M9503" i="1"/>
  <c r="M9504" i="1"/>
  <c r="M9505" i="1"/>
  <c r="M9506" i="1"/>
  <c r="M9507" i="1"/>
  <c r="M9508" i="1"/>
  <c r="M9509" i="1"/>
  <c r="M9510" i="1"/>
  <c r="M9511" i="1"/>
  <c r="M9512" i="1"/>
  <c r="M9513" i="1"/>
  <c r="M9514" i="1"/>
  <c r="M9515" i="1"/>
  <c r="M9516" i="1"/>
  <c r="M9517" i="1"/>
  <c r="M9518" i="1"/>
  <c r="M9519" i="1"/>
  <c r="M9520" i="1"/>
  <c r="M9521" i="1"/>
  <c r="M9522" i="1"/>
  <c r="M9523" i="1"/>
  <c r="M9524" i="1"/>
  <c r="M9525" i="1"/>
  <c r="M9526" i="1"/>
  <c r="M9527" i="1"/>
  <c r="M9528" i="1"/>
  <c r="M9529" i="1"/>
  <c r="M9530" i="1"/>
  <c r="M9531" i="1"/>
  <c r="M9532" i="1"/>
  <c r="M9533" i="1"/>
  <c r="M9534" i="1"/>
  <c r="M9535" i="1"/>
  <c r="M9536" i="1"/>
  <c r="M9537" i="1"/>
  <c r="M9538" i="1"/>
  <c r="M9539" i="1"/>
  <c r="M9540" i="1"/>
  <c r="M9541" i="1"/>
  <c r="M9542" i="1"/>
  <c r="M9543" i="1"/>
  <c r="M9544" i="1"/>
  <c r="M9545" i="1"/>
  <c r="M9546" i="1"/>
  <c r="M9547" i="1"/>
  <c r="M9548" i="1"/>
  <c r="M9549" i="1"/>
  <c r="M9550" i="1"/>
  <c r="M9551" i="1"/>
  <c r="M9552" i="1"/>
  <c r="M9553" i="1"/>
  <c r="M9554" i="1"/>
  <c r="M9555" i="1"/>
  <c r="M9556" i="1"/>
  <c r="M9557" i="1"/>
  <c r="M9558" i="1"/>
  <c r="M9559" i="1"/>
  <c r="M9560" i="1"/>
  <c r="M9561" i="1"/>
  <c r="M9562" i="1"/>
  <c r="M9563" i="1"/>
  <c r="M9564" i="1"/>
  <c r="M9565" i="1"/>
  <c r="M9566" i="1"/>
  <c r="M9567" i="1"/>
  <c r="M9568" i="1"/>
  <c r="M9569" i="1"/>
  <c r="M9570" i="1"/>
  <c r="M9571" i="1"/>
  <c r="M9572" i="1"/>
  <c r="M9573" i="1"/>
  <c r="M9574" i="1"/>
  <c r="M9575" i="1"/>
  <c r="M9576" i="1"/>
  <c r="M9577" i="1"/>
  <c r="M9578" i="1"/>
  <c r="M9579" i="1"/>
  <c r="M9580" i="1"/>
  <c r="M9581" i="1"/>
  <c r="M9582" i="1"/>
  <c r="M9583" i="1"/>
  <c r="M9584" i="1"/>
  <c r="M9585" i="1"/>
  <c r="M9586" i="1"/>
  <c r="M9587" i="1"/>
  <c r="M9588" i="1"/>
  <c r="M9589" i="1"/>
  <c r="M9590" i="1"/>
  <c r="M9591" i="1"/>
  <c r="M9592" i="1"/>
  <c r="M9593" i="1"/>
  <c r="M9594" i="1"/>
  <c r="M9595" i="1"/>
  <c r="M9596" i="1"/>
  <c r="M9597" i="1"/>
  <c r="M9598" i="1"/>
  <c r="M9599" i="1"/>
  <c r="M9600" i="1"/>
  <c r="M9601" i="1"/>
  <c r="M9602" i="1"/>
  <c r="M9603" i="1"/>
  <c r="M9604" i="1"/>
  <c r="M9605" i="1"/>
  <c r="M9606" i="1"/>
  <c r="M9607" i="1"/>
  <c r="M9608" i="1"/>
  <c r="M9609" i="1"/>
  <c r="M9610" i="1"/>
  <c r="M9611" i="1"/>
  <c r="M9612" i="1"/>
  <c r="M9613" i="1"/>
  <c r="M9614" i="1"/>
  <c r="M9615" i="1"/>
  <c r="M9616" i="1"/>
  <c r="M9617" i="1"/>
  <c r="M9618" i="1"/>
  <c r="M9619" i="1"/>
  <c r="M9620" i="1"/>
  <c r="M9621" i="1"/>
  <c r="M9622" i="1"/>
  <c r="M9623" i="1"/>
  <c r="M9624" i="1"/>
  <c r="M9625" i="1"/>
  <c r="M9626" i="1"/>
  <c r="M9627" i="1"/>
  <c r="M9628" i="1"/>
  <c r="M9629" i="1"/>
  <c r="M9630" i="1"/>
  <c r="M9631" i="1"/>
  <c r="M9632" i="1"/>
  <c r="M9633" i="1"/>
  <c r="M9634" i="1"/>
  <c r="M9635" i="1"/>
  <c r="M9636" i="1"/>
  <c r="M9637" i="1"/>
  <c r="M9638" i="1"/>
  <c r="M9639" i="1"/>
  <c r="M9640" i="1"/>
  <c r="M9641" i="1"/>
  <c r="M9642" i="1"/>
  <c r="M9643" i="1"/>
  <c r="M9644" i="1"/>
  <c r="M9645" i="1"/>
  <c r="M9646" i="1"/>
  <c r="M9647" i="1"/>
  <c r="M9648" i="1"/>
  <c r="M9649" i="1"/>
  <c r="M9650" i="1"/>
  <c r="M9651" i="1"/>
  <c r="M9652" i="1"/>
  <c r="M9653" i="1"/>
  <c r="M9654" i="1"/>
  <c r="M9655" i="1"/>
  <c r="M9656" i="1"/>
  <c r="M9657" i="1"/>
  <c r="M9658" i="1"/>
  <c r="M9659" i="1"/>
  <c r="M9660" i="1"/>
  <c r="M9661" i="1"/>
  <c r="M9662" i="1"/>
  <c r="M9663" i="1"/>
  <c r="M9664" i="1"/>
  <c r="M9665" i="1"/>
  <c r="M9666" i="1"/>
  <c r="M9667" i="1"/>
  <c r="M9668" i="1"/>
  <c r="M9669" i="1"/>
  <c r="M9670" i="1"/>
  <c r="M9671" i="1"/>
  <c r="M9672" i="1"/>
  <c r="M9673" i="1"/>
  <c r="M9674" i="1"/>
  <c r="M9675" i="1"/>
  <c r="M9676" i="1"/>
  <c r="M9677" i="1"/>
  <c r="M9678" i="1"/>
  <c r="M9679" i="1"/>
  <c r="M9680" i="1"/>
  <c r="M9681" i="1"/>
  <c r="M9682" i="1"/>
  <c r="M9683" i="1"/>
  <c r="M9684" i="1"/>
  <c r="M9685" i="1"/>
  <c r="M9686" i="1"/>
  <c r="M9687" i="1"/>
  <c r="M9688" i="1"/>
  <c r="M9689" i="1"/>
  <c r="M9690" i="1"/>
  <c r="M9691" i="1"/>
  <c r="M9692" i="1"/>
  <c r="M9693" i="1"/>
  <c r="M9694" i="1"/>
  <c r="M9695" i="1"/>
  <c r="M9696" i="1"/>
  <c r="M9697" i="1"/>
  <c r="M9698" i="1"/>
  <c r="M9699" i="1"/>
  <c r="M9700" i="1"/>
  <c r="M9701" i="1"/>
  <c r="M9702" i="1"/>
  <c r="M9703" i="1"/>
  <c r="M9704" i="1"/>
  <c r="M9705" i="1"/>
  <c r="M9706" i="1"/>
  <c r="M9707" i="1"/>
  <c r="M9708" i="1"/>
  <c r="M9709" i="1"/>
  <c r="M9710" i="1"/>
  <c r="M9711" i="1"/>
  <c r="M9712" i="1"/>
  <c r="M9713" i="1"/>
  <c r="M9714" i="1"/>
  <c r="M9715" i="1"/>
  <c r="M9716" i="1"/>
  <c r="M9717" i="1"/>
  <c r="M9718" i="1"/>
  <c r="M9719" i="1"/>
  <c r="M9720" i="1"/>
  <c r="M9721" i="1"/>
  <c r="M9722" i="1"/>
  <c r="M9723" i="1"/>
  <c r="M9724" i="1"/>
  <c r="M9725" i="1"/>
  <c r="M9726" i="1"/>
  <c r="M9727" i="1"/>
  <c r="M9728" i="1"/>
  <c r="M9729" i="1"/>
  <c r="M9730" i="1"/>
  <c r="M9731" i="1"/>
  <c r="M9732" i="1"/>
  <c r="M9733" i="1"/>
  <c r="M9734" i="1"/>
  <c r="M9735" i="1"/>
  <c r="M9736" i="1"/>
  <c r="M9737" i="1"/>
  <c r="M9738" i="1"/>
  <c r="M9739" i="1"/>
  <c r="M9740" i="1"/>
  <c r="M9741" i="1"/>
  <c r="M9742" i="1"/>
  <c r="M9743" i="1"/>
  <c r="M9744" i="1"/>
  <c r="M9745" i="1"/>
  <c r="M9746" i="1"/>
  <c r="M9747" i="1"/>
  <c r="M9748" i="1"/>
  <c r="M9749" i="1"/>
  <c r="M9750" i="1"/>
  <c r="M9751" i="1"/>
  <c r="M9752" i="1"/>
  <c r="M9753" i="1"/>
  <c r="M9754" i="1"/>
  <c r="M9755" i="1"/>
  <c r="M9756" i="1"/>
  <c r="M9757" i="1"/>
  <c r="M9758" i="1"/>
  <c r="M9759" i="1"/>
  <c r="M9760" i="1"/>
  <c r="M9761" i="1"/>
  <c r="M9762" i="1"/>
  <c r="M9763" i="1"/>
  <c r="M9764" i="1"/>
  <c r="M9765" i="1"/>
  <c r="M9766" i="1"/>
  <c r="M9767" i="1"/>
  <c r="M9768" i="1"/>
  <c r="M9769" i="1"/>
  <c r="M9770" i="1"/>
  <c r="M9771" i="1"/>
  <c r="M9772" i="1"/>
  <c r="M9773" i="1"/>
  <c r="M9774" i="1"/>
  <c r="M9775" i="1"/>
  <c r="M9776" i="1"/>
  <c r="M9777" i="1"/>
  <c r="M9778" i="1"/>
  <c r="M9779" i="1"/>
  <c r="M9780" i="1"/>
  <c r="M9781" i="1"/>
  <c r="M9782" i="1"/>
  <c r="M9783" i="1"/>
  <c r="M9784" i="1"/>
  <c r="M9785" i="1"/>
  <c r="M9786" i="1"/>
  <c r="M9787" i="1"/>
  <c r="M9788" i="1"/>
  <c r="M9789" i="1"/>
  <c r="M9790" i="1"/>
  <c r="M9791" i="1"/>
  <c r="M9792" i="1"/>
  <c r="M9793" i="1"/>
  <c r="M9794" i="1"/>
  <c r="M9795" i="1"/>
  <c r="M9796" i="1"/>
  <c r="M9797" i="1"/>
  <c r="M9798" i="1"/>
  <c r="M9799" i="1"/>
  <c r="M9800" i="1"/>
  <c r="M9801" i="1"/>
  <c r="M9802" i="1"/>
  <c r="M9803" i="1"/>
  <c r="M9804" i="1"/>
  <c r="M9805" i="1"/>
  <c r="M9806" i="1"/>
  <c r="M9807" i="1"/>
  <c r="M9808" i="1"/>
  <c r="M9809" i="1"/>
  <c r="M9810" i="1"/>
  <c r="M9811" i="1"/>
  <c r="M9812" i="1"/>
  <c r="M9813" i="1"/>
  <c r="M9814" i="1"/>
  <c r="M9815" i="1"/>
  <c r="M9816" i="1"/>
  <c r="M9817" i="1"/>
  <c r="M9818" i="1"/>
  <c r="M9819" i="1"/>
  <c r="M9820" i="1"/>
  <c r="M9821" i="1"/>
  <c r="M9822" i="1"/>
  <c r="M9823" i="1"/>
  <c r="M9824" i="1"/>
  <c r="M9825" i="1"/>
  <c r="M9826" i="1"/>
  <c r="M9827" i="1"/>
  <c r="M9828" i="1"/>
  <c r="M9829" i="1"/>
  <c r="M9830" i="1"/>
  <c r="M9831" i="1"/>
  <c r="M9832" i="1"/>
  <c r="M9833" i="1"/>
  <c r="M9834" i="1"/>
  <c r="M9835" i="1"/>
  <c r="M9836" i="1"/>
  <c r="M9837" i="1"/>
  <c r="M9838" i="1"/>
  <c r="M9839" i="1"/>
  <c r="M9840" i="1"/>
  <c r="M9841" i="1"/>
  <c r="M9842" i="1"/>
  <c r="M9843" i="1"/>
  <c r="M9844" i="1"/>
  <c r="M9845" i="1"/>
  <c r="M9846" i="1"/>
  <c r="M9847" i="1"/>
  <c r="M9848" i="1"/>
  <c r="M9849" i="1"/>
  <c r="M9850" i="1"/>
  <c r="M9851" i="1"/>
  <c r="M9852" i="1"/>
  <c r="M9853" i="1"/>
  <c r="M9854" i="1"/>
  <c r="M9855" i="1"/>
  <c r="M9856" i="1"/>
  <c r="M9857" i="1"/>
  <c r="M9858" i="1"/>
  <c r="M9859" i="1"/>
  <c r="M9860" i="1"/>
  <c r="M9861" i="1"/>
  <c r="M9862" i="1"/>
  <c r="M9863" i="1"/>
  <c r="M9864" i="1"/>
  <c r="M9865" i="1"/>
  <c r="M9866" i="1"/>
  <c r="M9867" i="1"/>
  <c r="M9868" i="1"/>
  <c r="M9869" i="1"/>
  <c r="M9870" i="1"/>
  <c r="M9871" i="1"/>
  <c r="M9872" i="1"/>
  <c r="M9873" i="1"/>
  <c r="M9874" i="1"/>
  <c r="M9875" i="1"/>
  <c r="M9876" i="1"/>
  <c r="M9877" i="1"/>
  <c r="M9878" i="1"/>
  <c r="M9879" i="1"/>
  <c r="M9880" i="1"/>
  <c r="M9881" i="1"/>
  <c r="M9882" i="1"/>
  <c r="M9883" i="1"/>
  <c r="M9884" i="1"/>
  <c r="M9885" i="1"/>
  <c r="M9886" i="1"/>
  <c r="M9887" i="1"/>
  <c r="M9888" i="1"/>
  <c r="M9889" i="1"/>
  <c r="M9890" i="1"/>
  <c r="M9891" i="1"/>
  <c r="M9892" i="1"/>
  <c r="M9893" i="1"/>
  <c r="M9894" i="1"/>
  <c r="M9895" i="1"/>
  <c r="M9896" i="1"/>
  <c r="M9897" i="1"/>
  <c r="M9898" i="1"/>
  <c r="M9899" i="1"/>
  <c r="M9900" i="1"/>
  <c r="M9901" i="1"/>
  <c r="M9902" i="1"/>
  <c r="M9903" i="1"/>
  <c r="M9904" i="1"/>
  <c r="M9905" i="1"/>
  <c r="M9906" i="1"/>
  <c r="M9907" i="1"/>
  <c r="M9908" i="1"/>
  <c r="M9909" i="1"/>
  <c r="M9910" i="1"/>
  <c r="M9911" i="1"/>
  <c r="M9912" i="1"/>
  <c r="M9913" i="1"/>
  <c r="M9914" i="1"/>
  <c r="M9915" i="1"/>
  <c r="M9916" i="1"/>
  <c r="M9917" i="1"/>
  <c r="M9918" i="1"/>
  <c r="M9919" i="1"/>
  <c r="M9920" i="1"/>
  <c r="M9921" i="1"/>
  <c r="M9922" i="1"/>
  <c r="M9923" i="1"/>
  <c r="M9924" i="1"/>
  <c r="M9925" i="1"/>
  <c r="M9926" i="1"/>
  <c r="M9927" i="1"/>
  <c r="M9928" i="1"/>
  <c r="M9929" i="1"/>
  <c r="M9930" i="1"/>
  <c r="M9931" i="1"/>
  <c r="M9932" i="1"/>
  <c r="M9933" i="1"/>
  <c r="M9934" i="1"/>
  <c r="M9935" i="1"/>
  <c r="M9936" i="1"/>
  <c r="M9937" i="1"/>
  <c r="M9938" i="1"/>
  <c r="M9939" i="1"/>
  <c r="M9940" i="1"/>
  <c r="M9941" i="1"/>
  <c r="M9942" i="1"/>
  <c r="M9943" i="1"/>
  <c r="M9944" i="1"/>
  <c r="M9945" i="1"/>
  <c r="M9946" i="1"/>
  <c r="M9947" i="1"/>
  <c r="M9948" i="1"/>
  <c r="M9949" i="1"/>
  <c r="M9950" i="1"/>
  <c r="M9951" i="1"/>
  <c r="M9952" i="1"/>
  <c r="M9953" i="1"/>
  <c r="M9954" i="1"/>
  <c r="M9955" i="1"/>
  <c r="M9956" i="1"/>
  <c r="M9957" i="1"/>
  <c r="M9958" i="1"/>
  <c r="M9959" i="1"/>
  <c r="M9960" i="1"/>
  <c r="M9961" i="1"/>
  <c r="M9962" i="1"/>
  <c r="M9963" i="1"/>
  <c r="M9964" i="1"/>
  <c r="M9965" i="1"/>
  <c r="M9966" i="1"/>
  <c r="M9967" i="1"/>
  <c r="M9968" i="1"/>
  <c r="M9969" i="1"/>
  <c r="M9970" i="1"/>
  <c r="M9971" i="1"/>
  <c r="M9972" i="1"/>
  <c r="M9973" i="1"/>
  <c r="M9974" i="1"/>
  <c r="M9975" i="1"/>
  <c r="M9976" i="1"/>
  <c r="M9977" i="1"/>
  <c r="M9978" i="1"/>
  <c r="M9979" i="1"/>
  <c r="M9980" i="1"/>
  <c r="M9981" i="1"/>
  <c r="M9982" i="1"/>
  <c r="M9983" i="1"/>
  <c r="M9984" i="1"/>
  <c r="M9985" i="1"/>
  <c r="M9986" i="1"/>
  <c r="M9987" i="1"/>
  <c r="M9988" i="1"/>
  <c r="M9989" i="1"/>
  <c r="M9990" i="1"/>
  <c r="M9991" i="1"/>
  <c r="M9992" i="1"/>
  <c r="M9993" i="1"/>
  <c r="M9994" i="1"/>
  <c r="M9995" i="1"/>
  <c r="M9996" i="1"/>
  <c r="M9997" i="1"/>
  <c r="M9998" i="1"/>
  <c r="M9999" i="1"/>
  <c r="M10000" i="1"/>
  <c r="M10001" i="1"/>
  <c r="M10002" i="1"/>
  <c r="M10003" i="1"/>
  <c r="M10004" i="1"/>
  <c r="M10005" i="1"/>
  <c r="M10006" i="1"/>
  <c r="M10007" i="1"/>
  <c r="M10008" i="1"/>
  <c r="M10009" i="1"/>
  <c r="M10010" i="1"/>
  <c r="M10011" i="1"/>
  <c r="M10012" i="1"/>
  <c r="M10013" i="1"/>
  <c r="M10014" i="1"/>
  <c r="M10015" i="1"/>
  <c r="M10016" i="1"/>
  <c r="M10017" i="1"/>
  <c r="M10018" i="1"/>
  <c r="M10019" i="1"/>
  <c r="M10020" i="1"/>
  <c r="M10021" i="1"/>
  <c r="M10022" i="1"/>
  <c r="M10023" i="1"/>
  <c r="M10024" i="1"/>
  <c r="M10025" i="1"/>
  <c r="M10026" i="1"/>
  <c r="M10027" i="1"/>
  <c r="M10028" i="1"/>
  <c r="M10029" i="1"/>
  <c r="M10030" i="1"/>
  <c r="M10031" i="1"/>
  <c r="M10032" i="1"/>
  <c r="M10033" i="1"/>
  <c r="M10034" i="1"/>
  <c r="M10035" i="1"/>
  <c r="M10036" i="1"/>
  <c r="M10037" i="1"/>
  <c r="M10038" i="1"/>
  <c r="M10039" i="1"/>
  <c r="M10040" i="1"/>
  <c r="M10041" i="1"/>
  <c r="M10042" i="1"/>
  <c r="M10043" i="1"/>
  <c r="M10044" i="1"/>
  <c r="M10045" i="1"/>
  <c r="M10046" i="1"/>
  <c r="M10047" i="1"/>
  <c r="M10048" i="1"/>
  <c r="M10049" i="1"/>
  <c r="M10050" i="1"/>
  <c r="M10051" i="1"/>
  <c r="M10052" i="1"/>
  <c r="M10053" i="1"/>
  <c r="M10054" i="1"/>
  <c r="M10055" i="1"/>
  <c r="M10056" i="1"/>
  <c r="M10057" i="1"/>
  <c r="M10058" i="1"/>
  <c r="M10059" i="1"/>
  <c r="M10060" i="1"/>
  <c r="M10061" i="1"/>
  <c r="M10062" i="1"/>
  <c r="M10063" i="1"/>
  <c r="M10064" i="1"/>
  <c r="M10065" i="1"/>
  <c r="M10066" i="1"/>
  <c r="M10067" i="1"/>
  <c r="M10068" i="1"/>
  <c r="M10069" i="1"/>
  <c r="M10070" i="1"/>
  <c r="M10071" i="1"/>
  <c r="M10072" i="1"/>
  <c r="M10073" i="1"/>
  <c r="M10074" i="1"/>
  <c r="M10075" i="1"/>
  <c r="M10076" i="1"/>
  <c r="M10077" i="1"/>
  <c r="M10078" i="1"/>
  <c r="M10079" i="1"/>
  <c r="M10080" i="1"/>
  <c r="M10081" i="1"/>
  <c r="M10082" i="1"/>
  <c r="M10083" i="1"/>
  <c r="M10084" i="1"/>
  <c r="M10085" i="1"/>
  <c r="M10086" i="1"/>
  <c r="M10087" i="1"/>
  <c r="M10088" i="1"/>
  <c r="M10089" i="1"/>
  <c r="M10090" i="1"/>
  <c r="M10091" i="1"/>
  <c r="M10092" i="1"/>
  <c r="M10093" i="1"/>
  <c r="M10094" i="1"/>
  <c r="M10095" i="1"/>
  <c r="M10096" i="1"/>
  <c r="M10097" i="1"/>
  <c r="M10098" i="1"/>
  <c r="M10099" i="1"/>
  <c r="M10100" i="1"/>
  <c r="M10101" i="1"/>
  <c r="M10102" i="1"/>
  <c r="M10103" i="1"/>
  <c r="M10104" i="1"/>
  <c r="M10105" i="1"/>
  <c r="M10106" i="1"/>
  <c r="M10107" i="1"/>
  <c r="M10108" i="1"/>
  <c r="M10109" i="1"/>
  <c r="M10110" i="1"/>
  <c r="M10111" i="1"/>
  <c r="M10112" i="1"/>
  <c r="M10113" i="1"/>
  <c r="M10114" i="1"/>
  <c r="M10115" i="1"/>
  <c r="M10116" i="1"/>
  <c r="M10117" i="1"/>
  <c r="M10118" i="1"/>
  <c r="M10119" i="1"/>
  <c r="M10120" i="1"/>
  <c r="M10121" i="1"/>
  <c r="M10122" i="1"/>
  <c r="M10123" i="1"/>
  <c r="M10124" i="1"/>
  <c r="M10125" i="1"/>
  <c r="M10126" i="1"/>
  <c r="M10127" i="1"/>
  <c r="M10128" i="1"/>
  <c r="M10129" i="1"/>
  <c r="M10130" i="1"/>
  <c r="M10131" i="1"/>
  <c r="M10132" i="1"/>
  <c r="M10133" i="1"/>
  <c r="M10134" i="1"/>
  <c r="M10135" i="1"/>
  <c r="M10136" i="1"/>
  <c r="M10137" i="1"/>
  <c r="M10138" i="1"/>
  <c r="M10139" i="1"/>
  <c r="M10140" i="1"/>
  <c r="M10141" i="1"/>
  <c r="M10142" i="1"/>
  <c r="M10143" i="1"/>
  <c r="M10144" i="1"/>
  <c r="M10145" i="1"/>
  <c r="M10146" i="1"/>
  <c r="M10147" i="1"/>
  <c r="M10148" i="1"/>
  <c r="M10149" i="1"/>
  <c r="M10150" i="1"/>
  <c r="M10151" i="1"/>
  <c r="M10152" i="1"/>
  <c r="M10153" i="1"/>
  <c r="M10154" i="1"/>
  <c r="M10155" i="1"/>
  <c r="M10156" i="1"/>
  <c r="M10157" i="1"/>
  <c r="M10158" i="1"/>
  <c r="M10159" i="1"/>
  <c r="M10160" i="1"/>
  <c r="M10161" i="1"/>
  <c r="M10162" i="1"/>
  <c r="M10163" i="1"/>
  <c r="M10164" i="1"/>
  <c r="M10165" i="1"/>
  <c r="M10166" i="1"/>
  <c r="M10167" i="1"/>
  <c r="M10168" i="1"/>
  <c r="M10169" i="1"/>
  <c r="M10170" i="1"/>
  <c r="M10171" i="1"/>
  <c r="M10172" i="1"/>
  <c r="M10173" i="1"/>
  <c r="M10174" i="1"/>
  <c r="M10175" i="1"/>
  <c r="M10176" i="1"/>
  <c r="M10177" i="1"/>
  <c r="M10178" i="1"/>
  <c r="M10179" i="1"/>
  <c r="M10180" i="1"/>
  <c r="M10181" i="1"/>
  <c r="M10182" i="1"/>
  <c r="M10183" i="1"/>
  <c r="M10184" i="1"/>
  <c r="M10185" i="1"/>
  <c r="M10186" i="1"/>
  <c r="M10187" i="1"/>
  <c r="M10188" i="1"/>
  <c r="M10189" i="1"/>
  <c r="M10190" i="1"/>
  <c r="M10191" i="1"/>
  <c r="M10192" i="1"/>
  <c r="M10193" i="1"/>
  <c r="M10194" i="1"/>
  <c r="M10195" i="1"/>
  <c r="M10196" i="1"/>
  <c r="M10197" i="1"/>
  <c r="M10198" i="1"/>
  <c r="M10199" i="1"/>
  <c r="M10200" i="1"/>
  <c r="M10201" i="1"/>
  <c r="M10202" i="1"/>
  <c r="M10203" i="1"/>
  <c r="M10204" i="1"/>
  <c r="M10205" i="1"/>
  <c r="M10206" i="1"/>
  <c r="M10207" i="1"/>
  <c r="M10208" i="1"/>
  <c r="M10209" i="1"/>
  <c r="M10210" i="1"/>
  <c r="M10211" i="1"/>
  <c r="M10212" i="1"/>
  <c r="M10213" i="1"/>
  <c r="M10214" i="1"/>
  <c r="M10215" i="1"/>
  <c r="M10216" i="1"/>
  <c r="M10217" i="1"/>
  <c r="M10218" i="1"/>
  <c r="M10219" i="1"/>
  <c r="M10220" i="1"/>
  <c r="M10221" i="1"/>
  <c r="M10222" i="1"/>
  <c r="M10223" i="1"/>
  <c r="M10224" i="1"/>
  <c r="M10225" i="1"/>
  <c r="M10226" i="1"/>
  <c r="M10227" i="1"/>
  <c r="M10228" i="1"/>
  <c r="M10229" i="1"/>
  <c r="M10230" i="1"/>
  <c r="M10231" i="1"/>
  <c r="M10232" i="1"/>
  <c r="M10233" i="1"/>
  <c r="M10234" i="1"/>
  <c r="M10235" i="1"/>
  <c r="M10236" i="1"/>
  <c r="M10237" i="1"/>
  <c r="M10238" i="1"/>
  <c r="M10239" i="1"/>
  <c r="M10240" i="1"/>
  <c r="M10241" i="1"/>
  <c r="M10242" i="1"/>
  <c r="M10243" i="1"/>
  <c r="M10244" i="1"/>
  <c r="M10245" i="1"/>
  <c r="M10246" i="1"/>
  <c r="M10247" i="1"/>
  <c r="M10248" i="1"/>
  <c r="M10249" i="1"/>
  <c r="M10250" i="1"/>
  <c r="M10251" i="1"/>
  <c r="M10252" i="1"/>
  <c r="M10253" i="1"/>
  <c r="M10254" i="1"/>
  <c r="M10255" i="1"/>
  <c r="M10256" i="1"/>
  <c r="M10257" i="1"/>
  <c r="M10258" i="1"/>
  <c r="M10259" i="1"/>
  <c r="M10260" i="1"/>
  <c r="M10261" i="1"/>
  <c r="M10262" i="1"/>
  <c r="M10263" i="1"/>
  <c r="M10264" i="1"/>
  <c r="M10265" i="1"/>
  <c r="M10266" i="1"/>
  <c r="M10267" i="1"/>
  <c r="M10268" i="1"/>
  <c r="M10269" i="1"/>
  <c r="M10270" i="1"/>
  <c r="M10271" i="1"/>
  <c r="M10272" i="1"/>
  <c r="M10273" i="1"/>
  <c r="M10274" i="1"/>
  <c r="M10275" i="1"/>
  <c r="M10276" i="1"/>
  <c r="M10277" i="1"/>
  <c r="M10278" i="1"/>
  <c r="M10279" i="1"/>
  <c r="M10280" i="1"/>
  <c r="M10281" i="1"/>
  <c r="M10282" i="1"/>
  <c r="M10283" i="1"/>
  <c r="M10284" i="1"/>
  <c r="M10285" i="1"/>
  <c r="M10286" i="1"/>
  <c r="M10287" i="1"/>
  <c r="M10288" i="1"/>
  <c r="M10289" i="1"/>
  <c r="M10290" i="1"/>
  <c r="M10291" i="1"/>
  <c r="M10292" i="1"/>
  <c r="M10293" i="1"/>
  <c r="M10294" i="1"/>
  <c r="M10295" i="1"/>
  <c r="M10296" i="1"/>
  <c r="M10297" i="1"/>
  <c r="M10298" i="1"/>
  <c r="M10299" i="1"/>
  <c r="M10300" i="1"/>
  <c r="M10301" i="1"/>
  <c r="M10302" i="1"/>
  <c r="M10303" i="1"/>
  <c r="M10304" i="1"/>
  <c r="M10305" i="1"/>
  <c r="M10306" i="1"/>
  <c r="M10307" i="1"/>
  <c r="M10308" i="1"/>
  <c r="M10309" i="1"/>
  <c r="M10310" i="1"/>
  <c r="M10311" i="1"/>
  <c r="M10312" i="1"/>
  <c r="M10313" i="1"/>
  <c r="M10314" i="1"/>
  <c r="M10315" i="1"/>
  <c r="M10316" i="1"/>
  <c r="M10317" i="1"/>
  <c r="M10318" i="1"/>
  <c r="M10319" i="1"/>
  <c r="M10320" i="1"/>
  <c r="M10321" i="1"/>
  <c r="M10322" i="1"/>
  <c r="M10323" i="1"/>
  <c r="M10324" i="1"/>
  <c r="M10325" i="1"/>
  <c r="M10326" i="1"/>
  <c r="M10327" i="1"/>
  <c r="M10328" i="1"/>
  <c r="M10329" i="1"/>
  <c r="M10330" i="1"/>
  <c r="M10331" i="1"/>
  <c r="M10332" i="1"/>
  <c r="M10333" i="1"/>
  <c r="M10334" i="1"/>
  <c r="M10335" i="1"/>
  <c r="M10336" i="1"/>
  <c r="M10337" i="1"/>
  <c r="M10338" i="1"/>
  <c r="M10339" i="1"/>
  <c r="M10340" i="1"/>
  <c r="M10341" i="1"/>
  <c r="M10342" i="1"/>
  <c r="M10343" i="1"/>
  <c r="M10344" i="1"/>
  <c r="M10345" i="1"/>
  <c r="M10346" i="1"/>
  <c r="M10347" i="1"/>
  <c r="M10348" i="1"/>
  <c r="M10349" i="1"/>
  <c r="M10350" i="1"/>
  <c r="M10351" i="1"/>
  <c r="M10352" i="1"/>
  <c r="M10353" i="1"/>
  <c r="M10354" i="1"/>
  <c r="M10355" i="1"/>
  <c r="M10356" i="1"/>
  <c r="M10357" i="1"/>
  <c r="M10358" i="1"/>
  <c r="M10359" i="1"/>
  <c r="M10360" i="1"/>
  <c r="M10361" i="1"/>
  <c r="M10362" i="1"/>
  <c r="M10363" i="1"/>
  <c r="M10364" i="1"/>
  <c r="M10365" i="1"/>
  <c r="M10366" i="1"/>
  <c r="M10367" i="1"/>
  <c r="M10368" i="1"/>
  <c r="M10369" i="1"/>
  <c r="M10370" i="1"/>
  <c r="M10371" i="1"/>
  <c r="M10372" i="1"/>
  <c r="M10373" i="1"/>
  <c r="M10374" i="1"/>
  <c r="M10375" i="1"/>
  <c r="M10376" i="1"/>
  <c r="M10377" i="1"/>
  <c r="M10378" i="1"/>
  <c r="M10379" i="1"/>
  <c r="M10380" i="1"/>
  <c r="M10381" i="1"/>
  <c r="M10382" i="1"/>
  <c r="M10383" i="1"/>
  <c r="M10384" i="1"/>
  <c r="M10385" i="1"/>
  <c r="M10386" i="1"/>
  <c r="M10387" i="1"/>
  <c r="M10388" i="1"/>
  <c r="M10389" i="1"/>
  <c r="M10390" i="1"/>
  <c r="M10391" i="1"/>
  <c r="M10392" i="1"/>
  <c r="M10393" i="1"/>
  <c r="M10394" i="1"/>
  <c r="M10395" i="1"/>
  <c r="M10396" i="1"/>
  <c r="M10397" i="1"/>
  <c r="M10398" i="1"/>
  <c r="M10399" i="1"/>
  <c r="M10400" i="1"/>
  <c r="M10401" i="1"/>
  <c r="M10402" i="1"/>
  <c r="M10403" i="1"/>
  <c r="M10404" i="1"/>
  <c r="M10405" i="1"/>
  <c r="M10406" i="1"/>
  <c r="M10407" i="1"/>
  <c r="M10408" i="1"/>
  <c r="M10409" i="1"/>
  <c r="M10410" i="1"/>
  <c r="M10411" i="1"/>
  <c r="M10412" i="1"/>
  <c r="M10413" i="1"/>
  <c r="M10414" i="1"/>
  <c r="M10415" i="1"/>
  <c r="M10416" i="1"/>
  <c r="M10417" i="1"/>
  <c r="M10418" i="1"/>
  <c r="M10419" i="1"/>
  <c r="M10420" i="1"/>
  <c r="M10421" i="1"/>
  <c r="M10422" i="1"/>
  <c r="M10423" i="1"/>
  <c r="M10424" i="1"/>
  <c r="M10425" i="1"/>
  <c r="M10426" i="1"/>
  <c r="M10427" i="1"/>
  <c r="M10428" i="1"/>
  <c r="M10429" i="1"/>
  <c r="M10430" i="1"/>
  <c r="M10431" i="1"/>
  <c r="M10432" i="1"/>
  <c r="M10433" i="1"/>
  <c r="M10434" i="1"/>
  <c r="M10435" i="1"/>
  <c r="M10436" i="1"/>
  <c r="M10437" i="1"/>
  <c r="M10438" i="1"/>
  <c r="M10439" i="1"/>
  <c r="M10440" i="1"/>
  <c r="M10441" i="1"/>
  <c r="M10442" i="1"/>
  <c r="M10443" i="1"/>
  <c r="M10444" i="1"/>
  <c r="M10445" i="1"/>
  <c r="M10446" i="1"/>
  <c r="M10447" i="1"/>
  <c r="M10448" i="1"/>
  <c r="M10449" i="1"/>
  <c r="M10450" i="1"/>
  <c r="M10451" i="1"/>
  <c r="M10452" i="1"/>
  <c r="M10453" i="1"/>
  <c r="M10454" i="1"/>
  <c r="M10455" i="1"/>
  <c r="M10456" i="1"/>
  <c r="M10457" i="1"/>
  <c r="M10458" i="1"/>
  <c r="M10459" i="1"/>
  <c r="M10460" i="1"/>
  <c r="M10461" i="1"/>
  <c r="M10462" i="1"/>
  <c r="M10463" i="1"/>
  <c r="M10464" i="1"/>
  <c r="M10465" i="1"/>
  <c r="M10466" i="1"/>
  <c r="M10467" i="1"/>
  <c r="M10468" i="1"/>
  <c r="M10469" i="1"/>
  <c r="M10470" i="1"/>
  <c r="M10471" i="1"/>
  <c r="M10472" i="1"/>
  <c r="M10473" i="1"/>
  <c r="M10474" i="1"/>
  <c r="M10475" i="1"/>
  <c r="M10476" i="1"/>
  <c r="M10477" i="1"/>
  <c r="M10478" i="1"/>
  <c r="M10479" i="1"/>
  <c r="M10480" i="1"/>
  <c r="M10481" i="1"/>
  <c r="M10482" i="1"/>
  <c r="M10483" i="1"/>
  <c r="M10484" i="1"/>
  <c r="M10485" i="1"/>
  <c r="M10486" i="1"/>
  <c r="M10487" i="1"/>
  <c r="M10488" i="1"/>
  <c r="M10489" i="1"/>
  <c r="M10490" i="1"/>
  <c r="M10491" i="1"/>
  <c r="M10492" i="1"/>
  <c r="M10493" i="1"/>
  <c r="M10494" i="1"/>
  <c r="M10495" i="1"/>
  <c r="M10496" i="1"/>
  <c r="M10497" i="1"/>
  <c r="M10498" i="1"/>
  <c r="M10499" i="1"/>
  <c r="M10500" i="1"/>
  <c r="M10501" i="1"/>
  <c r="M10502" i="1"/>
  <c r="M10503" i="1"/>
  <c r="M10504" i="1"/>
  <c r="M10505" i="1"/>
  <c r="M10506" i="1"/>
  <c r="M10507" i="1"/>
  <c r="M10508" i="1"/>
  <c r="M10509" i="1"/>
  <c r="M10510" i="1"/>
  <c r="M10511" i="1"/>
  <c r="M10512" i="1"/>
  <c r="M10513" i="1"/>
  <c r="M10514" i="1"/>
  <c r="M10515" i="1"/>
  <c r="M10516" i="1"/>
  <c r="M10517" i="1"/>
  <c r="M10518" i="1"/>
  <c r="M10519" i="1"/>
  <c r="M10520" i="1"/>
  <c r="M10521" i="1"/>
  <c r="M10522" i="1"/>
  <c r="M10523" i="1"/>
  <c r="M10524" i="1"/>
  <c r="M10525" i="1"/>
  <c r="M10526" i="1"/>
  <c r="M10527" i="1"/>
  <c r="M10528" i="1"/>
  <c r="M10529" i="1"/>
  <c r="M10530" i="1"/>
  <c r="M10531" i="1"/>
  <c r="M10532" i="1"/>
  <c r="M10533" i="1"/>
  <c r="M10534" i="1"/>
  <c r="M10535" i="1"/>
  <c r="M10536" i="1"/>
  <c r="M10537" i="1"/>
  <c r="M10538" i="1"/>
  <c r="M10539" i="1"/>
  <c r="M10540" i="1"/>
  <c r="M10541" i="1"/>
  <c r="M10542" i="1"/>
  <c r="M10543" i="1"/>
  <c r="M10544" i="1"/>
  <c r="M10545" i="1"/>
  <c r="M10546" i="1"/>
  <c r="M10547" i="1"/>
  <c r="M10548" i="1"/>
  <c r="M10549" i="1"/>
  <c r="M10550" i="1"/>
  <c r="M10551" i="1"/>
  <c r="M10552" i="1"/>
  <c r="M10553" i="1"/>
  <c r="M10554" i="1"/>
  <c r="M10555" i="1"/>
  <c r="M10556" i="1"/>
  <c r="M10557" i="1"/>
  <c r="M10558" i="1"/>
  <c r="M10559" i="1"/>
  <c r="M10560" i="1"/>
  <c r="M10561" i="1"/>
  <c r="M10562" i="1"/>
  <c r="M10563" i="1"/>
  <c r="M10564" i="1"/>
  <c r="M10565" i="1"/>
  <c r="M10566" i="1"/>
  <c r="M10567" i="1"/>
  <c r="M10568" i="1"/>
  <c r="M10569" i="1"/>
  <c r="M10570" i="1"/>
  <c r="M10571" i="1"/>
  <c r="M10572" i="1"/>
  <c r="M10573" i="1"/>
  <c r="M10574" i="1"/>
  <c r="M10575" i="1"/>
  <c r="M10576" i="1"/>
  <c r="M10577" i="1"/>
  <c r="M10578" i="1"/>
  <c r="M10579" i="1"/>
  <c r="M10580" i="1"/>
  <c r="M10581" i="1"/>
  <c r="M10582" i="1"/>
  <c r="M10583" i="1"/>
  <c r="M10584" i="1"/>
  <c r="M10585" i="1"/>
  <c r="M10586" i="1"/>
  <c r="M10587" i="1"/>
  <c r="M10588" i="1"/>
  <c r="M10589" i="1"/>
  <c r="M10590" i="1"/>
  <c r="M10591" i="1"/>
  <c r="M10592" i="1"/>
  <c r="M10593" i="1"/>
  <c r="M10594" i="1"/>
  <c r="M10595" i="1"/>
  <c r="M10596" i="1"/>
  <c r="M10597" i="1"/>
  <c r="M10598" i="1"/>
  <c r="M10599" i="1"/>
  <c r="M10600" i="1"/>
  <c r="M10601" i="1"/>
  <c r="M10602" i="1"/>
  <c r="M10603" i="1"/>
  <c r="M10604" i="1"/>
  <c r="M10605" i="1"/>
  <c r="M10606" i="1"/>
  <c r="M10607" i="1"/>
  <c r="M10608" i="1"/>
  <c r="M10609" i="1"/>
  <c r="M10610" i="1"/>
  <c r="M10611" i="1"/>
  <c r="M10612" i="1"/>
  <c r="M10613" i="1"/>
  <c r="M10614" i="1"/>
  <c r="M10615" i="1"/>
  <c r="M10616" i="1"/>
  <c r="M10617" i="1"/>
  <c r="M10618" i="1"/>
  <c r="M10619" i="1"/>
  <c r="M10620" i="1"/>
  <c r="M10621" i="1"/>
  <c r="M10622" i="1"/>
  <c r="M10623" i="1"/>
  <c r="M10624" i="1"/>
  <c r="M10625" i="1"/>
  <c r="M10626" i="1"/>
  <c r="M10627" i="1"/>
  <c r="M10628" i="1"/>
  <c r="M10629" i="1"/>
  <c r="M10630" i="1"/>
  <c r="M10631" i="1"/>
  <c r="M10632" i="1"/>
  <c r="M10633" i="1"/>
  <c r="M10634" i="1"/>
  <c r="M10635" i="1"/>
  <c r="M10636" i="1"/>
  <c r="M10637" i="1"/>
  <c r="M10638" i="1"/>
  <c r="M10639" i="1"/>
  <c r="M10640" i="1"/>
  <c r="M10641" i="1"/>
  <c r="M10642" i="1"/>
  <c r="M10643" i="1"/>
  <c r="M10644" i="1"/>
  <c r="M10645" i="1"/>
  <c r="M10646" i="1"/>
  <c r="M10647" i="1"/>
  <c r="M10648" i="1"/>
  <c r="M10649" i="1"/>
  <c r="M10650" i="1"/>
  <c r="M10651" i="1"/>
  <c r="M10652" i="1"/>
  <c r="M10653" i="1"/>
  <c r="M10654" i="1"/>
  <c r="M10655" i="1"/>
  <c r="M10656" i="1"/>
  <c r="M10657" i="1"/>
  <c r="M10658" i="1"/>
  <c r="M10659" i="1"/>
  <c r="M10660" i="1"/>
  <c r="M10661" i="1"/>
  <c r="M10662" i="1"/>
  <c r="M10663" i="1"/>
  <c r="M10664" i="1"/>
  <c r="M10665" i="1"/>
  <c r="M10666" i="1"/>
  <c r="M10667" i="1"/>
  <c r="M10668" i="1"/>
  <c r="M10669" i="1"/>
  <c r="M10670" i="1"/>
  <c r="M10671" i="1"/>
  <c r="M10672" i="1"/>
  <c r="M10673" i="1"/>
  <c r="M10674" i="1"/>
  <c r="M10675" i="1"/>
  <c r="M10676" i="1"/>
  <c r="M10677" i="1"/>
  <c r="M10678" i="1"/>
  <c r="M10679" i="1"/>
  <c r="M10680" i="1"/>
  <c r="M10681" i="1"/>
  <c r="M10682" i="1"/>
  <c r="M10683" i="1"/>
  <c r="M10684" i="1"/>
  <c r="M10685" i="1"/>
  <c r="M10686" i="1"/>
  <c r="M10687" i="1"/>
  <c r="M10688" i="1"/>
  <c r="M10689" i="1"/>
  <c r="M10690" i="1"/>
  <c r="M10691" i="1"/>
  <c r="M10692" i="1"/>
  <c r="M10693" i="1"/>
  <c r="M10694" i="1"/>
  <c r="M10695" i="1"/>
  <c r="M10696" i="1"/>
  <c r="M10697" i="1"/>
  <c r="M10698" i="1"/>
  <c r="M10699" i="1"/>
  <c r="M10700" i="1"/>
  <c r="M10701" i="1"/>
  <c r="M10702" i="1"/>
  <c r="M10703" i="1"/>
  <c r="M10704" i="1"/>
  <c r="M10705" i="1"/>
  <c r="M10706" i="1"/>
  <c r="M10707" i="1"/>
  <c r="M10708" i="1"/>
  <c r="M10709" i="1"/>
  <c r="M10710" i="1"/>
  <c r="M10711" i="1"/>
  <c r="M10712" i="1"/>
  <c r="M10713" i="1"/>
  <c r="M10714" i="1"/>
  <c r="M10715" i="1"/>
  <c r="M10716" i="1"/>
  <c r="M10717" i="1"/>
  <c r="M10718" i="1"/>
  <c r="M10719" i="1"/>
  <c r="M10720" i="1"/>
  <c r="M10721" i="1"/>
  <c r="M10722" i="1"/>
  <c r="M10723" i="1"/>
  <c r="M10724" i="1"/>
  <c r="M10725" i="1"/>
  <c r="M10726" i="1"/>
  <c r="M10727" i="1"/>
  <c r="M10728" i="1"/>
  <c r="M10729" i="1"/>
  <c r="M10730" i="1"/>
  <c r="M10731" i="1"/>
  <c r="M10732" i="1"/>
  <c r="M10733" i="1"/>
  <c r="M10734" i="1"/>
  <c r="M10735" i="1"/>
  <c r="M10736" i="1"/>
  <c r="M10737" i="1"/>
  <c r="M10738" i="1"/>
  <c r="M10739" i="1"/>
  <c r="M10740" i="1"/>
  <c r="M10741" i="1"/>
  <c r="M10742" i="1"/>
  <c r="M10743" i="1"/>
  <c r="M10744" i="1"/>
  <c r="M10745" i="1"/>
  <c r="M10746" i="1"/>
  <c r="M10747" i="1"/>
  <c r="M10748" i="1"/>
  <c r="M10749" i="1"/>
  <c r="M10750" i="1"/>
  <c r="M10751" i="1"/>
  <c r="M10752" i="1"/>
  <c r="M10753" i="1"/>
  <c r="M10754" i="1"/>
  <c r="M10755" i="1"/>
  <c r="M10756" i="1"/>
  <c r="M10757" i="1"/>
  <c r="M10758" i="1"/>
  <c r="M10759" i="1"/>
  <c r="M10760" i="1"/>
  <c r="M10761" i="1"/>
  <c r="M10762" i="1"/>
  <c r="M10763" i="1"/>
  <c r="M10764" i="1"/>
  <c r="M10765" i="1"/>
  <c r="M10766" i="1"/>
  <c r="M10767" i="1"/>
  <c r="M10768" i="1"/>
  <c r="M10769" i="1"/>
  <c r="M10770" i="1"/>
  <c r="M10771" i="1"/>
  <c r="M10772" i="1"/>
  <c r="M10773" i="1"/>
  <c r="M10774" i="1"/>
  <c r="M10775" i="1"/>
  <c r="M10776" i="1"/>
  <c r="M10777" i="1"/>
  <c r="M10778" i="1"/>
  <c r="M10779" i="1"/>
  <c r="M10780" i="1"/>
  <c r="M10781" i="1"/>
  <c r="M10782" i="1"/>
  <c r="M10783" i="1"/>
  <c r="M10784" i="1"/>
  <c r="M10785" i="1"/>
  <c r="M10786" i="1"/>
  <c r="M10787" i="1"/>
  <c r="M10788" i="1"/>
  <c r="M10789" i="1"/>
  <c r="M10790" i="1"/>
  <c r="M10791" i="1"/>
  <c r="M10792" i="1"/>
  <c r="M10793" i="1"/>
  <c r="M10794" i="1"/>
  <c r="M10795" i="1"/>
  <c r="M10796" i="1"/>
  <c r="M10797" i="1"/>
  <c r="M10798" i="1"/>
  <c r="M10799" i="1"/>
  <c r="M10800" i="1"/>
  <c r="M10801" i="1"/>
  <c r="M10802" i="1"/>
  <c r="M10803" i="1"/>
  <c r="M10804" i="1"/>
  <c r="M10805" i="1"/>
  <c r="M10806" i="1"/>
  <c r="M10807" i="1"/>
  <c r="M10808" i="1"/>
  <c r="M10809" i="1"/>
  <c r="M10810" i="1"/>
  <c r="M10811" i="1"/>
  <c r="M10812" i="1"/>
  <c r="M10813" i="1"/>
  <c r="M10814" i="1"/>
  <c r="M10815" i="1"/>
  <c r="M10816" i="1"/>
  <c r="M10817" i="1"/>
  <c r="M10818" i="1"/>
  <c r="M10819" i="1"/>
  <c r="M10820" i="1"/>
  <c r="M10821" i="1"/>
  <c r="M10822" i="1"/>
  <c r="M10823" i="1"/>
  <c r="M10824" i="1"/>
  <c r="M10825" i="1"/>
  <c r="M10826" i="1"/>
  <c r="M10827" i="1"/>
  <c r="M10828" i="1"/>
  <c r="M10829" i="1"/>
  <c r="M10830" i="1"/>
  <c r="M10831" i="1"/>
  <c r="M10832" i="1"/>
  <c r="M10833" i="1"/>
  <c r="M10834" i="1"/>
  <c r="M10835" i="1"/>
  <c r="M10836" i="1"/>
  <c r="M10837" i="1"/>
  <c r="M10838" i="1"/>
  <c r="M10839" i="1"/>
  <c r="M10840" i="1"/>
  <c r="M10841" i="1"/>
  <c r="M10842" i="1"/>
  <c r="M10843" i="1"/>
  <c r="M10844" i="1"/>
  <c r="M10845" i="1"/>
  <c r="M10846" i="1"/>
  <c r="M10847" i="1"/>
  <c r="M10848" i="1"/>
  <c r="M10849" i="1"/>
  <c r="M10850" i="1"/>
  <c r="M10851" i="1"/>
  <c r="M10852" i="1"/>
  <c r="M10853" i="1"/>
  <c r="M10854" i="1"/>
  <c r="M10855" i="1"/>
  <c r="M10856" i="1"/>
  <c r="M10857" i="1"/>
  <c r="M10858" i="1"/>
  <c r="M10859" i="1"/>
  <c r="M10860" i="1"/>
  <c r="M10861" i="1"/>
  <c r="M10862" i="1"/>
  <c r="M10863" i="1"/>
  <c r="M10864" i="1"/>
  <c r="M10865" i="1"/>
  <c r="M10866" i="1"/>
  <c r="M10867" i="1"/>
  <c r="M10868" i="1"/>
  <c r="M10869" i="1"/>
  <c r="M10870" i="1"/>
  <c r="M10871" i="1"/>
  <c r="M10872" i="1"/>
  <c r="M10873" i="1"/>
  <c r="M10874" i="1"/>
  <c r="M10875" i="1"/>
  <c r="M10876" i="1"/>
  <c r="M10877" i="1"/>
  <c r="M10878" i="1"/>
  <c r="M10879" i="1"/>
  <c r="M10880" i="1"/>
  <c r="M10881" i="1"/>
  <c r="M10882" i="1"/>
  <c r="M10883" i="1"/>
  <c r="M10884" i="1"/>
  <c r="M10885" i="1"/>
  <c r="M10886" i="1"/>
  <c r="M10887" i="1"/>
  <c r="M10888" i="1"/>
  <c r="M10889" i="1"/>
  <c r="M10890" i="1"/>
  <c r="M10891" i="1"/>
  <c r="M10892" i="1"/>
  <c r="M10893" i="1"/>
  <c r="M10894" i="1"/>
  <c r="M10895" i="1"/>
  <c r="M10896" i="1"/>
  <c r="M10897" i="1"/>
  <c r="M10898" i="1"/>
  <c r="M10899" i="1"/>
  <c r="M10900" i="1"/>
  <c r="M10901" i="1"/>
  <c r="M10902" i="1"/>
  <c r="M10903" i="1"/>
  <c r="M10904" i="1"/>
  <c r="M10905" i="1"/>
  <c r="M10906" i="1"/>
  <c r="M10907" i="1"/>
  <c r="M10908" i="1"/>
  <c r="M10909" i="1"/>
  <c r="M10910" i="1"/>
  <c r="M10911" i="1"/>
  <c r="M10912" i="1"/>
  <c r="M10913" i="1"/>
  <c r="M10914" i="1"/>
  <c r="M10915" i="1"/>
  <c r="M10916" i="1"/>
  <c r="M10917" i="1"/>
  <c r="M10918" i="1"/>
  <c r="M10919" i="1"/>
  <c r="M10920" i="1"/>
  <c r="M10921" i="1"/>
  <c r="M10922" i="1"/>
  <c r="M10923" i="1"/>
  <c r="M10924" i="1"/>
  <c r="M10925" i="1"/>
  <c r="M10926" i="1"/>
  <c r="M10927" i="1"/>
  <c r="M10928" i="1"/>
  <c r="M10929" i="1"/>
  <c r="M10930" i="1"/>
  <c r="M10931" i="1"/>
  <c r="M10932" i="1"/>
  <c r="M10933" i="1"/>
  <c r="M10934" i="1"/>
  <c r="M10935" i="1"/>
  <c r="M10936" i="1"/>
  <c r="M10937" i="1"/>
  <c r="M10938" i="1"/>
  <c r="M10939" i="1"/>
  <c r="M10940" i="1"/>
  <c r="M10941" i="1"/>
  <c r="M10942" i="1"/>
  <c r="M10943" i="1"/>
  <c r="M10944" i="1"/>
  <c r="M10945" i="1"/>
  <c r="M10946" i="1"/>
  <c r="M10947" i="1"/>
  <c r="M10948" i="1"/>
  <c r="M10949" i="1"/>
  <c r="M10950" i="1"/>
  <c r="M10951" i="1"/>
  <c r="M10952" i="1"/>
  <c r="M10953" i="1"/>
  <c r="M10954" i="1"/>
  <c r="M10955" i="1"/>
  <c r="M10956" i="1"/>
  <c r="M10957" i="1"/>
  <c r="M10958" i="1"/>
  <c r="M10959" i="1"/>
  <c r="M10960" i="1"/>
  <c r="M10961" i="1"/>
  <c r="M10962" i="1"/>
  <c r="M10963" i="1"/>
  <c r="M10964" i="1"/>
  <c r="M10965" i="1"/>
  <c r="M10966" i="1"/>
  <c r="M10967" i="1"/>
  <c r="M10968" i="1"/>
  <c r="M10969" i="1"/>
  <c r="M10970" i="1"/>
  <c r="M10971" i="1"/>
  <c r="M10972" i="1"/>
  <c r="M10973" i="1"/>
  <c r="M10974" i="1"/>
  <c r="M10975" i="1"/>
  <c r="M10976" i="1"/>
  <c r="M10977" i="1"/>
  <c r="M10978" i="1"/>
  <c r="M10979" i="1"/>
  <c r="M10980" i="1"/>
  <c r="M10981" i="1"/>
  <c r="M10982" i="1"/>
  <c r="M10983" i="1"/>
  <c r="M10984" i="1"/>
  <c r="M10985" i="1"/>
  <c r="M10986" i="1"/>
  <c r="M10987" i="1"/>
  <c r="M10988" i="1"/>
  <c r="M10989" i="1"/>
  <c r="M10990" i="1"/>
  <c r="M10991" i="1"/>
  <c r="M10992" i="1"/>
  <c r="M10993" i="1"/>
  <c r="M10994" i="1"/>
  <c r="M10995" i="1"/>
  <c r="M10996" i="1"/>
  <c r="M10997" i="1"/>
  <c r="M10998" i="1"/>
  <c r="M10999" i="1"/>
  <c r="M11000" i="1"/>
  <c r="M11001" i="1"/>
  <c r="M11002" i="1"/>
  <c r="M11003" i="1"/>
  <c r="M11004" i="1"/>
  <c r="M11005" i="1"/>
  <c r="M11006" i="1"/>
  <c r="M11007" i="1"/>
  <c r="M11008" i="1"/>
  <c r="M11009" i="1"/>
  <c r="M11010" i="1"/>
  <c r="M11011" i="1"/>
  <c r="M11012" i="1"/>
  <c r="M11013" i="1"/>
  <c r="M11014" i="1"/>
  <c r="M11015" i="1"/>
  <c r="M11016" i="1"/>
  <c r="M11017" i="1"/>
  <c r="M11018" i="1"/>
  <c r="M11019" i="1"/>
  <c r="M11020" i="1"/>
  <c r="M11021" i="1"/>
  <c r="M11022" i="1"/>
  <c r="M11023" i="1"/>
  <c r="M11024" i="1"/>
  <c r="M11025" i="1"/>
  <c r="M11026" i="1"/>
  <c r="M11027" i="1"/>
  <c r="M11028" i="1"/>
  <c r="M11029" i="1"/>
  <c r="M11030" i="1"/>
  <c r="M11031" i="1"/>
  <c r="M11032" i="1"/>
  <c r="M11033" i="1"/>
  <c r="M11034" i="1"/>
  <c r="M11035" i="1"/>
  <c r="M11036" i="1"/>
  <c r="M11037" i="1"/>
  <c r="M11038" i="1"/>
  <c r="M11039" i="1"/>
  <c r="M11040" i="1"/>
  <c r="M11041" i="1"/>
  <c r="M11042" i="1"/>
  <c r="M11043" i="1"/>
  <c r="M11044" i="1"/>
  <c r="M11045" i="1"/>
  <c r="M11046" i="1"/>
  <c r="M11047" i="1"/>
  <c r="M11048" i="1"/>
  <c r="M11049" i="1"/>
  <c r="M11050" i="1"/>
  <c r="M11051" i="1"/>
  <c r="M11052" i="1"/>
  <c r="M11053" i="1"/>
  <c r="M11054" i="1"/>
  <c r="M11055" i="1"/>
  <c r="M11056" i="1"/>
  <c r="M11057" i="1"/>
  <c r="M11058" i="1"/>
  <c r="M11059" i="1"/>
  <c r="M11060" i="1"/>
  <c r="M11061" i="1"/>
  <c r="M11062" i="1"/>
  <c r="M11063" i="1"/>
  <c r="M11064" i="1"/>
  <c r="M11065" i="1"/>
  <c r="M11066" i="1"/>
  <c r="M11067" i="1"/>
  <c r="M11068" i="1"/>
  <c r="M11069" i="1"/>
  <c r="M11070" i="1"/>
  <c r="M11071" i="1"/>
  <c r="M11072" i="1"/>
  <c r="M11073" i="1"/>
  <c r="M11074" i="1"/>
  <c r="M11075" i="1"/>
  <c r="M11076" i="1"/>
  <c r="M11077" i="1"/>
  <c r="M11078" i="1"/>
  <c r="M11079" i="1"/>
  <c r="M11080" i="1"/>
  <c r="M11081" i="1"/>
  <c r="M11082" i="1"/>
  <c r="M11083" i="1"/>
  <c r="M11084" i="1"/>
  <c r="M11085" i="1"/>
  <c r="M11086" i="1"/>
  <c r="M11087" i="1"/>
  <c r="M11088" i="1"/>
  <c r="M11089" i="1"/>
  <c r="M11090" i="1"/>
  <c r="M11091" i="1"/>
  <c r="M11092" i="1"/>
  <c r="M11093" i="1"/>
  <c r="M11094" i="1"/>
  <c r="M11095" i="1"/>
  <c r="M11096" i="1"/>
  <c r="M11097" i="1"/>
  <c r="M11098" i="1"/>
  <c r="M11099" i="1"/>
  <c r="M11100" i="1"/>
  <c r="M11101" i="1"/>
  <c r="M11102" i="1"/>
  <c r="M11103" i="1"/>
  <c r="M11104" i="1"/>
  <c r="M11105" i="1"/>
  <c r="M11106" i="1"/>
  <c r="M11107" i="1"/>
  <c r="M11108" i="1"/>
  <c r="M11109" i="1"/>
  <c r="M11110" i="1"/>
  <c r="M11111" i="1"/>
  <c r="M11112" i="1"/>
  <c r="M11113" i="1"/>
  <c r="M11114" i="1"/>
  <c r="M11115" i="1"/>
  <c r="M11116" i="1"/>
  <c r="M11117" i="1"/>
  <c r="M11118" i="1"/>
  <c r="M11119" i="1"/>
  <c r="M11120" i="1"/>
  <c r="M11121" i="1"/>
  <c r="M11122" i="1"/>
  <c r="M11123" i="1"/>
  <c r="M11124" i="1"/>
  <c r="M11125" i="1"/>
  <c r="M11126" i="1"/>
  <c r="M11127" i="1"/>
  <c r="M11128" i="1"/>
  <c r="M11129" i="1"/>
  <c r="M11130" i="1"/>
  <c r="M11131" i="1"/>
  <c r="M11132" i="1"/>
  <c r="M11133" i="1"/>
  <c r="M11134" i="1"/>
  <c r="M11135" i="1"/>
  <c r="M11136" i="1"/>
  <c r="M11137" i="1"/>
  <c r="M11138" i="1"/>
  <c r="M11139" i="1"/>
  <c r="M11140" i="1"/>
  <c r="M11141" i="1"/>
  <c r="M11142" i="1"/>
  <c r="M11143" i="1"/>
  <c r="M11144" i="1"/>
  <c r="M11145" i="1"/>
  <c r="M11146" i="1"/>
  <c r="M11147" i="1"/>
  <c r="M11148" i="1"/>
  <c r="M11149" i="1"/>
  <c r="M11150" i="1"/>
  <c r="M11151" i="1"/>
  <c r="M11152" i="1"/>
  <c r="M11153" i="1"/>
  <c r="M11154" i="1"/>
  <c r="M11155" i="1"/>
  <c r="M11156" i="1"/>
  <c r="M11157" i="1"/>
  <c r="M11158" i="1"/>
  <c r="M11159" i="1"/>
  <c r="M11160" i="1"/>
  <c r="M11161" i="1"/>
  <c r="M11162" i="1"/>
  <c r="M11163" i="1"/>
  <c r="M11164" i="1"/>
  <c r="M11165" i="1"/>
  <c r="M11166" i="1"/>
  <c r="M11167" i="1"/>
  <c r="M11168" i="1"/>
  <c r="M11169" i="1"/>
  <c r="M11170" i="1"/>
  <c r="M11171" i="1"/>
  <c r="M11172" i="1"/>
  <c r="M11173" i="1"/>
  <c r="M11174" i="1"/>
  <c r="M11175" i="1"/>
  <c r="M11176" i="1"/>
  <c r="M11177" i="1"/>
  <c r="M11178" i="1"/>
  <c r="M11179" i="1"/>
  <c r="M11180" i="1"/>
  <c r="M11181" i="1"/>
  <c r="M11182" i="1"/>
  <c r="M11183" i="1"/>
  <c r="M11184" i="1"/>
  <c r="M11185" i="1"/>
  <c r="M11186" i="1"/>
  <c r="M11187" i="1"/>
  <c r="M11188" i="1"/>
  <c r="M11189" i="1"/>
  <c r="M11190" i="1"/>
  <c r="M11191" i="1"/>
  <c r="M11192" i="1"/>
  <c r="M11193" i="1"/>
  <c r="M11194" i="1"/>
  <c r="M11195" i="1"/>
  <c r="M11196" i="1"/>
  <c r="M11197" i="1"/>
  <c r="M11198" i="1"/>
  <c r="M11199" i="1"/>
  <c r="M11200" i="1"/>
  <c r="M11201" i="1"/>
  <c r="M11202" i="1"/>
  <c r="M11203" i="1"/>
  <c r="M11204" i="1"/>
  <c r="M11205" i="1"/>
  <c r="M11206" i="1"/>
  <c r="M11207" i="1"/>
  <c r="M11208" i="1"/>
  <c r="M11209" i="1"/>
  <c r="M11210" i="1"/>
  <c r="M11211" i="1"/>
  <c r="M11212" i="1"/>
  <c r="M11213" i="1"/>
  <c r="M11214" i="1"/>
  <c r="M11215" i="1"/>
  <c r="M11216" i="1"/>
  <c r="M11217" i="1"/>
  <c r="M11218" i="1"/>
  <c r="M11219" i="1"/>
  <c r="M11220" i="1"/>
  <c r="M11221" i="1"/>
  <c r="M11222" i="1"/>
  <c r="M11223" i="1"/>
  <c r="M11224" i="1"/>
  <c r="M11225" i="1"/>
  <c r="M11226" i="1"/>
  <c r="M11227" i="1"/>
  <c r="M11228" i="1"/>
  <c r="M11229" i="1"/>
  <c r="M11230" i="1"/>
  <c r="M11231" i="1"/>
  <c r="M11232" i="1"/>
  <c r="M11233" i="1"/>
  <c r="M11234" i="1"/>
  <c r="M11235" i="1"/>
  <c r="M11236" i="1"/>
  <c r="M11237" i="1"/>
  <c r="M11238" i="1"/>
  <c r="M11239" i="1"/>
  <c r="M11240" i="1"/>
  <c r="M11241" i="1"/>
  <c r="M11242" i="1"/>
  <c r="M11243" i="1"/>
  <c r="M11244" i="1"/>
  <c r="M11245" i="1"/>
  <c r="M11246" i="1"/>
  <c r="M11247" i="1"/>
  <c r="M11248" i="1"/>
  <c r="M11249" i="1"/>
  <c r="M11250" i="1"/>
  <c r="M11251" i="1"/>
  <c r="M11252" i="1"/>
  <c r="M11253" i="1"/>
  <c r="M11254" i="1"/>
  <c r="M11255" i="1"/>
  <c r="M11256" i="1"/>
  <c r="M11257" i="1"/>
  <c r="M11258" i="1"/>
  <c r="M11259" i="1"/>
  <c r="M11260" i="1"/>
  <c r="M11261" i="1"/>
  <c r="M11262" i="1"/>
  <c r="M11263" i="1"/>
  <c r="M11264" i="1"/>
  <c r="M11265" i="1"/>
  <c r="M11266" i="1"/>
  <c r="M11267" i="1"/>
  <c r="M11268" i="1"/>
  <c r="M11269" i="1"/>
  <c r="M11270" i="1"/>
  <c r="M11271" i="1"/>
  <c r="M11272" i="1"/>
  <c r="M11273" i="1"/>
  <c r="M11274" i="1"/>
  <c r="M11275" i="1"/>
  <c r="M11276" i="1"/>
  <c r="M11277" i="1"/>
  <c r="M11278" i="1"/>
  <c r="M11279" i="1"/>
  <c r="M11280" i="1"/>
  <c r="M11281" i="1"/>
  <c r="M11282" i="1"/>
  <c r="M11283" i="1"/>
  <c r="M11284" i="1"/>
  <c r="M11285" i="1"/>
  <c r="M11286" i="1"/>
  <c r="M11287" i="1"/>
  <c r="M11288" i="1"/>
  <c r="M11289" i="1"/>
  <c r="M11290" i="1"/>
  <c r="M11291" i="1"/>
  <c r="M11292" i="1"/>
  <c r="M11293" i="1"/>
  <c r="M11294" i="1"/>
  <c r="M11295" i="1"/>
  <c r="M11296" i="1"/>
  <c r="M11297" i="1"/>
  <c r="M11298" i="1"/>
  <c r="M11299" i="1"/>
  <c r="M11300" i="1"/>
  <c r="M11301" i="1"/>
  <c r="M11302" i="1"/>
  <c r="M11303" i="1"/>
  <c r="M11304" i="1"/>
  <c r="M11305" i="1"/>
  <c r="M11306" i="1"/>
  <c r="M11307" i="1"/>
  <c r="M11308" i="1"/>
  <c r="M11309" i="1"/>
  <c r="M11310" i="1"/>
  <c r="M11311" i="1"/>
  <c r="M11312" i="1"/>
  <c r="M11313" i="1"/>
  <c r="M11314" i="1"/>
  <c r="M11315" i="1"/>
  <c r="M11316" i="1"/>
  <c r="M11317" i="1"/>
  <c r="M11318" i="1"/>
  <c r="M11319" i="1"/>
  <c r="M11320" i="1"/>
  <c r="M11321" i="1"/>
  <c r="M11322" i="1"/>
  <c r="M11323" i="1"/>
  <c r="M11324" i="1"/>
  <c r="M11325" i="1"/>
  <c r="M11326" i="1"/>
  <c r="M11327" i="1"/>
  <c r="M11328" i="1"/>
  <c r="M11329" i="1"/>
  <c r="M11330" i="1"/>
  <c r="M11331" i="1"/>
  <c r="M11332" i="1"/>
  <c r="M11333" i="1"/>
  <c r="M11334" i="1"/>
  <c r="M11335" i="1"/>
  <c r="M11336" i="1"/>
  <c r="M11337" i="1"/>
  <c r="M11338" i="1"/>
  <c r="M11339" i="1"/>
  <c r="M11340" i="1"/>
  <c r="M11341" i="1"/>
  <c r="M11342" i="1"/>
  <c r="M11343" i="1"/>
  <c r="M11344" i="1"/>
  <c r="M11345" i="1"/>
  <c r="M11346" i="1"/>
  <c r="M11347" i="1"/>
  <c r="M11348" i="1"/>
  <c r="M11349" i="1"/>
  <c r="M11350" i="1"/>
  <c r="M11351" i="1"/>
  <c r="M11352" i="1"/>
  <c r="M11353" i="1"/>
  <c r="M11354" i="1"/>
  <c r="M11355" i="1"/>
  <c r="M11356" i="1"/>
  <c r="M11357" i="1"/>
  <c r="M11358" i="1"/>
  <c r="M11359" i="1"/>
  <c r="M11360" i="1"/>
  <c r="M11361" i="1"/>
  <c r="M11362" i="1"/>
  <c r="M11363" i="1"/>
  <c r="M11364" i="1"/>
  <c r="M11365" i="1"/>
  <c r="M11366" i="1"/>
  <c r="M11367" i="1"/>
  <c r="M11368" i="1"/>
  <c r="M11369" i="1"/>
  <c r="M11370" i="1"/>
  <c r="M11371" i="1"/>
  <c r="M11372" i="1"/>
  <c r="M11373" i="1"/>
  <c r="M11374" i="1"/>
  <c r="M11375" i="1"/>
  <c r="M11376" i="1"/>
  <c r="M11377" i="1"/>
  <c r="M11378" i="1"/>
  <c r="M11379" i="1"/>
  <c r="M11380" i="1"/>
  <c r="M11381" i="1"/>
  <c r="M11382" i="1"/>
  <c r="M11383" i="1"/>
  <c r="M11384" i="1"/>
  <c r="M11385" i="1"/>
  <c r="M11386" i="1"/>
  <c r="M11387" i="1"/>
  <c r="M11388" i="1"/>
  <c r="M11389" i="1"/>
  <c r="M11390" i="1"/>
  <c r="M11391" i="1"/>
  <c r="M11392" i="1"/>
  <c r="M11393" i="1"/>
  <c r="M11394" i="1"/>
  <c r="M11395" i="1"/>
  <c r="M11396" i="1"/>
  <c r="M11397" i="1"/>
  <c r="M11398" i="1"/>
  <c r="M11399" i="1"/>
  <c r="M11400" i="1"/>
  <c r="M11401" i="1"/>
  <c r="M11402" i="1"/>
  <c r="M11403" i="1"/>
  <c r="M11404" i="1"/>
  <c r="M11405" i="1"/>
  <c r="M11406" i="1"/>
  <c r="M11407" i="1"/>
  <c r="M11408" i="1"/>
  <c r="M11409" i="1"/>
  <c r="M11410" i="1"/>
  <c r="M11411" i="1"/>
  <c r="M11412" i="1"/>
  <c r="M11413" i="1"/>
  <c r="M11414" i="1"/>
  <c r="M11415" i="1"/>
  <c r="M11416" i="1"/>
  <c r="M11417" i="1"/>
  <c r="M11418" i="1"/>
  <c r="M11419" i="1"/>
  <c r="M11420" i="1"/>
  <c r="M11421" i="1"/>
  <c r="M11422" i="1"/>
  <c r="M11423" i="1"/>
  <c r="M11424" i="1"/>
  <c r="M11425" i="1"/>
  <c r="M11426" i="1"/>
  <c r="M11427" i="1"/>
  <c r="M11428" i="1"/>
  <c r="M11429" i="1"/>
  <c r="M11430" i="1"/>
  <c r="M11431" i="1"/>
  <c r="M11432" i="1"/>
  <c r="M11433" i="1"/>
  <c r="M11434" i="1"/>
  <c r="M11435" i="1"/>
  <c r="M11436" i="1"/>
  <c r="M11437" i="1"/>
  <c r="M11438" i="1"/>
  <c r="M11439" i="1"/>
  <c r="M11440" i="1"/>
  <c r="M11441" i="1"/>
  <c r="M11442" i="1"/>
  <c r="M11443" i="1"/>
  <c r="M11444" i="1"/>
  <c r="M11445" i="1"/>
  <c r="M11446" i="1"/>
  <c r="M11447" i="1"/>
  <c r="M11448" i="1"/>
  <c r="M11449" i="1"/>
  <c r="M11450" i="1"/>
  <c r="M11451" i="1"/>
  <c r="M11452" i="1"/>
  <c r="M11453" i="1"/>
  <c r="M11454" i="1"/>
  <c r="M11455" i="1"/>
  <c r="M11456" i="1"/>
  <c r="M11457" i="1"/>
  <c r="M11458" i="1"/>
  <c r="M11459" i="1"/>
  <c r="M11460" i="1"/>
  <c r="M11461" i="1"/>
  <c r="M11462" i="1"/>
  <c r="M11463" i="1"/>
  <c r="M11464" i="1"/>
  <c r="M11465" i="1"/>
  <c r="M11466" i="1"/>
  <c r="M11467" i="1"/>
  <c r="M11468" i="1"/>
  <c r="M11469" i="1"/>
  <c r="M11470" i="1"/>
  <c r="M11471" i="1"/>
  <c r="M11472" i="1"/>
  <c r="M11473" i="1"/>
  <c r="M11474" i="1"/>
  <c r="M11475" i="1"/>
  <c r="M11476" i="1"/>
  <c r="M11477" i="1"/>
  <c r="M11478" i="1"/>
  <c r="M11479" i="1"/>
  <c r="M11480" i="1"/>
  <c r="M11481" i="1"/>
  <c r="M11482" i="1"/>
  <c r="M11483" i="1"/>
  <c r="M11484" i="1"/>
  <c r="M11485" i="1"/>
  <c r="M11486" i="1"/>
  <c r="M11487" i="1"/>
  <c r="M11488" i="1"/>
  <c r="M11489" i="1"/>
  <c r="M11490" i="1"/>
  <c r="M11491" i="1"/>
  <c r="M11492" i="1"/>
  <c r="M11493" i="1"/>
  <c r="M11494" i="1"/>
  <c r="M11495" i="1"/>
  <c r="M11496" i="1"/>
  <c r="M11497" i="1"/>
  <c r="M11498" i="1"/>
  <c r="M11499" i="1"/>
  <c r="M11500" i="1"/>
  <c r="M11501" i="1"/>
  <c r="M11502" i="1"/>
  <c r="M11503" i="1"/>
  <c r="M11504" i="1"/>
  <c r="M11505" i="1"/>
  <c r="M11506" i="1"/>
  <c r="M11507" i="1"/>
  <c r="M11508" i="1"/>
  <c r="M11509" i="1"/>
  <c r="M11510" i="1"/>
  <c r="M11511" i="1"/>
  <c r="M11512" i="1"/>
  <c r="M11513" i="1"/>
  <c r="M11514" i="1"/>
  <c r="M11515" i="1"/>
  <c r="M11516" i="1"/>
  <c r="M11517" i="1"/>
  <c r="M11518" i="1"/>
  <c r="M11519" i="1"/>
  <c r="M11520" i="1"/>
  <c r="M11521" i="1"/>
  <c r="M11522" i="1"/>
  <c r="M11523" i="1"/>
  <c r="M11524" i="1"/>
  <c r="M11525" i="1"/>
  <c r="M11526" i="1"/>
  <c r="M11527" i="1"/>
  <c r="M11528" i="1"/>
  <c r="M11529" i="1"/>
  <c r="M11530" i="1"/>
  <c r="M11531" i="1"/>
  <c r="M11532" i="1"/>
  <c r="M11533" i="1"/>
  <c r="M11534" i="1"/>
  <c r="M11535" i="1"/>
  <c r="M11536" i="1"/>
  <c r="M11537" i="1"/>
  <c r="M11538" i="1"/>
  <c r="M11539" i="1"/>
  <c r="M11540" i="1"/>
  <c r="M11541" i="1"/>
  <c r="M11542" i="1"/>
  <c r="M11543" i="1"/>
  <c r="M11544" i="1"/>
  <c r="M11545" i="1"/>
  <c r="M11546" i="1"/>
  <c r="M11547" i="1"/>
  <c r="M11548" i="1"/>
  <c r="M11549" i="1"/>
  <c r="M11550" i="1"/>
  <c r="M11551" i="1"/>
  <c r="M11552" i="1"/>
  <c r="M11553" i="1"/>
  <c r="M11554" i="1"/>
  <c r="M11555" i="1"/>
  <c r="M11556" i="1"/>
  <c r="M11557" i="1"/>
  <c r="M11558" i="1"/>
  <c r="M11559" i="1"/>
  <c r="M11560" i="1"/>
  <c r="M11561" i="1"/>
  <c r="M11562" i="1"/>
  <c r="M11563" i="1"/>
  <c r="M11564" i="1"/>
  <c r="M11565" i="1"/>
  <c r="M11566" i="1"/>
  <c r="M11567" i="1"/>
  <c r="M11568" i="1"/>
  <c r="M11569" i="1"/>
  <c r="M11570" i="1"/>
  <c r="M11571" i="1"/>
  <c r="M11572" i="1"/>
  <c r="M11573" i="1"/>
  <c r="M11574" i="1"/>
  <c r="M11575" i="1"/>
  <c r="M11576" i="1"/>
  <c r="M11577" i="1"/>
  <c r="M11578" i="1"/>
  <c r="M11579" i="1"/>
  <c r="M11580" i="1"/>
  <c r="M11581" i="1"/>
  <c r="M11582" i="1"/>
  <c r="M11583" i="1"/>
  <c r="M11584" i="1"/>
  <c r="M11585" i="1"/>
  <c r="M11586" i="1"/>
  <c r="M11587" i="1"/>
  <c r="M11588" i="1"/>
  <c r="M11589" i="1"/>
  <c r="M11590" i="1"/>
  <c r="M11591" i="1"/>
  <c r="M11592" i="1"/>
  <c r="M11593" i="1"/>
  <c r="M11594" i="1"/>
  <c r="M11595" i="1"/>
  <c r="M11596" i="1"/>
  <c r="M11597" i="1"/>
  <c r="M11598" i="1"/>
  <c r="M11599" i="1"/>
  <c r="M11600" i="1"/>
  <c r="M11601" i="1"/>
  <c r="M11602" i="1"/>
  <c r="M11603" i="1"/>
  <c r="M11604" i="1"/>
  <c r="M11605" i="1"/>
  <c r="M11606" i="1"/>
  <c r="M11607" i="1"/>
  <c r="M11608" i="1"/>
  <c r="M11609" i="1"/>
  <c r="M11610" i="1"/>
  <c r="M11611" i="1"/>
  <c r="M11612" i="1"/>
  <c r="M11613" i="1"/>
  <c r="M11614" i="1"/>
  <c r="M11615" i="1"/>
  <c r="M11616" i="1"/>
  <c r="M11617" i="1"/>
  <c r="M11618" i="1"/>
  <c r="M11619" i="1"/>
  <c r="M11620" i="1"/>
  <c r="M11621" i="1"/>
  <c r="M11622" i="1"/>
  <c r="M11623" i="1"/>
  <c r="M11624" i="1"/>
  <c r="M11625" i="1"/>
  <c r="M11626" i="1"/>
  <c r="M11627" i="1"/>
  <c r="M11628" i="1"/>
  <c r="M11629" i="1"/>
  <c r="M11630" i="1"/>
  <c r="M11631" i="1"/>
  <c r="M11632" i="1"/>
  <c r="M11633" i="1"/>
  <c r="M11634" i="1"/>
  <c r="M11635" i="1"/>
  <c r="M11636" i="1"/>
  <c r="M11637" i="1"/>
  <c r="M11638" i="1"/>
  <c r="M11639" i="1"/>
  <c r="M11640" i="1"/>
  <c r="M11641" i="1"/>
  <c r="M11642" i="1"/>
  <c r="M11643" i="1"/>
  <c r="M11644" i="1"/>
  <c r="M11645" i="1"/>
  <c r="M11646" i="1"/>
  <c r="M11647" i="1"/>
  <c r="M11648" i="1"/>
  <c r="M11649" i="1"/>
  <c r="M11650" i="1"/>
  <c r="M11651" i="1"/>
  <c r="M11652" i="1"/>
  <c r="M11653" i="1"/>
  <c r="M11654" i="1"/>
  <c r="M11655" i="1"/>
  <c r="M11656" i="1"/>
  <c r="M11657" i="1"/>
  <c r="M11658" i="1"/>
  <c r="M11659" i="1"/>
  <c r="M11660" i="1"/>
  <c r="M11661" i="1"/>
  <c r="M11662" i="1"/>
  <c r="M11663" i="1"/>
  <c r="M11664" i="1"/>
  <c r="M11665" i="1"/>
  <c r="M11666" i="1"/>
  <c r="M11667" i="1"/>
  <c r="M11668" i="1"/>
  <c r="M11669" i="1"/>
  <c r="M11670" i="1"/>
  <c r="M11671" i="1"/>
  <c r="M11672" i="1"/>
  <c r="M11673" i="1"/>
  <c r="M11674" i="1"/>
  <c r="M11675" i="1"/>
  <c r="M11676" i="1"/>
  <c r="M11677" i="1"/>
  <c r="M11678" i="1"/>
  <c r="M11679" i="1"/>
  <c r="M11680" i="1"/>
  <c r="M11681" i="1"/>
  <c r="M11682" i="1"/>
  <c r="M11683" i="1"/>
  <c r="M11684" i="1"/>
  <c r="M11685" i="1"/>
  <c r="M11686" i="1"/>
  <c r="M11687" i="1"/>
  <c r="M11688" i="1"/>
  <c r="M11689" i="1"/>
  <c r="M11690" i="1"/>
  <c r="M11691" i="1"/>
  <c r="M11692" i="1"/>
  <c r="M11693" i="1"/>
  <c r="M11694" i="1"/>
  <c r="M11695" i="1"/>
  <c r="M11696" i="1"/>
  <c r="M11697" i="1"/>
  <c r="M11698" i="1"/>
  <c r="M11699" i="1"/>
  <c r="M11700" i="1"/>
  <c r="M11701" i="1"/>
  <c r="M11702" i="1"/>
  <c r="M11703" i="1"/>
  <c r="M11704" i="1"/>
  <c r="M11705" i="1"/>
  <c r="M11706" i="1"/>
  <c r="M11707" i="1"/>
  <c r="M11708" i="1"/>
  <c r="M11709" i="1"/>
  <c r="M11710" i="1"/>
  <c r="M11711" i="1"/>
  <c r="M11712" i="1"/>
  <c r="M11713" i="1"/>
  <c r="M11714" i="1"/>
  <c r="M11715" i="1"/>
  <c r="M11716" i="1"/>
  <c r="M11717" i="1"/>
  <c r="M11718" i="1"/>
  <c r="M11719" i="1"/>
  <c r="M11720" i="1"/>
  <c r="M11721" i="1"/>
  <c r="M11722" i="1"/>
  <c r="M11723" i="1"/>
  <c r="M11724" i="1"/>
  <c r="M11725" i="1"/>
  <c r="M11726" i="1"/>
  <c r="M11727" i="1"/>
  <c r="M11728" i="1"/>
  <c r="M11729" i="1"/>
  <c r="M11730" i="1"/>
  <c r="M11731" i="1"/>
  <c r="M11732" i="1"/>
  <c r="M11733" i="1"/>
  <c r="M11734" i="1"/>
  <c r="M11735" i="1"/>
  <c r="M11736" i="1"/>
  <c r="M11737" i="1"/>
  <c r="M11738" i="1"/>
  <c r="M11739" i="1"/>
  <c r="M11740" i="1"/>
  <c r="M11741" i="1"/>
  <c r="M11742" i="1"/>
  <c r="M11743" i="1"/>
  <c r="M11744" i="1"/>
  <c r="M11745" i="1"/>
  <c r="M11746" i="1"/>
  <c r="M11747" i="1"/>
  <c r="M11748" i="1"/>
  <c r="M11749" i="1"/>
  <c r="M11750" i="1"/>
  <c r="M11751" i="1"/>
  <c r="M11752" i="1"/>
  <c r="M11753" i="1"/>
  <c r="M11754" i="1"/>
  <c r="M11755" i="1"/>
  <c r="M11756" i="1"/>
  <c r="M11757" i="1"/>
  <c r="M11758" i="1"/>
  <c r="M11759" i="1"/>
  <c r="M11760" i="1"/>
  <c r="M11761" i="1"/>
  <c r="M11762" i="1"/>
  <c r="M11763" i="1"/>
  <c r="M11764" i="1"/>
  <c r="M11765" i="1"/>
  <c r="M11766" i="1"/>
  <c r="M11767" i="1"/>
  <c r="M11768" i="1"/>
  <c r="M11769" i="1"/>
  <c r="M11770" i="1"/>
  <c r="M11771" i="1"/>
  <c r="M11772" i="1"/>
  <c r="M11773" i="1"/>
  <c r="M11774" i="1"/>
  <c r="M11775" i="1"/>
  <c r="M11776" i="1"/>
  <c r="M11777" i="1"/>
  <c r="M11778" i="1"/>
  <c r="M11779" i="1"/>
  <c r="M11780" i="1"/>
  <c r="M11781" i="1"/>
  <c r="M11782" i="1"/>
  <c r="M11783" i="1"/>
  <c r="M11784" i="1"/>
  <c r="M11785" i="1"/>
  <c r="M11786" i="1"/>
  <c r="M11787" i="1"/>
  <c r="M11788" i="1"/>
  <c r="M11789" i="1"/>
  <c r="M11790" i="1"/>
  <c r="M11791" i="1"/>
  <c r="M11792" i="1"/>
  <c r="M11793" i="1"/>
  <c r="M11794" i="1"/>
  <c r="M11795" i="1"/>
  <c r="M11796" i="1"/>
  <c r="M11797" i="1"/>
  <c r="M11798" i="1"/>
  <c r="M11799" i="1"/>
  <c r="M11800" i="1"/>
  <c r="M11801" i="1"/>
  <c r="M11802" i="1"/>
  <c r="M11803" i="1"/>
  <c r="M11804" i="1"/>
  <c r="M11805" i="1"/>
  <c r="M11806" i="1"/>
  <c r="M11807" i="1"/>
  <c r="M11808" i="1"/>
  <c r="M11809" i="1"/>
  <c r="M11810" i="1"/>
  <c r="M11811" i="1"/>
  <c r="M11812" i="1"/>
  <c r="M11813" i="1"/>
  <c r="M11814" i="1"/>
  <c r="M11815" i="1"/>
  <c r="M11816" i="1"/>
  <c r="M11817" i="1"/>
  <c r="M11818" i="1"/>
  <c r="M11819" i="1"/>
  <c r="M11820" i="1"/>
  <c r="M11821" i="1"/>
  <c r="M11822" i="1"/>
  <c r="M11823" i="1"/>
  <c r="M11824" i="1"/>
  <c r="M11825" i="1"/>
  <c r="M11826" i="1"/>
  <c r="M11827" i="1"/>
  <c r="M11828" i="1"/>
  <c r="M11829" i="1"/>
  <c r="M11830" i="1"/>
  <c r="M11831" i="1"/>
  <c r="M11832" i="1"/>
  <c r="M11833" i="1"/>
  <c r="M11834" i="1"/>
  <c r="M11835" i="1"/>
  <c r="M11836" i="1"/>
  <c r="M11837" i="1"/>
  <c r="M11838" i="1"/>
  <c r="M11839" i="1"/>
  <c r="M11840" i="1"/>
  <c r="M11841" i="1"/>
  <c r="M11842" i="1"/>
  <c r="M11843" i="1"/>
  <c r="M11844" i="1"/>
  <c r="M11845" i="1"/>
  <c r="M11846" i="1"/>
  <c r="M11847" i="1"/>
  <c r="M11848" i="1"/>
  <c r="M11849" i="1"/>
  <c r="M11850" i="1"/>
  <c r="M11851" i="1"/>
  <c r="M11852" i="1"/>
  <c r="M11853" i="1"/>
  <c r="M11854" i="1"/>
  <c r="M11855" i="1"/>
  <c r="M11856" i="1"/>
  <c r="M11857" i="1"/>
  <c r="M11858" i="1"/>
  <c r="M11859" i="1"/>
  <c r="M11860" i="1"/>
  <c r="M11861" i="1"/>
  <c r="M11862" i="1"/>
  <c r="M11863" i="1"/>
  <c r="M11864" i="1"/>
  <c r="M11865" i="1"/>
  <c r="M11866" i="1"/>
  <c r="M11867" i="1"/>
  <c r="M11868" i="1"/>
  <c r="M11869" i="1"/>
  <c r="M11870" i="1"/>
  <c r="M11871" i="1"/>
  <c r="M11872" i="1"/>
  <c r="M11873" i="1"/>
  <c r="M11874" i="1"/>
  <c r="M11875" i="1"/>
  <c r="M11876" i="1"/>
  <c r="M11877" i="1"/>
  <c r="M11878" i="1"/>
  <c r="M11879" i="1"/>
  <c r="M11880" i="1"/>
  <c r="M11881" i="1"/>
  <c r="M11882" i="1"/>
  <c r="M11883" i="1"/>
  <c r="M11884" i="1"/>
  <c r="M11885" i="1"/>
  <c r="M11886" i="1"/>
  <c r="M11887" i="1"/>
  <c r="M11888" i="1"/>
  <c r="M11889" i="1"/>
  <c r="M11890" i="1"/>
  <c r="M11891" i="1"/>
  <c r="M11892" i="1"/>
  <c r="M11893" i="1"/>
  <c r="M11894" i="1"/>
  <c r="M11895" i="1"/>
  <c r="M11896" i="1"/>
  <c r="M11897" i="1"/>
  <c r="M11898" i="1"/>
  <c r="M11899" i="1"/>
  <c r="M11900" i="1"/>
  <c r="M11901" i="1"/>
  <c r="M11902" i="1"/>
  <c r="M11903" i="1"/>
  <c r="M11904" i="1"/>
  <c r="M11905" i="1"/>
  <c r="M11906" i="1"/>
  <c r="M11907" i="1"/>
  <c r="M11908" i="1"/>
  <c r="M11909" i="1"/>
  <c r="M11910" i="1"/>
  <c r="M11911" i="1"/>
  <c r="M11912" i="1"/>
  <c r="M11913" i="1"/>
  <c r="M11914" i="1"/>
  <c r="M11915" i="1"/>
  <c r="M11916" i="1"/>
  <c r="M11917" i="1"/>
  <c r="M11918" i="1"/>
  <c r="M11919" i="1"/>
  <c r="M11920" i="1"/>
  <c r="M11921" i="1"/>
  <c r="M11922" i="1"/>
  <c r="M11923" i="1"/>
  <c r="M11924" i="1"/>
  <c r="M11925" i="1"/>
  <c r="M11926" i="1"/>
  <c r="M11927" i="1"/>
  <c r="M11928" i="1"/>
  <c r="M11929" i="1"/>
  <c r="M11930" i="1"/>
  <c r="M11931" i="1"/>
  <c r="M11932" i="1"/>
  <c r="M11933" i="1"/>
  <c r="M11934" i="1"/>
  <c r="M11935" i="1"/>
  <c r="M11936" i="1"/>
  <c r="M11937" i="1"/>
  <c r="M11938" i="1"/>
  <c r="M11939" i="1"/>
  <c r="M11940" i="1"/>
  <c r="M11941" i="1"/>
  <c r="M11942" i="1"/>
  <c r="M11943" i="1"/>
  <c r="M11944" i="1"/>
  <c r="M11945" i="1"/>
  <c r="M11946" i="1"/>
  <c r="M11947" i="1"/>
  <c r="M11948" i="1"/>
  <c r="M11949" i="1"/>
  <c r="M11950" i="1"/>
  <c r="M11951" i="1"/>
  <c r="M11952" i="1"/>
  <c r="M11953" i="1"/>
  <c r="M11954" i="1"/>
  <c r="M11955" i="1"/>
  <c r="M11956" i="1"/>
  <c r="M11957" i="1"/>
  <c r="M11958" i="1"/>
  <c r="M11959" i="1"/>
  <c r="M11960" i="1"/>
  <c r="M11961" i="1"/>
  <c r="M11962" i="1"/>
  <c r="M11963" i="1"/>
  <c r="M11964" i="1"/>
  <c r="M11965" i="1"/>
  <c r="M11966" i="1"/>
  <c r="M11967" i="1"/>
  <c r="M11968" i="1"/>
  <c r="M11969" i="1"/>
  <c r="M11970" i="1"/>
  <c r="M11971" i="1"/>
  <c r="M11972" i="1"/>
  <c r="M11973" i="1"/>
  <c r="M11974" i="1"/>
  <c r="M11975" i="1"/>
  <c r="M11976" i="1"/>
  <c r="M11977" i="1"/>
  <c r="M11978" i="1"/>
  <c r="M11979" i="1"/>
  <c r="M11980" i="1"/>
  <c r="M11981" i="1"/>
  <c r="M11982" i="1"/>
  <c r="M11983" i="1"/>
  <c r="M11984" i="1"/>
  <c r="M11985" i="1"/>
  <c r="M11986" i="1"/>
  <c r="M11987" i="1"/>
  <c r="M11988" i="1"/>
  <c r="M11989" i="1"/>
  <c r="M11990" i="1"/>
  <c r="M11991" i="1"/>
  <c r="M11992" i="1"/>
  <c r="M11993" i="1"/>
  <c r="M11994" i="1"/>
  <c r="M11995" i="1"/>
  <c r="M11996" i="1"/>
  <c r="M11997" i="1"/>
  <c r="M11998" i="1"/>
  <c r="M11999" i="1"/>
  <c r="M12000" i="1"/>
  <c r="M12001" i="1"/>
  <c r="M12002" i="1"/>
  <c r="M12003" i="1"/>
  <c r="M12004" i="1"/>
  <c r="M12005" i="1"/>
  <c r="M12006" i="1"/>
  <c r="M12007" i="1"/>
  <c r="M12008" i="1"/>
  <c r="M12009" i="1"/>
  <c r="M12010" i="1"/>
  <c r="M12011" i="1"/>
  <c r="M12012" i="1"/>
  <c r="M12013" i="1"/>
  <c r="M12014" i="1"/>
  <c r="M12015" i="1"/>
  <c r="M12016" i="1"/>
  <c r="M12017" i="1"/>
  <c r="M12018" i="1"/>
  <c r="M12019" i="1"/>
  <c r="M12020" i="1"/>
  <c r="M12021" i="1"/>
  <c r="M12022" i="1"/>
  <c r="M12023" i="1"/>
  <c r="M12024" i="1"/>
  <c r="M12025" i="1"/>
  <c r="M12026" i="1"/>
  <c r="M12027" i="1"/>
  <c r="M12028" i="1"/>
  <c r="M12029" i="1"/>
  <c r="M12030" i="1"/>
  <c r="M12031" i="1"/>
  <c r="M12032" i="1"/>
  <c r="M12033" i="1"/>
  <c r="M12034" i="1"/>
  <c r="M12035" i="1"/>
  <c r="M12036" i="1"/>
  <c r="M12037" i="1"/>
  <c r="M12038" i="1"/>
  <c r="M12039" i="1"/>
  <c r="M12040" i="1"/>
  <c r="M12041" i="1"/>
  <c r="M12042" i="1"/>
  <c r="M12043" i="1"/>
  <c r="M12044" i="1"/>
  <c r="M12045" i="1"/>
  <c r="M12046" i="1"/>
  <c r="M12047" i="1"/>
  <c r="M12048" i="1"/>
  <c r="M12049" i="1"/>
  <c r="M12050" i="1"/>
  <c r="M12051" i="1"/>
  <c r="M12052" i="1"/>
  <c r="M12053" i="1"/>
  <c r="M12054" i="1"/>
  <c r="M12055" i="1"/>
  <c r="M12056" i="1"/>
  <c r="M12057" i="1"/>
  <c r="M12058" i="1"/>
  <c r="M12059" i="1"/>
  <c r="M12060" i="1"/>
  <c r="M12061" i="1"/>
  <c r="M12062" i="1"/>
  <c r="M12063" i="1"/>
  <c r="M12064" i="1"/>
  <c r="M12065" i="1"/>
  <c r="M12066" i="1"/>
  <c r="M12067" i="1"/>
  <c r="M12068" i="1"/>
  <c r="M12069" i="1"/>
  <c r="M12070" i="1"/>
  <c r="M12071" i="1"/>
  <c r="M12072" i="1"/>
  <c r="M12073" i="1"/>
  <c r="M12074" i="1"/>
  <c r="M12075" i="1"/>
  <c r="M12076" i="1"/>
  <c r="M12077" i="1"/>
  <c r="M12078" i="1"/>
  <c r="M12079" i="1"/>
  <c r="M12080" i="1"/>
  <c r="M12081" i="1"/>
  <c r="M12082" i="1"/>
  <c r="M12083" i="1"/>
  <c r="M12084" i="1"/>
  <c r="M12085" i="1"/>
  <c r="M12086" i="1"/>
  <c r="M12087" i="1"/>
  <c r="M12088" i="1"/>
  <c r="M12089" i="1"/>
  <c r="M12090" i="1"/>
  <c r="M12091" i="1"/>
  <c r="M12092" i="1"/>
  <c r="M12093" i="1"/>
  <c r="M12094" i="1"/>
  <c r="M12095" i="1"/>
  <c r="M12096" i="1"/>
  <c r="M12097" i="1"/>
  <c r="M12098" i="1"/>
  <c r="M12099" i="1"/>
  <c r="M12100" i="1"/>
  <c r="M12101" i="1"/>
  <c r="M12102" i="1"/>
  <c r="M12103" i="1"/>
  <c r="M12104" i="1"/>
  <c r="M12105" i="1"/>
  <c r="M12106" i="1"/>
  <c r="M12107" i="1"/>
  <c r="M12108" i="1"/>
  <c r="M12109" i="1"/>
  <c r="M12110" i="1"/>
  <c r="M12111" i="1"/>
  <c r="M12112" i="1"/>
  <c r="M12113" i="1"/>
  <c r="M12114" i="1"/>
  <c r="M12115" i="1"/>
  <c r="M12116" i="1"/>
  <c r="M12117" i="1"/>
  <c r="M12118" i="1"/>
  <c r="M12119" i="1"/>
  <c r="M12120" i="1"/>
  <c r="M12121" i="1"/>
  <c r="M12122" i="1"/>
  <c r="M12123" i="1"/>
  <c r="M12124" i="1"/>
  <c r="M12125" i="1"/>
  <c r="M12126" i="1"/>
  <c r="M12127" i="1"/>
  <c r="M12128" i="1"/>
  <c r="M12129" i="1"/>
  <c r="M12130" i="1"/>
  <c r="M12131" i="1"/>
  <c r="M12132" i="1"/>
  <c r="M12133" i="1"/>
  <c r="M12134" i="1"/>
  <c r="M12135" i="1"/>
  <c r="M12136" i="1"/>
  <c r="M12137" i="1"/>
  <c r="M12138" i="1"/>
  <c r="M12139" i="1"/>
  <c r="M12140" i="1"/>
  <c r="M12141" i="1"/>
  <c r="M12142" i="1"/>
  <c r="M12143" i="1"/>
  <c r="M12144" i="1"/>
  <c r="M12145" i="1"/>
  <c r="M12146" i="1"/>
  <c r="M12147" i="1"/>
  <c r="M12148" i="1"/>
  <c r="M12149" i="1"/>
  <c r="M12150" i="1"/>
  <c r="M12151" i="1"/>
  <c r="M12152" i="1"/>
  <c r="M12153" i="1"/>
  <c r="M12154" i="1"/>
  <c r="M12155" i="1"/>
  <c r="M12156" i="1"/>
  <c r="M12157" i="1"/>
  <c r="M12158" i="1"/>
  <c r="M12159" i="1"/>
  <c r="M12160" i="1"/>
  <c r="M12161" i="1"/>
  <c r="M12162" i="1"/>
  <c r="M12163" i="1"/>
  <c r="M12164" i="1"/>
  <c r="M12165" i="1"/>
  <c r="M12166" i="1"/>
  <c r="M12167" i="1"/>
  <c r="M12168" i="1"/>
  <c r="M12169" i="1"/>
  <c r="M12170" i="1"/>
  <c r="M12171" i="1"/>
  <c r="M12172" i="1"/>
  <c r="M12173" i="1"/>
  <c r="M12174" i="1"/>
  <c r="M12175" i="1"/>
  <c r="M12176" i="1"/>
  <c r="M12177" i="1"/>
  <c r="M12178" i="1"/>
  <c r="M12179" i="1"/>
  <c r="M12180" i="1"/>
  <c r="M12181" i="1"/>
  <c r="M12182" i="1"/>
  <c r="M12183" i="1"/>
  <c r="M12184" i="1"/>
  <c r="M12185" i="1"/>
  <c r="M12186" i="1"/>
  <c r="M12187" i="1"/>
  <c r="M12188" i="1"/>
  <c r="M12189" i="1"/>
  <c r="M12190" i="1"/>
  <c r="M12191" i="1"/>
  <c r="M12192" i="1"/>
  <c r="M12193" i="1"/>
  <c r="M12194" i="1"/>
  <c r="M12195" i="1"/>
  <c r="M12196" i="1"/>
  <c r="M12197" i="1"/>
  <c r="M12198" i="1"/>
  <c r="M12199" i="1"/>
  <c r="M12200" i="1"/>
  <c r="M12201" i="1"/>
  <c r="M12202" i="1"/>
  <c r="M12203" i="1"/>
  <c r="M12204" i="1"/>
  <c r="M12205" i="1"/>
  <c r="M12206" i="1"/>
  <c r="M12207" i="1"/>
  <c r="M12208" i="1"/>
  <c r="M12209" i="1"/>
  <c r="M12210" i="1"/>
  <c r="M12211" i="1"/>
  <c r="M12212" i="1"/>
  <c r="M12213" i="1"/>
  <c r="M12214" i="1"/>
  <c r="M12215" i="1"/>
  <c r="M12216" i="1"/>
  <c r="M12217" i="1"/>
  <c r="M12218" i="1"/>
  <c r="M12219" i="1"/>
  <c r="M12220" i="1"/>
  <c r="M12221" i="1"/>
  <c r="M12222" i="1"/>
  <c r="M12223" i="1"/>
  <c r="M12224" i="1"/>
  <c r="M12225" i="1"/>
  <c r="M12226" i="1"/>
  <c r="M12227" i="1"/>
  <c r="M12228" i="1"/>
  <c r="M12229" i="1"/>
  <c r="M12230" i="1"/>
  <c r="M12231" i="1"/>
  <c r="M12232" i="1"/>
  <c r="M12233" i="1"/>
  <c r="M12234" i="1"/>
  <c r="M12235" i="1"/>
  <c r="M12236" i="1"/>
  <c r="M12237" i="1"/>
  <c r="M12238" i="1"/>
  <c r="M12239" i="1"/>
  <c r="M12240" i="1"/>
  <c r="M12241" i="1"/>
  <c r="M12242" i="1"/>
  <c r="M12243" i="1"/>
  <c r="M12244" i="1"/>
  <c r="M12245" i="1"/>
  <c r="M12246" i="1"/>
  <c r="M12247" i="1"/>
  <c r="M12248" i="1"/>
  <c r="M12249" i="1"/>
  <c r="M12250" i="1"/>
  <c r="M12251" i="1"/>
  <c r="M12252" i="1"/>
  <c r="M12253" i="1"/>
  <c r="M12254" i="1"/>
  <c r="M12255" i="1"/>
  <c r="M12256" i="1"/>
  <c r="M12257" i="1"/>
  <c r="M12258" i="1"/>
  <c r="M12259" i="1"/>
  <c r="M12260" i="1"/>
  <c r="M12261" i="1"/>
  <c r="M12262" i="1"/>
  <c r="M12263" i="1"/>
  <c r="M12264" i="1"/>
  <c r="M12265" i="1"/>
  <c r="M12266" i="1"/>
  <c r="M12267" i="1"/>
  <c r="M12268" i="1"/>
  <c r="M12269" i="1"/>
  <c r="M12270" i="1"/>
  <c r="M12271" i="1"/>
  <c r="M12272" i="1"/>
  <c r="M12273" i="1"/>
  <c r="M12274" i="1"/>
  <c r="M12275" i="1"/>
  <c r="M12276" i="1"/>
  <c r="M12277" i="1"/>
  <c r="M12278" i="1"/>
  <c r="M12279" i="1"/>
  <c r="M12280" i="1"/>
  <c r="M12281" i="1"/>
  <c r="M12282" i="1"/>
  <c r="M12283" i="1"/>
  <c r="M12284" i="1"/>
  <c r="M12285" i="1"/>
  <c r="M12286" i="1"/>
  <c r="M12287" i="1"/>
  <c r="M12288" i="1"/>
  <c r="M12289" i="1"/>
  <c r="M12290" i="1"/>
  <c r="M12291" i="1"/>
  <c r="M12292" i="1"/>
  <c r="M12293" i="1"/>
  <c r="M12294" i="1"/>
  <c r="M12295" i="1"/>
  <c r="M12296" i="1"/>
  <c r="M12297" i="1"/>
  <c r="M12298" i="1"/>
  <c r="M12299" i="1"/>
  <c r="M12300" i="1"/>
  <c r="M12301" i="1"/>
  <c r="M12302" i="1"/>
  <c r="M12303" i="1"/>
  <c r="M12304" i="1"/>
  <c r="M12305" i="1"/>
  <c r="M12306" i="1"/>
  <c r="M12307" i="1"/>
  <c r="M12308" i="1"/>
  <c r="M12309" i="1"/>
  <c r="M12310" i="1"/>
  <c r="M12311" i="1"/>
  <c r="M12312" i="1"/>
  <c r="M12313" i="1"/>
  <c r="M12314" i="1"/>
  <c r="M12315" i="1"/>
  <c r="M12316" i="1"/>
  <c r="M12317" i="1"/>
  <c r="M12318" i="1"/>
  <c r="M12319" i="1"/>
  <c r="M12320" i="1"/>
  <c r="M12321" i="1"/>
  <c r="M12322" i="1"/>
  <c r="M12323" i="1"/>
  <c r="M12324" i="1"/>
  <c r="M12325" i="1"/>
  <c r="M12326" i="1"/>
  <c r="M12327" i="1"/>
  <c r="M12328" i="1"/>
  <c r="M12329" i="1"/>
  <c r="M12330" i="1"/>
  <c r="M12331" i="1"/>
  <c r="M12332" i="1"/>
  <c r="M12333" i="1"/>
  <c r="M12334" i="1"/>
  <c r="M12335" i="1"/>
  <c r="M12336" i="1"/>
  <c r="M12337" i="1"/>
  <c r="M12338" i="1"/>
  <c r="M12339" i="1"/>
  <c r="M12340" i="1"/>
  <c r="M12341" i="1"/>
  <c r="M12342" i="1"/>
  <c r="M12343" i="1"/>
  <c r="M12344" i="1"/>
  <c r="M12345" i="1"/>
  <c r="M12346" i="1"/>
  <c r="M12347" i="1"/>
  <c r="M12348" i="1"/>
  <c r="M12349" i="1"/>
  <c r="M12350" i="1"/>
  <c r="M12351" i="1"/>
  <c r="M12352" i="1"/>
  <c r="M12353" i="1"/>
  <c r="M12354" i="1"/>
  <c r="M12355" i="1"/>
  <c r="M12356" i="1"/>
  <c r="M12357" i="1"/>
  <c r="M12358" i="1"/>
  <c r="M12359" i="1"/>
  <c r="M12360" i="1"/>
  <c r="M12361" i="1"/>
  <c r="M12362" i="1"/>
  <c r="M12363" i="1"/>
  <c r="M12364" i="1"/>
  <c r="M12365" i="1"/>
  <c r="M12366" i="1"/>
  <c r="M12367" i="1"/>
  <c r="M12368" i="1"/>
  <c r="M12369" i="1"/>
  <c r="M12370" i="1"/>
  <c r="M12371" i="1"/>
  <c r="M12372" i="1"/>
  <c r="M12373" i="1"/>
  <c r="M12374" i="1"/>
  <c r="M12375" i="1"/>
  <c r="M12376" i="1"/>
  <c r="M12377" i="1"/>
  <c r="M12378" i="1"/>
  <c r="M12379" i="1"/>
  <c r="M12380" i="1"/>
  <c r="M12381" i="1"/>
  <c r="M12382" i="1"/>
  <c r="M12383" i="1"/>
  <c r="M12384" i="1"/>
  <c r="M12385" i="1"/>
  <c r="M12386" i="1"/>
  <c r="M12387" i="1"/>
  <c r="M12388" i="1"/>
  <c r="M12389" i="1"/>
  <c r="M12390" i="1"/>
  <c r="M12391" i="1"/>
  <c r="M12392" i="1"/>
  <c r="M12393" i="1"/>
  <c r="M12394" i="1"/>
  <c r="M12395" i="1"/>
  <c r="M12396" i="1"/>
  <c r="M12397" i="1"/>
  <c r="M12398" i="1"/>
  <c r="M12399" i="1"/>
  <c r="M12400" i="1"/>
  <c r="M12401" i="1"/>
  <c r="M12402" i="1"/>
  <c r="M12403" i="1"/>
  <c r="M12404" i="1"/>
  <c r="M12405" i="1"/>
  <c r="M12406" i="1"/>
  <c r="M12407" i="1"/>
  <c r="M12408" i="1"/>
  <c r="M12409" i="1"/>
  <c r="M12410" i="1"/>
  <c r="M12411" i="1"/>
  <c r="M12412" i="1"/>
  <c r="M12413" i="1"/>
  <c r="M12414" i="1"/>
  <c r="M12415" i="1"/>
  <c r="M12416" i="1"/>
  <c r="M12417" i="1"/>
  <c r="M12418" i="1"/>
  <c r="M12419" i="1"/>
  <c r="M12420" i="1"/>
  <c r="M12421" i="1"/>
  <c r="M12422" i="1"/>
  <c r="M12423" i="1"/>
  <c r="M12424" i="1"/>
  <c r="M12425" i="1"/>
  <c r="M12426" i="1"/>
  <c r="M12427" i="1"/>
  <c r="M12428" i="1"/>
  <c r="M12429" i="1"/>
  <c r="M12430" i="1"/>
  <c r="M12431" i="1"/>
  <c r="M12432" i="1"/>
  <c r="M12433" i="1"/>
  <c r="M12434" i="1"/>
  <c r="M12435" i="1"/>
  <c r="M12436" i="1"/>
  <c r="M12437" i="1"/>
  <c r="M12438" i="1"/>
  <c r="M12439" i="1"/>
  <c r="M12440" i="1"/>
  <c r="M12441" i="1"/>
  <c r="M12442" i="1"/>
  <c r="M12443" i="1"/>
  <c r="M12444" i="1"/>
  <c r="M12445" i="1"/>
  <c r="M12446" i="1"/>
  <c r="M12447" i="1"/>
  <c r="M12448" i="1"/>
  <c r="M12449" i="1"/>
  <c r="M12450" i="1"/>
  <c r="M12451" i="1"/>
  <c r="M12452" i="1"/>
  <c r="M12453" i="1"/>
  <c r="M12454" i="1"/>
  <c r="M12455" i="1"/>
  <c r="M12456" i="1"/>
  <c r="M12457" i="1"/>
  <c r="M12458" i="1"/>
  <c r="M12459" i="1"/>
  <c r="M12460" i="1"/>
  <c r="M12461" i="1"/>
  <c r="M12462" i="1"/>
  <c r="M12463" i="1"/>
  <c r="M12464" i="1"/>
  <c r="M12465" i="1"/>
  <c r="M12466" i="1"/>
  <c r="M12467" i="1"/>
  <c r="M12468" i="1"/>
  <c r="M12469" i="1"/>
  <c r="M12470" i="1"/>
  <c r="M12471" i="1"/>
  <c r="M12472" i="1"/>
  <c r="M12473" i="1"/>
  <c r="M12474" i="1"/>
  <c r="M12475" i="1"/>
  <c r="M12476" i="1"/>
  <c r="M12477" i="1"/>
  <c r="M12478" i="1"/>
  <c r="M12479" i="1"/>
  <c r="M12480" i="1"/>
  <c r="M12481" i="1"/>
  <c r="M12482" i="1"/>
  <c r="M12483" i="1"/>
  <c r="M12484" i="1"/>
  <c r="M12485" i="1"/>
  <c r="M12486" i="1"/>
  <c r="M12487" i="1"/>
  <c r="M12488" i="1"/>
  <c r="M12489" i="1"/>
  <c r="M12490" i="1"/>
  <c r="M12491" i="1"/>
  <c r="M12492" i="1"/>
  <c r="M12493" i="1"/>
  <c r="M12494" i="1"/>
  <c r="M12495" i="1"/>
  <c r="M12496" i="1"/>
  <c r="M12497" i="1"/>
  <c r="M12498" i="1"/>
  <c r="M12499" i="1"/>
  <c r="M12500" i="1"/>
  <c r="M12501" i="1"/>
  <c r="M12502" i="1"/>
  <c r="M12503" i="1"/>
  <c r="M12504" i="1"/>
  <c r="M12505" i="1"/>
  <c r="M12506" i="1"/>
  <c r="M12507" i="1"/>
  <c r="M12508" i="1"/>
  <c r="M12509" i="1"/>
  <c r="M12510" i="1"/>
  <c r="M12511" i="1"/>
  <c r="M12512" i="1"/>
  <c r="M12513" i="1"/>
  <c r="M12514" i="1"/>
  <c r="M12515" i="1"/>
  <c r="M12516" i="1"/>
  <c r="M12517" i="1"/>
  <c r="M12518" i="1"/>
  <c r="M12519" i="1"/>
  <c r="M12520" i="1"/>
  <c r="M12521" i="1"/>
  <c r="M12522" i="1"/>
  <c r="M12523" i="1"/>
  <c r="M12524" i="1"/>
  <c r="M12525" i="1"/>
  <c r="M12526" i="1"/>
  <c r="M12527" i="1"/>
  <c r="M12528" i="1"/>
  <c r="M12529" i="1"/>
  <c r="M12530" i="1"/>
  <c r="M12531" i="1"/>
  <c r="M12532" i="1"/>
  <c r="M12533" i="1"/>
  <c r="M12534" i="1"/>
  <c r="M12535" i="1"/>
  <c r="M12536" i="1"/>
  <c r="M12537" i="1"/>
  <c r="M12538" i="1"/>
  <c r="M12539" i="1"/>
  <c r="M12540" i="1"/>
  <c r="M12541" i="1"/>
  <c r="M12542" i="1"/>
  <c r="M12543" i="1"/>
  <c r="M12544" i="1"/>
  <c r="M12545" i="1"/>
  <c r="M12546" i="1"/>
  <c r="M12547" i="1"/>
  <c r="M12548" i="1"/>
  <c r="M12549" i="1"/>
  <c r="M12550" i="1"/>
  <c r="M12551" i="1"/>
  <c r="M12552" i="1"/>
  <c r="M12553" i="1"/>
  <c r="M12554" i="1"/>
  <c r="M12555" i="1"/>
  <c r="M12556" i="1"/>
  <c r="M12557" i="1"/>
  <c r="M12558" i="1"/>
  <c r="M12559" i="1"/>
  <c r="M12560" i="1"/>
  <c r="M12561" i="1"/>
  <c r="M12562" i="1"/>
  <c r="M12563" i="1"/>
  <c r="M12564" i="1"/>
  <c r="M12565" i="1"/>
  <c r="M12566" i="1"/>
  <c r="M12567" i="1"/>
  <c r="M12568" i="1"/>
  <c r="M12569" i="1"/>
  <c r="M12570" i="1"/>
  <c r="M12571" i="1"/>
  <c r="M12572" i="1"/>
  <c r="M12573" i="1"/>
  <c r="M12574" i="1"/>
  <c r="M12575" i="1"/>
  <c r="M12576" i="1"/>
  <c r="M12577" i="1"/>
  <c r="M12578" i="1"/>
  <c r="M12579" i="1"/>
  <c r="M12580" i="1"/>
  <c r="M12581" i="1"/>
  <c r="M12582" i="1"/>
  <c r="M12583" i="1"/>
  <c r="M12584" i="1"/>
  <c r="M12585" i="1"/>
  <c r="M12586" i="1"/>
  <c r="M12587" i="1"/>
  <c r="M12588" i="1"/>
  <c r="M12589" i="1"/>
  <c r="M12590" i="1"/>
  <c r="M12591" i="1"/>
  <c r="M12592" i="1"/>
  <c r="M12593" i="1"/>
  <c r="M12594" i="1"/>
  <c r="M12595" i="1"/>
  <c r="M12596" i="1"/>
  <c r="M12597" i="1"/>
  <c r="M12598" i="1"/>
  <c r="M12599" i="1"/>
  <c r="M12600" i="1"/>
  <c r="M12601" i="1"/>
  <c r="M12602" i="1"/>
  <c r="M12603" i="1"/>
  <c r="M12604" i="1"/>
  <c r="M12605" i="1"/>
  <c r="M12606" i="1"/>
  <c r="M12607" i="1"/>
  <c r="M12608" i="1"/>
  <c r="M12609" i="1"/>
  <c r="M12610" i="1"/>
  <c r="M12611" i="1"/>
  <c r="M12612" i="1"/>
  <c r="M12613" i="1"/>
  <c r="M12614" i="1"/>
  <c r="M12615" i="1"/>
  <c r="M12616" i="1"/>
  <c r="M12617" i="1"/>
  <c r="M12618" i="1"/>
  <c r="M12619" i="1"/>
  <c r="M12620" i="1"/>
  <c r="M12621" i="1"/>
  <c r="M12622" i="1"/>
  <c r="M12623" i="1"/>
  <c r="M12624" i="1"/>
  <c r="M12625" i="1"/>
  <c r="M12626" i="1"/>
  <c r="M12627" i="1"/>
  <c r="M12628" i="1"/>
  <c r="M12629" i="1"/>
  <c r="M12630" i="1"/>
  <c r="M12631" i="1"/>
  <c r="M12632" i="1"/>
  <c r="M12633" i="1"/>
  <c r="M12634" i="1"/>
  <c r="M12635" i="1"/>
  <c r="M12636" i="1"/>
  <c r="M12637" i="1"/>
  <c r="M12638" i="1"/>
  <c r="M12639" i="1"/>
  <c r="M12640" i="1"/>
  <c r="M12641" i="1"/>
  <c r="M12642" i="1"/>
  <c r="M12643" i="1"/>
  <c r="M12644" i="1"/>
  <c r="M12645" i="1"/>
  <c r="M12646" i="1"/>
  <c r="M12647" i="1"/>
  <c r="M12648" i="1"/>
  <c r="M12649" i="1"/>
  <c r="M12650" i="1"/>
  <c r="M12651" i="1"/>
  <c r="M12652" i="1"/>
  <c r="M12653" i="1"/>
  <c r="M12654" i="1"/>
  <c r="M12655" i="1"/>
  <c r="M12656" i="1"/>
  <c r="M12657" i="1"/>
  <c r="M12658" i="1"/>
  <c r="M12659" i="1"/>
  <c r="M12660" i="1"/>
  <c r="M12661" i="1"/>
  <c r="M12662" i="1"/>
  <c r="M12663" i="1"/>
  <c r="M12664" i="1"/>
  <c r="M12665" i="1"/>
  <c r="M12666" i="1"/>
  <c r="M12667" i="1"/>
  <c r="M12668" i="1"/>
  <c r="M12669" i="1"/>
  <c r="M12670" i="1"/>
  <c r="M12671" i="1"/>
  <c r="M12672" i="1"/>
  <c r="M12673" i="1"/>
  <c r="M12674" i="1"/>
  <c r="M12675" i="1"/>
  <c r="M12676" i="1"/>
  <c r="M12677" i="1"/>
  <c r="M12678" i="1"/>
  <c r="M12679" i="1"/>
  <c r="M12680" i="1"/>
  <c r="M12681" i="1"/>
  <c r="M12682" i="1"/>
  <c r="M12683" i="1"/>
  <c r="M12684" i="1"/>
  <c r="M12685" i="1"/>
  <c r="M12686" i="1"/>
  <c r="M12687" i="1"/>
  <c r="M12688" i="1"/>
  <c r="M12689" i="1"/>
  <c r="M12690" i="1"/>
  <c r="M12691" i="1"/>
  <c r="M12692" i="1"/>
  <c r="M12693" i="1"/>
  <c r="M12694" i="1"/>
  <c r="M12695" i="1"/>
  <c r="M12696" i="1"/>
  <c r="M12697" i="1"/>
  <c r="M12698" i="1"/>
  <c r="M12699" i="1"/>
  <c r="M12700" i="1"/>
  <c r="M12701" i="1"/>
  <c r="M12702" i="1"/>
  <c r="M12703" i="1"/>
  <c r="M12704" i="1"/>
  <c r="M12705" i="1"/>
  <c r="M12706" i="1"/>
  <c r="M12707" i="1"/>
  <c r="M12708" i="1"/>
  <c r="M12709" i="1"/>
  <c r="M12710" i="1"/>
  <c r="M12711" i="1"/>
  <c r="M12712" i="1"/>
  <c r="M12713" i="1"/>
  <c r="M12714" i="1"/>
  <c r="M12715" i="1"/>
  <c r="M12716" i="1"/>
  <c r="M12717" i="1"/>
  <c r="M12718" i="1"/>
  <c r="M12719" i="1"/>
  <c r="M12720" i="1"/>
  <c r="M12721" i="1"/>
  <c r="M12722" i="1"/>
  <c r="M12723" i="1"/>
  <c r="M12724" i="1"/>
  <c r="M12725" i="1"/>
  <c r="M12726" i="1"/>
  <c r="M12727" i="1"/>
  <c r="M12728" i="1"/>
  <c r="M12729" i="1"/>
  <c r="M12730" i="1"/>
  <c r="M12731" i="1"/>
  <c r="M12732" i="1"/>
  <c r="M12733" i="1"/>
  <c r="M12734" i="1"/>
  <c r="M12735" i="1"/>
  <c r="M12736" i="1"/>
  <c r="M12737" i="1"/>
  <c r="M12738" i="1"/>
  <c r="M12739" i="1"/>
  <c r="M12740" i="1"/>
  <c r="M12741" i="1"/>
  <c r="M12742" i="1"/>
  <c r="M12743" i="1"/>
  <c r="M12744" i="1"/>
  <c r="M12745" i="1"/>
  <c r="M12746" i="1"/>
  <c r="M12747" i="1"/>
  <c r="M12748" i="1"/>
  <c r="M12749" i="1"/>
  <c r="M12750" i="1"/>
  <c r="M12751" i="1"/>
  <c r="M12752" i="1"/>
  <c r="M12753" i="1"/>
  <c r="M12754" i="1"/>
  <c r="M12755" i="1"/>
  <c r="M12756" i="1"/>
  <c r="M12757" i="1"/>
  <c r="M12758" i="1"/>
  <c r="M12759" i="1"/>
  <c r="M12760" i="1"/>
  <c r="M12761" i="1"/>
  <c r="M12762" i="1"/>
  <c r="M12763" i="1"/>
  <c r="M12764" i="1"/>
  <c r="M12765" i="1"/>
  <c r="M12766" i="1"/>
  <c r="M12767" i="1"/>
  <c r="M12768" i="1"/>
  <c r="M12769" i="1"/>
  <c r="M12770" i="1"/>
  <c r="M12771" i="1"/>
  <c r="M12772" i="1"/>
  <c r="M12773" i="1"/>
  <c r="M12774" i="1"/>
  <c r="M12775" i="1"/>
  <c r="M12776" i="1"/>
  <c r="M12777" i="1"/>
  <c r="M12778" i="1"/>
  <c r="M12779" i="1"/>
  <c r="M12780" i="1"/>
  <c r="M12781" i="1"/>
  <c r="M12782" i="1"/>
  <c r="M12783" i="1"/>
  <c r="M12784" i="1"/>
  <c r="M12785" i="1"/>
  <c r="M12786" i="1"/>
  <c r="M12787" i="1"/>
  <c r="M12788" i="1"/>
  <c r="M12789" i="1"/>
  <c r="M12790" i="1"/>
  <c r="M12791" i="1"/>
  <c r="M12792" i="1"/>
  <c r="M12793" i="1"/>
  <c r="M12794" i="1"/>
  <c r="M12795" i="1"/>
  <c r="M12796" i="1"/>
  <c r="M12797" i="1"/>
  <c r="M12798" i="1"/>
  <c r="M12799" i="1"/>
  <c r="M12800" i="1"/>
  <c r="M12801" i="1"/>
  <c r="M12802" i="1"/>
  <c r="M12803" i="1"/>
  <c r="M12804" i="1"/>
  <c r="M12805" i="1"/>
  <c r="M12806" i="1"/>
  <c r="M12807" i="1"/>
  <c r="M12808" i="1"/>
  <c r="M12809" i="1"/>
  <c r="M12810" i="1"/>
  <c r="M12811" i="1"/>
  <c r="M12812" i="1"/>
  <c r="M12813" i="1"/>
  <c r="M12814" i="1"/>
  <c r="M12815" i="1"/>
  <c r="M12816" i="1"/>
  <c r="M12817" i="1"/>
  <c r="M12818" i="1"/>
  <c r="M12819" i="1"/>
  <c r="M12820" i="1"/>
  <c r="M12821" i="1"/>
  <c r="M12822" i="1"/>
  <c r="M12823" i="1"/>
  <c r="M12824" i="1"/>
  <c r="M12825" i="1"/>
  <c r="M12826" i="1"/>
  <c r="M12827" i="1"/>
  <c r="M12828" i="1"/>
  <c r="M12829" i="1"/>
  <c r="M12830" i="1"/>
  <c r="M12831" i="1"/>
  <c r="M12832" i="1"/>
  <c r="M12833" i="1"/>
  <c r="M12834" i="1"/>
  <c r="M12835" i="1"/>
  <c r="M12836" i="1"/>
  <c r="M12837" i="1"/>
  <c r="M12838" i="1"/>
  <c r="M12839" i="1"/>
  <c r="M12840" i="1"/>
  <c r="M12841" i="1"/>
  <c r="M12842" i="1"/>
  <c r="M12843" i="1"/>
  <c r="M12844" i="1"/>
  <c r="M12845" i="1"/>
  <c r="M12846" i="1"/>
  <c r="M12847" i="1"/>
  <c r="M12848" i="1"/>
  <c r="M12849" i="1"/>
  <c r="M12850" i="1"/>
  <c r="M12851" i="1"/>
  <c r="M12852" i="1"/>
  <c r="M12853" i="1"/>
  <c r="M12854" i="1"/>
  <c r="M12855" i="1"/>
  <c r="M12856" i="1"/>
  <c r="M12857" i="1"/>
  <c r="M12858" i="1"/>
  <c r="M12859" i="1"/>
  <c r="M12860" i="1"/>
  <c r="M12861" i="1"/>
  <c r="M12862" i="1"/>
  <c r="M12863" i="1"/>
  <c r="M12864" i="1"/>
  <c r="M12865" i="1"/>
  <c r="M12866" i="1"/>
  <c r="M12867" i="1"/>
  <c r="M12868" i="1"/>
  <c r="M12869" i="1"/>
  <c r="M12870" i="1"/>
  <c r="M12871" i="1"/>
  <c r="M12872" i="1"/>
  <c r="M12873" i="1"/>
  <c r="M12874" i="1"/>
  <c r="M12875" i="1"/>
  <c r="M12876" i="1"/>
  <c r="M12877" i="1"/>
  <c r="M12878" i="1"/>
  <c r="M12879" i="1"/>
  <c r="M12880" i="1"/>
  <c r="M12881" i="1"/>
  <c r="M12882" i="1"/>
  <c r="M12883" i="1"/>
  <c r="M12884" i="1"/>
  <c r="M12885" i="1"/>
  <c r="M12886" i="1"/>
  <c r="M12887" i="1"/>
  <c r="M12888" i="1"/>
  <c r="M12889" i="1"/>
  <c r="M12890" i="1"/>
  <c r="M12891" i="1"/>
  <c r="M12892" i="1"/>
  <c r="M12893" i="1"/>
  <c r="M12894" i="1"/>
  <c r="M12895" i="1"/>
  <c r="M12896" i="1"/>
  <c r="M12897" i="1"/>
  <c r="M12898" i="1"/>
  <c r="M12899" i="1"/>
  <c r="M12900" i="1"/>
  <c r="M12901" i="1"/>
  <c r="M12902" i="1"/>
  <c r="M12903" i="1"/>
  <c r="M12904" i="1"/>
  <c r="M12905" i="1"/>
  <c r="M12906" i="1"/>
  <c r="M12907" i="1"/>
  <c r="M12908" i="1"/>
  <c r="M12909" i="1"/>
  <c r="M12910" i="1"/>
  <c r="M12911" i="1"/>
  <c r="M12912" i="1"/>
  <c r="M12913" i="1"/>
  <c r="M12914" i="1"/>
  <c r="M12915" i="1"/>
  <c r="M12916" i="1"/>
  <c r="M12917" i="1"/>
  <c r="M12918" i="1"/>
  <c r="M12919" i="1"/>
  <c r="M12920" i="1"/>
  <c r="M12921" i="1"/>
  <c r="M12922" i="1"/>
  <c r="M12923" i="1"/>
  <c r="M12924" i="1"/>
  <c r="M12925" i="1"/>
  <c r="M12926" i="1"/>
  <c r="M12927" i="1"/>
  <c r="M12928" i="1"/>
  <c r="M12929" i="1"/>
  <c r="M12930" i="1"/>
  <c r="M12931" i="1"/>
  <c r="M12932" i="1"/>
  <c r="M12933" i="1"/>
  <c r="M12934" i="1"/>
  <c r="M12935" i="1"/>
  <c r="M12936" i="1"/>
  <c r="M12937" i="1"/>
  <c r="M12938" i="1"/>
  <c r="M12939" i="1"/>
  <c r="M12940" i="1"/>
  <c r="M12941" i="1"/>
  <c r="M12942" i="1"/>
  <c r="M12943" i="1"/>
  <c r="M12944" i="1"/>
  <c r="M12945" i="1"/>
  <c r="M12946" i="1"/>
  <c r="M12947" i="1"/>
  <c r="M12948" i="1"/>
  <c r="M12949" i="1"/>
  <c r="M12950" i="1"/>
  <c r="M12951" i="1"/>
  <c r="M12952" i="1"/>
  <c r="M12953" i="1"/>
  <c r="M12954" i="1"/>
  <c r="M12955" i="1"/>
  <c r="M12956" i="1"/>
  <c r="M12957" i="1"/>
  <c r="M12958" i="1"/>
  <c r="M12959" i="1"/>
  <c r="M12960" i="1"/>
  <c r="M12961" i="1"/>
  <c r="M12962" i="1"/>
  <c r="M12963" i="1"/>
  <c r="M12964" i="1"/>
  <c r="M12965" i="1"/>
  <c r="M12966" i="1"/>
  <c r="M12967" i="1"/>
  <c r="M12968" i="1"/>
  <c r="M12969" i="1"/>
  <c r="M12970" i="1"/>
  <c r="M12971" i="1"/>
  <c r="M12972" i="1"/>
  <c r="M12973" i="1"/>
  <c r="M12974" i="1"/>
  <c r="M12975" i="1"/>
  <c r="M12976" i="1"/>
  <c r="M12977" i="1"/>
  <c r="M12978" i="1"/>
  <c r="M12979" i="1"/>
  <c r="M12980" i="1"/>
  <c r="M12981" i="1"/>
  <c r="M12982" i="1"/>
  <c r="M12983" i="1"/>
  <c r="M12984" i="1"/>
  <c r="M12985" i="1"/>
  <c r="M12986" i="1"/>
  <c r="M12987" i="1"/>
  <c r="M12988" i="1"/>
  <c r="M12989" i="1"/>
  <c r="M12990" i="1"/>
  <c r="M12991" i="1"/>
  <c r="M12992" i="1"/>
  <c r="M12993" i="1"/>
  <c r="M12994" i="1"/>
  <c r="M12995" i="1"/>
  <c r="M12996" i="1"/>
  <c r="M12997" i="1"/>
  <c r="M12998" i="1"/>
  <c r="M12999" i="1"/>
  <c r="M13000" i="1"/>
  <c r="M13001" i="1"/>
  <c r="M13002" i="1"/>
  <c r="M13003" i="1"/>
  <c r="M13004" i="1"/>
  <c r="M13005" i="1"/>
  <c r="M13006" i="1"/>
  <c r="M13007" i="1"/>
  <c r="M13008" i="1"/>
  <c r="M13009" i="1"/>
  <c r="M13010" i="1"/>
  <c r="M13011" i="1"/>
  <c r="M13012" i="1"/>
  <c r="M13013" i="1"/>
  <c r="M13014" i="1"/>
  <c r="M13015" i="1"/>
  <c r="M13016" i="1"/>
  <c r="M13017" i="1"/>
  <c r="M13018" i="1"/>
  <c r="M13019" i="1"/>
  <c r="M13020" i="1"/>
  <c r="M13021" i="1"/>
  <c r="M13022" i="1"/>
  <c r="M13023" i="1"/>
  <c r="M13024" i="1"/>
  <c r="M13025" i="1"/>
  <c r="M13026" i="1"/>
  <c r="M13027" i="1"/>
  <c r="M13028" i="1"/>
  <c r="M13029" i="1"/>
  <c r="M13030" i="1"/>
  <c r="M13031" i="1"/>
  <c r="M13032" i="1"/>
  <c r="M13033" i="1"/>
  <c r="M13034" i="1"/>
  <c r="M13035" i="1"/>
  <c r="M13036" i="1"/>
  <c r="M13037" i="1"/>
  <c r="M13038" i="1"/>
  <c r="M13039" i="1"/>
  <c r="M13040" i="1"/>
  <c r="M13041" i="1"/>
  <c r="M13042" i="1"/>
  <c r="M13043" i="1"/>
  <c r="M13044" i="1"/>
  <c r="M13045" i="1"/>
  <c r="M13046" i="1"/>
  <c r="M13047" i="1"/>
  <c r="M13048" i="1"/>
  <c r="M13049" i="1"/>
  <c r="M13050" i="1"/>
  <c r="M13051" i="1"/>
  <c r="M13052" i="1"/>
  <c r="M13053" i="1"/>
  <c r="M13054" i="1"/>
  <c r="M13055" i="1"/>
  <c r="M13056" i="1"/>
  <c r="M13057" i="1"/>
  <c r="M13058" i="1"/>
  <c r="M13059" i="1"/>
  <c r="M13060" i="1"/>
  <c r="M13061" i="1"/>
  <c r="M13062" i="1"/>
  <c r="M13063" i="1"/>
  <c r="M13064" i="1"/>
  <c r="M13065" i="1"/>
  <c r="M13066" i="1"/>
  <c r="M13067" i="1"/>
  <c r="M13068" i="1"/>
  <c r="M13069" i="1"/>
  <c r="M13070" i="1"/>
  <c r="M13071" i="1"/>
  <c r="M13072" i="1"/>
  <c r="M13073" i="1"/>
  <c r="M13074" i="1"/>
  <c r="M13075" i="1"/>
  <c r="M13076" i="1"/>
  <c r="M13077" i="1"/>
  <c r="M13078" i="1"/>
  <c r="M13079" i="1"/>
  <c r="M13080" i="1"/>
  <c r="M13081" i="1"/>
  <c r="M13082" i="1"/>
  <c r="M13083" i="1"/>
  <c r="M13084" i="1"/>
  <c r="M13085" i="1"/>
  <c r="M13086" i="1"/>
  <c r="M13087" i="1"/>
  <c r="M13088" i="1"/>
  <c r="M13089" i="1"/>
  <c r="M13090" i="1"/>
  <c r="M13091" i="1"/>
  <c r="M13092" i="1"/>
  <c r="M13093" i="1"/>
  <c r="M13094" i="1"/>
  <c r="M13095" i="1"/>
  <c r="M13096" i="1"/>
  <c r="M13097" i="1"/>
  <c r="M13098" i="1"/>
  <c r="M13099" i="1"/>
  <c r="M13100" i="1"/>
  <c r="M13101" i="1"/>
  <c r="M13102" i="1"/>
  <c r="M13103" i="1"/>
  <c r="M13104" i="1"/>
  <c r="M13105" i="1"/>
  <c r="M13106" i="1"/>
  <c r="M13107" i="1"/>
  <c r="M13108" i="1"/>
  <c r="M13109" i="1"/>
  <c r="M13110" i="1"/>
  <c r="M13111" i="1"/>
  <c r="M13112" i="1"/>
  <c r="M13113" i="1"/>
  <c r="M13114" i="1"/>
  <c r="M13115" i="1"/>
  <c r="M13116" i="1"/>
  <c r="M13117" i="1"/>
  <c r="M13118" i="1"/>
  <c r="M13119" i="1"/>
  <c r="M13120" i="1"/>
  <c r="M13121" i="1"/>
  <c r="M13122" i="1"/>
  <c r="M13123" i="1"/>
  <c r="M13124" i="1"/>
  <c r="M13125" i="1"/>
  <c r="M13126" i="1"/>
  <c r="M13127" i="1"/>
  <c r="M13128" i="1"/>
  <c r="M13129" i="1"/>
  <c r="M13130" i="1"/>
  <c r="M13131" i="1"/>
  <c r="M13132" i="1"/>
  <c r="M13133" i="1"/>
  <c r="M13134" i="1"/>
  <c r="M13135" i="1"/>
  <c r="M13136" i="1"/>
  <c r="M13137" i="1"/>
  <c r="M13138" i="1"/>
  <c r="M13139" i="1"/>
  <c r="M13140" i="1"/>
  <c r="M13141" i="1"/>
  <c r="M13142" i="1"/>
  <c r="M13143" i="1"/>
  <c r="M13144" i="1"/>
  <c r="M13145" i="1"/>
  <c r="M13146" i="1"/>
  <c r="M13147" i="1"/>
  <c r="M13148" i="1"/>
  <c r="M13149" i="1"/>
  <c r="M13150" i="1"/>
  <c r="M13151" i="1"/>
  <c r="M13152" i="1"/>
  <c r="M13153" i="1"/>
  <c r="M13154" i="1"/>
  <c r="M13155" i="1"/>
  <c r="M13156" i="1"/>
  <c r="M13157" i="1"/>
  <c r="M13158" i="1"/>
  <c r="M13159" i="1"/>
  <c r="M13160" i="1"/>
  <c r="M13161" i="1"/>
  <c r="M13162" i="1"/>
  <c r="M13163" i="1"/>
  <c r="M13164" i="1"/>
  <c r="M13165" i="1"/>
  <c r="M13166" i="1"/>
  <c r="M13167" i="1"/>
  <c r="M13168" i="1"/>
  <c r="M13169" i="1"/>
  <c r="M13170" i="1"/>
  <c r="M13171" i="1"/>
  <c r="M13172" i="1"/>
  <c r="M13173" i="1"/>
  <c r="M13174" i="1"/>
  <c r="M13175" i="1"/>
  <c r="M13176" i="1"/>
  <c r="M13177" i="1"/>
  <c r="M13178" i="1"/>
  <c r="M13179" i="1"/>
  <c r="M13180" i="1"/>
  <c r="M13181" i="1"/>
  <c r="M13182" i="1"/>
  <c r="M13183" i="1"/>
  <c r="M13184" i="1"/>
  <c r="M13185" i="1"/>
  <c r="M13186" i="1"/>
  <c r="M13187" i="1"/>
  <c r="M13188" i="1"/>
  <c r="M13189" i="1"/>
  <c r="M13190" i="1"/>
  <c r="M13191" i="1"/>
  <c r="M13192" i="1"/>
  <c r="M13193" i="1"/>
  <c r="M13194" i="1"/>
  <c r="M13195" i="1"/>
  <c r="M13196" i="1"/>
  <c r="M13197" i="1"/>
  <c r="M13198" i="1"/>
  <c r="M13199" i="1"/>
  <c r="M13200" i="1"/>
  <c r="M13201" i="1"/>
  <c r="M13202" i="1"/>
  <c r="M13203" i="1"/>
  <c r="M13204" i="1"/>
  <c r="M13205" i="1"/>
  <c r="M13206" i="1"/>
  <c r="M13207" i="1"/>
  <c r="M13208" i="1"/>
  <c r="M13209" i="1"/>
  <c r="M13210" i="1"/>
  <c r="M13211" i="1"/>
  <c r="M13212" i="1"/>
  <c r="M13213" i="1"/>
  <c r="M13214" i="1"/>
  <c r="M13215" i="1"/>
  <c r="M13216" i="1"/>
  <c r="M13217" i="1"/>
  <c r="M13218" i="1"/>
  <c r="M13219" i="1"/>
  <c r="M13220" i="1"/>
  <c r="M13221" i="1"/>
  <c r="M13222" i="1"/>
  <c r="M13223" i="1"/>
  <c r="M13224" i="1"/>
  <c r="M13225" i="1"/>
  <c r="M13226" i="1"/>
  <c r="M13227" i="1"/>
  <c r="M13228" i="1"/>
  <c r="M13229" i="1"/>
  <c r="M13230" i="1"/>
  <c r="M13231" i="1"/>
  <c r="M13232" i="1"/>
  <c r="M13233" i="1"/>
  <c r="M13234" i="1"/>
  <c r="M13235" i="1"/>
  <c r="M13236" i="1"/>
  <c r="M13237" i="1"/>
  <c r="M13238" i="1"/>
  <c r="M13239" i="1"/>
  <c r="M13240" i="1"/>
  <c r="M13241" i="1"/>
  <c r="M13242" i="1"/>
  <c r="M13243" i="1"/>
  <c r="M13244" i="1"/>
  <c r="M13245" i="1"/>
  <c r="M13246" i="1"/>
  <c r="M13247" i="1"/>
  <c r="M13248" i="1"/>
  <c r="M13249" i="1"/>
  <c r="M13250" i="1"/>
  <c r="M13251" i="1"/>
  <c r="M13252" i="1"/>
  <c r="M13253" i="1"/>
  <c r="M13254" i="1"/>
  <c r="M13255" i="1"/>
  <c r="M13256" i="1"/>
  <c r="M13257" i="1"/>
  <c r="M13258" i="1"/>
  <c r="M13259" i="1"/>
  <c r="M13260" i="1"/>
  <c r="M13261" i="1"/>
  <c r="M13262" i="1"/>
  <c r="M13263" i="1"/>
  <c r="M13264" i="1"/>
  <c r="M13265" i="1"/>
  <c r="M13266" i="1"/>
  <c r="M13267" i="1"/>
  <c r="M13268" i="1"/>
  <c r="M13269" i="1"/>
  <c r="M13270" i="1"/>
  <c r="M13271" i="1"/>
  <c r="M13272" i="1"/>
  <c r="M13273" i="1"/>
  <c r="M13274" i="1"/>
  <c r="M13275" i="1"/>
  <c r="M13276" i="1"/>
  <c r="M13277" i="1"/>
  <c r="M13278" i="1"/>
  <c r="M13279" i="1"/>
  <c r="M13280" i="1"/>
  <c r="M13281" i="1"/>
  <c r="M13282" i="1"/>
  <c r="M13283" i="1"/>
  <c r="M13284" i="1"/>
  <c r="M13285" i="1"/>
  <c r="M13286" i="1"/>
  <c r="M13287" i="1"/>
  <c r="M13288" i="1"/>
  <c r="M13289" i="1"/>
  <c r="M13290" i="1"/>
  <c r="M13291" i="1"/>
  <c r="M13292" i="1"/>
  <c r="M13293" i="1"/>
  <c r="M13294" i="1"/>
  <c r="M13295" i="1"/>
  <c r="M13296" i="1"/>
  <c r="M13297" i="1"/>
  <c r="M13298" i="1"/>
  <c r="M13299" i="1"/>
  <c r="M13300" i="1"/>
  <c r="M13301" i="1"/>
  <c r="M13302" i="1"/>
  <c r="M13303" i="1"/>
  <c r="M13304" i="1"/>
  <c r="M13305" i="1"/>
  <c r="M13306" i="1"/>
  <c r="M13307" i="1"/>
  <c r="M13308" i="1"/>
  <c r="M13309" i="1"/>
  <c r="M13310" i="1"/>
  <c r="M13311" i="1"/>
  <c r="M13312" i="1"/>
  <c r="M13313" i="1"/>
  <c r="M13314" i="1"/>
  <c r="M13315" i="1"/>
  <c r="M13316" i="1"/>
  <c r="M13317" i="1"/>
  <c r="M13318" i="1"/>
  <c r="M13319" i="1"/>
  <c r="M13320" i="1"/>
  <c r="M13321" i="1"/>
  <c r="M13322" i="1"/>
  <c r="M13323" i="1"/>
  <c r="M13324" i="1"/>
  <c r="M13325" i="1"/>
  <c r="M13326" i="1"/>
  <c r="M13327" i="1"/>
  <c r="M13328" i="1"/>
  <c r="M13329" i="1"/>
  <c r="M13330" i="1"/>
  <c r="M13331" i="1"/>
  <c r="M13332" i="1"/>
  <c r="M13333" i="1"/>
  <c r="M13334" i="1"/>
  <c r="M13335" i="1"/>
  <c r="M13336" i="1"/>
  <c r="M13337" i="1"/>
  <c r="M13338" i="1"/>
  <c r="M13339" i="1"/>
  <c r="M13340" i="1"/>
  <c r="M13341" i="1"/>
  <c r="M13342" i="1"/>
  <c r="M13343" i="1"/>
  <c r="M13344" i="1"/>
  <c r="M13345" i="1"/>
  <c r="M13346" i="1"/>
  <c r="M13347" i="1"/>
  <c r="M13348" i="1"/>
  <c r="M13349" i="1"/>
  <c r="M13350" i="1"/>
  <c r="M13351" i="1"/>
  <c r="M13352" i="1"/>
  <c r="M13353" i="1"/>
  <c r="M13354" i="1"/>
  <c r="M13355" i="1"/>
  <c r="M13356" i="1"/>
  <c r="M13357" i="1"/>
  <c r="M13358" i="1"/>
  <c r="M13359" i="1"/>
  <c r="M13360" i="1"/>
  <c r="M13361" i="1"/>
  <c r="M13362" i="1"/>
  <c r="M13363" i="1"/>
  <c r="M13364" i="1"/>
  <c r="M13365" i="1"/>
  <c r="M13366" i="1"/>
  <c r="M13367" i="1"/>
  <c r="M13368" i="1"/>
  <c r="M13369" i="1"/>
  <c r="M13370" i="1"/>
  <c r="M13371" i="1"/>
  <c r="M13372" i="1"/>
  <c r="M13373" i="1"/>
  <c r="M13374" i="1"/>
  <c r="M13375" i="1"/>
  <c r="M13376" i="1"/>
  <c r="M13377" i="1"/>
  <c r="M13378" i="1"/>
  <c r="M13379" i="1"/>
  <c r="M13380" i="1"/>
  <c r="M13381" i="1"/>
  <c r="M13382" i="1"/>
  <c r="M13383" i="1"/>
  <c r="M13384" i="1"/>
  <c r="M13385" i="1"/>
  <c r="M13386" i="1"/>
  <c r="M13387" i="1"/>
  <c r="M13388" i="1"/>
  <c r="M13389" i="1"/>
  <c r="M13390" i="1"/>
  <c r="M13391" i="1"/>
  <c r="M13392" i="1"/>
  <c r="M13393" i="1"/>
  <c r="M13394" i="1"/>
  <c r="M13395" i="1"/>
  <c r="M13396" i="1"/>
  <c r="M13397" i="1"/>
  <c r="M13398" i="1"/>
  <c r="M13399" i="1"/>
  <c r="M13400" i="1"/>
  <c r="M13401" i="1"/>
  <c r="M13402" i="1"/>
  <c r="M13403" i="1"/>
  <c r="M13404" i="1"/>
  <c r="M13405" i="1"/>
  <c r="M13406" i="1"/>
  <c r="M13407" i="1"/>
  <c r="M13408" i="1"/>
  <c r="M13409" i="1"/>
  <c r="M13410" i="1"/>
  <c r="M13411" i="1"/>
  <c r="M13412" i="1"/>
  <c r="M13413" i="1"/>
  <c r="M13414" i="1"/>
  <c r="M13415" i="1"/>
  <c r="M13416" i="1"/>
  <c r="M13417" i="1"/>
  <c r="M13418" i="1"/>
  <c r="M13419" i="1"/>
  <c r="M13420" i="1"/>
  <c r="M13421" i="1"/>
  <c r="M13422" i="1"/>
  <c r="M13423" i="1"/>
  <c r="M13424" i="1"/>
  <c r="M13425" i="1"/>
  <c r="M13426" i="1"/>
  <c r="M13427" i="1"/>
  <c r="M13428" i="1"/>
  <c r="M13429" i="1"/>
  <c r="M13430" i="1"/>
  <c r="M13431" i="1"/>
  <c r="M13432" i="1"/>
  <c r="M13433" i="1"/>
  <c r="M13434" i="1"/>
  <c r="M13435" i="1"/>
  <c r="M13436" i="1"/>
  <c r="M13437" i="1"/>
  <c r="M13438" i="1"/>
  <c r="M13439" i="1"/>
  <c r="M13440" i="1"/>
  <c r="M13441" i="1"/>
  <c r="M13442" i="1"/>
  <c r="M13443" i="1"/>
  <c r="M13444" i="1"/>
  <c r="M13445" i="1"/>
  <c r="M13446" i="1"/>
  <c r="M13447" i="1"/>
  <c r="M13448" i="1"/>
  <c r="M13449" i="1"/>
  <c r="M13450" i="1"/>
  <c r="M13451" i="1"/>
  <c r="M13452" i="1"/>
  <c r="M13453" i="1"/>
  <c r="M13454" i="1"/>
  <c r="M13455" i="1"/>
  <c r="M13456" i="1"/>
  <c r="M13457" i="1"/>
  <c r="M13458" i="1"/>
  <c r="M13459" i="1"/>
  <c r="M13460" i="1"/>
  <c r="M13461" i="1"/>
  <c r="M13462" i="1"/>
  <c r="M13463" i="1"/>
  <c r="M13464" i="1"/>
  <c r="M13465" i="1"/>
  <c r="M13466" i="1"/>
  <c r="M13467" i="1"/>
  <c r="M13468" i="1"/>
  <c r="M13469" i="1"/>
  <c r="M13470" i="1"/>
  <c r="M13471" i="1"/>
  <c r="M13472" i="1"/>
  <c r="M13473" i="1"/>
  <c r="M13474" i="1"/>
  <c r="M13475" i="1"/>
  <c r="M13476" i="1"/>
  <c r="M13477" i="1"/>
  <c r="M13478" i="1"/>
  <c r="M13479" i="1"/>
  <c r="M13480" i="1"/>
  <c r="M13481" i="1"/>
  <c r="M13482" i="1"/>
  <c r="M13483" i="1"/>
  <c r="M13484" i="1"/>
  <c r="M13485" i="1"/>
  <c r="M13486" i="1"/>
  <c r="M13487" i="1"/>
  <c r="M13488" i="1"/>
  <c r="M13489" i="1"/>
  <c r="M13490" i="1"/>
  <c r="M13491" i="1"/>
  <c r="M13492" i="1"/>
  <c r="M13493" i="1"/>
  <c r="M13494" i="1"/>
  <c r="M13495" i="1"/>
  <c r="M13496" i="1"/>
  <c r="M13497" i="1"/>
  <c r="M13498" i="1"/>
  <c r="M13499" i="1"/>
  <c r="M13500" i="1"/>
  <c r="M13501" i="1"/>
  <c r="M13502" i="1"/>
  <c r="M13503" i="1"/>
  <c r="M13504" i="1"/>
  <c r="M13505" i="1"/>
  <c r="M13506" i="1"/>
  <c r="M13507" i="1"/>
  <c r="M13508" i="1"/>
  <c r="M13509" i="1"/>
  <c r="M13510" i="1"/>
  <c r="M13511" i="1"/>
  <c r="M13512" i="1"/>
  <c r="M13513" i="1"/>
  <c r="M13514" i="1"/>
  <c r="M13515" i="1"/>
  <c r="M13516" i="1"/>
  <c r="M13517" i="1"/>
  <c r="M13518" i="1"/>
  <c r="M13519" i="1"/>
  <c r="M13520" i="1"/>
  <c r="M13521" i="1"/>
  <c r="M13522" i="1"/>
  <c r="M13523" i="1"/>
  <c r="M13524" i="1"/>
  <c r="M13525" i="1"/>
  <c r="M13526" i="1"/>
  <c r="M13527" i="1"/>
  <c r="M13528" i="1"/>
  <c r="M13529" i="1"/>
  <c r="M13530" i="1"/>
  <c r="M13531" i="1"/>
  <c r="M13532" i="1"/>
  <c r="M13533" i="1"/>
  <c r="M13534" i="1"/>
  <c r="M13535" i="1"/>
  <c r="M13536" i="1"/>
  <c r="M13537" i="1"/>
  <c r="M13538" i="1"/>
  <c r="M13539" i="1"/>
  <c r="M13540" i="1"/>
  <c r="M13541" i="1"/>
  <c r="M13542" i="1"/>
  <c r="M13543" i="1"/>
  <c r="M13544" i="1"/>
  <c r="M13545" i="1"/>
  <c r="M13546" i="1"/>
  <c r="M13547" i="1"/>
  <c r="M13548" i="1"/>
  <c r="M13549" i="1"/>
  <c r="M13550" i="1"/>
  <c r="M13551" i="1"/>
  <c r="M13552" i="1"/>
  <c r="M13553" i="1"/>
  <c r="M13554" i="1"/>
  <c r="M13555" i="1"/>
  <c r="M13556" i="1"/>
  <c r="M13557" i="1"/>
  <c r="M13558" i="1"/>
  <c r="M13559" i="1"/>
  <c r="M13560" i="1"/>
  <c r="M13561" i="1"/>
  <c r="M13562" i="1"/>
  <c r="M13563" i="1"/>
  <c r="M13564" i="1"/>
  <c r="M13565" i="1"/>
  <c r="M13566" i="1"/>
  <c r="M13567" i="1"/>
  <c r="M13568" i="1"/>
  <c r="M13569" i="1"/>
  <c r="M13570" i="1"/>
  <c r="M13571" i="1"/>
  <c r="M13572" i="1"/>
  <c r="M13573" i="1"/>
  <c r="M13574" i="1"/>
  <c r="M13575" i="1"/>
  <c r="M13576" i="1"/>
  <c r="M13577" i="1"/>
  <c r="M13578" i="1"/>
  <c r="M13579" i="1"/>
  <c r="M13580" i="1"/>
  <c r="M13581" i="1"/>
  <c r="M13582" i="1"/>
  <c r="M13583" i="1"/>
  <c r="M13584" i="1"/>
  <c r="M13585" i="1"/>
  <c r="M13586" i="1"/>
  <c r="M13587" i="1"/>
  <c r="M13588" i="1"/>
  <c r="M13589" i="1"/>
  <c r="M13590" i="1"/>
  <c r="M13591" i="1"/>
  <c r="M13592" i="1"/>
  <c r="M13593" i="1"/>
  <c r="M13594" i="1"/>
  <c r="M13595" i="1"/>
  <c r="M13596" i="1"/>
  <c r="M13597" i="1"/>
  <c r="M13598" i="1"/>
  <c r="M13599" i="1"/>
  <c r="M13600" i="1"/>
  <c r="M13601" i="1"/>
  <c r="M13602" i="1"/>
  <c r="M13603" i="1"/>
  <c r="M13604" i="1"/>
  <c r="M13605" i="1"/>
  <c r="M13606" i="1"/>
  <c r="M13607" i="1"/>
  <c r="M13608" i="1"/>
  <c r="M13609" i="1"/>
  <c r="M13610" i="1"/>
  <c r="M13611" i="1"/>
  <c r="M13612" i="1"/>
  <c r="M13613" i="1"/>
  <c r="M13614" i="1"/>
  <c r="M13615" i="1"/>
  <c r="M13616" i="1"/>
  <c r="M13617" i="1"/>
  <c r="M13618" i="1"/>
  <c r="M13619" i="1"/>
  <c r="M13620" i="1"/>
  <c r="M13621" i="1"/>
  <c r="M13622" i="1"/>
  <c r="M13623" i="1"/>
  <c r="M13624" i="1"/>
  <c r="M13625" i="1"/>
  <c r="M13626" i="1"/>
  <c r="M13627" i="1"/>
  <c r="M13628" i="1"/>
  <c r="M13629" i="1"/>
  <c r="M13630" i="1"/>
  <c r="M13631" i="1"/>
  <c r="M13632" i="1"/>
  <c r="M13633" i="1"/>
  <c r="M13634" i="1"/>
  <c r="M13635" i="1"/>
  <c r="M13636" i="1"/>
  <c r="M13637" i="1"/>
  <c r="M13638" i="1"/>
  <c r="M13639" i="1"/>
  <c r="M13640" i="1"/>
  <c r="M13641" i="1"/>
  <c r="M13642" i="1"/>
  <c r="M13643" i="1"/>
  <c r="M13644" i="1"/>
  <c r="M13645" i="1"/>
  <c r="M13646" i="1"/>
  <c r="M13647" i="1"/>
  <c r="M13648" i="1"/>
  <c r="M13649" i="1"/>
  <c r="M13650" i="1"/>
  <c r="M13651" i="1"/>
  <c r="M13652" i="1"/>
  <c r="M13653" i="1"/>
  <c r="M13654" i="1"/>
  <c r="M13655" i="1"/>
  <c r="M13656" i="1"/>
  <c r="M13657" i="1"/>
  <c r="M13658" i="1"/>
  <c r="M13659" i="1"/>
  <c r="M13660" i="1"/>
  <c r="M13661" i="1"/>
  <c r="M13662" i="1"/>
  <c r="M13663" i="1"/>
  <c r="M13664" i="1"/>
  <c r="M13665" i="1"/>
  <c r="M13666" i="1"/>
  <c r="M13667" i="1"/>
  <c r="M13668" i="1"/>
  <c r="M13669" i="1"/>
  <c r="M13670" i="1"/>
  <c r="M13671" i="1"/>
  <c r="M13672" i="1"/>
  <c r="M13673" i="1"/>
  <c r="M13674" i="1"/>
  <c r="M13675" i="1"/>
  <c r="M13676" i="1"/>
  <c r="M13677" i="1"/>
  <c r="M13678" i="1"/>
  <c r="M13679" i="1"/>
  <c r="M13680" i="1"/>
  <c r="M13681" i="1"/>
  <c r="M13682" i="1"/>
  <c r="M13683" i="1"/>
  <c r="M13684" i="1"/>
  <c r="M13685" i="1"/>
  <c r="M13686" i="1"/>
  <c r="M13687" i="1"/>
  <c r="M13688" i="1"/>
  <c r="M13689" i="1"/>
  <c r="M13690" i="1"/>
  <c r="M13691" i="1"/>
  <c r="M13692" i="1"/>
  <c r="M13693" i="1"/>
  <c r="M13694" i="1"/>
  <c r="M13695" i="1"/>
  <c r="M13696" i="1"/>
  <c r="M13697" i="1"/>
  <c r="M13698" i="1"/>
  <c r="M13699" i="1"/>
  <c r="M13700" i="1"/>
  <c r="M13701" i="1"/>
  <c r="M13702" i="1"/>
  <c r="M13703" i="1"/>
  <c r="M13704" i="1"/>
  <c r="M13705" i="1"/>
  <c r="M13706" i="1"/>
  <c r="M13707" i="1"/>
  <c r="M13708" i="1"/>
  <c r="M13709" i="1"/>
  <c r="M13710" i="1"/>
  <c r="M13711" i="1"/>
  <c r="M13712" i="1"/>
  <c r="M13713" i="1"/>
  <c r="M13714" i="1"/>
  <c r="M13715" i="1"/>
  <c r="M13716" i="1"/>
  <c r="M13717" i="1"/>
  <c r="M13718" i="1"/>
  <c r="M13719" i="1"/>
  <c r="M13720" i="1"/>
  <c r="M13721" i="1"/>
  <c r="M13722" i="1"/>
  <c r="M13723" i="1"/>
  <c r="M13724" i="1"/>
  <c r="M13725" i="1"/>
  <c r="M13726" i="1"/>
  <c r="M13727" i="1"/>
  <c r="M13728" i="1"/>
  <c r="M13729" i="1"/>
  <c r="M13730" i="1"/>
  <c r="M13731" i="1"/>
  <c r="M13732" i="1"/>
  <c r="M13733" i="1"/>
  <c r="M13734" i="1"/>
  <c r="M13735" i="1"/>
  <c r="M13736" i="1"/>
  <c r="M13737" i="1"/>
  <c r="M13738" i="1"/>
  <c r="M13739" i="1"/>
  <c r="M13740" i="1"/>
  <c r="M13741" i="1"/>
  <c r="M13742" i="1"/>
  <c r="M13743" i="1"/>
  <c r="M13744" i="1"/>
  <c r="M13745" i="1"/>
  <c r="M13746" i="1"/>
  <c r="M13747" i="1"/>
  <c r="M13748" i="1"/>
  <c r="M13749" i="1"/>
  <c r="M13750" i="1"/>
  <c r="M13751" i="1"/>
  <c r="M13752" i="1"/>
  <c r="M13753" i="1"/>
  <c r="M13754" i="1"/>
  <c r="M13755" i="1"/>
  <c r="M13756" i="1"/>
  <c r="M13757" i="1"/>
  <c r="M13758" i="1"/>
  <c r="M13759" i="1"/>
  <c r="M13760" i="1"/>
  <c r="M13761" i="1"/>
  <c r="M13762" i="1"/>
  <c r="M13763" i="1"/>
  <c r="M13764" i="1"/>
  <c r="M13765" i="1"/>
  <c r="M13766" i="1"/>
  <c r="M13767" i="1"/>
  <c r="M13768" i="1"/>
  <c r="M13769" i="1"/>
  <c r="M13770" i="1"/>
  <c r="M13771" i="1"/>
  <c r="M13772" i="1"/>
  <c r="M13773" i="1"/>
  <c r="M13774" i="1"/>
  <c r="M13775" i="1"/>
  <c r="M13776" i="1"/>
  <c r="M13777" i="1"/>
  <c r="M13778" i="1"/>
  <c r="M13779" i="1"/>
  <c r="M13780" i="1"/>
  <c r="M13781" i="1"/>
  <c r="M13782" i="1"/>
  <c r="M13783" i="1"/>
  <c r="M13784" i="1"/>
  <c r="M13785" i="1"/>
  <c r="M13786" i="1"/>
  <c r="M13787" i="1"/>
  <c r="M13788" i="1"/>
  <c r="M13789" i="1"/>
  <c r="M13790" i="1"/>
  <c r="M13791" i="1"/>
  <c r="M13792" i="1"/>
  <c r="M13793" i="1"/>
  <c r="M13794" i="1"/>
  <c r="M13795" i="1"/>
  <c r="M13796" i="1"/>
  <c r="M13797" i="1"/>
  <c r="M13798" i="1"/>
  <c r="M13799" i="1"/>
  <c r="M13800" i="1"/>
  <c r="M13801" i="1"/>
  <c r="M13802" i="1"/>
  <c r="M13803" i="1"/>
  <c r="M13804" i="1"/>
  <c r="M13805" i="1"/>
  <c r="M13806" i="1"/>
  <c r="M13807" i="1"/>
  <c r="M13808" i="1"/>
  <c r="M13809" i="1"/>
  <c r="M13810" i="1"/>
  <c r="M13811" i="1"/>
  <c r="M13812" i="1"/>
  <c r="M13813" i="1"/>
  <c r="M13814" i="1"/>
  <c r="M13815" i="1"/>
  <c r="M13816" i="1"/>
  <c r="M13817" i="1"/>
  <c r="M13818" i="1"/>
  <c r="M13819" i="1"/>
  <c r="M13820" i="1"/>
  <c r="M13821" i="1"/>
  <c r="M13822" i="1"/>
  <c r="M13823" i="1"/>
  <c r="M13824" i="1"/>
  <c r="M13825" i="1"/>
  <c r="M13826" i="1"/>
  <c r="M13827" i="1"/>
  <c r="M13828" i="1"/>
  <c r="M13829" i="1"/>
  <c r="M13830" i="1"/>
  <c r="M13831" i="1"/>
  <c r="M13832" i="1"/>
  <c r="M13833" i="1"/>
  <c r="M13834" i="1"/>
  <c r="M13835" i="1"/>
  <c r="M13836" i="1"/>
  <c r="M13837" i="1"/>
  <c r="M13838" i="1"/>
  <c r="M13839" i="1"/>
  <c r="M13840" i="1"/>
  <c r="M13841" i="1"/>
  <c r="M13842" i="1"/>
  <c r="M13843" i="1"/>
  <c r="M13844" i="1"/>
  <c r="M13845" i="1"/>
  <c r="M13846" i="1"/>
  <c r="M13847" i="1"/>
  <c r="M13848" i="1"/>
  <c r="M13849" i="1"/>
  <c r="M13850" i="1"/>
  <c r="M13851" i="1"/>
  <c r="M13852" i="1"/>
  <c r="M13853" i="1"/>
  <c r="M13854" i="1"/>
  <c r="M13855" i="1"/>
  <c r="M13856" i="1"/>
  <c r="M13857" i="1"/>
  <c r="M13858" i="1"/>
  <c r="M13859" i="1"/>
  <c r="M13860" i="1"/>
  <c r="M13861" i="1"/>
  <c r="M13862" i="1"/>
  <c r="M13863" i="1"/>
  <c r="M13864" i="1"/>
  <c r="M13865" i="1"/>
  <c r="M13866" i="1"/>
  <c r="M13867" i="1"/>
  <c r="M13868" i="1"/>
  <c r="M13869" i="1"/>
  <c r="M13870" i="1"/>
  <c r="M13871" i="1"/>
  <c r="M13872" i="1"/>
  <c r="M13873" i="1"/>
  <c r="M13874" i="1"/>
  <c r="M13875" i="1"/>
  <c r="M13876" i="1"/>
  <c r="M13877" i="1"/>
  <c r="M13878" i="1"/>
  <c r="M13879" i="1"/>
  <c r="M13880" i="1"/>
  <c r="M13881" i="1"/>
  <c r="M13882" i="1"/>
  <c r="M13883" i="1"/>
  <c r="M13884" i="1"/>
  <c r="M13885" i="1"/>
  <c r="M13886" i="1"/>
  <c r="M13887" i="1"/>
  <c r="M13888" i="1"/>
  <c r="M13889" i="1"/>
  <c r="M13890" i="1"/>
  <c r="M13891" i="1"/>
  <c r="M13892" i="1"/>
  <c r="M13893" i="1"/>
  <c r="M13894" i="1"/>
  <c r="M13895" i="1"/>
  <c r="M13896" i="1"/>
  <c r="M13897" i="1"/>
  <c r="M13898" i="1"/>
  <c r="M13899" i="1"/>
  <c r="M13900" i="1"/>
  <c r="M13901" i="1"/>
  <c r="M13902" i="1"/>
  <c r="M13903" i="1"/>
  <c r="M13904" i="1"/>
  <c r="M13905" i="1"/>
  <c r="M13906" i="1"/>
  <c r="M13907" i="1"/>
  <c r="M13908" i="1"/>
  <c r="M13909" i="1"/>
  <c r="M13910" i="1"/>
  <c r="M13911" i="1"/>
  <c r="M13912" i="1"/>
  <c r="M13913" i="1"/>
  <c r="M13914" i="1"/>
  <c r="M13915" i="1"/>
  <c r="M13916" i="1"/>
  <c r="M13917" i="1"/>
  <c r="M13918" i="1"/>
  <c r="M13919" i="1"/>
  <c r="M13920" i="1"/>
  <c r="M13921" i="1"/>
  <c r="M13922" i="1"/>
  <c r="M13923" i="1"/>
  <c r="M13924" i="1"/>
  <c r="M13925" i="1"/>
  <c r="M13926" i="1"/>
  <c r="M13927" i="1"/>
  <c r="M13928" i="1"/>
  <c r="M13929" i="1"/>
  <c r="M13930" i="1"/>
  <c r="M13931" i="1"/>
  <c r="M13932" i="1"/>
  <c r="M13933" i="1"/>
  <c r="M13934" i="1"/>
  <c r="M13935" i="1"/>
  <c r="M13936" i="1"/>
  <c r="M13937" i="1"/>
  <c r="M13938" i="1"/>
  <c r="M13939" i="1"/>
  <c r="M13940" i="1"/>
  <c r="M13941" i="1"/>
  <c r="M13942" i="1"/>
  <c r="M13943" i="1"/>
  <c r="M13944" i="1"/>
  <c r="M13945" i="1"/>
  <c r="M13946" i="1"/>
  <c r="M13947" i="1"/>
  <c r="M13948" i="1"/>
  <c r="M13949" i="1"/>
  <c r="M13950" i="1"/>
  <c r="M13951" i="1"/>
  <c r="M13952" i="1"/>
  <c r="M13953" i="1"/>
  <c r="M13954" i="1"/>
  <c r="M13955" i="1"/>
  <c r="M13956" i="1"/>
  <c r="M13957" i="1"/>
  <c r="M13958" i="1"/>
  <c r="M13959" i="1"/>
  <c r="M13960" i="1"/>
  <c r="M13961" i="1"/>
  <c r="M13962" i="1"/>
  <c r="M13963" i="1"/>
  <c r="M13964" i="1"/>
  <c r="M13965" i="1"/>
  <c r="M13966" i="1"/>
  <c r="M13967" i="1"/>
  <c r="M13968" i="1"/>
  <c r="M13969" i="1"/>
  <c r="M13970" i="1"/>
  <c r="M13971" i="1"/>
  <c r="M13972" i="1"/>
  <c r="M13973" i="1"/>
  <c r="M13974" i="1"/>
  <c r="M13975" i="1"/>
  <c r="M13976" i="1"/>
  <c r="M13977" i="1"/>
  <c r="M13978" i="1"/>
  <c r="M13979" i="1"/>
  <c r="M13980" i="1"/>
  <c r="M13981" i="1"/>
  <c r="M13982" i="1"/>
  <c r="M13983" i="1"/>
  <c r="M13984" i="1"/>
  <c r="M13985" i="1"/>
  <c r="M13986" i="1"/>
  <c r="M13987" i="1"/>
  <c r="M13988" i="1"/>
  <c r="M13989" i="1"/>
  <c r="M13990" i="1"/>
  <c r="M13991" i="1"/>
  <c r="M13992" i="1"/>
  <c r="M13993" i="1"/>
  <c r="M13994" i="1"/>
  <c r="M13995" i="1"/>
  <c r="M13996" i="1"/>
  <c r="M13997" i="1"/>
  <c r="M13998" i="1"/>
  <c r="M13999" i="1"/>
  <c r="M14000" i="1"/>
  <c r="M14001" i="1"/>
  <c r="M14002" i="1"/>
  <c r="M14003" i="1"/>
  <c r="M14004" i="1"/>
  <c r="M14005" i="1"/>
  <c r="M14006" i="1"/>
  <c r="M14007" i="1"/>
  <c r="M14008" i="1"/>
  <c r="M14009" i="1"/>
  <c r="M14010" i="1"/>
  <c r="M14011" i="1"/>
  <c r="M14012" i="1"/>
  <c r="M14013" i="1"/>
  <c r="M14014" i="1"/>
  <c r="M14015" i="1"/>
  <c r="M14016" i="1"/>
  <c r="M14017" i="1"/>
  <c r="M14018" i="1"/>
  <c r="M14019" i="1"/>
  <c r="M14020" i="1"/>
  <c r="M14021" i="1"/>
  <c r="M14022" i="1"/>
  <c r="M14023" i="1"/>
  <c r="M14024" i="1"/>
  <c r="M14025" i="1"/>
  <c r="M14026" i="1"/>
  <c r="M14027" i="1"/>
  <c r="M14028" i="1"/>
  <c r="M14029" i="1"/>
  <c r="M14030" i="1"/>
  <c r="M14031" i="1"/>
  <c r="M14032" i="1"/>
  <c r="M14033" i="1"/>
  <c r="M14034" i="1"/>
  <c r="M14035" i="1"/>
  <c r="M14036" i="1"/>
  <c r="M14037" i="1"/>
  <c r="M14038" i="1"/>
  <c r="M14039" i="1"/>
  <c r="M14040" i="1"/>
  <c r="M14041" i="1"/>
  <c r="M14042" i="1"/>
  <c r="M14043" i="1"/>
  <c r="M14044" i="1"/>
  <c r="M14045" i="1"/>
  <c r="M14046" i="1"/>
  <c r="M14047" i="1"/>
  <c r="M14048" i="1"/>
  <c r="M14049" i="1"/>
  <c r="M14050" i="1"/>
  <c r="M14051" i="1"/>
  <c r="M14052" i="1"/>
  <c r="M14053" i="1"/>
  <c r="M14054" i="1"/>
  <c r="M14055" i="1"/>
  <c r="M14056" i="1"/>
  <c r="M14057" i="1"/>
  <c r="M14058" i="1"/>
  <c r="M14059" i="1"/>
  <c r="M14060" i="1"/>
  <c r="M14061" i="1"/>
  <c r="M14062" i="1"/>
  <c r="M14063" i="1"/>
  <c r="M14064" i="1"/>
  <c r="M14065" i="1"/>
  <c r="M14066" i="1"/>
  <c r="M14067" i="1"/>
  <c r="M14068" i="1"/>
  <c r="M14069" i="1"/>
  <c r="M14070" i="1"/>
  <c r="M14071" i="1"/>
  <c r="M14072" i="1"/>
  <c r="M14073" i="1"/>
  <c r="M14074" i="1"/>
  <c r="M14075" i="1"/>
  <c r="M14076" i="1"/>
  <c r="M14077" i="1"/>
  <c r="M14078" i="1"/>
  <c r="M14079" i="1"/>
  <c r="M14080" i="1"/>
  <c r="M14081" i="1"/>
  <c r="M14082" i="1"/>
  <c r="M14083" i="1"/>
  <c r="M14084" i="1"/>
  <c r="M14085" i="1"/>
  <c r="M14086" i="1"/>
  <c r="M14087" i="1"/>
  <c r="M14088" i="1"/>
  <c r="M14089" i="1"/>
  <c r="M14090" i="1"/>
  <c r="M14091" i="1"/>
  <c r="M14092" i="1"/>
  <c r="M14093" i="1"/>
  <c r="M14094" i="1"/>
  <c r="M14095" i="1"/>
  <c r="M14096" i="1"/>
  <c r="M14097" i="1"/>
  <c r="M14098" i="1"/>
  <c r="M14099" i="1"/>
  <c r="M14100" i="1"/>
  <c r="M14101" i="1"/>
  <c r="M14102" i="1"/>
  <c r="M14103" i="1"/>
  <c r="M14104" i="1"/>
  <c r="M14105" i="1"/>
  <c r="M14106" i="1"/>
  <c r="M14107" i="1"/>
  <c r="M14108" i="1"/>
  <c r="M14109" i="1"/>
  <c r="M14110" i="1"/>
  <c r="M14111" i="1"/>
  <c r="M14112" i="1"/>
  <c r="M14113" i="1"/>
  <c r="M14114" i="1"/>
  <c r="M14115" i="1"/>
  <c r="M14116" i="1"/>
  <c r="M14117" i="1"/>
  <c r="M14118" i="1"/>
  <c r="M14119" i="1"/>
  <c r="M14120" i="1"/>
  <c r="M14121" i="1"/>
  <c r="M14122" i="1"/>
  <c r="M14123" i="1"/>
  <c r="M14124" i="1"/>
  <c r="M14125" i="1"/>
  <c r="M14126" i="1"/>
  <c r="M14127" i="1"/>
  <c r="M14128" i="1"/>
  <c r="M14129" i="1"/>
  <c r="M14130" i="1"/>
  <c r="M14131" i="1"/>
  <c r="M14132" i="1"/>
  <c r="M14133" i="1"/>
  <c r="M14134" i="1"/>
  <c r="M14135" i="1"/>
  <c r="M14136" i="1"/>
  <c r="M14137" i="1"/>
  <c r="M14138" i="1"/>
  <c r="M14139" i="1"/>
  <c r="M14140" i="1"/>
  <c r="M14141" i="1"/>
  <c r="M14142" i="1"/>
  <c r="M14143" i="1"/>
  <c r="M14144" i="1"/>
  <c r="M14145" i="1"/>
  <c r="M14146" i="1"/>
  <c r="M14147" i="1"/>
  <c r="M14148" i="1"/>
  <c r="M14149" i="1"/>
  <c r="M14150" i="1"/>
  <c r="M14151" i="1"/>
  <c r="M14152" i="1"/>
  <c r="M14153" i="1"/>
  <c r="M14154" i="1"/>
  <c r="M14155" i="1"/>
  <c r="M14156" i="1"/>
  <c r="M14157" i="1"/>
  <c r="M14158" i="1"/>
  <c r="M14159" i="1"/>
  <c r="M14160" i="1"/>
  <c r="M14161" i="1"/>
  <c r="M14162" i="1"/>
  <c r="M14163" i="1"/>
  <c r="M14164" i="1"/>
  <c r="M14165" i="1"/>
  <c r="M14166" i="1"/>
  <c r="M14167" i="1"/>
  <c r="M14168" i="1"/>
  <c r="M14169" i="1"/>
  <c r="M14170" i="1"/>
  <c r="M14171" i="1"/>
  <c r="M14172" i="1"/>
  <c r="M14173" i="1"/>
  <c r="M14174" i="1"/>
  <c r="M14175" i="1"/>
  <c r="M14176" i="1"/>
  <c r="M14177" i="1"/>
  <c r="M14178" i="1"/>
  <c r="M14179" i="1"/>
  <c r="M14180" i="1"/>
  <c r="M14181" i="1"/>
  <c r="M14182" i="1"/>
  <c r="M14183" i="1"/>
  <c r="M14184" i="1"/>
  <c r="M14185" i="1"/>
  <c r="M14186" i="1"/>
  <c r="M14187" i="1"/>
  <c r="M14188" i="1"/>
  <c r="M14189" i="1"/>
  <c r="M14190" i="1"/>
  <c r="M14191" i="1"/>
  <c r="M14192" i="1"/>
  <c r="M14193" i="1"/>
  <c r="M14194" i="1"/>
  <c r="M14195" i="1"/>
  <c r="M14196" i="1"/>
  <c r="M14197" i="1"/>
  <c r="M14198" i="1"/>
  <c r="M14199" i="1"/>
  <c r="M14200" i="1"/>
  <c r="M14201" i="1"/>
  <c r="M14202" i="1"/>
  <c r="M14203" i="1"/>
  <c r="M14204" i="1"/>
  <c r="M14205" i="1"/>
  <c r="M14206" i="1"/>
  <c r="M14207" i="1"/>
  <c r="M14208" i="1"/>
  <c r="M14209" i="1"/>
  <c r="M14210" i="1"/>
  <c r="M14211" i="1"/>
  <c r="M14212" i="1"/>
  <c r="M14213" i="1"/>
  <c r="M14214" i="1"/>
  <c r="M14215" i="1"/>
  <c r="M14216" i="1"/>
  <c r="M14217" i="1"/>
  <c r="M14218" i="1"/>
  <c r="M14219" i="1"/>
  <c r="M14220" i="1"/>
  <c r="M14221" i="1"/>
  <c r="M14222" i="1"/>
  <c r="M14223" i="1"/>
  <c r="M14224" i="1"/>
  <c r="M14225" i="1"/>
  <c r="M14226" i="1"/>
  <c r="M14227" i="1"/>
  <c r="M14228" i="1"/>
  <c r="M14229" i="1"/>
  <c r="M14230" i="1"/>
  <c r="M14231" i="1"/>
  <c r="M14232" i="1"/>
  <c r="M14233" i="1"/>
  <c r="M14234" i="1"/>
  <c r="M14235" i="1"/>
  <c r="M14236" i="1"/>
  <c r="M14237" i="1"/>
  <c r="M14238" i="1"/>
  <c r="M14239" i="1"/>
  <c r="M14240" i="1"/>
  <c r="M14241" i="1"/>
  <c r="M14242" i="1"/>
  <c r="M14243" i="1"/>
  <c r="M14244" i="1"/>
  <c r="M14245" i="1"/>
  <c r="M14246" i="1"/>
  <c r="M14247" i="1"/>
  <c r="M14248" i="1"/>
  <c r="M14249" i="1"/>
  <c r="M14250" i="1"/>
  <c r="M14251" i="1"/>
  <c r="M14252" i="1"/>
  <c r="M14253" i="1"/>
  <c r="M14254" i="1"/>
  <c r="M14255" i="1"/>
  <c r="M14256" i="1"/>
  <c r="M14257" i="1"/>
  <c r="M14258" i="1"/>
  <c r="M14259" i="1"/>
  <c r="M14260" i="1"/>
  <c r="M14261" i="1"/>
  <c r="M14262" i="1"/>
  <c r="M14263" i="1"/>
  <c r="M14264" i="1"/>
  <c r="M14265" i="1"/>
  <c r="M14266" i="1"/>
  <c r="M14267" i="1"/>
  <c r="M14268" i="1"/>
  <c r="M14269" i="1"/>
  <c r="M14270" i="1"/>
  <c r="M14271" i="1"/>
  <c r="M14272" i="1"/>
  <c r="M14273" i="1"/>
  <c r="M14274" i="1"/>
  <c r="M14275" i="1"/>
  <c r="M14276" i="1"/>
  <c r="M14277" i="1"/>
  <c r="M14278" i="1"/>
  <c r="M14279" i="1"/>
  <c r="M14280" i="1"/>
  <c r="M14281" i="1"/>
  <c r="M14282" i="1"/>
  <c r="M14283" i="1"/>
  <c r="M14284" i="1"/>
  <c r="M14285" i="1"/>
  <c r="M14286" i="1"/>
  <c r="M14287" i="1"/>
  <c r="M14288" i="1"/>
  <c r="M14289" i="1"/>
  <c r="M14290" i="1"/>
  <c r="M14291" i="1"/>
  <c r="M14292" i="1"/>
  <c r="M14293" i="1"/>
  <c r="M14294" i="1"/>
  <c r="M14295" i="1"/>
  <c r="M14296" i="1"/>
  <c r="M14297" i="1"/>
  <c r="M14298" i="1"/>
  <c r="M14299" i="1"/>
  <c r="M14300" i="1"/>
  <c r="M14301" i="1"/>
  <c r="M14302" i="1"/>
  <c r="M14303" i="1"/>
  <c r="M14304" i="1"/>
  <c r="M14305" i="1"/>
  <c r="M14306" i="1"/>
  <c r="M14307" i="1"/>
  <c r="M14308" i="1"/>
  <c r="M14309" i="1"/>
  <c r="M14310" i="1"/>
  <c r="M14311" i="1"/>
  <c r="M14312" i="1"/>
  <c r="M14313" i="1"/>
  <c r="M14314" i="1"/>
  <c r="M14315" i="1"/>
  <c r="M14316" i="1"/>
  <c r="M14317" i="1"/>
  <c r="M14318" i="1"/>
  <c r="M14319" i="1"/>
  <c r="M14320" i="1"/>
  <c r="M14321" i="1"/>
  <c r="M14322" i="1"/>
  <c r="M14323" i="1"/>
  <c r="M14324" i="1"/>
  <c r="M14325" i="1"/>
  <c r="M14326" i="1"/>
  <c r="M14327" i="1"/>
  <c r="M14328" i="1"/>
  <c r="M14329" i="1"/>
  <c r="M14330" i="1"/>
  <c r="M14331" i="1"/>
  <c r="M14332" i="1"/>
  <c r="M14333" i="1"/>
  <c r="M14334" i="1"/>
  <c r="M14335" i="1"/>
  <c r="M14336" i="1"/>
  <c r="M14337" i="1"/>
  <c r="M14338" i="1"/>
  <c r="M14339" i="1"/>
  <c r="M14340" i="1"/>
  <c r="M14341" i="1"/>
  <c r="M14342" i="1"/>
  <c r="M14343" i="1"/>
  <c r="M14344" i="1"/>
  <c r="M14345" i="1"/>
  <c r="M14346" i="1"/>
  <c r="M14347" i="1"/>
  <c r="M14348" i="1"/>
  <c r="M14349" i="1"/>
  <c r="M14350" i="1"/>
  <c r="M14351" i="1"/>
  <c r="M14352" i="1"/>
  <c r="M14353" i="1"/>
  <c r="M14354" i="1"/>
  <c r="M14355" i="1"/>
  <c r="M14356" i="1"/>
  <c r="M14357" i="1"/>
  <c r="M14358" i="1"/>
  <c r="M14359" i="1"/>
  <c r="M14360" i="1"/>
  <c r="M14361" i="1"/>
  <c r="M14362" i="1"/>
  <c r="M14363" i="1"/>
  <c r="M14364" i="1"/>
  <c r="M14365" i="1"/>
  <c r="M14366" i="1"/>
  <c r="M14367" i="1"/>
  <c r="M14368" i="1"/>
  <c r="M14369" i="1"/>
  <c r="M14370" i="1"/>
  <c r="M14371" i="1"/>
  <c r="M14372" i="1"/>
  <c r="M14373" i="1"/>
  <c r="M14374" i="1"/>
  <c r="M14375" i="1"/>
  <c r="M14376" i="1"/>
  <c r="M14377" i="1"/>
  <c r="M14378" i="1"/>
  <c r="M14379" i="1"/>
  <c r="M14380" i="1"/>
  <c r="M14381" i="1"/>
  <c r="M14382" i="1"/>
  <c r="M14383" i="1"/>
  <c r="M14384" i="1"/>
  <c r="M14385" i="1"/>
  <c r="M14386" i="1"/>
  <c r="M14387" i="1"/>
  <c r="M14388" i="1"/>
  <c r="M14389" i="1"/>
  <c r="M14390" i="1"/>
  <c r="M14391" i="1"/>
  <c r="M14392" i="1"/>
  <c r="M14393" i="1"/>
  <c r="M14394" i="1"/>
  <c r="M14395" i="1"/>
  <c r="M14396" i="1"/>
  <c r="M14397" i="1"/>
  <c r="M14398" i="1"/>
  <c r="M14399" i="1"/>
  <c r="M14400" i="1"/>
  <c r="M14401" i="1"/>
  <c r="M14402" i="1"/>
  <c r="M14403" i="1"/>
  <c r="M14404" i="1"/>
  <c r="M14405" i="1"/>
  <c r="M14406" i="1"/>
  <c r="M14407" i="1"/>
  <c r="M14408" i="1"/>
  <c r="M14409" i="1"/>
  <c r="M14410" i="1"/>
  <c r="M14411" i="1"/>
  <c r="M14412" i="1"/>
  <c r="M14413" i="1"/>
  <c r="M14414" i="1"/>
  <c r="M14415" i="1"/>
  <c r="M14416" i="1"/>
  <c r="M14417" i="1"/>
  <c r="M14418" i="1"/>
  <c r="M14419" i="1"/>
  <c r="M14420" i="1"/>
  <c r="M14421" i="1"/>
  <c r="M14422" i="1"/>
  <c r="M14423" i="1"/>
  <c r="M14424" i="1"/>
  <c r="M14425" i="1"/>
  <c r="M14426" i="1"/>
  <c r="M14427" i="1"/>
  <c r="M14428" i="1"/>
  <c r="M14429" i="1"/>
  <c r="M14430" i="1"/>
  <c r="M14431" i="1"/>
  <c r="M14432" i="1"/>
  <c r="M14433" i="1"/>
  <c r="M14434" i="1"/>
  <c r="M14435" i="1"/>
  <c r="M14436" i="1"/>
  <c r="M14437" i="1"/>
  <c r="M14438" i="1"/>
  <c r="M14439" i="1"/>
  <c r="M14440" i="1"/>
  <c r="M14441" i="1"/>
  <c r="M14442" i="1"/>
  <c r="M14443" i="1"/>
  <c r="M14444" i="1"/>
  <c r="M14445" i="1"/>
  <c r="M14446" i="1"/>
  <c r="M14447" i="1"/>
  <c r="M14448" i="1"/>
  <c r="M14449" i="1"/>
  <c r="M14450" i="1"/>
  <c r="M14451" i="1"/>
  <c r="M14452" i="1"/>
  <c r="M14453" i="1"/>
  <c r="M14454" i="1"/>
  <c r="M14455" i="1"/>
  <c r="M14456" i="1"/>
  <c r="M14457" i="1"/>
  <c r="M14458" i="1"/>
  <c r="M14459" i="1"/>
  <c r="M14460" i="1"/>
  <c r="M14461" i="1"/>
  <c r="M14462" i="1"/>
  <c r="M14463" i="1"/>
  <c r="M14464" i="1"/>
  <c r="M14465" i="1"/>
  <c r="M14466" i="1"/>
  <c r="M14467" i="1"/>
  <c r="M14468" i="1"/>
  <c r="M14469" i="1"/>
  <c r="M14470" i="1"/>
  <c r="M14471" i="1"/>
  <c r="M14472" i="1"/>
  <c r="M14473" i="1"/>
  <c r="M14474" i="1"/>
  <c r="M14475" i="1"/>
  <c r="M14476" i="1"/>
  <c r="M14477" i="1"/>
  <c r="M14478" i="1"/>
  <c r="M14479" i="1"/>
  <c r="M14480" i="1"/>
  <c r="M14481" i="1"/>
  <c r="M14482" i="1"/>
  <c r="M14483" i="1"/>
  <c r="M14484" i="1"/>
  <c r="M14485" i="1"/>
  <c r="M14486" i="1"/>
  <c r="M14487" i="1"/>
  <c r="M14488" i="1"/>
  <c r="M14489" i="1"/>
  <c r="M14490" i="1"/>
  <c r="M14491" i="1"/>
  <c r="M14492" i="1"/>
  <c r="M14493" i="1"/>
  <c r="M14494" i="1"/>
  <c r="M14495" i="1"/>
  <c r="M14496" i="1"/>
  <c r="M14497" i="1"/>
  <c r="M14498" i="1"/>
  <c r="M14499" i="1"/>
  <c r="M14500" i="1"/>
  <c r="M14501" i="1"/>
  <c r="M14502" i="1"/>
  <c r="M14503" i="1"/>
  <c r="M14504" i="1"/>
  <c r="M14505" i="1"/>
  <c r="M14506" i="1"/>
  <c r="M14507" i="1"/>
  <c r="M14508" i="1"/>
  <c r="M14509" i="1"/>
  <c r="M14510" i="1"/>
  <c r="M14511" i="1"/>
  <c r="M14512" i="1"/>
  <c r="M14513" i="1"/>
  <c r="M14514" i="1"/>
  <c r="M14515" i="1"/>
  <c r="M14516" i="1"/>
  <c r="M14517" i="1"/>
  <c r="M14518" i="1"/>
  <c r="M14519" i="1"/>
  <c r="M14520" i="1"/>
  <c r="M14521" i="1"/>
  <c r="M14522" i="1"/>
  <c r="M14523" i="1"/>
  <c r="M14524" i="1"/>
  <c r="M14525" i="1"/>
  <c r="M14526" i="1"/>
  <c r="M14527" i="1"/>
  <c r="M14528" i="1"/>
  <c r="M14529" i="1"/>
  <c r="M14530" i="1"/>
  <c r="M14531" i="1"/>
  <c r="M14532" i="1"/>
  <c r="M14533" i="1"/>
  <c r="M14534" i="1"/>
  <c r="M14535" i="1"/>
  <c r="M14536" i="1"/>
  <c r="M14537" i="1"/>
  <c r="M14538" i="1"/>
  <c r="M14539" i="1"/>
  <c r="M14540" i="1"/>
  <c r="M14541" i="1"/>
  <c r="M14542" i="1"/>
  <c r="M14543" i="1"/>
  <c r="M14544" i="1"/>
  <c r="M14545" i="1"/>
  <c r="M14546" i="1"/>
  <c r="M14547" i="1"/>
  <c r="M14548" i="1"/>
  <c r="M14549" i="1"/>
  <c r="M14550" i="1"/>
  <c r="M14551" i="1"/>
  <c r="M14552" i="1"/>
  <c r="M14553" i="1"/>
  <c r="M14554" i="1"/>
  <c r="M14555" i="1"/>
  <c r="M14556" i="1"/>
  <c r="M14557" i="1"/>
  <c r="M14558" i="1"/>
  <c r="M14559" i="1"/>
  <c r="M14560" i="1"/>
  <c r="M14561" i="1"/>
  <c r="M14562" i="1"/>
  <c r="M14563" i="1"/>
  <c r="M14564" i="1"/>
  <c r="M14565" i="1"/>
  <c r="M14566" i="1"/>
  <c r="M14567" i="1"/>
  <c r="M14568" i="1"/>
  <c r="M14569" i="1"/>
  <c r="M14570" i="1"/>
  <c r="M14571" i="1"/>
  <c r="M14572" i="1"/>
  <c r="M14573" i="1"/>
  <c r="M14574" i="1"/>
  <c r="M14575" i="1"/>
  <c r="M14576" i="1"/>
  <c r="M14577" i="1"/>
  <c r="M14578" i="1"/>
  <c r="M14579" i="1"/>
  <c r="M14580" i="1"/>
  <c r="M14581" i="1"/>
  <c r="M14582" i="1"/>
  <c r="M14583" i="1"/>
  <c r="M14584" i="1"/>
  <c r="M14585" i="1"/>
  <c r="M14586" i="1"/>
  <c r="M14587" i="1"/>
  <c r="M14588" i="1"/>
  <c r="M14589" i="1"/>
  <c r="M14590" i="1"/>
  <c r="M14591" i="1"/>
  <c r="M14592" i="1"/>
  <c r="M14593" i="1"/>
  <c r="M14594" i="1"/>
  <c r="M14595" i="1"/>
  <c r="M14596" i="1"/>
  <c r="M14597" i="1"/>
  <c r="M14598" i="1"/>
  <c r="M14599" i="1"/>
  <c r="M14600" i="1"/>
  <c r="M14601" i="1"/>
  <c r="M14602" i="1"/>
  <c r="M14603" i="1"/>
  <c r="M14604" i="1"/>
  <c r="M14605" i="1"/>
  <c r="M14606" i="1"/>
  <c r="M14607" i="1"/>
  <c r="M14608" i="1"/>
  <c r="M14609" i="1"/>
  <c r="M14610" i="1"/>
  <c r="M14611" i="1"/>
  <c r="M14612" i="1"/>
  <c r="M14613" i="1"/>
  <c r="M14614" i="1"/>
  <c r="M14615" i="1"/>
  <c r="M14616" i="1"/>
  <c r="M14617" i="1"/>
  <c r="M14618" i="1"/>
  <c r="M14619" i="1"/>
  <c r="M14620" i="1"/>
  <c r="M14621" i="1"/>
  <c r="M14622" i="1"/>
  <c r="M14623" i="1"/>
  <c r="M14624" i="1"/>
  <c r="M14625" i="1"/>
  <c r="M14626" i="1"/>
  <c r="M14627" i="1"/>
  <c r="M14628" i="1"/>
  <c r="M14629" i="1"/>
  <c r="M14630" i="1"/>
  <c r="M14631" i="1"/>
  <c r="M14632" i="1"/>
  <c r="M14633" i="1"/>
  <c r="M14634" i="1"/>
  <c r="M14635" i="1"/>
  <c r="M14636" i="1"/>
  <c r="M14637" i="1"/>
  <c r="M14638" i="1"/>
  <c r="M14639" i="1"/>
  <c r="M14640" i="1"/>
  <c r="M14641" i="1"/>
  <c r="M14642" i="1"/>
  <c r="M14643" i="1"/>
  <c r="M14644" i="1"/>
  <c r="M14645" i="1"/>
  <c r="M14646" i="1"/>
  <c r="M14647" i="1"/>
  <c r="M14648" i="1"/>
  <c r="M14649" i="1"/>
  <c r="M14650" i="1"/>
  <c r="M14651" i="1"/>
  <c r="M14652" i="1"/>
  <c r="M14653" i="1"/>
  <c r="M14654" i="1"/>
  <c r="M14655" i="1"/>
  <c r="M14656" i="1"/>
  <c r="M14657" i="1"/>
  <c r="M14658" i="1"/>
  <c r="M14659" i="1"/>
  <c r="M14660" i="1"/>
  <c r="M14661" i="1"/>
  <c r="M14662" i="1"/>
  <c r="M14663" i="1"/>
  <c r="M14664" i="1"/>
  <c r="M14665" i="1"/>
  <c r="M14666" i="1"/>
  <c r="M14667" i="1"/>
  <c r="M14668" i="1"/>
  <c r="M14669" i="1"/>
  <c r="M14670" i="1"/>
  <c r="M14671" i="1"/>
  <c r="M14672" i="1"/>
  <c r="M14673" i="1"/>
  <c r="M14674" i="1"/>
  <c r="M14675" i="1"/>
  <c r="M14676" i="1"/>
  <c r="M14677" i="1"/>
  <c r="M14678" i="1"/>
  <c r="M14679" i="1"/>
  <c r="M14680" i="1"/>
  <c r="M14681" i="1"/>
  <c r="M14682" i="1"/>
  <c r="M14683" i="1"/>
  <c r="M14684" i="1"/>
  <c r="M14685" i="1"/>
  <c r="M14686" i="1"/>
  <c r="M14687" i="1"/>
  <c r="M14688" i="1"/>
  <c r="M14689" i="1"/>
  <c r="M14690" i="1"/>
  <c r="M14691" i="1"/>
  <c r="M14692" i="1"/>
  <c r="M14693" i="1"/>
  <c r="M14694" i="1"/>
  <c r="M14695" i="1"/>
  <c r="M14696" i="1"/>
  <c r="M14697" i="1"/>
  <c r="M14698" i="1"/>
  <c r="M14699" i="1"/>
  <c r="M14700" i="1"/>
  <c r="M14701" i="1"/>
  <c r="M14702" i="1"/>
  <c r="M14703" i="1"/>
  <c r="M14704" i="1"/>
  <c r="M14705" i="1"/>
  <c r="M14706" i="1"/>
  <c r="M14707" i="1"/>
  <c r="M14708" i="1"/>
  <c r="M14709" i="1"/>
  <c r="M14710" i="1"/>
  <c r="M14711" i="1"/>
  <c r="M14712" i="1"/>
  <c r="M14713" i="1"/>
  <c r="M14714" i="1"/>
  <c r="M14715" i="1"/>
  <c r="M14716" i="1"/>
  <c r="M14717" i="1"/>
  <c r="M14718" i="1"/>
  <c r="M14719" i="1"/>
  <c r="M14720" i="1"/>
  <c r="M14721" i="1"/>
  <c r="M14722" i="1"/>
  <c r="M14723" i="1"/>
  <c r="M14724" i="1"/>
  <c r="M14725" i="1"/>
  <c r="M14726" i="1"/>
  <c r="M14727" i="1"/>
  <c r="M14728" i="1"/>
  <c r="M14729" i="1"/>
  <c r="M14730" i="1"/>
  <c r="M14731" i="1"/>
  <c r="M14732" i="1"/>
  <c r="M14733" i="1"/>
  <c r="M14734" i="1"/>
  <c r="M14735" i="1"/>
  <c r="M14736" i="1"/>
  <c r="M14737" i="1"/>
  <c r="M14738" i="1"/>
  <c r="M14739" i="1"/>
  <c r="M14740" i="1"/>
  <c r="M14741" i="1"/>
  <c r="M14742" i="1"/>
  <c r="M14743" i="1"/>
  <c r="M14744" i="1"/>
  <c r="M14745" i="1"/>
  <c r="M14746" i="1"/>
  <c r="M14747" i="1"/>
  <c r="M14748" i="1"/>
  <c r="M14749" i="1"/>
  <c r="M14750" i="1"/>
  <c r="M14751" i="1"/>
  <c r="M14752" i="1"/>
  <c r="M14753" i="1"/>
  <c r="M14754" i="1"/>
  <c r="M14755" i="1"/>
  <c r="M14756" i="1"/>
  <c r="M14757" i="1"/>
  <c r="M14758" i="1"/>
  <c r="M14759" i="1"/>
  <c r="M14760" i="1"/>
  <c r="M14761" i="1"/>
  <c r="M14762" i="1"/>
  <c r="M14763" i="1"/>
  <c r="M14764" i="1"/>
  <c r="M14765" i="1"/>
  <c r="M14766" i="1"/>
  <c r="M14767" i="1"/>
  <c r="M14768" i="1"/>
  <c r="M14769" i="1"/>
  <c r="M14770" i="1"/>
  <c r="M14771" i="1"/>
  <c r="M14772" i="1"/>
  <c r="M14773" i="1"/>
  <c r="M14774" i="1"/>
  <c r="M14775" i="1"/>
  <c r="M14776" i="1"/>
  <c r="M14777" i="1"/>
  <c r="M14778" i="1"/>
  <c r="M14779" i="1"/>
  <c r="M14780" i="1"/>
  <c r="M14781" i="1"/>
  <c r="M14782" i="1"/>
  <c r="M14783" i="1"/>
  <c r="M14784" i="1"/>
  <c r="M14785" i="1"/>
  <c r="M14786" i="1"/>
  <c r="M14787" i="1"/>
  <c r="M14788" i="1"/>
  <c r="M14789" i="1"/>
  <c r="M14790" i="1"/>
  <c r="M14791" i="1"/>
  <c r="M14792" i="1"/>
  <c r="M14793" i="1"/>
  <c r="M14794" i="1"/>
  <c r="M14795" i="1"/>
  <c r="M14796" i="1"/>
  <c r="M14797" i="1"/>
  <c r="M14798" i="1"/>
  <c r="M14799" i="1"/>
  <c r="M14800" i="1"/>
  <c r="M14801" i="1"/>
  <c r="M14802" i="1"/>
  <c r="M14803" i="1"/>
  <c r="M14804" i="1"/>
  <c r="M14805" i="1"/>
  <c r="M14806" i="1"/>
  <c r="M14807" i="1"/>
  <c r="M14808" i="1"/>
  <c r="M14809" i="1"/>
  <c r="M14810" i="1"/>
  <c r="M14811" i="1"/>
  <c r="M14812" i="1"/>
  <c r="M14813" i="1"/>
  <c r="M14814" i="1"/>
  <c r="M14815" i="1"/>
  <c r="M14816" i="1"/>
  <c r="M14817" i="1"/>
  <c r="M14818" i="1"/>
  <c r="M14819" i="1"/>
  <c r="M14820" i="1"/>
  <c r="M14821" i="1"/>
  <c r="M14822" i="1"/>
  <c r="M14823" i="1"/>
  <c r="M14824" i="1"/>
  <c r="M14825" i="1"/>
  <c r="M14826" i="1"/>
  <c r="M14827" i="1"/>
  <c r="M14828" i="1"/>
  <c r="M14829" i="1"/>
  <c r="M14830" i="1"/>
  <c r="M14831" i="1"/>
  <c r="M14832" i="1"/>
  <c r="M14833" i="1"/>
  <c r="M14834" i="1"/>
  <c r="M14835" i="1"/>
  <c r="M14836" i="1"/>
  <c r="M14837" i="1"/>
  <c r="M14838" i="1"/>
  <c r="M14839" i="1"/>
  <c r="M14840" i="1"/>
  <c r="M14841" i="1"/>
  <c r="M14842" i="1"/>
  <c r="M14843" i="1"/>
  <c r="M14844" i="1"/>
  <c r="M14845" i="1"/>
  <c r="M14846" i="1"/>
  <c r="M14847" i="1"/>
  <c r="M14848" i="1"/>
  <c r="M14849" i="1"/>
  <c r="M14850" i="1"/>
  <c r="M14851" i="1"/>
  <c r="M14852" i="1"/>
  <c r="M14853" i="1"/>
  <c r="M14854" i="1"/>
  <c r="M14855" i="1"/>
  <c r="M14856" i="1"/>
  <c r="M14857" i="1"/>
  <c r="M14858" i="1"/>
  <c r="M14859" i="1"/>
  <c r="M14860" i="1"/>
  <c r="M14861" i="1"/>
  <c r="M14862" i="1"/>
  <c r="M14863" i="1"/>
  <c r="M14864" i="1"/>
  <c r="M14865" i="1"/>
  <c r="M14866" i="1"/>
  <c r="M14867" i="1"/>
  <c r="M14868" i="1"/>
  <c r="M14869" i="1"/>
  <c r="M14870" i="1"/>
  <c r="M14871" i="1"/>
  <c r="M14872" i="1"/>
  <c r="M14873" i="1"/>
  <c r="M14874" i="1"/>
  <c r="M14875" i="1"/>
  <c r="M14876" i="1"/>
  <c r="M14877" i="1"/>
  <c r="M14878" i="1"/>
  <c r="M14879" i="1"/>
  <c r="M14880" i="1"/>
  <c r="M14881" i="1"/>
  <c r="M14882" i="1"/>
  <c r="M14883" i="1"/>
  <c r="M14884" i="1"/>
  <c r="M14885" i="1"/>
  <c r="M14886" i="1"/>
  <c r="M14887" i="1"/>
  <c r="M14888" i="1"/>
  <c r="M14889" i="1"/>
  <c r="M14890" i="1"/>
  <c r="M14891" i="1"/>
  <c r="M14892" i="1"/>
  <c r="M14893" i="1"/>
  <c r="M14894" i="1"/>
  <c r="M14895" i="1"/>
  <c r="M14896" i="1"/>
  <c r="M14897" i="1"/>
  <c r="M14898" i="1"/>
  <c r="M14899" i="1"/>
  <c r="M14900" i="1"/>
  <c r="M14901" i="1"/>
  <c r="M14902" i="1"/>
  <c r="M14903" i="1"/>
  <c r="M14904" i="1"/>
  <c r="M14905" i="1"/>
  <c r="M14906" i="1"/>
  <c r="M14907" i="1"/>
  <c r="M14908" i="1"/>
  <c r="M14909" i="1"/>
  <c r="M14910" i="1"/>
  <c r="M14911" i="1"/>
  <c r="M14912" i="1"/>
  <c r="M14913" i="1"/>
  <c r="M14914" i="1"/>
  <c r="M14915" i="1"/>
  <c r="M14916" i="1"/>
  <c r="M14917" i="1"/>
  <c r="M14918" i="1"/>
  <c r="M14919" i="1"/>
  <c r="M14920" i="1"/>
  <c r="M14921" i="1"/>
  <c r="M14922" i="1"/>
  <c r="M14923" i="1"/>
  <c r="M14924" i="1"/>
  <c r="M14925" i="1"/>
  <c r="M14926" i="1"/>
  <c r="M14927" i="1"/>
  <c r="M14928" i="1"/>
  <c r="M14929" i="1"/>
  <c r="M14930" i="1"/>
  <c r="M14931" i="1"/>
  <c r="M14932" i="1"/>
  <c r="M14933" i="1"/>
  <c r="M14934" i="1"/>
  <c r="M14935" i="1"/>
  <c r="M14936" i="1"/>
  <c r="M14937" i="1"/>
  <c r="M14938" i="1"/>
  <c r="M14939" i="1"/>
  <c r="M14940" i="1"/>
  <c r="M14941" i="1"/>
  <c r="M14942" i="1"/>
  <c r="M14943" i="1"/>
  <c r="M14944" i="1"/>
  <c r="M14945" i="1"/>
  <c r="M14946" i="1"/>
  <c r="M14947" i="1"/>
  <c r="M14948" i="1"/>
  <c r="M14949" i="1"/>
  <c r="M14950" i="1"/>
  <c r="M14951" i="1"/>
  <c r="M14952" i="1"/>
  <c r="M14953" i="1"/>
  <c r="M14954" i="1"/>
  <c r="M14955" i="1"/>
  <c r="M14956" i="1"/>
  <c r="M14957" i="1"/>
  <c r="M14958" i="1"/>
  <c r="M14959" i="1"/>
  <c r="M14960" i="1"/>
  <c r="M14961" i="1"/>
  <c r="M14962" i="1"/>
  <c r="M14963" i="1"/>
  <c r="M14964" i="1"/>
  <c r="M14965" i="1"/>
  <c r="M14966" i="1"/>
  <c r="M14967" i="1"/>
  <c r="M14968" i="1"/>
  <c r="M14969" i="1"/>
  <c r="M14970" i="1"/>
  <c r="M14971" i="1"/>
  <c r="M14972" i="1"/>
  <c r="M14973" i="1"/>
  <c r="M14974" i="1"/>
  <c r="M14975" i="1"/>
  <c r="M14976" i="1"/>
  <c r="M14977" i="1"/>
  <c r="M14978" i="1"/>
  <c r="M14979" i="1"/>
  <c r="M14980" i="1"/>
  <c r="M14981" i="1"/>
  <c r="M14982" i="1"/>
  <c r="M14983" i="1"/>
  <c r="M14984" i="1"/>
  <c r="M14985" i="1"/>
  <c r="M14986" i="1"/>
  <c r="M14987" i="1"/>
  <c r="M14988" i="1"/>
  <c r="M14989" i="1"/>
  <c r="M14990" i="1"/>
  <c r="M14991" i="1"/>
  <c r="M14992" i="1"/>
  <c r="M14993" i="1"/>
  <c r="M14994" i="1"/>
  <c r="M14995" i="1"/>
  <c r="M14996" i="1"/>
  <c r="M14997" i="1"/>
  <c r="M14998" i="1"/>
  <c r="M14999" i="1"/>
  <c r="M15000" i="1"/>
  <c r="M15001" i="1"/>
  <c r="M15002" i="1"/>
  <c r="M15003" i="1"/>
  <c r="M15004" i="1"/>
  <c r="M15005" i="1"/>
  <c r="M15006" i="1"/>
  <c r="M15007" i="1"/>
  <c r="M15008" i="1"/>
  <c r="M15009" i="1"/>
  <c r="M15010" i="1"/>
  <c r="M15011" i="1"/>
  <c r="M15012" i="1"/>
  <c r="M15013" i="1"/>
  <c r="M15014" i="1"/>
  <c r="M15015" i="1"/>
  <c r="M15016" i="1"/>
  <c r="M15017" i="1"/>
  <c r="M15018" i="1"/>
  <c r="M15019" i="1"/>
  <c r="M15020" i="1"/>
  <c r="M15021" i="1"/>
  <c r="M15022" i="1"/>
  <c r="M15023" i="1"/>
  <c r="M15024" i="1"/>
  <c r="M15025" i="1"/>
  <c r="M15026" i="1"/>
  <c r="M15027" i="1"/>
  <c r="M15028" i="1"/>
  <c r="M15029" i="1"/>
  <c r="M15030" i="1"/>
  <c r="M15031" i="1"/>
  <c r="M15032" i="1"/>
  <c r="M15033" i="1"/>
  <c r="M15034" i="1"/>
  <c r="M15035" i="1"/>
  <c r="M15036" i="1"/>
  <c r="M15037" i="1"/>
  <c r="M15038" i="1"/>
  <c r="M15039" i="1"/>
  <c r="M15040" i="1"/>
  <c r="M15041" i="1"/>
  <c r="M15042" i="1"/>
  <c r="M15043" i="1"/>
  <c r="M15044" i="1"/>
  <c r="M15045" i="1"/>
  <c r="M15046" i="1"/>
  <c r="M15047" i="1"/>
  <c r="M15048" i="1"/>
  <c r="M15049" i="1"/>
  <c r="M15050" i="1"/>
  <c r="M15051" i="1"/>
  <c r="M15052" i="1"/>
  <c r="M15053" i="1"/>
  <c r="M15054" i="1"/>
  <c r="M15055" i="1"/>
  <c r="M15056" i="1"/>
  <c r="M15057" i="1"/>
  <c r="M15058" i="1"/>
  <c r="M15059" i="1"/>
  <c r="M15060" i="1"/>
  <c r="M15061" i="1"/>
  <c r="M15062" i="1"/>
  <c r="M15063" i="1"/>
  <c r="M15064" i="1"/>
  <c r="M15065" i="1"/>
  <c r="M15066" i="1"/>
  <c r="M15067" i="1"/>
  <c r="M15068" i="1"/>
  <c r="M15069" i="1"/>
  <c r="M15070" i="1"/>
  <c r="M15071" i="1"/>
  <c r="M15072" i="1"/>
  <c r="M15073" i="1"/>
  <c r="M15074" i="1"/>
  <c r="M15075" i="1"/>
  <c r="M15076" i="1"/>
  <c r="M15077" i="1"/>
  <c r="M15078" i="1"/>
  <c r="M15079" i="1"/>
  <c r="M15080" i="1"/>
  <c r="M15081" i="1"/>
  <c r="M15082" i="1"/>
  <c r="M15083" i="1"/>
  <c r="M15084" i="1"/>
  <c r="M15085" i="1"/>
  <c r="M15086" i="1"/>
  <c r="M15087" i="1"/>
  <c r="M15088" i="1"/>
  <c r="M15089" i="1"/>
  <c r="M15090" i="1"/>
  <c r="M15091" i="1"/>
  <c r="M15092" i="1"/>
  <c r="M15093" i="1"/>
  <c r="M15094" i="1"/>
  <c r="M15095" i="1"/>
  <c r="M15096" i="1"/>
  <c r="M15097" i="1"/>
  <c r="M15098" i="1"/>
  <c r="M15099" i="1"/>
  <c r="M15100" i="1"/>
  <c r="M15101" i="1"/>
  <c r="M15102" i="1"/>
  <c r="M15103" i="1"/>
  <c r="M15104" i="1"/>
  <c r="M15105" i="1"/>
  <c r="M15106" i="1"/>
  <c r="M15107" i="1"/>
  <c r="M15108" i="1"/>
  <c r="M15109" i="1"/>
  <c r="M15110" i="1"/>
  <c r="M15111" i="1"/>
  <c r="M15112" i="1"/>
  <c r="M15113" i="1"/>
  <c r="M15114" i="1"/>
  <c r="M15115" i="1"/>
  <c r="M15116" i="1"/>
  <c r="M15117" i="1"/>
  <c r="M15118" i="1"/>
  <c r="M15119" i="1"/>
  <c r="M15120" i="1"/>
  <c r="M15121" i="1"/>
  <c r="M15122" i="1"/>
  <c r="M15123" i="1"/>
  <c r="M15124" i="1"/>
  <c r="M15125" i="1"/>
  <c r="M15126" i="1"/>
  <c r="M15127" i="1"/>
  <c r="M15128" i="1"/>
  <c r="M15129" i="1"/>
  <c r="M15130" i="1"/>
  <c r="M15131" i="1"/>
  <c r="M15132" i="1"/>
  <c r="M15133" i="1"/>
  <c r="M15134" i="1"/>
  <c r="M15135" i="1"/>
  <c r="M15136" i="1"/>
  <c r="M15137" i="1"/>
  <c r="M15138" i="1"/>
  <c r="M15139" i="1"/>
  <c r="M15140" i="1"/>
  <c r="M15141" i="1"/>
  <c r="M15142" i="1"/>
  <c r="M15143" i="1"/>
  <c r="M15144" i="1"/>
  <c r="M15145" i="1"/>
  <c r="M15146" i="1"/>
  <c r="M15147" i="1"/>
  <c r="M15148" i="1"/>
  <c r="M15149" i="1"/>
  <c r="M15150" i="1"/>
  <c r="M15151" i="1"/>
  <c r="M15152" i="1"/>
  <c r="M15153" i="1"/>
  <c r="M15154" i="1"/>
  <c r="M15155" i="1"/>
  <c r="M15156" i="1"/>
  <c r="M15157" i="1"/>
  <c r="M15158" i="1"/>
  <c r="M15159" i="1"/>
  <c r="M15160" i="1"/>
  <c r="M15161" i="1"/>
  <c r="M15162" i="1"/>
  <c r="M15163" i="1"/>
  <c r="M15164" i="1"/>
  <c r="M15165" i="1"/>
  <c r="M15166" i="1"/>
  <c r="M15167" i="1"/>
  <c r="M15168" i="1"/>
  <c r="M15169" i="1"/>
  <c r="M15170" i="1"/>
  <c r="M15171" i="1"/>
  <c r="M15172" i="1"/>
  <c r="M15173" i="1"/>
  <c r="M15174" i="1"/>
  <c r="M15175" i="1"/>
  <c r="M15176" i="1"/>
  <c r="M15177" i="1"/>
  <c r="M15178" i="1"/>
  <c r="M15179" i="1"/>
  <c r="M15180" i="1"/>
  <c r="M15181" i="1"/>
  <c r="M15182" i="1"/>
  <c r="M15183" i="1"/>
  <c r="M15184" i="1"/>
  <c r="M15185" i="1"/>
  <c r="M15186" i="1"/>
  <c r="M15187" i="1"/>
  <c r="M15188" i="1"/>
  <c r="M15189" i="1"/>
  <c r="M15190" i="1"/>
  <c r="M15191" i="1"/>
  <c r="M15192" i="1"/>
  <c r="M15193" i="1"/>
  <c r="M15194" i="1"/>
  <c r="M15195" i="1"/>
  <c r="M15196" i="1"/>
  <c r="M15197" i="1"/>
  <c r="M15198" i="1"/>
  <c r="M15199" i="1"/>
  <c r="M15200" i="1"/>
  <c r="M15201" i="1"/>
  <c r="M15202" i="1"/>
  <c r="M15203" i="1"/>
  <c r="M15204" i="1"/>
  <c r="M15205" i="1"/>
  <c r="M15206" i="1"/>
  <c r="M15207" i="1"/>
  <c r="M15208" i="1"/>
  <c r="M15209" i="1"/>
  <c r="M15210" i="1"/>
  <c r="M15211" i="1"/>
  <c r="M15212" i="1"/>
  <c r="M15213" i="1"/>
  <c r="M15214" i="1"/>
  <c r="M15215" i="1"/>
  <c r="M15216" i="1"/>
  <c r="M15217" i="1"/>
  <c r="M15218" i="1"/>
  <c r="M15219" i="1"/>
  <c r="M15220" i="1"/>
  <c r="M15221" i="1"/>
  <c r="M15222" i="1"/>
  <c r="M15223" i="1"/>
  <c r="M15224" i="1"/>
  <c r="M15225" i="1"/>
  <c r="M15226" i="1"/>
  <c r="M15227" i="1"/>
  <c r="M15228" i="1"/>
  <c r="M15229" i="1"/>
  <c r="M15230" i="1"/>
  <c r="M15231" i="1"/>
  <c r="M15232" i="1"/>
  <c r="M15233" i="1"/>
  <c r="M15234" i="1"/>
  <c r="M15235" i="1"/>
  <c r="M15236" i="1"/>
  <c r="M15237" i="1"/>
  <c r="M15238" i="1"/>
  <c r="M15239" i="1"/>
  <c r="M15240" i="1"/>
  <c r="M15241" i="1"/>
  <c r="M15242" i="1"/>
  <c r="M15243" i="1"/>
  <c r="M15244" i="1"/>
  <c r="M15245" i="1"/>
  <c r="M15246" i="1"/>
  <c r="M15247" i="1"/>
  <c r="M15248" i="1"/>
  <c r="M15249" i="1"/>
  <c r="M15250" i="1"/>
  <c r="M15251" i="1"/>
  <c r="M15252" i="1"/>
  <c r="M15253" i="1"/>
  <c r="M15254" i="1"/>
  <c r="M15255" i="1"/>
  <c r="M15256" i="1"/>
  <c r="M15257" i="1"/>
  <c r="M15258" i="1"/>
  <c r="M15259" i="1"/>
  <c r="M15260" i="1"/>
  <c r="M15261" i="1"/>
  <c r="M15262" i="1"/>
  <c r="M15263" i="1"/>
  <c r="M15264" i="1"/>
  <c r="M15265" i="1"/>
  <c r="M15266" i="1"/>
  <c r="M15267" i="1"/>
  <c r="M15268" i="1"/>
  <c r="M15269" i="1"/>
  <c r="M15270" i="1"/>
  <c r="M15271" i="1"/>
  <c r="M15272" i="1"/>
  <c r="M15273" i="1"/>
  <c r="M15274" i="1"/>
  <c r="M15275" i="1"/>
  <c r="M15276" i="1"/>
  <c r="M15277" i="1"/>
  <c r="M15278" i="1"/>
  <c r="M15279" i="1"/>
  <c r="M15280" i="1"/>
  <c r="M15281" i="1"/>
  <c r="M15282" i="1"/>
  <c r="M15283" i="1"/>
  <c r="M15284" i="1"/>
  <c r="M15285" i="1"/>
  <c r="M15286" i="1"/>
  <c r="M15287" i="1"/>
  <c r="M15288" i="1"/>
  <c r="M15289" i="1"/>
  <c r="M15290" i="1"/>
  <c r="M15291" i="1"/>
  <c r="M15292" i="1"/>
  <c r="M15293" i="1"/>
  <c r="M15294" i="1"/>
  <c r="M15295" i="1"/>
  <c r="M15296" i="1"/>
  <c r="M15297" i="1"/>
  <c r="M15298" i="1"/>
  <c r="M15299" i="1"/>
  <c r="M15300" i="1"/>
  <c r="M15301" i="1"/>
  <c r="M15302" i="1"/>
  <c r="M15303" i="1"/>
  <c r="M15304" i="1"/>
  <c r="M15305" i="1"/>
  <c r="M15306" i="1"/>
  <c r="M15307" i="1"/>
  <c r="M15308" i="1"/>
  <c r="M15309" i="1"/>
  <c r="M15310" i="1"/>
  <c r="M15311" i="1"/>
  <c r="M15312" i="1"/>
  <c r="M15313" i="1"/>
  <c r="M15314" i="1"/>
  <c r="M15315" i="1"/>
  <c r="M15316" i="1"/>
  <c r="M15317" i="1"/>
  <c r="M15318" i="1"/>
  <c r="M15319" i="1"/>
  <c r="M15320" i="1"/>
  <c r="M15321" i="1"/>
  <c r="M15322" i="1"/>
  <c r="M15323" i="1"/>
  <c r="M15324" i="1"/>
  <c r="M15325" i="1"/>
  <c r="M15326" i="1"/>
  <c r="M15327" i="1"/>
  <c r="M15328" i="1"/>
  <c r="M15329" i="1"/>
  <c r="M15330" i="1"/>
  <c r="M15331" i="1"/>
  <c r="M15332" i="1"/>
  <c r="M15333" i="1"/>
  <c r="M15334" i="1"/>
  <c r="M15335" i="1"/>
  <c r="M15336" i="1"/>
  <c r="M15337" i="1"/>
  <c r="M15338" i="1"/>
  <c r="M15339" i="1"/>
  <c r="M15340" i="1"/>
  <c r="M15341" i="1"/>
  <c r="M15342" i="1"/>
  <c r="M15343" i="1"/>
  <c r="M15344" i="1"/>
  <c r="M15345" i="1"/>
  <c r="M15346" i="1"/>
  <c r="H17" i="2"/>
  <c r="H9" i="2"/>
  <c r="H6" i="2"/>
  <c r="H12" i="2"/>
  <c r="H14" i="2"/>
  <c r="U24" i="1" l="1"/>
  <c r="M9" i="2"/>
</calcChain>
</file>

<file path=xl/sharedStrings.xml><?xml version="1.0" encoding="utf-8"?>
<sst xmlns="http://schemas.openxmlformats.org/spreadsheetml/2006/main" count="92176" uniqueCount="15404">
  <si>
    <t>order_id</t>
  </si>
  <si>
    <t>region</t>
  </si>
  <si>
    <t>category</t>
  </si>
  <si>
    <t>sales</t>
  </si>
  <si>
    <t>discount</t>
  </si>
  <si>
    <t>quantity</t>
  </si>
  <si>
    <t>order_date</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</si>
  <si>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</si>
  <si>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</si>
  <si>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</si>
  <si>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</si>
  <si>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</si>
  <si>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</si>
  <si>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</si>
  <si>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</si>
  <si>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</si>
  <si>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</si>
  <si>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</si>
  <si>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</si>
  <si>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</si>
  <si>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</si>
  <si>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</si>
  <si>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</si>
  <si>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</si>
  <si>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</si>
  <si>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</si>
  <si>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</si>
  <si>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</si>
  <si>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</si>
  <si>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</si>
  <si>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</si>
  <si>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</si>
  <si>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</si>
  <si>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</si>
  <si>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</si>
  <si>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</si>
  <si>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</si>
  <si>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</si>
  <si>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</si>
  <si>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</si>
  <si>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</si>
  <si>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</si>
  <si>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</si>
  <si>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</si>
  <si>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</si>
  <si>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</si>
  <si>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</si>
  <si>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</si>
  <si>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</si>
  <si>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</si>
  <si>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</si>
  <si>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</si>
  <si>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</si>
  <si>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</si>
  <si>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</si>
  <si>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</si>
  <si>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</si>
  <si>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</si>
  <si>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</si>
  <si>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</si>
  <si>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</si>
  <si>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</si>
  <si>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</si>
  <si>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</si>
  <si>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</si>
  <si>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</si>
  <si>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</si>
  <si>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</si>
  <si>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</si>
  <si>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</si>
  <si>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</si>
  <si>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</si>
  <si>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</si>
  <si>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</si>
  <si>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</si>
  <si>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</si>
  <si>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</si>
  <si>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</si>
  <si>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</si>
  <si>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</si>
  <si>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</si>
  <si>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</si>
  <si>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</si>
  <si>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</si>
  <si>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</si>
  <si>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</si>
  <si>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</si>
  <si>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</si>
  <si>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</si>
  <si>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</si>
  <si>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</si>
  <si>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</si>
  <si>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</si>
  <si>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</si>
  <si>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</si>
  <si>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</si>
  <si>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</si>
  <si>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</si>
  <si>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</si>
  <si>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</si>
  <si>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</si>
  <si>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</si>
  <si>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</si>
  <si>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</si>
  <si>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</si>
  <si>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</si>
  <si>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</si>
  <si>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</si>
  <si>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</si>
  <si>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</si>
  <si>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</si>
  <si>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</si>
  <si>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</si>
  <si>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</si>
  <si>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</si>
  <si>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</si>
  <si>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</si>
  <si>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</si>
  <si>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</si>
  <si>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</si>
  <si>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</si>
  <si>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</si>
  <si>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</si>
  <si>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</si>
  <si>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</si>
  <si>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</si>
  <si>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</si>
  <si>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</si>
  <si>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</si>
  <si>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</si>
  <si>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</si>
  <si>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</si>
  <si>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</si>
  <si>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</si>
  <si>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</si>
  <si>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</si>
  <si>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</si>
  <si>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</si>
  <si>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</si>
  <si>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</si>
  <si>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</si>
  <si>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</si>
  <si>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</si>
  <si>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</si>
  <si>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</si>
  <si>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</si>
  <si>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</si>
  <si>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</si>
  <si>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</si>
  <si>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</si>
  <si>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</si>
  <si>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</si>
  <si>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</si>
  <si>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</si>
  <si>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</si>
  <si>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</si>
  <si>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</si>
  <si>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</si>
  <si>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</si>
  <si>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</si>
  <si>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</si>
  <si>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</si>
  <si>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</si>
  <si>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</si>
  <si>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</si>
  <si>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</si>
  <si>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</si>
  <si>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</si>
  <si>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</si>
  <si>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</si>
  <si>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</si>
  <si>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</si>
  <si>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</si>
  <si>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</si>
  <si>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</si>
  <si>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</si>
  <si>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</si>
  <si>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</si>
  <si>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</si>
  <si>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</si>
  <si>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</si>
  <si>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</si>
  <si>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</si>
  <si>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</si>
  <si>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</si>
  <si>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</si>
  <si>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</si>
  <si>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</si>
  <si>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</si>
  <si>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</si>
  <si>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</si>
  <si>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</si>
  <si>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</si>
  <si>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</si>
  <si>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</si>
  <si>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</si>
  <si>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</si>
  <si>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</si>
  <si>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</si>
  <si>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</si>
  <si>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</si>
  <si>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</si>
  <si>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</si>
  <si>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</si>
  <si>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</si>
  <si>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</si>
  <si>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</si>
  <si>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</si>
  <si>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</si>
  <si>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</si>
  <si>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</si>
  <si>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</si>
  <si>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</si>
  <si>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</si>
  <si>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</si>
  <si>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</si>
  <si>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</si>
  <si>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</si>
  <si>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</si>
  <si>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</si>
  <si>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</si>
  <si>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</si>
  <si>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</si>
  <si>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</si>
  <si>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</si>
  <si>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</si>
  <si>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</si>
  <si>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</si>
  <si>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</si>
  <si>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</si>
  <si>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</si>
  <si>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</si>
  <si>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</si>
  <si>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</si>
  <si>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</si>
  <si>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</si>
  <si>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</si>
  <si>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</si>
  <si>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</si>
  <si>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</si>
  <si>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</si>
  <si>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</si>
  <si>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</si>
  <si>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</si>
  <si>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</si>
  <si>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</si>
  <si>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</si>
  <si>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</si>
  <si>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</si>
  <si>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</si>
  <si>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</si>
  <si>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</si>
  <si>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</si>
  <si>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</si>
  <si>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</si>
  <si>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</si>
  <si>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</si>
  <si>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</si>
  <si>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</si>
  <si>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</si>
  <si>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</si>
  <si>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</si>
  <si>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</si>
  <si>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</si>
  <si>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</si>
  <si>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</si>
  <si>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</si>
  <si>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</si>
  <si>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</si>
  <si>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</si>
  <si>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</si>
  <si>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</si>
  <si>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</si>
  <si>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</si>
  <si>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</si>
  <si>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</si>
  <si>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</si>
  <si>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</si>
  <si>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</si>
  <si>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</si>
  <si>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</si>
  <si>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</si>
  <si>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</si>
  <si>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</si>
  <si>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</si>
  <si>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</si>
  <si>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</si>
  <si>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</si>
  <si>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</si>
  <si>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</si>
  <si>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</si>
  <si>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</si>
  <si>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</si>
  <si>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</si>
  <si>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</si>
  <si>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</si>
  <si>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</si>
  <si>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</si>
  <si>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</si>
  <si>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</si>
  <si>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</si>
  <si>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</si>
  <si>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</si>
  <si>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</si>
  <si>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</si>
  <si>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</si>
  <si>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</si>
  <si>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</si>
  <si>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</si>
  <si>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</si>
  <si>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</si>
  <si>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</si>
  <si>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</si>
  <si>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</si>
  <si>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</si>
  <si>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</si>
  <si>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</si>
  <si>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</si>
  <si>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</si>
  <si>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</si>
  <si>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</si>
  <si>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</si>
  <si>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</si>
  <si>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</si>
  <si>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</si>
  <si>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</si>
  <si>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</si>
  <si>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</si>
  <si>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</si>
  <si>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</si>
  <si>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</si>
  <si>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</si>
  <si>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</si>
  <si>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</si>
  <si>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</si>
  <si>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</si>
  <si>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</si>
  <si>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</si>
  <si>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</si>
  <si>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</si>
  <si>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</si>
  <si>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</si>
  <si>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</si>
  <si>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</si>
  <si>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</si>
  <si>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</si>
  <si>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</si>
  <si>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</si>
  <si>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</si>
  <si>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</si>
  <si>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</si>
  <si>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</si>
  <si>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</si>
  <si>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</si>
  <si>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</si>
  <si>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</si>
  <si>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</si>
  <si>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</si>
  <si>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</si>
  <si>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</si>
  <si>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</si>
  <si>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</si>
  <si>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</si>
  <si>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</si>
  <si>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</si>
  <si>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</si>
  <si>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</si>
  <si>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</si>
  <si>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</si>
  <si>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</si>
  <si>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</si>
  <si>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</si>
  <si>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</si>
  <si>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</si>
  <si>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</si>
  <si>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</si>
  <si>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</si>
  <si>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</si>
  <si>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</si>
  <si>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</si>
  <si>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</si>
  <si>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</si>
  <si>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</si>
  <si>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</si>
  <si>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</si>
  <si>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</si>
  <si>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</si>
  <si>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</si>
  <si>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</si>
  <si>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</si>
  <si>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</si>
  <si>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</si>
  <si>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</si>
  <si>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</si>
  <si>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</si>
  <si>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</si>
  <si>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</si>
  <si>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</si>
  <si>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</si>
  <si>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</si>
  <si>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</si>
  <si>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</si>
  <si>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</si>
  <si>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</si>
  <si>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</si>
  <si>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</si>
  <si>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</si>
  <si>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</si>
  <si>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</si>
  <si>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</si>
  <si>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</si>
  <si>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</si>
  <si>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</si>
  <si>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</si>
  <si>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</si>
  <si>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</si>
  <si>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</si>
  <si>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</si>
  <si>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</si>
  <si>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</si>
  <si>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</si>
  <si>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</si>
  <si>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</si>
  <si>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</si>
  <si>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</si>
  <si>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</si>
  <si>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</si>
  <si>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</si>
  <si>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</si>
  <si>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</si>
  <si>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</si>
  <si>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</si>
  <si>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</si>
  <si>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</si>
  <si>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</si>
  <si>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</si>
  <si>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</si>
  <si>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</si>
  <si>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</si>
  <si>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</si>
  <si>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</si>
  <si>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</si>
  <si>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</si>
  <si>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</si>
  <si>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</si>
  <si>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</si>
  <si>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</si>
  <si>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</si>
  <si>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</si>
  <si>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</si>
  <si>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</si>
  <si>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</si>
  <si>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</si>
  <si>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</si>
  <si>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</si>
  <si>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</si>
  <si>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</si>
  <si>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</si>
  <si>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</si>
  <si>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</si>
  <si>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</si>
  <si>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</si>
  <si>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</si>
  <si>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</si>
  <si>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</si>
  <si>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</si>
  <si>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</si>
  <si>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</si>
  <si>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</si>
  <si>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</si>
  <si>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</si>
  <si>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</si>
  <si>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</si>
  <si>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</si>
  <si>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</si>
  <si>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</si>
  <si>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</si>
  <si>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</si>
  <si>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</si>
  <si>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</si>
  <si>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</si>
  <si>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</si>
  <si>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</si>
  <si>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</si>
  <si>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</si>
  <si>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</si>
  <si>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</si>
  <si>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</si>
  <si>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</si>
  <si>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</si>
  <si>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</si>
  <si>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</si>
  <si>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</si>
  <si>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</si>
  <si>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</si>
  <si>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</si>
  <si>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</si>
  <si>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</si>
  <si>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</si>
  <si>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</si>
  <si>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</si>
  <si>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</si>
  <si>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</si>
  <si>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</si>
  <si>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</si>
  <si>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</si>
  <si>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</si>
  <si>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</si>
  <si>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</si>
  <si>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</si>
  <si>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</si>
  <si>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</si>
  <si>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</si>
  <si>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</si>
  <si>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</si>
  <si>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</si>
  <si>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</si>
  <si>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</si>
  <si>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</si>
  <si>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</si>
  <si>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</si>
  <si>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</si>
  <si>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</si>
  <si>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</si>
  <si>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</si>
  <si>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</si>
  <si>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</si>
  <si>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</si>
  <si>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</si>
  <si>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</si>
  <si>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</si>
  <si>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</si>
  <si>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</si>
  <si>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</si>
  <si>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</si>
  <si>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</si>
  <si>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</si>
  <si>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</si>
  <si>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</si>
  <si>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</si>
  <si>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</si>
  <si>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</si>
  <si>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</si>
  <si>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</si>
  <si>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</si>
  <si>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</si>
  <si>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</si>
  <si>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</si>
  <si>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</si>
  <si>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</si>
  <si>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</si>
  <si>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</si>
  <si>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</si>
  <si>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</si>
  <si>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</si>
  <si>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</si>
  <si>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</si>
  <si>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</si>
  <si>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</si>
  <si>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</si>
  <si>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</si>
  <si>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</si>
  <si>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</si>
  <si>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</si>
  <si>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</si>
  <si>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</si>
  <si>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</si>
  <si>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</si>
  <si>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</si>
  <si>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</si>
  <si>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</si>
  <si>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</si>
  <si>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</si>
  <si>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</si>
  <si>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</si>
  <si>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</si>
  <si>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</si>
  <si>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</si>
  <si>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</si>
  <si>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</si>
  <si>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</si>
  <si>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</si>
  <si>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</si>
  <si>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</si>
  <si>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</si>
  <si>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</si>
  <si>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</si>
  <si>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</si>
  <si>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</si>
  <si>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</si>
  <si>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</si>
  <si>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</si>
  <si>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</si>
  <si>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</si>
  <si>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</si>
  <si>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</si>
  <si>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</si>
  <si>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</si>
  <si>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</si>
  <si>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</si>
  <si>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</si>
  <si>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</si>
  <si>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</si>
  <si>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</si>
  <si>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</si>
  <si>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</si>
  <si>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</si>
  <si>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</si>
  <si>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</si>
  <si>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</si>
  <si>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</si>
  <si>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</si>
  <si>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</si>
  <si>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</si>
  <si>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</si>
  <si>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</si>
  <si>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</si>
  <si>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</si>
  <si>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</si>
  <si>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</si>
  <si>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</si>
  <si>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</si>
  <si>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</si>
  <si>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</si>
  <si>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</si>
  <si>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</si>
  <si>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</si>
  <si>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</si>
  <si>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</si>
  <si>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</si>
  <si>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</si>
  <si>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</si>
  <si>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</si>
  <si>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</si>
  <si>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</si>
  <si>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</si>
  <si>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</si>
  <si>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</si>
  <si>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</si>
  <si>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</si>
  <si>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</si>
  <si>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</si>
  <si>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</si>
  <si>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</si>
  <si>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</si>
  <si>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</si>
  <si>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</si>
  <si>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</si>
  <si>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</si>
  <si>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</si>
  <si>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</si>
  <si>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</si>
  <si>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</si>
  <si>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</si>
  <si>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</si>
  <si>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</si>
  <si>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</si>
  <si>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</si>
  <si>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</si>
  <si>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</si>
  <si>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</si>
  <si>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</si>
  <si>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</si>
  <si>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</si>
  <si>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</si>
  <si>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</si>
  <si>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</si>
  <si>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</si>
  <si>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</si>
  <si>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</si>
  <si>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</si>
  <si>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</si>
  <si>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</si>
  <si>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</si>
  <si>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</si>
  <si>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</si>
  <si>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</si>
  <si>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</si>
  <si>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</si>
  <si>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</si>
  <si>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</si>
  <si>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</si>
  <si>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</si>
  <si>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</si>
  <si>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</si>
  <si>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</si>
  <si>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</si>
  <si>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</si>
  <si>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</si>
  <si>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</si>
  <si>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</si>
  <si>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</si>
  <si>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</si>
  <si>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</si>
  <si>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</si>
  <si>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</si>
  <si>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</si>
  <si>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</si>
  <si>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</si>
  <si>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</si>
  <si>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</si>
  <si>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</si>
  <si>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</si>
  <si>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</si>
  <si>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</si>
  <si>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</si>
  <si>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</si>
  <si>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</si>
  <si>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</si>
  <si>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</si>
  <si>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</si>
  <si>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</si>
  <si>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</si>
  <si>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</si>
  <si>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</si>
  <si>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</si>
  <si>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</si>
  <si>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</si>
  <si>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</si>
  <si>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</si>
  <si>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</si>
  <si>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</si>
  <si>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</si>
  <si>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</si>
  <si>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</si>
  <si>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</si>
  <si>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</si>
  <si>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</si>
  <si>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</si>
  <si>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</si>
  <si>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</si>
  <si>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</si>
  <si>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</si>
  <si>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</si>
  <si>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</si>
  <si>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</si>
  <si>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</si>
  <si>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</si>
  <si>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</si>
  <si>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</si>
  <si>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</si>
  <si>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</si>
  <si>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</si>
  <si>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</si>
  <si>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</si>
  <si>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</si>
  <si>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</si>
  <si>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</si>
  <si>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</si>
  <si>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</si>
  <si>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</si>
  <si>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</si>
  <si>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</si>
  <si>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</si>
  <si>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</si>
  <si>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</si>
  <si>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</si>
  <si>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</si>
  <si>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</si>
  <si>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</si>
  <si>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</si>
  <si>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</si>
  <si>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</si>
  <si>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</si>
  <si>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</si>
  <si>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</si>
  <si>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</si>
  <si>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</si>
  <si>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</si>
  <si>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</si>
  <si>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</si>
  <si>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</si>
  <si>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</si>
  <si>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</si>
  <si>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</si>
  <si>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</si>
  <si>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</si>
  <si>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</si>
  <si>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</si>
  <si>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</si>
  <si>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</si>
  <si>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</si>
  <si>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</si>
  <si>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</si>
  <si>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</si>
  <si>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</si>
  <si>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</si>
  <si>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</si>
  <si>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</si>
  <si>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</si>
  <si>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</si>
  <si>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</si>
  <si>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</si>
  <si>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</si>
  <si>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</si>
  <si>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</si>
  <si>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</si>
  <si>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</si>
  <si>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</si>
  <si>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</si>
  <si>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</si>
  <si>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</si>
  <si>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</si>
  <si>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</si>
  <si>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</si>
  <si>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</si>
  <si>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</si>
  <si>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</si>
  <si>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</si>
  <si>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</si>
  <si>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</si>
  <si>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</si>
  <si>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</si>
  <si>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</si>
  <si>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</si>
  <si>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</si>
  <si>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</si>
  <si>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</si>
  <si>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</si>
  <si>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</si>
  <si>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</si>
  <si>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</si>
  <si>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</si>
  <si>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</si>
  <si>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</si>
  <si>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</si>
  <si>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</si>
  <si>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</si>
  <si>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</si>
  <si>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</si>
  <si>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</si>
  <si>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</si>
  <si>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</si>
  <si>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</si>
  <si>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</si>
  <si>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</si>
  <si>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</si>
  <si>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</si>
  <si>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</si>
  <si>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</si>
  <si>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</si>
  <si>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</si>
  <si>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</si>
  <si>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</si>
  <si>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</si>
  <si>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</si>
  <si>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</si>
  <si>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</si>
  <si>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</si>
  <si>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</si>
  <si>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</si>
  <si>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</si>
  <si>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</si>
  <si>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</si>
  <si>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</si>
  <si>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</si>
  <si>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</si>
  <si>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</si>
  <si>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</si>
  <si>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</si>
  <si>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</si>
  <si>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</si>
  <si>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</si>
  <si>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</si>
  <si>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</si>
  <si>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</si>
  <si>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</si>
  <si>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</si>
  <si>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</si>
  <si>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</si>
  <si>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</si>
  <si>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</si>
  <si>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</si>
  <si>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</si>
  <si>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</si>
  <si>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</si>
  <si>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</si>
  <si>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</si>
  <si>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</si>
  <si>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</si>
  <si>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</si>
  <si>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</si>
  <si>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</si>
  <si>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</si>
  <si>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</si>
  <si>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</si>
  <si>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</si>
  <si>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</si>
  <si>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</si>
  <si>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</si>
  <si>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</si>
  <si>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</si>
  <si>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</si>
  <si>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</si>
  <si>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</si>
  <si>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</si>
  <si>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</si>
  <si>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</si>
  <si>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</si>
  <si>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</si>
  <si>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</si>
  <si>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</si>
  <si>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</si>
  <si>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</si>
  <si>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</si>
  <si>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</si>
  <si>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</si>
  <si>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</si>
  <si>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</si>
  <si>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</si>
  <si>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</si>
  <si>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</si>
  <si>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</si>
  <si>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</si>
  <si>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</si>
  <si>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</si>
  <si>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</si>
  <si>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</si>
  <si>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</si>
  <si>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</si>
  <si>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</si>
  <si>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</si>
  <si>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</si>
  <si>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</si>
  <si>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</si>
  <si>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</si>
  <si>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</si>
  <si>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</si>
  <si>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</si>
  <si>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</si>
  <si>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</si>
  <si>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</si>
  <si>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</si>
  <si>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</si>
  <si>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</si>
  <si>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</si>
  <si>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</si>
  <si>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</si>
  <si>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</si>
  <si>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</si>
  <si>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</si>
  <si>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</si>
  <si>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</si>
  <si>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</si>
  <si>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</si>
  <si>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</si>
  <si>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</si>
  <si>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</si>
  <si>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</si>
  <si>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</si>
  <si>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</si>
  <si>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</si>
  <si>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</si>
  <si>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</si>
  <si>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</si>
  <si>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</si>
  <si>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</si>
  <si>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</si>
  <si>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</si>
  <si>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</si>
  <si>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</si>
  <si>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</si>
  <si>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</si>
  <si>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</si>
  <si>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</si>
  <si>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</si>
  <si>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</si>
  <si>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</si>
  <si>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</si>
  <si>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</si>
  <si>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</si>
  <si>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</si>
  <si>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</si>
  <si>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</si>
  <si>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</si>
  <si>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</si>
  <si>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</si>
  <si>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</si>
  <si>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</si>
  <si>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</si>
  <si>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</si>
  <si>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</si>
  <si>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</si>
  <si>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</si>
  <si>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</si>
  <si>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</si>
  <si>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</si>
  <si>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</si>
  <si>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</si>
  <si>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</si>
  <si>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</si>
  <si>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</si>
  <si>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</si>
  <si>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</si>
  <si>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</si>
  <si>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</si>
  <si>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</si>
  <si>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</si>
  <si>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</si>
  <si>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</si>
  <si>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</si>
  <si>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</si>
  <si>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</si>
  <si>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</si>
  <si>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</si>
  <si>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</si>
  <si>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</si>
  <si>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</si>
  <si>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</si>
  <si>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</si>
  <si>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</si>
  <si>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</si>
  <si>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</si>
  <si>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</si>
  <si>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</si>
  <si>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</si>
  <si>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</si>
  <si>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</si>
  <si>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</si>
  <si>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</si>
  <si>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</si>
  <si>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</si>
  <si>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</si>
  <si>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</si>
  <si>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</si>
  <si>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</si>
  <si>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</si>
  <si>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</si>
  <si>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</si>
  <si>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</si>
  <si>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</si>
  <si>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</si>
  <si>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</si>
  <si>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</si>
  <si>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</si>
  <si>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</si>
  <si>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</si>
  <si>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</si>
  <si>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</si>
  <si>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</si>
  <si>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</si>
  <si>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</si>
  <si>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</si>
  <si>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</si>
  <si>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</si>
  <si>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</si>
  <si>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</si>
  <si>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</si>
  <si>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</si>
  <si>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</si>
  <si>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</si>
  <si>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</si>
  <si>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</si>
  <si>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</si>
  <si>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</si>
  <si>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</si>
  <si>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</si>
  <si>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</si>
  <si>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</si>
  <si>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</si>
  <si>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</si>
  <si>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</si>
  <si>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</si>
  <si>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</si>
  <si>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</si>
  <si>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</si>
  <si>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</si>
  <si>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</si>
  <si>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</si>
  <si>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</si>
  <si>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</si>
  <si>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</si>
  <si>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</si>
  <si>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</si>
  <si>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</si>
  <si>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</si>
  <si>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</si>
  <si>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</si>
  <si>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</si>
  <si>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</si>
  <si>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</si>
  <si>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</si>
  <si>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</si>
  <si>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</si>
  <si>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</si>
  <si>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</si>
  <si>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</si>
  <si>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</si>
  <si>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</si>
  <si>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</si>
  <si>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</si>
  <si>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</si>
  <si>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</si>
  <si>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</si>
  <si>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</si>
  <si>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</si>
  <si>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</si>
  <si>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</si>
  <si>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</si>
  <si>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</si>
  <si>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</si>
  <si>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</si>
  <si>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</si>
  <si>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</si>
  <si>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</si>
  <si>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</si>
  <si>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</si>
  <si>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</si>
  <si>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</si>
  <si>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</si>
  <si>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</si>
  <si>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</si>
  <si>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</si>
  <si>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</si>
  <si>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</si>
  <si>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</si>
  <si>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</si>
  <si>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</si>
  <si>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</si>
  <si>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</si>
  <si>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</si>
  <si>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</si>
  <si>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</si>
  <si>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</si>
  <si>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</si>
  <si>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</si>
  <si>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</si>
  <si>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</si>
  <si>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</si>
  <si>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</si>
  <si>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</si>
  <si>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</si>
  <si>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</si>
  <si>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</si>
  <si>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</si>
  <si>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</si>
  <si>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</si>
  <si>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</si>
  <si>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</si>
  <si>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</si>
  <si>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</si>
  <si>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</si>
  <si>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</si>
  <si>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</si>
  <si>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</si>
  <si>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</si>
  <si>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</si>
  <si>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</si>
  <si>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</si>
  <si>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</si>
  <si>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</si>
  <si>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</si>
  <si>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</si>
  <si>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</si>
  <si>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</si>
  <si>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</si>
  <si>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</si>
  <si>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</si>
  <si>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</si>
  <si>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</si>
  <si>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</si>
  <si>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</si>
  <si>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</si>
  <si>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</si>
  <si>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</si>
  <si>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</si>
  <si>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</si>
  <si>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</si>
  <si>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</si>
  <si>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</si>
  <si>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</si>
  <si>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</si>
  <si>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</si>
  <si>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</si>
  <si>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</si>
  <si>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</si>
  <si>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</si>
  <si>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</si>
  <si>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</si>
  <si>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</si>
  <si>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</si>
  <si>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</si>
  <si>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</si>
  <si>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</si>
  <si>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</si>
  <si>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</si>
  <si>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</si>
  <si>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</si>
  <si>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</si>
  <si>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</si>
  <si>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</si>
  <si>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</si>
  <si>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</si>
  <si>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</si>
  <si>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</si>
  <si>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</si>
  <si>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</si>
  <si>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</si>
  <si>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</si>
  <si>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</si>
  <si>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</si>
  <si>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</si>
  <si>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</si>
  <si>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</si>
  <si>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</si>
  <si>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</si>
  <si>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</si>
  <si>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</si>
  <si>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</si>
  <si>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</si>
  <si>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</si>
  <si>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</si>
  <si>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</si>
  <si>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</si>
  <si>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</si>
  <si>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</si>
  <si>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</si>
  <si>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</si>
  <si>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</si>
  <si>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</si>
  <si>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</si>
  <si>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</si>
  <si>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</si>
  <si>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</si>
  <si>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</si>
  <si>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</si>
  <si>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</si>
  <si>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</si>
  <si>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</si>
  <si>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</si>
  <si>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</si>
  <si>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</si>
  <si>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</si>
  <si>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</si>
  <si>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</si>
  <si>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</si>
  <si>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</si>
  <si>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</si>
  <si>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</si>
  <si>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</si>
  <si>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</si>
  <si>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</si>
  <si>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</si>
  <si>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</si>
  <si>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</si>
  <si>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</si>
  <si>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</si>
  <si>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</si>
  <si>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</si>
  <si>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</si>
  <si>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</si>
  <si>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</si>
  <si>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</si>
  <si>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</si>
  <si>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</si>
  <si>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</si>
  <si>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</si>
  <si>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</si>
  <si>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</si>
  <si>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</si>
  <si>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</si>
  <si>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</si>
  <si>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</si>
  <si>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</si>
  <si>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</si>
  <si>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</si>
  <si>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</si>
  <si>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</si>
  <si>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</si>
  <si>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</si>
  <si>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</si>
  <si>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</si>
  <si>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</si>
  <si>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</si>
  <si>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</si>
  <si>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</si>
  <si>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</si>
  <si>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</si>
  <si>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</si>
  <si>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</si>
  <si>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</si>
  <si>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</si>
  <si>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</si>
  <si>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</si>
  <si>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</si>
  <si>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</si>
  <si>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</si>
  <si>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</si>
  <si>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</si>
  <si>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</si>
  <si>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</si>
  <si>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</si>
  <si>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</si>
  <si>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</si>
  <si>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</si>
  <si>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</si>
  <si>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</si>
  <si>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</si>
  <si>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</si>
  <si>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</si>
  <si>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</si>
  <si>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</si>
  <si>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</si>
  <si>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</si>
  <si>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</si>
  <si>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</si>
  <si>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</si>
  <si>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</si>
  <si>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</si>
  <si>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</si>
  <si>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</si>
  <si>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</si>
  <si>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</si>
  <si>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</si>
  <si>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</si>
  <si>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</si>
  <si>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</si>
  <si>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</si>
  <si>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</si>
  <si>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</si>
  <si>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</si>
  <si>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</si>
  <si>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</si>
  <si>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</si>
  <si>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</si>
  <si>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</si>
  <si>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</si>
  <si>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</si>
  <si>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</si>
  <si>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</si>
  <si>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</si>
  <si>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</si>
  <si>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</si>
  <si>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</si>
  <si>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</si>
  <si>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</si>
  <si>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</si>
  <si>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</si>
  <si>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</si>
  <si>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</si>
  <si>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</si>
  <si>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</si>
  <si>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</si>
  <si>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</si>
  <si>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</si>
  <si>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</si>
  <si>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</si>
  <si>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</si>
  <si>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</si>
  <si>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</si>
  <si>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</si>
  <si>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</si>
  <si>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</si>
  <si>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</si>
  <si>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</si>
  <si>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</si>
  <si>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</si>
  <si>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</si>
  <si>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</si>
  <si>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</si>
  <si>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</si>
  <si>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</si>
  <si>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</si>
  <si>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</si>
  <si>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</si>
  <si>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</si>
  <si>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</si>
  <si>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</si>
  <si>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</si>
  <si>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</si>
  <si>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</si>
  <si>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</si>
  <si>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</si>
  <si>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</si>
  <si>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</si>
  <si>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</si>
  <si>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</si>
  <si>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</si>
  <si>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</si>
  <si>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</si>
  <si>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</si>
  <si>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</si>
  <si>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</si>
  <si>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</si>
  <si>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</si>
  <si>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</si>
  <si>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</si>
  <si>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</si>
  <si>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</si>
  <si>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</si>
  <si>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</si>
  <si>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</si>
  <si>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</si>
  <si>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</si>
  <si>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</si>
  <si>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</si>
  <si>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</si>
  <si>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</si>
  <si>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</si>
  <si>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</si>
  <si>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</si>
  <si>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</si>
  <si>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</si>
  <si>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</si>
  <si>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</si>
  <si>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</si>
  <si>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</si>
  <si>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</si>
  <si>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</si>
  <si>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</si>
  <si>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</si>
  <si>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</si>
  <si>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</si>
  <si>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</si>
  <si>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</si>
  <si>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</si>
  <si>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</si>
  <si>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</si>
  <si>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</si>
  <si>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</si>
  <si>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</si>
  <si>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</si>
  <si>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</si>
  <si>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</si>
  <si>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</si>
  <si>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</si>
  <si>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</si>
  <si>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</si>
  <si>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</si>
  <si>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</si>
  <si>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</si>
  <si>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</si>
  <si>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</si>
  <si>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</si>
  <si>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</si>
  <si>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</si>
  <si>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</si>
  <si>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</si>
  <si>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</si>
  <si>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</si>
  <si>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</si>
  <si>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</si>
  <si>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</si>
  <si>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</si>
  <si>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</si>
  <si>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</si>
  <si>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</si>
  <si>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</si>
  <si>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</si>
  <si>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</si>
  <si>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</si>
  <si>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</si>
  <si>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</si>
  <si>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</si>
  <si>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</si>
  <si>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</si>
  <si>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</si>
  <si>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</si>
  <si>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</si>
  <si>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</si>
  <si>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</si>
  <si>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</si>
  <si>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</si>
  <si>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</si>
  <si>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</si>
  <si>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</si>
  <si>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</si>
  <si>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</si>
  <si>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</si>
  <si>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</si>
  <si>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</si>
  <si>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</si>
  <si>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</si>
  <si>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</si>
  <si>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</si>
  <si>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</si>
  <si>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</si>
  <si>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</si>
  <si>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</si>
  <si>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</si>
  <si>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</si>
  <si>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</si>
  <si>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</si>
  <si>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</si>
  <si>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</si>
  <si>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</si>
  <si>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</si>
  <si>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</si>
  <si>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</si>
  <si>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</si>
  <si>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</si>
  <si>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</si>
  <si>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</si>
  <si>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</si>
  <si>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</si>
  <si>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</si>
  <si>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</si>
  <si>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</si>
  <si>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</si>
  <si>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</si>
  <si>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</si>
  <si>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</si>
  <si>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</si>
  <si>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</si>
  <si>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</si>
  <si>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</si>
  <si>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</si>
  <si>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</si>
  <si>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</si>
  <si>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</si>
  <si>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</si>
  <si>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</si>
  <si>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</si>
  <si>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</si>
  <si>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</si>
  <si>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</si>
  <si>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</si>
  <si>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</si>
  <si>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</si>
  <si>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</si>
  <si>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</si>
  <si>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</si>
  <si>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</si>
  <si>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</si>
  <si>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</si>
  <si>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</si>
  <si>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</si>
  <si>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</si>
  <si>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</si>
  <si>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</si>
  <si>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</si>
  <si>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</si>
  <si>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</si>
  <si>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</si>
  <si>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</si>
  <si>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</si>
  <si>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</si>
  <si>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</si>
  <si>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</si>
  <si>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</si>
  <si>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</si>
  <si>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</si>
  <si>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</si>
  <si>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</si>
  <si>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</si>
  <si>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</si>
  <si>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</si>
  <si>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</si>
  <si>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</si>
  <si>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</si>
  <si>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</si>
  <si>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</si>
  <si>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</si>
  <si>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</si>
  <si>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</si>
  <si>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</si>
  <si>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</si>
  <si>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</si>
  <si>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</si>
  <si>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</si>
  <si>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</si>
  <si>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</si>
  <si>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</si>
  <si>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</si>
  <si>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</si>
  <si>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</si>
  <si>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</si>
  <si>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</si>
  <si>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</si>
  <si>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</si>
  <si>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</si>
  <si>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</si>
  <si>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</si>
  <si>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</si>
  <si>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</si>
  <si>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</si>
  <si>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</si>
  <si>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</si>
  <si>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</si>
  <si>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</si>
  <si>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</si>
  <si>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</si>
  <si>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</si>
  <si>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</si>
  <si>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</si>
  <si>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</si>
  <si>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</si>
  <si>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</si>
  <si>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</si>
  <si>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</si>
  <si>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</si>
  <si>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</si>
  <si>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</si>
  <si>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</si>
  <si>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</si>
  <si>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</si>
  <si>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</si>
  <si>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</si>
  <si>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</si>
  <si>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</si>
  <si>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</si>
  <si>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</si>
  <si>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</si>
  <si>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</si>
  <si>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</si>
  <si>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</si>
  <si>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</si>
  <si>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</si>
  <si>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</si>
  <si>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</si>
  <si>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</si>
  <si>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</si>
  <si>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</si>
  <si>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</si>
  <si>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</si>
  <si>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</si>
  <si>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</si>
  <si>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</si>
  <si>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</si>
  <si>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</si>
  <si>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</si>
  <si>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</si>
  <si>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</si>
  <si>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</si>
  <si>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</si>
  <si>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</si>
  <si>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</si>
  <si>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</si>
  <si>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</si>
  <si>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</si>
  <si>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</si>
  <si>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</si>
  <si>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</si>
  <si>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</si>
  <si>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</si>
  <si>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</si>
  <si>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</si>
  <si>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</si>
  <si>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</si>
  <si>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</si>
  <si>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</si>
  <si>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</si>
  <si>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</si>
  <si>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</si>
  <si>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</si>
  <si>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</si>
  <si>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</si>
  <si>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</si>
  <si>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</si>
  <si>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</si>
  <si>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</si>
  <si>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</si>
  <si>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</si>
  <si>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</si>
  <si>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</si>
  <si>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</si>
  <si>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</si>
  <si>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</si>
  <si>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</si>
  <si>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</si>
  <si>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</si>
  <si>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</si>
  <si>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</si>
  <si>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</si>
  <si>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</si>
  <si>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</si>
  <si>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</si>
  <si>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</si>
  <si>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</si>
  <si>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</si>
  <si>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</si>
  <si>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</si>
  <si>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</si>
  <si>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</si>
  <si>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</si>
  <si>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</si>
  <si>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</si>
  <si>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</si>
  <si>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</si>
  <si>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</si>
  <si>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</si>
  <si>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</si>
  <si>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</si>
  <si>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</si>
  <si>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</si>
  <si>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</si>
  <si>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</si>
  <si>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</si>
  <si>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</si>
  <si>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</si>
  <si>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</si>
  <si>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</si>
  <si>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</si>
  <si>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</si>
  <si>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</si>
  <si>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</si>
  <si>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</si>
  <si>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</si>
  <si>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</si>
  <si>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</si>
  <si>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</si>
  <si>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</si>
  <si>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</si>
  <si>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</si>
  <si>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</si>
  <si>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</si>
  <si>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</si>
  <si>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</si>
  <si>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</si>
  <si>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</si>
  <si>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</si>
  <si>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</si>
  <si>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</si>
  <si>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</si>
  <si>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</si>
  <si>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</si>
  <si>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</si>
  <si>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</si>
  <si>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</si>
  <si>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</si>
  <si>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</si>
  <si>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</si>
  <si>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</si>
  <si>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</si>
  <si>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</si>
  <si>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</si>
  <si>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</si>
  <si>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</si>
  <si>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</si>
  <si>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</si>
  <si>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</si>
  <si>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</si>
  <si>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</si>
  <si>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</si>
  <si>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</si>
  <si>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</si>
  <si>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</si>
  <si>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</si>
  <si>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</si>
  <si>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</si>
  <si>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</si>
  <si>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</si>
  <si>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</si>
  <si>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</si>
  <si>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</si>
  <si>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</si>
  <si>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</si>
  <si>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</si>
  <si>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</si>
  <si>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</si>
  <si>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</si>
  <si>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</si>
  <si>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</si>
  <si>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</si>
  <si>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</si>
  <si>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</si>
  <si>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</si>
  <si>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</si>
  <si>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</si>
  <si>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</si>
  <si>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</si>
  <si>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</si>
  <si>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</si>
  <si>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</si>
  <si>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</si>
  <si>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</si>
  <si>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</si>
  <si>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</si>
  <si>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</si>
  <si>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</si>
  <si>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</si>
  <si>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</si>
  <si>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</si>
  <si>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</si>
  <si>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</si>
  <si>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</si>
  <si>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</si>
  <si>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</si>
  <si>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</si>
  <si>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</si>
  <si>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</si>
  <si>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</si>
  <si>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</si>
  <si>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</si>
  <si>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</si>
  <si>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</si>
  <si>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</si>
  <si>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</si>
  <si>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</si>
  <si>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</si>
  <si>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</si>
  <si>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</si>
  <si>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</si>
  <si>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</si>
  <si>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</si>
  <si>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</si>
  <si>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</si>
  <si>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</si>
  <si>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</si>
  <si>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</si>
  <si>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</si>
  <si>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</si>
  <si>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</si>
  <si>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</si>
  <si>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</si>
  <si>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</si>
  <si>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</si>
  <si>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</si>
  <si>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</si>
  <si>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</si>
  <si>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</si>
  <si>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</si>
  <si>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</si>
  <si>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</si>
  <si>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</si>
  <si>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</si>
  <si>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</si>
  <si>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</si>
  <si>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</si>
  <si>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</si>
  <si>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</si>
  <si>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</si>
  <si>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</si>
  <si>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</si>
  <si>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</si>
  <si>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</si>
  <si>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</si>
  <si>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</si>
  <si>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</si>
  <si>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</si>
  <si>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</si>
  <si>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</si>
  <si>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</si>
  <si>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</si>
  <si>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</si>
  <si>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</si>
  <si>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</si>
  <si>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</si>
  <si>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</si>
  <si>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</si>
  <si>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</si>
  <si>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</si>
  <si>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</si>
  <si>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</si>
  <si>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</si>
  <si>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</si>
  <si>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</si>
  <si>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</si>
  <si>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</si>
  <si>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</si>
  <si>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</si>
  <si>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</si>
  <si>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</si>
  <si>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</si>
  <si>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</si>
  <si>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</si>
  <si>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</si>
  <si>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</si>
  <si>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</si>
  <si>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</si>
  <si>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</si>
  <si>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</si>
  <si>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</si>
  <si>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</si>
  <si>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</si>
  <si>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</si>
  <si>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</si>
  <si>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</si>
  <si>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</si>
  <si>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</si>
  <si>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</si>
  <si>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</si>
  <si>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</si>
  <si>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</si>
  <si>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</si>
  <si>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</si>
  <si>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</si>
  <si>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</si>
  <si>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</si>
  <si>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</si>
  <si>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</si>
  <si>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</si>
  <si>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</si>
  <si>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</si>
  <si>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</si>
  <si>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</si>
  <si>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</si>
  <si>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</si>
  <si>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</si>
  <si>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</si>
  <si>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</si>
  <si>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</si>
  <si>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</si>
  <si>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</si>
  <si>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</si>
  <si>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</si>
  <si>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</si>
  <si>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</si>
  <si>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</si>
  <si>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</si>
  <si>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</si>
  <si>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</si>
  <si>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</si>
  <si>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</si>
  <si>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</si>
  <si>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</si>
  <si>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</si>
  <si>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</si>
  <si>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</si>
  <si>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</si>
  <si>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</si>
  <si>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</si>
  <si>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</si>
  <si>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</si>
  <si>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</si>
  <si>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</si>
  <si>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</si>
  <si>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</si>
  <si>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</si>
  <si>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</si>
  <si>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</si>
  <si>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</si>
  <si>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</si>
  <si>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</si>
  <si>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</si>
  <si>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</si>
  <si>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</si>
  <si>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</si>
  <si>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</si>
  <si>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</si>
  <si>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</si>
  <si>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</si>
  <si>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</si>
  <si>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</si>
  <si>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</si>
  <si>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</si>
  <si>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</si>
  <si>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</si>
  <si>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</si>
  <si>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</si>
  <si>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</si>
  <si>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</si>
  <si>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</si>
  <si>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</si>
  <si>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</si>
  <si>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</si>
  <si>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</si>
  <si>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</si>
  <si>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</si>
  <si>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</si>
  <si>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</si>
  <si>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</si>
  <si>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</si>
  <si>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</si>
  <si>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</si>
  <si>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</si>
  <si>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</si>
  <si>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</si>
  <si>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</si>
  <si>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</si>
  <si>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</si>
  <si>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</si>
  <si>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</si>
  <si>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</si>
  <si>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</si>
  <si>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</si>
  <si>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</si>
  <si>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</si>
  <si>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</si>
  <si>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</si>
  <si>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</si>
  <si>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</si>
  <si>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</si>
  <si>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</si>
  <si>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</si>
  <si>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</si>
  <si>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</si>
  <si>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</si>
  <si>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</si>
  <si>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</si>
  <si>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</si>
  <si>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</si>
  <si>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</si>
  <si>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</si>
  <si>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</si>
  <si>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</si>
  <si>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</si>
  <si>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</si>
  <si>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</si>
  <si>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</si>
  <si>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</si>
  <si>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</si>
  <si>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</si>
  <si>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</si>
  <si>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</si>
  <si>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</si>
  <si>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</si>
  <si>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</si>
  <si>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</si>
  <si>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</si>
  <si>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</si>
  <si>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</si>
  <si>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</si>
  <si>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</si>
  <si>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</si>
  <si>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</si>
  <si>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</si>
  <si>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</si>
  <si>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</si>
  <si>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</si>
  <si>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</si>
  <si>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</si>
  <si>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</si>
  <si>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</si>
  <si>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</si>
  <si>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</si>
  <si>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</si>
  <si>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</si>
  <si>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</si>
  <si>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</si>
  <si>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</si>
  <si>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</si>
  <si>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</si>
  <si>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</si>
  <si>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</si>
  <si>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</si>
  <si>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</si>
  <si>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</si>
  <si>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</si>
  <si>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</si>
  <si>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</si>
  <si>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</si>
  <si>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</si>
  <si>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</si>
  <si>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</si>
  <si>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</si>
  <si>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</si>
  <si>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</si>
  <si>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</si>
  <si>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</si>
  <si>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</si>
  <si>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</si>
  <si>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</si>
  <si>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</si>
  <si>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</si>
  <si>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</si>
  <si>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</si>
  <si>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</si>
  <si>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</si>
  <si>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</si>
  <si>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</si>
  <si>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</si>
  <si>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</si>
  <si>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</si>
  <si>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</si>
  <si>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</si>
  <si>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</si>
  <si>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</si>
  <si>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</si>
  <si>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</si>
  <si>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</si>
  <si>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</si>
  <si>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</si>
  <si>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</si>
  <si>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</si>
  <si>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</si>
  <si>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</si>
  <si>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</si>
  <si>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</si>
  <si>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</si>
  <si>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</si>
  <si>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</si>
  <si>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</si>
  <si>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</si>
  <si>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</si>
  <si>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</si>
  <si>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</si>
  <si>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</si>
  <si>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</si>
  <si>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</si>
  <si>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</si>
  <si>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</si>
  <si>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</si>
  <si>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</si>
  <si>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</si>
  <si>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</si>
  <si>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</si>
  <si>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</si>
  <si>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</si>
  <si>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</si>
  <si>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</si>
  <si>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</si>
  <si>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</si>
  <si>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</si>
  <si>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</si>
  <si>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</si>
  <si>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</si>
  <si>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</si>
  <si>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</si>
  <si>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</si>
  <si>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</si>
  <si>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</si>
  <si>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</si>
  <si>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</si>
  <si>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</si>
  <si>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</si>
  <si>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</si>
  <si>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</si>
  <si>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</si>
  <si>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</si>
  <si>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</si>
  <si>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</si>
  <si>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</si>
  <si>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</si>
  <si>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</si>
  <si>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</si>
  <si>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</si>
  <si>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</si>
  <si>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</si>
  <si>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</si>
  <si>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</si>
  <si>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</si>
  <si>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</si>
  <si>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</si>
  <si>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</si>
  <si>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</si>
  <si>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</si>
  <si>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</si>
  <si>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</si>
  <si>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</si>
  <si>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</si>
  <si>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</si>
  <si>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</si>
  <si>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</si>
  <si>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</si>
  <si>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</si>
  <si>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</si>
  <si>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</si>
  <si>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</si>
  <si>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</si>
  <si>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</si>
  <si>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</si>
  <si>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</si>
  <si>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</si>
  <si>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</si>
  <si>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</si>
  <si>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</si>
  <si>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</si>
  <si>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</si>
  <si>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</si>
  <si>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</si>
  <si>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</si>
  <si>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</si>
  <si>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</si>
  <si>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</si>
  <si>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</si>
  <si>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</si>
  <si>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</si>
  <si>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</si>
  <si>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</si>
  <si>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</si>
  <si>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</si>
  <si>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</si>
  <si>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</si>
  <si>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</si>
  <si>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</si>
  <si>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</si>
  <si>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</si>
  <si>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</si>
  <si>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</si>
  <si>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</si>
  <si>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</si>
  <si>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</si>
  <si>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</si>
  <si>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</si>
  <si>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</si>
  <si>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</si>
  <si>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</si>
  <si>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</si>
  <si>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</si>
  <si>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</si>
  <si>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</si>
  <si>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</si>
  <si>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</si>
  <si>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</si>
  <si>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</si>
  <si>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</si>
  <si>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</si>
  <si>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</si>
  <si>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</si>
  <si>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</si>
  <si>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</si>
  <si>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</si>
  <si>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</si>
  <si>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</si>
  <si>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</si>
  <si>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</si>
  <si>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</si>
  <si>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</si>
  <si>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</si>
  <si>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</si>
  <si>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</si>
  <si>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</si>
  <si>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</si>
  <si>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</si>
  <si>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</si>
  <si>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</si>
  <si>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</si>
  <si>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</si>
  <si>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</si>
  <si>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</si>
  <si>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</si>
  <si>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</si>
  <si>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</si>
  <si>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</si>
  <si>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</si>
  <si>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</si>
  <si>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</si>
  <si>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</si>
  <si>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</si>
  <si>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</si>
  <si>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</si>
  <si>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</si>
  <si>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</si>
  <si>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</si>
  <si>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</si>
  <si>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</si>
  <si>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</si>
  <si>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</si>
  <si>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</si>
  <si>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</si>
  <si>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</si>
  <si>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</si>
  <si>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</si>
  <si>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</si>
  <si>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</si>
  <si>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</si>
  <si>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</si>
  <si>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</si>
  <si>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</si>
  <si>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</si>
  <si>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</si>
  <si>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</si>
  <si>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</si>
  <si>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</si>
  <si>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</si>
  <si>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</si>
  <si>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</si>
  <si>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</si>
  <si>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</si>
  <si>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</si>
  <si>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</si>
  <si>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</si>
  <si>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</si>
  <si>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</si>
  <si>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</si>
  <si>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</si>
  <si>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</si>
  <si>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</si>
  <si>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</si>
  <si>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</si>
  <si>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</si>
  <si>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</si>
  <si>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</si>
  <si>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</si>
  <si>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</si>
  <si>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</si>
  <si>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</si>
  <si>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</si>
  <si>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</si>
  <si>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</si>
  <si>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</si>
  <si>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</si>
  <si>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</si>
  <si>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</si>
  <si>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</si>
  <si>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</si>
  <si>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</si>
  <si>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</si>
  <si>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</si>
  <si>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</si>
  <si>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</si>
  <si>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</si>
  <si>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</si>
  <si>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</si>
  <si>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</si>
  <si>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</si>
  <si>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</si>
  <si>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</si>
  <si>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</si>
  <si>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</si>
  <si>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</si>
  <si>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</si>
  <si>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</si>
  <si>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</si>
  <si>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</si>
  <si>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</si>
  <si>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</si>
  <si>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</si>
  <si>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</si>
  <si>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</si>
  <si>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</si>
  <si>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</si>
  <si>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</si>
  <si>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</si>
  <si>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</si>
  <si>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</si>
  <si>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</si>
  <si>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</si>
  <si>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</si>
  <si>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</si>
  <si>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</si>
  <si>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</si>
  <si>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</si>
  <si>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</si>
  <si>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</si>
  <si>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</si>
  <si>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</si>
  <si>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</si>
  <si>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</si>
  <si>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</si>
  <si>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</si>
  <si>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</si>
  <si>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</si>
  <si>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</si>
  <si>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</si>
  <si>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</si>
  <si>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</si>
  <si>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</si>
  <si>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</si>
  <si>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</si>
  <si>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</si>
  <si>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</si>
  <si>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</si>
  <si>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</si>
  <si>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</si>
  <si>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</si>
  <si>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</si>
  <si>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</si>
  <si>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</si>
  <si>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</si>
  <si>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</si>
  <si>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</si>
  <si>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</si>
  <si>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</si>
  <si>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</si>
  <si>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</si>
  <si>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</si>
  <si>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</si>
  <si>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</si>
  <si>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</si>
  <si>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</si>
  <si>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</si>
  <si>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</si>
  <si>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</si>
  <si>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</si>
  <si>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</si>
  <si>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</si>
  <si>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</si>
  <si>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</si>
  <si>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</si>
  <si>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</si>
  <si>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</si>
  <si>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</si>
  <si>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</si>
  <si>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</si>
  <si>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</si>
  <si>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</si>
  <si>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</si>
  <si>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</si>
  <si>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</si>
  <si>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</si>
  <si>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</si>
  <si>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</si>
  <si>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</si>
  <si>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</si>
  <si>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</si>
  <si>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</si>
  <si>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</si>
  <si>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</si>
  <si>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</si>
  <si>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</si>
  <si>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</si>
  <si>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</si>
  <si>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</si>
  <si>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</si>
  <si>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</si>
  <si>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</si>
  <si>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</si>
  <si>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</si>
  <si>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</si>
  <si>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</si>
  <si>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</si>
  <si>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</si>
  <si>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</si>
  <si>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</si>
  <si>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</si>
  <si>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</si>
  <si>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</si>
  <si>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</si>
  <si>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</si>
  <si>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</si>
  <si>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</si>
  <si>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</si>
  <si>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</si>
  <si>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</si>
  <si>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</si>
  <si>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</si>
  <si>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</si>
  <si>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</si>
  <si>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</si>
  <si>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</si>
  <si>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</si>
  <si>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</si>
  <si>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</si>
  <si>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</si>
  <si>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</si>
  <si>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</si>
  <si>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</si>
  <si>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</si>
  <si>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</si>
  <si>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</si>
  <si>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</si>
  <si>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</si>
  <si>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</si>
  <si>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</si>
  <si>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</si>
  <si>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</si>
  <si>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</si>
  <si>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</si>
  <si>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</si>
  <si>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</si>
  <si>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</si>
  <si>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</si>
  <si>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</si>
  <si>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</si>
  <si>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</si>
  <si>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</si>
  <si>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</si>
  <si>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</si>
  <si>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</si>
  <si>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</si>
  <si>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</si>
  <si>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</si>
  <si>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</si>
  <si>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</si>
  <si>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</si>
  <si>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</si>
  <si>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</si>
  <si>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</si>
  <si>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</si>
  <si>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</si>
  <si>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</si>
  <si>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</si>
  <si>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</si>
  <si>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</si>
  <si>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</si>
  <si>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</si>
  <si>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</si>
  <si>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</si>
  <si>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</si>
  <si>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</si>
  <si>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</si>
  <si>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</si>
  <si>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</si>
  <si>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</si>
  <si>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</si>
  <si>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</si>
  <si>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</si>
  <si>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</si>
  <si>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</si>
  <si>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</si>
  <si>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</si>
  <si>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</si>
  <si>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</si>
  <si>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</si>
  <si>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</si>
  <si>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</si>
  <si>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</si>
  <si>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</si>
  <si>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</si>
  <si>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</si>
  <si>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</si>
  <si>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</si>
  <si>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</si>
  <si>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</si>
  <si>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</si>
  <si>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</si>
  <si>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</si>
  <si>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</si>
  <si>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</si>
  <si>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</si>
  <si>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</si>
  <si>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</si>
  <si>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</si>
  <si>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</si>
  <si>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</si>
  <si>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</si>
  <si>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</si>
  <si>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</si>
  <si>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</si>
  <si>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</si>
  <si>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</si>
  <si>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</si>
  <si>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</si>
  <si>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</si>
  <si>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</si>
  <si>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</si>
  <si>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</si>
  <si>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</si>
  <si>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</si>
  <si>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</si>
  <si>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</si>
  <si>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</si>
  <si>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</si>
  <si>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</si>
  <si>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</si>
  <si>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</si>
  <si>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</si>
  <si>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</si>
  <si>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</si>
  <si>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</si>
  <si>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</si>
  <si>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</si>
  <si>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</si>
  <si>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</si>
  <si>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</si>
  <si>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</si>
  <si>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</si>
  <si>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</si>
  <si>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</si>
  <si>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</si>
  <si>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</si>
  <si>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</si>
  <si>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</si>
  <si>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</si>
  <si>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</si>
  <si>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</si>
  <si>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</si>
  <si>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</si>
  <si>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</si>
  <si>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</si>
  <si>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</si>
  <si>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</si>
  <si>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</si>
  <si>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</si>
  <si>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</si>
  <si>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</si>
  <si>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</si>
  <si>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</si>
  <si>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</si>
  <si>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</si>
  <si>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</si>
  <si>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</si>
  <si>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</si>
  <si>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</si>
  <si>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</si>
  <si>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</si>
  <si>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</si>
  <si>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</si>
  <si>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</si>
  <si>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</si>
  <si>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</si>
  <si>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</si>
  <si>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</si>
  <si>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</si>
  <si>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</si>
  <si>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</si>
  <si>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</si>
  <si>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</si>
  <si>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</si>
  <si>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</si>
  <si>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</si>
  <si>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</si>
  <si>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</si>
  <si>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</si>
  <si>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</si>
  <si>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</si>
  <si>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</si>
  <si>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</si>
  <si>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</si>
  <si>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</si>
  <si>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</si>
  <si>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</si>
  <si>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</si>
  <si>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</si>
  <si>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</si>
  <si>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</si>
  <si>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</si>
  <si>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</si>
  <si>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</si>
  <si>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</si>
  <si>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</si>
  <si>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</si>
  <si>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</si>
  <si>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</si>
  <si>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</si>
  <si>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</si>
  <si>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</si>
  <si>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</si>
  <si>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</si>
  <si>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</si>
  <si>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</si>
  <si>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</si>
  <si>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</si>
  <si>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</si>
  <si>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</si>
  <si>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</si>
  <si>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</si>
  <si>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</si>
  <si>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</si>
  <si>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</si>
  <si>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</si>
  <si>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</si>
  <si>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</si>
  <si>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</si>
  <si>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</si>
  <si>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</si>
  <si>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</si>
  <si>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</si>
  <si>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</si>
  <si>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</si>
  <si>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</si>
  <si>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</si>
  <si>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</si>
  <si>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</si>
  <si>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</si>
  <si>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</si>
  <si>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</si>
  <si>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</si>
  <si>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</si>
  <si>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</si>
  <si>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</si>
  <si>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</si>
  <si>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</si>
  <si>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</si>
  <si>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</si>
  <si>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</si>
  <si>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</si>
  <si>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</si>
  <si>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</si>
  <si>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</si>
  <si>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</si>
  <si>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</si>
  <si>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</si>
  <si>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</si>
  <si>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</si>
  <si>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</si>
  <si>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</si>
  <si>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</si>
  <si>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</si>
  <si>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</si>
  <si>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</si>
  <si>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</si>
  <si>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</si>
  <si>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</si>
  <si>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</si>
  <si>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</si>
  <si>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</si>
  <si>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</si>
  <si>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</si>
  <si>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</si>
  <si>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</si>
  <si>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</si>
  <si>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</si>
  <si>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</si>
  <si>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</si>
  <si>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</si>
  <si>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</si>
  <si>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</si>
  <si>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</si>
  <si>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</si>
  <si>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</si>
  <si>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</si>
  <si>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</si>
  <si>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</si>
  <si>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</si>
  <si>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</si>
  <si>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</si>
  <si>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</si>
  <si>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</si>
  <si>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</si>
  <si>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</si>
  <si>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</si>
  <si>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</si>
  <si>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</si>
  <si>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</si>
  <si>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</si>
  <si>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</si>
  <si>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</si>
  <si>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</si>
  <si>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</si>
  <si>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</si>
  <si>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</si>
  <si>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</si>
  <si>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</si>
  <si>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</si>
  <si>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</si>
  <si>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</si>
  <si>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</si>
  <si>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</si>
  <si>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</si>
  <si>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</si>
  <si>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</si>
  <si>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</si>
  <si>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</si>
  <si>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</si>
  <si>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</si>
  <si>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</si>
  <si>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</si>
  <si>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</si>
  <si>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</si>
  <si>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</si>
  <si>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</si>
  <si>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</si>
  <si>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</si>
  <si>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</si>
  <si>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</si>
  <si>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</si>
  <si>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</si>
  <si>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</si>
  <si>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</si>
  <si>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</si>
  <si>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</si>
  <si>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</si>
  <si>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</si>
  <si>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</si>
  <si>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</si>
  <si>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</si>
  <si>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</si>
  <si>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</si>
  <si>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</si>
  <si>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</si>
  <si>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</si>
  <si>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</si>
  <si>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</si>
  <si>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</si>
  <si>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</si>
  <si>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</si>
  <si>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</si>
  <si>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</si>
  <si>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</si>
  <si>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</si>
  <si>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</si>
  <si>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</si>
  <si>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</si>
  <si>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</si>
  <si>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</si>
  <si>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</si>
  <si>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</si>
  <si>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</si>
  <si>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</si>
  <si>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</si>
  <si>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</si>
  <si>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</si>
  <si>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</si>
  <si>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</si>
  <si>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</si>
  <si>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</si>
  <si>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</si>
  <si>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</si>
  <si>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</si>
  <si>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</si>
  <si>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</si>
  <si>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</si>
  <si>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</si>
  <si>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</si>
  <si>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</si>
  <si>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</si>
  <si>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</si>
  <si>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</si>
  <si>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</si>
  <si>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</si>
  <si>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</si>
  <si>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</si>
  <si>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</si>
  <si>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</si>
  <si>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</si>
  <si>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</si>
  <si>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</si>
  <si>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</si>
  <si>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</si>
  <si>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</si>
  <si>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</si>
  <si>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</si>
  <si>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</si>
  <si>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</si>
  <si>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</si>
  <si>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</si>
  <si>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</si>
  <si>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</si>
  <si>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</si>
  <si>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</si>
  <si>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</si>
  <si>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</si>
  <si>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</si>
  <si>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</si>
  <si>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</si>
  <si>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</si>
  <si>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</si>
  <si>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</si>
  <si>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</si>
  <si>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</si>
  <si>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</si>
  <si>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</si>
  <si>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</si>
  <si>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</si>
  <si>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</si>
  <si>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</si>
  <si>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</si>
  <si>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</si>
  <si>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</si>
  <si>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</si>
  <si>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</si>
  <si>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</si>
  <si>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</si>
  <si>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</si>
  <si>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</si>
  <si>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</si>
  <si>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</si>
  <si>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</si>
  <si>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</si>
  <si>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</si>
  <si>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</si>
  <si>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</si>
  <si>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</si>
  <si>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</si>
  <si>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</si>
  <si>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</si>
  <si>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</si>
  <si>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</si>
  <si>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</si>
  <si>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</si>
  <si>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</si>
  <si>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</si>
  <si>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</si>
  <si>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</si>
  <si>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</si>
  <si>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</si>
  <si>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</si>
  <si>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</si>
  <si>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</si>
  <si>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</si>
  <si>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</si>
  <si>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</si>
  <si>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</si>
  <si>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</si>
  <si>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</si>
  <si>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</si>
  <si>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</si>
  <si>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</si>
  <si>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</si>
  <si>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</si>
  <si>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</si>
  <si>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</si>
  <si>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</si>
  <si>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</si>
  <si>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</si>
  <si>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</si>
  <si>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</si>
  <si>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</si>
  <si>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</si>
  <si>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</si>
  <si>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</si>
  <si>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</si>
  <si>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</si>
  <si>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</si>
  <si>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</si>
  <si>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</si>
  <si>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</si>
  <si>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</si>
  <si>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</si>
  <si>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</si>
  <si>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</si>
  <si>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</si>
  <si>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</si>
  <si>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</si>
  <si>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</si>
  <si>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</si>
  <si>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</si>
  <si>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</si>
  <si>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</si>
  <si>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</si>
  <si>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</si>
  <si>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</si>
  <si>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</si>
  <si>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</si>
  <si>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</si>
  <si>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</si>
  <si>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</si>
  <si>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</si>
  <si>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</si>
  <si>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</si>
  <si>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</si>
  <si>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</si>
  <si>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</si>
  <si>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</si>
  <si>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</si>
  <si>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</si>
  <si>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</si>
  <si>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</si>
  <si>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</si>
  <si>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</si>
  <si>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</si>
  <si>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</si>
  <si>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</si>
  <si>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</si>
  <si>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</si>
  <si>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</si>
  <si>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</si>
  <si>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</si>
  <si>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</si>
  <si>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</si>
  <si>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</si>
  <si>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</si>
  <si>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</si>
  <si>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</si>
  <si>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</si>
  <si>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</si>
  <si>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</si>
  <si>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</si>
  <si>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</si>
  <si>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</si>
  <si>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</si>
  <si>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</si>
  <si>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</si>
  <si>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</si>
  <si>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</si>
  <si>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</si>
  <si>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</si>
  <si>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</si>
  <si>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</si>
  <si>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</si>
  <si>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</si>
  <si>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</si>
  <si>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</si>
  <si>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</si>
  <si>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</si>
  <si>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</si>
  <si>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</si>
  <si>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</si>
  <si>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</si>
  <si>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</si>
  <si>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</si>
  <si>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</si>
  <si>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</si>
  <si>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</si>
  <si>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</si>
  <si>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</si>
  <si>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</si>
  <si>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</si>
  <si>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</si>
  <si>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</si>
  <si>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</si>
  <si>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</si>
  <si>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</si>
  <si>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</si>
  <si>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</si>
  <si>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</si>
  <si>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</si>
  <si>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</si>
  <si>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</si>
  <si>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</si>
  <si>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</si>
  <si>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</si>
  <si>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</si>
  <si>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</si>
  <si>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</si>
  <si>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</si>
  <si>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</si>
  <si>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</si>
  <si>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</si>
  <si>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</si>
  <si>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</si>
  <si>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</si>
  <si>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</si>
  <si>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</si>
  <si>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</si>
  <si>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</si>
  <si>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</si>
  <si>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</si>
  <si>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</si>
  <si>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</si>
  <si>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</si>
  <si>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</si>
  <si>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</si>
  <si>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</si>
  <si>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</si>
  <si>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</si>
  <si>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</si>
  <si>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</si>
  <si>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</si>
  <si>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</si>
  <si>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</si>
  <si>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</si>
  <si>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</si>
  <si>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</si>
  <si>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</si>
  <si>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</si>
  <si>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</si>
  <si>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</si>
  <si>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</si>
  <si>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</si>
  <si>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</si>
  <si>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</si>
  <si>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</si>
  <si>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</si>
  <si>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</si>
  <si>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</si>
  <si>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</si>
  <si>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</si>
  <si>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</si>
  <si>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</si>
  <si>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</si>
  <si>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</si>
  <si>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</si>
  <si>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</si>
  <si>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</si>
  <si>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</si>
  <si>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</si>
  <si>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</si>
  <si>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</si>
  <si>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</si>
  <si>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</si>
  <si>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</si>
  <si>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</si>
  <si>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</si>
  <si>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</si>
  <si>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</si>
  <si>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</si>
  <si>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</si>
  <si>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</si>
  <si>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</si>
  <si>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</si>
  <si>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</si>
  <si>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</si>
  <si>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</si>
  <si>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</si>
  <si>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</si>
  <si>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</si>
  <si>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</si>
  <si>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</si>
  <si>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</si>
  <si>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</si>
  <si>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</si>
  <si>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</si>
  <si>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</si>
  <si>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</si>
  <si>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</si>
  <si>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</si>
  <si>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</si>
  <si>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</si>
  <si>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</si>
  <si>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</si>
  <si>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</si>
  <si>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</si>
  <si>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</si>
  <si>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</si>
  <si>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</si>
  <si>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</si>
  <si>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</si>
  <si>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</si>
  <si>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</si>
  <si>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</si>
  <si>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</si>
  <si>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</si>
  <si>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</si>
  <si>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</si>
  <si>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</si>
  <si>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</si>
  <si>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</si>
  <si>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</si>
  <si>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</si>
  <si>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</si>
  <si>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</si>
  <si>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</si>
  <si>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</si>
  <si>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</si>
  <si>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</si>
  <si>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</si>
  <si>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</si>
  <si>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</si>
  <si>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</si>
  <si>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</si>
  <si>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</si>
  <si>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</si>
  <si>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</si>
  <si>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</si>
  <si>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</si>
  <si>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</si>
  <si>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</si>
  <si>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</si>
  <si>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</si>
  <si>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</si>
  <si>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</si>
  <si>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</si>
  <si>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</si>
  <si>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</si>
  <si>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</si>
  <si>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</si>
  <si>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</si>
  <si>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</si>
  <si>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</si>
  <si>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</si>
  <si>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</si>
  <si>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</si>
  <si>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</si>
  <si>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</si>
  <si>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</si>
  <si>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</si>
  <si>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</si>
  <si>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</si>
  <si>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</si>
  <si>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</si>
  <si>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</si>
  <si>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</si>
  <si>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</si>
  <si>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</si>
  <si>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</si>
  <si>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</si>
  <si>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</si>
  <si>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</si>
  <si>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</si>
  <si>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</si>
  <si>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</si>
  <si>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</si>
  <si>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</si>
  <si>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</si>
  <si>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</si>
  <si>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</si>
  <si>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</si>
  <si>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</si>
  <si>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</si>
  <si>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</si>
  <si>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</si>
  <si>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</si>
  <si>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</si>
  <si>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</si>
  <si>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</si>
  <si>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</si>
  <si>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</si>
  <si>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</si>
  <si>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</si>
  <si>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</si>
  <si>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</si>
  <si>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</si>
  <si>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</si>
  <si>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</si>
  <si>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</si>
  <si>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</si>
  <si>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</si>
  <si>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</si>
  <si>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</si>
  <si>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</si>
  <si>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</si>
  <si>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</si>
  <si>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</si>
  <si>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</si>
  <si>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</si>
  <si>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</si>
  <si>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</si>
  <si>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</si>
  <si>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</si>
  <si>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</si>
  <si>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</si>
  <si>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</si>
  <si>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</si>
  <si>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</si>
  <si>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</si>
  <si>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</si>
  <si>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</si>
  <si>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</si>
  <si>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</si>
  <si>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</si>
  <si>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</si>
  <si>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</si>
  <si>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</si>
  <si>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</si>
  <si>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</si>
  <si>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</si>
  <si>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</si>
  <si>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</si>
  <si>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</si>
  <si>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</si>
  <si>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</si>
  <si>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</si>
  <si>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</si>
  <si>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</si>
  <si>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</si>
  <si>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</si>
  <si>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</si>
  <si>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</si>
  <si>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</si>
  <si>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</si>
  <si>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</si>
  <si>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</si>
  <si>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</si>
  <si>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</si>
  <si>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</si>
  <si>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</si>
  <si>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</si>
  <si>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</si>
  <si>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</si>
  <si>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</si>
  <si>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</si>
  <si>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</si>
  <si>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</si>
  <si>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</si>
  <si>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</si>
  <si>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</si>
  <si>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</si>
  <si>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</si>
  <si>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</si>
  <si>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</si>
  <si>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</si>
  <si>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</si>
  <si>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</si>
  <si>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</si>
  <si>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</si>
  <si>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</si>
  <si>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</si>
  <si>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</si>
  <si>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</si>
  <si>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</si>
  <si>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</si>
  <si>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</si>
  <si>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</si>
  <si>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</si>
  <si>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</si>
  <si>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</si>
  <si>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</si>
  <si>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</si>
  <si>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</si>
  <si>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</si>
  <si>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</si>
  <si>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</si>
  <si>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</si>
  <si>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</si>
  <si>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</si>
  <si>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</si>
  <si>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</si>
  <si>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</si>
  <si>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</si>
  <si>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</si>
  <si>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</si>
  <si>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</si>
  <si>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</si>
  <si>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</si>
  <si>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</si>
  <si>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</si>
  <si>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</si>
  <si>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</si>
  <si>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</si>
  <si>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</si>
  <si>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</si>
  <si>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</si>
  <si>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</si>
  <si>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</si>
  <si>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</si>
  <si>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</si>
  <si>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</si>
  <si>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</si>
  <si>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</si>
  <si>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</si>
  <si>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</si>
  <si>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</si>
  <si>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</si>
  <si>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</si>
  <si>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</si>
  <si>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</si>
  <si>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</si>
  <si>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</si>
  <si>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</si>
  <si>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</si>
  <si>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</si>
  <si>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</si>
  <si>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</si>
  <si>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</si>
  <si>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</si>
  <si>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</si>
  <si>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</si>
  <si>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</si>
  <si>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</si>
  <si>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</si>
  <si>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</si>
  <si>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</si>
  <si>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</si>
  <si>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</si>
  <si>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</si>
  <si>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</si>
  <si>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</si>
  <si>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</si>
  <si>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</si>
  <si>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</si>
  <si>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</si>
  <si>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</si>
  <si>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</si>
  <si>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</si>
  <si>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</si>
  <si>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</si>
  <si>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</si>
  <si>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</si>
  <si>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</si>
  <si>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</si>
  <si>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</si>
  <si>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</si>
  <si>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</si>
  <si>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</si>
  <si>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</si>
  <si>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</si>
  <si>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</si>
  <si>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</si>
  <si>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</si>
  <si>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</si>
  <si>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</si>
  <si>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</si>
  <si>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</si>
  <si>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</si>
  <si>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</si>
  <si>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</si>
  <si>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</si>
  <si>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</si>
  <si>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</si>
  <si>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</si>
  <si>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</si>
  <si>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</si>
  <si>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</si>
  <si>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</si>
  <si>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</si>
  <si>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</si>
  <si>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</si>
  <si>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</si>
  <si>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</si>
  <si>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</si>
  <si>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</si>
  <si>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</si>
  <si>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</si>
  <si>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</si>
  <si>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</si>
  <si>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</si>
  <si>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</si>
  <si>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</si>
  <si>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</si>
  <si>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</si>
  <si>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</si>
  <si>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</si>
  <si>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</si>
  <si>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</si>
  <si>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</si>
  <si>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</si>
  <si>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</si>
  <si>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</si>
  <si>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</si>
  <si>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</si>
  <si>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</si>
  <si>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</si>
  <si>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</si>
  <si>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</si>
  <si>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</si>
  <si>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</si>
  <si>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</si>
  <si>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</si>
  <si>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</si>
  <si>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</si>
  <si>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</si>
  <si>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</si>
  <si>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</si>
  <si>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</si>
  <si>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</si>
  <si>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</si>
  <si>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</si>
  <si>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</si>
  <si>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</si>
  <si>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</si>
  <si>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</si>
  <si>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</si>
  <si>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</si>
  <si>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</si>
  <si>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</si>
  <si>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</si>
  <si>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</si>
  <si>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</si>
  <si>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</si>
  <si>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</si>
  <si>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</si>
  <si>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</si>
  <si>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</si>
  <si>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</si>
  <si>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</si>
  <si>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</si>
  <si>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</si>
  <si>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</si>
  <si>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</si>
  <si>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</si>
  <si>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</si>
  <si>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</si>
  <si>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</si>
  <si>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</si>
  <si>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</si>
  <si>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</si>
  <si>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</si>
  <si>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</si>
  <si>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</si>
  <si>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</si>
  <si>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</si>
  <si>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</si>
  <si>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</si>
  <si>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</si>
  <si>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</si>
  <si>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</si>
  <si>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</si>
  <si>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</si>
  <si>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</si>
  <si>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</si>
  <si>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</si>
  <si>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</si>
  <si>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</si>
  <si>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</si>
  <si>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</si>
  <si>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</si>
  <si>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</si>
  <si>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</si>
  <si>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</si>
  <si>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</si>
  <si>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</si>
  <si>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</si>
  <si>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</si>
  <si>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</si>
  <si>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</si>
  <si>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</si>
  <si>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</si>
  <si>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</si>
  <si>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</si>
  <si>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</si>
  <si>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</si>
  <si>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</si>
  <si>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</si>
  <si>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</si>
  <si>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</si>
  <si>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</si>
  <si>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</si>
  <si>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</si>
  <si>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</si>
  <si>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</si>
  <si>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</si>
  <si>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</si>
  <si>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</si>
  <si>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</si>
  <si>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</si>
  <si>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</si>
  <si>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</si>
  <si>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</si>
  <si>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</si>
  <si>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</si>
  <si>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</si>
  <si>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</si>
  <si>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</si>
  <si>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</si>
  <si>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</si>
  <si>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</si>
  <si>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</si>
  <si>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</si>
  <si>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</si>
  <si>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</si>
  <si>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</si>
  <si>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</si>
  <si>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</si>
  <si>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</si>
  <si>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</si>
  <si>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</si>
  <si>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</si>
  <si>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</si>
  <si>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</si>
  <si>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</si>
  <si>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</si>
  <si>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</si>
  <si>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</si>
  <si>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</si>
  <si>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</si>
  <si>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</si>
  <si>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</si>
  <si>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</si>
  <si>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</si>
  <si>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</si>
  <si>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</si>
  <si>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</si>
  <si>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</si>
  <si>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</si>
  <si>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</si>
  <si>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</si>
  <si>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</si>
  <si>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</si>
  <si>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</si>
  <si>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</si>
  <si>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</si>
  <si>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</si>
  <si>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</si>
  <si>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</si>
  <si>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</si>
  <si>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</si>
  <si>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</si>
  <si>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</si>
  <si>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</si>
  <si>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</si>
  <si>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</si>
  <si>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</si>
  <si>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</si>
  <si>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</si>
  <si>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</si>
  <si>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</si>
  <si>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</si>
  <si>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</si>
  <si>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</si>
  <si>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</si>
  <si>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</si>
  <si>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</si>
  <si>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</si>
  <si>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</si>
  <si>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</si>
  <si>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</si>
  <si>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</si>
  <si>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</si>
  <si>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</si>
  <si>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</si>
  <si>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</si>
  <si>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</si>
  <si>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</si>
  <si>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</si>
  <si>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</si>
  <si>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</si>
  <si>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</si>
  <si>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</si>
  <si>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</si>
  <si>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</si>
  <si>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</si>
  <si>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</si>
  <si>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</si>
  <si>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</si>
  <si>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</si>
  <si>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</si>
  <si>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</si>
  <si>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</si>
  <si>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</si>
  <si>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</si>
  <si>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</si>
  <si>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</si>
  <si>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</si>
  <si>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</si>
  <si>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</si>
  <si>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</si>
  <si>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</si>
  <si>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</si>
  <si>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</si>
  <si>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</si>
  <si>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</si>
  <si>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</si>
  <si>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</si>
  <si>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</si>
  <si>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</si>
  <si>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</si>
  <si>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</si>
  <si>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</si>
  <si>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</si>
  <si>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</si>
  <si>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</si>
  <si>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</si>
  <si>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</si>
  <si>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</si>
  <si>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</si>
  <si>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</si>
  <si>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</si>
  <si>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</si>
  <si>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</si>
  <si>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</si>
  <si>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</si>
  <si>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</si>
  <si>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</si>
  <si>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</si>
  <si>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</si>
  <si>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</si>
  <si>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</si>
  <si>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</si>
  <si>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</si>
  <si>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</si>
  <si>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</si>
  <si>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</si>
  <si>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</si>
  <si>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</si>
  <si>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</si>
  <si>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</si>
  <si>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</si>
  <si>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</si>
  <si>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</si>
  <si>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</si>
  <si>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</si>
  <si>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</si>
  <si>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</si>
  <si>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</si>
  <si>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</si>
  <si>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</si>
  <si>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</si>
  <si>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</si>
  <si>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</si>
  <si>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</si>
  <si>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</si>
  <si>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</si>
  <si>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</si>
  <si>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</si>
  <si>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</si>
  <si>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</si>
  <si>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</si>
  <si>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</si>
  <si>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</si>
  <si>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</si>
  <si>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</si>
  <si>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</si>
  <si>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</si>
  <si>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</si>
  <si>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</si>
  <si>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</si>
  <si>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</si>
  <si>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</si>
  <si>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</si>
  <si>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</si>
  <si>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</si>
  <si>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</si>
  <si>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</si>
  <si>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</si>
  <si>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</si>
  <si>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</si>
  <si>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</si>
  <si>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</si>
  <si>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</si>
  <si>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</si>
  <si>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</si>
  <si>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</si>
  <si>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</si>
  <si>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</si>
  <si>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</si>
  <si>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</si>
  <si>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</si>
  <si>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</si>
  <si>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</si>
  <si>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</si>
  <si>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</si>
  <si>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</si>
  <si>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</si>
  <si>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</si>
  <si>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</si>
  <si>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</si>
  <si>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</si>
  <si>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</si>
  <si>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</si>
  <si>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</si>
  <si>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</si>
  <si>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</si>
  <si>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</si>
  <si>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</si>
  <si>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</si>
  <si>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</si>
  <si>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</si>
  <si>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</si>
  <si>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</si>
  <si>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</si>
  <si>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</si>
  <si>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</si>
  <si>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</si>
  <si>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</si>
  <si>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</si>
  <si>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</si>
  <si>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</si>
  <si>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</si>
  <si>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</si>
  <si>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</si>
  <si>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</si>
  <si>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</si>
  <si>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</si>
  <si>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</si>
  <si>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</si>
  <si>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</si>
  <si>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</si>
  <si>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</si>
  <si>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</si>
  <si>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</si>
  <si>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</si>
  <si>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</si>
  <si>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</si>
  <si>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</si>
  <si>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</si>
  <si>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</si>
  <si>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</si>
  <si>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</si>
  <si>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</si>
  <si>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</si>
  <si>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</si>
  <si>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</si>
  <si>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</si>
  <si>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</si>
  <si>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</si>
  <si>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</si>
  <si>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</si>
  <si>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</si>
  <si>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</si>
  <si>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</si>
  <si>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</si>
  <si>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</si>
  <si>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</si>
  <si>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</si>
  <si>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</si>
  <si>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</si>
  <si>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</si>
  <si>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</si>
  <si>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</si>
  <si>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</si>
  <si>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</si>
  <si>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</si>
  <si>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</si>
  <si>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</si>
  <si>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</si>
  <si>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</si>
  <si>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</si>
  <si>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</si>
  <si>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</si>
  <si>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</si>
  <si>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</si>
  <si>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</si>
  <si>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</si>
  <si>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</si>
  <si>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</si>
  <si>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</si>
  <si>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</si>
  <si>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</si>
  <si>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</si>
  <si>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</si>
  <si>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</si>
  <si>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</si>
  <si>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</si>
  <si>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</si>
  <si>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</si>
  <si>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</si>
  <si>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</si>
  <si>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</si>
  <si>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</si>
  <si>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</si>
  <si>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</si>
  <si>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</si>
  <si>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</si>
  <si>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</si>
  <si>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</si>
  <si>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</si>
  <si>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</si>
  <si>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</si>
  <si>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</si>
  <si>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</si>
  <si>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</si>
  <si>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</si>
  <si>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</si>
  <si>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</si>
  <si>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</si>
  <si>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</si>
  <si>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</si>
  <si>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</si>
  <si>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</si>
  <si>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</si>
  <si>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</si>
  <si>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</si>
  <si>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</si>
  <si>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</si>
  <si>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</si>
  <si>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</si>
  <si>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</si>
  <si>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</si>
  <si>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</si>
  <si>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</si>
  <si>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</si>
  <si>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</si>
  <si>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</si>
  <si>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</si>
  <si>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</si>
  <si>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</si>
  <si>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</si>
  <si>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</si>
  <si>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</si>
  <si>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</si>
  <si>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</si>
  <si>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</si>
  <si>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</si>
  <si>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</si>
  <si>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</si>
  <si>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</si>
  <si>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</si>
  <si>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</si>
  <si>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</si>
  <si>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</si>
  <si>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</si>
  <si>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</si>
  <si>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</si>
  <si>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</si>
  <si>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</si>
  <si>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</si>
  <si>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</si>
  <si>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</si>
  <si>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</si>
  <si>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</si>
  <si>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</si>
  <si>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</si>
  <si>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</si>
  <si>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</si>
  <si>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</si>
  <si>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</si>
  <si>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</si>
  <si>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</si>
  <si>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</si>
  <si>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</si>
  <si>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</si>
  <si>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</si>
  <si>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</si>
  <si>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</si>
  <si>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</si>
  <si>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</si>
  <si>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</si>
  <si>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</si>
  <si>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</si>
  <si>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</si>
  <si>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</si>
  <si>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</si>
  <si>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</si>
  <si>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</si>
  <si>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</si>
  <si>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</si>
  <si>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</si>
  <si>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</si>
  <si>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</si>
  <si>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</si>
  <si>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</si>
  <si>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</si>
  <si>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</si>
  <si>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</si>
  <si>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</si>
  <si>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</si>
  <si>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</si>
  <si>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</si>
  <si>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</si>
  <si>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</si>
  <si>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</si>
  <si>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</si>
  <si>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</si>
  <si>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</si>
  <si>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</si>
  <si>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</si>
  <si>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</si>
  <si>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</si>
  <si>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</si>
  <si>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</si>
  <si>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</si>
  <si>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</si>
  <si>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</si>
  <si>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</si>
  <si>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</si>
  <si>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</si>
  <si>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</si>
  <si>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</si>
  <si>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</si>
  <si>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</si>
  <si>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</si>
  <si>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</si>
  <si>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</si>
  <si>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</si>
  <si>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</si>
  <si>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</si>
  <si>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</si>
  <si>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</si>
  <si>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</si>
  <si>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</si>
  <si>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</si>
  <si>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</si>
  <si>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</si>
  <si>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</si>
  <si>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</si>
  <si>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</si>
  <si>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</si>
  <si>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</si>
  <si>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</si>
  <si>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</si>
  <si>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</si>
  <si>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</si>
  <si>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</si>
  <si>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</si>
  <si>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</si>
  <si>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</si>
  <si>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</si>
  <si>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</si>
  <si>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</si>
  <si>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</si>
  <si>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</si>
  <si>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</si>
  <si>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</si>
  <si>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</si>
  <si>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</si>
  <si>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</si>
  <si>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</si>
  <si>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</si>
  <si>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</si>
  <si>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</si>
  <si>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</si>
  <si>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</si>
  <si>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</si>
  <si>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</si>
  <si>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</si>
  <si>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</si>
  <si>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</si>
  <si>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</si>
  <si>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</si>
  <si>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</si>
  <si>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</si>
  <si>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</si>
  <si>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</si>
  <si>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</si>
  <si>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</si>
  <si>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</si>
  <si>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</si>
  <si>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</si>
  <si>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</si>
  <si>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</si>
  <si>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</si>
  <si>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</si>
  <si>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</si>
  <si>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</si>
  <si>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</si>
  <si>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</si>
  <si>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</si>
  <si>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</si>
  <si>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</si>
  <si>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</si>
  <si>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</si>
  <si>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</si>
  <si>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</si>
  <si>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</si>
  <si>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</si>
  <si>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</si>
  <si>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</si>
  <si>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</si>
  <si>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</si>
  <si>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</si>
  <si>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</si>
  <si>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</si>
  <si>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</si>
  <si>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</si>
  <si>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</si>
  <si>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</si>
  <si>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</si>
  <si>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</si>
  <si>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</si>
  <si>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</si>
  <si>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</si>
  <si>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</si>
  <si>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</si>
  <si>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</si>
  <si>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</si>
  <si>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</si>
  <si>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</si>
  <si>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</si>
  <si>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</si>
  <si>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</si>
  <si>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</si>
  <si>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</si>
  <si>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</si>
  <si>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</si>
  <si>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</si>
  <si>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</si>
  <si>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</si>
  <si>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</si>
  <si>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</si>
  <si>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</si>
  <si>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</si>
  <si>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</si>
  <si>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</si>
  <si>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</si>
  <si>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</si>
  <si>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</si>
  <si>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</si>
  <si>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</si>
  <si>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</si>
  <si>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</si>
  <si>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</si>
  <si>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</si>
  <si>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</si>
  <si>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</si>
  <si>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</si>
  <si>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</si>
  <si>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</si>
  <si>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</si>
  <si>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</si>
  <si>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</si>
  <si>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</si>
  <si>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</si>
  <si>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</si>
  <si>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</si>
  <si>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</si>
  <si>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</si>
  <si>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</si>
  <si>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</si>
  <si>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</si>
  <si>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</si>
  <si>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</si>
  <si>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</si>
  <si>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</si>
  <si>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</si>
  <si>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</si>
  <si>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</si>
  <si>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</si>
  <si>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</si>
  <si>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</si>
  <si>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</si>
  <si>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</si>
  <si>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</si>
  <si>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</si>
  <si>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</si>
  <si>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</si>
  <si>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</si>
  <si>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</si>
  <si>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</si>
  <si>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</si>
  <si>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</si>
  <si>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</si>
  <si>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</si>
  <si>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</si>
  <si>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</si>
  <si>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</si>
  <si>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</si>
  <si>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</si>
  <si>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</si>
  <si>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</si>
  <si>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</si>
  <si>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</si>
  <si>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</si>
  <si>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</si>
  <si>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</si>
  <si>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</si>
  <si>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</si>
  <si>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</si>
  <si>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</si>
  <si>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</si>
  <si>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</si>
  <si>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</si>
  <si>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</si>
  <si>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</si>
  <si>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</si>
  <si>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</si>
  <si>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</si>
  <si>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</si>
  <si>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</si>
  <si>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</si>
  <si>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</si>
  <si>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</si>
  <si>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</si>
  <si>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</si>
  <si>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</si>
  <si>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</si>
  <si>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</si>
  <si>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</si>
  <si>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</si>
  <si>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</si>
  <si>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</si>
  <si>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</si>
  <si>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</si>
  <si>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</si>
  <si>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</si>
  <si>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</si>
  <si>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</si>
  <si>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</si>
  <si>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</si>
  <si>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</si>
  <si>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</si>
  <si>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</si>
  <si>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</si>
  <si>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</si>
  <si>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</si>
  <si>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</si>
  <si>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</si>
  <si>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</si>
  <si>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</si>
  <si>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</si>
  <si>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</si>
  <si>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</si>
  <si>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</si>
  <si>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</si>
  <si>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</si>
  <si>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</si>
  <si>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</si>
  <si>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</si>
  <si>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</si>
  <si>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</si>
  <si>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</si>
  <si>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</si>
  <si>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</si>
  <si>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</si>
  <si>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</si>
  <si>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</si>
  <si>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</si>
  <si>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</si>
  <si>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</si>
  <si>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</si>
  <si>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</si>
  <si>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</si>
  <si>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</si>
  <si>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</si>
  <si>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</si>
  <si>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</si>
  <si>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</si>
  <si>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</si>
  <si>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</si>
  <si>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</si>
  <si>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</si>
  <si>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</si>
  <si>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</si>
  <si>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</si>
  <si>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</si>
  <si>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</si>
  <si>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</si>
  <si>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</si>
  <si>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</si>
  <si>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</si>
  <si>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</si>
  <si>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</si>
  <si>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</si>
  <si>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</si>
  <si>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</si>
  <si>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</si>
  <si>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</si>
  <si>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</si>
  <si>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</si>
  <si>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</si>
  <si>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</si>
  <si>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</si>
  <si>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</si>
  <si>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</si>
  <si>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</si>
  <si>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</si>
  <si>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</si>
  <si>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</si>
  <si>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</si>
  <si>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</si>
  <si>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</si>
  <si>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</si>
  <si>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</si>
  <si>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</si>
  <si>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</si>
  <si>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</si>
  <si>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</si>
  <si>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</si>
  <si>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</si>
  <si>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</si>
  <si>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</si>
  <si>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</si>
  <si>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</si>
  <si>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</si>
  <si>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</si>
  <si>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</si>
  <si>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</si>
  <si>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</si>
  <si>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</si>
  <si>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</si>
  <si>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</si>
  <si>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</si>
  <si>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</si>
  <si>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</si>
  <si>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</si>
  <si>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</si>
  <si>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</si>
  <si>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</si>
  <si>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</si>
  <si>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</si>
  <si>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</si>
  <si>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</si>
  <si>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</si>
  <si>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</si>
  <si>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</si>
  <si>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</si>
  <si>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</si>
  <si>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</si>
  <si>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</si>
  <si>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</si>
  <si>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</si>
  <si>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</si>
  <si>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</si>
  <si>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</si>
  <si>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</si>
  <si>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</si>
  <si>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</si>
  <si>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</si>
  <si>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</si>
  <si>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</si>
  <si>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</si>
  <si>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</si>
  <si>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</si>
  <si>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</si>
  <si>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</si>
  <si>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</si>
  <si>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</si>
  <si>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</si>
  <si>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</si>
  <si>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</si>
  <si>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</si>
  <si>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</si>
  <si>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</si>
  <si>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</si>
  <si>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</si>
  <si>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</si>
  <si>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</si>
  <si>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</si>
  <si>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</si>
  <si>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</si>
  <si>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</si>
  <si>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</si>
  <si>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</si>
  <si>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</si>
  <si>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</si>
  <si>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</si>
  <si>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</si>
  <si>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</si>
  <si>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</si>
  <si>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</si>
  <si>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</si>
  <si>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</si>
  <si>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</si>
  <si>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</si>
  <si>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</si>
  <si>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</si>
  <si>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</si>
  <si>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</si>
  <si>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</si>
  <si>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</si>
  <si>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</si>
  <si>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</si>
  <si>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</si>
  <si>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</si>
  <si>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</si>
  <si>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</si>
  <si>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</si>
  <si>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</si>
  <si>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</si>
  <si>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</si>
  <si>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</si>
  <si>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</si>
  <si>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</si>
  <si>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</si>
  <si>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</si>
  <si>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</si>
  <si>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</si>
  <si>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</si>
  <si>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</si>
  <si>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</si>
  <si>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</si>
  <si>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</si>
  <si>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</si>
  <si>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</si>
  <si>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</si>
  <si>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</si>
  <si>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</si>
  <si>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</si>
  <si>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</si>
  <si>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</si>
  <si>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</si>
  <si>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</si>
  <si>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</si>
  <si>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</si>
  <si>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</si>
  <si>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</si>
  <si>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</si>
  <si>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</si>
  <si>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</si>
  <si>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</si>
  <si>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</si>
  <si>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</si>
  <si>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</si>
  <si>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</si>
  <si>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</si>
  <si>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</si>
  <si>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</si>
  <si>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</si>
  <si>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</si>
  <si>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</si>
  <si>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</si>
  <si>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</si>
  <si>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</si>
  <si>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</si>
  <si>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</si>
  <si>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</si>
  <si>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</si>
  <si>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</si>
  <si>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</si>
  <si>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</si>
  <si>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</si>
  <si>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</si>
  <si>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</si>
  <si>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</si>
  <si>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</si>
  <si>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</si>
  <si>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</si>
  <si>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</si>
  <si>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</si>
  <si>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</si>
  <si>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</si>
  <si>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</si>
  <si>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</si>
  <si>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</si>
  <si>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</si>
  <si>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</si>
  <si>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</si>
  <si>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</si>
  <si>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</si>
  <si>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</si>
  <si>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</si>
  <si>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</si>
  <si>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</si>
  <si>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</si>
  <si>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</si>
  <si>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</si>
  <si>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</si>
  <si>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</si>
  <si>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</si>
  <si>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</si>
  <si>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</si>
  <si>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</si>
  <si>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</si>
  <si>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</si>
  <si>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</si>
  <si>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</si>
  <si>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</si>
  <si>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</si>
  <si>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</si>
  <si>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</si>
  <si>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</si>
  <si>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</si>
  <si>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</si>
  <si>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</si>
  <si>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</si>
  <si>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</si>
  <si>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</si>
  <si>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</si>
  <si>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</si>
  <si>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</si>
  <si>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</si>
  <si>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</si>
  <si>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</si>
  <si>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</si>
  <si>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</si>
  <si>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</si>
  <si>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</si>
  <si>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</si>
  <si>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</si>
  <si>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</si>
  <si>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</si>
  <si>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</si>
  <si>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</si>
  <si>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</si>
  <si>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</si>
  <si>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</si>
  <si>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</si>
  <si>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</si>
  <si>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</si>
  <si>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</si>
  <si>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</si>
  <si>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</si>
  <si>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</si>
  <si>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</si>
  <si>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</si>
  <si>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</si>
  <si>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</si>
  <si>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</si>
  <si>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</si>
  <si>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</si>
  <si>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</si>
  <si>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</si>
  <si>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</si>
  <si>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</si>
  <si>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</si>
  <si>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</si>
  <si>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</si>
  <si>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</si>
  <si>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</si>
  <si>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</si>
  <si>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</si>
  <si>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</si>
  <si>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</si>
  <si>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</si>
  <si>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</si>
  <si>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</si>
  <si>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</si>
  <si>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</si>
  <si>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</si>
  <si>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</si>
  <si>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</si>
  <si>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</si>
  <si>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</si>
  <si>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</si>
  <si>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</si>
  <si>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</si>
  <si>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</si>
  <si>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</si>
  <si>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</si>
  <si>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</si>
  <si>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</si>
  <si>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</si>
  <si>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</si>
  <si>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</si>
  <si>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</si>
  <si>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</si>
  <si>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</si>
  <si>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</si>
  <si>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</si>
  <si>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</si>
  <si>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</si>
  <si>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</si>
  <si>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</si>
  <si>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</si>
  <si>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</si>
  <si>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</si>
  <si>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</si>
  <si>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</si>
  <si>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</si>
  <si>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</si>
  <si>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</si>
  <si>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</si>
  <si>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</si>
  <si>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</si>
  <si>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</si>
  <si>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</si>
  <si>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</si>
  <si>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</si>
  <si>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</si>
  <si>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</si>
  <si>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</si>
  <si>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</si>
  <si>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</si>
  <si>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</si>
  <si>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</si>
  <si>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</si>
  <si>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</si>
  <si>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</si>
  <si>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</si>
  <si>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</si>
  <si>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</si>
  <si>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</si>
  <si>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</si>
  <si>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</si>
  <si>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</si>
  <si>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</si>
  <si>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</si>
  <si>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</si>
  <si>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</si>
  <si>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</si>
  <si>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</si>
  <si>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</si>
  <si>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</si>
  <si>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</si>
  <si>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</si>
  <si>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</si>
  <si>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</si>
  <si>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</si>
  <si>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</si>
  <si>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</si>
  <si>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</si>
  <si>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</si>
  <si>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</si>
  <si>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</si>
  <si>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</si>
  <si>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</si>
  <si>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</si>
  <si>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</si>
  <si>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</si>
  <si>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</si>
  <si>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</si>
  <si>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</si>
  <si>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</si>
  <si>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</si>
  <si>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</si>
  <si>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</si>
  <si>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</si>
  <si>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</si>
  <si>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</si>
  <si>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</si>
  <si>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</si>
  <si>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</si>
  <si>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</si>
  <si>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</si>
  <si>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</si>
  <si>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</si>
  <si>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</si>
  <si>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</si>
  <si>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</si>
  <si>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</si>
  <si>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</si>
  <si>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</si>
  <si>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</si>
  <si>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</si>
  <si>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</si>
  <si>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</si>
  <si>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</si>
  <si>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</si>
  <si>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</si>
  <si>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</si>
  <si>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</si>
  <si>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</si>
  <si>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</si>
  <si>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</si>
  <si>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</si>
  <si>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</si>
  <si>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</si>
  <si>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</si>
  <si>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</si>
  <si>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</si>
  <si>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</si>
  <si>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</si>
  <si>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</si>
  <si>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</si>
  <si>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</si>
  <si>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</si>
  <si>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</si>
  <si>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</si>
  <si>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</si>
  <si>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</si>
  <si>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</si>
  <si>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</si>
  <si>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</si>
  <si>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</si>
  <si>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</si>
  <si>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</si>
  <si>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</si>
  <si>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</si>
  <si>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</si>
  <si>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</si>
  <si>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</si>
  <si>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</si>
  <si>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</si>
  <si>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</si>
  <si>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</si>
  <si>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</si>
  <si>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</si>
  <si>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</si>
  <si>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</si>
  <si>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</si>
  <si>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</si>
  <si>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</si>
  <si>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</si>
  <si>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</si>
  <si>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</si>
  <si>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</si>
  <si>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</si>
  <si>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</si>
  <si>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</si>
  <si>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</si>
  <si>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</si>
  <si>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</si>
  <si>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</si>
  <si>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</si>
  <si>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</si>
  <si>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</si>
  <si>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</si>
  <si>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</si>
  <si>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</si>
  <si>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</si>
  <si>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</si>
  <si>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</si>
  <si>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</si>
  <si>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</si>
  <si>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</si>
  <si>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</si>
  <si>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</si>
  <si>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</si>
  <si>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</si>
  <si>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</si>
  <si>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</si>
  <si>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</si>
  <si>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</si>
  <si>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</si>
  <si>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</si>
  <si>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</si>
  <si>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</si>
  <si>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</si>
  <si>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</si>
  <si>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</si>
  <si>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</si>
  <si>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</si>
  <si>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</si>
  <si>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</si>
  <si>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</si>
  <si>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</si>
  <si>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</si>
  <si>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</si>
  <si>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</si>
  <si>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</si>
  <si>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</si>
  <si>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</si>
  <si>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</si>
  <si>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</si>
  <si>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</si>
  <si>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</si>
  <si>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</si>
  <si>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</si>
  <si>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</si>
  <si>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</si>
  <si>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</si>
  <si>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</si>
  <si>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</si>
  <si>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</si>
  <si>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</si>
  <si>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</si>
  <si>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</si>
  <si>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</si>
  <si>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</si>
  <si>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</si>
  <si>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</si>
  <si>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</si>
  <si>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</si>
  <si>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</si>
  <si>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</si>
  <si>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</si>
  <si>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</si>
  <si>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</si>
  <si>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</si>
  <si>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</si>
  <si>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</si>
  <si>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</si>
  <si>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</si>
  <si>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</si>
  <si>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</si>
  <si>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</si>
  <si>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</si>
  <si>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</si>
  <si>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</si>
  <si>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</si>
  <si>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</si>
  <si>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</si>
  <si>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</si>
  <si>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</si>
  <si>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</si>
  <si>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</si>
  <si>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</si>
  <si>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</si>
  <si>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</si>
  <si>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</si>
  <si>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</si>
  <si>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</si>
  <si>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</si>
  <si>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</si>
  <si>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</si>
  <si>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</si>
  <si>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</si>
  <si>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</si>
  <si>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</si>
  <si>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</si>
  <si>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</si>
  <si>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</si>
  <si>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</si>
  <si>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</si>
  <si>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</si>
  <si>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</si>
  <si>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</si>
  <si>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</si>
  <si>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</si>
  <si>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</si>
  <si>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</si>
  <si>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</si>
  <si>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</si>
  <si>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</si>
  <si>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</si>
  <si>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</si>
  <si>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</si>
  <si>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</si>
  <si>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</si>
  <si>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</si>
  <si>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</si>
  <si>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</si>
  <si>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</si>
  <si>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</si>
  <si>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</si>
  <si>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</si>
  <si>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</si>
  <si>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</si>
  <si>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</si>
  <si>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</si>
  <si>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</si>
  <si>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</si>
  <si>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</si>
  <si>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</si>
  <si>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</si>
  <si>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</si>
  <si>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</si>
  <si>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</si>
  <si>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</si>
  <si>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</si>
  <si>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</si>
  <si>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</si>
  <si>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</si>
  <si>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</si>
  <si>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</si>
  <si>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</si>
  <si>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</si>
  <si>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</si>
  <si>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</si>
  <si>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</si>
  <si>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</si>
  <si>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</si>
  <si>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</si>
  <si>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</si>
  <si>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</si>
  <si>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</si>
  <si>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</si>
  <si>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</si>
  <si>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</si>
  <si>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</si>
  <si>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</si>
  <si>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</si>
  <si>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</si>
  <si>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</si>
  <si>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</si>
  <si>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</si>
  <si>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</si>
  <si>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</si>
  <si>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</si>
  <si>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</si>
  <si>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</si>
  <si>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</si>
  <si>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</si>
  <si>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</si>
  <si>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</si>
  <si>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</si>
  <si>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</si>
  <si>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</si>
  <si>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</si>
  <si>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</si>
  <si>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</si>
  <si>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</si>
  <si>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</si>
  <si>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</si>
  <si>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</si>
  <si>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</si>
  <si>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</si>
  <si>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</si>
  <si>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</si>
  <si>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</si>
  <si>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</si>
  <si>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</si>
  <si>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</si>
  <si>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</si>
  <si>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</si>
  <si>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</si>
  <si>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</si>
  <si>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</si>
  <si>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</si>
  <si>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</si>
  <si>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</si>
  <si>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</si>
  <si>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</si>
  <si>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</si>
  <si>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</si>
  <si>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</si>
  <si>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</si>
  <si>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</si>
  <si>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</si>
  <si>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</si>
  <si>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</si>
  <si>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</si>
  <si>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</si>
  <si>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</si>
  <si>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</si>
  <si>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</si>
  <si>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</si>
  <si>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</si>
  <si>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</si>
  <si>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</si>
  <si>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</si>
  <si>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</si>
  <si>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</si>
  <si>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</si>
  <si>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</si>
  <si>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</si>
  <si>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</si>
  <si>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</si>
  <si>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</si>
  <si>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</si>
  <si>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</si>
  <si>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</si>
  <si>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</si>
  <si>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</si>
  <si>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</si>
  <si>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</si>
  <si>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</si>
  <si>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</si>
  <si>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</si>
  <si>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</si>
  <si>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</si>
  <si>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</si>
  <si>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</si>
  <si>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</si>
  <si>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</si>
  <si>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</si>
  <si>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</si>
  <si>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</si>
  <si>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</si>
  <si>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</si>
  <si>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</si>
  <si>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</si>
  <si>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</si>
  <si>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</si>
  <si>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</si>
  <si>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</si>
  <si>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</si>
  <si>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</si>
  <si>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</si>
  <si>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</si>
  <si>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</si>
  <si>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</si>
  <si>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</si>
  <si>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</si>
  <si>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</si>
  <si>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</si>
  <si>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</si>
  <si>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</si>
  <si>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</si>
  <si>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</si>
  <si>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</si>
  <si>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</si>
  <si>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</si>
  <si>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</si>
  <si>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</si>
  <si>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</si>
  <si>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</si>
  <si>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</si>
  <si>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</si>
  <si>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</si>
  <si>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</si>
  <si>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</si>
  <si>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</si>
  <si>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</si>
  <si>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</si>
  <si>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</si>
  <si>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</si>
  <si>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</si>
  <si>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</si>
  <si>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</si>
  <si>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</si>
  <si>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</si>
  <si>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</si>
  <si>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</si>
  <si>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</si>
  <si>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</si>
  <si>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</si>
  <si>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</si>
  <si>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</si>
  <si>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</si>
  <si>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</si>
  <si>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</si>
  <si>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</si>
  <si>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</si>
  <si>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</si>
  <si>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</si>
  <si>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</si>
  <si>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</si>
  <si>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</si>
  <si>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</si>
  <si>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</si>
  <si>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</si>
  <si>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</si>
  <si>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</si>
  <si>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</si>
  <si>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</si>
  <si>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</si>
  <si>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</si>
  <si>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</si>
  <si>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</si>
  <si>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</si>
  <si>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</si>
  <si>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</si>
  <si>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</si>
  <si>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</si>
  <si>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</si>
  <si>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</si>
  <si>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</si>
  <si>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</si>
  <si>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</si>
  <si>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</si>
  <si>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</si>
  <si>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</si>
  <si>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</si>
  <si>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</si>
  <si>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</si>
  <si>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</si>
  <si>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</si>
  <si>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</si>
  <si>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</si>
  <si>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</si>
  <si>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</si>
  <si>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</si>
  <si>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</si>
  <si>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</si>
  <si>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</si>
  <si>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</si>
  <si>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</si>
  <si>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</si>
  <si>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</si>
  <si>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</si>
  <si>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</si>
  <si>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</si>
  <si>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</si>
  <si>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</si>
  <si>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</si>
  <si>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</si>
  <si>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</si>
  <si>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</si>
  <si>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</si>
  <si>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</si>
  <si>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</si>
  <si>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</si>
  <si>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</si>
  <si>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</si>
  <si>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</si>
  <si>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</si>
  <si>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</si>
  <si>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</si>
  <si>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</si>
  <si>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</si>
  <si>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</si>
  <si>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</si>
  <si>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</si>
  <si>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</si>
  <si>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</si>
  <si>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</si>
  <si>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</si>
  <si>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</si>
  <si>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</si>
  <si>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</si>
  <si>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</si>
  <si>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</si>
  <si>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</si>
  <si>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</si>
  <si>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</si>
  <si>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</si>
  <si>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</si>
  <si>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</si>
  <si>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</si>
  <si>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</si>
  <si>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</si>
  <si>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</si>
  <si>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</si>
  <si>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</si>
  <si>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</si>
  <si>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</si>
  <si>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</si>
  <si>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</si>
  <si>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</si>
  <si>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</si>
  <si>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</si>
  <si>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</si>
  <si>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</si>
  <si>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</si>
  <si>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</si>
  <si>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</si>
  <si>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</si>
  <si>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</si>
  <si>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</si>
  <si>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</si>
  <si>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</si>
  <si>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</si>
  <si>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</si>
  <si>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</si>
  <si>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</si>
  <si>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</si>
  <si>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</si>
  <si>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</si>
  <si>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</si>
  <si>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</si>
  <si>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</si>
  <si>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</si>
  <si>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</si>
  <si>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</si>
  <si>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</si>
  <si>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</si>
  <si>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</si>
  <si>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</si>
  <si>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</si>
  <si>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</si>
  <si>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</si>
  <si>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</si>
  <si>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</si>
  <si>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</si>
  <si>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</si>
  <si>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</si>
  <si>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</si>
  <si>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</si>
  <si>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</si>
  <si>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</si>
  <si>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</si>
  <si>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</si>
  <si>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</si>
  <si>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</si>
  <si>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</si>
  <si>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</si>
  <si>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</si>
  <si>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</si>
  <si>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</si>
  <si>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</si>
  <si>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</si>
  <si>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</si>
  <si>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</si>
  <si>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</si>
  <si>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</si>
  <si>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</si>
  <si>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</si>
  <si>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</si>
  <si>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</si>
  <si>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</si>
  <si>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</si>
  <si>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</si>
  <si>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</si>
  <si>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</si>
  <si>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</si>
  <si>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</si>
  <si>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</si>
  <si>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</si>
  <si>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</si>
  <si>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</si>
  <si>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</si>
  <si>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</si>
  <si>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</si>
  <si>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</si>
  <si>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</si>
  <si>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</si>
  <si>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</si>
  <si>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</si>
  <si>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</si>
  <si>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</si>
  <si>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</si>
  <si>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</si>
  <si>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</si>
  <si>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</si>
  <si>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</si>
  <si>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</si>
  <si>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</si>
  <si>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</si>
  <si>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</si>
  <si>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</si>
  <si>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</si>
  <si>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</si>
  <si>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</si>
  <si>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</si>
  <si>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</si>
  <si>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</si>
  <si>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</si>
  <si>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</si>
  <si>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</si>
  <si>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</si>
  <si>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</si>
  <si>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</si>
  <si>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</si>
  <si>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</si>
  <si>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</si>
  <si>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</si>
  <si>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</si>
  <si>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</si>
  <si>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</si>
  <si>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</si>
  <si>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</si>
  <si>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</si>
  <si>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</si>
  <si>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</si>
  <si>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</si>
  <si>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</si>
  <si>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</si>
  <si>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</si>
  <si>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</si>
  <si>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</si>
  <si>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</si>
  <si>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</si>
  <si>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</si>
  <si>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</si>
  <si>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</si>
  <si>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</si>
  <si>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</si>
  <si>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</si>
  <si>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</si>
  <si>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</si>
  <si>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</si>
  <si>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</si>
  <si>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</si>
  <si>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</si>
  <si>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</si>
  <si>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</si>
  <si>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</si>
  <si>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</si>
  <si>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</si>
  <si>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</si>
  <si>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</si>
  <si>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</si>
  <si>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</si>
  <si>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</si>
  <si>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</si>
  <si>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</si>
  <si>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</si>
  <si>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</si>
  <si>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</si>
  <si>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</si>
  <si>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</si>
  <si>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</si>
  <si>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</si>
  <si>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</si>
  <si>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</si>
  <si>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</si>
  <si>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</si>
  <si>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</si>
  <si>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</si>
  <si>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</si>
  <si>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</si>
  <si>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</si>
  <si>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</si>
  <si>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</si>
  <si>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</si>
  <si>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</si>
  <si>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</si>
  <si>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</si>
  <si>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</si>
  <si>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</si>
  <si>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</si>
  <si>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</si>
  <si>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</si>
  <si>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</si>
  <si>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</si>
  <si>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</si>
  <si>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</si>
  <si>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</si>
  <si>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</si>
  <si>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</si>
  <si>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</si>
  <si>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</si>
  <si>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</si>
  <si>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</si>
  <si>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</si>
  <si>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</si>
  <si>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</si>
  <si>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</si>
  <si>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</si>
  <si>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</si>
  <si>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</si>
  <si>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</si>
  <si>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</si>
  <si>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</si>
  <si>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</si>
  <si>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</si>
  <si>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</si>
  <si>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</si>
  <si>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</si>
  <si>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</si>
  <si>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</si>
  <si>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</si>
  <si>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</si>
  <si>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</si>
  <si>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</si>
  <si>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</si>
  <si>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</si>
  <si>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</si>
  <si>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</si>
  <si>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</si>
  <si>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</si>
  <si>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</si>
  <si>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</si>
  <si>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</si>
  <si>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</si>
  <si>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</si>
  <si>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</si>
  <si>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</si>
  <si>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</si>
  <si>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</si>
  <si>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</si>
  <si>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</si>
  <si>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</si>
  <si>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</si>
  <si>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</si>
  <si>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</si>
  <si>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</si>
  <si>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</si>
  <si>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</si>
  <si>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</si>
  <si>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</si>
  <si>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</si>
  <si>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</si>
  <si>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</si>
  <si>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</si>
  <si>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</si>
  <si>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</si>
  <si>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</si>
  <si>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</si>
  <si>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</si>
  <si>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</si>
  <si>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</si>
  <si>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</si>
  <si>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</si>
  <si>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</si>
  <si>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</si>
  <si>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</si>
  <si>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</si>
  <si>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</si>
  <si>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</si>
  <si>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</si>
  <si>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</si>
  <si>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</si>
  <si>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</si>
  <si>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</si>
  <si>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</si>
  <si>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</si>
  <si>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</si>
  <si>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</si>
  <si>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</si>
  <si>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</si>
  <si>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</si>
  <si>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</si>
  <si>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</si>
  <si>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</si>
  <si>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</si>
  <si>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</si>
  <si>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</si>
  <si>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</si>
  <si>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</si>
  <si>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</si>
  <si>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</si>
  <si>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</si>
  <si>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</si>
  <si>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</si>
  <si>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</si>
  <si>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</si>
  <si>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</si>
  <si>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</si>
  <si>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</si>
  <si>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</si>
  <si>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</si>
  <si>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</si>
  <si>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</si>
  <si>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</si>
  <si>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</si>
  <si>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</si>
  <si>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</si>
  <si>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</si>
  <si>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</si>
  <si>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</si>
  <si>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</si>
  <si>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</si>
  <si>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</si>
  <si>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</si>
  <si>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</si>
  <si>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</si>
  <si>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</si>
  <si>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</si>
  <si>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</si>
  <si>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</si>
  <si>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</si>
  <si>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</si>
  <si>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</si>
  <si>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</si>
  <si>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</si>
  <si>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</si>
  <si>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</si>
  <si>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</si>
  <si>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</si>
  <si>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</si>
  <si>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</si>
  <si>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</si>
  <si>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</si>
  <si>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</si>
  <si>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</si>
  <si>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</si>
  <si>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</si>
  <si>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</si>
  <si>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</si>
  <si>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</si>
  <si>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</si>
  <si>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</si>
  <si>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</si>
  <si>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</si>
  <si>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</si>
  <si>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</si>
  <si>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</si>
  <si>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</si>
  <si>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</si>
  <si>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</si>
  <si>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</si>
  <si>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</si>
  <si>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</si>
  <si>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</si>
  <si>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</si>
  <si>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</si>
  <si>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</si>
  <si>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</si>
  <si>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</si>
  <si>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</si>
  <si>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</si>
  <si>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</si>
  <si>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</si>
  <si>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</si>
  <si>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</si>
  <si>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</si>
  <si>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</si>
  <si>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</si>
  <si>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</si>
  <si>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</si>
  <si>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</si>
  <si>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</si>
  <si>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</si>
  <si>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</si>
  <si>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</si>
  <si>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</si>
  <si>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</si>
  <si>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</si>
  <si>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</si>
  <si>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</si>
  <si>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</si>
  <si>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</si>
  <si>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</si>
  <si>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</si>
  <si>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</si>
  <si>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</si>
  <si>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</si>
  <si>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</si>
  <si>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</si>
  <si>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</si>
  <si>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</si>
  <si>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</si>
  <si>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</si>
  <si>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</si>
  <si>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</si>
  <si>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</si>
  <si>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</si>
  <si>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</si>
  <si>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</si>
  <si>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</si>
  <si>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</si>
  <si>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</si>
  <si>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</si>
  <si>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</si>
  <si>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</si>
  <si>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</si>
  <si>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</si>
  <si>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</si>
  <si>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</si>
  <si>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</si>
  <si>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</si>
  <si>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</si>
  <si>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</si>
  <si>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</si>
  <si>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</si>
  <si>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</si>
  <si>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</si>
  <si>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</si>
  <si>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</si>
  <si>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</si>
  <si>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</si>
  <si>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</si>
  <si>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</si>
  <si>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</si>
  <si>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</si>
  <si>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</si>
  <si>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</si>
  <si>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</si>
  <si>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</si>
  <si>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</si>
  <si>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</si>
  <si>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</si>
  <si>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</si>
  <si>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</si>
  <si>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</si>
  <si>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</si>
  <si>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</si>
  <si>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</si>
  <si>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</si>
  <si>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</si>
  <si>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</si>
  <si>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</si>
  <si>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</si>
  <si>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</si>
  <si>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</si>
  <si>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</si>
  <si>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</si>
  <si>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</si>
  <si>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</si>
  <si>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</si>
  <si>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</si>
  <si>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</si>
  <si>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</si>
  <si>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</si>
  <si>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</si>
  <si>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</si>
  <si>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</si>
  <si>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</si>
  <si>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</si>
  <si>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</si>
  <si>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</si>
  <si>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</si>
  <si>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</si>
  <si>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</si>
  <si>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</si>
  <si>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</si>
  <si>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</si>
  <si>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</si>
  <si>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</si>
  <si>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</si>
  <si>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</si>
  <si>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</si>
  <si>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</si>
  <si>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</si>
  <si>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</si>
  <si>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</si>
  <si>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</si>
  <si>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</si>
  <si>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</si>
  <si>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</si>
  <si>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</si>
  <si>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</si>
  <si>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</si>
  <si>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</si>
  <si>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</si>
  <si>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</si>
  <si>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</si>
  <si>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</si>
  <si>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</si>
  <si>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</si>
  <si>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</si>
  <si>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</si>
  <si>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</si>
  <si>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</si>
  <si>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</si>
  <si>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</si>
  <si>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</si>
  <si>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</si>
  <si>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</si>
  <si>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</si>
  <si>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</si>
  <si>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</si>
  <si>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</si>
  <si>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</si>
  <si>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</si>
  <si>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</si>
  <si>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</si>
  <si>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</si>
  <si>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</si>
  <si>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</si>
  <si>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</si>
  <si>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</si>
  <si>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</si>
  <si>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</si>
  <si>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</si>
  <si>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</si>
  <si>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</si>
  <si>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</si>
  <si>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</si>
  <si>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</si>
  <si>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</si>
  <si>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</si>
  <si>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</si>
  <si>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</si>
  <si>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</si>
  <si>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</si>
  <si>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</si>
  <si>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</si>
  <si>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</si>
  <si>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</si>
  <si>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</si>
  <si>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</si>
  <si>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</si>
  <si>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</si>
  <si>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</si>
  <si>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</si>
  <si>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</si>
  <si>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</si>
  <si>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</si>
  <si>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</si>
  <si>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</si>
  <si>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</si>
  <si>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</si>
  <si>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</si>
  <si>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</si>
  <si>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</si>
  <si>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</si>
  <si>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</si>
  <si>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</si>
  <si>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</si>
  <si>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</si>
  <si>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</si>
  <si>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</si>
  <si>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</si>
  <si>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</si>
  <si>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</si>
  <si>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</si>
  <si>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</si>
  <si>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</si>
  <si>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</si>
  <si>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</si>
  <si>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</si>
  <si>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</si>
  <si>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</si>
  <si>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</si>
  <si>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</si>
  <si>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</si>
  <si>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</si>
  <si>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</si>
  <si>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</si>
  <si>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</si>
  <si>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</si>
  <si>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</si>
  <si>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</si>
  <si>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</si>
  <si>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</si>
  <si>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</si>
  <si>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</si>
  <si>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</si>
  <si>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</si>
  <si>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</si>
  <si>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</si>
  <si>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</si>
  <si>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</si>
  <si>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</si>
  <si>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</si>
  <si>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</si>
  <si>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</si>
  <si>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</si>
  <si>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</si>
  <si>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</si>
  <si>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</si>
  <si>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</si>
  <si>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</si>
  <si>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</si>
  <si>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</si>
  <si>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</si>
  <si>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</si>
  <si>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</si>
  <si>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</si>
  <si>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</si>
  <si>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</si>
  <si>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</si>
  <si>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</si>
  <si>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</si>
  <si>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</si>
  <si>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</si>
  <si>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</si>
  <si>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</si>
  <si>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</si>
  <si>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</si>
  <si>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</si>
  <si>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</si>
  <si>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</si>
  <si>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</si>
  <si>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</si>
  <si>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</si>
  <si>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</si>
  <si>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</si>
  <si>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</si>
  <si>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</si>
  <si>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</si>
  <si>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</si>
  <si>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</si>
  <si>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</si>
  <si>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</si>
  <si>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</si>
  <si>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</si>
  <si>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</si>
  <si>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</si>
  <si>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</si>
  <si>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</si>
  <si>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</si>
  <si>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</si>
  <si>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</si>
  <si>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</si>
  <si>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</si>
  <si>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</si>
  <si>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</si>
  <si>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</si>
  <si>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</si>
  <si>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</si>
  <si>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</si>
  <si>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</si>
  <si>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</si>
  <si>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</si>
  <si>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</si>
  <si>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</si>
  <si>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</si>
  <si>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</si>
  <si>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</si>
  <si>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</si>
  <si>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</si>
  <si>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</si>
  <si>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</si>
  <si>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</si>
  <si>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</si>
  <si>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</si>
  <si>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</si>
  <si>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</si>
  <si>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</si>
  <si>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</si>
  <si>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</si>
  <si>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</si>
  <si>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</si>
  <si>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</si>
  <si>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</si>
  <si>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</si>
  <si>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</si>
  <si>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</si>
  <si>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</si>
  <si>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</si>
  <si>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</si>
  <si>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</si>
  <si>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</si>
  <si>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</si>
  <si>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</si>
  <si>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</si>
  <si>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</si>
  <si>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</si>
  <si>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</si>
  <si>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</si>
  <si>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</si>
  <si>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</si>
  <si>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</si>
  <si>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</si>
  <si>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</si>
  <si>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</si>
  <si>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</si>
  <si>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</si>
  <si>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</si>
  <si>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</si>
  <si>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</si>
  <si>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</si>
  <si>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</si>
  <si>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</si>
  <si>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</si>
  <si>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</si>
  <si>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</si>
  <si>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</si>
  <si>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</si>
  <si>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</si>
  <si>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</si>
  <si>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</si>
  <si>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</si>
  <si>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</si>
  <si>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</si>
  <si>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</si>
  <si>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</si>
  <si>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</si>
  <si>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</si>
  <si>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</si>
  <si>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</si>
  <si>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</si>
  <si>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</si>
  <si>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</si>
  <si>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</si>
  <si>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</si>
  <si>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</si>
  <si>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</si>
  <si>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</si>
  <si>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</si>
  <si>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</si>
  <si>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</si>
  <si>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</si>
  <si>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</si>
  <si>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</si>
  <si>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</si>
  <si>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</si>
  <si>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</si>
  <si>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</si>
  <si>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</si>
  <si>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</si>
  <si>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</si>
  <si>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</si>
  <si>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</si>
  <si>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</si>
  <si>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</si>
  <si>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</si>
  <si>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</si>
  <si>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</si>
  <si>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</si>
  <si>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</si>
  <si>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</si>
  <si>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</si>
  <si>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</si>
  <si>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</si>
  <si>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</si>
  <si>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</si>
  <si>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</si>
  <si>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</si>
  <si>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</si>
  <si>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</si>
  <si>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</si>
  <si>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</si>
  <si>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</si>
  <si>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</si>
  <si>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</si>
  <si>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</si>
  <si>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</si>
  <si>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</si>
  <si>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</si>
  <si>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</si>
  <si>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</si>
  <si>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</si>
  <si>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</si>
  <si>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</si>
  <si>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</si>
  <si>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</si>
  <si>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</si>
  <si>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</si>
  <si>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</si>
  <si>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</si>
  <si>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</si>
  <si>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</si>
  <si>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</si>
  <si>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</si>
  <si>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</si>
  <si>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</si>
  <si>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</si>
  <si>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</si>
  <si>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</si>
  <si>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</si>
  <si>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</si>
  <si>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</si>
  <si>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</si>
  <si>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</si>
  <si>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</si>
  <si>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</si>
  <si>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</si>
  <si>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</si>
  <si>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</si>
  <si>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</si>
  <si>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</si>
  <si>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</si>
  <si>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</si>
  <si>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</si>
  <si>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</si>
  <si>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</si>
  <si>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</si>
  <si>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</si>
  <si>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</si>
  <si>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</si>
  <si>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</si>
  <si>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</si>
  <si>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</si>
  <si>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</si>
  <si>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</si>
  <si>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</si>
  <si>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</si>
  <si>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</si>
  <si>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</si>
  <si>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</si>
  <si>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</si>
  <si>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</si>
  <si>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</si>
  <si>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</si>
  <si>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</si>
  <si>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</si>
  <si>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</si>
  <si>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</si>
  <si>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</si>
  <si>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</si>
  <si>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</si>
  <si>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</si>
  <si>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</si>
  <si>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</si>
  <si>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</si>
  <si>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</si>
  <si>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</si>
  <si>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</si>
  <si>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</si>
  <si>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</si>
  <si>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</si>
  <si>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</si>
  <si>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</si>
  <si>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</si>
  <si>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</si>
  <si>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</si>
  <si>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</si>
  <si>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</si>
  <si>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</si>
  <si>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</si>
  <si>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</si>
  <si>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</si>
  <si>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</si>
  <si>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</si>
  <si>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</si>
  <si>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</si>
  <si>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</si>
  <si>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</si>
  <si>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</si>
  <si>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</si>
  <si>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</si>
  <si>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</si>
  <si>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</si>
  <si>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</si>
  <si>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</si>
  <si>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</si>
  <si>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</si>
  <si>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</si>
  <si>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</si>
  <si>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</si>
  <si>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</si>
  <si>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</si>
  <si>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</si>
  <si>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</si>
  <si>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</si>
  <si>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</si>
  <si>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</si>
  <si>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</si>
  <si>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</si>
  <si>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</si>
  <si>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</si>
  <si>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</si>
  <si>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</si>
  <si>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</si>
  <si>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</si>
  <si>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</si>
  <si>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</si>
  <si>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</si>
  <si>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</si>
  <si>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</si>
  <si>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</si>
  <si>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</si>
  <si>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</si>
  <si>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</si>
  <si>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</si>
  <si>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</si>
  <si>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</si>
  <si>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</si>
  <si>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</si>
  <si>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</si>
  <si>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</si>
  <si>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</si>
  <si>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</si>
  <si>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</si>
  <si>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</si>
  <si>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</si>
  <si>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</si>
  <si>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</si>
  <si>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</si>
  <si>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</si>
  <si>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</si>
  <si>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</si>
  <si>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</si>
  <si>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</si>
  <si>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</si>
  <si>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</si>
  <si>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</si>
  <si>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</si>
  <si>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</si>
  <si>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</si>
  <si>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</si>
  <si>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</si>
  <si>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</si>
  <si>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</si>
  <si>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</si>
  <si>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</si>
  <si>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</si>
  <si>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</si>
  <si>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</si>
  <si>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</si>
  <si>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</si>
  <si>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</si>
  <si>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</si>
  <si>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</si>
  <si>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</si>
  <si>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</si>
  <si>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</si>
  <si>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</si>
  <si>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</si>
  <si>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</si>
  <si>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</si>
  <si>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</si>
  <si>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</si>
  <si>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</si>
  <si>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</si>
  <si>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</si>
  <si>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</si>
  <si>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</si>
  <si>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</si>
  <si>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</si>
  <si>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</si>
  <si>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</si>
  <si>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</si>
  <si>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</si>
  <si>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</si>
  <si>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</si>
  <si>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</si>
  <si>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</si>
  <si>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</si>
  <si>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</si>
  <si>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</si>
  <si>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</si>
  <si>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</si>
  <si>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</si>
  <si>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</si>
  <si>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</si>
  <si>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</si>
  <si>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</si>
  <si>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</si>
  <si>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</si>
  <si>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</si>
  <si>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</si>
  <si>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</si>
  <si>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</si>
  <si>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</si>
  <si>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</si>
  <si>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</si>
  <si>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</si>
  <si>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</si>
  <si>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</si>
  <si>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</si>
  <si>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</si>
  <si>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</si>
  <si>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</si>
  <si>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</si>
  <si>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</si>
  <si>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</si>
  <si>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</si>
  <si>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</si>
  <si>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</si>
  <si>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</si>
  <si>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</si>
  <si>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</si>
  <si>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</si>
  <si>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</si>
  <si>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</si>
  <si>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</si>
  <si>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</si>
  <si>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</si>
  <si>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</si>
  <si>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</si>
  <si>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</si>
  <si>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</si>
  <si>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</si>
  <si>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</si>
  <si>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</si>
  <si>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</si>
  <si>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</si>
  <si>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</si>
  <si>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</si>
  <si>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</si>
  <si>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</si>
  <si>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</si>
  <si>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</si>
  <si>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</si>
  <si>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</si>
  <si>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</si>
  <si>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</si>
  <si>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</si>
  <si>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</si>
  <si>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</si>
  <si>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</si>
  <si>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</si>
  <si>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</si>
  <si>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</si>
  <si>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</si>
  <si>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</si>
  <si>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</si>
  <si>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</si>
  <si>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</si>
  <si>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</si>
  <si>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</si>
  <si>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</si>
  <si>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</si>
  <si>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</si>
  <si>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</si>
  <si>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</si>
  <si>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</si>
  <si>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</si>
  <si>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</si>
  <si>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</si>
  <si>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</si>
  <si>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</si>
  <si>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</si>
  <si>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</si>
  <si>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</si>
  <si>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</si>
  <si>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</si>
  <si>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</si>
  <si>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</si>
  <si>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</si>
  <si>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</si>
  <si>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</si>
  <si>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</si>
  <si>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</si>
  <si>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</si>
  <si>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</si>
  <si>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</si>
  <si>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</si>
  <si>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</si>
  <si>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</si>
  <si>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</si>
  <si>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</si>
  <si>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</si>
  <si>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</si>
  <si>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</si>
  <si>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</si>
  <si>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</si>
  <si>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</si>
  <si>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</si>
  <si>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</si>
  <si>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</si>
  <si>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</si>
  <si>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</si>
  <si>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</si>
  <si>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</si>
  <si>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</si>
  <si>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</si>
  <si>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</si>
  <si>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</si>
  <si>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</si>
  <si>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</si>
  <si>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</si>
  <si>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</si>
  <si>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</si>
  <si>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</si>
  <si>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</si>
  <si>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</si>
  <si>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</si>
  <si>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</si>
  <si>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</si>
  <si>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</si>
  <si>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</si>
  <si>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</si>
  <si>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</si>
  <si>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</si>
  <si>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</si>
  <si>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</si>
  <si>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</si>
  <si>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</si>
  <si>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</si>
  <si>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</si>
  <si>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</si>
  <si>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</si>
  <si>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</si>
  <si>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</si>
  <si>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</si>
  <si>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</si>
  <si>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</si>
  <si>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</si>
  <si>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</si>
  <si>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</si>
  <si>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</si>
  <si>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</si>
  <si>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</si>
  <si>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</si>
  <si>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</si>
  <si>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</si>
  <si>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</si>
  <si>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</si>
  <si>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</si>
  <si>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</si>
  <si>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</si>
  <si>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</si>
  <si>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</si>
  <si>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</si>
  <si>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</si>
  <si>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</si>
  <si>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</si>
  <si>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</si>
  <si>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</si>
  <si>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</si>
  <si>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</si>
  <si>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</si>
  <si>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</si>
  <si>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</si>
  <si>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</si>
  <si>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</si>
  <si>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</si>
  <si>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</si>
  <si>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</si>
  <si>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</si>
  <si>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</si>
  <si>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</si>
  <si>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</si>
  <si>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</si>
  <si>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</si>
  <si>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</si>
  <si>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</si>
  <si>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</si>
  <si>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</si>
  <si>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</si>
  <si>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</si>
  <si>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</si>
  <si>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</si>
  <si>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</si>
  <si>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</si>
  <si>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</si>
  <si>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</si>
  <si>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</si>
  <si>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</si>
  <si>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</si>
  <si>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</si>
  <si>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</si>
  <si>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</si>
  <si>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</si>
  <si>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</si>
  <si>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</si>
  <si>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</si>
  <si>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</si>
  <si>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</si>
  <si>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</si>
  <si>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</si>
  <si>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</si>
  <si>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</si>
  <si>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</si>
  <si>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</si>
  <si>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</si>
  <si>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</si>
  <si>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</si>
  <si>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</si>
  <si>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</si>
  <si>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</si>
  <si>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</si>
  <si>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</si>
  <si>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</si>
  <si>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</si>
  <si>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</si>
  <si>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</si>
  <si>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</si>
  <si>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</si>
  <si>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</si>
  <si>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</si>
  <si>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</si>
  <si>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</si>
  <si>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</si>
  <si>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</si>
  <si>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</si>
  <si>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</si>
  <si>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</si>
  <si>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</si>
  <si>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</si>
  <si>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</si>
  <si>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</si>
  <si>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</si>
  <si>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</si>
  <si>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</si>
  <si>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</si>
  <si>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</si>
  <si>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</si>
  <si>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</si>
  <si>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</si>
  <si>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</si>
  <si>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</si>
  <si>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</si>
  <si>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</si>
  <si>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</si>
  <si>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</si>
  <si>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</si>
  <si>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</si>
  <si>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</si>
  <si>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</si>
  <si>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</si>
  <si>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</si>
  <si>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</si>
  <si>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</si>
  <si>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</si>
  <si>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</si>
  <si>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</si>
  <si>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</si>
  <si>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</si>
  <si>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</si>
  <si>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</si>
  <si>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</si>
  <si>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</si>
  <si>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</si>
  <si>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</si>
  <si>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</si>
  <si>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</si>
  <si>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</si>
  <si>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</si>
  <si>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</si>
  <si>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</si>
  <si>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</si>
  <si>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</si>
  <si>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</si>
  <si>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</si>
  <si>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</si>
  <si>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</si>
  <si>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</si>
  <si>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</si>
  <si>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</si>
  <si>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</si>
  <si>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</si>
  <si>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</si>
  <si>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</si>
  <si>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</si>
  <si>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</si>
  <si>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</si>
  <si>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</si>
  <si>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</si>
  <si>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</si>
  <si>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</si>
  <si>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</si>
  <si>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</si>
  <si>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</si>
  <si>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</si>
  <si>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</si>
  <si>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</si>
  <si>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</si>
  <si>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</si>
  <si>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</si>
  <si>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</si>
  <si>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</si>
  <si>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</si>
  <si>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</si>
  <si>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</si>
  <si>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</si>
  <si>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</si>
  <si>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</si>
  <si>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</si>
  <si>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</si>
  <si>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</si>
  <si>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</si>
  <si>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</si>
  <si>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</si>
  <si>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</si>
  <si>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</si>
  <si>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</si>
  <si>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</si>
  <si>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</si>
  <si>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</si>
  <si>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</si>
  <si>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</si>
  <si>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</si>
  <si>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</si>
  <si>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</si>
  <si>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</si>
  <si>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</si>
  <si>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</si>
  <si>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</si>
  <si>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</si>
  <si>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</si>
  <si>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</si>
  <si>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</si>
  <si>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</si>
  <si>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</si>
  <si>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</si>
  <si>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</si>
  <si>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</si>
  <si>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</si>
  <si>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</si>
  <si>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</si>
  <si>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</si>
  <si>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</si>
  <si>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</si>
  <si>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</si>
  <si>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</si>
  <si>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</si>
  <si>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</si>
  <si>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</si>
  <si>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</si>
  <si>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</si>
  <si>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</si>
  <si>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</si>
  <si>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</si>
  <si>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</si>
  <si>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</si>
  <si>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</si>
  <si>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</si>
  <si>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</si>
  <si>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</si>
  <si>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</si>
  <si>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</si>
  <si>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</si>
  <si>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</si>
  <si>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</si>
  <si>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</si>
  <si>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</si>
  <si>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</si>
  <si>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</si>
  <si>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</si>
  <si>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</si>
  <si>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</si>
  <si>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</si>
  <si>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</si>
  <si>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</si>
  <si>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</si>
  <si>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</si>
  <si>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</si>
  <si>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</si>
  <si>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</si>
  <si>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</si>
  <si>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</si>
  <si>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</si>
  <si>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</si>
  <si>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</si>
  <si>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</si>
  <si>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</si>
  <si>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</si>
  <si>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</si>
  <si>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</si>
  <si>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</si>
  <si>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</si>
  <si>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</si>
  <si>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</si>
  <si>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</si>
  <si>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</si>
  <si>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</si>
  <si>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</si>
  <si>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</si>
  <si>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</si>
  <si>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</si>
  <si>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</si>
  <si>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</si>
  <si>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</si>
  <si>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</si>
  <si>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</si>
  <si>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</si>
  <si>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</si>
  <si>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</si>
  <si>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</si>
  <si>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</si>
  <si>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</si>
  <si>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</si>
  <si>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</si>
  <si>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</si>
  <si>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</si>
  <si>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</si>
  <si>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</si>
  <si>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</si>
  <si>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</si>
  <si>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</si>
  <si>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</si>
  <si>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</si>
  <si>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</si>
  <si>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</si>
  <si>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</si>
  <si>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</si>
  <si>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</si>
  <si>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</si>
  <si>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</si>
  <si>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</si>
  <si>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</si>
  <si>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</si>
  <si>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</si>
  <si>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</si>
  <si>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</si>
  <si>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</si>
  <si>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</si>
  <si>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</si>
  <si>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</si>
  <si>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</si>
  <si>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</si>
  <si>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</si>
  <si>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</si>
  <si>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</si>
  <si>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</si>
  <si>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</si>
  <si>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</si>
  <si>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</si>
  <si>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</si>
  <si>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</si>
  <si>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</si>
  <si>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</si>
  <si>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</si>
  <si>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</si>
  <si>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</si>
  <si>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</si>
  <si>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</si>
  <si>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</si>
  <si>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</si>
  <si>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</si>
  <si>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</si>
  <si>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</si>
  <si>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</si>
  <si>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</si>
  <si>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</si>
  <si>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</si>
  <si>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</si>
  <si>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</si>
  <si>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</si>
  <si>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</si>
  <si>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</si>
  <si>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</si>
  <si>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</si>
  <si>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</si>
  <si>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</si>
  <si>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</si>
  <si>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</si>
  <si>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</si>
  <si>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</si>
  <si>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</si>
  <si>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</si>
  <si>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</si>
  <si>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</si>
  <si>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</si>
  <si>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</si>
  <si>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</si>
  <si>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</si>
  <si>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</si>
  <si>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</si>
  <si>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</si>
  <si>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</si>
  <si>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</si>
  <si>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</si>
  <si>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</si>
  <si>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</si>
  <si>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</si>
  <si>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</si>
  <si>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</si>
  <si>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</si>
  <si>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</si>
  <si>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</si>
  <si>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</si>
  <si>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</si>
  <si>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</si>
  <si>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</si>
  <si>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</si>
  <si>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</si>
  <si>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</si>
  <si>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</si>
  <si>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</si>
  <si>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</si>
  <si>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</si>
  <si>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</si>
  <si>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</si>
  <si>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</si>
  <si>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</si>
  <si>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</si>
  <si>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</si>
  <si>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</si>
  <si>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</si>
  <si>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</si>
  <si>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</si>
  <si>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</si>
  <si>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</si>
  <si>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</si>
  <si>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</si>
  <si>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</si>
  <si>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</si>
  <si>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</si>
  <si>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</si>
  <si>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</si>
  <si>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</si>
  <si>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</si>
  <si>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</si>
  <si>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</si>
  <si>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</si>
  <si>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</si>
  <si>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</si>
  <si>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</si>
  <si>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</si>
  <si>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</si>
  <si>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</si>
  <si>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</si>
  <si>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</si>
  <si>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</si>
  <si>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</si>
  <si>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</si>
  <si>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</si>
  <si>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</si>
  <si>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</si>
  <si>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</si>
  <si>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</si>
  <si>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</si>
  <si>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</si>
  <si>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</si>
  <si>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</si>
  <si>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</si>
  <si>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</si>
  <si>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</si>
  <si>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</si>
  <si>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</si>
  <si>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</si>
  <si>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</si>
  <si>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</si>
  <si>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</si>
  <si>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</si>
  <si>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</si>
  <si>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</si>
  <si>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</si>
  <si>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</si>
  <si>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</si>
  <si>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</si>
  <si>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</si>
  <si>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</si>
  <si>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</si>
  <si>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</si>
  <si>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</si>
  <si>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</si>
  <si>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</si>
  <si>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</si>
  <si>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</si>
  <si>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</si>
  <si>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</si>
  <si>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</si>
  <si>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</si>
  <si>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</si>
  <si>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</si>
  <si>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</si>
  <si>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</si>
  <si>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</si>
  <si>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</si>
  <si>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</si>
  <si>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</si>
  <si>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</si>
  <si>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</si>
  <si>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</si>
  <si>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</si>
  <si>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</si>
  <si>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</si>
  <si>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</si>
  <si>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</si>
  <si>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</si>
  <si>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</si>
  <si>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</si>
  <si>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</si>
  <si>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</si>
  <si>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</si>
  <si>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</si>
  <si>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</si>
  <si>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</si>
  <si>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</si>
  <si>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</si>
  <si>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</si>
  <si>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</si>
  <si>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</si>
  <si>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</si>
  <si>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</si>
  <si>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</si>
  <si>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</si>
  <si>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</si>
  <si>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</si>
  <si>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</si>
  <si>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</si>
  <si>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</si>
  <si>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</si>
  <si>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</si>
  <si>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</si>
  <si>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</si>
  <si>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</si>
  <si>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</si>
  <si>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</si>
  <si>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</si>
  <si>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</si>
  <si>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</si>
  <si>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</si>
  <si>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</si>
  <si>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</si>
  <si>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</si>
  <si>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</si>
  <si>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</si>
  <si>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</si>
  <si>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</si>
  <si>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</si>
  <si>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</si>
  <si>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</si>
  <si>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</si>
  <si>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</si>
  <si>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</si>
  <si>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</si>
  <si>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</si>
  <si>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</si>
  <si>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</si>
  <si>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</si>
  <si>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</si>
  <si>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</si>
  <si>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</si>
  <si>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</si>
  <si>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</si>
  <si>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</si>
  <si>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</si>
  <si>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</si>
  <si>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</si>
  <si>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</si>
  <si>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</si>
  <si>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</si>
  <si>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</si>
  <si>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</si>
  <si>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</si>
  <si>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</si>
  <si>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</si>
  <si>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</si>
  <si>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</si>
  <si>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</si>
  <si>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</si>
  <si>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</si>
  <si>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</si>
  <si>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</si>
  <si>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</si>
  <si>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</si>
  <si>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</si>
  <si>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</si>
  <si>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</si>
  <si>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</si>
  <si>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</si>
  <si>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</si>
  <si>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</si>
  <si>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</si>
  <si>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</si>
  <si>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</si>
  <si>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</si>
  <si>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</si>
  <si>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</si>
  <si>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</si>
  <si>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</si>
  <si>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</si>
  <si>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</si>
  <si>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</si>
  <si>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</si>
  <si>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</si>
  <si>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</si>
  <si>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</si>
  <si>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</si>
  <si>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</si>
  <si>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</si>
  <si>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</si>
  <si>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</si>
  <si>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</si>
  <si>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</si>
  <si>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</si>
  <si>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</si>
  <si>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</si>
  <si>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</si>
  <si>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</si>
  <si>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</si>
  <si>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</si>
  <si>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</si>
  <si>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</si>
  <si>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</si>
  <si>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</si>
  <si>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</si>
  <si>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</si>
  <si>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</si>
  <si>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</si>
  <si>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</si>
  <si>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</si>
  <si>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</si>
  <si>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</si>
  <si>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</si>
  <si>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</si>
  <si>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</si>
  <si>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</si>
  <si>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</si>
  <si>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</si>
  <si>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</si>
  <si>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</si>
  <si>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</si>
  <si>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</si>
  <si>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</si>
  <si>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</si>
  <si>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</si>
  <si>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</si>
  <si>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</si>
  <si>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</si>
  <si>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</si>
  <si>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</si>
  <si>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</si>
  <si>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</si>
  <si>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</si>
  <si>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</si>
  <si>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</si>
  <si>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</si>
  <si>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</si>
  <si>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</si>
  <si>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</si>
  <si>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</si>
  <si>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</si>
  <si>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</si>
  <si>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</si>
  <si>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</si>
  <si>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</si>
  <si>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</si>
  <si>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</si>
  <si>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</si>
  <si>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</si>
  <si>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</si>
  <si>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</si>
  <si>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</si>
  <si>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</si>
  <si>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</si>
  <si>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</si>
  <si>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</si>
  <si>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</si>
  <si>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</si>
  <si>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</si>
  <si>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</si>
  <si>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</si>
  <si>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</si>
  <si>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</si>
  <si>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</si>
  <si>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</si>
  <si>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</si>
  <si>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</si>
  <si>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</si>
  <si>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</si>
  <si>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</si>
  <si>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</si>
  <si>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</si>
  <si>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</si>
  <si>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</si>
  <si>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</si>
  <si>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</si>
  <si>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</si>
  <si>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</si>
  <si>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</si>
  <si>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</si>
  <si>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</si>
  <si>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</si>
  <si>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</si>
  <si>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</si>
  <si>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</si>
  <si>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</si>
  <si>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</si>
  <si>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</si>
  <si>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</si>
  <si>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</si>
  <si>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</si>
  <si>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</si>
  <si>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</si>
  <si>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</si>
  <si>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</si>
  <si>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</si>
  <si>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</si>
  <si>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</si>
  <si>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</si>
  <si>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</si>
  <si>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</si>
  <si>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</si>
  <si>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</si>
  <si>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</si>
  <si>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</si>
  <si>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</si>
  <si>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</si>
  <si>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</si>
  <si>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</si>
  <si>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</si>
  <si>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</si>
  <si>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</si>
  <si>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</si>
  <si>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</si>
  <si>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</si>
  <si>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</si>
  <si>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</si>
  <si>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</si>
  <si>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</si>
  <si>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</si>
  <si>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</si>
  <si>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</si>
  <si>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</si>
  <si>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</si>
  <si>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</si>
  <si>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</si>
  <si>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</si>
  <si>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</si>
  <si>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</si>
  <si>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</si>
  <si>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</si>
  <si>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</si>
  <si>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</si>
  <si>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</si>
  <si>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</si>
  <si>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</si>
  <si>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</si>
  <si>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</si>
  <si>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</si>
  <si>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</si>
  <si>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</si>
  <si>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</si>
  <si>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</si>
  <si>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</si>
  <si>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</si>
  <si>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</si>
  <si>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</si>
  <si>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</si>
  <si>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</si>
  <si>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</si>
  <si>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</si>
  <si>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</si>
  <si>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</si>
  <si>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</si>
  <si>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</si>
  <si>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</si>
  <si>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</si>
  <si>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</si>
  <si>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</si>
  <si>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</si>
  <si>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</si>
  <si>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</si>
  <si>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</si>
  <si>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</si>
  <si>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</si>
  <si>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</si>
  <si>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</si>
  <si>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</si>
  <si>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</si>
  <si>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</si>
  <si>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</si>
  <si>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</si>
  <si>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</si>
  <si>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</si>
  <si>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</si>
  <si>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</si>
  <si>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</si>
  <si>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</si>
  <si>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</si>
  <si>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</si>
  <si>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</si>
  <si>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</si>
  <si>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</si>
  <si>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</si>
  <si>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</si>
  <si>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</si>
  <si>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</si>
  <si>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</si>
  <si>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</si>
  <si>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</si>
  <si>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</si>
  <si>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</si>
  <si>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</si>
  <si>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</si>
  <si>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</si>
  <si>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</si>
  <si>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</si>
  <si>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</si>
  <si>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</si>
  <si>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</si>
  <si>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</si>
  <si>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</si>
  <si>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</si>
  <si>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</si>
  <si>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</si>
  <si>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</si>
  <si>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</si>
  <si>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</si>
  <si>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</si>
  <si>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</si>
  <si>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</si>
  <si>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</si>
  <si>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</si>
  <si>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</si>
  <si>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</si>
  <si>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</si>
  <si>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</si>
  <si>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</si>
  <si>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</si>
  <si>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</si>
  <si>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</si>
  <si>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</si>
  <si>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</si>
  <si>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</si>
  <si>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</si>
  <si>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</si>
  <si>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</si>
  <si>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</si>
  <si>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</si>
  <si>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</si>
  <si>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</si>
  <si>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</si>
  <si>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</si>
  <si>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</si>
  <si>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</si>
  <si>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</si>
  <si>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</si>
  <si>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</si>
  <si>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</si>
  <si>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</si>
  <si>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</si>
  <si>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</si>
  <si>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</si>
  <si>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</si>
  <si>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</si>
  <si>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</si>
  <si>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</si>
  <si>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</si>
  <si>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</si>
  <si>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</si>
  <si>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</si>
  <si>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</si>
  <si>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</si>
  <si>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</si>
  <si>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</si>
  <si>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</si>
  <si>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</si>
  <si>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</si>
  <si>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</si>
  <si>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</si>
  <si>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</si>
  <si>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</si>
  <si>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</si>
  <si>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</si>
  <si>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</si>
  <si>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</si>
  <si>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</si>
  <si>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</si>
  <si>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</si>
  <si>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</si>
  <si>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</si>
  <si>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</si>
  <si>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</si>
  <si>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</si>
  <si>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</si>
  <si>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</si>
  <si>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</si>
  <si>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</si>
  <si>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</si>
  <si>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</si>
  <si>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</si>
  <si>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</si>
  <si>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</si>
  <si>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</si>
  <si>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</si>
  <si>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</si>
  <si>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</si>
  <si>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</si>
  <si>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</si>
  <si>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</si>
  <si>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</si>
  <si>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</si>
  <si>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</si>
  <si>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</si>
  <si>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</si>
  <si>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</si>
  <si>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</si>
  <si>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</si>
  <si>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</si>
  <si>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</si>
  <si>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</si>
  <si>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</si>
  <si>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</si>
  <si>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</si>
  <si>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</si>
  <si>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</si>
  <si>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</si>
  <si>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</si>
  <si>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</si>
  <si>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</si>
  <si>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</si>
  <si>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</si>
  <si>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</si>
  <si>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</si>
  <si>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</si>
  <si>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</si>
  <si>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</si>
  <si>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</si>
  <si>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</si>
  <si>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</si>
  <si>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</si>
  <si>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</si>
  <si>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</si>
  <si>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</si>
  <si>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</si>
  <si>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</si>
  <si>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</si>
  <si>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</si>
  <si>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</si>
  <si>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</si>
  <si>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</si>
  <si>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</si>
  <si>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</si>
  <si>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</si>
  <si>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</si>
  <si>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</si>
  <si>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</si>
  <si>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</si>
  <si>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</si>
  <si>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</si>
  <si>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</si>
  <si>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</si>
  <si>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</si>
  <si>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</si>
  <si>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</si>
  <si>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</si>
  <si>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</si>
  <si>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</si>
  <si>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</si>
  <si>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</si>
  <si>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</si>
  <si>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</si>
  <si>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</si>
  <si>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</si>
  <si>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</si>
  <si>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</si>
  <si>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</si>
  <si>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</si>
  <si>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</si>
  <si>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</si>
  <si>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</si>
  <si>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</si>
  <si>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</si>
  <si>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</si>
  <si>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</si>
  <si>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</si>
  <si>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</si>
  <si>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</si>
  <si>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</si>
  <si>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</si>
  <si>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</si>
  <si>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</si>
  <si>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</si>
  <si>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</si>
  <si>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</si>
  <si>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</si>
  <si>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</si>
  <si>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</si>
  <si>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</si>
  <si>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</si>
  <si>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</si>
  <si>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</si>
  <si>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</si>
  <si>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</si>
  <si>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</si>
  <si>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</si>
  <si>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</si>
  <si>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</si>
  <si>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</si>
  <si>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</si>
  <si>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</si>
  <si>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</si>
  <si>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</si>
  <si>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</si>
  <si>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</si>
  <si>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</si>
  <si>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</si>
  <si>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</si>
  <si>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</si>
  <si>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</si>
  <si>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</si>
  <si>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</si>
  <si>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</si>
  <si>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</si>
  <si>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</si>
  <si>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</si>
  <si>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</si>
  <si>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</si>
  <si>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</si>
  <si>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</si>
  <si>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</si>
  <si>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</si>
  <si>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</si>
  <si>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</si>
  <si>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</si>
  <si>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</si>
  <si>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</si>
  <si>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</si>
  <si>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</si>
  <si>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</si>
  <si>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</si>
  <si>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</si>
  <si>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</si>
  <si>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</si>
  <si>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</si>
  <si>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</si>
  <si>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</si>
  <si>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</si>
  <si>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</si>
  <si>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</si>
  <si>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</si>
  <si>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</si>
  <si>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</si>
  <si>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</si>
  <si>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</si>
  <si>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</si>
  <si>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</si>
  <si>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</si>
  <si>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</si>
  <si>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</si>
  <si>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</si>
  <si>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</si>
  <si>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</si>
  <si>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</si>
  <si>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</si>
  <si>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</si>
  <si>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</si>
  <si>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</si>
  <si>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</si>
  <si>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</si>
  <si>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</si>
  <si>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</si>
  <si>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</si>
  <si>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</si>
  <si>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</si>
  <si>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</si>
  <si>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</si>
  <si>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</si>
  <si>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</si>
  <si>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</si>
  <si>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</si>
  <si>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</si>
  <si>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</si>
  <si>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</si>
  <si>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</si>
  <si>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</si>
  <si>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</si>
  <si>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</si>
  <si>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</si>
  <si>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</si>
  <si>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</si>
  <si>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</si>
  <si>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</si>
  <si>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</si>
  <si>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</si>
  <si>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</si>
  <si>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</si>
  <si>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</si>
  <si>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</si>
  <si>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</si>
  <si>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</si>
  <si>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</si>
  <si>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</si>
  <si>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</si>
  <si>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</si>
  <si>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</si>
  <si>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</si>
  <si>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</si>
  <si>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</si>
  <si>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</si>
  <si>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</si>
  <si>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</si>
  <si>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</si>
  <si>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</si>
  <si>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</si>
  <si>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</si>
  <si>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</si>
  <si>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</si>
  <si>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</si>
  <si>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</si>
  <si>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</si>
  <si>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</si>
  <si>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</si>
  <si>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</si>
  <si>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</si>
  <si>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</si>
  <si>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</si>
  <si>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</si>
  <si>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</si>
  <si>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</si>
  <si>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</si>
  <si>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</si>
  <si>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</si>
  <si>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</si>
  <si>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</si>
  <si>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</si>
  <si>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</si>
  <si>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</si>
  <si>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</si>
  <si>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</si>
  <si>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</si>
  <si>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</si>
  <si>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</si>
  <si>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</si>
  <si>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</si>
  <si>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</si>
  <si>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</si>
  <si>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</si>
  <si>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</si>
  <si>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</si>
  <si>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</si>
  <si>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</si>
  <si>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</si>
  <si>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</si>
  <si>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</si>
  <si>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</si>
  <si>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</si>
  <si>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</si>
  <si>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</si>
  <si>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</si>
  <si>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</si>
  <si>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</si>
  <si>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</si>
  <si>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</si>
  <si>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</si>
  <si>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</si>
  <si>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</si>
  <si>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</si>
  <si>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</si>
  <si>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</si>
  <si>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</si>
  <si>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</si>
  <si>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</si>
  <si>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</si>
  <si>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</si>
  <si>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</si>
  <si>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</si>
  <si>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</si>
  <si>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</si>
  <si>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</si>
  <si>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</si>
  <si>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</si>
  <si>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</si>
  <si>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</si>
  <si>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</si>
  <si>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</si>
  <si>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</si>
  <si>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</si>
  <si>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</si>
  <si>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</si>
  <si>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</si>
  <si>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</si>
  <si>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</si>
  <si>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</si>
  <si>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</si>
  <si>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</si>
  <si>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</si>
  <si>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</si>
  <si>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</si>
  <si>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</si>
  <si>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</si>
  <si>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</si>
  <si>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</si>
  <si>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</si>
  <si>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</si>
  <si>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</si>
  <si>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</si>
  <si>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</si>
  <si>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</si>
  <si>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</si>
  <si>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</si>
  <si>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</si>
  <si>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</si>
  <si>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</si>
  <si>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</si>
  <si>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</si>
  <si>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</si>
  <si>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</si>
  <si>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</si>
  <si>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</si>
  <si>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</si>
  <si>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</si>
  <si>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</si>
  <si>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</si>
  <si>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</si>
  <si>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</si>
  <si>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</si>
  <si>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</si>
  <si>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</si>
  <si>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</si>
  <si>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</si>
  <si>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</si>
  <si>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</si>
  <si>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</si>
  <si>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</si>
  <si>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</si>
  <si>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</si>
  <si>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</si>
  <si>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</si>
  <si>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</si>
  <si>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</si>
  <si>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</si>
  <si>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</si>
  <si>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</si>
  <si>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</si>
  <si>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</si>
  <si>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</si>
  <si>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</si>
  <si>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</si>
  <si>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</si>
  <si>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</si>
  <si>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</si>
  <si>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</si>
  <si>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</si>
  <si>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</si>
  <si>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</si>
  <si>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</si>
  <si>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</si>
  <si>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</si>
  <si>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</si>
  <si>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</si>
  <si>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</si>
  <si>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</si>
  <si>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</si>
  <si>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</si>
  <si>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</si>
  <si>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</si>
  <si>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</si>
  <si>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</si>
  <si>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</si>
  <si>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</si>
  <si>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</si>
  <si>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</si>
  <si>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</si>
  <si>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</si>
  <si>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</si>
  <si>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</si>
  <si>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</si>
  <si>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</si>
  <si>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</si>
  <si>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</si>
  <si>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</si>
  <si>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</si>
  <si>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</si>
  <si>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</si>
  <si>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</si>
  <si>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</si>
  <si>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</si>
  <si>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</si>
  <si>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</si>
  <si>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</si>
  <si>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</si>
  <si>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</si>
  <si>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</si>
  <si>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</si>
  <si>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</si>
  <si>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</si>
  <si>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</si>
  <si>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</si>
  <si>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</si>
  <si>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</si>
  <si>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</si>
  <si>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</si>
  <si>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</si>
  <si>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</si>
  <si>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</si>
  <si>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</si>
  <si>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</si>
  <si>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</si>
  <si>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</si>
  <si>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</si>
  <si>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</si>
  <si>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</si>
  <si>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</si>
  <si>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</si>
  <si>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</si>
  <si>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</si>
  <si>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</si>
  <si>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</si>
  <si>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</si>
  <si>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</si>
  <si>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</si>
  <si>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</si>
  <si>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</si>
  <si>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</si>
  <si>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</si>
  <si>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</si>
  <si>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</si>
  <si>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</si>
  <si>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</si>
  <si>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</si>
  <si>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</si>
  <si>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</si>
  <si>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</si>
  <si>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</si>
  <si>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</si>
  <si>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</si>
  <si>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</si>
  <si>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</si>
  <si>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</si>
  <si>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</si>
  <si>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</si>
  <si>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</si>
  <si>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</si>
  <si>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</si>
  <si>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</si>
  <si>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</si>
  <si>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</si>
  <si>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</si>
  <si>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</si>
  <si>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</si>
  <si>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</si>
  <si>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</si>
  <si>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</si>
  <si>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</si>
  <si>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</si>
  <si>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</si>
  <si>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</si>
  <si>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</si>
  <si>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</si>
  <si>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</si>
  <si>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</si>
  <si>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</si>
  <si>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</si>
  <si>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</si>
  <si>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</si>
  <si>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</si>
  <si>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</si>
  <si>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</si>
  <si>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</si>
  <si>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</si>
  <si>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</si>
  <si>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</si>
  <si>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</si>
  <si>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</si>
  <si>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</si>
  <si>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</si>
  <si>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</si>
  <si>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</si>
  <si>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</si>
  <si>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</si>
  <si>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</si>
  <si>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</si>
  <si>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</si>
  <si>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</si>
  <si>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</si>
  <si>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</si>
  <si>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</si>
  <si>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</si>
  <si>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</si>
  <si>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</si>
  <si>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</si>
  <si>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</si>
  <si>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</si>
  <si>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</si>
  <si>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</si>
  <si>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</si>
  <si>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</si>
  <si>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</si>
  <si>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</si>
  <si>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</si>
  <si>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</si>
  <si>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</si>
  <si>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</si>
  <si>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</si>
  <si>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</si>
  <si>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</si>
  <si>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</si>
  <si>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</si>
  <si>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</si>
  <si>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</si>
  <si>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</si>
  <si>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</si>
  <si>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</si>
  <si>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</si>
  <si>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</si>
  <si>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</si>
  <si>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</si>
  <si>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</si>
  <si>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</si>
  <si>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</si>
  <si>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</si>
  <si>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</si>
  <si>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</si>
  <si>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</si>
  <si>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</si>
  <si>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</si>
  <si>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</si>
  <si>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</si>
  <si>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</si>
  <si>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</si>
  <si>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</si>
  <si>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</si>
  <si>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</si>
  <si>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</si>
  <si>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</si>
  <si>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</si>
  <si>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</si>
  <si>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</si>
  <si>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</si>
  <si>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</si>
  <si>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</si>
  <si>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</si>
  <si>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</si>
  <si>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</si>
  <si>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</si>
  <si>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</si>
  <si>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</si>
  <si>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</si>
  <si>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</si>
  <si>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</si>
  <si>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</si>
  <si>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</si>
  <si>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</si>
  <si>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</si>
  <si>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</si>
  <si>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</si>
  <si>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</si>
  <si>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</si>
  <si>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</si>
  <si>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</si>
  <si>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</si>
  <si>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</si>
  <si>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</si>
  <si>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</si>
  <si>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</si>
  <si>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</si>
  <si>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</si>
  <si>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</si>
  <si>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</si>
  <si>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</si>
  <si>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</si>
  <si>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</si>
  <si>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</si>
  <si>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</si>
  <si>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</si>
  <si>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</si>
  <si>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</si>
  <si>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</si>
  <si>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</si>
  <si>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</si>
  <si>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</si>
  <si>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</si>
  <si>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</si>
  <si>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</si>
  <si>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</si>
  <si>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</si>
  <si>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</si>
  <si>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</si>
  <si>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</si>
  <si>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</si>
  <si>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</si>
  <si>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</si>
  <si>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</si>
  <si>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</si>
  <si>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</si>
  <si>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</si>
  <si>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</si>
  <si>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</si>
  <si>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</si>
  <si>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</si>
  <si>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</si>
  <si>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</si>
  <si>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</si>
  <si>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</si>
  <si>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</si>
  <si>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</si>
  <si>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</si>
  <si>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</si>
  <si>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</si>
  <si>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</si>
  <si>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</si>
  <si>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</si>
  <si>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</si>
  <si>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</si>
  <si>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</si>
  <si>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</si>
  <si>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</si>
  <si>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</si>
  <si>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</si>
  <si>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</si>
  <si>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</si>
  <si>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</si>
  <si>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</si>
  <si>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</si>
  <si>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</si>
  <si>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</si>
  <si>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</si>
  <si>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</si>
  <si>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</si>
  <si>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</si>
  <si>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</si>
  <si>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</si>
  <si>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</si>
  <si>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</si>
  <si>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</si>
  <si>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</si>
  <si>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</si>
  <si>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</si>
  <si>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</si>
  <si>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</si>
  <si>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</si>
  <si>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</si>
  <si>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</si>
  <si>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</si>
  <si>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</si>
  <si>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</si>
  <si>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</si>
  <si>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</si>
  <si>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</si>
  <si>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</si>
  <si>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</si>
  <si>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</si>
  <si>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</si>
  <si>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</si>
  <si>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</si>
  <si>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</si>
  <si>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</si>
  <si>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</si>
  <si>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</si>
  <si>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</si>
  <si>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</si>
  <si>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</si>
  <si>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</si>
  <si>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</si>
  <si>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</si>
  <si>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</si>
  <si>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</si>
  <si>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</si>
  <si>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</si>
  <si>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</si>
  <si>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</si>
  <si>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</si>
  <si>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</si>
  <si>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</si>
  <si>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</si>
  <si>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</si>
  <si>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</si>
  <si>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</si>
  <si>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</si>
  <si>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</si>
  <si>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</si>
  <si>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</si>
  <si>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</si>
  <si>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</si>
  <si>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</si>
  <si>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</si>
  <si>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</si>
  <si>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</si>
  <si>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</si>
  <si>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</si>
  <si>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</si>
  <si>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</si>
  <si>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</si>
  <si>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</si>
  <si>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</si>
  <si>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</si>
  <si>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</si>
  <si>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</si>
  <si>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</si>
  <si>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</si>
  <si>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</si>
  <si>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</si>
  <si>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</si>
  <si>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</si>
  <si>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</si>
  <si>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</si>
  <si>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</si>
  <si>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</si>
  <si>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</si>
  <si>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</si>
  <si>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</si>
  <si>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</si>
  <si>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</si>
  <si>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</si>
  <si>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</si>
  <si>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</si>
  <si>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</si>
  <si>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</si>
  <si>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</si>
  <si>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</si>
  <si>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</si>
  <si>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</si>
  <si>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</si>
  <si>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</si>
  <si>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</si>
  <si>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</si>
  <si>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</si>
  <si>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</si>
  <si>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</si>
  <si>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</si>
  <si>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</si>
  <si>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</si>
  <si>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</si>
  <si>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</si>
  <si>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</si>
  <si>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</si>
  <si>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</si>
  <si>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</si>
  <si>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</si>
  <si>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</si>
  <si>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</si>
  <si>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</si>
  <si>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</si>
  <si>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</si>
  <si>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</si>
  <si>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</si>
  <si>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</si>
  <si>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</si>
  <si>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</si>
  <si>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</si>
  <si>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</si>
  <si>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</si>
  <si>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</si>
  <si>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</si>
  <si>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</si>
  <si>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</si>
  <si>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</si>
  <si>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</si>
  <si>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</si>
  <si>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</si>
  <si>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</si>
  <si>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</si>
  <si>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</si>
  <si>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</si>
  <si>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</si>
  <si>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</si>
  <si>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</si>
  <si>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</si>
  <si>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</si>
  <si>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</si>
  <si>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</si>
  <si>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</si>
  <si>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</si>
  <si>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</si>
  <si>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</si>
  <si>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</si>
  <si>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</si>
  <si>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</si>
  <si>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</si>
  <si>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</si>
  <si>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</si>
  <si>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</si>
  <si>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</si>
  <si>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</si>
  <si>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</si>
  <si>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</si>
  <si>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</si>
  <si>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</si>
  <si>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</si>
  <si>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</si>
  <si>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</si>
  <si>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</si>
  <si>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</si>
  <si>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</si>
  <si>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</si>
  <si>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</si>
  <si>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</si>
  <si>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</si>
  <si>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</si>
  <si>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</si>
  <si>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</si>
  <si>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</si>
  <si>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</si>
  <si>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</si>
  <si>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</si>
  <si>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</si>
  <si>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</si>
  <si>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</si>
  <si>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</si>
  <si>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</si>
  <si>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</si>
  <si>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</si>
  <si>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</si>
  <si>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</si>
  <si>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</si>
  <si>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</si>
  <si>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</si>
  <si>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</si>
  <si>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</si>
  <si>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</si>
  <si>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</si>
  <si>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</si>
  <si>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</si>
  <si>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</si>
  <si>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</si>
  <si>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</si>
  <si>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</si>
  <si>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</si>
  <si>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</si>
  <si>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</si>
  <si>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</si>
  <si>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</si>
  <si>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</si>
  <si>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</si>
  <si>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</si>
  <si>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</si>
  <si>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</si>
  <si>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</si>
  <si>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</si>
  <si>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</si>
  <si>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</si>
  <si>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</si>
  <si>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</si>
  <si>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</si>
  <si>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</si>
  <si>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</si>
  <si>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</si>
  <si>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</si>
  <si>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</si>
  <si>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</si>
  <si>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</si>
  <si>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</si>
  <si>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</si>
  <si>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</si>
  <si>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</si>
  <si>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</si>
  <si>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</si>
  <si>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</si>
  <si>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</si>
  <si>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</si>
  <si>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</si>
  <si>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</si>
  <si>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</si>
  <si>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</si>
  <si>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</si>
  <si>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</si>
  <si>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</si>
  <si>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</si>
  <si>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</si>
  <si>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</si>
  <si>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</si>
  <si>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</si>
  <si>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</si>
  <si>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</si>
  <si>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</si>
  <si>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</si>
  <si>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</si>
  <si>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</si>
  <si>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</si>
  <si>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</si>
  <si>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</si>
  <si>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</si>
  <si>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</si>
  <si>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</si>
  <si>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</si>
  <si>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</si>
  <si>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</si>
  <si>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</si>
  <si>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</si>
  <si>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</si>
  <si>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</si>
  <si>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</si>
  <si>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</si>
  <si>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</si>
  <si>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</si>
  <si>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</si>
  <si>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</si>
  <si>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</si>
  <si>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</si>
  <si>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</si>
  <si>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</si>
  <si>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</si>
  <si>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</si>
  <si>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</si>
  <si>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</si>
  <si>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</si>
  <si>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</si>
  <si>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</si>
  <si>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</si>
  <si>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</si>
  <si>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</si>
  <si>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</si>
  <si>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</si>
  <si>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</si>
  <si>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</si>
  <si>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</si>
  <si>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</si>
  <si>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</si>
  <si>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</si>
  <si>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</si>
  <si>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</si>
  <si>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</si>
  <si>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</si>
  <si>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</si>
  <si>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</si>
  <si>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</si>
  <si>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</si>
  <si>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</si>
  <si>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</si>
  <si>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</si>
  <si>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</si>
  <si>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</si>
  <si>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</si>
  <si>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</si>
  <si>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</si>
  <si>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</si>
  <si>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</si>
  <si>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</si>
  <si>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</si>
  <si>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</si>
  <si>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</si>
  <si>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</si>
  <si>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</si>
  <si>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</si>
  <si>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</si>
  <si>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</si>
  <si>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</si>
  <si>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</si>
  <si>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</si>
  <si>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</si>
  <si>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</si>
  <si>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</si>
  <si>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</si>
  <si>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</si>
  <si>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</si>
  <si>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</si>
  <si>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</si>
  <si>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</si>
  <si>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</si>
  <si>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</si>
  <si>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</si>
  <si>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</si>
  <si>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</si>
  <si>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</si>
  <si>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</si>
  <si>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</si>
  <si>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</si>
  <si>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</si>
  <si>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</si>
  <si>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</si>
  <si>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</si>
  <si>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</si>
  <si>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</si>
  <si>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</si>
  <si>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</si>
  <si>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</si>
  <si>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</si>
  <si>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</si>
  <si>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</si>
  <si>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</si>
  <si>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</si>
  <si>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</si>
  <si>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</si>
  <si>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</si>
  <si>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</si>
  <si>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</si>
  <si>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</si>
  <si>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</si>
  <si>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</si>
  <si>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</si>
  <si>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</si>
  <si>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</si>
  <si>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</si>
  <si>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</si>
  <si>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</si>
  <si>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</si>
  <si>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</si>
  <si>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</si>
  <si>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</si>
  <si>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</si>
  <si>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</si>
  <si>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</si>
  <si>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</si>
  <si>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</si>
  <si>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</si>
  <si>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</si>
  <si>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</si>
  <si>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</si>
  <si>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</si>
  <si>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</si>
  <si>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</si>
  <si>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</si>
  <si>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</si>
  <si>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</si>
  <si>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</si>
  <si>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</si>
  <si>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</si>
  <si>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</si>
  <si>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</si>
  <si>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</si>
  <si>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</si>
  <si>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</si>
  <si>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</si>
  <si>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</si>
  <si>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</si>
  <si>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</si>
  <si>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</si>
  <si>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</si>
  <si>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</si>
  <si>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</si>
  <si>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</si>
  <si>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</si>
  <si>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</si>
  <si>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</si>
  <si>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</si>
  <si>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</si>
  <si>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</si>
  <si>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</si>
  <si>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</si>
  <si>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</si>
  <si>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</si>
  <si>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</si>
  <si>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</si>
  <si>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</si>
  <si>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</si>
  <si>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</si>
  <si>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</si>
  <si>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</si>
  <si>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</si>
  <si>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</si>
  <si>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</si>
  <si>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</si>
  <si>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</si>
  <si>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</si>
  <si>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</si>
  <si>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</si>
  <si>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</si>
  <si>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</si>
  <si>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</si>
  <si>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</si>
  <si>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</si>
  <si>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</si>
  <si>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</si>
  <si>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</si>
  <si>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</si>
  <si>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</si>
  <si>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</si>
  <si>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</si>
  <si>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</si>
  <si>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</si>
  <si>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</si>
  <si>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</si>
  <si>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</si>
  <si>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</si>
  <si>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</si>
  <si>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</si>
  <si>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</si>
  <si>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</si>
  <si>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</si>
  <si>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</si>
  <si>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</si>
  <si>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</si>
  <si>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</si>
  <si>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</si>
  <si>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</si>
  <si>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</si>
  <si>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</si>
  <si>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</si>
  <si>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</si>
  <si>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</si>
  <si>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</si>
  <si>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</si>
  <si>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</si>
  <si>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</si>
  <si>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</si>
  <si>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</si>
  <si>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</si>
  <si>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</si>
  <si>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</si>
  <si>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</si>
  <si>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</si>
  <si>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</si>
  <si>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</si>
  <si>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</si>
  <si>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</si>
  <si>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</si>
  <si>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</si>
  <si>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</si>
  <si>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</si>
  <si>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</si>
  <si>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</si>
  <si>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</si>
  <si>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</si>
  <si>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</si>
  <si>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</si>
  <si>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</si>
  <si>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</si>
  <si>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</si>
  <si>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</si>
  <si>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</si>
  <si>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</si>
  <si>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</si>
  <si>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</si>
  <si>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</si>
  <si>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</si>
  <si>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</si>
  <si>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</si>
  <si>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</si>
  <si>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</si>
  <si>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</si>
  <si>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</si>
  <si>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</si>
  <si>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</si>
  <si>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</si>
  <si>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</si>
  <si>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</si>
  <si>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</si>
  <si>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</si>
  <si>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</si>
  <si>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</si>
  <si>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</si>
  <si>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</si>
  <si>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</si>
  <si>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</si>
  <si>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</si>
  <si>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</si>
  <si>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</si>
  <si>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</si>
  <si>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</si>
  <si>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</si>
  <si>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</si>
  <si>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</si>
  <si>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</si>
  <si>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</si>
  <si>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</si>
  <si>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</si>
  <si>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</si>
  <si>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</si>
  <si>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</si>
  <si>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</si>
  <si>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</si>
  <si>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</si>
  <si>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</si>
  <si>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</si>
  <si>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</si>
  <si>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</si>
  <si>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</si>
  <si>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</si>
  <si>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</si>
  <si>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</si>
  <si>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</si>
  <si>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</si>
  <si>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</si>
  <si>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</si>
  <si>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</si>
  <si>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</si>
  <si>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</si>
  <si>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</si>
  <si>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</si>
  <si>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</si>
  <si>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</si>
  <si>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</si>
  <si>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</si>
  <si>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</si>
  <si>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</si>
  <si>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</si>
  <si>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</si>
  <si>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</si>
  <si>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</si>
  <si>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</si>
  <si>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</si>
  <si>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</si>
  <si>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</si>
  <si>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</si>
  <si>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</si>
  <si>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</si>
  <si>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</si>
  <si>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</si>
  <si>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</si>
  <si>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</si>
  <si>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</si>
  <si>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</si>
  <si>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</si>
  <si>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</si>
  <si>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</si>
  <si>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</si>
  <si>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</si>
  <si>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</si>
  <si>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</si>
  <si>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</si>
  <si>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</si>
  <si>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</si>
  <si>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</si>
  <si>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</si>
  <si>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</si>
  <si>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</si>
  <si>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</si>
  <si>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</si>
  <si>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</si>
  <si>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</si>
  <si>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</si>
  <si>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</si>
  <si>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</si>
  <si>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</si>
  <si>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</si>
  <si>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</si>
  <si>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</si>
  <si>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</si>
  <si>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</si>
  <si>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</si>
  <si>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</si>
  <si>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</si>
  <si>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</si>
  <si>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</si>
  <si>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</si>
  <si>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</si>
  <si>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</si>
  <si>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</si>
  <si>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</si>
  <si>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</si>
  <si>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</si>
  <si>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</si>
  <si>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</si>
  <si>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</si>
  <si>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</si>
  <si>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</si>
  <si>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</si>
  <si>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</si>
  <si>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</si>
  <si>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</si>
  <si>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</si>
  <si>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</si>
  <si>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</si>
  <si>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</si>
  <si>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</si>
  <si>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</si>
  <si>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</si>
  <si>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</si>
  <si>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</si>
  <si>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</si>
  <si>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</si>
  <si>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</si>
  <si>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</si>
  <si>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</si>
  <si>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</si>
  <si>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</si>
  <si>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</si>
  <si>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</si>
  <si>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</si>
  <si>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</si>
  <si>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</si>
  <si>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</si>
  <si>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</si>
  <si>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</si>
  <si>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</si>
  <si>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</si>
  <si>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</si>
  <si>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</si>
  <si>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</si>
  <si>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</si>
  <si>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</si>
  <si>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</si>
  <si>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</si>
  <si>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</si>
  <si>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</si>
  <si>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</si>
  <si>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</si>
  <si>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</si>
  <si>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</si>
  <si>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</si>
  <si>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</si>
  <si>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</si>
  <si>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</si>
  <si>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</si>
  <si>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</si>
  <si>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</si>
  <si>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</si>
  <si>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</si>
  <si>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</si>
  <si>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</si>
  <si>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</si>
  <si>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</si>
  <si>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</si>
  <si>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</si>
  <si>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</si>
  <si>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</si>
  <si>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</si>
  <si>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</si>
  <si>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</si>
  <si>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</si>
  <si>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</si>
  <si>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</si>
  <si>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</si>
  <si>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</si>
  <si>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</si>
  <si>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</si>
  <si>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</si>
  <si>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</si>
  <si>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</si>
  <si>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</si>
  <si>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</si>
  <si>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</si>
  <si>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</si>
  <si>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</si>
  <si>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</si>
  <si>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</si>
  <si>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</si>
  <si>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</si>
  <si>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</si>
  <si>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</si>
  <si>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</si>
  <si>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</si>
  <si>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</si>
  <si>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</si>
  <si>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</si>
  <si>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</si>
  <si>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</si>
  <si>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</si>
  <si>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</si>
  <si>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</si>
  <si>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</si>
  <si>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</si>
  <si>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</si>
  <si>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</si>
  <si>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</si>
  <si>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</si>
  <si>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</si>
  <si>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</si>
  <si>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</si>
  <si>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</si>
  <si>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</si>
  <si>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</si>
  <si>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</si>
  <si>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</si>
  <si>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</si>
  <si>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</si>
  <si>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</si>
  <si>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</si>
  <si>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</si>
  <si>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</si>
  <si>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</si>
  <si>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</si>
  <si>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</si>
  <si>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</si>
  <si>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</si>
  <si>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</si>
  <si>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</si>
  <si>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</si>
  <si>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</si>
  <si>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</si>
  <si>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</si>
  <si>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</si>
  <si>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</si>
  <si>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</si>
  <si>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</si>
  <si>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</si>
  <si>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</si>
  <si>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</si>
  <si>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</si>
  <si>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</si>
  <si>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</si>
  <si>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</si>
  <si>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</si>
  <si>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</si>
  <si>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</si>
  <si>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</si>
  <si>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</si>
  <si>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</si>
  <si>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</si>
  <si>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</si>
  <si>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</si>
  <si>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</si>
  <si>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</si>
  <si>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</si>
  <si>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</si>
  <si>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</si>
  <si>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</si>
  <si>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</si>
  <si>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</si>
  <si>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</si>
  <si>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</si>
  <si>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</si>
  <si>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</si>
  <si>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</si>
  <si>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</si>
  <si>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</si>
  <si>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</si>
  <si>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</si>
  <si>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</si>
  <si>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</si>
  <si>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</si>
  <si>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</si>
  <si>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</si>
  <si>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</si>
  <si>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</si>
  <si>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</si>
  <si>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</si>
  <si>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</si>
  <si>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</si>
  <si>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</si>
  <si>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</si>
  <si>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</si>
  <si>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</si>
  <si>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</si>
  <si>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</si>
  <si>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</si>
  <si>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</si>
  <si>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</si>
  <si>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</si>
  <si>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</si>
  <si>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</si>
  <si>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</si>
  <si>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</si>
  <si>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</si>
  <si>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</si>
  <si>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</si>
  <si>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</si>
  <si>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</si>
  <si>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</si>
  <si>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</si>
  <si>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</si>
  <si>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</si>
  <si>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</si>
  <si>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</si>
  <si>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</si>
  <si>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</si>
  <si>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</si>
  <si>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</si>
  <si>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</si>
  <si>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</si>
  <si>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</si>
  <si>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</si>
  <si>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</si>
  <si>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</si>
  <si>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</si>
  <si>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</si>
  <si>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</si>
  <si>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</si>
  <si>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</si>
  <si>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</si>
  <si>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</si>
  <si>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</si>
  <si>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</si>
  <si>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</si>
  <si>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</si>
  <si>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</si>
  <si>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</si>
  <si>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</si>
  <si>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</si>
  <si>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</si>
  <si>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</si>
  <si>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</si>
  <si>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</si>
  <si>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</si>
  <si>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</si>
  <si>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</si>
  <si>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</si>
  <si>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</si>
  <si>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</si>
  <si>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</si>
  <si>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</si>
  <si>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</si>
  <si>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</si>
  <si>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</si>
  <si>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</si>
  <si>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</si>
  <si>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</si>
  <si>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</si>
  <si>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</si>
  <si>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</si>
  <si>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</si>
  <si>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</si>
  <si>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</si>
  <si>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</si>
  <si>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</si>
  <si>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</si>
  <si>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</si>
  <si>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</si>
  <si>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</si>
  <si>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</si>
  <si>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</si>
  <si>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</si>
  <si>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</si>
  <si>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</si>
  <si>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</si>
  <si>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</si>
  <si>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</si>
  <si>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</si>
  <si>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</si>
  <si>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</si>
  <si>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</si>
  <si>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</si>
  <si>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</si>
  <si>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</si>
  <si>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</si>
  <si>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</si>
  <si>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</si>
  <si>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</si>
  <si>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</si>
  <si>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</si>
  <si>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</si>
  <si>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</si>
  <si>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</si>
  <si>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</si>
  <si>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</si>
  <si>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</si>
  <si>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</si>
  <si>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</si>
  <si>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</si>
  <si>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</si>
  <si>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</si>
  <si>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</si>
  <si>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</si>
  <si>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</si>
  <si>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</si>
  <si>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</si>
  <si>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</si>
  <si>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</si>
  <si>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</si>
  <si>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</si>
  <si>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</si>
  <si>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</si>
  <si>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</si>
  <si>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</si>
  <si>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</si>
  <si>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</si>
  <si>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</si>
  <si>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</si>
  <si>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</si>
  <si>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</si>
  <si>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</si>
  <si>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</si>
  <si>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</si>
  <si>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</si>
  <si>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</si>
  <si>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</si>
  <si>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</si>
  <si>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</si>
  <si>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</si>
  <si>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</si>
  <si>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</si>
  <si>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</si>
  <si>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</si>
  <si>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</si>
  <si>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</si>
  <si>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</si>
  <si>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</si>
  <si>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</si>
  <si>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</si>
  <si>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</si>
  <si>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</si>
  <si>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</si>
  <si>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</si>
  <si>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</si>
  <si>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</si>
  <si>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</si>
  <si>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</si>
  <si>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</si>
  <si>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</si>
  <si>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</si>
  <si>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</si>
  <si>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</si>
  <si>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</si>
  <si>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</si>
  <si>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</si>
  <si>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</si>
  <si>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</si>
  <si>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</si>
  <si>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</si>
  <si>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</si>
  <si>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</si>
  <si>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</si>
  <si>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</si>
  <si>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</si>
  <si>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</si>
  <si>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</si>
  <si>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</si>
  <si>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</si>
  <si>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</si>
  <si>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</si>
  <si>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</si>
  <si>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</si>
  <si>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</si>
  <si>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</si>
  <si>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</si>
  <si>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</si>
  <si>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</si>
  <si>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</si>
  <si>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</si>
  <si>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</si>
  <si>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</si>
  <si>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</si>
  <si>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</si>
  <si>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</si>
  <si>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</si>
  <si>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</si>
  <si>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</si>
  <si>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</si>
  <si>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</si>
  <si>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</si>
  <si>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</si>
  <si>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</si>
  <si>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</si>
  <si>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</si>
  <si>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</si>
  <si>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</si>
  <si>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</si>
  <si>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</si>
  <si>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</si>
  <si>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</si>
  <si>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</si>
  <si>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</si>
  <si>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</si>
  <si>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</si>
  <si>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</si>
  <si>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</si>
  <si>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</si>
  <si>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</si>
  <si>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</si>
  <si>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</si>
  <si>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</si>
  <si>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</si>
  <si>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</si>
  <si>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</si>
  <si>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</si>
  <si>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</si>
  <si>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</si>
  <si>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</si>
  <si>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</si>
  <si>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</si>
  <si>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</si>
  <si>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</si>
  <si>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</si>
  <si>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</si>
  <si>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</si>
  <si>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</si>
  <si>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</si>
  <si>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</si>
  <si>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</si>
  <si>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</si>
  <si>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</si>
  <si>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</si>
  <si>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</si>
  <si>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</si>
  <si>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</si>
  <si>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</si>
  <si>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</si>
  <si>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</si>
  <si>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</si>
  <si>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</si>
  <si>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</si>
  <si>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</si>
  <si>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</si>
  <si>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</si>
  <si>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</si>
  <si>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</si>
  <si>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</si>
  <si>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</si>
  <si>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</si>
  <si>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</si>
  <si>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</si>
  <si>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</si>
  <si>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</si>
  <si>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</si>
  <si>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</si>
  <si>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</si>
  <si>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</si>
  <si>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</si>
  <si>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</si>
  <si>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</si>
  <si>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</si>
  <si>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</si>
  <si>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</si>
  <si>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</si>
  <si>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</si>
  <si>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</si>
  <si>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</si>
  <si>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</si>
  <si>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</si>
  <si>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</si>
  <si>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</si>
  <si>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</si>
  <si>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</si>
  <si>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</si>
  <si>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</si>
  <si>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</si>
  <si>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</si>
  <si>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</si>
  <si>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</si>
  <si>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</si>
  <si>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</si>
  <si>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</si>
  <si>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</si>
  <si>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</si>
  <si>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</si>
  <si>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</si>
  <si>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</si>
  <si>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</si>
  <si>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</si>
  <si>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</si>
  <si>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</si>
  <si>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</si>
  <si>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</si>
  <si>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</si>
  <si>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</si>
  <si>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</si>
  <si>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</si>
  <si>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</si>
  <si>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</si>
  <si>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</si>
  <si>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</si>
  <si>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</si>
  <si>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</si>
  <si>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</si>
  <si>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</si>
  <si>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</si>
  <si>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</si>
  <si>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</si>
  <si>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</si>
  <si>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</si>
  <si>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</si>
  <si>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</si>
  <si>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</si>
  <si>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</si>
  <si>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</si>
  <si>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</si>
  <si>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</si>
  <si>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</si>
  <si>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</si>
  <si>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</si>
  <si>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</si>
  <si>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</si>
  <si>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</si>
  <si>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</si>
  <si>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</si>
  <si>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</si>
  <si>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</si>
  <si>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</si>
  <si>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</si>
  <si>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</si>
  <si>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</si>
  <si>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</si>
  <si>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</si>
  <si>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</si>
  <si>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</si>
  <si>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</si>
  <si>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</si>
  <si>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</si>
  <si>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</si>
  <si>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</si>
  <si>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</si>
  <si>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</si>
  <si>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</si>
  <si>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</si>
  <si>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</si>
  <si>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</si>
  <si>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</si>
  <si>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</si>
  <si>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</si>
  <si>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</si>
  <si>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</si>
  <si>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</si>
  <si>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</si>
  <si>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</si>
  <si>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</si>
  <si>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</si>
  <si>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</si>
  <si>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</si>
  <si>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</si>
  <si>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</si>
  <si>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</si>
  <si>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</si>
  <si>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</si>
  <si>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</si>
  <si>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</si>
  <si>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</si>
  <si>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</si>
  <si>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</si>
  <si>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</si>
  <si>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</si>
  <si>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</si>
  <si>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</si>
  <si>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</si>
  <si>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</si>
  <si>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</si>
  <si>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</si>
  <si>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</si>
  <si>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</si>
  <si>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</si>
  <si>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</si>
  <si>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</si>
  <si>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</si>
  <si>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</si>
  <si>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</si>
  <si>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</si>
  <si>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</si>
  <si>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</si>
  <si>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</si>
  <si>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</si>
  <si>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</si>
  <si>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</si>
  <si>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</si>
  <si>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</si>
  <si>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</si>
  <si>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</si>
  <si>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</si>
  <si>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</si>
  <si>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</si>
  <si>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</si>
  <si>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</si>
  <si>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</si>
  <si>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</si>
  <si>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</si>
  <si>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</si>
  <si>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</si>
  <si>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</si>
  <si>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</si>
  <si>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</si>
  <si>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</si>
  <si>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</si>
  <si>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</si>
  <si>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</si>
  <si>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</si>
  <si>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</si>
  <si>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</si>
  <si>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</si>
  <si>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</si>
  <si>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</si>
  <si>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</si>
  <si>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</si>
  <si>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</si>
  <si>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</si>
  <si>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</si>
  <si>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</si>
  <si>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</si>
  <si>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</si>
  <si>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</si>
  <si>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</si>
  <si>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</si>
  <si>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</si>
  <si>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</si>
  <si>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</si>
  <si>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</si>
  <si>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</si>
  <si>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</si>
  <si>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</si>
  <si>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</si>
  <si>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</si>
  <si>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</si>
  <si>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</si>
  <si>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</si>
  <si>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</si>
  <si>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</si>
  <si>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</si>
  <si>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</si>
  <si>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</si>
  <si>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</si>
  <si>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</si>
  <si>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</si>
  <si>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</si>
  <si>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</si>
  <si>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</si>
  <si>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</si>
  <si>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</si>
  <si>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</si>
  <si>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</si>
  <si>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</si>
  <si>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</si>
  <si>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</si>
  <si>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</si>
  <si>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</si>
  <si>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</si>
  <si>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</si>
  <si>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</si>
  <si>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</si>
  <si>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</si>
  <si>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</si>
  <si>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</si>
  <si>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</si>
  <si>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</si>
  <si>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</si>
  <si>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</si>
  <si>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</si>
  <si>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</si>
  <si>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</si>
  <si>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</si>
  <si>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</si>
  <si>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</si>
  <si>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</si>
  <si>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</si>
  <si>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</si>
  <si>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</si>
  <si>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</si>
  <si>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</si>
  <si>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</si>
  <si>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</si>
  <si>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</si>
  <si>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</si>
  <si>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</si>
  <si>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</si>
  <si>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</si>
  <si>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</si>
  <si>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</si>
  <si>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</si>
  <si>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</si>
  <si>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</si>
  <si>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</si>
  <si>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</si>
  <si>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</si>
  <si>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</si>
  <si>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</si>
  <si>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</si>
  <si>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</si>
  <si>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</si>
  <si>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</si>
  <si>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</si>
  <si>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</si>
  <si>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</si>
  <si>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</si>
  <si>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</si>
  <si>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</si>
  <si>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</si>
  <si>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</si>
  <si>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</si>
  <si>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</si>
  <si>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</si>
  <si>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</si>
  <si>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</si>
  <si>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</si>
  <si>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</si>
  <si>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</si>
  <si>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</si>
  <si>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</si>
  <si>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</si>
  <si>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</si>
  <si>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</si>
  <si>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</si>
  <si>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</si>
  <si>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</si>
  <si>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</si>
  <si>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</si>
  <si>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</si>
  <si>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</si>
  <si>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</si>
  <si>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</si>
  <si>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</si>
  <si>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</si>
  <si>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</si>
  <si>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</si>
  <si>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</si>
  <si>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</si>
  <si>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</si>
  <si>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</si>
  <si>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</si>
  <si>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</si>
  <si>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</si>
  <si>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</si>
  <si>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</si>
  <si>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</si>
  <si>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</si>
  <si>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</si>
  <si>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</si>
  <si>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</si>
  <si>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</si>
  <si>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</si>
  <si>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</si>
  <si>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</si>
  <si>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</si>
  <si>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</si>
  <si>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</si>
  <si>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</si>
  <si>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</si>
  <si>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</si>
  <si>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</si>
  <si>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</si>
  <si>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</si>
  <si>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</si>
  <si>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</si>
  <si>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</si>
  <si>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</si>
  <si>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</si>
  <si>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</si>
  <si>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</si>
  <si>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</si>
  <si>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</si>
  <si>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</si>
  <si>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</si>
  <si>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</si>
  <si>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</si>
  <si>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</si>
  <si>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</si>
  <si>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</si>
  <si>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</si>
  <si>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</si>
  <si>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</si>
  <si>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</si>
  <si>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</si>
  <si>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</si>
  <si>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</si>
  <si>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</si>
  <si>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</si>
  <si>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</si>
  <si>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</si>
  <si>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</si>
  <si>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</si>
  <si>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</si>
  <si>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</si>
  <si>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</si>
  <si>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</si>
  <si>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</si>
  <si>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</si>
  <si>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</si>
  <si>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</si>
  <si>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</si>
  <si>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</si>
  <si>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</si>
  <si>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</si>
  <si>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</si>
  <si>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</si>
  <si>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</si>
  <si>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</si>
  <si>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</si>
  <si>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</si>
  <si>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</si>
  <si>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</si>
  <si>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</si>
  <si>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</si>
  <si>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</si>
  <si>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</si>
  <si>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</si>
  <si>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</si>
  <si>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</si>
  <si>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</si>
  <si>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</si>
  <si>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</si>
  <si>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</si>
  <si>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</si>
  <si>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</si>
  <si>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</si>
  <si>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</si>
  <si>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</si>
  <si>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</si>
  <si>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</si>
  <si>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</si>
  <si>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</si>
  <si>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</si>
  <si>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</si>
  <si>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</si>
  <si>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</si>
  <si>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</si>
  <si>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</si>
  <si>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</si>
  <si>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</si>
  <si>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</si>
  <si>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</si>
  <si>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</si>
  <si>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</si>
  <si>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</si>
  <si>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</si>
  <si>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</si>
  <si>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</si>
  <si>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</si>
  <si>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</si>
  <si>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</si>
  <si>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</si>
  <si>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</si>
  <si>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</si>
  <si>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</si>
  <si>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</si>
  <si>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</si>
  <si>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</si>
  <si>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</si>
  <si>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</si>
  <si>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</si>
  <si>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</si>
  <si>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</si>
  <si>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</si>
  <si>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</si>
  <si>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</si>
  <si>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</si>
  <si>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</si>
  <si>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</si>
  <si>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</si>
  <si>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</si>
  <si>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</si>
  <si>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</si>
  <si>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</si>
  <si>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</si>
  <si>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</si>
  <si>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</si>
  <si>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</si>
  <si>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</si>
  <si>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</si>
  <si>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</si>
  <si>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</si>
  <si>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</si>
  <si>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</si>
  <si>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</si>
  <si>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</si>
  <si>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</si>
  <si>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</si>
  <si>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</si>
  <si>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</si>
  <si>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</si>
  <si>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</si>
  <si>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</si>
  <si>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</si>
  <si>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</si>
  <si>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</si>
  <si>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</si>
  <si>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</si>
  <si>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</si>
  <si>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</si>
  <si>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</si>
  <si>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</si>
  <si>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</si>
  <si>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</si>
  <si>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</si>
  <si>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</si>
  <si>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</si>
  <si>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</si>
  <si>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</si>
  <si>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</si>
  <si>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</si>
  <si>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</si>
  <si>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</si>
  <si>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</si>
  <si>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</si>
  <si>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</si>
  <si>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</si>
  <si>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</si>
  <si>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</si>
  <si>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</si>
  <si>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</si>
  <si>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</si>
  <si>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</si>
  <si>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</si>
  <si>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</si>
  <si>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</si>
  <si>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</si>
  <si>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</si>
  <si>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</si>
  <si>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</si>
  <si>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</si>
  <si>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</si>
  <si>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</si>
  <si>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</si>
  <si>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</si>
  <si>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</si>
  <si>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</si>
  <si>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</si>
  <si>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</si>
  <si>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</si>
  <si>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</si>
  <si>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</si>
  <si>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</si>
  <si>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</si>
  <si>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</si>
  <si>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</si>
  <si>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</si>
  <si>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</si>
  <si>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</si>
  <si>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</si>
  <si>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</si>
  <si>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</si>
  <si>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</si>
  <si>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</si>
  <si>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</si>
  <si>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</si>
  <si>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</si>
  <si>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</si>
  <si>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</si>
  <si>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</si>
  <si>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</si>
  <si>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</si>
  <si>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</si>
  <si>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</si>
  <si>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</si>
  <si>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</si>
  <si>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</si>
  <si>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</si>
  <si>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</si>
  <si>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</si>
  <si>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</si>
  <si>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</si>
  <si>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</si>
  <si>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</si>
  <si>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</si>
  <si>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</si>
  <si>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</si>
  <si>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</si>
  <si>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</si>
  <si>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</si>
  <si>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</si>
  <si>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</si>
  <si>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</si>
  <si>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</si>
  <si>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</si>
  <si>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</si>
  <si>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</si>
  <si>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</si>
  <si>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</si>
  <si>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</si>
  <si>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</si>
  <si>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</si>
  <si>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</si>
  <si>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</si>
  <si>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</si>
  <si>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</si>
  <si>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</si>
  <si>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</si>
  <si>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</si>
  <si>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</si>
  <si>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</si>
  <si>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</si>
  <si>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</si>
  <si>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</si>
  <si>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</si>
  <si>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</si>
  <si>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</si>
  <si>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</si>
  <si>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</si>
  <si>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</si>
  <si>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</si>
  <si>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</si>
  <si>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</si>
  <si>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</si>
  <si>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</si>
  <si>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</si>
  <si>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</si>
  <si>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</si>
  <si>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</si>
  <si>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</si>
  <si>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</si>
  <si>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</si>
  <si>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</si>
  <si>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</si>
  <si>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</si>
  <si>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</si>
  <si>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</si>
  <si>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</si>
  <si>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</si>
  <si>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</si>
  <si>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</si>
  <si>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</si>
  <si>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</si>
  <si>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</si>
  <si>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</si>
  <si>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</si>
  <si>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</si>
  <si>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</si>
  <si>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</si>
  <si>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</si>
  <si>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</si>
  <si>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</si>
  <si>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</si>
  <si>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</si>
  <si>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</si>
  <si>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</si>
  <si>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</si>
  <si>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</si>
  <si>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</si>
  <si>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</si>
  <si>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</si>
  <si>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</si>
  <si>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</si>
  <si>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</si>
  <si>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</si>
  <si>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</si>
  <si>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</si>
  <si>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</si>
  <si>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</si>
  <si>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</si>
  <si>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</si>
  <si>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</si>
  <si>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</si>
  <si>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</si>
  <si>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</si>
  <si>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</si>
  <si>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</si>
  <si>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</si>
  <si>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</si>
  <si>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</si>
  <si>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</si>
  <si>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</si>
  <si>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</si>
  <si>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</si>
  <si>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</si>
  <si>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</si>
  <si>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</si>
  <si>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</si>
  <si>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</si>
  <si>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</si>
  <si>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</si>
  <si>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</si>
  <si>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</si>
  <si>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</si>
  <si>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</si>
  <si>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</si>
  <si>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</si>
  <si>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</si>
  <si>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</si>
  <si>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</si>
  <si>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</si>
  <si>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</si>
  <si>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</si>
  <si>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</si>
  <si>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</si>
  <si>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</si>
  <si>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</si>
  <si>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</si>
  <si>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</si>
  <si>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</si>
  <si>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</si>
  <si>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</si>
  <si>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</si>
  <si>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</si>
  <si>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</si>
  <si>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</si>
  <si>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</si>
  <si>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</si>
  <si>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</si>
  <si>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</si>
  <si>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</si>
  <si>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</si>
  <si>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</si>
  <si>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</si>
  <si>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</si>
  <si>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</si>
  <si>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</si>
  <si>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</si>
  <si>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</si>
  <si>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</si>
  <si>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</si>
  <si>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</si>
  <si>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</si>
  <si>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</si>
  <si>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</si>
  <si>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</si>
  <si>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</si>
  <si>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</si>
  <si>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</si>
  <si>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</si>
  <si>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</si>
  <si>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</si>
  <si>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</si>
  <si>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</si>
  <si>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</si>
  <si>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</si>
  <si>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</si>
  <si>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</si>
  <si>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</si>
  <si>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</si>
  <si>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</si>
  <si>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</si>
  <si>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</si>
  <si>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</si>
  <si>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</si>
  <si>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</si>
  <si>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</si>
  <si>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</si>
  <si>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</si>
  <si>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</si>
  <si>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</si>
  <si>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</si>
  <si>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</si>
  <si>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</si>
  <si>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</si>
  <si>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</si>
  <si>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</si>
  <si>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</si>
  <si>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</si>
  <si>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</si>
  <si>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</si>
  <si>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</si>
  <si>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</si>
  <si>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</si>
  <si>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</si>
  <si>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</si>
  <si>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</si>
  <si>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</si>
  <si>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</si>
  <si>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</si>
  <si>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</si>
  <si>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</si>
  <si>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</si>
  <si>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</si>
  <si>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</si>
  <si>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</si>
  <si>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</si>
  <si>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</si>
  <si>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</si>
  <si>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</si>
  <si>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</si>
  <si>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</si>
  <si>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</si>
  <si>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</si>
  <si>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</si>
  <si>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</si>
  <si>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</si>
  <si>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</si>
  <si>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</si>
  <si>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</si>
  <si>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</si>
  <si>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</si>
  <si>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</si>
  <si>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</si>
  <si>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</si>
  <si>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</si>
  <si>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</si>
  <si>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</si>
  <si>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</si>
  <si>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</si>
  <si>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</si>
  <si>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</si>
  <si>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</si>
  <si>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</si>
  <si>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</si>
  <si>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</si>
  <si>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</si>
  <si>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</si>
  <si>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</si>
  <si>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</si>
  <si>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</si>
  <si>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</si>
  <si>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</si>
  <si>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</si>
  <si>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</si>
  <si>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</si>
  <si>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</si>
  <si>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</si>
  <si>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</si>
  <si>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</si>
  <si>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</si>
  <si>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</si>
  <si>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</si>
  <si>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</si>
  <si>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</si>
  <si>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</si>
  <si>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</si>
  <si>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</si>
  <si>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</si>
  <si>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</si>
  <si>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</si>
  <si>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</si>
  <si>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</si>
  <si>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</si>
  <si>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</si>
  <si>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</si>
  <si>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</si>
  <si>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</si>
  <si>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</si>
  <si>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</si>
  <si>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</si>
  <si>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</si>
  <si>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</si>
  <si>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</si>
  <si>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</si>
  <si>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</si>
  <si>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</si>
  <si>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</si>
  <si>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</si>
  <si>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</si>
  <si>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</si>
  <si>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</si>
  <si>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</si>
  <si>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</si>
  <si>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</si>
  <si>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</si>
  <si>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</si>
  <si>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</si>
  <si>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</si>
  <si>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</si>
  <si>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</si>
  <si>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</si>
  <si>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</si>
  <si>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</si>
  <si>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</si>
  <si>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</si>
  <si>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</si>
  <si>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</si>
  <si>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</si>
  <si>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</si>
  <si>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</si>
  <si>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</si>
  <si>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</si>
  <si>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</si>
  <si>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</si>
  <si>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</si>
  <si>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</si>
  <si>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</si>
  <si>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</si>
  <si>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</si>
  <si>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</si>
  <si>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</si>
  <si>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</si>
  <si>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</si>
  <si>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</si>
  <si>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</si>
  <si>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</si>
  <si>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</si>
  <si>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</si>
  <si>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</si>
  <si>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</si>
  <si>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</si>
  <si>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</si>
  <si>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</si>
  <si>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</si>
  <si>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</si>
  <si>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</si>
  <si>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</si>
  <si>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</si>
  <si>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</si>
  <si>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</si>
  <si>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</si>
  <si>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</si>
  <si>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</si>
  <si>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</si>
  <si>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</si>
  <si>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</si>
  <si>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</si>
  <si>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</si>
  <si>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</si>
  <si>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</si>
  <si>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</si>
  <si>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</si>
  <si>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</si>
  <si>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</si>
  <si>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</si>
  <si>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</si>
  <si>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</si>
  <si>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</si>
  <si>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</si>
  <si>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</si>
  <si>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</si>
  <si>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</si>
  <si>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</si>
  <si>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</si>
  <si>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</si>
  <si>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</si>
  <si>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</si>
  <si>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</si>
  <si>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</si>
  <si>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</si>
  <si>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</si>
  <si>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</si>
  <si>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</si>
  <si>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</si>
  <si>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</si>
  <si>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</si>
  <si>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</si>
  <si>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</si>
  <si>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</si>
  <si>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</si>
  <si>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</si>
  <si>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</si>
  <si>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</si>
  <si>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</si>
  <si>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</si>
  <si>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</si>
  <si>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</si>
  <si>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</si>
  <si>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</si>
  <si>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</si>
  <si>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</si>
  <si>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</si>
  <si>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</si>
  <si>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</si>
  <si>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</si>
  <si>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</si>
  <si>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</si>
  <si>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</si>
  <si>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</si>
  <si>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</si>
  <si>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</si>
  <si>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</si>
  <si>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</si>
  <si>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</si>
  <si>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</si>
  <si>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</si>
  <si>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</si>
  <si>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</si>
  <si>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</si>
  <si>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</si>
  <si>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</si>
  <si>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</si>
  <si>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</si>
  <si>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</si>
  <si>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</si>
  <si>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</si>
  <si>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</si>
  <si>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</si>
  <si>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</si>
  <si>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</si>
  <si>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</si>
  <si>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</si>
  <si>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</si>
  <si>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</si>
  <si>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</si>
  <si>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</si>
  <si>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</si>
  <si>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</si>
  <si>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</si>
  <si>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</si>
  <si>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</si>
  <si>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</si>
  <si>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</si>
  <si>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</si>
  <si>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</si>
  <si>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</si>
  <si>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</si>
  <si>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</si>
  <si>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</si>
  <si>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</si>
  <si>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</si>
  <si>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</si>
  <si>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</si>
  <si>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</si>
  <si>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</si>
  <si>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</si>
  <si>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</si>
  <si>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</si>
  <si>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</si>
  <si>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</si>
  <si>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</si>
  <si>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</si>
  <si>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</si>
  <si>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</si>
  <si>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</si>
  <si>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</si>
  <si>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</si>
  <si>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</si>
  <si>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</si>
  <si>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</si>
  <si>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</si>
  <si>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</si>
  <si>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</si>
  <si>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</si>
  <si>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</si>
  <si>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</si>
  <si>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</si>
  <si>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</si>
  <si>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</si>
  <si>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</si>
  <si>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</si>
  <si>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</si>
  <si>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</si>
  <si>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</si>
  <si>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</si>
  <si>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</si>
  <si>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</si>
  <si>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</si>
  <si>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</si>
  <si>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</si>
  <si>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</si>
  <si>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</si>
  <si>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</si>
  <si>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</si>
  <si>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</si>
  <si>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</si>
  <si>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</si>
  <si>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</si>
  <si>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</si>
  <si>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</si>
  <si>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</si>
  <si>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</si>
  <si>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</si>
  <si>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</si>
  <si>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</si>
  <si>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</si>
  <si>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</si>
  <si>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</si>
  <si>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</si>
  <si>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</si>
  <si>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</si>
  <si>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</si>
  <si>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</si>
  <si>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</si>
  <si>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</si>
  <si>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</si>
  <si>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</si>
  <si>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</si>
  <si>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</si>
  <si>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</si>
  <si>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</si>
  <si>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</si>
  <si>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</si>
  <si>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</si>
  <si>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</si>
  <si>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</si>
  <si>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</si>
  <si>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</si>
  <si>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</si>
  <si>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</si>
  <si>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</si>
  <si>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</si>
  <si>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</si>
  <si>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</si>
  <si>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</si>
  <si>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</si>
  <si>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</si>
  <si>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</si>
  <si>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</si>
  <si>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</si>
  <si>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</si>
  <si>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</si>
  <si>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</si>
  <si>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</si>
  <si>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</si>
  <si>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</si>
  <si>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</si>
  <si>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</si>
  <si>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</si>
  <si>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</si>
  <si>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</si>
  <si>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</si>
  <si>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</si>
  <si>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</si>
  <si>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</si>
  <si>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</si>
  <si>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</si>
  <si>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</si>
  <si>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</si>
  <si>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</si>
  <si>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</si>
  <si>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</si>
  <si>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</si>
  <si>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</si>
  <si>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</si>
  <si>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</si>
  <si>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</si>
  <si>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</si>
  <si>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</si>
  <si>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</si>
  <si>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</si>
  <si>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</si>
  <si>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</si>
  <si>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</si>
  <si>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</si>
  <si>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</si>
  <si>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</si>
  <si>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</si>
  <si>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</si>
  <si>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</si>
  <si>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</si>
  <si>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</si>
  <si>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</si>
  <si>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</si>
  <si>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</si>
  <si>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</si>
  <si>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</si>
  <si>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</si>
  <si>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</si>
  <si>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</si>
  <si>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</si>
  <si>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</si>
  <si>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</si>
  <si>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</si>
  <si>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</si>
  <si>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</si>
  <si>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</si>
  <si>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</si>
  <si>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</si>
  <si>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</si>
  <si>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</si>
  <si>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</si>
  <si>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</si>
  <si>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</si>
  <si>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</si>
  <si>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</si>
  <si>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</si>
  <si>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</si>
  <si>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</si>
  <si>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</si>
  <si>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</si>
  <si>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</si>
  <si>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</si>
  <si>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</si>
  <si>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</si>
  <si>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</si>
  <si>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</si>
  <si>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</si>
  <si>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</si>
  <si>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</si>
  <si>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</si>
  <si>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</si>
  <si>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</si>
  <si>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</si>
  <si>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</si>
  <si>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</si>
  <si>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</si>
  <si>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</si>
  <si>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</si>
  <si>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</si>
  <si>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</si>
  <si>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</si>
  <si>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</si>
  <si>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</si>
  <si>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</si>
  <si>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</si>
  <si>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</si>
  <si>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</si>
  <si>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</si>
  <si>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</si>
  <si>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</si>
  <si>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</si>
  <si>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</si>
  <si>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</si>
  <si>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</si>
  <si>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</si>
  <si>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</si>
  <si>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</si>
  <si>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</si>
  <si>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</si>
  <si>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</si>
  <si>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</si>
  <si>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</si>
  <si>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</si>
  <si>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</si>
  <si>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</si>
  <si>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</si>
  <si>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</si>
  <si>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</si>
  <si>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</si>
  <si>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</si>
  <si>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</si>
  <si>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</si>
  <si>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</si>
  <si>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</si>
  <si>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</si>
  <si>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</si>
  <si>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</si>
  <si>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</si>
  <si>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</si>
  <si>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</si>
  <si>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</si>
  <si>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</si>
  <si>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</si>
  <si>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</si>
  <si>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</si>
  <si>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</si>
  <si>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</si>
  <si>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</si>
  <si>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</si>
  <si>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</si>
  <si>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</si>
  <si>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</si>
  <si>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</si>
  <si>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</si>
  <si>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</si>
  <si>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</si>
  <si>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</si>
  <si>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</si>
  <si>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</si>
  <si>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</si>
  <si>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</si>
  <si>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</si>
  <si>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</si>
  <si>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</si>
  <si>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</si>
  <si>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</si>
  <si>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</si>
  <si>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</si>
  <si>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</si>
  <si>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</si>
  <si>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</si>
  <si>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</si>
  <si>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</si>
  <si>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</si>
  <si>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</si>
  <si>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</si>
  <si>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</si>
  <si>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</si>
  <si>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</si>
  <si>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</si>
  <si>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</si>
  <si>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</si>
  <si>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</si>
  <si>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</si>
  <si>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</si>
  <si>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</si>
  <si>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</si>
  <si>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</si>
  <si>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</si>
  <si>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</si>
  <si>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</si>
  <si>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</si>
  <si>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</si>
  <si>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</si>
  <si>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</si>
  <si>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</si>
  <si>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</si>
  <si>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</si>
  <si>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</si>
  <si>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</si>
  <si>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</si>
  <si>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</si>
  <si>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</si>
  <si>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</si>
  <si>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</si>
  <si>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</si>
  <si>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</si>
  <si>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</si>
  <si>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</si>
  <si>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</si>
  <si>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</si>
  <si>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</si>
  <si>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</si>
  <si>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</si>
  <si>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</si>
  <si>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</si>
  <si>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</si>
  <si>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</si>
  <si>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</si>
  <si>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</si>
  <si>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</si>
  <si>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</si>
  <si>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</si>
  <si>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</si>
  <si>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</si>
  <si>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</si>
  <si>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</si>
  <si>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</si>
  <si>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</si>
  <si>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</si>
  <si>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</si>
  <si>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</si>
  <si>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</si>
  <si>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</si>
  <si>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</si>
  <si>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</si>
  <si>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</si>
  <si>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</si>
  <si>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</si>
  <si>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</si>
  <si>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</si>
  <si>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</si>
  <si>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</si>
  <si>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</si>
  <si>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</si>
  <si>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</si>
  <si>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</si>
  <si>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</si>
  <si>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</si>
  <si>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</si>
  <si>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</si>
  <si>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</si>
  <si>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</si>
  <si>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</si>
  <si>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</si>
  <si>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</si>
  <si>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</si>
  <si>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</si>
  <si>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</si>
  <si>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</si>
  <si>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</si>
  <si>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</si>
  <si>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</si>
  <si>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</si>
  <si>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</si>
  <si>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</si>
  <si>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</si>
  <si>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</si>
  <si>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</si>
  <si>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</si>
  <si>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</si>
  <si>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</si>
  <si>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</si>
  <si>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</si>
  <si>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</si>
  <si>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</si>
  <si>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</si>
  <si>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</si>
  <si>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</si>
  <si>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</si>
  <si>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</si>
  <si>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</si>
  <si>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</si>
  <si>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</si>
  <si>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</si>
  <si>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</si>
  <si>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</si>
  <si>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</si>
  <si>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</si>
  <si>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</si>
  <si>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</si>
  <si>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</si>
  <si>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</si>
  <si>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</si>
  <si>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</si>
  <si>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</si>
  <si>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</si>
  <si>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</si>
  <si>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</si>
  <si>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</si>
  <si>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</si>
  <si>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</si>
  <si>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</si>
  <si>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</si>
  <si>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</si>
  <si>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</si>
  <si>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</si>
  <si>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</si>
  <si>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</si>
  <si>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</si>
  <si>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</si>
  <si>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</si>
  <si>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</si>
  <si>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</si>
  <si>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</si>
  <si>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</si>
  <si>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</si>
  <si>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</si>
  <si>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</si>
  <si>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</si>
  <si>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</si>
  <si>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</si>
  <si>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</si>
  <si>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</si>
  <si>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</si>
  <si>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</si>
  <si>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</si>
  <si>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</si>
  <si>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</si>
  <si>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</si>
  <si>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</si>
  <si>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</si>
  <si>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</si>
  <si>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</si>
  <si>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</si>
  <si>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</si>
  <si>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</si>
  <si>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</si>
  <si>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</si>
  <si>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</si>
  <si>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</si>
  <si>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</si>
  <si>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</si>
  <si>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</si>
  <si>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</si>
  <si>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</si>
  <si>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</si>
  <si>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</si>
  <si>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</si>
  <si>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</si>
  <si>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</si>
  <si>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</si>
  <si>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</si>
  <si>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</si>
  <si>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</si>
  <si>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</si>
  <si>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</si>
  <si>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</si>
  <si>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</si>
  <si>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</si>
  <si>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</si>
  <si>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</si>
  <si>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</si>
  <si>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</si>
  <si>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</si>
  <si>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</si>
  <si>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</si>
  <si>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</si>
  <si>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</si>
  <si>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</si>
  <si>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</si>
  <si>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</si>
  <si>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</si>
  <si>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</si>
  <si>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</si>
  <si>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</si>
  <si>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</si>
  <si>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</si>
  <si>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</si>
  <si>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</si>
  <si>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</si>
  <si>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</si>
  <si>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</si>
  <si>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</si>
  <si>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</si>
  <si>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</si>
  <si>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</si>
  <si>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</si>
  <si>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</si>
  <si>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</si>
  <si>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</si>
  <si>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</si>
  <si>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</si>
  <si>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</si>
  <si>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</si>
  <si>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</si>
  <si>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</si>
  <si>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</si>
  <si>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</si>
  <si>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</si>
  <si>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</si>
  <si>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</si>
  <si>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</si>
  <si>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</si>
  <si>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</si>
  <si>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</si>
  <si>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</si>
  <si>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</si>
  <si>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</si>
  <si>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</si>
  <si>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</si>
  <si>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</si>
  <si>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</si>
  <si>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</si>
  <si>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</si>
  <si>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</si>
  <si>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</si>
  <si>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</si>
  <si>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</si>
  <si>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</si>
  <si>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</si>
  <si>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</si>
  <si>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</si>
  <si>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</si>
  <si>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</si>
  <si>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</si>
  <si>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</si>
  <si>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</si>
  <si>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</si>
  <si>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</si>
  <si>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</si>
  <si>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</si>
  <si>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</si>
  <si>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</si>
  <si>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</si>
  <si>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</si>
  <si>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</si>
  <si>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</si>
  <si>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</si>
  <si>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</si>
  <si>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</si>
  <si>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</si>
  <si>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</si>
  <si>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</si>
  <si>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</si>
  <si>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</si>
  <si>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</si>
  <si>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</si>
  <si>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</si>
  <si>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</si>
  <si>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</si>
  <si>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</si>
  <si>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</si>
  <si>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</si>
  <si>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</si>
  <si>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</si>
  <si>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</si>
  <si>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</si>
  <si>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</si>
  <si>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</si>
  <si>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</si>
  <si>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</si>
  <si>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</si>
  <si>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</si>
  <si>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</si>
  <si>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</si>
  <si>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</si>
  <si>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</si>
  <si>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</si>
  <si>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</si>
  <si>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</si>
  <si>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</si>
  <si>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</si>
  <si>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</si>
  <si>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</si>
  <si>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</si>
  <si>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</si>
  <si>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</si>
  <si>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</si>
  <si>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</si>
  <si>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</si>
  <si>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</si>
  <si>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</si>
  <si>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</si>
  <si>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</si>
  <si>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</si>
  <si>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</si>
  <si>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</si>
  <si>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</si>
  <si>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</si>
  <si>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</si>
  <si>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</si>
  <si>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</si>
  <si>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</si>
  <si>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</si>
  <si>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</si>
  <si>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</si>
  <si>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</si>
  <si>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</si>
  <si>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</si>
  <si>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</si>
  <si>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</si>
  <si>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</si>
  <si>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</si>
  <si>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</si>
  <si>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</si>
  <si>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</si>
  <si>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</si>
  <si>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</si>
  <si>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</si>
  <si>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</si>
  <si>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</si>
  <si>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</si>
  <si>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</si>
  <si>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</si>
  <si>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</si>
  <si>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</si>
  <si>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</si>
  <si>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</si>
  <si>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</si>
  <si>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</si>
  <si>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</si>
  <si>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</si>
  <si>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</si>
  <si>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</si>
  <si>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</si>
  <si>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</si>
  <si>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</si>
  <si>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</si>
  <si>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</si>
  <si>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</si>
  <si>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</si>
  <si>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</si>
  <si>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</si>
  <si>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</si>
  <si>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</si>
  <si>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</si>
  <si>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</si>
  <si>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</si>
  <si>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</si>
  <si>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</si>
  <si>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</si>
  <si>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</si>
  <si>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</si>
  <si>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</si>
  <si>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</si>
  <si>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</si>
  <si>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</si>
  <si>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</si>
  <si>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</si>
  <si>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</si>
  <si>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</si>
  <si>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</si>
  <si>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</si>
  <si>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</si>
  <si>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</si>
  <si>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</si>
  <si>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</si>
  <si>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</si>
  <si>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</si>
  <si>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</si>
  <si>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</si>
  <si>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</si>
  <si>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</si>
  <si>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</si>
  <si>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</si>
  <si>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</si>
  <si>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</si>
  <si>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</si>
  <si>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</si>
  <si>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</si>
  <si>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</si>
  <si>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</si>
  <si>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</si>
  <si>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</si>
  <si>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</si>
  <si>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</si>
  <si>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</si>
  <si>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</si>
  <si>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</si>
  <si>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</si>
  <si>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</si>
  <si>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</si>
  <si>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</si>
  <si>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</si>
  <si>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</si>
  <si>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</si>
  <si>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</si>
  <si>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</si>
  <si>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</si>
  <si>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</si>
  <si>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</si>
  <si>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</si>
  <si>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</si>
  <si>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</si>
  <si>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</si>
  <si>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</si>
  <si>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</si>
  <si>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</si>
  <si>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</si>
  <si>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</si>
  <si>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</si>
  <si>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</si>
  <si>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</si>
  <si>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</si>
  <si>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</si>
  <si>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</si>
  <si>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</si>
  <si>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</si>
  <si>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</si>
  <si>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</si>
  <si>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</si>
  <si>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</si>
  <si>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</si>
  <si>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</si>
  <si>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</si>
  <si>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</si>
  <si>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</si>
  <si>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</si>
  <si>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</si>
  <si>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</si>
  <si>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</si>
  <si>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</si>
  <si>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</si>
  <si>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</si>
  <si>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</si>
  <si>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</si>
  <si>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</si>
  <si>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</si>
  <si>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</si>
  <si>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</si>
  <si>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</si>
  <si>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</si>
  <si>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</si>
  <si>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</si>
  <si>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</si>
  <si>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</si>
  <si>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</si>
  <si>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</si>
  <si>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</si>
  <si>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</si>
  <si>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</si>
  <si>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</si>
  <si>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</si>
  <si>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</si>
  <si>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</si>
  <si>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</si>
  <si>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</si>
  <si>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</si>
  <si>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</si>
  <si>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</si>
  <si>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</si>
  <si>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</si>
  <si>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</si>
  <si>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</si>
  <si>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</si>
  <si>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</si>
  <si>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</si>
  <si>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</si>
  <si>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</si>
  <si>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</si>
  <si>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</si>
  <si>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</si>
  <si>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</si>
  <si>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</si>
  <si>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</si>
  <si>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</si>
  <si>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</si>
  <si>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</si>
  <si>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</si>
  <si>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</si>
  <si>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</si>
  <si>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</si>
  <si>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</si>
  <si>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</si>
  <si>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</si>
  <si>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</si>
  <si>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</si>
  <si>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</si>
  <si>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</si>
  <si>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</si>
  <si>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</si>
  <si>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</si>
  <si>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</si>
  <si>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</si>
  <si>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</si>
  <si>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</si>
  <si>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</si>
  <si>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</si>
  <si>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</si>
  <si>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</si>
  <si>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</si>
  <si>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</si>
  <si>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</si>
  <si>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</si>
  <si>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</si>
  <si>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</si>
  <si>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</si>
  <si>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</si>
  <si>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</si>
  <si>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</si>
  <si>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</si>
  <si>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</si>
  <si>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</si>
  <si>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</si>
  <si>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</si>
  <si>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</si>
  <si>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</si>
  <si>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</si>
  <si>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</si>
  <si>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</si>
  <si>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</si>
  <si>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</si>
  <si>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</si>
  <si>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</si>
  <si>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</si>
  <si>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</si>
  <si>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</si>
  <si>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</si>
  <si>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</si>
  <si>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</si>
  <si>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</si>
  <si>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</si>
  <si>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</si>
  <si>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</si>
  <si>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</si>
  <si>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</si>
  <si>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</si>
  <si>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</si>
  <si>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</si>
  <si>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</si>
  <si>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</si>
  <si>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</si>
  <si>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</si>
  <si>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</si>
  <si>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</si>
  <si>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</si>
  <si>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</si>
  <si>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</si>
  <si>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</si>
  <si>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</si>
  <si>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</si>
  <si>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</si>
  <si>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</si>
  <si>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</si>
  <si>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</si>
  <si>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</si>
  <si>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</si>
  <si>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</si>
  <si>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</si>
  <si>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</si>
  <si>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</si>
  <si>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</si>
  <si>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</si>
  <si>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</si>
  <si>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</si>
  <si>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</si>
  <si>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</si>
  <si>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</si>
  <si>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</si>
  <si>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</si>
  <si>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</si>
  <si>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</si>
  <si>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</si>
  <si>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</si>
  <si>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</si>
  <si>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</si>
  <si>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</si>
  <si>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</si>
  <si>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</si>
  <si>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</si>
  <si>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</si>
  <si>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</si>
  <si>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</si>
  <si>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</si>
  <si>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</si>
  <si>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</si>
  <si>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</si>
  <si>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</si>
  <si>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</si>
  <si>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</si>
  <si>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</si>
  <si>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</si>
  <si>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</si>
  <si>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</si>
  <si>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</si>
  <si>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</si>
  <si>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</si>
  <si>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</si>
  <si>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</si>
  <si>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</si>
  <si>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</si>
  <si>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</si>
  <si>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</si>
  <si>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</si>
  <si>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</si>
  <si>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</si>
  <si>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</si>
  <si>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</si>
  <si>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</si>
  <si>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</si>
  <si>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</si>
  <si>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</si>
  <si>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</si>
  <si>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</si>
  <si>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</si>
  <si>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</si>
  <si>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</si>
  <si>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</si>
  <si>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</si>
  <si>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</si>
  <si>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</si>
  <si>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</si>
  <si>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</si>
  <si>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</si>
  <si>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</si>
  <si>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</si>
  <si>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</si>
  <si>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</si>
  <si>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</si>
  <si>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</si>
  <si>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</si>
  <si>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</si>
  <si>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</si>
  <si>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</si>
  <si>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</si>
  <si>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</si>
  <si>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</si>
  <si>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</si>
  <si>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</si>
  <si>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</si>
  <si>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</si>
  <si>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</si>
  <si>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</si>
  <si>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</si>
  <si>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</si>
  <si>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</si>
  <si>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</si>
  <si>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</si>
  <si>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</si>
  <si>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</si>
  <si>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</si>
  <si>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</si>
  <si>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</si>
  <si>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</si>
  <si>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</si>
  <si>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</si>
  <si>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</si>
  <si>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</si>
  <si>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</si>
  <si>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</si>
  <si>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</si>
  <si>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</si>
  <si>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</si>
  <si>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</si>
  <si>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</si>
  <si>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</si>
  <si>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</si>
  <si>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</si>
  <si>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</si>
  <si>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</si>
  <si>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</si>
  <si>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</si>
  <si>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</si>
  <si>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</si>
  <si>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</si>
  <si>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</si>
  <si>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</si>
  <si>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</si>
  <si>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</si>
  <si>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</si>
  <si>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</si>
  <si>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</si>
  <si>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</si>
  <si>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</si>
  <si>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</si>
  <si>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</si>
  <si>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</si>
  <si>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</si>
  <si>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</si>
  <si>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</si>
  <si>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</si>
  <si>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</si>
  <si>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</si>
  <si>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</si>
  <si>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</si>
  <si>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</si>
  <si>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</si>
  <si>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</si>
  <si>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</si>
  <si>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</si>
  <si>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</si>
  <si>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</si>
  <si>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</si>
  <si>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</si>
  <si>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</si>
  <si>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</si>
  <si>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</si>
  <si>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</si>
  <si>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</si>
  <si>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</si>
  <si>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</si>
  <si>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</si>
  <si>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</si>
  <si>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</si>
  <si>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</si>
  <si>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</si>
  <si>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</si>
  <si>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</si>
  <si>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</si>
  <si>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</si>
  <si>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</si>
  <si>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</si>
  <si>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</si>
  <si>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</si>
  <si>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</si>
  <si>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</si>
  <si>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</si>
  <si>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</si>
  <si>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</si>
  <si>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</si>
  <si>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</si>
  <si>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</si>
  <si>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</si>
  <si>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</si>
  <si>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</si>
  <si>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</si>
  <si>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</si>
  <si>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</si>
  <si>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</si>
  <si>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</si>
  <si>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</si>
  <si>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</si>
  <si>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</si>
  <si>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</si>
  <si>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</si>
  <si>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</si>
  <si>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</si>
  <si>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</si>
  <si>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</si>
  <si>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</si>
  <si>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</si>
  <si>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</si>
  <si>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</si>
  <si>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</si>
  <si>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</si>
  <si>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</si>
  <si>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</si>
  <si>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</si>
  <si>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</si>
  <si>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</si>
  <si>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</si>
  <si>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</si>
  <si>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</si>
  <si>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</si>
  <si>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</si>
  <si>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</si>
  <si>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</si>
  <si>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</si>
  <si>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</si>
  <si>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</si>
  <si>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</si>
  <si>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</si>
  <si>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</si>
  <si>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</si>
  <si>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</si>
  <si>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</si>
  <si>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</si>
  <si>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</si>
  <si>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</si>
  <si>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</si>
  <si>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</si>
  <si>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</si>
  <si>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</si>
  <si>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</si>
  <si>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</si>
  <si>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</si>
  <si>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</si>
  <si>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</si>
  <si>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</si>
  <si>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</si>
  <si>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</si>
  <si>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</si>
  <si>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</si>
  <si>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</si>
  <si>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</si>
  <si>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</si>
  <si>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</si>
  <si>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</si>
  <si>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</si>
  <si>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</si>
  <si>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</si>
  <si>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</si>
  <si>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</si>
  <si>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</si>
  <si>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</si>
  <si>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</si>
  <si>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</si>
  <si>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</si>
  <si>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</si>
  <si>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</si>
  <si>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</si>
  <si>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</si>
  <si>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</si>
  <si>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</si>
  <si>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</si>
  <si>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</si>
  <si>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</si>
  <si>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</si>
  <si>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</si>
  <si>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</si>
  <si>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</si>
  <si>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</si>
  <si>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</si>
  <si>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</si>
  <si>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</si>
  <si>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</si>
  <si>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</si>
  <si>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</si>
  <si>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</si>
  <si>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</si>
  <si>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</si>
  <si>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</si>
  <si>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</si>
  <si>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</si>
  <si>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</si>
  <si>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</si>
  <si>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</si>
  <si>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</si>
  <si>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</si>
  <si>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</si>
  <si>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</si>
  <si>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</si>
  <si>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</si>
  <si>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</si>
  <si>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</si>
  <si>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</si>
  <si>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</si>
  <si>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</si>
  <si>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</si>
  <si>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</si>
  <si>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</si>
  <si>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</si>
  <si>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</si>
  <si>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</si>
  <si>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</si>
  <si>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</si>
  <si>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</si>
  <si>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</si>
  <si>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</si>
  <si>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</si>
  <si>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</si>
  <si>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</si>
  <si>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</si>
  <si>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</si>
  <si>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</si>
  <si>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</si>
  <si>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</si>
  <si>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</si>
  <si>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</si>
  <si>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</si>
  <si>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</si>
  <si>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</si>
  <si>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</si>
  <si>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</si>
  <si>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</si>
  <si>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</si>
  <si>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</si>
  <si>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</si>
  <si>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</si>
  <si>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</si>
  <si>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</si>
  <si>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</si>
  <si>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</si>
  <si>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</si>
  <si>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</si>
  <si>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</si>
  <si>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</si>
  <si>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</si>
  <si>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</si>
  <si>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</si>
  <si>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</si>
  <si>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</si>
  <si>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</si>
  <si>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</si>
  <si>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</si>
  <si>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</si>
  <si>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</si>
  <si>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</si>
  <si>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</si>
  <si>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</si>
  <si>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</si>
  <si>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</si>
  <si>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</si>
  <si>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</si>
  <si>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</si>
  <si>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</si>
  <si>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</si>
  <si>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</si>
  <si>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</si>
  <si>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</si>
  <si>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</si>
  <si>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</si>
  <si>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</si>
  <si>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</si>
  <si>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</si>
  <si>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</si>
  <si>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</si>
  <si>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</si>
  <si>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</si>
  <si>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</si>
  <si>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</si>
  <si>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</si>
  <si>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</si>
  <si>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</si>
  <si>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</si>
  <si>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</si>
  <si>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</si>
  <si>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</si>
  <si>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</si>
  <si>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</si>
  <si>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</si>
  <si>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</si>
  <si>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</si>
  <si>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</si>
  <si>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</si>
  <si>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</si>
  <si>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</si>
  <si>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</si>
  <si>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</si>
  <si>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</si>
  <si>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</si>
  <si>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</si>
  <si>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</si>
  <si>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</si>
  <si>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</si>
  <si>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</si>
  <si>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</si>
  <si>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</si>
  <si>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</si>
  <si>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</si>
  <si>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</si>
  <si>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</si>
  <si>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</si>
  <si>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</si>
  <si>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</si>
  <si>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</si>
  <si>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</si>
  <si>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</si>
  <si>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</si>
  <si>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</si>
  <si>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</si>
  <si>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</si>
  <si>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</si>
  <si>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</si>
  <si>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</si>
  <si>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</si>
  <si>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</si>
  <si>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</si>
  <si>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</si>
  <si>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</si>
  <si>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</si>
  <si>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</si>
  <si>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</si>
  <si>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</si>
  <si>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</si>
  <si>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</si>
  <si>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</si>
  <si>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</si>
  <si>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</si>
  <si>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</si>
  <si>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</si>
  <si>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</si>
  <si>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</si>
  <si>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</si>
  <si>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</si>
  <si>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</si>
  <si>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</si>
  <si>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</si>
  <si>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</si>
  <si>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</si>
  <si>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</si>
  <si>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</si>
  <si>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</si>
  <si>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</si>
  <si>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</si>
  <si>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</si>
  <si>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</si>
  <si>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</si>
  <si>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</si>
  <si>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</si>
  <si>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</si>
  <si>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</si>
  <si>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</si>
  <si>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</si>
  <si>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</si>
  <si>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</si>
  <si>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</si>
  <si>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</si>
  <si>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</si>
  <si>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</si>
  <si>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</si>
  <si>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</si>
  <si>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</si>
  <si>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</si>
  <si>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</si>
  <si>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</si>
  <si>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</si>
  <si>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</si>
  <si>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</si>
  <si>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</si>
  <si>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</si>
  <si>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</si>
  <si>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</si>
  <si>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</si>
  <si>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</si>
  <si>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</si>
  <si>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</si>
  <si>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</si>
  <si>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</si>
  <si>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</si>
  <si>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</si>
  <si>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</si>
  <si>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</si>
  <si>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</si>
  <si>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</si>
  <si>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</si>
  <si>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</si>
  <si>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</si>
  <si>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</si>
  <si>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</si>
  <si>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</si>
  <si>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</si>
  <si>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</si>
  <si>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</si>
  <si>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</si>
  <si>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</si>
  <si>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</si>
  <si>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</si>
  <si>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</si>
  <si>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</si>
  <si>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</si>
  <si>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</si>
  <si>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</si>
  <si>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</si>
  <si>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</si>
  <si>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</si>
  <si>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</si>
  <si>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</si>
  <si>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</si>
  <si>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</si>
  <si>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</si>
  <si>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</si>
  <si>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</si>
  <si>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</si>
  <si>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</si>
  <si>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</si>
  <si>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</si>
  <si>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</si>
  <si>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</si>
  <si>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</si>
  <si>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</si>
  <si>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</si>
  <si>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</si>
  <si>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</si>
  <si>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</si>
  <si>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</si>
  <si>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</si>
  <si>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</si>
  <si>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</si>
  <si>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</si>
  <si>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</si>
  <si>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</si>
  <si>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</si>
  <si>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</si>
  <si>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</si>
  <si>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</si>
  <si>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</si>
  <si>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</si>
  <si>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</si>
  <si>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</si>
  <si>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</si>
  <si>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</si>
  <si>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</si>
  <si>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</si>
  <si>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</si>
  <si>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</si>
  <si>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</si>
  <si>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</si>
  <si>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</si>
  <si>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</si>
  <si>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</si>
  <si>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</si>
  <si>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</si>
  <si>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</si>
  <si>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</si>
  <si>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</si>
  <si>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</si>
  <si>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</si>
  <si>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</si>
  <si>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</si>
  <si>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</si>
  <si>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</si>
  <si>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</si>
  <si>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</si>
  <si>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</si>
  <si>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</si>
  <si>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</si>
  <si>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</si>
  <si>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</si>
  <si>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</si>
  <si>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</si>
  <si>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</si>
  <si>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</si>
  <si>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</si>
  <si>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</si>
  <si>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</si>
  <si>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</si>
  <si>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</si>
  <si>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</si>
  <si>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</si>
  <si>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</si>
  <si>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</si>
  <si>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</si>
  <si>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</si>
  <si>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</si>
  <si>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</si>
  <si>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</si>
  <si>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</si>
  <si>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</si>
  <si>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</si>
  <si>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</si>
  <si>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</si>
  <si>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</si>
  <si>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</si>
  <si>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</si>
  <si>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</si>
  <si>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</si>
  <si>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</si>
  <si>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</si>
  <si>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</si>
  <si>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</si>
  <si>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</si>
  <si>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</si>
  <si>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</si>
  <si>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</si>
  <si>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</si>
  <si>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</si>
  <si>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</si>
  <si>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</si>
  <si>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</si>
  <si>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</si>
  <si>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</si>
  <si>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</si>
  <si>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</si>
  <si>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</si>
  <si>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</si>
  <si>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</si>
  <si>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</si>
  <si>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</si>
  <si>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</si>
  <si>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</si>
  <si>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</si>
  <si>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</si>
  <si>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</si>
  <si>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</si>
  <si>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</si>
  <si>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</si>
  <si>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</si>
  <si>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</si>
  <si>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</si>
  <si>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</si>
  <si>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</si>
  <si>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</si>
  <si>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</si>
  <si>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</si>
  <si>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</si>
  <si>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</si>
  <si>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</si>
  <si>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</si>
  <si>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</si>
  <si>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</si>
  <si>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</si>
  <si>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</si>
  <si>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</si>
  <si>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</si>
  <si>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</si>
  <si>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</si>
  <si>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</si>
  <si>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</si>
  <si>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</si>
  <si>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</si>
  <si>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</si>
  <si>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</si>
  <si>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</si>
  <si>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</si>
  <si>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</si>
  <si>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</si>
  <si>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</si>
  <si>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</si>
  <si>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</si>
  <si>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</si>
  <si>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</si>
  <si>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</si>
  <si>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</si>
  <si>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</si>
  <si>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</si>
  <si>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</si>
  <si>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</si>
  <si>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</si>
  <si>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</si>
  <si>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</si>
  <si>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</si>
  <si>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</si>
  <si>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</si>
  <si>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</si>
  <si>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</si>
  <si>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</si>
  <si>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</si>
  <si>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</si>
  <si>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</si>
  <si>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</si>
  <si>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</si>
  <si>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</si>
  <si>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</si>
  <si>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</si>
  <si>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</si>
  <si>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</si>
  <si>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</si>
  <si>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</si>
  <si>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</si>
  <si>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</si>
  <si>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</si>
  <si>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</si>
  <si>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</si>
  <si>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</si>
  <si>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</si>
  <si>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</si>
  <si>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</si>
  <si>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</si>
  <si>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</si>
  <si>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</si>
  <si>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</si>
  <si>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</si>
  <si>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</si>
  <si>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</si>
  <si>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</si>
  <si>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</si>
  <si>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</si>
  <si>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</si>
  <si>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</si>
  <si>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</si>
  <si>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</si>
  <si>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</si>
  <si>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</si>
  <si>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</si>
  <si>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</si>
  <si>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</si>
  <si>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</si>
  <si>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</si>
  <si>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</si>
  <si>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</si>
  <si>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</si>
  <si>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</si>
  <si>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</si>
  <si>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</si>
  <si>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</si>
  <si>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</si>
  <si>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</si>
  <si>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</si>
  <si>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</si>
  <si>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</si>
  <si>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</si>
  <si>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</si>
  <si>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</si>
  <si>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</si>
  <si>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</si>
  <si>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</si>
  <si>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</si>
  <si>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</si>
  <si>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</si>
  <si>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</si>
  <si>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</si>
  <si>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</si>
  <si>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</si>
  <si>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</si>
  <si>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</si>
  <si>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</si>
  <si>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</si>
  <si>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</si>
  <si>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</si>
  <si>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</si>
  <si>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</si>
  <si>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</si>
  <si>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</si>
  <si>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</si>
  <si>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</si>
  <si>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</si>
  <si>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</si>
  <si>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</si>
  <si>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</si>
  <si>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</si>
  <si>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</si>
  <si>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</si>
  <si>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</si>
  <si>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</si>
  <si>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</si>
  <si>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</si>
  <si>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</si>
  <si>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</si>
  <si>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</si>
  <si>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</si>
  <si>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</si>
  <si>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</si>
  <si>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</si>
  <si>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</si>
  <si>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</si>
  <si>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</si>
  <si>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</si>
  <si>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</si>
  <si>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</si>
  <si>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</si>
  <si>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</si>
  <si>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</si>
  <si>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</si>
  <si>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</si>
  <si>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</si>
  <si>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</si>
  <si>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</si>
  <si>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</si>
  <si>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</si>
  <si>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</si>
  <si>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</si>
  <si>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</si>
  <si>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</si>
  <si>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</si>
  <si>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</si>
  <si>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</si>
  <si>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</si>
  <si>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</si>
  <si>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</si>
  <si>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</si>
  <si>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</si>
  <si>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</si>
  <si>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</si>
  <si>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</si>
  <si>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</si>
  <si>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</si>
  <si>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</si>
  <si>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</si>
  <si>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</si>
  <si>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</si>
  <si>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</si>
  <si>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</si>
  <si>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</si>
  <si>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</si>
  <si>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</si>
  <si>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</si>
  <si>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</si>
  <si>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</si>
  <si>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</si>
  <si>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</si>
  <si>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</si>
  <si>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</si>
  <si>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</si>
  <si>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</si>
  <si>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</si>
  <si>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</si>
  <si>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</si>
  <si>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</si>
  <si>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</si>
  <si>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</si>
  <si>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</si>
  <si>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</si>
  <si>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</si>
  <si>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</si>
  <si>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</si>
  <si>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</si>
  <si>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</si>
  <si>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</si>
  <si>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</si>
  <si>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</si>
  <si>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</si>
  <si>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</si>
  <si>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</si>
  <si>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</si>
  <si>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</si>
  <si>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</si>
  <si>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</si>
  <si>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</si>
  <si>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</si>
  <si>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</si>
  <si>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</si>
  <si>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</si>
  <si>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</si>
  <si>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</si>
  <si>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</si>
  <si>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</si>
  <si>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</si>
  <si>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</si>
  <si>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</si>
  <si>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</si>
  <si>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</si>
  <si>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</si>
  <si>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</si>
  <si>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</si>
  <si>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</si>
  <si>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</si>
  <si>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</si>
  <si>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</si>
  <si>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</si>
  <si>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</si>
  <si>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</si>
  <si>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</si>
  <si>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</si>
  <si>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</si>
  <si>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</si>
  <si>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</si>
  <si>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</si>
  <si>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</si>
  <si>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</si>
  <si>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</si>
  <si>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</si>
  <si>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</si>
  <si>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</si>
  <si>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</si>
  <si>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</si>
  <si>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</si>
  <si>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</si>
  <si>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</si>
  <si>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</si>
  <si>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</si>
  <si>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</si>
  <si>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</si>
  <si>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</si>
  <si>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</si>
  <si>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</si>
  <si>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</si>
  <si>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</si>
  <si>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</si>
  <si>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</si>
  <si>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</si>
  <si>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</si>
  <si>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</si>
  <si>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</si>
  <si>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</si>
  <si>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</si>
  <si>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</si>
  <si>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</si>
  <si>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</si>
  <si>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</si>
  <si>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</si>
  <si>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</si>
  <si>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</si>
  <si>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</si>
  <si>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</si>
  <si>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</si>
  <si>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</si>
  <si>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</si>
  <si>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</si>
  <si>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</si>
  <si>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</si>
  <si>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</si>
  <si>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</si>
  <si>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</si>
  <si>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</si>
  <si>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</si>
  <si>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</si>
  <si>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</si>
  <si>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</si>
  <si>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</si>
  <si>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</si>
  <si>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</si>
  <si>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</si>
  <si>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</si>
  <si>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</si>
  <si>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</si>
  <si>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</si>
  <si>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</si>
  <si>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</si>
  <si>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</si>
  <si>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</si>
  <si>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</si>
  <si>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</si>
  <si>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</si>
  <si>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</si>
  <si>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</si>
  <si>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</si>
  <si>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</si>
  <si>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</si>
  <si>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</si>
  <si>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</si>
  <si>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</si>
  <si>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</si>
  <si>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</si>
  <si>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</si>
  <si>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</si>
  <si>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</si>
  <si>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</si>
  <si>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</si>
  <si>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</si>
  <si>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</si>
  <si>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</si>
  <si>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</si>
  <si>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</si>
  <si>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</si>
  <si>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</si>
  <si>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</si>
  <si>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</si>
  <si>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</si>
  <si>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</si>
  <si>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</si>
  <si>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</si>
  <si>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</si>
  <si>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</si>
  <si>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</si>
  <si>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</si>
  <si>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</si>
  <si>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</si>
  <si>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</si>
  <si>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</si>
  <si>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</si>
  <si>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</si>
  <si>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</si>
  <si>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</si>
  <si>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</si>
  <si>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</si>
  <si>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</si>
  <si>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</si>
  <si>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</si>
  <si>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</si>
  <si>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</si>
  <si>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</si>
  <si>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</si>
  <si>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</si>
  <si>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</si>
  <si>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</si>
  <si>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</si>
  <si>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</si>
  <si>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</si>
  <si>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</si>
  <si>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</si>
  <si>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</si>
  <si>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</si>
  <si>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</si>
  <si>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</si>
  <si>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</si>
  <si>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</si>
  <si>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</si>
  <si>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</si>
  <si>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</si>
  <si>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</si>
  <si>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</si>
  <si>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</si>
  <si>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</si>
  <si>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</si>
  <si>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</si>
  <si>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</si>
  <si>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</si>
  <si>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</si>
  <si>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</si>
  <si>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</si>
  <si>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</si>
  <si>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</si>
  <si>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</si>
  <si>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</si>
  <si>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</si>
  <si>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</si>
  <si>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</si>
  <si>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</si>
  <si>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</si>
  <si>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</si>
  <si>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</si>
  <si>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</si>
  <si>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</si>
  <si>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</si>
  <si>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</si>
  <si>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</si>
  <si>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</si>
  <si>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</si>
  <si>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</si>
  <si>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</si>
  <si>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</si>
  <si>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</si>
  <si>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</si>
  <si>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</si>
  <si>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</si>
  <si>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</si>
  <si>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</si>
  <si>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</si>
  <si>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</si>
  <si>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</si>
  <si>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</si>
  <si>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</si>
  <si>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</si>
  <si>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</si>
  <si>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</si>
  <si>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</si>
  <si>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</si>
  <si>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</si>
  <si>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</si>
  <si>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</si>
  <si>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</si>
  <si>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</si>
  <si>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</si>
  <si>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</si>
  <si>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</si>
  <si>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</si>
  <si>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</si>
  <si>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</si>
  <si>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</si>
  <si>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</si>
  <si>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</si>
  <si>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</si>
  <si>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</si>
  <si>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</si>
  <si>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</si>
  <si>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</si>
  <si>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</si>
  <si>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</si>
  <si>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</si>
  <si>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</si>
  <si>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</si>
  <si>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</si>
  <si>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</si>
  <si>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</si>
  <si>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</si>
  <si>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</si>
  <si>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</si>
  <si>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</si>
  <si>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</si>
  <si>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</si>
  <si>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</si>
  <si>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</si>
  <si>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</si>
  <si>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</si>
  <si>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</si>
  <si>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</si>
  <si>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</si>
  <si>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</si>
  <si>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</si>
  <si>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</si>
  <si>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</si>
  <si>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</si>
  <si>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</si>
  <si>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</si>
  <si>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</si>
  <si>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</si>
  <si>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</si>
  <si>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</si>
  <si>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</si>
  <si>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</si>
  <si>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</si>
  <si>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</si>
  <si>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</si>
  <si>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</si>
  <si>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</si>
  <si>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</si>
  <si>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</si>
  <si>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</si>
  <si>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</si>
  <si>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</si>
  <si>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</si>
  <si>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</si>
  <si>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</si>
  <si>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</si>
  <si>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</si>
  <si>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</si>
  <si>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</si>
  <si>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</si>
  <si>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</si>
  <si>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</si>
  <si>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</si>
  <si>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</si>
  <si>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</si>
  <si>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</si>
  <si>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</si>
  <si>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</si>
  <si>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</si>
  <si>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</si>
  <si>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</si>
  <si>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</si>
  <si>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</si>
  <si>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</si>
  <si>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</si>
  <si>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</si>
  <si>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</si>
  <si>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</si>
  <si>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</si>
  <si>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</si>
  <si>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</si>
  <si>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</si>
  <si>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</si>
  <si>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</si>
  <si>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</si>
  <si>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</si>
  <si>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</si>
  <si>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</si>
  <si>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</si>
  <si>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</si>
  <si>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</si>
  <si>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</si>
  <si>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</si>
  <si>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</si>
  <si>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</si>
  <si>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</si>
  <si>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</si>
  <si>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</si>
  <si>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</si>
  <si>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</si>
  <si>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</si>
  <si>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</si>
  <si>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</si>
  <si>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</si>
  <si>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</si>
  <si>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</si>
  <si>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</si>
  <si>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</si>
  <si>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</si>
  <si>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</si>
  <si>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</si>
  <si>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</si>
  <si>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</si>
  <si>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</si>
  <si>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</si>
  <si>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</si>
  <si>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</si>
  <si>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</si>
  <si>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</si>
  <si>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</si>
  <si>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</si>
  <si>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</si>
  <si>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</si>
  <si>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</si>
  <si>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</si>
  <si>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</si>
  <si>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</si>
  <si>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</si>
  <si>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</si>
  <si>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</si>
  <si>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</si>
  <si>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</si>
  <si>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</si>
  <si>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</si>
  <si>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</si>
  <si>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</si>
  <si>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</si>
  <si>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</si>
  <si>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</si>
  <si>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</si>
  <si>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</si>
  <si>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</si>
  <si>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</si>
  <si>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</si>
  <si>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</si>
  <si>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</si>
  <si>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</si>
  <si>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</si>
  <si>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</si>
  <si>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</si>
  <si>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</si>
  <si>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</si>
  <si>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</si>
  <si>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</si>
  <si>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</si>
  <si>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</si>
  <si>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</si>
  <si>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</si>
  <si>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</si>
  <si>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</si>
  <si>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</si>
  <si>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</si>
  <si>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</si>
  <si>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</si>
  <si>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</si>
  <si>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</si>
  <si>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</si>
  <si>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</si>
  <si>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</si>
  <si>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</si>
  <si>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</si>
  <si>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</si>
  <si>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</si>
  <si>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</si>
  <si>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</si>
  <si>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</si>
  <si>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</si>
  <si>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</si>
  <si>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</si>
  <si>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</si>
  <si>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</si>
  <si>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</si>
  <si>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</si>
  <si>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</si>
  <si>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</si>
  <si>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</si>
  <si>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</si>
  <si>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</si>
  <si>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</si>
  <si>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</si>
  <si>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</si>
  <si>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</si>
  <si>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</si>
  <si>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</si>
  <si>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</si>
  <si>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</si>
  <si>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</si>
  <si>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</si>
  <si>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</si>
  <si>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</si>
  <si>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</si>
  <si>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</si>
  <si>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</si>
  <si>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</si>
  <si>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</si>
  <si>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</si>
  <si>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</si>
  <si>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</si>
  <si>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</si>
  <si>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</si>
  <si>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</si>
  <si>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</si>
  <si>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</si>
  <si>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</si>
  <si>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</si>
  <si>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</si>
  <si>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</si>
  <si>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</si>
  <si>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</si>
  <si>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</si>
  <si>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</si>
  <si>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</si>
  <si>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</si>
  <si>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</si>
  <si>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</si>
  <si>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</si>
  <si>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</si>
  <si>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</si>
  <si>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</si>
  <si>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</si>
  <si>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</si>
  <si>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</si>
  <si>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</si>
  <si>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</si>
  <si>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</si>
  <si>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</si>
  <si>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</si>
  <si>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</si>
  <si>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</si>
  <si>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</si>
  <si>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</si>
  <si>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</si>
  <si>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</si>
  <si>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</si>
  <si>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</si>
  <si>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</si>
  <si>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</si>
  <si>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</si>
  <si>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</si>
  <si>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</si>
  <si>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</si>
  <si>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</si>
  <si>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</si>
  <si>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</si>
  <si>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</si>
  <si>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</si>
  <si>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</si>
  <si>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</si>
  <si>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</si>
  <si>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</si>
  <si>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</si>
  <si>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</si>
  <si>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</si>
  <si>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</si>
  <si>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</si>
  <si>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</si>
  <si>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</si>
  <si>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</si>
  <si>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</si>
  <si>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</si>
  <si>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</si>
  <si>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</si>
  <si>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</si>
  <si>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</si>
  <si>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</si>
  <si>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</si>
  <si>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</si>
  <si>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</si>
  <si>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</si>
  <si>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</si>
  <si>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</si>
  <si>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</si>
  <si>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</si>
  <si>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</si>
  <si>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</si>
  <si>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</si>
  <si>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</si>
  <si>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</si>
  <si>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</si>
  <si>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</si>
  <si>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</si>
  <si>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</si>
  <si>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</si>
  <si>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</si>
  <si>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</si>
  <si>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</si>
  <si>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</si>
  <si>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</si>
  <si>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</si>
  <si>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</si>
  <si>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</si>
  <si>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</si>
  <si>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</si>
  <si>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</si>
  <si>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</si>
  <si>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</si>
  <si>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</si>
  <si>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</si>
  <si>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</si>
  <si>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</si>
  <si>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</si>
  <si>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</si>
  <si>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</si>
  <si>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</si>
  <si>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</si>
  <si>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</si>
  <si>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</si>
  <si>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</si>
  <si>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</si>
  <si>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</si>
  <si>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</si>
  <si>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</si>
  <si>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</si>
  <si>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</si>
  <si>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</si>
  <si>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</si>
  <si>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</si>
  <si>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</si>
  <si>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</si>
  <si>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</si>
  <si>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</si>
  <si>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</si>
  <si>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</si>
  <si>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</si>
  <si>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</si>
  <si>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</si>
  <si>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</si>
  <si>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</si>
  <si>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</si>
  <si>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</si>
  <si>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</si>
  <si>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</si>
  <si>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</si>
  <si>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</si>
  <si>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</si>
  <si>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</si>
  <si>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</si>
  <si>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</si>
  <si>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</si>
  <si>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</si>
  <si>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</si>
  <si>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</si>
  <si>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</si>
  <si>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</si>
  <si>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</si>
  <si>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</si>
  <si>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</si>
  <si>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</si>
  <si>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</si>
  <si>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</si>
  <si>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</si>
  <si>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</si>
  <si>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</si>
  <si>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</si>
  <si>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</si>
  <si>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</si>
  <si>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</si>
  <si>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</si>
  <si>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</si>
  <si>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</si>
  <si>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</si>
  <si>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</si>
  <si>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</si>
  <si>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</si>
  <si>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</si>
  <si>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</si>
  <si>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</si>
  <si>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</si>
  <si>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</si>
  <si>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</si>
  <si>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</si>
  <si>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</si>
  <si>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</si>
  <si>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</si>
  <si>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</si>
  <si>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</si>
  <si>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</si>
  <si>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</si>
  <si>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</si>
  <si>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</si>
  <si>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</si>
  <si>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</si>
  <si>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</si>
  <si>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</si>
  <si>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</si>
  <si>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</si>
  <si>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</si>
  <si>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</si>
  <si>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</si>
  <si>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</si>
  <si>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</si>
  <si>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</si>
  <si>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</si>
  <si>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</si>
  <si>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</si>
  <si>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</si>
  <si>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</si>
  <si>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</si>
  <si>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</si>
  <si>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</si>
  <si>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</si>
  <si>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</si>
  <si>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</si>
  <si>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</si>
  <si>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</si>
  <si>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</si>
  <si>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</si>
  <si>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</si>
  <si>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</si>
  <si>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</si>
  <si>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</si>
  <si>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</si>
  <si>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</si>
  <si>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</si>
  <si>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</si>
  <si>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</si>
  <si>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</si>
  <si>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</si>
  <si>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</si>
  <si>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</si>
  <si>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</si>
  <si>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</si>
  <si>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</si>
  <si>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</si>
  <si>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</si>
  <si>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</si>
  <si>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</si>
  <si>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</si>
  <si>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</si>
  <si>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</si>
  <si>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</si>
  <si>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</si>
  <si>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</si>
  <si>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</si>
  <si>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</si>
  <si>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</si>
  <si>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</si>
  <si>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</si>
  <si>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</si>
  <si>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</si>
  <si>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</si>
  <si>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</si>
  <si>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</si>
  <si>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</si>
  <si>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</si>
  <si>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</si>
  <si>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</si>
  <si>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</si>
  <si>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</si>
  <si>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</si>
  <si>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</si>
  <si>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</si>
  <si>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</si>
  <si>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</si>
  <si>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</si>
  <si>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</si>
  <si>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</si>
  <si>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</si>
  <si>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</si>
  <si>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</si>
  <si>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</si>
  <si>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</si>
  <si>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</si>
  <si>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</si>
  <si>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</si>
  <si>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</si>
  <si>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</si>
  <si>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</si>
  <si>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</si>
  <si>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</si>
  <si>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</si>
  <si>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</si>
  <si>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</si>
  <si>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</si>
  <si>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</si>
  <si>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</si>
  <si>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</si>
  <si>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</si>
  <si>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</si>
  <si>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</si>
  <si>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</si>
  <si>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</si>
  <si>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</si>
  <si>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</si>
  <si>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</si>
  <si>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</si>
  <si>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</si>
  <si>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</si>
  <si>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</si>
  <si>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</si>
  <si>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</si>
  <si>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</si>
  <si>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</si>
  <si>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</si>
  <si>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</si>
  <si>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</si>
  <si>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</si>
  <si>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</si>
  <si>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</si>
  <si>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</si>
  <si>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</si>
  <si>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</si>
  <si>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</si>
  <si>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</si>
  <si>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</si>
  <si>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</si>
  <si>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</si>
  <si>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</si>
  <si>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</si>
  <si>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</si>
  <si>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</si>
  <si>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</si>
  <si>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</si>
  <si>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</si>
  <si>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</si>
  <si>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</si>
  <si>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</si>
  <si>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</si>
  <si>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</si>
  <si>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</si>
  <si>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</si>
  <si>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</si>
  <si>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</si>
  <si>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</si>
  <si>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</si>
  <si>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</si>
  <si>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</si>
  <si>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</si>
  <si>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</si>
  <si>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</si>
  <si>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</si>
  <si>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</si>
  <si>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</si>
  <si>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</si>
  <si>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</si>
  <si>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</si>
  <si>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</si>
  <si>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</si>
  <si>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</si>
  <si>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</si>
  <si>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</si>
  <si>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</si>
  <si>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</si>
  <si>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</si>
  <si>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</si>
  <si>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</si>
  <si>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</si>
  <si>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</si>
  <si>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</si>
  <si>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</si>
  <si>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</si>
  <si>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</si>
  <si>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</si>
  <si>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</si>
  <si>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</si>
  <si>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</si>
  <si>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</si>
  <si>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</si>
  <si>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</si>
  <si>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</si>
  <si>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</si>
  <si>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</si>
  <si>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</si>
  <si>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</si>
  <si>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</si>
  <si>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</si>
  <si>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</si>
  <si>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</si>
  <si>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</si>
  <si>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</si>
  <si>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</si>
  <si>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</si>
  <si>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</si>
  <si>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</si>
  <si>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</si>
  <si>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</si>
  <si>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</si>
  <si>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</si>
  <si>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</si>
  <si>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</si>
  <si>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</si>
  <si>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</si>
  <si>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</si>
  <si>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</si>
  <si>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</si>
  <si>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</si>
  <si>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</si>
  <si>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</si>
  <si>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</si>
  <si>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</si>
  <si>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</si>
  <si>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</si>
  <si>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</si>
  <si>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</si>
  <si>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</si>
  <si>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</si>
  <si>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</si>
  <si>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</si>
  <si>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</si>
  <si>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</si>
  <si>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</si>
  <si>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</si>
  <si>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</si>
  <si>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</si>
  <si>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</si>
  <si>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</si>
  <si>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</si>
  <si>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</si>
  <si>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</si>
  <si>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</si>
  <si>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</si>
  <si>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</si>
  <si>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</si>
  <si>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</si>
  <si>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</si>
  <si>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</si>
  <si>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</si>
  <si>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</si>
  <si>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</si>
  <si>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</si>
  <si>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</si>
  <si>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</si>
  <si>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</si>
  <si>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</si>
  <si>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</si>
  <si>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</si>
  <si>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</si>
  <si>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</si>
  <si>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</si>
  <si>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</si>
  <si>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</si>
  <si>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</si>
  <si>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</si>
  <si>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</si>
  <si>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</si>
  <si>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</si>
  <si>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</si>
  <si>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</si>
  <si>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</si>
  <si>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</si>
  <si>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</si>
  <si>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</si>
  <si>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</si>
  <si>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</si>
  <si>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</si>
  <si>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</si>
  <si>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</si>
  <si>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</si>
  <si>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</si>
  <si>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</si>
  <si>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</si>
  <si>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</si>
  <si>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</si>
  <si>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</si>
  <si>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</si>
  <si>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</si>
  <si>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</si>
  <si>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</si>
  <si>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</si>
  <si>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</si>
  <si>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</si>
  <si>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</si>
  <si>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</si>
  <si>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</si>
  <si>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</si>
  <si>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</si>
  <si>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</si>
  <si>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</si>
  <si>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</si>
  <si>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</si>
  <si>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</si>
  <si>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</si>
  <si>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</si>
  <si>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</si>
  <si>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</si>
  <si>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</si>
  <si>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</si>
  <si>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</si>
  <si>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</si>
  <si>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</si>
  <si>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</si>
  <si>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</si>
  <si>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</si>
  <si>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</si>
  <si>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</si>
  <si>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</si>
  <si>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</si>
  <si>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</si>
  <si>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</si>
  <si>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</si>
  <si>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</si>
  <si>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</si>
  <si>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</si>
  <si>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</si>
  <si>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</si>
  <si>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</si>
  <si>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</si>
  <si>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</si>
  <si>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</si>
  <si>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</si>
  <si>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</si>
  <si>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</si>
  <si>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</si>
  <si>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</si>
  <si>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</si>
  <si>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</si>
  <si>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</si>
  <si>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</si>
  <si>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</si>
  <si>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</si>
  <si>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</si>
  <si>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</si>
  <si>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</si>
  <si>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</si>
  <si>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</si>
  <si>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</si>
  <si>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</si>
  <si>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</si>
  <si>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</si>
  <si>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</si>
  <si>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</si>
  <si>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</si>
  <si>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</si>
  <si>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</si>
  <si>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</si>
  <si>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</si>
  <si>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</si>
  <si>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</si>
  <si>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</si>
  <si>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</si>
  <si>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</si>
  <si>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</si>
  <si>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</si>
  <si>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</si>
  <si>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</si>
  <si>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</si>
  <si>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</si>
  <si>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</si>
  <si>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</si>
  <si>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</si>
  <si>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</si>
  <si>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</si>
  <si>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</si>
  <si>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</si>
  <si>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</si>
  <si>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</si>
  <si>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</si>
  <si>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</si>
  <si>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</si>
  <si>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</si>
  <si>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</si>
  <si>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</si>
  <si>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</si>
  <si>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</si>
  <si>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</si>
  <si>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</si>
  <si>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</si>
  <si>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</si>
  <si>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</si>
  <si>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</si>
  <si>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</si>
  <si>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</si>
  <si>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</si>
  <si>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</si>
  <si>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</si>
  <si>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</si>
  <si>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</si>
  <si>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</si>
  <si>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</si>
  <si>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</si>
  <si>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</si>
  <si>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</si>
  <si>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</si>
  <si>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</si>
  <si>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</si>
  <si>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</si>
  <si>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</si>
  <si>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</si>
  <si>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</si>
  <si>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</si>
  <si>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</si>
  <si>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</si>
  <si>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</si>
  <si>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</si>
  <si>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</si>
  <si>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</si>
  <si>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</si>
  <si>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</si>
  <si>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</si>
  <si>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</si>
  <si>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</si>
  <si>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</si>
  <si>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</si>
  <si>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</si>
  <si>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</si>
  <si>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</si>
  <si>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</si>
  <si>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</si>
  <si>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</si>
  <si>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</si>
  <si>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</si>
  <si>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</si>
  <si>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</si>
  <si>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</si>
  <si>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</si>
  <si>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</si>
  <si>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</si>
  <si>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</si>
  <si>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</si>
  <si>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</si>
  <si>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</si>
  <si>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</si>
  <si>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</si>
  <si>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</si>
  <si>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</si>
  <si>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</si>
  <si>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</si>
  <si>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</si>
  <si>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</si>
  <si>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</si>
  <si>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</si>
  <si>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</si>
  <si>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</si>
  <si>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</si>
  <si>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</si>
  <si>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</si>
  <si>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</si>
  <si>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</si>
  <si>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</si>
  <si>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</si>
  <si>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</si>
  <si>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</si>
  <si>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</si>
  <si>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</si>
  <si>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</si>
  <si>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</si>
  <si>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</si>
  <si>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</si>
  <si>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</si>
  <si>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</si>
  <si>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</si>
  <si>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</si>
  <si>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</si>
  <si>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</si>
  <si>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</si>
  <si>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</si>
  <si>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</si>
  <si>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</si>
  <si>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</si>
  <si>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</si>
  <si>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</si>
  <si>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</si>
  <si>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</si>
  <si>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</si>
  <si>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</si>
  <si>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</si>
  <si>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</si>
  <si>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</si>
  <si>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</si>
  <si>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</si>
  <si>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</si>
  <si>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</si>
  <si>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</si>
  <si>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</si>
  <si>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</si>
  <si>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</si>
  <si>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</si>
  <si>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</si>
  <si>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</si>
  <si>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</si>
  <si>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</si>
  <si>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</si>
  <si>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</si>
  <si>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</si>
  <si>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</si>
  <si>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</si>
  <si>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</si>
  <si>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</si>
  <si>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</si>
  <si>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</si>
  <si>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</si>
  <si>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</si>
  <si>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</si>
  <si>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</si>
  <si>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</si>
  <si>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</si>
  <si>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</si>
  <si>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</si>
  <si>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</si>
  <si>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</si>
  <si>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</si>
  <si>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</si>
  <si>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</si>
  <si>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</si>
  <si>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</si>
  <si>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</si>
  <si>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</si>
  <si>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</si>
  <si>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</si>
  <si>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</si>
  <si>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</si>
  <si>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</si>
  <si>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</si>
  <si>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</si>
  <si>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</si>
  <si>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</si>
  <si>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</si>
  <si>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</si>
  <si>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</si>
  <si>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</si>
  <si>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</si>
  <si>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</si>
  <si>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</si>
  <si>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</si>
  <si>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</si>
  <si>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</si>
  <si>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</si>
  <si>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</si>
  <si>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</si>
  <si>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</si>
  <si>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</si>
  <si>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</si>
  <si>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</si>
  <si>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</si>
  <si>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</si>
  <si>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</si>
  <si>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</si>
  <si>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</si>
  <si>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</si>
  <si>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</si>
  <si>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</si>
  <si>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</si>
  <si>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</si>
  <si>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</si>
  <si>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</si>
  <si>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</si>
  <si>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</si>
  <si>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</si>
  <si>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</si>
  <si>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</si>
  <si>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</si>
  <si>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</si>
  <si>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</si>
  <si>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</si>
  <si>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</si>
  <si>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</si>
  <si>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</si>
  <si>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</si>
  <si>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</si>
  <si>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</si>
  <si>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</si>
  <si>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</si>
  <si>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</si>
  <si>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</si>
  <si>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</si>
  <si>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</si>
  <si>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</si>
  <si>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</si>
  <si>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</si>
  <si>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</si>
  <si>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</si>
  <si>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</si>
  <si>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</si>
  <si>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</si>
  <si>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</si>
  <si>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</si>
  <si>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</si>
  <si>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</si>
  <si>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</si>
  <si>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</si>
  <si>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</si>
  <si>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</si>
  <si>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</si>
  <si>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</si>
  <si>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</si>
  <si>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</si>
  <si>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</si>
  <si>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</si>
  <si>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</si>
  <si>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</si>
  <si>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</si>
  <si>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</si>
  <si>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</si>
  <si>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</si>
  <si>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</si>
  <si>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</si>
  <si>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</si>
  <si>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</si>
  <si>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</si>
  <si>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</si>
  <si>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</si>
  <si>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</si>
  <si>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</si>
  <si>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</si>
  <si>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</si>
  <si>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</si>
  <si>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</si>
  <si>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</si>
  <si>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</si>
  <si>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</si>
  <si>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</si>
  <si>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</si>
  <si>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</si>
  <si>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</si>
  <si>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</si>
  <si>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</si>
  <si>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</si>
  <si>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</si>
  <si>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</si>
  <si>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</si>
  <si>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</si>
  <si>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</si>
  <si>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</si>
  <si>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</si>
  <si>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</si>
  <si>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</si>
  <si>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</si>
  <si>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</si>
  <si>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</si>
  <si>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</si>
  <si>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</si>
  <si>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</si>
  <si>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</si>
  <si>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</si>
  <si>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</si>
  <si>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</si>
  <si>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</si>
  <si>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</si>
  <si>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</si>
  <si>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</si>
  <si>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</si>
  <si>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</si>
  <si>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</si>
  <si>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</si>
  <si>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</si>
  <si>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</si>
  <si>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</si>
  <si>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</si>
  <si>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</si>
  <si>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</si>
  <si>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</si>
  <si>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</si>
  <si>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</si>
  <si>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</si>
  <si>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</si>
  <si>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</si>
  <si>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</si>
  <si>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</si>
  <si>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</si>
  <si>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</si>
  <si>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</si>
  <si>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</si>
  <si>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</si>
  <si>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</si>
  <si>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</si>
  <si>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</si>
  <si>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</si>
  <si>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</si>
  <si>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</si>
  <si>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</si>
  <si>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</si>
  <si>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</si>
  <si>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</si>
  <si>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</si>
  <si>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</si>
  <si>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</si>
  <si>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</si>
  <si>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</si>
  <si>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</si>
  <si>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</si>
  <si>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</si>
  <si>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</si>
  <si>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</si>
  <si>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</si>
  <si>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</si>
  <si>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</si>
  <si>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</si>
  <si>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</si>
  <si>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</si>
  <si>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</si>
  <si>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</si>
  <si>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</si>
  <si>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</si>
  <si>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</si>
  <si>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</si>
  <si>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</si>
  <si>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</si>
  <si>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</si>
  <si>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</si>
  <si>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</si>
  <si>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</si>
  <si>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</si>
  <si>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</si>
  <si>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</si>
  <si>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</si>
  <si>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</si>
  <si>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</si>
  <si>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</si>
  <si>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</si>
  <si>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</si>
  <si>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</si>
  <si>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</si>
  <si>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</si>
  <si>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</si>
  <si>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</si>
  <si>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</si>
  <si>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</si>
  <si>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</si>
  <si>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</si>
  <si>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</si>
  <si>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</si>
  <si>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</si>
  <si>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</si>
  <si>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</si>
  <si>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</si>
  <si>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</si>
  <si>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</si>
  <si>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</si>
  <si>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</si>
  <si>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</si>
  <si>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</si>
  <si>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</si>
  <si>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</si>
  <si>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</si>
  <si>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</si>
  <si>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</si>
  <si>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</si>
  <si>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</si>
  <si>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</si>
  <si>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</si>
  <si>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</si>
  <si>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</si>
  <si>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</si>
  <si>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</si>
  <si>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</si>
  <si>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</si>
  <si>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</si>
  <si>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</si>
  <si>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</si>
  <si>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</si>
  <si>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</si>
  <si>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</si>
  <si>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</si>
  <si>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</si>
  <si>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</si>
  <si>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</si>
  <si>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</si>
  <si>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</si>
  <si>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</si>
  <si>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</si>
  <si>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</si>
  <si>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</si>
  <si>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</si>
  <si>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</si>
  <si>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</si>
  <si>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</si>
  <si>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</si>
  <si>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</si>
  <si>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</si>
  <si>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</si>
  <si>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</si>
  <si>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</si>
  <si>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</si>
  <si>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</si>
  <si>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</si>
  <si>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</si>
  <si>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</si>
  <si>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</si>
  <si>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</si>
  <si>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</si>
  <si>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</si>
  <si>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</si>
  <si>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</si>
  <si>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</si>
  <si>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</si>
  <si>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</si>
  <si>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</si>
  <si>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</si>
  <si>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</si>
  <si>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</si>
  <si>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</si>
  <si>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</si>
  <si>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</si>
  <si>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</si>
  <si>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</si>
  <si>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</si>
  <si>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</si>
  <si>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</si>
  <si>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</si>
  <si>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</si>
  <si>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</si>
  <si>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</si>
  <si>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</si>
  <si>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</si>
  <si>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</si>
  <si>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</si>
  <si>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</si>
  <si>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</si>
  <si>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</si>
  <si>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</si>
  <si>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</si>
  <si>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</si>
  <si>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</si>
  <si>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</si>
  <si>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</si>
  <si>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</si>
  <si>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</si>
  <si>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</si>
  <si>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</si>
  <si>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</si>
  <si>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</si>
  <si>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</si>
  <si>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</si>
  <si>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</si>
  <si>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</si>
  <si>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</si>
  <si>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</si>
  <si>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</si>
  <si>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</si>
  <si>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</si>
  <si>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</si>
  <si>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</si>
  <si>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</si>
  <si>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</si>
  <si>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</si>
  <si>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</si>
  <si>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</si>
  <si>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</si>
  <si>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</si>
  <si>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</si>
  <si>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</si>
  <si>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</si>
  <si>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</si>
  <si>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</si>
  <si>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</si>
  <si>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</si>
  <si>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</si>
  <si>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</si>
  <si>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</si>
  <si>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</si>
  <si>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</si>
  <si>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</si>
  <si>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</si>
  <si>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</si>
  <si>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</si>
  <si>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</si>
  <si>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</si>
  <si>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</si>
  <si>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</si>
  <si>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</si>
  <si>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</si>
  <si>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</si>
  <si>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</si>
  <si>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</si>
  <si>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</si>
  <si>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</si>
  <si>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</si>
  <si>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</si>
  <si>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</si>
  <si>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</si>
  <si>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</si>
  <si>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</si>
  <si>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</si>
  <si>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</si>
  <si>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</si>
  <si>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</si>
  <si>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</si>
  <si>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</si>
  <si>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</si>
  <si>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</si>
  <si>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</si>
  <si>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</si>
  <si>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</si>
  <si>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</si>
  <si>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</si>
  <si>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</si>
  <si>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</si>
  <si>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</si>
  <si>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</si>
  <si>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</si>
  <si>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</si>
  <si>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</si>
  <si>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</si>
  <si>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</si>
  <si>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</si>
  <si>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</si>
  <si>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</si>
  <si>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</si>
  <si>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</si>
  <si>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</si>
  <si>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</si>
  <si>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</si>
  <si>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</si>
  <si>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</si>
  <si>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</si>
  <si>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</si>
  <si>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</si>
  <si>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</si>
  <si>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</si>
  <si>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</si>
  <si>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</si>
  <si>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</si>
  <si>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</si>
  <si>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</si>
  <si>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</si>
  <si>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</si>
  <si>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</si>
  <si>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</si>
  <si>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</si>
  <si>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</si>
  <si>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</si>
  <si>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</si>
  <si>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</si>
  <si>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</si>
  <si>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</si>
  <si>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</si>
  <si>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</si>
  <si>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</si>
  <si>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</si>
  <si>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</si>
  <si>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</si>
  <si>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</si>
  <si>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</si>
  <si>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</si>
  <si>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</si>
  <si>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</si>
  <si>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</si>
  <si>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</si>
  <si>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</si>
  <si>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</si>
  <si>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</si>
  <si>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</si>
  <si>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</si>
  <si>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</si>
  <si>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</si>
  <si>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</si>
  <si>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</si>
  <si>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</si>
  <si>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</si>
  <si>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</si>
  <si>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</si>
  <si>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</si>
  <si>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</si>
  <si>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</si>
  <si>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</si>
  <si>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</si>
  <si>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</si>
  <si>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</si>
  <si>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</si>
  <si>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</si>
  <si>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</si>
  <si>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</si>
  <si>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</si>
  <si>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</si>
  <si>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</si>
  <si>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</si>
  <si>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</si>
  <si>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</si>
  <si>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</si>
  <si>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</si>
  <si>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</si>
  <si>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</si>
  <si>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</si>
  <si>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</si>
  <si>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</si>
  <si>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</si>
  <si>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</si>
  <si>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</si>
  <si>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</si>
  <si>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</si>
  <si>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</si>
  <si>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</si>
  <si>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</si>
  <si>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</si>
  <si>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</si>
  <si>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</si>
  <si>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</si>
  <si>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</si>
  <si>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</si>
  <si>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</si>
  <si>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</si>
  <si>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</si>
  <si>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</si>
  <si>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</si>
  <si>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</si>
  <si>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</si>
  <si>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</si>
  <si>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</si>
  <si>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</si>
  <si>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</si>
  <si>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</si>
  <si>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</si>
  <si>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</si>
  <si>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</si>
  <si>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</si>
  <si>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</si>
  <si>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</si>
  <si>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</si>
  <si>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</si>
  <si>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</si>
  <si>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</si>
  <si>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</si>
  <si>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</si>
  <si>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</si>
  <si>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</si>
  <si>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</si>
  <si>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</si>
  <si>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</si>
  <si>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</si>
  <si>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</si>
  <si>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</si>
  <si>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</si>
  <si>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</si>
  <si>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</si>
  <si>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</si>
  <si>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</si>
  <si>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</si>
  <si>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</si>
  <si>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</si>
  <si>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</si>
  <si>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</si>
  <si>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</si>
  <si>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</si>
  <si>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</si>
  <si>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</si>
  <si>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</si>
  <si>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</si>
  <si>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</si>
  <si>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</si>
  <si>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</si>
  <si>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</si>
  <si>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</si>
  <si>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</si>
  <si>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</si>
  <si>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</si>
  <si>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</si>
  <si>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</si>
  <si>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</si>
  <si>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</si>
  <si>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</si>
  <si>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</si>
  <si>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</si>
  <si>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</si>
  <si>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</si>
  <si>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</si>
  <si>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</si>
  <si>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</si>
  <si>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</si>
  <si>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</si>
  <si>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</si>
  <si>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</si>
  <si>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</si>
  <si>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</si>
  <si>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</si>
  <si>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</si>
  <si>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</si>
  <si>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</si>
  <si>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</si>
  <si>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</si>
  <si>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</si>
  <si>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</si>
  <si>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</si>
  <si>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</si>
  <si>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</si>
  <si>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</si>
  <si>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</si>
  <si>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</si>
  <si>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</si>
  <si>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</si>
  <si>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</si>
  <si>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</si>
  <si>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</si>
  <si>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</si>
  <si>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</si>
  <si>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</si>
  <si>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</si>
  <si>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</si>
  <si>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</si>
  <si>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</si>
  <si>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</si>
  <si>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</si>
  <si>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</si>
  <si>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</si>
  <si>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</si>
  <si>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</si>
  <si>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</si>
  <si>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</si>
  <si>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</si>
  <si>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</si>
  <si>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</si>
  <si>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</si>
  <si>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</si>
  <si>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</si>
  <si>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</si>
  <si>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</si>
  <si>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</si>
  <si>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</si>
  <si>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</si>
  <si>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</si>
  <si>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</si>
  <si>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</si>
  <si>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</si>
  <si>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</si>
  <si>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</si>
  <si>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</si>
  <si>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</si>
  <si>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</si>
  <si>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</si>
  <si>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</si>
  <si>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</si>
  <si>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</si>
  <si>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</si>
  <si>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</si>
  <si>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</si>
  <si>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</si>
  <si>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</si>
  <si>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</si>
  <si>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</si>
  <si>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</si>
  <si>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</si>
  <si>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</si>
  <si>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</si>
  <si>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</si>
  <si>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</si>
  <si>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</si>
  <si>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</si>
  <si>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</si>
  <si>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</si>
  <si>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</si>
  <si>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</si>
  <si>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</si>
  <si>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</si>
  <si>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</si>
  <si>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</si>
  <si>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</si>
  <si>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</si>
  <si>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</si>
  <si>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</si>
  <si>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</si>
  <si>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</si>
  <si>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</si>
  <si>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</si>
  <si>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</si>
  <si>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</si>
  <si>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</si>
  <si>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</si>
  <si>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</si>
  <si>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</si>
  <si>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</si>
  <si>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</si>
  <si>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</si>
  <si>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</si>
  <si>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</si>
  <si>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</si>
  <si>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</si>
  <si>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</si>
  <si>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</si>
  <si>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</si>
  <si>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</si>
  <si>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</si>
  <si>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</si>
  <si>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</si>
  <si>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</si>
  <si>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</si>
  <si>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</si>
  <si>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</si>
  <si>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</si>
  <si>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</si>
  <si>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</si>
  <si>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</si>
  <si>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</si>
  <si>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</si>
  <si>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</si>
  <si>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</si>
  <si>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</si>
  <si>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</si>
  <si>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</si>
  <si>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</si>
  <si>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</si>
  <si>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</si>
  <si>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</si>
  <si>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</si>
  <si>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</si>
  <si>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</si>
  <si>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</si>
  <si>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</si>
  <si>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</si>
  <si>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</si>
  <si>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</si>
  <si>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</si>
  <si>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</si>
  <si>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</si>
  <si>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</si>
  <si>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</si>
  <si>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</si>
  <si>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</si>
  <si>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</si>
  <si>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</si>
  <si>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</si>
  <si>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</si>
  <si>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</si>
  <si>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</si>
  <si>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</si>
  <si>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</si>
  <si>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</si>
  <si>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</si>
  <si>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</si>
  <si>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</si>
  <si>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</si>
  <si>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</si>
  <si>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</si>
  <si>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</si>
  <si>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</si>
  <si>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</si>
  <si>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</si>
  <si>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</si>
  <si>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</si>
  <si>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</si>
  <si>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</si>
  <si>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</si>
  <si>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</si>
  <si>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</si>
  <si>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</si>
  <si>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</si>
  <si>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</si>
  <si>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</si>
  <si>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</si>
  <si>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</si>
  <si>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</si>
  <si>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</si>
  <si>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</si>
  <si>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</si>
  <si>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</si>
  <si>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</si>
  <si>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</si>
  <si>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</si>
  <si>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</si>
  <si>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</si>
  <si>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</si>
  <si>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</si>
  <si>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</si>
  <si>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</si>
  <si>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</si>
  <si>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</si>
  <si>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</si>
  <si>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</si>
  <si>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</si>
  <si>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</si>
  <si>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</si>
  <si>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</si>
  <si>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</si>
  <si>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</si>
  <si>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</si>
  <si>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</si>
  <si>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</si>
  <si>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</si>
  <si>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</si>
  <si>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</si>
  <si>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</si>
  <si>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</si>
  <si>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</si>
  <si>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</si>
  <si>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</si>
  <si>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</si>
  <si>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</si>
  <si>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</si>
  <si>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</si>
  <si>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</si>
  <si>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</si>
  <si>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</si>
  <si>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</si>
  <si>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</si>
  <si>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</si>
  <si>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</si>
  <si>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</si>
  <si>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</si>
  <si>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</si>
  <si>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</si>
  <si>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</si>
  <si>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</si>
  <si>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</si>
  <si>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</si>
  <si>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</si>
  <si>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</si>
  <si>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</si>
  <si>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</si>
  <si>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</si>
  <si>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</si>
  <si>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</si>
  <si>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</si>
  <si>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</si>
  <si>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</si>
  <si>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</si>
  <si>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</si>
  <si>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</si>
  <si>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</si>
  <si>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</si>
  <si>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</si>
  <si>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</si>
  <si>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</si>
  <si>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</si>
  <si>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</si>
  <si>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</si>
  <si>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</si>
  <si>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</si>
  <si>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</si>
  <si>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</si>
  <si>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</si>
  <si>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</si>
  <si>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</si>
  <si>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</si>
  <si>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</si>
  <si>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</si>
  <si>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</si>
  <si>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</si>
  <si>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</si>
  <si>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</si>
  <si>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</si>
  <si>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</si>
  <si>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</si>
  <si>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</si>
  <si>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</si>
  <si>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</si>
  <si>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</si>
  <si>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</si>
  <si>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</si>
  <si>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</si>
  <si>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</si>
  <si>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</si>
  <si>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</si>
  <si>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</si>
  <si>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</si>
  <si>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</si>
  <si>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</si>
  <si>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</si>
  <si>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</si>
  <si>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</si>
  <si>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</si>
  <si>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</si>
  <si>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</si>
  <si>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</si>
  <si>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</si>
  <si>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</si>
  <si>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</si>
  <si>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</si>
  <si>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</si>
  <si>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</si>
  <si>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</si>
  <si>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</si>
  <si>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</si>
  <si>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</si>
  <si>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</si>
  <si>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</si>
  <si>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</si>
  <si>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</si>
  <si>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</si>
  <si>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</si>
  <si>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</si>
  <si>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</si>
  <si>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</si>
  <si>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</si>
  <si>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</si>
  <si>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</si>
  <si>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</si>
  <si>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</si>
  <si>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</si>
  <si>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</si>
  <si>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</si>
  <si>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</si>
  <si>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</si>
  <si>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</si>
  <si>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</si>
  <si>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</si>
  <si>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</si>
  <si>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</si>
  <si>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</si>
  <si>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</si>
  <si>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</si>
  <si>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</si>
  <si>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</si>
  <si>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</si>
  <si>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</si>
  <si>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</si>
  <si>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</si>
  <si>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</si>
  <si>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</si>
  <si>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</si>
  <si>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</si>
  <si>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</si>
  <si>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</si>
  <si>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</si>
  <si>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</si>
  <si>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</si>
  <si>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</si>
  <si>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</si>
  <si>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</si>
  <si>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</si>
  <si>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</si>
  <si>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</si>
  <si>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</si>
  <si>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</si>
  <si>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</si>
  <si>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</si>
  <si>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</si>
  <si>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</si>
  <si>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</si>
  <si>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</si>
  <si>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</si>
  <si>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</si>
  <si>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</si>
  <si>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</si>
  <si>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</si>
  <si>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</si>
  <si>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</si>
  <si>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</si>
  <si>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</si>
  <si>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</si>
  <si>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</si>
  <si>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</si>
  <si>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</si>
  <si>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</si>
  <si>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</si>
  <si>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</si>
  <si>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</si>
  <si>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</si>
  <si>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</si>
  <si>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</si>
  <si>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</si>
  <si>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</si>
  <si>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</si>
  <si>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</si>
  <si>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</si>
  <si>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</si>
  <si>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</si>
  <si>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</si>
  <si>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</si>
  <si>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</si>
  <si>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</si>
  <si>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</si>
  <si>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</si>
  <si>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</si>
  <si>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</si>
  <si>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</si>
  <si>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</si>
  <si>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</si>
  <si>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</si>
  <si>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</si>
  <si>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</si>
  <si>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</si>
  <si>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</si>
  <si>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</si>
  <si>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</si>
  <si>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</si>
  <si>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</si>
  <si>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</si>
  <si>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</si>
  <si>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</si>
  <si>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</si>
  <si>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</si>
  <si>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</si>
  <si>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</si>
  <si>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</si>
  <si>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</si>
  <si>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</si>
  <si>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</si>
  <si>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</si>
  <si>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</si>
  <si>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</si>
  <si>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</si>
  <si>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</si>
  <si>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</si>
  <si>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</si>
  <si>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</si>
  <si>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</si>
  <si>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</si>
  <si>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</si>
  <si>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</si>
  <si>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</si>
  <si>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</si>
  <si>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</si>
  <si>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</si>
  <si>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</si>
  <si>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</si>
  <si>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</si>
  <si>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</si>
  <si>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</si>
  <si>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</si>
  <si>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</si>
  <si>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</si>
  <si>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</si>
  <si>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</si>
  <si>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</si>
  <si>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</si>
  <si>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</si>
  <si>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</si>
  <si>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</si>
  <si>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</si>
  <si>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</si>
  <si>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</si>
  <si>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</si>
  <si>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</si>
  <si>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</si>
  <si>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</si>
  <si>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</si>
  <si>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</si>
  <si>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</si>
  <si>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</si>
  <si>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</si>
  <si>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</si>
  <si>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</si>
  <si>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</si>
  <si>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</si>
  <si>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</si>
  <si>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</si>
  <si>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</si>
  <si>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</si>
  <si>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</si>
  <si>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</si>
  <si>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</si>
  <si>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</si>
  <si>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</si>
  <si>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</si>
  <si>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</si>
  <si>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</si>
  <si>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</si>
  <si>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</si>
  <si>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</si>
  <si>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</si>
  <si>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</si>
  <si>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</si>
  <si>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</si>
  <si>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</si>
  <si>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</si>
  <si>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</si>
  <si>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</si>
  <si>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</si>
  <si>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</si>
  <si>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</si>
  <si>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</si>
  <si>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</si>
  <si>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</si>
  <si>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</si>
  <si>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</si>
  <si>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</si>
  <si>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</si>
  <si>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</si>
  <si>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</si>
  <si>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</si>
  <si>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</si>
  <si>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</si>
  <si>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</si>
  <si>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</si>
  <si>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</si>
  <si>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</si>
  <si>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</si>
  <si>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</si>
  <si>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</si>
  <si>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</si>
  <si>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</si>
  <si>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</si>
  <si>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</si>
  <si>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</si>
  <si>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</si>
  <si>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</si>
  <si>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</si>
  <si>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</si>
  <si>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</si>
  <si>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</si>
  <si>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</si>
  <si>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</si>
  <si>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</si>
  <si>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</si>
  <si>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</si>
  <si>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</si>
  <si>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</si>
  <si>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</si>
  <si>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</si>
  <si>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</si>
  <si>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</si>
  <si>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</si>
  <si>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</si>
  <si>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</si>
  <si>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</si>
  <si>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</si>
  <si>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</si>
  <si>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</si>
  <si>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</si>
  <si>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</si>
  <si>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</si>
  <si>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</si>
  <si>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</si>
  <si>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</si>
  <si>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</si>
  <si>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</si>
  <si>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</si>
  <si>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</si>
  <si>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</si>
  <si>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</si>
  <si>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</si>
  <si>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</si>
  <si>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</si>
  <si>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</si>
  <si>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</si>
  <si>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</si>
  <si>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</si>
  <si>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</si>
  <si>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</si>
  <si>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</si>
  <si>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</si>
  <si>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</si>
  <si>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</si>
  <si>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</si>
  <si>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</si>
  <si>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</si>
  <si>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</si>
  <si>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</si>
  <si>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</si>
  <si>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</si>
  <si>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</si>
  <si>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</si>
  <si>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</si>
  <si>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</si>
  <si>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</si>
  <si>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</si>
  <si>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</si>
  <si>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</si>
  <si>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</si>
  <si>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</si>
  <si>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</si>
  <si>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</si>
  <si>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</si>
  <si>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</si>
  <si>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</si>
  <si>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</si>
  <si>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</si>
  <si>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</si>
  <si>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</si>
  <si>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</si>
  <si>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</si>
  <si>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</si>
  <si>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</si>
  <si>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</si>
  <si>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</si>
  <si>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</si>
  <si>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</si>
  <si>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</si>
  <si>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</si>
  <si>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</si>
  <si>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</si>
  <si>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</si>
  <si>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</si>
  <si>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</si>
  <si>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</si>
  <si>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</si>
  <si>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</si>
  <si>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</si>
  <si>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</si>
  <si>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</si>
  <si>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</si>
  <si>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</si>
  <si>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</si>
  <si>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</si>
  <si>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</si>
  <si>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</si>
  <si>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</si>
  <si>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</si>
  <si>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</si>
  <si>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</si>
  <si>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</si>
  <si>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</si>
  <si>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</si>
  <si>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</si>
  <si>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</si>
  <si>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</si>
  <si>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</si>
  <si>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</si>
  <si>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</si>
  <si>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</si>
  <si>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</si>
  <si>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</si>
  <si>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</si>
  <si>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</si>
  <si>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</si>
  <si>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</si>
  <si>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</si>
  <si>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</si>
  <si>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</si>
  <si>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</si>
  <si>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</si>
  <si>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</si>
  <si>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</si>
  <si>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</si>
  <si>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</si>
  <si>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</si>
  <si>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</si>
  <si>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</si>
  <si>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</si>
  <si>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</si>
  <si>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</si>
  <si>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</si>
  <si>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</si>
  <si>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</si>
  <si>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</si>
  <si>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</si>
  <si>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</si>
  <si>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</si>
  <si>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</si>
  <si>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</si>
  <si>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</si>
  <si>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</si>
  <si>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</si>
  <si>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</si>
  <si>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</si>
  <si>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</si>
  <si>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</si>
  <si>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</si>
  <si>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</si>
  <si>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</si>
  <si>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</si>
  <si>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</si>
  <si>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</si>
  <si>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</si>
  <si>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</si>
  <si>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</si>
  <si>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</si>
  <si>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</si>
  <si>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</si>
  <si>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</si>
  <si>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</si>
  <si>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</si>
  <si>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</si>
  <si>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</si>
  <si>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</si>
  <si>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</si>
  <si>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</si>
  <si>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</si>
  <si>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</si>
  <si>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</si>
  <si>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</si>
  <si>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</si>
  <si>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</si>
  <si>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</si>
  <si>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</si>
  <si>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</si>
  <si>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</si>
  <si>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</si>
  <si>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</si>
  <si>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</si>
  <si>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</si>
  <si>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</si>
  <si>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</si>
  <si>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</si>
  <si>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</si>
  <si>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</si>
  <si>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</si>
  <si>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</si>
  <si>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</si>
  <si>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</si>
  <si>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</si>
  <si>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</si>
  <si>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</si>
  <si>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</si>
  <si>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</si>
  <si>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</si>
  <si>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</si>
  <si>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</si>
  <si>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</si>
  <si>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</si>
  <si>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</si>
  <si>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</si>
  <si>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</si>
  <si>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</si>
  <si>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</si>
  <si>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</si>
  <si>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</si>
  <si>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</si>
  <si>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</si>
  <si>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</si>
  <si>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</si>
  <si>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</si>
  <si>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</si>
  <si>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</si>
  <si>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</si>
  <si>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</si>
  <si>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</si>
  <si>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</si>
  <si>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</si>
  <si>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</si>
  <si>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</si>
  <si>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</si>
  <si>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</si>
  <si>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</si>
  <si>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</si>
  <si>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</si>
  <si>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</si>
  <si>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</si>
  <si>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</si>
  <si>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</si>
  <si>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</si>
  <si>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</si>
  <si>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</si>
  <si>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</si>
  <si>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</si>
  <si>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</si>
  <si>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</si>
  <si>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</si>
  <si>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</si>
  <si>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</si>
  <si>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</si>
  <si>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</si>
  <si>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</si>
  <si>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</si>
  <si>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</si>
  <si>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</si>
  <si>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</si>
  <si>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</si>
  <si>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</si>
  <si>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</si>
  <si>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</si>
  <si>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</si>
  <si>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</si>
  <si>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</si>
  <si>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</si>
  <si>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</si>
  <si>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</si>
  <si>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</si>
  <si>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</si>
  <si>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</si>
  <si>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</si>
  <si>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</si>
  <si>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</si>
  <si>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</si>
  <si>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</si>
  <si>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</si>
  <si>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</si>
  <si>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</si>
  <si>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</si>
  <si>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</si>
  <si>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</si>
  <si>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</si>
  <si>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</si>
  <si>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</si>
  <si>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</si>
  <si>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</si>
  <si>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</si>
  <si>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</si>
  <si>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</si>
  <si>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</si>
  <si>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</si>
  <si>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</si>
  <si>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</si>
  <si>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</si>
  <si>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</si>
  <si>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</si>
  <si>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</si>
  <si>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</si>
  <si>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</si>
  <si>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</si>
  <si>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</si>
  <si>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</si>
  <si>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</si>
  <si>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</si>
  <si>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</si>
  <si>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</si>
  <si>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</si>
  <si>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</si>
  <si>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</si>
  <si>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</si>
  <si>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</si>
  <si>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</si>
  <si>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</si>
  <si>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</si>
  <si>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</si>
  <si>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</si>
  <si>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</si>
  <si>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</si>
  <si>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</si>
  <si>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</si>
  <si>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</si>
  <si>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</si>
  <si>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</si>
  <si>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</si>
  <si>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</si>
  <si>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</si>
  <si>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</si>
  <si>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</si>
  <si>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</si>
  <si>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</si>
  <si>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</si>
  <si>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</si>
  <si>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</si>
  <si>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</si>
  <si>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</si>
  <si>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</si>
  <si>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</si>
  <si>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</si>
  <si>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</si>
  <si>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</si>
  <si>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</si>
  <si>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</si>
  <si>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</si>
  <si>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</si>
  <si>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</si>
  <si>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</si>
  <si>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</si>
  <si>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</si>
  <si>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</si>
  <si>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</si>
  <si>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</si>
  <si>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</si>
  <si>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</si>
  <si>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</si>
  <si>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</si>
  <si>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</si>
  <si>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</si>
  <si>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</si>
  <si>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</si>
  <si>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</si>
  <si>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</si>
  <si>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</si>
  <si>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</si>
  <si>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</si>
  <si>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</si>
  <si>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</si>
  <si>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</si>
  <si>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</si>
  <si>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</si>
  <si>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</si>
  <si>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</si>
  <si>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</si>
  <si>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</si>
  <si>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</si>
  <si>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</si>
  <si>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</si>
  <si>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</si>
  <si>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</si>
  <si>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</si>
  <si>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</si>
  <si>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</si>
  <si>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</si>
  <si>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</si>
  <si>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</si>
  <si>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</si>
  <si>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</si>
  <si>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</si>
  <si>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</si>
  <si>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</si>
  <si>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</si>
  <si>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</si>
  <si>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</si>
  <si>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</si>
  <si>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</si>
  <si>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</si>
  <si>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</si>
  <si>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</si>
  <si>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</si>
  <si>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</si>
  <si>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</si>
  <si>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</si>
  <si>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</si>
  <si>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</si>
  <si>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</si>
  <si>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</si>
  <si>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</si>
  <si>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</si>
  <si>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</si>
  <si>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</si>
  <si>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</si>
  <si>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</si>
  <si>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</si>
  <si>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</si>
  <si>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</si>
  <si>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</si>
  <si>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</si>
  <si>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</si>
  <si>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</si>
  <si>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</si>
  <si>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</si>
  <si>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</si>
  <si>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</si>
  <si>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</si>
  <si>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</si>
  <si>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</si>
  <si>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</si>
  <si>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</si>
  <si>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</si>
  <si>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</si>
  <si>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</si>
  <si>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</si>
  <si>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</si>
  <si>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</si>
  <si>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</si>
  <si>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</si>
  <si>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</si>
  <si>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</si>
  <si>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</si>
  <si>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</si>
  <si>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</si>
  <si>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</si>
  <si>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</si>
  <si>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</si>
  <si>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</si>
  <si>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</si>
  <si>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</si>
  <si>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</si>
  <si>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</si>
  <si>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</si>
  <si>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</si>
  <si>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</si>
  <si>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</si>
  <si>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</si>
  <si>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</si>
  <si>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</si>
  <si>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</si>
  <si>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</si>
  <si>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</si>
  <si>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</si>
  <si>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</si>
  <si>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</si>
  <si>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</si>
  <si>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</si>
  <si>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</si>
  <si>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</si>
  <si>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</si>
  <si>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</si>
  <si>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</si>
  <si>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</si>
  <si>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</si>
  <si>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</si>
  <si>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</si>
  <si>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</si>
  <si>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</si>
  <si>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</si>
  <si>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</si>
  <si>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</si>
  <si>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</si>
  <si>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</si>
  <si>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</si>
  <si>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</si>
  <si>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</si>
  <si>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</si>
  <si>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</si>
  <si>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</si>
  <si>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</si>
  <si>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</si>
  <si>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</si>
  <si>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</si>
  <si>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</si>
  <si>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</si>
  <si>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</si>
  <si>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</si>
  <si>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</si>
  <si>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</si>
  <si>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</si>
  <si>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</si>
  <si>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</si>
  <si>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</si>
  <si>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</si>
  <si>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</si>
  <si>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</si>
  <si>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</si>
  <si>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</si>
  <si>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</si>
  <si>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</si>
  <si>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</si>
  <si>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</si>
  <si>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</si>
  <si>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</si>
  <si>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</si>
  <si>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</si>
  <si>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</si>
  <si>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</si>
  <si>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</si>
  <si>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</si>
  <si>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</si>
  <si>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</si>
  <si>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</si>
  <si>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</si>
  <si>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</si>
  <si>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</si>
  <si>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</si>
  <si>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</si>
  <si>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</si>
  <si>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</si>
  <si>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</si>
  <si>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</si>
  <si>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</si>
  <si>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</si>
  <si>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</si>
  <si>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</si>
  <si>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</si>
  <si>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</si>
  <si>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</si>
  <si>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</si>
  <si>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</si>
  <si>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</si>
  <si>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</si>
  <si>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</si>
  <si>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</si>
  <si>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</si>
  <si>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</si>
  <si>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</si>
  <si>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</si>
  <si>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</si>
  <si>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</si>
  <si>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</si>
  <si>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</si>
  <si>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</si>
  <si>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</si>
  <si>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</si>
  <si>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</si>
  <si>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</si>
  <si>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</si>
  <si>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</si>
  <si>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</si>
  <si>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</si>
  <si>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</si>
  <si>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</si>
  <si>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</si>
  <si>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</si>
  <si>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</si>
  <si>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</si>
  <si>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</si>
  <si>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</si>
  <si>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</si>
  <si>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</si>
  <si>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</si>
  <si>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</si>
  <si>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</si>
  <si>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</si>
  <si>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</si>
  <si>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</si>
  <si>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</si>
  <si>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</si>
  <si>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</si>
  <si>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</si>
  <si>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</si>
  <si>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</si>
  <si>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</si>
  <si>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</si>
  <si>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</si>
  <si>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</si>
  <si>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</si>
  <si>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</si>
  <si>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</si>
  <si>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</si>
  <si>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</si>
  <si>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</si>
  <si>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</si>
  <si>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</si>
  <si>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</si>
  <si>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</si>
  <si>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</si>
  <si>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</si>
  <si>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</si>
  <si>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</si>
  <si>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</si>
  <si>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</si>
  <si>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</si>
  <si>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</si>
  <si>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</si>
  <si>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</si>
  <si>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</si>
  <si>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</si>
  <si>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</si>
  <si>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</si>
  <si>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</si>
  <si>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</si>
  <si>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</si>
  <si>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</si>
  <si>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</si>
  <si>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</si>
  <si>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</si>
  <si>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</si>
  <si>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</si>
  <si>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</si>
  <si>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</si>
  <si>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</si>
  <si>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</si>
  <si>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</si>
  <si>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</si>
  <si>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</si>
  <si>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</si>
  <si>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</si>
  <si>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</si>
  <si>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</si>
  <si>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</si>
  <si>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</si>
  <si>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</si>
  <si>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</si>
  <si>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</si>
  <si>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</si>
  <si>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</si>
  <si>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</si>
  <si>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</si>
  <si>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</si>
  <si>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</si>
  <si>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</si>
  <si>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</si>
  <si>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</si>
  <si>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</si>
  <si>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</si>
  <si>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</si>
  <si>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</si>
  <si>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</si>
  <si>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</si>
  <si>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</si>
  <si>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</si>
  <si>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</si>
  <si>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</si>
  <si>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</si>
  <si>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</si>
  <si>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</si>
  <si>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</si>
  <si>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</si>
  <si>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</si>
  <si>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</si>
  <si>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</si>
  <si>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</si>
  <si>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</si>
  <si>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</si>
  <si>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</si>
  <si>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</si>
  <si>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</si>
  <si>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</si>
  <si>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</si>
  <si>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</si>
  <si>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</si>
  <si>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</si>
  <si>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</si>
  <si>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</si>
  <si>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</si>
  <si>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</si>
  <si>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</si>
  <si>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</si>
  <si>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</si>
  <si>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</si>
  <si>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</si>
  <si>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</si>
  <si>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</si>
  <si>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</si>
  <si>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</si>
  <si>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</si>
  <si>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</si>
  <si>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</si>
  <si>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</si>
  <si>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</si>
  <si>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</si>
  <si>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</si>
  <si>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</si>
  <si>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</si>
  <si>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</si>
  <si>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</si>
  <si>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</si>
  <si>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</si>
  <si>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</si>
  <si>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</si>
  <si>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</si>
  <si>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</si>
  <si>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</si>
  <si>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</si>
  <si>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</si>
  <si>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</si>
  <si>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</si>
  <si>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</si>
  <si>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</si>
  <si>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</si>
  <si>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</si>
  <si>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</si>
  <si>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</si>
  <si>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</si>
  <si>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</si>
  <si>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</si>
  <si>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</si>
  <si>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</si>
  <si>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</si>
  <si>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</si>
  <si>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</si>
  <si>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</si>
  <si>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</si>
  <si>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</si>
  <si>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</si>
  <si>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</si>
  <si>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</si>
  <si>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</si>
  <si>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</si>
  <si>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</si>
  <si>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</si>
  <si>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</si>
  <si>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</si>
  <si>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</si>
  <si>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</si>
  <si>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</si>
  <si>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</si>
  <si>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</si>
  <si>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</si>
  <si>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</si>
  <si>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</si>
  <si>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</si>
  <si>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</si>
  <si>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</si>
  <si>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</si>
  <si>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</si>
  <si>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</si>
  <si>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</si>
  <si>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</si>
  <si>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</si>
  <si>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</si>
  <si>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</si>
  <si>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</si>
  <si>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</si>
  <si>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</si>
  <si>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</si>
  <si>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</si>
  <si>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</si>
  <si>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</si>
  <si>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</si>
  <si>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</si>
  <si>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</si>
  <si>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</si>
  <si>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</si>
  <si>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</si>
  <si>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</si>
  <si>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</si>
  <si>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</si>
  <si>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</si>
  <si>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</si>
  <si>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</si>
  <si>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</si>
  <si>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</si>
  <si>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</si>
  <si>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</si>
  <si>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</si>
  <si>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</si>
  <si>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</si>
  <si>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</si>
  <si>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</si>
  <si>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</si>
  <si>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</si>
  <si>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</si>
  <si>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</si>
  <si>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</si>
  <si>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</si>
  <si>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</si>
  <si>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</si>
  <si>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</si>
  <si>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</si>
  <si>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</si>
  <si>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</si>
  <si>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</si>
  <si>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</si>
  <si>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</si>
  <si>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</si>
  <si>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</si>
  <si>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</si>
  <si>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</si>
  <si>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</si>
  <si>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</si>
  <si>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</si>
  <si>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</si>
  <si>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</si>
  <si>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</si>
  <si>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</si>
  <si>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</si>
  <si>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</si>
  <si>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</si>
  <si>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</si>
  <si>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</si>
  <si>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</si>
  <si>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</si>
  <si>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</si>
  <si>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</si>
  <si>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</si>
  <si>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</si>
  <si>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</si>
  <si>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</si>
  <si>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</si>
  <si>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</si>
  <si>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</si>
  <si>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</si>
  <si>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</si>
  <si>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</si>
  <si>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</si>
  <si>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</si>
  <si>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</si>
  <si>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</si>
  <si>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</si>
  <si>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</si>
  <si>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</si>
  <si>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</si>
  <si>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</si>
  <si>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</si>
  <si>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</si>
  <si>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</si>
  <si>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</si>
  <si>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</si>
  <si>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</si>
  <si>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</si>
  <si>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</si>
  <si>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</si>
  <si>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</si>
  <si>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</si>
  <si>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</si>
  <si>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</si>
  <si>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</si>
  <si>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</si>
  <si>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</si>
  <si>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</si>
  <si>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</si>
  <si>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</si>
  <si>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</si>
  <si>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</si>
  <si>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</si>
  <si>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</si>
  <si>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</si>
  <si>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</si>
  <si>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</si>
  <si>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</si>
  <si>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</si>
  <si>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</si>
  <si>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</si>
  <si>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</si>
  <si>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</si>
  <si>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</si>
  <si>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</si>
  <si>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</si>
  <si>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</si>
  <si>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</si>
  <si>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</si>
  <si>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</si>
  <si>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</si>
  <si>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</si>
  <si>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</si>
  <si>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</si>
  <si>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</si>
  <si>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</si>
  <si>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</si>
  <si>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</si>
  <si>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</si>
  <si>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</si>
  <si>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</si>
  <si>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</si>
  <si>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</si>
  <si>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</si>
  <si>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</si>
  <si>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</si>
  <si>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</si>
  <si>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</si>
  <si>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</si>
  <si>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</si>
  <si>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</si>
  <si>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</si>
  <si>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</si>
  <si>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</si>
  <si>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</si>
  <si>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</si>
  <si>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</si>
  <si>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</si>
  <si>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</si>
  <si>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</si>
  <si>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</si>
  <si>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</si>
  <si>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</si>
  <si>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</si>
  <si>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</si>
  <si>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</si>
  <si>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</si>
  <si>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</si>
  <si>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</si>
  <si>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</si>
  <si>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</si>
  <si>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</si>
  <si>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</si>
  <si>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</si>
  <si>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</si>
  <si>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</si>
  <si>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</si>
  <si>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</si>
  <si>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</si>
  <si>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</si>
  <si>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</si>
  <si>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</si>
  <si>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</si>
  <si>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</si>
  <si>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</si>
  <si>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</si>
  <si>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</si>
  <si>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</si>
  <si>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</si>
  <si>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</si>
  <si>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</si>
  <si>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</si>
  <si>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</si>
  <si>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</si>
  <si>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</si>
  <si>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</si>
  <si>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</si>
  <si>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</si>
  <si>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</si>
  <si>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</si>
  <si>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</si>
  <si>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</si>
  <si>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</si>
  <si>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</si>
  <si>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</si>
  <si>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</si>
  <si>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</si>
  <si>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</si>
  <si>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</si>
  <si>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</si>
  <si>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</si>
  <si>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</si>
  <si>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</si>
  <si>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</si>
  <si>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</si>
  <si>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</si>
  <si>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</si>
  <si>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</si>
  <si>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</si>
  <si>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</si>
  <si>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</si>
  <si>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</si>
  <si>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</si>
  <si>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</si>
  <si>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</si>
  <si>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</si>
  <si>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</si>
  <si>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</si>
  <si>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</si>
  <si>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</si>
  <si>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</si>
  <si>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</si>
  <si>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</si>
  <si>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</si>
  <si>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</si>
  <si>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</si>
  <si>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</si>
  <si>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</si>
  <si>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</si>
  <si>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</si>
  <si>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</si>
  <si>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</si>
  <si>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</si>
  <si>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</si>
  <si>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</si>
  <si>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</si>
  <si>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</si>
  <si>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</si>
  <si>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</si>
  <si>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</si>
  <si>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</si>
  <si>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</si>
  <si>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</si>
  <si>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</si>
  <si>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</si>
  <si>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</si>
  <si>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</si>
  <si>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</si>
  <si>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</si>
  <si>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</si>
  <si>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</si>
  <si>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</si>
  <si>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</si>
  <si>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</si>
  <si>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</si>
  <si>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</si>
  <si>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</si>
  <si>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</si>
  <si>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</si>
  <si>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</si>
  <si>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</si>
  <si>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</si>
  <si>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</si>
  <si>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</si>
  <si>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</si>
  <si>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</si>
  <si>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</si>
  <si>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</si>
  <si>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</si>
  <si>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</si>
  <si>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</si>
  <si>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</si>
  <si>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</si>
  <si>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</si>
  <si>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</si>
  <si>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</si>
  <si>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</si>
  <si>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</si>
  <si>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</si>
  <si>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</si>
  <si>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</si>
  <si>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</si>
  <si>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</si>
  <si>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</si>
  <si>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</si>
  <si>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</si>
  <si>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</si>
  <si>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</si>
  <si>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</si>
  <si>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</si>
  <si>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</si>
  <si>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</si>
  <si>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</si>
  <si>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</si>
  <si>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</si>
  <si>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</si>
  <si>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</si>
  <si>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</si>
  <si>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</si>
  <si>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</si>
  <si>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</si>
  <si>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</si>
  <si>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</si>
  <si>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</si>
  <si>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</si>
  <si>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</si>
  <si>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</si>
  <si>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</si>
  <si>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</si>
  <si>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</si>
  <si>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</si>
  <si>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</si>
  <si>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</si>
  <si>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</si>
  <si>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</si>
  <si>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</si>
  <si>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</si>
  <si>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</si>
  <si>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</si>
  <si>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</si>
  <si>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</si>
  <si>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</si>
  <si>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</si>
  <si>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</si>
  <si>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</si>
  <si>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</si>
  <si>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</si>
  <si>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</si>
  <si>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</si>
  <si>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</si>
  <si>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</si>
  <si>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</si>
  <si>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</si>
  <si>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</si>
  <si>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</si>
  <si>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</si>
  <si>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</si>
  <si>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</si>
  <si>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</si>
  <si>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</si>
  <si>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</si>
  <si>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</si>
  <si>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</si>
  <si>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</si>
  <si>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</si>
  <si>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</si>
  <si>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</si>
  <si>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</si>
  <si>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</si>
  <si>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</si>
  <si>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</si>
  <si>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</si>
  <si>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</si>
  <si>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</si>
  <si>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</si>
  <si>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</si>
  <si>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</si>
  <si>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</si>
  <si>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</si>
  <si>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</si>
  <si>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</si>
  <si>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</si>
  <si>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</si>
  <si>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</si>
  <si>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</si>
  <si>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</si>
  <si>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</si>
  <si>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</si>
  <si>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</si>
  <si>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</si>
  <si>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</si>
  <si>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</si>
  <si>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</si>
  <si>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</si>
  <si>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</si>
  <si>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</si>
  <si>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</si>
  <si>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</si>
  <si>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</si>
  <si>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</si>
  <si>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</si>
  <si>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</si>
  <si>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</si>
  <si>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</si>
  <si>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</si>
  <si>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</si>
  <si>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</si>
  <si>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</si>
  <si>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</si>
  <si>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</si>
  <si>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</si>
  <si>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</si>
  <si>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</si>
  <si>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</si>
  <si>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</si>
  <si>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</si>
  <si>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</si>
  <si>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</si>
  <si>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</si>
  <si>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</si>
  <si>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</si>
  <si>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</si>
  <si>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</si>
  <si>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</si>
  <si>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</si>
  <si>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</si>
  <si>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</si>
  <si>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</si>
  <si>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</si>
  <si>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</si>
  <si>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</si>
  <si>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</si>
  <si>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</si>
  <si>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</si>
  <si>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</si>
  <si>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</si>
  <si>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</si>
  <si>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</si>
  <si>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</si>
  <si>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</si>
  <si>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</si>
  <si>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</si>
  <si>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</si>
  <si>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</si>
  <si>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</si>
  <si>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</si>
  <si>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</si>
  <si>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</si>
  <si>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</si>
  <si>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</si>
  <si>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</si>
  <si>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</si>
  <si>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</si>
  <si>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</si>
  <si>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</si>
  <si>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</si>
  <si>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</si>
  <si>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</si>
  <si>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</si>
  <si>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</si>
  <si>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</si>
  <si>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</si>
  <si>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</si>
  <si>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</si>
  <si>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</si>
  <si>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</si>
  <si>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</si>
  <si>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</si>
  <si>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</si>
  <si>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</si>
  <si>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</si>
  <si>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</si>
  <si>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</si>
  <si>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</si>
  <si>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</si>
  <si>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</si>
  <si>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</si>
  <si>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</si>
  <si>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</si>
  <si>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</si>
  <si>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</si>
  <si>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</si>
  <si>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</si>
  <si>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</si>
  <si>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</si>
  <si>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</si>
  <si>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</si>
  <si>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</si>
  <si>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</si>
  <si>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</si>
  <si>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</si>
  <si>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</si>
  <si>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</si>
  <si>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</si>
  <si>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</si>
  <si>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</si>
  <si>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</si>
  <si>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</si>
  <si>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</si>
  <si>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</si>
  <si>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</si>
  <si>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</si>
  <si>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</si>
  <si>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</si>
  <si>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</si>
  <si>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</si>
  <si>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</si>
  <si>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</si>
  <si>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</si>
  <si>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</si>
  <si>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</si>
  <si>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</si>
  <si>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</si>
  <si>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</si>
  <si>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</si>
  <si>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</si>
  <si>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</si>
  <si>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</si>
  <si>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</si>
  <si>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</si>
  <si>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</si>
  <si>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</si>
  <si>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</si>
  <si>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</si>
  <si>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</si>
  <si>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</si>
  <si>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</si>
  <si>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</si>
  <si>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</si>
  <si>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</si>
  <si>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</si>
  <si>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</si>
  <si>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</si>
  <si>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</si>
  <si>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</si>
  <si>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</si>
  <si>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</si>
  <si>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</si>
  <si>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</si>
  <si>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</si>
  <si>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</si>
  <si>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</si>
  <si>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</si>
  <si>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</si>
  <si>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</si>
  <si>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</si>
  <si>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</si>
  <si>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</si>
  <si>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</si>
  <si>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</si>
  <si>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</si>
  <si>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</si>
  <si>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</si>
  <si>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</si>
  <si>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</si>
  <si>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</si>
  <si>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</si>
  <si>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</si>
  <si>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</si>
  <si>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</si>
  <si>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</si>
  <si>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</si>
  <si>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</si>
  <si>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</si>
  <si>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</si>
  <si>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</si>
  <si>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</si>
  <si>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</si>
  <si>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</si>
  <si>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</si>
  <si>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</si>
  <si>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</si>
  <si>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</si>
  <si>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</si>
  <si>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</si>
  <si>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</si>
  <si>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</si>
  <si>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</si>
  <si>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</si>
  <si>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</si>
  <si>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</si>
  <si>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</si>
  <si>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</si>
  <si>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</si>
  <si>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</si>
  <si>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</si>
  <si>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</si>
  <si>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</si>
  <si>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</si>
  <si>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</si>
  <si>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</si>
  <si>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</si>
  <si>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</si>
  <si>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</si>
  <si>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</si>
  <si>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</si>
  <si>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</si>
  <si>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</si>
  <si>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</si>
  <si>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</si>
  <si>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</si>
  <si>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</si>
  <si>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</si>
  <si>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</si>
  <si>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</si>
  <si>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</si>
  <si>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</si>
  <si>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</si>
  <si>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</si>
  <si>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</si>
  <si>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</si>
  <si>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</si>
  <si>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</si>
  <si>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</si>
  <si>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</si>
  <si>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</si>
  <si>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</si>
  <si>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</si>
  <si>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</si>
  <si>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</si>
  <si>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</si>
  <si>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</si>
  <si>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</si>
  <si>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</si>
  <si>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</si>
  <si>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</si>
  <si>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</si>
  <si>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</si>
  <si>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</si>
  <si>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</si>
  <si>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</si>
  <si>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</si>
  <si>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</si>
  <si>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</si>
  <si>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</si>
  <si>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</si>
  <si>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</si>
  <si>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</si>
  <si>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</si>
  <si>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</si>
  <si>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</si>
  <si>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</si>
  <si>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</si>
  <si>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</si>
  <si>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</si>
  <si>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</si>
  <si>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</si>
  <si>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</si>
  <si>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</si>
  <si>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</si>
  <si>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</si>
  <si>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</si>
  <si>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</si>
  <si>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</si>
  <si>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</si>
  <si>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</si>
  <si>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</si>
  <si>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</si>
  <si>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</si>
  <si>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</si>
  <si>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</si>
  <si>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</si>
  <si>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</si>
  <si>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</si>
  <si>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</si>
  <si>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</si>
  <si>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</si>
  <si>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</si>
  <si>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</si>
  <si>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</si>
  <si>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</si>
  <si>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</si>
  <si>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</si>
  <si>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</si>
  <si>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</si>
  <si>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</si>
  <si>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</si>
  <si>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</si>
  <si>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</si>
  <si>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</si>
  <si>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</si>
  <si>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</si>
  <si>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</si>
  <si>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</si>
  <si>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</si>
  <si>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</si>
  <si>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</si>
  <si>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</si>
  <si>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</si>
  <si>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</si>
  <si>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</si>
  <si>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</si>
  <si>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</si>
  <si>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</si>
  <si>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</si>
  <si>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</si>
  <si>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</si>
  <si>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</si>
  <si>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</si>
  <si>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</si>
  <si>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</si>
  <si>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</si>
  <si>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</si>
  <si>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</si>
  <si>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</si>
  <si>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</si>
  <si>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</si>
  <si>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</si>
  <si>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</si>
  <si>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</si>
  <si>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</si>
  <si>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</si>
  <si>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</si>
  <si>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</si>
  <si>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</si>
  <si>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</si>
  <si>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</si>
  <si>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</si>
  <si>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</si>
  <si>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</si>
  <si>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</si>
  <si>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</si>
  <si>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</si>
  <si>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</si>
  <si>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</si>
  <si>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</si>
  <si>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</si>
  <si>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</si>
  <si>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</si>
  <si>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</si>
  <si>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</si>
  <si>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</si>
  <si>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</si>
  <si>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</si>
  <si>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</si>
  <si>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</si>
  <si>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</si>
  <si>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</si>
  <si>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</si>
  <si>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</si>
  <si>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</si>
  <si>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</si>
  <si>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</si>
  <si>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</si>
  <si>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</si>
  <si>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</si>
  <si>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</si>
  <si>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</si>
  <si>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</si>
  <si>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</si>
  <si>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</si>
  <si>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</si>
  <si>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</si>
  <si>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</si>
  <si>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</si>
  <si>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</si>
  <si>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</si>
  <si>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</si>
  <si>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</si>
  <si>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</si>
  <si>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</si>
  <si>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</si>
  <si>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</si>
  <si>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</si>
  <si>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</si>
  <si>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</si>
  <si>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</si>
  <si>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</si>
  <si>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</si>
  <si>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</si>
  <si>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</si>
  <si>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</si>
  <si>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</si>
  <si>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</si>
  <si>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</si>
  <si>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</si>
  <si>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</si>
  <si>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</si>
  <si>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</si>
  <si>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</si>
  <si>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</si>
  <si>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</si>
  <si>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</si>
  <si>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</si>
  <si>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</si>
  <si>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</si>
  <si>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</si>
  <si>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</si>
  <si>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</si>
  <si>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</si>
  <si>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</si>
  <si>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</si>
  <si>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</si>
  <si>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</si>
  <si>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</si>
  <si>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</si>
  <si>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</si>
  <si>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</si>
  <si>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</si>
  <si>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</si>
  <si>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</si>
  <si>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</si>
  <si>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</si>
  <si>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</si>
  <si>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</si>
  <si>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</si>
  <si>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</si>
  <si>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</si>
  <si>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</si>
  <si>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</si>
  <si>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</si>
  <si>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</si>
  <si>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</si>
  <si>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</si>
  <si>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</si>
  <si>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</si>
  <si>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</si>
  <si>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</si>
  <si>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</si>
  <si>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</si>
  <si>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</si>
  <si>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</si>
  <si>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</si>
  <si>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</si>
  <si>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</si>
  <si>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</si>
  <si>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</si>
  <si>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</si>
  <si>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</si>
  <si>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</si>
  <si>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</si>
  <si>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</si>
  <si>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</si>
  <si>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</si>
  <si>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</si>
  <si>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</si>
  <si>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</si>
  <si>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</si>
  <si>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</si>
  <si>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</si>
  <si>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</si>
  <si>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</si>
  <si>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</si>
  <si>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</si>
  <si>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</si>
  <si>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</si>
  <si>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</si>
  <si>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</si>
  <si>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</si>
  <si>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</si>
  <si>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</si>
  <si>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</si>
  <si>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</si>
  <si>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</si>
  <si>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</si>
  <si>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</si>
  <si>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</si>
  <si>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</si>
  <si>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</si>
  <si>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</si>
  <si>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</si>
  <si>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</si>
  <si>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</si>
  <si>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</si>
  <si>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</si>
  <si>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</si>
  <si>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</si>
  <si>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</si>
  <si>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</si>
  <si>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</si>
  <si>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</si>
  <si>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</si>
  <si>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</si>
  <si>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</si>
  <si>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</si>
  <si>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</si>
  <si>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</si>
  <si>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</si>
  <si>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</si>
  <si>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</si>
  <si>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</si>
  <si>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</si>
  <si>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</si>
  <si>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</si>
  <si>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</si>
  <si>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</si>
  <si>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</si>
  <si>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</si>
  <si>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</si>
  <si>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</si>
  <si>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</si>
  <si>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</si>
  <si>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</si>
  <si>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</si>
  <si>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</si>
  <si>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</si>
  <si>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</si>
  <si>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</si>
  <si>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</si>
  <si>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</si>
  <si>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</si>
  <si>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</si>
  <si>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</si>
  <si>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</si>
  <si>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</si>
  <si>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</si>
  <si>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</si>
  <si>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</si>
  <si>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</si>
  <si>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</si>
  <si>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</si>
  <si>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</si>
  <si>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</si>
  <si>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</si>
  <si>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</si>
  <si>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</si>
  <si>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</si>
  <si>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</si>
  <si>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</si>
  <si>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</si>
  <si>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</si>
  <si>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</si>
  <si>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</si>
  <si>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</si>
  <si>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</si>
  <si>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</si>
  <si>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</si>
  <si>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</si>
  <si>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</si>
  <si>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</si>
  <si>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</si>
  <si>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</si>
  <si>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</si>
  <si>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</si>
  <si>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</si>
  <si>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</si>
  <si>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</si>
  <si>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</si>
  <si>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</si>
  <si>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</si>
  <si>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</si>
  <si>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</si>
  <si>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</si>
  <si>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</si>
  <si>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</si>
  <si>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</si>
  <si>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</si>
  <si>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</si>
  <si>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</si>
  <si>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</si>
  <si>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</si>
  <si>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</si>
  <si>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</si>
  <si>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</si>
  <si>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</si>
  <si>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</si>
  <si>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</si>
  <si>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</si>
  <si>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</si>
  <si>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</si>
  <si>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</si>
  <si>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</si>
  <si>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</si>
  <si>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</si>
  <si>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</si>
  <si>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</si>
  <si>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</si>
  <si>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</si>
  <si>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</si>
  <si>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</si>
  <si>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</si>
  <si>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</si>
  <si>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</si>
  <si>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</si>
  <si>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</si>
  <si>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</si>
  <si>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</si>
  <si>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</si>
  <si>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</si>
  <si>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</si>
  <si>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</si>
  <si>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</si>
  <si>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</si>
  <si>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</si>
  <si>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</si>
  <si>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</si>
  <si>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</si>
  <si>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</si>
  <si>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</si>
  <si>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</si>
  <si>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</si>
  <si>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</si>
  <si>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</si>
  <si>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</si>
  <si>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</si>
  <si>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</si>
  <si>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</si>
  <si>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</si>
  <si>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</si>
  <si>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</si>
  <si>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</si>
  <si>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</si>
  <si>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</si>
  <si>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</si>
  <si>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</si>
  <si>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</si>
  <si>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</si>
  <si>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</si>
  <si>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</si>
  <si>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</si>
  <si>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</si>
  <si>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</si>
  <si>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</si>
  <si>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</si>
  <si>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</si>
  <si>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</si>
  <si>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</si>
  <si>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</si>
  <si>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</si>
  <si>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</si>
  <si>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</si>
  <si>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</si>
  <si>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</si>
  <si>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</si>
  <si>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</si>
  <si>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</si>
  <si>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</si>
  <si>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</si>
  <si>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</si>
  <si>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</si>
  <si>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</si>
  <si>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</si>
  <si>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</si>
  <si>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</si>
  <si>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</si>
  <si>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</si>
  <si>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</si>
  <si>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</si>
  <si>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</si>
  <si>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</si>
  <si>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</si>
  <si>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</si>
  <si>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</si>
  <si>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</si>
  <si>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</si>
  <si>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</si>
  <si>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</si>
  <si>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</si>
  <si>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</si>
  <si>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</si>
  <si>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</si>
  <si>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</si>
  <si>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</si>
  <si>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</si>
  <si>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</si>
  <si>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</si>
  <si>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</si>
  <si>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</si>
  <si>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</si>
  <si>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</si>
  <si>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</si>
  <si>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</si>
  <si>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</si>
  <si>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</si>
  <si>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</si>
  <si>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</si>
  <si>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</si>
  <si>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</si>
  <si>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</si>
  <si>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</si>
  <si>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</si>
  <si>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</si>
  <si>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</si>
  <si>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</si>
  <si>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</si>
  <si>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</si>
  <si>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</si>
  <si>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</si>
  <si>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</si>
  <si>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</si>
  <si>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</si>
  <si>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</si>
  <si>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</si>
  <si>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</si>
  <si>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</si>
  <si>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</si>
  <si>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</si>
  <si>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</si>
  <si>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</si>
  <si>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</si>
  <si>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</si>
  <si>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</si>
  <si>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</si>
  <si>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</si>
  <si>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</si>
  <si>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</si>
  <si>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</si>
  <si>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</si>
  <si>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</si>
  <si>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</si>
  <si>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</si>
  <si>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</si>
  <si>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</si>
  <si>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</si>
  <si>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</si>
  <si>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</si>
  <si>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</si>
  <si>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</si>
  <si>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</si>
  <si>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</si>
  <si>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</si>
  <si>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</si>
  <si>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</si>
  <si>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</si>
  <si>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</si>
  <si>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</si>
  <si>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</si>
  <si>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</si>
  <si>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</si>
  <si>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</si>
  <si>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</si>
  <si>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</si>
  <si>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</si>
  <si>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</si>
  <si>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</si>
  <si>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</si>
  <si>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</si>
  <si>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</si>
  <si>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</si>
  <si>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</si>
  <si>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</si>
  <si>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</si>
  <si>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</si>
  <si>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</si>
  <si>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</si>
  <si>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</si>
  <si>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</si>
  <si>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</si>
  <si>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</si>
  <si>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</si>
  <si>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</si>
  <si>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</si>
  <si>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</si>
  <si>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</si>
  <si>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</si>
  <si>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</si>
  <si>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</si>
  <si>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</si>
  <si>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</si>
  <si>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</si>
  <si>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</si>
  <si>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</si>
  <si>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</si>
  <si>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</si>
  <si>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</si>
  <si>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</si>
  <si>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</si>
  <si>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</si>
  <si>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</si>
  <si>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</si>
  <si>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</si>
  <si>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</si>
  <si>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</si>
  <si>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</si>
  <si>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</si>
  <si>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</si>
  <si>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</si>
  <si>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</si>
  <si>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</si>
  <si>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</si>
  <si>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</si>
  <si>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</si>
  <si>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</si>
  <si>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</si>
  <si>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</si>
  <si>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</si>
  <si>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</si>
  <si>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</si>
  <si>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</si>
  <si>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</si>
  <si>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</si>
  <si>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</si>
  <si>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</si>
  <si>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</si>
  <si>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</si>
  <si>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</si>
  <si>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</si>
  <si>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</si>
  <si>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</si>
  <si>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</si>
  <si>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</si>
  <si>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</si>
  <si>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</si>
  <si>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</si>
  <si>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</si>
  <si>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</si>
  <si>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</si>
  <si>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</si>
  <si>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</si>
  <si>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</si>
  <si>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</si>
  <si>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</si>
  <si>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</si>
  <si>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</si>
  <si>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</si>
  <si>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</si>
  <si>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</si>
  <si>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</si>
  <si>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</si>
  <si>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</si>
  <si>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</si>
  <si>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</si>
  <si>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</si>
  <si>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</si>
  <si>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</si>
  <si>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</si>
  <si>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</si>
  <si>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</si>
  <si>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</si>
  <si>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</si>
  <si>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</si>
  <si>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</si>
  <si>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</si>
  <si>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</si>
  <si>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</si>
  <si>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</si>
  <si>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</si>
  <si>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</si>
  <si>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</si>
  <si>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</si>
  <si>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</si>
  <si>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</si>
  <si>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</si>
  <si>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</si>
  <si>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</si>
  <si>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</si>
  <si>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</si>
  <si>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</si>
  <si>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</si>
  <si>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</si>
  <si>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</si>
  <si>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</si>
  <si>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</si>
  <si>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</si>
  <si>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</si>
  <si>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</si>
  <si>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</si>
  <si>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</si>
  <si>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</si>
  <si>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</si>
  <si>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</si>
  <si>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</si>
  <si>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</si>
  <si>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</si>
  <si>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</si>
  <si>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</si>
  <si>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Year</t>
  </si>
  <si>
    <t>month</t>
  </si>
  <si>
    <t>cost</t>
  </si>
  <si>
    <t>Revenue</t>
  </si>
  <si>
    <t>Row Labels</t>
  </si>
  <si>
    <t>Grand Total</t>
  </si>
  <si>
    <t>Sum of sales</t>
  </si>
  <si>
    <t>Total Sales</t>
  </si>
  <si>
    <t>Category</t>
  </si>
  <si>
    <t>Sum of Revenue</t>
  </si>
  <si>
    <t>Count of order_id</t>
  </si>
  <si>
    <t>Total Revenue</t>
  </si>
  <si>
    <t>Total Cost</t>
  </si>
  <si>
    <t>Total Quantity</t>
  </si>
  <si>
    <t>revenue</t>
  </si>
  <si>
    <t>Quantity</t>
  </si>
  <si>
    <t>Vlookup</t>
  </si>
  <si>
    <t>Index-Match</t>
  </si>
  <si>
    <t>Vlookup+Match</t>
  </si>
  <si>
    <t>Profit Margin</t>
  </si>
  <si>
    <t>Total Profit</t>
  </si>
  <si>
    <t>Average Order Value</t>
  </si>
  <si>
    <t>Total Orders</t>
  </si>
  <si>
    <t>=</t>
  </si>
  <si>
    <t>Sum of profit</t>
  </si>
  <si>
    <t>Delivery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</si>
</sst>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43" formatCode="_ * #,##0.00_ ;_ * \-#,##0.00_ ;_ * &quot;-&quot;??_ ;_ @_ "/>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5">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3" fontId="1" fillId="0" borderId="0" applyFont="0" applyFill="0" applyBorder="0" applyAlignment="0" applyProtection="0"/>
    <xf numFmtId="9" fontId="1" fillId="0" borderId="0" applyFont="0" applyFill="0" applyBorder="0" applyAlignment="0" applyProtection="0"/>
  </cellStyleXfs>
  <cellXfs count="10">
    <xf numFmtId="0" fontId="0" fillId="0" borderId="0" xfId="0"/>
    <xf numFmtId="14" fontId="0" fillId="0" borderId="0" xfId="0" applyNumberFormat="1"/>
    <xf numFmtId="44" fontId="0" fillId="0" borderId="0" xfId="1" applyFont="1"/>
    <xf numFmtId="44" fontId="0" fillId="0" borderId="0" xfId="0" applyNumberFormat="1"/>
    <xf numFmtId="0" fontId="0" fillId="0" borderId="0" xfId="0" pivotButton="1"/>
    <xf numFmtId="0" fontId="0" fillId="0" borderId="0" xfId="0" applyAlignment="1">
      <alignment horizontal="left"/>
    </xf>
    <xf numFmtId="0" fontId="0" fillId="33" borderId="0" xfId="0" applyFill="1"/>
    <xf numFmtId="9" fontId="0" fillId="0" borderId="0" xfId="44" applyFont="1"/>
    <xf numFmtId="0" fontId="0" fillId="0" borderId="0" xfId="0" applyNumberFormat="1"/>
    <xf numFmtId="0" fontId="0" fillId="0" borderId="0" xfId="43" applyNumberFormat="1" applyFont="1"/>
  </cellXfs>
  <cellStyles count="45">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43" builtinId="3"/>
    <cellStyle name="Currency" xfId="1" builtinId="4"/>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44" builtinId="5"/>
    <cellStyle name="Title" xfId="2" builtinId="15" customBuiltin="1"/>
    <cellStyle name="Total" xfId="18" builtinId="25" customBuiltin="1"/>
    <cellStyle name="Warning Text" xfId="15" builtinId="11" customBuiltin="1"/>
  </cellStyles>
  <dxfs count="97">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0" formatCode="General"/>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0" formatCode="General"/>
    </dxf>
    <dxf>
      <numFmt numFmtId="0" formatCode="General"/>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Categorical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50000"/>
            </a:schemeClr>
          </a:solidFill>
          <a:ln>
            <a:noFill/>
          </a:ln>
          <a:effectLst/>
        </c:spPr>
        <c:dLbl>
          <c:idx val="0"/>
          <c:layout>
            <c:manualLayout>
              <c:x val="-3.055555555555555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lumMod val="50000"/>
            </a:schemeClr>
          </a:solidFill>
          <a:ln>
            <a:noFill/>
          </a:ln>
          <a:effectLst/>
        </c:spPr>
        <c:dLbl>
          <c:idx val="0"/>
          <c:layout>
            <c:manualLayout>
              <c:x val="-3.055555555555555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alpha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3">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lumMod val="50000"/>
            </a:schemeClr>
          </a:solidFill>
          <a:ln>
            <a:noFill/>
          </a:ln>
          <a:effectLst/>
        </c:spPr>
      </c:pivotFmt>
    </c:pivotFmts>
    <c:plotArea>
      <c:layout/>
      <c:barChart>
        <c:barDir val="col"/>
        <c:grouping val="clustered"/>
        <c:varyColors val="0"/>
        <c:ser>
          <c:idx val="0"/>
          <c:order val="0"/>
          <c:tx>
            <c:strRef>
              <c:f>Pivots!$B$1</c:f>
              <c:strCache>
                <c:ptCount val="1"/>
                <c:pt idx="0">
                  <c:v>Total</c:v>
                </c:pt>
              </c:strCache>
            </c:strRef>
          </c:tx>
          <c:spPr>
            <a:solidFill>
              <a:schemeClr val="accent3">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Pivots!$A$2:$A$7</c:f>
              <c:strCache>
                <c:ptCount val="5"/>
                <c:pt idx="0">
                  <c:v>Clothing</c:v>
                </c:pt>
                <c:pt idx="1">
                  <c:v>Electronics</c:v>
                </c:pt>
                <c:pt idx="2">
                  <c:v>Grocery</c:v>
                </c:pt>
                <c:pt idx="3">
                  <c:v>Home Care</c:v>
                </c:pt>
                <c:pt idx="4">
                  <c:v>Personal Care</c:v>
                </c:pt>
              </c:strCache>
            </c:strRef>
          </c:cat>
          <c:val>
            <c:numRef>
              <c:f>Pivots!$B$2:$B$7</c:f>
              <c:numCache>
                <c:formatCode>_("₹"* #,##0.00_);_("₹"* \(#,##0.00\);_("₹"* "-"??_);_(@_)</c:formatCode>
                <c:ptCount val="5"/>
                <c:pt idx="0">
                  <c:v>7676649.7400000002</c:v>
                </c:pt>
                <c:pt idx="1">
                  <c:v>8017582.8800000018</c:v>
                </c:pt>
                <c:pt idx="2">
                  <c:v>7718903.7700000023</c:v>
                </c:pt>
                <c:pt idx="3">
                  <c:v>7929346.6999999993</c:v>
                </c:pt>
                <c:pt idx="4">
                  <c:v>7920394.4299999895</c:v>
                </c:pt>
              </c:numCache>
            </c:numRef>
          </c:val>
          <c:extLst>
            <c:ext xmlns:c16="http://schemas.microsoft.com/office/drawing/2014/chart" uri="{C3380CC4-5D6E-409C-BE32-E72D297353CC}">
              <c16:uniqueId val="{00000001-6A7C-49CC-9932-6472BCDDC4D0}"/>
            </c:ext>
          </c:extLst>
        </c:ser>
        <c:dLbls>
          <c:dLblPos val="outEnd"/>
          <c:showLegendKey val="0"/>
          <c:showVal val="1"/>
          <c:showCatName val="0"/>
          <c:showSerName val="0"/>
          <c:showPercent val="0"/>
          <c:showBubbleSize val="0"/>
        </c:dLbls>
        <c:gapWidth val="219"/>
        <c:overlap val="-27"/>
        <c:axId val="1506585727"/>
        <c:axId val="1506576607"/>
      </c:barChart>
      <c:catAx>
        <c:axId val="150658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76607"/>
        <c:crosses val="autoZero"/>
        <c:auto val="1"/>
        <c:lblAlgn val="ctr"/>
        <c:lblOffset val="100"/>
        <c:noMultiLvlLbl val="0"/>
      </c:catAx>
      <c:valAx>
        <c:axId val="150657660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5857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[Dmart_Sales_Analysis.xlsx]Pivots!PivotTable2</c:name>
    <c:fmtId val="9"/>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t>Region-Wise</a:t>
            </a:r>
            <a:r>
              <a:rPr lang="en-US" baseline="0"/>
              <a:t> Sales</a:t>
            </a:r>
            <a:endParaRPr lang="en-US"/>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5.7298775153105864E-2"/>
              <c:y val="-8.380796150481190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5"/>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0.10452099737532808"/>
              <c:y val="5.9710557013706533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0.10452099737532808"/>
              <c:y val="5.9710557013706533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9"/>
        <c:spPr>
          <a:solidFill>
            <a:schemeClr val="accent1"/>
          </a:solidFill>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5.7298775153105864E-2"/>
              <c:y val="-8.380796150481190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6.6421697287833586E-4"/>
              <c:y val="0.10239346187510173"/>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2650358705161855"/>
                  <c:h val="0.1671342265864349"/>
                </c:manualLayout>
              </c15:layout>
            </c:ext>
          </c:extLst>
        </c:dLbl>
      </c:pivotFmt>
      <c:pivotFmt>
        <c:idx val="12"/>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8.4888888888888889E-2"/>
              <c:y val="-5.6504447360746571E-2"/>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Lst>
        </c:dLbl>
      </c:pivotFmt>
      <c:pivotFmt>
        <c:idx val="13"/>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3.3595100612423455E-2"/>
              <c:y val="-0.11429571456487166"/>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2354062408865558"/>
                  <c:h val="0.1671342265864349"/>
                </c:manualLayout>
              </c15:layout>
            </c:ext>
          </c:extLst>
        </c:dLbl>
      </c:pivotFmt>
      <c:pivotFmt>
        <c:idx val="14"/>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Lbl>
          <c:idx val="0"/>
          <c:layout>
            <c:manualLayout>
              <c:x val="-1.9697404491105387E-2"/>
              <c:y val="0.16948202875073398"/>
            </c:manualLayout>
          </c:layout>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manualLayout>
                  <c:w val="0.20872580927384077"/>
                  <c:h val="0.1671342265864349"/>
                </c:manualLayout>
              </c15:layout>
            </c:ext>
          </c:extLst>
        </c:dLbl>
      </c:pivotFmt>
    </c:pivotFmts>
    <c:plotArea>
      <c:layout/>
      <c:lineChart>
        <c:grouping val="standard"/>
        <c:varyColors val="0"/>
        <c:ser>
          <c:idx val="0"/>
          <c:order val="0"/>
          <c:tx>
            <c:strRef>
              <c:f>Pivots!$B$9</c:f>
              <c:strCache>
                <c:ptCount val="1"/>
                <c:pt idx="0">
                  <c:v>Total</c:v>
                </c:pt>
              </c:strCache>
            </c:strRef>
          </c:tx>
          <c:spPr>
            <a:ln w="28575" cap="rnd">
              <a:solidFill>
                <a:schemeClr val="accent3">
                  <a:lumMod val="50000"/>
                </a:schemeClr>
              </a:solidFill>
              <a:round/>
            </a:ln>
            <a:effectLst/>
          </c:spPr>
          <c:marker>
            <c:symbol val="circle"/>
            <c:size val="5"/>
            <c:spPr>
              <a:solidFill>
                <a:schemeClr val="accent6">
                  <a:lumMod val="75000"/>
                </a:schemeClr>
              </a:solidFill>
              <a:ln w="9525">
                <a:solidFill>
                  <a:schemeClr val="accent1"/>
                </a:solidFill>
              </a:ln>
              <a:effectLst/>
            </c:spPr>
          </c:marker>
          <c:dPt>
            <c:idx val="0"/>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0-F158-40D0-8CAA-F429E64FD85A}"/>
              </c:ext>
            </c:extLst>
          </c:dPt>
          <c:dPt>
            <c:idx val="1"/>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1-F158-40D0-8CAA-F429E64FD85A}"/>
              </c:ext>
            </c:extLst>
          </c:dPt>
          <c:dPt>
            <c:idx val="2"/>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2-F158-40D0-8CAA-F429E64FD85A}"/>
              </c:ext>
            </c:extLst>
          </c:dPt>
          <c:dPt>
            <c:idx val="3"/>
            <c:marker>
              <c:symbol val="circle"/>
              <c:size val="5"/>
              <c:spPr>
                <a:solidFill>
                  <a:schemeClr val="accent6">
                    <a:lumMod val="75000"/>
                  </a:schemeClr>
                </a:solidFill>
                <a:ln w="9525">
                  <a:solidFill>
                    <a:schemeClr val="accent1"/>
                  </a:solidFill>
                </a:ln>
                <a:effectLst/>
              </c:spPr>
            </c:marker>
            <c:bubble3D val="0"/>
            <c:spPr>
              <a:ln w="28575" cap="rnd">
                <a:solidFill>
                  <a:schemeClr val="accent3">
                    <a:lumMod val="50000"/>
                  </a:schemeClr>
                </a:solidFill>
                <a:round/>
              </a:ln>
              <a:effectLst/>
            </c:spPr>
            <c:extLst>
              <c:ext xmlns:c16="http://schemas.microsoft.com/office/drawing/2014/chart" uri="{C3380CC4-5D6E-409C-BE32-E72D297353CC}">
                <c16:uniqueId val="{00000004-F158-40D0-8CAA-F429E64FD85A}"/>
              </c:ext>
            </c:extLst>
          </c:dPt>
          <c:dLbls>
            <c:dLbl>
              <c:idx val="0"/>
              <c:layout>
                <c:manualLayout>
                  <c:x val="6.6421697287833586E-4"/>
                  <c:y val="0.10239346187510173"/>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2650358705161855"/>
                      <c:h val="0.1671342265864349"/>
                    </c:manualLayout>
                  </c15:layout>
                </c:ext>
                <c:ext xmlns:c16="http://schemas.microsoft.com/office/drawing/2014/chart" uri="{C3380CC4-5D6E-409C-BE32-E72D297353CC}">
                  <c16:uniqueId val="{00000000-F158-40D0-8CAA-F429E64FD85A}"/>
                </c:ext>
              </c:extLst>
            </c:dLbl>
            <c:dLbl>
              <c:idx val="1"/>
              <c:layout>
                <c:manualLayout>
                  <c:x val="-8.4888888888888889E-2"/>
                  <c:y val="-5.6504447360746571E-2"/>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3366666666666666"/>
                      <c:h val="0.12689814814814815"/>
                    </c:manualLayout>
                  </c15:layout>
                </c:ext>
                <c:ext xmlns:c16="http://schemas.microsoft.com/office/drawing/2014/chart" uri="{C3380CC4-5D6E-409C-BE32-E72D297353CC}">
                  <c16:uniqueId val="{00000001-F158-40D0-8CAA-F429E64FD85A}"/>
                </c:ext>
              </c:extLst>
            </c:dLbl>
            <c:dLbl>
              <c:idx val="2"/>
              <c:layout>
                <c:manualLayout>
                  <c:x val="-3.3595100612423455E-2"/>
                  <c:y val="-0.11429571456487166"/>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2354062408865558"/>
                      <c:h val="0.1671342265864349"/>
                    </c:manualLayout>
                  </c15:layout>
                </c:ext>
                <c:ext xmlns:c16="http://schemas.microsoft.com/office/drawing/2014/chart" uri="{C3380CC4-5D6E-409C-BE32-E72D297353CC}">
                  <c16:uniqueId val="{00000002-F158-40D0-8CAA-F429E64FD85A}"/>
                </c:ext>
              </c:extLst>
            </c:dLbl>
            <c:dLbl>
              <c:idx val="3"/>
              <c:layout>
                <c:manualLayout>
                  <c:x val="-1.9697404491105387E-2"/>
                  <c:y val="0.16948202875073398"/>
                </c:manualLayout>
              </c:layout>
              <c:dLblPos val="r"/>
              <c:showLegendKey val="0"/>
              <c:showVal val="1"/>
              <c:showCatName val="0"/>
              <c:showSerName val="0"/>
              <c:showPercent val="0"/>
              <c:showBubbleSize val="0"/>
              <c:extLst>
                <c:ext xmlns:c15="http://schemas.microsoft.com/office/drawing/2012/chart" uri="{CE6537A1-D6FC-4f65-9D91-7224C49458BB}">
                  <c15:layout>
                    <c:manualLayout>
                      <c:w val="0.20872580927384077"/>
                      <c:h val="0.1671342265864349"/>
                    </c:manualLayout>
                  </c15:layout>
                </c:ext>
                <c:ext xmlns:c16="http://schemas.microsoft.com/office/drawing/2014/chart" uri="{C3380CC4-5D6E-409C-BE32-E72D297353CC}">
                  <c16:uniqueId val="{00000004-F158-40D0-8CAA-F429E64FD85A}"/>
                </c:ext>
              </c:extLst>
            </c:dLbl>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Pivots!$A$10:$A$14</c:f>
              <c:strCache>
                <c:ptCount val="4"/>
                <c:pt idx="0">
                  <c:v>East</c:v>
                </c:pt>
                <c:pt idx="1">
                  <c:v>North</c:v>
                </c:pt>
                <c:pt idx="2">
                  <c:v>South</c:v>
                </c:pt>
                <c:pt idx="3">
                  <c:v>West</c:v>
                </c:pt>
              </c:strCache>
            </c:strRef>
          </c:cat>
          <c:val>
            <c:numRef>
              <c:f>Pivots!$B$10:$B$14</c:f>
              <c:numCache>
                <c:formatCode>_("₹"* #,##0.00_);_("₹"* \(#,##0.00\);_("₹"* "-"??_);_(@_)</c:formatCode>
                <c:ptCount val="4"/>
                <c:pt idx="0">
                  <c:v>9518321.9399999864</c:v>
                </c:pt>
                <c:pt idx="1">
                  <c:v>10143913.330000035</c:v>
                </c:pt>
                <c:pt idx="2">
                  <c:v>9851779.1900000274</c:v>
                </c:pt>
                <c:pt idx="3">
                  <c:v>9748863.0599999912</c:v>
                </c:pt>
              </c:numCache>
            </c:numRef>
          </c:val>
          <c:smooth val="0"/>
          <c:extLst>
            <c:ext xmlns:c16="http://schemas.microsoft.com/office/drawing/2014/chart" uri="{C3380CC4-5D6E-409C-BE32-E72D297353CC}">
              <c16:uniqueId val="{00000003-F158-40D0-8CAA-F429E64FD85A}"/>
            </c:ext>
          </c:extLst>
        </c:ser>
        <c:dLbls>
          <c:dLblPos val="t"/>
          <c:showLegendKey val="0"/>
          <c:showVal val="1"/>
          <c:showCatName val="0"/>
          <c:showSerName val="0"/>
          <c:showPercent val="0"/>
          <c:showBubbleSize val="0"/>
        </c:dLbls>
        <c:marker val="1"/>
        <c:smooth val="0"/>
        <c:axId val="2031180223"/>
        <c:axId val="2031182623"/>
      </c:lineChart>
      <c:catAx>
        <c:axId val="20311802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31182623"/>
        <c:crosses val="autoZero"/>
        <c:auto val="1"/>
        <c:lblAlgn val="ctr"/>
        <c:lblOffset val="100"/>
        <c:noMultiLvlLbl val="0"/>
      </c:catAx>
      <c:valAx>
        <c:axId val="2031182623"/>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0311802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[Dmart_Sales_Analysis.xlsx]Pivots!PivotTable5</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City-Wise</a:t>
            </a:r>
            <a:r>
              <a:rPr lang="en-IN" baseline="0"/>
              <a:t>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Pivots!$E$17</c:f>
              <c:strCache>
                <c:ptCount val="1"/>
                <c:pt idx="0">
                  <c:v>Total</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Pivots!$D$18:$D$24</c:f>
              <c:strCache>
                <c:ptCount val="6"/>
                <c:pt idx="0">
                  <c:v>Bangalore</c:v>
                </c:pt>
                <c:pt idx="1">
                  <c:v>Chennai</c:v>
                </c:pt>
                <c:pt idx="2">
                  <c:v>Delhi</c:v>
                </c:pt>
                <c:pt idx="3">
                  <c:v>Hyderabad</c:v>
                </c:pt>
                <c:pt idx="4">
                  <c:v>Mumbai</c:v>
                </c:pt>
                <c:pt idx="5">
                  <c:v>Pune</c:v>
                </c:pt>
              </c:strCache>
            </c:strRef>
          </c:cat>
          <c:val>
            <c:numRef>
              <c:f>Pivots!$E$18:$E$24</c:f>
              <c:numCache>
                <c:formatCode>_("₹"* #,##0.00_);_("₹"* \(#,##0.00\);_("₹"* "-"??_);_(@_)</c:formatCode>
                <c:ptCount val="6"/>
                <c:pt idx="0">
                  <c:v>32781237.480000015</c:v>
                </c:pt>
                <c:pt idx="1">
                  <c:v>33197901.539999977</c:v>
                </c:pt>
                <c:pt idx="2">
                  <c:v>33466836.809999965</c:v>
                </c:pt>
                <c:pt idx="3">
                  <c:v>31938312.090000022</c:v>
                </c:pt>
                <c:pt idx="4">
                  <c:v>32408809.150000028</c:v>
                </c:pt>
                <c:pt idx="5">
                  <c:v>32349851.659999993</c:v>
                </c:pt>
              </c:numCache>
            </c:numRef>
          </c:val>
          <c:extLst>
            <c:ext xmlns:c16="http://schemas.microsoft.com/office/drawing/2014/chart" uri="{C3380CC4-5D6E-409C-BE32-E72D297353CC}">
              <c16:uniqueId val="{00000000-68DA-4506-8D47-51A29A013A69}"/>
            </c:ext>
          </c:extLst>
        </c:ser>
        <c:dLbls>
          <c:dLblPos val="outEnd"/>
          <c:showLegendKey val="0"/>
          <c:showVal val="1"/>
          <c:showCatName val="0"/>
          <c:showSerName val="0"/>
          <c:showPercent val="0"/>
          <c:showBubbleSize val="0"/>
        </c:dLbls>
        <c:gapWidth val="182"/>
        <c:axId val="2035999775"/>
        <c:axId val="2035992095"/>
      </c:barChart>
      <c:catAx>
        <c:axId val="2035999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5992095"/>
        <c:crosses val="autoZero"/>
        <c:auto val="1"/>
        <c:lblAlgn val="ctr"/>
        <c:lblOffset val="100"/>
        <c:noMultiLvlLbl val="0"/>
      </c:catAx>
      <c:valAx>
        <c:axId val="2035992095"/>
        <c:scaling>
          <c:orientation val="minMax"/>
        </c:scaling>
        <c:delete val="1"/>
        <c:axPos val="b"/>
        <c:numFmt formatCode="_(&quot;₹&quot;* #,##0.00_);_(&quot;₹&quot;* \(#,##0.00\);_(&quot;₹&quot;* &quot;-&quot;??_);_(@_)" sourceLinked="1"/>
        <c:majorTickMark val="none"/>
        <c:minorTickMark val="none"/>
        <c:tickLblPos val="nextTo"/>
        <c:crossAx val="20359997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Mode</a:t>
            </a:r>
            <a:r>
              <a:rPr lang="en-US" baseline="0"/>
              <a:t> of Payments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6">
              <a:lumMod val="75000"/>
            </a:schemeClr>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lumMod val="75000"/>
            </a:schemeClr>
          </a:solidFill>
          <a:ln w="19050">
            <a:solidFill>
              <a:schemeClr val="lt1"/>
            </a:solidFill>
          </a:ln>
          <a:effectLst/>
        </c:spPr>
        <c:dLbl>
          <c:idx val="0"/>
          <c:layout>
            <c:manualLayout>
              <c:x val="4.9501924071885084E-2"/>
              <c:y val="-0.253023014883780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6">
              <a:lumMod val="75000"/>
            </a:schemeClr>
          </a:solidFill>
          <a:ln w="19050">
            <a:solidFill>
              <a:schemeClr val="lt1"/>
            </a:solidFill>
          </a:ln>
          <a:effectLst/>
        </c:spPr>
        <c:dLbl>
          <c:idx val="0"/>
          <c:layout>
            <c:manualLayout>
              <c:x val="0"/>
              <c:y val="-0.32418573781984311"/>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6">
              <a:lumMod val="75000"/>
            </a:schemeClr>
          </a:solidFill>
          <a:ln w="19050">
            <a:solidFill>
              <a:schemeClr val="lt1"/>
            </a:solidFill>
          </a:ln>
          <a:effectLst/>
        </c:spPr>
        <c:dLbl>
          <c:idx val="0"/>
          <c:layout>
            <c:manualLayout>
              <c:x val="-8.3371661594753912E-2"/>
              <c:y val="-0.35581361468031564"/>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areaChart>
        <c:grouping val="standard"/>
        <c:varyColors val="0"/>
        <c:ser>
          <c:idx val="0"/>
          <c:order val="0"/>
          <c:tx>
            <c:strRef>
              <c:f>Pivots!$J$11</c:f>
              <c:strCache>
                <c:ptCount val="1"/>
                <c:pt idx="0">
                  <c:v>Total</c:v>
                </c:pt>
              </c:strCache>
            </c:strRef>
          </c:tx>
          <c:spPr>
            <a:solidFill>
              <a:schemeClr val="accent6">
                <a:lumMod val="75000"/>
              </a:schemeClr>
            </a:solidFill>
            <a:ln w="19050">
              <a:solidFill>
                <a:schemeClr val="lt1"/>
              </a:solidFill>
            </a:ln>
            <a:effectLst/>
          </c:spPr>
          <c:dPt>
            <c:idx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1-4F39-431A-874A-C7D48307D33D}"/>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4F39-431A-874A-C7D48307D33D}"/>
              </c:ext>
            </c:extLst>
          </c:dPt>
          <c:dPt>
            <c:idx val="2"/>
            <c:bubble3D val="0"/>
            <c:explosion val="28"/>
            <c:spPr>
              <a:solidFill>
                <a:schemeClr val="accent6">
                  <a:lumMod val="75000"/>
                </a:schemeClr>
              </a:solidFill>
              <a:ln w="19050">
                <a:solidFill>
                  <a:schemeClr val="lt1"/>
                </a:solidFill>
              </a:ln>
              <a:effectLst/>
            </c:spPr>
            <c:extLst>
              <c:ext xmlns:c16="http://schemas.microsoft.com/office/drawing/2014/chart" uri="{C3380CC4-5D6E-409C-BE32-E72D297353CC}">
                <c16:uniqueId val="{00000005-4F39-431A-874A-C7D48307D33D}"/>
              </c:ext>
            </c:extLst>
          </c:dPt>
          <c:dLbls>
            <c:dLbl>
              <c:idx val="0"/>
              <c:layout>
                <c:manualLayout>
                  <c:x val="4.9501924071885084E-2"/>
                  <c:y val="-0.253023014883780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39-431A-874A-C7D48307D33D}"/>
                </c:ext>
              </c:extLst>
            </c:dLbl>
            <c:dLbl>
              <c:idx val="1"/>
              <c:layout>
                <c:manualLayout>
                  <c:x val="0"/>
                  <c:y val="-0.3241857378198431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F39-431A-874A-C7D48307D33D}"/>
                </c:ext>
              </c:extLst>
            </c:dLbl>
            <c:dLbl>
              <c:idx val="2"/>
              <c:layout>
                <c:manualLayout>
                  <c:x val="-8.3371661594753912E-2"/>
                  <c:y val="-0.35581361468031564"/>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F39-431A-874A-C7D48307D33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Pivots!$I$12:$I$15</c:f>
              <c:strCache>
                <c:ptCount val="3"/>
                <c:pt idx="0">
                  <c:v>Card</c:v>
                </c:pt>
                <c:pt idx="1">
                  <c:v>Cash</c:v>
                </c:pt>
                <c:pt idx="2">
                  <c:v>UPI</c:v>
                </c:pt>
              </c:strCache>
            </c:strRef>
          </c:cat>
          <c:val>
            <c:numRef>
              <c:f>Pivots!$J$12:$J$15</c:f>
              <c:numCache>
                <c:formatCode>General</c:formatCode>
                <c:ptCount val="3"/>
                <c:pt idx="0">
                  <c:v>5100</c:v>
                </c:pt>
                <c:pt idx="1">
                  <c:v>5109</c:v>
                </c:pt>
                <c:pt idx="2">
                  <c:v>5136</c:v>
                </c:pt>
              </c:numCache>
            </c:numRef>
          </c:val>
          <c:extLst>
            <c:ext xmlns:c16="http://schemas.microsoft.com/office/drawing/2014/chart" uri="{C3380CC4-5D6E-409C-BE32-E72D297353CC}">
              <c16:uniqueId val="{00000006-4F39-431A-874A-C7D48307D33D}"/>
            </c:ext>
          </c:extLst>
        </c:ser>
        <c:dLbls>
          <c:showLegendKey val="0"/>
          <c:showVal val="0"/>
          <c:showCatName val="0"/>
          <c:showSerName val="0"/>
          <c:showPercent val="0"/>
          <c:showBubbleSize val="0"/>
        </c:dLbls>
        <c:axId val="251221327"/>
        <c:axId val="20746479"/>
      </c:areaChart>
      <c:catAx>
        <c:axId val="251221327"/>
        <c:scaling>
          <c:orientation val="minMax"/>
        </c:scaling>
        <c:delete val="1"/>
        <c:axPos val="b"/>
        <c:numFmt formatCode="General" sourceLinked="1"/>
        <c:majorTickMark val="out"/>
        <c:minorTickMark val="none"/>
        <c:tickLblPos val="nextTo"/>
        <c:crossAx val="20746479"/>
        <c:auto val="1"/>
        <c:lblAlgn val="ctr"/>
        <c:lblOffset val="100"/>
        <c:noMultiLvlLbl val="0"/>
      </c:catAx>
      <c:valAx>
        <c:axId val="20746479"/>
        <c:scaling>
          <c:orientation val="minMax"/>
        </c:scaling>
        <c:delete val="1"/>
        <c:axPos val="l"/>
        <c:numFmt formatCode="General" sourceLinked="1"/>
        <c:majorTickMark val="out"/>
        <c:minorTickMark val="none"/>
        <c:tickLblPos val="nextTo"/>
        <c:crossAx val="251221327"/>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[Dmart_Sales_Analysis.xlsx]Pivots!PivotTable8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City-Wise</a:t>
            </a:r>
            <a:r>
              <a:rPr lang="en-US" baseline="0"/>
              <a:t>  Profits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3">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Pivots!$I$27</c:f>
              <c:strCache>
                <c:ptCount val="1"/>
                <c:pt idx="0">
                  <c:v>Total</c:v>
                </c:pt>
              </c:strCache>
            </c:strRef>
          </c:tx>
          <c:spPr>
            <a:ln w="28575" cap="rnd">
              <a:solidFill>
                <a:schemeClr val="accent3">
                  <a:lumMod val="50000"/>
                </a:schemeClr>
              </a:solidFill>
              <a:round/>
            </a:ln>
            <a:effectLst/>
          </c:spPr>
          <c:marker>
            <c:symbol val="none"/>
          </c:marker>
          <c:cat>
            <c:strRef>
              <c:f>Pivots!$H$28:$H$34</c:f>
              <c:strCache>
                <c:ptCount val="6"/>
                <c:pt idx="0">
                  <c:v>Bangalore</c:v>
                </c:pt>
                <c:pt idx="1">
                  <c:v>Chennai</c:v>
                </c:pt>
                <c:pt idx="2">
                  <c:v>Delhi</c:v>
                </c:pt>
                <c:pt idx="3">
                  <c:v>Hyderabad</c:v>
                </c:pt>
                <c:pt idx="4">
                  <c:v>Mumbai</c:v>
                </c:pt>
                <c:pt idx="5">
                  <c:v>Pune</c:v>
                </c:pt>
              </c:strCache>
            </c:strRef>
          </c:cat>
          <c:val>
            <c:numRef>
              <c:f>Pivots!$I$28:$I$34</c:f>
              <c:numCache>
                <c:formatCode>General</c:formatCode>
                <c:ptCount val="6"/>
                <c:pt idx="0">
                  <c:v>1149752.9899999995</c:v>
                </c:pt>
                <c:pt idx="1">
                  <c:v>1164840.7000000007</c:v>
                </c:pt>
                <c:pt idx="2">
                  <c:v>1158781.5900000005</c:v>
                </c:pt>
                <c:pt idx="3">
                  <c:v>1121344.8300000019</c:v>
                </c:pt>
                <c:pt idx="4">
                  <c:v>1158155.7799999998</c:v>
                </c:pt>
                <c:pt idx="5">
                  <c:v>1119263.9200000009</c:v>
                </c:pt>
              </c:numCache>
            </c:numRef>
          </c:val>
          <c:smooth val="0"/>
          <c:extLst>
            <c:ext xmlns:c16="http://schemas.microsoft.com/office/drawing/2014/chart" uri="{C3380CC4-5D6E-409C-BE32-E72D297353CC}">
              <c16:uniqueId val="{00000000-49EC-40CE-A350-5EA419DFB0E6}"/>
            </c:ext>
          </c:extLst>
        </c:ser>
        <c:dLbls>
          <c:showLegendKey val="0"/>
          <c:showVal val="0"/>
          <c:showCatName val="0"/>
          <c:showSerName val="0"/>
          <c:showPercent val="0"/>
          <c:showBubbleSize val="0"/>
        </c:dLbls>
        <c:smooth val="0"/>
        <c:axId val="251226127"/>
        <c:axId val="251218447"/>
      </c:lineChart>
      <c:catAx>
        <c:axId val="251226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218447"/>
        <c:crosses val="autoZero"/>
        <c:auto val="1"/>
        <c:lblAlgn val="ctr"/>
        <c:lblOffset val="100"/>
        <c:noMultiLvlLbl val="0"/>
      </c:catAx>
      <c:valAx>
        <c:axId val="251218447"/>
        <c:scaling>
          <c:orientation val="minMax"/>
        </c:scaling>
        <c:delete val="1"/>
        <c:axPos val="l"/>
        <c:numFmt formatCode="General" sourceLinked="1"/>
        <c:majorTickMark val="none"/>
        <c:minorTickMark val="none"/>
        <c:tickLblPos val="nextTo"/>
        <c:crossAx val="25122612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92D05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3" Type="http://schemas.openxmlformats.org/officeDocument/2006/relationships/chart" Target="../charts/chart3.xml"/><Relationship Id="rId7" Type="http://schemas.openxmlformats.org/officeDocument/2006/relationships/image" Target="../media/image3.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png"/><Relationship Id="rId5" Type="http://schemas.openxmlformats.org/officeDocument/2006/relationships/hyperlink" Target="https://www.pocketful.in/blog/dmart-case-study-business-model-and-marketing-strategy/" TargetMode="External"/><Relationship Id="rId4" Type="http://schemas.openxmlformats.org/officeDocument/2006/relationships/image" Target="../media/image1.png"/><Relationship Id="rId9"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30</xdr:col>
      <xdr:colOff>98380</xdr:colOff>
      <xdr:row>39</xdr:row>
      <xdr:rowOff>62606</xdr:rowOff>
    </xdr:to>
    <xdr:sp macro="" textlink="">
      <xdr:nvSpPr>
        <xdr:cNvPr id="2" name="Rectangle 1">
          <a:extLst>
            <a:ext uri="{FF2B5EF4-FFF2-40B4-BE49-F238E27FC236}">
              <a16:creationId xmlns:a16="http://schemas.microsoft.com/office/drawing/2014/main" id="{18234E1E-208A-B386-7B91-C35425E41696}"/>
            </a:ext>
          </a:extLst>
        </xdr:cNvPr>
        <xdr:cNvSpPr/>
      </xdr:nvSpPr>
      <xdr:spPr>
        <a:xfrm>
          <a:off x="0" y="0"/>
          <a:ext cx="18343450" cy="7387465"/>
        </a:xfrm>
        <a:prstGeom prst="rect">
          <a:avLst/>
        </a:prstGeom>
      </xdr:spPr>
      <xdr:style>
        <a:lnRef idx="1">
          <a:schemeClr val="accent6"/>
        </a:lnRef>
        <a:fillRef idx="2">
          <a:schemeClr val="accent6"/>
        </a:fillRef>
        <a:effectRef idx="1">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346075</xdr:colOff>
      <xdr:row>1</xdr:row>
      <xdr:rowOff>177800</xdr:rowOff>
    </xdr:from>
    <xdr:to>
      <xdr:col>4</xdr:col>
      <xdr:colOff>136525</xdr:colOff>
      <xdr:row>7</xdr:row>
      <xdr:rowOff>165100</xdr:rowOff>
    </xdr:to>
    <xdr:sp macro="" textlink="">
      <xdr:nvSpPr>
        <xdr:cNvPr id="3" name="Rectangle 2">
          <a:extLst>
            <a:ext uri="{FF2B5EF4-FFF2-40B4-BE49-F238E27FC236}">
              <a16:creationId xmlns:a16="http://schemas.microsoft.com/office/drawing/2014/main" id="{FE452993-7F99-8AD3-0872-A2C0291F9704}"/>
            </a:ext>
          </a:extLst>
        </xdr:cNvPr>
        <xdr:cNvSpPr/>
      </xdr:nvSpPr>
      <xdr:spPr>
        <a:xfrm>
          <a:off x="346075" y="360363"/>
          <a:ext cx="2235200" cy="108267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Sales</a:t>
          </a:r>
        </a:p>
      </xdr:txBody>
    </xdr:sp>
    <xdr:clientData/>
  </xdr:twoCellAnchor>
  <xdr:twoCellAnchor>
    <xdr:from>
      <xdr:col>4</xdr:col>
      <xdr:colOff>274638</xdr:colOff>
      <xdr:row>2</xdr:row>
      <xdr:rowOff>0</xdr:rowOff>
    </xdr:from>
    <xdr:to>
      <xdr:col>8</xdr:col>
      <xdr:colOff>65088</xdr:colOff>
      <xdr:row>7</xdr:row>
      <xdr:rowOff>171450</xdr:rowOff>
    </xdr:to>
    <xdr:sp macro="" textlink="">
      <xdr:nvSpPr>
        <xdr:cNvPr id="4" name="Rectangle 3">
          <a:extLst>
            <a:ext uri="{FF2B5EF4-FFF2-40B4-BE49-F238E27FC236}">
              <a16:creationId xmlns:a16="http://schemas.microsoft.com/office/drawing/2014/main" id="{CBC62A52-91F5-4AEE-A16F-F0470B82B90B}"/>
            </a:ext>
          </a:extLst>
        </xdr:cNvPr>
        <xdr:cNvSpPr/>
      </xdr:nvSpPr>
      <xdr:spPr>
        <a:xfrm>
          <a:off x="2719388" y="365125"/>
          <a:ext cx="2235200" cy="108426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a:t>
          </a:r>
          <a:r>
            <a:rPr lang="en-IN" sz="1800" baseline="0"/>
            <a:t> Revenue</a:t>
          </a:r>
          <a:endParaRPr lang="en-IN" sz="1800"/>
        </a:p>
      </xdr:txBody>
    </xdr:sp>
    <xdr:clientData/>
  </xdr:twoCellAnchor>
  <xdr:twoCellAnchor>
    <xdr:from>
      <xdr:col>8</xdr:col>
      <xdr:colOff>195262</xdr:colOff>
      <xdr:row>1</xdr:row>
      <xdr:rowOff>171449</xdr:rowOff>
    </xdr:from>
    <xdr:to>
      <xdr:col>11</xdr:col>
      <xdr:colOff>595312</xdr:colOff>
      <xdr:row>8</xdr:row>
      <xdr:rowOff>7938</xdr:rowOff>
    </xdr:to>
    <xdr:sp macro="" textlink="">
      <xdr:nvSpPr>
        <xdr:cNvPr id="5" name="Rectangle 4">
          <a:extLst>
            <a:ext uri="{FF2B5EF4-FFF2-40B4-BE49-F238E27FC236}">
              <a16:creationId xmlns:a16="http://schemas.microsoft.com/office/drawing/2014/main" id="{6913862C-7B07-401A-9797-F0DD509B7BB0}"/>
            </a:ext>
          </a:extLst>
        </xdr:cNvPr>
        <xdr:cNvSpPr/>
      </xdr:nvSpPr>
      <xdr:spPr>
        <a:xfrm>
          <a:off x="5084762" y="354012"/>
          <a:ext cx="2233613" cy="111442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Quantity</a:t>
          </a:r>
        </a:p>
      </xdr:txBody>
    </xdr:sp>
    <xdr:clientData/>
  </xdr:twoCellAnchor>
  <xdr:twoCellAnchor>
    <xdr:from>
      <xdr:col>12</xdr:col>
      <xdr:colOff>130175</xdr:colOff>
      <xdr:row>1</xdr:row>
      <xdr:rowOff>179387</xdr:rowOff>
    </xdr:from>
    <xdr:to>
      <xdr:col>15</xdr:col>
      <xdr:colOff>523875</xdr:colOff>
      <xdr:row>8</xdr:row>
      <xdr:rowOff>15875</xdr:rowOff>
    </xdr:to>
    <xdr:sp macro="" textlink="">
      <xdr:nvSpPr>
        <xdr:cNvPr id="6" name="Rectangle 5">
          <a:extLst>
            <a:ext uri="{FF2B5EF4-FFF2-40B4-BE49-F238E27FC236}">
              <a16:creationId xmlns:a16="http://schemas.microsoft.com/office/drawing/2014/main" id="{375D248B-353C-490C-8A6C-5F4C1C09C952}"/>
            </a:ext>
          </a:extLst>
        </xdr:cNvPr>
        <xdr:cNvSpPr/>
      </xdr:nvSpPr>
      <xdr:spPr>
        <a:xfrm>
          <a:off x="7464425" y="361950"/>
          <a:ext cx="2227263" cy="111442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Cost</a:t>
          </a:r>
        </a:p>
      </xdr:txBody>
    </xdr:sp>
    <xdr:clientData/>
  </xdr:twoCellAnchor>
  <xdr:twoCellAnchor>
    <xdr:from>
      <xdr:col>24</xdr:col>
      <xdr:colOff>101667</xdr:colOff>
      <xdr:row>19</xdr:row>
      <xdr:rowOff>98380</xdr:rowOff>
    </xdr:from>
    <xdr:to>
      <xdr:col>28</xdr:col>
      <xdr:colOff>270809</xdr:colOff>
      <xdr:row>32</xdr:row>
      <xdr:rowOff>169929</xdr:rowOff>
    </xdr:to>
    <xdr:sp macro="" textlink="">
      <xdr:nvSpPr>
        <xdr:cNvPr id="7" name="Rectangle: Rounded Corners 6">
          <a:extLst>
            <a:ext uri="{FF2B5EF4-FFF2-40B4-BE49-F238E27FC236}">
              <a16:creationId xmlns:a16="http://schemas.microsoft.com/office/drawing/2014/main" id="{064F3C1F-4F7E-8AFF-7ADB-0414A265204C}"/>
            </a:ext>
          </a:extLst>
        </xdr:cNvPr>
        <xdr:cNvSpPr/>
      </xdr:nvSpPr>
      <xdr:spPr>
        <a:xfrm>
          <a:off x="14669314" y="3646909"/>
          <a:ext cx="2597083" cy="2499491"/>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oneCellAnchor>
    <xdr:from>
      <xdr:col>4</xdr:col>
      <xdr:colOff>365126</xdr:colOff>
      <xdr:row>4</xdr:row>
      <xdr:rowOff>31751</xdr:rowOff>
    </xdr:from>
    <xdr:ext cx="2047874" cy="374077"/>
    <xdr:sp macro="" textlink="Pivots!H6">
      <xdr:nvSpPr>
        <xdr:cNvPr id="11" name="TextBox 10">
          <a:extLst>
            <a:ext uri="{FF2B5EF4-FFF2-40B4-BE49-F238E27FC236}">
              <a16:creationId xmlns:a16="http://schemas.microsoft.com/office/drawing/2014/main" id="{A0283D90-712A-F803-C534-AF1DCE577498}"/>
            </a:ext>
          </a:extLst>
        </xdr:cNvPr>
        <xdr:cNvSpPr txBox="1"/>
      </xdr:nvSpPr>
      <xdr:spPr>
        <a:xfrm>
          <a:off x="2809876" y="762001"/>
          <a:ext cx="2047874" cy="374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fld id="{58F5AA55-4948-468B-9983-5A2B635A9CBF}" type="TxLink">
            <a:rPr lang="en-US" sz="1800" b="0" i="0" u="none" strike="noStrike">
              <a:solidFill>
                <a:schemeClr val="bg2"/>
              </a:solidFill>
              <a:latin typeface="Aptos Narrow"/>
            </a:rPr>
            <a:pPr algn="ctr"/>
            <a:t> ₹ 19,61,42,948.73 </a:t>
          </a:fld>
          <a:endParaRPr lang="en-IN" sz="1800">
            <a:solidFill>
              <a:schemeClr val="bg2"/>
            </a:solidFill>
          </a:endParaRPr>
        </a:p>
      </xdr:txBody>
    </xdr:sp>
    <xdr:clientData/>
  </xdr:oneCellAnchor>
  <xdr:oneCellAnchor>
    <xdr:from>
      <xdr:col>12</xdr:col>
      <xdr:colOff>277813</xdr:colOff>
      <xdr:row>4</xdr:row>
      <xdr:rowOff>31749</xdr:rowOff>
    </xdr:from>
    <xdr:ext cx="1984375" cy="374077"/>
    <xdr:sp macro="" textlink="Pivots!H9">
      <xdr:nvSpPr>
        <xdr:cNvPr id="12" name="TextBox 11">
          <a:extLst>
            <a:ext uri="{FF2B5EF4-FFF2-40B4-BE49-F238E27FC236}">
              <a16:creationId xmlns:a16="http://schemas.microsoft.com/office/drawing/2014/main" id="{3B002B54-FA39-3A60-BDC1-D3D2D7B67960}"/>
            </a:ext>
          </a:extLst>
        </xdr:cNvPr>
        <xdr:cNvSpPr txBox="1"/>
      </xdr:nvSpPr>
      <xdr:spPr>
        <a:xfrm>
          <a:off x="7612063" y="761999"/>
          <a:ext cx="1984375" cy="3740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fld id="{C3C3AFB8-66F1-488C-B420-15B8F0BEB04C}" type="TxLink">
            <a:rPr lang="en-US" sz="1800" b="0" i="0" u="none" strike="noStrike">
              <a:solidFill>
                <a:schemeClr val="bg2"/>
              </a:solidFill>
              <a:latin typeface="Aptos Narrow"/>
            </a:rPr>
            <a:pPr algn="ctr"/>
            <a:t> ₹ 3,23,90,737.71 </a:t>
          </a:fld>
          <a:endParaRPr lang="en-IN" sz="1800">
            <a:solidFill>
              <a:schemeClr val="bg2"/>
            </a:solidFill>
          </a:endParaRPr>
        </a:p>
      </xdr:txBody>
    </xdr:sp>
    <xdr:clientData/>
  </xdr:oneCellAnchor>
  <xdr:twoCellAnchor>
    <xdr:from>
      <xdr:col>0</xdr:col>
      <xdr:colOff>69850</xdr:colOff>
      <xdr:row>19</xdr:row>
      <xdr:rowOff>116284</xdr:rowOff>
    </xdr:from>
    <xdr:to>
      <xdr:col>8</xdr:col>
      <xdr:colOff>520700</xdr:colOff>
      <xdr:row>33</xdr:row>
      <xdr:rowOff>14684</xdr:rowOff>
    </xdr:to>
    <xdr:sp macro="" textlink="">
      <xdr:nvSpPr>
        <xdr:cNvPr id="17" name="Rectangle: Rounded Corners 16">
          <a:extLst>
            <a:ext uri="{FF2B5EF4-FFF2-40B4-BE49-F238E27FC236}">
              <a16:creationId xmlns:a16="http://schemas.microsoft.com/office/drawing/2014/main" id="{BA51C855-7DC0-09C8-FE7D-22FF0A235922}"/>
            </a:ext>
          </a:extLst>
        </xdr:cNvPr>
        <xdr:cNvSpPr/>
      </xdr:nvSpPr>
      <xdr:spPr>
        <a:xfrm>
          <a:off x="69850" y="3684805"/>
          <a:ext cx="5316202" cy="2527837"/>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288751</xdr:colOff>
      <xdr:row>20</xdr:row>
      <xdr:rowOff>74032</xdr:rowOff>
    </xdr:from>
    <xdr:to>
      <xdr:col>8</xdr:col>
      <xdr:colOff>272894</xdr:colOff>
      <xdr:row>32</xdr:row>
      <xdr:rowOff>48632</xdr:rowOff>
    </xdr:to>
    <xdr:graphicFrame macro="">
      <xdr:nvGraphicFramePr>
        <xdr:cNvPr id="16" name="Chart 15">
          <a:extLst>
            <a:ext uri="{FF2B5EF4-FFF2-40B4-BE49-F238E27FC236}">
              <a16:creationId xmlns:a16="http://schemas.microsoft.com/office/drawing/2014/main" id="{D7F99A13-0EE6-4060-858B-32015199CD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29963</xdr:colOff>
      <xdr:row>19</xdr:row>
      <xdr:rowOff>133811</xdr:rowOff>
    </xdr:from>
    <xdr:to>
      <xdr:col>16</xdr:col>
      <xdr:colOff>290505</xdr:colOff>
      <xdr:row>33</xdr:row>
      <xdr:rowOff>32211</xdr:rowOff>
    </xdr:to>
    <xdr:sp macro="" textlink="">
      <xdr:nvSpPr>
        <xdr:cNvPr id="18" name="Rectangle: Rounded Corners 17">
          <a:extLst>
            <a:ext uri="{FF2B5EF4-FFF2-40B4-BE49-F238E27FC236}">
              <a16:creationId xmlns:a16="http://schemas.microsoft.com/office/drawing/2014/main" id="{8CB6CE47-FA87-431C-A958-AE71A8B85900}"/>
            </a:ext>
          </a:extLst>
        </xdr:cNvPr>
        <xdr:cNvSpPr/>
      </xdr:nvSpPr>
      <xdr:spPr>
        <a:xfrm>
          <a:off x="5503484" y="3702332"/>
          <a:ext cx="4517725" cy="2527837"/>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159971</xdr:colOff>
      <xdr:row>20</xdr:row>
      <xdr:rowOff>128827</xdr:rowOff>
    </xdr:from>
    <xdr:to>
      <xdr:col>16</xdr:col>
      <xdr:colOff>179021</xdr:colOff>
      <xdr:row>31</xdr:row>
      <xdr:rowOff>184388</xdr:rowOff>
    </xdr:to>
    <xdr:graphicFrame macro="">
      <xdr:nvGraphicFramePr>
        <xdr:cNvPr id="19" name="Chart 18">
          <a:extLst>
            <a:ext uri="{FF2B5EF4-FFF2-40B4-BE49-F238E27FC236}">
              <a16:creationId xmlns:a16="http://schemas.microsoft.com/office/drawing/2014/main" id="{468382F2-E903-4C51-9E88-22BCF2A997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85622</xdr:colOff>
      <xdr:row>7</xdr:row>
      <xdr:rowOff>184793</xdr:rowOff>
    </xdr:from>
    <xdr:to>
      <xdr:col>28</xdr:col>
      <xdr:colOff>155988</xdr:colOff>
      <xdr:row>18</xdr:row>
      <xdr:rowOff>132182</xdr:rowOff>
    </xdr:to>
    <xdr:sp macro="" textlink="">
      <xdr:nvSpPr>
        <xdr:cNvPr id="20" name="Rectangle: Rounded Corners 19">
          <a:extLst>
            <a:ext uri="{FF2B5EF4-FFF2-40B4-BE49-F238E27FC236}">
              <a16:creationId xmlns:a16="http://schemas.microsoft.com/office/drawing/2014/main" id="{719DF71C-61BE-4E32-907A-52769D59EB1D}"/>
            </a:ext>
          </a:extLst>
        </xdr:cNvPr>
        <xdr:cNvSpPr/>
      </xdr:nvSpPr>
      <xdr:spPr>
        <a:xfrm>
          <a:off x="14653269" y="1492146"/>
          <a:ext cx="2498307" cy="2001801"/>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408465</xdr:colOff>
      <xdr:row>19</xdr:row>
      <xdr:rowOff>60018</xdr:rowOff>
    </xdr:from>
    <xdr:to>
      <xdr:col>23</xdr:col>
      <xdr:colOff>592067</xdr:colOff>
      <xdr:row>33</xdr:row>
      <xdr:rowOff>36499</xdr:rowOff>
    </xdr:to>
    <xdr:sp macro="" textlink="">
      <xdr:nvSpPr>
        <xdr:cNvPr id="22" name="Rectangle: Rounded Corners 21">
          <a:extLst>
            <a:ext uri="{FF2B5EF4-FFF2-40B4-BE49-F238E27FC236}">
              <a16:creationId xmlns:a16="http://schemas.microsoft.com/office/drawing/2014/main" id="{2AA232C0-D664-4AC7-B6E2-30FA42CFC770}"/>
            </a:ext>
          </a:extLst>
        </xdr:cNvPr>
        <xdr:cNvSpPr/>
      </xdr:nvSpPr>
      <xdr:spPr>
        <a:xfrm>
          <a:off x="10139169" y="3628539"/>
          <a:ext cx="4440785" cy="2605918"/>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34289</xdr:colOff>
      <xdr:row>19</xdr:row>
      <xdr:rowOff>146003</xdr:rowOff>
    </xdr:from>
    <xdr:to>
      <xdr:col>23</xdr:col>
      <xdr:colOff>313473</xdr:colOff>
      <xdr:row>32</xdr:row>
      <xdr:rowOff>98341</xdr:rowOff>
    </xdr:to>
    <xdr:graphicFrame macro="">
      <xdr:nvGraphicFramePr>
        <xdr:cNvPr id="21" name="Chart 20">
          <a:extLst>
            <a:ext uri="{FF2B5EF4-FFF2-40B4-BE49-F238E27FC236}">
              <a16:creationId xmlns:a16="http://schemas.microsoft.com/office/drawing/2014/main" id="{79F67BE5-137F-42CA-BA41-8BC7EB49C2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258249</xdr:colOff>
      <xdr:row>20</xdr:row>
      <xdr:rowOff>94355</xdr:rowOff>
    </xdr:from>
    <xdr:to>
      <xdr:col>28</xdr:col>
      <xdr:colOff>74706</xdr:colOff>
      <xdr:row>31</xdr:row>
      <xdr:rowOff>165792</xdr:rowOff>
    </xdr:to>
    <mc:AlternateContent xmlns:mc="http://schemas.openxmlformats.org/markup-compatibility/2006">
      <mc:Choice xmlns:a14="http://schemas.microsoft.com/office/drawing/2010/main" Requires="a14">
        <xdr:graphicFrame macro="">
          <xdr:nvGraphicFramePr>
            <xdr:cNvPr id="23" name="month">
              <a:extLst>
                <a:ext uri="{FF2B5EF4-FFF2-40B4-BE49-F238E27FC236}">
                  <a16:creationId xmlns:a16="http://schemas.microsoft.com/office/drawing/2014/main" id="{9BC4EC35-A060-4CDE-97FD-B22C04D6A421}"/>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4825896" y="3829649"/>
              <a:ext cx="2244398" cy="21258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22</xdr:col>
      <xdr:colOff>518734</xdr:colOff>
      <xdr:row>2</xdr:row>
      <xdr:rowOff>53663</xdr:rowOff>
    </xdr:from>
    <xdr:to>
      <xdr:col>27</xdr:col>
      <xdr:colOff>26833</xdr:colOff>
      <xdr:row>7</xdr:row>
      <xdr:rowOff>89437</xdr:rowOff>
    </xdr:to>
    <xdr:sp macro="" textlink="">
      <xdr:nvSpPr>
        <xdr:cNvPr id="24" name="Rectangle: Rounded Corners 23">
          <a:extLst>
            <a:ext uri="{FF2B5EF4-FFF2-40B4-BE49-F238E27FC236}">
              <a16:creationId xmlns:a16="http://schemas.microsoft.com/office/drawing/2014/main" id="{3FC0B379-86D0-AA2A-26E3-BE2DAB7174E1}"/>
            </a:ext>
          </a:extLst>
        </xdr:cNvPr>
        <xdr:cNvSpPr/>
      </xdr:nvSpPr>
      <xdr:spPr>
        <a:xfrm>
          <a:off x="13898452" y="429297"/>
          <a:ext cx="2548944" cy="974858"/>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23</xdr:col>
      <xdr:colOff>80493</xdr:colOff>
      <xdr:row>3</xdr:row>
      <xdr:rowOff>44718</xdr:rowOff>
    </xdr:from>
    <xdr:to>
      <xdr:col>26</xdr:col>
      <xdr:colOff>482958</xdr:colOff>
      <xdr:row>6</xdr:row>
      <xdr:rowOff>143099</xdr:rowOff>
    </xdr:to>
    <mc:AlternateContent xmlns:mc="http://schemas.openxmlformats.org/markup-compatibility/2006">
      <mc:Choice xmlns:a14="http://schemas.microsoft.com/office/drawing/2010/main" Requires="a14">
        <xdr:graphicFrame macro="">
          <xdr:nvGraphicFramePr>
            <xdr:cNvPr id="8" name="Year">
              <a:extLst>
                <a:ext uri="{FF2B5EF4-FFF2-40B4-BE49-F238E27FC236}">
                  <a16:creationId xmlns:a16="http://schemas.microsoft.com/office/drawing/2014/main" id="{FBC6C2E7-9AF0-4B2D-B982-10EE7201DCC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4041155" y="605012"/>
              <a:ext cx="2223421" cy="658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250613</xdr:colOff>
      <xdr:row>9</xdr:row>
      <xdr:rowOff>12857</xdr:rowOff>
    </xdr:from>
    <xdr:to>
      <xdr:col>27</xdr:col>
      <xdr:colOff>586106</xdr:colOff>
      <xdr:row>18</xdr:row>
      <xdr:rowOff>14505</xdr:rowOff>
    </xdr:to>
    <mc:AlternateContent xmlns:mc="http://schemas.openxmlformats.org/markup-compatibility/2006">
      <mc:Choice xmlns:a14="http://schemas.microsoft.com/office/drawing/2010/main" Requires="a14">
        <xdr:graphicFrame macro="">
          <xdr:nvGraphicFramePr>
            <xdr:cNvPr id="9" name="customer_type">
              <a:extLst>
                <a:ext uri="{FF2B5EF4-FFF2-40B4-BE49-F238E27FC236}">
                  <a16:creationId xmlns:a16="http://schemas.microsoft.com/office/drawing/2014/main" id="{E38BC8C3-A01A-4601-A67E-A1116CC27236}"/>
                </a:ext>
              </a:extLst>
            </xdr:cNvPr>
            <xdr:cNvGraphicFramePr/>
          </xdr:nvGraphicFramePr>
          <xdr:xfrm>
            <a:off x="0" y="0"/>
            <a:ext cx="0" cy="0"/>
          </xdr:xfrm>
          <a:graphic>
            <a:graphicData uri="http://schemas.microsoft.com/office/drawing/2010/slicer">
              <sle:slicer xmlns:sle="http://schemas.microsoft.com/office/drawing/2010/slicer" name="customer_type"/>
            </a:graphicData>
          </a:graphic>
        </xdr:graphicFrame>
      </mc:Choice>
      <mc:Fallback>
        <xdr:sp macro="" textlink="">
          <xdr:nvSpPr>
            <xdr:cNvPr id="0" name=""/>
            <xdr:cNvSpPr>
              <a:spLocks noTextEdit="1"/>
            </xdr:cNvSpPr>
          </xdr:nvSpPr>
          <xdr:spPr>
            <a:xfrm>
              <a:off x="14818260" y="1693739"/>
              <a:ext cx="2156449" cy="16825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460375</xdr:colOff>
      <xdr:row>4</xdr:row>
      <xdr:rowOff>63499</xdr:rowOff>
    </xdr:from>
    <xdr:to>
      <xdr:col>4</xdr:col>
      <xdr:colOff>111125</xdr:colOff>
      <xdr:row>6</xdr:row>
      <xdr:rowOff>7937</xdr:rowOff>
    </xdr:to>
    <xdr:sp macro="" textlink="Pivots!H12">
      <xdr:nvSpPr>
        <xdr:cNvPr id="13" name="TextBox 12">
          <a:extLst>
            <a:ext uri="{FF2B5EF4-FFF2-40B4-BE49-F238E27FC236}">
              <a16:creationId xmlns:a16="http://schemas.microsoft.com/office/drawing/2014/main" id="{F4FC3143-CBF7-9628-67E5-56594702093D}"/>
            </a:ext>
          </a:extLst>
        </xdr:cNvPr>
        <xdr:cNvSpPr txBox="1"/>
      </xdr:nvSpPr>
      <xdr:spPr>
        <a:xfrm>
          <a:off x="460375" y="793749"/>
          <a:ext cx="2095500" cy="309563"/>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3C7C6B-C48D-4930-A330-E43696ABB5C7}" type="TxLink">
            <a:rPr lang="en-US" sz="2000" b="0" i="0" u="none" strike="noStrike">
              <a:solidFill>
                <a:schemeClr val="bg2"/>
              </a:solidFill>
              <a:latin typeface="Aptos Narrow"/>
            </a:rPr>
            <a:pPr algn="ctr"/>
            <a:t> ₹ 3,92,62,877.52 </a:t>
          </a:fld>
          <a:endParaRPr lang="en-IN" sz="2000">
            <a:solidFill>
              <a:schemeClr val="bg2"/>
            </a:solidFill>
          </a:endParaRPr>
        </a:p>
      </xdr:txBody>
    </xdr:sp>
    <xdr:clientData/>
  </xdr:twoCellAnchor>
  <xdr:twoCellAnchor>
    <xdr:from>
      <xdr:col>8</xdr:col>
      <xdr:colOff>452438</xdr:colOff>
      <xdr:row>4</xdr:row>
      <xdr:rowOff>55563</xdr:rowOff>
    </xdr:from>
    <xdr:to>
      <xdr:col>11</xdr:col>
      <xdr:colOff>285750</xdr:colOff>
      <xdr:row>6</xdr:row>
      <xdr:rowOff>7938</xdr:rowOff>
    </xdr:to>
    <xdr:sp macro="" textlink="Pivots!H14">
      <xdr:nvSpPr>
        <xdr:cNvPr id="14" name="TextBox 13">
          <a:extLst>
            <a:ext uri="{FF2B5EF4-FFF2-40B4-BE49-F238E27FC236}">
              <a16:creationId xmlns:a16="http://schemas.microsoft.com/office/drawing/2014/main" id="{F82F6E0F-7CA3-6397-52F3-641E426A4173}"/>
            </a:ext>
          </a:extLst>
        </xdr:cNvPr>
        <xdr:cNvSpPr txBox="1"/>
      </xdr:nvSpPr>
      <xdr:spPr>
        <a:xfrm>
          <a:off x="5341938" y="785813"/>
          <a:ext cx="1666875" cy="31750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11782C-48F4-49F7-A7B6-B367BFB383ED}" type="TxLink">
            <a:rPr lang="en-US" sz="2000" b="0" i="0" u="none" strike="noStrike">
              <a:solidFill>
                <a:schemeClr val="bg2"/>
              </a:solidFill>
              <a:latin typeface="Aptos Narrow"/>
            </a:rPr>
            <a:pPr algn="ctr"/>
            <a:t>76831</a:t>
          </a:fld>
          <a:endParaRPr lang="en-IN" sz="2000">
            <a:solidFill>
              <a:schemeClr val="bg2"/>
            </a:solidFill>
          </a:endParaRPr>
        </a:p>
      </xdr:txBody>
    </xdr:sp>
    <xdr:clientData/>
  </xdr:twoCellAnchor>
  <xdr:twoCellAnchor editAs="oneCell">
    <xdr:from>
      <xdr:col>16</xdr:col>
      <xdr:colOff>226835</xdr:colOff>
      <xdr:row>2</xdr:row>
      <xdr:rowOff>8945</xdr:rowOff>
    </xdr:from>
    <xdr:to>
      <xdr:col>22</xdr:col>
      <xdr:colOff>339860</xdr:colOff>
      <xdr:row>6</xdr:row>
      <xdr:rowOff>124710</xdr:rowOff>
    </xdr:to>
    <xdr:pic>
      <xdr:nvPicPr>
        <xdr:cNvPr id="15" name="Picture 14">
          <a:extLst>
            <a:ext uri="{FF2B5EF4-FFF2-40B4-BE49-F238E27FC236}">
              <a16:creationId xmlns:a16="http://schemas.microsoft.com/office/drawing/2014/main" id="{B182D729-218B-A5D3-39F5-E9A427CAB28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 uri="{837473B0-CC2E-450A-ABE3-18F120FF3D39}">
              <a1611:picAttrSrcUrl xmlns:a1611="http://schemas.microsoft.com/office/drawing/2016/11/main" r:id="rId5"/>
            </a:ext>
          </a:extLst>
        </a:blip>
        <a:stretch>
          <a:fillRect/>
        </a:stretch>
      </xdr:blipFill>
      <xdr:spPr>
        <a:xfrm>
          <a:off x="9957539" y="384579"/>
          <a:ext cx="3762039" cy="867032"/>
        </a:xfrm>
        <a:prstGeom prst="rect">
          <a:avLst/>
        </a:prstGeom>
      </xdr:spPr>
    </xdr:pic>
    <xdr:clientData/>
  </xdr:twoCellAnchor>
  <xdr:twoCellAnchor>
    <xdr:from>
      <xdr:col>0</xdr:col>
      <xdr:colOff>366690</xdr:colOff>
      <xdr:row>9</xdr:row>
      <xdr:rowOff>53662</xdr:rowOff>
    </xdr:from>
    <xdr:to>
      <xdr:col>4</xdr:col>
      <xdr:colOff>157140</xdr:colOff>
      <xdr:row>15</xdr:row>
      <xdr:rowOff>40961</xdr:rowOff>
    </xdr:to>
    <xdr:sp macro="" textlink="">
      <xdr:nvSpPr>
        <xdr:cNvPr id="27" name="Rectangle 26">
          <a:extLst>
            <a:ext uri="{FF2B5EF4-FFF2-40B4-BE49-F238E27FC236}">
              <a16:creationId xmlns:a16="http://schemas.microsoft.com/office/drawing/2014/main" id="{857146D1-2913-45C7-B3C0-5E792FA78E3E}"/>
            </a:ext>
          </a:extLst>
        </xdr:cNvPr>
        <xdr:cNvSpPr/>
      </xdr:nvSpPr>
      <xdr:spPr>
        <a:xfrm>
          <a:off x="366690" y="1744014"/>
          <a:ext cx="2223126" cy="111420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Total Profit</a:t>
          </a:r>
        </a:p>
      </xdr:txBody>
    </xdr:sp>
    <xdr:clientData/>
  </xdr:twoCellAnchor>
  <xdr:twoCellAnchor>
    <xdr:from>
      <xdr:col>0</xdr:col>
      <xdr:colOff>527676</xdr:colOff>
      <xdr:row>11</xdr:row>
      <xdr:rowOff>98381</xdr:rowOff>
    </xdr:from>
    <xdr:to>
      <xdr:col>3</xdr:col>
      <xdr:colOff>509789</xdr:colOff>
      <xdr:row>13</xdr:row>
      <xdr:rowOff>80493</xdr:rowOff>
    </xdr:to>
    <xdr:sp macro="" textlink="Pivots!H17">
      <xdr:nvSpPr>
        <xdr:cNvPr id="28" name="TextBox 27">
          <a:extLst>
            <a:ext uri="{FF2B5EF4-FFF2-40B4-BE49-F238E27FC236}">
              <a16:creationId xmlns:a16="http://schemas.microsoft.com/office/drawing/2014/main" id="{D8CEB745-9885-24D6-7C7A-46D8C677DFED}"/>
            </a:ext>
          </a:extLst>
        </xdr:cNvPr>
        <xdr:cNvSpPr txBox="1"/>
      </xdr:nvSpPr>
      <xdr:spPr>
        <a:xfrm>
          <a:off x="527676" y="2164367"/>
          <a:ext cx="1806620" cy="35774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3889FB8-8A3F-434D-83D9-3252F15DB5CF}" type="TxLink">
            <a:rPr lang="en-US" sz="2000" b="0" i="0" u="none" strike="noStrike">
              <a:solidFill>
                <a:schemeClr val="bg1"/>
              </a:solidFill>
              <a:latin typeface="Aptos Narrow"/>
            </a:rPr>
            <a:t> ₹ 68,72,139.81 </a:t>
          </a:fld>
          <a:endParaRPr lang="en-IN" sz="2000">
            <a:solidFill>
              <a:schemeClr val="bg1"/>
            </a:solidFill>
          </a:endParaRPr>
        </a:p>
      </xdr:txBody>
    </xdr:sp>
    <xdr:clientData/>
  </xdr:twoCellAnchor>
  <xdr:twoCellAnchor>
    <xdr:from>
      <xdr:col>4</xdr:col>
      <xdr:colOff>313029</xdr:colOff>
      <xdr:row>9</xdr:row>
      <xdr:rowOff>62605</xdr:rowOff>
    </xdr:from>
    <xdr:to>
      <xdr:col>8</xdr:col>
      <xdr:colOff>103479</xdr:colOff>
      <xdr:row>15</xdr:row>
      <xdr:rowOff>49904</xdr:rowOff>
    </xdr:to>
    <xdr:sp macro="" textlink="">
      <xdr:nvSpPr>
        <xdr:cNvPr id="29" name="Rectangle 28">
          <a:extLst>
            <a:ext uri="{FF2B5EF4-FFF2-40B4-BE49-F238E27FC236}">
              <a16:creationId xmlns:a16="http://schemas.microsoft.com/office/drawing/2014/main" id="{B3D45452-3D98-44E4-88FA-F86A72790D81}"/>
            </a:ext>
          </a:extLst>
        </xdr:cNvPr>
        <xdr:cNvSpPr/>
      </xdr:nvSpPr>
      <xdr:spPr>
        <a:xfrm>
          <a:off x="2745705" y="1752957"/>
          <a:ext cx="2223126" cy="1114201"/>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ctr"/>
          <a:r>
            <a:rPr lang="en-IN" sz="2000"/>
            <a:t>Profit</a:t>
          </a:r>
          <a:r>
            <a:rPr lang="en-IN" sz="2000" baseline="0"/>
            <a:t> Margin</a:t>
          </a:r>
        </a:p>
        <a:p>
          <a:pPr algn="ctr"/>
          <a:endParaRPr lang="en-IN" sz="2000"/>
        </a:p>
      </xdr:txBody>
    </xdr:sp>
    <xdr:clientData/>
  </xdr:twoCellAnchor>
  <xdr:twoCellAnchor>
    <xdr:from>
      <xdr:col>5</xdr:col>
      <xdr:colOff>53663</xdr:colOff>
      <xdr:row>11</xdr:row>
      <xdr:rowOff>107323</xdr:rowOff>
    </xdr:from>
    <xdr:to>
      <xdr:col>7</xdr:col>
      <xdr:colOff>482959</xdr:colOff>
      <xdr:row>13</xdr:row>
      <xdr:rowOff>17887</xdr:rowOff>
    </xdr:to>
    <xdr:sp macro="" textlink="Pivots!M9">
      <xdr:nvSpPr>
        <xdr:cNvPr id="30" name="TextBox 29">
          <a:extLst>
            <a:ext uri="{FF2B5EF4-FFF2-40B4-BE49-F238E27FC236}">
              <a16:creationId xmlns:a16="http://schemas.microsoft.com/office/drawing/2014/main" id="{BCDCC4C5-8947-58B9-9103-5C07728B0A3A}"/>
            </a:ext>
          </a:extLst>
        </xdr:cNvPr>
        <xdr:cNvSpPr txBox="1"/>
      </xdr:nvSpPr>
      <xdr:spPr>
        <a:xfrm>
          <a:off x="3094508" y="2173309"/>
          <a:ext cx="1645634" cy="28619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BB04FF-389A-40EA-90A8-A093E8C7DBDA}" type="TxLink">
            <a:rPr lang="en-US" sz="2000" b="0" i="0" u="none" strike="noStrike">
              <a:solidFill>
                <a:schemeClr val="bg1"/>
              </a:solidFill>
              <a:latin typeface="Aptos Narrow"/>
            </a:rPr>
            <a:pPr algn="ctr"/>
            <a:t>18%</a:t>
          </a:fld>
          <a:endParaRPr lang="en-IN" sz="2000">
            <a:solidFill>
              <a:schemeClr val="bg1"/>
            </a:solidFill>
          </a:endParaRPr>
        </a:p>
      </xdr:txBody>
    </xdr:sp>
    <xdr:clientData/>
  </xdr:twoCellAnchor>
  <xdr:twoCellAnchor editAs="oneCell">
    <xdr:from>
      <xdr:col>27</xdr:col>
      <xdr:colOff>112059</xdr:colOff>
      <xdr:row>2</xdr:row>
      <xdr:rowOff>102721</xdr:rowOff>
    </xdr:from>
    <xdr:to>
      <xdr:col>28</xdr:col>
      <xdr:colOff>419474</xdr:colOff>
      <xdr:row>7</xdr:row>
      <xdr:rowOff>83297</xdr:rowOff>
    </xdr:to>
    <xdr:pic>
      <xdr:nvPicPr>
        <xdr:cNvPr id="32" name="Graphic 31" descr="Shopping cart with solid fill">
          <a:extLst>
            <a:ext uri="{FF2B5EF4-FFF2-40B4-BE49-F238E27FC236}">
              <a16:creationId xmlns:a16="http://schemas.microsoft.com/office/drawing/2014/main" id="{319CC029-CADB-B83F-D37F-AD8D7F1C427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96DAC541-7B7A-43D3-8B79-37D633B846F1}">
              <asvg:svgBlip xmlns:asvg="http://schemas.microsoft.com/office/drawing/2016/SVG/main" r:embed="rId7"/>
            </a:ext>
          </a:extLst>
        </a:blip>
        <a:stretch>
          <a:fillRect/>
        </a:stretch>
      </xdr:blipFill>
      <xdr:spPr>
        <a:xfrm>
          <a:off x="16500662" y="476250"/>
          <a:ext cx="914400" cy="914400"/>
        </a:xfrm>
        <a:prstGeom prst="rect">
          <a:avLst/>
        </a:prstGeom>
      </xdr:spPr>
    </xdr:pic>
    <xdr:clientData/>
  </xdr:twoCellAnchor>
  <xdr:twoCellAnchor>
    <xdr:from>
      <xdr:col>8</xdr:col>
      <xdr:colOff>364192</xdr:colOff>
      <xdr:row>8</xdr:row>
      <xdr:rowOff>186763</xdr:rowOff>
    </xdr:from>
    <xdr:to>
      <xdr:col>17</xdr:col>
      <xdr:colOff>308162</xdr:colOff>
      <xdr:row>18</xdr:row>
      <xdr:rowOff>177425</xdr:rowOff>
    </xdr:to>
    <xdr:sp macro="" textlink="">
      <xdr:nvSpPr>
        <xdr:cNvPr id="33" name="Rectangle: Rounded Corners 32">
          <a:extLst>
            <a:ext uri="{FF2B5EF4-FFF2-40B4-BE49-F238E27FC236}">
              <a16:creationId xmlns:a16="http://schemas.microsoft.com/office/drawing/2014/main" id="{62580FAF-CA86-860D-D853-E4D93D976303}"/>
            </a:ext>
          </a:extLst>
        </xdr:cNvPr>
        <xdr:cNvSpPr/>
      </xdr:nvSpPr>
      <xdr:spPr>
        <a:xfrm>
          <a:off x="5220074" y="1680881"/>
          <a:ext cx="5406838" cy="1858309"/>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37353</xdr:colOff>
      <xdr:row>9</xdr:row>
      <xdr:rowOff>102719</xdr:rowOff>
    </xdr:from>
    <xdr:to>
      <xdr:col>17</xdr:col>
      <xdr:colOff>56029</xdr:colOff>
      <xdr:row>18</xdr:row>
      <xdr:rowOff>28014</xdr:rowOff>
    </xdr:to>
    <xdr:graphicFrame macro="">
      <xdr:nvGraphicFramePr>
        <xdr:cNvPr id="34" name="Chart 33">
          <a:extLst>
            <a:ext uri="{FF2B5EF4-FFF2-40B4-BE49-F238E27FC236}">
              <a16:creationId xmlns:a16="http://schemas.microsoft.com/office/drawing/2014/main" id="{230C5208-8159-4239-8421-B916F8FD07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448235</xdr:colOff>
      <xdr:row>8</xdr:row>
      <xdr:rowOff>177426</xdr:rowOff>
    </xdr:from>
    <xdr:to>
      <xdr:col>23</xdr:col>
      <xdr:colOff>588309</xdr:colOff>
      <xdr:row>18</xdr:row>
      <xdr:rowOff>140073</xdr:rowOff>
    </xdr:to>
    <xdr:sp macro="" textlink="">
      <xdr:nvSpPr>
        <xdr:cNvPr id="35" name="Rectangle: Rounded Corners 34">
          <a:extLst>
            <a:ext uri="{FF2B5EF4-FFF2-40B4-BE49-F238E27FC236}">
              <a16:creationId xmlns:a16="http://schemas.microsoft.com/office/drawing/2014/main" id="{55826849-0923-8739-A101-F0B323B765CB}"/>
            </a:ext>
          </a:extLst>
        </xdr:cNvPr>
        <xdr:cNvSpPr/>
      </xdr:nvSpPr>
      <xdr:spPr>
        <a:xfrm>
          <a:off x="10766985" y="1671544"/>
          <a:ext cx="3781986" cy="1830294"/>
        </a:xfrm>
        <a:prstGeom prst="round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560294</xdr:colOff>
      <xdr:row>9</xdr:row>
      <xdr:rowOff>74705</xdr:rowOff>
    </xdr:from>
    <xdr:to>
      <xdr:col>23</xdr:col>
      <xdr:colOff>420220</xdr:colOff>
      <xdr:row>17</xdr:row>
      <xdr:rowOff>168088</xdr:rowOff>
    </xdr:to>
    <xdr:graphicFrame macro="">
      <xdr:nvGraphicFramePr>
        <xdr:cNvPr id="36" name="Chart 35">
          <a:extLst>
            <a:ext uri="{FF2B5EF4-FFF2-40B4-BE49-F238E27FC236}">
              <a16:creationId xmlns:a16="http://schemas.microsoft.com/office/drawing/2014/main" id="{B1617C3B-2526-46CE-8D54-6F20F0E9F4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68.4286244213" createdVersion="8" refreshedVersion="8" minRefreshableVersion="3" recordCount="15345" xr:uid="{00000000-000A-0000-FFFF-FFFF16000000}">
  <cacheSource type="worksheet">
    <worksheetSource name="Table1"/>
  </cacheSource>
  <cacheFields count="16">
    <cacheField name="order_id" numFmtId="0">
      <sharedItems count="15345">
        <s v="ORD100000"/>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19"/>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 v="ORD100498"/>
        <s v="ORD100499"/>
        <s v="ORD100500"/>
        <s v="ORD100501"/>
        <s v="ORD100502"/>
        <s v="ORD100503"/>
        <s v="ORD100504"/>
        <s v="ORD100505"/>
        <s v="ORD100506"/>
        <s v="ORD100507"/>
        <s v="ORD100508"/>
        <s v="ORD100509"/>
        <s v="ORD100510"/>
        <s v="ORD100511"/>
        <s v="ORD100512"/>
        <s v="ORD100513"/>
        <s v="ORD100514"/>
        <s v="ORD100515"/>
        <s v="ORD100516"/>
        <s v="ORD100517"/>
        <s v="ORD100518"/>
        <s v="ORD100519"/>
        <s v="ORD100520"/>
        <s v="ORD100521"/>
        <s v="ORD100522"/>
        <s v="ORD100523"/>
        <s v="ORD100524"/>
        <s v="ORD100525"/>
        <s v="ORD100526"/>
        <s v="ORD100527"/>
        <s v="ORD100528"/>
        <s v="ORD100529"/>
        <s v="ORD100530"/>
        <s v="ORD100531"/>
        <s v="ORD100532"/>
        <s v="ORD100533"/>
        <s v="ORD100534"/>
        <s v="ORD100535"/>
        <s v="ORD100536"/>
        <s v="ORD100537"/>
        <s v="ORD100538"/>
        <s v="ORD100539"/>
        <s v="ORD100540"/>
        <s v="ORD100541"/>
        <s v="ORD100542"/>
        <s v="ORD100543"/>
        <s v="ORD100544"/>
        <s v="ORD100545"/>
        <s v="ORD100546"/>
        <s v="ORD100547"/>
        <s v="ORD100548"/>
        <s v="ORD100549"/>
        <s v="ORD100550"/>
        <s v="ORD100551"/>
        <s v="ORD100552"/>
        <s v="ORD100553"/>
        <s v="ORD100554"/>
        <s v="ORD100555"/>
        <s v="ORD100556"/>
        <s v="ORD100557"/>
        <s v="ORD100558"/>
        <s v="ORD100559"/>
        <s v="ORD100560"/>
        <s v="ORD100561"/>
        <s v="ORD100562"/>
        <s v="ORD100563"/>
        <s v="ORD100564"/>
        <s v="ORD100565"/>
        <s v="ORD100566"/>
        <s v="ORD100567"/>
        <s v="ORD100568"/>
        <s v="ORD100569"/>
        <s v="ORD100570"/>
        <s v="ORD100571"/>
        <s v="ORD100572"/>
        <s v="ORD100573"/>
        <s v="ORD100574"/>
        <s v="ORD100575"/>
        <s v="ORD100576"/>
        <s v="ORD100577"/>
        <s v="ORD100578"/>
        <s v="ORD100579"/>
        <s v="ORD100580"/>
        <s v="ORD100581"/>
        <s v="ORD100582"/>
        <s v="ORD100583"/>
        <s v="ORD100584"/>
        <s v="ORD100585"/>
        <s v="ORD100586"/>
        <s v="ORD100587"/>
        <s v="ORD100588"/>
        <s v="ORD100589"/>
        <s v="ORD100590"/>
        <s v="ORD100591"/>
        <s v="ORD100592"/>
        <s v="ORD100593"/>
        <s v="ORD100594"/>
        <s v="ORD100595"/>
        <s v="ORD100596"/>
        <s v="ORD100597"/>
        <s v="ORD100598"/>
        <s v="ORD100599"/>
        <s v="ORD100600"/>
        <s v="ORD100601"/>
        <s v="ORD100602"/>
        <s v="ORD100603"/>
        <s v="ORD100604"/>
        <s v="ORD100605"/>
        <s v="ORD100606"/>
        <s v="ORD100607"/>
        <s v="ORD100608"/>
        <s v="ORD100609"/>
        <s v="ORD100610"/>
        <s v="ORD100611"/>
        <s v="ORD100612"/>
        <s v="ORD100613"/>
        <s v="ORD100614"/>
        <s v="ORD100615"/>
        <s v="ORD100616"/>
        <s v="ORD100617"/>
        <s v="ORD100618"/>
        <s v="ORD100619"/>
        <s v="ORD100620"/>
        <s v="ORD100621"/>
        <s v="ORD100622"/>
        <s v="ORD100623"/>
        <s v="ORD100624"/>
        <s v="ORD100625"/>
        <s v="ORD100626"/>
        <s v="ORD100627"/>
        <s v="ORD100628"/>
        <s v="ORD100629"/>
        <s v="ORD100630"/>
        <s v="ORD100631"/>
        <s v="ORD100632"/>
        <s v="ORD100633"/>
        <s v="ORD100634"/>
        <s v="ORD100635"/>
        <s v="ORD100636"/>
        <s v="ORD100637"/>
        <s v="ORD100638"/>
        <s v="ORD100639"/>
        <s v="ORD100640"/>
        <s v="ORD100641"/>
        <s v="ORD100642"/>
        <s v="ORD100643"/>
        <s v="ORD100644"/>
        <s v="ORD100645"/>
        <s v="ORD100646"/>
        <s v="ORD100647"/>
        <s v="ORD100648"/>
        <s v="ORD100649"/>
        <s v="ORD100650"/>
        <s v="ORD100651"/>
        <s v="ORD100652"/>
        <s v="ORD100653"/>
        <s v="ORD100654"/>
        <s v="ORD100655"/>
        <s v="ORD100656"/>
        <s v="ORD100657"/>
        <s v="ORD100658"/>
        <s v="ORD100659"/>
        <s v="ORD100660"/>
        <s v="ORD100661"/>
        <s v="ORD100662"/>
        <s v="ORD100663"/>
        <s v="ORD100664"/>
        <s v="ORD100665"/>
        <s v="ORD100666"/>
        <s v="ORD100667"/>
        <s v="ORD100668"/>
        <s v="ORD100669"/>
        <s v="ORD100670"/>
        <s v="ORD100671"/>
        <s v="ORD100672"/>
        <s v="ORD100673"/>
        <s v="ORD100674"/>
        <s v="ORD100675"/>
        <s v="ORD100676"/>
        <s v="ORD100677"/>
        <s v="ORD100678"/>
        <s v="ORD100679"/>
        <s v="ORD100680"/>
        <s v="ORD100681"/>
        <s v="ORD100682"/>
        <s v="ORD100683"/>
        <s v="ORD100684"/>
        <s v="ORD100685"/>
        <s v="ORD100686"/>
        <s v="ORD100687"/>
        <s v="ORD100688"/>
        <s v="ORD100689"/>
        <s v="ORD100690"/>
        <s v="ORD100691"/>
        <s v="ORD100692"/>
        <s v="ORD100693"/>
        <s v="ORD100694"/>
        <s v="ORD100695"/>
        <s v="ORD100696"/>
        <s v="ORD100697"/>
        <s v="ORD100698"/>
        <s v="ORD100699"/>
        <s v="ORD100700"/>
        <s v="ORD100701"/>
        <s v="ORD100702"/>
        <s v="ORD100703"/>
        <s v="ORD100704"/>
        <s v="ORD100705"/>
        <s v="ORD100706"/>
        <s v="ORD100707"/>
        <s v="ORD100708"/>
        <s v="ORD100709"/>
        <s v="ORD100710"/>
        <s v="ORD100711"/>
        <s v="ORD100712"/>
        <s v="ORD100713"/>
        <s v="ORD100714"/>
        <s v="ORD100715"/>
        <s v="ORD100716"/>
        <s v="ORD100717"/>
        <s v="ORD100718"/>
        <s v="ORD100719"/>
        <s v="ORD100720"/>
        <s v="ORD100721"/>
        <s v="ORD100722"/>
        <s v="ORD100723"/>
        <s v="ORD100724"/>
        <s v="ORD100725"/>
        <s v="ORD100726"/>
        <s v="ORD100727"/>
        <s v="ORD100728"/>
        <s v="ORD100729"/>
        <s v="ORD100730"/>
        <s v="ORD100731"/>
        <s v="ORD100732"/>
        <s v="ORD100733"/>
        <s v="ORD100734"/>
        <s v="ORD100735"/>
        <s v="ORD100736"/>
        <s v="ORD100737"/>
        <s v="ORD100738"/>
        <s v="ORD100739"/>
        <s v="ORD100740"/>
        <s v="ORD100741"/>
        <s v="ORD100742"/>
        <s v="ORD100743"/>
        <s v="ORD100744"/>
        <s v="ORD100745"/>
        <s v="ORD100746"/>
        <s v="ORD100747"/>
        <s v="ORD100748"/>
        <s v="ORD100749"/>
        <s v="ORD100750"/>
        <s v="ORD100751"/>
        <s v="ORD100752"/>
        <s v="ORD100753"/>
        <s v="ORD100754"/>
        <s v="ORD100755"/>
        <s v="ORD100756"/>
        <s v="ORD100757"/>
        <s v="ORD100758"/>
        <s v="ORD100759"/>
        <s v="ORD100760"/>
        <s v="ORD100761"/>
        <s v="ORD100762"/>
        <s v="ORD100763"/>
        <s v="ORD100764"/>
        <s v="ORD100765"/>
        <s v="ORD100766"/>
        <s v="ORD100767"/>
        <s v="ORD100768"/>
        <s v="ORD100769"/>
        <s v="ORD100770"/>
        <s v="ORD100771"/>
        <s v="ORD100772"/>
        <s v="ORD100773"/>
        <s v="ORD100774"/>
        <s v="ORD100775"/>
        <s v="ORD100776"/>
        <s v="ORD100777"/>
        <s v="ORD100778"/>
        <s v="ORD100779"/>
        <s v="ORD100780"/>
        <s v="ORD100781"/>
        <s v="ORD100782"/>
        <s v="ORD100783"/>
        <s v="ORD100784"/>
        <s v="ORD100785"/>
        <s v="ORD100786"/>
        <s v="ORD100787"/>
        <s v="ORD100788"/>
        <s v="ORD100789"/>
        <s v="ORD100790"/>
        <s v="ORD100791"/>
        <s v="ORD100792"/>
        <s v="ORD100793"/>
        <s v="ORD100794"/>
        <s v="ORD100795"/>
        <s v="ORD100796"/>
        <s v="ORD100797"/>
        <s v="ORD100798"/>
        <s v="ORD100799"/>
        <s v="ORD100800"/>
        <s v="ORD100801"/>
        <s v="ORD100802"/>
        <s v="ORD100803"/>
        <s v="ORD100804"/>
        <s v="ORD100805"/>
        <s v="ORD100806"/>
        <s v="ORD100807"/>
        <s v="ORD100808"/>
        <s v="ORD100809"/>
        <s v="ORD100810"/>
        <s v="ORD100811"/>
        <s v="ORD100812"/>
        <s v="ORD100813"/>
        <s v="ORD100814"/>
        <s v="ORD100815"/>
        <s v="ORD100816"/>
        <s v="ORD100817"/>
        <s v="ORD100818"/>
        <s v="ORD100819"/>
        <s v="ORD100820"/>
        <s v="ORD100821"/>
        <s v="ORD100822"/>
        <s v="ORD100823"/>
        <s v="ORD100824"/>
        <s v="ORD100825"/>
        <s v="ORD100826"/>
        <s v="ORD100827"/>
        <s v="ORD100828"/>
        <s v="ORD100829"/>
        <s v="ORD100830"/>
        <s v="ORD100831"/>
        <s v="ORD100832"/>
        <s v="ORD100833"/>
        <s v="ORD100834"/>
        <s v="ORD100835"/>
        <s v="ORD100836"/>
        <s v="ORD100837"/>
        <s v="ORD100838"/>
        <s v="ORD100839"/>
        <s v="ORD100840"/>
        <s v="ORD100841"/>
        <s v="ORD100842"/>
        <s v="ORD100843"/>
        <s v="ORD100844"/>
        <s v="ORD100845"/>
        <s v="ORD100846"/>
        <s v="ORD100847"/>
        <s v="ORD100848"/>
        <s v="ORD100849"/>
        <s v="ORD100850"/>
        <s v="ORD100851"/>
        <s v="ORD100852"/>
        <s v="ORD100853"/>
        <s v="ORD100854"/>
        <s v="ORD100855"/>
        <s v="ORD100856"/>
        <s v="ORD100857"/>
        <s v="ORD100858"/>
        <s v="ORD100859"/>
        <s v="ORD100860"/>
        <s v="ORD100861"/>
        <s v="ORD100862"/>
        <s v="ORD100863"/>
        <s v="ORD100864"/>
        <s v="ORD100865"/>
        <s v="ORD100866"/>
        <s v="ORD100867"/>
        <s v="ORD100868"/>
        <s v="ORD100869"/>
        <s v="ORD100870"/>
        <s v="ORD100871"/>
        <s v="ORD100872"/>
        <s v="ORD100873"/>
        <s v="ORD100874"/>
        <s v="ORD100875"/>
        <s v="ORD100876"/>
        <s v="ORD100877"/>
        <s v="ORD100878"/>
        <s v="ORD100879"/>
        <s v="ORD100880"/>
        <s v="ORD100881"/>
        <s v="ORD100882"/>
        <s v="ORD100883"/>
        <s v="ORD100884"/>
        <s v="ORD100885"/>
        <s v="ORD100886"/>
        <s v="ORD100887"/>
        <s v="ORD100888"/>
        <s v="ORD100889"/>
        <s v="ORD100890"/>
        <s v="ORD100891"/>
        <s v="ORD100892"/>
        <s v="ORD100893"/>
        <s v="ORD100894"/>
        <s v="ORD100895"/>
        <s v="ORD100896"/>
        <s v="ORD100897"/>
        <s v="ORD100898"/>
        <s v="ORD100899"/>
        <s v="ORD100900"/>
        <s v="ORD100901"/>
        <s v="ORD100902"/>
        <s v="ORD100903"/>
        <s v="ORD100904"/>
        <s v="ORD100905"/>
        <s v="ORD100906"/>
        <s v="ORD100907"/>
        <s v="ORD100908"/>
        <s v="ORD100909"/>
        <s v="ORD100910"/>
        <s v="ORD100911"/>
        <s v="ORD100912"/>
        <s v="ORD100913"/>
        <s v="ORD100914"/>
        <s v="ORD100915"/>
        <s v="ORD100916"/>
        <s v="ORD100917"/>
        <s v="ORD100918"/>
        <s v="ORD100919"/>
        <s v="ORD100920"/>
        <s v="ORD100921"/>
        <s v="ORD100922"/>
        <s v="ORD100923"/>
        <s v="ORD100924"/>
        <s v="ORD100925"/>
        <s v="ORD100926"/>
        <s v="ORD100927"/>
        <s v="ORD100928"/>
        <s v="ORD100929"/>
        <s v="ORD100930"/>
        <s v="ORD100931"/>
        <s v="ORD100932"/>
        <s v="ORD100933"/>
        <s v="ORD100934"/>
        <s v="ORD100935"/>
        <s v="ORD100936"/>
        <s v="ORD100937"/>
        <s v="ORD100938"/>
        <s v="ORD100939"/>
        <s v="ORD100940"/>
        <s v="ORD100941"/>
        <s v="ORD100942"/>
        <s v="ORD100943"/>
        <s v="ORD100944"/>
        <s v="ORD100945"/>
        <s v="ORD100946"/>
        <s v="ORD100947"/>
        <s v="ORD100948"/>
        <s v="ORD100949"/>
        <s v="ORD100950"/>
        <s v="ORD100951"/>
        <s v="ORD100952"/>
        <s v="ORD100953"/>
        <s v="ORD100954"/>
        <s v="ORD100955"/>
        <s v="ORD100956"/>
        <s v="ORD100957"/>
        <s v="ORD100958"/>
        <s v="ORD100959"/>
        <s v="ORD100960"/>
        <s v="ORD100961"/>
        <s v="ORD100962"/>
        <s v="ORD100963"/>
        <s v="ORD100964"/>
        <s v="ORD100965"/>
        <s v="ORD100966"/>
        <s v="ORD100967"/>
        <s v="ORD100968"/>
        <s v="ORD100969"/>
        <s v="ORD100970"/>
        <s v="ORD100971"/>
        <s v="ORD100972"/>
        <s v="ORD100973"/>
        <s v="ORD100974"/>
        <s v="ORD100975"/>
        <s v="ORD100976"/>
        <s v="ORD100977"/>
        <s v="ORD100978"/>
        <s v="ORD100979"/>
        <s v="ORD100980"/>
        <s v="ORD100981"/>
        <s v="ORD100982"/>
        <s v="ORD100983"/>
        <s v="ORD100984"/>
        <s v="ORD100985"/>
        <s v="ORD100986"/>
        <s v="ORD100987"/>
        <s v="ORD100988"/>
        <s v="ORD100989"/>
        <s v="ORD100990"/>
        <s v="ORD100991"/>
        <s v="ORD100992"/>
        <s v="ORD100993"/>
        <s v="ORD100994"/>
        <s v="ORD100995"/>
        <s v="ORD100996"/>
        <s v="ORD100997"/>
        <s v="ORD100998"/>
        <s v="ORD100999"/>
        <s v="ORD101000"/>
        <s v="ORD101001"/>
        <s v="ORD101002"/>
        <s v="ORD101003"/>
        <s v="ORD101004"/>
        <s v="ORD101005"/>
        <s v="ORD101006"/>
        <s v="ORD101007"/>
        <s v="ORD101008"/>
        <s v="ORD101009"/>
        <s v="ORD101010"/>
        <s v="ORD101011"/>
        <s v="ORD101012"/>
        <s v="ORD101013"/>
        <s v="ORD101014"/>
        <s v="ORD101015"/>
        <s v="ORD101016"/>
        <s v="ORD101017"/>
        <s v="ORD101018"/>
        <s v="ORD101019"/>
        <s v="ORD101020"/>
        <s v="ORD101021"/>
        <s v="ORD101022"/>
        <s v="ORD101023"/>
        <s v="ORD101024"/>
        <s v="ORD101025"/>
        <s v="ORD101026"/>
        <s v="ORD101027"/>
        <s v="ORD101028"/>
        <s v="ORD101029"/>
        <s v="ORD101030"/>
        <s v="ORD101031"/>
        <s v="ORD101032"/>
        <s v="ORD101033"/>
        <s v="ORD101034"/>
        <s v="ORD101035"/>
        <s v="ORD101036"/>
        <s v="ORD101037"/>
        <s v="ORD101038"/>
        <s v="ORD101039"/>
        <s v="ORD101040"/>
        <s v="ORD101041"/>
        <s v="ORD101042"/>
        <s v="ORD101043"/>
        <s v="ORD101044"/>
        <s v="ORD101045"/>
        <s v="ORD101046"/>
        <s v="ORD101047"/>
        <s v="ORD101048"/>
        <s v="ORD101049"/>
        <s v="ORD101050"/>
        <s v="ORD101051"/>
        <s v="ORD101052"/>
        <s v="ORD101053"/>
        <s v="ORD101054"/>
        <s v="ORD101055"/>
        <s v="ORD101056"/>
        <s v="ORD101057"/>
        <s v="ORD101058"/>
        <s v="ORD101059"/>
        <s v="ORD101060"/>
        <s v="ORD101061"/>
        <s v="ORD101062"/>
        <s v="ORD101063"/>
        <s v="ORD101064"/>
        <s v="ORD101065"/>
        <s v="ORD101066"/>
        <s v="ORD101067"/>
        <s v="ORD101068"/>
        <s v="ORD101069"/>
        <s v="ORD101070"/>
        <s v="ORD101071"/>
        <s v="ORD101072"/>
        <s v="ORD101073"/>
        <s v="ORD101074"/>
        <s v="ORD101075"/>
        <s v="ORD101076"/>
        <s v="ORD101077"/>
        <s v="ORD101078"/>
        <s v="ORD101079"/>
        <s v="ORD101080"/>
        <s v="ORD101081"/>
        <s v="ORD101082"/>
        <s v="ORD101083"/>
        <s v="ORD101084"/>
        <s v="ORD101085"/>
        <s v="ORD101086"/>
        <s v="ORD101087"/>
        <s v="ORD101088"/>
        <s v="ORD101089"/>
        <s v="ORD101090"/>
        <s v="ORD101091"/>
        <s v="ORD101092"/>
        <s v="ORD101093"/>
        <s v="ORD101094"/>
        <s v="ORD101095"/>
        <s v="ORD101096"/>
        <s v="ORD101097"/>
        <s v="ORD101098"/>
        <s v="ORD101099"/>
        <s v="ORD101100"/>
        <s v="ORD101101"/>
        <s v="ORD101102"/>
        <s v="ORD101103"/>
        <s v="ORD101104"/>
        <s v="ORD101105"/>
        <s v="ORD101106"/>
        <s v="ORD101107"/>
        <s v="ORD101108"/>
        <s v="ORD101109"/>
        <s v="ORD101110"/>
        <s v="ORD101111"/>
        <s v="ORD101112"/>
        <s v="ORD101113"/>
        <s v="ORD101114"/>
        <s v="ORD101115"/>
        <s v="ORD101116"/>
        <s v="ORD101117"/>
        <s v="ORD101118"/>
        <s v="ORD101119"/>
        <s v="ORD101120"/>
        <s v="ORD101121"/>
        <s v="ORD101122"/>
        <s v="ORD101123"/>
        <s v="ORD101124"/>
        <s v="ORD101125"/>
        <s v="ORD101126"/>
        <s v="ORD101127"/>
        <s v="ORD101128"/>
        <s v="ORD101129"/>
        <s v="ORD101130"/>
        <s v="ORD101131"/>
        <s v="ORD101132"/>
        <s v="ORD101133"/>
        <s v="ORD101134"/>
        <s v="ORD101135"/>
        <s v="ORD101136"/>
        <s v="ORD101137"/>
        <s v="ORD101138"/>
        <s v="ORD101139"/>
        <s v="ORD101140"/>
        <s v="ORD101141"/>
        <s v="ORD101142"/>
        <s v="ORD101143"/>
        <s v="ORD101144"/>
        <s v="ORD101145"/>
        <s v="ORD101146"/>
        <s v="ORD101147"/>
        <s v="ORD101148"/>
        <s v="ORD101149"/>
        <s v="ORD101150"/>
        <s v="ORD101151"/>
        <s v="ORD101152"/>
        <s v="ORD101153"/>
        <s v="ORD101154"/>
        <s v="ORD101155"/>
        <s v="ORD101156"/>
        <s v="ORD101157"/>
        <s v="ORD101158"/>
        <s v="ORD101159"/>
        <s v="ORD101160"/>
        <s v="ORD101161"/>
        <s v="ORD101162"/>
        <s v="ORD101163"/>
        <s v="ORD101164"/>
        <s v="ORD101165"/>
        <s v="ORD101166"/>
        <s v="ORD101167"/>
        <s v="ORD101168"/>
        <s v="ORD101169"/>
        <s v="ORD101170"/>
        <s v="ORD101171"/>
        <s v="ORD101172"/>
        <s v="ORD101173"/>
        <s v="ORD101174"/>
        <s v="ORD101175"/>
        <s v="ORD101176"/>
        <s v="ORD101177"/>
        <s v="ORD101178"/>
        <s v="ORD101179"/>
        <s v="ORD101180"/>
        <s v="ORD101181"/>
        <s v="ORD101182"/>
        <s v="ORD101183"/>
        <s v="ORD101184"/>
        <s v="ORD101185"/>
        <s v="ORD101186"/>
        <s v="ORD101187"/>
        <s v="ORD101188"/>
        <s v="ORD101189"/>
        <s v="ORD101190"/>
        <s v="ORD101191"/>
        <s v="ORD101192"/>
        <s v="ORD101193"/>
        <s v="ORD101194"/>
        <s v="ORD101195"/>
        <s v="ORD101196"/>
        <s v="ORD101197"/>
        <s v="ORD101198"/>
        <s v="ORD101199"/>
        <s v="ORD101200"/>
        <s v="ORD101201"/>
        <s v="ORD101202"/>
        <s v="ORD101203"/>
        <s v="ORD101204"/>
        <s v="ORD101205"/>
        <s v="ORD101206"/>
        <s v="ORD101207"/>
        <s v="ORD101208"/>
        <s v="ORD101209"/>
        <s v="ORD101210"/>
        <s v="ORD101211"/>
        <s v="ORD101212"/>
        <s v="ORD101213"/>
        <s v="ORD101214"/>
        <s v="ORD101215"/>
        <s v="ORD101216"/>
        <s v="ORD101217"/>
        <s v="ORD101218"/>
        <s v="ORD101219"/>
        <s v="ORD101220"/>
        <s v="ORD101221"/>
        <s v="ORD101222"/>
        <s v="ORD101223"/>
        <s v="ORD101224"/>
        <s v="ORD101225"/>
        <s v="ORD101226"/>
        <s v="ORD101227"/>
        <s v="ORD101228"/>
        <s v="ORD101229"/>
        <s v="ORD101230"/>
        <s v="ORD101231"/>
        <s v="ORD101232"/>
        <s v="ORD101233"/>
        <s v="ORD101234"/>
        <s v="ORD101235"/>
        <s v="ORD101236"/>
        <s v="ORD101237"/>
        <s v="ORD101238"/>
        <s v="ORD101239"/>
        <s v="ORD101240"/>
        <s v="ORD101241"/>
        <s v="ORD101242"/>
        <s v="ORD101243"/>
        <s v="ORD101244"/>
        <s v="ORD101245"/>
        <s v="ORD101246"/>
        <s v="ORD101247"/>
        <s v="ORD101248"/>
        <s v="ORD101249"/>
        <s v="ORD101250"/>
        <s v="ORD101251"/>
        <s v="ORD101252"/>
        <s v="ORD101253"/>
        <s v="ORD101254"/>
        <s v="ORD101255"/>
        <s v="ORD101256"/>
        <s v="ORD101257"/>
        <s v="ORD101258"/>
        <s v="ORD101259"/>
        <s v="ORD101260"/>
        <s v="ORD101261"/>
        <s v="ORD101262"/>
        <s v="ORD101263"/>
        <s v="ORD101264"/>
        <s v="ORD101265"/>
        <s v="ORD101266"/>
        <s v="ORD101267"/>
        <s v="ORD101268"/>
        <s v="ORD101269"/>
        <s v="ORD101270"/>
        <s v="ORD101271"/>
        <s v="ORD101272"/>
        <s v="ORD101273"/>
        <s v="ORD101274"/>
        <s v="ORD101275"/>
        <s v="ORD101276"/>
        <s v="ORD101277"/>
        <s v="ORD101278"/>
        <s v="ORD101279"/>
        <s v="ORD101280"/>
        <s v="ORD101281"/>
        <s v="ORD101282"/>
        <s v="ORD101283"/>
        <s v="ORD101284"/>
        <s v="ORD101285"/>
        <s v="ORD101286"/>
        <s v="ORD101287"/>
        <s v="ORD101288"/>
        <s v="ORD101289"/>
        <s v="ORD101290"/>
        <s v="ORD101291"/>
        <s v="ORD101292"/>
        <s v="ORD101293"/>
        <s v="ORD101294"/>
        <s v="ORD101295"/>
        <s v="ORD101296"/>
        <s v="ORD101297"/>
        <s v="ORD101298"/>
        <s v="ORD101299"/>
        <s v="ORD101300"/>
        <s v="ORD101301"/>
        <s v="ORD101302"/>
        <s v="ORD101303"/>
        <s v="ORD101304"/>
        <s v="ORD101305"/>
        <s v="ORD101306"/>
        <s v="ORD101307"/>
        <s v="ORD101308"/>
        <s v="ORD101309"/>
        <s v="ORD101310"/>
        <s v="ORD101311"/>
        <s v="ORD101312"/>
        <s v="ORD101313"/>
        <s v="ORD101314"/>
        <s v="ORD101315"/>
        <s v="ORD101316"/>
        <s v="ORD101317"/>
        <s v="ORD101318"/>
        <s v="ORD101319"/>
        <s v="ORD101320"/>
        <s v="ORD101321"/>
        <s v="ORD101322"/>
        <s v="ORD101323"/>
        <s v="ORD101324"/>
        <s v="ORD101325"/>
        <s v="ORD101326"/>
        <s v="ORD101327"/>
        <s v="ORD101328"/>
        <s v="ORD101329"/>
        <s v="ORD101330"/>
        <s v="ORD101331"/>
        <s v="ORD101332"/>
        <s v="ORD101333"/>
        <s v="ORD101334"/>
        <s v="ORD101335"/>
        <s v="ORD101336"/>
        <s v="ORD101337"/>
        <s v="ORD101338"/>
        <s v="ORD101339"/>
        <s v="ORD101340"/>
        <s v="ORD101341"/>
        <s v="ORD101342"/>
        <s v="ORD101343"/>
        <s v="ORD101344"/>
        <s v="ORD101345"/>
        <s v="ORD101346"/>
        <s v="ORD101347"/>
        <s v="ORD101348"/>
        <s v="ORD101349"/>
        <s v="ORD101350"/>
        <s v="ORD101351"/>
        <s v="ORD101352"/>
        <s v="ORD101353"/>
        <s v="ORD101354"/>
        <s v="ORD101355"/>
        <s v="ORD101356"/>
        <s v="ORD101357"/>
        <s v="ORD101358"/>
        <s v="ORD101359"/>
        <s v="ORD101360"/>
        <s v="ORD101361"/>
        <s v="ORD101362"/>
        <s v="ORD101363"/>
        <s v="ORD101364"/>
        <s v="ORD101365"/>
        <s v="ORD101366"/>
        <s v="ORD101367"/>
        <s v="ORD101368"/>
        <s v="ORD101369"/>
        <s v="ORD101370"/>
        <s v="ORD101371"/>
        <s v="ORD101372"/>
        <s v="ORD101373"/>
        <s v="ORD101374"/>
        <s v="ORD101375"/>
        <s v="ORD101376"/>
        <s v="ORD101377"/>
        <s v="ORD101378"/>
        <s v="ORD101379"/>
        <s v="ORD101380"/>
        <s v="ORD101381"/>
        <s v="ORD101382"/>
        <s v="ORD101383"/>
        <s v="ORD101384"/>
        <s v="ORD101385"/>
        <s v="ORD101386"/>
        <s v="ORD101387"/>
        <s v="ORD101388"/>
        <s v="ORD101389"/>
        <s v="ORD101390"/>
        <s v="ORD101391"/>
        <s v="ORD101392"/>
        <s v="ORD101393"/>
        <s v="ORD101394"/>
        <s v="ORD101395"/>
        <s v="ORD101396"/>
        <s v="ORD101397"/>
        <s v="ORD101398"/>
        <s v="ORD101399"/>
        <s v="ORD101400"/>
        <s v="ORD101401"/>
        <s v="ORD101402"/>
        <s v="ORD101403"/>
        <s v="ORD101404"/>
        <s v="ORD101405"/>
        <s v="ORD101406"/>
        <s v="ORD101407"/>
        <s v="ORD101408"/>
        <s v="ORD101409"/>
        <s v="ORD101410"/>
        <s v="ORD101411"/>
        <s v="ORD101412"/>
        <s v="ORD101413"/>
        <s v="ORD101414"/>
        <s v="ORD101415"/>
        <s v="ORD101416"/>
        <s v="ORD101417"/>
        <s v="ORD101418"/>
        <s v="ORD101419"/>
        <s v="ORD101420"/>
        <s v="ORD101421"/>
        <s v="ORD101422"/>
        <s v="ORD101423"/>
        <s v="ORD101424"/>
        <s v="ORD101425"/>
        <s v="ORD101426"/>
        <s v="ORD101427"/>
        <s v="ORD101428"/>
        <s v="ORD101429"/>
        <s v="ORD101430"/>
        <s v="ORD101431"/>
        <s v="ORD101432"/>
        <s v="ORD101433"/>
        <s v="ORD101434"/>
        <s v="ORD101435"/>
        <s v="ORD101436"/>
        <s v="ORD101437"/>
        <s v="ORD101438"/>
        <s v="ORD101439"/>
        <s v="ORD101440"/>
        <s v="ORD101441"/>
        <s v="ORD101442"/>
        <s v="ORD101443"/>
        <s v="ORD101444"/>
        <s v="ORD101445"/>
        <s v="ORD101446"/>
        <s v="ORD101447"/>
        <s v="ORD101448"/>
        <s v="ORD101449"/>
        <s v="ORD101450"/>
        <s v="ORD101451"/>
        <s v="ORD101452"/>
        <s v="ORD101453"/>
        <s v="ORD101454"/>
        <s v="ORD101455"/>
        <s v="ORD101456"/>
        <s v="ORD101457"/>
        <s v="ORD101458"/>
        <s v="ORD101459"/>
        <s v="ORD101460"/>
        <s v="ORD101461"/>
        <s v="ORD101462"/>
        <s v="ORD101463"/>
        <s v="ORD101464"/>
        <s v="ORD101465"/>
        <s v="ORD101466"/>
        <s v="ORD101467"/>
        <s v="ORD101468"/>
        <s v="ORD101469"/>
        <s v="ORD101470"/>
        <s v="ORD101471"/>
        <s v="ORD101472"/>
        <s v="ORD101473"/>
        <s v="ORD101474"/>
        <s v="ORD101475"/>
        <s v="ORD101476"/>
        <s v="ORD101477"/>
        <s v="ORD101478"/>
        <s v="ORD101479"/>
        <s v="ORD101480"/>
        <s v="ORD101481"/>
        <s v="ORD101482"/>
        <s v="ORD101483"/>
        <s v="ORD101484"/>
        <s v="ORD101485"/>
        <s v="ORD101486"/>
        <s v="ORD101487"/>
        <s v="ORD101488"/>
        <s v="ORD101489"/>
        <s v="ORD101490"/>
        <s v="ORD101491"/>
        <s v="ORD101492"/>
        <s v="ORD101493"/>
        <s v="ORD101494"/>
        <s v="ORD101495"/>
        <s v="ORD101496"/>
        <s v="ORD101497"/>
        <s v="ORD101498"/>
        <s v="ORD101499"/>
        <s v="ORD101500"/>
        <s v="ORD101501"/>
        <s v="ORD101502"/>
        <s v="ORD101503"/>
        <s v="ORD101504"/>
        <s v="ORD101505"/>
        <s v="ORD101506"/>
        <s v="ORD101507"/>
        <s v="ORD101508"/>
        <s v="ORD101509"/>
        <s v="ORD101510"/>
        <s v="ORD101511"/>
        <s v="ORD101512"/>
        <s v="ORD101513"/>
        <s v="ORD101514"/>
        <s v="ORD101515"/>
        <s v="ORD101516"/>
        <s v="ORD101517"/>
        <s v="ORD101518"/>
        <s v="ORD101519"/>
        <s v="ORD101520"/>
        <s v="ORD101521"/>
        <s v="ORD101522"/>
        <s v="ORD101523"/>
        <s v="ORD101524"/>
        <s v="ORD101525"/>
        <s v="ORD101526"/>
        <s v="ORD101527"/>
        <s v="ORD101528"/>
        <s v="ORD101529"/>
        <s v="ORD101530"/>
        <s v="ORD101531"/>
        <s v="ORD101532"/>
        <s v="ORD101533"/>
        <s v="ORD101534"/>
        <s v="ORD101535"/>
        <s v="ORD101536"/>
        <s v="ORD101537"/>
        <s v="ORD101538"/>
        <s v="ORD101539"/>
        <s v="ORD101540"/>
        <s v="ORD101541"/>
        <s v="ORD101542"/>
        <s v="ORD101543"/>
        <s v="ORD101544"/>
        <s v="ORD101545"/>
        <s v="ORD101546"/>
        <s v="ORD101547"/>
        <s v="ORD101548"/>
        <s v="ORD101549"/>
        <s v="ORD101550"/>
        <s v="ORD101551"/>
        <s v="ORD101552"/>
        <s v="ORD101553"/>
        <s v="ORD101554"/>
        <s v="ORD101555"/>
        <s v="ORD101556"/>
        <s v="ORD101557"/>
        <s v="ORD101558"/>
        <s v="ORD101559"/>
        <s v="ORD101560"/>
        <s v="ORD101561"/>
        <s v="ORD101562"/>
        <s v="ORD101563"/>
        <s v="ORD101564"/>
        <s v="ORD101565"/>
        <s v="ORD101566"/>
        <s v="ORD101567"/>
        <s v="ORD101568"/>
        <s v="ORD101569"/>
        <s v="ORD101570"/>
        <s v="ORD101571"/>
        <s v="ORD101572"/>
        <s v="ORD101573"/>
        <s v="ORD101574"/>
        <s v="ORD101575"/>
        <s v="ORD101576"/>
        <s v="ORD101577"/>
        <s v="ORD101578"/>
        <s v="ORD101579"/>
        <s v="ORD101580"/>
        <s v="ORD101581"/>
        <s v="ORD101582"/>
        <s v="ORD101583"/>
        <s v="ORD101584"/>
        <s v="ORD101585"/>
        <s v="ORD101586"/>
        <s v="ORD101587"/>
        <s v="ORD101588"/>
        <s v="ORD101589"/>
        <s v="ORD101590"/>
        <s v="ORD101591"/>
        <s v="ORD101592"/>
        <s v="ORD101593"/>
        <s v="ORD101594"/>
        <s v="ORD101595"/>
        <s v="ORD101596"/>
        <s v="ORD101597"/>
        <s v="ORD101598"/>
        <s v="ORD101599"/>
        <s v="ORD101600"/>
        <s v="ORD101601"/>
        <s v="ORD101602"/>
        <s v="ORD101603"/>
        <s v="ORD101604"/>
        <s v="ORD101605"/>
        <s v="ORD101606"/>
        <s v="ORD101607"/>
        <s v="ORD101608"/>
        <s v="ORD101609"/>
        <s v="ORD101610"/>
        <s v="ORD101611"/>
        <s v="ORD101612"/>
        <s v="ORD101613"/>
        <s v="ORD101614"/>
        <s v="ORD101615"/>
        <s v="ORD101616"/>
        <s v="ORD101617"/>
        <s v="ORD101618"/>
        <s v="ORD101619"/>
        <s v="ORD101620"/>
        <s v="ORD101621"/>
        <s v="ORD101622"/>
        <s v="ORD101623"/>
        <s v="ORD101624"/>
        <s v="ORD101625"/>
        <s v="ORD101626"/>
        <s v="ORD101627"/>
        <s v="ORD101628"/>
        <s v="ORD101629"/>
        <s v="ORD101630"/>
        <s v="ORD101631"/>
        <s v="ORD101632"/>
        <s v="ORD101633"/>
        <s v="ORD101634"/>
        <s v="ORD101635"/>
        <s v="ORD101636"/>
        <s v="ORD101637"/>
        <s v="ORD101638"/>
        <s v="ORD101639"/>
        <s v="ORD101640"/>
        <s v="ORD101641"/>
        <s v="ORD101642"/>
        <s v="ORD101643"/>
        <s v="ORD101644"/>
        <s v="ORD101645"/>
        <s v="ORD101646"/>
        <s v="ORD101647"/>
        <s v="ORD101648"/>
        <s v="ORD101649"/>
        <s v="ORD101650"/>
        <s v="ORD101651"/>
        <s v="ORD101652"/>
        <s v="ORD101653"/>
        <s v="ORD101654"/>
        <s v="ORD101655"/>
        <s v="ORD101656"/>
        <s v="ORD101657"/>
        <s v="ORD101658"/>
        <s v="ORD101659"/>
        <s v="ORD101660"/>
        <s v="ORD101661"/>
        <s v="ORD101662"/>
        <s v="ORD101663"/>
        <s v="ORD101664"/>
        <s v="ORD101665"/>
        <s v="ORD101666"/>
        <s v="ORD101667"/>
        <s v="ORD101668"/>
        <s v="ORD101669"/>
        <s v="ORD101670"/>
        <s v="ORD101671"/>
        <s v="ORD101672"/>
        <s v="ORD101673"/>
        <s v="ORD101674"/>
        <s v="ORD101675"/>
        <s v="ORD101676"/>
        <s v="ORD101677"/>
        <s v="ORD101678"/>
        <s v="ORD101679"/>
        <s v="ORD101680"/>
        <s v="ORD101681"/>
        <s v="ORD101682"/>
        <s v="ORD101683"/>
        <s v="ORD101684"/>
        <s v="ORD101685"/>
        <s v="ORD101686"/>
        <s v="ORD101687"/>
        <s v="ORD101688"/>
        <s v="ORD101689"/>
        <s v="ORD101690"/>
        <s v="ORD101691"/>
        <s v="ORD101692"/>
        <s v="ORD101693"/>
        <s v="ORD101694"/>
        <s v="ORD101695"/>
        <s v="ORD101696"/>
        <s v="ORD101697"/>
        <s v="ORD101698"/>
        <s v="ORD101699"/>
        <s v="ORD101700"/>
        <s v="ORD101701"/>
        <s v="ORD101702"/>
        <s v="ORD101703"/>
        <s v="ORD101704"/>
        <s v="ORD101705"/>
        <s v="ORD101706"/>
        <s v="ORD101707"/>
        <s v="ORD101708"/>
        <s v="ORD101709"/>
        <s v="ORD101710"/>
        <s v="ORD101711"/>
        <s v="ORD101712"/>
        <s v="ORD101713"/>
        <s v="ORD101714"/>
        <s v="ORD101715"/>
        <s v="ORD101716"/>
        <s v="ORD101717"/>
        <s v="ORD101718"/>
        <s v="ORD101719"/>
        <s v="ORD101720"/>
        <s v="ORD101721"/>
        <s v="ORD101722"/>
        <s v="ORD101723"/>
        <s v="ORD101724"/>
        <s v="ORD101725"/>
        <s v="ORD101726"/>
        <s v="ORD101727"/>
        <s v="ORD101728"/>
        <s v="ORD101729"/>
        <s v="ORD101730"/>
        <s v="ORD101731"/>
        <s v="ORD101732"/>
        <s v="ORD101733"/>
        <s v="ORD101734"/>
        <s v="ORD101735"/>
        <s v="ORD101736"/>
        <s v="ORD101737"/>
        <s v="ORD101738"/>
        <s v="ORD101739"/>
        <s v="ORD101740"/>
        <s v="ORD101741"/>
        <s v="ORD101742"/>
        <s v="ORD101743"/>
        <s v="ORD101744"/>
        <s v="ORD101745"/>
        <s v="ORD101746"/>
        <s v="ORD101747"/>
        <s v="ORD101748"/>
        <s v="ORD101749"/>
        <s v="ORD101750"/>
        <s v="ORD101751"/>
        <s v="ORD101752"/>
        <s v="ORD101753"/>
        <s v="ORD101754"/>
        <s v="ORD101755"/>
        <s v="ORD101756"/>
        <s v="ORD101757"/>
        <s v="ORD101758"/>
        <s v="ORD101759"/>
        <s v="ORD101760"/>
        <s v="ORD101761"/>
        <s v="ORD101762"/>
        <s v="ORD101763"/>
        <s v="ORD101764"/>
        <s v="ORD101765"/>
        <s v="ORD101766"/>
        <s v="ORD101767"/>
        <s v="ORD101768"/>
        <s v="ORD101769"/>
        <s v="ORD101770"/>
        <s v="ORD101771"/>
        <s v="ORD101772"/>
        <s v="ORD101773"/>
        <s v="ORD101774"/>
        <s v="ORD101775"/>
        <s v="ORD101776"/>
        <s v="ORD101777"/>
        <s v="ORD101778"/>
        <s v="ORD101779"/>
        <s v="ORD101780"/>
        <s v="ORD101781"/>
        <s v="ORD101782"/>
        <s v="ORD101783"/>
        <s v="ORD101784"/>
        <s v="ORD101785"/>
        <s v="ORD101786"/>
        <s v="ORD101787"/>
        <s v="ORD101788"/>
        <s v="ORD101789"/>
        <s v="ORD101790"/>
        <s v="ORD101791"/>
        <s v="ORD101792"/>
        <s v="ORD101793"/>
        <s v="ORD101794"/>
        <s v="ORD101795"/>
        <s v="ORD101796"/>
        <s v="ORD101797"/>
        <s v="ORD101798"/>
        <s v="ORD101799"/>
        <s v="ORD101800"/>
        <s v="ORD101801"/>
        <s v="ORD101802"/>
        <s v="ORD101803"/>
        <s v="ORD101804"/>
        <s v="ORD101805"/>
        <s v="ORD101806"/>
        <s v="ORD101807"/>
        <s v="ORD101808"/>
        <s v="ORD101809"/>
        <s v="ORD101810"/>
        <s v="ORD101811"/>
        <s v="ORD101812"/>
        <s v="ORD101813"/>
        <s v="ORD101814"/>
        <s v="ORD101815"/>
        <s v="ORD101816"/>
        <s v="ORD101817"/>
        <s v="ORD101818"/>
        <s v="ORD101819"/>
        <s v="ORD101820"/>
        <s v="ORD101821"/>
        <s v="ORD101822"/>
        <s v="ORD101823"/>
        <s v="ORD101824"/>
        <s v="ORD101825"/>
        <s v="ORD101826"/>
        <s v="ORD101827"/>
        <s v="ORD101828"/>
        <s v="ORD101829"/>
        <s v="ORD101830"/>
        <s v="ORD101831"/>
        <s v="ORD101832"/>
        <s v="ORD101833"/>
        <s v="ORD101834"/>
        <s v="ORD101835"/>
        <s v="ORD101836"/>
        <s v="ORD101837"/>
        <s v="ORD101838"/>
        <s v="ORD101839"/>
        <s v="ORD101840"/>
        <s v="ORD101841"/>
        <s v="ORD101842"/>
        <s v="ORD101843"/>
        <s v="ORD101844"/>
        <s v="ORD101845"/>
        <s v="ORD101846"/>
        <s v="ORD101847"/>
        <s v="ORD101848"/>
        <s v="ORD101849"/>
        <s v="ORD101850"/>
        <s v="ORD101851"/>
        <s v="ORD101852"/>
        <s v="ORD101853"/>
        <s v="ORD101854"/>
        <s v="ORD101855"/>
        <s v="ORD101856"/>
        <s v="ORD101857"/>
        <s v="ORD101858"/>
        <s v="ORD101859"/>
        <s v="ORD101860"/>
        <s v="ORD101861"/>
        <s v="ORD101862"/>
        <s v="ORD101863"/>
        <s v="ORD101864"/>
        <s v="ORD101865"/>
        <s v="ORD101866"/>
        <s v="ORD101867"/>
        <s v="ORD101868"/>
        <s v="ORD101869"/>
        <s v="ORD101870"/>
        <s v="ORD101871"/>
        <s v="ORD101872"/>
        <s v="ORD101873"/>
        <s v="ORD101874"/>
        <s v="ORD101875"/>
        <s v="ORD101876"/>
        <s v="ORD101877"/>
        <s v="ORD101878"/>
        <s v="ORD101879"/>
        <s v="ORD101880"/>
        <s v="ORD101881"/>
        <s v="ORD101882"/>
        <s v="ORD101883"/>
        <s v="ORD101884"/>
        <s v="ORD101885"/>
        <s v="ORD101886"/>
        <s v="ORD101887"/>
        <s v="ORD101888"/>
        <s v="ORD101889"/>
        <s v="ORD101890"/>
        <s v="ORD101891"/>
        <s v="ORD101892"/>
        <s v="ORD101893"/>
        <s v="ORD101894"/>
        <s v="ORD101895"/>
        <s v="ORD101896"/>
        <s v="ORD101897"/>
        <s v="ORD101898"/>
        <s v="ORD101899"/>
        <s v="ORD101900"/>
        <s v="ORD101901"/>
        <s v="ORD101902"/>
        <s v="ORD101903"/>
        <s v="ORD101904"/>
        <s v="ORD101905"/>
        <s v="ORD101906"/>
        <s v="ORD101907"/>
        <s v="ORD101908"/>
        <s v="ORD101909"/>
        <s v="ORD101910"/>
        <s v="ORD101911"/>
        <s v="ORD101912"/>
        <s v="ORD101913"/>
        <s v="ORD101914"/>
        <s v="ORD101915"/>
        <s v="ORD101916"/>
        <s v="ORD101917"/>
        <s v="ORD101918"/>
        <s v="ORD101919"/>
        <s v="ORD101920"/>
        <s v="ORD101921"/>
        <s v="ORD101922"/>
        <s v="ORD101923"/>
        <s v="ORD101924"/>
        <s v="ORD101925"/>
        <s v="ORD101926"/>
        <s v="ORD101927"/>
        <s v="ORD101928"/>
        <s v="ORD101929"/>
        <s v="ORD101930"/>
        <s v="ORD101931"/>
        <s v="ORD101932"/>
        <s v="ORD101933"/>
        <s v="ORD101934"/>
        <s v="ORD101935"/>
        <s v="ORD101936"/>
        <s v="ORD101937"/>
        <s v="ORD101938"/>
        <s v="ORD101939"/>
        <s v="ORD101940"/>
        <s v="ORD101941"/>
        <s v="ORD101942"/>
        <s v="ORD101943"/>
        <s v="ORD101944"/>
        <s v="ORD101945"/>
        <s v="ORD101946"/>
        <s v="ORD101947"/>
        <s v="ORD101948"/>
        <s v="ORD101949"/>
        <s v="ORD101950"/>
        <s v="ORD101951"/>
        <s v="ORD101952"/>
        <s v="ORD101953"/>
        <s v="ORD101954"/>
        <s v="ORD101955"/>
        <s v="ORD101956"/>
        <s v="ORD101957"/>
        <s v="ORD101958"/>
        <s v="ORD101959"/>
        <s v="ORD101960"/>
        <s v="ORD101961"/>
        <s v="ORD101962"/>
        <s v="ORD101963"/>
        <s v="ORD101964"/>
        <s v="ORD101965"/>
        <s v="ORD101966"/>
        <s v="ORD101967"/>
        <s v="ORD101968"/>
        <s v="ORD101969"/>
        <s v="ORD101970"/>
        <s v="ORD101971"/>
        <s v="ORD101972"/>
        <s v="ORD101973"/>
        <s v="ORD101974"/>
        <s v="ORD101975"/>
        <s v="ORD101976"/>
        <s v="ORD101977"/>
        <s v="ORD101978"/>
        <s v="ORD101979"/>
        <s v="ORD101980"/>
        <s v="ORD101981"/>
        <s v="ORD101982"/>
        <s v="ORD101983"/>
        <s v="ORD101984"/>
        <s v="ORD101985"/>
        <s v="ORD101986"/>
        <s v="ORD101987"/>
        <s v="ORD101988"/>
        <s v="ORD101989"/>
        <s v="ORD101990"/>
        <s v="ORD101991"/>
        <s v="ORD101992"/>
        <s v="ORD101993"/>
        <s v="ORD101994"/>
        <s v="ORD101995"/>
        <s v="ORD101996"/>
        <s v="ORD101997"/>
        <s v="ORD101998"/>
        <s v="ORD101999"/>
        <s v="ORD102000"/>
        <s v="ORD102001"/>
        <s v="ORD102002"/>
        <s v="ORD102003"/>
        <s v="ORD102004"/>
        <s v="ORD102005"/>
        <s v="ORD102006"/>
        <s v="ORD102007"/>
        <s v="ORD102008"/>
        <s v="ORD102009"/>
        <s v="ORD102010"/>
        <s v="ORD102011"/>
        <s v="ORD102012"/>
        <s v="ORD102013"/>
        <s v="ORD102014"/>
        <s v="ORD102015"/>
        <s v="ORD102016"/>
        <s v="ORD102017"/>
        <s v="ORD102018"/>
        <s v="ORD102019"/>
        <s v="ORD102020"/>
        <s v="ORD102021"/>
        <s v="ORD102022"/>
        <s v="ORD102023"/>
        <s v="ORD102024"/>
        <s v="ORD102025"/>
        <s v="ORD102026"/>
        <s v="ORD102027"/>
        <s v="ORD102028"/>
        <s v="ORD102029"/>
        <s v="ORD102030"/>
        <s v="ORD102031"/>
        <s v="ORD102032"/>
        <s v="ORD102033"/>
        <s v="ORD102034"/>
        <s v="ORD102035"/>
        <s v="ORD102036"/>
        <s v="ORD102037"/>
        <s v="ORD102038"/>
        <s v="ORD102039"/>
        <s v="ORD102040"/>
        <s v="ORD102041"/>
        <s v="ORD102042"/>
        <s v="ORD102043"/>
        <s v="ORD102044"/>
        <s v="ORD102045"/>
        <s v="ORD102046"/>
        <s v="ORD102047"/>
        <s v="ORD102048"/>
        <s v="ORD102049"/>
        <s v="ORD102050"/>
        <s v="ORD102051"/>
        <s v="ORD102052"/>
        <s v="ORD102053"/>
        <s v="ORD102054"/>
        <s v="ORD102055"/>
        <s v="ORD102056"/>
        <s v="ORD102057"/>
        <s v="ORD102058"/>
        <s v="ORD102059"/>
        <s v="ORD102060"/>
        <s v="ORD102061"/>
        <s v="ORD102062"/>
        <s v="ORD102063"/>
        <s v="ORD102064"/>
        <s v="ORD102065"/>
        <s v="ORD102066"/>
        <s v="ORD102067"/>
        <s v="ORD102068"/>
        <s v="ORD102069"/>
        <s v="ORD102070"/>
        <s v="ORD102071"/>
        <s v="ORD102072"/>
        <s v="ORD102073"/>
        <s v="ORD102074"/>
        <s v="ORD102075"/>
        <s v="ORD102076"/>
        <s v="ORD102077"/>
        <s v="ORD102078"/>
        <s v="ORD102079"/>
        <s v="ORD102080"/>
        <s v="ORD102081"/>
        <s v="ORD102082"/>
        <s v="ORD102083"/>
        <s v="ORD102084"/>
        <s v="ORD102085"/>
        <s v="ORD102086"/>
        <s v="ORD102087"/>
        <s v="ORD102088"/>
        <s v="ORD102089"/>
        <s v="ORD102090"/>
        <s v="ORD102091"/>
        <s v="ORD102092"/>
        <s v="ORD102093"/>
        <s v="ORD102094"/>
        <s v="ORD102095"/>
        <s v="ORD102096"/>
        <s v="ORD102097"/>
        <s v="ORD102098"/>
        <s v="ORD102099"/>
        <s v="ORD102100"/>
        <s v="ORD102101"/>
        <s v="ORD102102"/>
        <s v="ORD102103"/>
        <s v="ORD102104"/>
        <s v="ORD102105"/>
        <s v="ORD102106"/>
        <s v="ORD102107"/>
        <s v="ORD102108"/>
        <s v="ORD102109"/>
        <s v="ORD102110"/>
        <s v="ORD102111"/>
        <s v="ORD102112"/>
        <s v="ORD102113"/>
        <s v="ORD102114"/>
        <s v="ORD102115"/>
        <s v="ORD102116"/>
        <s v="ORD102117"/>
        <s v="ORD102118"/>
        <s v="ORD102119"/>
        <s v="ORD102120"/>
        <s v="ORD102121"/>
        <s v="ORD102122"/>
        <s v="ORD102123"/>
        <s v="ORD102124"/>
        <s v="ORD102125"/>
        <s v="ORD102126"/>
        <s v="ORD102127"/>
        <s v="ORD102128"/>
        <s v="ORD102129"/>
        <s v="ORD102130"/>
        <s v="ORD102131"/>
        <s v="ORD102132"/>
        <s v="ORD102133"/>
        <s v="ORD102134"/>
        <s v="ORD102135"/>
        <s v="ORD102136"/>
        <s v="ORD102137"/>
        <s v="ORD102138"/>
        <s v="ORD102139"/>
        <s v="ORD102140"/>
        <s v="ORD102141"/>
        <s v="ORD102142"/>
        <s v="ORD102143"/>
        <s v="ORD102144"/>
        <s v="ORD102145"/>
        <s v="ORD102146"/>
        <s v="ORD102147"/>
        <s v="ORD102148"/>
        <s v="ORD102149"/>
        <s v="ORD102150"/>
        <s v="ORD102151"/>
        <s v="ORD102152"/>
        <s v="ORD102153"/>
        <s v="ORD102154"/>
        <s v="ORD102155"/>
        <s v="ORD102156"/>
        <s v="ORD102157"/>
        <s v="ORD102158"/>
        <s v="ORD102159"/>
        <s v="ORD102160"/>
        <s v="ORD102161"/>
        <s v="ORD102162"/>
        <s v="ORD102163"/>
        <s v="ORD102164"/>
        <s v="ORD102165"/>
        <s v="ORD102166"/>
        <s v="ORD102167"/>
        <s v="ORD102168"/>
        <s v="ORD102169"/>
        <s v="ORD102170"/>
        <s v="ORD102171"/>
        <s v="ORD102172"/>
        <s v="ORD102173"/>
        <s v="ORD102174"/>
        <s v="ORD102175"/>
        <s v="ORD102176"/>
        <s v="ORD102177"/>
        <s v="ORD102178"/>
        <s v="ORD102179"/>
        <s v="ORD102180"/>
        <s v="ORD102181"/>
        <s v="ORD102182"/>
        <s v="ORD102183"/>
        <s v="ORD102184"/>
        <s v="ORD102185"/>
        <s v="ORD102186"/>
        <s v="ORD102187"/>
        <s v="ORD102188"/>
        <s v="ORD102189"/>
        <s v="ORD102190"/>
        <s v="ORD102191"/>
        <s v="ORD102192"/>
        <s v="ORD102193"/>
        <s v="ORD102194"/>
        <s v="ORD102195"/>
        <s v="ORD102196"/>
        <s v="ORD102197"/>
        <s v="ORD102198"/>
        <s v="ORD102199"/>
        <s v="ORD102200"/>
        <s v="ORD102201"/>
        <s v="ORD102202"/>
        <s v="ORD102203"/>
        <s v="ORD102204"/>
        <s v="ORD102205"/>
        <s v="ORD102206"/>
        <s v="ORD102207"/>
        <s v="ORD102208"/>
        <s v="ORD102209"/>
        <s v="ORD102210"/>
        <s v="ORD102211"/>
        <s v="ORD102212"/>
        <s v="ORD102213"/>
        <s v="ORD102214"/>
        <s v="ORD102215"/>
        <s v="ORD102216"/>
        <s v="ORD102217"/>
        <s v="ORD102218"/>
        <s v="ORD102219"/>
        <s v="ORD102220"/>
        <s v="ORD102221"/>
        <s v="ORD102222"/>
        <s v="ORD102223"/>
        <s v="ORD102224"/>
        <s v="ORD102225"/>
        <s v="ORD102226"/>
        <s v="ORD102227"/>
        <s v="ORD102228"/>
        <s v="ORD102229"/>
        <s v="ORD102230"/>
        <s v="ORD102231"/>
        <s v="ORD102232"/>
        <s v="ORD102233"/>
        <s v="ORD102234"/>
        <s v="ORD102235"/>
        <s v="ORD102236"/>
        <s v="ORD102237"/>
        <s v="ORD102238"/>
        <s v="ORD102239"/>
        <s v="ORD102240"/>
        <s v="ORD102241"/>
        <s v="ORD102242"/>
        <s v="ORD102243"/>
        <s v="ORD102244"/>
        <s v="ORD102245"/>
        <s v="ORD102246"/>
        <s v="ORD102247"/>
        <s v="ORD102248"/>
        <s v="ORD102249"/>
        <s v="ORD102250"/>
        <s v="ORD102251"/>
        <s v="ORD102252"/>
        <s v="ORD102253"/>
        <s v="ORD102254"/>
        <s v="ORD102255"/>
        <s v="ORD102256"/>
        <s v="ORD102257"/>
        <s v="ORD102258"/>
        <s v="ORD102259"/>
        <s v="ORD102260"/>
        <s v="ORD102261"/>
        <s v="ORD102262"/>
        <s v="ORD102263"/>
        <s v="ORD102264"/>
        <s v="ORD102265"/>
        <s v="ORD102266"/>
        <s v="ORD102267"/>
        <s v="ORD102268"/>
        <s v="ORD102269"/>
        <s v="ORD102270"/>
        <s v="ORD102271"/>
        <s v="ORD102272"/>
        <s v="ORD102273"/>
        <s v="ORD102274"/>
        <s v="ORD102275"/>
        <s v="ORD102276"/>
        <s v="ORD102277"/>
        <s v="ORD102278"/>
        <s v="ORD102279"/>
        <s v="ORD102280"/>
        <s v="ORD102281"/>
        <s v="ORD102282"/>
        <s v="ORD102283"/>
        <s v="ORD102284"/>
        <s v="ORD102285"/>
        <s v="ORD102286"/>
        <s v="ORD102287"/>
        <s v="ORD102288"/>
        <s v="ORD102289"/>
        <s v="ORD102290"/>
        <s v="ORD102291"/>
        <s v="ORD102292"/>
        <s v="ORD102293"/>
        <s v="ORD102294"/>
        <s v="ORD102295"/>
        <s v="ORD102296"/>
        <s v="ORD102297"/>
        <s v="ORD102298"/>
        <s v="ORD102299"/>
        <s v="ORD102300"/>
        <s v="ORD102301"/>
        <s v="ORD102302"/>
        <s v="ORD102303"/>
        <s v="ORD102304"/>
        <s v="ORD102305"/>
        <s v="ORD102306"/>
        <s v="ORD102307"/>
        <s v="ORD102308"/>
        <s v="ORD102309"/>
        <s v="ORD102310"/>
        <s v="ORD102311"/>
        <s v="ORD102312"/>
        <s v="ORD102313"/>
        <s v="ORD102314"/>
        <s v="ORD102315"/>
        <s v="ORD102316"/>
        <s v="ORD102317"/>
        <s v="ORD102318"/>
        <s v="ORD102319"/>
        <s v="ORD102320"/>
        <s v="ORD102321"/>
        <s v="ORD102322"/>
        <s v="ORD102323"/>
        <s v="ORD102324"/>
        <s v="ORD102325"/>
        <s v="ORD102326"/>
        <s v="ORD102327"/>
        <s v="ORD102328"/>
        <s v="ORD102329"/>
        <s v="ORD102330"/>
        <s v="ORD102331"/>
        <s v="ORD102332"/>
        <s v="ORD102333"/>
        <s v="ORD102334"/>
        <s v="ORD102335"/>
        <s v="ORD102336"/>
        <s v="ORD102337"/>
        <s v="ORD102338"/>
        <s v="ORD102339"/>
        <s v="ORD102340"/>
        <s v="ORD102341"/>
        <s v="ORD102342"/>
        <s v="ORD102343"/>
        <s v="ORD102344"/>
        <s v="ORD102345"/>
        <s v="ORD102346"/>
        <s v="ORD102347"/>
        <s v="ORD102348"/>
        <s v="ORD102349"/>
        <s v="ORD102350"/>
        <s v="ORD102351"/>
        <s v="ORD102352"/>
        <s v="ORD102353"/>
        <s v="ORD102354"/>
        <s v="ORD102355"/>
        <s v="ORD102356"/>
        <s v="ORD102357"/>
        <s v="ORD102358"/>
        <s v="ORD102359"/>
        <s v="ORD102360"/>
        <s v="ORD102361"/>
        <s v="ORD102362"/>
        <s v="ORD102363"/>
        <s v="ORD102364"/>
        <s v="ORD102365"/>
        <s v="ORD102366"/>
        <s v="ORD102367"/>
        <s v="ORD102368"/>
        <s v="ORD102369"/>
        <s v="ORD102370"/>
        <s v="ORD102371"/>
        <s v="ORD102372"/>
        <s v="ORD102373"/>
        <s v="ORD102374"/>
        <s v="ORD102375"/>
        <s v="ORD102376"/>
        <s v="ORD102377"/>
        <s v="ORD102378"/>
        <s v="ORD102379"/>
        <s v="ORD102380"/>
        <s v="ORD102381"/>
        <s v="ORD102382"/>
        <s v="ORD102383"/>
        <s v="ORD102384"/>
        <s v="ORD102385"/>
        <s v="ORD102386"/>
        <s v="ORD102387"/>
        <s v="ORD102388"/>
        <s v="ORD102389"/>
        <s v="ORD102390"/>
        <s v="ORD102391"/>
        <s v="ORD102392"/>
        <s v="ORD102393"/>
        <s v="ORD102394"/>
        <s v="ORD102395"/>
        <s v="ORD102396"/>
        <s v="ORD102397"/>
        <s v="ORD102398"/>
        <s v="ORD102399"/>
        <s v="ORD102400"/>
        <s v="ORD102401"/>
        <s v="ORD102402"/>
        <s v="ORD102403"/>
        <s v="ORD102404"/>
        <s v="ORD102405"/>
        <s v="ORD102406"/>
        <s v="ORD102407"/>
        <s v="ORD102408"/>
        <s v="ORD102409"/>
        <s v="ORD102410"/>
        <s v="ORD102411"/>
        <s v="ORD102412"/>
        <s v="ORD102413"/>
        <s v="ORD102414"/>
        <s v="ORD102415"/>
        <s v="ORD102416"/>
        <s v="ORD102417"/>
        <s v="ORD102418"/>
        <s v="ORD102419"/>
        <s v="ORD102420"/>
        <s v="ORD102421"/>
        <s v="ORD102422"/>
        <s v="ORD102423"/>
        <s v="ORD102424"/>
        <s v="ORD102425"/>
        <s v="ORD102426"/>
        <s v="ORD102427"/>
        <s v="ORD102428"/>
        <s v="ORD102429"/>
        <s v="ORD102430"/>
        <s v="ORD102431"/>
        <s v="ORD102432"/>
        <s v="ORD102433"/>
        <s v="ORD102434"/>
        <s v="ORD102435"/>
        <s v="ORD102436"/>
        <s v="ORD102437"/>
        <s v="ORD102438"/>
        <s v="ORD102439"/>
        <s v="ORD102440"/>
        <s v="ORD102441"/>
        <s v="ORD102442"/>
        <s v="ORD102443"/>
        <s v="ORD102444"/>
        <s v="ORD102445"/>
        <s v="ORD102446"/>
        <s v="ORD102447"/>
        <s v="ORD102448"/>
        <s v="ORD102449"/>
        <s v="ORD102450"/>
        <s v="ORD102451"/>
        <s v="ORD102452"/>
        <s v="ORD102453"/>
        <s v="ORD102454"/>
        <s v="ORD102455"/>
        <s v="ORD102456"/>
        <s v="ORD102457"/>
        <s v="ORD102458"/>
        <s v="ORD102459"/>
        <s v="ORD102460"/>
        <s v="ORD102461"/>
        <s v="ORD102462"/>
        <s v="ORD102463"/>
        <s v="ORD102464"/>
        <s v="ORD102465"/>
        <s v="ORD102466"/>
        <s v="ORD102467"/>
        <s v="ORD102468"/>
        <s v="ORD102469"/>
        <s v="ORD102470"/>
        <s v="ORD102471"/>
        <s v="ORD102472"/>
        <s v="ORD102473"/>
        <s v="ORD102474"/>
        <s v="ORD102475"/>
        <s v="ORD102476"/>
        <s v="ORD102477"/>
        <s v="ORD102478"/>
        <s v="ORD102479"/>
        <s v="ORD102480"/>
        <s v="ORD102481"/>
        <s v="ORD102482"/>
        <s v="ORD102483"/>
        <s v="ORD102484"/>
        <s v="ORD102485"/>
        <s v="ORD102486"/>
        <s v="ORD102487"/>
        <s v="ORD102488"/>
        <s v="ORD102489"/>
        <s v="ORD102490"/>
        <s v="ORD102491"/>
        <s v="ORD102492"/>
        <s v="ORD102493"/>
        <s v="ORD102494"/>
        <s v="ORD102495"/>
        <s v="ORD102496"/>
        <s v="ORD102497"/>
        <s v="ORD102498"/>
        <s v="ORD102499"/>
        <s v="ORD102500"/>
        <s v="ORD102501"/>
        <s v="ORD102502"/>
        <s v="ORD102503"/>
        <s v="ORD102504"/>
        <s v="ORD102505"/>
        <s v="ORD102506"/>
        <s v="ORD102507"/>
        <s v="ORD102508"/>
        <s v="ORD102509"/>
        <s v="ORD102510"/>
        <s v="ORD102511"/>
        <s v="ORD102512"/>
        <s v="ORD102513"/>
        <s v="ORD102514"/>
        <s v="ORD102515"/>
        <s v="ORD102516"/>
        <s v="ORD102517"/>
        <s v="ORD102518"/>
        <s v="ORD102519"/>
        <s v="ORD102520"/>
        <s v="ORD102521"/>
        <s v="ORD102522"/>
        <s v="ORD102523"/>
        <s v="ORD102524"/>
        <s v="ORD102525"/>
        <s v="ORD102526"/>
        <s v="ORD102527"/>
        <s v="ORD102528"/>
        <s v="ORD102529"/>
        <s v="ORD102530"/>
        <s v="ORD102531"/>
        <s v="ORD102532"/>
        <s v="ORD102533"/>
        <s v="ORD102534"/>
        <s v="ORD102535"/>
        <s v="ORD102536"/>
        <s v="ORD102537"/>
        <s v="ORD102538"/>
        <s v="ORD102539"/>
        <s v="ORD102540"/>
        <s v="ORD102541"/>
        <s v="ORD102542"/>
        <s v="ORD102543"/>
        <s v="ORD102544"/>
        <s v="ORD102545"/>
        <s v="ORD102546"/>
        <s v="ORD102547"/>
        <s v="ORD102548"/>
        <s v="ORD102549"/>
        <s v="ORD102550"/>
        <s v="ORD102551"/>
        <s v="ORD102552"/>
        <s v="ORD102553"/>
        <s v="ORD102554"/>
        <s v="ORD102555"/>
        <s v="ORD102556"/>
        <s v="ORD102557"/>
        <s v="ORD102558"/>
        <s v="ORD102559"/>
        <s v="ORD102560"/>
        <s v="ORD102561"/>
        <s v="ORD102562"/>
        <s v="ORD102563"/>
        <s v="ORD102564"/>
        <s v="ORD102565"/>
        <s v="ORD102566"/>
        <s v="ORD102567"/>
        <s v="ORD102568"/>
        <s v="ORD102569"/>
        <s v="ORD102570"/>
        <s v="ORD102571"/>
        <s v="ORD102572"/>
        <s v="ORD102573"/>
        <s v="ORD102574"/>
        <s v="ORD102575"/>
        <s v="ORD102576"/>
        <s v="ORD102577"/>
        <s v="ORD102578"/>
        <s v="ORD102579"/>
        <s v="ORD102580"/>
        <s v="ORD102581"/>
        <s v="ORD102582"/>
        <s v="ORD102583"/>
        <s v="ORD102584"/>
        <s v="ORD102585"/>
        <s v="ORD102586"/>
        <s v="ORD102587"/>
        <s v="ORD102588"/>
        <s v="ORD102589"/>
        <s v="ORD102590"/>
        <s v="ORD102591"/>
        <s v="ORD102592"/>
        <s v="ORD102593"/>
        <s v="ORD102594"/>
        <s v="ORD102595"/>
        <s v="ORD102596"/>
        <s v="ORD102597"/>
        <s v="ORD102598"/>
        <s v="ORD102599"/>
        <s v="ORD102600"/>
        <s v="ORD102601"/>
        <s v="ORD102602"/>
        <s v="ORD102603"/>
        <s v="ORD102604"/>
        <s v="ORD102605"/>
        <s v="ORD102606"/>
        <s v="ORD102607"/>
        <s v="ORD102608"/>
        <s v="ORD102609"/>
        <s v="ORD102610"/>
        <s v="ORD102611"/>
        <s v="ORD102612"/>
        <s v="ORD102613"/>
        <s v="ORD102614"/>
        <s v="ORD102615"/>
        <s v="ORD102616"/>
        <s v="ORD102617"/>
        <s v="ORD102618"/>
        <s v="ORD102619"/>
        <s v="ORD102620"/>
        <s v="ORD102621"/>
        <s v="ORD102622"/>
        <s v="ORD102623"/>
        <s v="ORD102624"/>
        <s v="ORD102625"/>
        <s v="ORD102626"/>
        <s v="ORD102627"/>
        <s v="ORD102628"/>
        <s v="ORD102629"/>
        <s v="ORD102630"/>
        <s v="ORD102631"/>
        <s v="ORD102632"/>
        <s v="ORD102633"/>
        <s v="ORD102634"/>
        <s v="ORD102635"/>
        <s v="ORD102636"/>
        <s v="ORD102637"/>
        <s v="ORD102638"/>
        <s v="ORD102639"/>
        <s v="ORD102640"/>
        <s v="ORD102641"/>
        <s v="ORD102642"/>
        <s v="ORD102643"/>
        <s v="ORD102644"/>
        <s v="ORD102645"/>
        <s v="ORD102646"/>
        <s v="ORD102647"/>
        <s v="ORD102648"/>
        <s v="ORD102649"/>
        <s v="ORD102650"/>
        <s v="ORD102651"/>
        <s v="ORD102652"/>
        <s v="ORD102653"/>
        <s v="ORD102654"/>
        <s v="ORD102655"/>
        <s v="ORD102656"/>
        <s v="ORD102657"/>
        <s v="ORD102658"/>
        <s v="ORD102659"/>
        <s v="ORD102660"/>
        <s v="ORD102661"/>
        <s v="ORD102662"/>
        <s v="ORD102663"/>
        <s v="ORD102664"/>
        <s v="ORD102665"/>
        <s v="ORD102666"/>
        <s v="ORD102667"/>
        <s v="ORD102668"/>
        <s v="ORD102669"/>
        <s v="ORD102670"/>
        <s v="ORD102671"/>
        <s v="ORD102672"/>
        <s v="ORD102673"/>
        <s v="ORD102674"/>
        <s v="ORD102675"/>
        <s v="ORD102676"/>
        <s v="ORD102677"/>
        <s v="ORD102678"/>
        <s v="ORD102679"/>
        <s v="ORD102680"/>
        <s v="ORD102681"/>
        <s v="ORD102682"/>
        <s v="ORD102683"/>
        <s v="ORD102684"/>
        <s v="ORD102685"/>
        <s v="ORD102686"/>
        <s v="ORD102687"/>
        <s v="ORD102688"/>
        <s v="ORD102689"/>
        <s v="ORD102690"/>
        <s v="ORD102691"/>
        <s v="ORD102692"/>
        <s v="ORD102693"/>
        <s v="ORD102694"/>
        <s v="ORD102695"/>
        <s v="ORD102696"/>
        <s v="ORD102697"/>
        <s v="ORD102698"/>
        <s v="ORD102699"/>
        <s v="ORD102700"/>
        <s v="ORD102701"/>
        <s v="ORD102702"/>
        <s v="ORD102703"/>
        <s v="ORD102704"/>
        <s v="ORD102705"/>
        <s v="ORD102706"/>
        <s v="ORD102707"/>
        <s v="ORD102708"/>
        <s v="ORD102709"/>
        <s v="ORD102710"/>
        <s v="ORD102711"/>
        <s v="ORD102712"/>
        <s v="ORD102713"/>
        <s v="ORD102714"/>
        <s v="ORD102715"/>
        <s v="ORD102716"/>
        <s v="ORD102717"/>
        <s v="ORD102718"/>
        <s v="ORD102719"/>
        <s v="ORD102720"/>
        <s v="ORD102721"/>
        <s v="ORD102722"/>
        <s v="ORD102723"/>
        <s v="ORD102724"/>
        <s v="ORD102725"/>
        <s v="ORD102726"/>
        <s v="ORD102727"/>
        <s v="ORD102728"/>
        <s v="ORD102729"/>
        <s v="ORD102730"/>
        <s v="ORD102731"/>
        <s v="ORD102732"/>
        <s v="ORD102733"/>
        <s v="ORD102734"/>
        <s v="ORD102735"/>
        <s v="ORD102736"/>
        <s v="ORD102737"/>
        <s v="ORD102738"/>
        <s v="ORD102739"/>
        <s v="ORD102740"/>
        <s v="ORD102741"/>
        <s v="ORD102742"/>
        <s v="ORD102743"/>
        <s v="ORD102744"/>
        <s v="ORD102745"/>
        <s v="ORD102746"/>
        <s v="ORD102747"/>
        <s v="ORD102748"/>
        <s v="ORD102749"/>
        <s v="ORD102750"/>
        <s v="ORD102751"/>
        <s v="ORD102752"/>
        <s v="ORD102753"/>
        <s v="ORD102754"/>
        <s v="ORD102755"/>
        <s v="ORD102756"/>
        <s v="ORD102757"/>
        <s v="ORD102758"/>
        <s v="ORD102759"/>
        <s v="ORD102760"/>
        <s v="ORD102761"/>
        <s v="ORD102762"/>
        <s v="ORD102763"/>
        <s v="ORD102764"/>
        <s v="ORD102765"/>
        <s v="ORD102766"/>
        <s v="ORD102767"/>
        <s v="ORD102768"/>
        <s v="ORD102769"/>
        <s v="ORD102770"/>
        <s v="ORD102771"/>
        <s v="ORD102772"/>
        <s v="ORD102773"/>
        <s v="ORD102774"/>
        <s v="ORD102775"/>
        <s v="ORD102776"/>
        <s v="ORD102777"/>
        <s v="ORD102778"/>
        <s v="ORD102779"/>
        <s v="ORD102780"/>
        <s v="ORD102781"/>
        <s v="ORD102782"/>
        <s v="ORD102783"/>
        <s v="ORD102784"/>
        <s v="ORD102785"/>
        <s v="ORD102786"/>
        <s v="ORD102787"/>
        <s v="ORD102788"/>
        <s v="ORD102789"/>
        <s v="ORD102790"/>
        <s v="ORD102791"/>
        <s v="ORD102792"/>
        <s v="ORD102793"/>
        <s v="ORD102794"/>
        <s v="ORD102795"/>
        <s v="ORD102796"/>
        <s v="ORD102797"/>
        <s v="ORD102798"/>
        <s v="ORD102799"/>
        <s v="ORD102800"/>
        <s v="ORD102801"/>
        <s v="ORD102802"/>
        <s v="ORD102803"/>
        <s v="ORD102804"/>
        <s v="ORD102805"/>
        <s v="ORD102806"/>
        <s v="ORD102807"/>
        <s v="ORD102808"/>
        <s v="ORD102809"/>
        <s v="ORD102810"/>
        <s v="ORD102811"/>
        <s v="ORD102812"/>
        <s v="ORD102813"/>
        <s v="ORD102814"/>
        <s v="ORD102815"/>
        <s v="ORD102816"/>
        <s v="ORD102817"/>
        <s v="ORD102818"/>
        <s v="ORD102819"/>
        <s v="ORD102820"/>
        <s v="ORD102821"/>
        <s v="ORD102822"/>
        <s v="ORD102823"/>
        <s v="ORD102824"/>
        <s v="ORD102825"/>
        <s v="ORD102826"/>
        <s v="ORD102827"/>
        <s v="ORD102828"/>
        <s v="ORD102829"/>
        <s v="ORD102830"/>
        <s v="ORD102831"/>
        <s v="ORD102832"/>
        <s v="ORD102833"/>
        <s v="ORD102834"/>
        <s v="ORD102835"/>
        <s v="ORD102836"/>
        <s v="ORD102837"/>
        <s v="ORD102838"/>
        <s v="ORD102839"/>
        <s v="ORD102840"/>
        <s v="ORD102841"/>
        <s v="ORD102842"/>
        <s v="ORD102843"/>
        <s v="ORD102844"/>
        <s v="ORD102845"/>
        <s v="ORD102846"/>
        <s v="ORD102847"/>
        <s v="ORD102848"/>
        <s v="ORD102849"/>
        <s v="ORD102850"/>
        <s v="ORD102851"/>
        <s v="ORD102852"/>
        <s v="ORD102853"/>
        <s v="ORD102854"/>
        <s v="ORD102855"/>
        <s v="ORD102856"/>
        <s v="ORD102857"/>
        <s v="ORD102858"/>
        <s v="ORD102859"/>
        <s v="ORD102860"/>
        <s v="ORD102861"/>
        <s v="ORD102862"/>
        <s v="ORD102863"/>
        <s v="ORD102864"/>
        <s v="ORD102865"/>
        <s v="ORD102866"/>
        <s v="ORD102867"/>
        <s v="ORD102868"/>
        <s v="ORD102869"/>
        <s v="ORD102870"/>
        <s v="ORD102871"/>
        <s v="ORD102872"/>
        <s v="ORD102873"/>
        <s v="ORD102874"/>
        <s v="ORD102875"/>
        <s v="ORD102876"/>
        <s v="ORD102877"/>
        <s v="ORD102878"/>
        <s v="ORD102879"/>
        <s v="ORD102880"/>
        <s v="ORD102881"/>
        <s v="ORD102882"/>
        <s v="ORD102883"/>
        <s v="ORD102884"/>
        <s v="ORD102885"/>
        <s v="ORD102886"/>
        <s v="ORD102887"/>
        <s v="ORD102888"/>
        <s v="ORD102889"/>
        <s v="ORD102890"/>
        <s v="ORD102891"/>
        <s v="ORD102892"/>
        <s v="ORD102893"/>
        <s v="ORD102894"/>
        <s v="ORD102895"/>
        <s v="ORD102896"/>
        <s v="ORD102897"/>
        <s v="ORD102898"/>
        <s v="ORD102899"/>
        <s v="ORD102900"/>
        <s v="ORD102901"/>
        <s v="ORD102902"/>
        <s v="ORD102903"/>
        <s v="ORD102904"/>
        <s v="ORD102905"/>
        <s v="ORD102906"/>
        <s v="ORD102907"/>
        <s v="ORD102908"/>
        <s v="ORD102909"/>
        <s v="ORD102910"/>
        <s v="ORD102911"/>
        <s v="ORD102912"/>
        <s v="ORD102913"/>
        <s v="ORD102914"/>
        <s v="ORD102915"/>
        <s v="ORD102916"/>
        <s v="ORD102917"/>
        <s v="ORD102918"/>
        <s v="ORD102919"/>
        <s v="ORD102920"/>
        <s v="ORD102921"/>
        <s v="ORD102922"/>
        <s v="ORD102923"/>
        <s v="ORD102924"/>
        <s v="ORD102925"/>
        <s v="ORD102926"/>
        <s v="ORD102927"/>
        <s v="ORD102928"/>
        <s v="ORD102929"/>
        <s v="ORD102930"/>
        <s v="ORD102931"/>
        <s v="ORD102932"/>
        <s v="ORD102933"/>
        <s v="ORD102934"/>
        <s v="ORD102935"/>
        <s v="ORD102936"/>
        <s v="ORD102937"/>
        <s v="ORD102938"/>
        <s v="ORD102939"/>
        <s v="ORD102940"/>
        <s v="ORD102941"/>
        <s v="ORD102942"/>
        <s v="ORD102943"/>
        <s v="ORD102944"/>
        <s v="ORD102945"/>
        <s v="ORD102946"/>
        <s v="ORD102947"/>
        <s v="ORD102948"/>
        <s v="ORD102949"/>
        <s v="ORD102950"/>
        <s v="ORD102951"/>
        <s v="ORD102952"/>
        <s v="ORD102953"/>
        <s v="ORD102954"/>
        <s v="ORD102955"/>
        <s v="ORD102956"/>
        <s v="ORD102957"/>
        <s v="ORD102958"/>
        <s v="ORD102959"/>
        <s v="ORD102960"/>
        <s v="ORD102961"/>
        <s v="ORD102962"/>
        <s v="ORD102963"/>
        <s v="ORD102964"/>
        <s v="ORD102965"/>
        <s v="ORD102966"/>
        <s v="ORD102967"/>
        <s v="ORD102968"/>
        <s v="ORD102969"/>
        <s v="ORD102970"/>
        <s v="ORD102971"/>
        <s v="ORD102972"/>
        <s v="ORD102973"/>
        <s v="ORD102974"/>
        <s v="ORD102975"/>
        <s v="ORD102976"/>
        <s v="ORD102977"/>
        <s v="ORD102978"/>
        <s v="ORD102979"/>
        <s v="ORD102980"/>
        <s v="ORD102981"/>
        <s v="ORD102982"/>
        <s v="ORD102983"/>
        <s v="ORD102984"/>
        <s v="ORD102985"/>
        <s v="ORD102986"/>
        <s v="ORD102987"/>
        <s v="ORD102988"/>
        <s v="ORD102989"/>
        <s v="ORD102990"/>
        <s v="ORD102991"/>
        <s v="ORD102992"/>
        <s v="ORD102993"/>
        <s v="ORD102994"/>
        <s v="ORD102995"/>
        <s v="ORD102996"/>
        <s v="ORD102997"/>
        <s v="ORD102998"/>
        <s v="ORD102999"/>
        <s v="ORD103000"/>
        <s v="ORD103001"/>
        <s v="ORD103002"/>
        <s v="ORD103003"/>
        <s v="ORD103004"/>
        <s v="ORD103005"/>
        <s v="ORD103006"/>
        <s v="ORD103007"/>
        <s v="ORD103008"/>
        <s v="ORD103009"/>
        <s v="ORD103010"/>
        <s v="ORD103011"/>
        <s v="ORD103012"/>
        <s v="ORD103013"/>
        <s v="ORD103014"/>
        <s v="ORD103015"/>
        <s v="ORD103016"/>
        <s v="ORD103017"/>
        <s v="ORD103018"/>
        <s v="ORD103019"/>
        <s v="ORD103020"/>
        <s v="ORD103021"/>
        <s v="ORD103022"/>
        <s v="ORD103023"/>
        <s v="ORD103024"/>
        <s v="ORD103025"/>
        <s v="ORD103026"/>
        <s v="ORD103027"/>
        <s v="ORD103028"/>
        <s v="ORD103029"/>
        <s v="ORD103030"/>
        <s v="ORD103031"/>
        <s v="ORD103032"/>
        <s v="ORD103033"/>
        <s v="ORD103034"/>
        <s v="ORD103035"/>
        <s v="ORD103036"/>
        <s v="ORD103037"/>
        <s v="ORD103038"/>
        <s v="ORD103039"/>
        <s v="ORD103040"/>
        <s v="ORD103041"/>
        <s v="ORD103042"/>
        <s v="ORD103043"/>
        <s v="ORD103044"/>
        <s v="ORD103045"/>
        <s v="ORD103046"/>
        <s v="ORD103047"/>
        <s v="ORD103048"/>
        <s v="ORD103049"/>
        <s v="ORD103050"/>
        <s v="ORD103051"/>
        <s v="ORD103052"/>
        <s v="ORD103053"/>
        <s v="ORD103054"/>
        <s v="ORD103055"/>
        <s v="ORD103056"/>
        <s v="ORD103057"/>
        <s v="ORD103058"/>
        <s v="ORD103059"/>
        <s v="ORD103060"/>
        <s v="ORD103061"/>
        <s v="ORD103062"/>
        <s v="ORD103063"/>
        <s v="ORD103064"/>
        <s v="ORD103065"/>
        <s v="ORD103066"/>
        <s v="ORD103067"/>
        <s v="ORD103068"/>
        <s v="ORD103069"/>
        <s v="ORD103070"/>
        <s v="ORD103071"/>
        <s v="ORD103072"/>
        <s v="ORD103073"/>
        <s v="ORD103074"/>
        <s v="ORD103075"/>
        <s v="ORD103076"/>
        <s v="ORD103077"/>
        <s v="ORD103078"/>
        <s v="ORD103079"/>
        <s v="ORD103080"/>
        <s v="ORD103081"/>
        <s v="ORD103082"/>
        <s v="ORD103083"/>
        <s v="ORD103084"/>
        <s v="ORD103085"/>
        <s v="ORD103086"/>
        <s v="ORD103087"/>
        <s v="ORD103088"/>
        <s v="ORD103089"/>
        <s v="ORD103090"/>
        <s v="ORD103091"/>
        <s v="ORD103092"/>
        <s v="ORD103093"/>
        <s v="ORD103094"/>
        <s v="ORD103095"/>
        <s v="ORD103096"/>
        <s v="ORD103097"/>
        <s v="ORD103098"/>
        <s v="ORD103099"/>
        <s v="ORD103100"/>
        <s v="ORD103101"/>
        <s v="ORD103102"/>
        <s v="ORD103103"/>
        <s v="ORD103104"/>
        <s v="ORD103105"/>
        <s v="ORD103106"/>
        <s v="ORD103107"/>
        <s v="ORD103108"/>
        <s v="ORD103109"/>
        <s v="ORD103110"/>
        <s v="ORD103111"/>
        <s v="ORD103112"/>
        <s v="ORD103113"/>
        <s v="ORD103114"/>
        <s v="ORD103115"/>
        <s v="ORD103116"/>
        <s v="ORD103117"/>
        <s v="ORD103118"/>
        <s v="ORD103119"/>
        <s v="ORD103120"/>
        <s v="ORD103121"/>
        <s v="ORD103122"/>
        <s v="ORD103123"/>
        <s v="ORD103124"/>
        <s v="ORD103125"/>
        <s v="ORD103126"/>
        <s v="ORD103127"/>
        <s v="ORD103128"/>
        <s v="ORD103129"/>
        <s v="ORD103130"/>
        <s v="ORD103131"/>
        <s v="ORD103132"/>
        <s v="ORD103133"/>
        <s v="ORD103134"/>
        <s v="ORD103135"/>
        <s v="ORD103136"/>
        <s v="ORD103137"/>
        <s v="ORD103138"/>
        <s v="ORD103139"/>
        <s v="ORD103140"/>
        <s v="ORD103141"/>
        <s v="ORD103142"/>
        <s v="ORD103143"/>
        <s v="ORD103144"/>
        <s v="ORD103145"/>
        <s v="ORD103146"/>
        <s v="ORD103147"/>
        <s v="ORD103148"/>
        <s v="ORD103149"/>
        <s v="ORD103150"/>
        <s v="ORD103151"/>
        <s v="ORD103152"/>
        <s v="ORD103153"/>
        <s v="ORD103154"/>
        <s v="ORD103155"/>
        <s v="ORD103156"/>
        <s v="ORD103157"/>
        <s v="ORD103158"/>
        <s v="ORD103159"/>
        <s v="ORD103160"/>
        <s v="ORD103161"/>
        <s v="ORD103162"/>
        <s v="ORD103163"/>
        <s v="ORD103164"/>
        <s v="ORD103165"/>
        <s v="ORD103166"/>
        <s v="ORD103167"/>
        <s v="ORD103168"/>
        <s v="ORD103169"/>
        <s v="ORD103170"/>
        <s v="ORD103171"/>
        <s v="ORD103172"/>
        <s v="ORD103173"/>
        <s v="ORD103174"/>
        <s v="ORD103175"/>
        <s v="ORD103176"/>
        <s v="ORD103177"/>
        <s v="ORD103178"/>
        <s v="ORD103179"/>
        <s v="ORD103180"/>
        <s v="ORD103181"/>
        <s v="ORD103182"/>
        <s v="ORD103183"/>
        <s v="ORD103184"/>
        <s v="ORD103185"/>
        <s v="ORD103186"/>
        <s v="ORD103187"/>
        <s v="ORD103188"/>
        <s v="ORD103189"/>
        <s v="ORD103190"/>
        <s v="ORD103191"/>
        <s v="ORD103192"/>
        <s v="ORD103193"/>
        <s v="ORD103194"/>
        <s v="ORD103195"/>
        <s v="ORD103196"/>
        <s v="ORD103197"/>
        <s v="ORD103198"/>
        <s v="ORD103199"/>
        <s v="ORD103200"/>
        <s v="ORD103201"/>
        <s v="ORD103202"/>
        <s v="ORD103203"/>
        <s v="ORD103204"/>
        <s v="ORD103205"/>
        <s v="ORD103206"/>
        <s v="ORD103207"/>
        <s v="ORD103208"/>
        <s v="ORD103209"/>
        <s v="ORD103210"/>
        <s v="ORD103211"/>
        <s v="ORD103212"/>
        <s v="ORD103213"/>
        <s v="ORD103214"/>
        <s v="ORD103215"/>
        <s v="ORD103216"/>
        <s v="ORD103217"/>
        <s v="ORD103218"/>
        <s v="ORD103219"/>
        <s v="ORD103220"/>
        <s v="ORD103221"/>
        <s v="ORD103222"/>
        <s v="ORD103223"/>
        <s v="ORD103224"/>
        <s v="ORD103225"/>
        <s v="ORD103226"/>
        <s v="ORD103227"/>
        <s v="ORD103228"/>
        <s v="ORD103229"/>
        <s v="ORD103230"/>
        <s v="ORD103231"/>
        <s v="ORD103232"/>
        <s v="ORD103233"/>
        <s v="ORD103234"/>
        <s v="ORD103235"/>
        <s v="ORD103236"/>
        <s v="ORD103237"/>
        <s v="ORD103238"/>
        <s v="ORD103239"/>
        <s v="ORD103240"/>
        <s v="ORD103241"/>
        <s v="ORD103242"/>
        <s v="ORD103243"/>
        <s v="ORD103244"/>
        <s v="ORD103245"/>
        <s v="ORD103246"/>
        <s v="ORD103247"/>
        <s v="ORD103248"/>
        <s v="ORD103249"/>
        <s v="ORD103250"/>
        <s v="ORD103251"/>
        <s v="ORD103252"/>
        <s v="ORD103253"/>
        <s v="ORD103254"/>
        <s v="ORD103255"/>
        <s v="ORD103256"/>
        <s v="ORD103257"/>
        <s v="ORD103258"/>
        <s v="ORD103259"/>
        <s v="ORD103260"/>
        <s v="ORD103261"/>
        <s v="ORD103262"/>
        <s v="ORD103263"/>
        <s v="ORD103264"/>
        <s v="ORD103265"/>
        <s v="ORD103266"/>
        <s v="ORD103267"/>
        <s v="ORD103268"/>
        <s v="ORD103269"/>
        <s v="ORD103270"/>
        <s v="ORD103271"/>
        <s v="ORD103272"/>
        <s v="ORD103273"/>
        <s v="ORD103274"/>
        <s v="ORD103275"/>
        <s v="ORD103276"/>
        <s v="ORD103277"/>
        <s v="ORD103278"/>
        <s v="ORD103279"/>
        <s v="ORD103280"/>
        <s v="ORD103281"/>
        <s v="ORD103282"/>
        <s v="ORD103283"/>
        <s v="ORD103284"/>
        <s v="ORD103285"/>
        <s v="ORD103286"/>
        <s v="ORD103287"/>
        <s v="ORD103288"/>
        <s v="ORD103289"/>
        <s v="ORD103290"/>
        <s v="ORD103291"/>
        <s v="ORD103292"/>
        <s v="ORD103293"/>
        <s v="ORD103294"/>
        <s v="ORD103295"/>
        <s v="ORD103296"/>
        <s v="ORD103297"/>
        <s v="ORD103298"/>
        <s v="ORD103299"/>
        <s v="ORD103300"/>
        <s v="ORD103301"/>
        <s v="ORD103302"/>
        <s v="ORD103303"/>
        <s v="ORD103304"/>
        <s v="ORD103305"/>
        <s v="ORD103306"/>
        <s v="ORD103307"/>
        <s v="ORD103308"/>
        <s v="ORD103309"/>
        <s v="ORD103310"/>
        <s v="ORD103311"/>
        <s v="ORD103312"/>
        <s v="ORD103313"/>
        <s v="ORD103314"/>
        <s v="ORD103315"/>
        <s v="ORD103316"/>
        <s v="ORD103317"/>
        <s v="ORD103318"/>
        <s v="ORD103319"/>
        <s v="ORD103320"/>
        <s v="ORD103321"/>
        <s v="ORD103322"/>
        <s v="ORD103323"/>
        <s v="ORD103324"/>
        <s v="ORD103325"/>
        <s v="ORD103326"/>
        <s v="ORD103327"/>
        <s v="ORD103328"/>
        <s v="ORD103329"/>
        <s v="ORD103330"/>
        <s v="ORD103331"/>
        <s v="ORD103332"/>
        <s v="ORD103333"/>
        <s v="ORD103334"/>
        <s v="ORD103335"/>
        <s v="ORD103336"/>
        <s v="ORD103337"/>
        <s v="ORD103338"/>
        <s v="ORD103339"/>
        <s v="ORD103340"/>
        <s v="ORD103341"/>
        <s v="ORD103342"/>
        <s v="ORD103343"/>
        <s v="ORD103344"/>
        <s v="ORD103345"/>
        <s v="ORD103346"/>
        <s v="ORD103347"/>
        <s v="ORD103348"/>
        <s v="ORD103349"/>
        <s v="ORD103350"/>
        <s v="ORD103351"/>
        <s v="ORD103352"/>
        <s v="ORD103353"/>
        <s v="ORD103354"/>
        <s v="ORD103355"/>
        <s v="ORD103356"/>
        <s v="ORD103357"/>
        <s v="ORD103358"/>
        <s v="ORD103359"/>
        <s v="ORD103360"/>
        <s v="ORD103361"/>
        <s v="ORD103362"/>
        <s v="ORD103363"/>
        <s v="ORD103364"/>
        <s v="ORD103365"/>
        <s v="ORD103366"/>
        <s v="ORD103367"/>
        <s v="ORD103368"/>
        <s v="ORD103369"/>
        <s v="ORD103370"/>
        <s v="ORD103371"/>
        <s v="ORD103372"/>
        <s v="ORD103373"/>
        <s v="ORD103374"/>
        <s v="ORD103375"/>
        <s v="ORD103376"/>
        <s v="ORD103377"/>
        <s v="ORD103378"/>
        <s v="ORD103379"/>
        <s v="ORD103380"/>
        <s v="ORD103381"/>
        <s v="ORD103382"/>
        <s v="ORD103383"/>
        <s v="ORD103384"/>
        <s v="ORD103385"/>
        <s v="ORD103386"/>
        <s v="ORD103387"/>
        <s v="ORD103388"/>
        <s v="ORD103389"/>
        <s v="ORD103390"/>
        <s v="ORD103391"/>
        <s v="ORD103392"/>
        <s v="ORD103393"/>
        <s v="ORD103394"/>
        <s v="ORD103395"/>
        <s v="ORD103396"/>
        <s v="ORD103397"/>
        <s v="ORD103398"/>
        <s v="ORD103399"/>
        <s v="ORD103400"/>
        <s v="ORD103401"/>
        <s v="ORD103402"/>
        <s v="ORD103403"/>
        <s v="ORD103404"/>
        <s v="ORD103405"/>
        <s v="ORD103406"/>
        <s v="ORD103407"/>
        <s v="ORD103408"/>
        <s v="ORD103409"/>
        <s v="ORD103410"/>
        <s v="ORD103411"/>
        <s v="ORD103412"/>
        <s v="ORD103413"/>
        <s v="ORD103414"/>
        <s v="ORD103415"/>
        <s v="ORD103416"/>
        <s v="ORD103417"/>
        <s v="ORD103418"/>
        <s v="ORD103419"/>
        <s v="ORD103420"/>
        <s v="ORD103421"/>
        <s v="ORD103422"/>
        <s v="ORD103423"/>
        <s v="ORD103424"/>
        <s v="ORD103425"/>
        <s v="ORD103426"/>
        <s v="ORD103427"/>
        <s v="ORD103428"/>
        <s v="ORD103429"/>
        <s v="ORD103430"/>
        <s v="ORD103431"/>
        <s v="ORD103432"/>
        <s v="ORD103433"/>
        <s v="ORD103434"/>
        <s v="ORD103435"/>
        <s v="ORD103436"/>
        <s v="ORD103437"/>
        <s v="ORD103438"/>
        <s v="ORD103439"/>
        <s v="ORD103440"/>
        <s v="ORD103441"/>
        <s v="ORD103442"/>
        <s v="ORD103443"/>
        <s v="ORD103444"/>
        <s v="ORD103445"/>
        <s v="ORD103446"/>
        <s v="ORD103447"/>
        <s v="ORD103448"/>
        <s v="ORD103449"/>
        <s v="ORD103450"/>
        <s v="ORD103451"/>
        <s v="ORD103452"/>
        <s v="ORD103453"/>
        <s v="ORD103454"/>
        <s v="ORD103455"/>
        <s v="ORD103456"/>
        <s v="ORD103457"/>
        <s v="ORD103458"/>
        <s v="ORD103459"/>
        <s v="ORD103460"/>
        <s v="ORD103461"/>
        <s v="ORD103462"/>
        <s v="ORD103463"/>
        <s v="ORD103464"/>
        <s v="ORD103465"/>
        <s v="ORD103466"/>
        <s v="ORD103467"/>
        <s v="ORD103468"/>
        <s v="ORD103469"/>
        <s v="ORD103470"/>
        <s v="ORD103471"/>
        <s v="ORD103472"/>
        <s v="ORD103473"/>
        <s v="ORD103474"/>
        <s v="ORD103475"/>
        <s v="ORD103476"/>
        <s v="ORD103477"/>
        <s v="ORD103478"/>
        <s v="ORD103479"/>
        <s v="ORD103480"/>
        <s v="ORD103481"/>
        <s v="ORD103482"/>
        <s v="ORD103483"/>
        <s v="ORD103484"/>
        <s v="ORD103485"/>
        <s v="ORD103486"/>
        <s v="ORD103487"/>
        <s v="ORD103488"/>
        <s v="ORD103489"/>
        <s v="ORD103490"/>
        <s v="ORD103491"/>
        <s v="ORD103492"/>
        <s v="ORD103493"/>
        <s v="ORD103494"/>
        <s v="ORD103495"/>
        <s v="ORD103496"/>
        <s v="ORD103497"/>
        <s v="ORD103498"/>
        <s v="ORD103499"/>
        <s v="ORD103500"/>
        <s v="ORD103501"/>
        <s v="ORD103502"/>
        <s v="ORD103503"/>
        <s v="ORD103504"/>
        <s v="ORD103505"/>
        <s v="ORD103506"/>
        <s v="ORD103507"/>
        <s v="ORD103508"/>
        <s v="ORD103509"/>
        <s v="ORD103510"/>
        <s v="ORD103511"/>
        <s v="ORD103512"/>
        <s v="ORD103513"/>
        <s v="ORD103514"/>
        <s v="ORD103515"/>
        <s v="ORD103516"/>
        <s v="ORD103517"/>
        <s v="ORD103518"/>
        <s v="ORD103519"/>
        <s v="ORD103520"/>
        <s v="ORD103521"/>
        <s v="ORD103522"/>
        <s v="ORD103523"/>
        <s v="ORD103524"/>
        <s v="ORD103525"/>
        <s v="ORD103526"/>
        <s v="ORD103527"/>
        <s v="ORD103528"/>
        <s v="ORD103529"/>
        <s v="ORD103530"/>
        <s v="ORD103531"/>
        <s v="ORD103532"/>
        <s v="ORD103533"/>
        <s v="ORD103534"/>
        <s v="ORD103535"/>
        <s v="ORD103536"/>
        <s v="ORD103537"/>
        <s v="ORD103538"/>
        <s v="ORD103539"/>
        <s v="ORD103540"/>
        <s v="ORD103541"/>
        <s v="ORD103542"/>
        <s v="ORD103543"/>
        <s v="ORD103544"/>
        <s v="ORD103545"/>
        <s v="ORD103546"/>
        <s v="ORD103547"/>
        <s v="ORD103548"/>
        <s v="ORD103549"/>
        <s v="ORD103550"/>
        <s v="ORD103551"/>
        <s v="ORD103552"/>
        <s v="ORD103553"/>
        <s v="ORD103554"/>
        <s v="ORD103555"/>
        <s v="ORD103556"/>
        <s v="ORD103557"/>
        <s v="ORD103558"/>
        <s v="ORD103559"/>
        <s v="ORD103560"/>
        <s v="ORD103561"/>
        <s v="ORD103562"/>
        <s v="ORD103563"/>
        <s v="ORD103564"/>
        <s v="ORD103565"/>
        <s v="ORD103566"/>
        <s v="ORD103567"/>
        <s v="ORD103568"/>
        <s v="ORD103569"/>
        <s v="ORD103570"/>
        <s v="ORD103571"/>
        <s v="ORD103572"/>
        <s v="ORD103573"/>
        <s v="ORD103574"/>
        <s v="ORD103575"/>
        <s v="ORD103576"/>
        <s v="ORD103577"/>
        <s v="ORD103578"/>
        <s v="ORD103579"/>
        <s v="ORD103580"/>
        <s v="ORD103581"/>
        <s v="ORD103582"/>
        <s v="ORD103583"/>
        <s v="ORD103584"/>
        <s v="ORD103585"/>
        <s v="ORD103586"/>
        <s v="ORD103587"/>
        <s v="ORD103588"/>
        <s v="ORD103589"/>
        <s v="ORD103590"/>
        <s v="ORD103591"/>
        <s v="ORD103592"/>
        <s v="ORD103593"/>
        <s v="ORD103594"/>
        <s v="ORD103595"/>
        <s v="ORD103596"/>
        <s v="ORD103597"/>
        <s v="ORD103598"/>
        <s v="ORD103599"/>
        <s v="ORD103600"/>
        <s v="ORD103601"/>
        <s v="ORD103602"/>
        <s v="ORD103603"/>
        <s v="ORD103604"/>
        <s v="ORD103605"/>
        <s v="ORD103606"/>
        <s v="ORD103607"/>
        <s v="ORD103608"/>
        <s v="ORD103609"/>
        <s v="ORD103610"/>
        <s v="ORD103611"/>
        <s v="ORD103612"/>
        <s v="ORD103613"/>
        <s v="ORD103614"/>
        <s v="ORD103615"/>
        <s v="ORD103616"/>
        <s v="ORD103617"/>
        <s v="ORD103618"/>
        <s v="ORD103619"/>
        <s v="ORD103620"/>
        <s v="ORD103621"/>
        <s v="ORD103622"/>
        <s v="ORD103623"/>
        <s v="ORD103624"/>
        <s v="ORD103625"/>
        <s v="ORD103626"/>
        <s v="ORD103627"/>
        <s v="ORD103628"/>
        <s v="ORD103629"/>
        <s v="ORD103630"/>
        <s v="ORD103631"/>
        <s v="ORD103632"/>
        <s v="ORD103633"/>
        <s v="ORD103634"/>
        <s v="ORD103635"/>
        <s v="ORD103636"/>
        <s v="ORD103637"/>
        <s v="ORD103638"/>
        <s v="ORD103639"/>
        <s v="ORD103640"/>
        <s v="ORD103641"/>
        <s v="ORD103642"/>
        <s v="ORD103643"/>
        <s v="ORD103644"/>
        <s v="ORD103645"/>
        <s v="ORD103646"/>
        <s v="ORD103647"/>
        <s v="ORD103648"/>
        <s v="ORD103649"/>
        <s v="ORD103650"/>
        <s v="ORD103651"/>
        <s v="ORD103652"/>
        <s v="ORD103653"/>
        <s v="ORD103654"/>
        <s v="ORD103655"/>
        <s v="ORD103656"/>
        <s v="ORD103657"/>
        <s v="ORD103658"/>
        <s v="ORD103659"/>
        <s v="ORD103660"/>
        <s v="ORD103661"/>
        <s v="ORD103662"/>
        <s v="ORD103663"/>
        <s v="ORD103664"/>
        <s v="ORD103665"/>
        <s v="ORD103666"/>
        <s v="ORD103667"/>
        <s v="ORD103668"/>
        <s v="ORD103669"/>
        <s v="ORD103670"/>
        <s v="ORD103671"/>
        <s v="ORD103672"/>
        <s v="ORD103673"/>
        <s v="ORD103674"/>
        <s v="ORD103675"/>
        <s v="ORD103676"/>
        <s v="ORD103677"/>
        <s v="ORD103678"/>
        <s v="ORD103679"/>
        <s v="ORD103680"/>
        <s v="ORD103681"/>
        <s v="ORD103682"/>
        <s v="ORD103683"/>
        <s v="ORD103684"/>
        <s v="ORD103685"/>
        <s v="ORD103686"/>
        <s v="ORD103687"/>
        <s v="ORD103688"/>
        <s v="ORD103689"/>
        <s v="ORD103690"/>
        <s v="ORD103691"/>
        <s v="ORD103692"/>
        <s v="ORD103693"/>
        <s v="ORD103694"/>
        <s v="ORD103695"/>
        <s v="ORD103696"/>
        <s v="ORD103697"/>
        <s v="ORD103698"/>
        <s v="ORD103699"/>
        <s v="ORD103700"/>
        <s v="ORD103701"/>
        <s v="ORD103702"/>
        <s v="ORD103703"/>
        <s v="ORD103704"/>
        <s v="ORD103705"/>
        <s v="ORD103706"/>
        <s v="ORD103707"/>
        <s v="ORD103708"/>
        <s v="ORD103709"/>
        <s v="ORD103710"/>
        <s v="ORD103711"/>
        <s v="ORD103712"/>
        <s v="ORD103713"/>
        <s v="ORD103714"/>
        <s v="ORD103715"/>
        <s v="ORD103716"/>
        <s v="ORD103717"/>
        <s v="ORD103718"/>
        <s v="ORD103719"/>
        <s v="ORD103720"/>
        <s v="ORD103721"/>
        <s v="ORD103722"/>
        <s v="ORD103723"/>
        <s v="ORD103724"/>
        <s v="ORD103725"/>
        <s v="ORD103726"/>
        <s v="ORD103727"/>
        <s v="ORD103728"/>
        <s v="ORD103729"/>
        <s v="ORD103730"/>
        <s v="ORD103731"/>
        <s v="ORD103732"/>
        <s v="ORD103733"/>
        <s v="ORD103734"/>
        <s v="ORD103735"/>
        <s v="ORD103736"/>
        <s v="ORD103737"/>
        <s v="ORD103738"/>
        <s v="ORD103739"/>
        <s v="ORD103740"/>
        <s v="ORD103741"/>
        <s v="ORD103742"/>
        <s v="ORD103743"/>
        <s v="ORD103744"/>
        <s v="ORD103745"/>
        <s v="ORD103746"/>
        <s v="ORD103747"/>
        <s v="ORD103748"/>
        <s v="ORD103749"/>
        <s v="ORD103750"/>
        <s v="ORD103751"/>
        <s v="ORD103752"/>
        <s v="ORD103753"/>
        <s v="ORD103754"/>
        <s v="ORD103755"/>
        <s v="ORD103756"/>
        <s v="ORD103757"/>
        <s v="ORD103758"/>
        <s v="ORD103759"/>
        <s v="ORD103760"/>
        <s v="ORD103761"/>
        <s v="ORD103762"/>
        <s v="ORD103763"/>
        <s v="ORD103764"/>
        <s v="ORD103765"/>
        <s v="ORD103766"/>
        <s v="ORD103767"/>
        <s v="ORD103768"/>
        <s v="ORD103769"/>
        <s v="ORD103770"/>
        <s v="ORD103771"/>
        <s v="ORD103772"/>
        <s v="ORD103773"/>
        <s v="ORD103774"/>
        <s v="ORD103775"/>
        <s v="ORD103776"/>
        <s v="ORD103777"/>
        <s v="ORD103778"/>
        <s v="ORD103779"/>
        <s v="ORD103780"/>
        <s v="ORD103781"/>
        <s v="ORD103782"/>
        <s v="ORD103783"/>
        <s v="ORD103784"/>
        <s v="ORD103785"/>
        <s v="ORD103786"/>
        <s v="ORD103787"/>
        <s v="ORD103788"/>
        <s v="ORD103789"/>
        <s v="ORD103790"/>
        <s v="ORD103791"/>
        <s v="ORD103792"/>
        <s v="ORD103793"/>
        <s v="ORD103794"/>
        <s v="ORD103795"/>
        <s v="ORD103796"/>
        <s v="ORD103797"/>
        <s v="ORD103798"/>
        <s v="ORD103799"/>
        <s v="ORD103800"/>
        <s v="ORD103801"/>
        <s v="ORD103802"/>
        <s v="ORD103803"/>
        <s v="ORD103804"/>
        <s v="ORD103805"/>
        <s v="ORD103806"/>
        <s v="ORD103807"/>
        <s v="ORD103808"/>
        <s v="ORD103809"/>
        <s v="ORD103810"/>
        <s v="ORD103811"/>
        <s v="ORD103812"/>
        <s v="ORD103813"/>
        <s v="ORD103814"/>
        <s v="ORD103815"/>
        <s v="ORD103816"/>
        <s v="ORD103817"/>
        <s v="ORD103818"/>
        <s v="ORD103819"/>
        <s v="ORD103820"/>
        <s v="ORD103821"/>
        <s v="ORD103822"/>
        <s v="ORD103823"/>
        <s v="ORD103824"/>
        <s v="ORD103825"/>
        <s v="ORD103826"/>
        <s v="ORD103827"/>
        <s v="ORD103828"/>
        <s v="ORD103829"/>
        <s v="ORD103830"/>
        <s v="ORD103831"/>
        <s v="ORD103832"/>
        <s v="ORD103833"/>
        <s v="ORD103834"/>
        <s v="ORD103835"/>
        <s v="ORD103836"/>
        <s v="ORD103837"/>
        <s v="ORD103838"/>
        <s v="ORD103839"/>
        <s v="ORD103840"/>
        <s v="ORD103841"/>
        <s v="ORD103842"/>
        <s v="ORD103843"/>
        <s v="ORD103844"/>
        <s v="ORD103845"/>
        <s v="ORD103846"/>
        <s v="ORD103847"/>
        <s v="ORD103848"/>
        <s v="ORD103849"/>
        <s v="ORD103850"/>
        <s v="ORD103851"/>
        <s v="ORD103852"/>
        <s v="ORD103853"/>
        <s v="ORD103854"/>
        <s v="ORD103855"/>
        <s v="ORD103856"/>
        <s v="ORD103857"/>
        <s v="ORD103858"/>
        <s v="ORD103859"/>
        <s v="ORD103860"/>
        <s v="ORD103861"/>
        <s v="ORD103862"/>
        <s v="ORD103863"/>
        <s v="ORD103864"/>
        <s v="ORD103865"/>
        <s v="ORD103866"/>
        <s v="ORD103867"/>
        <s v="ORD103868"/>
        <s v="ORD103869"/>
        <s v="ORD103870"/>
        <s v="ORD103871"/>
        <s v="ORD103872"/>
        <s v="ORD103873"/>
        <s v="ORD103874"/>
        <s v="ORD103875"/>
        <s v="ORD103876"/>
        <s v="ORD103877"/>
        <s v="ORD103878"/>
        <s v="ORD103879"/>
        <s v="ORD103880"/>
        <s v="ORD103881"/>
        <s v="ORD103882"/>
        <s v="ORD103883"/>
        <s v="ORD103884"/>
        <s v="ORD103885"/>
        <s v="ORD103886"/>
        <s v="ORD103887"/>
        <s v="ORD103888"/>
        <s v="ORD103889"/>
        <s v="ORD103890"/>
        <s v="ORD103891"/>
        <s v="ORD103892"/>
        <s v="ORD103893"/>
        <s v="ORD103894"/>
        <s v="ORD103895"/>
        <s v="ORD103896"/>
        <s v="ORD103897"/>
        <s v="ORD103898"/>
        <s v="ORD103899"/>
        <s v="ORD103900"/>
        <s v="ORD103901"/>
        <s v="ORD103902"/>
        <s v="ORD103903"/>
        <s v="ORD103904"/>
        <s v="ORD103905"/>
        <s v="ORD103906"/>
        <s v="ORD103907"/>
        <s v="ORD103908"/>
        <s v="ORD103909"/>
        <s v="ORD103910"/>
        <s v="ORD103911"/>
        <s v="ORD103912"/>
        <s v="ORD103913"/>
        <s v="ORD103914"/>
        <s v="ORD103915"/>
        <s v="ORD103916"/>
        <s v="ORD103917"/>
        <s v="ORD103918"/>
        <s v="ORD103919"/>
        <s v="ORD103920"/>
        <s v="ORD103921"/>
        <s v="ORD103922"/>
        <s v="ORD103923"/>
        <s v="ORD103924"/>
        <s v="ORD103925"/>
        <s v="ORD103926"/>
        <s v="ORD103927"/>
        <s v="ORD103928"/>
        <s v="ORD103929"/>
        <s v="ORD103930"/>
        <s v="ORD103931"/>
        <s v="ORD103932"/>
        <s v="ORD103933"/>
        <s v="ORD103934"/>
        <s v="ORD103935"/>
        <s v="ORD103936"/>
        <s v="ORD103937"/>
        <s v="ORD103938"/>
        <s v="ORD103939"/>
        <s v="ORD103940"/>
        <s v="ORD103941"/>
        <s v="ORD103942"/>
        <s v="ORD103943"/>
        <s v="ORD103944"/>
        <s v="ORD103945"/>
        <s v="ORD103946"/>
        <s v="ORD103947"/>
        <s v="ORD103948"/>
        <s v="ORD103949"/>
        <s v="ORD103950"/>
        <s v="ORD103951"/>
        <s v="ORD103952"/>
        <s v="ORD103953"/>
        <s v="ORD103954"/>
        <s v="ORD103955"/>
        <s v="ORD103956"/>
        <s v="ORD103957"/>
        <s v="ORD103958"/>
        <s v="ORD103959"/>
        <s v="ORD103960"/>
        <s v="ORD103961"/>
        <s v="ORD103962"/>
        <s v="ORD103963"/>
        <s v="ORD103964"/>
        <s v="ORD103965"/>
        <s v="ORD103966"/>
        <s v="ORD103967"/>
        <s v="ORD103968"/>
        <s v="ORD103969"/>
        <s v="ORD103970"/>
        <s v="ORD103971"/>
        <s v="ORD103972"/>
        <s v="ORD103973"/>
        <s v="ORD103974"/>
        <s v="ORD103975"/>
        <s v="ORD103976"/>
        <s v="ORD103977"/>
        <s v="ORD103978"/>
        <s v="ORD103979"/>
        <s v="ORD103980"/>
        <s v="ORD103981"/>
        <s v="ORD103982"/>
        <s v="ORD103983"/>
        <s v="ORD103984"/>
        <s v="ORD103985"/>
        <s v="ORD103986"/>
        <s v="ORD103987"/>
        <s v="ORD103988"/>
        <s v="ORD103989"/>
        <s v="ORD103990"/>
        <s v="ORD103991"/>
        <s v="ORD103992"/>
        <s v="ORD103993"/>
        <s v="ORD103994"/>
        <s v="ORD103995"/>
        <s v="ORD103996"/>
        <s v="ORD103997"/>
        <s v="ORD103998"/>
        <s v="ORD103999"/>
        <s v="ORD104000"/>
        <s v="ORD104001"/>
        <s v="ORD104002"/>
        <s v="ORD104003"/>
        <s v="ORD104004"/>
        <s v="ORD104005"/>
        <s v="ORD104006"/>
        <s v="ORD104007"/>
        <s v="ORD104008"/>
        <s v="ORD104009"/>
        <s v="ORD104010"/>
        <s v="ORD104011"/>
        <s v="ORD104012"/>
        <s v="ORD104013"/>
        <s v="ORD104014"/>
        <s v="ORD104015"/>
        <s v="ORD104016"/>
        <s v="ORD104017"/>
        <s v="ORD104018"/>
        <s v="ORD104019"/>
        <s v="ORD104020"/>
        <s v="ORD104021"/>
        <s v="ORD104022"/>
        <s v="ORD104023"/>
        <s v="ORD104024"/>
        <s v="ORD104025"/>
        <s v="ORD104026"/>
        <s v="ORD104027"/>
        <s v="ORD104028"/>
        <s v="ORD104029"/>
        <s v="ORD104030"/>
        <s v="ORD104031"/>
        <s v="ORD104032"/>
        <s v="ORD104033"/>
        <s v="ORD104034"/>
        <s v="ORD104035"/>
        <s v="ORD104036"/>
        <s v="ORD104037"/>
        <s v="ORD104038"/>
        <s v="ORD104039"/>
        <s v="ORD104040"/>
        <s v="ORD104041"/>
        <s v="ORD104042"/>
        <s v="ORD104043"/>
        <s v="ORD104044"/>
        <s v="ORD104045"/>
        <s v="ORD104046"/>
        <s v="ORD104047"/>
        <s v="ORD104048"/>
        <s v="ORD104049"/>
        <s v="ORD104050"/>
        <s v="ORD104051"/>
        <s v="ORD104052"/>
        <s v="ORD104053"/>
        <s v="ORD104054"/>
        <s v="ORD104055"/>
        <s v="ORD104056"/>
        <s v="ORD104057"/>
        <s v="ORD104058"/>
        <s v="ORD104059"/>
        <s v="ORD104060"/>
        <s v="ORD104061"/>
        <s v="ORD104062"/>
        <s v="ORD104063"/>
        <s v="ORD104064"/>
        <s v="ORD104065"/>
        <s v="ORD104066"/>
        <s v="ORD104067"/>
        <s v="ORD104068"/>
        <s v="ORD104069"/>
        <s v="ORD104070"/>
        <s v="ORD104071"/>
        <s v="ORD104072"/>
        <s v="ORD104073"/>
        <s v="ORD104074"/>
        <s v="ORD104075"/>
        <s v="ORD104076"/>
        <s v="ORD104077"/>
        <s v="ORD104078"/>
        <s v="ORD104079"/>
        <s v="ORD104080"/>
        <s v="ORD104081"/>
        <s v="ORD104082"/>
        <s v="ORD104083"/>
        <s v="ORD104084"/>
        <s v="ORD104085"/>
        <s v="ORD104086"/>
        <s v="ORD104087"/>
        <s v="ORD104088"/>
        <s v="ORD104089"/>
        <s v="ORD104090"/>
        <s v="ORD104091"/>
        <s v="ORD104092"/>
        <s v="ORD104093"/>
        <s v="ORD104094"/>
        <s v="ORD104095"/>
        <s v="ORD104096"/>
        <s v="ORD104097"/>
        <s v="ORD104098"/>
        <s v="ORD104099"/>
        <s v="ORD104100"/>
        <s v="ORD104101"/>
        <s v="ORD104102"/>
        <s v="ORD104103"/>
        <s v="ORD104104"/>
        <s v="ORD104105"/>
        <s v="ORD104106"/>
        <s v="ORD104107"/>
        <s v="ORD104108"/>
        <s v="ORD104109"/>
        <s v="ORD104110"/>
        <s v="ORD104111"/>
        <s v="ORD104112"/>
        <s v="ORD104113"/>
        <s v="ORD104114"/>
        <s v="ORD104115"/>
        <s v="ORD104116"/>
        <s v="ORD104117"/>
        <s v="ORD104118"/>
        <s v="ORD104119"/>
        <s v="ORD104120"/>
        <s v="ORD104121"/>
        <s v="ORD104122"/>
        <s v="ORD104123"/>
        <s v="ORD104124"/>
        <s v="ORD104125"/>
        <s v="ORD104126"/>
        <s v="ORD104127"/>
        <s v="ORD104128"/>
        <s v="ORD104129"/>
        <s v="ORD104130"/>
        <s v="ORD104131"/>
        <s v="ORD104132"/>
        <s v="ORD104133"/>
        <s v="ORD104134"/>
        <s v="ORD104135"/>
        <s v="ORD104136"/>
        <s v="ORD104137"/>
        <s v="ORD104138"/>
        <s v="ORD104139"/>
        <s v="ORD104140"/>
        <s v="ORD104141"/>
        <s v="ORD104142"/>
        <s v="ORD104143"/>
        <s v="ORD104144"/>
        <s v="ORD104145"/>
        <s v="ORD104146"/>
        <s v="ORD104147"/>
        <s v="ORD104148"/>
        <s v="ORD104149"/>
        <s v="ORD104150"/>
        <s v="ORD104151"/>
        <s v="ORD104152"/>
        <s v="ORD104153"/>
        <s v="ORD104154"/>
        <s v="ORD104155"/>
        <s v="ORD104156"/>
        <s v="ORD104157"/>
        <s v="ORD104158"/>
        <s v="ORD104159"/>
        <s v="ORD104160"/>
        <s v="ORD104161"/>
        <s v="ORD104162"/>
        <s v="ORD104163"/>
        <s v="ORD104164"/>
        <s v="ORD104165"/>
        <s v="ORD104166"/>
        <s v="ORD104167"/>
        <s v="ORD104168"/>
        <s v="ORD104169"/>
        <s v="ORD104170"/>
        <s v="ORD104171"/>
        <s v="ORD104172"/>
        <s v="ORD104173"/>
        <s v="ORD104174"/>
        <s v="ORD104175"/>
        <s v="ORD104176"/>
        <s v="ORD104177"/>
        <s v="ORD104178"/>
        <s v="ORD104179"/>
        <s v="ORD104180"/>
        <s v="ORD104181"/>
        <s v="ORD104182"/>
        <s v="ORD104183"/>
        <s v="ORD104184"/>
        <s v="ORD104185"/>
        <s v="ORD104186"/>
        <s v="ORD104187"/>
        <s v="ORD104188"/>
        <s v="ORD104189"/>
        <s v="ORD104190"/>
        <s v="ORD104191"/>
        <s v="ORD104192"/>
        <s v="ORD104193"/>
        <s v="ORD104194"/>
        <s v="ORD104195"/>
        <s v="ORD104196"/>
        <s v="ORD104197"/>
        <s v="ORD104198"/>
        <s v="ORD104199"/>
        <s v="ORD104200"/>
        <s v="ORD104201"/>
        <s v="ORD104202"/>
        <s v="ORD104203"/>
        <s v="ORD104204"/>
        <s v="ORD104205"/>
        <s v="ORD104206"/>
        <s v="ORD104207"/>
        <s v="ORD104208"/>
        <s v="ORD104209"/>
        <s v="ORD104210"/>
        <s v="ORD104211"/>
        <s v="ORD104212"/>
        <s v="ORD104213"/>
        <s v="ORD104214"/>
        <s v="ORD104215"/>
        <s v="ORD104216"/>
        <s v="ORD104217"/>
        <s v="ORD104218"/>
        <s v="ORD104219"/>
        <s v="ORD104220"/>
        <s v="ORD104221"/>
        <s v="ORD104222"/>
        <s v="ORD104223"/>
        <s v="ORD104224"/>
        <s v="ORD104225"/>
        <s v="ORD104226"/>
        <s v="ORD104227"/>
        <s v="ORD104228"/>
        <s v="ORD104229"/>
        <s v="ORD104230"/>
        <s v="ORD104231"/>
        <s v="ORD104232"/>
        <s v="ORD104233"/>
        <s v="ORD104234"/>
        <s v="ORD104235"/>
        <s v="ORD104236"/>
        <s v="ORD104237"/>
        <s v="ORD104238"/>
        <s v="ORD104239"/>
        <s v="ORD104240"/>
        <s v="ORD104241"/>
        <s v="ORD104242"/>
        <s v="ORD104243"/>
        <s v="ORD104244"/>
        <s v="ORD104245"/>
        <s v="ORD104246"/>
        <s v="ORD104247"/>
        <s v="ORD104248"/>
        <s v="ORD104249"/>
        <s v="ORD104250"/>
        <s v="ORD104251"/>
        <s v="ORD104252"/>
        <s v="ORD104253"/>
        <s v="ORD104254"/>
        <s v="ORD104255"/>
        <s v="ORD104256"/>
        <s v="ORD104257"/>
        <s v="ORD104258"/>
        <s v="ORD104259"/>
        <s v="ORD104260"/>
        <s v="ORD104261"/>
        <s v="ORD104262"/>
        <s v="ORD104263"/>
        <s v="ORD104264"/>
        <s v="ORD104265"/>
        <s v="ORD104266"/>
        <s v="ORD104267"/>
        <s v="ORD104268"/>
        <s v="ORD104269"/>
        <s v="ORD104270"/>
        <s v="ORD104271"/>
        <s v="ORD104272"/>
        <s v="ORD104273"/>
        <s v="ORD104274"/>
        <s v="ORD104275"/>
        <s v="ORD104276"/>
        <s v="ORD104277"/>
        <s v="ORD104278"/>
        <s v="ORD104279"/>
        <s v="ORD104280"/>
        <s v="ORD104281"/>
        <s v="ORD104282"/>
        <s v="ORD104283"/>
        <s v="ORD104284"/>
        <s v="ORD104285"/>
        <s v="ORD104286"/>
        <s v="ORD104287"/>
        <s v="ORD104288"/>
        <s v="ORD104289"/>
        <s v="ORD104290"/>
        <s v="ORD104291"/>
        <s v="ORD104292"/>
        <s v="ORD104293"/>
        <s v="ORD104294"/>
        <s v="ORD104295"/>
        <s v="ORD104296"/>
        <s v="ORD104297"/>
        <s v="ORD104298"/>
        <s v="ORD104299"/>
        <s v="ORD104300"/>
        <s v="ORD104301"/>
        <s v="ORD104302"/>
        <s v="ORD104303"/>
        <s v="ORD104304"/>
        <s v="ORD104305"/>
        <s v="ORD104306"/>
        <s v="ORD104307"/>
        <s v="ORD104308"/>
        <s v="ORD104309"/>
        <s v="ORD104310"/>
        <s v="ORD104311"/>
        <s v="ORD104312"/>
        <s v="ORD104313"/>
        <s v="ORD104314"/>
        <s v="ORD104315"/>
        <s v="ORD104316"/>
        <s v="ORD104317"/>
        <s v="ORD104318"/>
        <s v="ORD104319"/>
        <s v="ORD104320"/>
        <s v="ORD104321"/>
        <s v="ORD104322"/>
        <s v="ORD104323"/>
        <s v="ORD104324"/>
        <s v="ORD104325"/>
        <s v="ORD104326"/>
        <s v="ORD104327"/>
        <s v="ORD104328"/>
        <s v="ORD104329"/>
        <s v="ORD104330"/>
        <s v="ORD104331"/>
        <s v="ORD104332"/>
        <s v="ORD104333"/>
        <s v="ORD104334"/>
        <s v="ORD104335"/>
        <s v="ORD104336"/>
        <s v="ORD104337"/>
        <s v="ORD104338"/>
        <s v="ORD104339"/>
        <s v="ORD104340"/>
        <s v="ORD104341"/>
        <s v="ORD104342"/>
        <s v="ORD104343"/>
        <s v="ORD104344"/>
        <s v="ORD104345"/>
        <s v="ORD104346"/>
        <s v="ORD104347"/>
        <s v="ORD104348"/>
        <s v="ORD104349"/>
        <s v="ORD104350"/>
        <s v="ORD104351"/>
        <s v="ORD104352"/>
        <s v="ORD104353"/>
        <s v="ORD104354"/>
        <s v="ORD104355"/>
        <s v="ORD104356"/>
        <s v="ORD104357"/>
        <s v="ORD104358"/>
        <s v="ORD104359"/>
        <s v="ORD104360"/>
        <s v="ORD104361"/>
        <s v="ORD104362"/>
        <s v="ORD104363"/>
        <s v="ORD104364"/>
        <s v="ORD104365"/>
        <s v="ORD104366"/>
        <s v="ORD104367"/>
        <s v="ORD104368"/>
        <s v="ORD104369"/>
        <s v="ORD104370"/>
        <s v="ORD104371"/>
        <s v="ORD104372"/>
        <s v="ORD104373"/>
        <s v="ORD104374"/>
        <s v="ORD104375"/>
        <s v="ORD104376"/>
        <s v="ORD104377"/>
        <s v="ORD104378"/>
        <s v="ORD104379"/>
        <s v="ORD104380"/>
        <s v="ORD104381"/>
        <s v="ORD104382"/>
        <s v="ORD104383"/>
        <s v="ORD104384"/>
        <s v="ORD104385"/>
        <s v="ORD104386"/>
        <s v="ORD104387"/>
        <s v="ORD104388"/>
        <s v="ORD104389"/>
        <s v="ORD104390"/>
        <s v="ORD104391"/>
        <s v="ORD104392"/>
        <s v="ORD104393"/>
        <s v="ORD104394"/>
        <s v="ORD104395"/>
        <s v="ORD104396"/>
        <s v="ORD104397"/>
        <s v="ORD104398"/>
        <s v="ORD104399"/>
        <s v="ORD104400"/>
        <s v="ORD104401"/>
        <s v="ORD104402"/>
        <s v="ORD104403"/>
        <s v="ORD104404"/>
        <s v="ORD104405"/>
        <s v="ORD104406"/>
        <s v="ORD104407"/>
        <s v="ORD104408"/>
        <s v="ORD104409"/>
        <s v="ORD104410"/>
        <s v="ORD104411"/>
        <s v="ORD104412"/>
        <s v="ORD104413"/>
        <s v="ORD104414"/>
        <s v="ORD104415"/>
        <s v="ORD104416"/>
        <s v="ORD104417"/>
        <s v="ORD104418"/>
        <s v="ORD104419"/>
        <s v="ORD104420"/>
        <s v="ORD104421"/>
        <s v="ORD104422"/>
        <s v="ORD104423"/>
        <s v="ORD104424"/>
        <s v="ORD104425"/>
        <s v="ORD104426"/>
        <s v="ORD104427"/>
        <s v="ORD104428"/>
        <s v="ORD104429"/>
        <s v="ORD104430"/>
        <s v="ORD104431"/>
        <s v="ORD104432"/>
        <s v="ORD104433"/>
        <s v="ORD104434"/>
        <s v="ORD104435"/>
        <s v="ORD104436"/>
        <s v="ORD104437"/>
        <s v="ORD104438"/>
        <s v="ORD104439"/>
        <s v="ORD104440"/>
        <s v="ORD104441"/>
        <s v="ORD104442"/>
        <s v="ORD104443"/>
        <s v="ORD104444"/>
        <s v="ORD104445"/>
        <s v="ORD104446"/>
        <s v="ORD104447"/>
        <s v="ORD104448"/>
        <s v="ORD104449"/>
        <s v="ORD104450"/>
        <s v="ORD104451"/>
        <s v="ORD104452"/>
        <s v="ORD104453"/>
        <s v="ORD104454"/>
        <s v="ORD104455"/>
        <s v="ORD104456"/>
        <s v="ORD104457"/>
        <s v="ORD104458"/>
        <s v="ORD104459"/>
        <s v="ORD104460"/>
        <s v="ORD104461"/>
        <s v="ORD104462"/>
        <s v="ORD104463"/>
        <s v="ORD104464"/>
        <s v="ORD104465"/>
        <s v="ORD104466"/>
        <s v="ORD104467"/>
        <s v="ORD104468"/>
        <s v="ORD104469"/>
        <s v="ORD104470"/>
        <s v="ORD104471"/>
        <s v="ORD104472"/>
        <s v="ORD104473"/>
        <s v="ORD104474"/>
        <s v="ORD104475"/>
        <s v="ORD104476"/>
        <s v="ORD104477"/>
        <s v="ORD104478"/>
        <s v="ORD104479"/>
        <s v="ORD104480"/>
        <s v="ORD104481"/>
        <s v="ORD104482"/>
        <s v="ORD104483"/>
        <s v="ORD104484"/>
        <s v="ORD104485"/>
        <s v="ORD104486"/>
        <s v="ORD104487"/>
        <s v="ORD104488"/>
        <s v="ORD104489"/>
        <s v="ORD104490"/>
        <s v="ORD104491"/>
        <s v="ORD104492"/>
        <s v="ORD104493"/>
        <s v="ORD104494"/>
        <s v="ORD104495"/>
        <s v="ORD104496"/>
        <s v="ORD104497"/>
        <s v="ORD104498"/>
        <s v="ORD104499"/>
        <s v="ORD104500"/>
        <s v="ORD104501"/>
        <s v="ORD104502"/>
        <s v="ORD104503"/>
        <s v="ORD104504"/>
        <s v="ORD104505"/>
        <s v="ORD104506"/>
        <s v="ORD104507"/>
        <s v="ORD104508"/>
        <s v="ORD104509"/>
        <s v="ORD104510"/>
        <s v="ORD104511"/>
        <s v="ORD104512"/>
        <s v="ORD104513"/>
        <s v="ORD104514"/>
        <s v="ORD104515"/>
        <s v="ORD104516"/>
        <s v="ORD104517"/>
        <s v="ORD104518"/>
        <s v="ORD104519"/>
        <s v="ORD104520"/>
        <s v="ORD104521"/>
        <s v="ORD104522"/>
        <s v="ORD104523"/>
        <s v="ORD104524"/>
        <s v="ORD104525"/>
        <s v="ORD104526"/>
        <s v="ORD104527"/>
        <s v="ORD104528"/>
        <s v="ORD104529"/>
        <s v="ORD104530"/>
        <s v="ORD104531"/>
        <s v="ORD104532"/>
        <s v="ORD104533"/>
        <s v="ORD104534"/>
        <s v="ORD104535"/>
        <s v="ORD104536"/>
        <s v="ORD104537"/>
        <s v="ORD104538"/>
        <s v="ORD104539"/>
        <s v="ORD104540"/>
        <s v="ORD104541"/>
        <s v="ORD104542"/>
        <s v="ORD104543"/>
        <s v="ORD104544"/>
        <s v="ORD104545"/>
        <s v="ORD104546"/>
        <s v="ORD104547"/>
        <s v="ORD104548"/>
        <s v="ORD104549"/>
        <s v="ORD104550"/>
        <s v="ORD104551"/>
        <s v="ORD104552"/>
        <s v="ORD104553"/>
        <s v="ORD104554"/>
        <s v="ORD104555"/>
        <s v="ORD104556"/>
        <s v="ORD104557"/>
        <s v="ORD104558"/>
        <s v="ORD104559"/>
        <s v="ORD104560"/>
        <s v="ORD104561"/>
        <s v="ORD104562"/>
        <s v="ORD104563"/>
        <s v="ORD104564"/>
        <s v="ORD104565"/>
        <s v="ORD104566"/>
        <s v="ORD104567"/>
        <s v="ORD104568"/>
        <s v="ORD104569"/>
        <s v="ORD104570"/>
        <s v="ORD104571"/>
        <s v="ORD104572"/>
        <s v="ORD104573"/>
        <s v="ORD104574"/>
        <s v="ORD104575"/>
        <s v="ORD104576"/>
        <s v="ORD104577"/>
        <s v="ORD104578"/>
        <s v="ORD104579"/>
        <s v="ORD104580"/>
        <s v="ORD104581"/>
        <s v="ORD104582"/>
        <s v="ORD104583"/>
        <s v="ORD104584"/>
        <s v="ORD104585"/>
        <s v="ORD104586"/>
        <s v="ORD104587"/>
        <s v="ORD104588"/>
        <s v="ORD104589"/>
        <s v="ORD104590"/>
        <s v="ORD104591"/>
        <s v="ORD104592"/>
        <s v="ORD104593"/>
        <s v="ORD104594"/>
        <s v="ORD104595"/>
        <s v="ORD104596"/>
        <s v="ORD104597"/>
        <s v="ORD104598"/>
        <s v="ORD104599"/>
        <s v="ORD104600"/>
        <s v="ORD104601"/>
        <s v="ORD104602"/>
        <s v="ORD104603"/>
        <s v="ORD104604"/>
        <s v="ORD104605"/>
        <s v="ORD104606"/>
        <s v="ORD104607"/>
        <s v="ORD104608"/>
        <s v="ORD104609"/>
        <s v="ORD104610"/>
        <s v="ORD104611"/>
        <s v="ORD104612"/>
        <s v="ORD104613"/>
        <s v="ORD104614"/>
        <s v="ORD104615"/>
        <s v="ORD104616"/>
        <s v="ORD104617"/>
        <s v="ORD104618"/>
        <s v="ORD104619"/>
        <s v="ORD104620"/>
        <s v="ORD104621"/>
        <s v="ORD104622"/>
        <s v="ORD104623"/>
        <s v="ORD104624"/>
        <s v="ORD104625"/>
        <s v="ORD104626"/>
        <s v="ORD104627"/>
        <s v="ORD104628"/>
        <s v="ORD104629"/>
        <s v="ORD104630"/>
        <s v="ORD104631"/>
        <s v="ORD104632"/>
        <s v="ORD104633"/>
        <s v="ORD104634"/>
        <s v="ORD104635"/>
        <s v="ORD104636"/>
        <s v="ORD104637"/>
        <s v="ORD104638"/>
        <s v="ORD104639"/>
        <s v="ORD104640"/>
        <s v="ORD104641"/>
        <s v="ORD104642"/>
        <s v="ORD104643"/>
        <s v="ORD104644"/>
        <s v="ORD104645"/>
        <s v="ORD104646"/>
        <s v="ORD104647"/>
        <s v="ORD104648"/>
        <s v="ORD104649"/>
        <s v="ORD104650"/>
        <s v="ORD104651"/>
        <s v="ORD104652"/>
        <s v="ORD104653"/>
        <s v="ORD104654"/>
        <s v="ORD104655"/>
        <s v="ORD104656"/>
        <s v="ORD104657"/>
        <s v="ORD104658"/>
        <s v="ORD104659"/>
        <s v="ORD104660"/>
        <s v="ORD104661"/>
        <s v="ORD104662"/>
        <s v="ORD104663"/>
        <s v="ORD104664"/>
        <s v="ORD104665"/>
        <s v="ORD104666"/>
        <s v="ORD104667"/>
        <s v="ORD104668"/>
        <s v="ORD104669"/>
        <s v="ORD104670"/>
        <s v="ORD104671"/>
        <s v="ORD104672"/>
        <s v="ORD104673"/>
        <s v="ORD104674"/>
        <s v="ORD104675"/>
        <s v="ORD104676"/>
        <s v="ORD104677"/>
        <s v="ORD104678"/>
        <s v="ORD104679"/>
        <s v="ORD104680"/>
        <s v="ORD104681"/>
        <s v="ORD104682"/>
        <s v="ORD104683"/>
        <s v="ORD104684"/>
        <s v="ORD104685"/>
        <s v="ORD104686"/>
        <s v="ORD104687"/>
        <s v="ORD104688"/>
        <s v="ORD104689"/>
        <s v="ORD104690"/>
        <s v="ORD104691"/>
        <s v="ORD104692"/>
        <s v="ORD104693"/>
        <s v="ORD104694"/>
        <s v="ORD104695"/>
        <s v="ORD104696"/>
        <s v="ORD104697"/>
        <s v="ORD104698"/>
        <s v="ORD104699"/>
        <s v="ORD104700"/>
        <s v="ORD104701"/>
        <s v="ORD104702"/>
        <s v="ORD104703"/>
        <s v="ORD104704"/>
        <s v="ORD104705"/>
        <s v="ORD104706"/>
        <s v="ORD104707"/>
        <s v="ORD104708"/>
        <s v="ORD104709"/>
        <s v="ORD104710"/>
        <s v="ORD104711"/>
        <s v="ORD104712"/>
        <s v="ORD104713"/>
        <s v="ORD104714"/>
        <s v="ORD104715"/>
        <s v="ORD104716"/>
        <s v="ORD104717"/>
        <s v="ORD104718"/>
        <s v="ORD104719"/>
        <s v="ORD104720"/>
        <s v="ORD104721"/>
        <s v="ORD104722"/>
        <s v="ORD104723"/>
        <s v="ORD104724"/>
        <s v="ORD104725"/>
        <s v="ORD104726"/>
        <s v="ORD104727"/>
        <s v="ORD104728"/>
        <s v="ORD104729"/>
        <s v="ORD104730"/>
        <s v="ORD104731"/>
        <s v="ORD104732"/>
        <s v="ORD104733"/>
        <s v="ORD104734"/>
        <s v="ORD104735"/>
        <s v="ORD104736"/>
        <s v="ORD104737"/>
        <s v="ORD104738"/>
        <s v="ORD104739"/>
        <s v="ORD104740"/>
        <s v="ORD104741"/>
        <s v="ORD104742"/>
        <s v="ORD104743"/>
        <s v="ORD104744"/>
        <s v="ORD104745"/>
        <s v="ORD104746"/>
        <s v="ORD104747"/>
        <s v="ORD104748"/>
        <s v="ORD104749"/>
        <s v="ORD104750"/>
        <s v="ORD104751"/>
        <s v="ORD104752"/>
        <s v="ORD104753"/>
        <s v="ORD104754"/>
        <s v="ORD104755"/>
        <s v="ORD104756"/>
        <s v="ORD104757"/>
        <s v="ORD104758"/>
        <s v="ORD104759"/>
        <s v="ORD104760"/>
        <s v="ORD104761"/>
        <s v="ORD104762"/>
        <s v="ORD104763"/>
        <s v="ORD104764"/>
        <s v="ORD104765"/>
        <s v="ORD104766"/>
        <s v="ORD104767"/>
        <s v="ORD104768"/>
        <s v="ORD104769"/>
        <s v="ORD104770"/>
        <s v="ORD104771"/>
        <s v="ORD104772"/>
        <s v="ORD104773"/>
        <s v="ORD104774"/>
        <s v="ORD104775"/>
        <s v="ORD104776"/>
        <s v="ORD104777"/>
        <s v="ORD104778"/>
        <s v="ORD104779"/>
        <s v="ORD104780"/>
        <s v="ORD104781"/>
        <s v="ORD104782"/>
        <s v="ORD104783"/>
        <s v="ORD104784"/>
        <s v="ORD104785"/>
        <s v="ORD104786"/>
        <s v="ORD104787"/>
        <s v="ORD104788"/>
        <s v="ORD104789"/>
        <s v="ORD104790"/>
        <s v="ORD104791"/>
        <s v="ORD104792"/>
        <s v="ORD104793"/>
        <s v="ORD104794"/>
        <s v="ORD104795"/>
        <s v="ORD104796"/>
        <s v="ORD104797"/>
        <s v="ORD104798"/>
        <s v="ORD104799"/>
        <s v="ORD104800"/>
        <s v="ORD104801"/>
        <s v="ORD104802"/>
        <s v="ORD104803"/>
        <s v="ORD104804"/>
        <s v="ORD104805"/>
        <s v="ORD104806"/>
        <s v="ORD104807"/>
        <s v="ORD104808"/>
        <s v="ORD104809"/>
        <s v="ORD104810"/>
        <s v="ORD104811"/>
        <s v="ORD104812"/>
        <s v="ORD104813"/>
        <s v="ORD104814"/>
        <s v="ORD104815"/>
        <s v="ORD104816"/>
        <s v="ORD104817"/>
        <s v="ORD104818"/>
        <s v="ORD104819"/>
        <s v="ORD104820"/>
        <s v="ORD104821"/>
        <s v="ORD104822"/>
        <s v="ORD104823"/>
        <s v="ORD104824"/>
        <s v="ORD104825"/>
        <s v="ORD104826"/>
        <s v="ORD104827"/>
        <s v="ORD104828"/>
        <s v="ORD104829"/>
        <s v="ORD104830"/>
        <s v="ORD104831"/>
        <s v="ORD104832"/>
        <s v="ORD104833"/>
        <s v="ORD104834"/>
        <s v="ORD104835"/>
        <s v="ORD104836"/>
        <s v="ORD104837"/>
        <s v="ORD104838"/>
        <s v="ORD104839"/>
        <s v="ORD104840"/>
        <s v="ORD104841"/>
        <s v="ORD104842"/>
        <s v="ORD104843"/>
        <s v="ORD104844"/>
        <s v="ORD104845"/>
        <s v="ORD104846"/>
        <s v="ORD104847"/>
        <s v="ORD104848"/>
        <s v="ORD104849"/>
        <s v="ORD104850"/>
        <s v="ORD104851"/>
        <s v="ORD104852"/>
        <s v="ORD104853"/>
        <s v="ORD104854"/>
        <s v="ORD104855"/>
        <s v="ORD104856"/>
        <s v="ORD104857"/>
        <s v="ORD104858"/>
        <s v="ORD104859"/>
        <s v="ORD104860"/>
        <s v="ORD104861"/>
        <s v="ORD104862"/>
        <s v="ORD104863"/>
        <s v="ORD104864"/>
        <s v="ORD104865"/>
        <s v="ORD104866"/>
        <s v="ORD104867"/>
        <s v="ORD104868"/>
        <s v="ORD104869"/>
        <s v="ORD104870"/>
        <s v="ORD104871"/>
        <s v="ORD104872"/>
        <s v="ORD104873"/>
        <s v="ORD104874"/>
        <s v="ORD104875"/>
        <s v="ORD104876"/>
        <s v="ORD104877"/>
        <s v="ORD104878"/>
        <s v="ORD104879"/>
        <s v="ORD104880"/>
        <s v="ORD104881"/>
        <s v="ORD104882"/>
        <s v="ORD104883"/>
        <s v="ORD104884"/>
        <s v="ORD104885"/>
        <s v="ORD104886"/>
        <s v="ORD104887"/>
        <s v="ORD104888"/>
        <s v="ORD104889"/>
        <s v="ORD104890"/>
        <s v="ORD104891"/>
        <s v="ORD104892"/>
        <s v="ORD104893"/>
        <s v="ORD104894"/>
        <s v="ORD104895"/>
        <s v="ORD104896"/>
        <s v="ORD104897"/>
        <s v="ORD104898"/>
        <s v="ORD104899"/>
        <s v="ORD104900"/>
        <s v="ORD104901"/>
        <s v="ORD104902"/>
        <s v="ORD104903"/>
        <s v="ORD104904"/>
        <s v="ORD104905"/>
        <s v="ORD104906"/>
        <s v="ORD104907"/>
        <s v="ORD104908"/>
        <s v="ORD104909"/>
        <s v="ORD104910"/>
        <s v="ORD104911"/>
        <s v="ORD104912"/>
        <s v="ORD104913"/>
        <s v="ORD104914"/>
        <s v="ORD104915"/>
        <s v="ORD104916"/>
        <s v="ORD104917"/>
        <s v="ORD104918"/>
        <s v="ORD104919"/>
        <s v="ORD104920"/>
        <s v="ORD104921"/>
        <s v="ORD104922"/>
        <s v="ORD104923"/>
        <s v="ORD104924"/>
        <s v="ORD104925"/>
        <s v="ORD104926"/>
        <s v="ORD104927"/>
        <s v="ORD104928"/>
        <s v="ORD104929"/>
        <s v="ORD104930"/>
        <s v="ORD104931"/>
        <s v="ORD104932"/>
        <s v="ORD104933"/>
        <s v="ORD104934"/>
        <s v="ORD104935"/>
        <s v="ORD104936"/>
        <s v="ORD104937"/>
        <s v="ORD104938"/>
        <s v="ORD104939"/>
        <s v="ORD104940"/>
        <s v="ORD104941"/>
        <s v="ORD104942"/>
        <s v="ORD104943"/>
        <s v="ORD104944"/>
        <s v="ORD104945"/>
        <s v="ORD104946"/>
        <s v="ORD104947"/>
        <s v="ORD104948"/>
        <s v="ORD104949"/>
        <s v="ORD104950"/>
        <s v="ORD104951"/>
        <s v="ORD104952"/>
        <s v="ORD104953"/>
        <s v="ORD104954"/>
        <s v="ORD104955"/>
        <s v="ORD104956"/>
        <s v="ORD104957"/>
        <s v="ORD104958"/>
        <s v="ORD104959"/>
        <s v="ORD104960"/>
        <s v="ORD104961"/>
        <s v="ORD104962"/>
        <s v="ORD104963"/>
        <s v="ORD104964"/>
        <s v="ORD104965"/>
        <s v="ORD104966"/>
        <s v="ORD104967"/>
        <s v="ORD104968"/>
        <s v="ORD104969"/>
        <s v="ORD104970"/>
        <s v="ORD104971"/>
        <s v="ORD104972"/>
        <s v="ORD104973"/>
        <s v="ORD104974"/>
        <s v="ORD104975"/>
        <s v="ORD104976"/>
        <s v="ORD104977"/>
        <s v="ORD104978"/>
        <s v="ORD104979"/>
        <s v="ORD104980"/>
        <s v="ORD104981"/>
        <s v="ORD104982"/>
        <s v="ORD104983"/>
        <s v="ORD104984"/>
        <s v="ORD104985"/>
        <s v="ORD104986"/>
        <s v="ORD104987"/>
        <s v="ORD104988"/>
        <s v="ORD104989"/>
        <s v="ORD104990"/>
        <s v="ORD104991"/>
        <s v="ORD104992"/>
        <s v="ORD104993"/>
        <s v="ORD104994"/>
        <s v="ORD104995"/>
        <s v="ORD104996"/>
        <s v="ORD104997"/>
        <s v="ORD104998"/>
        <s v="ORD104999"/>
        <s v="ORD105000"/>
        <s v="ORD105001"/>
        <s v="ORD105002"/>
        <s v="ORD105003"/>
        <s v="ORD105004"/>
        <s v="ORD105005"/>
        <s v="ORD105006"/>
        <s v="ORD105007"/>
        <s v="ORD105008"/>
        <s v="ORD105009"/>
        <s v="ORD105010"/>
        <s v="ORD105011"/>
        <s v="ORD105012"/>
        <s v="ORD105013"/>
        <s v="ORD105014"/>
        <s v="ORD105015"/>
        <s v="ORD105016"/>
        <s v="ORD105017"/>
        <s v="ORD105018"/>
        <s v="ORD105019"/>
        <s v="ORD105020"/>
        <s v="ORD105021"/>
        <s v="ORD105022"/>
        <s v="ORD105023"/>
        <s v="ORD105024"/>
        <s v="ORD105025"/>
        <s v="ORD105026"/>
        <s v="ORD105027"/>
        <s v="ORD105028"/>
        <s v="ORD105029"/>
        <s v="ORD105030"/>
        <s v="ORD105031"/>
        <s v="ORD105032"/>
        <s v="ORD105033"/>
        <s v="ORD105034"/>
        <s v="ORD105035"/>
        <s v="ORD105036"/>
        <s v="ORD105037"/>
        <s v="ORD105038"/>
        <s v="ORD105039"/>
        <s v="ORD105040"/>
        <s v="ORD105041"/>
        <s v="ORD105042"/>
        <s v="ORD105043"/>
        <s v="ORD105044"/>
        <s v="ORD105045"/>
        <s v="ORD105046"/>
        <s v="ORD105047"/>
        <s v="ORD105048"/>
        <s v="ORD105049"/>
        <s v="ORD105050"/>
        <s v="ORD105051"/>
        <s v="ORD105052"/>
        <s v="ORD105053"/>
        <s v="ORD105054"/>
        <s v="ORD105055"/>
        <s v="ORD105056"/>
        <s v="ORD105057"/>
        <s v="ORD105058"/>
        <s v="ORD105059"/>
        <s v="ORD105060"/>
        <s v="ORD105061"/>
        <s v="ORD105062"/>
        <s v="ORD105063"/>
        <s v="ORD105064"/>
        <s v="ORD105065"/>
        <s v="ORD105066"/>
        <s v="ORD105067"/>
        <s v="ORD105068"/>
        <s v="ORD105069"/>
        <s v="ORD105070"/>
        <s v="ORD105071"/>
        <s v="ORD105072"/>
        <s v="ORD105073"/>
        <s v="ORD105074"/>
        <s v="ORD105075"/>
        <s v="ORD105076"/>
        <s v="ORD105077"/>
        <s v="ORD105078"/>
        <s v="ORD105079"/>
        <s v="ORD105080"/>
        <s v="ORD105081"/>
        <s v="ORD105082"/>
        <s v="ORD105083"/>
        <s v="ORD105084"/>
        <s v="ORD105085"/>
        <s v="ORD105086"/>
        <s v="ORD105087"/>
        <s v="ORD105088"/>
        <s v="ORD105089"/>
        <s v="ORD105090"/>
        <s v="ORD105091"/>
        <s v="ORD105092"/>
        <s v="ORD105093"/>
        <s v="ORD105094"/>
        <s v="ORD105095"/>
        <s v="ORD105096"/>
        <s v="ORD105097"/>
        <s v="ORD105098"/>
        <s v="ORD105099"/>
        <s v="ORD105100"/>
        <s v="ORD105101"/>
        <s v="ORD105102"/>
        <s v="ORD105103"/>
        <s v="ORD105104"/>
        <s v="ORD105105"/>
        <s v="ORD105106"/>
        <s v="ORD105107"/>
        <s v="ORD105108"/>
        <s v="ORD105109"/>
        <s v="ORD105110"/>
        <s v="ORD105111"/>
        <s v="ORD105112"/>
        <s v="ORD105113"/>
        <s v="ORD105114"/>
        <s v="ORD105115"/>
        <s v="ORD105116"/>
        <s v="ORD105117"/>
        <s v="ORD105118"/>
        <s v="ORD105119"/>
        <s v="ORD105120"/>
        <s v="ORD105121"/>
        <s v="ORD105122"/>
        <s v="ORD105123"/>
        <s v="ORD105124"/>
        <s v="ORD105125"/>
        <s v="ORD105126"/>
        <s v="ORD105127"/>
        <s v="ORD105128"/>
        <s v="ORD105129"/>
        <s v="ORD105130"/>
        <s v="ORD105131"/>
        <s v="ORD105132"/>
        <s v="ORD105133"/>
        <s v="ORD105134"/>
        <s v="ORD105135"/>
        <s v="ORD105136"/>
        <s v="ORD105137"/>
        <s v="ORD105138"/>
        <s v="ORD105139"/>
        <s v="ORD105140"/>
        <s v="ORD105141"/>
        <s v="ORD105142"/>
        <s v="ORD105143"/>
        <s v="ORD105144"/>
        <s v="ORD105145"/>
        <s v="ORD105146"/>
        <s v="ORD105147"/>
        <s v="ORD105148"/>
        <s v="ORD105149"/>
        <s v="ORD105150"/>
        <s v="ORD105151"/>
        <s v="ORD105152"/>
        <s v="ORD105153"/>
        <s v="ORD105154"/>
        <s v="ORD105155"/>
        <s v="ORD105156"/>
        <s v="ORD105157"/>
        <s v="ORD105158"/>
        <s v="ORD105159"/>
        <s v="ORD105160"/>
        <s v="ORD105161"/>
        <s v="ORD105162"/>
        <s v="ORD105163"/>
        <s v="ORD105164"/>
        <s v="ORD105165"/>
        <s v="ORD105166"/>
        <s v="ORD105167"/>
        <s v="ORD105168"/>
        <s v="ORD105169"/>
        <s v="ORD105170"/>
        <s v="ORD105171"/>
        <s v="ORD105172"/>
        <s v="ORD105173"/>
        <s v="ORD105174"/>
        <s v="ORD105175"/>
        <s v="ORD105176"/>
        <s v="ORD105177"/>
        <s v="ORD105178"/>
        <s v="ORD105179"/>
        <s v="ORD105180"/>
        <s v="ORD105181"/>
        <s v="ORD105182"/>
        <s v="ORD105183"/>
        <s v="ORD105184"/>
        <s v="ORD105185"/>
        <s v="ORD105186"/>
        <s v="ORD105187"/>
        <s v="ORD105188"/>
        <s v="ORD105189"/>
        <s v="ORD105190"/>
        <s v="ORD105191"/>
        <s v="ORD105192"/>
        <s v="ORD105193"/>
        <s v="ORD105194"/>
        <s v="ORD105195"/>
        <s v="ORD105196"/>
        <s v="ORD105197"/>
        <s v="ORD105198"/>
        <s v="ORD105199"/>
        <s v="ORD105200"/>
        <s v="ORD105201"/>
        <s v="ORD105202"/>
        <s v="ORD105203"/>
        <s v="ORD105204"/>
        <s v="ORD105205"/>
        <s v="ORD105206"/>
        <s v="ORD105207"/>
        <s v="ORD105208"/>
        <s v="ORD105209"/>
        <s v="ORD105210"/>
        <s v="ORD105211"/>
        <s v="ORD105212"/>
        <s v="ORD105213"/>
        <s v="ORD105214"/>
        <s v="ORD105215"/>
        <s v="ORD105216"/>
        <s v="ORD105217"/>
        <s v="ORD105218"/>
        <s v="ORD105219"/>
        <s v="ORD105220"/>
        <s v="ORD105221"/>
        <s v="ORD105222"/>
        <s v="ORD105223"/>
        <s v="ORD105224"/>
        <s v="ORD105225"/>
        <s v="ORD105226"/>
        <s v="ORD105227"/>
        <s v="ORD105228"/>
        <s v="ORD105229"/>
        <s v="ORD105230"/>
        <s v="ORD105231"/>
        <s v="ORD105232"/>
        <s v="ORD105233"/>
        <s v="ORD105234"/>
        <s v="ORD105235"/>
        <s v="ORD105236"/>
        <s v="ORD105237"/>
        <s v="ORD105238"/>
        <s v="ORD105239"/>
        <s v="ORD105240"/>
        <s v="ORD105241"/>
        <s v="ORD105242"/>
        <s v="ORD105243"/>
        <s v="ORD105244"/>
        <s v="ORD105245"/>
        <s v="ORD105246"/>
        <s v="ORD105247"/>
        <s v="ORD105248"/>
        <s v="ORD105249"/>
        <s v="ORD105250"/>
        <s v="ORD105251"/>
        <s v="ORD105252"/>
        <s v="ORD105253"/>
        <s v="ORD105254"/>
        <s v="ORD105255"/>
        <s v="ORD105256"/>
        <s v="ORD105257"/>
        <s v="ORD105258"/>
        <s v="ORD105259"/>
        <s v="ORD105260"/>
        <s v="ORD105261"/>
        <s v="ORD105262"/>
        <s v="ORD105263"/>
        <s v="ORD105264"/>
        <s v="ORD105265"/>
        <s v="ORD105266"/>
        <s v="ORD105267"/>
        <s v="ORD105268"/>
        <s v="ORD105269"/>
        <s v="ORD105270"/>
        <s v="ORD105271"/>
        <s v="ORD105272"/>
        <s v="ORD105273"/>
        <s v="ORD105274"/>
        <s v="ORD105275"/>
        <s v="ORD105276"/>
        <s v="ORD105277"/>
        <s v="ORD105278"/>
        <s v="ORD105279"/>
        <s v="ORD105280"/>
        <s v="ORD105281"/>
        <s v="ORD105282"/>
        <s v="ORD105283"/>
        <s v="ORD105284"/>
        <s v="ORD105285"/>
        <s v="ORD105286"/>
        <s v="ORD105287"/>
        <s v="ORD105288"/>
        <s v="ORD105289"/>
        <s v="ORD105290"/>
        <s v="ORD105291"/>
        <s v="ORD105292"/>
        <s v="ORD105293"/>
        <s v="ORD105294"/>
        <s v="ORD105295"/>
        <s v="ORD105296"/>
        <s v="ORD105297"/>
        <s v="ORD105298"/>
        <s v="ORD105299"/>
        <s v="ORD105300"/>
        <s v="ORD105301"/>
        <s v="ORD105302"/>
        <s v="ORD105303"/>
        <s v="ORD105304"/>
        <s v="ORD105305"/>
        <s v="ORD105306"/>
        <s v="ORD105307"/>
        <s v="ORD105308"/>
        <s v="ORD105309"/>
        <s v="ORD105310"/>
        <s v="ORD105311"/>
        <s v="ORD105312"/>
        <s v="ORD105313"/>
        <s v="ORD105314"/>
        <s v="ORD105315"/>
        <s v="ORD105316"/>
        <s v="ORD105317"/>
        <s v="ORD105318"/>
        <s v="ORD105319"/>
        <s v="ORD105320"/>
        <s v="ORD105321"/>
        <s v="ORD105322"/>
        <s v="ORD105323"/>
        <s v="ORD105324"/>
        <s v="ORD105325"/>
        <s v="ORD105326"/>
        <s v="ORD105327"/>
        <s v="ORD105328"/>
        <s v="ORD105329"/>
        <s v="ORD105330"/>
        <s v="ORD105331"/>
        <s v="ORD105332"/>
        <s v="ORD105333"/>
        <s v="ORD105334"/>
        <s v="ORD105335"/>
        <s v="ORD105336"/>
        <s v="ORD105337"/>
        <s v="ORD105338"/>
        <s v="ORD105339"/>
        <s v="ORD105340"/>
        <s v="ORD105341"/>
        <s v="ORD105342"/>
        <s v="ORD105343"/>
        <s v="ORD105344"/>
        <s v="ORD105345"/>
        <s v="ORD105346"/>
        <s v="ORD105347"/>
        <s v="ORD105348"/>
        <s v="ORD105349"/>
        <s v="ORD105350"/>
        <s v="ORD105351"/>
        <s v="ORD105352"/>
        <s v="ORD105353"/>
        <s v="ORD105354"/>
        <s v="ORD105355"/>
        <s v="ORD105356"/>
        <s v="ORD105357"/>
        <s v="ORD105358"/>
        <s v="ORD105359"/>
        <s v="ORD105360"/>
        <s v="ORD105361"/>
        <s v="ORD105362"/>
        <s v="ORD105363"/>
        <s v="ORD105364"/>
        <s v="ORD105365"/>
        <s v="ORD105366"/>
        <s v="ORD105367"/>
        <s v="ORD105368"/>
        <s v="ORD105369"/>
        <s v="ORD105370"/>
        <s v="ORD105371"/>
        <s v="ORD105372"/>
        <s v="ORD105373"/>
        <s v="ORD105374"/>
        <s v="ORD105375"/>
        <s v="ORD105376"/>
        <s v="ORD105377"/>
        <s v="ORD105378"/>
        <s v="ORD105379"/>
        <s v="ORD105380"/>
        <s v="ORD105381"/>
        <s v="ORD105382"/>
        <s v="ORD105383"/>
        <s v="ORD105384"/>
        <s v="ORD105385"/>
        <s v="ORD105386"/>
        <s v="ORD105387"/>
        <s v="ORD105388"/>
        <s v="ORD105389"/>
        <s v="ORD105390"/>
        <s v="ORD105391"/>
        <s v="ORD105392"/>
        <s v="ORD105393"/>
        <s v="ORD105394"/>
        <s v="ORD105395"/>
        <s v="ORD105396"/>
        <s v="ORD105397"/>
        <s v="ORD105398"/>
        <s v="ORD105399"/>
        <s v="ORD105400"/>
        <s v="ORD105401"/>
        <s v="ORD105402"/>
        <s v="ORD105403"/>
        <s v="ORD105404"/>
        <s v="ORD105405"/>
        <s v="ORD105406"/>
        <s v="ORD105407"/>
        <s v="ORD105408"/>
        <s v="ORD105409"/>
        <s v="ORD105410"/>
        <s v="ORD105411"/>
        <s v="ORD105412"/>
        <s v="ORD105413"/>
        <s v="ORD105414"/>
        <s v="ORD105415"/>
        <s v="ORD105416"/>
        <s v="ORD105417"/>
        <s v="ORD105418"/>
        <s v="ORD105419"/>
        <s v="ORD105420"/>
        <s v="ORD105421"/>
        <s v="ORD105422"/>
        <s v="ORD105423"/>
        <s v="ORD105424"/>
        <s v="ORD105425"/>
        <s v="ORD105426"/>
        <s v="ORD105427"/>
        <s v="ORD105428"/>
        <s v="ORD105429"/>
        <s v="ORD105430"/>
        <s v="ORD105431"/>
        <s v="ORD105432"/>
        <s v="ORD105433"/>
        <s v="ORD105434"/>
        <s v="ORD105435"/>
        <s v="ORD105436"/>
        <s v="ORD105437"/>
        <s v="ORD105438"/>
        <s v="ORD105439"/>
        <s v="ORD105440"/>
        <s v="ORD105441"/>
        <s v="ORD105442"/>
        <s v="ORD105443"/>
        <s v="ORD105444"/>
        <s v="ORD105445"/>
        <s v="ORD105446"/>
        <s v="ORD105447"/>
        <s v="ORD105448"/>
        <s v="ORD105449"/>
        <s v="ORD105450"/>
        <s v="ORD105451"/>
        <s v="ORD105452"/>
        <s v="ORD105453"/>
        <s v="ORD105454"/>
        <s v="ORD105455"/>
        <s v="ORD105456"/>
        <s v="ORD105457"/>
        <s v="ORD105458"/>
        <s v="ORD105459"/>
        <s v="ORD105460"/>
        <s v="ORD105461"/>
        <s v="ORD105462"/>
        <s v="ORD105463"/>
        <s v="ORD105464"/>
        <s v="ORD105465"/>
        <s v="ORD105466"/>
        <s v="ORD105467"/>
        <s v="ORD105468"/>
        <s v="ORD105469"/>
        <s v="ORD105470"/>
        <s v="ORD105471"/>
        <s v="ORD105472"/>
        <s v="ORD105473"/>
        <s v="ORD105474"/>
        <s v="ORD105475"/>
        <s v="ORD105476"/>
        <s v="ORD105477"/>
        <s v="ORD105478"/>
        <s v="ORD105479"/>
        <s v="ORD105480"/>
        <s v="ORD105481"/>
        <s v="ORD105482"/>
        <s v="ORD105483"/>
        <s v="ORD105484"/>
        <s v="ORD105485"/>
        <s v="ORD105486"/>
        <s v="ORD105487"/>
        <s v="ORD105488"/>
        <s v="ORD105489"/>
        <s v="ORD105490"/>
        <s v="ORD105491"/>
        <s v="ORD105492"/>
        <s v="ORD105493"/>
        <s v="ORD105494"/>
        <s v="ORD105495"/>
        <s v="ORD105496"/>
        <s v="ORD105497"/>
        <s v="ORD105498"/>
        <s v="ORD105499"/>
        <s v="ORD105500"/>
        <s v="ORD105501"/>
        <s v="ORD105502"/>
        <s v="ORD105503"/>
        <s v="ORD105504"/>
        <s v="ORD105505"/>
        <s v="ORD105506"/>
        <s v="ORD105507"/>
        <s v="ORD105508"/>
        <s v="ORD105509"/>
        <s v="ORD105510"/>
        <s v="ORD105511"/>
        <s v="ORD105512"/>
        <s v="ORD105513"/>
        <s v="ORD105514"/>
        <s v="ORD105515"/>
        <s v="ORD105516"/>
        <s v="ORD105517"/>
        <s v="ORD105518"/>
        <s v="ORD105519"/>
        <s v="ORD105520"/>
        <s v="ORD105521"/>
        <s v="ORD105522"/>
        <s v="ORD105523"/>
        <s v="ORD105524"/>
        <s v="ORD105525"/>
        <s v="ORD105526"/>
        <s v="ORD105527"/>
        <s v="ORD105528"/>
        <s v="ORD105529"/>
        <s v="ORD105530"/>
        <s v="ORD105531"/>
        <s v="ORD105532"/>
        <s v="ORD105533"/>
        <s v="ORD105534"/>
        <s v="ORD105535"/>
        <s v="ORD105536"/>
        <s v="ORD105537"/>
        <s v="ORD105538"/>
        <s v="ORD105539"/>
        <s v="ORD105540"/>
        <s v="ORD105541"/>
        <s v="ORD105542"/>
        <s v="ORD105543"/>
        <s v="ORD105544"/>
        <s v="ORD105545"/>
        <s v="ORD105546"/>
        <s v="ORD105547"/>
        <s v="ORD105548"/>
        <s v="ORD105549"/>
        <s v="ORD105550"/>
        <s v="ORD105551"/>
        <s v="ORD105552"/>
        <s v="ORD105553"/>
        <s v="ORD105554"/>
        <s v="ORD105555"/>
        <s v="ORD105556"/>
        <s v="ORD105557"/>
        <s v="ORD105558"/>
        <s v="ORD105559"/>
        <s v="ORD105560"/>
        <s v="ORD105561"/>
        <s v="ORD105562"/>
        <s v="ORD105563"/>
        <s v="ORD105564"/>
        <s v="ORD105565"/>
        <s v="ORD105566"/>
        <s v="ORD105567"/>
        <s v="ORD105568"/>
        <s v="ORD105569"/>
        <s v="ORD105570"/>
        <s v="ORD105571"/>
        <s v="ORD105572"/>
        <s v="ORD105573"/>
        <s v="ORD105574"/>
        <s v="ORD105575"/>
        <s v="ORD105576"/>
        <s v="ORD105577"/>
        <s v="ORD105578"/>
        <s v="ORD105579"/>
        <s v="ORD105580"/>
        <s v="ORD105581"/>
        <s v="ORD105582"/>
        <s v="ORD105583"/>
        <s v="ORD105584"/>
        <s v="ORD105585"/>
        <s v="ORD105586"/>
        <s v="ORD105587"/>
        <s v="ORD105588"/>
        <s v="ORD105589"/>
        <s v="ORD105590"/>
        <s v="ORD105591"/>
        <s v="ORD105592"/>
        <s v="ORD105593"/>
        <s v="ORD105594"/>
        <s v="ORD105595"/>
        <s v="ORD105596"/>
        <s v="ORD105597"/>
        <s v="ORD105598"/>
        <s v="ORD105599"/>
        <s v="ORD105600"/>
        <s v="ORD105601"/>
        <s v="ORD105602"/>
        <s v="ORD105603"/>
        <s v="ORD105604"/>
        <s v="ORD105605"/>
        <s v="ORD105606"/>
        <s v="ORD105607"/>
        <s v="ORD105608"/>
        <s v="ORD105609"/>
        <s v="ORD105610"/>
        <s v="ORD105611"/>
        <s v="ORD105612"/>
        <s v="ORD105613"/>
        <s v="ORD105614"/>
        <s v="ORD105615"/>
        <s v="ORD105616"/>
        <s v="ORD105617"/>
        <s v="ORD105618"/>
        <s v="ORD105619"/>
        <s v="ORD105620"/>
        <s v="ORD105621"/>
        <s v="ORD105622"/>
        <s v="ORD105623"/>
        <s v="ORD105624"/>
        <s v="ORD105625"/>
        <s v="ORD105626"/>
        <s v="ORD105627"/>
        <s v="ORD105628"/>
        <s v="ORD105629"/>
        <s v="ORD105630"/>
        <s v="ORD105631"/>
        <s v="ORD105632"/>
        <s v="ORD105633"/>
        <s v="ORD105634"/>
        <s v="ORD105635"/>
        <s v="ORD105636"/>
        <s v="ORD105637"/>
        <s v="ORD105638"/>
        <s v="ORD105639"/>
        <s v="ORD105640"/>
        <s v="ORD105641"/>
        <s v="ORD105642"/>
        <s v="ORD105643"/>
        <s v="ORD105644"/>
        <s v="ORD105645"/>
        <s v="ORD105646"/>
        <s v="ORD105647"/>
        <s v="ORD105648"/>
        <s v="ORD105649"/>
        <s v="ORD105650"/>
        <s v="ORD105651"/>
        <s v="ORD105652"/>
        <s v="ORD105653"/>
        <s v="ORD105654"/>
        <s v="ORD105655"/>
        <s v="ORD105656"/>
        <s v="ORD105657"/>
        <s v="ORD105658"/>
        <s v="ORD105659"/>
        <s v="ORD105660"/>
        <s v="ORD105661"/>
        <s v="ORD105662"/>
        <s v="ORD105663"/>
        <s v="ORD105664"/>
        <s v="ORD105665"/>
        <s v="ORD105666"/>
        <s v="ORD105667"/>
        <s v="ORD105668"/>
        <s v="ORD105669"/>
        <s v="ORD105670"/>
        <s v="ORD105671"/>
        <s v="ORD105672"/>
        <s v="ORD105673"/>
        <s v="ORD105674"/>
        <s v="ORD105675"/>
        <s v="ORD105676"/>
        <s v="ORD105677"/>
        <s v="ORD105678"/>
        <s v="ORD105679"/>
        <s v="ORD105680"/>
        <s v="ORD105681"/>
        <s v="ORD105682"/>
        <s v="ORD105683"/>
        <s v="ORD105684"/>
        <s v="ORD105685"/>
        <s v="ORD105686"/>
        <s v="ORD105687"/>
        <s v="ORD105688"/>
        <s v="ORD105689"/>
        <s v="ORD105690"/>
        <s v="ORD105691"/>
        <s v="ORD105692"/>
        <s v="ORD105693"/>
        <s v="ORD105694"/>
        <s v="ORD105695"/>
        <s v="ORD105696"/>
        <s v="ORD105697"/>
        <s v="ORD105698"/>
        <s v="ORD105699"/>
        <s v="ORD105700"/>
        <s v="ORD105701"/>
        <s v="ORD105702"/>
        <s v="ORD105703"/>
        <s v="ORD105704"/>
        <s v="ORD105705"/>
        <s v="ORD105706"/>
        <s v="ORD105707"/>
        <s v="ORD105708"/>
        <s v="ORD105709"/>
        <s v="ORD105710"/>
        <s v="ORD105711"/>
        <s v="ORD105712"/>
        <s v="ORD105713"/>
        <s v="ORD105714"/>
        <s v="ORD105715"/>
        <s v="ORD105716"/>
        <s v="ORD105717"/>
        <s v="ORD105718"/>
        <s v="ORD105719"/>
        <s v="ORD105720"/>
        <s v="ORD105721"/>
        <s v="ORD105722"/>
        <s v="ORD105723"/>
        <s v="ORD105724"/>
        <s v="ORD105725"/>
        <s v="ORD105726"/>
        <s v="ORD105727"/>
        <s v="ORD105728"/>
        <s v="ORD105729"/>
        <s v="ORD105730"/>
        <s v="ORD105731"/>
        <s v="ORD105732"/>
        <s v="ORD105733"/>
        <s v="ORD105734"/>
        <s v="ORD105735"/>
        <s v="ORD105736"/>
        <s v="ORD105737"/>
        <s v="ORD105738"/>
        <s v="ORD105739"/>
        <s v="ORD105740"/>
        <s v="ORD105741"/>
        <s v="ORD105742"/>
        <s v="ORD105743"/>
        <s v="ORD105744"/>
        <s v="ORD105745"/>
        <s v="ORD105746"/>
        <s v="ORD105747"/>
        <s v="ORD105748"/>
        <s v="ORD105749"/>
        <s v="ORD105750"/>
        <s v="ORD105751"/>
        <s v="ORD105752"/>
        <s v="ORD105753"/>
        <s v="ORD105754"/>
        <s v="ORD105755"/>
        <s v="ORD105756"/>
        <s v="ORD105757"/>
        <s v="ORD105758"/>
        <s v="ORD105759"/>
        <s v="ORD105760"/>
        <s v="ORD105761"/>
        <s v="ORD105762"/>
        <s v="ORD105763"/>
        <s v="ORD105764"/>
        <s v="ORD105765"/>
        <s v="ORD105766"/>
        <s v="ORD105767"/>
        <s v="ORD105768"/>
        <s v="ORD105769"/>
        <s v="ORD105770"/>
        <s v="ORD105771"/>
        <s v="ORD105772"/>
        <s v="ORD105773"/>
        <s v="ORD105774"/>
        <s v="ORD105775"/>
        <s v="ORD105776"/>
        <s v="ORD105777"/>
        <s v="ORD105778"/>
        <s v="ORD105779"/>
        <s v="ORD105780"/>
        <s v="ORD105781"/>
        <s v="ORD105782"/>
        <s v="ORD105783"/>
        <s v="ORD105784"/>
        <s v="ORD105785"/>
        <s v="ORD105786"/>
        <s v="ORD105787"/>
        <s v="ORD105788"/>
        <s v="ORD105789"/>
        <s v="ORD105790"/>
        <s v="ORD105791"/>
        <s v="ORD105792"/>
        <s v="ORD105793"/>
        <s v="ORD105794"/>
        <s v="ORD105795"/>
        <s v="ORD105796"/>
        <s v="ORD105797"/>
        <s v="ORD105798"/>
        <s v="ORD105799"/>
        <s v="ORD105800"/>
        <s v="ORD105801"/>
        <s v="ORD105802"/>
        <s v="ORD105803"/>
        <s v="ORD105804"/>
        <s v="ORD105805"/>
        <s v="ORD105806"/>
        <s v="ORD105807"/>
        <s v="ORD105808"/>
        <s v="ORD105809"/>
        <s v="ORD105810"/>
        <s v="ORD105811"/>
        <s v="ORD105812"/>
        <s v="ORD105813"/>
        <s v="ORD105814"/>
        <s v="ORD105815"/>
        <s v="ORD105816"/>
        <s v="ORD105817"/>
        <s v="ORD105818"/>
        <s v="ORD105819"/>
        <s v="ORD105820"/>
        <s v="ORD105821"/>
        <s v="ORD105822"/>
        <s v="ORD105823"/>
        <s v="ORD105824"/>
        <s v="ORD105825"/>
        <s v="ORD105826"/>
        <s v="ORD105827"/>
        <s v="ORD105828"/>
        <s v="ORD105829"/>
        <s v="ORD105830"/>
        <s v="ORD105831"/>
        <s v="ORD105832"/>
        <s v="ORD105833"/>
        <s v="ORD105834"/>
        <s v="ORD105835"/>
        <s v="ORD105836"/>
        <s v="ORD105837"/>
        <s v="ORD105838"/>
        <s v="ORD105839"/>
        <s v="ORD105840"/>
        <s v="ORD105841"/>
        <s v="ORD105842"/>
        <s v="ORD105843"/>
        <s v="ORD105844"/>
        <s v="ORD105845"/>
        <s v="ORD105846"/>
        <s v="ORD105847"/>
        <s v="ORD105848"/>
        <s v="ORD105849"/>
        <s v="ORD105850"/>
        <s v="ORD105851"/>
        <s v="ORD105852"/>
        <s v="ORD105853"/>
        <s v="ORD105854"/>
        <s v="ORD105855"/>
        <s v="ORD105856"/>
        <s v="ORD105857"/>
        <s v="ORD105858"/>
        <s v="ORD105859"/>
        <s v="ORD105860"/>
        <s v="ORD105861"/>
        <s v="ORD105862"/>
        <s v="ORD105863"/>
        <s v="ORD105864"/>
        <s v="ORD105865"/>
        <s v="ORD105866"/>
        <s v="ORD105867"/>
        <s v="ORD105868"/>
        <s v="ORD105869"/>
        <s v="ORD105870"/>
        <s v="ORD105871"/>
        <s v="ORD105872"/>
        <s v="ORD105873"/>
        <s v="ORD105874"/>
        <s v="ORD105875"/>
        <s v="ORD105876"/>
        <s v="ORD105877"/>
        <s v="ORD105878"/>
        <s v="ORD105879"/>
        <s v="ORD105880"/>
        <s v="ORD105881"/>
        <s v="ORD105882"/>
        <s v="ORD105883"/>
        <s v="ORD105884"/>
        <s v="ORD105885"/>
        <s v="ORD105886"/>
        <s v="ORD105887"/>
        <s v="ORD105888"/>
        <s v="ORD105889"/>
        <s v="ORD105890"/>
        <s v="ORD105891"/>
        <s v="ORD105892"/>
        <s v="ORD105893"/>
        <s v="ORD105894"/>
        <s v="ORD105895"/>
        <s v="ORD105896"/>
        <s v="ORD105897"/>
        <s v="ORD105898"/>
        <s v="ORD105899"/>
        <s v="ORD105900"/>
        <s v="ORD105901"/>
        <s v="ORD105902"/>
        <s v="ORD105903"/>
        <s v="ORD105904"/>
        <s v="ORD105905"/>
        <s v="ORD105906"/>
        <s v="ORD105907"/>
        <s v="ORD105908"/>
        <s v="ORD105909"/>
        <s v="ORD105910"/>
        <s v="ORD105911"/>
        <s v="ORD105912"/>
        <s v="ORD105913"/>
        <s v="ORD105914"/>
        <s v="ORD105915"/>
        <s v="ORD105916"/>
        <s v="ORD105917"/>
        <s v="ORD105918"/>
        <s v="ORD105919"/>
        <s v="ORD105920"/>
        <s v="ORD105921"/>
        <s v="ORD105922"/>
        <s v="ORD105923"/>
        <s v="ORD105924"/>
        <s v="ORD105925"/>
        <s v="ORD105926"/>
        <s v="ORD105927"/>
        <s v="ORD105928"/>
        <s v="ORD105929"/>
        <s v="ORD105930"/>
        <s v="ORD105931"/>
        <s v="ORD105932"/>
        <s v="ORD105933"/>
        <s v="ORD105934"/>
        <s v="ORD105935"/>
        <s v="ORD105936"/>
        <s v="ORD105937"/>
        <s v="ORD105938"/>
        <s v="ORD105939"/>
        <s v="ORD105940"/>
        <s v="ORD105941"/>
        <s v="ORD105942"/>
        <s v="ORD105943"/>
        <s v="ORD105944"/>
        <s v="ORD105945"/>
        <s v="ORD105946"/>
        <s v="ORD105947"/>
        <s v="ORD105948"/>
        <s v="ORD105949"/>
        <s v="ORD105950"/>
        <s v="ORD105951"/>
        <s v="ORD105952"/>
        <s v="ORD105953"/>
        <s v="ORD105954"/>
        <s v="ORD105955"/>
        <s v="ORD105956"/>
        <s v="ORD105957"/>
        <s v="ORD105958"/>
        <s v="ORD105959"/>
        <s v="ORD105960"/>
        <s v="ORD105961"/>
        <s v="ORD105962"/>
        <s v="ORD105963"/>
        <s v="ORD105964"/>
        <s v="ORD105965"/>
        <s v="ORD105966"/>
        <s v="ORD105967"/>
        <s v="ORD105968"/>
        <s v="ORD105969"/>
        <s v="ORD105970"/>
        <s v="ORD105971"/>
        <s v="ORD105972"/>
        <s v="ORD105973"/>
        <s v="ORD105974"/>
        <s v="ORD105975"/>
        <s v="ORD105976"/>
        <s v="ORD105977"/>
        <s v="ORD105978"/>
        <s v="ORD105979"/>
        <s v="ORD105980"/>
        <s v="ORD105981"/>
        <s v="ORD105982"/>
        <s v="ORD105983"/>
        <s v="ORD105984"/>
        <s v="ORD105985"/>
        <s v="ORD105986"/>
        <s v="ORD105987"/>
        <s v="ORD105988"/>
        <s v="ORD105989"/>
        <s v="ORD105990"/>
        <s v="ORD105991"/>
        <s v="ORD105992"/>
        <s v="ORD105993"/>
        <s v="ORD105994"/>
        <s v="ORD105995"/>
        <s v="ORD105996"/>
        <s v="ORD105997"/>
        <s v="ORD105998"/>
        <s v="ORD105999"/>
        <s v="ORD106000"/>
        <s v="ORD106001"/>
        <s v="ORD106002"/>
        <s v="ORD106003"/>
        <s v="ORD106004"/>
        <s v="ORD106005"/>
        <s v="ORD106006"/>
        <s v="ORD106007"/>
        <s v="ORD106008"/>
        <s v="ORD106009"/>
        <s v="ORD106010"/>
        <s v="ORD106011"/>
        <s v="ORD106012"/>
        <s v="ORD106013"/>
        <s v="ORD106014"/>
        <s v="ORD106015"/>
        <s v="ORD106016"/>
        <s v="ORD106017"/>
        <s v="ORD106018"/>
        <s v="ORD106019"/>
        <s v="ORD106020"/>
        <s v="ORD106021"/>
        <s v="ORD106022"/>
        <s v="ORD106023"/>
        <s v="ORD106024"/>
        <s v="ORD106025"/>
        <s v="ORD106026"/>
        <s v="ORD106027"/>
        <s v="ORD106028"/>
        <s v="ORD106029"/>
        <s v="ORD106030"/>
        <s v="ORD106031"/>
        <s v="ORD106032"/>
        <s v="ORD106033"/>
        <s v="ORD106034"/>
        <s v="ORD106035"/>
        <s v="ORD106036"/>
        <s v="ORD106037"/>
        <s v="ORD106038"/>
        <s v="ORD106039"/>
        <s v="ORD106040"/>
        <s v="ORD106041"/>
        <s v="ORD106042"/>
        <s v="ORD106043"/>
        <s v="ORD106044"/>
        <s v="ORD106045"/>
        <s v="ORD106046"/>
        <s v="ORD106047"/>
        <s v="ORD106048"/>
        <s v="ORD106049"/>
        <s v="ORD106050"/>
        <s v="ORD106051"/>
        <s v="ORD106052"/>
        <s v="ORD106053"/>
        <s v="ORD106054"/>
        <s v="ORD106055"/>
        <s v="ORD106056"/>
        <s v="ORD106057"/>
        <s v="ORD106058"/>
        <s v="ORD106059"/>
        <s v="ORD106060"/>
        <s v="ORD106061"/>
        <s v="ORD106062"/>
        <s v="ORD106063"/>
        <s v="ORD106064"/>
        <s v="ORD106065"/>
        <s v="ORD106066"/>
        <s v="ORD106067"/>
        <s v="ORD106068"/>
        <s v="ORD106069"/>
        <s v="ORD106070"/>
        <s v="ORD106071"/>
        <s v="ORD106072"/>
        <s v="ORD106073"/>
        <s v="ORD106074"/>
        <s v="ORD106075"/>
        <s v="ORD106076"/>
        <s v="ORD106077"/>
        <s v="ORD106078"/>
        <s v="ORD106079"/>
        <s v="ORD106080"/>
        <s v="ORD106081"/>
        <s v="ORD106082"/>
        <s v="ORD106083"/>
        <s v="ORD106084"/>
        <s v="ORD106085"/>
        <s v="ORD106086"/>
        <s v="ORD106087"/>
        <s v="ORD106088"/>
        <s v="ORD106089"/>
        <s v="ORD106090"/>
        <s v="ORD106091"/>
        <s v="ORD106092"/>
        <s v="ORD106093"/>
        <s v="ORD106094"/>
        <s v="ORD106095"/>
        <s v="ORD106096"/>
        <s v="ORD106097"/>
        <s v="ORD106098"/>
        <s v="ORD106099"/>
        <s v="ORD106100"/>
        <s v="ORD106101"/>
        <s v="ORD106102"/>
        <s v="ORD106103"/>
        <s v="ORD106104"/>
        <s v="ORD106105"/>
        <s v="ORD106106"/>
        <s v="ORD106107"/>
        <s v="ORD106108"/>
        <s v="ORD106109"/>
        <s v="ORD106110"/>
        <s v="ORD106111"/>
        <s v="ORD106112"/>
        <s v="ORD106113"/>
        <s v="ORD106114"/>
        <s v="ORD106115"/>
        <s v="ORD106116"/>
        <s v="ORD106117"/>
        <s v="ORD106118"/>
        <s v="ORD106119"/>
        <s v="ORD106120"/>
        <s v="ORD106121"/>
        <s v="ORD106122"/>
        <s v="ORD106123"/>
        <s v="ORD106124"/>
        <s v="ORD106125"/>
        <s v="ORD106126"/>
        <s v="ORD106127"/>
        <s v="ORD106128"/>
        <s v="ORD106129"/>
        <s v="ORD106130"/>
        <s v="ORD106131"/>
        <s v="ORD106132"/>
        <s v="ORD106133"/>
        <s v="ORD106134"/>
        <s v="ORD106135"/>
        <s v="ORD106136"/>
        <s v="ORD106137"/>
        <s v="ORD106138"/>
        <s v="ORD106139"/>
        <s v="ORD106140"/>
        <s v="ORD106141"/>
        <s v="ORD106142"/>
        <s v="ORD106143"/>
        <s v="ORD106144"/>
        <s v="ORD106145"/>
        <s v="ORD106146"/>
        <s v="ORD106147"/>
        <s v="ORD106148"/>
        <s v="ORD106149"/>
        <s v="ORD106150"/>
        <s v="ORD106151"/>
        <s v="ORD106152"/>
        <s v="ORD106153"/>
        <s v="ORD106154"/>
        <s v="ORD106155"/>
        <s v="ORD106156"/>
        <s v="ORD106157"/>
        <s v="ORD106158"/>
        <s v="ORD106159"/>
        <s v="ORD106160"/>
        <s v="ORD106161"/>
        <s v="ORD106162"/>
        <s v="ORD106163"/>
        <s v="ORD106164"/>
        <s v="ORD106165"/>
        <s v="ORD106166"/>
        <s v="ORD106167"/>
        <s v="ORD106168"/>
        <s v="ORD106169"/>
        <s v="ORD106170"/>
        <s v="ORD106171"/>
        <s v="ORD106172"/>
        <s v="ORD106173"/>
        <s v="ORD106174"/>
        <s v="ORD106175"/>
        <s v="ORD106176"/>
        <s v="ORD106177"/>
        <s v="ORD106178"/>
        <s v="ORD106179"/>
        <s v="ORD106180"/>
        <s v="ORD106181"/>
        <s v="ORD106182"/>
        <s v="ORD106183"/>
        <s v="ORD106184"/>
        <s v="ORD106185"/>
        <s v="ORD106186"/>
        <s v="ORD106187"/>
        <s v="ORD106188"/>
        <s v="ORD106189"/>
        <s v="ORD106190"/>
        <s v="ORD106191"/>
        <s v="ORD106192"/>
        <s v="ORD106193"/>
        <s v="ORD106194"/>
        <s v="ORD106195"/>
        <s v="ORD106196"/>
        <s v="ORD106197"/>
        <s v="ORD106198"/>
        <s v="ORD106199"/>
        <s v="ORD106200"/>
        <s v="ORD106201"/>
        <s v="ORD106202"/>
        <s v="ORD106203"/>
        <s v="ORD106204"/>
        <s v="ORD106205"/>
        <s v="ORD106206"/>
        <s v="ORD106207"/>
        <s v="ORD106208"/>
        <s v="ORD106209"/>
        <s v="ORD106210"/>
        <s v="ORD106211"/>
        <s v="ORD106212"/>
        <s v="ORD106213"/>
        <s v="ORD106214"/>
        <s v="ORD106215"/>
        <s v="ORD106216"/>
        <s v="ORD106217"/>
        <s v="ORD106218"/>
        <s v="ORD106219"/>
        <s v="ORD106220"/>
        <s v="ORD106221"/>
        <s v="ORD106222"/>
        <s v="ORD106223"/>
        <s v="ORD106224"/>
        <s v="ORD106225"/>
        <s v="ORD106226"/>
        <s v="ORD106227"/>
        <s v="ORD106228"/>
        <s v="ORD106229"/>
        <s v="ORD106230"/>
        <s v="ORD106231"/>
        <s v="ORD106232"/>
        <s v="ORD106233"/>
        <s v="ORD106234"/>
        <s v="ORD106235"/>
        <s v="ORD106236"/>
        <s v="ORD106237"/>
        <s v="ORD106238"/>
        <s v="ORD106239"/>
        <s v="ORD106240"/>
        <s v="ORD106241"/>
        <s v="ORD106242"/>
        <s v="ORD106243"/>
        <s v="ORD106244"/>
        <s v="ORD106245"/>
        <s v="ORD106246"/>
        <s v="ORD106247"/>
        <s v="ORD106248"/>
        <s v="ORD106249"/>
        <s v="ORD106250"/>
        <s v="ORD106251"/>
        <s v="ORD106252"/>
        <s v="ORD106253"/>
        <s v="ORD106254"/>
        <s v="ORD106255"/>
        <s v="ORD106256"/>
        <s v="ORD106257"/>
        <s v="ORD106258"/>
        <s v="ORD106259"/>
        <s v="ORD106260"/>
        <s v="ORD106261"/>
        <s v="ORD106262"/>
        <s v="ORD106263"/>
        <s v="ORD106264"/>
        <s v="ORD106265"/>
        <s v="ORD106266"/>
        <s v="ORD106267"/>
        <s v="ORD106268"/>
        <s v="ORD106269"/>
        <s v="ORD106270"/>
        <s v="ORD106271"/>
        <s v="ORD106272"/>
        <s v="ORD106273"/>
        <s v="ORD106274"/>
        <s v="ORD106275"/>
        <s v="ORD106276"/>
        <s v="ORD106277"/>
        <s v="ORD106278"/>
        <s v="ORD106279"/>
        <s v="ORD106280"/>
        <s v="ORD106281"/>
        <s v="ORD106282"/>
        <s v="ORD106283"/>
        <s v="ORD106284"/>
        <s v="ORD106285"/>
        <s v="ORD106286"/>
        <s v="ORD106287"/>
        <s v="ORD106288"/>
        <s v="ORD106289"/>
        <s v="ORD106290"/>
        <s v="ORD106291"/>
        <s v="ORD106292"/>
        <s v="ORD106293"/>
        <s v="ORD106294"/>
        <s v="ORD106295"/>
        <s v="ORD106296"/>
        <s v="ORD106297"/>
        <s v="ORD106298"/>
        <s v="ORD106299"/>
        <s v="ORD106300"/>
        <s v="ORD106301"/>
        <s v="ORD106302"/>
        <s v="ORD106303"/>
        <s v="ORD106304"/>
        <s v="ORD106305"/>
        <s v="ORD106306"/>
        <s v="ORD106307"/>
        <s v="ORD106308"/>
        <s v="ORD106309"/>
        <s v="ORD106310"/>
        <s v="ORD106311"/>
        <s v="ORD106312"/>
        <s v="ORD106313"/>
        <s v="ORD106314"/>
        <s v="ORD106315"/>
        <s v="ORD106316"/>
        <s v="ORD106317"/>
        <s v="ORD106318"/>
        <s v="ORD106319"/>
        <s v="ORD106320"/>
        <s v="ORD106321"/>
        <s v="ORD106322"/>
        <s v="ORD106323"/>
        <s v="ORD106324"/>
        <s v="ORD106325"/>
        <s v="ORD106326"/>
        <s v="ORD106327"/>
        <s v="ORD106328"/>
        <s v="ORD106329"/>
        <s v="ORD106330"/>
        <s v="ORD106331"/>
        <s v="ORD106332"/>
        <s v="ORD106333"/>
        <s v="ORD106334"/>
        <s v="ORD106335"/>
        <s v="ORD106336"/>
        <s v="ORD106337"/>
        <s v="ORD106338"/>
        <s v="ORD106339"/>
        <s v="ORD106340"/>
        <s v="ORD106341"/>
        <s v="ORD106342"/>
        <s v="ORD106343"/>
        <s v="ORD106344"/>
        <s v="ORD106345"/>
        <s v="ORD106346"/>
        <s v="ORD106347"/>
        <s v="ORD106348"/>
        <s v="ORD106349"/>
        <s v="ORD106350"/>
        <s v="ORD106351"/>
        <s v="ORD106352"/>
        <s v="ORD106353"/>
        <s v="ORD106354"/>
        <s v="ORD106355"/>
        <s v="ORD106356"/>
        <s v="ORD106357"/>
        <s v="ORD106358"/>
        <s v="ORD106359"/>
        <s v="ORD106360"/>
        <s v="ORD106361"/>
        <s v="ORD106362"/>
        <s v="ORD106363"/>
        <s v="ORD106364"/>
        <s v="ORD106365"/>
        <s v="ORD106366"/>
        <s v="ORD106367"/>
        <s v="ORD106368"/>
        <s v="ORD106369"/>
        <s v="ORD106370"/>
        <s v="ORD106371"/>
        <s v="ORD106372"/>
        <s v="ORD106373"/>
        <s v="ORD106374"/>
        <s v="ORD106375"/>
        <s v="ORD106376"/>
        <s v="ORD106377"/>
        <s v="ORD106378"/>
        <s v="ORD106379"/>
        <s v="ORD106380"/>
        <s v="ORD106381"/>
        <s v="ORD106382"/>
        <s v="ORD106383"/>
        <s v="ORD106384"/>
        <s v="ORD106385"/>
        <s v="ORD106386"/>
        <s v="ORD106387"/>
        <s v="ORD106388"/>
        <s v="ORD106389"/>
        <s v="ORD106390"/>
        <s v="ORD106391"/>
        <s v="ORD106392"/>
        <s v="ORD106393"/>
        <s v="ORD106394"/>
        <s v="ORD106395"/>
        <s v="ORD106396"/>
        <s v="ORD106397"/>
        <s v="ORD106398"/>
        <s v="ORD106399"/>
        <s v="ORD106400"/>
        <s v="ORD106401"/>
        <s v="ORD106402"/>
        <s v="ORD106403"/>
        <s v="ORD106404"/>
        <s v="ORD106405"/>
        <s v="ORD106406"/>
        <s v="ORD106407"/>
        <s v="ORD106408"/>
        <s v="ORD106409"/>
        <s v="ORD106410"/>
        <s v="ORD106411"/>
        <s v="ORD106412"/>
        <s v="ORD106413"/>
        <s v="ORD106414"/>
        <s v="ORD106415"/>
        <s v="ORD106416"/>
        <s v="ORD106417"/>
        <s v="ORD106418"/>
        <s v="ORD106419"/>
        <s v="ORD106420"/>
        <s v="ORD106421"/>
        <s v="ORD106422"/>
        <s v="ORD106423"/>
        <s v="ORD106424"/>
        <s v="ORD106425"/>
        <s v="ORD106426"/>
        <s v="ORD106427"/>
        <s v="ORD106428"/>
        <s v="ORD106429"/>
        <s v="ORD106430"/>
        <s v="ORD106431"/>
        <s v="ORD106432"/>
        <s v="ORD106433"/>
        <s v="ORD106434"/>
        <s v="ORD106435"/>
        <s v="ORD106436"/>
        <s v="ORD106437"/>
        <s v="ORD106438"/>
        <s v="ORD106439"/>
        <s v="ORD106440"/>
        <s v="ORD106441"/>
        <s v="ORD106442"/>
        <s v="ORD106443"/>
        <s v="ORD106444"/>
        <s v="ORD106445"/>
        <s v="ORD106446"/>
        <s v="ORD106447"/>
        <s v="ORD106448"/>
        <s v="ORD106449"/>
        <s v="ORD106450"/>
        <s v="ORD106451"/>
        <s v="ORD106452"/>
        <s v="ORD106453"/>
        <s v="ORD106454"/>
        <s v="ORD106455"/>
        <s v="ORD106456"/>
        <s v="ORD106457"/>
        <s v="ORD106458"/>
        <s v="ORD106459"/>
        <s v="ORD106460"/>
        <s v="ORD106461"/>
        <s v="ORD106462"/>
        <s v="ORD106463"/>
        <s v="ORD106464"/>
        <s v="ORD106465"/>
        <s v="ORD106466"/>
        <s v="ORD106467"/>
        <s v="ORD106468"/>
        <s v="ORD106469"/>
        <s v="ORD106470"/>
        <s v="ORD106471"/>
        <s v="ORD106472"/>
        <s v="ORD106473"/>
        <s v="ORD106474"/>
        <s v="ORD106475"/>
        <s v="ORD106476"/>
        <s v="ORD106477"/>
        <s v="ORD106478"/>
        <s v="ORD106479"/>
        <s v="ORD106480"/>
        <s v="ORD106481"/>
        <s v="ORD106482"/>
        <s v="ORD106483"/>
        <s v="ORD106484"/>
        <s v="ORD106485"/>
        <s v="ORD106486"/>
        <s v="ORD106487"/>
        <s v="ORD106488"/>
        <s v="ORD106489"/>
        <s v="ORD106490"/>
        <s v="ORD106491"/>
        <s v="ORD106492"/>
        <s v="ORD106493"/>
        <s v="ORD106494"/>
        <s v="ORD106495"/>
        <s v="ORD106496"/>
        <s v="ORD106497"/>
        <s v="ORD106498"/>
        <s v="ORD106499"/>
        <s v="ORD106500"/>
        <s v="ORD106501"/>
        <s v="ORD106502"/>
        <s v="ORD106503"/>
        <s v="ORD106504"/>
        <s v="ORD106505"/>
        <s v="ORD106506"/>
        <s v="ORD106507"/>
        <s v="ORD106508"/>
        <s v="ORD106509"/>
        <s v="ORD106510"/>
        <s v="ORD106511"/>
        <s v="ORD106512"/>
        <s v="ORD106513"/>
        <s v="ORD106514"/>
        <s v="ORD106515"/>
        <s v="ORD106516"/>
        <s v="ORD106517"/>
        <s v="ORD106518"/>
        <s v="ORD106519"/>
        <s v="ORD106520"/>
        <s v="ORD106521"/>
        <s v="ORD106522"/>
        <s v="ORD106523"/>
        <s v="ORD106524"/>
        <s v="ORD106525"/>
        <s v="ORD106526"/>
        <s v="ORD106527"/>
        <s v="ORD106528"/>
        <s v="ORD106529"/>
        <s v="ORD106530"/>
        <s v="ORD106531"/>
        <s v="ORD106532"/>
        <s v="ORD106533"/>
        <s v="ORD106534"/>
        <s v="ORD106535"/>
        <s v="ORD106536"/>
        <s v="ORD106537"/>
        <s v="ORD106538"/>
        <s v="ORD106539"/>
        <s v="ORD106540"/>
        <s v="ORD106541"/>
        <s v="ORD106542"/>
        <s v="ORD106543"/>
        <s v="ORD106544"/>
        <s v="ORD106545"/>
        <s v="ORD106546"/>
        <s v="ORD106547"/>
        <s v="ORD106548"/>
        <s v="ORD106549"/>
        <s v="ORD106550"/>
        <s v="ORD106551"/>
        <s v="ORD106552"/>
        <s v="ORD106553"/>
        <s v="ORD106554"/>
        <s v="ORD106555"/>
        <s v="ORD106556"/>
        <s v="ORD106557"/>
        <s v="ORD106558"/>
        <s v="ORD106559"/>
        <s v="ORD106560"/>
        <s v="ORD106561"/>
        <s v="ORD106562"/>
        <s v="ORD106563"/>
        <s v="ORD106564"/>
        <s v="ORD106565"/>
        <s v="ORD106566"/>
        <s v="ORD106567"/>
        <s v="ORD106568"/>
        <s v="ORD106569"/>
        <s v="ORD106570"/>
        <s v="ORD106571"/>
        <s v="ORD106572"/>
        <s v="ORD106573"/>
        <s v="ORD106574"/>
        <s v="ORD106575"/>
        <s v="ORD106576"/>
        <s v="ORD106577"/>
        <s v="ORD106578"/>
        <s v="ORD106579"/>
        <s v="ORD106580"/>
        <s v="ORD106581"/>
        <s v="ORD106582"/>
        <s v="ORD106583"/>
        <s v="ORD106584"/>
        <s v="ORD106585"/>
        <s v="ORD106586"/>
        <s v="ORD106587"/>
        <s v="ORD106588"/>
        <s v="ORD106589"/>
        <s v="ORD106590"/>
        <s v="ORD106591"/>
        <s v="ORD106592"/>
        <s v="ORD106593"/>
        <s v="ORD106594"/>
        <s v="ORD106595"/>
        <s v="ORD106596"/>
        <s v="ORD106597"/>
        <s v="ORD106598"/>
        <s v="ORD106599"/>
        <s v="ORD106600"/>
        <s v="ORD106601"/>
        <s v="ORD106602"/>
        <s v="ORD106603"/>
        <s v="ORD106604"/>
        <s v="ORD106605"/>
        <s v="ORD106606"/>
        <s v="ORD106607"/>
        <s v="ORD106608"/>
        <s v="ORD106609"/>
        <s v="ORD106610"/>
        <s v="ORD106611"/>
        <s v="ORD106612"/>
        <s v="ORD106613"/>
        <s v="ORD106614"/>
        <s v="ORD106615"/>
        <s v="ORD106616"/>
        <s v="ORD106617"/>
        <s v="ORD106618"/>
        <s v="ORD106619"/>
        <s v="ORD106620"/>
        <s v="ORD106621"/>
        <s v="ORD106622"/>
        <s v="ORD106623"/>
        <s v="ORD106624"/>
        <s v="ORD106625"/>
        <s v="ORD106626"/>
        <s v="ORD106627"/>
        <s v="ORD106628"/>
        <s v="ORD106629"/>
        <s v="ORD106630"/>
        <s v="ORD106631"/>
        <s v="ORD106632"/>
        <s v="ORD106633"/>
        <s v="ORD106634"/>
        <s v="ORD106635"/>
        <s v="ORD106636"/>
        <s v="ORD106637"/>
        <s v="ORD106638"/>
        <s v="ORD106639"/>
        <s v="ORD106640"/>
        <s v="ORD106641"/>
        <s v="ORD106642"/>
        <s v="ORD106643"/>
        <s v="ORD106644"/>
        <s v="ORD106645"/>
        <s v="ORD106646"/>
        <s v="ORD106647"/>
        <s v="ORD106648"/>
        <s v="ORD106649"/>
        <s v="ORD106650"/>
        <s v="ORD106651"/>
        <s v="ORD106652"/>
        <s v="ORD106653"/>
        <s v="ORD106654"/>
        <s v="ORD106655"/>
        <s v="ORD106656"/>
        <s v="ORD106657"/>
        <s v="ORD106658"/>
        <s v="ORD106659"/>
        <s v="ORD106660"/>
        <s v="ORD106661"/>
        <s v="ORD106662"/>
        <s v="ORD106663"/>
        <s v="ORD106664"/>
        <s v="ORD106665"/>
        <s v="ORD106666"/>
        <s v="ORD106667"/>
        <s v="ORD106668"/>
        <s v="ORD106669"/>
        <s v="ORD106670"/>
        <s v="ORD106671"/>
        <s v="ORD106672"/>
        <s v="ORD106673"/>
        <s v="ORD106674"/>
        <s v="ORD106675"/>
        <s v="ORD106676"/>
        <s v="ORD106677"/>
        <s v="ORD106678"/>
        <s v="ORD106679"/>
        <s v="ORD106680"/>
        <s v="ORD106681"/>
        <s v="ORD106682"/>
        <s v="ORD106683"/>
        <s v="ORD106684"/>
        <s v="ORD106685"/>
        <s v="ORD106686"/>
        <s v="ORD106687"/>
        <s v="ORD106688"/>
        <s v="ORD106689"/>
        <s v="ORD106690"/>
        <s v="ORD106691"/>
        <s v="ORD106692"/>
        <s v="ORD106693"/>
        <s v="ORD106694"/>
        <s v="ORD106695"/>
        <s v="ORD106696"/>
        <s v="ORD106697"/>
        <s v="ORD106698"/>
        <s v="ORD106699"/>
        <s v="ORD106700"/>
        <s v="ORD106701"/>
        <s v="ORD106702"/>
        <s v="ORD106703"/>
        <s v="ORD106704"/>
        <s v="ORD106705"/>
        <s v="ORD106706"/>
        <s v="ORD106707"/>
        <s v="ORD106708"/>
        <s v="ORD106709"/>
        <s v="ORD106710"/>
        <s v="ORD106711"/>
        <s v="ORD106712"/>
        <s v="ORD106713"/>
        <s v="ORD106714"/>
        <s v="ORD106715"/>
        <s v="ORD106716"/>
        <s v="ORD106717"/>
        <s v="ORD106718"/>
        <s v="ORD106719"/>
        <s v="ORD106720"/>
        <s v="ORD106721"/>
        <s v="ORD106722"/>
        <s v="ORD106723"/>
        <s v="ORD106724"/>
        <s v="ORD106725"/>
        <s v="ORD106726"/>
        <s v="ORD106727"/>
        <s v="ORD106728"/>
        <s v="ORD106729"/>
        <s v="ORD106730"/>
        <s v="ORD106731"/>
        <s v="ORD106732"/>
        <s v="ORD106733"/>
        <s v="ORD106734"/>
        <s v="ORD106735"/>
        <s v="ORD106736"/>
        <s v="ORD106737"/>
        <s v="ORD106738"/>
        <s v="ORD106739"/>
        <s v="ORD106740"/>
        <s v="ORD106741"/>
        <s v="ORD106742"/>
        <s v="ORD106743"/>
        <s v="ORD106744"/>
        <s v="ORD106745"/>
        <s v="ORD106746"/>
        <s v="ORD106747"/>
        <s v="ORD106748"/>
        <s v="ORD106749"/>
        <s v="ORD106750"/>
        <s v="ORD106751"/>
        <s v="ORD106752"/>
        <s v="ORD106753"/>
        <s v="ORD106754"/>
        <s v="ORD106755"/>
        <s v="ORD106756"/>
        <s v="ORD106757"/>
        <s v="ORD106758"/>
        <s v="ORD106759"/>
        <s v="ORD106760"/>
        <s v="ORD106761"/>
        <s v="ORD106762"/>
        <s v="ORD106763"/>
        <s v="ORD106764"/>
        <s v="ORD106765"/>
        <s v="ORD106766"/>
        <s v="ORD106767"/>
        <s v="ORD106768"/>
        <s v="ORD106769"/>
        <s v="ORD106770"/>
        <s v="ORD106771"/>
        <s v="ORD106772"/>
        <s v="ORD106773"/>
        <s v="ORD106774"/>
        <s v="ORD106775"/>
        <s v="ORD106776"/>
        <s v="ORD106777"/>
        <s v="ORD106778"/>
        <s v="ORD106779"/>
        <s v="ORD106780"/>
        <s v="ORD106781"/>
        <s v="ORD106782"/>
        <s v="ORD106783"/>
        <s v="ORD106784"/>
        <s v="ORD106785"/>
        <s v="ORD106786"/>
        <s v="ORD106787"/>
        <s v="ORD106788"/>
        <s v="ORD106789"/>
        <s v="ORD106790"/>
        <s v="ORD106791"/>
        <s v="ORD106792"/>
        <s v="ORD106793"/>
        <s v="ORD106794"/>
        <s v="ORD106795"/>
        <s v="ORD106796"/>
        <s v="ORD106797"/>
        <s v="ORD106798"/>
        <s v="ORD106799"/>
        <s v="ORD106800"/>
        <s v="ORD106801"/>
        <s v="ORD106802"/>
        <s v="ORD106803"/>
        <s v="ORD106804"/>
        <s v="ORD106805"/>
        <s v="ORD106806"/>
        <s v="ORD106807"/>
        <s v="ORD106808"/>
        <s v="ORD106809"/>
        <s v="ORD106810"/>
        <s v="ORD106811"/>
        <s v="ORD106812"/>
        <s v="ORD106813"/>
        <s v="ORD106814"/>
        <s v="ORD106815"/>
        <s v="ORD106816"/>
        <s v="ORD106817"/>
        <s v="ORD106818"/>
        <s v="ORD106819"/>
        <s v="ORD106820"/>
        <s v="ORD106821"/>
        <s v="ORD106822"/>
        <s v="ORD106823"/>
        <s v="ORD106824"/>
        <s v="ORD106825"/>
        <s v="ORD106826"/>
        <s v="ORD106827"/>
        <s v="ORD106828"/>
        <s v="ORD106829"/>
        <s v="ORD106830"/>
        <s v="ORD106831"/>
        <s v="ORD106832"/>
        <s v="ORD106833"/>
        <s v="ORD106834"/>
        <s v="ORD106835"/>
        <s v="ORD106836"/>
        <s v="ORD106837"/>
        <s v="ORD106838"/>
        <s v="ORD106839"/>
        <s v="ORD106840"/>
        <s v="ORD106841"/>
        <s v="ORD106842"/>
        <s v="ORD106843"/>
        <s v="ORD106844"/>
        <s v="ORD106845"/>
        <s v="ORD106846"/>
        <s v="ORD106847"/>
        <s v="ORD106848"/>
        <s v="ORD106849"/>
        <s v="ORD106850"/>
        <s v="ORD106851"/>
        <s v="ORD106852"/>
        <s v="ORD106853"/>
        <s v="ORD106854"/>
        <s v="ORD106855"/>
        <s v="ORD106856"/>
        <s v="ORD106857"/>
        <s v="ORD106858"/>
        <s v="ORD106859"/>
        <s v="ORD106860"/>
        <s v="ORD106861"/>
        <s v="ORD106862"/>
        <s v="ORD106863"/>
        <s v="ORD106864"/>
        <s v="ORD106865"/>
        <s v="ORD106866"/>
        <s v="ORD106867"/>
        <s v="ORD106868"/>
        <s v="ORD106869"/>
        <s v="ORD106870"/>
        <s v="ORD106871"/>
        <s v="ORD106872"/>
        <s v="ORD106873"/>
        <s v="ORD106874"/>
        <s v="ORD106875"/>
        <s v="ORD106876"/>
        <s v="ORD106877"/>
        <s v="ORD106878"/>
        <s v="ORD106879"/>
        <s v="ORD106880"/>
        <s v="ORD106881"/>
        <s v="ORD106882"/>
        <s v="ORD106883"/>
        <s v="ORD106884"/>
        <s v="ORD106885"/>
        <s v="ORD106886"/>
        <s v="ORD106887"/>
        <s v="ORD106888"/>
        <s v="ORD106889"/>
        <s v="ORD106890"/>
        <s v="ORD106891"/>
        <s v="ORD106892"/>
        <s v="ORD106893"/>
        <s v="ORD106894"/>
        <s v="ORD106895"/>
        <s v="ORD106896"/>
        <s v="ORD106897"/>
        <s v="ORD106898"/>
        <s v="ORD106899"/>
        <s v="ORD106900"/>
        <s v="ORD106901"/>
        <s v="ORD106902"/>
        <s v="ORD106903"/>
        <s v="ORD106904"/>
        <s v="ORD106905"/>
        <s v="ORD106906"/>
        <s v="ORD106907"/>
        <s v="ORD106908"/>
        <s v="ORD106909"/>
        <s v="ORD106910"/>
        <s v="ORD106911"/>
        <s v="ORD106912"/>
        <s v="ORD106913"/>
        <s v="ORD106914"/>
        <s v="ORD106915"/>
        <s v="ORD106916"/>
        <s v="ORD106917"/>
        <s v="ORD106918"/>
        <s v="ORD106919"/>
        <s v="ORD106920"/>
        <s v="ORD106921"/>
        <s v="ORD106922"/>
        <s v="ORD106923"/>
        <s v="ORD106924"/>
        <s v="ORD106925"/>
        <s v="ORD106926"/>
        <s v="ORD106927"/>
        <s v="ORD106928"/>
        <s v="ORD106929"/>
        <s v="ORD106930"/>
        <s v="ORD106931"/>
        <s v="ORD106932"/>
        <s v="ORD106933"/>
        <s v="ORD106934"/>
        <s v="ORD106935"/>
        <s v="ORD106936"/>
        <s v="ORD106937"/>
        <s v="ORD106938"/>
        <s v="ORD106939"/>
        <s v="ORD106940"/>
        <s v="ORD106941"/>
        <s v="ORD106942"/>
        <s v="ORD106943"/>
        <s v="ORD106944"/>
        <s v="ORD106945"/>
        <s v="ORD106946"/>
        <s v="ORD106947"/>
        <s v="ORD106948"/>
        <s v="ORD106949"/>
        <s v="ORD106950"/>
        <s v="ORD106951"/>
        <s v="ORD106952"/>
        <s v="ORD106953"/>
        <s v="ORD106954"/>
        <s v="ORD106955"/>
        <s v="ORD106956"/>
        <s v="ORD106957"/>
        <s v="ORD106958"/>
        <s v="ORD106959"/>
        <s v="ORD106960"/>
        <s v="ORD106961"/>
        <s v="ORD106962"/>
        <s v="ORD106963"/>
        <s v="ORD106964"/>
        <s v="ORD106965"/>
        <s v="ORD106966"/>
        <s v="ORD106967"/>
        <s v="ORD106968"/>
        <s v="ORD106969"/>
        <s v="ORD106970"/>
        <s v="ORD106971"/>
        <s v="ORD106972"/>
        <s v="ORD106973"/>
        <s v="ORD106974"/>
        <s v="ORD106975"/>
        <s v="ORD106976"/>
        <s v="ORD106977"/>
        <s v="ORD106978"/>
        <s v="ORD106979"/>
        <s v="ORD106980"/>
        <s v="ORD106981"/>
        <s v="ORD106982"/>
        <s v="ORD106983"/>
        <s v="ORD106984"/>
        <s v="ORD106985"/>
        <s v="ORD106986"/>
        <s v="ORD106987"/>
        <s v="ORD106988"/>
        <s v="ORD106989"/>
        <s v="ORD106990"/>
        <s v="ORD106991"/>
        <s v="ORD106992"/>
        <s v="ORD106993"/>
        <s v="ORD106994"/>
        <s v="ORD106995"/>
        <s v="ORD106996"/>
        <s v="ORD106997"/>
        <s v="ORD106998"/>
        <s v="ORD106999"/>
        <s v="ORD107000"/>
        <s v="ORD107001"/>
        <s v="ORD107002"/>
        <s v="ORD107003"/>
        <s v="ORD107004"/>
        <s v="ORD107005"/>
        <s v="ORD107006"/>
        <s v="ORD107007"/>
        <s v="ORD107008"/>
        <s v="ORD107009"/>
        <s v="ORD107010"/>
        <s v="ORD107011"/>
        <s v="ORD107012"/>
        <s v="ORD107013"/>
        <s v="ORD107014"/>
        <s v="ORD107015"/>
        <s v="ORD107016"/>
        <s v="ORD107017"/>
        <s v="ORD107018"/>
        <s v="ORD107019"/>
        <s v="ORD107020"/>
        <s v="ORD107021"/>
        <s v="ORD107022"/>
        <s v="ORD107023"/>
        <s v="ORD107024"/>
        <s v="ORD107025"/>
        <s v="ORD107026"/>
        <s v="ORD107027"/>
        <s v="ORD107028"/>
        <s v="ORD107029"/>
        <s v="ORD107030"/>
        <s v="ORD107031"/>
        <s v="ORD107032"/>
        <s v="ORD107033"/>
        <s v="ORD107034"/>
        <s v="ORD107035"/>
        <s v="ORD107036"/>
        <s v="ORD107037"/>
        <s v="ORD107038"/>
        <s v="ORD107039"/>
        <s v="ORD107040"/>
        <s v="ORD107041"/>
        <s v="ORD107042"/>
        <s v="ORD107043"/>
        <s v="ORD107044"/>
        <s v="ORD107045"/>
        <s v="ORD107046"/>
        <s v="ORD107047"/>
        <s v="ORD107048"/>
        <s v="ORD107049"/>
        <s v="ORD107050"/>
        <s v="ORD107051"/>
        <s v="ORD107052"/>
        <s v="ORD107053"/>
        <s v="ORD107054"/>
        <s v="ORD107055"/>
        <s v="ORD107056"/>
        <s v="ORD107057"/>
        <s v="ORD107058"/>
        <s v="ORD107059"/>
        <s v="ORD107060"/>
        <s v="ORD107061"/>
        <s v="ORD107062"/>
        <s v="ORD107063"/>
        <s v="ORD107064"/>
        <s v="ORD107065"/>
        <s v="ORD107066"/>
        <s v="ORD107067"/>
        <s v="ORD107068"/>
        <s v="ORD107069"/>
        <s v="ORD107070"/>
        <s v="ORD107071"/>
        <s v="ORD107072"/>
        <s v="ORD107073"/>
        <s v="ORD107074"/>
        <s v="ORD107075"/>
        <s v="ORD107076"/>
        <s v="ORD107077"/>
        <s v="ORD107078"/>
        <s v="ORD107079"/>
        <s v="ORD107080"/>
        <s v="ORD107081"/>
        <s v="ORD107082"/>
        <s v="ORD107083"/>
        <s v="ORD107084"/>
        <s v="ORD107085"/>
        <s v="ORD107086"/>
        <s v="ORD107087"/>
        <s v="ORD107088"/>
        <s v="ORD107089"/>
        <s v="ORD107090"/>
        <s v="ORD107091"/>
        <s v="ORD107092"/>
        <s v="ORD107093"/>
        <s v="ORD107094"/>
        <s v="ORD107095"/>
        <s v="ORD107096"/>
        <s v="ORD107097"/>
        <s v="ORD107098"/>
        <s v="ORD107099"/>
        <s v="ORD107100"/>
        <s v="ORD107101"/>
        <s v="ORD107102"/>
        <s v="ORD107103"/>
        <s v="ORD107104"/>
        <s v="ORD107105"/>
        <s v="ORD107106"/>
        <s v="ORD107107"/>
        <s v="ORD107108"/>
        <s v="ORD107109"/>
        <s v="ORD107110"/>
        <s v="ORD107111"/>
        <s v="ORD107112"/>
        <s v="ORD107113"/>
        <s v="ORD107114"/>
        <s v="ORD107115"/>
        <s v="ORD107116"/>
        <s v="ORD107117"/>
        <s v="ORD107118"/>
        <s v="ORD107119"/>
        <s v="ORD107120"/>
        <s v="ORD107121"/>
        <s v="ORD107122"/>
        <s v="ORD107123"/>
        <s v="ORD107124"/>
        <s v="ORD107125"/>
        <s v="ORD107126"/>
        <s v="ORD107127"/>
        <s v="ORD107128"/>
        <s v="ORD107129"/>
        <s v="ORD107130"/>
        <s v="ORD107131"/>
        <s v="ORD107132"/>
        <s v="ORD107133"/>
        <s v="ORD107134"/>
        <s v="ORD107135"/>
        <s v="ORD107136"/>
        <s v="ORD107137"/>
        <s v="ORD107138"/>
        <s v="ORD107139"/>
        <s v="ORD107140"/>
        <s v="ORD107141"/>
        <s v="ORD107142"/>
        <s v="ORD107143"/>
        <s v="ORD107144"/>
        <s v="ORD107145"/>
        <s v="ORD107146"/>
        <s v="ORD107147"/>
        <s v="ORD107148"/>
        <s v="ORD107149"/>
        <s v="ORD107150"/>
        <s v="ORD107151"/>
        <s v="ORD107152"/>
        <s v="ORD107153"/>
        <s v="ORD107154"/>
        <s v="ORD107155"/>
        <s v="ORD107156"/>
        <s v="ORD107157"/>
        <s v="ORD107158"/>
        <s v="ORD107159"/>
        <s v="ORD107160"/>
        <s v="ORD107161"/>
        <s v="ORD107162"/>
        <s v="ORD107163"/>
        <s v="ORD107164"/>
        <s v="ORD107165"/>
        <s v="ORD107166"/>
        <s v="ORD107167"/>
        <s v="ORD107168"/>
        <s v="ORD107169"/>
        <s v="ORD107170"/>
        <s v="ORD107171"/>
        <s v="ORD107172"/>
        <s v="ORD107173"/>
        <s v="ORD107174"/>
        <s v="ORD107175"/>
        <s v="ORD107176"/>
        <s v="ORD107177"/>
        <s v="ORD107178"/>
        <s v="ORD107179"/>
        <s v="ORD107180"/>
        <s v="ORD107181"/>
        <s v="ORD107182"/>
        <s v="ORD107183"/>
        <s v="ORD107184"/>
        <s v="ORD107185"/>
        <s v="ORD107186"/>
        <s v="ORD107187"/>
        <s v="ORD107188"/>
        <s v="ORD107189"/>
        <s v="ORD107190"/>
        <s v="ORD107191"/>
        <s v="ORD107192"/>
        <s v="ORD107193"/>
        <s v="ORD107194"/>
        <s v="ORD107195"/>
        <s v="ORD107196"/>
        <s v="ORD107197"/>
        <s v="ORD107198"/>
        <s v="ORD107199"/>
        <s v="ORD107200"/>
        <s v="ORD107201"/>
        <s v="ORD107202"/>
        <s v="ORD107203"/>
        <s v="ORD107204"/>
        <s v="ORD107205"/>
        <s v="ORD107206"/>
        <s v="ORD107207"/>
        <s v="ORD107208"/>
        <s v="ORD107209"/>
        <s v="ORD107210"/>
        <s v="ORD107211"/>
        <s v="ORD107212"/>
        <s v="ORD107213"/>
        <s v="ORD107214"/>
        <s v="ORD107215"/>
        <s v="ORD107216"/>
        <s v="ORD107217"/>
        <s v="ORD107218"/>
        <s v="ORD107219"/>
        <s v="ORD107220"/>
        <s v="ORD107221"/>
        <s v="ORD107222"/>
        <s v="ORD107223"/>
        <s v="ORD107224"/>
        <s v="ORD107225"/>
        <s v="ORD107226"/>
        <s v="ORD107227"/>
        <s v="ORD107228"/>
        <s v="ORD107229"/>
        <s v="ORD107230"/>
        <s v="ORD107231"/>
        <s v="ORD107232"/>
        <s v="ORD107233"/>
        <s v="ORD107234"/>
        <s v="ORD107235"/>
        <s v="ORD107236"/>
        <s v="ORD107237"/>
        <s v="ORD107238"/>
        <s v="ORD107239"/>
        <s v="ORD107240"/>
        <s v="ORD107241"/>
        <s v="ORD107242"/>
        <s v="ORD107243"/>
        <s v="ORD107244"/>
        <s v="ORD107245"/>
        <s v="ORD107246"/>
        <s v="ORD107247"/>
        <s v="ORD107248"/>
        <s v="ORD107249"/>
        <s v="ORD107250"/>
        <s v="ORD107251"/>
        <s v="ORD107252"/>
        <s v="ORD107253"/>
        <s v="ORD107254"/>
        <s v="ORD107255"/>
        <s v="ORD107256"/>
        <s v="ORD107257"/>
        <s v="ORD107258"/>
        <s v="ORD107259"/>
        <s v="ORD107260"/>
        <s v="ORD107261"/>
        <s v="ORD107262"/>
        <s v="ORD107263"/>
        <s v="ORD107264"/>
        <s v="ORD107265"/>
        <s v="ORD107266"/>
        <s v="ORD107267"/>
        <s v="ORD107268"/>
        <s v="ORD107269"/>
        <s v="ORD107270"/>
        <s v="ORD107271"/>
        <s v="ORD107272"/>
        <s v="ORD107273"/>
        <s v="ORD107274"/>
        <s v="ORD107275"/>
        <s v="ORD107276"/>
        <s v="ORD107277"/>
        <s v="ORD107278"/>
        <s v="ORD107279"/>
        <s v="ORD107280"/>
        <s v="ORD107281"/>
        <s v="ORD107282"/>
        <s v="ORD107283"/>
        <s v="ORD107284"/>
        <s v="ORD107285"/>
        <s v="ORD107286"/>
        <s v="ORD107287"/>
        <s v="ORD107288"/>
        <s v="ORD107289"/>
        <s v="ORD107290"/>
        <s v="ORD107291"/>
        <s v="ORD107292"/>
        <s v="ORD107293"/>
        <s v="ORD107294"/>
        <s v="ORD107295"/>
        <s v="ORD107296"/>
        <s v="ORD107297"/>
        <s v="ORD107298"/>
        <s v="ORD107299"/>
        <s v="ORD107300"/>
        <s v="ORD107301"/>
        <s v="ORD107302"/>
        <s v="ORD107303"/>
        <s v="ORD107304"/>
        <s v="ORD107305"/>
        <s v="ORD107306"/>
        <s v="ORD107307"/>
        <s v="ORD107308"/>
        <s v="ORD107309"/>
        <s v="ORD107310"/>
        <s v="ORD107311"/>
        <s v="ORD107312"/>
        <s v="ORD107313"/>
        <s v="ORD107314"/>
        <s v="ORD107315"/>
        <s v="ORD107316"/>
        <s v="ORD107317"/>
        <s v="ORD107318"/>
        <s v="ORD107319"/>
        <s v="ORD107320"/>
        <s v="ORD107321"/>
        <s v="ORD107322"/>
        <s v="ORD107323"/>
        <s v="ORD107324"/>
        <s v="ORD107325"/>
        <s v="ORD107326"/>
        <s v="ORD107327"/>
        <s v="ORD107328"/>
        <s v="ORD107329"/>
        <s v="ORD107330"/>
        <s v="ORD107331"/>
        <s v="ORD107332"/>
        <s v="ORD107333"/>
        <s v="ORD107334"/>
        <s v="ORD107335"/>
        <s v="ORD107336"/>
        <s v="ORD107337"/>
        <s v="ORD107338"/>
        <s v="ORD107339"/>
        <s v="ORD107340"/>
        <s v="ORD107341"/>
        <s v="ORD107342"/>
        <s v="ORD107343"/>
        <s v="ORD107344"/>
        <s v="ORD107345"/>
        <s v="ORD107346"/>
        <s v="ORD107347"/>
        <s v="ORD107348"/>
        <s v="ORD107349"/>
        <s v="ORD107350"/>
        <s v="ORD107351"/>
        <s v="ORD107352"/>
        <s v="ORD107353"/>
        <s v="ORD107354"/>
        <s v="ORD107355"/>
        <s v="ORD107356"/>
        <s v="ORD107357"/>
        <s v="ORD107358"/>
        <s v="ORD107359"/>
        <s v="ORD107360"/>
        <s v="ORD107361"/>
        <s v="ORD107362"/>
        <s v="ORD107363"/>
        <s v="ORD107364"/>
        <s v="ORD107365"/>
        <s v="ORD107366"/>
        <s v="ORD107367"/>
        <s v="ORD107368"/>
        <s v="ORD107369"/>
        <s v="ORD107370"/>
        <s v="ORD107371"/>
        <s v="ORD107372"/>
        <s v="ORD107373"/>
        <s v="ORD107374"/>
        <s v="ORD107375"/>
        <s v="ORD107376"/>
        <s v="ORD107377"/>
        <s v="ORD107378"/>
        <s v="ORD107379"/>
        <s v="ORD107380"/>
        <s v="ORD107381"/>
        <s v="ORD107382"/>
        <s v="ORD107383"/>
        <s v="ORD107384"/>
        <s v="ORD107385"/>
        <s v="ORD107386"/>
        <s v="ORD107387"/>
        <s v="ORD107388"/>
        <s v="ORD107389"/>
        <s v="ORD107390"/>
        <s v="ORD107391"/>
        <s v="ORD107392"/>
        <s v="ORD107393"/>
        <s v="ORD107394"/>
        <s v="ORD107395"/>
        <s v="ORD107396"/>
        <s v="ORD107397"/>
        <s v="ORD107398"/>
        <s v="ORD107399"/>
        <s v="ORD107400"/>
        <s v="ORD107401"/>
        <s v="ORD107402"/>
        <s v="ORD107403"/>
        <s v="ORD107404"/>
        <s v="ORD107405"/>
        <s v="ORD107406"/>
        <s v="ORD107407"/>
        <s v="ORD107408"/>
        <s v="ORD107409"/>
        <s v="ORD107410"/>
        <s v="ORD107411"/>
        <s v="ORD107412"/>
        <s v="ORD107413"/>
        <s v="ORD107414"/>
        <s v="ORD107415"/>
        <s v="ORD107416"/>
        <s v="ORD107417"/>
        <s v="ORD107418"/>
        <s v="ORD107419"/>
        <s v="ORD107420"/>
        <s v="ORD107421"/>
        <s v="ORD107422"/>
        <s v="ORD107423"/>
        <s v="ORD107424"/>
        <s v="ORD107425"/>
        <s v="ORD107426"/>
        <s v="ORD107427"/>
        <s v="ORD107428"/>
        <s v="ORD107429"/>
        <s v="ORD107430"/>
        <s v="ORD107431"/>
        <s v="ORD107432"/>
        <s v="ORD107433"/>
        <s v="ORD107434"/>
        <s v="ORD107435"/>
        <s v="ORD107436"/>
        <s v="ORD107437"/>
        <s v="ORD107438"/>
        <s v="ORD107439"/>
        <s v="ORD107440"/>
        <s v="ORD107441"/>
        <s v="ORD107442"/>
        <s v="ORD107443"/>
        <s v="ORD107444"/>
        <s v="ORD107445"/>
        <s v="ORD107446"/>
        <s v="ORD107447"/>
        <s v="ORD107448"/>
        <s v="ORD107449"/>
        <s v="ORD107450"/>
        <s v="ORD107451"/>
        <s v="ORD107452"/>
        <s v="ORD107453"/>
        <s v="ORD107454"/>
        <s v="ORD107455"/>
        <s v="ORD107456"/>
        <s v="ORD107457"/>
        <s v="ORD107458"/>
        <s v="ORD107459"/>
        <s v="ORD107460"/>
        <s v="ORD107461"/>
        <s v="ORD107462"/>
        <s v="ORD107463"/>
        <s v="ORD107464"/>
        <s v="ORD107465"/>
        <s v="ORD107466"/>
        <s v="ORD107467"/>
        <s v="ORD107468"/>
        <s v="ORD107469"/>
        <s v="ORD107470"/>
        <s v="ORD107471"/>
        <s v="ORD107472"/>
        <s v="ORD107473"/>
        <s v="ORD107474"/>
        <s v="ORD107475"/>
        <s v="ORD107476"/>
        <s v="ORD107477"/>
        <s v="ORD107478"/>
        <s v="ORD107479"/>
        <s v="ORD107480"/>
        <s v="ORD107481"/>
        <s v="ORD107482"/>
        <s v="ORD107483"/>
        <s v="ORD107484"/>
        <s v="ORD107485"/>
        <s v="ORD107486"/>
        <s v="ORD107487"/>
        <s v="ORD107488"/>
        <s v="ORD107489"/>
        <s v="ORD107490"/>
        <s v="ORD107491"/>
        <s v="ORD107492"/>
        <s v="ORD107493"/>
        <s v="ORD107494"/>
        <s v="ORD107495"/>
        <s v="ORD107496"/>
        <s v="ORD107497"/>
        <s v="ORD107498"/>
        <s v="ORD107499"/>
        <s v="ORD107500"/>
        <s v="ORD107501"/>
        <s v="ORD107502"/>
        <s v="ORD107503"/>
        <s v="ORD107504"/>
        <s v="ORD107505"/>
        <s v="ORD107506"/>
        <s v="ORD107507"/>
        <s v="ORD107508"/>
        <s v="ORD107509"/>
        <s v="ORD107510"/>
        <s v="ORD107511"/>
        <s v="ORD107512"/>
        <s v="ORD107513"/>
        <s v="ORD107514"/>
        <s v="ORD107515"/>
        <s v="ORD107516"/>
        <s v="ORD107517"/>
        <s v="ORD107518"/>
        <s v="ORD107519"/>
        <s v="ORD107520"/>
        <s v="ORD107521"/>
        <s v="ORD107522"/>
        <s v="ORD107523"/>
        <s v="ORD107524"/>
        <s v="ORD107525"/>
        <s v="ORD107526"/>
        <s v="ORD107527"/>
        <s v="ORD107528"/>
        <s v="ORD107529"/>
        <s v="ORD107530"/>
        <s v="ORD107531"/>
        <s v="ORD107532"/>
        <s v="ORD107533"/>
        <s v="ORD107534"/>
        <s v="ORD107535"/>
        <s v="ORD107536"/>
        <s v="ORD107537"/>
        <s v="ORD107538"/>
        <s v="ORD107539"/>
        <s v="ORD107540"/>
        <s v="ORD107541"/>
        <s v="ORD107542"/>
        <s v="ORD107543"/>
        <s v="ORD107544"/>
        <s v="ORD107545"/>
        <s v="ORD107546"/>
        <s v="ORD107547"/>
        <s v="ORD107548"/>
        <s v="ORD107549"/>
        <s v="ORD107550"/>
        <s v="ORD107551"/>
        <s v="ORD107552"/>
        <s v="ORD107553"/>
        <s v="ORD107554"/>
        <s v="ORD107555"/>
        <s v="ORD107556"/>
        <s v="ORD107557"/>
        <s v="ORD107558"/>
        <s v="ORD107559"/>
        <s v="ORD107560"/>
        <s v="ORD107561"/>
        <s v="ORD107562"/>
        <s v="ORD107563"/>
        <s v="ORD107564"/>
        <s v="ORD107565"/>
        <s v="ORD107566"/>
        <s v="ORD107567"/>
        <s v="ORD107568"/>
        <s v="ORD107569"/>
        <s v="ORD107570"/>
        <s v="ORD107571"/>
        <s v="ORD107572"/>
        <s v="ORD107573"/>
        <s v="ORD107574"/>
        <s v="ORD107575"/>
        <s v="ORD107576"/>
        <s v="ORD107577"/>
        <s v="ORD107578"/>
        <s v="ORD107579"/>
        <s v="ORD107580"/>
        <s v="ORD107581"/>
        <s v="ORD107582"/>
        <s v="ORD107583"/>
        <s v="ORD107584"/>
        <s v="ORD107585"/>
        <s v="ORD107586"/>
        <s v="ORD107587"/>
        <s v="ORD107588"/>
        <s v="ORD107589"/>
        <s v="ORD107590"/>
        <s v="ORD107591"/>
        <s v="ORD107592"/>
        <s v="ORD107593"/>
        <s v="ORD107594"/>
        <s v="ORD107595"/>
        <s v="ORD107596"/>
        <s v="ORD107597"/>
        <s v="ORD107598"/>
        <s v="ORD107599"/>
        <s v="ORD107600"/>
        <s v="ORD107601"/>
        <s v="ORD107602"/>
        <s v="ORD107603"/>
        <s v="ORD107604"/>
        <s v="ORD107605"/>
        <s v="ORD107606"/>
        <s v="ORD107607"/>
        <s v="ORD107608"/>
        <s v="ORD107609"/>
        <s v="ORD107610"/>
        <s v="ORD107611"/>
        <s v="ORD107612"/>
        <s v="ORD107613"/>
        <s v="ORD107614"/>
        <s v="ORD107615"/>
        <s v="ORD107616"/>
        <s v="ORD107617"/>
        <s v="ORD107618"/>
        <s v="ORD107619"/>
        <s v="ORD107620"/>
        <s v="ORD107621"/>
        <s v="ORD107622"/>
        <s v="ORD107623"/>
        <s v="ORD107624"/>
        <s v="ORD107625"/>
        <s v="ORD107626"/>
        <s v="ORD107627"/>
        <s v="ORD107628"/>
        <s v="ORD107629"/>
        <s v="ORD107630"/>
        <s v="ORD107631"/>
        <s v="ORD107632"/>
        <s v="ORD107633"/>
        <s v="ORD107634"/>
        <s v="ORD107635"/>
        <s v="ORD107636"/>
        <s v="ORD107637"/>
        <s v="ORD107638"/>
        <s v="ORD107639"/>
        <s v="ORD107640"/>
        <s v="ORD107641"/>
        <s v="ORD107642"/>
        <s v="ORD107643"/>
        <s v="ORD107644"/>
        <s v="ORD107645"/>
        <s v="ORD107646"/>
        <s v="ORD107647"/>
        <s v="ORD107648"/>
        <s v="ORD107649"/>
        <s v="ORD107650"/>
        <s v="ORD107651"/>
        <s v="ORD107652"/>
        <s v="ORD107653"/>
        <s v="ORD107654"/>
        <s v="ORD107655"/>
        <s v="ORD107656"/>
        <s v="ORD107657"/>
        <s v="ORD107658"/>
        <s v="ORD107659"/>
        <s v="ORD107660"/>
        <s v="ORD107661"/>
        <s v="ORD107662"/>
        <s v="ORD107663"/>
        <s v="ORD107664"/>
        <s v="ORD107665"/>
        <s v="ORD107666"/>
        <s v="ORD107667"/>
        <s v="ORD107668"/>
        <s v="ORD107669"/>
        <s v="ORD107670"/>
        <s v="ORD107671"/>
        <s v="ORD107672"/>
        <s v="ORD107673"/>
        <s v="ORD107674"/>
        <s v="ORD107675"/>
        <s v="ORD107676"/>
        <s v="ORD107677"/>
        <s v="ORD107678"/>
        <s v="ORD107679"/>
        <s v="ORD107680"/>
        <s v="ORD107681"/>
        <s v="ORD107682"/>
        <s v="ORD107683"/>
        <s v="ORD107684"/>
        <s v="ORD107685"/>
        <s v="ORD107686"/>
        <s v="ORD107687"/>
        <s v="ORD107688"/>
        <s v="ORD107689"/>
        <s v="ORD107690"/>
        <s v="ORD107691"/>
        <s v="ORD107692"/>
        <s v="ORD107693"/>
        <s v="ORD107694"/>
        <s v="ORD107695"/>
        <s v="ORD107696"/>
        <s v="ORD107697"/>
        <s v="ORD107698"/>
        <s v="ORD107699"/>
        <s v="ORD107700"/>
        <s v="ORD107701"/>
        <s v="ORD107702"/>
        <s v="ORD107703"/>
        <s v="ORD107704"/>
        <s v="ORD107705"/>
        <s v="ORD107706"/>
        <s v="ORD107707"/>
        <s v="ORD107708"/>
        <s v="ORD107709"/>
        <s v="ORD107710"/>
        <s v="ORD107711"/>
        <s v="ORD107712"/>
        <s v="ORD107713"/>
        <s v="ORD107714"/>
        <s v="ORD107715"/>
        <s v="ORD107716"/>
        <s v="ORD107717"/>
        <s v="ORD107718"/>
        <s v="ORD107719"/>
        <s v="ORD107720"/>
        <s v="ORD107721"/>
        <s v="ORD107722"/>
        <s v="ORD107723"/>
        <s v="ORD107724"/>
        <s v="ORD107725"/>
        <s v="ORD107726"/>
        <s v="ORD107727"/>
        <s v="ORD107728"/>
        <s v="ORD107729"/>
        <s v="ORD107730"/>
        <s v="ORD107731"/>
        <s v="ORD107732"/>
        <s v="ORD107733"/>
        <s v="ORD107734"/>
        <s v="ORD107735"/>
        <s v="ORD107736"/>
        <s v="ORD107737"/>
        <s v="ORD107738"/>
        <s v="ORD107739"/>
        <s v="ORD107740"/>
        <s v="ORD107741"/>
        <s v="ORD107742"/>
        <s v="ORD107743"/>
        <s v="ORD107744"/>
        <s v="ORD107745"/>
        <s v="ORD107746"/>
        <s v="ORD107747"/>
        <s v="ORD107748"/>
        <s v="ORD107749"/>
        <s v="ORD107750"/>
        <s v="ORD107751"/>
        <s v="ORD107752"/>
        <s v="ORD107753"/>
        <s v="ORD107754"/>
        <s v="ORD107755"/>
        <s v="ORD107756"/>
        <s v="ORD107757"/>
        <s v="ORD107758"/>
        <s v="ORD107759"/>
        <s v="ORD107760"/>
        <s v="ORD107761"/>
        <s v="ORD107762"/>
        <s v="ORD107763"/>
        <s v="ORD107764"/>
        <s v="ORD107765"/>
        <s v="ORD107766"/>
        <s v="ORD107767"/>
        <s v="ORD107768"/>
        <s v="ORD107769"/>
        <s v="ORD107770"/>
        <s v="ORD107771"/>
        <s v="ORD107772"/>
        <s v="ORD107773"/>
        <s v="ORD107774"/>
        <s v="ORD107775"/>
        <s v="ORD107776"/>
        <s v="ORD107777"/>
        <s v="ORD107778"/>
        <s v="ORD107779"/>
        <s v="ORD107780"/>
        <s v="ORD107781"/>
        <s v="ORD107782"/>
        <s v="ORD107783"/>
        <s v="ORD107784"/>
        <s v="ORD107785"/>
        <s v="ORD107786"/>
        <s v="ORD107787"/>
        <s v="ORD107788"/>
        <s v="ORD107789"/>
        <s v="ORD107790"/>
        <s v="ORD107791"/>
        <s v="ORD107792"/>
        <s v="ORD107793"/>
        <s v="ORD107794"/>
        <s v="ORD107795"/>
        <s v="ORD107796"/>
        <s v="ORD107797"/>
        <s v="ORD107798"/>
        <s v="ORD107799"/>
        <s v="ORD107800"/>
        <s v="ORD107801"/>
        <s v="ORD107802"/>
        <s v="ORD107803"/>
        <s v="ORD107804"/>
        <s v="ORD107805"/>
        <s v="ORD107806"/>
        <s v="ORD107807"/>
        <s v="ORD107808"/>
        <s v="ORD107809"/>
        <s v="ORD107810"/>
        <s v="ORD107811"/>
        <s v="ORD107812"/>
        <s v="ORD107813"/>
        <s v="ORD107814"/>
        <s v="ORD107815"/>
        <s v="ORD107816"/>
        <s v="ORD107817"/>
        <s v="ORD107818"/>
        <s v="ORD107819"/>
        <s v="ORD107820"/>
        <s v="ORD107821"/>
        <s v="ORD107822"/>
        <s v="ORD107823"/>
        <s v="ORD107824"/>
        <s v="ORD107825"/>
        <s v="ORD107826"/>
        <s v="ORD107827"/>
        <s v="ORD107828"/>
        <s v="ORD107829"/>
        <s v="ORD107830"/>
        <s v="ORD107831"/>
        <s v="ORD107832"/>
        <s v="ORD107833"/>
        <s v="ORD107834"/>
        <s v="ORD107835"/>
        <s v="ORD107836"/>
        <s v="ORD107837"/>
        <s v="ORD107838"/>
        <s v="ORD107839"/>
        <s v="ORD107840"/>
        <s v="ORD107841"/>
        <s v="ORD107842"/>
        <s v="ORD107843"/>
        <s v="ORD107844"/>
        <s v="ORD107845"/>
        <s v="ORD107846"/>
        <s v="ORD107847"/>
        <s v="ORD107848"/>
        <s v="ORD107849"/>
        <s v="ORD107850"/>
        <s v="ORD107851"/>
        <s v="ORD107852"/>
        <s v="ORD107853"/>
        <s v="ORD107854"/>
        <s v="ORD107855"/>
        <s v="ORD107856"/>
        <s v="ORD107857"/>
        <s v="ORD107858"/>
        <s v="ORD107859"/>
        <s v="ORD107860"/>
        <s v="ORD107861"/>
        <s v="ORD107862"/>
        <s v="ORD107863"/>
        <s v="ORD107864"/>
        <s v="ORD107865"/>
        <s v="ORD107866"/>
        <s v="ORD107867"/>
        <s v="ORD107868"/>
        <s v="ORD107869"/>
        <s v="ORD107870"/>
        <s v="ORD107871"/>
        <s v="ORD107872"/>
        <s v="ORD107873"/>
        <s v="ORD107874"/>
        <s v="ORD107875"/>
        <s v="ORD107876"/>
        <s v="ORD107877"/>
        <s v="ORD107878"/>
        <s v="ORD107879"/>
        <s v="ORD107880"/>
        <s v="ORD107881"/>
        <s v="ORD107882"/>
        <s v="ORD107883"/>
        <s v="ORD107884"/>
        <s v="ORD107885"/>
        <s v="ORD107886"/>
        <s v="ORD107887"/>
        <s v="ORD107888"/>
        <s v="ORD107889"/>
        <s v="ORD107890"/>
        <s v="ORD107891"/>
        <s v="ORD107892"/>
        <s v="ORD107893"/>
        <s v="ORD107894"/>
        <s v="ORD107895"/>
        <s v="ORD107896"/>
        <s v="ORD107897"/>
        <s v="ORD107898"/>
        <s v="ORD107899"/>
        <s v="ORD107900"/>
        <s v="ORD107901"/>
        <s v="ORD107902"/>
        <s v="ORD107903"/>
        <s v="ORD107904"/>
        <s v="ORD107905"/>
        <s v="ORD107906"/>
        <s v="ORD107907"/>
        <s v="ORD107908"/>
        <s v="ORD107909"/>
        <s v="ORD107910"/>
        <s v="ORD107911"/>
        <s v="ORD107912"/>
        <s v="ORD107913"/>
        <s v="ORD107914"/>
        <s v="ORD107915"/>
        <s v="ORD107916"/>
        <s v="ORD107917"/>
        <s v="ORD107918"/>
        <s v="ORD107919"/>
        <s v="ORD107920"/>
        <s v="ORD107921"/>
        <s v="ORD107922"/>
        <s v="ORD107923"/>
        <s v="ORD107924"/>
        <s v="ORD107925"/>
        <s v="ORD107926"/>
        <s v="ORD107927"/>
        <s v="ORD107928"/>
        <s v="ORD107929"/>
        <s v="ORD107930"/>
        <s v="ORD107931"/>
        <s v="ORD107932"/>
        <s v="ORD107933"/>
        <s v="ORD107934"/>
        <s v="ORD107935"/>
        <s v="ORD107936"/>
        <s v="ORD107937"/>
        <s v="ORD107938"/>
        <s v="ORD107939"/>
        <s v="ORD107940"/>
        <s v="ORD107941"/>
        <s v="ORD107942"/>
        <s v="ORD107943"/>
        <s v="ORD107944"/>
        <s v="ORD107945"/>
        <s v="ORD107946"/>
        <s v="ORD107947"/>
        <s v="ORD107948"/>
        <s v="ORD107949"/>
        <s v="ORD107950"/>
        <s v="ORD107951"/>
        <s v="ORD107952"/>
        <s v="ORD107953"/>
        <s v="ORD107954"/>
        <s v="ORD107955"/>
        <s v="ORD107956"/>
        <s v="ORD107957"/>
        <s v="ORD107958"/>
        <s v="ORD107959"/>
        <s v="ORD107960"/>
        <s v="ORD107961"/>
        <s v="ORD107962"/>
        <s v="ORD107963"/>
        <s v="ORD107964"/>
        <s v="ORD107965"/>
        <s v="ORD107966"/>
        <s v="ORD107967"/>
        <s v="ORD107968"/>
        <s v="ORD107969"/>
        <s v="ORD107970"/>
        <s v="ORD107971"/>
        <s v="ORD107972"/>
        <s v="ORD107973"/>
        <s v="ORD107974"/>
        <s v="ORD107975"/>
        <s v="ORD107976"/>
        <s v="ORD107977"/>
        <s v="ORD107978"/>
        <s v="ORD107979"/>
        <s v="ORD107980"/>
        <s v="ORD107981"/>
        <s v="ORD107982"/>
        <s v="ORD107983"/>
        <s v="ORD107984"/>
        <s v="ORD107985"/>
        <s v="ORD107986"/>
        <s v="ORD107987"/>
        <s v="ORD107988"/>
        <s v="ORD107989"/>
        <s v="ORD107990"/>
        <s v="ORD107991"/>
        <s v="ORD107992"/>
        <s v="ORD107993"/>
        <s v="ORD107994"/>
        <s v="ORD107995"/>
        <s v="ORD107996"/>
        <s v="ORD107997"/>
        <s v="ORD107998"/>
        <s v="ORD107999"/>
        <s v="ORD108000"/>
        <s v="ORD108001"/>
        <s v="ORD108002"/>
        <s v="ORD108003"/>
        <s v="ORD108004"/>
        <s v="ORD108005"/>
        <s v="ORD108006"/>
        <s v="ORD108007"/>
        <s v="ORD108008"/>
        <s v="ORD108009"/>
        <s v="ORD108010"/>
        <s v="ORD108011"/>
        <s v="ORD108012"/>
        <s v="ORD108013"/>
        <s v="ORD108014"/>
        <s v="ORD108015"/>
        <s v="ORD108016"/>
        <s v="ORD108017"/>
        <s v="ORD108018"/>
        <s v="ORD108019"/>
        <s v="ORD108020"/>
        <s v="ORD108021"/>
        <s v="ORD108022"/>
        <s v="ORD108023"/>
        <s v="ORD108024"/>
        <s v="ORD108025"/>
        <s v="ORD108026"/>
        <s v="ORD108027"/>
        <s v="ORD108028"/>
        <s v="ORD108029"/>
        <s v="ORD108030"/>
        <s v="ORD108031"/>
        <s v="ORD108032"/>
        <s v="ORD108033"/>
        <s v="ORD108034"/>
        <s v="ORD108035"/>
        <s v="ORD108036"/>
        <s v="ORD108037"/>
        <s v="ORD108038"/>
        <s v="ORD108039"/>
        <s v="ORD108040"/>
        <s v="ORD108041"/>
        <s v="ORD108042"/>
        <s v="ORD108043"/>
        <s v="ORD108044"/>
        <s v="ORD108045"/>
        <s v="ORD108046"/>
        <s v="ORD108047"/>
        <s v="ORD108048"/>
        <s v="ORD108049"/>
        <s v="ORD108050"/>
        <s v="ORD108051"/>
        <s v="ORD108052"/>
        <s v="ORD108053"/>
        <s v="ORD108054"/>
        <s v="ORD108055"/>
        <s v="ORD108056"/>
        <s v="ORD108057"/>
        <s v="ORD108058"/>
        <s v="ORD108059"/>
        <s v="ORD108060"/>
        <s v="ORD108061"/>
        <s v="ORD108062"/>
        <s v="ORD108063"/>
        <s v="ORD108064"/>
        <s v="ORD108065"/>
        <s v="ORD108066"/>
        <s v="ORD108067"/>
        <s v="ORD108068"/>
        <s v="ORD108069"/>
        <s v="ORD108070"/>
        <s v="ORD108071"/>
        <s v="ORD108072"/>
        <s v="ORD108073"/>
        <s v="ORD108074"/>
        <s v="ORD108075"/>
        <s v="ORD108076"/>
        <s v="ORD108077"/>
        <s v="ORD108078"/>
        <s v="ORD108079"/>
        <s v="ORD108080"/>
        <s v="ORD108081"/>
        <s v="ORD108082"/>
        <s v="ORD108083"/>
        <s v="ORD108084"/>
        <s v="ORD108085"/>
        <s v="ORD108086"/>
        <s v="ORD108087"/>
        <s v="ORD108088"/>
        <s v="ORD108089"/>
        <s v="ORD108090"/>
        <s v="ORD108091"/>
        <s v="ORD108092"/>
        <s v="ORD108093"/>
        <s v="ORD108094"/>
        <s v="ORD108095"/>
        <s v="ORD108096"/>
        <s v="ORD108097"/>
        <s v="ORD108098"/>
        <s v="ORD108099"/>
        <s v="ORD108100"/>
        <s v="ORD108101"/>
        <s v="ORD108102"/>
        <s v="ORD108103"/>
        <s v="ORD108104"/>
        <s v="ORD108105"/>
        <s v="ORD108106"/>
        <s v="ORD108107"/>
        <s v="ORD108108"/>
        <s v="ORD108109"/>
        <s v="ORD108110"/>
        <s v="ORD108111"/>
        <s v="ORD108112"/>
        <s v="ORD108113"/>
        <s v="ORD108114"/>
        <s v="ORD108115"/>
        <s v="ORD108116"/>
        <s v="ORD108117"/>
        <s v="ORD108118"/>
        <s v="ORD108119"/>
        <s v="ORD108120"/>
        <s v="ORD108121"/>
        <s v="ORD108122"/>
        <s v="ORD108123"/>
        <s v="ORD108124"/>
        <s v="ORD108125"/>
        <s v="ORD108126"/>
        <s v="ORD108127"/>
        <s v="ORD108128"/>
        <s v="ORD108129"/>
        <s v="ORD108130"/>
        <s v="ORD108131"/>
        <s v="ORD108132"/>
        <s v="ORD108133"/>
        <s v="ORD108134"/>
        <s v="ORD108135"/>
        <s v="ORD108136"/>
        <s v="ORD108137"/>
        <s v="ORD108138"/>
        <s v="ORD108139"/>
        <s v="ORD108140"/>
        <s v="ORD108141"/>
        <s v="ORD108142"/>
        <s v="ORD108143"/>
        <s v="ORD108144"/>
        <s v="ORD108145"/>
        <s v="ORD108146"/>
        <s v="ORD108147"/>
        <s v="ORD108148"/>
        <s v="ORD108149"/>
        <s v="ORD108150"/>
        <s v="ORD108151"/>
        <s v="ORD108152"/>
        <s v="ORD108153"/>
        <s v="ORD108154"/>
        <s v="ORD108155"/>
        <s v="ORD108156"/>
        <s v="ORD108157"/>
        <s v="ORD108158"/>
        <s v="ORD108159"/>
        <s v="ORD108160"/>
        <s v="ORD108161"/>
        <s v="ORD108162"/>
        <s v="ORD108163"/>
        <s v="ORD108164"/>
        <s v="ORD108165"/>
        <s v="ORD108166"/>
        <s v="ORD108167"/>
        <s v="ORD108168"/>
        <s v="ORD108169"/>
        <s v="ORD108170"/>
        <s v="ORD108171"/>
        <s v="ORD108172"/>
        <s v="ORD108173"/>
        <s v="ORD108174"/>
        <s v="ORD108175"/>
        <s v="ORD108176"/>
        <s v="ORD108177"/>
        <s v="ORD108178"/>
        <s v="ORD108179"/>
        <s v="ORD108180"/>
        <s v="ORD108181"/>
        <s v="ORD108182"/>
        <s v="ORD108183"/>
        <s v="ORD108184"/>
        <s v="ORD108185"/>
        <s v="ORD108186"/>
        <s v="ORD108187"/>
        <s v="ORD108188"/>
        <s v="ORD108189"/>
        <s v="ORD108190"/>
        <s v="ORD108191"/>
        <s v="ORD108192"/>
        <s v="ORD108193"/>
        <s v="ORD108194"/>
        <s v="ORD108195"/>
        <s v="ORD108196"/>
        <s v="ORD108197"/>
        <s v="ORD108198"/>
        <s v="ORD108199"/>
        <s v="ORD108200"/>
        <s v="ORD108201"/>
        <s v="ORD108202"/>
        <s v="ORD108203"/>
        <s v="ORD108204"/>
        <s v="ORD108205"/>
        <s v="ORD108206"/>
        <s v="ORD108207"/>
        <s v="ORD108208"/>
        <s v="ORD108209"/>
        <s v="ORD108210"/>
        <s v="ORD108211"/>
        <s v="ORD108212"/>
        <s v="ORD108213"/>
        <s v="ORD108214"/>
        <s v="ORD108215"/>
        <s v="ORD108216"/>
        <s v="ORD108217"/>
        <s v="ORD108218"/>
        <s v="ORD108219"/>
        <s v="ORD108220"/>
        <s v="ORD108221"/>
        <s v="ORD108222"/>
        <s v="ORD108223"/>
        <s v="ORD108224"/>
        <s v="ORD108225"/>
        <s v="ORD108226"/>
        <s v="ORD108227"/>
        <s v="ORD108228"/>
        <s v="ORD108229"/>
        <s v="ORD108230"/>
        <s v="ORD108231"/>
        <s v="ORD108232"/>
        <s v="ORD108233"/>
        <s v="ORD108234"/>
        <s v="ORD108235"/>
        <s v="ORD108236"/>
        <s v="ORD108237"/>
        <s v="ORD108238"/>
        <s v="ORD108239"/>
        <s v="ORD108240"/>
        <s v="ORD108241"/>
        <s v="ORD108242"/>
        <s v="ORD108243"/>
        <s v="ORD108244"/>
        <s v="ORD108245"/>
        <s v="ORD108246"/>
        <s v="ORD108247"/>
        <s v="ORD108248"/>
        <s v="ORD108249"/>
        <s v="ORD108250"/>
        <s v="ORD108251"/>
        <s v="ORD108252"/>
        <s v="ORD108253"/>
        <s v="ORD108254"/>
        <s v="ORD108255"/>
        <s v="ORD108256"/>
        <s v="ORD108257"/>
        <s v="ORD108258"/>
        <s v="ORD108259"/>
        <s v="ORD108260"/>
        <s v="ORD108261"/>
        <s v="ORD108262"/>
        <s v="ORD108263"/>
        <s v="ORD108264"/>
        <s v="ORD108265"/>
        <s v="ORD108266"/>
        <s v="ORD108267"/>
        <s v="ORD108268"/>
        <s v="ORD108269"/>
        <s v="ORD108270"/>
        <s v="ORD108271"/>
        <s v="ORD108272"/>
        <s v="ORD108273"/>
        <s v="ORD108274"/>
        <s v="ORD108275"/>
        <s v="ORD108276"/>
        <s v="ORD108277"/>
        <s v="ORD108278"/>
        <s v="ORD108279"/>
        <s v="ORD108280"/>
        <s v="ORD108281"/>
        <s v="ORD108282"/>
        <s v="ORD108283"/>
        <s v="ORD108284"/>
        <s v="ORD108285"/>
        <s v="ORD108286"/>
        <s v="ORD108287"/>
        <s v="ORD108288"/>
        <s v="ORD108289"/>
        <s v="ORD108290"/>
        <s v="ORD108291"/>
        <s v="ORD108292"/>
        <s v="ORD108293"/>
        <s v="ORD108294"/>
        <s v="ORD108295"/>
        <s v="ORD108296"/>
        <s v="ORD108297"/>
        <s v="ORD108298"/>
        <s v="ORD108299"/>
        <s v="ORD108300"/>
        <s v="ORD108301"/>
        <s v="ORD108302"/>
        <s v="ORD108303"/>
        <s v="ORD108304"/>
        <s v="ORD108305"/>
        <s v="ORD108306"/>
        <s v="ORD108307"/>
        <s v="ORD108308"/>
        <s v="ORD108309"/>
        <s v="ORD108310"/>
        <s v="ORD108311"/>
        <s v="ORD108312"/>
        <s v="ORD108313"/>
        <s v="ORD108314"/>
        <s v="ORD108315"/>
        <s v="ORD108316"/>
        <s v="ORD108317"/>
        <s v="ORD108318"/>
        <s v="ORD108319"/>
        <s v="ORD108320"/>
        <s v="ORD108321"/>
        <s v="ORD108322"/>
        <s v="ORD108323"/>
        <s v="ORD108324"/>
        <s v="ORD108325"/>
        <s v="ORD108326"/>
        <s v="ORD108327"/>
        <s v="ORD108328"/>
        <s v="ORD108329"/>
        <s v="ORD108330"/>
        <s v="ORD108331"/>
        <s v="ORD108332"/>
        <s v="ORD108333"/>
        <s v="ORD108334"/>
        <s v="ORD108335"/>
        <s v="ORD108336"/>
        <s v="ORD108337"/>
        <s v="ORD108338"/>
        <s v="ORD108339"/>
        <s v="ORD108340"/>
        <s v="ORD108341"/>
        <s v="ORD108342"/>
        <s v="ORD108343"/>
        <s v="ORD108344"/>
        <s v="ORD108345"/>
        <s v="ORD108346"/>
        <s v="ORD108347"/>
        <s v="ORD108348"/>
        <s v="ORD108349"/>
        <s v="ORD108350"/>
        <s v="ORD108351"/>
        <s v="ORD108352"/>
        <s v="ORD108353"/>
        <s v="ORD108354"/>
        <s v="ORD108355"/>
        <s v="ORD108356"/>
        <s v="ORD108357"/>
        <s v="ORD108358"/>
        <s v="ORD108359"/>
        <s v="ORD108360"/>
        <s v="ORD108361"/>
        <s v="ORD108362"/>
        <s v="ORD108363"/>
        <s v="ORD108364"/>
        <s v="ORD108365"/>
        <s v="ORD108366"/>
        <s v="ORD108367"/>
        <s v="ORD108368"/>
        <s v="ORD108369"/>
        <s v="ORD108370"/>
        <s v="ORD108371"/>
        <s v="ORD108372"/>
        <s v="ORD108373"/>
        <s v="ORD108374"/>
        <s v="ORD108375"/>
        <s v="ORD108376"/>
        <s v="ORD108377"/>
        <s v="ORD108378"/>
        <s v="ORD108379"/>
        <s v="ORD108380"/>
        <s v="ORD108381"/>
        <s v="ORD108382"/>
        <s v="ORD108383"/>
        <s v="ORD108384"/>
        <s v="ORD108385"/>
        <s v="ORD108386"/>
        <s v="ORD108387"/>
        <s v="ORD108388"/>
        <s v="ORD108389"/>
        <s v="ORD108390"/>
        <s v="ORD108391"/>
        <s v="ORD108392"/>
        <s v="ORD108393"/>
        <s v="ORD108394"/>
        <s v="ORD108395"/>
        <s v="ORD108396"/>
        <s v="ORD108397"/>
        <s v="ORD108398"/>
        <s v="ORD108399"/>
        <s v="ORD108400"/>
        <s v="ORD108401"/>
        <s v="ORD108402"/>
        <s v="ORD108403"/>
        <s v="ORD108404"/>
        <s v="ORD108405"/>
        <s v="ORD108406"/>
        <s v="ORD108407"/>
        <s v="ORD108408"/>
        <s v="ORD108409"/>
        <s v="ORD108410"/>
        <s v="ORD108411"/>
        <s v="ORD108412"/>
        <s v="ORD108413"/>
        <s v="ORD108414"/>
        <s v="ORD108415"/>
        <s v="ORD108416"/>
        <s v="ORD108417"/>
        <s v="ORD108418"/>
        <s v="ORD108419"/>
        <s v="ORD108420"/>
        <s v="ORD108421"/>
        <s v="ORD108422"/>
        <s v="ORD108423"/>
        <s v="ORD108424"/>
        <s v="ORD108425"/>
        <s v="ORD108426"/>
        <s v="ORD108427"/>
        <s v="ORD108428"/>
        <s v="ORD108429"/>
        <s v="ORD108430"/>
        <s v="ORD108431"/>
        <s v="ORD108432"/>
        <s v="ORD108433"/>
        <s v="ORD108434"/>
        <s v="ORD108435"/>
        <s v="ORD108436"/>
        <s v="ORD108437"/>
        <s v="ORD108438"/>
        <s v="ORD108439"/>
        <s v="ORD108440"/>
        <s v="ORD108441"/>
        <s v="ORD108442"/>
        <s v="ORD108443"/>
        <s v="ORD108444"/>
        <s v="ORD108445"/>
        <s v="ORD108446"/>
        <s v="ORD108447"/>
        <s v="ORD108448"/>
        <s v="ORD108449"/>
        <s v="ORD108450"/>
        <s v="ORD108451"/>
        <s v="ORD108452"/>
        <s v="ORD108453"/>
        <s v="ORD108454"/>
        <s v="ORD108455"/>
        <s v="ORD108456"/>
        <s v="ORD108457"/>
        <s v="ORD108458"/>
        <s v="ORD108459"/>
        <s v="ORD108460"/>
        <s v="ORD108461"/>
        <s v="ORD108462"/>
        <s v="ORD108463"/>
        <s v="ORD108464"/>
        <s v="ORD108465"/>
        <s v="ORD108466"/>
        <s v="ORD108467"/>
        <s v="ORD108468"/>
        <s v="ORD108469"/>
        <s v="ORD108470"/>
        <s v="ORD108471"/>
        <s v="ORD108472"/>
        <s v="ORD108473"/>
        <s v="ORD108474"/>
        <s v="ORD108475"/>
        <s v="ORD108476"/>
        <s v="ORD108477"/>
        <s v="ORD108478"/>
        <s v="ORD108479"/>
        <s v="ORD108480"/>
        <s v="ORD108481"/>
        <s v="ORD108482"/>
        <s v="ORD108483"/>
        <s v="ORD108484"/>
        <s v="ORD108485"/>
        <s v="ORD108486"/>
        <s v="ORD108487"/>
        <s v="ORD108488"/>
        <s v="ORD108489"/>
        <s v="ORD108490"/>
        <s v="ORD108491"/>
        <s v="ORD108492"/>
        <s v="ORD108493"/>
        <s v="ORD108494"/>
        <s v="ORD108495"/>
        <s v="ORD108496"/>
        <s v="ORD108497"/>
        <s v="ORD108498"/>
        <s v="ORD108499"/>
        <s v="ORD108500"/>
        <s v="ORD108501"/>
        <s v="ORD108502"/>
        <s v="ORD108503"/>
        <s v="ORD108504"/>
        <s v="ORD108505"/>
        <s v="ORD108506"/>
        <s v="ORD108507"/>
        <s v="ORD108508"/>
        <s v="ORD108509"/>
        <s v="ORD108510"/>
        <s v="ORD108511"/>
        <s v="ORD108512"/>
        <s v="ORD108513"/>
        <s v="ORD108514"/>
        <s v="ORD108515"/>
        <s v="ORD108516"/>
        <s v="ORD108517"/>
        <s v="ORD108518"/>
        <s v="ORD108519"/>
        <s v="ORD108520"/>
        <s v="ORD108521"/>
        <s v="ORD108522"/>
        <s v="ORD108523"/>
        <s v="ORD108524"/>
        <s v="ORD108525"/>
        <s v="ORD108526"/>
        <s v="ORD108527"/>
        <s v="ORD108528"/>
        <s v="ORD108529"/>
        <s v="ORD108530"/>
        <s v="ORD108531"/>
        <s v="ORD108532"/>
        <s v="ORD108533"/>
        <s v="ORD108534"/>
        <s v="ORD108535"/>
        <s v="ORD108536"/>
        <s v="ORD108537"/>
        <s v="ORD108538"/>
        <s v="ORD108539"/>
        <s v="ORD108540"/>
        <s v="ORD108541"/>
        <s v="ORD108542"/>
        <s v="ORD108543"/>
        <s v="ORD108544"/>
        <s v="ORD108545"/>
        <s v="ORD108546"/>
        <s v="ORD108547"/>
        <s v="ORD108548"/>
        <s v="ORD108549"/>
        <s v="ORD108550"/>
        <s v="ORD108551"/>
        <s v="ORD108552"/>
        <s v="ORD108553"/>
        <s v="ORD108554"/>
        <s v="ORD108555"/>
        <s v="ORD108556"/>
        <s v="ORD108557"/>
        <s v="ORD108558"/>
        <s v="ORD108559"/>
        <s v="ORD108560"/>
        <s v="ORD108561"/>
        <s v="ORD108562"/>
        <s v="ORD108563"/>
        <s v="ORD108564"/>
        <s v="ORD108565"/>
        <s v="ORD108566"/>
        <s v="ORD108567"/>
        <s v="ORD108568"/>
        <s v="ORD108569"/>
        <s v="ORD108570"/>
        <s v="ORD108571"/>
        <s v="ORD108572"/>
        <s v="ORD108573"/>
        <s v="ORD108574"/>
        <s v="ORD108575"/>
        <s v="ORD108576"/>
        <s v="ORD108577"/>
        <s v="ORD108578"/>
        <s v="ORD108579"/>
        <s v="ORD108580"/>
        <s v="ORD108581"/>
        <s v="ORD108582"/>
        <s v="ORD108583"/>
        <s v="ORD108584"/>
        <s v="ORD108585"/>
        <s v="ORD108586"/>
        <s v="ORD108587"/>
        <s v="ORD108588"/>
        <s v="ORD108589"/>
        <s v="ORD108590"/>
        <s v="ORD108591"/>
        <s v="ORD108592"/>
        <s v="ORD108593"/>
        <s v="ORD108594"/>
        <s v="ORD108595"/>
        <s v="ORD108596"/>
        <s v="ORD108597"/>
        <s v="ORD108598"/>
        <s v="ORD108599"/>
        <s v="ORD108600"/>
        <s v="ORD108601"/>
        <s v="ORD108602"/>
        <s v="ORD108603"/>
        <s v="ORD108604"/>
        <s v="ORD108605"/>
        <s v="ORD108606"/>
        <s v="ORD108607"/>
        <s v="ORD108608"/>
        <s v="ORD108609"/>
        <s v="ORD108610"/>
        <s v="ORD108611"/>
        <s v="ORD108612"/>
        <s v="ORD108613"/>
        <s v="ORD108614"/>
        <s v="ORD108615"/>
        <s v="ORD108616"/>
        <s v="ORD108617"/>
        <s v="ORD108618"/>
        <s v="ORD108619"/>
        <s v="ORD108620"/>
        <s v="ORD108621"/>
        <s v="ORD108622"/>
        <s v="ORD108623"/>
        <s v="ORD108624"/>
        <s v="ORD108625"/>
        <s v="ORD108626"/>
        <s v="ORD108627"/>
        <s v="ORD108628"/>
        <s v="ORD108629"/>
        <s v="ORD108630"/>
        <s v="ORD108631"/>
        <s v="ORD108632"/>
        <s v="ORD108633"/>
        <s v="ORD108634"/>
        <s v="ORD108635"/>
        <s v="ORD108636"/>
        <s v="ORD108637"/>
        <s v="ORD108638"/>
        <s v="ORD108639"/>
        <s v="ORD108640"/>
        <s v="ORD108641"/>
        <s v="ORD108642"/>
        <s v="ORD108643"/>
        <s v="ORD108644"/>
        <s v="ORD108645"/>
        <s v="ORD108646"/>
        <s v="ORD108647"/>
        <s v="ORD108648"/>
        <s v="ORD108649"/>
        <s v="ORD108650"/>
        <s v="ORD108651"/>
        <s v="ORD108652"/>
        <s v="ORD108653"/>
        <s v="ORD108654"/>
        <s v="ORD108655"/>
        <s v="ORD108656"/>
        <s v="ORD108657"/>
        <s v="ORD108658"/>
        <s v="ORD108659"/>
        <s v="ORD108660"/>
        <s v="ORD108661"/>
        <s v="ORD108662"/>
        <s v="ORD108663"/>
        <s v="ORD108664"/>
        <s v="ORD108665"/>
        <s v="ORD108666"/>
        <s v="ORD108667"/>
        <s v="ORD108668"/>
        <s v="ORD108669"/>
        <s v="ORD108670"/>
        <s v="ORD108671"/>
        <s v="ORD108672"/>
        <s v="ORD108673"/>
        <s v="ORD108674"/>
        <s v="ORD108675"/>
        <s v="ORD108676"/>
        <s v="ORD108677"/>
        <s v="ORD108678"/>
        <s v="ORD108679"/>
        <s v="ORD108680"/>
        <s v="ORD108681"/>
        <s v="ORD108682"/>
        <s v="ORD108683"/>
        <s v="ORD108684"/>
        <s v="ORD108685"/>
        <s v="ORD108686"/>
        <s v="ORD108687"/>
        <s v="ORD108688"/>
        <s v="ORD108689"/>
        <s v="ORD108690"/>
        <s v="ORD108691"/>
        <s v="ORD108692"/>
        <s v="ORD108693"/>
        <s v="ORD108694"/>
        <s v="ORD108695"/>
        <s v="ORD108696"/>
        <s v="ORD108697"/>
        <s v="ORD108698"/>
        <s v="ORD108699"/>
        <s v="ORD108700"/>
        <s v="ORD108701"/>
        <s v="ORD108702"/>
        <s v="ORD108703"/>
        <s v="ORD108704"/>
        <s v="ORD108705"/>
        <s v="ORD108706"/>
        <s v="ORD108707"/>
        <s v="ORD108708"/>
        <s v="ORD108709"/>
        <s v="ORD108710"/>
        <s v="ORD108711"/>
        <s v="ORD108712"/>
        <s v="ORD108713"/>
        <s v="ORD108714"/>
        <s v="ORD108715"/>
        <s v="ORD108716"/>
        <s v="ORD108717"/>
        <s v="ORD108718"/>
        <s v="ORD108719"/>
        <s v="ORD108720"/>
        <s v="ORD108721"/>
        <s v="ORD108722"/>
        <s v="ORD108723"/>
        <s v="ORD108724"/>
        <s v="ORD108725"/>
        <s v="ORD108726"/>
        <s v="ORD108727"/>
        <s v="ORD108728"/>
        <s v="ORD108729"/>
        <s v="ORD108730"/>
        <s v="ORD108731"/>
        <s v="ORD108732"/>
        <s v="ORD108733"/>
        <s v="ORD108734"/>
        <s v="ORD108735"/>
        <s v="ORD108736"/>
        <s v="ORD108737"/>
        <s v="ORD108738"/>
        <s v="ORD108739"/>
        <s v="ORD108740"/>
        <s v="ORD108741"/>
        <s v="ORD108742"/>
        <s v="ORD108743"/>
        <s v="ORD108744"/>
        <s v="ORD108745"/>
        <s v="ORD108746"/>
        <s v="ORD108747"/>
        <s v="ORD108748"/>
        <s v="ORD108749"/>
        <s v="ORD108750"/>
        <s v="ORD108751"/>
        <s v="ORD108752"/>
        <s v="ORD108753"/>
        <s v="ORD108754"/>
        <s v="ORD108755"/>
        <s v="ORD108756"/>
        <s v="ORD108757"/>
        <s v="ORD108758"/>
        <s v="ORD108759"/>
        <s v="ORD108760"/>
        <s v="ORD108761"/>
        <s v="ORD108762"/>
        <s v="ORD108763"/>
        <s v="ORD108764"/>
        <s v="ORD108765"/>
        <s v="ORD108766"/>
        <s v="ORD108767"/>
        <s v="ORD108768"/>
        <s v="ORD108769"/>
        <s v="ORD108770"/>
        <s v="ORD108771"/>
        <s v="ORD108772"/>
        <s v="ORD108773"/>
        <s v="ORD108774"/>
        <s v="ORD108775"/>
        <s v="ORD108776"/>
        <s v="ORD108777"/>
        <s v="ORD108778"/>
        <s v="ORD108779"/>
        <s v="ORD108780"/>
        <s v="ORD108781"/>
        <s v="ORD108782"/>
        <s v="ORD108783"/>
        <s v="ORD108784"/>
        <s v="ORD108785"/>
        <s v="ORD108786"/>
        <s v="ORD108787"/>
        <s v="ORD108788"/>
        <s v="ORD108789"/>
        <s v="ORD108790"/>
        <s v="ORD108791"/>
        <s v="ORD108792"/>
        <s v="ORD108793"/>
        <s v="ORD108794"/>
        <s v="ORD108795"/>
        <s v="ORD108796"/>
        <s v="ORD108797"/>
        <s v="ORD108798"/>
        <s v="ORD108799"/>
        <s v="ORD108800"/>
        <s v="ORD108801"/>
        <s v="ORD108802"/>
        <s v="ORD108803"/>
        <s v="ORD108804"/>
        <s v="ORD108805"/>
        <s v="ORD108806"/>
        <s v="ORD108807"/>
        <s v="ORD108808"/>
        <s v="ORD108809"/>
        <s v="ORD108810"/>
        <s v="ORD108811"/>
        <s v="ORD108812"/>
        <s v="ORD108813"/>
        <s v="ORD108814"/>
        <s v="ORD108815"/>
        <s v="ORD108816"/>
        <s v="ORD108817"/>
        <s v="ORD108818"/>
        <s v="ORD108819"/>
        <s v="ORD108820"/>
        <s v="ORD108821"/>
        <s v="ORD108822"/>
        <s v="ORD108823"/>
        <s v="ORD108824"/>
        <s v="ORD108825"/>
        <s v="ORD108826"/>
        <s v="ORD108827"/>
        <s v="ORD108828"/>
        <s v="ORD108829"/>
        <s v="ORD108830"/>
        <s v="ORD108831"/>
        <s v="ORD108832"/>
        <s v="ORD108833"/>
        <s v="ORD108834"/>
        <s v="ORD108835"/>
        <s v="ORD108836"/>
        <s v="ORD108837"/>
        <s v="ORD108838"/>
        <s v="ORD108839"/>
        <s v="ORD108840"/>
        <s v="ORD108841"/>
        <s v="ORD108842"/>
        <s v="ORD108843"/>
        <s v="ORD108844"/>
        <s v="ORD108845"/>
        <s v="ORD108846"/>
        <s v="ORD108847"/>
        <s v="ORD108848"/>
        <s v="ORD108849"/>
        <s v="ORD108850"/>
        <s v="ORD108851"/>
        <s v="ORD108852"/>
        <s v="ORD108853"/>
        <s v="ORD108854"/>
        <s v="ORD108855"/>
        <s v="ORD108856"/>
        <s v="ORD108857"/>
        <s v="ORD108858"/>
        <s v="ORD108859"/>
        <s v="ORD108860"/>
        <s v="ORD108861"/>
        <s v="ORD108862"/>
        <s v="ORD108863"/>
        <s v="ORD108864"/>
        <s v="ORD108865"/>
        <s v="ORD108866"/>
        <s v="ORD108867"/>
        <s v="ORD108868"/>
        <s v="ORD108869"/>
        <s v="ORD108870"/>
        <s v="ORD108871"/>
        <s v="ORD108872"/>
        <s v="ORD108873"/>
        <s v="ORD108874"/>
        <s v="ORD108875"/>
        <s v="ORD108876"/>
        <s v="ORD108877"/>
        <s v="ORD108878"/>
        <s v="ORD108879"/>
        <s v="ORD108880"/>
        <s v="ORD108881"/>
        <s v="ORD108882"/>
        <s v="ORD108883"/>
        <s v="ORD108884"/>
        <s v="ORD108885"/>
        <s v="ORD108886"/>
        <s v="ORD108887"/>
        <s v="ORD108888"/>
        <s v="ORD108889"/>
        <s v="ORD108890"/>
        <s v="ORD108891"/>
        <s v="ORD108892"/>
        <s v="ORD108893"/>
        <s v="ORD108894"/>
        <s v="ORD108895"/>
        <s v="ORD108896"/>
        <s v="ORD108897"/>
        <s v="ORD108898"/>
        <s v="ORD108899"/>
        <s v="ORD108900"/>
        <s v="ORD108901"/>
        <s v="ORD108902"/>
        <s v="ORD108903"/>
        <s v="ORD108904"/>
        <s v="ORD108905"/>
        <s v="ORD108906"/>
        <s v="ORD108907"/>
        <s v="ORD108908"/>
        <s v="ORD108909"/>
        <s v="ORD108910"/>
        <s v="ORD108911"/>
        <s v="ORD108912"/>
        <s v="ORD108913"/>
        <s v="ORD108914"/>
        <s v="ORD108915"/>
        <s v="ORD108916"/>
        <s v="ORD108917"/>
        <s v="ORD108918"/>
        <s v="ORD108919"/>
        <s v="ORD108920"/>
        <s v="ORD108921"/>
        <s v="ORD108922"/>
        <s v="ORD108923"/>
        <s v="ORD108924"/>
        <s v="ORD108925"/>
        <s v="ORD108926"/>
        <s v="ORD108927"/>
        <s v="ORD108928"/>
        <s v="ORD108929"/>
        <s v="ORD108930"/>
        <s v="ORD108931"/>
        <s v="ORD108932"/>
        <s v="ORD108933"/>
        <s v="ORD108934"/>
        <s v="ORD108935"/>
        <s v="ORD108936"/>
        <s v="ORD108937"/>
        <s v="ORD108938"/>
        <s v="ORD108939"/>
        <s v="ORD108940"/>
        <s v="ORD108941"/>
        <s v="ORD108942"/>
        <s v="ORD108943"/>
        <s v="ORD108944"/>
        <s v="ORD108945"/>
        <s v="ORD108946"/>
        <s v="ORD108947"/>
        <s v="ORD108948"/>
        <s v="ORD108949"/>
        <s v="ORD108950"/>
        <s v="ORD108951"/>
        <s v="ORD108952"/>
        <s v="ORD108953"/>
        <s v="ORD108954"/>
        <s v="ORD108955"/>
        <s v="ORD108956"/>
        <s v="ORD108957"/>
        <s v="ORD108958"/>
        <s v="ORD108959"/>
        <s v="ORD108960"/>
        <s v="ORD108961"/>
        <s v="ORD108962"/>
        <s v="ORD108963"/>
        <s v="ORD108964"/>
        <s v="ORD108965"/>
        <s v="ORD108966"/>
        <s v="ORD108967"/>
        <s v="ORD108968"/>
        <s v="ORD108969"/>
        <s v="ORD108970"/>
        <s v="ORD108971"/>
        <s v="ORD108972"/>
        <s v="ORD108973"/>
        <s v="ORD108974"/>
        <s v="ORD108975"/>
        <s v="ORD108976"/>
        <s v="ORD108977"/>
        <s v="ORD108978"/>
        <s v="ORD108979"/>
        <s v="ORD108980"/>
        <s v="ORD108981"/>
        <s v="ORD108982"/>
        <s v="ORD108983"/>
        <s v="ORD108984"/>
        <s v="ORD108985"/>
        <s v="ORD108986"/>
        <s v="ORD108987"/>
        <s v="ORD108988"/>
        <s v="ORD108989"/>
        <s v="ORD108990"/>
        <s v="ORD108991"/>
        <s v="ORD108992"/>
        <s v="ORD108993"/>
        <s v="ORD108994"/>
        <s v="ORD108995"/>
        <s v="ORD108996"/>
        <s v="ORD108997"/>
        <s v="ORD108998"/>
        <s v="ORD108999"/>
        <s v="ORD109000"/>
        <s v="ORD109001"/>
        <s v="ORD109002"/>
        <s v="ORD109003"/>
        <s v="ORD109004"/>
        <s v="ORD109005"/>
        <s v="ORD109006"/>
        <s v="ORD109007"/>
        <s v="ORD109008"/>
        <s v="ORD109009"/>
        <s v="ORD109010"/>
        <s v="ORD109011"/>
        <s v="ORD109012"/>
        <s v="ORD109013"/>
        <s v="ORD109014"/>
        <s v="ORD109015"/>
        <s v="ORD109016"/>
        <s v="ORD109017"/>
        <s v="ORD109018"/>
        <s v="ORD109019"/>
        <s v="ORD109020"/>
        <s v="ORD109021"/>
        <s v="ORD109022"/>
        <s v="ORD109023"/>
        <s v="ORD109024"/>
        <s v="ORD109025"/>
        <s v="ORD109026"/>
        <s v="ORD109027"/>
        <s v="ORD109028"/>
        <s v="ORD109029"/>
        <s v="ORD109030"/>
        <s v="ORD109031"/>
        <s v="ORD109032"/>
        <s v="ORD109033"/>
        <s v="ORD109034"/>
        <s v="ORD109035"/>
        <s v="ORD109036"/>
        <s v="ORD109037"/>
        <s v="ORD109038"/>
        <s v="ORD109039"/>
        <s v="ORD109040"/>
        <s v="ORD109041"/>
        <s v="ORD109042"/>
        <s v="ORD109043"/>
        <s v="ORD109044"/>
        <s v="ORD109045"/>
        <s v="ORD109046"/>
        <s v="ORD109047"/>
        <s v="ORD109048"/>
        <s v="ORD109049"/>
        <s v="ORD109050"/>
        <s v="ORD109051"/>
        <s v="ORD109052"/>
        <s v="ORD109053"/>
        <s v="ORD109054"/>
        <s v="ORD109055"/>
        <s v="ORD109056"/>
        <s v="ORD109057"/>
        <s v="ORD109058"/>
        <s v="ORD109059"/>
        <s v="ORD109060"/>
        <s v="ORD109061"/>
        <s v="ORD109062"/>
        <s v="ORD109063"/>
        <s v="ORD109064"/>
        <s v="ORD109065"/>
        <s v="ORD109066"/>
        <s v="ORD109067"/>
        <s v="ORD109068"/>
        <s v="ORD109069"/>
        <s v="ORD109070"/>
        <s v="ORD109071"/>
        <s v="ORD109072"/>
        <s v="ORD109073"/>
        <s v="ORD109074"/>
        <s v="ORD109075"/>
        <s v="ORD109076"/>
        <s v="ORD109077"/>
        <s v="ORD109078"/>
        <s v="ORD109079"/>
        <s v="ORD109080"/>
        <s v="ORD109081"/>
        <s v="ORD109082"/>
        <s v="ORD109083"/>
        <s v="ORD109084"/>
        <s v="ORD109085"/>
        <s v="ORD109086"/>
        <s v="ORD109087"/>
        <s v="ORD109088"/>
        <s v="ORD109089"/>
        <s v="ORD109090"/>
        <s v="ORD109091"/>
        <s v="ORD109092"/>
        <s v="ORD109093"/>
        <s v="ORD109094"/>
        <s v="ORD109095"/>
        <s v="ORD109096"/>
        <s v="ORD109097"/>
        <s v="ORD109098"/>
        <s v="ORD109099"/>
        <s v="ORD109100"/>
        <s v="ORD109101"/>
        <s v="ORD109102"/>
        <s v="ORD109103"/>
        <s v="ORD109104"/>
        <s v="ORD109105"/>
        <s v="ORD109106"/>
        <s v="ORD109107"/>
        <s v="ORD109108"/>
        <s v="ORD109109"/>
        <s v="ORD109110"/>
        <s v="ORD109111"/>
        <s v="ORD109112"/>
        <s v="ORD109113"/>
        <s v="ORD109114"/>
        <s v="ORD109115"/>
        <s v="ORD109116"/>
        <s v="ORD109117"/>
        <s v="ORD109118"/>
        <s v="ORD109119"/>
        <s v="ORD109120"/>
        <s v="ORD109121"/>
        <s v="ORD109122"/>
        <s v="ORD109123"/>
        <s v="ORD109124"/>
        <s v="ORD109125"/>
        <s v="ORD109126"/>
        <s v="ORD109127"/>
        <s v="ORD109128"/>
        <s v="ORD109129"/>
        <s v="ORD109130"/>
        <s v="ORD109131"/>
        <s v="ORD109132"/>
        <s v="ORD109133"/>
        <s v="ORD109134"/>
        <s v="ORD109135"/>
        <s v="ORD109136"/>
        <s v="ORD109137"/>
        <s v="ORD109138"/>
        <s v="ORD109139"/>
        <s v="ORD109140"/>
        <s v="ORD109141"/>
        <s v="ORD109142"/>
        <s v="ORD109143"/>
        <s v="ORD109144"/>
        <s v="ORD109145"/>
        <s v="ORD109146"/>
        <s v="ORD109147"/>
        <s v="ORD109148"/>
        <s v="ORD109149"/>
        <s v="ORD109150"/>
        <s v="ORD109151"/>
        <s v="ORD109152"/>
        <s v="ORD109153"/>
        <s v="ORD109154"/>
        <s v="ORD109155"/>
        <s v="ORD109156"/>
        <s v="ORD109157"/>
        <s v="ORD109158"/>
        <s v="ORD109159"/>
        <s v="ORD109160"/>
        <s v="ORD109161"/>
        <s v="ORD109162"/>
        <s v="ORD109163"/>
        <s v="ORD109164"/>
        <s v="ORD109165"/>
        <s v="ORD109166"/>
        <s v="ORD109167"/>
        <s v="ORD109168"/>
        <s v="ORD109169"/>
        <s v="ORD109170"/>
        <s v="ORD109171"/>
        <s v="ORD109172"/>
        <s v="ORD109173"/>
        <s v="ORD109174"/>
        <s v="ORD109175"/>
        <s v="ORD109176"/>
        <s v="ORD109177"/>
        <s v="ORD109178"/>
        <s v="ORD109179"/>
        <s v="ORD109180"/>
        <s v="ORD109181"/>
        <s v="ORD109182"/>
        <s v="ORD109183"/>
        <s v="ORD109184"/>
        <s v="ORD109185"/>
        <s v="ORD109186"/>
        <s v="ORD109187"/>
        <s v="ORD109188"/>
        <s v="ORD109189"/>
        <s v="ORD109190"/>
        <s v="ORD109191"/>
        <s v="ORD109192"/>
        <s v="ORD109193"/>
        <s v="ORD109194"/>
        <s v="ORD109195"/>
        <s v="ORD109196"/>
        <s v="ORD109197"/>
        <s v="ORD109198"/>
        <s v="ORD109199"/>
        <s v="ORD109200"/>
        <s v="ORD109201"/>
        <s v="ORD109202"/>
        <s v="ORD109203"/>
        <s v="ORD109204"/>
        <s v="ORD109205"/>
        <s v="ORD109206"/>
        <s v="ORD109207"/>
        <s v="ORD109208"/>
        <s v="ORD109209"/>
        <s v="ORD109210"/>
        <s v="ORD109211"/>
        <s v="ORD109212"/>
        <s v="ORD109213"/>
        <s v="ORD109214"/>
        <s v="ORD109215"/>
        <s v="ORD109216"/>
        <s v="ORD109217"/>
        <s v="ORD109218"/>
        <s v="ORD109219"/>
        <s v="ORD109220"/>
        <s v="ORD109221"/>
        <s v="ORD109222"/>
        <s v="ORD109223"/>
        <s v="ORD109224"/>
        <s v="ORD109225"/>
        <s v="ORD109226"/>
        <s v="ORD109227"/>
        <s v="ORD109228"/>
        <s v="ORD109229"/>
        <s v="ORD109230"/>
        <s v="ORD109231"/>
        <s v="ORD109232"/>
        <s v="ORD109233"/>
        <s v="ORD109234"/>
        <s v="ORD109235"/>
        <s v="ORD109236"/>
        <s v="ORD109237"/>
        <s v="ORD109238"/>
        <s v="ORD109239"/>
        <s v="ORD109240"/>
        <s v="ORD109241"/>
        <s v="ORD109242"/>
        <s v="ORD109243"/>
        <s v="ORD109244"/>
        <s v="ORD109245"/>
        <s v="ORD109246"/>
        <s v="ORD109247"/>
        <s v="ORD109248"/>
        <s v="ORD109249"/>
        <s v="ORD109250"/>
        <s v="ORD109251"/>
        <s v="ORD109252"/>
        <s v="ORD109253"/>
        <s v="ORD109254"/>
        <s v="ORD109255"/>
        <s v="ORD109256"/>
        <s v="ORD109257"/>
        <s v="ORD109258"/>
        <s v="ORD109259"/>
        <s v="ORD109260"/>
        <s v="ORD109261"/>
        <s v="ORD109262"/>
        <s v="ORD109263"/>
        <s v="ORD109264"/>
        <s v="ORD109265"/>
        <s v="ORD109266"/>
        <s v="ORD109267"/>
        <s v="ORD109268"/>
        <s v="ORD109269"/>
        <s v="ORD109270"/>
        <s v="ORD109271"/>
        <s v="ORD109272"/>
        <s v="ORD109273"/>
        <s v="ORD109274"/>
        <s v="ORD109275"/>
        <s v="ORD109276"/>
        <s v="ORD109277"/>
        <s v="ORD109278"/>
        <s v="ORD109279"/>
        <s v="ORD109280"/>
        <s v="ORD109281"/>
        <s v="ORD109282"/>
        <s v="ORD109283"/>
        <s v="ORD109284"/>
        <s v="ORD109285"/>
        <s v="ORD109286"/>
        <s v="ORD109287"/>
        <s v="ORD109288"/>
        <s v="ORD109289"/>
        <s v="ORD109290"/>
        <s v="ORD109291"/>
        <s v="ORD109292"/>
        <s v="ORD109293"/>
        <s v="ORD109294"/>
        <s v="ORD109295"/>
        <s v="ORD109296"/>
        <s v="ORD109297"/>
        <s v="ORD109298"/>
        <s v="ORD109299"/>
        <s v="ORD109300"/>
        <s v="ORD109301"/>
        <s v="ORD109302"/>
        <s v="ORD109303"/>
        <s v="ORD109304"/>
        <s v="ORD109305"/>
        <s v="ORD109306"/>
        <s v="ORD109307"/>
        <s v="ORD109308"/>
        <s v="ORD109309"/>
        <s v="ORD109310"/>
        <s v="ORD109311"/>
        <s v="ORD109312"/>
        <s v="ORD109313"/>
        <s v="ORD109314"/>
        <s v="ORD109315"/>
        <s v="ORD109316"/>
        <s v="ORD109317"/>
        <s v="ORD109318"/>
        <s v="ORD109319"/>
        <s v="ORD109320"/>
        <s v="ORD109321"/>
        <s v="ORD109322"/>
        <s v="ORD109323"/>
        <s v="ORD109324"/>
        <s v="ORD109325"/>
        <s v="ORD109326"/>
        <s v="ORD109327"/>
        <s v="ORD109328"/>
        <s v="ORD109329"/>
        <s v="ORD109330"/>
        <s v="ORD109331"/>
        <s v="ORD109332"/>
        <s v="ORD109333"/>
        <s v="ORD109334"/>
        <s v="ORD109335"/>
        <s v="ORD109336"/>
        <s v="ORD109337"/>
        <s v="ORD109338"/>
        <s v="ORD109339"/>
        <s v="ORD109340"/>
        <s v="ORD109341"/>
        <s v="ORD109342"/>
        <s v="ORD109343"/>
        <s v="ORD109344"/>
        <s v="ORD109345"/>
        <s v="ORD109346"/>
        <s v="ORD109347"/>
        <s v="ORD109348"/>
        <s v="ORD109349"/>
        <s v="ORD109350"/>
        <s v="ORD109351"/>
        <s v="ORD109352"/>
        <s v="ORD109353"/>
        <s v="ORD109354"/>
        <s v="ORD109355"/>
        <s v="ORD109356"/>
        <s v="ORD109357"/>
        <s v="ORD109358"/>
        <s v="ORD109359"/>
        <s v="ORD109360"/>
        <s v="ORD109361"/>
        <s v="ORD109362"/>
        <s v="ORD109363"/>
        <s v="ORD109364"/>
        <s v="ORD109365"/>
        <s v="ORD109366"/>
        <s v="ORD109367"/>
        <s v="ORD109368"/>
        <s v="ORD109369"/>
        <s v="ORD109370"/>
        <s v="ORD109371"/>
        <s v="ORD109372"/>
        <s v="ORD109373"/>
        <s v="ORD109374"/>
        <s v="ORD109375"/>
        <s v="ORD109376"/>
        <s v="ORD109377"/>
        <s v="ORD109378"/>
        <s v="ORD109379"/>
        <s v="ORD109380"/>
        <s v="ORD109381"/>
        <s v="ORD109382"/>
        <s v="ORD109383"/>
        <s v="ORD109384"/>
        <s v="ORD109385"/>
        <s v="ORD109386"/>
        <s v="ORD109387"/>
        <s v="ORD109388"/>
        <s v="ORD109389"/>
        <s v="ORD109390"/>
        <s v="ORD109391"/>
        <s v="ORD109392"/>
        <s v="ORD109393"/>
        <s v="ORD109394"/>
        <s v="ORD109395"/>
        <s v="ORD109396"/>
        <s v="ORD109397"/>
        <s v="ORD109398"/>
        <s v="ORD109399"/>
        <s v="ORD109400"/>
        <s v="ORD109401"/>
        <s v="ORD109402"/>
        <s v="ORD109403"/>
        <s v="ORD109404"/>
        <s v="ORD109405"/>
        <s v="ORD109406"/>
        <s v="ORD109407"/>
        <s v="ORD109408"/>
        <s v="ORD109409"/>
        <s v="ORD109410"/>
        <s v="ORD109411"/>
        <s v="ORD109412"/>
        <s v="ORD109413"/>
        <s v="ORD109414"/>
        <s v="ORD109415"/>
        <s v="ORD109416"/>
        <s v="ORD109417"/>
        <s v="ORD109418"/>
        <s v="ORD109419"/>
        <s v="ORD109420"/>
        <s v="ORD109421"/>
        <s v="ORD109422"/>
        <s v="ORD109423"/>
        <s v="ORD109424"/>
        <s v="ORD109425"/>
        <s v="ORD109426"/>
        <s v="ORD109427"/>
        <s v="ORD109428"/>
        <s v="ORD109429"/>
        <s v="ORD109430"/>
        <s v="ORD109431"/>
        <s v="ORD109432"/>
        <s v="ORD109433"/>
        <s v="ORD109434"/>
        <s v="ORD109435"/>
        <s v="ORD109436"/>
        <s v="ORD109437"/>
        <s v="ORD109438"/>
        <s v="ORD109439"/>
        <s v="ORD109440"/>
        <s v="ORD109441"/>
        <s v="ORD109442"/>
        <s v="ORD109443"/>
        <s v="ORD109444"/>
        <s v="ORD109445"/>
        <s v="ORD109446"/>
        <s v="ORD109447"/>
        <s v="ORD109448"/>
        <s v="ORD109449"/>
        <s v="ORD109450"/>
        <s v="ORD109451"/>
        <s v="ORD109452"/>
        <s v="ORD109453"/>
        <s v="ORD109454"/>
        <s v="ORD109455"/>
        <s v="ORD109456"/>
        <s v="ORD109457"/>
        <s v="ORD109458"/>
        <s v="ORD109459"/>
        <s v="ORD109460"/>
        <s v="ORD109461"/>
        <s v="ORD109462"/>
        <s v="ORD109463"/>
        <s v="ORD109464"/>
        <s v="ORD109465"/>
        <s v="ORD109466"/>
        <s v="ORD109467"/>
        <s v="ORD109468"/>
        <s v="ORD109469"/>
        <s v="ORD109470"/>
        <s v="ORD109471"/>
        <s v="ORD109472"/>
        <s v="ORD109473"/>
        <s v="ORD109474"/>
        <s v="ORD109475"/>
        <s v="ORD109476"/>
        <s v="ORD109477"/>
        <s v="ORD109478"/>
        <s v="ORD109479"/>
        <s v="ORD109480"/>
        <s v="ORD109481"/>
        <s v="ORD109482"/>
        <s v="ORD109483"/>
        <s v="ORD109484"/>
        <s v="ORD109485"/>
        <s v="ORD109486"/>
        <s v="ORD109487"/>
        <s v="ORD109488"/>
        <s v="ORD109489"/>
        <s v="ORD109490"/>
        <s v="ORD109491"/>
        <s v="ORD109492"/>
        <s v="ORD109493"/>
        <s v="ORD109494"/>
        <s v="ORD109495"/>
        <s v="ORD109496"/>
        <s v="ORD109497"/>
        <s v="ORD109498"/>
        <s v="ORD109499"/>
        <s v="ORD109500"/>
        <s v="ORD109501"/>
        <s v="ORD109502"/>
        <s v="ORD109503"/>
        <s v="ORD109504"/>
        <s v="ORD109505"/>
        <s v="ORD109506"/>
        <s v="ORD109507"/>
        <s v="ORD109508"/>
        <s v="ORD109509"/>
        <s v="ORD109510"/>
        <s v="ORD109511"/>
        <s v="ORD109512"/>
        <s v="ORD109513"/>
        <s v="ORD109514"/>
        <s v="ORD109515"/>
        <s v="ORD109516"/>
        <s v="ORD109517"/>
        <s v="ORD109518"/>
        <s v="ORD109519"/>
        <s v="ORD109520"/>
        <s v="ORD109521"/>
        <s v="ORD109522"/>
        <s v="ORD109523"/>
        <s v="ORD109524"/>
        <s v="ORD109525"/>
        <s v="ORD109526"/>
        <s v="ORD109527"/>
        <s v="ORD109528"/>
        <s v="ORD109529"/>
        <s v="ORD109530"/>
        <s v="ORD109531"/>
        <s v="ORD109532"/>
        <s v="ORD109533"/>
        <s v="ORD109534"/>
        <s v="ORD109535"/>
        <s v="ORD109536"/>
        <s v="ORD109537"/>
        <s v="ORD109538"/>
        <s v="ORD109539"/>
        <s v="ORD109540"/>
        <s v="ORD109541"/>
        <s v="ORD109542"/>
        <s v="ORD109543"/>
        <s v="ORD109544"/>
        <s v="ORD109545"/>
        <s v="ORD109546"/>
        <s v="ORD109547"/>
        <s v="ORD109548"/>
        <s v="ORD109549"/>
        <s v="ORD109550"/>
        <s v="ORD109551"/>
        <s v="ORD109552"/>
        <s v="ORD109553"/>
        <s v="ORD109554"/>
        <s v="ORD109555"/>
        <s v="ORD109556"/>
        <s v="ORD109557"/>
        <s v="ORD109558"/>
        <s v="ORD109559"/>
        <s v="ORD109560"/>
        <s v="ORD109561"/>
        <s v="ORD109562"/>
        <s v="ORD109563"/>
        <s v="ORD109564"/>
        <s v="ORD109565"/>
        <s v="ORD109566"/>
        <s v="ORD109567"/>
        <s v="ORD109568"/>
        <s v="ORD109569"/>
        <s v="ORD109570"/>
        <s v="ORD109571"/>
        <s v="ORD109572"/>
        <s v="ORD109573"/>
        <s v="ORD109574"/>
        <s v="ORD109575"/>
        <s v="ORD109576"/>
        <s v="ORD109577"/>
        <s v="ORD109578"/>
        <s v="ORD109579"/>
        <s v="ORD109580"/>
        <s v="ORD109581"/>
        <s v="ORD109582"/>
        <s v="ORD109583"/>
        <s v="ORD109584"/>
        <s v="ORD109585"/>
        <s v="ORD109586"/>
        <s v="ORD109587"/>
        <s v="ORD109588"/>
        <s v="ORD109589"/>
        <s v="ORD109590"/>
        <s v="ORD109591"/>
        <s v="ORD109592"/>
        <s v="ORD109593"/>
        <s v="ORD109594"/>
        <s v="ORD109595"/>
        <s v="ORD109596"/>
        <s v="ORD109597"/>
        <s v="ORD109598"/>
        <s v="ORD109599"/>
        <s v="ORD109600"/>
        <s v="ORD109601"/>
        <s v="ORD109602"/>
        <s v="ORD109603"/>
        <s v="ORD109604"/>
        <s v="ORD109605"/>
        <s v="ORD109606"/>
        <s v="ORD109607"/>
        <s v="ORD109608"/>
        <s v="ORD109609"/>
        <s v="ORD109610"/>
        <s v="ORD109611"/>
        <s v="ORD109612"/>
        <s v="ORD109613"/>
        <s v="ORD109614"/>
        <s v="ORD109615"/>
        <s v="ORD109616"/>
        <s v="ORD109617"/>
        <s v="ORD109618"/>
        <s v="ORD109619"/>
        <s v="ORD109620"/>
        <s v="ORD109621"/>
        <s v="ORD109622"/>
        <s v="ORD109623"/>
        <s v="ORD109624"/>
        <s v="ORD109625"/>
        <s v="ORD109626"/>
        <s v="ORD109627"/>
        <s v="ORD109628"/>
        <s v="ORD109629"/>
        <s v="ORD109630"/>
        <s v="ORD109631"/>
        <s v="ORD109632"/>
        <s v="ORD109633"/>
        <s v="ORD109634"/>
        <s v="ORD109635"/>
        <s v="ORD109636"/>
        <s v="ORD109637"/>
        <s v="ORD109638"/>
        <s v="ORD109639"/>
        <s v="ORD109640"/>
        <s v="ORD109641"/>
        <s v="ORD109642"/>
        <s v="ORD109643"/>
        <s v="ORD109644"/>
        <s v="ORD109645"/>
        <s v="ORD109646"/>
        <s v="ORD109647"/>
        <s v="ORD109648"/>
        <s v="ORD109649"/>
        <s v="ORD109650"/>
        <s v="ORD109651"/>
        <s v="ORD109652"/>
        <s v="ORD109653"/>
        <s v="ORD109654"/>
        <s v="ORD109655"/>
        <s v="ORD109656"/>
        <s v="ORD109657"/>
        <s v="ORD109658"/>
        <s v="ORD109659"/>
        <s v="ORD109660"/>
        <s v="ORD109661"/>
        <s v="ORD109662"/>
        <s v="ORD109663"/>
        <s v="ORD109664"/>
        <s v="ORD109665"/>
        <s v="ORD109666"/>
        <s v="ORD109667"/>
        <s v="ORD109668"/>
        <s v="ORD109669"/>
        <s v="ORD109670"/>
        <s v="ORD109671"/>
        <s v="ORD109672"/>
        <s v="ORD109673"/>
        <s v="ORD109674"/>
        <s v="ORD109675"/>
        <s v="ORD109676"/>
        <s v="ORD109677"/>
        <s v="ORD109678"/>
        <s v="ORD109679"/>
        <s v="ORD109680"/>
        <s v="ORD109681"/>
        <s v="ORD109682"/>
        <s v="ORD109683"/>
        <s v="ORD109684"/>
        <s v="ORD109685"/>
        <s v="ORD109686"/>
        <s v="ORD109687"/>
        <s v="ORD109688"/>
        <s v="ORD109689"/>
        <s v="ORD109690"/>
        <s v="ORD109691"/>
        <s v="ORD109692"/>
        <s v="ORD109693"/>
        <s v="ORD109694"/>
        <s v="ORD109695"/>
        <s v="ORD109696"/>
        <s v="ORD109697"/>
        <s v="ORD109698"/>
        <s v="ORD109699"/>
        <s v="ORD109700"/>
        <s v="ORD109701"/>
        <s v="ORD109702"/>
        <s v="ORD109703"/>
        <s v="ORD109704"/>
        <s v="ORD109705"/>
        <s v="ORD109706"/>
        <s v="ORD109707"/>
        <s v="ORD109708"/>
        <s v="ORD109709"/>
        <s v="ORD109710"/>
        <s v="ORD109711"/>
        <s v="ORD109712"/>
        <s v="ORD109713"/>
        <s v="ORD109714"/>
        <s v="ORD109715"/>
        <s v="ORD109716"/>
        <s v="ORD109717"/>
        <s v="ORD109718"/>
        <s v="ORD109719"/>
        <s v="ORD109720"/>
        <s v="ORD109721"/>
        <s v="ORD109722"/>
        <s v="ORD109723"/>
        <s v="ORD109724"/>
        <s v="ORD109725"/>
        <s v="ORD109726"/>
        <s v="ORD109727"/>
        <s v="ORD109728"/>
        <s v="ORD109729"/>
        <s v="ORD109730"/>
        <s v="ORD109731"/>
        <s v="ORD109732"/>
        <s v="ORD109733"/>
        <s v="ORD109734"/>
        <s v="ORD109735"/>
        <s v="ORD109736"/>
        <s v="ORD109737"/>
        <s v="ORD109738"/>
        <s v="ORD109739"/>
        <s v="ORD109740"/>
        <s v="ORD109741"/>
        <s v="ORD109742"/>
        <s v="ORD109743"/>
        <s v="ORD109744"/>
        <s v="ORD109745"/>
        <s v="ORD109746"/>
        <s v="ORD109747"/>
        <s v="ORD109748"/>
        <s v="ORD109749"/>
        <s v="ORD109750"/>
        <s v="ORD109751"/>
        <s v="ORD109752"/>
        <s v="ORD109753"/>
        <s v="ORD109754"/>
        <s v="ORD109755"/>
        <s v="ORD109756"/>
        <s v="ORD109757"/>
        <s v="ORD109758"/>
        <s v="ORD109759"/>
        <s v="ORD109760"/>
        <s v="ORD109761"/>
        <s v="ORD109762"/>
        <s v="ORD109763"/>
        <s v="ORD109764"/>
        <s v="ORD109765"/>
        <s v="ORD109766"/>
        <s v="ORD109767"/>
        <s v="ORD109768"/>
        <s v="ORD109769"/>
        <s v="ORD109770"/>
        <s v="ORD109771"/>
        <s v="ORD109772"/>
        <s v="ORD109773"/>
        <s v="ORD109774"/>
        <s v="ORD109775"/>
        <s v="ORD109776"/>
        <s v="ORD109777"/>
        <s v="ORD109778"/>
        <s v="ORD109779"/>
        <s v="ORD109780"/>
        <s v="ORD109781"/>
        <s v="ORD109782"/>
        <s v="ORD109783"/>
        <s v="ORD109784"/>
        <s v="ORD109785"/>
        <s v="ORD109786"/>
        <s v="ORD109787"/>
        <s v="ORD109788"/>
        <s v="ORD109789"/>
        <s v="ORD109790"/>
        <s v="ORD109791"/>
        <s v="ORD109792"/>
        <s v="ORD109793"/>
        <s v="ORD109794"/>
        <s v="ORD109795"/>
        <s v="ORD109796"/>
        <s v="ORD109797"/>
        <s v="ORD109798"/>
        <s v="ORD109799"/>
        <s v="ORD109800"/>
        <s v="ORD109801"/>
        <s v="ORD109802"/>
        <s v="ORD109803"/>
        <s v="ORD109804"/>
        <s v="ORD109805"/>
        <s v="ORD109806"/>
        <s v="ORD109807"/>
        <s v="ORD109808"/>
        <s v="ORD109809"/>
        <s v="ORD109810"/>
        <s v="ORD109811"/>
        <s v="ORD109812"/>
        <s v="ORD109813"/>
        <s v="ORD109814"/>
        <s v="ORD109815"/>
        <s v="ORD109816"/>
        <s v="ORD109817"/>
        <s v="ORD109818"/>
        <s v="ORD109819"/>
        <s v="ORD109820"/>
        <s v="ORD109821"/>
        <s v="ORD109822"/>
        <s v="ORD109823"/>
        <s v="ORD109824"/>
        <s v="ORD109825"/>
        <s v="ORD109826"/>
        <s v="ORD109827"/>
        <s v="ORD109828"/>
        <s v="ORD109829"/>
        <s v="ORD109830"/>
        <s v="ORD109831"/>
        <s v="ORD109832"/>
        <s v="ORD109833"/>
        <s v="ORD109834"/>
        <s v="ORD109835"/>
        <s v="ORD109836"/>
        <s v="ORD109837"/>
        <s v="ORD109838"/>
        <s v="ORD109839"/>
        <s v="ORD109840"/>
        <s v="ORD109841"/>
        <s v="ORD109842"/>
        <s v="ORD109843"/>
        <s v="ORD109844"/>
        <s v="ORD109845"/>
        <s v="ORD109846"/>
        <s v="ORD109847"/>
        <s v="ORD109848"/>
        <s v="ORD109849"/>
        <s v="ORD109850"/>
        <s v="ORD109851"/>
        <s v="ORD109852"/>
        <s v="ORD109853"/>
        <s v="ORD109854"/>
        <s v="ORD109855"/>
        <s v="ORD109856"/>
        <s v="ORD109857"/>
        <s v="ORD109858"/>
        <s v="ORD109859"/>
        <s v="ORD109860"/>
        <s v="ORD109861"/>
        <s v="ORD109862"/>
        <s v="ORD109863"/>
        <s v="ORD109864"/>
        <s v="ORD109865"/>
        <s v="ORD109866"/>
        <s v="ORD109867"/>
        <s v="ORD109868"/>
        <s v="ORD109869"/>
        <s v="ORD109870"/>
        <s v="ORD109871"/>
        <s v="ORD109872"/>
        <s v="ORD109873"/>
        <s v="ORD109874"/>
        <s v="ORD109875"/>
        <s v="ORD109876"/>
        <s v="ORD109877"/>
        <s v="ORD109878"/>
        <s v="ORD109879"/>
        <s v="ORD109880"/>
        <s v="ORD109881"/>
        <s v="ORD109882"/>
        <s v="ORD109883"/>
        <s v="ORD109884"/>
        <s v="ORD109885"/>
        <s v="ORD109886"/>
        <s v="ORD109887"/>
        <s v="ORD109888"/>
        <s v="ORD109889"/>
        <s v="ORD109890"/>
        <s v="ORD109891"/>
        <s v="ORD109892"/>
        <s v="ORD109893"/>
        <s v="ORD109894"/>
        <s v="ORD109895"/>
        <s v="ORD109896"/>
        <s v="ORD109897"/>
        <s v="ORD109898"/>
        <s v="ORD109899"/>
        <s v="ORD109900"/>
        <s v="ORD109901"/>
        <s v="ORD109902"/>
        <s v="ORD109903"/>
        <s v="ORD109904"/>
        <s v="ORD109905"/>
        <s v="ORD109906"/>
        <s v="ORD109907"/>
        <s v="ORD109908"/>
        <s v="ORD109909"/>
        <s v="ORD109910"/>
        <s v="ORD109911"/>
        <s v="ORD109912"/>
        <s v="ORD109913"/>
        <s v="ORD109914"/>
        <s v="ORD109915"/>
        <s v="ORD109916"/>
        <s v="ORD109917"/>
        <s v="ORD109918"/>
        <s v="ORD109919"/>
        <s v="ORD109920"/>
        <s v="ORD109921"/>
        <s v="ORD109922"/>
        <s v="ORD109923"/>
        <s v="ORD109924"/>
        <s v="ORD109925"/>
        <s v="ORD109926"/>
        <s v="ORD109927"/>
        <s v="ORD109928"/>
        <s v="ORD109929"/>
        <s v="ORD109930"/>
        <s v="ORD109931"/>
        <s v="ORD109932"/>
        <s v="ORD109933"/>
        <s v="ORD109934"/>
        <s v="ORD109935"/>
        <s v="ORD109936"/>
        <s v="ORD109937"/>
        <s v="ORD109938"/>
        <s v="ORD109939"/>
        <s v="ORD109940"/>
        <s v="ORD109941"/>
        <s v="ORD109942"/>
        <s v="ORD109943"/>
        <s v="ORD109944"/>
        <s v="ORD109945"/>
        <s v="ORD109946"/>
        <s v="ORD109947"/>
        <s v="ORD109948"/>
        <s v="ORD109949"/>
        <s v="ORD109950"/>
        <s v="ORD109951"/>
        <s v="ORD109952"/>
        <s v="ORD109953"/>
        <s v="ORD109954"/>
        <s v="ORD109955"/>
        <s v="ORD109956"/>
        <s v="ORD109957"/>
        <s v="ORD109958"/>
        <s v="ORD109959"/>
        <s v="ORD109960"/>
        <s v="ORD109961"/>
        <s v="ORD109962"/>
        <s v="ORD109963"/>
        <s v="ORD109964"/>
        <s v="ORD109965"/>
        <s v="ORD109966"/>
        <s v="ORD109967"/>
        <s v="ORD109968"/>
        <s v="ORD109969"/>
        <s v="ORD109970"/>
        <s v="ORD109971"/>
        <s v="ORD109972"/>
        <s v="ORD109973"/>
        <s v="ORD109974"/>
        <s v="ORD109975"/>
        <s v="ORD109976"/>
        <s v="ORD109977"/>
        <s v="ORD109978"/>
        <s v="ORD109979"/>
        <s v="ORD109980"/>
        <s v="ORD109981"/>
        <s v="ORD109982"/>
        <s v="ORD109983"/>
        <s v="ORD109984"/>
        <s v="ORD109985"/>
        <s v="ORD109986"/>
        <s v="ORD109987"/>
        <s v="ORD109988"/>
        <s v="ORD109989"/>
        <s v="ORD109990"/>
        <s v="ORD109991"/>
        <s v="ORD109992"/>
        <s v="ORD109993"/>
        <s v="ORD109994"/>
        <s v="ORD109995"/>
        <s v="ORD109996"/>
        <s v="ORD109997"/>
        <s v="ORD109998"/>
        <s v="ORD109999"/>
        <s v="ORD110000"/>
        <s v="ORD110001"/>
        <s v="ORD110002"/>
        <s v="ORD110003"/>
        <s v="ORD110004"/>
        <s v="ORD110005"/>
        <s v="ORD110006"/>
        <s v="ORD110007"/>
        <s v="ORD110008"/>
        <s v="ORD110009"/>
        <s v="ORD110010"/>
        <s v="ORD110011"/>
        <s v="ORD110012"/>
        <s v="ORD110013"/>
        <s v="ORD110014"/>
        <s v="ORD110015"/>
        <s v="ORD110016"/>
        <s v="ORD110017"/>
        <s v="ORD110018"/>
        <s v="ORD110019"/>
        <s v="ORD110020"/>
        <s v="ORD110021"/>
        <s v="ORD110022"/>
        <s v="ORD110023"/>
        <s v="ORD110024"/>
        <s v="ORD110025"/>
        <s v="ORD110026"/>
        <s v="ORD110027"/>
        <s v="ORD110028"/>
        <s v="ORD110029"/>
        <s v="ORD110030"/>
        <s v="ORD110031"/>
        <s v="ORD110032"/>
        <s v="ORD110033"/>
        <s v="ORD110034"/>
        <s v="ORD110035"/>
        <s v="ORD110036"/>
        <s v="ORD110037"/>
        <s v="ORD110038"/>
        <s v="ORD110039"/>
        <s v="ORD110040"/>
        <s v="ORD110041"/>
        <s v="ORD110042"/>
        <s v="ORD110043"/>
        <s v="ORD110044"/>
        <s v="ORD110045"/>
        <s v="ORD110046"/>
        <s v="ORD110047"/>
        <s v="ORD110048"/>
        <s v="ORD110049"/>
        <s v="ORD110050"/>
        <s v="ORD110051"/>
        <s v="ORD110052"/>
        <s v="ORD110053"/>
        <s v="ORD110054"/>
        <s v="ORD110055"/>
        <s v="ORD110056"/>
        <s v="ORD110057"/>
        <s v="ORD110058"/>
        <s v="ORD110059"/>
        <s v="ORD110060"/>
        <s v="ORD110061"/>
        <s v="ORD110062"/>
        <s v="ORD110063"/>
        <s v="ORD110064"/>
        <s v="ORD110065"/>
        <s v="ORD110066"/>
        <s v="ORD110067"/>
        <s v="ORD110068"/>
        <s v="ORD110069"/>
        <s v="ORD110070"/>
        <s v="ORD110071"/>
        <s v="ORD110072"/>
        <s v="ORD110073"/>
        <s v="ORD110074"/>
        <s v="ORD110075"/>
        <s v="ORD110076"/>
        <s v="ORD110077"/>
        <s v="ORD110078"/>
        <s v="ORD110079"/>
        <s v="ORD110080"/>
        <s v="ORD110081"/>
        <s v="ORD110082"/>
        <s v="ORD110083"/>
        <s v="ORD110084"/>
        <s v="ORD110085"/>
        <s v="ORD110086"/>
        <s v="ORD110087"/>
        <s v="ORD110088"/>
        <s v="ORD110089"/>
        <s v="ORD110090"/>
        <s v="ORD110091"/>
        <s v="ORD110092"/>
        <s v="ORD110093"/>
        <s v="ORD110094"/>
        <s v="ORD110095"/>
        <s v="ORD110096"/>
        <s v="ORD110097"/>
        <s v="ORD110098"/>
        <s v="ORD110099"/>
        <s v="ORD110100"/>
        <s v="ORD110101"/>
        <s v="ORD110102"/>
        <s v="ORD110103"/>
        <s v="ORD110104"/>
        <s v="ORD110105"/>
        <s v="ORD110106"/>
        <s v="ORD110107"/>
        <s v="ORD110108"/>
        <s v="ORD110109"/>
        <s v="ORD110110"/>
        <s v="ORD110111"/>
        <s v="ORD110112"/>
        <s v="ORD110113"/>
        <s v="ORD110114"/>
        <s v="ORD110115"/>
        <s v="ORD110116"/>
        <s v="ORD110117"/>
        <s v="ORD110118"/>
        <s v="ORD110119"/>
        <s v="ORD110120"/>
        <s v="ORD110121"/>
        <s v="ORD110122"/>
        <s v="ORD110123"/>
        <s v="ORD110124"/>
        <s v="ORD110125"/>
        <s v="ORD110126"/>
        <s v="ORD110127"/>
        <s v="ORD110128"/>
        <s v="ORD110129"/>
        <s v="ORD110130"/>
        <s v="ORD110131"/>
        <s v="ORD110132"/>
        <s v="ORD110133"/>
        <s v="ORD110134"/>
        <s v="ORD110135"/>
        <s v="ORD110136"/>
        <s v="ORD110137"/>
        <s v="ORD110138"/>
        <s v="ORD110139"/>
        <s v="ORD110140"/>
        <s v="ORD110141"/>
        <s v="ORD110142"/>
        <s v="ORD110143"/>
        <s v="ORD110144"/>
        <s v="ORD110145"/>
        <s v="ORD110146"/>
        <s v="ORD110147"/>
        <s v="ORD110148"/>
        <s v="ORD110149"/>
        <s v="ORD110150"/>
        <s v="ORD110151"/>
        <s v="ORD110152"/>
        <s v="ORD110153"/>
        <s v="ORD110154"/>
        <s v="ORD110155"/>
        <s v="ORD110156"/>
        <s v="ORD110157"/>
        <s v="ORD110158"/>
        <s v="ORD110159"/>
        <s v="ORD110160"/>
        <s v="ORD110161"/>
        <s v="ORD110162"/>
        <s v="ORD110163"/>
        <s v="ORD110164"/>
        <s v="ORD110165"/>
        <s v="ORD110166"/>
        <s v="ORD110167"/>
        <s v="ORD110168"/>
        <s v="ORD110169"/>
        <s v="ORD110170"/>
        <s v="ORD110171"/>
        <s v="ORD110172"/>
        <s v="ORD110173"/>
        <s v="ORD110174"/>
        <s v="ORD110175"/>
        <s v="ORD110176"/>
        <s v="ORD110177"/>
        <s v="ORD110178"/>
        <s v="ORD110179"/>
        <s v="ORD110180"/>
        <s v="ORD110181"/>
        <s v="ORD110182"/>
        <s v="ORD110183"/>
        <s v="ORD110184"/>
        <s v="ORD110185"/>
        <s v="ORD110186"/>
        <s v="ORD110187"/>
        <s v="ORD110188"/>
        <s v="ORD110189"/>
        <s v="ORD110190"/>
        <s v="ORD110191"/>
        <s v="ORD110192"/>
        <s v="ORD110193"/>
        <s v="ORD110194"/>
        <s v="ORD110195"/>
        <s v="ORD110196"/>
        <s v="ORD110197"/>
        <s v="ORD110198"/>
        <s v="ORD110199"/>
        <s v="ORD110200"/>
        <s v="ORD110201"/>
        <s v="ORD110202"/>
        <s v="ORD110203"/>
        <s v="ORD110204"/>
        <s v="ORD110205"/>
        <s v="ORD110206"/>
        <s v="ORD110207"/>
        <s v="ORD110208"/>
        <s v="ORD110209"/>
        <s v="ORD110210"/>
        <s v="ORD110211"/>
        <s v="ORD110212"/>
        <s v="ORD110213"/>
        <s v="ORD110214"/>
        <s v="ORD110215"/>
        <s v="ORD110216"/>
        <s v="ORD110217"/>
        <s v="ORD110218"/>
        <s v="ORD110219"/>
        <s v="ORD110220"/>
        <s v="ORD110221"/>
        <s v="ORD110222"/>
        <s v="ORD110223"/>
        <s v="ORD110224"/>
        <s v="ORD110225"/>
        <s v="ORD110226"/>
        <s v="ORD110227"/>
        <s v="ORD110228"/>
        <s v="ORD110229"/>
        <s v="ORD110230"/>
        <s v="ORD110231"/>
        <s v="ORD110232"/>
        <s v="ORD110233"/>
        <s v="ORD110234"/>
        <s v="ORD110235"/>
        <s v="ORD110236"/>
        <s v="ORD110237"/>
        <s v="ORD110238"/>
        <s v="ORD110239"/>
        <s v="ORD110240"/>
        <s v="ORD110241"/>
        <s v="ORD110242"/>
        <s v="ORD110243"/>
        <s v="ORD110244"/>
        <s v="ORD110245"/>
        <s v="ORD110246"/>
        <s v="ORD110247"/>
        <s v="ORD110248"/>
        <s v="ORD110249"/>
        <s v="ORD110250"/>
        <s v="ORD110251"/>
        <s v="ORD110252"/>
        <s v="ORD110253"/>
        <s v="ORD110254"/>
        <s v="ORD110255"/>
        <s v="ORD110256"/>
        <s v="ORD110257"/>
        <s v="ORD110258"/>
        <s v="ORD110259"/>
        <s v="ORD110260"/>
        <s v="ORD110261"/>
        <s v="ORD110262"/>
        <s v="ORD110263"/>
        <s v="ORD110264"/>
        <s v="ORD110265"/>
        <s v="ORD110266"/>
        <s v="ORD110267"/>
        <s v="ORD110268"/>
        <s v="ORD110269"/>
        <s v="ORD110270"/>
        <s v="ORD110271"/>
        <s v="ORD110272"/>
        <s v="ORD110273"/>
        <s v="ORD110274"/>
        <s v="ORD110275"/>
        <s v="ORD110276"/>
        <s v="ORD110277"/>
        <s v="ORD110278"/>
        <s v="ORD110279"/>
        <s v="ORD110280"/>
        <s v="ORD110281"/>
        <s v="ORD110282"/>
        <s v="ORD110283"/>
        <s v="ORD110284"/>
        <s v="ORD110285"/>
        <s v="ORD110286"/>
        <s v="ORD110287"/>
        <s v="ORD110288"/>
        <s v="ORD110289"/>
        <s v="ORD110290"/>
        <s v="ORD110291"/>
        <s v="ORD110292"/>
        <s v="ORD110293"/>
        <s v="ORD110294"/>
        <s v="ORD110295"/>
        <s v="ORD110296"/>
        <s v="ORD110297"/>
        <s v="ORD110298"/>
        <s v="ORD110299"/>
        <s v="ORD110300"/>
        <s v="ORD110301"/>
        <s v="ORD110302"/>
        <s v="ORD110303"/>
        <s v="ORD110304"/>
        <s v="ORD110305"/>
        <s v="ORD110306"/>
        <s v="ORD110307"/>
        <s v="ORD110308"/>
        <s v="ORD110309"/>
        <s v="ORD110310"/>
        <s v="ORD110311"/>
        <s v="ORD110312"/>
        <s v="ORD110313"/>
        <s v="ORD110314"/>
        <s v="ORD110315"/>
        <s v="ORD110316"/>
        <s v="ORD110317"/>
        <s v="ORD110318"/>
        <s v="ORD110319"/>
        <s v="ORD110320"/>
        <s v="ORD110321"/>
        <s v="ORD110322"/>
        <s v="ORD110323"/>
        <s v="ORD110324"/>
        <s v="ORD110325"/>
        <s v="ORD110326"/>
        <s v="ORD110327"/>
        <s v="ORD110328"/>
        <s v="ORD110329"/>
        <s v="ORD110330"/>
        <s v="ORD110331"/>
        <s v="ORD110332"/>
        <s v="ORD110333"/>
        <s v="ORD110334"/>
        <s v="ORD110335"/>
        <s v="ORD110336"/>
        <s v="ORD110337"/>
        <s v="ORD110338"/>
        <s v="ORD110339"/>
        <s v="ORD110340"/>
        <s v="ORD110341"/>
        <s v="ORD110342"/>
        <s v="ORD110343"/>
        <s v="ORD110344"/>
        <s v="ORD110345"/>
        <s v="ORD110346"/>
        <s v="ORD110347"/>
        <s v="ORD110348"/>
        <s v="ORD110349"/>
        <s v="ORD110350"/>
        <s v="ORD110351"/>
        <s v="ORD110352"/>
        <s v="ORD110353"/>
        <s v="ORD110354"/>
        <s v="ORD110355"/>
        <s v="ORD110356"/>
        <s v="ORD110357"/>
        <s v="ORD110358"/>
        <s v="ORD110359"/>
        <s v="ORD110360"/>
        <s v="ORD110361"/>
        <s v="ORD110362"/>
        <s v="ORD110363"/>
        <s v="ORD110364"/>
        <s v="ORD110365"/>
        <s v="ORD110366"/>
        <s v="ORD110367"/>
        <s v="ORD110368"/>
        <s v="ORD110369"/>
        <s v="ORD110370"/>
        <s v="ORD110371"/>
        <s v="ORD110372"/>
        <s v="ORD110373"/>
        <s v="ORD110374"/>
        <s v="ORD110375"/>
        <s v="ORD110376"/>
        <s v="ORD110377"/>
        <s v="ORD110378"/>
        <s v="ORD110379"/>
        <s v="ORD110380"/>
        <s v="ORD110381"/>
        <s v="ORD110382"/>
        <s v="ORD110383"/>
        <s v="ORD110384"/>
        <s v="ORD110385"/>
        <s v="ORD110386"/>
        <s v="ORD110387"/>
        <s v="ORD110388"/>
        <s v="ORD110389"/>
        <s v="ORD110390"/>
        <s v="ORD110391"/>
        <s v="ORD110392"/>
        <s v="ORD110393"/>
        <s v="ORD110394"/>
        <s v="ORD110395"/>
        <s v="ORD110396"/>
        <s v="ORD110397"/>
        <s v="ORD110398"/>
        <s v="ORD110399"/>
        <s v="ORD110400"/>
        <s v="ORD110401"/>
        <s v="ORD110402"/>
        <s v="ORD110403"/>
        <s v="ORD110404"/>
        <s v="ORD110405"/>
        <s v="ORD110406"/>
        <s v="ORD110407"/>
        <s v="ORD110408"/>
        <s v="ORD110409"/>
        <s v="ORD110410"/>
        <s v="ORD110411"/>
        <s v="ORD110412"/>
        <s v="ORD110413"/>
        <s v="ORD110414"/>
        <s v="ORD110415"/>
        <s v="ORD110416"/>
        <s v="ORD110417"/>
        <s v="ORD110418"/>
        <s v="ORD110419"/>
        <s v="ORD110420"/>
        <s v="ORD110421"/>
        <s v="ORD110422"/>
        <s v="ORD110423"/>
        <s v="ORD110424"/>
        <s v="ORD110425"/>
        <s v="ORD110426"/>
        <s v="ORD110427"/>
        <s v="ORD110428"/>
        <s v="ORD110429"/>
        <s v="ORD110430"/>
        <s v="ORD110431"/>
        <s v="ORD110432"/>
        <s v="ORD110433"/>
        <s v="ORD110434"/>
        <s v="ORD110435"/>
        <s v="ORD110436"/>
        <s v="ORD110437"/>
        <s v="ORD110438"/>
        <s v="ORD110439"/>
        <s v="ORD110440"/>
        <s v="ORD110441"/>
        <s v="ORD110442"/>
        <s v="ORD110443"/>
        <s v="ORD110444"/>
        <s v="ORD110445"/>
        <s v="ORD110446"/>
        <s v="ORD110447"/>
        <s v="ORD110448"/>
        <s v="ORD110449"/>
        <s v="ORD110450"/>
        <s v="ORD110451"/>
        <s v="ORD110452"/>
        <s v="ORD110453"/>
        <s v="ORD110454"/>
        <s v="ORD110455"/>
        <s v="ORD110456"/>
        <s v="ORD110457"/>
        <s v="ORD110458"/>
        <s v="ORD110459"/>
        <s v="ORD110460"/>
        <s v="ORD110461"/>
        <s v="ORD110462"/>
        <s v="ORD110463"/>
        <s v="ORD110464"/>
        <s v="ORD110465"/>
        <s v="ORD110466"/>
        <s v="ORD110467"/>
        <s v="ORD110468"/>
        <s v="ORD110469"/>
        <s v="ORD110470"/>
        <s v="ORD110471"/>
        <s v="ORD110472"/>
        <s v="ORD110473"/>
        <s v="ORD110474"/>
        <s v="ORD110475"/>
        <s v="ORD110476"/>
        <s v="ORD110477"/>
        <s v="ORD110478"/>
        <s v="ORD110479"/>
        <s v="ORD110480"/>
        <s v="ORD110481"/>
        <s v="ORD110482"/>
        <s v="ORD110483"/>
        <s v="ORD110484"/>
        <s v="ORD110485"/>
        <s v="ORD110486"/>
        <s v="ORD110487"/>
        <s v="ORD110488"/>
        <s v="ORD110489"/>
        <s v="ORD110490"/>
        <s v="ORD110491"/>
        <s v="ORD110492"/>
        <s v="ORD110493"/>
        <s v="ORD110494"/>
        <s v="ORD110495"/>
        <s v="ORD110496"/>
        <s v="ORD110497"/>
        <s v="ORD110498"/>
        <s v="ORD110499"/>
        <s v="ORD110500"/>
        <s v="ORD110501"/>
        <s v="ORD110502"/>
        <s v="ORD110503"/>
        <s v="ORD110504"/>
        <s v="ORD110505"/>
        <s v="ORD110506"/>
        <s v="ORD110507"/>
        <s v="ORD110508"/>
        <s v="ORD110509"/>
        <s v="ORD110510"/>
        <s v="ORD110511"/>
        <s v="ORD110512"/>
        <s v="ORD110513"/>
        <s v="ORD110514"/>
        <s v="ORD110515"/>
        <s v="ORD110516"/>
        <s v="ORD110517"/>
        <s v="ORD110518"/>
        <s v="ORD110519"/>
        <s v="ORD110520"/>
        <s v="ORD110521"/>
        <s v="ORD110522"/>
        <s v="ORD110523"/>
        <s v="ORD110524"/>
        <s v="ORD110525"/>
        <s v="ORD110526"/>
        <s v="ORD110527"/>
        <s v="ORD110528"/>
        <s v="ORD110529"/>
        <s v="ORD110530"/>
        <s v="ORD110531"/>
        <s v="ORD110532"/>
        <s v="ORD110533"/>
        <s v="ORD110534"/>
        <s v="ORD110535"/>
        <s v="ORD110536"/>
        <s v="ORD110537"/>
        <s v="ORD110538"/>
        <s v="ORD110539"/>
        <s v="ORD110540"/>
        <s v="ORD110541"/>
        <s v="ORD110542"/>
        <s v="ORD110543"/>
        <s v="ORD110544"/>
        <s v="ORD110545"/>
        <s v="ORD110546"/>
        <s v="ORD110547"/>
        <s v="ORD110548"/>
        <s v="ORD110549"/>
        <s v="ORD110550"/>
        <s v="ORD110551"/>
        <s v="ORD110552"/>
        <s v="ORD110553"/>
        <s v="ORD110554"/>
        <s v="ORD110555"/>
        <s v="ORD110556"/>
        <s v="ORD110557"/>
        <s v="ORD110558"/>
        <s v="ORD110559"/>
        <s v="ORD110560"/>
        <s v="ORD110561"/>
        <s v="ORD110562"/>
        <s v="ORD110563"/>
        <s v="ORD110564"/>
        <s v="ORD110565"/>
        <s v="ORD110566"/>
        <s v="ORD110567"/>
        <s v="ORD110568"/>
        <s v="ORD110569"/>
        <s v="ORD110570"/>
        <s v="ORD110571"/>
        <s v="ORD110572"/>
        <s v="ORD110573"/>
        <s v="ORD110574"/>
        <s v="ORD110575"/>
        <s v="ORD110576"/>
        <s v="ORD110577"/>
        <s v="ORD110578"/>
        <s v="ORD110579"/>
        <s v="ORD110580"/>
        <s v="ORD110581"/>
        <s v="ORD110582"/>
        <s v="ORD110583"/>
        <s v="ORD110584"/>
        <s v="ORD110585"/>
        <s v="ORD110586"/>
        <s v="ORD110587"/>
        <s v="ORD110588"/>
        <s v="ORD110589"/>
        <s v="ORD110590"/>
        <s v="ORD110591"/>
        <s v="ORD110592"/>
        <s v="ORD110593"/>
        <s v="ORD110594"/>
        <s v="ORD110595"/>
        <s v="ORD110596"/>
        <s v="ORD110597"/>
        <s v="ORD110598"/>
        <s v="ORD110599"/>
        <s v="ORD110600"/>
        <s v="ORD110601"/>
        <s v="ORD110602"/>
        <s v="ORD110603"/>
        <s v="ORD110604"/>
        <s v="ORD110605"/>
        <s v="ORD110606"/>
        <s v="ORD110607"/>
        <s v="ORD110608"/>
        <s v="ORD110609"/>
        <s v="ORD110610"/>
        <s v="ORD110611"/>
        <s v="ORD110612"/>
        <s v="ORD110613"/>
        <s v="ORD110614"/>
        <s v="ORD110615"/>
        <s v="ORD110616"/>
        <s v="ORD110617"/>
        <s v="ORD110618"/>
        <s v="ORD110619"/>
        <s v="ORD110620"/>
        <s v="ORD110621"/>
        <s v="ORD110622"/>
        <s v="ORD110623"/>
        <s v="ORD110624"/>
        <s v="ORD110625"/>
        <s v="ORD110626"/>
        <s v="ORD110627"/>
        <s v="ORD110628"/>
        <s v="ORD110629"/>
        <s v="ORD110630"/>
        <s v="ORD110631"/>
        <s v="ORD110632"/>
        <s v="ORD110633"/>
        <s v="ORD110634"/>
        <s v="ORD110635"/>
        <s v="ORD110636"/>
        <s v="ORD110637"/>
        <s v="ORD110638"/>
        <s v="ORD110639"/>
        <s v="ORD110640"/>
        <s v="ORD110641"/>
        <s v="ORD110642"/>
        <s v="ORD110643"/>
        <s v="ORD110644"/>
        <s v="ORD110645"/>
        <s v="ORD110646"/>
        <s v="ORD110647"/>
        <s v="ORD110648"/>
        <s v="ORD110649"/>
        <s v="ORD110650"/>
        <s v="ORD110651"/>
        <s v="ORD110652"/>
        <s v="ORD110653"/>
        <s v="ORD110654"/>
        <s v="ORD110655"/>
        <s v="ORD110656"/>
        <s v="ORD110657"/>
        <s v="ORD110658"/>
        <s v="ORD110659"/>
        <s v="ORD110660"/>
        <s v="ORD110661"/>
        <s v="ORD110662"/>
        <s v="ORD110663"/>
        <s v="ORD110664"/>
        <s v="ORD110665"/>
        <s v="ORD110666"/>
        <s v="ORD110667"/>
        <s v="ORD110668"/>
        <s v="ORD110669"/>
        <s v="ORD110670"/>
        <s v="ORD110671"/>
        <s v="ORD110672"/>
        <s v="ORD110673"/>
        <s v="ORD110674"/>
        <s v="ORD110675"/>
        <s v="ORD110676"/>
        <s v="ORD110677"/>
        <s v="ORD110678"/>
        <s v="ORD110679"/>
        <s v="ORD110680"/>
        <s v="ORD110681"/>
        <s v="ORD110682"/>
        <s v="ORD110683"/>
        <s v="ORD110684"/>
        <s v="ORD110685"/>
        <s v="ORD110686"/>
        <s v="ORD110687"/>
        <s v="ORD110688"/>
        <s v="ORD110689"/>
        <s v="ORD110690"/>
        <s v="ORD110691"/>
        <s v="ORD110692"/>
        <s v="ORD110693"/>
        <s v="ORD110694"/>
        <s v="ORD110695"/>
        <s v="ORD110696"/>
        <s v="ORD110697"/>
        <s v="ORD110698"/>
        <s v="ORD110699"/>
        <s v="ORD110700"/>
        <s v="ORD110701"/>
        <s v="ORD110702"/>
        <s v="ORD110703"/>
        <s v="ORD110704"/>
        <s v="ORD110705"/>
        <s v="ORD110706"/>
        <s v="ORD110707"/>
        <s v="ORD110708"/>
        <s v="ORD110709"/>
        <s v="ORD110710"/>
        <s v="ORD110711"/>
        <s v="ORD110712"/>
        <s v="ORD110713"/>
        <s v="ORD110714"/>
        <s v="ORD110715"/>
        <s v="ORD110716"/>
        <s v="ORD110717"/>
        <s v="ORD110718"/>
        <s v="ORD110719"/>
        <s v="ORD110720"/>
        <s v="ORD110721"/>
        <s v="ORD110722"/>
        <s v="ORD110723"/>
        <s v="ORD110724"/>
        <s v="ORD110725"/>
        <s v="ORD110726"/>
        <s v="ORD110727"/>
        <s v="ORD110728"/>
        <s v="ORD110729"/>
        <s v="ORD110730"/>
        <s v="ORD110731"/>
        <s v="ORD110732"/>
        <s v="ORD110733"/>
        <s v="ORD110734"/>
        <s v="ORD110735"/>
        <s v="ORD110736"/>
        <s v="ORD110737"/>
        <s v="ORD110738"/>
        <s v="ORD110739"/>
        <s v="ORD110740"/>
        <s v="ORD110741"/>
        <s v="ORD110742"/>
        <s v="ORD110743"/>
        <s v="ORD110744"/>
        <s v="ORD110745"/>
        <s v="ORD110746"/>
        <s v="ORD110747"/>
        <s v="ORD110748"/>
        <s v="ORD110749"/>
        <s v="ORD110750"/>
        <s v="ORD110751"/>
        <s v="ORD110752"/>
        <s v="ORD110753"/>
        <s v="ORD110754"/>
        <s v="ORD110755"/>
        <s v="ORD110756"/>
        <s v="ORD110757"/>
        <s v="ORD110758"/>
        <s v="ORD110759"/>
        <s v="ORD110760"/>
        <s v="ORD110761"/>
        <s v="ORD110762"/>
        <s v="ORD110763"/>
        <s v="ORD110764"/>
        <s v="ORD110765"/>
        <s v="ORD110766"/>
        <s v="ORD110767"/>
        <s v="ORD110768"/>
        <s v="ORD110769"/>
        <s v="ORD110770"/>
        <s v="ORD110771"/>
        <s v="ORD110772"/>
        <s v="ORD110773"/>
        <s v="ORD110774"/>
        <s v="ORD110775"/>
        <s v="ORD110776"/>
        <s v="ORD110777"/>
        <s v="ORD110778"/>
        <s v="ORD110779"/>
        <s v="ORD110780"/>
        <s v="ORD110781"/>
        <s v="ORD110782"/>
        <s v="ORD110783"/>
        <s v="ORD110784"/>
        <s v="ORD110785"/>
        <s v="ORD110786"/>
        <s v="ORD110787"/>
        <s v="ORD110788"/>
        <s v="ORD110789"/>
        <s v="ORD110790"/>
        <s v="ORD110791"/>
        <s v="ORD110792"/>
        <s v="ORD110793"/>
        <s v="ORD110794"/>
        <s v="ORD110795"/>
        <s v="ORD110796"/>
        <s v="ORD110797"/>
        <s v="ORD110798"/>
        <s v="ORD110799"/>
        <s v="ORD110800"/>
        <s v="ORD110801"/>
        <s v="ORD110802"/>
        <s v="ORD110803"/>
        <s v="ORD110804"/>
        <s v="ORD110805"/>
        <s v="ORD110806"/>
        <s v="ORD110807"/>
        <s v="ORD110808"/>
        <s v="ORD110809"/>
        <s v="ORD110810"/>
        <s v="ORD110811"/>
        <s v="ORD110812"/>
        <s v="ORD110813"/>
        <s v="ORD110814"/>
        <s v="ORD110815"/>
        <s v="ORD110816"/>
        <s v="ORD110817"/>
        <s v="ORD110818"/>
        <s v="ORD110819"/>
        <s v="ORD110820"/>
        <s v="ORD110821"/>
        <s v="ORD110822"/>
        <s v="ORD110823"/>
        <s v="ORD110824"/>
        <s v="ORD110825"/>
        <s v="ORD110826"/>
        <s v="ORD110827"/>
        <s v="ORD110828"/>
        <s v="ORD110829"/>
        <s v="ORD110830"/>
        <s v="ORD110831"/>
        <s v="ORD110832"/>
        <s v="ORD110833"/>
        <s v="ORD110834"/>
        <s v="ORD110835"/>
        <s v="ORD110836"/>
        <s v="ORD110837"/>
        <s v="ORD110838"/>
        <s v="ORD110839"/>
        <s v="ORD110840"/>
        <s v="ORD110841"/>
        <s v="ORD110842"/>
        <s v="ORD110843"/>
        <s v="ORD110844"/>
        <s v="ORD110845"/>
        <s v="ORD110846"/>
        <s v="ORD110847"/>
        <s v="ORD110848"/>
        <s v="ORD110849"/>
        <s v="ORD110850"/>
        <s v="ORD110851"/>
        <s v="ORD110852"/>
        <s v="ORD110853"/>
        <s v="ORD110854"/>
        <s v="ORD110855"/>
        <s v="ORD110856"/>
        <s v="ORD110857"/>
        <s v="ORD110858"/>
        <s v="ORD110859"/>
        <s v="ORD110860"/>
        <s v="ORD110861"/>
        <s v="ORD110862"/>
        <s v="ORD110863"/>
        <s v="ORD110864"/>
        <s v="ORD110865"/>
        <s v="ORD110866"/>
        <s v="ORD110867"/>
        <s v="ORD110868"/>
        <s v="ORD110869"/>
        <s v="ORD110870"/>
        <s v="ORD110871"/>
        <s v="ORD110872"/>
        <s v="ORD110873"/>
        <s v="ORD110874"/>
        <s v="ORD110875"/>
        <s v="ORD110876"/>
        <s v="ORD110877"/>
        <s v="ORD110878"/>
        <s v="ORD110879"/>
        <s v="ORD110880"/>
        <s v="ORD110881"/>
        <s v="ORD110882"/>
        <s v="ORD110883"/>
        <s v="ORD110884"/>
        <s v="ORD110885"/>
        <s v="ORD110886"/>
        <s v="ORD110887"/>
        <s v="ORD110888"/>
        <s v="ORD110889"/>
        <s v="ORD110890"/>
        <s v="ORD110891"/>
        <s v="ORD110892"/>
        <s v="ORD110893"/>
        <s v="ORD110894"/>
        <s v="ORD110895"/>
        <s v="ORD110896"/>
        <s v="ORD110897"/>
        <s v="ORD110898"/>
        <s v="ORD110899"/>
        <s v="ORD110900"/>
        <s v="ORD110901"/>
        <s v="ORD110902"/>
        <s v="ORD110903"/>
        <s v="ORD110904"/>
        <s v="ORD110905"/>
        <s v="ORD110906"/>
        <s v="ORD110907"/>
        <s v="ORD110908"/>
        <s v="ORD110909"/>
        <s v="ORD110910"/>
        <s v="ORD110911"/>
        <s v="ORD110912"/>
        <s v="ORD110913"/>
        <s v="ORD110914"/>
        <s v="ORD110915"/>
        <s v="ORD110916"/>
        <s v="ORD110917"/>
        <s v="ORD110918"/>
        <s v="ORD110919"/>
        <s v="ORD110920"/>
        <s v="ORD110921"/>
        <s v="ORD110922"/>
        <s v="ORD110923"/>
        <s v="ORD110924"/>
        <s v="ORD110925"/>
        <s v="ORD110926"/>
        <s v="ORD110927"/>
        <s v="ORD110928"/>
        <s v="ORD110929"/>
        <s v="ORD110930"/>
        <s v="ORD110931"/>
        <s v="ORD110932"/>
        <s v="ORD110933"/>
        <s v="ORD110934"/>
        <s v="ORD110935"/>
        <s v="ORD110936"/>
        <s v="ORD110937"/>
        <s v="ORD110938"/>
        <s v="ORD110939"/>
        <s v="ORD110940"/>
        <s v="ORD110941"/>
        <s v="ORD110942"/>
        <s v="ORD110943"/>
        <s v="ORD110944"/>
        <s v="ORD110945"/>
        <s v="ORD110946"/>
        <s v="ORD110947"/>
        <s v="ORD110948"/>
        <s v="ORD110949"/>
        <s v="ORD110950"/>
        <s v="ORD110951"/>
        <s v="ORD110952"/>
        <s v="ORD110953"/>
        <s v="ORD110954"/>
        <s v="ORD110955"/>
        <s v="ORD110956"/>
        <s v="ORD110957"/>
        <s v="ORD110958"/>
        <s v="ORD110959"/>
        <s v="ORD110960"/>
        <s v="ORD110961"/>
        <s v="ORD110962"/>
        <s v="ORD110963"/>
        <s v="ORD110964"/>
        <s v="ORD110965"/>
        <s v="ORD110966"/>
        <s v="ORD110967"/>
        <s v="ORD110968"/>
        <s v="ORD110969"/>
        <s v="ORD110970"/>
        <s v="ORD110971"/>
        <s v="ORD110972"/>
        <s v="ORD110973"/>
        <s v="ORD110974"/>
        <s v="ORD110975"/>
        <s v="ORD110976"/>
        <s v="ORD110977"/>
        <s v="ORD110978"/>
        <s v="ORD110979"/>
        <s v="ORD110980"/>
        <s v="ORD110981"/>
        <s v="ORD110982"/>
        <s v="ORD110983"/>
        <s v="ORD110984"/>
        <s v="ORD110985"/>
        <s v="ORD110986"/>
        <s v="ORD110987"/>
        <s v="ORD110988"/>
        <s v="ORD110989"/>
        <s v="ORD110990"/>
        <s v="ORD110991"/>
        <s v="ORD110992"/>
        <s v="ORD110993"/>
        <s v="ORD110994"/>
        <s v="ORD110995"/>
        <s v="ORD110996"/>
        <s v="ORD110997"/>
        <s v="ORD110998"/>
        <s v="ORD110999"/>
        <s v="ORD111000"/>
        <s v="ORD111001"/>
        <s v="ORD111002"/>
        <s v="ORD111003"/>
        <s v="ORD111004"/>
        <s v="ORD111005"/>
        <s v="ORD111006"/>
        <s v="ORD111007"/>
        <s v="ORD111008"/>
        <s v="ORD111009"/>
        <s v="ORD111010"/>
        <s v="ORD111011"/>
        <s v="ORD111012"/>
        <s v="ORD111013"/>
        <s v="ORD111014"/>
        <s v="ORD111015"/>
        <s v="ORD111016"/>
        <s v="ORD111017"/>
        <s v="ORD111018"/>
        <s v="ORD111019"/>
        <s v="ORD111020"/>
        <s v="ORD111021"/>
        <s v="ORD111022"/>
        <s v="ORD111023"/>
        <s v="ORD111024"/>
        <s v="ORD111025"/>
        <s v="ORD111026"/>
        <s v="ORD111027"/>
        <s v="ORD111028"/>
        <s v="ORD111029"/>
        <s v="ORD111030"/>
        <s v="ORD111031"/>
        <s v="ORD111032"/>
        <s v="ORD111033"/>
        <s v="ORD111034"/>
        <s v="ORD111035"/>
        <s v="ORD111036"/>
        <s v="ORD111037"/>
        <s v="ORD111038"/>
        <s v="ORD111039"/>
        <s v="ORD111040"/>
        <s v="ORD111041"/>
        <s v="ORD111042"/>
        <s v="ORD111043"/>
        <s v="ORD111044"/>
        <s v="ORD111045"/>
        <s v="ORD111046"/>
        <s v="ORD111047"/>
        <s v="ORD111048"/>
        <s v="ORD111049"/>
        <s v="ORD111050"/>
        <s v="ORD111051"/>
        <s v="ORD111052"/>
        <s v="ORD111053"/>
        <s v="ORD111054"/>
        <s v="ORD111055"/>
        <s v="ORD111056"/>
        <s v="ORD111057"/>
        <s v="ORD111058"/>
        <s v="ORD111059"/>
        <s v="ORD111060"/>
        <s v="ORD111061"/>
        <s v="ORD111062"/>
        <s v="ORD111063"/>
        <s v="ORD111064"/>
        <s v="ORD111065"/>
        <s v="ORD111066"/>
        <s v="ORD111067"/>
        <s v="ORD111068"/>
        <s v="ORD111069"/>
        <s v="ORD111070"/>
        <s v="ORD111071"/>
        <s v="ORD111072"/>
        <s v="ORD111073"/>
        <s v="ORD111074"/>
        <s v="ORD111075"/>
        <s v="ORD111076"/>
        <s v="ORD111077"/>
        <s v="ORD111078"/>
        <s v="ORD111079"/>
        <s v="ORD111080"/>
        <s v="ORD111081"/>
        <s v="ORD111082"/>
        <s v="ORD111083"/>
        <s v="ORD111084"/>
        <s v="ORD111085"/>
        <s v="ORD111086"/>
        <s v="ORD111087"/>
        <s v="ORD111088"/>
        <s v="ORD111089"/>
        <s v="ORD111090"/>
        <s v="ORD111091"/>
        <s v="ORD111092"/>
        <s v="ORD111093"/>
        <s v="ORD111094"/>
        <s v="ORD111095"/>
        <s v="ORD111096"/>
        <s v="ORD111097"/>
        <s v="ORD111098"/>
        <s v="ORD111099"/>
        <s v="ORD111100"/>
        <s v="ORD111101"/>
        <s v="ORD111102"/>
        <s v="ORD111103"/>
        <s v="ORD111104"/>
        <s v="ORD111105"/>
        <s v="ORD111106"/>
        <s v="ORD111107"/>
        <s v="ORD111108"/>
        <s v="ORD111109"/>
        <s v="ORD111110"/>
        <s v="ORD111111"/>
        <s v="ORD111112"/>
        <s v="ORD111113"/>
        <s v="ORD111114"/>
        <s v="ORD111115"/>
        <s v="ORD111116"/>
        <s v="ORD111117"/>
        <s v="ORD111118"/>
        <s v="ORD111119"/>
        <s v="ORD111120"/>
        <s v="ORD111121"/>
        <s v="ORD111122"/>
        <s v="ORD111123"/>
        <s v="ORD111124"/>
        <s v="ORD111125"/>
        <s v="ORD111126"/>
        <s v="ORD111127"/>
        <s v="ORD111128"/>
        <s v="ORD111129"/>
        <s v="ORD111130"/>
        <s v="ORD111131"/>
        <s v="ORD111132"/>
        <s v="ORD111133"/>
        <s v="ORD111134"/>
        <s v="ORD111135"/>
        <s v="ORD111136"/>
        <s v="ORD111137"/>
        <s v="ORD111138"/>
        <s v="ORD111139"/>
        <s v="ORD111140"/>
        <s v="ORD111141"/>
        <s v="ORD111142"/>
        <s v="ORD111143"/>
        <s v="ORD111144"/>
        <s v="ORD111145"/>
        <s v="ORD111146"/>
        <s v="ORD111147"/>
        <s v="ORD111148"/>
        <s v="ORD111149"/>
        <s v="ORD111150"/>
        <s v="ORD111151"/>
        <s v="ORD111152"/>
        <s v="ORD111153"/>
        <s v="ORD111154"/>
        <s v="ORD111155"/>
        <s v="ORD111156"/>
        <s v="ORD111157"/>
        <s v="ORD111158"/>
        <s v="ORD111159"/>
        <s v="ORD111160"/>
        <s v="ORD111161"/>
        <s v="ORD111162"/>
        <s v="ORD111163"/>
        <s v="ORD111164"/>
        <s v="ORD111165"/>
        <s v="ORD111166"/>
        <s v="ORD111167"/>
        <s v="ORD111168"/>
        <s v="ORD111169"/>
        <s v="ORD111170"/>
        <s v="ORD111171"/>
        <s v="ORD111172"/>
        <s v="ORD111173"/>
        <s v="ORD111174"/>
        <s v="ORD111175"/>
        <s v="ORD111176"/>
        <s v="ORD111177"/>
        <s v="ORD111178"/>
        <s v="ORD111179"/>
        <s v="ORD111180"/>
        <s v="ORD111181"/>
        <s v="ORD111182"/>
        <s v="ORD111183"/>
        <s v="ORD111184"/>
        <s v="ORD111185"/>
        <s v="ORD111186"/>
        <s v="ORD111187"/>
        <s v="ORD111188"/>
        <s v="ORD111189"/>
        <s v="ORD111190"/>
        <s v="ORD111191"/>
        <s v="ORD111192"/>
        <s v="ORD111193"/>
        <s v="ORD111194"/>
        <s v="ORD111195"/>
        <s v="ORD111196"/>
        <s v="ORD111197"/>
        <s v="ORD111198"/>
        <s v="ORD111199"/>
        <s v="ORD111200"/>
        <s v="ORD111201"/>
        <s v="ORD111202"/>
        <s v="ORD111203"/>
        <s v="ORD111204"/>
        <s v="ORD111205"/>
        <s v="ORD111206"/>
        <s v="ORD111207"/>
        <s v="ORD111208"/>
        <s v="ORD111209"/>
        <s v="ORD111210"/>
        <s v="ORD111211"/>
        <s v="ORD111212"/>
        <s v="ORD111213"/>
        <s v="ORD111214"/>
        <s v="ORD111215"/>
        <s v="ORD111216"/>
        <s v="ORD111217"/>
        <s v="ORD111218"/>
        <s v="ORD111219"/>
        <s v="ORD111220"/>
        <s v="ORD111221"/>
        <s v="ORD111222"/>
        <s v="ORD111223"/>
        <s v="ORD111224"/>
        <s v="ORD111225"/>
        <s v="ORD111226"/>
        <s v="ORD111227"/>
        <s v="ORD111228"/>
        <s v="ORD111229"/>
        <s v="ORD111230"/>
        <s v="ORD111231"/>
        <s v="ORD111232"/>
        <s v="ORD111233"/>
        <s v="ORD111234"/>
        <s v="ORD111235"/>
        <s v="ORD111236"/>
        <s v="ORD111237"/>
        <s v="ORD111238"/>
        <s v="ORD111239"/>
        <s v="ORD111240"/>
        <s v="ORD111241"/>
        <s v="ORD111242"/>
        <s v="ORD111243"/>
        <s v="ORD111244"/>
        <s v="ORD111245"/>
        <s v="ORD111246"/>
        <s v="ORD111247"/>
        <s v="ORD111248"/>
        <s v="ORD111249"/>
        <s v="ORD111250"/>
        <s v="ORD111251"/>
        <s v="ORD111252"/>
        <s v="ORD111253"/>
        <s v="ORD111254"/>
        <s v="ORD111255"/>
        <s v="ORD111256"/>
        <s v="ORD111257"/>
        <s v="ORD111258"/>
        <s v="ORD111259"/>
        <s v="ORD111260"/>
        <s v="ORD111261"/>
        <s v="ORD111262"/>
        <s v="ORD111263"/>
        <s v="ORD111264"/>
        <s v="ORD111265"/>
        <s v="ORD111266"/>
        <s v="ORD111267"/>
        <s v="ORD111268"/>
        <s v="ORD111269"/>
        <s v="ORD111270"/>
        <s v="ORD111271"/>
        <s v="ORD111272"/>
        <s v="ORD111273"/>
        <s v="ORD111274"/>
        <s v="ORD111275"/>
        <s v="ORD111276"/>
        <s v="ORD111277"/>
        <s v="ORD111278"/>
        <s v="ORD111279"/>
        <s v="ORD111280"/>
        <s v="ORD111281"/>
        <s v="ORD111282"/>
        <s v="ORD111283"/>
        <s v="ORD111284"/>
        <s v="ORD111285"/>
        <s v="ORD111286"/>
        <s v="ORD111287"/>
        <s v="ORD111288"/>
        <s v="ORD111289"/>
        <s v="ORD111290"/>
        <s v="ORD111291"/>
        <s v="ORD111292"/>
        <s v="ORD111293"/>
        <s v="ORD111294"/>
        <s v="ORD111295"/>
        <s v="ORD111296"/>
        <s v="ORD111297"/>
        <s v="ORD111298"/>
        <s v="ORD111299"/>
        <s v="ORD111300"/>
        <s v="ORD111301"/>
        <s v="ORD111302"/>
        <s v="ORD111303"/>
        <s v="ORD111304"/>
        <s v="ORD111305"/>
        <s v="ORD111306"/>
        <s v="ORD111307"/>
        <s v="ORD111308"/>
        <s v="ORD111309"/>
        <s v="ORD111310"/>
        <s v="ORD111311"/>
        <s v="ORD111312"/>
        <s v="ORD111313"/>
        <s v="ORD111314"/>
        <s v="ORD111315"/>
        <s v="ORD111316"/>
        <s v="ORD111317"/>
        <s v="ORD111318"/>
        <s v="ORD111319"/>
        <s v="ORD111320"/>
        <s v="ORD111321"/>
        <s v="ORD111322"/>
        <s v="ORD111323"/>
        <s v="ORD111324"/>
        <s v="ORD111325"/>
        <s v="ORD111326"/>
        <s v="ORD111327"/>
        <s v="ORD111328"/>
        <s v="ORD111329"/>
        <s v="ORD111330"/>
        <s v="ORD111331"/>
        <s v="ORD111332"/>
        <s v="ORD111333"/>
        <s v="ORD111334"/>
        <s v="ORD111335"/>
        <s v="ORD111336"/>
        <s v="ORD111337"/>
        <s v="ORD111338"/>
        <s v="ORD111339"/>
        <s v="ORD111340"/>
        <s v="ORD111341"/>
        <s v="ORD111342"/>
        <s v="ORD111343"/>
        <s v="ORD111344"/>
        <s v="ORD111345"/>
        <s v="ORD111346"/>
        <s v="ORD111347"/>
        <s v="ORD111348"/>
        <s v="ORD111349"/>
        <s v="ORD111350"/>
        <s v="ORD111351"/>
        <s v="ORD111352"/>
        <s v="ORD111353"/>
        <s v="ORD111354"/>
        <s v="ORD111355"/>
        <s v="ORD111356"/>
        <s v="ORD111357"/>
        <s v="ORD111358"/>
        <s v="ORD111359"/>
        <s v="ORD111360"/>
        <s v="ORD111361"/>
        <s v="ORD111362"/>
        <s v="ORD111363"/>
        <s v="ORD111364"/>
        <s v="ORD111365"/>
        <s v="ORD111366"/>
        <s v="ORD111367"/>
        <s v="ORD111368"/>
        <s v="ORD111369"/>
        <s v="ORD111370"/>
        <s v="ORD111371"/>
        <s v="ORD111372"/>
        <s v="ORD111373"/>
        <s v="ORD111374"/>
        <s v="ORD111375"/>
        <s v="ORD111376"/>
        <s v="ORD111377"/>
        <s v="ORD111378"/>
        <s v="ORD111379"/>
        <s v="ORD111380"/>
        <s v="ORD111381"/>
        <s v="ORD111382"/>
        <s v="ORD111383"/>
        <s v="ORD111384"/>
        <s v="ORD111385"/>
        <s v="ORD111386"/>
        <s v="ORD111387"/>
        <s v="ORD111388"/>
        <s v="ORD111389"/>
        <s v="ORD111390"/>
        <s v="ORD111391"/>
        <s v="ORD111392"/>
        <s v="ORD111393"/>
        <s v="ORD111394"/>
        <s v="ORD111395"/>
        <s v="ORD111396"/>
        <s v="ORD111397"/>
        <s v="ORD111398"/>
        <s v="ORD111399"/>
        <s v="ORD111400"/>
        <s v="ORD111401"/>
        <s v="ORD111402"/>
        <s v="ORD111403"/>
        <s v="ORD111404"/>
        <s v="ORD111405"/>
        <s v="ORD111406"/>
        <s v="ORD111407"/>
        <s v="ORD111408"/>
        <s v="ORD111409"/>
        <s v="ORD111410"/>
        <s v="ORD111411"/>
        <s v="ORD111412"/>
        <s v="ORD111413"/>
        <s v="ORD111414"/>
        <s v="ORD111415"/>
        <s v="ORD111416"/>
        <s v="ORD111417"/>
        <s v="ORD111418"/>
        <s v="ORD111419"/>
        <s v="ORD111420"/>
        <s v="ORD111421"/>
        <s v="ORD111422"/>
        <s v="ORD111423"/>
        <s v="ORD111424"/>
        <s v="ORD111425"/>
        <s v="ORD111426"/>
        <s v="ORD111427"/>
        <s v="ORD111428"/>
        <s v="ORD111429"/>
        <s v="ORD111430"/>
        <s v="ORD111431"/>
        <s v="ORD111432"/>
        <s v="ORD111433"/>
        <s v="ORD111434"/>
        <s v="ORD111435"/>
        <s v="ORD111436"/>
        <s v="ORD111437"/>
        <s v="ORD111438"/>
        <s v="ORD111439"/>
        <s v="ORD111440"/>
        <s v="ORD111441"/>
        <s v="ORD111442"/>
        <s v="ORD111443"/>
        <s v="ORD111444"/>
        <s v="ORD111445"/>
        <s v="ORD111446"/>
        <s v="ORD111447"/>
        <s v="ORD111448"/>
        <s v="ORD111449"/>
        <s v="ORD111450"/>
        <s v="ORD111451"/>
        <s v="ORD111452"/>
        <s v="ORD111453"/>
        <s v="ORD111454"/>
        <s v="ORD111455"/>
        <s v="ORD111456"/>
        <s v="ORD111457"/>
        <s v="ORD111458"/>
        <s v="ORD111459"/>
        <s v="ORD111460"/>
        <s v="ORD111461"/>
        <s v="ORD111462"/>
        <s v="ORD111463"/>
        <s v="ORD111464"/>
        <s v="ORD111465"/>
        <s v="ORD111466"/>
        <s v="ORD111467"/>
        <s v="ORD111468"/>
        <s v="ORD111469"/>
        <s v="ORD111470"/>
        <s v="ORD111471"/>
        <s v="ORD111472"/>
        <s v="ORD111473"/>
        <s v="ORD111474"/>
        <s v="ORD111475"/>
        <s v="ORD111476"/>
        <s v="ORD111477"/>
        <s v="ORD111478"/>
        <s v="ORD111479"/>
        <s v="ORD111480"/>
        <s v="ORD111481"/>
        <s v="ORD111482"/>
        <s v="ORD111483"/>
        <s v="ORD111484"/>
        <s v="ORD111485"/>
        <s v="ORD111486"/>
        <s v="ORD111487"/>
        <s v="ORD111488"/>
        <s v="ORD111489"/>
        <s v="ORD111490"/>
        <s v="ORD111491"/>
        <s v="ORD111492"/>
        <s v="ORD111493"/>
        <s v="ORD111494"/>
        <s v="ORD111495"/>
        <s v="ORD111496"/>
        <s v="ORD111497"/>
        <s v="ORD111498"/>
        <s v="ORD111499"/>
        <s v="ORD111500"/>
        <s v="ORD111501"/>
        <s v="ORD111502"/>
        <s v="ORD111503"/>
        <s v="ORD111504"/>
        <s v="ORD111505"/>
        <s v="ORD111506"/>
        <s v="ORD111507"/>
        <s v="ORD111508"/>
        <s v="ORD111509"/>
        <s v="ORD111510"/>
        <s v="ORD111511"/>
        <s v="ORD111512"/>
        <s v="ORD111513"/>
        <s v="ORD111514"/>
        <s v="ORD111515"/>
        <s v="ORD111516"/>
        <s v="ORD111517"/>
        <s v="ORD111518"/>
        <s v="ORD111519"/>
        <s v="ORD111520"/>
        <s v="ORD111521"/>
        <s v="ORD111522"/>
        <s v="ORD111523"/>
        <s v="ORD111524"/>
        <s v="ORD111525"/>
        <s v="ORD111526"/>
        <s v="ORD111527"/>
        <s v="ORD111528"/>
        <s v="ORD111529"/>
        <s v="ORD111530"/>
        <s v="ORD111531"/>
        <s v="ORD111532"/>
        <s v="ORD111533"/>
        <s v="ORD111534"/>
        <s v="ORD111535"/>
        <s v="ORD111536"/>
        <s v="ORD111537"/>
        <s v="ORD111538"/>
        <s v="ORD111539"/>
        <s v="ORD111540"/>
        <s v="ORD111541"/>
        <s v="ORD111542"/>
        <s v="ORD111543"/>
        <s v="ORD111544"/>
        <s v="ORD111545"/>
        <s v="ORD111546"/>
        <s v="ORD111547"/>
        <s v="ORD111548"/>
        <s v="ORD111549"/>
        <s v="ORD111550"/>
        <s v="ORD111551"/>
        <s v="ORD111552"/>
        <s v="ORD111553"/>
        <s v="ORD111554"/>
        <s v="ORD111555"/>
        <s v="ORD111556"/>
        <s v="ORD111557"/>
        <s v="ORD111558"/>
        <s v="ORD111559"/>
        <s v="ORD111560"/>
        <s v="ORD111561"/>
        <s v="ORD111562"/>
        <s v="ORD111563"/>
        <s v="ORD111564"/>
        <s v="ORD111565"/>
        <s v="ORD111566"/>
        <s v="ORD111567"/>
        <s v="ORD111568"/>
        <s v="ORD111569"/>
        <s v="ORD111570"/>
        <s v="ORD111571"/>
        <s v="ORD111572"/>
        <s v="ORD111573"/>
        <s v="ORD111574"/>
        <s v="ORD111575"/>
        <s v="ORD111576"/>
        <s v="ORD111577"/>
        <s v="ORD111578"/>
        <s v="ORD111579"/>
        <s v="ORD111580"/>
        <s v="ORD111581"/>
        <s v="ORD111582"/>
        <s v="ORD111583"/>
        <s v="ORD111584"/>
        <s v="ORD111585"/>
        <s v="ORD111586"/>
        <s v="ORD111587"/>
        <s v="ORD111588"/>
        <s v="ORD111589"/>
        <s v="ORD111590"/>
        <s v="ORD111591"/>
        <s v="ORD111592"/>
        <s v="ORD111593"/>
        <s v="ORD111594"/>
        <s v="ORD111595"/>
        <s v="ORD111596"/>
        <s v="ORD111597"/>
        <s v="ORD111598"/>
        <s v="ORD111599"/>
        <s v="ORD111600"/>
        <s v="ORD111601"/>
        <s v="ORD111602"/>
        <s v="ORD111603"/>
        <s v="ORD111604"/>
        <s v="ORD111605"/>
        <s v="ORD111606"/>
        <s v="ORD111607"/>
        <s v="ORD111608"/>
        <s v="ORD111609"/>
        <s v="ORD111610"/>
        <s v="ORD111611"/>
        <s v="ORD111612"/>
        <s v="ORD111613"/>
        <s v="ORD111614"/>
        <s v="ORD111615"/>
        <s v="ORD111616"/>
        <s v="ORD111617"/>
        <s v="ORD111618"/>
        <s v="ORD111619"/>
        <s v="ORD111620"/>
        <s v="ORD111621"/>
        <s v="ORD111622"/>
        <s v="ORD111623"/>
        <s v="ORD111624"/>
        <s v="ORD111625"/>
        <s v="ORD111626"/>
        <s v="ORD111627"/>
        <s v="ORD111628"/>
        <s v="ORD111629"/>
        <s v="ORD111630"/>
        <s v="ORD111631"/>
        <s v="ORD111632"/>
        <s v="ORD111633"/>
        <s v="ORD111634"/>
        <s v="ORD111635"/>
        <s v="ORD111636"/>
        <s v="ORD111637"/>
        <s v="ORD111638"/>
        <s v="ORD111639"/>
        <s v="ORD111640"/>
        <s v="ORD111641"/>
        <s v="ORD111642"/>
        <s v="ORD111643"/>
        <s v="ORD111644"/>
        <s v="ORD111645"/>
        <s v="ORD111646"/>
        <s v="ORD111647"/>
        <s v="ORD111648"/>
        <s v="ORD111649"/>
        <s v="ORD111650"/>
        <s v="ORD111651"/>
        <s v="ORD111652"/>
        <s v="ORD111653"/>
        <s v="ORD111654"/>
        <s v="ORD111655"/>
        <s v="ORD111656"/>
        <s v="ORD111657"/>
        <s v="ORD111658"/>
        <s v="ORD111659"/>
        <s v="ORD111660"/>
        <s v="ORD111661"/>
        <s v="ORD111662"/>
        <s v="ORD111663"/>
        <s v="ORD111664"/>
        <s v="ORD111665"/>
        <s v="ORD111666"/>
        <s v="ORD111667"/>
        <s v="ORD111668"/>
        <s v="ORD111669"/>
        <s v="ORD111670"/>
        <s v="ORD111671"/>
        <s v="ORD111672"/>
        <s v="ORD111673"/>
        <s v="ORD111674"/>
        <s v="ORD111675"/>
        <s v="ORD111676"/>
        <s v="ORD111677"/>
        <s v="ORD111678"/>
        <s v="ORD111679"/>
        <s v="ORD111680"/>
        <s v="ORD111681"/>
        <s v="ORD111682"/>
        <s v="ORD111683"/>
        <s v="ORD111684"/>
        <s v="ORD111685"/>
        <s v="ORD111686"/>
        <s v="ORD111687"/>
        <s v="ORD111688"/>
        <s v="ORD111689"/>
        <s v="ORD111690"/>
        <s v="ORD111691"/>
        <s v="ORD111692"/>
        <s v="ORD111693"/>
        <s v="ORD111694"/>
        <s v="ORD111695"/>
        <s v="ORD111696"/>
        <s v="ORD111697"/>
        <s v="ORD111698"/>
        <s v="ORD111699"/>
        <s v="ORD111700"/>
        <s v="ORD111701"/>
        <s v="ORD111702"/>
        <s v="ORD111703"/>
        <s v="ORD111704"/>
        <s v="ORD111705"/>
        <s v="ORD111706"/>
        <s v="ORD111707"/>
        <s v="ORD111708"/>
        <s v="ORD111709"/>
        <s v="ORD111710"/>
        <s v="ORD111711"/>
        <s v="ORD111712"/>
        <s v="ORD111713"/>
        <s v="ORD111714"/>
        <s v="ORD111715"/>
        <s v="ORD111716"/>
        <s v="ORD111717"/>
        <s v="ORD111718"/>
        <s v="ORD111719"/>
        <s v="ORD111720"/>
        <s v="ORD111721"/>
        <s v="ORD111722"/>
        <s v="ORD111723"/>
        <s v="ORD111724"/>
        <s v="ORD111725"/>
        <s v="ORD111726"/>
        <s v="ORD111727"/>
        <s v="ORD111728"/>
        <s v="ORD111729"/>
        <s v="ORD111730"/>
        <s v="ORD111731"/>
        <s v="ORD111732"/>
        <s v="ORD111733"/>
        <s v="ORD111734"/>
        <s v="ORD111735"/>
        <s v="ORD111736"/>
        <s v="ORD111737"/>
        <s v="ORD111738"/>
        <s v="ORD111739"/>
        <s v="ORD111740"/>
        <s v="ORD111741"/>
        <s v="ORD111742"/>
        <s v="ORD111743"/>
        <s v="ORD111744"/>
        <s v="ORD111745"/>
        <s v="ORD111746"/>
        <s v="ORD111747"/>
        <s v="ORD111748"/>
        <s v="ORD111749"/>
        <s v="ORD111750"/>
        <s v="ORD111751"/>
        <s v="ORD111752"/>
        <s v="ORD111753"/>
        <s v="ORD111754"/>
        <s v="ORD111755"/>
        <s v="ORD111756"/>
        <s v="ORD111757"/>
        <s v="ORD111758"/>
        <s v="ORD111759"/>
        <s v="ORD111760"/>
        <s v="ORD111761"/>
        <s v="ORD111762"/>
        <s v="ORD111763"/>
        <s v="ORD111764"/>
        <s v="ORD111765"/>
        <s v="ORD111766"/>
        <s v="ORD111767"/>
        <s v="ORD111768"/>
        <s v="ORD111769"/>
        <s v="ORD111770"/>
        <s v="ORD111771"/>
        <s v="ORD111772"/>
        <s v="ORD111773"/>
        <s v="ORD111774"/>
        <s v="ORD111775"/>
        <s v="ORD111776"/>
        <s v="ORD111777"/>
        <s v="ORD111778"/>
        <s v="ORD111779"/>
        <s v="ORD111780"/>
        <s v="ORD111781"/>
        <s v="ORD111782"/>
        <s v="ORD111783"/>
        <s v="ORD111784"/>
        <s v="ORD111785"/>
        <s v="ORD111786"/>
        <s v="ORD111787"/>
        <s v="ORD111788"/>
        <s v="ORD111789"/>
        <s v="ORD111790"/>
        <s v="ORD111791"/>
        <s v="ORD111792"/>
        <s v="ORD111793"/>
        <s v="ORD111794"/>
        <s v="ORD111795"/>
        <s v="ORD111796"/>
        <s v="ORD111797"/>
        <s v="ORD111798"/>
        <s v="ORD111799"/>
        <s v="ORD111800"/>
        <s v="ORD111801"/>
        <s v="ORD111802"/>
        <s v="ORD111803"/>
        <s v="ORD111804"/>
        <s v="ORD111805"/>
        <s v="ORD111806"/>
        <s v="ORD111807"/>
        <s v="ORD111808"/>
        <s v="ORD111809"/>
        <s v="ORD111810"/>
        <s v="ORD111811"/>
        <s v="ORD111812"/>
        <s v="ORD111813"/>
        <s v="ORD111814"/>
        <s v="ORD111815"/>
        <s v="ORD111816"/>
        <s v="ORD111817"/>
        <s v="ORD111818"/>
        <s v="ORD111819"/>
        <s v="ORD111820"/>
        <s v="ORD111821"/>
        <s v="ORD111822"/>
        <s v="ORD111823"/>
        <s v="ORD111824"/>
        <s v="ORD111825"/>
        <s v="ORD111826"/>
        <s v="ORD111827"/>
        <s v="ORD111828"/>
        <s v="ORD111829"/>
        <s v="ORD111830"/>
        <s v="ORD111831"/>
        <s v="ORD111832"/>
        <s v="ORD111833"/>
        <s v="ORD111834"/>
        <s v="ORD111835"/>
        <s v="ORD111836"/>
        <s v="ORD111837"/>
        <s v="ORD111838"/>
        <s v="ORD111839"/>
        <s v="ORD111840"/>
        <s v="ORD111841"/>
        <s v="ORD111842"/>
        <s v="ORD111843"/>
        <s v="ORD111844"/>
        <s v="ORD111845"/>
        <s v="ORD111846"/>
        <s v="ORD111847"/>
        <s v="ORD111848"/>
        <s v="ORD111849"/>
        <s v="ORD111850"/>
        <s v="ORD111851"/>
        <s v="ORD111852"/>
        <s v="ORD111853"/>
        <s v="ORD111854"/>
        <s v="ORD111855"/>
        <s v="ORD111856"/>
        <s v="ORD111857"/>
        <s v="ORD111858"/>
        <s v="ORD111859"/>
        <s v="ORD111860"/>
        <s v="ORD111861"/>
        <s v="ORD111862"/>
        <s v="ORD111863"/>
        <s v="ORD111864"/>
        <s v="ORD111865"/>
        <s v="ORD111866"/>
        <s v="ORD111867"/>
        <s v="ORD111868"/>
        <s v="ORD111869"/>
        <s v="ORD111870"/>
        <s v="ORD111871"/>
        <s v="ORD111872"/>
        <s v="ORD111873"/>
        <s v="ORD111874"/>
        <s v="ORD111875"/>
        <s v="ORD111876"/>
        <s v="ORD111877"/>
        <s v="ORD111878"/>
        <s v="ORD111879"/>
        <s v="ORD111880"/>
        <s v="ORD111881"/>
        <s v="ORD111882"/>
        <s v="ORD111883"/>
        <s v="ORD111884"/>
        <s v="ORD111885"/>
        <s v="ORD111886"/>
        <s v="ORD111887"/>
        <s v="ORD111888"/>
        <s v="ORD111889"/>
        <s v="ORD111890"/>
        <s v="ORD111891"/>
        <s v="ORD111892"/>
        <s v="ORD111893"/>
        <s v="ORD111894"/>
        <s v="ORD111895"/>
        <s v="ORD111896"/>
        <s v="ORD111897"/>
        <s v="ORD111898"/>
        <s v="ORD111899"/>
        <s v="ORD111900"/>
        <s v="ORD111901"/>
        <s v="ORD111902"/>
        <s v="ORD111903"/>
        <s v="ORD111904"/>
        <s v="ORD111905"/>
        <s v="ORD111906"/>
        <s v="ORD111907"/>
        <s v="ORD111908"/>
        <s v="ORD111909"/>
        <s v="ORD111910"/>
        <s v="ORD111911"/>
        <s v="ORD111912"/>
        <s v="ORD111913"/>
        <s v="ORD111914"/>
        <s v="ORD111915"/>
        <s v="ORD111916"/>
        <s v="ORD111917"/>
        <s v="ORD111918"/>
        <s v="ORD111919"/>
        <s v="ORD111920"/>
        <s v="ORD111921"/>
        <s v="ORD111922"/>
        <s v="ORD111923"/>
        <s v="ORD111924"/>
        <s v="ORD111925"/>
        <s v="ORD111926"/>
        <s v="ORD111927"/>
        <s v="ORD111928"/>
        <s v="ORD111929"/>
        <s v="ORD111930"/>
        <s v="ORD111931"/>
        <s v="ORD111932"/>
        <s v="ORD111933"/>
        <s v="ORD111934"/>
        <s v="ORD111935"/>
        <s v="ORD111936"/>
        <s v="ORD111937"/>
        <s v="ORD111938"/>
        <s v="ORD111939"/>
        <s v="ORD111940"/>
        <s v="ORD111941"/>
        <s v="ORD111942"/>
        <s v="ORD111943"/>
        <s v="ORD111944"/>
        <s v="ORD111945"/>
        <s v="ORD111946"/>
        <s v="ORD111947"/>
        <s v="ORD111948"/>
        <s v="ORD111949"/>
        <s v="ORD111950"/>
        <s v="ORD111951"/>
        <s v="ORD111952"/>
        <s v="ORD111953"/>
        <s v="ORD111954"/>
        <s v="ORD111955"/>
        <s v="ORD111956"/>
        <s v="ORD111957"/>
        <s v="ORD111958"/>
        <s v="ORD111959"/>
        <s v="ORD111960"/>
        <s v="ORD111961"/>
        <s v="ORD111962"/>
        <s v="ORD111963"/>
        <s v="ORD111964"/>
        <s v="ORD111965"/>
        <s v="ORD111966"/>
        <s v="ORD111967"/>
        <s v="ORD111968"/>
        <s v="ORD111969"/>
        <s v="ORD111970"/>
        <s v="ORD111971"/>
        <s v="ORD111972"/>
        <s v="ORD111973"/>
        <s v="ORD111974"/>
        <s v="ORD111975"/>
        <s v="ORD111976"/>
        <s v="ORD111977"/>
        <s v="ORD111978"/>
        <s v="ORD111979"/>
        <s v="ORD111980"/>
        <s v="ORD111981"/>
        <s v="ORD111982"/>
        <s v="ORD111983"/>
        <s v="ORD111984"/>
        <s v="ORD111985"/>
        <s v="ORD111986"/>
        <s v="ORD111987"/>
        <s v="ORD111988"/>
        <s v="ORD111989"/>
        <s v="ORD111990"/>
        <s v="ORD111991"/>
        <s v="ORD111992"/>
        <s v="ORD111993"/>
        <s v="ORD111994"/>
        <s v="ORD111995"/>
        <s v="ORD111996"/>
        <s v="ORD111997"/>
        <s v="ORD111998"/>
        <s v="ORD111999"/>
        <s v="ORD112000"/>
        <s v="ORD112001"/>
        <s v="ORD112002"/>
        <s v="ORD112003"/>
        <s v="ORD112004"/>
        <s v="ORD112005"/>
        <s v="ORD112006"/>
        <s v="ORD112007"/>
        <s v="ORD112008"/>
        <s v="ORD112009"/>
        <s v="ORD112010"/>
        <s v="ORD112011"/>
        <s v="ORD112012"/>
        <s v="ORD112013"/>
        <s v="ORD112014"/>
        <s v="ORD112015"/>
        <s v="ORD112016"/>
        <s v="ORD112017"/>
        <s v="ORD112018"/>
        <s v="ORD112019"/>
        <s v="ORD112020"/>
        <s v="ORD112021"/>
        <s v="ORD112022"/>
        <s v="ORD112023"/>
        <s v="ORD112024"/>
        <s v="ORD112025"/>
        <s v="ORD112026"/>
        <s v="ORD112027"/>
        <s v="ORD112028"/>
        <s v="ORD112029"/>
        <s v="ORD112030"/>
        <s v="ORD112031"/>
        <s v="ORD112032"/>
        <s v="ORD112033"/>
        <s v="ORD112034"/>
        <s v="ORD112035"/>
        <s v="ORD112036"/>
        <s v="ORD112037"/>
        <s v="ORD112038"/>
        <s v="ORD112039"/>
        <s v="ORD112040"/>
        <s v="ORD112041"/>
        <s v="ORD112042"/>
        <s v="ORD112043"/>
        <s v="ORD112044"/>
        <s v="ORD112045"/>
        <s v="ORD112046"/>
        <s v="ORD112047"/>
        <s v="ORD112048"/>
        <s v="ORD112049"/>
        <s v="ORD112050"/>
        <s v="ORD112051"/>
        <s v="ORD112052"/>
        <s v="ORD112053"/>
        <s v="ORD112054"/>
        <s v="ORD112055"/>
        <s v="ORD112056"/>
        <s v="ORD112057"/>
        <s v="ORD112058"/>
        <s v="ORD112059"/>
        <s v="ORD112060"/>
        <s v="ORD112061"/>
        <s v="ORD112062"/>
        <s v="ORD112063"/>
        <s v="ORD112064"/>
        <s v="ORD112065"/>
        <s v="ORD112066"/>
        <s v="ORD112067"/>
        <s v="ORD112068"/>
        <s v="ORD112069"/>
        <s v="ORD112070"/>
        <s v="ORD112071"/>
        <s v="ORD112072"/>
        <s v="ORD112073"/>
        <s v="ORD112074"/>
        <s v="ORD112075"/>
        <s v="ORD112076"/>
        <s v="ORD112077"/>
        <s v="ORD112078"/>
        <s v="ORD112079"/>
        <s v="ORD112080"/>
        <s v="ORD112081"/>
        <s v="ORD112082"/>
        <s v="ORD112083"/>
        <s v="ORD112084"/>
        <s v="ORD112085"/>
        <s v="ORD112086"/>
        <s v="ORD112087"/>
        <s v="ORD112088"/>
        <s v="ORD112089"/>
        <s v="ORD112090"/>
        <s v="ORD112091"/>
        <s v="ORD112092"/>
        <s v="ORD112093"/>
        <s v="ORD112094"/>
        <s v="ORD112095"/>
        <s v="ORD112096"/>
        <s v="ORD112097"/>
        <s v="ORD112098"/>
        <s v="ORD112099"/>
        <s v="ORD112100"/>
        <s v="ORD112101"/>
        <s v="ORD112102"/>
        <s v="ORD112103"/>
        <s v="ORD112104"/>
        <s v="ORD112105"/>
        <s v="ORD112106"/>
        <s v="ORD112107"/>
        <s v="ORD112108"/>
        <s v="ORD112109"/>
        <s v="ORD112110"/>
        <s v="ORD112111"/>
        <s v="ORD112112"/>
        <s v="ORD112113"/>
        <s v="ORD112114"/>
        <s v="ORD112115"/>
        <s v="ORD112116"/>
        <s v="ORD112117"/>
        <s v="ORD112118"/>
        <s v="ORD112119"/>
        <s v="ORD112120"/>
        <s v="ORD112121"/>
        <s v="ORD112122"/>
        <s v="ORD112123"/>
        <s v="ORD112124"/>
        <s v="ORD112125"/>
        <s v="ORD112126"/>
        <s v="ORD112127"/>
        <s v="ORD112128"/>
        <s v="ORD112129"/>
        <s v="ORD112130"/>
        <s v="ORD112131"/>
        <s v="ORD112132"/>
        <s v="ORD112133"/>
        <s v="ORD112134"/>
        <s v="ORD112135"/>
        <s v="ORD112136"/>
        <s v="ORD112137"/>
        <s v="ORD112138"/>
        <s v="ORD112139"/>
        <s v="ORD112140"/>
        <s v="ORD112141"/>
        <s v="ORD112142"/>
        <s v="ORD112143"/>
        <s v="ORD112144"/>
        <s v="ORD112145"/>
        <s v="ORD112146"/>
        <s v="ORD112147"/>
        <s v="ORD112148"/>
        <s v="ORD112149"/>
        <s v="ORD112150"/>
        <s v="ORD112151"/>
        <s v="ORD112152"/>
        <s v="ORD112153"/>
        <s v="ORD112154"/>
        <s v="ORD112155"/>
        <s v="ORD112156"/>
        <s v="ORD112157"/>
        <s v="ORD112158"/>
        <s v="ORD112159"/>
        <s v="ORD112160"/>
        <s v="ORD112161"/>
        <s v="ORD112162"/>
        <s v="ORD112163"/>
        <s v="ORD112164"/>
        <s v="ORD112165"/>
        <s v="ORD112166"/>
        <s v="ORD112167"/>
        <s v="ORD112168"/>
        <s v="ORD112169"/>
        <s v="ORD112170"/>
        <s v="ORD112171"/>
        <s v="ORD112172"/>
        <s v="ORD112173"/>
        <s v="ORD112174"/>
        <s v="ORD112175"/>
        <s v="ORD112176"/>
        <s v="ORD112177"/>
        <s v="ORD112178"/>
        <s v="ORD112179"/>
        <s v="ORD112180"/>
        <s v="ORD112181"/>
        <s v="ORD112182"/>
        <s v="ORD112183"/>
        <s v="ORD112184"/>
        <s v="ORD112185"/>
        <s v="ORD112186"/>
        <s v="ORD112187"/>
        <s v="ORD112188"/>
        <s v="ORD112189"/>
        <s v="ORD112190"/>
        <s v="ORD112191"/>
        <s v="ORD112192"/>
        <s v="ORD112193"/>
        <s v="ORD112194"/>
        <s v="ORD112195"/>
        <s v="ORD112196"/>
        <s v="ORD112197"/>
        <s v="ORD112198"/>
        <s v="ORD112199"/>
        <s v="ORD112200"/>
        <s v="ORD112201"/>
        <s v="ORD112202"/>
        <s v="ORD112203"/>
        <s v="ORD112204"/>
        <s v="ORD112205"/>
        <s v="ORD112206"/>
        <s v="ORD112207"/>
        <s v="ORD112208"/>
        <s v="ORD112209"/>
        <s v="ORD112210"/>
        <s v="ORD112211"/>
        <s v="ORD112212"/>
        <s v="ORD112213"/>
        <s v="ORD112214"/>
        <s v="ORD112215"/>
        <s v="ORD112216"/>
        <s v="ORD112217"/>
        <s v="ORD112218"/>
        <s v="ORD112219"/>
        <s v="ORD112220"/>
        <s v="ORD112221"/>
        <s v="ORD112222"/>
        <s v="ORD112223"/>
        <s v="ORD112224"/>
        <s v="ORD112225"/>
        <s v="ORD112226"/>
        <s v="ORD112227"/>
        <s v="ORD112228"/>
        <s v="ORD112229"/>
        <s v="ORD112230"/>
        <s v="ORD112231"/>
        <s v="ORD112232"/>
        <s v="ORD112233"/>
        <s v="ORD112234"/>
        <s v="ORD112235"/>
        <s v="ORD112236"/>
        <s v="ORD112237"/>
        <s v="ORD112238"/>
        <s v="ORD112239"/>
        <s v="ORD112240"/>
        <s v="ORD112241"/>
        <s v="ORD112242"/>
        <s v="ORD112243"/>
        <s v="ORD112244"/>
        <s v="ORD112245"/>
        <s v="ORD112246"/>
        <s v="ORD112247"/>
        <s v="ORD112248"/>
        <s v="ORD112249"/>
        <s v="ORD112250"/>
        <s v="ORD112251"/>
        <s v="ORD112252"/>
        <s v="ORD112253"/>
        <s v="ORD112254"/>
        <s v="ORD112255"/>
        <s v="ORD112256"/>
        <s v="ORD112257"/>
        <s v="ORD112258"/>
        <s v="ORD112259"/>
        <s v="ORD112260"/>
        <s v="ORD112261"/>
        <s v="ORD112262"/>
        <s v="ORD112263"/>
        <s v="ORD112264"/>
        <s v="ORD112265"/>
        <s v="ORD112266"/>
        <s v="ORD112267"/>
        <s v="ORD112268"/>
        <s v="ORD112269"/>
        <s v="ORD112270"/>
        <s v="ORD112271"/>
        <s v="ORD112272"/>
        <s v="ORD112273"/>
        <s v="ORD112274"/>
        <s v="ORD112275"/>
        <s v="ORD112276"/>
        <s v="ORD112277"/>
        <s v="ORD112278"/>
        <s v="ORD112279"/>
        <s v="ORD112280"/>
        <s v="ORD112281"/>
        <s v="ORD112282"/>
        <s v="ORD112283"/>
        <s v="ORD112284"/>
        <s v="ORD112285"/>
        <s v="ORD112286"/>
        <s v="ORD112287"/>
        <s v="ORD112288"/>
        <s v="ORD112289"/>
        <s v="ORD112290"/>
        <s v="ORD112291"/>
        <s v="ORD112292"/>
        <s v="ORD112293"/>
        <s v="ORD112294"/>
        <s v="ORD112295"/>
        <s v="ORD112296"/>
        <s v="ORD112297"/>
        <s v="ORD112298"/>
        <s v="ORD112299"/>
        <s v="ORD112300"/>
        <s v="ORD112301"/>
        <s v="ORD112302"/>
        <s v="ORD112303"/>
        <s v="ORD112304"/>
        <s v="ORD112305"/>
        <s v="ORD112306"/>
        <s v="ORD112307"/>
        <s v="ORD112308"/>
        <s v="ORD112309"/>
        <s v="ORD112310"/>
        <s v="ORD112311"/>
        <s v="ORD112312"/>
        <s v="ORD112313"/>
        <s v="ORD112314"/>
        <s v="ORD112315"/>
        <s v="ORD112316"/>
        <s v="ORD112317"/>
        <s v="ORD112318"/>
        <s v="ORD112319"/>
        <s v="ORD112320"/>
        <s v="ORD112321"/>
        <s v="ORD112322"/>
        <s v="ORD112323"/>
        <s v="ORD112324"/>
        <s v="ORD112325"/>
        <s v="ORD112326"/>
        <s v="ORD112327"/>
        <s v="ORD112328"/>
        <s v="ORD112329"/>
        <s v="ORD112330"/>
        <s v="ORD112331"/>
        <s v="ORD112332"/>
        <s v="ORD112333"/>
        <s v="ORD112334"/>
        <s v="ORD112335"/>
        <s v="ORD112336"/>
        <s v="ORD112337"/>
        <s v="ORD112338"/>
        <s v="ORD112339"/>
        <s v="ORD112340"/>
        <s v="ORD112341"/>
        <s v="ORD112342"/>
        <s v="ORD112343"/>
        <s v="ORD112344"/>
        <s v="ORD112345"/>
        <s v="ORD112346"/>
        <s v="ORD112347"/>
        <s v="ORD112348"/>
        <s v="ORD112349"/>
        <s v="ORD112350"/>
        <s v="ORD112351"/>
        <s v="ORD112352"/>
        <s v="ORD112353"/>
        <s v="ORD112354"/>
        <s v="ORD112355"/>
        <s v="ORD112356"/>
        <s v="ORD112357"/>
        <s v="ORD112358"/>
        <s v="ORD112359"/>
        <s v="ORD112360"/>
        <s v="ORD112361"/>
        <s v="ORD112362"/>
        <s v="ORD112363"/>
        <s v="ORD112364"/>
        <s v="ORD112365"/>
        <s v="ORD112366"/>
        <s v="ORD112367"/>
        <s v="ORD112368"/>
        <s v="ORD112369"/>
        <s v="ORD112370"/>
        <s v="ORD112371"/>
        <s v="ORD112372"/>
        <s v="ORD112373"/>
        <s v="ORD112374"/>
        <s v="ORD112375"/>
        <s v="ORD112376"/>
        <s v="ORD112377"/>
        <s v="ORD112378"/>
        <s v="ORD112379"/>
        <s v="ORD112380"/>
        <s v="ORD112381"/>
        <s v="ORD112382"/>
        <s v="ORD112383"/>
        <s v="ORD112384"/>
        <s v="ORD112385"/>
        <s v="ORD112386"/>
        <s v="ORD112387"/>
        <s v="ORD112388"/>
        <s v="ORD112389"/>
        <s v="ORD112390"/>
        <s v="ORD112391"/>
        <s v="ORD112392"/>
        <s v="ORD112393"/>
        <s v="ORD112394"/>
        <s v="ORD112395"/>
        <s v="ORD112396"/>
        <s v="ORD112397"/>
        <s v="ORD112398"/>
        <s v="ORD112399"/>
        <s v="ORD112400"/>
        <s v="ORD112401"/>
        <s v="ORD112402"/>
        <s v="ORD112403"/>
        <s v="ORD112404"/>
        <s v="ORD112405"/>
        <s v="ORD112406"/>
        <s v="ORD112407"/>
        <s v="ORD112408"/>
        <s v="ORD112409"/>
        <s v="ORD112410"/>
        <s v="ORD112411"/>
        <s v="ORD112412"/>
        <s v="ORD112413"/>
        <s v="ORD112414"/>
        <s v="ORD112415"/>
        <s v="ORD112416"/>
        <s v="ORD112417"/>
        <s v="ORD112418"/>
        <s v="ORD112419"/>
        <s v="ORD112420"/>
        <s v="ORD112421"/>
        <s v="ORD112422"/>
        <s v="ORD112423"/>
        <s v="ORD112424"/>
        <s v="ORD112425"/>
        <s v="ORD112426"/>
        <s v="ORD112427"/>
        <s v="ORD112428"/>
        <s v="ORD112429"/>
        <s v="ORD112430"/>
        <s v="ORD112431"/>
        <s v="ORD112432"/>
        <s v="ORD112433"/>
        <s v="ORD112434"/>
        <s v="ORD112435"/>
        <s v="ORD112436"/>
        <s v="ORD112437"/>
        <s v="ORD112438"/>
        <s v="ORD112439"/>
        <s v="ORD112440"/>
        <s v="ORD112441"/>
        <s v="ORD112442"/>
        <s v="ORD112443"/>
        <s v="ORD112444"/>
        <s v="ORD112445"/>
        <s v="ORD112446"/>
        <s v="ORD112447"/>
        <s v="ORD112448"/>
        <s v="ORD112449"/>
        <s v="ORD112450"/>
        <s v="ORD112451"/>
        <s v="ORD112452"/>
        <s v="ORD112453"/>
        <s v="ORD112454"/>
        <s v="ORD112455"/>
        <s v="ORD112456"/>
        <s v="ORD112457"/>
        <s v="ORD112458"/>
        <s v="ORD112459"/>
        <s v="ORD112460"/>
        <s v="ORD112461"/>
        <s v="ORD112462"/>
        <s v="ORD112463"/>
        <s v="ORD112464"/>
        <s v="ORD112465"/>
        <s v="ORD112466"/>
        <s v="ORD112467"/>
        <s v="ORD112468"/>
        <s v="ORD112469"/>
        <s v="ORD112470"/>
        <s v="ORD112471"/>
        <s v="ORD112472"/>
        <s v="ORD112473"/>
        <s v="ORD112474"/>
        <s v="ORD112475"/>
        <s v="ORD112476"/>
        <s v="ORD112477"/>
        <s v="ORD112478"/>
        <s v="ORD112479"/>
        <s v="ORD112480"/>
        <s v="ORD112481"/>
        <s v="ORD112482"/>
        <s v="ORD112483"/>
        <s v="ORD112484"/>
        <s v="ORD112485"/>
        <s v="ORD112486"/>
        <s v="ORD112487"/>
        <s v="ORD112488"/>
        <s v="ORD112489"/>
        <s v="ORD112490"/>
        <s v="ORD112491"/>
        <s v="ORD112492"/>
        <s v="ORD112493"/>
        <s v="ORD112494"/>
        <s v="ORD112495"/>
        <s v="ORD112496"/>
        <s v="ORD112497"/>
        <s v="ORD112498"/>
        <s v="ORD112499"/>
        <s v="ORD112500"/>
        <s v="ORD112501"/>
        <s v="ORD112502"/>
        <s v="ORD112503"/>
        <s v="ORD112504"/>
        <s v="ORD112505"/>
        <s v="ORD112506"/>
        <s v="ORD112507"/>
        <s v="ORD112508"/>
        <s v="ORD112509"/>
        <s v="ORD112510"/>
        <s v="ORD112511"/>
        <s v="ORD112512"/>
        <s v="ORD112513"/>
        <s v="ORD112514"/>
        <s v="ORD112515"/>
        <s v="ORD112516"/>
        <s v="ORD112517"/>
        <s v="ORD112518"/>
        <s v="ORD112519"/>
        <s v="ORD112520"/>
        <s v="ORD112521"/>
        <s v="ORD112522"/>
        <s v="ORD112523"/>
        <s v="ORD112524"/>
        <s v="ORD112525"/>
        <s v="ORD112526"/>
        <s v="ORD112527"/>
        <s v="ORD112528"/>
        <s v="ORD112529"/>
        <s v="ORD112530"/>
        <s v="ORD112531"/>
        <s v="ORD112532"/>
        <s v="ORD112533"/>
        <s v="ORD112534"/>
        <s v="ORD112535"/>
        <s v="ORD112536"/>
        <s v="ORD112537"/>
        <s v="ORD112538"/>
        <s v="ORD112539"/>
        <s v="ORD112540"/>
        <s v="ORD112541"/>
        <s v="ORD112542"/>
        <s v="ORD112543"/>
        <s v="ORD112544"/>
        <s v="ORD112545"/>
        <s v="ORD112546"/>
        <s v="ORD112547"/>
        <s v="ORD112548"/>
        <s v="ORD112549"/>
        <s v="ORD112550"/>
        <s v="ORD112551"/>
        <s v="ORD112552"/>
        <s v="ORD112553"/>
        <s v="ORD112554"/>
        <s v="ORD112555"/>
        <s v="ORD112556"/>
        <s v="ORD112557"/>
        <s v="ORD112558"/>
        <s v="ORD112559"/>
        <s v="ORD112560"/>
        <s v="ORD112561"/>
        <s v="ORD112562"/>
        <s v="ORD112563"/>
        <s v="ORD112564"/>
        <s v="ORD112565"/>
        <s v="ORD112566"/>
        <s v="ORD112567"/>
        <s v="ORD112568"/>
        <s v="ORD112569"/>
        <s v="ORD112570"/>
        <s v="ORD112571"/>
        <s v="ORD112572"/>
        <s v="ORD112573"/>
        <s v="ORD112574"/>
        <s v="ORD112575"/>
        <s v="ORD112576"/>
        <s v="ORD112577"/>
        <s v="ORD112578"/>
        <s v="ORD112579"/>
        <s v="ORD112580"/>
        <s v="ORD112581"/>
        <s v="ORD112582"/>
        <s v="ORD112583"/>
        <s v="ORD112584"/>
        <s v="ORD112585"/>
        <s v="ORD112586"/>
        <s v="ORD112587"/>
        <s v="ORD112588"/>
        <s v="ORD112589"/>
        <s v="ORD112590"/>
        <s v="ORD112591"/>
        <s v="ORD112592"/>
        <s v="ORD112593"/>
        <s v="ORD112594"/>
        <s v="ORD112595"/>
        <s v="ORD112596"/>
        <s v="ORD112597"/>
        <s v="ORD112598"/>
        <s v="ORD112599"/>
        <s v="ORD112600"/>
        <s v="ORD112601"/>
        <s v="ORD112602"/>
        <s v="ORD112603"/>
        <s v="ORD112604"/>
        <s v="ORD112605"/>
        <s v="ORD112606"/>
        <s v="ORD112607"/>
        <s v="ORD112608"/>
        <s v="ORD112609"/>
        <s v="ORD112610"/>
        <s v="ORD112611"/>
        <s v="ORD112612"/>
        <s v="ORD112613"/>
        <s v="ORD112614"/>
        <s v="ORD112615"/>
        <s v="ORD112616"/>
        <s v="ORD112617"/>
        <s v="ORD112618"/>
        <s v="ORD112619"/>
        <s v="ORD112620"/>
        <s v="ORD112621"/>
        <s v="ORD112622"/>
        <s v="ORD112623"/>
        <s v="ORD112624"/>
        <s v="ORD112625"/>
        <s v="ORD112626"/>
        <s v="ORD112627"/>
        <s v="ORD112628"/>
        <s v="ORD112629"/>
        <s v="ORD112630"/>
        <s v="ORD112631"/>
        <s v="ORD112632"/>
        <s v="ORD112633"/>
        <s v="ORD112634"/>
        <s v="ORD112635"/>
        <s v="ORD112636"/>
        <s v="ORD112637"/>
        <s v="ORD112638"/>
        <s v="ORD112639"/>
        <s v="ORD112640"/>
        <s v="ORD112641"/>
        <s v="ORD112642"/>
        <s v="ORD112643"/>
        <s v="ORD112644"/>
        <s v="ORD112645"/>
        <s v="ORD112646"/>
        <s v="ORD112647"/>
        <s v="ORD112648"/>
        <s v="ORD112649"/>
        <s v="ORD112650"/>
        <s v="ORD112651"/>
        <s v="ORD112652"/>
        <s v="ORD112653"/>
        <s v="ORD112654"/>
        <s v="ORD112655"/>
        <s v="ORD112656"/>
        <s v="ORD112657"/>
        <s v="ORD112658"/>
        <s v="ORD112659"/>
        <s v="ORD112660"/>
        <s v="ORD112661"/>
        <s v="ORD112662"/>
        <s v="ORD112663"/>
        <s v="ORD112664"/>
        <s v="ORD112665"/>
        <s v="ORD112666"/>
        <s v="ORD112667"/>
        <s v="ORD112668"/>
        <s v="ORD112669"/>
        <s v="ORD112670"/>
        <s v="ORD112671"/>
        <s v="ORD112672"/>
        <s v="ORD112673"/>
        <s v="ORD112674"/>
        <s v="ORD112675"/>
        <s v="ORD112676"/>
        <s v="ORD112677"/>
        <s v="ORD112678"/>
        <s v="ORD112679"/>
        <s v="ORD112680"/>
        <s v="ORD112681"/>
        <s v="ORD112682"/>
        <s v="ORD112683"/>
        <s v="ORD112684"/>
        <s v="ORD112685"/>
        <s v="ORD112686"/>
        <s v="ORD112687"/>
        <s v="ORD112688"/>
        <s v="ORD112689"/>
        <s v="ORD112690"/>
        <s v="ORD112691"/>
        <s v="ORD112692"/>
        <s v="ORD112693"/>
        <s v="ORD112694"/>
        <s v="ORD112695"/>
        <s v="ORD112696"/>
        <s v="ORD112697"/>
        <s v="ORD112698"/>
        <s v="ORD112699"/>
        <s v="ORD112700"/>
        <s v="ORD112701"/>
        <s v="ORD112702"/>
        <s v="ORD112703"/>
        <s v="ORD112704"/>
        <s v="ORD112705"/>
        <s v="ORD112706"/>
        <s v="ORD112707"/>
        <s v="ORD112708"/>
        <s v="ORD112709"/>
        <s v="ORD112710"/>
        <s v="ORD112711"/>
        <s v="ORD112712"/>
        <s v="ORD112713"/>
        <s v="ORD112714"/>
        <s v="ORD112715"/>
        <s v="ORD112716"/>
        <s v="ORD112717"/>
        <s v="ORD112718"/>
        <s v="ORD112719"/>
        <s v="ORD112720"/>
        <s v="ORD112721"/>
        <s v="ORD112722"/>
        <s v="ORD112723"/>
        <s v="ORD112724"/>
        <s v="ORD112725"/>
        <s v="ORD112726"/>
        <s v="ORD112727"/>
        <s v="ORD112728"/>
        <s v="ORD112729"/>
        <s v="ORD112730"/>
        <s v="ORD112731"/>
        <s v="ORD112732"/>
        <s v="ORD112733"/>
        <s v="ORD112734"/>
        <s v="ORD112735"/>
        <s v="ORD112736"/>
        <s v="ORD112737"/>
        <s v="ORD112738"/>
        <s v="ORD112739"/>
        <s v="ORD112740"/>
        <s v="ORD112741"/>
        <s v="ORD112742"/>
        <s v="ORD112743"/>
        <s v="ORD112744"/>
        <s v="ORD112745"/>
        <s v="ORD112746"/>
        <s v="ORD112747"/>
        <s v="ORD112748"/>
        <s v="ORD112749"/>
        <s v="ORD112750"/>
        <s v="ORD112751"/>
        <s v="ORD112752"/>
        <s v="ORD112753"/>
        <s v="ORD112754"/>
        <s v="ORD112755"/>
        <s v="ORD112756"/>
        <s v="ORD112757"/>
        <s v="ORD112758"/>
        <s v="ORD112759"/>
        <s v="ORD112760"/>
        <s v="ORD112761"/>
        <s v="ORD112762"/>
        <s v="ORD112763"/>
        <s v="ORD112764"/>
        <s v="ORD112765"/>
        <s v="ORD112766"/>
        <s v="ORD112767"/>
        <s v="ORD112768"/>
        <s v="ORD112769"/>
        <s v="ORD112770"/>
        <s v="ORD112771"/>
        <s v="ORD112772"/>
        <s v="ORD112773"/>
        <s v="ORD112774"/>
        <s v="ORD112775"/>
        <s v="ORD112776"/>
        <s v="ORD112777"/>
        <s v="ORD112778"/>
        <s v="ORD112779"/>
        <s v="ORD112780"/>
        <s v="ORD112781"/>
        <s v="ORD112782"/>
        <s v="ORD112783"/>
        <s v="ORD112784"/>
        <s v="ORD112785"/>
        <s v="ORD112786"/>
        <s v="ORD112787"/>
        <s v="ORD112788"/>
        <s v="ORD112789"/>
        <s v="ORD112790"/>
        <s v="ORD112791"/>
        <s v="ORD112792"/>
        <s v="ORD112793"/>
        <s v="ORD112794"/>
        <s v="ORD112795"/>
        <s v="ORD112796"/>
        <s v="ORD112797"/>
        <s v="ORD112798"/>
        <s v="ORD112799"/>
        <s v="ORD112800"/>
        <s v="ORD112801"/>
        <s v="ORD112802"/>
        <s v="ORD112803"/>
        <s v="ORD112804"/>
        <s v="ORD112805"/>
        <s v="ORD112806"/>
        <s v="ORD112807"/>
        <s v="ORD112808"/>
        <s v="ORD112809"/>
        <s v="ORD112810"/>
        <s v="ORD112811"/>
        <s v="ORD112812"/>
        <s v="ORD112813"/>
        <s v="ORD112814"/>
        <s v="ORD112815"/>
        <s v="ORD112816"/>
        <s v="ORD112817"/>
        <s v="ORD112818"/>
        <s v="ORD112819"/>
        <s v="ORD112820"/>
        <s v="ORD112821"/>
        <s v="ORD112822"/>
        <s v="ORD112823"/>
        <s v="ORD112824"/>
        <s v="ORD112825"/>
        <s v="ORD112826"/>
        <s v="ORD112827"/>
        <s v="ORD112828"/>
        <s v="ORD112829"/>
        <s v="ORD112830"/>
        <s v="ORD112831"/>
        <s v="ORD112832"/>
        <s v="ORD112833"/>
        <s v="ORD112834"/>
        <s v="ORD112835"/>
        <s v="ORD112836"/>
        <s v="ORD112837"/>
        <s v="ORD112838"/>
        <s v="ORD112839"/>
        <s v="ORD112840"/>
        <s v="ORD112841"/>
        <s v="ORD112842"/>
        <s v="ORD112843"/>
        <s v="ORD112844"/>
        <s v="ORD112845"/>
        <s v="ORD112846"/>
        <s v="ORD112847"/>
        <s v="ORD112848"/>
        <s v="ORD112849"/>
        <s v="ORD112850"/>
        <s v="ORD112851"/>
        <s v="ORD112852"/>
        <s v="ORD112853"/>
        <s v="ORD112854"/>
        <s v="ORD112855"/>
        <s v="ORD112856"/>
        <s v="ORD112857"/>
        <s v="ORD112858"/>
        <s v="ORD112859"/>
        <s v="ORD112860"/>
        <s v="ORD112861"/>
        <s v="ORD112862"/>
        <s v="ORD112863"/>
        <s v="ORD112864"/>
        <s v="ORD112865"/>
        <s v="ORD112866"/>
        <s v="ORD112867"/>
        <s v="ORD112868"/>
        <s v="ORD112869"/>
        <s v="ORD112870"/>
        <s v="ORD112871"/>
        <s v="ORD112872"/>
        <s v="ORD112873"/>
        <s v="ORD112874"/>
        <s v="ORD112875"/>
        <s v="ORD112876"/>
        <s v="ORD112877"/>
        <s v="ORD112878"/>
        <s v="ORD112879"/>
        <s v="ORD112880"/>
        <s v="ORD112881"/>
        <s v="ORD112882"/>
        <s v="ORD112883"/>
        <s v="ORD112884"/>
        <s v="ORD112885"/>
        <s v="ORD112886"/>
        <s v="ORD112887"/>
        <s v="ORD112888"/>
        <s v="ORD112889"/>
        <s v="ORD112890"/>
        <s v="ORD112891"/>
        <s v="ORD112892"/>
        <s v="ORD112893"/>
        <s v="ORD112894"/>
        <s v="ORD112895"/>
        <s v="ORD112896"/>
        <s v="ORD112897"/>
        <s v="ORD112898"/>
        <s v="ORD112899"/>
        <s v="ORD112900"/>
        <s v="ORD112901"/>
        <s v="ORD112902"/>
        <s v="ORD112903"/>
        <s v="ORD112904"/>
        <s v="ORD112905"/>
        <s v="ORD112906"/>
        <s v="ORD112907"/>
        <s v="ORD112908"/>
        <s v="ORD112909"/>
        <s v="ORD112910"/>
        <s v="ORD112911"/>
        <s v="ORD112912"/>
        <s v="ORD112913"/>
        <s v="ORD112914"/>
        <s v="ORD112915"/>
        <s v="ORD112916"/>
        <s v="ORD112917"/>
        <s v="ORD112918"/>
        <s v="ORD112919"/>
        <s v="ORD112920"/>
        <s v="ORD112921"/>
        <s v="ORD112922"/>
        <s v="ORD112923"/>
        <s v="ORD112924"/>
        <s v="ORD112925"/>
        <s v="ORD112926"/>
        <s v="ORD112927"/>
        <s v="ORD112928"/>
        <s v="ORD112929"/>
        <s v="ORD112930"/>
        <s v="ORD112931"/>
        <s v="ORD112932"/>
        <s v="ORD112933"/>
        <s v="ORD112934"/>
        <s v="ORD112935"/>
        <s v="ORD112936"/>
        <s v="ORD112937"/>
        <s v="ORD112938"/>
        <s v="ORD112939"/>
        <s v="ORD112940"/>
        <s v="ORD112941"/>
        <s v="ORD112942"/>
        <s v="ORD112943"/>
        <s v="ORD112944"/>
        <s v="ORD112945"/>
        <s v="ORD112946"/>
        <s v="ORD112947"/>
        <s v="ORD112948"/>
        <s v="ORD112949"/>
        <s v="ORD112950"/>
        <s v="ORD112951"/>
        <s v="ORD112952"/>
        <s v="ORD112953"/>
        <s v="ORD112954"/>
        <s v="ORD112955"/>
        <s v="ORD112956"/>
        <s v="ORD112957"/>
        <s v="ORD112958"/>
        <s v="ORD112959"/>
        <s v="ORD112960"/>
        <s v="ORD112961"/>
        <s v="ORD112962"/>
        <s v="ORD112963"/>
        <s v="ORD112964"/>
        <s v="ORD112965"/>
        <s v="ORD112966"/>
        <s v="ORD112967"/>
        <s v="ORD112968"/>
        <s v="ORD112969"/>
        <s v="ORD112970"/>
        <s v="ORD112971"/>
        <s v="ORD112972"/>
        <s v="ORD112973"/>
        <s v="ORD112974"/>
        <s v="ORD112975"/>
        <s v="ORD112976"/>
        <s v="ORD112977"/>
        <s v="ORD112978"/>
        <s v="ORD112979"/>
        <s v="ORD112980"/>
        <s v="ORD112981"/>
        <s v="ORD112982"/>
        <s v="ORD112983"/>
        <s v="ORD112984"/>
        <s v="ORD112985"/>
        <s v="ORD112986"/>
        <s v="ORD112987"/>
        <s v="ORD112988"/>
        <s v="ORD112989"/>
        <s v="ORD112990"/>
        <s v="ORD112991"/>
        <s v="ORD112992"/>
        <s v="ORD112993"/>
        <s v="ORD112994"/>
        <s v="ORD112995"/>
        <s v="ORD112996"/>
        <s v="ORD112997"/>
        <s v="ORD112998"/>
        <s v="ORD112999"/>
        <s v="ORD113000"/>
        <s v="ORD113001"/>
        <s v="ORD113002"/>
        <s v="ORD113003"/>
        <s v="ORD113004"/>
        <s v="ORD113005"/>
        <s v="ORD113006"/>
        <s v="ORD113007"/>
        <s v="ORD113008"/>
        <s v="ORD113009"/>
        <s v="ORD113010"/>
        <s v="ORD113011"/>
        <s v="ORD113012"/>
        <s v="ORD113013"/>
        <s v="ORD113014"/>
        <s v="ORD113015"/>
        <s v="ORD113016"/>
        <s v="ORD113017"/>
        <s v="ORD113018"/>
        <s v="ORD113019"/>
        <s v="ORD113020"/>
        <s v="ORD113021"/>
        <s v="ORD113022"/>
        <s v="ORD113023"/>
        <s v="ORD113024"/>
        <s v="ORD113025"/>
        <s v="ORD113026"/>
        <s v="ORD113027"/>
        <s v="ORD113028"/>
        <s v="ORD113029"/>
        <s v="ORD113030"/>
        <s v="ORD113031"/>
        <s v="ORD113032"/>
        <s v="ORD113033"/>
        <s v="ORD113034"/>
        <s v="ORD113035"/>
        <s v="ORD113036"/>
        <s v="ORD113037"/>
        <s v="ORD113038"/>
        <s v="ORD113039"/>
        <s v="ORD113040"/>
        <s v="ORD113041"/>
        <s v="ORD113042"/>
        <s v="ORD113043"/>
        <s v="ORD113044"/>
        <s v="ORD113045"/>
        <s v="ORD113046"/>
        <s v="ORD113047"/>
        <s v="ORD113048"/>
        <s v="ORD113049"/>
        <s v="ORD113050"/>
        <s v="ORD113051"/>
        <s v="ORD113052"/>
        <s v="ORD113053"/>
        <s v="ORD113054"/>
        <s v="ORD113055"/>
        <s v="ORD113056"/>
        <s v="ORD113057"/>
        <s v="ORD113058"/>
        <s v="ORD113059"/>
        <s v="ORD113060"/>
        <s v="ORD113061"/>
        <s v="ORD113062"/>
        <s v="ORD113063"/>
        <s v="ORD113064"/>
        <s v="ORD113065"/>
        <s v="ORD113066"/>
        <s v="ORD113067"/>
        <s v="ORD113068"/>
        <s v="ORD113069"/>
        <s v="ORD113070"/>
        <s v="ORD113071"/>
        <s v="ORD113072"/>
        <s v="ORD113073"/>
        <s v="ORD113074"/>
        <s v="ORD113075"/>
        <s v="ORD113076"/>
        <s v="ORD113077"/>
        <s v="ORD113078"/>
        <s v="ORD113079"/>
        <s v="ORD113080"/>
        <s v="ORD113081"/>
        <s v="ORD113082"/>
        <s v="ORD113083"/>
        <s v="ORD113084"/>
        <s v="ORD113085"/>
        <s v="ORD113086"/>
        <s v="ORD113087"/>
        <s v="ORD113088"/>
        <s v="ORD113089"/>
        <s v="ORD113090"/>
        <s v="ORD113091"/>
        <s v="ORD113092"/>
        <s v="ORD113093"/>
        <s v="ORD113094"/>
        <s v="ORD113095"/>
        <s v="ORD113096"/>
        <s v="ORD113097"/>
        <s v="ORD113098"/>
        <s v="ORD113099"/>
        <s v="ORD113100"/>
        <s v="ORD113101"/>
        <s v="ORD113102"/>
        <s v="ORD113103"/>
        <s v="ORD113104"/>
        <s v="ORD113105"/>
        <s v="ORD113106"/>
        <s v="ORD113107"/>
        <s v="ORD113108"/>
        <s v="ORD113109"/>
        <s v="ORD113110"/>
        <s v="ORD113111"/>
        <s v="ORD113112"/>
        <s v="ORD113113"/>
        <s v="ORD113114"/>
        <s v="ORD113115"/>
        <s v="ORD113116"/>
        <s v="ORD113117"/>
        <s v="ORD113118"/>
        <s v="ORD113119"/>
        <s v="ORD113120"/>
        <s v="ORD113121"/>
        <s v="ORD113122"/>
        <s v="ORD113123"/>
        <s v="ORD113124"/>
        <s v="ORD113125"/>
        <s v="ORD113126"/>
        <s v="ORD113127"/>
        <s v="ORD113128"/>
        <s v="ORD113129"/>
        <s v="ORD113130"/>
        <s v="ORD113131"/>
        <s v="ORD113132"/>
        <s v="ORD113133"/>
        <s v="ORD113134"/>
        <s v="ORD113135"/>
        <s v="ORD113136"/>
        <s v="ORD113137"/>
        <s v="ORD113138"/>
        <s v="ORD113139"/>
        <s v="ORD113140"/>
        <s v="ORD113141"/>
        <s v="ORD113142"/>
        <s v="ORD113143"/>
        <s v="ORD113144"/>
        <s v="ORD113145"/>
        <s v="ORD113146"/>
        <s v="ORD113147"/>
        <s v="ORD113148"/>
        <s v="ORD113149"/>
        <s v="ORD113150"/>
        <s v="ORD113151"/>
        <s v="ORD113152"/>
        <s v="ORD113153"/>
        <s v="ORD113154"/>
        <s v="ORD113155"/>
        <s v="ORD113156"/>
        <s v="ORD113157"/>
        <s v="ORD113158"/>
        <s v="ORD113159"/>
        <s v="ORD113160"/>
        <s v="ORD113161"/>
        <s v="ORD113162"/>
        <s v="ORD113163"/>
        <s v="ORD113164"/>
        <s v="ORD113165"/>
        <s v="ORD113166"/>
        <s v="ORD113167"/>
        <s v="ORD113168"/>
        <s v="ORD113169"/>
        <s v="ORD113170"/>
        <s v="ORD113171"/>
        <s v="ORD113172"/>
        <s v="ORD113173"/>
        <s v="ORD113174"/>
        <s v="ORD113175"/>
        <s v="ORD113176"/>
        <s v="ORD113177"/>
        <s v="ORD113178"/>
        <s v="ORD113179"/>
        <s v="ORD113180"/>
        <s v="ORD113181"/>
        <s v="ORD113182"/>
        <s v="ORD113183"/>
        <s v="ORD113184"/>
        <s v="ORD113185"/>
        <s v="ORD113186"/>
        <s v="ORD113187"/>
        <s v="ORD113188"/>
        <s v="ORD113189"/>
        <s v="ORD113190"/>
        <s v="ORD113191"/>
        <s v="ORD113192"/>
        <s v="ORD113193"/>
        <s v="ORD113194"/>
        <s v="ORD113195"/>
        <s v="ORD113196"/>
        <s v="ORD113197"/>
        <s v="ORD113198"/>
        <s v="ORD113199"/>
        <s v="ORD113200"/>
        <s v="ORD113201"/>
        <s v="ORD113202"/>
        <s v="ORD113203"/>
        <s v="ORD113204"/>
        <s v="ORD113205"/>
        <s v="ORD113206"/>
        <s v="ORD113207"/>
        <s v="ORD113208"/>
        <s v="ORD113209"/>
        <s v="ORD113210"/>
        <s v="ORD113211"/>
        <s v="ORD113212"/>
        <s v="ORD113213"/>
        <s v="ORD113214"/>
        <s v="ORD113215"/>
        <s v="ORD113216"/>
        <s v="ORD113217"/>
        <s v="ORD113218"/>
        <s v="ORD113219"/>
        <s v="ORD113220"/>
        <s v="ORD113221"/>
        <s v="ORD113222"/>
        <s v="ORD113223"/>
        <s v="ORD113224"/>
        <s v="ORD113225"/>
        <s v="ORD113226"/>
        <s v="ORD113227"/>
        <s v="ORD113228"/>
        <s v="ORD113229"/>
        <s v="ORD113230"/>
        <s v="ORD113231"/>
        <s v="ORD113232"/>
        <s v="ORD113233"/>
        <s v="ORD113234"/>
        <s v="ORD113235"/>
        <s v="ORD113236"/>
        <s v="ORD113237"/>
        <s v="ORD113238"/>
        <s v="ORD113239"/>
        <s v="ORD113240"/>
        <s v="ORD113241"/>
        <s v="ORD113242"/>
        <s v="ORD113243"/>
        <s v="ORD113244"/>
        <s v="ORD113245"/>
        <s v="ORD113246"/>
        <s v="ORD113247"/>
        <s v="ORD113248"/>
        <s v="ORD113249"/>
        <s v="ORD113250"/>
        <s v="ORD113251"/>
        <s v="ORD113252"/>
        <s v="ORD113253"/>
        <s v="ORD113254"/>
        <s v="ORD113255"/>
        <s v="ORD113256"/>
        <s v="ORD113257"/>
        <s v="ORD113258"/>
        <s v="ORD113259"/>
        <s v="ORD113260"/>
        <s v="ORD113261"/>
        <s v="ORD113262"/>
        <s v="ORD113263"/>
        <s v="ORD113264"/>
        <s v="ORD113265"/>
        <s v="ORD113266"/>
        <s v="ORD113267"/>
        <s v="ORD113268"/>
        <s v="ORD113269"/>
        <s v="ORD113270"/>
        <s v="ORD113271"/>
        <s v="ORD113272"/>
        <s v="ORD113273"/>
        <s v="ORD113274"/>
        <s v="ORD113275"/>
        <s v="ORD113276"/>
        <s v="ORD113277"/>
        <s v="ORD113278"/>
        <s v="ORD113279"/>
        <s v="ORD113280"/>
        <s v="ORD113281"/>
        <s v="ORD113282"/>
        <s v="ORD113283"/>
        <s v="ORD113284"/>
        <s v="ORD113285"/>
        <s v="ORD113286"/>
        <s v="ORD113287"/>
        <s v="ORD113288"/>
        <s v="ORD113289"/>
        <s v="ORD113290"/>
        <s v="ORD113291"/>
        <s v="ORD113292"/>
        <s v="ORD113293"/>
        <s v="ORD113294"/>
        <s v="ORD113295"/>
        <s v="ORD113296"/>
        <s v="ORD113297"/>
        <s v="ORD113298"/>
        <s v="ORD113299"/>
        <s v="ORD113300"/>
        <s v="ORD113301"/>
        <s v="ORD113302"/>
        <s v="ORD113303"/>
        <s v="ORD113304"/>
        <s v="ORD113305"/>
        <s v="ORD113306"/>
        <s v="ORD113307"/>
        <s v="ORD113308"/>
        <s v="ORD113309"/>
        <s v="ORD113310"/>
        <s v="ORD113311"/>
        <s v="ORD113312"/>
        <s v="ORD113313"/>
        <s v="ORD113314"/>
        <s v="ORD113315"/>
        <s v="ORD113316"/>
        <s v="ORD113317"/>
        <s v="ORD113318"/>
        <s v="ORD113319"/>
        <s v="ORD113320"/>
        <s v="ORD113321"/>
        <s v="ORD113322"/>
        <s v="ORD113323"/>
        <s v="ORD113324"/>
        <s v="ORD113325"/>
        <s v="ORD113326"/>
        <s v="ORD113327"/>
        <s v="ORD113328"/>
        <s v="ORD113329"/>
        <s v="ORD113330"/>
        <s v="ORD113331"/>
        <s v="ORD113332"/>
        <s v="ORD113333"/>
        <s v="ORD113334"/>
        <s v="ORD113335"/>
        <s v="ORD113336"/>
        <s v="ORD113337"/>
        <s v="ORD113338"/>
        <s v="ORD113339"/>
        <s v="ORD113340"/>
        <s v="ORD113341"/>
        <s v="ORD113342"/>
        <s v="ORD113343"/>
        <s v="ORD113344"/>
        <s v="ORD113345"/>
        <s v="ORD113346"/>
        <s v="ORD113347"/>
        <s v="ORD113348"/>
        <s v="ORD113349"/>
        <s v="ORD113350"/>
        <s v="ORD113351"/>
        <s v="ORD113352"/>
        <s v="ORD113353"/>
        <s v="ORD113354"/>
        <s v="ORD113355"/>
        <s v="ORD113356"/>
        <s v="ORD113357"/>
        <s v="ORD113358"/>
        <s v="ORD113359"/>
        <s v="ORD113360"/>
        <s v="ORD113361"/>
        <s v="ORD113362"/>
        <s v="ORD113363"/>
        <s v="ORD113364"/>
        <s v="ORD113365"/>
        <s v="ORD113366"/>
        <s v="ORD113367"/>
        <s v="ORD113368"/>
        <s v="ORD113369"/>
        <s v="ORD113370"/>
        <s v="ORD113371"/>
        <s v="ORD113372"/>
        <s v="ORD113373"/>
        <s v="ORD113374"/>
        <s v="ORD113375"/>
        <s v="ORD113376"/>
        <s v="ORD113377"/>
        <s v="ORD113378"/>
        <s v="ORD113379"/>
        <s v="ORD113380"/>
        <s v="ORD113381"/>
        <s v="ORD113382"/>
        <s v="ORD113383"/>
        <s v="ORD113384"/>
        <s v="ORD113385"/>
        <s v="ORD113386"/>
        <s v="ORD113387"/>
        <s v="ORD113388"/>
        <s v="ORD113389"/>
        <s v="ORD113390"/>
        <s v="ORD113391"/>
        <s v="ORD113392"/>
        <s v="ORD113393"/>
        <s v="ORD113394"/>
        <s v="ORD113395"/>
        <s v="ORD113396"/>
        <s v="ORD113397"/>
        <s v="ORD113398"/>
        <s v="ORD113399"/>
        <s v="ORD113400"/>
        <s v="ORD113401"/>
        <s v="ORD113402"/>
        <s v="ORD113403"/>
        <s v="ORD113404"/>
        <s v="ORD113405"/>
        <s v="ORD113406"/>
        <s v="ORD113407"/>
        <s v="ORD113408"/>
        <s v="ORD113409"/>
        <s v="ORD113410"/>
        <s v="ORD113411"/>
        <s v="ORD113412"/>
        <s v="ORD113413"/>
        <s v="ORD113414"/>
        <s v="ORD113415"/>
        <s v="ORD113416"/>
        <s v="ORD113417"/>
        <s v="ORD113418"/>
        <s v="ORD113419"/>
        <s v="ORD113420"/>
        <s v="ORD113421"/>
        <s v="ORD113422"/>
        <s v="ORD113423"/>
        <s v="ORD113424"/>
        <s v="ORD113425"/>
        <s v="ORD113426"/>
        <s v="ORD113427"/>
        <s v="ORD113428"/>
        <s v="ORD113429"/>
        <s v="ORD113430"/>
        <s v="ORD113431"/>
        <s v="ORD113432"/>
        <s v="ORD113433"/>
        <s v="ORD113434"/>
        <s v="ORD113435"/>
        <s v="ORD113436"/>
        <s v="ORD113437"/>
        <s v="ORD113438"/>
        <s v="ORD113439"/>
        <s v="ORD113440"/>
        <s v="ORD113441"/>
        <s v="ORD113442"/>
        <s v="ORD113443"/>
        <s v="ORD113444"/>
        <s v="ORD113445"/>
        <s v="ORD113446"/>
        <s v="ORD113447"/>
        <s v="ORD113448"/>
        <s v="ORD113449"/>
        <s v="ORD113450"/>
        <s v="ORD113451"/>
        <s v="ORD113452"/>
        <s v="ORD113453"/>
        <s v="ORD113454"/>
        <s v="ORD113455"/>
        <s v="ORD113456"/>
        <s v="ORD113457"/>
        <s v="ORD113458"/>
        <s v="ORD113459"/>
        <s v="ORD113460"/>
        <s v="ORD113461"/>
        <s v="ORD113462"/>
        <s v="ORD113463"/>
        <s v="ORD113464"/>
        <s v="ORD113465"/>
        <s v="ORD113466"/>
        <s v="ORD113467"/>
        <s v="ORD113468"/>
        <s v="ORD113469"/>
        <s v="ORD113470"/>
        <s v="ORD113471"/>
        <s v="ORD113472"/>
        <s v="ORD113473"/>
        <s v="ORD113474"/>
        <s v="ORD113475"/>
        <s v="ORD113476"/>
        <s v="ORD113477"/>
        <s v="ORD113478"/>
        <s v="ORD113479"/>
        <s v="ORD113480"/>
        <s v="ORD113481"/>
        <s v="ORD113482"/>
        <s v="ORD113483"/>
        <s v="ORD113484"/>
        <s v="ORD113485"/>
        <s v="ORD113486"/>
        <s v="ORD113487"/>
        <s v="ORD113488"/>
        <s v="ORD113489"/>
        <s v="ORD113490"/>
        <s v="ORD113491"/>
        <s v="ORD113492"/>
        <s v="ORD113493"/>
        <s v="ORD113494"/>
        <s v="ORD113495"/>
        <s v="ORD113496"/>
        <s v="ORD113497"/>
        <s v="ORD113498"/>
        <s v="ORD113499"/>
        <s v="ORD113500"/>
        <s v="ORD113501"/>
        <s v="ORD113502"/>
        <s v="ORD113503"/>
        <s v="ORD113504"/>
        <s v="ORD113505"/>
        <s v="ORD113506"/>
        <s v="ORD113507"/>
        <s v="ORD113508"/>
        <s v="ORD113509"/>
        <s v="ORD113510"/>
        <s v="ORD113511"/>
        <s v="ORD113512"/>
        <s v="ORD113513"/>
        <s v="ORD113514"/>
        <s v="ORD113515"/>
        <s v="ORD113516"/>
        <s v="ORD113517"/>
        <s v="ORD113518"/>
        <s v="ORD113519"/>
        <s v="ORD113520"/>
        <s v="ORD113521"/>
        <s v="ORD113522"/>
        <s v="ORD113523"/>
        <s v="ORD113524"/>
        <s v="ORD113525"/>
        <s v="ORD113526"/>
        <s v="ORD113527"/>
        <s v="ORD113528"/>
        <s v="ORD113529"/>
        <s v="ORD113530"/>
        <s v="ORD113531"/>
        <s v="ORD113532"/>
        <s v="ORD113533"/>
        <s v="ORD113534"/>
        <s v="ORD113535"/>
        <s v="ORD113536"/>
        <s v="ORD113537"/>
        <s v="ORD113538"/>
        <s v="ORD113539"/>
        <s v="ORD113540"/>
        <s v="ORD113541"/>
        <s v="ORD113542"/>
        <s v="ORD113543"/>
        <s v="ORD113544"/>
        <s v="ORD113545"/>
        <s v="ORD113546"/>
        <s v="ORD113547"/>
        <s v="ORD113548"/>
        <s v="ORD113549"/>
        <s v="ORD113550"/>
        <s v="ORD113551"/>
        <s v="ORD113552"/>
        <s v="ORD113553"/>
        <s v="ORD113554"/>
        <s v="ORD113555"/>
        <s v="ORD113556"/>
        <s v="ORD113557"/>
        <s v="ORD113558"/>
        <s v="ORD113559"/>
        <s v="ORD113560"/>
        <s v="ORD113561"/>
        <s v="ORD113562"/>
        <s v="ORD113563"/>
        <s v="ORD113564"/>
        <s v="ORD113565"/>
        <s v="ORD113566"/>
        <s v="ORD113567"/>
        <s v="ORD113568"/>
        <s v="ORD113569"/>
        <s v="ORD113570"/>
        <s v="ORD113571"/>
        <s v="ORD113572"/>
        <s v="ORD113573"/>
        <s v="ORD113574"/>
        <s v="ORD113575"/>
        <s v="ORD113576"/>
        <s v="ORD113577"/>
        <s v="ORD113578"/>
        <s v="ORD113579"/>
        <s v="ORD113580"/>
        <s v="ORD113581"/>
        <s v="ORD113582"/>
        <s v="ORD113583"/>
        <s v="ORD113584"/>
        <s v="ORD113585"/>
        <s v="ORD113586"/>
        <s v="ORD113587"/>
        <s v="ORD113588"/>
        <s v="ORD113589"/>
        <s v="ORD113590"/>
        <s v="ORD113591"/>
        <s v="ORD113592"/>
        <s v="ORD113593"/>
        <s v="ORD113594"/>
        <s v="ORD113595"/>
        <s v="ORD113596"/>
        <s v="ORD113597"/>
        <s v="ORD113598"/>
        <s v="ORD113599"/>
        <s v="ORD113600"/>
        <s v="ORD113601"/>
        <s v="ORD113602"/>
        <s v="ORD113603"/>
        <s v="ORD113604"/>
        <s v="ORD113605"/>
        <s v="ORD113606"/>
        <s v="ORD113607"/>
        <s v="ORD113608"/>
        <s v="ORD113609"/>
        <s v="ORD113610"/>
        <s v="ORD113611"/>
        <s v="ORD113612"/>
        <s v="ORD113613"/>
        <s v="ORD113614"/>
        <s v="ORD113615"/>
        <s v="ORD113616"/>
        <s v="ORD113617"/>
        <s v="ORD113618"/>
        <s v="ORD113619"/>
        <s v="ORD113620"/>
        <s v="ORD113621"/>
        <s v="ORD113622"/>
        <s v="ORD113623"/>
        <s v="ORD113624"/>
        <s v="ORD113625"/>
        <s v="ORD113626"/>
        <s v="ORD113627"/>
        <s v="ORD113628"/>
        <s v="ORD113629"/>
        <s v="ORD113630"/>
        <s v="ORD113631"/>
        <s v="ORD113632"/>
        <s v="ORD113633"/>
        <s v="ORD113634"/>
        <s v="ORD113635"/>
        <s v="ORD113636"/>
        <s v="ORD113637"/>
        <s v="ORD113638"/>
        <s v="ORD113639"/>
        <s v="ORD113640"/>
        <s v="ORD113641"/>
        <s v="ORD113642"/>
        <s v="ORD113643"/>
        <s v="ORD113644"/>
        <s v="ORD113645"/>
        <s v="ORD113646"/>
        <s v="ORD113647"/>
        <s v="ORD113648"/>
        <s v="ORD113649"/>
        <s v="ORD113650"/>
        <s v="ORD113651"/>
        <s v="ORD113652"/>
        <s v="ORD113653"/>
        <s v="ORD113654"/>
        <s v="ORD113655"/>
        <s v="ORD113656"/>
        <s v="ORD113657"/>
        <s v="ORD113658"/>
        <s v="ORD113659"/>
        <s v="ORD113660"/>
        <s v="ORD113661"/>
        <s v="ORD113662"/>
        <s v="ORD113663"/>
        <s v="ORD113664"/>
        <s v="ORD113665"/>
        <s v="ORD113666"/>
        <s v="ORD113667"/>
        <s v="ORD113668"/>
        <s v="ORD113669"/>
        <s v="ORD113670"/>
        <s v="ORD113671"/>
        <s v="ORD113672"/>
        <s v="ORD113673"/>
        <s v="ORD113674"/>
        <s v="ORD113675"/>
        <s v="ORD113676"/>
        <s v="ORD113677"/>
        <s v="ORD113678"/>
        <s v="ORD113679"/>
        <s v="ORD113680"/>
        <s v="ORD113681"/>
        <s v="ORD113682"/>
        <s v="ORD113683"/>
        <s v="ORD113684"/>
        <s v="ORD113685"/>
        <s v="ORD113686"/>
        <s v="ORD113687"/>
        <s v="ORD113688"/>
        <s v="ORD113689"/>
        <s v="ORD113690"/>
        <s v="ORD113691"/>
        <s v="ORD113692"/>
        <s v="ORD113693"/>
        <s v="ORD113694"/>
        <s v="ORD113695"/>
        <s v="ORD113696"/>
        <s v="ORD113697"/>
        <s v="ORD113698"/>
        <s v="ORD113699"/>
        <s v="ORD113700"/>
        <s v="ORD113701"/>
        <s v="ORD113702"/>
        <s v="ORD113703"/>
        <s v="ORD113704"/>
        <s v="ORD113705"/>
        <s v="ORD113706"/>
        <s v="ORD113707"/>
        <s v="ORD113708"/>
        <s v="ORD113709"/>
        <s v="ORD113710"/>
        <s v="ORD113711"/>
        <s v="ORD113712"/>
        <s v="ORD113713"/>
        <s v="ORD113714"/>
        <s v="ORD113715"/>
        <s v="ORD113716"/>
        <s v="ORD113717"/>
        <s v="ORD113718"/>
        <s v="ORD113719"/>
        <s v="ORD113720"/>
        <s v="ORD113721"/>
        <s v="ORD113722"/>
        <s v="ORD113723"/>
        <s v="ORD113724"/>
        <s v="ORD113725"/>
        <s v="ORD113726"/>
        <s v="ORD113727"/>
        <s v="ORD113728"/>
        <s v="ORD113729"/>
        <s v="ORD113730"/>
        <s v="ORD113731"/>
        <s v="ORD113732"/>
        <s v="ORD113733"/>
        <s v="ORD113734"/>
        <s v="ORD113735"/>
        <s v="ORD113736"/>
        <s v="ORD113737"/>
        <s v="ORD113738"/>
        <s v="ORD113739"/>
        <s v="ORD113740"/>
        <s v="ORD113741"/>
        <s v="ORD113742"/>
        <s v="ORD113743"/>
        <s v="ORD113744"/>
        <s v="ORD113745"/>
        <s v="ORD113746"/>
        <s v="ORD113747"/>
        <s v="ORD113748"/>
        <s v="ORD113749"/>
        <s v="ORD113750"/>
        <s v="ORD113751"/>
        <s v="ORD113752"/>
        <s v="ORD113753"/>
        <s v="ORD113754"/>
        <s v="ORD113755"/>
        <s v="ORD113756"/>
        <s v="ORD113757"/>
        <s v="ORD113758"/>
        <s v="ORD113759"/>
        <s v="ORD113760"/>
        <s v="ORD113761"/>
        <s v="ORD113762"/>
        <s v="ORD113763"/>
        <s v="ORD113764"/>
        <s v="ORD113765"/>
        <s v="ORD113766"/>
        <s v="ORD113767"/>
        <s v="ORD113768"/>
        <s v="ORD113769"/>
        <s v="ORD113770"/>
        <s v="ORD113771"/>
        <s v="ORD113772"/>
        <s v="ORD113773"/>
        <s v="ORD113774"/>
        <s v="ORD113775"/>
        <s v="ORD113776"/>
        <s v="ORD113777"/>
        <s v="ORD113778"/>
        <s v="ORD113779"/>
        <s v="ORD113780"/>
        <s v="ORD113781"/>
        <s v="ORD113782"/>
        <s v="ORD113783"/>
        <s v="ORD113784"/>
        <s v="ORD113785"/>
        <s v="ORD113786"/>
        <s v="ORD113787"/>
        <s v="ORD113788"/>
        <s v="ORD113789"/>
        <s v="ORD113790"/>
        <s v="ORD113791"/>
        <s v="ORD113792"/>
        <s v="ORD113793"/>
        <s v="ORD113794"/>
        <s v="ORD113795"/>
        <s v="ORD113796"/>
        <s v="ORD113797"/>
        <s v="ORD113798"/>
        <s v="ORD113799"/>
        <s v="ORD113800"/>
        <s v="ORD113801"/>
        <s v="ORD113802"/>
        <s v="ORD113803"/>
        <s v="ORD113804"/>
        <s v="ORD113805"/>
        <s v="ORD113806"/>
        <s v="ORD113807"/>
        <s v="ORD113808"/>
        <s v="ORD113809"/>
        <s v="ORD113810"/>
        <s v="ORD113811"/>
        <s v="ORD113812"/>
        <s v="ORD113813"/>
        <s v="ORD113814"/>
        <s v="ORD113815"/>
        <s v="ORD113816"/>
        <s v="ORD113817"/>
        <s v="ORD113818"/>
        <s v="ORD113819"/>
        <s v="ORD113820"/>
        <s v="ORD113821"/>
        <s v="ORD113822"/>
        <s v="ORD113823"/>
        <s v="ORD113824"/>
        <s v="ORD113825"/>
        <s v="ORD113826"/>
        <s v="ORD113827"/>
        <s v="ORD113828"/>
        <s v="ORD113829"/>
        <s v="ORD113830"/>
        <s v="ORD113831"/>
        <s v="ORD113832"/>
        <s v="ORD113833"/>
        <s v="ORD113834"/>
        <s v="ORD113835"/>
        <s v="ORD113836"/>
        <s v="ORD113837"/>
        <s v="ORD113838"/>
        <s v="ORD113839"/>
        <s v="ORD113840"/>
        <s v="ORD113841"/>
        <s v="ORD113842"/>
        <s v="ORD113843"/>
        <s v="ORD113844"/>
        <s v="ORD113845"/>
        <s v="ORD113846"/>
        <s v="ORD113847"/>
        <s v="ORD113848"/>
        <s v="ORD113849"/>
        <s v="ORD113850"/>
        <s v="ORD113851"/>
        <s v="ORD113852"/>
        <s v="ORD113853"/>
        <s v="ORD113854"/>
        <s v="ORD113855"/>
        <s v="ORD113856"/>
        <s v="ORD113857"/>
        <s v="ORD113858"/>
        <s v="ORD113859"/>
        <s v="ORD113860"/>
        <s v="ORD113861"/>
        <s v="ORD113862"/>
        <s v="ORD113863"/>
        <s v="ORD113864"/>
        <s v="ORD113865"/>
        <s v="ORD113866"/>
        <s v="ORD113867"/>
        <s v="ORD113868"/>
        <s v="ORD113869"/>
        <s v="ORD113870"/>
        <s v="ORD113871"/>
        <s v="ORD113872"/>
        <s v="ORD113873"/>
        <s v="ORD113874"/>
        <s v="ORD113875"/>
        <s v="ORD113876"/>
        <s v="ORD113877"/>
        <s v="ORD113878"/>
        <s v="ORD113879"/>
        <s v="ORD113880"/>
        <s v="ORD113881"/>
        <s v="ORD113882"/>
        <s v="ORD113883"/>
        <s v="ORD113884"/>
        <s v="ORD113885"/>
        <s v="ORD113886"/>
        <s v="ORD113887"/>
        <s v="ORD113888"/>
        <s v="ORD113889"/>
        <s v="ORD113890"/>
        <s v="ORD113891"/>
        <s v="ORD113892"/>
        <s v="ORD113893"/>
        <s v="ORD113894"/>
        <s v="ORD113895"/>
        <s v="ORD113896"/>
        <s v="ORD113897"/>
        <s v="ORD113898"/>
        <s v="ORD113899"/>
        <s v="ORD113900"/>
        <s v="ORD113901"/>
        <s v="ORD113902"/>
        <s v="ORD113903"/>
        <s v="ORD113904"/>
        <s v="ORD113905"/>
        <s v="ORD113906"/>
        <s v="ORD113907"/>
        <s v="ORD113908"/>
        <s v="ORD113909"/>
        <s v="ORD113910"/>
        <s v="ORD113911"/>
        <s v="ORD113912"/>
        <s v="ORD113913"/>
        <s v="ORD113914"/>
        <s v="ORD113915"/>
        <s v="ORD113916"/>
        <s v="ORD113917"/>
        <s v="ORD113918"/>
        <s v="ORD113919"/>
        <s v="ORD113920"/>
        <s v="ORD113921"/>
        <s v="ORD113922"/>
        <s v="ORD113923"/>
        <s v="ORD113924"/>
        <s v="ORD113925"/>
        <s v="ORD113926"/>
        <s v="ORD113927"/>
        <s v="ORD113928"/>
        <s v="ORD113929"/>
        <s v="ORD113930"/>
        <s v="ORD113931"/>
        <s v="ORD113932"/>
        <s v="ORD113933"/>
        <s v="ORD113934"/>
        <s v="ORD113935"/>
        <s v="ORD113936"/>
        <s v="ORD113937"/>
        <s v="ORD113938"/>
        <s v="ORD113939"/>
        <s v="ORD113940"/>
        <s v="ORD113941"/>
        <s v="ORD113942"/>
        <s v="ORD113943"/>
        <s v="ORD113944"/>
        <s v="ORD113945"/>
        <s v="ORD113946"/>
        <s v="ORD113947"/>
        <s v="ORD113948"/>
        <s v="ORD113949"/>
        <s v="ORD113950"/>
        <s v="ORD113951"/>
        <s v="ORD113952"/>
        <s v="ORD113953"/>
        <s v="ORD113954"/>
        <s v="ORD113955"/>
        <s v="ORD113956"/>
        <s v="ORD113957"/>
        <s v="ORD113958"/>
        <s v="ORD113959"/>
        <s v="ORD113960"/>
        <s v="ORD113961"/>
        <s v="ORD113962"/>
        <s v="ORD113963"/>
        <s v="ORD113964"/>
        <s v="ORD113965"/>
        <s v="ORD113966"/>
        <s v="ORD113967"/>
        <s v="ORD113968"/>
        <s v="ORD113969"/>
        <s v="ORD113970"/>
        <s v="ORD113971"/>
        <s v="ORD113972"/>
        <s v="ORD113973"/>
        <s v="ORD113974"/>
        <s v="ORD113975"/>
        <s v="ORD113976"/>
        <s v="ORD113977"/>
        <s v="ORD113978"/>
        <s v="ORD113979"/>
        <s v="ORD113980"/>
        <s v="ORD113981"/>
        <s v="ORD113982"/>
        <s v="ORD113983"/>
        <s v="ORD113984"/>
        <s v="ORD113985"/>
        <s v="ORD113986"/>
        <s v="ORD113987"/>
        <s v="ORD113988"/>
        <s v="ORD113989"/>
        <s v="ORD113990"/>
        <s v="ORD113991"/>
        <s v="ORD113992"/>
        <s v="ORD113993"/>
        <s v="ORD113994"/>
        <s v="ORD113995"/>
        <s v="ORD113996"/>
        <s v="ORD113997"/>
        <s v="ORD113998"/>
        <s v="ORD113999"/>
        <s v="ORD114000"/>
        <s v="ORD114001"/>
        <s v="ORD114002"/>
        <s v="ORD114003"/>
        <s v="ORD114004"/>
        <s v="ORD114005"/>
        <s v="ORD114006"/>
        <s v="ORD114007"/>
        <s v="ORD114008"/>
        <s v="ORD114009"/>
        <s v="ORD114010"/>
        <s v="ORD114011"/>
        <s v="ORD114012"/>
        <s v="ORD114013"/>
        <s v="ORD114014"/>
        <s v="ORD114015"/>
        <s v="ORD114016"/>
        <s v="ORD114017"/>
        <s v="ORD114018"/>
        <s v="ORD114019"/>
        <s v="ORD114020"/>
        <s v="ORD114021"/>
        <s v="ORD114022"/>
        <s v="ORD114023"/>
        <s v="ORD114024"/>
        <s v="ORD114025"/>
        <s v="ORD114026"/>
        <s v="ORD114027"/>
        <s v="ORD114028"/>
        <s v="ORD114029"/>
        <s v="ORD114030"/>
        <s v="ORD114031"/>
        <s v="ORD114032"/>
        <s v="ORD114033"/>
        <s v="ORD114034"/>
        <s v="ORD114035"/>
        <s v="ORD114036"/>
        <s v="ORD114037"/>
        <s v="ORD114038"/>
        <s v="ORD114039"/>
        <s v="ORD114040"/>
        <s v="ORD114041"/>
        <s v="ORD114042"/>
        <s v="ORD114043"/>
        <s v="ORD114044"/>
        <s v="ORD114045"/>
        <s v="ORD114046"/>
        <s v="ORD114047"/>
        <s v="ORD114048"/>
        <s v="ORD114049"/>
        <s v="ORD114050"/>
        <s v="ORD114051"/>
        <s v="ORD114052"/>
        <s v="ORD114053"/>
        <s v="ORD114054"/>
        <s v="ORD114055"/>
        <s v="ORD114056"/>
        <s v="ORD114057"/>
        <s v="ORD114058"/>
        <s v="ORD114059"/>
        <s v="ORD114060"/>
        <s v="ORD114061"/>
        <s v="ORD114062"/>
        <s v="ORD114063"/>
        <s v="ORD114064"/>
        <s v="ORD114065"/>
        <s v="ORD114066"/>
        <s v="ORD114067"/>
        <s v="ORD114068"/>
        <s v="ORD114069"/>
        <s v="ORD114070"/>
        <s v="ORD114071"/>
        <s v="ORD114072"/>
        <s v="ORD114073"/>
        <s v="ORD114074"/>
        <s v="ORD114075"/>
        <s v="ORD114076"/>
        <s v="ORD114077"/>
        <s v="ORD114078"/>
        <s v="ORD114079"/>
        <s v="ORD114080"/>
        <s v="ORD114081"/>
        <s v="ORD114082"/>
        <s v="ORD114083"/>
        <s v="ORD114084"/>
        <s v="ORD114085"/>
        <s v="ORD114086"/>
        <s v="ORD114087"/>
        <s v="ORD114088"/>
        <s v="ORD114089"/>
        <s v="ORD114090"/>
        <s v="ORD114091"/>
        <s v="ORD114092"/>
        <s v="ORD114093"/>
        <s v="ORD114094"/>
        <s v="ORD114095"/>
        <s v="ORD114096"/>
        <s v="ORD114097"/>
        <s v="ORD114098"/>
        <s v="ORD114099"/>
        <s v="ORD114100"/>
        <s v="ORD114101"/>
        <s v="ORD114102"/>
        <s v="ORD114103"/>
        <s v="ORD114104"/>
        <s v="ORD114105"/>
        <s v="ORD114106"/>
        <s v="ORD114107"/>
        <s v="ORD114108"/>
        <s v="ORD114109"/>
        <s v="ORD114110"/>
        <s v="ORD114111"/>
        <s v="ORD114112"/>
        <s v="ORD114113"/>
        <s v="ORD114114"/>
        <s v="ORD114115"/>
        <s v="ORD114116"/>
        <s v="ORD114117"/>
        <s v="ORD114118"/>
        <s v="ORD114119"/>
        <s v="ORD114120"/>
        <s v="ORD114121"/>
        <s v="ORD114122"/>
        <s v="ORD114123"/>
        <s v="ORD114124"/>
        <s v="ORD114125"/>
        <s v="ORD114126"/>
        <s v="ORD114127"/>
        <s v="ORD114128"/>
        <s v="ORD114129"/>
        <s v="ORD114130"/>
        <s v="ORD114131"/>
        <s v="ORD114132"/>
        <s v="ORD114133"/>
        <s v="ORD114134"/>
        <s v="ORD114135"/>
        <s v="ORD114136"/>
        <s v="ORD114137"/>
        <s v="ORD114138"/>
        <s v="ORD114139"/>
        <s v="ORD114140"/>
        <s v="ORD114141"/>
        <s v="ORD114142"/>
        <s v="ORD114143"/>
        <s v="ORD114144"/>
        <s v="ORD114145"/>
        <s v="ORD114146"/>
        <s v="ORD114147"/>
        <s v="ORD114148"/>
        <s v="ORD114149"/>
        <s v="ORD114150"/>
        <s v="ORD114151"/>
        <s v="ORD114152"/>
        <s v="ORD114153"/>
        <s v="ORD114154"/>
        <s v="ORD114155"/>
        <s v="ORD114156"/>
        <s v="ORD114157"/>
        <s v="ORD114158"/>
        <s v="ORD114159"/>
        <s v="ORD114160"/>
        <s v="ORD114161"/>
        <s v="ORD114162"/>
        <s v="ORD114163"/>
        <s v="ORD114164"/>
        <s v="ORD114165"/>
        <s v="ORD114166"/>
        <s v="ORD114167"/>
        <s v="ORD114168"/>
        <s v="ORD114169"/>
        <s v="ORD114170"/>
        <s v="ORD114171"/>
        <s v="ORD114172"/>
        <s v="ORD114173"/>
        <s v="ORD114174"/>
        <s v="ORD114175"/>
        <s v="ORD114176"/>
        <s v="ORD114177"/>
        <s v="ORD114178"/>
        <s v="ORD114179"/>
        <s v="ORD114180"/>
        <s v="ORD114181"/>
        <s v="ORD114182"/>
        <s v="ORD114183"/>
        <s v="ORD114184"/>
        <s v="ORD114185"/>
        <s v="ORD114186"/>
        <s v="ORD114187"/>
        <s v="ORD114188"/>
        <s v="ORD114189"/>
        <s v="ORD114190"/>
        <s v="ORD114191"/>
        <s v="ORD114192"/>
        <s v="ORD114193"/>
        <s v="ORD114194"/>
        <s v="ORD114195"/>
        <s v="ORD114196"/>
        <s v="ORD114197"/>
        <s v="ORD114198"/>
        <s v="ORD114199"/>
        <s v="ORD114200"/>
        <s v="ORD114201"/>
        <s v="ORD114202"/>
        <s v="ORD114203"/>
        <s v="ORD114204"/>
        <s v="ORD114205"/>
        <s v="ORD114206"/>
        <s v="ORD114207"/>
        <s v="ORD114208"/>
        <s v="ORD114209"/>
        <s v="ORD114210"/>
        <s v="ORD114211"/>
        <s v="ORD114212"/>
        <s v="ORD114213"/>
        <s v="ORD114214"/>
        <s v="ORD114215"/>
        <s v="ORD114216"/>
        <s v="ORD114217"/>
        <s v="ORD114218"/>
        <s v="ORD114219"/>
        <s v="ORD114220"/>
        <s v="ORD114221"/>
        <s v="ORD114222"/>
        <s v="ORD114223"/>
        <s v="ORD114224"/>
        <s v="ORD114225"/>
        <s v="ORD114226"/>
        <s v="ORD114227"/>
        <s v="ORD114228"/>
        <s v="ORD114229"/>
        <s v="ORD114230"/>
        <s v="ORD114231"/>
        <s v="ORD114232"/>
        <s v="ORD114233"/>
        <s v="ORD114234"/>
        <s v="ORD114235"/>
        <s v="ORD114236"/>
        <s v="ORD114237"/>
        <s v="ORD114238"/>
        <s v="ORD114239"/>
        <s v="ORD114240"/>
        <s v="ORD114241"/>
        <s v="ORD114242"/>
        <s v="ORD114243"/>
        <s v="ORD114244"/>
        <s v="ORD114245"/>
        <s v="ORD114246"/>
        <s v="ORD114247"/>
        <s v="ORD114248"/>
        <s v="ORD114249"/>
        <s v="ORD114250"/>
        <s v="ORD114251"/>
        <s v="ORD114252"/>
        <s v="ORD114253"/>
        <s v="ORD114254"/>
        <s v="ORD114255"/>
        <s v="ORD114256"/>
        <s v="ORD114257"/>
        <s v="ORD114258"/>
        <s v="ORD114259"/>
        <s v="ORD114260"/>
        <s v="ORD114261"/>
        <s v="ORD114262"/>
        <s v="ORD114263"/>
        <s v="ORD114264"/>
        <s v="ORD114265"/>
        <s v="ORD114266"/>
        <s v="ORD114267"/>
        <s v="ORD114268"/>
        <s v="ORD114269"/>
        <s v="ORD114270"/>
        <s v="ORD114271"/>
        <s v="ORD114272"/>
        <s v="ORD114273"/>
        <s v="ORD114274"/>
        <s v="ORD114275"/>
        <s v="ORD114276"/>
        <s v="ORD114277"/>
        <s v="ORD114278"/>
        <s v="ORD114279"/>
        <s v="ORD114280"/>
        <s v="ORD114281"/>
        <s v="ORD114282"/>
        <s v="ORD114283"/>
        <s v="ORD114284"/>
        <s v="ORD114285"/>
        <s v="ORD114286"/>
        <s v="ORD114287"/>
        <s v="ORD114288"/>
        <s v="ORD114289"/>
        <s v="ORD114290"/>
        <s v="ORD114291"/>
        <s v="ORD114292"/>
        <s v="ORD114293"/>
        <s v="ORD114294"/>
        <s v="ORD114295"/>
        <s v="ORD114296"/>
        <s v="ORD114297"/>
        <s v="ORD114298"/>
        <s v="ORD114299"/>
        <s v="ORD114300"/>
        <s v="ORD114301"/>
        <s v="ORD114302"/>
        <s v="ORD114303"/>
        <s v="ORD114304"/>
        <s v="ORD114305"/>
        <s v="ORD114306"/>
        <s v="ORD114307"/>
        <s v="ORD114308"/>
        <s v="ORD114309"/>
        <s v="ORD114310"/>
        <s v="ORD114311"/>
        <s v="ORD114312"/>
        <s v="ORD114313"/>
        <s v="ORD114314"/>
        <s v="ORD114315"/>
        <s v="ORD114316"/>
        <s v="ORD114317"/>
        <s v="ORD114318"/>
        <s v="ORD114319"/>
        <s v="ORD114320"/>
        <s v="ORD114321"/>
        <s v="ORD114322"/>
        <s v="ORD114323"/>
        <s v="ORD114324"/>
        <s v="ORD114325"/>
        <s v="ORD114326"/>
        <s v="ORD114327"/>
        <s v="ORD114328"/>
        <s v="ORD114329"/>
        <s v="ORD114330"/>
        <s v="ORD114331"/>
        <s v="ORD114332"/>
        <s v="ORD114333"/>
        <s v="ORD114334"/>
        <s v="ORD114335"/>
        <s v="ORD114336"/>
        <s v="ORD114337"/>
        <s v="ORD114338"/>
        <s v="ORD114339"/>
        <s v="ORD114340"/>
        <s v="ORD114341"/>
        <s v="ORD114342"/>
        <s v="ORD114343"/>
        <s v="ORD114344"/>
        <s v="ORD114345"/>
        <s v="ORD114346"/>
        <s v="ORD114347"/>
        <s v="ORD114348"/>
        <s v="ORD114349"/>
        <s v="ORD114350"/>
        <s v="ORD114351"/>
        <s v="ORD114352"/>
        <s v="ORD114353"/>
        <s v="ORD114354"/>
        <s v="ORD114355"/>
        <s v="ORD114356"/>
        <s v="ORD114357"/>
        <s v="ORD114358"/>
        <s v="ORD114359"/>
        <s v="ORD114360"/>
        <s v="ORD114361"/>
        <s v="ORD114362"/>
        <s v="ORD114363"/>
        <s v="ORD114364"/>
        <s v="ORD114365"/>
        <s v="ORD114366"/>
        <s v="ORD114367"/>
        <s v="ORD114368"/>
        <s v="ORD114369"/>
        <s v="ORD114370"/>
        <s v="ORD114371"/>
        <s v="ORD114372"/>
        <s v="ORD114373"/>
        <s v="ORD114374"/>
        <s v="ORD114375"/>
        <s v="ORD114376"/>
        <s v="ORD114377"/>
        <s v="ORD114378"/>
        <s v="ORD114379"/>
        <s v="ORD114380"/>
        <s v="ORD114381"/>
        <s v="ORD114382"/>
        <s v="ORD114383"/>
        <s v="ORD114384"/>
        <s v="ORD114385"/>
        <s v="ORD114386"/>
        <s v="ORD114387"/>
        <s v="ORD114388"/>
        <s v="ORD114389"/>
        <s v="ORD114390"/>
        <s v="ORD114391"/>
        <s v="ORD114392"/>
        <s v="ORD114393"/>
        <s v="ORD114394"/>
        <s v="ORD114395"/>
        <s v="ORD114396"/>
        <s v="ORD114397"/>
        <s v="ORD114398"/>
        <s v="ORD114399"/>
        <s v="ORD114400"/>
        <s v="ORD114401"/>
        <s v="ORD114402"/>
        <s v="ORD114403"/>
        <s v="ORD114404"/>
        <s v="ORD114405"/>
        <s v="ORD114406"/>
        <s v="ORD114407"/>
        <s v="ORD114408"/>
        <s v="ORD114409"/>
        <s v="ORD114410"/>
        <s v="ORD114411"/>
        <s v="ORD114412"/>
        <s v="ORD114413"/>
        <s v="ORD114414"/>
        <s v="ORD114415"/>
        <s v="ORD114416"/>
        <s v="ORD114417"/>
        <s v="ORD114418"/>
        <s v="ORD114419"/>
        <s v="ORD114420"/>
        <s v="ORD114421"/>
        <s v="ORD114422"/>
        <s v="ORD114423"/>
        <s v="ORD114424"/>
        <s v="ORD114425"/>
        <s v="ORD114426"/>
        <s v="ORD114427"/>
        <s v="ORD114428"/>
        <s v="ORD114429"/>
        <s v="ORD114430"/>
        <s v="ORD114431"/>
        <s v="ORD114432"/>
        <s v="ORD114433"/>
        <s v="ORD114434"/>
        <s v="ORD114435"/>
        <s v="ORD114436"/>
        <s v="ORD114437"/>
        <s v="ORD114438"/>
        <s v="ORD114439"/>
        <s v="ORD114440"/>
        <s v="ORD114441"/>
        <s v="ORD114442"/>
        <s v="ORD114443"/>
        <s v="ORD114444"/>
        <s v="ORD114445"/>
        <s v="ORD114446"/>
        <s v="ORD114447"/>
        <s v="ORD114448"/>
        <s v="ORD114449"/>
        <s v="ORD114450"/>
        <s v="ORD114451"/>
        <s v="ORD114452"/>
        <s v="ORD114453"/>
        <s v="ORD114454"/>
        <s v="ORD114455"/>
        <s v="ORD114456"/>
        <s v="ORD114457"/>
        <s v="ORD114458"/>
        <s v="ORD114459"/>
        <s v="ORD114460"/>
        <s v="ORD114461"/>
        <s v="ORD114462"/>
        <s v="ORD114463"/>
        <s v="ORD114464"/>
        <s v="ORD114465"/>
        <s v="ORD114466"/>
        <s v="ORD114467"/>
        <s v="ORD114468"/>
        <s v="ORD114469"/>
        <s v="ORD114470"/>
        <s v="ORD114471"/>
        <s v="ORD114472"/>
        <s v="ORD114473"/>
        <s v="ORD114474"/>
        <s v="ORD114475"/>
        <s v="ORD114476"/>
        <s v="ORD114477"/>
        <s v="ORD114478"/>
        <s v="ORD114479"/>
        <s v="ORD114480"/>
        <s v="ORD114481"/>
        <s v="ORD114482"/>
        <s v="ORD114483"/>
        <s v="ORD114484"/>
        <s v="ORD114485"/>
        <s v="ORD114486"/>
        <s v="ORD114487"/>
        <s v="ORD114488"/>
        <s v="ORD114489"/>
        <s v="ORD114490"/>
        <s v="ORD114491"/>
        <s v="ORD114492"/>
        <s v="ORD114493"/>
        <s v="ORD114494"/>
        <s v="ORD114495"/>
        <s v="ORD114496"/>
        <s v="ORD114497"/>
        <s v="ORD114498"/>
        <s v="ORD114499"/>
        <s v="ORD114500"/>
        <s v="ORD114501"/>
        <s v="ORD114502"/>
        <s v="ORD114503"/>
        <s v="ORD114504"/>
        <s v="ORD114505"/>
        <s v="ORD114506"/>
        <s v="ORD114507"/>
        <s v="ORD114508"/>
        <s v="ORD114509"/>
        <s v="ORD114510"/>
        <s v="ORD114511"/>
        <s v="ORD114512"/>
        <s v="ORD114513"/>
        <s v="ORD114514"/>
        <s v="ORD114515"/>
        <s v="ORD114516"/>
        <s v="ORD114517"/>
        <s v="ORD114518"/>
        <s v="ORD114519"/>
        <s v="ORD114520"/>
        <s v="ORD114521"/>
        <s v="ORD114522"/>
        <s v="ORD114523"/>
        <s v="ORD114524"/>
        <s v="ORD114525"/>
        <s v="ORD114526"/>
        <s v="ORD114527"/>
        <s v="ORD114528"/>
        <s v="ORD114529"/>
        <s v="ORD114530"/>
        <s v="ORD114531"/>
        <s v="ORD114532"/>
        <s v="ORD114533"/>
        <s v="ORD114534"/>
        <s v="ORD114535"/>
        <s v="ORD114536"/>
        <s v="ORD114537"/>
        <s v="ORD114538"/>
        <s v="ORD114539"/>
        <s v="ORD114540"/>
        <s v="ORD114541"/>
        <s v="ORD114542"/>
        <s v="ORD114543"/>
        <s v="ORD114544"/>
        <s v="ORD114545"/>
        <s v="ORD114546"/>
        <s v="ORD114547"/>
        <s v="ORD114548"/>
        <s v="ORD114549"/>
        <s v="ORD114550"/>
        <s v="ORD114551"/>
        <s v="ORD114552"/>
        <s v="ORD114553"/>
        <s v="ORD114554"/>
        <s v="ORD114555"/>
        <s v="ORD114556"/>
        <s v="ORD114557"/>
        <s v="ORD114558"/>
        <s v="ORD114559"/>
        <s v="ORD114560"/>
        <s v="ORD114561"/>
        <s v="ORD114562"/>
        <s v="ORD114563"/>
        <s v="ORD114564"/>
        <s v="ORD114565"/>
        <s v="ORD114566"/>
        <s v="ORD114567"/>
        <s v="ORD114568"/>
        <s v="ORD114569"/>
        <s v="ORD114570"/>
        <s v="ORD114571"/>
        <s v="ORD114572"/>
        <s v="ORD114573"/>
        <s v="ORD114574"/>
        <s v="ORD114575"/>
        <s v="ORD114576"/>
        <s v="ORD114577"/>
        <s v="ORD114578"/>
        <s v="ORD114579"/>
        <s v="ORD114580"/>
        <s v="ORD114581"/>
        <s v="ORD114582"/>
        <s v="ORD114583"/>
        <s v="ORD114584"/>
        <s v="ORD114585"/>
        <s v="ORD114586"/>
        <s v="ORD114587"/>
        <s v="ORD114588"/>
        <s v="ORD114589"/>
        <s v="ORD114590"/>
        <s v="ORD114591"/>
        <s v="ORD114592"/>
        <s v="ORD114593"/>
        <s v="ORD114594"/>
        <s v="ORD114595"/>
        <s v="ORD114596"/>
        <s v="ORD114597"/>
        <s v="ORD114598"/>
        <s v="ORD114599"/>
        <s v="ORD114600"/>
        <s v="ORD114601"/>
        <s v="ORD114602"/>
        <s v="ORD114603"/>
        <s v="ORD114604"/>
        <s v="ORD114605"/>
        <s v="ORD114606"/>
        <s v="ORD114607"/>
        <s v="ORD114608"/>
        <s v="ORD114609"/>
        <s v="ORD114610"/>
        <s v="ORD114611"/>
        <s v="ORD114612"/>
        <s v="ORD114613"/>
        <s v="ORD114614"/>
        <s v="ORD114615"/>
        <s v="ORD114616"/>
        <s v="ORD114617"/>
        <s v="ORD114618"/>
        <s v="ORD114619"/>
        <s v="ORD114620"/>
        <s v="ORD114621"/>
        <s v="ORD114622"/>
        <s v="ORD114623"/>
        <s v="ORD114624"/>
        <s v="ORD114625"/>
        <s v="ORD114626"/>
        <s v="ORD114627"/>
        <s v="ORD114628"/>
        <s v="ORD114629"/>
        <s v="ORD114630"/>
        <s v="ORD114631"/>
        <s v="ORD114632"/>
        <s v="ORD114633"/>
        <s v="ORD114634"/>
        <s v="ORD114635"/>
        <s v="ORD114636"/>
        <s v="ORD114637"/>
        <s v="ORD114638"/>
        <s v="ORD114639"/>
        <s v="ORD114640"/>
        <s v="ORD114641"/>
        <s v="ORD114642"/>
        <s v="ORD114643"/>
        <s v="ORD114644"/>
        <s v="ORD114645"/>
        <s v="ORD114646"/>
        <s v="ORD114647"/>
        <s v="ORD114648"/>
        <s v="ORD114649"/>
        <s v="ORD114650"/>
        <s v="ORD114651"/>
        <s v="ORD114652"/>
        <s v="ORD114653"/>
        <s v="ORD114654"/>
        <s v="ORD114655"/>
        <s v="ORD114656"/>
        <s v="ORD114657"/>
        <s v="ORD114658"/>
        <s v="ORD114659"/>
        <s v="ORD114660"/>
        <s v="ORD114661"/>
        <s v="ORD114662"/>
        <s v="ORD114663"/>
        <s v="ORD114664"/>
        <s v="ORD114665"/>
        <s v="ORD114666"/>
        <s v="ORD114667"/>
        <s v="ORD114668"/>
        <s v="ORD114669"/>
        <s v="ORD114670"/>
        <s v="ORD114671"/>
        <s v="ORD114672"/>
        <s v="ORD114673"/>
        <s v="ORD114674"/>
        <s v="ORD114675"/>
        <s v="ORD114676"/>
        <s v="ORD114677"/>
        <s v="ORD114678"/>
        <s v="ORD114679"/>
        <s v="ORD114680"/>
        <s v="ORD114681"/>
        <s v="ORD114682"/>
        <s v="ORD114683"/>
        <s v="ORD114684"/>
        <s v="ORD114685"/>
        <s v="ORD114686"/>
        <s v="ORD114687"/>
        <s v="ORD114688"/>
        <s v="ORD114689"/>
        <s v="ORD114690"/>
        <s v="ORD114691"/>
        <s v="ORD114692"/>
        <s v="ORD114693"/>
        <s v="ORD114694"/>
        <s v="ORD114695"/>
        <s v="ORD114696"/>
        <s v="ORD114697"/>
        <s v="ORD114698"/>
        <s v="ORD114699"/>
        <s v="ORD114700"/>
        <s v="ORD114701"/>
        <s v="ORD114702"/>
        <s v="ORD114703"/>
        <s v="ORD114704"/>
        <s v="ORD114705"/>
        <s v="ORD114706"/>
        <s v="ORD114707"/>
        <s v="ORD114708"/>
        <s v="ORD114709"/>
        <s v="ORD114710"/>
        <s v="ORD114711"/>
        <s v="ORD114712"/>
        <s v="ORD114713"/>
        <s v="ORD114714"/>
        <s v="ORD114715"/>
        <s v="ORD114716"/>
        <s v="ORD114717"/>
        <s v="ORD114718"/>
        <s v="ORD114719"/>
        <s v="ORD114720"/>
        <s v="ORD114721"/>
        <s v="ORD114722"/>
        <s v="ORD114723"/>
        <s v="ORD114724"/>
        <s v="ORD114725"/>
        <s v="ORD114726"/>
        <s v="ORD114727"/>
        <s v="ORD114728"/>
        <s v="ORD114729"/>
        <s v="ORD114730"/>
        <s v="ORD114731"/>
        <s v="ORD114732"/>
        <s v="ORD114733"/>
        <s v="ORD114734"/>
        <s v="ORD114735"/>
        <s v="ORD114736"/>
        <s v="ORD114737"/>
        <s v="ORD114738"/>
        <s v="ORD114739"/>
        <s v="ORD114740"/>
        <s v="ORD114741"/>
        <s v="ORD114742"/>
        <s v="ORD114743"/>
        <s v="ORD114744"/>
        <s v="ORD114745"/>
        <s v="ORD114746"/>
        <s v="ORD114747"/>
        <s v="ORD114748"/>
        <s v="ORD114749"/>
        <s v="ORD114750"/>
        <s v="ORD114751"/>
        <s v="ORD114752"/>
        <s v="ORD114753"/>
        <s v="ORD114754"/>
        <s v="ORD114755"/>
        <s v="ORD114756"/>
        <s v="ORD114757"/>
        <s v="ORD114758"/>
        <s v="ORD114759"/>
        <s v="ORD114760"/>
        <s v="ORD114761"/>
        <s v="ORD114762"/>
        <s v="ORD114763"/>
        <s v="ORD114764"/>
        <s v="ORD114765"/>
        <s v="ORD114766"/>
        <s v="ORD114767"/>
        <s v="ORD114768"/>
        <s v="ORD114769"/>
        <s v="ORD114770"/>
        <s v="ORD114771"/>
        <s v="ORD114772"/>
        <s v="ORD114773"/>
        <s v="ORD114774"/>
        <s v="ORD114775"/>
        <s v="ORD114776"/>
        <s v="ORD114777"/>
        <s v="ORD114778"/>
        <s v="ORD114779"/>
        <s v="ORD114780"/>
        <s v="ORD114781"/>
        <s v="ORD114782"/>
        <s v="ORD114783"/>
        <s v="ORD114784"/>
        <s v="ORD114785"/>
        <s v="ORD114786"/>
        <s v="ORD114787"/>
        <s v="ORD114788"/>
        <s v="ORD114789"/>
        <s v="ORD114790"/>
        <s v="ORD114791"/>
        <s v="ORD114792"/>
        <s v="ORD114793"/>
        <s v="ORD114794"/>
        <s v="ORD114795"/>
        <s v="ORD114796"/>
        <s v="ORD114797"/>
        <s v="ORD114798"/>
        <s v="ORD114799"/>
        <s v="ORD114800"/>
        <s v="ORD114801"/>
        <s v="ORD114802"/>
        <s v="ORD114803"/>
        <s v="ORD114804"/>
        <s v="ORD114805"/>
        <s v="ORD114806"/>
        <s v="ORD114807"/>
        <s v="ORD114808"/>
        <s v="ORD114809"/>
        <s v="ORD114810"/>
        <s v="ORD114811"/>
        <s v="ORD114812"/>
        <s v="ORD114813"/>
        <s v="ORD114814"/>
        <s v="ORD114815"/>
        <s v="ORD114816"/>
        <s v="ORD114817"/>
        <s v="ORD114818"/>
        <s v="ORD114819"/>
        <s v="ORD114820"/>
        <s v="ORD114821"/>
        <s v="ORD114822"/>
        <s v="ORD114823"/>
        <s v="ORD114824"/>
        <s v="ORD114825"/>
        <s v="ORD114826"/>
        <s v="ORD114827"/>
        <s v="ORD114828"/>
        <s v="ORD114829"/>
        <s v="ORD114830"/>
        <s v="ORD114831"/>
        <s v="ORD114832"/>
        <s v="ORD114833"/>
        <s v="ORD114834"/>
        <s v="ORD114835"/>
        <s v="ORD114836"/>
        <s v="ORD114837"/>
        <s v="ORD114838"/>
        <s v="ORD114839"/>
        <s v="ORD114840"/>
        <s v="ORD114841"/>
        <s v="ORD114842"/>
        <s v="ORD114843"/>
        <s v="ORD114844"/>
        <s v="ORD114845"/>
        <s v="ORD114846"/>
        <s v="ORD114847"/>
        <s v="ORD114848"/>
        <s v="ORD114849"/>
        <s v="ORD114850"/>
        <s v="ORD114851"/>
        <s v="ORD114852"/>
        <s v="ORD114853"/>
        <s v="ORD114854"/>
        <s v="ORD114855"/>
        <s v="ORD114856"/>
        <s v="ORD114857"/>
        <s v="ORD114858"/>
        <s v="ORD114859"/>
        <s v="ORD114860"/>
        <s v="ORD114861"/>
        <s v="ORD114862"/>
        <s v="ORD114863"/>
        <s v="ORD114864"/>
        <s v="ORD114865"/>
        <s v="ORD114866"/>
        <s v="ORD114867"/>
        <s v="ORD114868"/>
        <s v="ORD114869"/>
        <s v="ORD114870"/>
        <s v="ORD114871"/>
        <s v="ORD114872"/>
        <s v="ORD114873"/>
        <s v="ORD114874"/>
        <s v="ORD114875"/>
        <s v="ORD114876"/>
        <s v="ORD114877"/>
        <s v="ORD114878"/>
        <s v="ORD114879"/>
        <s v="ORD114880"/>
        <s v="ORD114881"/>
        <s v="ORD114882"/>
        <s v="ORD114883"/>
        <s v="ORD114884"/>
        <s v="ORD114885"/>
        <s v="ORD114886"/>
        <s v="ORD114887"/>
        <s v="ORD114888"/>
        <s v="ORD114889"/>
        <s v="ORD114890"/>
        <s v="ORD114891"/>
        <s v="ORD114892"/>
        <s v="ORD114893"/>
        <s v="ORD114894"/>
        <s v="ORD114895"/>
        <s v="ORD114896"/>
        <s v="ORD114897"/>
        <s v="ORD114898"/>
        <s v="ORD114899"/>
        <s v="ORD114900"/>
        <s v="ORD114901"/>
        <s v="ORD114902"/>
        <s v="ORD114903"/>
        <s v="ORD114904"/>
        <s v="ORD114905"/>
        <s v="ORD114906"/>
        <s v="ORD114907"/>
        <s v="ORD114908"/>
        <s v="ORD114909"/>
        <s v="ORD114910"/>
        <s v="ORD114911"/>
        <s v="ORD114912"/>
        <s v="ORD114913"/>
        <s v="ORD114914"/>
        <s v="ORD114915"/>
        <s v="ORD114916"/>
        <s v="ORD114917"/>
        <s v="ORD114918"/>
        <s v="ORD114919"/>
        <s v="ORD114920"/>
        <s v="ORD114921"/>
        <s v="ORD114922"/>
        <s v="ORD114923"/>
        <s v="ORD114924"/>
        <s v="ORD114925"/>
        <s v="ORD114926"/>
        <s v="ORD114927"/>
        <s v="ORD114928"/>
        <s v="ORD114929"/>
        <s v="ORD114930"/>
        <s v="ORD114931"/>
        <s v="ORD114932"/>
        <s v="ORD114933"/>
        <s v="ORD114934"/>
        <s v="ORD114935"/>
        <s v="ORD114936"/>
        <s v="ORD114937"/>
        <s v="ORD114938"/>
        <s v="ORD114939"/>
        <s v="ORD114940"/>
        <s v="ORD114941"/>
        <s v="ORD114942"/>
        <s v="ORD114943"/>
        <s v="ORD114944"/>
        <s v="ORD114945"/>
        <s v="ORD114946"/>
        <s v="ORD114947"/>
        <s v="ORD114948"/>
        <s v="ORD114949"/>
        <s v="ORD114950"/>
        <s v="ORD114951"/>
        <s v="ORD114952"/>
        <s v="ORD114953"/>
        <s v="ORD114954"/>
        <s v="ORD114955"/>
        <s v="ORD114956"/>
        <s v="ORD114957"/>
        <s v="ORD114958"/>
        <s v="ORD114959"/>
        <s v="ORD114960"/>
        <s v="ORD114961"/>
        <s v="ORD114962"/>
        <s v="ORD114963"/>
        <s v="ORD114964"/>
        <s v="ORD114965"/>
        <s v="ORD114966"/>
        <s v="ORD114967"/>
        <s v="ORD114968"/>
        <s v="ORD114969"/>
        <s v="ORD114970"/>
        <s v="ORD114971"/>
        <s v="ORD114972"/>
        <s v="ORD114973"/>
        <s v="ORD114974"/>
        <s v="ORD114975"/>
        <s v="ORD114976"/>
        <s v="ORD114977"/>
        <s v="ORD114978"/>
        <s v="ORD114979"/>
        <s v="ORD114980"/>
        <s v="ORD114981"/>
        <s v="ORD114982"/>
        <s v="ORD114983"/>
        <s v="ORD114984"/>
        <s v="ORD114985"/>
        <s v="ORD114986"/>
        <s v="ORD114987"/>
        <s v="ORD114988"/>
        <s v="ORD114989"/>
        <s v="ORD114990"/>
        <s v="ORD114991"/>
        <s v="ORD114992"/>
        <s v="ORD114993"/>
        <s v="ORD114994"/>
        <s v="ORD114995"/>
        <s v="ORD114996"/>
        <s v="ORD114997"/>
        <s v="ORD114998"/>
        <s v="ORD114999"/>
        <s v="ORD115000"/>
        <s v="ORD115001"/>
        <s v="ORD115002"/>
        <s v="ORD115003"/>
        <s v="ORD115004"/>
        <s v="ORD115005"/>
        <s v="ORD115006"/>
        <s v="ORD115007"/>
        <s v="ORD115008"/>
        <s v="ORD115009"/>
        <s v="ORD115010"/>
        <s v="ORD115011"/>
        <s v="ORD115012"/>
        <s v="ORD115013"/>
        <s v="ORD115014"/>
        <s v="ORD115015"/>
        <s v="ORD115016"/>
        <s v="ORD115017"/>
        <s v="ORD115018"/>
        <s v="ORD115019"/>
        <s v="ORD115020"/>
        <s v="ORD115021"/>
        <s v="ORD115022"/>
        <s v="ORD115023"/>
        <s v="ORD115024"/>
        <s v="ORD115025"/>
        <s v="ORD115026"/>
        <s v="ORD115027"/>
        <s v="ORD115028"/>
        <s v="ORD115029"/>
        <s v="ORD115030"/>
        <s v="ORD115031"/>
        <s v="ORD115032"/>
        <s v="ORD115033"/>
        <s v="ORD115034"/>
        <s v="ORD115035"/>
        <s v="ORD115036"/>
        <s v="ORD115037"/>
        <s v="ORD115038"/>
        <s v="ORD115039"/>
        <s v="ORD115040"/>
        <s v="ORD115041"/>
        <s v="ORD115042"/>
        <s v="ORD115043"/>
        <s v="ORD115044"/>
        <s v="ORD115045"/>
        <s v="ORD115046"/>
        <s v="ORD115047"/>
        <s v="ORD115048"/>
        <s v="ORD115049"/>
        <s v="ORD115050"/>
        <s v="ORD115051"/>
        <s v="ORD115052"/>
        <s v="ORD115053"/>
        <s v="ORD115054"/>
        <s v="ORD115055"/>
        <s v="ORD115056"/>
        <s v="ORD115057"/>
        <s v="ORD115058"/>
        <s v="ORD115059"/>
        <s v="ORD115060"/>
        <s v="ORD115061"/>
        <s v="ORD115062"/>
        <s v="ORD115063"/>
        <s v="ORD115064"/>
        <s v="ORD115065"/>
        <s v="ORD115066"/>
        <s v="ORD115067"/>
        <s v="ORD115068"/>
        <s v="ORD115069"/>
        <s v="ORD115070"/>
        <s v="ORD115071"/>
        <s v="ORD115072"/>
        <s v="ORD115073"/>
        <s v="ORD115074"/>
        <s v="ORD115075"/>
        <s v="ORD115076"/>
        <s v="ORD115077"/>
        <s v="ORD115078"/>
        <s v="ORD115079"/>
        <s v="ORD115080"/>
        <s v="ORD115081"/>
        <s v="ORD115082"/>
        <s v="ORD115083"/>
        <s v="ORD115084"/>
        <s v="ORD115085"/>
        <s v="ORD115086"/>
        <s v="ORD115087"/>
        <s v="ORD115088"/>
        <s v="ORD115089"/>
        <s v="ORD115090"/>
        <s v="ORD115091"/>
        <s v="ORD115092"/>
        <s v="ORD115093"/>
        <s v="ORD115094"/>
        <s v="ORD115095"/>
        <s v="ORD115096"/>
        <s v="ORD115097"/>
        <s v="ORD115098"/>
        <s v="ORD115099"/>
        <s v="ORD115100"/>
        <s v="ORD115101"/>
        <s v="ORD115102"/>
        <s v="ORD115103"/>
        <s v="ORD115104"/>
        <s v="ORD115105"/>
        <s v="ORD115106"/>
        <s v="ORD115107"/>
        <s v="ORD115108"/>
        <s v="ORD115109"/>
        <s v="ORD115110"/>
        <s v="ORD115111"/>
        <s v="ORD115112"/>
        <s v="ORD115113"/>
        <s v="ORD115114"/>
        <s v="ORD115115"/>
        <s v="ORD115116"/>
        <s v="ORD115117"/>
        <s v="ORD115118"/>
        <s v="ORD115119"/>
        <s v="ORD115120"/>
        <s v="ORD115121"/>
        <s v="ORD115122"/>
        <s v="ORD115123"/>
        <s v="ORD115124"/>
        <s v="ORD115125"/>
        <s v="ORD115126"/>
        <s v="ORD115127"/>
        <s v="ORD115128"/>
        <s v="ORD115129"/>
        <s v="ORD115130"/>
        <s v="ORD115131"/>
        <s v="ORD115132"/>
        <s v="ORD115133"/>
        <s v="ORD115134"/>
        <s v="ORD115135"/>
        <s v="ORD115136"/>
        <s v="ORD115137"/>
        <s v="ORD115138"/>
        <s v="ORD115139"/>
        <s v="ORD115140"/>
        <s v="ORD115141"/>
        <s v="ORD115142"/>
        <s v="ORD115143"/>
        <s v="ORD115144"/>
        <s v="ORD115145"/>
        <s v="ORD115146"/>
        <s v="ORD115147"/>
        <s v="ORD115148"/>
        <s v="ORD115149"/>
        <s v="ORD115150"/>
        <s v="ORD115151"/>
        <s v="ORD115152"/>
        <s v="ORD115153"/>
        <s v="ORD115154"/>
        <s v="ORD115155"/>
        <s v="ORD115156"/>
        <s v="ORD115157"/>
        <s v="ORD115158"/>
        <s v="ORD115159"/>
        <s v="ORD115160"/>
        <s v="ORD115161"/>
        <s v="ORD115162"/>
        <s v="ORD115163"/>
        <s v="ORD115164"/>
        <s v="ORD115165"/>
        <s v="ORD115166"/>
        <s v="ORD115167"/>
        <s v="ORD115168"/>
        <s v="ORD115169"/>
        <s v="ORD115170"/>
        <s v="ORD115171"/>
        <s v="ORD115172"/>
        <s v="ORD115173"/>
        <s v="ORD115174"/>
        <s v="ORD115175"/>
        <s v="ORD115176"/>
        <s v="ORD115177"/>
        <s v="ORD115178"/>
        <s v="ORD115179"/>
        <s v="ORD115180"/>
        <s v="ORD115181"/>
        <s v="ORD115182"/>
        <s v="ORD115183"/>
        <s v="ORD115184"/>
        <s v="ORD115185"/>
        <s v="ORD115186"/>
        <s v="ORD115187"/>
        <s v="ORD115188"/>
        <s v="ORD115189"/>
        <s v="ORD115190"/>
        <s v="ORD115191"/>
        <s v="ORD115192"/>
        <s v="ORD115193"/>
        <s v="ORD115194"/>
        <s v="ORD115195"/>
        <s v="ORD115196"/>
        <s v="ORD115197"/>
        <s v="ORD115198"/>
        <s v="ORD115199"/>
        <s v="ORD115200"/>
        <s v="ORD115201"/>
        <s v="ORD115202"/>
        <s v="ORD115203"/>
        <s v="ORD115204"/>
        <s v="ORD115205"/>
        <s v="ORD115206"/>
        <s v="ORD115207"/>
        <s v="ORD115208"/>
        <s v="ORD115209"/>
        <s v="ORD115210"/>
        <s v="ORD115211"/>
        <s v="ORD115212"/>
        <s v="ORD115213"/>
        <s v="ORD115214"/>
        <s v="ORD115215"/>
        <s v="ORD115216"/>
        <s v="ORD115217"/>
        <s v="ORD115218"/>
        <s v="ORD115219"/>
        <s v="ORD115220"/>
        <s v="ORD115221"/>
        <s v="ORD115222"/>
        <s v="ORD115223"/>
        <s v="ORD115224"/>
        <s v="ORD115225"/>
        <s v="ORD115226"/>
        <s v="ORD115227"/>
        <s v="ORD115228"/>
        <s v="ORD115229"/>
        <s v="ORD115230"/>
        <s v="ORD115231"/>
        <s v="ORD115232"/>
        <s v="ORD115233"/>
        <s v="ORD115234"/>
        <s v="ORD115235"/>
        <s v="ORD115236"/>
        <s v="ORD115237"/>
        <s v="ORD115238"/>
        <s v="ORD115239"/>
        <s v="ORD115240"/>
        <s v="ORD115241"/>
        <s v="ORD115242"/>
        <s v="ORD115243"/>
        <s v="ORD115244"/>
        <s v="ORD115245"/>
        <s v="ORD115246"/>
        <s v="ORD115247"/>
        <s v="ORD115248"/>
        <s v="ORD115249"/>
        <s v="ORD115250"/>
        <s v="ORD115251"/>
        <s v="ORD115252"/>
        <s v="ORD115253"/>
        <s v="ORD115254"/>
        <s v="ORD115255"/>
        <s v="ORD115256"/>
        <s v="ORD115257"/>
        <s v="ORD115258"/>
        <s v="ORD115259"/>
        <s v="ORD115260"/>
        <s v="ORD115261"/>
        <s v="ORD115262"/>
        <s v="ORD115263"/>
        <s v="ORD115264"/>
        <s v="ORD115265"/>
        <s v="ORD115266"/>
        <s v="ORD115267"/>
        <s v="ORD115268"/>
        <s v="ORD115269"/>
        <s v="ORD115270"/>
        <s v="ORD115271"/>
        <s v="ORD115272"/>
        <s v="ORD115273"/>
        <s v="ORD115274"/>
        <s v="ORD115275"/>
        <s v="ORD115276"/>
        <s v="ORD115277"/>
        <s v="ORD115278"/>
        <s v="ORD115279"/>
        <s v="ORD115280"/>
        <s v="ORD115281"/>
        <s v="ORD115282"/>
        <s v="ORD115283"/>
        <s v="ORD115284"/>
        <s v="ORD115285"/>
        <s v="ORD115286"/>
        <s v="ORD115287"/>
        <s v="ORD115288"/>
        <s v="ORD115289"/>
        <s v="ORD115290"/>
        <s v="ORD115291"/>
        <s v="ORD115292"/>
        <s v="ORD115293"/>
        <s v="ORD115294"/>
        <s v="ORD115295"/>
        <s v="ORD115296"/>
        <s v="ORD115297"/>
        <s v="ORD115298"/>
        <s v="ORD115299"/>
        <s v="ORD115300"/>
        <s v="ORD115301"/>
        <s v="ORD115302"/>
        <s v="ORD115303"/>
        <s v="ORD115304"/>
        <s v="ORD115305"/>
        <s v="ORD115306"/>
        <s v="ORD115307"/>
        <s v="ORD115308"/>
        <s v="ORD115309"/>
        <s v="ORD115310"/>
        <s v="ORD115311"/>
        <s v="ORD115312"/>
        <s v="ORD115313"/>
        <s v="ORD115314"/>
        <s v="ORD115315"/>
        <s v="ORD115316"/>
        <s v="ORD115317"/>
        <s v="ORD115318"/>
        <s v="ORD115319"/>
        <s v="ORD115320"/>
        <s v="ORD115321"/>
        <s v="ORD115322"/>
        <s v="ORD115323"/>
        <s v="ORD115324"/>
        <s v="ORD115325"/>
        <s v="ORD115326"/>
        <s v="ORD115327"/>
        <s v="ORD115328"/>
        <s v="ORD115329"/>
        <s v="ORD115330"/>
        <s v="ORD115331"/>
        <s v="ORD115332"/>
        <s v="ORD115333"/>
        <s v="ORD115334"/>
        <s v="ORD115335"/>
        <s v="ORD115336"/>
        <s v="ORD115337"/>
        <s v="ORD115338"/>
        <s v="ORD115339"/>
        <s v="ORD115340"/>
        <s v="ORD115341"/>
        <s v="ORD115342"/>
        <s v="ORD115343"/>
        <s v="ORD115344"/>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sales" numFmtId="44">
      <sharedItems containsSemiMixedTypes="0" containsString="0" containsNumber="1" minValue="100.1" maxValue="4999.87"/>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4">
      <sharedItems containsSemiMixedTypes="0" containsNonDate="0" containsDate="1" containsString="0" minDate="2023-01-01T00:00:00" maxDate="2025-01-01T00:00:00"/>
    </cacheField>
    <cacheField name="delivery_date" numFmtId="14">
      <sharedItems containsSemiMixedTypes="0" containsNonDate="0" containsDate="1" containsString="0" minDate="2023-01-02T00:00:00" maxDate="2025-01-08T00:00:00"/>
    </cacheField>
    <cacheField name="customer_type" numFmtId="0">
      <sharedItems count="3">
        <s v="Member"/>
        <s v="Regular"/>
        <s v="New"/>
      </sharedItems>
    </cacheField>
    <cacheField name="payment_mode" numFmtId="0">
      <sharedItems count="3">
        <s v="UPI"/>
        <s v="Card"/>
        <s v="Cash"/>
      </sharedItems>
    </cacheField>
    <cacheField name="profit" numFmtId="44">
      <sharedItems containsSemiMixedTypes="0" containsString="0" containsNumber="1" minValue="5.76" maxValue="1486.66"/>
    </cacheField>
    <cacheField name="city" numFmtId="0">
      <sharedItems count="6">
        <s v="Pune"/>
        <s v="Hyderabad"/>
        <s v="Bangalore"/>
        <s v="Mumbai"/>
        <s v="Delhi"/>
        <s v="Chennai"/>
      </sharedItems>
    </cacheField>
    <cacheField name="Year" numFmtId="0">
      <sharedItems containsSemiMixedTypes="0" containsString="0" containsNumber="1" containsInteger="1" minValue="2023" maxValue="2024" count="2">
        <n v="2023"/>
        <n v="2024"/>
      </sharedItems>
    </cacheField>
    <cacheField name="month" numFmtId="0">
      <sharedItems containsSemiMixedTypes="0" containsString="0" containsNumber="1" containsInteger="1" minValue="1" maxValue="12" count="12">
        <n v="3"/>
        <n v="8"/>
        <n v="10"/>
        <n v="4"/>
        <n v="7"/>
        <n v="5"/>
        <n v="1"/>
        <n v="9"/>
        <n v="2"/>
        <n v="6"/>
        <n v="12"/>
        <n v="11"/>
      </sharedItems>
    </cacheField>
    <cacheField name="cost" numFmtId="44">
      <sharedItems containsSemiMixedTypes="0" containsString="0" containsNumber="1" minValue="71.679999999999993" maxValue="4709.0700000000006"/>
    </cacheField>
    <cacheField name="Revenue" numFmtId="44">
      <sharedItems containsSemiMixedTypes="0" containsString="0" containsNumber="1" minValue="100.81" maxValue="44967.69"/>
    </cacheField>
  </cacheFields>
  <extLst>
    <ext xmlns:x14="http://schemas.microsoft.com/office/spreadsheetml/2009/9/main" uri="{725AE2AE-9491-48be-B2B4-4EB974FC3084}">
      <x14:pivotCacheDefinition pivotCacheId="19604115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45">
  <r>
    <x v="0"/>
    <x v="0"/>
    <x v="0"/>
    <n v="713.49"/>
    <n v="0.31"/>
    <n v="3"/>
    <d v="2023-03-30T00:00:00"/>
    <d v="2023-04-01T00:00:00"/>
    <x v="0"/>
    <x v="0"/>
    <n v="114.72"/>
    <x v="0"/>
    <x v="0"/>
    <x v="0"/>
    <n v="598.77"/>
    <n v="2140.4700000000003"/>
  </r>
  <r>
    <x v="1"/>
    <x v="1"/>
    <x v="1"/>
    <n v="3802.97"/>
    <n v="0.38"/>
    <n v="4"/>
    <d v="2023-08-28T00:00:00"/>
    <d v="2023-09-03T00:00:00"/>
    <x v="1"/>
    <x v="1"/>
    <n v="971.41"/>
    <x v="1"/>
    <x v="0"/>
    <x v="1"/>
    <n v="2831.56"/>
    <n v="15211.88"/>
  </r>
  <r>
    <x v="2"/>
    <x v="2"/>
    <x v="2"/>
    <n v="3588.97"/>
    <n v="0.1"/>
    <n v="7"/>
    <d v="2024-03-09T00:00:00"/>
    <d v="2024-03-15T00:00:00"/>
    <x v="1"/>
    <x v="2"/>
    <n v="769.08"/>
    <x v="2"/>
    <x v="1"/>
    <x v="0"/>
    <n v="2819.89"/>
    <n v="25122.789999999997"/>
  </r>
  <r>
    <x v="3"/>
    <x v="0"/>
    <x v="1"/>
    <n v="1160.8599999999999"/>
    <n v="0.27"/>
    <n v="5"/>
    <d v="2024-10-13T00:00:00"/>
    <d v="2024-10-19T00:00:00"/>
    <x v="0"/>
    <x v="0"/>
    <n v="71.61"/>
    <x v="0"/>
    <x v="1"/>
    <x v="2"/>
    <n v="1089.25"/>
    <n v="5804.2999999999993"/>
  </r>
  <r>
    <x v="4"/>
    <x v="0"/>
    <x v="1"/>
    <n v="3071.32"/>
    <n v="0"/>
    <n v="7"/>
    <d v="2023-04-06T00:00:00"/>
    <d v="2023-04-09T00:00:00"/>
    <x v="2"/>
    <x v="2"/>
    <n v="621.91999999999996"/>
    <x v="2"/>
    <x v="0"/>
    <x v="3"/>
    <n v="2449.4"/>
    <n v="21499.24"/>
  </r>
  <r>
    <x v="5"/>
    <x v="1"/>
    <x v="3"/>
    <n v="2566.1799999999998"/>
    <n v="0.02"/>
    <n v="6"/>
    <d v="2023-07-01T00:00:00"/>
    <d v="2023-07-04T00:00:00"/>
    <x v="0"/>
    <x v="0"/>
    <n v="578.94000000000005"/>
    <x v="3"/>
    <x v="0"/>
    <x v="4"/>
    <n v="1987.2399999999998"/>
    <n v="15397.079999999998"/>
  </r>
  <r>
    <x v="6"/>
    <x v="2"/>
    <x v="4"/>
    <n v="398"/>
    <n v="0.16"/>
    <n v="4"/>
    <d v="2023-07-12T00:00:00"/>
    <d v="2023-07-17T00:00:00"/>
    <x v="2"/>
    <x v="2"/>
    <n v="110.31"/>
    <x v="3"/>
    <x v="0"/>
    <x v="4"/>
    <n v="287.69"/>
    <n v="1592"/>
  </r>
  <r>
    <x v="7"/>
    <x v="2"/>
    <x v="4"/>
    <n v="1462.95"/>
    <n v="0.23"/>
    <n v="2"/>
    <d v="2023-05-18T00:00:00"/>
    <d v="2023-05-20T00:00:00"/>
    <x v="1"/>
    <x v="0"/>
    <n v="91.68"/>
    <x v="2"/>
    <x v="0"/>
    <x v="5"/>
    <n v="1371.27"/>
    <n v="2925.9"/>
  </r>
  <r>
    <x v="8"/>
    <x v="0"/>
    <x v="4"/>
    <n v="4997.47"/>
    <n v="0.28999999999999998"/>
    <n v="6"/>
    <d v="2024-01-05T00:00:00"/>
    <d v="2024-01-08T00:00:00"/>
    <x v="1"/>
    <x v="1"/>
    <n v="995.78"/>
    <x v="4"/>
    <x v="1"/>
    <x v="6"/>
    <n v="4001.6900000000005"/>
    <n v="29984.82"/>
  </r>
  <r>
    <x v="9"/>
    <x v="3"/>
    <x v="3"/>
    <n v="587.72"/>
    <n v="0.44"/>
    <n v="6"/>
    <d v="2024-08-10T00:00:00"/>
    <d v="2024-08-17T00:00:00"/>
    <x v="2"/>
    <x v="2"/>
    <n v="102.96"/>
    <x v="0"/>
    <x v="1"/>
    <x v="1"/>
    <n v="484.76000000000005"/>
    <n v="3526.32"/>
  </r>
  <r>
    <x v="10"/>
    <x v="0"/>
    <x v="0"/>
    <n v="2581.42"/>
    <n v="0.39"/>
    <n v="6"/>
    <d v="2024-05-07T00:00:00"/>
    <d v="2024-05-08T00:00:00"/>
    <x v="1"/>
    <x v="2"/>
    <n v="542.82000000000005"/>
    <x v="2"/>
    <x v="1"/>
    <x v="5"/>
    <n v="2038.6"/>
    <n v="15488.52"/>
  </r>
  <r>
    <x v="11"/>
    <x v="0"/>
    <x v="0"/>
    <n v="4261.74"/>
    <n v="0.15"/>
    <n v="1"/>
    <d v="2023-09-02T00:00:00"/>
    <d v="2023-09-03T00:00:00"/>
    <x v="2"/>
    <x v="0"/>
    <n v="1028.47"/>
    <x v="0"/>
    <x v="0"/>
    <x v="7"/>
    <n v="3233.2699999999995"/>
    <n v="4261.74"/>
  </r>
  <r>
    <x v="12"/>
    <x v="0"/>
    <x v="2"/>
    <n v="1573.19"/>
    <n v="0.37"/>
    <n v="6"/>
    <d v="2024-02-09T00:00:00"/>
    <d v="2024-02-16T00:00:00"/>
    <x v="2"/>
    <x v="2"/>
    <n v="131.5"/>
    <x v="2"/>
    <x v="1"/>
    <x v="8"/>
    <n v="1441.69"/>
    <n v="9439.14"/>
  </r>
  <r>
    <x v="13"/>
    <x v="0"/>
    <x v="0"/>
    <n v="1377.47"/>
    <n v="0.27"/>
    <n v="2"/>
    <d v="2023-05-28T00:00:00"/>
    <d v="2023-05-29T00:00:00"/>
    <x v="0"/>
    <x v="2"/>
    <n v="255.49"/>
    <x v="4"/>
    <x v="0"/>
    <x v="5"/>
    <n v="1121.98"/>
    <n v="2754.94"/>
  </r>
  <r>
    <x v="14"/>
    <x v="1"/>
    <x v="0"/>
    <n v="4464.8900000000003"/>
    <n v="0.39"/>
    <n v="5"/>
    <d v="2024-01-05T00:00:00"/>
    <d v="2024-01-12T00:00:00"/>
    <x v="1"/>
    <x v="0"/>
    <n v="804.36"/>
    <x v="0"/>
    <x v="1"/>
    <x v="6"/>
    <n v="3660.53"/>
    <n v="22324.45"/>
  </r>
  <r>
    <x v="15"/>
    <x v="2"/>
    <x v="4"/>
    <n v="1593.67"/>
    <n v="0.21"/>
    <n v="7"/>
    <d v="2024-10-18T00:00:00"/>
    <d v="2024-10-22T00:00:00"/>
    <x v="0"/>
    <x v="1"/>
    <n v="284.91000000000003"/>
    <x v="5"/>
    <x v="1"/>
    <x v="2"/>
    <n v="1308.76"/>
    <n v="11155.69"/>
  </r>
  <r>
    <x v="16"/>
    <x v="1"/>
    <x v="1"/>
    <n v="3292.32"/>
    <n v="0.05"/>
    <n v="1"/>
    <d v="2023-04-26T00:00:00"/>
    <d v="2023-04-27T00:00:00"/>
    <x v="0"/>
    <x v="1"/>
    <n v="504.83"/>
    <x v="3"/>
    <x v="0"/>
    <x v="3"/>
    <n v="2787.4900000000002"/>
    <n v="3292.32"/>
  </r>
  <r>
    <x v="17"/>
    <x v="1"/>
    <x v="0"/>
    <n v="3727.53"/>
    <n v="0.31"/>
    <n v="5"/>
    <d v="2023-10-29T00:00:00"/>
    <d v="2023-11-05T00:00:00"/>
    <x v="1"/>
    <x v="1"/>
    <n v="978.07"/>
    <x v="5"/>
    <x v="0"/>
    <x v="2"/>
    <n v="2749.46"/>
    <n v="18637.650000000001"/>
  </r>
  <r>
    <x v="18"/>
    <x v="1"/>
    <x v="0"/>
    <n v="3964.23"/>
    <n v="0.28000000000000003"/>
    <n v="9"/>
    <d v="2024-06-05T00:00:00"/>
    <d v="2024-06-08T00:00:00"/>
    <x v="0"/>
    <x v="0"/>
    <n v="260.95"/>
    <x v="2"/>
    <x v="1"/>
    <x v="9"/>
    <n v="3703.28"/>
    <n v="35678.07"/>
  </r>
  <r>
    <x v="19"/>
    <x v="0"/>
    <x v="3"/>
    <n v="4974.32"/>
    <n v="0.48"/>
    <n v="3"/>
    <d v="2023-05-01T00:00:00"/>
    <d v="2023-05-05T00:00:00"/>
    <x v="1"/>
    <x v="1"/>
    <n v="727.29"/>
    <x v="4"/>
    <x v="0"/>
    <x v="5"/>
    <n v="4247.03"/>
    <n v="14922.96"/>
  </r>
  <r>
    <x v="20"/>
    <x v="3"/>
    <x v="2"/>
    <n v="4035.64"/>
    <n v="0.08"/>
    <n v="2"/>
    <d v="2024-10-21T00:00:00"/>
    <d v="2024-10-28T00:00:00"/>
    <x v="1"/>
    <x v="2"/>
    <n v="798.81"/>
    <x v="4"/>
    <x v="1"/>
    <x v="2"/>
    <n v="3236.83"/>
    <n v="8071.28"/>
  </r>
  <r>
    <x v="21"/>
    <x v="2"/>
    <x v="3"/>
    <n v="3319.36"/>
    <n v="0.33"/>
    <n v="2"/>
    <d v="2023-08-15T00:00:00"/>
    <d v="2023-08-21T00:00:00"/>
    <x v="0"/>
    <x v="2"/>
    <n v="920.22"/>
    <x v="2"/>
    <x v="0"/>
    <x v="1"/>
    <n v="2399.1400000000003"/>
    <n v="6638.72"/>
  </r>
  <r>
    <x v="22"/>
    <x v="3"/>
    <x v="4"/>
    <n v="4487.7700000000004"/>
    <n v="0.24"/>
    <n v="3"/>
    <d v="2024-12-31T00:00:00"/>
    <d v="2025-01-02T00:00:00"/>
    <x v="1"/>
    <x v="1"/>
    <n v="931.37"/>
    <x v="0"/>
    <x v="1"/>
    <x v="10"/>
    <n v="3556.4000000000005"/>
    <n v="13463.310000000001"/>
  </r>
  <r>
    <x v="23"/>
    <x v="1"/>
    <x v="1"/>
    <n v="4538.1499999999996"/>
    <n v="0.19"/>
    <n v="1"/>
    <d v="2023-03-20T00:00:00"/>
    <d v="2023-03-23T00:00:00"/>
    <x v="1"/>
    <x v="2"/>
    <n v="375.7"/>
    <x v="4"/>
    <x v="0"/>
    <x v="0"/>
    <n v="4162.45"/>
    <n v="4538.1499999999996"/>
  </r>
  <r>
    <x v="24"/>
    <x v="1"/>
    <x v="2"/>
    <n v="4868.5200000000004"/>
    <n v="0.4"/>
    <n v="2"/>
    <d v="2023-12-12T00:00:00"/>
    <d v="2023-12-13T00:00:00"/>
    <x v="1"/>
    <x v="2"/>
    <n v="1072.26"/>
    <x v="3"/>
    <x v="0"/>
    <x v="10"/>
    <n v="3796.26"/>
    <n v="9737.0400000000009"/>
  </r>
  <r>
    <x v="25"/>
    <x v="3"/>
    <x v="3"/>
    <n v="3904.68"/>
    <n v="0.41"/>
    <n v="6"/>
    <d v="2023-05-20T00:00:00"/>
    <d v="2023-05-26T00:00:00"/>
    <x v="1"/>
    <x v="1"/>
    <n v="526.66"/>
    <x v="1"/>
    <x v="0"/>
    <x v="5"/>
    <n v="3378.02"/>
    <n v="23428.079999999998"/>
  </r>
  <r>
    <x v="26"/>
    <x v="3"/>
    <x v="0"/>
    <n v="1055.1400000000001"/>
    <n v="0.36"/>
    <n v="8"/>
    <d v="2024-06-19T00:00:00"/>
    <d v="2024-06-25T00:00:00"/>
    <x v="0"/>
    <x v="0"/>
    <n v="207.61"/>
    <x v="5"/>
    <x v="1"/>
    <x v="9"/>
    <n v="847.53000000000009"/>
    <n v="8441.1200000000008"/>
  </r>
  <r>
    <x v="27"/>
    <x v="3"/>
    <x v="0"/>
    <n v="3578.05"/>
    <n v="0.04"/>
    <n v="4"/>
    <d v="2023-10-16T00:00:00"/>
    <d v="2023-10-18T00:00:00"/>
    <x v="2"/>
    <x v="1"/>
    <n v="689.74"/>
    <x v="3"/>
    <x v="0"/>
    <x v="2"/>
    <n v="2888.3100000000004"/>
    <n v="14312.2"/>
  </r>
  <r>
    <x v="28"/>
    <x v="1"/>
    <x v="2"/>
    <n v="468.13"/>
    <n v="0.17"/>
    <n v="2"/>
    <d v="2023-11-25T00:00:00"/>
    <d v="2023-12-01T00:00:00"/>
    <x v="0"/>
    <x v="0"/>
    <n v="43.58"/>
    <x v="1"/>
    <x v="0"/>
    <x v="11"/>
    <n v="424.55"/>
    <n v="936.26"/>
  </r>
  <r>
    <x v="29"/>
    <x v="1"/>
    <x v="0"/>
    <n v="1658.02"/>
    <n v="0.02"/>
    <n v="5"/>
    <d v="2024-03-05T00:00:00"/>
    <d v="2024-03-06T00:00:00"/>
    <x v="2"/>
    <x v="2"/>
    <n v="422.33"/>
    <x v="4"/>
    <x v="1"/>
    <x v="0"/>
    <n v="1235.69"/>
    <n v="8290.1"/>
  </r>
  <r>
    <x v="30"/>
    <x v="2"/>
    <x v="3"/>
    <n v="667.46"/>
    <n v="0.17"/>
    <n v="3"/>
    <d v="2023-04-10T00:00:00"/>
    <d v="2023-04-15T00:00:00"/>
    <x v="2"/>
    <x v="1"/>
    <n v="123.49"/>
    <x v="0"/>
    <x v="0"/>
    <x v="3"/>
    <n v="543.97"/>
    <n v="2002.38"/>
  </r>
  <r>
    <x v="31"/>
    <x v="2"/>
    <x v="3"/>
    <n v="4754.72"/>
    <n v="0.32"/>
    <n v="5"/>
    <d v="2024-08-23T00:00:00"/>
    <d v="2024-08-27T00:00:00"/>
    <x v="2"/>
    <x v="2"/>
    <n v="697.03"/>
    <x v="5"/>
    <x v="1"/>
    <x v="1"/>
    <n v="4057.6900000000005"/>
    <n v="23773.600000000002"/>
  </r>
  <r>
    <x v="32"/>
    <x v="1"/>
    <x v="0"/>
    <n v="1759.9"/>
    <n v="0.26"/>
    <n v="3"/>
    <d v="2023-01-07T00:00:00"/>
    <d v="2023-01-13T00:00:00"/>
    <x v="1"/>
    <x v="2"/>
    <n v="178.58"/>
    <x v="4"/>
    <x v="0"/>
    <x v="6"/>
    <n v="1581.3200000000002"/>
    <n v="5279.7000000000007"/>
  </r>
  <r>
    <x v="33"/>
    <x v="3"/>
    <x v="0"/>
    <n v="3594.76"/>
    <n v="0.35"/>
    <n v="4"/>
    <d v="2023-06-20T00:00:00"/>
    <d v="2023-06-22T00:00:00"/>
    <x v="2"/>
    <x v="0"/>
    <n v="1002.97"/>
    <x v="4"/>
    <x v="0"/>
    <x v="9"/>
    <n v="2591.79"/>
    <n v="14379.04"/>
  </r>
  <r>
    <x v="34"/>
    <x v="3"/>
    <x v="4"/>
    <n v="2899.46"/>
    <n v="0.28000000000000003"/>
    <n v="5"/>
    <d v="2023-09-20T00:00:00"/>
    <d v="2023-09-21T00:00:00"/>
    <x v="1"/>
    <x v="2"/>
    <n v="320.43"/>
    <x v="2"/>
    <x v="0"/>
    <x v="7"/>
    <n v="2579.0300000000002"/>
    <n v="14497.3"/>
  </r>
  <r>
    <x v="35"/>
    <x v="2"/>
    <x v="1"/>
    <n v="626.80999999999995"/>
    <n v="0.28000000000000003"/>
    <n v="7"/>
    <d v="2024-01-07T00:00:00"/>
    <d v="2024-01-12T00:00:00"/>
    <x v="1"/>
    <x v="0"/>
    <n v="177.84"/>
    <x v="3"/>
    <x v="1"/>
    <x v="6"/>
    <n v="448.96999999999991"/>
    <n v="4387.67"/>
  </r>
  <r>
    <x v="36"/>
    <x v="1"/>
    <x v="2"/>
    <n v="2850.59"/>
    <n v="0.26"/>
    <n v="2"/>
    <d v="2024-06-27T00:00:00"/>
    <d v="2024-07-01T00:00:00"/>
    <x v="1"/>
    <x v="1"/>
    <n v="528.38"/>
    <x v="5"/>
    <x v="1"/>
    <x v="9"/>
    <n v="2322.21"/>
    <n v="5701.18"/>
  </r>
  <r>
    <x v="37"/>
    <x v="2"/>
    <x v="3"/>
    <n v="3339.02"/>
    <n v="0.18"/>
    <n v="6"/>
    <d v="2024-12-25T00:00:00"/>
    <d v="2024-12-26T00:00:00"/>
    <x v="0"/>
    <x v="2"/>
    <n v="586.69000000000005"/>
    <x v="1"/>
    <x v="1"/>
    <x v="10"/>
    <n v="2752.33"/>
    <n v="20034.12"/>
  </r>
  <r>
    <x v="38"/>
    <x v="2"/>
    <x v="2"/>
    <n v="4419.43"/>
    <n v="0.22"/>
    <n v="6"/>
    <d v="2024-05-11T00:00:00"/>
    <d v="2024-05-14T00:00:00"/>
    <x v="2"/>
    <x v="0"/>
    <n v="742.22"/>
    <x v="0"/>
    <x v="1"/>
    <x v="5"/>
    <n v="3677.21"/>
    <n v="26516.58"/>
  </r>
  <r>
    <x v="39"/>
    <x v="0"/>
    <x v="4"/>
    <n v="443.42"/>
    <n v="0.06"/>
    <n v="6"/>
    <d v="2023-02-28T00:00:00"/>
    <d v="2023-03-05T00:00:00"/>
    <x v="0"/>
    <x v="1"/>
    <n v="119.91"/>
    <x v="2"/>
    <x v="0"/>
    <x v="8"/>
    <n v="323.51"/>
    <n v="2660.52"/>
  </r>
  <r>
    <x v="40"/>
    <x v="0"/>
    <x v="3"/>
    <n v="1548.61"/>
    <n v="0.42"/>
    <n v="7"/>
    <d v="2023-12-01T00:00:00"/>
    <d v="2023-12-03T00:00:00"/>
    <x v="1"/>
    <x v="2"/>
    <n v="392.57"/>
    <x v="0"/>
    <x v="0"/>
    <x v="10"/>
    <n v="1156.04"/>
    <n v="10840.269999999999"/>
  </r>
  <r>
    <x v="41"/>
    <x v="0"/>
    <x v="4"/>
    <n v="3492.47"/>
    <n v="0.44"/>
    <n v="3"/>
    <d v="2023-01-30T00:00:00"/>
    <d v="2023-01-31T00:00:00"/>
    <x v="0"/>
    <x v="1"/>
    <n v="765.08"/>
    <x v="3"/>
    <x v="0"/>
    <x v="6"/>
    <n v="2727.39"/>
    <n v="10477.41"/>
  </r>
  <r>
    <x v="42"/>
    <x v="3"/>
    <x v="4"/>
    <n v="268.23"/>
    <n v="0.38"/>
    <n v="5"/>
    <d v="2023-09-17T00:00:00"/>
    <d v="2023-09-19T00:00:00"/>
    <x v="1"/>
    <x v="2"/>
    <n v="48.54"/>
    <x v="1"/>
    <x v="0"/>
    <x v="7"/>
    <n v="219.69000000000003"/>
    <n v="1341.15"/>
  </r>
  <r>
    <x v="43"/>
    <x v="1"/>
    <x v="0"/>
    <n v="1097.4100000000001"/>
    <n v="0.28999999999999998"/>
    <n v="9"/>
    <d v="2024-06-29T00:00:00"/>
    <d v="2024-07-02T00:00:00"/>
    <x v="0"/>
    <x v="2"/>
    <n v="235.05"/>
    <x v="3"/>
    <x v="1"/>
    <x v="9"/>
    <n v="862.36000000000013"/>
    <n v="9876.69"/>
  </r>
  <r>
    <x v="44"/>
    <x v="1"/>
    <x v="2"/>
    <n v="1171.48"/>
    <n v="0.28000000000000003"/>
    <n v="9"/>
    <d v="2023-05-17T00:00:00"/>
    <d v="2023-05-19T00:00:00"/>
    <x v="1"/>
    <x v="1"/>
    <n v="129.80000000000001"/>
    <x v="5"/>
    <x v="0"/>
    <x v="5"/>
    <n v="1041.68"/>
    <n v="10543.32"/>
  </r>
  <r>
    <x v="45"/>
    <x v="1"/>
    <x v="2"/>
    <n v="3379.7"/>
    <n v="0.24"/>
    <n v="7"/>
    <d v="2023-11-12T00:00:00"/>
    <d v="2023-11-17T00:00:00"/>
    <x v="1"/>
    <x v="2"/>
    <n v="588.79"/>
    <x v="5"/>
    <x v="0"/>
    <x v="11"/>
    <n v="2790.91"/>
    <n v="23657.899999999998"/>
  </r>
  <r>
    <x v="46"/>
    <x v="1"/>
    <x v="0"/>
    <n v="1501.21"/>
    <n v="0.12"/>
    <n v="9"/>
    <d v="2024-04-04T00:00:00"/>
    <d v="2024-04-08T00:00:00"/>
    <x v="0"/>
    <x v="1"/>
    <n v="127.89"/>
    <x v="0"/>
    <x v="1"/>
    <x v="3"/>
    <n v="1373.32"/>
    <n v="13510.89"/>
  </r>
  <r>
    <x v="47"/>
    <x v="0"/>
    <x v="2"/>
    <n v="3038.02"/>
    <n v="0.19"/>
    <n v="3"/>
    <d v="2024-02-12T00:00:00"/>
    <d v="2024-02-19T00:00:00"/>
    <x v="1"/>
    <x v="2"/>
    <n v="249.34"/>
    <x v="5"/>
    <x v="1"/>
    <x v="8"/>
    <n v="2788.68"/>
    <n v="9114.06"/>
  </r>
  <r>
    <x v="48"/>
    <x v="3"/>
    <x v="0"/>
    <n v="4830.21"/>
    <n v="0.49"/>
    <n v="7"/>
    <d v="2024-09-18T00:00:00"/>
    <d v="2024-09-25T00:00:00"/>
    <x v="2"/>
    <x v="2"/>
    <n v="1097.26"/>
    <x v="5"/>
    <x v="1"/>
    <x v="7"/>
    <n v="3732.95"/>
    <n v="33811.47"/>
  </r>
  <r>
    <x v="49"/>
    <x v="3"/>
    <x v="3"/>
    <n v="3986.89"/>
    <n v="7.0000000000000007E-2"/>
    <n v="1"/>
    <d v="2023-07-02T00:00:00"/>
    <d v="2023-07-03T00:00:00"/>
    <x v="0"/>
    <x v="2"/>
    <n v="1139.21"/>
    <x v="1"/>
    <x v="0"/>
    <x v="4"/>
    <n v="2847.68"/>
    <n v="3986.89"/>
  </r>
  <r>
    <x v="50"/>
    <x v="0"/>
    <x v="4"/>
    <n v="1731.22"/>
    <n v="0.27"/>
    <n v="7"/>
    <d v="2023-09-04T00:00:00"/>
    <d v="2023-09-11T00:00:00"/>
    <x v="0"/>
    <x v="0"/>
    <n v="433.9"/>
    <x v="2"/>
    <x v="0"/>
    <x v="7"/>
    <n v="1297.3200000000002"/>
    <n v="12118.54"/>
  </r>
  <r>
    <x v="51"/>
    <x v="3"/>
    <x v="4"/>
    <n v="2414.7600000000002"/>
    <n v="0.43"/>
    <n v="3"/>
    <d v="2023-01-29T00:00:00"/>
    <d v="2023-02-04T00:00:00"/>
    <x v="1"/>
    <x v="2"/>
    <n v="687.58"/>
    <x v="1"/>
    <x v="0"/>
    <x v="6"/>
    <n v="1727.1800000000003"/>
    <n v="7244.2800000000007"/>
  </r>
  <r>
    <x v="52"/>
    <x v="0"/>
    <x v="2"/>
    <n v="1083.3"/>
    <n v="0.23"/>
    <n v="3"/>
    <d v="2023-11-06T00:00:00"/>
    <d v="2023-11-10T00:00:00"/>
    <x v="0"/>
    <x v="2"/>
    <n v="114.25"/>
    <x v="3"/>
    <x v="0"/>
    <x v="11"/>
    <n v="969.05"/>
    <n v="3249.8999999999996"/>
  </r>
  <r>
    <x v="53"/>
    <x v="1"/>
    <x v="1"/>
    <n v="177.03"/>
    <n v="0.3"/>
    <n v="7"/>
    <d v="2023-06-28T00:00:00"/>
    <d v="2023-06-29T00:00:00"/>
    <x v="2"/>
    <x v="0"/>
    <n v="20.43"/>
    <x v="1"/>
    <x v="0"/>
    <x v="9"/>
    <n v="156.6"/>
    <n v="1239.21"/>
  </r>
  <r>
    <x v="54"/>
    <x v="0"/>
    <x v="4"/>
    <n v="1519.61"/>
    <n v="0.41"/>
    <n v="8"/>
    <d v="2024-05-19T00:00:00"/>
    <d v="2024-05-26T00:00:00"/>
    <x v="0"/>
    <x v="0"/>
    <n v="237.01"/>
    <x v="4"/>
    <x v="1"/>
    <x v="5"/>
    <n v="1282.5999999999999"/>
    <n v="12156.88"/>
  </r>
  <r>
    <x v="55"/>
    <x v="1"/>
    <x v="0"/>
    <n v="1910.1"/>
    <n v="0.27"/>
    <n v="4"/>
    <d v="2024-01-12T00:00:00"/>
    <d v="2024-01-14T00:00:00"/>
    <x v="2"/>
    <x v="2"/>
    <n v="278.48"/>
    <x v="0"/>
    <x v="1"/>
    <x v="6"/>
    <n v="1631.62"/>
    <n v="7640.4"/>
  </r>
  <r>
    <x v="56"/>
    <x v="1"/>
    <x v="1"/>
    <n v="2865.4"/>
    <n v="0.37"/>
    <n v="1"/>
    <d v="2023-10-05T00:00:00"/>
    <d v="2023-10-07T00:00:00"/>
    <x v="0"/>
    <x v="2"/>
    <n v="356.81"/>
    <x v="0"/>
    <x v="0"/>
    <x v="2"/>
    <n v="2508.59"/>
    <n v="2865.4"/>
  </r>
  <r>
    <x v="57"/>
    <x v="2"/>
    <x v="1"/>
    <n v="4725.93"/>
    <n v="0.17"/>
    <n v="5"/>
    <d v="2024-04-27T00:00:00"/>
    <d v="2024-05-04T00:00:00"/>
    <x v="2"/>
    <x v="2"/>
    <n v="581.75"/>
    <x v="5"/>
    <x v="1"/>
    <x v="3"/>
    <n v="4144.18"/>
    <n v="23629.65"/>
  </r>
  <r>
    <x v="58"/>
    <x v="0"/>
    <x v="4"/>
    <n v="4744.4799999999996"/>
    <n v="0.37"/>
    <n v="4"/>
    <d v="2023-10-03T00:00:00"/>
    <d v="2023-10-08T00:00:00"/>
    <x v="0"/>
    <x v="1"/>
    <n v="1320.22"/>
    <x v="2"/>
    <x v="0"/>
    <x v="2"/>
    <n v="3424.2599999999993"/>
    <n v="18977.919999999998"/>
  </r>
  <r>
    <x v="59"/>
    <x v="2"/>
    <x v="4"/>
    <n v="443.48"/>
    <n v="0.02"/>
    <n v="9"/>
    <d v="2023-10-20T00:00:00"/>
    <d v="2023-10-22T00:00:00"/>
    <x v="2"/>
    <x v="1"/>
    <n v="42.23"/>
    <x v="4"/>
    <x v="0"/>
    <x v="2"/>
    <n v="401.25"/>
    <n v="3991.32"/>
  </r>
  <r>
    <x v="60"/>
    <x v="0"/>
    <x v="4"/>
    <n v="3111.76"/>
    <n v="0.08"/>
    <n v="3"/>
    <d v="2023-05-08T00:00:00"/>
    <d v="2023-05-11T00:00:00"/>
    <x v="1"/>
    <x v="1"/>
    <n v="835.81"/>
    <x v="2"/>
    <x v="0"/>
    <x v="5"/>
    <n v="2275.9500000000003"/>
    <n v="9335.2800000000007"/>
  </r>
  <r>
    <x v="61"/>
    <x v="0"/>
    <x v="0"/>
    <n v="307.52999999999997"/>
    <n v="0.32"/>
    <n v="4"/>
    <d v="2023-11-03T00:00:00"/>
    <d v="2023-11-08T00:00:00"/>
    <x v="0"/>
    <x v="2"/>
    <n v="54.58"/>
    <x v="0"/>
    <x v="0"/>
    <x v="11"/>
    <n v="252.95"/>
    <n v="1230.1199999999999"/>
  </r>
  <r>
    <x v="62"/>
    <x v="2"/>
    <x v="1"/>
    <n v="3275.6"/>
    <n v="0.22"/>
    <n v="3"/>
    <d v="2023-03-14T00:00:00"/>
    <d v="2023-03-15T00:00:00"/>
    <x v="0"/>
    <x v="2"/>
    <n v="922.83"/>
    <x v="5"/>
    <x v="0"/>
    <x v="0"/>
    <n v="2352.77"/>
    <n v="9826.7999999999993"/>
  </r>
  <r>
    <x v="63"/>
    <x v="2"/>
    <x v="2"/>
    <n v="676.75"/>
    <n v="0.41"/>
    <n v="3"/>
    <d v="2024-01-08T00:00:00"/>
    <d v="2024-01-10T00:00:00"/>
    <x v="2"/>
    <x v="1"/>
    <n v="36.86"/>
    <x v="3"/>
    <x v="1"/>
    <x v="6"/>
    <n v="639.89"/>
    <n v="2030.25"/>
  </r>
  <r>
    <x v="64"/>
    <x v="0"/>
    <x v="0"/>
    <n v="4737.37"/>
    <n v="0.17"/>
    <n v="7"/>
    <d v="2024-12-26T00:00:00"/>
    <d v="2024-12-27T00:00:00"/>
    <x v="0"/>
    <x v="0"/>
    <n v="499.78"/>
    <x v="2"/>
    <x v="1"/>
    <x v="10"/>
    <n v="4237.59"/>
    <n v="33161.589999999997"/>
  </r>
  <r>
    <x v="65"/>
    <x v="3"/>
    <x v="3"/>
    <n v="4335.26"/>
    <n v="0.38"/>
    <n v="5"/>
    <d v="2024-03-09T00:00:00"/>
    <d v="2024-03-11T00:00:00"/>
    <x v="2"/>
    <x v="0"/>
    <n v="757.48"/>
    <x v="4"/>
    <x v="1"/>
    <x v="0"/>
    <n v="3577.78"/>
    <n v="21676.300000000003"/>
  </r>
  <r>
    <x v="66"/>
    <x v="1"/>
    <x v="4"/>
    <n v="209.41"/>
    <n v="7.0000000000000007E-2"/>
    <n v="5"/>
    <d v="2024-12-20T00:00:00"/>
    <d v="2024-12-25T00:00:00"/>
    <x v="1"/>
    <x v="2"/>
    <n v="17.88"/>
    <x v="0"/>
    <x v="1"/>
    <x v="10"/>
    <n v="191.53"/>
    <n v="1047.05"/>
  </r>
  <r>
    <x v="67"/>
    <x v="2"/>
    <x v="1"/>
    <n v="3932.45"/>
    <n v="0.47"/>
    <n v="4"/>
    <d v="2023-03-03T00:00:00"/>
    <d v="2023-03-09T00:00:00"/>
    <x v="2"/>
    <x v="2"/>
    <n v="408.02"/>
    <x v="2"/>
    <x v="0"/>
    <x v="0"/>
    <n v="3524.43"/>
    <n v="15729.8"/>
  </r>
  <r>
    <x v="68"/>
    <x v="1"/>
    <x v="0"/>
    <n v="3215.9"/>
    <n v="0.21"/>
    <n v="8"/>
    <d v="2023-02-13T00:00:00"/>
    <d v="2023-02-16T00:00:00"/>
    <x v="0"/>
    <x v="2"/>
    <n v="542.05999999999995"/>
    <x v="4"/>
    <x v="0"/>
    <x v="8"/>
    <n v="2673.84"/>
    <n v="25727.200000000001"/>
  </r>
  <r>
    <x v="69"/>
    <x v="3"/>
    <x v="3"/>
    <n v="2527.31"/>
    <n v="0.12"/>
    <n v="1"/>
    <d v="2024-01-05T00:00:00"/>
    <d v="2024-01-06T00:00:00"/>
    <x v="1"/>
    <x v="1"/>
    <n v="611.45000000000005"/>
    <x v="0"/>
    <x v="1"/>
    <x v="6"/>
    <n v="1915.86"/>
    <n v="2527.31"/>
  </r>
  <r>
    <x v="70"/>
    <x v="3"/>
    <x v="0"/>
    <n v="3052.91"/>
    <n v="0.39"/>
    <n v="9"/>
    <d v="2024-06-06T00:00:00"/>
    <d v="2024-06-10T00:00:00"/>
    <x v="2"/>
    <x v="1"/>
    <n v="752"/>
    <x v="4"/>
    <x v="1"/>
    <x v="9"/>
    <n v="2300.91"/>
    <n v="27476.19"/>
  </r>
  <r>
    <x v="71"/>
    <x v="3"/>
    <x v="0"/>
    <n v="3423.43"/>
    <n v="0.47"/>
    <n v="9"/>
    <d v="2024-11-24T00:00:00"/>
    <d v="2024-11-26T00:00:00"/>
    <x v="2"/>
    <x v="1"/>
    <n v="698.02"/>
    <x v="2"/>
    <x v="1"/>
    <x v="11"/>
    <n v="2725.41"/>
    <n v="30810.87"/>
  </r>
  <r>
    <x v="72"/>
    <x v="2"/>
    <x v="2"/>
    <n v="4433.84"/>
    <n v="0.46"/>
    <n v="5"/>
    <d v="2024-11-25T00:00:00"/>
    <d v="2024-11-30T00:00:00"/>
    <x v="1"/>
    <x v="2"/>
    <n v="1229.3"/>
    <x v="5"/>
    <x v="1"/>
    <x v="11"/>
    <n v="3204.54"/>
    <n v="22169.200000000001"/>
  </r>
  <r>
    <x v="73"/>
    <x v="3"/>
    <x v="2"/>
    <n v="3860.05"/>
    <n v="0.12"/>
    <n v="1"/>
    <d v="2023-03-02T00:00:00"/>
    <d v="2023-03-09T00:00:00"/>
    <x v="0"/>
    <x v="0"/>
    <n v="800.39"/>
    <x v="2"/>
    <x v="0"/>
    <x v="0"/>
    <n v="3059.6600000000003"/>
    <n v="3860.05"/>
  </r>
  <r>
    <x v="74"/>
    <x v="2"/>
    <x v="0"/>
    <n v="2919.35"/>
    <n v="0.34"/>
    <n v="2"/>
    <d v="2024-04-27T00:00:00"/>
    <d v="2024-04-28T00:00:00"/>
    <x v="0"/>
    <x v="1"/>
    <n v="163.35"/>
    <x v="5"/>
    <x v="1"/>
    <x v="3"/>
    <n v="2756"/>
    <n v="5838.7"/>
  </r>
  <r>
    <x v="75"/>
    <x v="3"/>
    <x v="3"/>
    <n v="4140.62"/>
    <n v="0.27"/>
    <n v="2"/>
    <d v="2023-06-29T00:00:00"/>
    <d v="2023-07-06T00:00:00"/>
    <x v="0"/>
    <x v="0"/>
    <n v="743.22"/>
    <x v="2"/>
    <x v="0"/>
    <x v="9"/>
    <n v="3397.3999999999996"/>
    <n v="8281.24"/>
  </r>
  <r>
    <x v="76"/>
    <x v="1"/>
    <x v="1"/>
    <n v="4935.92"/>
    <n v="0.36"/>
    <n v="6"/>
    <d v="2024-09-26T00:00:00"/>
    <d v="2024-10-01T00:00:00"/>
    <x v="1"/>
    <x v="0"/>
    <n v="1440.78"/>
    <x v="4"/>
    <x v="1"/>
    <x v="7"/>
    <n v="3495.1400000000003"/>
    <n v="29615.52"/>
  </r>
  <r>
    <x v="77"/>
    <x v="1"/>
    <x v="1"/>
    <n v="1570.89"/>
    <n v="0.24"/>
    <n v="9"/>
    <d v="2023-01-22T00:00:00"/>
    <d v="2023-01-23T00:00:00"/>
    <x v="2"/>
    <x v="0"/>
    <n v="336.22"/>
    <x v="4"/>
    <x v="0"/>
    <x v="6"/>
    <n v="1234.67"/>
    <n v="14138.01"/>
  </r>
  <r>
    <x v="78"/>
    <x v="0"/>
    <x v="4"/>
    <n v="680.26"/>
    <n v="0.23"/>
    <n v="3"/>
    <d v="2024-05-29T00:00:00"/>
    <d v="2024-06-01T00:00:00"/>
    <x v="1"/>
    <x v="0"/>
    <n v="151.09"/>
    <x v="2"/>
    <x v="1"/>
    <x v="5"/>
    <n v="529.16999999999996"/>
    <n v="2040.78"/>
  </r>
  <r>
    <x v="79"/>
    <x v="1"/>
    <x v="4"/>
    <n v="3684.1"/>
    <n v="0.44"/>
    <n v="8"/>
    <d v="2024-12-16T00:00:00"/>
    <d v="2024-12-23T00:00:00"/>
    <x v="2"/>
    <x v="0"/>
    <n v="289.32"/>
    <x v="0"/>
    <x v="1"/>
    <x v="10"/>
    <n v="3394.7799999999997"/>
    <n v="29472.799999999999"/>
  </r>
  <r>
    <x v="80"/>
    <x v="0"/>
    <x v="1"/>
    <n v="4895.12"/>
    <n v="0.44"/>
    <n v="2"/>
    <d v="2024-11-28T00:00:00"/>
    <d v="2024-12-04T00:00:00"/>
    <x v="1"/>
    <x v="1"/>
    <n v="684.94"/>
    <x v="5"/>
    <x v="1"/>
    <x v="11"/>
    <n v="4210.18"/>
    <n v="9790.24"/>
  </r>
  <r>
    <x v="81"/>
    <x v="1"/>
    <x v="0"/>
    <n v="671.86"/>
    <n v="0.39"/>
    <n v="5"/>
    <d v="2024-11-13T00:00:00"/>
    <d v="2024-11-15T00:00:00"/>
    <x v="2"/>
    <x v="0"/>
    <n v="175.75"/>
    <x v="1"/>
    <x v="1"/>
    <x v="11"/>
    <n v="496.11"/>
    <n v="3359.3"/>
  </r>
  <r>
    <x v="82"/>
    <x v="2"/>
    <x v="0"/>
    <n v="2215.37"/>
    <n v="0.35"/>
    <n v="4"/>
    <d v="2024-07-26T00:00:00"/>
    <d v="2024-08-02T00:00:00"/>
    <x v="2"/>
    <x v="2"/>
    <n v="171.87"/>
    <x v="3"/>
    <x v="1"/>
    <x v="4"/>
    <n v="2043.5"/>
    <n v="8861.48"/>
  </r>
  <r>
    <x v="83"/>
    <x v="1"/>
    <x v="2"/>
    <n v="405.11"/>
    <n v="0.34"/>
    <n v="5"/>
    <d v="2023-12-15T00:00:00"/>
    <d v="2023-12-16T00:00:00"/>
    <x v="1"/>
    <x v="1"/>
    <n v="105.25"/>
    <x v="1"/>
    <x v="0"/>
    <x v="10"/>
    <n v="299.86"/>
    <n v="2025.5500000000002"/>
  </r>
  <r>
    <x v="84"/>
    <x v="0"/>
    <x v="2"/>
    <n v="3905.01"/>
    <n v="0.03"/>
    <n v="4"/>
    <d v="2024-07-18T00:00:00"/>
    <d v="2024-07-25T00:00:00"/>
    <x v="1"/>
    <x v="0"/>
    <n v="754.77"/>
    <x v="1"/>
    <x v="1"/>
    <x v="4"/>
    <n v="3150.2400000000002"/>
    <n v="15620.04"/>
  </r>
  <r>
    <x v="85"/>
    <x v="0"/>
    <x v="4"/>
    <n v="4748.67"/>
    <n v="0.37"/>
    <n v="1"/>
    <d v="2024-11-03T00:00:00"/>
    <d v="2024-11-07T00:00:00"/>
    <x v="1"/>
    <x v="0"/>
    <n v="705.01"/>
    <x v="0"/>
    <x v="1"/>
    <x v="11"/>
    <n v="4043.66"/>
    <n v="4748.67"/>
  </r>
  <r>
    <x v="86"/>
    <x v="3"/>
    <x v="1"/>
    <n v="2545.0700000000002"/>
    <n v="0.32"/>
    <n v="1"/>
    <d v="2023-08-12T00:00:00"/>
    <d v="2023-08-14T00:00:00"/>
    <x v="2"/>
    <x v="1"/>
    <n v="719.11"/>
    <x v="4"/>
    <x v="0"/>
    <x v="1"/>
    <n v="1825.96"/>
    <n v="2545.0700000000002"/>
  </r>
  <r>
    <x v="87"/>
    <x v="2"/>
    <x v="0"/>
    <n v="2106.65"/>
    <n v="0.15"/>
    <n v="6"/>
    <d v="2024-06-20T00:00:00"/>
    <d v="2024-06-22T00:00:00"/>
    <x v="1"/>
    <x v="0"/>
    <n v="120.84"/>
    <x v="4"/>
    <x v="1"/>
    <x v="9"/>
    <n v="1985.8100000000002"/>
    <n v="12639.900000000001"/>
  </r>
  <r>
    <x v="88"/>
    <x v="1"/>
    <x v="1"/>
    <n v="4547.82"/>
    <n v="0.41"/>
    <n v="8"/>
    <d v="2023-11-02T00:00:00"/>
    <d v="2023-11-07T00:00:00"/>
    <x v="2"/>
    <x v="2"/>
    <n v="1281.0999999999999"/>
    <x v="5"/>
    <x v="0"/>
    <x v="11"/>
    <n v="3266.72"/>
    <n v="36382.559999999998"/>
  </r>
  <r>
    <x v="89"/>
    <x v="3"/>
    <x v="3"/>
    <n v="753.6"/>
    <n v="0.42"/>
    <n v="7"/>
    <d v="2023-10-30T00:00:00"/>
    <d v="2023-11-01T00:00:00"/>
    <x v="2"/>
    <x v="0"/>
    <n v="203.17"/>
    <x v="3"/>
    <x v="0"/>
    <x v="2"/>
    <n v="550.43000000000006"/>
    <n v="5275.2"/>
  </r>
  <r>
    <x v="90"/>
    <x v="1"/>
    <x v="1"/>
    <n v="4468.76"/>
    <n v="0.47"/>
    <n v="4"/>
    <d v="2024-09-25T00:00:00"/>
    <d v="2024-09-26T00:00:00"/>
    <x v="1"/>
    <x v="1"/>
    <n v="1325.93"/>
    <x v="3"/>
    <x v="1"/>
    <x v="7"/>
    <n v="3142.83"/>
    <n v="17875.04"/>
  </r>
  <r>
    <x v="91"/>
    <x v="1"/>
    <x v="3"/>
    <n v="2021.42"/>
    <n v="0.21"/>
    <n v="5"/>
    <d v="2024-11-28T00:00:00"/>
    <d v="2024-12-01T00:00:00"/>
    <x v="0"/>
    <x v="1"/>
    <n v="311.67"/>
    <x v="1"/>
    <x v="1"/>
    <x v="11"/>
    <n v="1709.75"/>
    <n v="10107.1"/>
  </r>
  <r>
    <x v="92"/>
    <x v="3"/>
    <x v="2"/>
    <n v="2841.09"/>
    <n v="0.28000000000000003"/>
    <n v="8"/>
    <d v="2023-12-22T00:00:00"/>
    <d v="2023-12-23T00:00:00"/>
    <x v="0"/>
    <x v="1"/>
    <n v="469.27"/>
    <x v="5"/>
    <x v="0"/>
    <x v="10"/>
    <n v="2371.8200000000002"/>
    <n v="22728.720000000001"/>
  </r>
  <r>
    <x v="93"/>
    <x v="3"/>
    <x v="2"/>
    <n v="2688.63"/>
    <n v="0.45"/>
    <n v="6"/>
    <d v="2024-07-31T00:00:00"/>
    <d v="2024-08-06T00:00:00"/>
    <x v="2"/>
    <x v="2"/>
    <n v="608.51"/>
    <x v="3"/>
    <x v="1"/>
    <x v="4"/>
    <n v="2080.12"/>
    <n v="16131.78"/>
  </r>
  <r>
    <x v="94"/>
    <x v="3"/>
    <x v="4"/>
    <n v="3118.3"/>
    <n v="0.16"/>
    <n v="8"/>
    <d v="2024-12-19T00:00:00"/>
    <d v="2024-12-21T00:00:00"/>
    <x v="2"/>
    <x v="0"/>
    <n v="241.86"/>
    <x v="2"/>
    <x v="1"/>
    <x v="10"/>
    <n v="2876.44"/>
    <n v="24946.400000000001"/>
  </r>
  <r>
    <x v="95"/>
    <x v="3"/>
    <x v="1"/>
    <n v="4716.3999999999996"/>
    <n v="0.4"/>
    <n v="6"/>
    <d v="2023-09-26T00:00:00"/>
    <d v="2023-09-30T00:00:00"/>
    <x v="0"/>
    <x v="1"/>
    <n v="523.02"/>
    <x v="4"/>
    <x v="0"/>
    <x v="7"/>
    <n v="4193.3799999999992"/>
    <n v="28298.399999999998"/>
  </r>
  <r>
    <x v="96"/>
    <x v="3"/>
    <x v="1"/>
    <n v="4760.5200000000004"/>
    <n v="0.5"/>
    <n v="8"/>
    <d v="2023-01-15T00:00:00"/>
    <d v="2023-01-21T00:00:00"/>
    <x v="2"/>
    <x v="2"/>
    <n v="764.06"/>
    <x v="1"/>
    <x v="0"/>
    <x v="6"/>
    <n v="3996.4600000000005"/>
    <n v="38084.160000000003"/>
  </r>
  <r>
    <x v="97"/>
    <x v="1"/>
    <x v="3"/>
    <n v="4172.63"/>
    <n v="0.33"/>
    <n v="4"/>
    <d v="2024-06-01T00:00:00"/>
    <d v="2024-06-05T00:00:00"/>
    <x v="0"/>
    <x v="2"/>
    <n v="957.31"/>
    <x v="3"/>
    <x v="1"/>
    <x v="9"/>
    <n v="3215.32"/>
    <n v="16690.52"/>
  </r>
  <r>
    <x v="98"/>
    <x v="3"/>
    <x v="2"/>
    <n v="1038.57"/>
    <n v="0.49"/>
    <n v="2"/>
    <d v="2023-09-10T00:00:00"/>
    <d v="2023-09-16T00:00:00"/>
    <x v="2"/>
    <x v="1"/>
    <n v="180.83"/>
    <x v="2"/>
    <x v="0"/>
    <x v="7"/>
    <n v="857.7399999999999"/>
    <n v="2077.14"/>
  </r>
  <r>
    <x v="99"/>
    <x v="2"/>
    <x v="3"/>
    <n v="1734.23"/>
    <n v="0.26"/>
    <n v="3"/>
    <d v="2023-03-26T00:00:00"/>
    <d v="2023-03-27T00:00:00"/>
    <x v="2"/>
    <x v="1"/>
    <n v="186.24"/>
    <x v="1"/>
    <x v="0"/>
    <x v="0"/>
    <n v="1547.99"/>
    <n v="5202.6900000000005"/>
  </r>
  <r>
    <x v="100"/>
    <x v="0"/>
    <x v="2"/>
    <n v="2490.34"/>
    <n v="0.08"/>
    <n v="5"/>
    <d v="2024-07-07T00:00:00"/>
    <d v="2024-07-08T00:00:00"/>
    <x v="1"/>
    <x v="2"/>
    <n v="306.17"/>
    <x v="1"/>
    <x v="1"/>
    <x v="4"/>
    <n v="2184.17"/>
    <n v="12451.7"/>
  </r>
  <r>
    <x v="101"/>
    <x v="3"/>
    <x v="3"/>
    <n v="4536.76"/>
    <n v="0.09"/>
    <n v="4"/>
    <d v="2024-12-30T00:00:00"/>
    <d v="2024-12-31T00:00:00"/>
    <x v="0"/>
    <x v="1"/>
    <n v="1077.1099999999999"/>
    <x v="2"/>
    <x v="1"/>
    <x v="10"/>
    <n v="3459.6500000000005"/>
    <n v="18147.04"/>
  </r>
  <r>
    <x v="102"/>
    <x v="3"/>
    <x v="2"/>
    <n v="2652.24"/>
    <n v="0.37"/>
    <n v="5"/>
    <d v="2023-06-12T00:00:00"/>
    <d v="2023-06-13T00:00:00"/>
    <x v="2"/>
    <x v="1"/>
    <n v="666.98"/>
    <x v="4"/>
    <x v="0"/>
    <x v="9"/>
    <n v="1985.2599999999998"/>
    <n v="13261.199999999999"/>
  </r>
  <r>
    <x v="103"/>
    <x v="1"/>
    <x v="3"/>
    <n v="4889.43"/>
    <n v="0"/>
    <n v="1"/>
    <d v="2023-08-25T00:00:00"/>
    <d v="2023-09-01T00:00:00"/>
    <x v="0"/>
    <x v="2"/>
    <n v="777.62"/>
    <x v="5"/>
    <x v="0"/>
    <x v="1"/>
    <n v="4111.8100000000004"/>
    <n v="4889.43"/>
  </r>
  <r>
    <x v="104"/>
    <x v="3"/>
    <x v="2"/>
    <n v="4920.82"/>
    <n v="0.33"/>
    <n v="1"/>
    <d v="2023-03-23T00:00:00"/>
    <d v="2023-03-28T00:00:00"/>
    <x v="1"/>
    <x v="0"/>
    <n v="483.88"/>
    <x v="3"/>
    <x v="0"/>
    <x v="0"/>
    <n v="4436.9399999999996"/>
    <n v="4920.82"/>
  </r>
  <r>
    <x v="105"/>
    <x v="3"/>
    <x v="3"/>
    <n v="3033.06"/>
    <n v="0.08"/>
    <n v="2"/>
    <d v="2024-08-12T00:00:00"/>
    <d v="2024-08-13T00:00:00"/>
    <x v="0"/>
    <x v="1"/>
    <n v="587.57000000000005"/>
    <x v="2"/>
    <x v="1"/>
    <x v="1"/>
    <n v="2445.4899999999998"/>
    <n v="6066.12"/>
  </r>
  <r>
    <x v="106"/>
    <x v="3"/>
    <x v="1"/>
    <n v="4399.7299999999996"/>
    <n v="0.49"/>
    <n v="2"/>
    <d v="2024-02-06T00:00:00"/>
    <d v="2024-02-11T00:00:00"/>
    <x v="2"/>
    <x v="2"/>
    <n v="660.08"/>
    <x v="2"/>
    <x v="1"/>
    <x v="8"/>
    <n v="3739.6499999999996"/>
    <n v="8799.4599999999991"/>
  </r>
  <r>
    <x v="107"/>
    <x v="1"/>
    <x v="4"/>
    <n v="4996.1899999999996"/>
    <n v="0.08"/>
    <n v="8"/>
    <d v="2023-05-28T00:00:00"/>
    <d v="2023-05-30T00:00:00"/>
    <x v="0"/>
    <x v="1"/>
    <n v="1047.8699999999999"/>
    <x v="1"/>
    <x v="0"/>
    <x v="5"/>
    <n v="3948.3199999999997"/>
    <n v="39969.519999999997"/>
  </r>
  <r>
    <x v="108"/>
    <x v="3"/>
    <x v="3"/>
    <n v="4263.6099999999997"/>
    <n v="0.28000000000000003"/>
    <n v="4"/>
    <d v="2024-03-12T00:00:00"/>
    <d v="2024-03-13T00:00:00"/>
    <x v="1"/>
    <x v="1"/>
    <n v="1092.43"/>
    <x v="0"/>
    <x v="1"/>
    <x v="0"/>
    <n v="3171.1799999999994"/>
    <n v="17054.439999999999"/>
  </r>
  <r>
    <x v="109"/>
    <x v="0"/>
    <x v="4"/>
    <n v="3318.86"/>
    <n v="0.33"/>
    <n v="6"/>
    <d v="2024-09-12T00:00:00"/>
    <d v="2024-09-19T00:00:00"/>
    <x v="0"/>
    <x v="0"/>
    <n v="604.07000000000005"/>
    <x v="1"/>
    <x v="1"/>
    <x v="7"/>
    <n v="2714.79"/>
    <n v="19913.16"/>
  </r>
  <r>
    <x v="110"/>
    <x v="1"/>
    <x v="1"/>
    <n v="4241.1499999999996"/>
    <n v="0.41"/>
    <n v="2"/>
    <d v="2024-07-13T00:00:00"/>
    <d v="2024-07-14T00:00:00"/>
    <x v="0"/>
    <x v="1"/>
    <n v="1168.31"/>
    <x v="0"/>
    <x v="1"/>
    <x v="4"/>
    <n v="3072.8399999999997"/>
    <n v="8482.2999999999993"/>
  </r>
  <r>
    <x v="111"/>
    <x v="0"/>
    <x v="1"/>
    <n v="505.01"/>
    <n v="0.23"/>
    <n v="1"/>
    <d v="2023-06-04T00:00:00"/>
    <d v="2023-06-11T00:00:00"/>
    <x v="0"/>
    <x v="1"/>
    <n v="71.8"/>
    <x v="2"/>
    <x v="0"/>
    <x v="9"/>
    <n v="433.21"/>
    <n v="505.01"/>
  </r>
  <r>
    <x v="112"/>
    <x v="1"/>
    <x v="2"/>
    <n v="3210.62"/>
    <n v="0.47"/>
    <n v="7"/>
    <d v="2024-08-10T00:00:00"/>
    <d v="2024-08-14T00:00:00"/>
    <x v="0"/>
    <x v="1"/>
    <n v="546.45000000000005"/>
    <x v="5"/>
    <x v="1"/>
    <x v="1"/>
    <n v="2664.17"/>
    <n v="22474.34"/>
  </r>
  <r>
    <x v="113"/>
    <x v="3"/>
    <x v="4"/>
    <n v="1160.96"/>
    <n v="0.24"/>
    <n v="4"/>
    <d v="2023-05-09T00:00:00"/>
    <d v="2023-05-11T00:00:00"/>
    <x v="2"/>
    <x v="2"/>
    <n v="223.68"/>
    <x v="3"/>
    <x v="0"/>
    <x v="5"/>
    <n v="937.28"/>
    <n v="4643.84"/>
  </r>
  <r>
    <x v="114"/>
    <x v="0"/>
    <x v="0"/>
    <n v="668.71"/>
    <n v="0.13"/>
    <n v="4"/>
    <d v="2023-04-29T00:00:00"/>
    <d v="2023-05-01T00:00:00"/>
    <x v="0"/>
    <x v="1"/>
    <n v="153.62"/>
    <x v="1"/>
    <x v="0"/>
    <x v="3"/>
    <n v="515.09"/>
    <n v="2674.84"/>
  </r>
  <r>
    <x v="115"/>
    <x v="1"/>
    <x v="2"/>
    <n v="4475.07"/>
    <n v="0.3"/>
    <n v="2"/>
    <d v="2023-09-27T00:00:00"/>
    <d v="2023-09-28T00:00:00"/>
    <x v="1"/>
    <x v="1"/>
    <n v="815.29"/>
    <x v="4"/>
    <x v="0"/>
    <x v="7"/>
    <n v="3659.7799999999997"/>
    <n v="8950.14"/>
  </r>
  <r>
    <x v="116"/>
    <x v="2"/>
    <x v="4"/>
    <n v="3234.26"/>
    <n v="0.33"/>
    <n v="9"/>
    <d v="2024-02-20T00:00:00"/>
    <d v="2024-02-27T00:00:00"/>
    <x v="0"/>
    <x v="2"/>
    <n v="817.55"/>
    <x v="3"/>
    <x v="1"/>
    <x v="8"/>
    <n v="2416.71"/>
    <n v="29108.340000000004"/>
  </r>
  <r>
    <x v="117"/>
    <x v="3"/>
    <x v="3"/>
    <n v="1293.3800000000001"/>
    <n v="0.25"/>
    <n v="2"/>
    <d v="2023-01-10T00:00:00"/>
    <d v="2023-01-12T00:00:00"/>
    <x v="1"/>
    <x v="1"/>
    <n v="289.92"/>
    <x v="5"/>
    <x v="0"/>
    <x v="6"/>
    <n v="1003.46"/>
    <n v="2586.7600000000002"/>
  </r>
  <r>
    <x v="118"/>
    <x v="1"/>
    <x v="3"/>
    <n v="1995.23"/>
    <n v="0.37"/>
    <n v="5"/>
    <d v="2024-02-14T00:00:00"/>
    <d v="2024-02-17T00:00:00"/>
    <x v="1"/>
    <x v="1"/>
    <n v="274.36"/>
    <x v="0"/>
    <x v="1"/>
    <x v="8"/>
    <n v="1720.87"/>
    <n v="9976.15"/>
  </r>
  <r>
    <x v="119"/>
    <x v="2"/>
    <x v="1"/>
    <n v="4869.0600000000004"/>
    <n v="0.21"/>
    <n v="6"/>
    <d v="2023-08-11T00:00:00"/>
    <d v="2023-08-17T00:00:00"/>
    <x v="1"/>
    <x v="1"/>
    <n v="1022.41"/>
    <x v="2"/>
    <x v="0"/>
    <x v="1"/>
    <n v="3846.6500000000005"/>
    <n v="29214.36"/>
  </r>
  <r>
    <x v="120"/>
    <x v="1"/>
    <x v="0"/>
    <n v="4324.6899999999996"/>
    <n v="0"/>
    <n v="3"/>
    <d v="2024-07-30T00:00:00"/>
    <d v="2024-08-03T00:00:00"/>
    <x v="1"/>
    <x v="0"/>
    <n v="558.65"/>
    <x v="5"/>
    <x v="1"/>
    <x v="4"/>
    <n v="3766.0399999999995"/>
    <n v="12974.07"/>
  </r>
  <r>
    <x v="121"/>
    <x v="2"/>
    <x v="3"/>
    <n v="176.35"/>
    <n v="0.13"/>
    <n v="3"/>
    <d v="2023-06-27T00:00:00"/>
    <d v="2023-06-29T00:00:00"/>
    <x v="2"/>
    <x v="2"/>
    <n v="40.409999999999997"/>
    <x v="0"/>
    <x v="0"/>
    <x v="9"/>
    <n v="135.94"/>
    <n v="529.04999999999995"/>
  </r>
  <r>
    <x v="122"/>
    <x v="3"/>
    <x v="4"/>
    <n v="4901.0200000000004"/>
    <n v="0.47"/>
    <n v="6"/>
    <d v="2023-06-26T00:00:00"/>
    <d v="2023-06-29T00:00:00"/>
    <x v="0"/>
    <x v="2"/>
    <n v="1045.7"/>
    <x v="0"/>
    <x v="0"/>
    <x v="9"/>
    <n v="3855.3200000000006"/>
    <n v="29406.120000000003"/>
  </r>
  <r>
    <x v="123"/>
    <x v="0"/>
    <x v="4"/>
    <n v="1905.79"/>
    <n v="0.38"/>
    <n v="5"/>
    <d v="2024-06-27T00:00:00"/>
    <d v="2024-07-04T00:00:00"/>
    <x v="0"/>
    <x v="2"/>
    <n v="179.78"/>
    <x v="3"/>
    <x v="1"/>
    <x v="9"/>
    <n v="1726.01"/>
    <n v="9528.9500000000007"/>
  </r>
  <r>
    <x v="124"/>
    <x v="2"/>
    <x v="3"/>
    <n v="3507.55"/>
    <n v="0.09"/>
    <n v="5"/>
    <d v="2024-07-30T00:00:00"/>
    <d v="2024-07-31T00:00:00"/>
    <x v="2"/>
    <x v="0"/>
    <n v="789.67"/>
    <x v="5"/>
    <x v="1"/>
    <x v="4"/>
    <n v="2717.88"/>
    <n v="17537.75"/>
  </r>
  <r>
    <x v="125"/>
    <x v="1"/>
    <x v="4"/>
    <n v="3592.12"/>
    <n v="0.03"/>
    <n v="5"/>
    <d v="2023-01-26T00:00:00"/>
    <d v="2023-01-30T00:00:00"/>
    <x v="0"/>
    <x v="2"/>
    <n v="296.98"/>
    <x v="3"/>
    <x v="0"/>
    <x v="6"/>
    <n v="3295.14"/>
    <n v="17960.599999999999"/>
  </r>
  <r>
    <x v="126"/>
    <x v="3"/>
    <x v="4"/>
    <n v="4567.25"/>
    <n v="0.18"/>
    <n v="9"/>
    <d v="2023-07-16T00:00:00"/>
    <d v="2023-07-22T00:00:00"/>
    <x v="2"/>
    <x v="2"/>
    <n v="333.34"/>
    <x v="3"/>
    <x v="0"/>
    <x v="4"/>
    <n v="4233.91"/>
    <n v="41105.25"/>
  </r>
  <r>
    <x v="127"/>
    <x v="2"/>
    <x v="1"/>
    <n v="4436.8"/>
    <n v="0.42"/>
    <n v="8"/>
    <d v="2024-02-14T00:00:00"/>
    <d v="2024-02-18T00:00:00"/>
    <x v="1"/>
    <x v="2"/>
    <n v="934.84"/>
    <x v="2"/>
    <x v="1"/>
    <x v="8"/>
    <n v="3501.96"/>
    <n v="35494.400000000001"/>
  </r>
  <r>
    <x v="128"/>
    <x v="1"/>
    <x v="0"/>
    <n v="1480.47"/>
    <n v="0.05"/>
    <n v="4"/>
    <d v="2023-03-06T00:00:00"/>
    <d v="2023-03-10T00:00:00"/>
    <x v="0"/>
    <x v="1"/>
    <n v="197.42"/>
    <x v="5"/>
    <x v="0"/>
    <x v="0"/>
    <n v="1283.05"/>
    <n v="5921.88"/>
  </r>
  <r>
    <x v="129"/>
    <x v="1"/>
    <x v="1"/>
    <n v="3253.32"/>
    <n v="0.27"/>
    <n v="6"/>
    <d v="2024-04-22T00:00:00"/>
    <d v="2024-04-25T00:00:00"/>
    <x v="1"/>
    <x v="0"/>
    <n v="293.39999999999998"/>
    <x v="5"/>
    <x v="1"/>
    <x v="3"/>
    <n v="2959.92"/>
    <n v="19519.920000000002"/>
  </r>
  <r>
    <x v="130"/>
    <x v="1"/>
    <x v="0"/>
    <n v="2029.16"/>
    <n v="0.14000000000000001"/>
    <n v="5"/>
    <d v="2024-01-31T00:00:00"/>
    <d v="2024-02-05T00:00:00"/>
    <x v="0"/>
    <x v="1"/>
    <n v="602.37"/>
    <x v="1"/>
    <x v="1"/>
    <x v="6"/>
    <n v="1426.79"/>
    <n v="10145.800000000001"/>
  </r>
  <r>
    <x v="131"/>
    <x v="2"/>
    <x v="4"/>
    <n v="2675.16"/>
    <n v="0.36"/>
    <n v="6"/>
    <d v="2024-04-28T00:00:00"/>
    <d v="2024-05-02T00:00:00"/>
    <x v="0"/>
    <x v="2"/>
    <n v="715.56"/>
    <x v="1"/>
    <x v="1"/>
    <x v="3"/>
    <n v="1959.6"/>
    <n v="16050.96"/>
  </r>
  <r>
    <x v="132"/>
    <x v="2"/>
    <x v="0"/>
    <n v="2817.92"/>
    <n v="0"/>
    <n v="8"/>
    <d v="2024-10-25T00:00:00"/>
    <d v="2024-10-28T00:00:00"/>
    <x v="0"/>
    <x v="1"/>
    <n v="265.5"/>
    <x v="0"/>
    <x v="1"/>
    <x v="2"/>
    <n v="2552.42"/>
    <n v="22543.360000000001"/>
  </r>
  <r>
    <x v="133"/>
    <x v="2"/>
    <x v="4"/>
    <n v="2042.08"/>
    <n v="0.14000000000000001"/>
    <n v="6"/>
    <d v="2023-07-02T00:00:00"/>
    <d v="2023-07-08T00:00:00"/>
    <x v="1"/>
    <x v="2"/>
    <n v="583.83000000000004"/>
    <x v="2"/>
    <x v="0"/>
    <x v="4"/>
    <n v="1458.25"/>
    <n v="12252.48"/>
  </r>
  <r>
    <x v="134"/>
    <x v="0"/>
    <x v="4"/>
    <n v="2373.08"/>
    <n v="0.34"/>
    <n v="6"/>
    <d v="2024-08-23T00:00:00"/>
    <d v="2024-08-30T00:00:00"/>
    <x v="2"/>
    <x v="1"/>
    <n v="478.2"/>
    <x v="4"/>
    <x v="1"/>
    <x v="1"/>
    <n v="1894.8799999999999"/>
    <n v="14238.48"/>
  </r>
  <r>
    <x v="135"/>
    <x v="2"/>
    <x v="1"/>
    <n v="1120.8800000000001"/>
    <n v="0.27"/>
    <n v="2"/>
    <d v="2023-09-21T00:00:00"/>
    <d v="2023-09-26T00:00:00"/>
    <x v="1"/>
    <x v="1"/>
    <n v="201.73"/>
    <x v="4"/>
    <x v="0"/>
    <x v="7"/>
    <n v="919.15000000000009"/>
    <n v="2241.7600000000002"/>
  </r>
  <r>
    <x v="136"/>
    <x v="2"/>
    <x v="1"/>
    <n v="3077.47"/>
    <n v="0.39"/>
    <n v="7"/>
    <d v="2024-12-01T00:00:00"/>
    <d v="2024-12-08T00:00:00"/>
    <x v="2"/>
    <x v="0"/>
    <n v="428.41"/>
    <x v="5"/>
    <x v="1"/>
    <x v="10"/>
    <n v="2649.06"/>
    <n v="21542.289999999997"/>
  </r>
  <r>
    <x v="137"/>
    <x v="2"/>
    <x v="2"/>
    <n v="3818.9"/>
    <n v="0.08"/>
    <n v="3"/>
    <d v="2023-01-27T00:00:00"/>
    <d v="2023-01-30T00:00:00"/>
    <x v="0"/>
    <x v="2"/>
    <n v="497.78"/>
    <x v="5"/>
    <x v="0"/>
    <x v="6"/>
    <n v="3321.12"/>
    <n v="11456.7"/>
  </r>
  <r>
    <x v="138"/>
    <x v="0"/>
    <x v="3"/>
    <n v="2205.73"/>
    <n v="0.27"/>
    <n v="7"/>
    <d v="2023-09-08T00:00:00"/>
    <d v="2023-09-11T00:00:00"/>
    <x v="0"/>
    <x v="0"/>
    <n v="167.08"/>
    <x v="2"/>
    <x v="0"/>
    <x v="7"/>
    <n v="2038.65"/>
    <n v="15440.11"/>
  </r>
  <r>
    <x v="139"/>
    <x v="2"/>
    <x v="2"/>
    <n v="4890.63"/>
    <n v="0.1"/>
    <n v="5"/>
    <d v="2024-05-22T00:00:00"/>
    <d v="2024-05-25T00:00:00"/>
    <x v="0"/>
    <x v="2"/>
    <n v="466.35"/>
    <x v="0"/>
    <x v="1"/>
    <x v="5"/>
    <n v="4424.28"/>
    <n v="24453.15"/>
  </r>
  <r>
    <x v="140"/>
    <x v="1"/>
    <x v="2"/>
    <n v="380.41"/>
    <n v="0.32"/>
    <n v="4"/>
    <d v="2024-12-03T00:00:00"/>
    <d v="2024-12-07T00:00:00"/>
    <x v="0"/>
    <x v="2"/>
    <n v="44.61"/>
    <x v="1"/>
    <x v="1"/>
    <x v="10"/>
    <n v="335.8"/>
    <n v="1521.64"/>
  </r>
  <r>
    <x v="141"/>
    <x v="2"/>
    <x v="0"/>
    <n v="2986.89"/>
    <n v="7.0000000000000007E-2"/>
    <n v="1"/>
    <d v="2023-05-08T00:00:00"/>
    <d v="2023-05-09T00:00:00"/>
    <x v="1"/>
    <x v="2"/>
    <n v="699.11"/>
    <x v="4"/>
    <x v="0"/>
    <x v="5"/>
    <n v="2287.7799999999997"/>
    <n v="2986.89"/>
  </r>
  <r>
    <x v="142"/>
    <x v="1"/>
    <x v="4"/>
    <n v="2959.64"/>
    <n v="7.0000000000000007E-2"/>
    <n v="8"/>
    <d v="2024-02-20T00:00:00"/>
    <d v="2024-02-26T00:00:00"/>
    <x v="2"/>
    <x v="1"/>
    <n v="858.27"/>
    <x v="3"/>
    <x v="1"/>
    <x v="8"/>
    <n v="2101.37"/>
    <n v="23677.119999999999"/>
  </r>
  <r>
    <x v="143"/>
    <x v="1"/>
    <x v="4"/>
    <n v="277.85000000000002"/>
    <n v="0.16"/>
    <n v="2"/>
    <d v="2024-02-23T00:00:00"/>
    <d v="2024-02-27T00:00:00"/>
    <x v="2"/>
    <x v="0"/>
    <n v="46.23"/>
    <x v="3"/>
    <x v="1"/>
    <x v="8"/>
    <n v="231.62000000000003"/>
    <n v="555.70000000000005"/>
  </r>
  <r>
    <x v="144"/>
    <x v="1"/>
    <x v="4"/>
    <n v="1200.3900000000001"/>
    <n v="0.2"/>
    <n v="8"/>
    <d v="2024-10-17T00:00:00"/>
    <d v="2024-10-23T00:00:00"/>
    <x v="2"/>
    <x v="2"/>
    <n v="171.37"/>
    <x v="3"/>
    <x v="1"/>
    <x v="2"/>
    <n v="1029.02"/>
    <n v="9603.1200000000008"/>
  </r>
  <r>
    <x v="145"/>
    <x v="0"/>
    <x v="3"/>
    <n v="4537.16"/>
    <n v="0.25"/>
    <n v="7"/>
    <d v="2024-02-24T00:00:00"/>
    <d v="2024-03-01T00:00:00"/>
    <x v="0"/>
    <x v="2"/>
    <n v="1201.33"/>
    <x v="2"/>
    <x v="1"/>
    <x v="8"/>
    <n v="3335.83"/>
    <n v="31760.12"/>
  </r>
  <r>
    <x v="146"/>
    <x v="0"/>
    <x v="0"/>
    <n v="2768.12"/>
    <n v="0.28999999999999998"/>
    <n v="3"/>
    <d v="2024-10-31T00:00:00"/>
    <d v="2024-11-04T00:00:00"/>
    <x v="1"/>
    <x v="1"/>
    <n v="609.51"/>
    <x v="1"/>
    <x v="1"/>
    <x v="2"/>
    <n v="2158.6099999999997"/>
    <n v="8304.36"/>
  </r>
  <r>
    <x v="147"/>
    <x v="0"/>
    <x v="0"/>
    <n v="2238.29"/>
    <n v="0.23"/>
    <n v="7"/>
    <d v="2023-08-17T00:00:00"/>
    <d v="2023-08-21T00:00:00"/>
    <x v="0"/>
    <x v="2"/>
    <n v="248.9"/>
    <x v="2"/>
    <x v="0"/>
    <x v="1"/>
    <n v="1989.3899999999999"/>
    <n v="15668.029999999999"/>
  </r>
  <r>
    <x v="148"/>
    <x v="2"/>
    <x v="4"/>
    <n v="2135.9299999999998"/>
    <n v="0.02"/>
    <n v="1"/>
    <d v="2024-06-27T00:00:00"/>
    <d v="2024-07-01T00:00:00"/>
    <x v="2"/>
    <x v="2"/>
    <n v="394.17"/>
    <x v="5"/>
    <x v="1"/>
    <x v="9"/>
    <n v="1741.7599999999998"/>
    <n v="2135.9299999999998"/>
  </r>
  <r>
    <x v="149"/>
    <x v="1"/>
    <x v="2"/>
    <n v="4451.99"/>
    <n v="0.17"/>
    <n v="5"/>
    <d v="2023-03-20T00:00:00"/>
    <d v="2023-03-25T00:00:00"/>
    <x v="1"/>
    <x v="1"/>
    <n v="1205.9000000000001"/>
    <x v="0"/>
    <x v="0"/>
    <x v="0"/>
    <n v="3246.0899999999997"/>
    <n v="22259.949999999997"/>
  </r>
  <r>
    <x v="150"/>
    <x v="0"/>
    <x v="3"/>
    <n v="1898.45"/>
    <n v="0.03"/>
    <n v="2"/>
    <d v="2023-02-25T00:00:00"/>
    <d v="2023-03-02T00:00:00"/>
    <x v="1"/>
    <x v="1"/>
    <n v="408.16"/>
    <x v="1"/>
    <x v="0"/>
    <x v="8"/>
    <n v="1490.29"/>
    <n v="3796.9"/>
  </r>
  <r>
    <x v="151"/>
    <x v="0"/>
    <x v="2"/>
    <n v="4309.92"/>
    <n v="0.06"/>
    <n v="2"/>
    <d v="2023-02-23T00:00:00"/>
    <d v="2023-02-26T00:00:00"/>
    <x v="0"/>
    <x v="1"/>
    <n v="617.32000000000005"/>
    <x v="3"/>
    <x v="0"/>
    <x v="8"/>
    <n v="3692.6"/>
    <n v="8619.84"/>
  </r>
  <r>
    <x v="152"/>
    <x v="2"/>
    <x v="1"/>
    <n v="1615.04"/>
    <n v="0.05"/>
    <n v="3"/>
    <d v="2024-02-18T00:00:00"/>
    <d v="2024-02-20T00:00:00"/>
    <x v="1"/>
    <x v="0"/>
    <n v="253.65"/>
    <x v="3"/>
    <x v="1"/>
    <x v="8"/>
    <n v="1361.3899999999999"/>
    <n v="4845.12"/>
  </r>
  <r>
    <x v="153"/>
    <x v="0"/>
    <x v="0"/>
    <n v="2704.37"/>
    <n v="0.08"/>
    <n v="7"/>
    <d v="2024-04-17T00:00:00"/>
    <d v="2024-04-23T00:00:00"/>
    <x v="1"/>
    <x v="0"/>
    <n v="742.76"/>
    <x v="0"/>
    <x v="1"/>
    <x v="3"/>
    <n v="1961.61"/>
    <n v="18930.59"/>
  </r>
  <r>
    <x v="154"/>
    <x v="2"/>
    <x v="0"/>
    <n v="804.72"/>
    <n v="0.41"/>
    <n v="2"/>
    <d v="2024-06-15T00:00:00"/>
    <d v="2024-06-17T00:00:00"/>
    <x v="1"/>
    <x v="0"/>
    <n v="182.68"/>
    <x v="5"/>
    <x v="1"/>
    <x v="9"/>
    <n v="622.04"/>
    <n v="1609.44"/>
  </r>
  <r>
    <x v="155"/>
    <x v="3"/>
    <x v="2"/>
    <n v="4142.6499999999996"/>
    <n v="0.31"/>
    <n v="4"/>
    <d v="2023-07-21T00:00:00"/>
    <d v="2023-07-22T00:00:00"/>
    <x v="0"/>
    <x v="2"/>
    <n v="735.37"/>
    <x v="5"/>
    <x v="0"/>
    <x v="4"/>
    <n v="3407.2799999999997"/>
    <n v="16570.599999999999"/>
  </r>
  <r>
    <x v="156"/>
    <x v="0"/>
    <x v="3"/>
    <n v="3706.28"/>
    <n v="0.25"/>
    <n v="4"/>
    <d v="2023-08-11T00:00:00"/>
    <d v="2023-08-18T00:00:00"/>
    <x v="0"/>
    <x v="0"/>
    <n v="813.65"/>
    <x v="1"/>
    <x v="0"/>
    <x v="1"/>
    <n v="2892.63"/>
    <n v="14825.12"/>
  </r>
  <r>
    <x v="157"/>
    <x v="3"/>
    <x v="0"/>
    <n v="2697.46"/>
    <n v="0.37"/>
    <n v="1"/>
    <d v="2023-05-09T00:00:00"/>
    <d v="2023-05-12T00:00:00"/>
    <x v="1"/>
    <x v="2"/>
    <n v="597.1"/>
    <x v="5"/>
    <x v="0"/>
    <x v="5"/>
    <n v="2100.36"/>
    <n v="2697.46"/>
  </r>
  <r>
    <x v="158"/>
    <x v="2"/>
    <x v="2"/>
    <n v="226.92"/>
    <n v="0.48"/>
    <n v="7"/>
    <d v="2023-11-26T00:00:00"/>
    <d v="2023-12-02T00:00:00"/>
    <x v="0"/>
    <x v="0"/>
    <n v="43.53"/>
    <x v="0"/>
    <x v="0"/>
    <x v="11"/>
    <n v="183.39"/>
    <n v="1588.4399999999998"/>
  </r>
  <r>
    <x v="159"/>
    <x v="1"/>
    <x v="3"/>
    <n v="2458.16"/>
    <n v="0.21"/>
    <n v="4"/>
    <d v="2024-10-19T00:00:00"/>
    <d v="2024-10-20T00:00:00"/>
    <x v="1"/>
    <x v="2"/>
    <n v="508.56"/>
    <x v="1"/>
    <x v="1"/>
    <x v="2"/>
    <n v="1949.6"/>
    <n v="9832.64"/>
  </r>
  <r>
    <x v="160"/>
    <x v="0"/>
    <x v="2"/>
    <n v="1203.46"/>
    <n v="0.18"/>
    <n v="1"/>
    <d v="2024-03-16T00:00:00"/>
    <d v="2024-03-21T00:00:00"/>
    <x v="2"/>
    <x v="2"/>
    <n v="166.4"/>
    <x v="1"/>
    <x v="1"/>
    <x v="0"/>
    <n v="1037.06"/>
    <n v="1203.46"/>
  </r>
  <r>
    <x v="161"/>
    <x v="2"/>
    <x v="3"/>
    <n v="2125.5300000000002"/>
    <n v="0.49"/>
    <n v="3"/>
    <d v="2023-05-08T00:00:00"/>
    <d v="2023-05-12T00:00:00"/>
    <x v="2"/>
    <x v="1"/>
    <n v="292.08"/>
    <x v="2"/>
    <x v="0"/>
    <x v="5"/>
    <n v="1833.4500000000003"/>
    <n v="6376.59"/>
  </r>
  <r>
    <x v="162"/>
    <x v="1"/>
    <x v="4"/>
    <n v="4296.49"/>
    <n v="0.39"/>
    <n v="8"/>
    <d v="2023-05-21T00:00:00"/>
    <d v="2023-05-28T00:00:00"/>
    <x v="1"/>
    <x v="0"/>
    <n v="579.12"/>
    <x v="0"/>
    <x v="0"/>
    <x v="5"/>
    <n v="3717.37"/>
    <n v="34371.919999999998"/>
  </r>
  <r>
    <x v="163"/>
    <x v="1"/>
    <x v="3"/>
    <n v="3871.06"/>
    <n v="0.39"/>
    <n v="4"/>
    <d v="2024-04-14T00:00:00"/>
    <d v="2024-04-21T00:00:00"/>
    <x v="2"/>
    <x v="1"/>
    <n v="230.99"/>
    <x v="3"/>
    <x v="1"/>
    <x v="3"/>
    <n v="3640.0699999999997"/>
    <n v="15484.24"/>
  </r>
  <r>
    <x v="164"/>
    <x v="3"/>
    <x v="1"/>
    <n v="1285.57"/>
    <n v="0.3"/>
    <n v="1"/>
    <d v="2024-08-04T00:00:00"/>
    <d v="2024-08-05T00:00:00"/>
    <x v="2"/>
    <x v="2"/>
    <n v="330.45"/>
    <x v="5"/>
    <x v="1"/>
    <x v="1"/>
    <n v="955.11999999999989"/>
    <n v="1285.57"/>
  </r>
  <r>
    <x v="165"/>
    <x v="2"/>
    <x v="4"/>
    <n v="4926.2700000000004"/>
    <n v="0.25"/>
    <n v="7"/>
    <d v="2023-06-10T00:00:00"/>
    <d v="2023-06-11T00:00:00"/>
    <x v="2"/>
    <x v="2"/>
    <n v="440.26"/>
    <x v="5"/>
    <x v="0"/>
    <x v="9"/>
    <n v="4486.01"/>
    <n v="34483.89"/>
  </r>
  <r>
    <x v="166"/>
    <x v="1"/>
    <x v="2"/>
    <n v="4525.7299999999996"/>
    <n v="0.28000000000000003"/>
    <n v="8"/>
    <d v="2024-03-24T00:00:00"/>
    <d v="2024-03-29T00:00:00"/>
    <x v="1"/>
    <x v="0"/>
    <n v="332.86"/>
    <x v="3"/>
    <x v="1"/>
    <x v="0"/>
    <n v="4192.87"/>
    <n v="36205.839999999997"/>
  </r>
  <r>
    <x v="167"/>
    <x v="0"/>
    <x v="4"/>
    <n v="2690.5"/>
    <n v="0.33"/>
    <n v="5"/>
    <d v="2024-05-29T00:00:00"/>
    <d v="2024-06-01T00:00:00"/>
    <x v="0"/>
    <x v="2"/>
    <n v="418.96"/>
    <x v="4"/>
    <x v="1"/>
    <x v="5"/>
    <n v="2271.54"/>
    <n v="13452.5"/>
  </r>
  <r>
    <x v="168"/>
    <x v="0"/>
    <x v="4"/>
    <n v="2697.74"/>
    <n v="0.19"/>
    <n v="9"/>
    <d v="2024-01-24T00:00:00"/>
    <d v="2024-01-28T00:00:00"/>
    <x v="1"/>
    <x v="0"/>
    <n v="458.18"/>
    <x v="0"/>
    <x v="1"/>
    <x v="6"/>
    <n v="2239.56"/>
    <n v="24279.659999999996"/>
  </r>
  <r>
    <x v="169"/>
    <x v="3"/>
    <x v="2"/>
    <n v="4516.2"/>
    <n v="0.39"/>
    <n v="7"/>
    <d v="2024-06-07T00:00:00"/>
    <d v="2024-06-14T00:00:00"/>
    <x v="1"/>
    <x v="0"/>
    <n v="522.95000000000005"/>
    <x v="3"/>
    <x v="1"/>
    <x v="9"/>
    <n v="3993.25"/>
    <n v="31613.399999999998"/>
  </r>
  <r>
    <x v="170"/>
    <x v="1"/>
    <x v="2"/>
    <n v="3217.11"/>
    <n v="0.45"/>
    <n v="4"/>
    <d v="2023-10-16T00:00:00"/>
    <d v="2023-10-20T00:00:00"/>
    <x v="0"/>
    <x v="0"/>
    <n v="930.19"/>
    <x v="4"/>
    <x v="0"/>
    <x v="2"/>
    <n v="2286.92"/>
    <n v="12868.44"/>
  </r>
  <r>
    <x v="171"/>
    <x v="2"/>
    <x v="1"/>
    <n v="2729.77"/>
    <n v="0.28999999999999998"/>
    <n v="9"/>
    <d v="2024-05-03T00:00:00"/>
    <d v="2024-05-06T00:00:00"/>
    <x v="1"/>
    <x v="1"/>
    <n v="250.2"/>
    <x v="4"/>
    <x v="1"/>
    <x v="5"/>
    <n v="2479.5700000000002"/>
    <n v="24567.93"/>
  </r>
  <r>
    <x v="172"/>
    <x v="0"/>
    <x v="2"/>
    <n v="3770.83"/>
    <n v="0.19"/>
    <n v="6"/>
    <d v="2023-01-27T00:00:00"/>
    <d v="2023-02-02T00:00:00"/>
    <x v="1"/>
    <x v="0"/>
    <n v="729.42"/>
    <x v="1"/>
    <x v="0"/>
    <x v="6"/>
    <n v="3041.41"/>
    <n v="22624.98"/>
  </r>
  <r>
    <x v="173"/>
    <x v="1"/>
    <x v="0"/>
    <n v="1251.98"/>
    <n v="0.35"/>
    <n v="8"/>
    <d v="2024-01-04T00:00:00"/>
    <d v="2024-01-09T00:00:00"/>
    <x v="1"/>
    <x v="0"/>
    <n v="253.73"/>
    <x v="5"/>
    <x v="1"/>
    <x v="6"/>
    <n v="998.25"/>
    <n v="10015.84"/>
  </r>
  <r>
    <x v="174"/>
    <x v="1"/>
    <x v="0"/>
    <n v="4404.05"/>
    <n v="0.09"/>
    <n v="2"/>
    <d v="2023-01-13T00:00:00"/>
    <d v="2023-01-19T00:00:00"/>
    <x v="2"/>
    <x v="0"/>
    <n v="941.87"/>
    <x v="1"/>
    <x v="0"/>
    <x v="6"/>
    <n v="3462.1800000000003"/>
    <n v="8808.1"/>
  </r>
  <r>
    <x v="175"/>
    <x v="3"/>
    <x v="1"/>
    <n v="2703.93"/>
    <n v="0.48"/>
    <n v="5"/>
    <d v="2024-01-01T00:00:00"/>
    <d v="2024-01-06T00:00:00"/>
    <x v="1"/>
    <x v="0"/>
    <n v="671.84"/>
    <x v="0"/>
    <x v="1"/>
    <x v="6"/>
    <n v="2032.0899999999997"/>
    <n v="13519.65"/>
  </r>
  <r>
    <x v="176"/>
    <x v="0"/>
    <x v="3"/>
    <n v="3057.15"/>
    <n v="0.33"/>
    <n v="3"/>
    <d v="2023-05-03T00:00:00"/>
    <d v="2023-05-04T00:00:00"/>
    <x v="1"/>
    <x v="0"/>
    <n v="814"/>
    <x v="1"/>
    <x v="0"/>
    <x v="5"/>
    <n v="2243.15"/>
    <n v="9171.4500000000007"/>
  </r>
  <r>
    <x v="177"/>
    <x v="0"/>
    <x v="3"/>
    <n v="540.72"/>
    <n v="0.03"/>
    <n v="5"/>
    <d v="2024-12-15T00:00:00"/>
    <d v="2024-12-17T00:00:00"/>
    <x v="0"/>
    <x v="1"/>
    <n v="66.459999999999994"/>
    <x v="4"/>
    <x v="1"/>
    <x v="10"/>
    <n v="474.26000000000005"/>
    <n v="2703.6000000000004"/>
  </r>
  <r>
    <x v="178"/>
    <x v="2"/>
    <x v="0"/>
    <n v="1616.59"/>
    <n v="0.26"/>
    <n v="8"/>
    <d v="2023-09-11T00:00:00"/>
    <d v="2023-09-18T00:00:00"/>
    <x v="2"/>
    <x v="0"/>
    <n v="479.33"/>
    <x v="2"/>
    <x v="0"/>
    <x v="7"/>
    <n v="1137.26"/>
    <n v="12932.72"/>
  </r>
  <r>
    <x v="179"/>
    <x v="0"/>
    <x v="2"/>
    <n v="2191"/>
    <n v="0.38"/>
    <n v="6"/>
    <d v="2024-12-15T00:00:00"/>
    <d v="2024-12-17T00:00:00"/>
    <x v="2"/>
    <x v="2"/>
    <n v="336.28"/>
    <x v="5"/>
    <x v="1"/>
    <x v="10"/>
    <n v="1854.72"/>
    <n v="13146"/>
  </r>
  <r>
    <x v="180"/>
    <x v="2"/>
    <x v="1"/>
    <n v="2128.16"/>
    <n v="0.14000000000000001"/>
    <n v="1"/>
    <d v="2024-11-06T00:00:00"/>
    <d v="2024-11-11T00:00:00"/>
    <x v="1"/>
    <x v="2"/>
    <n v="523.61"/>
    <x v="0"/>
    <x v="1"/>
    <x v="11"/>
    <n v="1604.5499999999997"/>
    <n v="2128.16"/>
  </r>
  <r>
    <x v="181"/>
    <x v="0"/>
    <x v="3"/>
    <n v="3913.59"/>
    <n v="0.03"/>
    <n v="7"/>
    <d v="2023-12-27T00:00:00"/>
    <d v="2023-12-30T00:00:00"/>
    <x v="2"/>
    <x v="0"/>
    <n v="235.73"/>
    <x v="3"/>
    <x v="0"/>
    <x v="10"/>
    <n v="3677.86"/>
    <n v="27395.13"/>
  </r>
  <r>
    <x v="182"/>
    <x v="3"/>
    <x v="3"/>
    <n v="1483.38"/>
    <n v="0.24"/>
    <n v="1"/>
    <d v="2023-07-05T00:00:00"/>
    <d v="2023-07-11T00:00:00"/>
    <x v="2"/>
    <x v="0"/>
    <n v="350.59"/>
    <x v="5"/>
    <x v="0"/>
    <x v="4"/>
    <n v="1132.7900000000002"/>
    <n v="1483.38"/>
  </r>
  <r>
    <x v="183"/>
    <x v="0"/>
    <x v="4"/>
    <n v="992.34"/>
    <n v="0.42"/>
    <n v="1"/>
    <d v="2023-11-16T00:00:00"/>
    <d v="2023-11-19T00:00:00"/>
    <x v="0"/>
    <x v="0"/>
    <n v="255.64"/>
    <x v="1"/>
    <x v="0"/>
    <x v="11"/>
    <n v="736.7"/>
    <n v="992.34"/>
  </r>
  <r>
    <x v="184"/>
    <x v="2"/>
    <x v="0"/>
    <n v="2954.82"/>
    <n v="0.13"/>
    <n v="4"/>
    <d v="2024-03-09T00:00:00"/>
    <d v="2024-03-11T00:00:00"/>
    <x v="0"/>
    <x v="0"/>
    <n v="227.77"/>
    <x v="5"/>
    <x v="1"/>
    <x v="0"/>
    <n v="2727.05"/>
    <n v="11819.28"/>
  </r>
  <r>
    <x v="185"/>
    <x v="2"/>
    <x v="2"/>
    <n v="3113.57"/>
    <n v="0.36"/>
    <n v="9"/>
    <d v="2024-09-25T00:00:00"/>
    <d v="2024-10-01T00:00:00"/>
    <x v="2"/>
    <x v="0"/>
    <n v="393.92"/>
    <x v="0"/>
    <x v="1"/>
    <x v="7"/>
    <n v="2719.65"/>
    <n v="28022.13"/>
  </r>
  <r>
    <x v="186"/>
    <x v="3"/>
    <x v="1"/>
    <n v="695.76"/>
    <n v="0.2"/>
    <n v="8"/>
    <d v="2024-11-21T00:00:00"/>
    <d v="2024-11-24T00:00:00"/>
    <x v="0"/>
    <x v="2"/>
    <n v="112.67"/>
    <x v="2"/>
    <x v="1"/>
    <x v="11"/>
    <n v="583.09"/>
    <n v="5566.08"/>
  </r>
  <r>
    <x v="187"/>
    <x v="0"/>
    <x v="3"/>
    <n v="112.1"/>
    <n v="0.03"/>
    <n v="3"/>
    <d v="2024-10-05T00:00:00"/>
    <d v="2024-10-08T00:00:00"/>
    <x v="1"/>
    <x v="0"/>
    <n v="27.01"/>
    <x v="4"/>
    <x v="1"/>
    <x v="2"/>
    <n v="85.089999999999989"/>
    <n v="336.29999999999995"/>
  </r>
  <r>
    <x v="188"/>
    <x v="0"/>
    <x v="4"/>
    <n v="4596.4799999999996"/>
    <n v="0.15"/>
    <n v="6"/>
    <d v="2023-10-27T00:00:00"/>
    <d v="2023-11-03T00:00:00"/>
    <x v="0"/>
    <x v="0"/>
    <n v="838.45"/>
    <x v="0"/>
    <x v="0"/>
    <x v="2"/>
    <n v="3758.0299999999997"/>
    <n v="27578.879999999997"/>
  </r>
  <r>
    <x v="189"/>
    <x v="3"/>
    <x v="0"/>
    <n v="490.22"/>
    <n v="0.16"/>
    <n v="1"/>
    <d v="2024-06-13T00:00:00"/>
    <d v="2024-06-20T00:00:00"/>
    <x v="1"/>
    <x v="0"/>
    <n v="101.89"/>
    <x v="0"/>
    <x v="1"/>
    <x v="9"/>
    <n v="388.33000000000004"/>
    <n v="490.22"/>
  </r>
  <r>
    <x v="190"/>
    <x v="0"/>
    <x v="0"/>
    <n v="4499.55"/>
    <n v="0.45"/>
    <n v="1"/>
    <d v="2023-01-18T00:00:00"/>
    <d v="2023-01-24T00:00:00"/>
    <x v="0"/>
    <x v="2"/>
    <n v="639.71"/>
    <x v="3"/>
    <x v="0"/>
    <x v="6"/>
    <n v="3859.84"/>
    <n v="4499.55"/>
  </r>
  <r>
    <x v="191"/>
    <x v="0"/>
    <x v="1"/>
    <n v="2056.15"/>
    <n v="0.49"/>
    <n v="6"/>
    <d v="2024-04-20T00:00:00"/>
    <d v="2024-04-24T00:00:00"/>
    <x v="2"/>
    <x v="2"/>
    <n v="549.92999999999995"/>
    <x v="3"/>
    <x v="1"/>
    <x v="3"/>
    <n v="1506.2200000000003"/>
    <n v="12336.900000000001"/>
  </r>
  <r>
    <x v="192"/>
    <x v="2"/>
    <x v="3"/>
    <n v="3299.97"/>
    <n v="0.1"/>
    <n v="5"/>
    <d v="2023-01-06T00:00:00"/>
    <d v="2023-01-13T00:00:00"/>
    <x v="1"/>
    <x v="0"/>
    <n v="467.32"/>
    <x v="5"/>
    <x v="0"/>
    <x v="6"/>
    <n v="2832.6499999999996"/>
    <n v="16499.849999999999"/>
  </r>
  <r>
    <x v="193"/>
    <x v="0"/>
    <x v="1"/>
    <n v="1009.51"/>
    <n v="0.22"/>
    <n v="6"/>
    <d v="2023-07-06T00:00:00"/>
    <d v="2023-07-12T00:00:00"/>
    <x v="0"/>
    <x v="2"/>
    <n v="170.18"/>
    <x v="0"/>
    <x v="0"/>
    <x v="4"/>
    <n v="839.32999999999993"/>
    <n v="6057.0599999999995"/>
  </r>
  <r>
    <x v="194"/>
    <x v="0"/>
    <x v="1"/>
    <n v="4137.1899999999996"/>
    <n v="0.49"/>
    <n v="9"/>
    <d v="2024-12-03T00:00:00"/>
    <d v="2024-12-06T00:00:00"/>
    <x v="0"/>
    <x v="0"/>
    <n v="664.13"/>
    <x v="4"/>
    <x v="1"/>
    <x v="10"/>
    <n v="3473.0599999999995"/>
    <n v="37234.71"/>
  </r>
  <r>
    <x v="195"/>
    <x v="3"/>
    <x v="4"/>
    <n v="982.95"/>
    <n v="0.2"/>
    <n v="5"/>
    <d v="2023-02-12T00:00:00"/>
    <d v="2023-02-16T00:00:00"/>
    <x v="1"/>
    <x v="2"/>
    <n v="242.2"/>
    <x v="5"/>
    <x v="0"/>
    <x v="8"/>
    <n v="740.75"/>
    <n v="4914.75"/>
  </r>
  <r>
    <x v="196"/>
    <x v="3"/>
    <x v="0"/>
    <n v="1993.89"/>
    <n v="0.17"/>
    <n v="2"/>
    <d v="2023-09-07T00:00:00"/>
    <d v="2023-09-13T00:00:00"/>
    <x v="0"/>
    <x v="0"/>
    <n v="508.95"/>
    <x v="4"/>
    <x v="0"/>
    <x v="7"/>
    <n v="1484.94"/>
    <n v="3987.78"/>
  </r>
  <r>
    <x v="197"/>
    <x v="1"/>
    <x v="2"/>
    <n v="1266.33"/>
    <n v="0.05"/>
    <n v="1"/>
    <d v="2023-07-16T00:00:00"/>
    <d v="2023-07-20T00:00:00"/>
    <x v="2"/>
    <x v="1"/>
    <n v="350.09"/>
    <x v="5"/>
    <x v="0"/>
    <x v="4"/>
    <n v="916.24"/>
    <n v="1266.33"/>
  </r>
  <r>
    <x v="198"/>
    <x v="2"/>
    <x v="0"/>
    <n v="4203.78"/>
    <n v="0.38"/>
    <n v="2"/>
    <d v="2023-07-22T00:00:00"/>
    <d v="2023-07-28T00:00:00"/>
    <x v="1"/>
    <x v="2"/>
    <n v="451.8"/>
    <x v="1"/>
    <x v="0"/>
    <x v="4"/>
    <n v="3751.9799999999996"/>
    <n v="8407.56"/>
  </r>
  <r>
    <x v="199"/>
    <x v="0"/>
    <x v="0"/>
    <n v="4305.8500000000004"/>
    <n v="0.22"/>
    <n v="8"/>
    <d v="2023-07-08T00:00:00"/>
    <d v="2023-07-10T00:00:00"/>
    <x v="2"/>
    <x v="1"/>
    <n v="1195.98"/>
    <x v="1"/>
    <x v="0"/>
    <x v="4"/>
    <n v="3109.8700000000003"/>
    <n v="34446.800000000003"/>
  </r>
  <r>
    <x v="200"/>
    <x v="0"/>
    <x v="4"/>
    <n v="1922.94"/>
    <n v="0.32"/>
    <n v="1"/>
    <d v="2024-04-17T00:00:00"/>
    <d v="2024-04-24T00:00:00"/>
    <x v="1"/>
    <x v="2"/>
    <n v="235.46"/>
    <x v="3"/>
    <x v="1"/>
    <x v="3"/>
    <n v="1687.48"/>
    <n v="1922.94"/>
  </r>
  <r>
    <x v="201"/>
    <x v="1"/>
    <x v="2"/>
    <n v="1606.15"/>
    <n v="0.25"/>
    <n v="6"/>
    <d v="2023-09-30T00:00:00"/>
    <d v="2023-10-04T00:00:00"/>
    <x v="1"/>
    <x v="1"/>
    <n v="432.87"/>
    <x v="0"/>
    <x v="0"/>
    <x v="7"/>
    <n v="1173.2800000000002"/>
    <n v="9636.9000000000015"/>
  </r>
  <r>
    <x v="202"/>
    <x v="0"/>
    <x v="3"/>
    <n v="3890.47"/>
    <n v="0.09"/>
    <n v="5"/>
    <d v="2024-11-20T00:00:00"/>
    <d v="2024-11-25T00:00:00"/>
    <x v="1"/>
    <x v="2"/>
    <n v="1028.18"/>
    <x v="4"/>
    <x v="1"/>
    <x v="11"/>
    <n v="2862.29"/>
    <n v="19452.349999999999"/>
  </r>
  <r>
    <x v="203"/>
    <x v="2"/>
    <x v="2"/>
    <n v="4404.71"/>
    <n v="0.09"/>
    <n v="9"/>
    <d v="2023-03-31T00:00:00"/>
    <d v="2023-04-01T00:00:00"/>
    <x v="1"/>
    <x v="2"/>
    <n v="721"/>
    <x v="4"/>
    <x v="0"/>
    <x v="0"/>
    <n v="3683.71"/>
    <n v="39642.39"/>
  </r>
  <r>
    <x v="204"/>
    <x v="1"/>
    <x v="3"/>
    <n v="3157.7"/>
    <n v="0.47"/>
    <n v="4"/>
    <d v="2023-09-27T00:00:00"/>
    <d v="2023-10-04T00:00:00"/>
    <x v="2"/>
    <x v="0"/>
    <n v="788.19"/>
    <x v="3"/>
    <x v="0"/>
    <x v="7"/>
    <n v="2369.5099999999998"/>
    <n v="12630.8"/>
  </r>
  <r>
    <x v="205"/>
    <x v="2"/>
    <x v="2"/>
    <n v="4644.28"/>
    <n v="0.44"/>
    <n v="5"/>
    <d v="2024-07-04T00:00:00"/>
    <d v="2024-07-08T00:00:00"/>
    <x v="2"/>
    <x v="2"/>
    <n v="1095.22"/>
    <x v="3"/>
    <x v="1"/>
    <x v="4"/>
    <n v="3549.0599999999995"/>
    <n v="23221.399999999998"/>
  </r>
  <r>
    <x v="206"/>
    <x v="1"/>
    <x v="1"/>
    <n v="1976.91"/>
    <n v="0.31"/>
    <n v="5"/>
    <d v="2023-04-30T00:00:00"/>
    <d v="2023-05-05T00:00:00"/>
    <x v="1"/>
    <x v="2"/>
    <n v="121.08"/>
    <x v="3"/>
    <x v="0"/>
    <x v="3"/>
    <n v="1855.8300000000002"/>
    <n v="9884.5500000000011"/>
  </r>
  <r>
    <x v="207"/>
    <x v="1"/>
    <x v="2"/>
    <n v="844.24"/>
    <n v="0"/>
    <n v="2"/>
    <d v="2024-07-20T00:00:00"/>
    <d v="2024-07-25T00:00:00"/>
    <x v="1"/>
    <x v="1"/>
    <n v="47.74"/>
    <x v="2"/>
    <x v="1"/>
    <x v="4"/>
    <n v="796.5"/>
    <n v="1688.48"/>
  </r>
  <r>
    <x v="208"/>
    <x v="3"/>
    <x v="4"/>
    <n v="980.25"/>
    <n v="0.22"/>
    <n v="2"/>
    <d v="2023-08-28T00:00:00"/>
    <d v="2023-08-31T00:00:00"/>
    <x v="2"/>
    <x v="1"/>
    <n v="70.55"/>
    <x v="1"/>
    <x v="0"/>
    <x v="1"/>
    <n v="909.7"/>
    <n v="1960.5"/>
  </r>
  <r>
    <x v="209"/>
    <x v="2"/>
    <x v="3"/>
    <n v="3382.18"/>
    <n v="0.27"/>
    <n v="9"/>
    <d v="2023-09-22T00:00:00"/>
    <d v="2023-09-27T00:00:00"/>
    <x v="1"/>
    <x v="1"/>
    <n v="970.91"/>
    <x v="1"/>
    <x v="0"/>
    <x v="7"/>
    <n v="2411.27"/>
    <n v="30439.62"/>
  </r>
  <r>
    <x v="210"/>
    <x v="0"/>
    <x v="0"/>
    <n v="2096.88"/>
    <n v="0.22"/>
    <n v="3"/>
    <d v="2023-07-10T00:00:00"/>
    <d v="2023-07-13T00:00:00"/>
    <x v="1"/>
    <x v="1"/>
    <n v="478.55"/>
    <x v="1"/>
    <x v="0"/>
    <x v="4"/>
    <n v="1618.3300000000002"/>
    <n v="6290.64"/>
  </r>
  <r>
    <x v="211"/>
    <x v="0"/>
    <x v="4"/>
    <n v="865.94"/>
    <n v="0.46"/>
    <n v="6"/>
    <d v="2023-10-10T00:00:00"/>
    <d v="2023-10-15T00:00:00"/>
    <x v="2"/>
    <x v="0"/>
    <n v="133.02000000000001"/>
    <x v="0"/>
    <x v="0"/>
    <x v="2"/>
    <n v="732.92000000000007"/>
    <n v="5195.6400000000003"/>
  </r>
  <r>
    <x v="212"/>
    <x v="2"/>
    <x v="3"/>
    <n v="1531.91"/>
    <n v="0.02"/>
    <n v="4"/>
    <d v="2024-11-05T00:00:00"/>
    <d v="2024-11-07T00:00:00"/>
    <x v="2"/>
    <x v="1"/>
    <n v="161.16"/>
    <x v="4"/>
    <x v="1"/>
    <x v="11"/>
    <n v="1370.75"/>
    <n v="6127.64"/>
  </r>
  <r>
    <x v="213"/>
    <x v="0"/>
    <x v="3"/>
    <n v="2699.96"/>
    <n v="0.33"/>
    <n v="4"/>
    <d v="2024-04-08T00:00:00"/>
    <d v="2024-04-10T00:00:00"/>
    <x v="2"/>
    <x v="0"/>
    <n v="774.75"/>
    <x v="0"/>
    <x v="1"/>
    <x v="3"/>
    <n v="1925.21"/>
    <n v="10799.84"/>
  </r>
  <r>
    <x v="214"/>
    <x v="0"/>
    <x v="0"/>
    <n v="695.08"/>
    <n v="0.16"/>
    <n v="5"/>
    <d v="2024-12-26T00:00:00"/>
    <d v="2024-12-28T00:00:00"/>
    <x v="0"/>
    <x v="0"/>
    <n v="77.209999999999994"/>
    <x v="4"/>
    <x v="1"/>
    <x v="10"/>
    <n v="617.87"/>
    <n v="3475.4"/>
  </r>
  <r>
    <x v="215"/>
    <x v="2"/>
    <x v="1"/>
    <n v="116.87"/>
    <n v="0.28000000000000003"/>
    <n v="5"/>
    <d v="2023-03-31T00:00:00"/>
    <d v="2023-04-02T00:00:00"/>
    <x v="1"/>
    <x v="1"/>
    <n v="21.73"/>
    <x v="0"/>
    <x v="0"/>
    <x v="0"/>
    <n v="95.14"/>
    <n v="584.35"/>
  </r>
  <r>
    <x v="216"/>
    <x v="1"/>
    <x v="4"/>
    <n v="4594.76"/>
    <n v="0.33"/>
    <n v="7"/>
    <d v="2023-12-25T00:00:00"/>
    <d v="2023-12-31T00:00:00"/>
    <x v="2"/>
    <x v="1"/>
    <n v="509.07"/>
    <x v="5"/>
    <x v="0"/>
    <x v="10"/>
    <n v="4085.69"/>
    <n v="32163.32"/>
  </r>
  <r>
    <x v="217"/>
    <x v="2"/>
    <x v="0"/>
    <n v="1593.82"/>
    <n v="0.22"/>
    <n v="7"/>
    <d v="2024-01-15T00:00:00"/>
    <d v="2024-01-17T00:00:00"/>
    <x v="1"/>
    <x v="1"/>
    <n v="369.28"/>
    <x v="3"/>
    <x v="1"/>
    <x v="6"/>
    <n v="1224.54"/>
    <n v="11156.74"/>
  </r>
  <r>
    <x v="218"/>
    <x v="1"/>
    <x v="0"/>
    <n v="1185.3399999999999"/>
    <n v="7.0000000000000007E-2"/>
    <n v="1"/>
    <d v="2023-06-16T00:00:00"/>
    <d v="2023-06-23T00:00:00"/>
    <x v="0"/>
    <x v="2"/>
    <n v="110.39"/>
    <x v="1"/>
    <x v="0"/>
    <x v="9"/>
    <n v="1074.9499999999998"/>
    <n v="1185.3399999999999"/>
  </r>
  <r>
    <x v="219"/>
    <x v="0"/>
    <x v="1"/>
    <n v="3522.56"/>
    <n v="0.26"/>
    <n v="6"/>
    <d v="2024-11-22T00:00:00"/>
    <d v="2024-11-29T00:00:00"/>
    <x v="2"/>
    <x v="1"/>
    <n v="700.49"/>
    <x v="5"/>
    <x v="1"/>
    <x v="11"/>
    <n v="2822.0699999999997"/>
    <n v="21135.360000000001"/>
  </r>
  <r>
    <x v="220"/>
    <x v="0"/>
    <x v="4"/>
    <n v="4281.67"/>
    <n v="0.47"/>
    <n v="4"/>
    <d v="2024-09-07T00:00:00"/>
    <d v="2024-09-12T00:00:00"/>
    <x v="2"/>
    <x v="1"/>
    <n v="909.46"/>
    <x v="5"/>
    <x v="1"/>
    <x v="7"/>
    <n v="3372.21"/>
    <n v="17126.68"/>
  </r>
  <r>
    <x v="221"/>
    <x v="0"/>
    <x v="0"/>
    <n v="3198.17"/>
    <n v="0.27"/>
    <n v="2"/>
    <d v="2024-07-23T00:00:00"/>
    <d v="2024-07-27T00:00:00"/>
    <x v="1"/>
    <x v="0"/>
    <n v="930.63"/>
    <x v="0"/>
    <x v="1"/>
    <x v="4"/>
    <n v="2267.54"/>
    <n v="6396.34"/>
  </r>
  <r>
    <x v="222"/>
    <x v="3"/>
    <x v="1"/>
    <n v="1346.97"/>
    <n v="0.06"/>
    <n v="6"/>
    <d v="2023-07-23T00:00:00"/>
    <d v="2023-07-27T00:00:00"/>
    <x v="1"/>
    <x v="1"/>
    <n v="270.37"/>
    <x v="5"/>
    <x v="0"/>
    <x v="4"/>
    <n v="1076.5999999999999"/>
    <n v="8081.82"/>
  </r>
  <r>
    <x v="223"/>
    <x v="1"/>
    <x v="4"/>
    <n v="4322.0200000000004"/>
    <n v="0.41"/>
    <n v="7"/>
    <d v="2023-05-06T00:00:00"/>
    <d v="2023-05-10T00:00:00"/>
    <x v="2"/>
    <x v="2"/>
    <n v="740.19"/>
    <x v="0"/>
    <x v="0"/>
    <x v="5"/>
    <n v="3581.8300000000004"/>
    <n v="30254.140000000003"/>
  </r>
  <r>
    <x v="224"/>
    <x v="3"/>
    <x v="2"/>
    <n v="2601.09"/>
    <n v="0.11"/>
    <n v="2"/>
    <d v="2024-04-09T00:00:00"/>
    <d v="2024-04-11T00:00:00"/>
    <x v="2"/>
    <x v="1"/>
    <n v="385.44"/>
    <x v="4"/>
    <x v="1"/>
    <x v="3"/>
    <n v="2215.65"/>
    <n v="5202.18"/>
  </r>
  <r>
    <x v="225"/>
    <x v="3"/>
    <x v="3"/>
    <n v="1967.83"/>
    <n v="0.19"/>
    <n v="2"/>
    <d v="2023-12-11T00:00:00"/>
    <d v="2023-12-13T00:00:00"/>
    <x v="1"/>
    <x v="1"/>
    <n v="150.44999999999999"/>
    <x v="5"/>
    <x v="0"/>
    <x v="10"/>
    <n v="1817.3799999999999"/>
    <n v="3935.66"/>
  </r>
  <r>
    <x v="226"/>
    <x v="2"/>
    <x v="1"/>
    <n v="3063.16"/>
    <n v="0.21"/>
    <n v="7"/>
    <d v="2024-10-30T00:00:00"/>
    <d v="2024-11-04T00:00:00"/>
    <x v="1"/>
    <x v="0"/>
    <n v="706.04"/>
    <x v="2"/>
    <x v="1"/>
    <x v="2"/>
    <n v="2357.12"/>
    <n v="21442.12"/>
  </r>
  <r>
    <x v="227"/>
    <x v="3"/>
    <x v="3"/>
    <n v="3533"/>
    <n v="0.17"/>
    <n v="9"/>
    <d v="2024-03-01T00:00:00"/>
    <d v="2024-03-08T00:00:00"/>
    <x v="2"/>
    <x v="2"/>
    <n v="394.98"/>
    <x v="3"/>
    <x v="1"/>
    <x v="0"/>
    <n v="3138.02"/>
    <n v="31797"/>
  </r>
  <r>
    <x v="228"/>
    <x v="2"/>
    <x v="2"/>
    <n v="3009.77"/>
    <n v="0.2"/>
    <n v="3"/>
    <d v="2024-06-23T00:00:00"/>
    <d v="2024-06-29T00:00:00"/>
    <x v="0"/>
    <x v="2"/>
    <n v="385.71"/>
    <x v="5"/>
    <x v="1"/>
    <x v="9"/>
    <n v="2624.06"/>
    <n v="9029.31"/>
  </r>
  <r>
    <x v="229"/>
    <x v="2"/>
    <x v="0"/>
    <n v="4609.2"/>
    <n v="0.4"/>
    <n v="3"/>
    <d v="2023-07-30T00:00:00"/>
    <d v="2023-08-06T00:00:00"/>
    <x v="1"/>
    <x v="1"/>
    <n v="244.12"/>
    <x v="5"/>
    <x v="0"/>
    <x v="4"/>
    <n v="4365.08"/>
    <n v="13827.599999999999"/>
  </r>
  <r>
    <x v="230"/>
    <x v="3"/>
    <x v="0"/>
    <n v="3177.29"/>
    <n v="0.11"/>
    <n v="8"/>
    <d v="2023-09-23T00:00:00"/>
    <d v="2023-09-27T00:00:00"/>
    <x v="1"/>
    <x v="2"/>
    <n v="682.33"/>
    <x v="4"/>
    <x v="0"/>
    <x v="7"/>
    <n v="2494.96"/>
    <n v="25418.32"/>
  </r>
  <r>
    <x v="231"/>
    <x v="1"/>
    <x v="4"/>
    <n v="4405.05"/>
    <n v="0.24"/>
    <n v="2"/>
    <d v="2023-09-24T00:00:00"/>
    <d v="2023-10-01T00:00:00"/>
    <x v="1"/>
    <x v="1"/>
    <n v="1055.96"/>
    <x v="0"/>
    <x v="0"/>
    <x v="7"/>
    <n v="3349.09"/>
    <n v="8810.1"/>
  </r>
  <r>
    <x v="232"/>
    <x v="1"/>
    <x v="1"/>
    <n v="2976.1"/>
    <n v="0.01"/>
    <n v="9"/>
    <d v="2023-09-11T00:00:00"/>
    <d v="2023-09-18T00:00:00"/>
    <x v="2"/>
    <x v="0"/>
    <n v="219.01"/>
    <x v="0"/>
    <x v="0"/>
    <x v="7"/>
    <n v="2757.09"/>
    <n v="26784.899999999998"/>
  </r>
  <r>
    <x v="233"/>
    <x v="1"/>
    <x v="1"/>
    <n v="1715.43"/>
    <n v="0.25"/>
    <n v="7"/>
    <d v="2023-07-07T00:00:00"/>
    <d v="2023-07-14T00:00:00"/>
    <x v="2"/>
    <x v="2"/>
    <n v="144.54"/>
    <x v="0"/>
    <x v="0"/>
    <x v="4"/>
    <n v="1570.89"/>
    <n v="12008.01"/>
  </r>
  <r>
    <x v="234"/>
    <x v="1"/>
    <x v="4"/>
    <n v="2708.25"/>
    <n v="0.06"/>
    <n v="8"/>
    <d v="2023-01-30T00:00:00"/>
    <d v="2023-02-05T00:00:00"/>
    <x v="2"/>
    <x v="1"/>
    <n v="692.61"/>
    <x v="0"/>
    <x v="0"/>
    <x v="6"/>
    <n v="2015.6399999999999"/>
    <n v="21666"/>
  </r>
  <r>
    <x v="235"/>
    <x v="1"/>
    <x v="3"/>
    <n v="523.04999999999995"/>
    <n v="0.14000000000000001"/>
    <n v="9"/>
    <d v="2023-11-01T00:00:00"/>
    <d v="2023-11-04T00:00:00"/>
    <x v="1"/>
    <x v="0"/>
    <n v="122.23"/>
    <x v="3"/>
    <x v="0"/>
    <x v="11"/>
    <n v="400.81999999999994"/>
    <n v="4707.45"/>
  </r>
  <r>
    <x v="236"/>
    <x v="3"/>
    <x v="0"/>
    <n v="1227.8599999999999"/>
    <n v="0.16"/>
    <n v="3"/>
    <d v="2024-03-28T00:00:00"/>
    <d v="2024-03-30T00:00:00"/>
    <x v="1"/>
    <x v="0"/>
    <n v="99.39"/>
    <x v="4"/>
    <x v="1"/>
    <x v="0"/>
    <n v="1128.4699999999998"/>
    <n v="3683.58"/>
  </r>
  <r>
    <x v="237"/>
    <x v="3"/>
    <x v="0"/>
    <n v="3854.54"/>
    <n v="0.04"/>
    <n v="6"/>
    <d v="2024-11-30T00:00:00"/>
    <d v="2024-12-01T00:00:00"/>
    <x v="0"/>
    <x v="1"/>
    <n v="600.08000000000004"/>
    <x v="3"/>
    <x v="1"/>
    <x v="11"/>
    <n v="3254.46"/>
    <n v="23127.239999999998"/>
  </r>
  <r>
    <x v="238"/>
    <x v="0"/>
    <x v="1"/>
    <n v="3341.23"/>
    <n v="0.18"/>
    <n v="8"/>
    <d v="2024-11-29T00:00:00"/>
    <d v="2024-11-30T00:00:00"/>
    <x v="2"/>
    <x v="0"/>
    <n v="427.47"/>
    <x v="1"/>
    <x v="1"/>
    <x v="11"/>
    <n v="2913.76"/>
    <n v="26729.84"/>
  </r>
  <r>
    <x v="239"/>
    <x v="1"/>
    <x v="1"/>
    <n v="915.94"/>
    <n v="0.25"/>
    <n v="1"/>
    <d v="2024-10-06T00:00:00"/>
    <d v="2024-10-07T00:00:00"/>
    <x v="2"/>
    <x v="0"/>
    <n v="83.32"/>
    <x v="0"/>
    <x v="1"/>
    <x v="2"/>
    <n v="832.62000000000012"/>
    <n v="915.94"/>
  </r>
  <r>
    <x v="240"/>
    <x v="3"/>
    <x v="4"/>
    <n v="2246.27"/>
    <n v="0.22"/>
    <n v="6"/>
    <d v="2023-01-30T00:00:00"/>
    <d v="2023-02-06T00:00:00"/>
    <x v="1"/>
    <x v="1"/>
    <n v="358.48"/>
    <x v="0"/>
    <x v="0"/>
    <x v="6"/>
    <n v="1887.79"/>
    <n v="13477.619999999999"/>
  </r>
  <r>
    <x v="241"/>
    <x v="0"/>
    <x v="2"/>
    <n v="795.76"/>
    <n v="0.14000000000000001"/>
    <n v="3"/>
    <d v="2023-06-10T00:00:00"/>
    <d v="2023-06-15T00:00:00"/>
    <x v="1"/>
    <x v="2"/>
    <n v="209.28"/>
    <x v="0"/>
    <x v="0"/>
    <x v="9"/>
    <n v="586.48"/>
    <n v="2387.2799999999997"/>
  </r>
  <r>
    <x v="242"/>
    <x v="1"/>
    <x v="3"/>
    <n v="4293.51"/>
    <n v="0.15"/>
    <n v="8"/>
    <d v="2024-10-11T00:00:00"/>
    <d v="2024-10-14T00:00:00"/>
    <x v="0"/>
    <x v="2"/>
    <n v="1090.8399999999999"/>
    <x v="4"/>
    <x v="1"/>
    <x v="2"/>
    <n v="3202.67"/>
    <n v="34348.080000000002"/>
  </r>
  <r>
    <x v="243"/>
    <x v="2"/>
    <x v="2"/>
    <n v="634.92999999999995"/>
    <n v="0.32"/>
    <n v="9"/>
    <d v="2024-02-27T00:00:00"/>
    <d v="2024-02-29T00:00:00"/>
    <x v="1"/>
    <x v="0"/>
    <n v="124.78"/>
    <x v="3"/>
    <x v="1"/>
    <x v="8"/>
    <n v="510.15"/>
    <n v="5714.37"/>
  </r>
  <r>
    <x v="244"/>
    <x v="0"/>
    <x v="2"/>
    <n v="3305.75"/>
    <n v="0.36"/>
    <n v="5"/>
    <d v="2023-12-13T00:00:00"/>
    <d v="2023-12-18T00:00:00"/>
    <x v="1"/>
    <x v="1"/>
    <n v="627.83000000000004"/>
    <x v="4"/>
    <x v="0"/>
    <x v="10"/>
    <n v="2677.92"/>
    <n v="16528.75"/>
  </r>
  <r>
    <x v="245"/>
    <x v="3"/>
    <x v="1"/>
    <n v="3074.3"/>
    <n v="0.28999999999999998"/>
    <n v="2"/>
    <d v="2024-07-31T00:00:00"/>
    <d v="2024-08-04T00:00:00"/>
    <x v="1"/>
    <x v="2"/>
    <n v="656.86"/>
    <x v="0"/>
    <x v="1"/>
    <x v="4"/>
    <n v="2417.44"/>
    <n v="6148.6"/>
  </r>
  <r>
    <x v="246"/>
    <x v="2"/>
    <x v="1"/>
    <n v="2416.61"/>
    <n v="0.49"/>
    <n v="7"/>
    <d v="2023-08-10T00:00:00"/>
    <d v="2023-08-14T00:00:00"/>
    <x v="0"/>
    <x v="2"/>
    <n v="710.07"/>
    <x v="3"/>
    <x v="0"/>
    <x v="1"/>
    <n v="1706.54"/>
    <n v="16916.27"/>
  </r>
  <r>
    <x v="247"/>
    <x v="2"/>
    <x v="1"/>
    <n v="1463.35"/>
    <n v="0.47"/>
    <n v="6"/>
    <d v="2023-07-07T00:00:00"/>
    <d v="2023-07-14T00:00:00"/>
    <x v="0"/>
    <x v="0"/>
    <n v="374.36"/>
    <x v="3"/>
    <x v="0"/>
    <x v="4"/>
    <n v="1088.9899999999998"/>
    <n v="8780.0999999999985"/>
  </r>
  <r>
    <x v="248"/>
    <x v="2"/>
    <x v="2"/>
    <n v="2079.39"/>
    <n v="0.05"/>
    <n v="6"/>
    <d v="2024-02-29T00:00:00"/>
    <d v="2024-03-02T00:00:00"/>
    <x v="0"/>
    <x v="0"/>
    <n v="214.85"/>
    <x v="0"/>
    <x v="1"/>
    <x v="8"/>
    <n v="1864.54"/>
    <n v="12476.34"/>
  </r>
  <r>
    <x v="249"/>
    <x v="0"/>
    <x v="3"/>
    <n v="4051.32"/>
    <n v="0.13"/>
    <n v="1"/>
    <d v="2024-07-02T00:00:00"/>
    <d v="2024-07-09T00:00:00"/>
    <x v="0"/>
    <x v="2"/>
    <n v="675.38"/>
    <x v="4"/>
    <x v="1"/>
    <x v="4"/>
    <n v="3375.94"/>
    <n v="4051.32"/>
  </r>
  <r>
    <x v="250"/>
    <x v="3"/>
    <x v="1"/>
    <n v="3831.6"/>
    <n v="0.43"/>
    <n v="1"/>
    <d v="2024-05-25T00:00:00"/>
    <d v="2024-06-01T00:00:00"/>
    <x v="0"/>
    <x v="1"/>
    <n v="906.63"/>
    <x v="3"/>
    <x v="1"/>
    <x v="5"/>
    <n v="2924.97"/>
    <n v="3831.6"/>
  </r>
  <r>
    <x v="251"/>
    <x v="2"/>
    <x v="0"/>
    <n v="3720.16"/>
    <n v="0.01"/>
    <n v="6"/>
    <d v="2023-07-25T00:00:00"/>
    <d v="2023-07-31T00:00:00"/>
    <x v="2"/>
    <x v="1"/>
    <n v="974.82"/>
    <x v="0"/>
    <x v="0"/>
    <x v="4"/>
    <n v="2745.3399999999997"/>
    <n v="22320.959999999999"/>
  </r>
  <r>
    <x v="252"/>
    <x v="1"/>
    <x v="3"/>
    <n v="3774.14"/>
    <n v="0.3"/>
    <n v="6"/>
    <d v="2024-01-06T00:00:00"/>
    <d v="2024-01-08T00:00:00"/>
    <x v="1"/>
    <x v="0"/>
    <n v="268.47000000000003"/>
    <x v="3"/>
    <x v="1"/>
    <x v="6"/>
    <n v="3505.67"/>
    <n v="22644.84"/>
  </r>
  <r>
    <x v="253"/>
    <x v="2"/>
    <x v="0"/>
    <n v="805.04"/>
    <n v="0.48"/>
    <n v="4"/>
    <d v="2024-04-18T00:00:00"/>
    <d v="2024-04-19T00:00:00"/>
    <x v="0"/>
    <x v="2"/>
    <n v="179.9"/>
    <x v="1"/>
    <x v="1"/>
    <x v="3"/>
    <n v="625.14"/>
    <n v="3220.16"/>
  </r>
  <r>
    <x v="254"/>
    <x v="2"/>
    <x v="3"/>
    <n v="585.57000000000005"/>
    <n v="0.34"/>
    <n v="8"/>
    <d v="2024-01-27T00:00:00"/>
    <d v="2024-01-30T00:00:00"/>
    <x v="0"/>
    <x v="2"/>
    <n v="51.66"/>
    <x v="1"/>
    <x v="1"/>
    <x v="6"/>
    <n v="533.91000000000008"/>
    <n v="4684.5600000000004"/>
  </r>
  <r>
    <x v="255"/>
    <x v="0"/>
    <x v="1"/>
    <n v="4321.34"/>
    <n v="0.05"/>
    <n v="9"/>
    <d v="2024-04-23T00:00:00"/>
    <d v="2024-04-24T00:00:00"/>
    <x v="0"/>
    <x v="0"/>
    <n v="330.56"/>
    <x v="0"/>
    <x v="1"/>
    <x v="3"/>
    <n v="3990.78"/>
    <n v="38892.06"/>
  </r>
  <r>
    <x v="256"/>
    <x v="0"/>
    <x v="4"/>
    <n v="4202.16"/>
    <n v="0.37"/>
    <n v="6"/>
    <d v="2024-05-23T00:00:00"/>
    <d v="2024-05-30T00:00:00"/>
    <x v="0"/>
    <x v="0"/>
    <n v="1096.27"/>
    <x v="4"/>
    <x v="1"/>
    <x v="5"/>
    <n v="3105.89"/>
    <n v="25212.959999999999"/>
  </r>
  <r>
    <x v="257"/>
    <x v="3"/>
    <x v="1"/>
    <n v="3438.46"/>
    <n v="0.19"/>
    <n v="8"/>
    <d v="2023-02-26T00:00:00"/>
    <d v="2023-03-01T00:00:00"/>
    <x v="1"/>
    <x v="2"/>
    <n v="848.11"/>
    <x v="2"/>
    <x v="0"/>
    <x v="8"/>
    <n v="2590.35"/>
    <n v="27507.68"/>
  </r>
  <r>
    <x v="258"/>
    <x v="1"/>
    <x v="2"/>
    <n v="3068.94"/>
    <n v="0.46"/>
    <n v="8"/>
    <d v="2023-03-08T00:00:00"/>
    <d v="2023-03-13T00:00:00"/>
    <x v="1"/>
    <x v="1"/>
    <n v="726.26"/>
    <x v="1"/>
    <x v="0"/>
    <x v="0"/>
    <n v="2342.6800000000003"/>
    <n v="24551.52"/>
  </r>
  <r>
    <x v="259"/>
    <x v="0"/>
    <x v="2"/>
    <n v="1897.67"/>
    <n v="0.14000000000000001"/>
    <n v="2"/>
    <d v="2023-01-28T00:00:00"/>
    <d v="2023-02-02T00:00:00"/>
    <x v="2"/>
    <x v="0"/>
    <n v="106.36"/>
    <x v="2"/>
    <x v="0"/>
    <x v="6"/>
    <n v="1791.3100000000002"/>
    <n v="3795.34"/>
  </r>
  <r>
    <x v="260"/>
    <x v="2"/>
    <x v="3"/>
    <n v="1198"/>
    <n v="0.24"/>
    <n v="4"/>
    <d v="2024-10-15T00:00:00"/>
    <d v="2024-10-22T00:00:00"/>
    <x v="1"/>
    <x v="1"/>
    <n v="136.83000000000001"/>
    <x v="0"/>
    <x v="1"/>
    <x v="2"/>
    <n v="1061.17"/>
    <n v="4792"/>
  </r>
  <r>
    <x v="261"/>
    <x v="3"/>
    <x v="2"/>
    <n v="3371.52"/>
    <n v="0.37"/>
    <n v="1"/>
    <d v="2024-10-12T00:00:00"/>
    <d v="2024-10-18T00:00:00"/>
    <x v="0"/>
    <x v="1"/>
    <n v="531.95000000000005"/>
    <x v="4"/>
    <x v="1"/>
    <x v="2"/>
    <n v="2839.5699999999997"/>
    <n v="3371.52"/>
  </r>
  <r>
    <x v="262"/>
    <x v="2"/>
    <x v="1"/>
    <n v="4573.87"/>
    <n v="0.13"/>
    <n v="1"/>
    <d v="2023-08-20T00:00:00"/>
    <d v="2023-08-23T00:00:00"/>
    <x v="0"/>
    <x v="2"/>
    <n v="1235"/>
    <x v="4"/>
    <x v="0"/>
    <x v="1"/>
    <n v="3338.87"/>
    <n v="4573.87"/>
  </r>
  <r>
    <x v="263"/>
    <x v="2"/>
    <x v="0"/>
    <n v="2241.2800000000002"/>
    <n v="0.09"/>
    <n v="6"/>
    <d v="2023-04-17T00:00:00"/>
    <d v="2023-04-22T00:00:00"/>
    <x v="0"/>
    <x v="1"/>
    <n v="405.21"/>
    <x v="2"/>
    <x v="0"/>
    <x v="3"/>
    <n v="1836.0700000000002"/>
    <n v="13447.68"/>
  </r>
  <r>
    <x v="264"/>
    <x v="0"/>
    <x v="1"/>
    <n v="1585.74"/>
    <n v="0"/>
    <n v="7"/>
    <d v="2023-05-17T00:00:00"/>
    <d v="2023-05-20T00:00:00"/>
    <x v="0"/>
    <x v="1"/>
    <n v="276.95999999999998"/>
    <x v="3"/>
    <x v="0"/>
    <x v="5"/>
    <n v="1308.78"/>
    <n v="11100.18"/>
  </r>
  <r>
    <x v="265"/>
    <x v="3"/>
    <x v="3"/>
    <n v="1426.63"/>
    <n v="0.24"/>
    <n v="5"/>
    <d v="2024-01-13T00:00:00"/>
    <d v="2024-01-20T00:00:00"/>
    <x v="1"/>
    <x v="2"/>
    <n v="72.98"/>
    <x v="4"/>
    <x v="1"/>
    <x v="6"/>
    <n v="1353.65"/>
    <n v="7133.1500000000005"/>
  </r>
  <r>
    <x v="266"/>
    <x v="1"/>
    <x v="2"/>
    <n v="216.16"/>
    <n v="0.46"/>
    <n v="8"/>
    <d v="2024-11-06T00:00:00"/>
    <d v="2024-11-12T00:00:00"/>
    <x v="1"/>
    <x v="0"/>
    <n v="55.65"/>
    <x v="2"/>
    <x v="1"/>
    <x v="11"/>
    <n v="160.51"/>
    <n v="1729.28"/>
  </r>
  <r>
    <x v="267"/>
    <x v="1"/>
    <x v="0"/>
    <n v="2649.55"/>
    <n v="0.14000000000000001"/>
    <n v="9"/>
    <d v="2024-10-20T00:00:00"/>
    <d v="2024-10-26T00:00:00"/>
    <x v="2"/>
    <x v="1"/>
    <n v="520.04"/>
    <x v="1"/>
    <x v="1"/>
    <x v="2"/>
    <n v="2129.5100000000002"/>
    <n v="23845.95"/>
  </r>
  <r>
    <x v="268"/>
    <x v="0"/>
    <x v="4"/>
    <n v="4942.3599999999997"/>
    <n v="0.02"/>
    <n v="4"/>
    <d v="2024-01-26T00:00:00"/>
    <d v="2024-02-01T00:00:00"/>
    <x v="1"/>
    <x v="0"/>
    <n v="705.97"/>
    <x v="3"/>
    <x v="1"/>
    <x v="6"/>
    <n v="4236.3899999999994"/>
    <n v="19769.439999999999"/>
  </r>
  <r>
    <x v="269"/>
    <x v="0"/>
    <x v="0"/>
    <n v="4094.66"/>
    <n v="0.31"/>
    <n v="1"/>
    <d v="2024-11-21T00:00:00"/>
    <d v="2024-11-26T00:00:00"/>
    <x v="0"/>
    <x v="2"/>
    <n v="369.04"/>
    <x v="4"/>
    <x v="1"/>
    <x v="11"/>
    <n v="3725.62"/>
    <n v="4094.66"/>
  </r>
  <r>
    <x v="270"/>
    <x v="3"/>
    <x v="0"/>
    <n v="4497.63"/>
    <n v="0.03"/>
    <n v="6"/>
    <d v="2024-08-21T00:00:00"/>
    <d v="2024-08-27T00:00:00"/>
    <x v="0"/>
    <x v="2"/>
    <n v="696.38"/>
    <x v="5"/>
    <x v="1"/>
    <x v="1"/>
    <n v="3801.25"/>
    <n v="26985.78"/>
  </r>
  <r>
    <x v="271"/>
    <x v="1"/>
    <x v="1"/>
    <n v="3143.7"/>
    <n v="0.25"/>
    <n v="1"/>
    <d v="2023-03-17T00:00:00"/>
    <d v="2023-03-21T00:00:00"/>
    <x v="1"/>
    <x v="2"/>
    <n v="344.8"/>
    <x v="1"/>
    <x v="0"/>
    <x v="0"/>
    <n v="2798.8999999999996"/>
    <n v="3143.7"/>
  </r>
  <r>
    <x v="272"/>
    <x v="1"/>
    <x v="4"/>
    <n v="2459.09"/>
    <n v="0.19"/>
    <n v="2"/>
    <d v="2024-03-30T00:00:00"/>
    <d v="2024-04-06T00:00:00"/>
    <x v="2"/>
    <x v="2"/>
    <n v="399.72"/>
    <x v="3"/>
    <x v="1"/>
    <x v="0"/>
    <n v="2059.37"/>
    <n v="4918.18"/>
  </r>
  <r>
    <x v="273"/>
    <x v="1"/>
    <x v="3"/>
    <n v="4953.24"/>
    <n v="0.24"/>
    <n v="4"/>
    <d v="2023-12-11T00:00:00"/>
    <d v="2023-12-13T00:00:00"/>
    <x v="2"/>
    <x v="2"/>
    <n v="627.20000000000005"/>
    <x v="2"/>
    <x v="0"/>
    <x v="10"/>
    <n v="4326.04"/>
    <n v="19812.96"/>
  </r>
  <r>
    <x v="274"/>
    <x v="2"/>
    <x v="3"/>
    <n v="2291.09"/>
    <n v="0.08"/>
    <n v="4"/>
    <d v="2024-08-12T00:00:00"/>
    <d v="2024-08-17T00:00:00"/>
    <x v="1"/>
    <x v="0"/>
    <n v="139.74"/>
    <x v="4"/>
    <x v="1"/>
    <x v="1"/>
    <n v="2151.3500000000004"/>
    <n v="9164.36"/>
  </r>
  <r>
    <x v="275"/>
    <x v="1"/>
    <x v="0"/>
    <n v="4592.47"/>
    <n v="0.05"/>
    <n v="6"/>
    <d v="2024-07-23T00:00:00"/>
    <d v="2024-07-28T00:00:00"/>
    <x v="1"/>
    <x v="0"/>
    <n v="1369.07"/>
    <x v="1"/>
    <x v="1"/>
    <x v="4"/>
    <n v="3223.4000000000005"/>
    <n v="27554.82"/>
  </r>
  <r>
    <x v="276"/>
    <x v="2"/>
    <x v="0"/>
    <n v="3833.04"/>
    <n v="0.37"/>
    <n v="8"/>
    <d v="2024-12-15T00:00:00"/>
    <d v="2024-12-19T00:00:00"/>
    <x v="1"/>
    <x v="2"/>
    <n v="620.79"/>
    <x v="2"/>
    <x v="1"/>
    <x v="10"/>
    <n v="3212.25"/>
    <n v="30664.32"/>
  </r>
  <r>
    <x v="277"/>
    <x v="3"/>
    <x v="2"/>
    <n v="1721.79"/>
    <n v="0.12"/>
    <n v="3"/>
    <d v="2024-04-03T00:00:00"/>
    <d v="2024-04-04T00:00:00"/>
    <x v="0"/>
    <x v="1"/>
    <n v="436.28"/>
    <x v="2"/>
    <x v="1"/>
    <x v="3"/>
    <n v="1285.51"/>
    <n v="5165.37"/>
  </r>
  <r>
    <x v="278"/>
    <x v="2"/>
    <x v="4"/>
    <n v="2565"/>
    <n v="0.4"/>
    <n v="6"/>
    <d v="2023-12-29T00:00:00"/>
    <d v="2024-01-02T00:00:00"/>
    <x v="1"/>
    <x v="2"/>
    <n v="202.72"/>
    <x v="5"/>
    <x v="0"/>
    <x v="10"/>
    <n v="2362.2800000000002"/>
    <n v="15390"/>
  </r>
  <r>
    <x v="279"/>
    <x v="3"/>
    <x v="0"/>
    <n v="1983.21"/>
    <n v="0.38"/>
    <n v="3"/>
    <d v="2024-07-27T00:00:00"/>
    <d v="2024-08-01T00:00:00"/>
    <x v="1"/>
    <x v="2"/>
    <n v="400.98"/>
    <x v="1"/>
    <x v="1"/>
    <x v="4"/>
    <n v="1582.23"/>
    <n v="5949.63"/>
  </r>
  <r>
    <x v="280"/>
    <x v="1"/>
    <x v="2"/>
    <n v="767.49"/>
    <n v="0.1"/>
    <n v="2"/>
    <d v="2023-05-23T00:00:00"/>
    <d v="2023-05-27T00:00:00"/>
    <x v="2"/>
    <x v="1"/>
    <n v="139.09"/>
    <x v="5"/>
    <x v="0"/>
    <x v="5"/>
    <n v="628.4"/>
    <n v="1534.98"/>
  </r>
  <r>
    <x v="281"/>
    <x v="1"/>
    <x v="4"/>
    <n v="1848.16"/>
    <n v="0.45"/>
    <n v="4"/>
    <d v="2024-08-01T00:00:00"/>
    <d v="2024-08-05T00:00:00"/>
    <x v="2"/>
    <x v="1"/>
    <n v="533.01"/>
    <x v="4"/>
    <x v="1"/>
    <x v="1"/>
    <n v="1315.15"/>
    <n v="7392.64"/>
  </r>
  <r>
    <x v="282"/>
    <x v="3"/>
    <x v="3"/>
    <n v="4455.97"/>
    <n v="0.08"/>
    <n v="4"/>
    <d v="2024-09-29T00:00:00"/>
    <d v="2024-10-05T00:00:00"/>
    <x v="0"/>
    <x v="2"/>
    <n v="1118.01"/>
    <x v="3"/>
    <x v="1"/>
    <x v="7"/>
    <n v="3337.96"/>
    <n v="17823.88"/>
  </r>
  <r>
    <x v="283"/>
    <x v="0"/>
    <x v="2"/>
    <n v="3787.91"/>
    <n v="0.4"/>
    <n v="2"/>
    <d v="2023-05-25T00:00:00"/>
    <d v="2023-05-29T00:00:00"/>
    <x v="2"/>
    <x v="2"/>
    <n v="580.76"/>
    <x v="2"/>
    <x v="0"/>
    <x v="5"/>
    <n v="3207.1499999999996"/>
    <n v="7575.82"/>
  </r>
  <r>
    <x v="284"/>
    <x v="3"/>
    <x v="4"/>
    <n v="1460.15"/>
    <n v="0.21"/>
    <n v="3"/>
    <d v="2024-01-04T00:00:00"/>
    <d v="2024-01-11T00:00:00"/>
    <x v="2"/>
    <x v="1"/>
    <n v="362.96"/>
    <x v="5"/>
    <x v="1"/>
    <x v="6"/>
    <n v="1097.19"/>
    <n v="4380.4500000000007"/>
  </r>
  <r>
    <x v="285"/>
    <x v="0"/>
    <x v="2"/>
    <n v="1902.78"/>
    <n v="0.09"/>
    <n v="9"/>
    <d v="2024-03-03T00:00:00"/>
    <d v="2024-03-06T00:00:00"/>
    <x v="1"/>
    <x v="1"/>
    <n v="289.24"/>
    <x v="2"/>
    <x v="1"/>
    <x v="0"/>
    <n v="1613.54"/>
    <n v="17125.02"/>
  </r>
  <r>
    <x v="286"/>
    <x v="2"/>
    <x v="0"/>
    <n v="3120.53"/>
    <n v="0.47"/>
    <n v="9"/>
    <d v="2024-12-15T00:00:00"/>
    <d v="2024-12-19T00:00:00"/>
    <x v="2"/>
    <x v="2"/>
    <n v="749.57"/>
    <x v="1"/>
    <x v="1"/>
    <x v="10"/>
    <n v="2370.96"/>
    <n v="28084.77"/>
  </r>
  <r>
    <x v="287"/>
    <x v="2"/>
    <x v="1"/>
    <n v="2139.09"/>
    <n v="0.48"/>
    <n v="7"/>
    <d v="2023-09-10T00:00:00"/>
    <d v="2023-09-14T00:00:00"/>
    <x v="2"/>
    <x v="2"/>
    <n v="262.82"/>
    <x v="2"/>
    <x v="0"/>
    <x v="7"/>
    <n v="1876.2700000000002"/>
    <n v="14973.630000000001"/>
  </r>
  <r>
    <x v="288"/>
    <x v="2"/>
    <x v="3"/>
    <n v="2564.92"/>
    <n v="0.26"/>
    <n v="2"/>
    <d v="2024-09-13T00:00:00"/>
    <d v="2024-09-20T00:00:00"/>
    <x v="2"/>
    <x v="1"/>
    <n v="367.39"/>
    <x v="5"/>
    <x v="1"/>
    <x v="7"/>
    <n v="2197.5300000000002"/>
    <n v="5129.84"/>
  </r>
  <r>
    <x v="289"/>
    <x v="1"/>
    <x v="0"/>
    <n v="3521.03"/>
    <n v="0.23"/>
    <n v="5"/>
    <d v="2023-05-28T00:00:00"/>
    <d v="2023-06-04T00:00:00"/>
    <x v="2"/>
    <x v="2"/>
    <n v="709.19"/>
    <x v="1"/>
    <x v="0"/>
    <x v="5"/>
    <n v="2811.84"/>
    <n v="17605.150000000001"/>
  </r>
  <r>
    <x v="290"/>
    <x v="2"/>
    <x v="0"/>
    <n v="2389.5300000000002"/>
    <n v="0.45"/>
    <n v="8"/>
    <d v="2023-05-07T00:00:00"/>
    <d v="2023-05-12T00:00:00"/>
    <x v="2"/>
    <x v="0"/>
    <n v="442.59"/>
    <x v="0"/>
    <x v="0"/>
    <x v="5"/>
    <n v="1946.9400000000003"/>
    <n v="19116.240000000002"/>
  </r>
  <r>
    <x v="291"/>
    <x v="0"/>
    <x v="4"/>
    <n v="1035.75"/>
    <n v="0.3"/>
    <n v="1"/>
    <d v="2023-12-18T00:00:00"/>
    <d v="2023-12-21T00:00:00"/>
    <x v="2"/>
    <x v="2"/>
    <n v="154.19"/>
    <x v="5"/>
    <x v="0"/>
    <x v="10"/>
    <n v="881.56"/>
    <n v="1035.75"/>
  </r>
  <r>
    <x v="292"/>
    <x v="2"/>
    <x v="2"/>
    <n v="2650.81"/>
    <n v="0.13"/>
    <n v="1"/>
    <d v="2023-05-01T00:00:00"/>
    <d v="2023-05-02T00:00:00"/>
    <x v="2"/>
    <x v="1"/>
    <n v="753.91"/>
    <x v="5"/>
    <x v="0"/>
    <x v="5"/>
    <n v="1896.9"/>
    <n v="2650.81"/>
  </r>
  <r>
    <x v="293"/>
    <x v="3"/>
    <x v="3"/>
    <n v="1844.98"/>
    <n v="0.21"/>
    <n v="6"/>
    <d v="2024-01-09T00:00:00"/>
    <d v="2024-01-12T00:00:00"/>
    <x v="2"/>
    <x v="0"/>
    <n v="324.74"/>
    <x v="2"/>
    <x v="1"/>
    <x v="6"/>
    <n v="1520.24"/>
    <n v="11069.880000000001"/>
  </r>
  <r>
    <x v="294"/>
    <x v="3"/>
    <x v="0"/>
    <n v="1524.6"/>
    <n v="0.42"/>
    <n v="7"/>
    <d v="2023-12-07T00:00:00"/>
    <d v="2023-12-10T00:00:00"/>
    <x v="0"/>
    <x v="2"/>
    <n v="351.13"/>
    <x v="1"/>
    <x v="0"/>
    <x v="10"/>
    <n v="1173.4699999999998"/>
    <n v="10672.199999999999"/>
  </r>
  <r>
    <x v="295"/>
    <x v="1"/>
    <x v="4"/>
    <n v="1707.73"/>
    <n v="0.43"/>
    <n v="7"/>
    <d v="2023-01-31T00:00:00"/>
    <d v="2023-02-07T00:00:00"/>
    <x v="1"/>
    <x v="1"/>
    <n v="263.39999999999998"/>
    <x v="3"/>
    <x v="0"/>
    <x v="6"/>
    <n v="1444.33"/>
    <n v="11954.11"/>
  </r>
  <r>
    <x v="296"/>
    <x v="3"/>
    <x v="3"/>
    <n v="2251.11"/>
    <n v="0.47"/>
    <n v="3"/>
    <d v="2023-12-11T00:00:00"/>
    <d v="2023-12-18T00:00:00"/>
    <x v="2"/>
    <x v="0"/>
    <n v="519.6"/>
    <x v="2"/>
    <x v="0"/>
    <x v="10"/>
    <n v="1731.5100000000002"/>
    <n v="6753.33"/>
  </r>
  <r>
    <x v="297"/>
    <x v="0"/>
    <x v="2"/>
    <n v="4444.3999999999996"/>
    <n v="0.14000000000000001"/>
    <n v="4"/>
    <d v="2024-07-06T00:00:00"/>
    <d v="2024-07-09T00:00:00"/>
    <x v="1"/>
    <x v="1"/>
    <n v="1102.6300000000001"/>
    <x v="2"/>
    <x v="1"/>
    <x v="4"/>
    <n v="3341.7699999999995"/>
    <n v="17777.599999999999"/>
  </r>
  <r>
    <x v="298"/>
    <x v="2"/>
    <x v="0"/>
    <n v="3696.88"/>
    <n v="0.34"/>
    <n v="9"/>
    <d v="2023-07-23T00:00:00"/>
    <d v="2023-07-28T00:00:00"/>
    <x v="2"/>
    <x v="2"/>
    <n v="690.48"/>
    <x v="5"/>
    <x v="0"/>
    <x v="4"/>
    <n v="3006.4"/>
    <n v="33271.919999999998"/>
  </r>
  <r>
    <x v="299"/>
    <x v="1"/>
    <x v="0"/>
    <n v="3372.62"/>
    <n v="0.03"/>
    <n v="4"/>
    <d v="2024-01-07T00:00:00"/>
    <d v="2024-01-13T00:00:00"/>
    <x v="0"/>
    <x v="0"/>
    <n v="196.2"/>
    <x v="2"/>
    <x v="1"/>
    <x v="6"/>
    <n v="3176.42"/>
    <n v="13490.48"/>
  </r>
  <r>
    <x v="300"/>
    <x v="2"/>
    <x v="0"/>
    <n v="2409.1799999999998"/>
    <n v="0.36"/>
    <n v="5"/>
    <d v="2024-02-16T00:00:00"/>
    <d v="2024-02-18T00:00:00"/>
    <x v="2"/>
    <x v="2"/>
    <n v="424.14"/>
    <x v="2"/>
    <x v="1"/>
    <x v="8"/>
    <n v="1985.04"/>
    <n v="12045.9"/>
  </r>
  <r>
    <x v="301"/>
    <x v="2"/>
    <x v="3"/>
    <n v="108.97"/>
    <n v="0.28000000000000003"/>
    <n v="6"/>
    <d v="2024-07-14T00:00:00"/>
    <d v="2024-07-19T00:00:00"/>
    <x v="0"/>
    <x v="0"/>
    <n v="29.94"/>
    <x v="3"/>
    <x v="1"/>
    <x v="4"/>
    <n v="79.03"/>
    <n v="653.81999999999994"/>
  </r>
  <r>
    <x v="302"/>
    <x v="0"/>
    <x v="3"/>
    <n v="1768.7"/>
    <n v="0.12"/>
    <n v="7"/>
    <d v="2024-08-24T00:00:00"/>
    <d v="2024-08-31T00:00:00"/>
    <x v="2"/>
    <x v="2"/>
    <n v="125.52"/>
    <x v="0"/>
    <x v="1"/>
    <x v="1"/>
    <n v="1643.18"/>
    <n v="12380.9"/>
  </r>
  <r>
    <x v="303"/>
    <x v="3"/>
    <x v="3"/>
    <n v="4084.64"/>
    <n v="0.33"/>
    <n v="5"/>
    <d v="2023-08-16T00:00:00"/>
    <d v="2023-08-21T00:00:00"/>
    <x v="2"/>
    <x v="0"/>
    <n v="800.8"/>
    <x v="0"/>
    <x v="0"/>
    <x v="1"/>
    <n v="3283.84"/>
    <n v="20423.2"/>
  </r>
  <r>
    <x v="304"/>
    <x v="3"/>
    <x v="3"/>
    <n v="2002.04"/>
    <n v="7.0000000000000007E-2"/>
    <n v="7"/>
    <d v="2023-02-01T00:00:00"/>
    <d v="2023-02-02T00:00:00"/>
    <x v="1"/>
    <x v="1"/>
    <n v="117.22"/>
    <x v="0"/>
    <x v="0"/>
    <x v="8"/>
    <n v="1884.82"/>
    <n v="14014.279999999999"/>
  </r>
  <r>
    <x v="305"/>
    <x v="2"/>
    <x v="4"/>
    <n v="2862.71"/>
    <n v="0.17"/>
    <n v="2"/>
    <d v="2024-11-21T00:00:00"/>
    <d v="2024-11-27T00:00:00"/>
    <x v="2"/>
    <x v="2"/>
    <n v="491.84"/>
    <x v="0"/>
    <x v="1"/>
    <x v="11"/>
    <n v="2370.87"/>
    <n v="5725.42"/>
  </r>
  <r>
    <x v="306"/>
    <x v="1"/>
    <x v="1"/>
    <n v="1103.23"/>
    <n v="0.2"/>
    <n v="7"/>
    <d v="2023-12-12T00:00:00"/>
    <d v="2023-12-13T00:00:00"/>
    <x v="2"/>
    <x v="2"/>
    <n v="245.99"/>
    <x v="2"/>
    <x v="0"/>
    <x v="10"/>
    <n v="857.24"/>
    <n v="7722.6100000000006"/>
  </r>
  <r>
    <x v="307"/>
    <x v="3"/>
    <x v="4"/>
    <n v="4587.7"/>
    <n v="0.39"/>
    <n v="5"/>
    <d v="2023-07-16T00:00:00"/>
    <d v="2023-07-23T00:00:00"/>
    <x v="0"/>
    <x v="1"/>
    <n v="665.8"/>
    <x v="4"/>
    <x v="0"/>
    <x v="4"/>
    <n v="3921.8999999999996"/>
    <n v="22938.5"/>
  </r>
  <r>
    <x v="308"/>
    <x v="1"/>
    <x v="0"/>
    <n v="4623.54"/>
    <n v="0.15"/>
    <n v="5"/>
    <d v="2023-10-21T00:00:00"/>
    <d v="2023-10-22T00:00:00"/>
    <x v="1"/>
    <x v="2"/>
    <n v="362.88"/>
    <x v="1"/>
    <x v="0"/>
    <x v="2"/>
    <n v="4260.66"/>
    <n v="23117.7"/>
  </r>
  <r>
    <x v="309"/>
    <x v="3"/>
    <x v="4"/>
    <n v="815.74"/>
    <n v="0.02"/>
    <n v="6"/>
    <d v="2024-08-11T00:00:00"/>
    <d v="2024-08-13T00:00:00"/>
    <x v="2"/>
    <x v="0"/>
    <n v="234"/>
    <x v="4"/>
    <x v="1"/>
    <x v="1"/>
    <n v="581.74"/>
    <n v="4894.4400000000005"/>
  </r>
  <r>
    <x v="310"/>
    <x v="1"/>
    <x v="2"/>
    <n v="3648.38"/>
    <n v="0.09"/>
    <n v="9"/>
    <d v="2023-05-02T00:00:00"/>
    <d v="2023-05-05T00:00:00"/>
    <x v="1"/>
    <x v="1"/>
    <n v="1033.49"/>
    <x v="2"/>
    <x v="0"/>
    <x v="5"/>
    <n v="2614.8900000000003"/>
    <n v="32835.42"/>
  </r>
  <r>
    <x v="311"/>
    <x v="0"/>
    <x v="3"/>
    <n v="468.67"/>
    <n v="0.3"/>
    <n v="4"/>
    <d v="2024-09-27T00:00:00"/>
    <d v="2024-09-29T00:00:00"/>
    <x v="1"/>
    <x v="0"/>
    <n v="116.61"/>
    <x v="2"/>
    <x v="1"/>
    <x v="7"/>
    <n v="352.06"/>
    <n v="1874.68"/>
  </r>
  <r>
    <x v="312"/>
    <x v="1"/>
    <x v="2"/>
    <n v="3032.88"/>
    <n v="0.01"/>
    <n v="5"/>
    <d v="2024-01-10T00:00:00"/>
    <d v="2024-01-17T00:00:00"/>
    <x v="2"/>
    <x v="1"/>
    <n v="309.11"/>
    <x v="1"/>
    <x v="1"/>
    <x v="6"/>
    <n v="2723.77"/>
    <n v="15164.400000000001"/>
  </r>
  <r>
    <x v="313"/>
    <x v="0"/>
    <x v="2"/>
    <n v="975.4"/>
    <n v="0.4"/>
    <n v="5"/>
    <d v="2024-07-10T00:00:00"/>
    <d v="2024-07-13T00:00:00"/>
    <x v="2"/>
    <x v="0"/>
    <n v="237.24"/>
    <x v="0"/>
    <x v="1"/>
    <x v="4"/>
    <n v="738.16"/>
    <n v="4877"/>
  </r>
  <r>
    <x v="314"/>
    <x v="0"/>
    <x v="0"/>
    <n v="813.96"/>
    <n v="0.45"/>
    <n v="3"/>
    <d v="2023-01-16T00:00:00"/>
    <d v="2023-01-18T00:00:00"/>
    <x v="2"/>
    <x v="2"/>
    <n v="108.85"/>
    <x v="2"/>
    <x v="0"/>
    <x v="6"/>
    <n v="705.11"/>
    <n v="2441.88"/>
  </r>
  <r>
    <x v="315"/>
    <x v="1"/>
    <x v="3"/>
    <n v="120.19"/>
    <n v="0.25"/>
    <n v="3"/>
    <d v="2024-03-13T00:00:00"/>
    <d v="2024-03-19T00:00:00"/>
    <x v="2"/>
    <x v="0"/>
    <n v="24.31"/>
    <x v="5"/>
    <x v="1"/>
    <x v="0"/>
    <n v="95.88"/>
    <n v="360.57"/>
  </r>
  <r>
    <x v="316"/>
    <x v="0"/>
    <x v="2"/>
    <n v="4710.2"/>
    <n v="0.35"/>
    <n v="1"/>
    <d v="2023-12-15T00:00:00"/>
    <d v="2023-12-20T00:00:00"/>
    <x v="2"/>
    <x v="2"/>
    <n v="762.19"/>
    <x v="3"/>
    <x v="0"/>
    <x v="10"/>
    <n v="3948.0099999999998"/>
    <n v="4710.2"/>
  </r>
  <r>
    <x v="317"/>
    <x v="2"/>
    <x v="0"/>
    <n v="4163.34"/>
    <n v="0.23"/>
    <n v="4"/>
    <d v="2023-07-29T00:00:00"/>
    <d v="2023-08-03T00:00:00"/>
    <x v="1"/>
    <x v="1"/>
    <n v="468.81"/>
    <x v="3"/>
    <x v="0"/>
    <x v="4"/>
    <n v="3694.53"/>
    <n v="16653.36"/>
  </r>
  <r>
    <x v="318"/>
    <x v="0"/>
    <x v="3"/>
    <n v="479.63"/>
    <n v="0.15"/>
    <n v="9"/>
    <d v="2023-06-09T00:00:00"/>
    <d v="2023-06-12T00:00:00"/>
    <x v="0"/>
    <x v="0"/>
    <n v="102.29"/>
    <x v="1"/>
    <x v="0"/>
    <x v="9"/>
    <n v="377.34"/>
    <n v="4316.67"/>
  </r>
  <r>
    <x v="319"/>
    <x v="3"/>
    <x v="1"/>
    <n v="3036.94"/>
    <n v="0.08"/>
    <n v="2"/>
    <d v="2023-10-12T00:00:00"/>
    <d v="2023-10-15T00:00:00"/>
    <x v="1"/>
    <x v="0"/>
    <n v="697.79"/>
    <x v="5"/>
    <x v="0"/>
    <x v="2"/>
    <n v="2339.15"/>
    <n v="6073.88"/>
  </r>
  <r>
    <x v="320"/>
    <x v="1"/>
    <x v="0"/>
    <n v="1241.2"/>
    <n v="0.26"/>
    <n v="4"/>
    <d v="2023-02-21T00:00:00"/>
    <d v="2023-02-24T00:00:00"/>
    <x v="2"/>
    <x v="2"/>
    <n v="226"/>
    <x v="3"/>
    <x v="0"/>
    <x v="8"/>
    <n v="1015.2"/>
    <n v="4964.8"/>
  </r>
  <r>
    <x v="321"/>
    <x v="2"/>
    <x v="4"/>
    <n v="1393.68"/>
    <n v="0.46"/>
    <n v="9"/>
    <d v="2023-03-22T00:00:00"/>
    <d v="2023-03-29T00:00:00"/>
    <x v="1"/>
    <x v="1"/>
    <n v="126.14"/>
    <x v="4"/>
    <x v="0"/>
    <x v="0"/>
    <n v="1267.54"/>
    <n v="12543.12"/>
  </r>
  <r>
    <x v="322"/>
    <x v="1"/>
    <x v="3"/>
    <n v="4383.43"/>
    <n v="0.44"/>
    <n v="9"/>
    <d v="2024-01-16T00:00:00"/>
    <d v="2024-01-20T00:00:00"/>
    <x v="0"/>
    <x v="2"/>
    <n v="761.11"/>
    <x v="0"/>
    <x v="1"/>
    <x v="6"/>
    <n v="3622.32"/>
    <n v="39450.870000000003"/>
  </r>
  <r>
    <x v="323"/>
    <x v="3"/>
    <x v="2"/>
    <n v="660.2"/>
    <n v="0.46"/>
    <n v="8"/>
    <d v="2023-12-18T00:00:00"/>
    <d v="2023-12-19T00:00:00"/>
    <x v="1"/>
    <x v="1"/>
    <n v="159.93"/>
    <x v="4"/>
    <x v="0"/>
    <x v="10"/>
    <n v="500.27000000000004"/>
    <n v="5281.6"/>
  </r>
  <r>
    <x v="324"/>
    <x v="3"/>
    <x v="2"/>
    <n v="3047.3"/>
    <n v="0.48"/>
    <n v="2"/>
    <d v="2023-10-12T00:00:00"/>
    <d v="2023-10-16T00:00:00"/>
    <x v="2"/>
    <x v="2"/>
    <n v="797.25"/>
    <x v="4"/>
    <x v="0"/>
    <x v="2"/>
    <n v="2250.0500000000002"/>
    <n v="6094.6"/>
  </r>
  <r>
    <x v="325"/>
    <x v="3"/>
    <x v="4"/>
    <n v="2066.15"/>
    <n v="0.08"/>
    <n v="3"/>
    <d v="2024-05-04T00:00:00"/>
    <d v="2024-05-08T00:00:00"/>
    <x v="2"/>
    <x v="2"/>
    <n v="117.23"/>
    <x v="5"/>
    <x v="1"/>
    <x v="5"/>
    <n v="1948.92"/>
    <n v="6198.4500000000007"/>
  </r>
  <r>
    <x v="326"/>
    <x v="0"/>
    <x v="4"/>
    <n v="1034.92"/>
    <n v="7.0000000000000007E-2"/>
    <n v="6"/>
    <d v="2024-01-22T00:00:00"/>
    <d v="2024-01-27T00:00:00"/>
    <x v="2"/>
    <x v="2"/>
    <n v="100.03"/>
    <x v="5"/>
    <x v="1"/>
    <x v="6"/>
    <n v="934.8900000000001"/>
    <n v="6209.52"/>
  </r>
  <r>
    <x v="327"/>
    <x v="0"/>
    <x v="2"/>
    <n v="2314.4"/>
    <n v="0.21"/>
    <n v="2"/>
    <d v="2024-03-10T00:00:00"/>
    <d v="2024-03-16T00:00:00"/>
    <x v="0"/>
    <x v="0"/>
    <n v="653.86"/>
    <x v="0"/>
    <x v="1"/>
    <x v="0"/>
    <n v="1660.54"/>
    <n v="4628.8"/>
  </r>
  <r>
    <x v="328"/>
    <x v="1"/>
    <x v="3"/>
    <n v="4708.3999999999996"/>
    <n v="0.34"/>
    <n v="3"/>
    <d v="2024-08-02T00:00:00"/>
    <d v="2024-08-07T00:00:00"/>
    <x v="2"/>
    <x v="0"/>
    <n v="1155.56"/>
    <x v="1"/>
    <x v="1"/>
    <x v="1"/>
    <n v="3552.8399999999997"/>
    <n v="14125.199999999999"/>
  </r>
  <r>
    <x v="329"/>
    <x v="1"/>
    <x v="0"/>
    <n v="3929.89"/>
    <n v="0.22"/>
    <n v="1"/>
    <d v="2023-02-13T00:00:00"/>
    <d v="2023-02-16T00:00:00"/>
    <x v="2"/>
    <x v="2"/>
    <n v="902.41"/>
    <x v="5"/>
    <x v="0"/>
    <x v="8"/>
    <n v="3027.48"/>
    <n v="3929.89"/>
  </r>
  <r>
    <x v="330"/>
    <x v="2"/>
    <x v="4"/>
    <n v="747.35"/>
    <n v="0.45"/>
    <n v="4"/>
    <d v="2024-05-21T00:00:00"/>
    <d v="2024-05-26T00:00:00"/>
    <x v="2"/>
    <x v="1"/>
    <n v="63.14"/>
    <x v="3"/>
    <x v="1"/>
    <x v="5"/>
    <n v="684.21"/>
    <n v="2989.4"/>
  </r>
  <r>
    <x v="331"/>
    <x v="2"/>
    <x v="4"/>
    <n v="4262.21"/>
    <n v="0.36"/>
    <n v="6"/>
    <d v="2024-10-23T00:00:00"/>
    <d v="2024-10-26T00:00:00"/>
    <x v="2"/>
    <x v="0"/>
    <n v="217.76"/>
    <x v="3"/>
    <x v="1"/>
    <x v="2"/>
    <n v="4044.45"/>
    <n v="25573.260000000002"/>
  </r>
  <r>
    <x v="332"/>
    <x v="1"/>
    <x v="4"/>
    <n v="4693.46"/>
    <n v="0.32"/>
    <n v="1"/>
    <d v="2023-06-19T00:00:00"/>
    <d v="2023-06-25T00:00:00"/>
    <x v="1"/>
    <x v="2"/>
    <n v="925.54"/>
    <x v="3"/>
    <x v="0"/>
    <x v="9"/>
    <n v="3767.92"/>
    <n v="4693.46"/>
  </r>
  <r>
    <x v="333"/>
    <x v="0"/>
    <x v="1"/>
    <n v="1457.12"/>
    <n v="0.04"/>
    <n v="1"/>
    <d v="2023-03-16T00:00:00"/>
    <d v="2023-03-22T00:00:00"/>
    <x v="2"/>
    <x v="1"/>
    <n v="388.34"/>
    <x v="1"/>
    <x v="0"/>
    <x v="0"/>
    <n v="1068.78"/>
    <n v="1457.12"/>
  </r>
  <r>
    <x v="334"/>
    <x v="3"/>
    <x v="3"/>
    <n v="1733.76"/>
    <n v="0.09"/>
    <n v="8"/>
    <d v="2023-01-08T00:00:00"/>
    <d v="2023-01-12T00:00:00"/>
    <x v="1"/>
    <x v="1"/>
    <n v="117.57"/>
    <x v="3"/>
    <x v="0"/>
    <x v="6"/>
    <n v="1616.19"/>
    <n v="13870.08"/>
  </r>
  <r>
    <x v="335"/>
    <x v="1"/>
    <x v="3"/>
    <n v="718.92"/>
    <n v="0.21"/>
    <n v="7"/>
    <d v="2024-04-19T00:00:00"/>
    <d v="2024-04-20T00:00:00"/>
    <x v="0"/>
    <x v="1"/>
    <n v="48.42"/>
    <x v="5"/>
    <x v="1"/>
    <x v="3"/>
    <n v="670.5"/>
    <n v="5032.4399999999996"/>
  </r>
  <r>
    <x v="336"/>
    <x v="2"/>
    <x v="3"/>
    <n v="1790.21"/>
    <n v="0.49"/>
    <n v="7"/>
    <d v="2023-06-21T00:00:00"/>
    <d v="2023-06-26T00:00:00"/>
    <x v="1"/>
    <x v="2"/>
    <n v="536.41999999999996"/>
    <x v="1"/>
    <x v="0"/>
    <x v="9"/>
    <n v="1253.79"/>
    <n v="12531.470000000001"/>
  </r>
  <r>
    <x v="337"/>
    <x v="0"/>
    <x v="3"/>
    <n v="3398.39"/>
    <n v="0.17"/>
    <n v="7"/>
    <d v="2024-03-12T00:00:00"/>
    <d v="2024-03-16T00:00:00"/>
    <x v="1"/>
    <x v="0"/>
    <n v="370.75"/>
    <x v="4"/>
    <x v="1"/>
    <x v="0"/>
    <n v="3027.64"/>
    <n v="23788.73"/>
  </r>
  <r>
    <x v="338"/>
    <x v="1"/>
    <x v="3"/>
    <n v="1433.56"/>
    <n v="0.31"/>
    <n v="5"/>
    <d v="2024-09-28T00:00:00"/>
    <d v="2024-10-04T00:00:00"/>
    <x v="1"/>
    <x v="1"/>
    <n v="310.11"/>
    <x v="1"/>
    <x v="1"/>
    <x v="7"/>
    <n v="1123.4499999999998"/>
    <n v="7167.7999999999993"/>
  </r>
  <r>
    <x v="339"/>
    <x v="1"/>
    <x v="2"/>
    <n v="133.44"/>
    <n v="0.49"/>
    <n v="4"/>
    <d v="2024-12-26T00:00:00"/>
    <d v="2024-12-29T00:00:00"/>
    <x v="1"/>
    <x v="2"/>
    <n v="25.28"/>
    <x v="3"/>
    <x v="1"/>
    <x v="10"/>
    <n v="108.16"/>
    <n v="533.76"/>
  </r>
  <r>
    <x v="340"/>
    <x v="0"/>
    <x v="4"/>
    <n v="1758.87"/>
    <n v="0.13"/>
    <n v="7"/>
    <d v="2024-03-26T00:00:00"/>
    <d v="2024-03-31T00:00:00"/>
    <x v="1"/>
    <x v="2"/>
    <n v="270.22000000000003"/>
    <x v="0"/>
    <x v="1"/>
    <x v="0"/>
    <n v="1488.6499999999999"/>
    <n v="12312.09"/>
  </r>
  <r>
    <x v="341"/>
    <x v="1"/>
    <x v="2"/>
    <n v="2320.5500000000002"/>
    <n v="0.08"/>
    <n v="3"/>
    <d v="2024-10-12T00:00:00"/>
    <d v="2024-10-18T00:00:00"/>
    <x v="1"/>
    <x v="2"/>
    <n v="581.83000000000004"/>
    <x v="2"/>
    <x v="1"/>
    <x v="2"/>
    <n v="1738.7200000000003"/>
    <n v="6961.6500000000005"/>
  </r>
  <r>
    <x v="342"/>
    <x v="0"/>
    <x v="1"/>
    <n v="2875.14"/>
    <n v="0.27"/>
    <n v="9"/>
    <d v="2024-10-28T00:00:00"/>
    <d v="2024-11-04T00:00:00"/>
    <x v="0"/>
    <x v="2"/>
    <n v="314.73"/>
    <x v="4"/>
    <x v="1"/>
    <x v="2"/>
    <n v="2560.41"/>
    <n v="25876.26"/>
  </r>
  <r>
    <x v="343"/>
    <x v="3"/>
    <x v="0"/>
    <n v="3450.74"/>
    <n v="0.28000000000000003"/>
    <n v="2"/>
    <d v="2024-10-08T00:00:00"/>
    <d v="2024-10-09T00:00:00"/>
    <x v="2"/>
    <x v="2"/>
    <n v="413.97"/>
    <x v="3"/>
    <x v="1"/>
    <x v="2"/>
    <n v="3036.7699999999995"/>
    <n v="6901.48"/>
  </r>
  <r>
    <x v="344"/>
    <x v="0"/>
    <x v="4"/>
    <n v="402.74"/>
    <n v="0.46"/>
    <n v="1"/>
    <d v="2024-05-09T00:00:00"/>
    <d v="2024-05-14T00:00:00"/>
    <x v="0"/>
    <x v="0"/>
    <n v="46.96"/>
    <x v="5"/>
    <x v="1"/>
    <x v="5"/>
    <n v="355.78000000000003"/>
    <n v="402.74"/>
  </r>
  <r>
    <x v="345"/>
    <x v="0"/>
    <x v="1"/>
    <n v="2401.7800000000002"/>
    <n v="0.01"/>
    <n v="8"/>
    <d v="2024-04-03T00:00:00"/>
    <d v="2024-04-06T00:00:00"/>
    <x v="1"/>
    <x v="0"/>
    <n v="448.63"/>
    <x v="4"/>
    <x v="1"/>
    <x v="3"/>
    <n v="1953.15"/>
    <n v="19214.240000000002"/>
  </r>
  <r>
    <x v="346"/>
    <x v="0"/>
    <x v="2"/>
    <n v="1405.18"/>
    <n v="0.2"/>
    <n v="6"/>
    <d v="2023-07-04T00:00:00"/>
    <d v="2023-07-08T00:00:00"/>
    <x v="1"/>
    <x v="2"/>
    <n v="300.73"/>
    <x v="3"/>
    <x v="0"/>
    <x v="4"/>
    <n v="1104.45"/>
    <n v="8431.08"/>
  </r>
  <r>
    <x v="347"/>
    <x v="1"/>
    <x v="0"/>
    <n v="4745.05"/>
    <n v="0.16"/>
    <n v="4"/>
    <d v="2024-12-29T00:00:00"/>
    <d v="2025-01-04T00:00:00"/>
    <x v="1"/>
    <x v="0"/>
    <n v="347.16"/>
    <x v="5"/>
    <x v="1"/>
    <x v="10"/>
    <n v="4397.8900000000003"/>
    <n v="18980.2"/>
  </r>
  <r>
    <x v="348"/>
    <x v="1"/>
    <x v="1"/>
    <n v="1863.5"/>
    <n v="0.28999999999999998"/>
    <n v="9"/>
    <d v="2023-06-16T00:00:00"/>
    <d v="2023-06-23T00:00:00"/>
    <x v="0"/>
    <x v="2"/>
    <n v="161.51"/>
    <x v="0"/>
    <x v="0"/>
    <x v="9"/>
    <n v="1701.99"/>
    <n v="16771.5"/>
  </r>
  <r>
    <x v="349"/>
    <x v="0"/>
    <x v="0"/>
    <n v="590.61"/>
    <n v="0"/>
    <n v="5"/>
    <d v="2023-11-03T00:00:00"/>
    <d v="2023-11-10T00:00:00"/>
    <x v="1"/>
    <x v="1"/>
    <n v="46.99"/>
    <x v="0"/>
    <x v="0"/>
    <x v="11"/>
    <n v="543.62"/>
    <n v="2953.05"/>
  </r>
  <r>
    <x v="350"/>
    <x v="1"/>
    <x v="1"/>
    <n v="303.31"/>
    <n v="0.36"/>
    <n v="1"/>
    <d v="2023-10-04T00:00:00"/>
    <d v="2023-10-08T00:00:00"/>
    <x v="0"/>
    <x v="0"/>
    <n v="64.56"/>
    <x v="2"/>
    <x v="0"/>
    <x v="2"/>
    <n v="238.75"/>
    <n v="303.31"/>
  </r>
  <r>
    <x v="351"/>
    <x v="2"/>
    <x v="2"/>
    <n v="1400.49"/>
    <n v="0.24"/>
    <n v="1"/>
    <d v="2023-03-31T00:00:00"/>
    <d v="2023-04-01T00:00:00"/>
    <x v="1"/>
    <x v="0"/>
    <n v="289"/>
    <x v="2"/>
    <x v="0"/>
    <x v="0"/>
    <n v="1111.49"/>
    <n v="1400.49"/>
  </r>
  <r>
    <x v="352"/>
    <x v="2"/>
    <x v="0"/>
    <n v="976.51"/>
    <n v="0.35"/>
    <n v="7"/>
    <d v="2023-08-07T00:00:00"/>
    <d v="2023-08-08T00:00:00"/>
    <x v="1"/>
    <x v="2"/>
    <n v="251.49"/>
    <x v="2"/>
    <x v="0"/>
    <x v="1"/>
    <n v="725.02"/>
    <n v="6835.57"/>
  </r>
  <r>
    <x v="353"/>
    <x v="1"/>
    <x v="1"/>
    <n v="3284.02"/>
    <n v="0.22"/>
    <n v="1"/>
    <d v="2024-03-16T00:00:00"/>
    <d v="2024-03-20T00:00:00"/>
    <x v="0"/>
    <x v="2"/>
    <n v="399.43"/>
    <x v="1"/>
    <x v="1"/>
    <x v="0"/>
    <n v="2884.59"/>
    <n v="3284.02"/>
  </r>
  <r>
    <x v="354"/>
    <x v="1"/>
    <x v="2"/>
    <n v="4250.1400000000003"/>
    <n v="0.24"/>
    <n v="6"/>
    <d v="2024-11-21T00:00:00"/>
    <d v="2024-11-23T00:00:00"/>
    <x v="0"/>
    <x v="0"/>
    <n v="990.91"/>
    <x v="3"/>
    <x v="1"/>
    <x v="11"/>
    <n v="3259.2300000000005"/>
    <n v="25500.840000000004"/>
  </r>
  <r>
    <x v="355"/>
    <x v="0"/>
    <x v="4"/>
    <n v="1631.54"/>
    <n v="0.45"/>
    <n v="7"/>
    <d v="2024-09-12T00:00:00"/>
    <d v="2024-09-16T00:00:00"/>
    <x v="0"/>
    <x v="1"/>
    <n v="197.89"/>
    <x v="0"/>
    <x v="1"/>
    <x v="7"/>
    <n v="1433.65"/>
    <n v="11420.779999999999"/>
  </r>
  <r>
    <x v="356"/>
    <x v="3"/>
    <x v="2"/>
    <n v="2931.18"/>
    <n v="0.11"/>
    <n v="5"/>
    <d v="2024-09-20T00:00:00"/>
    <d v="2024-09-23T00:00:00"/>
    <x v="0"/>
    <x v="0"/>
    <n v="697.38"/>
    <x v="3"/>
    <x v="1"/>
    <x v="7"/>
    <n v="2233.7999999999997"/>
    <n v="14655.9"/>
  </r>
  <r>
    <x v="357"/>
    <x v="1"/>
    <x v="2"/>
    <n v="3678.5"/>
    <n v="0.11"/>
    <n v="3"/>
    <d v="2024-02-02T00:00:00"/>
    <d v="2024-02-07T00:00:00"/>
    <x v="1"/>
    <x v="0"/>
    <n v="743.04"/>
    <x v="3"/>
    <x v="1"/>
    <x v="8"/>
    <n v="2935.46"/>
    <n v="11035.5"/>
  </r>
  <r>
    <x v="358"/>
    <x v="2"/>
    <x v="4"/>
    <n v="2052.59"/>
    <n v="0.28000000000000003"/>
    <n v="3"/>
    <d v="2024-04-15T00:00:00"/>
    <d v="2024-04-17T00:00:00"/>
    <x v="1"/>
    <x v="0"/>
    <n v="315.05"/>
    <x v="0"/>
    <x v="1"/>
    <x v="3"/>
    <n v="1737.5400000000002"/>
    <n v="6157.77"/>
  </r>
  <r>
    <x v="359"/>
    <x v="0"/>
    <x v="2"/>
    <n v="425"/>
    <n v="0.33"/>
    <n v="2"/>
    <d v="2024-02-14T00:00:00"/>
    <d v="2024-02-21T00:00:00"/>
    <x v="2"/>
    <x v="1"/>
    <n v="88.73"/>
    <x v="0"/>
    <x v="1"/>
    <x v="8"/>
    <n v="336.27"/>
    <n v="850"/>
  </r>
  <r>
    <x v="360"/>
    <x v="1"/>
    <x v="4"/>
    <n v="1223.01"/>
    <n v="0.18"/>
    <n v="1"/>
    <d v="2024-09-09T00:00:00"/>
    <d v="2024-09-13T00:00:00"/>
    <x v="1"/>
    <x v="1"/>
    <n v="319.61"/>
    <x v="2"/>
    <x v="1"/>
    <x v="7"/>
    <n v="903.4"/>
    <n v="1223.01"/>
  </r>
  <r>
    <x v="361"/>
    <x v="2"/>
    <x v="4"/>
    <n v="4427.0200000000004"/>
    <n v="0.26"/>
    <n v="8"/>
    <d v="2023-10-11T00:00:00"/>
    <d v="2023-10-16T00:00:00"/>
    <x v="1"/>
    <x v="2"/>
    <n v="466.97"/>
    <x v="1"/>
    <x v="0"/>
    <x v="2"/>
    <n v="3960.05"/>
    <n v="35416.160000000003"/>
  </r>
  <r>
    <x v="362"/>
    <x v="2"/>
    <x v="4"/>
    <n v="4139.95"/>
    <n v="0.11"/>
    <n v="9"/>
    <d v="2023-08-19T00:00:00"/>
    <d v="2023-08-25T00:00:00"/>
    <x v="1"/>
    <x v="0"/>
    <n v="843.52"/>
    <x v="4"/>
    <x v="0"/>
    <x v="1"/>
    <n v="3296.43"/>
    <n v="37259.549999999996"/>
  </r>
  <r>
    <x v="363"/>
    <x v="3"/>
    <x v="1"/>
    <n v="524.01"/>
    <n v="7.0000000000000007E-2"/>
    <n v="2"/>
    <d v="2024-10-20T00:00:00"/>
    <d v="2024-10-21T00:00:00"/>
    <x v="1"/>
    <x v="2"/>
    <n v="156.33000000000001"/>
    <x v="5"/>
    <x v="1"/>
    <x v="2"/>
    <n v="367.67999999999995"/>
    <n v="1048.02"/>
  </r>
  <r>
    <x v="364"/>
    <x v="0"/>
    <x v="0"/>
    <n v="1197.3499999999999"/>
    <n v="0.12"/>
    <n v="4"/>
    <d v="2023-01-21T00:00:00"/>
    <d v="2023-01-27T00:00:00"/>
    <x v="1"/>
    <x v="1"/>
    <n v="298.56"/>
    <x v="2"/>
    <x v="0"/>
    <x v="6"/>
    <n v="898.79"/>
    <n v="4789.3999999999996"/>
  </r>
  <r>
    <x v="365"/>
    <x v="0"/>
    <x v="1"/>
    <n v="3868.91"/>
    <n v="0.46"/>
    <n v="3"/>
    <d v="2023-10-03T00:00:00"/>
    <d v="2023-10-07T00:00:00"/>
    <x v="2"/>
    <x v="0"/>
    <n v="482.97"/>
    <x v="0"/>
    <x v="0"/>
    <x v="2"/>
    <n v="3385.9399999999996"/>
    <n v="11606.73"/>
  </r>
  <r>
    <x v="366"/>
    <x v="3"/>
    <x v="4"/>
    <n v="2480.9"/>
    <n v="0.4"/>
    <n v="4"/>
    <d v="2024-04-23T00:00:00"/>
    <d v="2024-04-25T00:00:00"/>
    <x v="0"/>
    <x v="0"/>
    <n v="610.64"/>
    <x v="2"/>
    <x v="1"/>
    <x v="3"/>
    <n v="1870.2600000000002"/>
    <n v="9923.6"/>
  </r>
  <r>
    <x v="367"/>
    <x v="3"/>
    <x v="0"/>
    <n v="3823.84"/>
    <n v="7.0000000000000007E-2"/>
    <n v="4"/>
    <d v="2023-12-13T00:00:00"/>
    <d v="2023-12-16T00:00:00"/>
    <x v="1"/>
    <x v="0"/>
    <n v="664.27"/>
    <x v="1"/>
    <x v="0"/>
    <x v="10"/>
    <n v="3159.57"/>
    <n v="15295.36"/>
  </r>
  <r>
    <x v="368"/>
    <x v="0"/>
    <x v="0"/>
    <n v="1134.3499999999999"/>
    <n v="0.02"/>
    <n v="8"/>
    <d v="2023-06-21T00:00:00"/>
    <d v="2023-06-26T00:00:00"/>
    <x v="1"/>
    <x v="0"/>
    <n v="278.14999999999998"/>
    <x v="5"/>
    <x v="0"/>
    <x v="9"/>
    <n v="856.19999999999993"/>
    <n v="9074.7999999999993"/>
  </r>
  <r>
    <x v="369"/>
    <x v="0"/>
    <x v="4"/>
    <n v="4768.22"/>
    <n v="0.05"/>
    <n v="3"/>
    <d v="2024-06-26T00:00:00"/>
    <d v="2024-07-02T00:00:00"/>
    <x v="0"/>
    <x v="2"/>
    <n v="354.91"/>
    <x v="1"/>
    <x v="1"/>
    <x v="9"/>
    <n v="4413.3100000000004"/>
    <n v="14304.66"/>
  </r>
  <r>
    <x v="370"/>
    <x v="1"/>
    <x v="0"/>
    <n v="3939.68"/>
    <n v="0.15"/>
    <n v="3"/>
    <d v="2023-01-09T00:00:00"/>
    <d v="2023-01-16T00:00:00"/>
    <x v="0"/>
    <x v="0"/>
    <n v="1039.42"/>
    <x v="2"/>
    <x v="0"/>
    <x v="6"/>
    <n v="2900.2599999999998"/>
    <n v="11819.039999999999"/>
  </r>
  <r>
    <x v="371"/>
    <x v="1"/>
    <x v="0"/>
    <n v="1067.52"/>
    <n v="0.41"/>
    <n v="6"/>
    <d v="2024-06-27T00:00:00"/>
    <d v="2024-07-02T00:00:00"/>
    <x v="2"/>
    <x v="1"/>
    <n v="318.77"/>
    <x v="3"/>
    <x v="1"/>
    <x v="9"/>
    <n v="748.75"/>
    <n v="6405.12"/>
  </r>
  <r>
    <x v="372"/>
    <x v="3"/>
    <x v="1"/>
    <n v="2836.4"/>
    <n v="0.16"/>
    <n v="3"/>
    <d v="2023-07-21T00:00:00"/>
    <d v="2023-07-25T00:00:00"/>
    <x v="2"/>
    <x v="2"/>
    <n v="455.08"/>
    <x v="4"/>
    <x v="0"/>
    <x v="4"/>
    <n v="2381.3200000000002"/>
    <n v="8509.2000000000007"/>
  </r>
  <r>
    <x v="373"/>
    <x v="1"/>
    <x v="0"/>
    <n v="654.17999999999995"/>
    <n v="0.09"/>
    <n v="5"/>
    <d v="2023-06-29T00:00:00"/>
    <d v="2023-07-02T00:00:00"/>
    <x v="2"/>
    <x v="0"/>
    <n v="116.53"/>
    <x v="0"/>
    <x v="0"/>
    <x v="9"/>
    <n v="537.65"/>
    <n v="3270.8999999999996"/>
  </r>
  <r>
    <x v="374"/>
    <x v="2"/>
    <x v="4"/>
    <n v="1871.03"/>
    <n v="0.2"/>
    <n v="4"/>
    <d v="2024-12-09T00:00:00"/>
    <d v="2024-12-12T00:00:00"/>
    <x v="0"/>
    <x v="2"/>
    <n v="181.06"/>
    <x v="1"/>
    <x v="1"/>
    <x v="10"/>
    <n v="1689.97"/>
    <n v="7484.12"/>
  </r>
  <r>
    <x v="375"/>
    <x v="1"/>
    <x v="3"/>
    <n v="3332.14"/>
    <n v="0.06"/>
    <n v="4"/>
    <d v="2024-12-17T00:00:00"/>
    <d v="2024-12-18T00:00:00"/>
    <x v="1"/>
    <x v="2"/>
    <n v="736.04"/>
    <x v="1"/>
    <x v="1"/>
    <x v="10"/>
    <n v="2596.1"/>
    <n v="13328.56"/>
  </r>
  <r>
    <x v="376"/>
    <x v="1"/>
    <x v="3"/>
    <n v="1717.63"/>
    <n v="0.24"/>
    <n v="2"/>
    <d v="2024-06-22T00:00:00"/>
    <d v="2024-06-26T00:00:00"/>
    <x v="0"/>
    <x v="0"/>
    <n v="119.18"/>
    <x v="0"/>
    <x v="1"/>
    <x v="9"/>
    <n v="1598.45"/>
    <n v="3435.26"/>
  </r>
  <r>
    <x v="377"/>
    <x v="2"/>
    <x v="3"/>
    <n v="3318.12"/>
    <n v="0.34"/>
    <n v="9"/>
    <d v="2024-05-28T00:00:00"/>
    <d v="2024-06-03T00:00:00"/>
    <x v="1"/>
    <x v="1"/>
    <n v="635.94000000000005"/>
    <x v="2"/>
    <x v="1"/>
    <x v="5"/>
    <n v="2682.18"/>
    <n v="29863.079999999998"/>
  </r>
  <r>
    <x v="378"/>
    <x v="3"/>
    <x v="4"/>
    <n v="1299.42"/>
    <n v="0.18"/>
    <n v="5"/>
    <d v="2024-01-18T00:00:00"/>
    <d v="2024-01-25T00:00:00"/>
    <x v="0"/>
    <x v="0"/>
    <n v="200.91"/>
    <x v="2"/>
    <x v="1"/>
    <x v="6"/>
    <n v="1098.51"/>
    <n v="6497.1"/>
  </r>
  <r>
    <x v="379"/>
    <x v="2"/>
    <x v="3"/>
    <n v="3633.91"/>
    <n v="0.09"/>
    <n v="5"/>
    <d v="2024-01-29T00:00:00"/>
    <d v="2024-02-03T00:00:00"/>
    <x v="0"/>
    <x v="0"/>
    <n v="363.37"/>
    <x v="0"/>
    <x v="1"/>
    <x v="6"/>
    <n v="3270.54"/>
    <n v="18169.55"/>
  </r>
  <r>
    <x v="380"/>
    <x v="1"/>
    <x v="1"/>
    <n v="1861.99"/>
    <n v="0.23"/>
    <n v="7"/>
    <d v="2024-08-03T00:00:00"/>
    <d v="2024-08-04T00:00:00"/>
    <x v="0"/>
    <x v="1"/>
    <n v="477.12"/>
    <x v="0"/>
    <x v="1"/>
    <x v="1"/>
    <n v="1384.87"/>
    <n v="13033.93"/>
  </r>
  <r>
    <x v="381"/>
    <x v="3"/>
    <x v="4"/>
    <n v="3973.36"/>
    <n v="0.38"/>
    <n v="3"/>
    <d v="2024-12-06T00:00:00"/>
    <d v="2024-12-11T00:00:00"/>
    <x v="0"/>
    <x v="0"/>
    <n v="944.78"/>
    <x v="0"/>
    <x v="1"/>
    <x v="10"/>
    <n v="3028.58"/>
    <n v="11920.08"/>
  </r>
  <r>
    <x v="382"/>
    <x v="1"/>
    <x v="4"/>
    <n v="769.78"/>
    <n v="0.04"/>
    <n v="6"/>
    <d v="2023-09-03T00:00:00"/>
    <d v="2023-09-09T00:00:00"/>
    <x v="1"/>
    <x v="1"/>
    <n v="96.16"/>
    <x v="4"/>
    <x v="0"/>
    <x v="7"/>
    <n v="673.62"/>
    <n v="4618.68"/>
  </r>
  <r>
    <x v="383"/>
    <x v="2"/>
    <x v="4"/>
    <n v="1873.69"/>
    <n v="0.04"/>
    <n v="1"/>
    <d v="2024-02-29T00:00:00"/>
    <d v="2024-03-01T00:00:00"/>
    <x v="1"/>
    <x v="2"/>
    <n v="274.62"/>
    <x v="4"/>
    <x v="1"/>
    <x v="8"/>
    <n v="1599.0700000000002"/>
    <n v="1873.69"/>
  </r>
  <r>
    <x v="384"/>
    <x v="2"/>
    <x v="0"/>
    <n v="2373.27"/>
    <n v="0.16"/>
    <n v="5"/>
    <d v="2023-10-31T00:00:00"/>
    <d v="2023-11-06T00:00:00"/>
    <x v="1"/>
    <x v="1"/>
    <n v="268.52999999999997"/>
    <x v="5"/>
    <x v="0"/>
    <x v="2"/>
    <n v="2104.7399999999998"/>
    <n v="11866.35"/>
  </r>
  <r>
    <x v="385"/>
    <x v="1"/>
    <x v="0"/>
    <n v="2176.84"/>
    <n v="0.21"/>
    <n v="5"/>
    <d v="2023-04-26T00:00:00"/>
    <d v="2023-04-30T00:00:00"/>
    <x v="1"/>
    <x v="2"/>
    <n v="223.02"/>
    <x v="5"/>
    <x v="0"/>
    <x v="3"/>
    <n v="1953.8200000000002"/>
    <n v="10884.2"/>
  </r>
  <r>
    <x v="386"/>
    <x v="0"/>
    <x v="0"/>
    <n v="2222.16"/>
    <n v="0.11"/>
    <n v="9"/>
    <d v="2023-04-27T00:00:00"/>
    <d v="2023-05-03T00:00:00"/>
    <x v="2"/>
    <x v="1"/>
    <n v="234.09"/>
    <x v="2"/>
    <x v="0"/>
    <x v="3"/>
    <n v="1988.07"/>
    <n v="19999.439999999999"/>
  </r>
  <r>
    <x v="387"/>
    <x v="0"/>
    <x v="2"/>
    <n v="2279.54"/>
    <n v="0.01"/>
    <n v="5"/>
    <d v="2024-03-07T00:00:00"/>
    <d v="2024-03-08T00:00:00"/>
    <x v="2"/>
    <x v="2"/>
    <n v="190.23"/>
    <x v="3"/>
    <x v="1"/>
    <x v="0"/>
    <n v="2089.31"/>
    <n v="11397.7"/>
  </r>
  <r>
    <x v="388"/>
    <x v="2"/>
    <x v="1"/>
    <n v="4945.1400000000003"/>
    <n v="0.11"/>
    <n v="8"/>
    <d v="2023-05-05T00:00:00"/>
    <d v="2023-05-06T00:00:00"/>
    <x v="0"/>
    <x v="1"/>
    <n v="666.29"/>
    <x v="5"/>
    <x v="0"/>
    <x v="5"/>
    <n v="4278.8500000000004"/>
    <n v="39561.120000000003"/>
  </r>
  <r>
    <x v="389"/>
    <x v="2"/>
    <x v="4"/>
    <n v="1046.47"/>
    <n v="0.22"/>
    <n v="3"/>
    <d v="2023-02-02T00:00:00"/>
    <d v="2023-02-05T00:00:00"/>
    <x v="1"/>
    <x v="2"/>
    <n v="233.82"/>
    <x v="4"/>
    <x v="0"/>
    <x v="8"/>
    <n v="812.65000000000009"/>
    <n v="3139.41"/>
  </r>
  <r>
    <x v="390"/>
    <x v="0"/>
    <x v="4"/>
    <n v="3866.45"/>
    <n v="0.04"/>
    <n v="6"/>
    <d v="2024-04-17T00:00:00"/>
    <d v="2024-04-23T00:00:00"/>
    <x v="1"/>
    <x v="0"/>
    <n v="447.64"/>
    <x v="1"/>
    <x v="1"/>
    <x v="3"/>
    <n v="3418.81"/>
    <n v="23198.699999999997"/>
  </r>
  <r>
    <x v="391"/>
    <x v="0"/>
    <x v="0"/>
    <n v="2803.77"/>
    <n v="0.36"/>
    <n v="2"/>
    <d v="2024-08-26T00:00:00"/>
    <d v="2024-08-29T00:00:00"/>
    <x v="0"/>
    <x v="1"/>
    <n v="632.89"/>
    <x v="1"/>
    <x v="1"/>
    <x v="1"/>
    <n v="2170.88"/>
    <n v="5607.54"/>
  </r>
  <r>
    <x v="392"/>
    <x v="1"/>
    <x v="4"/>
    <n v="2126.7800000000002"/>
    <n v="0.28000000000000003"/>
    <n v="9"/>
    <d v="2024-03-10T00:00:00"/>
    <d v="2024-03-16T00:00:00"/>
    <x v="0"/>
    <x v="1"/>
    <n v="513.26"/>
    <x v="4"/>
    <x v="1"/>
    <x v="0"/>
    <n v="1613.5200000000002"/>
    <n v="19141.02"/>
  </r>
  <r>
    <x v="393"/>
    <x v="1"/>
    <x v="4"/>
    <n v="3204.29"/>
    <n v="0.22"/>
    <n v="6"/>
    <d v="2024-12-04T00:00:00"/>
    <d v="2024-12-09T00:00:00"/>
    <x v="0"/>
    <x v="2"/>
    <n v="431.14"/>
    <x v="2"/>
    <x v="1"/>
    <x v="10"/>
    <n v="2773.15"/>
    <n v="19225.739999999998"/>
  </r>
  <r>
    <x v="394"/>
    <x v="0"/>
    <x v="3"/>
    <n v="4282.3"/>
    <n v="0.26"/>
    <n v="5"/>
    <d v="2023-01-23T00:00:00"/>
    <d v="2023-01-30T00:00:00"/>
    <x v="1"/>
    <x v="1"/>
    <n v="275.87"/>
    <x v="1"/>
    <x v="0"/>
    <x v="6"/>
    <n v="4006.4300000000003"/>
    <n v="21411.5"/>
  </r>
  <r>
    <x v="395"/>
    <x v="1"/>
    <x v="4"/>
    <n v="2386.5300000000002"/>
    <n v="0.33"/>
    <n v="9"/>
    <d v="2023-03-23T00:00:00"/>
    <d v="2023-03-26T00:00:00"/>
    <x v="1"/>
    <x v="1"/>
    <n v="547.59"/>
    <x v="4"/>
    <x v="0"/>
    <x v="0"/>
    <n v="1838.94"/>
    <n v="21478.77"/>
  </r>
  <r>
    <x v="396"/>
    <x v="1"/>
    <x v="2"/>
    <n v="4337.53"/>
    <n v="0.5"/>
    <n v="1"/>
    <d v="2023-07-22T00:00:00"/>
    <d v="2023-07-26T00:00:00"/>
    <x v="1"/>
    <x v="1"/>
    <n v="367.48"/>
    <x v="0"/>
    <x v="0"/>
    <x v="4"/>
    <n v="3970.0499999999997"/>
    <n v="4337.53"/>
  </r>
  <r>
    <x v="397"/>
    <x v="3"/>
    <x v="0"/>
    <n v="559.61"/>
    <n v="0.39"/>
    <n v="3"/>
    <d v="2024-07-08T00:00:00"/>
    <d v="2024-07-12T00:00:00"/>
    <x v="2"/>
    <x v="1"/>
    <n v="66.31"/>
    <x v="3"/>
    <x v="1"/>
    <x v="4"/>
    <n v="493.3"/>
    <n v="1678.83"/>
  </r>
  <r>
    <x v="398"/>
    <x v="1"/>
    <x v="1"/>
    <n v="3300.11"/>
    <n v="0.27"/>
    <n v="2"/>
    <d v="2023-04-17T00:00:00"/>
    <d v="2023-04-18T00:00:00"/>
    <x v="0"/>
    <x v="1"/>
    <n v="653.08000000000004"/>
    <x v="3"/>
    <x v="0"/>
    <x v="3"/>
    <n v="2647.03"/>
    <n v="6600.22"/>
  </r>
  <r>
    <x v="399"/>
    <x v="2"/>
    <x v="1"/>
    <n v="1732.58"/>
    <n v="0.39"/>
    <n v="9"/>
    <d v="2023-03-15T00:00:00"/>
    <d v="2023-03-20T00:00:00"/>
    <x v="1"/>
    <x v="2"/>
    <n v="484.92"/>
    <x v="3"/>
    <x v="0"/>
    <x v="0"/>
    <n v="1247.6599999999999"/>
    <n v="15593.22"/>
  </r>
  <r>
    <x v="400"/>
    <x v="1"/>
    <x v="3"/>
    <n v="1994.91"/>
    <n v="0.24"/>
    <n v="6"/>
    <d v="2023-12-22T00:00:00"/>
    <d v="2023-12-29T00:00:00"/>
    <x v="0"/>
    <x v="1"/>
    <n v="476.38"/>
    <x v="2"/>
    <x v="0"/>
    <x v="10"/>
    <n v="1518.5300000000002"/>
    <n v="11969.460000000001"/>
  </r>
  <r>
    <x v="401"/>
    <x v="1"/>
    <x v="1"/>
    <n v="2898"/>
    <n v="0.16"/>
    <n v="6"/>
    <d v="2023-07-20T00:00:00"/>
    <d v="2023-07-24T00:00:00"/>
    <x v="2"/>
    <x v="0"/>
    <n v="339.95"/>
    <x v="2"/>
    <x v="0"/>
    <x v="4"/>
    <n v="2558.0500000000002"/>
    <n v="17388"/>
  </r>
  <r>
    <x v="402"/>
    <x v="0"/>
    <x v="1"/>
    <n v="2451.59"/>
    <n v="0.13"/>
    <n v="5"/>
    <d v="2023-12-28T00:00:00"/>
    <d v="2023-12-29T00:00:00"/>
    <x v="0"/>
    <x v="0"/>
    <n v="620.73"/>
    <x v="0"/>
    <x v="0"/>
    <x v="10"/>
    <n v="1830.8600000000001"/>
    <n v="12257.95"/>
  </r>
  <r>
    <x v="403"/>
    <x v="2"/>
    <x v="0"/>
    <n v="1970.72"/>
    <n v="0.2"/>
    <n v="4"/>
    <d v="2024-08-11T00:00:00"/>
    <d v="2024-08-16T00:00:00"/>
    <x v="1"/>
    <x v="0"/>
    <n v="300.44"/>
    <x v="0"/>
    <x v="1"/>
    <x v="1"/>
    <n v="1670.28"/>
    <n v="7882.88"/>
  </r>
  <r>
    <x v="404"/>
    <x v="1"/>
    <x v="0"/>
    <n v="1610.78"/>
    <n v="0"/>
    <n v="4"/>
    <d v="2024-04-15T00:00:00"/>
    <d v="2024-04-19T00:00:00"/>
    <x v="0"/>
    <x v="2"/>
    <n v="138.59"/>
    <x v="4"/>
    <x v="1"/>
    <x v="3"/>
    <n v="1472.19"/>
    <n v="6443.12"/>
  </r>
  <r>
    <x v="405"/>
    <x v="1"/>
    <x v="2"/>
    <n v="3129.74"/>
    <n v="0.09"/>
    <n v="2"/>
    <d v="2024-01-20T00:00:00"/>
    <d v="2024-01-22T00:00:00"/>
    <x v="1"/>
    <x v="1"/>
    <n v="398.59"/>
    <x v="4"/>
    <x v="1"/>
    <x v="6"/>
    <n v="2731.1499999999996"/>
    <n v="6259.48"/>
  </r>
  <r>
    <x v="406"/>
    <x v="3"/>
    <x v="3"/>
    <n v="2577.34"/>
    <n v="0.06"/>
    <n v="7"/>
    <d v="2023-01-19T00:00:00"/>
    <d v="2023-01-20T00:00:00"/>
    <x v="2"/>
    <x v="1"/>
    <n v="658.39"/>
    <x v="1"/>
    <x v="0"/>
    <x v="6"/>
    <n v="1918.9500000000003"/>
    <n v="18041.38"/>
  </r>
  <r>
    <x v="407"/>
    <x v="1"/>
    <x v="1"/>
    <n v="1684.21"/>
    <n v="0.48"/>
    <n v="6"/>
    <d v="2024-10-06T00:00:00"/>
    <d v="2024-10-10T00:00:00"/>
    <x v="2"/>
    <x v="1"/>
    <n v="240.4"/>
    <x v="4"/>
    <x v="1"/>
    <x v="2"/>
    <n v="1443.81"/>
    <n v="10105.26"/>
  </r>
  <r>
    <x v="408"/>
    <x v="1"/>
    <x v="2"/>
    <n v="1104.31"/>
    <n v="0.03"/>
    <n v="3"/>
    <d v="2024-11-25T00:00:00"/>
    <d v="2024-11-27T00:00:00"/>
    <x v="1"/>
    <x v="1"/>
    <n v="160.11000000000001"/>
    <x v="2"/>
    <x v="1"/>
    <x v="11"/>
    <n v="944.19999999999993"/>
    <n v="3312.93"/>
  </r>
  <r>
    <x v="409"/>
    <x v="3"/>
    <x v="3"/>
    <n v="3894.89"/>
    <n v="0.25"/>
    <n v="7"/>
    <d v="2024-07-27T00:00:00"/>
    <d v="2024-08-02T00:00:00"/>
    <x v="2"/>
    <x v="2"/>
    <n v="1145.5"/>
    <x v="4"/>
    <x v="1"/>
    <x v="4"/>
    <n v="2749.39"/>
    <n v="27264.23"/>
  </r>
  <r>
    <x v="410"/>
    <x v="0"/>
    <x v="1"/>
    <n v="4018.6"/>
    <n v="0.46"/>
    <n v="9"/>
    <d v="2024-10-06T00:00:00"/>
    <d v="2024-10-07T00:00:00"/>
    <x v="0"/>
    <x v="0"/>
    <n v="719.59"/>
    <x v="1"/>
    <x v="1"/>
    <x v="2"/>
    <n v="3299.0099999999998"/>
    <n v="36167.4"/>
  </r>
  <r>
    <x v="411"/>
    <x v="1"/>
    <x v="1"/>
    <n v="1147.56"/>
    <n v="0.3"/>
    <n v="1"/>
    <d v="2023-05-01T00:00:00"/>
    <d v="2023-05-05T00:00:00"/>
    <x v="2"/>
    <x v="2"/>
    <n v="199.91"/>
    <x v="5"/>
    <x v="0"/>
    <x v="5"/>
    <n v="947.65"/>
    <n v="1147.56"/>
  </r>
  <r>
    <x v="412"/>
    <x v="3"/>
    <x v="0"/>
    <n v="1382.08"/>
    <n v="0.25"/>
    <n v="8"/>
    <d v="2023-05-15T00:00:00"/>
    <d v="2023-05-16T00:00:00"/>
    <x v="2"/>
    <x v="1"/>
    <n v="321.3"/>
    <x v="2"/>
    <x v="0"/>
    <x v="5"/>
    <n v="1060.78"/>
    <n v="11056.64"/>
  </r>
  <r>
    <x v="413"/>
    <x v="2"/>
    <x v="4"/>
    <n v="1271.8"/>
    <n v="0.37"/>
    <n v="2"/>
    <d v="2023-09-12T00:00:00"/>
    <d v="2023-09-15T00:00:00"/>
    <x v="2"/>
    <x v="1"/>
    <n v="369.36"/>
    <x v="1"/>
    <x v="0"/>
    <x v="7"/>
    <n v="902.43999999999994"/>
    <n v="2543.6"/>
  </r>
  <r>
    <x v="414"/>
    <x v="0"/>
    <x v="3"/>
    <n v="4434.3900000000003"/>
    <n v="0.18"/>
    <n v="1"/>
    <d v="2023-12-30T00:00:00"/>
    <d v="2024-01-05T00:00:00"/>
    <x v="2"/>
    <x v="1"/>
    <n v="1318.47"/>
    <x v="3"/>
    <x v="0"/>
    <x v="10"/>
    <n v="3115.92"/>
    <n v="4434.3900000000003"/>
  </r>
  <r>
    <x v="415"/>
    <x v="2"/>
    <x v="1"/>
    <n v="3893.24"/>
    <n v="0.1"/>
    <n v="9"/>
    <d v="2023-11-30T00:00:00"/>
    <d v="2023-12-02T00:00:00"/>
    <x v="1"/>
    <x v="0"/>
    <n v="954.08"/>
    <x v="4"/>
    <x v="0"/>
    <x v="11"/>
    <n v="2939.16"/>
    <n v="35039.159999999996"/>
  </r>
  <r>
    <x v="416"/>
    <x v="2"/>
    <x v="3"/>
    <n v="465.41"/>
    <n v="0.42"/>
    <n v="2"/>
    <d v="2024-06-28T00:00:00"/>
    <d v="2024-07-03T00:00:00"/>
    <x v="2"/>
    <x v="1"/>
    <n v="124.67"/>
    <x v="3"/>
    <x v="1"/>
    <x v="9"/>
    <n v="340.74"/>
    <n v="930.82"/>
  </r>
  <r>
    <x v="417"/>
    <x v="3"/>
    <x v="2"/>
    <n v="4180.0600000000004"/>
    <n v="0.03"/>
    <n v="7"/>
    <d v="2023-01-06T00:00:00"/>
    <d v="2023-01-11T00:00:00"/>
    <x v="1"/>
    <x v="1"/>
    <n v="1157.1600000000001"/>
    <x v="2"/>
    <x v="0"/>
    <x v="6"/>
    <n v="3022.9000000000005"/>
    <n v="29260.420000000002"/>
  </r>
  <r>
    <x v="418"/>
    <x v="1"/>
    <x v="2"/>
    <n v="280.57"/>
    <n v="0.4"/>
    <n v="7"/>
    <d v="2024-08-16T00:00:00"/>
    <d v="2024-08-23T00:00:00"/>
    <x v="1"/>
    <x v="2"/>
    <n v="66.28"/>
    <x v="5"/>
    <x v="1"/>
    <x v="1"/>
    <n v="214.29"/>
    <n v="1963.99"/>
  </r>
  <r>
    <x v="419"/>
    <x v="3"/>
    <x v="4"/>
    <n v="1340.68"/>
    <n v="0.05"/>
    <n v="1"/>
    <d v="2023-05-14T00:00:00"/>
    <d v="2023-05-15T00:00:00"/>
    <x v="1"/>
    <x v="1"/>
    <n v="256.22000000000003"/>
    <x v="3"/>
    <x v="0"/>
    <x v="5"/>
    <n v="1084.46"/>
    <n v="1340.68"/>
  </r>
  <r>
    <x v="420"/>
    <x v="3"/>
    <x v="1"/>
    <n v="4603.0600000000004"/>
    <n v="0.31"/>
    <n v="1"/>
    <d v="2024-07-16T00:00:00"/>
    <d v="2024-07-17T00:00:00"/>
    <x v="0"/>
    <x v="0"/>
    <n v="517.95000000000005"/>
    <x v="2"/>
    <x v="1"/>
    <x v="4"/>
    <n v="4085.1100000000006"/>
    <n v="4603.0600000000004"/>
  </r>
  <r>
    <x v="421"/>
    <x v="3"/>
    <x v="0"/>
    <n v="4335.22"/>
    <n v="0.24"/>
    <n v="7"/>
    <d v="2023-08-10T00:00:00"/>
    <d v="2023-08-13T00:00:00"/>
    <x v="0"/>
    <x v="2"/>
    <n v="1006.56"/>
    <x v="3"/>
    <x v="0"/>
    <x v="1"/>
    <n v="3328.6600000000003"/>
    <n v="30346.54"/>
  </r>
  <r>
    <x v="422"/>
    <x v="3"/>
    <x v="1"/>
    <n v="3929.03"/>
    <n v="0.5"/>
    <n v="6"/>
    <d v="2023-09-25T00:00:00"/>
    <d v="2023-09-27T00:00:00"/>
    <x v="1"/>
    <x v="1"/>
    <n v="689.37"/>
    <x v="2"/>
    <x v="0"/>
    <x v="7"/>
    <n v="3239.6600000000003"/>
    <n v="23574.18"/>
  </r>
  <r>
    <x v="423"/>
    <x v="0"/>
    <x v="3"/>
    <n v="2341.98"/>
    <n v="0.19"/>
    <n v="4"/>
    <d v="2024-12-15T00:00:00"/>
    <d v="2024-12-16T00:00:00"/>
    <x v="0"/>
    <x v="0"/>
    <n v="654.1"/>
    <x v="5"/>
    <x v="1"/>
    <x v="10"/>
    <n v="1687.88"/>
    <n v="9367.92"/>
  </r>
  <r>
    <x v="424"/>
    <x v="1"/>
    <x v="2"/>
    <n v="1674.93"/>
    <n v="0.48"/>
    <n v="3"/>
    <d v="2024-09-25T00:00:00"/>
    <d v="2024-09-30T00:00:00"/>
    <x v="2"/>
    <x v="2"/>
    <n v="84.32"/>
    <x v="0"/>
    <x v="1"/>
    <x v="7"/>
    <n v="1590.6100000000001"/>
    <n v="5024.79"/>
  </r>
  <r>
    <x v="425"/>
    <x v="2"/>
    <x v="3"/>
    <n v="4419.57"/>
    <n v="0.2"/>
    <n v="5"/>
    <d v="2023-05-12T00:00:00"/>
    <d v="2023-05-14T00:00:00"/>
    <x v="0"/>
    <x v="1"/>
    <n v="1237.73"/>
    <x v="0"/>
    <x v="0"/>
    <x v="5"/>
    <n v="3181.8399999999997"/>
    <n v="22097.85"/>
  </r>
  <r>
    <x v="426"/>
    <x v="2"/>
    <x v="4"/>
    <n v="3319.66"/>
    <n v="0.34"/>
    <n v="5"/>
    <d v="2023-02-21T00:00:00"/>
    <d v="2023-02-23T00:00:00"/>
    <x v="2"/>
    <x v="1"/>
    <n v="954.37"/>
    <x v="4"/>
    <x v="0"/>
    <x v="8"/>
    <n v="2365.29"/>
    <n v="16598.3"/>
  </r>
  <r>
    <x v="427"/>
    <x v="1"/>
    <x v="2"/>
    <n v="1547.99"/>
    <n v="0.32"/>
    <n v="3"/>
    <d v="2023-09-12T00:00:00"/>
    <d v="2023-09-15T00:00:00"/>
    <x v="0"/>
    <x v="2"/>
    <n v="162.33000000000001"/>
    <x v="4"/>
    <x v="0"/>
    <x v="7"/>
    <n v="1385.66"/>
    <n v="4643.97"/>
  </r>
  <r>
    <x v="428"/>
    <x v="2"/>
    <x v="0"/>
    <n v="2369.66"/>
    <n v="0.04"/>
    <n v="6"/>
    <d v="2023-11-05T00:00:00"/>
    <d v="2023-11-11T00:00:00"/>
    <x v="1"/>
    <x v="0"/>
    <n v="639.24"/>
    <x v="3"/>
    <x v="0"/>
    <x v="11"/>
    <n v="1730.4199999999998"/>
    <n v="14217.96"/>
  </r>
  <r>
    <x v="429"/>
    <x v="1"/>
    <x v="2"/>
    <n v="4419.3500000000004"/>
    <n v="0.37"/>
    <n v="3"/>
    <d v="2023-12-15T00:00:00"/>
    <d v="2023-12-16T00:00:00"/>
    <x v="1"/>
    <x v="2"/>
    <n v="872.99"/>
    <x v="1"/>
    <x v="0"/>
    <x v="10"/>
    <n v="3546.3600000000006"/>
    <n v="13258.050000000001"/>
  </r>
  <r>
    <x v="430"/>
    <x v="2"/>
    <x v="1"/>
    <n v="4526.93"/>
    <n v="0.1"/>
    <n v="4"/>
    <d v="2023-09-27T00:00:00"/>
    <d v="2023-09-29T00:00:00"/>
    <x v="0"/>
    <x v="2"/>
    <n v="558.38"/>
    <x v="1"/>
    <x v="0"/>
    <x v="7"/>
    <n v="3968.55"/>
    <n v="18107.72"/>
  </r>
  <r>
    <x v="431"/>
    <x v="3"/>
    <x v="1"/>
    <n v="3330.58"/>
    <n v="0.19"/>
    <n v="3"/>
    <d v="2024-02-09T00:00:00"/>
    <d v="2024-02-12T00:00:00"/>
    <x v="2"/>
    <x v="0"/>
    <n v="728.97"/>
    <x v="4"/>
    <x v="1"/>
    <x v="8"/>
    <n v="2601.6099999999997"/>
    <n v="9991.74"/>
  </r>
  <r>
    <x v="432"/>
    <x v="2"/>
    <x v="2"/>
    <n v="3689.52"/>
    <n v="0.39"/>
    <n v="6"/>
    <d v="2024-09-08T00:00:00"/>
    <d v="2024-09-13T00:00:00"/>
    <x v="2"/>
    <x v="0"/>
    <n v="920.08"/>
    <x v="2"/>
    <x v="1"/>
    <x v="7"/>
    <n v="2769.44"/>
    <n v="22137.119999999999"/>
  </r>
  <r>
    <x v="433"/>
    <x v="1"/>
    <x v="4"/>
    <n v="292.56"/>
    <n v="0.47"/>
    <n v="9"/>
    <d v="2023-06-08T00:00:00"/>
    <d v="2023-06-11T00:00:00"/>
    <x v="1"/>
    <x v="1"/>
    <n v="45.46"/>
    <x v="4"/>
    <x v="0"/>
    <x v="9"/>
    <n v="247.1"/>
    <n v="2633.04"/>
  </r>
  <r>
    <x v="434"/>
    <x v="1"/>
    <x v="1"/>
    <n v="3062.54"/>
    <n v="0.28000000000000003"/>
    <n v="3"/>
    <d v="2023-06-18T00:00:00"/>
    <d v="2023-06-25T00:00:00"/>
    <x v="2"/>
    <x v="2"/>
    <n v="628.74"/>
    <x v="1"/>
    <x v="0"/>
    <x v="9"/>
    <n v="2433.8000000000002"/>
    <n v="9187.619999999999"/>
  </r>
  <r>
    <x v="435"/>
    <x v="1"/>
    <x v="1"/>
    <n v="3476.06"/>
    <n v="0.26"/>
    <n v="1"/>
    <d v="2024-10-08T00:00:00"/>
    <d v="2024-10-15T00:00:00"/>
    <x v="1"/>
    <x v="1"/>
    <n v="348.92"/>
    <x v="4"/>
    <x v="1"/>
    <x v="2"/>
    <n v="3127.14"/>
    <n v="3476.06"/>
  </r>
  <r>
    <x v="436"/>
    <x v="1"/>
    <x v="0"/>
    <n v="199.85"/>
    <n v="0.25"/>
    <n v="7"/>
    <d v="2024-07-26T00:00:00"/>
    <d v="2024-08-02T00:00:00"/>
    <x v="0"/>
    <x v="0"/>
    <n v="11.62"/>
    <x v="4"/>
    <x v="1"/>
    <x v="4"/>
    <n v="188.23"/>
    <n v="1398.95"/>
  </r>
  <r>
    <x v="437"/>
    <x v="1"/>
    <x v="2"/>
    <n v="4234.91"/>
    <n v="0.41"/>
    <n v="5"/>
    <d v="2023-09-28T00:00:00"/>
    <d v="2023-10-01T00:00:00"/>
    <x v="0"/>
    <x v="2"/>
    <n v="1202.19"/>
    <x v="1"/>
    <x v="0"/>
    <x v="7"/>
    <n v="3032.72"/>
    <n v="21174.55"/>
  </r>
  <r>
    <x v="438"/>
    <x v="0"/>
    <x v="1"/>
    <n v="4648.6000000000004"/>
    <n v="0.5"/>
    <n v="4"/>
    <d v="2024-09-09T00:00:00"/>
    <d v="2024-09-15T00:00:00"/>
    <x v="0"/>
    <x v="2"/>
    <n v="411.68"/>
    <x v="0"/>
    <x v="1"/>
    <x v="7"/>
    <n v="4236.92"/>
    <n v="18594.400000000001"/>
  </r>
  <r>
    <x v="439"/>
    <x v="0"/>
    <x v="4"/>
    <n v="1265.8900000000001"/>
    <n v="0.32"/>
    <n v="3"/>
    <d v="2024-04-21T00:00:00"/>
    <d v="2024-04-28T00:00:00"/>
    <x v="1"/>
    <x v="2"/>
    <n v="225.89"/>
    <x v="2"/>
    <x v="1"/>
    <x v="3"/>
    <n v="1040"/>
    <n v="3797.67"/>
  </r>
  <r>
    <x v="440"/>
    <x v="2"/>
    <x v="3"/>
    <n v="4244.3999999999996"/>
    <n v="0.19"/>
    <n v="7"/>
    <d v="2024-02-03T00:00:00"/>
    <d v="2024-02-06T00:00:00"/>
    <x v="0"/>
    <x v="0"/>
    <n v="302.62"/>
    <x v="1"/>
    <x v="1"/>
    <x v="8"/>
    <n v="3941.7799999999997"/>
    <n v="29710.799999999996"/>
  </r>
  <r>
    <x v="441"/>
    <x v="1"/>
    <x v="2"/>
    <n v="3361.01"/>
    <n v="0.11"/>
    <n v="2"/>
    <d v="2023-12-07T00:00:00"/>
    <d v="2023-12-14T00:00:00"/>
    <x v="2"/>
    <x v="0"/>
    <n v="887.13"/>
    <x v="2"/>
    <x v="0"/>
    <x v="10"/>
    <n v="2473.88"/>
    <n v="6722.02"/>
  </r>
  <r>
    <x v="442"/>
    <x v="2"/>
    <x v="0"/>
    <n v="2945.41"/>
    <n v="0.1"/>
    <n v="4"/>
    <d v="2024-09-08T00:00:00"/>
    <d v="2024-09-09T00:00:00"/>
    <x v="1"/>
    <x v="2"/>
    <n v="715.35"/>
    <x v="5"/>
    <x v="1"/>
    <x v="7"/>
    <n v="2230.06"/>
    <n v="11781.64"/>
  </r>
  <r>
    <x v="443"/>
    <x v="1"/>
    <x v="1"/>
    <n v="4231.32"/>
    <n v="0.43"/>
    <n v="2"/>
    <d v="2024-08-22T00:00:00"/>
    <d v="2024-08-25T00:00:00"/>
    <x v="2"/>
    <x v="2"/>
    <n v="416.16"/>
    <x v="0"/>
    <x v="1"/>
    <x v="1"/>
    <n v="3815.16"/>
    <n v="8462.64"/>
  </r>
  <r>
    <x v="444"/>
    <x v="1"/>
    <x v="4"/>
    <n v="1499.49"/>
    <n v="0.5"/>
    <n v="8"/>
    <d v="2023-01-07T00:00:00"/>
    <d v="2023-01-12T00:00:00"/>
    <x v="0"/>
    <x v="0"/>
    <n v="380.04"/>
    <x v="2"/>
    <x v="0"/>
    <x v="6"/>
    <n v="1119.45"/>
    <n v="11995.92"/>
  </r>
  <r>
    <x v="445"/>
    <x v="0"/>
    <x v="2"/>
    <n v="3975.2"/>
    <n v="0.35"/>
    <n v="3"/>
    <d v="2023-01-24T00:00:00"/>
    <d v="2023-01-26T00:00:00"/>
    <x v="1"/>
    <x v="0"/>
    <n v="537.94000000000005"/>
    <x v="0"/>
    <x v="0"/>
    <x v="6"/>
    <n v="3437.2599999999998"/>
    <n v="11925.599999999999"/>
  </r>
  <r>
    <x v="446"/>
    <x v="0"/>
    <x v="4"/>
    <n v="1641.15"/>
    <n v="0.48"/>
    <n v="5"/>
    <d v="2024-07-22T00:00:00"/>
    <d v="2024-07-29T00:00:00"/>
    <x v="1"/>
    <x v="0"/>
    <n v="426.36"/>
    <x v="2"/>
    <x v="1"/>
    <x v="4"/>
    <n v="1214.79"/>
    <n v="8205.75"/>
  </r>
  <r>
    <x v="447"/>
    <x v="3"/>
    <x v="4"/>
    <n v="3958.54"/>
    <n v="0.17"/>
    <n v="4"/>
    <d v="2024-12-27T00:00:00"/>
    <d v="2025-01-03T00:00:00"/>
    <x v="1"/>
    <x v="2"/>
    <n v="446.02"/>
    <x v="0"/>
    <x v="1"/>
    <x v="10"/>
    <n v="3512.52"/>
    <n v="15834.16"/>
  </r>
  <r>
    <x v="448"/>
    <x v="0"/>
    <x v="0"/>
    <n v="2310.16"/>
    <n v="0.31"/>
    <n v="5"/>
    <d v="2023-11-16T00:00:00"/>
    <d v="2023-11-20T00:00:00"/>
    <x v="0"/>
    <x v="1"/>
    <n v="387.87"/>
    <x v="2"/>
    <x v="0"/>
    <x v="11"/>
    <n v="1922.29"/>
    <n v="11550.8"/>
  </r>
  <r>
    <x v="449"/>
    <x v="3"/>
    <x v="2"/>
    <n v="673.03"/>
    <n v="0.26"/>
    <n v="4"/>
    <d v="2024-06-20T00:00:00"/>
    <d v="2024-06-27T00:00:00"/>
    <x v="1"/>
    <x v="1"/>
    <n v="77.650000000000006"/>
    <x v="0"/>
    <x v="1"/>
    <x v="9"/>
    <n v="595.38"/>
    <n v="2692.12"/>
  </r>
  <r>
    <x v="450"/>
    <x v="3"/>
    <x v="1"/>
    <n v="1969.45"/>
    <n v="0.24"/>
    <n v="8"/>
    <d v="2024-03-31T00:00:00"/>
    <d v="2024-04-06T00:00:00"/>
    <x v="1"/>
    <x v="2"/>
    <n v="428.31"/>
    <x v="3"/>
    <x v="1"/>
    <x v="0"/>
    <n v="1541.14"/>
    <n v="15755.6"/>
  </r>
  <r>
    <x v="451"/>
    <x v="3"/>
    <x v="0"/>
    <n v="1244.1199999999999"/>
    <n v="0.32"/>
    <n v="6"/>
    <d v="2024-02-22T00:00:00"/>
    <d v="2024-02-23T00:00:00"/>
    <x v="0"/>
    <x v="1"/>
    <n v="79.13"/>
    <x v="5"/>
    <x v="1"/>
    <x v="8"/>
    <n v="1164.9899999999998"/>
    <n v="7464.7199999999993"/>
  </r>
  <r>
    <x v="452"/>
    <x v="3"/>
    <x v="1"/>
    <n v="592.6"/>
    <n v="0.16"/>
    <n v="1"/>
    <d v="2024-04-27T00:00:00"/>
    <d v="2024-05-01T00:00:00"/>
    <x v="0"/>
    <x v="2"/>
    <n v="115.42"/>
    <x v="3"/>
    <x v="1"/>
    <x v="3"/>
    <n v="477.18"/>
    <n v="592.6"/>
  </r>
  <r>
    <x v="453"/>
    <x v="3"/>
    <x v="3"/>
    <n v="640.41"/>
    <n v="0.32"/>
    <n v="5"/>
    <d v="2024-07-19T00:00:00"/>
    <d v="2024-07-26T00:00:00"/>
    <x v="2"/>
    <x v="1"/>
    <n v="150.09"/>
    <x v="3"/>
    <x v="1"/>
    <x v="4"/>
    <n v="490.31999999999994"/>
    <n v="3202.0499999999997"/>
  </r>
  <r>
    <x v="454"/>
    <x v="2"/>
    <x v="4"/>
    <n v="3922.35"/>
    <n v="0.34"/>
    <n v="1"/>
    <d v="2023-03-27T00:00:00"/>
    <d v="2023-04-02T00:00:00"/>
    <x v="2"/>
    <x v="2"/>
    <n v="387.72"/>
    <x v="0"/>
    <x v="0"/>
    <x v="0"/>
    <n v="3534.63"/>
    <n v="3922.35"/>
  </r>
  <r>
    <x v="455"/>
    <x v="0"/>
    <x v="3"/>
    <n v="4418.8500000000004"/>
    <n v="0.42"/>
    <n v="3"/>
    <d v="2024-05-17T00:00:00"/>
    <d v="2024-05-23T00:00:00"/>
    <x v="2"/>
    <x v="0"/>
    <n v="482.71"/>
    <x v="0"/>
    <x v="1"/>
    <x v="5"/>
    <n v="3936.1400000000003"/>
    <n v="13256.550000000001"/>
  </r>
  <r>
    <x v="456"/>
    <x v="3"/>
    <x v="4"/>
    <n v="4642.93"/>
    <n v="0.37"/>
    <n v="6"/>
    <d v="2023-12-30T00:00:00"/>
    <d v="2024-01-02T00:00:00"/>
    <x v="1"/>
    <x v="1"/>
    <n v="1074.45"/>
    <x v="0"/>
    <x v="0"/>
    <x v="10"/>
    <n v="3568.4800000000005"/>
    <n v="27857.58"/>
  </r>
  <r>
    <x v="457"/>
    <x v="1"/>
    <x v="0"/>
    <n v="4284.34"/>
    <n v="0.16"/>
    <n v="9"/>
    <d v="2023-02-06T00:00:00"/>
    <d v="2023-02-07T00:00:00"/>
    <x v="0"/>
    <x v="1"/>
    <n v="659.46"/>
    <x v="0"/>
    <x v="0"/>
    <x v="8"/>
    <n v="3624.88"/>
    <n v="38559.06"/>
  </r>
  <r>
    <x v="458"/>
    <x v="0"/>
    <x v="1"/>
    <n v="4168.1000000000004"/>
    <n v="0.23"/>
    <n v="3"/>
    <d v="2023-10-13T00:00:00"/>
    <d v="2023-10-18T00:00:00"/>
    <x v="2"/>
    <x v="0"/>
    <n v="857.48"/>
    <x v="5"/>
    <x v="0"/>
    <x v="2"/>
    <n v="3310.6200000000003"/>
    <n v="12504.300000000001"/>
  </r>
  <r>
    <x v="459"/>
    <x v="0"/>
    <x v="1"/>
    <n v="437.3"/>
    <n v="0.06"/>
    <n v="4"/>
    <d v="2024-05-21T00:00:00"/>
    <d v="2024-05-25T00:00:00"/>
    <x v="2"/>
    <x v="1"/>
    <n v="68.510000000000005"/>
    <x v="1"/>
    <x v="1"/>
    <x v="5"/>
    <n v="368.79"/>
    <n v="1749.2"/>
  </r>
  <r>
    <x v="460"/>
    <x v="3"/>
    <x v="0"/>
    <n v="3971.61"/>
    <n v="0.13"/>
    <n v="1"/>
    <d v="2024-09-17T00:00:00"/>
    <d v="2024-09-19T00:00:00"/>
    <x v="0"/>
    <x v="2"/>
    <n v="614.4"/>
    <x v="1"/>
    <x v="1"/>
    <x v="7"/>
    <n v="3357.21"/>
    <n v="3971.61"/>
  </r>
  <r>
    <x v="461"/>
    <x v="2"/>
    <x v="2"/>
    <n v="3938.09"/>
    <n v="0.26"/>
    <n v="2"/>
    <d v="2023-07-07T00:00:00"/>
    <d v="2023-07-13T00:00:00"/>
    <x v="1"/>
    <x v="2"/>
    <n v="492.8"/>
    <x v="5"/>
    <x v="0"/>
    <x v="4"/>
    <n v="3445.29"/>
    <n v="7876.18"/>
  </r>
  <r>
    <x v="462"/>
    <x v="3"/>
    <x v="3"/>
    <n v="743.32"/>
    <n v="0.05"/>
    <n v="7"/>
    <d v="2023-05-10T00:00:00"/>
    <d v="2023-05-15T00:00:00"/>
    <x v="0"/>
    <x v="0"/>
    <n v="145.88999999999999"/>
    <x v="1"/>
    <x v="0"/>
    <x v="5"/>
    <n v="597.43000000000006"/>
    <n v="5203.2400000000007"/>
  </r>
  <r>
    <x v="463"/>
    <x v="2"/>
    <x v="3"/>
    <n v="3343.85"/>
    <n v="0.28999999999999998"/>
    <n v="8"/>
    <d v="2023-10-31T00:00:00"/>
    <d v="2023-11-05T00:00:00"/>
    <x v="0"/>
    <x v="1"/>
    <n v="668.21"/>
    <x v="0"/>
    <x v="0"/>
    <x v="2"/>
    <n v="2675.64"/>
    <n v="26750.799999999999"/>
  </r>
  <r>
    <x v="464"/>
    <x v="1"/>
    <x v="1"/>
    <n v="2317.29"/>
    <n v="0.2"/>
    <n v="1"/>
    <d v="2024-12-27T00:00:00"/>
    <d v="2024-12-31T00:00:00"/>
    <x v="0"/>
    <x v="2"/>
    <n v="551.62"/>
    <x v="5"/>
    <x v="1"/>
    <x v="10"/>
    <n v="1765.67"/>
    <n v="2317.29"/>
  </r>
  <r>
    <x v="465"/>
    <x v="0"/>
    <x v="1"/>
    <n v="4510.07"/>
    <n v="0.02"/>
    <n v="9"/>
    <d v="2024-06-19T00:00:00"/>
    <d v="2024-06-21T00:00:00"/>
    <x v="1"/>
    <x v="0"/>
    <n v="791.13"/>
    <x v="4"/>
    <x v="1"/>
    <x v="9"/>
    <n v="3718.9399999999996"/>
    <n v="40590.629999999997"/>
  </r>
  <r>
    <x v="466"/>
    <x v="1"/>
    <x v="1"/>
    <n v="3507.5"/>
    <n v="0.22"/>
    <n v="6"/>
    <d v="2023-09-06T00:00:00"/>
    <d v="2023-09-07T00:00:00"/>
    <x v="2"/>
    <x v="1"/>
    <n v="668.11"/>
    <x v="1"/>
    <x v="0"/>
    <x v="7"/>
    <n v="2839.39"/>
    <n v="21045"/>
  </r>
  <r>
    <x v="467"/>
    <x v="2"/>
    <x v="0"/>
    <n v="4759.84"/>
    <n v="0.14000000000000001"/>
    <n v="1"/>
    <d v="2023-08-15T00:00:00"/>
    <d v="2023-08-22T00:00:00"/>
    <x v="2"/>
    <x v="2"/>
    <n v="1246.55"/>
    <x v="2"/>
    <x v="0"/>
    <x v="1"/>
    <n v="3513.29"/>
    <n v="4759.84"/>
  </r>
  <r>
    <x v="468"/>
    <x v="2"/>
    <x v="2"/>
    <n v="614.12"/>
    <n v="0.03"/>
    <n v="4"/>
    <d v="2024-12-12T00:00:00"/>
    <d v="2024-12-17T00:00:00"/>
    <x v="1"/>
    <x v="1"/>
    <n v="36.9"/>
    <x v="2"/>
    <x v="1"/>
    <x v="10"/>
    <n v="577.22"/>
    <n v="2456.48"/>
  </r>
  <r>
    <x v="469"/>
    <x v="1"/>
    <x v="3"/>
    <n v="298.98"/>
    <n v="0.15"/>
    <n v="4"/>
    <d v="2024-04-28T00:00:00"/>
    <d v="2024-04-29T00:00:00"/>
    <x v="0"/>
    <x v="1"/>
    <n v="53.78"/>
    <x v="1"/>
    <x v="1"/>
    <x v="3"/>
    <n v="245.20000000000002"/>
    <n v="1195.92"/>
  </r>
  <r>
    <x v="470"/>
    <x v="2"/>
    <x v="4"/>
    <n v="4870.54"/>
    <n v="0.15"/>
    <n v="7"/>
    <d v="2024-10-19T00:00:00"/>
    <d v="2024-10-24T00:00:00"/>
    <x v="0"/>
    <x v="2"/>
    <n v="397.26"/>
    <x v="3"/>
    <x v="1"/>
    <x v="2"/>
    <n v="4473.28"/>
    <n v="34093.78"/>
  </r>
  <r>
    <x v="471"/>
    <x v="1"/>
    <x v="0"/>
    <n v="492.94"/>
    <n v="0.18"/>
    <n v="1"/>
    <d v="2023-11-20T00:00:00"/>
    <d v="2023-11-27T00:00:00"/>
    <x v="2"/>
    <x v="1"/>
    <n v="109.12"/>
    <x v="2"/>
    <x v="0"/>
    <x v="11"/>
    <n v="383.82"/>
    <n v="492.94"/>
  </r>
  <r>
    <x v="472"/>
    <x v="0"/>
    <x v="3"/>
    <n v="1992.36"/>
    <n v="0.18"/>
    <n v="9"/>
    <d v="2023-01-08T00:00:00"/>
    <d v="2023-01-11T00:00:00"/>
    <x v="2"/>
    <x v="2"/>
    <n v="545.08000000000004"/>
    <x v="0"/>
    <x v="0"/>
    <x v="6"/>
    <n v="1447.2799999999997"/>
    <n v="17931.239999999998"/>
  </r>
  <r>
    <x v="473"/>
    <x v="1"/>
    <x v="2"/>
    <n v="3284.86"/>
    <n v="0.21"/>
    <n v="1"/>
    <d v="2023-02-25T00:00:00"/>
    <d v="2023-03-04T00:00:00"/>
    <x v="0"/>
    <x v="2"/>
    <n v="512.98"/>
    <x v="2"/>
    <x v="0"/>
    <x v="8"/>
    <n v="2771.88"/>
    <n v="3284.86"/>
  </r>
  <r>
    <x v="474"/>
    <x v="0"/>
    <x v="0"/>
    <n v="4412.28"/>
    <n v="0.05"/>
    <n v="3"/>
    <d v="2024-07-26T00:00:00"/>
    <d v="2024-08-01T00:00:00"/>
    <x v="1"/>
    <x v="2"/>
    <n v="921.96"/>
    <x v="2"/>
    <x v="1"/>
    <x v="4"/>
    <n v="3490.3199999999997"/>
    <n v="13236.84"/>
  </r>
  <r>
    <x v="475"/>
    <x v="1"/>
    <x v="3"/>
    <n v="1347.43"/>
    <n v="0"/>
    <n v="1"/>
    <d v="2024-07-04T00:00:00"/>
    <d v="2024-07-11T00:00:00"/>
    <x v="2"/>
    <x v="0"/>
    <n v="191.82"/>
    <x v="1"/>
    <x v="1"/>
    <x v="4"/>
    <n v="1155.6100000000001"/>
    <n v="1347.43"/>
  </r>
  <r>
    <x v="476"/>
    <x v="2"/>
    <x v="0"/>
    <n v="242.39"/>
    <n v="0.37"/>
    <n v="1"/>
    <d v="2023-10-01T00:00:00"/>
    <d v="2023-10-06T00:00:00"/>
    <x v="1"/>
    <x v="0"/>
    <n v="57.92"/>
    <x v="5"/>
    <x v="0"/>
    <x v="2"/>
    <n v="184.46999999999997"/>
    <n v="242.39"/>
  </r>
  <r>
    <x v="477"/>
    <x v="1"/>
    <x v="3"/>
    <n v="2654.31"/>
    <n v="0.17"/>
    <n v="4"/>
    <d v="2023-04-07T00:00:00"/>
    <d v="2023-04-08T00:00:00"/>
    <x v="1"/>
    <x v="1"/>
    <n v="523.78"/>
    <x v="4"/>
    <x v="0"/>
    <x v="3"/>
    <n v="2130.5299999999997"/>
    <n v="10617.24"/>
  </r>
  <r>
    <x v="478"/>
    <x v="2"/>
    <x v="3"/>
    <n v="2408.4499999999998"/>
    <n v="0.31"/>
    <n v="2"/>
    <d v="2024-10-19T00:00:00"/>
    <d v="2024-10-21T00:00:00"/>
    <x v="0"/>
    <x v="2"/>
    <n v="485.96"/>
    <x v="1"/>
    <x v="1"/>
    <x v="2"/>
    <n v="1922.4899999999998"/>
    <n v="4816.8999999999996"/>
  </r>
  <r>
    <x v="479"/>
    <x v="1"/>
    <x v="2"/>
    <n v="1603.78"/>
    <n v="0.15"/>
    <n v="9"/>
    <d v="2023-04-08T00:00:00"/>
    <d v="2023-04-12T00:00:00"/>
    <x v="1"/>
    <x v="2"/>
    <n v="149.71"/>
    <x v="5"/>
    <x v="0"/>
    <x v="3"/>
    <n v="1454.07"/>
    <n v="14434.02"/>
  </r>
  <r>
    <x v="480"/>
    <x v="1"/>
    <x v="4"/>
    <n v="4382.1099999999997"/>
    <n v="0.49"/>
    <n v="1"/>
    <d v="2023-07-30T00:00:00"/>
    <d v="2023-08-01T00:00:00"/>
    <x v="0"/>
    <x v="2"/>
    <n v="226.6"/>
    <x v="0"/>
    <x v="0"/>
    <x v="4"/>
    <n v="4155.5099999999993"/>
    <n v="4382.1099999999997"/>
  </r>
  <r>
    <x v="481"/>
    <x v="3"/>
    <x v="2"/>
    <n v="3771.68"/>
    <n v="0.16"/>
    <n v="3"/>
    <d v="2024-07-07T00:00:00"/>
    <d v="2024-07-12T00:00:00"/>
    <x v="1"/>
    <x v="0"/>
    <n v="778.64"/>
    <x v="5"/>
    <x v="1"/>
    <x v="4"/>
    <n v="2993.04"/>
    <n v="11315.039999999999"/>
  </r>
  <r>
    <x v="482"/>
    <x v="2"/>
    <x v="3"/>
    <n v="4304.7700000000004"/>
    <n v="0.3"/>
    <n v="2"/>
    <d v="2024-07-18T00:00:00"/>
    <d v="2024-07-19T00:00:00"/>
    <x v="2"/>
    <x v="2"/>
    <n v="336.04"/>
    <x v="0"/>
    <x v="1"/>
    <x v="4"/>
    <n v="3968.7300000000005"/>
    <n v="8609.5400000000009"/>
  </r>
  <r>
    <x v="483"/>
    <x v="3"/>
    <x v="0"/>
    <n v="892.86"/>
    <n v="0.11"/>
    <n v="1"/>
    <d v="2023-02-02T00:00:00"/>
    <d v="2023-02-05T00:00:00"/>
    <x v="0"/>
    <x v="1"/>
    <n v="74.44"/>
    <x v="4"/>
    <x v="0"/>
    <x v="8"/>
    <n v="818.42000000000007"/>
    <n v="892.86"/>
  </r>
  <r>
    <x v="484"/>
    <x v="2"/>
    <x v="2"/>
    <n v="3492.82"/>
    <n v="0.26"/>
    <n v="9"/>
    <d v="2023-10-04T00:00:00"/>
    <d v="2023-10-06T00:00:00"/>
    <x v="0"/>
    <x v="1"/>
    <n v="317.56"/>
    <x v="1"/>
    <x v="0"/>
    <x v="2"/>
    <n v="3175.26"/>
    <n v="31435.38"/>
  </r>
  <r>
    <x v="485"/>
    <x v="3"/>
    <x v="4"/>
    <n v="4878"/>
    <n v="0.28999999999999998"/>
    <n v="5"/>
    <d v="2024-03-19T00:00:00"/>
    <d v="2024-03-22T00:00:00"/>
    <x v="0"/>
    <x v="2"/>
    <n v="731.64"/>
    <x v="3"/>
    <x v="1"/>
    <x v="0"/>
    <n v="4146.3599999999997"/>
    <n v="24390"/>
  </r>
  <r>
    <x v="486"/>
    <x v="0"/>
    <x v="3"/>
    <n v="3098.38"/>
    <n v="0.09"/>
    <n v="6"/>
    <d v="2024-10-15T00:00:00"/>
    <d v="2024-10-19T00:00:00"/>
    <x v="0"/>
    <x v="1"/>
    <n v="344.48"/>
    <x v="3"/>
    <x v="1"/>
    <x v="2"/>
    <n v="2753.9"/>
    <n v="18590.28"/>
  </r>
  <r>
    <x v="487"/>
    <x v="1"/>
    <x v="2"/>
    <n v="939.69"/>
    <n v="0.06"/>
    <n v="8"/>
    <d v="2024-03-02T00:00:00"/>
    <d v="2024-03-09T00:00:00"/>
    <x v="2"/>
    <x v="1"/>
    <n v="270.99"/>
    <x v="4"/>
    <x v="1"/>
    <x v="0"/>
    <n v="668.7"/>
    <n v="7517.52"/>
  </r>
  <r>
    <x v="488"/>
    <x v="2"/>
    <x v="2"/>
    <n v="4979.32"/>
    <n v="0.49"/>
    <n v="7"/>
    <d v="2023-05-10T00:00:00"/>
    <d v="2023-05-13T00:00:00"/>
    <x v="0"/>
    <x v="1"/>
    <n v="1091.53"/>
    <x v="2"/>
    <x v="0"/>
    <x v="5"/>
    <n v="3887.79"/>
    <n v="34855.24"/>
  </r>
  <r>
    <x v="489"/>
    <x v="2"/>
    <x v="2"/>
    <n v="2688.79"/>
    <n v="0.45"/>
    <n v="7"/>
    <d v="2023-10-23T00:00:00"/>
    <d v="2023-10-30T00:00:00"/>
    <x v="0"/>
    <x v="2"/>
    <n v="264.99"/>
    <x v="4"/>
    <x v="0"/>
    <x v="2"/>
    <n v="2423.8000000000002"/>
    <n v="18821.53"/>
  </r>
  <r>
    <x v="490"/>
    <x v="1"/>
    <x v="2"/>
    <n v="4216.29"/>
    <n v="0.33"/>
    <n v="9"/>
    <d v="2024-07-15T00:00:00"/>
    <d v="2024-07-19T00:00:00"/>
    <x v="2"/>
    <x v="2"/>
    <n v="1058.17"/>
    <x v="0"/>
    <x v="1"/>
    <x v="4"/>
    <n v="3158.12"/>
    <n v="37946.61"/>
  </r>
  <r>
    <x v="491"/>
    <x v="2"/>
    <x v="0"/>
    <n v="831.87"/>
    <n v="0.43"/>
    <n v="3"/>
    <d v="2024-04-23T00:00:00"/>
    <d v="2024-04-26T00:00:00"/>
    <x v="1"/>
    <x v="2"/>
    <n v="99.89"/>
    <x v="5"/>
    <x v="1"/>
    <x v="3"/>
    <n v="731.98"/>
    <n v="2495.61"/>
  </r>
  <r>
    <x v="492"/>
    <x v="2"/>
    <x v="4"/>
    <n v="3363.87"/>
    <n v="0.05"/>
    <n v="8"/>
    <d v="2024-07-28T00:00:00"/>
    <d v="2024-08-02T00:00:00"/>
    <x v="2"/>
    <x v="2"/>
    <n v="840.81"/>
    <x v="1"/>
    <x v="1"/>
    <x v="4"/>
    <n v="2523.06"/>
    <n v="26910.959999999999"/>
  </r>
  <r>
    <x v="493"/>
    <x v="3"/>
    <x v="4"/>
    <n v="4571.83"/>
    <n v="0.36"/>
    <n v="6"/>
    <d v="2023-04-20T00:00:00"/>
    <d v="2023-04-23T00:00:00"/>
    <x v="1"/>
    <x v="1"/>
    <n v="764.68"/>
    <x v="4"/>
    <x v="0"/>
    <x v="3"/>
    <n v="3807.15"/>
    <n v="27430.98"/>
  </r>
  <r>
    <x v="494"/>
    <x v="2"/>
    <x v="3"/>
    <n v="2706.89"/>
    <n v="0.14000000000000001"/>
    <n v="8"/>
    <d v="2023-11-16T00:00:00"/>
    <d v="2023-11-22T00:00:00"/>
    <x v="0"/>
    <x v="2"/>
    <n v="460.15"/>
    <x v="5"/>
    <x v="0"/>
    <x v="11"/>
    <n v="2246.7399999999998"/>
    <n v="21655.119999999999"/>
  </r>
  <r>
    <x v="495"/>
    <x v="0"/>
    <x v="1"/>
    <n v="1514.43"/>
    <n v="0.27"/>
    <n v="4"/>
    <d v="2023-06-27T00:00:00"/>
    <d v="2023-06-29T00:00:00"/>
    <x v="0"/>
    <x v="0"/>
    <n v="220.52"/>
    <x v="0"/>
    <x v="0"/>
    <x v="9"/>
    <n v="1293.9100000000001"/>
    <n v="6057.72"/>
  </r>
  <r>
    <x v="496"/>
    <x v="0"/>
    <x v="0"/>
    <n v="724.37"/>
    <n v="0.38"/>
    <n v="1"/>
    <d v="2024-01-29T00:00:00"/>
    <d v="2024-02-05T00:00:00"/>
    <x v="1"/>
    <x v="0"/>
    <n v="80.92"/>
    <x v="2"/>
    <x v="1"/>
    <x v="6"/>
    <n v="643.45000000000005"/>
    <n v="724.37"/>
  </r>
  <r>
    <x v="497"/>
    <x v="1"/>
    <x v="3"/>
    <n v="1550.13"/>
    <n v="0.02"/>
    <n v="3"/>
    <d v="2023-09-01T00:00:00"/>
    <d v="2023-09-03T00:00:00"/>
    <x v="0"/>
    <x v="0"/>
    <n v="343.75"/>
    <x v="0"/>
    <x v="0"/>
    <x v="7"/>
    <n v="1206.3800000000001"/>
    <n v="4650.3900000000003"/>
  </r>
  <r>
    <x v="498"/>
    <x v="2"/>
    <x v="3"/>
    <n v="1838.93"/>
    <n v="0.35"/>
    <n v="3"/>
    <d v="2024-08-19T00:00:00"/>
    <d v="2024-08-21T00:00:00"/>
    <x v="2"/>
    <x v="2"/>
    <n v="323.37"/>
    <x v="1"/>
    <x v="1"/>
    <x v="1"/>
    <n v="1515.56"/>
    <n v="5516.79"/>
  </r>
  <r>
    <x v="499"/>
    <x v="1"/>
    <x v="2"/>
    <n v="3578.78"/>
    <n v="0.22"/>
    <n v="1"/>
    <d v="2023-04-24T00:00:00"/>
    <d v="2023-04-28T00:00:00"/>
    <x v="2"/>
    <x v="0"/>
    <n v="186.88"/>
    <x v="5"/>
    <x v="0"/>
    <x v="3"/>
    <n v="3391.9"/>
    <n v="3578.78"/>
  </r>
  <r>
    <x v="500"/>
    <x v="0"/>
    <x v="1"/>
    <n v="975.24"/>
    <n v="0.22"/>
    <n v="5"/>
    <d v="2023-04-26T00:00:00"/>
    <d v="2023-04-30T00:00:00"/>
    <x v="2"/>
    <x v="2"/>
    <n v="127.17"/>
    <x v="5"/>
    <x v="0"/>
    <x v="3"/>
    <n v="848.07"/>
    <n v="4876.2"/>
  </r>
  <r>
    <x v="501"/>
    <x v="2"/>
    <x v="1"/>
    <n v="619.91"/>
    <n v="0.45"/>
    <n v="6"/>
    <d v="2024-10-24T00:00:00"/>
    <d v="2024-10-29T00:00:00"/>
    <x v="1"/>
    <x v="1"/>
    <n v="149.75"/>
    <x v="4"/>
    <x v="1"/>
    <x v="2"/>
    <n v="470.15999999999997"/>
    <n v="3719.46"/>
  </r>
  <r>
    <x v="502"/>
    <x v="2"/>
    <x v="0"/>
    <n v="1996"/>
    <n v="0.43"/>
    <n v="9"/>
    <d v="2024-07-02T00:00:00"/>
    <d v="2024-07-06T00:00:00"/>
    <x v="1"/>
    <x v="2"/>
    <n v="247.23"/>
    <x v="5"/>
    <x v="1"/>
    <x v="4"/>
    <n v="1748.77"/>
    <n v="17964"/>
  </r>
  <r>
    <x v="503"/>
    <x v="1"/>
    <x v="1"/>
    <n v="2347.4"/>
    <n v="0.03"/>
    <n v="8"/>
    <d v="2024-08-06T00:00:00"/>
    <d v="2024-08-11T00:00:00"/>
    <x v="1"/>
    <x v="2"/>
    <n v="519.48"/>
    <x v="2"/>
    <x v="1"/>
    <x v="1"/>
    <n v="1827.92"/>
    <n v="18779.2"/>
  </r>
  <r>
    <x v="504"/>
    <x v="0"/>
    <x v="3"/>
    <n v="3179.09"/>
    <n v="0.31"/>
    <n v="4"/>
    <d v="2023-05-18T00:00:00"/>
    <d v="2023-05-21T00:00:00"/>
    <x v="0"/>
    <x v="1"/>
    <n v="320.25"/>
    <x v="0"/>
    <x v="0"/>
    <x v="5"/>
    <n v="2858.84"/>
    <n v="12716.36"/>
  </r>
  <r>
    <x v="505"/>
    <x v="2"/>
    <x v="1"/>
    <n v="3566.9"/>
    <n v="0.22"/>
    <n v="6"/>
    <d v="2024-02-13T00:00:00"/>
    <d v="2024-02-14T00:00:00"/>
    <x v="1"/>
    <x v="1"/>
    <n v="853.11"/>
    <x v="5"/>
    <x v="1"/>
    <x v="8"/>
    <n v="2713.79"/>
    <n v="21401.4"/>
  </r>
  <r>
    <x v="506"/>
    <x v="1"/>
    <x v="1"/>
    <n v="4457.46"/>
    <n v="0.06"/>
    <n v="3"/>
    <d v="2023-10-16T00:00:00"/>
    <d v="2023-10-23T00:00:00"/>
    <x v="2"/>
    <x v="2"/>
    <n v="699.51"/>
    <x v="4"/>
    <x v="0"/>
    <x v="2"/>
    <n v="3757.95"/>
    <n v="13372.380000000001"/>
  </r>
  <r>
    <x v="507"/>
    <x v="0"/>
    <x v="4"/>
    <n v="1515.87"/>
    <n v="0.43"/>
    <n v="1"/>
    <d v="2024-06-12T00:00:00"/>
    <d v="2024-06-14T00:00:00"/>
    <x v="1"/>
    <x v="2"/>
    <n v="78.81"/>
    <x v="1"/>
    <x v="1"/>
    <x v="9"/>
    <n v="1437.06"/>
    <n v="1515.87"/>
  </r>
  <r>
    <x v="508"/>
    <x v="1"/>
    <x v="3"/>
    <n v="2690.18"/>
    <n v="0.04"/>
    <n v="9"/>
    <d v="2023-10-07T00:00:00"/>
    <d v="2023-10-09T00:00:00"/>
    <x v="2"/>
    <x v="0"/>
    <n v="571.41999999999996"/>
    <x v="2"/>
    <x v="0"/>
    <x v="2"/>
    <n v="2118.7599999999998"/>
    <n v="24211.62"/>
  </r>
  <r>
    <x v="509"/>
    <x v="3"/>
    <x v="1"/>
    <n v="1893.6"/>
    <n v="0.02"/>
    <n v="8"/>
    <d v="2023-06-26T00:00:00"/>
    <d v="2023-07-01T00:00:00"/>
    <x v="0"/>
    <x v="0"/>
    <n v="367.49"/>
    <x v="3"/>
    <x v="0"/>
    <x v="9"/>
    <n v="1526.11"/>
    <n v="15148.8"/>
  </r>
  <r>
    <x v="510"/>
    <x v="2"/>
    <x v="1"/>
    <n v="106.97"/>
    <n v="0.1"/>
    <n v="6"/>
    <d v="2023-08-30T00:00:00"/>
    <d v="2023-09-03T00:00:00"/>
    <x v="1"/>
    <x v="1"/>
    <n v="20.59"/>
    <x v="0"/>
    <x v="0"/>
    <x v="1"/>
    <n v="86.38"/>
    <n v="641.81999999999994"/>
  </r>
  <r>
    <x v="511"/>
    <x v="3"/>
    <x v="2"/>
    <n v="2939.22"/>
    <n v="0.15"/>
    <n v="3"/>
    <d v="2024-06-25T00:00:00"/>
    <d v="2024-07-01T00:00:00"/>
    <x v="2"/>
    <x v="2"/>
    <n v="846.42"/>
    <x v="2"/>
    <x v="1"/>
    <x v="9"/>
    <n v="2092.7999999999997"/>
    <n v="8817.66"/>
  </r>
  <r>
    <x v="512"/>
    <x v="0"/>
    <x v="1"/>
    <n v="4097.3999999999996"/>
    <n v="0.03"/>
    <n v="5"/>
    <d v="2024-07-30T00:00:00"/>
    <d v="2024-08-06T00:00:00"/>
    <x v="2"/>
    <x v="0"/>
    <n v="587.87"/>
    <x v="0"/>
    <x v="1"/>
    <x v="4"/>
    <n v="3509.5299999999997"/>
    <n v="20487"/>
  </r>
  <r>
    <x v="513"/>
    <x v="3"/>
    <x v="1"/>
    <n v="278.55"/>
    <n v="0.32"/>
    <n v="9"/>
    <d v="2024-01-17T00:00:00"/>
    <d v="2024-01-20T00:00:00"/>
    <x v="1"/>
    <x v="1"/>
    <n v="76.64"/>
    <x v="3"/>
    <x v="1"/>
    <x v="6"/>
    <n v="201.91000000000003"/>
    <n v="2506.9500000000003"/>
  </r>
  <r>
    <x v="514"/>
    <x v="3"/>
    <x v="4"/>
    <n v="117.11"/>
    <n v="0.22"/>
    <n v="7"/>
    <d v="2023-03-22T00:00:00"/>
    <d v="2023-03-27T00:00:00"/>
    <x v="0"/>
    <x v="2"/>
    <n v="5.92"/>
    <x v="0"/>
    <x v="0"/>
    <x v="0"/>
    <n v="111.19"/>
    <n v="819.77"/>
  </r>
  <r>
    <x v="515"/>
    <x v="0"/>
    <x v="3"/>
    <n v="3666.31"/>
    <n v="0.21"/>
    <n v="2"/>
    <d v="2023-01-13T00:00:00"/>
    <d v="2023-01-15T00:00:00"/>
    <x v="1"/>
    <x v="0"/>
    <n v="1065.7"/>
    <x v="3"/>
    <x v="0"/>
    <x v="6"/>
    <n v="2600.6099999999997"/>
    <n v="7332.62"/>
  </r>
  <r>
    <x v="516"/>
    <x v="1"/>
    <x v="0"/>
    <n v="3450.91"/>
    <n v="7.0000000000000007E-2"/>
    <n v="6"/>
    <d v="2024-11-27T00:00:00"/>
    <d v="2024-12-03T00:00:00"/>
    <x v="0"/>
    <x v="2"/>
    <n v="648.61"/>
    <x v="3"/>
    <x v="1"/>
    <x v="11"/>
    <n v="2802.2999999999997"/>
    <n v="20705.46"/>
  </r>
  <r>
    <x v="517"/>
    <x v="3"/>
    <x v="3"/>
    <n v="2088.6799999999998"/>
    <n v="0.22"/>
    <n v="9"/>
    <d v="2024-03-19T00:00:00"/>
    <d v="2024-03-26T00:00:00"/>
    <x v="2"/>
    <x v="1"/>
    <n v="370.54"/>
    <x v="5"/>
    <x v="1"/>
    <x v="0"/>
    <n v="1718.1399999999999"/>
    <n v="18798.12"/>
  </r>
  <r>
    <x v="518"/>
    <x v="1"/>
    <x v="2"/>
    <n v="3341.86"/>
    <n v="0.2"/>
    <n v="1"/>
    <d v="2023-05-18T00:00:00"/>
    <d v="2023-05-25T00:00:00"/>
    <x v="1"/>
    <x v="1"/>
    <n v="911.78"/>
    <x v="2"/>
    <x v="0"/>
    <x v="5"/>
    <n v="2430.08"/>
    <n v="3341.86"/>
  </r>
  <r>
    <x v="519"/>
    <x v="3"/>
    <x v="3"/>
    <n v="4771.59"/>
    <n v="0.19"/>
    <n v="5"/>
    <d v="2023-07-12T00:00:00"/>
    <d v="2023-07-17T00:00:00"/>
    <x v="1"/>
    <x v="1"/>
    <n v="997.46"/>
    <x v="3"/>
    <x v="0"/>
    <x v="4"/>
    <n v="3774.13"/>
    <n v="23857.95"/>
  </r>
  <r>
    <x v="520"/>
    <x v="1"/>
    <x v="1"/>
    <n v="1314.53"/>
    <n v="0.11"/>
    <n v="9"/>
    <d v="2023-12-06T00:00:00"/>
    <d v="2023-12-07T00:00:00"/>
    <x v="2"/>
    <x v="0"/>
    <n v="237.12"/>
    <x v="5"/>
    <x v="0"/>
    <x v="10"/>
    <n v="1077.4099999999999"/>
    <n v="11830.77"/>
  </r>
  <r>
    <x v="521"/>
    <x v="0"/>
    <x v="2"/>
    <n v="1305.04"/>
    <n v="0.05"/>
    <n v="3"/>
    <d v="2024-01-26T00:00:00"/>
    <d v="2024-01-27T00:00:00"/>
    <x v="0"/>
    <x v="0"/>
    <n v="190.64"/>
    <x v="2"/>
    <x v="1"/>
    <x v="6"/>
    <n v="1114.4000000000001"/>
    <n v="3915.12"/>
  </r>
  <r>
    <x v="522"/>
    <x v="3"/>
    <x v="3"/>
    <n v="1012.54"/>
    <n v="0.13"/>
    <n v="3"/>
    <d v="2024-04-24T00:00:00"/>
    <d v="2024-04-25T00:00:00"/>
    <x v="1"/>
    <x v="2"/>
    <n v="217.49"/>
    <x v="1"/>
    <x v="1"/>
    <x v="3"/>
    <n v="795.05"/>
    <n v="3037.62"/>
  </r>
  <r>
    <x v="523"/>
    <x v="0"/>
    <x v="2"/>
    <n v="3647.54"/>
    <n v="0.33"/>
    <n v="9"/>
    <d v="2024-06-21T00:00:00"/>
    <d v="2024-06-24T00:00:00"/>
    <x v="1"/>
    <x v="1"/>
    <n v="230.83"/>
    <x v="3"/>
    <x v="1"/>
    <x v="9"/>
    <n v="3416.71"/>
    <n v="32827.86"/>
  </r>
  <r>
    <x v="524"/>
    <x v="3"/>
    <x v="0"/>
    <n v="1830.63"/>
    <n v="0.04"/>
    <n v="3"/>
    <d v="2023-08-25T00:00:00"/>
    <d v="2023-08-26T00:00:00"/>
    <x v="1"/>
    <x v="1"/>
    <n v="204.95"/>
    <x v="5"/>
    <x v="0"/>
    <x v="1"/>
    <n v="1625.68"/>
    <n v="5491.89"/>
  </r>
  <r>
    <x v="525"/>
    <x v="0"/>
    <x v="3"/>
    <n v="4944.6000000000004"/>
    <n v="0.19"/>
    <n v="9"/>
    <d v="2024-09-20T00:00:00"/>
    <d v="2024-09-23T00:00:00"/>
    <x v="0"/>
    <x v="1"/>
    <n v="371.89"/>
    <x v="4"/>
    <x v="1"/>
    <x v="7"/>
    <n v="4572.71"/>
    <n v="44501.4"/>
  </r>
  <r>
    <x v="526"/>
    <x v="0"/>
    <x v="1"/>
    <n v="3601.78"/>
    <n v="0.26"/>
    <n v="3"/>
    <d v="2024-03-30T00:00:00"/>
    <d v="2024-04-05T00:00:00"/>
    <x v="2"/>
    <x v="2"/>
    <n v="635.33000000000004"/>
    <x v="4"/>
    <x v="1"/>
    <x v="0"/>
    <n v="2966.4500000000003"/>
    <n v="10805.34"/>
  </r>
  <r>
    <x v="527"/>
    <x v="3"/>
    <x v="2"/>
    <n v="1900.15"/>
    <n v="0.48"/>
    <n v="8"/>
    <d v="2024-07-03T00:00:00"/>
    <d v="2024-07-08T00:00:00"/>
    <x v="2"/>
    <x v="0"/>
    <n v="140.81"/>
    <x v="1"/>
    <x v="1"/>
    <x v="4"/>
    <n v="1759.3400000000001"/>
    <n v="15201.2"/>
  </r>
  <r>
    <x v="528"/>
    <x v="3"/>
    <x v="4"/>
    <n v="831.01"/>
    <n v="0.42"/>
    <n v="9"/>
    <d v="2023-11-06T00:00:00"/>
    <d v="2023-11-09T00:00:00"/>
    <x v="2"/>
    <x v="2"/>
    <n v="210.11"/>
    <x v="1"/>
    <x v="0"/>
    <x v="11"/>
    <n v="620.9"/>
    <n v="7479.09"/>
  </r>
  <r>
    <x v="529"/>
    <x v="3"/>
    <x v="2"/>
    <n v="3000.92"/>
    <n v="0.46"/>
    <n v="3"/>
    <d v="2024-07-10T00:00:00"/>
    <d v="2024-07-12T00:00:00"/>
    <x v="0"/>
    <x v="1"/>
    <n v="368.6"/>
    <x v="0"/>
    <x v="1"/>
    <x v="4"/>
    <n v="2632.32"/>
    <n v="9002.76"/>
  </r>
  <r>
    <x v="530"/>
    <x v="2"/>
    <x v="4"/>
    <n v="1545.03"/>
    <n v="0.41"/>
    <n v="1"/>
    <d v="2024-05-02T00:00:00"/>
    <d v="2024-05-06T00:00:00"/>
    <x v="0"/>
    <x v="1"/>
    <n v="317.68"/>
    <x v="4"/>
    <x v="1"/>
    <x v="5"/>
    <n v="1227.3499999999999"/>
    <n v="1545.03"/>
  </r>
  <r>
    <x v="531"/>
    <x v="1"/>
    <x v="1"/>
    <n v="4536.99"/>
    <n v="0.28999999999999998"/>
    <n v="9"/>
    <d v="2024-01-03T00:00:00"/>
    <d v="2024-01-04T00:00:00"/>
    <x v="2"/>
    <x v="0"/>
    <n v="605.45000000000005"/>
    <x v="5"/>
    <x v="1"/>
    <x v="6"/>
    <n v="3931.54"/>
    <n v="40832.909999999996"/>
  </r>
  <r>
    <x v="532"/>
    <x v="2"/>
    <x v="0"/>
    <n v="2262.88"/>
    <n v="0.43"/>
    <n v="7"/>
    <d v="2024-11-28T00:00:00"/>
    <d v="2024-12-02T00:00:00"/>
    <x v="1"/>
    <x v="0"/>
    <n v="508.82"/>
    <x v="4"/>
    <x v="1"/>
    <x v="11"/>
    <n v="1754.0600000000002"/>
    <n v="15840.16"/>
  </r>
  <r>
    <x v="533"/>
    <x v="2"/>
    <x v="4"/>
    <n v="1533.98"/>
    <n v="0.28000000000000003"/>
    <n v="6"/>
    <d v="2023-06-18T00:00:00"/>
    <d v="2023-06-23T00:00:00"/>
    <x v="0"/>
    <x v="2"/>
    <n v="212.34"/>
    <x v="2"/>
    <x v="0"/>
    <x v="9"/>
    <n v="1321.64"/>
    <n v="9203.880000000001"/>
  </r>
  <r>
    <x v="534"/>
    <x v="0"/>
    <x v="0"/>
    <n v="2983.9"/>
    <n v="0.18"/>
    <n v="4"/>
    <d v="2023-06-22T00:00:00"/>
    <d v="2023-06-25T00:00:00"/>
    <x v="2"/>
    <x v="2"/>
    <n v="432.16"/>
    <x v="5"/>
    <x v="0"/>
    <x v="9"/>
    <n v="2551.7400000000002"/>
    <n v="11935.6"/>
  </r>
  <r>
    <x v="535"/>
    <x v="3"/>
    <x v="2"/>
    <n v="771.18"/>
    <n v="0.19"/>
    <n v="5"/>
    <d v="2023-08-07T00:00:00"/>
    <d v="2023-08-10T00:00:00"/>
    <x v="2"/>
    <x v="0"/>
    <n v="131.11000000000001"/>
    <x v="1"/>
    <x v="0"/>
    <x v="1"/>
    <n v="640.06999999999994"/>
    <n v="3855.8999999999996"/>
  </r>
  <r>
    <x v="536"/>
    <x v="1"/>
    <x v="1"/>
    <n v="2851.59"/>
    <n v="0.28000000000000003"/>
    <n v="7"/>
    <d v="2024-02-22T00:00:00"/>
    <d v="2024-02-26T00:00:00"/>
    <x v="1"/>
    <x v="1"/>
    <n v="373.26"/>
    <x v="1"/>
    <x v="1"/>
    <x v="8"/>
    <n v="2478.33"/>
    <n v="19961.13"/>
  </r>
  <r>
    <x v="537"/>
    <x v="0"/>
    <x v="4"/>
    <n v="374.95"/>
    <n v="0.4"/>
    <n v="9"/>
    <d v="2024-08-10T00:00:00"/>
    <d v="2024-08-17T00:00:00"/>
    <x v="1"/>
    <x v="1"/>
    <n v="34.729999999999997"/>
    <x v="0"/>
    <x v="1"/>
    <x v="1"/>
    <n v="340.21999999999997"/>
    <n v="3374.5499999999997"/>
  </r>
  <r>
    <x v="538"/>
    <x v="2"/>
    <x v="2"/>
    <n v="3073.75"/>
    <n v="7.0000000000000007E-2"/>
    <n v="6"/>
    <d v="2024-12-16T00:00:00"/>
    <d v="2024-12-21T00:00:00"/>
    <x v="0"/>
    <x v="0"/>
    <n v="489.45"/>
    <x v="5"/>
    <x v="1"/>
    <x v="10"/>
    <n v="2584.3000000000002"/>
    <n v="18442.5"/>
  </r>
  <r>
    <x v="539"/>
    <x v="3"/>
    <x v="3"/>
    <n v="2697.8"/>
    <n v="0.02"/>
    <n v="4"/>
    <d v="2023-11-10T00:00:00"/>
    <d v="2023-11-14T00:00:00"/>
    <x v="0"/>
    <x v="0"/>
    <n v="582.42999999999995"/>
    <x v="1"/>
    <x v="0"/>
    <x v="11"/>
    <n v="2115.3700000000003"/>
    <n v="10791.2"/>
  </r>
  <r>
    <x v="540"/>
    <x v="0"/>
    <x v="2"/>
    <n v="2651.75"/>
    <n v="0.39"/>
    <n v="4"/>
    <d v="2024-08-13T00:00:00"/>
    <d v="2024-08-15T00:00:00"/>
    <x v="2"/>
    <x v="1"/>
    <n v="348.81"/>
    <x v="1"/>
    <x v="1"/>
    <x v="1"/>
    <n v="2302.94"/>
    <n v="10607"/>
  </r>
  <r>
    <x v="541"/>
    <x v="3"/>
    <x v="0"/>
    <n v="3452.41"/>
    <n v="0.32"/>
    <n v="3"/>
    <d v="2023-07-31T00:00:00"/>
    <d v="2023-08-01T00:00:00"/>
    <x v="0"/>
    <x v="1"/>
    <n v="871.42"/>
    <x v="5"/>
    <x v="0"/>
    <x v="4"/>
    <n v="2580.9899999999998"/>
    <n v="10357.23"/>
  </r>
  <r>
    <x v="542"/>
    <x v="0"/>
    <x v="1"/>
    <n v="317.83999999999997"/>
    <n v="0.41"/>
    <n v="2"/>
    <d v="2023-05-18T00:00:00"/>
    <d v="2023-05-19T00:00:00"/>
    <x v="1"/>
    <x v="1"/>
    <n v="81.11"/>
    <x v="5"/>
    <x v="0"/>
    <x v="5"/>
    <n v="236.72999999999996"/>
    <n v="635.67999999999995"/>
  </r>
  <r>
    <x v="543"/>
    <x v="3"/>
    <x v="1"/>
    <n v="2352.6799999999998"/>
    <n v="0.49"/>
    <n v="4"/>
    <d v="2023-08-26T00:00:00"/>
    <d v="2023-08-29T00:00:00"/>
    <x v="0"/>
    <x v="0"/>
    <n v="240.35"/>
    <x v="4"/>
    <x v="0"/>
    <x v="1"/>
    <n v="2112.33"/>
    <n v="9410.7199999999993"/>
  </r>
  <r>
    <x v="544"/>
    <x v="2"/>
    <x v="2"/>
    <n v="2275.79"/>
    <n v="0.13"/>
    <n v="6"/>
    <d v="2024-08-24T00:00:00"/>
    <d v="2024-08-30T00:00:00"/>
    <x v="0"/>
    <x v="2"/>
    <n v="267.36"/>
    <x v="1"/>
    <x v="1"/>
    <x v="1"/>
    <n v="2008.4299999999998"/>
    <n v="13654.74"/>
  </r>
  <r>
    <x v="545"/>
    <x v="1"/>
    <x v="3"/>
    <n v="2352.9299999999998"/>
    <n v="0.1"/>
    <n v="1"/>
    <d v="2024-12-14T00:00:00"/>
    <d v="2024-12-19T00:00:00"/>
    <x v="0"/>
    <x v="1"/>
    <n v="119.01"/>
    <x v="5"/>
    <x v="1"/>
    <x v="10"/>
    <n v="2233.9199999999996"/>
    <n v="2352.9299999999998"/>
  </r>
  <r>
    <x v="546"/>
    <x v="2"/>
    <x v="0"/>
    <n v="4901.47"/>
    <n v="0.17"/>
    <n v="2"/>
    <d v="2023-11-13T00:00:00"/>
    <d v="2023-11-20T00:00:00"/>
    <x v="0"/>
    <x v="0"/>
    <n v="677.28"/>
    <x v="0"/>
    <x v="0"/>
    <x v="11"/>
    <n v="4224.1900000000005"/>
    <n v="9802.94"/>
  </r>
  <r>
    <x v="547"/>
    <x v="1"/>
    <x v="2"/>
    <n v="782.46"/>
    <n v="0.44"/>
    <n v="8"/>
    <d v="2024-09-23T00:00:00"/>
    <d v="2024-09-28T00:00:00"/>
    <x v="1"/>
    <x v="0"/>
    <n v="217.68"/>
    <x v="0"/>
    <x v="1"/>
    <x v="7"/>
    <n v="564.78"/>
    <n v="6259.68"/>
  </r>
  <r>
    <x v="548"/>
    <x v="3"/>
    <x v="2"/>
    <n v="3483.11"/>
    <n v="0.01"/>
    <n v="3"/>
    <d v="2023-01-11T00:00:00"/>
    <d v="2023-01-14T00:00:00"/>
    <x v="0"/>
    <x v="1"/>
    <n v="855.4"/>
    <x v="4"/>
    <x v="0"/>
    <x v="6"/>
    <n v="2627.71"/>
    <n v="10449.33"/>
  </r>
  <r>
    <x v="549"/>
    <x v="0"/>
    <x v="1"/>
    <n v="2069.7800000000002"/>
    <n v="0.01"/>
    <n v="1"/>
    <d v="2024-02-05T00:00:00"/>
    <d v="2024-02-10T00:00:00"/>
    <x v="1"/>
    <x v="0"/>
    <n v="600.48"/>
    <x v="0"/>
    <x v="1"/>
    <x v="8"/>
    <n v="1469.3000000000002"/>
    <n v="2069.7800000000002"/>
  </r>
  <r>
    <x v="550"/>
    <x v="2"/>
    <x v="0"/>
    <n v="2607.46"/>
    <n v="0.11"/>
    <n v="2"/>
    <d v="2023-07-22T00:00:00"/>
    <d v="2023-07-29T00:00:00"/>
    <x v="0"/>
    <x v="0"/>
    <n v="270.02"/>
    <x v="4"/>
    <x v="0"/>
    <x v="4"/>
    <n v="2337.44"/>
    <n v="5214.92"/>
  </r>
  <r>
    <x v="551"/>
    <x v="1"/>
    <x v="3"/>
    <n v="3835.73"/>
    <n v="0.19"/>
    <n v="3"/>
    <d v="2024-06-10T00:00:00"/>
    <d v="2024-06-15T00:00:00"/>
    <x v="2"/>
    <x v="2"/>
    <n v="740.59"/>
    <x v="3"/>
    <x v="1"/>
    <x v="9"/>
    <n v="3095.14"/>
    <n v="11507.19"/>
  </r>
  <r>
    <x v="552"/>
    <x v="2"/>
    <x v="1"/>
    <n v="871.14"/>
    <n v="0.15"/>
    <n v="2"/>
    <d v="2024-05-30T00:00:00"/>
    <d v="2024-06-06T00:00:00"/>
    <x v="0"/>
    <x v="2"/>
    <n v="122.99"/>
    <x v="1"/>
    <x v="1"/>
    <x v="5"/>
    <n v="748.15"/>
    <n v="1742.28"/>
  </r>
  <r>
    <x v="553"/>
    <x v="1"/>
    <x v="2"/>
    <n v="3841.57"/>
    <n v="0.41"/>
    <n v="4"/>
    <d v="2023-06-30T00:00:00"/>
    <d v="2023-07-01T00:00:00"/>
    <x v="1"/>
    <x v="2"/>
    <n v="783.56"/>
    <x v="2"/>
    <x v="0"/>
    <x v="9"/>
    <n v="3058.01"/>
    <n v="15366.28"/>
  </r>
  <r>
    <x v="554"/>
    <x v="2"/>
    <x v="1"/>
    <n v="444.62"/>
    <n v="0.34"/>
    <n v="4"/>
    <d v="2024-03-06T00:00:00"/>
    <d v="2024-03-08T00:00:00"/>
    <x v="1"/>
    <x v="0"/>
    <n v="104.94"/>
    <x v="5"/>
    <x v="1"/>
    <x v="0"/>
    <n v="339.68"/>
    <n v="1778.48"/>
  </r>
  <r>
    <x v="555"/>
    <x v="1"/>
    <x v="1"/>
    <n v="2468.2199999999998"/>
    <n v="0.42"/>
    <n v="2"/>
    <d v="2024-07-11T00:00:00"/>
    <d v="2024-07-13T00:00:00"/>
    <x v="2"/>
    <x v="1"/>
    <n v="182"/>
    <x v="0"/>
    <x v="1"/>
    <x v="4"/>
    <n v="2286.2199999999998"/>
    <n v="4936.4399999999996"/>
  </r>
  <r>
    <x v="556"/>
    <x v="1"/>
    <x v="4"/>
    <n v="3736.15"/>
    <n v="0.19"/>
    <n v="1"/>
    <d v="2024-02-17T00:00:00"/>
    <d v="2024-02-20T00:00:00"/>
    <x v="2"/>
    <x v="1"/>
    <n v="268.83"/>
    <x v="0"/>
    <x v="1"/>
    <x v="8"/>
    <n v="3467.32"/>
    <n v="3736.15"/>
  </r>
  <r>
    <x v="557"/>
    <x v="3"/>
    <x v="1"/>
    <n v="1043.5"/>
    <n v="0.3"/>
    <n v="3"/>
    <d v="2024-06-26T00:00:00"/>
    <d v="2024-06-28T00:00:00"/>
    <x v="1"/>
    <x v="2"/>
    <n v="80.56"/>
    <x v="3"/>
    <x v="1"/>
    <x v="9"/>
    <n v="962.94"/>
    <n v="3130.5"/>
  </r>
  <r>
    <x v="558"/>
    <x v="1"/>
    <x v="1"/>
    <n v="3877.49"/>
    <n v="0.26"/>
    <n v="4"/>
    <d v="2023-11-25T00:00:00"/>
    <d v="2023-11-27T00:00:00"/>
    <x v="1"/>
    <x v="1"/>
    <n v="466.08"/>
    <x v="5"/>
    <x v="0"/>
    <x v="11"/>
    <n v="3411.41"/>
    <n v="15509.96"/>
  </r>
  <r>
    <x v="559"/>
    <x v="3"/>
    <x v="0"/>
    <n v="917.38"/>
    <n v="0.24"/>
    <n v="6"/>
    <d v="2024-07-13T00:00:00"/>
    <d v="2024-07-14T00:00:00"/>
    <x v="0"/>
    <x v="0"/>
    <n v="216.67"/>
    <x v="4"/>
    <x v="1"/>
    <x v="4"/>
    <n v="700.71"/>
    <n v="5504.28"/>
  </r>
  <r>
    <x v="560"/>
    <x v="1"/>
    <x v="1"/>
    <n v="4016.27"/>
    <n v="0.14000000000000001"/>
    <n v="5"/>
    <d v="2023-07-03T00:00:00"/>
    <d v="2023-07-05T00:00:00"/>
    <x v="1"/>
    <x v="2"/>
    <n v="842"/>
    <x v="3"/>
    <x v="0"/>
    <x v="4"/>
    <n v="3174.27"/>
    <n v="20081.349999999999"/>
  </r>
  <r>
    <x v="561"/>
    <x v="0"/>
    <x v="3"/>
    <n v="2397.7800000000002"/>
    <n v="0.35"/>
    <n v="2"/>
    <d v="2023-05-11T00:00:00"/>
    <d v="2023-05-13T00:00:00"/>
    <x v="1"/>
    <x v="2"/>
    <n v="299.91000000000003"/>
    <x v="5"/>
    <x v="0"/>
    <x v="5"/>
    <n v="2097.8700000000003"/>
    <n v="4795.5600000000004"/>
  </r>
  <r>
    <x v="562"/>
    <x v="0"/>
    <x v="2"/>
    <n v="3454.73"/>
    <n v="0.26"/>
    <n v="4"/>
    <d v="2023-10-02T00:00:00"/>
    <d v="2023-10-04T00:00:00"/>
    <x v="2"/>
    <x v="0"/>
    <n v="912.09"/>
    <x v="5"/>
    <x v="0"/>
    <x v="2"/>
    <n v="2542.64"/>
    <n v="13818.92"/>
  </r>
  <r>
    <x v="563"/>
    <x v="0"/>
    <x v="0"/>
    <n v="4595.29"/>
    <n v="0.04"/>
    <n v="6"/>
    <d v="2024-10-23T00:00:00"/>
    <d v="2024-10-29T00:00:00"/>
    <x v="1"/>
    <x v="0"/>
    <n v="1066.82"/>
    <x v="4"/>
    <x v="1"/>
    <x v="2"/>
    <n v="3528.4700000000003"/>
    <n v="27571.739999999998"/>
  </r>
  <r>
    <x v="564"/>
    <x v="1"/>
    <x v="1"/>
    <n v="2101.27"/>
    <n v="0"/>
    <n v="4"/>
    <d v="2024-01-06T00:00:00"/>
    <d v="2024-01-13T00:00:00"/>
    <x v="2"/>
    <x v="2"/>
    <n v="616.11"/>
    <x v="1"/>
    <x v="1"/>
    <x v="6"/>
    <n v="1485.1599999999999"/>
    <n v="8405.08"/>
  </r>
  <r>
    <x v="565"/>
    <x v="3"/>
    <x v="3"/>
    <n v="1241.49"/>
    <n v="0.01"/>
    <n v="7"/>
    <d v="2024-03-31T00:00:00"/>
    <d v="2024-04-06T00:00:00"/>
    <x v="0"/>
    <x v="2"/>
    <n v="274.88"/>
    <x v="3"/>
    <x v="1"/>
    <x v="0"/>
    <n v="966.61"/>
    <n v="8690.43"/>
  </r>
  <r>
    <x v="566"/>
    <x v="3"/>
    <x v="2"/>
    <n v="4349.1000000000004"/>
    <n v="0.04"/>
    <n v="6"/>
    <d v="2023-01-25T00:00:00"/>
    <d v="2023-02-01T00:00:00"/>
    <x v="2"/>
    <x v="1"/>
    <n v="997.25"/>
    <x v="3"/>
    <x v="0"/>
    <x v="6"/>
    <n v="3351.8500000000004"/>
    <n v="26094.600000000002"/>
  </r>
  <r>
    <x v="567"/>
    <x v="1"/>
    <x v="0"/>
    <n v="891.92"/>
    <n v="0.19"/>
    <n v="6"/>
    <d v="2024-01-23T00:00:00"/>
    <d v="2024-01-27T00:00:00"/>
    <x v="0"/>
    <x v="2"/>
    <n v="228.19"/>
    <x v="2"/>
    <x v="1"/>
    <x v="6"/>
    <n v="663.73"/>
    <n v="5351.5199999999995"/>
  </r>
  <r>
    <x v="568"/>
    <x v="0"/>
    <x v="3"/>
    <n v="3194.23"/>
    <n v="0.15"/>
    <n v="2"/>
    <d v="2023-11-05T00:00:00"/>
    <d v="2023-11-07T00:00:00"/>
    <x v="2"/>
    <x v="0"/>
    <n v="898.74"/>
    <x v="4"/>
    <x v="0"/>
    <x v="11"/>
    <n v="2295.4899999999998"/>
    <n v="6388.46"/>
  </r>
  <r>
    <x v="569"/>
    <x v="0"/>
    <x v="1"/>
    <n v="4623.9399999999996"/>
    <n v="0.08"/>
    <n v="7"/>
    <d v="2023-06-28T00:00:00"/>
    <d v="2023-07-02T00:00:00"/>
    <x v="2"/>
    <x v="2"/>
    <n v="551.80999999999995"/>
    <x v="2"/>
    <x v="0"/>
    <x v="9"/>
    <n v="4072.1299999999997"/>
    <n v="32367.579999999998"/>
  </r>
  <r>
    <x v="570"/>
    <x v="3"/>
    <x v="4"/>
    <n v="3404.54"/>
    <n v="0.26"/>
    <n v="9"/>
    <d v="2023-07-25T00:00:00"/>
    <d v="2023-07-26T00:00:00"/>
    <x v="0"/>
    <x v="2"/>
    <n v="720"/>
    <x v="5"/>
    <x v="0"/>
    <x v="4"/>
    <n v="2684.54"/>
    <n v="30640.86"/>
  </r>
  <r>
    <x v="571"/>
    <x v="0"/>
    <x v="4"/>
    <n v="1058.8399999999999"/>
    <n v="0.49"/>
    <n v="6"/>
    <d v="2023-01-05T00:00:00"/>
    <d v="2023-01-07T00:00:00"/>
    <x v="1"/>
    <x v="1"/>
    <n v="162.08000000000001"/>
    <x v="2"/>
    <x v="0"/>
    <x v="6"/>
    <n v="896.75999999999988"/>
    <n v="6353.0399999999991"/>
  </r>
  <r>
    <x v="572"/>
    <x v="2"/>
    <x v="0"/>
    <n v="846.19"/>
    <n v="0.08"/>
    <n v="8"/>
    <d v="2023-11-02T00:00:00"/>
    <d v="2023-11-07T00:00:00"/>
    <x v="2"/>
    <x v="1"/>
    <n v="90.85"/>
    <x v="4"/>
    <x v="0"/>
    <x v="11"/>
    <n v="755.34"/>
    <n v="6769.52"/>
  </r>
  <r>
    <x v="573"/>
    <x v="3"/>
    <x v="3"/>
    <n v="1336.3"/>
    <n v="0.13"/>
    <n v="6"/>
    <d v="2023-06-27T00:00:00"/>
    <d v="2023-07-01T00:00:00"/>
    <x v="1"/>
    <x v="1"/>
    <n v="131"/>
    <x v="5"/>
    <x v="0"/>
    <x v="9"/>
    <n v="1205.3"/>
    <n v="8017.7999999999993"/>
  </r>
  <r>
    <x v="574"/>
    <x v="0"/>
    <x v="2"/>
    <n v="2017.89"/>
    <n v="0.23"/>
    <n v="6"/>
    <d v="2023-11-11T00:00:00"/>
    <d v="2023-11-13T00:00:00"/>
    <x v="1"/>
    <x v="2"/>
    <n v="150.35"/>
    <x v="3"/>
    <x v="0"/>
    <x v="11"/>
    <n v="1867.5400000000002"/>
    <n v="12107.34"/>
  </r>
  <r>
    <x v="575"/>
    <x v="3"/>
    <x v="3"/>
    <n v="879.88"/>
    <n v="0.32"/>
    <n v="4"/>
    <d v="2024-10-24T00:00:00"/>
    <d v="2024-10-30T00:00:00"/>
    <x v="1"/>
    <x v="0"/>
    <n v="230.62"/>
    <x v="2"/>
    <x v="1"/>
    <x v="2"/>
    <n v="649.26"/>
    <n v="3519.52"/>
  </r>
  <r>
    <x v="576"/>
    <x v="2"/>
    <x v="4"/>
    <n v="4009.29"/>
    <n v="0.3"/>
    <n v="6"/>
    <d v="2024-08-15T00:00:00"/>
    <d v="2024-08-20T00:00:00"/>
    <x v="0"/>
    <x v="0"/>
    <n v="211.92"/>
    <x v="3"/>
    <x v="1"/>
    <x v="1"/>
    <n v="3797.37"/>
    <n v="24055.739999999998"/>
  </r>
  <r>
    <x v="577"/>
    <x v="3"/>
    <x v="0"/>
    <n v="1849.47"/>
    <n v="0.26"/>
    <n v="4"/>
    <d v="2023-05-11T00:00:00"/>
    <d v="2023-05-14T00:00:00"/>
    <x v="2"/>
    <x v="1"/>
    <n v="552.39"/>
    <x v="3"/>
    <x v="0"/>
    <x v="5"/>
    <n v="1297.08"/>
    <n v="7397.88"/>
  </r>
  <r>
    <x v="578"/>
    <x v="3"/>
    <x v="1"/>
    <n v="4686.83"/>
    <n v="0.37"/>
    <n v="6"/>
    <d v="2023-08-13T00:00:00"/>
    <d v="2023-08-17T00:00:00"/>
    <x v="2"/>
    <x v="1"/>
    <n v="1364.67"/>
    <x v="1"/>
    <x v="0"/>
    <x v="1"/>
    <n v="3322.16"/>
    <n v="28120.98"/>
  </r>
  <r>
    <x v="579"/>
    <x v="3"/>
    <x v="3"/>
    <n v="4228.21"/>
    <n v="0.42"/>
    <n v="1"/>
    <d v="2023-11-02T00:00:00"/>
    <d v="2023-11-03T00:00:00"/>
    <x v="1"/>
    <x v="0"/>
    <n v="772.46"/>
    <x v="4"/>
    <x v="0"/>
    <x v="11"/>
    <n v="3455.75"/>
    <n v="4228.21"/>
  </r>
  <r>
    <x v="580"/>
    <x v="3"/>
    <x v="4"/>
    <n v="4553.21"/>
    <n v="0.5"/>
    <n v="7"/>
    <d v="2023-11-06T00:00:00"/>
    <d v="2023-11-09T00:00:00"/>
    <x v="2"/>
    <x v="1"/>
    <n v="1073.17"/>
    <x v="2"/>
    <x v="0"/>
    <x v="11"/>
    <n v="3480.04"/>
    <n v="31872.47"/>
  </r>
  <r>
    <x v="581"/>
    <x v="2"/>
    <x v="2"/>
    <n v="1543.01"/>
    <n v="0.23"/>
    <n v="2"/>
    <d v="2023-04-01T00:00:00"/>
    <d v="2023-04-06T00:00:00"/>
    <x v="1"/>
    <x v="2"/>
    <n v="253.95"/>
    <x v="0"/>
    <x v="0"/>
    <x v="3"/>
    <n v="1289.06"/>
    <n v="3086.02"/>
  </r>
  <r>
    <x v="582"/>
    <x v="1"/>
    <x v="0"/>
    <n v="2911.28"/>
    <n v="0.5"/>
    <n v="6"/>
    <d v="2023-09-19T00:00:00"/>
    <d v="2023-09-23T00:00:00"/>
    <x v="0"/>
    <x v="1"/>
    <n v="305.36"/>
    <x v="1"/>
    <x v="0"/>
    <x v="7"/>
    <n v="2605.92"/>
    <n v="17467.68"/>
  </r>
  <r>
    <x v="583"/>
    <x v="3"/>
    <x v="1"/>
    <n v="1675.1"/>
    <n v="0.37"/>
    <n v="9"/>
    <d v="2024-03-13T00:00:00"/>
    <d v="2024-03-17T00:00:00"/>
    <x v="0"/>
    <x v="0"/>
    <n v="393.26"/>
    <x v="3"/>
    <x v="1"/>
    <x v="0"/>
    <n v="1281.8399999999999"/>
    <n v="15075.9"/>
  </r>
  <r>
    <x v="584"/>
    <x v="3"/>
    <x v="3"/>
    <n v="1359.05"/>
    <n v="0.33"/>
    <n v="3"/>
    <d v="2024-06-05T00:00:00"/>
    <d v="2024-06-07T00:00:00"/>
    <x v="2"/>
    <x v="1"/>
    <n v="220.3"/>
    <x v="4"/>
    <x v="1"/>
    <x v="9"/>
    <n v="1138.75"/>
    <n v="4077.1499999999996"/>
  </r>
  <r>
    <x v="585"/>
    <x v="0"/>
    <x v="2"/>
    <n v="3074.73"/>
    <n v="0.32"/>
    <n v="4"/>
    <d v="2023-04-28T00:00:00"/>
    <d v="2023-05-05T00:00:00"/>
    <x v="1"/>
    <x v="1"/>
    <n v="819.52"/>
    <x v="1"/>
    <x v="0"/>
    <x v="3"/>
    <n v="2255.21"/>
    <n v="12298.92"/>
  </r>
  <r>
    <x v="586"/>
    <x v="3"/>
    <x v="1"/>
    <n v="4108.18"/>
    <n v="0.46"/>
    <n v="5"/>
    <d v="2024-10-30T00:00:00"/>
    <d v="2024-11-02T00:00:00"/>
    <x v="0"/>
    <x v="1"/>
    <n v="1089.1500000000001"/>
    <x v="0"/>
    <x v="1"/>
    <x v="2"/>
    <n v="3019.03"/>
    <n v="20540.900000000001"/>
  </r>
  <r>
    <x v="587"/>
    <x v="0"/>
    <x v="4"/>
    <n v="558.63"/>
    <n v="0.47"/>
    <n v="8"/>
    <d v="2024-03-18T00:00:00"/>
    <d v="2024-03-20T00:00:00"/>
    <x v="2"/>
    <x v="2"/>
    <n v="161.77000000000001"/>
    <x v="5"/>
    <x v="1"/>
    <x v="0"/>
    <n v="396.86"/>
    <n v="4469.04"/>
  </r>
  <r>
    <x v="588"/>
    <x v="1"/>
    <x v="4"/>
    <n v="1451.27"/>
    <n v="0.09"/>
    <n v="6"/>
    <d v="2024-08-15T00:00:00"/>
    <d v="2024-08-22T00:00:00"/>
    <x v="1"/>
    <x v="0"/>
    <n v="325.97000000000003"/>
    <x v="0"/>
    <x v="1"/>
    <x v="1"/>
    <n v="1125.3"/>
    <n v="8707.619999999999"/>
  </r>
  <r>
    <x v="589"/>
    <x v="2"/>
    <x v="2"/>
    <n v="1105.1600000000001"/>
    <n v="0.25"/>
    <n v="8"/>
    <d v="2023-12-25T00:00:00"/>
    <d v="2023-12-26T00:00:00"/>
    <x v="1"/>
    <x v="1"/>
    <n v="191.3"/>
    <x v="4"/>
    <x v="0"/>
    <x v="10"/>
    <n v="913.86000000000013"/>
    <n v="8841.2800000000007"/>
  </r>
  <r>
    <x v="590"/>
    <x v="2"/>
    <x v="4"/>
    <n v="4011.92"/>
    <n v="0.47"/>
    <n v="3"/>
    <d v="2023-06-23T00:00:00"/>
    <d v="2023-06-26T00:00:00"/>
    <x v="2"/>
    <x v="2"/>
    <n v="763.18"/>
    <x v="5"/>
    <x v="0"/>
    <x v="9"/>
    <n v="3248.7400000000002"/>
    <n v="12035.76"/>
  </r>
  <r>
    <x v="591"/>
    <x v="1"/>
    <x v="0"/>
    <n v="4673.5200000000004"/>
    <n v="0.19"/>
    <n v="3"/>
    <d v="2024-04-06T00:00:00"/>
    <d v="2024-04-10T00:00:00"/>
    <x v="1"/>
    <x v="0"/>
    <n v="652.91"/>
    <x v="3"/>
    <x v="1"/>
    <x v="3"/>
    <n v="4020.6100000000006"/>
    <n v="14020.560000000001"/>
  </r>
  <r>
    <x v="592"/>
    <x v="2"/>
    <x v="2"/>
    <n v="491.72"/>
    <n v="0.12"/>
    <n v="9"/>
    <d v="2024-01-31T00:00:00"/>
    <d v="2024-02-05T00:00:00"/>
    <x v="2"/>
    <x v="0"/>
    <n v="105.65"/>
    <x v="5"/>
    <x v="1"/>
    <x v="6"/>
    <n v="386.07000000000005"/>
    <n v="4425.4800000000005"/>
  </r>
  <r>
    <x v="593"/>
    <x v="1"/>
    <x v="4"/>
    <n v="1958.15"/>
    <n v="0.05"/>
    <n v="6"/>
    <d v="2023-08-18T00:00:00"/>
    <d v="2023-08-19T00:00:00"/>
    <x v="2"/>
    <x v="2"/>
    <n v="143.06"/>
    <x v="2"/>
    <x v="0"/>
    <x v="1"/>
    <n v="1815.0900000000001"/>
    <n v="11748.900000000001"/>
  </r>
  <r>
    <x v="594"/>
    <x v="1"/>
    <x v="3"/>
    <n v="4581.09"/>
    <n v="0.3"/>
    <n v="8"/>
    <d v="2023-06-06T00:00:00"/>
    <d v="2023-06-08T00:00:00"/>
    <x v="0"/>
    <x v="2"/>
    <n v="1364.76"/>
    <x v="3"/>
    <x v="0"/>
    <x v="9"/>
    <n v="3216.33"/>
    <n v="36648.720000000001"/>
  </r>
  <r>
    <x v="595"/>
    <x v="1"/>
    <x v="4"/>
    <n v="1788.73"/>
    <n v="0.35"/>
    <n v="4"/>
    <d v="2023-11-30T00:00:00"/>
    <d v="2023-12-02T00:00:00"/>
    <x v="0"/>
    <x v="0"/>
    <n v="117.68"/>
    <x v="3"/>
    <x v="0"/>
    <x v="11"/>
    <n v="1671.05"/>
    <n v="7154.92"/>
  </r>
  <r>
    <x v="596"/>
    <x v="2"/>
    <x v="0"/>
    <n v="3592.04"/>
    <n v="0.1"/>
    <n v="5"/>
    <d v="2024-12-12T00:00:00"/>
    <d v="2024-12-18T00:00:00"/>
    <x v="2"/>
    <x v="1"/>
    <n v="720.77"/>
    <x v="5"/>
    <x v="1"/>
    <x v="10"/>
    <n v="2871.27"/>
    <n v="17960.2"/>
  </r>
  <r>
    <x v="597"/>
    <x v="0"/>
    <x v="1"/>
    <n v="593.27"/>
    <n v="0.34"/>
    <n v="9"/>
    <d v="2023-11-01T00:00:00"/>
    <d v="2023-11-02T00:00:00"/>
    <x v="1"/>
    <x v="2"/>
    <n v="72.77"/>
    <x v="1"/>
    <x v="0"/>
    <x v="11"/>
    <n v="520.5"/>
    <n v="5339.43"/>
  </r>
  <r>
    <x v="598"/>
    <x v="1"/>
    <x v="1"/>
    <n v="2277.5"/>
    <n v="0.45"/>
    <n v="7"/>
    <d v="2024-11-10T00:00:00"/>
    <d v="2024-11-13T00:00:00"/>
    <x v="0"/>
    <x v="2"/>
    <n v="582"/>
    <x v="0"/>
    <x v="1"/>
    <x v="11"/>
    <n v="1695.5"/>
    <n v="15942.5"/>
  </r>
  <r>
    <x v="599"/>
    <x v="3"/>
    <x v="4"/>
    <n v="2566.17"/>
    <n v="0.12"/>
    <n v="5"/>
    <d v="2023-10-26T00:00:00"/>
    <d v="2023-10-27T00:00:00"/>
    <x v="1"/>
    <x v="2"/>
    <n v="532.41999999999996"/>
    <x v="2"/>
    <x v="0"/>
    <x v="2"/>
    <n v="2033.75"/>
    <n v="12830.85"/>
  </r>
  <r>
    <x v="600"/>
    <x v="2"/>
    <x v="1"/>
    <n v="3812.55"/>
    <n v="0.06"/>
    <n v="7"/>
    <d v="2024-09-06T00:00:00"/>
    <d v="2024-09-09T00:00:00"/>
    <x v="2"/>
    <x v="2"/>
    <n v="769.54"/>
    <x v="2"/>
    <x v="1"/>
    <x v="7"/>
    <n v="3043.01"/>
    <n v="26687.850000000002"/>
  </r>
  <r>
    <x v="601"/>
    <x v="1"/>
    <x v="4"/>
    <n v="1515.24"/>
    <n v="0.42"/>
    <n v="9"/>
    <d v="2023-12-09T00:00:00"/>
    <d v="2023-12-10T00:00:00"/>
    <x v="2"/>
    <x v="2"/>
    <n v="359.32"/>
    <x v="4"/>
    <x v="0"/>
    <x v="10"/>
    <n v="1155.92"/>
    <n v="13637.16"/>
  </r>
  <r>
    <x v="602"/>
    <x v="1"/>
    <x v="0"/>
    <n v="1394.52"/>
    <n v="0.46"/>
    <n v="3"/>
    <d v="2024-06-02T00:00:00"/>
    <d v="2024-06-08T00:00:00"/>
    <x v="1"/>
    <x v="2"/>
    <n v="110.89"/>
    <x v="3"/>
    <x v="1"/>
    <x v="9"/>
    <n v="1283.6299999999999"/>
    <n v="4183.5599999999995"/>
  </r>
  <r>
    <x v="603"/>
    <x v="3"/>
    <x v="1"/>
    <n v="1584.54"/>
    <n v="0.11"/>
    <n v="3"/>
    <d v="2024-10-13T00:00:00"/>
    <d v="2024-10-19T00:00:00"/>
    <x v="0"/>
    <x v="0"/>
    <n v="202.71"/>
    <x v="4"/>
    <x v="1"/>
    <x v="2"/>
    <n v="1381.83"/>
    <n v="4753.62"/>
  </r>
  <r>
    <x v="604"/>
    <x v="0"/>
    <x v="3"/>
    <n v="2822.91"/>
    <n v="0.36"/>
    <n v="4"/>
    <d v="2024-12-20T00:00:00"/>
    <d v="2024-12-21T00:00:00"/>
    <x v="0"/>
    <x v="1"/>
    <n v="498.16"/>
    <x v="4"/>
    <x v="1"/>
    <x v="10"/>
    <n v="2324.75"/>
    <n v="11291.64"/>
  </r>
  <r>
    <x v="605"/>
    <x v="0"/>
    <x v="4"/>
    <n v="4392.42"/>
    <n v="0.3"/>
    <n v="7"/>
    <d v="2023-01-13T00:00:00"/>
    <d v="2023-01-17T00:00:00"/>
    <x v="0"/>
    <x v="1"/>
    <n v="570.98"/>
    <x v="1"/>
    <x v="0"/>
    <x v="6"/>
    <n v="3821.44"/>
    <n v="30746.940000000002"/>
  </r>
  <r>
    <x v="606"/>
    <x v="0"/>
    <x v="1"/>
    <n v="4171.6099999999997"/>
    <n v="0.12"/>
    <n v="5"/>
    <d v="2024-12-01T00:00:00"/>
    <d v="2024-12-04T00:00:00"/>
    <x v="0"/>
    <x v="1"/>
    <n v="323.45999999999998"/>
    <x v="4"/>
    <x v="1"/>
    <x v="10"/>
    <n v="3848.1499999999996"/>
    <n v="20858.05"/>
  </r>
  <r>
    <x v="607"/>
    <x v="1"/>
    <x v="0"/>
    <n v="383.93"/>
    <n v="0.41"/>
    <n v="5"/>
    <d v="2024-01-18T00:00:00"/>
    <d v="2024-01-19T00:00:00"/>
    <x v="1"/>
    <x v="0"/>
    <n v="48.91"/>
    <x v="2"/>
    <x v="1"/>
    <x v="6"/>
    <n v="335.02"/>
    <n v="1919.65"/>
  </r>
  <r>
    <x v="608"/>
    <x v="1"/>
    <x v="0"/>
    <n v="4406.88"/>
    <n v="0.24"/>
    <n v="4"/>
    <d v="2023-06-24T00:00:00"/>
    <d v="2023-06-26T00:00:00"/>
    <x v="0"/>
    <x v="0"/>
    <n v="725.37"/>
    <x v="4"/>
    <x v="0"/>
    <x v="9"/>
    <n v="3681.51"/>
    <n v="17627.52"/>
  </r>
  <r>
    <x v="609"/>
    <x v="1"/>
    <x v="3"/>
    <n v="566.04"/>
    <n v="0.35"/>
    <n v="8"/>
    <d v="2024-02-07T00:00:00"/>
    <d v="2024-02-09T00:00:00"/>
    <x v="1"/>
    <x v="0"/>
    <n v="49.22"/>
    <x v="5"/>
    <x v="1"/>
    <x v="8"/>
    <n v="516.81999999999994"/>
    <n v="4528.32"/>
  </r>
  <r>
    <x v="610"/>
    <x v="2"/>
    <x v="0"/>
    <n v="2135.21"/>
    <n v="0.15"/>
    <n v="3"/>
    <d v="2024-10-04T00:00:00"/>
    <d v="2024-10-10T00:00:00"/>
    <x v="0"/>
    <x v="2"/>
    <n v="460.05"/>
    <x v="1"/>
    <x v="1"/>
    <x v="2"/>
    <n v="1675.16"/>
    <n v="6405.63"/>
  </r>
  <r>
    <x v="611"/>
    <x v="3"/>
    <x v="0"/>
    <n v="3850.48"/>
    <n v="0.41"/>
    <n v="2"/>
    <d v="2024-09-23T00:00:00"/>
    <d v="2024-09-26T00:00:00"/>
    <x v="0"/>
    <x v="2"/>
    <n v="262.44"/>
    <x v="2"/>
    <x v="1"/>
    <x v="7"/>
    <n v="3588.04"/>
    <n v="7700.96"/>
  </r>
  <r>
    <x v="612"/>
    <x v="1"/>
    <x v="1"/>
    <n v="499.4"/>
    <n v="0.13"/>
    <n v="4"/>
    <d v="2024-03-31T00:00:00"/>
    <d v="2024-04-01T00:00:00"/>
    <x v="1"/>
    <x v="2"/>
    <n v="136.29"/>
    <x v="5"/>
    <x v="1"/>
    <x v="0"/>
    <n v="363.11"/>
    <n v="1997.6"/>
  </r>
  <r>
    <x v="613"/>
    <x v="3"/>
    <x v="4"/>
    <n v="297.95999999999998"/>
    <n v="0.18"/>
    <n v="8"/>
    <d v="2024-11-10T00:00:00"/>
    <d v="2024-11-13T00:00:00"/>
    <x v="1"/>
    <x v="0"/>
    <n v="41.93"/>
    <x v="2"/>
    <x v="1"/>
    <x v="11"/>
    <n v="256.02999999999997"/>
    <n v="2383.6799999999998"/>
  </r>
  <r>
    <x v="614"/>
    <x v="3"/>
    <x v="2"/>
    <n v="1716.98"/>
    <n v="0.2"/>
    <n v="4"/>
    <d v="2023-09-25T00:00:00"/>
    <d v="2023-09-26T00:00:00"/>
    <x v="1"/>
    <x v="1"/>
    <n v="239.91"/>
    <x v="3"/>
    <x v="0"/>
    <x v="7"/>
    <n v="1477.07"/>
    <n v="6867.92"/>
  </r>
  <r>
    <x v="615"/>
    <x v="0"/>
    <x v="0"/>
    <n v="3676.64"/>
    <n v="0.1"/>
    <n v="8"/>
    <d v="2024-11-01T00:00:00"/>
    <d v="2024-11-05T00:00:00"/>
    <x v="2"/>
    <x v="2"/>
    <n v="376.7"/>
    <x v="1"/>
    <x v="1"/>
    <x v="11"/>
    <n v="3299.94"/>
    <n v="29413.119999999999"/>
  </r>
  <r>
    <x v="616"/>
    <x v="2"/>
    <x v="0"/>
    <n v="2656.61"/>
    <n v="0.44"/>
    <n v="5"/>
    <d v="2024-11-05T00:00:00"/>
    <d v="2024-11-10T00:00:00"/>
    <x v="1"/>
    <x v="0"/>
    <n v="452.9"/>
    <x v="4"/>
    <x v="1"/>
    <x v="11"/>
    <n v="2203.71"/>
    <n v="13283.050000000001"/>
  </r>
  <r>
    <x v="617"/>
    <x v="1"/>
    <x v="2"/>
    <n v="2143.31"/>
    <n v="0.06"/>
    <n v="9"/>
    <d v="2023-12-06T00:00:00"/>
    <d v="2023-12-08T00:00:00"/>
    <x v="2"/>
    <x v="2"/>
    <n v="553.07000000000005"/>
    <x v="4"/>
    <x v="0"/>
    <x v="10"/>
    <n v="1590.2399999999998"/>
    <n v="19289.79"/>
  </r>
  <r>
    <x v="618"/>
    <x v="0"/>
    <x v="0"/>
    <n v="4084.06"/>
    <n v="0.28000000000000003"/>
    <n v="2"/>
    <d v="2023-01-27T00:00:00"/>
    <d v="2023-02-02T00:00:00"/>
    <x v="1"/>
    <x v="1"/>
    <n v="803.28"/>
    <x v="3"/>
    <x v="0"/>
    <x v="6"/>
    <n v="3280.7799999999997"/>
    <n v="8168.12"/>
  </r>
  <r>
    <x v="619"/>
    <x v="0"/>
    <x v="1"/>
    <n v="3856.88"/>
    <n v="0.41"/>
    <n v="8"/>
    <d v="2023-09-16T00:00:00"/>
    <d v="2023-09-19T00:00:00"/>
    <x v="1"/>
    <x v="1"/>
    <n v="974.02"/>
    <x v="3"/>
    <x v="0"/>
    <x v="7"/>
    <n v="2882.86"/>
    <n v="30855.040000000001"/>
  </r>
  <r>
    <x v="620"/>
    <x v="1"/>
    <x v="1"/>
    <n v="3951.61"/>
    <n v="0.28999999999999998"/>
    <n v="7"/>
    <d v="2024-07-17T00:00:00"/>
    <d v="2024-07-19T00:00:00"/>
    <x v="1"/>
    <x v="0"/>
    <n v="1154.6500000000001"/>
    <x v="0"/>
    <x v="1"/>
    <x v="4"/>
    <n v="2796.96"/>
    <n v="27661.27"/>
  </r>
  <r>
    <x v="621"/>
    <x v="3"/>
    <x v="2"/>
    <n v="2352.66"/>
    <n v="0.16"/>
    <n v="2"/>
    <d v="2023-05-15T00:00:00"/>
    <d v="2023-05-16T00:00:00"/>
    <x v="2"/>
    <x v="2"/>
    <n v="485.4"/>
    <x v="1"/>
    <x v="0"/>
    <x v="5"/>
    <n v="1867.2599999999998"/>
    <n v="4705.32"/>
  </r>
  <r>
    <x v="622"/>
    <x v="0"/>
    <x v="0"/>
    <n v="195.3"/>
    <n v="0.39"/>
    <n v="5"/>
    <d v="2023-11-03T00:00:00"/>
    <d v="2023-11-05T00:00:00"/>
    <x v="2"/>
    <x v="2"/>
    <n v="18"/>
    <x v="4"/>
    <x v="0"/>
    <x v="11"/>
    <n v="177.3"/>
    <n v="976.5"/>
  </r>
  <r>
    <x v="623"/>
    <x v="3"/>
    <x v="0"/>
    <n v="943.47"/>
    <n v="0.25"/>
    <n v="6"/>
    <d v="2024-04-25T00:00:00"/>
    <d v="2024-04-26T00:00:00"/>
    <x v="2"/>
    <x v="1"/>
    <n v="118.58"/>
    <x v="1"/>
    <x v="1"/>
    <x v="3"/>
    <n v="824.89"/>
    <n v="5660.82"/>
  </r>
  <r>
    <x v="624"/>
    <x v="2"/>
    <x v="4"/>
    <n v="3732.37"/>
    <n v="0.08"/>
    <n v="9"/>
    <d v="2023-01-17T00:00:00"/>
    <d v="2023-01-20T00:00:00"/>
    <x v="1"/>
    <x v="0"/>
    <n v="803.76"/>
    <x v="1"/>
    <x v="0"/>
    <x v="6"/>
    <n v="2928.6099999999997"/>
    <n v="33591.33"/>
  </r>
  <r>
    <x v="625"/>
    <x v="3"/>
    <x v="0"/>
    <n v="3790.55"/>
    <n v="0.16"/>
    <n v="8"/>
    <d v="2024-01-25T00:00:00"/>
    <d v="2024-01-31T00:00:00"/>
    <x v="1"/>
    <x v="0"/>
    <n v="930.59"/>
    <x v="0"/>
    <x v="1"/>
    <x v="6"/>
    <n v="2859.96"/>
    <n v="30324.400000000001"/>
  </r>
  <r>
    <x v="626"/>
    <x v="2"/>
    <x v="1"/>
    <n v="4864.26"/>
    <n v="0.3"/>
    <n v="7"/>
    <d v="2024-09-19T00:00:00"/>
    <d v="2024-09-25T00:00:00"/>
    <x v="2"/>
    <x v="2"/>
    <n v="1039.2"/>
    <x v="1"/>
    <x v="1"/>
    <x v="7"/>
    <n v="3825.0600000000004"/>
    <n v="34049.82"/>
  </r>
  <r>
    <x v="627"/>
    <x v="3"/>
    <x v="3"/>
    <n v="1031.9100000000001"/>
    <n v="0.33"/>
    <n v="1"/>
    <d v="2024-02-22T00:00:00"/>
    <d v="2024-02-27T00:00:00"/>
    <x v="2"/>
    <x v="2"/>
    <n v="200.95"/>
    <x v="2"/>
    <x v="1"/>
    <x v="8"/>
    <n v="830.96"/>
    <n v="1031.9100000000001"/>
  </r>
  <r>
    <x v="628"/>
    <x v="0"/>
    <x v="3"/>
    <n v="702.34"/>
    <n v="0.27"/>
    <n v="3"/>
    <d v="2023-02-18T00:00:00"/>
    <d v="2023-02-22T00:00:00"/>
    <x v="1"/>
    <x v="0"/>
    <n v="197.88"/>
    <x v="5"/>
    <x v="0"/>
    <x v="8"/>
    <n v="504.46000000000004"/>
    <n v="2107.02"/>
  </r>
  <r>
    <x v="629"/>
    <x v="0"/>
    <x v="3"/>
    <n v="780.07"/>
    <n v="0.14000000000000001"/>
    <n v="1"/>
    <d v="2023-03-02T00:00:00"/>
    <d v="2023-03-06T00:00:00"/>
    <x v="0"/>
    <x v="1"/>
    <n v="135.84"/>
    <x v="2"/>
    <x v="0"/>
    <x v="0"/>
    <n v="644.23"/>
    <n v="780.07"/>
  </r>
  <r>
    <x v="630"/>
    <x v="2"/>
    <x v="3"/>
    <n v="1005.46"/>
    <n v="0.3"/>
    <n v="6"/>
    <d v="2023-11-10T00:00:00"/>
    <d v="2023-11-12T00:00:00"/>
    <x v="2"/>
    <x v="2"/>
    <n v="217.85"/>
    <x v="1"/>
    <x v="0"/>
    <x v="11"/>
    <n v="787.61"/>
    <n v="6032.76"/>
  </r>
  <r>
    <x v="631"/>
    <x v="1"/>
    <x v="0"/>
    <n v="2689.49"/>
    <n v="0.17"/>
    <n v="3"/>
    <d v="2024-08-10T00:00:00"/>
    <d v="2024-08-13T00:00:00"/>
    <x v="1"/>
    <x v="0"/>
    <n v="344.48"/>
    <x v="3"/>
    <x v="1"/>
    <x v="1"/>
    <n v="2345.0099999999998"/>
    <n v="8068.4699999999993"/>
  </r>
  <r>
    <x v="632"/>
    <x v="2"/>
    <x v="0"/>
    <n v="4878.54"/>
    <n v="0.11"/>
    <n v="2"/>
    <d v="2023-05-26T00:00:00"/>
    <d v="2023-05-29T00:00:00"/>
    <x v="0"/>
    <x v="0"/>
    <n v="718.18"/>
    <x v="0"/>
    <x v="0"/>
    <x v="5"/>
    <n v="4160.3599999999997"/>
    <n v="9757.08"/>
  </r>
  <r>
    <x v="633"/>
    <x v="2"/>
    <x v="4"/>
    <n v="2988.21"/>
    <n v="0.47"/>
    <n v="2"/>
    <d v="2024-12-02T00:00:00"/>
    <d v="2024-12-08T00:00:00"/>
    <x v="0"/>
    <x v="0"/>
    <n v="324.54000000000002"/>
    <x v="5"/>
    <x v="1"/>
    <x v="10"/>
    <n v="2663.67"/>
    <n v="5976.42"/>
  </r>
  <r>
    <x v="634"/>
    <x v="3"/>
    <x v="0"/>
    <n v="2661.17"/>
    <n v="0.16"/>
    <n v="8"/>
    <d v="2024-05-10T00:00:00"/>
    <d v="2024-05-14T00:00:00"/>
    <x v="2"/>
    <x v="0"/>
    <n v="665.46"/>
    <x v="4"/>
    <x v="1"/>
    <x v="5"/>
    <n v="1995.71"/>
    <n v="21289.360000000001"/>
  </r>
  <r>
    <x v="635"/>
    <x v="3"/>
    <x v="3"/>
    <n v="3399.45"/>
    <n v="0.17"/>
    <n v="1"/>
    <d v="2023-01-06T00:00:00"/>
    <d v="2023-01-07T00:00:00"/>
    <x v="1"/>
    <x v="0"/>
    <n v="339.22"/>
    <x v="0"/>
    <x v="0"/>
    <x v="6"/>
    <n v="3060.2299999999996"/>
    <n v="3399.45"/>
  </r>
  <r>
    <x v="636"/>
    <x v="2"/>
    <x v="2"/>
    <n v="462.26"/>
    <n v="0.45"/>
    <n v="9"/>
    <d v="2023-07-24T00:00:00"/>
    <d v="2023-07-31T00:00:00"/>
    <x v="1"/>
    <x v="1"/>
    <n v="49.97"/>
    <x v="3"/>
    <x v="0"/>
    <x v="4"/>
    <n v="412.28999999999996"/>
    <n v="4160.34"/>
  </r>
  <r>
    <x v="637"/>
    <x v="0"/>
    <x v="2"/>
    <n v="4095.24"/>
    <n v="7.0000000000000007E-2"/>
    <n v="7"/>
    <d v="2023-09-07T00:00:00"/>
    <d v="2023-09-11T00:00:00"/>
    <x v="2"/>
    <x v="2"/>
    <n v="314.5"/>
    <x v="1"/>
    <x v="0"/>
    <x v="7"/>
    <n v="3780.74"/>
    <n v="28666.68"/>
  </r>
  <r>
    <x v="638"/>
    <x v="3"/>
    <x v="1"/>
    <n v="3269.71"/>
    <n v="0.28999999999999998"/>
    <n v="1"/>
    <d v="2023-12-11T00:00:00"/>
    <d v="2023-12-17T00:00:00"/>
    <x v="2"/>
    <x v="1"/>
    <n v="763.96"/>
    <x v="3"/>
    <x v="0"/>
    <x v="10"/>
    <n v="2505.75"/>
    <n v="3269.71"/>
  </r>
  <r>
    <x v="639"/>
    <x v="1"/>
    <x v="1"/>
    <n v="938.84"/>
    <n v="0.39"/>
    <n v="5"/>
    <d v="2024-03-07T00:00:00"/>
    <d v="2024-03-09T00:00:00"/>
    <x v="1"/>
    <x v="0"/>
    <n v="64.760000000000005"/>
    <x v="0"/>
    <x v="1"/>
    <x v="0"/>
    <n v="874.08"/>
    <n v="4694.2"/>
  </r>
  <r>
    <x v="640"/>
    <x v="3"/>
    <x v="0"/>
    <n v="3190.51"/>
    <n v="0.14000000000000001"/>
    <n v="5"/>
    <d v="2023-12-10T00:00:00"/>
    <d v="2023-12-14T00:00:00"/>
    <x v="0"/>
    <x v="2"/>
    <n v="207.09"/>
    <x v="0"/>
    <x v="0"/>
    <x v="10"/>
    <n v="2983.42"/>
    <n v="15952.550000000001"/>
  </r>
  <r>
    <x v="641"/>
    <x v="3"/>
    <x v="2"/>
    <n v="3021.42"/>
    <n v="0.42"/>
    <n v="2"/>
    <d v="2024-09-09T00:00:00"/>
    <d v="2024-09-16T00:00:00"/>
    <x v="2"/>
    <x v="2"/>
    <n v="623.37"/>
    <x v="3"/>
    <x v="1"/>
    <x v="7"/>
    <n v="2398.0500000000002"/>
    <n v="6042.84"/>
  </r>
  <r>
    <x v="642"/>
    <x v="1"/>
    <x v="3"/>
    <n v="417.78"/>
    <n v="0.38"/>
    <n v="1"/>
    <d v="2024-02-21T00:00:00"/>
    <d v="2024-02-22T00:00:00"/>
    <x v="1"/>
    <x v="0"/>
    <n v="60.11"/>
    <x v="5"/>
    <x v="1"/>
    <x v="8"/>
    <n v="357.66999999999996"/>
    <n v="417.78"/>
  </r>
  <r>
    <x v="643"/>
    <x v="2"/>
    <x v="3"/>
    <n v="1407.97"/>
    <n v="0.24"/>
    <n v="7"/>
    <d v="2024-06-16T00:00:00"/>
    <d v="2024-06-22T00:00:00"/>
    <x v="0"/>
    <x v="1"/>
    <n v="396.72"/>
    <x v="2"/>
    <x v="1"/>
    <x v="9"/>
    <n v="1011.25"/>
    <n v="9855.7900000000009"/>
  </r>
  <r>
    <x v="644"/>
    <x v="1"/>
    <x v="3"/>
    <n v="2015.61"/>
    <n v="0.06"/>
    <n v="9"/>
    <d v="2024-05-01T00:00:00"/>
    <d v="2024-05-03T00:00:00"/>
    <x v="0"/>
    <x v="1"/>
    <n v="542.77"/>
    <x v="3"/>
    <x v="1"/>
    <x v="5"/>
    <n v="1472.84"/>
    <n v="18140.489999999998"/>
  </r>
  <r>
    <x v="645"/>
    <x v="2"/>
    <x v="0"/>
    <n v="1299.95"/>
    <n v="0.49"/>
    <n v="8"/>
    <d v="2023-02-24T00:00:00"/>
    <d v="2023-02-25T00:00:00"/>
    <x v="0"/>
    <x v="2"/>
    <n v="226.44"/>
    <x v="2"/>
    <x v="0"/>
    <x v="8"/>
    <n v="1073.51"/>
    <n v="10399.6"/>
  </r>
  <r>
    <x v="646"/>
    <x v="2"/>
    <x v="0"/>
    <n v="1291.49"/>
    <n v="0.31"/>
    <n v="7"/>
    <d v="2023-06-26T00:00:00"/>
    <d v="2023-07-01T00:00:00"/>
    <x v="0"/>
    <x v="2"/>
    <n v="91.07"/>
    <x v="2"/>
    <x v="0"/>
    <x v="9"/>
    <n v="1200.42"/>
    <n v="9040.43"/>
  </r>
  <r>
    <x v="647"/>
    <x v="2"/>
    <x v="4"/>
    <n v="2907.45"/>
    <n v="0.26"/>
    <n v="4"/>
    <d v="2024-04-12T00:00:00"/>
    <d v="2024-04-14T00:00:00"/>
    <x v="0"/>
    <x v="0"/>
    <n v="545.4"/>
    <x v="1"/>
    <x v="1"/>
    <x v="3"/>
    <n v="2362.0499999999997"/>
    <n v="11629.8"/>
  </r>
  <r>
    <x v="648"/>
    <x v="1"/>
    <x v="3"/>
    <n v="2407.21"/>
    <n v="0.44"/>
    <n v="7"/>
    <d v="2024-05-09T00:00:00"/>
    <d v="2024-05-10T00:00:00"/>
    <x v="1"/>
    <x v="1"/>
    <n v="718.76"/>
    <x v="5"/>
    <x v="1"/>
    <x v="5"/>
    <n v="1688.45"/>
    <n v="16850.47"/>
  </r>
  <r>
    <x v="649"/>
    <x v="2"/>
    <x v="3"/>
    <n v="3369.73"/>
    <n v="0.21"/>
    <n v="8"/>
    <d v="2024-06-04T00:00:00"/>
    <d v="2024-06-08T00:00:00"/>
    <x v="1"/>
    <x v="1"/>
    <n v="724.81"/>
    <x v="0"/>
    <x v="1"/>
    <x v="9"/>
    <n v="2644.92"/>
    <n v="26957.84"/>
  </r>
  <r>
    <x v="650"/>
    <x v="0"/>
    <x v="0"/>
    <n v="4786.3900000000003"/>
    <n v="0.28000000000000003"/>
    <n v="9"/>
    <d v="2023-04-28T00:00:00"/>
    <d v="2023-05-03T00:00:00"/>
    <x v="0"/>
    <x v="0"/>
    <n v="1189.5899999999999"/>
    <x v="0"/>
    <x v="0"/>
    <x v="3"/>
    <n v="3596.8"/>
    <n v="43077.51"/>
  </r>
  <r>
    <x v="651"/>
    <x v="1"/>
    <x v="0"/>
    <n v="3336.72"/>
    <n v="0.43"/>
    <n v="9"/>
    <d v="2024-01-24T00:00:00"/>
    <d v="2024-01-25T00:00:00"/>
    <x v="1"/>
    <x v="1"/>
    <n v="503.48"/>
    <x v="0"/>
    <x v="1"/>
    <x v="6"/>
    <n v="2833.24"/>
    <n v="30030.48"/>
  </r>
  <r>
    <x v="652"/>
    <x v="0"/>
    <x v="4"/>
    <n v="2952.27"/>
    <n v="0.2"/>
    <n v="5"/>
    <d v="2024-09-04T00:00:00"/>
    <d v="2024-09-10T00:00:00"/>
    <x v="1"/>
    <x v="1"/>
    <n v="202.55"/>
    <x v="3"/>
    <x v="1"/>
    <x v="7"/>
    <n v="2749.72"/>
    <n v="14761.35"/>
  </r>
  <r>
    <x v="653"/>
    <x v="2"/>
    <x v="4"/>
    <n v="4253.04"/>
    <n v="0.39"/>
    <n v="5"/>
    <d v="2024-02-22T00:00:00"/>
    <d v="2024-02-26T00:00:00"/>
    <x v="1"/>
    <x v="0"/>
    <n v="1211.92"/>
    <x v="1"/>
    <x v="1"/>
    <x v="8"/>
    <n v="3041.12"/>
    <n v="21265.200000000001"/>
  </r>
  <r>
    <x v="654"/>
    <x v="3"/>
    <x v="1"/>
    <n v="3197.16"/>
    <n v="0.13"/>
    <n v="6"/>
    <d v="2023-07-21T00:00:00"/>
    <d v="2023-07-26T00:00:00"/>
    <x v="2"/>
    <x v="1"/>
    <n v="423.35"/>
    <x v="1"/>
    <x v="0"/>
    <x v="4"/>
    <n v="2773.81"/>
    <n v="19182.96"/>
  </r>
  <r>
    <x v="655"/>
    <x v="2"/>
    <x v="2"/>
    <n v="911.25"/>
    <n v="0.35"/>
    <n v="8"/>
    <d v="2023-05-25T00:00:00"/>
    <d v="2023-05-28T00:00:00"/>
    <x v="0"/>
    <x v="2"/>
    <n v="80.02"/>
    <x v="4"/>
    <x v="0"/>
    <x v="5"/>
    <n v="831.23"/>
    <n v="7290"/>
  </r>
  <r>
    <x v="656"/>
    <x v="0"/>
    <x v="3"/>
    <n v="1642.27"/>
    <n v="0.26"/>
    <n v="3"/>
    <d v="2023-06-30T00:00:00"/>
    <d v="2023-07-03T00:00:00"/>
    <x v="0"/>
    <x v="1"/>
    <n v="145.9"/>
    <x v="4"/>
    <x v="0"/>
    <x v="9"/>
    <n v="1496.37"/>
    <n v="4926.8099999999995"/>
  </r>
  <r>
    <x v="657"/>
    <x v="0"/>
    <x v="3"/>
    <n v="3693.47"/>
    <n v="0.08"/>
    <n v="3"/>
    <d v="2023-02-05T00:00:00"/>
    <d v="2023-02-10T00:00:00"/>
    <x v="1"/>
    <x v="2"/>
    <n v="310.36"/>
    <x v="4"/>
    <x v="0"/>
    <x v="8"/>
    <n v="3383.1099999999997"/>
    <n v="11080.41"/>
  </r>
  <r>
    <x v="658"/>
    <x v="1"/>
    <x v="4"/>
    <n v="3718.07"/>
    <n v="7.0000000000000007E-2"/>
    <n v="5"/>
    <d v="2023-02-05T00:00:00"/>
    <d v="2023-02-12T00:00:00"/>
    <x v="1"/>
    <x v="1"/>
    <n v="585.21"/>
    <x v="5"/>
    <x v="0"/>
    <x v="8"/>
    <n v="3132.86"/>
    <n v="18590.350000000002"/>
  </r>
  <r>
    <x v="659"/>
    <x v="3"/>
    <x v="4"/>
    <n v="4936.34"/>
    <n v="0.23"/>
    <n v="1"/>
    <d v="2024-02-01T00:00:00"/>
    <d v="2024-02-02T00:00:00"/>
    <x v="1"/>
    <x v="0"/>
    <n v="1308.18"/>
    <x v="1"/>
    <x v="1"/>
    <x v="8"/>
    <n v="3628.16"/>
    <n v="4936.34"/>
  </r>
  <r>
    <x v="660"/>
    <x v="1"/>
    <x v="1"/>
    <n v="3172.18"/>
    <n v="0.36"/>
    <n v="5"/>
    <d v="2024-06-15T00:00:00"/>
    <d v="2024-06-16T00:00:00"/>
    <x v="2"/>
    <x v="0"/>
    <n v="275.38"/>
    <x v="5"/>
    <x v="1"/>
    <x v="9"/>
    <n v="2896.7999999999997"/>
    <n v="15860.9"/>
  </r>
  <r>
    <x v="661"/>
    <x v="0"/>
    <x v="2"/>
    <n v="4507.7700000000004"/>
    <n v="0.3"/>
    <n v="9"/>
    <d v="2023-08-18T00:00:00"/>
    <d v="2023-08-25T00:00:00"/>
    <x v="2"/>
    <x v="2"/>
    <n v="1076.6500000000001"/>
    <x v="4"/>
    <x v="0"/>
    <x v="1"/>
    <n v="3431.1200000000003"/>
    <n v="40569.930000000008"/>
  </r>
  <r>
    <x v="662"/>
    <x v="2"/>
    <x v="1"/>
    <n v="367.44"/>
    <n v="0.43"/>
    <n v="5"/>
    <d v="2023-07-30T00:00:00"/>
    <d v="2023-08-01T00:00:00"/>
    <x v="0"/>
    <x v="1"/>
    <n v="25.03"/>
    <x v="0"/>
    <x v="0"/>
    <x v="4"/>
    <n v="342.40999999999997"/>
    <n v="1837.2"/>
  </r>
  <r>
    <x v="663"/>
    <x v="3"/>
    <x v="2"/>
    <n v="2874.49"/>
    <n v="0.19"/>
    <n v="7"/>
    <d v="2024-04-14T00:00:00"/>
    <d v="2024-04-15T00:00:00"/>
    <x v="0"/>
    <x v="1"/>
    <n v="230.32"/>
    <x v="0"/>
    <x v="1"/>
    <x v="3"/>
    <n v="2644.1699999999996"/>
    <n v="20121.43"/>
  </r>
  <r>
    <x v="664"/>
    <x v="2"/>
    <x v="3"/>
    <n v="4607.26"/>
    <n v="0.42"/>
    <n v="9"/>
    <d v="2023-01-06T00:00:00"/>
    <d v="2023-01-07T00:00:00"/>
    <x v="2"/>
    <x v="2"/>
    <n v="364.24"/>
    <x v="4"/>
    <x v="0"/>
    <x v="6"/>
    <n v="4243.0200000000004"/>
    <n v="41465.340000000004"/>
  </r>
  <r>
    <x v="665"/>
    <x v="2"/>
    <x v="1"/>
    <n v="1507.5"/>
    <n v="0.02"/>
    <n v="8"/>
    <d v="2024-04-03T00:00:00"/>
    <d v="2024-04-06T00:00:00"/>
    <x v="2"/>
    <x v="2"/>
    <n v="270"/>
    <x v="0"/>
    <x v="1"/>
    <x v="3"/>
    <n v="1237.5"/>
    <n v="12060"/>
  </r>
  <r>
    <x v="666"/>
    <x v="3"/>
    <x v="4"/>
    <n v="858.9"/>
    <n v="0.18"/>
    <n v="5"/>
    <d v="2024-01-29T00:00:00"/>
    <d v="2024-02-01T00:00:00"/>
    <x v="2"/>
    <x v="2"/>
    <n v="231.83"/>
    <x v="4"/>
    <x v="1"/>
    <x v="6"/>
    <n v="627.06999999999994"/>
    <n v="4294.5"/>
  </r>
  <r>
    <x v="667"/>
    <x v="1"/>
    <x v="1"/>
    <n v="1817.5"/>
    <n v="0.04"/>
    <n v="2"/>
    <d v="2023-06-08T00:00:00"/>
    <d v="2023-06-09T00:00:00"/>
    <x v="0"/>
    <x v="0"/>
    <n v="429"/>
    <x v="1"/>
    <x v="0"/>
    <x v="9"/>
    <n v="1388.5"/>
    <n v="3635"/>
  </r>
  <r>
    <x v="668"/>
    <x v="2"/>
    <x v="1"/>
    <n v="3981.96"/>
    <n v="0.46"/>
    <n v="5"/>
    <d v="2023-05-26T00:00:00"/>
    <d v="2023-05-30T00:00:00"/>
    <x v="0"/>
    <x v="1"/>
    <n v="1059.1500000000001"/>
    <x v="3"/>
    <x v="0"/>
    <x v="5"/>
    <n v="2922.81"/>
    <n v="19909.8"/>
  </r>
  <r>
    <x v="669"/>
    <x v="0"/>
    <x v="3"/>
    <n v="515.03"/>
    <n v="0.24"/>
    <n v="8"/>
    <d v="2023-12-18T00:00:00"/>
    <d v="2023-12-21T00:00:00"/>
    <x v="0"/>
    <x v="0"/>
    <n v="137.01"/>
    <x v="2"/>
    <x v="0"/>
    <x v="10"/>
    <n v="378.02"/>
    <n v="4120.24"/>
  </r>
  <r>
    <x v="670"/>
    <x v="2"/>
    <x v="4"/>
    <n v="3041.66"/>
    <n v="0.16"/>
    <n v="1"/>
    <d v="2024-11-11T00:00:00"/>
    <d v="2024-11-17T00:00:00"/>
    <x v="1"/>
    <x v="0"/>
    <n v="238.97"/>
    <x v="2"/>
    <x v="1"/>
    <x v="11"/>
    <n v="2802.69"/>
    <n v="3041.66"/>
  </r>
  <r>
    <x v="671"/>
    <x v="3"/>
    <x v="4"/>
    <n v="764.59"/>
    <n v="0.25"/>
    <n v="4"/>
    <d v="2023-02-16T00:00:00"/>
    <d v="2023-02-22T00:00:00"/>
    <x v="0"/>
    <x v="2"/>
    <n v="143.57"/>
    <x v="2"/>
    <x v="0"/>
    <x v="8"/>
    <n v="621.02"/>
    <n v="3058.36"/>
  </r>
  <r>
    <x v="672"/>
    <x v="3"/>
    <x v="0"/>
    <n v="2234.11"/>
    <n v="0.27"/>
    <n v="1"/>
    <d v="2024-06-19T00:00:00"/>
    <d v="2024-06-25T00:00:00"/>
    <x v="1"/>
    <x v="2"/>
    <n v="552.34"/>
    <x v="4"/>
    <x v="1"/>
    <x v="9"/>
    <n v="1681.77"/>
    <n v="2234.11"/>
  </r>
  <r>
    <x v="673"/>
    <x v="3"/>
    <x v="0"/>
    <n v="4833.29"/>
    <n v="0.42"/>
    <n v="5"/>
    <d v="2023-04-20T00:00:00"/>
    <d v="2023-04-21T00:00:00"/>
    <x v="0"/>
    <x v="0"/>
    <n v="1389.1"/>
    <x v="3"/>
    <x v="0"/>
    <x v="3"/>
    <n v="3444.19"/>
    <n v="24166.45"/>
  </r>
  <r>
    <x v="674"/>
    <x v="1"/>
    <x v="0"/>
    <n v="1056.21"/>
    <n v="0.27"/>
    <n v="2"/>
    <d v="2024-08-27T00:00:00"/>
    <d v="2024-09-03T00:00:00"/>
    <x v="0"/>
    <x v="1"/>
    <n v="233.46"/>
    <x v="1"/>
    <x v="1"/>
    <x v="1"/>
    <n v="822.75"/>
    <n v="2112.42"/>
  </r>
  <r>
    <x v="675"/>
    <x v="2"/>
    <x v="3"/>
    <n v="266.68"/>
    <n v="0.22"/>
    <n v="2"/>
    <d v="2024-05-01T00:00:00"/>
    <d v="2024-05-04T00:00:00"/>
    <x v="0"/>
    <x v="2"/>
    <n v="70.44"/>
    <x v="5"/>
    <x v="1"/>
    <x v="5"/>
    <n v="196.24"/>
    <n v="533.36"/>
  </r>
  <r>
    <x v="676"/>
    <x v="1"/>
    <x v="1"/>
    <n v="2193.3000000000002"/>
    <n v="0.48"/>
    <n v="7"/>
    <d v="2023-08-05T00:00:00"/>
    <d v="2023-08-06T00:00:00"/>
    <x v="1"/>
    <x v="1"/>
    <n v="313.52"/>
    <x v="2"/>
    <x v="0"/>
    <x v="1"/>
    <n v="1879.7800000000002"/>
    <n v="15353.100000000002"/>
  </r>
  <r>
    <x v="677"/>
    <x v="1"/>
    <x v="4"/>
    <n v="2930.71"/>
    <n v="0.48"/>
    <n v="4"/>
    <d v="2023-04-14T00:00:00"/>
    <d v="2023-04-19T00:00:00"/>
    <x v="2"/>
    <x v="2"/>
    <n v="663.73"/>
    <x v="0"/>
    <x v="0"/>
    <x v="3"/>
    <n v="2266.98"/>
    <n v="11722.84"/>
  </r>
  <r>
    <x v="678"/>
    <x v="3"/>
    <x v="4"/>
    <n v="1557.84"/>
    <n v="0.02"/>
    <n v="2"/>
    <d v="2024-12-29T00:00:00"/>
    <d v="2025-01-01T00:00:00"/>
    <x v="1"/>
    <x v="2"/>
    <n v="222.15"/>
    <x v="1"/>
    <x v="1"/>
    <x v="10"/>
    <n v="1335.6899999999998"/>
    <n v="3115.68"/>
  </r>
  <r>
    <x v="679"/>
    <x v="3"/>
    <x v="1"/>
    <n v="2754.66"/>
    <n v="0.35"/>
    <n v="3"/>
    <d v="2024-11-10T00:00:00"/>
    <d v="2024-11-11T00:00:00"/>
    <x v="0"/>
    <x v="1"/>
    <n v="271.88"/>
    <x v="4"/>
    <x v="1"/>
    <x v="11"/>
    <n v="2482.7799999999997"/>
    <n v="8263.98"/>
  </r>
  <r>
    <x v="680"/>
    <x v="1"/>
    <x v="4"/>
    <n v="4771.67"/>
    <n v="0.19"/>
    <n v="3"/>
    <d v="2024-07-10T00:00:00"/>
    <d v="2024-07-13T00:00:00"/>
    <x v="2"/>
    <x v="0"/>
    <n v="316.42"/>
    <x v="1"/>
    <x v="1"/>
    <x v="4"/>
    <n v="4455.25"/>
    <n v="14315.01"/>
  </r>
  <r>
    <x v="681"/>
    <x v="2"/>
    <x v="1"/>
    <n v="1627.68"/>
    <n v="0.34"/>
    <n v="2"/>
    <d v="2023-12-05T00:00:00"/>
    <d v="2023-12-09T00:00:00"/>
    <x v="1"/>
    <x v="0"/>
    <n v="441.32"/>
    <x v="4"/>
    <x v="0"/>
    <x v="10"/>
    <n v="1186.3600000000001"/>
    <n v="3255.36"/>
  </r>
  <r>
    <x v="682"/>
    <x v="0"/>
    <x v="3"/>
    <n v="1616.19"/>
    <n v="0.32"/>
    <n v="7"/>
    <d v="2024-12-14T00:00:00"/>
    <d v="2024-12-21T00:00:00"/>
    <x v="2"/>
    <x v="0"/>
    <n v="106.87"/>
    <x v="1"/>
    <x v="1"/>
    <x v="10"/>
    <n v="1509.3200000000002"/>
    <n v="11313.33"/>
  </r>
  <r>
    <x v="683"/>
    <x v="1"/>
    <x v="3"/>
    <n v="2465.56"/>
    <n v="0.17"/>
    <n v="1"/>
    <d v="2023-10-10T00:00:00"/>
    <d v="2023-10-15T00:00:00"/>
    <x v="1"/>
    <x v="0"/>
    <n v="739.48"/>
    <x v="5"/>
    <x v="0"/>
    <x v="2"/>
    <n v="1726.08"/>
    <n v="2465.56"/>
  </r>
  <r>
    <x v="684"/>
    <x v="2"/>
    <x v="3"/>
    <n v="2625.05"/>
    <n v="0.49"/>
    <n v="9"/>
    <d v="2024-06-17T00:00:00"/>
    <d v="2024-06-18T00:00:00"/>
    <x v="2"/>
    <x v="0"/>
    <n v="466.41"/>
    <x v="0"/>
    <x v="1"/>
    <x v="9"/>
    <n v="2158.6400000000003"/>
    <n v="23625.45"/>
  </r>
  <r>
    <x v="685"/>
    <x v="3"/>
    <x v="1"/>
    <n v="106.69"/>
    <n v="0.18"/>
    <n v="5"/>
    <d v="2023-01-28T00:00:00"/>
    <d v="2023-02-02T00:00:00"/>
    <x v="0"/>
    <x v="1"/>
    <n v="18.77"/>
    <x v="3"/>
    <x v="0"/>
    <x v="6"/>
    <n v="87.92"/>
    <n v="533.45000000000005"/>
  </r>
  <r>
    <x v="686"/>
    <x v="3"/>
    <x v="1"/>
    <n v="3117.79"/>
    <n v="0.32"/>
    <n v="4"/>
    <d v="2024-06-30T00:00:00"/>
    <d v="2024-07-01T00:00:00"/>
    <x v="1"/>
    <x v="2"/>
    <n v="213.17"/>
    <x v="1"/>
    <x v="1"/>
    <x v="9"/>
    <n v="2904.62"/>
    <n v="12471.16"/>
  </r>
  <r>
    <x v="687"/>
    <x v="2"/>
    <x v="2"/>
    <n v="4987.05"/>
    <n v="0.41"/>
    <n v="3"/>
    <d v="2024-05-29T00:00:00"/>
    <d v="2024-06-03T00:00:00"/>
    <x v="1"/>
    <x v="2"/>
    <n v="342.37"/>
    <x v="2"/>
    <x v="1"/>
    <x v="5"/>
    <n v="4644.68"/>
    <n v="14961.150000000001"/>
  </r>
  <r>
    <x v="688"/>
    <x v="0"/>
    <x v="4"/>
    <n v="1530.84"/>
    <n v="7.0000000000000007E-2"/>
    <n v="3"/>
    <d v="2024-02-26T00:00:00"/>
    <d v="2024-03-02T00:00:00"/>
    <x v="1"/>
    <x v="2"/>
    <n v="351.38"/>
    <x v="3"/>
    <x v="1"/>
    <x v="8"/>
    <n v="1179.46"/>
    <n v="4592.5199999999995"/>
  </r>
  <r>
    <x v="689"/>
    <x v="3"/>
    <x v="4"/>
    <n v="3190.97"/>
    <n v="0.15"/>
    <n v="3"/>
    <d v="2024-12-30T00:00:00"/>
    <d v="2025-01-06T00:00:00"/>
    <x v="2"/>
    <x v="0"/>
    <n v="512.83000000000004"/>
    <x v="0"/>
    <x v="1"/>
    <x v="10"/>
    <n v="2678.14"/>
    <n v="9572.91"/>
  </r>
  <r>
    <x v="690"/>
    <x v="3"/>
    <x v="2"/>
    <n v="122.65"/>
    <n v="0.1"/>
    <n v="1"/>
    <d v="2024-05-19T00:00:00"/>
    <d v="2024-05-21T00:00:00"/>
    <x v="0"/>
    <x v="0"/>
    <n v="11.58"/>
    <x v="0"/>
    <x v="1"/>
    <x v="5"/>
    <n v="111.07000000000001"/>
    <n v="122.65"/>
  </r>
  <r>
    <x v="691"/>
    <x v="3"/>
    <x v="2"/>
    <n v="3061.2"/>
    <n v="0.39"/>
    <n v="2"/>
    <d v="2023-09-11T00:00:00"/>
    <d v="2023-09-12T00:00:00"/>
    <x v="0"/>
    <x v="2"/>
    <n v="308.05"/>
    <x v="4"/>
    <x v="0"/>
    <x v="7"/>
    <n v="2753.1499999999996"/>
    <n v="6122.4"/>
  </r>
  <r>
    <x v="692"/>
    <x v="2"/>
    <x v="3"/>
    <n v="2290.63"/>
    <n v="0.4"/>
    <n v="7"/>
    <d v="2023-08-28T00:00:00"/>
    <d v="2023-09-04T00:00:00"/>
    <x v="0"/>
    <x v="1"/>
    <n v="247.23"/>
    <x v="3"/>
    <x v="0"/>
    <x v="1"/>
    <n v="2043.4"/>
    <n v="16034.41"/>
  </r>
  <r>
    <x v="693"/>
    <x v="1"/>
    <x v="2"/>
    <n v="2698.44"/>
    <n v="0.13"/>
    <n v="3"/>
    <d v="2023-08-29T00:00:00"/>
    <d v="2023-09-01T00:00:00"/>
    <x v="1"/>
    <x v="1"/>
    <n v="681.62"/>
    <x v="5"/>
    <x v="0"/>
    <x v="1"/>
    <n v="2016.8200000000002"/>
    <n v="8095.32"/>
  </r>
  <r>
    <x v="694"/>
    <x v="3"/>
    <x v="1"/>
    <n v="2765.13"/>
    <n v="0"/>
    <n v="6"/>
    <d v="2023-07-21T00:00:00"/>
    <d v="2023-07-24T00:00:00"/>
    <x v="1"/>
    <x v="0"/>
    <n v="561.05999999999995"/>
    <x v="0"/>
    <x v="0"/>
    <x v="4"/>
    <n v="2204.0700000000002"/>
    <n v="16590.78"/>
  </r>
  <r>
    <x v="695"/>
    <x v="1"/>
    <x v="0"/>
    <n v="967.07"/>
    <n v="0.21"/>
    <n v="4"/>
    <d v="2023-05-15T00:00:00"/>
    <d v="2023-05-18T00:00:00"/>
    <x v="2"/>
    <x v="2"/>
    <n v="65.819999999999993"/>
    <x v="4"/>
    <x v="0"/>
    <x v="5"/>
    <n v="901.25"/>
    <n v="3868.28"/>
  </r>
  <r>
    <x v="696"/>
    <x v="0"/>
    <x v="1"/>
    <n v="3872.84"/>
    <n v="0.34"/>
    <n v="5"/>
    <d v="2024-04-22T00:00:00"/>
    <d v="2024-04-27T00:00:00"/>
    <x v="1"/>
    <x v="2"/>
    <n v="862.32"/>
    <x v="2"/>
    <x v="1"/>
    <x v="3"/>
    <n v="3010.52"/>
    <n v="19364.2"/>
  </r>
  <r>
    <x v="697"/>
    <x v="3"/>
    <x v="2"/>
    <n v="2821.8"/>
    <n v="0.31"/>
    <n v="8"/>
    <d v="2024-04-17T00:00:00"/>
    <d v="2024-04-21T00:00:00"/>
    <x v="0"/>
    <x v="2"/>
    <n v="507.79"/>
    <x v="5"/>
    <x v="1"/>
    <x v="3"/>
    <n v="2314.0100000000002"/>
    <n v="22574.400000000001"/>
  </r>
  <r>
    <x v="698"/>
    <x v="3"/>
    <x v="4"/>
    <n v="1423.95"/>
    <n v="0.22"/>
    <n v="2"/>
    <d v="2024-03-01T00:00:00"/>
    <d v="2024-03-04T00:00:00"/>
    <x v="1"/>
    <x v="0"/>
    <n v="277.58999999999997"/>
    <x v="1"/>
    <x v="1"/>
    <x v="0"/>
    <n v="1146.3600000000001"/>
    <n v="2847.9"/>
  </r>
  <r>
    <x v="699"/>
    <x v="0"/>
    <x v="1"/>
    <n v="4693.17"/>
    <n v="0.15"/>
    <n v="5"/>
    <d v="2023-12-20T00:00:00"/>
    <d v="2023-12-26T00:00:00"/>
    <x v="0"/>
    <x v="2"/>
    <n v="589.22"/>
    <x v="5"/>
    <x v="0"/>
    <x v="10"/>
    <n v="4103.95"/>
    <n v="23465.85"/>
  </r>
  <r>
    <x v="700"/>
    <x v="3"/>
    <x v="4"/>
    <n v="162.59"/>
    <n v="0.24"/>
    <n v="2"/>
    <d v="2024-01-02T00:00:00"/>
    <d v="2024-01-07T00:00:00"/>
    <x v="0"/>
    <x v="0"/>
    <n v="8.86"/>
    <x v="1"/>
    <x v="1"/>
    <x v="6"/>
    <n v="153.73000000000002"/>
    <n v="325.18"/>
  </r>
  <r>
    <x v="701"/>
    <x v="1"/>
    <x v="1"/>
    <n v="3657.09"/>
    <n v="0.01"/>
    <n v="9"/>
    <d v="2024-07-22T00:00:00"/>
    <d v="2024-07-28T00:00:00"/>
    <x v="2"/>
    <x v="2"/>
    <n v="647.98"/>
    <x v="4"/>
    <x v="1"/>
    <x v="4"/>
    <n v="3009.11"/>
    <n v="32913.81"/>
  </r>
  <r>
    <x v="702"/>
    <x v="2"/>
    <x v="4"/>
    <n v="1968.05"/>
    <n v="0.04"/>
    <n v="2"/>
    <d v="2023-03-26T00:00:00"/>
    <d v="2023-04-01T00:00:00"/>
    <x v="0"/>
    <x v="0"/>
    <n v="391.21"/>
    <x v="5"/>
    <x v="0"/>
    <x v="0"/>
    <n v="1576.84"/>
    <n v="3936.1"/>
  </r>
  <r>
    <x v="703"/>
    <x v="1"/>
    <x v="1"/>
    <n v="2660.47"/>
    <n v="0.08"/>
    <n v="1"/>
    <d v="2023-06-06T00:00:00"/>
    <d v="2023-06-09T00:00:00"/>
    <x v="0"/>
    <x v="0"/>
    <n v="562.19000000000005"/>
    <x v="5"/>
    <x v="0"/>
    <x v="9"/>
    <n v="2098.2799999999997"/>
    <n v="2660.47"/>
  </r>
  <r>
    <x v="704"/>
    <x v="2"/>
    <x v="4"/>
    <n v="1528.4"/>
    <n v="0.31"/>
    <n v="4"/>
    <d v="2023-12-03T00:00:00"/>
    <d v="2023-12-05T00:00:00"/>
    <x v="2"/>
    <x v="2"/>
    <n v="245.36"/>
    <x v="4"/>
    <x v="0"/>
    <x v="10"/>
    <n v="1283.04"/>
    <n v="6113.6"/>
  </r>
  <r>
    <x v="705"/>
    <x v="2"/>
    <x v="0"/>
    <n v="1674.14"/>
    <n v="0.11"/>
    <n v="7"/>
    <d v="2023-07-10T00:00:00"/>
    <d v="2023-07-15T00:00:00"/>
    <x v="0"/>
    <x v="1"/>
    <n v="318.39"/>
    <x v="4"/>
    <x v="0"/>
    <x v="4"/>
    <n v="1355.75"/>
    <n v="11718.980000000001"/>
  </r>
  <r>
    <x v="706"/>
    <x v="1"/>
    <x v="3"/>
    <n v="174.31"/>
    <n v="0.21"/>
    <n v="2"/>
    <d v="2024-05-13T00:00:00"/>
    <d v="2024-05-20T00:00:00"/>
    <x v="2"/>
    <x v="1"/>
    <n v="32.42"/>
    <x v="0"/>
    <x v="1"/>
    <x v="5"/>
    <n v="141.88999999999999"/>
    <n v="348.62"/>
  </r>
  <r>
    <x v="707"/>
    <x v="1"/>
    <x v="1"/>
    <n v="3676.24"/>
    <n v="0.31"/>
    <n v="9"/>
    <d v="2023-01-21T00:00:00"/>
    <d v="2023-01-22T00:00:00"/>
    <x v="1"/>
    <x v="1"/>
    <n v="523.49"/>
    <x v="4"/>
    <x v="0"/>
    <x v="6"/>
    <n v="3152.75"/>
    <n v="33086.159999999996"/>
  </r>
  <r>
    <x v="708"/>
    <x v="1"/>
    <x v="0"/>
    <n v="3582.91"/>
    <n v="0.42"/>
    <n v="1"/>
    <d v="2024-09-01T00:00:00"/>
    <d v="2024-09-06T00:00:00"/>
    <x v="1"/>
    <x v="1"/>
    <n v="902.82"/>
    <x v="2"/>
    <x v="1"/>
    <x v="7"/>
    <n v="2680.0899999999997"/>
    <n v="3582.91"/>
  </r>
  <r>
    <x v="709"/>
    <x v="1"/>
    <x v="3"/>
    <n v="3306.36"/>
    <n v="0.27"/>
    <n v="1"/>
    <d v="2024-11-23T00:00:00"/>
    <d v="2024-11-29T00:00:00"/>
    <x v="1"/>
    <x v="0"/>
    <n v="523.4"/>
    <x v="1"/>
    <x v="1"/>
    <x v="11"/>
    <n v="2782.96"/>
    <n v="3306.36"/>
  </r>
  <r>
    <x v="710"/>
    <x v="0"/>
    <x v="1"/>
    <n v="4401.96"/>
    <n v="0.09"/>
    <n v="8"/>
    <d v="2024-10-17T00:00:00"/>
    <d v="2024-10-19T00:00:00"/>
    <x v="0"/>
    <x v="1"/>
    <n v="481.23"/>
    <x v="1"/>
    <x v="1"/>
    <x v="2"/>
    <n v="3920.73"/>
    <n v="35215.68"/>
  </r>
  <r>
    <x v="711"/>
    <x v="3"/>
    <x v="0"/>
    <n v="4516.21"/>
    <n v="0.48"/>
    <n v="5"/>
    <d v="2024-11-16T00:00:00"/>
    <d v="2024-11-17T00:00:00"/>
    <x v="1"/>
    <x v="0"/>
    <n v="235.91"/>
    <x v="3"/>
    <x v="1"/>
    <x v="11"/>
    <n v="4280.3"/>
    <n v="22581.05"/>
  </r>
  <r>
    <x v="712"/>
    <x v="2"/>
    <x v="0"/>
    <n v="2826.58"/>
    <n v="0.05"/>
    <n v="9"/>
    <d v="2024-05-06T00:00:00"/>
    <d v="2024-05-09T00:00:00"/>
    <x v="1"/>
    <x v="0"/>
    <n v="344.3"/>
    <x v="4"/>
    <x v="1"/>
    <x v="5"/>
    <n v="2482.2799999999997"/>
    <n v="25439.22"/>
  </r>
  <r>
    <x v="713"/>
    <x v="1"/>
    <x v="0"/>
    <n v="3455.64"/>
    <n v="0.18"/>
    <n v="8"/>
    <d v="2023-05-17T00:00:00"/>
    <d v="2023-05-22T00:00:00"/>
    <x v="1"/>
    <x v="1"/>
    <n v="262.14999999999998"/>
    <x v="0"/>
    <x v="0"/>
    <x v="5"/>
    <n v="3193.49"/>
    <n v="27645.119999999999"/>
  </r>
  <r>
    <x v="714"/>
    <x v="1"/>
    <x v="2"/>
    <n v="153.88999999999999"/>
    <n v="0.46"/>
    <n v="6"/>
    <d v="2023-08-24T00:00:00"/>
    <d v="2023-08-26T00:00:00"/>
    <x v="2"/>
    <x v="2"/>
    <n v="26.98"/>
    <x v="2"/>
    <x v="0"/>
    <x v="1"/>
    <n v="126.90999999999998"/>
    <n v="923.33999999999992"/>
  </r>
  <r>
    <x v="715"/>
    <x v="1"/>
    <x v="4"/>
    <n v="4247.08"/>
    <n v="0.3"/>
    <n v="4"/>
    <d v="2023-01-03T00:00:00"/>
    <d v="2023-01-04T00:00:00"/>
    <x v="0"/>
    <x v="1"/>
    <n v="617.37"/>
    <x v="3"/>
    <x v="0"/>
    <x v="6"/>
    <n v="3629.71"/>
    <n v="16988.32"/>
  </r>
  <r>
    <x v="716"/>
    <x v="0"/>
    <x v="3"/>
    <n v="4100.43"/>
    <n v="0.33"/>
    <n v="6"/>
    <d v="2023-01-23T00:00:00"/>
    <d v="2023-01-29T00:00:00"/>
    <x v="0"/>
    <x v="0"/>
    <n v="462.37"/>
    <x v="4"/>
    <x v="0"/>
    <x v="6"/>
    <n v="3638.0600000000004"/>
    <n v="24602.58"/>
  </r>
  <r>
    <x v="717"/>
    <x v="1"/>
    <x v="4"/>
    <n v="199.22"/>
    <n v="0.15"/>
    <n v="2"/>
    <d v="2023-05-21T00:00:00"/>
    <d v="2023-05-25T00:00:00"/>
    <x v="2"/>
    <x v="1"/>
    <n v="16.399999999999999"/>
    <x v="0"/>
    <x v="0"/>
    <x v="5"/>
    <n v="182.82"/>
    <n v="398.44"/>
  </r>
  <r>
    <x v="718"/>
    <x v="1"/>
    <x v="4"/>
    <n v="2759.84"/>
    <n v="0.04"/>
    <n v="5"/>
    <d v="2023-02-07T00:00:00"/>
    <d v="2023-02-12T00:00:00"/>
    <x v="0"/>
    <x v="0"/>
    <n v="693.87"/>
    <x v="3"/>
    <x v="0"/>
    <x v="8"/>
    <n v="2065.9700000000003"/>
    <n v="13799.2"/>
  </r>
  <r>
    <x v="719"/>
    <x v="1"/>
    <x v="4"/>
    <n v="4542.6099999999997"/>
    <n v="0.18"/>
    <n v="3"/>
    <d v="2023-06-11T00:00:00"/>
    <d v="2023-06-17T00:00:00"/>
    <x v="0"/>
    <x v="2"/>
    <n v="1345.54"/>
    <x v="3"/>
    <x v="0"/>
    <x v="9"/>
    <n v="3197.0699999999997"/>
    <n v="13627.829999999998"/>
  </r>
  <r>
    <x v="720"/>
    <x v="3"/>
    <x v="0"/>
    <n v="988.8"/>
    <n v="0.2"/>
    <n v="3"/>
    <d v="2023-08-10T00:00:00"/>
    <d v="2023-08-15T00:00:00"/>
    <x v="1"/>
    <x v="2"/>
    <n v="262.39999999999998"/>
    <x v="1"/>
    <x v="0"/>
    <x v="1"/>
    <n v="726.4"/>
    <n v="2966.3999999999996"/>
  </r>
  <r>
    <x v="721"/>
    <x v="0"/>
    <x v="4"/>
    <n v="1827.96"/>
    <n v="0.14000000000000001"/>
    <n v="1"/>
    <d v="2024-02-14T00:00:00"/>
    <d v="2024-02-20T00:00:00"/>
    <x v="1"/>
    <x v="2"/>
    <n v="450.95"/>
    <x v="0"/>
    <x v="1"/>
    <x v="8"/>
    <n v="1377.01"/>
    <n v="1827.96"/>
  </r>
  <r>
    <x v="722"/>
    <x v="1"/>
    <x v="2"/>
    <n v="1722.16"/>
    <n v="0.11"/>
    <n v="8"/>
    <d v="2023-01-20T00:00:00"/>
    <d v="2023-01-23T00:00:00"/>
    <x v="0"/>
    <x v="0"/>
    <n v="314.81"/>
    <x v="3"/>
    <x v="0"/>
    <x v="6"/>
    <n v="1407.3500000000001"/>
    <n v="13777.28"/>
  </r>
  <r>
    <x v="723"/>
    <x v="2"/>
    <x v="1"/>
    <n v="1844.11"/>
    <n v="0.18"/>
    <n v="3"/>
    <d v="2024-07-11T00:00:00"/>
    <d v="2024-07-15T00:00:00"/>
    <x v="2"/>
    <x v="2"/>
    <n v="477.42"/>
    <x v="1"/>
    <x v="1"/>
    <x v="4"/>
    <n v="1366.6899999999998"/>
    <n v="5532.33"/>
  </r>
  <r>
    <x v="724"/>
    <x v="2"/>
    <x v="0"/>
    <n v="305.24"/>
    <n v="0.32"/>
    <n v="1"/>
    <d v="2023-04-12T00:00:00"/>
    <d v="2023-04-15T00:00:00"/>
    <x v="2"/>
    <x v="2"/>
    <n v="56.02"/>
    <x v="1"/>
    <x v="0"/>
    <x v="3"/>
    <n v="249.22"/>
    <n v="305.24"/>
  </r>
  <r>
    <x v="725"/>
    <x v="2"/>
    <x v="3"/>
    <n v="1467.19"/>
    <n v="0.47"/>
    <n v="4"/>
    <d v="2024-05-01T00:00:00"/>
    <d v="2024-05-05T00:00:00"/>
    <x v="1"/>
    <x v="1"/>
    <n v="191.48"/>
    <x v="1"/>
    <x v="1"/>
    <x v="5"/>
    <n v="1275.71"/>
    <n v="5868.76"/>
  </r>
  <r>
    <x v="726"/>
    <x v="0"/>
    <x v="1"/>
    <n v="1544.8"/>
    <n v="0.35"/>
    <n v="1"/>
    <d v="2023-11-03T00:00:00"/>
    <d v="2023-11-10T00:00:00"/>
    <x v="1"/>
    <x v="1"/>
    <n v="164.59"/>
    <x v="5"/>
    <x v="0"/>
    <x v="11"/>
    <n v="1380.21"/>
    <n v="1544.8"/>
  </r>
  <r>
    <x v="727"/>
    <x v="0"/>
    <x v="1"/>
    <n v="4342.7700000000004"/>
    <n v="0.39"/>
    <n v="1"/>
    <d v="2023-02-26T00:00:00"/>
    <d v="2023-03-05T00:00:00"/>
    <x v="0"/>
    <x v="0"/>
    <n v="451.55"/>
    <x v="2"/>
    <x v="0"/>
    <x v="8"/>
    <n v="3891.2200000000003"/>
    <n v="4342.7700000000004"/>
  </r>
  <r>
    <x v="728"/>
    <x v="2"/>
    <x v="1"/>
    <n v="1825.37"/>
    <n v="0.15"/>
    <n v="1"/>
    <d v="2024-11-08T00:00:00"/>
    <d v="2024-11-09T00:00:00"/>
    <x v="2"/>
    <x v="1"/>
    <n v="299.43"/>
    <x v="5"/>
    <x v="1"/>
    <x v="11"/>
    <n v="1525.9399999999998"/>
    <n v="1825.37"/>
  </r>
  <r>
    <x v="729"/>
    <x v="1"/>
    <x v="4"/>
    <n v="2291.36"/>
    <n v="0.05"/>
    <n v="2"/>
    <d v="2023-05-20T00:00:00"/>
    <d v="2023-05-21T00:00:00"/>
    <x v="2"/>
    <x v="0"/>
    <n v="480.25"/>
    <x v="1"/>
    <x v="0"/>
    <x v="5"/>
    <n v="1811.1100000000001"/>
    <n v="4582.72"/>
  </r>
  <r>
    <x v="730"/>
    <x v="0"/>
    <x v="4"/>
    <n v="1965.62"/>
    <n v="0.15"/>
    <n v="1"/>
    <d v="2024-04-18T00:00:00"/>
    <d v="2024-04-24T00:00:00"/>
    <x v="1"/>
    <x v="2"/>
    <n v="172.99"/>
    <x v="3"/>
    <x v="1"/>
    <x v="3"/>
    <n v="1792.6299999999999"/>
    <n v="1965.62"/>
  </r>
  <r>
    <x v="731"/>
    <x v="2"/>
    <x v="0"/>
    <n v="691.3"/>
    <n v="0.2"/>
    <n v="6"/>
    <d v="2023-04-27T00:00:00"/>
    <d v="2023-05-02T00:00:00"/>
    <x v="2"/>
    <x v="1"/>
    <n v="36.67"/>
    <x v="1"/>
    <x v="0"/>
    <x v="3"/>
    <n v="654.63"/>
    <n v="4147.7999999999993"/>
  </r>
  <r>
    <x v="732"/>
    <x v="2"/>
    <x v="4"/>
    <n v="4952.75"/>
    <n v="0.34"/>
    <n v="7"/>
    <d v="2023-05-18T00:00:00"/>
    <d v="2023-05-23T00:00:00"/>
    <x v="2"/>
    <x v="1"/>
    <n v="275.86"/>
    <x v="1"/>
    <x v="0"/>
    <x v="5"/>
    <n v="4676.8900000000003"/>
    <n v="34669.25"/>
  </r>
  <r>
    <x v="733"/>
    <x v="1"/>
    <x v="4"/>
    <n v="4146.54"/>
    <n v="0.47"/>
    <n v="1"/>
    <d v="2023-11-17T00:00:00"/>
    <d v="2023-11-23T00:00:00"/>
    <x v="1"/>
    <x v="1"/>
    <n v="526.88"/>
    <x v="4"/>
    <x v="0"/>
    <x v="11"/>
    <n v="3619.66"/>
    <n v="4146.54"/>
  </r>
  <r>
    <x v="734"/>
    <x v="3"/>
    <x v="4"/>
    <n v="2750.51"/>
    <n v="0.4"/>
    <n v="1"/>
    <d v="2023-09-25T00:00:00"/>
    <d v="2023-09-26T00:00:00"/>
    <x v="2"/>
    <x v="0"/>
    <n v="633.1"/>
    <x v="0"/>
    <x v="0"/>
    <x v="7"/>
    <n v="2117.4100000000003"/>
    <n v="2750.51"/>
  </r>
  <r>
    <x v="735"/>
    <x v="0"/>
    <x v="0"/>
    <n v="2434.19"/>
    <n v="0.13"/>
    <n v="9"/>
    <d v="2024-03-11T00:00:00"/>
    <d v="2024-03-15T00:00:00"/>
    <x v="1"/>
    <x v="2"/>
    <n v="124.02"/>
    <x v="0"/>
    <x v="1"/>
    <x v="0"/>
    <n v="2310.17"/>
    <n v="21907.71"/>
  </r>
  <r>
    <x v="736"/>
    <x v="1"/>
    <x v="0"/>
    <n v="3281.35"/>
    <n v="0.41"/>
    <n v="9"/>
    <d v="2023-02-20T00:00:00"/>
    <d v="2023-02-27T00:00:00"/>
    <x v="2"/>
    <x v="0"/>
    <n v="547.44000000000005"/>
    <x v="2"/>
    <x v="0"/>
    <x v="8"/>
    <n v="2733.91"/>
    <n v="29532.149999999998"/>
  </r>
  <r>
    <x v="737"/>
    <x v="2"/>
    <x v="2"/>
    <n v="1699.51"/>
    <n v="0.21"/>
    <n v="1"/>
    <d v="2023-11-16T00:00:00"/>
    <d v="2023-11-19T00:00:00"/>
    <x v="1"/>
    <x v="0"/>
    <n v="211.33"/>
    <x v="0"/>
    <x v="0"/>
    <x v="11"/>
    <n v="1488.18"/>
    <n v="1699.51"/>
  </r>
  <r>
    <x v="738"/>
    <x v="2"/>
    <x v="2"/>
    <n v="346.39"/>
    <n v="0.09"/>
    <n v="8"/>
    <d v="2024-11-27T00:00:00"/>
    <d v="2024-11-28T00:00:00"/>
    <x v="0"/>
    <x v="1"/>
    <n v="96.46"/>
    <x v="0"/>
    <x v="1"/>
    <x v="11"/>
    <n v="249.93"/>
    <n v="2771.12"/>
  </r>
  <r>
    <x v="739"/>
    <x v="1"/>
    <x v="2"/>
    <n v="2081.15"/>
    <n v="0.23"/>
    <n v="3"/>
    <d v="2024-08-27T00:00:00"/>
    <d v="2024-08-28T00:00:00"/>
    <x v="2"/>
    <x v="0"/>
    <n v="602.87"/>
    <x v="2"/>
    <x v="1"/>
    <x v="1"/>
    <n v="1478.2800000000002"/>
    <n v="6243.4500000000007"/>
  </r>
  <r>
    <x v="740"/>
    <x v="0"/>
    <x v="2"/>
    <n v="4921.49"/>
    <n v="0.28000000000000003"/>
    <n v="7"/>
    <d v="2024-06-14T00:00:00"/>
    <d v="2024-06-16T00:00:00"/>
    <x v="2"/>
    <x v="2"/>
    <n v="736.67"/>
    <x v="5"/>
    <x v="1"/>
    <x v="9"/>
    <n v="4184.82"/>
    <n v="34450.43"/>
  </r>
  <r>
    <x v="741"/>
    <x v="3"/>
    <x v="1"/>
    <n v="993.5"/>
    <n v="0.38"/>
    <n v="1"/>
    <d v="2024-10-31T00:00:00"/>
    <d v="2024-11-05T00:00:00"/>
    <x v="0"/>
    <x v="0"/>
    <n v="292.41000000000003"/>
    <x v="1"/>
    <x v="1"/>
    <x v="2"/>
    <n v="701.08999999999992"/>
    <n v="993.5"/>
  </r>
  <r>
    <x v="742"/>
    <x v="3"/>
    <x v="1"/>
    <n v="2685.76"/>
    <n v="0.17"/>
    <n v="7"/>
    <d v="2024-12-25T00:00:00"/>
    <d v="2024-12-29T00:00:00"/>
    <x v="2"/>
    <x v="1"/>
    <n v="786.29"/>
    <x v="5"/>
    <x v="1"/>
    <x v="10"/>
    <n v="1899.4700000000003"/>
    <n v="18800.32"/>
  </r>
  <r>
    <x v="743"/>
    <x v="2"/>
    <x v="2"/>
    <n v="141.75"/>
    <n v="7.0000000000000007E-2"/>
    <n v="1"/>
    <d v="2023-12-04T00:00:00"/>
    <d v="2023-12-07T00:00:00"/>
    <x v="1"/>
    <x v="1"/>
    <n v="27.5"/>
    <x v="3"/>
    <x v="0"/>
    <x v="10"/>
    <n v="114.25"/>
    <n v="141.75"/>
  </r>
  <r>
    <x v="744"/>
    <x v="0"/>
    <x v="2"/>
    <n v="697.95"/>
    <n v="0.05"/>
    <n v="3"/>
    <d v="2023-01-24T00:00:00"/>
    <d v="2023-01-26T00:00:00"/>
    <x v="2"/>
    <x v="2"/>
    <n v="102.15"/>
    <x v="0"/>
    <x v="0"/>
    <x v="6"/>
    <n v="595.80000000000007"/>
    <n v="2093.8500000000004"/>
  </r>
  <r>
    <x v="745"/>
    <x v="3"/>
    <x v="3"/>
    <n v="2977.24"/>
    <n v="0.06"/>
    <n v="7"/>
    <d v="2023-10-09T00:00:00"/>
    <d v="2023-10-11T00:00:00"/>
    <x v="0"/>
    <x v="0"/>
    <n v="227.45"/>
    <x v="1"/>
    <x v="0"/>
    <x v="2"/>
    <n v="2749.79"/>
    <n v="20840.68"/>
  </r>
  <r>
    <x v="746"/>
    <x v="0"/>
    <x v="1"/>
    <n v="1557.33"/>
    <n v="0.48"/>
    <n v="1"/>
    <d v="2023-02-05T00:00:00"/>
    <d v="2023-02-11T00:00:00"/>
    <x v="1"/>
    <x v="0"/>
    <n v="293.39999999999998"/>
    <x v="3"/>
    <x v="0"/>
    <x v="8"/>
    <n v="1263.9299999999998"/>
    <n v="1557.33"/>
  </r>
  <r>
    <x v="747"/>
    <x v="0"/>
    <x v="3"/>
    <n v="4537.8500000000004"/>
    <n v="0.48"/>
    <n v="9"/>
    <d v="2024-12-20T00:00:00"/>
    <d v="2024-12-21T00:00:00"/>
    <x v="1"/>
    <x v="0"/>
    <n v="1174.03"/>
    <x v="1"/>
    <x v="1"/>
    <x v="10"/>
    <n v="3363.8200000000006"/>
    <n v="40840.65"/>
  </r>
  <r>
    <x v="748"/>
    <x v="2"/>
    <x v="3"/>
    <n v="2090.23"/>
    <n v="0.48"/>
    <n v="5"/>
    <d v="2024-05-14T00:00:00"/>
    <d v="2024-05-19T00:00:00"/>
    <x v="2"/>
    <x v="0"/>
    <n v="311.38"/>
    <x v="3"/>
    <x v="1"/>
    <x v="5"/>
    <n v="1778.85"/>
    <n v="10451.15"/>
  </r>
  <r>
    <x v="749"/>
    <x v="3"/>
    <x v="4"/>
    <n v="1119.3599999999999"/>
    <n v="0.15"/>
    <n v="2"/>
    <d v="2024-06-27T00:00:00"/>
    <d v="2024-06-28T00:00:00"/>
    <x v="0"/>
    <x v="0"/>
    <n v="197.37"/>
    <x v="3"/>
    <x v="1"/>
    <x v="9"/>
    <n v="921.9899999999999"/>
    <n v="2238.7199999999998"/>
  </r>
  <r>
    <x v="750"/>
    <x v="1"/>
    <x v="0"/>
    <n v="2773.4"/>
    <n v="0.1"/>
    <n v="4"/>
    <d v="2023-09-15T00:00:00"/>
    <d v="2023-09-17T00:00:00"/>
    <x v="2"/>
    <x v="0"/>
    <n v="414.86"/>
    <x v="2"/>
    <x v="0"/>
    <x v="7"/>
    <n v="2358.54"/>
    <n v="11093.6"/>
  </r>
  <r>
    <x v="751"/>
    <x v="2"/>
    <x v="1"/>
    <n v="3995.37"/>
    <n v="0.49"/>
    <n v="8"/>
    <d v="2023-12-04T00:00:00"/>
    <d v="2023-12-06T00:00:00"/>
    <x v="2"/>
    <x v="2"/>
    <n v="902.57"/>
    <x v="4"/>
    <x v="0"/>
    <x v="10"/>
    <n v="3092.7999999999997"/>
    <n v="31962.959999999999"/>
  </r>
  <r>
    <x v="752"/>
    <x v="3"/>
    <x v="2"/>
    <n v="195.16"/>
    <n v="0.49"/>
    <n v="4"/>
    <d v="2023-06-26T00:00:00"/>
    <d v="2023-07-03T00:00:00"/>
    <x v="2"/>
    <x v="2"/>
    <n v="36.630000000000003"/>
    <x v="1"/>
    <x v="0"/>
    <x v="9"/>
    <n v="158.53"/>
    <n v="780.64"/>
  </r>
  <r>
    <x v="753"/>
    <x v="3"/>
    <x v="2"/>
    <n v="2577.0500000000002"/>
    <n v="0.04"/>
    <n v="5"/>
    <d v="2024-05-11T00:00:00"/>
    <d v="2024-05-14T00:00:00"/>
    <x v="0"/>
    <x v="0"/>
    <n v="460"/>
    <x v="5"/>
    <x v="1"/>
    <x v="5"/>
    <n v="2117.0500000000002"/>
    <n v="12885.25"/>
  </r>
  <r>
    <x v="754"/>
    <x v="3"/>
    <x v="0"/>
    <n v="3889.79"/>
    <n v="0.38"/>
    <n v="2"/>
    <d v="2024-03-05T00:00:00"/>
    <d v="2024-03-06T00:00:00"/>
    <x v="1"/>
    <x v="0"/>
    <n v="406.21"/>
    <x v="1"/>
    <x v="1"/>
    <x v="0"/>
    <n v="3483.58"/>
    <n v="7779.58"/>
  </r>
  <r>
    <x v="755"/>
    <x v="3"/>
    <x v="1"/>
    <n v="607.58000000000004"/>
    <n v="0.14000000000000001"/>
    <n v="5"/>
    <d v="2024-05-07T00:00:00"/>
    <d v="2024-05-08T00:00:00"/>
    <x v="0"/>
    <x v="0"/>
    <n v="120.47"/>
    <x v="2"/>
    <x v="1"/>
    <x v="5"/>
    <n v="487.11"/>
    <n v="3037.9"/>
  </r>
  <r>
    <x v="756"/>
    <x v="3"/>
    <x v="2"/>
    <n v="4523.71"/>
    <n v="0.45"/>
    <n v="7"/>
    <d v="2024-08-17T00:00:00"/>
    <d v="2024-08-24T00:00:00"/>
    <x v="0"/>
    <x v="1"/>
    <n v="785.66"/>
    <x v="4"/>
    <x v="1"/>
    <x v="1"/>
    <n v="3738.05"/>
    <n v="31665.97"/>
  </r>
  <r>
    <x v="757"/>
    <x v="0"/>
    <x v="2"/>
    <n v="1396.14"/>
    <n v="0.04"/>
    <n v="9"/>
    <d v="2023-09-25T00:00:00"/>
    <d v="2023-09-29T00:00:00"/>
    <x v="1"/>
    <x v="1"/>
    <n v="314.89"/>
    <x v="1"/>
    <x v="0"/>
    <x v="7"/>
    <n v="1081.25"/>
    <n v="12565.26"/>
  </r>
  <r>
    <x v="758"/>
    <x v="2"/>
    <x v="4"/>
    <n v="935.96"/>
    <n v="0.44"/>
    <n v="8"/>
    <d v="2024-12-17T00:00:00"/>
    <d v="2024-12-20T00:00:00"/>
    <x v="2"/>
    <x v="0"/>
    <n v="194.75"/>
    <x v="3"/>
    <x v="1"/>
    <x v="10"/>
    <n v="741.21"/>
    <n v="7487.68"/>
  </r>
  <r>
    <x v="759"/>
    <x v="0"/>
    <x v="3"/>
    <n v="2987.35"/>
    <n v="0"/>
    <n v="6"/>
    <d v="2024-03-22T00:00:00"/>
    <d v="2024-03-27T00:00:00"/>
    <x v="2"/>
    <x v="1"/>
    <n v="368.83"/>
    <x v="1"/>
    <x v="1"/>
    <x v="0"/>
    <n v="2618.52"/>
    <n v="17924.099999999999"/>
  </r>
  <r>
    <x v="760"/>
    <x v="1"/>
    <x v="2"/>
    <n v="957.65"/>
    <n v="0.26"/>
    <n v="9"/>
    <d v="2024-11-05T00:00:00"/>
    <d v="2024-11-06T00:00:00"/>
    <x v="0"/>
    <x v="0"/>
    <n v="198.68"/>
    <x v="2"/>
    <x v="1"/>
    <x v="11"/>
    <n v="758.97"/>
    <n v="8618.85"/>
  </r>
  <r>
    <x v="761"/>
    <x v="3"/>
    <x v="1"/>
    <n v="3430.54"/>
    <n v="0.17"/>
    <n v="7"/>
    <d v="2023-08-28T00:00:00"/>
    <d v="2023-08-29T00:00:00"/>
    <x v="0"/>
    <x v="0"/>
    <n v="826.76"/>
    <x v="4"/>
    <x v="0"/>
    <x v="1"/>
    <n v="2603.7799999999997"/>
    <n v="24013.78"/>
  </r>
  <r>
    <x v="762"/>
    <x v="2"/>
    <x v="0"/>
    <n v="2501.5"/>
    <n v="0.21"/>
    <n v="3"/>
    <d v="2023-04-27T00:00:00"/>
    <d v="2023-05-02T00:00:00"/>
    <x v="1"/>
    <x v="0"/>
    <n v="532.25"/>
    <x v="5"/>
    <x v="0"/>
    <x v="3"/>
    <n v="1969.25"/>
    <n v="7504.5"/>
  </r>
  <r>
    <x v="763"/>
    <x v="3"/>
    <x v="4"/>
    <n v="638.78"/>
    <n v="0.22"/>
    <n v="1"/>
    <d v="2024-08-08T00:00:00"/>
    <d v="2024-08-11T00:00:00"/>
    <x v="0"/>
    <x v="0"/>
    <n v="111.74"/>
    <x v="1"/>
    <x v="1"/>
    <x v="1"/>
    <n v="527.04"/>
    <n v="638.78"/>
  </r>
  <r>
    <x v="764"/>
    <x v="2"/>
    <x v="1"/>
    <n v="4571.2"/>
    <n v="0.33"/>
    <n v="5"/>
    <d v="2024-02-10T00:00:00"/>
    <d v="2024-02-11T00:00:00"/>
    <x v="2"/>
    <x v="0"/>
    <n v="983.92"/>
    <x v="4"/>
    <x v="1"/>
    <x v="8"/>
    <n v="3587.2799999999997"/>
    <n v="22856"/>
  </r>
  <r>
    <x v="765"/>
    <x v="0"/>
    <x v="4"/>
    <n v="3398.71"/>
    <n v="0.01"/>
    <n v="9"/>
    <d v="2023-09-23T00:00:00"/>
    <d v="2023-09-28T00:00:00"/>
    <x v="1"/>
    <x v="0"/>
    <n v="571.99"/>
    <x v="2"/>
    <x v="0"/>
    <x v="7"/>
    <n v="2826.7200000000003"/>
    <n v="30588.39"/>
  </r>
  <r>
    <x v="766"/>
    <x v="2"/>
    <x v="3"/>
    <n v="2775.37"/>
    <n v="0.35"/>
    <n v="8"/>
    <d v="2023-11-02T00:00:00"/>
    <d v="2023-11-09T00:00:00"/>
    <x v="2"/>
    <x v="1"/>
    <n v="374.19"/>
    <x v="5"/>
    <x v="0"/>
    <x v="11"/>
    <n v="2401.1799999999998"/>
    <n v="22202.959999999999"/>
  </r>
  <r>
    <x v="767"/>
    <x v="1"/>
    <x v="2"/>
    <n v="1934.27"/>
    <n v="0.01"/>
    <n v="6"/>
    <d v="2024-02-23T00:00:00"/>
    <d v="2024-02-27T00:00:00"/>
    <x v="2"/>
    <x v="2"/>
    <n v="397.33"/>
    <x v="5"/>
    <x v="1"/>
    <x v="8"/>
    <n v="1536.94"/>
    <n v="11605.619999999999"/>
  </r>
  <r>
    <x v="768"/>
    <x v="1"/>
    <x v="1"/>
    <n v="760.81"/>
    <n v="0.09"/>
    <n v="8"/>
    <d v="2024-10-17T00:00:00"/>
    <d v="2024-10-24T00:00:00"/>
    <x v="1"/>
    <x v="0"/>
    <n v="41.66"/>
    <x v="0"/>
    <x v="1"/>
    <x v="2"/>
    <n v="719.15"/>
    <n v="6086.48"/>
  </r>
  <r>
    <x v="769"/>
    <x v="2"/>
    <x v="0"/>
    <n v="3566.84"/>
    <n v="0.3"/>
    <n v="8"/>
    <d v="2024-07-26T00:00:00"/>
    <d v="2024-07-27T00:00:00"/>
    <x v="1"/>
    <x v="1"/>
    <n v="261.14999999999998"/>
    <x v="4"/>
    <x v="1"/>
    <x v="4"/>
    <n v="3305.69"/>
    <n v="28534.720000000001"/>
  </r>
  <r>
    <x v="770"/>
    <x v="2"/>
    <x v="3"/>
    <n v="4086.91"/>
    <n v="0.04"/>
    <n v="3"/>
    <d v="2024-08-09T00:00:00"/>
    <d v="2024-08-14T00:00:00"/>
    <x v="2"/>
    <x v="1"/>
    <n v="391.48"/>
    <x v="1"/>
    <x v="1"/>
    <x v="1"/>
    <n v="3695.43"/>
    <n v="12260.73"/>
  </r>
  <r>
    <x v="771"/>
    <x v="2"/>
    <x v="3"/>
    <n v="716.51"/>
    <n v="0.5"/>
    <n v="6"/>
    <d v="2023-01-17T00:00:00"/>
    <d v="2023-01-19T00:00:00"/>
    <x v="1"/>
    <x v="0"/>
    <n v="211.2"/>
    <x v="4"/>
    <x v="0"/>
    <x v="6"/>
    <n v="505.31"/>
    <n v="4299.0599999999995"/>
  </r>
  <r>
    <x v="772"/>
    <x v="2"/>
    <x v="4"/>
    <n v="2523.38"/>
    <n v="0.39"/>
    <n v="7"/>
    <d v="2023-01-12T00:00:00"/>
    <d v="2023-01-13T00:00:00"/>
    <x v="1"/>
    <x v="1"/>
    <n v="306.94"/>
    <x v="1"/>
    <x v="0"/>
    <x v="6"/>
    <n v="2216.44"/>
    <n v="17663.66"/>
  </r>
  <r>
    <x v="773"/>
    <x v="1"/>
    <x v="3"/>
    <n v="2475.75"/>
    <n v="0.35"/>
    <n v="2"/>
    <d v="2024-05-29T00:00:00"/>
    <d v="2024-06-02T00:00:00"/>
    <x v="0"/>
    <x v="0"/>
    <n v="433.34"/>
    <x v="4"/>
    <x v="1"/>
    <x v="5"/>
    <n v="2042.41"/>
    <n v="4951.5"/>
  </r>
  <r>
    <x v="774"/>
    <x v="3"/>
    <x v="1"/>
    <n v="1814.57"/>
    <n v="0.13"/>
    <n v="7"/>
    <d v="2024-08-07T00:00:00"/>
    <d v="2024-08-12T00:00:00"/>
    <x v="0"/>
    <x v="1"/>
    <n v="349.21"/>
    <x v="3"/>
    <x v="1"/>
    <x v="1"/>
    <n v="1465.36"/>
    <n v="12701.99"/>
  </r>
  <r>
    <x v="775"/>
    <x v="2"/>
    <x v="4"/>
    <n v="3967.78"/>
    <n v="0.02"/>
    <n v="6"/>
    <d v="2023-03-24T00:00:00"/>
    <d v="2023-03-31T00:00:00"/>
    <x v="2"/>
    <x v="1"/>
    <n v="211.2"/>
    <x v="5"/>
    <x v="0"/>
    <x v="0"/>
    <n v="3756.5800000000004"/>
    <n v="23806.68"/>
  </r>
  <r>
    <x v="776"/>
    <x v="2"/>
    <x v="3"/>
    <n v="587.70000000000005"/>
    <n v="0.49"/>
    <n v="2"/>
    <d v="2024-10-20T00:00:00"/>
    <d v="2024-10-25T00:00:00"/>
    <x v="2"/>
    <x v="0"/>
    <n v="40.65"/>
    <x v="4"/>
    <x v="1"/>
    <x v="2"/>
    <n v="547.05000000000007"/>
    <n v="1175.4000000000001"/>
  </r>
  <r>
    <x v="777"/>
    <x v="1"/>
    <x v="0"/>
    <n v="1104.5899999999999"/>
    <n v="7.0000000000000007E-2"/>
    <n v="2"/>
    <d v="2024-01-18T00:00:00"/>
    <d v="2024-01-19T00:00:00"/>
    <x v="1"/>
    <x v="2"/>
    <n v="98.29"/>
    <x v="1"/>
    <x v="1"/>
    <x v="6"/>
    <n v="1006.3"/>
    <n v="2209.1799999999998"/>
  </r>
  <r>
    <x v="778"/>
    <x v="1"/>
    <x v="1"/>
    <n v="107.85"/>
    <n v="0.42"/>
    <n v="6"/>
    <d v="2024-09-17T00:00:00"/>
    <d v="2024-09-19T00:00:00"/>
    <x v="1"/>
    <x v="0"/>
    <n v="11.27"/>
    <x v="2"/>
    <x v="1"/>
    <x v="7"/>
    <n v="96.58"/>
    <n v="647.09999999999991"/>
  </r>
  <r>
    <x v="779"/>
    <x v="0"/>
    <x v="0"/>
    <n v="1927.63"/>
    <n v="0.1"/>
    <n v="3"/>
    <d v="2023-03-25T00:00:00"/>
    <d v="2023-03-30T00:00:00"/>
    <x v="0"/>
    <x v="2"/>
    <n v="131.41999999999999"/>
    <x v="2"/>
    <x v="0"/>
    <x v="0"/>
    <n v="1796.21"/>
    <n v="5782.89"/>
  </r>
  <r>
    <x v="780"/>
    <x v="2"/>
    <x v="0"/>
    <n v="1526.77"/>
    <n v="0.19"/>
    <n v="6"/>
    <d v="2024-08-09T00:00:00"/>
    <d v="2024-08-14T00:00:00"/>
    <x v="1"/>
    <x v="1"/>
    <n v="324.62"/>
    <x v="0"/>
    <x v="1"/>
    <x v="1"/>
    <n v="1202.1500000000001"/>
    <n v="9160.619999999999"/>
  </r>
  <r>
    <x v="781"/>
    <x v="0"/>
    <x v="4"/>
    <n v="4348.2700000000004"/>
    <n v="0.35"/>
    <n v="9"/>
    <d v="2024-05-27T00:00:00"/>
    <d v="2024-06-03T00:00:00"/>
    <x v="2"/>
    <x v="2"/>
    <n v="347.42"/>
    <x v="5"/>
    <x v="1"/>
    <x v="5"/>
    <n v="4000.8500000000004"/>
    <n v="39134.430000000008"/>
  </r>
  <r>
    <x v="782"/>
    <x v="1"/>
    <x v="2"/>
    <n v="3754.47"/>
    <n v="0.47"/>
    <n v="1"/>
    <d v="2024-07-18T00:00:00"/>
    <d v="2024-07-20T00:00:00"/>
    <x v="0"/>
    <x v="0"/>
    <n v="1027.81"/>
    <x v="3"/>
    <x v="1"/>
    <x v="4"/>
    <n v="2726.66"/>
    <n v="3754.47"/>
  </r>
  <r>
    <x v="783"/>
    <x v="1"/>
    <x v="4"/>
    <n v="513.91"/>
    <n v="0.01"/>
    <n v="3"/>
    <d v="2024-05-23T00:00:00"/>
    <d v="2024-05-27T00:00:00"/>
    <x v="2"/>
    <x v="0"/>
    <n v="90.34"/>
    <x v="1"/>
    <x v="1"/>
    <x v="5"/>
    <n v="423.56999999999994"/>
    <n v="1541.73"/>
  </r>
  <r>
    <x v="784"/>
    <x v="3"/>
    <x v="1"/>
    <n v="3730.68"/>
    <n v="0.13"/>
    <n v="2"/>
    <d v="2023-06-21T00:00:00"/>
    <d v="2023-06-22T00:00:00"/>
    <x v="2"/>
    <x v="1"/>
    <n v="360.91"/>
    <x v="1"/>
    <x v="0"/>
    <x v="9"/>
    <n v="3369.77"/>
    <n v="7461.36"/>
  </r>
  <r>
    <x v="785"/>
    <x v="2"/>
    <x v="1"/>
    <n v="3409.46"/>
    <n v="0.38"/>
    <n v="3"/>
    <d v="2024-05-05T00:00:00"/>
    <d v="2024-05-11T00:00:00"/>
    <x v="2"/>
    <x v="2"/>
    <n v="367.7"/>
    <x v="0"/>
    <x v="1"/>
    <x v="5"/>
    <n v="3041.76"/>
    <n v="10228.380000000001"/>
  </r>
  <r>
    <x v="786"/>
    <x v="0"/>
    <x v="4"/>
    <n v="1480.45"/>
    <n v="0.09"/>
    <n v="2"/>
    <d v="2023-09-23T00:00:00"/>
    <d v="2023-09-24T00:00:00"/>
    <x v="2"/>
    <x v="0"/>
    <n v="313.39999999999998"/>
    <x v="4"/>
    <x v="0"/>
    <x v="7"/>
    <n v="1167.0500000000002"/>
    <n v="2960.9"/>
  </r>
  <r>
    <x v="787"/>
    <x v="1"/>
    <x v="2"/>
    <n v="175.76"/>
    <n v="0.06"/>
    <n v="3"/>
    <d v="2024-04-03T00:00:00"/>
    <d v="2024-04-04T00:00:00"/>
    <x v="2"/>
    <x v="1"/>
    <n v="13.75"/>
    <x v="5"/>
    <x v="1"/>
    <x v="3"/>
    <n v="162.01"/>
    <n v="527.28"/>
  </r>
  <r>
    <x v="788"/>
    <x v="1"/>
    <x v="4"/>
    <n v="664.3"/>
    <n v="0.02"/>
    <n v="4"/>
    <d v="2023-01-08T00:00:00"/>
    <d v="2023-01-11T00:00:00"/>
    <x v="0"/>
    <x v="2"/>
    <n v="40.65"/>
    <x v="3"/>
    <x v="0"/>
    <x v="6"/>
    <n v="623.65"/>
    <n v="2657.2"/>
  </r>
  <r>
    <x v="789"/>
    <x v="0"/>
    <x v="1"/>
    <n v="1324.71"/>
    <n v="0.25"/>
    <n v="7"/>
    <d v="2023-05-25T00:00:00"/>
    <d v="2023-05-26T00:00:00"/>
    <x v="2"/>
    <x v="1"/>
    <n v="331.01"/>
    <x v="1"/>
    <x v="0"/>
    <x v="5"/>
    <n v="993.7"/>
    <n v="9272.9700000000012"/>
  </r>
  <r>
    <x v="790"/>
    <x v="3"/>
    <x v="2"/>
    <n v="4101.45"/>
    <n v="0.38"/>
    <n v="2"/>
    <d v="2024-12-10T00:00:00"/>
    <d v="2024-12-16T00:00:00"/>
    <x v="2"/>
    <x v="0"/>
    <n v="709.61"/>
    <x v="5"/>
    <x v="1"/>
    <x v="10"/>
    <n v="3391.8399999999997"/>
    <n v="8202.9"/>
  </r>
  <r>
    <x v="791"/>
    <x v="1"/>
    <x v="1"/>
    <n v="2380.0300000000002"/>
    <n v="0.48"/>
    <n v="2"/>
    <d v="2023-05-15T00:00:00"/>
    <d v="2023-05-17T00:00:00"/>
    <x v="2"/>
    <x v="1"/>
    <n v="624.72"/>
    <x v="4"/>
    <x v="0"/>
    <x v="5"/>
    <n v="1755.3100000000002"/>
    <n v="4760.0600000000004"/>
  </r>
  <r>
    <x v="792"/>
    <x v="2"/>
    <x v="2"/>
    <n v="4600.1400000000003"/>
    <n v="0.13"/>
    <n v="2"/>
    <d v="2024-09-28T00:00:00"/>
    <d v="2024-09-29T00:00:00"/>
    <x v="2"/>
    <x v="1"/>
    <n v="1323.05"/>
    <x v="1"/>
    <x v="1"/>
    <x v="7"/>
    <n v="3277.09"/>
    <n v="9200.2800000000007"/>
  </r>
  <r>
    <x v="793"/>
    <x v="1"/>
    <x v="2"/>
    <n v="3966.83"/>
    <n v="0.06"/>
    <n v="6"/>
    <d v="2024-02-25T00:00:00"/>
    <d v="2024-03-02T00:00:00"/>
    <x v="1"/>
    <x v="0"/>
    <n v="648.84"/>
    <x v="0"/>
    <x v="1"/>
    <x v="8"/>
    <n v="3317.99"/>
    <n v="23800.98"/>
  </r>
  <r>
    <x v="794"/>
    <x v="2"/>
    <x v="4"/>
    <n v="1506.83"/>
    <n v="0.2"/>
    <n v="8"/>
    <d v="2023-03-09T00:00:00"/>
    <d v="2023-03-13T00:00:00"/>
    <x v="0"/>
    <x v="0"/>
    <n v="189.65"/>
    <x v="4"/>
    <x v="0"/>
    <x v="0"/>
    <n v="1317.1799999999998"/>
    <n v="12054.64"/>
  </r>
  <r>
    <x v="795"/>
    <x v="0"/>
    <x v="4"/>
    <n v="4242.2700000000004"/>
    <n v="0.03"/>
    <n v="4"/>
    <d v="2024-07-29T00:00:00"/>
    <d v="2024-08-01T00:00:00"/>
    <x v="0"/>
    <x v="1"/>
    <n v="604.78"/>
    <x v="2"/>
    <x v="1"/>
    <x v="4"/>
    <n v="3637.4900000000007"/>
    <n v="16969.080000000002"/>
  </r>
  <r>
    <x v="796"/>
    <x v="2"/>
    <x v="4"/>
    <n v="671.95"/>
    <n v="0.17"/>
    <n v="3"/>
    <d v="2023-09-11T00:00:00"/>
    <d v="2023-09-13T00:00:00"/>
    <x v="1"/>
    <x v="2"/>
    <n v="183.65"/>
    <x v="0"/>
    <x v="0"/>
    <x v="7"/>
    <n v="488.30000000000007"/>
    <n v="2015.8500000000001"/>
  </r>
  <r>
    <x v="797"/>
    <x v="0"/>
    <x v="2"/>
    <n v="276.98"/>
    <n v="0.32"/>
    <n v="9"/>
    <d v="2024-02-04T00:00:00"/>
    <d v="2024-02-06T00:00:00"/>
    <x v="2"/>
    <x v="2"/>
    <n v="82.99"/>
    <x v="2"/>
    <x v="1"/>
    <x v="8"/>
    <n v="193.99"/>
    <n v="2492.8200000000002"/>
  </r>
  <r>
    <x v="798"/>
    <x v="2"/>
    <x v="2"/>
    <n v="3081.84"/>
    <n v="0.08"/>
    <n v="1"/>
    <d v="2023-12-22T00:00:00"/>
    <d v="2023-12-26T00:00:00"/>
    <x v="0"/>
    <x v="0"/>
    <n v="447.85"/>
    <x v="4"/>
    <x v="0"/>
    <x v="10"/>
    <n v="2633.9900000000002"/>
    <n v="3081.84"/>
  </r>
  <r>
    <x v="799"/>
    <x v="0"/>
    <x v="1"/>
    <n v="1774.54"/>
    <n v="0.32"/>
    <n v="2"/>
    <d v="2023-09-07T00:00:00"/>
    <d v="2023-09-08T00:00:00"/>
    <x v="2"/>
    <x v="1"/>
    <n v="516.63"/>
    <x v="0"/>
    <x v="0"/>
    <x v="7"/>
    <n v="1257.9099999999999"/>
    <n v="3549.08"/>
  </r>
  <r>
    <x v="800"/>
    <x v="2"/>
    <x v="0"/>
    <n v="1714.19"/>
    <n v="0.49"/>
    <n v="7"/>
    <d v="2023-06-13T00:00:00"/>
    <d v="2023-06-19T00:00:00"/>
    <x v="1"/>
    <x v="0"/>
    <n v="302.3"/>
    <x v="4"/>
    <x v="0"/>
    <x v="9"/>
    <n v="1411.89"/>
    <n v="11999.33"/>
  </r>
  <r>
    <x v="801"/>
    <x v="3"/>
    <x v="4"/>
    <n v="3467.32"/>
    <n v="0.43"/>
    <n v="3"/>
    <d v="2023-09-24T00:00:00"/>
    <d v="2023-09-27T00:00:00"/>
    <x v="0"/>
    <x v="2"/>
    <n v="205.13"/>
    <x v="5"/>
    <x v="0"/>
    <x v="7"/>
    <n v="3262.19"/>
    <n v="10401.960000000001"/>
  </r>
  <r>
    <x v="802"/>
    <x v="2"/>
    <x v="1"/>
    <n v="4265.51"/>
    <n v="0.18"/>
    <n v="9"/>
    <d v="2024-01-19T00:00:00"/>
    <d v="2024-01-25T00:00:00"/>
    <x v="0"/>
    <x v="0"/>
    <n v="429.3"/>
    <x v="5"/>
    <x v="1"/>
    <x v="6"/>
    <n v="3836.21"/>
    <n v="38389.590000000004"/>
  </r>
  <r>
    <x v="803"/>
    <x v="2"/>
    <x v="1"/>
    <n v="1678.66"/>
    <n v="0.21"/>
    <n v="1"/>
    <d v="2024-01-20T00:00:00"/>
    <d v="2024-01-27T00:00:00"/>
    <x v="2"/>
    <x v="1"/>
    <n v="246.45"/>
    <x v="3"/>
    <x v="1"/>
    <x v="6"/>
    <n v="1432.21"/>
    <n v="1678.66"/>
  </r>
  <r>
    <x v="804"/>
    <x v="3"/>
    <x v="3"/>
    <n v="1692.57"/>
    <n v="0.21"/>
    <n v="9"/>
    <d v="2023-09-22T00:00:00"/>
    <d v="2023-09-25T00:00:00"/>
    <x v="1"/>
    <x v="0"/>
    <n v="234.47"/>
    <x v="4"/>
    <x v="0"/>
    <x v="7"/>
    <n v="1458.1"/>
    <n v="15233.13"/>
  </r>
  <r>
    <x v="805"/>
    <x v="1"/>
    <x v="4"/>
    <n v="2715.87"/>
    <n v="0.43"/>
    <n v="6"/>
    <d v="2024-06-20T00:00:00"/>
    <d v="2024-06-27T00:00:00"/>
    <x v="0"/>
    <x v="2"/>
    <n v="687.86"/>
    <x v="2"/>
    <x v="1"/>
    <x v="9"/>
    <n v="2028.0099999999998"/>
    <n v="16295.22"/>
  </r>
  <r>
    <x v="806"/>
    <x v="1"/>
    <x v="1"/>
    <n v="3300.6"/>
    <n v="0.5"/>
    <n v="1"/>
    <d v="2024-09-07T00:00:00"/>
    <d v="2024-09-10T00:00:00"/>
    <x v="2"/>
    <x v="1"/>
    <n v="814.77"/>
    <x v="3"/>
    <x v="1"/>
    <x v="7"/>
    <n v="2485.83"/>
    <n v="3300.6"/>
  </r>
  <r>
    <x v="807"/>
    <x v="2"/>
    <x v="3"/>
    <n v="1094.24"/>
    <n v="0.41"/>
    <n v="9"/>
    <d v="2024-07-23T00:00:00"/>
    <d v="2024-07-25T00:00:00"/>
    <x v="2"/>
    <x v="2"/>
    <n v="89.25"/>
    <x v="0"/>
    <x v="1"/>
    <x v="4"/>
    <n v="1004.99"/>
    <n v="9848.16"/>
  </r>
  <r>
    <x v="808"/>
    <x v="3"/>
    <x v="4"/>
    <n v="4572.13"/>
    <n v="0.28000000000000003"/>
    <n v="9"/>
    <d v="2023-01-24T00:00:00"/>
    <d v="2023-01-28T00:00:00"/>
    <x v="2"/>
    <x v="1"/>
    <n v="293.63"/>
    <x v="2"/>
    <x v="0"/>
    <x v="6"/>
    <n v="4278.5"/>
    <n v="41149.17"/>
  </r>
  <r>
    <x v="809"/>
    <x v="2"/>
    <x v="2"/>
    <n v="3306.64"/>
    <n v="0.05"/>
    <n v="5"/>
    <d v="2024-08-06T00:00:00"/>
    <d v="2024-08-08T00:00:00"/>
    <x v="2"/>
    <x v="2"/>
    <n v="752.14"/>
    <x v="5"/>
    <x v="1"/>
    <x v="1"/>
    <n v="2554.5"/>
    <n v="16533.2"/>
  </r>
  <r>
    <x v="810"/>
    <x v="0"/>
    <x v="3"/>
    <n v="3163.29"/>
    <n v="0.48"/>
    <n v="7"/>
    <d v="2024-01-07T00:00:00"/>
    <d v="2024-01-08T00:00:00"/>
    <x v="1"/>
    <x v="2"/>
    <n v="494.75"/>
    <x v="1"/>
    <x v="1"/>
    <x v="6"/>
    <n v="2668.54"/>
    <n v="22143.03"/>
  </r>
  <r>
    <x v="811"/>
    <x v="0"/>
    <x v="2"/>
    <n v="4530.5600000000004"/>
    <n v="0.43"/>
    <n v="3"/>
    <d v="2024-08-27T00:00:00"/>
    <d v="2024-09-03T00:00:00"/>
    <x v="0"/>
    <x v="1"/>
    <n v="420.98"/>
    <x v="1"/>
    <x v="1"/>
    <x v="1"/>
    <n v="4109.58"/>
    <n v="13591.68"/>
  </r>
  <r>
    <x v="812"/>
    <x v="2"/>
    <x v="0"/>
    <n v="4545.6000000000004"/>
    <n v="0.42"/>
    <n v="8"/>
    <d v="2023-05-07T00:00:00"/>
    <d v="2023-05-12T00:00:00"/>
    <x v="2"/>
    <x v="0"/>
    <n v="325.45999999999998"/>
    <x v="2"/>
    <x v="0"/>
    <x v="5"/>
    <n v="4220.1400000000003"/>
    <n v="36364.800000000003"/>
  </r>
  <r>
    <x v="813"/>
    <x v="1"/>
    <x v="0"/>
    <n v="764.2"/>
    <n v="0.2"/>
    <n v="3"/>
    <d v="2023-06-23T00:00:00"/>
    <d v="2023-06-26T00:00:00"/>
    <x v="1"/>
    <x v="1"/>
    <n v="79.12"/>
    <x v="2"/>
    <x v="0"/>
    <x v="9"/>
    <n v="685.08"/>
    <n v="2292.6000000000004"/>
  </r>
  <r>
    <x v="814"/>
    <x v="1"/>
    <x v="0"/>
    <n v="810.87"/>
    <n v="0.22"/>
    <n v="7"/>
    <d v="2023-01-18T00:00:00"/>
    <d v="2023-01-21T00:00:00"/>
    <x v="0"/>
    <x v="2"/>
    <n v="234.8"/>
    <x v="3"/>
    <x v="0"/>
    <x v="6"/>
    <n v="576.06999999999994"/>
    <n v="5676.09"/>
  </r>
  <r>
    <x v="815"/>
    <x v="2"/>
    <x v="0"/>
    <n v="3833.55"/>
    <n v="0.06"/>
    <n v="4"/>
    <d v="2024-03-26T00:00:00"/>
    <d v="2024-03-29T00:00:00"/>
    <x v="0"/>
    <x v="1"/>
    <n v="275.10000000000002"/>
    <x v="4"/>
    <x v="1"/>
    <x v="0"/>
    <n v="3558.4500000000003"/>
    <n v="15334.2"/>
  </r>
  <r>
    <x v="816"/>
    <x v="2"/>
    <x v="1"/>
    <n v="4788.71"/>
    <n v="0.47"/>
    <n v="5"/>
    <d v="2023-03-04T00:00:00"/>
    <d v="2023-03-06T00:00:00"/>
    <x v="2"/>
    <x v="1"/>
    <n v="898.79"/>
    <x v="5"/>
    <x v="0"/>
    <x v="0"/>
    <n v="3889.92"/>
    <n v="23943.55"/>
  </r>
  <r>
    <x v="817"/>
    <x v="0"/>
    <x v="0"/>
    <n v="3365.92"/>
    <n v="0.47"/>
    <n v="7"/>
    <d v="2024-09-14T00:00:00"/>
    <d v="2024-09-17T00:00:00"/>
    <x v="0"/>
    <x v="0"/>
    <n v="190.33"/>
    <x v="0"/>
    <x v="1"/>
    <x v="7"/>
    <n v="3175.59"/>
    <n v="23561.440000000002"/>
  </r>
  <r>
    <x v="818"/>
    <x v="1"/>
    <x v="1"/>
    <n v="2115.4499999999998"/>
    <n v="0.13"/>
    <n v="2"/>
    <d v="2023-06-01T00:00:00"/>
    <d v="2023-06-04T00:00:00"/>
    <x v="2"/>
    <x v="2"/>
    <n v="583.54"/>
    <x v="1"/>
    <x v="0"/>
    <x v="9"/>
    <n v="1531.9099999999999"/>
    <n v="4230.8999999999996"/>
  </r>
  <r>
    <x v="819"/>
    <x v="2"/>
    <x v="1"/>
    <n v="3449.02"/>
    <n v="0.35"/>
    <n v="4"/>
    <d v="2024-11-01T00:00:00"/>
    <d v="2024-11-06T00:00:00"/>
    <x v="1"/>
    <x v="1"/>
    <n v="613.9"/>
    <x v="0"/>
    <x v="1"/>
    <x v="11"/>
    <n v="2835.12"/>
    <n v="13796.08"/>
  </r>
  <r>
    <x v="820"/>
    <x v="0"/>
    <x v="4"/>
    <n v="1221.18"/>
    <n v="0.1"/>
    <n v="7"/>
    <d v="2024-04-18T00:00:00"/>
    <d v="2024-04-22T00:00:00"/>
    <x v="0"/>
    <x v="0"/>
    <n v="347.25"/>
    <x v="5"/>
    <x v="1"/>
    <x v="3"/>
    <n v="873.93000000000006"/>
    <n v="8548.26"/>
  </r>
  <r>
    <x v="821"/>
    <x v="1"/>
    <x v="1"/>
    <n v="4990.03"/>
    <n v="0.2"/>
    <n v="3"/>
    <d v="2024-05-21T00:00:00"/>
    <d v="2024-05-28T00:00:00"/>
    <x v="2"/>
    <x v="0"/>
    <n v="654.53"/>
    <x v="0"/>
    <x v="1"/>
    <x v="5"/>
    <n v="4335.5"/>
    <n v="14970.09"/>
  </r>
  <r>
    <x v="822"/>
    <x v="3"/>
    <x v="1"/>
    <n v="2212.3200000000002"/>
    <n v="0.15"/>
    <n v="4"/>
    <d v="2023-01-08T00:00:00"/>
    <d v="2023-01-09T00:00:00"/>
    <x v="1"/>
    <x v="2"/>
    <n v="334.73"/>
    <x v="2"/>
    <x v="0"/>
    <x v="6"/>
    <n v="1877.5900000000001"/>
    <n v="8849.2800000000007"/>
  </r>
  <r>
    <x v="823"/>
    <x v="0"/>
    <x v="0"/>
    <n v="4665.26"/>
    <n v="0.19"/>
    <n v="8"/>
    <d v="2023-08-12T00:00:00"/>
    <d v="2023-08-18T00:00:00"/>
    <x v="2"/>
    <x v="2"/>
    <n v="1107.49"/>
    <x v="0"/>
    <x v="0"/>
    <x v="1"/>
    <n v="3557.7700000000004"/>
    <n v="37322.080000000002"/>
  </r>
  <r>
    <x v="824"/>
    <x v="1"/>
    <x v="1"/>
    <n v="2210.91"/>
    <n v="0.15"/>
    <n v="3"/>
    <d v="2023-07-19T00:00:00"/>
    <d v="2023-07-21T00:00:00"/>
    <x v="0"/>
    <x v="0"/>
    <n v="631.17999999999995"/>
    <x v="2"/>
    <x v="0"/>
    <x v="4"/>
    <n v="1579.73"/>
    <n v="6632.73"/>
  </r>
  <r>
    <x v="825"/>
    <x v="1"/>
    <x v="2"/>
    <n v="4647.88"/>
    <n v="0.17"/>
    <n v="9"/>
    <d v="2023-05-13T00:00:00"/>
    <d v="2023-05-20T00:00:00"/>
    <x v="1"/>
    <x v="2"/>
    <n v="395.12"/>
    <x v="1"/>
    <x v="0"/>
    <x v="5"/>
    <n v="4252.76"/>
    <n v="41830.92"/>
  </r>
  <r>
    <x v="826"/>
    <x v="0"/>
    <x v="0"/>
    <n v="1744.86"/>
    <n v="0.4"/>
    <n v="5"/>
    <d v="2024-06-22T00:00:00"/>
    <d v="2024-06-29T00:00:00"/>
    <x v="0"/>
    <x v="2"/>
    <n v="260.76"/>
    <x v="1"/>
    <x v="1"/>
    <x v="9"/>
    <n v="1484.1"/>
    <n v="8724.2999999999993"/>
  </r>
  <r>
    <x v="827"/>
    <x v="3"/>
    <x v="3"/>
    <n v="3826.66"/>
    <n v="0.15"/>
    <n v="2"/>
    <d v="2024-01-17T00:00:00"/>
    <d v="2024-01-18T00:00:00"/>
    <x v="0"/>
    <x v="2"/>
    <n v="1119.8599999999999"/>
    <x v="5"/>
    <x v="1"/>
    <x v="6"/>
    <n v="2706.8"/>
    <n v="7653.32"/>
  </r>
  <r>
    <x v="828"/>
    <x v="0"/>
    <x v="0"/>
    <n v="4759.91"/>
    <n v="0.41"/>
    <n v="8"/>
    <d v="2023-07-10T00:00:00"/>
    <d v="2023-07-14T00:00:00"/>
    <x v="2"/>
    <x v="0"/>
    <n v="625.75"/>
    <x v="5"/>
    <x v="0"/>
    <x v="4"/>
    <n v="4134.16"/>
    <n v="38079.279999999999"/>
  </r>
  <r>
    <x v="829"/>
    <x v="1"/>
    <x v="1"/>
    <n v="3265.31"/>
    <n v="0.28000000000000003"/>
    <n v="8"/>
    <d v="2023-08-19T00:00:00"/>
    <d v="2023-08-20T00:00:00"/>
    <x v="2"/>
    <x v="1"/>
    <n v="928.11"/>
    <x v="1"/>
    <x v="0"/>
    <x v="1"/>
    <n v="2337.1999999999998"/>
    <n v="26122.48"/>
  </r>
  <r>
    <x v="830"/>
    <x v="2"/>
    <x v="2"/>
    <n v="3420.07"/>
    <n v="0.39"/>
    <n v="1"/>
    <d v="2024-12-05T00:00:00"/>
    <d v="2024-12-07T00:00:00"/>
    <x v="1"/>
    <x v="1"/>
    <n v="701.25"/>
    <x v="3"/>
    <x v="1"/>
    <x v="10"/>
    <n v="2718.82"/>
    <n v="3420.07"/>
  </r>
  <r>
    <x v="831"/>
    <x v="2"/>
    <x v="0"/>
    <n v="604.14"/>
    <n v="0.46"/>
    <n v="9"/>
    <d v="2024-07-28T00:00:00"/>
    <d v="2024-08-04T00:00:00"/>
    <x v="2"/>
    <x v="2"/>
    <n v="102.81"/>
    <x v="0"/>
    <x v="1"/>
    <x v="4"/>
    <n v="501.33"/>
    <n v="5437.26"/>
  </r>
  <r>
    <x v="832"/>
    <x v="0"/>
    <x v="2"/>
    <n v="2423.6799999999998"/>
    <n v="7.0000000000000007E-2"/>
    <n v="2"/>
    <d v="2023-11-19T00:00:00"/>
    <d v="2023-11-26T00:00:00"/>
    <x v="1"/>
    <x v="0"/>
    <n v="322.33999999999997"/>
    <x v="1"/>
    <x v="0"/>
    <x v="11"/>
    <n v="2101.3399999999997"/>
    <n v="4847.3599999999997"/>
  </r>
  <r>
    <x v="833"/>
    <x v="1"/>
    <x v="3"/>
    <n v="4445.1000000000004"/>
    <n v="0.17"/>
    <n v="4"/>
    <d v="2023-02-21T00:00:00"/>
    <d v="2023-02-26T00:00:00"/>
    <x v="0"/>
    <x v="2"/>
    <n v="788.01"/>
    <x v="3"/>
    <x v="0"/>
    <x v="8"/>
    <n v="3657.09"/>
    <n v="17780.400000000001"/>
  </r>
  <r>
    <x v="834"/>
    <x v="2"/>
    <x v="3"/>
    <n v="1280.46"/>
    <n v="0.03"/>
    <n v="6"/>
    <d v="2023-12-03T00:00:00"/>
    <d v="2023-12-04T00:00:00"/>
    <x v="0"/>
    <x v="1"/>
    <n v="273.31"/>
    <x v="2"/>
    <x v="0"/>
    <x v="10"/>
    <n v="1007.1500000000001"/>
    <n v="7682.76"/>
  </r>
  <r>
    <x v="835"/>
    <x v="1"/>
    <x v="4"/>
    <n v="3962.98"/>
    <n v="0.2"/>
    <n v="9"/>
    <d v="2024-08-17T00:00:00"/>
    <d v="2024-08-21T00:00:00"/>
    <x v="0"/>
    <x v="0"/>
    <n v="902.2"/>
    <x v="0"/>
    <x v="1"/>
    <x v="1"/>
    <n v="3060.7799999999997"/>
    <n v="35666.82"/>
  </r>
  <r>
    <x v="836"/>
    <x v="0"/>
    <x v="4"/>
    <n v="3410.98"/>
    <n v="0.12"/>
    <n v="1"/>
    <d v="2023-11-29T00:00:00"/>
    <d v="2023-12-01T00:00:00"/>
    <x v="0"/>
    <x v="1"/>
    <n v="235.62"/>
    <x v="1"/>
    <x v="0"/>
    <x v="11"/>
    <n v="3175.36"/>
    <n v="3410.98"/>
  </r>
  <r>
    <x v="837"/>
    <x v="2"/>
    <x v="0"/>
    <n v="1192.6300000000001"/>
    <n v="0.28999999999999998"/>
    <n v="9"/>
    <d v="2024-03-10T00:00:00"/>
    <d v="2024-03-14T00:00:00"/>
    <x v="1"/>
    <x v="1"/>
    <n v="250.55"/>
    <x v="3"/>
    <x v="1"/>
    <x v="0"/>
    <n v="942.08000000000015"/>
    <n v="10733.670000000002"/>
  </r>
  <r>
    <x v="838"/>
    <x v="1"/>
    <x v="4"/>
    <n v="1485.68"/>
    <n v="0.39"/>
    <n v="8"/>
    <d v="2024-11-13T00:00:00"/>
    <d v="2024-11-19T00:00:00"/>
    <x v="1"/>
    <x v="1"/>
    <n v="405.75"/>
    <x v="1"/>
    <x v="1"/>
    <x v="11"/>
    <n v="1079.93"/>
    <n v="11885.44"/>
  </r>
  <r>
    <x v="839"/>
    <x v="2"/>
    <x v="2"/>
    <n v="2195.0500000000002"/>
    <n v="0.24"/>
    <n v="7"/>
    <d v="2024-11-25T00:00:00"/>
    <d v="2024-12-02T00:00:00"/>
    <x v="0"/>
    <x v="0"/>
    <n v="344.02"/>
    <x v="5"/>
    <x v="1"/>
    <x v="11"/>
    <n v="1851.0300000000002"/>
    <n v="15365.350000000002"/>
  </r>
  <r>
    <x v="840"/>
    <x v="0"/>
    <x v="4"/>
    <n v="713.13"/>
    <n v="0.17"/>
    <n v="2"/>
    <d v="2024-04-18T00:00:00"/>
    <d v="2024-04-19T00:00:00"/>
    <x v="2"/>
    <x v="0"/>
    <n v="80.319999999999993"/>
    <x v="2"/>
    <x v="1"/>
    <x v="3"/>
    <n v="632.80999999999995"/>
    <n v="1426.26"/>
  </r>
  <r>
    <x v="841"/>
    <x v="1"/>
    <x v="2"/>
    <n v="4575.5200000000004"/>
    <n v="0.08"/>
    <n v="7"/>
    <d v="2024-11-01T00:00:00"/>
    <d v="2024-11-03T00:00:00"/>
    <x v="0"/>
    <x v="1"/>
    <n v="1028.6600000000001"/>
    <x v="2"/>
    <x v="1"/>
    <x v="11"/>
    <n v="3546.8600000000006"/>
    <n v="32028.640000000003"/>
  </r>
  <r>
    <x v="842"/>
    <x v="2"/>
    <x v="4"/>
    <n v="3722.85"/>
    <n v="0.01"/>
    <n v="2"/>
    <d v="2024-05-21T00:00:00"/>
    <d v="2024-05-22T00:00:00"/>
    <x v="1"/>
    <x v="0"/>
    <n v="292.04000000000002"/>
    <x v="0"/>
    <x v="1"/>
    <x v="5"/>
    <n v="3430.81"/>
    <n v="7445.7"/>
  </r>
  <r>
    <x v="843"/>
    <x v="0"/>
    <x v="4"/>
    <n v="1888.32"/>
    <n v="0.34"/>
    <n v="9"/>
    <d v="2024-12-20T00:00:00"/>
    <d v="2024-12-26T00:00:00"/>
    <x v="2"/>
    <x v="2"/>
    <n v="534.75"/>
    <x v="0"/>
    <x v="1"/>
    <x v="10"/>
    <n v="1353.57"/>
    <n v="16994.88"/>
  </r>
  <r>
    <x v="844"/>
    <x v="2"/>
    <x v="4"/>
    <n v="1568.36"/>
    <n v="0.02"/>
    <n v="4"/>
    <d v="2024-02-12T00:00:00"/>
    <d v="2024-02-15T00:00:00"/>
    <x v="0"/>
    <x v="0"/>
    <n v="279.57"/>
    <x v="5"/>
    <x v="1"/>
    <x v="8"/>
    <n v="1288.79"/>
    <n v="6273.44"/>
  </r>
  <r>
    <x v="845"/>
    <x v="2"/>
    <x v="1"/>
    <n v="3478.94"/>
    <n v="0.46"/>
    <n v="2"/>
    <d v="2024-01-14T00:00:00"/>
    <d v="2024-01-16T00:00:00"/>
    <x v="0"/>
    <x v="0"/>
    <n v="749.42"/>
    <x v="4"/>
    <x v="1"/>
    <x v="6"/>
    <n v="2729.52"/>
    <n v="6957.88"/>
  </r>
  <r>
    <x v="846"/>
    <x v="3"/>
    <x v="1"/>
    <n v="2178.6799999999998"/>
    <n v="0.3"/>
    <n v="5"/>
    <d v="2024-12-21T00:00:00"/>
    <d v="2024-12-27T00:00:00"/>
    <x v="1"/>
    <x v="1"/>
    <n v="300.92"/>
    <x v="0"/>
    <x v="1"/>
    <x v="10"/>
    <n v="1877.7599999999998"/>
    <n v="10893.4"/>
  </r>
  <r>
    <x v="847"/>
    <x v="3"/>
    <x v="4"/>
    <n v="1223.75"/>
    <n v="0.18"/>
    <n v="9"/>
    <d v="2023-07-24T00:00:00"/>
    <d v="2023-07-25T00:00:00"/>
    <x v="1"/>
    <x v="2"/>
    <n v="192.77"/>
    <x v="1"/>
    <x v="0"/>
    <x v="4"/>
    <n v="1030.98"/>
    <n v="11013.75"/>
  </r>
  <r>
    <x v="848"/>
    <x v="0"/>
    <x v="2"/>
    <n v="2207.7399999999998"/>
    <n v="0.02"/>
    <n v="4"/>
    <d v="2023-12-24T00:00:00"/>
    <d v="2023-12-26T00:00:00"/>
    <x v="1"/>
    <x v="2"/>
    <n v="428.84"/>
    <x v="4"/>
    <x v="0"/>
    <x v="10"/>
    <n v="1778.8999999999999"/>
    <n v="8830.9599999999991"/>
  </r>
  <r>
    <x v="849"/>
    <x v="3"/>
    <x v="0"/>
    <n v="4369.3599999999997"/>
    <n v="0.21"/>
    <n v="5"/>
    <d v="2023-09-06T00:00:00"/>
    <d v="2023-09-11T00:00:00"/>
    <x v="1"/>
    <x v="0"/>
    <n v="1296.82"/>
    <x v="0"/>
    <x v="0"/>
    <x v="7"/>
    <n v="3072.54"/>
    <n v="21846.799999999999"/>
  </r>
  <r>
    <x v="850"/>
    <x v="0"/>
    <x v="3"/>
    <n v="436.17"/>
    <n v="0.43"/>
    <n v="8"/>
    <d v="2023-05-29T00:00:00"/>
    <d v="2023-06-05T00:00:00"/>
    <x v="2"/>
    <x v="2"/>
    <n v="98.4"/>
    <x v="2"/>
    <x v="0"/>
    <x v="5"/>
    <n v="337.77"/>
    <n v="3489.36"/>
  </r>
  <r>
    <x v="851"/>
    <x v="3"/>
    <x v="1"/>
    <n v="1904.96"/>
    <n v="0.48"/>
    <n v="3"/>
    <d v="2024-10-31T00:00:00"/>
    <d v="2024-11-07T00:00:00"/>
    <x v="2"/>
    <x v="0"/>
    <n v="540.46"/>
    <x v="4"/>
    <x v="1"/>
    <x v="2"/>
    <n v="1364.5"/>
    <n v="5714.88"/>
  </r>
  <r>
    <x v="852"/>
    <x v="2"/>
    <x v="4"/>
    <n v="4815.46"/>
    <n v="0.04"/>
    <n v="6"/>
    <d v="2024-04-29T00:00:00"/>
    <d v="2024-05-05T00:00:00"/>
    <x v="1"/>
    <x v="1"/>
    <n v="1390.85"/>
    <x v="3"/>
    <x v="1"/>
    <x v="3"/>
    <n v="3424.61"/>
    <n v="28892.760000000002"/>
  </r>
  <r>
    <x v="853"/>
    <x v="0"/>
    <x v="3"/>
    <n v="172.68"/>
    <n v="0.39"/>
    <n v="1"/>
    <d v="2024-09-04T00:00:00"/>
    <d v="2024-09-07T00:00:00"/>
    <x v="2"/>
    <x v="2"/>
    <n v="42.35"/>
    <x v="1"/>
    <x v="1"/>
    <x v="7"/>
    <n v="130.33000000000001"/>
    <n v="172.68"/>
  </r>
  <r>
    <x v="854"/>
    <x v="0"/>
    <x v="1"/>
    <n v="4464.1400000000003"/>
    <n v="0.13"/>
    <n v="3"/>
    <d v="2023-11-14T00:00:00"/>
    <d v="2023-11-18T00:00:00"/>
    <x v="0"/>
    <x v="2"/>
    <n v="269.14999999999998"/>
    <x v="0"/>
    <x v="0"/>
    <x v="11"/>
    <n v="4194.9900000000007"/>
    <n v="13392.420000000002"/>
  </r>
  <r>
    <x v="855"/>
    <x v="2"/>
    <x v="0"/>
    <n v="1936.69"/>
    <n v="0.19"/>
    <n v="8"/>
    <d v="2024-05-25T00:00:00"/>
    <d v="2024-05-26T00:00:00"/>
    <x v="2"/>
    <x v="2"/>
    <n v="227.72"/>
    <x v="1"/>
    <x v="1"/>
    <x v="5"/>
    <n v="1708.97"/>
    <n v="15493.52"/>
  </r>
  <r>
    <x v="856"/>
    <x v="0"/>
    <x v="2"/>
    <n v="1028.6400000000001"/>
    <n v="0.27"/>
    <n v="6"/>
    <d v="2023-10-14T00:00:00"/>
    <d v="2023-10-18T00:00:00"/>
    <x v="0"/>
    <x v="2"/>
    <n v="258.89999999999998"/>
    <x v="2"/>
    <x v="0"/>
    <x v="2"/>
    <n v="769.74000000000012"/>
    <n v="6171.84"/>
  </r>
  <r>
    <x v="857"/>
    <x v="0"/>
    <x v="4"/>
    <n v="173.4"/>
    <n v="0.5"/>
    <n v="4"/>
    <d v="2024-01-23T00:00:00"/>
    <d v="2024-01-24T00:00:00"/>
    <x v="1"/>
    <x v="2"/>
    <n v="9.26"/>
    <x v="3"/>
    <x v="1"/>
    <x v="6"/>
    <n v="164.14000000000001"/>
    <n v="693.6"/>
  </r>
  <r>
    <x v="858"/>
    <x v="3"/>
    <x v="0"/>
    <n v="445.56"/>
    <n v="0.1"/>
    <n v="8"/>
    <d v="2023-05-23T00:00:00"/>
    <d v="2023-05-25T00:00:00"/>
    <x v="0"/>
    <x v="1"/>
    <n v="76.36"/>
    <x v="0"/>
    <x v="0"/>
    <x v="5"/>
    <n v="369.2"/>
    <n v="3564.48"/>
  </r>
  <r>
    <x v="859"/>
    <x v="0"/>
    <x v="1"/>
    <n v="942.03"/>
    <n v="7.0000000000000007E-2"/>
    <n v="3"/>
    <d v="2024-02-07T00:00:00"/>
    <d v="2024-02-11T00:00:00"/>
    <x v="1"/>
    <x v="0"/>
    <n v="227.56"/>
    <x v="0"/>
    <x v="1"/>
    <x v="8"/>
    <n v="714.47"/>
    <n v="2826.09"/>
  </r>
  <r>
    <x v="860"/>
    <x v="1"/>
    <x v="4"/>
    <n v="224.51"/>
    <n v="0.3"/>
    <n v="2"/>
    <d v="2024-08-08T00:00:00"/>
    <d v="2024-08-11T00:00:00"/>
    <x v="1"/>
    <x v="0"/>
    <n v="63.48"/>
    <x v="4"/>
    <x v="1"/>
    <x v="1"/>
    <n v="161.03"/>
    <n v="449.02"/>
  </r>
  <r>
    <x v="861"/>
    <x v="2"/>
    <x v="3"/>
    <n v="1745.66"/>
    <n v="0.43"/>
    <n v="8"/>
    <d v="2023-06-16T00:00:00"/>
    <d v="2023-06-17T00:00:00"/>
    <x v="1"/>
    <x v="1"/>
    <n v="279.76"/>
    <x v="4"/>
    <x v="0"/>
    <x v="9"/>
    <n v="1465.9"/>
    <n v="13965.28"/>
  </r>
  <r>
    <x v="862"/>
    <x v="3"/>
    <x v="2"/>
    <n v="319.98"/>
    <n v="0.32"/>
    <n v="4"/>
    <d v="2024-09-02T00:00:00"/>
    <d v="2024-09-06T00:00:00"/>
    <x v="2"/>
    <x v="1"/>
    <n v="82.33"/>
    <x v="4"/>
    <x v="1"/>
    <x v="7"/>
    <n v="237.65000000000003"/>
    <n v="1279.92"/>
  </r>
  <r>
    <x v="863"/>
    <x v="3"/>
    <x v="1"/>
    <n v="3491.86"/>
    <n v="0.17"/>
    <n v="9"/>
    <d v="2024-07-17T00:00:00"/>
    <d v="2024-07-18T00:00:00"/>
    <x v="0"/>
    <x v="1"/>
    <n v="573.13"/>
    <x v="2"/>
    <x v="1"/>
    <x v="4"/>
    <n v="2918.73"/>
    <n v="31426.74"/>
  </r>
  <r>
    <x v="864"/>
    <x v="1"/>
    <x v="2"/>
    <n v="4112.6400000000003"/>
    <n v="0.49"/>
    <n v="3"/>
    <d v="2024-01-15T00:00:00"/>
    <d v="2024-01-20T00:00:00"/>
    <x v="2"/>
    <x v="0"/>
    <n v="352.23"/>
    <x v="5"/>
    <x v="1"/>
    <x v="6"/>
    <n v="3760.4100000000003"/>
    <n v="12337.920000000002"/>
  </r>
  <r>
    <x v="865"/>
    <x v="2"/>
    <x v="4"/>
    <n v="4448.57"/>
    <n v="0.5"/>
    <n v="9"/>
    <d v="2023-07-29T00:00:00"/>
    <d v="2023-08-03T00:00:00"/>
    <x v="1"/>
    <x v="1"/>
    <n v="730.62"/>
    <x v="4"/>
    <x v="0"/>
    <x v="4"/>
    <n v="3717.95"/>
    <n v="40037.129999999997"/>
  </r>
  <r>
    <x v="866"/>
    <x v="2"/>
    <x v="0"/>
    <n v="2790.73"/>
    <n v="0.39"/>
    <n v="6"/>
    <d v="2023-02-13T00:00:00"/>
    <d v="2023-02-17T00:00:00"/>
    <x v="2"/>
    <x v="2"/>
    <n v="447.8"/>
    <x v="3"/>
    <x v="0"/>
    <x v="8"/>
    <n v="2342.9299999999998"/>
    <n v="16744.38"/>
  </r>
  <r>
    <x v="867"/>
    <x v="3"/>
    <x v="2"/>
    <n v="4737.8999999999996"/>
    <n v="0.4"/>
    <n v="5"/>
    <d v="2024-04-09T00:00:00"/>
    <d v="2024-04-14T00:00:00"/>
    <x v="1"/>
    <x v="0"/>
    <n v="858.35"/>
    <x v="4"/>
    <x v="1"/>
    <x v="3"/>
    <n v="3879.5499999999997"/>
    <n v="23689.5"/>
  </r>
  <r>
    <x v="868"/>
    <x v="0"/>
    <x v="3"/>
    <n v="127.66"/>
    <n v="0.38"/>
    <n v="2"/>
    <d v="2024-06-12T00:00:00"/>
    <d v="2024-06-15T00:00:00"/>
    <x v="0"/>
    <x v="1"/>
    <n v="36.08"/>
    <x v="2"/>
    <x v="1"/>
    <x v="9"/>
    <n v="91.58"/>
    <n v="255.32"/>
  </r>
  <r>
    <x v="869"/>
    <x v="3"/>
    <x v="1"/>
    <n v="756.69"/>
    <n v="0.13"/>
    <n v="6"/>
    <d v="2023-11-27T00:00:00"/>
    <d v="2023-12-01T00:00:00"/>
    <x v="1"/>
    <x v="2"/>
    <n v="154.78"/>
    <x v="3"/>
    <x v="0"/>
    <x v="11"/>
    <n v="601.91000000000008"/>
    <n v="4540.1400000000003"/>
  </r>
  <r>
    <x v="870"/>
    <x v="2"/>
    <x v="3"/>
    <n v="1536.51"/>
    <n v="0.08"/>
    <n v="4"/>
    <d v="2024-10-18T00:00:00"/>
    <d v="2024-10-20T00:00:00"/>
    <x v="1"/>
    <x v="0"/>
    <n v="111.39"/>
    <x v="2"/>
    <x v="1"/>
    <x v="2"/>
    <n v="1425.12"/>
    <n v="6146.04"/>
  </r>
  <r>
    <x v="871"/>
    <x v="1"/>
    <x v="2"/>
    <n v="3966.22"/>
    <n v="0.28000000000000003"/>
    <n v="5"/>
    <d v="2023-11-04T00:00:00"/>
    <d v="2023-11-08T00:00:00"/>
    <x v="2"/>
    <x v="2"/>
    <n v="625.4"/>
    <x v="4"/>
    <x v="0"/>
    <x v="11"/>
    <n v="3340.8199999999997"/>
    <n v="19831.099999999999"/>
  </r>
  <r>
    <x v="872"/>
    <x v="3"/>
    <x v="0"/>
    <n v="4438.41"/>
    <n v="0.48"/>
    <n v="6"/>
    <d v="2024-11-19T00:00:00"/>
    <d v="2024-11-21T00:00:00"/>
    <x v="1"/>
    <x v="1"/>
    <n v="727.61"/>
    <x v="5"/>
    <x v="1"/>
    <x v="11"/>
    <n v="3710.7999999999997"/>
    <n v="26630.46"/>
  </r>
  <r>
    <x v="873"/>
    <x v="2"/>
    <x v="0"/>
    <n v="3128.86"/>
    <n v="0.44"/>
    <n v="7"/>
    <d v="2023-03-12T00:00:00"/>
    <d v="2023-03-17T00:00:00"/>
    <x v="0"/>
    <x v="1"/>
    <n v="802.57"/>
    <x v="3"/>
    <x v="0"/>
    <x v="0"/>
    <n v="2326.29"/>
    <n v="21902.02"/>
  </r>
  <r>
    <x v="874"/>
    <x v="3"/>
    <x v="3"/>
    <n v="1977.86"/>
    <n v="0.05"/>
    <n v="4"/>
    <d v="2023-10-17T00:00:00"/>
    <d v="2023-10-21T00:00:00"/>
    <x v="0"/>
    <x v="2"/>
    <n v="354.58"/>
    <x v="0"/>
    <x v="0"/>
    <x v="2"/>
    <n v="1623.28"/>
    <n v="7911.44"/>
  </r>
  <r>
    <x v="875"/>
    <x v="0"/>
    <x v="4"/>
    <n v="3362.64"/>
    <n v="0.03"/>
    <n v="8"/>
    <d v="2023-08-09T00:00:00"/>
    <d v="2023-08-16T00:00:00"/>
    <x v="1"/>
    <x v="1"/>
    <n v="531.57000000000005"/>
    <x v="3"/>
    <x v="0"/>
    <x v="1"/>
    <n v="2831.0699999999997"/>
    <n v="26901.119999999999"/>
  </r>
  <r>
    <x v="876"/>
    <x v="3"/>
    <x v="4"/>
    <n v="986.41"/>
    <n v="0.44"/>
    <n v="5"/>
    <d v="2024-10-31T00:00:00"/>
    <d v="2024-11-03T00:00:00"/>
    <x v="0"/>
    <x v="2"/>
    <n v="82.47"/>
    <x v="2"/>
    <x v="1"/>
    <x v="2"/>
    <n v="903.93999999999994"/>
    <n v="4932.05"/>
  </r>
  <r>
    <x v="877"/>
    <x v="3"/>
    <x v="0"/>
    <n v="2343.58"/>
    <n v="0.31"/>
    <n v="7"/>
    <d v="2024-09-09T00:00:00"/>
    <d v="2024-09-14T00:00:00"/>
    <x v="1"/>
    <x v="1"/>
    <n v="574.1"/>
    <x v="4"/>
    <x v="1"/>
    <x v="7"/>
    <n v="1769.48"/>
    <n v="16405.059999999998"/>
  </r>
  <r>
    <x v="878"/>
    <x v="2"/>
    <x v="3"/>
    <n v="2586.9699999999998"/>
    <n v="0.15"/>
    <n v="6"/>
    <d v="2024-05-25T00:00:00"/>
    <d v="2024-06-01T00:00:00"/>
    <x v="1"/>
    <x v="0"/>
    <n v="628.32000000000005"/>
    <x v="5"/>
    <x v="1"/>
    <x v="5"/>
    <n v="1958.6499999999996"/>
    <n v="15521.82"/>
  </r>
  <r>
    <x v="879"/>
    <x v="2"/>
    <x v="3"/>
    <n v="613.87"/>
    <n v="0.28000000000000003"/>
    <n v="5"/>
    <d v="2024-06-24T00:00:00"/>
    <d v="2024-06-30T00:00:00"/>
    <x v="0"/>
    <x v="1"/>
    <n v="61.44"/>
    <x v="3"/>
    <x v="1"/>
    <x v="9"/>
    <n v="552.43000000000006"/>
    <n v="3069.35"/>
  </r>
  <r>
    <x v="880"/>
    <x v="2"/>
    <x v="3"/>
    <n v="265.98"/>
    <n v="0.11"/>
    <n v="7"/>
    <d v="2024-04-30T00:00:00"/>
    <d v="2024-05-05T00:00:00"/>
    <x v="2"/>
    <x v="0"/>
    <n v="57.23"/>
    <x v="3"/>
    <x v="1"/>
    <x v="3"/>
    <n v="208.75000000000003"/>
    <n v="1861.8600000000001"/>
  </r>
  <r>
    <x v="881"/>
    <x v="3"/>
    <x v="2"/>
    <n v="3775.52"/>
    <n v="0.47"/>
    <n v="4"/>
    <d v="2023-06-25T00:00:00"/>
    <d v="2023-06-30T00:00:00"/>
    <x v="1"/>
    <x v="0"/>
    <n v="267.91000000000003"/>
    <x v="3"/>
    <x v="0"/>
    <x v="9"/>
    <n v="3507.61"/>
    <n v="15102.08"/>
  </r>
  <r>
    <x v="882"/>
    <x v="0"/>
    <x v="4"/>
    <n v="2720.06"/>
    <n v="0.41"/>
    <n v="7"/>
    <d v="2024-01-27T00:00:00"/>
    <d v="2024-01-29T00:00:00"/>
    <x v="2"/>
    <x v="2"/>
    <n v="528.99"/>
    <x v="0"/>
    <x v="1"/>
    <x v="6"/>
    <n v="2191.0699999999997"/>
    <n v="19040.419999999998"/>
  </r>
  <r>
    <x v="883"/>
    <x v="1"/>
    <x v="4"/>
    <n v="1727.97"/>
    <n v="0.48"/>
    <n v="3"/>
    <d v="2024-08-02T00:00:00"/>
    <d v="2024-08-04T00:00:00"/>
    <x v="2"/>
    <x v="1"/>
    <n v="320.94"/>
    <x v="4"/>
    <x v="1"/>
    <x v="1"/>
    <n v="1407.03"/>
    <n v="5183.91"/>
  </r>
  <r>
    <x v="884"/>
    <x v="1"/>
    <x v="2"/>
    <n v="2242.42"/>
    <n v="0.09"/>
    <n v="8"/>
    <d v="2023-04-02T00:00:00"/>
    <d v="2023-04-09T00:00:00"/>
    <x v="1"/>
    <x v="2"/>
    <n v="182.19"/>
    <x v="5"/>
    <x v="0"/>
    <x v="3"/>
    <n v="2060.23"/>
    <n v="17939.36"/>
  </r>
  <r>
    <x v="885"/>
    <x v="2"/>
    <x v="1"/>
    <n v="4792.75"/>
    <n v="0.42"/>
    <n v="4"/>
    <d v="2023-11-04T00:00:00"/>
    <d v="2023-11-07T00:00:00"/>
    <x v="0"/>
    <x v="1"/>
    <n v="1033.5999999999999"/>
    <x v="3"/>
    <x v="0"/>
    <x v="11"/>
    <n v="3759.15"/>
    <n v="19171"/>
  </r>
  <r>
    <x v="886"/>
    <x v="2"/>
    <x v="2"/>
    <n v="1986.08"/>
    <n v="0.28000000000000003"/>
    <n v="4"/>
    <d v="2024-08-09T00:00:00"/>
    <d v="2024-08-11T00:00:00"/>
    <x v="1"/>
    <x v="0"/>
    <n v="142.44"/>
    <x v="2"/>
    <x v="1"/>
    <x v="1"/>
    <n v="1843.6399999999999"/>
    <n v="7944.32"/>
  </r>
  <r>
    <x v="887"/>
    <x v="3"/>
    <x v="3"/>
    <n v="607.04999999999995"/>
    <n v="0.16"/>
    <n v="1"/>
    <d v="2023-12-04T00:00:00"/>
    <d v="2023-12-11T00:00:00"/>
    <x v="0"/>
    <x v="1"/>
    <n v="153.75"/>
    <x v="1"/>
    <x v="0"/>
    <x v="10"/>
    <n v="453.29999999999995"/>
    <n v="607.04999999999995"/>
  </r>
  <r>
    <x v="888"/>
    <x v="1"/>
    <x v="2"/>
    <n v="2371.65"/>
    <n v="0.24"/>
    <n v="8"/>
    <d v="2024-08-19T00:00:00"/>
    <d v="2024-08-25T00:00:00"/>
    <x v="1"/>
    <x v="2"/>
    <n v="208.68"/>
    <x v="2"/>
    <x v="1"/>
    <x v="1"/>
    <n v="2162.9700000000003"/>
    <n v="18973.2"/>
  </r>
  <r>
    <x v="889"/>
    <x v="2"/>
    <x v="3"/>
    <n v="3275.44"/>
    <n v="0.47"/>
    <n v="5"/>
    <d v="2023-02-27T00:00:00"/>
    <d v="2023-03-06T00:00:00"/>
    <x v="2"/>
    <x v="2"/>
    <n v="513.05999999999995"/>
    <x v="2"/>
    <x v="0"/>
    <x v="8"/>
    <n v="2762.38"/>
    <n v="16377.2"/>
  </r>
  <r>
    <x v="890"/>
    <x v="0"/>
    <x v="0"/>
    <n v="159.35"/>
    <n v="0.35"/>
    <n v="9"/>
    <d v="2023-03-02T00:00:00"/>
    <d v="2023-03-09T00:00:00"/>
    <x v="1"/>
    <x v="0"/>
    <n v="41.86"/>
    <x v="0"/>
    <x v="0"/>
    <x v="0"/>
    <n v="117.49"/>
    <n v="1434.1499999999999"/>
  </r>
  <r>
    <x v="891"/>
    <x v="0"/>
    <x v="3"/>
    <n v="1728.47"/>
    <n v="0.18"/>
    <n v="3"/>
    <d v="2024-02-28T00:00:00"/>
    <d v="2024-02-29T00:00:00"/>
    <x v="0"/>
    <x v="0"/>
    <n v="114.39"/>
    <x v="5"/>
    <x v="1"/>
    <x v="8"/>
    <n v="1614.08"/>
    <n v="5185.41"/>
  </r>
  <r>
    <x v="892"/>
    <x v="2"/>
    <x v="4"/>
    <n v="2028.22"/>
    <n v="0.5"/>
    <n v="5"/>
    <d v="2024-08-30T00:00:00"/>
    <d v="2024-08-31T00:00:00"/>
    <x v="0"/>
    <x v="2"/>
    <n v="507.59"/>
    <x v="2"/>
    <x v="1"/>
    <x v="1"/>
    <n v="1520.63"/>
    <n v="10141.1"/>
  </r>
  <r>
    <x v="893"/>
    <x v="2"/>
    <x v="2"/>
    <n v="2372.1999999999998"/>
    <n v="0.17"/>
    <n v="4"/>
    <d v="2023-09-30T00:00:00"/>
    <d v="2023-10-04T00:00:00"/>
    <x v="1"/>
    <x v="0"/>
    <n v="561.82000000000005"/>
    <x v="0"/>
    <x v="0"/>
    <x v="7"/>
    <n v="1810.3799999999997"/>
    <n v="9488.7999999999993"/>
  </r>
  <r>
    <x v="894"/>
    <x v="1"/>
    <x v="3"/>
    <n v="1578.25"/>
    <n v="0.41"/>
    <n v="7"/>
    <d v="2023-08-14T00:00:00"/>
    <d v="2023-08-20T00:00:00"/>
    <x v="0"/>
    <x v="0"/>
    <n v="194.03"/>
    <x v="5"/>
    <x v="0"/>
    <x v="1"/>
    <n v="1384.22"/>
    <n v="11047.75"/>
  </r>
  <r>
    <x v="895"/>
    <x v="1"/>
    <x v="1"/>
    <n v="3367.92"/>
    <n v="0.39"/>
    <n v="5"/>
    <d v="2023-12-03T00:00:00"/>
    <d v="2023-12-09T00:00:00"/>
    <x v="1"/>
    <x v="2"/>
    <n v="922.53"/>
    <x v="1"/>
    <x v="0"/>
    <x v="10"/>
    <n v="2445.3900000000003"/>
    <n v="16839.599999999999"/>
  </r>
  <r>
    <x v="896"/>
    <x v="3"/>
    <x v="0"/>
    <n v="4729.08"/>
    <n v="0.36"/>
    <n v="2"/>
    <d v="2024-06-10T00:00:00"/>
    <d v="2024-06-16T00:00:00"/>
    <x v="2"/>
    <x v="2"/>
    <n v="1318.13"/>
    <x v="3"/>
    <x v="1"/>
    <x v="9"/>
    <n v="3410.95"/>
    <n v="9458.16"/>
  </r>
  <r>
    <x v="897"/>
    <x v="1"/>
    <x v="1"/>
    <n v="4578.59"/>
    <n v="0.33"/>
    <n v="6"/>
    <d v="2024-12-24T00:00:00"/>
    <d v="2024-12-31T00:00:00"/>
    <x v="1"/>
    <x v="2"/>
    <n v="1066.33"/>
    <x v="5"/>
    <x v="1"/>
    <x v="10"/>
    <n v="3512.26"/>
    <n v="27471.54"/>
  </r>
  <r>
    <x v="898"/>
    <x v="0"/>
    <x v="1"/>
    <n v="3355.53"/>
    <n v="0.05"/>
    <n v="4"/>
    <d v="2023-12-25T00:00:00"/>
    <d v="2023-12-30T00:00:00"/>
    <x v="1"/>
    <x v="2"/>
    <n v="861.5"/>
    <x v="5"/>
    <x v="0"/>
    <x v="10"/>
    <n v="2494.0300000000002"/>
    <n v="13422.12"/>
  </r>
  <r>
    <x v="899"/>
    <x v="0"/>
    <x v="1"/>
    <n v="2583.73"/>
    <n v="0.5"/>
    <n v="6"/>
    <d v="2023-12-05T00:00:00"/>
    <d v="2023-12-06T00:00:00"/>
    <x v="0"/>
    <x v="2"/>
    <n v="222.85"/>
    <x v="5"/>
    <x v="0"/>
    <x v="10"/>
    <n v="2360.88"/>
    <n v="15502.380000000001"/>
  </r>
  <r>
    <x v="900"/>
    <x v="2"/>
    <x v="0"/>
    <n v="4146.49"/>
    <n v="0.08"/>
    <n v="1"/>
    <d v="2023-12-04T00:00:00"/>
    <d v="2023-12-06T00:00:00"/>
    <x v="1"/>
    <x v="0"/>
    <n v="665.77"/>
    <x v="5"/>
    <x v="0"/>
    <x v="10"/>
    <n v="3480.72"/>
    <n v="4146.49"/>
  </r>
  <r>
    <x v="901"/>
    <x v="1"/>
    <x v="0"/>
    <n v="4196.09"/>
    <n v="0.3"/>
    <n v="1"/>
    <d v="2024-05-03T00:00:00"/>
    <d v="2024-05-06T00:00:00"/>
    <x v="2"/>
    <x v="1"/>
    <n v="1227.24"/>
    <x v="5"/>
    <x v="1"/>
    <x v="5"/>
    <n v="2968.8500000000004"/>
    <n v="4196.09"/>
  </r>
  <r>
    <x v="902"/>
    <x v="3"/>
    <x v="0"/>
    <n v="4164.91"/>
    <n v="0.12"/>
    <n v="4"/>
    <d v="2024-01-12T00:00:00"/>
    <d v="2024-01-14T00:00:00"/>
    <x v="2"/>
    <x v="1"/>
    <n v="307.92"/>
    <x v="5"/>
    <x v="1"/>
    <x v="6"/>
    <n v="3856.99"/>
    <n v="16659.64"/>
  </r>
  <r>
    <x v="903"/>
    <x v="0"/>
    <x v="0"/>
    <n v="873.45"/>
    <n v="0.08"/>
    <n v="7"/>
    <d v="2024-11-18T00:00:00"/>
    <d v="2024-11-23T00:00:00"/>
    <x v="1"/>
    <x v="1"/>
    <n v="134.53"/>
    <x v="3"/>
    <x v="1"/>
    <x v="11"/>
    <n v="738.92000000000007"/>
    <n v="6114.1500000000005"/>
  </r>
  <r>
    <x v="904"/>
    <x v="0"/>
    <x v="1"/>
    <n v="224.62"/>
    <n v="0.28000000000000003"/>
    <n v="7"/>
    <d v="2023-09-26T00:00:00"/>
    <d v="2023-10-01T00:00:00"/>
    <x v="0"/>
    <x v="0"/>
    <n v="65.25"/>
    <x v="2"/>
    <x v="0"/>
    <x v="7"/>
    <n v="159.37"/>
    <n v="1572.3400000000001"/>
  </r>
  <r>
    <x v="905"/>
    <x v="3"/>
    <x v="4"/>
    <n v="4917.6499999999996"/>
    <n v="0.42"/>
    <n v="1"/>
    <d v="2024-09-22T00:00:00"/>
    <d v="2024-09-23T00:00:00"/>
    <x v="2"/>
    <x v="2"/>
    <n v="966.37"/>
    <x v="0"/>
    <x v="1"/>
    <x v="7"/>
    <n v="3951.2799999999997"/>
    <n v="4917.6499999999996"/>
  </r>
  <r>
    <x v="906"/>
    <x v="3"/>
    <x v="4"/>
    <n v="4802.3100000000004"/>
    <n v="0.19"/>
    <n v="5"/>
    <d v="2023-06-03T00:00:00"/>
    <d v="2023-06-04T00:00:00"/>
    <x v="1"/>
    <x v="0"/>
    <n v="274.77"/>
    <x v="5"/>
    <x v="0"/>
    <x v="9"/>
    <n v="4527.5400000000009"/>
    <n v="24011.550000000003"/>
  </r>
  <r>
    <x v="907"/>
    <x v="0"/>
    <x v="0"/>
    <n v="2865.45"/>
    <n v="0.04"/>
    <n v="6"/>
    <d v="2023-01-08T00:00:00"/>
    <d v="2023-01-10T00:00:00"/>
    <x v="1"/>
    <x v="2"/>
    <n v="753.76"/>
    <x v="3"/>
    <x v="0"/>
    <x v="6"/>
    <n v="2111.6899999999996"/>
    <n v="17192.699999999997"/>
  </r>
  <r>
    <x v="908"/>
    <x v="0"/>
    <x v="2"/>
    <n v="4966.01"/>
    <n v="0.31"/>
    <n v="5"/>
    <d v="2023-10-09T00:00:00"/>
    <d v="2023-10-13T00:00:00"/>
    <x v="2"/>
    <x v="0"/>
    <n v="649.14"/>
    <x v="3"/>
    <x v="0"/>
    <x v="2"/>
    <n v="4316.87"/>
    <n v="24830.050000000003"/>
  </r>
  <r>
    <x v="909"/>
    <x v="3"/>
    <x v="3"/>
    <n v="3875.68"/>
    <n v="0.38"/>
    <n v="7"/>
    <d v="2024-02-02T00:00:00"/>
    <d v="2024-02-04T00:00:00"/>
    <x v="0"/>
    <x v="0"/>
    <n v="228.61"/>
    <x v="3"/>
    <x v="1"/>
    <x v="8"/>
    <n v="3647.0699999999997"/>
    <n v="27129.759999999998"/>
  </r>
  <r>
    <x v="910"/>
    <x v="0"/>
    <x v="2"/>
    <n v="2635.16"/>
    <n v="0.15"/>
    <n v="6"/>
    <d v="2023-09-03T00:00:00"/>
    <d v="2023-09-09T00:00:00"/>
    <x v="1"/>
    <x v="0"/>
    <n v="679.17"/>
    <x v="1"/>
    <x v="0"/>
    <x v="7"/>
    <n v="1955.9899999999998"/>
    <n v="15810.96"/>
  </r>
  <r>
    <x v="911"/>
    <x v="2"/>
    <x v="2"/>
    <n v="2007.72"/>
    <n v="0.35"/>
    <n v="5"/>
    <d v="2023-05-14T00:00:00"/>
    <d v="2023-05-21T00:00:00"/>
    <x v="2"/>
    <x v="1"/>
    <n v="474.64"/>
    <x v="0"/>
    <x v="0"/>
    <x v="5"/>
    <n v="1533.08"/>
    <n v="10038.6"/>
  </r>
  <r>
    <x v="912"/>
    <x v="2"/>
    <x v="2"/>
    <n v="3005.03"/>
    <n v="0.04"/>
    <n v="5"/>
    <d v="2024-10-17T00:00:00"/>
    <d v="2024-10-18T00:00:00"/>
    <x v="1"/>
    <x v="0"/>
    <n v="549.19000000000005"/>
    <x v="1"/>
    <x v="1"/>
    <x v="2"/>
    <n v="2455.84"/>
    <n v="15025.150000000001"/>
  </r>
  <r>
    <x v="913"/>
    <x v="3"/>
    <x v="4"/>
    <n v="2627.43"/>
    <n v="0.18"/>
    <n v="9"/>
    <d v="2023-08-15T00:00:00"/>
    <d v="2023-08-21T00:00:00"/>
    <x v="2"/>
    <x v="0"/>
    <n v="369.88"/>
    <x v="0"/>
    <x v="0"/>
    <x v="1"/>
    <n v="2257.5499999999997"/>
    <n v="23646.87"/>
  </r>
  <r>
    <x v="914"/>
    <x v="1"/>
    <x v="3"/>
    <n v="4969.63"/>
    <n v="0.24"/>
    <n v="3"/>
    <d v="2023-02-03T00:00:00"/>
    <d v="2023-02-07T00:00:00"/>
    <x v="1"/>
    <x v="0"/>
    <n v="1190.8399999999999"/>
    <x v="2"/>
    <x v="0"/>
    <x v="8"/>
    <n v="3778.79"/>
    <n v="14908.89"/>
  </r>
  <r>
    <x v="915"/>
    <x v="3"/>
    <x v="2"/>
    <n v="2503.2600000000002"/>
    <n v="0.39"/>
    <n v="9"/>
    <d v="2023-10-23T00:00:00"/>
    <d v="2023-10-29T00:00:00"/>
    <x v="0"/>
    <x v="0"/>
    <n v="499.41"/>
    <x v="4"/>
    <x v="0"/>
    <x v="2"/>
    <n v="2003.8500000000001"/>
    <n v="22529.340000000004"/>
  </r>
  <r>
    <x v="916"/>
    <x v="3"/>
    <x v="0"/>
    <n v="4196.01"/>
    <n v="0.17"/>
    <n v="2"/>
    <d v="2024-04-19T00:00:00"/>
    <d v="2024-04-23T00:00:00"/>
    <x v="0"/>
    <x v="0"/>
    <n v="456.82"/>
    <x v="1"/>
    <x v="1"/>
    <x v="3"/>
    <n v="3739.19"/>
    <n v="8392.02"/>
  </r>
  <r>
    <x v="917"/>
    <x v="1"/>
    <x v="4"/>
    <n v="4086.76"/>
    <n v="0.23"/>
    <n v="7"/>
    <d v="2023-05-20T00:00:00"/>
    <d v="2023-05-21T00:00:00"/>
    <x v="2"/>
    <x v="0"/>
    <n v="1103.0899999999999"/>
    <x v="2"/>
    <x v="0"/>
    <x v="5"/>
    <n v="2983.67"/>
    <n v="28607.32"/>
  </r>
  <r>
    <x v="918"/>
    <x v="1"/>
    <x v="0"/>
    <n v="449.89"/>
    <n v="0.31"/>
    <n v="6"/>
    <d v="2024-01-20T00:00:00"/>
    <d v="2024-01-22T00:00:00"/>
    <x v="1"/>
    <x v="2"/>
    <n v="82.56"/>
    <x v="5"/>
    <x v="1"/>
    <x v="6"/>
    <n v="367.33"/>
    <n v="2699.34"/>
  </r>
  <r>
    <x v="919"/>
    <x v="1"/>
    <x v="0"/>
    <n v="526.33000000000004"/>
    <n v="0.31"/>
    <n v="8"/>
    <d v="2023-10-12T00:00:00"/>
    <d v="2023-10-15T00:00:00"/>
    <x v="0"/>
    <x v="0"/>
    <n v="139.22"/>
    <x v="5"/>
    <x v="0"/>
    <x v="2"/>
    <n v="387.11"/>
    <n v="4210.6400000000003"/>
  </r>
  <r>
    <x v="920"/>
    <x v="2"/>
    <x v="2"/>
    <n v="3333.07"/>
    <n v="0.26"/>
    <n v="9"/>
    <d v="2023-07-28T00:00:00"/>
    <d v="2023-07-29T00:00:00"/>
    <x v="2"/>
    <x v="2"/>
    <n v="235.6"/>
    <x v="0"/>
    <x v="0"/>
    <x v="4"/>
    <n v="3097.4700000000003"/>
    <n v="29997.63"/>
  </r>
  <r>
    <x v="921"/>
    <x v="0"/>
    <x v="0"/>
    <n v="1369.63"/>
    <n v="0.16"/>
    <n v="6"/>
    <d v="2023-03-23T00:00:00"/>
    <d v="2023-03-25T00:00:00"/>
    <x v="0"/>
    <x v="2"/>
    <n v="147"/>
    <x v="2"/>
    <x v="0"/>
    <x v="0"/>
    <n v="1222.6300000000001"/>
    <n v="8217.7800000000007"/>
  </r>
  <r>
    <x v="922"/>
    <x v="2"/>
    <x v="3"/>
    <n v="3321.88"/>
    <n v="0.33"/>
    <n v="2"/>
    <d v="2024-03-08T00:00:00"/>
    <d v="2024-03-11T00:00:00"/>
    <x v="0"/>
    <x v="0"/>
    <n v="426.77"/>
    <x v="1"/>
    <x v="1"/>
    <x v="0"/>
    <n v="2895.11"/>
    <n v="6643.76"/>
  </r>
  <r>
    <x v="923"/>
    <x v="0"/>
    <x v="0"/>
    <n v="808.67"/>
    <n v="0.42"/>
    <n v="4"/>
    <d v="2024-02-04T00:00:00"/>
    <d v="2024-02-10T00:00:00"/>
    <x v="1"/>
    <x v="0"/>
    <n v="211.36"/>
    <x v="3"/>
    <x v="1"/>
    <x v="8"/>
    <n v="597.30999999999995"/>
    <n v="3234.68"/>
  </r>
  <r>
    <x v="924"/>
    <x v="2"/>
    <x v="2"/>
    <n v="2045.63"/>
    <n v="0.08"/>
    <n v="3"/>
    <d v="2023-12-21T00:00:00"/>
    <d v="2023-12-26T00:00:00"/>
    <x v="1"/>
    <x v="1"/>
    <n v="548.23"/>
    <x v="3"/>
    <x v="0"/>
    <x v="10"/>
    <n v="1497.4"/>
    <n v="6136.89"/>
  </r>
  <r>
    <x v="925"/>
    <x v="0"/>
    <x v="0"/>
    <n v="602.1"/>
    <n v="0.17"/>
    <n v="3"/>
    <d v="2024-10-10T00:00:00"/>
    <d v="2024-10-15T00:00:00"/>
    <x v="0"/>
    <x v="1"/>
    <n v="146.18"/>
    <x v="2"/>
    <x v="1"/>
    <x v="2"/>
    <n v="455.92"/>
    <n v="1806.3000000000002"/>
  </r>
  <r>
    <x v="926"/>
    <x v="2"/>
    <x v="4"/>
    <n v="1482.26"/>
    <n v="0.33"/>
    <n v="5"/>
    <d v="2023-12-30T00:00:00"/>
    <d v="2024-01-04T00:00:00"/>
    <x v="0"/>
    <x v="2"/>
    <n v="289.98"/>
    <x v="5"/>
    <x v="0"/>
    <x v="10"/>
    <n v="1192.28"/>
    <n v="7411.3"/>
  </r>
  <r>
    <x v="927"/>
    <x v="1"/>
    <x v="4"/>
    <n v="532.66"/>
    <n v="0.38"/>
    <n v="1"/>
    <d v="2023-10-22T00:00:00"/>
    <d v="2023-10-25T00:00:00"/>
    <x v="0"/>
    <x v="1"/>
    <n v="87.28"/>
    <x v="3"/>
    <x v="0"/>
    <x v="2"/>
    <n v="445.38"/>
    <n v="532.66"/>
  </r>
  <r>
    <x v="928"/>
    <x v="3"/>
    <x v="4"/>
    <n v="4855.84"/>
    <n v="0.39"/>
    <n v="9"/>
    <d v="2024-02-26T00:00:00"/>
    <d v="2024-03-01T00:00:00"/>
    <x v="0"/>
    <x v="1"/>
    <n v="357.72"/>
    <x v="5"/>
    <x v="1"/>
    <x v="8"/>
    <n v="4498.12"/>
    <n v="43702.559999999998"/>
  </r>
  <r>
    <x v="929"/>
    <x v="2"/>
    <x v="1"/>
    <n v="2035.79"/>
    <n v="0.33"/>
    <n v="4"/>
    <d v="2023-01-06T00:00:00"/>
    <d v="2023-01-11T00:00:00"/>
    <x v="2"/>
    <x v="1"/>
    <n v="435.41"/>
    <x v="2"/>
    <x v="0"/>
    <x v="6"/>
    <n v="1600.3799999999999"/>
    <n v="8143.16"/>
  </r>
  <r>
    <x v="930"/>
    <x v="0"/>
    <x v="4"/>
    <n v="4515.82"/>
    <n v="0.24"/>
    <n v="7"/>
    <d v="2024-08-15T00:00:00"/>
    <d v="2024-08-20T00:00:00"/>
    <x v="2"/>
    <x v="1"/>
    <n v="1168.8399999999999"/>
    <x v="3"/>
    <x v="1"/>
    <x v="1"/>
    <n v="3346.9799999999996"/>
    <n v="31610.739999999998"/>
  </r>
  <r>
    <x v="931"/>
    <x v="1"/>
    <x v="4"/>
    <n v="4858.74"/>
    <n v="0.32"/>
    <n v="7"/>
    <d v="2024-08-08T00:00:00"/>
    <d v="2024-08-12T00:00:00"/>
    <x v="0"/>
    <x v="1"/>
    <n v="1286.47"/>
    <x v="5"/>
    <x v="1"/>
    <x v="1"/>
    <n v="3572.2699999999995"/>
    <n v="34011.18"/>
  </r>
  <r>
    <x v="932"/>
    <x v="2"/>
    <x v="1"/>
    <n v="4556.8599999999997"/>
    <n v="7.0000000000000007E-2"/>
    <n v="7"/>
    <d v="2024-04-24T00:00:00"/>
    <d v="2024-04-27T00:00:00"/>
    <x v="1"/>
    <x v="1"/>
    <n v="502.43"/>
    <x v="4"/>
    <x v="1"/>
    <x v="3"/>
    <n v="4054.43"/>
    <n v="31898.019999999997"/>
  </r>
  <r>
    <x v="933"/>
    <x v="2"/>
    <x v="4"/>
    <n v="2329.3000000000002"/>
    <n v="0.1"/>
    <n v="5"/>
    <d v="2024-05-29T00:00:00"/>
    <d v="2024-06-01T00:00:00"/>
    <x v="1"/>
    <x v="0"/>
    <n v="458.26"/>
    <x v="3"/>
    <x v="1"/>
    <x v="5"/>
    <n v="1871.0400000000002"/>
    <n v="11646.5"/>
  </r>
  <r>
    <x v="934"/>
    <x v="1"/>
    <x v="2"/>
    <n v="3916.6"/>
    <n v="0.46"/>
    <n v="4"/>
    <d v="2023-08-15T00:00:00"/>
    <d v="2023-08-19T00:00:00"/>
    <x v="2"/>
    <x v="1"/>
    <n v="1119.67"/>
    <x v="1"/>
    <x v="0"/>
    <x v="1"/>
    <n v="2796.93"/>
    <n v="15666.4"/>
  </r>
  <r>
    <x v="935"/>
    <x v="2"/>
    <x v="4"/>
    <n v="853.13"/>
    <n v="0.46"/>
    <n v="4"/>
    <d v="2024-10-28T00:00:00"/>
    <d v="2024-10-29T00:00:00"/>
    <x v="0"/>
    <x v="2"/>
    <n v="224.73"/>
    <x v="0"/>
    <x v="1"/>
    <x v="2"/>
    <n v="628.4"/>
    <n v="3412.52"/>
  </r>
  <r>
    <x v="936"/>
    <x v="3"/>
    <x v="4"/>
    <n v="564.67999999999995"/>
    <n v="0.36"/>
    <n v="5"/>
    <d v="2023-10-08T00:00:00"/>
    <d v="2023-10-15T00:00:00"/>
    <x v="1"/>
    <x v="1"/>
    <n v="50.44"/>
    <x v="1"/>
    <x v="0"/>
    <x v="2"/>
    <n v="514.24"/>
    <n v="2823.3999999999996"/>
  </r>
  <r>
    <x v="937"/>
    <x v="2"/>
    <x v="1"/>
    <n v="4396.82"/>
    <n v="0.16"/>
    <n v="6"/>
    <d v="2024-12-25T00:00:00"/>
    <d v="2024-12-29T00:00:00"/>
    <x v="0"/>
    <x v="1"/>
    <n v="650.92999999999995"/>
    <x v="4"/>
    <x v="1"/>
    <x v="10"/>
    <n v="3745.89"/>
    <n v="26380.92"/>
  </r>
  <r>
    <x v="938"/>
    <x v="3"/>
    <x v="2"/>
    <n v="252.49"/>
    <n v="0.32"/>
    <n v="7"/>
    <d v="2024-12-06T00:00:00"/>
    <d v="2024-12-13T00:00:00"/>
    <x v="2"/>
    <x v="1"/>
    <n v="18.809999999999999"/>
    <x v="1"/>
    <x v="1"/>
    <x v="10"/>
    <n v="233.68"/>
    <n v="1767.43"/>
  </r>
  <r>
    <x v="939"/>
    <x v="3"/>
    <x v="0"/>
    <n v="4864.3999999999996"/>
    <n v="0.34"/>
    <n v="5"/>
    <d v="2023-12-06T00:00:00"/>
    <d v="2023-12-08T00:00:00"/>
    <x v="2"/>
    <x v="1"/>
    <n v="1256.3800000000001"/>
    <x v="2"/>
    <x v="0"/>
    <x v="10"/>
    <n v="3608.0199999999995"/>
    <n v="24322"/>
  </r>
  <r>
    <x v="940"/>
    <x v="1"/>
    <x v="3"/>
    <n v="3393.46"/>
    <n v="0.26"/>
    <n v="9"/>
    <d v="2024-02-11T00:00:00"/>
    <d v="2024-02-13T00:00:00"/>
    <x v="1"/>
    <x v="2"/>
    <n v="684.44"/>
    <x v="5"/>
    <x v="1"/>
    <x v="8"/>
    <n v="2709.02"/>
    <n v="30541.14"/>
  </r>
  <r>
    <x v="941"/>
    <x v="2"/>
    <x v="2"/>
    <n v="2156.1"/>
    <n v="0.37"/>
    <n v="9"/>
    <d v="2024-07-28T00:00:00"/>
    <d v="2024-07-29T00:00:00"/>
    <x v="0"/>
    <x v="0"/>
    <n v="485.37"/>
    <x v="3"/>
    <x v="1"/>
    <x v="4"/>
    <n v="1670.73"/>
    <n v="19404.899999999998"/>
  </r>
  <r>
    <x v="942"/>
    <x v="1"/>
    <x v="0"/>
    <n v="792.74"/>
    <n v="0.01"/>
    <n v="1"/>
    <d v="2024-03-17T00:00:00"/>
    <d v="2024-03-23T00:00:00"/>
    <x v="2"/>
    <x v="2"/>
    <n v="72.27"/>
    <x v="0"/>
    <x v="1"/>
    <x v="0"/>
    <n v="720.47"/>
    <n v="792.74"/>
  </r>
  <r>
    <x v="943"/>
    <x v="2"/>
    <x v="2"/>
    <n v="3643.83"/>
    <n v="0.13"/>
    <n v="5"/>
    <d v="2024-01-27T00:00:00"/>
    <d v="2024-01-28T00:00:00"/>
    <x v="1"/>
    <x v="2"/>
    <n v="843.42"/>
    <x v="3"/>
    <x v="1"/>
    <x v="6"/>
    <n v="2800.41"/>
    <n v="18219.150000000001"/>
  </r>
  <r>
    <x v="944"/>
    <x v="2"/>
    <x v="0"/>
    <n v="2859.25"/>
    <n v="0.4"/>
    <n v="2"/>
    <d v="2024-03-10T00:00:00"/>
    <d v="2024-03-17T00:00:00"/>
    <x v="0"/>
    <x v="0"/>
    <n v="304.06"/>
    <x v="4"/>
    <x v="1"/>
    <x v="0"/>
    <n v="2555.19"/>
    <n v="5718.5"/>
  </r>
  <r>
    <x v="945"/>
    <x v="0"/>
    <x v="0"/>
    <n v="3584.52"/>
    <n v="0.47"/>
    <n v="4"/>
    <d v="2023-04-11T00:00:00"/>
    <d v="2023-04-13T00:00:00"/>
    <x v="0"/>
    <x v="2"/>
    <n v="1051.0999999999999"/>
    <x v="5"/>
    <x v="0"/>
    <x v="3"/>
    <n v="2533.42"/>
    <n v="14338.08"/>
  </r>
  <r>
    <x v="946"/>
    <x v="2"/>
    <x v="2"/>
    <n v="2147.8200000000002"/>
    <n v="0.44"/>
    <n v="7"/>
    <d v="2023-09-05T00:00:00"/>
    <d v="2023-09-09T00:00:00"/>
    <x v="2"/>
    <x v="2"/>
    <n v="577.27"/>
    <x v="1"/>
    <x v="0"/>
    <x v="7"/>
    <n v="1570.5500000000002"/>
    <n v="15034.740000000002"/>
  </r>
  <r>
    <x v="947"/>
    <x v="1"/>
    <x v="1"/>
    <n v="424.67"/>
    <n v="0.36"/>
    <n v="6"/>
    <d v="2023-10-25T00:00:00"/>
    <d v="2023-10-28T00:00:00"/>
    <x v="1"/>
    <x v="1"/>
    <n v="22.93"/>
    <x v="5"/>
    <x v="0"/>
    <x v="2"/>
    <n v="401.74"/>
    <n v="2548.02"/>
  </r>
  <r>
    <x v="948"/>
    <x v="3"/>
    <x v="2"/>
    <n v="1643.36"/>
    <n v="0.08"/>
    <n v="7"/>
    <d v="2024-02-19T00:00:00"/>
    <d v="2024-02-21T00:00:00"/>
    <x v="0"/>
    <x v="0"/>
    <n v="358.89"/>
    <x v="0"/>
    <x v="1"/>
    <x v="8"/>
    <n v="1284.4699999999998"/>
    <n v="11503.519999999999"/>
  </r>
  <r>
    <x v="949"/>
    <x v="2"/>
    <x v="2"/>
    <n v="1643.6"/>
    <n v="0.18"/>
    <n v="3"/>
    <d v="2023-04-15T00:00:00"/>
    <d v="2023-04-19T00:00:00"/>
    <x v="1"/>
    <x v="0"/>
    <n v="220.65"/>
    <x v="5"/>
    <x v="0"/>
    <x v="3"/>
    <n v="1422.9499999999998"/>
    <n v="4930.7999999999993"/>
  </r>
  <r>
    <x v="950"/>
    <x v="0"/>
    <x v="0"/>
    <n v="142.53"/>
    <n v="0.03"/>
    <n v="5"/>
    <d v="2023-02-28T00:00:00"/>
    <d v="2023-03-06T00:00:00"/>
    <x v="0"/>
    <x v="2"/>
    <n v="31.52"/>
    <x v="0"/>
    <x v="0"/>
    <x v="8"/>
    <n v="111.01"/>
    <n v="712.65"/>
  </r>
  <r>
    <x v="951"/>
    <x v="1"/>
    <x v="3"/>
    <n v="146.94999999999999"/>
    <n v="0.32"/>
    <n v="6"/>
    <d v="2023-07-29T00:00:00"/>
    <d v="2023-07-31T00:00:00"/>
    <x v="0"/>
    <x v="0"/>
    <n v="13.84"/>
    <x v="4"/>
    <x v="0"/>
    <x v="4"/>
    <n v="133.10999999999999"/>
    <n v="881.69999999999993"/>
  </r>
  <r>
    <x v="952"/>
    <x v="2"/>
    <x v="0"/>
    <n v="1720.72"/>
    <n v="0.22"/>
    <n v="6"/>
    <d v="2023-04-05T00:00:00"/>
    <d v="2023-04-08T00:00:00"/>
    <x v="0"/>
    <x v="0"/>
    <n v="203.5"/>
    <x v="0"/>
    <x v="0"/>
    <x v="3"/>
    <n v="1517.22"/>
    <n v="10324.32"/>
  </r>
  <r>
    <x v="953"/>
    <x v="1"/>
    <x v="4"/>
    <n v="3665.35"/>
    <n v="0.28999999999999998"/>
    <n v="6"/>
    <d v="2024-08-24T00:00:00"/>
    <d v="2024-08-30T00:00:00"/>
    <x v="1"/>
    <x v="0"/>
    <n v="225.69"/>
    <x v="1"/>
    <x v="1"/>
    <x v="1"/>
    <n v="3439.66"/>
    <n v="21992.1"/>
  </r>
  <r>
    <x v="954"/>
    <x v="0"/>
    <x v="2"/>
    <n v="3157.81"/>
    <n v="0.49"/>
    <n v="9"/>
    <d v="2023-12-10T00:00:00"/>
    <d v="2023-12-12T00:00:00"/>
    <x v="2"/>
    <x v="0"/>
    <n v="448.86"/>
    <x v="2"/>
    <x v="0"/>
    <x v="10"/>
    <n v="2708.95"/>
    <n v="28420.29"/>
  </r>
  <r>
    <x v="955"/>
    <x v="0"/>
    <x v="2"/>
    <n v="1271.19"/>
    <n v="0.2"/>
    <n v="6"/>
    <d v="2023-02-20T00:00:00"/>
    <d v="2023-02-22T00:00:00"/>
    <x v="0"/>
    <x v="0"/>
    <n v="255.28"/>
    <x v="2"/>
    <x v="0"/>
    <x v="8"/>
    <n v="1015.9100000000001"/>
    <n v="7627.14"/>
  </r>
  <r>
    <x v="956"/>
    <x v="1"/>
    <x v="1"/>
    <n v="3053.54"/>
    <n v="0.15"/>
    <n v="2"/>
    <d v="2024-05-15T00:00:00"/>
    <d v="2024-05-18T00:00:00"/>
    <x v="2"/>
    <x v="1"/>
    <n v="815.03"/>
    <x v="5"/>
    <x v="1"/>
    <x v="5"/>
    <n v="2238.5100000000002"/>
    <n v="6107.08"/>
  </r>
  <r>
    <x v="957"/>
    <x v="2"/>
    <x v="0"/>
    <n v="3272.15"/>
    <n v="0.08"/>
    <n v="9"/>
    <d v="2024-12-15T00:00:00"/>
    <d v="2024-12-20T00:00:00"/>
    <x v="0"/>
    <x v="2"/>
    <n v="336.19"/>
    <x v="0"/>
    <x v="1"/>
    <x v="10"/>
    <n v="2935.96"/>
    <n v="29449.350000000002"/>
  </r>
  <r>
    <x v="958"/>
    <x v="3"/>
    <x v="1"/>
    <n v="2660.59"/>
    <n v="7.0000000000000007E-2"/>
    <n v="4"/>
    <d v="2024-07-17T00:00:00"/>
    <d v="2024-07-19T00:00:00"/>
    <x v="2"/>
    <x v="0"/>
    <n v="717.24"/>
    <x v="0"/>
    <x v="1"/>
    <x v="4"/>
    <n v="1943.3500000000001"/>
    <n v="10642.36"/>
  </r>
  <r>
    <x v="959"/>
    <x v="0"/>
    <x v="2"/>
    <n v="2654.63"/>
    <n v="0.26"/>
    <n v="7"/>
    <d v="2024-12-05T00:00:00"/>
    <d v="2024-12-07T00:00:00"/>
    <x v="1"/>
    <x v="2"/>
    <n v="665.75"/>
    <x v="3"/>
    <x v="1"/>
    <x v="10"/>
    <n v="1988.88"/>
    <n v="18582.41"/>
  </r>
  <r>
    <x v="960"/>
    <x v="2"/>
    <x v="0"/>
    <n v="1911.76"/>
    <n v="0.37"/>
    <n v="6"/>
    <d v="2023-05-20T00:00:00"/>
    <d v="2023-05-22T00:00:00"/>
    <x v="0"/>
    <x v="0"/>
    <n v="405.32"/>
    <x v="0"/>
    <x v="0"/>
    <x v="5"/>
    <n v="1506.44"/>
    <n v="11470.56"/>
  </r>
  <r>
    <x v="961"/>
    <x v="2"/>
    <x v="0"/>
    <n v="704.63"/>
    <n v="0.28000000000000003"/>
    <n v="9"/>
    <d v="2023-04-12T00:00:00"/>
    <d v="2023-04-13T00:00:00"/>
    <x v="0"/>
    <x v="0"/>
    <n v="186.9"/>
    <x v="3"/>
    <x v="0"/>
    <x v="3"/>
    <n v="517.73"/>
    <n v="6341.67"/>
  </r>
  <r>
    <x v="962"/>
    <x v="3"/>
    <x v="4"/>
    <n v="1988.87"/>
    <n v="0.44"/>
    <n v="3"/>
    <d v="2023-04-30T00:00:00"/>
    <d v="2023-05-01T00:00:00"/>
    <x v="2"/>
    <x v="0"/>
    <n v="261.55"/>
    <x v="1"/>
    <x v="0"/>
    <x v="3"/>
    <n v="1727.32"/>
    <n v="5966.61"/>
  </r>
  <r>
    <x v="963"/>
    <x v="0"/>
    <x v="4"/>
    <n v="1792.14"/>
    <n v="0.16"/>
    <n v="8"/>
    <d v="2023-11-04T00:00:00"/>
    <d v="2023-11-07T00:00:00"/>
    <x v="2"/>
    <x v="1"/>
    <n v="511.56"/>
    <x v="1"/>
    <x v="0"/>
    <x v="11"/>
    <n v="1280.5800000000002"/>
    <n v="14337.12"/>
  </r>
  <r>
    <x v="964"/>
    <x v="0"/>
    <x v="3"/>
    <n v="3000.67"/>
    <n v="0.3"/>
    <n v="5"/>
    <d v="2024-04-17T00:00:00"/>
    <d v="2024-04-21T00:00:00"/>
    <x v="2"/>
    <x v="0"/>
    <n v="284.52999999999997"/>
    <x v="4"/>
    <x v="1"/>
    <x v="3"/>
    <n v="2716.1400000000003"/>
    <n v="15003.35"/>
  </r>
  <r>
    <x v="965"/>
    <x v="2"/>
    <x v="4"/>
    <n v="4295.67"/>
    <n v="0.33"/>
    <n v="6"/>
    <d v="2024-03-22T00:00:00"/>
    <d v="2024-03-28T00:00:00"/>
    <x v="1"/>
    <x v="1"/>
    <n v="836.04"/>
    <x v="1"/>
    <x v="1"/>
    <x v="0"/>
    <n v="3459.63"/>
    <n v="25774.02"/>
  </r>
  <r>
    <x v="966"/>
    <x v="2"/>
    <x v="0"/>
    <n v="1939.34"/>
    <n v="0.14000000000000001"/>
    <n v="3"/>
    <d v="2023-03-17T00:00:00"/>
    <d v="2023-03-18T00:00:00"/>
    <x v="0"/>
    <x v="1"/>
    <n v="323.39"/>
    <x v="3"/>
    <x v="0"/>
    <x v="0"/>
    <n v="1615.9499999999998"/>
    <n v="5818.0199999999995"/>
  </r>
  <r>
    <x v="967"/>
    <x v="3"/>
    <x v="4"/>
    <n v="3577.7"/>
    <n v="0.2"/>
    <n v="3"/>
    <d v="2024-10-04T00:00:00"/>
    <d v="2024-10-07T00:00:00"/>
    <x v="1"/>
    <x v="1"/>
    <n v="850.04"/>
    <x v="5"/>
    <x v="1"/>
    <x v="2"/>
    <n v="2727.66"/>
    <n v="10733.099999999999"/>
  </r>
  <r>
    <x v="968"/>
    <x v="3"/>
    <x v="3"/>
    <n v="4077.97"/>
    <n v="0.3"/>
    <n v="7"/>
    <d v="2023-06-01T00:00:00"/>
    <d v="2023-06-02T00:00:00"/>
    <x v="1"/>
    <x v="0"/>
    <n v="559.46"/>
    <x v="2"/>
    <x v="0"/>
    <x v="9"/>
    <n v="3518.5099999999998"/>
    <n v="28545.789999999997"/>
  </r>
  <r>
    <x v="969"/>
    <x v="0"/>
    <x v="2"/>
    <n v="1137.58"/>
    <n v="0.01"/>
    <n v="6"/>
    <d v="2024-12-30T00:00:00"/>
    <d v="2025-01-05T00:00:00"/>
    <x v="2"/>
    <x v="2"/>
    <n v="318.27999999999997"/>
    <x v="5"/>
    <x v="1"/>
    <x v="10"/>
    <n v="819.3"/>
    <n v="6825.48"/>
  </r>
  <r>
    <x v="970"/>
    <x v="1"/>
    <x v="4"/>
    <n v="4518.09"/>
    <n v="0.44"/>
    <n v="2"/>
    <d v="2024-08-13T00:00:00"/>
    <d v="2024-08-17T00:00:00"/>
    <x v="2"/>
    <x v="2"/>
    <n v="334.59"/>
    <x v="3"/>
    <x v="1"/>
    <x v="1"/>
    <n v="4183.5"/>
    <n v="9036.18"/>
  </r>
  <r>
    <x v="971"/>
    <x v="0"/>
    <x v="0"/>
    <n v="445.18"/>
    <n v="0.06"/>
    <n v="8"/>
    <d v="2024-05-05T00:00:00"/>
    <d v="2024-05-06T00:00:00"/>
    <x v="0"/>
    <x v="1"/>
    <n v="90.52"/>
    <x v="3"/>
    <x v="1"/>
    <x v="5"/>
    <n v="354.66"/>
    <n v="3561.44"/>
  </r>
  <r>
    <x v="972"/>
    <x v="2"/>
    <x v="2"/>
    <n v="4518.42"/>
    <n v="0.02"/>
    <n v="5"/>
    <d v="2024-02-09T00:00:00"/>
    <d v="2024-02-14T00:00:00"/>
    <x v="0"/>
    <x v="1"/>
    <n v="309.60000000000002"/>
    <x v="3"/>
    <x v="1"/>
    <x v="8"/>
    <n v="4208.82"/>
    <n v="22592.1"/>
  </r>
  <r>
    <x v="973"/>
    <x v="0"/>
    <x v="0"/>
    <n v="901.8"/>
    <n v="0.11"/>
    <n v="7"/>
    <d v="2023-09-09T00:00:00"/>
    <d v="2023-09-13T00:00:00"/>
    <x v="0"/>
    <x v="2"/>
    <n v="264.18"/>
    <x v="1"/>
    <x v="0"/>
    <x v="7"/>
    <n v="637.61999999999989"/>
    <n v="6312.5999999999995"/>
  </r>
  <r>
    <x v="974"/>
    <x v="1"/>
    <x v="2"/>
    <n v="1752.13"/>
    <n v="0.25"/>
    <n v="3"/>
    <d v="2024-12-25T00:00:00"/>
    <d v="2024-12-29T00:00:00"/>
    <x v="2"/>
    <x v="2"/>
    <n v="176.22"/>
    <x v="1"/>
    <x v="1"/>
    <x v="10"/>
    <n v="1575.91"/>
    <n v="5256.39"/>
  </r>
  <r>
    <x v="975"/>
    <x v="3"/>
    <x v="0"/>
    <n v="3065.65"/>
    <n v="0.16"/>
    <n v="5"/>
    <d v="2024-01-10T00:00:00"/>
    <d v="2024-01-11T00:00:00"/>
    <x v="2"/>
    <x v="1"/>
    <n v="745.56"/>
    <x v="5"/>
    <x v="1"/>
    <x v="6"/>
    <n v="2320.09"/>
    <n v="15328.25"/>
  </r>
  <r>
    <x v="976"/>
    <x v="1"/>
    <x v="4"/>
    <n v="4537.8500000000004"/>
    <n v="0.22"/>
    <n v="3"/>
    <d v="2023-12-07T00:00:00"/>
    <d v="2023-12-13T00:00:00"/>
    <x v="1"/>
    <x v="0"/>
    <n v="1053.92"/>
    <x v="0"/>
    <x v="0"/>
    <x v="10"/>
    <n v="3483.9300000000003"/>
    <n v="13613.550000000001"/>
  </r>
  <r>
    <x v="977"/>
    <x v="1"/>
    <x v="4"/>
    <n v="1352.94"/>
    <n v="0.04"/>
    <n v="3"/>
    <d v="2023-04-29T00:00:00"/>
    <d v="2023-04-30T00:00:00"/>
    <x v="0"/>
    <x v="2"/>
    <n v="397.77"/>
    <x v="4"/>
    <x v="0"/>
    <x v="3"/>
    <n v="955.17000000000007"/>
    <n v="4058.82"/>
  </r>
  <r>
    <x v="978"/>
    <x v="1"/>
    <x v="3"/>
    <n v="3841.51"/>
    <n v="0.12"/>
    <n v="1"/>
    <d v="2023-06-02T00:00:00"/>
    <d v="2023-06-04T00:00:00"/>
    <x v="1"/>
    <x v="1"/>
    <n v="1088.97"/>
    <x v="5"/>
    <x v="0"/>
    <x v="9"/>
    <n v="2752.54"/>
    <n v="3841.51"/>
  </r>
  <r>
    <x v="979"/>
    <x v="3"/>
    <x v="2"/>
    <n v="3581.14"/>
    <n v="0.05"/>
    <n v="3"/>
    <d v="2024-06-07T00:00:00"/>
    <d v="2024-06-14T00:00:00"/>
    <x v="0"/>
    <x v="2"/>
    <n v="959.12"/>
    <x v="3"/>
    <x v="1"/>
    <x v="9"/>
    <n v="2622.02"/>
    <n v="10743.42"/>
  </r>
  <r>
    <x v="980"/>
    <x v="1"/>
    <x v="3"/>
    <n v="882.57"/>
    <n v="0.11"/>
    <n v="7"/>
    <d v="2024-09-04T00:00:00"/>
    <d v="2024-09-06T00:00:00"/>
    <x v="0"/>
    <x v="0"/>
    <n v="186.08"/>
    <x v="0"/>
    <x v="1"/>
    <x v="7"/>
    <n v="696.49"/>
    <n v="6177.9900000000007"/>
  </r>
  <r>
    <x v="981"/>
    <x v="1"/>
    <x v="1"/>
    <n v="2449.37"/>
    <n v="0.35"/>
    <n v="9"/>
    <d v="2024-12-22T00:00:00"/>
    <d v="2024-12-26T00:00:00"/>
    <x v="0"/>
    <x v="0"/>
    <n v="441.84"/>
    <x v="5"/>
    <x v="1"/>
    <x v="10"/>
    <n v="2007.53"/>
    <n v="22044.329999999998"/>
  </r>
  <r>
    <x v="982"/>
    <x v="1"/>
    <x v="4"/>
    <n v="2459.37"/>
    <n v="0.28999999999999998"/>
    <n v="1"/>
    <d v="2023-03-15T00:00:00"/>
    <d v="2023-03-17T00:00:00"/>
    <x v="1"/>
    <x v="2"/>
    <n v="247.39"/>
    <x v="5"/>
    <x v="0"/>
    <x v="0"/>
    <n v="2211.98"/>
    <n v="2459.37"/>
  </r>
  <r>
    <x v="983"/>
    <x v="2"/>
    <x v="2"/>
    <n v="1592.6"/>
    <n v="0.17"/>
    <n v="4"/>
    <d v="2024-12-10T00:00:00"/>
    <d v="2024-12-12T00:00:00"/>
    <x v="1"/>
    <x v="2"/>
    <n v="331.93"/>
    <x v="5"/>
    <x v="1"/>
    <x v="10"/>
    <n v="1260.6699999999998"/>
    <n v="6370.4"/>
  </r>
  <r>
    <x v="984"/>
    <x v="1"/>
    <x v="3"/>
    <n v="3921.61"/>
    <n v="0.13"/>
    <n v="7"/>
    <d v="2024-11-27T00:00:00"/>
    <d v="2024-11-29T00:00:00"/>
    <x v="1"/>
    <x v="0"/>
    <n v="898.64"/>
    <x v="3"/>
    <x v="1"/>
    <x v="11"/>
    <n v="3022.9700000000003"/>
    <n v="27451.27"/>
  </r>
  <r>
    <x v="985"/>
    <x v="3"/>
    <x v="3"/>
    <n v="4637.08"/>
    <n v="0.5"/>
    <n v="6"/>
    <d v="2023-06-06T00:00:00"/>
    <d v="2023-06-12T00:00:00"/>
    <x v="2"/>
    <x v="0"/>
    <n v="1325.26"/>
    <x v="0"/>
    <x v="0"/>
    <x v="9"/>
    <n v="3311.8199999999997"/>
    <n v="27822.48"/>
  </r>
  <r>
    <x v="986"/>
    <x v="1"/>
    <x v="1"/>
    <n v="3611.21"/>
    <n v="0.38"/>
    <n v="4"/>
    <d v="2023-08-09T00:00:00"/>
    <d v="2023-08-14T00:00:00"/>
    <x v="2"/>
    <x v="1"/>
    <n v="435.37"/>
    <x v="5"/>
    <x v="0"/>
    <x v="1"/>
    <n v="3175.84"/>
    <n v="14444.84"/>
  </r>
  <r>
    <x v="987"/>
    <x v="1"/>
    <x v="3"/>
    <n v="4867.4799999999996"/>
    <n v="0.41"/>
    <n v="3"/>
    <d v="2023-06-23T00:00:00"/>
    <d v="2023-06-30T00:00:00"/>
    <x v="1"/>
    <x v="2"/>
    <n v="679.11"/>
    <x v="2"/>
    <x v="0"/>
    <x v="9"/>
    <n v="4188.37"/>
    <n v="14602.439999999999"/>
  </r>
  <r>
    <x v="988"/>
    <x v="3"/>
    <x v="0"/>
    <n v="347.3"/>
    <n v="0.01"/>
    <n v="6"/>
    <d v="2023-08-26T00:00:00"/>
    <d v="2023-08-28T00:00:00"/>
    <x v="2"/>
    <x v="2"/>
    <n v="56.37"/>
    <x v="4"/>
    <x v="0"/>
    <x v="1"/>
    <n v="290.93"/>
    <n v="2083.8000000000002"/>
  </r>
  <r>
    <x v="989"/>
    <x v="1"/>
    <x v="4"/>
    <n v="282.39"/>
    <n v="0.03"/>
    <n v="4"/>
    <d v="2024-06-04T00:00:00"/>
    <d v="2024-06-10T00:00:00"/>
    <x v="2"/>
    <x v="1"/>
    <n v="62.93"/>
    <x v="5"/>
    <x v="1"/>
    <x v="9"/>
    <n v="219.45999999999998"/>
    <n v="1129.56"/>
  </r>
  <r>
    <x v="990"/>
    <x v="3"/>
    <x v="3"/>
    <n v="4479.91"/>
    <n v="0.36"/>
    <n v="5"/>
    <d v="2024-06-27T00:00:00"/>
    <d v="2024-07-04T00:00:00"/>
    <x v="1"/>
    <x v="2"/>
    <n v="1166.92"/>
    <x v="3"/>
    <x v="1"/>
    <x v="9"/>
    <n v="3312.99"/>
    <n v="22399.55"/>
  </r>
  <r>
    <x v="991"/>
    <x v="1"/>
    <x v="3"/>
    <n v="4499.22"/>
    <n v="0.1"/>
    <n v="2"/>
    <d v="2024-05-10T00:00:00"/>
    <d v="2024-05-12T00:00:00"/>
    <x v="0"/>
    <x v="1"/>
    <n v="514.96"/>
    <x v="0"/>
    <x v="1"/>
    <x v="5"/>
    <n v="3984.26"/>
    <n v="8998.44"/>
  </r>
  <r>
    <x v="992"/>
    <x v="3"/>
    <x v="1"/>
    <n v="624.89"/>
    <n v="0.21"/>
    <n v="9"/>
    <d v="2023-05-21T00:00:00"/>
    <d v="2023-05-26T00:00:00"/>
    <x v="2"/>
    <x v="0"/>
    <n v="115.63"/>
    <x v="4"/>
    <x v="0"/>
    <x v="5"/>
    <n v="509.26"/>
    <n v="5624.01"/>
  </r>
  <r>
    <x v="993"/>
    <x v="1"/>
    <x v="0"/>
    <n v="1851.49"/>
    <n v="0.09"/>
    <n v="2"/>
    <d v="2023-06-30T00:00:00"/>
    <d v="2023-07-07T00:00:00"/>
    <x v="1"/>
    <x v="0"/>
    <n v="209.15"/>
    <x v="2"/>
    <x v="0"/>
    <x v="9"/>
    <n v="1642.34"/>
    <n v="3702.98"/>
  </r>
  <r>
    <x v="994"/>
    <x v="1"/>
    <x v="3"/>
    <n v="4193.43"/>
    <n v="0.09"/>
    <n v="4"/>
    <d v="2023-04-08T00:00:00"/>
    <d v="2023-04-09T00:00:00"/>
    <x v="0"/>
    <x v="0"/>
    <n v="696.57"/>
    <x v="3"/>
    <x v="0"/>
    <x v="3"/>
    <n v="3496.86"/>
    <n v="16773.72"/>
  </r>
  <r>
    <x v="995"/>
    <x v="2"/>
    <x v="4"/>
    <n v="729.85"/>
    <n v="0.05"/>
    <n v="8"/>
    <d v="2023-11-06T00:00:00"/>
    <d v="2023-11-10T00:00:00"/>
    <x v="2"/>
    <x v="1"/>
    <n v="206.99"/>
    <x v="2"/>
    <x v="0"/>
    <x v="11"/>
    <n v="522.86"/>
    <n v="5838.8"/>
  </r>
  <r>
    <x v="996"/>
    <x v="2"/>
    <x v="4"/>
    <n v="1410.4"/>
    <n v="0.3"/>
    <n v="7"/>
    <d v="2024-01-15T00:00:00"/>
    <d v="2024-01-18T00:00:00"/>
    <x v="1"/>
    <x v="1"/>
    <n v="381.7"/>
    <x v="1"/>
    <x v="1"/>
    <x v="6"/>
    <n v="1028.7"/>
    <n v="9872.8000000000011"/>
  </r>
  <r>
    <x v="997"/>
    <x v="1"/>
    <x v="3"/>
    <n v="3436.88"/>
    <n v="0.37"/>
    <n v="4"/>
    <d v="2024-01-07T00:00:00"/>
    <d v="2024-01-08T00:00:00"/>
    <x v="0"/>
    <x v="0"/>
    <n v="568.1"/>
    <x v="4"/>
    <x v="1"/>
    <x v="6"/>
    <n v="2868.78"/>
    <n v="13747.52"/>
  </r>
  <r>
    <x v="998"/>
    <x v="1"/>
    <x v="0"/>
    <n v="4911.3100000000004"/>
    <n v="0.03"/>
    <n v="8"/>
    <d v="2024-02-17T00:00:00"/>
    <d v="2024-02-24T00:00:00"/>
    <x v="2"/>
    <x v="1"/>
    <n v="695.78"/>
    <x v="3"/>
    <x v="1"/>
    <x v="8"/>
    <n v="4215.5300000000007"/>
    <n v="39290.480000000003"/>
  </r>
  <r>
    <x v="999"/>
    <x v="0"/>
    <x v="4"/>
    <n v="4005.98"/>
    <n v="0.14000000000000001"/>
    <n v="6"/>
    <d v="2024-11-21T00:00:00"/>
    <d v="2024-11-28T00:00:00"/>
    <x v="1"/>
    <x v="1"/>
    <n v="745.99"/>
    <x v="5"/>
    <x v="1"/>
    <x v="11"/>
    <n v="3259.99"/>
    <n v="24035.88"/>
  </r>
  <r>
    <x v="1000"/>
    <x v="3"/>
    <x v="4"/>
    <n v="3908.86"/>
    <n v="0.33"/>
    <n v="8"/>
    <d v="2024-04-04T00:00:00"/>
    <d v="2024-04-09T00:00:00"/>
    <x v="1"/>
    <x v="0"/>
    <n v="912.04"/>
    <x v="5"/>
    <x v="1"/>
    <x v="3"/>
    <n v="2996.82"/>
    <n v="31270.880000000001"/>
  </r>
  <r>
    <x v="1001"/>
    <x v="0"/>
    <x v="0"/>
    <n v="1779.05"/>
    <n v="0.2"/>
    <n v="4"/>
    <d v="2023-06-26T00:00:00"/>
    <d v="2023-07-01T00:00:00"/>
    <x v="2"/>
    <x v="0"/>
    <n v="140.97999999999999"/>
    <x v="0"/>
    <x v="0"/>
    <x v="9"/>
    <n v="1638.07"/>
    <n v="7116.2"/>
  </r>
  <r>
    <x v="1002"/>
    <x v="2"/>
    <x v="0"/>
    <n v="3340.58"/>
    <n v="0.35"/>
    <n v="5"/>
    <d v="2024-04-14T00:00:00"/>
    <d v="2024-04-18T00:00:00"/>
    <x v="1"/>
    <x v="1"/>
    <n v="356.36"/>
    <x v="2"/>
    <x v="1"/>
    <x v="3"/>
    <n v="2984.22"/>
    <n v="16702.900000000001"/>
  </r>
  <r>
    <x v="1003"/>
    <x v="2"/>
    <x v="3"/>
    <n v="654.13"/>
    <n v="0.38"/>
    <n v="4"/>
    <d v="2024-12-30T00:00:00"/>
    <d v="2025-01-01T00:00:00"/>
    <x v="0"/>
    <x v="2"/>
    <n v="52.37"/>
    <x v="0"/>
    <x v="1"/>
    <x v="10"/>
    <n v="601.76"/>
    <n v="2616.52"/>
  </r>
  <r>
    <x v="1004"/>
    <x v="2"/>
    <x v="2"/>
    <n v="4962.1099999999997"/>
    <n v="0.02"/>
    <n v="7"/>
    <d v="2024-01-04T00:00:00"/>
    <d v="2024-01-07T00:00:00"/>
    <x v="1"/>
    <x v="1"/>
    <n v="271.20999999999998"/>
    <x v="3"/>
    <x v="1"/>
    <x v="6"/>
    <n v="4690.8999999999996"/>
    <n v="34734.769999999997"/>
  </r>
  <r>
    <x v="1005"/>
    <x v="2"/>
    <x v="1"/>
    <n v="2454.86"/>
    <n v="0.19"/>
    <n v="4"/>
    <d v="2024-04-30T00:00:00"/>
    <d v="2024-05-03T00:00:00"/>
    <x v="2"/>
    <x v="2"/>
    <n v="603.86"/>
    <x v="3"/>
    <x v="1"/>
    <x v="3"/>
    <n v="1851"/>
    <n v="9819.44"/>
  </r>
  <r>
    <x v="1006"/>
    <x v="1"/>
    <x v="2"/>
    <n v="3230.16"/>
    <n v="0.36"/>
    <n v="5"/>
    <d v="2024-07-10T00:00:00"/>
    <d v="2024-07-13T00:00:00"/>
    <x v="0"/>
    <x v="2"/>
    <n v="464.2"/>
    <x v="1"/>
    <x v="1"/>
    <x v="4"/>
    <n v="2765.96"/>
    <n v="16150.8"/>
  </r>
  <r>
    <x v="1007"/>
    <x v="2"/>
    <x v="2"/>
    <n v="4393.24"/>
    <n v="0.19"/>
    <n v="9"/>
    <d v="2023-09-01T00:00:00"/>
    <d v="2023-09-02T00:00:00"/>
    <x v="1"/>
    <x v="0"/>
    <n v="1059.02"/>
    <x v="1"/>
    <x v="0"/>
    <x v="7"/>
    <n v="3334.22"/>
    <n v="39539.159999999996"/>
  </r>
  <r>
    <x v="1008"/>
    <x v="1"/>
    <x v="4"/>
    <n v="104.73"/>
    <n v="0"/>
    <n v="8"/>
    <d v="2023-05-07T00:00:00"/>
    <d v="2023-05-12T00:00:00"/>
    <x v="1"/>
    <x v="1"/>
    <n v="18.23"/>
    <x v="1"/>
    <x v="0"/>
    <x v="5"/>
    <n v="86.5"/>
    <n v="837.84"/>
  </r>
  <r>
    <x v="1009"/>
    <x v="1"/>
    <x v="0"/>
    <n v="4882.3100000000004"/>
    <n v="0.17"/>
    <n v="2"/>
    <d v="2024-10-19T00:00:00"/>
    <d v="2024-10-22T00:00:00"/>
    <x v="0"/>
    <x v="1"/>
    <n v="1080.9100000000001"/>
    <x v="2"/>
    <x v="1"/>
    <x v="2"/>
    <n v="3801.4000000000005"/>
    <n v="9764.6200000000008"/>
  </r>
  <r>
    <x v="1010"/>
    <x v="2"/>
    <x v="4"/>
    <n v="1859.88"/>
    <n v="0.44"/>
    <n v="7"/>
    <d v="2023-04-22T00:00:00"/>
    <d v="2023-04-28T00:00:00"/>
    <x v="0"/>
    <x v="2"/>
    <n v="324.51"/>
    <x v="3"/>
    <x v="0"/>
    <x v="3"/>
    <n v="1535.3700000000001"/>
    <n v="13019.16"/>
  </r>
  <r>
    <x v="1011"/>
    <x v="2"/>
    <x v="1"/>
    <n v="1763.99"/>
    <n v="0.48"/>
    <n v="2"/>
    <d v="2024-03-17T00:00:00"/>
    <d v="2024-03-24T00:00:00"/>
    <x v="2"/>
    <x v="1"/>
    <n v="303"/>
    <x v="2"/>
    <x v="1"/>
    <x v="0"/>
    <n v="1460.99"/>
    <n v="3527.98"/>
  </r>
  <r>
    <x v="1012"/>
    <x v="3"/>
    <x v="3"/>
    <n v="810.81"/>
    <n v="0.28000000000000003"/>
    <n v="3"/>
    <d v="2023-09-28T00:00:00"/>
    <d v="2023-10-01T00:00:00"/>
    <x v="1"/>
    <x v="0"/>
    <n v="220.26"/>
    <x v="5"/>
    <x v="0"/>
    <x v="7"/>
    <n v="590.54999999999995"/>
    <n v="2432.4299999999998"/>
  </r>
  <r>
    <x v="1013"/>
    <x v="0"/>
    <x v="1"/>
    <n v="4305.1000000000004"/>
    <n v="0.15"/>
    <n v="1"/>
    <d v="2023-11-10T00:00:00"/>
    <d v="2023-11-17T00:00:00"/>
    <x v="0"/>
    <x v="1"/>
    <n v="901.96"/>
    <x v="3"/>
    <x v="0"/>
    <x v="11"/>
    <n v="3403.1400000000003"/>
    <n v="4305.1000000000004"/>
  </r>
  <r>
    <x v="1014"/>
    <x v="2"/>
    <x v="4"/>
    <n v="4367.1099999999997"/>
    <n v="0.23"/>
    <n v="2"/>
    <d v="2024-10-24T00:00:00"/>
    <d v="2024-10-26T00:00:00"/>
    <x v="1"/>
    <x v="0"/>
    <n v="338.65"/>
    <x v="4"/>
    <x v="1"/>
    <x v="2"/>
    <n v="4028.4599999999996"/>
    <n v="8734.2199999999993"/>
  </r>
  <r>
    <x v="1015"/>
    <x v="3"/>
    <x v="4"/>
    <n v="197.95"/>
    <n v="0.12"/>
    <n v="3"/>
    <d v="2024-02-11T00:00:00"/>
    <d v="2024-02-18T00:00:00"/>
    <x v="1"/>
    <x v="1"/>
    <n v="38.020000000000003"/>
    <x v="2"/>
    <x v="1"/>
    <x v="8"/>
    <n v="159.92999999999998"/>
    <n v="593.84999999999991"/>
  </r>
  <r>
    <x v="1016"/>
    <x v="3"/>
    <x v="4"/>
    <n v="373.05"/>
    <n v="0.08"/>
    <n v="5"/>
    <d v="2023-08-25T00:00:00"/>
    <d v="2023-08-26T00:00:00"/>
    <x v="1"/>
    <x v="0"/>
    <n v="31.72"/>
    <x v="2"/>
    <x v="0"/>
    <x v="1"/>
    <n v="341.33000000000004"/>
    <n v="1865.25"/>
  </r>
  <r>
    <x v="1017"/>
    <x v="0"/>
    <x v="4"/>
    <n v="4599.87"/>
    <n v="0.25"/>
    <n v="6"/>
    <d v="2023-06-11T00:00:00"/>
    <d v="2023-06-17T00:00:00"/>
    <x v="2"/>
    <x v="2"/>
    <n v="898.76"/>
    <x v="3"/>
    <x v="0"/>
    <x v="9"/>
    <n v="3701.1099999999997"/>
    <n v="27599.22"/>
  </r>
  <r>
    <x v="1018"/>
    <x v="1"/>
    <x v="2"/>
    <n v="702.05"/>
    <n v="0.37"/>
    <n v="7"/>
    <d v="2024-01-16T00:00:00"/>
    <d v="2024-01-22T00:00:00"/>
    <x v="1"/>
    <x v="1"/>
    <n v="151.07"/>
    <x v="2"/>
    <x v="1"/>
    <x v="6"/>
    <n v="550.98"/>
    <n v="4914.3499999999995"/>
  </r>
  <r>
    <x v="1019"/>
    <x v="2"/>
    <x v="3"/>
    <n v="3142.54"/>
    <n v="0.11"/>
    <n v="5"/>
    <d v="2024-04-05T00:00:00"/>
    <d v="2024-04-10T00:00:00"/>
    <x v="2"/>
    <x v="2"/>
    <n v="309.13"/>
    <x v="0"/>
    <x v="1"/>
    <x v="3"/>
    <n v="2833.41"/>
    <n v="15712.7"/>
  </r>
  <r>
    <x v="1020"/>
    <x v="0"/>
    <x v="2"/>
    <n v="3136.29"/>
    <n v="0.45"/>
    <n v="5"/>
    <d v="2023-11-09T00:00:00"/>
    <d v="2023-11-13T00:00:00"/>
    <x v="1"/>
    <x v="2"/>
    <n v="282.61"/>
    <x v="4"/>
    <x v="0"/>
    <x v="11"/>
    <n v="2853.68"/>
    <n v="15681.45"/>
  </r>
  <r>
    <x v="1021"/>
    <x v="2"/>
    <x v="4"/>
    <n v="4361.68"/>
    <n v="0.08"/>
    <n v="8"/>
    <d v="2023-10-08T00:00:00"/>
    <d v="2023-10-10T00:00:00"/>
    <x v="2"/>
    <x v="1"/>
    <n v="417.91"/>
    <x v="0"/>
    <x v="0"/>
    <x v="2"/>
    <n v="3943.7700000000004"/>
    <n v="34893.440000000002"/>
  </r>
  <r>
    <x v="1022"/>
    <x v="3"/>
    <x v="0"/>
    <n v="2906.01"/>
    <n v="0.28000000000000003"/>
    <n v="1"/>
    <d v="2024-07-09T00:00:00"/>
    <d v="2024-07-11T00:00:00"/>
    <x v="2"/>
    <x v="1"/>
    <n v="743.4"/>
    <x v="4"/>
    <x v="1"/>
    <x v="4"/>
    <n v="2162.61"/>
    <n v="2906.01"/>
  </r>
  <r>
    <x v="1023"/>
    <x v="3"/>
    <x v="2"/>
    <n v="2226.66"/>
    <n v="0.39"/>
    <n v="9"/>
    <d v="2023-05-21T00:00:00"/>
    <d v="2023-05-23T00:00:00"/>
    <x v="1"/>
    <x v="2"/>
    <n v="199.35"/>
    <x v="5"/>
    <x v="0"/>
    <x v="5"/>
    <n v="2027.31"/>
    <n v="20039.939999999999"/>
  </r>
  <r>
    <x v="1024"/>
    <x v="1"/>
    <x v="4"/>
    <n v="4874.47"/>
    <n v="0.11"/>
    <n v="3"/>
    <d v="2023-02-23T00:00:00"/>
    <d v="2023-02-26T00:00:00"/>
    <x v="2"/>
    <x v="0"/>
    <n v="1194.79"/>
    <x v="5"/>
    <x v="0"/>
    <x v="8"/>
    <n v="3679.6800000000003"/>
    <n v="14623.41"/>
  </r>
  <r>
    <x v="1025"/>
    <x v="3"/>
    <x v="4"/>
    <n v="1221.2"/>
    <n v="0.15"/>
    <n v="6"/>
    <d v="2024-06-22T00:00:00"/>
    <d v="2024-06-26T00:00:00"/>
    <x v="2"/>
    <x v="1"/>
    <n v="67.17"/>
    <x v="3"/>
    <x v="1"/>
    <x v="9"/>
    <n v="1154.03"/>
    <n v="7327.2000000000007"/>
  </r>
  <r>
    <x v="1026"/>
    <x v="3"/>
    <x v="3"/>
    <n v="1387.32"/>
    <n v="0.03"/>
    <n v="4"/>
    <d v="2024-06-03T00:00:00"/>
    <d v="2024-06-04T00:00:00"/>
    <x v="2"/>
    <x v="0"/>
    <n v="355.35"/>
    <x v="2"/>
    <x v="1"/>
    <x v="9"/>
    <n v="1031.9699999999998"/>
    <n v="5549.28"/>
  </r>
  <r>
    <x v="1027"/>
    <x v="0"/>
    <x v="1"/>
    <n v="515.37"/>
    <n v="0.47"/>
    <n v="2"/>
    <d v="2024-04-28T00:00:00"/>
    <d v="2024-05-03T00:00:00"/>
    <x v="1"/>
    <x v="0"/>
    <n v="57.11"/>
    <x v="4"/>
    <x v="1"/>
    <x v="3"/>
    <n v="458.26"/>
    <n v="1030.74"/>
  </r>
  <r>
    <x v="1028"/>
    <x v="2"/>
    <x v="2"/>
    <n v="4879.05"/>
    <n v="0.24"/>
    <n v="6"/>
    <d v="2024-05-16T00:00:00"/>
    <d v="2024-05-17T00:00:00"/>
    <x v="0"/>
    <x v="0"/>
    <n v="473.75"/>
    <x v="5"/>
    <x v="1"/>
    <x v="5"/>
    <n v="4405.3"/>
    <n v="29274.300000000003"/>
  </r>
  <r>
    <x v="1029"/>
    <x v="2"/>
    <x v="2"/>
    <n v="3561.17"/>
    <n v="0.03"/>
    <n v="8"/>
    <d v="2023-06-20T00:00:00"/>
    <d v="2023-06-26T00:00:00"/>
    <x v="0"/>
    <x v="1"/>
    <n v="739.68"/>
    <x v="3"/>
    <x v="0"/>
    <x v="9"/>
    <n v="2821.4900000000002"/>
    <n v="28489.360000000001"/>
  </r>
  <r>
    <x v="1030"/>
    <x v="0"/>
    <x v="2"/>
    <n v="159.28"/>
    <n v="0.42"/>
    <n v="4"/>
    <d v="2024-01-11T00:00:00"/>
    <d v="2024-01-18T00:00:00"/>
    <x v="1"/>
    <x v="1"/>
    <n v="42.7"/>
    <x v="5"/>
    <x v="1"/>
    <x v="6"/>
    <n v="116.58"/>
    <n v="637.12"/>
  </r>
  <r>
    <x v="1031"/>
    <x v="1"/>
    <x v="4"/>
    <n v="3551.14"/>
    <n v="0.28000000000000003"/>
    <n v="8"/>
    <d v="2024-12-10T00:00:00"/>
    <d v="2024-12-17T00:00:00"/>
    <x v="2"/>
    <x v="2"/>
    <n v="813.55"/>
    <x v="4"/>
    <x v="1"/>
    <x v="10"/>
    <n v="2737.59"/>
    <n v="28409.119999999999"/>
  </r>
  <r>
    <x v="1032"/>
    <x v="2"/>
    <x v="3"/>
    <n v="2080.27"/>
    <n v="0.03"/>
    <n v="7"/>
    <d v="2023-03-18T00:00:00"/>
    <d v="2023-03-20T00:00:00"/>
    <x v="1"/>
    <x v="1"/>
    <n v="395.56"/>
    <x v="2"/>
    <x v="0"/>
    <x v="0"/>
    <n v="1684.71"/>
    <n v="14561.89"/>
  </r>
  <r>
    <x v="1033"/>
    <x v="3"/>
    <x v="4"/>
    <n v="4840.99"/>
    <n v="0.23"/>
    <n v="1"/>
    <d v="2023-07-02T00:00:00"/>
    <d v="2023-07-09T00:00:00"/>
    <x v="0"/>
    <x v="1"/>
    <n v="532.08000000000004"/>
    <x v="4"/>
    <x v="0"/>
    <x v="4"/>
    <n v="4308.91"/>
    <n v="4840.99"/>
  </r>
  <r>
    <x v="1034"/>
    <x v="2"/>
    <x v="4"/>
    <n v="1459.2"/>
    <n v="0.22"/>
    <n v="5"/>
    <d v="2024-12-04T00:00:00"/>
    <d v="2024-12-08T00:00:00"/>
    <x v="0"/>
    <x v="1"/>
    <n v="222.05"/>
    <x v="0"/>
    <x v="1"/>
    <x v="10"/>
    <n v="1237.1500000000001"/>
    <n v="7296"/>
  </r>
  <r>
    <x v="1035"/>
    <x v="3"/>
    <x v="0"/>
    <n v="3580.4"/>
    <n v="7.0000000000000007E-2"/>
    <n v="8"/>
    <d v="2023-01-05T00:00:00"/>
    <d v="2023-01-06T00:00:00"/>
    <x v="2"/>
    <x v="2"/>
    <n v="946.73"/>
    <x v="5"/>
    <x v="0"/>
    <x v="6"/>
    <n v="2633.67"/>
    <n v="28643.200000000001"/>
  </r>
  <r>
    <x v="1036"/>
    <x v="1"/>
    <x v="3"/>
    <n v="3174.43"/>
    <n v="0.21"/>
    <n v="6"/>
    <d v="2024-07-24T00:00:00"/>
    <d v="2024-07-25T00:00:00"/>
    <x v="1"/>
    <x v="0"/>
    <n v="792.21"/>
    <x v="5"/>
    <x v="1"/>
    <x v="4"/>
    <n v="2382.2199999999998"/>
    <n v="19046.579999999998"/>
  </r>
  <r>
    <x v="1037"/>
    <x v="0"/>
    <x v="2"/>
    <n v="159.04"/>
    <n v="0.14000000000000001"/>
    <n v="9"/>
    <d v="2023-08-25T00:00:00"/>
    <d v="2023-08-27T00:00:00"/>
    <x v="0"/>
    <x v="1"/>
    <n v="16.77"/>
    <x v="4"/>
    <x v="0"/>
    <x v="1"/>
    <n v="142.26999999999998"/>
    <n v="1431.36"/>
  </r>
  <r>
    <x v="1038"/>
    <x v="2"/>
    <x v="1"/>
    <n v="4437.5600000000004"/>
    <n v="0.35"/>
    <n v="7"/>
    <d v="2024-10-28T00:00:00"/>
    <d v="2024-11-03T00:00:00"/>
    <x v="1"/>
    <x v="0"/>
    <n v="1194.8"/>
    <x v="4"/>
    <x v="1"/>
    <x v="2"/>
    <n v="3242.76"/>
    <n v="31062.920000000002"/>
  </r>
  <r>
    <x v="1039"/>
    <x v="0"/>
    <x v="2"/>
    <n v="784.1"/>
    <n v="0"/>
    <n v="2"/>
    <d v="2024-05-13T00:00:00"/>
    <d v="2024-05-19T00:00:00"/>
    <x v="0"/>
    <x v="1"/>
    <n v="86.21"/>
    <x v="5"/>
    <x v="1"/>
    <x v="5"/>
    <n v="697.89"/>
    <n v="1568.2"/>
  </r>
  <r>
    <x v="1040"/>
    <x v="2"/>
    <x v="4"/>
    <n v="3351.59"/>
    <n v="0.05"/>
    <n v="1"/>
    <d v="2023-01-19T00:00:00"/>
    <d v="2023-01-21T00:00:00"/>
    <x v="0"/>
    <x v="1"/>
    <n v="991.12"/>
    <x v="3"/>
    <x v="0"/>
    <x v="6"/>
    <n v="2360.4700000000003"/>
    <n v="3351.59"/>
  </r>
  <r>
    <x v="1041"/>
    <x v="3"/>
    <x v="3"/>
    <n v="3900.19"/>
    <n v="0.46"/>
    <n v="9"/>
    <d v="2023-03-06T00:00:00"/>
    <d v="2023-03-07T00:00:00"/>
    <x v="0"/>
    <x v="1"/>
    <n v="920"/>
    <x v="4"/>
    <x v="0"/>
    <x v="0"/>
    <n v="2980.19"/>
    <n v="35101.71"/>
  </r>
  <r>
    <x v="1042"/>
    <x v="0"/>
    <x v="3"/>
    <n v="3191.55"/>
    <n v="0.22"/>
    <n v="5"/>
    <d v="2023-11-18T00:00:00"/>
    <d v="2023-11-24T00:00:00"/>
    <x v="1"/>
    <x v="1"/>
    <n v="724.91"/>
    <x v="4"/>
    <x v="0"/>
    <x v="11"/>
    <n v="2466.6400000000003"/>
    <n v="15957.75"/>
  </r>
  <r>
    <x v="1043"/>
    <x v="2"/>
    <x v="3"/>
    <n v="575.86"/>
    <n v="0.09"/>
    <n v="2"/>
    <d v="2023-08-24T00:00:00"/>
    <d v="2023-08-25T00:00:00"/>
    <x v="1"/>
    <x v="2"/>
    <n v="112.81"/>
    <x v="3"/>
    <x v="0"/>
    <x v="1"/>
    <n v="463.05"/>
    <n v="1151.72"/>
  </r>
  <r>
    <x v="1044"/>
    <x v="3"/>
    <x v="0"/>
    <n v="4878.38"/>
    <n v="0.4"/>
    <n v="4"/>
    <d v="2024-10-27T00:00:00"/>
    <d v="2024-11-03T00:00:00"/>
    <x v="2"/>
    <x v="2"/>
    <n v="1287.6300000000001"/>
    <x v="1"/>
    <x v="1"/>
    <x v="2"/>
    <n v="3590.75"/>
    <n v="19513.52"/>
  </r>
  <r>
    <x v="1045"/>
    <x v="0"/>
    <x v="2"/>
    <n v="1260.4100000000001"/>
    <n v="0.43"/>
    <n v="6"/>
    <d v="2023-10-16T00:00:00"/>
    <d v="2023-10-19T00:00:00"/>
    <x v="1"/>
    <x v="0"/>
    <n v="341.4"/>
    <x v="0"/>
    <x v="0"/>
    <x v="2"/>
    <n v="919.0100000000001"/>
    <n v="7562.4600000000009"/>
  </r>
  <r>
    <x v="1046"/>
    <x v="0"/>
    <x v="0"/>
    <n v="3176.54"/>
    <n v="0.11"/>
    <n v="9"/>
    <d v="2023-08-24T00:00:00"/>
    <d v="2023-08-28T00:00:00"/>
    <x v="1"/>
    <x v="1"/>
    <n v="360.98"/>
    <x v="3"/>
    <x v="0"/>
    <x v="1"/>
    <n v="2815.56"/>
    <n v="28588.86"/>
  </r>
  <r>
    <x v="1047"/>
    <x v="2"/>
    <x v="1"/>
    <n v="4006.17"/>
    <n v="0.36"/>
    <n v="8"/>
    <d v="2024-02-26T00:00:00"/>
    <d v="2024-02-28T00:00:00"/>
    <x v="0"/>
    <x v="1"/>
    <n v="993.51"/>
    <x v="1"/>
    <x v="1"/>
    <x v="8"/>
    <n v="3012.66"/>
    <n v="32049.360000000001"/>
  </r>
  <r>
    <x v="1048"/>
    <x v="2"/>
    <x v="4"/>
    <n v="4702.26"/>
    <n v="0.31"/>
    <n v="6"/>
    <d v="2024-01-26T00:00:00"/>
    <d v="2024-01-31T00:00:00"/>
    <x v="2"/>
    <x v="1"/>
    <n v="429.5"/>
    <x v="4"/>
    <x v="1"/>
    <x v="6"/>
    <n v="4272.76"/>
    <n v="28213.56"/>
  </r>
  <r>
    <x v="1049"/>
    <x v="2"/>
    <x v="0"/>
    <n v="3059.65"/>
    <n v="0.37"/>
    <n v="4"/>
    <d v="2023-01-05T00:00:00"/>
    <d v="2023-01-10T00:00:00"/>
    <x v="2"/>
    <x v="2"/>
    <n v="454.93"/>
    <x v="2"/>
    <x v="0"/>
    <x v="6"/>
    <n v="2604.7200000000003"/>
    <n v="12238.6"/>
  </r>
  <r>
    <x v="1050"/>
    <x v="3"/>
    <x v="0"/>
    <n v="1369.37"/>
    <n v="0.39"/>
    <n v="5"/>
    <d v="2023-05-17T00:00:00"/>
    <d v="2023-05-24T00:00:00"/>
    <x v="1"/>
    <x v="0"/>
    <n v="381.68"/>
    <x v="5"/>
    <x v="0"/>
    <x v="5"/>
    <n v="987.68999999999983"/>
    <n v="6846.8499999999995"/>
  </r>
  <r>
    <x v="1051"/>
    <x v="2"/>
    <x v="4"/>
    <n v="4199.53"/>
    <n v="0.33"/>
    <n v="4"/>
    <d v="2024-02-01T00:00:00"/>
    <d v="2024-02-03T00:00:00"/>
    <x v="1"/>
    <x v="0"/>
    <n v="529.88"/>
    <x v="4"/>
    <x v="1"/>
    <x v="8"/>
    <n v="3669.6499999999996"/>
    <n v="16798.12"/>
  </r>
  <r>
    <x v="1052"/>
    <x v="0"/>
    <x v="3"/>
    <n v="899.78"/>
    <n v="0.48"/>
    <n v="4"/>
    <d v="2023-02-17T00:00:00"/>
    <d v="2023-02-23T00:00:00"/>
    <x v="1"/>
    <x v="1"/>
    <n v="142.11000000000001"/>
    <x v="4"/>
    <x v="0"/>
    <x v="8"/>
    <n v="757.67"/>
    <n v="3599.12"/>
  </r>
  <r>
    <x v="1053"/>
    <x v="0"/>
    <x v="4"/>
    <n v="209.18"/>
    <n v="0.43"/>
    <n v="8"/>
    <d v="2024-07-11T00:00:00"/>
    <d v="2024-07-15T00:00:00"/>
    <x v="1"/>
    <x v="1"/>
    <n v="32.47"/>
    <x v="2"/>
    <x v="1"/>
    <x v="4"/>
    <n v="176.71"/>
    <n v="1673.44"/>
  </r>
  <r>
    <x v="1054"/>
    <x v="2"/>
    <x v="2"/>
    <n v="4549.93"/>
    <n v="0.11"/>
    <n v="4"/>
    <d v="2023-03-05T00:00:00"/>
    <d v="2023-03-12T00:00:00"/>
    <x v="1"/>
    <x v="1"/>
    <n v="876.56"/>
    <x v="2"/>
    <x v="0"/>
    <x v="0"/>
    <n v="3673.3700000000003"/>
    <n v="18199.72"/>
  </r>
  <r>
    <x v="1055"/>
    <x v="2"/>
    <x v="4"/>
    <n v="2919.41"/>
    <n v="0.46"/>
    <n v="3"/>
    <d v="2024-12-04T00:00:00"/>
    <d v="2024-12-10T00:00:00"/>
    <x v="2"/>
    <x v="1"/>
    <n v="754.78"/>
    <x v="0"/>
    <x v="1"/>
    <x v="10"/>
    <n v="2164.63"/>
    <n v="8758.23"/>
  </r>
  <r>
    <x v="1056"/>
    <x v="1"/>
    <x v="3"/>
    <n v="441.24"/>
    <n v="0.18"/>
    <n v="2"/>
    <d v="2024-06-24T00:00:00"/>
    <d v="2024-07-01T00:00:00"/>
    <x v="2"/>
    <x v="0"/>
    <n v="82.41"/>
    <x v="3"/>
    <x v="1"/>
    <x v="9"/>
    <n v="358.83000000000004"/>
    <n v="882.48"/>
  </r>
  <r>
    <x v="1057"/>
    <x v="0"/>
    <x v="4"/>
    <n v="2940.67"/>
    <n v="0.36"/>
    <n v="1"/>
    <d v="2024-06-13T00:00:00"/>
    <d v="2024-06-20T00:00:00"/>
    <x v="2"/>
    <x v="1"/>
    <n v="837.56"/>
    <x v="5"/>
    <x v="1"/>
    <x v="9"/>
    <n v="2103.11"/>
    <n v="2940.67"/>
  </r>
  <r>
    <x v="1058"/>
    <x v="3"/>
    <x v="0"/>
    <n v="810.57"/>
    <n v="0.42"/>
    <n v="5"/>
    <d v="2024-10-31T00:00:00"/>
    <d v="2024-11-05T00:00:00"/>
    <x v="0"/>
    <x v="2"/>
    <n v="217.79"/>
    <x v="2"/>
    <x v="1"/>
    <x v="2"/>
    <n v="592.78000000000009"/>
    <n v="4052.8500000000004"/>
  </r>
  <r>
    <x v="1059"/>
    <x v="1"/>
    <x v="1"/>
    <n v="253.79"/>
    <n v="0.22"/>
    <n v="4"/>
    <d v="2024-12-14T00:00:00"/>
    <d v="2024-12-21T00:00:00"/>
    <x v="0"/>
    <x v="1"/>
    <n v="51.61"/>
    <x v="3"/>
    <x v="1"/>
    <x v="10"/>
    <n v="202.18"/>
    <n v="1015.16"/>
  </r>
  <r>
    <x v="1060"/>
    <x v="2"/>
    <x v="0"/>
    <n v="670.97"/>
    <n v="0.03"/>
    <n v="9"/>
    <d v="2023-01-19T00:00:00"/>
    <d v="2023-01-26T00:00:00"/>
    <x v="1"/>
    <x v="1"/>
    <n v="106.01"/>
    <x v="0"/>
    <x v="0"/>
    <x v="6"/>
    <n v="564.96"/>
    <n v="6038.7300000000005"/>
  </r>
  <r>
    <x v="1061"/>
    <x v="2"/>
    <x v="1"/>
    <n v="3898.03"/>
    <n v="0.47"/>
    <n v="9"/>
    <d v="2023-06-25T00:00:00"/>
    <d v="2023-07-02T00:00:00"/>
    <x v="0"/>
    <x v="0"/>
    <n v="511.37"/>
    <x v="2"/>
    <x v="0"/>
    <x v="9"/>
    <n v="3386.6600000000003"/>
    <n v="35082.270000000004"/>
  </r>
  <r>
    <x v="1062"/>
    <x v="0"/>
    <x v="4"/>
    <n v="3802.74"/>
    <n v="0.04"/>
    <n v="5"/>
    <d v="2024-12-25T00:00:00"/>
    <d v="2024-12-28T00:00:00"/>
    <x v="2"/>
    <x v="1"/>
    <n v="772.22"/>
    <x v="3"/>
    <x v="1"/>
    <x v="10"/>
    <n v="3030.5199999999995"/>
    <n v="19013.699999999997"/>
  </r>
  <r>
    <x v="1063"/>
    <x v="2"/>
    <x v="2"/>
    <n v="3061.16"/>
    <n v="0.17"/>
    <n v="5"/>
    <d v="2024-05-27T00:00:00"/>
    <d v="2024-05-29T00:00:00"/>
    <x v="1"/>
    <x v="0"/>
    <n v="771.77"/>
    <x v="0"/>
    <x v="1"/>
    <x v="5"/>
    <n v="2289.39"/>
    <n v="15305.8"/>
  </r>
  <r>
    <x v="1064"/>
    <x v="3"/>
    <x v="4"/>
    <n v="1125.71"/>
    <n v="0.3"/>
    <n v="6"/>
    <d v="2023-08-06T00:00:00"/>
    <d v="2023-08-11T00:00:00"/>
    <x v="0"/>
    <x v="2"/>
    <n v="198.57"/>
    <x v="5"/>
    <x v="0"/>
    <x v="1"/>
    <n v="927.1400000000001"/>
    <n v="6754.26"/>
  </r>
  <r>
    <x v="1065"/>
    <x v="0"/>
    <x v="3"/>
    <n v="3720.94"/>
    <n v="0.06"/>
    <n v="4"/>
    <d v="2024-07-04T00:00:00"/>
    <d v="2024-07-09T00:00:00"/>
    <x v="2"/>
    <x v="1"/>
    <n v="1005.7"/>
    <x v="3"/>
    <x v="1"/>
    <x v="4"/>
    <n v="2715.24"/>
    <n v="14883.76"/>
  </r>
  <r>
    <x v="1066"/>
    <x v="2"/>
    <x v="4"/>
    <n v="2099.42"/>
    <n v="0.42"/>
    <n v="6"/>
    <d v="2024-07-20T00:00:00"/>
    <d v="2024-07-26T00:00:00"/>
    <x v="1"/>
    <x v="2"/>
    <n v="255.88"/>
    <x v="3"/>
    <x v="1"/>
    <x v="4"/>
    <n v="1843.54"/>
    <n v="12596.52"/>
  </r>
  <r>
    <x v="1067"/>
    <x v="0"/>
    <x v="1"/>
    <n v="2602.69"/>
    <n v="0.1"/>
    <n v="8"/>
    <d v="2024-05-05T00:00:00"/>
    <d v="2024-05-07T00:00:00"/>
    <x v="1"/>
    <x v="2"/>
    <n v="689.55"/>
    <x v="2"/>
    <x v="1"/>
    <x v="5"/>
    <n v="1913.14"/>
    <n v="20821.52"/>
  </r>
  <r>
    <x v="1068"/>
    <x v="2"/>
    <x v="0"/>
    <n v="4498.4399999999996"/>
    <n v="0.49"/>
    <n v="5"/>
    <d v="2023-11-04T00:00:00"/>
    <d v="2023-11-08T00:00:00"/>
    <x v="2"/>
    <x v="2"/>
    <n v="971.47"/>
    <x v="0"/>
    <x v="0"/>
    <x v="11"/>
    <n v="3526.9699999999993"/>
    <n v="22492.199999999997"/>
  </r>
  <r>
    <x v="1069"/>
    <x v="2"/>
    <x v="2"/>
    <n v="2343.5"/>
    <n v="0.46"/>
    <n v="8"/>
    <d v="2024-03-30T00:00:00"/>
    <d v="2024-04-05T00:00:00"/>
    <x v="2"/>
    <x v="0"/>
    <n v="288.02999999999997"/>
    <x v="4"/>
    <x v="1"/>
    <x v="0"/>
    <n v="2055.4700000000003"/>
    <n v="18748"/>
  </r>
  <r>
    <x v="1070"/>
    <x v="2"/>
    <x v="4"/>
    <n v="3169.19"/>
    <n v="0.3"/>
    <n v="8"/>
    <d v="2023-01-24T00:00:00"/>
    <d v="2023-01-26T00:00:00"/>
    <x v="0"/>
    <x v="1"/>
    <n v="486.7"/>
    <x v="2"/>
    <x v="0"/>
    <x v="6"/>
    <n v="2682.4900000000002"/>
    <n v="25353.52"/>
  </r>
  <r>
    <x v="1071"/>
    <x v="3"/>
    <x v="4"/>
    <n v="4812.58"/>
    <n v="0.33"/>
    <n v="3"/>
    <d v="2023-10-10T00:00:00"/>
    <d v="2023-10-11T00:00:00"/>
    <x v="2"/>
    <x v="0"/>
    <n v="286.76"/>
    <x v="4"/>
    <x v="0"/>
    <x v="2"/>
    <n v="4525.82"/>
    <n v="14437.74"/>
  </r>
  <r>
    <x v="1072"/>
    <x v="3"/>
    <x v="0"/>
    <n v="2311.81"/>
    <n v="0.27"/>
    <n v="6"/>
    <d v="2024-01-06T00:00:00"/>
    <d v="2024-01-11T00:00:00"/>
    <x v="2"/>
    <x v="1"/>
    <n v="644.46"/>
    <x v="1"/>
    <x v="1"/>
    <x v="6"/>
    <n v="1667.35"/>
    <n v="13870.86"/>
  </r>
  <r>
    <x v="1073"/>
    <x v="0"/>
    <x v="2"/>
    <n v="2847.57"/>
    <n v="0.2"/>
    <n v="1"/>
    <d v="2024-07-31T00:00:00"/>
    <d v="2024-08-01T00:00:00"/>
    <x v="2"/>
    <x v="0"/>
    <n v="689.37"/>
    <x v="1"/>
    <x v="1"/>
    <x v="4"/>
    <n v="2158.2000000000003"/>
    <n v="2847.57"/>
  </r>
  <r>
    <x v="1074"/>
    <x v="2"/>
    <x v="4"/>
    <n v="2963.63"/>
    <n v="0.18"/>
    <n v="5"/>
    <d v="2024-12-06T00:00:00"/>
    <d v="2024-12-10T00:00:00"/>
    <x v="1"/>
    <x v="1"/>
    <n v="599.91999999999996"/>
    <x v="3"/>
    <x v="1"/>
    <x v="10"/>
    <n v="2363.71"/>
    <n v="14818.150000000001"/>
  </r>
  <r>
    <x v="1075"/>
    <x v="2"/>
    <x v="4"/>
    <n v="1279.49"/>
    <n v="0.45"/>
    <n v="7"/>
    <d v="2023-04-29T00:00:00"/>
    <d v="2023-04-30T00:00:00"/>
    <x v="2"/>
    <x v="1"/>
    <n v="374.63"/>
    <x v="1"/>
    <x v="0"/>
    <x v="3"/>
    <n v="904.86"/>
    <n v="8956.43"/>
  </r>
  <r>
    <x v="1076"/>
    <x v="3"/>
    <x v="1"/>
    <n v="3710.92"/>
    <n v="0.28999999999999998"/>
    <n v="5"/>
    <d v="2023-09-06T00:00:00"/>
    <d v="2023-09-10T00:00:00"/>
    <x v="2"/>
    <x v="0"/>
    <n v="1040.81"/>
    <x v="1"/>
    <x v="0"/>
    <x v="7"/>
    <n v="2670.11"/>
    <n v="18554.599999999999"/>
  </r>
  <r>
    <x v="1077"/>
    <x v="2"/>
    <x v="1"/>
    <n v="3660.52"/>
    <n v="0.41"/>
    <n v="3"/>
    <d v="2023-03-03T00:00:00"/>
    <d v="2023-03-05T00:00:00"/>
    <x v="1"/>
    <x v="0"/>
    <n v="1021.88"/>
    <x v="0"/>
    <x v="0"/>
    <x v="0"/>
    <n v="2638.64"/>
    <n v="10981.56"/>
  </r>
  <r>
    <x v="1078"/>
    <x v="3"/>
    <x v="3"/>
    <n v="1146.43"/>
    <n v="0.26"/>
    <n v="2"/>
    <d v="2024-02-04T00:00:00"/>
    <d v="2024-02-07T00:00:00"/>
    <x v="1"/>
    <x v="1"/>
    <n v="144.41"/>
    <x v="4"/>
    <x v="1"/>
    <x v="8"/>
    <n v="1002.0200000000001"/>
    <n v="2292.86"/>
  </r>
  <r>
    <x v="1079"/>
    <x v="2"/>
    <x v="0"/>
    <n v="165.36"/>
    <n v="0.15"/>
    <n v="2"/>
    <d v="2023-05-20T00:00:00"/>
    <d v="2023-05-23T00:00:00"/>
    <x v="1"/>
    <x v="2"/>
    <n v="17.64"/>
    <x v="3"/>
    <x v="0"/>
    <x v="5"/>
    <n v="147.72000000000003"/>
    <n v="330.72"/>
  </r>
  <r>
    <x v="1080"/>
    <x v="0"/>
    <x v="2"/>
    <n v="4994.8100000000004"/>
    <n v="0.05"/>
    <n v="9"/>
    <d v="2024-07-05T00:00:00"/>
    <d v="2024-07-07T00:00:00"/>
    <x v="1"/>
    <x v="2"/>
    <n v="1178.3800000000001"/>
    <x v="1"/>
    <x v="1"/>
    <x v="4"/>
    <n v="3816.4300000000003"/>
    <n v="44953.29"/>
  </r>
  <r>
    <x v="1081"/>
    <x v="2"/>
    <x v="4"/>
    <n v="2949.78"/>
    <n v="0.16"/>
    <n v="2"/>
    <d v="2023-08-06T00:00:00"/>
    <d v="2023-08-12T00:00:00"/>
    <x v="1"/>
    <x v="1"/>
    <n v="388.27"/>
    <x v="3"/>
    <x v="0"/>
    <x v="1"/>
    <n v="2561.5100000000002"/>
    <n v="5899.56"/>
  </r>
  <r>
    <x v="1082"/>
    <x v="2"/>
    <x v="4"/>
    <n v="987.06"/>
    <n v="0.44"/>
    <n v="7"/>
    <d v="2023-01-10T00:00:00"/>
    <d v="2023-01-15T00:00:00"/>
    <x v="2"/>
    <x v="2"/>
    <n v="116.47"/>
    <x v="4"/>
    <x v="0"/>
    <x v="6"/>
    <n v="870.58999999999992"/>
    <n v="6909.42"/>
  </r>
  <r>
    <x v="1083"/>
    <x v="1"/>
    <x v="3"/>
    <n v="1489.47"/>
    <n v="0.36"/>
    <n v="9"/>
    <d v="2024-07-20T00:00:00"/>
    <d v="2024-07-24T00:00:00"/>
    <x v="2"/>
    <x v="1"/>
    <n v="168.51"/>
    <x v="0"/>
    <x v="1"/>
    <x v="4"/>
    <n v="1320.96"/>
    <n v="13405.23"/>
  </r>
  <r>
    <x v="1084"/>
    <x v="3"/>
    <x v="4"/>
    <n v="3127.18"/>
    <n v="0.39"/>
    <n v="3"/>
    <d v="2023-03-30T00:00:00"/>
    <d v="2023-04-06T00:00:00"/>
    <x v="0"/>
    <x v="2"/>
    <n v="210.46"/>
    <x v="5"/>
    <x v="0"/>
    <x v="0"/>
    <n v="2916.72"/>
    <n v="9381.5399999999991"/>
  </r>
  <r>
    <x v="1085"/>
    <x v="2"/>
    <x v="0"/>
    <n v="774.32"/>
    <n v="0.39"/>
    <n v="7"/>
    <d v="2024-05-30T00:00:00"/>
    <d v="2024-05-31T00:00:00"/>
    <x v="2"/>
    <x v="2"/>
    <n v="178.99"/>
    <x v="1"/>
    <x v="1"/>
    <x v="5"/>
    <n v="595.33000000000004"/>
    <n v="5420.2400000000007"/>
  </r>
  <r>
    <x v="1086"/>
    <x v="2"/>
    <x v="3"/>
    <n v="282.68"/>
    <n v="0.06"/>
    <n v="1"/>
    <d v="2024-04-18T00:00:00"/>
    <d v="2024-04-21T00:00:00"/>
    <x v="1"/>
    <x v="2"/>
    <n v="14.72"/>
    <x v="3"/>
    <x v="1"/>
    <x v="3"/>
    <n v="267.95999999999998"/>
    <n v="282.68"/>
  </r>
  <r>
    <x v="1087"/>
    <x v="1"/>
    <x v="0"/>
    <n v="4012.55"/>
    <n v="0.08"/>
    <n v="6"/>
    <d v="2023-09-10T00:00:00"/>
    <d v="2023-09-11T00:00:00"/>
    <x v="2"/>
    <x v="1"/>
    <n v="767.08"/>
    <x v="5"/>
    <x v="0"/>
    <x v="7"/>
    <n v="3245.4700000000003"/>
    <n v="24075.300000000003"/>
  </r>
  <r>
    <x v="1088"/>
    <x v="1"/>
    <x v="3"/>
    <n v="3607.65"/>
    <n v="0.16"/>
    <n v="2"/>
    <d v="2024-01-18T00:00:00"/>
    <d v="2024-01-25T00:00:00"/>
    <x v="2"/>
    <x v="2"/>
    <n v="420.9"/>
    <x v="3"/>
    <x v="1"/>
    <x v="6"/>
    <n v="3186.75"/>
    <n v="7215.3"/>
  </r>
  <r>
    <x v="1089"/>
    <x v="3"/>
    <x v="4"/>
    <n v="1617.05"/>
    <n v="0.15"/>
    <n v="1"/>
    <d v="2023-01-23T00:00:00"/>
    <d v="2023-01-24T00:00:00"/>
    <x v="0"/>
    <x v="1"/>
    <n v="350.83"/>
    <x v="5"/>
    <x v="0"/>
    <x v="6"/>
    <n v="1266.22"/>
    <n v="1617.05"/>
  </r>
  <r>
    <x v="1090"/>
    <x v="1"/>
    <x v="3"/>
    <n v="386.61"/>
    <n v="0.03"/>
    <n v="5"/>
    <d v="2024-09-04T00:00:00"/>
    <d v="2024-09-05T00:00:00"/>
    <x v="1"/>
    <x v="2"/>
    <n v="110.68"/>
    <x v="3"/>
    <x v="1"/>
    <x v="7"/>
    <n v="275.93"/>
    <n v="1933.0500000000002"/>
  </r>
  <r>
    <x v="1091"/>
    <x v="0"/>
    <x v="1"/>
    <n v="2482.73"/>
    <n v="0.08"/>
    <n v="6"/>
    <d v="2024-07-14T00:00:00"/>
    <d v="2024-07-20T00:00:00"/>
    <x v="2"/>
    <x v="1"/>
    <n v="553.09"/>
    <x v="5"/>
    <x v="1"/>
    <x v="4"/>
    <n v="1929.6399999999999"/>
    <n v="14896.380000000001"/>
  </r>
  <r>
    <x v="1092"/>
    <x v="1"/>
    <x v="2"/>
    <n v="1453.31"/>
    <n v="0.43"/>
    <n v="2"/>
    <d v="2023-12-28T00:00:00"/>
    <d v="2024-01-02T00:00:00"/>
    <x v="0"/>
    <x v="2"/>
    <n v="210.13"/>
    <x v="3"/>
    <x v="0"/>
    <x v="10"/>
    <n v="1243.1799999999998"/>
    <n v="2906.62"/>
  </r>
  <r>
    <x v="1093"/>
    <x v="0"/>
    <x v="4"/>
    <n v="2049.12"/>
    <n v="0.28999999999999998"/>
    <n v="4"/>
    <d v="2024-01-20T00:00:00"/>
    <d v="2024-01-23T00:00:00"/>
    <x v="2"/>
    <x v="2"/>
    <n v="193.73"/>
    <x v="0"/>
    <x v="1"/>
    <x v="6"/>
    <n v="1855.3899999999999"/>
    <n v="8196.48"/>
  </r>
  <r>
    <x v="1094"/>
    <x v="3"/>
    <x v="2"/>
    <n v="1442.45"/>
    <n v="0.17"/>
    <n v="3"/>
    <d v="2024-11-09T00:00:00"/>
    <d v="2024-11-10T00:00:00"/>
    <x v="2"/>
    <x v="0"/>
    <n v="194.37"/>
    <x v="4"/>
    <x v="1"/>
    <x v="11"/>
    <n v="1248.08"/>
    <n v="4327.3500000000004"/>
  </r>
  <r>
    <x v="1095"/>
    <x v="3"/>
    <x v="4"/>
    <n v="958.81"/>
    <n v="0.26"/>
    <n v="1"/>
    <d v="2024-01-22T00:00:00"/>
    <d v="2024-01-23T00:00:00"/>
    <x v="2"/>
    <x v="0"/>
    <n v="157.91999999999999"/>
    <x v="1"/>
    <x v="1"/>
    <x v="6"/>
    <n v="800.89"/>
    <n v="958.81"/>
  </r>
  <r>
    <x v="1096"/>
    <x v="3"/>
    <x v="2"/>
    <n v="1996.25"/>
    <n v="0.13"/>
    <n v="1"/>
    <d v="2023-08-28T00:00:00"/>
    <d v="2023-09-03T00:00:00"/>
    <x v="0"/>
    <x v="1"/>
    <n v="539.45000000000005"/>
    <x v="3"/>
    <x v="0"/>
    <x v="1"/>
    <n v="1456.8"/>
    <n v="1996.25"/>
  </r>
  <r>
    <x v="1097"/>
    <x v="3"/>
    <x v="1"/>
    <n v="4827.9799999999996"/>
    <n v="0.28999999999999998"/>
    <n v="3"/>
    <d v="2023-11-11T00:00:00"/>
    <d v="2023-11-14T00:00:00"/>
    <x v="2"/>
    <x v="1"/>
    <n v="1420.71"/>
    <x v="3"/>
    <x v="0"/>
    <x v="11"/>
    <n v="3407.2699999999995"/>
    <n v="14483.939999999999"/>
  </r>
  <r>
    <x v="1098"/>
    <x v="3"/>
    <x v="2"/>
    <n v="1404.52"/>
    <n v="0.04"/>
    <n v="2"/>
    <d v="2024-09-15T00:00:00"/>
    <d v="2024-09-21T00:00:00"/>
    <x v="2"/>
    <x v="1"/>
    <n v="395.86"/>
    <x v="0"/>
    <x v="1"/>
    <x v="7"/>
    <n v="1008.66"/>
    <n v="2809.04"/>
  </r>
  <r>
    <x v="1099"/>
    <x v="0"/>
    <x v="3"/>
    <n v="1746.24"/>
    <n v="0.45"/>
    <n v="2"/>
    <d v="2023-07-26T00:00:00"/>
    <d v="2023-07-27T00:00:00"/>
    <x v="0"/>
    <x v="1"/>
    <n v="305.87"/>
    <x v="5"/>
    <x v="0"/>
    <x v="4"/>
    <n v="1440.37"/>
    <n v="3492.48"/>
  </r>
  <r>
    <x v="1100"/>
    <x v="0"/>
    <x v="2"/>
    <n v="1713.29"/>
    <n v="0.12"/>
    <n v="5"/>
    <d v="2023-08-23T00:00:00"/>
    <d v="2023-08-27T00:00:00"/>
    <x v="1"/>
    <x v="0"/>
    <n v="287.7"/>
    <x v="1"/>
    <x v="0"/>
    <x v="1"/>
    <n v="1425.59"/>
    <n v="8566.4500000000007"/>
  </r>
  <r>
    <x v="1101"/>
    <x v="3"/>
    <x v="4"/>
    <n v="2453.42"/>
    <n v="0.41"/>
    <n v="5"/>
    <d v="2023-10-01T00:00:00"/>
    <d v="2023-10-04T00:00:00"/>
    <x v="1"/>
    <x v="1"/>
    <n v="289.37"/>
    <x v="3"/>
    <x v="0"/>
    <x v="2"/>
    <n v="2164.0500000000002"/>
    <n v="12267.1"/>
  </r>
  <r>
    <x v="1102"/>
    <x v="1"/>
    <x v="0"/>
    <n v="4233.18"/>
    <n v="0.33"/>
    <n v="7"/>
    <d v="2023-05-29T00:00:00"/>
    <d v="2023-05-30T00:00:00"/>
    <x v="2"/>
    <x v="1"/>
    <n v="613.9"/>
    <x v="2"/>
    <x v="0"/>
    <x v="5"/>
    <n v="3619.28"/>
    <n v="29632.260000000002"/>
  </r>
  <r>
    <x v="1103"/>
    <x v="2"/>
    <x v="2"/>
    <n v="2070.4"/>
    <n v="0.26"/>
    <n v="5"/>
    <d v="2024-07-21T00:00:00"/>
    <d v="2024-07-26T00:00:00"/>
    <x v="0"/>
    <x v="2"/>
    <n v="578.35"/>
    <x v="5"/>
    <x v="1"/>
    <x v="4"/>
    <n v="1492.0500000000002"/>
    <n v="10352"/>
  </r>
  <r>
    <x v="1104"/>
    <x v="3"/>
    <x v="2"/>
    <n v="4050.13"/>
    <n v="0.46"/>
    <n v="3"/>
    <d v="2024-11-22T00:00:00"/>
    <d v="2024-11-29T00:00:00"/>
    <x v="2"/>
    <x v="1"/>
    <n v="1074.8599999999999"/>
    <x v="4"/>
    <x v="1"/>
    <x v="11"/>
    <n v="2975.2700000000004"/>
    <n v="12150.39"/>
  </r>
  <r>
    <x v="1105"/>
    <x v="1"/>
    <x v="2"/>
    <n v="663.56"/>
    <n v="0.08"/>
    <n v="6"/>
    <d v="2023-10-08T00:00:00"/>
    <d v="2023-10-14T00:00:00"/>
    <x v="2"/>
    <x v="0"/>
    <n v="57.57"/>
    <x v="4"/>
    <x v="0"/>
    <x v="2"/>
    <n v="605.9899999999999"/>
    <n v="3981.3599999999997"/>
  </r>
  <r>
    <x v="1106"/>
    <x v="2"/>
    <x v="4"/>
    <n v="4485.05"/>
    <n v="0.06"/>
    <n v="3"/>
    <d v="2023-06-09T00:00:00"/>
    <d v="2023-06-13T00:00:00"/>
    <x v="0"/>
    <x v="1"/>
    <n v="621.91"/>
    <x v="3"/>
    <x v="0"/>
    <x v="9"/>
    <n v="3863.1400000000003"/>
    <n v="13455.150000000001"/>
  </r>
  <r>
    <x v="1107"/>
    <x v="3"/>
    <x v="2"/>
    <n v="1007.99"/>
    <n v="0.16"/>
    <n v="8"/>
    <d v="2023-03-11T00:00:00"/>
    <d v="2023-03-17T00:00:00"/>
    <x v="1"/>
    <x v="2"/>
    <n v="196.74"/>
    <x v="0"/>
    <x v="0"/>
    <x v="0"/>
    <n v="811.25"/>
    <n v="8063.92"/>
  </r>
  <r>
    <x v="1108"/>
    <x v="3"/>
    <x v="4"/>
    <n v="292.08999999999997"/>
    <n v="0.42"/>
    <n v="6"/>
    <d v="2023-12-06T00:00:00"/>
    <d v="2023-12-08T00:00:00"/>
    <x v="0"/>
    <x v="2"/>
    <n v="22.76"/>
    <x v="5"/>
    <x v="0"/>
    <x v="10"/>
    <n v="269.33"/>
    <n v="1752.54"/>
  </r>
  <r>
    <x v="1109"/>
    <x v="0"/>
    <x v="4"/>
    <n v="875.94"/>
    <n v="0.02"/>
    <n v="7"/>
    <d v="2023-08-29T00:00:00"/>
    <d v="2023-09-03T00:00:00"/>
    <x v="0"/>
    <x v="1"/>
    <n v="120.85"/>
    <x v="4"/>
    <x v="0"/>
    <x v="1"/>
    <n v="755.09"/>
    <n v="6131.58"/>
  </r>
  <r>
    <x v="1110"/>
    <x v="2"/>
    <x v="0"/>
    <n v="1034.67"/>
    <n v="0.12"/>
    <n v="3"/>
    <d v="2024-12-09T00:00:00"/>
    <d v="2024-12-16T00:00:00"/>
    <x v="2"/>
    <x v="0"/>
    <n v="203.01"/>
    <x v="4"/>
    <x v="1"/>
    <x v="10"/>
    <n v="831.66000000000008"/>
    <n v="3104.01"/>
  </r>
  <r>
    <x v="1111"/>
    <x v="2"/>
    <x v="3"/>
    <n v="2591.67"/>
    <n v="0.21"/>
    <n v="7"/>
    <d v="2023-06-12T00:00:00"/>
    <d v="2023-06-19T00:00:00"/>
    <x v="0"/>
    <x v="2"/>
    <n v="422.22"/>
    <x v="3"/>
    <x v="0"/>
    <x v="9"/>
    <n v="2169.4499999999998"/>
    <n v="18141.690000000002"/>
  </r>
  <r>
    <x v="1112"/>
    <x v="1"/>
    <x v="4"/>
    <n v="2304.6999999999998"/>
    <n v="0.36"/>
    <n v="9"/>
    <d v="2023-03-24T00:00:00"/>
    <d v="2023-03-26T00:00:00"/>
    <x v="0"/>
    <x v="2"/>
    <n v="613.1"/>
    <x v="3"/>
    <x v="0"/>
    <x v="0"/>
    <n v="1691.6"/>
    <n v="20742.3"/>
  </r>
  <r>
    <x v="1113"/>
    <x v="0"/>
    <x v="1"/>
    <n v="3607.78"/>
    <n v="0.15"/>
    <n v="8"/>
    <d v="2024-09-06T00:00:00"/>
    <d v="2024-09-08T00:00:00"/>
    <x v="2"/>
    <x v="0"/>
    <n v="716.45"/>
    <x v="4"/>
    <x v="1"/>
    <x v="7"/>
    <n v="2891.33"/>
    <n v="28862.240000000002"/>
  </r>
  <r>
    <x v="1114"/>
    <x v="0"/>
    <x v="2"/>
    <n v="349.66"/>
    <n v="0.22"/>
    <n v="2"/>
    <d v="2024-04-04T00:00:00"/>
    <d v="2024-04-05T00:00:00"/>
    <x v="0"/>
    <x v="2"/>
    <n v="76.150000000000006"/>
    <x v="2"/>
    <x v="1"/>
    <x v="3"/>
    <n v="273.51"/>
    <n v="699.32"/>
  </r>
  <r>
    <x v="1115"/>
    <x v="0"/>
    <x v="1"/>
    <n v="2538.7600000000002"/>
    <n v="0.17"/>
    <n v="2"/>
    <d v="2023-06-10T00:00:00"/>
    <d v="2023-06-14T00:00:00"/>
    <x v="0"/>
    <x v="1"/>
    <n v="461.71"/>
    <x v="2"/>
    <x v="0"/>
    <x v="9"/>
    <n v="2077.0500000000002"/>
    <n v="5077.5200000000004"/>
  </r>
  <r>
    <x v="1116"/>
    <x v="0"/>
    <x v="2"/>
    <n v="1729.11"/>
    <n v="0.05"/>
    <n v="7"/>
    <d v="2024-09-05T00:00:00"/>
    <d v="2024-09-12T00:00:00"/>
    <x v="0"/>
    <x v="1"/>
    <n v="219.91"/>
    <x v="0"/>
    <x v="1"/>
    <x v="7"/>
    <n v="1509.1999999999998"/>
    <n v="12103.769999999999"/>
  </r>
  <r>
    <x v="1117"/>
    <x v="2"/>
    <x v="0"/>
    <n v="3190.46"/>
    <n v="0.37"/>
    <n v="4"/>
    <d v="2023-08-28T00:00:00"/>
    <d v="2023-09-03T00:00:00"/>
    <x v="1"/>
    <x v="2"/>
    <n v="632.91999999999996"/>
    <x v="0"/>
    <x v="0"/>
    <x v="1"/>
    <n v="2557.54"/>
    <n v="12761.84"/>
  </r>
  <r>
    <x v="1118"/>
    <x v="2"/>
    <x v="4"/>
    <n v="314.13"/>
    <n v="0.23"/>
    <n v="9"/>
    <d v="2024-12-12T00:00:00"/>
    <d v="2024-12-13T00:00:00"/>
    <x v="0"/>
    <x v="0"/>
    <n v="94.08"/>
    <x v="0"/>
    <x v="1"/>
    <x v="10"/>
    <n v="220.05"/>
    <n v="2827.17"/>
  </r>
  <r>
    <x v="1119"/>
    <x v="3"/>
    <x v="3"/>
    <n v="271.18"/>
    <n v="0.41"/>
    <n v="6"/>
    <d v="2024-04-30T00:00:00"/>
    <d v="2024-05-05T00:00:00"/>
    <x v="0"/>
    <x v="2"/>
    <n v="27.16"/>
    <x v="3"/>
    <x v="1"/>
    <x v="3"/>
    <n v="244.02"/>
    <n v="1627.08"/>
  </r>
  <r>
    <x v="1120"/>
    <x v="3"/>
    <x v="4"/>
    <n v="2193.5300000000002"/>
    <n v="0.35"/>
    <n v="9"/>
    <d v="2024-11-01T00:00:00"/>
    <d v="2024-11-07T00:00:00"/>
    <x v="0"/>
    <x v="0"/>
    <n v="506.56"/>
    <x v="0"/>
    <x v="1"/>
    <x v="11"/>
    <n v="1686.9700000000003"/>
    <n v="19741.77"/>
  </r>
  <r>
    <x v="1121"/>
    <x v="0"/>
    <x v="2"/>
    <n v="4075.56"/>
    <n v="0.03"/>
    <n v="3"/>
    <d v="2023-07-22T00:00:00"/>
    <d v="2023-07-29T00:00:00"/>
    <x v="2"/>
    <x v="2"/>
    <n v="929.27"/>
    <x v="1"/>
    <x v="0"/>
    <x v="4"/>
    <n v="3146.29"/>
    <n v="12226.68"/>
  </r>
  <r>
    <x v="1122"/>
    <x v="0"/>
    <x v="3"/>
    <n v="3388.36"/>
    <n v="0.25"/>
    <n v="6"/>
    <d v="2024-02-28T00:00:00"/>
    <d v="2024-03-01T00:00:00"/>
    <x v="2"/>
    <x v="1"/>
    <n v="830.41"/>
    <x v="4"/>
    <x v="1"/>
    <x v="8"/>
    <n v="2557.9500000000003"/>
    <n v="20330.16"/>
  </r>
  <r>
    <x v="1123"/>
    <x v="0"/>
    <x v="4"/>
    <n v="181.86"/>
    <n v="0.5"/>
    <n v="6"/>
    <d v="2023-07-16T00:00:00"/>
    <d v="2023-07-17T00:00:00"/>
    <x v="2"/>
    <x v="0"/>
    <n v="28.99"/>
    <x v="1"/>
    <x v="0"/>
    <x v="4"/>
    <n v="152.87"/>
    <n v="1091.1600000000001"/>
  </r>
  <r>
    <x v="1124"/>
    <x v="3"/>
    <x v="3"/>
    <n v="974.51"/>
    <n v="0.15"/>
    <n v="8"/>
    <d v="2023-02-11T00:00:00"/>
    <d v="2023-02-16T00:00:00"/>
    <x v="2"/>
    <x v="1"/>
    <n v="51.34"/>
    <x v="0"/>
    <x v="0"/>
    <x v="8"/>
    <n v="923.17"/>
    <n v="7796.08"/>
  </r>
  <r>
    <x v="1125"/>
    <x v="1"/>
    <x v="2"/>
    <n v="1210.98"/>
    <n v="0.25"/>
    <n v="7"/>
    <d v="2023-08-02T00:00:00"/>
    <d v="2023-08-07T00:00:00"/>
    <x v="1"/>
    <x v="2"/>
    <n v="334.27"/>
    <x v="4"/>
    <x v="0"/>
    <x v="1"/>
    <n v="876.71"/>
    <n v="8476.86"/>
  </r>
  <r>
    <x v="1126"/>
    <x v="1"/>
    <x v="0"/>
    <n v="2172.9899999999998"/>
    <n v="0.33"/>
    <n v="3"/>
    <d v="2024-11-14T00:00:00"/>
    <d v="2024-11-20T00:00:00"/>
    <x v="2"/>
    <x v="0"/>
    <n v="248.76"/>
    <x v="3"/>
    <x v="1"/>
    <x v="11"/>
    <n v="1924.2299999999998"/>
    <n v="6518.9699999999993"/>
  </r>
  <r>
    <x v="1127"/>
    <x v="3"/>
    <x v="0"/>
    <n v="2974.91"/>
    <n v="0.1"/>
    <n v="1"/>
    <d v="2023-09-10T00:00:00"/>
    <d v="2023-09-17T00:00:00"/>
    <x v="2"/>
    <x v="2"/>
    <n v="446.98"/>
    <x v="3"/>
    <x v="0"/>
    <x v="7"/>
    <n v="2527.9299999999998"/>
    <n v="2974.91"/>
  </r>
  <r>
    <x v="1128"/>
    <x v="3"/>
    <x v="4"/>
    <n v="1160.6500000000001"/>
    <n v="0.35"/>
    <n v="2"/>
    <d v="2023-01-17T00:00:00"/>
    <d v="2023-01-19T00:00:00"/>
    <x v="0"/>
    <x v="2"/>
    <n v="299.02"/>
    <x v="2"/>
    <x v="0"/>
    <x v="6"/>
    <n v="861.63000000000011"/>
    <n v="2321.3000000000002"/>
  </r>
  <r>
    <x v="1129"/>
    <x v="3"/>
    <x v="1"/>
    <n v="1974.32"/>
    <n v="0.33"/>
    <n v="2"/>
    <d v="2024-10-21T00:00:00"/>
    <d v="2024-10-27T00:00:00"/>
    <x v="0"/>
    <x v="2"/>
    <n v="529.09"/>
    <x v="1"/>
    <x v="1"/>
    <x v="2"/>
    <n v="1445.23"/>
    <n v="3948.64"/>
  </r>
  <r>
    <x v="1130"/>
    <x v="3"/>
    <x v="2"/>
    <n v="2961.32"/>
    <n v="0.19"/>
    <n v="1"/>
    <d v="2023-04-26T00:00:00"/>
    <d v="2023-05-02T00:00:00"/>
    <x v="2"/>
    <x v="2"/>
    <n v="657.31"/>
    <x v="4"/>
    <x v="0"/>
    <x v="3"/>
    <n v="2304.0100000000002"/>
    <n v="2961.32"/>
  </r>
  <r>
    <x v="1131"/>
    <x v="3"/>
    <x v="4"/>
    <n v="1978.83"/>
    <n v="0.14000000000000001"/>
    <n v="4"/>
    <d v="2023-07-23T00:00:00"/>
    <d v="2023-07-29T00:00:00"/>
    <x v="2"/>
    <x v="0"/>
    <n v="316.48"/>
    <x v="1"/>
    <x v="0"/>
    <x v="4"/>
    <n v="1662.35"/>
    <n v="7915.32"/>
  </r>
  <r>
    <x v="1132"/>
    <x v="3"/>
    <x v="4"/>
    <n v="801.53"/>
    <n v="0.46"/>
    <n v="6"/>
    <d v="2024-11-23T00:00:00"/>
    <d v="2024-11-24T00:00:00"/>
    <x v="0"/>
    <x v="1"/>
    <n v="169.25"/>
    <x v="2"/>
    <x v="1"/>
    <x v="11"/>
    <n v="632.28"/>
    <n v="4809.18"/>
  </r>
  <r>
    <x v="1133"/>
    <x v="0"/>
    <x v="0"/>
    <n v="2509.14"/>
    <n v="0.06"/>
    <n v="4"/>
    <d v="2023-05-31T00:00:00"/>
    <d v="2023-06-07T00:00:00"/>
    <x v="2"/>
    <x v="2"/>
    <n v="396.21"/>
    <x v="5"/>
    <x v="0"/>
    <x v="5"/>
    <n v="2112.9299999999998"/>
    <n v="10036.56"/>
  </r>
  <r>
    <x v="1134"/>
    <x v="0"/>
    <x v="3"/>
    <n v="1687.57"/>
    <n v="0.22"/>
    <n v="4"/>
    <d v="2023-09-03T00:00:00"/>
    <d v="2023-09-07T00:00:00"/>
    <x v="1"/>
    <x v="2"/>
    <n v="170.96"/>
    <x v="5"/>
    <x v="0"/>
    <x v="7"/>
    <n v="1516.61"/>
    <n v="6750.28"/>
  </r>
  <r>
    <x v="1135"/>
    <x v="0"/>
    <x v="2"/>
    <n v="4334.5200000000004"/>
    <n v="0.38"/>
    <n v="9"/>
    <d v="2023-02-27T00:00:00"/>
    <d v="2023-03-04T00:00:00"/>
    <x v="0"/>
    <x v="0"/>
    <n v="582.98"/>
    <x v="4"/>
    <x v="0"/>
    <x v="8"/>
    <n v="3751.5400000000004"/>
    <n v="39010.680000000008"/>
  </r>
  <r>
    <x v="1136"/>
    <x v="0"/>
    <x v="3"/>
    <n v="3900.56"/>
    <n v="7.0000000000000007E-2"/>
    <n v="2"/>
    <d v="2024-12-09T00:00:00"/>
    <d v="2024-12-10T00:00:00"/>
    <x v="2"/>
    <x v="0"/>
    <n v="784.2"/>
    <x v="2"/>
    <x v="1"/>
    <x v="10"/>
    <n v="3116.3599999999997"/>
    <n v="7801.12"/>
  </r>
  <r>
    <x v="1137"/>
    <x v="3"/>
    <x v="2"/>
    <n v="1032.3499999999999"/>
    <n v="0.47"/>
    <n v="1"/>
    <d v="2024-05-21T00:00:00"/>
    <d v="2024-05-28T00:00:00"/>
    <x v="0"/>
    <x v="2"/>
    <n v="73.75"/>
    <x v="3"/>
    <x v="1"/>
    <x v="5"/>
    <n v="958.59999999999991"/>
    <n v="1032.3499999999999"/>
  </r>
  <r>
    <x v="1138"/>
    <x v="1"/>
    <x v="1"/>
    <n v="847.92"/>
    <n v="0.26"/>
    <n v="7"/>
    <d v="2023-08-29T00:00:00"/>
    <d v="2023-09-04T00:00:00"/>
    <x v="2"/>
    <x v="1"/>
    <n v="46.9"/>
    <x v="3"/>
    <x v="0"/>
    <x v="1"/>
    <n v="801.02"/>
    <n v="5935.44"/>
  </r>
  <r>
    <x v="1139"/>
    <x v="2"/>
    <x v="0"/>
    <n v="1803.62"/>
    <n v="0.25"/>
    <n v="5"/>
    <d v="2024-11-26T00:00:00"/>
    <d v="2024-11-30T00:00:00"/>
    <x v="1"/>
    <x v="2"/>
    <n v="92.31"/>
    <x v="4"/>
    <x v="1"/>
    <x v="11"/>
    <n v="1711.31"/>
    <n v="9018.0999999999985"/>
  </r>
  <r>
    <x v="1140"/>
    <x v="3"/>
    <x v="1"/>
    <n v="2119.66"/>
    <n v="0.21"/>
    <n v="5"/>
    <d v="2023-04-02T00:00:00"/>
    <d v="2023-04-04T00:00:00"/>
    <x v="1"/>
    <x v="0"/>
    <n v="165.42"/>
    <x v="3"/>
    <x v="0"/>
    <x v="3"/>
    <n v="1954.2399999999998"/>
    <n v="10598.3"/>
  </r>
  <r>
    <x v="1141"/>
    <x v="2"/>
    <x v="4"/>
    <n v="4666.8900000000003"/>
    <n v="0.43"/>
    <n v="2"/>
    <d v="2024-09-04T00:00:00"/>
    <d v="2024-09-10T00:00:00"/>
    <x v="1"/>
    <x v="2"/>
    <n v="393.33"/>
    <x v="2"/>
    <x v="1"/>
    <x v="7"/>
    <n v="4273.5600000000004"/>
    <n v="9333.7800000000007"/>
  </r>
  <r>
    <x v="1142"/>
    <x v="1"/>
    <x v="0"/>
    <n v="1577.94"/>
    <n v="0.47"/>
    <n v="6"/>
    <d v="2024-08-28T00:00:00"/>
    <d v="2024-09-04T00:00:00"/>
    <x v="0"/>
    <x v="0"/>
    <n v="345.57"/>
    <x v="2"/>
    <x v="1"/>
    <x v="1"/>
    <n v="1232.3700000000001"/>
    <n v="9467.64"/>
  </r>
  <r>
    <x v="1143"/>
    <x v="0"/>
    <x v="4"/>
    <n v="4351.16"/>
    <n v="0.19"/>
    <n v="5"/>
    <d v="2024-02-02T00:00:00"/>
    <d v="2024-02-06T00:00:00"/>
    <x v="2"/>
    <x v="2"/>
    <n v="657.76"/>
    <x v="0"/>
    <x v="1"/>
    <x v="8"/>
    <n v="3693.3999999999996"/>
    <n v="21755.8"/>
  </r>
  <r>
    <x v="1144"/>
    <x v="1"/>
    <x v="1"/>
    <n v="2576.02"/>
    <n v="0.27"/>
    <n v="5"/>
    <d v="2024-01-27T00:00:00"/>
    <d v="2024-01-29T00:00:00"/>
    <x v="0"/>
    <x v="1"/>
    <n v="157.58000000000001"/>
    <x v="0"/>
    <x v="1"/>
    <x v="6"/>
    <n v="2418.44"/>
    <n v="12880.1"/>
  </r>
  <r>
    <x v="1145"/>
    <x v="3"/>
    <x v="2"/>
    <n v="4439.5600000000004"/>
    <n v="0.16"/>
    <n v="6"/>
    <d v="2023-02-15T00:00:00"/>
    <d v="2023-02-22T00:00:00"/>
    <x v="0"/>
    <x v="2"/>
    <n v="431.46"/>
    <x v="3"/>
    <x v="0"/>
    <x v="8"/>
    <n v="4008.1000000000004"/>
    <n v="26637.360000000001"/>
  </r>
  <r>
    <x v="1146"/>
    <x v="0"/>
    <x v="4"/>
    <n v="3539.57"/>
    <n v="0.18"/>
    <n v="2"/>
    <d v="2023-06-04T00:00:00"/>
    <d v="2023-06-10T00:00:00"/>
    <x v="0"/>
    <x v="0"/>
    <n v="630.21"/>
    <x v="1"/>
    <x v="0"/>
    <x v="9"/>
    <n v="2909.36"/>
    <n v="7079.14"/>
  </r>
  <r>
    <x v="1147"/>
    <x v="3"/>
    <x v="3"/>
    <n v="3571.11"/>
    <n v="0.01"/>
    <n v="5"/>
    <d v="2023-03-11T00:00:00"/>
    <d v="2023-03-18T00:00:00"/>
    <x v="1"/>
    <x v="0"/>
    <n v="733.14"/>
    <x v="0"/>
    <x v="0"/>
    <x v="0"/>
    <n v="2837.9700000000003"/>
    <n v="17855.55"/>
  </r>
  <r>
    <x v="1148"/>
    <x v="0"/>
    <x v="2"/>
    <n v="2642.11"/>
    <n v="0.39"/>
    <n v="1"/>
    <d v="2024-05-25T00:00:00"/>
    <d v="2024-05-30T00:00:00"/>
    <x v="1"/>
    <x v="0"/>
    <n v="783.17"/>
    <x v="1"/>
    <x v="1"/>
    <x v="5"/>
    <n v="1858.94"/>
    <n v="2642.11"/>
  </r>
  <r>
    <x v="1149"/>
    <x v="2"/>
    <x v="2"/>
    <n v="4217.49"/>
    <n v="0.48"/>
    <n v="8"/>
    <d v="2023-10-09T00:00:00"/>
    <d v="2023-10-12T00:00:00"/>
    <x v="2"/>
    <x v="2"/>
    <n v="757.89"/>
    <x v="0"/>
    <x v="0"/>
    <x v="2"/>
    <n v="3459.6"/>
    <n v="33739.919999999998"/>
  </r>
  <r>
    <x v="1150"/>
    <x v="2"/>
    <x v="1"/>
    <n v="1346.68"/>
    <n v="0.38"/>
    <n v="1"/>
    <d v="2024-03-01T00:00:00"/>
    <d v="2024-03-04T00:00:00"/>
    <x v="1"/>
    <x v="0"/>
    <n v="107.39"/>
    <x v="4"/>
    <x v="1"/>
    <x v="0"/>
    <n v="1239.29"/>
    <n v="1346.68"/>
  </r>
  <r>
    <x v="1151"/>
    <x v="2"/>
    <x v="1"/>
    <n v="4546.0200000000004"/>
    <n v="0.26"/>
    <n v="7"/>
    <d v="2023-01-30T00:00:00"/>
    <d v="2023-02-04T00:00:00"/>
    <x v="2"/>
    <x v="2"/>
    <n v="963.28"/>
    <x v="5"/>
    <x v="0"/>
    <x v="6"/>
    <n v="3582.7400000000007"/>
    <n v="31822.140000000003"/>
  </r>
  <r>
    <x v="1152"/>
    <x v="1"/>
    <x v="0"/>
    <n v="3220.2"/>
    <n v="0.41"/>
    <n v="6"/>
    <d v="2024-12-21T00:00:00"/>
    <d v="2024-12-25T00:00:00"/>
    <x v="2"/>
    <x v="0"/>
    <n v="649.1"/>
    <x v="3"/>
    <x v="1"/>
    <x v="10"/>
    <n v="2571.1"/>
    <n v="19321.199999999997"/>
  </r>
  <r>
    <x v="1153"/>
    <x v="3"/>
    <x v="0"/>
    <n v="2249.67"/>
    <n v="0.43"/>
    <n v="8"/>
    <d v="2023-09-19T00:00:00"/>
    <d v="2023-09-26T00:00:00"/>
    <x v="1"/>
    <x v="1"/>
    <n v="305.31"/>
    <x v="0"/>
    <x v="0"/>
    <x v="7"/>
    <n v="1944.3600000000001"/>
    <n v="17997.36"/>
  </r>
  <r>
    <x v="1154"/>
    <x v="1"/>
    <x v="3"/>
    <n v="4912.7299999999996"/>
    <n v="0.27"/>
    <n v="5"/>
    <d v="2023-11-19T00:00:00"/>
    <d v="2023-11-22T00:00:00"/>
    <x v="1"/>
    <x v="0"/>
    <n v="1054.72"/>
    <x v="5"/>
    <x v="0"/>
    <x v="11"/>
    <n v="3858.0099999999993"/>
    <n v="24563.649999999998"/>
  </r>
  <r>
    <x v="1155"/>
    <x v="2"/>
    <x v="2"/>
    <n v="4323.87"/>
    <n v="0.47"/>
    <n v="6"/>
    <d v="2023-03-24T00:00:00"/>
    <d v="2023-03-30T00:00:00"/>
    <x v="1"/>
    <x v="0"/>
    <n v="1221.25"/>
    <x v="4"/>
    <x v="0"/>
    <x v="0"/>
    <n v="3102.62"/>
    <n v="25943.22"/>
  </r>
  <r>
    <x v="1156"/>
    <x v="3"/>
    <x v="3"/>
    <n v="3882.9"/>
    <n v="0.02"/>
    <n v="4"/>
    <d v="2024-04-11T00:00:00"/>
    <d v="2024-04-18T00:00:00"/>
    <x v="2"/>
    <x v="2"/>
    <n v="213.51"/>
    <x v="5"/>
    <x v="1"/>
    <x v="3"/>
    <n v="3669.3900000000003"/>
    <n v="15531.6"/>
  </r>
  <r>
    <x v="1157"/>
    <x v="2"/>
    <x v="3"/>
    <n v="1442.12"/>
    <n v="0.01"/>
    <n v="1"/>
    <d v="2023-08-04T00:00:00"/>
    <d v="2023-08-11T00:00:00"/>
    <x v="0"/>
    <x v="1"/>
    <n v="146.6"/>
    <x v="3"/>
    <x v="0"/>
    <x v="1"/>
    <n v="1295.52"/>
    <n v="1442.12"/>
  </r>
  <r>
    <x v="1158"/>
    <x v="1"/>
    <x v="1"/>
    <n v="4871.33"/>
    <n v="0.04"/>
    <n v="7"/>
    <d v="2023-02-04T00:00:00"/>
    <d v="2023-02-06T00:00:00"/>
    <x v="2"/>
    <x v="0"/>
    <n v="387.78"/>
    <x v="1"/>
    <x v="0"/>
    <x v="8"/>
    <n v="4483.55"/>
    <n v="34099.31"/>
  </r>
  <r>
    <x v="1159"/>
    <x v="1"/>
    <x v="3"/>
    <n v="3740.64"/>
    <n v="0.03"/>
    <n v="2"/>
    <d v="2023-01-05T00:00:00"/>
    <d v="2023-01-10T00:00:00"/>
    <x v="2"/>
    <x v="0"/>
    <n v="846.62"/>
    <x v="1"/>
    <x v="0"/>
    <x v="6"/>
    <n v="2894.02"/>
    <n v="7481.28"/>
  </r>
  <r>
    <x v="1160"/>
    <x v="1"/>
    <x v="3"/>
    <n v="3065.56"/>
    <n v="0.21"/>
    <n v="1"/>
    <d v="2023-01-06T00:00:00"/>
    <d v="2023-01-07T00:00:00"/>
    <x v="0"/>
    <x v="0"/>
    <n v="659.97"/>
    <x v="0"/>
    <x v="0"/>
    <x v="6"/>
    <n v="2405.59"/>
    <n v="3065.56"/>
  </r>
  <r>
    <x v="1161"/>
    <x v="2"/>
    <x v="4"/>
    <n v="4616.82"/>
    <n v="0.47"/>
    <n v="1"/>
    <d v="2023-09-04T00:00:00"/>
    <d v="2023-09-07T00:00:00"/>
    <x v="2"/>
    <x v="2"/>
    <n v="338.97"/>
    <x v="0"/>
    <x v="0"/>
    <x v="7"/>
    <n v="4277.8499999999995"/>
    <n v="4616.82"/>
  </r>
  <r>
    <x v="1162"/>
    <x v="3"/>
    <x v="0"/>
    <n v="894.69"/>
    <n v="0.34"/>
    <n v="1"/>
    <d v="2023-04-03T00:00:00"/>
    <d v="2023-04-07T00:00:00"/>
    <x v="2"/>
    <x v="0"/>
    <n v="75.040000000000006"/>
    <x v="1"/>
    <x v="0"/>
    <x v="3"/>
    <n v="819.65000000000009"/>
    <n v="894.69"/>
  </r>
  <r>
    <x v="1163"/>
    <x v="3"/>
    <x v="0"/>
    <n v="781.18"/>
    <n v="0.33"/>
    <n v="2"/>
    <d v="2023-11-11T00:00:00"/>
    <d v="2023-11-16T00:00:00"/>
    <x v="1"/>
    <x v="1"/>
    <n v="205.48"/>
    <x v="1"/>
    <x v="0"/>
    <x v="11"/>
    <n v="575.69999999999993"/>
    <n v="1562.36"/>
  </r>
  <r>
    <x v="1164"/>
    <x v="2"/>
    <x v="2"/>
    <n v="2862.2"/>
    <n v="0.19"/>
    <n v="1"/>
    <d v="2024-03-10T00:00:00"/>
    <d v="2024-03-16T00:00:00"/>
    <x v="1"/>
    <x v="1"/>
    <n v="567.08000000000004"/>
    <x v="4"/>
    <x v="1"/>
    <x v="0"/>
    <n v="2295.12"/>
    <n v="2862.2"/>
  </r>
  <r>
    <x v="1165"/>
    <x v="3"/>
    <x v="0"/>
    <n v="377.9"/>
    <n v="0.27"/>
    <n v="4"/>
    <d v="2023-07-09T00:00:00"/>
    <d v="2023-07-16T00:00:00"/>
    <x v="0"/>
    <x v="1"/>
    <n v="67.11"/>
    <x v="1"/>
    <x v="0"/>
    <x v="4"/>
    <n v="310.78999999999996"/>
    <n v="1511.6"/>
  </r>
  <r>
    <x v="1166"/>
    <x v="2"/>
    <x v="2"/>
    <n v="3353.54"/>
    <n v="0.15"/>
    <n v="7"/>
    <d v="2024-06-27T00:00:00"/>
    <d v="2024-06-30T00:00:00"/>
    <x v="1"/>
    <x v="0"/>
    <n v="608.89"/>
    <x v="5"/>
    <x v="1"/>
    <x v="9"/>
    <n v="2744.65"/>
    <n v="23474.78"/>
  </r>
  <r>
    <x v="1167"/>
    <x v="3"/>
    <x v="4"/>
    <n v="1279.6300000000001"/>
    <n v="0.26"/>
    <n v="3"/>
    <d v="2024-03-08T00:00:00"/>
    <d v="2024-03-11T00:00:00"/>
    <x v="1"/>
    <x v="0"/>
    <n v="116.87"/>
    <x v="2"/>
    <x v="1"/>
    <x v="0"/>
    <n v="1162.7600000000002"/>
    <n v="3838.8900000000003"/>
  </r>
  <r>
    <x v="1168"/>
    <x v="0"/>
    <x v="0"/>
    <n v="683.23"/>
    <n v="0.37"/>
    <n v="9"/>
    <d v="2023-08-14T00:00:00"/>
    <d v="2023-08-19T00:00:00"/>
    <x v="1"/>
    <x v="1"/>
    <n v="102.12"/>
    <x v="0"/>
    <x v="0"/>
    <x v="1"/>
    <n v="581.11"/>
    <n v="6149.07"/>
  </r>
  <r>
    <x v="1169"/>
    <x v="0"/>
    <x v="4"/>
    <n v="2106.5300000000002"/>
    <n v="0.28000000000000003"/>
    <n v="2"/>
    <d v="2023-08-24T00:00:00"/>
    <d v="2023-08-25T00:00:00"/>
    <x v="0"/>
    <x v="1"/>
    <n v="412.01"/>
    <x v="2"/>
    <x v="0"/>
    <x v="1"/>
    <n v="1694.5200000000002"/>
    <n v="4213.0600000000004"/>
  </r>
  <r>
    <x v="1170"/>
    <x v="1"/>
    <x v="0"/>
    <n v="2383.15"/>
    <n v="0.21"/>
    <n v="2"/>
    <d v="2024-06-23T00:00:00"/>
    <d v="2024-06-28T00:00:00"/>
    <x v="0"/>
    <x v="1"/>
    <n v="411.63"/>
    <x v="2"/>
    <x v="1"/>
    <x v="9"/>
    <n v="1971.52"/>
    <n v="4766.3"/>
  </r>
  <r>
    <x v="1171"/>
    <x v="0"/>
    <x v="0"/>
    <n v="935.38"/>
    <n v="0.42"/>
    <n v="7"/>
    <d v="2023-07-18T00:00:00"/>
    <d v="2023-07-19T00:00:00"/>
    <x v="1"/>
    <x v="1"/>
    <n v="146.97"/>
    <x v="0"/>
    <x v="0"/>
    <x v="4"/>
    <n v="788.41"/>
    <n v="6547.66"/>
  </r>
  <r>
    <x v="1172"/>
    <x v="0"/>
    <x v="4"/>
    <n v="303.52"/>
    <n v="0.14000000000000001"/>
    <n v="9"/>
    <d v="2024-02-25T00:00:00"/>
    <d v="2024-03-01T00:00:00"/>
    <x v="2"/>
    <x v="0"/>
    <n v="36.82"/>
    <x v="2"/>
    <x v="1"/>
    <x v="8"/>
    <n v="266.7"/>
    <n v="2731.68"/>
  </r>
  <r>
    <x v="1173"/>
    <x v="0"/>
    <x v="3"/>
    <n v="2128.87"/>
    <n v="0.24"/>
    <n v="6"/>
    <d v="2024-06-24T00:00:00"/>
    <d v="2024-06-26T00:00:00"/>
    <x v="0"/>
    <x v="2"/>
    <n v="302.73"/>
    <x v="5"/>
    <x v="1"/>
    <x v="9"/>
    <n v="1826.1399999999999"/>
    <n v="12773.22"/>
  </r>
  <r>
    <x v="1174"/>
    <x v="2"/>
    <x v="3"/>
    <n v="3821.68"/>
    <n v="0.49"/>
    <n v="1"/>
    <d v="2023-05-27T00:00:00"/>
    <d v="2023-05-29T00:00:00"/>
    <x v="0"/>
    <x v="0"/>
    <n v="837.78"/>
    <x v="0"/>
    <x v="0"/>
    <x v="5"/>
    <n v="2983.8999999999996"/>
    <n v="3821.68"/>
  </r>
  <r>
    <x v="1175"/>
    <x v="0"/>
    <x v="3"/>
    <n v="4383.58"/>
    <n v="0.48"/>
    <n v="6"/>
    <d v="2023-04-22T00:00:00"/>
    <d v="2023-04-27T00:00:00"/>
    <x v="2"/>
    <x v="1"/>
    <n v="1285.1099999999999"/>
    <x v="2"/>
    <x v="0"/>
    <x v="3"/>
    <n v="3098.4700000000003"/>
    <n v="26301.48"/>
  </r>
  <r>
    <x v="1176"/>
    <x v="0"/>
    <x v="3"/>
    <n v="577.99"/>
    <n v="0"/>
    <n v="4"/>
    <d v="2023-04-18T00:00:00"/>
    <d v="2023-04-24T00:00:00"/>
    <x v="2"/>
    <x v="0"/>
    <n v="158.38"/>
    <x v="3"/>
    <x v="0"/>
    <x v="3"/>
    <n v="419.61"/>
    <n v="2311.96"/>
  </r>
  <r>
    <x v="1177"/>
    <x v="1"/>
    <x v="0"/>
    <n v="2670.91"/>
    <n v="0.27"/>
    <n v="5"/>
    <d v="2024-06-14T00:00:00"/>
    <d v="2024-06-15T00:00:00"/>
    <x v="1"/>
    <x v="2"/>
    <n v="666.87"/>
    <x v="3"/>
    <x v="1"/>
    <x v="9"/>
    <n v="2004.04"/>
    <n v="13354.55"/>
  </r>
  <r>
    <x v="1178"/>
    <x v="0"/>
    <x v="1"/>
    <n v="1390.67"/>
    <n v="0.17"/>
    <n v="4"/>
    <d v="2024-03-10T00:00:00"/>
    <d v="2024-03-17T00:00:00"/>
    <x v="2"/>
    <x v="1"/>
    <n v="317.60000000000002"/>
    <x v="3"/>
    <x v="1"/>
    <x v="0"/>
    <n v="1073.0700000000002"/>
    <n v="5562.68"/>
  </r>
  <r>
    <x v="1179"/>
    <x v="0"/>
    <x v="4"/>
    <n v="1935.71"/>
    <n v="0.15"/>
    <n v="3"/>
    <d v="2024-04-12T00:00:00"/>
    <d v="2024-04-18T00:00:00"/>
    <x v="2"/>
    <x v="2"/>
    <n v="311.42"/>
    <x v="5"/>
    <x v="1"/>
    <x v="3"/>
    <n v="1624.29"/>
    <n v="5807.13"/>
  </r>
  <r>
    <x v="1180"/>
    <x v="3"/>
    <x v="1"/>
    <n v="4673.8599999999997"/>
    <n v="0.3"/>
    <n v="2"/>
    <d v="2024-01-08T00:00:00"/>
    <d v="2024-01-11T00:00:00"/>
    <x v="2"/>
    <x v="0"/>
    <n v="694.16"/>
    <x v="1"/>
    <x v="1"/>
    <x v="6"/>
    <n v="3979.7"/>
    <n v="9347.7199999999993"/>
  </r>
  <r>
    <x v="1181"/>
    <x v="1"/>
    <x v="1"/>
    <n v="1825.17"/>
    <n v="0.22"/>
    <n v="2"/>
    <d v="2023-09-28T00:00:00"/>
    <d v="2023-10-03T00:00:00"/>
    <x v="1"/>
    <x v="0"/>
    <n v="391.72"/>
    <x v="5"/>
    <x v="0"/>
    <x v="7"/>
    <n v="1433.45"/>
    <n v="3650.34"/>
  </r>
  <r>
    <x v="1182"/>
    <x v="1"/>
    <x v="2"/>
    <n v="1890.2"/>
    <n v="0.37"/>
    <n v="4"/>
    <d v="2023-07-08T00:00:00"/>
    <d v="2023-07-14T00:00:00"/>
    <x v="1"/>
    <x v="2"/>
    <n v="181.75"/>
    <x v="2"/>
    <x v="0"/>
    <x v="4"/>
    <n v="1708.45"/>
    <n v="7560.8"/>
  </r>
  <r>
    <x v="1183"/>
    <x v="1"/>
    <x v="3"/>
    <n v="1126.04"/>
    <n v="0.01"/>
    <n v="3"/>
    <d v="2024-07-18T00:00:00"/>
    <d v="2024-07-24T00:00:00"/>
    <x v="1"/>
    <x v="1"/>
    <n v="318.36"/>
    <x v="2"/>
    <x v="1"/>
    <x v="4"/>
    <n v="807.68"/>
    <n v="3378.12"/>
  </r>
  <r>
    <x v="1184"/>
    <x v="1"/>
    <x v="0"/>
    <n v="4804.09"/>
    <n v="0.46"/>
    <n v="6"/>
    <d v="2024-12-12T00:00:00"/>
    <d v="2024-12-15T00:00:00"/>
    <x v="1"/>
    <x v="1"/>
    <n v="381.83"/>
    <x v="4"/>
    <x v="1"/>
    <x v="10"/>
    <n v="4422.26"/>
    <n v="28824.54"/>
  </r>
  <r>
    <x v="1185"/>
    <x v="1"/>
    <x v="3"/>
    <n v="2336.79"/>
    <n v="0.28000000000000003"/>
    <n v="3"/>
    <d v="2024-05-26T00:00:00"/>
    <d v="2024-05-31T00:00:00"/>
    <x v="0"/>
    <x v="1"/>
    <n v="183.99"/>
    <x v="1"/>
    <x v="1"/>
    <x v="5"/>
    <n v="2152.8000000000002"/>
    <n v="7010.37"/>
  </r>
  <r>
    <x v="1186"/>
    <x v="1"/>
    <x v="3"/>
    <n v="2894.92"/>
    <n v="0.34"/>
    <n v="3"/>
    <d v="2023-04-25T00:00:00"/>
    <d v="2023-05-01T00:00:00"/>
    <x v="1"/>
    <x v="2"/>
    <n v="277.08999999999997"/>
    <x v="2"/>
    <x v="0"/>
    <x v="3"/>
    <n v="2617.83"/>
    <n v="8684.76"/>
  </r>
  <r>
    <x v="1187"/>
    <x v="2"/>
    <x v="1"/>
    <n v="2320.52"/>
    <n v="0.3"/>
    <n v="4"/>
    <d v="2024-11-29T00:00:00"/>
    <d v="2024-12-03T00:00:00"/>
    <x v="1"/>
    <x v="0"/>
    <n v="156.74"/>
    <x v="0"/>
    <x v="1"/>
    <x v="11"/>
    <n v="2163.7799999999997"/>
    <n v="9282.08"/>
  </r>
  <r>
    <x v="1188"/>
    <x v="0"/>
    <x v="2"/>
    <n v="1339.3"/>
    <n v="0.49"/>
    <n v="5"/>
    <d v="2023-01-07T00:00:00"/>
    <d v="2023-01-08T00:00:00"/>
    <x v="2"/>
    <x v="1"/>
    <n v="84.75"/>
    <x v="0"/>
    <x v="0"/>
    <x v="6"/>
    <n v="1254.55"/>
    <n v="6696.5"/>
  </r>
  <r>
    <x v="1189"/>
    <x v="1"/>
    <x v="3"/>
    <n v="4071.02"/>
    <n v="0.49"/>
    <n v="9"/>
    <d v="2024-04-11T00:00:00"/>
    <d v="2024-04-15T00:00:00"/>
    <x v="1"/>
    <x v="0"/>
    <n v="358.68"/>
    <x v="5"/>
    <x v="1"/>
    <x v="3"/>
    <n v="3712.34"/>
    <n v="36639.18"/>
  </r>
  <r>
    <x v="1190"/>
    <x v="0"/>
    <x v="4"/>
    <n v="239.51"/>
    <n v="0.3"/>
    <n v="5"/>
    <d v="2023-12-14T00:00:00"/>
    <d v="2023-12-20T00:00:00"/>
    <x v="1"/>
    <x v="0"/>
    <n v="31.59"/>
    <x v="5"/>
    <x v="0"/>
    <x v="10"/>
    <n v="207.92"/>
    <n v="1197.55"/>
  </r>
  <r>
    <x v="1191"/>
    <x v="0"/>
    <x v="4"/>
    <n v="3482.19"/>
    <n v="0.34"/>
    <n v="1"/>
    <d v="2023-03-17T00:00:00"/>
    <d v="2023-03-23T00:00:00"/>
    <x v="2"/>
    <x v="2"/>
    <n v="669.06"/>
    <x v="5"/>
    <x v="0"/>
    <x v="0"/>
    <n v="2813.13"/>
    <n v="3482.19"/>
  </r>
  <r>
    <x v="1192"/>
    <x v="2"/>
    <x v="3"/>
    <n v="3011.94"/>
    <n v="0.31"/>
    <n v="9"/>
    <d v="2024-09-02T00:00:00"/>
    <d v="2024-09-06T00:00:00"/>
    <x v="1"/>
    <x v="0"/>
    <n v="557.29"/>
    <x v="5"/>
    <x v="1"/>
    <x v="7"/>
    <n v="2454.65"/>
    <n v="27107.46"/>
  </r>
  <r>
    <x v="1193"/>
    <x v="1"/>
    <x v="1"/>
    <n v="806.98"/>
    <n v="0.16"/>
    <n v="2"/>
    <d v="2024-08-02T00:00:00"/>
    <d v="2024-08-08T00:00:00"/>
    <x v="2"/>
    <x v="0"/>
    <n v="55.3"/>
    <x v="1"/>
    <x v="1"/>
    <x v="1"/>
    <n v="751.68000000000006"/>
    <n v="1613.96"/>
  </r>
  <r>
    <x v="1194"/>
    <x v="3"/>
    <x v="1"/>
    <n v="912.93"/>
    <n v="0.1"/>
    <n v="4"/>
    <d v="2023-02-03T00:00:00"/>
    <d v="2023-02-09T00:00:00"/>
    <x v="0"/>
    <x v="0"/>
    <n v="205.14"/>
    <x v="3"/>
    <x v="0"/>
    <x v="8"/>
    <n v="707.79"/>
    <n v="3651.72"/>
  </r>
  <r>
    <x v="1195"/>
    <x v="2"/>
    <x v="0"/>
    <n v="3330.21"/>
    <n v="0.2"/>
    <n v="6"/>
    <d v="2024-06-02T00:00:00"/>
    <d v="2024-06-03T00:00:00"/>
    <x v="2"/>
    <x v="1"/>
    <n v="410.36"/>
    <x v="3"/>
    <x v="1"/>
    <x v="9"/>
    <n v="2919.85"/>
    <n v="19981.260000000002"/>
  </r>
  <r>
    <x v="1196"/>
    <x v="3"/>
    <x v="2"/>
    <n v="1629.48"/>
    <n v="0.34"/>
    <n v="9"/>
    <d v="2024-03-13T00:00:00"/>
    <d v="2024-03-18T00:00:00"/>
    <x v="2"/>
    <x v="0"/>
    <n v="249.71"/>
    <x v="2"/>
    <x v="1"/>
    <x v="0"/>
    <n v="1379.77"/>
    <n v="14665.32"/>
  </r>
  <r>
    <x v="1197"/>
    <x v="0"/>
    <x v="1"/>
    <n v="1402.12"/>
    <n v="0.03"/>
    <n v="2"/>
    <d v="2024-12-31T00:00:00"/>
    <d v="2025-01-01T00:00:00"/>
    <x v="0"/>
    <x v="1"/>
    <n v="198.89"/>
    <x v="3"/>
    <x v="1"/>
    <x v="10"/>
    <n v="1203.23"/>
    <n v="2804.24"/>
  </r>
  <r>
    <x v="1198"/>
    <x v="0"/>
    <x v="0"/>
    <n v="389.86"/>
    <n v="0.26"/>
    <n v="9"/>
    <d v="2024-03-26T00:00:00"/>
    <d v="2024-04-02T00:00:00"/>
    <x v="2"/>
    <x v="1"/>
    <n v="67.77"/>
    <x v="1"/>
    <x v="1"/>
    <x v="0"/>
    <n v="322.09000000000003"/>
    <n v="3508.7400000000002"/>
  </r>
  <r>
    <x v="1199"/>
    <x v="2"/>
    <x v="4"/>
    <n v="3855.77"/>
    <n v="0.2"/>
    <n v="9"/>
    <d v="2023-12-19T00:00:00"/>
    <d v="2023-12-20T00:00:00"/>
    <x v="2"/>
    <x v="2"/>
    <n v="224.41"/>
    <x v="4"/>
    <x v="0"/>
    <x v="10"/>
    <n v="3631.36"/>
    <n v="34701.93"/>
  </r>
  <r>
    <x v="1200"/>
    <x v="2"/>
    <x v="4"/>
    <n v="4425.09"/>
    <n v="0.26"/>
    <n v="1"/>
    <d v="2023-05-20T00:00:00"/>
    <d v="2023-05-22T00:00:00"/>
    <x v="0"/>
    <x v="1"/>
    <n v="435.17"/>
    <x v="3"/>
    <x v="0"/>
    <x v="5"/>
    <n v="3989.92"/>
    <n v="4425.09"/>
  </r>
  <r>
    <x v="1201"/>
    <x v="3"/>
    <x v="4"/>
    <n v="4117.24"/>
    <n v="0.43"/>
    <n v="6"/>
    <d v="2023-11-10T00:00:00"/>
    <d v="2023-11-12T00:00:00"/>
    <x v="2"/>
    <x v="1"/>
    <n v="364.12"/>
    <x v="5"/>
    <x v="0"/>
    <x v="11"/>
    <n v="3753.12"/>
    <n v="24703.439999999999"/>
  </r>
  <r>
    <x v="1202"/>
    <x v="1"/>
    <x v="3"/>
    <n v="2383.5700000000002"/>
    <n v="0.02"/>
    <n v="6"/>
    <d v="2024-04-11T00:00:00"/>
    <d v="2024-04-18T00:00:00"/>
    <x v="0"/>
    <x v="2"/>
    <n v="597.63"/>
    <x v="2"/>
    <x v="1"/>
    <x v="3"/>
    <n v="1785.94"/>
    <n v="14301.420000000002"/>
  </r>
  <r>
    <x v="1203"/>
    <x v="3"/>
    <x v="2"/>
    <n v="2716.39"/>
    <n v="0.38"/>
    <n v="9"/>
    <d v="2024-09-25T00:00:00"/>
    <d v="2024-10-01T00:00:00"/>
    <x v="0"/>
    <x v="0"/>
    <n v="513.02"/>
    <x v="0"/>
    <x v="1"/>
    <x v="7"/>
    <n v="2203.37"/>
    <n v="24447.51"/>
  </r>
  <r>
    <x v="1204"/>
    <x v="2"/>
    <x v="0"/>
    <n v="1287.1500000000001"/>
    <n v="0.33"/>
    <n v="6"/>
    <d v="2023-07-28T00:00:00"/>
    <d v="2023-07-31T00:00:00"/>
    <x v="0"/>
    <x v="0"/>
    <n v="309.12"/>
    <x v="4"/>
    <x v="0"/>
    <x v="4"/>
    <n v="978.03000000000009"/>
    <n v="7722.9000000000005"/>
  </r>
  <r>
    <x v="1205"/>
    <x v="3"/>
    <x v="2"/>
    <n v="946.99"/>
    <n v="0.1"/>
    <n v="2"/>
    <d v="2023-03-23T00:00:00"/>
    <d v="2023-03-24T00:00:00"/>
    <x v="1"/>
    <x v="1"/>
    <n v="214.57"/>
    <x v="1"/>
    <x v="0"/>
    <x v="0"/>
    <n v="732.42000000000007"/>
    <n v="1893.98"/>
  </r>
  <r>
    <x v="1206"/>
    <x v="2"/>
    <x v="3"/>
    <n v="4132.71"/>
    <n v="0.37"/>
    <n v="8"/>
    <d v="2024-02-01T00:00:00"/>
    <d v="2024-02-05T00:00:00"/>
    <x v="0"/>
    <x v="2"/>
    <n v="483.11"/>
    <x v="4"/>
    <x v="1"/>
    <x v="8"/>
    <n v="3649.6"/>
    <n v="33061.68"/>
  </r>
  <r>
    <x v="1207"/>
    <x v="3"/>
    <x v="0"/>
    <n v="4011.89"/>
    <n v="0.25"/>
    <n v="1"/>
    <d v="2023-04-06T00:00:00"/>
    <d v="2023-04-10T00:00:00"/>
    <x v="2"/>
    <x v="2"/>
    <n v="712.6"/>
    <x v="1"/>
    <x v="0"/>
    <x v="3"/>
    <n v="3299.29"/>
    <n v="4011.89"/>
  </r>
  <r>
    <x v="1208"/>
    <x v="2"/>
    <x v="0"/>
    <n v="3909.06"/>
    <n v="0.24"/>
    <n v="5"/>
    <d v="2023-11-15T00:00:00"/>
    <d v="2023-11-22T00:00:00"/>
    <x v="1"/>
    <x v="2"/>
    <n v="337.19"/>
    <x v="0"/>
    <x v="0"/>
    <x v="11"/>
    <n v="3571.87"/>
    <n v="19545.3"/>
  </r>
  <r>
    <x v="1209"/>
    <x v="2"/>
    <x v="1"/>
    <n v="2370.46"/>
    <n v="0.24"/>
    <n v="3"/>
    <d v="2024-01-24T00:00:00"/>
    <d v="2024-01-26T00:00:00"/>
    <x v="2"/>
    <x v="0"/>
    <n v="581.35"/>
    <x v="0"/>
    <x v="1"/>
    <x v="6"/>
    <n v="1789.1100000000001"/>
    <n v="7111.38"/>
  </r>
  <r>
    <x v="1210"/>
    <x v="2"/>
    <x v="2"/>
    <n v="4336.09"/>
    <n v="0.47"/>
    <n v="6"/>
    <d v="2024-10-26T00:00:00"/>
    <d v="2024-11-02T00:00:00"/>
    <x v="0"/>
    <x v="2"/>
    <n v="438.84"/>
    <x v="5"/>
    <x v="1"/>
    <x v="2"/>
    <n v="3897.25"/>
    <n v="26016.54"/>
  </r>
  <r>
    <x v="1211"/>
    <x v="1"/>
    <x v="2"/>
    <n v="4638.54"/>
    <n v="0.47"/>
    <n v="5"/>
    <d v="2023-03-27T00:00:00"/>
    <d v="2023-04-02T00:00:00"/>
    <x v="1"/>
    <x v="2"/>
    <n v="1373.94"/>
    <x v="3"/>
    <x v="0"/>
    <x v="0"/>
    <n v="3264.6"/>
    <n v="23192.7"/>
  </r>
  <r>
    <x v="1212"/>
    <x v="3"/>
    <x v="1"/>
    <n v="1708.89"/>
    <n v="0.46"/>
    <n v="4"/>
    <d v="2024-01-06T00:00:00"/>
    <d v="2024-01-07T00:00:00"/>
    <x v="2"/>
    <x v="1"/>
    <n v="501.11"/>
    <x v="3"/>
    <x v="1"/>
    <x v="6"/>
    <n v="1207.7800000000002"/>
    <n v="6835.56"/>
  </r>
  <r>
    <x v="1213"/>
    <x v="3"/>
    <x v="4"/>
    <n v="1201"/>
    <n v="0.44"/>
    <n v="3"/>
    <d v="2023-03-13T00:00:00"/>
    <d v="2023-03-20T00:00:00"/>
    <x v="1"/>
    <x v="2"/>
    <n v="109.81"/>
    <x v="4"/>
    <x v="0"/>
    <x v="0"/>
    <n v="1091.19"/>
    <n v="3603"/>
  </r>
  <r>
    <x v="1214"/>
    <x v="3"/>
    <x v="3"/>
    <n v="2374.89"/>
    <n v="0.02"/>
    <n v="1"/>
    <d v="2023-02-21T00:00:00"/>
    <d v="2023-02-26T00:00:00"/>
    <x v="1"/>
    <x v="2"/>
    <n v="123.04"/>
    <x v="3"/>
    <x v="0"/>
    <x v="8"/>
    <n v="2251.85"/>
    <n v="2374.89"/>
  </r>
  <r>
    <x v="1215"/>
    <x v="2"/>
    <x v="2"/>
    <n v="978.7"/>
    <n v="0.2"/>
    <n v="8"/>
    <d v="2024-04-08T00:00:00"/>
    <d v="2024-04-14T00:00:00"/>
    <x v="0"/>
    <x v="1"/>
    <n v="77.569999999999993"/>
    <x v="3"/>
    <x v="1"/>
    <x v="3"/>
    <n v="901.13000000000011"/>
    <n v="7829.6"/>
  </r>
  <r>
    <x v="1216"/>
    <x v="3"/>
    <x v="1"/>
    <n v="4431.6099999999997"/>
    <n v="0.45"/>
    <n v="5"/>
    <d v="2023-04-06T00:00:00"/>
    <d v="2023-04-08T00:00:00"/>
    <x v="1"/>
    <x v="0"/>
    <n v="674.37"/>
    <x v="0"/>
    <x v="0"/>
    <x v="3"/>
    <n v="3757.24"/>
    <n v="22158.05"/>
  </r>
  <r>
    <x v="1217"/>
    <x v="3"/>
    <x v="0"/>
    <n v="1756.15"/>
    <n v="0.38"/>
    <n v="8"/>
    <d v="2023-09-18T00:00:00"/>
    <d v="2023-09-20T00:00:00"/>
    <x v="2"/>
    <x v="2"/>
    <n v="430.14"/>
    <x v="0"/>
    <x v="0"/>
    <x v="7"/>
    <n v="1326.0100000000002"/>
    <n v="14049.2"/>
  </r>
  <r>
    <x v="1218"/>
    <x v="2"/>
    <x v="1"/>
    <n v="2923.24"/>
    <n v="0.23"/>
    <n v="9"/>
    <d v="2023-12-02T00:00:00"/>
    <d v="2023-12-08T00:00:00"/>
    <x v="1"/>
    <x v="2"/>
    <n v="764.41"/>
    <x v="0"/>
    <x v="0"/>
    <x v="10"/>
    <n v="2158.83"/>
    <n v="26309.159999999996"/>
  </r>
  <r>
    <x v="1219"/>
    <x v="0"/>
    <x v="4"/>
    <n v="3014.13"/>
    <n v="0.39"/>
    <n v="8"/>
    <d v="2023-01-14T00:00:00"/>
    <d v="2023-01-18T00:00:00"/>
    <x v="1"/>
    <x v="0"/>
    <n v="514.28"/>
    <x v="0"/>
    <x v="0"/>
    <x v="6"/>
    <n v="2499.8500000000004"/>
    <n v="24113.040000000001"/>
  </r>
  <r>
    <x v="1220"/>
    <x v="2"/>
    <x v="3"/>
    <n v="2623.44"/>
    <n v="0.1"/>
    <n v="6"/>
    <d v="2024-12-17T00:00:00"/>
    <d v="2024-12-23T00:00:00"/>
    <x v="0"/>
    <x v="1"/>
    <n v="703.18"/>
    <x v="3"/>
    <x v="1"/>
    <x v="10"/>
    <n v="1920.2600000000002"/>
    <n v="15740.64"/>
  </r>
  <r>
    <x v="1221"/>
    <x v="3"/>
    <x v="4"/>
    <n v="866.98"/>
    <n v="0.3"/>
    <n v="8"/>
    <d v="2024-04-15T00:00:00"/>
    <d v="2024-04-21T00:00:00"/>
    <x v="0"/>
    <x v="2"/>
    <n v="235.02"/>
    <x v="1"/>
    <x v="1"/>
    <x v="3"/>
    <n v="631.96"/>
    <n v="6935.84"/>
  </r>
  <r>
    <x v="1222"/>
    <x v="2"/>
    <x v="0"/>
    <n v="4955.8999999999996"/>
    <n v="0.27"/>
    <n v="5"/>
    <d v="2024-07-17T00:00:00"/>
    <d v="2024-07-22T00:00:00"/>
    <x v="0"/>
    <x v="1"/>
    <n v="995.54"/>
    <x v="1"/>
    <x v="1"/>
    <x v="4"/>
    <n v="3960.3599999999997"/>
    <n v="24779.5"/>
  </r>
  <r>
    <x v="1223"/>
    <x v="0"/>
    <x v="0"/>
    <n v="945.76"/>
    <n v="0.28999999999999998"/>
    <n v="9"/>
    <d v="2023-10-08T00:00:00"/>
    <d v="2023-10-13T00:00:00"/>
    <x v="0"/>
    <x v="2"/>
    <n v="128.34"/>
    <x v="0"/>
    <x v="0"/>
    <x v="2"/>
    <n v="817.42"/>
    <n v="8511.84"/>
  </r>
  <r>
    <x v="1224"/>
    <x v="2"/>
    <x v="0"/>
    <n v="3782.39"/>
    <n v="0.36"/>
    <n v="6"/>
    <d v="2023-08-07T00:00:00"/>
    <d v="2023-08-11T00:00:00"/>
    <x v="0"/>
    <x v="2"/>
    <n v="893.45"/>
    <x v="0"/>
    <x v="0"/>
    <x v="1"/>
    <n v="2888.9399999999996"/>
    <n v="22694.34"/>
  </r>
  <r>
    <x v="1225"/>
    <x v="3"/>
    <x v="0"/>
    <n v="3977.68"/>
    <n v="0.47"/>
    <n v="2"/>
    <d v="2023-03-13T00:00:00"/>
    <d v="2023-03-17T00:00:00"/>
    <x v="1"/>
    <x v="1"/>
    <n v="865.51"/>
    <x v="1"/>
    <x v="0"/>
    <x v="0"/>
    <n v="3112.17"/>
    <n v="7955.36"/>
  </r>
  <r>
    <x v="1226"/>
    <x v="0"/>
    <x v="1"/>
    <n v="811.3"/>
    <n v="0.13"/>
    <n v="7"/>
    <d v="2023-02-25T00:00:00"/>
    <d v="2023-03-01T00:00:00"/>
    <x v="0"/>
    <x v="2"/>
    <n v="135.46"/>
    <x v="2"/>
    <x v="0"/>
    <x v="8"/>
    <n v="675.83999999999992"/>
    <n v="5679.0999999999995"/>
  </r>
  <r>
    <x v="1227"/>
    <x v="1"/>
    <x v="0"/>
    <n v="4672.5"/>
    <n v="0.38"/>
    <n v="1"/>
    <d v="2023-07-29T00:00:00"/>
    <d v="2023-08-03T00:00:00"/>
    <x v="1"/>
    <x v="2"/>
    <n v="1133.1300000000001"/>
    <x v="1"/>
    <x v="0"/>
    <x v="4"/>
    <n v="3539.37"/>
    <n v="4672.5"/>
  </r>
  <r>
    <x v="1228"/>
    <x v="3"/>
    <x v="0"/>
    <n v="2490.02"/>
    <n v="0.32"/>
    <n v="1"/>
    <d v="2023-10-20T00:00:00"/>
    <d v="2023-10-25T00:00:00"/>
    <x v="0"/>
    <x v="0"/>
    <n v="633.96"/>
    <x v="1"/>
    <x v="0"/>
    <x v="2"/>
    <n v="1856.06"/>
    <n v="2490.02"/>
  </r>
  <r>
    <x v="1229"/>
    <x v="0"/>
    <x v="1"/>
    <n v="3181.53"/>
    <n v="0.35"/>
    <n v="8"/>
    <d v="2024-12-10T00:00:00"/>
    <d v="2024-12-17T00:00:00"/>
    <x v="0"/>
    <x v="0"/>
    <n v="675.95"/>
    <x v="5"/>
    <x v="1"/>
    <x v="10"/>
    <n v="2505.58"/>
    <n v="25452.240000000002"/>
  </r>
  <r>
    <x v="1230"/>
    <x v="0"/>
    <x v="0"/>
    <n v="3246.71"/>
    <n v="0.21"/>
    <n v="5"/>
    <d v="2024-01-25T00:00:00"/>
    <d v="2024-01-27T00:00:00"/>
    <x v="2"/>
    <x v="2"/>
    <n v="175.01"/>
    <x v="1"/>
    <x v="1"/>
    <x v="6"/>
    <n v="3071.7"/>
    <n v="16233.55"/>
  </r>
  <r>
    <x v="1231"/>
    <x v="1"/>
    <x v="4"/>
    <n v="2574.2800000000002"/>
    <n v="0.47"/>
    <n v="9"/>
    <d v="2024-02-13T00:00:00"/>
    <d v="2024-02-20T00:00:00"/>
    <x v="0"/>
    <x v="1"/>
    <n v="428.43"/>
    <x v="1"/>
    <x v="1"/>
    <x v="8"/>
    <n v="2145.8500000000004"/>
    <n v="23168.52"/>
  </r>
  <r>
    <x v="1232"/>
    <x v="2"/>
    <x v="4"/>
    <n v="795.91"/>
    <n v="0.24"/>
    <n v="6"/>
    <d v="2024-02-08T00:00:00"/>
    <d v="2024-02-11T00:00:00"/>
    <x v="0"/>
    <x v="2"/>
    <n v="126.68"/>
    <x v="2"/>
    <x v="1"/>
    <x v="8"/>
    <n v="669.23"/>
    <n v="4775.46"/>
  </r>
  <r>
    <x v="1233"/>
    <x v="2"/>
    <x v="2"/>
    <n v="3783.59"/>
    <n v="0.06"/>
    <n v="1"/>
    <d v="2024-07-22T00:00:00"/>
    <d v="2024-07-24T00:00:00"/>
    <x v="1"/>
    <x v="2"/>
    <n v="1034.68"/>
    <x v="3"/>
    <x v="1"/>
    <x v="4"/>
    <n v="2748.91"/>
    <n v="3783.59"/>
  </r>
  <r>
    <x v="1234"/>
    <x v="3"/>
    <x v="4"/>
    <n v="2950.75"/>
    <n v="0.34"/>
    <n v="6"/>
    <d v="2023-06-30T00:00:00"/>
    <d v="2023-07-01T00:00:00"/>
    <x v="1"/>
    <x v="0"/>
    <n v="523.99"/>
    <x v="0"/>
    <x v="0"/>
    <x v="9"/>
    <n v="2426.7600000000002"/>
    <n v="17704.5"/>
  </r>
  <r>
    <x v="1235"/>
    <x v="1"/>
    <x v="3"/>
    <n v="681.54"/>
    <n v="0.06"/>
    <n v="1"/>
    <d v="2023-04-28T00:00:00"/>
    <d v="2023-05-05T00:00:00"/>
    <x v="0"/>
    <x v="2"/>
    <n v="97.95"/>
    <x v="3"/>
    <x v="0"/>
    <x v="3"/>
    <n v="583.58999999999992"/>
    <n v="681.54"/>
  </r>
  <r>
    <x v="1236"/>
    <x v="2"/>
    <x v="3"/>
    <n v="3531.58"/>
    <n v="0.16"/>
    <n v="5"/>
    <d v="2023-12-03T00:00:00"/>
    <d v="2023-12-09T00:00:00"/>
    <x v="0"/>
    <x v="1"/>
    <n v="452.78"/>
    <x v="4"/>
    <x v="0"/>
    <x v="10"/>
    <n v="3078.8"/>
    <n v="17657.900000000001"/>
  </r>
  <r>
    <x v="1237"/>
    <x v="1"/>
    <x v="3"/>
    <n v="3543.54"/>
    <n v="0.11"/>
    <n v="3"/>
    <d v="2023-08-12T00:00:00"/>
    <d v="2023-08-18T00:00:00"/>
    <x v="2"/>
    <x v="0"/>
    <n v="705.64"/>
    <x v="3"/>
    <x v="0"/>
    <x v="1"/>
    <n v="2837.9"/>
    <n v="10630.619999999999"/>
  </r>
  <r>
    <x v="1238"/>
    <x v="2"/>
    <x v="1"/>
    <n v="2787.58"/>
    <n v="0.27"/>
    <n v="9"/>
    <d v="2023-11-13T00:00:00"/>
    <d v="2023-11-16T00:00:00"/>
    <x v="2"/>
    <x v="0"/>
    <n v="189.02"/>
    <x v="2"/>
    <x v="0"/>
    <x v="11"/>
    <n v="2598.56"/>
    <n v="25088.22"/>
  </r>
  <r>
    <x v="1239"/>
    <x v="0"/>
    <x v="4"/>
    <n v="543.69000000000005"/>
    <n v="0.17"/>
    <n v="1"/>
    <d v="2023-12-02T00:00:00"/>
    <d v="2023-12-09T00:00:00"/>
    <x v="1"/>
    <x v="1"/>
    <n v="146.19"/>
    <x v="2"/>
    <x v="0"/>
    <x v="10"/>
    <n v="397.50000000000006"/>
    <n v="543.69000000000005"/>
  </r>
  <r>
    <x v="1240"/>
    <x v="2"/>
    <x v="3"/>
    <n v="1827.96"/>
    <n v="0.08"/>
    <n v="6"/>
    <d v="2024-04-29T00:00:00"/>
    <d v="2024-05-04T00:00:00"/>
    <x v="1"/>
    <x v="2"/>
    <n v="374.88"/>
    <x v="5"/>
    <x v="1"/>
    <x v="3"/>
    <n v="1453.08"/>
    <n v="10967.76"/>
  </r>
  <r>
    <x v="1241"/>
    <x v="1"/>
    <x v="2"/>
    <n v="349.53"/>
    <n v="0.4"/>
    <n v="3"/>
    <d v="2023-10-03T00:00:00"/>
    <d v="2023-10-09T00:00:00"/>
    <x v="1"/>
    <x v="1"/>
    <n v="38.64"/>
    <x v="0"/>
    <x v="0"/>
    <x v="2"/>
    <n v="310.89"/>
    <n v="1048.5899999999999"/>
  </r>
  <r>
    <x v="1242"/>
    <x v="0"/>
    <x v="1"/>
    <n v="2440.2199999999998"/>
    <n v="0.23"/>
    <n v="9"/>
    <d v="2023-09-16T00:00:00"/>
    <d v="2023-09-18T00:00:00"/>
    <x v="1"/>
    <x v="1"/>
    <n v="296.18"/>
    <x v="2"/>
    <x v="0"/>
    <x v="7"/>
    <n v="2144.04"/>
    <n v="21961.98"/>
  </r>
  <r>
    <x v="1243"/>
    <x v="0"/>
    <x v="2"/>
    <n v="4541.59"/>
    <n v="0.23"/>
    <n v="2"/>
    <d v="2023-10-20T00:00:00"/>
    <d v="2023-10-25T00:00:00"/>
    <x v="1"/>
    <x v="2"/>
    <n v="1252.8599999999999"/>
    <x v="2"/>
    <x v="0"/>
    <x v="2"/>
    <n v="3288.7300000000005"/>
    <n v="9083.18"/>
  </r>
  <r>
    <x v="1244"/>
    <x v="0"/>
    <x v="4"/>
    <n v="111.04"/>
    <n v="0.44"/>
    <n v="7"/>
    <d v="2023-06-12T00:00:00"/>
    <d v="2023-06-15T00:00:00"/>
    <x v="2"/>
    <x v="0"/>
    <n v="6.47"/>
    <x v="3"/>
    <x v="0"/>
    <x v="9"/>
    <n v="104.57000000000001"/>
    <n v="777.28000000000009"/>
  </r>
  <r>
    <x v="1245"/>
    <x v="1"/>
    <x v="0"/>
    <n v="1406.53"/>
    <n v="0.27"/>
    <n v="9"/>
    <d v="2024-05-18T00:00:00"/>
    <d v="2024-05-24T00:00:00"/>
    <x v="2"/>
    <x v="0"/>
    <n v="176.77"/>
    <x v="4"/>
    <x v="1"/>
    <x v="5"/>
    <n v="1229.76"/>
    <n v="12658.77"/>
  </r>
  <r>
    <x v="1246"/>
    <x v="3"/>
    <x v="2"/>
    <n v="4019.31"/>
    <n v="0.35"/>
    <n v="3"/>
    <d v="2024-09-27T00:00:00"/>
    <d v="2024-10-02T00:00:00"/>
    <x v="1"/>
    <x v="1"/>
    <n v="496.17"/>
    <x v="0"/>
    <x v="1"/>
    <x v="7"/>
    <n v="3523.14"/>
    <n v="12057.93"/>
  </r>
  <r>
    <x v="1247"/>
    <x v="3"/>
    <x v="0"/>
    <n v="148.32"/>
    <n v="0.16"/>
    <n v="3"/>
    <d v="2024-05-25T00:00:00"/>
    <d v="2024-05-31T00:00:00"/>
    <x v="2"/>
    <x v="1"/>
    <n v="35.07"/>
    <x v="5"/>
    <x v="1"/>
    <x v="5"/>
    <n v="113.25"/>
    <n v="444.96"/>
  </r>
  <r>
    <x v="1248"/>
    <x v="3"/>
    <x v="1"/>
    <n v="149.85"/>
    <n v="0.28000000000000003"/>
    <n v="3"/>
    <d v="2024-06-11T00:00:00"/>
    <d v="2024-06-13T00:00:00"/>
    <x v="2"/>
    <x v="2"/>
    <n v="15.11"/>
    <x v="1"/>
    <x v="1"/>
    <x v="9"/>
    <n v="134.74"/>
    <n v="449.54999999999995"/>
  </r>
  <r>
    <x v="1249"/>
    <x v="1"/>
    <x v="2"/>
    <n v="3093.01"/>
    <n v="0.36"/>
    <n v="1"/>
    <d v="2024-01-03T00:00:00"/>
    <d v="2024-01-06T00:00:00"/>
    <x v="1"/>
    <x v="2"/>
    <n v="205.5"/>
    <x v="5"/>
    <x v="1"/>
    <x v="6"/>
    <n v="2887.51"/>
    <n v="3093.01"/>
  </r>
  <r>
    <x v="1250"/>
    <x v="0"/>
    <x v="2"/>
    <n v="3967.08"/>
    <n v="0.15"/>
    <n v="9"/>
    <d v="2023-01-04T00:00:00"/>
    <d v="2023-01-10T00:00:00"/>
    <x v="0"/>
    <x v="0"/>
    <n v="584.32000000000005"/>
    <x v="4"/>
    <x v="0"/>
    <x v="6"/>
    <n v="3382.7599999999998"/>
    <n v="35703.72"/>
  </r>
  <r>
    <x v="1251"/>
    <x v="3"/>
    <x v="1"/>
    <n v="3904.88"/>
    <n v="0.34"/>
    <n v="9"/>
    <d v="2024-09-11T00:00:00"/>
    <d v="2024-09-18T00:00:00"/>
    <x v="1"/>
    <x v="2"/>
    <n v="896.93"/>
    <x v="1"/>
    <x v="1"/>
    <x v="7"/>
    <n v="3007.9500000000003"/>
    <n v="35143.919999999998"/>
  </r>
  <r>
    <x v="1252"/>
    <x v="1"/>
    <x v="1"/>
    <n v="3919.93"/>
    <n v="0.28000000000000003"/>
    <n v="6"/>
    <d v="2023-09-30T00:00:00"/>
    <d v="2023-10-02T00:00:00"/>
    <x v="1"/>
    <x v="1"/>
    <n v="254.28"/>
    <x v="1"/>
    <x v="0"/>
    <x v="7"/>
    <n v="3665.6499999999996"/>
    <n v="23519.579999999998"/>
  </r>
  <r>
    <x v="1253"/>
    <x v="3"/>
    <x v="3"/>
    <n v="1868.93"/>
    <n v="0.22"/>
    <n v="9"/>
    <d v="2024-11-14T00:00:00"/>
    <d v="2024-11-20T00:00:00"/>
    <x v="1"/>
    <x v="1"/>
    <n v="173.66"/>
    <x v="4"/>
    <x v="1"/>
    <x v="11"/>
    <n v="1695.27"/>
    <n v="16820.37"/>
  </r>
  <r>
    <x v="1254"/>
    <x v="2"/>
    <x v="4"/>
    <n v="4425.3500000000004"/>
    <n v="0.36"/>
    <n v="9"/>
    <d v="2023-07-10T00:00:00"/>
    <d v="2023-07-12T00:00:00"/>
    <x v="2"/>
    <x v="1"/>
    <n v="920.78"/>
    <x v="5"/>
    <x v="0"/>
    <x v="4"/>
    <n v="3504.5700000000006"/>
    <n v="39828.15"/>
  </r>
  <r>
    <x v="1255"/>
    <x v="3"/>
    <x v="2"/>
    <n v="162.88999999999999"/>
    <n v="0.16"/>
    <n v="1"/>
    <d v="2023-04-08T00:00:00"/>
    <d v="2023-04-13T00:00:00"/>
    <x v="1"/>
    <x v="0"/>
    <n v="36.92"/>
    <x v="1"/>
    <x v="0"/>
    <x v="3"/>
    <n v="125.96999999999998"/>
    <n v="162.88999999999999"/>
  </r>
  <r>
    <x v="1256"/>
    <x v="3"/>
    <x v="2"/>
    <n v="1629.72"/>
    <n v="0.36"/>
    <n v="3"/>
    <d v="2024-11-12T00:00:00"/>
    <d v="2024-11-15T00:00:00"/>
    <x v="0"/>
    <x v="0"/>
    <n v="82.37"/>
    <x v="1"/>
    <x v="1"/>
    <x v="11"/>
    <n v="1547.35"/>
    <n v="4889.16"/>
  </r>
  <r>
    <x v="1257"/>
    <x v="0"/>
    <x v="1"/>
    <n v="1752.22"/>
    <n v="0.28000000000000003"/>
    <n v="3"/>
    <d v="2024-09-01T00:00:00"/>
    <d v="2024-09-06T00:00:00"/>
    <x v="1"/>
    <x v="1"/>
    <n v="497.84"/>
    <x v="1"/>
    <x v="1"/>
    <x v="7"/>
    <n v="1254.3800000000001"/>
    <n v="5256.66"/>
  </r>
  <r>
    <x v="1258"/>
    <x v="1"/>
    <x v="1"/>
    <n v="911.3"/>
    <n v="0.12"/>
    <n v="1"/>
    <d v="2024-10-18T00:00:00"/>
    <d v="2024-10-24T00:00:00"/>
    <x v="1"/>
    <x v="2"/>
    <n v="131.99"/>
    <x v="4"/>
    <x v="1"/>
    <x v="2"/>
    <n v="779.31"/>
    <n v="911.3"/>
  </r>
  <r>
    <x v="1259"/>
    <x v="0"/>
    <x v="4"/>
    <n v="1747.51"/>
    <n v="0.33"/>
    <n v="6"/>
    <d v="2024-06-19T00:00:00"/>
    <d v="2024-06-22T00:00:00"/>
    <x v="0"/>
    <x v="0"/>
    <n v="245.36"/>
    <x v="2"/>
    <x v="1"/>
    <x v="9"/>
    <n v="1502.15"/>
    <n v="10485.06"/>
  </r>
  <r>
    <x v="1260"/>
    <x v="0"/>
    <x v="1"/>
    <n v="2970.83"/>
    <n v="0.44"/>
    <n v="4"/>
    <d v="2024-11-07T00:00:00"/>
    <d v="2024-11-08T00:00:00"/>
    <x v="2"/>
    <x v="1"/>
    <n v="771.25"/>
    <x v="1"/>
    <x v="1"/>
    <x v="11"/>
    <n v="2199.58"/>
    <n v="11883.32"/>
  </r>
  <r>
    <x v="1261"/>
    <x v="0"/>
    <x v="0"/>
    <n v="2649.37"/>
    <n v="0.16"/>
    <n v="8"/>
    <d v="2023-09-15T00:00:00"/>
    <d v="2023-09-16T00:00:00"/>
    <x v="2"/>
    <x v="2"/>
    <n v="205.04"/>
    <x v="2"/>
    <x v="0"/>
    <x v="7"/>
    <n v="2444.33"/>
    <n v="21194.959999999999"/>
  </r>
  <r>
    <x v="1262"/>
    <x v="0"/>
    <x v="0"/>
    <n v="1665.19"/>
    <n v="0.41"/>
    <n v="6"/>
    <d v="2024-09-23T00:00:00"/>
    <d v="2024-09-26T00:00:00"/>
    <x v="1"/>
    <x v="0"/>
    <n v="179.97"/>
    <x v="3"/>
    <x v="1"/>
    <x v="7"/>
    <n v="1485.22"/>
    <n v="9991.14"/>
  </r>
  <r>
    <x v="1263"/>
    <x v="0"/>
    <x v="0"/>
    <n v="3771.7"/>
    <n v="0.17"/>
    <n v="4"/>
    <d v="2024-01-29T00:00:00"/>
    <d v="2024-02-05T00:00:00"/>
    <x v="0"/>
    <x v="1"/>
    <n v="993.8"/>
    <x v="3"/>
    <x v="1"/>
    <x v="6"/>
    <n v="2777.8999999999996"/>
    <n v="15086.8"/>
  </r>
  <r>
    <x v="1264"/>
    <x v="3"/>
    <x v="0"/>
    <n v="3602.47"/>
    <n v="0.41"/>
    <n v="5"/>
    <d v="2024-07-02T00:00:00"/>
    <d v="2024-07-07T00:00:00"/>
    <x v="2"/>
    <x v="0"/>
    <n v="687.6"/>
    <x v="3"/>
    <x v="1"/>
    <x v="4"/>
    <n v="2914.87"/>
    <n v="18012.349999999999"/>
  </r>
  <r>
    <x v="1265"/>
    <x v="0"/>
    <x v="4"/>
    <n v="1475.41"/>
    <n v="0.03"/>
    <n v="2"/>
    <d v="2023-11-10T00:00:00"/>
    <d v="2023-11-14T00:00:00"/>
    <x v="2"/>
    <x v="0"/>
    <n v="300.70999999999998"/>
    <x v="4"/>
    <x v="0"/>
    <x v="11"/>
    <n v="1174.7"/>
    <n v="2950.82"/>
  </r>
  <r>
    <x v="1266"/>
    <x v="0"/>
    <x v="2"/>
    <n v="1683.82"/>
    <n v="0"/>
    <n v="1"/>
    <d v="2024-03-05T00:00:00"/>
    <d v="2024-03-08T00:00:00"/>
    <x v="0"/>
    <x v="2"/>
    <n v="212.81"/>
    <x v="5"/>
    <x v="1"/>
    <x v="0"/>
    <n v="1471.01"/>
    <n v="1683.82"/>
  </r>
  <r>
    <x v="1267"/>
    <x v="1"/>
    <x v="0"/>
    <n v="1508.85"/>
    <n v="0.06"/>
    <n v="7"/>
    <d v="2024-11-23T00:00:00"/>
    <d v="2024-11-25T00:00:00"/>
    <x v="0"/>
    <x v="2"/>
    <n v="276.97000000000003"/>
    <x v="0"/>
    <x v="1"/>
    <x v="11"/>
    <n v="1231.8799999999999"/>
    <n v="10561.949999999999"/>
  </r>
  <r>
    <x v="1268"/>
    <x v="2"/>
    <x v="1"/>
    <n v="731.37"/>
    <n v="0.44"/>
    <n v="3"/>
    <d v="2024-08-16T00:00:00"/>
    <d v="2024-08-17T00:00:00"/>
    <x v="0"/>
    <x v="0"/>
    <n v="190.13"/>
    <x v="2"/>
    <x v="1"/>
    <x v="1"/>
    <n v="541.24"/>
    <n v="2194.11"/>
  </r>
  <r>
    <x v="1269"/>
    <x v="3"/>
    <x v="0"/>
    <n v="3788.63"/>
    <n v="0.27"/>
    <n v="3"/>
    <d v="2023-09-11T00:00:00"/>
    <d v="2023-09-14T00:00:00"/>
    <x v="2"/>
    <x v="2"/>
    <n v="1119.8499999999999"/>
    <x v="5"/>
    <x v="0"/>
    <x v="7"/>
    <n v="2668.78"/>
    <n v="11365.89"/>
  </r>
  <r>
    <x v="1270"/>
    <x v="3"/>
    <x v="4"/>
    <n v="326.75"/>
    <n v="0.3"/>
    <n v="6"/>
    <d v="2024-06-08T00:00:00"/>
    <d v="2024-06-11T00:00:00"/>
    <x v="1"/>
    <x v="1"/>
    <n v="48.06"/>
    <x v="5"/>
    <x v="1"/>
    <x v="9"/>
    <n v="278.69"/>
    <n v="1960.5"/>
  </r>
  <r>
    <x v="1271"/>
    <x v="3"/>
    <x v="1"/>
    <n v="837.84"/>
    <n v="0.42"/>
    <n v="3"/>
    <d v="2024-11-05T00:00:00"/>
    <d v="2024-11-08T00:00:00"/>
    <x v="0"/>
    <x v="0"/>
    <n v="75.489999999999995"/>
    <x v="5"/>
    <x v="1"/>
    <x v="11"/>
    <n v="762.35"/>
    <n v="2513.52"/>
  </r>
  <r>
    <x v="1272"/>
    <x v="0"/>
    <x v="0"/>
    <n v="615.99"/>
    <n v="0.03"/>
    <n v="7"/>
    <d v="2023-06-13T00:00:00"/>
    <d v="2023-06-15T00:00:00"/>
    <x v="1"/>
    <x v="1"/>
    <n v="86.46"/>
    <x v="5"/>
    <x v="0"/>
    <x v="9"/>
    <n v="529.53"/>
    <n v="4311.93"/>
  </r>
  <r>
    <x v="1273"/>
    <x v="0"/>
    <x v="2"/>
    <n v="4144.16"/>
    <n v="0.19"/>
    <n v="7"/>
    <d v="2023-11-26T00:00:00"/>
    <d v="2023-12-01T00:00:00"/>
    <x v="0"/>
    <x v="2"/>
    <n v="566.35"/>
    <x v="4"/>
    <x v="0"/>
    <x v="11"/>
    <n v="3577.81"/>
    <n v="29009.119999999999"/>
  </r>
  <r>
    <x v="1274"/>
    <x v="0"/>
    <x v="1"/>
    <n v="315.64"/>
    <n v="0.32"/>
    <n v="5"/>
    <d v="2024-05-19T00:00:00"/>
    <d v="2024-05-23T00:00:00"/>
    <x v="0"/>
    <x v="0"/>
    <n v="43.76"/>
    <x v="2"/>
    <x v="1"/>
    <x v="5"/>
    <n v="271.88"/>
    <n v="1578.1999999999998"/>
  </r>
  <r>
    <x v="1275"/>
    <x v="1"/>
    <x v="1"/>
    <n v="3356.67"/>
    <n v="0.2"/>
    <n v="1"/>
    <d v="2023-12-15T00:00:00"/>
    <d v="2023-12-17T00:00:00"/>
    <x v="0"/>
    <x v="2"/>
    <n v="381.34"/>
    <x v="5"/>
    <x v="0"/>
    <x v="10"/>
    <n v="2975.33"/>
    <n v="3356.67"/>
  </r>
  <r>
    <x v="1276"/>
    <x v="2"/>
    <x v="2"/>
    <n v="317.93"/>
    <n v="0.02"/>
    <n v="9"/>
    <d v="2024-06-19T00:00:00"/>
    <d v="2024-06-26T00:00:00"/>
    <x v="0"/>
    <x v="2"/>
    <n v="59.3"/>
    <x v="0"/>
    <x v="1"/>
    <x v="9"/>
    <n v="258.63"/>
    <n v="2861.37"/>
  </r>
  <r>
    <x v="1277"/>
    <x v="0"/>
    <x v="1"/>
    <n v="3953.57"/>
    <n v="0.33"/>
    <n v="2"/>
    <d v="2023-06-30T00:00:00"/>
    <d v="2023-07-04T00:00:00"/>
    <x v="1"/>
    <x v="2"/>
    <n v="1155.54"/>
    <x v="5"/>
    <x v="0"/>
    <x v="9"/>
    <n v="2798.03"/>
    <n v="7907.14"/>
  </r>
  <r>
    <x v="1278"/>
    <x v="2"/>
    <x v="0"/>
    <n v="4572.3"/>
    <n v="0.2"/>
    <n v="4"/>
    <d v="2024-06-22T00:00:00"/>
    <d v="2024-06-23T00:00:00"/>
    <x v="2"/>
    <x v="0"/>
    <n v="289.23"/>
    <x v="4"/>
    <x v="1"/>
    <x v="9"/>
    <n v="4283.07"/>
    <n v="18289.2"/>
  </r>
  <r>
    <x v="1279"/>
    <x v="1"/>
    <x v="1"/>
    <n v="2485.5300000000002"/>
    <n v="0.01"/>
    <n v="2"/>
    <d v="2024-04-01T00:00:00"/>
    <d v="2024-04-08T00:00:00"/>
    <x v="2"/>
    <x v="1"/>
    <n v="479.97"/>
    <x v="1"/>
    <x v="1"/>
    <x v="3"/>
    <n v="2005.5600000000002"/>
    <n v="4971.0600000000004"/>
  </r>
  <r>
    <x v="1280"/>
    <x v="3"/>
    <x v="0"/>
    <n v="4042.25"/>
    <n v="0.09"/>
    <n v="1"/>
    <d v="2023-03-15T00:00:00"/>
    <d v="2023-03-19T00:00:00"/>
    <x v="1"/>
    <x v="2"/>
    <n v="1168.01"/>
    <x v="1"/>
    <x v="0"/>
    <x v="0"/>
    <n v="2874.24"/>
    <n v="4042.25"/>
  </r>
  <r>
    <x v="1281"/>
    <x v="0"/>
    <x v="2"/>
    <n v="3561.41"/>
    <n v="0.11"/>
    <n v="1"/>
    <d v="2023-05-20T00:00:00"/>
    <d v="2023-05-24T00:00:00"/>
    <x v="0"/>
    <x v="0"/>
    <n v="553.04999999999995"/>
    <x v="1"/>
    <x v="0"/>
    <x v="5"/>
    <n v="3008.3599999999997"/>
    <n v="3561.41"/>
  </r>
  <r>
    <x v="1282"/>
    <x v="2"/>
    <x v="3"/>
    <n v="3998.61"/>
    <n v="0.26"/>
    <n v="1"/>
    <d v="2024-10-16T00:00:00"/>
    <d v="2024-10-17T00:00:00"/>
    <x v="0"/>
    <x v="1"/>
    <n v="745.13"/>
    <x v="4"/>
    <x v="1"/>
    <x v="2"/>
    <n v="3253.48"/>
    <n v="3998.61"/>
  </r>
  <r>
    <x v="1283"/>
    <x v="2"/>
    <x v="2"/>
    <n v="3857.2"/>
    <n v="0.09"/>
    <n v="7"/>
    <d v="2023-01-03T00:00:00"/>
    <d v="2023-01-10T00:00:00"/>
    <x v="2"/>
    <x v="2"/>
    <n v="297.72000000000003"/>
    <x v="0"/>
    <x v="0"/>
    <x v="6"/>
    <n v="3559.4799999999996"/>
    <n v="27000.399999999998"/>
  </r>
  <r>
    <x v="1284"/>
    <x v="0"/>
    <x v="0"/>
    <n v="1106.3"/>
    <n v="0.18"/>
    <n v="9"/>
    <d v="2023-09-22T00:00:00"/>
    <d v="2023-09-24T00:00:00"/>
    <x v="1"/>
    <x v="1"/>
    <n v="219.54"/>
    <x v="0"/>
    <x v="0"/>
    <x v="7"/>
    <n v="886.76"/>
    <n v="9956.6999999999989"/>
  </r>
  <r>
    <x v="1285"/>
    <x v="3"/>
    <x v="4"/>
    <n v="2547.84"/>
    <n v="0.38"/>
    <n v="1"/>
    <d v="2024-02-27T00:00:00"/>
    <d v="2024-02-29T00:00:00"/>
    <x v="1"/>
    <x v="1"/>
    <n v="373.71"/>
    <x v="3"/>
    <x v="1"/>
    <x v="8"/>
    <n v="2174.13"/>
    <n v="2547.84"/>
  </r>
  <r>
    <x v="1286"/>
    <x v="3"/>
    <x v="2"/>
    <n v="4806.03"/>
    <n v="0.4"/>
    <n v="6"/>
    <d v="2024-06-25T00:00:00"/>
    <d v="2024-06-26T00:00:00"/>
    <x v="2"/>
    <x v="1"/>
    <n v="1113.95"/>
    <x v="3"/>
    <x v="1"/>
    <x v="9"/>
    <n v="3692.08"/>
    <n v="28836.18"/>
  </r>
  <r>
    <x v="1287"/>
    <x v="3"/>
    <x v="4"/>
    <n v="1783.31"/>
    <n v="0.4"/>
    <n v="5"/>
    <d v="2024-07-22T00:00:00"/>
    <d v="2024-07-24T00:00:00"/>
    <x v="0"/>
    <x v="1"/>
    <n v="312.08"/>
    <x v="3"/>
    <x v="1"/>
    <x v="4"/>
    <n v="1471.23"/>
    <n v="8916.5499999999993"/>
  </r>
  <r>
    <x v="1288"/>
    <x v="1"/>
    <x v="4"/>
    <n v="4855.3900000000003"/>
    <n v="0.35"/>
    <n v="3"/>
    <d v="2024-02-18T00:00:00"/>
    <d v="2024-02-23T00:00:00"/>
    <x v="0"/>
    <x v="0"/>
    <n v="372.97"/>
    <x v="2"/>
    <x v="1"/>
    <x v="8"/>
    <n v="4482.42"/>
    <n v="14566.170000000002"/>
  </r>
  <r>
    <x v="1289"/>
    <x v="2"/>
    <x v="0"/>
    <n v="2957.49"/>
    <n v="0.27"/>
    <n v="2"/>
    <d v="2023-11-16T00:00:00"/>
    <d v="2023-11-23T00:00:00"/>
    <x v="0"/>
    <x v="0"/>
    <n v="264.88"/>
    <x v="3"/>
    <x v="0"/>
    <x v="11"/>
    <n v="2692.6099999999997"/>
    <n v="5914.98"/>
  </r>
  <r>
    <x v="1290"/>
    <x v="2"/>
    <x v="0"/>
    <n v="2361.9"/>
    <n v="0.28000000000000003"/>
    <n v="2"/>
    <d v="2024-02-04T00:00:00"/>
    <d v="2024-02-10T00:00:00"/>
    <x v="2"/>
    <x v="0"/>
    <n v="639.57000000000005"/>
    <x v="5"/>
    <x v="1"/>
    <x v="8"/>
    <n v="1722.33"/>
    <n v="4723.8"/>
  </r>
  <r>
    <x v="1291"/>
    <x v="2"/>
    <x v="3"/>
    <n v="3323.01"/>
    <n v="0.48"/>
    <n v="2"/>
    <d v="2023-04-30T00:00:00"/>
    <d v="2023-05-04T00:00:00"/>
    <x v="2"/>
    <x v="1"/>
    <n v="663.37"/>
    <x v="3"/>
    <x v="0"/>
    <x v="3"/>
    <n v="2659.6400000000003"/>
    <n v="6646.02"/>
  </r>
  <r>
    <x v="1292"/>
    <x v="1"/>
    <x v="1"/>
    <n v="4097.6099999999997"/>
    <n v="0.44"/>
    <n v="7"/>
    <d v="2024-02-24T00:00:00"/>
    <d v="2024-03-02T00:00:00"/>
    <x v="2"/>
    <x v="0"/>
    <n v="276.74"/>
    <x v="4"/>
    <x v="1"/>
    <x v="8"/>
    <n v="3820.87"/>
    <n v="28683.269999999997"/>
  </r>
  <r>
    <x v="1293"/>
    <x v="2"/>
    <x v="2"/>
    <n v="2031.62"/>
    <n v="0.32"/>
    <n v="4"/>
    <d v="2023-10-13T00:00:00"/>
    <d v="2023-10-15T00:00:00"/>
    <x v="0"/>
    <x v="2"/>
    <n v="256.76"/>
    <x v="0"/>
    <x v="0"/>
    <x v="2"/>
    <n v="1774.86"/>
    <n v="8126.48"/>
  </r>
  <r>
    <x v="1294"/>
    <x v="1"/>
    <x v="0"/>
    <n v="261.48"/>
    <n v="0.23"/>
    <n v="7"/>
    <d v="2023-02-15T00:00:00"/>
    <d v="2023-02-22T00:00:00"/>
    <x v="1"/>
    <x v="2"/>
    <n v="62.56"/>
    <x v="1"/>
    <x v="0"/>
    <x v="8"/>
    <n v="198.92000000000002"/>
    <n v="1830.3600000000001"/>
  </r>
  <r>
    <x v="1295"/>
    <x v="3"/>
    <x v="2"/>
    <n v="3573.15"/>
    <n v="0.36"/>
    <n v="1"/>
    <d v="2023-12-23T00:00:00"/>
    <d v="2023-12-27T00:00:00"/>
    <x v="0"/>
    <x v="0"/>
    <n v="696.44"/>
    <x v="4"/>
    <x v="0"/>
    <x v="10"/>
    <n v="2876.71"/>
    <n v="3573.15"/>
  </r>
  <r>
    <x v="1296"/>
    <x v="0"/>
    <x v="4"/>
    <n v="4785.22"/>
    <n v="0.03"/>
    <n v="4"/>
    <d v="2023-03-21T00:00:00"/>
    <d v="2023-03-27T00:00:00"/>
    <x v="2"/>
    <x v="1"/>
    <n v="1290.3399999999999"/>
    <x v="0"/>
    <x v="0"/>
    <x v="0"/>
    <n v="3494.88"/>
    <n v="19140.88"/>
  </r>
  <r>
    <x v="1297"/>
    <x v="2"/>
    <x v="1"/>
    <n v="3162.43"/>
    <n v="0.47"/>
    <n v="9"/>
    <d v="2024-02-08T00:00:00"/>
    <d v="2024-02-14T00:00:00"/>
    <x v="2"/>
    <x v="0"/>
    <n v="385.01"/>
    <x v="4"/>
    <x v="1"/>
    <x v="8"/>
    <n v="2777.42"/>
    <n v="28461.87"/>
  </r>
  <r>
    <x v="1298"/>
    <x v="2"/>
    <x v="3"/>
    <n v="1023.23"/>
    <n v="0.27"/>
    <n v="7"/>
    <d v="2024-04-06T00:00:00"/>
    <d v="2024-04-13T00:00:00"/>
    <x v="2"/>
    <x v="0"/>
    <n v="274.43"/>
    <x v="5"/>
    <x v="1"/>
    <x v="3"/>
    <n v="748.8"/>
    <n v="7162.6100000000006"/>
  </r>
  <r>
    <x v="1299"/>
    <x v="3"/>
    <x v="2"/>
    <n v="1316.39"/>
    <n v="0.25"/>
    <n v="6"/>
    <d v="2023-04-19T00:00:00"/>
    <d v="2023-04-21T00:00:00"/>
    <x v="2"/>
    <x v="1"/>
    <n v="205.52"/>
    <x v="4"/>
    <x v="0"/>
    <x v="3"/>
    <n v="1110.8700000000001"/>
    <n v="7898.34"/>
  </r>
  <r>
    <x v="1300"/>
    <x v="0"/>
    <x v="1"/>
    <n v="4557.78"/>
    <n v="0.15"/>
    <n v="7"/>
    <d v="2024-07-21T00:00:00"/>
    <d v="2024-07-25T00:00:00"/>
    <x v="2"/>
    <x v="0"/>
    <n v="1333.85"/>
    <x v="0"/>
    <x v="1"/>
    <x v="4"/>
    <n v="3223.93"/>
    <n v="31904.46"/>
  </r>
  <r>
    <x v="1301"/>
    <x v="1"/>
    <x v="3"/>
    <n v="166.45"/>
    <n v="0"/>
    <n v="2"/>
    <d v="2023-08-09T00:00:00"/>
    <d v="2023-08-10T00:00:00"/>
    <x v="1"/>
    <x v="0"/>
    <n v="43.59"/>
    <x v="2"/>
    <x v="0"/>
    <x v="1"/>
    <n v="122.85999999999999"/>
    <n v="332.9"/>
  </r>
  <r>
    <x v="1302"/>
    <x v="0"/>
    <x v="2"/>
    <n v="2788.86"/>
    <n v="0.03"/>
    <n v="1"/>
    <d v="2023-08-26T00:00:00"/>
    <d v="2023-09-02T00:00:00"/>
    <x v="2"/>
    <x v="2"/>
    <n v="782.08"/>
    <x v="0"/>
    <x v="0"/>
    <x v="1"/>
    <n v="2006.7800000000002"/>
    <n v="2788.86"/>
  </r>
  <r>
    <x v="1303"/>
    <x v="3"/>
    <x v="1"/>
    <n v="877.52"/>
    <n v="0.13"/>
    <n v="9"/>
    <d v="2024-04-11T00:00:00"/>
    <d v="2024-04-12T00:00:00"/>
    <x v="1"/>
    <x v="2"/>
    <n v="227.24"/>
    <x v="0"/>
    <x v="1"/>
    <x v="3"/>
    <n v="650.28"/>
    <n v="7897.68"/>
  </r>
  <r>
    <x v="1304"/>
    <x v="3"/>
    <x v="0"/>
    <n v="1485.55"/>
    <n v="0.27"/>
    <n v="2"/>
    <d v="2023-07-28T00:00:00"/>
    <d v="2023-07-29T00:00:00"/>
    <x v="2"/>
    <x v="0"/>
    <n v="350.63"/>
    <x v="0"/>
    <x v="0"/>
    <x v="4"/>
    <n v="1134.92"/>
    <n v="2971.1"/>
  </r>
  <r>
    <x v="1305"/>
    <x v="0"/>
    <x v="2"/>
    <n v="1604.21"/>
    <n v="0.04"/>
    <n v="2"/>
    <d v="2023-07-09T00:00:00"/>
    <d v="2023-07-16T00:00:00"/>
    <x v="1"/>
    <x v="0"/>
    <n v="400.48"/>
    <x v="0"/>
    <x v="0"/>
    <x v="4"/>
    <n v="1203.73"/>
    <n v="3208.42"/>
  </r>
  <r>
    <x v="1306"/>
    <x v="1"/>
    <x v="1"/>
    <n v="1174.49"/>
    <n v="0.49"/>
    <n v="3"/>
    <d v="2024-10-30T00:00:00"/>
    <d v="2024-11-04T00:00:00"/>
    <x v="0"/>
    <x v="1"/>
    <n v="222.6"/>
    <x v="4"/>
    <x v="1"/>
    <x v="2"/>
    <n v="951.89"/>
    <n v="3523.4700000000003"/>
  </r>
  <r>
    <x v="1307"/>
    <x v="1"/>
    <x v="3"/>
    <n v="3982.53"/>
    <n v="0.21"/>
    <n v="3"/>
    <d v="2023-05-06T00:00:00"/>
    <d v="2023-05-11T00:00:00"/>
    <x v="0"/>
    <x v="0"/>
    <n v="588.91999999999996"/>
    <x v="3"/>
    <x v="0"/>
    <x v="5"/>
    <n v="3393.61"/>
    <n v="11947.59"/>
  </r>
  <r>
    <x v="1308"/>
    <x v="2"/>
    <x v="1"/>
    <n v="1727.82"/>
    <n v="0.16"/>
    <n v="3"/>
    <d v="2024-09-29T00:00:00"/>
    <d v="2024-09-30T00:00:00"/>
    <x v="0"/>
    <x v="0"/>
    <n v="261.97000000000003"/>
    <x v="2"/>
    <x v="1"/>
    <x v="7"/>
    <n v="1465.85"/>
    <n v="5183.46"/>
  </r>
  <r>
    <x v="1309"/>
    <x v="1"/>
    <x v="0"/>
    <n v="1792.88"/>
    <n v="0.26"/>
    <n v="4"/>
    <d v="2024-10-01T00:00:00"/>
    <d v="2024-10-05T00:00:00"/>
    <x v="1"/>
    <x v="2"/>
    <n v="281.73"/>
    <x v="3"/>
    <x v="1"/>
    <x v="2"/>
    <n v="1511.15"/>
    <n v="7171.52"/>
  </r>
  <r>
    <x v="1310"/>
    <x v="0"/>
    <x v="2"/>
    <n v="2319.73"/>
    <n v="0.03"/>
    <n v="1"/>
    <d v="2024-08-27T00:00:00"/>
    <d v="2024-08-28T00:00:00"/>
    <x v="1"/>
    <x v="2"/>
    <n v="408.8"/>
    <x v="4"/>
    <x v="1"/>
    <x v="1"/>
    <n v="1910.93"/>
    <n v="2319.73"/>
  </r>
  <r>
    <x v="1311"/>
    <x v="3"/>
    <x v="2"/>
    <n v="4521.25"/>
    <n v="0.43"/>
    <n v="1"/>
    <d v="2024-04-16T00:00:00"/>
    <d v="2024-04-17T00:00:00"/>
    <x v="2"/>
    <x v="0"/>
    <n v="992.05"/>
    <x v="2"/>
    <x v="1"/>
    <x v="3"/>
    <n v="3529.2"/>
    <n v="4521.25"/>
  </r>
  <r>
    <x v="1312"/>
    <x v="2"/>
    <x v="2"/>
    <n v="3472.05"/>
    <n v="0.23"/>
    <n v="4"/>
    <d v="2023-03-24T00:00:00"/>
    <d v="2023-03-31T00:00:00"/>
    <x v="0"/>
    <x v="0"/>
    <n v="491.42"/>
    <x v="0"/>
    <x v="0"/>
    <x v="0"/>
    <n v="2980.63"/>
    <n v="13888.2"/>
  </r>
  <r>
    <x v="1313"/>
    <x v="2"/>
    <x v="0"/>
    <n v="402.57"/>
    <n v="0.09"/>
    <n v="1"/>
    <d v="2023-02-12T00:00:00"/>
    <d v="2023-02-15T00:00:00"/>
    <x v="2"/>
    <x v="2"/>
    <n v="88.73"/>
    <x v="1"/>
    <x v="0"/>
    <x v="8"/>
    <n v="313.83999999999997"/>
    <n v="402.57"/>
  </r>
  <r>
    <x v="1314"/>
    <x v="3"/>
    <x v="3"/>
    <n v="292.38"/>
    <n v="0.08"/>
    <n v="4"/>
    <d v="2024-12-14T00:00:00"/>
    <d v="2024-12-19T00:00:00"/>
    <x v="0"/>
    <x v="0"/>
    <n v="39.21"/>
    <x v="4"/>
    <x v="1"/>
    <x v="10"/>
    <n v="253.17"/>
    <n v="1169.52"/>
  </r>
  <r>
    <x v="1315"/>
    <x v="1"/>
    <x v="2"/>
    <n v="2875.31"/>
    <n v="0.18"/>
    <n v="2"/>
    <d v="2023-10-19T00:00:00"/>
    <d v="2023-10-24T00:00:00"/>
    <x v="2"/>
    <x v="2"/>
    <n v="555.05999999999995"/>
    <x v="3"/>
    <x v="0"/>
    <x v="2"/>
    <n v="2320.25"/>
    <n v="5750.62"/>
  </r>
  <r>
    <x v="1316"/>
    <x v="3"/>
    <x v="3"/>
    <n v="4446.6000000000004"/>
    <n v="0.28999999999999998"/>
    <n v="7"/>
    <d v="2023-05-25T00:00:00"/>
    <d v="2023-05-26T00:00:00"/>
    <x v="0"/>
    <x v="0"/>
    <n v="954.91"/>
    <x v="3"/>
    <x v="0"/>
    <x v="5"/>
    <n v="3491.6900000000005"/>
    <n v="31126.200000000004"/>
  </r>
  <r>
    <x v="1317"/>
    <x v="1"/>
    <x v="1"/>
    <n v="1683.93"/>
    <n v="0.21"/>
    <n v="6"/>
    <d v="2023-07-01T00:00:00"/>
    <d v="2023-07-02T00:00:00"/>
    <x v="0"/>
    <x v="2"/>
    <n v="249.19"/>
    <x v="2"/>
    <x v="0"/>
    <x v="4"/>
    <n v="1434.74"/>
    <n v="10103.58"/>
  </r>
  <r>
    <x v="1318"/>
    <x v="3"/>
    <x v="3"/>
    <n v="1314.08"/>
    <n v="0.3"/>
    <n v="2"/>
    <d v="2023-05-25T00:00:00"/>
    <d v="2023-05-28T00:00:00"/>
    <x v="1"/>
    <x v="2"/>
    <n v="244.4"/>
    <x v="1"/>
    <x v="0"/>
    <x v="5"/>
    <n v="1069.6799999999998"/>
    <n v="2628.16"/>
  </r>
  <r>
    <x v="1319"/>
    <x v="0"/>
    <x v="3"/>
    <n v="3766.14"/>
    <n v="0.35"/>
    <n v="2"/>
    <d v="2023-06-09T00:00:00"/>
    <d v="2023-06-12T00:00:00"/>
    <x v="1"/>
    <x v="0"/>
    <n v="203.68"/>
    <x v="0"/>
    <x v="0"/>
    <x v="9"/>
    <n v="3562.46"/>
    <n v="7532.28"/>
  </r>
  <r>
    <x v="1320"/>
    <x v="1"/>
    <x v="2"/>
    <n v="3050.25"/>
    <n v="0.37"/>
    <n v="1"/>
    <d v="2023-11-03T00:00:00"/>
    <d v="2023-11-08T00:00:00"/>
    <x v="1"/>
    <x v="0"/>
    <n v="515.5"/>
    <x v="1"/>
    <x v="0"/>
    <x v="11"/>
    <n v="2534.75"/>
    <n v="3050.25"/>
  </r>
  <r>
    <x v="1321"/>
    <x v="0"/>
    <x v="4"/>
    <n v="2868.63"/>
    <n v="0.2"/>
    <n v="4"/>
    <d v="2024-01-07T00:00:00"/>
    <d v="2024-01-12T00:00:00"/>
    <x v="2"/>
    <x v="1"/>
    <n v="732.44"/>
    <x v="2"/>
    <x v="1"/>
    <x v="6"/>
    <n v="2136.19"/>
    <n v="11474.52"/>
  </r>
  <r>
    <x v="1322"/>
    <x v="2"/>
    <x v="4"/>
    <n v="831.58"/>
    <n v="0.36"/>
    <n v="2"/>
    <d v="2024-03-18T00:00:00"/>
    <d v="2024-03-25T00:00:00"/>
    <x v="2"/>
    <x v="0"/>
    <n v="103.73"/>
    <x v="2"/>
    <x v="1"/>
    <x v="0"/>
    <n v="727.85"/>
    <n v="1663.16"/>
  </r>
  <r>
    <x v="1323"/>
    <x v="3"/>
    <x v="0"/>
    <n v="962.21"/>
    <n v="7.0000000000000007E-2"/>
    <n v="5"/>
    <d v="2024-10-17T00:00:00"/>
    <d v="2024-10-22T00:00:00"/>
    <x v="2"/>
    <x v="0"/>
    <n v="112.04"/>
    <x v="3"/>
    <x v="1"/>
    <x v="2"/>
    <n v="850.17000000000007"/>
    <n v="4811.05"/>
  </r>
  <r>
    <x v="1324"/>
    <x v="2"/>
    <x v="0"/>
    <n v="1480.76"/>
    <n v="0.26"/>
    <n v="4"/>
    <d v="2024-06-27T00:00:00"/>
    <d v="2024-07-02T00:00:00"/>
    <x v="2"/>
    <x v="2"/>
    <n v="359.98"/>
    <x v="0"/>
    <x v="1"/>
    <x v="9"/>
    <n v="1120.78"/>
    <n v="5923.04"/>
  </r>
  <r>
    <x v="1325"/>
    <x v="2"/>
    <x v="4"/>
    <n v="1113.51"/>
    <n v="0.04"/>
    <n v="1"/>
    <d v="2024-07-31T00:00:00"/>
    <d v="2024-08-04T00:00:00"/>
    <x v="2"/>
    <x v="1"/>
    <n v="144.96"/>
    <x v="5"/>
    <x v="1"/>
    <x v="4"/>
    <n v="968.55"/>
    <n v="1113.51"/>
  </r>
  <r>
    <x v="1326"/>
    <x v="2"/>
    <x v="1"/>
    <n v="4860.08"/>
    <n v="0.12"/>
    <n v="5"/>
    <d v="2024-12-14T00:00:00"/>
    <d v="2024-12-15T00:00:00"/>
    <x v="1"/>
    <x v="1"/>
    <n v="715.7"/>
    <x v="1"/>
    <x v="1"/>
    <x v="10"/>
    <n v="4144.38"/>
    <n v="24300.400000000001"/>
  </r>
  <r>
    <x v="1327"/>
    <x v="2"/>
    <x v="2"/>
    <n v="191.19"/>
    <n v="0.28999999999999998"/>
    <n v="5"/>
    <d v="2024-12-02T00:00:00"/>
    <d v="2024-12-06T00:00:00"/>
    <x v="2"/>
    <x v="1"/>
    <n v="48.82"/>
    <x v="1"/>
    <x v="1"/>
    <x v="10"/>
    <n v="142.37"/>
    <n v="955.95"/>
  </r>
  <r>
    <x v="1328"/>
    <x v="3"/>
    <x v="2"/>
    <n v="3167.68"/>
    <n v="0.37"/>
    <n v="5"/>
    <d v="2024-02-18T00:00:00"/>
    <d v="2024-02-20T00:00:00"/>
    <x v="0"/>
    <x v="0"/>
    <n v="209.29"/>
    <x v="0"/>
    <x v="1"/>
    <x v="8"/>
    <n v="2958.39"/>
    <n v="15838.4"/>
  </r>
  <r>
    <x v="1329"/>
    <x v="2"/>
    <x v="1"/>
    <n v="2636.23"/>
    <n v="0.05"/>
    <n v="2"/>
    <d v="2024-09-18T00:00:00"/>
    <d v="2024-09-23T00:00:00"/>
    <x v="2"/>
    <x v="0"/>
    <n v="747.91"/>
    <x v="0"/>
    <x v="1"/>
    <x v="7"/>
    <n v="1888.3200000000002"/>
    <n v="5272.46"/>
  </r>
  <r>
    <x v="1330"/>
    <x v="3"/>
    <x v="1"/>
    <n v="1683.93"/>
    <n v="0.1"/>
    <n v="4"/>
    <d v="2024-02-24T00:00:00"/>
    <d v="2024-02-29T00:00:00"/>
    <x v="0"/>
    <x v="2"/>
    <n v="167.34"/>
    <x v="1"/>
    <x v="1"/>
    <x v="8"/>
    <n v="1516.5900000000001"/>
    <n v="6735.72"/>
  </r>
  <r>
    <x v="1331"/>
    <x v="3"/>
    <x v="4"/>
    <n v="4449.18"/>
    <n v="0.5"/>
    <n v="5"/>
    <d v="2023-09-19T00:00:00"/>
    <d v="2023-09-26T00:00:00"/>
    <x v="1"/>
    <x v="2"/>
    <n v="462.81"/>
    <x v="3"/>
    <x v="0"/>
    <x v="7"/>
    <n v="3986.3700000000003"/>
    <n v="22245.9"/>
  </r>
  <r>
    <x v="1332"/>
    <x v="0"/>
    <x v="0"/>
    <n v="3383.8"/>
    <n v="0.17"/>
    <n v="6"/>
    <d v="2023-01-05T00:00:00"/>
    <d v="2023-01-06T00:00:00"/>
    <x v="2"/>
    <x v="1"/>
    <n v="823.73"/>
    <x v="0"/>
    <x v="0"/>
    <x v="6"/>
    <n v="2560.0700000000002"/>
    <n v="20302.800000000003"/>
  </r>
  <r>
    <x v="1333"/>
    <x v="1"/>
    <x v="1"/>
    <n v="4991.9399999999996"/>
    <n v="0.14000000000000001"/>
    <n v="7"/>
    <d v="2023-11-08T00:00:00"/>
    <d v="2023-11-13T00:00:00"/>
    <x v="2"/>
    <x v="2"/>
    <n v="401.12"/>
    <x v="3"/>
    <x v="0"/>
    <x v="11"/>
    <n v="4590.82"/>
    <n v="34943.579999999994"/>
  </r>
  <r>
    <x v="1334"/>
    <x v="1"/>
    <x v="0"/>
    <n v="926.41"/>
    <n v="0.04"/>
    <n v="3"/>
    <d v="2024-06-23T00:00:00"/>
    <d v="2024-06-28T00:00:00"/>
    <x v="0"/>
    <x v="0"/>
    <n v="78.930000000000007"/>
    <x v="1"/>
    <x v="1"/>
    <x v="9"/>
    <n v="847.48"/>
    <n v="2779.23"/>
  </r>
  <r>
    <x v="1335"/>
    <x v="3"/>
    <x v="3"/>
    <n v="530.54999999999995"/>
    <n v="0.35"/>
    <n v="3"/>
    <d v="2023-02-28T00:00:00"/>
    <d v="2023-03-04T00:00:00"/>
    <x v="1"/>
    <x v="1"/>
    <n v="38.65"/>
    <x v="2"/>
    <x v="0"/>
    <x v="8"/>
    <n v="491.9"/>
    <n v="1591.6499999999999"/>
  </r>
  <r>
    <x v="1336"/>
    <x v="0"/>
    <x v="2"/>
    <n v="783.05"/>
    <n v="0.25"/>
    <n v="2"/>
    <d v="2023-10-26T00:00:00"/>
    <d v="2023-10-28T00:00:00"/>
    <x v="1"/>
    <x v="2"/>
    <n v="157.58000000000001"/>
    <x v="4"/>
    <x v="0"/>
    <x v="2"/>
    <n v="625.46999999999991"/>
    <n v="1566.1"/>
  </r>
  <r>
    <x v="1337"/>
    <x v="3"/>
    <x v="4"/>
    <n v="1419.53"/>
    <n v="0.08"/>
    <n v="9"/>
    <d v="2023-02-19T00:00:00"/>
    <d v="2023-02-23T00:00:00"/>
    <x v="0"/>
    <x v="0"/>
    <n v="369.68"/>
    <x v="0"/>
    <x v="0"/>
    <x v="8"/>
    <n v="1049.8499999999999"/>
    <n v="12775.77"/>
  </r>
  <r>
    <x v="1338"/>
    <x v="3"/>
    <x v="2"/>
    <n v="2142.2600000000002"/>
    <n v="0.32"/>
    <n v="1"/>
    <d v="2024-09-23T00:00:00"/>
    <d v="2024-09-26T00:00:00"/>
    <x v="1"/>
    <x v="1"/>
    <n v="203.52"/>
    <x v="1"/>
    <x v="1"/>
    <x v="7"/>
    <n v="1938.7400000000002"/>
    <n v="2142.2600000000002"/>
  </r>
  <r>
    <x v="1339"/>
    <x v="3"/>
    <x v="4"/>
    <n v="4326.76"/>
    <n v="0.26"/>
    <n v="3"/>
    <d v="2024-07-03T00:00:00"/>
    <d v="2024-07-08T00:00:00"/>
    <x v="2"/>
    <x v="1"/>
    <n v="643.65"/>
    <x v="5"/>
    <x v="1"/>
    <x v="4"/>
    <n v="3683.11"/>
    <n v="12980.28"/>
  </r>
  <r>
    <x v="1340"/>
    <x v="0"/>
    <x v="3"/>
    <n v="1489.6"/>
    <n v="0.28000000000000003"/>
    <n v="3"/>
    <d v="2024-02-05T00:00:00"/>
    <d v="2024-02-09T00:00:00"/>
    <x v="1"/>
    <x v="0"/>
    <n v="327.74"/>
    <x v="3"/>
    <x v="1"/>
    <x v="8"/>
    <n v="1161.8599999999999"/>
    <n v="4468.7999999999993"/>
  </r>
  <r>
    <x v="1341"/>
    <x v="1"/>
    <x v="2"/>
    <n v="4584.6899999999996"/>
    <n v="0.5"/>
    <n v="8"/>
    <d v="2024-12-23T00:00:00"/>
    <d v="2024-12-24T00:00:00"/>
    <x v="1"/>
    <x v="2"/>
    <n v="579.01"/>
    <x v="3"/>
    <x v="1"/>
    <x v="10"/>
    <n v="4005.6799999999994"/>
    <n v="36677.519999999997"/>
  </r>
  <r>
    <x v="1342"/>
    <x v="0"/>
    <x v="3"/>
    <n v="2368.25"/>
    <n v="0.01"/>
    <n v="6"/>
    <d v="2023-10-10T00:00:00"/>
    <d v="2023-10-17T00:00:00"/>
    <x v="2"/>
    <x v="2"/>
    <n v="233.47"/>
    <x v="5"/>
    <x v="0"/>
    <x v="2"/>
    <n v="2134.7800000000002"/>
    <n v="14209.5"/>
  </r>
  <r>
    <x v="1343"/>
    <x v="2"/>
    <x v="4"/>
    <n v="3270.64"/>
    <n v="0.46"/>
    <n v="3"/>
    <d v="2023-06-14T00:00:00"/>
    <d v="2023-06-20T00:00:00"/>
    <x v="0"/>
    <x v="0"/>
    <n v="904.53"/>
    <x v="2"/>
    <x v="0"/>
    <x v="9"/>
    <n v="2366.1099999999997"/>
    <n v="9811.92"/>
  </r>
  <r>
    <x v="1344"/>
    <x v="0"/>
    <x v="1"/>
    <n v="1395.6"/>
    <n v="0.42"/>
    <n v="1"/>
    <d v="2023-09-20T00:00:00"/>
    <d v="2023-09-22T00:00:00"/>
    <x v="1"/>
    <x v="0"/>
    <n v="314.93"/>
    <x v="1"/>
    <x v="0"/>
    <x v="7"/>
    <n v="1080.6699999999998"/>
    <n v="1395.6"/>
  </r>
  <r>
    <x v="1345"/>
    <x v="0"/>
    <x v="2"/>
    <n v="864.47"/>
    <n v="0.21"/>
    <n v="3"/>
    <d v="2023-10-21T00:00:00"/>
    <d v="2023-10-27T00:00:00"/>
    <x v="2"/>
    <x v="0"/>
    <n v="243.19"/>
    <x v="4"/>
    <x v="0"/>
    <x v="2"/>
    <n v="621.28"/>
    <n v="2593.41"/>
  </r>
  <r>
    <x v="1346"/>
    <x v="0"/>
    <x v="3"/>
    <n v="4360.34"/>
    <n v="0.44"/>
    <n v="4"/>
    <d v="2023-07-28T00:00:00"/>
    <d v="2023-07-30T00:00:00"/>
    <x v="2"/>
    <x v="2"/>
    <n v="1069.5"/>
    <x v="1"/>
    <x v="0"/>
    <x v="4"/>
    <n v="3290.84"/>
    <n v="17441.36"/>
  </r>
  <r>
    <x v="1347"/>
    <x v="0"/>
    <x v="2"/>
    <n v="636.58000000000004"/>
    <n v="0.32"/>
    <n v="1"/>
    <d v="2024-10-30T00:00:00"/>
    <d v="2024-10-31T00:00:00"/>
    <x v="2"/>
    <x v="2"/>
    <n v="87.2"/>
    <x v="4"/>
    <x v="1"/>
    <x v="2"/>
    <n v="549.38"/>
    <n v="636.58000000000004"/>
  </r>
  <r>
    <x v="1348"/>
    <x v="1"/>
    <x v="2"/>
    <n v="3892.7"/>
    <n v="0.44"/>
    <n v="3"/>
    <d v="2023-11-03T00:00:00"/>
    <d v="2023-11-04T00:00:00"/>
    <x v="0"/>
    <x v="0"/>
    <n v="219.41"/>
    <x v="0"/>
    <x v="0"/>
    <x v="11"/>
    <n v="3673.29"/>
    <n v="11678.099999999999"/>
  </r>
  <r>
    <x v="1349"/>
    <x v="2"/>
    <x v="2"/>
    <n v="2946.82"/>
    <n v="0.3"/>
    <n v="4"/>
    <d v="2023-12-30T00:00:00"/>
    <d v="2024-01-04T00:00:00"/>
    <x v="1"/>
    <x v="2"/>
    <n v="491.43"/>
    <x v="2"/>
    <x v="0"/>
    <x v="10"/>
    <n v="2455.3900000000003"/>
    <n v="11787.28"/>
  </r>
  <r>
    <x v="1350"/>
    <x v="1"/>
    <x v="0"/>
    <n v="4319.58"/>
    <n v="0.11"/>
    <n v="7"/>
    <d v="2023-04-13T00:00:00"/>
    <d v="2023-04-15T00:00:00"/>
    <x v="1"/>
    <x v="0"/>
    <n v="612.53"/>
    <x v="2"/>
    <x v="0"/>
    <x v="3"/>
    <n v="3707.05"/>
    <n v="30237.059999999998"/>
  </r>
  <r>
    <x v="1351"/>
    <x v="1"/>
    <x v="3"/>
    <n v="3617.31"/>
    <n v="0.28999999999999998"/>
    <n v="4"/>
    <d v="2024-05-06T00:00:00"/>
    <d v="2024-05-07T00:00:00"/>
    <x v="0"/>
    <x v="1"/>
    <n v="637.61"/>
    <x v="3"/>
    <x v="1"/>
    <x v="5"/>
    <n v="2979.7"/>
    <n v="14469.24"/>
  </r>
  <r>
    <x v="1352"/>
    <x v="0"/>
    <x v="3"/>
    <n v="1480.15"/>
    <n v="0.09"/>
    <n v="1"/>
    <d v="2024-02-03T00:00:00"/>
    <d v="2024-02-10T00:00:00"/>
    <x v="0"/>
    <x v="2"/>
    <n v="78.56"/>
    <x v="0"/>
    <x v="1"/>
    <x v="8"/>
    <n v="1401.5900000000001"/>
    <n v="1480.15"/>
  </r>
  <r>
    <x v="1353"/>
    <x v="3"/>
    <x v="2"/>
    <n v="2914.7"/>
    <n v="7.0000000000000007E-2"/>
    <n v="9"/>
    <d v="2024-10-17T00:00:00"/>
    <d v="2024-10-24T00:00:00"/>
    <x v="2"/>
    <x v="0"/>
    <n v="534.44000000000005"/>
    <x v="5"/>
    <x v="1"/>
    <x v="2"/>
    <n v="2380.2599999999998"/>
    <n v="26232.3"/>
  </r>
  <r>
    <x v="1354"/>
    <x v="3"/>
    <x v="1"/>
    <n v="164.06"/>
    <n v="0.33"/>
    <n v="6"/>
    <d v="2024-08-31T00:00:00"/>
    <d v="2024-09-03T00:00:00"/>
    <x v="0"/>
    <x v="2"/>
    <n v="25.14"/>
    <x v="2"/>
    <x v="1"/>
    <x v="1"/>
    <n v="138.92000000000002"/>
    <n v="984.36"/>
  </r>
  <r>
    <x v="1355"/>
    <x v="1"/>
    <x v="2"/>
    <n v="2428.5700000000002"/>
    <n v="0.47"/>
    <n v="9"/>
    <d v="2023-12-18T00:00:00"/>
    <d v="2023-12-20T00:00:00"/>
    <x v="0"/>
    <x v="2"/>
    <n v="534.48"/>
    <x v="4"/>
    <x v="0"/>
    <x v="10"/>
    <n v="1894.0900000000001"/>
    <n v="21857.13"/>
  </r>
  <r>
    <x v="1356"/>
    <x v="1"/>
    <x v="0"/>
    <n v="521.47"/>
    <n v="0.28999999999999998"/>
    <n v="7"/>
    <d v="2023-08-25T00:00:00"/>
    <d v="2023-08-26T00:00:00"/>
    <x v="1"/>
    <x v="0"/>
    <n v="61.16"/>
    <x v="2"/>
    <x v="0"/>
    <x v="1"/>
    <n v="460.31000000000006"/>
    <n v="3650.29"/>
  </r>
  <r>
    <x v="1357"/>
    <x v="0"/>
    <x v="4"/>
    <n v="2201.83"/>
    <n v="0.4"/>
    <n v="4"/>
    <d v="2023-04-02T00:00:00"/>
    <d v="2023-04-06T00:00:00"/>
    <x v="1"/>
    <x v="0"/>
    <n v="560.87"/>
    <x v="3"/>
    <x v="0"/>
    <x v="3"/>
    <n v="1640.96"/>
    <n v="8807.32"/>
  </r>
  <r>
    <x v="1358"/>
    <x v="1"/>
    <x v="0"/>
    <n v="637.1"/>
    <n v="0.08"/>
    <n v="1"/>
    <d v="2023-05-28T00:00:00"/>
    <d v="2023-05-29T00:00:00"/>
    <x v="1"/>
    <x v="1"/>
    <n v="179.95"/>
    <x v="2"/>
    <x v="0"/>
    <x v="5"/>
    <n v="457.15000000000003"/>
    <n v="637.1"/>
  </r>
  <r>
    <x v="1359"/>
    <x v="0"/>
    <x v="1"/>
    <n v="4781.8500000000004"/>
    <n v="0.33"/>
    <n v="7"/>
    <d v="2023-01-29T00:00:00"/>
    <d v="2023-02-04T00:00:00"/>
    <x v="2"/>
    <x v="2"/>
    <n v="437.04"/>
    <x v="5"/>
    <x v="0"/>
    <x v="6"/>
    <n v="4344.8100000000004"/>
    <n v="33472.950000000004"/>
  </r>
  <r>
    <x v="1360"/>
    <x v="3"/>
    <x v="2"/>
    <n v="2663.03"/>
    <n v="0.37"/>
    <n v="9"/>
    <d v="2023-01-16T00:00:00"/>
    <d v="2023-01-23T00:00:00"/>
    <x v="2"/>
    <x v="0"/>
    <n v="563.55999999999995"/>
    <x v="4"/>
    <x v="0"/>
    <x v="6"/>
    <n v="2099.4700000000003"/>
    <n v="23967.27"/>
  </r>
  <r>
    <x v="1361"/>
    <x v="3"/>
    <x v="3"/>
    <n v="4574.7700000000004"/>
    <n v="0.02"/>
    <n v="6"/>
    <d v="2024-02-05T00:00:00"/>
    <d v="2024-02-07T00:00:00"/>
    <x v="2"/>
    <x v="0"/>
    <n v="953.36"/>
    <x v="0"/>
    <x v="1"/>
    <x v="8"/>
    <n v="3621.4100000000003"/>
    <n v="27448.620000000003"/>
  </r>
  <r>
    <x v="1362"/>
    <x v="2"/>
    <x v="2"/>
    <n v="209.59"/>
    <n v="0.05"/>
    <n v="1"/>
    <d v="2023-07-25T00:00:00"/>
    <d v="2023-08-01T00:00:00"/>
    <x v="2"/>
    <x v="0"/>
    <n v="28.3"/>
    <x v="0"/>
    <x v="0"/>
    <x v="4"/>
    <n v="181.29"/>
    <n v="209.59"/>
  </r>
  <r>
    <x v="1363"/>
    <x v="3"/>
    <x v="1"/>
    <n v="3224.5"/>
    <n v="0.39"/>
    <n v="9"/>
    <d v="2024-12-28T00:00:00"/>
    <d v="2025-01-03T00:00:00"/>
    <x v="1"/>
    <x v="0"/>
    <n v="252.9"/>
    <x v="2"/>
    <x v="1"/>
    <x v="10"/>
    <n v="2971.6"/>
    <n v="29020.5"/>
  </r>
  <r>
    <x v="1364"/>
    <x v="1"/>
    <x v="3"/>
    <n v="1604.08"/>
    <n v="0.22"/>
    <n v="7"/>
    <d v="2023-01-18T00:00:00"/>
    <d v="2023-01-24T00:00:00"/>
    <x v="1"/>
    <x v="0"/>
    <n v="348.38"/>
    <x v="3"/>
    <x v="0"/>
    <x v="6"/>
    <n v="1255.6999999999998"/>
    <n v="11228.56"/>
  </r>
  <r>
    <x v="1365"/>
    <x v="3"/>
    <x v="0"/>
    <n v="2215.96"/>
    <n v="0.2"/>
    <n v="1"/>
    <d v="2023-06-26T00:00:00"/>
    <d v="2023-07-01T00:00:00"/>
    <x v="0"/>
    <x v="2"/>
    <n v="363.15"/>
    <x v="0"/>
    <x v="0"/>
    <x v="9"/>
    <n v="1852.81"/>
    <n v="2215.96"/>
  </r>
  <r>
    <x v="1366"/>
    <x v="0"/>
    <x v="4"/>
    <n v="4378.13"/>
    <n v="0.46"/>
    <n v="4"/>
    <d v="2024-10-12T00:00:00"/>
    <d v="2024-10-15T00:00:00"/>
    <x v="2"/>
    <x v="0"/>
    <n v="428.23"/>
    <x v="4"/>
    <x v="1"/>
    <x v="2"/>
    <n v="3949.9"/>
    <n v="17512.52"/>
  </r>
  <r>
    <x v="1367"/>
    <x v="3"/>
    <x v="4"/>
    <n v="4902.1000000000004"/>
    <n v="0.5"/>
    <n v="5"/>
    <d v="2024-03-16T00:00:00"/>
    <d v="2024-03-17T00:00:00"/>
    <x v="0"/>
    <x v="1"/>
    <n v="315.27"/>
    <x v="3"/>
    <x v="1"/>
    <x v="0"/>
    <n v="4586.83"/>
    <n v="24510.5"/>
  </r>
  <r>
    <x v="1368"/>
    <x v="2"/>
    <x v="2"/>
    <n v="1307.81"/>
    <n v="0.38"/>
    <n v="2"/>
    <d v="2024-12-21T00:00:00"/>
    <d v="2024-12-23T00:00:00"/>
    <x v="2"/>
    <x v="1"/>
    <n v="374.7"/>
    <x v="3"/>
    <x v="1"/>
    <x v="10"/>
    <n v="933.1099999999999"/>
    <n v="2615.62"/>
  </r>
  <r>
    <x v="1369"/>
    <x v="3"/>
    <x v="0"/>
    <n v="4746.4399999999996"/>
    <n v="0.4"/>
    <n v="3"/>
    <d v="2024-06-14T00:00:00"/>
    <d v="2024-06-21T00:00:00"/>
    <x v="2"/>
    <x v="1"/>
    <n v="722.41"/>
    <x v="2"/>
    <x v="1"/>
    <x v="9"/>
    <n v="4024.0299999999997"/>
    <n v="14239.32"/>
  </r>
  <r>
    <x v="1370"/>
    <x v="0"/>
    <x v="1"/>
    <n v="3474.76"/>
    <n v="0.1"/>
    <n v="2"/>
    <d v="2023-03-11T00:00:00"/>
    <d v="2023-03-12T00:00:00"/>
    <x v="2"/>
    <x v="1"/>
    <n v="824.15"/>
    <x v="3"/>
    <x v="0"/>
    <x v="0"/>
    <n v="2650.61"/>
    <n v="6949.52"/>
  </r>
  <r>
    <x v="1371"/>
    <x v="0"/>
    <x v="4"/>
    <n v="4761.93"/>
    <n v="0.1"/>
    <n v="4"/>
    <d v="2024-09-19T00:00:00"/>
    <d v="2024-09-25T00:00:00"/>
    <x v="1"/>
    <x v="0"/>
    <n v="400.65"/>
    <x v="1"/>
    <x v="1"/>
    <x v="7"/>
    <n v="4361.2800000000007"/>
    <n v="19047.72"/>
  </r>
  <r>
    <x v="1372"/>
    <x v="1"/>
    <x v="0"/>
    <n v="2855.6"/>
    <n v="0.49"/>
    <n v="7"/>
    <d v="2024-06-05T00:00:00"/>
    <d v="2024-06-12T00:00:00"/>
    <x v="2"/>
    <x v="0"/>
    <n v="588.39"/>
    <x v="5"/>
    <x v="1"/>
    <x v="9"/>
    <n v="2267.21"/>
    <n v="19989.2"/>
  </r>
  <r>
    <x v="1373"/>
    <x v="3"/>
    <x v="2"/>
    <n v="4807.71"/>
    <n v="0.35"/>
    <n v="5"/>
    <d v="2023-09-14T00:00:00"/>
    <d v="2023-09-15T00:00:00"/>
    <x v="0"/>
    <x v="0"/>
    <n v="270.47000000000003"/>
    <x v="5"/>
    <x v="0"/>
    <x v="7"/>
    <n v="4537.24"/>
    <n v="24038.55"/>
  </r>
  <r>
    <x v="1374"/>
    <x v="0"/>
    <x v="3"/>
    <n v="4473.03"/>
    <n v="0.34"/>
    <n v="7"/>
    <d v="2023-09-14T00:00:00"/>
    <d v="2023-09-16T00:00:00"/>
    <x v="0"/>
    <x v="2"/>
    <n v="695.95"/>
    <x v="1"/>
    <x v="0"/>
    <x v="7"/>
    <n v="3777.08"/>
    <n v="31311.21"/>
  </r>
  <r>
    <x v="1375"/>
    <x v="2"/>
    <x v="2"/>
    <n v="730.1"/>
    <n v="0.14000000000000001"/>
    <n v="1"/>
    <d v="2024-07-12T00:00:00"/>
    <d v="2024-07-16T00:00:00"/>
    <x v="1"/>
    <x v="1"/>
    <n v="81.31"/>
    <x v="3"/>
    <x v="1"/>
    <x v="4"/>
    <n v="648.79"/>
    <n v="730.1"/>
  </r>
  <r>
    <x v="1376"/>
    <x v="1"/>
    <x v="2"/>
    <n v="1622.87"/>
    <n v="0.44"/>
    <n v="3"/>
    <d v="2023-08-18T00:00:00"/>
    <d v="2023-08-20T00:00:00"/>
    <x v="2"/>
    <x v="2"/>
    <n v="217.21"/>
    <x v="2"/>
    <x v="0"/>
    <x v="1"/>
    <n v="1405.6599999999999"/>
    <n v="4868.6099999999997"/>
  </r>
  <r>
    <x v="1377"/>
    <x v="2"/>
    <x v="0"/>
    <n v="1291.01"/>
    <n v="0.02"/>
    <n v="2"/>
    <d v="2024-10-28T00:00:00"/>
    <d v="2024-10-30T00:00:00"/>
    <x v="1"/>
    <x v="2"/>
    <n v="266"/>
    <x v="1"/>
    <x v="1"/>
    <x v="2"/>
    <n v="1025.01"/>
    <n v="2582.02"/>
  </r>
  <r>
    <x v="1378"/>
    <x v="3"/>
    <x v="4"/>
    <n v="2903.29"/>
    <n v="0.14000000000000001"/>
    <n v="1"/>
    <d v="2024-10-26T00:00:00"/>
    <d v="2024-10-31T00:00:00"/>
    <x v="0"/>
    <x v="2"/>
    <n v="402.71"/>
    <x v="4"/>
    <x v="1"/>
    <x v="2"/>
    <n v="2500.58"/>
    <n v="2903.29"/>
  </r>
  <r>
    <x v="1379"/>
    <x v="3"/>
    <x v="0"/>
    <n v="4033.72"/>
    <n v="0.09"/>
    <n v="5"/>
    <d v="2023-08-06T00:00:00"/>
    <d v="2023-08-07T00:00:00"/>
    <x v="2"/>
    <x v="1"/>
    <n v="450.98"/>
    <x v="5"/>
    <x v="0"/>
    <x v="1"/>
    <n v="3582.74"/>
    <n v="20168.599999999999"/>
  </r>
  <r>
    <x v="1380"/>
    <x v="3"/>
    <x v="3"/>
    <n v="3821.12"/>
    <n v="0.36"/>
    <n v="3"/>
    <d v="2024-09-06T00:00:00"/>
    <d v="2024-09-07T00:00:00"/>
    <x v="1"/>
    <x v="2"/>
    <n v="873.75"/>
    <x v="0"/>
    <x v="1"/>
    <x v="7"/>
    <n v="2947.37"/>
    <n v="11463.36"/>
  </r>
  <r>
    <x v="1381"/>
    <x v="1"/>
    <x v="0"/>
    <n v="3661.07"/>
    <n v="0.36"/>
    <n v="8"/>
    <d v="2023-06-13T00:00:00"/>
    <d v="2023-06-15T00:00:00"/>
    <x v="2"/>
    <x v="2"/>
    <n v="679.11"/>
    <x v="4"/>
    <x v="0"/>
    <x v="9"/>
    <n v="2981.96"/>
    <n v="29288.560000000001"/>
  </r>
  <r>
    <x v="1382"/>
    <x v="0"/>
    <x v="1"/>
    <n v="1938.8"/>
    <n v="0.27"/>
    <n v="5"/>
    <d v="2024-01-27T00:00:00"/>
    <d v="2024-02-02T00:00:00"/>
    <x v="0"/>
    <x v="2"/>
    <n v="400.99"/>
    <x v="3"/>
    <x v="1"/>
    <x v="6"/>
    <n v="1537.81"/>
    <n v="9694"/>
  </r>
  <r>
    <x v="1383"/>
    <x v="1"/>
    <x v="2"/>
    <n v="784.22"/>
    <n v="0"/>
    <n v="5"/>
    <d v="2023-02-22T00:00:00"/>
    <d v="2023-02-26T00:00:00"/>
    <x v="2"/>
    <x v="0"/>
    <n v="114.18"/>
    <x v="3"/>
    <x v="0"/>
    <x v="8"/>
    <n v="670.04"/>
    <n v="3921.1000000000004"/>
  </r>
  <r>
    <x v="1384"/>
    <x v="2"/>
    <x v="4"/>
    <n v="1131.8599999999999"/>
    <n v="0.44"/>
    <n v="7"/>
    <d v="2024-04-19T00:00:00"/>
    <d v="2024-04-24T00:00:00"/>
    <x v="2"/>
    <x v="2"/>
    <n v="128.91"/>
    <x v="5"/>
    <x v="1"/>
    <x v="3"/>
    <n v="1002.9499999999999"/>
    <n v="7923.0199999999995"/>
  </r>
  <r>
    <x v="1385"/>
    <x v="1"/>
    <x v="3"/>
    <n v="3734.22"/>
    <n v="0.48"/>
    <n v="8"/>
    <d v="2023-01-04T00:00:00"/>
    <d v="2023-01-08T00:00:00"/>
    <x v="1"/>
    <x v="1"/>
    <n v="419.78"/>
    <x v="2"/>
    <x v="0"/>
    <x v="6"/>
    <n v="3314.4399999999996"/>
    <n v="29873.759999999998"/>
  </r>
  <r>
    <x v="1386"/>
    <x v="2"/>
    <x v="2"/>
    <n v="822.92"/>
    <n v="0.1"/>
    <n v="1"/>
    <d v="2024-07-14T00:00:00"/>
    <d v="2024-07-21T00:00:00"/>
    <x v="1"/>
    <x v="0"/>
    <n v="245.29"/>
    <x v="2"/>
    <x v="1"/>
    <x v="4"/>
    <n v="577.63"/>
    <n v="822.92"/>
  </r>
  <r>
    <x v="1387"/>
    <x v="1"/>
    <x v="0"/>
    <n v="1192.44"/>
    <n v="0.42"/>
    <n v="5"/>
    <d v="2024-09-15T00:00:00"/>
    <d v="2024-09-19T00:00:00"/>
    <x v="2"/>
    <x v="1"/>
    <n v="258.16000000000003"/>
    <x v="4"/>
    <x v="1"/>
    <x v="7"/>
    <n v="934.28"/>
    <n v="5962.2000000000007"/>
  </r>
  <r>
    <x v="1388"/>
    <x v="0"/>
    <x v="1"/>
    <n v="2180.31"/>
    <n v="0.49"/>
    <n v="9"/>
    <d v="2023-07-16T00:00:00"/>
    <d v="2023-07-21T00:00:00"/>
    <x v="2"/>
    <x v="0"/>
    <n v="163.5"/>
    <x v="5"/>
    <x v="0"/>
    <x v="4"/>
    <n v="2016.81"/>
    <n v="19622.79"/>
  </r>
  <r>
    <x v="1389"/>
    <x v="2"/>
    <x v="0"/>
    <n v="453.35"/>
    <n v="0.16"/>
    <n v="9"/>
    <d v="2024-11-12T00:00:00"/>
    <d v="2024-11-19T00:00:00"/>
    <x v="0"/>
    <x v="1"/>
    <n v="95.57"/>
    <x v="0"/>
    <x v="1"/>
    <x v="11"/>
    <n v="357.78000000000003"/>
    <n v="4080.15"/>
  </r>
  <r>
    <x v="1390"/>
    <x v="3"/>
    <x v="2"/>
    <n v="1142.19"/>
    <n v="0.09"/>
    <n v="7"/>
    <d v="2024-09-21T00:00:00"/>
    <d v="2024-09-27T00:00:00"/>
    <x v="0"/>
    <x v="2"/>
    <n v="86.59"/>
    <x v="1"/>
    <x v="1"/>
    <x v="7"/>
    <n v="1055.6000000000001"/>
    <n v="7995.33"/>
  </r>
  <r>
    <x v="1391"/>
    <x v="3"/>
    <x v="3"/>
    <n v="833.86"/>
    <n v="0.49"/>
    <n v="4"/>
    <d v="2023-03-16T00:00:00"/>
    <d v="2023-03-22T00:00:00"/>
    <x v="0"/>
    <x v="0"/>
    <n v="104.15"/>
    <x v="3"/>
    <x v="0"/>
    <x v="0"/>
    <n v="729.71"/>
    <n v="3335.44"/>
  </r>
  <r>
    <x v="1392"/>
    <x v="1"/>
    <x v="4"/>
    <n v="4761.4799999999996"/>
    <n v="0.03"/>
    <n v="2"/>
    <d v="2023-07-24T00:00:00"/>
    <d v="2023-07-31T00:00:00"/>
    <x v="1"/>
    <x v="0"/>
    <n v="1244.54"/>
    <x v="5"/>
    <x v="0"/>
    <x v="4"/>
    <n v="3516.9399999999996"/>
    <n v="9522.9599999999991"/>
  </r>
  <r>
    <x v="1393"/>
    <x v="3"/>
    <x v="2"/>
    <n v="1038.48"/>
    <n v="0.14000000000000001"/>
    <n v="5"/>
    <d v="2024-08-18T00:00:00"/>
    <d v="2024-08-23T00:00:00"/>
    <x v="0"/>
    <x v="0"/>
    <n v="289.31"/>
    <x v="0"/>
    <x v="1"/>
    <x v="1"/>
    <n v="749.17000000000007"/>
    <n v="5192.3999999999996"/>
  </r>
  <r>
    <x v="1394"/>
    <x v="2"/>
    <x v="3"/>
    <n v="4322.67"/>
    <n v="0.37"/>
    <n v="4"/>
    <d v="2024-06-29T00:00:00"/>
    <d v="2024-07-03T00:00:00"/>
    <x v="1"/>
    <x v="0"/>
    <n v="1145.53"/>
    <x v="3"/>
    <x v="1"/>
    <x v="9"/>
    <n v="3177.1400000000003"/>
    <n v="17290.68"/>
  </r>
  <r>
    <x v="1395"/>
    <x v="3"/>
    <x v="2"/>
    <n v="662.51"/>
    <n v="0.31"/>
    <n v="1"/>
    <d v="2023-12-19T00:00:00"/>
    <d v="2023-12-25T00:00:00"/>
    <x v="0"/>
    <x v="1"/>
    <n v="124.94"/>
    <x v="2"/>
    <x v="0"/>
    <x v="10"/>
    <n v="537.56999999999994"/>
    <n v="662.51"/>
  </r>
  <r>
    <x v="1396"/>
    <x v="0"/>
    <x v="1"/>
    <n v="4361.3999999999996"/>
    <n v="0.34"/>
    <n v="7"/>
    <d v="2024-06-09T00:00:00"/>
    <d v="2024-06-16T00:00:00"/>
    <x v="0"/>
    <x v="0"/>
    <n v="712.12"/>
    <x v="4"/>
    <x v="1"/>
    <x v="9"/>
    <n v="3649.2799999999997"/>
    <n v="30529.799999999996"/>
  </r>
  <r>
    <x v="1397"/>
    <x v="0"/>
    <x v="0"/>
    <n v="3037.23"/>
    <n v="0.35"/>
    <n v="3"/>
    <d v="2023-11-28T00:00:00"/>
    <d v="2023-12-02T00:00:00"/>
    <x v="0"/>
    <x v="2"/>
    <n v="338.43"/>
    <x v="0"/>
    <x v="0"/>
    <x v="11"/>
    <n v="2698.8"/>
    <n v="9111.69"/>
  </r>
  <r>
    <x v="1398"/>
    <x v="1"/>
    <x v="4"/>
    <n v="4263.5600000000004"/>
    <n v="0.34"/>
    <n v="6"/>
    <d v="2023-07-22T00:00:00"/>
    <d v="2023-07-26T00:00:00"/>
    <x v="2"/>
    <x v="2"/>
    <n v="1063.9000000000001"/>
    <x v="5"/>
    <x v="0"/>
    <x v="4"/>
    <n v="3199.6600000000003"/>
    <n v="25581.360000000001"/>
  </r>
  <r>
    <x v="1399"/>
    <x v="2"/>
    <x v="3"/>
    <n v="4350.01"/>
    <n v="0.17"/>
    <n v="5"/>
    <d v="2023-08-26T00:00:00"/>
    <d v="2023-09-01T00:00:00"/>
    <x v="2"/>
    <x v="1"/>
    <n v="894.8"/>
    <x v="2"/>
    <x v="0"/>
    <x v="1"/>
    <n v="3455.21"/>
    <n v="21750.050000000003"/>
  </r>
  <r>
    <x v="1400"/>
    <x v="0"/>
    <x v="4"/>
    <n v="3022.23"/>
    <n v="0.16"/>
    <n v="4"/>
    <d v="2024-02-06T00:00:00"/>
    <d v="2024-02-07T00:00:00"/>
    <x v="0"/>
    <x v="1"/>
    <n v="551.17999999999995"/>
    <x v="5"/>
    <x v="1"/>
    <x v="8"/>
    <n v="2471.0500000000002"/>
    <n v="12088.92"/>
  </r>
  <r>
    <x v="1401"/>
    <x v="0"/>
    <x v="4"/>
    <n v="4596.7"/>
    <n v="0.21"/>
    <n v="3"/>
    <d v="2024-01-24T00:00:00"/>
    <d v="2024-01-25T00:00:00"/>
    <x v="2"/>
    <x v="0"/>
    <n v="527.46"/>
    <x v="4"/>
    <x v="1"/>
    <x v="6"/>
    <n v="4069.24"/>
    <n v="13790.099999999999"/>
  </r>
  <r>
    <x v="1402"/>
    <x v="2"/>
    <x v="4"/>
    <n v="2968.7"/>
    <n v="0.4"/>
    <n v="9"/>
    <d v="2024-10-01T00:00:00"/>
    <d v="2024-10-08T00:00:00"/>
    <x v="1"/>
    <x v="0"/>
    <n v="378.73"/>
    <x v="1"/>
    <x v="1"/>
    <x v="2"/>
    <n v="2589.9699999999998"/>
    <n v="26718.3"/>
  </r>
  <r>
    <x v="1403"/>
    <x v="3"/>
    <x v="3"/>
    <n v="3591.57"/>
    <n v="0.47"/>
    <n v="5"/>
    <d v="2023-03-08T00:00:00"/>
    <d v="2023-03-15T00:00:00"/>
    <x v="1"/>
    <x v="2"/>
    <n v="399.73"/>
    <x v="4"/>
    <x v="0"/>
    <x v="0"/>
    <n v="3191.84"/>
    <n v="17957.850000000002"/>
  </r>
  <r>
    <x v="1404"/>
    <x v="3"/>
    <x v="3"/>
    <n v="2138.79"/>
    <n v="0.23"/>
    <n v="7"/>
    <d v="2023-05-30T00:00:00"/>
    <d v="2023-05-31T00:00:00"/>
    <x v="2"/>
    <x v="2"/>
    <n v="447.99"/>
    <x v="1"/>
    <x v="0"/>
    <x v="5"/>
    <n v="1690.8"/>
    <n v="14971.529999999999"/>
  </r>
  <r>
    <x v="1405"/>
    <x v="1"/>
    <x v="4"/>
    <n v="4578.93"/>
    <n v="0.04"/>
    <n v="4"/>
    <d v="2023-05-14T00:00:00"/>
    <d v="2023-05-21T00:00:00"/>
    <x v="0"/>
    <x v="1"/>
    <n v="928.89"/>
    <x v="1"/>
    <x v="0"/>
    <x v="5"/>
    <n v="3650.0400000000004"/>
    <n v="18315.72"/>
  </r>
  <r>
    <x v="1406"/>
    <x v="3"/>
    <x v="0"/>
    <n v="4138.3999999999996"/>
    <n v="0.47"/>
    <n v="1"/>
    <d v="2024-02-15T00:00:00"/>
    <d v="2024-02-16T00:00:00"/>
    <x v="2"/>
    <x v="1"/>
    <n v="384.22"/>
    <x v="0"/>
    <x v="1"/>
    <x v="8"/>
    <n v="3754.1799999999994"/>
    <n v="4138.3999999999996"/>
  </r>
  <r>
    <x v="1407"/>
    <x v="2"/>
    <x v="2"/>
    <n v="916.89"/>
    <n v="0.04"/>
    <n v="2"/>
    <d v="2023-08-01T00:00:00"/>
    <d v="2023-08-07T00:00:00"/>
    <x v="2"/>
    <x v="0"/>
    <n v="121.93"/>
    <x v="4"/>
    <x v="0"/>
    <x v="1"/>
    <n v="794.96"/>
    <n v="1833.78"/>
  </r>
  <r>
    <x v="1408"/>
    <x v="0"/>
    <x v="4"/>
    <n v="2924.3"/>
    <n v="0.08"/>
    <n v="5"/>
    <d v="2024-07-02T00:00:00"/>
    <d v="2024-07-09T00:00:00"/>
    <x v="1"/>
    <x v="2"/>
    <n v="158.66"/>
    <x v="1"/>
    <x v="1"/>
    <x v="4"/>
    <n v="2765.6400000000003"/>
    <n v="14621.5"/>
  </r>
  <r>
    <x v="1409"/>
    <x v="3"/>
    <x v="1"/>
    <n v="4494.45"/>
    <n v="0.43"/>
    <n v="8"/>
    <d v="2024-05-15T00:00:00"/>
    <d v="2024-05-21T00:00:00"/>
    <x v="0"/>
    <x v="1"/>
    <n v="424.41"/>
    <x v="4"/>
    <x v="1"/>
    <x v="5"/>
    <n v="4070.04"/>
    <n v="35955.599999999999"/>
  </r>
  <r>
    <x v="1410"/>
    <x v="1"/>
    <x v="4"/>
    <n v="3986.02"/>
    <n v="0.28000000000000003"/>
    <n v="8"/>
    <d v="2024-09-24T00:00:00"/>
    <d v="2024-09-29T00:00:00"/>
    <x v="1"/>
    <x v="0"/>
    <n v="726.08"/>
    <x v="5"/>
    <x v="1"/>
    <x v="7"/>
    <n v="3259.94"/>
    <n v="31888.16"/>
  </r>
  <r>
    <x v="1411"/>
    <x v="3"/>
    <x v="3"/>
    <n v="4816.51"/>
    <n v="0.18"/>
    <n v="8"/>
    <d v="2023-08-14T00:00:00"/>
    <d v="2023-08-21T00:00:00"/>
    <x v="2"/>
    <x v="1"/>
    <n v="695.41"/>
    <x v="0"/>
    <x v="0"/>
    <x v="1"/>
    <n v="4121.1000000000004"/>
    <n v="38532.080000000002"/>
  </r>
  <r>
    <x v="1412"/>
    <x v="2"/>
    <x v="2"/>
    <n v="1233.3800000000001"/>
    <n v="0.47"/>
    <n v="9"/>
    <d v="2024-01-18T00:00:00"/>
    <d v="2024-01-20T00:00:00"/>
    <x v="2"/>
    <x v="0"/>
    <n v="242.74"/>
    <x v="4"/>
    <x v="1"/>
    <x v="6"/>
    <n v="990.6400000000001"/>
    <n v="11100.420000000002"/>
  </r>
  <r>
    <x v="1413"/>
    <x v="1"/>
    <x v="1"/>
    <n v="1900.55"/>
    <n v="0.48"/>
    <n v="2"/>
    <d v="2024-07-01T00:00:00"/>
    <d v="2024-07-08T00:00:00"/>
    <x v="0"/>
    <x v="1"/>
    <n v="295.14"/>
    <x v="3"/>
    <x v="1"/>
    <x v="4"/>
    <n v="1605.4099999999999"/>
    <n v="3801.1"/>
  </r>
  <r>
    <x v="1414"/>
    <x v="3"/>
    <x v="2"/>
    <n v="2585.2399999999998"/>
    <n v="0.17"/>
    <n v="4"/>
    <d v="2023-07-08T00:00:00"/>
    <d v="2023-07-14T00:00:00"/>
    <x v="0"/>
    <x v="0"/>
    <n v="189.77"/>
    <x v="2"/>
    <x v="0"/>
    <x v="4"/>
    <n v="2395.4699999999998"/>
    <n v="10340.959999999999"/>
  </r>
  <r>
    <x v="1415"/>
    <x v="1"/>
    <x v="2"/>
    <n v="1240.08"/>
    <n v="0.43"/>
    <n v="6"/>
    <d v="2023-08-06T00:00:00"/>
    <d v="2023-08-07T00:00:00"/>
    <x v="1"/>
    <x v="1"/>
    <n v="268.66000000000003"/>
    <x v="4"/>
    <x v="0"/>
    <x v="1"/>
    <n v="971.41999999999985"/>
    <n v="7440.48"/>
  </r>
  <r>
    <x v="1416"/>
    <x v="2"/>
    <x v="1"/>
    <n v="2030.82"/>
    <n v="0.34"/>
    <n v="6"/>
    <d v="2024-01-15T00:00:00"/>
    <d v="2024-01-19T00:00:00"/>
    <x v="0"/>
    <x v="1"/>
    <n v="581.23"/>
    <x v="4"/>
    <x v="1"/>
    <x v="6"/>
    <n v="1449.59"/>
    <n v="12184.92"/>
  </r>
  <r>
    <x v="1417"/>
    <x v="0"/>
    <x v="4"/>
    <n v="2733.94"/>
    <n v="0.14000000000000001"/>
    <n v="5"/>
    <d v="2023-06-25T00:00:00"/>
    <d v="2023-06-27T00:00:00"/>
    <x v="0"/>
    <x v="2"/>
    <n v="323.58"/>
    <x v="4"/>
    <x v="0"/>
    <x v="9"/>
    <n v="2410.36"/>
    <n v="13669.7"/>
  </r>
  <r>
    <x v="1418"/>
    <x v="2"/>
    <x v="4"/>
    <n v="1037.56"/>
    <n v="0.47"/>
    <n v="2"/>
    <d v="2023-07-30T00:00:00"/>
    <d v="2023-07-31T00:00:00"/>
    <x v="2"/>
    <x v="1"/>
    <n v="105.72"/>
    <x v="1"/>
    <x v="0"/>
    <x v="4"/>
    <n v="931.83999999999992"/>
    <n v="2075.12"/>
  </r>
  <r>
    <x v="1419"/>
    <x v="2"/>
    <x v="4"/>
    <n v="1357.77"/>
    <n v="0.03"/>
    <n v="8"/>
    <d v="2024-12-30T00:00:00"/>
    <d v="2025-01-06T00:00:00"/>
    <x v="2"/>
    <x v="0"/>
    <n v="352.36"/>
    <x v="2"/>
    <x v="1"/>
    <x v="10"/>
    <n v="1005.41"/>
    <n v="10862.16"/>
  </r>
  <r>
    <x v="1420"/>
    <x v="2"/>
    <x v="0"/>
    <n v="711.73"/>
    <n v="0.16"/>
    <n v="1"/>
    <d v="2023-12-09T00:00:00"/>
    <d v="2023-12-16T00:00:00"/>
    <x v="2"/>
    <x v="2"/>
    <n v="83.81"/>
    <x v="5"/>
    <x v="0"/>
    <x v="10"/>
    <n v="627.92000000000007"/>
    <n v="711.73"/>
  </r>
  <r>
    <x v="1421"/>
    <x v="2"/>
    <x v="4"/>
    <n v="3595.57"/>
    <n v="0.2"/>
    <n v="1"/>
    <d v="2024-05-02T00:00:00"/>
    <d v="2024-05-05T00:00:00"/>
    <x v="0"/>
    <x v="1"/>
    <n v="519.49"/>
    <x v="0"/>
    <x v="1"/>
    <x v="5"/>
    <n v="3076.08"/>
    <n v="3595.57"/>
  </r>
  <r>
    <x v="1422"/>
    <x v="0"/>
    <x v="1"/>
    <n v="1871.6"/>
    <n v="0.35"/>
    <n v="1"/>
    <d v="2023-12-13T00:00:00"/>
    <d v="2023-12-16T00:00:00"/>
    <x v="0"/>
    <x v="0"/>
    <n v="197.54"/>
    <x v="0"/>
    <x v="0"/>
    <x v="10"/>
    <n v="1674.06"/>
    <n v="1871.6"/>
  </r>
  <r>
    <x v="1423"/>
    <x v="0"/>
    <x v="0"/>
    <n v="1179.3"/>
    <n v="0.02"/>
    <n v="9"/>
    <d v="2023-11-19T00:00:00"/>
    <d v="2023-11-24T00:00:00"/>
    <x v="2"/>
    <x v="2"/>
    <n v="244.3"/>
    <x v="0"/>
    <x v="0"/>
    <x v="11"/>
    <n v="935"/>
    <n v="10613.699999999999"/>
  </r>
  <r>
    <x v="1424"/>
    <x v="1"/>
    <x v="4"/>
    <n v="2585.89"/>
    <n v="0.44"/>
    <n v="5"/>
    <d v="2024-05-08T00:00:00"/>
    <d v="2024-05-11T00:00:00"/>
    <x v="0"/>
    <x v="1"/>
    <n v="420.25"/>
    <x v="0"/>
    <x v="1"/>
    <x v="5"/>
    <n v="2165.64"/>
    <n v="12929.449999999999"/>
  </r>
  <r>
    <x v="1425"/>
    <x v="3"/>
    <x v="0"/>
    <n v="434.42"/>
    <n v="0.33"/>
    <n v="2"/>
    <d v="2024-05-01T00:00:00"/>
    <d v="2024-05-06T00:00:00"/>
    <x v="2"/>
    <x v="1"/>
    <n v="61.89"/>
    <x v="0"/>
    <x v="1"/>
    <x v="5"/>
    <n v="372.53000000000003"/>
    <n v="868.84"/>
  </r>
  <r>
    <x v="1426"/>
    <x v="0"/>
    <x v="1"/>
    <n v="4624.6899999999996"/>
    <n v="0.14000000000000001"/>
    <n v="1"/>
    <d v="2023-03-18T00:00:00"/>
    <d v="2023-03-24T00:00:00"/>
    <x v="0"/>
    <x v="0"/>
    <n v="532.71"/>
    <x v="3"/>
    <x v="0"/>
    <x v="0"/>
    <n v="4091.9799999999996"/>
    <n v="4624.6899999999996"/>
  </r>
  <r>
    <x v="1427"/>
    <x v="0"/>
    <x v="4"/>
    <n v="1542.89"/>
    <n v="0.33"/>
    <n v="4"/>
    <d v="2023-01-03T00:00:00"/>
    <d v="2023-01-09T00:00:00"/>
    <x v="2"/>
    <x v="2"/>
    <n v="445.36"/>
    <x v="1"/>
    <x v="0"/>
    <x v="6"/>
    <n v="1097.5300000000002"/>
    <n v="6171.56"/>
  </r>
  <r>
    <x v="1428"/>
    <x v="3"/>
    <x v="3"/>
    <n v="4443.68"/>
    <n v="0.27"/>
    <n v="2"/>
    <d v="2024-06-21T00:00:00"/>
    <d v="2024-06-28T00:00:00"/>
    <x v="1"/>
    <x v="2"/>
    <n v="317.08999999999997"/>
    <x v="5"/>
    <x v="1"/>
    <x v="9"/>
    <n v="4126.59"/>
    <n v="8887.36"/>
  </r>
  <r>
    <x v="1429"/>
    <x v="0"/>
    <x v="1"/>
    <n v="2538.34"/>
    <n v="0.17"/>
    <n v="3"/>
    <d v="2024-03-28T00:00:00"/>
    <d v="2024-04-02T00:00:00"/>
    <x v="0"/>
    <x v="2"/>
    <n v="301.02999999999997"/>
    <x v="5"/>
    <x v="1"/>
    <x v="0"/>
    <n v="2237.3100000000004"/>
    <n v="7615.02"/>
  </r>
  <r>
    <x v="1430"/>
    <x v="2"/>
    <x v="2"/>
    <n v="4265.74"/>
    <n v="0.01"/>
    <n v="2"/>
    <d v="2023-01-03T00:00:00"/>
    <d v="2023-01-09T00:00:00"/>
    <x v="1"/>
    <x v="2"/>
    <n v="582.12"/>
    <x v="4"/>
    <x v="0"/>
    <x v="6"/>
    <n v="3683.62"/>
    <n v="8531.48"/>
  </r>
  <r>
    <x v="1431"/>
    <x v="2"/>
    <x v="2"/>
    <n v="1310.6199999999999"/>
    <n v="0.28000000000000003"/>
    <n v="8"/>
    <d v="2023-08-27T00:00:00"/>
    <d v="2023-09-01T00:00:00"/>
    <x v="2"/>
    <x v="1"/>
    <n v="333.44"/>
    <x v="2"/>
    <x v="0"/>
    <x v="1"/>
    <n v="977.17999999999984"/>
    <n v="10484.959999999999"/>
  </r>
  <r>
    <x v="1432"/>
    <x v="3"/>
    <x v="1"/>
    <n v="958.83"/>
    <n v="0.04"/>
    <n v="3"/>
    <d v="2023-09-01T00:00:00"/>
    <d v="2023-09-03T00:00:00"/>
    <x v="1"/>
    <x v="0"/>
    <n v="276.08"/>
    <x v="0"/>
    <x v="0"/>
    <x v="7"/>
    <n v="682.75"/>
    <n v="2876.4900000000002"/>
  </r>
  <r>
    <x v="1433"/>
    <x v="1"/>
    <x v="2"/>
    <n v="4262.12"/>
    <n v="0.41"/>
    <n v="2"/>
    <d v="2024-03-02T00:00:00"/>
    <d v="2024-03-09T00:00:00"/>
    <x v="0"/>
    <x v="2"/>
    <n v="221.32"/>
    <x v="0"/>
    <x v="1"/>
    <x v="0"/>
    <n v="4040.7999999999997"/>
    <n v="8524.24"/>
  </r>
  <r>
    <x v="1434"/>
    <x v="1"/>
    <x v="1"/>
    <n v="1143.33"/>
    <n v="0.04"/>
    <n v="6"/>
    <d v="2024-06-25T00:00:00"/>
    <d v="2024-06-27T00:00:00"/>
    <x v="1"/>
    <x v="1"/>
    <n v="331.53"/>
    <x v="5"/>
    <x v="1"/>
    <x v="9"/>
    <n v="811.8"/>
    <n v="6859.98"/>
  </r>
  <r>
    <x v="1435"/>
    <x v="3"/>
    <x v="3"/>
    <n v="3756.36"/>
    <n v="0.21"/>
    <n v="7"/>
    <d v="2023-12-09T00:00:00"/>
    <d v="2023-12-16T00:00:00"/>
    <x v="2"/>
    <x v="2"/>
    <n v="1091.22"/>
    <x v="5"/>
    <x v="0"/>
    <x v="10"/>
    <n v="2665.1400000000003"/>
    <n v="26294.52"/>
  </r>
  <r>
    <x v="1436"/>
    <x v="3"/>
    <x v="1"/>
    <n v="1788.46"/>
    <n v="0.22"/>
    <n v="9"/>
    <d v="2024-02-06T00:00:00"/>
    <d v="2024-02-09T00:00:00"/>
    <x v="1"/>
    <x v="1"/>
    <n v="496.9"/>
    <x v="2"/>
    <x v="1"/>
    <x v="8"/>
    <n v="1291.56"/>
    <n v="16096.14"/>
  </r>
  <r>
    <x v="1437"/>
    <x v="2"/>
    <x v="4"/>
    <n v="3766.15"/>
    <n v="0.28000000000000003"/>
    <n v="4"/>
    <d v="2024-05-31T00:00:00"/>
    <d v="2024-06-02T00:00:00"/>
    <x v="2"/>
    <x v="2"/>
    <n v="1054.2"/>
    <x v="1"/>
    <x v="1"/>
    <x v="5"/>
    <n v="2711.95"/>
    <n v="15064.6"/>
  </r>
  <r>
    <x v="1438"/>
    <x v="1"/>
    <x v="4"/>
    <n v="4547.47"/>
    <n v="0.02"/>
    <n v="5"/>
    <d v="2024-09-12T00:00:00"/>
    <d v="2024-09-19T00:00:00"/>
    <x v="2"/>
    <x v="1"/>
    <n v="1139.82"/>
    <x v="2"/>
    <x v="1"/>
    <x v="7"/>
    <n v="3407.6500000000005"/>
    <n v="22737.350000000002"/>
  </r>
  <r>
    <x v="1439"/>
    <x v="0"/>
    <x v="0"/>
    <n v="4910.03"/>
    <n v="0.1"/>
    <n v="6"/>
    <d v="2023-09-14T00:00:00"/>
    <d v="2023-09-15T00:00:00"/>
    <x v="1"/>
    <x v="2"/>
    <n v="613.95000000000005"/>
    <x v="2"/>
    <x v="0"/>
    <x v="7"/>
    <n v="4296.08"/>
    <n v="29460.18"/>
  </r>
  <r>
    <x v="1440"/>
    <x v="2"/>
    <x v="2"/>
    <n v="1863.07"/>
    <n v="0.1"/>
    <n v="3"/>
    <d v="2023-03-05T00:00:00"/>
    <d v="2023-03-10T00:00:00"/>
    <x v="2"/>
    <x v="0"/>
    <n v="466.39"/>
    <x v="0"/>
    <x v="0"/>
    <x v="0"/>
    <n v="1396.6799999999998"/>
    <n v="5589.21"/>
  </r>
  <r>
    <x v="1441"/>
    <x v="3"/>
    <x v="2"/>
    <n v="1900.88"/>
    <n v="0.3"/>
    <n v="3"/>
    <d v="2024-12-31T00:00:00"/>
    <d v="2025-01-01T00:00:00"/>
    <x v="2"/>
    <x v="0"/>
    <n v="327.47000000000003"/>
    <x v="5"/>
    <x v="1"/>
    <x v="10"/>
    <n v="1573.41"/>
    <n v="5702.64"/>
  </r>
  <r>
    <x v="1442"/>
    <x v="1"/>
    <x v="1"/>
    <n v="4908.8"/>
    <n v="0.13"/>
    <n v="3"/>
    <d v="2023-05-22T00:00:00"/>
    <d v="2023-05-24T00:00:00"/>
    <x v="0"/>
    <x v="0"/>
    <n v="908.76"/>
    <x v="1"/>
    <x v="0"/>
    <x v="5"/>
    <n v="4000.04"/>
    <n v="14726.400000000001"/>
  </r>
  <r>
    <x v="1443"/>
    <x v="0"/>
    <x v="2"/>
    <n v="4321.49"/>
    <n v="7.0000000000000007E-2"/>
    <n v="5"/>
    <d v="2023-10-24T00:00:00"/>
    <d v="2023-10-30T00:00:00"/>
    <x v="2"/>
    <x v="0"/>
    <n v="240.85"/>
    <x v="3"/>
    <x v="0"/>
    <x v="2"/>
    <n v="4080.64"/>
    <n v="21607.449999999997"/>
  </r>
  <r>
    <x v="1444"/>
    <x v="0"/>
    <x v="4"/>
    <n v="320.95"/>
    <n v="0.01"/>
    <n v="6"/>
    <d v="2023-03-14T00:00:00"/>
    <d v="2023-03-18T00:00:00"/>
    <x v="1"/>
    <x v="1"/>
    <n v="54.17"/>
    <x v="1"/>
    <x v="0"/>
    <x v="0"/>
    <n v="266.77999999999997"/>
    <n v="1925.6999999999998"/>
  </r>
  <r>
    <x v="1445"/>
    <x v="2"/>
    <x v="3"/>
    <n v="2909.9"/>
    <n v="0.42"/>
    <n v="9"/>
    <d v="2024-11-23T00:00:00"/>
    <d v="2024-11-25T00:00:00"/>
    <x v="2"/>
    <x v="0"/>
    <n v="342.55"/>
    <x v="2"/>
    <x v="1"/>
    <x v="11"/>
    <n v="2567.35"/>
    <n v="26189.100000000002"/>
  </r>
  <r>
    <x v="1446"/>
    <x v="1"/>
    <x v="1"/>
    <n v="988.1"/>
    <n v="0.49"/>
    <n v="9"/>
    <d v="2024-12-29T00:00:00"/>
    <d v="2025-01-03T00:00:00"/>
    <x v="0"/>
    <x v="2"/>
    <n v="132.75"/>
    <x v="1"/>
    <x v="1"/>
    <x v="10"/>
    <n v="855.35"/>
    <n v="8892.9"/>
  </r>
  <r>
    <x v="1447"/>
    <x v="1"/>
    <x v="2"/>
    <n v="4970.66"/>
    <n v="0.35"/>
    <n v="5"/>
    <d v="2024-02-19T00:00:00"/>
    <d v="2024-02-23T00:00:00"/>
    <x v="2"/>
    <x v="0"/>
    <n v="839.37"/>
    <x v="1"/>
    <x v="1"/>
    <x v="8"/>
    <n v="4131.29"/>
    <n v="24853.3"/>
  </r>
  <r>
    <x v="1448"/>
    <x v="3"/>
    <x v="4"/>
    <n v="780.72"/>
    <n v="0.21"/>
    <n v="8"/>
    <d v="2023-05-02T00:00:00"/>
    <d v="2023-05-06T00:00:00"/>
    <x v="2"/>
    <x v="0"/>
    <n v="173.3"/>
    <x v="1"/>
    <x v="0"/>
    <x v="5"/>
    <n v="607.42000000000007"/>
    <n v="6245.76"/>
  </r>
  <r>
    <x v="1449"/>
    <x v="1"/>
    <x v="0"/>
    <n v="2840.8"/>
    <n v="0.06"/>
    <n v="7"/>
    <d v="2023-11-11T00:00:00"/>
    <d v="2023-11-16T00:00:00"/>
    <x v="2"/>
    <x v="1"/>
    <n v="195.91"/>
    <x v="2"/>
    <x v="0"/>
    <x v="11"/>
    <n v="2644.8900000000003"/>
    <n v="19885.600000000002"/>
  </r>
  <r>
    <x v="1450"/>
    <x v="1"/>
    <x v="2"/>
    <n v="3359.47"/>
    <n v="0.24"/>
    <n v="4"/>
    <d v="2024-03-25T00:00:00"/>
    <d v="2024-03-31T00:00:00"/>
    <x v="2"/>
    <x v="2"/>
    <n v="675.69"/>
    <x v="5"/>
    <x v="1"/>
    <x v="0"/>
    <n v="2683.7799999999997"/>
    <n v="13437.88"/>
  </r>
  <r>
    <x v="1451"/>
    <x v="2"/>
    <x v="3"/>
    <n v="4691.62"/>
    <n v="0.23"/>
    <n v="1"/>
    <d v="2024-07-15T00:00:00"/>
    <d v="2024-07-22T00:00:00"/>
    <x v="0"/>
    <x v="1"/>
    <n v="586.89"/>
    <x v="3"/>
    <x v="1"/>
    <x v="4"/>
    <n v="4104.7299999999996"/>
    <n v="4691.62"/>
  </r>
  <r>
    <x v="1452"/>
    <x v="1"/>
    <x v="3"/>
    <n v="4251.57"/>
    <n v="0.21"/>
    <n v="3"/>
    <d v="2023-07-13T00:00:00"/>
    <d v="2023-07-16T00:00:00"/>
    <x v="2"/>
    <x v="1"/>
    <n v="1091.73"/>
    <x v="0"/>
    <x v="0"/>
    <x v="4"/>
    <n v="3159.8399999999997"/>
    <n v="12754.71"/>
  </r>
  <r>
    <x v="1453"/>
    <x v="0"/>
    <x v="2"/>
    <n v="1304.2"/>
    <n v="0.19"/>
    <n v="5"/>
    <d v="2024-06-09T00:00:00"/>
    <d v="2024-06-15T00:00:00"/>
    <x v="2"/>
    <x v="0"/>
    <n v="356.72"/>
    <x v="0"/>
    <x v="1"/>
    <x v="9"/>
    <n v="947.48"/>
    <n v="6521"/>
  </r>
  <r>
    <x v="1454"/>
    <x v="2"/>
    <x v="2"/>
    <n v="2905.86"/>
    <n v="0.25"/>
    <n v="3"/>
    <d v="2024-02-03T00:00:00"/>
    <d v="2024-02-10T00:00:00"/>
    <x v="2"/>
    <x v="2"/>
    <n v="217.68"/>
    <x v="1"/>
    <x v="1"/>
    <x v="8"/>
    <n v="2688.1800000000003"/>
    <n v="8717.58"/>
  </r>
  <r>
    <x v="1455"/>
    <x v="2"/>
    <x v="4"/>
    <n v="4772.51"/>
    <n v="0.04"/>
    <n v="4"/>
    <d v="2023-10-08T00:00:00"/>
    <d v="2023-10-15T00:00:00"/>
    <x v="1"/>
    <x v="2"/>
    <n v="1282.32"/>
    <x v="3"/>
    <x v="0"/>
    <x v="2"/>
    <n v="3490.1900000000005"/>
    <n v="19090.04"/>
  </r>
  <r>
    <x v="1456"/>
    <x v="3"/>
    <x v="2"/>
    <n v="3705.01"/>
    <n v="0.02"/>
    <n v="9"/>
    <d v="2024-04-02T00:00:00"/>
    <d v="2024-04-08T00:00:00"/>
    <x v="2"/>
    <x v="1"/>
    <n v="686.53"/>
    <x v="0"/>
    <x v="1"/>
    <x v="3"/>
    <n v="3018.4800000000005"/>
    <n v="33345.090000000004"/>
  </r>
  <r>
    <x v="1457"/>
    <x v="1"/>
    <x v="0"/>
    <n v="3472.85"/>
    <n v="0.03"/>
    <n v="9"/>
    <d v="2023-12-14T00:00:00"/>
    <d v="2023-12-20T00:00:00"/>
    <x v="0"/>
    <x v="1"/>
    <n v="315.89999999999998"/>
    <x v="0"/>
    <x v="0"/>
    <x v="10"/>
    <n v="3156.95"/>
    <n v="31255.649999999998"/>
  </r>
  <r>
    <x v="1458"/>
    <x v="3"/>
    <x v="4"/>
    <n v="3799.02"/>
    <n v="0.1"/>
    <n v="9"/>
    <d v="2024-06-03T00:00:00"/>
    <d v="2024-06-05T00:00:00"/>
    <x v="2"/>
    <x v="2"/>
    <n v="198.94"/>
    <x v="2"/>
    <x v="1"/>
    <x v="9"/>
    <n v="3600.08"/>
    <n v="34191.18"/>
  </r>
  <r>
    <x v="1459"/>
    <x v="0"/>
    <x v="1"/>
    <n v="1680.28"/>
    <n v="0.14000000000000001"/>
    <n v="9"/>
    <d v="2024-11-28T00:00:00"/>
    <d v="2024-12-04T00:00:00"/>
    <x v="0"/>
    <x v="1"/>
    <n v="337.96"/>
    <x v="4"/>
    <x v="1"/>
    <x v="11"/>
    <n v="1342.32"/>
    <n v="15122.52"/>
  </r>
  <r>
    <x v="1460"/>
    <x v="2"/>
    <x v="0"/>
    <n v="3673.34"/>
    <n v="0.08"/>
    <n v="1"/>
    <d v="2024-01-13T00:00:00"/>
    <d v="2024-01-20T00:00:00"/>
    <x v="1"/>
    <x v="2"/>
    <n v="672.27"/>
    <x v="5"/>
    <x v="1"/>
    <x v="6"/>
    <n v="3001.07"/>
    <n v="3673.34"/>
  </r>
  <r>
    <x v="1461"/>
    <x v="2"/>
    <x v="4"/>
    <n v="1240.99"/>
    <n v="0.13"/>
    <n v="9"/>
    <d v="2024-03-15T00:00:00"/>
    <d v="2024-03-21T00:00:00"/>
    <x v="0"/>
    <x v="2"/>
    <n v="284.08"/>
    <x v="2"/>
    <x v="1"/>
    <x v="0"/>
    <n v="956.91000000000008"/>
    <n v="11168.91"/>
  </r>
  <r>
    <x v="1462"/>
    <x v="2"/>
    <x v="4"/>
    <n v="2197.6999999999998"/>
    <n v="0.09"/>
    <n v="2"/>
    <d v="2024-05-15T00:00:00"/>
    <d v="2024-05-17T00:00:00"/>
    <x v="2"/>
    <x v="2"/>
    <n v="388.32"/>
    <x v="5"/>
    <x v="1"/>
    <x v="5"/>
    <n v="1809.3799999999999"/>
    <n v="4395.3999999999996"/>
  </r>
  <r>
    <x v="1463"/>
    <x v="0"/>
    <x v="3"/>
    <n v="4460.6499999999996"/>
    <n v="0.08"/>
    <n v="8"/>
    <d v="2023-03-25T00:00:00"/>
    <d v="2023-03-31T00:00:00"/>
    <x v="0"/>
    <x v="1"/>
    <n v="247.84"/>
    <x v="4"/>
    <x v="0"/>
    <x v="0"/>
    <n v="4212.8099999999995"/>
    <n v="35685.199999999997"/>
  </r>
  <r>
    <x v="1464"/>
    <x v="0"/>
    <x v="4"/>
    <n v="192.96"/>
    <n v="0.15"/>
    <n v="9"/>
    <d v="2023-02-11T00:00:00"/>
    <d v="2023-02-15T00:00:00"/>
    <x v="1"/>
    <x v="1"/>
    <n v="30.52"/>
    <x v="5"/>
    <x v="0"/>
    <x v="8"/>
    <n v="162.44"/>
    <n v="1736.64"/>
  </r>
  <r>
    <x v="1465"/>
    <x v="3"/>
    <x v="0"/>
    <n v="2130.16"/>
    <n v="0.2"/>
    <n v="8"/>
    <d v="2023-09-26T00:00:00"/>
    <d v="2023-09-30T00:00:00"/>
    <x v="2"/>
    <x v="2"/>
    <n v="554.44000000000005"/>
    <x v="3"/>
    <x v="0"/>
    <x v="7"/>
    <n v="1575.7199999999998"/>
    <n v="17041.28"/>
  </r>
  <r>
    <x v="1466"/>
    <x v="3"/>
    <x v="2"/>
    <n v="1407.43"/>
    <n v="0.37"/>
    <n v="9"/>
    <d v="2024-06-14T00:00:00"/>
    <d v="2024-06-19T00:00:00"/>
    <x v="1"/>
    <x v="1"/>
    <n v="205"/>
    <x v="2"/>
    <x v="1"/>
    <x v="9"/>
    <n v="1202.43"/>
    <n v="12666.87"/>
  </r>
  <r>
    <x v="1467"/>
    <x v="3"/>
    <x v="0"/>
    <n v="1073.0899999999999"/>
    <n v="0.48"/>
    <n v="5"/>
    <d v="2023-02-03T00:00:00"/>
    <d v="2023-02-08T00:00:00"/>
    <x v="2"/>
    <x v="0"/>
    <n v="124"/>
    <x v="2"/>
    <x v="0"/>
    <x v="8"/>
    <n v="949.08999999999992"/>
    <n v="5365.45"/>
  </r>
  <r>
    <x v="1468"/>
    <x v="1"/>
    <x v="1"/>
    <n v="4209.0200000000004"/>
    <n v="0.46"/>
    <n v="7"/>
    <d v="2024-04-18T00:00:00"/>
    <d v="2024-04-21T00:00:00"/>
    <x v="1"/>
    <x v="0"/>
    <n v="516.82000000000005"/>
    <x v="4"/>
    <x v="1"/>
    <x v="3"/>
    <n v="3692.2000000000003"/>
    <n v="29463.140000000003"/>
  </r>
  <r>
    <x v="1469"/>
    <x v="2"/>
    <x v="4"/>
    <n v="3512.84"/>
    <n v="0.24"/>
    <n v="3"/>
    <d v="2023-06-23T00:00:00"/>
    <d v="2023-06-29T00:00:00"/>
    <x v="2"/>
    <x v="1"/>
    <n v="268.11"/>
    <x v="1"/>
    <x v="0"/>
    <x v="9"/>
    <n v="3244.73"/>
    <n v="10538.52"/>
  </r>
  <r>
    <x v="1470"/>
    <x v="2"/>
    <x v="4"/>
    <n v="651.9"/>
    <n v="0.23"/>
    <n v="4"/>
    <d v="2024-12-28T00:00:00"/>
    <d v="2025-01-01T00:00:00"/>
    <x v="1"/>
    <x v="0"/>
    <n v="95.12"/>
    <x v="3"/>
    <x v="1"/>
    <x v="10"/>
    <n v="556.78"/>
    <n v="2607.6"/>
  </r>
  <r>
    <x v="1471"/>
    <x v="3"/>
    <x v="4"/>
    <n v="2522.87"/>
    <n v="0.06"/>
    <n v="4"/>
    <d v="2024-01-08T00:00:00"/>
    <d v="2024-01-10T00:00:00"/>
    <x v="1"/>
    <x v="1"/>
    <n v="617.23"/>
    <x v="0"/>
    <x v="1"/>
    <x v="6"/>
    <n v="1905.6399999999999"/>
    <n v="10091.48"/>
  </r>
  <r>
    <x v="1472"/>
    <x v="2"/>
    <x v="4"/>
    <n v="2387.84"/>
    <n v="0.49"/>
    <n v="4"/>
    <d v="2024-05-20T00:00:00"/>
    <d v="2024-05-26T00:00:00"/>
    <x v="0"/>
    <x v="0"/>
    <n v="155.27000000000001"/>
    <x v="4"/>
    <x v="1"/>
    <x v="5"/>
    <n v="2232.5700000000002"/>
    <n v="9551.36"/>
  </r>
  <r>
    <x v="1473"/>
    <x v="3"/>
    <x v="3"/>
    <n v="798.39"/>
    <n v="0.38"/>
    <n v="8"/>
    <d v="2023-07-04T00:00:00"/>
    <d v="2023-07-09T00:00:00"/>
    <x v="0"/>
    <x v="1"/>
    <n v="222.9"/>
    <x v="5"/>
    <x v="0"/>
    <x v="4"/>
    <n v="575.49"/>
    <n v="6387.12"/>
  </r>
  <r>
    <x v="1474"/>
    <x v="1"/>
    <x v="3"/>
    <n v="4018.84"/>
    <n v="0.42"/>
    <n v="2"/>
    <d v="2023-07-19T00:00:00"/>
    <d v="2023-07-25T00:00:00"/>
    <x v="2"/>
    <x v="1"/>
    <n v="653.99"/>
    <x v="4"/>
    <x v="0"/>
    <x v="4"/>
    <n v="3364.8500000000004"/>
    <n v="8037.68"/>
  </r>
  <r>
    <x v="1475"/>
    <x v="1"/>
    <x v="2"/>
    <n v="1896.7"/>
    <n v="0.12"/>
    <n v="2"/>
    <d v="2024-08-31T00:00:00"/>
    <d v="2024-09-01T00:00:00"/>
    <x v="2"/>
    <x v="2"/>
    <n v="406.41"/>
    <x v="1"/>
    <x v="1"/>
    <x v="1"/>
    <n v="1490.29"/>
    <n v="3793.4"/>
  </r>
  <r>
    <x v="1476"/>
    <x v="0"/>
    <x v="4"/>
    <n v="3833.5"/>
    <n v="0.2"/>
    <n v="5"/>
    <d v="2023-05-13T00:00:00"/>
    <d v="2023-05-15T00:00:00"/>
    <x v="1"/>
    <x v="1"/>
    <n v="549.36"/>
    <x v="1"/>
    <x v="0"/>
    <x v="5"/>
    <n v="3284.14"/>
    <n v="19167.5"/>
  </r>
  <r>
    <x v="1477"/>
    <x v="1"/>
    <x v="1"/>
    <n v="1041.1099999999999"/>
    <n v="0.05"/>
    <n v="6"/>
    <d v="2023-02-12T00:00:00"/>
    <d v="2023-02-18T00:00:00"/>
    <x v="0"/>
    <x v="1"/>
    <n v="121.49"/>
    <x v="3"/>
    <x v="0"/>
    <x v="8"/>
    <n v="919.61999999999989"/>
    <n v="6246.66"/>
  </r>
  <r>
    <x v="1478"/>
    <x v="3"/>
    <x v="2"/>
    <n v="1643.86"/>
    <n v="0.47"/>
    <n v="4"/>
    <d v="2023-04-14T00:00:00"/>
    <d v="2023-04-18T00:00:00"/>
    <x v="2"/>
    <x v="2"/>
    <n v="120.98"/>
    <x v="2"/>
    <x v="0"/>
    <x v="3"/>
    <n v="1522.8799999999999"/>
    <n v="6575.44"/>
  </r>
  <r>
    <x v="1479"/>
    <x v="1"/>
    <x v="4"/>
    <n v="566.34"/>
    <n v="0.14000000000000001"/>
    <n v="7"/>
    <d v="2023-01-17T00:00:00"/>
    <d v="2023-01-22T00:00:00"/>
    <x v="0"/>
    <x v="1"/>
    <n v="95.08"/>
    <x v="1"/>
    <x v="0"/>
    <x v="6"/>
    <n v="471.26000000000005"/>
    <n v="3964.38"/>
  </r>
  <r>
    <x v="1480"/>
    <x v="0"/>
    <x v="3"/>
    <n v="803.05"/>
    <n v="0.3"/>
    <n v="4"/>
    <d v="2023-03-30T00:00:00"/>
    <d v="2023-04-05T00:00:00"/>
    <x v="2"/>
    <x v="1"/>
    <n v="124.25"/>
    <x v="5"/>
    <x v="0"/>
    <x v="0"/>
    <n v="678.8"/>
    <n v="3212.2"/>
  </r>
  <r>
    <x v="1481"/>
    <x v="2"/>
    <x v="1"/>
    <n v="4427.6000000000004"/>
    <n v="0.08"/>
    <n v="8"/>
    <d v="2024-05-04T00:00:00"/>
    <d v="2024-05-09T00:00:00"/>
    <x v="0"/>
    <x v="0"/>
    <n v="854.88"/>
    <x v="0"/>
    <x v="1"/>
    <x v="5"/>
    <n v="3572.7200000000003"/>
    <n v="35420.800000000003"/>
  </r>
  <r>
    <x v="1482"/>
    <x v="3"/>
    <x v="2"/>
    <n v="634.65"/>
    <n v="0.4"/>
    <n v="2"/>
    <d v="2024-11-16T00:00:00"/>
    <d v="2024-11-23T00:00:00"/>
    <x v="2"/>
    <x v="0"/>
    <n v="95.49"/>
    <x v="0"/>
    <x v="1"/>
    <x v="11"/>
    <n v="539.16"/>
    <n v="1269.3"/>
  </r>
  <r>
    <x v="1483"/>
    <x v="2"/>
    <x v="1"/>
    <n v="569.08000000000004"/>
    <n v="0.09"/>
    <n v="4"/>
    <d v="2023-06-10T00:00:00"/>
    <d v="2023-06-11T00:00:00"/>
    <x v="0"/>
    <x v="1"/>
    <n v="92.15"/>
    <x v="0"/>
    <x v="0"/>
    <x v="9"/>
    <n v="476.93000000000006"/>
    <n v="2276.3200000000002"/>
  </r>
  <r>
    <x v="1484"/>
    <x v="0"/>
    <x v="4"/>
    <n v="4707.8500000000004"/>
    <n v="0.4"/>
    <n v="7"/>
    <d v="2024-07-07T00:00:00"/>
    <d v="2024-07-10T00:00:00"/>
    <x v="1"/>
    <x v="2"/>
    <n v="1163.08"/>
    <x v="3"/>
    <x v="1"/>
    <x v="4"/>
    <n v="3544.7700000000004"/>
    <n v="32954.950000000004"/>
  </r>
  <r>
    <x v="1485"/>
    <x v="0"/>
    <x v="0"/>
    <n v="3264.93"/>
    <n v="0.2"/>
    <n v="5"/>
    <d v="2024-12-03T00:00:00"/>
    <d v="2024-12-05T00:00:00"/>
    <x v="2"/>
    <x v="2"/>
    <n v="266.81"/>
    <x v="2"/>
    <x v="1"/>
    <x v="10"/>
    <n v="2998.12"/>
    <n v="16324.65"/>
  </r>
  <r>
    <x v="1486"/>
    <x v="0"/>
    <x v="1"/>
    <n v="594.49"/>
    <n v="0.28999999999999998"/>
    <n v="2"/>
    <d v="2023-02-25T00:00:00"/>
    <d v="2023-03-02T00:00:00"/>
    <x v="0"/>
    <x v="0"/>
    <n v="90.32"/>
    <x v="2"/>
    <x v="0"/>
    <x v="8"/>
    <n v="504.17"/>
    <n v="1188.98"/>
  </r>
  <r>
    <x v="1487"/>
    <x v="2"/>
    <x v="1"/>
    <n v="4861.41"/>
    <n v="0.13"/>
    <n v="3"/>
    <d v="2024-11-13T00:00:00"/>
    <d v="2024-11-16T00:00:00"/>
    <x v="1"/>
    <x v="1"/>
    <n v="412.69"/>
    <x v="4"/>
    <x v="1"/>
    <x v="11"/>
    <n v="4448.72"/>
    <n v="14584.23"/>
  </r>
  <r>
    <x v="1488"/>
    <x v="2"/>
    <x v="3"/>
    <n v="820.79"/>
    <n v="0.44"/>
    <n v="4"/>
    <d v="2024-08-16T00:00:00"/>
    <d v="2024-08-22T00:00:00"/>
    <x v="2"/>
    <x v="0"/>
    <n v="233.37"/>
    <x v="3"/>
    <x v="1"/>
    <x v="1"/>
    <n v="587.41999999999996"/>
    <n v="3283.16"/>
  </r>
  <r>
    <x v="1489"/>
    <x v="2"/>
    <x v="4"/>
    <n v="3855.09"/>
    <n v="0.38"/>
    <n v="5"/>
    <d v="2023-07-13T00:00:00"/>
    <d v="2023-07-14T00:00:00"/>
    <x v="0"/>
    <x v="2"/>
    <n v="991.62"/>
    <x v="3"/>
    <x v="0"/>
    <x v="4"/>
    <n v="2863.4700000000003"/>
    <n v="19275.45"/>
  </r>
  <r>
    <x v="1490"/>
    <x v="2"/>
    <x v="1"/>
    <n v="270.77"/>
    <n v="0.18"/>
    <n v="7"/>
    <d v="2024-04-09T00:00:00"/>
    <d v="2024-04-15T00:00:00"/>
    <x v="2"/>
    <x v="2"/>
    <n v="70.87"/>
    <x v="5"/>
    <x v="1"/>
    <x v="3"/>
    <n v="199.89999999999998"/>
    <n v="1895.3899999999999"/>
  </r>
  <r>
    <x v="1491"/>
    <x v="0"/>
    <x v="4"/>
    <n v="3160.25"/>
    <n v="0.28999999999999998"/>
    <n v="3"/>
    <d v="2023-03-10T00:00:00"/>
    <d v="2023-03-17T00:00:00"/>
    <x v="2"/>
    <x v="2"/>
    <n v="266.33999999999997"/>
    <x v="0"/>
    <x v="0"/>
    <x v="0"/>
    <n v="2893.91"/>
    <n v="9480.75"/>
  </r>
  <r>
    <x v="1492"/>
    <x v="0"/>
    <x v="3"/>
    <n v="2778.85"/>
    <n v="0.06"/>
    <n v="9"/>
    <d v="2023-01-20T00:00:00"/>
    <d v="2023-01-21T00:00:00"/>
    <x v="1"/>
    <x v="0"/>
    <n v="747.05"/>
    <x v="0"/>
    <x v="0"/>
    <x v="6"/>
    <n v="2031.8"/>
    <n v="25009.649999999998"/>
  </r>
  <r>
    <x v="1493"/>
    <x v="3"/>
    <x v="4"/>
    <n v="1119.22"/>
    <n v="0.08"/>
    <n v="3"/>
    <d v="2024-10-15T00:00:00"/>
    <d v="2024-10-17T00:00:00"/>
    <x v="2"/>
    <x v="2"/>
    <n v="96.03"/>
    <x v="4"/>
    <x v="1"/>
    <x v="2"/>
    <n v="1023.19"/>
    <n v="3357.66"/>
  </r>
  <r>
    <x v="1494"/>
    <x v="3"/>
    <x v="3"/>
    <n v="3251.42"/>
    <n v="0.27"/>
    <n v="5"/>
    <d v="2023-07-23T00:00:00"/>
    <d v="2023-07-25T00:00:00"/>
    <x v="0"/>
    <x v="1"/>
    <n v="541.35"/>
    <x v="1"/>
    <x v="0"/>
    <x v="4"/>
    <n v="2710.07"/>
    <n v="16257.1"/>
  </r>
  <r>
    <x v="1495"/>
    <x v="2"/>
    <x v="3"/>
    <n v="3123.56"/>
    <n v="0.32"/>
    <n v="5"/>
    <d v="2023-10-24T00:00:00"/>
    <d v="2023-10-31T00:00:00"/>
    <x v="2"/>
    <x v="2"/>
    <n v="234.31"/>
    <x v="1"/>
    <x v="0"/>
    <x v="2"/>
    <n v="2889.25"/>
    <n v="15617.8"/>
  </r>
  <r>
    <x v="1496"/>
    <x v="1"/>
    <x v="2"/>
    <n v="4011.92"/>
    <n v="0.28000000000000003"/>
    <n v="7"/>
    <d v="2023-07-06T00:00:00"/>
    <d v="2023-07-11T00:00:00"/>
    <x v="2"/>
    <x v="2"/>
    <n v="1133.48"/>
    <x v="0"/>
    <x v="0"/>
    <x v="4"/>
    <n v="2878.44"/>
    <n v="28083.440000000002"/>
  </r>
  <r>
    <x v="1497"/>
    <x v="1"/>
    <x v="4"/>
    <n v="4391.78"/>
    <n v="0.28000000000000003"/>
    <n v="6"/>
    <d v="2023-02-19T00:00:00"/>
    <d v="2023-02-24T00:00:00"/>
    <x v="1"/>
    <x v="2"/>
    <n v="1299.7"/>
    <x v="0"/>
    <x v="0"/>
    <x v="8"/>
    <n v="3092.08"/>
    <n v="26350.68"/>
  </r>
  <r>
    <x v="1498"/>
    <x v="0"/>
    <x v="0"/>
    <n v="2599.5100000000002"/>
    <n v="0.37"/>
    <n v="3"/>
    <d v="2023-07-21T00:00:00"/>
    <d v="2023-07-23T00:00:00"/>
    <x v="1"/>
    <x v="1"/>
    <n v="405.05"/>
    <x v="0"/>
    <x v="0"/>
    <x v="4"/>
    <n v="2194.46"/>
    <n v="7798.5300000000007"/>
  </r>
  <r>
    <x v="1499"/>
    <x v="0"/>
    <x v="2"/>
    <n v="2502.4499999999998"/>
    <n v="0.45"/>
    <n v="1"/>
    <d v="2024-02-27T00:00:00"/>
    <d v="2024-03-05T00:00:00"/>
    <x v="0"/>
    <x v="0"/>
    <n v="719.03"/>
    <x v="2"/>
    <x v="1"/>
    <x v="8"/>
    <n v="1783.4199999999998"/>
    <n v="2502.4499999999998"/>
  </r>
  <r>
    <x v="1500"/>
    <x v="0"/>
    <x v="3"/>
    <n v="3145.82"/>
    <n v="0.19"/>
    <n v="6"/>
    <d v="2023-06-07T00:00:00"/>
    <d v="2023-06-09T00:00:00"/>
    <x v="1"/>
    <x v="2"/>
    <n v="230.3"/>
    <x v="1"/>
    <x v="0"/>
    <x v="9"/>
    <n v="2915.52"/>
    <n v="18874.920000000002"/>
  </r>
  <r>
    <x v="1501"/>
    <x v="3"/>
    <x v="0"/>
    <n v="3673.12"/>
    <n v="0.27"/>
    <n v="6"/>
    <d v="2023-06-14T00:00:00"/>
    <d v="2023-06-20T00:00:00"/>
    <x v="1"/>
    <x v="2"/>
    <n v="1019.89"/>
    <x v="4"/>
    <x v="0"/>
    <x v="9"/>
    <n v="2653.23"/>
    <n v="22038.720000000001"/>
  </r>
  <r>
    <x v="1502"/>
    <x v="3"/>
    <x v="1"/>
    <n v="1845.24"/>
    <n v="0.45"/>
    <n v="4"/>
    <d v="2023-10-30T00:00:00"/>
    <d v="2023-11-04T00:00:00"/>
    <x v="0"/>
    <x v="0"/>
    <n v="251.12"/>
    <x v="0"/>
    <x v="0"/>
    <x v="2"/>
    <n v="1594.12"/>
    <n v="7380.96"/>
  </r>
  <r>
    <x v="1503"/>
    <x v="0"/>
    <x v="1"/>
    <n v="2572.75"/>
    <n v="0.23"/>
    <n v="2"/>
    <d v="2023-05-06T00:00:00"/>
    <d v="2023-05-12T00:00:00"/>
    <x v="2"/>
    <x v="0"/>
    <n v="558.12"/>
    <x v="3"/>
    <x v="0"/>
    <x v="5"/>
    <n v="2014.63"/>
    <n v="5145.5"/>
  </r>
  <r>
    <x v="1504"/>
    <x v="0"/>
    <x v="2"/>
    <n v="2967.01"/>
    <n v="0.22"/>
    <n v="9"/>
    <d v="2024-12-30T00:00:00"/>
    <d v="2025-01-04T00:00:00"/>
    <x v="2"/>
    <x v="1"/>
    <n v="413.72"/>
    <x v="1"/>
    <x v="1"/>
    <x v="10"/>
    <n v="2553.29"/>
    <n v="26703.090000000004"/>
  </r>
  <r>
    <x v="1505"/>
    <x v="0"/>
    <x v="0"/>
    <n v="4943.05"/>
    <n v="0.38"/>
    <n v="6"/>
    <d v="2023-11-09T00:00:00"/>
    <d v="2023-11-14T00:00:00"/>
    <x v="2"/>
    <x v="0"/>
    <n v="987.27"/>
    <x v="3"/>
    <x v="0"/>
    <x v="11"/>
    <n v="3955.78"/>
    <n v="29658.300000000003"/>
  </r>
  <r>
    <x v="1506"/>
    <x v="1"/>
    <x v="4"/>
    <n v="2979.79"/>
    <n v="0.44"/>
    <n v="1"/>
    <d v="2023-09-19T00:00:00"/>
    <d v="2023-09-20T00:00:00"/>
    <x v="0"/>
    <x v="0"/>
    <n v="319.77"/>
    <x v="3"/>
    <x v="0"/>
    <x v="7"/>
    <n v="2660.02"/>
    <n v="2979.79"/>
  </r>
  <r>
    <x v="1507"/>
    <x v="3"/>
    <x v="0"/>
    <n v="1198.51"/>
    <n v="0.37"/>
    <n v="8"/>
    <d v="2024-09-12T00:00:00"/>
    <d v="2024-09-16T00:00:00"/>
    <x v="0"/>
    <x v="1"/>
    <n v="247.2"/>
    <x v="5"/>
    <x v="1"/>
    <x v="7"/>
    <n v="951.31"/>
    <n v="9588.08"/>
  </r>
  <r>
    <x v="1508"/>
    <x v="1"/>
    <x v="2"/>
    <n v="2981.15"/>
    <n v="0.05"/>
    <n v="7"/>
    <d v="2024-08-16T00:00:00"/>
    <d v="2024-08-18T00:00:00"/>
    <x v="0"/>
    <x v="0"/>
    <n v="528.45000000000005"/>
    <x v="3"/>
    <x v="1"/>
    <x v="1"/>
    <n v="2452.6999999999998"/>
    <n v="20868.05"/>
  </r>
  <r>
    <x v="1509"/>
    <x v="1"/>
    <x v="4"/>
    <n v="4115.55"/>
    <n v="0.23"/>
    <n v="6"/>
    <d v="2024-03-19T00:00:00"/>
    <d v="2024-03-20T00:00:00"/>
    <x v="1"/>
    <x v="0"/>
    <n v="578.54"/>
    <x v="0"/>
    <x v="1"/>
    <x v="0"/>
    <n v="3537.01"/>
    <n v="24693.300000000003"/>
  </r>
  <r>
    <x v="1510"/>
    <x v="0"/>
    <x v="4"/>
    <n v="4301.28"/>
    <n v="0.11"/>
    <n v="1"/>
    <d v="2024-04-25T00:00:00"/>
    <d v="2024-04-30T00:00:00"/>
    <x v="0"/>
    <x v="2"/>
    <n v="687.34"/>
    <x v="3"/>
    <x v="1"/>
    <x v="3"/>
    <n v="3613.9399999999996"/>
    <n v="4301.28"/>
  </r>
  <r>
    <x v="1511"/>
    <x v="0"/>
    <x v="1"/>
    <n v="4021.23"/>
    <n v="0.16"/>
    <n v="5"/>
    <d v="2024-09-03T00:00:00"/>
    <d v="2024-09-07T00:00:00"/>
    <x v="1"/>
    <x v="0"/>
    <n v="703"/>
    <x v="3"/>
    <x v="1"/>
    <x v="7"/>
    <n v="3318.23"/>
    <n v="20106.150000000001"/>
  </r>
  <r>
    <x v="1512"/>
    <x v="2"/>
    <x v="0"/>
    <n v="4452.2299999999996"/>
    <n v="0.23"/>
    <n v="4"/>
    <d v="2024-09-10T00:00:00"/>
    <d v="2024-09-14T00:00:00"/>
    <x v="2"/>
    <x v="2"/>
    <n v="685.62"/>
    <x v="4"/>
    <x v="1"/>
    <x v="7"/>
    <n v="3766.6099999999997"/>
    <n v="17808.919999999998"/>
  </r>
  <r>
    <x v="1513"/>
    <x v="2"/>
    <x v="4"/>
    <n v="1740.36"/>
    <n v="0.11"/>
    <n v="7"/>
    <d v="2024-09-18T00:00:00"/>
    <d v="2024-09-19T00:00:00"/>
    <x v="1"/>
    <x v="0"/>
    <n v="117.38"/>
    <x v="5"/>
    <x v="1"/>
    <x v="7"/>
    <n v="1622.98"/>
    <n v="12182.519999999999"/>
  </r>
  <r>
    <x v="1514"/>
    <x v="1"/>
    <x v="2"/>
    <n v="2587.1"/>
    <n v="0.26"/>
    <n v="2"/>
    <d v="2023-11-29T00:00:00"/>
    <d v="2023-12-02T00:00:00"/>
    <x v="1"/>
    <x v="0"/>
    <n v="638.66"/>
    <x v="0"/>
    <x v="0"/>
    <x v="11"/>
    <n v="1948.44"/>
    <n v="5174.2"/>
  </r>
  <r>
    <x v="1515"/>
    <x v="3"/>
    <x v="1"/>
    <n v="3920"/>
    <n v="0.32"/>
    <n v="1"/>
    <d v="2023-10-15T00:00:00"/>
    <d v="2023-10-18T00:00:00"/>
    <x v="1"/>
    <x v="0"/>
    <n v="847.03"/>
    <x v="1"/>
    <x v="0"/>
    <x v="2"/>
    <n v="3072.9700000000003"/>
    <n v="3920"/>
  </r>
  <r>
    <x v="1516"/>
    <x v="0"/>
    <x v="4"/>
    <n v="1395.8"/>
    <n v="0.44"/>
    <n v="7"/>
    <d v="2024-02-07T00:00:00"/>
    <d v="2024-02-12T00:00:00"/>
    <x v="0"/>
    <x v="2"/>
    <n v="307.48"/>
    <x v="2"/>
    <x v="1"/>
    <x v="8"/>
    <n v="1088.32"/>
    <n v="9770.6"/>
  </r>
  <r>
    <x v="1517"/>
    <x v="0"/>
    <x v="0"/>
    <n v="1920.75"/>
    <n v="0.11"/>
    <n v="8"/>
    <d v="2023-01-31T00:00:00"/>
    <d v="2023-02-06T00:00:00"/>
    <x v="0"/>
    <x v="2"/>
    <n v="120.75"/>
    <x v="0"/>
    <x v="0"/>
    <x v="6"/>
    <n v="1800"/>
    <n v="15366"/>
  </r>
  <r>
    <x v="1518"/>
    <x v="1"/>
    <x v="1"/>
    <n v="4172.66"/>
    <n v="0.16"/>
    <n v="5"/>
    <d v="2024-12-19T00:00:00"/>
    <d v="2024-12-25T00:00:00"/>
    <x v="2"/>
    <x v="2"/>
    <n v="1014.81"/>
    <x v="4"/>
    <x v="1"/>
    <x v="10"/>
    <n v="3157.85"/>
    <n v="20863.3"/>
  </r>
  <r>
    <x v="1519"/>
    <x v="2"/>
    <x v="0"/>
    <n v="3873.42"/>
    <n v="0.2"/>
    <n v="8"/>
    <d v="2024-07-09T00:00:00"/>
    <d v="2024-07-16T00:00:00"/>
    <x v="1"/>
    <x v="0"/>
    <n v="945.04"/>
    <x v="0"/>
    <x v="1"/>
    <x v="4"/>
    <n v="2928.38"/>
    <n v="30987.360000000001"/>
  </r>
  <r>
    <x v="1520"/>
    <x v="3"/>
    <x v="0"/>
    <n v="4858.88"/>
    <n v="0.11"/>
    <n v="4"/>
    <d v="2024-02-11T00:00:00"/>
    <d v="2024-02-14T00:00:00"/>
    <x v="1"/>
    <x v="2"/>
    <n v="1208.18"/>
    <x v="0"/>
    <x v="1"/>
    <x v="8"/>
    <n v="3650.7"/>
    <n v="19435.52"/>
  </r>
  <r>
    <x v="1521"/>
    <x v="2"/>
    <x v="0"/>
    <n v="4980.2700000000004"/>
    <n v="0.17"/>
    <n v="8"/>
    <d v="2024-05-02T00:00:00"/>
    <d v="2024-05-08T00:00:00"/>
    <x v="1"/>
    <x v="0"/>
    <n v="1014.29"/>
    <x v="2"/>
    <x v="1"/>
    <x v="5"/>
    <n v="3965.9800000000005"/>
    <n v="39842.160000000003"/>
  </r>
  <r>
    <x v="1522"/>
    <x v="2"/>
    <x v="1"/>
    <n v="1279.6500000000001"/>
    <n v="0.44"/>
    <n v="3"/>
    <d v="2023-01-27T00:00:00"/>
    <d v="2023-02-01T00:00:00"/>
    <x v="1"/>
    <x v="1"/>
    <n v="228.57"/>
    <x v="4"/>
    <x v="0"/>
    <x v="6"/>
    <n v="1051.0800000000002"/>
    <n v="3838.9500000000003"/>
  </r>
  <r>
    <x v="1523"/>
    <x v="2"/>
    <x v="4"/>
    <n v="4512.2"/>
    <n v="7.0000000000000007E-2"/>
    <n v="7"/>
    <d v="2024-05-16T00:00:00"/>
    <d v="2024-05-19T00:00:00"/>
    <x v="0"/>
    <x v="2"/>
    <n v="1210.0899999999999"/>
    <x v="4"/>
    <x v="1"/>
    <x v="5"/>
    <n v="3302.1099999999997"/>
    <n v="31585.399999999998"/>
  </r>
  <r>
    <x v="1524"/>
    <x v="2"/>
    <x v="3"/>
    <n v="563.13"/>
    <n v="0.22"/>
    <n v="6"/>
    <d v="2024-10-02T00:00:00"/>
    <d v="2024-10-03T00:00:00"/>
    <x v="1"/>
    <x v="0"/>
    <n v="110.16"/>
    <x v="0"/>
    <x v="1"/>
    <x v="2"/>
    <n v="452.97"/>
    <n v="3378.7799999999997"/>
  </r>
  <r>
    <x v="1525"/>
    <x v="0"/>
    <x v="4"/>
    <n v="3578.02"/>
    <n v="0.16"/>
    <n v="1"/>
    <d v="2023-05-30T00:00:00"/>
    <d v="2023-06-03T00:00:00"/>
    <x v="0"/>
    <x v="0"/>
    <n v="261.93"/>
    <x v="0"/>
    <x v="0"/>
    <x v="5"/>
    <n v="3316.09"/>
    <n v="3578.02"/>
  </r>
  <r>
    <x v="1526"/>
    <x v="0"/>
    <x v="1"/>
    <n v="1178.49"/>
    <n v="0.04"/>
    <n v="5"/>
    <d v="2023-11-21T00:00:00"/>
    <d v="2023-11-28T00:00:00"/>
    <x v="2"/>
    <x v="1"/>
    <n v="161.6"/>
    <x v="5"/>
    <x v="0"/>
    <x v="11"/>
    <n v="1016.89"/>
    <n v="5892.45"/>
  </r>
  <r>
    <x v="1527"/>
    <x v="2"/>
    <x v="3"/>
    <n v="1571.52"/>
    <n v="0.05"/>
    <n v="4"/>
    <d v="2023-10-07T00:00:00"/>
    <d v="2023-10-09T00:00:00"/>
    <x v="2"/>
    <x v="0"/>
    <n v="358.76"/>
    <x v="1"/>
    <x v="0"/>
    <x v="2"/>
    <n v="1212.76"/>
    <n v="6286.08"/>
  </r>
  <r>
    <x v="1528"/>
    <x v="3"/>
    <x v="3"/>
    <n v="4736.97"/>
    <n v="0.39"/>
    <n v="6"/>
    <d v="2024-09-27T00:00:00"/>
    <d v="2024-10-01T00:00:00"/>
    <x v="0"/>
    <x v="1"/>
    <n v="723.67"/>
    <x v="2"/>
    <x v="1"/>
    <x v="7"/>
    <n v="4013.3"/>
    <n v="28421.82"/>
  </r>
  <r>
    <x v="1529"/>
    <x v="1"/>
    <x v="3"/>
    <n v="1389.44"/>
    <n v="0.43"/>
    <n v="9"/>
    <d v="2023-10-16T00:00:00"/>
    <d v="2023-10-19T00:00:00"/>
    <x v="0"/>
    <x v="2"/>
    <n v="347.45"/>
    <x v="3"/>
    <x v="0"/>
    <x v="2"/>
    <n v="1041.99"/>
    <n v="12504.960000000001"/>
  </r>
  <r>
    <x v="1530"/>
    <x v="3"/>
    <x v="2"/>
    <n v="3398.57"/>
    <n v="0.37"/>
    <n v="4"/>
    <d v="2024-07-29T00:00:00"/>
    <d v="2024-08-02T00:00:00"/>
    <x v="1"/>
    <x v="1"/>
    <n v="566.91999999999996"/>
    <x v="3"/>
    <x v="1"/>
    <x v="4"/>
    <n v="2831.65"/>
    <n v="13594.28"/>
  </r>
  <r>
    <x v="1531"/>
    <x v="3"/>
    <x v="1"/>
    <n v="972.83"/>
    <n v="0.27"/>
    <n v="2"/>
    <d v="2024-12-19T00:00:00"/>
    <d v="2024-12-26T00:00:00"/>
    <x v="1"/>
    <x v="0"/>
    <n v="142.35"/>
    <x v="5"/>
    <x v="1"/>
    <x v="10"/>
    <n v="830.48"/>
    <n v="1945.66"/>
  </r>
  <r>
    <x v="1532"/>
    <x v="3"/>
    <x v="2"/>
    <n v="557.61"/>
    <n v="0.39"/>
    <n v="8"/>
    <d v="2024-07-07T00:00:00"/>
    <d v="2024-07-10T00:00:00"/>
    <x v="1"/>
    <x v="2"/>
    <n v="76.58"/>
    <x v="3"/>
    <x v="1"/>
    <x v="4"/>
    <n v="481.03000000000003"/>
    <n v="4460.88"/>
  </r>
  <r>
    <x v="1533"/>
    <x v="2"/>
    <x v="3"/>
    <n v="1762.65"/>
    <n v="0.08"/>
    <n v="1"/>
    <d v="2023-07-21T00:00:00"/>
    <d v="2023-07-26T00:00:00"/>
    <x v="1"/>
    <x v="0"/>
    <n v="226.92"/>
    <x v="4"/>
    <x v="0"/>
    <x v="4"/>
    <n v="1535.73"/>
    <n v="1762.65"/>
  </r>
  <r>
    <x v="1534"/>
    <x v="0"/>
    <x v="2"/>
    <n v="3158.56"/>
    <n v="0.39"/>
    <n v="6"/>
    <d v="2024-07-25T00:00:00"/>
    <d v="2024-07-27T00:00:00"/>
    <x v="2"/>
    <x v="0"/>
    <n v="536.42999999999995"/>
    <x v="0"/>
    <x v="1"/>
    <x v="4"/>
    <n v="2622.13"/>
    <n v="18951.36"/>
  </r>
  <r>
    <x v="1535"/>
    <x v="3"/>
    <x v="2"/>
    <n v="1314.93"/>
    <n v="0.21"/>
    <n v="4"/>
    <d v="2023-12-28T00:00:00"/>
    <d v="2024-01-04T00:00:00"/>
    <x v="1"/>
    <x v="2"/>
    <n v="262.73"/>
    <x v="3"/>
    <x v="0"/>
    <x v="10"/>
    <n v="1052.2"/>
    <n v="5259.72"/>
  </r>
  <r>
    <x v="1536"/>
    <x v="2"/>
    <x v="1"/>
    <n v="1570.83"/>
    <n v="0.38"/>
    <n v="6"/>
    <d v="2023-11-03T00:00:00"/>
    <d v="2023-11-08T00:00:00"/>
    <x v="1"/>
    <x v="0"/>
    <n v="441.72"/>
    <x v="0"/>
    <x v="0"/>
    <x v="11"/>
    <n v="1129.1099999999999"/>
    <n v="9424.98"/>
  </r>
  <r>
    <x v="1537"/>
    <x v="3"/>
    <x v="0"/>
    <n v="3572.78"/>
    <n v="0.11"/>
    <n v="3"/>
    <d v="2024-01-12T00:00:00"/>
    <d v="2024-01-14T00:00:00"/>
    <x v="0"/>
    <x v="1"/>
    <n v="832.26"/>
    <x v="2"/>
    <x v="1"/>
    <x v="6"/>
    <n v="2740.5200000000004"/>
    <n v="10718.34"/>
  </r>
  <r>
    <x v="1538"/>
    <x v="3"/>
    <x v="2"/>
    <n v="603.70000000000005"/>
    <n v="0.42"/>
    <n v="9"/>
    <d v="2023-03-06T00:00:00"/>
    <d v="2023-03-11T00:00:00"/>
    <x v="2"/>
    <x v="2"/>
    <n v="62.1"/>
    <x v="1"/>
    <x v="0"/>
    <x v="0"/>
    <n v="541.6"/>
    <n v="5433.3"/>
  </r>
  <r>
    <x v="1539"/>
    <x v="2"/>
    <x v="2"/>
    <n v="2289.83"/>
    <n v="0.28000000000000003"/>
    <n v="3"/>
    <d v="2024-06-17T00:00:00"/>
    <d v="2024-06-23T00:00:00"/>
    <x v="0"/>
    <x v="2"/>
    <n v="374.31"/>
    <x v="5"/>
    <x v="1"/>
    <x v="9"/>
    <n v="1915.52"/>
    <n v="6869.49"/>
  </r>
  <r>
    <x v="1540"/>
    <x v="0"/>
    <x v="3"/>
    <n v="4714.5"/>
    <n v="0"/>
    <n v="3"/>
    <d v="2023-10-05T00:00:00"/>
    <d v="2023-10-10T00:00:00"/>
    <x v="1"/>
    <x v="2"/>
    <n v="597.09"/>
    <x v="0"/>
    <x v="0"/>
    <x v="2"/>
    <n v="4117.41"/>
    <n v="14143.5"/>
  </r>
  <r>
    <x v="1541"/>
    <x v="0"/>
    <x v="3"/>
    <n v="2045.16"/>
    <n v="0.26"/>
    <n v="5"/>
    <d v="2024-04-18T00:00:00"/>
    <d v="2024-04-22T00:00:00"/>
    <x v="2"/>
    <x v="2"/>
    <n v="226.42"/>
    <x v="4"/>
    <x v="1"/>
    <x v="3"/>
    <n v="1818.74"/>
    <n v="10225.800000000001"/>
  </r>
  <r>
    <x v="1542"/>
    <x v="1"/>
    <x v="3"/>
    <n v="2227.59"/>
    <n v="0.16"/>
    <n v="7"/>
    <d v="2024-03-23T00:00:00"/>
    <d v="2024-03-25T00:00:00"/>
    <x v="1"/>
    <x v="2"/>
    <n v="477.96"/>
    <x v="4"/>
    <x v="1"/>
    <x v="0"/>
    <n v="1749.63"/>
    <n v="15593.130000000001"/>
  </r>
  <r>
    <x v="1543"/>
    <x v="2"/>
    <x v="4"/>
    <n v="3717.2"/>
    <n v="0.03"/>
    <n v="6"/>
    <d v="2024-01-18T00:00:00"/>
    <d v="2024-01-22T00:00:00"/>
    <x v="1"/>
    <x v="1"/>
    <n v="290.57"/>
    <x v="2"/>
    <x v="1"/>
    <x v="6"/>
    <n v="3426.6299999999997"/>
    <n v="22303.199999999997"/>
  </r>
  <r>
    <x v="1544"/>
    <x v="1"/>
    <x v="2"/>
    <n v="3917.16"/>
    <n v="0.22"/>
    <n v="7"/>
    <d v="2023-01-24T00:00:00"/>
    <d v="2023-01-29T00:00:00"/>
    <x v="2"/>
    <x v="2"/>
    <n v="221.3"/>
    <x v="0"/>
    <x v="0"/>
    <x v="6"/>
    <n v="3695.8599999999997"/>
    <n v="27420.12"/>
  </r>
  <r>
    <x v="1545"/>
    <x v="1"/>
    <x v="3"/>
    <n v="3871.07"/>
    <n v="0.16"/>
    <n v="9"/>
    <d v="2024-06-25T00:00:00"/>
    <d v="2024-06-29T00:00:00"/>
    <x v="0"/>
    <x v="0"/>
    <n v="593.79"/>
    <x v="5"/>
    <x v="1"/>
    <x v="9"/>
    <n v="3277.28"/>
    <n v="34839.630000000005"/>
  </r>
  <r>
    <x v="1546"/>
    <x v="1"/>
    <x v="1"/>
    <n v="4989.55"/>
    <n v="0.1"/>
    <n v="3"/>
    <d v="2023-02-09T00:00:00"/>
    <d v="2023-02-12T00:00:00"/>
    <x v="0"/>
    <x v="1"/>
    <n v="420.84"/>
    <x v="5"/>
    <x v="0"/>
    <x v="8"/>
    <n v="4568.71"/>
    <n v="14968.650000000001"/>
  </r>
  <r>
    <x v="1547"/>
    <x v="0"/>
    <x v="4"/>
    <n v="450.11"/>
    <n v="0.17"/>
    <n v="5"/>
    <d v="2023-03-22T00:00:00"/>
    <d v="2023-03-28T00:00:00"/>
    <x v="1"/>
    <x v="0"/>
    <n v="80"/>
    <x v="1"/>
    <x v="0"/>
    <x v="0"/>
    <n v="370.11"/>
    <n v="2250.5500000000002"/>
  </r>
  <r>
    <x v="1548"/>
    <x v="2"/>
    <x v="0"/>
    <n v="4913.04"/>
    <n v="0.09"/>
    <n v="5"/>
    <d v="2024-10-11T00:00:00"/>
    <d v="2024-10-16T00:00:00"/>
    <x v="0"/>
    <x v="1"/>
    <n v="921.26"/>
    <x v="5"/>
    <x v="1"/>
    <x v="2"/>
    <n v="3991.7799999999997"/>
    <n v="24565.200000000001"/>
  </r>
  <r>
    <x v="1549"/>
    <x v="1"/>
    <x v="2"/>
    <n v="4755.93"/>
    <n v="0.15"/>
    <n v="3"/>
    <d v="2024-08-06T00:00:00"/>
    <d v="2024-08-09T00:00:00"/>
    <x v="2"/>
    <x v="1"/>
    <n v="434.89"/>
    <x v="4"/>
    <x v="1"/>
    <x v="1"/>
    <n v="4321.04"/>
    <n v="14267.79"/>
  </r>
  <r>
    <x v="1550"/>
    <x v="2"/>
    <x v="2"/>
    <n v="4275.4799999999996"/>
    <n v="0.06"/>
    <n v="9"/>
    <d v="2024-04-26T00:00:00"/>
    <d v="2024-05-03T00:00:00"/>
    <x v="0"/>
    <x v="2"/>
    <n v="958.43"/>
    <x v="4"/>
    <x v="1"/>
    <x v="3"/>
    <n v="3317.0499999999997"/>
    <n v="38479.319999999992"/>
  </r>
  <r>
    <x v="1551"/>
    <x v="2"/>
    <x v="1"/>
    <n v="2325.2199999999998"/>
    <n v="0.04"/>
    <n v="9"/>
    <d v="2023-08-31T00:00:00"/>
    <d v="2023-09-06T00:00:00"/>
    <x v="2"/>
    <x v="1"/>
    <n v="182.54"/>
    <x v="2"/>
    <x v="0"/>
    <x v="1"/>
    <n v="2142.6799999999998"/>
    <n v="20926.98"/>
  </r>
  <r>
    <x v="1552"/>
    <x v="0"/>
    <x v="0"/>
    <n v="4367.42"/>
    <n v="0.46"/>
    <n v="6"/>
    <d v="2024-10-28T00:00:00"/>
    <d v="2024-11-02T00:00:00"/>
    <x v="2"/>
    <x v="0"/>
    <n v="892.54"/>
    <x v="4"/>
    <x v="1"/>
    <x v="2"/>
    <n v="3474.88"/>
    <n v="26204.52"/>
  </r>
  <r>
    <x v="1553"/>
    <x v="1"/>
    <x v="0"/>
    <n v="1182.08"/>
    <n v="0.45"/>
    <n v="5"/>
    <d v="2023-11-14T00:00:00"/>
    <d v="2023-11-17T00:00:00"/>
    <x v="2"/>
    <x v="2"/>
    <n v="249.83"/>
    <x v="3"/>
    <x v="0"/>
    <x v="11"/>
    <n v="932.24999999999989"/>
    <n v="5910.4"/>
  </r>
  <r>
    <x v="1554"/>
    <x v="1"/>
    <x v="4"/>
    <n v="3979.11"/>
    <n v="0.41"/>
    <n v="4"/>
    <d v="2024-03-25T00:00:00"/>
    <d v="2024-04-01T00:00:00"/>
    <x v="1"/>
    <x v="1"/>
    <n v="1004.14"/>
    <x v="3"/>
    <x v="1"/>
    <x v="0"/>
    <n v="2974.9700000000003"/>
    <n v="15916.44"/>
  </r>
  <r>
    <x v="1555"/>
    <x v="2"/>
    <x v="2"/>
    <n v="1007.67"/>
    <n v="0.12"/>
    <n v="4"/>
    <d v="2024-06-15T00:00:00"/>
    <d v="2024-06-21T00:00:00"/>
    <x v="2"/>
    <x v="2"/>
    <n v="273.8"/>
    <x v="5"/>
    <x v="1"/>
    <x v="9"/>
    <n v="733.86999999999989"/>
    <n v="4030.68"/>
  </r>
  <r>
    <x v="1556"/>
    <x v="3"/>
    <x v="3"/>
    <n v="4095.27"/>
    <n v="0.36"/>
    <n v="5"/>
    <d v="2023-04-29T00:00:00"/>
    <d v="2023-05-02T00:00:00"/>
    <x v="2"/>
    <x v="2"/>
    <n v="890.96"/>
    <x v="2"/>
    <x v="0"/>
    <x v="3"/>
    <n v="3204.31"/>
    <n v="20476.349999999999"/>
  </r>
  <r>
    <x v="1557"/>
    <x v="0"/>
    <x v="1"/>
    <n v="3111.19"/>
    <n v="0.28999999999999998"/>
    <n v="2"/>
    <d v="2024-09-23T00:00:00"/>
    <d v="2024-09-28T00:00:00"/>
    <x v="0"/>
    <x v="0"/>
    <n v="638.37"/>
    <x v="5"/>
    <x v="1"/>
    <x v="7"/>
    <n v="2472.8200000000002"/>
    <n v="6222.38"/>
  </r>
  <r>
    <x v="1558"/>
    <x v="0"/>
    <x v="1"/>
    <n v="580.35"/>
    <n v="0.03"/>
    <n v="8"/>
    <d v="2024-08-01T00:00:00"/>
    <d v="2024-08-04T00:00:00"/>
    <x v="1"/>
    <x v="1"/>
    <n v="127.29"/>
    <x v="5"/>
    <x v="1"/>
    <x v="1"/>
    <n v="453.06"/>
    <n v="4642.8"/>
  </r>
  <r>
    <x v="1559"/>
    <x v="0"/>
    <x v="1"/>
    <n v="4487.07"/>
    <n v="0.45"/>
    <n v="7"/>
    <d v="2024-11-28T00:00:00"/>
    <d v="2024-12-05T00:00:00"/>
    <x v="0"/>
    <x v="0"/>
    <n v="815.99"/>
    <x v="4"/>
    <x v="1"/>
    <x v="11"/>
    <n v="3671.08"/>
    <n v="31409.489999999998"/>
  </r>
  <r>
    <x v="1560"/>
    <x v="0"/>
    <x v="1"/>
    <n v="2931.99"/>
    <n v="0.5"/>
    <n v="7"/>
    <d v="2024-05-20T00:00:00"/>
    <d v="2024-05-22T00:00:00"/>
    <x v="2"/>
    <x v="1"/>
    <n v="598.78"/>
    <x v="3"/>
    <x v="1"/>
    <x v="5"/>
    <n v="2333.21"/>
    <n v="20523.93"/>
  </r>
  <r>
    <x v="1561"/>
    <x v="1"/>
    <x v="3"/>
    <n v="3315.62"/>
    <n v="0.35"/>
    <n v="1"/>
    <d v="2024-02-29T00:00:00"/>
    <d v="2024-03-07T00:00:00"/>
    <x v="1"/>
    <x v="1"/>
    <n v="916.74"/>
    <x v="2"/>
    <x v="1"/>
    <x v="8"/>
    <n v="2398.88"/>
    <n v="3315.62"/>
  </r>
  <r>
    <x v="1562"/>
    <x v="1"/>
    <x v="3"/>
    <n v="1489.2"/>
    <n v="0.12"/>
    <n v="8"/>
    <d v="2023-08-20T00:00:00"/>
    <d v="2023-08-23T00:00:00"/>
    <x v="0"/>
    <x v="2"/>
    <n v="332.97"/>
    <x v="3"/>
    <x v="0"/>
    <x v="1"/>
    <n v="1156.23"/>
    <n v="11913.6"/>
  </r>
  <r>
    <x v="1563"/>
    <x v="3"/>
    <x v="4"/>
    <n v="4371.01"/>
    <n v="0.28000000000000003"/>
    <n v="1"/>
    <d v="2024-07-29T00:00:00"/>
    <d v="2024-08-03T00:00:00"/>
    <x v="0"/>
    <x v="2"/>
    <n v="547.69000000000005"/>
    <x v="1"/>
    <x v="1"/>
    <x v="4"/>
    <n v="3823.32"/>
    <n v="4371.01"/>
  </r>
  <r>
    <x v="1564"/>
    <x v="0"/>
    <x v="2"/>
    <n v="2771.48"/>
    <n v="0.05"/>
    <n v="9"/>
    <d v="2023-10-29T00:00:00"/>
    <d v="2023-11-04T00:00:00"/>
    <x v="1"/>
    <x v="0"/>
    <n v="633.97"/>
    <x v="4"/>
    <x v="0"/>
    <x v="2"/>
    <n v="2137.5100000000002"/>
    <n v="24943.32"/>
  </r>
  <r>
    <x v="1565"/>
    <x v="0"/>
    <x v="3"/>
    <n v="2163.4899999999998"/>
    <n v="0.15"/>
    <n v="6"/>
    <d v="2024-03-19T00:00:00"/>
    <d v="2024-03-21T00:00:00"/>
    <x v="1"/>
    <x v="0"/>
    <n v="157.18"/>
    <x v="4"/>
    <x v="1"/>
    <x v="0"/>
    <n v="2006.3099999999997"/>
    <n v="12980.939999999999"/>
  </r>
  <r>
    <x v="1566"/>
    <x v="2"/>
    <x v="4"/>
    <n v="2717.98"/>
    <n v="0.36"/>
    <n v="8"/>
    <d v="2024-06-22T00:00:00"/>
    <d v="2024-06-24T00:00:00"/>
    <x v="2"/>
    <x v="1"/>
    <n v="443.76"/>
    <x v="0"/>
    <x v="1"/>
    <x v="9"/>
    <n v="2274.2200000000003"/>
    <n v="21743.84"/>
  </r>
  <r>
    <x v="1567"/>
    <x v="1"/>
    <x v="0"/>
    <n v="3546.23"/>
    <n v="0.15"/>
    <n v="1"/>
    <d v="2023-07-05T00:00:00"/>
    <d v="2023-07-07T00:00:00"/>
    <x v="0"/>
    <x v="2"/>
    <n v="525.77"/>
    <x v="1"/>
    <x v="0"/>
    <x v="4"/>
    <n v="3020.46"/>
    <n v="3546.23"/>
  </r>
  <r>
    <x v="1568"/>
    <x v="0"/>
    <x v="2"/>
    <n v="3505.73"/>
    <n v="7.0000000000000007E-2"/>
    <n v="6"/>
    <d v="2023-06-01T00:00:00"/>
    <d v="2023-06-05T00:00:00"/>
    <x v="0"/>
    <x v="1"/>
    <n v="468.32"/>
    <x v="1"/>
    <x v="0"/>
    <x v="9"/>
    <n v="3037.41"/>
    <n v="21034.38"/>
  </r>
  <r>
    <x v="1569"/>
    <x v="3"/>
    <x v="3"/>
    <n v="1852.13"/>
    <n v="0"/>
    <n v="1"/>
    <d v="2024-06-18T00:00:00"/>
    <d v="2024-06-20T00:00:00"/>
    <x v="0"/>
    <x v="0"/>
    <n v="381.21"/>
    <x v="4"/>
    <x v="1"/>
    <x v="9"/>
    <n v="1470.92"/>
    <n v="1852.13"/>
  </r>
  <r>
    <x v="1570"/>
    <x v="3"/>
    <x v="0"/>
    <n v="1987.77"/>
    <n v="0.28999999999999998"/>
    <n v="3"/>
    <d v="2024-06-03T00:00:00"/>
    <d v="2024-06-09T00:00:00"/>
    <x v="1"/>
    <x v="1"/>
    <n v="183.44"/>
    <x v="4"/>
    <x v="1"/>
    <x v="9"/>
    <n v="1804.33"/>
    <n v="5963.3099999999995"/>
  </r>
  <r>
    <x v="1571"/>
    <x v="1"/>
    <x v="4"/>
    <n v="2854.97"/>
    <n v="0.48"/>
    <n v="2"/>
    <d v="2023-08-02T00:00:00"/>
    <d v="2023-08-06T00:00:00"/>
    <x v="2"/>
    <x v="2"/>
    <n v="815.09"/>
    <x v="3"/>
    <x v="0"/>
    <x v="1"/>
    <n v="2039.8799999999997"/>
    <n v="5709.94"/>
  </r>
  <r>
    <x v="1572"/>
    <x v="3"/>
    <x v="3"/>
    <n v="4629.59"/>
    <n v="0.24"/>
    <n v="2"/>
    <d v="2024-10-17T00:00:00"/>
    <d v="2024-10-23T00:00:00"/>
    <x v="2"/>
    <x v="0"/>
    <n v="529.49"/>
    <x v="2"/>
    <x v="1"/>
    <x v="2"/>
    <n v="4100.1000000000004"/>
    <n v="9259.18"/>
  </r>
  <r>
    <x v="1573"/>
    <x v="3"/>
    <x v="3"/>
    <n v="3752.61"/>
    <n v="0.11"/>
    <n v="4"/>
    <d v="2024-05-01T00:00:00"/>
    <d v="2024-05-08T00:00:00"/>
    <x v="0"/>
    <x v="2"/>
    <n v="838.33"/>
    <x v="3"/>
    <x v="1"/>
    <x v="5"/>
    <n v="2914.28"/>
    <n v="15010.44"/>
  </r>
  <r>
    <x v="1574"/>
    <x v="1"/>
    <x v="0"/>
    <n v="2013.03"/>
    <n v="0.23"/>
    <n v="7"/>
    <d v="2024-11-28T00:00:00"/>
    <d v="2024-11-29T00:00:00"/>
    <x v="0"/>
    <x v="0"/>
    <n v="320.92"/>
    <x v="3"/>
    <x v="1"/>
    <x v="11"/>
    <n v="1692.11"/>
    <n v="14091.21"/>
  </r>
  <r>
    <x v="1575"/>
    <x v="0"/>
    <x v="3"/>
    <n v="1751.46"/>
    <n v="0.3"/>
    <n v="3"/>
    <d v="2024-02-17T00:00:00"/>
    <d v="2024-02-23T00:00:00"/>
    <x v="2"/>
    <x v="0"/>
    <n v="177.17"/>
    <x v="0"/>
    <x v="1"/>
    <x v="8"/>
    <n v="1574.29"/>
    <n v="5254.38"/>
  </r>
  <r>
    <x v="1576"/>
    <x v="0"/>
    <x v="1"/>
    <n v="2665.82"/>
    <n v="0.4"/>
    <n v="7"/>
    <d v="2023-11-15T00:00:00"/>
    <d v="2023-11-18T00:00:00"/>
    <x v="1"/>
    <x v="2"/>
    <n v="415.79"/>
    <x v="3"/>
    <x v="0"/>
    <x v="11"/>
    <n v="2250.0300000000002"/>
    <n v="18660.740000000002"/>
  </r>
  <r>
    <x v="1577"/>
    <x v="3"/>
    <x v="3"/>
    <n v="4362.96"/>
    <n v="0.23"/>
    <n v="9"/>
    <d v="2024-10-27T00:00:00"/>
    <d v="2024-11-03T00:00:00"/>
    <x v="2"/>
    <x v="2"/>
    <n v="613.45000000000005"/>
    <x v="2"/>
    <x v="1"/>
    <x v="2"/>
    <n v="3749.51"/>
    <n v="39266.639999999999"/>
  </r>
  <r>
    <x v="1578"/>
    <x v="3"/>
    <x v="2"/>
    <n v="142.53"/>
    <n v="0.09"/>
    <n v="4"/>
    <d v="2024-02-07T00:00:00"/>
    <d v="2024-02-11T00:00:00"/>
    <x v="1"/>
    <x v="1"/>
    <n v="34.93"/>
    <x v="2"/>
    <x v="1"/>
    <x v="8"/>
    <n v="107.6"/>
    <n v="570.12"/>
  </r>
  <r>
    <x v="1579"/>
    <x v="0"/>
    <x v="0"/>
    <n v="3581.38"/>
    <n v="0.09"/>
    <n v="7"/>
    <d v="2024-09-15T00:00:00"/>
    <d v="2024-09-20T00:00:00"/>
    <x v="1"/>
    <x v="0"/>
    <n v="768.73"/>
    <x v="0"/>
    <x v="1"/>
    <x v="7"/>
    <n v="2812.65"/>
    <n v="25069.66"/>
  </r>
  <r>
    <x v="1580"/>
    <x v="1"/>
    <x v="2"/>
    <n v="1543.11"/>
    <n v="0.45"/>
    <n v="1"/>
    <d v="2024-06-19T00:00:00"/>
    <d v="2024-06-21T00:00:00"/>
    <x v="1"/>
    <x v="2"/>
    <n v="398.57"/>
    <x v="3"/>
    <x v="1"/>
    <x v="9"/>
    <n v="1144.54"/>
    <n v="1543.11"/>
  </r>
  <r>
    <x v="1581"/>
    <x v="3"/>
    <x v="4"/>
    <n v="1121.1500000000001"/>
    <n v="0.12"/>
    <n v="2"/>
    <d v="2023-02-08T00:00:00"/>
    <d v="2023-02-14T00:00:00"/>
    <x v="0"/>
    <x v="2"/>
    <n v="67.72"/>
    <x v="4"/>
    <x v="0"/>
    <x v="8"/>
    <n v="1053.43"/>
    <n v="2242.3000000000002"/>
  </r>
  <r>
    <x v="1582"/>
    <x v="2"/>
    <x v="2"/>
    <n v="159.47999999999999"/>
    <n v="0.36"/>
    <n v="8"/>
    <d v="2024-11-17T00:00:00"/>
    <d v="2024-11-22T00:00:00"/>
    <x v="2"/>
    <x v="1"/>
    <n v="41.18"/>
    <x v="4"/>
    <x v="1"/>
    <x v="11"/>
    <n v="118.29999999999998"/>
    <n v="1275.8399999999999"/>
  </r>
  <r>
    <x v="1583"/>
    <x v="1"/>
    <x v="1"/>
    <n v="4493.29"/>
    <n v="0.13"/>
    <n v="3"/>
    <d v="2024-12-01T00:00:00"/>
    <d v="2024-12-08T00:00:00"/>
    <x v="1"/>
    <x v="0"/>
    <n v="687.15"/>
    <x v="4"/>
    <x v="1"/>
    <x v="10"/>
    <n v="3806.14"/>
    <n v="13479.869999999999"/>
  </r>
  <r>
    <x v="1584"/>
    <x v="3"/>
    <x v="1"/>
    <n v="4570.0200000000004"/>
    <n v="0.36"/>
    <n v="5"/>
    <d v="2024-09-04T00:00:00"/>
    <d v="2024-09-06T00:00:00"/>
    <x v="2"/>
    <x v="2"/>
    <n v="523.88"/>
    <x v="2"/>
    <x v="1"/>
    <x v="7"/>
    <n v="4046.1400000000003"/>
    <n v="22850.100000000002"/>
  </r>
  <r>
    <x v="1585"/>
    <x v="3"/>
    <x v="2"/>
    <n v="400.95"/>
    <n v="0.04"/>
    <n v="8"/>
    <d v="2023-06-06T00:00:00"/>
    <d v="2023-06-12T00:00:00"/>
    <x v="1"/>
    <x v="1"/>
    <n v="40.49"/>
    <x v="4"/>
    <x v="0"/>
    <x v="9"/>
    <n v="360.46"/>
    <n v="3207.6"/>
  </r>
  <r>
    <x v="1586"/>
    <x v="2"/>
    <x v="4"/>
    <n v="2656.9"/>
    <n v="0.1"/>
    <n v="5"/>
    <d v="2023-08-24T00:00:00"/>
    <d v="2023-08-29T00:00:00"/>
    <x v="0"/>
    <x v="1"/>
    <n v="363.09"/>
    <x v="2"/>
    <x v="0"/>
    <x v="1"/>
    <n v="2293.81"/>
    <n v="13284.5"/>
  </r>
  <r>
    <x v="1587"/>
    <x v="2"/>
    <x v="3"/>
    <n v="847.61"/>
    <n v="0.2"/>
    <n v="1"/>
    <d v="2024-02-24T00:00:00"/>
    <d v="2024-03-02T00:00:00"/>
    <x v="2"/>
    <x v="0"/>
    <n v="115.75"/>
    <x v="5"/>
    <x v="1"/>
    <x v="8"/>
    <n v="731.86"/>
    <n v="847.61"/>
  </r>
  <r>
    <x v="1588"/>
    <x v="0"/>
    <x v="1"/>
    <n v="3817.57"/>
    <n v="0.26"/>
    <n v="2"/>
    <d v="2024-04-22T00:00:00"/>
    <d v="2024-04-29T00:00:00"/>
    <x v="1"/>
    <x v="1"/>
    <n v="326.91000000000003"/>
    <x v="0"/>
    <x v="1"/>
    <x v="3"/>
    <n v="3490.6600000000003"/>
    <n v="7635.14"/>
  </r>
  <r>
    <x v="1589"/>
    <x v="1"/>
    <x v="2"/>
    <n v="3360.42"/>
    <n v="0.18"/>
    <n v="3"/>
    <d v="2024-01-14T00:00:00"/>
    <d v="2024-01-17T00:00:00"/>
    <x v="1"/>
    <x v="1"/>
    <n v="671.61"/>
    <x v="5"/>
    <x v="1"/>
    <x v="6"/>
    <n v="2688.81"/>
    <n v="10081.26"/>
  </r>
  <r>
    <x v="1590"/>
    <x v="1"/>
    <x v="2"/>
    <n v="1555.94"/>
    <n v="0.28999999999999998"/>
    <n v="2"/>
    <d v="2024-12-02T00:00:00"/>
    <d v="2024-12-08T00:00:00"/>
    <x v="1"/>
    <x v="0"/>
    <n v="109.94"/>
    <x v="1"/>
    <x v="1"/>
    <x v="10"/>
    <n v="1446"/>
    <n v="3111.88"/>
  </r>
  <r>
    <x v="1591"/>
    <x v="0"/>
    <x v="2"/>
    <n v="673.11"/>
    <n v="0.16"/>
    <n v="9"/>
    <d v="2024-11-20T00:00:00"/>
    <d v="2024-11-23T00:00:00"/>
    <x v="1"/>
    <x v="1"/>
    <n v="117.82"/>
    <x v="1"/>
    <x v="1"/>
    <x v="11"/>
    <n v="555.29"/>
    <n v="6057.99"/>
  </r>
  <r>
    <x v="1592"/>
    <x v="1"/>
    <x v="3"/>
    <n v="4172.9799999999996"/>
    <n v="0.34"/>
    <n v="5"/>
    <d v="2024-10-12T00:00:00"/>
    <d v="2024-10-13T00:00:00"/>
    <x v="1"/>
    <x v="2"/>
    <n v="617.25"/>
    <x v="3"/>
    <x v="1"/>
    <x v="2"/>
    <n v="3555.7299999999996"/>
    <n v="20864.899999999998"/>
  </r>
  <r>
    <x v="1593"/>
    <x v="1"/>
    <x v="0"/>
    <n v="3403.84"/>
    <n v="0.26"/>
    <n v="1"/>
    <d v="2023-05-05T00:00:00"/>
    <d v="2023-05-10T00:00:00"/>
    <x v="0"/>
    <x v="2"/>
    <n v="863.89"/>
    <x v="4"/>
    <x v="0"/>
    <x v="5"/>
    <n v="2539.9500000000003"/>
    <n v="3403.84"/>
  </r>
  <r>
    <x v="1594"/>
    <x v="1"/>
    <x v="4"/>
    <n v="133.41999999999999"/>
    <n v="0.35"/>
    <n v="8"/>
    <d v="2024-04-13T00:00:00"/>
    <d v="2024-04-14T00:00:00"/>
    <x v="2"/>
    <x v="1"/>
    <n v="14.02"/>
    <x v="1"/>
    <x v="1"/>
    <x v="3"/>
    <n v="119.39999999999999"/>
    <n v="1067.3599999999999"/>
  </r>
  <r>
    <x v="1595"/>
    <x v="1"/>
    <x v="0"/>
    <n v="3176.57"/>
    <n v="0.22"/>
    <n v="3"/>
    <d v="2023-05-28T00:00:00"/>
    <d v="2023-06-02T00:00:00"/>
    <x v="0"/>
    <x v="1"/>
    <n v="603.6"/>
    <x v="2"/>
    <x v="0"/>
    <x v="5"/>
    <n v="2572.9700000000003"/>
    <n v="9529.7100000000009"/>
  </r>
  <r>
    <x v="1596"/>
    <x v="1"/>
    <x v="4"/>
    <n v="4070.45"/>
    <n v="0.44"/>
    <n v="9"/>
    <d v="2024-11-15T00:00:00"/>
    <d v="2024-11-18T00:00:00"/>
    <x v="0"/>
    <x v="1"/>
    <n v="323.74"/>
    <x v="2"/>
    <x v="1"/>
    <x v="11"/>
    <n v="3746.71"/>
    <n v="36634.049999999996"/>
  </r>
  <r>
    <x v="1597"/>
    <x v="2"/>
    <x v="4"/>
    <n v="2994.76"/>
    <n v="0.19"/>
    <n v="9"/>
    <d v="2023-10-09T00:00:00"/>
    <d v="2023-10-10T00:00:00"/>
    <x v="2"/>
    <x v="1"/>
    <n v="686.48"/>
    <x v="2"/>
    <x v="0"/>
    <x v="2"/>
    <n v="2308.2800000000002"/>
    <n v="26952.840000000004"/>
  </r>
  <r>
    <x v="1598"/>
    <x v="1"/>
    <x v="2"/>
    <n v="2181.1"/>
    <n v="0.15"/>
    <n v="6"/>
    <d v="2023-05-31T00:00:00"/>
    <d v="2023-06-02T00:00:00"/>
    <x v="0"/>
    <x v="0"/>
    <n v="286.25"/>
    <x v="0"/>
    <x v="0"/>
    <x v="5"/>
    <n v="1894.85"/>
    <n v="13086.599999999999"/>
  </r>
  <r>
    <x v="1599"/>
    <x v="2"/>
    <x v="1"/>
    <n v="2961.2"/>
    <n v="0.28000000000000003"/>
    <n v="4"/>
    <d v="2024-01-24T00:00:00"/>
    <d v="2024-01-30T00:00:00"/>
    <x v="1"/>
    <x v="2"/>
    <n v="858.04"/>
    <x v="3"/>
    <x v="1"/>
    <x v="6"/>
    <n v="2103.16"/>
    <n v="11844.8"/>
  </r>
  <r>
    <x v="1600"/>
    <x v="1"/>
    <x v="2"/>
    <n v="3136.59"/>
    <n v="0.25"/>
    <n v="9"/>
    <d v="2024-04-21T00:00:00"/>
    <d v="2024-04-27T00:00:00"/>
    <x v="2"/>
    <x v="2"/>
    <n v="867.99"/>
    <x v="0"/>
    <x v="1"/>
    <x v="3"/>
    <n v="2268.6000000000004"/>
    <n v="28229.31"/>
  </r>
  <r>
    <x v="1601"/>
    <x v="0"/>
    <x v="3"/>
    <n v="3236.17"/>
    <n v="0.26"/>
    <n v="9"/>
    <d v="2023-01-04T00:00:00"/>
    <d v="2023-01-11T00:00:00"/>
    <x v="2"/>
    <x v="0"/>
    <n v="549.05999999999995"/>
    <x v="4"/>
    <x v="0"/>
    <x v="6"/>
    <n v="2687.11"/>
    <n v="29125.53"/>
  </r>
  <r>
    <x v="1602"/>
    <x v="3"/>
    <x v="4"/>
    <n v="4838.5200000000004"/>
    <n v="0.4"/>
    <n v="2"/>
    <d v="2023-06-11T00:00:00"/>
    <d v="2023-06-14T00:00:00"/>
    <x v="0"/>
    <x v="0"/>
    <n v="1196.7"/>
    <x v="1"/>
    <x v="0"/>
    <x v="9"/>
    <n v="3641.8200000000006"/>
    <n v="9677.0400000000009"/>
  </r>
  <r>
    <x v="1603"/>
    <x v="2"/>
    <x v="1"/>
    <n v="975.37"/>
    <n v="0.28999999999999998"/>
    <n v="6"/>
    <d v="2024-08-25T00:00:00"/>
    <d v="2024-08-29T00:00:00"/>
    <x v="2"/>
    <x v="2"/>
    <n v="66.87"/>
    <x v="5"/>
    <x v="1"/>
    <x v="1"/>
    <n v="908.5"/>
    <n v="5852.22"/>
  </r>
  <r>
    <x v="1604"/>
    <x v="1"/>
    <x v="4"/>
    <n v="3153.16"/>
    <n v="0.44"/>
    <n v="4"/>
    <d v="2024-03-17T00:00:00"/>
    <d v="2024-03-20T00:00:00"/>
    <x v="2"/>
    <x v="0"/>
    <n v="774.35"/>
    <x v="0"/>
    <x v="1"/>
    <x v="0"/>
    <n v="2378.81"/>
    <n v="12612.64"/>
  </r>
  <r>
    <x v="1605"/>
    <x v="0"/>
    <x v="4"/>
    <n v="1021.17"/>
    <n v="0.31"/>
    <n v="3"/>
    <d v="2023-05-06T00:00:00"/>
    <d v="2023-05-09T00:00:00"/>
    <x v="0"/>
    <x v="1"/>
    <n v="165.33"/>
    <x v="0"/>
    <x v="0"/>
    <x v="5"/>
    <n v="855.83999999999992"/>
    <n v="3063.5099999999998"/>
  </r>
  <r>
    <x v="1606"/>
    <x v="3"/>
    <x v="2"/>
    <n v="1128.79"/>
    <n v="0.01"/>
    <n v="6"/>
    <d v="2023-04-26T00:00:00"/>
    <d v="2023-04-30T00:00:00"/>
    <x v="2"/>
    <x v="1"/>
    <n v="83.14"/>
    <x v="4"/>
    <x v="0"/>
    <x v="3"/>
    <n v="1045.6499999999999"/>
    <n v="6772.74"/>
  </r>
  <r>
    <x v="1607"/>
    <x v="2"/>
    <x v="1"/>
    <n v="3379.36"/>
    <n v="0.44"/>
    <n v="8"/>
    <d v="2024-06-23T00:00:00"/>
    <d v="2024-06-28T00:00:00"/>
    <x v="1"/>
    <x v="0"/>
    <n v="404.12"/>
    <x v="5"/>
    <x v="1"/>
    <x v="9"/>
    <n v="2975.2400000000002"/>
    <n v="27034.880000000001"/>
  </r>
  <r>
    <x v="1608"/>
    <x v="3"/>
    <x v="1"/>
    <n v="4588.18"/>
    <n v="0.42"/>
    <n v="9"/>
    <d v="2023-05-17T00:00:00"/>
    <d v="2023-05-21T00:00:00"/>
    <x v="0"/>
    <x v="2"/>
    <n v="572.79"/>
    <x v="5"/>
    <x v="0"/>
    <x v="5"/>
    <n v="4015.3900000000003"/>
    <n v="41293.620000000003"/>
  </r>
  <r>
    <x v="1609"/>
    <x v="0"/>
    <x v="4"/>
    <n v="879.32"/>
    <n v="0.02"/>
    <n v="9"/>
    <d v="2024-11-04T00:00:00"/>
    <d v="2024-11-09T00:00:00"/>
    <x v="1"/>
    <x v="1"/>
    <n v="201.52"/>
    <x v="0"/>
    <x v="1"/>
    <x v="11"/>
    <n v="677.80000000000007"/>
    <n v="7913.88"/>
  </r>
  <r>
    <x v="1610"/>
    <x v="2"/>
    <x v="1"/>
    <n v="4816.08"/>
    <n v="0.06"/>
    <n v="2"/>
    <d v="2023-07-06T00:00:00"/>
    <d v="2023-07-07T00:00:00"/>
    <x v="0"/>
    <x v="1"/>
    <n v="1187.79"/>
    <x v="2"/>
    <x v="0"/>
    <x v="4"/>
    <n v="3628.29"/>
    <n v="9632.16"/>
  </r>
  <r>
    <x v="1611"/>
    <x v="3"/>
    <x v="1"/>
    <n v="1664.92"/>
    <n v="0.28000000000000003"/>
    <n v="8"/>
    <d v="2024-04-22T00:00:00"/>
    <d v="2024-04-23T00:00:00"/>
    <x v="2"/>
    <x v="1"/>
    <n v="305.23"/>
    <x v="2"/>
    <x v="1"/>
    <x v="3"/>
    <n v="1359.69"/>
    <n v="13319.36"/>
  </r>
  <r>
    <x v="1612"/>
    <x v="1"/>
    <x v="2"/>
    <n v="2017.44"/>
    <n v="0.02"/>
    <n v="8"/>
    <d v="2024-02-05T00:00:00"/>
    <d v="2024-02-06T00:00:00"/>
    <x v="1"/>
    <x v="2"/>
    <n v="267.69"/>
    <x v="4"/>
    <x v="1"/>
    <x v="8"/>
    <n v="1749.75"/>
    <n v="16139.52"/>
  </r>
  <r>
    <x v="1613"/>
    <x v="2"/>
    <x v="0"/>
    <n v="853.04"/>
    <n v="0.21"/>
    <n v="5"/>
    <d v="2024-01-15T00:00:00"/>
    <d v="2024-01-19T00:00:00"/>
    <x v="1"/>
    <x v="1"/>
    <n v="129.54"/>
    <x v="1"/>
    <x v="1"/>
    <x v="6"/>
    <n v="723.5"/>
    <n v="4265.2"/>
  </r>
  <r>
    <x v="1614"/>
    <x v="3"/>
    <x v="3"/>
    <n v="3117.6"/>
    <n v="0.49"/>
    <n v="4"/>
    <d v="2023-02-02T00:00:00"/>
    <d v="2023-02-07T00:00:00"/>
    <x v="0"/>
    <x v="1"/>
    <n v="642.97"/>
    <x v="3"/>
    <x v="0"/>
    <x v="8"/>
    <n v="2474.63"/>
    <n v="12470.4"/>
  </r>
  <r>
    <x v="1615"/>
    <x v="0"/>
    <x v="0"/>
    <n v="3022.46"/>
    <n v="0.09"/>
    <n v="9"/>
    <d v="2023-01-13T00:00:00"/>
    <d v="2023-01-15T00:00:00"/>
    <x v="0"/>
    <x v="2"/>
    <n v="628.29"/>
    <x v="1"/>
    <x v="0"/>
    <x v="6"/>
    <n v="2394.17"/>
    <n v="27202.14"/>
  </r>
  <r>
    <x v="1616"/>
    <x v="0"/>
    <x v="1"/>
    <n v="2267.12"/>
    <n v="0.1"/>
    <n v="4"/>
    <d v="2023-10-23T00:00:00"/>
    <d v="2023-10-30T00:00:00"/>
    <x v="1"/>
    <x v="1"/>
    <n v="216"/>
    <x v="4"/>
    <x v="0"/>
    <x v="2"/>
    <n v="2051.12"/>
    <n v="9068.48"/>
  </r>
  <r>
    <x v="1617"/>
    <x v="2"/>
    <x v="4"/>
    <n v="2432.85"/>
    <n v="0.34"/>
    <n v="4"/>
    <d v="2023-09-11T00:00:00"/>
    <d v="2023-09-14T00:00:00"/>
    <x v="1"/>
    <x v="1"/>
    <n v="426.1"/>
    <x v="4"/>
    <x v="0"/>
    <x v="7"/>
    <n v="2006.75"/>
    <n v="9731.4"/>
  </r>
  <r>
    <x v="1618"/>
    <x v="3"/>
    <x v="3"/>
    <n v="3152.58"/>
    <n v="0.02"/>
    <n v="3"/>
    <d v="2023-12-25T00:00:00"/>
    <d v="2023-12-29T00:00:00"/>
    <x v="1"/>
    <x v="0"/>
    <n v="604.79"/>
    <x v="2"/>
    <x v="0"/>
    <x v="10"/>
    <n v="2547.79"/>
    <n v="9457.74"/>
  </r>
  <r>
    <x v="1619"/>
    <x v="2"/>
    <x v="3"/>
    <n v="2959.13"/>
    <n v="0.41"/>
    <n v="3"/>
    <d v="2023-01-14T00:00:00"/>
    <d v="2023-01-15T00:00:00"/>
    <x v="2"/>
    <x v="1"/>
    <n v="702.47"/>
    <x v="5"/>
    <x v="0"/>
    <x v="6"/>
    <n v="2256.66"/>
    <n v="8877.39"/>
  </r>
  <r>
    <x v="1620"/>
    <x v="2"/>
    <x v="4"/>
    <n v="1933.89"/>
    <n v="0.1"/>
    <n v="3"/>
    <d v="2023-09-21T00:00:00"/>
    <d v="2023-09-23T00:00:00"/>
    <x v="1"/>
    <x v="2"/>
    <n v="322.52999999999997"/>
    <x v="4"/>
    <x v="0"/>
    <x v="7"/>
    <n v="1611.3600000000001"/>
    <n v="5801.67"/>
  </r>
  <r>
    <x v="1621"/>
    <x v="3"/>
    <x v="3"/>
    <n v="4432.16"/>
    <n v="0.27"/>
    <n v="7"/>
    <d v="2023-06-09T00:00:00"/>
    <d v="2023-06-14T00:00:00"/>
    <x v="2"/>
    <x v="2"/>
    <n v="1259.45"/>
    <x v="3"/>
    <x v="0"/>
    <x v="9"/>
    <n v="3172.71"/>
    <n v="31025.119999999999"/>
  </r>
  <r>
    <x v="1622"/>
    <x v="3"/>
    <x v="4"/>
    <n v="3371.54"/>
    <n v="0.12"/>
    <n v="5"/>
    <d v="2023-11-21T00:00:00"/>
    <d v="2023-11-26T00:00:00"/>
    <x v="0"/>
    <x v="0"/>
    <n v="729.61"/>
    <x v="1"/>
    <x v="0"/>
    <x v="11"/>
    <n v="2641.93"/>
    <n v="16857.7"/>
  </r>
  <r>
    <x v="1623"/>
    <x v="1"/>
    <x v="3"/>
    <n v="1106.49"/>
    <n v="0.33"/>
    <n v="9"/>
    <d v="2024-11-20T00:00:00"/>
    <d v="2024-11-25T00:00:00"/>
    <x v="0"/>
    <x v="2"/>
    <n v="255.09"/>
    <x v="1"/>
    <x v="1"/>
    <x v="11"/>
    <n v="851.4"/>
    <n v="9958.41"/>
  </r>
  <r>
    <x v="1624"/>
    <x v="3"/>
    <x v="0"/>
    <n v="1667.52"/>
    <n v="0.28999999999999998"/>
    <n v="2"/>
    <d v="2024-11-07T00:00:00"/>
    <d v="2024-11-11T00:00:00"/>
    <x v="1"/>
    <x v="0"/>
    <n v="327.84"/>
    <x v="3"/>
    <x v="1"/>
    <x v="11"/>
    <n v="1339.68"/>
    <n v="3335.04"/>
  </r>
  <r>
    <x v="1625"/>
    <x v="0"/>
    <x v="3"/>
    <n v="3960.6"/>
    <n v="0.47"/>
    <n v="4"/>
    <d v="2023-02-14T00:00:00"/>
    <d v="2023-02-17T00:00:00"/>
    <x v="1"/>
    <x v="2"/>
    <n v="1035.1500000000001"/>
    <x v="5"/>
    <x v="0"/>
    <x v="8"/>
    <n v="2925.45"/>
    <n v="15842.4"/>
  </r>
  <r>
    <x v="1626"/>
    <x v="2"/>
    <x v="2"/>
    <n v="612.16999999999996"/>
    <n v="0.22"/>
    <n v="2"/>
    <d v="2024-03-28T00:00:00"/>
    <d v="2024-03-31T00:00:00"/>
    <x v="1"/>
    <x v="0"/>
    <n v="85.64"/>
    <x v="5"/>
    <x v="1"/>
    <x v="0"/>
    <n v="526.53"/>
    <n v="1224.3399999999999"/>
  </r>
  <r>
    <x v="1627"/>
    <x v="2"/>
    <x v="4"/>
    <n v="3776.14"/>
    <n v="0.44"/>
    <n v="8"/>
    <d v="2024-10-27T00:00:00"/>
    <d v="2024-10-29T00:00:00"/>
    <x v="1"/>
    <x v="0"/>
    <n v="219.05"/>
    <x v="2"/>
    <x v="1"/>
    <x v="2"/>
    <n v="3557.0899999999997"/>
    <n v="30209.119999999999"/>
  </r>
  <r>
    <x v="1628"/>
    <x v="0"/>
    <x v="3"/>
    <n v="1858.33"/>
    <n v="0.28999999999999998"/>
    <n v="4"/>
    <d v="2023-11-29T00:00:00"/>
    <d v="2023-12-05T00:00:00"/>
    <x v="0"/>
    <x v="2"/>
    <n v="146.12"/>
    <x v="1"/>
    <x v="0"/>
    <x v="11"/>
    <n v="1712.21"/>
    <n v="7433.32"/>
  </r>
  <r>
    <x v="1629"/>
    <x v="3"/>
    <x v="4"/>
    <n v="2803.29"/>
    <n v="0.46"/>
    <n v="1"/>
    <d v="2024-07-03T00:00:00"/>
    <d v="2024-07-04T00:00:00"/>
    <x v="2"/>
    <x v="0"/>
    <n v="440.38"/>
    <x v="1"/>
    <x v="1"/>
    <x v="4"/>
    <n v="2362.91"/>
    <n v="2803.29"/>
  </r>
  <r>
    <x v="1630"/>
    <x v="0"/>
    <x v="2"/>
    <n v="1474.73"/>
    <n v="0.15"/>
    <n v="3"/>
    <d v="2023-04-14T00:00:00"/>
    <d v="2023-04-20T00:00:00"/>
    <x v="0"/>
    <x v="0"/>
    <n v="218.39"/>
    <x v="0"/>
    <x v="0"/>
    <x v="3"/>
    <n v="1256.3400000000001"/>
    <n v="4424.1900000000005"/>
  </r>
  <r>
    <x v="1631"/>
    <x v="0"/>
    <x v="3"/>
    <n v="4933.6400000000003"/>
    <n v="0.27"/>
    <n v="7"/>
    <d v="2023-06-04T00:00:00"/>
    <d v="2023-06-10T00:00:00"/>
    <x v="1"/>
    <x v="1"/>
    <n v="798.1"/>
    <x v="0"/>
    <x v="0"/>
    <x v="9"/>
    <n v="4135.54"/>
    <n v="34535.480000000003"/>
  </r>
  <r>
    <x v="1632"/>
    <x v="1"/>
    <x v="3"/>
    <n v="4538.62"/>
    <n v="0.2"/>
    <n v="3"/>
    <d v="2023-03-22T00:00:00"/>
    <d v="2023-03-28T00:00:00"/>
    <x v="0"/>
    <x v="0"/>
    <n v="838.44"/>
    <x v="2"/>
    <x v="0"/>
    <x v="0"/>
    <n v="3700.18"/>
    <n v="13615.86"/>
  </r>
  <r>
    <x v="1633"/>
    <x v="0"/>
    <x v="2"/>
    <n v="4649.3999999999996"/>
    <n v="0.03"/>
    <n v="5"/>
    <d v="2023-06-28T00:00:00"/>
    <d v="2023-06-29T00:00:00"/>
    <x v="0"/>
    <x v="0"/>
    <n v="706.53"/>
    <x v="5"/>
    <x v="0"/>
    <x v="9"/>
    <n v="3942.87"/>
    <n v="23247"/>
  </r>
  <r>
    <x v="1634"/>
    <x v="2"/>
    <x v="2"/>
    <n v="1005.4"/>
    <n v="0.28999999999999998"/>
    <n v="2"/>
    <d v="2024-02-03T00:00:00"/>
    <d v="2024-02-04T00:00:00"/>
    <x v="1"/>
    <x v="2"/>
    <n v="61.89"/>
    <x v="3"/>
    <x v="1"/>
    <x v="8"/>
    <n v="943.51"/>
    <n v="2010.8"/>
  </r>
  <r>
    <x v="1635"/>
    <x v="0"/>
    <x v="2"/>
    <n v="4224.28"/>
    <n v="0.4"/>
    <n v="8"/>
    <d v="2023-11-14T00:00:00"/>
    <d v="2023-11-21T00:00:00"/>
    <x v="1"/>
    <x v="2"/>
    <n v="1055.77"/>
    <x v="2"/>
    <x v="0"/>
    <x v="11"/>
    <n v="3168.5099999999998"/>
    <n v="33794.239999999998"/>
  </r>
  <r>
    <x v="1636"/>
    <x v="2"/>
    <x v="4"/>
    <n v="2723.45"/>
    <n v="0.28000000000000003"/>
    <n v="4"/>
    <d v="2024-08-31T00:00:00"/>
    <d v="2024-09-01T00:00:00"/>
    <x v="2"/>
    <x v="1"/>
    <n v="772.59"/>
    <x v="4"/>
    <x v="1"/>
    <x v="1"/>
    <n v="1950.8599999999997"/>
    <n v="10893.8"/>
  </r>
  <r>
    <x v="1637"/>
    <x v="2"/>
    <x v="2"/>
    <n v="3568.51"/>
    <n v="0.14000000000000001"/>
    <n v="1"/>
    <d v="2023-01-30T00:00:00"/>
    <d v="2023-02-06T00:00:00"/>
    <x v="1"/>
    <x v="2"/>
    <n v="694.99"/>
    <x v="1"/>
    <x v="0"/>
    <x v="6"/>
    <n v="2873.5200000000004"/>
    <n v="3568.51"/>
  </r>
  <r>
    <x v="1638"/>
    <x v="2"/>
    <x v="4"/>
    <n v="1165.77"/>
    <n v="0.13"/>
    <n v="4"/>
    <d v="2023-06-09T00:00:00"/>
    <d v="2023-06-11T00:00:00"/>
    <x v="0"/>
    <x v="1"/>
    <n v="194.67"/>
    <x v="0"/>
    <x v="0"/>
    <x v="9"/>
    <n v="971.1"/>
    <n v="4663.08"/>
  </r>
  <r>
    <x v="1639"/>
    <x v="3"/>
    <x v="0"/>
    <n v="3588.72"/>
    <n v="0.12"/>
    <n v="8"/>
    <d v="2024-03-09T00:00:00"/>
    <d v="2024-03-11T00:00:00"/>
    <x v="2"/>
    <x v="0"/>
    <n v="281.74"/>
    <x v="5"/>
    <x v="1"/>
    <x v="0"/>
    <n v="3306.9799999999996"/>
    <n v="28709.759999999998"/>
  </r>
  <r>
    <x v="1640"/>
    <x v="1"/>
    <x v="3"/>
    <n v="4579.91"/>
    <n v="0.49"/>
    <n v="9"/>
    <d v="2023-01-07T00:00:00"/>
    <d v="2023-01-12T00:00:00"/>
    <x v="2"/>
    <x v="1"/>
    <n v="1286.05"/>
    <x v="1"/>
    <x v="0"/>
    <x v="6"/>
    <n v="3293.8599999999997"/>
    <n v="41219.19"/>
  </r>
  <r>
    <x v="1641"/>
    <x v="2"/>
    <x v="3"/>
    <n v="1410.66"/>
    <n v="0.2"/>
    <n v="1"/>
    <d v="2024-03-20T00:00:00"/>
    <d v="2024-03-24T00:00:00"/>
    <x v="1"/>
    <x v="1"/>
    <n v="198.08"/>
    <x v="3"/>
    <x v="1"/>
    <x v="0"/>
    <n v="1212.5800000000002"/>
    <n v="1410.66"/>
  </r>
  <r>
    <x v="1642"/>
    <x v="2"/>
    <x v="1"/>
    <n v="1243.46"/>
    <n v="0.16"/>
    <n v="6"/>
    <d v="2024-12-15T00:00:00"/>
    <d v="2024-12-18T00:00:00"/>
    <x v="1"/>
    <x v="0"/>
    <n v="303.22000000000003"/>
    <x v="4"/>
    <x v="1"/>
    <x v="10"/>
    <n v="940.24"/>
    <n v="7460.76"/>
  </r>
  <r>
    <x v="1643"/>
    <x v="3"/>
    <x v="0"/>
    <n v="611.63"/>
    <n v="0.21"/>
    <n v="4"/>
    <d v="2023-11-05T00:00:00"/>
    <d v="2023-11-11T00:00:00"/>
    <x v="2"/>
    <x v="2"/>
    <n v="60.15"/>
    <x v="4"/>
    <x v="0"/>
    <x v="11"/>
    <n v="551.48"/>
    <n v="2446.52"/>
  </r>
  <r>
    <x v="1644"/>
    <x v="2"/>
    <x v="2"/>
    <n v="1407.35"/>
    <n v="0.06"/>
    <n v="8"/>
    <d v="2024-08-12T00:00:00"/>
    <d v="2024-08-14T00:00:00"/>
    <x v="1"/>
    <x v="0"/>
    <n v="390.18"/>
    <x v="0"/>
    <x v="1"/>
    <x v="1"/>
    <n v="1017.1699999999998"/>
    <n v="11258.8"/>
  </r>
  <r>
    <x v="1645"/>
    <x v="0"/>
    <x v="2"/>
    <n v="2725.38"/>
    <n v="0.1"/>
    <n v="1"/>
    <d v="2024-10-24T00:00:00"/>
    <d v="2024-10-30T00:00:00"/>
    <x v="1"/>
    <x v="2"/>
    <n v="621.39"/>
    <x v="0"/>
    <x v="1"/>
    <x v="2"/>
    <n v="2103.9900000000002"/>
    <n v="2725.38"/>
  </r>
  <r>
    <x v="1646"/>
    <x v="0"/>
    <x v="0"/>
    <n v="4180.3100000000004"/>
    <n v="0.25"/>
    <n v="5"/>
    <d v="2024-01-13T00:00:00"/>
    <d v="2024-01-20T00:00:00"/>
    <x v="1"/>
    <x v="1"/>
    <n v="536.51"/>
    <x v="1"/>
    <x v="1"/>
    <x v="6"/>
    <n v="3643.8"/>
    <n v="20901.550000000003"/>
  </r>
  <r>
    <x v="1647"/>
    <x v="1"/>
    <x v="2"/>
    <n v="1466.12"/>
    <n v="0.4"/>
    <n v="1"/>
    <d v="2023-07-06T00:00:00"/>
    <d v="2023-07-09T00:00:00"/>
    <x v="2"/>
    <x v="0"/>
    <n v="351.32"/>
    <x v="0"/>
    <x v="0"/>
    <x v="4"/>
    <n v="1114.8"/>
    <n v="1466.12"/>
  </r>
  <r>
    <x v="1648"/>
    <x v="2"/>
    <x v="1"/>
    <n v="3143.61"/>
    <n v="0.44"/>
    <n v="4"/>
    <d v="2023-12-17T00:00:00"/>
    <d v="2023-12-22T00:00:00"/>
    <x v="1"/>
    <x v="1"/>
    <n v="396.32"/>
    <x v="3"/>
    <x v="0"/>
    <x v="10"/>
    <n v="2747.29"/>
    <n v="12574.44"/>
  </r>
  <r>
    <x v="1649"/>
    <x v="3"/>
    <x v="4"/>
    <n v="2449.9899999999998"/>
    <n v="0.43"/>
    <n v="2"/>
    <d v="2023-01-28T00:00:00"/>
    <d v="2023-02-02T00:00:00"/>
    <x v="1"/>
    <x v="0"/>
    <n v="254.02"/>
    <x v="5"/>
    <x v="0"/>
    <x v="6"/>
    <n v="2195.9699999999998"/>
    <n v="4899.9799999999996"/>
  </r>
  <r>
    <x v="1650"/>
    <x v="0"/>
    <x v="3"/>
    <n v="1514.04"/>
    <n v="0.47"/>
    <n v="9"/>
    <d v="2024-05-04T00:00:00"/>
    <d v="2024-05-10T00:00:00"/>
    <x v="1"/>
    <x v="2"/>
    <n v="381.42"/>
    <x v="0"/>
    <x v="1"/>
    <x v="5"/>
    <n v="1132.6199999999999"/>
    <n v="13626.36"/>
  </r>
  <r>
    <x v="1651"/>
    <x v="3"/>
    <x v="0"/>
    <n v="2600.7600000000002"/>
    <n v="0.06"/>
    <n v="2"/>
    <d v="2023-12-10T00:00:00"/>
    <d v="2023-12-12T00:00:00"/>
    <x v="2"/>
    <x v="0"/>
    <n v="734.68"/>
    <x v="5"/>
    <x v="0"/>
    <x v="10"/>
    <n v="1866.0800000000004"/>
    <n v="5201.5200000000004"/>
  </r>
  <r>
    <x v="1652"/>
    <x v="3"/>
    <x v="3"/>
    <n v="923.02"/>
    <n v="0.02"/>
    <n v="4"/>
    <d v="2024-11-21T00:00:00"/>
    <d v="2024-11-22T00:00:00"/>
    <x v="0"/>
    <x v="0"/>
    <n v="58.12"/>
    <x v="3"/>
    <x v="1"/>
    <x v="11"/>
    <n v="864.9"/>
    <n v="3692.08"/>
  </r>
  <r>
    <x v="1653"/>
    <x v="0"/>
    <x v="4"/>
    <n v="3233.93"/>
    <n v="0.05"/>
    <n v="3"/>
    <d v="2024-12-22T00:00:00"/>
    <d v="2024-12-26T00:00:00"/>
    <x v="2"/>
    <x v="2"/>
    <n v="232.06"/>
    <x v="5"/>
    <x v="1"/>
    <x v="10"/>
    <n v="3001.87"/>
    <n v="9701.7899999999991"/>
  </r>
  <r>
    <x v="1654"/>
    <x v="3"/>
    <x v="0"/>
    <n v="666.75"/>
    <n v="0.3"/>
    <n v="1"/>
    <d v="2024-05-20T00:00:00"/>
    <d v="2024-05-23T00:00:00"/>
    <x v="2"/>
    <x v="1"/>
    <n v="181.06"/>
    <x v="3"/>
    <x v="1"/>
    <x v="5"/>
    <n v="485.69"/>
    <n v="666.75"/>
  </r>
  <r>
    <x v="1655"/>
    <x v="0"/>
    <x v="4"/>
    <n v="3681.8"/>
    <n v="0.28000000000000003"/>
    <n v="1"/>
    <d v="2023-07-15T00:00:00"/>
    <d v="2023-07-18T00:00:00"/>
    <x v="1"/>
    <x v="0"/>
    <n v="1055.98"/>
    <x v="4"/>
    <x v="0"/>
    <x v="4"/>
    <n v="2625.82"/>
    <n v="3681.8"/>
  </r>
  <r>
    <x v="1656"/>
    <x v="3"/>
    <x v="2"/>
    <n v="970.79"/>
    <n v="0.34"/>
    <n v="2"/>
    <d v="2023-09-12T00:00:00"/>
    <d v="2023-09-19T00:00:00"/>
    <x v="2"/>
    <x v="1"/>
    <n v="219.95"/>
    <x v="3"/>
    <x v="0"/>
    <x v="7"/>
    <n v="750.83999999999992"/>
    <n v="1941.58"/>
  </r>
  <r>
    <x v="1657"/>
    <x v="0"/>
    <x v="2"/>
    <n v="4990.9799999999996"/>
    <n v="0.19"/>
    <n v="8"/>
    <d v="2023-08-03T00:00:00"/>
    <d v="2023-08-08T00:00:00"/>
    <x v="1"/>
    <x v="2"/>
    <n v="786.75"/>
    <x v="1"/>
    <x v="0"/>
    <x v="1"/>
    <n v="4204.2299999999996"/>
    <n v="39927.839999999997"/>
  </r>
  <r>
    <x v="1658"/>
    <x v="2"/>
    <x v="2"/>
    <n v="4136"/>
    <n v="0.2"/>
    <n v="2"/>
    <d v="2024-12-13T00:00:00"/>
    <d v="2024-12-16T00:00:00"/>
    <x v="1"/>
    <x v="1"/>
    <n v="741.73"/>
    <x v="5"/>
    <x v="1"/>
    <x v="10"/>
    <n v="3394.27"/>
    <n v="8272"/>
  </r>
  <r>
    <x v="1659"/>
    <x v="1"/>
    <x v="4"/>
    <n v="1784.82"/>
    <n v="0.27"/>
    <n v="1"/>
    <d v="2023-04-25T00:00:00"/>
    <d v="2023-04-26T00:00:00"/>
    <x v="0"/>
    <x v="1"/>
    <n v="254.78"/>
    <x v="5"/>
    <x v="0"/>
    <x v="3"/>
    <n v="1530.04"/>
    <n v="1784.82"/>
  </r>
  <r>
    <x v="1660"/>
    <x v="0"/>
    <x v="4"/>
    <n v="2188.4"/>
    <n v="0.04"/>
    <n v="6"/>
    <d v="2024-10-12T00:00:00"/>
    <d v="2024-10-14T00:00:00"/>
    <x v="1"/>
    <x v="2"/>
    <n v="625.79999999999995"/>
    <x v="0"/>
    <x v="1"/>
    <x v="2"/>
    <n v="1562.6000000000001"/>
    <n v="13130.400000000001"/>
  </r>
  <r>
    <x v="1661"/>
    <x v="0"/>
    <x v="4"/>
    <n v="1370.04"/>
    <n v="0.4"/>
    <n v="1"/>
    <d v="2023-05-19T00:00:00"/>
    <d v="2023-05-23T00:00:00"/>
    <x v="2"/>
    <x v="0"/>
    <n v="301.92"/>
    <x v="4"/>
    <x v="0"/>
    <x v="5"/>
    <n v="1068.1199999999999"/>
    <n v="1370.04"/>
  </r>
  <r>
    <x v="1662"/>
    <x v="1"/>
    <x v="3"/>
    <n v="3858.86"/>
    <n v="0.46"/>
    <n v="9"/>
    <d v="2024-12-11T00:00:00"/>
    <d v="2024-12-18T00:00:00"/>
    <x v="1"/>
    <x v="1"/>
    <n v="1107.49"/>
    <x v="2"/>
    <x v="1"/>
    <x v="10"/>
    <n v="2751.37"/>
    <n v="34729.74"/>
  </r>
  <r>
    <x v="1663"/>
    <x v="0"/>
    <x v="4"/>
    <n v="1965.56"/>
    <n v="0.19"/>
    <n v="6"/>
    <d v="2024-06-12T00:00:00"/>
    <d v="2024-06-16T00:00:00"/>
    <x v="2"/>
    <x v="1"/>
    <n v="542.49"/>
    <x v="3"/>
    <x v="1"/>
    <x v="9"/>
    <n v="1423.07"/>
    <n v="11793.36"/>
  </r>
  <r>
    <x v="1664"/>
    <x v="0"/>
    <x v="2"/>
    <n v="3800.41"/>
    <n v="0.37"/>
    <n v="6"/>
    <d v="2023-02-24T00:00:00"/>
    <d v="2023-03-03T00:00:00"/>
    <x v="2"/>
    <x v="2"/>
    <n v="841.21"/>
    <x v="2"/>
    <x v="0"/>
    <x v="8"/>
    <n v="2959.2"/>
    <n v="22802.46"/>
  </r>
  <r>
    <x v="1665"/>
    <x v="3"/>
    <x v="1"/>
    <n v="190.17"/>
    <n v="0.27"/>
    <n v="1"/>
    <d v="2024-08-16T00:00:00"/>
    <d v="2024-08-17T00:00:00"/>
    <x v="2"/>
    <x v="0"/>
    <n v="20.63"/>
    <x v="1"/>
    <x v="1"/>
    <x v="1"/>
    <n v="169.54"/>
    <n v="190.17"/>
  </r>
  <r>
    <x v="1666"/>
    <x v="1"/>
    <x v="4"/>
    <n v="764.54"/>
    <n v="0.12"/>
    <n v="7"/>
    <d v="2024-06-21T00:00:00"/>
    <d v="2024-06-24T00:00:00"/>
    <x v="1"/>
    <x v="1"/>
    <n v="124.11"/>
    <x v="3"/>
    <x v="1"/>
    <x v="9"/>
    <n v="640.42999999999995"/>
    <n v="5351.78"/>
  </r>
  <r>
    <x v="1667"/>
    <x v="2"/>
    <x v="1"/>
    <n v="1888.37"/>
    <n v="0.03"/>
    <n v="3"/>
    <d v="2024-07-12T00:00:00"/>
    <d v="2024-07-19T00:00:00"/>
    <x v="0"/>
    <x v="0"/>
    <n v="412.55"/>
    <x v="1"/>
    <x v="1"/>
    <x v="4"/>
    <n v="1475.82"/>
    <n v="5665.11"/>
  </r>
  <r>
    <x v="1668"/>
    <x v="0"/>
    <x v="2"/>
    <n v="633.65"/>
    <n v="0.12"/>
    <n v="1"/>
    <d v="2024-05-24T00:00:00"/>
    <d v="2024-05-25T00:00:00"/>
    <x v="0"/>
    <x v="1"/>
    <n v="105.97"/>
    <x v="1"/>
    <x v="1"/>
    <x v="5"/>
    <n v="527.67999999999995"/>
    <n v="633.65"/>
  </r>
  <r>
    <x v="1669"/>
    <x v="1"/>
    <x v="4"/>
    <n v="3045.53"/>
    <n v="0.3"/>
    <n v="9"/>
    <d v="2024-05-11T00:00:00"/>
    <d v="2024-05-15T00:00:00"/>
    <x v="2"/>
    <x v="0"/>
    <n v="489.2"/>
    <x v="3"/>
    <x v="1"/>
    <x v="5"/>
    <n v="2556.3300000000004"/>
    <n v="27409.77"/>
  </r>
  <r>
    <x v="1670"/>
    <x v="3"/>
    <x v="3"/>
    <n v="349.08"/>
    <n v="0.02"/>
    <n v="8"/>
    <d v="2024-06-21T00:00:00"/>
    <d v="2024-06-22T00:00:00"/>
    <x v="1"/>
    <x v="0"/>
    <n v="54.38"/>
    <x v="4"/>
    <x v="1"/>
    <x v="9"/>
    <n v="294.7"/>
    <n v="2792.64"/>
  </r>
  <r>
    <x v="1671"/>
    <x v="2"/>
    <x v="3"/>
    <n v="4312.84"/>
    <n v="0.42"/>
    <n v="4"/>
    <d v="2023-11-09T00:00:00"/>
    <d v="2023-11-13T00:00:00"/>
    <x v="1"/>
    <x v="1"/>
    <n v="408.31"/>
    <x v="0"/>
    <x v="0"/>
    <x v="11"/>
    <n v="3904.53"/>
    <n v="17251.36"/>
  </r>
  <r>
    <x v="1672"/>
    <x v="1"/>
    <x v="1"/>
    <n v="3830.41"/>
    <n v="0.49"/>
    <n v="3"/>
    <d v="2023-07-28T00:00:00"/>
    <d v="2023-07-31T00:00:00"/>
    <x v="2"/>
    <x v="2"/>
    <n v="560.66"/>
    <x v="4"/>
    <x v="0"/>
    <x v="4"/>
    <n v="3269.75"/>
    <n v="11491.23"/>
  </r>
  <r>
    <x v="1673"/>
    <x v="2"/>
    <x v="3"/>
    <n v="1159.6600000000001"/>
    <n v="0.04"/>
    <n v="2"/>
    <d v="2023-04-30T00:00:00"/>
    <d v="2023-05-06T00:00:00"/>
    <x v="0"/>
    <x v="1"/>
    <n v="344.37"/>
    <x v="2"/>
    <x v="0"/>
    <x v="3"/>
    <n v="815.29000000000008"/>
    <n v="2319.3200000000002"/>
  </r>
  <r>
    <x v="1674"/>
    <x v="2"/>
    <x v="3"/>
    <n v="2470.58"/>
    <n v="0.12"/>
    <n v="2"/>
    <d v="2024-04-02T00:00:00"/>
    <d v="2024-04-06T00:00:00"/>
    <x v="2"/>
    <x v="1"/>
    <n v="281.95999999999998"/>
    <x v="2"/>
    <x v="1"/>
    <x v="3"/>
    <n v="2188.62"/>
    <n v="4941.16"/>
  </r>
  <r>
    <x v="1675"/>
    <x v="2"/>
    <x v="3"/>
    <n v="2313.88"/>
    <n v="0.34"/>
    <n v="3"/>
    <d v="2023-08-10T00:00:00"/>
    <d v="2023-08-11T00:00:00"/>
    <x v="1"/>
    <x v="0"/>
    <n v="295.31"/>
    <x v="3"/>
    <x v="0"/>
    <x v="1"/>
    <n v="2018.5700000000002"/>
    <n v="6941.64"/>
  </r>
  <r>
    <x v="1676"/>
    <x v="0"/>
    <x v="2"/>
    <n v="3651.84"/>
    <n v="0.4"/>
    <n v="1"/>
    <d v="2024-08-13T00:00:00"/>
    <d v="2024-08-18T00:00:00"/>
    <x v="1"/>
    <x v="0"/>
    <n v="1062.08"/>
    <x v="0"/>
    <x v="1"/>
    <x v="1"/>
    <n v="2589.7600000000002"/>
    <n v="3651.84"/>
  </r>
  <r>
    <x v="1677"/>
    <x v="0"/>
    <x v="3"/>
    <n v="2067.39"/>
    <n v="0.17"/>
    <n v="7"/>
    <d v="2024-05-17T00:00:00"/>
    <d v="2024-05-21T00:00:00"/>
    <x v="1"/>
    <x v="1"/>
    <n v="368.03"/>
    <x v="5"/>
    <x v="1"/>
    <x v="5"/>
    <n v="1699.36"/>
    <n v="14471.73"/>
  </r>
  <r>
    <x v="1678"/>
    <x v="3"/>
    <x v="0"/>
    <n v="261.38"/>
    <n v="0.26"/>
    <n v="2"/>
    <d v="2023-02-10T00:00:00"/>
    <d v="2023-02-15T00:00:00"/>
    <x v="2"/>
    <x v="0"/>
    <n v="63.5"/>
    <x v="5"/>
    <x v="0"/>
    <x v="8"/>
    <n v="197.88"/>
    <n v="522.76"/>
  </r>
  <r>
    <x v="1679"/>
    <x v="3"/>
    <x v="4"/>
    <n v="1441.31"/>
    <n v="0.45"/>
    <n v="6"/>
    <d v="2024-10-29T00:00:00"/>
    <d v="2024-11-03T00:00:00"/>
    <x v="1"/>
    <x v="2"/>
    <n v="160.82"/>
    <x v="0"/>
    <x v="1"/>
    <x v="2"/>
    <n v="1280.49"/>
    <n v="8647.86"/>
  </r>
  <r>
    <x v="1680"/>
    <x v="1"/>
    <x v="3"/>
    <n v="2384.36"/>
    <n v="0.19"/>
    <n v="6"/>
    <d v="2024-02-07T00:00:00"/>
    <d v="2024-02-12T00:00:00"/>
    <x v="0"/>
    <x v="1"/>
    <n v="359.24"/>
    <x v="1"/>
    <x v="1"/>
    <x v="8"/>
    <n v="2025.1200000000001"/>
    <n v="14306.16"/>
  </r>
  <r>
    <x v="1681"/>
    <x v="3"/>
    <x v="3"/>
    <n v="4875.01"/>
    <n v="0.04"/>
    <n v="4"/>
    <d v="2023-01-01T00:00:00"/>
    <d v="2023-01-02T00:00:00"/>
    <x v="1"/>
    <x v="2"/>
    <n v="1002.17"/>
    <x v="3"/>
    <x v="0"/>
    <x v="6"/>
    <n v="3872.84"/>
    <n v="19500.04"/>
  </r>
  <r>
    <x v="1682"/>
    <x v="2"/>
    <x v="3"/>
    <n v="4417.68"/>
    <n v="0.5"/>
    <n v="4"/>
    <d v="2023-02-03T00:00:00"/>
    <d v="2023-02-04T00:00:00"/>
    <x v="2"/>
    <x v="0"/>
    <n v="497.57"/>
    <x v="1"/>
    <x v="0"/>
    <x v="8"/>
    <n v="3920.11"/>
    <n v="17670.72"/>
  </r>
  <r>
    <x v="1683"/>
    <x v="2"/>
    <x v="0"/>
    <n v="988.89"/>
    <n v="0.09"/>
    <n v="1"/>
    <d v="2023-12-10T00:00:00"/>
    <d v="2023-12-13T00:00:00"/>
    <x v="2"/>
    <x v="0"/>
    <n v="144.57"/>
    <x v="5"/>
    <x v="0"/>
    <x v="10"/>
    <n v="844.31999999999994"/>
    <n v="988.89"/>
  </r>
  <r>
    <x v="1684"/>
    <x v="0"/>
    <x v="3"/>
    <n v="3644.05"/>
    <n v="0.02"/>
    <n v="6"/>
    <d v="2024-02-29T00:00:00"/>
    <d v="2024-03-04T00:00:00"/>
    <x v="2"/>
    <x v="2"/>
    <n v="615.82000000000005"/>
    <x v="1"/>
    <x v="1"/>
    <x v="8"/>
    <n v="3028.23"/>
    <n v="21864.300000000003"/>
  </r>
  <r>
    <x v="1685"/>
    <x v="2"/>
    <x v="3"/>
    <n v="4690.4399999999996"/>
    <n v="0.21"/>
    <n v="8"/>
    <d v="2023-03-06T00:00:00"/>
    <d v="2023-03-12T00:00:00"/>
    <x v="0"/>
    <x v="1"/>
    <n v="1221.24"/>
    <x v="1"/>
    <x v="0"/>
    <x v="0"/>
    <n v="3469.2"/>
    <n v="37523.519999999997"/>
  </r>
  <r>
    <x v="1686"/>
    <x v="1"/>
    <x v="4"/>
    <n v="143.08000000000001"/>
    <n v="0.06"/>
    <n v="4"/>
    <d v="2024-08-08T00:00:00"/>
    <d v="2024-08-10T00:00:00"/>
    <x v="0"/>
    <x v="1"/>
    <n v="31.93"/>
    <x v="3"/>
    <x v="1"/>
    <x v="1"/>
    <n v="111.15"/>
    <n v="572.32000000000005"/>
  </r>
  <r>
    <x v="1687"/>
    <x v="2"/>
    <x v="0"/>
    <n v="3632.63"/>
    <n v="0.49"/>
    <n v="1"/>
    <d v="2024-05-30T00:00:00"/>
    <d v="2024-06-05T00:00:00"/>
    <x v="2"/>
    <x v="2"/>
    <n v="1013.85"/>
    <x v="1"/>
    <x v="1"/>
    <x v="5"/>
    <n v="2618.7800000000002"/>
    <n v="3632.63"/>
  </r>
  <r>
    <x v="1688"/>
    <x v="2"/>
    <x v="0"/>
    <n v="2350.73"/>
    <n v="0.19"/>
    <n v="4"/>
    <d v="2024-02-02T00:00:00"/>
    <d v="2024-02-07T00:00:00"/>
    <x v="1"/>
    <x v="2"/>
    <n v="685.8"/>
    <x v="4"/>
    <x v="1"/>
    <x v="8"/>
    <n v="1664.93"/>
    <n v="9402.92"/>
  </r>
  <r>
    <x v="1689"/>
    <x v="1"/>
    <x v="3"/>
    <n v="3433.16"/>
    <n v="0.41"/>
    <n v="2"/>
    <d v="2023-01-21T00:00:00"/>
    <d v="2023-01-25T00:00:00"/>
    <x v="2"/>
    <x v="1"/>
    <n v="577.45000000000005"/>
    <x v="2"/>
    <x v="0"/>
    <x v="6"/>
    <n v="2855.71"/>
    <n v="6866.32"/>
  </r>
  <r>
    <x v="1690"/>
    <x v="3"/>
    <x v="0"/>
    <n v="3067.39"/>
    <n v="0.09"/>
    <n v="4"/>
    <d v="2023-06-03T00:00:00"/>
    <d v="2023-06-08T00:00:00"/>
    <x v="0"/>
    <x v="1"/>
    <n v="475.46"/>
    <x v="0"/>
    <x v="0"/>
    <x v="9"/>
    <n v="2591.9299999999998"/>
    <n v="12269.56"/>
  </r>
  <r>
    <x v="1691"/>
    <x v="3"/>
    <x v="1"/>
    <n v="4924.8599999999997"/>
    <n v="7.0000000000000007E-2"/>
    <n v="8"/>
    <d v="2023-09-01T00:00:00"/>
    <d v="2023-09-07T00:00:00"/>
    <x v="2"/>
    <x v="0"/>
    <n v="936.39"/>
    <x v="4"/>
    <x v="0"/>
    <x v="7"/>
    <n v="3988.47"/>
    <n v="39398.879999999997"/>
  </r>
  <r>
    <x v="1692"/>
    <x v="1"/>
    <x v="0"/>
    <n v="1515.2"/>
    <n v="0.32"/>
    <n v="3"/>
    <d v="2023-03-10T00:00:00"/>
    <d v="2023-03-13T00:00:00"/>
    <x v="0"/>
    <x v="0"/>
    <n v="415.87"/>
    <x v="5"/>
    <x v="0"/>
    <x v="0"/>
    <n v="1099.33"/>
    <n v="4545.6000000000004"/>
  </r>
  <r>
    <x v="1693"/>
    <x v="0"/>
    <x v="0"/>
    <n v="3952.1"/>
    <n v="0.45"/>
    <n v="5"/>
    <d v="2024-06-05T00:00:00"/>
    <d v="2024-06-06T00:00:00"/>
    <x v="2"/>
    <x v="1"/>
    <n v="217.12"/>
    <x v="1"/>
    <x v="1"/>
    <x v="9"/>
    <n v="3734.98"/>
    <n v="19760.5"/>
  </r>
  <r>
    <x v="1694"/>
    <x v="2"/>
    <x v="0"/>
    <n v="1249.74"/>
    <n v="0.06"/>
    <n v="2"/>
    <d v="2024-09-02T00:00:00"/>
    <d v="2024-09-08T00:00:00"/>
    <x v="2"/>
    <x v="2"/>
    <n v="134.96"/>
    <x v="4"/>
    <x v="1"/>
    <x v="7"/>
    <n v="1114.78"/>
    <n v="2499.48"/>
  </r>
  <r>
    <x v="1695"/>
    <x v="1"/>
    <x v="2"/>
    <n v="2234.48"/>
    <n v="0.28999999999999998"/>
    <n v="9"/>
    <d v="2024-04-09T00:00:00"/>
    <d v="2024-04-15T00:00:00"/>
    <x v="0"/>
    <x v="1"/>
    <n v="579.62"/>
    <x v="4"/>
    <x v="1"/>
    <x v="3"/>
    <n v="1654.8600000000001"/>
    <n v="20110.32"/>
  </r>
  <r>
    <x v="1696"/>
    <x v="2"/>
    <x v="2"/>
    <n v="4879.37"/>
    <n v="0.04"/>
    <n v="3"/>
    <d v="2023-02-01T00:00:00"/>
    <d v="2023-02-03T00:00:00"/>
    <x v="1"/>
    <x v="0"/>
    <n v="880.8"/>
    <x v="5"/>
    <x v="0"/>
    <x v="8"/>
    <n v="3998.5699999999997"/>
    <n v="14638.11"/>
  </r>
  <r>
    <x v="1697"/>
    <x v="0"/>
    <x v="2"/>
    <n v="3854.07"/>
    <n v="0.41"/>
    <n v="1"/>
    <d v="2024-08-07T00:00:00"/>
    <d v="2024-08-13T00:00:00"/>
    <x v="0"/>
    <x v="2"/>
    <n v="995.6"/>
    <x v="4"/>
    <x v="1"/>
    <x v="1"/>
    <n v="2858.4700000000003"/>
    <n v="3854.07"/>
  </r>
  <r>
    <x v="1698"/>
    <x v="2"/>
    <x v="0"/>
    <n v="1647.52"/>
    <n v="0.45"/>
    <n v="7"/>
    <d v="2024-02-19T00:00:00"/>
    <d v="2024-02-26T00:00:00"/>
    <x v="1"/>
    <x v="2"/>
    <n v="350.75"/>
    <x v="0"/>
    <x v="1"/>
    <x v="8"/>
    <n v="1296.77"/>
    <n v="11532.64"/>
  </r>
  <r>
    <x v="1699"/>
    <x v="1"/>
    <x v="1"/>
    <n v="3134.91"/>
    <n v="0.31"/>
    <n v="5"/>
    <d v="2023-08-21T00:00:00"/>
    <d v="2023-08-22T00:00:00"/>
    <x v="2"/>
    <x v="0"/>
    <n v="793.94"/>
    <x v="5"/>
    <x v="0"/>
    <x v="1"/>
    <n v="2340.9699999999998"/>
    <n v="15674.55"/>
  </r>
  <r>
    <x v="1700"/>
    <x v="2"/>
    <x v="0"/>
    <n v="343.49"/>
    <n v="0.34"/>
    <n v="9"/>
    <d v="2024-02-03T00:00:00"/>
    <d v="2024-02-06T00:00:00"/>
    <x v="0"/>
    <x v="0"/>
    <n v="53.1"/>
    <x v="5"/>
    <x v="1"/>
    <x v="8"/>
    <n v="290.39"/>
    <n v="3091.41"/>
  </r>
  <r>
    <x v="1701"/>
    <x v="3"/>
    <x v="3"/>
    <n v="1405.34"/>
    <n v="0.03"/>
    <n v="3"/>
    <d v="2023-06-27T00:00:00"/>
    <d v="2023-06-30T00:00:00"/>
    <x v="2"/>
    <x v="2"/>
    <n v="73.77"/>
    <x v="3"/>
    <x v="0"/>
    <x v="9"/>
    <n v="1331.57"/>
    <n v="4216.0199999999995"/>
  </r>
  <r>
    <x v="1702"/>
    <x v="0"/>
    <x v="1"/>
    <n v="3620.11"/>
    <n v="0.04"/>
    <n v="1"/>
    <d v="2024-05-29T00:00:00"/>
    <d v="2024-06-03T00:00:00"/>
    <x v="2"/>
    <x v="2"/>
    <n v="790.99"/>
    <x v="1"/>
    <x v="1"/>
    <x v="5"/>
    <n v="2829.12"/>
    <n v="3620.11"/>
  </r>
  <r>
    <x v="1703"/>
    <x v="0"/>
    <x v="2"/>
    <n v="2893.46"/>
    <n v="0.09"/>
    <n v="7"/>
    <d v="2023-04-14T00:00:00"/>
    <d v="2023-04-21T00:00:00"/>
    <x v="0"/>
    <x v="2"/>
    <n v="504.21"/>
    <x v="5"/>
    <x v="0"/>
    <x v="3"/>
    <n v="2389.25"/>
    <n v="20254.22"/>
  </r>
  <r>
    <x v="1704"/>
    <x v="0"/>
    <x v="4"/>
    <n v="2401.4"/>
    <n v="0.14000000000000001"/>
    <n v="8"/>
    <d v="2023-02-04T00:00:00"/>
    <d v="2023-02-05T00:00:00"/>
    <x v="2"/>
    <x v="0"/>
    <n v="710.43"/>
    <x v="1"/>
    <x v="0"/>
    <x v="8"/>
    <n v="1690.9700000000003"/>
    <n v="19211.2"/>
  </r>
  <r>
    <x v="1705"/>
    <x v="1"/>
    <x v="1"/>
    <n v="3485.29"/>
    <n v="0.38"/>
    <n v="2"/>
    <d v="2024-09-18T00:00:00"/>
    <d v="2024-09-19T00:00:00"/>
    <x v="2"/>
    <x v="0"/>
    <n v="279.02999999999997"/>
    <x v="5"/>
    <x v="1"/>
    <x v="7"/>
    <n v="3206.26"/>
    <n v="6970.58"/>
  </r>
  <r>
    <x v="1706"/>
    <x v="0"/>
    <x v="2"/>
    <n v="2052.4499999999998"/>
    <n v="0.22"/>
    <n v="2"/>
    <d v="2023-11-06T00:00:00"/>
    <d v="2023-11-08T00:00:00"/>
    <x v="1"/>
    <x v="2"/>
    <n v="420.51"/>
    <x v="2"/>
    <x v="0"/>
    <x v="11"/>
    <n v="1631.9399999999998"/>
    <n v="4104.8999999999996"/>
  </r>
  <r>
    <x v="1707"/>
    <x v="3"/>
    <x v="1"/>
    <n v="228.17"/>
    <n v="0.04"/>
    <n v="9"/>
    <d v="2024-12-17T00:00:00"/>
    <d v="2024-12-21T00:00:00"/>
    <x v="1"/>
    <x v="1"/>
    <n v="28.59"/>
    <x v="3"/>
    <x v="1"/>
    <x v="10"/>
    <n v="199.57999999999998"/>
    <n v="2053.5299999999997"/>
  </r>
  <r>
    <x v="1708"/>
    <x v="1"/>
    <x v="1"/>
    <n v="2261.0300000000002"/>
    <n v="0.43"/>
    <n v="4"/>
    <d v="2023-04-22T00:00:00"/>
    <d v="2023-04-29T00:00:00"/>
    <x v="2"/>
    <x v="2"/>
    <n v="397.01"/>
    <x v="0"/>
    <x v="0"/>
    <x v="3"/>
    <n v="1864.0200000000002"/>
    <n v="9044.1200000000008"/>
  </r>
  <r>
    <x v="1709"/>
    <x v="3"/>
    <x v="0"/>
    <n v="4520.43"/>
    <n v="0.5"/>
    <n v="1"/>
    <d v="2024-12-11T00:00:00"/>
    <d v="2024-12-14T00:00:00"/>
    <x v="1"/>
    <x v="2"/>
    <n v="308.89999999999998"/>
    <x v="4"/>
    <x v="1"/>
    <x v="10"/>
    <n v="4211.5300000000007"/>
    <n v="4520.43"/>
  </r>
  <r>
    <x v="1710"/>
    <x v="2"/>
    <x v="3"/>
    <n v="4297.41"/>
    <n v="0.23"/>
    <n v="9"/>
    <d v="2023-04-11T00:00:00"/>
    <d v="2023-04-16T00:00:00"/>
    <x v="1"/>
    <x v="2"/>
    <n v="1139.8900000000001"/>
    <x v="2"/>
    <x v="0"/>
    <x v="3"/>
    <n v="3157.5199999999995"/>
    <n v="38676.69"/>
  </r>
  <r>
    <x v="1711"/>
    <x v="2"/>
    <x v="4"/>
    <n v="2104.09"/>
    <n v="0.26"/>
    <n v="9"/>
    <d v="2024-02-14T00:00:00"/>
    <d v="2024-02-20T00:00:00"/>
    <x v="2"/>
    <x v="0"/>
    <n v="574.14"/>
    <x v="1"/>
    <x v="1"/>
    <x v="8"/>
    <n v="1529.9500000000003"/>
    <n v="18936.810000000001"/>
  </r>
  <r>
    <x v="1712"/>
    <x v="2"/>
    <x v="2"/>
    <n v="208.89"/>
    <n v="0.04"/>
    <n v="6"/>
    <d v="2024-08-17T00:00:00"/>
    <d v="2024-08-19T00:00:00"/>
    <x v="0"/>
    <x v="2"/>
    <n v="36.119999999999997"/>
    <x v="3"/>
    <x v="1"/>
    <x v="1"/>
    <n v="172.76999999999998"/>
    <n v="1253.3399999999999"/>
  </r>
  <r>
    <x v="1713"/>
    <x v="2"/>
    <x v="1"/>
    <n v="3217.91"/>
    <n v="0.19"/>
    <n v="6"/>
    <d v="2023-08-10T00:00:00"/>
    <d v="2023-08-16T00:00:00"/>
    <x v="0"/>
    <x v="2"/>
    <n v="228.09"/>
    <x v="5"/>
    <x v="0"/>
    <x v="1"/>
    <n v="2989.8199999999997"/>
    <n v="19307.46"/>
  </r>
  <r>
    <x v="1714"/>
    <x v="3"/>
    <x v="4"/>
    <n v="3731.85"/>
    <n v="0.19"/>
    <n v="9"/>
    <d v="2023-12-20T00:00:00"/>
    <d v="2023-12-21T00:00:00"/>
    <x v="2"/>
    <x v="2"/>
    <n v="728.78"/>
    <x v="5"/>
    <x v="0"/>
    <x v="10"/>
    <n v="3003.0699999999997"/>
    <n v="33586.65"/>
  </r>
  <r>
    <x v="1715"/>
    <x v="1"/>
    <x v="1"/>
    <n v="1541.79"/>
    <n v="0.48"/>
    <n v="2"/>
    <d v="2024-10-29T00:00:00"/>
    <d v="2024-11-03T00:00:00"/>
    <x v="0"/>
    <x v="0"/>
    <n v="187.59"/>
    <x v="3"/>
    <x v="1"/>
    <x v="2"/>
    <n v="1354.2"/>
    <n v="3083.58"/>
  </r>
  <r>
    <x v="1716"/>
    <x v="1"/>
    <x v="3"/>
    <n v="2435.65"/>
    <n v="0.33"/>
    <n v="9"/>
    <d v="2024-09-02T00:00:00"/>
    <d v="2024-09-05T00:00:00"/>
    <x v="2"/>
    <x v="1"/>
    <n v="136.99"/>
    <x v="3"/>
    <x v="1"/>
    <x v="7"/>
    <n v="2298.66"/>
    <n v="21920.850000000002"/>
  </r>
  <r>
    <x v="1717"/>
    <x v="0"/>
    <x v="4"/>
    <n v="4960.1000000000004"/>
    <n v="0.39"/>
    <n v="4"/>
    <d v="2023-08-28T00:00:00"/>
    <d v="2023-08-31T00:00:00"/>
    <x v="1"/>
    <x v="1"/>
    <n v="1276.8599999999999"/>
    <x v="2"/>
    <x v="0"/>
    <x v="1"/>
    <n v="3683.2400000000007"/>
    <n v="19840.400000000001"/>
  </r>
  <r>
    <x v="1718"/>
    <x v="3"/>
    <x v="2"/>
    <n v="2924.08"/>
    <n v="0.06"/>
    <n v="4"/>
    <d v="2024-09-16T00:00:00"/>
    <d v="2024-09-20T00:00:00"/>
    <x v="0"/>
    <x v="0"/>
    <n v="240.54"/>
    <x v="2"/>
    <x v="1"/>
    <x v="7"/>
    <n v="2683.54"/>
    <n v="11696.32"/>
  </r>
  <r>
    <x v="1719"/>
    <x v="2"/>
    <x v="1"/>
    <n v="1820.27"/>
    <n v="0.21"/>
    <n v="9"/>
    <d v="2024-01-14T00:00:00"/>
    <d v="2024-01-15T00:00:00"/>
    <x v="1"/>
    <x v="0"/>
    <n v="512.01"/>
    <x v="2"/>
    <x v="1"/>
    <x v="6"/>
    <n v="1308.26"/>
    <n v="16382.43"/>
  </r>
  <r>
    <x v="1720"/>
    <x v="3"/>
    <x v="3"/>
    <n v="3174.7"/>
    <n v="0.1"/>
    <n v="7"/>
    <d v="2023-05-24T00:00:00"/>
    <d v="2023-05-31T00:00:00"/>
    <x v="1"/>
    <x v="2"/>
    <n v="685.02"/>
    <x v="3"/>
    <x v="0"/>
    <x v="5"/>
    <n v="2489.6799999999998"/>
    <n v="22222.899999999998"/>
  </r>
  <r>
    <x v="1721"/>
    <x v="0"/>
    <x v="4"/>
    <n v="982.11"/>
    <n v="0.43"/>
    <n v="5"/>
    <d v="2023-08-31T00:00:00"/>
    <d v="2023-09-07T00:00:00"/>
    <x v="2"/>
    <x v="2"/>
    <n v="84.23"/>
    <x v="3"/>
    <x v="0"/>
    <x v="1"/>
    <n v="897.88"/>
    <n v="4910.55"/>
  </r>
  <r>
    <x v="1722"/>
    <x v="0"/>
    <x v="1"/>
    <n v="1076.3399999999999"/>
    <n v="0.08"/>
    <n v="8"/>
    <d v="2024-04-24T00:00:00"/>
    <d v="2024-04-27T00:00:00"/>
    <x v="0"/>
    <x v="1"/>
    <n v="125.46"/>
    <x v="2"/>
    <x v="1"/>
    <x v="3"/>
    <n v="950.87999999999988"/>
    <n v="8610.7199999999993"/>
  </r>
  <r>
    <x v="1723"/>
    <x v="3"/>
    <x v="1"/>
    <n v="4632.13"/>
    <n v="0.22"/>
    <n v="1"/>
    <d v="2023-12-10T00:00:00"/>
    <d v="2023-12-15T00:00:00"/>
    <x v="2"/>
    <x v="1"/>
    <n v="1362.56"/>
    <x v="2"/>
    <x v="0"/>
    <x v="10"/>
    <n v="3269.57"/>
    <n v="4632.13"/>
  </r>
  <r>
    <x v="1724"/>
    <x v="3"/>
    <x v="2"/>
    <n v="1272.08"/>
    <n v="0.03"/>
    <n v="7"/>
    <d v="2023-03-10T00:00:00"/>
    <d v="2023-03-15T00:00:00"/>
    <x v="2"/>
    <x v="2"/>
    <n v="269.86"/>
    <x v="3"/>
    <x v="0"/>
    <x v="0"/>
    <n v="1002.2199999999999"/>
    <n v="8904.56"/>
  </r>
  <r>
    <x v="1725"/>
    <x v="3"/>
    <x v="3"/>
    <n v="1622.87"/>
    <n v="0.32"/>
    <n v="4"/>
    <d v="2024-12-16T00:00:00"/>
    <d v="2024-12-21T00:00:00"/>
    <x v="0"/>
    <x v="0"/>
    <n v="276.73"/>
    <x v="5"/>
    <x v="1"/>
    <x v="10"/>
    <n v="1346.1399999999999"/>
    <n v="6491.48"/>
  </r>
  <r>
    <x v="1726"/>
    <x v="1"/>
    <x v="0"/>
    <n v="2764.51"/>
    <n v="0.24"/>
    <n v="2"/>
    <d v="2023-01-12T00:00:00"/>
    <d v="2023-01-13T00:00:00"/>
    <x v="1"/>
    <x v="0"/>
    <n v="797.61"/>
    <x v="2"/>
    <x v="0"/>
    <x v="6"/>
    <n v="1966.9"/>
    <n v="5529.02"/>
  </r>
  <r>
    <x v="1727"/>
    <x v="2"/>
    <x v="1"/>
    <n v="4508.49"/>
    <n v="0.25"/>
    <n v="2"/>
    <d v="2023-04-03T00:00:00"/>
    <d v="2023-04-10T00:00:00"/>
    <x v="2"/>
    <x v="0"/>
    <n v="259.72000000000003"/>
    <x v="2"/>
    <x v="0"/>
    <x v="3"/>
    <n v="4248.7699999999995"/>
    <n v="9016.98"/>
  </r>
  <r>
    <x v="1728"/>
    <x v="3"/>
    <x v="4"/>
    <n v="3929.1"/>
    <n v="0.05"/>
    <n v="9"/>
    <d v="2024-07-23T00:00:00"/>
    <d v="2024-07-30T00:00:00"/>
    <x v="1"/>
    <x v="1"/>
    <n v="573.15"/>
    <x v="3"/>
    <x v="1"/>
    <x v="4"/>
    <n v="3355.95"/>
    <n v="35361.9"/>
  </r>
  <r>
    <x v="1729"/>
    <x v="3"/>
    <x v="2"/>
    <n v="314.54000000000002"/>
    <n v="0.26"/>
    <n v="6"/>
    <d v="2024-05-01T00:00:00"/>
    <d v="2024-05-02T00:00:00"/>
    <x v="1"/>
    <x v="1"/>
    <n v="80.069999999999993"/>
    <x v="0"/>
    <x v="1"/>
    <x v="5"/>
    <n v="234.47000000000003"/>
    <n v="1887.2400000000002"/>
  </r>
  <r>
    <x v="1730"/>
    <x v="3"/>
    <x v="2"/>
    <n v="3495.85"/>
    <n v="0.28000000000000003"/>
    <n v="4"/>
    <d v="2024-02-24T00:00:00"/>
    <d v="2024-03-02T00:00:00"/>
    <x v="2"/>
    <x v="0"/>
    <n v="1009.54"/>
    <x v="0"/>
    <x v="1"/>
    <x v="8"/>
    <n v="2486.31"/>
    <n v="13983.4"/>
  </r>
  <r>
    <x v="1731"/>
    <x v="0"/>
    <x v="1"/>
    <n v="2569.9"/>
    <n v="0.48"/>
    <n v="2"/>
    <d v="2024-11-18T00:00:00"/>
    <d v="2024-11-21T00:00:00"/>
    <x v="2"/>
    <x v="2"/>
    <n v="632.26"/>
    <x v="2"/>
    <x v="1"/>
    <x v="11"/>
    <n v="1937.64"/>
    <n v="5139.8"/>
  </r>
  <r>
    <x v="1732"/>
    <x v="0"/>
    <x v="1"/>
    <n v="2430.21"/>
    <n v="0.02"/>
    <n v="7"/>
    <d v="2023-01-08T00:00:00"/>
    <d v="2023-01-12T00:00:00"/>
    <x v="0"/>
    <x v="2"/>
    <n v="508.69"/>
    <x v="1"/>
    <x v="0"/>
    <x v="6"/>
    <n v="1921.52"/>
    <n v="17011.47"/>
  </r>
  <r>
    <x v="1733"/>
    <x v="1"/>
    <x v="1"/>
    <n v="3488.64"/>
    <n v="0.46"/>
    <n v="9"/>
    <d v="2023-03-11T00:00:00"/>
    <d v="2023-03-18T00:00:00"/>
    <x v="1"/>
    <x v="0"/>
    <n v="286.58999999999997"/>
    <x v="4"/>
    <x v="0"/>
    <x v="0"/>
    <n v="3202.0499999999997"/>
    <n v="31397.759999999998"/>
  </r>
  <r>
    <x v="1734"/>
    <x v="2"/>
    <x v="0"/>
    <n v="1061.54"/>
    <n v="0.24"/>
    <n v="2"/>
    <d v="2024-07-20T00:00:00"/>
    <d v="2024-07-24T00:00:00"/>
    <x v="1"/>
    <x v="1"/>
    <n v="195.54"/>
    <x v="0"/>
    <x v="1"/>
    <x v="4"/>
    <n v="866"/>
    <n v="2123.08"/>
  </r>
  <r>
    <x v="1735"/>
    <x v="1"/>
    <x v="1"/>
    <n v="4909.29"/>
    <n v="0.11"/>
    <n v="4"/>
    <d v="2023-12-16T00:00:00"/>
    <d v="2023-12-23T00:00:00"/>
    <x v="2"/>
    <x v="2"/>
    <n v="950.75"/>
    <x v="1"/>
    <x v="0"/>
    <x v="10"/>
    <n v="3958.54"/>
    <n v="19637.16"/>
  </r>
  <r>
    <x v="1736"/>
    <x v="2"/>
    <x v="3"/>
    <n v="3262"/>
    <n v="0.33"/>
    <n v="1"/>
    <d v="2023-03-02T00:00:00"/>
    <d v="2023-03-06T00:00:00"/>
    <x v="1"/>
    <x v="0"/>
    <n v="838.56"/>
    <x v="2"/>
    <x v="0"/>
    <x v="0"/>
    <n v="2423.44"/>
    <n v="3262"/>
  </r>
  <r>
    <x v="1737"/>
    <x v="0"/>
    <x v="4"/>
    <n v="1891.72"/>
    <n v="0.26"/>
    <n v="1"/>
    <d v="2023-09-11T00:00:00"/>
    <d v="2023-09-13T00:00:00"/>
    <x v="0"/>
    <x v="1"/>
    <n v="411.01"/>
    <x v="4"/>
    <x v="0"/>
    <x v="7"/>
    <n v="1480.71"/>
    <n v="1891.72"/>
  </r>
  <r>
    <x v="1738"/>
    <x v="0"/>
    <x v="1"/>
    <n v="3040.99"/>
    <n v="0.11"/>
    <n v="3"/>
    <d v="2023-12-05T00:00:00"/>
    <d v="2023-12-11T00:00:00"/>
    <x v="1"/>
    <x v="0"/>
    <n v="794.81"/>
    <x v="3"/>
    <x v="0"/>
    <x v="10"/>
    <n v="2246.1799999999998"/>
    <n v="9122.9699999999993"/>
  </r>
  <r>
    <x v="1739"/>
    <x v="0"/>
    <x v="0"/>
    <n v="1160.71"/>
    <n v="0.31"/>
    <n v="1"/>
    <d v="2023-10-31T00:00:00"/>
    <d v="2023-11-01T00:00:00"/>
    <x v="1"/>
    <x v="1"/>
    <n v="226.54"/>
    <x v="1"/>
    <x v="0"/>
    <x v="2"/>
    <n v="934.17000000000007"/>
    <n v="1160.71"/>
  </r>
  <r>
    <x v="1740"/>
    <x v="1"/>
    <x v="4"/>
    <n v="3205.83"/>
    <n v="0.24"/>
    <n v="4"/>
    <d v="2023-11-18T00:00:00"/>
    <d v="2023-11-19T00:00:00"/>
    <x v="0"/>
    <x v="1"/>
    <n v="268.89999999999998"/>
    <x v="4"/>
    <x v="0"/>
    <x v="11"/>
    <n v="2936.93"/>
    <n v="12823.32"/>
  </r>
  <r>
    <x v="1741"/>
    <x v="3"/>
    <x v="2"/>
    <n v="238.26"/>
    <n v="0.34"/>
    <n v="6"/>
    <d v="2024-09-10T00:00:00"/>
    <d v="2024-09-13T00:00:00"/>
    <x v="1"/>
    <x v="2"/>
    <n v="56.54"/>
    <x v="2"/>
    <x v="1"/>
    <x v="7"/>
    <n v="181.72"/>
    <n v="1429.56"/>
  </r>
  <r>
    <x v="1742"/>
    <x v="3"/>
    <x v="1"/>
    <n v="1771.79"/>
    <n v="0.34"/>
    <n v="5"/>
    <d v="2023-06-01T00:00:00"/>
    <d v="2023-06-07T00:00:00"/>
    <x v="1"/>
    <x v="1"/>
    <n v="370.38"/>
    <x v="0"/>
    <x v="0"/>
    <x v="9"/>
    <n v="1401.4099999999999"/>
    <n v="8858.9500000000007"/>
  </r>
  <r>
    <x v="1743"/>
    <x v="0"/>
    <x v="4"/>
    <n v="3762.83"/>
    <n v="0.24"/>
    <n v="9"/>
    <d v="2024-01-11T00:00:00"/>
    <d v="2024-01-16T00:00:00"/>
    <x v="0"/>
    <x v="0"/>
    <n v="515.66999999999996"/>
    <x v="1"/>
    <x v="1"/>
    <x v="6"/>
    <n v="3247.16"/>
    <n v="33865.47"/>
  </r>
  <r>
    <x v="1744"/>
    <x v="3"/>
    <x v="2"/>
    <n v="4059.09"/>
    <n v="0.2"/>
    <n v="2"/>
    <d v="2023-10-11T00:00:00"/>
    <d v="2023-10-12T00:00:00"/>
    <x v="2"/>
    <x v="1"/>
    <n v="1034.6400000000001"/>
    <x v="0"/>
    <x v="0"/>
    <x v="2"/>
    <n v="3024.45"/>
    <n v="8118.18"/>
  </r>
  <r>
    <x v="1745"/>
    <x v="3"/>
    <x v="0"/>
    <n v="1339.31"/>
    <n v="0.03"/>
    <n v="2"/>
    <d v="2023-02-03T00:00:00"/>
    <d v="2023-02-07T00:00:00"/>
    <x v="2"/>
    <x v="2"/>
    <n v="362.69"/>
    <x v="3"/>
    <x v="0"/>
    <x v="8"/>
    <n v="976.61999999999989"/>
    <n v="2678.62"/>
  </r>
  <r>
    <x v="1746"/>
    <x v="1"/>
    <x v="3"/>
    <n v="2743.11"/>
    <n v="0.25"/>
    <n v="3"/>
    <d v="2023-11-09T00:00:00"/>
    <d v="2023-11-11T00:00:00"/>
    <x v="2"/>
    <x v="1"/>
    <n v="640.45000000000005"/>
    <x v="0"/>
    <x v="0"/>
    <x v="11"/>
    <n v="2102.66"/>
    <n v="8229.33"/>
  </r>
  <r>
    <x v="1747"/>
    <x v="2"/>
    <x v="1"/>
    <n v="2689.62"/>
    <n v="0.12"/>
    <n v="4"/>
    <d v="2024-08-01T00:00:00"/>
    <d v="2024-08-06T00:00:00"/>
    <x v="2"/>
    <x v="0"/>
    <n v="459.93"/>
    <x v="1"/>
    <x v="1"/>
    <x v="1"/>
    <n v="2229.69"/>
    <n v="10758.48"/>
  </r>
  <r>
    <x v="1748"/>
    <x v="0"/>
    <x v="3"/>
    <n v="2165.13"/>
    <n v="0.03"/>
    <n v="9"/>
    <d v="2023-10-09T00:00:00"/>
    <d v="2023-10-14T00:00:00"/>
    <x v="2"/>
    <x v="0"/>
    <n v="275.68"/>
    <x v="5"/>
    <x v="0"/>
    <x v="2"/>
    <n v="1889.45"/>
    <n v="19486.170000000002"/>
  </r>
  <r>
    <x v="1749"/>
    <x v="0"/>
    <x v="0"/>
    <n v="1219.32"/>
    <n v="0.17"/>
    <n v="6"/>
    <d v="2024-12-03T00:00:00"/>
    <d v="2024-12-05T00:00:00"/>
    <x v="1"/>
    <x v="0"/>
    <n v="130.63999999999999"/>
    <x v="0"/>
    <x v="1"/>
    <x v="10"/>
    <n v="1088.6799999999998"/>
    <n v="7315.92"/>
  </r>
  <r>
    <x v="1750"/>
    <x v="1"/>
    <x v="4"/>
    <n v="3545.82"/>
    <n v="0.04"/>
    <n v="9"/>
    <d v="2024-10-23T00:00:00"/>
    <d v="2024-10-30T00:00:00"/>
    <x v="1"/>
    <x v="1"/>
    <n v="913.57"/>
    <x v="1"/>
    <x v="1"/>
    <x v="2"/>
    <n v="2632.25"/>
    <n v="31912.38"/>
  </r>
  <r>
    <x v="1751"/>
    <x v="1"/>
    <x v="4"/>
    <n v="1336.57"/>
    <n v="0.28999999999999998"/>
    <n v="5"/>
    <d v="2024-04-24T00:00:00"/>
    <d v="2024-04-26T00:00:00"/>
    <x v="0"/>
    <x v="1"/>
    <n v="284.27999999999997"/>
    <x v="4"/>
    <x v="1"/>
    <x v="3"/>
    <n v="1052.29"/>
    <n v="6682.8499999999995"/>
  </r>
  <r>
    <x v="1752"/>
    <x v="3"/>
    <x v="0"/>
    <n v="4564.03"/>
    <n v="0.25"/>
    <n v="9"/>
    <d v="2024-09-10T00:00:00"/>
    <d v="2024-09-11T00:00:00"/>
    <x v="1"/>
    <x v="2"/>
    <n v="959.29"/>
    <x v="0"/>
    <x v="1"/>
    <x v="7"/>
    <n v="3604.74"/>
    <n v="41076.269999999997"/>
  </r>
  <r>
    <x v="1753"/>
    <x v="0"/>
    <x v="0"/>
    <n v="2689.66"/>
    <n v="0.4"/>
    <n v="9"/>
    <d v="2023-07-25T00:00:00"/>
    <d v="2023-07-27T00:00:00"/>
    <x v="1"/>
    <x v="1"/>
    <n v="269.27"/>
    <x v="1"/>
    <x v="0"/>
    <x v="4"/>
    <n v="2420.39"/>
    <n v="24206.94"/>
  </r>
  <r>
    <x v="1754"/>
    <x v="2"/>
    <x v="1"/>
    <n v="4365.34"/>
    <n v="0.13"/>
    <n v="1"/>
    <d v="2024-07-02T00:00:00"/>
    <d v="2024-07-05T00:00:00"/>
    <x v="0"/>
    <x v="2"/>
    <n v="824.64"/>
    <x v="4"/>
    <x v="1"/>
    <x v="4"/>
    <n v="3540.7000000000003"/>
    <n v="4365.34"/>
  </r>
  <r>
    <x v="1755"/>
    <x v="1"/>
    <x v="2"/>
    <n v="1524.64"/>
    <n v="0.19"/>
    <n v="9"/>
    <d v="2024-10-04T00:00:00"/>
    <d v="2024-10-09T00:00:00"/>
    <x v="0"/>
    <x v="0"/>
    <n v="452.63"/>
    <x v="5"/>
    <x v="1"/>
    <x v="2"/>
    <n v="1072.0100000000002"/>
    <n v="13721.76"/>
  </r>
  <r>
    <x v="1756"/>
    <x v="2"/>
    <x v="3"/>
    <n v="4054.69"/>
    <n v="0.34"/>
    <n v="7"/>
    <d v="2023-03-05T00:00:00"/>
    <d v="2023-03-10T00:00:00"/>
    <x v="1"/>
    <x v="2"/>
    <n v="655.52"/>
    <x v="3"/>
    <x v="0"/>
    <x v="0"/>
    <n v="3399.17"/>
    <n v="28382.83"/>
  </r>
  <r>
    <x v="1757"/>
    <x v="2"/>
    <x v="3"/>
    <n v="656.95"/>
    <n v="0.5"/>
    <n v="8"/>
    <d v="2023-12-30T00:00:00"/>
    <d v="2024-01-03T00:00:00"/>
    <x v="0"/>
    <x v="1"/>
    <n v="123.45"/>
    <x v="1"/>
    <x v="0"/>
    <x v="10"/>
    <n v="533.5"/>
    <n v="5255.6"/>
  </r>
  <r>
    <x v="1758"/>
    <x v="0"/>
    <x v="4"/>
    <n v="3857.47"/>
    <n v="0.45"/>
    <n v="3"/>
    <d v="2023-08-06T00:00:00"/>
    <d v="2023-08-07T00:00:00"/>
    <x v="2"/>
    <x v="0"/>
    <n v="1037.6400000000001"/>
    <x v="5"/>
    <x v="0"/>
    <x v="1"/>
    <n v="2819.83"/>
    <n v="11572.41"/>
  </r>
  <r>
    <x v="1759"/>
    <x v="0"/>
    <x v="4"/>
    <n v="1996.03"/>
    <n v="0.26"/>
    <n v="1"/>
    <d v="2024-09-07T00:00:00"/>
    <d v="2024-09-14T00:00:00"/>
    <x v="0"/>
    <x v="2"/>
    <n v="535.80999999999995"/>
    <x v="1"/>
    <x v="1"/>
    <x v="7"/>
    <n v="1460.22"/>
    <n v="1996.03"/>
  </r>
  <r>
    <x v="1760"/>
    <x v="1"/>
    <x v="1"/>
    <n v="2402.9499999999998"/>
    <n v="0.34"/>
    <n v="4"/>
    <d v="2024-02-11T00:00:00"/>
    <d v="2024-02-15T00:00:00"/>
    <x v="1"/>
    <x v="0"/>
    <n v="159.83000000000001"/>
    <x v="2"/>
    <x v="1"/>
    <x v="8"/>
    <n v="2243.12"/>
    <n v="9611.7999999999993"/>
  </r>
  <r>
    <x v="1761"/>
    <x v="0"/>
    <x v="0"/>
    <n v="917.36"/>
    <n v="0.27"/>
    <n v="1"/>
    <d v="2023-02-27T00:00:00"/>
    <d v="2023-02-28T00:00:00"/>
    <x v="2"/>
    <x v="0"/>
    <n v="252.93"/>
    <x v="4"/>
    <x v="0"/>
    <x v="8"/>
    <n v="664.43000000000006"/>
    <n v="917.36"/>
  </r>
  <r>
    <x v="1762"/>
    <x v="0"/>
    <x v="3"/>
    <n v="191.28"/>
    <n v="0.22"/>
    <n v="1"/>
    <d v="2024-07-17T00:00:00"/>
    <d v="2024-07-18T00:00:00"/>
    <x v="2"/>
    <x v="2"/>
    <n v="40.94"/>
    <x v="3"/>
    <x v="1"/>
    <x v="4"/>
    <n v="150.34"/>
    <n v="191.28"/>
  </r>
  <r>
    <x v="1763"/>
    <x v="0"/>
    <x v="1"/>
    <n v="3364.37"/>
    <n v="0.3"/>
    <n v="4"/>
    <d v="2023-09-24T00:00:00"/>
    <d v="2023-10-01T00:00:00"/>
    <x v="1"/>
    <x v="1"/>
    <n v="456.25"/>
    <x v="5"/>
    <x v="0"/>
    <x v="7"/>
    <n v="2908.12"/>
    <n v="13457.48"/>
  </r>
  <r>
    <x v="1764"/>
    <x v="2"/>
    <x v="4"/>
    <n v="2979.82"/>
    <n v="0.19"/>
    <n v="8"/>
    <d v="2023-09-22T00:00:00"/>
    <d v="2023-09-28T00:00:00"/>
    <x v="2"/>
    <x v="0"/>
    <n v="720.26"/>
    <x v="3"/>
    <x v="0"/>
    <x v="7"/>
    <n v="2259.5600000000004"/>
    <n v="23838.560000000001"/>
  </r>
  <r>
    <x v="1765"/>
    <x v="1"/>
    <x v="4"/>
    <n v="3149.9"/>
    <n v="0.14000000000000001"/>
    <n v="1"/>
    <d v="2023-11-22T00:00:00"/>
    <d v="2023-11-29T00:00:00"/>
    <x v="0"/>
    <x v="2"/>
    <n v="542.02"/>
    <x v="2"/>
    <x v="0"/>
    <x v="11"/>
    <n v="2607.88"/>
    <n v="3149.9"/>
  </r>
  <r>
    <x v="1766"/>
    <x v="3"/>
    <x v="3"/>
    <n v="1349.51"/>
    <n v="0.35"/>
    <n v="9"/>
    <d v="2024-08-05T00:00:00"/>
    <d v="2024-08-11T00:00:00"/>
    <x v="0"/>
    <x v="0"/>
    <n v="252.4"/>
    <x v="2"/>
    <x v="1"/>
    <x v="1"/>
    <n v="1097.1099999999999"/>
    <n v="12145.59"/>
  </r>
  <r>
    <x v="1767"/>
    <x v="2"/>
    <x v="4"/>
    <n v="1272.46"/>
    <n v="0.44"/>
    <n v="6"/>
    <d v="2024-09-13T00:00:00"/>
    <d v="2024-09-14T00:00:00"/>
    <x v="1"/>
    <x v="1"/>
    <n v="266.5"/>
    <x v="5"/>
    <x v="1"/>
    <x v="7"/>
    <n v="1005.96"/>
    <n v="7634.76"/>
  </r>
  <r>
    <x v="1768"/>
    <x v="0"/>
    <x v="4"/>
    <n v="4168.45"/>
    <n v="0.14000000000000001"/>
    <n v="5"/>
    <d v="2023-05-26T00:00:00"/>
    <d v="2023-06-02T00:00:00"/>
    <x v="2"/>
    <x v="2"/>
    <n v="1048.83"/>
    <x v="4"/>
    <x v="0"/>
    <x v="5"/>
    <n v="3119.62"/>
    <n v="20842.25"/>
  </r>
  <r>
    <x v="1769"/>
    <x v="2"/>
    <x v="2"/>
    <n v="3830.14"/>
    <n v="0.35"/>
    <n v="9"/>
    <d v="2023-03-06T00:00:00"/>
    <d v="2023-03-09T00:00:00"/>
    <x v="1"/>
    <x v="2"/>
    <n v="643.20000000000005"/>
    <x v="5"/>
    <x v="0"/>
    <x v="0"/>
    <n v="3186.9399999999996"/>
    <n v="34471.26"/>
  </r>
  <r>
    <x v="1770"/>
    <x v="0"/>
    <x v="0"/>
    <n v="1750.27"/>
    <n v="0.22"/>
    <n v="9"/>
    <d v="2024-01-03T00:00:00"/>
    <d v="2024-01-05T00:00:00"/>
    <x v="0"/>
    <x v="1"/>
    <n v="201.07"/>
    <x v="0"/>
    <x v="1"/>
    <x v="6"/>
    <n v="1549.2"/>
    <n v="15752.43"/>
  </r>
  <r>
    <x v="1771"/>
    <x v="0"/>
    <x v="4"/>
    <n v="3225.25"/>
    <n v="0.15"/>
    <n v="9"/>
    <d v="2024-08-13T00:00:00"/>
    <d v="2024-08-20T00:00:00"/>
    <x v="1"/>
    <x v="2"/>
    <n v="655.03"/>
    <x v="2"/>
    <x v="1"/>
    <x v="1"/>
    <n v="2570.2200000000003"/>
    <n v="29027.25"/>
  </r>
  <r>
    <x v="1772"/>
    <x v="2"/>
    <x v="2"/>
    <n v="4157.9399999999996"/>
    <n v="0.31"/>
    <n v="3"/>
    <d v="2024-01-28T00:00:00"/>
    <d v="2024-02-03T00:00:00"/>
    <x v="1"/>
    <x v="0"/>
    <n v="1217.8399999999999"/>
    <x v="3"/>
    <x v="1"/>
    <x v="6"/>
    <n v="2940.0999999999995"/>
    <n v="12473.82"/>
  </r>
  <r>
    <x v="1773"/>
    <x v="1"/>
    <x v="1"/>
    <n v="4455.26"/>
    <n v="0.47"/>
    <n v="8"/>
    <d v="2024-03-19T00:00:00"/>
    <d v="2024-03-21T00:00:00"/>
    <x v="2"/>
    <x v="1"/>
    <n v="331.29"/>
    <x v="1"/>
    <x v="1"/>
    <x v="0"/>
    <n v="4123.97"/>
    <n v="35642.080000000002"/>
  </r>
  <r>
    <x v="1774"/>
    <x v="0"/>
    <x v="4"/>
    <n v="128.44999999999999"/>
    <n v="0.18"/>
    <n v="4"/>
    <d v="2023-05-17T00:00:00"/>
    <d v="2023-05-23T00:00:00"/>
    <x v="1"/>
    <x v="1"/>
    <n v="6.64"/>
    <x v="3"/>
    <x v="0"/>
    <x v="5"/>
    <n v="121.80999999999999"/>
    <n v="513.79999999999995"/>
  </r>
  <r>
    <x v="1775"/>
    <x v="1"/>
    <x v="1"/>
    <n v="4085.97"/>
    <n v="0.38"/>
    <n v="4"/>
    <d v="2024-11-14T00:00:00"/>
    <d v="2024-11-17T00:00:00"/>
    <x v="0"/>
    <x v="1"/>
    <n v="600.91"/>
    <x v="2"/>
    <x v="1"/>
    <x v="11"/>
    <n v="3485.06"/>
    <n v="16343.88"/>
  </r>
  <r>
    <x v="1776"/>
    <x v="3"/>
    <x v="4"/>
    <n v="1816.92"/>
    <n v="0.16"/>
    <n v="7"/>
    <d v="2023-05-19T00:00:00"/>
    <d v="2023-05-23T00:00:00"/>
    <x v="0"/>
    <x v="0"/>
    <n v="337.97"/>
    <x v="3"/>
    <x v="0"/>
    <x v="5"/>
    <n v="1478.95"/>
    <n v="12718.44"/>
  </r>
  <r>
    <x v="1777"/>
    <x v="0"/>
    <x v="3"/>
    <n v="3620.05"/>
    <n v="0.4"/>
    <n v="8"/>
    <d v="2023-05-11T00:00:00"/>
    <d v="2023-05-12T00:00:00"/>
    <x v="2"/>
    <x v="2"/>
    <n v="643.44000000000005"/>
    <x v="4"/>
    <x v="0"/>
    <x v="5"/>
    <n v="2976.61"/>
    <n v="28960.400000000001"/>
  </r>
  <r>
    <x v="1778"/>
    <x v="1"/>
    <x v="2"/>
    <n v="1919.87"/>
    <n v="0.38"/>
    <n v="4"/>
    <d v="2024-12-17T00:00:00"/>
    <d v="2024-12-20T00:00:00"/>
    <x v="2"/>
    <x v="2"/>
    <n v="247.22"/>
    <x v="5"/>
    <x v="1"/>
    <x v="10"/>
    <n v="1672.6499999999999"/>
    <n v="7679.48"/>
  </r>
  <r>
    <x v="1779"/>
    <x v="1"/>
    <x v="2"/>
    <n v="3070.62"/>
    <n v="0.38"/>
    <n v="6"/>
    <d v="2024-11-02T00:00:00"/>
    <d v="2024-11-06T00:00:00"/>
    <x v="2"/>
    <x v="1"/>
    <n v="870.03"/>
    <x v="1"/>
    <x v="1"/>
    <x v="11"/>
    <n v="2200.59"/>
    <n v="18423.72"/>
  </r>
  <r>
    <x v="1780"/>
    <x v="3"/>
    <x v="3"/>
    <n v="3269.23"/>
    <n v="0.5"/>
    <n v="1"/>
    <d v="2024-10-23T00:00:00"/>
    <d v="2024-10-25T00:00:00"/>
    <x v="1"/>
    <x v="0"/>
    <n v="362.81"/>
    <x v="5"/>
    <x v="1"/>
    <x v="2"/>
    <n v="2906.42"/>
    <n v="3269.23"/>
  </r>
  <r>
    <x v="1781"/>
    <x v="1"/>
    <x v="0"/>
    <n v="2084.46"/>
    <n v="7.0000000000000007E-2"/>
    <n v="2"/>
    <d v="2024-03-09T00:00:00"/>
    <d v="2024-03-14T00:00:00"/>
    <x v="0"/>
    <x v="0"/>
    <n v="168.01"/>
    <x v="0"/>
    <x v="1"/>
    <x v="0"/>
    <n v="1916.45"/>
    <n v="4168.92"/>
  </r>
  <r>
    <x v="1782"/>
    <x v="1"/>
    <x v="2"/>
    <n v="2612.65"/>
    <n v="0.19"/>
    <n v="5"/>
    <d v="2023-04-17T00:00:00"/>
    <d v="2023-04-24T00:00:00"/>
    <x v="2"/>
    <x v="0"/>
    <n v="276.76"/>
    <x v="0"/>
    <x v="0"/>
    <x v="3"/>
    <n v="2335.8900000000003"/>
    <n v="13063.25"/>
  </r>
  <r>
    <x v="1783"/>
    <x v="3"/>
    <x v="1"/>
    <n v="3658.94"/>
    <n v="0.32"/>
    <n v="4"/>
    <d v="2023-01-26T00:00:00"/>
    <d v="2023-01-27T00:00:00"/>
    <x v="1"/>
    <x v="1"/>
    <n v="271.89"/>
    <x v="3"/>
    <x v="0"/>
    <x v="6"/>
    <n v="3387.05"/>
    <n v="14635.76"/>
  </r>
  <r>
    <x v="1784"/>
    <x v="0"/>
    <x v="2"/>
    <n v="2433.9"/>
    <n v="0.3"/>
    <n v="3"/>
    <d v="2024-08-01T00:00:00"/>
    <d v="2024-08-02T00:00:00"/>
    <x v="0"/>
    <x v="2"/>
    <n v="636.38"/>
    <x v="3"/>
    <x v="1"/>
    <x v="1"/>
    <n v="1797.52"/>
    <n v="7301.7000000000007"/>
  </r>
  <r>
    <x v="1785"/>
    <x v="1"/>
    <x v="0"/>
    <n v="168.5"/>
    <n v="0.39"/>
    <n v="6"/>
    <d v="2023-07-01T00:00:00"/>
    <d v="2023-07-02T00:00:00"/>
    <x v="0"/>
    <x v="0"/>
    <n v="25.34"/>
    <x v="2"/>
    <x v="0"/>
    <x v="4"/>
    <n v="143.16"/>
    <n v="1011"/>
  </r>
  <r>
    <x v="1786"/>
    <x v="1"/>
    <x v="1"/>
    <n v="163.22999999999999"/>
    <n v="0.02"/>
    <n v="6"/>
    <d v="2024-09-30T00:00:00"/>
    <d v="2024-10-06T00:00:00"/>
    <x v="2"/>
    <x v="2"/>
    <n v="42.06"/>
    <x v="1"/>
    <x v="1"/>
    <x v="7"/>
    <n v="121.16999999999999"/>
    <n v="979.37999999999988"/>
  </r>
  <r>
    <x v="1787"/>
    <x v="1"/>
    <x v="1"/>
    <n v="3340.42"/>
    <n v="0.35"/>
    <n v="8"/>
    <d v="2024-01-13T00:00:00"/>
    <d v="2024-01-15T00:00:00"/>
    <x v="0"/>
    <x v="0"/>
    <n v="699.79"/>
    <x v="1"/>
    <x v="1"/>
    <x v="6"/>
    <n v="2640.63"/>
    <n v="26723.360000000001"/>
  </r>
  <r>
    <x v="1788"/>
    <x v="2"/>
    <x v="3"/>
    <n v="4251.46"/>
    <n v="0.37"/>
    <n v="2"/>
    <d v="2024-10-09T00:00:00"/>
    <d v="2024-10-10T00:00:00"/>
    <x v="1"/>
    <x v="0"/>
    <n v="716.95"/>
    <x v="1"/>
    <x v="1"/>
    <x v="2"/>
    <n v="3534.51"/>
    <n v="8502.92"/>
  </r>
  <r>
    <x v="1789"/>
    <x v="3"/>
    <x v="4"/>
    <n v="3947.84"/>
    <n v="0.03"/>
    <n v="7"/>
    <d v="2023-01-24T00:00:00"/>
    <d v="2023-01-25T00:00:00"/>
    <x v="2"/>
    <x v="1"/>
    <n v="298.38"/>
    <x v="0"/>
    <x v="0"/>
    <x v="6"/>
    <n v="3649.46"/>
    <n v="27634.880000000001"/>
  </r>
  <r>
    <x v="1790"/>
    <x v="2"/>
    <x v="3"/>
    <n v="1620.96"/>
    <n v="0.27"/>
    <n v="7"/>
    <d v="2023-09-26T00:00:00"/>
    <d v="2023-10-02T00:00:00"/>
    <x v="1"/>
    <x v="1"/>
    <n v="96.1"/>
    <x v="1"/>
    <x v="0"/>
    <x v="7"/>
    <n v="1524.8600000000001"/>
    <n v="11346.720000000001"/>
  </r>
  <r>
    <x v="1791"/>
    <x v="3"/>
    <x v="4"/>
    <n v="2408.5300000000002"/>
    <n v="0.12"/>
    <n v="2"/>
    <d v="2023-11-27T00:00:00"/>
    <d v="2023-12-03T00:00:00"/>
    <x v="0"/>
    <x v="1"/>
    <n v="456.03"/>
    <x v="1"/>
    <x v="0"/>
    <x v="11"/>
    <n v="1952.5000000000002"/>
    <n v="4817.0600000000004"/>
  </r>
  <r>
    <x v="1792"/>
    <x v="0"/>
    <x v="3"/>
    <n v="1247.3900000000001"/>
    <n v="0.4"/>
    <n v="6"/>
    <d v="2023-08-18T00:00:00"/>
    <d v="2023-08-20T00:00:00"/>
    <x v="1"/>
    <x v="2"/>
    <n v="124.75"/>
    <x v="0"/>
    <x v="0"/>
    <x v="1"/>
    <n v="1122.6400000000001"/>
    <n v="7484.34"/>
  </r>
  <r>
    <x v="1793"/>
    <x v="0"/>
    <x v="4"/>
    <n v="4946.83"/>
    <n v="0.02"/>
    <n v="5"/>
    <d v="2023-04-19T00:00:00"/>
    <d v="2023-04-25T00:00:00"/>
    <x v="2"/>
    <x v="1"/>
    <n v="795.25"/>
    <x v="4"/>
    <x v="0"/>
    <x v="3"/>
    <n v="4151.58"/>
    <n v="24734.15"/>
  </r>
  <r>
    <x v="1794"/>
    <x v="1"/>
    <x v="2"/>
    <n v="1376.48"/>
    <n v="7.0000000000000007E-2"/>
    <n v="2"/>
    <d v="2023-07-07T00:00:00"/>
    <d v="2023-07-13T00:00:00"/>
    <x v="0"/>
    <x v="1"/>
    <n v="394.51"/>
    <x v="1"/>
    <x v="0"/>
    <x v="4"/>
    <n v="981.97"/>
    <n v="2752.96"/>
  </r>
  <r>
    <x v="1795"/>
    <x v="3"/>
    <x v="1"/>
    <n v="2139.6799999999998"/>
    <n v="0.05"/>
    <n v="9"/>
    <d v="2023-05-22T00:00:00"/>
    <d v="2023-05-28T00:00:00"/>
    <x v="1"/>
    <x v="0"/>
    <n v="178.49"/>
    <x v="1"/>
    <x v="0"/>
    <x v="5"/>
    <n v="1961.1899999999998"/>
    <n v="19257.12"/>
  </r>
  <r>
    <x v="1796"/>
    <x v="0"/>
    <x v="4"/>
    <n v="3437.53"/>
    <n v="0.03"/>
    <n v="8"/>
    <d v="2023-02-15T00:00:00"/>
    <d v="2023-02-18T00:00:00"/>
    <x v="0"/>
    <x v="1"/>
    <n v="779.08"/>
    <x v="5"/>
    <x v="0"/>
    <x v="8"/>
    <n v="2658.4500000000003"/>
    <n v="27500.240000000002"/>
  </r>
  <r>
    <x v="1797"/>
    <x v="3"/>
    <x v="2"/>
    <n v="4392.49"/>
    <n v="0.3"/>
    <n v="7"/>
    <d v="2023-08-31T00:00:00"/>
    <d v="2023-09-06T00:00:00"/>
    <x v="0"/>
    <x v="2"/>
    <n v="452.53"/>
    <x v="3"/>
    <x v="0"/>
    <x v="1"/>
    <n v="3939.96"/>
    <n v="30747.43"/>
  </r>
  <r>
    <x v="1798"/>
    <x v="0"/>
    <x v="0"/>
    <n v="352.23"/>
    <n v="0.43"/>
    <n v="6"/>
    <d v="2023-05-21T00:00:00"/>
    <d v="2023-05-25T00:00:00"/>
    <x v="2"/>
    <x v="1"/>
    <n v="38.83"/>
    <x v="2"/>
    <x v="0"/>
    <x v="5"/>
    <n v="313.40000000000003"/>
    <n v="2113.38"/>
  </r>
  <r>
    <x v="1799"/>
    <x v="2"/>
    <x v="3"/>
    <n v="1575"/>
    <n v="0.26"/>
    <n v="5"/>
    <d v="2023-06-01T00:00:00"/>
    <d v="2023-06-06T00:00:00"/>
    <x v="1"/>
    <x v="2"/>
    <n v="330.22"/>
    <x v="0"/>
    <x v="0"/>
    <x v="9"/>
    <n v="1244.78"/>
    <n v="7875"/>
  </r>
  <r>
    <x v="1800"/>
    <x v="0"/>
    <x v="0"/>
    <n v="2888.03"/>
    <n v="0.11"/>
    <n v="9"/>
    <d v="2024-02-04T00:00:00"/>
    <d v="2024-02-08T00:00:00"/>
    <x v="1"/>
    <x v="1"/>
    <n v="238.9"/>
    <x v="2"/>
    <x v="1"/>
    <x v="8"/>
    <n v="2649.13"/>
    <n v="25992.27"/>
  </r>
  <r>
    <x v="1801"/>
    <x v="2"/>
    <x v="2"/>
    <n v="3129.73"/>
    <n v="0.17"/>
    <n v="5"/>
    <d v="2024-06-24T00:00:00"/>
    <d v="2024-07-01T00:00:00"/>
    <x v="0"/>
    <x v="1"/>
    <n v="459.81"/>
    <x v="0"/>
    <x v="1"/>
    <x v="9"/>
    <n v="2669.92"/>
    <n v="15648.65"/>
  </r>
  <r>
    <x v="1802"/>
    <x v="0"/>
    <x v="0"/>
    <n v="443.13"/>
    <n v="0.18"/>
    <n v="6"/>
    <d v="2023-01-19T00:00:00"/>
    <d v="2023-01-21T00:00:00"/>
    <x v="0"/>
    <x v="0"/>
    <n v="64.28"/>
    <x v="4"/>
    <x v="0"/>
    <x v="6"/>
    <n v="378.85"/>
    <n v="2658.7799999999997"/>
  </r>
  <r>
    <x v="1803"/>
    <x v="1"/>
    <x v="0"/>
    <n v="3353.99"/>
    <n v="0.23"/>
    <n v="3"/>
    <d v="2024-08-15T00:00:00"/>
    <d v="2024-08-17T00:00:00"/>
    <x v="2"/>
    <x v="1"/>
    <n v="549.48"/>
    <x v="0"/>
    <x v="1"/>
    <x v="1"/>
    <n v="2804.5099999999998"/>
    <n v="10061.969999999999"/>
  </r>
  <r>
    <x v="1804"/>
    <x v="2"/>
    <x v="2"/>
    <n v="2687.52"/>
    <n v="0.21"/>
    <n v="9"/>
    <d v="2024-04-23T00:00:00"/>
    <d v="2024-04-27T00:00:00"/>
    <x v="2"/>
    <x v="1"/>
    <n v="348.37"/>
    <x v="3"/>
    <x v="1"/>
    <x v="3"/>
    <n v="2339.15"/>
    <n v="24187.68"/>
  </r>
  <r>
    <x v="1805"/>
    <x v="0"/>
    <x v="1"/>
    <n v="4155.37"/>
    <n v="0.34"/>
    <n v="8"/>
    <d v="2023-06-25T00:00:00"/>
    <d v="2023-07-01T00:00:00"/>
    <x v="1"/>
    <x v="1"/>
    <n v="491.76"/>
    <x v="1"/>
    <x v="0"/>
    <x v="9"/>
    <n v="3663.6099999999997"/>
    <n v="33242.959999999999"/>
  </r>
  <r>
    <x v="1806"/>
    <x v="1"/>
    <x v="4"/>
    <n v="1188.73"/>
    <n v="0.17"/>
    <n v="9"/>
    <d v="2023-08-09T00:00:00"/>
    <d v="2023-08-11T00:00:00"/>
    <x v="0"/>
    <x v="1"/>
    <n v="291.82"/>
    <x v="3"/>
    <x v="0"/>
    <x v="1"/>
    <n v="896.91000000000008"/>
    <n v="10698.57"/>
  </r>
  <r>
    <x v="1807"/>
    <x v="2"/>
    <x v="3"/>
    <n v="1055.6300000000001"/>
    <n v="0.33"/>
    <n v="1"/>
    <d v="2023-10-15T00:00:00"/>
    <d v="2023-10-20T00:00:00"/>
    <x v="0"/>
    <x v="1"/>
    <n v="73.83"/>
    <x v="4"/>
    <x v="0"/>
    <x v="2"/>
    <n v="981.80000000000007"/>
    <n v="1055.6300000000001"/>
  </r>
  <r>
    <x v="1808"/>
    <x v="1"/>
    <x v="4"/>
    <n v="3987.35"/>
    <n v="0.27"/>
    <n v="1"/>
    <d v="2024-07-11T00:00:00"/>
    <d v="2024-07-12T00:00:00"/>
    <x v="1"/>
    <x v="1"/>
    <n v="1046.5"/>
    <x v="5"/>
    <x v="1"/>
    <x v="4"/>
    <n v="2940.85"/>
    <n v="3987.35"/>
  </r>
  <r>
    <x v="1809"/>
    <x v="3"/>
    <x v="3"/>
    <n v="3548.96"/>
    <n v="0.02"/>
    <n v="2"/>
    <d v="2024-08-15T00:00:00"/>
    <d v="2024-08-18T00:00:00"/>
    <x v="2"/>
    <x v="1"/>
    <n v="921.3"/>
    <x v="1"/>
    <x v="1"/>
    <x v="1"/>
    <n v="2627.66"/>
    <n v="7097.92"/>
  </r>
  <r>
    <x v="1810"/>
    <x v="3"/>
    <x v="4"/>
    <n v="3979.2"/>
    <n v="0.46"/>
    <n v="4"/>
    <d v="2024-08-05T00:00:00"/>
    <d v="2024-08-10T00:00:00"/>
    <x v="1"/>
    <x v="0"/>
    <n v="1126.73"/>
    <x v="2"/>
    <x v="1"/>
    <x v="1"/>
    <n v="2852.47"/>
    <n v="15916.8"/>
  </r>
  <r>
    <x v="1811"/>
    <x v="2"/>
    <x v="0"/>
    <n v="3931.48"/>
    <n v="0.09"/>
    <n v="5"/>
    <d v="2023-11-21T00:00:00"/>
    <d v="2023-11-27T00:00:00"/>
    <x v="2"/>
    <x v="2"/>
    <n v="432.2"/>
    <x v="1"/>
    <x v="0"/>
    <x v="11"/>
    <n v="3499.28"/>
    <n v="19657.400000000001"/>
  </r>
  <r>
    <x v="1812"/>
    <x v="0"/>
    <x v="1"/>
    <n v="609.6"/>
    <n v="0.23"/>
    <n v="7"/>
    <d v="2024-09-26T00:00:00"/>
    <d v="2024-09-28T00:00:00"/>
    <x v="0"/>
    <x v="2"/>
    <n v="170.14"/>
    <x v="4"/>
    <x v="1"/>
    <x v="7"/>
    <n v="439.46000000000004"/>
    <n v="4267.2"/>
  </r>
  <r>
    <x v="1813"/>
    <x v="2"/>
    <x v="0"/>
    <n v="1465.06"/>
    <n v="0.47"/>
    <n v="4"/>
    <d v="2024-02-21T00:00:00"/>
    <d v="2024-02-24T00:00:00"/>
    <x v="2"/>
    <x v="1"/>
    <n v="238.23"/>
    <x v="3"/>
    <x v="1"/>
    <x v="8"/>
    <n v="1226.83"/>
    <n v="5860.24"/>
  </r>
  <r>
    <x v="1814"/>
    <x v="1"/>
    <x v="1"/>
    <n v="1374.42"/>
    <n v="0.12"/>
    <n v="1"/>
    <d v="2024-05-10T00:00:00"/>
    <d v="2024-05-17T00:00:00"/>
    <x v="2"/>
    <x v="2"/>
    <n v="303.66000000000003"/>
    <x v="5"/>
    <x v="1"/>
    <x v="5"/>
    <n v="1070.76"/>
    <n v="1374.42"/>
  </r>
  <r>
    <x v="1815"/>
    <x v="0"/>
    <x v="2"/>
    <n v="4679.4799999999996"/>
    <n v="0.01"/>
    <n v="8"/>
    <d v="2023-01-23T00:00:00"/>
    <d v="2023-01-29T00:00:00"/>
    <x v="1"/>
    <x v="2"/>
    <n v="1230.45"/>
    <x v="1"/>
    <x v="0"/>
    <x v="6"/>
    <n v="3449.0299999999997"/>
    <n v="37435.839999999997"/>
  </r>
  <r>
    <x v="1816"/>
    <x v="3"/>
    <x v="3"/>
    <n v="2488.59"/>
    <n v="0.25"/>
    <n v="3"/>
    <d v="2024-04-06T00:00:00"/>
    <d v="2024-04-10T00:00:00"/>
    <x v="0"/>
    <x v="0"/>
    <n v="163.38999999999999"/>
    <x v="4"/>
    <x v="1"/>
    <x v="3"/>
    <n v="2325.2000000000003"/>
    <n v="7465.77"/>
  </r>
  <r>
    <x v="1817"/>
    <x v="0"/>
    <x v="3"/>
    <n v="644.17999999999995"/>
    <n v="0.11"/>
    <n v="9"/>
    <d v="2024-01-14T00:00:00"/>
    <d v="2024-01-15T00:00:00"/>
    <x v="0"/>
    <x v="2"/>
    <n v="37.799999999999997"/>
    <x v="4"/>
    <x v="1"/>
    <x v="6"/>
    <n v="606.38"/>
    <n v="5797.62"/>
  </r>
  <r>
    <x v="1818"/>
    <x v="3"/>
    <x v="2"/>
    <n v="1518.93"/>
    <n v="0.28999999999999998"/>
    <n v="2"/>
    <d v="2024-09-01T00:00:00"/>
    <d v="2024-09-08T00:00:00"/>
    <x v="1"/>
    <x v="1"/>
    <n v="152.58000000000001"/>
    <x v="3"/>
    <x v="1"/>
    <x v="7"/>
    <n v="1366.3500000000001"/>
    <n v="3037.86"/>
  </r>
  <r>
    <x v="1819"/>
    <x v="0"/>
    <x v="4"/>
    <n v="4372.32"/>
    <n v="0.41"/>
    <n v="1"/>
    <d v="2023-07-08T00:00:00"/>
    <d v="2023-07-12T00:00:00"/>
    <x v="0"/>
    <x v="0"/>
    <n v="831.55"/>
    <x v="0"/>
    <x v="0"/>
    <x v="4"/>
    <n v="3540.7699999999995"/>
    <n v="4372.32"/>
  </r>
  <r>
    <x v="1820"/>
    <x v="0"/>
    <x v="2"/>
    <n v="4250.63"/>
    <n v="0.26"/>
    <n v="8"/>
    <d v="2024-10-05T00:00:00"/>
    <d v="2024-10-08T00:00:00"/>
    <x v="1"/>
    <x v="0"/>
    <n v="1039.3900000000001"/>
    <x v="0"/>
    <x v="1"/>
    <x v="2"/>
    <n v="3211.24"/>
    <n v="34005.040000000001"/>
  </r>
  <r>
    <x v="1821"/>
    <x v="0"/>
    <x v="2"/>
    <n v="4511.66"/>
    <n v="0.32"/>
    <n v="3"/>
    <d v="2024-03-24T00:00:00"/>
    <d v="2024-03-25T00:00:00"/>
    <x v="1"/>
    <x v="0"/>
    <n v="1100.25"/>
    <x v="5"/>
    <x v="1"/>
    <x v="0"/>
    <n v="3411.41"/>
    <n v="13534.98"/>
  </r>
  <r>
    <x v="1822"/>
    <x v="1"/>
    <x v="1"/>
    <n v="2003.79"/>
    <n v="0.33"/>
    <n v="1"/>
    <d v="2024-10-03T00:00:00"/>
    <d v="2024-10-07T00:00:00"/>
    <x v="1"/>
    <x v="0"/>
    <n v="547.57000000000005"/>
    <x v="4"/>
    <x v="1"/>
    <x v="2"/>
    <n v="1456.2199999999998"/>
    <n v="2003.79"/>
  </r>
  <r>
    <x v="1823"/>
    <x v="1"/>
    <x v="2"/>
    <n v="3242.57"/>
    <n v="0.41"/>
    <n v="3"/>
    <d v="2023-12-15T00:00:00"/>
    <d v="2023-12-18T00:00:00"/>
    <x v="1"/>
    <x v="0"/>
    <n v="613.13"/>
    <x v="1"/>
    <x v="0"/>
    <x v="10"/>
    <n v="2629.44"/>
    <n v="9727.7100000000009"/>
  </r>
  <r>
    <x v="1824"/>
    <x v="2"/>
    <x v="3"/>
    <n v="1463.05"/>
    <n v="0.34"/>
    <n v="8"/>
    <d v="2024-11-28T00:00:00"/>
    <d v="2024-11-29T00:00:00"/>
    <x v="0"/>
    <x v="1"/>
    <n v="278.06"/>
    <x v="5"/>
    <x v="1"/>
    <x v="11"/>
    <n v="1184.99"/>
    <n v="11704.4"/>
  </r>
  <r>
    <x v="1825"/>
    <x v="2"/>
    <x v="0"/>
    <n v="986.04"/>
    <n v="0.49"/>
    <n v="4"/>
    <d v="2023-01-28T00:00:00"/>
    <d v="2023-01-30T00:00:00"/>
    <x v="0"/>
    <x v="1"/>
    <n v="68.63"/>
    <x v="4"/>
    <x v="0"/>
    <x v="6"/>
    <n v="917.41"/>
    <n v="3944.16"/>
  </r>
  <r>
    <x v="1826"/>
    <x v="3"/>
    <x v="1"/>
    <n v="207.32"/>
    <n v="0.23"/>
    <n v="7"/>
    <d v="2024-11-03T00:00:00"/>
    <d v="2024-11-04T00:00:00"/>
    <x v="1"/>
    <x v="1"/>
    <n v="50.03"/>
    <x v="5"/>
    <x v="1"/>
    <x v="11"/>
    <n v="157.29"/>
    <n v="1451.24"/>
  </r>
  <r>
    <x v="1827"/>
    <x v="1"/>
    <x v="1"/>
    <n v="1194.8599999999999"/>
    <n v="0.03"/>
    <n v="8"/>
    <d v="2023-10-06T00:00:00"/>
    <d v="2023-10-13T00:00:00"/>
    <x v="0"/>
    <x v="0"/>
    <n v="203.3"/>
    <x v="3"/>
    <x v="0"/>
    <x v="2"/>
    <n v="991.56"/>
    <n v="9558.8799999999992"/>
  </r>
  <r>
    <x v="1828"/>
    <x v="3"/>
    <x v="4"/>
    <n v="3061.43"/>
    <n v="0.2"/>
    <n v="7"/>
    <d v="2024-08-18T00:00:00"/>
    <d v="2024-08-24T00:00:00"/>
    <x v="0"/>
    <x v="0"/>
    <n v="312.8"/>
    <x v="4"/>
    <x v="1"/>
    <x v="1"/>
    <n v="2748.6299999999997"/>
    <n v="21430.01"/>
  </r>
  <r>
    <x v="1829"/>
    <x v="2"/>
    <x v="0"/>
    <n v="4530.63"/>
    <n v="0.42"/>
    <n v="1"/>
    <d v="2023-02-17T00:00:00"/>
    <d v="2023-02-20T00:00:00"/>
    <x v="1"/>
    <x v="0"/>
    <n v="368.21"/>
    <x v="0"/>
    <x v="0"/>
    <x v="8"/>
    <n v="4162.42"/>
    <n v="4530.63"/>
  </r>
  <r>
    <x v="1830"/>
    <x v="3"/>
    <x v="1"/>
    <n v="753.76"/>
    <n v="7.0000000000000007E-2"/>
    <n v="4"/>
    <d v="2024-07-11T00:00:00"/>
    <d v="2024-07-16T00:00:00"/>
    <x v="2"/>
    <x v="2"/>
    <n v="205.25"/>
    <x v="3"/>
    <x v="1"/>
    <x v="4"/>
    <n v="548.51"/>
    <n v="3015.04"/>
  </r>
  <r>
    <x v="1831"/>
    <x v="2"/>
    <x v="2"/>
    <n v="4598.26"/>
    <n v="0.37"/>
    <n v="9"/>
    <d v="2024-01-18T00:00:00"/>
    <d v="2024-01-25T00:00:00"/>
    <x v="2"/>
    <x v="1"/>
    <n v="892.53"/>
    <x v="3"/>
    <x v="1"/>
    <x v="6"/>
    <n v="3705.7300000000005"/>
    <n v="41384.340000000004"/>
  </r>
  <r>
    <x v="1832"/>
    <x v="1"/>
    <x v="1"/>
    <n v="1792.39"/>
    <n v="0.27"/>
    <n v="7"/>
    <d v="2024-07-10T00:00:00"/>
    <d v="2024-07-13T00:00:00"/>
    <x v="2"/>
    <x v="2"/>
    <n v="366.63"/>
    <x v="5"/>
    <x v="1"/>
    <x v="4"/>
    <n v="1425.7600000000002"/>
    <n v="12546.730000000001"/>
  </r>
  <r>
    <x v="1833"/>
    <x v="0"/>
    <x v="1"/>
    <n v="2191.46"/>
    <n v="0.45"/>
    <n v="1"/>
    <d v="2023-08-06T00:00:00"/>
    <d v="2023-08-11T00:00:00"/>
    <x v="1"/>
    <x v="0"/>
    <n v="241.48"/>
    <x v="4"/>
    <x v="0"/>
    <x v="1"/>
    <n v="1949.98"/>
    <n v="2191.46"/>
  </r>
  <r>
    <x v="1834"/>
    <x v="1"/>
    <x v="1"/>
    <n v="1888.39"/>
    <n v="0.37"/>
    <n v="8"/>
    <d v="2024-08-29T00:00:00"/>
    <d v="2024-09-02T00:00:00"/>
    <x v="0"/>
    <x v="2"/>
    <n v="354.22"/>
    <x v="0"/>
    <x v="1"/>
    <x v="1"/>
    <n v="1534.17"/>
    <n v="15107.12"/>
  </r>
  <r>
    <x v="1835"/>
    <x v="3"/>
    <x v="4"/>
    <n v="2102.1799999999998"/>
    <n v="0.33"/>
    <n v="4"/>
    <d v="2023-11-03T00:00:00"/>
    <d v="2023-11-09T00:00:00"/>
    <x v="1"/>
    <x v="2"/>
    <n v="188.69"/>
    <x v="1"/>
    <x v="0"/>
    <x v="11"/>
    <n v="1913.4899999999998"/>
    <n v="8408.7199999999993"/>
  </r>
  <r>
    <x v="1836"/>
    <x v="3"/>
    <x v="1"/>
    <n v="1370.05"/>
    <n v="0.44"/>
    <n v="7"/>
    <d v="2023-06-27T00:00:00"/>
    <d v="2023-06-29T00:00:00"/>
    <x v="2"/>
    <x v="1"/>
    <n v="211.97"/>
    <x v="0"/>
    <x v="0"/>
    <x v="9"/>
    <n v="1158.08"/>
    <n v="9590.35"/>
  </r>
  <r>
    <x v="1837"/>
    <x v="1"/>
    <x v="1"/>
    <n v="3523.16"/>
    <n v="0.45"/>
    <n v="6"/>
    <d v="2024-06-30T00:00:00"/>
    <d v="2024-07-07T00:00:00"/>
    <x v="0"/>
    <x v="1"/>
    <n v="392.91"/>
    <x v="4"/>
    <x v="1"/>
    <x v="9"/>
    <n v="3130.25"/>
    <n v="21138.959999999999"/>
  </r>
  <r>
    <x v="1838"/>
    <x v="1"/>
    <x v="4"/>
    <n v="3815.1"/>
    <n v="0.19"/>
    <n v="7"/>
    <d v="2024-02-25T00:00:00"/>
    <d v="2024-02-26T00:00:00"/>
    <x v="2"/>
    <x v="1"/>
    <n v="349.61"/>
    <x v="5"/>
    <x v="1"/>
    <x v="8"/>
    <n v="3465.49"/>
    <n v="26705.7"/>
  </r>
  <r>
    <x v="1839"/>
    <x v="2"/>
    <x v="0"/>
    <n v="4133.25"/>
    <n v="0.46"/>
    <n v="1"/>
    <d v="2023-02-25T00:00:00"/>
    <d v="2023-02-28T00:00:00"/>
    <x v="2"/>
    <x v="0"/>
    <n v="1032.76"/>
    <x v="4"/>
    <x v="0"/>
    <x v="8"/>
    <n v="3100.49"/>
    <n v="4133.25"/>
  </r>
  <r>
    <x v="1840"/>
    <x v="3"/>
    <x v="3"/>
    <n v="1772.32"/>
    <n v="0.03"/>
    <n v="6"/>
    <d v="2024-07-24T00:00:00"/>
    <d v="2024-07-26T00:00:00"/>
    <x v="1"/>
    <x v="2"/>
    <n v="381.8"/>
    <x v="2"/>
    <x v="1"/>
    <x v="4"/>
    <n v="1390.52"/>
    <n v="10633.92"/>
  </r>
  <r>
    <x v="1841"/>
    <x v="3"/>
    <x v="4"/>
    <n v="3846.67"/>
    <n v="0.38"/>
    <n v="3"/>
    <d v="2024-06-15T00:00:00"/>
    <d v="2024-06-20T00:00:00"/>
    <x v="1"/>
    <x v="2"/>
    <n v="961.26"/>
    <x v="0"/>
    <x v="1"/>
    <x v="9"/>
    <n v="2885.41"/>
    <n v="11540.01"/>
  </r>
  <r>
    <x v="1842"/>
    <x v="1"/>
    <x v="4"/>
    <n v="3224.61"/>
    <n v="0.17"/>
    <n v="4"/>
    <d v="2024-11-18T00:00:00"/>
    <d v="2024-11-25T00:00:00"/>
    <x v="1"/>
    <x v="1"/>
    <n v="835.1"/>
    <x v="4"/>
    <x v="1"/>
    <x v="11"/>
    <n v="2389.5100000000002"/>
    <n v="12898.44"/>
  </r>
  <r>
    <x v="1843"/>
    <x v="0"/>
    <x v="1"/>
    <n v="4793.79"/>
    <n v="0.24"/>
    <n v="1"/>
    <d v="2023-03-27T00:00:00"/>
    <d v="2023-04-03T00:00:00"/>
    <x v="0"/>
    <x v="2"/>
    <n v="706.8"/>
    <x v="0"/>
    <x v="0"/>
    <x v="0"/>
    <n v="4086.99"/>
    <n v="4793.79"/>
  </r>
  <r>
    <x v="1844"/>
    <x v="3"/>
    <x v="1"/>
    <n v="2181.4499999999998"/>
    <n v="0.42"/>
    <n v="8"/>
    <d v="2024-10-21T00:00:00"/>
    <d v="2024-10-26T00:00:00"/>
    <x v="0"/>
    <x v="2"/>
    <n v="521.47"/>
    <x v="2"/>
    <x v="1"/>
    <x v="2"/>
    <n v="1659.9799999999998"/>
    <n v="17451.599999999999"/>
  </r>
  <r>
    <x v="1845"/>
    <x v="0"/>
    <x v="3"/>
    <n v="4962.32"/>
    <n v="0.32"/>
    <n v="2"/>
    <d v="2024-07-27T00:00:00"/>
    <d v="2024-07-30T00:00:00"/>
    <x v="2"/>
    <x v="0"/>
    <n v="1158.6300000000001"/>
    <x v="2"/>
    <x v="1"/>
    <x v="4"/>
    <n v="3803.6899999999996"/>
    <n v="9924.64"/>
  </r>
  <r>
    <x v="1846"/>
    <x v="1"/>
    <x v="1"/>
    <n v="3727.93"/>
    <n v="0.23"/>
    <n v="3"/>
    <d v="2024-08-28T00:00:00"/>
    <d v="2024-09-03T00:00:00"/>
    <x v="1"/>
    <x v="2"/>
    <n v="416.29"/>
    <x v="4"/>
    <x v="1"/>
    <x v="1"/>
    <n v="3311.64"/>
    <n v="11183.789999999999"/>
  </r>
  <r>
    <x v="1847"/>
    <x v="1"/>
    <x v="2"/>
    <n v="3903.76"/>
    <n v="0.08"/>
    <n v="7"/>
    <d v="2023-01-14T00:00:00"/>
    <d v="2023-01-19T00:00:00"/>
    <x v="0"/>
    <x v="1"/>
    <n v="867.75"/>
    <x v="2"/>
    <x v="0"/>
    <x v="6"/>
    <n v="3036.01"/>
    <n v="27326.32"/>
  </r>
  <r>
    <x v="1848"/>
    <x v="2"/>
    <x v="1"/>
    <n v="225.95"/>
    <n v="0.47"/>
    <n v="2"/>
    <d v="2023-04-15T00:00:00"/>
    <d v="2023-04-22T00:00:00"/>
    <x v="1"/>
    <x v="1"/>
    <n v="63.72"/>
    <x v="0"/>
    <x v="0"/>
    <x v="3"/>
    <n v="162.22999999999999"/>
    <n v="451.9"/>
  </r>
  <r>
    <x v="1849"/>
    <x v="3"/>
    <x v="1"/>
    <n v="2537.25"/>
    <n v="0.17"/>
    <n v="4"/>
    <d v="2023-06-27T00:00:00"/>
    <d v="2023-06-29T00:00:00"/>
    <x v="0"/>
    <x v="2"/>
    <n v="561.88"/>
    <x v="5"/>
    <x v="0"/>
    <x v="9"/>
    <n v="1975.37"/>
    <n v="10149"/>
  </r>
  <r>
    <x v="1850"/>
    <x v="0"/>
    <x v="2"/>
    <n v="2688.85"/>
    <n v="0.05"/>
    <n v="7"/>
    <d v="2023-07-28T00:00:00"/>
    <d v="2023-07-30T00:00:00"/>
    <x v="2"/>
    <x v="1"/>
    <n v="354.49"/>
    <x v="3"/>
    <x v="0"/>
    <x v="4"/>
    <n v="2334.3599999999997"/>
    <n v="18821.95"/>
  </r>
  <r>
    <x v="1851"/>
    <x v="2"/>
    <x v="3"/>
    <n v="298.94"/>
    <n v="0.28000000000000003"/>
    <n v="3"/>
    <d v="2023-03-10T00:00:00"/>
    <d v="2023-03-12T00:00:00"/>
    <x v="2"/>
    <x v="1"/>
    <n v="67.41"/>
    <x v="3"/>
    <x v="0"/>
    <x v="0"/>
    <n v="231.53"/>
    <n v="896.81999999999994"/>
  </r>
  <r>
    <x v="1852"/>
    <x v="3"/>
    <x v="2"/>
    <n v="1629.44"/>
    <n v="0.2"/>
    <n v="2"/>
    <d v="2023-03-04T00:00:00"/>
    <d v="2023-03-07T00:00:00"/>
    <x v="2"/>
    <x v="2"/>
    <n v="318.25"/>
    <x v="3"/>
    <x v="0"/>
    <x v="0"/>
    <n v="1311.19"/>
    <n v="3258.88"/>
  </r>
  <r>
    <x v="1853"/>
    <x v="2"/>
    <x v="4"/>
    <n v="4782.66"/>
    <n v="0.3"/>
    <n v="8"/>
    <d v="2023-06-20T00:00:00"/>
    <d v="2023-06-27T00:00:00"/>
    <x v="2"/>
    <x v="2"/>
    <n v="1202.5"/>
    <x v="1"/>
    <x v="0"/>
    <x v="9"/>
    <n v="3580.16"/>
    <n v="38261.279999999999"/>
  </r>
  <r>
    <x v="1854"/>
    <x v="1"/>
    <x v="2"/>
    <n v="2187.9499999999998"/>
    <n v="0.12"/>
    <n v="2"/>
    <d v="2024-01-17T00:00:00"/>
    <d v="2024-01-22T00:00:00"/>
    <x v="2"/>
    <x v="2"/>
    <n v="258.05"/>
    <x v="3"/>
    <x v="1"/>
    <x v="6"/>
    <n v="1929.8999999999999"/>
    <n v="4375.8999999999996"/>
  </r>
  <r>
    <x v="1855"/>
    <x v="3"/>
    <x v="0"/>
    <n v="1014.84"/>
    <n v="0.19"/>
    <n v="7"/>
    <d v="2023-11-06T00:00:00"/>
    <d v="2023-11-11T00:00:00"/>
    <x v="2"/>
    <x v="1"/>
    <n v="91.9"/>
    <x v="4"/>
    <x v="0"/>
    <x v="11"/>
    <n v="922.94"/>
    <n v="7103.88"/>
  </r>
  <r>
    <x v="1856"/>
    <x v="2"/>
    <x v="4"/>
    <n v="2615.36"/>
    <n v="0.49"/>
    <n v="3"/>
    <d v="2024-11-29T00:00:00"/>
    <d v="2024-12-03T00:00:00"/>
    <x v="1"/>
    <x v="0"/>
    <n v="413.56"/>
    <x v="5"/>
    <x v="1"/>
    <x v="11"/>
    <n v="2201.8000000000002"/>
    <n v="7846.08"/>
  </r>
  <r>
    <x v="1857"/>
    <x v="2"/>
    <x v="1"/>
    <n v="265.45"/>
    <n v="0.47"/>
    <n v="4"/>
    <d v="2023-06-16T00:00:00"/>
    <d v="2023-06-17T00:00:00"/>
    <x v="1"/>
    <x v="0"/>
    <n v="54.84"/>
    <x v="2"/>
    <x v="0"/>
    <x v="9"/>
    <n v="210.60999999999999"/>
    <n v="1061.8"/>
  </r>
  <r>
    <x v="1858"/>
    <x v="0"/>
    <x v="4"/>
    <n v="2628.34"/>
    <n v="0.43"/>
    <n v="6"/>
    <d v="2024-12-24T00:00:00"/>
    <d v="2024-12-25T00:00:00"/>
    <x v="0"/>
    <x v="2"/>
    <n v="195.02"/>
    <x v="2"/>
    <x v="1"/>
    <x v="10"/>
    <n v="2433.3200000000002"/>
    <n v="15770.04"/>
  </r>
  <r>
    <x v="1859"/>
    <x v="2"/>
    <x v="3"/>
    <n v="3011.91"/>
    <n v="0.39"/>
    <n v="3"/>
    <d v="2024-09-20T00:00:00"/>
    <d v="2024-09-25T00:00:00"/>
    <x v="1"/>
    <x v="1"/>
    <n v="348.8"/>
    <x v="4"/>
    <x v="1"/>
    <x v="7"/>
    <n v="2663.1099999999997"/>
    <n v="9035.73"/>
  </r>
  <r>
    <x v="1860"/>
    <x v="3"/>
    <x v="3"/>
    <n v="1852.7"/>
    <n v="0.08"/>
    <n v="1"/>
    <d v="2023-08-21T00:00:00"/>
    <d v="2023-08-27T00:00:00"/>
    <x v="2"/>
    <x v="1"/>
    <n v="170"/>
    <x v="5"/>
    <x v="0"/>
    <x v="1"/>
    <n v="1682.7"/>
    <n v="1852.7"/>
  </r>
  <r>
    <x v="1861"/>
    <x v="3"/>
    <x v="2"/>
    <n v="3836.62"/>
    <n v="0.23"/>
    <n v="8"/>
    <d v="2023-06-12T00:00:00"/>
    <d v="2023-06-17T00:00:00"/>
    <x v="2"/>
    <x v="2"/>
    <n v="930.63"/>
    <x v="5"/>
    <x v="0"/>
    <x v="9"/>
    <n v="2905.99"/>
    <n v="30692.959999999999"/>
  </r>
  <r>
    <x v="1862"/>
    <x v="0"/>
    <x v="4"/>
    <n v="765"/>
    <n v="0.36"/>
    <n v="4"/>
    <d v="2024-08-15T00:00:00"/>
    <d v="2024-08-17T00:00:00"/>
    <x v="1"/>
    <x v="0"/>
    <n v="172.98"/>
    <x v="0"/>
    <x v="1"/>
    <x v="1"/>
    <n v="592.02"/>
    <n v="3060"/>
  </r>
  <r>
    <x v="1863"/>
    <x v="3"/>
    <x v="1"/>
    <n v="4403.1000000000004"/>
    <n v="0.13"/>
    <n v="1"/>
    <d v="2024-05-18T00:00:00"/>
    <d v="2024-05-21T00:00:00"/>
    <x v="2"/>
    <x v="2"/>
    <n v="908.6"/>
    <x v="2"/>
    <x v="1"/>
    <x v="5"/>
    <n v="3494.5000000000005"/>
    <n v="4403.1000000000004"/>
  </r>
  <r>
    <x v="1864"/>
    <x v="1"/>
    <x v="3"/>
    <n v="4781.68"/>
    <n v="0.02"/>
    <n v="2"/>
    <d v="2023-09-22T00:00:00"/>
    <d v="2023-09-27T00:00:00"/>
    <x v="0"/>
    <x v="1"/>
    <n v="792.64"/>
    <x v="5"/>
    <x v="0"/>
    <x v="7"/>
    <n v="3989.0400000000004"/>
    <n v="9563.36"/>
  </r>
  <r>
    <x v="1865"/>
    <x v="3"/>
    <x v="1"/>
    <n v="106.05"/>
    <n v="0.21"/>
    <n v="6"/>
    <d v="2024-05-20T00:00:00"/>
    <d v="2024-05-24T00:00:00"/>
    <x v="1"/>
    <x v="1"/>
    <n v="17.170000000000002"/>
    <x v="5"/>
    <x v="1"/>
    <x v="5"/>
    <n v="88.88"/>
    <n v="636.29999999999995"/>
  </r>
  <r>
    <x v="1866"/>
    <x v="3"/>
    <x v="0"/>
    <n v="4229.34"/>
    <n v="0.21"/>
    <n v="1"/>
    <d v="2024-09-26T00:00:00"/>
    <d v="2024-09-30T00:00:00"/>
    <x v="1"/>
    <x v="0"/>
    <n v="758.52"/>
    <x v="2"/>
    <x v="1"/>
    <x v="7"/>
    <n v="3470.82"/>
    <n v="4229.34"/>
  </r>
  <r>
    <x v="1867"/>
    <x v="2"/>
    <x v="3"/>
    <n v="2579.92"/>
    <n v="0.03"/>
    <n v="9"/>
    <d v="2023-03-01T00:00:00"/>
    <d v="2023-03-07T00:00:00"/>
    <x v="0"/>
    <x v="2"/>
    <n v="656.93"/>
    <x v="1"/>
    <x v="0"/>
    <x v="0"/>
    <n v="1922.9900000000002"/>
    <n v="23219.279999999999"/>
  </r>
  <r>
    <x v="1868"/>
    <x v="2"/>
    <x v="2"/>
    <n v="2360.89"/>
    <n v="0.16"/>
    <n v="7"/>
    <d v="2023-03-03T00:00:00"/>
    <d v="2023-03-10T00:00:00"/>
    <x v="1"/>
    <x v="0"/>
    <n v="469.93"/>
    <x v="0"/>
    <x v="0"/>
    <x v="0"/>
    <n v="1890.9599999999998"/>
    <n v="16526.23"/>
  </r>
  <r>
    <x v="1869"/>
    <x v="3"/>
    <x v="0"/>
    <n v="1269.53"/>
    <n v="0.46"/>
    <n v="8"/>
    <d v="2023-04-16T00:00:00"/>
    <d v="2023-04-21T00:00:00"/>
    <x v="1"/>
    <x v="0"/>
    <n v="300.39"/>
    <x v="2"/>
    <x v="0"/>
    <x v="3"/>
    <n v="969.14"/>
    <n v="10156.24"/>
  </r>
  <r>
    <x v="1870"/>
    <x v="0"/>
    <x v="4"/>
    <n v="2291.89"/>
    <n v="0.13"/>
    <n v="8"/>
    <d v="2023-05-24T00:00:00"/>
    <d v="2023-05-25T00:00:00"/>
    <x v="1"/>
    <x v="2"/>
    <n v="264.25"/>
    <x v="5"/>
    <x v="0"/>
    <x v="5"/>
    <n v="2027.6399999999999"/>
    <n v="18335.12"/>
  </r>
  <r>
    <x v="1871"/>
    <x v="2"/>
    <x v="1"/>
    <n v="4757.09"/>
    <n v="0.28000000000000003"/>
    <n v="6"/>
    <d v="2024-02-04T00:00:00"/>
    <d v="2024-02-07T00:00:00"/>
    <x v="0"/>
    <x v="1"/>
    <n v="806.05"/>
    <x v="2"/>
    <x v="1"/>
    <x v="8"/>
    <n v="3951.04"/>
    <n v="28542.54"/>
  </r>
  <r>
    <x v="1872"/>
    <x v="0"/>
    <x v="3"/>
    <n v="1132.8599999999999"/>
    <n v="0.24"/>
    <n v="8"/>
    <d v="2024-06-27T00:00:00"/>
    <d v="2024-07-01T00:00:00"/>
    <x v="1"/>
    <x v="0"/>
    <n v="235.18"/>
    <x v="5"/>
    <x v="1"/>
    <x v="9"/>
    <n v="897.67999999999984"/>
    <n v="9062.8799999999992"/>
  </r>
  <r>
    <x v="1873"/>
    <x v="3"/>
    <x v="0"/>
    <n v="977.3"/>
    <n v="0.43"/>
    <n v="7"/>
    <d v="2023-12-24T00:00:00"/>
    <d v="2023-12-29T00:00:00"/>
    <x v="2"/>
    <x v="2"/>
    <n v="125.86"/>
    <x v="5"/>
    <x v="0"/>
    <x v="10"/>
    <n v="851.43999999999994"/>
    <n v="6841.0999999999995"/>
  </r>
  <r>
    <x v="1874"/>
    <x v="3"/>
    <x v="0"/>
    <n v="1285.29"/>
    <n v="0.33"/>
    <n v="1"/>
    <d v="2024-05-01T00:00:00"/>
    <d v="2024-05-08T00:00:00"/>
    <x v="0"/>
    <x v="0"/>
    <n v="231.18"/>
    <x v="3"/>
    <x v="1"/>
    <x v="5"/>
    <n v="1054.1099999999999"/>
    <n v="1285.29"/>
  </r>
  <r>
    <x v="1875"/>
    <x v="1"/>
    <x v="3"/>
    <n v="2803.99"/>
    <n v="0.08"/>
    <n v="3"/>
    <d v="2023-09-04T00:00:00"/>
    <d v="2023-09-09T00:00:00"/>
    <x v="0"/>
    <x v="1"/>
    <n v="729.11"/>
    <x v="1"/>
    <x v="0"/>
    <x v="7"/>
    <n v="2074.8799999999997"/>
    <n v="8411.9699999999993"/>
  </r>
  <r>
    <x v="1876"/>
    <x v="2"/>
    <x v="4"/>
    <n v="4658.47"/>
    <n v="7.0000000000000007E-2"/>
    <n v="9"/>
    <d v="2023-08-20T00:00:00"/>
    <d v="2023-08-27T00:00:00"/>
    <x v="2"/>
    <x v="1"/>
    <n v="323.01"/>
    <x v="1"/>
    <x v="0"/>
    <x v="1"/>
    <n v="4335.46"/>
    <n v="41926.230000000003"/>
  </r>
  <r>
    <x v="1877"/>
    <x v="3"/>
    <x v="4"/>
    <n v="2912.02"/>
    <n v="0.28000000000000003"/>
    <n v="8"/>
    <d v="2023-02-07T00:00:00"/>
    <d v="2023-02-09T00:00:00"/>
    <x v="2"/>
    <x v="2"/>
    <n v="734.54"/>
    <x v="4"/>
    <x v="0"/>
    <x v="8"/>
    <n v="2177.48"/>
    <n v="23296.16"/>
  </r>
  <r>
    <x v="1878"/>
    <x v="1"/>
    <x v="2"/>
    <n v="1293.06"/>
    <n v="0.02"/>
    <n v="5"/>
    <d v="2024-11-09T00:00:00"/>
    <d v="2024-11-13T00:00:00"/>
    <x v="2"/>
    <x v="1"/>
    <n v="259.63"/>
    <x v="3"/>
    <x v="1"/>
    <x v="11"/>
    <n v="1033.4299999999998"/>
    <n v="6465.2999999999993"/>
  </r>
  <r>
    <x v="1879"/>
    <x v="2"/>
    <x v="4"/>
    <n v="2258.2199999999998"/>
    <n v="0.2"/>
    <n v="1"/>
    <d v="2024-03-21T00:00:00"/>
    <d v="2024-03-23T00:00:00"/>
    <x v="2"/>
    <x v="2"/>
    <n v="345.1"/>
    <x v="4"/>
    <x v="1"/>
    <x v="0"/>
    <n v="1913.12"/>
    <n v="2258.2199999999998"/>
  </r>
  <r>
    <x v="1880"/>
    <x v="3"/>
    <x v="2"/>
    <n v="2012.96"/>
    <n v="0.2"/>
    <n v="2"/>
    <d v="2024-03-22T00:00:00"/>
    <d v="2024-03-25T00:00:00"/>
    <x v="1"/>
    <x v="2"/>
    <n v="383.09"/>
    <x v="3"/>
    <x v="1"/>
    <x v="0"/>
    <n v="1629.8700000000001"/>
    <n v="4025.92"/>
  </r>
  <r>
    <x v="1881"/>
    <x v="3"/>
    <x v="0"/>
    <n v="328.19"/>
    <n v="0.1"/>
    <n v="9"/>
    <d v="2024-09-08T00:00:00"/>
    <d v="2024-09-11T00:00:00"/>
    <x v="0"/>
    <x v="2"/>
    <n v="66.13"/>
    <x v="2"/>
    <x v="1"/>
    <x v="7"/>
    <n v="262.06"/>
    <n v="2953.71"/>
  </r>
  <r>
    <x v="1882"/>
    <x v="2"/>
    <x v="3"/>
    <n v="2602.15"/>
    <n v="0.15"/>
    <n v="8"/>
    <d v="2023-01-16T00:00:00"/>
    <d v="2023-01-22T00:00:00"/>
    <x v="2"/>
    <x v="1"/>
    <n v="638"/>
    <x v="5"/>
    <x v="0"/>
    <x v="6"/>
    <n v="1964.15"/>
    <n v="20817.2"/>
  </r>
  <r>
    <x v="1883"/>
    <x v="2"/>
    <x v="4"/>
    <n v="717.43"/>
    <n v="0.16"/>
    <n v="9"/>
    <d v="2023-02-23T00:00:00"/>
    <d v="2023-02-27T00:00:00"/>
    <x v="1"/>
    <x v="2"/>
    <n v="179.74"/>
    <x v="4"/>
    <x v="0"/>
    <x v="8"/>
    <n v="537.68999999999994"/>
    <n v="6456.87"/>
  </r>
  <r>
    <x v="1884"/>
    <x v="2"/>
    <x v="2"/>
    <n v="4227"/>
    <n v="0.01"/>
    <n v="2"/>
    <d v="2023-01-18T00:00:00"/>
    <d v="2023-01-20T00:00:00"/>
    <x v="1"/>
    <x v="2"/>
    <n v="993.36"/>
    <x v="3"/>
    <x v="0"/>
    <x v="6"/>
    <n v="3233.64"/>
    <n v="8454"/>
  </r>
  <r>
    <x v="1885"/>
    <x v="3"/>
    <x v="0"/>
    <n v="2789.92"/>
    <n v="0.4"/>
    <n v="3"/>
    <d v="2024-07-02T00:00:00"/>
    <d v="2024-07-08T00:00:00"/>
    <x v="1"/>
    <x v="0"/>
    <n v="151.43"/>
    <x v="1"/>
    <x v="1"/>
    <x v="4"/>
    <n v="2638.4900000000002"/>
    <n v="8369.76"/>
  </r>
  <r>
    <x v="1886"/>
    <x v="3"/>
    <x v="4"/>
    <n v="4238.57"/>
    <n v="0.48"/>
    <n v="3"/>
    <d v="2023-10-23T00:00:00"/>
    <d v="2023-10-29T00:00:00"/>
    <x v="0"/>
    <x v="1"/>
    <n v="802.26"/>
    <x v="0"/>
    <x v="0"/>
    <x v="2"/>
    <n v="3436.3099999999995"/>
    <n v="12715.71"/>
  </r>
  <r>
    <x v="1887"/>
    <x v="1"/>
    <x v="1"/>
    <n v="4784.62"/>
    <n v="0.14000000000000001"/>
    <n v="1"/>
    <d v="2024-07-28T00:00:00"/>
    <d v="2024-07-29T00:00:00"/>
    <x v="1"/>
    <x v="2"/>
    <n v="755.25"/>
    <x v="4"/>
    <x v="1"/>
    <x v="4"/>
    <n v="4029.37"/>
    <n v="4784.62"/>
  </r>
  <r>
    <x v="1888"/>
    <x v="0"/>
    <x v="0"/>
    <n v="4721.62"/>
    <n v="0.06"/>
    <n v="2"/>
    <d v="2023-03-09T00:00:00"/>
    <d v="2023-03-11T00:00:00"/>
    <x v="2"/>
    <x v="0"/>
    <n v="916.35"/>
    <x v="0"/>
    <x v="0"/>
    <x v="0"/>
    <n v="3805.27"/>
    <n v="9443.24"/>
  </r>
  <r>
    <x v="1889"/>
    <x v="2"/>
    <x v="4"/>
    <n v="592.1"/>
    <n v="0.48"/>
    <n v="5"/>
    <d v="2024-02-05T00:00:00"/>
    <d v="2024-02-09T00:00:00"/>
    <x v="2"/>
    <x v="2"/>
    <n v="119.23"/>
    <x v="1"/>
    <x v="1"/>
    <x v="8"/>
    <n v="472.87"/>
    <n v="2960.5"/>
  </r>
  <r>
    <x v="1890"/>
    <x v="3"/>
    <x v="0"/>
    <n v="4729.6000000000004"/>
    <n v="0.37"/>
    <n v="7"/>
    <d v="2024-04-26T00:00:00"/>
    <d v="2024-04-30T00:00:00"/>
    <x v="2"/>
    <x v="0"/>
    <n v="964.98"/>
    <x v="5"/>
    <x v="1"/>
    <x v="3"/>
    <n v="3764.6200000000003"/>
    <n v="33107.200000000004"/>
  </r>
  <r>
    <x v="1891"/>
    <x v="3"/>
    <x v="3"/>
    <n v="3999.16"/>
    <n v="0.45"/>
    <n v="6"/>
    <d v="2024-11-18T00:00:00"/>
    <d v="2024-11-20T00:00:00"/>
    <x v="2"/>
    <x v="0"/>
    <n v="549.86"/>
    <x v="5"/>
    <x v="1"/>
    <x v="11"/>
    <n v="3449.2999999999997"/>
    <n v="23994.959999999999"/>
  </r>
  <r>
    <x v="1892"/>
    <x v="2"/>
    <x v="3"/>
    <n v="3910.52"/>
    <n v="0.18"/>
    <n v="2"/>
    <d v="2023-01-19T00:00:00"/>
    <d v="2023-01-24T00:00:00"/>
    <x v="1"/>
    <x v="0"/>
    <n v="632.48"/>
    <x v="1"/>
    <x v="0"/>
    <x v="6"/>
    <n v="3278.04"/>
    <n v="7821.04"/>
  </r>
  <r>
    <x v="1893"/>
    <x v="0"/>
    <x v="3"/>
    <n v="541.63"/>
    <n v="0.24"/>
    <n v="8"/>
    <d v="2024-08-20T00:00:00"/>
    <d v="2024-08-25T00:00:00"/>
    <x v="0"/>
    <x v="1"/>
    <n v="29.24"/>
    <x v="5"/>
    <x v="1"/>
    <x v="1"/>
    <n v="512.39"/>
    <n v="4333.04"/>
  </r>
  <r>
    <x v="1894"/>
    <x v="2"/>
    <x v="1"/>
    <n v="979.62"/>
    <n v="0.47"/>
    <n v="4"/>
    <d v="2024-03-24T00:00:00"/>
    <d v="2024-03-25T00:00:00"/>
    <x v="2"/>
    <x v="2"/>
    <n v="278.08"/>
    <x v="5"/>
    <x v="1"/>
    <x v="0"/>
    <n v="701.54"/>
    <n v="3918.48"/>
  </r>
  <r>
    <x v="1895"/>
    <x v="0"/>
    <x v="3"/>
    <n v="4878.3"/>
    <n v="0.23"/>
    <n v="2"/>
    <d v="2023-11-05T00:00:00"/>
    <d v="2023-11-11T00:00:00"/>
    <x v="0"/>
    <x v="1"/>
    <n v="1448.83"/>
    <x v="0"/>
    <x v="0"/>
    <x v="11"/>
    <n v="3429.4700000000003"/>
    <n v="9756.6"/>
  </r>
  <r>
    <x v="1896"/>
    <x v="3"/>
    <x v="1"/>
    <n v="1145.51"/>
    <n v="0.34"/>
    <n v="4"/>
    <d v="2023-05-26T00:00:00"/>
    <d v="2023-06-02T00:00:00"/>
    <x v="2"/>
    <x v="1"/>
    <n v="172.1"/>
    <x v="3"/>
    <x v="0"/>
    <x v="5"/>
    <n v="973.41"/>
    <n v="4582.04"/>
  </r>
  <r>
    <x v="1897"/>
    <x v="0"/>
    <x v="3"/>
    <n v="928.36"/>
    <n v="0.35"/>
    <n v="8"/>
    <d v="2023-04-02T00:00:00"/>
    <d v="2023-04-08T00:00:00"/>
    <x v="0"/>
    <x v="0"/>
    <n v="143.81"/>
    <x v="0"/>
    <x v="0"/>
    <x v="3"/>
    <n v="784.55"/>
    <n v="7426.88"/>
  </r>
  <r>
    <x v="1898"/>
    <x v="1"/>
    <x v="0"/>
    <n v="1875.52"/>
    <n v="0.42"/>
    <n v="1"/>
    <d v="2024-04-05T00:00:00"/>
    <d v="2024-04-12T00:00:00"/>
    <x v="2"/>
    <x v="0"/>
    <n v="309.24"/>
    <x v="1"/>
    <x v="1"/>
    <x v="3"/>
    <n v="1566.28"/>
    <n v="1875.52"/>
  </r>
  <r>
    <x v="1899"/>
    <x v="3"/>
    <x v="4"/>
    <n v="4575.45"/>
    <n v="0.49"/>
    <n v="9"/>
    <d v="2024-02-23T00:00:00"/>
    <d v="2024-02-24T00:00:00"/>
    <x v="2"/>
    <x v="2"/>
    <n v="564.44000000000005"/>
    <x v="4"/>
    <x v="1"/>
    <x v="8"/>
    <n v="4011.0099999999998"/>
    <n v="41179.049999999996"/>
  </r>
  <r>
    <x v="1900"/>
    <x v="1"/>
    <x v="4"/>
    <n v="2433.35"/>
    <n v="0.17"/>
    <n v="8"/>
    <d v="2023-11-25T00:00:00"/>
    <d v="2023-11-26T00:00:00"/>
    <x v="2"/>
    <x v="0"/>
    <n v="386.61"/>
    <x v="5"/>
    <x v="0"/>
    <x v="11"/>
    <n v="2046.7399999999998"/>
    <n v="19466.8"/>
  </r>
  <r>
    <x v="1901"/>
    <x v="2"/>
    <x v="3"/>
    <n v="4610.8599999999997"/>
    <n v="0.12"/>
    <n v="8"/>
    <d v="2023-12-03T00:00:00"/>
    <d v="2023-12-07T00:00:00"/>
    <x v="1"/>
    <x v="1"/>
    <n v="643.96"/>
    <x v="0"/>
    <x v="0"/>
    <x v="10"/>
    <n v="3966.8999999999996"/>
    <n v="36886.879999999997"/>
  </r>
  <r>
    <x v="1902"/>
    <x v="2"/>
    <x v="4"/>
    <n v="1738.26"/>
    <n v="0.04"/>
    <n v="9"/>
    <d v="2024-02-22T00:00:00"/>
    <d v="2024-02-26T00:00:00"/>
    <x v="0"/>
    <x v="2"/>
    <n v="95.41"/>
    <x v="1"/>
    <x v="1"/>
    <x v="8"/>
    <n v="1642.85"/>
    <n v="15644.34"/>
  </r>
  <r>
    <x v="1903"/>
    <x v="2"/>
    <x v="3"/>
    <n v="1209.99"/>
    <n v="0.43"/>
    <n v="7"/>
    <d v="2024-08-07T00:00:00"/>
    <d v="2024-08-12T00:00:00"/>
    <x v="2"/>
    <x v="1"/>
    <n v="98.81"/>
    <x v="1"/>
    <x v="1"/>
    <x v="1"/>
    <n v="1111.18"/>
    <n v="8469.93"/>
  </r>
  <r>
    <x v="1904"/>
    <x v="0"/>
    <x v="3"/>
    <n v="2526.4899999999998"/>
    <n v="0.15"/>
    <n v="9"/>
    <d v="2023-03-16T00:00:00"/>
    <d v="2023-03-18T00:00:00"/>
    <x v="2"/>
    <x v="1"/>
    <n v="176.01"/>
    <x v="0"/>
    <x v="0"/>
    <x v="0"/>
    <n v="2350.4799999999996"/>
    <n v="22738.409999999996"/>
  </r>
  <r>
    <x v="1905"/>
    <x v="3"/>
    <x v="2"/>
    <n v="3115.84"/>
    <n v="0.02"/>
    <n v="1"/>
    <d v="2023-03-26T00:00:00"/>
    <d v="2023-03-29T00:00:00"/>
    <x v="0"/>
    <x v="0"/>
    <n v="341.8"/>
    <x v="0"/>
    <x v="0"/>
    <x v="0"/>
    <n v="2774.04"/>
    <n v="3115.84"/>
  </r>
  <r>
    <x v="1906"/>
    <x v="2"/>
    <x v="2"/>
    <n v="2018.35"/>
    <n v="0.43"/>
    <n v="1"/>
    <d v="2024-12-03T00:00:00"/>
    <d v="2024-12-05T00:00:00"/>
    <x v="1"/>
    <x v="1"/>
    <n v="151.26"/>
    <x v="1"/>
    <x v="1"/>
    <x v="10"/>
    <n v="1867.09"/>
    <n v="2018.35"/>
  </r>
  <r>
    <x v="1907"/>
    <x v="2"/>
    <x v="2"/>
    <n v="1795.55"/>
    <n v="0.25"/>
    <n v="4"/>
    <d v="2023-12-04T00:00:00"/>
    <d v="2023-12-10T00:00:00"/>
    <x v="1"/>
    <x v="0"/>
    <n v="193.11"/>
    <x v="5"/>
    <x v="0"/>
    <x v="10"/>
    <n v="1602.44"/>
    <n v="7182.2"/>
  </r>
  <r>
    <x v="1908"/>
    <x v="3"/>
    <x v="1"/>
    <n v="1168.49"/>
    <n v="0.42"/>
    <n v="2"/>
    <d v="2023-06-26T00:00:00"/>
    <d v="2023-07-01T00:00:00"/>
    <x v="1"/>
    <x v="1"/>
    <n v="59.61"/>
    <x v="5"/>
    <x v="0"/>
    <x v="9"/>
    <n v="1108.8800000000001"/>
    <n v="2336.98"/>
  </r>
  <r>
    <x v="1909"/>
    <x v="2"/>
    <x v="2"/>
    <n v="1447.53"/>
    <n v="0.28000000000000003"/>
    <n v="8"/>
    <d v="2024-03-25T00:00:00"/>
    <d v="2024-03-30T00:00:00"/>
    <x v="0"/>
    <x v="0"/>
    <n v="430.2"/>
    <x v="4"/>
    <x v="1"/>
    <x v="0"/>
    <n v="1017.3299999999999"/>
    <n v="11580.24"/>
  </r>
  <r>
    <x v="1910"/>
    <x v="1"/>
    <x v="3"/>
    <n v="3398.28"/>
    <n v="0.16"/>
    <n v="1"/>
    <d v="2023-05-25T00:00:00"/>
    <d v="2023-05-30T00:00:00"/>
    <x v="1"/>
    <x v="2"/>
    <n v="262.72000000000003"/>
    <x v="2"/>
    <x v="0"/>
    <x v="5"/>
    <n v="3135.5600000000004"/>
    <n v="3398.28"/>
  </r>
  <r>
    <x v="1911"/>
    <x v="3"/>
    <x v="0"/>
    <n v="1912.38"/>
    <n v="0.06"/>
    <n v="4"/>
    <d v="2023-09-04T00:00:00"/>
    <d v="2023-09-09T00:00:00"/>
    <x v="2"/>
    <x v="0"/>
    <n v="497.26"/>
    <x v="4"/>
    <x v="0"/>
    <x v="7"/>
    <n v="1415.1200000000001"/>
    <n v="7649.52"/>
  </r>
  <r>
    <x v="1912"/>
    <x v="3"/>
    <x v="2"/>
    <n v="490.81"/>
    <n v="0.22"/>
    <n v="9"/>
    <d v="2023-05-09T00:00:00"/>
    <d v="2023-05-13T00:00:00"/>
    <x v="0"/>
    <x v="0"/>
    <n v="37.07"/>
    <x v="3"/>
    <x v="0"/>
    <x v="5"/>
    <n v="453.74"/>
    <n v="4417.29"/>
  </r>
  <r>
    <x v="1913"/>
    <x v="3"/>
    <x v="2"/>
    <n v="776.96"/>
    <n v="0.01"/>
    <n v="2"/>
    <d v="2024-08-11T00:00:00"/>
    <d v="2024-08-12T00:00:00"/>
    <x v="0"/>
    <x v="0"/>
    <n v="99.32"/>
    <x v="5"/>
    <x v="1"/>
    <x v="1"/>
    <n v="677.6400000000001"/>
    <n v="1553.92"/>
  </r>
  <r>
    <x v="1914"/>
    <x v="1"/>
    <x v="0"/>
    <n v="1924.66"/>
    <n v="0.3"/>
    <n v="6"/>
    <d v="2024-12-14T00:00:00"/>
    <d v="2024-12-15T00:00:00"/>
    <x v="2"/>
    <x v="0"/>
    <n v="549.28"/>
    <x v="0"/>
    <x v="1"/>
    <x v="10"/>
    <n v="1375.38"/>
    <n v="11547.960000000001"/>
  </r>
  <r>
    <x v="1915"/>
    <x v="3"/>
    <x v="3"/>
    <n v="4630.0600000000004"/>
    <n v="0.21"/>
    <n v="4"/>
    <d v="2023-03-22T00:00:00"/>
    <d v="2023-03-24T00:00:00"/>
    <x v="0"/>
    <x v="1"/>
    <n v="591.25"/>
    <x v="2"/>
    <x v="0"/>
    <x v="0"/>
    <n v="4038.8100000000004"/>
    <n v="18520.240000000002"/>
  </r>
  <r>
    <x v="1916"/>
    <x v="1"/>
    <x v="1"/>
    <n v="1957.25"/>
    <n v="7.0000000000000007E-2"/>
    <n v="4"/>
    <d v="2024-09-22T00:00:00"/>
    <d v="2024-09-24T00:00:00"/>
    <x v="0"/>
    <x v="2"/>
    <n v="418.18"/>
    <x v="5"/>
    <x v="1"/>
    <x v="7"/>
    <n v="1539.07"/>
    <n v="7829"/>
  </r>
  <r>
    <x v="1917"/>
    <x v="3"/>
    <x v="2"/>
    <n v="397.15"/>
    <n v="0.27"/>
    <n v="6"/>
    <d v="2023-08-01T00:00:00"/>
    <d v="2023-08-08T00:00:00"/>
    <x v="0"/>
    <x v="2"/>
    <n v="51.46"/>
    <x v="0"/>
    <x v="0"/>
    <x v="1"/>
    <n v="345.69"/>
    <n v="2382.8999999999996"/>
  </r>
  <r>
    <x v="1918"/>
    <x v="0"/>
    <x v="0"/>
    <n v="2148.17"/>
    <n v="0.4"/>
    <n v="4"/>
    <d v="2024-01-04T00:00:00"/>
    <d v="2024-01-10T00:00:00"/>
    <x v="0"/>
    <x v="2"/>
    <n v="613.78"/>
    <x v="1"/>
    <x v="1"/>
    <x v="6"/>
    <n v="1534.39"/>
    <n v="8592.68"/>
  </r>
  <r>
    <x v="1919"/>
    <x v="2"/>
    <x v="3"/>
    <n v="3377.21"/>
    <n v="0.49"/>
    <n v="9"/>
    <d v="2023-04-17T00:00:00"/>
    <d v="2023-04-22T00:00:00"/>
    <x v="2"/>
    <x v="1"/>
    <n v="177.71"/>
    <x v="3"/>
    <x v="0"/>
    <x v="3"/>
    <n v="3199.5"/>
    <n v="30394.89"/>
  </r>
  <r>
    <x v="1920"/>
    <x v="0"/>
    <x v="4"/>
    <n v="3008.62"/>
    <n v="0.26"/>
    <n v="8"/>
    <d v="2024-10-10T00:00:00"/>
    <d v="2024-10-15T00:00:00"/>
    <x v="2"/>
    <x v="0"/>
    <n v="339.32"/>
    <x v="5"/>
    <x v="1"/>
    <x v="2"/>
    <n v="2669.2999999999997"/>
    <n v="24068.959999999999"/>
  </r>
  <r>
    <x v="1921"/>
    <x v="2"/>
    <x v="1"/>
    <n v="1466.13"/>
    <n v="0.06"/>
    <n v="8"/>
    <d v="2023-04-05T00:00:00"/>
    <d v="2023-04-08T00:00:00"/>
    <x v="2"/>
    <x v="1"/>
    <n v="224.75"/>
    <x v="2"/>
    <x v="0"/>
    <x v="3"/>
    <n v="1241.3800000000001"/>
    <n v="11729.04"/>
  </r>
  <r>
    <x v="1922"/>
    <x v="1"/>
    <x v="0"/>
    <n v="3471.64"/>
    <n v="0.41"/>
    <n v="5"/>
    <d v="2023-04-09T00:00:00"/>
    <d v="2023-04-10T00:00:00"/>
    <x v="0"/>
    <x v="0"/>
    <n v="889.15"/>
    <x v="5"/>
    <x v="0"/>
    <x v="3"/>
    <n v="2582.4899999999998"/>
    <n v="17358.2"/>
  </r>
  <r>
    <x v="1923"/>
    <x v="0"/>
    <x v="0"/>
    <n v="3190.06"/>
    <n v="0.35"/>
    <n v="6"/>
    <d v="2024-11-19T00:00:00"/>
    <d v="2024-11-26T00:00:00"/>
    <x v="2"/>
    <x v="1"/>
    <n v="616.49"/>
    <x v="2"/>
    <x v="1"/>
    <x v="11"/>
    <n v="2573.5699999999997"/>
    <n v="19140.36"/>
  </r>
  <r>
    <x v="1924"/>
    <x v="3"/>
    <x v="0"/>
    <n v="943.65"/>
    <n v="0.48"/>
    <n v="1"/>
    <d v="2023-02-17T00:00:00"/>
    <d v="2023-02-24T00:00:00"/>
    <x v="1"/>
    <x v="0"/>
    <n v="258.27999999999997"/>
    <x v="2"/>
    <x v="0"/>
    <x v="8"/>
    <n v="685.37"/>
    <n v="943.65"/>
  </r>
  <r>
    <x v="1925"/>
    <x v="2"/>
    <x v="2"/>
    <n v="894.51"/>
    <n v="0.27"/>
    <n v="1"/>
    <d v="2023-06-25T00:00:00"/>
    <d v="2023-06-30T00:00:00"/>
    <x v="2"/>
    <x v="2"/>
    <n v="242.35"/>
    <x v="1"/>
    <x v="0"/>
    <x v="9"/>
    <n v="652.16"/>
    <n v="894.51"/>
  </r>
  <r>
    <x v="1926"/>
    <x v="2"/>
    <x v="4"/>
    <n v="2781.2"/>
    <n v="0.18"/>
    <n v="9"/>
    <d v="2024-02-03T00:00:00"/>
    <d v="2024-02-09T00:00:00"/>
    <x v="1"/>
    <x v="2"/>
    <n v="803.29"/>
    <x v="2"/>
    <x v="1"/>
    <x v="8"/>
    <n v="1977.9099999999999"/>
    <n v="25030.799999999999"/>
  </r>
  <r>
    <x v="1927"/>
    <x v="0"/>
    <x v="1"/>
    <n v="3331.25"/>
    <n v="0.48"/>
    <n v="4"/>
    <d v="2023-02-14T00:00:00"/>
    <d v="2023-02-16T00:00:00"/>
    <x v="2"/>
    <x v="2"/>
    <n v="318.72000000000003"/>
    <x v="4"/>
    <x v="0"/>
    <x v="8"/>
    <n v="3012.5299999999997"/>
    <n v="13325"/>
  </r>
  <r>
    <x v="1928"/>
    <x v="1"/>
    <x v="3"/>
    <n v="4813.3599999999997"/>
    <n v="0.27"/>
    <n v="3"/>
    <d v="2023-09-15T00:00:00"/>
    <d v="2023-09-17T00:00:00"/>
    <x v="0"/>
    <x v="2"/>
    <n v="748.84"/>
    <x v="3"/>
    <x v="0"/>
    <x v="7"/>
    <n v="4064.5199999999995"/>
    <n v="14440.079999999998"/>
  </r>
  <r>
    <x v="1929"/>
    <x v="0"/>
    <x v="3"/>
    <n v="2167.46"/>
    <n v="0.01"/>
    <n v="5"/>
    <d v="2023-11-10T00:00:00"/>
    <d v="2023-11-17T00:00:00"/>
    <x v="0"/>
    <x v="2"/>
    <n v="339.98"/>
    <x v="1"/>
    <x v="0"/>
    <x v="11"/>
    <n v="1827.48"/>
    <n v="10837.3"/>
  </r>
  <r>
    <x v="1930"/>
    <x v="1"/>
    <x v="4"/>
    <n v="3848.2"/>
    <n v="0.24"/>
    <n v="9"/>
    <d v="2023-06-15T00:00:00"/>
    <d v="2023-06-17T00:00:00"/>
    <x v="2"/>
    <x v="2"/>
    <n v="310.79000000000002"/>
    <x v="5"/>
    <x v="0"/>
    <x v="9"/>
    <n v="3537.41"/>
    <n v="34633.799999999996"/>
  </r>
  <r>
    <x v="1931"/>
    <x v="1"/>
    <x v="0"/>
    <n v="670.95"/>
    <n v="0"/>
    <n v="9"/>
    <d v="2024-05-29T00:00:00"/>
    <d v="2024-06-05T00:00:00"/>
    <x v="2"/>
    <x v="1"/>
    <n v="192.08"/>
    <x v="5"/>
    <x v="1"/>
    <x v="5"/>
    <n v="478.87"/>
    <n v="6038.55"/>
  </r>
  <r>
    <x v="1932"/>
    <x v="2"/>
    <x v="0"/>
    <n v="4459.08"/>
    <n v="0.37"/>
    <n v="3"/>
    <d v="2024-12-30T00:00:00"/>
    <d v="2025-01-02T00:00:00"/>
    <x v="0"/>
    <x v="2"/>
    <n v="627.32000000000005"/>
    <x v="1"/>
    <x v="1"/>
    <x v="10"/>
    <n v="3831.7599999999998"/>
    <n v="13377.24"/>
  </r>
  <r>
    <x v="1933"/>
    <x v="0"/>
    <x v="0"/>
    <n v="3202.23"/>
    <n v="0.28000000000000003"/>
    <n v="7"/>
    <d v="2024-04-25T00:00:00"/>
    <d v="2024-04-30T00:00:00"/>
    <x v="1"/>
    <x v="0"/>
    <n v="671.88"/>
    <x v="1"/>
    <x v="1"/>
    <x v="3"/>
    <n v="2530.35"/>
    <n v="22415.61"/>
  </r>
  <r>
    <x v="1934"/>
    <x v="0"/>
    <x v="0"/>
    <n v="3182.25"/>
    <n v="0.05"/>
    <n v="3"/>
    <d v="2024-04-16T00:00:00"/>
    <d v="2024-04-21T00:00:00"/>
    <x v="2"/>
    <x v="2"/>
    <n v="639.77"/>
    <x v="2"/>
    <x v="1"/>
    <x v="3"/>
    <n v="2542.48"/>
    <n v="9546.75"/>
  </r>
  <r>
    <x v="1935"/>
    <x v="1"/>
    <x v="0"/>
    <n v="797.97"/>
    <n v="0.41"/>
    <n v="3"/>
    <d v="2024-11-29T00:00:00"/>
    <d v="2024-12-05T00:00:00"/>
    <x v="2"/>
    <x v="2"/>
    <n v="87.17"/>
    <x v="0"/>
    <x v="1"/>
    <x v="11"/>
    <n v="710.80000000000007"/>
    <n v="2393.91"/>
  </r>
  <r>
    <x v="1936"/>
    <x v="0"/>
    <x v="4"/>
    <n v="293.95999999999998"/>
    <n v="0.27"/>
    <n v="4"/>
    <d v="2024-08-31T00:00:00"/>
    <d v="2024-09-05T00:00:00"/>
    <x v="2"/>
    <x v="0"/>
    <n v="56.75"/>
    <x v="2"/>
    <x v="1"/>
    <x v="1"/>
    <n v="237.20999999999998"/>
    <n v="1175.8399999999999"/>
  </r>
  <r>
    <x v="1937"/>
    <x v="3"/>
    <x v="2"/>
    <n v="3537.1"/>
    <n v="0.06"/>
    <n v="2"/>
    <d v="2023-07-10T00:00:00"/>
    <d v="2023-07-16T00:00:00"/>
    <x v="1"/>
    <x v="2"/>
    <n v="403.52"/>
    <x v="5"/>
    <x v="0"/>
    <x v="4"/>
    <n v="3133.58"/>
    <n v="7074.2"/>
  </r>
  <r>
    <x v="1938"/>
    <x v="3"/>
    <x v="1"/>
    <n v="673.58"/>
    <n v="0.08"/>
    <n v="6"/>
    <d v="2023-02-12T00:00:00"/>
    <d v="2023-02-15T00:00:00"/>
    <x v="0"/>
    <x v="1"/>
    <n v="81.819999999999993"/>
    <x v="5"/>
    <x v="0"/>
    <x v="8"/>
    <n v="591.76"/>
    <n v="4041.4800000000005"/>
  </r>
  <r>
    <x v="1939"/>
    <x v="0"/>
    <x v="0"/>
    <n v="722.15"/>
    <n v="0.41"/>
    <n v="5"/>
    <d v="2024-11-13T00:00:00"/>
    <d v="2024-11-18T00:00:00"/>
    <x v="2"/>
    <x v="1"/>
    <n v="135.49"/>
    <x v="5"/>
    <x v="1"/>
    <x v="11"/>
    <n v="586.66"/>
    <n v="3610.75"/>
  </r>
  <r>
    <x v="1940"/>
    <x v="0"/>
    <x v="2"/>
    <n v="1018.75"/>
    <n v="0.18"/>
    <n v="2"/>
    <d v="2023-08-25T00:00:00"/>
    <d v="2023-08-31T00:00:00"/>
    <x v="1"/>
    <x v="0"/>
    <n v="167.29"/>
    <x v="2"/>
    <x v="0"/>
    <x v="1"/>
    <n v="851.46"/>
    <n v="2037.5"/>
  </r>
  <r>
    <x v="1941"/>
    <x v="1"/>
    <x v="3"/>
    <n v="578.96"/>
    <n v="0.41"/>
    <n v="2"/>
    <d v="2024-12-01T00:00:00"/>
    <d v="2024-12-02T00:00:00"/>
    <x v="0"/>
    <x v="2"/>
    <n v="90.21"/>
    <x v="2"/>
    <x v="1"/>
    <x v="10"/>
    <n v="488.75000000000006"/>
    <n v="1157.92"/>
  </r>
  <r>
    <x v="1942"/>
    <x v="3"/>
    <x v="4"/>
    <n v="3164.42"/>
    <n v="0.03"/>
    <n v="2"/>
    <d v="2024-06-15T00:00:00"/>
    <d v="2024-06-20T00:00:00"/>
    <x v="1"/>
    <x v="0"/>
    <n v="469.39"/>
    <x v="4"/>
    <x v="1"/>
    <x v="9"/>
    <n v="2695.03"/>
    <n v="6328.84"/>
  </r>
  <r>
    <x v="1943"/>
    <x v="3"/>
    <x v="2"/>
    <n v="2167.8200000000002"/>
    <n v="0.12"/>
    <n v="4"/>
    <d v="2024-11-15T00:00:00"/>
    <d v="2024-11-22T00:00:00"/>
    <x v="1"/>
    <x v="2"/>
    <n v="517.4"/>
    <x v="1"/>
    <x v="1"/>
    <x v="11"/>
    <n v="1650.42"/>
    <n v="8671.2800000000007"/>
  </r>
  <r>
    <x v="1944"/>
    <x v="2"/>
    <x v="0"/>
    <n v="1403.87"/>
    <n v="0.38"/>
    <n v="3"/>
    <d v="2024-10-18T00:00:00"/>
    <d v="2024-10-23T00:00:00"/>
    <x v="2"/>
    <x v="2"/>
    <n v="168.78"/>
    <x v="1"/>
    <x v="1"/>
    <x v="2"/>
    <n v="1235.0899999999999"/>
    <n v="4211.6099999999997"/>
  </r>
  <r>
    <x v="1945"/>
    <x v="1"/>
    <x v="0"/>
    <n v="2259.67"/>
    <n v="0.32"/>
    <n v="9"/>
    <d v="2024-07-31T00:00:00"/>
    <d v="2024-08-02T00:00:00"/>
    <x v="0"/>
    <x v="2"/>
    <n v="289.61"/>
    <x v="5"/>
    <x v="1"/>
    <x v="4"/>
    <n v="1970.06"/>
    <n v="20337.03"/>
  </r>
  <r>
    <x v="1946"/>
    <x v="2"/>
    <x v="0"/>
    <n v="4236.29"/>
    <n v="0.15"/>
    <n v="5"/>
    <d v="2023-08-14T00:00:00"/>
    <d v="2023-08-19T00:00:00"/>
    <x v="0"/>
    <x v="0"/>
    <n v="825.36"/>
    <x v="5"/>
    <x v="0"/>
    <x v="1"/>
    <n v="3410.93"/>
    <n v="21181.45"/>
  </r>
  <r>
    <x v="1947"/>
    <x v="3"/>
    <x v="2"/>
    <n v="4642.6899999999996"/>
    <n v="0.47"/>
    <n v="1"/>
    <d v="2024-03-09T00:00:00"/>
    <d v="2024-03-16T00:00:00"/>
    <x v="1"/>
    <x v="1"/>
    <n v="1351.38"/>
    <x v="5"/>
    <x v="1"/>
    <x v="0"/>
    <n v="3291.3099999999995"/>
    <n v="4642.6899999999996"/>
  </r>
  <r>
    <x v="1948"/>
    <x v="1"/>
    <x v="0"/>
    <n v="2488.63"/>
    <n v="0.11"/>
    <n v="2"/>
    <d v="2024-03-29T00:00:00"/>
    <d v="2024-04-05T00:00:00"/>
    <x v="2"/>
    <x v="2"/>
    <n v="305.52999999999997"/>
    <x v="2"/>
    <x v="1"/>
    <x v="0"/>
    <n v="2183.1000000000004"/>
    <n v="4977.26"/>
  </r>
  <r>
    <x v="1949"/>
    <x v="0"/>
    <x v="2"/>
    <n v="2877.09"/>
    <n v="0.42"/>
    <n v="7"/>
    <d v="2023-05-07T00:00:00"/>
    <d v="2023-05-11T00:00:00"/>
    <x v="1"/>
    <x v="0"/>
    <n v="443.1"/>
    <x v="5"/>
    <x v="0"/>
    <x v="5"/>
    <n v="2433.9900000000002"/>
    <n v="20139.63"/>
  </r>
  <r>
    <x v="1950"/>
    <x v="1"/>
    <x v="0"/>
    <n v="1360.28"/>
    <n v="0.35"/>
    <n v="8"/>
    <d v="2024-10-03T00:00:00"/>
    <d v="2024-10-06T00:00:00"/>
    <x v="2"/>
    <x v="1"/>
    <n v="111.66"/>
    <x v="1"/>
    <x v="1"/>
    <x v="2"/>
    <n v="1248.6199999999999"/>
    <n v="10882.24"/>
  </r>
  <r>
    <x v="1951"/>
    <x v="0"/>
    <x v="3"/>
    <n v="2616.64"/>
    <n v="0.06"/>
    <n v="6"/>
    <d v="2024-03-02T00:00:00"/>
    <d v="2024-03-04T00:00:00"/>
    <x v="2"/>
    <x v="0"/>
    <n v="550.03"/>
    <x v="2"/>
    <x v="1"/>
    <x v="0"/>
    <n v="2066.6099999999997"/>
    <n v="15699.84"/>
  </r>
  <r>
    <x v="1952"/>
    <x v="0"/>
    <x v="3"/>
    <n v="3765.79"/>
    <n v="0.28000000000000003"/>
    <n v="7"/>
    <d v="2024-02-05T00:00:00"/>
    <d v="2024-02-12T00:00:00"/>
    <x v="2"/>
    <x v="0"/>
    <n v="424.8"/>
    <x v="3"/>
    <x v="1"/>
    <x v="8"/>
    <n v="3340.99"/>
    <n v="26360.53"/>
  </r>
  <r>
    <x v="1953"/>
    <x v="1"/>
    <x v="1"/>
    <n v="2511.4699999999998"/>
    <n v="0.46"/>
    <n v="2"/>
    <d v="2023-03-14T00:00:00"/>
    <d v="2023-03-17T00:00:00"/>
    <x v="1"/>
    <x v="1"/>
    <n v="455.84"/>
    <x v="4"/>
    <x v="0"/>
    <x v="0"/>
    <n v="2055.6299999999997"/>
    <n v="5022.9399999999996"/>
  </r>
  <r>
    <x v="1954"/>
    <x v="0"/>
    <x v="0"/>
    <n v="1580.16"/>
    <n v="0.31"/>
    <n v="6"/>
    <d v="2023-05-28T00:00:00"/>
    <d v="2023-06-01T00:00:00"/>
    <x v="1"/>
    <x v="1"/>
    <n v="244.95"/>
    <x v="3"/>
    <x v="0"/>
    <x v="5"/>
    <n v="1335.21"/>
    <n v="9480.9600000000009"/>
  </r>
  <r>
    <x v="1955"/>
    <x v="2"/>
    <x v="0"/>
    <n v="2951.97"/>
    <n v="0.26"/>
    <n v="6"/>
    <d v="2024-02-25T00:00:00"/>
    <d v="2024-02-27T00:00:00"/>
    <x v="2"/>
    <x v="1"/>
    <n v="720.2"/>
    <x v="0"/>
    <x v="1"/>
    <x v="8"/>
    <n v="2231.7699999999995"/>
    <n v="17711.82"/>
  </r>
  <r>
    <x v="1956"/>
    <x v="3"/>
    <x v="2"/>
    <n v="4738.6099999999997"/>
    <n v="0.18"/>
    <n v="4"/>
    <d v="2024-03-11T00:00:00"/>
    <d v="2024-03-17T00:00:00"/>
    <x v="0"/>
    <x v="0"/>
    <n v="1223.6199999999999"/>
    <x v="1"/>
    <x v="1"/>
    <x v="0"/>
    <n v="3514.99"/>
    <n v="18954.439999999999"/>
  </r>
  <r>
    <x v="1957"/>
    <x v="0"/>
    <x v="2"/>
    <n v="4451.12"/>
    <n v="0.39"/>
    <n v="4"/>
    <d v="2024-08-13T00:00:00"/>
    <d v="2024-08-19T00:00:00"/>
    <x v="2"/>
    <x v="2"/>
    <n v="1043.1500000000001"/>
    <x v="3"/>
    <x v="1"/>
    <x v="1"/>
    <n v="3407.97"/>
    <n v="17804.48"/>
  </r>
  <r>
    <x v="1958"/>
    <x v="2"/>
    <x v="0"/>
    <n v="3869.29"/>
    <n v="0.46"/>
    <n v="2"/>
    <d v="2023-10-09T00:00:00"/>
    <d v="2023-10-15T00:00:00"/>
    <x v="1"/>
    <x v="2"/>
    <n v="629.1"/>
    <x v="4"/>
    <x v="0"/>
    <x v="2"/>
    <n v="3240.19"/>
    <n v="7738.58"/>
  </r>
  <r>
    <x v="1959"/>
    <x v="0"/>
    <x v="1"/>
    <n v="1453.43"/>
    <n v="0.38"/>
    <n v="3"/>
    <d v="2024-02-13T00:00:00"/>
    <d v="2024-02-15T00:00:00"/>
    <x v="1"/>
    <x v="2"/>
    <n v="223.46"/>
    <x v="1"/>
    <x v="1"/>
    <x v="8"/>
    <n v="1229.97"/>
    <n v="4360.29"/>
  </r>
  <r>
    <x v="1960"/>
    <x v="3"/>
    <x v="0"/>
    <n v="1283.6400000000001"/>
    <n v="0.36"/>
    <n v="6"/>
    <d v="2023-11-16T00:00:00"/>
    <d v="2023-11-20T00:00:00"/>
    <x v="0"/>
    <x v="0"/>
    <n v="196.51"/>
    <x v="0"/>
    <x v="0"/>
    <x v="11"/>
    <n v="1087.1300000000001"/>
    <n v="7701.84"/>
  </r>
  <r>
    <x v="1961"/>
    <x v="2"/>
    <x v="2"/>
    <n v="4208.83"/>
    <n v="0.1"/>
    <n v="4"/>
    <d v="2024-02-19T00:00:00"/>
    <d v="2024-02-23T00:00:00"/>
    <x v="0"/>
    <x v="1"/>
    <n v="738.26"/>
    <x v="1"/>
    <x v="1"/>
    <x v="8"/>
    <n v="3470.5699999999997"/>
    <n v="16835.32"/>
  </r>
  <r>
    <x v="1962"/>
    <x v="3"/>
    <x v="0"/>
    <n v="988.46"/>
    <n v="0.42"/>
    <n v="3"/>
    <d v="2024-01-04T00:00:00"/>
    <d v="2024-01-05T00:00:00"/>
    <x v="1"/>
    <x v="0"/>
    <n v="202.37"/>
    <x v="5"/>
    <x v="1"/>
    <x v="6"/>
    <n v="786.09"/>
    <n v="2965.38"/>
  </r>
  <r>
    <x v="1963"/>
    <x v="3"/>
    <x v="2"/>
    <n v="3067.5"/>
    <n v="0.02"/>
    <n v="1"/>
    <d v="2024-01-29T00:00:00"/>
    <d v="2024-02-05T00:00:00"/>
    <x v="1"/>
    <x v="2"/>
    <n v="401.94"/>
    <x v="5"/>
    <x v="1"/>
    <x v="6"/>
    <n v="2665.56"/>
    <n v="3067.5"/>
  </r>
  <r>
    <x v="1964"/>
    <x v="2"/>
    <x v="0"/>
    <n v="2250.7600000000002"/>
    <n v="0.38"/>
    <n v="3"/>
    <d v="2024-02-26T00:00:00"/>
    <d v="2024-02-28T00:00:00"/>
    <x v="0"/>
    <x v="2"/>
    <n v="524.45000000000005"/>
    <x v="5"/>
    <x v="1"/>
    <x v="8"/>
    <n v="1726.3100000000002"/>
    <n v="6752.2800000000007"/>
  </r>
  <r>
    <x v="1965"/>
    <x v="2"/>
    <x v="4"/>
    <n v="2393.13"/>
    <n v="0.11"/>
    <n v="1"/>
    <d v="2024-09-12T00:00:00"/>
    <d v="2024-09-15T00:00:00"/>
    <x v="1"/>
    <x v="2"/>
    <n v="661.89"/>
    <x v="4"/>
    <x v="1"/>
    <x v="7"/>
    <n v="1731.2400000000002"/>
    <n v="2393.13"/>
  </r>
  <r>
    <x v="1966"/>
    <x v="2"/>
    <x v="2"/>
    <n v="2327.2600000000002"/>
    <n v="0.24"/>
    <n v="4"/>
    <d v="2024-09-27T00:00:00"/>
    <d v="2024-10-02T00:00:00"/>
    <x v="2"/>
    <x v="1"/>
    <n v="155.72999999999999"/>
    <x v="0"/>
    <x v="1"/>
    <x v="7"/>
    <n v="2171.5300000000002"/>
    <n v="9309.0400000000009"/>
  </r>
  <r>
    <x v="1967"/>
    <x v="1"/>
    <x v="1"/>
    <n v="4509.76"/>
    <n v="0.35"/>
    <n v="4"/>
    <d v="2024-08-19T00:00:00"/>
    <d v="2024-08-23T00:00:00"/>
    <x v="0"/>
    <x v="1"/>
    <n v="249.88"/>
    <x v="0"/>
    <x v="1"/>
    <x v="1"/>
    <n v="4259.88"/>
    <n v="18039.04"/>
  </r>
  <r>
    <x v="1968"/>
    <x v="2"/>
    <x v="4"/>
    <n v="526.76"/>
    <n v="0.38"/>
    <n v="1"/>
    <d v="2024-05-10T00:00:00"/>
    <d v="2024-05-11T00:00:00"/>
    <x v="1"/>
    <x v="2"/>
    <n v="115.3"/>
    <x v="0"/>
    <x v="1"/>
    <x v="5"/>
    <n v="411.46"/>
    <n v="526.76"/>
  </r>
  <r>
    <x v="1969"/>
    <x v="2"/>
    <x v="0"/>
    <n v="3936.22"/>
    <n v="0.44"/>
    <n v="7"/>
    <d v="2024-04-16T00:00:00"/>
    <d v="2024-04-20T00:00:00"/>
    <x v="0"/>
    <x v="2"/>
    <n v="832.4"/>
    <x v="1"/>
    <x v="1"/>
    <x v="3"/>
    <n v="3103.8199999999997"/>
    <n v="27553.539999999997"/>
  </r>
  <r>
    <x v="1970"/>
    <x v="2"/>
    <x v="2"/>
    <n v="4191.5600000000004"/>
    <n v="0.14000000000000001"/>
    <n v="5"/>
    <d v="2023-04-08T00:00:00"/>
    <d v="2023-04-14T00:00:00"/>
    <x v="1"/>
    <x v="2"/>
    <n v="689.91"/>
    <x v="1"/>
    <x v="0"/>
    <x v="3"/>
    <n v="3501.6500000000005"/>
    <n v="20957.800000000003"/>
  </r>
  <r>
    <x v="1971"/>
    <x v="2"/>
    <x v="4"/>
    <n v="4720.1000000000004"/>
    <n v="0.11"/>
    <n v="1"/>
    <d v="2024-01-07T00:00:00"/>
    <d v="2024-01-14T00:00:00"/>
    <x v="1"/>
    <x v="2"/>
    <n v="1213.3399999999999"/>
    <x v="5"/>
    <x v="1"/>
    <x v="6"/>
    <n v="3506.76"/>
    <n v="4720.1000000000004"/>
  </r>
  <r>
    <x v="1972"/>
    <x v="0"/>
    <x v="1"/>
    <n v="2317.7399999999998"/>
    <n v="0.5"/>
    <n v="5"/>
    <d v="2023-06-01T00:00:00"/>
    <d v="2023-06-04T00:00:00"/>
    <x v="0"/>
    <x v="0"/>
    <n v="550.13"/>
    <x v="2"/>
    <x v="0"/>
    <x v="9"/>
    <n v="1767.6099999999997"/>
    <n v="11588.699999999999"/>
  </r>
  <r>
    <x v="1973"/>
    <x v="1"/>
    <x v="2"/>
    <n v="2550.3200000000002"/>
    <n v="0.1"/>
    <n v="7"/>
    <d v="2023-03-22T00:00:00"/>
    <d v="2023-03-27T00:00:00"/>
    <x v="1"/>
    <x v="2"/>
    <n v="743.84"/>
    <x v="3"/>
    <x v="0"/>
    <x v="0"/>
    <n v="1806.48"/>
    <n v="17852.240000000002"/>
  </r>
  <r>
    <x v="1974"/>
    <x v="3"/>
    <x v="4"/>
    <n v="4810.34"/>
    <n v="0.33"/>
    <n v="6"/>
    <d v="2023-01-17T00:00:00"/>
    <d v="2023-01-22T00:00:00"/>
    <x v="2"/>
    <x v="0"/>
    <n v="1245.7"/>
    <x v="2"/>
    <x v="0"/>
    <x v="6"/>
    <n v="3564.6400000000003"/>
    <n v="28862.04"/>
  </r>
  <r>
    <x v="1975"/>
    <x v="2"/>
    <x v="4"/>
    <n v="2346.41"/>
    <n v="0.48"/>
    <n v="5"/>
    <d v="2024-09-04T00:00:00"/>
    <d v="2024-09-08T00:00:00"/>
    <x v="2"/>
    <x v="2"/>
    <n v="165.35"/>
    <x v="2"/>
    <x v="1"/>
    <x v="7"/>
    <n v="2181.06"/>
    <n v="11732.05"/>
  </r>
  <r>
    <x v="1976"/>
    <x v="0"/>
    <x v="4"/>
    <n v="2567.39"/>
    <n v="0.45"/>
    <n v="8"/>
    <d v="2023-03-11T00:00:00"/>
    <d v="2023-03-16T00:00:00"/>
    <x v="2"/>
    <x v="2"/>
    <n v="395.39"/>
    <x v="4"/>
    <x v="0"/>
    <x v="0"/>
    <n v="2172"/>
    <n v="20539.12"/>
  </r>
  <r>
    <x v="1977"/>
    <x v="0"/>
    <x v="3"/>
    <n v="1728.05"/>
    <n v="0.22"/>
    <n v="9"/>
    <d v="2024-05-26T00:00:00"/>
    <d v="2024-06-01T00:00:00"/>
    <x v="1"/>
    <x v="1"/>
    <n v="240.41"/>
    <x v="3"/>
    <x v="1"/>
    <x v="5"/>
    <n v="1487.6399999999999"/>
    <n v="15552.449999999999"/>
  </r>
  <r>
    <x v="1978"/>
    <x v="0"/>
    <x v="0"/>
    <n v="254.97"/>
    <n v="0.32"/>
    <n v="1"/>
    <d v="2023-08-26T00:00:00"/>
    <d v="2023-09-01T00:00:00"/>
    <x v="2"/>
    <x v="0"/>
    <n v="65.97"/>
    <x v="2"/>
    <x v="0"/>
    <x v="1"/>
    <n v="189"/>
    <n v="254.97"/>
  </r>
  <r>
    <x v="1979"/>
    <x v="3"/>
    <x v="2"/>
    <n v="2221.9699999999998"/>
    <n v="0.26"/>
    <n v="6"/>
    <d v="2024-02-19T00:00:00"/>
    <d v="2024-02-24T00:00:00"/>
    <x v="2"/>
    <x v="2"/>
    <n v="242"/>
    <x v="2"/>
    <x v="1"/>
    <x v="8"/>
    <n v="1979.9699999999998"/>
    <n v="13331.82"/>
  </r>
  <r>
    <x v="1980"/>
    <x v="2"/>
    <x v="2"/>
    <n v="3309.95"/>
    <n v="0.17"/>
    <n v="2"/>
    <d v="2023-02-26T00:00:00"/>
    <d v="2023-03-01T00:00:00"/>
    <x v="2"/>
    <x v="1"/>
    <n v="256.5"/>
    <x v="5"/>
    <x v="0"/>
    <x v="8"/>
    <n v="3053.45"/>
    <n v="6619.9"/>
  </r>
  <r>
    <x v="1981"/>
    <x v="1"/>
    <x v="2"/>
    <n v="3480.73"/>
    <n v="7.0000000000000007E-2"/>
    <n v="8"/>
    <d v="2024-02-08T00:00:00"/>
    <d v="2024-02-14T00:00:00"/>
    <x v="0"/>
    <x v="2"/>
    <n v="241.96"/>
    <x v="2"/>
    <x v="1"/>
    <x v="8"/>
    <n v="3238.77"/>
    <n v="27845.84"/>
  </r>
  <r>
    <x v="1982"/>
    <x v="1"/>
    <x v="4"/>
    <n v="131.88999999999999"/>
    <n v="0.4"/>
    <n v="5"/>
    <d v="2024-03-05T00:00:00"/>
    <d v="2024-03-09T00:00:00"/>
    <x v="0"/>
    <x v="0"/>
    <n v="25.12"/>
    <x v="2"/>
    <x v="1"/>
    <x v="0"/>
    <n v="106.76999999999998"/>
    <n v="659.44999999999993"/>
  </r>
  <r>
    <x v="1983"/>
    <x v="0"/>
    <x v="0"/>
    <n v="4025.16"/>
    <n v="0.05"/>
    <n v="1"/>
    <d v="2023-05-10T00:00:00"/>
    <d v="2023-05-17T00:00:00"/>
    <x v="2"/>
    <x v="1"/>
    <n v="509.11"/>
    <x v="1"/>
    <x v="0"/>
    <x v="5"/>
    <n v="3516.0499999999997"/>
    <n v="4025.16"/>
  </r>
  <r>
    <x v="1984"/>
    <x v="3"/>
    <x v="1"/>
    <n v="2512.84"/>
    <n v="0.3"/>
    <n v="5"/>
    <d v="2024-09-08T00:00:00"/>
    <d v="2024-09-09T00:00:00"/>
    <x v="1"/>
    <x v="1"/>
    <n v="244.58"/>
    <x v="4"/>
    <x v="1"/>
    <x v="7"/>
    <n v="2268.2600000000002"/>
    <n v="12564.2"/>
  </r>
  <r>
    <x v="1985"/>
    <x v="3"/>
    <x v="2"/>
    <n v="2651.65"/>
    <n v="0.3"/>
    <n v="5"/>
    <d v="2024-08-16T00:00:00"/>
    <d v="2024-08-22T00:00:00"/>
    <x v="2"/>
    <x v="2"/>
    <n v="735.5"/>
    <x v="1"/>
    <x v="1"/>
    <x v="1"/>
    <n v="1916.15"/>
    <n v="13258.25"/>
  </r>
  <r>
    <x v="1986"/>
    <x v="3"/>
    <x v="0"/>
    <n v="4812.54"/>
    <n v="0.17"/>
    <n v="2"/>
    <d v="2023-02-19T00:00:00"/>
    <d v="2023-02-20T00:00:00"/>
    <x v="0"/>
    <x v="0"/>
    <n v="258.69"/>
    <x v="5"/>
    <x v="0"/>
    <x v="8"/>
    <n v="4553.8500000000004"/>
    <n v="9625.08"/>
  </r>
  <r>
    <x v="1987"/>
    <x v="1"/>
    <x v="0"/>
    <n v="1493.86"/>
    <n v="7.0000000000000007E-2"/>
    <n v="4"/>
    <d v="2024-04-14T00:00:00"/>
    <d v="2024-04-16T00:00:00"/>
    <x v="1"/>
    <x v="2"/>
    <n v="239.47"/>
    <x v="5"/>
    <x v="1"/>
    <x v="3"/>
    <n v="1254.3899999999999"/>
    <n v="5975.44"/>
  </r>
  <r>
    <x v="1988"/>
    <x v="0"/>
    <x v="3"/>
    <n v="3832.09"/>
    <n v="0.4"/>
    <n v="6"/>
    <d v="2024-04-29T00:00:00"/>
    <d v="2024-05-02T00:00:00"/>
    <x v="2"/>
    <x v="1"/>
    <n v="656.81"/>
    <x v="1"/>
    <x v="1"/>
    <x v="3"/>
    <n v="3175.28"/>
    <n v="22992.54"/>
  </r>
  <r>
    <x v="1989"/>
    <x v="2"/>
    <x v="2"/>
    <n v="2916.4"/>
    <n v="0.23"/>
    <n v="1"/>
    <d v="2024-05-12T00:00:00"/>
    <d v="2024-05-16T00:00:00"/>
    <x v="2"/>
    <x v="2"/>
    <n v="538.80999999999995"/>
    <x v="2"/>
    <x v="1"/>
    <x v="5"/>
    <n v="2377.59"/>
    <n v="2916.4"/>
  </r>
  <r>
    <x v="1990"/>
    <x v="1"/>
    <x v="4"/>
    <n v="3533.91"/>
    <n v="0.36"/>
    <n v="9"/>
    <d v="2023-11-28T00:00:00"/>
    <d v="2023-12-03T00:00:00"/>
    <x v="1"/>
    <x v="2"/>
    <n v="848.82"/>
    <x v="3"/>
    <x v="0"/>
    <x v="11"/>
    <n v="2685.0899999999997"/>
    <n v="31805.19"/>
  </r>
  <r>
    <x v="1991"/>
    <x v="0"/>
    <x v="0"/>
    <n v="2147.31"/>
    <n v="0.01"/>
    <n v="7"/>
    <d v="2023-05-25T00:00:00"/>
    <d v="2023-06-01T00:00:00"/>
    <x v="0"/>
    <x v="0"/>
    <n v="110.79"/>
    <x v="1"/>
    <x v="0"/>
    <x v="5"/>
    <n v="2036.52"/>
    <n v="15031.17"/>
  </r>
  <r>
    <x v="1992"/>
    <x v="0"/>
    <x v="0"/>
    <n v="1468.12"/>
    <n v="0.04"/>
    <n v="6"/>
    <d v="2023-07-25T00:00:00"/>
    <d v="2023-07-28T00:00:00"/>
    <x v="0"/>
    <x v="0"/>
    <n v="160.28"/>
    <x v="0"/>
    <x v="0"/>
    <x v="4"/>
    <n v="1307.8399999999999"/>
    <n v="8808.7199999999993"/>
  </r>
  <r>
    <x v="1993"/>
    <x v="2"/>
    <x v="1"/>
    <n v="2776.02"/>
    <n v="0.09"/>
    <n v="1"/>
    <d v="2023-03-31T00:00:00"/>
    <d v="2023-04-04T00:00:00"/>
    <x v="2"/>
    <x v="2"/>
    <n v="681.13"/>
    <x v="3"/>
    <x v="0"/>
    <x v="0"/>
    <n v="2094.89"/>
    <n v="2776.02"/>
  </r>
  <r>
    <x v="1994"/>
    <x v="2"/>
    <x v="3"/>
    <n v="1937.21"/>
    <n v="0.06"/>
    <n v="8"/>
    <d v="2024-03-26T00:00:00"/>
    <d v="2024-03-30T00:00:00"/>
    <x v="0"/>
    <x v="0"/>
    <n v="261.17"/>
    <x v="3"/>
    <x v="1"/>
    <x v="0"/>
    <n v="1676.04"/>
    <n v="15497.68"/>
  </r>
  <r>
    <x v="1995"/>
    <x v="2"/>
    <x v="0"/>
    <n v="1192.26"/>
    <n v="0.1"/>
    <n v="8"/>
    <d v="2023-06-19T00:00:00"/>
    <d v="2023-06-22T00:00:00"/>
    <x v="2"/>
    <x v="1"/>
    <n v="231.26"/>
    <x v="3"/>
    <x v="0"/>
    <x v="9"/>
    <n v="961"/>
    <n v="9538.08"/>
  </r>
  <r>
    <x v="1996"/>
    <x v="3"/>
    <x v="0"/>
    <n v="4212.26"/>
    <n v="0.34"/>
    <n v="4"/>
    <d v="2023-08-26T00:00:00"/>
    <d v="2023-09-01T00:00:00"/>
    <x v="2"/>
    <x v="0"/>
    <n v="508.01"/>
    <x v="2"/>
    <x v="0"/>
    <x v="1"/>
    <n v="3704.25"/>
    <n v="16849.04"/>
  </r>
  <r>
    <x v="1997"/>
    <x v="2"/>
    <x v="4"/>
    <n v="2431.5700000000002"/>
    <n v="0.02"/>
    <n v="4"/>
    <d v="2024-04-07T00:00:00"/>
    <d v="2024-04-10T00:00:00"/>
    <x v="2"/>
    <x v="1"/>
    <n v="172.57"/>
    <x v="5"/>
    <x v="1"/>
    <x v="3"/>
    <n v="2259"/>
    <n v="9726.2800000000007"/>
  </r>
  <r>
    <x v="1998"/>
    <x v="0"/>
    <x v="4"/>
    <n v="4251.8500000000004"/>
    <n v="0.02"/>
    <n v="1"/>
    <d v="2024-02-04T00:00:00"/>
    <d v="2024-02-07T00:00:00"/>
    <x v="2"/>
    <x v="2"/>
    <n v="480.53"/>
    <x v="4"/>
    <x v="1"/>
    <x v="8"/>
    <n v="3771.3200000000006"/>
    <n v="4251.8500000000004"/>
  </r>
  <r>
    <x v="1999"/>
    <x v="2"/>
    <x v="1"/>
    <n v="2422.75"/>
    <n v="0.02"/>
    <n v="9"/>
    <d v="2023-06-15T00:00:00"/>
    <d v="2023-06-17T00:00:00"/>
    <x v="1"/>
    <x v="2"/>
    <n v="620.4"/>
    <x v="5"/>
    <x v="0"/>
    <x v="9"/>
    <n v="1802.35"/>
    <n v="21804.75"/>
  </r>
  <r>
    <x v="2000"/>
    <x v="0"/>
    <x v="1"/>
    <n v="2828.31"/>
    <n v="0.35"/>
    <n v="8"/>
    <d v="2024-10-15T00:00:00"/>
    <d v="2024-10-20T00:00:00"/>
    <x v="2"/>
    <x v="2"/>
    <n v="382.22"/>
    <x v="2"/>
    <x v="1"/>
    <x v="2"/>
    <n v="2446.09"/>
    <n v="22626.48"/>
  </r>
  <r>
    <x v="2001"/>
    <x v="1"/>
    <x v="1"/>
    <n v="4976.87"/>
    <n v="0.27"/>
    <n v="7"/>
    <d v="2024-02-24T00:00:00"/>
    <d v="2024-02-27T00:00:00"/>
    <x v="1"/>
    <x v="2"/>
    <n v="931.86"/>
    <x v="5"/>
    <x v="1"/>
    <x v="8"/>
    <n v="4045.0099999999998"/>
    <n v="34838.089999999997"/>
  </r>
  <r>
    <x v="2002"/>
    <x v="3"/>
    <x v="4"/>
    <n v="4762.37"/>
    <n v="0.19"/>
    <n v="2"/>
    <d v="2024-02-01T00:00:00"/>
    <d v="2024-02-03T00:00:00"/>
    <x v="2"/>
    <x v="2"/>
    <n v="253.69"/>
    <x v="2"/>
    <x v="1"/>
    <x v="8"/>
    <n v="4508.68"/>
    <n v="9524.74"/>
  </r>
  <r>
    <x v="2003"/>
    <x v="1"/>
    <x v="4"/>
    <n v="1431.28"/>
    <n v="0.34"/>
    <n v="7"/>
    <d v="2023-07-06T00:00:00"/>
    <d v="2023-07-07T00:00:00"/>
    <x v="1"/>
    <x v="0"/>
    <n v="258.37"/>
    <x v="3"/>
    <x v="0"/>
    <x v="4"/>
    <n v="1172.9099999999999"/>
    <n v="10018.959999999999"/>
  </r>
  <r>
    <x v="2004"/>
    <x v="1"/>
    <x v="3"/>
    <n v="4356.41"/>
    <n v="0.28000000000000003"/>
    <n v="4"/>
    <d v="2024-10-28T00:00:00"/>
    <d v="2024-11-03T00:00:00"/>
    <x v="1"/>
    <x v="0"/>
    <n v="1006.95"/>
    <x v="0"/>
    <x v="1"/>
    <x v="2"/>
    <n v="3349.46"/>
    <n v="17425.64"/>
  </r>
  <r>
    <x v="2005"/>
    <x v="0"/>
    <x v="2"/>
    <n v="2012.98"/>
    <n v="0"/>
    <n v="3"/>
    <d v="2023-09-21T00:00:00"/>
    <d v="2023-09-23T00:00:00"/>
    <x v="2"/>
    <x v="2"/>
    <n v="393.48"/>
    <x v="5"/>
    <x v="0"/>
    <x v="7"/>
    <n v="1619.5"/>
    <n v="6038.9400000000005"/>
  </r>
  <r>
    <x v="2006"/>
    <x v="1"/>
    <x v="2"/>
    <n v="449.12"/>
    <n v="0.42"/>
    <n v="4"/>
    <d v="2023-03-28T00:00:00"/>
    <d v="2023-04-03T00:00:00"/>
    <x v="1"/>
    <x v="1"/>
    <n v="25.01"/>
    <x v="0"/>
    <x v="0"/>
    <x v="0"/>
    <n v="424.11"/>
    <n v="1796.48"/>
  </r>
  <r>
    <x v="2007"/>
    <x v="0"/>
    <x v="3"/>
    <n v="2921.33"/>
    <n v="0.18"/>
    <n v="6"/>
    <d v="2023-08-21T00:00:00"/>
    <d v="2023-08-26T00:00:00"/>
    <x v="1"/>
    <x v="0"/>
    <n v="161.52000000000001"/>
    <x v="1"/>
    <x v="0"/>
    <x v="1"/>
    <n v="2759.81"/>
    <n v="17527.98"/>
  </r>
  <r>
    <x v="2008"/>
    <x v="2"/>
    <x v="2"/>
    <n v="4887.55"/>
    <n v="0.2"/>
    <n v="7"/>
    <d v="2023-11-05T00:00:00"/>
    <d v="2023-11-06T00:00:00"/>
    <x v="0"/>
    <x v="2"/>
    <n v="1328.36"/>
    <x v="0"/>
    <x v="0"/>
    <x v="11"/>
    <n v="3559.1900000000005"/>
    <n v="34212.85"/>
  </r>
  <r>
    <x v="2009"/>
    <x v="2"/>
    <x v="4"/>
    <n v="4874.1400000000003"/>
    <n v="0.39"/>
    <n v="2"/>
    <d v="2024-12-15T00:00:00"/>
    <d v="2024-12-18T00:00:00"/>
    <x v="2"/>
    <x v="2"/>
    <n v="505.04"/>
    <x v="0"/>
    <x v="1"/>
    <x v="10"/>
    <n v="4369.1000000000004"/>
    <n v="9748.2800000000007"/>
  </r>
  <r>
    <x v="2010"/>
    <x v="0"/>
    <x v="2"/>
    <n v="719.68"/>
    <n v="0.09"/>
    <n v="7"/>
    <d v="2023-05-13T00:00:00"/>
    <d v="2023-05-16T00:00:00"/>
    <x v="0"/>
    <x v="0"/>
    <n v="158.86000000000001"/>
    <x v="2"/>
    <x v="0"/>
    <x v="5"/>
    <n v="560.81999999999994"/>
    <n v="5037.7599999999993"/>
  </r>
  <r>
    <x v="2011"/>
    <x v="2"/>
    <x v="4"/>
    <n v="3879.06"/>
    <n v="0.01"/>
    <n v="2"/>
    <d v="2024-10-06T00:00:00"/>
    <d v="2024-10-13T00:00:00"/>
    <x v="2"/>
    <x v="1"/>
    <n v="224.46"/>
    <x v="4"/>
    <x v="1"/>
    <x v="2"/>
    <n v="3654.6"/>
    <n v="7758.12"/>
  </r>
  <r>
    <x v="2012"/>
    <x v="3"/>
    <x v="3"/>
    <n v="4033.88"/>
    <n v="0.45"/>
    <n v="2"/>
    <d v="2024-04-17T00:00:00"/>
    <d v="2024-04-20T00:00:00"/>
    <x v="1"/>
    <x v="0"/>
    <n v="509.12"/>
    <x v="5"/>
    <x v="1"/>
    <x v="3"/>
    <n v="3524.76"/>
    <n v="8067.76"/>
  </r>
  <r>
    <x v="2013"/>
    <x v="1"/>
    <x v="1"/>
    <n v="1906.85"/>
    <n v="0.25"/>
    <n v="1"/>
    <d v="2023-10-31T00:00:00"/>
    <d v="2023-11-03T00:00:00"/>
    <x v="2"/>
    <x v="2"/>
    <n v="250.24"/>
    <x v="3"/>
    <x v="0"/>
    <x v="2"/>
    <n v="1656.61"/>
    <n v="1906.85"/>
  </r>
  <r>
    <x v="2014"/>
    <x v="3"/>
    <x v="3"/>
    <n v="3327.12"/>
    <n v="0.17"/>
    <n v="7"/>
    <d v="2023-10-07T00:00:00"/>
    <d v="2023-10-08T00:00:00"/>
    <x v="1"/>
    <x v="0"/>
    <n v="875.26"/>
    <x v="0"/>
    <x v="0"/>
    <x v="2"/>
    <n v="2451.8599999999997"/>
    <n v="23289.84"/>
  </r>
  <r>
    <x v="2015"/>
    <x v="1"/>
    <x v="2"/>
    <n v="2491.98"/>
    <n v="0.41"/>
    <n v="1"/>
    <d v="2023-07-20T00:00:00"/>
    <d v="2023-07-22T00:00:00"/>
    <x v="2"/>
    <x v="1"/>
    <n v="625.79999999999995"/>
    <x v="2"/>
    <x v="0"/>
    <x v="4"/>
    <n v="1866.18"/>
    <n v="2491.98"/>
  </r>
  <r>
    <x v="2016"/>
    <x v="2"/>
    <x v="4"/>
    <n v="1216.68"/>
    <n v="0.01"/>
    <n v="3"/>
    <d v="2024-05-05T00:00:00"/>
    <d v="2024-05-12T00:00:00"/>
    <x v="0"/>
    <x v="0"/>
    <n v="313.89999999999998"/>
    <x v="4"/>
    <x v="1"/>
    <x v="5"/>
    <n v="902.78000000000009"/>
    <n v="3650.04"/>
  </r>
  <r>
    <x v="2017"/>
    <x v="3"/>
    <x v="2"/>
    <n v="3830.19"/>
    <n v="0.1"/>
    <n v="8"/>
    <d v="2024-12-18T00:00:00"/>
    <d v="2024-12-24T00:00:00"/>
    <x v="0"/>
    <x v="1"/>
    <n v="1093.32"/>
    <x v="4"/>
    <x v="1"/>
    <x v="10"/>
    <n v="2736.87"/>
    <n v="30641.52"/>
  </r>
  <r>
    <x v="2018"/>
    <x v="2"/>
    <x v="2"/>
    <n v="1387.49"/>
    <n v="0.08"/>
    <n v="1"/>
    <d v="2023-10-25T00:00:00"/>
    <d v="2023-10-31T00:00:00"/>
    <x v="2"/>
    <x v="0"/>
    <n v="198.45"/>
    <x v="0"/>
    <x v="0"/>
    <x v="2"/>
    <n v="1189.04"/>
    <n v="1387.49"/>
  </r>
  <r>
    <x v="2019"/>
    <x v="1"/>
    <x v="1"/>
    <n v="1768.19"/>
    <n v="0.37"/>
    <n v="6"/>
    <d v="2023-05-17T00:00:00"/>
    <d v="2023-05-24T00:00:00"/>
    <x v="2"/>
    <x v="0"/>
    <n v="184.71"/>
    <x v="2"/>
    <x v="0"/>
    <x v="5"/>
    <n v="1583.48"/>
    <n v="10609.14"/>
  </r>
  <r>
    <x v="2020"/>
    <x v="0"/>
    <x v="2"/>
    <n v="1031.0899999999999"/>
    <n v="0.16"/>
    <n v="2"/>
    <d v="2024-03-23T00:00:00"/>
    <d v="2024-03-29T00:00:00"/>
    <x v="1"/>
    <x v="0"/>
    <n v="241.54"/>
    <x v="5"/>
    <x v="1"/>
    <x v="0"/>
    <n v="789.55"/>
    <n v="2062.1799999999998"/>
  </r>
  <r>
    <x v="2021"/>
    <x v="0"/>
    <x v="1"/>
    <n v="3624.43"/>
    <n v="0.39"/>
    <n v="9"/>
    <d v="2023-07-16T00:00:00"/>
    <d v="2023-07-18T00:00:00"/>
    <x v="0"/>
    <x v="2"/>
    <n v="256.64999999999998"/>
    <x v="4"/>
    <x v="0"/>
    <x v="4"/>
    <n v="3367.7799999999997"/>
    <n v="32619.87"/>
  </r>
  <r>
    <x v="2022"/>
    <x v="3"/>
    <x v="4"/>
    <n v="2347.75"/>
    <n v="0.02"/>
    <n v="2"/>
    <d v="2023-04-01T00:00:00"/>
    <d v="2023-04-05T00:00:00"/>
    <x v="0"/>
    <x v="0"/>
    <n v="691.15"/>
    <x v="1"/>
    <x v="0"/>
    <x v="3"/>
    <n v="1656.6"/>
    <n v="4695.5"/>
  </r>
  <r>
    <x v="2023"/>
    <x v="2"/>
    <x v="4"/>
    <n v="2272.5300000000002"/>
    <n v="0.3"/>
    <n v="6"/>
    <d v="2024-10-10T00:00:00"/>
    <d v="2024-10-12T00:00:00"/>
    <x v="1"/>
    <x v="0"/>
    <n v="536.94000000000005"/>
    <x v="4"/>
    <x v="1"/>
    <x v="2"/>
    <n v="1735.5900000000001"/>
    <n v="13635.18"/>
  </r>
  <r>
    <x v="2024"/>
    <x v="2"/>
    <x v="1"/>
    <n v="3062.36"/>
    <n v="0.16"/>
    <n v="4"/>
    <d v="2023-03-02T00:00:00"/>
    <d v="2023-03-04T00:00:00"/>
    <x v="0"/>
    <x v="0"/>
    <n v="371.38"/>
    <x v="0"/>
    <x v="0"/>
    <x v="0"/>
    <n v="2690.98"/>
    <n v="12249.44"/>
  </r>
  <r>
    <x v="2025"/>
    <x v="3"/>
    <x v="3"/>
    <n v="870.59"/>
    <n v="0.09"/>
    <n v="9"/>
    <d v="2023-03-13T00:00:00"/>
    <d v="2023-03-19T00:00:00"/>
    <x v="1"/>
    <x v="2"/>
    <n v="215.7"/>
    <x v="2"/>
    <x v="0"/>
    <x v="0"/>
    <n v="654.8900000000001"/>
    <n v="7835.31"/>
  </r>
  <r>
    <x v="2026"/>
    <x v="0"/>
    <x v="4"/>
    <n v="4500.95"/>
    <n v="0.41"/>
    <n v="1"/>
    <d v="2024-03-27T00:00:00"/>
    <d v="2024-03-29T00:00:00"/>
    <x v="0"/>
    <x v="0"/>
    <n v="1250.68"/>
    <x v="2"/>
    <x v="1"/>
    <x v="0"/>
    <n v="3250.2699999999995"/>
    <n v="4500.95"/>
  </r>
  <r>
    <x v="2027"/>
    <x v="1"/>
    <x v="3"/>
    <n v="2379.0300000000002"/>
    <n v="0.21"/>
    <n v="1"/>
    <d v="2024-09-30T00:00:00"/>
    <d v="2024-10-02T00:00:00"/>
    <x v="1"/>
    <x v="2"/>
    <n v="209.56"/>
    <x v="2"/>
    <x v="1"/>
    <x v="7"/>
    <n v="2169.4700000000003"/>
    <n v="2379.0300000000002"/>
  </r>
  <r>
    <x v="2028"/>
    <x v="3"/>
    <x v="4"/>
    <n v="1895.98"/>
    <n v="0.28999999999999998"/>
    <n v="3"/>
    <d v="2023-07-18T00:00:00"/>
    <d v="2023-07-24T00:00:00"/>
    <x v="0"/>
    <x v="0"/>
    <n v="407.97"/>
    <x v="2"/>
    <x v="0"/>
    <x v="4"/>
    <n v="1488.01"/>
    <n v="5687.9400000000005"/>
  </r>
  <r>
    <x v="2029"/>
    <x v="1"/>
    <x v="4"/>
    <n v="720.78"/>
    <n v="0.02"/>
    <n v="6"/>
    <d v="2023-10-10T00:00:00"/>
    <d v="2023-10-16T00:00:00"/>
    <x v="2"/>
    <x v="1"/>
    <n v="61.84"/>
    <x v="1"/>
    <x v="0"/>
    <x v="2"/>
    <n v="658.93999999999994"/>
    <n v="4324.68"/>
  </r>
  <r>
    <x v="2030"/>
    <x v="0"/>
    <x v="0"/>
    <n v="922.98"/>
    <n v="0.4"/>
    <n v="3"/>
    <d v="2023-05-31T00:00:00"/>
    <d v="2023-06-02T00:00:00"/>
    <x v="2"/>
    <x v="0"/>
    <n v="177.3"/>
    <x v="0"/>
    <x v="0"/>
    <x v="5"/>
    <n v="745.68000000000006"/>
    <n v="2768.94"/>
  </r>
  <r>
    <x v="2031"/>
    <x v="2"/>
    <x v="2"/>
    <n v="4609.7700000000004"/>
    <n v="0.14000000000000001"/>
    <n v="7"/>
    <d v="2023-02-09T00:00:00"/>
    <d v="2023-02-10T00:00:00"/>
    <x v="2"/>
    <x v="2"/>
    <n v="440.79"/>
    <x v="0"/>
    <x v="0"/>
    <x v="8"/>
    <n v="4168.9800000000005"/>
    <n v="32268.390000000003"/>
  </r>
  <r>
    <x v="2032"/>
    <x v="0"/>
    <x v="2"/>
    <n v="2337.42"/>
    <n v="0.35"/>
    <n v="9"/>
    <d v="2024-01-06T00:00:00"/>
    <d v="2024-01-11T00:00:00"/>
    <x v="2"/>
    <x v="2"/>
    <n v="415.11"/>
    <x v="4"/>
    <x v="1"/>
    <x v="6"/>
    <n v="1922.31"/>
    <n v="21036.78"/>
  </r>
  <r>
    <x v="2033"/>
    <x v="3"/>
    <x v="3"/>
    <n v="3638.7"/>
    <n v="0.38"/>
    <n v="2"/>
    <d v="2024-04-21T00:00:00"/>
    <d v="2024-04-26T00:00:00"/>
    <x v="2"/>
    <x v="2"/>
    <n v="635.54"/>
    <x v="4"/>
    <x v="1"/>
    <x v="3"/>
    <n v="3003.16"/>
    <n v="7277.4"/>
  </r>
  <r>
    <x v="2034"/>
    <x v="2"/>
    <x v="2"/>
    <n v="494.53"/>
    <n v="0.06"/>
    <n v="4"/>
    <d v="2023-02-27T00:00:00"/>
    <d v="2023-03-03T00:00:00"/>
    <x v="0"/>
    <x v="2"/>
    <n v="61.64"/>
    <x v="5"/>
    <x v="0"/>
    <x v="8"/>
    <n v="432.89"/>
    <n v="1978.12"/>
  </r>
  <r>
    <x v="2035"/>
    <x v="3"/>
    <x v="3"/>
    <n v="3252.98"/>
    <n v="0.15"/>
    <n v="3"/>
    <d v="2024-07-01T00:00:00"/>
    <d v="2024-07-03T00:00:00"/>
    <x v="2"/>
    <x v="0"/>
    <n v="206.73"/>
    <x v="3"/>
    <x v="1"/>
    <x v="4"/>
    <n v="3046.25"/>
    <n v="9758.94"/>
  </r>
  <r>
    <x v="2036"/>
    <x v="3"/>
    <x v="4"/>
    <n v="4615.4399999999996"/>
    <n v="0.36"/>
    <n v="6"/>
    <d v="2023-09-10T00:00:00"/>
    <d v="2023-09-17T00:00:00"/>
    <x v="0"/>
    <x v="2"/>
    <n v="1140.32"/>
    <x v="4"/>
    <x v="0"/>
    <x v="7"/>
    <n v="3475.12"/>
    <n v="27692.639999999999"/>
  </r>
  <r>
    <x v="2037"/>
    <x v="0"/>
    <x v="0"/>
    <n v="1569.82"/>
    <n v="0.12"/>
    <n v="5"/>
    <d v="2024-12-14T00:00:00"/>
    <d v="2024-12-17T00:00:00"/>
    <x v="0"/>
    <x v="0"/>
    <n v="265.02"/>
    <x v="0"/>
    <x v="1"/>
    <x v="10"/>
    <n v="1304.8"/>
    <n v="7849.0999999999995"/>
  </r>
  <r>
    <x v="2038"/>
    <x v="3"/>
    <x v="0"/>
    <n v="2937.79"/>
    <n v="0.42"/>
    <n v="3"/>
    <d v="2024-02-20T00:00:00"/>
    <d v="2024-02-25T00:00:00"/>
    <x v="2"/>
    <x v="1"/>
    <n v="645.48"/>
    <x v="5"/>
    <x v="1"/>
    <x v="8"/>
    <n v="2292.31"/>
    <n v="8813.369999999999"/>
  </r>
  <r>
    <x v="2039"/>
    <x v="0"/>
    <x v="4"/>
    <n v="4707.07"/>
    <n v="0.16"/>
    <n v="9"/>
    <d v="2023-08-27T00:00:00"/>
    <d v="2023-09-02T00:00:00"/>
    <x v="2"/>
    <x v="2"/>
    <n v="1262.92"/>
    <x v="4"/>
    <x v="0"/>
    <x v="1"/>
    <n v="3444.1499999999996"/>
    <n v="42363.63"/>
  </r>
  <r>
    <x v="2040"/>
    <x v="2"/>
    <x v="1"/>
    <n v="3624.68"/>
    <n v="0.2"/>
    <n v="8"/>
    <d v="2024-01-19T00:00:00"/>
    <d v="2024-01-22T00:00:00"/>
    <x v="1"/>
    <x v="2"/>
    <n v="412.78"/>
    <x v="5"/>
    <x v="1"/>
    <x v="6"/>
    <n v="3211.8999999999996"/>
    <n v="28997.439999999999"/>
  </r>
  <r>
    <x v="2041"/>
    <x v="0"/>
    <x v="1"/>
    <n v="405.39"/>
    <n v="0.05"/>
    <n v="3"/>
    <d v="2024-02-11T00:00:00"/>
    <d v="2024-02-15T00:00:00"/>
    <x v="1"/>
    <x v="2"/>
    <n v="78.91"/>
    <x v="1"/>
    <x v="1"/>
    <x v="8"/>
    <n v="326.48"/>
    <n v="1216.17"/>
  </r>
  <r>
    <x v="2042"/>
    <x v="2"/>
    <x v="2"/>
    <n v="1955.81"/>
    <n v="7.0000000000000007E-2"/>
    <n v="5"/>
    <d v="2023-06-17T00:00:00"/>
    <d v="2023-06-20T00:00:00"/>
    <x v="2"/>
    <x v="0"/>
    <n v="498.6"/>
    <x v="1"/>
    <x v="0"/>
    <x v="9"/>
    <n v="1457.21"/>
    <n v="9779.0499999999993"/>
  </r>
  <r>
    <x v="2043"/>
    <x v="0"/>
    <x v="3"/>
    <n v="520.29"/>
    <n v="0.14000000000000001"/>
    <n v="5"/>
    <d v="2023-04-21T00:00:00"/>
    <d v="2023-04-23T00:00:00"/>
    <x v="1"/>
    <x v="1"/>
    <n v="147.36000000000001"/>
    <x v="0"/>
    <x v="0"/>
    <x v="3"/>
    <n v="372.92999999999995"/>
    <n v="2601.4499999999998"/>
  </r>
  <r>
    <x v="2044"/>
    <x v="1"/>
    <x v="0"/>
    <n v="4320.46"/>
    <n v="0.02"/>
    <n v="5"/>
    <d v="2024-03-07T00:00:00"/>
    <d v="2024-03-09T00:00:00"/>
    <x v="0"/>
    <x v="0"/>
    <n v="290"/>
    <x v="2"/>
    <x v="1"/>
    <x v="0"/>
    <n v="4030.46"/>
    <n v="21602.3"/>
  </r>
  <r>
    <x v="2045"/>
    <x v="1"/>
    <x v="2"/>
    <n v="3146.15"/>
    <n v="0.1"/>
    <n v="8"/>
    <d v="2024-12-25T00:00:00"/>
    <d v="2024-12-26T00:00:00"/>
    <x v="2"/>
    <x v="1"/>
    <n v="274.82"/>
    <x v="5"/>
    <x v="1"/>
    <x v="10"/>
    <n v="2871.33"/>
    <n v="25169.200000000001"/>
  </r>
  <r>
    <x v="2046"/>
    <x v="3"/>
    <x v="4"/>
    <n v="4786.2700000000004"/>
    <n v="0.2"/>
    <n v="3"/>
    <d v="2024-11-09T00:00:00"/>
    <d v="2024-11-11T00:00:00"/>
    <x v="2"/>
    <x v="2"/>
    <n v="385.14"/>
    <x v="2"/>
    <x v="1"/>
    <x v="11"/>
    <n v="4401.13"/>
    <n v="14358.810000000001"/>
  </r>
  <r>
    <x v="2047"/>
    <x v="0"/>
    <x v="0"/>
    <n v="196.81"/>
    <n v="0.19"/>
    <n v="3"/>
    <d v="2023-10-23T00:00:00"/>
    <d v="2023-10-28T00:00:00"/>
    <x v="1"/>
    <x v="0"/>
    <n v="15.1"/>
    <x v="3"/>
    <x v="0"/>
    <x v="2"/>
    <n v="181.71"/>
    <n v="590.43000000000006"/>
  </r>
  <r>
    <x v="2048"/>
    <x v="0"/>
    <x v="3"/>
    <n v="2173.13"/>
    <n v="0.1"/>
    <n v="8"/>
    <d v="2023-10-12T00:00:00"/>
    <d v="2023-10-14T00:00:00"/>
    <x v="0"/>
    <x v="0"/>
    <n v="609.37"/>
    <x v="4"/>
    <x v="0"/>
    <x v="2"/>
    <n v="1563.7600000000002"/>
    <n v="17385.04"/>
  </r>
  <r>
    <x v="2049"/>
    <x v="2"/>
    <x v="3"/>
    <n v="611.38"/>
    <n v="0.04"/>
    <n v="9"/>
    <d v="2023-10-28T00:00:00"/>
    <d v="2023-10-30T00:00:00"/>
    <x v="0"/>
    <x v="1"/>
    <n v="128.38999999999999"/>
    <x v="0"/>
    <x v="0"/>
    <x v="2"/>
    <n v="482.99"/>
    <n v="5502.42"/>
  </r>
  <r>
    <x v="2050"/>
    <x v="3"/>
    <x v="1"/>
    <n v="1817.39"/>
    <n v="0.16"/>
    <n v="5"/>
    <d v="2024-08-25T00:00:00"/>
    <d v="2024-08-28T00:00:00"/>
    <x v="0"/>
    <x v="0"/>
    <n v="488.92"/>
    <x v="5"/>
    <x v="1"/>
    <x v="1"/>
    <n v="1328.47"/>
    <n v="9086.9500000000007"/>
  </r>
  <r>
    <x v="2051"/>
    <x v="0"/>
    <x v="2"/>
    <n v="893.25"/>
    <n v="0.37"/>
    <n v="8"/>
    <d v="2024-05-23T00:00:00"/>
    <d v="2024-05-27T00:00:00"/>
    <x v="1"/>
    <x v="2"/>
    <n v="140.76"/>
    <x v="2"/>
    <x v="1"/>
    <x v="5"/>
    <n v="752.49"/>
    <n v="7146"/>
  </r>
  <r>
    <x v="2052"/>
    <x v="3"/>
    <x v="4"/>
    <n v="1711.09"/>
    <n v="0.26"/>
    <n v="5"/>
    <d v="2024-06-29T00:00:00"/>
    <d v="2024-07-01T00:00:00"/>
    <x v="0"/>
    <x v="0"/>
    <n v="467.29"/>
    <x v="1"/>
    <x v="1"/>
    <x v="9"/>
    <n v="1243.8"/>
    <n v="8555.4499999999989"/>
  </r>
  <r>
    <x v="2053"/>
    <x v="1"/>
    <x v="0"/>
    <n v="4114.38"/>
    <n v="0.47"/>
    <n v="4"/>
    <d v="2023-03-31T00:00:00"/>
    <d v="2023-04-05T00:00:00"/>
    <x v="0"/>
    <x v="1"/>
    <n v="860.34"/>
    <x v="0"/>
    <x v="0"/>
    <x v="0"/>
    <n v="3254.04"/>
    <n v="16457.52"/>
  </r>
  <r>
    <x v="2054"/>
    <x v="0"/>
    <x v="3"/>
    <n v="887.43"/>
    <n v="7.0000000000000007E-2"/>
    <n v="2"/>
    <d v="2024-05-14T00:00:00"/>
    <d v="2024-05-18T00:00:00"/>
    <x v="0"/>
    <x v="0"/>
    <n v="221.32"/>
    <x v="5"/>
    <x v="1"/>
    <x v="5"/>
    <n v="666.1099999999999"/>
    <n v="1774.86"/>
  </r>
  <r>
    <x v="2055"/>
    <x v="0"/>
    <x v="0"/>
    <n v="2420.96"/>
    <n v="0.1"/>
    <n v="4"/>
    <d v="2024-06-10T00:00:00"/>
    <d v="2024-06-12T00:00:00"/>
    <x v="0"/>
    <x v="2"/>
    <n v="470.87"/>
    <x v="2"/>
    <x v="1"/>
    <x v="9"/>
    <n v="1950.0900000000001"/>
    <n v="9683.84"/>
  </r>
  <r>
    <x v="2056"/>
    <x v="3"/>
    <x v="4"/>
    <n v="4615.76"/>
    <n v="0.14000000000000001"/>
    <n v="2"/>
    <d v="2024-08-04T00:00:00"/>
    <d v="2024-08-08T00:00:00"/>
    <x v="2"/>
    <x v="0"/>
    <n v="575.52"/>
    <x v="3"/>
    <x v="1"/>
    <x v="1"/>
    <n v="4040.2400000000002"/>
    <n v="9231.52"/>
  </r>
  <r>
    <x v="2057"/>
    <x v="0"/>
    <x v="0"/>
    <n v="4994.0200000000004"/>
    <n v="0.01"/>
    <n v="7"/>
    <d v="2024-12-29T00:00:00"/>
    <d v="2025-01-03T00:00:00"/>
    <x v="1"/>
    <x v="0"/>
    <n v="955.03"/>
    <x v="2"/>
    <x v="1"/>
    <x v="10"/>
    <n v="4038.9900000000007"/>
    <n v="34958.14"/>
  </r>
  <r>
    <x v="2058"/>
    <x v="3"/>
    <x v="2"/>
    <n v="1328.14"/>
    <n v="0.47"/>
    <n v="7"/>
    <d v="2023-03-12T00:00:00"/>
    <d v="2023-03-15T00:00:00"/>
    <x v="0"/>
    <x v="0"/>
    <n v="307.7"/>
    <x v="1"/>
    <x v="0"/>
    <x v="0"/>
    <n v="1020.44"/>
    <n v="9296.9800000000014"/>
  </r>
  <r>
    <x v="2059"/>
    <x v="0"/>
    <x v="1"/>
    <n v="4684.28"/>
    <n v="0.22"/>
    <n v="9"/>
    <d v="2024-10-03T00:00:00"/>
    <d v="2024-10-06T00:00:00"/>
    <x v="2"/>
    <x v="0"/>
    <n v="1016.89"/>
    <x v="3"/>
    <x v="1"/>
    <x v="2"/>
    <n v="3667.39"/>
    <n v="42158.52"/>
  </r>
  <r>
    <x v="2060"/>
    <x v="2"/>
    <x v="0"/>
    <n v="1380.8"/>
    <n v="0.24"/>
    <n v="4"/>
    <d v="2023-12-20T00:00:00"/>
    <d v="2023-12-21T00:00:00"/>
    <x v="2"/>
    <x v="1"/>
    <n v="229.84"/>
    <x v="2"/>
    <x v="0"/>
    <x v="10"/>
    <n v="1150.96"/>
    <n v="5523.2"/>
  </r>
  <r>
    <x v="2061"/>
    <x v="3"/>
    <x v="1"/>
    <n v="2126.29"/>
    <n v="0.08"/>
    <n v="5"/>
    <d v="2024-10-02T00:00:00"/>
    <d v="2024-10-07T00:00:00"/>
    <x v="2"/>
    <x v="2"/>
    <n v="117.62"/>
    <x v="2"/>
    <x v="1"/>
    <x v="2"/>
    <n v="2008.67"/>
    <n v="10631.45"/>
  </r>
  <r>
    <x v="2062"/>
    <x v="0"/>
    <x v="4"/>
    <n v="4401.83"/>
    <n v="0.44"/>
    <n v="4"/>
    <d v="2024-09-24T00:00:00"/>
    <d v="2024-10-01T00:00:00"/>
    <x v="0"/>
    <x v="1"/>
    <n v="857.53"/>
    <x v="4"/>
    <x v="1"/>
    <x v="7"/>
    <n v="3544.3"/>
    <n v="17607.32"/>
  </r>
  <r>
    <x v="2063"/>
    <x v="1"/>
    <x v="1"/>
    <n v="3952.26"/>
    <n v="0.35"/>
    <n v="4"/>
    <d v="2023-07-01T00:00:00"/>
    <d v="2023-07-07T00:00:00"/>
    <x v="0"/>
    <x v="0"/>
    <n v="1112.18"/>
    <x v="0"/>
    <x v="0"/>
    <x v="4"/>
    <n v="2840.08"/>
    <n v="15809.04"/>
  </r>
  <r>
    <x v="2064"/>
    <x v="0"/>
    <x v="0"/>
    <n v="4301.6899999999996"/>
    <n v="0.22"/>
    <n v="5"/>
    <d v="2023-05-05T00:00:00"/>
    <d v="2023-05-07T00:00:00"/>
    <x v="2"/>
    <x v="2"/>
    <n v="1210.3800000000001"/>
    <x v="3"/>
    <x v="0"/>
    <x v="5"/>
    <n v="3091.3099999999995"/>
    <n v="21508.449999999997"/>
  </r>
  <r>
    <x v="2065"/>
    <x v="1"/>
    <x v="0"/>
    <n v="4021.26"/>
    <n v="0.44"/>
    <n v="3"/>
    <d v="2023-04-20T00:00:00"/>
    <d v="2023-04-26T00:00:00"/>
    <x v="2"/>
    <x v="1"/>
    <n v="1066.1300000000001"/>
    <x v="0"/>
    <x v="0"/>
    <x v="3"/>
    <n v="2955.13"/>
    <n v="12063.78"/>
  </r>
  <r>
    <x v="2066"/>
    <x v="1"/>
    <x v="3"/>
    <n v="1251.8"/>
    <n v="0.45"/>
    <n v="9"/>
    <d v="2024-01-21T00:00:00"/>
    <d v="2024-01-27T00:00:00"/>
    <x v="2"/>
    <x v="0"/>
    <n v="256.42"/>
    <x v="1"/>
    <x v="1"/>
    <x v="6"/>
    <n v="995.37999999999988"/>
    <n v="11266.199999999999"/>
  </r>
  <r>
    <x v="2067"/>
    <x v="2"/>
    <x v="0"/>
    <n v="2838.1"/>
    <n v="0.02"/>
    <n v="7"/>
    <d v="2023-06-13T00:00:00"/>
    <d v="2023-06-15T00:00:00"/>
    <x v="2"/>
    <x v="1"/>
    <n v="503.33"/>
    <x v="4"/>
    <x v="0"/>
    <x v="9"/>
    <n v="2334.77"/>
    <n v="19866.7"/>
  </r>
  <r>
    <x v="2068"/>
    <x v="3"/>
    <x v="1"/>
    <n v="1987.73"/>
    <n v="0.06"/>
    <n v="1"/>
    <d v="2024-06-23T00:00:00"/>
    <d v="2024-06-24T00:00:00"/>
    <x v="0"/>
    <x v="0"/>
    <n v="110.83"/>
    <x v="2"/>
    <x v="1"/>
    <x v="9"/>
    <n v="1876.9"/>
    <n v="1987.73"/>
  </r>
  <r>
    <x v="2069"/>
    <x v="0"/>
    <x v="3"/>
    <n v="2352.58"/>
    <n v="0.01"/>
    <n v="1"/>
    <d v="2023-08-03T00:00:00"/>
    <d v="2023-08-08T00:00:00"/>
    <x v="2"/>
    <x v="2"/>
    <n v="323.68"/>
    <x v="3"/>
    <x v="0"/>
    <x v="1"/>
    <n v="2028.8999999999999"/>
    <n v="2352.58"/>
  </r>
  <r>
    <x v="2070"/>
    <x v="2"/>
    <x v="0"/>
    <n v="854.39"/>
    <n v="0.28999999999999998"/>
    <n v="1"/>
    <d v="2023-04-13T00:00:00"/>
    <d v="2023-04-17T00:00:00"/>
    <x v="2"/>
    <x v="0"/>
    <n v="225.05"/>
    <x v="1"/>
    <x v="0"/>
    <x v="3"/>
    <n v="629.33999999999992"/>
    <n v="854.39"/>
  </r>
  <r>
    <x v="2071"/>
    <x v="0"/>
    <x v="0"/>
    <n v="1647.26"/>
    <n v="0.11"/>
    <n v="3"/>
    <d v="2024-02-08T00:00:00"/>
    <d v="2024-02-12T00:00:00"/>
    <x v="0"/>
    <x v="1"/>
    <n v="147.63999999999999"/>
    <x v="4"/>
    <x v="1"/>
    <x v="8"/>
    <n v="1499.62"/>
    <n v="4941.78"/>
  </r>
  <r>
    <x v="2072"/>
    <x v="1"/>
    <x v="4"/>
    <n v="4302.47"/>
    <n v="0.42"/>
    <n v="9"/>
    <d v="2023-06-14T00:00:00"/>
    <d v="2023-06-20T00:00:00"/>
    <x v="1"/>
    <x v="0"/>
    <n v="1083.3499999999999"/>
    <x v="4"/>
    <x v="0"/>
    <x v="9"/>
    <n v="3219.1200000000003"/>
    <n v="38722.230000000003"/>
  </r>
  <r>
    <x v="2073"/>
    <x v="3"/>
    <x v="3"/>
    <n v="4498.04"/>
    <n v="0.23"/>
    <n v="8"/>
    <d v="2024-07-24T00:00:00"/>
    <d v="2024-07-31T00:00:00"/>
    <x v="1"/>
    <x v="2"/>
    <n v="529.95000000000005"/>
    <x v="3"/>
    <x v="1"/>
    <x v="4"/>
    <n v="3968.09"/>
    <n v="35984.32"/>
  </r>
  <r>
    <x v="2074"/>
    <x v="0"/>
    <x v="4"/>
    <n v="3089.75"/>
    <n v="0.42"/>
    <n v="9"/>
    <d v="2023-02-13T00:00:00"/>
    <d v="2023-02-16T00:00:00"/>
    <x v="0"/>
    <x v="1"/>
    <n v="577.19000000000005"/>
    <x v="1"/>
    <x v="0"/>
    <x v="8"/>
    <n v="2512.56"/>
    <n v="27807.75"/>
  </r>
  <r>
    <x v="2075"/>
    <x v="0"/>
    <x v="4"/>
    <n v="2541.5100000000002"/>
    <n v="0.28000000000000003"/>
    <n v="5"/>
    <d v="2023-05-20T00:00:00"/>
    <d v="2023-05-24T00:00:00"/>
    <x v="2"/>
    <x v="1"/>
    <n v="312.77"/>
    <x v="2"/>
    <x v="0"/>
    <x v="5"/>
    <n v="2228.7400000000002"/>
    <n v="12707.550000000001"/>
  </r>
  <r>
    <x v="2076"/>
    <x v="1"/>
    <x v="4"/>
    <n v="3592.91"/>
    <n v="0.4"/>
    <n v="7"/>
    <d v="2023-02-01T00:00:00"/>
    <d v="2023-02-05T00:00:00"/>
    <x v="0"/>
    <x v="1"/>
    <n v="425.52"/>
    <x v="3"/>
    <x v="0"/>
    <x v="8"/>
    <n v="3167.39"/>
    <n v="25150.37"/>
  </r>
  <r>
    <x v="2077"/>
    <x v="0"/>
    <x v="2"/>
    <n v="3083.38"/>
    <n v="0.19"/>
    <n v="9"/>
    <d v="2023-09-06T00:00:00"/>
    <d v="2023-09-12T00:00:00"/>
    <x v="0"/>
    <x v="1"/>
    <n v="826.71"/>
    <x v="1"/>
    <x v="0"/>
    <x v="7"/>
    <n v="2256.67"/>
    <n v="27750.420000000002"/>
  </r>
  <r>
    <x v="2078"/>
    <x v="0"/>
    <x v="4"/>
    <n v="4920.01"/>
    <n v="0.47"/>
    <n v="5"/>
    <d v="2024-06-26T00:00:00"/>
    <d v="2024-07-02T00:00:00"/>
    <x v="0"/>
    <x v="1"/>
    <n v="1096.1600000000001"/>
    <x v="5"/>
    <x v="1"/>
    <x v="9"/>
    <n v="3823.8500000000004"/>
    <n v="24600.050000000003"/>
  </r>
  <r>
    <x v="2079"/>
    <x v="1"/>
    <x v="1"/>
    <n v="1031.44"/>
    <n v="0.33"/>
    <n v="8"/>
    <d v="2024-06-13T00:00:00"/>
    <d v="2024-06-18T00:00:00"/>
    <x v="2"/>
    <x v="2"/>
    <n v="107.1"/>
    <x v="4"/>
    <x v="1"/>
    <x v="9"/>
    <n v="924.34"/>
    <n v="8251.52"/>
  </r>
  <r>
    <x v="2080"/>
    <x v="2"/>
    <x v="0"/>
    <n v="2300.3200000000002"/>
    <n v="0.3"/>
    <n v="8"/>
    <d v="2024-10-30T00:00:00"/>
    <d v="2024-11-06T00:00:00"/>
    <x v="0"/>
    <x v="1"/>
    <n v="389.8"/>
    <x v="5"/>
    <x v="1"/>
    <x v="2"/>
    <n v="1910.5200000000002"/>
    <n v="18402.560000000001"/>
  </r>
  <r>
    <x v="2081"/>
    <x v="1"/>
    <x v="2"/>
    <n v="4599.38"/>
    <n v="0.18"/>
    <n v="3"/>
    <d v="2024-02-17T00:00:00"/>
    <d v="2024-02-23T00:00:00"/>
    <x v="0"/>
    <x v="0"/>
    <n v="819.36"/>
    <x v="0"/>
    <x v="1"/>
    <x v="8"/>
    <n v="3780.02"/>
    <n v="13798.14"/>
  </r>
  <r>
    <x v="2082"/>
    <x v="2"/>
    <x v="4"/>
    <n v="4582.21"/>
    <n v="0.47"/>
    <n v="5"/>
    <d v="2024-08-25T00:00:00"/>
    <d v="2024-08-30T00:00:00"/>
    <x v="2"/>
    <x v="1"/>
    <n v="1064.8399999999999"/>
    <x v="1"/>
    <x v="1"/>
    <x v="1"/>
    <n v="3517.37"/>
    <n v="22911.05"/>
  </r>
  <r>
    <x v="2083"/>
    <x v="3"/>
    <x v="0"/>
    <n v="2527.1999999999998"/>
    <n v="0.17"/>
    <n v="8"/>
    <d v="2024-06-15T00:00:00"/>
    <d v="2024-06-16T00:00:00"/>
    <x v="2"/>
    <x v="1"/>
    <n v="556.08000000000004"/>
    <x v="4"/>
    <x v="1"/>
    <x v="9"/>
    <n v="1971.12"/>
    <n v="20217.599999999999"/>
  </r>
  <r>
    <x v="2084"/>
    <x v="2"/>
    <x v="3"/>
    <n v="760.56"/>
    <n v="0.42"/>
    <n v="3"/>
    <d v="2024-11-01T00:00:00"/>
    <d v="2024-11-07T00:00:00"/>
    <x v="1"/>
    <x v="0"/>
    <n v="166.15"/>
    <x v="1"/>
    <x v="1"/>
    <x v="11"/>
    <n v="594.41"/>
    <n v="2281.6799999999998"/>
  </r>
  <r>
    <x v="2085"/>
    <x v="2"/>
    <x v="3"/>
    <n v="4093.29"/>
    <n v="0.2"/>
    <n v="3"/>
    <d v="2023-01-31T00:00:00"/>
    <d v="2023-02-06T00:00:00"/>
    <x v="1"/>
    <x v="2"/>
    <n v="594.20000000000005"/>
    <x v="1"/>
    <x v="0"/>
    <x v="6"/>
    <n v="3499.09"/>
    <n v="12279.869999999999"/>
  </r>
  <r>
    <x v="2086"/>
    <x v="3"/>
    <x v="0"/>
    <n v="2967.31"/>
    <n v="0.38"/>
    <n v="6"/>
    <d v="2024-11-28T00:00:00"/>
    <d v="2024-12-03T00:00:00"/>
    <x v="2"/>
    <x v="1"/>
    <n v="319.98"/>
    <x v="2"/>
    <x v="1"/>
    <x v="11"/>
    <n v="2647.33"/>
    <n v="17803.86"/>
  </r>
  <r>
    <x v="2087"/>
    <x v="2"/>
    <x v="1"/>
    <n v="3888.51"/>
    <n v="0.46"/>
    <n v="7"/>
    <d v="2024-01-26T00:00:00"/>
    <d v="2024-01-27T00:00:00"/>
    <x v="0"/>
    <x v="2"/>
    <n v="683.09"/>
    <x v="4"/>
    <x v="1"/>
    <x v="6"/>
    <n v="3205.42"/>
    <n v="27219.57"/>
  </r>
  <r>
    <x v="2088"/>
    <x v="1"/>
    <x v="0"/>
    <n v="2366.37"/>
    <n v="0.23"/>
    <n v="7"/>
    <d v="2023-08-12T00:00:00"/>
    <d v="2023-08-13T00:00:00"/>
    <x v="1"/>
    <x v="0"/>
    <n v="564.97"/>
    <x v="5"/>
    <x v="0"/>
    <x v="1"/>
    <n v="1801.3999999999999"/>
    <n v="16564.59"/>
  </r>
  <r>
    <x v="2089"/>
    <x v="2"/>
    <x v="0"/>
    <n v="1099.03"/>
    <n v="0.26"/>
    <n v="6"/>
    <d v="2024-05-17T00:00:00"/>
    <d v="2024-05-19T00:00:00"/>
    <x v="2"/>
    <x v="2"/>
    <n v="301.68"/>
    <x v="2"/>
    <x v="1"/>
    <x v="5"/>
    <n v="797.34999999999991"/>
    <n v="6594.18"/>
  </r>
  <r>
    <x v="2090"/>
    <x v="3"/>
    <x v="2"/>
    <n v="217.55"/>
    <n v="0.17"/>
    <n v="7"/>
    <d v="2024-07-08T00:00:00"/>
    <d v="2024-07-12T00:00:00"/>
    <x v="1"/>
    <x v="0"/>
    <n v="50.77"/>
    <x v="4"/>
    <x v="1"/>
    <x v="4"/>
    <n v="166.78"/>
    <n v="1522.8500000000001"/>
  </r>
  <r>
    <x v="2091"/>
    <x v="1"/>
    <x v="3"/>
    <n v="2839.78"/>
    <n v="0.03"/>
    <n v="7"/>
    <d v="2024-05-23T00:00:00"/>
    <d v="2024-05-28T00:00:00"/>
    <x v="1"/>
    <x v="2"/>
    <n v="422.52"/>
    <x v="1"/>
    <x v="1"/>
    <x v="5"/>
    <n v="2417.2600000000002"/>
    <n v="19878.460000000003"/>
  </r>
  <r>
    <x v="2092"/>
    <x v="3"/>
    <x v="3"/>
    <n v="889.13"/>
    <n v="0.33"/>
    <n v="4"/>
    <d v="2023-02-18T00:00:00"/>
    <d v="2023-02-19T00:00:00"/>
    <x v="2"/>
    <x v="2"/>
    <n v="257.23"/>
    <x v="3"/>
    <x v="0"/>
    <x v="8"/>
    <n v="631.9"/>
    <n v="3556.52"/>
  </r>
  <r>
    <x v="2093"/>
    <x v="3"/>
    <x v="4"/>
    <n v="1016.97"/>
    <n v="0.06"/>
    <n v="8"/>
    <d v="2023-12-29T00:00:00"/>
    <d v="2024-01-05T00:00:00"/>
    <x v="0"/>
    <x v="1"/>
    <n v="271.17"/>
    <x v="0"/>
    <x v="0"/>
    <x v="10"/>
    <n v="745.8"/>
    <n v="8135.76"/>
  </r>
  <r>
    <x v="2094"/>
    <x v="0"/>
    <x v="0"/>
    <n v="2237.9"/>
    <n v="0.18"/>
    <n v="8"/>
    <d v="2024-12-10T00:00:00"/>
    <d v="2024-12-14T00:00:00"/>
    <x v="1"/>
    <x v="0"/>
    <n v="618.15"/>
    <x v="5"/>
    <x v="1"/>
    <x v="10"/>
    <n v="1619.75"/>
    <n v="17903.2"/>
  </r>
  <r>
    <x v="2095"/>
    <x v="0"/>
    <x v="0"/>
    <n v="2266.1799999999998"/>
    <n v="0.17"/>
    <n v="2"/>
    <d v="2024-12-03T00:00:00"/>
    <d v="2024-12-09T00:00:00"/>
    <x v="1"/>
    <x v="0"/>
    <n v="273.98"/>
    <x v="4"/>
    <x v="1"/>
    <x v="10"/>
    <n v="1992.1999999999998"/>
    <n v="4532.3599999999997"/>
  </r>
  <r>
    <x v="2096"/>
    <x v="3"/>
    <x v="1"/>
    <n v="1444.5"/>
    <n v="0.08"/>
    <n v="5"/>
    <d v="2023-01-15T00:00:00"/>
    <d v="2023-01-20T00:00:00"/>
    <x v="2"/>
    <x v="1"/>
    <n v="427.18"/>
    <x v="1"/>
    <x v="0"/>
    <x v="6"/>
    <n v="1017.3199999999999"/>
    <n v="7222.5"/>
  </r>
  <r>
    <x v="2097"/>
    <x v="3"/>
    <x v="3"/>
    <n v="746.42"/>
    <n v="0.33"/>
    <n v="2"/>
    <d v="2023-12-12T00:00:00"/>
    <d v="2023-12-18T00:00:00"/>
    <x v="2"/>
    <x v="2"/>
    <n v="87.65"/>
    <x v="5"/>
    <x v="0"/>
    <x v="10"/>
    <n v="658.77"/>
    <n v="1492.84"/>
  </r>
  <r>
    <x v="2098"/>
    <x v="3"/>
    <x v="1"/>
    <n v="4730.2700000000004"/>
    <n v="0.09"/>
    <n v="3"/>
    <d v="2024-04-12T00:00:00"/>
    <d v="2024-04-16T00:00:00"/>
    <x v="0"/>
    <x v="2"/>
    <n v="429.77"/>
    <x v="0"/>
    <x v="1"/>
    <x v="3"/>
    <n v="4300.5"/>
    <n v="14190.810000000001"/>
  </r>
  <r>
    <x v="2099"/>
    <x v="0"/>
    <x v="2"/>
    <n v="745.04"/>
    <n v="0.39"/>
    <n v="3"/>
    <d v="2024-05-07T00:00:00"/>
    <d v="2024-05-14T00:00:00"/>
    <x v="1"/>
    <x v="2"/>
    <n v="76.760000000000005"/>
    <x v="5"/>
    <x v="1"/>
    <x v="5"/>
    <n v="668.28"/>
    <n v="2235.12"/>
  </r>
  <r>
    <x v="2100"/>
    <x v="0"/>
    <x v="4"/>
    <n v="1818.79"/>
    <n v="0.12"/>
    <n v="5"/>
    <d v="2023-08-27T00:00:00"/>
    <d v="2023-08-28T00:00:00"/>
    <x v="0"/>
    <x v="2"/>
    <n v="386.08"/>
    <x v="3"/>
    <x v="0"/>
    <x v="1"/>
    <n v="1432.71"/>
    <n v="9093.9500000000007"/>
  </r>
  <r>
    <x v="2101"/>
    <x v="2"/>
    <x v="1"/>
    <n v="1593.85"/>
    <n v="0.14000000000000001"/>
    <n v="8"/>
    <d v="2024-10-27T00:00:00"/>
    <d v="2024-10-31T00:00:00"/>
    <x v="2"/>
    <x v="2"/>
    <n v="239.34"/>
    <x v="0"/>
    <x v="1"/>
    <x v="2"/>
    <n v="1354.51"/>
    <n v="12750.8"/>
  </r>
  <r>
    <x v="2102"/>
    <x v="2"/>
    <x v="3"/>
    <n v="4345.0600000000004"/>
    <n v="0.17"/>
    <n v="3"/>
    <d v="2023-03-18T00:00:00"/>
    <d v="2023-03-24T00:00:00"/>
    <x v="2"/>
    <x v="0"/>
    <n v="391.68"/>
    <x v="3"/>
    <x v="0"/>
    <x v="0"/>
    <n v="3953.3800000000006"/>
    <n v="13035.18"/>
  </r>
  <r>
    <x v="2103"/>
    <x v="3"/>
    <x v="2"/>
    <n v="2109.31"/>
    <n v="0.08"/>
    <n v="7"/>
    <d v="2023-08-21T00:00:00"/>
    <d v="2023-08-24T00:00:00"/>
    <x v="0"/>
    <x v="2"/>
    <n v="499.76"/>
    <x v="2"/>
    <x v="0"/>
    <x v="1"/>
    <n v="1609.55"/>
    <n v="14765.17"/>
  </r>
  <r>
    <x v="2104"/>
    <x v="1"/>
    <x v="0"/>
    <n v="707.81"/>
    <n v="0.22"/>
    <n v="5"/>
    <d v="2024-03-21T00:00:00"/>
    <d v="2024-03-25T00:00:00"/>
    <x v="2"/>
    <x v="1"/>
    <n v="60.13"/>
    <x v="1"/>
    <x v="1"/>
    <x v="0"/>
    <n v="647.67999999999995"/>
    <n v="3539.0499999999997"/>
  </r>
  <r>
    <x v="2105"/>
    <x v="1"/>
    <x v="2"/>
    <n v="150.28"/>
    <n v="0.04"/>
    <n v="4"/>
    <d v="2023-06-20T00:00:00"/>
    <d v="2023-06-26T00:00:00"/>
    <x v="2"/>
    <x v="1"/>
    <n v="10.24"/>
    <x v="3"/>
    <x v="0"/>
    <x v="9"/>
    <n v="140.04"/>
    <n v="601.12"/>
  </r>
  <r>
    <x v="2106"/>
    <x v="0"/>
    <x v="1"/>
    <n v="3637.55"/>
    <n v="0.21"/>
    <n v="2"/>
    <d v="2024-06-17T00:00:00"/>
    <d v="2024-06-20T00:00:00"/>
    <x v="1"/>
    <x v="2"/>
    <n v="961.52"/>
    <x v="5"/>
    <x v="1"/>
    <x v="9"/>
    <n v="2676.03"/>
    <n v="7275.1"/>
  </r>
  <r>
    <x v="2107"/>
    <x v="0"/>
    <x v="3"/>
    <n v="3601.06"/>
    <n v="0.17"/>
    <n v="6"/>
    <d v="2023-09-30T00:00:00"/>
    <d v="2023-10-06T00:00:00"/>
    <x v="1"/>
    <x v="2"/>
    <n v="667.76"/>
    <x v="5"/>
    <x v="0"/>
    <x v="7"/>
    <n v="2933.3"/>
    <n v="21606.36"/>
  </r>
  <r>
    <x v="2108"/>
    <x v="0"/>
    <x v="1"/>
    <n v="2147.14"/>
    <n v="0.17"/>
    <n v="4"/>
    <d v="2023-01-25T00:00:00"/>
    <d v="2023-01-30T00:00:00"/>
    <x v="2"/>
    <x v="1"/>
    <n v="449.8"/>
    <x v="0"/>
    <x v="0"/>
    <x v="6"/>
    <n v="1697.34"/>
    <n v="8588.56"/>
  </r>
  <r>
    <x v="2109"/>
    <x v="3"/>
    <x v="0"/>
    <n v="718.91"/>
    <n v="0.33"/>
    <n v="4"/>
    <d v="2023-09-03T00:00:00"/>
    <d v="2023-09-09T00:00:00"/>
    <x v="1"/>
    <x v="0"/>
    <n v="215.47"/>
    <x v="2"/>
    <x v="0"/>
    <x v="7"/>
    <n v="503.43999999999994"/>
    <n v="2875.64"/>
  </r>
  <r>
    <x v="2110"/>
    <x v="1"/>
    <x v="0"/>
    <n v="1921.01"/>
    <n v="0.38"/>
    <n v="5"/>
    <d v="2024-07-02T00:00:00"/>
    <d v="2024-07-09T00:00:00"/>
    <x v="0"/>
    <x v="1"/>
    <n v="555.17999999999995"/>
    <x v="3"/>
    <x v="1"/>
    <x v="4"/>
    <n v="1365.83"/>
    <n v="9605.0499999999993"/>
  </r>
  <r>
    <x v="2111"/>
    <x v="2"/>
    <x v="3"/>
    <n v="2990.42"/>
    <n v="0.18"/>
    <n v="9"/>
    <d v="2024-04-18T00:00:00"/>
    <d v="2024-04-19T00:00:00"/>
    <x v="0"/>
    <x v="1"/>
    <n v="459.83"/>
    <x v="5"/>
    <x v="1"/>
    <x v="3"/>
    <n v="2530.59"/>
    <n v="26913.78"/>
  </r>
  <r>
    <x v="2112"/>
    <x v="3"/>
    <x v="4"/>
    <n v="3549.32"/>
    <n v="0.13"/>
    <n v="1"/>
    <d v="2023-11-09T00:00:00"/>
    <d v="2023-11-13T00:00:00"/>
    <x v="0"/>
    <x v="0"/>
    <n v="615.35"/>
    <x v="5"/>
    <x v="0"/>
    <x v="11"/>
    <n v="2933.9700000000003"/>
    <n v="3549.32"/>
  </r>
  <r>
    <x v="2113"/>
    <x v="2"/>
    <x v="2"/>
    <n v="483.38"/>
    <n v="0.25"/>
    <n v="5"/>
    <d v="2024-04-13T00:00:00"/>
    <d v="2024-04-17T00:00:00"/>
    <x v="2"/>
    <x v="2"/>
    <n v="31.41"/>
    <x v="4"/>
    <x v="1"/>
    <x v="3"/>
    <n v="451.96999999999997"/>
    <n v="2416.9"/>
  </r>
  <r>
    <x v="2114"/>
    <x v="2"/>
    <x v="2"/>
    <n v="2825.91"/>
    <n v="0.39"/>
    <n v="5"/>
    <d v="2023-12-21T00:00:00"/>
    <d v="2023-12-28T00:00:00"/>
    <x v="1"/>
    <x v="1"/>
    <n v="486.31"/>
    <x v="4"/>
    <x v="0"/>
    <x v="10"/>
    <n v="2339.6"/>
    <n v="14129.55"/>
  </r>
  <r>
    <x v="2115"/>
    <x v="3"/>
    <x v="0"/>
    <n v="1453.01"/>
    <n v="0.32"/>
    <n v="2"/>
    <d v="2024-12-21T00:00:00"/>
    <d v="2024-12-27T00:00:00"/>
    <x v="1"/>
    <x v="0"/>
    <n v="174.45"/>
    <x v="0"/>
    <x v="1"/>
    <x v="10"/>
    <n v="1278.56"/>
    <n v="2906.02"/>
  </r>
  <r>
    <x v="2116"/>
    <x v="2"/>
    <x v="1"/>
    <n v="3124.6"/>
    <n v="0.02"/>
    <n v="3"/>
    <d v="2024-04-03T00:00:00"/>
    <d v="2024-04-09T00:00:00"/>
    <x v="0"/>
    <x v="1"/>
    <n v="747.48"/>
    <x v="0"/>
    <x v="1"/>
    <x v="3"/>
    <n v="2377.12"/>
    <n v="9373.7999999999993"/>
  </r>
  <r>
    <x v="2117"/>
    <x v="1"/>
    <x v="1"/>
    <n v="3275.89"/>
    <n v="0.24"/>
    <n v="4"/>
    <d v="2024-05-30T00:00:00"/>
    <d v="2024-06-03T00:00:00"/>
    <x v="1"/>
    <x v="0"/>
    <n v="460.56"/>
    <x v="4"/>
    <x v="1"/>
    <x v="5"/>
    <n v="2815.33"/>
    <n v="13103.56"/>
  </r>
  <r>
    <x v="2118"/>
    <x v="2"/>
    <x v="4"/>
    <n v="4561.96"/>
    <n v="0.5"/>
    <n v="1"/>
    <d v="2023-02-27T00:00:00"/>
    <d v="2023-02-28T00:00:00"/>
    <x v="1"/>
    <x v="1"/>
    <n v="243.69"/>
    <x v="5"/>
    <x v="0"/>
    <x v="8"/>
    <n v="4318.2700000000004"/>
    <n v="4561.96"/>
  </r>
  <r>
    <x v="2119"/>
    <x v="1"/>
    <x v="1"/>
    <n v="2110.85"/>
    <n v="0.18"/>
    <n v="3"/>
    <d v="2023-06-21T00:00:00"/>
    <d v="2023-06-27T00:00:00"/>
    <x v="0"/>
    <x v="1"/>
    <n v="480.91"/>
    <x v="2"/>
    <x v="0"/>
    <x v="9"/>
    <n v="1629.9399999999998"/>
    <n v="6332.5499999999993"/>
  </r>
  <r>
    <x v="2120"/>
    <x v="1"/>
    <x v="2"/>
    <n v="2734.19"/>
    <n v="0.22"/>
    <n v="1"/>
    <d v="2023-11-26T00:00:00"/>
    <d v="2023-12-03T00:00:00"/>
    <x v="1"/>
    <x v="2"/>
    <n v="276.98"/>
    <x v="2"/>
    <x v="0"/>
    <x v="11"/>
    <n v="2457.21"/>
    <n v="2734.19"/>
  </r>
  <r>
    <x v="2121"/>
    <x v="1"/>
    <x v="1"/>
    <n v="1414.25"/>
    <n v="0.14000000000000001"/>
    <n v="1"/>
    <d v="2023-09-30T00:00:00"/>
    <d v="2023-10-04T00:00:00"/>
    <x v="0"/>
    <x v="1"/>
    <n v="167.89"/>
    <x v="1"/>
    <x v="0"/>
    <x v="7"/>
    <n v="1246.3600000000001"/>
    <n v="1414.25"/>
  </r>
  <r>
    <x v="2122"/>
    <x v="0"/>
    <x v="4"/>
    <n v="1504.13"/>
    <n v="0.25"/>
    <n v="9"/>
    <d v="2023-08-18T00:00:00"/>
    <d v="2023-08-23T00:00:00"/>
    <x v="0"/>
    <x v="2"/>
    <n v="104.59"/>
    <x v="0"/>
    <x v="0"/>
    <x v="1"/>
    <n v="1399.5400000000002"/>
    <n v="13537.170000000002"/>
  </r>
  <r>
    <x v="2123"/>
    <x v="2"/>
    <x v="2"/>
    <n v="325.57"/>
    <n v="0.08"/>
    <n v="4"/>
    <d v="2023-05-26T00:00:00"/>
    <d v="2023-06-02T00:00:00"/>
    <x v="2"/>
    <x v="1"/>
    <n v="79.760000000000005"/>
    <x v="0"/>
    <x v="0"/>
    <x v="5"/>
    <n v="245.81"/>
    <n v="1302.28"/>
  </r>
  <r>
    <x v="2124"/>
    <x v="3"/>
    <x v="1"/>
    <n v="1501.74"/>
    <n v="0.12"/>
    <n v="4"/>
    <d v="2024-03-12T00:00:00"/>
    <d v="2024-03-17T00:00:00"/>
    <x v="0"/>
    <x v="0"/>
    <n v="167.28"/>
    <x v="1"/>
    <x v="1"/>
    <x v="0"/>
    <n v="1334.46"/>
    <n v="6006.96"/>
  </r>
  <r>
    <x v="2125"/>
    <x v="3"/>
    <x v="2"/>
    <n v="412.76"/>
    <n v="0.36"/>
    <n v="4"/>
    <d v="2023-10-02T00:00:00"/>
    <d v="2023-10-07T00:00:00"/>
    <x v="1"/>
    <x v="2"/>
    <n v="99.35"/>
    <x v="4"/>
    <x v="0"/>
    <x v="2"/>
    <n v="313.40999999999997"/>
    <n v="1651.04"/>
  </r>
  <r>
    <x v="2126"/>
    <x v="2"/>
    <x v="0"/>
    <n v="4823.1899999999996"/>
    <n v="7.0000000000000007E-2"/>
    <n v="9"/>
    <d v="2024-07-22T00:00:00"/>
    <d v="2024-07-27T00:00:00"/>
    <x v="1"/>
    <x v="2"/>
    <n v="270.58"/>
    <x v="4"/>
    <x v="1"/>
    <x v="4"/>
    <n v="4552.6099999999997"/>
    <n v="43408.71"/>
  </r>
  <r>
    <x v="2127"/>
    <x v="0"/>
    <x v="0"/>
    <n v="3158.89"/>
    <n v="0.46"/>
    <n v="8"/>
    <d v="2023-12-01T00:00:00"/>
    <d v="2023-12-03T00:00:00"/>
    <x v="0"/>
    <x v="0"/>
    <n v="667.11"/>
    <x v="2"/>
    <x v="0"/>
    <x v="10"/>
    <n v="2491.7799999999997"/>
    <n v="25271.119999999999"/>
  </r>
  <r>
    <x v="2128"/>
    <x v="0"/>
    <x v="0"/>
    <n v="948.43"/>
    <n v="0.15"/>
    <n v="4"/>
    <d v="2023-10-27T00:00:00"/>
    <d v="2023-10-29T00:00:00"/>
    <x v="2"/>
    <x v="2"/>
    <n v="75.989999999999995"/>
    <x v="3"/>
    <x v="0"/>
    <x v="2"/>
    <n v="872.43999999999994"/>
    <n v="3793.72"/>
  </r>
  <r>
    <x v="2129"/>
    <x v="1"/>
    <x v="1"/>
    <n v="672.16"/>
    <n v="0.28999999999999998"/>
    <n v="6"/>
    <d v="2023-05-27T00:00:00"/>
    <d v="2023-06-01T00:00:00"/>
    <x v="0"/>
    <x v="0"/>
    <n v="104.51"/>
    <x v="5"/>
    <x v="0"/>
    <x v="5"/>
    <n v="567.65"/>
    <n v="4032.96"/>
  </r>
  <r>
    <x v="2130"/>
    <x v="2"/>
    <x v="4"/>
    <n v="1913.6"/>
    <n v="0.16"/>
    <n v="2"/>
    <d v="2024-07-02T00:00:00"/>
    <d v="2024-07-06T00:00:00"/>
    <x v="0"/>
    <x v="1"/>
    <n v="243.87"/>
    <x v="3"/>
    <x v="1"/>
    <x v="4"/>
    <n v="1669.73"/>
    <n v="3827.2"/>
  </r>
  <r>
    <x v="2131"/>
    <x v="2"/>
    <x v="2"/>
    <n v="1607.47"/>
    <n v="0.24"/>
    <n v="6"/>
    <d v="2023-02-27T00:00:00"/>
    <d v="2023-03-04T00:00:00"/>
    <x v="2"/>
    <x v="2"/>
    <n v="393.98"/>
    <x v="5"/>
    <x v="0"/>
    <x v="8"/>
    <n v="1213.49"/>
    <n v="9644.82"/>
  </r>
  <r>
    <x v="2132"/>
    <x v="3"/>
    <x v="3"/>
    <n v="1468.35"/>
    <n v="0.45"/>
    <n v="1"/>
    <d v="2023-09-25T00:00:00"/>
    <d v="2023-09-27T00:00:00"/>
    <x v="2"/>
    <x v="0"/>
    <n v="364.56"/>
    <x v="2"/>
    <x v="0"/>
    <x v="7"/>
    <n v="1103.79"/>
    <n v="1468.35"/>
  </r>
  <r>
    <x v="2133"/>
    <x v="2"/>
    <x v="0"/>
    <n v="2394.16"/>
    <n v="0.03"/>
    <n v="5"/>
    <d v="2023-02-01T00:00:00"/>
    <d v="2023-02-03T00:00:00"/>
    <x v="0"/>
    <x v="1"/>
    <n v="629.59"/>
    <x v="3"/>
    <x v="0"/>
    <x v="8"/>
    <n v="1764.5699999999997"/>
    <n v="11970.8"/>
  </r>
  <r>
    <x v="2134"/>
    <x v="0"/>
    <x v="0"/>
    <n v="4573.08"/>
    <n v="0.43"/>
    <n v="8"/>
    <d v="2024-02-14T00:00:00"/>
    <d v="2024-02-21T00:00:00"/>
    <x v="2"/>
    <x v="1"/>
    <n v="246.6"/>
    <x v="0"/>
    <x v="1"/>
    <x v="8"/>
    <n v="4326.4799999999996"/>
    <n v="36584.639999999999"/>
  </r>
  <r>
    <x v="2135"/>
    <x v="2"/>
    <x v="3"/>
    <n v="2883.45"/>
    <n v="0.28000000000000003"/>
    <n v="1"/>
    <d v="2024-03-06T00:00:00"/>
    <d v="2024-03-13T00:00:00"/>
    <x v="1"/>
    <x v="2"/>
    <n v="756.72"/>
    <x v="0"/>
    <x v="1"/>
    <x v="0"/>
    <n v="2126.7299999999996"/>
    <n v="2883.45"/>
  </r>
  <r>
    <x v="2136"/>
    <x v="3"/>
    <x v="3"/>
    <n v="2654.03"/>
    <n v="0.33"/>
    <n v="2"/>
    <d v="2024-08-23T00:00:00"/>
    <d v="2024-08-24T00:00:00"/>
    <x v="0"/>
    <x v="1"/>
    <n v="293.12"/>
    <x v="2"/>
    <x v="1"/>
    <x v="1"/>
    <n v="2360.9100000000003"/>
    <n v="5308.06"/>
  </r>
  <r>
    <x v="2137"/>
    <x v="1"/>
    <x v="1"/>
    <n v="4052.09"/>
    <n v="0.03"/>
    <n v="3"/>
    <d v="2023-08-10T00:00:00"/>
    <d v="2023-08-11T00:00:00"/>
    <x v="1"/>
    <x v="0"/>
    <n v="1048.56"/>
    <x v="2"/>
    <x v="0"/>
    <x v="1"/>
    <n v="3003.53"/>
    <n v="12156.27"/>
  </r>
  <r>
    <x v="2138"/>
    <x v="3"/>
    <x v="2"/>
    <n v="119.72"/>
    <n v="0.38"/>
    <n v="7"/>
    <d v="2023-02-20T00:00:00"/>
    <d v="2023-02-24T00:00:00"/>
    <x v="2"/>
    <x v="2"/>
    <n v="31.02"/>
    <x v="3"/>
    <x v="0"/>
    <x v="8"/>
    <n v="88.7"/>
    <n v="838.04"/>
  </r>
  <r>
    <x v="2139"/>
    <x v="3"/>
    <x v="0"/>
    <n v="1067.19"/>
    <n v="0.06"/>
    <n v="8"/>
    <d v="2024-04-06T00:00:00"/>
    <d v="2024-04-13T00:00:00"/>
    <x v="1"/>
    <x v="2"/>
    <n v="112.88"/>
    <x v="0"/>
    <x v="1"/>
    <x v="3"/>
    <n v="954.31000000000006"/>
    <n v="8537.52"/>
  </r>
  <r>
    <x v="2140"/>
    <x v="1"/>
    <x v="4"/>
    <n v="2531.31"/>
    <n v="0.48"/>
    <n v="4"/>
    <d v="2024-12-05T00:00:00"/>
    <d v="2024-12-06T00:00:00"/>
    <x v="2"/>
    <x v="2"/>
    <n v="282.22000000000003"/>
    <x v="0"/>
    <x v="1"/>
    <x v="10"/>
    <n v="2249.09"/>
    <n v="10125.24"/>
  </r>
  <r>
    <x v="2141"/>
    <x v="3"/>
    <x v="1"/>
    <n v="3556.01"/>
    <n v="0.4"/>
    <n v="8"/>
    <d v="2024-07-26T00:00:00"/>
    <d v="2024-07-29T00:00:00"/>
    <x v="0"/>
    <x v="0"/>
    <n v="321.85000000000002"/>
    <x v="1"/>
    <x v="1"/>
    <x v="4"/>
    <n v="3234.1600000000003"/>
    <n v="28448.080000000002"/>
  </r>
  <r>
    <x v="2142"/>
    <x v="3"/>
    <x v="1"/>
    <n v="2476.64"/>
    <n v="0.25"/>
    <n v="1"/>
    <d v="2024-04-03T00:00:00"/>
    <d v="2024-04-06T00:00:00"/>
    <x v="2"/>
    <x v="2"/>
    <n v="234.45"/>
    <x v="3"/>
    <x v="1"/>
    <x v="3"/>
    <n v="2242.19"/>
    <n v="2476.64"/>
  </r>
  <r>
    <x v="2143"/>
    <x v="2"/>
    <x v="4"/>
    <n v="902.21"/>
    <n v="0.46"/>
    <n v="3"/>
    <d v="2024-08-19T00:00:00"/>
    <d v="2024-08-26T00:00:00"/>
    <x v="0"/>
    <x v="1"/>
    <n v="260.48"/>
    <x v="1"/>
    <x v="1"/>
    <x v="1"/>
    <n v="641.73"/>
    <n v="2706.63"/>
  </r>
  <r>
    <x v="2144"/>
    <x v="2"/>
    <x v="4"/>
    <n v="4656.92"/>
    <n v="0.08"/>
    <n v="4"/>
    <d v="2023-10-05T00:00:00"/>
    <d v="2023-10-11T00:00:00"/>
    <x v="2"/>
    <x v="1"/>
    <n v="680.8"/>
    <x v="0"/>
    <x v="0"/>
    <x v="2"/>
    <n v="3976.12"/>
    <n v="18627.68"/>
  </r>
  <r>
    <x v="2145"/>
    <x v="1"/>
    <x v="4"/>
    <n v="1710.46"/>
    <n v="0.5"/>
    <n v="5"/>
    <d v="2024-03-28T00:00:00"/>
    <d v="2024-03-29T00:00:00"/>
    <x v="2"/>
    <x v="1"/>
    <n v="102.54"/>
    <x v="3"/>
    <x v="1"/>
    <x v="0"/>
    <n v="1607.92"/>
    <n v="8552.2999999999993"/>
  </r>
  <r>
    <x v="2146"/>
    <x v="2"/>
    <x v="3"/>
    <n v="3962.26"/>
    <n v="0.36"/>
    <n v="9"/>
    <d v="2023-02-09T00:00:00"/>
    <d v="2023-02-12T00:00:00"/>
    <x v="1"/>
    <x v="1"/>
    <n v="524.35"/>
    <x v="3"/>
    <x v="0"/>
    <x v="8"/>
    <n v="3437.9100000000003"/>
    <n v="35660.340000000004"/>
  </r>
  <r>
    <x v="2147"/>
    <x v="2"/>
    <x v="0"/>
    <n v="4467.93"/>
    <n v="0.05"/>
    <n v="2"/>
    <d v="2024-07-19T00:00:00"/>
    <d v="2024-07-25T00:00:00"/>
    <x v="1"/>
    <x v="0"/>
    <n v="277.75"/>
    <x v="2"/>
    <x v="1"/>
    <x v="4"/>
    <n v="4190.18"/>
    <n v="8935.86"/>
  </r>
  <r>
    <x v="2148"/>
    <x v="3"/>
    <x v="3"/>
    <n v="1797.6"/>
    <n v="0.27"/>
    <n v="7"/>
    <d v="2023-06-14T00:00:00"/>
    <d v="2023-06-16T00:00:00"/>
    <x v="0"/>
    <x v="0"/>
    <n v="530.98"/>
    <x v="4"/>
    <x v="0"/>
    <x v="9"/>
    <n v="1266.6199999999999"/>
    <n v="12583.199999999999"/>
  </r>
  <r>
    <x v="2149"/>
    <x v="0"/>
    <x v="0"/>
    <n v="4242.03"/>
    <n v="0.36"/>
    <n v="3"/>
    <d v="2023-09-04T00:00:00"/>
    <d v="2023-09-09T00:00:00"/>
    <x v="0"/>
    <x v="0"/>
    <n v="917.4"/>
    <x v="2"/>
    <x v="0"/>
    <x v="7"/>
    <n v="3324.6299999999997"/>
    <n v="12726.09"/>
  </r>
  <r>
    <x v="2150"/>
    <x v="2"/>
    <x v="3"/>
    <n v="3582.79"/>
    <n v="0.31"/>
    <n v="2"/>
    <d v="2023-12-04T00:00:00"/>
    <d v="2023-12-11T00:00:00"/>
    <x v="1"/>
    <x v="0"/>
    <n v="638.04"/>
    <x v="3"/>
    <x v="0"/>
    <x v="10"/>
    <n v="2944.75"/>
    <n v="7165.58"/>
  </r>
  <r>
    <x v="2151"/>
    <x v="0"/>
    <x v="2"/>
    <n v="4530.9799999999996"/>
    <n v="0.21"/>
    <n v="9"/>
    <d v="2024-06-07T00:00:00"/>
    <d v="2024-06-12T00:00:00"/>
    <x v="0"/>
    <x v="2"/>
    <n v="354.05"/>
    <x v="3"/>
    <x v="1"/>
    <x v="9"/>
    <n v="4176.9299999999994"/>
    <n v="40778.819999999992"/>
  </r>
  <r>
    <x v="2152"/>
    <x v="2"/>
    <x v="0"/>
    <n v="1331.42"/>
    <n v="0.12"/>
    <n v="3"/>
    <d v="2024-02-09T00:00:00"/>
    <d v="2024-02-12T00:00:00"/>
    <x v="0"/>
    <x v="2"/>
    <n v="155.22999999999999"/>
    <x v="1"/>
    <x v="1"/>
    <x v="8"/>
    <n v="1176.19"/>
    <n v="3994.26"/>
  </r>
  <r>
    <x v="2153"/>
    <x v="2"/>
    <x v="1"/>
    <n v="4663.26"/>
    <n v="0.12"/>
    <n v="8"/>
    <d v="2023-02-09T00:00:00"/>
    <d v="2023-02-16T00:00:00"/>
    <x v="1"/>
    <x v="1"/>
    <n v="1131.72"/>
    <x v="0"/>
    <x v="0"/>
    <x v="8"/>
    <n v="3531.54"/>
    <n v="37306.080000000002"/>
  </r>
  <r>
    <x v="2154"/>
    <x v="1"/>
    <x v="0"/>
    <n v="420"/>
    <n v="0.46"/>
    <n v="1"/>
    <d v="2023-01-30T00:00:00"/>
    <d v="2023-02-01T00:00:00"/>
    <x v="2"/>
    <x v="2"/>
    <n v="115.7"/>
    <x v="0"/>
    <x v="0"/>
    <x v="6"/>
    <n v="304.3"/>
    <n v="420"/>
  </r>
  <r>
    <x v="2155"/>
    <x v="1"/>
    <x v="0"/>
    <n v="3988.99"/>
    <n v="0.12"/>
    <n v="5"/>
    <d v="2023-10-24T00:00:00"/>
    <d v="2023-10-31T00:00:00"/>
    <x v="0"/>
    <x v="0"/>
    <n v="1017.66"/>
    <x v="2"/>
    <x v="0"/>
    <x v="2"/>
    <n v="2971.33"/>
    <n v="19944.949999999997"/>
  </r>
  <r>
    <x v="2156"/>
    <x v="1"/>
    <x v="0"/>
    <n v="2234.7600000000002"/>
    <n v="0.48"/>
    <n v="5"/>
    <d v="2023-10-30T00:00:00"/>
    <d v="2023-11-01T00:00:00"/>
    <x v="0"/>
    <x v="2"/>
    <n v="485.3"/>
    <x v="2"/>
    <x v="0"/>
    <x v="2"/>
    <n v="1749.4600000000003"/>
    <n v="11173.800000000001"/>
  </r>
  <r>
    <x v="2157"/>
    <x v="0"/>
    <x v="2"/>
    <n v="971.66"/>
    <n v="0.11"/>
    <n v="6"/>
    <d v="2023-09-17T00:00:00"/>
    <d v="2023-09-24T00:00:00"/>
    <x v="2"/>
    <x v="0"/>
    <n v="180.44"/>
    <x v="4"/>
    <x v="0"/>
    <x v="7"/>
    <n v="791.22"/>
    <n v="5829.96"/>
  </r>
  <r>
    <x v="2158"/>
    <x v="3"/>
    <x v="3"/>
    <n v="489.07"/>
    <n v="0.19"/>
    <n v="7"/>
    <d v="2024-08-28T00:00:00"/>
    <d v="2024-08-29T00:00:00"/>
    <x v="0"/>
    <x v="0"/>
    <n v="81.27"/>
    <x v="5"/>
    <x v="1"/>
    <x v="1"/>
    <n v="407.8"/>
    <n v="3423.49"/>
  </r>
  <r>
    <x v="2159"/>
    <x v="2"/>
    <x v="1"/>
    <n v="2008.78"/>
    <n v="0.01"/>
    <n v="3"/>
    <d v="2024-03-07T00:00:00"/>
    <d v="2024-03-14T00:00:00"/>
    <x v="1"/>
    <x v="0"/>
    <n v="179.47"/>
    <x v="4"/>
    <x v="1"/>
    <x v="0"/>
    <n v="1829.31"/>
    <n v="6026.34"/>
  </r>
  <r>
    <x v="2160"/>
    <x v="2"/>
    <x v="3"/>
    <n v="2007.69"/>
    <n v="0.45"/>
    <n v="5"/>
    <d v="2023-11-09T00:00:00"/>
    <d v="2023-11-15T00:00:00"/>
    <x v="1"/>
    <x v="1"/>
    <n v="159.74"/>
    <x v="3"/>
    <x v="0"/>
    <x v="11"/>
    <n v="1847.95"/>
    <n v="10038.450000000001"/>
  </r>
  <r>
    <x v="2161"/>
    <x v="2"/>
    <x v="3"/>
    <n v="1226.79"/>
    <n v="0.05"/>
    <n v="8"/>
    <d v="2023-08-30T00:00:00"/>
    <d v="2023-09-05T00:00:00"/>
    <x v="0"/>
    <x v="2"/>
    <n v="309"/>
    <x v="2"/>
    <x v="0"/>
    <x v="1"/>
    <n v="917.79"/>
    <n v="9814.32"/>
  </r>
  <r>
    <x v="2162"/>
    <x v="0"/>
    <x v="4"/>
    <n v="1156.03"/>
    <n v="0.18"/>
    <n v="6"/>
    <d v="2024-12-31T00:00:00"/>
    <d v="2025-01-02T00:00:00"/>
    <x v="0"/>
    <x v="0"/>
    <n v="285.98"/>
    <x v="2"/>
    <x v="1"/>
    <x v="10"/>
    <n v="870.05"/>
    <n v="6936.18"/>
  </r>
  <r>
    <x v="2163"/>
    <x v="1"/>
    <x v="2"/>
    <n v="2057.62"/>
    <n v="0.42"/>
    <n v="2"/>
    <d v="2024-06-11T00:00:00"/>
    <d v="2024-06-13T00:00:00"/>
    <x v="1"/>
    <x v="1"/>
    <n v="112.06"/>
    <x v="4"/>
    <x v="1"/>
    <x v="9"/>
    <n v="1945.56"/>
    <n v="4115.24"/>
  </r>
  <r>
    <x v="2164"/>
    <x v="3"/>
    <x v="4"/>
    <n v="2109.56"/>
    <n v="0.4"/>
    <n v="7"/>
    <d v="2024-05-06T00:00:00"/>
    <d v="2024-05-08T00:00:00"/>
    <x v="2"/>
    <x v="1"/>
    <n v="379.79"/>
    <x v="4"/>
    <x v="1"/>
    <x v="5"/>
    <n v="1729.77"/>
    <n v="14766.92"/>
  </r>
  <r>
    <x v="2165"/>
    <x v="0"/>
    <x v="2"/>
    <n v="2267.59"/>
    <n v="0.42"/>
    <n v="3"/>
    <d v="2023-11-07T00:00:00"/>
    <d v="2023-11-13T00:00:00"/>
    <x v="1"/>
    <x v="2"/>
    <n v="199.3"/>
    <x v="0"/>
    <x v="0"/>
    <x v="11"/>
    <n v="2068.29"/>
    <n v="6802.77"/>
  </r>
  <r>
    <x v="2166"/>
    <x v="1"/>
    <x v="3"/>
    <n v="4356.92"/>
    <n v="0.46"/>
    <n v="9"/>
    <d v="2024-10-20T00:00:00"/>
    <d v="2024-10-25T00:00:00"/>
    <x v="2"/>
    <x v="2"/>
    <n v="1053.17"/>
    <x v="1"/>
    <x v="1"/>
    <x v="2"/>
    <n v="3303.75"/>
    <n v="39212.28"/>
  </r>
  <r>
    <x v="2167"/>
    <x v="0"/>
    <x v="3"/>
    <n v="3095.15"/>
    <n v="0.46"/>
    <n v="4"/>
    <d v="2023-05-26T00:00:00"/>
    <d v="2023-05-29T00:00:00"/>
    <x v="2"/>
    <x v="1"/>
    <n v="296.87"/>
    <x v="4"/>
    <x v="0"/>
    <x v="5"/>
    <n v="2798.28"/>
    <n v="12380.6"/>
  </r>
  <r>
    <x v="2168"/>
    <x v="3"/>
    <x v="2"/>
    <n v="200.12"/>
    <n v="0.39"/>
    <n v="4"/>
    <d v="2024-12-30T00:00:00"/>
    <d v="2024-12-31T00:00:00"/>
    <x v="2"/>
    <x v="2"/>
    <n v="35.65"/>
    <x v="3"/>
    <x v="1"/>
    <x v="10"/>
    <n v="164.47"/>
    <n v="800.48"/>
  </r>
  <r>
    <x v="2169"/>
    <x v="1"/>
    <x v="3"/>
    <n v="2643.59"/>
    <n v="0.28999999999999998"/>
    <n v="4"/>
    <d v="2023-05-31T00:00:00"/>
    <d v="2023-06-01T00:00:00"/>
    <x v="2"/>
    <x v="0"/>
    <n v="577.05999999999995"/>
    <x v="0"/>
    <x v="0"/>
    <x v="5"/>
    <n v="2066.5300000000002"/>
    <n v="10574.36"/>
  </r>
  <r>
    <x v="2170"/>
    <x v="0"/>
    <x v="3"/>
    <n v="3836.01"/>
    <n v="0.28000000000000003"/>
    <n v="8"/>
    <d v="2024-04-07T00:00:00"/>
    <d v="2024-04-08T00:00:00"/>
    <x v="2"/>
    <x v="0"/>
    <n v="566.22"/>
    <x v="1"/>
    <x v="1"/>
    <x v="3"/>
    <n v="3269.79"/>
    <n v="30688.080000000002"/>
  </r>
  <r>
    <x v="2171"/>
    <x v="3"/>
    <x v="1"/>
    <n v="376.43"/>
    <n v="0.01"/>
    <n v="1"/>
    <d v="2023-01-11T00:00:00"/>
    <d v="2023-01-15T00:00:00"/>
    <x v="2"/>
    <x v="1"/>
    <n v="81.99"/>
    <x v="0"/>
    <x v="0"/>
    <x v="6"/>
    <n v="294.44"/>
    <n v="376.43"/>
  </r>
  <r>
    <x v="2172"/>
    <x v="2"/>
    <x v="4"/>
    <n v="2170.7800000000002"/>
    <n v="0.36"/>
    <n v="3"/>
    <d v="2024-03-02T00:00:00"/>
    <d v="2024-03-05T00:00:00"/>
    <x v="0"/>
    <x v="0"/>
    <n v="604.61"/>
    <x v="0"/>
    <x v="1"/>
    <x v="0"/>
    <n v="1566.17"/>
    <n v="6512.34"/>
  </r>
  <r>
    <x v="2173"/>
    <x v="3"/>
    <x v="4"/>
    <n v="2310.9299999999998"/>
    <n v="0.11"/>
    <n v="8"/>
    <d v="2023-10-28T00:00:00"/>
    <d v="2023-11-02T00:00:00"/>
    <x v="1"/>
    <x v="0"/>
    <n v="531.38"/>
    <x v="4"/>
    <x v="0"/>
    <x v="2"/>
    <n v="1779.5499999999997"/>
    <n v="18487.439999999999"/>
  </r>
  <r>
    <x v="2174"/>
    <x v="2"/>
    <x v="4"/>
    <n v="4774.7"/>
    <n v="0.41"/>
    <n v="7"/>
    <d v="2023-02-08T00:00:00"/>
    <d v="2023-02-14T00:00:00"/>
    <x v="1"/>
    <x v="0"/>
    <n v="623.91"/>
    <x v="5"/>
    <x v="0"/>
    <x v="8"/>
    <n v="4150.79"/>
    <n v="33422.9"/>
  </r>
  <r>
    <x v="2175"/>
    <x v="0"/>
    <x v="0"/>
    <n v="2430.85"/>
    <n v="0.28000000000000003"/>
    <n v="6"/>
    <d v="2024-08-13T00:00:00"/>
    <d v="2024-08-16T00:00:00"/>
    <x v="0"/>
    <x v="1"/>
    <n v="335.53"/>
    <x v="5"/>
    <x v="1"/>
    <x v="1"/>
    <n v="2095.3199999999997"/>
    <n v="14585.099999999999"/>
  </r>
  <r>
    <x v="2176"/>
    <x v="1"/>
    <x v="1"/>
    <n v="3774.51"/>
    <n v="0.49"/>
    <n v="7"/>
    <d v="2024-04-09T00:00:00"/>
    <d v="2024-04-10T00:00:00"/>
    <x v="0"/>
    <x v="1"/>
    <n v="504.44"/>
    <x v="2"/>
    <x v="1"/>
    <x v="3"/>
    <n v="3270.07"/>
    <n v="26421.57"/>
  </r>
  <r>
    <x v="2177"/>
    <x v="1"/>
    <x v="4"/>
    <n v="1584.22"/>
    <n v="0.11"/>
    <n v="1"/>
    <d v="2023-06-01T00:00:00"/>
    <d v="2023-06-06T00:00:00"/>
    <x v="2"/>
    <x v="1"/>
    <n v="269.39"/>
    <x v="1"/>
    <x v="0"/>
    <x v="9"/>
    <n v="1314.83"/>
    <n v="1584.22"/>
  </r>
  <r>
    <x v="2178"/>
    <x v="0"/>
    <x v="4"/>
    <n v="3918.6"/>
    <n v="0.36"/>
    <n v="8"/>
    <d v="2023-10-19T00:00:00"/>
    <d v="2023-10-22T00:00:00"/>
    <x v="1"/>
    <x v="2"/>
    <n v="284.37"/>
    <x v="2"/>
    <x v="0"/>
    <x v="2"/>
    <n v="3634.23"/>
    <n v="31348.799999999999"/>
  </r>
  <r>
    <x v="2179"/>
    <x v="1"/>
    <x v="1"/>
    <n v="1681.05"/>
    <n v="0.27"/>
    <n v="4"/>
    <d v="2024-05-30T00:00:00"/>
    <d v="2024-06-06T00:00:00"/>
    <x v="2"/>
    <x v="0"/>
    <n v="92.6"/>
    <x v="2"/>
    <x v="1"/>
    <x v="5"/>
    <n v="1588.45"/>
    <n v="6724.2"/>
  </r>
  <r>
    <x v="2180"/>
    <x v="1"/>
    <x v="3"/>
    <n v="2207.12"/>
    <n v="0.47"/>
    <n v="1"/>
    <d v="2024-12-05T00:00:00"/>
    <d v="2024-12-11T00:00:00"/>
    <x v="0"/>
    <x v="2"/>
    <n v="281.43"/>
    <x v="1"/>
    <x v="1"/>
    <x v="10"/>
    <n v="1925.6899999999998"/>
    <n v="2207.12"/>
  </r>
  <r>
    <x v="2181"/>
    <x v="2"/>
    <x v="4"/>
    <n v="2449.46"/>
    <n v="0.13"/>
    <n v="4"/>
    <d v="2024-09-05T00:00:00"/>
    <d v="2024-09-07T00:00:00"/>
    <x v="2"/>
    <x v="2"/>
    <n v="622.85"/>
    <x v="3"/>
    <x v="1"/>
    <x v="7"/>
    <n v="1826.6100000000001"/>
    <n v="9797.84"/>
  </r>
  <r>
    <x v="2182"/>
    <x v="0"/>
    <x v="3"/>
    <n v="4639.18"/>
    <n v="0.03"/>
    <n v="2"/>
    <d v="2024-11-26T00:00:00"/>
    <d v="2024-11-29T00:00:00"/>
    <x v="2"/>
    <x v="2"/>
    <n v="1239.24"/>
    <x v="5"/>
    <x v="1"/>
    <x v="11"/>
    <n v="3399.9400000000005"/>
    <n v="9278.36"/>
  </r>
  <r>
    <x v="2183"/>
    <x v="3"/>
    <x v="4"/>
    <n v="361.92"/>
    <n v="0.27"/>
    <n v="5"/>
    <d v="2024-08-19T00:00:00"/>
    <d v="2024-08-25T00:00:00"/>
    <x v="1"/>
    <x v="0"/>
    <n v="85.78"/>
    <x v="1"/>
    <x v="1"/>
    <x v="1"/>
    <n v="276.14"/>
    <n v="1809.6000000000001"/>
  </r>
  <r>
    <x v="2184"/>
    <x v="2"/>
    <x v="2"/>
    <n v="1064.6500000000001"/>
    <n v="0.26"/>
    <n v="1"/>
    <d v="2024-10-26T00:00:00"/>
    <d v="2024-10-28T00:00:00"/>
    <x v="1"/>
    <x v="0"/>
    <n v="102.32"/>
    <x v="2"/>
    <x v="1"/>
    <x v="2"/>
    <n v="962.33000000000015"/>
    <n v="1064.6500000000001"/>
  </r>
  <r>
    <x v="2185"/>
    <x v="0"/>
    <x v="0"/>
    <n v="3558.14"/>
    <n v="0.16"/>
    <n v="1"/>
    <d v="2024-07-15T00:00:00"/>
    <d v="2024-07-16T00:00:00"/>
    <x v="1"/>
    <x v="1"/>
    <n v="617.09"/>
    <x v="4"/>
    <x v="1"/>
    <x v="4"/>
    <n v="2941.0499999999997"/>
    <n v="3558.14"/>
  </r>
  <r>
    <x v="2186"/>
    <x v="2"/>
    <x v="4"/>
    <n v="2930.13"/>
    <n v="0.49"/>
    <n v="5"/>
    <d v="2023-12-14T00:00:00"/>
    <d v="2023-12-16T00:00:00"/>
    <x v="2"/>
    <x v="1"/>
    <n v="518.28"/>
    <x v="4"/>
    <x v="0"/>
    <x v="10"/>
    <n v="2411.8500000000004"/>
    <n v="14650.650000000001"/>
  </r>
  <r>
    <x v="2187"/>
    <x v="3"/>
    <x v="2"/>
    <n v="1332.5"/>
    <n v="0.03"/>
    <n v="2"/>
    <d v="2024-07-17T00:00:00"/>
    <d v="2024-07-21T00:00:00"/>
    <x v="2"/>
    <x v="2"/>
    <n v="130.47999999999999"/>
    <x v="3"/>
    <x v="1"/>
    <x v="4"/>
    <n v="1202.02"/>
    <n v="2665"/>
  </r>
  <r>
    <x v="2188"/>
    <x v="3"/>
    <x v="1"/>
    <n v="1517.08"/>
    <n v="0.28000000000000003"/>
    <n v="9"/>
    <d v="2023-09-19T00:00:00"/>
    <d v="2023-09-24T00:00:00"/>
    <x v="0"/>
    <x v="2"/>
    <n v="214.89"/>
    <x v="5"/>
    <x v="0"/>
    <x v="7"/>
    <n v="1302.19"/>
    <n v="13653.72"/>
  </r>
  <r>
    <x v="2189"/>
    <x v="0"/>
    <x v="2"/>
    <n v="1899.82"/>
    <n v="0.13"/>
    <n v="7"/>
    <d v="2023-10-29T00:00:00"/>
    <d v="2023-10-31T00:00:00"/>
    <x v="0"/>
    <x v="0"/>
    <n v="234.84"/>
    <x v="0"/>
    <x v="0"/>
    <x v="2"/>
    <n v="1664.98"/>
    <n v="13298.74"/>
  </r>
  <r>
    <x v="2190"/>
    <x v="3"/>
    <x v="1"/>
    <n v="2306.6999999999998"/>
    <n v="0"/>
    <n v="4"/>
    <d v="2024-12-10T00:00:00"/>
    <d v="2024-12-15T00:00:00"/>
    <x v="0"/>
    <x v="2"/>
    <n v="261.27"/>
    <x v="0"/>
    <x v="1"/>
    <x v="10"/>
    <n v="2045.4299999999998"/>
    <n v="9226.7999999999993"/>
  </r>
  <r>
    <x v="2191"/>
    <x v="2"/>
    <x v="4"/>
    <n v="4108.33"/>
    <n v="0.49"/>
    <n v="7"/>
    <d v="2024-12-26T00:00:00"/>
    <d v="2025-01-01T00:00:00"/>
    <x v="0"/>
    <x v="2"/>
    <n v="622.63"/>
    <x v="5"/>
    <x v="1"/>
    <x v="10"/>
    <n v="3485.7"/>
    <n v="28758.309999999998"/>
  </r>
  <r>
    <x v="2192"/>
    <x v="3"/>
    <x v="1"/>
    <n v="167.7"/>
    <n v="0.24"/>
    <n v="8"/>
    <d v="2024-09-21T00:00:00"/>
    <d v="2024-09-23T00:00:00"/>
    <x v="0"/>
    <x v="1"/>
    <n v="21.72"/>
    <x v="0"/>
    <x v="1"/>
    <x v="7"/>
    <n v="145.97999999999999"/>
    <n v="1341.6"/>
  </r>
  <r>
    <x v="2193"/>
    <x v="2"/>
    <x v="2"/>
    <n v="4500.3"/>
    <n v="0.43"/>
    <n v="8"/>
    <d v="2024-03-20T00:00:00"/>
    <d v="2024-03-26T00:00:00"/>
    <x v="0"/>
    <x v="1"/>
    <n v="1269.6400000000001"/>
    <x v="5"/>
    <x v="1"/>
    <x v="0"/>
    <n v="3230.66"/>
    <n v="36002.400000000001"/>
  </r>
  <r>
    <x v="2194"/>
    <x v="2"/>
    <x v="0"/>
    <n v="2123.83"/>
    <n v="0.42"/>
    <n v="8"/>
    <d v="2023-10-16T00:00:00"/>
    <d v="2023-10-17T00:00:00"/>
    <x v="0"/>
    <x v="1"/>
    <n v="440.61"/>
    <x v="4"/>
    <x v="0"/>
    <x v="2"/>
    <n v="1683.2199999999998"/>
    <n v="16990.64"/>
  </r>
  <r>
    <x v="2195"/>
    <x v="3"/>
    <x v="3"/>
    <n v="1229.44"/>
    <n v="0.41"/>
    <n v="5"/>
    <d v="2024-01-16T00:00:00"/>
    <d v="2024-01-19T00:00:00"/>
    <x v="1"/>
    <x v="0"/>
    <n v="240.08"/>
    <x v="3"/>
    <x v="1"/>
    <x v="6"/>
    <n v="989.36"/>
    <n v="6147.2000000000007"/>
  </r>
  <r>
    <x v="2196"/>
    <x v="0"/>
    <x v="3"/>
    <n v="2591.2199999999998"/>
    <n v="0.23"/>
    <n v="7"/>
    <d v="2024-01-31T00:00:00"/>
    <d v="2024-02-06T00:00:00"/>
    <x v="0"/>
    <x v="2"/>
    <n v="400.23"/>
    <x v="4"/>
    <x v="1"/>
    <x v="6"/>
    <n v="2190.9899999999998"/>
    <n v="18138.539999999997"/>
  </r>
  <r>
    <x v="2197"/>
    <x v="1"/>
    <x v="0"/>
    <n v="3332.38"/>
    <n v="0.45"/>
    <n v="7"/>
    <d v="2023-10-14T00:00:00"/>
    <d v="2023-10-16T00:00:00"/>
    <x v="2"/>
    <x v="0"/>
    <n v="545.49"/>
    <x v="2"/>
    <x v="0"/>
    <x v="2"/>
    <n v="2786.8900000000003"/>
    <n v="23326.66"/>
  </r>
  <r>
    <x v="2198"/>
    <x v="3"/>
    <x v="3"/>
    <n v="319.29000000000002"/>
    <n v="0.18"/>
    <n v="2"/>
    <d v="2024-06-29T00:00:00"/>
    <d v="2024-07-06T00:00:00"/>
    <x v="2"/>
    <x v="1"/>
    <n v="51.94"/>
    <x v="2"/>
    <x v="1"/>
    <x v="9"/>
    <n v="267.35000000000002"/>
    <n v="638.58000000000004"/>
  </r>
  <r>
    <x v="2199"/>
    <x v="2"/>
    <x v="4"/>
    <n v="3607.31"/>
    <n v="0.2"/>
    <n v="3"/>
    <d v="2023-02-01T00:00:00"/>
    <d v="2023-02-02T00:00:00"/>
    <x v="2"/>
    <x v="2"/>
    <n v="196.17"/>
    <x v="1"/>
    <x v="0"/>
    <x v="8"/>
    <n v="3411.14"/>
    <n v="10821.93"/>
  </r>
  <r>
    <x v="2200"/>
    <x v="2"/>
    <x v="4"/>
    <n v="3827.73"/>
    <n v="0.13"/>
    <n v="2"/>
    <d v="2024-06-18T00:00:00"/>
    <d v="2024-06-20T00:00:00"/>
    <x v="1"/>
    <x v="1"/>
    <n v="1108.0899999999999"/>
    <x v="3"/>
    <x v="1"/>
    <x v="9"/>
    <n v="2719.6400000000003"/>
    <n v="7655.46"/>
  </r>
  <r>
    <x v="2201"/>
    <x v="3"/>
    <x v="2"/>
    <n v="914.29"/>
    <n v="0.22"/>
    <n v="3"/>
    <d v="2024-09-05T00:00:00"/>
    <d v="2024-09-09T00:00:00"/>
    <x v="2"/>
    <x v="2"/>
    <n v="209.39"/>
    <x v="3"/>
    <x v="1"/>
    <x v="7"/>
    <n v="704.9"/>
    <n v="2742.87"/>
  </r>
  <r>
    <x v="2202"/>
    <x v="0"/>
    <x v="2"/>
    <n v="922.62"/>
    <n v="0.49"/>
    <n v="9"/>
    <d v="2024-08-03T00:00:00"/>
    <d v="2024-08-08T00:00:00"/>
    <x v="2"/>
    <x v="1"/>
    <n v="172.37"/>
    <x v="3"/>
    <x v="1"/>
    <x v="1"/>
    <n v="750.25"/>
    <n v="8303.58"/>
  </r>
  <r>
    <x v="2203"/>
    <x v="0"/>
    <x v="1"/>
    <n v="1098.54"/>
    <n v="0.28999999999999998"/>
    <n v="7"/>
    <d v="2024-07-05T00:00:00"/>
    <d v="2024-07-07T00:00:00"/>
    <x v="1"/>
    <x v="0"/>
    <n v="119.88"/>
    <x v="4"/>
    <x v="1"/>
    <x v="4"/>
    <n v="978.66"/>
    <n v="7689.78"/>
  </r>
  <r>
    <x v="2204"/>
    <x v="2"/>
    <x v="2"/>
    <n v="4003.48"/>
    <n v="0.42"/>
    <n v="4"/>
    <d v="2024-01-14T00:00:00"/>
    <d v="2024-01-15T00:00:00"/>
    <x v="2"/>
    <x v="0"/>
    <n v="204.51"/>
    <x v="3"/>
    <x v="1"/>
    <x v="6"/>
    <n v="3798.9700000000003"/>
    <n v="16013.92"/>
  </r>
  <r>
    <x v="2205"/>
    <x v="2"/>
    <x v="4"/>
    <n v="1432.81"/>
    <n v="0.13"/>
    <n v="8"/>
    <d v="2023-01-31T00:00:00"/>
    <d v="2023-02-01T00:00:00"/>
    <x v="1"/>
    <x v="2"/>
    <n v="171.35"/>
    <x v="4"/>
    <x v="0"/>
    <x v="6"/>
    <n v="1261.46"/>
    <n v="11462.48"/>
  </r>
  <r>
    <x v="2206"/>
    <x v="0"/>
    <x v="2"/>
    <n v="4000.09"/>
    <n v="0.48"/>
    <n v="7"/>
    <d v="2024-01-31T00:00:00"/>
    <d v="2024-02-03T00:00:00"/>
    <x v="2"/>
    <x v="1"/>
    <n v="982.27"/>
    <x v="1"/>
    <x v="1"/>
    <x v="6"/>
    <n v="3017.82"/>
    <n v="28000.63"/>
  </r>
  <r>
    <x v="2207"/>
    <x v="1"/>
    <x v="3"/>
    <n v="2748.57"/>
    <n v="0.01"/>
    <n v="6"/>
    <d v="2023-10-25T00:00:00"/>
    <d v="2023-10-30T00:00:00"/>
    <x v="2"/>
    <x v="1"/>
    <n v="804.81"/>
    <x v="1"/>
    <x v="0"/>
    <x v="2"/>
    <n v="1943.7600000000002"/>
    <n v="16491.420000000002"/>
  </r>
  <r>
    <x v="2208"/>
    <x v="3"/>
    <x v="1"/>
    <n v="3859.14"/>
    <n v="0.47"/>
    <n v="4"/>
    <d v="2023-09-27T00:00:00"/>
    <d v="2023-10-03T00:00:00"/>
    <x v="0"/>
    <x v="1"/>
    <n v="926.1"/>
    <x v="2"/>
    <x v="0"/>
    <x v="7"/>
    <n v="2933.04"/>
    <n v="15436.56"/>
  </r>
  <r>
    <x v="2209"/>
    <x v="2"/>
    <x v="1"/>
    <n v="2813"/>
    <n v="0.45"/>
    <n v="5"/>
    <d v="2024-11-30T00:00:00"/>
    <d v="2024-12-03T00:00:00"/>
    <x v="2"/>
    <x v="0"/>
    <n v="444.17"/>
    <x v="0"/>
    <x v="1"/>
    <x v="11"/>
    <n v="2368.83"/>
    <n v="14065"/>
  </r>
  <r>
    <x v="2210"/>
    <x v="2"/>
    <x v="4"/>
    <n v="1745.27"/>
    <n v="0.03"/>
    <n v="8"/>
    <d v="2024-04-23T00:00:00"/>
    <d v="2024-04-30T00:00:00"/>
    <x v="0"/>
    <x v="2"/>
    <n v="457.07"/>
    <x v="0"/>
    <x v="1"/>
    <x v="3"/>
    <n v="1288.2"/>
    <n v="13962.16"/>
  </r>
  <r>
    <x v="2211"/>
    <x v="0"/>
    <x v="2"/>
    <n v="4562.5"/>
    <n v="0.3"/>
    <n v="3"/>
    <d v="2024-09-18T00:00:00"/>
    <d v="2024-09-23T00:00:00"/>
    <x v="0"/>
    <x v="2"/>
    <n v="1364.11"/>
    <x v="4"/>
    <x v="1"/>
    <x v="7"/>
    <n v="3198.3900000000003"/>
    <n v="13687.5"/>
  </r>
  <r>
    <x v="2212"/>
    <x v="3"/>
    <x v="3"/>
    <n v="3604.95"/>
    <n v="0.39"/>
    <n v="3"/>
    <d v="2023-08-13T00:00:00"/>
    <d v="2023-08-18T00:00:00"/>
    <x v="2"/>
    <x v="1"/>
    <n v="457.85"/>
    <x v="2"/>
    <x v="0"/>
    <x v="1"/>
    <n v="3147.1"/>
    <n v="10814.849999999999"/>
  </r>
  <r>
    <x v="2213"/>
    <x v="0"/>
    <x v="2"/>
    <n v="2471.87"/>
    <n v="0.2"/>
    <n v="5"/>
    <d v="2024-08-24T00:00:00"/>
    <d v="2024-08-26T00:00:00"/>
    <x v="2"/>
    <x v="1"/>
    <n v="376.81"/>
    <x v="1"/>
    <x v="1"/>
    <x v="1"/>
    <n v="2095.06"/>
    <n v="12359.349999999999"/>
  </r>
  <r>
    <x v="2214"/>
    <x v="3"/>
    <x v="0"/>
    <n v="3223.4"/>
    <n v="0.05"/>
    <n v="9"/>
    <d v="2024-05-28T00:00:00"/>
    <d v="2024-05-31T00:00:00"/>
    <x v="1"/>
    <x v="1"/>
    <n v="509.07"/>
    <x v="5"/>
    <x v="1"/>
    <x v="5"/>
    <n v="2714.33"/>
    <n v="29010.600000000002"/>
  </r>
  <r>
    <x v="2215"/>
    <x v="3"/>
    <x v="2"/>
    <n v="3117.63"/>
    <n v="0.41"/>
    <n v="5"/>
    <d v="2024-02-19T00:00:00"/>
    <d v="2024-02-22T00:00:00"/>
    <x v="0"/>
    <x v="2"/>
    <n v="454.81"/>
    <x v="5"/>
    <x v="1"/>
    <x v="8"/>
    <n v="2662.82"/>
    <n v="15588.150000000001"/>
  </r>
  <r>
    <x v="2216"/>
    <x v="3"/>
    <x v="4"/>
    <n v="1854.77"/>
    <n v="0.23"/>
    <n v="1"/>
    <d v="2024-03-14T00:00:00"/>
    <d v="2024-03-17T00:00:00"/>
    <x v="2"/>
    <x v="2"/>
    <n v="391.25"/>
    <x v="1"/>
    <x v="1"/>
    <x v="0"/>
    <n v="1463.52"/>
    <n v="1854.77"/>
  </r>
  <r>
    <x v="2217"/>
    <x v="2"/>
    <x v="2"/>
    <n v="2176.48"/>
    <n v="0.13"/>
    <n v="5"/>
    <d v="2023-02-04T00:00:00"/>
    <d v="2023-02-05T00:00:00"/>
    <x v="0"/>
    <x v="0"/>
    <n v="583.20000000000005"/>
    <x v="1"/>
    <x v="0"/>
    <x v="8"/>
    <n v="1593.28"/>
    <n v="10882.4"/>
  </r>
  <r>
    <x v="2218"/>
    <x v="1"/>
    <x v="1"/>
    <n v="1659.46"/>
    <n v="0.04"/>
    <n v="9"/>
    <d v="2023-01-27T00:00:00"/>
    <d v="2023-01-31T00:00:00"/>
    <x v="0"/>
    <x v="2"/>
    <n v="442.23"/>
    <x v="5"/>
    <x v="0"/>
    <x v="6"/>
    <n v="1217.23"/>
    <n v="14935.14"/>
  </r>
  <r>
    <x v="2219"/>
    <x v="0"/>
    <x v="3"/>
    <n v="4997.6400000000003"/>
    <n v="0.32"/>
    <n v="7"/>
    <d v="2024-10-06T00:00:00"/>
    <d v="2024-10-08T00:00:00"/>
    <x v="2"/>
    <x v="2"/>
    <n v="378.93"/>
    <x v="2"/>
    <x v="1"/>
    <x v="2"/>
    <n v="4618.71"/>
    <n v="34983.480000000003"/>
  </r>
  <r>
    <x v="2220"/>
    <x v="1"/>
    <x v="4"/>
    <n v="2942.32"/>
    <n v="0.02"/>
    <n v="9"/>
    <d v="2023-03-16T00:00:00"/>
    <d v="2023-03-22T00:00:00"/>
    <x v="2"/>
    <x v="0"/>
    <n v="168.72"/>
    <x v="2"/>
    <x v="0"/>
    <x v="0"/>
    <n v="2773.6000000000004"/>
    <n v="26480.880000000001"/>
  </r>
  <r>
    <x v="2221"/>
    <x v="0"/>
    <x v="0"/>
    <n v="551.07000000000005"/>
    <n v="0.4"/>
    <n v="5"/>
    <d v="2024-08-26T00:00:00"/>
    <d v="2024-08-29T00:00:00"/>
    <x v="0"/>
    <x v="2"/>
    <n v="87.59"/>
    <x v="3"/>
    <x v="1"/>
    <x v="1"/>
    <n v="463.48"/>
    <n v="2755.3500000000004"/>
  </r>
  <r>
    <x v="2222"/>
    <x v="3"/>
    <x v="3"/>
    <n v="2643.63"/>
    <n v="0.39"/>
    <n v="3"/>
    <d v="2024-02-04T00:00:00"/>
    <d v="2024-02-09T00:00:00"/>
    <x v="2"/>
    <x v="2"/>
    <n v="226.97"/>
    <x v="5"/>
    <x v="1"/>
    <x v="8"/>
    <n v="2416.6600000000003"/>
    <n v="7930.89"/>
  </r>
  <r>
    <x v="2223"/>
    <x v="2"/>
    <x v="3"/>
    <n v="344.81"/>
    <n v="0.16"/>
    <n v="2"/>
    <d v="2024-01-07T00:00:00"/>
    <d v="2024-01-13T00:00:00"/>
    <x v="0"/>
    <x v="1"/>
    <n v="23.26"/>
    <x v="1"/>
    <x v="1"/>
    <x v="6"/>
    <n v="321.55"/>
    <n v="689.62"/>
  </r>
  <r>
    <x v="2224"/>
    <x v="1"/>
    <x v="1"/>
    <n v="1514.4"/>
    <n v="0.24"/>
    <n v="9"/>
    <d v="2023-12-12T00:00:00"/>
    <d v="2023-12-18T00:00:00"/>
    <x v="1"/>
    <x v="0"/>
    <n v="116.49"/>
    <x v="0"/>
    <x v="0"/>
    <x v="10"/>
    <n v="1397.91"/>
    <n v="13629.6"/>
  </r>
  <r>
    <x v="2225"/>
    <x v="2"/>
    <x v="1"/>
    <n v="2285.21"/>
    <n v="0.33"/>
    <n v="5"/>
    <d v="2023-12-10T00:00:00"/>
    <d v="2023-12-15T00:00:00"/>
    <x v="1"/>
    <x v="1"/>
    <n v="476.95"/>
    <x v="0"/>
    <x v="0"/>
    <x v="10"/>
    <n v="1808.26"/>
    <n v="11426.05"/>
  </r>
  <r>
    <x v="2226"/>
    <x v="0"/>
    <x v="1"/>
    <n v="2717.93"/>
    <n v="0.48"/>
    <n v="1"/>
    <d v="2023-07-15T00:00:00"/>
    <d v="2023-07-17T00:00:00"/>
    <x v="2"/>
    <x v="0"/>
    <n v="373.99"/>
    <x v="5"/>
    <x v="0"/>
    <x v="4"/>
    <n v="2343.9399999999996"/>
    <n v="2717.93"/>
  </r>
  <r>
    <x v="2227"/>
    <x v="2"/>
    <x v="4"/>
    <n v="4883.29"/>
    <n v="0.26"/>
    <n v="2"/>
    <d v="2024-04-04T00:00:00"/>
    <d v="2024-04-11T00:00:00"/>
    <x v="0"/>
    <x v="0"/>
    <n v="1015.04"/>
    <x v="1"/>
    <x v="1"/>
    <x v="3"/>
    <n v="3868.25"/>
    <n v="9766.58"/>
  </r>
  <r>
    <x v="2228"/>
    <x v="2"/>
    <x v="2"/>
    <n v="4912.8900000000003"/>
    <n v="0.5"/>
    <n v="2"/>
    <d v="2023-07-29T00:00:00"/>
    <d v="2023-07-30T00:00:00"/>
    <x v="1"/>
    <x v="2"/>
    <n v="302.51"/>
    <x v="4"/>
    <x v="0"/>
    <x v="4"/>
    <n v="4610.38"/>
    <n v="9825.7800000000007"/>
  </r>
  <r>
    <x v="2229"/>
    <x v="1"/>
    <x v="3"/>
    <n v="580.54"/>
    <n v="0.16"/>
    <n v="4"/>
    <d v="2024-09-22T00:00:00"/>
    <d v="2024-09-29T00:00:00"/>
    <x v="0"/>
    <x v="1"/>
    <n v="164.42"/>
    <x v="0"/>
    <x v="1"/>
    <x v="7"/>
    <n v="416.12"/>
    <n v="2322.16"/>
  </r>
  <r>
    <x v="2230"/>
    <x v="3"/>
    <x v="2"/>
    <n v="2736.85"/>
    <n v="0.26"/>
    <n v="6"/>
    <d v="2024-11-14T00:00:00"/>
    <d v="2024-11-17T00:00:00"/>
    <x v="2"/>
    <x v="0"/>
    <n v="798.45"/>
    <x v="2"/>
    <x v="1"/>
    <x v="11"/>
    <n v="1938.3999999999999"/>
    <n v="16421.099999999999"/>
  </r>
  <r>
    <x v="2231"/>
    <x v="2"/>
    <x v="2"/>
    <n v="4103.84"/>
    <n v="0.06"/>
    <n v="8"/>
    <d v="2024-06-11T00:00:00"/>
    <d v="2024-06-15T00:00:00"/>
    <x v="1"/>
    <x v="0"/>
    <n v="1163.8"/>
    <x v="1"/>
    <x v="1"/>
    <x v="9"/>
    <n v="2940.04"/>
    <n v="32830.720000000001"/>
  </r>
  <r>
    <x v="2232"/>
    <x v="3"/>
    <x v="1"/>
    <n v="1264.79"/>
    <n v="0.28000000000000003"/>
    <n v="3"/>
    <d v="2024-09-20T00:00:00"/>
    <d v="2024-09-21T00:00:00"/>
    <x v="1"/>
    <x v="0"/>
    <n v="138.22999999999999"/>
    <x v="1"/>
    <x v="1"/>
    <x v="7"/>
    <n v="1126.56"/>
    <n v="3794.37"/>
  </r>
  <r>
    <x v="2233"/>
    <x v="0"/>
    <x v="2"/>
    <n v="3777.76"/>
    <n v="0.27"/>
    <n v="6"/>
    <d v="2023-10-25T00:00:00"/>
    <d v="2023-10-27T00:00:00"/>
    <x v="0"/>
    <x v="0"/>
    <n v="1001.18"/>
    <x v="5"/>
    <x v="0"/>
    <x v="2"/>
    <n v="2776.5800000000004"/>
    <n v="22666.560000000001"/>
  </r>
  <r>
    <x v="2234"/>
    <x v="2"/>
    <x v="3"/>
    <n v="4405.2299999999996"/>
    <n v="0.42"/>
    <n v="4"/>
    <d v="2024-02-08T00:00:00"/>
    <d v="2024-02-11T00:00:00"/>
    <x v="1"/>
    <x v="2"/>
    <n v="647.80999999999995"/>
    <x v="0"/>
    <x v="1"/>
    <x v="8"/>
    <n v="3757.4199999999996"/>
    <n v="17620.919999999998"/>
  </r>
  <r>
    <x v="2235"/>
    <x v="1"/>
    <x v="3"/>
    <n v="3346.19"/>
    <n v="0.5"/>
    <n v="8"/>
    <d v="2023-07-09T00:00:00"/>
    <d v="2023-07-11T00:00:00"/>
    <x v="0"/>
    <x v="2"/>
    <n v="751.37"/>
    <x v="1"/>
    <x v="0"/>
    <x v="4"/>
    <n v="2594.8200000000002"/>
    <n v="26769.52"/>
  </r>
  <r>
    <x v="2236"/>
    <x v="0"/>
    <x v="0"/>
    <n v="1705.75"/>
    <n v="0.49"/>
    <n v="9"/>
    <d v="2024-01-07T00:00:00"/>
    <d v="2024-01-09T00:00:00"/>
    <x v="0"/>
    <x v="0"/>
    <n v="165.81"/>
    <x v="3"/>
    <x v="1"/>
    <x v="6"/>
    <n v="1539.94"/>
    <n v="15351.75"/>
  </r>
  <r>
    <x v="2237"/>
    <x v="0"/>
    <x v="4"/>
    <n v="4623.3500000000004"/>
    <n v="0.12"/>
    <n v="9"/>
    <d v="2023-04-17T00:00:00"/>
    <d v="2023-04-19T00:00:00"/>
    <x v="2"/>
    <x v="1"/>
    <n v="718.16"/>
    <x v="3"/>
    <x v="0"/>
    <x v="3"/>
    <n v="3905.1900000000005"/>
    <n v="41610.15"/>
  </r>
  <r>
    <x v="2238"/>
    <x v="1"/>
    <x v="2"/>
    <n v="4429.25"/>
    <n v="0.17"/>
    <n v="6"/>
    <d v="2024-10-29T00:00:00"/>
    <d v="2024-10-31T00:00:00"/>
    <x v="2"/>
    <x v="1"/>
    <n v="1212.07"/>
    <x v="1"/>
    <x v="1"/>
    <x v="2"/>
    <n v="3217.1800000000003"/>
    <n v="26575.5"/>
  </r>
  <r>
    <x v="2239"/>
    <x v="2"/>
    <x v="4"/>
    <n v="3607.54"/>
    <n v="0.14000000000000001"/>
    <n v="2"/>
    <d v="2024-03-19T00:00:00"/>
    <d v="2024-03-23T00:00:00"/>
    <x v="1"/>
    <x v="0"/>
    <n v="593.08000000000004"/>
    <x v="2"/>
    <x v="1"/>
    <x v="0"/>
    <n v="3014.46"/>
    <n v="7215.08"/>
  </r>
  <r>
    <x v="2240"/>
    <x v="2"/>
    <x v="4"/>
    <n v="1881.97"/>
    <n v="0.1"/>
    <n v="2"/>
    <d v="2023-10-24T00:00:00"/>
    <d v="2023-10-26T00:00:00"/>
    <x v="2"/>
    <x v="0"/>
    <n v="531.89"/>
    <x v="4"/>
    <x v="0"/>
    <x v="2"/>
    <n v="1350.08"/>
    <n v="3763.94"/>
  </r>
  <r>
    <x v="2241"/>
    <x v="0"/>
    <x v="4"/>
    <n v="3980.29"/>
    <n v="0.08"/>
    <n v="9"/>
    <d v="2024-01-20T00:00:00"/>
    <d v="2024-01-25T00:00:00"/>
    <x v="1"/>
    <x v="2"/>
    <n v="554.41"/>
    <x v="3"/>
    <x v="1"/>
    <x v="6"/>
    <n v="3425.88"/>
    <n v="35822.61"/>
  </r>
  <r>
    <x v="2242"/>
    <x v="2"/>
    <x v="4"/>
    <n v="1648.93"/>
    <n v="0.26"/>
    <n v="5"/>
    <d v="2024-06-11T00:00:00"/>
    <d v="2024-06-13T00:00:00"/>
    <x v="2"/>
    <x v="1"/>
    <n v="327.66000000000003"/>
    <x v="1"/>
    <x v="1"/>
    <x v="9"/>
    <n v="1321.27"/>
    <n v="8244.65"/>
  </r>
  <r>
    <x v="2243"/>
    <x v="3"/>
    <x v="3"/>
    <n v="1339.47"/>
    <n v="0.44"/>
    <n v="7"/>
    <d v="2024-01-23T00:00:00"/>
    <d v="2024-01-27T00:00:00"/>
    <x v="2"/>
    <x v="1"/>
    <n v="214.95"/>
    <x v="1"/>
    <x v="1"/>
    <x v="6"/>
    <n v="1124.52"/>
    <n v="9376.2900000000009"/>
  </r>
  <r>
    <x v="2244"/>
    <x v="1"/>
    <x v="2"/>
    <n v="2623.57"/>
    <n v="0.28999999999999998"/>
    <n v="6"/>
    <d v="2023-11-06T00:00:00"/>
    <d v="2023-11-08T00:00:00"/>
    <x v="1"/>
    <x v="1"/>
    <n v="216.05"/>
    <x v="1"/>
    <x v="0"/>
    <x v="11"/>
    <n v="2407.52"/>
    <n v="15741.420000000002"/>
  </r>
  <r>
    <x v="2245"/>
    <x v="3"/>
    <x v="0"/>
    <n v="4985.96"/>
    <n v="0.44"/>
    <n v="9"/>
    <d v="2023-01-29T00:00:00"/>
    <d v="2023-02-01T00:00:00"/>
    <x v="2"/>
    <x v="2"/>
    <n v="846.9"/>
    <x v="4"/>
    <x v="0"/>
    <x v="6"/>
    <n v="4139.0600000000004"/>
    <n v="44873.64"/>
  </r>
  <r>
    <x v="2246"/>
    <x v="2"/>
    <x v="4"/>
    <n v="4041.18"/>
    <n v="0.48"/>
    <n v="5"/>
    <d v="2024-12-12T00:00:00"/>
    <d v="2024-12-13T00:00:00"/>
    <x v="0"/>
    <x v="0"/>
    <n v="565.83000000000004"/>
    <x v="4"/>
    <x v="1"/>
    <x v="10"/>
    <n v="3475.35"/>
    <n v="20205.899999999998"/>
  </r>
  <r>
    <x v="2247"/>
    <x v="0"/>
    <x v="0"/>
    <n v="3675.98"/>
    <n v="0.19"/>
    <n v="8"/>
    <d v="2023-07-13T00:00:00"/>
    <d v="2023-07-17T00:00:00"/>
    <x v="2"/>
    <x v="2"/>
    <n v="364.46"/>
    <x v="3"/>
    <x v="0"/>
    <x v="4"/>
    <n v="3311.52"/>
    <n v="29407.84"/>
  </r>
  <r>
    <x v="2248"/>
    <x v="1"/>
    <x v="3"/>
    <n v="2314.86"/>
    <n v="0.42"/>
    <n v="4"/>
    <d v="2024-10-25T00:00:00"/>
    <d v="2024-10-31T00:00:00"/>
    <x v="0"/>
    <x v="0"/>
    <n v="360.92"/>
    <x v="0"/>
    <x v="1"/>
    <x v="2"/>
    <n v="1953.94"/>
    <n v="9259.44"/>
  </r>
  <r>
    <x v="2249"/>
    <x v="2"/>
    <x v="3"/>
    <n v="1628.56"/>
    <n v="0.03"/>
    <n v="7"/>
    <d v="2023-03-04T00:00:00"/>
    <d v="2023-03-10T00:00:00"/>
    <x v="1"/>
    <x v="1"/>
    <n v="196.8"/>
    <x v="1"/>
    <x v="0"/>
    <x v="0"/>
    <n v="1431.76"/>
    <n v="11399.92"/>
  </r>
  <r>
    <x v="2250"/>
    <x v="2"/>
    <x v="1"/>
    <n v="4293.91"/>
    <n v="0.24"/>
    <n v="9"/>
    <d v="2024-05-08T00:00:00"/>
    <d v="2024-05-11T00:00:00"/>
    <x v="1"/>
    <x v="0"/>
    <n v="491.13"/>
    <x v="4"/>
    <x v="1"/>
    <x v="5"/>
    <n v="3802.7799999999997"/>
    <n v="38645.19"/>
  </r>
  <r>
    <x v="2251"/>
    <x v="0"/>
    <x v="4"/>
    <n v="2881.89"/>
    <n v="0.18"/>
    <n v="2"/>
    <d v="2023-09-27T00:00:00"/>
    <d v="2023-10-01T00:00:00"/>
    <x v="2"/>
    <x v="1"/>
    <n v="762.87"/>
    <x v="0"/>
    <x v="0"/>
    <x v="7"/>
    <n v="2119.02"/>
    <n v="5763.78"/>
  </r>
  <r>
    <x v="2252"/>
    <x v="0"/>
    <x v="1"/>
    <n v="4084.95"/>
    <n v="0.1"/>
    <n v="9"/>
    <d v="2024-09-29T00:00:00"/>
    <d v="2024-09-30T00:00:00"/>
    <x v="2"/>
    <x v="0"/>
    <n v="987.38"/>
    <x v="5"/>
    <x v="1"/>
    <x v="7"/>
    <n v="3097.5699999999997"/>
    <n v="36764.549999999996"/>
  </r>
  <r>
    <x v="2253"/>
    <x v="3"/>
    <x v="0"/>
    <n v="2489.9899999999998"/>
    <n v="0.22"/>
    <n v="8"/>
    <d v="2023-06-21T00:00:00"/>
    <d v="2023-06-26T00:00:00"/>
    <x v="2"/>
    <x v="0"/>
    <n v="545.86"/>
    <x v="5"/>
    <x v="0"/>
    <x v="9"/>
    <n v="1944.1299999999997"/>
    <n v="19919.919999999998"/>
  </r>
  <r>
    <x v="2254"/>
    <x v="1"/>
    <x v="2"/>
    <n v="3794.39"/>
    <n v="0.22"/>
    <n v="1"/>
    <d v="2024-11-13T00:00:00"/>
    <d v="2024-11-20T00:00:00"/>
    <x v="2"/>
    <x v="0"/>
    <n v="535.61"/>
    <x v="4"/>
    <x v="1"/>
    <x v="11"/>
    <n v="3258.7799999999997"/>
    <n v="3794.39"/>
  </r>
  <r>
    <x v="2255"/>
    <x v="1"/>
    <x v="1"/>
    <n v="4351.93"/>
    <n v="0.4"/>
    <n v="7"/>
    <d v="2023-05-09T00:00:00"/>
    <d v="2023-05-10T00:00:00"/>
    <x v="0"/>
    <x v="2"/>
    <n v="469.13"/>
    <x v="3"/>
    <x v="0"/>
    <x v="5"/>
    <n v="3882.8"/>
    <n v="30463.510000000002"/>
  </r>
  <r>
    <x v="2256"/>
    <x v="0"/>
    <x v="3"/>
    <n v="2017.81"/>
    <n v="0.43"/>
    <n v="5"/>
    <d v="2023-12-19T00:00:00"/>
    <d v="2023-12-24T00:00:00"/>
    <x v="2"/>
    <x v="1"/>
    <n v="419.34"/>
    <x v="2"/>
    <x v="0"/>
    <x v="10"/>
    <n v="1598.47"/>
    <n v="10089.049999999999"/>
  </r>
  <r>
    <x v="2257"/>
    <x v="3"/>
    <x v="4"/>
    <n v="166.49"/>
    <n v="0.33"/>
    <n v="5"/>
    <d v="2024-10-01T00:00:00"/>
    <d v="2024-10-03T00:00:00"/>
    <x v="1"/>
    <x v="2"/>
    <n v="19.93"/>
    <x v="3"/>
    <x v="1"/>
    <x v="2"/>
    <n v="146.56"/>
    <n v="832.45"/>
  </r>
  <r>
    <x v="2258"/>
    <x v="1"/>
    <x v="0"/>
    <n v="1349.14"/>
    <n v="0.32"/>
    <n v="7"/>
    <d v="2024-10-12T00:00:00"/>
    <d v="2024-10-15T00:00:00"/>
    <x v="2"/>
    <x v="0"/>
    <n v="320.38"/>
    <x v="0"/>
    <x v="1"/>
    <x v="2"/>
    <n v="1028.7600000000002"/>
    <n v="9443.9800000000014"/>
  </r>
  <r>
    <x v="2259"/>
    <x v="0"/>
    <x v="3"/>
    <n v="4583.08"/>
    <n v="0.06"/>
    <n v="4"/>
    <d v="2023-05-28T00:00:00"/>
    <d v="2023-06-01T00:00:00"/>
    <x v="2"/>
    <x v="1"/>
    <n v="781.34"/>
    <x v="0"/>
    <x v="0"/>
    <x v="5"/>
    <n v="3801.74"/>
    <n v="18332.32"/>
  </r>
  <r>
    <x v="2260"/>
    <x v="2"/>
    <x v="2"/>
    <n v="3468.96"/>
    <n v="0.28999999999999998"/>
    <n v="1"/>
    <d v="2023-03-20T00:00:00"/>
    <d v="2023-03-27T00:00:00"/>
    <x v="0"/>
    <x v="1"/>
    <n v="962.92"/>
    <x v="2"/>
    <x v="0"/>
    <x v="0"/>
    <n v="2506.04"/>
    <n v="3468.96"/>
  </r>
  <r>
    <x v="2261"/>
    <x v="1"/>
    <x v="4"/>
    <n v="3712.37"/>
    <n v="0.14000000000000001"/>
    <n v="6"/>
    <d v="2023-08-08T00:00:00"/>
    <d v="2023-08-13T00:00:00"/>
    <x v="2"/>
    <x v="2"/>
    <n v="1018.32"/>
    <x v="4"/>
    <x v="0"/>
    <x v="1"/>
    <n v="2694.0499999999997"/>
    <n v="22274.22"/>
  </r>
  <r>
    <x v="2262"/>
    <x v="3"/>
    <x v="2"/>
    <n v="1693.91"/>
    <n v="0.15"/>
    <n v="1"/>
    <d v="2024-02-09T00:00:00"/>
    <d v="2024-02-15T00:00:00"/>
    <x v="2"/>
    <x v="1"/>
    <n v="272.41000000000003"/>
    <x v="5"/>
    <x v="1"/>
    <x v="8"/>
    <n v="1421.5"/>
    <n v="1693.91"/>
  </r>
  <r>
    <x v="2263"/>
    <x v="3"/>
    <x v="2"/>
    <n v="3536.24"/>
    <n v="0.05"/>
    <n v="1"/>
    <d v="2023-03-28T00:00:00"/>
    <d v="2023-04-01T00:00:00"/>
    <x v="0"/>
    <x v="1"/>
    <n v="1020.42"/>
    <x v="4"/>
    <x v="0"/>
    <x v="0"/>
    <n v="2515.8199999999997"/>
    <n v="3536.24"/>
  </r>
  <r>
    <x v="2264"/>
    <x v="3"/>
    <x v="4"/>
    <n v="3266.78"/>
    <n v="0.32"/>
    <n v="8"/>
    <d v="2024-02-08T00:00:00"/>
    <d v="2024-02-09T00:00:00"/>
    <x v="0"/>
    <x v="0"/>
    <n v="702.98"/>
    <x v="2"/>
    <x v="1"/>
    <x v="8"/>
    <n v="2563.8000000000002"/>
    <n v="26134.240000000002"/>
  </r>
  <r>
    <x v="2265"/>
    <x v="2"/>
    <x v="4"/>
    <n v="974.03"/>
    <n v="0.28999999999999998"/>
    <n v="4"/>
    <d v="2023-04-27T00:00:00"/>
    <d v="2023-04-29T00:00:00"/>
    <x v="0"/>
    <x v="0"/>
    <n v="196.04"/>
    <x v="4"/>
    <x v="0"/>
    <x v="3"/>
    <n v="777.99"/>
    <n v="3896.12"/>
  </r>
  <r>
    <x v="2266"/>
    <x v="1"/>
    <x v="2"/>
    <n v="4846.58"/>
    <n v="0.11"/>
    <n v="5"/>
    <d v="2024-05-16T00:00:00"/>
    <d v="2024-05-17T00:00:00"/>
    <x v="1"/>
    <x v="0"/>
    <n v="355.43"/>
    <x v="3"/>
    <x v="1"/>
    <x v="5"/>
    <n v="4491.1499999999996"/>
    <n v="24232.9"/>
  </r>
  <r>
    <x v="2267"/>
    <x v="1"/>
    <x v="0"/>
    <n v="1834.73"/>
    <n v="0.13"/>
    <n v="1"/>
    <d v="2024-10-18T00:00:00"/>
    <d v="2024-10-23T00:00:00"/>
    <x v="0"/>
    <x v="2"/>
    <n v="542.38"/>
    <x v="3"/>
    <x v="1"/>
    <x v="2"/>
    <n v="1292.3499999999999"/>
    <n v="1834.73"/>
  </r>
  <r>
    <x v="2268"/>
    <x v="2"/>
    <x v="4"/>
    <n v="1713.51"/>
    <n v="0.39"/>
    <n v="7"/>
    <d v="2024-09-09T00:00:00"/>
    <d v="2024-09-12T00:00:00"/>
    <x v="1"/>
    <x v="2"/>
    <n v="124.92"/>
    <x v="2"/>
    <x v="1"/>
    <x v="7"/>
    <n v="1588.59"/>
    <n v="11994.57"/>
  </r>
  <r>
    <x v="2269"/>
    <x v="1"/>
    <x v="3"/>
    <n v="1908.89"/>
    <n v="0.4"/>
    <n v="2"/>
    <d v="2024-08-13T00:00:00"/>
    <d v="2024-08-18T00:00:00"/>
    <x v="1"/>
    <x v="0"/>
    <n v="224.05"/>
    <x v="3"/>
    <x v="1"/>
    <x v="1"/>
    <n v="1684.8400000000001"/>
    <n v="3817.78"/>
  </r>
  <r>
    <x v="2270"/>
    <x v="2"/>
    <x v="1"/>
    <n v="549.42999999999995"/>
    <n v="0.25"/>
    <n v="6"/>
    <d v="2023-06-23T00:00:00"/>
    <d v="2023-06-28T00:00:00"/>
    <x v="0"/>
    <x v="0"/>
    <n v="50.87"/>
    <x v="3"/>
    <x v="0"/>
    <x v="9"/>
    <n v="498.55999999999995"/>
    <n v="3296.58"/>
  </r>
  <r>
    <x v="2271"/>
    <x v="2"/>
    <x v="0"/>
    <n v="3162.32"/>
    <n v="7.0000000000000007E-2"/>
    <n v="9"/>
    <d v="2023-04-16T00:00:00"/>
    <d v="2023-04-23T00:00:00"/>
    <x v="2"/>
    <x v="0"/>
    <n v="203.25"/>
    <x v="1"/>
    <x v="0"/>
    <x v="3"/>
    <n v="2959.07"/>
    <n v="28460.880000000001"/>
  </r>
  <r>
    <x v="2272"/>
    <x v="2"/>
    <x v="4"/>
    <n v="1269.26"/>
    <n v="0.03"/>
    <n v="2"/>
    <d v="2023-04-07T00:00:00"/>
    <d v="2023-04-13T00:00:00"/>
    <x v="2"/>
    <x v="2"/>
    <n v="380.4"/>
    <x v="5"/>
    <x v="0"/>
    <x v="3"/>
    <n v="888.86"/>
    <n v="2538.52"/>
  </r>
  <r>
    <x v="2273"/>
    <x v="3"/>
    <x v="4"/>
    <n v="4036.23"/>
    <n v="0.14000000000000001"/>
    <n v="6"/>
    <d v="2024-04-22T00:00:00"/>
    <d v="2024-04-23T00:00:00"/>
    <x v="1"/>
    <x v="0"/>
    <n v="523.67999999999995"/>
    <x v="2"/>
    <x v="1"/>
    <x v="3"/>
    <n v="3512.55"/>
    <n v="24217.38"/>
  </r>
  <r>
    <x v="2274"/>
    <x v="1"/>
    <x v="0"/>
    <n v="2031.37"/>
    <n v="0.37"/>
    <n v="5"/>
    <d v="2024-07-01T00:00:00"/>
    <d v="2024-07-06T00:00:00"/>
    <x v="2"/>
    <x v="1"/>
    <n v="124.98"/>
    <x v="0"/>
    <x v="1"/>
    <x v="4"/>
    <n v="1906.3899999999999"/>
    <n v="10156.849999999999"/>
  </r>
  <r>
    <x v="2275"/>
    <x v="2"/>
    <x v="1"/>
    <n v="2346.94"/>
    <n v="0.3"/>
    <n v="2"/>
    <d v="2024-09-04T00:00:00"/>
    <d v="2024-09-07T00:00:00"/>
    <x v="0"/>
    <x v="2"/>
    <n v="190.68"/>
    <x v="4"/>
    <x v="1"/>
    <x v="7"/>
    <n v="2156.2600000000002"/>
    <n v="4693.88"/>
  </r>
  <r>
    <x v="2276"/>
    <x v="1"/>
    <x v="2"/>
    <n v="3267.47"/>
    <n v="0.36"/>
    <n v="9"/>
    <d v="2024-07-14T00:00:00"/>
    <d v="2024-07-16T00:00:00"/>
    <x v="0"/>
    <x v="0"/>
    <n v="356.5"/>
    <x v="1"/>
    <x v="1"/>
    <x v="4"/>
    <n v="2910.97"/>
    <n v="29407.23"/>
  </r>
  <r>
    <x v="2277"/>
    <x v="3"/>
    <x v="3"/>
    <n v="3833.17"/>
    <n v="0.24"/>
    <n v="2"/>
    <d v="2024-02-26T00:00:00"/>
    <d v="2024-02-27T00:00:00"/>
    <x v="2"/>
    <x v="0"/>
    <n v="228.73"/>
    <x v="0"/>
    <x v="1"/>
    <x v="8"/>
    <n v="3604.44"/>
    <n v="7666.34"/>
  </r>
  <r>
    <x v="2278"/>
    <x v="2"/>
    <x v="4"/>
    <n v="1232.46"/>
    <n v="0.38"/>
    <n v="1"/>
    <d v="2024-12-28T00:00:00"/>
    <d v="2025-01-02T00:00:00"/>
    <x v="2"/>
    <x v="0"/>
    <n v="106.83"/>
    <x v="0"/>
    <x v="1"/>
    <x v="10"/>
    <n v="1125.6300000000001"/>
    <n v="1232.46"/>
  </r>
  <r>
    <x v="2279"/>
    <x v="0"/>
    <x v="1"/>
    <n v="4834.84"/>
    <n v="0.24"/>
    <n v="9"/>
    <d v="2024-08-23T00:00:00"/>
    <d v="2024-08-27T00:00:00"/>
    <x v="1"/>
    <x v="2"/>
    <n v="280.47000000000003"/>
    <x v="5"/>
    <x v="1"/>
    <x v="1"/>
    <n v="4554.37"/>
    <n v="43513.56"/>
  </r>
  <r>
    <x v="2280"/>
    <x v="3"/>
    <x v="3"/>
    <n v="3149.38"/>
    <n v="0.04"/>
    <n v="9"/>
    <d v="2024-02-15T00:00:00"/>
    <d v="2024-02-22T00:00:00"/>
    <x v="2"/>
    <x v="2"/>
    <n v="288.69"/>
    <x v="5"/>
    <x v="1"/>
    <x v="8"/>
    <n v="2860.69"/>
    <n v="28344.420000000002"/>
  </r>
  <r>
    <x v="2281"/>
    <x v="0"/>
    <x v="0"/>
    <n v="127.63"/>
    <n v="0.04"/>
    <n v="9"/>
    <d v="2023-11-21T00:00:00"/>
    <d v="2023-11-23T00:00:00"/>
    <x v="1"/>
    <x v="1"/>
    <n v="20.59"/>
    <x v="3"/>
    <x v="0"/>
    <x v="11"/>
    <n v="107.03999999999999"/>
    <n v="1148.67"/>
  </r>
  <r>
    <x v="2282"/>
    <x v="1"/>
    <x v="4"/>
    <n v="2136.5500000000002"/>
    <n v="0.42"/>
    <n v="8"/>
    <d v="2024-04-13T00:00:00"/>
    <d v="2024-04-14T00:00:00"/>
    <x v="2"/>
    <x v="2"/>
    <n v="628.04"/>
    <x v="0"/>
    <x v="1"/>
    <x v="3"/>
    <n v="1508.5100000000002"/>
    <n v="17092.400000000001"/>
  </r>
  <r>
    <x v="2283"/>
    <x v="1"/>
    <x v="2"/>
    <n v="2240.41"/>
    <n v="0.31"/>
    <n v="4"/>
    <d v="2024-03-02T00:00:00"/>
    <d v="2024-03-09T00:00:00"/>
    <x v="2"/>
    <x v="2"/>
    <n v="491.11"/>
    <x v="2"/>
    <x v="1"/>
    <x v="0"/>
    <n v="1749.2999999999997"/>
    <n v="8961.64"/>
  </r>
  <r>
    <x v="2284"/>
    <x v="3"/>
    <x v="0"/>
    <n v="4064.91"/>
    <n v="0.14000000000000001"/>
    <n v="9"/>
    <d v="2023-12-21T00:00:00"/>
    <d v="2023-12-24T00:00:00"/>
    <x v="2"/>
    <x v="0"/>
    <n v="749.06"/>
    <x v="4"/>
    <x v="0"/>
    <x v="10"/>
    <n v="3315.85"/>
    <n v="36584.19"/>
  </r>
  <r>
    <x v="2285"/>
    <x v="1"/>
    <x v="4"/>
    <n v="1595.18"/>
    <n v="0.38"/>
    <n v="2"/>
    <d v="2023-11-22T00:00:00"/>
    <d v="2023-11-25T00:00:00"/>
    <x v="2"/>
    <x v="1"/>
    <n v="474.41"/>
    <x v="3"/>
    <x v="0"/>
    <x v="11"/>
    <n v="1120.77"/>
    <n v="3190.36"/>
  </r>
  <r>
    <x v="2286"/>
    <x v="0"/>
    <x v="1"/>
    <n v="1723.01"/>
    <n v="7.0000000000000007E-2"/>
    <n v="1"/>
    <d v="2023-01-09T00:00:00"/>
    <d v="2023-01-11T00:00:00"/>
    <x v="0"/>
    <x v="1"/>
    <n v="389.16"/>
    <x v="2"/>
    <x v="0"/>
    <x v="6"/>
    <n v="1333.85"/>
    <n v="1723.01"/>
  </r>
  <r>
    <x v="2287"/>
    <x v="2"/>
    <x v="3"/>
    <n v="445.42"/>
    <n v="0.32"/>
    <n v="7"/>
    <d v="2023-04-01T00:00:00"/>
    <d v="2023-04-04T00:00:00"/>
    <x v="2"/>
    <x v="1"/>
    <n v="63.49"/>
    <x v="3"/>
    <x v="0"/>
    <x v="3"/>
    <n v="381.93"/>
    <n v="3117.94"/>
  </r>
  <r>
    <x v="2288"/>
    <x v="2"/>
    <x v="3"/>
    <n v="1489.38"/>
    <n v="0.49"/>
    <n v="6"/>
    <d v="2024-12-05T00:00:00"/>
    <d v="2024-12-06T00:00:00"/>
    <x v="1"/>
    <x v="0"/>
    <n v="369.72"/>
    <x v="2"/>
    <x v="1"/>
    <x v="10"/>
    <n v="1119.6600000000001"/>
    <n v="8936.2800000000007"/>
  </r>
  <r>
    <x v="2289"/>
    <x v="2"/>
    <x v="4"/>
    <n v="3613.11"/>
    <n v="0.08"/>
    <n v="3"/>
    <d v="2023-10-13T00:00:00"/>
    <d v="2023-10-14T00:00:00"/>
    <x v="0"/>
    <x v="2"/>
    <n v="616.02"/>
    <x v="3"/>
    <x v="0"/>
    <x v="2"/>
    <n v="2997.09"/>
    <n v="10839.33"/>
  </r>
  <r>
    <x v="2290"/>
    <x v="3"/>
    <x v="0"/>
    <n v="3210.31"/>
    <n v="7.0000000000000007E-2"/>
    <n v="2"/>
    <d v="2023-05-23T00:00:00"/>
    <d v="2023-05-29T00:00:00"/>
    <x v="1"/>
    <x v="1"/>
    <n v="192.76"/>
    <x v="4"/>
    <x v="0"/>
    <x v="5"/>
    <n v="3017.55"/>
    <n v="6420.62"/>
  </r>
  <r>
    <x v="2291"/>
    <x v="1"/>
    <x v="2"/>
    <n v="498.83"/>
    <n v="0.23"/>
    <n v="8"/>
    <d v="2024-02-20T00:00:00"/>
    <d v="2024-02-21T00:00:00"/>
    <x v="0"/>
    <x v="1"/>
    <n v="104.24"/>
    <x v="2"/>
    <x v="1"/>
    <x v="8"/>
    <n v="394.59"/>
    <n v="3990.64"/>
  </r>
  <r>
    <x v="2292"/>
    <x v="0"/>
    <x v="1"/>
    <n v="662"/>
    <n v="0.32"/>
    <n v="4"/>
    <d v="2024-12-24T00:00:00"/>
    <d v="2024-12-30T00:00:00"/>
    <x v="2"/>
    <x v="1"/>
    <n v="153.97"/>
    <x v="3"/>
    <x v="1"/>
    <x v="10"/>
    <n v="508.03"/>
    <n v="2648"/>
  </r>
  <r>
    <x v="2293"/>
    <x v="1"/>
    <x v="4"/>
    <n v="1946.94"/>
    <n v="0.01"/>
    <n v="6"/>
    <d v="2024-09-23T00:00:00"/>
    <d v="2024-09-28T00:00:00"/>
    <x v="1"/>
    <x v="1"/>
    <n v="573.82000000000005"/>
    <x v="4"/>
    <x v="1"/>
    <x v="7"/>
    <n v="1373.12"/>
    <n v="11681.64"/>
  </r>
  <r>
    <x v="2294"/>
    <x v="1"/>
    <x v="1"/>
    <n v="3744.41"/>
    <n v="0.25"/>
    <n v="4"/>
    <d v="2023-03-02T00:00:00"/>
    <d v="2023-03-05T00:00:00"/>
    <x v="2"/>
    <x v="0"/>
    <n v="278.75"/>
    <x v="1"/>
    <x v="0"/>
    <x v="0"/>
    <n v="3465.66"/>
    <n v="14977.64"/>
  </r>
  <r>
    <x v="2295"/>
    <x v="1"/>
    <x v="3"/>
    <n v="4181.3"/>
    <n v="0.04"/>
    <n v="9"/>
    <d v="2023-10-21T00:00:00"/>
    <d v="2023-10-26T00:00:00"/>
    <x v="0"/>
    <x v="2"/>
    <n v="545.91999999999996"/>
    <x v="4"/>
    <x v="0"/>
    <x v="2"/>
    <n v="3635.38"/>
    <n v="37631.700000000004"/>
  </r>
  <r>
    <x v="2296"/>
    <x v="2"/>
    <x v="2"/>
    <n v="171.66"/>
    <n v="0.12"/>
    <n v="5"/>
    <d v="2023-12-06T00:00:00"/>
    <d v="2023-12-09T00:00:00"/>
    <x v="2"/>
    <x v="1"/>
    <n v="39.57"/>
    <x v="4"/>
    <x v="0"/>
    <x v="10"/>
    <n v="132.09"/>
    <n v="858.3"/>
  </r>
  <r>
    <x v="2297"/>
    <x v="0"/>
    <x v="1"/>
    <n v="1712.15"/>
    <n v="0.36"/>
    <n v="6"/>
    <d v="2023-07-05T00:00:00"/>
    <d v="2023-07-11T00:00:00"/>
    <x v="1"/>
    <x v="2"/>
    <n v="362.07"/>
    <x v="3"/>
    <x v="0"/>
    <x v="4"/>
    <n v="1350.0800000000002"/>
    <n v="10272.900000000001"/>
  </r>
  <r>
    <x v="2298"/>
    <x v="0"/>
    <x v="4"/>
    <n v="2178.88"/>
    <n v="0.37"/>
    <n v="9"/>
    <d v="2023-04-02T00:00:00"/>
    <d v="2023-04-05T00:00:00"/>
    <x v="0"/>
    <x v="2"/>
    <n v="390.12"/>
    <x v="2"/>
    <x v="0"/>
    <x v="3"/>
    <n v="1788.7600000000002"/>
    <n v="19609.920000000002"/>
  </r>
  <r>
    <x v="2299"/>
    <x v="1"/>
    <x v="2"/>
    <n v="4564.55"/>
    <n v="0.36"/>
    <n v="6"/>
    <d v="2023-08-19T00:00:00"/>
    <d v="2023-08-22T00:00:00"/>
    <x v="0"/>
    <x v="0"/>
    <n v="443.99"/>
    <x v="5"/>
    <x v="0"/>
    <x v="1"/>
    <n v="4120.5600000000004"/>
    <n v="27387.300000000003"/>
  </r>
  <r>
    <x v="2300"/>
    <x v="2"/>
    <x v="0"/>
    <n v="2556.89"/>
    <n v="0.03"/>
    <n v="2"/>
    <d v="2024-06-20T00:00:00"/>
    <d v="2024-06-24T00:00:00"/>
    <x v="2"/>
    <x v="0"/>
    <n v="262.63"/>
    <x v="5"/>
    <x v="1"/>
    <x v="9"/>
    <n v="2294.2599999999998"/>
    <n v="5113.78"/>
  </r>
  <r>
    <x v="2301"/>
    <x v="2"/>
    <x v="4"/>
    <n v="1421.53"/>
    <n v="0.39"/>
    <n v="1"/>
    <d v="2023-05-19T00:00:00"/>
    <d v="2023-05-24T00:00:00"/>
    <x v="2"/>
    <x v="1"/>
    <n v="415.24"/>
    <x v="2"/>
    <x v="0"/>
    <x v="5"/>
    <n v="1006.29"/>
    <n v="1421.53"/>
  </r>
  <r>
    <x v="2302"/>
    <x v="0"/>
    <x v="1"/>
    <n v="2011.23"/>
    <n v="0.22"/>
    <n v="9"/>
    <d v="2024-10-23T00:00:00"/>
    <d v="2024-10-25T00:00:00"/>
    <x v="0"/>
    <x v="1"/>
    <n v="153.9"/>
    <x v="4"/>
    <x v="1"/>
    <x v="2"/>
    <n v="1857.33"/>
    <n v="18101.07"/>
  </r>
  <r>
    <x v="2303"/>
    <x v="2"/>
    <x v="2"/>
    <n v="2238.5300000000002"/>
    <n v="0.24"/>
    <n v="2"/>
    <d v="2023-07-09T00:00:00"/>
    <d v="2023-07-14T00:00:00"/>
    <x v="1"/>
    <x v="1"/>
    <n v="520.96"/>
    <x v="3"/>
    <x v="0"/>
    <x v="4"/>
    <n v="1717.5700000000002"/>
    <n v="4477.0600000000004"/>
  </r>
  <r>
    <x v="2304"/>
    <x v="2"/>
    <x v="4"/>
    <n v="3382.98"/>
    <n v="0.21"/>
    <n v="2"/>
    <d v="2024-08-06T00:00:00"/>
    <d v="2024-08-12T00:00:00"/>
    <x v="1"/>
    <x v="0"/>
    <n v="170.8"/>
    <x v="0"/>
    <x v="1"/>
    <x v="1"/>
    <n v="3212.18"/>
    <n v="6765.96"/>
  </r>
  <r>
    <x v="2305"/>
    <x v="2"/>
    <x v="2"/>
    <n v="301.33"/>
    <n v="0.43"/>
    <n v="4"/>
    <d v="2023-12-19T00:00:00"/>
    <d v="2023-12-22T00:00:00"/>
    <x v="1"/>
    <x v="0"/>
    <n v="24.39"/>
    <x v="0"/>
    <x v="0"/>
    <x v="10"/>
    <n v="276.94"/>
    <n v="1205.32"/>
  </r>
  <r>
    <x v="2306"/>
    <x v="3"/>
    <x v="2"/>
    <n v="2008.31"/>
    <n v="0.34"/>
    <n v="3"/>
    <d v="2023-02-08T00:00:00"/>
    <d v="2023-02-10T00:00:00"/>
    <x v="2"/>
    <x v="2"/>
    <n v="529.29"/>
    <x v="4"/>
    <x v="0"/>
    <x v="8"/>
    <n v="1479.02"/>
    <n v="6024.93"/>
  </r>
  <r>
    <x v="2307"/>
    <x v="1"/>
    <x v="2"/>
    <n v="3268.12"/>
    <n v="0.25"/>
    <n v="7"/>
    <d v="2023-03-14T00:00:00"/>
    <d v="2023-03-16T00:00:00"/>
    <x v="2"/>
    <x v="2"/>
    <n v="416.46"/>
    <x v="2"/>
    <x v="0"/>
    <x v="0"/>
    <n v="2851.66"/>
    <n v="22876.84"/>
  </r>
  <r>
    <x v="2308"/>
    <x v="0"/>
    <x v="1"/>
    <n v="1488.28"/>
    <n v="0.42"/>
    <n v="7"/>
    <d v="2023-01-22T00:00:00"/>
    <d v="2023-01-24T00:00:00"/>
    <x v="0"/>
    <x v="2"/>
    <n v="444.53"/>
    <x v="3"/>
    <x v="0"/>
    <x v="6"/>
    <n v="1043.75"/>
    <n v="10417.959999999999"/>
  </r>
  <r>
    <x v="2309"/>
    <x v="0"/>
    <x v="4"/>
    <n v="2999.58"/>
    <n v="0.4"/>
    <n v="3"/>
    <d v="2024-12-13T00:00:00"/>
    <d v="2024-12-17T00:00:00"/>
    <x v="2"/>
    <x v="0"/>
    <n v="698.4"/>
    <x v="2"/>
    <x v="1"/>
    <x v="10"/>
    <n v="2301.1799999999998"/>
    <n v="8998.74"/>
  </r>
  <r>
    <x v="2310"/>
    <x v="3"/>
    <x v="3"/>
    <n v="1850.67"/>
    <n v="0"/>
    <n v="3"/>
    <d v="2023-01-31T00:00:00"/>
    <d v="2023-02-01T00:00:00"/>
    <x v="2"/>
    <x v="0"/>
    <n v="262.24"/>
    <x v="4"/>
    <x v="0"/>
    <x v="6"/>
    <n v="1588.43"/>
    <n v="5552.01"/>
  </r>
  <r>
    <x v="2311"/>
    <x v="1"/>
    <x v="3"/>
    <n v="3817.73"/>
    <n v="0.24"/>
    <n v="9"/>
    <d v="2023-10-17T00:00:00"/>
    <d v="2023-10-20T00:00:00"/>
    <x v="2"/>
    <x v="0"/>
    <n v="598.38"/>
    <x v="3"/>
    <x v="0"/>
    <x v="2"/>
    <n v="3219.35"/>
    <n v="34359.57"/>
  </r>
  <r>
    <x v="2312"/>
    <x v="0"/>
    <x v="1"/>
    <n v="396.93"/>
    <n v="0.02"/>
    <n v="7"/>
    <d v="2023-03-19T00:00:00"/>
    <d v="2023-03-22T00:00:00"/>
    <x v="1"/>
    <x v="0"/>
    <n v="43.76"/>
    <x v="1"/>
    <x v="0"/>
    <x v="0"/>
    <n v="353.17"/>
    <n v="2778.51"/>
  </r>
  <r>
    <x v="2313"/>
    <x v="2"/>
    <x v="1"/>
    <n v="4598.01"/>
    <n v="0.15"/>
    <n v="3"/>
    <d v="2024-03-18T00:00:00"/>
    <d v="2024-03-23T00:00:00"/>
    <x v="0"/>
    <x v="0"/>
    <n v="1169.8900000000001"/>
    <x v="5"/>
    <x v="1"/>
    <x v="0"/>
    <n v="3428.12"/>
    <n v="13794.03"/>
  </r>
  <r>
    <x v="2314"/>
    <x v="0"/>
    <x v="2"/>
    <n v="940.9"/>
    <n v="0.4"/>
    <n v="3"/>
    <d v="2024-03-12T00:00:00"/>
    <d v="2024-03-14T00:00:00"/>
    <x v="0"/>
    <x v="1"/>
    <n v="48.78"/>
    <x v="2"/>
    <x v="1"/>
    <x v="0"/>
    <n v="892.12"/>
    <n v="2822.7"/>
  </r>
  <r>
    <x v="2315"/>
    <x v="2"/>
    <x v="4"/>
    <n v="876.88"/>
    <n v="0.47"/>
    <n v="3"/>
    <d v="2023-12-27T00:00:00"/>
    <d v="2023-12-31T00:00:00"/>
    <x v="2"/>
    <x v="2"/>
    <n v="96.21"/>
    <x v="2"/>
    <x v="0"/>
    <x v="10"/>
    <n v="780.67"/>
    <n v="2630.64"/>
  </r>
  <r>
    <x v="2316"/>
    <x v="3"/>
    <x v="4"/>
    <n v="4219.1499999999996"/>
    <n v="0.12"/>
    <n v="9"/>
    <d v="2024-12-26T00:00:00"/>
    <d v="2025-01-02T00:00:00"/>
    <x v="2"/>
    <x v="1"/>
    <n v="1129.05"/>
    <x v="4"/>
    <x v="1"/>
    <x v="10"/>
    <n v="3090.0999999999995"/>
    <n v="37972.35"/>
  </r>
  <r>
    <x v="2317"/>
    <x v="2"/>
    <x v="0"/>
    <n v="4359.49"/>
    <n v="0.01"/>
    <n v="8"/>
    <d v="2023-02-23T00:00:00"/>
    <d v="2023-03-02T00:00:00"/>
    <x v="1"/>
    <x v="2"/>
    <n v="1279.42"/>
    <x v="2"/>
    <x v="0"/>
    <x v="8"/>
    <n v="3080.0699999999997"/>
    <n v="34875.919999999998"/>
  </r>
  <r>
    <x v="2318"/>
    <x v="0"/>
    <x v="0"/>
    <n v="555.57000000000005"/>
    <n v="0.2"/>
    <n v="7"/>
    <d v="2024-01-06T00:00:00"/>
    <d v="2024-01-13T00:00:00"/>
    <x v="1"/>
    <x v="1"/>
    <n v="88.78"/>
    <x v="4"/>
    <x v="1"/>
    <x v="6"/>
    <n v="466.79000000000008"/>
    <n v="3888.9900000000002"/>
  </r>
  <r>
    <x v="2319"/>
    <x v="0"/>
    <x v="3"/>
    <n v="4552.72"/>
    <n v="0.17"/>
    <n v="8"/>
    <d v="2024-08-04T00:00:00"/>
    <d v="2024-08-06T00:00:00"/>
    <x v="2"/>
    <x v="1"/>
    <n v="1169.3599999999999"/>
    <x v="1"/>
    <x v="1"/>
    <x v="1"/>
    <n v="3383.3600000000006"/>
    <n v="36421.760000000002"/>
  </r>
  <r>
    <x v="2320"/>
    <x v="0"/>
    <x v="0"/>
    <n v="1439.16"/>
    <n v="0.34"/>
    <n v="1"/>
    <d v="2023-04-07T00:00:00"/>
    <d v="2023-04-12T00:00:00"/>
    <x v="1"/>
    <x v="0"/>
    <n v="365.39"/>
    <x v="1"/>
    <x v="0"/>
    <x v="3"/>
    <n v="1073.77"/>
    <n v="1439.16"/>
  </r>
  <r>
    <x v="2321"/>
    <x v="3"/>
    <x v="0"/>
    <n v="3131.25"/>
    <n v="0.25"/>
    <n v="9"/>
    <d v="2024-06-13T00:00:00"/>
    <d v="2024-06-14T00:00:00"/>
    <x v="2"/>
    <x v="0"/>
    <n v="761.2"/>
    <x v="1"/>
    <x v="1"/>
    <x v="9"/>
    <n v="2370.0500000000002"/>
    <n v="28181.25"/>
  </r>
  <r>
    <x v="2322"/>
    <x v="3"/>
    <x v="3"/>
    <n v="436.11"/>
    <n v="0.2"/>
    <n v="5"/>
    <d v="2024-10-09T00:00:00"/>
    <d v="2024-10-12T00:00:00"/>
    <x v="0"/>
    <x v="0"/>
    <n v="113.6"/>
    <x v="5"/>
    <x v="1"/>
    <x v="2"/>
    <n v="322.51"/>
    <n v="2180.5500000000002"/>
  </r>
  <r>
    <x v="2323"/>
    <x v="1"/>
    <x v="3"/>
    <n v="1965.24"/>
    <n v="0.11"/>
    <n v="5"/>
    <d v="2024-10-08T00:00:00"/>
    <d v="2024-10-10T00:00:00"/>
    <x v="1"/>
    <x v="1"/>
    <n v="563.04"/>
    <x v="4"/>
    <x v="1"/>
    <x v="2"/>
    <n v="1402.2"/>
    <n v="9826.2000000000007"/>
  </r>
  <r>
    <x v="2324"/>
    <x v="0"/>
    <x v="0"/>
    <n v="2308.5500000000002"/>
    <n v="0.41"/>
    <n v="5"/>
    <d v="2024-01-29T00:00:00"/>
    <d v="2024-02-01T00:00:00"/>
    <x v="1"/>
    <x v="1"/>
    <n v="146.02000000000001"/>
    <x v="4"/>
    <x v="1"/>
    <x v="6"/>
    <n v="2162.5300000000002"/>
    <n v="11542.75"/>
  </r>
  <r>
    <x v="2325"/>
    <x v="2"/>
    <x v="4"/>
    <n v="3039.15"/>
    <n v="0.12"/>
    <n v="9"/>
    <d v="2023-02-05T00:00:00"/>
    <d v="2023-02-10T00:00:00"/>
    <x v="0"/>
    <x v="0"/>
    <n v="424.8"/>
    <x v="3"/>
    <x v="0"/>
    <x v="8"/>
    <n v="2614.35"/>
    <n v="27352.350000000002"/>
  </r>
  <r>
    <x v="2326"/>
    <x v="3"/>
    <x v="0"/>
    <n v="2673.83"/>
    <n v="0.03"/>
    <n v="5"/>
    <d v="2023-11-14T00:00:00"/>
    <d v="2023-11-20T00:00:00"/>
    <x v="0"/>
    <x v="0"/>
    <n v="602.39"/>
    <x v="1"/>
    <x v="0"/>
    <x v="11"/>
    <n v="2071.44"/>
    <n v="13369.15"/>
  </r>
  <r>
    <x v="2327"/>
    <x v="0"/>
    <x v="2"/>
    <n v="2361.3200000000002"/>
    <n v="0.28000000000000003"/>
    <n v="2"/>
    <d v="2024-01-05T00:00:00"/>
    <d v="2024-01-06T00:00:00"/>
    <x v="1"/>
    <x v="1"/>
    <n v="233.02"/>
    <x v="1"/>
    <x v="1"/>
    <x v="6"/>
    <n v="2128.3000000000002"/>
    <n v="4722.6400000000003"/>
  </r>
  <r>
    <x v="2328"/>
    <x v="0"/>
    <x v="2"/>
    <n v="4802.24"/>
    <n v="0.16"/>
    <n v="6"/>
    <d v="2023-02-20T00:00:00"/>
    <d v="2023-02-27T00:00:00"/>
    <x v="1"/>
    <x v="1"/>
    <n v="877.8"/>
    <x v="2"/>
    <x v="0"/>
    <x v="8"/>
    <n v="3924.4399999999996"/>
    <n v="28813.439999999999"/>
  </r>
  <r>
    <x v="2329"/>
    <x v="3"/>
    <x v="2"/>
    <n v="1006.61"/>
    <n v="0.36"/>
    <n v="7"/>
    <d v="2023-10-14T00:00:00"/>
    <d v="2023-10-18T00:00:00"/>
    <x v="2"/>
    <x v="0"/>
    <n v="207.21"/>
    <x v="4"/>
    <x v="0"/>
    <x v="2"/>
    <n v="799.4"/>
    <n v="7046.27"/>
  </r>
  <r>
    <x v="2330"/>
    <x v="1"/>
    <x v="1"/>
    <n v="874.17"/>
    <n v="0.04"/>
    <n v="7"/>
    <d v="2024-10-11T00:00:00"/>
    <d v="2024-10-12T00:00:00"/>
    <x v="1"/>
    <x v="2"/>
    <n v="80.319999999999993"/>
    <x v="4"/>
    <x v="1"/>
    <x v="2"/>
    <n v="793.84999999999991"/>
    <n v="6119.19"/>
  </r>
  <r>
    <x v="2331"/>
    <x v="3"/>
    <x v="2"/>
    <n v="3595.75"/>
    <n v="0.48"/>
    <n v="7"/>
    <d v="2024-08-18T00:00:00"/>
    <d v="2024-08-24T00:00:00"/>
    <x v="2"/>
    <x v="2"/>
    <n v="795.14"/>
    <x v="3"/>
    <x v="1"/>
    <x v="1"/>
    <n v="2800.61"/>
    <n v="25170.25"/>
  </r>
  <r>
    <x v="2332"/>
    <x v="3"/>
    <x v="4"/>
    <n v="465.3"/>
    <n v="0.09"/>
    <n v="2"/>
    <d v="2023-08-31T00:00:00"/>
    <d v="2023-09-04T00:00:00"/>
    <x v="0"/>
    <x v="2"/>
    <n v="27.68"/>
    <x v="3"/>
    <x v="0"/>
    <x v="1"/>
    <n v="437.62"/>
    <n v="930.6"/>
  </r>
  <r>
    <x v="2333"/>
    <x v="2"/>
    <x v="1"/>
    <n v="2466.17"/>
    <n v="0.18"/>
    <n v="6"/>
    <d v="2023-10-18T00:00:00"/>
    <d v="2023-10-20T00:00:00"/>
    <x v="0"/>
    <x v="1"/>
    <n v="140.6"/>
    <x v="1"/>
    <x v="0"/>
    <x v="2"/>
    <n v="2325.5700000000002"/>
    <n v="14797.02"/>
  </r>
  <r>
    <x v="2334"/>
    <x v="2"/>
    <x v="1"/>
    <n v="2471.86"/>
    <n v="0.24"/>
    <n v="9"/>
    <d v="2024-02-17T00:00:00"/>
    <d v="2024-02-23T00:00:00"/>
    <x v="2"/>
    <x v="2"/>
    <n v="581.91"/>
    <x v="2"/>
    <x v="1"/>
    <x v="8"/>
    <n v="1889.9500000000003"/>
    <n v="22246.74"/>
  </r>
  <r>
    <x v="2335"/>
    <x v="1"/>
    <x v="2"/>
    <n v="1619.12"/>
    <n v="0.45"/>
    <n v="1"/>
    <d v="2023-08-10T00:00:00"/>
    <d v="2023-08-11T00:00:00"/>
    <x v="0"/>
    <x v="2"/>
    <n v="344.87"/>
    <x v="3"/>
    <x v="0"/>
    <x v="1"/>
    <n v="1274.25"/>
    <n v="1619.12"/>
  </r>
  <r>
    <x v="2336"/>
    <x v="0"/>
    <x v="0"/>
    <n v="4659.17"/>
    <n v="0.36"/>
    <n v="3"/>
    <d v="2023-01-31T00:00:00"/>
    <d v="2023-02-02T00:00:00"/>
    <x v="1"/>
    <x v="0"/>
    <n v="1123.83"/>
    <x v="2"/>
    <x v="0"/>
    <x v="6"/>
    <n v="3535.34"/>
    <n v="13977.51"/>
  </r>
  <r>
    <x v="2337"/>
    <x v="3"/>
    <x v="3"/>
    <n v="1484.46"/>
    <n v="7.0000000000000007E-2"/>
    <n v="6"/>
    <d v="2024-09-23T00:00:00"/>
    <d v="2024-09-24T00:00:00"/>
    <x v="0"/>
    <x v="0"/>
    <n v="79.64"/>
    <x v="1"/>
    <x v="1"/>
    <x v="7"/>
    <n v="1404.82"/>
    <n v="8906.76"/>
  </r>
  <r>
    <x v="2338"/>
    <x v="1"/>
    <x v="0"/>
    <n v="1513.37"/>
    <n v="0.22"/>
    <n v="7"/>
    <d v="2023-03-09T00:00:00"/>
    <d v="2023-03-11T00:00:00"/>
    <x v="1"/>
    <x v="2"/>
    <n v="105.16"/>
    <x v="2"/>
    <x v="0"/>
    <x v="0"/>
    <n v="1408.2099999999998"/>
    <n v="10593.59"/>
  </r>
  <r>
    <x v="2339"/>
    <x v="2"/>
    <x v="0"/>
    <n v="1248.07"/>
    <n v="0.27"/>
    <n v="2"/>
    <d v="2024-04-26T00:00:00"/>
    <d v="2024-05-01T00:00:00"/>
    <x v="0"/>
    <x v="2"/>
    <n v="158.19"/>
    <x v="0"/>
    <x v="1"/>
    <x v="3"/>
    <n v="1089.8799999999999"/>
    <n v="2496.14"/>
  </r>
  <r>
    <x v="2340"/>
    <x v="3"/>
    <x v="1"/>
    <n v="814.36"/>
    <n v="0.35"/>
    <n v="8"/>
    <d v="2023-04-06T00:00:00"/>
    <d v="2023-04-11T00:00:00"/>
    <x v="0"/>
    <x v="0"/>
    <n v="61.78"/>
    <x v="0"/>
    <x v="0"/>
    <x v="3"/>
    <n v="752.58"/>
    <n v="6514.88"/>
  </r>
  <r>
    <x v="2341"/>
    <x v="0"/>
    <x v="1"/>
    <n v="1883.65"/>
    <n v="0.28999999999999998"/>
    <n v="6"/>
    <d v="2023-08-13T00:00:00"/>
    <d v="2023-08-17T00:00:00"/>
    <x v="1"/>
    <x v="2"/>
    <n v="250.34"/>
    <x v="4"/>
    <x v="0"/>
    <x v="1"/>
    <n v="1633.3100000000002"/>
    <n v="11301.900000000001"/>
  </r>
  <r>
    <x v="2342"/>
    <x v="2"/>
    <x v="1"/>
    <n v="3436.35"/>
    <n v="0.23"/>
    <n v="9"/>
    <d v="2024-07-02T00:00:00"/>
    <d v="2024-07-03T00:00:00"/>
    <x v="1"/>
    <x v="0"/>
    <n v="653.28"/>
    <x v="2"/>
    <x v="1"/>
    <x v="4"/>
    <n v="2783.0699999999997"/>
    <n v="30927.149999999998"/>
  </r>
  <r>
    <x v="2343"/>
    <x v="2"/>
    <x v="4"/>
    <n v="3736.6"/>
    <n v="0.38"/>
    <n v="9"/>
    <d v="2023-12-12T00:00:00"/>
    <d v="2023-12-18T00:00:00"/>
    <x v="2"/>
    <x v="0"/>
    <n v="702.9"/>
    <x v="2"/>
    <x v="0"/>
    <x v="10"/>
    <n v="3033.7"/>
    <n v="33629.4"/>
  </r>
  <r>
    <x v="2344"/>
    <x v="2"/>
    <x v="4"/>
    <n v="4085.75"/>
    <n v="0.19"/>
    <n v="9"/>
    <d v="2023-08-11T00:00:00"/>
    <d v="2023-08-12T00:00:00"/>
    <x v="2"/>
    <x v="1"/>
    <n v="297.7"/>
    <x v="0"/>
    <x v="0"/>
    <x v="1"/>
    <n v="3788.05"/>
    <n v="36771.75"/>
  </r>
  <r>
    <x v="2345"/>
    <x v="1"/>
    <x v="3"/>
    <n v="1067.97"/>
    <n v="0.49"/>
    <n v="9"/>
    <d v="2023-10-11T00:00:00"/>
    <d v="2023-10-17T00:00:00"/>
    <x v="1"/>
    <x v="0"/>
    <n v="72.58"/>
    <x v="1"/>
    <x v="0"/>
    <x v="2"/>
    <n v="995.39"/>
    <n v="9611.73"/>
  </r>
  <r>
    <x v="2346"/>
    <x v="0"/>
    <x v="1"/>
    <n v="274.60000000000002"/>
    <n v="0.47"/>
    <n v="2"/>
    <d v="2023-09-11T00:00:00"/>
    <d v="2023-09-15T00:00:00"/>
    <x v="1"/>
    <x v="0"/>
    <n v="16.78"/>
    <x v="3"/>
    <x v="0"/>
    <x v="7"/>
    <n v="257.82000000000005"/>
    <n v="549.20000000000005"/>
  </r>
  <r>
    <x v="2347"/>
    <x v="3"/>
    <x v="2"/>
    <n v="4875.96"/>
    <n v="0.35"/>
    <n v="7"/>
    <d v="2024-11-08T00:00:00"/>
    <d v="2024-11-15T00:00:00"/>
    <x v="2"/>
    <x v="1"/>
    <n v="1316.13"/>
    <x v="3"/>
    <x v="1"/>
    <x v="11"/>
    <n v="3559.83"/>
    <n v="34131.72"/>
  </r>
  <r>
    <x v="2348"/>
    <x v="1"/>
    <x v="1"/>
    <n v="170.23"/>
    <n v="0.44"/>
    <n v="5"/>
    <d v="2023-04-30T00:00:00"/>
    <d v="2023-05-06T00:00:00"/>
    <x v="1"/>
    <x v="1"/>
    <n v="40.96"/>
    <x v="3"/>
    <x v="0"/>
    <x v="3"/>
    <n v="129.26999999999998"/>
    <n v="851.15"/>
  </r>
  <r>
    <x v="2349"/>
    <x v="1"/>
    <x v="4"/>
    <n v="4807.33"/>
    <n v="0.2"/>
    <n v="9"/>
    <d v="2023-05-18T00:00:00"/>
    <d v="2023-05-25T00:00:00"/>
    <x v="0"/>
    <x v="1"/>
    <n v="1230.27"/>
    <x v="2"/>
    <x v="0"/>
    <x v="5"/>
    <n v="3577.06"/>
    <n v="43265.97"/>
  </r>
  <r>
    <x v="2350"/>
    <x v="1"/>
    <x v="1"/>
    <n v="4161.1899999999996"/>
    <n v="0.28999999999999998"/>
    <n v="1"/>
    <d v="2023-11-24T00:00:00"/>
    <d v="2023-11-26T00:00:00"/>
    <x v="0"/>
    <x v="1"/>
    <n v="227.56"/>
    <x v="0"/>
    <x v="0"/>
    <x v="11"/>
    <n v="3933.6299999999997"/>
    <n v="4161.1899999999996"/>
  </r>
  <r>
    <x v="2351"/>
    <x v="2"/>
    <x v="4"/>
    <n v="4569.17"/>
    <n v="0.14000000000000001"/>
    <n v="7"/>
    <d v="2024-08-17T00:00:00"/>
    <d v="2024-08-24T00:00:00"/>
    <x v="2"/>
    <x v="1"/>
    <n v="1048.68"/>
    <x v="1"/>
    <x v="1"/>
    <x v="1"/>
    <n v="3520.49"/>
    <n v="31984.190000000002"/>
  </r>
  <r>
    <x v="2352"/>
    <x v="0"/>
    <x v="1"/>
    <n v="1997.21"/>
    <n v="0.44"/>
    <n v="5"/>
    <d v="2024-06-23T00:00:00"/>
    <d v="2024-06-24T00:00:00"/>
    <x v="0"/>
    <x v="2"/>
    <n v="416.16"/>
    <x v="5"/>
    <x v="1"/>
    <x v="9"/>
    <n v="1581.05"/>
    <n v="9986.0499999999993"/>
  </r>
  <r>
    <x v="2353"/>
    <x v="1"/>
    <x v="2"/>
    <n v="1066.29"/>
    <n v="0.24"/>
    <n v="9"/>
    <d v="2024-12-09T00:00:00"/>
    <d v="2024-12-16T00:00:00"/>
    <x v="0"/>
    <x v="1"/>
    <n v="79.19"/>
    <x v="0"/>
    <x v="1"/>
    <x v="10"/>
    <n v="987.09999999999991"/>
    <n v="9596.61"/>
  </r>
  <r>
    <x v="2354"/>
    <x v="3"/>
    <x v="3"/>
    <n v="3071.67"/>
    <n v="0.27"/>
    <n v="7"/>
    <d v="2023-03-29T00:00:00"/>
    <d v="2023-04-02T00:00:00"/>
    <x v="2"/>
    <x v="0"/>
    <n v="600.6"/>
    <x v="4"/>
    <x v="0"/>
    <x v="0"/>
    <n v="2471.0700000000002"/>
    <n v="21501.690000000002"/>
  </r>
  <r>
    <x v="2355"/>
    <x v="0"/>
    <x v="2"/>
    <n v="3732.13"/>
    <n v="0.43"/>
    <n v="4"/>
    <d v="2024-01-08T00:00:00"/>
    <d v="2024-01-12T00:00:00"/>
    <x v="0"/>
    <x v="0"/>
    <n v="246.23"/>
    <x v="3"/>
    <x v="1"/>
    <x v="6"/>
    <n v="3485.9"/>
    <n v="14928.52"/>
  </r>
  <r>
    <x v="2356"/>
    <x v="3"/>
    <x v="4"/>
    <n v="741.22"/>
    <n v="0.4"/>
    <n v="8"/>
    <d v="2024-09-25T00:00:00"/>
    <d v="2024-10-02T00:00:00"/>
    <x v="2"/>
    <x v="1"/>
    <n v="121.06"/>
    <x v="3"/>
    <x v="1"/>
    <x v="7"/>
    <n v="620.16000000000008"/>
    <n v="5929.76"/>
  </r>
  <r>
    <x v="2357"/>
    <x v="0"/>
    <x v="0"/>
    <n v="4008.35"/>
    <n v="0.16"/>
    <n v="9"/>
    <d v="2024-01-26T00:00:00"/>
    <d v="2024-01-27T00:00:00"/>
    <x v="0"/>
    <x v="2"/>
    <n v="885.48"/>
    <x v="1"/>
    <x v="1"/>
    <x v="6"/>
    <n v="3122.87"/>
    <n v="36075.15"/>
  </r>
  <r>
    <x v="2358"/>
    <x v="3"/>
    <x v="2"/>
    <n v="1122.1099999999999"/>
    <n v="0.04"/>
    <n v="9"/>
    <d v="2023-12-06T00:00:00"/>
    <d v="2023-12-09T00:00:00"/>
    <x v="1"/>
    <x v="2"/>
    <n v="73.33"/>
    <x v="2"/>
    <x v="0"/>
    <x v="10"/>
    <n v="1048.78"/>
    <n v="10098.99"/>
  </r>
  <r>
    <x v="2359"/>
    <x v="2"/>
    <x v="1"/>
    <n v="2509.2199999999998"/>
    <n v="0.08"/>
    <n v="4"/>
    <d v="2024-05-28T00:00:00"/>
    <d v="2024-06-03T00:00:00"/>
    <x v="0"/>
    <x v="0"/>
    <n v="446.11"/>
    <x v="4"/>
    <x v="1"/>
    <x v="5"/>
    <n v="2063.1099999999997"/>
    <n v="10036.879999999999"/>
  </r>
  <r>
    <x v="2360"/>
    <x v="1"/>
    <x v="3"/>
    <n v="4296.76"/>
    <n v="0.17"/>
    <n v="6"/>
    <d v="2023-09-23T00:00:00"/>
    <d v="2023-09-25T00:00:00"/>
    <x v="2"/>
    <x v="0"/>
    <n v="956.26"/>
    <x v="1"/>
    <x v="0"/>
    <x v="7"/>
    <n v="3340.5"/>
    <n v="25780.560000000001"/>
  </r>
  <r>
    <x v="2361"/>
    <x v="3"/>
    <x v="1"/>
    <n v="1047.78"/>
    <n v="0.15"/>
    <n v="4"/>
    <d v="2023-03-23T00:00:00"/>
    <d v="2023-03-26T00:00:00"/>
    <x v="0"/>
    <x v="0"/>
    <n v="65.64"/>
    <x v="0"/>
    <x v="0"/>
    <x v="0"/>
    <n v="982.14"/>
    <n v="4191.12"/>
  </r>
  <r>
    <x v="2362"/>
    <x v="0"/>
    <x v="1"/>
    <n v="1285.23"/>
    <n v="0.02"/>
    <n v="1"/>
    <d v="2024-02-02T00:00:00"/>
    <d v="2024-02-05T00:00:00"/>
    <x v="2"/>
    <x v="2"/>
    <n v="343.87"/>
    <x v="1"/>
    <x v="1"/>
    <x v="8"/>
    <n v="941.36"/>
    <n v="1285.23"/>
  </r>
  <r>
    <x v="2363"/>
    <x v="1"/>
    <x v="2"/>
    <n v="407.58"/>
    <n v="0.22"/>
    <n v="6"/>
    <d v="2024-12-14T00:00:00"/>
    <d v="2024-12-20T00:00:00"/>
    <x v="2"/>
    <x v="2"/>
    <n v="56.5"/>
    <x v="2"/>
    <x v="1"/>
    <x v="10"/>
    <n v="351.08"/>
    <n v="2445.48"/>
  </r>
  <r>
    <x v="2364"/>
    <x v="1"/>
    <x v="3"/>
    <n v="818.41"/>
    <n v="0.05"/>
    <n v="8"/>
    <d v="2023-12-24T00:00:00"/>
    <d v="2023-12-26T00:00:00"/>
    <x v="2"/>
    <x v="2"/>
    <n v="105.25"/>
    <x v="5"/>
    <x v="0"/>
    <x v="10"/>
    <n v="713.16"/>
    <n v="6547.28"/>
  </r>
  <r>
    <x v="2365"/>
    <x v="0"/>
    <x v="0"/>
    <n v="817.98"/>
    <n v="0.11"/>
    <n v="6"/>
    <d v="2023-06-30T00:00:00"/>
    <d v="2023-07-07T00:00:00"/>
    <x v="0"/>
    <x v="2"/>
    <n v="65.739999999999995"/>
    <x v="3"/>
    <x v="0"/>
    <x v="9"/>
    <n v="752.24"/>
    <n v="4907.88"/>
  </r>
  <r>
    <x v="2366"/>
    <x v="3"/>
    <x v="1"/>
    <n v="1096.79"/>
    <n v="0.39"/>
    <n v="3"/>
    <d v="2024-05-29T00:00:00"/>
    <d v="2024-06-03T00:00:00"/>
    <x v="1"/>
    <x v="2"/>
    <n v="325.02"/>
    <x v="5"/>
    <x v="1"/>
    <x v="5"/>
    <n v="771.77"/>
    <n v="3290.37"/>
  </r>
  <r>
    <x v="2367"/>
    <x v="2"/>
    <x v="3"/>
    <n v="1502.38"/>
    <n v="0.25"/>
    <n v="8"/>
    <d v="2024-07-13T00:00:00"/>
    <d v="2024-07-14T00:00:00"/>
    <x v="0"/>
    <x v="1"/>
    <n v="292.29000000000002"/>
    <x v="1"/>
    <x v="1"/>
    <x v="4"/>
    <n v="1210.0900000000001"/>
    <n v="12019.04"/>
  </r>
  <r>
    <x v="2368"/>
    <x v="2"/>
    <x v="0"/>
    <n v="4093.42"/>
    <n v="0.19"/>
    <n v="9"/>
    <d v="2023-05-16T00:00:00"/>
    <d v="2023-05-22T00:00:00"/>
    <x v="1"/>
    <x v="1"/>
    <n v="801.55"/>
    <x v="3"/>
    <x v="0"/>
    <x v="5"/>
    <n v="3291.87"/>
    <n v="36840.78"/>
  </r>
  <r>
    <x v="2369"/>
    <x v="3"/>
    <x v="1"/>
    <n v="4587.24"/>
    <n v="0.09"/>
    <n v="1"/>
    <d v="2023-09-22T00:00:00"/>
    <d v="2023-09-26T00:00:00"/>
    <x v="2"/>
    <x v="2"/>
    <n v="928.81"/>
    <x v="3"/>
    <x v="0"/>
    <x v="7"/>
    <n v="3658.43"/>
    <n v="4587.24"/>
  </r>
  <r>
    <x v="2370"/>
    <x v="1"/>
    <x v="3"/>
    <n v="2090.77"/>
    <n v="0.43"/>
    <n v="6"/>
    <d v="2023-07-22T00:00:00"/>
    <d v="2023-07-23T00:00:00"/>
    <x v="1"/>
    <x v="2"/>
    <n v="322.68"/>
    <x v="4"/>
    <x v="0"/>
    <x v="4"/>
    <n v="1768.09"/>
    <n v="12544.619999999999"/>
  </r>
  <r>
    <x v="2371"/>
    <x v="1"/>
    <x v="2"/>
    <n v="728.22"/>
    <n v="0.45"/>
    <n v="8"/>
    <d v="2024-04-26T00:00:00"/>
    <d v="2024-04-29T00:00:00"/>
    <x v="2"/>
    <x v="2"/>
    <n v="106.1"/>
    <x v="4"/>
    <x v="1"/>
    <x v="3"/>
    <n v="622.12"/>
    <n v="5825.76"/>
  </r>
  <r>
    <x v="2372"/>
    <x v="1"/>
    <x v="1"/>
    <n v="1196.67"/>
    <n v="0.26"/>
    <n v="2"/>
    <d v="2023-10-14T00:00:00"/>
    <d v="2023-10-20T00:00:00"/>
    <x v="2"/>
    <x v="2"/>
    <n v="224.03"/>
    <x v="2"/>
    <x v="0"/>
    <x v="2"/>
    <n v="972.6400000000001"/>
    <n v="2393.34"/>
  </r>
  <r>
    <x v="2373"/>
    <x v="1"/>
    <x v="1"/>
    <n v="3707.41"/>
    <n v="0.46"/>
    <n v="4"/>
    <d v="2023-05-13T00:00:00"/>
    <d v="2023-05-18T00:00:00"/>
    <x v="2"/>
    <x v="2"/>
    <n v="338.3"/>
    <x v="4"/>
    <x v="0"/>
    <x v="5"/>
    <n v="3369.1099999999997"/>
    <n v="14829.64"/>
  </r>
  <r>
    <x v="2374"/>
    <x v="3"/>
    <x v="3"/>
    <n v="3419.39"/>
    <n v="0.23"/>
    <n v="1"/>
    <d v="2023-04-07T00:00:00"/>
    <d v="2023-04-12T00:00:00"/>
    <x v="0"/>
    <x v="1"/>
    <n v="674.36"/>
    <x v="3"/>
    <x v="0"/>
    <x v="3"/>
    <n v="2745.0299999999997"/>
    <n v="3419.39"/>
  </r>
  <r>
    <x v="2375"/>
    <x v="1"/>
    <x v="1"/>
    <n v="4839.32"/>
    <n v="0.05"/>
    <n v="4"/>
    <d v="2023-04-04T00:00:00"/>
    <d v="2023-04-05T00:00:00"/>
    <x v="0"/>
    <x v="1"/>
    <n v="844.24"/>
    <x v="0"/>
    <x v="0"/>
    <x v="3"/>
    <n v="3995.08"/>
    <n v="19357.28"/>
  </r>
  <r>
    <x v="2376"/>
    <x v="0"/>
    <x v="0"/>
    <n v="170.99"/>
    <n v="0.01"/>
    <n v="2"/>
    <d v="2023-04-04T00:00:00"/>
    <d v="2023-04-10T00:00:00"/>
    <x v="0"/>
    <x v="2"/>
    <n v="14.88"/>
    <x v="3"/>
    <x v="0"/>
    <x v="3"/>
    <n v="156.11000000000001"/>
    <n v="341.98"/>
  </r>
  <r>
    <x v="2377"/>
    <x v="1"/>
    <x v="1"/>
    <n v="3778.72"/>
    <n v="0.06"/>
    <n v="3"/>
    <d v="2024-12-19T00:00:00"/>
    <d v="2024-12-26T00:00:00"/>
    <x v="1"/>
    <x v="1"/>
    <n v="925.29"/>
    <x v="0"/>
    <x v="1"/>
    <x v="10"/>
    <n v="2853.43"/>
    <n v="11336.16"/>
  </r>
  <r>
    <x v="2378"/>
    <x v="2"/>
    <x v="4"/>
    <n v="2578.39"/>
    <n v="0.31"/>
    <n v="4"/>
    <d v="2023-10-22T00:00:00"/>
    <d v="2023-10-25T00:00:00"/>
    <x v="0"/>
    <x v="0"/>
    <n v="177.57"/>
    <x v="1"/>
    <x v="0"/>
    <x v="2"/>
    <n v="2400.8199999999997"/>
    <n v="10313.56"/>
  </r>
  <r>
    <x v="2379"/>
    <x v="1"/>
    <x v="0"/>
    <n v="4523.2"/>
    <n v="0.16"/>
    <n v="3"/>
    <d v="2023-01-16T00:00:00"/>
    <d v="2023-01-18T00:00:00"/>
    <x v="2"/>
    <x v="1"/>
    <n v="497.79"/>
    <x v="1"/>
    <x v="0"/>
    <x v="6"/>
    <n v="4025.41"/>
    <n v="13569.599999999999"/>
  </r>
  <r>
    <x v="2380"/>
    <x v="3"/>
    <x v="3"/>
    <n v="2923.22"/>
    <n v="0.32"/>
    <n v="6"/>
    <d v="2024-04-18T00:00:00"/>
    <d v="2024-04-22T00:00:00"/>
    <x v="2"/>
    <x v="0"/>
    <n v="269.63"/>
    <x v="1"/>
    <x v="1"/>
    <x v="3"/>
    <n v="2653.5899999999997"/>
    <n v="17539.32"/>
  </r>
  <r>
    <x v="2381"/>
    <x v="2"/>
    <x v="0"/>
    <n v="2288.67"/>
    <n v="0.25"/>
    <n v="7"/>
    <d v="2024-04-04T00:00:00"/>
    <d v="2024-04-09T00:00:00"/>
    <x v="0"/>
    <x v="0"/>
    <n v="376.36"/>
    <x v="4"/>
    <x v="1"/>
    <x v="3"/>
    <n v="1912.31"/>
    <n v="16020.69"/>
  </r>
  <r>
    <x v="2382"/>
    <x v="3"/>
    <x v="4"/>
    <n v="3362.67"/>
    <n v="0.17"/>
    <n v="7"/>
    <d v="2023-07-30T00:00:00"/>
    <d v="2023-08-03T00:00:00"/>
    <x v="1"/>
    <x v="2"/>
    <n v="763.47"/>
    <x v="5"/>
    <x v="0"/>
    <x v="4"/>
    <n v="2599.1999999999998"/>
    <n v="23538.690000000002"/>
  </r>
  <r>
    <x v="2383"/>
    <x v="3"/>
    <x v="4"/>
    <n v="4184.26"/>
    <n v="0.11"/>
    <n v="1"/>
    <d v="2024-07-12T00:00:00"/>
    <d v="2024-07-15T00:00:00"/>
    <x v="1"/>
    <x v="0"/>
    <n v="462.58"/>
    <x v="5"/>
    <x v="1"/>
    <x v="4"/>
    <n v="3721.6800000000003"/>
    <n v="4184.26"/>
  </r>
  <r>
    <x v="2384"/>
    <x v="2"/>
    <x v="1"/>
    <n v="1484.24"/>
    <n v="0.04"/>
    <n v="5"/>
    <d v="2024-03-18T00:00:00"/>
    <d v="2024-03-19T00:00:00"/>
    <x v="0"/>
    <x v="2"/>
    <n v="130.37"/>
    <x v="4"/>
    <x v="1"/>
    <x v="0"/>
    <n v="1353.87"/>
    <n v="7421.2"/>
  </r>
  <r>
    <x v="2385"/>
    <x v="3"/>
    <x v="1"/>
    <n v="626.88"/>
    <n v="0.39"/>
    <n v="3"/>
    <d v="2023-04-09T00:00:00"/>
    <d v="2023-04-12T00:00:00"/>
    <x v="2"/>
    <x v="1"/>
    <n v="119.99"/>
    <x v="1"/>
    <x v="0"/>
    <x v="3"/>
    <n v="506.89"/>
    <n v="1880.6399999999999"/>
  </r>
  <r>
    <x v="2386"/>
    <x v="3"/>
    <x v="2"/>
    <n v="2221.79"/>
    <n v="0.41"/>
    <n v="1"/>
    <d v="2023-01-20T00:00:00"/>
    <d v="2023-01-27T00:00:00"/>
    <x v="2"/>
    <x v="1"/>
    <n v="480.81"/>
    <x v="5"/>
    <x v="0"/>
    <x v="6"/>
    <n v="1740.98"/>
    <n v="2221.79"/>
  </r>
  <r>
    <x v="2387"/>
    <x v="1"/>
    <x v="0"/>
    <n v="1151.1500000000001"/>
    <n v="0.27"/>
    <n v="1"/>
    <d v="2023-01-21T00:00:00"/>
    <d v="2023-01-28T00:00:00"/>
    <x v="0"/>
    <x v="0"/>
    <n v="331.24"/>
    <x v="1"/>
    <x v="0"/>
    <x v="6"/>
    <n v="819.91000000000008"/>
    <n v="1151.1500000000001"/>
  </r>
  <r>
    <x v="2388"/>
    <x v="0"/>
    <x v="2"/>
    <n v="2204.75"/>
    <n v="0.08"/>
    <n v="2"/>
    <d v="2023-06-30T00:00:00"/>
    <d v="2023-07-05T00:00:00"/>
    <x v="2"/>
    <x v="1"/>
    <n v="445.35"/>
    <x v="0"/>
    <x v="0"/>
    <x v="9"/>
    <n v="1759.4"/>
    <n v="4409.5"/>
  </r>
  <r>
    <x v="2389"/>
    <x v="3"/>
    <x v="4"/>
    <n v="4956.1400000000003"/>
    <n v="0.13"/>
    <n v="8"/>
    <d v="2024-04-29T00:00:00"/>
    <d v="2024-04-30T00:00:00"/>
    <x v="2"/>
    <x v="1"/>
    <n v="951.51"/>
    <x v="5"/>
    <x v="1"/>
    <x v="3"/>
    <n v="4004.63"/>
    <n v="39649.120000000003"/>
  </r>
  <r>
    <x v="2390"/>
    <x v="3"/>
    <x v="1"/>
    <n v="2913.2"/>
    <n v="0.48"/>
    <n v="4"/>
    <d v="2024-11-24T00:00:00"/>
    <d v="2024-11-28T00:00:00"/>
    <x v="0"/>
    <x v="2"/>
    <n v="489.84"/>
    <x v="0"/>
    <x v="1"/>
    <x v="11"/>
    <n v="2423.3599999999997"/>
    <n v="11652.8"/>
  </r>
  <r>
    <x v="2391"/>
    <x v="3"/>
    <x v="1"/>
    <n v="3498.64"/>
    <n v="0.11"/>
    <n v="3"/>
    <d v="2024-07-14T00:00:00"/>
    <d v="2024-07-19T00:00:00"/>
    <x v="1"/>
    <x v="0"/>
    <n v="419.42"/>
    <x v="4"/>
    <x v="1"/>
    <x v="4"/>
    <n v="3079.22"/>
    <n v="10495.92"/>
  </r>
  <r>
    <x v="2392"/>
    <x v="1"/>
    <x v="1"/>
    <n v="3421.85"/>
    <n v="0.03"/>
    <n v="8"/>
    <d v="2024-02-04T00:00:00"/>
    <d v="2024-02-05T00:00:00"/>
    <x v="1"/>
    <x v="0"/>
    <n v="984.7"/>
    <x v="4"/>
    <x v="1"/>
    <x v="8"/>
    <n v="2437.1499999999996"/>
    <n v="27374.799999999999"/>
  </r>
  <r>
    <x v="2393"/>
    <x v="0"/>
    <x v="3"/>
    <n v="4121.43"/>
    <n v="0.28000000000000003"/>
    <n v="2"/>
    <d v="2023-09-29T00:00:00"/>
    <d v="2023-09-30T00:00:00"/>
    <x v="1"/>
    <x v="2"/>
    <n v="938.45"/>
    <x v="5"/>
    <x v="0"/>
    <x v="7"/>
    <n v="3182.9800000000005"/>
    <n v="8242.86"/>
  </r>
  <r>
    <x v="2394"/>
    <x v="2"/>
    <x v="4"/>
    <n v="4726.2299999999996"/>
    <n v="0.13"/>
    <n v="9"/>
    <d v="2023-01-23T00:00:00"/>
    <d v="2023-01-27T00:00:00"/>
    <x v="0"/>
    <x v="0"/>
    <n v="795.99"/>
    <x v="3"/>
    <x v="0"/>
    <x v="6"/>
    <n v="3930.24"/>
    <n v="42536.069999999992"/>
  </r>
  <r>
    <x v="2395"/>
    <x v="1"/>
    <x v="1"/>
    <n v="3328.21"/>
    <n v="0.48"/>
    <n v="4"/>
    <d v="2023-04-18T00:00:00"/>
    <d v="2023-04-24T00:00:00"/>
    <x v="0"/>
    <x v="0"/>
    <n v="609.20000000000005"/>
    <x v="2"/>
    <x v="0"/>
    <x v="3"/>
    <n v="2719.01"/>
    <n v="13312.84"/>
  </r>
  <r>
    <x v="2396"/>
    <x v="1"/>
    <x v="4"/>
    <n v="2432.86"/>
    <n v="0.28999999999999998"/>
    <n v="9"/>
    <d v="2024-08-27T00:00:00"/>
    <d v="2024-09-03T00:00:00"/>
    <x v="2"/>
    <x v="1"/>
    <n v="704.36"/>
    <x v="5"/>
    <x v="1"/>
    <x v="1"/>
    <n v="1728.5"/>
    <n v="21895.74"/>
  </r>
  <r>
    <x v="2397"/>
    <x v="0"/>
    <x v="1"/>
    <n v="1657.37"/>
    <n v="0.48"/>
    <n v="1"/>
    <d v="2024-11-07T00:00:00"/>
    <d v="2024-11-10T00:00:00"/>
    <x v="1"/>
    <x v="2"/>
    <n v="284.01"/>
    <x v="4"/>
    <x v="1"/>
    <x v="11"/>
    <n v="1373.36"/>
    <n v="1657.37"/>
  </r>
  <r>
    <x v="2398"/>
    <x v="0"/>
    <x v="0"/>
    <n v="1865.34"/>
    <n v="0.39"/>
    <n v="5"/>
    <d v="2023-01-24T00:00:00"/>
    <d v="2023-01-30T00:00:00"/>
    <x v="2"/>
    <x v="0"/>
    <n v="556.52"/>
    <x v="4"/>
    <x v="0"/>
    <x v="6"/>
    <n v="1308.82"/>
    <n v="9326.6999999999989"/>
  </r>
  <r>
    <x v="2399"/>
    <x v="1"/>
    <x v="4"/>
    <n v="1738.95"/>
    <n v="0.36"/>
    <n v="7"/>
    <d v="2024-03-28T00:00:00"/>
    <d v="2024-04-04T00:00:00"/>
    <x v="2"/>
    <x v="2"/>
    <n v="335.3"/>
    <x v="4"/>
    <x v="1"/>
    <x v="0"/>
    <n v="1403.65"/>
    <n v="12172.65"/>
  </r>
  <r>
    <x v="2400"/>
    <x v="2"/>
    <x v="2"/>
    <n v="1689.88"/>
    <n v="0.42"/>
    <n v="4"/>
    <d v="2024-09-10T00:00:00"/>
    <d v="2024-09-16T00:00:00"/>
    <x v="0"/>
    <x v="0"/>
    <n v="471.92"/>
    <x v="2"/>
    <x v="1"/>
    <x v="7"/>
    <n v="1217.96"/>
    <n v="6759.52"/>
  </r>
  <r>
    <x v="2401"/>
    <x v="1"/>
    <x v="3"/>
    <n v="3503.66"/>
    <n v="0.3"/>
    <n v="5"/>
    <d v="2024-06-24T00:00:00"/>
    <d v="2024-06-30T00:00:00"/>
    <x v="0"/>
    <x v="0"/>
    <n v="809.21"/>
    <x v="2"/>
    <x v="1"/>
    <x v="9"/>
    <n v="2694.45"/>
    <n v="17518.3"/>
  </r>
  <r>
    <x v="2402"/>
    <x v="0"/>
    <x v="2"/>
    <n v="2979.77"/>
    <n v="0.01"/>
    <n v="9"/>
    <d v="2023-04-25T00:00:00"/>
    <d v="2023-05-01T00:00:00"/>
    <x v="2"/>
    <x v="2"/>
    <n v="230.04"/>
    <x v="3"/>
    <x v="0"/>
    <x v="3"/>
    <n v="2749.73"/>
    <n v="26817.93"/>
  </r>
  <r>
    <x v="2403"/>
    <x v="2"/>
    <x v="4"/>
    <n v="1089.78"/>
    <n v="0.2"/>
    <n v="6"/>
    <d v="2024-01-29T00:00:00"/>
    <d v="2024-02-01T00:00:00"/>
    <x v="1"/>
    <x v="2"/>
    <n v="222.13"/>
    <x v="2"/>
    <x v="1"/>
    <x v="6"/>
    <n v="867.65"/>
    <n v="6538.68"/>
  </r>
  <r>
    <x v="2404"/>
    <x v="0"/>
    <x v="1"/>
    <n v="4851.17"/>
    <n v="0.11"/>
    <n v="6"/>
    <d v="2024-09-11T00:00:00"/>
    <d v="2024-09-17T00:00:00"/>
    <x v="0"/>
    <x v="2"/>
    <n v="1398.3"/>
    <x v="4"/>
    <x v="1"/>
    <x v="7"/>
    <n v="3452.87"/>
    <n v="29107.02"/>
  </r>
  <r>
    <x v="2405"/>
    <x v="2"/>
    <x v="4"/>
    <n v="2195.86"/>
    <n v="0.22"/>
    <n v="2"/>
    <d v="2024-08-07T00:00:00"/>
    <d v="2024-08-10T00:00:00"/>
    <x v="1"/>
    <x v="2"/>
    <n v="292.93"/>
    <x v="5"/>
    <x v="1"/>
    <x v="1"/>
    <n v="1902.93"/>
    <n v="4391.72"/>
  </r>
  <r>
    <x v="2406"/>
    <x v="3"/>
    <x v="3"/>
    <n v="2873.82"/>
    <n v="0.24"/>
    <n v="1"/>
    <d v="2024-10-23T00:00:00"/>
    <d v="2024-10-28T00:00:00"/>
    <x v="0"/>
    <x v="2"/>
    <n v="400.29"/>
    <x v="2"/>
    <x v="1"/>
    <x v="2"/>
    <n v="2473.5300000000002"/>
    <n v="2873.82"/>
  </r>
  <r>
    <x v="2407"/>
    <x v="0"/>
    <x v="4"/>
    <n v="3542.74"/>
    <n v="0.06"/>
    <n v="4"/>
    <d v="2024-08-18T00:00:00"/>
    <d v="2024-08-19T00:00:00"/>
    <x v="2"/>
    <x v="1"/>
    <n v="279.60000000000002"/>
    <x v="4"/>
    <x v="1"/>
    <x v="1"/>
    <n v="3263.14"/>
    <n v="14170.96"/>
  </r>
  <r>
    <x v="2408"/>
    <x v="0"/>
    <x v="1"/>
    <n v="3107.02"/>
    <n v="0.01"/>
    <n v="3"/>
    <d v="2024-02-08T00:00:00"/>
    <d v="2024-02-10T00:00:00"/>
    <x v="2"/>
    <x v="2"/>
    <n v="552.65"/>
    <x v="5"/>
    <x v="1"/>
    <x v="8"/>
    <n v="2554.37"/>
    <n v="9321.06"/>
  </r>
  <r>
    <x v="2409"/>
    <x v="1"/>
    <x v="2"/>
    <n v="1624.15"/>
    <n v="7.0000000000000007E-2"/>
    <n v="7"/>
    <d v="2024-08-25T00:00:00"/>
    <d v="2024-08-27T00:00:00"/>
    <x v="2"/>
    <x v="0"/>
    <n v="202.46"/>
    <x v="2"/>
    <x v="1"/>
    <x v="1"/>
    <n v="1421.69"/>
    <n v="11369.050000000001"/>
  </r>
  <r>
    <x v="2410"/>
    <x v="0"/>
    <x v="0"/>
    <n v="4008.76"/>
    <n v="0.43"/>
    <n v="7"/>
    <d v="2023-04-12T00:00:00"/>
    <d v="2023-04-16T00:00:00"/>
    <x v="2"/>
    <x v="0"/>
    <n v="973.65"/>
    <x v="2"/>
    <x v="0"/>
    <x v="3"/>
    <n v="3035.11"/>
    <n v="28061.32"/>
  </r>
  <r>
    <x v="2411"/>
    <x v="0"/>
    <x v="2"/>
    <n v="639.75"/>
    <n v="0.38"/>
    <n v="6"/>
    <d v="2023-09-23T00:00:00"/>
    <d v="2023-09-24T00:00:00"/>
    <x v="2"/>
    <x v="0"/>
    <n v="64.930000000000007"/>
    <x v="0"/>
    <x v="0"/>
    <x v="7"/>
    <n v="574.81999999999994"/>
    <n v="3838.5"/>
  </r>
  <r>
    <x v="2412"/>
    <x v="3"/>
    <x v="1"/>
    <n v="2888.08"/>
    <n v="0.4"/>
    <n v="5"/>
    <d v="2023-03-24T00:00:00"/>
    <d v="2023-03-29T00:00:00"/>
    <x v="2"/>
    <x v="1"/>
    <n v="677.2"/>
    <x v="1"/>
    <x v="0"/>
    <x v="0"/>
    <n v="2210.88"/>
    <n v="14440.4"/>
  </r>
  <r>
    <x v="2413"/>
    <x v="0"/>
    <x v="1"/>
    <n v="1439.25"/>
    <n v="0.14000000000000001"/>
    <n v="3"/>
    <d v="2024-12-20T00:00:00"/>
    <d v="2024-12-21T00:00:00"/>
    <x v="1"/>
    <x v="2"/>
    <n v="219.31"/>
    <x v="2"/>
    <x v="1"/>
    <x v="10"/>
    <n v="1219.94"/>
    <n v="4317.75"/>
  </r>
  <r>
    <x v="2414"/>
    <x v="3"/>
    <x v="3"/>
    <n v="3117.24"/>
    <n v="0.12"/>
    <n v="4"/>
    <d v="2023-10-23T00:00:00"/>
    <d v="2023-10-27T00:00:00"/>
    <x v="1"/>
    <x v="1"/>
    <n v="887.45"/>
    <x v="2"/>
    <x v="0"/>
    <x v="2"/>
    <n v="2229.79"/>
    <n v="12468.96"/>
  </r>
  <r>
    <x v="2415"/>
    <x v="3"/>
    <x v="4"/>
    <n v="1168.17"/>
    <n v="0.02"/>
    <n v="5"/>
    <d v="2023-09-03T00:00:00"/>
    <d v="2023-09-05T00:00:00"/>
    <x v="2"/>
    <x v="1"/>
    <n v="225.91"/>
    <x v="3"/>
    <x v="0"/>
    <x v="7"/>
    <n v="942.2600000000001"/>
    <n v="5840.85"/>
  </r>
  <r>
    <x v="2416"/>
    <x v="3"/>
    <x v="4"/>
    <n v="3883.78"/>
    <n v="0.24"/>
    <n v="4"/>
    <d v="2023-09-18T00:00:00"/>
    <d v="2023-09-23T00:00:00"/>
    <x v="0"/>
    <x v="0"/>
    <n v="1054.78"/>
    <x v="1"/>
    <x v="0"/>
    <x v="7"/>
    <n v="2829"/>
    <n v="15535.12"/>
  </r>
  <r>
    <x v="2417"/>
    <x v="3"/>
    <x v="2"/>
    <n v="1214.93"/>
    <n v="0.19"/>
    <n v="3"/>
    <d v="2024-12-07T00:00:00"/>
    <d v="2024-12-13T00:00:00"/>
    <x v="0"/>
    <x v="0"/>
    <n v="138.87"/>
    <x v="4"/>
    <x v="1"/>
    <x v="10"/>
    <n v="1076.06"/>
    <n v="3644.79"/>
  </r>
  <r>
    <x v="2418"/>
    <x v="2"/>
    <x v="0"/>
    <n v="4462.92"/>
    <n v="0.42"/>
    <n v="2"/>
    <d v="2023-06-01T00:00:00"/>
    <d v="2023-06-07T00:00:00"/>
    <x v="0"/>
    <x v="0"/>
    <n v="1279.69"/>
    <x v="0"/>
    <x v="0"/>
    <x v="9"/>
    <n v="3183.23"/>
    <n v="8925.84"/>
  </r>
  <r>
    <x v="2419"/>
    <x v="1"/>
    <x v="0"/>
    <n v="4321.62"/>
    <n v="0.34"/>
    <n v="5"/>
    <d v="2024-01-09T00:00:00"/>
    <d v="2024-01-11T00:00:00"/>
    <x v="2"/>
    <x v="0"/>
    <n v="450.37"/>
    <x v="2"/>
    <x v="1"/>
    <x v="6"/>
    <n v="3871.25"/>
    <n v="21608.1"/>
  </r>
  <r>
    <x v="2420"/>
    <x v="2"/>
    <x v="3"/>
    <n v="1875.73"/>
    <n v="7.0000000000000007E-2"/>
    <n v="2"/>
    <d v="2023-12-12T00:00:00"/>
    <d v="2023-12-15T00:00:00"/>
    <x v="2"/>
    <x v="0"/>
    <n v="537.25"/>
    <x v="4"/>
    <x v="0"/>
    <x v="10"/>
    <n v="1338.48"/>
    <n v="3751.46"/>
  </r>
  <r>
    <x v="2421"/>
    <x v="0"/>
    <x v="1"/>
    <n v="1990.52"/>
    <n v="0.49"/>
    <n v="2"/>
    <d v="2024-11-01T00:00:00"/>
    <d v="2024-11-05T00:00:00"/>
    <x v="0"/>
    <x v="1"/>
    <n v="535.28"/>
    <x v="2"/>
    <x v="1"/>
    <x v="11"/>
    <n v="1455.24"/>
    <n v="3981.04"/>
  </r>
  <r>
    <x v="2422"/>
    <x v="2"/>
    <x v="3"/>
    <n v="3537.37"/>
    <n v="0.39"/>
    <n v="2"/>
    <d v="2024-05-09T00:00:00"/>
    <d v="2024-05-11T00:00:00"/>
    <x v="1"/>
    <x v="2"/>
    <n v="355.6"/>
    <x v="3"/>
    <x v="1"/>
    <x v="5"/>
    <n v="3181.77"/>
    <n v="7074.74"/>
  </r>
  <r>
    <x v="2423"/>
    <x v="2"/>
    <x v="4"/>
    <n v="542.83000000000004"/>
    <n v="0.36"/>
    <n v="2"/>
    <d v="2023-04-28T00:00:00"/>
    <d v="2023-05-03T00:00:00"/>
    <x v="1"/>
    <x v="0"/>
    <n v="116.27"/>
    <x v="3"/>
    <x v="0"/>
    <x v="3"/>
    <n v="426.56000000000006"/>
    <n v="1085.6600000000001"/>
  </r>
  <r>
    <x v="2424"/>
    <x v="0"/>
    <x v="1"/>
    <n v="496.51"/>
    <n v="0.11"/>
    <n v="8"/>
    <d v="2024-09-19T00:00:00"/>
    <d v="2024-09-20T00:00:00"/>
    <x v="1"/>
    <x v="2"/>
    <n v="70.650000000000006"/>
    <x v="4"/>
    <x v="1"/>
    <x v="7"/>
    <n v="425.86"/>
    <n v="3972.08"/>
  </r>
  <r>
    <x v="2425"/>
    <x v="0"/>
    <x v="3"/>
    <n v="767.99"/>
    <n v="0.45"/>
    <n v="7"/>
    <d v="2024-12-07T00:00:00"/>
    <d v="2024-12-11T00:00:00"/>
    <x v="0"/>
    <x v="1"/>
    <n v="115.5"/>
    <x v="5"/>
    <x v="1"/>
    <x v="10"/>
    <n v="652.49"/>
    <n v="5375.93"/>
  </r>
  <r>
    <x v="2426"/>
    <x v="0"/>
    <x v="2"/>
    <n v="2856.13"/>
    <n v="0.24"/>
    <n v="9"/>
    <d v="2024-01-09T00:00:00"/>
    <d v="2024-01-11T00:00:00"/>
    <x v="2"/>
    <x v="0"/>
    <n v="171.02"/>
    <x v="2"/>
    <x v="1"/>
    <x v="6"/>
    <n v="2685.11"/>
    <n v="25705.170000000002"/>
  </r>
  <r>
    <x v="2427"/>
    <x v="2"/>
    <x v="4"/>
    <n v="830.11"/>
    <n v="0.15"/>
    <n v="3"/>
    <d v="2023-05-09T00:00:00"/>
    <d v="2023-05-12T00:00:00"/>
    <x v="0"/>
    <x v="2"/>
    <n v="213.42"/>
    <x v="5"/>
    <x v="0"/>
    <x v="5"/>
    <n v="616.69000000000005"/>
    <n v="2490.33"/>
  </r>
  <r>
    <x v="2428"/>
    <x v="2"/>
    <x v="0"/>
    <n v="1460.32"/>
    <n v="0.33"/>
    <n v="1"/>
    <d v="2023-07-22T00:00:00"/>
    <d v="2023-07-29T00:00:00"/>
    <x v="1"/>
    <x v="2"/>
    <n v="167.78"/>
    <x v="4"/>
    <x v="0"/>
    <x v="4"/>
    <n v="1292.54"/>
    <n v="1460.32"/>
  </r>
  <r>
    <x v="2429"/>
    <x v="0"/>
    <x v="3"/>
    <n v="3269.87"/>
    <n v="0.11"/>
    <n v="6"/>
    <d v="2023-07-18T00:00:00"/>
    <d v="2023-07-20T00:00:00"/>
    <x v="1"/>
    <x v="0"/>
    <n v="791.94"/>
    <x v="0"/>
    <x v="0"/>
    <x v="4"/>
    <n v="2477.9299999999998"/>
    <n v="19619.22"/>
  </r>
  <r>
    <x v="2430"/>
    <x v="1"/>
    <x v="4"/>
    <n v="176.56"/>
    <n v="0.45"/>
    <n v="9"/>
    <d v="2023-03-18T00:00:00"/>
    <d v="2023-03-25T00:00:00"/>
    <x v="1"/>
    <x v="1"/>
    <n v="34.83"/>
    <x v="0"/>
    <x v="0"/>
    <x v="0"/>
    <n v="141.73000000000002"/>
    <n v="1589.04"/>
  </r>
  <r>
    <x v="2431"/>
    <x v="1"/>
    <x v="4"/>
    <n v="983.16"/>
    <n v="0.43"/>
    <n v="1"/>
    <d v="2024-03-22T00:00:00"/>
    <d v="2024-03-28T00:00:00"/>
    <x v="2"/>
    <x v="0"/>
    <n v="287.77"/>
    <x v="2"/>
    <x v="1"/>
    <x v="0"/>
    <n v="695.39"/>
    <n v="983.16"/>
  </r>
  <r>
    <x v="2432"/>
    <x v="3"/>
    <x v="0"/>
    <n v="4656.66"/>
    <n v="0.23"/>
    <n v="1"/>
    <d v="2024-03-01T00:00:00"/>
    <d v="2024-03-06T00:00:00"/>
    <x v="2"/>
    <x v="1"/>
    <n v="466.59"/>
    <x v="2"/>
    <x v="1"/>
    <x v="0"/>
    <n v="4190.07"/>
    <n v="4656.66"/>
  </r>
  <r>
    <x v="2433"/>
    <x v="0"/>
    <x v="0"/>
    <n v="3351.53"/>
    <n v="0.1"/>
    <n v="4"/>
    <d v="2024-11-01T00:00:00"/>
    <d v="2024-11-04T00:00:00"/>
    <x v="0"/>
    <x v="1"/>
    <n v="436.12"/>
    <x v="0"/>
    <x v="1"/>
    <x v="11"/>
    <n v="2915.4100000000003"/>
    <n v="13406.12"/>
  </r>
  <r>
    <x v="2434"/>
    <x v="3"/>
    <x v="0"/>
    <n v="1597.2"/>
    <n v="0.25"/>
    <n v="1"/>
    <d v="2024-05-22T00:00:00"/>
    <d v="2024-05-28T00:00:00"/>
    <x v="2"/>
    <x v="1"/>
    <n v="146.33000000000001"/>
    <x v="3"/>
    <x v="1"/>
    <x v="5"/>
    <n v="1450.8700000000001"/>
    <n v="1597.2"/>
  </r>
  <r>
    <x v="2435"/>
    <x v="1"/>
    <x v="3"/>
    <n v="321.99"/>
    <n v="7.0000000000000007E-2"/>
    <n v="9"/>
    <d v="2023-02-21T00:00:00"/>
    <d v="2023-02-28T00:00:00"/>
    <x v="2"/>
    <x v="2"/>
    <n v="83.1"/>
    <x v="1"/>
    <x v="0"/>
    <x v="8"/>
    <n v="238.89000000000001"/>
    <n v="2897.91"/>
  </r>
  <r>
    <x v="2436"/>
    <x v="3"/>
    <x v="0"/>
    <n v="2971.64"/>
    <n v="0.13"/>
    <n v="6"/>
    <d v="2023-06-27T00:00:00"/>
    <d v="2023-06-30T00:00:00"/>
    <x v="1"/>
    <x v="0"/>
    <n v="393.99"/>
    <x v="2"/>
    <x v="0"/>
    <x v="9"/>
    <n v="2577.6499999999996"/>
    <n v="17829.84"/>
  </r>
  <r>
    <x v="2437"/>
    <x v="0"/>
    <x v="2"/>
    <n v="1192.04"/>
    <n v="0.24"/>
    <n v="5"/>
    <d v="2024-03-24T00:00:00"/>
    <d v="2024-03-31T00:00:00"/>
    <x v="0"/>
    <x v="2"/>
    <n v="117.75"/>
    <x v="4"/>
    <x v="1"/>
    <x v="0"/>
    <n v="1074.29"/>
    <n v="5960.2"/>
  </r>
  <r>
    <x v="2438"/>
    <x v="0"/>
    <x v="4"/>
    <n v="4804.8599999999997"/>
    <n v="0.01"/>
    <n v="5"/>
    <d v="2023-04-23T00:00:00"/>
    <d v="2023-04-27T00:00:00"/>
    <x v="1"/>
    <x v="1"/>
    <n v="951.36"/>
    <x v="2"/>
    <x v="0"/>
    <x v="3"/>
    <n v="3853.4999999999995"/>
    <n v="24024.3"/>
  </r>
  <r>
    <x v="2439"/>
    <x v="0"/>
    <x v="0"/>
    <n v="3466.11"/>
    <n v="0.38"/>
    <n v="2"/>
    <d v="2023-08-24T00:00:00"/>
    <d v="2023-08-29T00:00:00"/>
    <x v="2"/>
    <x v="2"/>
    <n v="500.49"/>
    <x v="4"/>
    <x v="0"/>
    <x v="1"/>
    <n v="2965.62"/>
    <n v="6932.22"/>
  </r>
  <r>
    <x v="2440"/>
    <x v="2"/>
    <x v="4"/>
    <n v="4873.21"/>
    <n v="0.1"/>
    <n v="3"/>
    <d v="2023-06-15T00:00:00"/>
    <d v="2023-06-20T00:00:00"/>
    <x v="0"/>
    <x v="2"/>
    <n v="1233.2"/>
    <x v="0"/>
    <x v="0"/>
    <x v="9"/>
    <n v="3640.01"/>
    <n v="14619.630000000001"/>
  </r>
  <r>
    <x v="2441"/>
    <x v="3"/>
    <x v="1"/>
    <n v="4259.6000000000004"/>
    <n v="0.43"/>
    <n v="7"/>
    <d v="2024-07-04T00:00:00"/>
    <d v="2024-07-07T00:00:00"/>
    <x v="2"/>
    <x v="1"/>
    <n v="1026.28"/>
    <x v="2"/>
    <x v="1"/>
    <x v="4"/>
    <n v="3233.3200000000006"/>
    <n v="29817.200000000004"/>
  </r>
  <r>
    <x v="2442"/>
    <x v="1"/>
    <x v="1"/>
    <n v="2466.83"/>
    <n v="0.01"/>
    <n v="4"/>
    <d v="2023-10-25T00:00:00"/>
    <d v="2023-10-26T00:00:00"/>
    <x v="2"/>
    <x v="1"/>
    <n v="197.3"/>
    <x v="3"/>
    <x v="0"/>
    <x v="2"/>
    <n v="2269.5299999999997"/>
    <n v="9867.32"/>
  </r>
  <r>
    <x v="2443"/>
    <x v="1"/>
    <x v="0"/>
    <n v="3380.86"/>
    <n v="0.27"/>
    <n v="6"/>
    <d v="2024-01-15T00:00:00"/>
    <d v="2024-01-16T00:00:00"/>
    <x v="0"/>
    <x v="2"/>
    <n v="892.45"/>
    <x v="4"/>
    <x v="1"/>
    <x v="6"/>
    <n v="2488.41"/>
    <n v="20285.16"/>
  </r>
  <r>
    <x v="2444"/>
    <x v="1"/>
    <x v="4"/>
    <n v="4079.33"/>
    <n v="0.39"/>
    <n v="8"/>
    <d v="2024-09-02T00:00:00"/>
    <d v="2024-09-06T00:00:00"/>
    <x v="0"/>
    <x v="1"/>
    <n v="1206.02"/>
    <x v="3"/>
    <x v="1"/>
    <x v="7"/>
    <n v="2873.31"/>
    <n v="32634.639999999999"/>
  </r>
  <r>
    <x v="2445"/>
    <x v="2"/>
    <x v="1"/>
    <n v="2933.07"/>
    <n v="0.12"/>
    <n v="1"/>
    <d v="2023-06-16T00:00:00"/>
    <d v="2023-06-20T00:00:00"/>
    <x v="1"/>
    <x v="1"/>
    <n v="697.28"/>
    <x v="4"/>
    <x v="0"/>
    <x v="9"/>
    <n v="2235.79"/>
    <n v="2933.07"/>
  </r>
  <r>
    <x v="2446"/>
    <x v="2"/>
    <x v="0"/>
    <n v="401.29"/>
    <n v="0.35"/>
    <n v="6"/>
    <d v="2024-07-07T00:00:00"/>
    <d v="2024-07-14T00:00:00"/>
    <x v="0"/>
    <x v="1"/>
    <n v="102.73"/>
    <x v="5"/>
    <x v="1"/>
    <x v="4"/>
    <n v="298.56"/>
    <n v="2407.7400000000002"/>
  </r>
  <r>
    <x v="2447"/>
    <x v="0"/>
    <x v="4"/>
    <n v="2405.19"/>
    <n v="0.36"/>
    <n v="1"/>
    <d v="2023-12-28T00:00:00"/>
    <d v="2024-01-01T00:00:00"/>
    <x v="1"/>
    <x v="0"/>
    <n v="671.91"/>
    <x v="1"/>
    <x v="0"/>
    <x v="10"/>
    <n v="1733.2800000000002"/>
    <n v="2405.19"/>
  </r>
  <r>
    <x v="2448"/>
    <x v="1"/>
    <x v="0"/>
    <n v="739.81"/>
    <n v="0.32"/>
    <n v="8"/>
    <d v="2024-03-29T00:00:00"/>
    <d v="2024-04-02T00:00:00"/>
    <x v="1"/>
    <x v="2"/>
    <n v="182.34"/>
    <x v="3"/>
    <x v="1"/>
    <x v="0"/>
    <n v="557.46999999999991"/>
    <n v="5918.48"/>
  </r>
  <r>
    <x v="2449"/>
    <x v="2"/>
    <x v="4"/>
    <n v="3602.75"/>
    <n v="0.18"/>
    <n v="4"/>
    <d v="2024-05-18T00:00:00"/>
    <d v="2024-05-21T00:00:00"/>
    <x v="0"/>
    <x v="2"/>
    <n v="706.8"/>
    <x v="1"/>
    <x v="1"/>
    <x v="5"/>
    <n v="2895.95"/>
    <n v="14411"/>
  </r>
  <r>
    <x v="2450"/>
    <x v="0"/>
    <x v="1"/>
    <n v="3435.08"/>
    <n v="0.39"/>
    <n v="5"/>
    <d v="2024-09-08T00:00:00"/>
    <d v="2024-09-12T00:00:00"/>
    <x v="1"/>
    <x v="0"/>
    <n v="230.29"/>
    <x v="3"/>
    <x v="1"/>
    <x v="7"/>
    <n v="3204.79"/>
    <n v="17175.400000000001"/>
  </r>
  <r>
    <x v="2451"/>
    <x v="1"/>
    <x v="0"/>
    <n v="4965.25"/>
    <n v="0.31"/>
    <n v="2"/>
    <d v="2024-04-01T00:00:00"/>
    <d v="2024-04-08T00:00:00"/>
    <x v="2"/>
    <x v="2"/>
    <n v="849.61"/>
    <x v="1"/>
    <x v="1"/>
    <x v="3"/>
    <n v="4115.6400000000003"/>
    <n v="9930.5"/>
  </r>
  <r>
    <x v="2452"/>
    <x v="3"/>
    <x v="1"/>
    <n v="3181.17"/>
    <n v="0.3"/>
    <n v="3"/>
    <d v="2023-10-25T00:00:00"/>
    <d v="2023-10-31T00:00:00"/>
    <x v="0"/>
    <x v="2"/>
    <n v="781.72"/>
    <x v="3"/>
    <x v="0"/>
    <x v="2"/>
    <n v="2399.4499999999998"/>
    <n v="9543.51"/>
  </r>
  <r>
    <x v="2453"/>
    <x v="0"/>
    <x v="0"/>
    <n v="4020.68"/>
    <n v="0.41"/>
    <n v="7"/>
    <d v="2024-12-08T00:00:00"/>
    <d v="2024-12-09T00:00:00"/>
    <x v="2"/>
    <x v="1"/>
    <n v="458.58"/>
    <x v="3"/>
    <x v="1"/>
    <x v="10"/>
    <n v="3562.1"/>
    <n v="28144.76"/>
  </r>
  <r>
    <x v="2454"/>
    <x v="2"/>
    <x v="3"/>
    <n v="1414.61"/>
    <n v="0.12"/>
    <n v="7"/>
    <d v="2024-10-26T00:00:00"/>
    <d v="2024-10-28T00:00:00"/>
    <x v="2"/>
    <x v="0"/>
    <n v="301.85000000000002"/>
    <x v="3"/>
    <x v="1"/>
    <x v="2"/>
    <n v="1112.7599999999998"/>
    <n v="9902.2699999999986"/>
  </r>
  <r>
    <x v="2455"/>
    <x v="2"/>
    <x v="1"/>
    <n v="1766.12"/>
    <n v="0.12"/>
    <n v="8"/>
    <d v="2023-07-04T00:00:00"/>
    <d v="2023-07-10T00:00:00"/>
    <x v="1"/>
    <x v="2"/>
    <n v="227.46"/>
    <x v="0"/>
    <x v="0"/>
    <x v="4"/>
    <n v="1538.6599999999999"/>
    <n v="14128.96"/>
  </r>
  <r>
    <x v="2456"/>
    <x v="0"/>
    <x v="1"/>
    <n v="4593.42"/>
    <n v="0.19"/>
    <n v="3"/>
    <d v="2024-02-22T00:00:00"/>
    <d v="2024-02-28T00:00:00"/>
    <x v="2"/>
    <x v="2"/>
    <n v="1219.75"/>
    <x v="2"/>
    <x v="1"/>
    <x v="8"/>
    <n v="3373.67"/>
    <n v="13780.26"/>
  </r>
  <r>
    <x v="2457"/>
    <x v="0"/>
    <x v="2"/>
    <n v="3800.44"/>
    <n v="0.04"/>
    <n v="2"/>
    <d v="2024-12-15T00:00:00"/>
    <d v="2024-12-16T00:00:00"/>
    <x v="1"/>
    <x v="0"/>
    <n v="535.15"/>
    <x v="3"/>
    <x v="1"/>
    <x v="10"/>
    <n v="3265.29"/>
    <n v="7600.88"/>
  </r>
  <r>
    <x v="2458"/>
    <x v="2"/>
    <x v="1"/>
    <n v="3310.82"/>
    <n v="0.17"/>
    <n v="2"/>
    <d v="2024-11-05T00:00:00"/>
    <d v="2024-11-09T00:00:00"/>
    <x v="2"/>
    <x v="2"/>
    <n v="203.18"/>
    <x v="1"/>
    <x v="1"/>
    <x v="11"/>
    <n v="3107.6400000000003"/>
    <n v="6621.64"/>
  </r>
  <r>
    <x v="2459"/>
    <x v="3"/>
    <x v="4"/>
    <n v="1344.74"/>
    <n v="0.2"/>
    <n v="6"/>
    <d v="2023-05-03T00:00:00"/>
    <d v="2023-05-06T00:00:00"/>
    <x v="1"/>
    <x v="2"/>
    <n v="263.01"/>
    <x v="5"/>
    <x v="0"/>
    <x v="5"/>
    <n v="1081.73"/>
    <n v="8068.4400000000005"/>
  </r>
  <r>
    <x v="2460"/>
    <x v="1"/>
    <x v="0"/>
    <n v="3523.03"/>
    <n v="0.25"/>
    <n v="2"/>
    <d v="2023-08-25T00:00:00"/>
    <d v="2023-08-30T00:00:00"/>
    <x v="2"/>
    <x v="1"/>
    <n v="216.45"/>
    <x v="4"/>
    <x v="0"/>
    <x v="1"/>
    <n v="3306.5800000000004"/>
    <n v="7046.06"/>
  </r>
  <r>
    <x v="2461"/>
    <x v="3"/>
    <x v="3"/>
    <n v="4445.1400000000003"/>
    <n v="0.13"/>
    <n v="4"/>
    <d v="2024-03-19T00:00:00"/>
    <d v="2024-03-26T00:00:00"/>
    <x v="1"/>
    <x v="0"/>
    <n v="461.94"/>
    <x v="1"/>
    <x v="1"/>
    <x v="0"/>
    <n v="3983.2000000000003"/>
    <n v="17780.560000000001"/>
  </r>
  <r>
    <x v="2462"/>
    <x v="0"/>
    <x v="4"/>
    <n v="1230.9100000000001"/>
    <n v="0.45"/>
    <n v="9"/>
    <d v="2024-08-26T00:00:00"/>
    <d v="2024-08-28T00:00:00"/>
    <x v="1"/>
    <x v="1"/>
    <n v="215.85"/>
    <x v="0"/>
    <x v="1"/>
    <x v="1"/>
    <n v="1015.0600000000001"/>
    <n v="11078.19"/>
  </r>
  <r>
    <x v="2463"/>
    <x v="3"/>
    <x v="4"/>
    <n v="3560.01"/>
    <n v="0.14000000000000001"/>
    <n v="3"/>
    <d v="2024-03-02T00:00:00"/>
    <d v="2024-03-04T00:00:00"/>
    <x v="0"/>
    <x v="1"/>
    <n v="884.02"/>
    <x v="1"/>
    <x v="1"/>
    <x v="0"/>
    <n v="2675.9900000000002"/>
    <n v="10680.03"/>
  </r>
  <r>
    <x v="2464"/>
    <x v="2"/>
    <x v="4"/>
    <n v="2029.1"/>
    <n v="0.43"/>
    <n v="1"/>
    <d v="2023-03-02T00:00:00"/>
    <d v="2023-03-08T00:00:00"/>
    <x v="1"/>
    <x v="0"/>
    <n v="263.81"/>
    <x v="2"/>
    <x v="0"/>
    <x v="0"/>
    <n v="1765.29"/>
    <n v="2029.1"/>
  </r>
  <r>
    <x v="2465"/>
    <x v="0"/>
    <x v="4"/>
    <n v="681.96"/>
    <n v="0.22"/>
    <n v="2"/>
    <d v="2024-12-09T00:00:00"/>
    <d v="2024-12-13T00:00:00"/>
    <x v="1"/>
    <x v="2"/>
    <n v="83.43"/>
    <x v="0"/>
    <x v="1"/>
    <x v="10"/>
    <n v="598.53"/>
    <n v="1363.92"/>
  </r>
  <r>
    <x v="2466"/>
    <x v="1"/>
    <x v="3"/>
    <n v="3840.96"/>
    <n v="0.36"/>
    <n v="7"/>
    <d v="2023-04-02T00:00:00"/>
    <d v="2023-04-06T00:00:00"/>
    <x v="0"/>
    <x v="0"/>
    <n v="300.55"/>
    <x v="1"/>
    <x v="0"/>
    <x v="3"/>
    <n v="3540.41"/>
    <n v="26886.720000000001"/>
  </r>
  <r>
    <x v="2467"/>
    <x v="2"/>
    <x v="2"/>
    <n v="918.97"/>
    <n v="0.06"/>
    <n v="9"/>
    <d v="2023-08-22T00:00:00"/>
    <d v="2023-08-24T00:00:00"/>
    <x v="0"/>
    <x v="2"/>
    <n v="180.5"/>
    <x v="0"/>
    <x v="0"/>
    <x v="1"/>
    <n v="738.47"/>
    <n v="8270.73"/>
  </r>
  <r>
    <x v="2468"/>
    <x v="2"/>
    <x v="1"/>
    <n v="1339.19"/>
    <n v="0.27"/>
    <n v="9"/>
    <d v="2024-06-14T00:00:00"/>
    <d v="2024-06-20T00:00:00"/>
    <x v="1"/>
    <x v="2"/>
    <n v="245.25"/>
    <x v="1"/>
    <x v="1"/>
    <x v="9"/>
    <n v="1093.94"/>
    <n v="12052.710000000001"/>
  </r>
  <r>
    <x v="2469"/>
    <x v="1"/>
    <x v="4"/>
    <n v="3936.42"/>
    <n v="0.48"/>
    <n v="4"/>
    <d v="2024-09-21T00:00:00"/>
    <d v="2024-09-24T00:00:00"/>
    <x v="1"/>
    <x v="0"/>
    <n v="205.55"/>
    <x v="1"/>
    <x v="1"/>
    <x v="7"/>
    <n v="3730.87"/>
    <n v="15745.68"/>
  </r>
  <r>
    <x v="2470"/>
    <x v="1"/>
    <x v="1"/>
    <n v="3736.45"/>
    <n v="0.33"/>
    <n v="8"/>
    <d v="2024-01-03T00:00:00"/>
    <d v="2024-01-05T00:00:00"/>
    <x v="2"/>
    <x v="1"/>
    <n v="843.43"/>
    <x v="5"/>
    <x v="1"/>
    <x v="6"/>
    <n v="2893.02"/>
    <n v="29891.599999999999"/>
  </r>
  <r>
    <x v="2471"/>
    <x v="3"/>
    <x v="1"/>
    <n v="1345.5"/>
    <n v="0.41"/>
    <n v="1"/>
    <d v="2023-08-25T00:00:00"/>
    <d v="2023-08-31T00:00:00"/>
    <x v="2"/>
    <x v="1"/>
    <n v="222.14"/>
    <x v="2"/>
    <x v="0"/>
    <x v="1"/>
    <n v="1123.3600000000001"/>
    <n v="1345.5"/>
  </r>
  <r>
    <x v="2472"/>
    <x v="0"/>
    <x v="4"/>
    <n v="4710.7299999999996"/>
    <n v="0.13"/>
    <n v="6"/>
    <d v="2024-11-21T00:00:00"/>
    <d v="2024-11-24T00:00:00"/>
    <x v="0"/>
    <x v="0"/>
    <n v="576.05999999999995"/>
    <x v="5"/>
    <x v="1"/>
    <x v="11"/>
    <n v="4134.67"/>
    <n v="28264.379999999997"/>
  </r>
  <r>
    <x v="2473"/>
    <x v="1"/>
    <x v="2"/>
    <n v="1154.9000000000001"/>
    <n v="0.4"/>
    <n v="8"/>
    <d v="2023-10-18T00:00:00"/>
    <d v="2023-10-19T00:00:00"/>
    <x v="1"/>
    <x v="0"/>
    <n v="262.97000000000003"/>
    <x v="5"/>
    <x v="0"/>
    <x v="2"/>
    <n v="891.93000000000006"/>
    <n v="9239.2000000000007"/>
  </r>
  <r>
    <x v="2474"/>
    <x v="1"/>
    <x v="1"/>
    <n v="4968.75"/>
    <n v="0.18"/>
    <n v="2"/>
    <d v="2023-12-27T00:00:00"/>
    <d v="2023-12-31T00:00:00"/>
    <x v="2"/>
    <x v="2"/>
    <n v="1256.8399999999999"/>
    <x v="2"/>
    <x v="0"/>
    <x v="10"/>
    <n v="3711.91"/>
    <n v="9937.5"/>
  </r>
  <r>
    <x v="2475"/>
    <x v="0"/>
    <x v="0"/>
    <n v="3715.71"/>
    <n v="0.24"/>
    <n v="8"/>
    <d v="2023-05-18T00:00:00"/>
    <d v="2023-05-24T00:00:00"/>
    <x v="2"/>
    <x v="1"/>
    <n v="740.49"/>
    <x v="0"/>
    <x v="0"/>
    <x v="5"/>
    <n v="2975.2200000000003"/>
    <n v="29725.68"/>
  </r>
  <r>
    <x v="2476"/>
    <x v="1"/>
    <x v="1"/>
    <n v="2023.29"/>
    <n v="0.09"/>
    <n v="4"/>
    <d v="2024-09-15T00:00:00"/>
    <d v="2024-09-18T00:00:00"/>
    <x v="1"/>
    <x v="0"/>
    <n v="148.93"/>
    <x v="0"/>
    <x v="1"/>
    <x v="7"/>
    <n v="1874.36"/>
    <n v="8093.16"/>
  </r>
  <r>
    <x v="2477"/>
    <x v="1"/>
    <x v="4"/>
    <n v="738.71"/>
    <n v="0.24"/>
    <n v="2"/>
    <d v="2023-08-30T00:00:00"/>
    <d v="2023-09-01T00:00:00"/>
    <x v="0"/>
    <x v="2"/>
    <n v="204.22"/>
    <x v="0"/>
    <x v="0"/>
    <x v="1"/>
    <n v="534.49"/>
    <n v="1477.42"/>
  </r>
  <r>
    <x v="2478"/>
    <x v="3"/>
    <x v="3"/>
    <n v="1670.5"/>
    <n v="0.26"/>
    <n v="4"/>
    <d v="2023-10-19T00:00:00"/>
    <d v="2023-10-26T00:00:00"/>
    <x v="0"/>
    <x v="0"/>
    <n v="90.97"/>
    <x v="5"/>
    <x v="0"/>
    <x v="2"/>
    <n v="1579.53"/>
    <n v="6682"/>
  </r>
  <r>
    <x v="2479"/>
    <x v="2"/>
    <x v="1"/>
    <n v="1049.32"/>
    <n v="0.31"/>
    <n v="8"/>
    <d v="2024-03-12T00:00:00"/>
    <d v="2024-03-13T00:00:00"/>
    <x v="2"/>
    <x v="2"/>
    <n v="107.38"/>
    <x v="2"/>
    <x v="1"/>
    <x v="0"/>
    <n v="941.93999999999994"/>
    <n v="8394.56"/>
  </r>
  <r>
    <x v="2480"/>
    <x v="2"/>
    <x v="2"/>
    <n v="3147.01"/>
    <n v="0.43"/>
    <n v="4"/>
    <d v="2023-02-23T00:00:00"/>
    <d v="2023-02-25T00:00:00"/>
    <x v="0"/>
    <x v="1"/>
    <n v="365.37"/>
    <x v="0"/>
    <x v="0"/>
    <x v="8"/>
    <n v="2781.6400000000003"/>
    <n v="12588.04"/>
  </r>
  <r>
    <x v="2481"/>
    <x v="2"/>
    <x v="0"/>
    <n v="1848.59"/>
    <n v="0.15"/>
    <n v="8"/>
    <d v="2024-06-11T00:00:00"/>
    <d v="2024-06-17T00:00:00"/>
    <x v="2"/>
    <x v="0"/>
    <n v="263.42"/>
    <x v="4"/>
    <x v="1"/>
    <x v="9"/>
    <n v="1585.1699999999998"/>
    <n v="14788.72"/>
  </r>
  <r>
    <x v="2482"/>
    <x v="2"/>
    <x v="0"/>
    <n v="1545.54"/>
    <n v="0.49"/>
    <n v="7"/>
    <d v="2023-02-19T00:00:00"/>
    <d v="2023-02-20T00:00:00"/>
    <x v="2"/>
    <x v="0"/>
    <n v="214.63"/>
    <x v="5"/>
    <x v="0"/>
    <x v="8"/>
    <n v="1330.9099999999999"/>
    <n v="10818.779999999999"/>
  </r>
  <r>
    <x v="2483"/>
    <x v="1"/>
    <x v="3"/>
    <n v="3809.95"/>
    <n v="0.42"/>
    <n v="5"/>
    <d v="2023-07-08T00:00:00"/>
    <d v="2023-07-13T00:00:00"/>
    <x v="0"/>
    <x v="0"/>
    <n v="1046.74"/>
    <x v="3"/>
    <x v="0"/>
    <x v="4"/>
    <n v="2763.21"/>
    <n v="19049.75"/>
  </r>
  <r>
    <x v="2484"/>
    <x v="0"/>
    <x v="3"/>
    <n v="1229.94"/>
    <n v="0.2"/>
    <n v="8"/>
    <d v="2024-05-27T00:00:00"/>
    <d v="2024-05-28T00:00:00"/>
    <x v="1"/>
    <x v="1"/>
    <n v="306.3"/>
    <x v="0"/>
    <x v="1"/>
    <x v="5"/>
    <n v="923.6400000000001"/>
    <n v="9839.52"/>
  </r>
  <r>
    <x v="2485"/>
    <x v="0"/>
    <x v="1"/>
    <n v="2975.76"/>
    <n v="0.11"/>
    <n v="2"/>
    <d v="2024-11-12T00:00:00"/>
    <d v="2024-11-19T00:00:00"/>
    <x v="2"/>
    <x v="2"/>
    <n v="298.64"/>
    <x v="5"/>
    <x v="1"/>
    <x v="11"/>
    <n v="2677.1200000000003"/>
    <n v="5951.52"/>
  </r>
  <r>
    <x v="2486"/>
    <x v="3"/>
    <x v="4"/>
    <n v="1053.52"/>
    <n v="0.04"/>
    <n v="3"/>
    <d v="2023-06-26T00:00:00"/>
    <d v="2023-07-02T00:00:00"/>
    <x v="2"/>
    <x v="1"/>
    <n v="303.97000000000003"/>
    <x v="2"/>
    <x v="0"/>
    <x v="9"/>
    <n v="749.55"/>
    <n v="3160.56"/>
  </r>
  <r>
    <x v="2487"/>
    <x v="3"/>
    <x v="2"/>
    <n v="3602.51"/>
    <n v="0.12"/>
    <n v="4"/>
    <d v="2023-08-07T00:00:00"/>
    <d v="2023-08-10T00:00:00"/>
    <x v="1"/>
    <x v="0"/>
    <n v="506.4"/>
    <x v="2"/>
    <x v="0"/>
    <x v="1"/>
    <n v="3096.11"/>
    <n v="14410.04"/>
  </r>
  <r>
    <x v="2488"/>
    <x v="1"/>
    <x v="0"/>
    <n v="3163.1"/>
    <n v="0.44"/>
    <n v="5"/>
    <d v="2024-10-20T00:00:00"/>
    <d v="2024-10-25T00:00:00"/>
    <x v="2"/>
    <x v="1"/>
    <n v="330.98"/>
    <x v="3"/>
    <x v="1"/>
    <x v="2"/>
    <n v="2832.12"/>
    <n v="15815.5"/>
  </r>
  <r>
    <x v="2489"/>
    <x v="0"/>
    <x v="3"/>
    <n v="4010.95"/>
    <n v="0.15"/>
    <n v="5"/>
    <d v="2024-12-20T00:00:00"/>
    <d v="2024-12-26T00:00:00"/>
    <x v="1"/>
    <x v="2"/>
    <n v="1148.8599999999999"/>
    <x v="0"/>
    <x v="1"/>
    <x v="10"/>
    <n v="2862.09"/>
    <n v="20054.75"/>
  </r>
  <r>
    <x v="2490"/>
    <x v="0"/>
    <x v="2"/>
    <n v="435.64"/>
    <n v="7.0000000000000007E-2"/>
    <n v="1"/>
    <d v="2023-09-13T00:00:00"/>
    <d v="2023-09-14T00:00:00"/>
    <x v="1"/>
    <x v="1"/>
    <n v="84.07"/>
    <x v="3"/>
    <x v="0"/>
    <x v="7"/>
    <n v="351.57"/>
    <n v="435.64"/>
  </r>
  <r>
    <x v="2491"/>
    <x v="2"/>
    <x v="4"/>
    <n v="1129.52"/>
    <n v="0.01"/>
    <n v="1"/>
    <d v="2023-12-24T00:00:00"/>
    <d v="2023-12-25T00:00:00"/>
    <x v="1"/>
    <x v="0"/>
    <n v="222.99"/>
    <x v="2"/>
    <x v="0"/>
    <x v="10"/>
    <n v="906.53"/>
    <n v="1129.52"/>
  </r>
  <r>
    <x v="2492"/>
    <x v="1"/>
    <x v="0"/>
    <n v="856.86"/>
    <n v="0.15"/>
    <n v="1"/>
    <d v="2024-10-09T00:00:00"/>
    <d v="2024-10-12T00:00:00"/>
    <x v="0"/>
    <x v="0"/>
    <n v="183.37"/>
    <x v="0"/>
    <x v="1"/>
    <x v="2"/>
    <n v="673.49"/>
    <n v="856.86"/>
  </r>
  <r>
    <x v="2493"/>
    <x v="1"/>
    <x v="0"/>
    <n v="1033.75"/>
    <n v="0.11"/>
    <n v="5"/>
    <d v="2023-07-09T00:00:00"/>
    <d v="2023-07-16T00:00:00"/>
    <x v="2"/>
    <x v="0"/>
    <n v="213.27"/>
    <x v="4"/>
    <x v="0"/>
    <x v="4"/>
    <n v="820.48"/>
    <n v="5168.75"/>
  </r>
  <r>
    <x v="2494"/>
    <x v="2"/>
    <x v="4"/>
    <n v="604.77"/>
    <n v="0.05"/>
    <n v="2"/>
    <d v="2024-04-04T00:00:00"/>
    <d v="2024-04-08T00:00:00"/>
    <x v="2"/>
    <x v="0"/>
    <n v="125.47"/>
    <x v="4"/>
    <x v="1"/>
    <x v="3"/>
    <n v="479.29999999999995"/>
    <n v="1209.54"/>
  </r>
  <r>
    <x v="2495"/>
    <x v="1"/>
    <x v="0"/>
    <n v="2854.2"/>
    <n v="0.48"/>
    <n v="3"/>
    <d v="2023-01-09T00:00:00"/>
    <d v="2023-01-13T00:00:00"/>
    <x v="2"/>
    <x v="2"/>
    <n v="144.11000000000001"/>
    <x v="4"/>
    <x v="0"/>
    <x v="6"/>
    <n v="2710.0899999999997"/>
    <n v="8562.5999999999985"/>
  </r>
  <r>
    <x v="2496"/>
    <x v="1"/>
    <x v="4"/>
    <n v="3007.81"/>
    <n v="0.13"/>
    <n v="8"/>
    <d v="2024-11-10T00:00:00"/>
    <d v="2024-11-16T00:00:00"/>
    <x v="1"/>
    <x v="1"/>
    <n v="665.99"/>
    <x v="3"/>
    <x v="1"/>
    <x v="11"/>
    <n v="2341.8199999999997"/>
    <n v="24062.48"/>
  </r>
  <r>
    <x v="2497"/>
    <x v="3"/>
    <x v="0"/>
    <n v="4233.1000000000004"/>
    <n v="0"/>
    <n v="8"/>
    <d v="2024-04-29T00:00:00"/>
    <d v="2024-05-06T00:00:00"/>
    <x v="0"/>
    <x v="2"/>
    <n v="997.04"/>
    <x v="1"/>
    <x v="1"/>
    <x v="3"/>
    <n v="3236.0600000000004"/>
    <n v="33864.800000000003"/>
  </r>
  <r>
    <x v="2498"/>
    <x v="0"/>
    <x v="1"/>
    <n v="2146.92"/>
    <n v="0.47"/>
    <n v="2"/>
    <d v="2023-07-08T00:00:00"/>
    <d v="2023-07-14T00:00:00"/>
    <x v="2"/>
    <x v="1"/>
    <n v="121.8"/>
    <x v="0"/>
    <x v="0"/>
    <x v="4"/>
    <n v="2025.1200000000001"/>
    <n v="4293.84"/>
  </r>
  <r>
    <x v="2499"/>
    <x v="1"/>
    <x v="4"/>
    <n v="2708.69"/>
    <n v="0.28999999999999998"/>
    <n v="8"/>
    <d v="2023-01-23T00:00:00"/>
    <d v="2023-01-27T00:00:00"/>
    <x v="2"/>
    <x v="0"/>
    <n v="558.30999999999995"/>
    <x v="1"/>
    <x v="0"/>
    <x v="6"/>
    <n v="2150.38"/>
    <n v="21669.52"/>
  </r>
  <r>
    <x v="2500"/>
    <x v="3"/>
    <x v="2"/>
    <n v="4957.3900000000003"/>
    <n v="0.04"/>
    <n v="9"/>
    <d v="2023-10-24T00:00:00"/>
    <d v="2023-10-29T00:00:00"/>
    <x v="2"/>
    <x v="1"/>
    <n v="575.86"/>
    <x v="4"/>
    <x v="0"/>
    <x v="2"/>
    <n v="4381.5300000000007"/>
    <n v="44616.51"/>
  </r>
  <r>
    <x v="2501"/>
    <x v="0"/>
    <x v="1"/>
    <n v="2706.04"/>
    <n v="0.02"/>
    <n v="6"/>
    <d v="2023-11-24T00:00:00"/>
    <d v="2023-11-30T00:00:00"/>
    <x v="0"/>
    <x v="1"/>
    <n v="560.33000000000004"/>
    <x v="1"/>
    <x v="0"/>
    <x v="11"/>
    <n v="2145.71"/>
    <n v="16236.24"/>
  </r>
  <r>
    <x v="2502"/>
    <x v="2"/>
    <x v="2"/>
    <n v="2910.52"/>
    <n v="0.05"/>
    <n v="1"/>
    <d v="2024-10-24T00:00:00"/>
    <d v="2024-10-28T00:00:00"/>
    <x v="1"/>
    <x v="0"/>
    <n v="338.29"/>
    <x v="1"/>
    <x v="1"/>
    <x v="2"/>
    <n v="2572.23"/>
    <n v="2910.52"/>
  </r>
  <r>
    <x v="2503"/>
    <x v="3"/>
    <x v="0"/>
    <n v="4980"/>
    <n v="0.3"/>
    <n v="3"/>
    <d v="2023-01-11T00:00:00"/>
    <d v="2023-01-16T00:00:00"/>
    <x v="0"/>
    <x v="0"/>
    <n v="368.42"/>
    <x v="3"/>
    <x v="0"/>
    <x v="6"/>
    <n v="4611.58"/>
    <n v="14940"/>
  </r>
  <r>
    <x v="2504"/>
    <x v="3"/>
    <x v="2"/>
    <n v="4971.2299999999996"/>
    <n v="0.03"/>
    <n v="5"/>
    <d v="2023-01-01T00:00:00"/>
    <d v="2023-01-05T00:00:00"/>
    <x v="0"/>
    <x v="0"/>
    <n v="470.1"/>
    <x v="0"/>
    <x v="0"/>
    <x v="6"/>
    <n v="4501.1299999999992"/>
    <n v="24856.149999999998"/>
  </r>
  <r>
    <x v="2505"/>
    <x v="0"/>
    <x v="1"/>
    <n v="2177.75"/>
    <n v="0.28000000000000003"/>
    <n v="3"/>
    <d v="2023-06-26T00:00:00"/>
    <d v="2023-06-29T00:00:00"/>
    <x v="1"/>
    <x v="1"/>
    <n v="608.55999999999995"/>
    <x v="2"/>
    <x v="0"/>
    <x v="9"/>
    <n v="1569.19"/>
    <n v="6533.25"/>
  </r>
  <r>
    <x v="2506"/>
    <x v="2"/>
    <x v="4"/>
    <n v="3211.24"/>
    <n v="0.33"/>
    <n v="3"/>
    <d v="2023-11-21T00:00:00"/>
    <d v="2023-11-26T00:00:00"/>
    <x v="0"/>
    <x v="0"/>
    <n v="513.1"/>
    <x v="1"/>
    <x v="0"/>
    <x v="11"/>
    <n v="2698.14"/>
    <n v="9633.7199999999993"/>
  </r>
  <r>
    <x v="2507"/>
    <x v="3"/>
    <x v="3"/>
    <n v="2455.9299999999998"/>
    <n v="7.0000000000000007E-2"/>
    <n v="9"/>
    <d v="2023-05-22T00:00:00"/>
    <d v="2023-05-29T00:00:00"/>
    <x v="1"/>
    <x v="2"/>
    <n v="685.41"/>
    <x v="4"/>
    <x v="0"/>
    <x v="5"/>
    <n v="1770.52"/>
    <n v="22103.37"/>
  </r>
  <r>
    <x v="2508"/>
    <x v="1"/>
    <x v="2"/>
    <n v="3631.51"/>
    <n v="0.24"/>
    <n v="5"/>
    <d v="2024-06-02T00:00:00"/>
    <d v="2024-06-06T00:00:00"/>
    <x v="0"/>
    <x v="1"/>
    <n v="620.96"/>
    <x v="4"/>
    <x v="1"/>
    <x v="9"/>
    <n v="3010.55"/>
    <n v="18157.550000000003"/>
  </r>
  <r>
    <x v="2509"/>
    <x v="1"/>
    <x v="3"/>
    <n v="4698.09"/>
    <n v="0.48"/>
    <n v="8"/>
    <d v="2023-05-03T00:00:00"/>
    <d v="2023-05-05T00:00:00"/>
    <x v="0"/>
    <x v="0"/>
    <n v="1290.04"/>
    <x v="3"/>
    <x v="0"/>
    <x v="5"/>
    <n v="3408.05"/>
    <n v="37584.720000000001"/>
  </r>
  <r>
    <x v="2510"/>
    <x v="1"/>
    <x v="2"/>
    <n v="1617.33"/>
    <n v="0.42"/>
    <n v="7"/>
    <d v="2024-03-19T00:00:00"/>
    <d v="2024-03-23T00:00:00"/>
    <x v="0"/>
    <x v="2"/>
    <n v="310.36"/>
    <x v="1"/>
    <x v="1"/>
    <x v="0"/>
    <n v="1306.9699999999998"/>
    <n v="11321.31"/>
  </r>
  <r>
    <x v="2511"/>
    <x v="2"/>
    <x v="2"/>
    <n v="4112.49"/>
    <n v="0.36"/>
    <n v="4"/>
    <d v="2024-06-19T00:00:00"/>
    <d v="2024-06-21T00:00:00"/>
    <x v="2"/>
    <x v="1"/>
    <n v="566.52"/>
    <x v="3"/>
    <x v="1"/>
    <x v="9"/>
    <n v="3545.97"/>
    <n v="16449.96"/>
  </r>
  <r>
    <x v="2512"/>
    <x v="3"/>
    <x v="4"/>
    <n v="3308.76"/>
    <n v="0.26"/>
    <n v="3"/>
    <d v="2023-08-27T00:00:00"/>
    <d v="2023-08-29T00:00:00"/>
    <x v="1"/>
    <x v="2"/>
    <n v="349.18"/>
    <x v="1"/>
    <x v="0"/>
    <x v="1"/>
    <n v="2959.5800000000004"/>
    <n v="9926.2800000000007"/>
  </r>
  <r>
    <x v="2513"/>
    <x v="1"/>
    <x v="0"/>
    <n v="1472.91"/>
    <n v="0.2"/>
    <n v="3"/>
    <d v="2023-06-04T00:00:00"/>
    <d v="2023-06-05T00:00:00"/>
    <x v="1"/>
    <x v="1"/>
    <n v="210.34"/>
    <x v="4"/>
    <x v="0"/>
    <x v="9"/>
    <n v="1262.5700000000002"/>
    <n v="4418.7300000000005"/>
  </r>
  <r>
    <x v="2514"/>
    <x v="2"/>
    <x v="1"/>
    <n v="4006.77"/>
    <n v="0.23"/>
    <n v="2"/>
    <d v="2023-01-07T00:00:00"/>
    <d v="2023-01-14T00:00:00"/>
    <x v="2"/>
    <x v="0"/>
    <n v="377.56"/>
    <x v="1"/>
    <x v="0"/>
    <x v="6"/>
    <n v="3629.21"/>
    <n v="8013.54"/>
  </r>
  <r>
    <x v="2515"/>
    <x v="1"/>
    <x v="1"/>
    <n v="2192.9499999999998"/>
    <n v="0.38"/>
    <n v="5"/>
    <d v="2024-03-13T00:00:00"/>
    <d v="2024-03-19T00:00:00"/>
    <x v="0"/>
    <x v="2"/>
    <n v="647.71"/>
    <x v="2"/>
    <x v="1"/>
    <x v="0"/>
    <n v="1545.2399999999998"/>
    <n v="10964.75"/>
  </r>
  <r>
    <x v="2516"/>
    <x v="0"/>
    <x v="1"/>
    <n v="689.95"/>
    <n v="0.28000000000000003"/>
    <n v="2"/>
    <d v="2024-04-16T00:00:00"/>
    <d v="2024-04-20T00:00:00"/>
    <x v="2"/>
    <x v="0"/>
    <n v="94.63"/>
    <x v="3"/>
    <x v="1"/>
    <x v="3"/>
    <n v="595.32000000000005"/>
    <n v="1379.9"/>
  </r>
  <r>
    <x v="2517"/>
    <x v="3"/>
    <x v="0"/>
    <n v="4967.74"/>
    <n v="0.38"/>
    <n v="2"/>
    <d v="2024-04-01T00:00:00"/>
    <d v="2024-04-02T00:00:00"/>
    <x v="2"/>
    <x v="1"/>
    <n v="940.06"/>
    <x v="3"/>
    <x v="1"/>
    <x v="3"/>
    <n v="4027.68"/>
    <n v="9935.48"/>
  </r>
  <r>
    <x v="2518"/>
    <x v="3"/>
    <x v="3"/>
    <n v="2185.67"/>
    <n v="0.48"/>
    <n v="4"/>
    <d v="2024-03-24T00:00:00"/>
    <d v="2024-03-25T00:00:00"/>
    <x v="0"/>
    <x v="1"/>
    <n v="653.9"/>
    <x v="4"/>
    <x v="1"/>
    <x v="0"/>
    <n v="1531.77"/>
    <n v="8742.68"/>
  </r>
  <r>
    <x v="2519"/>
    <x v="2"/>
    <x v="1"/>
    <n v="2753.61"/>
    <n v="0.32"/>
    <n v="6"/>
    <d v="2024-09-07T00:00:00"/>
    <d v="2024-09-12T00:00:00"/>
    <x v="0"/>
    <x v="2"/>
    <n v="494.9"/>
    <x v="3"/>
    <x v="1"/>
    <x v="7"/>
    <n v="2258.71"/>
    <n v="16521.66"/>
  </r>
  <r>
    <x v="2520"/>
    <x v="2"/>
    <x v="3"/>
    <n v="4059.01"/>
    <n v="0.3"/>
    <n v="6"/>
    <d v="2024-09-06T00:00:00"/>
    <d v="2024-09-08T00:00:00"/>
    <x v="1"/>
    <x v="0"/>
    <n v="518.20000000000005"/>
    <x v="4"/>
    <x v="1"/>
    <x v="7"/>
    <n v="3540.8100000000004"/>
    <n v="24354.06"/>
  </r>
  <r>
    <x v="2521"/>
    <x v="3"/>
    <x v="0"/>
    <n v="4808.29"/>
    <n v="0.2"/>
    <n v="8"/>
    <d v="2023-04-13T00:00:00"/>
    <d v="2023-04-14T00:00:00"/>
    <x v="2"/>
    <x v="1"/>
    <n v="978.5"/>
    <x v="4"/>
    <x v="0"/>
    <x v="3"/>
    <n v="3829.79"/>
    <n v="38466.32"/>
  </r>
  <r>
    <x v="2522"/>
    <x v="1"/>
    <x v="0"/>
    <n v="4377.1499999999996"/>
    <n v="0.1"/>
    <n v="6"/>
    <d v="2024-10-21T00:00:00"/>
    <d v="2024-10-28T00:00:00"/>
    <x v="0"/>
    <x v="0"/>
    <n v="1113.07"/>
    <x v="0"/>
    <x v="1"/>
    <x v="2"/>
    <n v="3264.08"/>
    <n v="26262.899999999998"/>
  </r>
  <r>
    <x v="2523"/>
    <x v="1"/>
    <x v="4"/>
    <n v="2672.76"/>
    <n v="0.19"/>
    <n v="6"/>
    <d v="2023-07-05T00:00:00"/>
    <d v="2023-07-09T00:00:00"/>
    <x v="1"/>
    <x v="0"/>
    <n v="545.54"/>
    <x v="3"/>
    <x v="0"/>
    <x v="4"/>
    <n v="2127.2200000000003"/>
    <n v="16036.560000000001"/>
  </r>
  <r>
    <x v="2524"/>
    <x v="0"/>
    <x v="1"/>
    <n v="2773.91"/>
    <n v="0.26"/>
    <n v="4"/>
    <d v="2024-11-18T00:00:00"/>
    <d v="2024-11-21T00:00:00"/>
    <x v="0"/>
    <x v="0"/>
    <n v="291.51"/>
    <x v="4"/>
    <x v="1"/>
    <x v="11"/>
    <n v="2482.3999999999996"/>
    <n v="11095.64"/>
  </r>
  <r>
    <x v="2525"/>
    <x v="1"/>
    <x v="4"/>
    <n v="1476.35"/>
    <n v="0.02"/>
    <n v="5"/>
    <d v="2024-02-22T00:00:00"/>
    <d v="2024-02-26T00:00:00"/>
    <x v="1"/>
    <x v="2"/>
    <n v="144.85"/>
    <x v="3"/>
    <x v="1"/>
    <x v="8"/>
    <n v="1331.5"/>
    <n v="7381.75"/>
  </r>
  <r>
    <x v="2526"/>
    <x v="2"/>
    <x v="1"/>
    <n v="2367.73"/>
    <n v="0.24"/>
    <n v="7"/>
    <d v="2023-12-19T00:00:00"/>
    <d v="2023-12-21T00:00:00"/>
    <x v="1"/>
    <x v="0"/>
    <n v="542.91"/>
    <x v="1"/>
    <x v="0"/>
    <x v="10"/>
    <n v="1824.8200000000002"/>
    <n v="16574.11"/>
  </r>
  <r>
    <x v="2527"/>
    <x v="2"/>
    <x v="0"/>
    <n v="4739.51"/>
    <n v="0.43"/>
    <n v="9"/>
    <d v="2023-10-23T00:00:00"/>
    <d v="2023-10-28T00:00:00"/>
    <x v="1"/>
    <x v="2"/>
    <n v="1242.78"/>
    <x v="5"/>
    <x v="0"/>
    <x v="2"/>
    <n v="3496.7300000000005"/>
    <n v="42655.590000000004"/>
  </r>
  <r>
    <x v="2528"/>
    <x v="1"/>
    <x v="0"/>
    <n v="3662.01"/>
    <n v="0.49"/>
    <n v="4"/>
    <d v="2024-05-31T00:00:00"/>
    <d v="2024-06-04T00:00:00"/>
    <x v="0"/>
    <x v="1"/>
    <n v="823.18"/>
    <x v="5"/>
    <x v="1"/>
    <x v="5"/>
    <n v="2838.8300000000004"/>
    <n v="14648.04"/>
  </r>
  <r>
    <x v="2529"/>
    <x v="2"/>
    <x v="2"/>
    <n v="158.19999999999999"/>
    <n v="0.43"/>
    <n v="1"/>
    <d v="2024-06-05T00:00:00"/>
    <d v="2024-06-09T00:00:00"/>
    <x v="0"/>
    <x v="0"/>
    <n v="11.6"/>
    <x v="5"/>
    <x v="1"/>
    <x v="9"/>
    <n v="146.6"/>
    <n v="158.19999999999999"/>
  </r>
  <r>
    <x v="2530"/>
    <x v="3"/>
    <x v="2"/>
    <n v="670.88"/>
    <n v="0.09"/>
    <n v="6"/>
    <d v="2024-04-28T00:00:00"/>
    <d v="2024-05-04T00:00:00"/>
    <x v="1"/>
    <x v="2"/>
    <n v="87.59"/>
    <x v="0"/>
    <x v="1"/>
    <x v="3"/>
    <n v="583.29"/>
    <n v="4025.2799999999997"/>
  </r>
  <r>
    <x v="2531"/>
    <x v="3"/>
    <x v="0"/>
    <n v="4626.68"/>
    <n v="0.08"/>
    <n v="2"/>
    <d v="2023-08-10T00:00:00"/>
    <d v="2023-08-11T00:00:00"/>
    <x v="2"/>
    <x v="2"/>
    <n v="1024.24"/>
    <x v="0"/>
    <x v="0"/>
    <x v="1"/>
    <n v="3602.4400000000005"/>
    <n v="9253.36"/>
  </r>
  <r>
    <x v="2532"/>
    <x v="1"/>
    <x v="0"/>
    <n v="4258.72"/>
    <n v="0.2"/>
    <n v="7"/>
    <d v="2024-08-07T00:00:00"/>
    <d v="2024-08-13T00:00:00"/>
    <x v="2"/>
    <x v="2"/>
    <n v="969.97"/>
    <x v="5"/>
    <x v="1"/>
    <x v="1"/>
    <n v="3288.75"/>
    <n v="29811.040000000001"/>
  </r>
  <r>
    <x v="2533"/>
    <x v="3"/>
    <x v="3"/>
    <n v="2482.21"/>
    <n v="0.11"/>
    <n v="6"/>
    <d v="2024-11-16T00:00:00"/>
    <d v="2024-11-20T00:00:00"/>
    <x v="2"/>
    <x v="2"/>
    <n v="412.15"/>
    <x v="2"/>
    <x v="1"/>
    <x v="11"/>
    <n v="2070.06"/>
    <n v="14893.26"/>
  </r>
  <r>
    <x v="2534"/>
    <x v="3"/>
    <x v="3"/>
    <n v="3123.19"/>
    <n v="0.34"/>
    <n v="9"/>
    <d v="2024-06-27T00:00:00"/>
    <d v="2024-06-29T00:00:00"/>
    <x v="1"/>
    <x v="2"/>
    <n v="388.89"/>
    <x v="1"/>
    <x v="1"/>
    <x v="9"/>
    <n v="2734.3"/>
    <n v="28108.71"/>
  </r>
  <r>
    <x v="2535"/>
    <x v="0"/>
    <x v="4"/>
    <n v="1519.27"/>
    <n v="0.04"/>
    <n v="6"/>
    <d v="2024-08-19T00:00:00"/>
    <d v="2024-08-22T00:00:00"/>
    <x v="2"/>
    <x v="2"/>
    <n v="110.99"/>
    <x v="3"/>
    <x v="1"/>
    <x v="1"/>
    <n v="1408.28"/>
    <n v="9115.619999999999"/>
  </r>
  <r>
    <x v="2536"/>
    <x v="0"/>
    <x v="2"/>
    <n v="3984.87"/>
    <n v="0.22"/>
    <n v="6"/>
    <d v="2024-05-19T00:00:00"/>
    <d v="2024-05-20T00:00:00"/>
    <x v="0"/>
    <x v="2"/>
    <n v="252.03"/>
    <x v="0"/>
    <x v="1"/>
    <x v="5"/>
    <n v="3732.8399999999997"/>
    <n v="23909.22"/>
  </r>
  <r>
    <x v="2537"/>
    <x v="3"/>
    <x v="2"/>
    <n v="3056.26"/>
    <n v="0.14000000000000001"/>
    <n v="4"/>
    <d v="2023-10-09T00:00:00"/>
    <d v="2023-10-16T00:00:00"/>
    <x v="2"/>
    <x v="0"/>
    <n v="240.03"/>
    <x v="4"/>
    <x v="0"/>
    <x v="2"/>
    <n v="2816.23"/>
    <n v="12225.04"/>
  </r>
  <r>
    <x v="2538"/>
    <x v="1"/>
    <x v="0"/>
    <n v="3504.65"/>
    <n v="0.3"/>
    <n v="9"/>
    <d v="2024-01-28T00:00:00"/>
    <d v="2024-02-01T00:00:00"/>
    <x v="1"/>
    <x v="2"/>
    <n v="470.85"/>
    <x v="1"/>
    <x v="1"/>
    <x v="6"/>
    <n v="3033.8"/>
    <n v="31541.850000000002"/>
  </r>
  <r>
    <x v="2539"/>
    <x v="0"/>
    <x v="0"/>
    <n v="1937.06"/>
    <n v="0.4"/>
    <n v="3"/>
    <d v="2024-03-28T00:00:00"/>
    <d v="2024-03-31T00:00:00"/>
    <x v="1"/>
    <x v="1"/>
    <n v="392.25"/>
    <x v="3"/>
    <x v="1"/>
    <x v="0"/>
    <n v="1544.81"/>
    <n v="5811.18"/>
  </r>
  <r>
    <x v="2540"/>
    <x v="2"/>
    <x v="4"/>
    <n v="2209.15"/>
    <n v="0.46"/>
    <n v="1"/>
    <d v="2023-02-24T00:00:00"/>
    <d v="2023-02-28T00:00:00"/>
    <x v="2"/>
    <x v="1"/>
    <n v="578.89"/>
    <x v="4"/>
    <x v="0"/>
    <x v="8"/>
    <n v="1630.2600000000002"/>
    <n v="2209.15"/>
  </r>
  <r>
    <x v="2541"/>
    <x v="2"/>
    <x v="2"/>
    <n v="1117.6400000000001"/>
    <n v="0.48"/>
    <n v="8"/>
    <d v="2024-10-09T00:00:00"/>
    <d v="2024-10-14T00:00:00"/>
    <x v="1"/>
    <x v="2"/>
    <n v="125.95"/>
    <x v="2"/>
    <x v="1"/>
    <x v="2"/>
    <n v="991.69"/>
    <n v="8941.1200000000008"/>
  </r>
  <r>
    <x v="2542"/>
    <x v="2"/>
    <x v="3"/>
    <n v="4745.46"/>
    <n v="0.18"/>
    <n v="8"/>
    <d v="2024-09-19T00:00:00"/>
    <d v="2024-09-21T00:00:00"/>
    <x v="0"/>
    <x v="1"/>
    <n v="326.94"/>
    <x v="0"/>
    <x v="1"/>
    <x v="7"/>
    <n v="4418.5200000000004"/>
    <n v="37963.68"/>
  </r>
  <r>
    <x v="2543"/>
    <x v="1"/>
    <x v="1"/>
    <n v="4738.13"/>
    <n v="0.43"/>
    <n v="1"/>
    <d v="2023-02-25T00:00:00"/>
    <d v="2023-03-02T00:00:00"/>
    <x v="1"/>
    <x v="1"/>
    <n v="1381"/>
    <x v="4"/>
    <x v="0"/>
    <x v="8"/>
    <n v="3357.13"/>
    <n v="4738.13"/>
  </r>
  <r>
    <x v="2544"/>
    <x v="3"/>
    <x v="4"/>
    <n v="4106.9799999999996"/>
    <n v="0.3"/>
    <n v="9"/>
    <d v="2023-02-25T00:00:00"/>
    <d v="2023-02-26T00:00:00"/>
    <x v="0"/>
    <x v="1"/>
    <n v="838.7"/>
    <x v="5"/>
    <x v="0"/>
    <x v="8"/>
    <n v="3268.2799999999997"/>
    <n v="36962.819999999992"/>
  </r>
  <r>
    <x v="2545"/>
    <x v="2"/>
    <x v="1"/>
    <n v="4684.22"/>
    <n v="0.35"/>
    <n v="2"/>
    <d v="2023-06-13T00:00:00"/>
    <d v="2023-06-20T00:00:00"/>
    <x v="2"/>
    <x v="1"/>
    <n v="400.67"/>
    <x v="0"/>
    <x v="0"/>
    <x v="9"/>
    <n v="4283.55"/>
    <n v="9368.44"/>
  </r>
  <r>
    <x v="2546"/>
    <x v="1"/>
    <x v="3"/>
    <n v="3360.11"/>
    <n v="0.43"/>
    <n v="6"/>
    <d v="2024-05-03T00:00:00"/>
    <d v="2024-05-06T00:00:00"/>
    <x v="0"/>
    <x v="0"/>
    <n v="378.56"/>
    <x v="4"/>
    <x v="1"/>
    <x v="5"/>
    <n v="2981.55"/>
    <n v="20160.66"/>
  </r>
  <r>
    <x v="2547"/>
    <x v="0"/>
    <x v="3"/>
    <n v="1249.79"/>
    <n v="7.0000000000000007E-2"/>
    <n v="9"/>
    <d v="2023-01-08T00:00:00"/>
    <d v="2023-01-13T00:00:00"/>
    <x v="0"/>
    <x v="2"/>
    <n v="193.31"/>
    <x v="0"/>
    <x v="0"/>
    <x v="6"/>
    <n v="1056.48"/>
    <n v="11248.11"/>
  </r>
  <r>
    <x v="2548"/>
    <x v="3"/>
    <x v="1"/>
    <n v="3825.03"/>
    <n v="0.47"/>
    <n v="6"/>
    <d v="2024-09-03T00:00:00"/>
    <d v="2024-09-07T00:00:00"/>
    <x v="0"/>
    <x v="2"/>
    <n v="1116.31"/>
    <x v="4"/>
    <x v="1"/>
    <x v="7"/>
    <n v="2708.7200000000003"/>
    <n v="22950.18"/>
  </r>
  <r>
    <x v="2549"/>
    <x v="0"/>
    <x v="4"/>
    <n v="1693.85"/>
    <n v="0.27"/>
    <n v="7"/>
    <d v="2023-05-27T00:00:00"/>
    <d v="2023-06-01T00:00:00"/>
    <x v="2"/>
    <x v="0"/>
    <n v="134.36000000000001"/>
    <x v="5"/>
    <x v="0"/>
    <x v="5"/>
    <n v="1559.4899999999998"/>
    <n v="11856.949999999999"/>
  </r>
  <r>
    <x v="2550"/>
    <x v="1"/>
    <x v="1"/>
    <n v="2258.36"/>
    <n v="0.17"/>
    <n v="9"/>
    <d v="2024-02-10T00:00:00"/>
    <d v="2024-02-16T00:00:00"/>
    <x v="0"/>
    <x v="0"/>
    <n v="354.14"/>
    <x v="1"/>
    <x v="1"/>
    <x v="8"/>
    <n v="1904.2200000000003"/>
    <n v="20325.240000000002"/>
  </r>
  <r>
    <x v="2551"/>
    <x v="2"/>
    <x v="4"/>
    <n v="1444.32"/>
    <n v="0.17"/>
    <n v="5"/>
    <d v="2023-03-07T00:00:00"/>
    <d v="2023-03-10T00:00:00"/>
    <x v="0"/>
    <x v="2"/>
    <n v="230.08"/>
    <x v="5"/>
    <x v="0"/>
    <x v="0"/>
    <n v="1214.24"/>
    <n v="7221.5999999999995"/>
  </r>
  <r>
    <x v="2552"/>
    <x v="2"/>
    <x v="4"/>
    <n v="2175.75"/>
    <n v="0.38"/>
    <n v="1"/>
    <d v="2023-05-19T00:00:00"/>
    <d v="2023-05-26T00:00:00"/>
    <x v="0"/>
    <x v="1"/>
    <n v="648.47"/>
    <x v="4"/>
    <x v="0"/>
    <x v="5"/>
    <n v="1527.28"/>
    <n v="2175.75"/>
  </r>
  <r>
    <x v="2553"/>
    <x v="1"/>
    <x v="0"/>
    <n v="3428.66"/>
    <n v="0.34"/>
    <n v="9"/>
    <d v="2023-07-14T00:00:00"/>
    <d v="2023-07-18T00:00:00"/>
    <x v="1"/>
    <x v="0"/>
    <n v="336.64"/>
    <x v="4"/>
    <x v="0"/>
    <x v="4"/>
    <n v="3092.02"/>
    <n v="30857.94"/>
  </r>
  <r>
    <x v="2554"/>
    <x v="2"/>
    <x v="2"/>
    <n v="641.99"/>
    <n v="0.36"/>
    <n v="7"/>
    <d v="2023-10-16T00:00:00"/>
    <d v="2023-10-23T00:00:00"/>
    <x v="0"/>
    <x v="1"/>
    <n v="107.27"/>
    <x v="0"/>
    <x v="0"/>
    <x v="2"/>
    <n v="534.72"/>
    <n v="4493.93"/>
  </r>
  <r>
    <x v="2555"/>
    <x v="3"/>
    <x v="2"/>
    <n v="615.51"/>
    <n v="0.13"/>
    <n v="8"/>
    <d v="2024-04-02T00:00:00"/>
    <d v="2024-04-03T00:00:00"/>
    <x v="0"/>
    <x v="0"/>
    <n v="182.63"/>
    <x v="4"/>
    <x v="1"/>
    <x v="3"/>
    <n v="432.88"/>
    <n v="4924.08"/>
  </r>
  <r>
    <x v="2556"/>
    <x v="1"/>
    <x v="3"/>
    <n v="3450.47"/>
    <n v="0.09"/>
    <n v="2"/>
    <d v="2024-03-04T00:00:00"/>
    <d v="2024-03-09T00:00:00"/>
    <x v="2"/>
    <x v="1"/>
    <n v="739.2"/>
    <x v="5"/>
    <x v="1"/>
    <x v="0"/>
    <n v="2711.2699999999995"/>
    <n v="6900.94"/>
  </r>
  <r>
    <x v="2557"/>
    <x v="0"/>
    <x v="0"/>
    <n v="3919.95"/>
    <n v="0.36"/>
    <n v="5"/>
    <d v="2023-07-14T00:00:00"/>
    <d v="2023-07-16T00:00:00"/>
    <x v="1"/>
    <x v="0"/>
    <n v="357.76"/>
    <x v="4"/>
    <x v="0"/>
    <x v="4"/>
    <n v="3562.1899999999996"/>
    <n v="19599.75"/>
  </r>
  <r>
    <x v="2558"/>
    <x v="1"/>
    <x v="2"/>
    <n v="2802.19"/>
    <n v="0.15"/>
    <n v="8"/>
    <d v="2024-09-26T00:00:00"/>
    <d v="2024-10-03T00:00:00"/>
    <x v="0"/>
    <x v="0"/>
    <n v="795.85"/>
    <x v="0"/>
    <x v="1"/>
    <x v="7"/>
    <n v="2006.3400000000001"/>
    <n v="22417.52"/>
  </r>
  <r>
    <x v="2559"/>
    <x v="3"/>
    <x v="4"/>
    <n v="990.04"/>
    <n v="0.11"/>
    <n v="7"/>
    <d v="2023-10-22T00:00:00"/>
    <d v="2023-10-25T00:00:00"/>
    <x v="2"/>
    <x v="0"/>
    <n v="183.85"/>
    <x v="0"/>
    <x v="0"/>
    <x v="2"/>
    <n v="806.18999999999994"/>
    <n v="6930.28"/>
  </r>
  <r>
    <x v="2560"/>
    <x v="3"/>
    <x v="4"/>
    <n v="2210.71"/>
    <n v="0.11"/>
    <n v="7"/>
    <d v="2024-02-25T00:00:00"/>
    <d v="2024-02-27T00:00:00"/>
    <x v="1"/>
    <x v="1"/>
    <n v="560.42999999999995"/>
    <x v="1"/>
    <x v="1"/>
    <x v="8"/>
    <n v="1650.2800000000002"/>
    <n v="15474.970000000001"/>
  </r>
  <r>
    <x v="2561"/>
    <x v="1"/>
    <x v="1"/>
    <n v="3815.06"/>
    <n v="7.0000000000000007E-2"/>
    <n v="4"/>
    <d v="2024-09-01T00:00:00"/>
    <d v="2024-09-07T00:00:00"/>
    <x v="0"/>
    <x v="0"/>
    <n v="959.5"/>
    <x v="4"/>
    <x v="1"/>
    <x v="7"/>
    <n v="2855.56"/>
    <n v="15260.24"/>
  </r>
  <r>
    <x v="2562"/>
    <x v="1"/>
    <x v="1"/>
    <n v="3460.09"/>
    <n v="0.21"/>
    <n v="2"/>
    <d v="2023-02-19T00:00:00"/>
    <d v="2023-02-23T00:00:00"/>
    <x v="0"/>
    <x v="2"/>
    <n v="650.96"/>
    <x v="2"/>
    <x v="0"/>
    <x v="8"/>
    <n v="2809.13"/>
    <n v="6920.18"/>
  </r>
  <r>
    <x v="2563"/>
    <x v="2"/>
    <x v="4"/>
    <n v="638.34"/>
    <n v="0.13"/>
    <n v="3"/>
    <d v="2023-09-27T00:00:00"/>
    <d v="2023-09-29T00:00:00"/>
    <x v="0"/>
    <x v="2"/>
    <n v="162.16999999999999"/>
    <x v="3"/>
    <x v="0"/>
    <x v="7"/>
    <n v="476.17000000000007"/>
    <n v="1915.02"/>
  </r>
  <r>
    <x v="2564"/>
    <x v="3"/>
    <x v="4"/>
    <n v="4848.82"/>
    <n v="0.45"/>
    <n v="9"/>
    <d v="2024-01-13T00:00:00"/>
    <d v="2024-01-20T00:00:00"/>
    <x v="1"/>
    <x v="1"/>
    <n v="1315.09"/>
    <x v="5"/>
    <x v="1"/>
    <x v="6"/>
    <n v="3533.7299999999996"/>
    <n v="43639.38"/>
  </r>
  <r>
    <x v="2565"/>
    <x v="1"/>
    <x v="1"/>
    <n v="1194.48"/>
    <n v="0.34"/>
    <n v="4"/>
    <d v="2024-08-26T00:00:00"/>
    <d v="2024-08-29T00:00:00"/>
    <x v="1"/>
    <x v="0"/>
    <n v="302.39"/>
    <x v="0"/>
    <x v="1"/>
    <x v="1"/>
    <n v="892.09"/>
    <n v="4777.92"/>
  </r>
  <r>
    <x v="2566"/>
    <x v="1"/>
    <x v="2"/>
    <n v="1179.9100000000001"/>
    <n v="0.37"/>
    <n v="1"/>
    <d v="2024-06-25T00:00:00"/>
    <d v="2024-07-02T00:00:00"/>
    <x v="2"/>
    <x v="0"/>
    <n v="245.15"/>
    <x v="0"/>
    <x v="1"/>
    <x v="9"/>
    <n v="934.7600000000001"/>
    <n v="1179.9100000000001"/>
  </r>
  <r>
    <x v="2567"/>
    <x v="3"/>
    <x v="3"/>
    <n v="2353.3000000000002"/>
    <n v="0.2"/>
    <n v="4"/>
    <d v="2023-06-07T00:00:00"/>
    <d v="2023-06-10T00:00:00"/>
    <x v="0"/>
    <x v="2"/>
    <n v="463.37"/>
    <x v="2"/>
    <x v="0"/>
    <x v="9"/>
    <n v="1889.9300000000003"/>
    <n v="9413.2000000000007"/>
  </r>
  <r>
    <x v="2568"/>
    <x v="1"/>
    <x v="1"/>
    <n v="1703.49"/>
    <n v="0.3"/>
    <n v="8"/>
    <d v="2023-05-01T00:00:00"/>
    <d v="2023-05-03T00:00:00"/>
    <x v="0"/>
    <x v="1"/>
    <n v="282.54000000000002"/>
    <x v="2"/>
    <x v="0"/>
    <x v="5"/>
    <n v="1420.95"/>
    <n v="13627.92"/>
  </r>
  <r>
    <x v="2569"/>
    <x v="2"/>
    <x v="2"/>
    <n v="4921.53"/>
    <n v="0.25"/>
    <n v="8"/>
    <d v="2024-10-28T00:00:00"/>
    <d v="2024-10-30T00:00:00"/>
    <x v="1"/>
    <x v="2"/>
    <n v="345.85"/>
    <x v="0"/>
    <x v="1"/>
    <x v="2"/>
    <n v="4575.6799999999994"/>
    <n v="39372.239999999998"/>
  </r>
  <r>
    <x v="2570"/>
    <x v="3"/>
    <x v="2"/>
    <n v="474.8"/>
    <n v="0.08"/>
    <n v="2"/>
    <d v="2024-07-31T00:00:00"/>
    <d v="2024-08-04T00:00:00"/>
    <x v="0"/>
    <x v="1"/>
    <n v="80.42"/>
    <x v="4"/>
    <x v="1"/>
    <x v="4"/>
    <n v="394.38"/>
    <n v="949.6"/>
  </r>
  <r>
    <x v="2571"/>
    <x v="2"/>
    <x v="2"/>
    <n v="1601.55"/>
    <n v="0.02"/>
    <n v="4"/>
    <d v="2023-04-11T00:00:00"/>
    <d v="2023-04-13T00:00:00"/>
    <x v="0"/>
    <x v="2"/>
    <n v="332.09"/>
    <x v="4"/>
    <x v="0"/>
    <x v="3"/>
    <n v="1269.46"/>
    <n v="6406.2"/>
  </r>
  <r>
    <x v="2572"/>
    <x v="2"/>
    <x v="0"/>
    <n v="1975.34"/>
    <n v="0.34"/>
    <n v="7"/>
    <d v="2023-11-29T00:00:00"/>
    <d v="2023-12-02T00:00:00"/>
    <x v="1"/>
    <x v="1"/>
    <n v="322.20999999999998"/>
    <x v="5"/>
    <x v="0"/>
    <x v="11"/>
    <n v="1653.1299999999999"/>
    <n v="13827.38"/>
  </r>
  <r>
    <x v="2573"/>
    <x v="2"/>
    <x v="0"/>
    <n v="2517.9499999999998"/>
    <n v="0.06"/>
    <n v="8"/>
    <d v="2023-10-22T00:00:00"/>
    <d v="2023-10-28T00:00:00"/>
    <x v="2"/>
    <x v="0"/>
    <n v="389.37"/>
    <x v="3"/>
    <x v="0"/>
    <x v="2"/>
    <n v="2128.58"/>
    <n v="20143.599999999999"/>
  </r>
  <r>
    <x v="2574"/>
    <x v="2"/>
    <x v="2"/>
    <n v="180.39"/>
    <n v="0.03"/>
    <n v="1"/>
    <d v="2024-03-01T00:00:00"/>
    <d v="2024-03-08T00:00:00"/>
    <x v="0"/>
    <x v="0"/>
    <n v="19.670000000000002"/>
    <x v="2"/>
    <x v="1"/>
    <x v="0"/>
    <n v="160.71999999999997"/>
    <n v="180.39"/>
  </r>
  <r>
    <x v="2575"/>
    <x v="3"/>
    <x v="4"/>
    <n v="503.57"/>
    <n v="0.22"/>
    <n v="8"/>
    <d v="2023-03-25T00:00:00"/>
    <d v="2023-03-31T00:00:00"/>
    <x v="2"/>
    <x v="1"/>
    <n v="71.260000000000005"/>
    <x v="0"/>
    <x v="0"/>
    <x v="0"/>
    <n v="432.31"/>
    <n v="4028.56"/>
  </r>
  <r>
    <x v="2576"/>
    <x v="2"/>
    <x v="0"/>
    <n v="1363.27"/>
    <n v="0.37"/>
    <n v="1"/>
    <d v="2023-02-24T00:00:00"/>
    <d v="2023-02-26T00:00:00"/>
    <x v="2"/>
    <x v="1"/>
    <n v="137.69999999999999"/>
    <x v="1"/>
    <x v="0"/>
    <x v="8"/>
    <n v="1225.57"/>
    <n v="1363.27"/>
  </r>
  <r>
    <x v="2577"/>
    <x v="2"/>
    <x v="1"/>
    <n v="2814.61"/>
    <n v="0.38"/>
    <n v="6"/>
    <d v="2023-08-30T00:00:00"/>
    <d v="2023-08-31T00:00:00"/>
    <x v="1"/>
    <x v="1"/>
    <n v="195.55"/>
    <x v="1"/>
    <x v="0"/>
    <x v="1"/>
    <n v="2619.06"/>
    <n v="16887.66"/>
  </r>
  <r>
    <x v="2578"/>
    <x v="1"/>
    <x v="0"/>
    <n v="3862.08"/>
    <n v="0.44"/>
    <n v="5"/>
    <d v="2023-05-26T00:00:00"/>
    <d v="2023-05-29T00:00:00"/>
    <x v="1"/>
    <x v="1"/>
    <n v="892.36"/>
    <x v="5"/>
    <x v="0"/>
    <x v="5"/>
    <n v="2969.72"/>
    <n v="19310.400000000001"/>
  </r>
  <r>
    <x v="2579"/>
    <x v="3"/>
    <x v="4"/>
    <n v="3463.83"/>
    <n v="0.1"/>
    <n v="7"/>
    <d v="2024-11-04T00:00:00"/>
    <d v="2024-11-07T00:00:00"/>
    <x v="1"/>
    <x v="1"/>
    <n v="779.14"/>
    <x v="5"/>
    <x v="1"/>
    <x v="11"/>
    <n v="2684.69"/>
    <n v="24246.809999999998"/>
  </r>
  <r>
    <x v="2580"/>
    <x v="3"/>
    <x v="3"/>
    <n v="2878.42"/>
    <n v="0.49"/>
    <n v="6"/>
    <d v="2024-11-27T00:00:00"/>
    <d v="2024-12-01T00:00:00"/>
    <x v="1"/>
    <x v="2"/>
    <n v="516.23"/>
    <x v="3"/>
    <x v="1"/>
    <x v="11"/>
    <n v="2362.19"/>
    <n v="17270.52"/>
  </r>
  <r>
    <x v="2581"/>
    <x v="0"/>
    <x v="0"/>
    <n v="2046.44"/>
    <n v="0.38"/>
    <n v="1"/>
    <d v="2024-01-03T00:00:00"/>
    <d v="2024-01-07T00:00:00"/>
    <x v="1"/>
    <x v="1"/>
    <n v="142.79"/>
    <x v="2"/>
    <x v="1"/>
    <x v="6"/>
    <n v="1903.65"/>
    <n v="2046.44"/>
  </r>
  <r>
    <x v="2582"/>
    <x v="3"/>
    <x v="2"/>
    <n v="4366.3999999999996"/>
    <n v="0.08"/>
    <n v="6"/>
    <d v="2023-06-22T00:00:00"/>
    <d v="2023-06-27T00:00:00"/>
    <x v="2"/>
    <x v="0"/>
    <n v="891.27"/>
    <x v="4"/>
    <x v="0"/>
    <x v="9"/>
    <n v="3475.1299999999997"/>
    <n v="26198.399999999998"/>
  </r>
  <r>
    <x v="2583"/>
    <x v="3"/>
    <x v="2"/>
    <n v="2352.89"/>
    <n v="0.42"/>
    <n v="3"/>
    <d v="2024-08-15T00:00:00"/>
    <d v="2024-08-19T00:00:00"/>
    <x v="2"/>
    <x v="1"/>
    <n v="281.79000000000002"/>
    <x v="4"/>
    <x v="1"/>
    <x v="1"/>
    <n v="2071.1"/>
    <n v="7058.67"/>
  </r>
  <r>
    <x v="2584"/>
    <x v="0"/>
    <x v="2"/>
    <n v="1566.34"/>
    <n v="0.25"/>
    <n v="6"/>
    <d v="2023-01-31T00:00:00"/>
    <d v="2023-02-01T00:00:00"/>
    <x v="2"/>
    <x v="0"/>
    <n v="450.02"/>
    <x v="2"/>
    <x v="0"/>
    <x v="6"/>
    <n v="1116.32"/>
    <n v="9398.0399999999991"/>
  </r>
  <r>
    <x v="2585"/>
    <x v="3"/>
    <x v="3"/>
    <n v="3183.74"/>
    <n v="0.03"/>
    <n v="7"/>
    <d v="2024-01-28T00:00:00"/>
    <d v="2024-02-01T00:00:00"/>
    <x v="1"/>
    <x v="0"/>
    <n v="197.64"/>
    <x v="5"/>
    <x v="1"/>
    <x v="6"/>
    <n v="2986.1"/>
    <n v="22286.18"/>
  </r>
  <r>
    <x v="2586"/>
    <x v="3"/>
    <x v="4"/>
    <n v="3491.36"/>
    <n v="7.0000000000000007E-2"/>
    <n v="6"/>
    <d v="2024-02-13T00:00:00"/>
    <d v="2024-02-20T00:00:00"/>
    <x v="1"/>
    <x v="2"/>
    <n v="177.1"/>
    <x v="5"/>
    <x v="1"/>
    <x v="8"/>
    <n v="3314.26"/>
    <n v="20948.16"/>
  </r>
  <r>
    <x v="2587"/>
    <x v="3"/>
    <x v="1"/>
    <n v="2052.5"/>
    <n v="0.22"/>
    <n v="9"/>
    <d v="2024-11-09T00:00:00"/>
    <d v="2024-11-14T00:00:00"/>
    <x v="0"/>
    <x v="0"/>
    <n v="529.80999999999995"/>
    <x v="5"/>
    <x v="1"/>
    <x v="11"/>
    <n v="1522.69"/>
    <n v="18472.5"/>
  </r>
  <r>
    <x v="2588"/>
    <x v="3"/>
    <x v="4"/>
    <n v="237.9"/>
    <n v="0.27"/>
    <n v="9"/>
    <d v="2023-09-18T00:00:00"/>
    <d v="2023-09-21T00:00:00"/>
    <x v="0"/>
    <x v="1"/>
    <n v="25.69"/>
    <x v="0"/>
    <x v="0"/>
    <x v="7"/>
    <n v="212.21"/>
    <n v="2141.1"/>
  </r>
  <r>
    <x v="2589"/>
    <x v="0"/>
    <x v="3"/>
    <n v="561.24"/>
    <n v="0.47"/>
    <n v="8"/>
    <d v="2024-10-29T00:00:00"/>
    <d v="2024-11-02T00:00:00"/>
    <x v="2"/>
    <x v="0"/>
    <n v="122.07"/>
    <x v="4"/>
    <x v="1"/>
    <x v="2"/>
    <n v="439.17"/>
    <n v="4489.92"/>
  </r>
  <r>
    <x v="2590"/>
    <x v="3"/>
    <x v="2"/>
    <n v="4243.43"/>
    <n v="0.11"/>
    <n v="5"/>
    <d v="2024-09-20T00:00:00"/>
    <d v="2024-09-25T00:00:00"/>
    <x v="2"/>
    <x v="2"/>
    <n v="582.4"/>
    <x v="0"/>
    <x v="1"/>
    <x v="7"/>
    <n v="3661.03"/>
    <n v="21217.15"/>
  </r>
  <r>
    <x v="2591"/>
    <x v="3"/>
    <x v="4"/>
    <n v="377.08"/>
    <n v="0.24"/>
    <n v="3"/>
    <d v="2024-06-02T00:00:00"/>
    <d v="2024-06-06T00:00:00"/>
    <x v="1"/>
    <x v="1"/>
    <n v="96.48"/>
    <x v="3"/>
    <x v="1"/>
    <x v="9"/>
    <n v="280.59999999999997"/>
    <n v="1131.24"/>
  </r>
  <r>
    <x v="2592"/>
    <x v="0"/>
    <x v="1"/>
    <n v="3000.9"/>
    <n v="0.11"/>
    <n v="4"/>
    <d v="2023-09-03T00:00:00"/>
    <d v="2023-09-07T00:00:00"/>
    <x v="0"/>
    <x v="0"/>
    <n v="790.44"/>
    <x v="1"/>
    <x v="0"/>
    <x v="7"/>
    <n v="2210.46"/>
    <n v="12003.6"/>
  </r>
  <r>
    <x v="2593"/>
    <x v="1"/>
    <x v="2"/>
    <n v="1000.18"/>
    <n v="0.28000000000000003"/>
    <n v="8"/>
    <d v="2024-03-01T00:00:00"/>
    <d v="2024-03-04T00:00:00"/>
    <x v="2"/>
    <x v="1"/>
    <n v="285.52"/>
    <x v="4"/>
    <x v="1"/>
    <x v="0"/>
    <n v="714.66"/>
    <n v="8001.44"/>
  </r>
  <r>
    <x v="2594"/>
    <x v="2"/>
    <x v="1"/>
    <n v="1221.74"/>
    <n v="0.45"/>
    <n v="9"/>
    <d v="2024-03-23T00:00:00"/>
    <d v="2024-03-28T00:00:00"/>
    <x v="1"/>
    <x v="0"/>
    <n v="178.76"/>
    <x v="2"/>
    <x v="1"/>
    <x v="0"/>
    <n v="1042.98"/>
    <n v="10995.66"/>
  </r>
  <r>
    <x v="2595"/>
    <x v="1"/>
    <x v="0"/>
    <n v="1439.34"/>
    <n v="0.28000000000000003"/>
    <n v="8"/>
    <d v="2024-09-27T00:00:00"/>
    <d v="2024-10-01T00:00:00"/>
    <x v="0"/>
    <x v="1"/>
    <n v="74.11"/>
    <x v="5"/>
    <x v="1"/>
    <x v="7"/>
    <n v="1365.23"/>
    <n v="11514.72"/>
  </r>
  <r>
    <x v="2596"/>
    <x v="0"/>
    <x v="1"/>
    <n v="287.63"/>
    <n v="0.26"/>
    <n v="3"/>
    <d v="2023-08-05T00:00:00"/>
    <d v="2023-08-08T00:00:00"/>
    <x v="0"/>
    <x v="2"/>
    <n v="24.74"/>
    <x v="3"/>
    <x v="0"/>
    <x v="1"/>
    <n v="262.89"/>
    <n v="862.89"/>
  </r>
  <r>
    <x v="2597"/>
    <x v="2"/>
    <x v="2"/>
    <n v="968.45"/>
    <n v="0.38"/>
    <n v="7"/>
    <d v="2024-06-13T00:00:00"/>
    <d v="2024-06-19T00:00:00"/>
    <x v="0"/>
    <x v="2"/>
    <n v="122.99"/>
    <x v="2"/>
    <x v="1"/>
    <x v="9"/>
    <n v="845.46"/>
    <n v="6779.1500000000005"/>
  </r>
  <r>
    <x v="2598"/>
    <x v="0"/>
    <x v="0"/>
    <n v="3287.45"/>
    <n v="7.0000000000000007E-2"/>
    <n v="8"/>
    <d v="2023-04-27T00:00:00"/>
    <d v="2023-05-02T00:00:00"/>
    <x v="2"/>
    <x v="0"/>
    <n v="828.53"/>
    <x v="0"/>
    <x v="0"/>
    <x v="3"/>
    <n v="2458.92"/>
    <n v="26299.599999999999"/>
  </r>
  <r>
    <x v="2599"/>
    <x v="0"/>
    <x v="2"/>
    <n v="2543.71"/>
    <n v="0.45"/>
    <n v="3"/>
    <d v="2023-08-27T00:00:00"/>
    <d v="2023-08-29T00:00:00"/>
    <x v="2"/>
    <x v="2"/>
    <n v="706.15"/>
    <x v="0"/>
    <x v="0"/>
    <x v="1"/>
    <n v="1837.56"/>
    <n v="7631.13"/>
  </r>
  <r>
    <x v="2600"/>
    <x v="3"/>
    <x v="2"/>
    <n v="4006.91"/>
    <n v="0.28999999999999998"/>
    <n v="1"/>
    <d v="2024-08-24T00:00:00"/>
    <d v="2024-08-29T00:00:00"/>
    <x v="0"/>
    <x v="0"/>
    <n v="410.84"/>
    <x v="5"/>
    <x v="1"/>
    <x v="1"/>
    <n v="3596.0699999999997"/>
    <n v="4006.91"/>
  </r>
  <r>
    <x v="2601"/>
    <x v="2"/>
    <x v="0"/>
    <n v="400.09"/>
    <n v="0.34"/>
    <n v="7"/>
    <d v="2023-10-03T00:00:00"/>
    <d v="2023-10-07T00:00:00"/>
    <x v="1"/>
    <x v="2"/>
    <n v="59.05"/>
    <x v="2"/>
    <x v="0"/>
    <x v="2"/>
    <n v="341.03999999999996"/>
    <n v="2800.6299999999997"/>
  </r>
  <r>
    <x v="2602"/>
    <x v="3"/>
    <x v="1"/>
    <n v="4455.6000000000004"/>
    <n v="0.41"/>
    <n v="3"/>
    <d v="2023-01-02T00:00:00"/>
    <d v="2023-01-06T00:00:00"/>
    <x v="2"/>
    <x v="0"/>
    <n v="853.45"/>
    <x v="4"/>
    <x v="0"/>
    <x v="6"/>
    <n v="3602.1500000000005"/>
    <n v="13366.800000000001"/>
  </r>
  <r>
    <x v="2603"/>
    <x v="2"/>
    <x v="3"/>
    <n v="4982.3500000000004"/>
    <n v="0.32"/>
    <n v="1"/>
    <d v="2024-10-23T00:00:00"/>
    <d v="2024-10-28T00:00:00"/>
    <x v="1"/>
    <x v="1"/>
    <n v="594.21"/>
    <x v="5"/>
    <x v="1"/>
    <x v="2"/>
    <n v="4388.1400000000003"/>
    <n v="4982.3500000000004"/>
  </r>
  <r>
    <x v="2604"/>
    <x v="0"/>
    <x v="3"/>
    <n v="177.13"/>
    <n v="0.32"/>
    <n v="7"/>
    <d v="2024-09-09T00:00:00"/>
    <d v="2024-09-16T00:00:00"/>
    <x v="1"/>
    <x v="0"/>
    <n v="24.04"/>
    <x v="4"/>
    <x v="1"/>
    <x v="7"/>
    <n v="153.09"/>
    <n v="1239.9099999999999"/>
  </r>
  <r>
    <x v="2605"/>
    <x v="0"/>
    <x v="3"/>
    <n v="4841.4399999999996"/>
    <n v="0.36"/>
    <n v="7"/>
    <d v="2024-01-10T00:00:00"/>
    <d v="2024-01-13T00:00:00"/>
    <x v="0"/>
    <x v="0"/>
    <n v="1194.3900000000001"/>
    <x v="1"/>
    <x v="1"/>
    <x v="6"/>
    <n v="3647.0499999999993"/>
    <n v="33890.079999999994"/>
  </r>
  <r>
    <x v="2606"/>
    <x v="1"/>
    <x v="3"/>
    <n v="1255.73"/>
    <n v="0.03"/>
    <n v="4"/>
    <d v="2023-10-17T00:00:00"/>
    <d v="2023-10-24T00:00:00"/>
    <x v="0"/>
    <x v="0"/>
    <n v="115.8"/>
    <x v="1"/>
    <x v="0"/>
    <x v="2"/>
    <n v="1139.93"/>
    <n v="5022.92"/>
  </r>
  <r>
    <x v="2607"/>
    <x v="2"/>
    <x v="4"/>
    <n v="3493.46"/>
    <n v="0.19"/>
    <n v="2"/>
    <d v="2023-05-05T00:00:00"/>
    <d v="2023-05-12T00:00:00"/>
    <x v="1"/>
    <x v="1"/>
    <n v="645.44000000000005"/>
    <x v="3"/>
    <x v="0"/>
    <x v="5"/>
    <n v="2848.02"/>
    <n v="6986.92"/>
  </r>
  <r>
    <x v="2608"/>
    <x v="3"/>
    <x v="3"/>
    <n v="1533.17"/>
    <n v="0.48"/>
    <n v="5"/>
    <d v="2023-06-12T00:00:00"/>
    <d v="2023-06-17T00:00:00"/>
    <x v="1"/>
    <x v="2"/>
    <n v="299.39999999999998"/>
    <x v="5"/>
    <x v="0"/>
    <x v="9"/>
    <n v="1233.77"/>
    <n v="7665.85"/>
  </r>
  <r>
    <x v="2609"/>
    <x v="1"/>
    <x v="0"/>
    <n v="2656.88"/>
    <n v="0.13"/>
    <n v="9"/>
    <d v="2023-07-16T00:00:00"/>
    <d v="2023-07-20T00:00:00"/>
    <x v="0"/>
    <x v="2"/>
    <n v="227.04"/>
    <x v="2"/>
    <x v="0"/>
    <x v="4"/>
    <n v="2429.84"/>
    <n v="23911.920000000002"/>
  </r>
  <r>
    <x v="2610"/>
    <x v="1"/>
    <x v="3"/>
    <n v="2601.0500000000002"/>
    <n v="0.27"/>
    <n v="6"/>
    <d v="2024-06-10T00:00:00"/>
    <d v="2024-06-14T00:00:00"/>
    <x v="2"/>
    <x v="1"/>
    <n v="586.72"/>
    <x v="4"/>
    <x v="1"/>
    <x v="9"/>
    <n v="2014.3300000000002"/>
    <n v="15606.300000000001"/>
  </r>
  <r>
    <x v="2611"/>
    <x v="1"/>
    <x v="2"/>
    <n v="1869.42"/>
    <n v="0.09"/>
    <n v="9"/>
    <d v="2023-10-22T00:00:00"/>
    <d v="2023-10-29T00:00:00"/>
    <x v="2"/>
    <x v="2"/>
    <n v="186.83"/>
    <x v="5"/>
    <x v="0"/>
    <x v="2"/>
    <n v="1682.5900000000001"/>
    <n v="16824.78"/>
  </r>
  <r>
    <x v="2612"/>
    <x v="3"/>
    <x v="3"/>
    <n v="3615.98"/>
    <n v="0.16"/>
    <n v="1"/>
    <d v="2024-04-07T00:00:00"/>
    <d v="2024-04-08T00:00:00"/>
    <x v="2"/>
    <x v="1"/>
    <n v="811.34"/>
    <x v="4"/>
    <x v="1"/>
    <x v="3"/>
    <n v="2804.64"/>
    <n v="3615.98"/>
  </r>
  <r>
    <x v="2613"/>
    <x v="1"/>
    <x v="1"/>
    <n v="3038.22"/>
    <n v="0.36"/>
    <n v="2"/>
    <d v="2024-06-23T00:00:00"/>
    <d v="2024-06-26T00:00:00"/>
    <x v="0"/>
    <x v="2"/>
    <n v="455.18"/>
    <x v="3"/>
    <x v="1"/>
    <x v="9"/>
    <n v="2583.04"/>
    <n v="6076.44"/>
  </r>
  <r>
    <x v="2614"/>
    <x v="3"/>
    <x v="0"/>
    <n v="2590.56"/>
    <n v="0.32"/>
    <n v="6"/>
    <d v="2023-01-12T00:00:00"/>
    <d v="2023-01-13T00:00:00"/>
    <x v="0"/>
    <x v="0"/>
    <n v="525.9"/>
    <x v="3"/>
    <x v="0"/>
    <x v="6"/>
    <n v="2064.66"/>
    <n v="15543.36"/>
  </r>
  <r>
    <x v="2615"/>
    <x v="1"/>
    <x v="0"/>
    <n v="4915.91"/>
    <n v="0.21"/>
    <n v="3"/>
    <d v="2023-07-14T00:00:00"/>
    <d v="2023-07-20T00:00:00"/>
    <x v="0"/>
    <x v="0"/>
    <n v="961.96"/>
    <x v="3"/>
    <x v="0"/>
    <x v="4"/>
    <n v="3953.95"/>
    <n v="14747.73"/>
  </r>
  <r>
    <x v="2616"/>
    <x v="3"/>
    <x v="4"/>
    <n v="4706.05"/>
    <n v="0.47"/>
    <n v="2"/>
    <d v="2023-09-23T00:00:00"/>
    <d v="2023-09-27T00:00:00"/>
    <x v="0"/>
    <x v="0"/>
    <n v="1393.37"/>
    <x v="2"/>
    <x v="0"/>
    <x v="7"/>
    <n v="3312.6800000000003"/>
    <n v="9412.1"/>
  </r>
  <r>
    <x v="2617"/>
    <x v="0"/>
    <x v="2"/>
    <n v="4781.6400000000003"/>
    <n v="0.39"/>
    <n v="6"/>
    <d v="2024-11-13T00:00:00"/>
    <d v="2024-11-20T00:00:00"/>
    <x v="0"/>
    <x v="1"/>
    <n v="315.11"/>
    <x v="3"/>
    <x v="1"/>
    <x v="11"/>
    <n v="4466.5300000000007"/>
    <n v="28689.840000000004"/>
  </r>
  <r>
    <x v="2618"/>
    <x v="0"/>
    <x v="0"/>
    <n v="4418.49"/>
    <n v="0.13"/>
    <n v="7"/>
    <d v="2023-12-03T00:00:00"/>
    <d v="2023-12-06T00:00:00"/>
    <x v="1"/>
    <x v="1"/>
    <n v="528.04999999999995"/>
    <x v="3"/>
    <x v="0"/>
    <x v="10"/>
    <n v="3890.4399999999996"/>
    <n v="30929.43"/>
  </r>
  <r>
    <x v="2619"/>
    <x v="0"/>
    <x v="1"/>
    <n v="1350.26"/>
    <n v="0.23"/>
    <n v="4"/>
    <d v="2023-10-03T00:00:00"/>
    <d v="2023-10-10T00:00:00"/>
    <x v="1"/>
    <x v="2"/>
    <n v="266.62"/>
    <x v="1"/>
    <x v="0"/>
    <x v="2"/>
    <n v="1083.6399999999999"/>
    <n v="5401.04"/>
  </r>
  <r>
    <x v="2620"/>
    <x v="0"/>
    <x v="3"/>
    <n v="1814.88"/>
    <n v="0.44"/>
    <n v="9"/>
    <d v="2024-05-08T00:00:00"/>
    <d v="2024-05-11T00:00:00"/>
    <x v="0"/>
    <x v="1"/>
    <n v="434.11"/>
    <x v="5"/>
    <x v="1"/>
    <x v="5"/>
    <n v="1380.77"/>
    <n v="16333.920000000002"/>
  </r>
  <r>
    <x v="2621"/>
    <x v="0"/>
    <x v="0"/>
    <n v="1232.17"/>
    <n v="0.01"/>
    <n v="3"/>
    <d v="2023-09-02T00:00:00"/>
    <d v="2023-09-05T00:00:00"/>
    <x v="0"/>
    <x v="2"/>
    <n v="336.95"/>
    <x v="1"/>
    <x v="0"/>
    <x v="7"/>
    <n v="895.22"/>
    <n v="3696.51"/>
  </r>
  <r>
    <x v="2622"/>
    <x v="1"/>
    <x v="1"/>
    <n v="4932.2700000000004"/>
    <n v="0.28999999999999998"/>
    <n v="2"/>
    <d v="2023-01-28T00:00:00"/>
    <d v="2023-02-03T00:00:00"/>
    <x v="0"/>
    <x v="0"/>
    <n v="368.04"/>
    <x v="0"/>
    <x v="0"/>
    <x v="6"/>
    <n v="4564.2300000000005"/>
    <n v="9864.5400000000009"/>
  </r>
  <r>
    <x v="2623"/>
    <x v="1"/>
    <x v="3"/>
    <n v="848.04"/>
    <n v="0.12"/>
    <n v="5"/>
    <d v="2023-07-23T00:00:00"/>
    <d v="2023-07-28T00:00:00"/>
    <x v="1"/>
    <x v="2"/>
    <n v="101.64"/>
    <x v="5"/>
    <x v="0"/>
    <x v="4"/>
    <n v="746.4"/>
    <n v="4240.2"/>
  </r>
  <r>
    <x v="2624"/>
    <x v="1"/>
    <x v="4"/>
    <n v="1895.91"/>
    <n v="0.03"/>
    <n v="9"/>
    <d v="2023-11-09T00:00:00"/>
    <d v="2023-11-14T00:00:00"/>
    <x v="1"/>
    <x v="2"/>
    <n v="148.59"/>
    <x v="2"/>
    <x v="0"/>
    <x v="11"/>
    <n v="1747.3200000000002"/>
    <n v="17063.190000000002"/>
  </r>
  <r>
    <x v="2625"/>
    <x v="3"/>
    <x v="0"/>
    <n v="1075.32"/>
    <n v="0.46"/>
    <n v="1"/>
    <d v="2023-12-31T00:00:00"/>
    <d v="2024-01-07T00:00:00"/>
    <x v="2"/>
    <x v="0"/>
    <n v="73.44"/>
    <x v="2"/>
    <x v="0"/>
    <x v="10"/>
    <n v="1001.8799999999999"/>
    <n v="1075.32"/>
  </r>
  <r>
    <x v="2626"/>
    <x v="3"/>
    <x v="0"/>
    <n v="1194.92"/>
    <n v="0.41"/>
    <n v="6"/>
    <d v="2023-02-06T00:00:00"/>
    <d v="2023-02-10T00:00:00"/>
    <x v="1"/>
    <x v="0"/>
    <n v="65.42"/>
    <x v="1"/>
    <x v="0"/>
    <x v="8"/>
    <n v="1129.5"/>
    <n v="7169.52"/>
  </r>
  <r>
    <x v="2627"/>
    <x v="3"/>
    <x v="1"/>
    <n v="1310.73"/>
    <n v="0.09"/>
    <n v="8"/>
    <d v="2024-01-27T00:00:00"/>
    <d v="2024-02-02T00:00:00"/>
    <x v="2"/>
    <x v="1"/>
    <n v="329.02"/>
    <x v="3"/>
    <x v="1"/>
    <x v="6"/>
    <n v="981.71"/>
    <n v="10485.84"/>
  </r>
  <r>
    <x v="2628"/>
    <x v="3"/>
    <x v="2"/>
    <n v="3234.39"/>
    <n v="0.42"/>
    <n v="7"/>
    <d v="2024-09-08T00:00:00"/>
    <d v="2024-09-11T00:00:00"/>
    <x v="2"/>
    <x v="2"/>
    <n v="288.14"/>
    <x v="2"/>
    <x v="1"/>
    <x v="7"/>
    <n v="2946.25"/>
    <n v="22640.73"/>
  </r>
  <r>
    <x v="2629"/>
    <x v="0"/>
    <x v="4"/>
    <n v="472.64"/>
    <n v="7.0000000000000007E-2"/>
    <n v="6"/>
    <d v="2023-08-31T00:00:00"/>
    <d v="2023-09-07T00:00:00"/>
    <x v="0"/>
    <x v="1"/>
    <n v="69.45"/>
    <x v="4"/>
    <x v="0"/>
    <x v="1"/>
    <n v="403.19"/>
    <n v="2835.84"/>
  </r>
  <r>
    <x v="2630"/>
    <x v="0"/>
    <x v="2"/>
    <n v="2905.4"/>
    <n v="0.24"/>
    <n v="3"/>
    <d v="2023-04-10T00:00:00"/>
    <d v="2023-04-13T00:00:00"/>
    <x v="0"/>
    <x v="2"/>
    <n v="154.05000000000001"/>
    <x v="4"/>
    <x v="0"/>
    <x v="3"/>
    <n v="2751.35"/>
    <n v="8716.2000000000007"/>
  </r>
  <r>
    <x v="2631"/>
    <x v="0"/>
    <x v="0"/>
    <n v="4114.5"/>
    <n v="0.36"/>
    <n v="9"/>
    <d v="2023-02-13T00:00:00"/>
    <d v="2023-02-16T00:00:00"/>
    <x v="2"/>
    <x v="2"/>
    <n v="1059.24"/>
    <x v="4"/>
    <x v="0"/>
    <x v="8"/>
    <n v="3055.26"/>
    <n v="37030.5"/>
  </r>
  <r>
    <x v="2632"/>
    <x v="2"/>
    <x v="2"/>
    <n v="3855.97"/>
    <n v="0.27"/>
    <n v="5"/>
    <d v="2023-03-06T00:00:00"/>
    <d v="2023-03-11T00:00:00"/>
    <x v="0"/>
    <x v="0"/>
    <n v="296.85000000000002"/>
    <x v="5"/>
    <x v="0"/>
    <x v="0"/>
    <n v="3559.12"/>
    <n v="19279.849999999999"/>
  </r>
  <r>
    <x v="2633"/>
    <x v="1"/>
    <x v="3"/>
    <n v="840.74"/>
    <n v="0.43"/>
    <n v="1"/>
    <d v="2023-06-27T00:00:00"/>
    <d v="2023-07-01T00:00:00"/>
    <x v="2"/>
    <x v="0"/>
    <n v="135.44"/>
    <x v="0"/>
    <x v="0"/>
    <x v="9"/>
    <n v="705.3"/>
    <n v="840.74"/>
  </r>
  <r>
    <x v="2634"/>
    <x v="3"/>
    <x v="4"/>
    <n v="4582.1899999999996"/>
    <n v="0.31"/>
    <n v="9"/>
    <d v="2023-05-27T00:00:00"/>
    <d v="2023-05-30T00:00:00"/>
    <x v="0"/>
    <x v="2"/>
    <n v="641.79"/>
    <x v="0"/>
    <x v="0"/>
    <x v="5"/>
    <n v="3940.3999999999996"/>
    <n v="41239.71"/>
  </r>
  <r>
    <x v="2635"/>
    <x v="3"/>
    <x v="2"/>
    <n v="3873.44"/>
    <n v="0.22"/>
    <n v="9"/>
    <d v="2024-07-14T00:00:00"/>
    <d v="2024-07-21T00:00:00"/>
    <x v="1"/>
    <x v="1"/>
    <n v="439.51"/>
    <x v="1"/>
    <x v="1"/>
    <x v="4"/>
    <n v="3433.9300000000003"/>
    <n v="34860.959999999999"/>
  </r>
  <r>
    <x v="2636"/>
    <x v="0"/>
    <x v="3"/>
    <n v="125.98"/>
    <n v="0.46"/>
    <n v="1"/>
    <d v="2023-03-08T00:00:00"/>
    <d v="2023-03-11T00:00:00"/>
    <x v="0"/>
    <x v="1"/>
    <n v="20.83"/>
    <x v="0"/>
    <x v="0"/>
    <x v="0"/>
    <n v="105.15"/>
    <n v="125.98"/>
  </r>
  <r>
    <x v="2637"/>
    <x v="3"/>
    <x v="1"/>
    <n v="3713.13"/>
    <n v="0.02"/>
    <n v="7"/>
    <d v="2023-12-13T00:00:00"/>
    <d v="2023-12-20T00:00:00"/>
    <x v="2"/>
    <x v="2"/>
    <n v="222.16"/>
    <x v="5"/>
    <x v="0"/>
    <x v="10"/>
    <n v="3490.9700000000003"/>
    <n v="25991.91"/>
  </r>
  <r>
    <x v="2638"/>
    <x v="3"/>
    <x v="2"/>
    <n v="3713.37"/>
    <n v="0.24"/>
    <n v="9"/>
    <d v="2023-02-15T00:00:00"/>
    <d v="2023-02-17T00:00:00"/>
    <x v="2"/>
    <x v="0"/>
    <n v="523.95000000000005"/>
    <x v="5"/>
    <x v="0"/>
    <x v="8"/>
    <n v="3189.42"/>
    <n v="33420.33"/>
  </r>
  <r>
    <x v="2639"/>
    <x v="1"/>
    <x v="4"/>
    <n v="2534.4"/>
    <n v="0.33"/>
    <n v="2"/>
    <d v="2023-03-11T00:00:00"/>
    <d v="2023-03-17T00:00:00"/>
    <x v="1"/>
    <x v="2"/>
    <n v="467.77"/>
    <x v="4"/>
    <x v="0"/>
    <x v="0"/>
    <n v="2066.63"/>
    <n v="5068.8"/>
  </r>
  <r>
    <x v="2640"/>
    <x v="0"/>
    <x v="3"/>
    <n v="325.31"/>
    <n v="0.42"/>
    <n v="6"/>
    <d v="2024-02-18T00:00:00"/>
    <d v="2024-02-19T00:00:00"/>
    <x v="2"/>
    <x v="0"/>
    <n v="65.69"/>
    <x v="3"/>
    <x v="1"/>
    <x v="8"/>
    <n v="259.62"/>
    <n v="1951.8600000000001"/>
  </r>
  <r>
    <x v="2641"/>
    <x v="1"/>
    <x v="2"/>
    <n v="2941.54"/>
    <n v="0.27"/>
    <n v="1"/>
    <d v="2024-03-29T00:00:00"/>
    <d v="2024-04-04T00:00:00"/>
    <x v="1"/>
    <x v="0"/>
    <n v="550.09"/>
    <x v="1"/>
    <x v="1"/>
    <x v="0"/>
    <n v="2391.4499999999998"/>
    <n v="2941.54"/>
  </r>
  <r>
    <x v="2642"/>
    <x v="2"/>
    <x v="1"/>
    <n v="3852.16"/>
    <n v="0.44"/>
    <n v="3"/>
    <d v="2024-09-12T00:00:00"/>
    <d v="2024-09-18T00:00:00"/>
    <x v="1"/>
    <x v="2"/>
    <n v="630.08000000000004"/>
    <x v="5"/>
    <x v="1"/>
    <x v="7"/>
    <n v="3222.08"/>
    <n v="11556.48"/>
  </r>
  <r>
    <x v="2643"/>
    <x v="2"/>
    <x v="2"/>
    <n v="1427.28"/>
    <n v="0.21"/>
    <n v="5"/>
    <d v="2023-07-28T00:00:00"/>
    <d v="2023-08-03T00:00:00"/>
    <x v="1"/>
    <x v="2"/>
    <n v="279.91000000000003"/>
    <x v="2"/>
    <x v="0"/>
    <x v="4"/>
    <n v="1147.3699999999999"/>
    <n v="7136.4"/>
  </r>
  <r>
    <x v="2644"/>
    <x v="2"/>
    <x v="3"/>
    <n v="3368.63"/>
    <n v="0.16"/>
    <n v="7"/>
    <d v="2023-07-26T00:00:00"/>
    <d v="2023-07-31T00:00:00"/>
    <x v="1"/>
    <x v="1"/>
    <n v="243.57"/>
    <x v="1"/>
    <x v="0"/>
    <x v="4"/>
    <n v="3125.06"/>
    <n v="23580.41"/>
  </r>
  <r>
    <x v="2645"/>
    <x v="0"/>
    <x v="2"/>
    <n v="1834.24"/>
    <n v="0.49"/>
    <n v="5"/>
    <d v="2024-01-16T00:00:00"/>
    <d v="2024-01-18T00:00:00"/>
    <x v="2"/>
    <x v="0"/>
    <n v="233.69"/>
    <x v="3"/>
    <x v="1"/>
    <x v="6"/>
    <n v="1600.55"/>
    <n v="9171.2000000000007"/>
  </r>
  <r>
    <x v="2646"/>
    <x v="3"/>
    <x v="4"/>
    <n v="2911.89"/>
    <n v="0.33"/>
    <n v="8"/>
    <d v="2023-03-24T00:00:00"/>
    <d v="2023-03-28T00:00:00"/>
    <x v="1"/>
    <x v="0"/>
    <n v="849.33"/>
    <x v="1"/>
    <x v="0"/>
    <x v="0"/>
    <n v="2062.56"/>
    <n v="23295.119999999999"/>
  </r>
  <r>
    <x v="2647"/>
    <x v="0"/>
    <x v="0"/>
    <n v="1984.37"/>
    <n v="0.21"/>
    <n v="5"/>
    <d v="2023-10-13T00:00:00"/>
    <d v="2023-10-14T00:00:00"/>
    <x v="2"/>
    <x v="2"/>
    <n v="573.91"/>
    <x v="2"/>
    <x v="0"/>
    <x v="2"/>
    <n v="1410.46"/>
    <n v="9921.8499999999985"/>
  </r>
  <r>
    <x v="2648"/>
    <x v="0"/>
    <x v="3"/>
    <n v="1588.43"/>
    <n v="0.44"/>
    <n v="6"/>
    <d v="2024-04-01T00:00:00"/>
    <d v="2024-04-05T00:00:00"/>
    <x v="1"/>
    <x v="1"/>
    <n v="329.56"/>
    <x v="2"/>
    <x v="1"/>
    <x v="3"/>
    <n v="1258.8700000000001"/>
    <n v="9530.58"/>
  </r>
  <r>
    <x v="2649"/>
    <x v="3"/>
    <x v="3"/>
    <n v="4293.9799999999996"/>
    <n v="0.34"/>
    <n v="2"/>
    <d v="2024-09-26T00:00:00"/>
    <d v="2024-10-01T00:00:00"/>
    <x v="0"/>
    <x v="1"/>
    <n v="750.71"/>
    <x v="2"/>
    <x v="1"/>
    <x v="7"/>
    <n v="3543.2699999999995"/>
    <n v="8587.9599999999991"/>
  </r>
  <r>
    <x v="2650"/>
    <x v="1"/>
    <x v="3"/>
    <n v="3793.81"/>
    <n v="0.32"/>
    <n v="5"/>
    <d v="2024-02-22T00:00:00"/>
    <d v="2024-02-28T00:00:00"/>
    <x v="2"/>
    <x v="2"/>
    <n v="408.06"/>
    <x v="0"/>
    <x v="1"/>
    <x v="8"/>
    <n v="3385.75"/>
    <n v="18969.05"/>
  </r>
  <r>
    <x v="2651"/>
    <x v="2"/>
    <x v="3"/>
    <n v="1792.7"/>
    <n v="0.36"/>
    <n v="7"/>
    <d v="2023-08-26T00:00:00"/>
    <d v="2023-08-30T00:00:00"/>
    <x v="1"/>
    <x v="0"/>
    <n v="251.06"/>
    <x v="3"/>
    <x v="0"/>
    <x v="1"/>
    <n v="1541.64"/>
    <n v="12548.9"/>
  </r>
  <r>
    <x v="2652"/>
    <x v="1"/>
    <x v="2"/>
    <n v="2229.6999999999998"/>
    <n v="0.37"/>
    <n v="1"/>
    <d v="2023-12-12T00:00:00"/>
    <d v="2023-12-19T00:00:00"/>
    <x v="0"/>
    <x v="0"/>
    <n v="472.08"/>
    <x v="5"/>
    <x v="0"/>
    <x v="10"/>
    <n v="1757.62"/>
    <n v="2229.6999999999998"/>
  </r>
  <r>
    <x v="2653"/>
    <x v="2"/>
    <x v="4"/>
    <n v="3489.35"/>
    <n v="0.25"/>
    <n v="9"/>
    <d v="2024-01-01T00:00:00"/>
    <d v="2024-01-04T00:00:00"/>
    <x v="1"/>
    <x v="1"/>
    <n v="883.07"/>
    <x v="0"/>
    <x v="1"/>
    <x v="6"/>
    <n v="2606.2799999999997"/>
    <n v="31404.149999999998"/>
  </r>
  <r>
    <x v="2654"/>
    <x v="0"/>
    <x v="1"/>
    <n v="4074.29"/>
    <n v="0.21"/>
    <n v="9"/>
    <d v="2023-12-23T00:00:00"/>
    <d v="2023-12-26T00:00:00"/>
    <x v="1"/>
    <x v="1"/>
    <n v="1046.3499999999999"/>
    <x v="5"/>
    <x v="0"/>
    <x v="10"/>
    <n v="3027.94"/>
    <n v="36668.61"/>
  </r>
  <r>
    <x v="2655"/>
    <x v="2"/>
    <x v="4"/>
    <n v="3453.27"/>
    <n v="0.45"/>
    <n v="8"/>
    <d v="2023-03-02T00:00:00"/>
    <d v="2023-03-08T00:00:00"/>
    <x v="0"/>
    <x v="0"/>
    <n v="292.23"/>
    <x v="5"/>
    <x v="0"/>
    <x v="0"/>
    <n v="3161.04"/>
    <n v="27626.16"/>
  </r>
  <r>
    <x v="2656"/>
    <x v="0"/>
    <x v="3"/>
    <n v="2750.56"/>
    <n v="0.25"/>
    <n v="9"/>
    <d v="2024-01-19T00:00:00"/>
    <d v="2024-01-23T00:00:00"/>
    <x v="0"/>
    <x v="1"/>
    <n v="484.96"/>
    <x v="3"/>
    <x v="1"/>
    <x v="6"/>
    <n v="2265.6"/>
    <n v="24755.040000000001"/>
  </r>
  <r>
    <x v="2657"/>
    <x v="1"/>
    <x v="2"/>
    <n v="4776.49"/>
    <n v="0.11"/>
    <n v="5"/>
    <d v="2023-06-12T00:00:00"/>
    <d v="2023-06-16T00:00:00"/>
    <x v="1"/>
    <x v="2"/>
    <n v="1091.68"/>
    <x v="1"/>
    <x v="0"/>
    <x v="9"/>
    <n v="3684.8099999999995"/>
    <n v="23882.449999999997"/>
  </r>
  <r>
    <x v="2658"/>
    <x v="0"/>
    <x v="2"/>
    <n v="3893.3"/>
    <n v="0.26"/>
    <n v="7"/>
    <d v="2024-07-31T00:00:00"/>
    <d v="2024-08-04T00:00:00"/>
    <x v="0"/>
    <x v="0"/>
    <n v="872.37"/>
    <x v="0"/>
    <x v="1"/>
    <x v="4"/>
    <n v="3020.9300000000003"/>
    <n v="27253.100000000002"/>
  </r>
  <r>
    <x v="2659"/>
    <x v="1"/>
    <x v="3"/>
    <n v="666.4"/>
    <n v="0.02"/>
    <n v="1"/>
    <d v="2023-01-13T00:00:00"/>
    <d v="2023-01-17T00:00:00"/>
    <x v="1"/>
    <x v="1"/>
    <n v="195.51"/>
    <x v="4"/>
    <x v="0"/>
    <x v="6"/>
    <n v="470.89"/>
    <n v="666.4"/>
  </r>
  <r>
    <x v="2660"/>
    <x v="3"/>
    <x v="2"/>
    <n v="2834.88"/>
    <n v="0.36"/>
    <n v="7"/>
    <d v="2024-07-25T00:00:00"/>
    <d v="2024-07-28T00:00:00"/>
    <x v="2"/>
    <x v="1"/>
    <n v="231.91"/>
    <x v="2"/>
    <x v="1"/>
    <x v="4"/>
    <n v="2602.9700000000003"/>
    <n v="19844.16"/>
  </r>
  <r>
    <x v="2661"/>
    <x v="3"/>
    <x v="3"/>
    <n v="2106.83"/>
    <n v="0.06"/>
    <n v="9"/>
    <d v="2023-04-17T00:00:00"/>
    <d v="2023-04-23T00:00:00"/>
    <x v="1"/>
    <x v="0"/>
    <n v="348.52"/>
    <x v="4"/>
    <x v="0"/>
    <x v="3"/>
    <n v="1758.31"/>
    <n v="18961.47"/>
  </r>
  <r>
    <x v="2662"/>
    <x v="3"/>
    <x v="4"/>
    <n v="3995.18"/>
    <n v="0.06"/>
    <n v="3"/>
    <d v="2023-12-29T00:00:00"/>
    <d v="2023-12-31T00:00:00"/>
    <x v="2"/>
    <x v="1"/>
    <n v="277.70999999999998"/>
    <x v="2"/>
    <x v="0"/>
    <x v="10"/>
    <n v="3717.47"/>
    <n v="11985.539999999999"/>
  </r>
  <r>
    <x v="2663"/>
    <x v="0"/>
    <x v="0"/>
    <n v="318.85000000000002"/>
    <n v="0.47"/>
    <n v="9"/>
    <d v="2023-09-22T00:00:00"/>
    <d v="2023-09-24T00:00:00"/>
    <x v="0"/>
    <x v="1"/>
    <n v="61.43"/>
    <x v="2"/>
    <x v="0"/>
    <x v="7"/>
    <n v="257.42"/>
    <n v="2869.65"/>
  </r>
  <r>
    <x v="2664"/>
    <x v="3"/>
    <x v="2"/>
    <n v="2112.5500000000002"/>
    <n v="0.39"/>
    <n v="5"/>
    <d v="2023-04-18T00:00:00"/>
    <d v="2023-04-22T00:00:00"/>
    <x v="0"/>
    <x v="2"/>
    <n v="466.75"/>
    <x v="4"/>
    <x v="0"/>
    <x v="3"/>
    <n v="1645.8000000000002"/>
    <n v="10562.75"/>
  </r>
  <r>
    <x v="2665"/>
    <x v="2"/>
    <x v="3"/>
    <n v="1659.55"/>
    <n v="0.21"/>
    <n v="9"/>
    <d v="2024-04-12T00:00:00"/>
    <d v="2024-04-16T00:00:00"/>
    <x v="1"/>
    <x v="1"/>
    <n v="114.04"/>
    <x v="5"/>
    <x v="1"/>
    <x v="3"/>
    <n v="1545.51"/>
    <n v="14935.949999999999"/>
  </r>
  <r>
    <x v="2666"/>
    <x v="1"/>
    <x v="3"/>
    <n v="791.81"/>
    <n v="0.12"/>
    <n v="8"/>
    <d v="2024-11-19T00:00:00"/>
    <d v="2024-11-20T00:00:00"/>
    <x v="0"/>
    <x v="1"/>
    <n v="145.15"/>
    <x v="1"/>
    <x v="1"/>
    <x v="11"/>
    <n v="646.66"/>
    <n v="6334.48"/>
  </r>
  <r>
    <x v="2667"/>
    <x v="1"/>
    <x v="2"/>
    <n v="1956.14"/>
    <n v="0.42"/>
    <n v="7"/>
    <d v="2023-09-25T00:00:00"/>
    <d v="2023-09-29T00:00:00"/>
    <x v="1"/>
    <x v="2"/>
    <n v="573.34"/>
    <x v="0"/>
    <x v="0"/>
    <x v="7"/>
    <n v="1382.8000000000002"/>
    <n v="13692.980000000001"/>
  </r>
  <r>
    <x v="2668"/>
    <x v="2"/>
    <x v="1"/>
    <n v="3396.72"/>
    <n v="0.48"/>
    <n v="6"/>
    <d v="2023-08-23T00:00:00"/>
    <d v="2023-08-25T00:00:00"/>
    <x v="1"/>
    <x v="0"/>
    <n v="199.78"/>
    <x v="2"/>
    <x v="0"/>
    <x v="1"/>
    <n v="3196.9399999999996"/>
    <n v="20380.32"/>
  </r>
  <r>
    <x v="2669"/>
    <x v="0"/>
    <x v="3"/>
    <n v="1872.22"/>
    <n v="0.25"/>
    <n v="2"/>
    <d v="2024-09-15T00:00:00"/>
    <d v="2024-09-20T00:00:00"/>
    <x v="1"/>
    <x v="2"/>
    <n v="176.98"/>
    <x v="1"/>
    <x v="1"/>
    <x v="7"/>
    <n v="1695.24"/>
    <n v="3744.44"/>
  </r>
  <r>
    <x v="2670"/>
    <x v="0"/>
    <x v="2"/>
    <n v="2942.03"/>
    <n v="0.28999999999999998"/>
    <n v="7"/>
    <d v="2023-08-03T00:00:00"/>
    <d v="2023-08-08T00:00:00"/>
    <x v="2"/>
    <x v="2"/>
    <n v="548.85"/>
    <x v="0"/>
    <x v="0"/>
    <x v="1"/>
    <n v="2393.1800000000003"/>
    <n v="20594.210000000003"/>
  </r>
  <r>
    <x v="2671"/>
    <x v="1"/>
    <x v="3"/>
    <n v="3004.78"/>
    <n v="0.12"/>
    <n v="2"/>
    <d v="2024-03-31T00:00:00"/>
    <d v="2024-04-04T00:00:00"/>
    <x v="2"/>
    <x v="1"/>
    <n v="685.57"/>
    <x v="3"/>
    <x v="1"/>
    <x v="0"/>
    <n v="2319.21"/>
    <n v="6009.56"/>
  </r>
  <r>
    <x v="2672"/>
    <x v="3"/>
    <x v="1"/>
    <n v="2976.84"/>
    <n v="0.28999999999999998"/>
    <n v="6"/>
    <d v="2023-10-05T00:00:00"/>
    <d v="2023-10-11T00:00:00"/>
    <x v="2"/>
    <x v="0"/>
    <n v="762.27"/>
    <x v="0"/>
    <x v="0"/>
    <x v="2"/>
    <n v="2214.5700000000002"/>
    <n v="17861.04"/>
  </r>
  <r>
    <x v="2673"/>
    <x v="0"/>
    <x v="0"/>
    <n v="2694.71"/>
    <n v="0.2"/>
    <n v="6"/>
    <d v="2024-08-24T00:00:00"/>
    <d v="2024-08-28T00:00:00"/>
    <x v="0"/>
    <x v="2"/>
    <n v="335.41"/>
    <x v="3"/>
    <x v="1"/>
    <x v="1"/>
    <n v="2359.3000000000002"/>
    <n v="16168.26"/>
  </r>
  <r>
    <x v="2674"/>
    <x v="0"/>
    <x v="1"/>
    <n v="673.24"/>
    <n v="0.42"/>
    <n v="9"/>
    <d v="2023-12-05T00:00:00"/>
    <d v="2023-12-10T00:00:00"/>
    <x v="2"/>
    <x v="1"/>
    <n v="90.09"/>
    <x v="2"/>
    <x v="0"/>
    <x v="10"/>
    <n v="583.15"/>
    <n v="6059.16"/>
  </r>
  <r>
    <x v="2675"/>
    <x v="2"/>
    <x v="4"/>
    <n v="1170.43"/>
    <n v="0.19"/>
    <n v="4"/>
    <d v="2024-12-19T00:00:00"/>
    <d v="2024-12-20T00:00:00"/>
    <x v="2"/>
    <x v="1"/>
    <n v="289.36"/>
    <x v="5"/>
    <x v="1"/>
    <x v="10"/>
    <n v="881.07"/>
    <n v="4681.72"/>
  </r>
  <r>
    <x v="2676"/>
    <x v="2"/>
    <x v="2"/>
    <n v="4020.33"/>
    <n v="0.32"/>
    <n v="9"/>
    <d v="2023-06-14T00:00:00"/>
    <d v="2023-06-16T00:00:00"/>
    <x v="0"/>
    <x v="1"/>
    <n v="623.94000000000005"/>
    <x v="5"/>
    <x v="0"/>
    <x v="9"/>
    <n v="3396.39"/>
    <n v="36182.97"/>
  </r>
  <r>
    <x v="2677"/>
    <x v="3"/>
    <x v="1"/>
    <n v="2561.59"/>
    <n v="0.1"/>
    <n v="2"/>
    <d v="2023-02-10T00:00:00"/>
    <d v="2023-02-16T00:00:00"/>
    <x v="0"/>
    <x v="0"/>
    <n v="688.96"/>
    <x v="1"/>
    <x v="0"/>
    <x v="8"/>
    <n v="1872.63"/>
    <n v="5123.18"/>
  </r>
  <r>
    <x v="2678"/>
    <x v="0"/>
    <x v="0"/>
    <n v="3559.77"/>
    <n v="0.05"/>
    <n v="5"/>
    <d v="2023-08-01T00:00:00"/>
    <d v="2023-08-08T00:00:00"/>
    <x v="2"/>
    <x v="1"/>
    <n v="996.76"/>
    <x v="5"/>
    <x v="0"/>
    <x v="1"/>
    <n v="2563.0100000000002"/>
    <n v="17798.849999999999"/>
  </r>
  <r>
    <x v="2679"/>
    <x v="0"/>
    <x v="3"/>
    <n v="2892.55"/>
    <n v="0.02"/>
    <n v="3"/>
    <d v="2023-04-25T00:00:00"/>
    <d v="2023-04-29T00:00:00"/>
    <x v="2"/>
    <x v="1"/>
    <n v="760.11"/>
    <x v="1"/>
    <x v="0"/>
    <x v="3"/>
    <n v="2132.44"/>
    <n v="8677.6500000000015"/>
  </r>
  <r>
    <x v="2680"/>
    <x v="2"/>
    <x v="2"/>
    <n v="289.58"/>
    <n v="0.21"/>
    <n v="6"/>
    <d v="2024-04-05T00:00:00"/>
    <d v="2024-04-09T00:00:00"/>
    <x v="2"/>
    <x v="1"/>
    <n v="20.56"/>
    <x v="3"/>
    <x v="1"/>
    <x v="3"/>
    <n v="269.02"/>
    <n v="1737.48"/>
  </r>
  <r>
    <x v="2681"/>
    <x v="0"/>
    <x v="1"/>
    <n v="4001.45"/>
    <n v="0.08"/>
    <n v="2"/>
    <d v="2023-05-15T00:00:00"/>
    <d v="2023-05-16T00:00:00"/>
    <x v="2"/>
    <x v="0"/>
    <n v="740.05"/>
    <x v="0"/>
    <x v="0"/>
    <x v="5"/>
    <n v="3261.3999999999996"/>
    <n v="8002.9"/>
  </r>
  <r>
    <x v="2682"/>
    <x v="1"/>
    <x v="0"/>
    <n v="415.19"/>
    <n v="0.5"/>
    <n v="9"/>
    <d v="2023-12-11T00:00:00"/>
    <d v="2023-12-13T00:00:00"/>
    <x v="2"/>
    <x v="2"/>
    <n v="118.97"/>
    <x v="2"/>
    <x v="0"/>
    <x v="10"/>
    <n v="296.22000000000003"/>
    <n v="3736.71"/>
  </r>
  <r>
    <x v="2683"/>
    <x v="2"/>
    <x v="1"/>
    <n v="4721.55"/>
    <n v="0.4"/>
    <n v="4"/>
    <d v="2023-02-02T00:00:00"/>
    <d v="2023-02-06T00:00:00"/>
    <x v="0"/>
    <x v="1"/>
    <n v="1373.64"/>
    <x v="5"/>
    <x v="0"/>
    <x v="8"/>
    <n v="3347.91"/>
    <n v="18886.2"/>
  </r>
  <r>
    <x v="2684"/>
    <x v="3"/>
    <x v="4"/>
    <n v="1155.3499999999999"/>
    <n v="0.35"/>
    <n v="7"/>
    <d v="2024-05-29T00:00:00"/>
    <d v="2024-06-04T00:00:00"/>
    <x v="0"/>
    <x v="0"/>
    <n v="209.72"/>
    <x v="2"/>
    <x v="1"/>
    <x v="5"/>
    <n v="945.62999999999988"/>
    <n v="8087.4499999999989"/>
  </r>
  <r>
    <x v="2685"/>
    <x v="2"/>
    <x v="2"/>
    <n v="2610.79"/>
    <n v="0.4"/>
    <n v="5"/>
    <d v="2024-07-04T00:00:00"/>
    <d v="2024-07-06T00:00:00"/>
    <x v="0"/>
    <x v="2"/>
    <n v="412.96"/>
    <x v="2"/>
    <x v="1"/>
    <x v="4"/>
    <n v="2197.83"/>
    <n v="13053.95"/>
  </r>
  <r>
    <x v="2686"/>
    <x v="0"/>
    <x v="3"/>
    <n v="411.58"/>
    <n v="0.13"/>
    <n v="8"/>
    <d v="2023-12-18T00:00:00"/>
    <d v="2023-12-20T00:00:00"/>
    <x v="1"/>
    <x v="0"/>
    <n v="39.979999999999997"/>
    <x v="2"/>
    <x v="0"/>
    <x v="10"/>
    <n v="371.59999999999997"/>
    <n v="3292.64"/>
  </r>
  <r>
    <x v="2687"/>
    <x v="3"/>
    <x v="0"/>
    <n v="4485.17"/>
    <n v="0.44"/>
    <n v="4"/>
    <d v="2024-11-10T00:00:00"/>
    <d v="2024-11-16T00:00:00"/>
    <x v="0"/>
    <x v="2"/>
    <n v="1342.38"/>
    <x v="3"/>
    <x v="1"/>
    <x v="11"/>
    <n v="3142.79"/>
    <n v="17940.68"/>
  </r>
  <r>
    <x v="2688"/>
    <x v="2"/>
    <x v="1"/>
    <n v="4901.71"/>
    <n v="0.5"/>
    <n v="7"/>
    <d v="2024-05-14T00:00:00"/>
    <d v="2024-05-19T00:00:00"/>
    <x v="0"/>
    <x v="2"/>
    <n v="1004.68"/>
    <x v="0"/>
    <x v="1"/>
    <x v="5"/>
    <n v="3897.03"/>
    <n v="34311.97"/>
  </r>
  <r>
    <x v="2689"/>
    <x v="1"/>
    <x v="2"/>
    <n v="816.83"/>
    <n v="0.14000000000000001"/>
    <n v="5"/>
    <d v="2024-05-12T00:00:00"/>
    <d v="2024-05-16T00:00:00"/>
    <x v="2"/>
    <x v="0"/>
    <n v="57.15"/>
    <x v="5"/>
    <x v="1"/>
    <x v="5"/>
    <n v="759.68000000000006"/>
    <n v="4084.15"/>
  </r>
  <r>
    <x v="2690"/>
    <x v="1"/>
    <x v="1"/>
    <n v="1549.35"/>
    <n v="0.49"/>
    <n v="3"/>
    <d v="2023-10-06T00:00:00"/>
    <d v="2023-10-11T00:00:00"/>
    <x v="1"/>
    <x v="0"/>
    <n v="417.19"/>
    <x v="0"/>
    <x v="0"/>
    <x v="2"/>
    <n v="1132.1599999999999"/>
    <n v="4648.0499999999993"/>
  </r>
  <r>
    <x v="2691"/>
    <x v="2"/>
    <x v="2"/>
    <n v="177.78"/>
    <n v="0.16"/>
    <n v="8"/>
    <d v="2024-03-25T00:00:00"/>
    <d v="2024-03-27T00:00:00"/>
    <x v="1"/>
    <x v="0"/>
    <n v="38.07"/>
    <x v="5"/>
    <x v="1"/>
    <x v="0"/>
    <n v="139.71"/>
    <n v="1422.24"/>
  </r>
  <r>
    <x v="2692"/>
    <x v="1"/>
    <x v="4"/>
    <n v="3956.13"/>
    <n v="0.01"/>
    <n v="6"/>
    <d v="2023-10-29T00:00:00"/>
    <d v="2023-11-02T00:00:00"/>
    <x v="0"/>
    <x v="1"/>
    <n v="525.87"/>
    <x v="3"/>
    <x v="0"/>
    <x v="2"/>
    <n v="3430.26"/>
    <n v="23736.78"/>
  </r>
  <r>
    <x v="2693"/>
    <x v="1"/>
    <x v="1"/>
    <n v="1626.18"/>
    <n v="0.18"/>
    <n v="4"/>
    <d v="2024-06-01T00:00:00"/>
    <d v="2024-06-04T00:00:00"/>
    <x v="2"/>
    <x v="2"/>
    <n v="156.61000000000001"/>
    <x v="4"/>
    <x v="1"/>
    <x v="9"/>
    <n v="1469.5700000000002"/>
    <n v="6504.72"/>
  </r>
  <r>
    <x v="2694"/>
    <x v="1"/>
    <x v="4"/>
    <n v="2985.3"/>
    <n v="0.5"/>
    <n v="9"/>
    <d v="2023-10-04T00:00:00"/>
    <d v="2023-10-07T00:00:00"/>
    <x v="1"/>
    <x v="0"/>
    <n v="645.64"/>
    <x v="3"/>
    <x v="0"/>
    <x v="2"/>
    <n v="2339.6600000000003"/>
    <n v="26867.7"/>
  </r>
  <r>
    <x v="2695"/>
    <x v="3"/>
    <x v="0"/>
    <n v="292.17"/>
    <n v="0.32"/>
    <n v="9"/>
    <d v="2024-08-31T00:00:00"/>
    <d v="2024-09-01T00:00:00"/>
    <x v="0"/>
    <x v="0"/>
    <n v="15.3"/>
    <x v="0"/>
    <x v="1"/>
    <x v="1"/>
    <n v="276.87"/>
    <n v="2629.53"/>
  </r>
  <r>
    <x v="2696"/>
    <x v="1"/>
    <x v="4"/>
    <n v="3605.76"/>
    <n v="0.35"/>
    <n v="2"/>
    <d v="2023-03-21T00:00:00"/>
    <d v="2023-03-27T00:00:00"/>
    <x v="2"/>
    <x v="1"/>
    <n v="959.16"/>
    <x v="5"/>
    <x v="0"/>
    <x v="0"/>
    <n v="2646.6000000000004"/>
    <n v="7211.52"/>
  </r>
  <r>
    <x v="2697"/>
    <x v="1"/>
    <x v="2"/>
    <n v="2694.08"/>
    <n v="0.12"/>
    <n v="9"/>
    <d v="2024-03-26T00:00:00"/>
    <d v="2024-03-31T00:00:00"/>
    <x v="1"/>
    <x v="2"/>
    <n v="558.82000000000005"/>
    <x v="0"/>
    <x v="1"/>
    <x v="0"/>
    <n v="2135.2599999999998"/>
    <n v="24246.720000000001"/>
  </r>
  <r>
    <x v="2698"/>
    <x v="1"/>
    <x v="0"/>
    <n v="3652.4"/>
    <n v="7.0000000000000007E-2"/>
    <n v="4"/>
    <d v="2023-09-12T00:00:00"/>
    <d v="2023-09-18T00:00:00"/>
    <x v="0"/>
    <x v="2"/>
    <n v="376.56"/>
    <x v="1"/>
    <x v="0"/>
    <x v="7"/>
    <n v="3275.84"/>
    <n v="14609.6"/>
  </r>
  <r>
    <x v="2699"/>
    <x v="3"/>
    <x v="1"/>
    <n v="3968.87"/>
    <n v="0.44"/>
    <n v="9"/>
    <d v="2024-10-26T00:00:00"/>
    <d v="2024-10-28T00:00:00"/>
    <x v="2"/>
    <x v="0"/>
    <n v="888.18"/>
    <x v="0"/>
    <x v="1"/>
    <x v="2"/>
    <n v="3080.69"/>
    <n v="35719.83"/>
  </r>
  <r>
    <x v="2700"/>
    <x v="2"/>
    <x v="1"/>
    <n v="537.29"/>
    <n v="0.21"/>
    <n v="8"/>
    <d v="2023-08-02T00:00:00"/>
    <d v="2023-08-05T00:00:00"/>
    <x v="0"/>
    <x v="2"/>
    <n v="62.2"/>
    <x v="3"/>
    <x v="0"/>
    <x v="1"/>
    <n v="475.09"/>
    <n v="4298.32"/>
  </r>
  <r>
    <x v="2701"/>
    <x v="0"/>
    <x v="2"/>
    <n v="2932.65"/>
    <n v="0"/>
    <n v="3"/>
    <d v="2023-04-17T00:00:00"/>
    <d v="2023-04-21T00:00:00"/>
    <x v="0"/>
    <x v="1"/>
    <n v="795.21"/>
    <x v="0"/>
    <x v="0"/>
    <x v="3"/>
    <n v="2137.44"/>
    <n v="8797.9500000000007"/>
  </r>
  <r>
    <x v="2702"/>
    <x v="1"/>
    <x v="3"/>
    <n v="3284.73"/>
    <n v="0.15"/>
    <n v="7"/>
    <d v="2023-04-11T00:00:00"/>
    <d v="2023-04-17T00:00:00"/>
    <x v="1"/>
    <x v="0"/>
    <n v="707.71"/>
    <x v="3"/>
    <x v="0"/>
    <x v="3"/>
    <n v="2577.02"/>
    <n v="22993.11"/>
  </r>
  <r>
    <x v="2703"/>
    <x v="2"/>
    <x v="3"/>
    <n v="2631.92"/>
    <n v="0.1"/>
    <n v="2"/>
    <d v="2024-09-16T00:00:00"/>
    <d v="2024-09-22T00:00:00"/>
    <x v="0"/>
    <x v="1"/>
    <n v="714.77"/>
    <x v="0"/>
    <x v="1"/>
    <x v="7"/>
    <n v="1917.15"/>
    <n v="5263.84"/>
  </r>
  <r>
    <x v="2704"/>
    <x v="1"/>
    <x v="1"/>
    <n v="993.81"/>
    <n v="0.3"/>
    <n v="2"/>
    <d v="2024-01-03T00:00:00"/>
    <d v="2024-01-05T00:00:00"/>
    <x v="2"/>
    <x v="0"/>
    <n v="231.01"/>
    <x v="4"/>
    <x v="1"/>
    <x v="6"/>
    <n v="762.8"/>
    <n v="1987.62"/>
  </r>
  <r>
    <x v="2705"/>
    <x v="3"/>
    <x v="2"/>
    <n v="3998.43"/>
    <n v="0.38"/>
    <n v="4"/>
    <d v="2024-12-04T00:00:00"/>
    <d v="2024-12-10T00:00:00"/>
    <x v="0"/>
    <x v="2"/>
    <n v="594.01"/>
    <x v="1"/>
    <x v="1"/>
    <x v="10"/>
    <n v="3404.42"/>
    <n v="15993.72"/>
  </r>
  <r>
    <x v="2706"/>
    <x v="2"/>
    <x v="3"/>
    <n v="4987.55"/>
    <n v="0.25"/>
    <n v="7"/>
    <d v="2024-11-23T00:00:00"/>
    <d v="2024-11-24T00:00:00"/>
    <x v="2"/>
    <x v="0"/>
    <n v="1266.26"/>
    <x v="1"/>
    <x v="1"/>
    <x v="11"/>
    <n v="3721.29"/>
    <n v="34912.85"/>
  </r>
  <r>
    <x v="2707"/>
    <x v="3"/>
    <x v="4"/>
    <n v="4849.42"/>
    <n v="0.09"/>
    <n v="4"/>
    <d v="2024-07-15T00:00:00"/>
    <d v="2024-07-17T00:00:00"/>
    <x v="2"/>
    <x v="0"/>
    <n v="1232.07"/>
    <x v="2"/>
    <x v="1"/>
    <x v="4"/>
    <n v="3617.3500000000004"/>
    <n v="19397.68"/>
  </r>
  <r>
    <x v="2708"/>
    <x v="1"/>
    <x v="1"/>
    <n v="3909.89"/>
    <n v="0.03"/>
    <n v="2"/>
    <d v="2023-01-29T00:00:00"/>
    <d v="2023-02-05T00:00:00"/>
    <x v="2"/>
    <x v="1"/>
    <n v="1144.42"/>
    <x v="4"/>
    <x v="0"/>
    <x v="6"/>
    <n v="2765.47"/>
    <n v="7819.78"/>
  </r>
  <r>
    <x v="2709"/>
    <x v="1"/>
    <x v="4"/>
    <n v="2148.73"/>
    <n v="0.16"/>
    <n v="2"/>
    <d v="2023-12-23T00:00:00"/>
    <d v="2023-12-24T00:00:00"/>
    <x v="0"/>
    <x v="1"/>
    <n v="439.91"/>
    <x v="5"/>
    <x v="0"/>
    <x v="10"/>
    <n v="1708.82"/>
    <n v="4297.46"/>
  </r>
  <r>
    <x v="2710"/>
    <x v="3"/>
    <x v="2"/>
    <n v="1752.77"/>
    <n v="0.4"/>
    <n v="5"/>
    <d v="2024-02-07T00:00:00"/>
    <d v="2024-02-14T00:00:00"/>
    <x v="0"/>
    <x v="2"/>
    <n v="388.64"/>
    <x v="3"/>
    <x v="1"/>
    <x v="8"/>
    <n v="1364.13"/>
    <n v="8763.85"/>
  </r>
  <r>
    <x v="2711"/>
    <x v="0"/>
    <x v="4"/>
    <n v="435.87"/>
    <n v="0.21"/>
    <n v="3"/>
    <d v="2024-09-07T00:00:00"/>
    <d v="2024-09-09T00:00:00"/>
    <x v="2"/>
    <x v="1"/>
    <n v="74.3"/>
    <x v="2"/>
    <x v="1"/>
    <x v="7"/>
    <n v="361.57"/>
    <n v="1307.6100000000001"/>
  </r>
  <r>
    <x v="2712"/>
    <x v="3"/>
    <x v="3"/>
    <n v="2139.8000000000002"/>
    <n v="0.13"/>
    <n v="3"/>
    <d v="2023-04-05T00:00:00"/>
    <d v="2023-04-09T00:00:00"/>
    <x v="0"/>
    <x v="0"/>
    <n v="251.47"/>
    <x v="0"/>
    <x v="0"/>
    <x v="3"/>
    <n v="1888.3300000000002"/>
    <n v="6419.4000000000005"/>
  </r>
  <r>
    <x v="2713"/>
    <x v="1"/>
    <x v="3"/>
    <n v="864.64"/>
    <n v="0.01"/>
    <n v="1"/>
    <d v="2024-07-23T00:00:00"/>
    <d v="2024-07-30T00:00:00"/>
    <x v="2"/>
    <x v="1"/>
    <n v="61.02"/>
    <x v="1"/>
    <x v="1"/>
    <x v="4"/>
    <n v="803.62"/>
    <n v="864.64"/>
  </r>
  <r>
    <x v="2714"/>
    <x v="3"/>
    <x v="0"/>
    <n v="1346.24"/>
    <n v="0.25"/>
    <n v="3"/>
    <d v="2023-05-22T00:00:00"/>
    <d v="2023-05-27T00:00:00"/>
    <x v="1"/>
    <x v="1"/>
    <n v="321.17"/>
    <x v="3"/>
    <x v="0"/>
    <x v="5"/>
    <n v="1025.07"/>
    <n v="4038.7200000000003"/>
  </r>
  <r>
    <x v="2715"/>
    <x v="0"/>
    <x v="1"/>
    <n v="4470.25"/>
    <n v="0.34"/>
    <n v="4"/>
    <d v="2023-05-05T00:00:00"/>
    <d v="2023-05-08T00:00:00"/>
    <x v="1"/>
    <x v="0"/>
    <n v="748.29"/>
    <x v="5"/>
    <x v="0"/>
    <x v="5"/>
    <n v="3721.96"/>
    <n v="17881"/>
  </r>
  <r>
    <x v="2716"/>
    <x v="3"/>
    <x v="2"/>
    <n v="4845.78"/>
    <n v="0.1"/>
    <n v="6"/>
    <d v="2023-03-04T00:00:00"/>
    <d v="2023-03-06T00:00:00"/>
    <x v="0"/>
    <x v="2"/>
    <n v="1265.73"/>
    <x v="4"/>
    <x v="0"/>
    <x v="0"/>
    <n v="3580.0499999999997"/>
    <n v="29074.68"/>
  </r>
  <r>
    <x v="2717"/>
    <x v="0"/>
    <x v="1"/>
    <n v="4747.9399999999996"/>
    <n v="0.27"/>
    <n v="6"/>
    <d v="2024-01-07T00:00:00"/>
    <d v="2024-01-09T00:00:00"/>
    <x v="2"/>
    <x v="2"/>
    <n v="750.4"/>
    <x v="1"/>
    <x v="1"/>
    <x v="6"/>
    <n v="3997.5399999999995"/>
    <n v="28487.64"/>
  </r>
  <r>
    <x v="2718"/>
    <x v="0"/>
    <x v="4"/>
    <n v="1047.44"/>
    <n v="0.21"/>
    <n v="5"/>
    <d v="2023-07-23T00:00:00"/>
    <d v="2023-07-27T00:00:00"/>
    <x v="2"/>
    <x v="1"/>
    <n v="299.13"/>
    <x v="0"/>
    <x v="0"/>
    <x v="4"/>
    <n v="748.31000000000006"/>
    <n v="5237.2000000000007"/>
  </r>
  <r>
    <x v="2719"/>
    <x v="3"/>
    <x v="2"/>
    <n v="4514.38"/>
    <n v="0.35"/>
    <n v="4"/>
    <d v="2023-11-16T00:00:00"/>
    <d v="2023-11-20T00:00:00"/>
    <x v="2"/>
    <x v="0"/>
    <n v="645.14"/>
    <x v="5"/>
    <x v="0"/>
    <x v="11"/>
    <n v="3869.2400000000002"/>
    <n v="18057.52"/>
  </r>
  <r>
    <x v="2720"/>
    <x v="3"/>
    <x v="2"/>
    <n v="793.38"/>
    <n v="0.43"/>
    <n v="6"/>
    <d v="2023-05-19T00:00:00"/>
    <d v="2023-05-22T00:00:00"/>
    <x v="0"/>
    <x v="2"/>
    <n v="126.12"/>
    <x v="3"/>
    <x v="0"/>
    <x v="5"/>
    <n v="667.26"/>
    <n v="4760.28"/>
  </r>
  <r>
    <x v="2721"/>
    <x v="2"/>
    <x v="3"/>
    <n v="2587.54"/>
    <n v="0.15"/>
    <n v="5"/>
    <d v="2023-06-24T00:00:00"/>
    <d v="2023-06-26T00:00:00"/>
    <x v="1"/>
    <x v="1"/>
    <n v="554.62"/>
    <x v="5"/>
    <x v="0"/>
    <x v="9"/>
    <n v="2032.92"/>
    <n v="12937.7"/>
  </r>
  <r>
    <x v="2722"/>
    <x v="1"/>
    <x v="4"/>
    <n v="3253.95"/>
    <n v="0.45"/>
    <n v="1"/>
    <d v="2024-05-06T00:00:00"/>
    <d v="2024-05-10T00:00:00"/>
    <x v="0"/>
    <x v="2"/>
    <n v="421.15"/>
    <x v="2"/>
    <x v="1"/>
    <x v="5"/>
    <n v="2832.7999999999997"/>
    <n v="3253.95"/>
  </r>
  <r>
    <x v="2723"/>
    <x v="0"/>
    <x v="3"/>
    <n v="2366.09"/>
    <n v="0.35"/>
    <n v="2"/>
    <d v="2024-08-31T00:00:00"/>
    <d v="2024-09-05T00:00:00"/>
    <x v="1"/>
    <x v="2"/>
    <n v="489.58"/>
    <x v="2"/>
    <x v="1"/>
    <x v="1"/>
    <n v="1876.5100000000002"/>
    <n v="4732.18"/>
  </r>
  <r>
    <x v="2724"/>
    <x v="2"/>
    <x v="3"/>
    <n v="4764"/>
    <n v="0.02"/>
    <n v="9"/>
    <d v="2023-07-01T00:00:00"/>
    <d v="2023-07-02T00:00:00"/>
    <x v="2"/>
    <x v="1"/>
    <n v="253.81"/>
    <x v="0"/>
    <x v="0"/>
    <x v="4"/>
    <n v="4510.1899999999996"/>
    <n v="42876"/>
  </r>
  <r>
    <x v="2725"/>
    <x v="3"/>
    <x v="0"/>
    <n v="1732.74"/>
    <n v="0.4"/>
    <n v="4"/>
    <d v="2024-09-21T00:00:00"/>
    <d v="2024-09-22T00:00:00"/>
    <x v="1"/>
    <x v="0"/>
    <n v="192.62"/>
    <x v="5"/>
    <x v="1"/>
    <x v="7"/>
    <n v="1540.12"/>
    <n v="6930.96"/>
  </r>
  <r>
    <x v="2726"/>
    <x v="1"/>
    <x v="3"/>
    <n v="2684.15"/>
    <n v="0.25"/>
    <n v="6"/>
    <d v="2024-05-11T00:00:00"/>
    <d v="2024-05-15T00:00:00"/>
    <x v="1"/>
    <x v="0"/>
    <n v="290.86"/>
    <x v="0"/>
    <x v="1"/>
    <x v="5"/>
    <n v="2393.29"/>
    <n v="16104.900000000001"/>
  </r>
  <r>
    <x v="2727"/>
    <x v="2"/>
    <x v="1"/>
    <n v="469.7"/>
    <n v="0.47"/>
    <n v="5"/>
    <d v="2023-05-09T00:00:00"/>
    <d v="2023-05-12T00:00:00"/>
    <x v="0"/>
    <x v="2"/>
    <n v="36.520000000000003"/>
    <x v="3"/>
    <x v="0"/>
    <x v="5"/>
    <n v="433.18"/>
    <n v="2348.5"/>
  </r>
  <r>
    <x v="2728"/>
    <x v="0"/>
    <x v="2"/>
    <n v="4275.8999999999996"/>
    <n v="0.16"/>
    <n v="2"/>
    <d v="2024-06-05T00:00:00"/>
    <d v="2024-06-12T00:00:00"/>
    <x v="2"/>
    <x v="1"/>
    <n v="1203.1500000000001"/>
    <x v="5"/>
    <x v="1"/>
    <x v="9"/>
    <n v="3072.7499999999995"/>
    <n v="8551.7999999999993"/>
  </r>
  <r>
    <x v="2729"/>
    <x v="2"/>
    <x v="3"/>
    <n v="2125.48"/>
    <n v="0.3"/>
    <n v="1"/>
    <d v="2024-10-14T00:00:00"/>
    <d v="2024-10-18T00:00:00"/>
    <x v="0"/>
    <x v="0"/>
    <n v="629.13"/>
    <x v="3"/>
    <x v="1"/>
    <x v="2"/>
    <n v="1496.35"/>
    <n v="2125.48"/>
  </r>
  <r>
    <x v="2730"/>
    <x v="0"/>
    <x v="1"/>
    <n v="3532.61"/>
    <n v="0.48"/>
    <n v="1"/>
    <d v="2024-10-30T00:00:00"/>
    <d v="2024-11-03T00:00:00"/>
    <x v="2"/>
    <x v="2"/>
    <n v="212.19"/>
    <x v="3"/>
    <x v="1"/>
    <x v="2"/>
    <n v="3320.42"/>
    <n v="3532.61"/>
  </r>
  <r>
    <x v="2731"/>
    <x v="3"/>
    <x v="4"/>
    <n v="3443"/>
    <n v="0.14000000000000001"/>
    <n v="1"/>
    <d v="2024-09-14T00:00:00"/>
    <d v="2024-09-15T00:00:00"/>
    <x v="2"/>
    <x v="0"/>
    <n v="554.65"/>
    <x v="1"/>
    <x v="1"/>
    <x v="7"/>
    <n v="2888.35"/>
    <n v="3443"/>
  </r>
  <r>
    <x v="2732"/>
    <x v="1"/>
    <x v="2"/>
    <n v="3413.69"/>
    <n v="0.24"/>
    <n v="6"/>
    <d v="2023-09-18T00:00:00"/>
    <d v="2023-09-22T00:00:00"/>
    <x v="2"/>
    <x v="1"/>
    <n v="312.38"/>
    <x v="5"/>
    <x v="0"/>
    <x v="7"/>
    <n v="3101.31"/>
    <n v="20482.14"/>
  </r>
  <r>
    <x v="2733"/>
    <x v="1"/>
    <x v="4"/>
    <n v="2584"/>
    <n v="0.38"/>
    <n v="7"/>
    <d v="2023-02-22T00:00:00"/>
    <d v="2023-02-25T00:00:00"/>
    <x v="0"/>
    <x v="2"/>
    <n v="665.08"/>
    <x v="3"/>
    <x v="0"/>
    <x v="8"/>
    <n v="1918.92"/>
    <n v="18088"/>
  </r>
  <r>
    <x v="2734"/>
    <x v="1"/>
    <x v="1"/>
    <n v="1459.84"/>
    <n v="0.35"/>
    <n v="7"/>
    <d v="2023-04-01T00:00:00"/>
    <d v="2023-04-02T00:00:00"/>
    <x v="0"/>
    <x v="2"/>
    <n v="126.78"/>
    <x v="2"/>
    <x v="0"/>
    <x v="3"/>
    <n v="1333.06"/>
    <n v="10218.879999999999"/>
  </r>
  <r>
    <x v="2735"/>
    <x v="3"/>
    <x v="4"/>
    <n v="3162.96"/>
    <n v="0.42"/>
    <n v="9"/>
    <d v="2023-09-07T00:00:00"/>
    <d v="2023-09-13T00:00:00"/>
    <x v="2"/>
    <x v="2"/>
    <n v="303.55"/>
    <x v="0"/>
    <x v="0"/>
    <x v="7"/>
    <n v="2859.41"/>
    <n v="28466.639999999999"/>
  </r>
  <r>
    <x v="2736"/>
    <x v="0"/>
    <x v="4"/>
    <n v="4812.78"/>
    <n v="0.26"/>
    <n v="3"/>
    <d v="2024-11-09T00:00:00"/>
    <d v="2024-11-16T00:00:00"/>
    <x v="1"/>
    <x v="0"/>
    <n v="1124.8900000000001"/>
    <x v="0"/>
    <x v="1"/>
    <x v="11"/>
    <n v="3687.8899999999994"/>
    <n v="14438.34"/>
  </r>
  <r>
    <x v="2737"/>
    <x v="3"/>
    <x v="4"/>
    <n v="4186.3500000000004"/>
    <n v="0.16"/>
    <n v="9"/>
    <d v="2023-08-16T00:00:00"/>
    <d v="2023-08-17T00:00:00"/>
    <x v="2"/>
    <x v="0"/>
    <n v="302.64999999999998"/>
    <x v="0"/>
    <x v="0"/>
    <x v="1"/>
    <n v="3883.7000000000003"/>
    <n v="37677.15"/>
  </r>
  <r>
    <x v="2738"/>
    <x v="1"/>
    <x v="3"/>
    <n v="632.96"/>
    <n v="0.27"/>
    <n v="1"/>
    <d v="2024-03-11T00:00:00"/>
    <d v="2024-03-12T00:00:00"/>
    <x v="1"/>
    <x v="0"/>
    <n v="181.86"/>
    <x v="0"/>
    <x v="1"/>
    <x v="0"/>
    <n v="451.1"/>
    <n v="632.96"/>
  </r>
  <r>
    <x v="2739"/>
    <x v="3"/>
    <x v="3"/>
    <n v="213.62"/>
    <n v="0.17"/>
    <n v="2"/>
    <d v="2024-12-31T00:00:00"/>
    <d v="2025-01-05T00:00:00"/>
    <x v="0"/>
    <x v="0"/>
    <n v="49.84"/>
    <x v="2"/>
    <x v="1"/>
    <x v="10"/>
    <n v="163.78"/>
    <n v="427.24"/>
  </r>
  <r>
    <x v="2740"/>
    <x v="3"/>
    <x v="3"/>
    <n v="2544.96"/>
    <n v="0.09"/>
    <n v="7"/>
    <d v="2024-09-06T00:00:00"/>
    <d v="2024-09-13T00:00:00"/>
    <x v="0"/>
    <x v="1"/>
    <n v="748.97"/>
    <x v="5"/>
    <x v="1"/>
    <x v="7"/>
    <n v="1795.99"/>
    <n v="17814.72"/>
  </r>
  <r>
    <x v="2741"/>
    <x v="3"/>
    <x v="2"/>
    <n v="3901.56"/>
    <n v="0.28000000000000003"/>
    <n v="2"/>
    <d v="2024-07-11T00:00:00"/>
    <d v="2024-07-13T00:00:00"/>
    <x v="1"/>
    <x v="2"/>
    <n v="631.16999999999996"/>
    <x v="5"/>
    <x v="1"/>
    <x v="4"/>
    <n v="3270.39"/>
    <n v="7803.12"/>
  </r>
  <r>
    <x v="2742"/>
    <x v="0"/>
    <x v="1"/>
    <n v="1638.12"/>
    <n v="0.02"/>
    <n v="4"/>
    <d v="2023-03-30T00:00:00"/>
    <d v="2023-04-03T00:00:00"/>
    <x v="0"/>
    <x v="2"/>
    <n v="176.66"/>
    <x v="3"/>
    <x v="0"/>
    <x v="0"/>
    <n v="1461.4599999999998"/>
    <n v="6552.48"/>
  </r>
  <r>
    <x v="2743"/>
    <x v="2"/>
    <x v="3"/>
    <n v="3536.07"/>
    <n v="0.02"/>
    <n v="2"/>
    <d v="2023-10-22T00:00:00"/>
    <d v="2023-10-29T00:00:00"/>
    <x v="0"/>
    <x v="1"/>
    <n v="1004.15"/>
    <x v="3"/>
    <x v="0"/>
    <x v="2"/>
    <n v="2531.92"/>
    <n v="7072.14"/>
  </r>
  <r>
    <x v="2744"/>
    <x v="2"/>
    <x v="4"/>
    <n v="4666.41"/>
    <n v="0.03"/>
    <n v="2"/>
    <d v="2023-02-11T00:00:00"/>
    <d v="2023-02-16T00:00:00"/>
    <x v="1"/>
    <x v="1"/>
    <n v="825.34"/>
    <x v="2"/>
    <x v="0"/>
    <x v="8"/>
    <n v="3841.0699999999997"/>
    <n v="9332.82"/>
  </r>
  <r>
    <x v="2745"/>
    <x v="3"/>
    <x v="4"/>
    <n v="2349.02"/>
    <n v="0.34"/>
    <n v="1"/>
    <d v="2024-11-18T00:00:00"/>
    <d v="2024-11-22T00:00:00"/>
    <x v="0"/>
    <x v="2"/>
    <n v="675.35"/>
    <x v="4"/>
    <x v="1"/>
    <x v="11"/>
    <n v="1673.67"/>
    <n v="2349.02"/>
  </r>
  <r>
    <x v="2746"/>
    <x v="2"/>
    <x v="4"/>
    <n v="1296.3800000000001"/>
    <n v="0.2"/>
    <n v="9"/>
    <d v="2024-06-26T00:00:00"/>
    <d v="2024-06-29T00:00:00"/>
    <x v="1"/>
    <x v="0"/>
    <n v="373.82"/>
    <x v="5"/>
    <x v="1"/>
    <x v="9"/>
    <n v="922.56000000000017"/>
    <n v="11667.420000000002"/>
  </r>
  <r>
    <x v="2747"/>
    <x v="2"/>
    <x v="4"/>
    <n v="4597.01"/>
    <n v="0.25"/>
    <n v="3"/>
    <d v="2024-08-05T00:00:00"/>
    <d v="2024-08-11T00:00:00"/>
    <x v="1"/>
    <x v="0"/>
    <n v="1148.42"/>
    <x v="3"/>
    <x v="1"/>
    <x v="1"/>
    <n v="3448.59"/>
    <n v="13791.03"/>
  </r>
  <r>
    <x v="2748"/>
    <x v="3"/>
    <x v="0"/>
    <n v="2414.09"/>
    <n v="0.17"/>
    <n v="1"/>
    <d v="2024-04-17T00:00:00"/>
    <d v="2024-04-19T00:00:00"/>
    <x v="2"/>
    <x v="2"/>
    <n v="257"/>
    <x v="2"/>
    <x v="1"/>
    <x v="3"/>
    <n v="2157.09"/>
    <n v="2414.09"/>
  </r>
  <r>
    <x v="2749"/>
    <x v="3"/>
    <x v="2"/>
    <n v="2098.41"/>
    <n v="0.13"/>
    <n v="6"/>
    <d v="2024-04-14T00:00:00"/>
    <d v="2024-04-18T00:00:00"/>
    <x v="0"/>
    <x v="2"/>
    <n v="227.72"/>
    <x v="1"/>
    <x v="1"/>
    <x v="3"/>
    <n v="1870.6899999999998"/>
    <n v="12590.46"/>
  </r>
  <r>
    <x v="2750"/>
    <x v="1"/>
    <x v="1"/>
    <n v="1831.47"/>
    <n v="0.18"/>
    <n v="8"/>
    <d v="2023-03-16T00:00:00"/>
    <d v="2023-03-20T00:00:00"/>
    <x v="2"/>
    <x v="1"/>
    <n v="387.67"/>
    <x v="1"/>
    <x v="0"/>
    <x v="0"/>
    <n v="1443.8"/>
    <n v="14651.76"/>
  </r>
  <r>
    <x v="2751"/>
    <x v="2"/>
    <x v="1"/>
    <n v="2172.7800000000002"/>
    <n v="0.1"/>
    <n v="7"/>
    <d v="2024-01-23T00:00:00"/>
    <d v="2024-01-30T00:00:00"/>
    <x v="1"/>
    <x v="1"/>
    <n v="367.82"/>
    <x v="5"/>
    <x v="1"/>
    <x v="6"/>
    <n v="1804.9600000000003"/>
    <n v="15209.460000000001"/>
  </r>
  <r>
    <x v="2752"/>
    <x v="0"/>
    <x v="3"/>
    <n v="3400.92"/>
    <n v="0.34"/>
    <n v="7"/>
    <d v="2024-12-29T00:00:00"/>
    <d v="2024-12-31T00:00:00"/>
    <x v="0"/>
    <x v="2"/>
    <n v="524.21"/>
    <x v="2"/>
    <x v="1"/>
    <x v="10"/>
    <n v="2876.71"/>
    <n v="23806.440000000002"/>
  </r>
  <r>
    <x v="2753"/>
    <x v="3"/>
    <x v="0"/>
    <n v="2225.23"/>
    <n v="0.05"/>
    <n v="2"/>
    <d v="2024-04-26T00:00:00"/>
    <d v="2024-04-29T00:00:00"/>
    <x v="0"/>
    <x v="1"/>
    <n v="224.73"/>
    <x v="5"/>
    <x v="1"/>
    <x v="3"/>
    <n v="2000.5"/>
    <n v="4450.46"/>
  </r>
  <r>
    <x v="2754"/>
    <x v="1"/>
    <x v="1"/>
    <n v="1688.7"/>
    <n v="0.26"/>
    <n v="4"/>
    <d v="2024-06-23T00:00:00"/>
    <d v="2024-06-26T00:00:00"/>
    <x v="1"/>
    <x v="0"/>
    <n v="178.11"/>
    <x v="2"/>
    <x v="1"/>
    <x v="9"/>
    <n v="1510.5900000000001"/>
    <n v="6754.8"/>
  </r>
  <r>
    <x v="2755"/>
    <x v="0"/>
    <x v="2"/>
    <n v="3743.82"/>
    <n v="0.24"/>
    <n v="6"/>
    <d v="2023-01-02T00:00:00"/>
    <d v="2023-01-06T00:00:00"/>
    <x v="2"/>
    <x v="2"/>
    <n v="528.72"/>
    <x v="0"/>
    <x v="0"/>
    <x v="6"/>
    <n v="3215.1000000000004"/>
    <n v="22462.920000000002"/>
  </r>
  <r>
    <x v="2756"/>
    <x v="2"/>
    <x v="4"/>
    <n v="1094.56"/>
    <n v="0.15"/>
    <n v="2"/>
    <d v="2024-06-21T00:00:00"/>
    <d v="2024-06-23T00:00:00"/>
    <x v="1"/>
    <x v="0"/>
    <n v="227.49"/>
    <x v="1"/>
    <x v="1"/>
    <x v="9"/>
    <n v="867.06999999999994"/>
    <n v="2189.12"/>
  </r>
  <r>
    <x v="2757"/>
    <x v="1"/>
    <x v="3"/>
    <n v="1089.48"/>
    <n v="0.05"/>
    <n v="5"/>
    <d v="2023-06-20T00:00:00"/>
    <d v="2023-06-21T00:00:00"/>
    <x v="0"/>
    <x v="1"/>
    <n v="65.930000000000007"/>
    <x v="4"/>
    <x v="0"/>
    <x v="9"/>
    <n v="1023.55"/>
    <n v="5447.4"/>
  </r>
  <r>
    <x v="2758"/>
    <x v="3"/>
    <x v="2"/>
    <n v="3512.53"/>
    <n v="0.35"/>
    <n v="5"/>
    <d v="2024-04-18T00:00:00"/>
    <d v="2024-04-25T00:00:00"/>
    <x v="1"/>
    <x v="1"/>
    <n v="519.08000000000004"/>
    <x v="4"/>
    <x v="1"/>
    <x v="3"/>
    <n v="2993.4500000000003"/>
    <n v="17562.650000000001"/>
  </r>
  <r>
    <x v="2759"/>
    <x v="0"/>
    <x v="1"/>
    <n v="4346.8599999999997"/>
    <n v="0.28000000000000003"/>
    <n v="3"/>
    <d v="2024-02-26T00:00:00"/>
    <d v="2024-02-27T00:00:00"/>
    <x v="2"/>
    <x v="1"/>
    <n v="1029.75"/>
    <x v="5"/>
    <x v="1"/>
    <x v="8"/>
    <n v="3317.1099999999997"/>
    <n v="13040.579999999998"/>
  </r>
  <r>
    <x v="2760"/>
    <x v="3"/>
    <x v="0"/>
    <n v="1281.93"/>
    <n v="0.4"/>
    <n v="2"/>
    <d v="2024-06-16T00:00:00"/>
    <d v="2024-06-22T00:00:00"/>
    <x v="1"/>
    <x v="2"/>
    <n v="199.03"/>
    <x v="2"/>
    <x v="1"/>
    <x v="9"/>
    <n v="1082.9000000000001"/>
    <n v="2563.86"/>
  </r>
  <r>
    <x v="2761"/>
    <x v="2"/>
    <x v="3"/>
    <n v="1036.51"/>
    <n v="0.12"/>
    <n v="7"/>
    <d v="2023-10-13T00:00:00"/>
    <d v="2023-10-18T00:00:00"/>
    <x v="1"/>
    <x v="0"/>
    <n v="206.5"/>
    <x v="1"/>
    <x v="0"/>
    <x v="2"/>
    <n v="830.01"/>
    <n v="7255.57"/>
  </r>
  <r>
    <x v="2762"/>
    <x v="0"/>
    <x v="1"/>
    <n v="3384.5"/>
    <n v="0.4"/>
    <n v="8"/>
    <d v="2023-02-07T00:00:00"/>
    <d v="2023-02-14T00:00:00"/>
    <x v="0"/>
    <x v="2"/>
    <n v="254.28"/>
    <x v="5"/>
    <x v="0"/>
    <x v="8"/>
    <n v="3130.22"/>
    <n v="27076"/>
  </r>
  <r>
    <x v="2763"/>
    <x v="2"/>
    <x v="3"/>
    <n v="3141.93"/>
    <n v="0.15"/>
    <n v="4"/>
    <d v="2023-05-05T00:00:00"/>
    <d v="2023-05-11T00:00:00"/>
    <x v="1"/>
    <x v="0"/>
    <n v="894.55"/>
    <x v="2"/>
    <x v="0"/>
    <x v="5"/>
    <n v="2247.38"/>
    <n v="12567.72"/>
  </r>
  <r>
    <x v="2764"/>
    <x v="2"/>
    <x v="1"/>
    <n v="2291.54"/>
    <n v="0.06"/>
    <n v="4"/>
    <d v="2023-11-11T00:00:00"/>
    <d v="2023-11-18T00:00:00"/>
    <x v="0"/>
    <x v="1"/>
    <n v="194.21"/>
    <x v="0"/>
    <x v="0"/>
    <x v="11"/>
    <n v="2097.33"/>
    <n v="9166.16"/>
  </r>
  <r>
    <x v="2765"/>
    <x v="1"/>
    <x v="4"/>
    <n v="569.72"/>
    <n v="7.0000000000000007E-2"/>
    <n v="9"/>
    <d v="2024-07-24T00:00:00"/>
    <d v="2024-07-26T00:00:00"/>
    <x v="2"/>
    <x v="0"/>
    <n v="120.94"/>
    <x v="5"/>
    <x v="1"/>
    <x v="4"/>
    <n v="448.78000000000003"/>
    <n v="5127.4800000000005"/>
  </r>
  <r>
    <x v="2766"/>
    <x v="3"/>
    <x v="0"/>
    <n v="549.75"/>
    <n v="0.11"/>
    <n v="4"/>
    <d v="2023-02-13T00:00:00"/>
    <d v="2023-02-16T00:00:00"/>
    <x v="1"/>
    <x v="2"/>
    <n v="50.37"/>
    <x v="2"/>
    <x v="0"/>
    <x v="8"/>
    <n v="499.38"/>
    <n v="2199"/>
  </r>
  <r>
    <x v="2767"/>
    <x v="0"/>
    <x v="4"/>
    <n v="3908.97"/>
    <n v="0.34"/>
    <n v="3"/>
    <d v="2023-11-28T00:00:00"/>
    <d v="2023-12-03T00:00:00"/>
    <x v="0"/>
    <x v="2"/>
    <n v="1157.28"/>
    <x v="2"/>
    <x v="0"/>
    <x v="11"/>
    <n v="2751.6899999999996"/>
    <n v="11726.91"/>
  </r>
  <r>
    <x v="2768"/>
    <x v="2"/>
    <x v="1"/>
    <n v="2313.67"/>
    <n v="0.12"/>
    <n v="1"/>
    <d v="2024-06-26T00:00:00"/>
    <d v="2024-06-29T00:00:00"/>
    <x v="0"/>
    <x v="0"/>
    <n v="481.71"/>
    <x v="4"/>
    <x v="1"/>
    <x v="9"/>
    <n v="1831.96"/>
    <n v="2313.67"/>
  </r>
  <r>
    <x v="2769"/>
    <x v="2"/>
    <x v="2"/>
    <n v="4304.04"/>
    <n v="0.3"/>
    <n v="3"/>
    <d v="2023-06-14T00:00:00"/>
    <d v="2023-06-19T00:00:00"/>
    <x v="1"/>
    <x v="1"/>
    <n v="775.25"/>
    <x v="3"/>
    <x v="0"/>
    <x v="9"/>
    <n v="3528.79"/>
    <n v="12912.119999999999"/>
  </r>
  <r>
    <x v="2770"/>
    <x v="0"/>
    <x v="4"/>
    <n v="2916.19"/>
    <n v="0.13"/>
    <n v="5"/>
    <d v="2023-12-24T00:00:00"/>
    <d v="2023-12-31T00:00:00"/>
    <x v="1"/>
    <x v="0"/>
    <n v="762.19"/>
    <x v="3"/>
    <x v="0"/>
    <x v="10"/>
    <n v="2154"/>
    <n v="14580.95"/>
  </r>
  <r>
    <x v="2771"/>
    <x v="2"/>
    <x v="2"/>
    <n v="3131.82"/>
    <n v="0.18"/>
    <n v="2"/>
    <d v="2024-05-26T00:00:00"/>
    <d v="2024-05-29T00:00:00"/>
    <x v="0"/>
    <x v="1"/>
    <n v="290.35000000000002"/>
    <x v="3"/>
    <x v="1"/>
    <x v="5"/>
    <n v="2841.4700000000003"/>
    <n v="6263.64"/>
  </r>
  <r>
    <x v="2772"/>
    <x v="1"/>
    <x v="1"/>
    <n v="4677.55"/>
    <n v="0.44"/>
    <n v="5"/>
    <d v="2024-12-11T00:00:00"/>
    <d v="2024-12-18T00:00:00"/>
    <x v="0"/>
    <x v="2"/>
    <n v="730.31"/>
    <x v="1"/>
    <x v="1"/>
    <x v="10"/>
    <n v="3947.2400000000002"/>
    <n v="23387.75"/>
  </r>
  <r>
    <x v="2773"/>
    <x v="1"/>
    <x v="0"/>
    <n v="906.62"/>
    <n v="0.25"/>
    <n v="9"/>
    <d v="2024-03-30T00:00:00"/>
    <d v="2024-04-06T00:00:00"/>
    <x v="2"/>
    <x v="2"/>
    <n v="266.83999999999997"/>
    <x v="0"/>
    <x v="1"/>
    <x v="0"/>
    <n v="639.78"/>
    <n v="8159.58"/>
  </r>
  <r>
    <x v="2774"/>
    <x v="1"/>
    <x v="2"/>
    <n v="2760.82"/>
    <n v="0.3"/>
    <n v="6"/>
    <d v="2023-08-07T00:00:00"/>
    <d v="2023-08-11T00:00:00"/>
    <x v="2"/>
    <x v="2"/>
    <n v="487.84"/>
    <x v="1"/>
    <x v="0"/>
    <x v="1"/>
    <n v="2272.98"/>
    <n v="16564.920000000002"/>
  </r>
  <r>
    <x v="2775"/>
    <x v="1"/>
    <x v="1"/>
    <n v="384.88"/>
    <n v="0.09"/>
    <n v="3"/>
    <d v="2024-10-27T00:00:00"/>
    <d v="2024-10-30T00:00:00"/>
    <x v="2"/>
    <x v="2"/>
    <n v="79.77"/>
    <x v="2"/>
    <x v="1"/>
    <x v="2"/>
    <n v="305.11"/>
    <n v="1154.6399999999999"/>
  </r>
  <r>
    <x v="2776"/>
    <x v="2"/>
    <x v="2"/>
    <n v="1858.73"/>
    <n v="7.0000000000000007E-2"/>
    <n v="5"/>
    <d v="2023-07-03T00:00:00"/>
    <d v="2023-07-05T00:00:00"/>
    <x v="1"/>
    <x v="0"/>
    <n v="124.59"/>
    <x v="3"/>
    <x v="0"/>
    <x v="4"/>
    <n v="1734.14"/>
    <n v="9293.65"/>
  </r>
  <r>
    <x v="2777"/>
    <x v="0"/>
    <x v="4"/>
    <n v="825.68"/>
    <n v="0.21"/>
    <n v="1"/>
    <d v="2024-01-18T00:00:00"/>
    <d v="2024-01-23T00:00:00"/>
    <x v="1"/>
    <x v="1"/>
    <n v="56.14"/>
    <x v="5"/>
    <x v="1"/>
    <x v="6"/>
    <n v="769.54"/>
    <n v="825.68"/>
  </r>
  <r>
    <x v="2778"/>
    <x v="0"/>
    <x v="1"/>
    <n v="1020.4"/>
    <n v="0.43"/>
    <n v="8"/>
    <d v="2023-10-26T00:00:00"/>
    <d v="2023-10-27T00:00:00"/>
    <x v="2"/>
    <x v="1"/>
    <n v="66.739999999999995"/>
    <x v="0"/>
    <x v="0"/>
    <x v="2"/>
    <n v="953.66"/>
    <n v="8163.2"/>
  </r>
  <r>
    <x v="2779"/>
    <x v="0"/>
    <x v="4"/>
    <n v="4680.49"/>
    <n v="0.12"/>
    <n v="9"/>
    <d v="2024-02-07T00:00:00"/>
    <d v="2024-02-11T00:00:00"/>
    <x v="1"/>
    <x v="1"/>
    <n v="807.91"/>
    <x v="5"/>
    <x v="1"/>
    <x v="8"/>
    <n v="3872.58"/>
    <n v="42124.409999999996"/>
  </r>
  <r>
    <x v="2780"/>
    <x v="0"/>
    <x v="3"/>
    <n v="3092.34"/>
    <n v="0.31"/>
    <n v="5"/>
    <d v="2024-10-23T00:00:00"/>
    <d v="2024-10-29T00:00:00"/>
    <x v="1"/>
    <x v="0"/>
    <n v="710.3"/>
    <x v="0"/>
    <x v="1"/>
    <x v="2"/>
    <n v="2382.04"/>
    <n v="15461.7"/>
  </r>
  <r>
    <x v="2781"/>
    <x v="3"/>
    <x v="1"/>
    <n v="4471.57"/>
    <n v="0.44"/>
    <n v="9"/>
    <d v="2024-03-16T00:00:00"/>
    <d v="2024-03-19T00:00:00"/>
    <x v="1"/>
    <x v="2"/>
    <n v="586.55999999999995"/>
    <x v="1"/>
    <x v="1"/>
    <x v="0"/>
    <n v="3885.0099999999998"/>
    <n v="40244.129999999997"/>
  </r>
  <r>
    <x v="2782"/>
    <x v="0"/>
    <x v="2"/>
    <n v="2273.25"/>
    <n v="0.47"/>
    <n v="8"/>
    <d v="2024-07-30T00:00:00"/>
    <d v="2024-07-31T00:00:00"/>
    <x v="1"/>
    <x v="2"/>
    <n v="440.57"/>
    <x v="5"/>
    <x v="1"/>
    <x v="4"/>
    <n v="1832.68"/>
    <n v="18186"/>
  </r>
  <r>
    <x v="2783"/>
    <x v="3"/>
    <x v="3"/>
    <n v="3028.45"/>
    <n v="0.5"/>
    <n v="8"/>
    <d v="2024-01-14T00:00:00"/>
    <d v="2024-01-20T00:00:00"/>
    <x v="2"/>
    <x v="1"/>
    <n v="588.30999999999995"/>
    <x v="3"/>
    <x v="1"/>
    <x v="6"/>
    <n v="2440.14"/>
    <n v="24227.599999999999"/>
  </r>
  <r>
    <x v="2784"/>
    <x v="3"/>
    <x v="4"/>
    <n v="257.26"/>
    <n v="0.38"/>
    <n v="2"/>
    <d v="2024-11-04T00:00:00"/>
    <d v="2024-11-10T00:00:00"/>
    <x v="1"/>
    <x v="2"/>
    <n v="23.05"/>
    <x v="0"/>
    <x v="1"/>
    <x v="11"/>
    <n v="234.20999999999998"/>
    <n v="514.52"/>
  </r>
  <r>
    <x v="2785"/>
    <x v="1"/>
    <x v="4"/>
    <n v="2400.56"/>
    <n v="0.04"/>
    <n v="5"/>
    <d v="2024-07-15T00:00:00"/>
    <d v="2024-07-21T00:00:00"/>
    <x v="2"/>
    <x v="2"/>
    <n v="570.66999999999996"/>
    <x v="2"/>
    <x v="1"/>
    <x v="4"/>
    <n v="1829.8899999999999"/>
    <n v="12002.8"/>
  </r>
  <r>
    <x v="2786"/>
    <x v="3"/>
    <x v="2"/>
    <n v="2863.88"/>
    <n v="0.44"/>
    <n v="8"/>
    <d v="2024-11-02T00:00:00"/>
    <d v="2024-11-07T00:00:00"/>
    <x v="2"/>
    <x v="0"/>
    <n v="534.33000000000004"/>
    <x v="0"/>
    <x v="1"/>
    <x v="11"/>
    <n v="2329.5500000000002"/>
    <n v="22911.040000000001"/>
  </r>
  <r>
    <x v="2787"/>
    <x v="2"/>
    <x v="3"/>
    <n v="182.21"/>
    <n v="0.44"/>
    <n v="3"/>
    <d v="2023-11-05T00:00:00"/>
    <d v="2023-11-09T00:00:00"/>
    <x v="1"/>
    <x v="2"/>
    <n v="14.58"/>
    <x v="3"/>
    <x v="0"/>
    <x v="11"/>
    <n v="167.63"/>
    <n v="546.63"/>
  </r>
  <r>
    <x v="2788"/>
    <x v="3"/>
    <x v="0"/>
    <n v="3968.5"/>
    <n v="0.28000000000000003"/>
    <n v="1"/>
    <d v="2024-04-14T00:00:00"/>
    <d v="2024-04-20T00:00:00"/>
    <x v="1"/>
    <x v="0"/>
    <n v="1138.6199999999999"/>
    <x v="4"/>
    <x v="1"/>
    <x v="3"/>
    <n v="2829.88"/>
    <n v="3968.5"/>
  </r>
  <r>
    <x v="2789"/>
    <x v="1"/>
    <x v="2"/>
    <n v="1547.57"/>
    <n v="0.03"/>
    <n v="4"/>
    <d v="2023-02-20T00:00:00"/>
    <d v="2023-02-24T00:00:00"/>
    <x v="2"/>
    <x v="0"/>
    <n v="172.76"/>
    <x v="2"/>
    <x v="0"/>
    <x v="8"/>
    <n v="1374.81"/>
    <n v="6190.28"/>
  </r>
  <r>
    <x v="2790"/>
    <x v="3"/>
    <x v="4"/>
    <n v="2317.19"/>
    <n v="0.24"/>
    <n v="4"/>
    <d v="2023-10-03T00:00:00"/>
    <d v="2023-10-07T00:00:00"/>
    <x v="1"/>
    <x v="1"/>
    <n v="355.13"/>
    <x v="1"/>
    <x v="0"/>
    <x v="2"/>
    <n v="1962.06"/>
    <n v="9268.76"/>
  </r>
  <r>
    <x v="2791"/>
    <x v="2"/>
    <x v="1"/>
    <n v="2724.59"/>
    <n v="0.11"/>
    <n v="4"/>
    <d v="2024-07-10T00:00:00"/>
    <d v="2024-07-16T00:00:00"/>
    <x v="2"/>
    <x v="1"/>
    <n v="779.57"/>
    <x v="3"/>
    <x v="1"/>
    <x v="4"/>
    <n v="1945.02"/>
    <n v="10898.36"/>
  </r>
  <r>
    <x v="2792"/>
    <x v="2"/>
    <x v="3"/>
    <n v="4961.7700000000004"/>
    <n v="0.22"/>
    <n v="4"/>
    <d v="2024-03-09T00:00:00"/>
    <d v="2024-03-10T00:00:00"/>
    <x v="0"/>
    <x v="1"/>
    <n v="660.51"/>
    <x v="0"/>
    <x v="1"/>
    <x v="0"/>
    <n v="4301.26"/>
    <n v="19847.080000000002"/>
  </r>
  <r>
    <x v="2793"/>
    <x v="2"/>
    <x v="0"/>
    <n v="586"/>
    <n v="0.36"/>
    <n v="9"/>
    <d v="2024-01-15T00:00:00"/>
    <d v="2024-01-21T00:00:00"/>
    <x v="0"/>
    <x v="0"/>
    <n v="56.41"/>
    <x v="3"/>
    <x v="1"/>
    <x v="6"/>
    <n v="529.59"/>
    <n v="5274"/>
  </r>
  <r>
    <x v="2794"/>
    <x v="1"/>
    <x v="1"/>
    <n v="2820.87"/>
    <n v="0.33"/>
    <n v="1"/>
    <d v="2023-04-25T00:00:00"/>
    <d v="2023-04-30T00:00:00"/>
    <x v="2"/>
    <x v="2"/>
    <n v="833.91"/>
    <x v="0"/>
    <x v="0"/>
    <x v="3"/>
    <n v="1986.96"/>
    <n v="2820.87"/>
  </r>
  <r>
    <x v="2795"/>
    <x v="1"/>
    <x v="3"/>
    <n v="2699.91"/>
    <n v="0.39"/>
    <n v="9"/>
    <d v="2023-05-16T00:00:00"/>
    <d v="2023-05-19T00:00:00"/>
    <x v="0"/>
    <x v="2"/>
    <n v="807.05"/>
    <x v="0"/>
    <x v="0"/>
    <x v="5"/>
    <n v="1892.86"/>
    <n v="24299.19"/>
  </r>
  <r>
    <x v="2796"/>
    <x v="0"/>
    <x v="2"/>
    <n v="437.66"/>
    <n v="0.24"/>
    <n v="7"/>
    <d v="2024-01-02T00:00:00"/>
    <d v="2024-01-07T00:00:00"/>
    <x v="2"/>
    <x v="2"/>
    <n v="97.14"/>
    <x v="2"/>
    <x v="1"/>
    <x v="6"/>
    <n v="340.52000000000004"/>
    <n v="3063.6200000000003"/>
  </r>
  <r>
    <x v="2797"/>
    <x v="1"/>
    <x v="2"/>
    <n v="3206.3"/>
    <n v="0.26"/>
    <n v="5"/>
    <d v="2023-01-21T00:00:00"/>
    <d v="2023-01-25T00:00:00"/>
    <x v="2"/>
    <x v="0"/>
    <n v="877.03"/>
    <x v="0"/>
    <x v="0"/>
    <x v="6"/>
    <n v="2329.2700000000004"/>
    <n v="16031.5"/>
  </r>
  <r>
    <x v="2798"/>
    <x v="2"/>
    <x v="3"/>
    <n v="1505.59"/>
    <n v="0.47"/>
    <n v="2"/>
    <d v="2024-06-13T00:00:00"/>
    <d v="2024-06-18T00:00:00"/>
    <x v="1"/>
    <x v="1"/>
    <n v="451.22"/>
    <x v="4"/>
    <x v="1"/>
    <x v="9"/>
    <n v="1054.3699999999999"/>
    <n v="3011.18"/>
  </r>
  <r>
    <x v="2799"/>
    <x v="2"/>
    <x v="0"/>
    <n v="608.46"/>
    <n v="0.32"/>
    <n v="4"/>
    <d v="2023-12-28T00:00:00"/>
    <d v="2023-12-31T00:00:00"/>
    <x v="0"/>
    <x v="2"/>
    <n v="52.68"/>
    <x v="3"/>
    <x v="0"/>
    <x v="10"/>
    <n v="555.78000000000009"/>
    <n v="2433.84"/>
  </r>
  <r>
    <x v="2800"/>
    <x v="1"/>
    <x v="3"/>
    <n v="975.35"/>
    <n v="0.37"/>
    <n v="4"/>
    <d v="2023-09-28T00:00:00"/>
    <d v="2023-10-04T00:00:00"/>
    <x v="0"/>
    <x v="0"/>
    <n v="254.04"/>
    <x v="3"/>
    <x v="0"/>
    <x v="7"/>
    <n v="721.31000000000006"/>
    <n v="3901.4"/>
  </r>
  <r>
    <x v="2801"/>
    <x v="3"/>
    <x v="1"/>
    <n v="4135.66"/>
    <n v="0.33"/>
    <n v="4"/>
    <d v="2023-08-07T00:00:00"/>
    <d v="2023-08-13T00:00:00"/>
    <x v="1"/>
    <x v="0"/>
    <n v="254.68"/>
    <x v="0"/>
    <x v="0"/>
    <x v="1"/>
    <n v="3880.98"/>
    <n v="16542.64"/>
  </r>
  <r>
    <x v="2802"/>
    <x v="1"/>
    <x v="1"/>
    <n v="610.21"/>
    <n v="0.32"/>
    <n v="2"/>
    <d v="2023-11-15T00:00:00"/>
    <d v="2023-11-21T00:00:00"/>
    <x v="2"/>
    <x v="1"/>
    <n v="128.78"/>
    <x v="0"/>
    <x v="0"/>
    <x v="11"/>
    <n v="481.43000000000006"/>
    <n v="1220.42"/>
  </r>
  <r>
    <x v="2803"/>
    <x v="1"/>
    <x v="2"/>
    <n v="2387.94"/>
    <n v="0.46"/>
    <n v="8"/>
    <d v="2024-04-10T00:00:00"/>
    <d v="2024-04-15T00:00:00"/>
    <x v="1"/>
    <x v="2"/>
    <n v="491.98"/>
    <x v="2"/>
    <x v="1"/>
    <x v="3"/>
    <n v="1895.96"/>
    <n v="19103.52"/>
  </r>
  <r>
    <x v="2804"/>
    <x v="2"/>
    <x v="3"/>
    <n v="1056.8399999999999"/>
    <n v="0.18"/>
    <n v="4"/>
    <d v="2024-02-08T00:00:00"/>
    <d v="2024-02-15T00:00:00"/>
    <x v="0"/>
    <x v="2"/>
    <n v="181.53"/>
    <x v="2"/>
    <x v="1"/>
    <x v="8"/>
    <n v="875.31"/>
    <n v="4227.3599999999997"/>
  </r>
  <r>
    <x v="2805"/>
    <x v="0"/>
    <x v="2"/>
    <n v="895.37"/>
    <n v="0.21"/>
    <n v="9"/>
    <d v="2023-05-01T00:00:00"/>
    <d v="2023-05-08T00:00:00"/>
    <x v="2"/>
    <x v="2"/>
    <n v="173.61"/>
    <x v="0"/>
    <x v="0"/>
    <x v="5"/>
    <n v="721.76"/>
    <n v="8058.33"/>
  </r>
  <r>
    <x v="2806"/>
    <x v="2"/>
    <x v="0"/>
    <n v="1107.99"/>
    <n v="0.19"/>
    <n v="2"/>
    <d v="2023-03-03T00:00:00"/>
    <d v="2023-03-09T00:00:00"/>
    <x v="2"/>
    <x v="2"/>
    <n v="132.34"/>
    <x v="5"/>
    <x v="0"/>
    <x v="0"/>
    <n v="975.65"/>
    <n v="2215.98"/>
  </r>
  <r>
    <x v="2807"/>
    <x v="0"/>
    <x v="1"/>
    <n v="2514.64"/>
    <n v="0.38"/>
    <n v="7"/>
    <d v="2023-04-07T00:00:00"/>
    <d v="2023-04-13T00:00:00"/>
    <x v="1"/>
    <x v="1"/>
    <n v="130.34"/>
    <x v="1"/>
    <x v="0"/>
    <x v="3"/>
    <n v="2384.2999999999997"/>
    <n v="17602.48"/>
  </r>
  <r>
    <x v="2808"/>
    <x v="2"/>
    <x v="4"/>
    <n v="1265.1600000000001"/>
    <n v="0.43"/>
    <n v="5"/>
    <d v="2024-03-11T00:00:00"/>
    <d v="2024-03-17T00:00:00"/>
    <x v="2"/>
    <x v="2"/>
    <n v="122.78"/>
    <x v="0"/>
    <x v="1"/>
    <x v="0"/>
    <n v="1142.3800000000001"/>
    <n v="6325.8"/>
  </r>
  <r>
    <x v="2809"/>
    <x v="1"/>
    <x v="4"/>
    <n v="573.99"/>
    <n v="0.18"/>
    <n v="5"/>
    <d v="2024-02-18T00:00:00"/>
    <d v="2024-02-22T00:00:00"/>
    <x v="0"/>
    <x v="0"/>
    <n v="162.72999999999999"/>
    <x v="1"/>
    <x v="1"/>
    <x v="8"/>
    <n v="411.26"/>
    <n v="2869.95"/>
  </r>
  <r>
    <x v="2810"/>
    <x v="2"/>
    <x v="3"/>
    <n v="4026.86"/>
    <n v="7.0000000000000007E-2"/>
    <n v="7"/>
    <d v="2023-05-09T00:00:00"/>
    <d v="2023-05-13T00:00:00"/>
    <x v="0"/>
    <x v="0"/>
    <n v="474.7"/>
    <x v="1"/>
    <x v="0"/>
    <x v="5"/>
    <n v="3552.1600000000003"/>
    <n v="28188.02"/>
  </r>
  <r>
    <x v="2811"/>
    <x v="2"/>
    <x v="3"/>
    <n v="2745.12"/>
    <n v="0.25"/>
    <n v="4"/>
    <d v="2023-09-03T00:00:00"/>
    <d v="2023-09-06T00:00:00"/>
    <x v="0"/>
    <x v="1"/>
    <n v="626.46"/>
    <x v="4"/>
    <x v="0"/>
    <x v="7"/>
    <n v="2118.66"/>
    <n v="10980.48"/>
  </r>
  <r>
    <x v="2812"/>
    <x v="2"/>
    <x v="4"/>
    <n v="868.58"/>
    <n v="0.49"/>
    <n v="3"/>
    <d v="2023-01-10T00:00:00"/>
    <d v="2023-01-12T00:00:00"/>
    <x v="2"/>
    <x v="1"/>
    <n v="142.25"/>
    <x v="3"/>
    <x v="0"/>
    <x v="6"/>
    <n v="726.33"/>
    <n v="2605.7400000000002"/>
  </r>
  <r>
    <x v="2813"/>
    <x v="1"/>
    <x v="3"/>
    <n v="2410.0100000000002"/>
    <n v="0.1"/>
    <n v="9"/>
    <d v="2024-07-30T00:00:00"/>
    <d v="2024-08-06T00:00:00"/>
    <x v="1"/>
    <x v="0"/>
    <n v="711.67"/>
    <x v="5"/>
    <x v="1"/>
    <x v="4"/>
    <n v="1698.3400000000001"/>
    <n v="21690.090000000004"/>
  </r>
  <r>
    <x v="2814"/>
    <x v="1"/>
    <x v="1"/>
    <n v="434.98"/>
    <n v="0.23"/>
    <n v="3"/>
    <d v="2024-02-21T00:00:00"/>
    <d v="2024-02-26T00:00:00"/>
    <x v="0"/>
    <x v="0"/>
    <n v="128.16999999999999"/>
    <x v="5"/>
    <x v="1"/>
    <x v="8"/>
    <n v="306.81000000000006"/>
    <n v="1304.94"/>
  </r>
  <r>
    <x v="2815"/>
    <x v="1"/>
    <x v="0"/>
    <n v="2944.11"/>
    <n v="0.14000000000000001"/>
    <n v="5"/>
    <d v="2023-12-15T00:00:00"/>
    <d v="2023-12-19T00:00:00"/>
    <x v="2"/>
    <x v="0"/>
    <n v="536.70000000000005"/>
    <x v="5"/>
    <x v="0"/>
    <x v="10"/>
    <n v="2407.41"/>
    <n v="14720.550000000001"/>
  </r>
  <r>
    <x v="2816"/>
    <x v="1"/>
    <x v="0"/>
    <n v="1767.49"/>
    <n v="0.46"/>
    <n v="2"/>
    <d v="2024-02-23T00:00:00"/>
    <d v="2024-02-29T00:00:00"/>
    <x v="1"/>
    <x v="0"/>
    <n v="240.63"/>
    <x v="3"/>
    <x v="1"/>
    <x v="8"/>
    <n v="1526.8600000000001"/>
    <n v="3534.98"/>
  </r>
  <r>
    <x v="2817"/>
    <x v="0"/>
    <x v="2"/>
    <n v="607.29"/>
    <n v="0.28000000000000003"/>
    <n v="7"/>
    <d v="2023-06-14T00:00:00"/>
    <d v="2023-06-19T00:00:00"/>
    <x v="2"/>
    <x v="2"/>
    <n v="91.65"/>
    <x v="2"/>
    <x v="0"/>
    <x v="9"/>
    <n v="515.64"/>
    <n v="4251.03"/>
  </r>
  <r>
    <x v="2818"/>
    <x v="0"/>
    <x v="1"/>
    <n v="999.85"/>
    <n v="0.28999999999999998"/>
    <n v="7"/>
    <d v="2023-06-28T00:00:00"/>
    <d v="2023-07-01T00:00:00"/>
    <x v="0"/>
    <x v="2"/>
    <n v="139.32"/>
    <x v="5"/>
    <x v="0"/>
    <x v="9"/>
    <n v="860.53"/>
    <n v="6998.95"/>
  </r>
  <r>
    <x v="2819"/>
    <x v="3"/>
    <x v="3"/>
    <n v="1793.94"/>
    <n v="0"/>
    <n v="5"/>
    <d v="2023-02-23T00:00:00"/>
    <d v="2023-02-24T00:00:00"/>
    <x v="2"/>
    <x v="0"/>
    <n v="115.96"/>
    <x v="1"/>
    <x v="0"/>
    <x v="8"/>
    <n v="1677.98"/>
    <n v="8969.7000000000007"/>
  </r>
  <r>
    <x v="2820"/>
    <x v="1"/>
    <x v="3"/>
    <n v="4051.4"/>
    <n v="0.33"/>
    <n v="8"/>
    <d v="2023-11-15T00:00:00"/>
    <d v="2023-11-16T00:00:00"/>
    <x v="0"/>
    <x v="0"/>
    <n v="252.99"/>
    <x v="4"/>
    <x v="0"/>
    <x v="11"/>
    <n v="3798.41"/>
    <n v="32411.200000000001"/>
  </r>
  <r>
    <x v="2821"/>
    <x v="0"/>
    <x v="2"/>
    <n v="951.4"/>
    <n v="0.15"/>
    <n v="9"/>
    <d v="2023-02-15T00:00:00"/>
    <d v="2023-02-21T00:00:00"/>
    <x v="0"/>
    <x v="2"/>
    <n v="181.07"/>
    <x v="0"/>
    <x v="0"/>
    <x v="8"/>
    <n v="770.32999999999993"/>
    <n v="8562.6"/>
  </r>
  <r>
    <x v="2822"/>
    <x v="2"/>
    <x v="2"/>
    <n v="637.35"/>
    <n v="0.26"/>
    <n v="4"/>
    <d v="2024-03-05T00:00:00"/>
    <d v="2024-03-11T00:00:00"/>
    <x v="0"/>
    <x v="1"/>
    <n v="123.53"/>
    <x v="5"/>
    <x v="1"/>
    <x v="0"/>
    <n v="513.82000000000005"/>
    <n v="2549.4"/>
  </r>
  <r>
    <x v="2823"/>
    <x v="1"/>
    <x v="3"/>
    <n v="2628.1"/>
    <n v="0.27"/>
    <n v="2"/>
    <d v="2024-01-12T00:00:00"/>
    <d v="2024-01-16T00:00:00"/>
    <x v="0"/>
    <x v="0"/>
    <n v="179.2"/>
    <x v="3"/>
    <x v="1"/>
    <x v="6"/>
    <n v="2448.9"/>
    <n v="5256.2"/>
  </r>
  <r>
    <x v="2824"/>
    <x v="3"/>
    <x v="3"/>
    <n v="2837.62"/>
    <n v="0.3"/>
    <n v="2"/>
    <d v="2023-06-27T00:00:00"/>
    <d v="2023-07-04T00:00:00"/>
    <x v="2"/>
    <x v="0"/>
    <n v="416.41"/>
    <x v="3"/>
    <x v="0"/>
    <x v="9"/>
    <n v="2421.21"/>
    <n v="5675.24"/>
  </r>
  <r>
    <x v="2825"/>
    <x v="3"/>
    <x v="1"/>
    <n v="542.17999999999995"/>
    <n v="0.41"/>
    <n v="4"/>
    <d v="2024-06-02T00:00:00"/>
    <d v="2024-06-05T00:00:00"/>
    <x v="2"/>
    <x v="1"/>
    <n v="151.82"/>
    <x v="1"/>
    <x v="1"/>
    <x v="9"/>
    <n v="390.35999999999996"/>
    <n v="2168.7199999999998"/>
  </r>
  <r>
    <x v="2826"/>
    <x v="3"/>
    <x v="2"/>
    <n v="1493.97"/>
    <n v="0.15"/>
    <n v="6"/>
    <d v="2024-08-18T00:00:00"/>
    <d v="2024-08-25T00:00:00"/>
    <x v="1"/>
    <x v="2"/>
    <n v="237.81"/>
    <x v="4"/>
    <x v="1"/>
    <x v="1"/>
    <n v="1256.1600000000001"/>
    <n v="8963.82"/>
  </r>
  <r>
    <x v="2827"/>
    <x v="2"/>
    <x v="1"/>
    <n v="1387.54"/>
    <n v="0.13"/>
    <n v="6"/>
    <d v="2023-05-08T00:00:00"/>
    <d v="2023-05-11T00:00:00"/>
    <x v="1"/>
    <x v="0"/>
    <n v="192.94"/>
    <x v="5"/>
    <x v="0"/>
    <x v="5"/>
    <n v="1194.5999999999999"/>
    <n v="8325.24"/>
  </r>
  <r>
    <x v="2828"/>
    <x v="0"/>
    <x v="3"/>
    <n v="1012.49"/>
    <n v="0.4"/>
    <n v="2"/>
    <d v="2024-05-05T00:00:00"/>
    <d v="2024-05-10T00:00:00"/>
    <x v="1"/>
    <x v="1"/>
    <n v="69.02"/>
    <x v="2"/>
    <x v="1"/>
    <x v="5"/>
    <n v="943.47"/>
    <n v="2024.98"/>
  </r>
  <r>
    <x v="2829"/>
    <x v="2"/>
    <x v="4"/>
    <n v="1646.63"/>
    <n v="0.36"/>
    <n v="1"/>
    <d v="2024-12-26T00:00:00"/>
    <d v="2025-01-02T00:00:00"/>
    <x v="1"/>
    <x v="1"/>
    <n v="422.78"/>
    <x v="3"/>
    <x v="1"/>
    <x v="10"/>
    <n v="1223.8500000000001"/>
    <n v="1646.63"/>
  </r>
  <r>
    <x v="2830"/>
    <x v="1"/>
    <x v="4"/>
    <n v="281.83"/>
    <n v="0.11"/>
    <n v="2"/>
    <d v="2023-08-22T00:00:00"/>
    <d v="2023-08-26T00:00:00"/>
    <x v="0"/>
    <x v="0"/>
    <n v="55.71"/>
    <x v="3"/>
    <x v="0"/>
    <x v="1"/>
    <n v="226.11999999999998"/>
    <n v="563.66"/>
  </r>
  <r>
    <x v="2831"/>
    <x v="3"/>
    <x v="3"/>
    <n v="3292.59"/>
    <n v="0"/>
    <n v="8"/>
    <d v="2023-01-12T00:00:00"/>
    <d v="2023-01-13T00:00:00"/>
    <x v="0"/>
    <x v="1"/>
    <n v="303.27"/>
    <x v="4"/>
    <x v="0"/>
    <x v="6"/>
    <n v="2989.32"/>
    <n v="26340.720000000001"/>
  </r>
  <r>
    <x v="2832"/>
    <x v="2"/>
    <x v="2"/>
    <n v="4943.59"/>
    <n v="0.33"/>
    <n v="5"/>
    <d v="2024-08-08T00:00:00"/>
    <d v="2024-08-11T00:00:00"/>
    <x v="2"/>
    <x v="1"/>
    <n v="760.67"/>
    <x v="1"/>
    <x v="1"/>
    <x v="1"/>
    <n v="4182.92"/>
    <n v="24717.95"/>
  </r>
  <r>
    <x v="2833"/>
    <x v="2"/>
    <x v="4"/>
    <n v="3206.83"/>
    <n v="0.08"/>
    <n v="3"/>
    <d v="2024-07-03T00:00:00"/>
    <d v="2024-07-09T00:00:00"/>
    <x v="2"/>
    <x v="0"/>
    <n v="745"/>
    <x v="5"/>
    <x v="1"/>
    <x v="4"/>
    <n v="2461.83"/>
    <n v="9620.49"/>
  </r>
  <r>
    <x v="2834"/>
    <x v="0"/>
    <x v="2"/>
    <n v="1869.27"/>
    <n v="0.48"/>
    <n v="9"/>
    <d v="2024-05-02T00:00:00"/>
    <d v="2024-05-05T00:00:00"/>
    <x v="1"/>
    <x v="0"/>
    <n v="217.31"/>
    <x v="4"/>
    <x v="1"/>
    <x v="5"/>
    <n v="1651.96"/>
    <n v="16823.43"/>
  </r>
  <r>
    <x v="2835"/>
    <x v="0"/>
    <x v="4"/>
    <n v="3372.76"/>
    <n v="0.3"/>
    <n v="7"/>
    <d v="2024-10-22T00:00:00"/>
    <d v="2024-10-23T00:00:00"/>
    <x v="2"/>
    <x v="1"/>
    <n v="578.92999999999995"/>
    <x v="2"/>
    <x v="1"/>
    <x v="2"/>
    <n v="2793.8300000000004"/>
    <n v="23609.32"/>
  </r>
  <r>
    <x v="2836"/>
    <x v="3"/>
    <x v="2"/>
    <n v="2900.43"/>
    <n v="0.42"/>
    <n v="8"/>
    <d v="2024-02-11T00:00:00"/>
    <d v="2024-02-16T00:00:00"/>
    <x v="2"/>
    <x v="0"/>
    <n v="538.86"/>
    <x v="3"/>
    <x v="1"/>
    <x v="8"/>
    <n v="2361.5699999999997"/>
    <n v="23203.439999999999"/>
  </r>
  <r>
    <x v="2837"/>
    <x v="2"/>
    <x v="4"/>
    <n v="4249.1099999999997"/>
    <n v="0.4"/>
    <n v="6"/>
    <d v="2024-04-23T00:00:00"/>
    <d v="2024-04-28T00:00:00"/>
    <x v="2"/>
    <x v="0"/>
    <n v="971.05"/>
    <x v="0"/>
    <x v="1"/>
    <x v="3"/>
    <n v="3278.0599999999995"/>
    <n v="25494.659999999996"/>
  </r>
  <r>
    <x v="2838"/>
    <x v="2"/>
    <x v="2"/>
    <n v="3147.19"/>
    <n v="0.28000000000000003"/>
    <n v="7"/>
    <d v="2024-11-14T00:00:00"/>
    <d v="2024-11-19T00:00:00"/>
    <x v="0"/>
    <x v="1"/>
    <n v="607.92999999999995"/>
    <x v="0"/>
    <x v="1"/>
    <x v="11"/>
    <n v="2539.2600000000002"/>
    <n v="22030.33"/>
  </r>
  <r>
    <x v="2839"/>
    <x v="0"/>
    <x v="1"/>
    <n v="3206.97"/>
    <n v="0.22"/>
    <n v="3"/>
    <d v="2023-08-02T00:00:00"/>
    <d v="2023-08-07T00:00:00"/>
    <x v="1"/>
    <x v="0"/>
    <n v="526.25"/>
    <x v="0"/>
    <x v="0"/>
    <x v="1"/>
    <n v="2680.72"/>
    <n v="9620.91"/>
  </r>
  <r>
    <x v="2840"/>
    <x v="2"/>
    <x v="2"/>
    <n v="1186.1500000000001"/>
    <n v="0.25"/>
    <n v="1"/>
    <d v="2023-01-21T00:00:00"/>
    <d v="2023-01-25T00:00:00"/>
    <x v="1"/>
    <x v="2"/>
    <n v="110.58"/>
    <x v="4"/>
    <x v="0"/>
    <x v="6"/>
    <n v="1075.5700000000002"/>
    <n v="1186.1500000000001"/>
  </r>
  <r>
    <x v="2841"/>
    <x v="2"/>
    <x v="1"/>
    <n v="2136.5700000000002"/>
    <n v="0.4"/>
    <n v="1"/>
    <d v="2024-04-12T00:00:00"/>
    <d v="2024-04-17T00:00:00"/>
    <x v="2"/>
    <x v="0"/>
    <n v="272.45"/>
    <x v="2"/>
    <x v="1"/>
    <x v="3"/>
    <n v="1864.1200000000001"/>
    <n v="2136.5700000000002"/>
  </r>
  <r>
    <x v="2842"/>
    <x v="2"/>
    <x v="1"/>
    <n v="1787.64"/>
    <n v="0.32"/>
    <n v="1"/>
    <d v="2024-03-20T00:00:00"/>
    <d v="2024-03-25T00:00:00"/>
    <x v="2"/>
    <x v="2"/>
    <n v="262.07"/>
    <x v="0"/>
    <x v="1"/>
    <x v="0"/>
    <n v="1525.5700000000002"/>
    <n v="1787.64"/>
  </r>
  <r>
    <x v="2843"/>
    <x v="0"/>
    <x v="3"/>
    <n v="155.97999999999999"/>
    <n v="0.1"/>
    <n v="7"/>
    <d v="2024-12-20T00:00:00"/>
    <d v="2024-12-27T00:00:00"/>
    <x v="0"/>
    <x v="1"/>
    <n v="43.44"/>
    <x v="3"/>
    <x v="1"/>
    <x v="10"/>
    <n v="112.53999999999999"/>
    <n v="1091.8599999999999"/>
  </r>
  <r>
    <x v="2844"/>
    <x v="3"/>
    <x v="1"/>
    <n v="1635.08"/>
    <n v="0.3"/>
    <n v="2"/>
    <d v="2023-07-30T00:00:00"/>
    <d v="2023-08-06T00:00:00"/>
    <x v="0"/>
    <x v="1"/>
    <n v="350.67"/>
    <x v="5"/>
    <x v="0"/>
    <x v="4"/>
    <n v="1284.4099999999999"/>
    <n v="3270.16"/>
  </r>
  <r>
    <x v="2845"/>
    <x v="1"/>
    <x v="0"/>
    <n v="2481.6999999999998"/>
    <n v="0.2"/>
    <n v="6"/>
    <d v="2024-10-25T00:00:00"/>
    <d v="2024-10-29T00:00:00"/>
    <x v="2"/>
    <x v="0"/>
    <n v="459.81"/>
    <x v="4"/>
    <x v="1"/>
    <x v="2"/>
    <n v="2021.8899999999999"/>
    <n v="14890.199999999999"/>
  </r>
  <r>
    <x v="2846"/>
    <x v="3"/>
    <x v="1"/>
    <n v="3039.26"/>
    <n v="0.03"/>
    <n v="1"/>
    <d v="2023-09-06T00:00:00"/>
    <d v="2023-09-09T00:00:00"/>
    <x v="0"/>
    <x v="0"/>
    <n v="539.52"/>
    <x v="2"/>
    <x v="0"/>
    <x v="7"/>
    <n v="2499.7400000000002"/>
    <n v="3039.26"/>
  </r>
  <r>
    <x v="2847"/>
    <x v="1"/>
    <x v="2"/>
    <n v="4679.3900000000003"/>
    <n v="0.19"/>
    <n v="8"/>
    <d v="2023-04-17T00:00:00"/>
    <d v="2023-04-19T00:00:00"/>
    <x v="0"/>
    <x v="1"/>
    <n v="1000.97"/>
    <x v="2"/>
    <x v="0"/>
    <x v="3"/>
    <n v="3678.42"/>
    <n v="37435.120000000003"/>
  </r>
  <r>
    <x v="2848"/>
    <x v="2"/>
    <x v="1"/>
    <n v="1271.6600000000001"/>
    <n v="0.11"/>
    <n v="5"/>
    <d v="2024-11-01T00:00:00"/>
    <d v="2024-11-06T00:00:00"/>
    <x v="2"/>
    <x v="0"/>
    <n v="136.53"/>
    <x v="0"/>
    <x v="1"/>
    <x v="11"/>
    <n v="1135.1300000000001"/>
    <n v="6358.3"/>
  </r>
  <r>
    <x v="2849"/>
    <x v="3"/>
    <x v="2"/>
    <n v="846.9"/>
    <n v="0.42"/>
    <n v="9"/>
    <d v="2024-05-31T00:00:00"/>
    <d v="2024-06-07T00:00:00"/>
    <x v="2"/>
    <x v="0"/>
    <n v="133"/>
    <x v="0"/>
    <x v="1"/>
    <x v="5"/>
    <n v="713.9"/>
    <n v="7622.0999999999995"/>
  </r>
  <r>
    <x v="2850"/>
    <x v="1"/>
    <x v="2"/>
    <n v="4360.28"/>
    <n v="0.05"/>
    <n v="3"/>
    <d v="2024-04-09T00:00:00"/>
    <d v="2024-04-11T00:00:00"/>
    <x v="0"/>
    <x v="1"/>
    <n v="833.26"/>
    <x v="3"/>
    <x v="1"/>
    <x v="3"/>
    <n v="3527.0199999999995"/>
    <n v="13080.84"/>
  </r>
  <r>
    <x v="2851"/>
    <x v="0"/>
    <x v="0"/>
    <n v="4715.05"/>
    <n v="0.18"/>
    <n v="2"/>
    <d v="2024-12-05T00:00:00"/>
    <d v="2024-12-11T00:00:00"/>
    <x v="2"/>
    <x v="1"/>
    <n v="669.2"/>
    <x v="2"/>
    <x v="1"/>
    <x v="10"/>
    <n v="4045.8500000000004"/>
    <n v="9430.1"/>
  </r>
  <r>
    <x v="2852"/>
    <x v="0"/>
    <x v="1"/>
    <n v="2490.98"/>
    <n v="0.35"/>
    <n v="8"/>
    <d v="2024-11-07T00:00:00"/>
    <d v="2024-11-08T00:00:00"/>
    <x v="1"/>
    <x v="2"/>
    <n v="157"/>
    <x v="5"/>
    <x v="1"/>
    <x v="11"/>
    <n v="2333.98"/>
    <n v="19927.84"/>
  </r>
  <r>
    <x v="2853"/>
    <x v="3"/>
    <x v="1"/>
    <n v="664.56"/>
    <n v="0.45"/>
    <n v="5"/>
    <d v="2024-08-28T00:00:00"/>
    <d v="2024-08-30T00:00:00"/>
    <x v="0"/>
    <x v="2"/>
    <n v="104.43"/>
    <x v="2"/>
    <x v="1"/>
    <x v="1"/>
    <n v="560.12999999999988"/>
    <n v="3322.7999999999997"/>
  </r>
  <r>
    <x v="2854"/>
    <x v="3"/>
    <x v="4"/>
    <n v="2478.4"/>
    <n v="0.17"/>
    <n v="1"/>
    <d v="2023-10-15T00:00:00"/>
    <d v="2023-10-22T00:00:00"/>
    <x v="0"/>
    <x v="1"/>
    <n v="210.06"/>
    <x v="1"/>
    <x v="0"/>
    <x v="2"/>
    <n v="2268.34"/>
    <n v="2478.4"/>
  </r>
  <r>
    <x v="2855"/>
    <x v="2"/>
    <x v="4"/>
    <n v="636.27"/>
    <n v="0.3"/>
    <n v="6"/>
    <d v="2024-12-06T00:00:00"/>
    <d v="2024-12-07T00:00:00"/>
    <x v="0"/>
    <x v="1"/>
    <n v="156.52000000000001"/>
    <x v="4"/>
    <x v="1"/>
    <x v="10"/>
    <n v="479.75"/>
    <n v="3817.62"/>
  </r>
  <r>
    <x v="2856"/>
    <x v="3"/>
    <x v="3"/>
    <n v="4427.6099999999997"/>
    <n v="0.19"/>
    <n v="3"/>
    <d v="2023-01-29T00:00:00"/>
    <d v="2023-02-05T00:00:00"/>
    <x v="1"/>
    <x v="2"/>
    <n v="780.9"/>
    <x v="4"/>
    <x v="0"/>
    <x v="6"/>
    <n v="3646.7099999999996"/>
    <n v="13282.829999999998"/>
  </r>
  <r>
    <x v="2857"/>
    <x v="2"/>
    <x v="2"/>
    <n v="3569.94"/>
    <n v="0.1"/>
    <n v="8"/>
    <d v="2023-04-28T00:00:00"/>
    <d v="2023-05-05T00:00:00"/>
    <x v="0"/>
    <x v="1"/>
    <n v="1041.02"/>
    <x v="2"/>
    <x v="0"/>
    <x v="3"/>
    <n v="2528.92"/>
    <n v="28559.52"/>
  </r>
  <r>
    <x v="2858"/>
    <x v="2"/>
    <x v="0"/>
    <n v="1281.57"/>
    <n v="0.16"/>
    <n v="6"/>
    <d v="2023-05-13T00:00:00"/>
    <d v="2023-05-15T00:00:00"/>
    <x v="2"/>
    <x v="1"/>
    <n v="181.46"/>
    <x v="0"/>
    <x v="0"/>
    <x v="5"/>
    <n v="1100.1099999999999"/>
    <n v="7689.42"/>
  </r>
  <r>
    <x v="2859"/>
    <x v="0"/>
    <x v="4"/>
    <n v="4444.78"/>
    <n v="0.32"/>
    <n v="2"/>
    <d v="2023-06-07T00:00:00"/>
    <d v="2023-06-12T00:00:00"/>
    <x v="1"/>
    <x v="1"/>
    <n v="517.12"/>
    <x v="0"/>
    <x v="0"/>
    <x v="9"/>
    <n v="3927.66"/>
    <n v="8889.56"/>
  </r>
  <r>
    <x v="2860"/>
    <x v="0"/>
    <x v="1"/>
    <n v="3225.72"/>
    <n v="0.36"/>
    <n v="6"/>
    <d v="2024-09-10T00:00:00"/>
    <d v="2024-09-16T00:00:00"/>
    <x v="1"/>
    <x v="0"/>
    <n v="965.77"/>
    <x v="0"/>
    <x v="1"/>
    <x v="7"/>
    <n v="2259.9499999999998"/>
    <n v="19354.32"/>
  </r>
  <r>
    <x v="2861"/>
    <x v="1"/>
    <x v="3"/>
    <n v="4770.99"/>
    <n v="0.19"/>
    <n v="3"/>
    <d v="2023-06-22T00:00:00"/>
    <d v="2023-06-24T00:00:00"/>
    <x v="1"/>
    <x v="2"/>
    <n v="624.07000000000005"/>
    <x v="1"/>
    <x v="0"/>
    <x v="9"/>
    <n v="4146.92"/>
    <n v="14312.97"/>
  </r>
  <r>
    <x v="2862"/>
    <x v="0"/>
    <x v="0"/>
    <n v="4904.3500000000004"/>
    <n v="0.08"/>
    <n v="7"/>
    <d v="2024-10-19T00:00:00"/>
    <d v="2024-10-26T00:00:00"/>
    <x v="1"/>
    <x v="2"/>
    <n v="735.06"/>
    <x v="0"/>
    <x v="1"/>
    <x v="2"/>
    <n v="4169.2900000000009"/>
    <n v="34330.450000000004"/>
  </r>
  <r>
    <x v="2863"/>
    <x v="0"/>
    <x v="1"/>
    <n v="116.08"/>
    <n v="7.0000000000000007E-2"/>
    <n v="1"/>
    <d v="2023-11-30T00:00:00"/>
    <d v="2023-12-03T00:00:00"/>
    <x v="2"/>
    <x v="2"/>
    <n v="6.09"/>
    <x v="0"/>
    <x v="0"/>
    <x v="11"/>
    <n v="109.99"/>
    <n v="116.08"/>
  </r>
  <r>
    <x v="2864"/>
    <x v="3"/>
    <x v="1"/>
    <n v="689.05"/>
    <n v="0.41"/>
    <n v="1"/>
    <d v="2024-02-25T00:00:00"/>
    <d v="2024-03-02T00:00:00"/>
    <x v="1"/>
    <x v="1"/>
    <n v="70.900000000000006"/>
    <x v="1"/>
    <x v="1"/>
    <x v="8"/>
    <n v="618.15"/>
    <n v="689.05"/>
  </r>
  <r>
    <x v="2865"/>
    <x v="0"/>
    <x v="2"/>
    <n v="2779.92"/>
    <n v="0.33"/>
    <n v="4"/>
    <d v="2023-09-17T00:00:00"/>
    <d v="2023-09-24T00:00:00"/>
    <x v="0"/>
    <x v="1"/>
    <n v="678.05"/>
    <x v="3"/>
    <x v="0"/>
    <x v="7"/>
    <n v="2101.87"/>
    <n v="11119.68"/>
  </r>
  <r>
    <x v="2866"/>
    <x v="1"/>
    <x v="2"/>
    <n v="4783.68"/>
    <n v="0.36"/>
    <n v="7"/>
    <d v="2024-07-11T00:00:00"/>
    <d v="2024-07-13T00:00:00"/>
    <x v="1"/>
    <x v="0"/>
    <n v="1083"/>
    <x v="5"/>
    <x v="1"/>
    <x v="4"/>
    <n v="3700.6800000000003"/>
    <n v="33485.760000000002"/>
  </r>
  <r>
    <x v="2867"/>
    <x v="3"/>
    <x v="4"/>
    <n v="4971.74"/>
    <n v="0.24"/>
    <n v="4"/>
    <d v="2024-10-25T00:00:00"/>
    <d v="2024-10-26T00:00:00"/>
    <x v="1"/>
    <x v="2"/>
    <n v="746.97"/>
    <x v="2"/>
    <x v="1"/>
    <x v="2"/>
    <n v="4224.7699999999995"/>
    <n v="19886.96"/>
  </r>
  <r>
    <x v="2868"/>
    <x v="1"/>
    <x v="4"/>
    <n v="2880.3"/>
    <n v="0.23"/>
    <n v="9"/>
    <d v="2023-05-16T00:00:00"/>
    <d v="2023-05-23T00:00:00"/>
    <x v="1"/>
    <x v="1"/>
    <n v="805.32"/>
    <x v="4"/>
    <x v="0"/>
    <x v="5"/>
    <n v="2074.98"/>
    <n v="25922.7"/>
  </r>
  <r>
    <x v="2869"/>
    <x v="0"/>
    <x v="1"/>
    <n v="951.63"/>
    <n v="0.11"/>
    <n v="8"/>
    <d v="2023-08-04T00:00:00"/>
    <d v="2023-08-07T00:00:00"/>
    <x v="1"/>
    <x v="1"/>
    <n v="176.84"/>
    <x v="4"/>
    <x v="0"/>
    <x v="1"/>
    <n v="774.79"/>
    <n v="7613.04"/>
  </r>
  <r>
    <x v="2870"/>
    <x v="1"/>
    <x v="1"/>
    <n v="898.95"/>
    <n v="0.08"/>
    <n v="5"/>
    <d v="2024-04-08T00:00:00"/>
    <d v="2024-04-14T00:00:00"/>
    <x v="0"/>
    <x v="0"/>
    <n v="186.3"/>
    <x v="1"/>
    <x v="1"/>
    <x v="3"/>
    <n v="712.65000000000009"/>
    <n v="4494.75"/>
  </r>
  <r>
    <x v="2871"/>
    <x v="3"/>
    <x v="4"/>
    <n v="3842.9"/>
    <n v="0.08"/>
    <n v="1"/>
    <d v="2024-10-07T00:00:00"/>
    <d v="2024-10-09T00:00:00"/>
    <x v="0"/>
    <x v="1"/>
    <n v="964.11"/>
    <x v="5"/>
    <x v="1"/>
    <x v="2"/>
    <n v="2878.79"/>
    <n v="3842.9"/>
  </r>
  <r>
    <x v="2872"/>
    <x v="2"/>
    <x v="4"/>
    <n v="3000.49"/>
    <n v="0.5"/>
    <n v="3"/>
    <d v="2023-08-12T00:00:00"/>
    <d v="2023-08-19T00:00:00"/>
    <x v="1"/>
    <x v="2"/>
    <n v="677.67"/>
    <x v="1"/>
    <x v="0"/>
    <x v="1"/>
    <n v="2322.8199999999997"/>
    <n v="9001.4699999999993"/>
  </r>
  <r>
    <x v="2873"/>
    <x v="1"/>
    <x v="1"/>
    <n v="2788.99"/>
    <n v="0.41"/>
    <n v="8"/>
    <d v="2024-05-09T00:00:00"/>
    <d v="2024-05-10T00:00:00"/>
    <x v="1"/>
    <x v="2"/>
    <n v="243.55"/>
    <x v="2"/>
    <x v="1"/>
    <x v="5"/>
    <n v="2545.4399999999996"/>
    <n v="22311.919999999998"/>
  </r>
  <r>
    <x v="2874"/>
    <x v="1"/>
    <x v="0"/>
    <n v="2382.25"/>
    <n v="0.31"/>
    <n v="7"/>
    <d v="2024-12-13T00:00:00"/>
    <d v="2024-12-20T00:00:00"/>
    <x v="0"/>
    <x v="2"/>
    <n v="403.88"/>
    <x v="3"/>
    <x v="1"/>
    <x v="10"/>
    <n v="1978.37"/>
    <n v="16675.75"/>
  </r>
  <r>
    <x v="2875"/>
    <x v="3"/>
    <x v="1"/>
    <n v="3653.16"/>
    <n v="0.11"/>
    <n v="8"/>
    <d v="2023-01-18T00:00:00"/>
    <d v="2023-01-24T00:00:00"/>
    <x v="1"/>
    <x v="2"/>
    <n v="733.83"/>
    <x v="4"/>
    <x v="0"/>
    <x v="6"/>
    <n v="2919.33"/>
    <n v="29225.279999999999"/>
  </r>
  <r>
    <x v="2876"/>
    <x v="3"/>
    <x v="0"/>
    <n v="4304.47"/>
    <n v="0.17"/>
    <n v="1"/>
    <d v="2023-07-23T00:00:00"/>
    <d v="2023-07-24T00:00:00"/>
    <x v="0"/>
    <x v="0"/>
    <n v="270.02999999999997"/>
    <x v="4"/>
    <x v="0"/>
    <x v="4"/>
    <n v="4034.4400000000005"/>
    <n v="4304.47"/>
  </r>
  <r>
    <x v="2877"/>
    <x v="1"/>
    <x v="0"/>
    <n v="1584.49"/>
    <n v="0.18"/>
    <n v="2"/>
    <d v="2023-05-14T00:00:00"/>
    <d v="2023-05-19T00:00:00"/>
    <x v="2"/>
    <x v="1"/>
    <n v="176.47"/>
    <x v="3"/>
    <x v="0"/>
    <x v="5"/>
    <n v="1408.02"/>
    <n v="3168.98"/>
  </r>
  <r>
    <x v="2878"/>
    <x v="0"/>
    <x v="1"/>
    <n v="1182.5"/>
    <n v="0.24"/>
    <n v="7"/>
    <d v="2023-12-13T00:00:00"/>
    <d v="2023-12-14T00:00:00"/>
    <x v="2"/>
    <x v="0"/>
    <n v="290.70999999999998"/>
    <x v="5"/>
    <x v="0"/>
    <x v="10"/>
    <n v="891.79"/>
    <n v="8277.5"/>
  </r>
  <r>
    <x v="2879"/>
    <x v="1"/>
    <x v="3"/>
    <n v="3383.98"/>
    <n v="0.21"/>
    <n v="5"/>
    <d v="2023-04-18T00:00:00"/>
    <d v="2023-04-24T00:00:00"/>
    <x v="1"/>
    <x v="0"/>
    <n v="977.22"/>
    <x v="4"/>
    <x v="0"/>
    <x v="3"/>
    <n v="2406.7600000000002"/>
    <n v="16919.900000000001"/>
  </r>
  <r>
    <x v="2880"/>
    <x v="3"/>
    <x v="4"/>
    <n v="4582.1899999999996"/>
    <n v="0.47"/>
    <n v="5"/>
    <d v="2024-02-27T00:00:00"/>
    <d v="2024-03-05T00:00:00"/>
    <x v="2"/>
    <x v="2"/>
    <n v="1352.14"/>
    <x v="2"/>
    <x v="1"/>
    <x v="8"/>
    <n v="3230.0499999999993"/>
    <n v="22910.949999999997"/>
  </r>
  <r>
    <x v="2881"/>
    <x v="2"/>
    <x v="2"/>
    <n v="1805.97"/>
    <n v="0.36"/>
    <n v="9"/>
    <d v="2024-05-27T00:00:00"/>
    <d v="2024-05-30T00:00:00"/>
    <x v="2"/>
    <x v="2"/>
    <n v="414.51"/>
    <x v="2"/>
    <x v="1"/>
    <x v="5"/>
    <n v="1391.46"/>
    <n v="16253.73"/>
  </r>
  <r>
    <x v="2882"/>
    <x v="2"/>
    <x v="1"/>
    <n v="1435"/>
    <n v="0.04"/>
    <n v="1"/>
    <d v="2023-01-15T00:00:00"/>
    <d v="2023-01-19T00:00:00"/>
    <x v="0"/>
    <x v="1"/>
    <n v="323.72000000000003"/>
    <x v="4"/>
    <x v="0"/>
    <x v="6"/>
    <n v="1111.28"/>
    <n v="1435"/>
  </r>
  <r>
    <x v="2883"/>
    <x v="0"/>
    <x v="0"/>
    <n v="1207.96"/>
    <n v="0.18"/>
    <n v="5"/>
    <d v="2024-10-15T00:00:00"/>
    <d v="2024-10-16T00:00:00"/>
    <x v="0"/>
    <x v="2"/>
    <n v="273.67"/>
    <x v="0"/>
    <x v="1"/>
    <x v="2"/>
    <n v="934.29"/>
    <n v="6039.8"/>
  </r>
  <r>
    <x v="2884"/>
    <x v="1"/>
    <x v="1"/>
    <n v="1347.01"/>
    <n v="7.0000000000000007E-2"/>
    <n v="7"/>
    <d v="2024-05-19T00:00:00"/>
    <d v="2024-05-22T00:00:00"/>
    <x v="2"/>
    <x v="0"/>
    <n v="167.12"/>
    <x v="3"/>
    <x v="1"/>
    <x v="5"/>
    <n v="1179.8899999999999"/>
    <n v="9429.07"/>
  </r>
  <r>
    <x v="2885"/>
    <x v="2"/>
    <x v="4"/>
    <n v="761.17"/>
    <n v="0.14000000000000001"/>
    <n v="5"/>
    <d v="2024-08-11T00:00:00"/>
    <d v="2024-08-17T00:00:00"/>
    <x v="1"/>
    <x v="0"/>
    <n v="116.27"/>
    <x v="2"/>
    <x v="1"/>
    <x v="1"/>
    <n v="644.9"/>
    <n v="3805.85"/>
  </r>
  <r>
    <x v="2886"/>
    <x v="1"/>
    <x v="0"/>
    <n v="3024.21"/>
    <n v="0.48"/>
    <n v="7"/>
    <d v="2024-05-18T00:00:00"/>
    <d v="2024-05-25T00:00:00"/>
    <x v="1"/>
    <x v="0"/>
    <n v="286.79000000000002"/>
    <x v="3"/>
    <x v="1"/>
    <x v="5"/>
    <n v="2737.42"/>
    <n v="21169.47"/>
  </r>
  <r>
    <x v="2887"/>
    <x v="3"/>
    <x v="2"/>
    <n v="1476.05"/>
    <n v="0.35"/>
    <n v="1"/>
    <d v="2023-06-23T00:00:00"/>
    <d v="2023-06-27T00:00:00"/>
    <x v="1"/>
    <x v="1"/>
    <n v="247.31"/>
    <x v="5"/>
    <x v="0"/>
    <x v="9"/>
    <n v="1228.74"/>
    <n v="1476.05"/>
  </r>
  <r>
    <x v="2888"/>
    <x v="2"/>
    <x v="2"/>
    <n v="3113.23"/>
    <n v="0"/>
    <n v="5"/>
    <d v="2023-04-21T00:00:00"/>
    <d v="2023-04-23T00:00:00"/>
    <x v="2"/>
    <x v="0"/>
    <n v="187.28"/>
    <x v="4"/>
    <x v="0"/>
    <x v="3"/>
    <n v="2925.95"/>
    <n v="15566.15"/>
  </r>
  <r>
    <x v="2889"/>
    <x v="0"/>
    <x v="2"/>
    <n v="506.86"/>
    <n v="0.16"/>
    <n v="6"/>
    <d v="2023-04-27T00:00:00"/>
    <d v="2023-04-28T00:00:00"/>
    <x v="2"/>
    <x v="1"/>
    <n v="130.38"/>
    <x v="4"/>
    <x v="0"/>
    <x v="3"/>
    <n v="376.48"/>
    <n v="3041.16"/>
  </r>
  <r>
    <x v="2890"/>
    <x v="3"/>
    <x v="3"/>
    <n v="665.74"/>
    <n v="0.22"/>
    <n v="6"/>
    <d v="2023-02-10T00:00:00"/>
    <d v="2023-02-15T00:00:00"/>
    <x v="1"/>
    <x v="2"/>
    <n v="190.98"/>
    <x v="0"/>
    <x v="0"/>
    <x v="8"/>
    <n v="474.76"/>
    <n v="3994.44"/>
  </r>
  <r>
    <x v="2891"/>
    <x v="0"/>
    <x v="0"/>
    <n v="2727.1"/>
    <n v="0.3"/>
    <n v="4"/>
    <d v="2023-01-06T00:00:00"/>
    <d v="2023-01-08T00:00:00"/>
    <x v="2"/>
    <x v="1"/>
    <n v="230.54"/>
    <x v="1"/>
    <x v="0"/>
    <x v="6"/>
    <n v="2496.56"/>
    <n v="10908.4"/>
  </r>
  <r>
    <x v="2892"/>
    <x v="3"/>
    <x v="0"/>
    <n v="2606.5"/>
    <n v="0.25"/>
    <n v="5"/>
    <d v="2023-10-03T00:00:00"/>
    <d v="2023-10-08T00:00:00"/>
    <x v="1"/>
    <x v="2"/>
    <n v="446.26"/>
    <x v="4"/>
    <x v="0"/>
    <x v="2"/>
    <n v="2160.2399999999998"/>
    <n v="13032.5"/>
  </r>
  <r>
    <x v="2893"/>
    <x v="2"/>
    <x v="3"/>
    <n v="1430.4"/>
    <n v="0.03"/>
    <n v="8"/>
    <d v="2023-03-09T00:00:00"/>
    <d v="2023-03-16T00:00:00"/>
    <x v="0"/>
    <x v="2"/>
    <n v="228.69"/>
    <x v="0"/>
    <x v="0"/>
    <x v="0"/>
    <n v="1201.71"/>
    <n v="11443.2"/>
  </r>
  <r>
    <x v="2894"/>
    <x v="0"/>
    <x v="0"/>
    <n v="4152.9399999999996"/>
    <n v="0.26"/>
    <n v="6"/>
    <d v="2024-05-05T00:00:00"/>
    <d v="2024-05-08T00:00:00"/>
    <x v="0"/>
    <x v="2"/>
    <n v="981.94"/>
    <x v="4"/>
    <x v="1"/>
    <x v="5"/>
    <n v="3170.9999999999995"/>
    <n v="24917.64"/>
  </r>
  <r>
    <x v="2895"/>
    <x v="0"/>
    <x v="3"/>
    <n v="1016.53"/>
    <n v="7.0000000000000007E-2"/>
    <n v="1"/>
    <d v="2024-09-07T00:00:00"/>
    <d v="2024-09-10T00:00:00"/>
    <x v="1"/>
    <x v="1"/>
    <n v="181.55"/>
    <x v="0"/>
    <x v="1"/>
    <x v="7"/>
    <n v="834.98"/>
    <n v="1016.53"/>
  </r>
  <r>
    <x v="2896"/>
    <x v="3"/>
    <x v="1"/>
    <n v="1867.24"/>
    <n v="0.26"/>
    <n v="5"/>
    <d v="2023-05-07T00:00:00"/>
    <d v="2023-05-13T00:00:00"/>
    <x v="2"/>
    <x v="1"/>
    <n v="301.94"/>
    <x v="5"/>
    <x v="0"/>
    <x v="5"/>
    <n v="1565.3"/>
    <n v="9336.2000000000007"/>
  </r>
  <r>
    <x v="2897"/>
    <x v="0"/>
    <x v="4"/>
    <n v="2822.01"/>
    <n v="0.12"/>
    <n v="7"/>
    <d v="2024-08-08T00:00:00"/>
    <d v="2024-08-12T00:00:00"/>
    <x v="0"/>
    <x v="2"/>
    <n v="239.67"/>
    <x v="1"/>
    <x v="1"/>
    <x v="1"/>
    <n v="2582.34"/>
    <n v="19754.07"/>
  </r>
  <r>
    <x v="2898"/>
    <x v="3"/>
    <x v="2"/>
    <n v="4349.33"/>
    <n v="7.0000000000000007E-2"/>
    <n v="8"/>
    <d v="2023-05-05T00:00:00"/>
    <d v="2023-05-12T00:00:00"/>
    <x v="1"/>
    <x v="0"/>
    <n v="528.32000000000005"/>
    <x v="2"/>
    <x v="0"/>
    <x v="5"/>
    <n v="3821.0099999999998"/>
    <n v="34794.639999999999"/>
  </r>
  <r>
    <x v="2899"/>
    <x v="3"/>
    <x v="3"/>
    <n v="2150.9"/>
    <n v="0.14000000000000001"/>
    <n v="4"/>
    <d v="2023-09-15T00:00:00"/>
    <d v="2023-09-20T00:00:00"/>
    <x v="1"/>
    <x v="0"/>
    <n v="423.6"/>
    <x v="3"/>
    <x v="0"/>
    <x v="7"/>
    <n v="1727.3000000000002"/>
    <n v="8603.6"/>
  </r>
  <r>
    <x v="2900"/>
    <x v="3"/>
    <x v="3"/>
    <n v="2053.14"/>
    <n v="0.05"/>
    <n v="2"/>
    <d v="2023-12-17T00:00:00"/>
    <d v="2023-12-20T00:00:00"/>
    <x v="2"/>
    <x v="2"/>
    <n v="123.56"/>
    <x v="5"/>
    <x v="0"/>
    <x v="10"/>
    <n v="1929.58"/>
    <n v="4106.28"/>
  </r>
  <r>
    <x v="2901"/>
    <x v="3"/>
    <x v="3"/>
    <n v="2939.73"/>
    <n v="0.14000000000000001"/>
    <n v="4"/>
    <d v="2023-11-05T00:00:00"/>
    <d v="2023-11-12T00:00:00"/>
    <x v="2"/>
    <x v="0"/>
    <n v="392.2"/>
    <x v="1"/>
    <x v="0"/>
    <x v="11"/>
    <n v="2547.5300000000002"/>
    <n v="11758.92"/>
  </r>
  <r>
    <x v="2902"/>
    <x v="2"/>
    <x v="1"/>
    <n v="1651.81"/>
    <n v="0.43"/>
    <n v="6"/>
    <d v="2024-12-24T00:00:00"/>
    <d v="2024-12-30T00:00:00"/>
    <x v="0"/>
    <x v="1"/>
    <n v="141.75"/>
    <x v="5"/>
    <x v="1"/>
    <x v="10"/>
    <n v="1510.06"/>
    <n v="9910.86"/>
  </r>
  <r>
    <x v="2903"/>
    <x v="3"/>
    <x v="3"/>
    <n v="3574.95"/>
    <n v="0.15"/>
    <n v="6"/>
    <d v="2023-09-06T00:00:00"/>
    <d v="2023-09-11T00:00:00"/>
    <x v="1"/>
    <x v="2"/>
    <n v="246.75"/>
    <x v="2"/>
    <x v="0"/>
    <x v="7"/>
    <n v="3328.2"/>
    <n v="21449.699999999997"/>
  </r>
  <r>
    <x v="2904"/>
    <x v="1"/>
    <x v="4"/>
    <n v="1318.61"/>
    <n v="0.24"/>
    <n v="6"/>
    <d v="2024-06-01T00:00:00"/>
    <d v="2024-06-04T00:00:00"/>
    <x v="1"/>
    <x v="0"/>
    <n v="206.44"/>
    <x v="2"/>
    <x v="1"/>
    <x v="9"/>
    <n v="1112.1699999999998"/>
    <n v="7911.66"/>
  </r>
  <r>
    <x v="2905"/>
    <x v="0"/>
    <x v="4"/>
    <n v="4133.66"/>
    <n v="0.26"/>
    <n v="1"/>
    <d v="2023-02-12T00:00:00"/>
    <d v="2023-02-17T00:00:00"/>
    <x v="1"/>
    <x v="0"/>
    <n v="522.4"/>
    <x v="4"/>
    <x v="0"/>
    <x v="8"/>
    <n v="3611.2599999999998"/>
    <n v="4133.66"/>
  </r>
  <r>
    <x v="2906"/>
    <x v="1"/>
    <x v="2"/>
    <n v="1434.53"/>
    <n v="0.09"/>
    <n v="7"/>
    <d v="2024-02-07T00:00:00"/>
    <d v="2024-02-13T00:00:00"/>
    <x v="0"/>
    <x v="0"/>
    <n v="276.82"/>
    <x v="5"/>
    <x v="1"/>
    <x v="8"/>
    <n v="1157.71"/>
    <n v="10041.709999999999"/>
  </r>
  <r>
    <x v="2907"/>
    <x v="2"/>
    <x v="1"/>
    <n v="4964.24"/>
    <n v="0.22"/>
    <n v="7"/>
    <d v="2023-05-26T00:00:00"/>
    <d v="2023-05-30T00:00:00"/>
    <x v="0"/>
    <x v="1"/>
    <n v="502.58"/>
    <x v="0"/>
    <x v="0"/>
    <x v="5"/>
    <n v="4461.66"/>
    <n v="34749.68"/>
  </r>
  <r>
    <x v="2908"/>
    <x v="1"/>
    <x v="4"/>
    <n v="1650.67"/>
    <n v="0.43"/>
    <n v="5"/>
    <d v="2023-10-13T00:00:00"/>
    <d v="2023-10-15T00:00:00"/>
    <x v="0"/>
    <x v="1"/>
    <n v="105.42"/>
    <x v="3"/>
    <x v="0"/>
    <x v="2"/>
    <n v="1545.25"/>
    <n v="8253.35"/>
  </r>
  <r>
    <x v="2909"/>
    <x v="0"/>
    <x v="0"/>
    <n v="4406.25"/>
    <n v="0.04"/>
    <n v="4"/>
    <d v="2023-07-18T00:00:00"/>
    <d v="2023-07-25T00:00:00"/>
    <x v="1"/>
    <x v="0"/>
    <n v="258.99"/>
    <x v="0"/>
    <x v="0"/>
    <x v="4"/>
    <n v="4147.26"/>
    <n v="17625"/>
  </r>
  <r>
    <x v="2910"/>
    <x v="1"/>
    <x v="0"/>
    <n v="2047.04"/>
    <n v="0.46"/>
    <n v="3"/>
    <d v="2024-02-05T00:00:00"/>
    <d v="2024-02-12T00:00:00"/>
    <x v="2"/>
    <x v="0"/>
    <n v="323.32"/>
    <x v="1"/>
    <x v="1"/>
    <x v="8"/>
    <n v="1723.72"/>
    <n v="6141.12"/>
  </r>
  <r>
    <x v="2911"/>
    <x v="2"/>
    <x v="0"/>
    <n v="1305.67"/>
    <n v="0.44"/>
    <n v="8"/>
    <d v="2024-09-20T00:00:00"/>
    <d v="2024-09-21T00:00:00"/>
    <x v="1"/>
    <x v="0"/>
    <n v="67.84"/>
    <x v="0"/>
    <x v="1"/>
    <x v="7"/>
    <n v="1237.8300000000002"/>
    <n v="10445.36"/>
  </r>
  <r>
    <x v="2912"/>
    <x v="3"/>
    <x v="3"/>
    <n v="1208.2"/>
    <n v="0.43"/>
    <n v="8"/>
    <d v="2023-06-30T00:00:00"/>
    <d v="2023-07-03T00:00:00"/>
    <x v="2"/>
    <x v="0"/>
    <n v="77.33"/>
    <x v="4"/>
    <x v="0"/>
    <x v="9"/>
    <n v="1130.8700000000001"/>
    <n v="9665.6"/>
  </r>
  <r>
    <x v="2913"/>
    <x v="1"/>
    <x v="3"/>
    <n v="4265.9399999999996"/>
    <n v="0.1"/>
    <n v="3"/>
    <d v="2023-07-11T00:00:00"/>
    <d v="2023-07-17T00:00:00"/>
    <x v="0"/>
    <x v="2"/>
    <n v="579.54"/>
    <x v="4"/>
    <x v="0"/>
    <x v="4"/>
    <n v="3686.3999999999996"/>
    <n v="12797.82"/>
  </r>
  <r>
    <x v="2914"/>
    <x v="2"/>
    <x v="0"/>
    <n v="1612.89"/>
    <n v="0.24"/>
    <n v="5"/>
    <d v="2023-05-11T00:00:00"/>
    <d v="2023-05-17T00:00:00"/>
    <x v="1"/>
    <x v="0"/>
    <n v="459.92"/>
    <x v="5"/>
    <x v="0"/>
    <x v="5"/>
    <n v="1152.97"/>
    <n v="8064.4500000000007"/>
  </r>
  <r>
    <x v="2915"/>
    <x v="2"/>
    <x v="2"/>
    <n v="1758.96"/>
    <n v="0.31"/>
    <n v="8"/>
    <d v="2024-02-13T00:00:00"/>
    <d v="2024-02-19T00:00:00"/>
    <x v="2"/>
    <x v="0"/>
    <n v="402.52"/>
    <x v="1"/>
    <x v="1"/>
    <x v="8"/>
    <n v="1356.44"/>
    <n v="14071.68"/>
  </r>
  <r>
    <x v="2916"/>
    <x v="0"/>
    <x v="2"/>
    <n v="1065.27"/>
    <n v="0.05"/>
    <n v="6"/>
    <d v="2024-02-18T00:00:00"/>
    <d v="2024-02-24T00:00:00"/>
    <x v="1"/>
    <x v="2"/>
    <n v="250.22"/>
    <x v="0"/>
    <x v="1"/>
    <x v="8"/>
    <n v="815.05"/>
    <n v="6391.62"/>
  </r>
  <r>
    <x v="2917"/>
    <x v="0"/>
    <x v="3"/>
    <n v="4810.49"/>
    <n v="0.28000000000000003"/>
    <n v="2"/>
    <d v="2023-06-13T00:00:00"/>
    <d v="2023-06-19T00:00:00"/>
    <x v="1"/>
    <x v="2"/>
    <n v="445.76"/>
    <x v="0"/>
    <x v="0"/>
    <x v="9"/>
    <n v="4364.7299999999996"/>
    <n v="9620.98"/>
  </r>
  <r>
    <x v="2918"/>
    <x v="1"/>
    <x v="0"/>
    <n v="1299.25"/>
    <n v="0.42"/>
    <n v="1"/>
    <d v="2023-11-30T00:00:00"/>
    <d v="2023-12-07T00:00:00"/>
    <x v="1"/>
    <x v="0"/>
    <n v="250.23"/>
    <x v="4"/>
    <x v="0"/>
    <x v="11"/>
    <n v="1049.02"/>
    <n v="1299.25"/>
  </r>
  <r>
    <x v="2919"/>
    <x v="3"/>
    <x v="2"/>
    <n v="1312.47"/>
    <n v="0.47"/>
    <n v="7"/>
    <d v="2023-05-31T00:00:00"/>
    <d v="2023-06-05T00:00:00"/>
    <x v="1"/>
    <x v="0"/>
    <n v="141.41"/>
    <x v="1"/>
    <x v="0"/>
    <x v="5"/>
    <n v="1171.06"/>
    <n v="9187.2900000000009"/>
  </r>
  <r>
    <x v="2920"/>
    <x v="2"/>
    <x v="3"/>
    <n v="4725.1000000000004"/>
    <n v="0.14000000000000001"/>
    <n v="2"/>
    <d v="2024-11-20T00:00:00"/>
    <d v="2024-11-23T00:00:00"/>
    <x v="0"/>
    <x v="2"/>
    <n v="848.51"/>
    <x v="5"/>
    <x v="1"/>
    <x v="11"/>
    <n v="3876.59"/>
    <n v="9450.2000000000007"/>
  </r>
  <r>
    <x v="2921"/>
    <x v="1"/>
    <x v="0"/>
    <n v="4514.3999999999996"/>
    <n v="0.14000000000000001"/>
    <n v="4"/>
    <d v="2023-04-24T00:00:00"/>
    <d v="2023-04-27T00:00:00"/>
    <x v="0"/>
    <x v="1"/>
    <n v="1143.6500000000001"/>
    <x v="1"/>
    <x v="0"/>
    <x v="3"/>
    <n v="3370.7499999999995"/>
    <n v="18057.599999999999"/>
  </r>
  <r>
    <x v="2922"/>
    <x v="2"/>
    <x v="1"/>
    <n v="1319.66"/>
    <n v="0.14000000000000001"/>
    <n v="6"/>
    <d v="2024-06-11T00:00:00"/>
    <d v="2024-06-12T00:00:00"/>
    <x v="2"/>
    <x v="1"/>
    <n v="208.39"/>
    <x v="5"/>
    <x v="1"/>
    <x v="9"/>
    <n v="1111.27"/>
    <n v="7917.9600000000009"/>
  </r>
  <r>
    <x v="2923"/>
    <x v="2"/>
    <x v="0"/>
    <n v="4337.16"/>
    <n v="0.08"/>
    <n v="7"/>
    <d v="2024-08-26T00:00:00"/>
    <d v="2024-08-30T00:00:00"/>
    <x v="0"/>
    <x v="1"/>
    <n v="464.81"/>
    <x v="3"/>
    <x v="1"/>
    <x v="1"/>
    <n v="3872.35"/>
    <n v="30360.12"/>
  </r>
  <r>
    <x v="2924"/>
    <x v="3"/>
    <x v="0"/>
    <n v="1324.13"/>
    <n v="0.22"/>
    <n v="7"/>
    <d v="2024-10-31T00:00:00"/>
    <d v="2024-11-07T00:00:00"/>
    <x v="0"/>
    <x v="2"/>
    <n v="168.18"/>
    <x v="1"/>
    <x v="1"/>
    <x v="2"/>
    <n v="1155.95"/>
    <n v="9268.91"/>
  </r>
  <r>
    <x v="2925"/>
    <x v="3"/>
    <x v="4"/>
    <n v="513.87"/>
    <n v="0.39"/>
    <n v="7"/>
    <d v="2023-12-27T00:00:00"/>
    <d v="2023-12-28T00:00:00"/>
    <x v="0"/>
    <x v="0"/>
    <n v="88.61"/>
    <x v="2"/>
    <x v="0"/>
    <x v="10"/>
    <n v="425.26"/>
    <n v="3597.09"/>
  </r>
  <r>
    <x v="2926"/>
    <x v="1"/>
    <x v="4"/>
    <n v="4119.7700000000004"/>
    <n v="0.36"/>
    <n v="4"/>
    <d v="2023-07-08T00:00:00"/>
    <d v="2023-07-10T00:00:00"/>
    <x v="0"/>
    <x v="1"/>
    <n v="1040.26"/>
    <x v="4"/>
    <x v="0"/>
    <x v="4"/>
    <n v="3079.51"/>
    <n v="16479.080000000002"/>
  </r>
  <r>
    <x v="2927"/>
    <x v="3"/>
    <x v="1"/>
    <n v="3880.63"/>
    <n v="0.45"/>
    <n v="6"/>
    <d v="2023-08-18T00:00:00"/>
    <d v="2023-08-20T00:00:00"/>
    <x v="2"/>
    <x v="1"/>
    <n v="808.89"/>
    <x v="4"/>
    <x v="0"/>
    <x v="1"/>
    <n v="3071.7400000000002"/>
    <n v="23283.78"/>
  </r>
  <r>
    <x v="2928"/>
    <x v="3"/>
    <x v="1"/>
    <n v="1543.87"/>
    <n v="0.18"/>
    <n v="3"/>
    <d v="2023-10-22T00:00:00"/>
    <d v="2023-10-24T00:00:00"/>
    <x v="0"/>
    <x v="0"/>
    <n v="445.99"/>
    <x v="0"/>
    <x v="0"/>
    <x v="2"/>
    <n v="1097.8799999999999"/>
    <n v="4631.6099999999997"/>
  </r>
  <r>
    <x v="2929"/>
    <x v="1"/>
    <x v="0"/>
    <n v="541.67999999999995"/>
    <n v="0.28999999999999998"/>
    <n v="8"/>
    <d v="2024-05-31T00:00:00"/>
    <d v="2024-06-02T00:00:00"/>
    <x v="0"/>
    <x v="2"/>
    <n v="159.34"/>
    <x v="2"/>
    <x v="1"/>
    <x v="5"/>
    <n v="382.33999999999992"/>
    <n v="4333.4399999999996"/>
  </r>
  <r>
    <x v="2930"/>
    <x v="3"/>
    <x v="2"/>
    <n v="1111.55"/>
    <n v="0.38"/>
    <n v="1"/>
    <d v="2023-03-15T00:00:00"/>
    <d v="2023-03-17T00:00:00"/>
    <x v="2"/>
    <x v="1"/>
    <n v="142.58000000000001"/>
    <x v="0"/>
    <x v="0"/>
    <x v="0"/>
    <n v="968.96999999999991"/>
    <n v="1111.55"/>
  </r>
  <r>
    <x v="2931"/>
    <x v="0"/>
    <x v="1"/>
    <n v="3878.18"/>
    <n v="0.45"/>
    <n v="8"/>
    <d v="2023-01-30T00:00:00"/>
    <d v="2023-02-04T00:00:00"/>
    <x v="0"/>
    <x v="1"/>
    <n v="833.98"/>
    <x v="4"/>
    <x v="0"/>
    <x v="6"/>
    <n v="3044.2"/>
    <n v="31025.439999999999"/>
  </r>
  <r>
    <x v="2932"/>
    <x v="2"/>
    <x v="0"/>
    <n v="4827.26"/>
    <n v="0.44"/>
    <n v="5"/>
    <d v="2023-12-02T00:00:00"/>
    <d v="2023-12-05T00:00:00"/>
    <x v="2"/>
    <x v="0"/>
    <n v="1096.2"/>
    <x v="2"/>
    <x v="0"/>
    <x v="10"/>
    <n v="3731.0600000000004"/>
    <n v="24136.300000000003"/>
  </r>
  <r>
    <x v="2933"/>
    <x v="2"/>
    <x v="3"/>
    <n v="1369.11"/>
    <n v="0.23"/>
    <n v="8"/>
    <d v="2023-09-24T00:00:00"/>
    <d v="2023-09-29T00:00:00"/>
    <x v="0"/>
    <x v="0"/>
    <n v="260.12"/>
    <x v="4"/>
    <x v="0"/>
    <x v="7"/>
    <n v="1108.9899999999998"/>
    <n v="10952.88"/>
  </r>
  <r>
    <x v="2934"/>
    <x v="2"/>
    <x v="4"/>
    <n v="4109.47"/>
    <n v="0.45"/>
    <n v="4"/>
    <d v="2024-10-04T00:00:00"/>
    <d v="2024-10-09T00:00:00"/>
    <x v="0"/>
    <x v="2"/>
    <n v="1031.06"/>
    <x v="1"/>
    <x v="1"/>
    <x v="2"/>
    <n v="3078.4100000000003"/>
    <n v="16437.88"/>
  </r>
  <r>
    <x v="2935"/>
    <x v="2"/>
    <x v="2"/>
    <n v="1216.8699999999999"/>
    <n v="0.22"/>
    <n v="2"/>
    <d v="2023-01-15T00:00:00"/>
    <d v="2023-01-16T00:00:00"/>
    <x v="1"/>
    <x v="0"/>
    <n v="144.83000000000001"/>
    <x v="3"/>
    <x v="0"/>
    <x v="6"/>
    <n v="1072.04"/>
    <n v="2433.7399999999998"/>
  </r>
  <r>
    <x v="2936"/>
    <x v="1"/>
    <x v="0"/>
    <n v="3430.04"/>
    <n v="0.45"/>
    <n v="4"/>
    <d v="2024-03-03T00:00:00"/>
    <d v="2024-03-04T00:00:00"/>
    <x v="2"/>
    <x v="2"/>
    <n v="824.69"/>
    <x v="4"/>
    <x v="1"/>
    <x v="0"/>
    <n v="2605.35"/>
    <n v="13720.16"/>
  </r>
  <r>
    <x v="2937"/>
    <x v="2"/>
    <x v="3"/>
    <n v="509.71"/>
    <n v="0.39"/>
    <n v="8"/>
    <d v="2024-07-19T00:00:00"/>
    <d v="2024-07-24T00:00:00"/>
    <x v="2"/>
    <x v="2"/>
    <n v="57.49"/>
    <x v="5"/>
    <x v="1"/>
    <x v="4"/>
    <n v="452.21999999999997"/>
    <n v="4077.68"/>
  </r>
  <r>
    <x v="2938"/>
    <x v="2"/>
    <x v="4"/>
    <n v="2967.95"/>
    <n v="0.11"/>
    <n v="1"/>
    <d v="2024-10-02T00:00:00"/>
    <d v="2024-10-04T00:00:00"/>
    <x v="1"/>
    <x v="0"/>
    <n v="551.27"/>
    <x v="3"/>
    <x v="1"/>
    <x v="2"/>
    <n v="2416.6799999999998"/>
    <n v="2967.95"/>
  </r>
  <r>
    <x v="2939"/>
    <x v="2"/>
    <x v="3"/>
    <n v="1419.03"/>
    <n v="0.46"/>
    <n v="5"/>
    <d v="2023-01-13T00:00:00"/>
    <d v="2023-01-17T00:00:00"/>
    <x v="2"/>
    <x v="1"/>
    <n v="111.07"/>
    <x v="3"/>
    <x v="0"/>
    <x v="6"/>
    <n v="1307.96"/>
    <n v="7095.15"/>
  </r>
  <r>
    <x v="2940"/>
    <x v="2"/>
    <x v="0"/>
    <n v="4636.6499999999996"/>
    <n v="0.12"/>
    <n v="6"/>
    <d v="2024-07-28T00:00:00"/>
    <d v="2024-07-31T00:00:00"/>
    <x v="2"/>
    <x v="1"/>
    <n v="1026.43"/>
    <x v="2"/>
    <x v="1"/>
    <x v="4"/>
    <n v="3610.2199999999993"/>
    <n v="27819.899999999998"/>
  </r>
  <r>
    <x v="2941"/>
    <x v="0"/>
    <x v="1"/>
    <n v="1519.78"/>
    <n v="0.45"/>
    <n v="4"/>
    <d v="2023-11-08T00:00:00"/>
    <d v="2023-11-10T00:00:00"/>
    <x v="2"/>
    <x v="1"/>
    <n v="401.49"/>
    <x v="2"/>
    <x v="0"/>
    <x v="11"/>
    <n v="1118.29"/>
    <n v="6079.12"/>
  </r>
  <r>
    <x v="2942"/>
    <x v="2"/>
    <x v="4"/>
    <n v="2052.36"/>
    <n v="0.31"/>
    <n v="4"/>
    <d v="2023-10-22T00:00:00"/>
    <d v="2023-10-23T00:00:00"/>
    <x v="1"/>
    <x v="0"/>
    <n v="482.84"/>
    <x v="2"/>
    <x v="0"/>
    <x v="2"/>
    <n v="1569.5200000000002"/>
    <n v="8209.44"/>
  </r>
  <r>
    <x v="2943"/>
    <x v="0"/>
    <x v="3"/>
    <n v="4219.33"/>
    <n v="0.33"/>
    <n v="4"/>
    <d v="2023-03-08T00:00:00"/>
    <d v="2023-03-15T00:00:00"/>
    <x v="2"/>
    <x v="2"/>
    <n v="1216.81"/>
    <x v="5"/>
    <x v="0"/>
    <x v="0"/>
    <n v="3002.52"/>
    <n v="16877.32"/>
  </r>
  <r>
    <x v="2944"/>
    <x v="1"/>
    <x v="1"/>
    <n v="2247.5500000000002"/>
    <n v="0.05"/>
    <n v="3"/>
    <d v="2024-09-11T00:00:00"/>
    <d v="2024-09-16T00:00:00"/>
    <x v="0"/>
    <x v="2"/>
    <n v="667.97"/>
    <x v="1"/>
    <x v="1"/>
    <x v="7"/>
    <n v="1579.5800000000002"/>
    <n v="6742.6500000000005"/>
  </r>
  <r>
    <x v="2945"/>
    <x v="3"/>
    <x v="2"/>
    <n v="1268.22"/>
    <n v="0.03"/>
    <n v="5"/>
    <d v="2024-02-29T00:00:00"/>
    <d v="2024-03-06T00:00:00"/>
    <x v="0"/>
    <x v="0"/>
    <n v="209.53"/>
    <x v="2"/>
    <x v="1"/>
    <x v="8"/>
    <n v="1058.69"/>
    <n v="6341.1"/>
  </r>
  <r>
    <x v="2946"/>
    <x v="2"/>
    <x v="0"/>
    <n v="2782.97"/>
    <n v="0.48"/>
    <n v="6"/>
    <d v="2023-03-31T00:00:00"/>
    <d v="2023-04-06T00:00:00"/>
    <x v="2"/>
    <x v="0"/>
    <n v="246.85"/>
    <x v="3"/>
    <x v="0"/>
    <x v="0"/>
    <n v="2536.12"/>
    <n v="16697.82"/>
  </r>
  <r>
    <x v="2947"/>
    <x v="3"/>
    <x v="0"/>
    <n v="4215.96"/>
    <n v="0.17"/>
    <n v="3"/>
    <d v="2024-01-30T00:00:00"/>
    <d v="2024-01-31T00:00:00"/>
    <x v="1"/>
    <x v="0"/>
    <n v="961.81"/>
    <x v="2"/>
    <x v="1"/>
    <x v="6"/>
    <n v="3254.15"/>
    <n v="12647.880000000001"/>
  </r>
  <r>
    <x v="2948"/>
    <x v="3"/>
    <x v="4"/>
    <n v="2222.5700000000002"/>
    <n v="0.42"/>
    <n v="3"/>
    <d v="2024-03-29T00:00:00"/>
    <d v="2024-04-01T00:00:00"/>
    <x v="0"/>
    <x v="0"/>
    <n v="344.82"/>
    <x v="2"/>
    <x v="1"/>
    <x v="0"/>
    <n v="1877.7500000000002"/>
    <n v="6667.7100000000009"/>
  </r>
  <r>
    <x v="2949"/>
    <x v="1"/>
    <x v="3"/>
    <n v="751.15"/>
    <n v="0.35"/>
    <n v="9"/>
    <d v="2024-08-10T00:00:00"/>
    <d v="2024-08-15T00:00:00"/>
    <x v="0"/>
    <x v="1"/>
    <n v="109.63"/>
    <x v="1"/>
    <x v="1"/>
    <x v="1"/>
    <n v="641.52"/>
    <n v="6760.3499999999995"/>
  </r>
  <r>
    <x v="2950"/>
    <x v="3"/>
    <x v="2"/>
    <n v="1977.13"/>
    <n v="0.3"/>
    <n v="2"/>
    <d v="2024-09-21T00:00:00"/>
    <d v="2024-09-28T00:00:00"/>
    <x v="0"/>
    <x v="1"/>
    <n v="188.65"/>
    <x v="2"/>
    <x v="1"/>
    <x v="7"/>
    <n v="1788.48"/>
    <n v="3954.26"/>
  </r>
  <r>
    <x v="2951"/>
    <x v="0"/>
    <x v="4"/>
    <n v="4776.93"/>
    <n v="0.34"/>
    <n v="6"/>
    <d v="2024-08-20T00:00:00"/>
    <d v="2024-08-24T00:00:00"/>
    <x v="1"/>
    <x v="1"/>
    <n v="287.26"/>
    <x v="5"/>
    <x v="1"/>
    <x v="1"/>
    <n v="4489.67"/>
    <n v="28661.58"/>
  </r>
  <r>
    <x v="2952"/>
    <x v="3"/>
    <x v="4"/>
    <n v="452.91"/>
    <n v="0.04"/>
    <n v="8"/>
    <d v="2024-11-08T00:00:00"/>
    <d v="2024-11-13T00:00:00"/>
    <x v="2"/>
    <x v="1"/>
    <n v="109.14"/>
    <x v="3"/>
    <x v="1"/>
    <x v="11"/>
    <n v="343.77000000000004"/>
    <n v="3623.28"/>
  </r>
  <r>
    <x v="2953"/>
    <x v="3"/>
    <x v="3"/>
    <n v="2101.38"/>
    <n v="0.21"/>
    <n v="8"/>
    <d v="2024-06-07T00:00:00"/>
    <d v="2024-06-14T00:00:00"/>
    <x v="0"/>
    <x v="2"/>
    <n v="358.2"/>
    <x v="0"/>
    <x v="1"/>
    <x v="9"/>
    <n v="1743.18"/>
    <n v="16811.04"/>
  </r>
  <r>
    <x v="2954"/>
    <x v="3"/>
    <x v="2"/>
    <n v="3275.34"/>
    <n v="0.3"/>
    <n v="1"/>
    <d v="2024-02-24T00:00:00"/>
    <d v="2024-02-25T00:00:00"/>
    <x v="0"/>
    <x v="1"/>
    <n v="488.99"/>
    <x v="3"/>
    <x v="1"/>
    <x v="8"/>
    <n v="2786.3500000000004"/>
    <n v="3275.34"/>
  </r>
  <r>
    <x v="2955"/>
    <x v="2"/>
    <x v="3"/>
    <n v="484.74"/>
    <n v="0.43"/>
    <n v="1"/>
    <d v="2023-09-30T00:00:00"/>
    <d v="2023-10-02T00:00:00"/>
    <x v="2"/>
    <x v="0"/>
    <n v="68.69"/>
    <x v="0"/>
    <x v="0"/>
    <x v="7"/>
    <n v="416.05"/>
    <n v="484.74"/>
  </r>
  <r>
    <x v="2956"/>
    <x v="2"/>
    <x v="0"/>
    <n v="1790.27"/>
    <n v="0.36"/>
    <n v="8"/>
    <d v="2023-08-20T00:00:00"/>
    <d v="2023-08-21T00:00:00"/>
    <x v="2"/>
    <x v="0"/>
    <n v="315.22000000000003"/>
    <x v="4"/>
    <x v="0"/>
    <x v="1"/>
    <n v="1475.05"/>
    <n v="14322.16"/>
  </r>
  <r>
    <x v="2957"/>
    <x v="0"/>
    <x v="1"/>
    <n v="4708.83"/>
    <n v="0.13"/>
    <n v="1"/>
    <d v="2024-11-02T00:00:00"/>
    <d v="2024-11-09T00:00:00"/>
    <x v="0"/>
    <x v="0"/>
    <n v="1109.0999999999999"/>
    <x v="2"/>
    <x v="1"/>
    <x v="11"/>
    <n v="3599.73"/>
    <n v="4708.83"/>
  </r>
  <r>
    <x v="2958"/>
    <x v="0"/>
    <x v="0"/>
    <n v="250.11"/>
    <n v="0.49"/>
    <n v="3"/>
    <d v="2023-06-22T00:00:00"/>
    <d v="2023-06-25T00:00:00"/>
    <x v="0"/>
    <x v="1"/>
    <n v="39.659999999999997"/>
    <x v="3"/>
    <x v="0"/>
    <x v="9"/>
    <n v="210.45000000000002"/>
    <n v="750.33"/>
  </r>
  <r>
    <x v="2959"/>
    <x v="2"/>
    <x v="0"/>
    <n v="3783.54"/>
    <n v="0.32"/>
    <n v="9"/>
    <d v="2024-12-07T00:00:00"/>
    <d v="2024-12-11T00:00:00"/>
    <x v="0"/>
    <x v="1"/>
    <n v="279.37"/>
    <x v="4"/>
    <x v="1"/>
    <x v="10"/>
    <n v="3504.17"/>
    <n v="34051.86"/>
  </r>
  <r>
    <x v="2960"/>
    <x v="0"/>
    <x v="4"/>
    <n v="4222.74"/>
    <n v="0.25"/>
    <n v="3"/>
    <d v="2023-03-24T00:00:00"/>
    <d v="2023-03-30T00:00:00"/>
    <x v="1"/>
    <x v="0"/>
    <n v="484.12"/>
    <x v="2"/>
    <x v="0"/>
    <x v="0"/>
    <n v="3738.62"/>
    <n v="12668.22"/>
  </r>
  <r>
    <x v="2961"/>
    <x v="2"/>
    <x v="0"/>
    <n v="1457.6"/>
    <n v="0.39"/>
    <n v="2"/>
    <d v="2024-09-17T00:00:00"/>
    <d v="2024-09-24T00:00:00"/>
    <x v="2"/>
    <x v="0"/>
    <n v="121.44"/>
    <x v="4"/>
    <x v="1"/>
    <x v="7"/>
    <n v="1336.1599999999999"/>
    <n v="2915.2"/>
  </r>
  <r>
    <x v="2962"/>
    <x v="1"/>
    <x v="2"/>
    <n v="1152.0999999999999"/>
    <n v="0.3"/>
    <n v="1"/>
    <d v="2023-04-12T00:00:00"/>
    <d v="2023-04-15T00:00:00"/>
    <x v="1"/>
    <x v="1"/>
    <n v="112.35"/>
    <x v="1"/>
    <x v="0"/>
    <x v="3"/>
    <n v="1039.75"/>
    <n v="1152.0999999999999"/>
  </r>
  <r>
    <x v="2963"/>
    <x v="3"/>
    <x v="0"/>
    <n v="4582.62"/>
    <n v="0.35"/>
    <n v="1"/>
    <d v="2023-04-15T00:00:00"/>
    <d v="2023-04-18T00:00:00"/>
    <x v="1"/>
    <x v="2"/>
    <n v="1231.0999999999999"/>
    <x v="0"/>
    <x v="0"/>
    <x v="3"/>
    <n v="3351.52"/>
    <n v="4582.62"/>
  </r>
  <r>
    <x v="2964"/>
    <x v="3"/>
    <x v="2"/>
    <n v="3843.61"/>
    <n v="0.31"/>
    <n v="3"/>
    <d v="2023-02-12T00:00:00"/>
    <d v="2023-02-14T00:00:00"/>
    <x v="1"/>
    <x v="0"/>
    <n v="357.48"/>
    <x v="4"/>
    <x v="0"/>
    <x v="8"/>
    <n v="3486.13"/>
    <n v="11530.83"/>
  </r>
  <r>
    <x v="2965"/>
    <x v="0"/>
    <x v="3"/>
    <n v="655.57"/>
    <n v="0.09"/>
    <n v="6"/>
    <d v="2023-08-27T00:00:00"/>
    <d v="2023-08-28T00:00:00"/>
    <x v="2"/>
    <x v="1"/>
    <n v="151.77000000000001"/>
    <x v="4"/>
    <x v="0"/>
    <x v="1"/>
    <n v="503.80000000000007"/>
    <n v="3933.42"/>
  </r>
  <r>
    <x v="2966"/>
    <x v="2"/>
    <x v="4"/>
    <n v="1139.77"/>
    <n v="0.27"/>
    <n v="7"/>
    <d v="2023-10-02T00:00:00"/>
    <d v="2023-10-04T00:00:00"/>
    <x v="2"/>
    <x v="0"/>
    <n v="143.07"/>
    <x v="0"/>
    <x v="0"/>
    <x v="2"/>
    <n v="996.7"/>
    <n v="7978.3899999999994"/>
  </r>
  <r>
    <x v="2967"/>
    <x v="2"/>
    <x v="2"/>
    <n v="3144.64"/>
    <n v="0.14000000000000001"/>
    <n v="6"/>
    <d v="2023-04-07T00:00:00"/>
    <d v="2023-04-09T00:00:00"/>
    <x v="0"/>
    <x v="1"/>
    <n v="865.82"/>
    <x v="4"/>
    <x v="0"/>
    <x v="3"/>
    <n v="2278.8199999999997"/>
    <n v="18867.84"/>
  </r>
  <r>
    <x v="2968"/>
    <x v="0"/>
    <x v="0"/>
    <n v="2155.14"/>
    <n v="0.28999999999999998"/>
    <n v="6"/>
    <d v="2023-01-15T00:00:00"/>
    <d v="2023-01-20T00:00:00"/>
    <x v="1"/>
    <x v="1"/>
    <n v="442.96"/>
    <x v="2"/>
    <x v="0"/>
    <x v="6"/>
    <n v="1712.1799999999998"/>
    <n v="12930.84"/>
  </r>
  <r>
    <x v="2969"/>
    <x v="2"/>
    <x v="4"/>
    <n v="2570.4499999999998"/>
    <n v="0.06"/>
    <n v="9"/>
    <d v="2023-11-05T00:00:00"/>
    <d v="2023-11-12T00:00:00"/>
    <x v="2"/>
    <x v="2"/>
    <n v="562.14"/>
    <x v="2"/>
    <x v="0"/>
    <x v="11"/>
    <n v="2008.31"/>
    <n v="23134.05"/>
  </r>
  <r>
    <x v="2970"/>
    <x v="1"/>
    <x v="4"/>
    <n v="4762.5600000000004"/>
    <n v="0.12"/>
    <n v="4"/>
    <d v="2023-08-17T00:00:00"/>
    <d v="2023-08-18T00:00:00"/>
    <x v="1"/>
    <x v="2"/>
    <n v="863.56"/>
    <x v="1"/>
    <x v="0"/>
    <x v="1"/>
    <n v="3899.0000000000005"/>
    <n v="19050.240000000002"/>
  </r>
  <r>
    <x v="2971"/>
    <x v="3"/>
    <x v="2"/>
    <n v="2159.15"/>
    <n v="0.4"/>
    <n v="5"/>
    <d v="2024-06-15T00:00:00"/>
    <d v="2024-06-21T00:00:00"/>
    <x v="1"/>
    <x v="2"/>
    <n v="608.39"/>
    <x v="4"/>
    <x v="1"/>
    <x v="9"/>
    <n v="1550.7600000000002"/>
    <n v="10795.75"/>
  </r>
  <r>
    <x v="2972"/>
    <x v="0"/>
    <x v="2"/>
    <n v="4420.24"/>
    <n v="0.2"/>
    <n v="1"/>
    <d v="2024-10-06T00:00:00"/>
    <d v="2024-10-11T00:00:00"/>
    <x v="2"/>
    <x v="2"/>
    <n v="395.38"/>
    <x v="5"/>
    <x v="1"/>
    <x v="2"/>
    <n v="4024.8599999999997"/>
    <n v="4420.24"/>
  </r>
  <r>
    <x v="2973"/>
    <x v="0"/>
    <x v="1"/>
    <n v="3337.65"/>
    <n v="0.34"/>
    <n v="4"/>
    <d v="2024-03-07T00:00:00"/>
    <d v="2024-03-13T00:00:00"/>
    <x v="1"/>
    <x v="0"/>
    <n v="405.82"/>
    <x v="4"/>
    <x v="1"/>
    <x v="0"/>
    <n v="2931.83"/>
    <n v="13350.6"/>
  </r>
  <r>
    <x v="2974"/>
    <x v="2"/>
    <x v="1"/>
    <n v="695.94"/>
    <n v="0.25"/>
    <n v="6"/>
    <d v="2024-10-01T00:00:00"/>
    <d v="2024-10-02T00:00:00"/>
    <x v="0"/>
    <x v="2"/>
    <n v="192.18"/>
    <x v="2"/>
    <x v="1"/>
    <x v="2"/>
    <n v="503.76000000000005"/>
    <n v="4175.6400000000003"/>
  </r>
  <r>
    <x v="2975"/>
    <x v="0"/>
    <x v="4"/>
    <n v="3748.08"/>
    <n v="0.17"/>
    <n v="7"/>
    <d v="2024-09-15T00:00:00"/>
    <d v="2024-09-17T00:00:00"/>
    <x v="0"/>
    <x v="2"/>
    <n v="1114.1099999999999"/>
    <x v="1"/>
    <x v="1"/>
    <x v="7"/>
    <n v="2633.9700000000003"/>
    <n v="26236.559999999998"/>
  </r>
  <r>
    <x v="2976"/>
    <x v="1"/>
    <x v="1"/>
    <n v="2649.02"/>
    <n v="0.25"/>
    <n v="2"/>
    <d v="2024-11-13T00:00:00"/>
    <d v="2024-11-17T00:00:00"/>
    <x v="1"/>
    <x v="0"/>
    <n v="642.6"/>
    <x v="4"/>
    <x v="1"/>
    <x v="11"/>
    <n v="2006.42"/>
    <n v="5298.04"/>
  </r>
  <r>
    <x v="2977"/>
    <x v="2"/>
    <x v="0"/>
    <n v="1202.98"/>
    <n v="0.41"/>
    <n v="6"/>
    <d v="2024-11-22T00:00:00"/>
    <d v="2024-11-29T00:00:00"/>
    <x v="0"/>
    <x v="2"/>
    <n v="124.06"/>
    <x v="4"/>
    <x v="1"/>
    <x v="11"/>
    <n v="1078.92"/>
    <n v="7217.88"/>
  </r>
  <r>
    <x v="2978"/>
    <x v="2"/>
    <x v="3"/>
    <n v="1518.79"/>
    <n v="0.14000000000000001"/>
    <n v="3"/>
    <d v="2024-02-09T00:00:00"/>
    <d v="2024-02-14T00:00:00"/>
    <x v="1"/>
    <x v="2"/>
    <n v="420.82"/>
    <x v="2"/>
    <x v="1"/>
    <x v="8"/>
    <n v="1097.97"/>
    <n v="4556.37"/>
  </r>
  <r>
    <x v="2979"/>
    <x v="2"/>
    <x v="4"/>
    <n v="2830.93"/>
    <n v="0.21"/>
    <n v="7"/>
    <d v="2024-12-09T00:00:00"/>
    <d v="2024-12-10T00:00:00"/>
    <x v="0"/>
    <x v="0"/>
    <n v="260.31"/>
    <x v="4"/>
    <x v="1"/>
    <x v="10"/>
    <n v="2570.62"/>
    <n v="19816.509999999998"/>
  </r>
  <r>
    <x v="2980"/>
    <x v="2"/>
    <x v="3"/>
    <n v="3048.34"/>
    <n v="0.1"/>
    <n v="9"/>
    <d v="2024-02-01T00:00:00"/>
    <d v="2024-02-06T00:00:00"/>
    <x v="1"/>
    <x v="1"/>
    <n v="819.18"/>
    <x v="3"/>
    <x v="1"/>
    <x v="8"/>
    <n v="2229.1600000000003"/>
    <n v="27435.06"/>
  </r>
  <r>
    <x v="2981"/>
    <x v="1"/>
    <x v="1"/>
    <n v="4844.0600000000004"/>
    <n v="0.18"/>
    <n v="4"/>
    <d v="2023-09-15T00:00:00"/>
    <d v="2023-09-22T00:00:00"/>
    <x v="0"/>
    <x v="0"/>
    <n v="706.1"/>
    <x v="1"/>
    <x v="0"/>
    <x v="7"/>
    <n v="4137.96"/>
    <n v="19376.240000000002"/>
  </r>
  <r>
    <x v="2982"/>
    <x v="2"/>
    <x v="2"/>
    <n v="4288.13"/>
    <n v="0.44"/>
    <n v="8"/>
    <d v="2023-12-30T00:00:00"/>
    <d v="2023-12-31T00:00:00"/>
    <x v="0"/>
    <x v="1"/>
    <n v="265.85000000000002"/>
    <x v="4"/>
    <x v="0"/>
    <x v="10"/>
    <n v="4022.28"/>
    <n v="34305.040000000001"/>
  </r>
  <r>
    <x v="2983"/>
    <x v="0"/>
    <x v="4"/>
    <n v="1108.6099999999999"/>
    <n v="0.39"/>
    <n v="6"/>
    <d v="2023-05-14T00:00:00"/>
    <d v="2023-05-19T00:00:00"/>
    <x v="2"/>
    <x v="1"/>
    <n v="224.99"/>
    <x v="5"/>
    <x v="0"/>
    <x v="5"/>
    <n v="883.61999999999989"/>
    <n v="6651.66"/>
  </r>
  <r>
    <x v="2984"/>
    <x v="1"/>
    <x v="1"/>
    <n v="3892.56"/>
    <n v="0.19"/>
    <n v="3"/>
    <d v="2023-04-03T00:00:00"/>
    <d v="2023-04-07T00:00:00"/>
    <x v="1"/>
    <x v="0"/>
    <n v="554.09"/>
    <x v="0"/>
    <x v="0"/>
    <x v="3"/>
    <n v="3338.47"/>
    <n v="11677.68"/>
  </r>
  <r>
    <x v="2985"/>
    <x v="3"/>
    <x v="0"/>
    <n v="140.63"/>
    <n v="7.0000000000000007E-2"/>
    <n v="3"/>
    <d v="2024-10-24T00:00:00"/>
    <d v="2024-10-25T00:00:00"/>
    <x v="0"/>
    <x v="0"/>
    <n v="7.71"/>
    <x v="2"/>
    <x v="1"/>
    <x v="2"/>
    <n v="132.91999999999999"/>
    <n v="421.89"/>
  </r>
  <r>
    <x v="2986"/>
    <x v="3"/>
    <x v="4"/>
    <n v="736.06"/>
    <n v="0.21"/>
    <n v="3"/>
    <d v="2024-04-27T00:00:00"/>
    <d v="2024-05-01T00:00:00"/>
    <x v="2"/>
    <x v="2"/>
    <n v="64.540000000000006"/>
    <x v="0"/>
    <x v="1"/>
    <x v="3"/>
    <n v="671.52"/>
    <n v="2208.1799999999998"/>
  </r>
  <r>
    <x v="2987"/>
    <x v="0"/>
    <x v="4"/>
    <n v="1078.53"/>
    <n v="0.39"/>
    <n v="4"/>
    <d v="2023-11-26T00:00:00"/>
    <d v="2023-12-02T00:00:00"/>
    <x v="2"/>
    <x v="2"/>
    <n v="176.86"/>
    <x v="0"/>
    <x v="0"/>
    <x v="11"/>
    <n v="901.67"/>
    <n v="4314.12"/>
  </r>
  <r>
    <x v="2988"/>
    <x v="0"/>
    <x v="2"/>
    <n v="3026.28"/>
    <n v="0.02"/>
    <n v="2"/>
    <d v="2024-04-12T00:00:00"/>
    <d v="2024-04-16T00:00:00"/>
    <x v="1"/>
    <x v="0"/>
    <n v="644.80999999999995"/>
    <x v="2"/>
    <x v="1"/>
    <x v="3"/>
    <n v="2381.4700000000003"/>
    <n v="6052.56"/>
  </r>
  <r>
    <x v="2989"/>
    <x v="1"/>
    <x v="4"/>
    <n v="1053.96"/>
    <n v="0.37"/>
    <n v="5"/>
    <d v="2023-12-11T00:00:00"/>
    <d v="2023-12-17T00:00:00"/>
    <x v="0"/>
    <x v="2"/>
    <n v="61.35"/>
    <x v="0"/>
    <x v="0"/>
    <x v="10"/>
    <n v="992.61"/>
    <n v="5269.8"/>
  </r>
  <r>
    <x v="2990"/>
    <x v="3"/>
    <x v="2"/>
    <n v="1889.84"/>
    <n v="0.34"/>
    <n v="8"/>
    <d v="2024-11-06T00:00:00"/>
    <d v="2024-11-10T00:00:00"/>
    <x v="0"/>
    <x v="2"/>
    <n v="340.54"/>
    <x v="3"/>
    <x v="1"/>
    <x v="11"/>
    <n v="1549.3"/>
    <n v="15118.72"/>
  </r>
  <r>
    <x v="2991"/>
    <x v="3"/>
    <x v="1"/>
    <n v="1289.6199999999999"/>
    <n v="0.03"/>
    <n v="7"/>
    <d v="2024-06-05T00:00:00"/>
    <d v="2024-06-10T00:00:00"/>
    <x v="0"/>
    <x v="0"/>
    <n v="79.66"/>
    <x v="1"/>
    <x v="1"/>
    <x v="9"/>
    <n v="1209.9599999999998"/>
    <n v="9027.34"/>
  </r>
  <r>
    <x v="2992"/>
    <x v="3"/>
    <x v="0"/>
    <n v="1753.34"/>
    <n v="0.32"/>
    <n v="9"/>
    <d v="2024-02-15T00:00:00"/>
    <d v="2024-02-18T00:00:00"/>
    <x v="0"/>
    <x v="1"/>
    <n v="483.22"/>
    <x v="5"/>
    <x v="1"/>
    <x v="8"/>
    <n v="1270.1199999999999"/>
    <n v="15780.06"/>
  </r>
  <r>
    <x v="2993"/>
    <x v="3"/>
    <x v="0"/>
    <n v="4718.01"/>
    <n v="0.15"/>
    <n v="3"/>
    <d v="2024-01-26T00:00:00"/>
    <d v="2024-01-28T00:00:00"/>
    <x v="2"/>
    <x v="1"/>
    <n v="1069.82"/>
    <x v="2"/>
    <x v="1"/>
    <x v="6"/>
    <n v="3648.1900000000005"/>
    <n v="14154.03"/>
  </r>
  <r>
    <x v="2994"/>
    <x v="3"/>
    <x v="4"/>
    <n v="4987.1400000000003"/>
    <n v="0.09"/>
    <n v="4"/>
    <d v="2024-07-15T00:00:00"/>
    <d v="2024-07-18T00:00:00"/>
    <x v="2"/>
    <x v="1"/>
    <n v="354"/>
    <x v="1"/>
    <x v="1"/>
    <x v="4"/>
    <n v="4633.1400000000003"/>
    <n v="19948.560000000001"/>
  </r>
  <r>
    <x v="2995"/>
    <x v="2"/>
    <x v="4"/>
    <n v="3460.04"/>
    <n v="0.19"/>
    <n v="8"/>
    <d v="2023-03-27T00:00:00"/>
    <d v="2023-03-30T00:00:00"/>
    <x v="2"/>
    <x v="0"/>
    <n v="612.12"/>
    <x v="4"/>
    <x v="0"/>
    <x v="0"/>
    <n v="2847.92"/>
    <n v="27680.32"/>
  </r>
  <r>
    <x v="2996"/>
    <x v="0"/>
    <x v="1"/>
    <n v="2904.31"/>
    <n v="0.1"/>
    <n v="3"/>
    <d v="2023-02-15T00:00:00"/>
    <d v="2023-02-22T00:00:00"/>
    <x v="1"/>
    <x v="1"/>
    <n v="678.96"/>
    <x v="2"/>
    <x v="0"/>
    <x v="8"/>
    <n v="2225.35"/>
    <n v="8712.93"/>
  </r>
  <r>
    <x v="2997"/>
    <x v="2"/>
    <x v="2"/>
    <n v="3571.39"/>
    <n v="0.41"/>
    <n v="1"/>
    <d v="2024-05-27T00:00:00"/>
    <d v="2024-06-01T00:00:00"/>
    <x v="1"/>
    <x v="1"/>
    <n v="435.68"/>
    <x v="2"/>
    <x v="1"/>
    <x v="5"/>
    <n v="3135.71"/>
    <n v="3571.39"/>
  </r>
  <r>
    <x v="2998"/>
    <x v="3"/>
    <x v="0"/>
    <n v="3881.1"/>
    <n v="0.37"/>
    <n v="2"/>
    <d v="2023-12-11T00:00:00"/>
    <d v="2023-12-18T00:00:00"/>
    <x v="2"/>
    <x v="0"/>
    <n v="376.26"/>
    <x v="2"/>
    <x v="0"/>
    <x v="10"/>
    <n v="3504.84"/>
    <n v="7762.2"/>
  </r>
  <r>
    <x v="2999"/>
    <x v="1"/>
    <x v="2"/>
    <n v="3721.16"/>
    <n v="0.49"/>
    <n v="8"/>
    <d v="2024-03-14T00:00:00"/>
    <d v="2024-03-17T00:00:00"/>
    <x v="0"/>
    <x v="1"/>
    <n v="814.66"/>
    <x v="5"/>
    <x v="1"/>
    <x v="0"/>
    <n v="2906.5"/>
    <n v="29769.279999999999"/>
  </r>
  <r>
    <x v="3000"/>
    <x v="1"/>
    <x v="1"/>
    <n v="501.27"/>
    <n v="0.27"/>
    <n v="7"/>
    <d v="2023-09-05T00:00:00"/>
    <d v="2023-09-08T00:00:00"/>
    <x v="0"/>
    <x v="1"/>
    <n v="122.67"/>
    <x v="5"/>
    <x v="0"/>
    <x v="7"/>
    <n v="378.59999999999997"/>
    <n v="3508.89"/>
  </r>
  <r>
    <x v="3001"/>
    <x v="3"/>
    <x v="0"/>
    <n v="1620.44"/>
    <n v="0.04"/>
    <n v="4"/>
    <d v="2023-02-22T00:00:00"/>
    <d v="2023-02-27T00:00:00"/>
    <x v="2"/>
    <x v="2"/>
    <n v="243.39"/>
    <x v="4"/>
    <x v="0"/>
    <x v="8"/>
    <n v="1377.0500000000002"/>
    <n v="6481.76"/>
  </r>
  <r>
    <x v="3002"/>
    <x v="3"/>
    <x v="0"/>
    <n v="1782.81"/>
    <n v="0.18"/>
    <n v="8"/>
    <d v="2024-02-09T00:00:00"/>
    <d v="2024-02-11T00:00:00"/>
    <x v="0"/>
    <x v="1"/>
    <n v="196.24"/>
    <x v="1"/>
    <x v="1"/>
    <x v="8"/>
    <n v="1586.57"/>
    <n v="14262.48"/>
  </r>
  <r>
    <x v="3003"/>
    <x v="1"/>
    <x v="3"/>
    <n v="1909.35"/>
    <n v="0.42"/>
    <n v="3"/>
    <d v="2023-04-23T00:00:00"/>
    <d v="2023-04-25T00:00:00"/>
    <x v="0"/>
    <x v="2"/>
    <n v="545.09"/>
    <x v="3"/>
    <x v="0"/>
    <x v="3"/>
    <n v="1364.2599999999998"/>
    <n v="5728.0499999999993"/>
  </r>
  <r>
    <x v="3004"/>
    <x v="2"/>
    <x v="1"/>
    <n v="1787.14"/>
    <n v="0.2"/>
    <n v="1"/>
    <d v="2024-02-20T00:00:00"/>
    <d v="2024-02-23T00:00:00"/>
    <x v="1"/>
    <x v="1"/>
    <n v="328.95"/>
    <x v="2"/>
    <x v="1"/>
    <x v="8"/>
    <n v="1458.19"/>
    <n v="1787.14"/>
  </r>
  <r>
    <x v="3005"/>
    <x v="2"/>
    <x v="1"/>
    <n v="3956.75"/>
    <n v="0.23"/>
    <n v="4"/>
    <d v="2023-08-27T00:00:00"/>
    <d v="2023-08-29T00:00:00"/>
    <x v="2"/>
    <x v="1"/>
    <n v="682.76"/>
    <x v="5"/>
    <x v="0"/>
    <x v="1"/>
    <n v="3273.99"/>
    <n v="15827"/>
  </r>
  <r>
    <x v="3006"/>
    <x v="3"/>
    <x v="3"/>
    <n v="3763.26"/>
    <n v="0.21"/>
    <n v="6"/>
    <d v="2023-01-14T00:00:00"/>
    <d v="2023-01-19T00:00:00"/>
    <x v="1"/>
    <x v="2"/>
    <n v="875.65"/>
    <x v="4"/>
    <x v="0"/>
    <x v="6"/>
    <n v="2887.61"/>
    <n v="22579.56"/>
  </r>
  <r>
    <x v="3007"/>
    <x v="2"/>
    <x v="2"/>
    <n v="122.54"/>
    <n v="0.12"/>
    <n v="6"/>
    <d v="2024-09-29T00:00:00"/>
    <d v="2024-10-03T00:00:00"/>
    <x v="1"/>
    <x v="1"/>
    <n v="33.58"/>
    <x v="3"/>
    <x v="1"/>
    <x v="7"/>
    <n v="88.960000000000008"/>
    <n v="735.24"/>
  </r>
  <r>
    <x v="3008"/>
    <x v="1"/>
    <x v="3"/>
    <n v="1552.27"/>
    <n v="0.04"/>
    <n v="4"/>
    <d v="2023-10-25T00:00:00"/>
    <d v="2023-10-26T00:00:00"/>
    <x v="0"/>
    <x v="2"/>
    <n v="196.26"/>
    <x v="2"/>
    <x v="0"/>
    <x v="2"/>
    <n v="1356.01"/>
    <n v="6209.08"/>
  </r>
  <r>
    <x v="3009"/>
    <x v="2"/>
    <x v="1"/>
    <n v="3155.95"/>
    <n v="0.09"/>
    <n v="8"/>
    <d v="2024-02-17T00:00:00"/>
    <d v="2024-02-22T00:00:00"/>
    <x v="2"/>
    <x v="2"/>
    <n v="799.16"/>
    <x v="4"/>
    <x v="1"/>
    <x v="8"/>
    <n v="2356.79"/>
    <n v="25247.599999999999"/>
  </r>
  <r>
    <x v="3010"/>
    <x v="3"/>
    <x v="2"/>
    <n v="689.3"/>
    <n v="0.18"/>
    <n v="9"/>
    <d v="2023-10-15T00:00:00"/>
    <d v="2023-10-17T00:00:00"/>
    <x v="2"/>
    <x v="0"/>
    <n v="195.31"/>
    <x v="4"/>
    <x v="0"/>
    <x v="2"/>
    <n v="493.98999999999995"/>
    <n v="6203.7"/>
  </r>
  <r>
    <x v="3011"/>
    <x v="1"/>
    <x v="0"/>
    <n v="448.87"/>
    <n v="0.12"/>
    <n v="2"/>
    <d v="2023-01-11T00:00:00"/>
    <d v="2023-01-18T00:00:00"/>
    <x v="0"/>
    <x v="1"/>
    <n v="130.37"/>
    <x v="1"/>
    <x v="0"/>
    <x v="6"/>
    <n v="318.5"/>
    <n v="897.74"/>
  </r>
  <r>
    <x v="3012"/>
    <x v="2"/>
    <x v="3"/>
    <n v="4159.1499999999996"/>
    <n v="0.28999999999999998"/>
    <n v="3"/>
    <d v="2023-06-05T00:00:00"/>
    <d v="2023-06-08T00:00:00"/>
    <x v="2"/>
    <x v="0"/>
    <n v="923.08"/>
    <x v="4"/>
    <x v="0"/>
    <x v="9"/>
    <n v="3236.0699999999997"/>
    <n v="12477.449999999999"/>
  </r>
  <r>
    <x v="3013"/>
    <x v="0"/>
    <x v="2"/>
    <n v="2318.15"/>
    <n v="0.31"/>
    <n v="8"/>
    <d v="2024-03-28T00:00:00"/>
    <d v="2024-04-04T00:00:00"/>
    <x v="0"/>
    <x v="2"/>
    <n v="562.65"/>
    <x v="5"/>
    <x v="1"/>
    <x v="0"/>
    <n v="1755.5"/>
    <n v="18545.2"/>
  </r>
  <r>
    <x v="3014"/>
    <x v="1"/>
    <x v="2"/>
    <n v="4292.87"/>
    <n v="0.28999999999999998"/>
    <n v="1"/>
    <d v="2023-10-08T00:00:00"/>
    <d v="2023-10-14T00:00:00"/>
    <x v="1"/>
    <x v="1"/>
    <n v="1118.8399999999999"/>
    <x v="0"/>
    <x v="0"/>
    <x v="2"/>
    <n v="3174.0299999999997"/>
    <n v="4292.87"/>
  </r>
  <r>
    <x v="3015"/>
    <x v="1"/>
    <x v="2"/>
    <n v="4135.41"/>
    <n v="0.04"/>
    <n v="1"/>
    <d v="2023-02-21T00:00:00"/>
    <d v="2023-02-28T00:00:00"/>
    <x v="2"/>
    <x v="1"/>
    <n v="1025.96"/>
    <x v="2"/>
    <x v="0"/>
    <x v="8"/>
    <n v="3109.45"/>
    <n v="4135.41"/>
  </r>
  <r>
    <x v="3016"/>
    <x v="0"/>
    <x v="3"/>
    <n v="4477.5200000000004"/>
    <n v="0.33"/>
    <n v="7"/>
    <d v="2024-11-11T00:00:00"/>
    <d v="2024-11-13T00:00:00"/>
    <x v="1"/>
    <x v="2"/>
    <n v="433.38"/>
    <x v="0"/>
    <x v="1"/>
    <x v="11"/>
    <n v="4044.1400000000003"/>
    <n v="31342.640000000003"/>
  </r>
  <r>
    <x v="3017"/>
    <x v="0"/>
    <x v="0"/>
    <n v="336.55"/>
    <n v="0.19"/>
    <n v="7"/>
    <d v="2023-06-28T00:00:00"/>
    <d v="2023-07-04T00:00:00"/>
    <x v="1"/>
    <x v="2"/>
    <n v="17.02"/>
    <x v="3"/>
    <x v="0"/>
    <x v="9"/>
    <n v="319.53000000000003"/>
    <n v="2355.85"/>
  </r>
  <r>
    <x v="3018"/>
    <x v="1"/>
    <x v="2"/>
    <n v="1012.04"/>
    <n v="0.44"/>
    <n v="7"/>
    <d v="2024-10-08T00:00:00"/>
    <d v="2024-10-11T00:00:00"/>
    <x v="2"/>
    <x v="1"/>
    <n v="195.78"/>
    <x v="1"/>
    <x v="1"/>
    <x v="2"/>
    <n v="816.26"/>
    <n v="7084.28"/>
  </r>
  <r>
    <x v="3019"/>
    <x v="0"/>
    <x v="3"/>
    <n v="1551.1"/>
    <n v="0.26"/>
    <n v="5"/>
    <d v="2024-07-07T00:00:00"/>
    <d v="2024-07-08T00:00:00"/>
    <x v="0"/>
    <x v="1"/>
    <n v="319.87"/>
    <x v="1"/>
    <x v="1"/>
    <x v="4"/>
    <n v="1231.23"/>
    <n v="7755.5"/>
  </r>
  <r>
    <x v="3020"/>
    <x v="3"/>
    <x v="1"/>
    <n v="767.53"/>
    <n v="0.04"/>
    <n v="7"/>
    <d v="2024-09-14T00:00:00"/>
    <d v="2024-09-21T00:00:00"/>
    <x v="1"/>
    <x v="0"/>
    <n v="81.709999999999994"/>
    <x v="1"/>
    <x v="1"/>
    <x v="7"/>
    <n v="685.81999999999994"/>
    <n v="5372.71"/>
  </r>
  <r>
    <x v="3021"/>
    <x v="3"/>
    <x v="3"/>
    <n v="2478.8000000000002"/>
    <n v="0"/>
    <n v="9"/>
    <d v="2023-08-01T00:00:00"/>
    <d v="2023-08-05T00:00:00"/>
    <x v="2"/>
    <x v="1"/>
    <n v="240.06"/>
    <x v="5"/>
    <x v="0"/>
    <x v="1"/>
    <n v="2238.7400000000002"/>
    <n v="22309.200000000001"/>
  </r>
  <r>
    <x v="3022"/>
    <x v="3"/>
    <x v="3"/>
    <n v="4014.99"/>
    <n v="0.35"/>
    <n v="6"/>
    <d v="2023-02-26T00:00:00"/>
    <d v="2023-03-02T00:00:00"/>
    <x v="2"/>
    <x v="2"/>
    <n v="735.02"/>
    <x v="3"/>
    <x v="0"/>
    <x v="8"/>
    <n v="3279.97"/>
    <n v="24089.94"/>
  </r>
  <r>
    <x v="3023"/>
    <x v="1"/>
    <x v="3"/>
    <n v="4760.79"/>
    <n v="0.2"/>
    <n v="6"/>
    <d v="2023-01-11T00:00:00"/>
    <d v="2023-01-16T00:00:00"/>
    <x v="0"/>
    <x v="0"/>
    <n v="1301.0999999999999"/>
    <x v="5"/>
    <x v="0"/>
    <x v="6"/>
    <n v="3459.69"/>
    <n v="28564.739999999998"/>
  </r>
  <r>
    <x v="3024"/>
    <x v="0"/>
    <x v="2"/>
    <n v="4458.91"/>
    <n v="0.14000000000000001"/>
    <n v="3"/>
    <d v="2023-11-19T00:00:00"/>
    <d v="2023-11-20T00:00:00"/>
    <x v="1"/>
    <x v="0"/>
    <n v="432.3"/>
    <x v="2"/>
    <x v="0"/>
    <x v="11"/>
    <n v="4026.6099999999997"/>
    <n v="13376.73"/>
  </r>
  <r>
    <x v="3025"/>
    <x v="0"/>
    <x v="3"/>
    <n v="2340.9499999999998"/>
    <n v="0.22"/>
    <n v="7"/>
    <d v="2023-01-30T00:00:00"/>
    <d v="2023-02-04T00:00:00"/>
    <x v="0"/>
    <x v="2"/>
    <n v="629.14"/>
    <x v="1"/>
    <x v="0"/>
    <x v="6"/>
    <n v="1711.81"/>
    <n v="16386.649999999998"/>
  </r>
  <r>
    <x v="3026"/>
    <x v="2"/>
    <x v="1"/>
    <n v="3218.81"/>
    <n v="0.04"/>
    <n v="6"/>
    <d v="2024-04-20T00:00:00"/>
    <d v="2024-04-26T00:00:00"/>
    <x v="2"/>
    <x v="1"/>
    <n v="855.39"/>
    <x v="5"/>
    <x v="1"/>
    <x v="3"/>
    <n v="2363.42"/>
    <n v="19312.86"/>
  </r>
  <r>
    <x v="3027"/>
    <x v="2"/>
    <x v="2"/>
    <n v="1230.4100000000001"/>
    <n v="0.2"/>
    <n v="5"/>
    <d v="2023-12-27T00:00:00"/>
    <d v="2024-01-02T00:00:00"/>
    <x v="2"/>
    <x v="1"/>
    <n v="138.52000000000001"/>
    <x v="0"/>
    <x v="0"/>
    <x v="10"/>
    <n v="1091.8900000000001"/>
    <n v="6152.05"/>
  </r>
  <r>
    <x v="3028"/>
    <x v="0"/>
    <x v="1"/>
    <n v="2074.7399999999998"/>
    <n v="0.16"/>
    <n v="3"/>
    <d v="2024-12-21T00:00:00"/>
    <d v="2024-12-22T00:00:00"/>
    <x v="0"/>
    <x v="0"/>
    <n v="517.5"/>
    <x v="4"/>
    <x v="1"/>
    <x v="10"/>
    <n v="1557.2399999999998"/>
    <n v="6224.2199999999993"/>
  </r>
  <r>
    <x v="3029"/>
    <x v="0"/>
    <x v="4"/>
    <n v="4368.79"/>
    <n v="0.4"/>
    <n v="3"/>
    <d v="2023-01-23T00:00:00"/>
    <d v="2023-01-24T00:00:00"/>
    <x v="1"/>
    <x v="2"/>
    <n v="1265.5"/>
    <x v="5"/>
    <x v="0"/>
    <x v="6"/>
    <n v="3103.29"/>
    <n v="13106.369999999999"/>
  </r>
  <r>
    <x v="3030"/>
    <x v="0"/>
    <x v="3"/>
    <n v="243.07"/>
    <n v="0.09"/>
    <n v="6"/>
    <d v="2023-12-07T00:00:00"/>
    <d v="2023-12-11T00:00:00"/>
    <x v="0"/>
    <x v="0"/>
    <n v="21.74"/>
    <x v="2"/>
    <x v="0"/>
    <x v="10"/>
    <n v="221.32999999999998"/>
    <n v="1458.42"/>
  </r>
  <r>
    <x v="3031"/>
    <x v="1"/>
    <x v="2"/>
    <n v="2710.52"/>
    <n v="0.38"/>
    <n v="6"/>
    <d v="2024-05-31T00:00:00"/>
    <d v="2024-06-01T00:00:00"/>
    <x v="1"/>
    <x v="0"/>
    <n v="505.49"/>
    <x v="4"/>
    <x v="1"/>
    <x v="5"/>
    <n v="2205.0299999999997"/>
    <n v="16263.119999999999"/>
  </r>
  <r>
    <x v="3032"/>
    <x v="0"/>
    <x v="2"/>
    <n v="4376.71"/>
    <n v="0.25"/>
    <n v="5"/>
    <d v="2023-09-13T00:00:00"/>
    <d v="2023-09-20T00:00:00"/>
    <x v="1"/>
    <x v="1"/>
    <n v="1101.44"/>
    <x v="2"/>
    <x v="0"/>
    <x v="7"/>
    <n v="3275.27"/>
    <n v="21883.55"/>
  </r>
  <r>
    <x v="3033"/>
    <x v="2"/>
    <x v="3"/>
    <n v="697.85"/>
    <n v="0.04"/>
    <n v="3"/>
    <d v="2023-06-21T00:00:00"/>
    <d v="2023-06-22T00:00:00"/>
    <x v="2"/>
    <x v="1"/>
    <n v="92.78"/>
    <x v="0"/>
    <x v="0"/>
    <x v="9"/>
    <n v="605.07000000000005"/>
    <n v="2093.5500000000002"/>
  </r>
  <r>
    <x v="3034"/>
    <x v="1"/>
    <x v="0"/>
    <n v="4914.4799999999996"/>
    <n v="0.48"/>
    <n v="2"/>
    <d v="2024-06-10T00:00:00"/>
    <d v="2024-06-12T00:00:00"/>
    <x v="2"/>
    <x v="2"/>
    <n v="339.24"/>
    <x v="2"/>
    <x v="1"/>
    <x v="9"/>
    <n v="4575.24"/>
    <n v="9828.9599999999991"/>
  </r>
  <r>
    <x v="3035"/>
    <x v="0"/>
    <x v="0"/>
    <n v="160.72"/>
    <n v="0.37"/>
    <n v="4"/>
    <d v="2024-09-13T00:00:00"/>
    <d v="2024-09-14T00:00:00"/>
    <x v="0"/>
    <x v="0"/>
    <n v="12.97"/>
    <x v="1"/>
    <x v="1"/>
    <x v="7"/>
    <n v="147.75"/>
    <n v="642.88"/>
  </r>
  <r>
    <x v="3036"/>
    <x v="2"/>
    <x v="1"/>
    <n v="4441.99"/>
    <n v="0.13"/>
    <n v="4"/>
    <d v="2024-05-28T00:00:00"/>
    <d v="2024-06-01T00:00:00"/>
    <x v="1"/>
    <x v="2"/>
    <n v="592.30999999999995"/>
    <x v="0"/>
    <x v="1"/>
    <x v="5"/>
    <n v="3849.68"/>
    <n v="17767.96"/>
  </r>
  <r>
    <x v="3037"/>
    <x v="1"/>
    <x v="3"/>
    <n v="1833"/>
    <n v="0.28999999999999998"/>
    <n v="2"/>
    <d v="2024-11-24T00:00:00"/>
    <d v="2024-11-28T00:00:00"/>
    <x v="0"/>
    <x v="2"/>
    <n v="111.16"/>
    <x v="1"/>
    <x v="1"/>
    <x v="11"/>
    <n v="1721.84"/>
    <n v="3666"/>
  </r>
  <r>
    <x v="3038"/>
    <x v="0"/>
    <x v="3"/>
    <n v="750.18"/>
    <n v="0.45"/>
    <n v="9"/>
    <d v="2023-07-31T00:00:00"/>
    <d v="2023-08-04T00:00:00"/>
    <x v="1"/>
    <x v="1"/>
    <n v="46.05"/>
    <x v="4"/>
    <x v="0"/>
    <x v="4"/>
    <n v="704.13"/>
    <n v="6751.62"/>
  </r>
  <r>
    <x v="3039"/>
    <x v="0"/>
    <x v="4"/>
    <n v="871.06"/>
    <n v="0.47"/>
    <n v="3"/>
    <d v="2024-01-17T00:00:00"/>
    <d v="2024-01-20T00:00:00"/>
    <x v="0"/>
    <x v="0"/>
    <n v="255.82"/>
    <x v="4"/>
    <x v="1"/>
    <x v="6"/>
    <n v="615.24"/>
    <n v="2613.1799999999998"/>
  </r>
  <r>
    <x v="3040"/>
    <x v="0"/>
    <x v="0"/>
    <n v="3535.78"/>
    <n v="0.37"/>
    <n v="1"/>
    <d v="2023-02-10T00:00:00"/>
    <d v="2023-02-17T00:00:00"/>
    <x v="0"/>
    <x v="0"/>
    <n v="285.64"/>
    <x v="4"/>
    <x v="0"/>
    <x v="8"/>
    <n v="3250.1400000000003"/>
    <n v="3535.78"/>
  </r>
  <r>
    <x v="3041"/>
    <x v="1"/>
    <x v="0"/>
    <n v="4366.53"/>
    <n v="0.36"/>
    <n v="5"/>
    <d v="2023-10-30T00:00:00"/>
    <d v="2023-11-04T00:00:00"/>
    <x v="0"/>
    <x v="2"/>
    <n v="396.64"/>
    <x v="2"/>
    <x v="0"/>
    <x v="2"/>
    <n v="3969.89"/>
    <n v="21832.649999999998"/>
  </r>
  <r>
    <x v="3042"/>
    <x v="2"/>
    <x v="3"/>
    <n v="3241.23"/>
    <n v="0.14000000000000001"/>
    <n v="3"/>
    <d v="2023-05-06T00:00:00"/>
    <d v="2023-05-07T00:00:00"/>
    <x v="2"/>
    <x v="2"/>
    <n v="640.85"/>
    <x v="4"/>
    <x v="0"/>
    <x v="5"/>
    <n v="2600.38"/>
    <n v="9723.69"/>
  </r>
  <r>
    <x v="3043"/>
    <x v="2"/>
    <x v="1"/>
    <n v="4650.75"/>
    <n v="0.49"/>
    <n v="6"/>
    <d v="2023-12-07T00:00:00"/>
    <d v="2023-12-10T00:00:00"/>
    <x v="0"/>
    <x v="2"/>
    <n v="1179.97"/>
    <x v="3"/>
    <x v="0"/>
    <x v="10"/>
    <n v="3470.7799999999997"/>
    <n v="27904.5"/>
  </r>
  <r>
    <x v="3044"/>
    <x v="3"/>
    <x v="3"/>
    <n v="4228.1499999999996"/>
    <n v="0.12"/>
    <n v="1"/>
    <d v="2024-04-21T00:00:00"/>
    <d v="2024-04-25T00:00:00"/>
    <x v="0"/>
    <x v="0"/>
    <n v="380.17"/>
    <x v="2"/>
    <x v="1"/>
    <x v="3"/>
    <n v="3847.9799999999996"/>
    <n v="4228.1499999999996"/>
  </r>
  <r>
    <x v="3045"/>
    <x v="0"/>
    <x v="1"/>
    <n v="144.26"/>
    <n v="0.04"/>
    <n v="4"/>
    <d v="2024-09-25T00:00:00"/>
    <d v="2024-09-29T00:00:00"/>
    <x v="1"/>
    <x v="1"/>
    <n v="8.76"/>
    <x v="2"/>
    <x v="1"/>
    <x v="7"/>
    <n v="135.5"/>
    <n v="577.04"/>
  </r>
  <r>
    <x v="3046"/>
    <x v="3"/>
    <x v="0"/>
    <n v="3380.21"/>
    <n v="0.49"/>
    <n v="1"/>
    <d v="2024-06-21T00:00:00"/>
    <d v="2024-06-25T00:00:00"/>
    <x v="2"/>
    <x v="2"/>
    <n v="354.71"/>
    <x v="0"/>
    <x v="1"/>
    <x v="9"/>
    <n v="3025.5"/>
    <n v="3380.21"/>
  </r>
  <r>
    <x v="3047"/>
    <x v="3"/>
    <x v="4"/>
    <n v="1592.71"/>
    <n v="0.08"/>
    <n v="1"/>
    <d v="2024-06-15T00:00:00"/>
    <d v="2024-06-16T00:00:00"/>
    <x v="1"/>
    <x v="2"/>
    <n v="280.29000000000002"/>
    <x v="5"/>
    <x v="1"/>
    <x v="9"/>
    <n v="1312.42"/>
    <n v="1592.71"/>
  </r>
  <r>
    <x v="3048"/>
    <x v="2"/>
    <x v="2"/>
    <n v="2327.0500000000002"/>
    <n v="0.26"/>
    <n v="8"/>
    <d v="2023-10-19T00:00:00"/>
    <d v="2023-10-22T00:00:00"/>
    <x v="0"/>
    <x v="0"/>
    <n v="693.15"/>
    <x v="4"/>
    <x v="0"/>
    <x v="2"/>
    <n v="1633.9"/>
    <n v="18616.400000000001"/>
  </r>
  <r>
    <x v="3049"/>
    <x v="1"/>
    <x v="0"/>
    <n v="560.75"/>
    <n v="0.23"/>
    <n v="4"/>
    <d v="2024-07-08T00:00:00"/>
    <d v="2024-07-11T00:00:00"/>
    <x v="0"/>
    <x v="1"/>
    <n v="114.68"/>
    <x v="0"/>
    <x v="1"/>
    <x v="4"/>
    <n v="446.07"/>
    <n v="2243"/>
  </r>
  <r>
    <x v="3050"/>
    <x v="1"/>
    <x v="1"/>
    <n v="1482.29"/>
    <n v="0.42"/>
    <n v="3"/>
    <d v="2024-11-10T00:00:00"/>
    <d v="2024-11-12T00:00:00"/>
    <x v="0"/>
    <x v="1"/>
    <n v="156.30000000000001"/>
    <x v="2"/>
    <x v="1"/>
    <x v="11"/>
    <n v="1325.99"/>
    <n v="4446.87"/>
  </r>
  <r>
    <x v="3051"/>
    <x v="2"/>
    <x v="3"/>
    <n v="3200.16"/>
    <n v="0.2"/>
    <n v="6"/>
    <d v="2024-06-13T00:00:00"/>
    <d v="2024-06-18T00:00:00"/>
    <x v="2"/>
    <x v="1"/>
    <n v="168.85"/>
    <x v="4"/>
    <x v="1"/>
    <x v="9"/>
    <n v="3031.31"/>
    <n v="19200.96"/>
  </r>
  <r>
    <x v="3052"/>
    <x v="1"/>
    <x v="0"/>
    <n v="1170.07"/>
    <n v="0.25"/>
    <n v="9"/>
    <d v="2023-07-24T00:00:00"/>
    <d v="2023-07-28T00:00:00"/>
    <x v="1"/>
    <x v="2"/>
    <n v="107.08"/>
    <x v="4"/>
    <x v="0"/>
    <x v="4"/>
    <n v="1062.99"/>
    <n v="10530.63"/>
  </r>
  <r>
    <x v="3053"/>
    <x v="3"/>
    <x v="4"/>
    <n v="3272.93"/>
    <n v="0.02"/>
    <n v="6"/>
    <d v="2023-03-20T00:00:00"/>
    <d v="2023-03-26T00:00:00"/>
    <x v="2"/>
    <x v="0"/>
    <n v="700.56"/>
    <x v="5"/>
    <x v="0"/>
    <x v="0"/>
    <n v="2572.37"/>
    <n v="19637.579999999998"/>
  </r>
  <r>
    <x v="3054"/>
    <x v="0"/>
    <x v="1"/>
    <n v="4622.8599999999997"/>
    <n v="0.1"/>
    <n v="1"/>
    <d v="2024-06-11T00:00:00"/>
    <d v="2024-06-13T00:00:00"/>
    <x v="0"/>
    <x v="0"/>
    <n v="599.44000000000005"/>
    <x v="5"/>
    <x v="1"/>
    <x v="9"/>
    <n v="4023.4199999999996"/>
    <n v="4622.8599999999997"/>
  </r>
  <r>
    <x v="3055"/>
    <x v="2"/>
    <x v="3"/>
    <n v="124.21"/>
    <n v="0.42"/>
    <n v="8"/>
    <d v="2024-04-17T00:00:00"/>
    <d v="2024-04-18T00:00:00"/>
    <x v="1"/>
    <x v="1"/>
    <n v="23.45"/>
    <x v="0"/>
    <x v="1"/>
    <x v="3"/>
    <n v="100.75999999999999"/>
    <n v="993.68"/>
  </r>
  <r>
    <x v="3056"/>
    <x v="0"/>
    <x v="2"/>
    <n v="3950.28"/>
    <n v="0.24"/>
    <n v="1"/>
    <d v="2023-04-13T00:00:00"/>
    <d v="2023-04-15T00:00:00"/>
    <x v="0"/>
    <x v="0"/>
    <n v="776.06"/>
    <x v="2"/>
    <x v="0"/>
    <x v="3"/>
    <n v="3174.2200000000003"/>
    <n v="3950.28"/>
  </r>
  <r>
    <x v="3057"/>
    <x v="1"/>
    <x v="1"/>
    <n v="3242.46"/>
    <n v="0.12"/>
    <n v="3"/>
    <d v="2023-04-07T00:00:00"/>
    <d v="2023-04-11T00:00:00"/>
    <x v="0"/>
    <x v="1"/>
    <n v="291.02999999999997"/>
    <x v="1"/>
    <x v="0"/>
    <x v="3"/>
    <n v="2951.4300000000003"/>
    <n v="9727.380000000001"/>
  </r>
  <r>
    <x v="3058"/>
    <x v="0"/>
    <x v="3"/>
    <n v="328.5"/>
    <n v="0.18"/>
    <n v="9"/>
    <d v="2024-09-05T00:00:00"/>
    <d v="2024-09-07T00:00:00"/>
    <x v="2"/>
    <x v="2"/>
    <n v="49.98"/>
    <x v="1"/>
    <x v="1"/>
    <x v="7"/>
    <n v="278.52"/>
    <n v="2956.5"/>
  </r>
  <r>
    <x v="3059"/>
    <x v="1"/>
    <x v="2"/>
    <n v="3971.82"/>
    <n v="0.14000000000000001"/>
    <n v="4"/>
    <d v="2024-05-30T00:00:00"/>
    <d v="2024-06-03T00:00:00"/>
    <x v="0"/>
    <x v="0"/>
    <n v="748.38"/>
    <x v="2"/>
    <x v="1"/>
    <x v="5"/>
    <n v="3223.44"/>
    <n v="15887.28"/>
  </r>
  <r>
    <x v="3060"/>
    <x v="1"/>
    <x v="3"/>
    <n v="1200.1500000000001"/>
    <n v="0.28000000000000003"/>
    <n v="8"/>
    <d v="2024-11-13T00:00:00"/>
    <d v="2024-11-15T00:00:00"/>
    <x v="0"/>
    <x v="1"/>
    <n v="320.20999999999998"/>
    <x v="1"/>
    <x v="1"/>
    <x v="11"/>
    <n v="879.94"/>
    <n v="9601.2000000000007"/>
  </r>
  <r>
    <x v="3061"/>
    <x v="3"/>
    <x v="2"/>
    <n v="1402.52"/>
    <n v="0.03"/>
    <n v="9"/>
    <d v="2024-09-05T00:00:00"/>
    <d v="2024-09-09T00:00:00"/>
    <x v="0"/>
    <x v="0"/>
    <n v="350.46"/>
    <x v="5"/>
    <x v="1"/>
    <x v="7"/>
    <n v="1052.06"/>
    <n v="12622.68"/>
  </r>
  <r>
    <x v="3062"/>
    <x v="1"/>
    <x v="2"/>
    <n v="558.23"/>
    <n v="0.11"/>
    <n v="8"/>
    <d v="2023-09-05T00:00:00"/>
    <d v="2023-09-08T00:00:00"/>
    <x v="0"/>
    <x v="2"/>
    <n v="121.91"/>
    <x v="1"/>
    <x v="0"/>
    <x v="7"/>
    <n v="436.32000000000005"/>
    <n v="4465.84"/>
  </r>
  <r>
    <x v="3063"/>
    <x v="3"/>
    <x v="2"/>
    <n v="2718.46"/>
    <n v="0.18"/>
    <n v="6"/>
    <d v="2024-09-20T00:00:00"/>
    <d v="2024-09-22T00:00:00"/>
    <x v="1"/>
    <x v="2"/>
    <n v="664.11"/>
    <x v="3"/>
    <x v="1"/>
    <x v="7"/>
    <n v="2054.35"/>
    <n v="16310.76"/>
  </r>
  <r>
    <x v="3064"/>
    <x v="3"/>
    <x v="3"/>
    <n v="2541.3000000000002"/>
    <n v="0.46"/>
    <n v="9"/>
    <d v="2023-11-18T00:00:00"/>
    <d v="2023-11-21T00:00:00"/>
    <x v="0"/>
    <x v="0"/>
    <n v="735.99"/>
    <x v="2"/>
    <x v="0"/>
    <x v="11"/>
    <n v="1805.3100000000002"/>
    <n v="22871.7"/>
  </r>
  <r>
    <x v="3065"/>
    <x v="3"/>
    <x v="2"/>
    <n v="1801.16"/>
    <n v="0.31"/>
    <n v="6"/>
    <d v="2024-03-21T00:00:00"/>
    <d v="2024-03-26T00:00:00"/>
    <x v="2"/>
    <x v="0"/>
    <n v="433.62"/>
    <x v="4"/>
    <x v="1"/>
    <x v="0"/>
    <n v="1367.54"/>
    <n v="10806.960000000001"/>
  </r>
  <r>
    <x v="3066"/>
    <x v="2"/>
    <x v="1"/>
    <n v="926.89"/>
    <n v="0.25"/>
    <n v="5"/>
    <d v="2024-08-17T00:00:00"/>
    <d v="2024-08-24T00:00:00"/>
    <x v="2"/>
    <x v="2"/>
    <n v="93.61"/>
    <x v="5"/>
    <x v="1"/>
    <x v="1"/>
    <n v="833.28"/>
    <n v="4634.45"/>
  </r>
  <r>
    <x v="3067"/>
    <x v="2"/>
    <x v="4"/>
    <n v="4205.97"/>
    <n v="0.1"/>
    <n v="8"/>
    <d v="2023-03-04T00:00:00"/>
    <d v="2023-03-09T00:00:00"/>
    <x v="1"/>
    <x v="2"/>
    <n v="563.69000000000005"/>
    <x v="0"/>
    <x v="0"/>
    <x v="0"/>
    <n v="3642.28"/>
    <n v="33647.760000000002"/>
  </r>
  <r>
    <x v="3068"/>
    <x v="1"/>
    <x v="4"/>
    <n v="4394.25"/>
    <n v="0.28000000000000003"/>
    <n v="4"/>
    <d v="2023-06-28T00:00:00"/>
    <d v="2023-07-03T00:00:00"/>
    <x v="0"/>
    <x v="0"/>
    <n v="623.88"/>
    <x v="0"/>
    <x v="0"/>
    <x v="9"/>
    <n v="3770.37"/>
    <n v="17577"/>
  </r>
  <r>
    <x v="3069"/>
    <x v="3"/>
    <x v="2"/>
    <n v="2748.84"/>
    <n v="0.46"/>
    <n v="3"/>
    <d v="2023-07-11T00:00:00"/>
    <d v="2023-07-13T00:00:00"/>
    <x v="2"/>
    <x v="1"/>
    <n v="438.13"/>
    <x v="1"/>
    <x v="0"/>
    <x v="4"/>
    <n v="2310.71"/>
    <n v="8246.52"/>
  </r>
  <r>
    <x v="3070"/>
    <x v="2"/>
    <x v="4"/>
    <n v="1296.7"/>
    <n v="0.28000000000000003"/>
    <n v="4"/>
    <d v="2024-12-22T00:00:00"/>
    <d v="2024-12-27T00:00:00"/>
    <x v="2"/>
    <x v="1"/>
    <n v="270.22000000000003"/>
    <x v="2"/>
    <x v="1"/>
    <x v="10"/>
    <n v="1026.48"/>
    <n v="5186.8"/>
  </r>
  <r>
    <x v="3071"/>
    <x v="3"/>
    <x v="4"/>
    <n v="570.94000000000005"/>
    <n v="0.08"/>
    <n v="9"/>
    <d v="2024-09-27T00:00:00"/>
    <d v="2024-09-30T00:00:00"/>
    <x v="2"/>
    <x v="1"/>
    <n v="88.51"/>
    <x v="3"/>
    <x v="1"/>
    <x v="7"/>
    <n v="482.43000000000006"/>
    <n v="5138.4600000000009"/>
  </r>
  <r>
    <x v="3072"/>
    <x v="0"/>
    <x v="2"/>
    <n v="4355.87"/>
    <n v="0.5"/>
    <n v="4"/>
    <d v="2023-01-11T00:00:00"/>
    <d v="2023-01-14T00:00:00"/>
    <x v="0"/>
    <x v="2"/>
    <n v="724.37"/>
    <x v="3"/>
    <x v="0"/>
    <x v="6"/>
    <n v="3631.5"/>
    <n v="17423.48"/>
  </r>
  <r>
    <x v="3073"/>
    <x v="0"/>
    <x v="2"/>
    <n v="570.66"/>
    <n v="0.25"/>
    <n v="7"/>
    <d v="2023-06-12T00:00:00"/>
    <d v="2023-06-18T00:00:00"/>
    <x v="1"/>
    <x v="2"/>
    <n v="113.15"/>
    <x v="0"/>
    <x v="0"/>
    <x v="9"/>
    <n v="457.51"/>
    <n v="3994.62"/>
  </r>
  <r>
    <x v="3074"/>
    <x v="0"/>
    <x v="1"/>
    <n v="164.58"/>
    <n v="0.16"/>
    <n v="1"/>
    <d v="2024-02-21T00:00:00"/>
    <d v="2024-02-27T00:00:00"/>
    <x v="1"/>
    <x v="2"/>
    <n v="41.58"/>
    <x v="3"/>
    <x v="1"/>
    <x v="8"/>
    <n v="123.00000000000001"/>
    <n v="164.58"/>
  </r>
  <r>
    <x v="3075"/>
    <x v="1"/>
    <x v="0"/>
    <n v="2400.0500000000002"/>
    <n v="0.25"/>
    <n v="6"/>
    <d v="2024-07-31T00:00:00"/>
    <d v="2024-08-06T00:00:00"/>
    <x v="1"/>
    <x v="1"/>
    <n v="389.09"/>
    <x v="0"/>
    <x v="1"/>
    <x v="4"/>
    <n v="2010.9600000000003"/>
    <n v="14400.300000000001"/>
  </r>
  <r>
    <x v="3076"/>
    <x v="3"/>
    <x v="3"/>
    <n v="3683.23"/>
    <n v="0.13"/>
    <n v="8"/>
    <d v="2024-01-20T00:00:00"/>
    <d v="2024-01-25T00:00:00"/>
    <x v="2"/>
    <x v="1"/>
    <n v="764.79"/>
    <x v="4"/>
    <x v="1"/>
    <x v="6"/>
    <n v="2918.44"/>
    <n v="29465.84"/>
  </r>
  <r>
    <x v="3077"/>
    <x v="0"/>
    <x v="2"/>
    <n v="2341.9299999999998"/>
    <n v="0.02"/>
    <n v="7"/>
    <d v="2023-02-02T00:00:00"/>
    <d v="2023-02-07T00:00:00"/>
    <x v="1"/>
    <x v="1"/>
    <n v="389.39"/>
    <x v="4"/>
    <x v="0"/>
    <x v="8"/>
    <n v="1952.54"/>
    <n v="16393.509999999998"/>
  </r>
  <r>
    <x v="3078"/>
    <x v="2"/>
    <x v="2"/>
    <n v="351.91"/>
    <n v="0.44"/>
    <n v="5"/>
    <d v="2023-03-18T00:00:00"/>
    <d v="2023-03-19T00:00:00"/>
    <x v="2"/>
    <x v="2"/>
    <n v="105.36"/>
    <x v="1"/>
    <x v="0"/>
    <x v="0"/>
    <n v="246.55"/>
    <n v="1759.5500000000002"/>
  </r>
  <r>
    <x v="3079"/>
    <x v="0"/>
    <x v="4"/>
    <n v="3481.14"/>
    <n v="0.21"/>
    <n v="4"/>
    <d v="2024-10-28T00:00:00"/>
    <d v="2024-10-29T00:00:00"/>
    <x v="1"/>
    <x v="2"/>
    <n v="995.18"/>
    <x v="1"/>
    <x v="1"/>
    <x v="2"/>
    <n v="2485.96"/>
    <n v="13924.56"/>
  </r>
  <r>
    <x v="3080"/>
    <x v="0"/>
    <x v="1"/>
    <n v="3247.43"/>
    <n v="0.38"/>
    <n v="2"/>
    <d v="2024-03-24T00:00:00"/>
    <d v="2024-03-26T00:00:00"/>
    <x v="2"/>
    <x v="1"/>
    <n v="601.41999999999996"/>
    <x v="3"/>
    <x v="1"/>
    <x v="0"/>
    <n v="2646.0099999999998"/>
    <n v="6494.86"/>
  </r>
  <r>
    <x v="3081"/>
    <x v="0"/>
    <x v="4"/>
    <n v="3439.5"/>
    <n v="0.49"/>
    <n v="1"/>
    <d v="2023-08-09T00:00:00"/>
    <d v="2023-08-10T00:00:00"/>
    <x v="0"/>
    <x v="0"/>
    <n v="873.1"/>
    <x v="2"/>
    <x v="0"/>
    <x v="1"/>
    <n v="2566.4"/>
    <n v="3439.5"/>
  </r>
  <r>
    <x v="3082"/>
    <x v="1"/>
    <x v="2"/>
    <n v="1134.8900000000001"/>
    <n v="0.32"/>
    <n v="1"/>
    <d v="2023-06-22T00:00:00"/>
    <d v="2023-06-25T00:00:00"/>
    <x v="2"/>
    <x v="2"/>
    <n v="301.67"/>
    <x v="2"/>
    <x v="0"/>
    <x v="9"/>
    <n v="833.22"/>
    <n v="1134.8900000000001"/>
  </r>
  <r>
    <x v="3083"/>
    <x v="2"/>
    <x v="2"/>
    <n v="3998.92"/>
    <n v="0.35"/>
    <n v="5"/>
    <d v="2023-03-27T00:00:00"/>
    <d v="2023-03-30T00:00:00"/>
    <x v="1"/>
    <x v="2"/>
    <n v="227.81"/>
    <x v="2"/>
    <x v="0"/>
    <x v="0"/>
    <n v="3771.11"/>
    <n v="19994.599999999999"/>
  </r>
  <r>
    <x v="3084"/>
    <x v="3"/>
    <x v="4"/>
    <n v="2447.92"/>
    <n v="0.47"/>
    <n v="9"/>
    <d v="2024-08-18T00:00:00"/>
    <d v="2024-08-20T00:00:00"/>
    <x v="2"/>
    <x v="0"/>
    <n v="685.49"/>
    <x v="5"/>
    <x v="1"/>
    <x v="1"/>
    <n v="1762.43"/>
    <n v="22031.279999999999"/>
  </r>
  <r>
    <x v="3085"/>
    <x v="2"/>
    <x v="2"/>
    <n v="2728.13"/>
    <n v="0.26"/>
    <n v="7"/>
    <d v="2023-10-27T00:00:00"/>
    <d v="2023-10-29T00:00:00"/>
    <x v="0"/>
    <x v="2"/>
    <n v="723.25"/>
    <x v="4"/>
    <x v="0"/>
    <x v="2"/>
    <n v="2004.88"/>
    <n v="19096.91"/>
  </r>
  <r>
    <x v="3086"/>
    <x v="3"/>
    <x v="0"/>
    <n v="2774.57"/>
    <n v="0.16"/>
    <n v="2"/>
    <d v="2024-07-10T00:00:00"/>
    <d v="2024-07-17T00:00:00"/>
    <x v="1"/>
    <x v="2"/>
    <n v="706.75"/>
    <x v="5"/>
    <x v="1"/>
    <x v="4"/>
    <n v="2067.8200000000002"/>
    <n v="5549.14"/>
  </r>
  <r>
    <x v="3087"/>
    <x v="1"/>
    <x v="3"/>
    <n v="1505.35"/>
    <n v="0.46"/>
    <n v="6"/>
    <d v="2024-10-03T00:00:00"/>
    <d v="2024-10-07T00:00:00"/>
    <x v="0"/>
    <x v="0"/>
    <n v="288.89"/>
    <x v="5"/>
    <x v="1"/>
    <x v="2"/>
    <n v="1216.46"/>
    <n v="9032.0999999999985"/>
  </r>
  <r>
    <x v="3088"/>
    <x v="1"/>
    <x v="3"/>
    <n v="1325.66"/>
    <n v="0.03"/>
    <n v="7"/>
    <d v="2024-11-11T00:00:00"/>
    <d v="2024-11-12T00:00:00"/>
    <x v="1"/>
    <x v="0"/>
    <n v="141.77000000000001"/>
    <x v="2"/>
    <x v="1"/>
    <x v="11"/>
    <n v="1183.8900000000001"/>
    <n v="9279.6200000000008"/>
  </r>
  <r>
    <x v="3089"/>
    <x v="1"/>
    <x v="3"/>
    <n v="123.35"/>
    <n v="0.11"/>
    <n v="8"/>
    <d v="2024-03-11T00:00:00"/>
    <d v="2024-03-15T00:00:00"/>
    <x v="0"/>
    <x v="2"/>
    <n v="21.63"/>
    <x v="5"/>
    <x v="1"/>
    <x v="0"/>
    <n v="101.72"/>
    <n v="986.8"/>
  </r>
  <r>
    <x v="3090"/>
    <x v="1"/>
    <x v="0"/>
    <n v="2043.39"/>
    <n v="0.17"/>
    <n v="9"/>
    <d v="2023-01-17T00:00:00"/>
    <d v="2023-01-22T00:00:00"/>
    <x v="1"/>
    <x v="2"/>
    <n v="510.51"/>
    <x v="2"/>
    <x v="0"/>
    <x v="6"/>
    <n v="1532.88"/>
    <n v="18390.510000000002"/>
  </r>
  <r>
    <x v="3091"/>
    <x v="3"/>
    <x v="2"/>
    <n v="2477"/>
    <n v="0.39"/>
    <n v="3"/>
    <d v="2023-02-19T00:00:00"/>
    <d v="2023-02-25T00:00:00"/>
    <x v="0"/>
    <x v="0"/>
    <n v="403.54"/>
    <x v="2"/>
    <x v="0"/>
    <x v="8"/>
    <n v="2073.46"/>
    <n v="7431"/>
  </r>
  <r>
    <x v="3092"/>
    <x v="0"/>
    <x v="4"/>
    <n v="3739.74"/>
    <n v="0.45"/>
    <n v="2"/>
    <d v="2024-05-18T00:00:00"/>
    <d v="2024-05-24T00:00:00"/>
    <x v="1"/>
    <x v="0"/>
    <n v="1110.0899999999999"/>
    <x v="1"/>
    <x v="1"/>
    <x v="5"/>
    <n v="2629.6499999999996"/>
    <n v="7479.48"/>
  </r>
  <r>
    <x v="3093"/>
    <x v="3"/>
    <x v="1"/>
    <n v="426.47"/>
    <n v="0.23"/>
    <n v="7"/>
    <d v="2024-11-11T00:00:00"/>
    <d v="2024-11-14T00:00:00"/>
    <x v="2"/>
    <x v="0"/>
    <n v="45.49"/>
    <x v="3"/>
    <x v="1"/>
    <x v="11"/>
    <n v="380.98"/>
    <n v="2985.29"/>
  </r>
  <r>
    <x v="3094"/>
    <x v="2"/>
    <x v="2"/>
    <n v="4627.55"/>
    <n v="0.14000000000000001"/>
    <n v="8"/>
    <d v="2024-03-07T00:00:00"/>
    <d v="2024-03-14T00:00:00"/>
    <x v="0"/>
    <x v="1"/>
    <n v="1285.04"/>
    <x v="4"/>
    <x v="1"/>
    <x v="0"/>
    <n v="3342.51"/>
    <n v="37020.400000000001"/>
  </r>
  <r>
    <x v="3095"/>
    <x v="1"/>
    <x v="0"/>
    <n v="1393.4"/>
    <n v="0.18"/>
    <n v="9"/>
    <d v="2023-06-11T00:00:00"/>
    <d v="2023-06-13T00:00:00"/>
    <x v="1"/>
    <x v="0"/>
    <n v="182.11"/>
    <x v="2"/>
    <x v="0"/>
    <x v="9"/>
    <n v="1211.29"/>
    <n v="12540.6"/>
  </r>
  <r>
    <x v="3096"/>
    <x v="1"/>
    <x v="0"/>
    <n v="1896.93"/>
    <n v="0.33"/>
    <n v="5"/>
    <d v="2023-12-16T00:00:00"/>
    <d v="2023-12-21T00:00:00"/>
    <x v="1"/>
    <x v="0"/>
    <n v="492.56"/>
    <x v="5"/>
    <x v="0"/>
    <x v="10"/>
    <n v="1404.3700000000001"/>
    <n v="9484.65"/>
  </r>
  <r>
    <x v="3097"/>
    <x v="2"/>
    <x v="3"/>
    <n v="336.98"/>
    <n v="0.08"/>
    <n v="9"/>
    <d v="2023-01-02T00:00:00"/>
    <d v="2023-01-09T00:00:00"/>
    <x v="2"/>
    <x v="1"/>
    <n v="53.45"/>
    <x v="3"/>
    <x v="0"/>
    <x v="6"/>
    <n v="283.53000000000003"/>
    <n v="3032.82"/>
  </r>
  <r>
    <x v="3098"/>
    <x v="3"/>
    <x v="2"/>
    <n v="3300.37"/>
    <n v="0.27"/>
    <n v="1"/>
    <d v="2024-12-16T00:00:00"/>
    <d v="2024-12-20T00:00:00"/>
    <x v="0"/>
    <x v="1"/>
    <n v="852"/>
    <x v="2"/>
    <x v="1"/>
    <x v="10"/>
    <n v="2448.37"/>
    <n v="3300.37"/>
  </r>
  <r>
    <x v="3099"/>
    <x v="0"/>
    <x v="3"/>
    <n v="3573.72"/>
    <n v="0.28999999999999998"/>
    <n v="9"/>
    <d v="2023-07-03T00:00:00"/>
    <d v="2023-07-08T00:00:00"/>
    <x v="1"/>
    <x v="0"/>
    <n v="705.12"/>
    <x v="3"/>
    <x v="0"/>
    <x v="4"/>
    <n v="2868.6"/>
    <n v="32163.48"/>
  </r>
  <r>
    <x v="3100"/>
    <x v="0"/>
    <x v="1"/>
    <n v="4651.08"/>
    <n v="0.35"/>
    <n v="5"/>
    <d v="2024-03-07T00:00:00"/>
    <d v="2024-03-12T00:00:00"/>
    <x v="1"/>
    <x v="2"/>
    <n v="1287.3599999999999"/>
    <x v="0"/>
    <x v="1"/>
    <x v="0"/>
    <n v="3363.7200000000003"/>
    <n v="23255.4"/>
  </r>
  <r>
    <x v="3101"/>
    <x v="2"/>
    <x v="3"/>
    <n v="1750.46"/>
    <n v="0.3"/>
    <n v="2"/>
    <d v="2024-01-07T00:00:00"/>
    <d v="2024-01-09T00:00:00"/>
    <x v="2"/>
    <x v="1"/>
    <n v="296.94"/>
    <x v="1"/>
    <x v="1"/>
    <x v="6"/>
    <n v="1453.52"/>
    <n v="3500.92"/>
  </r>
  <r>
    <x v="3102"/>
    <x v="0"/>
    <x v="1"/>
    <n v="1361.11"/>
    <n v="0.05"/>
    <n v="6"/>
    <d v="2024-09-06T00:00:00"/>
    <d v="2024-09-07T00:00:00"/>
    <x v="2"/>
    <x v="0"/>
    <n v="385.59"/>
    <x v="2"/>
    <x v="1"/>
    <x v="7"/>
    <n v="975.52"/>
    <n v="8166.66"/>
  </r>
  <r>
    <x v="3103"/>
    <x v="3"/>
    <x v="0"/>
    <n v="3657.82"/>
    <n v="0.34"/>
    <n v="1"/>
    <d v="2024-03-19T00:00:00"/>
    <d v="2024-03-21T00:00:00"/>
    <x v="0"/>
    <x v="2"/>
    <n v="299.39999999999998"/>
    <x v="4"/>
    <x v="1"/>
    <x v="0"/>
    <n v="3358.42"/>
    <n v="3657.82"/>
  </r>
  <r>
    <x v="3104"/>
    <x v="3"/>
    <x v="3"/>
    <n v="3563.32"/>
    <n v="0.01"/>
    <n v="7"/>
    <d v="2024-05-09T00:00:00"/>
    <d v="2024-05-11T00:00:00"/>
    <x v="0"/>
    <x v="2"/>
    <n v="898.81"/>
    <x v="3"/>
    <x v="1"/>
    <x v="5"/>
    <n v="2664.51"/>
    <n v="24943.24"/>
  </r>
  <r>
    <x v="3105"/>
    <x v="2"/>
    <x v="3"/>
    <n v="4691.91"/>
    <n v="0.2"/>
    <n v="7"/>
    <d v="2023-02-06T00:00:00"/>
    <d v="2023-02-07T00:00:00"/>
    <x v="2"/>
    <x v="0"/>
    <n v="493.58"/>
    <x v="1"/>
    <x v="0"/>
    <x v="8"/>
    <n v="4198.33"/>
    <n v="32843.369999999995"/>
  </r>
  <r>
    <x v="3106"/>
    <x v="3"/>
    <x v="4"/>
    <n v="1106.06"/>
    <n v="0.21"/>
    <n v="8"/>
    <d v="2024-06-16T00:00:00"/>
    <d v="2024-06-23T00:00:00"/>
    <x v="0"/>
    <x v="0"/>
    <n v="118.9"/>
    <x v="4"/>
    <x v="1"/>
    <x v="9"/>
    <n v="987.16"/>
    <n v="8848.48"/>
  </r>
  <r>
    <x v="3107"/>
    <x v="1"/>
    <x v="0"/>
    <n v="3555.93"/>
    <n v="0.06"/>
    <n v="1"/>
    <d v="2023-10-01T00:00:00"/>
    <d v="2023-10-02T00:00:00"/>
    <x v="2"/>
    <x v="1"/>
    <n v="236.13"/>
    <x v="1"/>
    <x v="0"/>
    <x v="2"/>
    <n v="3319.7999999999997"/>
    <n v="3555.93"/>
  </r>
  <r>
    <x v="3108"/>
    <x v="2"/>
    <x v="4"/>
    <n v="427.66"/>
    <n v="0"/>
    <n v="2"/>
    <d v="2024-05-15T00:00:00"/>
    <d v="2024-05-17T00:00:00"/>
    <x v="2"/>
    <x v="2"/>
    <n v="99.62"/>
    <x v="3"/>
    <x v="1"/>
    <x v="5"/>
    <n v="328.04"/>
    <n v="855.32"/>
  </r>
  <r>
    <x v="3109"/>
    <x v="3"/>
    <x v="1"/>
    <n v="2453.8000000000002"/>
    <n v="0.04"/>
    <n v="1"/>
    <d v="2023-07-02T00:00:00"/>
    <d v="2023-07-03T00:00:00"/>
    <x v="1"/>
    <x v="2"/>
    <n v="517.64"/>
    <x v="4"/>
    <x v="0"/>
    <x v="4"/>
    <n v="1936.1600000000003"/>
    <n v="2453.8000000000002"/>
  </r>
  <r>
    <x v="3110"/>
    <x v="2"/>
    <x v="1"/>
    <n v="685.01"/>
    <n v="0.22"/>
    <n v="8"/>
    <d v="2024-08-23T00:00:00"/>
    <d v="2024-08-26T00:00:00"/>
    <x v="0"/>
    <x v="2"/>
    <n v="91.64"/>
    <x v="1"/>
    <x v="1"/>
    <x v="1"/>
    <n v="593.37"/>
    <n v="5480.08"/>
  </r>
  <r>
    <x v="3111"/>
    <x v="0"/>
    <x v="0"/>
    <n v="3300.42"/>
    <n v="0.12"/>
    <n v="8"/>
    <d v="2023-07-27T00:00:00"/>
    <d v="2023-08-01T00:00:00"/>
    <x v="1"/>
    <x v="0"/>
    <n v="970.15"/>
    <x v="5"/>
    <x v="0"/>
    <x v="4"/>
    <n v="2330.27"/>
    <n v="26403.360000000001"/>
  </r>
  <r>
    <x v="3112"/>
    <x v="3"/>
    <x v="1"/>
    <n v="3047.19"/>
    <n v="0.03"/>
    <n v="3"/>
    <d v="2023-04-19T00:00:00"/>
    <d v="2023-04-24T00:00:00"/>
    <x v="2"/>
    <x v="0"/>
    <n v="196.64"/>
    <x v="5"/>
    <x v="0"/>
    <x v="3"/>
    <n v="2850.55"/>
    <n v="9141.57"/>
  </r>
  <r>
    <x v="3113"/>
    <x v="1"/>
    <x v="0"/>
    <n v="339.28"/>
    <n v="0.13"/>
    <n v="2"/>
    <d v="2024-07-28T00:00:00"/>
    <d v="2024-08-01T00:00:00"/>
    <x v="2"/>
    <x v="0"/>
    <n v="82.26"/>
    <x v="5"/>
    <x v="1"/>
    <x v="4"/>
    <n v="257.02"/>
    <n v="678.56"/>
  </r>
  <r>
    <x v="3114"/>
    <x v="3"/>
    <x v="1"/>
    <n v="1666.13"/>
    <n v="0.26"/>
    <n v="9"/>
    <d v="2024-11-30T00:00:00"/>
    <d v="2024-12-02T00:00:00"/>
    <x v="0"/>
    <x v="2"/>
    <n v="193.24"/>
    <x v="2"/>
    <x v="1"/>
    <x v="11"/>
    <n v="1472.89"/>
    <n v="14995.170000000002"/>
  </r>
  <r>
    <x v="3115"/>
    <x v="2"/>
    <x v="2"/>
    <n v="2035.66"/>
    <n v="0.37"/>
    <n v="5"/>
    <d v="2024-11-16T00:00:00"/>
    <d v="2024-11-21T00:00:00"/>
    <x v="0"/>
    <x v="1"/>
    <n v="135.88999999999999"/>
    <x v="0"/>
    <x v="1"/>
    <x v="11"/>
    <n v="1899.77"/>
    <n v="10178.300000000001"/>
  </r>
  <r>
    <x v="3116"/>
    <x v="2"/>
    <x v="3"/>
    <n v="1315.5"/>
    <n v="0.21"/>
    <n v="9"/>
    <d v="2023-01-16T00:00:00"/>
    <d v="2023-01-21T00:00:00"/>
    <x v="2"/>
    <x v="2"/>
    <n v="275.19"/>
    <x v="4"/>
    <x v="0"/>
    <x v="6"/>
    <n v="1040.31"/>
    <n v="11839.5"/>
  </r>
  <r>
    <x v="3117"/>
    <x v="3"/>
    <x v="2"/>
    <n v="289.48"/>
    <n v="0.31"/>
    <n v="2"/>
    <d v="2023-08-02T00:00:00"/>
    <d v="2023-08-07T00:00:00"/>
    <x v="2"/>
    <x v="0"/>
    <n v="38.29"/>
    <x v="1"/>
    <x v="0"/>
    <x v="1"/>
    <n v="251.19000000000003"/>
    <n v="578.96"/>
  </r>
  <r>
    <x v="3118"/>
    <x v="1"/>
    <x v="0"/>
    <n v="1662.23"/>
    <n v="0.3"/>
    <n v="6"/>
    <d v="2024-11-14T00:00:00"/>
    <d v="2024-11-21T00:00:00"/>
    <x v="0"/>
    <x v="2"/>
    <n v="270.32"/>
    <x v="2"/>
    <x v="1"/>
    <x v="11"/>
    <n v="1391.91"/>
    <n v="9973.380000000001"/>
  </r>
  <r>
    <x v="3119"/>
    <x v="1"/>
    <x v="0"/>
    <n v="3983.86"/>
    <n v="0.45"/>
    <n v="1"/>
    <d v="2024-10-13T00:00:00"/>
    <d v="2024-10-14T00:00:00"/>
    <x v="2"/>
    <x v="0"/>
    <n v="670.07"/>
    <x v="0"/>
    <x v="1"/>
    <x v="2"/>
    <n v="3313.79"/>
    <n v="3983.86"/>
  </r>
  <r>
    <x v="3120"/>
    <x v="1"/>
    <x v="2"/>
    <n v="1864.53"/>
    <n v="0.09"/>
    <n v="7"/>
    <d v="2023-11-16T00:00:00"/>
    <d v="2023-11-17T00:00:00"/>
    <x v="0"/>
    <x v="2"/>
    <n v="112.19"/>
    <x v="0"/>
    <x v="0"/>
    <x v="11"/>
    <n v="1752.34"/>
    <n v="13051.71"/>
  </r>
  <r>
    <x v="3121"/>
    <x v="2"/>
    <x v="3"/>
    <n v="1684.51"/>
    <n v="0.24"/>
    <n v="4"/>
    <d v="2024-04-18T00:00:00"/>
    <d v="2024-04-23T00:00:00"/>
    <x v="1"/>
    <x v="2"/>
    <n v="308.17"/>
    <x v="0"/>
    <x v="1"/>
    <x v="3"/>
    <n v="1376.34"/>
    <n v="6738.04"/>
  </r>
  <r>
    <x v="3122"/>
    <x v="3"/>
    <x v="3"/>
    <n v="4714.59"/>
    <n v="0.32"/>
    <n v="7"/>
    <d v="2024-10-29T00:00:00"/>
    <d v="2024-11-01T00:00:00"/>
    <x v="1"/>
    <x v="0"/>
    <n v="282.08"/>
    <x v="1"/>
    <x v="1"/>
    <x v="2"/>
    <n v="4432.51"/>
    <n v="33002.130000000005"/>
  </r>
  <r>
    <x v="3123"/>
    <x v="0"/>
    <x v="4"/>
    <n v="303.99"/>
    <n v="0.26"/>
    <n v="9"/>
    <d v="2023-03-28T00:00:00"/>
    <d v="2023-03-29T00:00:00"/>
    <x v="2"/>
    <x v="1"/>
    <n v="29.1"/>
    <x v="2"/>
    <x v="0"/>
    <x v="0"/>
    <n v="274.89"/>
    <n v="2735.91"/>
  </r>
  <r>
    <x v="3124"/>
    <x v="2"/>
    <x v="1"/>
    <n v="3859.71"/>
    <n v="0.23"/>
    <n v="1"/>
    <d v="2024-09-06T00:00:00"/>
    <d v="2024-09-11T00:00:00"/>
    <x v="2"/>
    <x v="2"/>
    <n v="884.6"/>
    <x v="5"/>
    <x v="1"/>
    <x v="7"/>
    <n v="2975.11"/>
    <n v="3859.71"/>
  </r>
  <r>
    <x v="3125"/>
    <x v="1"/>
    <x v="4"/>
    <n v="2467.16"/>
    <n v="0.49"/>
    <n v="1"/>
    <d v="2024-08-28T00:00:00"/>
    <d v="2024-09-01T00:00:00"/>
    <x v="0"/>
    <x v="2"/>
    <n v="569.66999999999996"/>
    <x v="1"/>
    <x v="1"/>
    <x v="1"/>
    <n v="1897.4899999999998"/>
    <n v="2467.16"/>
  </r>
  <r>
    <x v="3126"/>
    <x v="3"/>
    <x v="3"/>
    <n v="4727.87"/>
    <n v="0.47"/>
    <n v="7"/>
    <d v="2024-02-02T00:00:00"/>
    <d v="2024-02-07T00:00:00"/>
    <x v="0"/>
    <x v="0"/>
    <n v="239.71"/>
    <x v="5"/>
    <x v="1"/>
    <x v="8"/>
    <n v="4488.16"/>
    <n v="33095.089999999997"/>
  </r>
  <r>
    <x v="3127"/>
    <x v="1"/>
    <x v="2"/>
    <n v="2028.01"/>
    <n v="0.31"/>
    <n v="2"/>
    <d v="2024-11-01T00:00:00"/>
    <d v="2024-11-08T00:00:00"/>
    <x v="1"/>
    <x v="0"/>
    <n v="531.78"/>
    <x v="1"/>
    <x v="1"/>
    <x v="11"/>
    <n v="1496.23"/>
    <n v="4056.02"/>
  </r>
  <r>
    <x v="3128"/>
    <x v="0"/>
    <x v="1"/>
    <n v="3569.41"/>
    <n v="0.22"/>
    <n v="8"/>
    <d v="2023-03-04T00:00:00"/>
    <d v="2023-03-10T00:00:00"/>
    <x v="2"/>
    <x v="0"/>
    <n v="186.23"/>
    <x v="3"/>
    <x v="0"/>
    <x v="0"/>
    <n v="3383.18"/>
    <n v="28555.279999999999"/>
  </r>
  <r>
    <x v="3129"/>
    <x v="1"/>
    <x v="2"/>
    <n v="442.68"/>
    <n v="0.38"/>
    <n v="4"/>
    <d v="2023-03-17T00:00:00"/>
    <d v="2023-03-23T00:00:00"/>
    <x v="1"/>
    <x v="2"/>
    <n v="129.37"/>
    <x v="0"/>
    <x v="0"/>
    <x v="0"/>
    <n v="313.31"/>
    <n v="1770.72"/>
  </r>
  <r>
    <x v="3130"/>
    <x v="1"/>
    <x v="4"/>
    <n v="4650.9799999999996"/>
    <n v="0.26"/>
    <n v="7"/>
    <d v="2024-04-03T00:00:00"/>
    <d v="2024-04-05T00:00:00"/>
    <x v="0"/>
    <x v="1"/>
    <n v="884.2"/>
    <x v="5"/>
    <x v="1"/>
    <x v="3"/>
    <n v="3766.7799999999997"/>
    <n v="32556.859999999997"/>
  </r>
  <r>
    <x v="3131"/>
    <x v="0"/>
    <x v="0"/>
    <n v="1788.26"/>
    <n v="0.5"/>
    <n v="2"/>
    <d v="2024-01-23T00:00:00"/>
    <d v="2024-01-28T00:00:00"/>
    <x v="2"/>
    <x v="0"/>
    <n v="254.01"/>
    <x v="2"/>
    <x v="1"/>
    <x v="6"/>
    <n v="1534.25"/>
    <n v="3576.52"/>
  </r>
  <r>
    <x v="3132"/>
    <x v="3"/>
    <x v="2"/>
    <n v="2667.62"/>
    <n v="0.34"/>
    <n v="8"/>
    <d v="2024-04-17T00:00:00"/>
    <d v="2024-04-24T00:00:00"/>
    <x v="0"/>
    <x v="0"/>
    <n v="538.25"/>
    <x v="4"/>
    <x v="1"/>
    <x v="3"/>
    <n v="2129.37"/>
    <n v="21340.959999999999"/>
  </r>
  <r>
    <x v="3133"/>
    <x v="2"/>
    <x v="4"/>
    <n v="778.56"/>
    <n v="0.03"/>
    <n v="6"/>
    <d v="2023-12-11T00:00:00"/>
    <d v="2023-12-13T00:00:00"/>
    <x v="1"/>
    <x v="0"/>
    <n v="67.84"/>
    <x v="5"/>
    <x v="0"/>
    <x v="10"/>
    <n v="710.71999999999991"/>
    <n v="4671.3599999999997"/>
  </r>
  <r>
    <x v="3134"/>
    <x v="3"/>
    <x v="4"/>
    <n v="4733.2299999999996"/>
    <n v="0.2"/>
    <n v="1"/>
    <d v="2023-12-30T00:00:00"/>
    <d v="2024-01-03T00:00:00"/>
    <x v="2"/>
    <x v="2"/>
    <n v="801.39"/>
    <x v="4"/>
    <x v="0"/>
    <x v="10"/>
    <n v="3931.8399999999997"/>
    <n v="4733.2299999999996"/>
  </r>
  <r>
    <x v="3135"/>
    <x v="0"/>
    <x v="4"/>
    <n v="3397.55"/>
    <n v="0.37"/>
    <n v="9"/>
    <d v="2023-10-03T00:00:00"/>
    <d v="2023-10-10T00:00:00"/>
    <x v="0"/>
    <x v="2"/>
    <n v="754.93"/>
    <x v="2"/>
    <x v="0"/>
    <x v="2"/>
    <n v="2642.6200000000003"/>
    <n v="30577.95"/>
  </r>
  <r>
    <x v="3136"/>
    <x v="1"/>
    <x v="0"/>
    <n v="364.34"/>
    <n v="0.42"/>
    <n v="2"/>
    <d v="2024-03-31T00:00:00"/>
    <d v="2024-04-04T00:00:00"/>
    <x v="0"/>
    <x v="1"/>
    <n v="77.83"/>
    <x v="0"/>
    <x v="1"/>
    <x v="0"/>
    <n v="286.51"/>
    <n v="728.68"/>
  </r>
  <r>
    <x v="3137"/>
    <x v="3"/>
    <x v="0"/>
    <n v="860.51"/>
    <n v="0.41"/>
    <n v="4"/>
    <d v="2023-01-24T00:00:00"/>
    <d v="2023-01-27T00:00:00"/>
    <x v="1"/>
    <x v="1"/>
    <n v="238.28"/>
    <x v="4"/>
    <x v="0"/>
    <x v="6"/>
    <n v="622.23"/>
    <n v="3442.04"/>
  </r>
  <r>
    <x v="3138"/>
    <x v="2"/>
    <x v="0"/>
    <n v="2059.19"/>
    <n v="0.49"/>
    <n v="9"/>
    <d v="2023-10-21T00:00:00"/>
    <d v="2023-10-26T00:00:00"/>
    <x v="1"/>
    <x v="1"/>
    <n v="249.35"/>
    <x v="1"/>
    <x v="0"/>
    <x v="2"/>
    <n v="1809.8400000000001"/>
    <n v="18532.71"/>
  </r>
  <r>
    <x v="3139"/>
    <x v="0"/>
    <x v="1"/>
    <n v="1162.18"/>
    <n v="0.24"/>
    <n v="8"/>
    <d v="2023-11-25T00:00:00"/>
    <d v="2023-11-26T00:00:00"/>
    <x v="2"/>
    <x v="1"/>
    <n v="78.599999999999994"/>
    <x v="4"/>
    <x v="0"/>
    <x v="11"/>
    <n v="1083.5800000000002"/>
    <n v="9297.44"/>
  </r>
  <r>
    <x v="3140"/>
    <x v="3"/>
    <x v="0"/>
    <n v="1592.67"/>
    <n v="7.0000000000000007E-2"/>
    <n v="8"/>
    <d v="2024-02-12T00:00:00"/>
    <d v="2024-02-15T00:00:00"/>
    <x v="1"/>
    <x v="2"/>
    <n v="227.96"/>
    <x v="2"/>
    <x v="1"/>
    <x v="8"/>
    <n v="1364.71"/>
    <n v="12741.36"/>
  </r>
  <r>
    <x v="3141"/>
    <x v="2"/>
    <x v="0"/>
    <n v="4987.71"/>
    <n v="0.33"/>
    <n v="4"/>
    <d v="2023-11-21T00:00:00"/>
    <d v="2023-11-27T00:00:00"/>
    <x v="0"/>
    <x v="2"/>
    <n v="414.98"/>
    <x v="0"/>
    <x v="0"/>
    <x v="11"/>
    <n v="4572.7299999999996"/>
    <n v="19950.84"/>
  </r>
  <r>
    <x v="3142"/>
    <x v="0"/>
    <x v="0"/>
    <n v="3327.38"/>
    <n v="0.04"/>
    <n v="1"/>
    <d v="2024-03-07T00:00:00"/>
    <d v="2024-03-10T00:00:00"/>
    <x v="2"/>
    <x v="1"/>
    <n v="909.43"/>
    <x v="5"/>
    <x v="1"/>
    <x v="0"/>
    <n v="2417.9500000000003"/>
    <n v="3327.38"/>
  </r>
  <r>
    <x v="3143"/>
    <x v="2"/>
    <x v="2"/>
    <n v="4618.87"/>
    <n v="0.49"/>
    <n v="4"/>
    <d v="2023-02-14T00:00:00"/>
    <d v="2023-02-16T00:00:00"/>
    <x v="0"/>
    <x v="0"/>
    <n v="1364.1"/>
    <x v="5"/>
    <x v="0"/>
    <x v="8"/>
    <n v="3254.77"/>
    <n v="18475.48"/>
  </r>
  <r>
    <x v="3144"/>
    <x v="0"/>
    <x v="0"/>
    <n v="2235.41"/>
    <n v="0.38"/>
    <n v="3"/>
    <d v="2023-11-29T00:00:00"/>
    <d v="2023-12-02T00:00:00"/>
    <x v="2"/>
    <x v="1"/>
    <n v="466.37"/>
    <x v="1"/>
    <x v="0"/>
    <x v="11"/>
    <n v="1769.04"/>
    <n v="6706.23"/>
  </r>
  <r>
    <x v="3145"/>
    <x v="1"/>
    <x v="1"/>
    <n v="3580.38"/>
    <n v="0.49"/>
    <n v="3"/>
    <d v="2024-02-09T00:00:00"/>
    <d v="2024-02-15T00:00:00"/>
    <x v="0"/>
    <x v="2"/>
    <n v="889.49"/>
    <x v="0"/>
    <x v="1"/>
    <x v="8"/>
    <n v="2690.8900000000003"/>
    <n v="10741.14"/>
  </r>
  <r>
    <x v="3146"/>
    <x v="3"/>
    <x v="4"/>
    <n v="2352.48"/>
    <n v="0.19"/>
    <n v="1"/>
    <d v="2024-12-06T00:00:00"/>
    <d v="2024-12-12T00:00:00"/>
    <x v="1"/>
    <x v="1"/>
    <n v="527.37"/>
    <x v="0"/>
    <x v="1"/>
    <x v="10"/>
    <n v="1825.1100000000001"/>
    <n v="2352.48"/>
  </r>
  <r>
    <x v="3147"/>
    <x v="2"/>
    <x v="2"/>
    <n v="1708.3"/>
    <n v="0.01"/>
    <n v="9"/>
    <d v="2024-03-12T00:00:00"/>
    <d v="2024-03-15T00:00:00"/>
    <x v="1"/>
    <x v="1"/>
    <n v="319.44"/>
    <x v="1"/>
    <x v="1"/>
    <x v="0"/>
    <n v="1388.86"/>
    <n v="15374.699999999999"/>
  </r>
  <r>
    <x v="3148"/>
    <x v="0"/>
    <x v="3"/>
    <n v="2643.95"/>
    <n v="0.26"/>
    <n v="3"/>
    <d v="2024-03-24T00:00:00"/>
    <d v="2024-03-31T00:00:00"/>
    <x v="2"/>
    <x v="0"/>
    <n v="679.66"/>
    <x v="2"/>
    <x v="1"/>
    <x v="0"/>
    <n v="1964.29"/>
    <n v="7931.8499999999995"/>
  </r>
  <r>
    <x v="3149"/>
    <x v="2"/>
    <x v="0"/>
    <n v="2193.8200000000002"/>
    <n v="0.06"/>
    <n v="4"/>
    <d v="2023-09-21T00:00:00"/>
    <d v="2023-09-28T00:00:00"/>
    <x v="0"/>
    <x v="1"/>
    <n v="599.6"/>
    <x v="5"/>
    <x v="0"/>
    <x v="7"/>
    <n v="1594.2200000000003"/>
    <n v="8775.2800000000007"/>
  </r>
  <r>
    <x v="3150"/>
    <x v="2"/>
    <x v="4"/>
    <n v="4904.6499999999996"/>
    <n v="0.34"/>
    <n v="1"/>
    <d v="2024-04-16T00:00:00"/>
    <d v="2024-04-19T00:00:00"/>
    <x v="1"/>
    <x v="2"/>
    <n v="873.84"/>
    <x v="1"/>
    <x v="1"/>
    <x v="3"/>
    <n v="4030.8099999999995"/>
    <n v="4904.6499999999996"/>
  </r>
  <r>
    <x v="3151"/>
    <x v="3"/>
    <x v="4"/>
    <n v="2531.2199999999998"/>
    <n v="0.25"/>
    <n v="3"/>
    <d v="2023-02-03T00:00:00"/>
    <d v="2023-02-10T00:00:00"/>
    <x v="1"/>
    <x v="0"/>
    <n v="639.85"/>
    <x v="5"/>
    <x v="0"/>
    <x v="8"/>
    <n v="1891.37"/>
    <n v="7593.66"/>
  </r>
  <r>
    <x v="3152"/>
    <x v="1"/>
    <x v="2"/>
    <n v="4074.45"/>
    <n v="0.38"/>
    <n v="1"/>
    <d v="2023-05-18T00:00:00"/>
    <d v="2023-05-24T00:00:00"/>
    <x v="1"/>
    <x v="2"/>
    <n v="601.11"/>
    <x v="1"/>
    <x v="0"/>
    <x v="5"/>
    <n v="3473.3399999999997"/>
    <n v="4074.45"/>
  </r>
  <r>
    <x v="3153"/>
    <x v="2"/>
    <x v="3"/>
    <n v="3367.42"/>
    <n v="0.15"/>
    <n v="4"/>
    <d v="2024-01-20T00:00:00"/>
    <d v="2024-01-22T00:00:00"/>
    <x v="2"/>
    <x v="0"/>
    <n v="364.78"/>
    <x v="3"/>
    <x v="1"/>
    <x v="6"/>
    <n v="3002.6400000000003"/>
    <n v="13469.68"/>
  </r>
  <r>
    <x v="3154"/>
    <x v="0"/>
    <x v="1"/>
    <n v="2450.17"/>
    <n v="0.41"/>
    <n v="7"/>
    <d v="2023-06-12T00:00:00"/>
    <d v="2023-06-16T00:00:00"/>
    <x v="1"/>
    <x v="1"/>
    <n v="406.11"/>
    <x v="1"/>
    <x v="0"/>
    <x v="9"/>
    <n v="2044.06"/>
    <n v="17151.190000000002"/>
  </r>
  <r>
    <x v="3155"/>
    <x v="0"/>
    <x v="4"/>
    <n v="2423.34"/>
    <n v="0.33"/>
    <n v="8"/>
    <d v="2023-12-27T00:00:00"/>
    <d v="2023-12-30T00:00:00"/>
    <x v="0"/>
    <x v="0"/>
    <n v="271.05"/>
    <x v="1"/>
    <x v="0"/>
    <x v="10"/>
    <n v="2152.29"/>
    <n v="19386.72"/>
  </r>
  <r>
    <x v="3156"/>
    <x v="1"/>
    <x v="4"/>
    <n v="1775.26"/>
    <n v="0.49"/>
    <n v="8"/>
    <d v="2024-05-17T00:00:00"/>
    <d v="2024-05-21T00:00:00"/>
    <x v="2"/>
    <x v="1"/>
    <n v="262.67"/>
    <x v="4"/>
    <x v="1"/>
    <x v="5"/>
    <n v="1512.59"/>
    <n v="14202.08"/>
  </r>
  <r>
    <x v="3157"/>
    <x v="0"/>
    <x v="4"/>
    <n v="624.21"/>
    <n v="0.09"/>
    <n v="1"/>
    <d v="2024-07-20T00:00:00"/>
    <d v="2024-07-24T00:00:00"/>
    <x v="2"/>
    <x v="0"/>
    <n v="131.19"/>
    <x v="3"/>
    <x v="1"/>
    <x v="4"/>
    <n v="493.02000000000004"/>
    <n v="624.21"/>
  </r>
  <r>
    <x v="3158"/>
    <x v="1"/>
    <x v="4"/>
    <n v="3831.2"/>
    <n v="0.03"/>
    <n v="6"/>
    <d v="2024-06-21T00:00:00"/>
    <d v="2024-06-27T00:00:00"/>
    <x v="2"/>
    <x v="1"/>
    <n v="356.25"/>
    <x v="2"/>
    <x v="1"/>
    <x v="9"/>
    <n v="3474.95"/>
    <n v="22987.199999999997"/>
  </r>
  <r>
    <x v="3159"/>
    <x v="0"/>
    <x v="2"/>
    <n v="4598.66"/>
    <n v="0.43"/>
    <n v="8"/>
    <d v="2024-08-02T00:00:00"/>
    <d v="2024-08-08T00:00:00"/>
    <x v="2"/>
    <x v="0"/>
    <n v="1062.67"/>
    <x v="3"/>
    <x v="1"/>
    <x v="1"/>
    <n v="3535.99"/>
    <n v="36789.279999999999"/>
  </r>
  <r>
    <x v="3160"/>
    <x v="3"/>
    <x v="3"/>
    <n v="1167.98"/>
    <n v="0.17"/>
    <n v="8"/>
    <d v="2023-12-17T00:00:00"/>
    <d v="2023-12-23T00:00:00"/>
    <x v="2"/>
    <x v="1"/>
    <n v="320.08999999999997"/>
    <x v="0"/>
    <x v="0"/>
    <x v="10"/>
    <n v="847.8900000000001"/>
    <n v="9343.84"/>
  </r>
  <r>
    <x v="3161"/>
    <x v="2"/>
    <x v="4"/>
    <n v="4635.8"/>
    <n v="0.22"/>
    <n v="9"/>
    <d v="2024-10-06T00:00:00"/>
    <d v="2024-10-12T00:00:00"/>
    <x v="2"/>
    <x v="2"/>
    <n v="675.12"/>
    <x v="1"/>
    <x v="1"/>
    <x v="2"/>
    <n v="3960.6800000000003"/>
    <n v="41722.200000000004"/>
  </r>
  <r>
    <x v="3162"/>
    <x v="3"/>
    <x v="1"/>
    <n v="1238.29"/>
    <n v="0.46"/>
    <n v="8"/>
    <d v="2024-08-21T00:00:00"/>
    <d v="2024-08-23T00:00:00"/>
    <x v="1"/>
    <x v="0"/>
    <n v="363.61"/>
    <x v="1"/>
    <x v="1"/>
    <x v="1"/>
    <n v="874.68"/>
    <n v="9906.32"/>
  </r>
  <r>
    <x v="3163"/>
    <x v="2"/>
    <x v="1"/>
    <n v="2697.39"/>
    <n v="0.22"/>
    <n v="5"/>
    <d v="2024-04-26T00:00:00"/>
    <d v="2024-04-30T00:00:00"/>
    <x v="2"/>
    <x v="0"/>
    <n v="599.5"/>
    <x v="1"/>
    <x v="1"/>
    <x v="3"/>
    <n v="2097.89"/>
    <n v="13486.949999999999"/>
  </r>
  <r>
    <x v="3164"/>
    <x v="2"/>
    <x v="0"/>
    <n v="1783.75"/>
    <n v="0.15"/>
    <n v="1"/>
    <d v="2023-03-20T00:00:00"/>
    <d v="2023-03-26T00:00:00"/>
    <x v="1"/>
    <x v="2"/>
    <n v="345.76"/>
    <x v="4"/>
    <x v="0"/>
    <x v="0"/>
    <n v="1437.99"/>
    <n v="1783.75"/>
  </r>
  <r>
    <x v="3165"/>
    <x v="2"/>
    <x v="4"/>
    <n v="661.09"/>
    <n v="0.03"/>
    <n v="9"/>
    <d v="2024-03-26T00:00:00"/>
    <d v="2024-04-02T00:00:00"/>
    <x v="0"/>
    <x v="2"/>
    <n v="83.29"/>
    <x v="1"/>
    <x v="1"/>
    <x v="0"/>
    <n v="577.80000000000007"/>
    <n v="5949.81"/>
  </r>
  <r>
    <x v="3166"/>
    <x v="3"/>
    <x v="4"/>
    <n v="358.91"/>
    <n v="0.22"/>
    <n v="5"/>
    <d v="2023-10-26T00:00:00"/>
    <d v="2023-10-28T00:00:00"/>
    <x v="1"/>
    <x v="0"/>
    <n v="19.420000000000002"/>
    <x v="4"/>
    <x v="0"/>
    <x v="2"/>
    <n v="339.49"/>
    <n v="1794.5500000000002"/>
  </r>
  <r>
    <x v="3167"/>
    <x v="2"/>
    <x v="4"/>
    <n v="1890.2"/>
    <n v="0.33"/>
    <n v="7"/>
    <d v="2024-07-04T00:00:00"/>
    <d v="2024-07-07T00:00:00"/>
    <x v="2"/>
    <x v="2"/>
    <n v="289.83"/>
    <x v="2"/>
    <x v="1"/>
    <x v="4"/>
    <n v="1600.3700000000001"/>
    <n v="13231.4"/>
  </r>
  <r>
    <x v="3168"/>
    <x v="3"/>
    <x v="4"/>
    <n v="331.98"/>
    <n v="0.13"/>
    <n v="7"/>
    <d v="2023-08-19T00:00:00"/>
    <d v="2023-08-20T00:00:00"/>
    <x v="0"/>
    <x v="2"/>
    <n v="92.27"/>
    <x v="2"/>
    <x v="0"/>
    <x v="1"/>
    <n v="239.71000000000004"/>
    <n v="2323.86"/>
  </r>
  <r>
    <x v="3169"/>
    <x v="1"/>
    <x v="4"/>
    <n v="610.61"/>
    <n v="0.36"/>
    <n v="4"/>
    <d v="2024-02-15T00:00:00"/>
    <d v="2024-02-17T00:00:00"/>
    <x v="2"/>
    <x v="2"/>
    <n v="153.28"/>
    <x v="4"/>
    <x v="1"/>
    <x v="8"/>
    <n v="457.33000000000004"/>
    <n v="2442.44"/>
  </r>
  <r>
    <x v="3170"/>
    <x v="0"/>
    <x v="1"/>
    <n v="797.26"/>
    <n v="0.24"/>
    <n v="8"/>
    <d v="2024-02-10T00:00:00"/>
    <d v="2024-02-17T00:00:00"/>
    <x v="2"/>
    <x v="2"/>
    <n v="235.75"/>
    <x v="2"/>
    <x v="1"/>
    <x v="8"/>
    <n v="561.51"/>
    <n v="6378.08"/>
  </r>
  <r>
    <x v="3171"/>
    <x v="0"/>
    <x v="3"/>
    <n v="109.39"/>
    <n v="0.43"/>
    <n v="9"/>
    <d v="2023-11-10T00:00:00"/>
    <d v="2023-11-16T00:00:00"/>
    <x v="2"/>
    <x v="2"/>
    <n v="27.56"/>
    <x v="4"/>
    <x v="0"/>
    <x v="11"/>
    <n v="81.83"/>
    <n v="984.51"/>
  </r>
  <r>
    <x v="3172"/>
    <x v="2"/>
    <x v="3"/>
    <n v="850.94"/>
    <n v="0.08"/>
    <n v="4"/>
    <d v="2023-07-26T00:00:00"/>
    <d v="2023-07-27T00:00:00"/>
    <x v="1"/>
    <x v="1"/>
    <n v="197.74"/>
    <x v="4"/>
    <x v="0"/>
    <x v="4"/>
    <n v="653.20000000000005"/>
    <n v="3403.76"/>
  </r>
  <r>
    <x v="3173"/>
    <x v="3"/>
    <x v="0"/>
    <n v="2928.67"/>
    <n v="0.38"/>
    <n v="2"/>
    <d v="2024-07-05T00:00:00"/>
    <d v="2024-07-08T00:00:00"/>
    <x v="0"/>
    <x v="2"/>
    <n v="210.05"/>
    <x v="5"/>
    <x v="1"/>
    <x v="4"/>
    <n v="2718.62"/>
    <n v="5857.34"/>
  </r>
  <r>
    <x v="3174"/>
    <x v="0"/>
    <x v="1"/>
    <n v="4115.66"/>
    <n v="0.47"/>
    <n v="4"/>
    <d v="2024-09-09T00:00:00"/>
    <d v="2024-09-10T00:00:00"/>
    <x v="0"/>
    <x v="2"/>
    <n v="1213.8"/>
    <x v="0"/>
    <x v="1"/>
    <x v="7"/>
    <n v="2901.8599999999997"/>
    <n v="16462.64"/>
  </r>
  <r>
    <x v="3175"/>
    <x v="3"/>
    <x v="4"/>
    <n v="1047.81"/>
    <n v="0.37"/>
    <n v="2"/>
    <d v="2023-10-15T00:00:00"/>
    <d v="2023-10-20T00:00:00"/>
    <x v="0"/>
    <x v="1"/>
    <n v="128.88"/>
    <x v="4"/>
    <x v="0"/>
    <x v="2"/>
    <n v="918.93"/>
    <n v="2095.62"/>
  </r>
  <r>
    <x v="3176"/>
    <x v="3"/>
    <x v="3"/>
    <n v="496.28"/>
    <n v="0.2"/>
    <n v="1"/>
    <d v="2023-02-27T00:00:00"/>
    <d v="2023-03-04T00:00:00"/>
    <x v="1"/>
    <x v="2"/>
    <n v="55.06"/>
    <x v="3"/>
    <x v="0"/>
    <x v="8"/>
    <n v="441.21999999999997"/>
    <n v="496.28"/>
  </r>
  <r>
    <x v="3177"/>
    <x v="2"/>
    <x v="2"/>
    <n v="3674.62"/>
    <n v="0.12"/>
    <n v="1"/>
    <d v="2023-12-17T00:00:00"/>
    <d v="2023-12-23T00:00:00"/>
    <x v="1"/>
    <x v="2"/>
    <n v="210.69"/>
    <x v="1"/>
    <x v="0"/>
    <x v="10"/>
    <n v="3463.93"/>
    <n v="3674.62"/>
  </r>
  <r>
    <x v="3178"/>
    <x v="0"/>
    <x v="2"/>
    <n v="140"/>
    <n v="0.05"/>
    <n v="4"/>
    <d v="2024-05-14T00:00:00"/>
    <d v="2024-05-17T00:00:00"/>
    <x v="1"/>
    <x v="0"/>
    <n v="21.05"/>
    <x v="4"/>
    <x v="1"/>
    <x v="5"/>
    <n v="118.95"/>
    <n v="560"/>
  </r>
  <r>
    <x v="3179"/>
    <x v="2"/>
    <x v="2"/>
    <n v="3697.39"/>
    <n v="0.32"/>
    <n v="9"/>
    <d v="2023-02-25T00:00:00"/>
    <d v="2023-03-01T00:00:00"/>
    <x v="1"/>
    <x v="0"/>
    <n v="1011.86"/>
    <x v="1"/>
    <x v="0"/>
    <x v="8"/>
    <n v="2685.5299999999997"/>
    <n v="33276.51"/>
  </r>
  <r>
    <x v="3180"/>
    <x v="2"/>
    <x v="4"/>
    <n v="742.47"/>
    <n v="7.0000000000000007E-2"/>
    <n v="9"/>
    <d v="2023-04-13T00:00:00"/>
    <d v="2023-04-17T00:00:00"/>
    <x v="0"/>
    <x v="0"/>
    <n v="179.95"/>
    <x v="1"/>
    <x v="0"/>
    <x v="3"/>
    <n v="562.52"/>
    <n v="6682.2300000000005"/>
  </r>
  <r>
    <x v="3181"/>
    <x v="0"/>
    <x v="4"/>
    <n v="1218.5999999999999"/>
    <n v="0.42"/>
    <n v="7"/>
    <d v="2024-01-10T00:00:00"/>
    <d v="2024-01-12T00:00:00"/>
    <x v="1"/>
    <x v="1"/>
    <n v="239.52"/>
    <x v="5"/>
    <x v="1"/>
    <x v="6"/>
    <n v="979.07999999999993"/>
    <n v="8530.1999999999989"/>
  </r>
  <r>
    <x v="3182"/>
    <x v="0"/>
    <x v="0"/>
    <n v="688.34"/>
    <n v="0.48"/>
    <n v="5"/>
    <d v="2023-02-21T00:00:00"/>
    <d v="2023-02-27T00:00:00"/>
    <x v="2"/>
    <x v="0"/>
    <n v="162.93"/>
    <x v="1"/>
    <x v="0"/>
    <x v="8"/>
    <n v="525.41000000000008"/>
    <n v="3441.7000000000003"/>
  </r>
  <r>
    <x v="3183"/>
    <x v="1"/>
    <x v="0"/>
    <n v="1311.96"/>
    <n v="7.0000000000000007E-2"/>
    <n v="6"/>
    <d v="2023-08-17T00:00:00"/>
    <d v="2023-08-22T00:00:00"/>
    <x v="0"/>
    <x v="2"/>
    <n v="82.92"/>
    <x v="4"/>
    <x v="0"/>
    <x v="1"/>
    <n v="1229.04"/>
    <n v="7871.76"/>
  </r>
  <r>
    <x v="3184"/>
    <x v="1"/>
    <x v="0"/>
    <n v="4011.06"/>
    <n v="0.19"/>
    <n v="1"/>
    <d v="2024-12-20T00:00:00"/>
    <d v="2024-12-22T00:00:00"/>
    <x v="1"/>
    <x v="0"/>
    <n v="389.11"/>
    <x v="4"/>
    <x v="1"/>
    <x v="10"/>
    <n v="3621.95"/>
    <n v="4011.06"/>
  </r>
  <r>
    <x v="3185"/>
    <x v="3"/>
    <x v="2"/>
    <n v="749.47"/>
    <n v="0.47"/>
    <n v="3"/>
    <d v="2023-10-11T00:00:00"/>
    <d v="2023-10-14T00:00:00"/>
    <x v="1"/>
    <x v="2"/>
    <n v="125.18"/>
    <x v="5"/>
    <x v="0"/>
    <x v="2"/>
    <n v="624.29"/>
    <n v="2248.41"/>
  </r>
  <r>
    <x v="3186"/>
    <x v="0"/>
    <x v="4"/>
    <n v="4971.41"/>
    <n v="0.24"/>
    <n v="1"/>
    <d v="2023-04-06T00:00:00"/>
    <d v="2023-04-13T00:00:00"/>
    <x v="2"/>
    <x v="2"/>
    <n v="1080.08"/>
    <x v="0"/>
    <x v="0"/>
    <x v="3"/>
    <n v="3891.33"/>
    <n v="4971.41"/>
  </r>
  <r>
    <x v="3187"/>
    <x v="1"/>
    <x v="2"/>
    <n v="1702.78"/>
    <n v="0.27"/>
    <n v="5"/>
    <d v="2024-02-12T00:00:00"/>
    <d v="2024-02-13T00:00:00"/>
    <x v="2"/>
    <x v="2"/>
    <n v="327.33999999999997"/>
    <x v="1"/>
    <x v="1"/>
    <x v="8"/>
    <n v="1375.44"/>
    <n v="8513.9"/>
  </r>
  <r>
    <x v="3188"/>
    <x v="3"/>
    <x v="0"/>
    <n v="4617.6400000000003"/>
    <n v="0.37"/>
    <n v="4"/>
    <d v="2024-01-17T00:00:00"/>
    <d v="2024-01-23T00:00:00"/>
    <x v="2"/>
    <x v="1"/>
    <n v="408.3"/>
    <x v="2"/>
    <x v="1"/>
    <x v="6"/>
    <n v="4209.34"/>
    <n v="18470.560000000001"/>
  </r>
  <r>
    <x v="3189"/>
    <x v="3"/>
    <x v="4"/>
    <n v="1031.1600000000001"/>
    <n v="0.11"/>
    <n v="3"/>
    <d v="2024-11-07T00:00:00"/>
    <d v="2024-11-13T00:00:00"/>
    <x v="2"/>
    <x v="1"/>
    <n v="263.38"/>
    <x v="5"/>
    <x v="1"/>
    <x v="11"/>
    <n v="767.78000000000009"/>
    <n v="3093.4800000000005"/>
  </r>
  <r>
    <x v="3190"/>
    <x v="3"/>
    <x v="1"/>
    <n v="1020.7"/>
    <n v="0.49"/>
    <n v="6"/>
    <d v="2024-12-02T00:00:00"/>
    <d v="2024-12-07T00:00:00"/>
    <x v="0"/>
    <x v="2"/>
    <n v="85.67"/>
    <x v="1"/>
    <x v="1"/>
    <x v="10"/>
    <n v="935.03000000000009"/>
    <n v="6124.2000000000007"/>
  </r>
  <r>
    <x v="3191"/>
    <x v="1"/>
    <x v="3"/>
    <n v="2870.14"/>
    <n v="0.39"/>
    <n v="6"/>
    <d v="2023-01-05T00:00:00"/>
    <d v="2023-01-09T00:00:00"/>
    <x v="2"/>
    <x v="2"/>
    <n v="323.64999999999998"/>
    <x v="2"/>
    <x v="0"/>
    <x v="6"/>
    <n v="2546.4899999999998"/>
    <n v="17220.84"/>
  </r>
  <r>
    <x v="3192"/>
    <x v="0"/>
    <x v="3"/>
    <n v="347.94"/>
    <n v="0.08"/>
    <n v="9"/>
    <d v="2024-11-14T00:00:00"/>
    <d v="2024-11-16T00:00:00"/>
    <x v="2"/>
    <x v="1"/>
    <n v="99.76"/>
    <x v="1"/>
    <x v="1"/>
    <x v="11"/>
    <n v="248.18"/>
    <n v="3131.46"/>
  </r>
  <r>
    <x v="3193"/>
    <x v="2"/>
    <x v="0"/>
    <n v="4024.91"/>
    <n v="0.06"/>
    <n v="4"/>
    <d v="2023-11-02T00:00:00"/>
    <d v="2023-11-03T00:00:00"/>
    <x v="1"/>
    <x v="0"/>
    <n v="1144.95"/>
    <x v="2"/>
    <x v="0"/>
    <x v="11"/>
    <n v="2879.96"/>
    <n v="16099.64"/>
  </r>
  <r>
    <x v="3194"/>
    <x v="3"/>
    <x v="2"/>
    <n v="2254.11"/>
    <n v="0.47"/>
    <n v="9"/>
    <d v="2024-10-02T00:00:00"/>
    <d v="2024-10-06T00:00:00"/>
    <x v="2"/>
    <x v="0"/>
    <n v="205.93"/>
    <x v="3"/>
    <x v="1"/>
    <x v="2"/>
    <n v="2048.1800000000003"/>
    <n v="20286.990000000002"/>
  </r>
  <r>
    <x v="3195"/>
    <x v="1"/>
    <x v="1"/>
    <n v="3526.06"/>
    <n v="0.34"/>
    <n v="4"/>
    <d v="2024-03-23T00:00:00"/>
    <d v="2024-03-27T00:00:00"/>
    <x v="1"/>
    <x v="0"/>
    <n v="378.13"/>
    <x v="1"/>
    <x v="1"/>
    <x v="0"/>
    <n v="3147.93"/>
    <n v="14104.24"/>
  </r>
  <r>
    <x v="3196"/>
    <x v="1"/>
    <x v="4"/>
    <n v="955.7"/>
    <n v="0.02"/>
    <n v="8"/>
    <d v="2024-04-05T00:00:00"/>
    <d v="2024-04-11T00:00:00"/>
    <x v="2"/>
    <x v="0"/>
    <n v="201.51"/>
    <x v="4"/>
    <x v="1"/>
    <x v="3"/>
    <n v="754.19"/>
    <n v="7645.6"/>
  </r>
  <r>
    <x v="3197"/>
    <x v="2"/>
    <x v="2"/>
    <n v="3247.55"/>
    <n v="7.0000000000000007E-2"/>
    <n v="8"/>
    <d v="2023-09-01T00:00:00"/>
    <d v="2023-09-04T00:00:00"/>
    <x v="0"/>
    <x v="2"/>
    <n v="843.12"/>
    <x v="1"/>
    <x v="0"/>
    <x v="7"/>
    <n v="2404.4300000000003"/>
    <n v="25980.400000000001"/>
  </r>
  <r>
    <x v="3198"/>
    <x v="2"/>
    <x v="0"/>
    <n v="3010.95"/>
    <n v="0.02"/>
    <n v="2"/>
    <d v="2024-03-31T00:00:00"/>
    <d v="2024-04-04T00:00:00"/>
    <x v="1"/>
    <x v="0"/>
    <n v="570.27"/>
    <x v="2"/>
    <x v="1"/>
    <x v="0"/>
    <n v="2440.6799999999998"/>
    <n v="6021.9"/>
  </r>
  <r>
    <x v="3199"/>
    <x v="1"/>
    <x v="2"/>
    <n v="3802.74"/>
    <n v="0.49"/>
    <n v="8"/>
    <d v="2023-09-14T00:00:00"/>
    <d v="2023-09-18T00:00:00"/>
    <x v="1"/>
    <x v="2"/>
    <n v="456.66"/>
    <x v="2"/>
    <x v="0"/>
    <x v="7"/>
    <n v="3346.08"/>
    <n v="30421.919999999998"/>
  </r>
  <r>
    <x v="3200"/>
    <x v="0"/>
    <x v="0"/>
    <n v="1557.27"/>
    <n v="0.25"/>
    <n v="2"/>
    <d v="2023-05-23T00:00:00"/>
    <d v="2023-05-27T00:00:00"/>
    <x v="1"/>
    <x v="2"/>
    <n v="188.71"/>
    <x v="2"/>
    <x v="0"/>
    <x v="5"/>
    <n v="1368.56"/>
    <n v="3114.54"/>
  </r>
  <r>
    <x v="3201"/>
    <x v="2"/>
    <x v="3"/>
    <n v="4672.51"/>
    <n v="0.23"/>
    <n v="8"/>
    <d v="2023-07-21T00:00:00"/>
    <d v="2023-07-22T00:00:00"/>
    <x v="1"/>
    <x v="1"/>
    <n v="275.8"/>
    <x v="1"/>
    <x v="0"/>
    <x v="4"/>
    <n v="4396.71"/>
    <n v="37380.080000000002"/>
  </r>
  <r>
    <x v="3202"/>
    <x v="1"/>
    <x v="3"/>
    <n v="4810.38"/>
    <n v="0.48"/>
    <n v="6"/>
    <d v="2023-01-01T00:00:00"/>
    <d v="2023-01-02T00:00:00"/>
    <x v="1"/>
    <x v="0"/>
    <n v="247.24"/>
    <x v="3"/>
    <x v="0"/>
    <x v="6"/>
    <n v="4563.1400000000003"/>
    <n v="28862.28"/>
  </r>
  <r>
    <x v="3203"/>
    <x v="2"/>
    <x v="2"/>
    <n v="4353.8100000000004"/>
    <n v="0.25"/>
    <n v="3"/>
    <d v="2024-05-07T00:00:00"/>
    <d v="2024-05-11T00:00:00"/>
    <x v="2"/>
    <x v="0"/>
    <n v="357.25"/>
    <x v="1"/>
    <x v="1"/>
    <x v="5"/>
    <n v="3996.5600000000004"/>
    <n v="13061.43"/>
  </r>
  <r>
    <x v="3204"/>
    <x v="0"/>
    <x v="1"/>
    <n v="2902.97"/>
    <n v="0.26"/>
    <n v="7"/>
    <d v="2024-05-26T00:00:00"/>
    <d v="2024-06-01T00:00:00"/>
    <x v="2"/>
    <x v="1"/>
    <n v="865.81"/>
    <x v="5"/>
    <x v="1"/>
    <x v="5"/>
    <n v="2037.1599999999999"/>
    <n v="20320.789999999997"/>
  </r>
  <r>
    <x v="3205"/>
    <x v="3"/>
    <x v="4"/>
    <n v="2159.41"/>
    <n v="0.49"/>
    <n v="6"/>
    <d v="2023-12-23T00:00:00"/>
    <d v="2023-12-26T00:00:00"/>
    <x v="0"/>
    <x v="1"/>
    <n v="213.91"/>
    <x v="2"/>
    <x v="0"/>
    <x v="10"/>
    <n v="1945.4999999999998"/>
    <n v="12956.46"/>
  </r>
  <r>
    <x v="3206"/>
    <x v="2"/>
    <x v="0"/>
    <n v="384.16"/>
    <n v="0.06"/>
    <n v="3"/>
    <d v="2024-07-06T00:00:00"/>
    <d v="2024-07-13T00:00:00"/>
    <x v="2"/>
    <x v="2"/>
    <n v="71.959999999999994"/>
    <x v="0"/>
    <x v="1"/>
    <x v="4"/>
    <n v="312.20000000000005"/>
    <n v="1152.48"/>
  </r>
  <r>
    <x v="3207"/>
    <x v="0"/>
    <x v="4"/>
    <n v="4741.42"/>
    <n v="0.49"/>
    <n v="5"/>
    <d v="2023-10-04T00:00:00"/>
    <d v="2023-10-08T00:00:00"/>
    <x v="0"/>
    <x v="0"/>
    <n v="440.9"/>
    <x v="1"/>
    <x v="0"/>
    <x v="2"/>
    <n v="4300.5200000000004"/>
    <n v="23707.1"/>
  </r>
  <r>
    <x v="3208"/>
    <x v="1"/>
    <x v="3"/>
    <n v="4763.7299999999996"/>
    <n v="0.08"/>
    <n v="4"/>
    <d v="2023-08-07T00:00:00"/>
    <d v="2023-08-12T00:00:00"/>
    <x v="0"/>
    <x v="2"/>
    <n v="1269.8499999999999"/>
    <x v="3"/>
    <x v="0"/>
    <x v="1"/>
    <n v="3493.8799999999997"/>
    <n v="19054.919999999998"/>
  </r>
  <r>
    <x v="3209"/>
    <x v="2"/>
    <x v="1"/>
    <n v="191.57"/>
    <n v="0.24"/>
    <n v="6"/>
    <d v="2024-01-06T00:00:00"/>
    <d v="2024-01-11T00:00:00"/>
    <x v="1"/>
    <x v="0"/>
    <n v="41.27"/>
    <x v="0"/>
    <x v="1"/>
    <x v="6"/>
    <n v="150.29999999999998"/>
    <n v="1149.42"/>
  </r>
  <r>
    <x v="3210"/>
    <x v="2"/>
    <x v="1"/>
    <n v="1848.75"/>
    <n v="0.17"/>
    <n v="1"/>
    <d v="2023-02-21T00:00:00"/>
    <d v="2023-02-28T00:00:00"/>
    <x v="0"/>
    <x v="0"/>
    <n v="435.39"/>
    <x v="5"/>
    <x v="0"/>
    <x v="8"/>
    <n v="1413.3600000000001"/>
    <n v="1848.75"/>
  </r>
  <r>
    <x v="3211"/>
    <x v="1"/>
    <x v="4"/>
    <n v="4412.18"/>
    <n v="0.48"/>
    <n v="1"/>
    <d v="2023-07-18T00:00:00"/>
    <d v="2023-07-20T00:00:00"/>
    <x v="0"/>
    <x v="2"/>
    <n v="1120.7"/>
    <x v="0"/>
    <x v="0"/>
    <x v="4"/>
    <n v="3291.4800000000005"/>
    <n v="4412.18"/>
  </r>
  <r>
    <x v="3212"/>
    <x v="3"/>
    <x v="3"/>
    <n v="496.17"/>
    <n v="0.24"/>
    <n v="8"/>
    <d v="2024-04-10T00:00:00"/>
    <d v="2024-04-15T00:00:00"/>
    <x v="0"/>
    <x v="1"/>
    <n v="125.41"/>
    <x v="4"/>
    <x v="1"/>
    <x v="3"/>
    <n v="370.76"/>
    <n v="3969.36"/>
  </r>
  <r>
    <x v="3213"/>
    <x v="1"/>
    <x v="4"/>
    <n v="1063.18"/>
    <n v="0.01"/>
    <n v="8"/>
    <d v="2024-05-15T00:00:00"/>
    <d v="2024-05-17T00:00:00"/>
    <x v="0"/>
    <x v="0"/>
    <n v="55.08"/>
    <x v="0"/>
    <x v="1"/>
    <x v="5"/>
    <n v="1008.1"/>
    <n v="8505.44"/>
  </r>
  <r>
    <x v="3214"/>
    <x v="2"/>
    <x v="2"/>
    <n v="4895.5200000000004"/>
    <n v="0.11"/>
    <n v="9"/>
    <d v="2024-09-02T00:00:00"/>
    <d v="2024-09-04T00:00:00"/>
    <x v="0"/>
    <x v="0"/>
    <n v="1067.0899999999999"/>
    <x v="0"/>
    <x v="1"/>
    <x v="7"/>
    <n v="3828.4300000000003"/>
    <n v="44059.680000000008"/>
  </r>
  <r>
    <x v="3215"/>
    <x v="1"/>
    <x v="1"/>
    <n v="4251.72"/>
    <n v="0.22"/>
    <n v="8"/>
    <d v="2023-03-09T00:00:00"/>
    <d v="2023-03-11T00:00:00"/>
    <x v="1"/>
    <x v="1"/>
    <n v="1086.8800000000001"/>
    <x v="0"/>
    <x v="0"/>
    <x v="0"/>
    <n v="3164.84"/>
    <n v="34013.760000000002"/>
  </r>
  <r>
    <x v="3216"/>
    <x v="0"/>
    <x v="1"/>
    <n v="4569.1099999999997"/>
    <n v="0.34"/>
    <n v="2"/>
    <d v="2023-09-06T00:00:00"/>
    <d v="2023-09-13T00:00:00"/>
    <x v="0"/>
    <x v="1"/>
    <n v="291.45"/>
    <x v="3"/>
    <x v="0"/>
    <x v="7"/>
    <n v="4277.66"/>
    <n v="9138.2199999999993"/>
  </r>
  <r>
    <x v="3217"/>
    <x v="1"/>
    <x v="2"/>
    <n v="796.56"/>
    <n v="0.28000000000000003"/>
    <n v="5"/>
    <d v="2023-12-04T00:00:00"/>
    <d v="2023-12-06T00:00:00"/>
    <x v="1"/>
    <x v="2"/>
    <n v="145.88999999999999"/>
    <x v="5"/>
    <x v="0"/>
    <x v="10"/>
    <n v="650.66999999999996"/>
    <n v="3982.7999999999997"/>
  </r>
  <r>
    <x v="3218"/>
    <x v="2"/>
    <x v="3"/>
    <n v="1135.45"/>
    <n v="0.42"/>
    <n v="8"/>
    <d v="2024-03-25T00:00:00"/>
    <d v="2024-03-29T00:00:00"/>
    <x v="2"/>
    <x v="2"/>
    <n v="105.59"/>
    <x v="4"/>
    <x v="1"/>
    <x v="0"/>
    <n v="1029.8600000000001"/>
    <n v="9083.6"/>
  </r>
  <r>
    <x v="3219"/>
    <x v="1"/>
    <x v="1"/>
    <n v="3066.54"/>
    <n v="0.41"/>
    <n v="9"/>
    <d v="2023-04-01T00:00:00"/>
    <d v="2023-04-07T00:00:00"/>
    <x v="0"/>
    <x v="1"/>
    <n v="316.45999999999998"/>
    <x v="5"/>
    <x v="0"/>
    <x v="3"/>
    <n v="2750.08"/>
    <n v="27598.86"/>
  </r>
  <r>
    <x v="3220"/>
    <x v="3"/>
    <x v="0"/>
    <n v="2558.52"/>
    <n v="0.3"/>
    <n v="6"/>
    <d v="2024-09-07T00:00:00"/>
    <d v="2024-09-08T00:00:00"/>
    <x v="2"/>
    <x v="2"/>
    <n v="666.58"/>
    <x v="0"/>
    <x v="1"/>
    <x v="7"/>
    <n v="1891.94"/>
    <n v="15351.119999999999"/>
  </r>
  <r>
    <x v="3221"/>
    <x v="1"/>
    <x v="0"/>
    <n v="1562.67"/>
    <n v="0.28999999999999998"/>
    <n v="4"/>
    <d v="2023-10-24T00:00:00"/>
    <d v="2023-10-29T00:00:00"/>
    <x v="2"/>
    <x v="2"/>
    <n v="257.79000000000002"/>
    <x v="0"/>
    <x v="0"/>
    <x v="2"/>
    <n v="1304.8800000000001"/>
    <n v="6250.68"/>
  </r>
  <r>
    <x v="3222"/>
    <x v="3"/>
    <x v="3"/>
    <n v="4430.8500000000004"/>
    <n v="0.14000000000000001"/>
    <n v="9"/>
    <d v="2023-12-17T00:00:00"/>
    <d v="2023-12-24T00:00:00"/>
    <x v="0"/>
    <x v="2"/>
    <n v="425.99"/>
    <x v="1"/>
    <x v="0"/>
    <x v="10"/>
    <n v="4004.8600000000006"/>
    <n v="39877.65"/>
  </r>
  <r>
    <x v="3223"/>
    <x v="0"/>
    <x v="2"/>
    <n v="4516.8"/>
    <n v="0.48"/>
    <n v="4"/>
    <d v="2024-09-08T00:00:00"/>
    <d v="2024-09-13T00:00:00"/>
    <x v="2"/>
    <x v="0"/>
    <n v="1068.3499999999999"/>
    <x v="0"/>
    <x v="1"/>
    <x v="7"/>
    <n v="3448.4500000000003"/>
    <n v="18067.2"/>
  </r>
  <r>
    <x v="3224"/>
    <x v="3"/>
    <x v="4"/>
    <n v="1529.25"/>
    <n v="0.04"/>
    <n v="6"/>
    <d v="2023-08-14T00:00:00"/>
    <d v="2023-08-19T00:00:00"/>
    <x v="1"/>
    <x v="0"/>
    <n v="417.28"/>
    <x v="1"/>
    <x v="0"/>
    <x v="1"/>
    <n v="1111.97"/>
    <n v="9175.5"/>
  </r>
  <r>
    <x v="3225"/>
    <x v="1"/>
    <x v="3"/>
    <n v="863.19"/>
    <n v="0.2"/>
    <n v="5"/>
    <d v="2023-09-20T00:00:00"/>
    <d v="2023-09-22T00:00:00"/>
    <x v="1"/>
    <x v="1"/>
    <n v="189.66"/>
    <x v="2"/>
    <x v="0"/>
    <x v="7"/>
    <n v="673.53000000000009"/>
    <n v="4315.9500000000007"/>
  </r>
  <r>
    <x v="3226"/>
    <x v="2"/>
    <x v="4"/>
    <n v="830.55"/>
    <n v="0.33"/>
    <n v="1"/>
    <d v="2024-07-22T00:00:00"/>
    <d v="2024-07-25T00:00:00"/>
    <x v="2"/>
    <x v="2"/>
    <n v="232.72"/>
    <x v="5"/>
    <x v="1"/>
    <x v="4"/>
    <n v="597.82999999999993"/>
    <n v="830.55"/>
  </r>
  <r>
    <x v="3227"/>
    <x v="3"/>
    <x v="3"/>
    <n v="2473.6799999999998"/>
    <n v="0.47"/>
    <n v="4"/>
    <d v="2024-11-15T00:00:00"/>
    <d v="2024-11-22T00:00:00"/>
    <x v="0"/>
    <x v="0"/>
    <n v="300.85000000000002"/>
    <x v="4"/>
    <x v="1"/>
    <x v="11"/>
    <n v="2172.83"/>
    <n v="9894.7199999999993"/>
  </r>
  <r>
    <x v="3228"/>
    <x v="0"/>
    <x v="0"/>
    <n v="751.3"/>
    <n v="0.25"/>
    <n v="3"/>
    <d v="2023-05-06T00:00:00"/>
    <d v="2023-05-07T00:00:00"/>
    <x v="2"/>
    <x v="0"/>
    <n v="118.85"/>
    <x v="0"/>
    <x v="0"/>
    <x v="5"/>
    <n v="632.44999999999993"/>
    <n v="2253.8999999999996"/>
  </r>
  <r>
    <x v="3229"/>
    <x v="3"/>
    <x v="2"/>
    <n v="2419.37"/>
    <n v="0.45"/>
    <n v="8"/>
    <d v="2023-04-03T00:00:00"/>
    <d v="2023-04-06T00:00:00"/>
    <x v="0"/>
    <x v="2"/>
    <n v="184.68"/>
    <x v="4"/>
    <x v="0"/>
    <x v="3"/>
    <n v="2234.69"/>
    <n v="19354.96"/>
  </r>
  <r>
    <x v="3230"/>
    <x v="3"/>
    <x v="0"/>
    <n v="2363.48"/>
    <n v="0.05"/>
    <n v="7"/>
    <d v="2023-05-01T00:00:00"/>
    <d v="2023-05-04T00:00:00"/>
    <x v="2"/>
    <x v="2"/>
    <n v="161.53"/>
    <x v="3"/>
    <x v="0"/>
    <x v="5"/>
    <n v="2201.9499999999998"/>
    <n v="16544.36"/>
  </r>
  <r>
    <x v="3231"/>
    <x v="3"/>
    <x v="2"/>
    <n v="4432.1400000000003"/>
    <n v="0.27"/>
    <n v="1"/>
    <d v="2023-08-13T00:00:00"/>
    <d v="2023-08-18T00:00:00"/>
    <x v="0"/>
    <x v="2"/>
    <n v="668.36"/>
    <x v="2"/>
    <x v="0"/>
    <x v="1"/>
    <n v="3763.78"/>
    <n v="4432.1400000000003"/>
  </r>
  <r>
    <x v="3232"/>
    <x v="0"/>
    <x v="4"/>
    <n v="1551.43"/>
    <n v="0.16"/>
    <n v="8"/>
    <d v="2024-05-29T00:00:00"/>
    <d v="2024-06-01T00:00:00"/>
    <x v="2"/>
    <x v="0"/>
    <n v="342.15"/>
    <x v="5"/>
    <x v="1"/>
    <x v="5"/>
    <n v="1209.2800000000002"/>
    <n v="12411.44"/>
  </r>
  <r>
    <x v="3233"/>
    <x v="1"/>
    <x v="3"/>
    <n v="2847.2"/>
    <n v="0.4"/>
    <n v="7"/>
    <d v="2023-04-14T00:00:00"/>
    <d v="2023-04-18T00:00:00"/>
    <x v="0"/>
    <x v="1"/>
    <n v="679.26"/>
    <x v="5"/>
    <x v="0"/>
    <x v="3"/>
    <n v="2167.9399999999996"/>
    <n v="19930.399999999998"/>
  </r>
  <r>
    <x v="3234"/>
    <x v="3"/>
    <x v="1"/>
    <n v="3743.15"/>
    <n v="0.22"/>
    <n v="2"/>
    <d v="2024-11-02T00:00:00"/>
    <d v="2024-11-05T00:00:00"/>
    <x v="2"/>
    <x v="0"/>
    <n v="328.32"/>
    <x v="1"/>
    <x v="1"/>
    <x v="11"/>
    <n v="3414.83"/>
    <n v="7486.3"/>
  </r>
  <r>
    <x v="3235"/>
    <x v="3"/>
    <x v="1"/>
    <n v="3019.98"/>
    <n v="0.24"/>
    <n v="4"/>
    <d v="2024-12-23T00:00:00"/>
    <d v="2024-12-26T00:00:00"/>
    <x v="0"/>
    <x v="1"/>
    <n v="614.37"/>
    <x v="4"/>
    <x v="1"/>
    <x v="10"/>
    <n v="2405.61"/>
    <n v="12079.92"/>
  </r>
  <r>
    <x v="3236"/>
    <x v="2"/>
    <x v="2"/>
    <n v="4774.93"/>
    <n v="0.03"/>
    <n v="2"/>
    <d v="2023-11-20T00:00:00"/>
    <d v="2023-11-25T00:00:00"/>
    <x v="1"/>
    <x v="0"/>
    <n v="865.42"/>
    <x v="0"/>
    <x v="0"/>
    <x v="11"/>
    <n v="3909.51"/>
    <n v="9549.86"/>
  </r>
  <r>
    <x v="3237"/>
    <x v="0"/>
    <x v="2"/>
    <n v="3051.16"/>
    <n v="0.22"/>
    <n v="9"/>
    <d v="2024-01-29T00:00:00"/>
    <d v="2024-02-01T00:00:00"/>
    <x v="1"/>
    <x v="0"/>
    <n v="768.81"/>
    <x v="2"/>
    <x v="1"/>
    <x v="6"/>
    <n v="2282.35"/>
    <n v="27460.44"/>
  </r>
  <r>
    <x v="3238"/>
    <x v="3"/>
    <x v="0"/>
    <n v="4519.12"/>
    <n v="0.04"/>
    <n v="8"/>
    <d v="2023-12-05T00:00:00"/>
    <d v="2023-12-07T00:00:00"/>
    <x v="0"/>
    <x v="2"/>
    <n v="1049.22"/>
    <x v="4"/>
    <x v="0"/>
    <x v="10"/>
    <n v="3469.8999999999996"/>
    <n v="36152.959999999999"/>
  </r>
  <r>
    <x v="3239"/>
    <x v="0"/>
    <x v="1"/>
    <n v="1300.78"/>
    <n v="0.15"/>
    <n v="1"/>
    <d v="2023-06-30T00:00:00"/>
    <d v="2023-07-06T00:00:00"/>
    <x v="0"/>
    <x v="2"/>
    <n v="227.64"/>
    <x v="1"/>
    <x v="0"/>
    <x v="9"/>
    <n v="1073.1399999999999"/>
    <n v="1300.78"/>
  </r>
  <r>
    <x v="3240"/>
    <x v="3"/>
    <x v="0"/>
    <n v="2847.69"/>
    <n v="0.06"/>
    <n v="1"/>
    <d v="2024-08-10T00:00:00"/>
    <d v="2024-08-11T00:00:00"/>
    <x v="1"/>
    <x v="1"/>
    <n v="317.7"/>
    <x v="3"/>
    <x v="1"/>
    <x v="1"/>
    <n v="2529.9900000000002"/>
    <n v="2847.69"/>
  </r>
  <r>
    <x v="3241"/>
    <x v="1"/>
    <x v="4"/>
    <n v="2762.2"/>
    <n v="0.17"/>
    <n v="8"/>
    <d v="2024-11-02T00:00:00"/>
    <d v="2024-11-06T00:00:00"/>
    <x v="0"/>
    <x v="0"/>
    <n v="743.77"/>
    <x v="4"/>
    <x v="1"/>
    <x v="11"/>
    <n v="2018.4299999999998"/>
    <n v="22097.599999999999"/>
  </r>
  <r>
    <x v="3242"/>
    <x v="1"/>
    <x v="1"/>
    <n v="4948.32"/>
    <n v="0.11"/>
    <n v="5"/>
    <d v="2024-06-01T00:00:00"/>
    <d v="2024-06-02T00:00:00"/>
    <x v="1"/>
    <x v="0"/>
    <n v="454.3"/>
    <x v="1"/>
    <x v="1"/>
    <x v="9"/>
    <n v="4494.0199999999995"/>
    <n v="24741.599999999999"/>
  </r>
  <r>
    <x v="3243"/>
    <x v="3"/>
    <x v="4"/>
    <n v="1102.08"/>
    <n v="0.14000000000000001"/>
    <n v="1"/>
    <d v="2024-11-08T00:00:00"/>
    <d v="2024-11-10T00:00:00"/>
    <x v="1"/>
    <x v="1"/>
    <n v="126.75"/>
    <x v="0"/>
    <x v="1"/>
    <x v="11"/>
    <n v="975.32999999999993"/>
    <n v="1102.08"/>
  </r>
  <r>
    <x v="3244"/>
    <x v="1"/>
    <x v="3"/>
    <n v="790.87"/>
    <n v="7.0000000000000007E-2"/>
    <n v="4"/>
    <d v="2023-07-19T00:00:00"/>
    <d v="2023-07-22T00:00:00"/>
    <x v="2"/>
    <x v="1"/>
    <n v="172.86"/>
    <x v="4"/>
    <x v="0"/>
    <x v="4"/>
    <n v="618.01"/>
    <n v="3163.48"/>
  </r>
  <r>
    <x v="3245"/>
    <x v="3"/>
    <x v="0"/>
    <n v="3097.19"/>
    <n v="0.22"/>
    <n v="2"/>
    <d v="2024-08-08T00:00:00"/>
    <d v="2024-08-13T00:00:00"/>
    <x v="2"/>
    <x v="0"/>
    <n v="563.96"/>
    <x v="5"/>
    <x v="1"/>
    <x v="1"/>
    <n v="2533.23"/>
    <n v="6194.38"/>
  </r>
  <r>
    <x v="3246"/>
    <x v="1"/>
    <x v="2"/>
    <n v="1196.0899999999999"/>
    <n v="0.25"/>
    <n v="9"/>
    <d v="2023-08-02T00:00:00"/>
    <d v="2023-08-03T00:00:00"/>
    <x v="0"/>
    <x v="1"/>
    <n v="91.02"/>
    <x v="0"/>
    <x v="0"/>
    <x v="1"/>
    <n v="1105.07"/>
    <n v="10764.81"/>
  </r>
  <r>
    <x v="3247"/>
    <x v="2"/>
    <x v="1"/>
    <n v="3231.86"/>
    <n v="0.42"/>
    <n v="6"/>
    <d v="2023-08-14T00:00:00"/>
    <d v="2023-08-17T00:00:00"/>
    <x v="0"/>
    <x v="2"/>
    <n v="553.21"/>
    <x v="4"/>
    <x v="0"/>
    <x v="1"/>
    <n v="2678.65"/>
    <n v="19391.16"/>
  </r>
  <r>
    <x v="3248"/>
    <x v="2"/>
    <x v="0"/>
    <n v="4865.2"/>
    <n v="0.27"/>
    <n v="9"/>
    <d v="2023-04-19T00:00:00"/>
    <d v="2023-04-20T00:00:00"/>
    <x v="1"/>
    <x v="1"/>
    <n v="386.71"/>
    <x v="4"/>
    <x v="0"/>
    <x v="3"/>
    <n v="4478.49"/>
    <n v="43786.799999999996"/>
  </r>
  <r>
    <x v="3249"/>
    <x v="2"/>
    <x v="2"/>
    <n v="4737.88"/>
    <n v="0.11"/>
    <n v="1"/>
    <d v="2023-04-25T00:00:00"/>
    <d v="2023-04-28T00:00:00"/>
    <x v="1"/>
    <x v="0"/>
    <n v="365.89"/>
    <x v="4"/>
    <x v="0"/>
    <x v="3"/>
    <n v="4371.99"/>
    <n v="4737.88"/>
  </r>
  <r>
    <x v="3250"/>
    <x v="0"/>
    <x v="3"/>
    <n v="1232.4000000000001"/>
    <n v="0.37"/>
    <n v="1"/>
    <d v="2023-09-13T00:00:00"/>
    <d v="2023-09-18T00:00:00"/>
    <x v="1"/>
    <x v="2"/>
    <n v="140.51"/>
    <x v="5"/>
    <x v="0"/>
    <x v="7"/>
    <n v="1091.8900000000001"/>
    <n v="1232.4000000000001"/>
  </r>
  <r>
    <x v="3251"/>
    <x v="0"/>
    <x v="1"/>
    <n v="937.39"/>
    <n v="0.15"/>
    <n v="4"/>
    <d v="2024-08-20T00:00:00"/>
    <d v="2024-08-26T00:00:00"/>
    <x v="2"/>
    <x v="2"/>
    <n v="87.13"/>
    <x v="5"/>
    <x v="1"/>
    <x v="1"/>
    <n v="850.26"/>
    <n v="3749.56"/>
  </r>
  <r>
    <x v="3252"/>
    <x v="2"/>
    <x v="4"/>
    <n v="2847.62"/>
    <n v="0.38"/>
    <n v="2"/>
    <d v="2024-02-10T00:00:00"/>
    <d v="2024-02-12T00:00:00"/>
    <x v="1"/>
    <x v="0"/>
    <n v="848.43"/>
    <x v="4"/>
    <x v="1"/>
    <x v="8"/>
    <n v="1999.19"/>
    <n v="5695.24"/>
  </r>
  <r>
    <x v="3253"/>
    <x v="0"/>
    <x v="3"/>
    <n v="2975.21"/>
    <n v="0.19"/>
    <n v="1"/>
    <d v="2024-06-01T00:00:00"/>
    <d v="2024-06-02T00:00:00"/>
    <x v="2"/>
    <x v="2"/>
    <n v="861.2"/>
    <x v="1"/>
    <x v="1"/>
    <x v="9"/>
    <n v="2114.0100000000002"/>
    <n v="2975.21"/>
  </r>
  <r>
    <x v="3254"/>
    <x v="1"/>
    <x v="2"/>
    <n v="3345.03"/>
    <n v="0.26"/>
    <n v="6"/>
    <d v="2024-04-23T00:00:00"/>
    <d v="2024-04-27T00:00:00"/>
    <x v="0"/>
    <x v="2"/>
    <n v="772.94"/>
    <x v="2"/>
    <x v="1"/>
    <x v="3"/>
    <n v="2572.09"/>
    <n v="20070.18"/>
  </r>
  <r>
    <x v="3255"/>
    <x v="3"/>
    <x v="1"/>
    <n v="3733.31"/>
    <n v="0.25"/>
    <n v="8"/>
    <d v="2023-10-19T00:00:00"/>
    <d v="2023-10-26T00:00:00"/>
    <x v="2"/>
    <x v="2"/>
    <n v="970.21"/>
    <x v="3"/>
    <x v="0"/>
    <x v="2"/>
    <n v="2763.1"/>
    <n v="29866.48"/>
  </r>
  <r>
    <x v="3256"/>
    <x v="3"/>
    <x v="1"/>
    <n v="3044.69"/>
    <n v="0.48"/>
    <n v="1"/>
    <d v="2024-09-30T00:00:00"/>
    <d v="2024-10-02T00:00:00"/>
    <x v="0"/>
    <x v="2"/>
    <n v="835.93"/>
    <x v="2"/>
    <x v="1"/>
    <x v="7"/>
    <n v="2208.7600000000002"/>
    <n v="3044.69"/>
  </r>
  <r>
    <x v="3257"/>
    <x v="3"/>
    <x v="3"/>
    <n v="647.59"/>
    <n v="0.08"/>
    <n v="6"/>
    <d v="2023-12-04T00:00:00"/>
    <d v="2023-12-10T00:00:00"/>
    <x v="0"/>
    <x v="1"/>
    <n v="118.13"/>
    <x v="1"/>
    <x v="0"/>
    <x v="10"/>
    <n v="529.46"/>
    <n v="3885.54"/>
  </r>
  <r>
    <x v="3258"/>
    <x v="2"/>
    <x v="1"/>
    <n v="3971.77"/>
    <n v="0.47"/>
    <n v="1"/>
    <d v="2024-06-29T00:00:00"/>
    <d v="2024-07-04T00:00:00"/>
    <x v="0"/>
    <x v="1"/>
    <n v="1001.16"/>
    <x v="3"/>
    <x v="1"/>
    <x v="9"/>
    <n v="2970.61"/>
    <n v="3971.77"/>
  </r>
  <r>
    <x v="3259"/>
    <x v="0"/>
    <x v="2"/>
    <n v="489.63"/>
    <n v="0.28000000000000003"/>
    <n v="8"/>
    <d v="2023-09-16T00:00:00"/>
    <d v="2023-09-22T00:00:00"/>
    <x v="2"/>
    <x v="2"/>
    <n v="134.96"/>
    <x v="4"/>
    <x v="0"/>
    <x v="7"/>
    <n v="354.66999999999996"/>
    <n v="3917.04"/>
  </r>
  <r>
    <x v="3260"/>
    <x v="1"/>
    <x v="3"/>
    <n v="197.96"/>
    <n v="0.5"/>
    <n v="6"/>
    <d v="2024-09-08T00:00:00"/>
    <d v="2024-09-12T00:00:00"/>
    <x v="0"/>
    <x v="0"/>
    <n v="12.39"/>
    <x v="0"/>
    <x v="1"/>
    <x v="7"/>
    <n v="185.57"/>
    <n v="1187.76"/>
  </r>
  <r>
    <x v="3261"/>
    <x v="1"/>
    <x v="4"/>
    <n v="3871.33"/>
    <n v="0.28999999999999998"/>
    <n v="1"/>
    <d v="2024-09-18T00:00:00"/>
    <d v="2024-09-25T00:00:00"/>
    <x v="2"/>
    <x v="0"/>
    <n v="973.83"/>
    <x v="1"/>
    <x v="1"/>
    <x v="7"/>
    <n v="2897.5"/>
    <n v="3871.33"/>
  </r>
  <r>
    <x v="3262"/>
    <x v="2"/>
    <x v="3"/>
    <n v="2786.95"/>
    <n v="0.33"/>
    <n v="9"/>
    <d v="2024-03-09T00:00:00"/>
    <d v="2024-03-12T00:00:00"/>
    <x v="2"/>
    <x v="1"/>
    <n v="197.13"/>
    <x v="5"/>
    <x v="1"/>
    <x v="0"/>
    <n v="2589.8199999999997"/>
    <n v="25082.55"/>
  </r>
  <r>
    <x v="3263"/>
    <x v="1"/>
    <x v="3"/>
    <n v="3523.1"/>
    <n v="0.37"/>
    <n v="1"/>
    <d v="2023-12-24T00:00:00"/>
    <d v="2023-12-30T00:00:00"/>
    <x v="0"/>
    <x v="0"/>
    <n v="1007.74"/>
    <x v="2"/>
    <x v="0"/>
    <x v="10"/>
    <n v="2515.3599999999997"/>
    <n v="3523.1"/>
  </r>
  <r>
    <x v="3264"/>
    <x v="1"/>
    <x v="4"/>
    <n v="1975.46"/>
    <n v="0.41"/>
    <n v="9"/>
    <d v="2023-09-05T00:00:00"/>
    <d v="2023-09-06T00:00:00"/>
    <x v="0"/>
    <x v="1"/>
    <n v="430.92"/>
    <x v="5"/>
    <x v="0"/>
    <x v="7"/>
    <n v="1544.54"/>
    <n v="17779.14"/>
  </r>
  <r>
    <x v="3265"/>
    <x v="1"/>
    <x v="2"/>
    <n v="154.35"/>
    <n v="0.24"/>
    <n v="3"/>
    <d v="2024-12-21T00:00:00"/>
    <d v="2024-12-28T00:00:00"/>
    <x v="2"/>
    <x v="1"/>
    <n v="46.24"/>
    <x v="1"/>
    <x v="1"/>
    <x v="10"/>
    <n v="108.10999999999999"/>
    <n v="463.04999999999995"/>
  </r>
  <r>
    <x v="3266"/>
    <x v="1"/>
    <x v="0"/>
    <n v="1721.98"/>
    <n v="0.34"/>
    <n v="8"/>
    <d v="2024-08-28T00:00:00"/>
    <d v="2024-09-04T00:00:00"/>
    <x v="0"/>
    <x v="2"/>
    <n v="259.45999999999998"/>
    <x v="5"/>
    <x v="1"/>
    <x v="1"/>
    <n v="1462.52"/>
    <n v="13775.84"/>
  </r>
  <r>
    <x v="3267"/>
    <x v="0"/>
    <x v="0"/>
    <n v="3079.86"/>
    <n v="0.31"/>
    <n v="8"/>
    <d v="2024-03-14T00:00:00"/>
    <d v="2024-03-21T00:00:00"/>
    <x v="1"/>
    <x v="1"/>
    <n v="815.81"/>
    <x v="5"/>
    <x v="1"/>
    <x v="0"/>
    <n v="2264.0500000000002"/>
    <n v="24638.880000000001"/>
  </r>
  <r>
    <x v="3268"/>
    <x v="1"/>
    <x v="4"/>
    <n v="1205.95"/>
    <n v="0.2"/>
    <n v="7"/>
    <d v="2024-06-25T00:00:00"/>
    <d v="2024-07-01T00:00:00"/>
    <x v="0"/>
    <x v="1"/>
    <n v="348.6"/>
    <x v="3"/>
    <x v="1"/>
    <x v="9"/>
    <n v="857.35"/>
    <n v="8441.65"/>
  </r>
  <r>
    <x v="3269"/>
    <x v="3"/>
    <x v="2"/>
    <n v="3470.24"/>
    <n v="0.41"/>
    <n v="2"/>
    <d v="2024-07-27T00:00:00"/>
    <d v="2024-08-03T00:00:00"/>
    <x v="0"/>
    <x v="0"/>
    <n v="428.55"/>
    <x v="0"/>
    <x v="1"/>
    <x v="4"/>
    <n v="3041.6899999999996"/>
    <n v="6940.48"/>
  </r>
  <r>
    <x v="3270"/>
    <x v="2"/>
    <x v="1"/>
    <n v="3992.56"/>
    <n v="0.1"/>
    <n v="3"/>
    <d v="2023-06-30T00:00:00"/>
    <d v="2023-07-07T00:00:00"/>
    <x v="1"/>
    <x v="0"/>
    <n v="1059.1300000000001"/>
    <x v="4"/>
    <x v="0"/>
    <x v="9"/>
    <n v="2933.43"/>
    <n v="11977.68"/>
  </r>
  <r>
    <x v="3271"/>
    <x v="0"/>
    <x v="4"/>
    <n v="2325.91"/>
    <n v="0.08"/>
    <n v="5"/>
    <d v="2023-04-17T00:00:00"/>
    <d v="2023-04-21T00:00:00"/>
    <x v="2"/>
    <x v="1"/>
    <n v="333.84"/>
    <x v="2"/>
    <x v="0"/>
    <x v="3"/>
    <n v="1992.07"/>
    <n v="11629.55"/>
  </r>
  <r>
    <x v="3272"/>
    <x v="1"/>
    <x v="0"/>
    <n v="4391.03"/>
    <n v="0.37"/>
    <n v="5"/>
    <d v="2024-07-15T00:00:00"/>
    <d v="2024-07-21T00:00:00"/>
    <x v="0"/>
    <x v="1"/>
    <n v="678.78"/>
    <x v="0"/>
    <x v="1"/>
    <x v="4"/>
    <n v="3712.25"/>
    <n v="21955.149999999998"/>
  </r>
  <r>
    <x v="3273"/>
    <x v="0"/>
    <x v="2"/>
    <n v="4288.6000000000004"/>
    <n v="0.32"/>
    <n v="2"/>
    <d v="2023-08-11T00:00:00"/>
    <d v="2023-08-13T00:00:00"/>
    <x v="1"/>
    <x v="2"/>
    <n v="1148.6400000000001"/>
    <x v="1"/>
    <x v="0"/>
    <x v="1"/>
    <n v="3139.96"/>
    <n v="8577.2000000000007"/>
  </r>
  <r>
    <x v="3274"/>
    <x v="1"/>
    <x v="3"/>
    <n v="4402.4799999999996"/>
    <n v="0.16"/>
    <n v="1"/>
    <d v="2023-06-09T00:00:00"/>
    <d v="2023-06-15T00:00:00"/>
    <x v="1"/>
    <x v="1"/>
    <n v="813.75"/>
    <x v="5"/>
    <x v="0"/>
    <x v="9"/>
    <n v="3588.7299999999996"/>
    <n v="4402.4799999999996"/>
  </r>
  <r>
    <x v="3275"/>
    <x v="3"/>
    <x v="2"/>
    <n v="3339.08"/>
    <n v="0.32"/>
    <n v="5"/>
    <d v="2023-04-30T00:00:00"/>
    <d v="2023-05-04T00:00:00"/>
    <x v="2"/>
    <x v="0"/>
    <n v="504.73"/>
    <x v="3"/>
    <x v="0"/>
    <x v="3"/>
    <n v="2834.35"/>
    <n v="16695.400000000001"/>
  </r>
  <r>
    <x v="3276"/>
    <x v="2"/>
    <x v="2"/>
    <n v="1593.47"/>
    <n v="0.39"/>
    <n v="5"/>
    <d v="2023-12-05T00:00:00"/>
    <d v="2023-12-10T00:00:00"/>
    <x v="2"/>
    <x v="1"/>
    <n v="140.18"/>
    <x v="5"/>
    <x v="0"/>
    <x v="10"/>
    <n v="1453.29"/>
    <n v="7967.35"/>
  </r>
  <r>
    <x v="3277"/>
    <x v="1"/>
    <x v="0"/>
    <n v="2458.13"/>
    <n v="0.11"/>
    <n v="3"/>
    <d v="2023-09-29T00:00:00"/>
    <d v="2023-10-03T00:00:00"/>
    <x v="2"/>
    <x v="2"/>
    <n v="391.55"/>
    <x v="3"/>
    <x v="0"/>
    <x v="7"/>
    <n v="2066.58"/>
    <n v="7374.39"/>
  </r>
  <r>
    <x v="3278"/>
    <x v="1"/>
    <x v="0"/>
    <n v="3581.5"/>
    <n v="0.28999999999999998"/>
    <n v="8"/>
    <d v="2024-02-26T00:00:00"/>
    <d v="2024-02-27T00:00:00"/>
    <x v="1"/>
    <x v="1"/>
    <n v="833.01"/>
    <x v="5"/>
    <x v="1"/>
    <x v="8"/>
    <n v="2748.49"/>
    <n v="28652"/>
  </r>
  <r>
    <x v="3279"/>
    <x v="1"/>
    <x v="1"/>
    <n v="1131.76"/>
    <n v="0.41"/>
    <n v="6"/>
    <d v="2024-02-07T00:00:00"/>
    <d v="2024-02-13T00:00:00"/>
    <x v="2"/>
    <x v="0"/>
    <n v="251.77"/>
    <x v="0"/>
    <x v="1"/>
    <x v="8"/>
    <n v="879.99"/>
    <n v="6790.5599999999995"/>
  </r>
  <r>
    <x v="3280"/>
    <x v="1"/>
    <x v="1"/>
    <n v="3720.33"/>
    <n v="0.21"/>
    <n v="2"/>
    <d v="2024-05-14T00:00:00"/>
    <d v="2024-05-15T00:00:00"/>
    <x v="0"/>
    <x v="1"/>
    <n v="913.82"/>
    <x v="2"/>
    <x v="1"/>
    <x v="5"/>
    <n v="2806.5099999999998"/>
    <n v="7440.66"/>
  </r>
  <r>
    <x v="3281"/>
    <x v="2"/>
    <x v="4"/>
    <n v="2785.63"/>
    <n v="0.28999999999999998"/>
    <n v="2"/>
    <d v="2024-08-13T00:00:00"/>
    <d v="2024-08-16T00:00:00"/>
    <x v="0"/>
    <x v="2"/>
    <n v="665.45"/>
    <x v="2"/>
    <x v="1"/>
    <x v="1"/>
    <n v="2120.1800000000003"/>
    <n v="5571.26"/>
  </r>
  <r>
    <x v="3282"/>
    <x v="2"/>
    <x v="3"/>
    <n v="570.49"/>
    <n v="0.04"/>
    <n v="4"/>
    <d v="2023-08-21T00:00:00"/>
    <d v="2023-08-25T00:00:00"/>
    <x v="0"/>
    <x v="0"/>
    <n v="79.989999999999995"/>
    <x v="1"/>
    <x v="0"/>
    <x v="1"/>
    <n v="490.5"/>
    <n v="2281.96"/>
  </r>
  <r>
    <x v="3283"/>
    <x v="3"/>
    <x v="1"/>
    <n v="2830.7"/>
    <n v="0.42"/>
    <n v="6"/>
    <d v="2023-07-10T00:00:00"/>
    <d v="2023-07-14T00:00:00"/>
    <x v="1"/>
    <x v="1"/>
    <n v="734.99"/>
    <x v="3"/>
    <x v="0"/>
    <x v="4"/>
    <n v="2095.71"/>
    <n v="16984.199999999997"/>
  </r>
  <r>
    <x v="3284"/>
    <x v="2"/>
    <x v="0"/>
    <n v="427.2"/>
    <n v="0.4"/>
    <n v="9"/>
    <d v="2024-08-19T00:00:00"/>
    <d v="2024-08-24T00:00:00"/>
    <x v="2"/>
    <x v="1"/>
    <n v="25.5"/>
    <x v="5"/>
    <x v="1"/>
    <x v="1"/>
    <n v="401.7"/>
    <n v="3844.7999999999997"/>
  </r>
  <r>
    <x v="3285"/>
    <x v="1"/>
    <x v="2"/>
    <n v="170.11"/>
    <n v="0.23"/>
    <n v="8"/>
    <d v="2024-09-27T00:00:00"/>
    <d v="2024-09-28T00:00:00"/>
    <x v="1"/>
    <x v="2"/>
    <n v="9.7200000000000006"/>
    <x v="4"/>
    <x v="1"/>
    <x v="7"/>
    <n v="160.39000000000001"/>
    <n v="1360.88"/>
  </r>
  <r>
    <x v="3286"/>
    <x v="3"/>
    <x v="4"/>
    <n v="4459.18"/>
    <n v="0.06"/>
    <n v="8"/>
    <d v="2024-03-02T00:00:00"/>
    <d v="2024-03-09T00:00:00"/>
    <x v="1"/>
    <x v="0"/>
    <n v="1288.83"/>
    <x v="4"/>
    <x v="1"/>
    <x v="0"/>
    <n v="3170.3500000000004"/>
    <n v="35673.440000000002"/>
  </r>
  <r>
    <x v="3287"/>
    <x v="3"/>
    <x v="1"/>
    <n v="2500.59"/>
    <n v="0.33"/>
    <n v="2"/>
    <d v="2024-08-08T00:00:00"/>
    <d v="2024-08-10T00:00:00"/>
    <x v="2"/>
    <x v="1"/>
    <n v="672.95"/>
    <x v="5"/>
    <x v="1"/>
    <x v="1"/>
    <n v="1827.64"/>
    <n v="5001.18"/>
  </r>
  <r>
    <x v="3288"/>
    <x v="3"/>
    <x v="2"/>
    <n v="2762.12"/>
    <n v="0.28999999999999998"/>
    <n v="4"/>
    <d v="2024-05-13T00:00:00"/>
    <d v="2024-05-16T00:00:00"/>
    <x v="0"/>
    <x v="2"/>
    <n v="416.14"/>
    <x v="1"/>
    <x v="1"/>
    <x v="5"/>
    <n v="2345.98"/>
    <n v="11048.48"/>
  </r>
  <r>
    <x v="3289"/>
    <x v="1"/>
    <x v="2"/>
    <n v="1471.7"/>
    <n v="0.46"/>
    <n v="6"/>
    <d v="2023-08-05T00:00:00"/>
    <d v="2023-08-12T00:00:00"/>
    <x v="1"/>
    <x v="0"/>
    <n v="383.77"/>
    <x v="2"/>
    <x v="0"/>
    <x v="1"/>
    <n v="1087.93"/>
    <n v="8830.2000000000007"/>
  </r>
  <r>
    <x v="3290"/>
    <x v="0"/>
    <x v="1"/>
    <n v="2759.45"/>
    <n v="0.14000000000000001"/>
    <n v="6"/>
    <d v="2023-12-18T00:00:00"/>
    <d v="2023-12-22T00:00:00"/>
    <x v="2"/>
    <x v="1"/>
    <n v="586.44000000000005"/>
    <x v="2"/>
    <x v="0"/>
    <x v="10"/>
    <n v="2173.0099999999998"/>
    <n v="16556.699999999997"/>
  </r>
  <r>
    <x v="3291"/>
    <x v="1"/>
    <x v="3"/>
    <n v="927.46"/>
    <n v="0.02"/>
    <n v="6"/>
    <d v="2023-10-16T00:00:00"/>
    <d v="2023-10-19T00:00:00"/>
    <x v="0"/>
    <x v="1"/>
    <n v="85.8"/>
    <x v="2"/>
    <x v="0"/>
    <x v="2"/>
    <n v="841.66000000000008"/>
    <n v="5564.76"/>
  </r>
  <r>
    <x v="3292"/>
    <x v="2"/>
    <x v="3"/>
    <n v="3753.66"/>
    <n v="0.13"/>
    <n v="8"/>
    <d v="2023-02-18T00:00:00"/>
    <d v="2023-02-22T00:00:00"/>
    <x v="2"/>
    <x v="2"/>
    <n v="615.73"/>
    <x v="5"/>
    <x v="0"/>
    <x v="8"/>
    <n v="3137.93"/>
    <n v="30029.279999999999"/>
  </r>
  <r>
    <x v="3293"/>
    <x v="2"/>
    <x v="4"/>
    <n v="4134.41"/>
    <n v="0.21"/>
    <n v="8"/>
    <d v="2023-06-28T00:00:00"/>
    <d v="2023-07-04T00:00:00"/>
    <x v="2"/>
    <x v="1"/>
    <n v="272.17"/>
    <x v="5"/>
    <x v="0"/>
    <x v="9"/>
    <n v="3862.24"/>
    <n v="33075.279999999999"/>
  </r>
  <r>
    <x v="3294"/>
    <x v="1"/>
    <x v="3"/>
    <n v="4293.79"/>
    <n v="0.08"/>
    <n v="7"/>
    <d v="2024-11-20T00:00:00"/>
    <d v="2024-11-24T00:00:00"/>
    <x v="0"/>
    <x v="0"/>
    <n v="574.22"/>
    <x v="2"/>
    <x v="1"/>
    <x v="11"/>
    <n v="3719.5699999999997"/>
    <n v="30056.53"/>
  </r>
  <r>
    <x v="3295"/>
    <x v="1"/>
    <x v="4"/>
    <n v="622.6"/>
    <n v="0.49"/>
    <n v="5"/>
    <d v="2024-06-19T00:00:00"/>
    <d v="2024-06-24T00:00:00"/>
    <x v="0"/>
    <x v="0"/>
    <n v="63.35"/>
    <x v="5"/>
    <x v="1"/>
    <x v="9"/>
    <n v="559.25"/>
    <n v="3113"/>
  </r>
  <r>
    <x v="3296"/>
    <x v="3"/>
    <x v="0"/>
    <n v="2833"/>
    <n v="0.11"/>
    <n v="6"/>
    <d v="2023-10-04T00:00:00"/>
    <d v="2023-10-08T00:00:00"/>
    <x v="1"/>
    <x v="2"/>
    <n v="723.42"/>
    <x v="2"/>
    <x v="0"/>
    <x v="2"/>
    <n v="2109.58"/>
    <n v="16998"/>
  </r>
  <r>
    <x v="3297"/>
    <x v="1"/>
    <x v="1"/>
    <n v="4062.88"/>
    <n v="0.34"/>
    <n v="6"/>
    <d v="2024-02-14T00:00:00"/>
    <d v="2024-02-17T00:00:00"/>
    <x v="1"/>
    <x v="1"/>
    <n v="952.1"/>
    <x v="5"/>
    <x v="1"/>
    <x v="8"/>
    <n v="3110.78"/>
    <n v="24377.279999999999"/>
  </r>
  <r>
    <x v="3298"/>
    <x v="3"/>
    <x v="2"/>
    <n v="728.26"/>
    <n v="0.23"/>
    <n v="3"/>
    <d v="2024-08-15T00:00:00"/>
    <d v="2024-08-18T00:00:00"/>
    <x v="0"/>
    <x v="0"/>
    <n v="47.53"/>
    <x v="5"/>
    <x v="1"/>
    <x v="1"/>
    <n v="680.73"/>
    <n v="2184.7799999999997"/>
  </r>
  <r>
    <x v="3299"/>
    <x v="2"/>
    <x v="4"/>
    <n v="587.66"/>
    <n v="0.28000000000000003"/>
    <n v="3"/>
    <d v="2023-05-27T00:00:00"/>
    <d v="2023-06-01T00:00:00"/>
    <x v="2"/>
    <x v="2"/>
    <n v="108.41"/>
    <x v="0"/>
    <x v="0"/>
    <x v="5"/>
    <n v="479.25"/>
    <n v="1762.98"/>
  </r>
  <r>
    <x v="3300"/>
    <x v="3"/>
    <x v="3"/>
    <n v="4103.0200000000004"/>
    <n v="0.47"/>
    <n v="7"/>
    <d v="2024-12-07T00:00:00"/>
    <d v="2024-12-12T00:00:00"/>
    <x v="0"/>
    <x v="2"/>
    <n v="949.82"/>
    <x v="5"/>
    <x v="1"/>
    <x v="10"/>
    <n v="3153.2000000000003"/>
    <n v="28721.140000000003"/>
  </r>
  <r>
    <x v="3301"/>
    <x v="1"/>
    <x v="4"/>
    <n v="4004.01"/>
    <n v="0.27"/>
    <n v="6"/>
    <d v="2024-04-05T00:00:00"/>
    <d v="2024-04-08T00:00:00"/>
    <x v="0"/>
    <x v="2"/>
    <n v="824.09"/>
    <x v="0"/>
    <x v="1"/>
    <x v="3"/>
    <n v="3179.92"/>
    <n v="24024.06"/>
  </r>
  <r>
    <x v="3302"/>
    <x v="2"/>
    <x v="4"/>
    <n v="2298.6"/>
    <n v="0.15"/>
    <n v="5"/>
    <d v="2024-07-31T00:00:00"/>
    <d v="2024-08-03T00:00:00"/>
    <x v="0"/>
    <x v="1"/>
    <n v="145.94999999999999"/>
    <x v="5"/>
    <x v="1"/>
    <x v="4"/>
    <n v="2152.65"/>
    <n v="11493"/>
  </r>
  <r>
    <x v="3303"/>
    <x v="0"/>
    <x v="3"/>
    <n v="637.58000000000004"/>
    <n v="0.11"/>
    <n v="6"/>
    <d v="2023-03-05T00:00:00"/>
    <d v="2023-03-09T00:00:00"/>
    <x v="1"/>
    <x v="2"/>
    <n v="63.34"/>
    <x v="1"/>
    <x v="0"/>
    <x v="0"/>
    <n v="574.24"/>
    <n v="3825.4800000000005"/>
  </r>
  <r>
    <x v="3304"/>
    <x v="3"/>
    <x v="3"/>
    <n v="2629"/>
    <n v="0.45"/>
    <n v="6"/>
    <d v="2023-12-31T00:00:00"/>
    <d v="2024-01-07T00:00:00"/>
    <x v="2"/>
    <x v="1"/>
    <n v="384.08"/>
    <x v="4"/>
    <x v="0"/>
    <x v="10"/>
    <n v="2244.92"/>
    <n v="15774"/>
  </r>
  <r>
    <x v="3305"/>
    <x v="2"/>
    <x v="1"/>
    <n v="2034.54"/>
    <n v="0.49"/>
    <n v="4"/>
    <d v="2024-04-24T00:00:00"/>
    <d v="2024-04-25T00:00:00"/>
    <x v="1"/>
    <x v="2"/>
    <n v="166.83"/>
    <x v="5"/>
    <x v="1"/>
    <x v="3"/>
    <n v="1867.71"/>
    <n v="8138.16"/>
  </r>
  <r>
    <x v="3306"/>
    <x v="3"/>
    <x v="2"/>
    <n v="2640.88"/>
    <n v="0.13"/>
    <n v="5"/>
    <d v="2024-02-21T00:00:00"/>
    <d v="2024-02-24T00:00:00"/>
    <x v="1"/>
    <x v="0"/>
    <n v="228.74"/>
    <x v="4"/>
    <x v="1"/>
    <x v="8"/>
    <n v="2412.1400000000003"/>
    <n v="13204.400000000001"/>
  </r>
  <r>
    <x v="3307"/>
    <x v="2"/>
    <x v="1"/>
    <n v="2255.4899999999998"/>
    <n v="0.36"/>
    <n v="7"/>
    <d v="2024-06-27T00:00:00"/>
    <d v="2024-06-29T00:00:00"/>
    <x v="0"/>
    <x v="1"/>
    <n v="330.61"/>
    <x v="1"/>
    <x v="1"/>
    <x v="9"/>
    <n v="1924.8799999999997"/>
    <n v="15788.429999999998"/>
  </r>
  <r>
    <x v="3308"/>
    <x v="2"/>
    <x v="1"/>
    <n v="2885.72"/>
    <n v="0.25"/>
    <n v="1"/>
    <d v="2024-09-09T00:00:00"/>
    <d v="2024-09-10T00:00:00"/>
    <x v="0"/>
    <x v="0"/>
    <n v="498.21"/>
    <x v="5"/>
    <x v="1"/>
    <x v="7"/>
    <n v="2387.5099999999998"/>
    <n v="2885.72"/>
  </r>
  <r>
    <x v="3309"/>
    <x v="3"/>
    <x v="3"/>
    <n v="3662.94"/>
    <n v="0.35"/>
    <n v="6"/>
    <d v="2024-05-15T00:00:00"/>
    <d v="2024-05-17T00:00:00"/>
    <x v="1"/>
    <x v="2"/>
    <n v="244.38"/>
    <x v="0"/>
    <x v="1"/>
    <x v="5"/>
    <n v="3418.56"/>
    <n v="21977.64"/>
  </r>
  <r>
    <x v="3310"/>
    <x v="0"/>
    <x v="3"/>
    <n v="3896.81"/>
    <n v="0.48"/>
    <n v="5"/>
    <d v="2024-10-26T00:00:00"/>
    <d v="2024-10-27T00:00:00"/>
    <x v="0"/>
    <x v="1"/>
    <n v="905.67"/>
    <x v="5"/>
    <x v="1"/>
    <x v="2"/>
    <n v="2991.14"/>
    <n v="19484.05"/>
  </r>
  <r>
    <x v="3311"/>
    <x v="2"/>
    <x v="2"/>
    <n v="3280.01"/>
    <n v="0.14000000000000001"/>
    <n v="6"/>
    <d v="2024-03-19T00:00:00"/>
    <d v="2024-03-22T00:00:00"/>
    <x v="2"/>
    <x v="0"/>
    <n v="609.29"/>
    <x v="3"/>
    <x v="1"/>
    <x v="0"/>
    <n v="2670.7200000000003"/>
    <n v="19680.060000000001"/>
  </r>
  <r>
    <x v="3312"/>
    <x v="2"/>
    <x v="4"/>
    <n v="1074.81"/>
    <n v="0.37"/>
    <n v="1"/>
    <d v="2024-01-22T00:00:00"/>
    <d v="2024-01-27T00:00:00"/>
    <x v="1"/>
    <x v="1"/>
    <n v="312.01"/>
    <x v="3"/>
    <x v="1"/>
    <x v="6"/>
    <n v="762.8"/>
    <n v="1074.81"/>
  </r>
  <r>
    <x v="3313"/>
    <x v="2"/>
    <x v="1"/>
    <n v="2045.9"/>
    <n v="0.22"/>
    <n v="4"/>
    <d v="2023-01-07T00:00:00"/>
    <d v="2023-01-12T00:00:00"/>
    <x v="0"/>
    <x v="2"/>
    <n v="245.81"/>
    <x v="3"/>
    <x v="0"/>
    <x v="6"/>
    <n v="1800.0900000000001"/>
    <n v="8183.6"/>
  </r>
  <r>
    <x v="3314"/>
    <x v="0"/>
    <x v="2"/>
    <n v="449"/>
    <n v="0.33"/>
    <n v="8"/>
    <d v="2024-09-16T00:00:00"/>
    <d v="2024-09-19T00:00:00"/>
    <x v="1"/>
    <x v="1"/>
    <n v="51.72"/>
    <x v="4"/>
    <x v="1"/>
    <x v="7"/>
    <n v="397.28"/>
    <n v="3592"/>
  </r>
  <r>
    <x v="3315"/>
    <x v="0"/>
    <x v="1"/>
    <n v="2313.1999999999998"/>
    <n v="0.2"/>
    <n v="4"/>
    <d v="2023-07-08T00:00:00"/>
    <d v="2023-07-09T00:00:00"/>
    <x v="2"/>
    <x v="1"/>
    <n v="311.88"/>
    <x v="4"/>
    <x v="0"/>
    <x v="4"/>
    <n v="2001.3199999999997"/>
    <n v="9252.7999999999993"/>
  </r>
  <r>
    <x v="3316"/>
    <x v="1"/>
    <x v="4"/>
    <n v="4854.66"/>
    <n v="0.35"/>
    <n v="8"/>
    <d v="2023-09-11T00:00:00"/>
    <d v="2023-09-14T00:00:00"/>
    <x v="1"/>
    <x v="1"/>
    <n v="903.04"/>
    <x v="1"/>
    <x v="0"/>
    <x v="7"/>
    <n v="3951.62"/>
    <n v="38837.279999999999"/>
  </r>
  <r>
    <x v="3317"/>
    <x v="3"/>
    <x v="1"/>
    <n v="3244.48"/>
    <n v="0.17"/>
    <n v="8"/>
    <d v="2024-08-26T00:00:00"/>
    <d v="2024-09-02T00:00:00"/>
    <x v="1"/>
    <x v="1"/>
    <n v="409.96"/>
    <x v="1"/>
    <x v="1"/>
    <x v="1"/>
    <n v="2834.52"/>
    <n v="25955.84"/>
  </r>
  <r>
    <x v="3318"/>
    <x v="0"/>
    <x v="0"/>
    <n v="857.6"/>
    <n v="0.24"/>
    <n v="2"/>
    <d v="2024-12-16T00:00:00"/>
    <d v="2024-12-17T00:00:00"/>
    <x v="1"/>
    <x v="2"/>
    <n v="107.96"/>
    <x v="2"/>
    <x v="1"/>
    <x v="10"/>
    <n v="749.64"/>
    <n v="1715.2"/>
  </r>
  <r>
    <x v="3319"/>
    <x v="3"/>
    <x v="2"/>
    <n v="1416.03"/>
    <n v="0.35"/>
    <n v="6"/>
    <d v="2024-06-03T00:00:00"/>
    <d v="2024-06-09T00:00:00"/>
    <x v="0"/>
    <x v="1"/>
    <n v="375.07"/>
    <x v="0"/>
    <x v="1"/>
    <x v="9"/>
    <n v="1040.96"/>
    <n v="8496.18"/>
  </r>
  <r>
    <x v="3320"/>
    <x v="1"/>
    <x v="3"/>
    <n v="416.41"/>
    <n v="0.02"/>
    <n v="7"/>
    <d v="2024-05-25T00:00:00"/>
    <d v="2024-06-01T00:00:00"/>
    <x v="1"/>
    <x v="2"/>
    <n v="30.93"/>
    <x v="5"/>
    <x v="1"/>
    <x v="5"/>
    <n v="385.48"/>
    <n v="2914.8700000000003"/>
  </r>
  <r>
    <x v="3321"/>
    <x v="3"/>
    <x v="1"/>
    <n v="993.83"/>
    <n v="0.16"/>
    <n v="7"/>
    <d v="2023-08-10T00:00:00"/>
    <d v="2023-08-13T00:00:00"/>
    <x v="0"/>
    <x v="1"/>
    <n v="173.88"/>
    <x v="1"/>
    <x v="0"/>
    <x v="1"/>
    <n v="819.95"/>
    <n v="6956.81"/>
  </r>
  <r>
    <x v="3322"/>
    <x v="0"/>
    <x v="2"/>
    <n v="2490.42"/>
    <n v="0.27"/>
    <n v="1"/>
    <d v="2024-03-22T00:00:00"/>
    <d v="2024-03-29T00:00:00"/>
    <x v="0"/>
    <x v="0"/>
    <n v="594.09"/>
    <x v="3"/>
    <x v="1"/>
    <x v="0"/>
    <n v="1896.33"/>
    <n v="2490.42"/>
  </r>
  <r>
    <x v="3323"/>
    <x v="3"/>
    <x v="2"/>
    <n v="1789.8"/>
    <n v="0.04"/>
    <n v="4"/>
    <d v="2024-02-20T00:00:00"/>
    <d v="2024-02-27T00:00:00"/>
    <x v="1"/>
    <x v="1"/>
    <n v="517.62"/>
    <x v="4"/>
    <x v="1"/>
    <x v="8"/>
    <n v="1272.1799999999998"/>
    <n v="7159.2"/>
  </r>
  <r>
    <x v="3324"/>
    <x v="0"/>
    <x v="1"/>
    <n v="1099.42"/>
    <n v="0.35"/>
    <n v="7"/>
    <d v="2023-08-16T00:00:00"/>
    <d v="2023-08-22T00:00:00"/>
    <x v="1"/>
    <x v="2"/>
    <n v="297.31"/>
    <x v="5"/>
    <x v="0"/>
    <x v="1"/>
    <n v="802.11000000000013"/>
    <n v="7695.9400000000005"/>
  </r>
  <r>
    <x v="3325"/>
    <x v="3"/>
    <x v="3"/>
    <n v="818.33"/>
    <n v="0.41"/>
    <n v="6"/>
    <d v="2024-07-18T00:00:00"/>
    <d v="2024-07-25T00:00:00"/>
    <x v="1"/>
    <x v="0"/>
    <n v="84.32"/>
    <x v="1"/>
    <x v="1"/>
    <x v="4"/>
    <n v="734.01"/>
    <n v="4909.9800000000005"/>
  </r>
  <r>
    <x v="3326"/>
    <x v="0"/>
    <x v="3"/>
    <n v="3314.75"/>
    <n v="0.08"/>
    <n v="3"/>
    <d v="2023-10-08T00:00:00"/>
    <d v="2023-10-10T00:00:00"/>
    <x v="1"/>
    <x v="0"/>
    <n v="547.47"/>
    <x v="1"/>
    <x v="0"/>
    <x v="2"/>
    <n v="2767.2799999999997"/>
    <n v="9944.25"/>
  </r>
  <r>
    <x v="3327"/>
    <x v="0"/>
    <x v="1"/>
    <n v="2834.7"/>
    <n v="0.37"/>
    <n v="1"/>
    <d v="2024-06-21T00:00:00"/>
    <d v="2024-06-27T00:00:00"/>
    <x v="1"/>
    <x v="0"/>
    <n v="553.78"/>
    <x v="5"/>
    <x v="1"/>
    <x v="9"/>
    <n v="2280.92"/>
    <n v="2834.7"/>
  </r>
  <r>
    <x v="3328"/>
    <x v="3"/>
    <x v="2"/>
    <n v="4228.9399999999996"/>
    <n v="0.32"/>
    <n v="5"/>
    <d v="2023-01-08T00:00:00"/>
    <d v="2023-01-11T00:00:00"/>
    <x v="1"/>
    <x v="2"/>
    <n v="554.95000000000005"/>
    <x v="0"/>
    <x v="0"/>
    <x v="6"/>
    <n v="3673.99"/>
    <n v="21144.699999999997"/>
  </r>
  <r>
    <x v="3329"/>
    <x v="1"/>
    <x v="3"/>
    <n v="997.94"/>
    <n v="0.21"/>
    <n v="8"/>
    <d v="2023-07-16T00:00:00"/>
    <d v="2023-07-17T00:00:00"/>
    <x v="1"/>
    <x v="2"/>
    <n v="129.32"/>
    <x v="1"/>
    <x v="0"/>
    <x v="4"/>
    <n v="868.62000000000012"/>
    <n v="7983.52"/>
  </r>
  <r>
    <x v="3330"/>
    <x v="2"/>
    <x v="1"/>
    <n v="4255.13"/>
    <n v="0.08"/>
    <n v="3"/>
    <d v="2023-05-27T00:00:00"/>
    <d v="2023-05-31T00:00:00"/>
    <x v="0"/>
    <x v="0"/>
    <n v="409.78"/>
    <x v="4"/>
    <x v="0"/>
    <x v="5"/>
    <n v="3845.3500000000004"/>
    <n v="12765.39"/>
  </r>
  <r>
    <x v="3331"/>
    <x v="1"/>
    <x v="1"/>
    <n v="2931.76"/>
    <n v="0.48"/>
    <n v="5"/>
    <d v="2024-12-16T00:00:00"/>
    <d v="2024-12-22T00:00:00"/>
    <x v="2"/>
    <x v="2"/>
    <n v="183.53"/>
    <x v="3"/>
    <x v="1"/>
    <x v="10"/>
    <n v="2748.23"/>
    <n v="14658.800000000001"/>
  </r>
  <r>
    <x v="3332"/>
    <x v="3"/>
    <x v="1"/>
    <n v="1404.49"/>
    <n v="0.23"/>
    <n v="9"/>
    <d v="2024-05-01T00:00:00"/>
    <d v="2024-05-06T00:00:00"/>
    <x v="2"/>
    <x v="0"/>
    <n v="343.63"/>
    <x v="2"/>
    <x v="1"/>
    <x v="5"/>
    <n v="1060.8600000000001"/>
    <n v="12640.41"/>
  </r>
  <r>
    <x v="3333"/>
    <x v="1"/>
    <x v="2"/>
    <n v="1440.41"/>
    <n v="0.09"/>
    <n v="8"/>
    <d v="2023-07-17T00:00:00"/>
    <d v="2023-07-21T00:00:00"/>
    <x v="2"/>
    <x v="1"/>
    <n v="233.31"/>
    <x v="1"/>
    <x v="0"/>
    <x v="4"/>
    <n v="1207.1000000000001"/>
    <n v="11523.28"/>
  </r>
  <r>
    <x v="3334"/>
    <x v="0"/>
    <x v="3"/>
    <n v="2012.86"/>
    <n v="0.36"/>
    <n v="9"/>
    <d v="2023-09-04T00:00:00"/>
    <d v="2023-09-07T00:00:00"/>
    <x v="2"/>
    <x v="0"/>
    <n v="539.36"/>
    <x v="3"/>
    <x v="0"/>
    <x v="7"/>
    <n v="1473.5"/>
    <n v="18115.739999999998"/>
  </r>
  <r>
    <x v="3335"/>
    <x v="2"/>
    <x v="2"/>
    <n v="2354.62"/>
    <n v="0.3"/>
    <n v="5"/>
    <d v="2023-07-06T00:00:00"/>
    <d v="2023-07-07T00:00:00"/>
    <x v="0"/>
    <x v="2"/>
    <n v="230.73"/>
    <x v="1"/>
    <x v="0"/>
    <x v="4"/>
    <n v="2123.89"/>
    <n v="11773.099999999999"/>
  </r>
  <r>
    <x v="3336"/>
    <x v="3"/>
    <x v="0"/>
    <n v="504.27"/>
    <n v="0.41"/>
    <n v="3"/>
    <d v="2023-05-13T00:00:00"/>
    <d v="2023-05-18T00:00:00"/>
    <x v="2"/>
    <x v="0"/>
    <n v="72.03"/>
    <x v="5"/>
    <x v="0"/>
    <x v="5"/>
    <n v="432.24"/>
    <n v="1512.81"/>
  </r>
  <r>
    <x v="3337"/>
    <x v="3"/>
    <x v="3"/>
    <n v="4225.8"/>
    <n v="0.5"/>
    <n v="9"/>
    <d v="2023-06-08T00:00:00"/>
    <d v="2023-06-11T00:00:00"/>
    <x v="1"/>
    <x v="0"/>
    <n v="586.69000000000005"/>
    <x v="4"/>
    <x v="0"/>
    <x v="9"/>
    <n v="3639.11"/>
    <n v="38032.200000000004"/>
  </r>
  <r>
    <x v="3338"/>
    <x v="3"/>
    <x v="2"/>
    <n v="695.55"/>
    <n v="0.02"/>
    <n v="4"/>
    <d v="2024-02-01T00:00:00"/>
    <d v="2024-02-05T00:00:00"/>
    <x v="0"/>
    <x v="1"/>
    <n v="140.04"/>
    <x v="3"/>
    <x v="1"/>
    <x v="8"/>
    <n v="555.51"/>
    <n v="2782.2"/>
  </r>
  <r>
    <x v="3339"/>
    <x v="2"/>
    <x v="3"/>
    <n v="2468.9499999999998"/>
    <n v="0.37"/>
    <n v="1"/>
    <d v="2023-04-28T00:00:00"/>
    <d v="2023-05-03T00:00:00"/>
    <x v="2"/>
    <x v="2"/>
    <n v="424.67"/>
    <x v="2"/>
    <x v="0"/>
    <x v="3"/>
    <n v="2044.2799999999997"/>
    <n v="2468.9499999999998"/>
  </r>
  <r>
    <x v="3340"/>
    <x v="0"/>
    <x v="0"/>
    <n v="1976.54"/>
    <n v="0.49"/>
    <n v="2"/>
    <d v="2024-01-20T00:00:00"/>
    <d v="2024-01-23T00:00:00"/>
    <x v="2"/>
    <x v="0"/>
    <n v="398.94"/>
    <x v="0"/>
    <x v="1"/>
    <x v="6"/>
    <n v="1577.6"/>
    <n v="3953.08"/>
  </r>
  <r>
    <x v="3341"/>
    <x v="3"/>
    <x v="4"/>
    <n v="2610.21"/>
    <n v="0.27"/>
    <n v="8"/>
    <d v="2024-07-11T00:00:00"/>
    <d v="2024-07-16T00:00:00"/>
    <x v="2"/>
    <x v="2"/>
    <n v="361.96"/>
    <x v="4"/>
    <x v="1"/>
    <x v="4"/>
    <n v="2248.25"/>
    <n v="20881.68"/>
  </r>
  <r>
    <x v="3342"/>
    <x v="1"/>
    <x v="1"/>
    <n v="4448.66"/>
    <n v="0.36"/>
    <n v="2"/>
    <d v="2023-05-12T00:00:00"/>
    <d v="2023-05-14T00:00:00"/>
    <x v="2"/>
    <x v="2"/>
    <n v="1269.53"/>
    <x v="3"/>
    <x v="0"/>
    <x v="5"/>
    <n v="3179.13"/>
    <n v="8897.32"/>
  </r>
  <r>
    <x v="3343"/>
    <x v="3"/>
    <x v="2"/>
    <n v="4946.53"/>
    <n v="0.22"/>
    <n v="6"/>
    <d v="2024-01-09T00:00:00"/>
    <d v="2024-01-16T00:00:00"/>
    <x v="2"/>
    <x v="2"/>
    <n v="1401.44"/>
    <x v="5"/>
    <x v="1"/>
    <x v="6"/>
    <n v="3545.0899999999997"/>
    <n v="29679.18"/>
  </r>
  <r>
    <x v="3344"/>
    <x v="3"/>
    <x v="0"/>
    <n v="199.33"/>
    <n v="0.18"/>
    <n v="5"/>
    <d v="2024-02-08T00:00:00"/>
    <d v="2024-02-13T00:00:00"/>
    <x v="2"/>
    <x v="1"/>
    <n v="48.74"/>
    <x v="5"/>
    <x v="1"/>
    <x v="8"/>
    <n v="150.59"/>
    <n v="996.65000000000009"/>
  </r>
  <r>
    <x v="3345"/>
    <x v="3"/>
    <x v="0"/>
    <n v="2026.87"/>
    <n v="0.35"/>
    <n v="9"/>
    <d v="2023-12-15T00:00:00"/>
    <d v="2023-12-17T00:00:00"/>
    <x v="0"/>
    <x v="2"/>
    <n v="605.89"/>
    <x v="4"/>
    <x v="0"/>
    <x v="10"/>
    <n v="1420.98"/>
    <n v="18241.829999999998"/>
  </r>
  <r>
    <x v="3346"/>
    <x v="3"/>
    <x v="3"/>
    <n v="4106.29"/>
    <n v="0.49"/>
    <n v="8"/>
    <d v="2023-02-01T00:00:00"/>
    <d v="2023-02-07T00:00:00"/>
    <x v="1"/>
    <x v="2"/>
    <n v="419.46"/>
    <x v="0"/>
    <x v="0"/>
    <x v="8"/>
    <n v="3686.83"/>
    <n v="32850.32"/>
  </r>
  <r>
    <x v="3347"/>
    <x v="0"/>
    <x v="3"/>
    <n v="1700.35"/>
    <n v="0.05"/>
    <n v="1"/>
    <d v="2023-04-07T00:00:00"/>
    <d v="2023-04-12T00:00:00"/>
    <x v="2"/>
    <x v="2"/>
    <n v="268.92"/>
    <x v="4"/>
    <x v="0"/>
    <x v="3"/>
    <n v="1431.4299999999998"/>
    <n v="1700.35"/>
  </r>
  <r>
    <x v="3348"/>
    <x v="1"/>
    <x v="1"/>
    <n v="3280.28"/>
    <n v="0.21"/>
    <n v="3"/>
    <d v="2024-08-12T00:00:00"/>
    <d v="2024-08-17T00:00:00"/>
    <x v="2"/>
    <x v="1"/>
    <n v="681.86"/>
    <x v="2"/>
    <x v="1"/>
    <x v="1"/>
    <n v="2598.42"/>
    <n v="9840.84"/>
  </r>
  <r>
    <x v="3349"/>
    <x v="0"/>
    <x v="3"/>
    <n v="4962.07"/>
    <n v="0.47"/>
    <n v="5"/>
    <d v="2023-12-05T00:00:00"/>
    <d v="2023-12-10T00:00:00"/>
    <x v="2"/>
    <x v="2"/>
    <n v="731.42"/>
    <x v="3"/>
    <x v="0"/>
    <x v="10"/>
    <n v="4230.6499999999996"/>
    <n v="24810.35"/>
  </r>
  <r>
    <x v="3350"/>
    <x v="1"/>
    <x v="2"/>
    <n v="3269.18"/>
    <n v="0.06"/>
    <n v="8"/>
    <d v="2024-01-22T00:00:00"/>
    <d v="2024-01-24T00:00:00"/>
    <x v="0"/>
    <x v="2"/>
    <n v="349.67"/>
    <x v="1"/>
    <x v="1"/>
    <x v="6"/>
    <n v="2919.5099999999998"/>
    <n v="26153.439999999999"/>
  </r>
  <r>
    <x v="3351"/>
    <x v="3"/>
    <x v="2"/>
    <n v="644.84"/>
    <n v="0.33"/>
    <n v="7"/>
    <d v="2023-07-04T00:00:00"/>
    <d v="2023-07-07T00:00:00"/>
    <x v="2"/>
    <x v="1"/>
    <n v="39.21"/>
    <x v="1"/>
    <x v="0"/>
    <x v="4"/>
    <n v="605.63"/>
    <n v="4513.88"/>
  </r>
  <r>
    <x v="3352"/>
    <x v="2"/>
    <x v="2"/>
    <n v="4230.37"/>
    <n v="0.22"/>
    <n v="2"/>
    <d v="2023-07-03T00:00:00"/>
    <d v="2023-07-07T00:00:00"/>
    <x v="0"/>
    <x v="1"/>
    <n v="1211.54"/>
    <x v="0"/>
    <x v="0"/>
    <x v="4"/>
    <n v="3018.83"/>
    <n v="8460.74"/>
  </r>
  <r>
    <x v="3353"/>
    <x v="0"/>
    <x v="4"/>
    <n v="4836.62"/>
    <n v="0.19"/>
    <n v="7"/>
    <d v="2023-02-20T00:00:00"/>
    <d v="2023-02-25T00:00:00"/>
    <x v="0"/>
    <x v="0"/>
    <n v="520.57000000000005"/>
    <x v="0"/>
    <x v="0"/>
    <x v="8"/>
    <n v="4316.05"/>
    <n v="33856.339999999997"/>
  </r>
  <r>
    <x v="3354"/>
    <x v="2"/>
    <x v="2"/>
    <n v="3591.29"/>
    <n v="0.1"/>
    <n v="5"/>
    <d v="2023-01-02T00:00:00"/>
    <d v="2023-01-08T00:00:00"/>
    <x v="1"/>
    <x v="2"/>
    <n v="602.71"/>
    <x v="4"/>
    <x v="0"/>
    <x v="6"/>
    <n v="2988.58"/>
    <n v="17956.45"/>
  </r>
  <r>
    <x v="3355"/>
    <x v="0"/>
    <x v="3"/>
    <n v="2153.4299999999998"/>
    <n v="0.09"/>
    <n v="6"/>
    <d v="2023-03-18T00:00:00"/>
    <d v="2023-03-22T00:00:00"/>
    <x v="0"/>
    <x v="0"/>
    <n v="119.62"/>
    <x v="5"/>
    <x v="0"/>
    <x v="0"/>
    <n v="2033.81"/>
    <n v="12920.579999999998"/>
  </r>
  <r>
    <x v="3356"/>
    <x v="3"/>
    <x v="3"/>
    <n v="4747.16"/>
    <n v="0.26"/>
    <n v="8"/>
    <d v="2024-04-23T00:00:00"/>
    <d v="2024-04-27T00:00:00"/>
    <x v="1"/>
    <x v="1"/>
    <n v="875.6"/>
    <x v="0"/>
    <x v="1"/>
    <x v="3"/>
    <n v="3871.56"/>
    <n v="37977.279999999999"/>
  </r>
  <r>
    <x v="3357"/>
    <x v="0"/>
    <x v="2"/>
    <n v="4846"/>
    <n v="0.19"/>
    <n v="5"/>
    <d v="2024-04-06T00:00:00"/>
    <d v="2024-04-11T00:00:00"/>
    <x v="2"/>
    <x v="2"/>
    <n v="1256.68"/>
    <x v="3"/>
    <x v="1"/>
    <x v="3"/>
    <n v="3589.3199999999997"/>
    <n v="24230"/>
  </r>
  <r>
    <x v="3358"/>
    <x v="3"/>
    <x v="0"/>
    <n v="4682.07"/>
    <n v="0.25"/>
    <n v="9"/>
    <d v="2024-02-03T00:00:00"/>
    <d v="2024-02-05T00:00:00"/>
    <x v="2"/>
    <x v="0"/>
    <n v="770.27"/>
    <x v="2"/>
    <x v="1"/>
    <x v="8"/>
    <n v="3911.7999999999997"/>
    <n v="42138.63"/>
  </r>
  <r>
    <x v="3359"/>
    <x v="0"/>
    <x v="0"/>
    <n v="2117.91"/>
    <n v="0.1"/>
    <n v="1"/>
    <d v="2023-02-08T00:00:00"/>
    <d v="2023-02-09T00:00:00"/>
    <x v="2"/>
    <x v="1"/>
    <n v="588.57000000000005"/>
    <x v="3"/>
    <x v="0"/>
    <x v="8"/>
    <n v="1529.3399999999997"/>
    <n v="2117.91"/>
  </r>
  <r>
    <x v="3360"/>
    <x v="3"/>
    <x v="0"/>
    <n v="3969.57"/>
    <n v="0.18"/>
    <n v="5"/>
    <d v="2024-06-29T00:00:00"/>
    <d v="2024-06-30T00:00:00"/>
    <x v="2"/>
    <x v="2"/>
    <n v="410.81"/>
    <x v="0"/>
    <x v="1"/>
    <x v="9"/>
    <n v="3558.76"/>
    <n v="19847.850000000002"/>
  </r>
  <r>
    <x v="3361"/>
    <x v="3"/>
    <x v="1"/>
    <n v="3305.48"/>
    <n v="0.5"/>
    <n v="1"/>
    <d v="2024-11-13T00:00:00"/>
    <d v="2024-11-14T00:00:00"/>
    <x v="0"/>
    <x v="1"/>
    <n v="332.74"/>
    <x v="2"/>
    <x v="1"/>
    <x v="11"/>
    <n v="2972.74"/>
    <n v="3305.48"/>
  </r>
  <r>
    <x v="3362"/>
    <x v="1"/>
    <x v="4"/>
    <n v="980.56"/>
    <n v="0.18"/>
    <n v="1"/>
    <d v="2023-09-08T00:00:00"/>
    <d v="2023-09-13T00:00:00"/>
    <x v="1"/>
    <x v="0"/>
    <n v="195.77"/>
    <x v="5"/>
    <x v="0"/>
    <x v="7"/>
    <n v="784.79"/>
    <n v="980.56"/>
  </r>
  <r>
    <x v="3363"/>
    <x v="3"/>
    <x v="2"/>
    <n v="2724.02"/>
    <n v="0.21"/>
    <n v="1"/>
    <d v="2023-03-07T00:00:00"/>
    <d v="2023-03-11T00:00:00"/>
    <x v="0"/>
    <x v="1"/>
    <n v="687.96"/>
    <x v="4"/>
    <x v="0"/>
    <x v="0"/>
    <n v="2036.06"/>
    <n v="2724.02"/>
  </r>
  <r>
    <x v="3364"/>
    <x v="1"/>
    <x v="1"/>
    <n v="3763.69"/>
    <n v="0.01"/>
    <n v="5"/>
    <d v="2024-03-04T00:00:00"/>
    <d v="2024-03-05T00:00:00"/>
    <x v="2"/>
    <x v="0"/>
    <n v="192.78"/>
    <x v="4"/>
    <x v="1"/>
    <x v="0"/>
    <n v="3570.91"/>
    <n v="18818.45"/>
  </r>
  <r>
    <x v="3365"/>
    <x v="3"/>
    <x v="0"/>
    <n v="4489.97"/>
    <n v="0.19"/>
    <n v="9"/>
    <d v="2023-12-19T00:00:00"/>
    <d v="2023-12-26T00:00:00"/>
    <x v="0"/>
    <x v="1"/>
    <n v="509.23"/>
    <x v="2"/>
    <x v="0"/>
    <x v="10"/>
    <n v="3980.7400000000002"/>
    <n v="40409.730000000003"/>
  </r>
  <r>
    <x v="3366"/>
    <x v="2"/>
    <x v="2"/>
    <n v="4326.7299999999996"/>
    <n v="0.38"/>
    <n v="2"/>
    <d v="2024-01-18T00:00:00"/>
    <d v="2024-01-24T00:00:00"/>
    <x v="2"/>
    <x v="2"/>
    <n v="485.17"/>
    <x v="4"/>
    <x v="1"/>
    <x v="6"/>
    <n v="3841.5599999999995"/>
    <n v="8653.4599999999991"/>
  </r>
  <r>
    <x v="3367"/>
    <x v="3"/>
    <x v="1"/>
    <n v="857.83"/>
    <n v="0.26"/>
    <n v="6"/>
    <d v="2023-01-27T00:00:00"/>
    <d v="2023-02-01T00:00:00"/>
    <x v="1"/>
    <x v="0"/>
    <n v="152.66999999999999"/>
    <x v="3"/>
    <x v="0"/>
    <x v="6"/>
    <n v="705.16000000000008"/>
    <n v="5146.9800000000005"/>
  </r>
  <r>
    <x v="3368"/>
    <x v="2"/>
    <x v="3"/>
    <n v="2491.36"/>
    <n v="0.33"/>
    <n v="5"/>
    <d v="2023-03-08T00:00:00"/>
    <d v="2023-03-13T00:00:00"/>
    <x v="0"/>
    <x v="1"/>
    <n v="508.87"/>
    <x v="1"/>
    <x v="0"/>
    <x v="0"/>
    <n v="1982.4900000000002"/>
    <n v="12456.800000000001"/>
  </r>
  <r>
    <x v="3369"/>
    <x v="2"/>
    <x v="0"/>
    <n v="2443.52"/>
    <n v="0.28000000000000003"/>
    <n v="7"/>
    <d v="2024-12-02T00:00:00"/>
    <d v="2024-12-07T00:00:00"/>
    <x v="1"/>
    <x v="2"/>
    <n v="453.7"/>
    <x v="2"/>
    <x v="1"/>
    <x v="10"/>
    <n v="1989.82"/>
    <n v="17104.64"/>
  </r>
  <r>
    <x v="3370"/>
    <x v="3"/>
    <x v="1"/>
    <n v="4503.8100000000004"/>
    <n v="0.05"/>
    <n v="7"/>
    <d v="2024-05-14T00:00:00"/>
    <d v="2024-05-16T00:00:00"/>
    <x v="0"/>
    <x v="1"/>
    <n v="500.06"/>
    <x v="2"/>
    <x v="1"/>
    <x v="5"/>
    <n v="4003.7500000000005"/>
    <n v="31526.670000000002"/>
  </r>
  <r>
    <x v="3371"/>
    <x v="2"/>
    <x v="3"/>
    <n v="109.49"/>
    <n v="0.17"/>
    <n v="3"/>
    <d v="2024-02-16T00:00:00"/>
    <d v="2024-02-22T00:00:00"/>
    <x v="1"/>
    <x v="2"/>
    <n v="29.31"/>
    <x v="0"/>
    <x v="1"/>
    <x v="8"/>
    <n v="80.179999999999993"/>
    <n v="328.46999999999997"/>
  </r>
  <r>
    <x v="3372"/>
    <x v="1"/>
    <x v="0"/>
    <n v="3719.7"/>
    <n v="0.35"/>
    <n v="6"/>
    <d v="2024-09-21T00:00:00"/>
    <d v="2024-09-24T00:00:00"/>
    <x v="0"/>
    <x v="0"/>
    <n v="906.06"/>
    <x v="3"/>
    <x v="1"/>
    <x v="7"/>
    <n v="2813.64"/>
    <n v="22318.199999999997"/>
  </r>
  <r>
    <x v="3373"/>
    <x v="0"/>
    <x v="4"/>
    <n v="3131.34"/>
    <n v="0.27"/>
    <n v="3"/>
    <d v="2024-11-11T00:00:00"/>
    <d v="2024-11-13T00:00:00"/>
    <x v="0"/>
    <x v="2"/>
    <n v="654.29"/>
    <x v="0"/>
    <x v="1"/>
    <x v="11"/>
    <n v="2477.0500000000002"/>
    <n v="9394.02"/>
  </r>
  <r>
    <x v="3374"/>
    <x v="3"/>
    <x v="0"/>
    <n v="4615.7"/>
    <n v="0.34"/>
    <n v="2"/>
    <d v="2024-01-05T00:00:00"/>
    <d v="2024-01-09T00:00:00"/>
    <x v="2"/>
    <x v="1"/>
    <n v="660.11"/>
    <x v="1"/>
    <x v="1"/>
    <x v="6"/>
    <n v="3955.5899999999997"/>
    <n v="9231.4"/>
  </r>
  <r>
    <x v="3375"/>
    <x v="2"/>
    <x v="4"/>
    <n v="2338.9"/>
    <n v="0.18"/>
    <n v="5"/>
    <d v="2024-08-21T00:00:00"/>
    <d v="2024-08-26T00:00:00"/>
    <x v="0"/>
    <x v="1"/>
    <n v="308.79000000000002"/>
    <x v="1"/>
    <x v="1"/>
    <x v="1"/>
    <n v="2030.1100000000001"/>
    <n v="11694.5"/>
  </r>
  <r>
    <x v="3376"/>
    <x v="3"/>
    <x v="4"/>
    <n v="3322.59"/>
    <n v="0.1"/>
    <n v="4"/>
    <d v="2024-08-31T00:00:00"/>
    <d v="2024-09-02T00:00:00"/>
    <x v="1"/>
    <x v="1"/>
    <n v="782.41"/>
    <x v="1"/>
    <x v="1"/>
    <x v="1"/>
    <n v="2540.1800000000003"/>
    <n v="13290.36"/>
  </r>
  <r>
    <x v="3377"/>
    <x v="1"/>
    <x v="4"/>
    <n v="4866.46"/>
    <n v="0.41"/>
    <n v="4"/>
    <d v="2024-03-11T00:00:00"/>
    <d v="2024-03-12T00:00:00"/>
    <x v="1"/>
    <x v="0"/>
    <n v="393.02"/>
    <x v="2"/>
    <x v="1"/>
    <x v="0"/>
    <n v="4473.4400000000005"/>
    <n v="19465.84"/>
  </r>
  <r>
    <x v="3378"/>
    <x v="3"/>
    <x v="2"/>
    <n v="3745.13"/>
    <n v="0.19"/>
    <n v="4"/>
    <d v="2023-03-02T00:00:00"/>
    <d v="2023-03-09T00:00:00"/>
    <x v="1"/>
    <x v="1"/>
    <n v="218.95"/>
    <x v="3"/>
    <x v="0"/>
    <x v="0"/>
    <n v="3526.1800000000003"/>
    <n v="14980.52"/>
  </r>
  <r>
    <x v="3379"/>
    <x v="3"/>
    <x v="2"/>
    <n v="430.18"/>
    <n v="0.33"/>
    <n v="8"/>
    <d v="2023-02-19T00:00:00"/>
    <d v="2023-02-26T00:00:00"/>
    <x v="2"/>
    <x v="2"/>
    <n v="125.6"/>
    <x v="2"/>
    <x v="0"/>
    <x v="8"/>
    <n v="304.58000000000004"/>
    <n v="3441.44"/>
  </r>
  <r>
    <x v="3380"/>
    <x v="2"/>
    <x v="4"/>
    <n v="920.91"/>
    <n v="0.19"/>
    <n v="1"/>
    <d v="2024-06-08T00:00:00"/>
    <d v="2024-06-11T00:00:00"/>
    <x v="1"/>
    <x v="1"/>
    <n v="264.62"/>
    <x v="1"/>
    <x v="1"/>
    <x v="9"/>
    <n v="656.29"/>
    <n v="920.91"/>
  </r>
  <r>
    <x v="3381"/>
    <x v="1"/>
    <x v="3"/>
    <n v="4125.1099999999997"/>
    <n v="0.46"/>
    <n v="3"/>
    <d v="2023-07-15T00:00:00"/>
    <d v="2023-07-22T00:00:00"/>
    <x v="2"/>
    <x v="1"/>
    <n v="1178.52"/>
    <x v="5"/>
    <x v="0"/>
    <x v="4"/>
    <n v="2946.5899999999997"/>
    <n v="12375.329999999998"/>
  </r>
  <r>
    <x v="3382"/>
    <x v="0"/>
    <x v="4"/>
    <n v="1740.5"/>
    <n v="0.5"/>
    <n v="9"/>
    <d v="2024-01-05T00:00:00"/>
    <d v="2024-01-10T00:00:00"/>
    <x v="1"/>
    <x v="2"/>
    <n v="325.27"/>
    <x v="4"/>
    <x v="1"/>
    <x v="6"/>
    <n v="1415.23"/>
    <n v="15664.5"/>
  </r>
  <r>
    <x v="3383"/>
    <x v="0"/>
    <x v="1"/>
    <n v="3559"/>
    <n v="0.32"/>
    <n v="3"/>
    <d v="2023-10-02T00:00:00"/>
    <d v="2023-10-04T00:00:00"/>
    <x v="2"/>
    <x v="1"/>
    <n v="264.02999999999997"/>
    <x v="0"/>
    <x v="0"/>
    <x v="2"/>
    <n v="3294.9700000000003"/>
    <n v="10677"/>
  </r>
  <r>
    <x v="3384"/>
    <x v="2"/>
    <x v="4"/>
    <n v="3529.14"/>
    <n v="0.3"/>
    <n v="1"/>
    <d v="2023-08-04T00:00:00"/>
    <d v="2023-08-05T00:00:00"/>
    <x v="1"/>
    <x v="1"/>
    <n v="617.77"/>
    <x v="5"/>
    <x v="0"/>
    <x v="1"/>
    <n v="2911.37"/>
    <n v="3529.14"/>
  </r>
  <r>
    <x v="3385"/>
    <x v="3"/>
    <x v="2"/>
    <n v="4969.13"/>
    <n v="0.42"/>
    <n v="5"/>
    <d v="2023-10-19T00:00:00"/>
    <d v="2023-10-26T00:00:00"/>
    <x v="2"/>
    <x v="2"/>
    <n v="695.75"/>
    <x v="3"/>
    <x v="0"/>
    <x v="2"/>
    <n v="4273.38"/>
    <n v="24845.65"/>
  </r>
  <r>
    <x v="3386"/>
    <x v="2"/>
    <x v="2"/>
    <n v="2402.38"/>
    <n v="0.26"/>
    <n v="4"/>
    <d v="2023-11-22T00:00:00"/>
    <d v="2023-11-23T00:00:00"/>
    <x v="0"/>
    <x v="0"/>
    <n v="467.97"/>
    <x v="2"/>
    <x v="0"/>
    <x v="11"/>
    <n v="1934.41"/>
    <n v="9609.52"/>
  </r>
  <r>
    <x v="3387"/>
    <x v="2"/>
    <x v="1"/>
    <n v="3715.38"/>
    <n v="0.43"/>
    <n v="8"/>
    <d v="2024-06-08T00:00:00"/>
    <d v="2024-06-15T00:00:00"/>
    <x v="1"/>
    <x v="0"/>
    <n v="1021.44"/>
    <x v="4"/>
    <x v="1"/>
    <x v="9"/>
    <n v="2693.94"/>
    <n v="29723.040000000001"/>
  </r>
  <r>
    <x v="3388"/>
    <x v="2"/>
    <x v="1"/>
    <n v="338.89"/>
    <n v="0.21"/>
    <n v="9"/>
    <d v="2024-06-19T00:00:00"/>
    <d v="2024-06-21T00:00:00"/>
    <x v="2"/>
    <x v="2"/>
    <n v="56.52"/>
    <x v="3"/>
    <x v="1"/>
    <x v="9"/>
    <n v="282.37"/>
    <n v="3050.0099999999998"/>
  </r>
  <r>
    <x v="3389"/>
    <x v="3"/>
    <x v="0"/>
    <n v="2366.6999999999998"/>
    <n v="0.02"/>
    <n v="5"/>
    <d v="2023-06-23T00:00:00"/>
    <d v="2023-06-25T00:00:00"/>
    <x v="2"/>
    <x v="0"/>
    <n v="601.86"/>
    <x v="3"/>
    <x v="0"/>
    <x v="9"/>
    <n v="1764.8399999999997"/>
    <n v="11833.5"/>
  </r>
  <r>
    <x v="3390"/>
    <x v="1"/>
    <x v="3"/>
    <n v="1014.74"/>
    <n v="0.46"/>
    <n v="1"/>
    <d v="2024-03-05T00:00:00"/>
    <d v="2024-03-12T00:00:00"/>
    <x v="2"/>
    <x v="2"/>
    <n v="175.12"/>
    <x v="3"/>
    <x v="1"/>
    <x v="0"/>
    <n v="839.62"/>
    <n v="1014.74"/>
  </r>
  <r>
    <x v="3391"/>
    <x v="2"/>
    <x v="3"/>
    <n v="4218.8"/>
    <n v="0.36"/>
    <n v="4"/>
    <d v="2024-08-28T00:00:00"/>
    <d v="2024-09-03T00:00:00"/>
    <x v="2"/>
    <x v="2"/>
    <n v="1214.48"/>
    <x v="1"/>
    <x v="1"/>
    <x v="1"/>
    <n v="3004.32"/>
    <n v="16875.2"/>
  </r>
  <r>
    <x v="3392"/>
    <x v="3"/>
    <x v="3"/>
    <n v="4215.55"/>
    <n v="0.26"/>
    <n v="3"/>
    <d v="2024-08-30T00:00:00"/>
    <d v="2024-09-05T00:00:00"/>
    <x v="1"/>
    <x v="0"/>
    <n v="707.94"/>
    <x v="4"/>
    <x v="1"/>
    <x v="1"/>
    <n v="3507.61"/>
    <n v="12646.650000000001"/>
  </r>
  <r>
    <x v="3393"/>
    <x v="1"/>
    <x v="2"/>
    <n v="1258.19"/>
    <n v="0.47"/>
    <n v="6"/>
    <d v="2023-02-04T00:00:00"/>
    <d v="2023-02-10T00:00:00"/>
    <x v="2"/>
    <x v="0"/>
    <n v="286.63"/>
    <x v="4"/>
    <x v="0"/>
    <x v="8"/>
    <n v="971.56000000000006"/>
    <n v="7549.14"/>
  </r>
  <r>
    <x v="3394"/>
    <x v="2"/>
    <x v="3"/>
    <n v="1659.6"/>
    <n v="0.44"/>
    <n v="2"/>
    <d v="2024-12-19T00:00:00"/>
    <d v="2024-12-25T00:00:00"/>
    <x v="1"/>
    <x v="1"/>
    <n v="272.76"/>
    <x v="3"/>
    <x v="1"/>
    <x v="10"/>
    <n v="1386.84"/>
    <n v="3319.2"/>
  </r>
  <r>
    <x v="3395"/>
    <x v="0"/>
    <x v="0"/>
    <n v="3542.14"/>
    <n v="0.05"/>
    <n v="5"/>
    <d v="2024-10-23T00:00:00"/>
    <d v="2024-10-27T00:00:00"/>
    <x v="0"/>
    <x v="1"/>
    <n v="533.94000000000005"/>
    <x v="1"/>
    <x v="1"/>
    <x v="2"/>
    <n v="3008.2"/>
    <n v="17710.7"/>
  </r>
  <r>
    <x v="3396"/>
    <x v="1"/>
    <x v="0"/>
    <n v="3717.5"/>
    <n v="0.31"/>
    <n v="8"/>
    <d v="2023-06-13T00:00:00"/>
    <d v="2023-06-18T00:00:00"/>
    <x v="0"/>
    <x v="2"/>
    <n v="881.66"/>
    <x v="3"/>
    <x v="0"/>
    <x v="9"/>
    <n v="2835.84"/>
    <n v="29740"/>
  </r>
  <r>
    <x v="3397"/>
    <x v="2"/>
    <x v="3"/>
    <n v="3322.39"/>
    <n v="0.27"/>
    <n v="5"/>
    <d v="2024-01-29T00:00:00"/>
    <d v="2024-02-04T00:00:00"/>
    <x v="0"/>
    <x v="1"/>
    <n v="784.99"/>
    <x v="0"/>
    <x v="1"/>
    <x v="6"/>
    <n v="2537.3999999999996"/>
    <n v="16611.95"/>
  </r>
  <r>
    <x v="3398"/>
    <x v="1"/>
    <x v="1"/>
    <n v="4983.8"/>
    <n v="0.39"/>
    <n v="5"/>
    <d v="2023-09-25T00:00:00"/>
    <d v="2023-09-26T00:00:00"/>
    <x v="1"/>
    <x v="1"/>
    <n v="519.87"/>
    <x v="0"/>
    <x v="0"/>
    <x v="7"/>
    <n v="4463.93"/>
    <n v="24919"/>
  </r>
  <r>
    <x v="3399"/>
    <x v="1"/>
    <x v="0"/>
    <n v="4356.55"/>
    <n v="0.15"/>
    <n v="8"/>
    <d v="2023-11-21T00:00:00"/>
    <d v="2023-11-28T00:00:00"/>
    <x v="0"/>
    <x v="1"/>
    <n v="663.63"/>
    <x v="4"/>
    <x v="0"/>
    <x v="11"/>
    <n v="3692.92"/>
    <n v="34852.400000000001"/>
  </r>
  <r>
    <x v="3400"/>
    <x v="1"/>
    <x v="1"/>
    <n v="2143.59"/>
    <n v="0"/>
    <n v="5"/>
    <d v="2024-02-08T00:00:00"/>
    <d v="2024-02-12T00:00:00"/>
    <x v="1"/>
    <x v="1"/>
    <n v="111.78"/>
    <x v="4"/>
    <x v="1"/>
    <x v="8"/>
    <n v="2031.8100000000002"/>
    <n v="10717.95"/>
  </r>
  <r>
    <x v="3401"/>
    <x v="1"/>
    <x v="2"/>
    <n v="1702.19"/>
    <n v="0.09"/>
    <n v="4"/>
    <d v="2023-02-06T00:00:00"/>
    <d v="2023-02-07T00:00:00"/>
    <x v="0"/>
    <x v="1"/>
    <n v="92.95"/>
    <x v="0"/>
    <x v="0"/>
    <x v="8"/>
    <n v="1609.24"/>
    <n v="6808.76"/>
  </r>
  <r>
    <x v="3402"/>
    <x v="1"/>
    <x v="0"/>
    <n v="3024.56"/>
    <n v="0.11"/>
    <n v="9"/>
    <d v="2024-05-10T00:00:00"/>
    <d v="2024-05-12T00:00:00"/>
    <x v="0"/>
    <x v="1"/>
    <n v="260.81"/>
    <x v="4"/>
    <x v="1"/>
    <x v="5"/>
    <n v="2763.75"/>
    <n v="27221.040000000001"/>
  </r>
  <r>
    <x v="3403"/>
    <x v="1"/>
    <x v="1"/>
    <n v="4106.42"/>
    <n v="0.15"/>
    <n v="2"/>
    <d v="2024-06-13T00:00:00"/>
    <d v="2024-06-14T00:00:00"/>
    <x v="1"/>
    <x v="2"/>
    <n v="988.51"/>
    <x v="5"/>
    <x v="1"/>
    <x v="9"/>
    <n v="3117.91"/>
    <n v="8212.84"/>
  </r>
  <r>
    <x v="3404"/>
    <x v="2"/>
    <x v="3"/>
    <n v="2429.1799999999998"/>
    <n v="0.19"/>
    <n v="1"/>
    <d v="2023-04-21T00:00:00"/>
    <d v="2023-04-28T00:00:00"/>
    <x v="0"/>
    <x v="0"/>
    <n v="167.24"/>
    <x v="3"/>
    <x v="0"/>
    <x v="3"/>
    <n v="2261.9399999999996"/>
    <n v="2429.1799999999998"/>
  </r>
  <r>
    <x v="3405"/>
    <x v="0"/>
    <x v="2"/>
    <n v="3714.69"/>
    <n v="0.35"/>
    <n v="4"/>
    <d v="2024-05-02T00:00:00"/>
    <d v="2024-05-03T00:00:00"/>
    <x v="1"/>
    <x v="2"/>
    <n v="1059.25"/>
    <x v="3"/>
    <x v="1"/>
    <x v="5"/>
    <n v="2655.44"/>
    <n v="14858.76"/>
  </r>
  <r>
    <x v="3406"/>
    <x v="3"/>
    <x v="4"/>
    <n v="193.88"/>
    <n v="0.04"/>
    <n v="3"/>
    <d v="2023-08-13T00:00:00"/>
    <d v="2023-08-18T00:00:00"/>
    <x v="1"/>
    <x v="0"/>
    <n v="19.079999999999998"/>
    <x v="5"/>
    <x v="0"/>
    <x v="1"/>
    <n v="174.8"/>
    <n v="581.64"/>
  </r>
  <r>
    <x v="3407"/>
    <x v="1"/>
    <x v="4"/>
    <n v="4636.62"/>
    <n v="0.24"/>
    <n v="9"/>
    <d v="2023-10-24T00:00:00"/>
    <d v="2023-10-26T00:00:00"/>
    <x v="0"/>
    <x v="2"/>
    <n v="1259.32"/>
    <x v="0"/>
    <x v="0"/>
    <x v="2"/>
    <n v="3377.3"/>
    <n v="41729.58"/>
  </r>
  <r>
    <x v="3408"/>
    <x v="3"/>
    <x v="3"/>
    <n v="3891.79"/>
    <n v="0.25"/>
    <n v="3"/>
    <d v="2023-07-16T00:00:00"/>
    <d v="2023-07-17T00:00:00"/>
    <x v="1"/>
    <x v="0"/>
    <n v="1119.33"/>
    <x v="0"/>
    <x v="0"/>
    <x v="4"/>
    <n v="2772.46"/>
    <n v="11675.369999999999"/>
  </r>
  <r>
    <x v="3409"/>
    <x v="2"/>
    <x v="2"/>
    <n v="2031.53"/>
    <n v="0.31"/>
    <n v="3"/>
    <d v="2023-11-25T00:00:00"/>
    <d v="2023-11-28T00:00:00"/>
    <x v="2"/>
    <x v="1"/>
    <n v="318.64999999999998"/>
    <x v="5"/>
    <x v="0"/>
    <x v="11"/>
    <n v="1712.88"/>
    <n v="6094.59"/>
  </r>
  <r>
    <x v="3410"/>
    <x v="1"/>
    <x v="2"/>
    <n v="1981.66"/>
    <n v="0.16"/>
    <n v="7"/>
    <d v="2023-04-07T00:00:00"/>
    <d v="2023-04-11T00:00:00"/>
    <x v="2"/>
    <x v="0"/>
    <n v="358.05"/>
    <x v="5"/>
    <x v="0"/>
    <x v="3"/>
    <n v="1623.6100000000001"/>
    <n v="13871.62"/>
  </r>
  <r>
    <x v="3411"/>
    <x v="0"/>
    <x v="2"/>
    <n v="604.15"/>
    <n v="0.13"/>
    <n v="2"/>
    <d v="2024-03-23T00:00:00"/>
    <d v="2024-03-29T00:00:00"/>
    <x v="0"/>
    <x v="2"/>
    <n v="78.64"/>
    <x v="4"/>
    <x v="1"/>
    <x v="0"/>
    <n v="525.51"/>
    <n v="1208.3"/>
  </r>
  <r>
    <x v="3412"/>
    <x v="3"/>
    <x v="2"/>
    <n v="4099.1499999999996"/>
    <n v="0.24"/>
    <n v="8"/>
    <d v="2023-06-07T00:00:00"/>
    <d v="2023-06-13T00:00:00"/>
    <x v="2"/>
    <x v="2"/>
    <n v="1126.81"/>
    <x v="2"/>
    <x v="0"/>
    <x v="9"/>
    <n v="2972.3399999999997"/>
    <n v="32793.199999999997"/>
  </r>
  <r>
    <x v="3413"/>
    <x v="1"/>
    <x v="4"/>
    <n v="3866.28"/>
    <n v="0.33"/>
    <n v="6"/>
    <d v="2024-05-08T00:00:00"/>
    <d v="2024-05-09T00:00:00"/>
    <x v="0"/>
    <x v="2"/>
    <n v="686.21"/>
    <x v="0"/>
    <x v="1"/>
    <x v="5"/>
    <n v="3180.07"/>
    <n v="23197.68"/>
  </r>
  <r>
    <x v="3414"/>
    <x v="2"/>
    <x v="1"/>
    <n v="3188.22"/>
    <n v="0.02"/>
    <n v="9"/>
    <d v="2023-01-17T00:00:00"/>
    <d v="2023-01-18T00:00:00"/>
    <x v="1"/>
    <x v="1"/>
    <n v="941.76"/>
    <x v="0"/>
    <x v="0"/>
    <x v="6"/>
    <n v="2246.46"/>
    <n v="28693.98"/>
  </r>
  <r>
    <x v="3415"/>
    <x v="0"/>
    <x v="2"/>
    <n v="597.14"/>
    <n v="0.15"/>
    <n v="8"/>
    <d v="2024-06-30T00:00:00"/>
    <d v="2024-07-04T00:00:00"/>
    <x v="1"/>
    <x v="2"/>
    <n v="174.51"/>
    <x v="0"/>
    <x v="1"/>
    <x v="9"/>
    <n v="422.63"/>
    <n v="4777.12"/>
  </r>
  <r>
    <x v="3416"/>
    <x v="3"/>
    <x v="1"/>
    <n v="1385.47"/>
    <n v="0.39"/>
    <n v="4"/>
    <d v="2023-12-02T00:00:00"/>
    <d v="2023-12-03T00:00:00"/>
    <x v="2"/>
    <x v="1"/>
    <n v="399.07"/>
    <x v="5"/>
    <x v="0"/>
    <x v="10"/>
    <n v="986.40000000000009"/>
    <n v="5541.88"/>
  </r>
  <r>
    <x v="3417"/>
    <x v="3"/>
    <x v="2"/>
    <n v="2348.6799999999998"/>
    <n v="0.24"/>
    <n v="8"/>
    <d v="2024-02-28T00:00:00"/>
    <d v="2024-03-01T00:00:00"/>
    <x v="2"/>
    <x v="1"/>
    <n v="326.62"/>
    <x v="0"/>
    <x v="1"/>
    <x v="8"/>
    <n v="2022.06"/>
    <n v="18789.439999999999"/>
  </r>
  <r>
    <x v="3418"/>
    <x v="1"/>
    <x v="0"/>
    <n v="1403.26"/>
    <n v="0.48"/>
    <n v="4"/>
    <d v="2024-02-07T00:00:00"/>
    <d v="2024-02-08T00:00:00"/>
    <x v="2"/>
    <x v="1"/>
    <n v="99.06"/>
    <x v="0"/>
    <x v="1"/>
    <x v="8"/>
    <n v="1304.2"/>
    <n v="5613.04"/>
  </r>
  <r>
    <x v="3419"/>
    <x v="0"/>
    <x v="0"/>
    <n v="2226.4699999999998"/>
    <n v="0.43"/>
    <n v="5"/>
    <d v="2024-03-06T00:00:00"/>
    <d v="2024-03-08T00:00:00"/>
    <x v="1"/>
    <x v="2"/>
    <n v="483.76"/>
    <x v="1"/>
    <x v="1"/>
    <x v="0"/>
    <n v="1742.7099999999998"/>
    <n v="11132.349999999999"/>
  </r>
  <r>
    <x v="3420"/>
    <x v="0"/>
    <x v="0"/>
    <n v="1207.19"/>
    <n v="0.17"/>
    <n v="7"/>
    <d v="2024-12-10T00:00:00"/>
    <d v="2024-12-17T00:00:00"/>
    <x v="2"/>
    <x v="0"/>
    <n v="323.95"/>
    <x v="4"/>
    <x v="1"/>
    <x v="10"/>
    <n v="883.24"/>
    <n v="8450.33"/>
  </r>
  <r>
    <x v="3421"/>
    <x v="0"/>
    <x v="2"/>
    <n v="1813.04"/>
    <n v="0.36"/>
    <n v="6"/>
    <d v="2024-09-20T00:00:00"/>
    <d v="2024-09-22T00:00:00"/>
    <x v="0"/>
    <x v="1"/>
    <n v="251.36"/>
    <x v="5"/>
    <x v="1"/>
    <x v="7"/>
    <n v="1561.6799999999998"/>
    <n v="10878.24"/>
  </r>
  <r>
    <x v="3422"/>
    <x v="0"/>
    <x v="1"/>
    <n v="3296.25"/>
    <n v="0.14000000000000001"/>
    <n v="5"/>
    <d v="2024-05-07T00:00:00"/>
    <d v="2024-05-09T00:00:00"/>
    <x v="1"/>
    <x v="2"/>
    <n v="958.16"/>
    <x v="5"/>
    <x v="1"/>
    <x v="5"/>
    <n v="2338.09"/>
    <n v="16481.25"/>
  </r>
  <r>
    <x v="3423"/>
    <x v="2"/>
    <x v="4"/>
    <n v="4472.57"/>
    <n v="0.09"/>
    <n v="2"/>
    <d v="2024-03-19T00:00:00"/>
    <d v="2024-03-25T00:00:00"/>
    <x v="2"/>
    <x v="0"/>
    <n v="1241.98"/>
    <x v="4"/>
    <x v="1"/>
    <x v="0"/>
    <n v="3230.5899999999997"/>
    <n v="8945.14"/>
  </r>
  <r>
    <x v="3424"/>
    <x v="0"/>
    <x v="3"/>
    <n v="1986.65"/>
    <n v="0.44"/>
    <n v="5"/>
    <d v="2023-01-11T00:00:00"/>
    <d v="2023-01-15T00:00:00"/>
    <x v="1"/>
    <x v="0"/>
    <n v="412.05"/>
    <x v="2"/>
    <x v="0"/>
    <x v="6"/>
    <n v="1574.6000000000001"/>
    <n v="9933.25"/>
  </r>
  <r>
    <x v="3425"/>
    <x v="3"/>
    <x v="4"/>
    <n v="3490.35"/>
    <n v="0.18"/>
    <n v="7"/>
    <d v="2024-06-22T00:00:00"/>
    <d v="2024-06-29T00:00:00"/>
    <x v="1"/>
    <x v="2"/>
    <n v="276.35000000000002"/>
    <x v="5"/>
    <x v="1"/>
    <x v="9"/>
    <n v="3214"/>
    <n v="24432.45"/>
  </r>
  <r>
    <x v="3426"/>
    <x v="3"/>
    <x v="2"/>
    <n v="760.49"/>
    <n v="0.1"/>
    <n v="6"/>
    <d v="2023-09-27T00:00:00"/>
    <d v="2023-09-29T00:00:00"/>
    <x v="0"/>
    <x v="2"/>
    <n v="207.73"/>
    <x v="4"/>
    <x v="0"/>
    <x v="7"/>
    <n v="552.76"/>
    <n v="4562.9400000000005"/>
  </r>
  <r>
    <x v="3427"/>
    <x v="2"/>
    <x v="0"/>
    <n v="2750.01"/>
    <n v="0.48"/>
    <n v="6"/>
    <d v="2024-09-02T00:00:00"/>
    <d v="2024-09-03T00:00:00"/>
    <x v="0"/>
    <x v="1"/>
    <n v="221.93"/>
    <x v="3"/>
    <x v="1"/>
    <x v="7"/>
    <n v="2528.0800000000004"/>
    <n v="16500.060000000001"/>
  </r>
  <r>
    <x v="3428"/>
    <x v="3"/>
    <x v="0"/>
    <n v="4616.3500000000004"/>
    <n v="0.02"/>
    <n v="5"/>
    <d v="2023-05-06T00:00:00"/>
    <d v="2023-05-11T00:00:00"/>
    <x v="2"/>
    <x v="2"/>
    <n v="834.4"/>
    <x v="4"/>
    <x v="0"/>
    <x v="5"/>
    <n v="3781.9500000000003"/>
    <n v="23081.75"/>
  </r>
  <r>
    <x v="3429"/>
    <x v="3"/>
    <x v="1"/>
    <n v="236.89"/>
    <n v="0.18"/>
    <n v="9"/>
    <d v="2024-12-24T00:00:00"/>
    <d v="2024-12-26T00:00:00"/>
    <x v="1"/>
    <x v="2"/>
    <n v="12.98"/>
    <x v="3"/>
    <x v="1"/>
    <x v="10"/>
    <n v="223.91"/>
    <n v="2132.0099999999998"/>
  </r>
  <r>
    <x v="3430"/>
    <x v="0"/>
    <x v="2"/>
    <n v="1411.03"/>
    <n v="0.02"/>
    <n v="1"/>
    <d v="2023-05-02T00:00:00"/>
    <d v="2023-05-03T00:00:00"/>
    <x v="0"/>
    <x v="1"/>
    <n v="125.08"/>
    <x v="2"/>
    <x v="0"/>
    <x v="5"/>
    <n v="1285.95"/>
    <n v="1411.03"/>
  </r>
  <r>
    <x v="3431"/>
    <x v="3"/>
    <x v="4"/>
    <n v="749.22"/>
    <n v="0.25"/>
    <n v="4"/>
    <d v="2023-12-18T00:00:00"/>
    <d v="2023-12-19T00:00:00"/>
    <x v="0"/>
    <x v="2"/>
    <n v="143.05000000000001"/>
    <x v="4"/>
    <x v="0"/>
    <x v="10"/>
    <n v="606.17000000000007"/>
    <n v="2996.88"/>
  </r>
  <r>
    <x v="3432"/>
    <x v="2"/>
    <x v="2"/>
    <n v="2712.3"/>
    <n v="0.2"/>
    <n v="7"/>
    <d v="2024-01-03T00:00:00"/>
    <d v="2024-01-06T00:00:00"/>
    <x v="2"/>
    <x v="1"/>
    <n v="136.63999999999999"/>
    <x v="5"/>
    <x v="1"/>
    <x v="6"/>
    <n v="2575.6600000000003"/>
    <n v="18986.100000000002"/>
  </r>
  <r>
    <x v="3433"/>
    <x v="0"/>
    <x v="2"/>
    <n v="3430.25"/>
    <n v="0.36"/>
    <n v="1"/>
    <d v="2024-01-27T00:00:00"/>
    <d v="2024-01-28T00:00:00"/>
    <x v="1"/>
    <x v="0"/>
    <n v="301.33"/>
    <x v="5"/>
    <x v="1"/>
    <x v="6"/>
    <n v="3128.92"/>
    <n v="3430.25"/>
  </r>
  <r>
    <x v="3434"/>
    <x v="1"/>
    <x v="0"/>
    <n v="383.12"/>
    <n v="0.48"/>
    <n v="4"/>
    <d v="2023-03-16T00:00:00"/>
    <d v="2023-03-19T00:00:00"/>
    <x v="2"/>
    <x v="1"/>
    <n v="40.29"/>
    <x v="3"/>
    <x v="0"/>
    <x v="0"/>
    <n v="342.83"/>
    <n v="1532.48"/>
  </r>
  <r>
    <x v="3435"/>
    <x v="0"/>
    <x v="4"/>
    <n v="444.39"/>
    <n v="0.26"/>
    <n v="6"/>
    <d v="2024-03-25T00:00:00"/>
    <d v="2024-03-26T00:00:00"/>
    <x v="2"/>
    <x v="0"/>
    <n v="26.97"/>
    <x v="4"/>
    <x v="1"/>
    <x v="0"/>
    <n v="417.41999999999996"/>
    <n v="2666.34"/>
  </r>
  <r>
    <x v="3436"/>
    <x v="2"/>
    <x v="3"/>
    <n v="4361.18"/>
    <n v="0.14000000000000001"/>
    <n v="8"/>
    <d v="2023-01-05T00:00:00"/>
    <d v="2023-01-07T00:00:00"/>
    <x v="2"/>
    <x v="0"/>
    <n v="850.07"/>
    <x v="2"/>
    <x v="0"/>
    <x v="6"/>
    <n v="3511.11"/>
    <n v="34889.440000000002"/>
  </r>
  <r>
    <x v="3437"/>
    <x v="0"/>
    <x v="0"/>
    <n v="2335.54"/>
    <n v="0.44"/>
    <n v="7"/>
    <d v="2023-06-07T00:00:00"/>
    <d v="2023-06-13T00:00:00"/>
    <x v="1"/>
    <x v="0"/>
    <n v="562.82000000000005"/>
    <x v="0"/>
    <x v="0"/>
    <x v="9"/>
    <n v="1772.7199999999998"/>
    <n v="16348.779999999999"/>
  </r>
  <r>
    <x v="3438"/>
    <x v="0"/>
    <x v="4"/>
    <n v="2368.46"/>
    <n v="0.3"/>
    <n v="9"/>
    <d v="2023-08-24T00:00:00"/>
    <d v="2023-08-27T00:00:00"/>
    <x v="1"/>
    <x v="1"/>
    <n v="140.65"/>
    <x v="4"/>
    <x v="0"/>
    <x v="1"/>
    <n v="2227.81"/>
    <n v="21316.14"/>
  </r>
  <r>
    <x v="3439"/>
    <x v="2"/>
    <x v="1"/>
    <n v="4728.4399999999996"/>
    <n v="0.28000000000000003"/>
    <n v="7"/>
    <d v="2024-05-03T00:00:00"/>
    <d v="2024-05-06T00:00:00"/>
    <x v="2"/>
    <x v="0"/>
    <n v="728.48"/>
    <x v="4"/>
    <x v="1"/>
    <x v="5"/>
    <n v="3999.9599999999996"/>
    <n v="33099.079999999994"/>
  </r>
  <r>
    <x v="3440"/>
    <x v="0"/>
    <x v="0"/>
    <n v="1669.03"/>
    <n v="0.09"/>
    <n v="3"/>
    <d v="2023-07-22T00:00:00"/>
    <d v="2023-07-29T00:00:00"/>
    <x v="2"/>
    <x v="1"/>
    <n v="309.91000000000003"/>
    <x v="0"/>
    <x v="0"/>
    <x v="4"/>
    <n v="1359.12"/>
    <n v="5007.09"/>
  </r>
  <r>
    <x v="3441"/>
    <x v="2"/>
    <x v="1"/>
    <n v="4495.42"/>
    <n v="0.02"/>
    <n v="4"/>
    <d v="2024-12-20T00:00:00"/>
    <d v="2024-12-23T00:00:00"/>
    <x v="2"/>
    <x v="1"/>
    <n v="811.8"/>
    <x v="2"/>
    <x v="1"/>
    <x v="10"/>
    <n v="3683.62"/>
    <n v="17981.68"/>
  </r>
  <r>
    <x v="3442"/>
    <x v="2"/>
    <x v="0"/>
    <n v="4873.8500000000004"/>
    <n v="0.23"/>
    <n v="3"/>
    <d v="2023-12-28T00:00:00"/>
    <d v="2023-12-30T00:00:00"/>
    <x v="1"/>
    <x v="1"/>
    <n v="834.54"/>
    <x v="4"/>
    <x v="0"/>
    <x v="10"/>
    <n v="4039.3100000000004"/>
    <n v="14621.550000000001"/>
  </r>
  <r>
    <x v="3443"/>
    <x v="1"/>
    <x v="2"/>
    <n v="1284.3"/>
    <n v="0.26"/>
    <n v="9"/>
    <d v="2023-11-27T00:00:00"/>
    <d v="2023-12-02T00:00:00"/>
    <x v="2"/>
    <x v="1"/>
    <n v="94.9"/>
    <x v="0"/>
    <x v="0"/>
    <x v="11"/>
    <n v="1189.3999999999999"/>
    <n v="11558.699999999999"/>
  </r>
  <r>
    <x v="3444"/>
    <x v="3"/>
    <x v="4"/>
    <n v="2618.79"/>
    <n v="0.06"/>
    <n v="8"/>
    <d v="2024-07-27T00:00:00"/>
    <d v="2024-07-29T00:00:00"/>
    <x v="0"/>
    <x v="2"/>
    <n v="293.83999999999997"/>
    <x v="0"/>
    <x v="1"/>
    <x v="4"/>
    <n v="2324.9499999999998"/>
    <n v="20950.32"/>
  </r>
  <r>
    <x v="3445"/>
    <x v="3"/>
    <x v="1"/>
    <n v="2718.35"/>
    <n v="0.03"/>
    <n v="9"/>
    <d v="2023-11-17T00:00:00"/>
    <d v="2023-11-24T00:00:00"/>
    <x v="2"/>
    <x v="1"/>
    <n v="766.4"/>
    <x v="0"/>
    <x v="0"/>
    <x v="11"/>
    <n v="1951.9499999999998"/>
    <n v="24465.149999999998"/>
  </r>
  <r>
    <x v="3446"/>
    <x v="0"/>
    <x v="0"/>
    <n v="4344.22"/>
    <n v="0.11"/>
    <n v="2"/>
    <d v="2023-09-14T00:00:00"/>
    <d v="2023-09-19T00:00:00"/>
    <x v="2"/>
    <x v="0"/>
    <n v="416.17"/>
    <x v="2"/>
    <x v="0"/>
    <x v="7"/>
    <n v="3928.05"/>
    <n v="8688.44"/>
  </r>
  <r>
    <x v="3447"/>
    <x v="0"/>
    <x v="1"/>
    <n v="1589.15"/>
    <n v="0.03"/>
    <n v="5"/>
    <d v="2024-01-11T00:00:00"/>
    <d v="2024-01-13T00:00:00"/>
    <x v="1"/>
    <x v="2"/>
    <n v="390.99"/>
    <x v="4"/>
    <x v="1"/>
    <x v="6"/>
    <n v="1198.1600000000001"/>
    <n v="7945.75"/>
  </r>
  <r>
    <x v="3448"/>
    <x v="1"/>
    <x v="0"/>
    <n v="4010.41"/>
    <n v="0.03"/>
    <n v="5"/>
    <d v="2024-09-19T00:00:00"/>
    <d v="2024-09-20T00:00:00"/>
    <x v="1"/>
    <x v="2"/>
    <n v="347.91"/>
    <x v="1"/>
    <x v="1"/>
    <x v="7"/>
    <n v="3662.5"/>
    <n v="20052.05"/>
  </r>
  <r>
    <x v="3449"/>
    <x v="1"/>
    <x v="0"/>
    <n v="4857.9399999999996"/>
    <n v="0.22"/>
    <n v="7"/>
    <d v="2023-06-24T00:00:00"/>
    <d v="2023-06-26T00:00:00"/>
    <x v="0"/>
    <x v="2"/>
    <n v="1143.3599999999999"/>
    <x v="2"/>
    <x v="0"/>
    <x v="9"/>
    <n v="3714.58"/>
    <n v="34005.579999999994"/>
  </r>
  <r>
    <x v="3450"/>
    <x v="1"/>
    <x v="3"/>
    <n v="4217.6499999999996"/>
    <n v="0.41"/>
    <n v="4"/>
    <d v="2023-11-25T00:00:00"/>
    <d v="2023-11-30T00:00:00"/>
    <x v="2"/>
    <x v="1"/>
    <n v="926.65"/>
    <x v="2"/>
    <x v="0"/>
    <x v="11"/>
    <n v="3290.9999999999995"/>
    <n v="16870.599999999999"/>
  </r>
  <r>
    <x v="3451"/>
    <x v="2"/>
    <x v="3"/>
    <n v="4554.79"/>
    <n v="0.33"/>
    <n v="4"/>
    <d v="2023-10-10T00:00:00"/>
    <d v="2023-10-14T00:00:00"/>
    <x v="1"/>
    <x v="2"/>
    <n v="1357.56"/>
    <x v="5"/>
    <x v="0"/>
    <x v="2"/>
    <n v="3197.23"/>
    <n v="18219.16"/>
  </r>
  <r>
    <x v="3452"/>
    <x v="1"/>
    <x v="3"/>
    <n v="3570.94"/>
    <n v="0.34"/>
    <n v="8"/>
    <d v="2023-10-21T00:00:00"/>
    <d v="2023-10-28T00:00:00"/>
    <x v="1"/>
    <x v="0"/>
    <n v="315.79000000000002"/>
    <x v="4"/>
    <x v="0"/>
    <x v="2"/>
    <n v="3255.15"/>
    <n v="28567.52"/>
  </r>
  <r>
    <x v="3453"/>
    <x v="1"/>
    <x v="1"/>
    <n v="4529.38"/>
    <n v="0.13"/>
    <n v="1"/>
    <d v="2024-02-07T00:00:00"/>
    <d v="2024-02-08T00:00:00"/>
    <x v="1"/>
    <x v="2"/>
    <n v="538.97"/>
    <x v="5"/>
    <x v="1"/>
    <x v="8"/>
    <n v="3990.41"/>
    <n v="4529.38"/>
  </r>
  <r>
    <x v="3454"/>
    <x v="0"/>
    <x v="2"/>
    <n v="907.77"/>
    <n v="0.01"/>
    <n v="6"/>
    <d v="2024-12-21T00:00:00"/>
    <d v="2024-12-24T00:00:00"/>
    <x v="1"/>
    <x v="2"/>
    <n v="236.63"/>
    <x v="4"/>
    <x v="1"/>
    <x v="10"/>
    <n v="671.14"/>
    <n v="5446.62"/>
  </r>
  <r>
    <x v="3455"/>
    <x v="1"/>
    <x v="0"/>
    <n v="3590.57"/>
    <n v="0.23"/>
    <n v="9"/>
    <d v="2024-10-13T00:00:00"/>
    <d v="2024-10-15T00:00:00"/>
    <x v="1"/>
    <x v="2"/>
    <n v="679.57"/>
    <x v="3"/>
    <x v="1"/>
    <x v="2"/>
    <n v="2911"/>
    <n v="32315.13"/>
  </r>
  <r>
    <x v="3456"/>
    <x v="2"/>
    <x v="4"/>
    <n v="3686.2"/>
    <n v="0.19"/>
    <n v="2"/>
    <d v="2024-07-31T00:00:00"/>
    <d v="2024-08-06T00:00:00"/>
    <x v="1"/>
    <x v="0"/>
    <n v="488.01"/>
    <x v="4"/>
    <x v="1"/>
    <x v="4"/>
    <n v="3198.1899999999996"/>
    <n v="7372.4"/>
  </r>
  <r>
    <x v="3457"/>
    <x v="2"/>
    <x v="3"/>
    <n v="2251.9899999999998"/>
    <n v="0.47"/>
    <n v="5"/>
    <d v="2023-07-19T00:00:00"/>
    <d v="2023-07-20T00:00:00"/>
    <x v="2"/>
    <x v="1"/>
    <n v="197.33"/>
    <x v="4"/>
    <x v="0"/>
    <x v="4"/>
    <n v="2054.66"/>
    <n v="11259.949999999999"/>
  </r>
  <r>
    <x v="3458"/>
    <x v="0"/>
    <x v="1"/>
    <n v="490.72"/>
    <n v="0.04"/>
    <n v="9"/>
    <d v="2023-02-02T00:00:00"/>
    <d v="2023-02-07T00:00:00"/>
    <x v="1"/>
    <x v="1"/>
    <n v="92.93"/>
    <x v="0"/>
    <x v="0"/>
    <x v="8"/>
    <n v="397.79"/>
    <n v="4416.4800000000005"/>
  </r>
  <r>
    <x v="3459"/>
    <x v="1"/>
    <x v="1"/>
    <n v="3149.97"/>
    <n v="0.39"/>
    <n v="4"/>
    <d v="2024-05-22T00:00:00"/>
    <d v="2024-05-25T00:00:00"/>
    <x v="2"/>
    <x v="1"/>
    <n v="537.55999999999995"/>
    <x v="4"/>
    <x v="1"/>
    <x v="5"/>
    <n v="2612.41"/>
    <n v="12599.88"/>
  </r>
  <r>
    <x v="3460"/>
    <x v="1"/>
    <x v="1"/>
    <n v="354.22"/>
    <n v="0.19"/>
    <n v="9"/>
    <d v="2023-05-21T00:00:00"/>
    <d v="2023-05-26T00:00:00"/>
    <x v="2"/>
    <x v="0"/>
    <n v="39.53"/>
    <x v="2"/>
    <x v="0"/>
    <x v="5"/>
    <n v="314.69000000000005"/>
    <n v="3187.9800000000005"/>
  </r>
  <r>
    <x v="3461"/>
    <x v="2"/>
    <x v="4"/>
    <n v="1973.77"/>
    <n v="0.41"/>
    <n v="8"/>
    <d v="2023-02-12T00:00:00"/>
    <d v="2023-02-13T00:00:00"/>
    <x v="0"/>
    <x v="2"/>
    <n v="408.95"/>
    <x v="2"/>
    <x v="0"/>
    <x v="8"/>
    <n v="1564.82"/>
    <n v="15790.16"/>
  </r>
  <r>
    <x v="3462"/>
    <x v="1"/>
    <x v="4"/>
    <n v="2028.98"/>
    <n v="0.25"/>
    <n v="9"/>
    <d v="2024-10-22T00:00:00"/>
    <d v="2024-10-23T00:00:00"/>
    <x v="0"/>
    <x v="0"/>
    <n v="447.71"/>
    <x v="1"/>
    <x v="1"/>
    <x v="2"/>
    <n v="1581.27"/>
    <n v="18260.82"/>
  </r>
  <r>
    <x v="3463"/>
    <x v="1"/>
    <x v="3"/>
    <n v="4994.72"/>
    <n v="0.41"/>
    <n v="2"/>
    <d v="2024-12-23T00:00:00"/>
    <d v="2024-12-24T00:00:00"/>
    <x v="0"/>
    <x v="1"/>
    <n v="941.83"/>
    <x v="0"/>
    <x v="1"/>
    <x v="10"/>
    <n v="4052.8900000000003"/>
    <n v="9989.44"/>
  </r>
  <r>
    <x v="3464"/>
    <x v="1"/>
    <x v="4"/>
    <n v="1569.03"/>
    <n v="0.23"/>
    <n v="5"/>
    <d v="2024-02-22T00:00:00"/>
    <d v="2024-02-23T00:00:00"/>
    <x v="2"/>
    <x v="0"/>
    <n v="339.61"/>
    <x v="0"/>
    <x v="1"/>
    <x v="8"/>
    <n v="1229.42"/>
    <n v="7845.15"/>
  </r>
  <r>
    <x v="3465"/>
    <x v="3"/>
    <x v="3"/>
    <n v="4120.22"/>
    <n v="0.2"/>
    <n v="9"/>
    <d v="2023-10-03T00:00:00"/>
    <d v="2023-10-08T00:00:00"/>
    <x v="2"/>
    <x v="1"/>
    <n v="469.26"/>
    <x v="4"/>
    <x v="0"/>
    <x v="2"/>
    <n v="3650.96"/>
    <n v="37081.980000000003"/>
  </r>
  <r>
    <x v="3466"/>
    <x v="0"/>
    <x v="4"/>
    <n v="360.54"/>
    <n v="0.48"/>
    <n v="5"/>
    <d v="2023-03-23T00:00:00"/>
    <d v="2023-03-27T00:00:00"/>
    <x v="2"/>
    <x v="0"/>
    <n v="99.56"/>
    <x v="2"/>
    <x v="0"/>
    <x v="0"/>
    <n v="260.98"/>
    <n v="1802.7"/>
  </r>
  <r>
    <x v="3467"/>
    <x v="3"/>
    <x v="4"/>
    <n v="2695.85"/>
    <n v="0.18"/>
    <n v="4"/>
    <d v="2023-08-01T00:00:00"/>
    <d v="2023-08-02T00:00:00"/>
    <x v="1"/>
    <x v="0"/>
    <n v="170.5"/>
    <x v="4"/>
    <x v="0"/>
    <x v="1"/>
    <n v="2525.35"/>
    <n v="10783.4"/>
  </r>
  <r>
    <x v="3468"/>
    <x v="0"/>
    <x v="4"/>
    <n v="2729.79"/>
    <n v="0.4"/>
    <n v="8"/>
    <d v="2024-09-23T00:00:00"/>
    <d v="2024-09-30T00:00:00"/>
    <x v="0"/>
    <x v="2"/>
    <n v="252.77"/>
    <x v="0"/>
    <x v="1"/>
    <x v="7"/>
    <n v="2477.02"/>
    <n v="21838.32"/>
  </r>
  <r>
    <x v="3469"/>
    <x v="2"/>
    <x v="3"/>
    <n v="3180.87"/>
    <n v="0.03"/>
    <n v="6"/>
    <d v="2023-07-16T00:00:00"/>
    <d v="2023-07-19T00:00:00"/>
    <x v="1"/>
    <x v="2"/>
    <n v="335.98"/>
    <x v="5"/>
    <x v="0"/>
    <x v="4"/>
    <n v="2844.89"/>
    <n v="19085.22"/>
  </r>
  <r>
    <x v="3470"/>
    <x v="1"/>
    <x v="0"/>
    <n v="4069.03"/>
    <n v="0.03"/>
    <n v="2"/>
    <d v="2023-02-14T00:00:00"/>
    <d v="2023-02-19T00:00:00"/>
    <x v="0"/>
    <x v="0"/>
    <n v="1173.26"/>
    <x v="1"/>
    <x v="0"/>
    <x v="8"/>
    <n v="2895.7700000000004"/>
    <n v="8138.06"/>
  </r>
  <r>
    <x v="3471"/>
    <x v="0"/>
    <x v="3"/>
    <n v="3833.42"/>
    <n v="0.22"/>
    <n v="8"/>
    <d v="2024-06-13T00:00:00"/>
    <d v="2024-06-15T00:00:00"/>
    <x v="0"/>
    <x v="0"/>
    <n v="466.47"/>
    <x v="5"/>
    <x v="1"/>
    <x v="9"/>
    <n v="3366.95"/>
    <n v="30667.360000000001"/>
  </r>
  <r>
    <x v="3472"/>
    <x v="3"/>
    <x v="0"/>
    <n v="3828.94"/>
    <n v="0.28999999999999998"/>
    <n v="5"/>
    <d v="2023-10-30T00:00:00"/>
    <d v="2023-11-01T00:00:00"/>
    <x v="1"/>
    <x v="2"/>
    <n v="1083.44"/>
    <x v="2"/>
    <x v="0"/>
    <x v="2"/>
    <n v="2745.5"/>
    <n v="19144.7"/>
  </r>
  <r>
    <x v="3473"/>
    <x v="1"/>
    <x v="1"/>
    <n v="2218.2399999999998"/>
    <n v="0.3"/>
    <n v="7"/>
    <d v="2024-09-17T00:00:00"/>
    <d v="2024-09-22T00:00:00"/>
    <x v="2"/>
    <x v="2"/>
    <n v="375.36"/>
    <x v="5"/>
    <x v="1"/>
    <x v="7"/>
    <n v="1842.8799999999997"/>
    <n v="15527.679999999998"/>
  </r>
  <r>
    <x v="3474"/>
    <x v="2"/>
    <x v="1"/>
    <n v="3664.61"/>
    <n v="0.02"/>
    <n v="4"/>
    <d v="2024-05-27T00:00:00"/>
    <d v="2024-06-01T00:00:00"/>
    <x v="0"/>
    <x v="0"/>
    <n v="840.99"/>
    <x v="1"/>
    <x v="1"/>
    <x v="5"/>
    <n v="2823.62"/>
    <n v="14658.44"/>
  </r>
  <r>
    <x v="3475"/>
    <x v="0"/>
    <x v="3"/>
    <n v="2507.4499999999998"/>
    <n v="0.35"/>
    <n v="9"/>
    <d v="2023-11-24T00:00:00"/>
    <d v="2023-11-25T00:00:00"/>
    <x v="2"/>
    <x v="0"/>
    <n v="299.54000000000002"/>
    <x v="4"/>
    <x v="0"/>
    <x v="11"/>
    <n v="2207.91"/>
    <n v="22567.05"/>
  </r>
  <r>
    <x v="3476"/>
    <x v="0"/>
    <x v="0"/>
    <n v="428.06"/>
    <n v="0.06"/>
    <n v="2"/>
    <d v="2023-02-06T00:00:00"/>
    <d v="2023-02-13T00:00:00"/>
    <x v="1"/>
    <x v="2"/>
    <n v="96.66"/>
    <x v="5"/>
    <x v="0"/>
    <x v="8"/>
    <n v="331.4"/>
    <n v="856.12"/>
  </r>
  <r>
    <x v="3477"/>
    <x v="0"/>
    <x v="0"/>
    <n v="4461.8900000000003"/>
    <n v="0.48"/>
    <n v="9"/>
    <d v="2023-01-20T00:00:00"/>
    <d v="2023-01-25T00:00:00"/>
    <x v="0"/>
    <x v="1"/>
    <n v="1193.95"/>
    <x v="3"/>
    <x v="0"/>
    <x v="6"/>
    <n v="3267.9400000000005"/>
    <n v="40157.01"/>
  </r>
  <r>
    <x v="3478"/>
    <x v="1"/>
    <x v="0"/>
    <n v="4461.8"/>
    <n v="0.17"/>
    <n v="4"/>
    <d v="2023-12-17T00:00:00"/>
    <d v="2023-12-20T00:00:00"/>
    <x v="2"/>
    <x v="2"/>
    <n v="866.96"/>
    <x v="4"/>
    <x v="0"/>
    <x v="10"/>
    <n v="3594.84"/>
    <n v="17847.2"/>
  </r>
  <r>
    <x v="3479"/>
    <x v="3"/>
    <x v="1"/>
    <n v="1682.11"/>
    <n v="0.13"/>
    <n v="6"/>
    <d v="2023-07-05T00:00:00"/>
    <d v="2023-07-07T00:00:00"/>
    <x v="0"/>
    <x v="1"/>
    <n v="467.98"/>
    <x v="4"/>
    <x v="0"/>
    <x v="4"/>
    <n v="1214.1299999999999"/>
    <n v="10092.66"/>
  </r>
  <r>
    <x v="3480"/>
    <x v="3"/>
    <x v="3"/>
    <n v="4578.12"/>
    <n v="0.15"/>
    <n v="5"/>
    <d v="2024-09-23T00:00:00"/>
    <d v="2024-09-26T00:00:00"/>
    <x v="2"/>
    <x v="1"/>
    <n v="673.99"/>
    <x v="3"/>
    <x v="1"/>
    <x v="7"/>
    <n v="3904.13"/>
    <n v="22890.6"/>
  </r>
  <r>
    <x v="3481"/>
    <x v="0"/>
    <x v="2"/>
    <n v="3814.12"/>
    <n v="0.47"/>
    <n v="3"/>
    <d v="2023-02-10T00:00:00"/>
    <d v="2023-02-17T00:00:00"/>
    <x v="2"/>
    <x v="0"/>
    <n v="782.1"/>
    <x v="2"/>
    <x v="0"/>
    <x v="8"/>
    <n v="3032.02"/>
    <n v="11442.36"/>
  </r>
  <r>
    <x v="3482"/>
    <x v="2"/>
    <x v="0"/>
    <n v="2063.9299999999998"/>
    <n v="0.24"/>
    <n v="7"/>
    <d v="2023-10-27T00:00:00"/>
    <d v="2023-11-02T00:00:00"/>
    <x v="2"/>
    <x v="1"/>
    <n v="246.87"/>
    <x v="2"/>
    <x v="0"/>
    <x v="2"/>
    <n v="1817.06"/>
    <n v="14447.509999999998"/>
  </r>
  <r>
    <x v="3483"/>
    <x v="2"/>
    <x v="0"/>
    <n v="1724.38"/>
    <n v="0.22"/>
    <n v="4"/>
    <d v="2024-01-12T00:00:00"/>
    <d v="2024-01-19T00:00:00"/>
    <x v="1"/>
    <x v="0"/>
    <n v="150.22"/>
    <x v="4"/>
    <x v="1"/>
    <x v="6"/>
    <n v="1574.16"/>
    <n v="6897.52"/>
  </r>
  <r>
    <x v="3484"/>
    <x v="3"/>
    <x v="2"/>
    <n v="4878.2"/>
    <n v="0.28000000000000003"/>
    <n v="1"/>
    <d v="2023-08-23T00:00:00"/>
    <d v="2023-08-26T00:00:00"/>
    <x v="0"/>
    <x v="2"/>
    <n v="441.75"/>
    <x v="2"/>
    <x v="0"/>
    <x v="1"/>
    <n v="4436.45"/>
    <n v="4878.2"/>
  </r>
  <r>
    <x v="3485"/>
    <x v="2"/>
    <x v="3"/>
    <n v="3591.87"/>
    <n v="0.47"/>
    <n v="8"/>
    <d v="2024-02-23T00:00:00"/>
    <d v="2024-02-24T00:00:00"/>
    <x v="2"/>
    <x v="0"/>
    <n v="578.32000000000005"/>
    <x v="1"/>
    <x v="1"/>
    <x v="8"/>
    <n v="3013.5499999999997"/>
    <n v="28734.959999999999"/>
  </r>
  <r>
    <x v="3486"/>
    <x v="3"/>
    <x v="0"/>
    <n v="1956.17"/>
    <n v="0.15"/>
    <n v="3"/>
    <d v="2023-03-22T00:00:00"/>
    <d v="2023-03-28T00:00:00"/>
    <x v="1"/>
    <x v="0"/>
    <n v="556.17999999999995"/>
    <x v="4"/>
    <x v="0"/>
    <x v="0"/>
    <n v="1399.9900000000002"/>
    <n v="5868.51"/>
  </r>
  <r>
    <x v="3487"/>
    <x v="0"/>
    <x v="3"/>
    <n v="3245.72"/>
    <n v="0.09"/>
    <n v="6"/>
    <d v="2023-01-27T00:00:00"/>
    <d v="2023-02-03T00:00:00"/>
    <x v="2"/>
    <x v="1"/>
    <n v="403.43"/>
    <x v="4"/>
    <x v="0"/>
    <x v="6"/>
    <n v="2842.29"/>
    <n v="19474.32"/>
  </r>
  <r>
    <x v="3488"/>
    <x v="3"/>
    <x v="0"/>
    <n v="2900.48"/>
    <n v="0.3"/>
    <n v="2"/>
    <d v="2023-01-21T00:00:00"/>
    <d v="2023-01-26T00:00:00"/>
    <x v="2"/>
    <x v="0"/>
    <n v="212.89"/>
    <x v="0"/>
    <x v="0"/>
    <x v="6"/>
    <n v="2687.59"/>
    <n v="5800.96"/>
  </r>
  <r>
    <x v="3489"/>
    <x v="3"/>
    <x v="4"/>
    <n v="2670.25"/>
    <n v="0.25"/>
    <n v="9"/>
    <d v="2023-10-23T00:00:00"/>
    <d v="2023-10-29T00:00:00"/>
    <x v="1"/>
    <x v="0"/>
    <n v="431.6"/>
    <x v="5"/>
    <x v="0"/>
    <x v="2"/>
    <n v="2238.65"/>
    <n v="24032.25"/>
  </r>
  <r>
    <x v="3490"/>
    <x v="0"/>
    <x v="0"/>
    <n v="3259.04"/>
    <n v="0.03"/>
    <n v="4"/>
    <d v="2024-07-09T00:00:00"/>
    <d v="2024-07-11T00:00:00"/>
    <x v="1"/>
    <x v="1"/>
    <n v="278.87"/>
    <x v="1"/>
    <x v="1"/>
    <x v="4"/>
    <n v="2980.17"/>
    <n v="13036.16"/>
  </r>
  <r>
    <x v="3491"/>
    <x v="2"/>
    <x v="4"/>
    <n v="2734.37"/>
    <n v="0.26"/>
    <n v="7"/>
    <d v="2023-06-21T00:00:00"/>
    <d v="2023-06-23T00:00:00"/>
    <x v="0"/>
    <x v="2"/>
    <n v="280.38"/>
    <x v="1"/>
    <x v="0"/>
    <x v="9"/>
    <n v="2453.9899999999998"/>
    <n v="19140.59"/>
  </r>
  <r>
    <x v="3492"/>
    <x v="3"/>
    <x v="3"/>
    <n v="3308.47"/>
    <n v="0.28000000000000003"/>
    <n v="9"/>
    <d v="2024-01-15T00:00:00"/>
    <d v="2024-01-17T00:00:00"/>
    <x v="1"/>
    <x v="2"/>
    <n v="919.44"/>
    <x v="5"/>
    <x v="1"/>
    <x v="6"/>
    <n v="2389.0299999999997"/>
    <n v="29776.23"/>
  </r>
  <r>
    <x v="3493"/>
    <x v="3"/>
    <x v="0"/>
    <n v="4547.09"/>
    <n v="0.35"/>
    <n v="3"/>
    <d v="2024-12-09T00:00:00"/>
    <d v="2024-12-12T00:00:00"/>
    <x v="2"/>
    <x v="2"/>
    <n v="957.96"/>
    <x v="3"/>
    <x v="1"/>
    <x v="10"/>
    <n v="3589.13"/>
    <n v="13641.27"/>
  </r>
  <r>
    <x v="3494"/>
    <x v="0"/>
    <x v="1"/>
    <n v="4967"/>
    <n v="0.5"/>
    <n v="3"/>
    <d v="2023-05-29T00:00:00"/>
    <d v="2023-06-04T00:00:00"/>
    <x v="1"/>
    <x v="0"/>
    <n v="894.46"/>
    <x v="4"/>
    <x v="0"/>
    <x v="5"/>
    <n v="4072.54"/>
    <n v="14901"/>
  </r>
  <r>
    <x v="3495"/>
    <x v="2"/>
    <x v="1"/>
    <n v="3575.51"/>
    <n v="0.21"/>
    <n v="3"/>
    <d v="2024-06-03T00:00:00"/>
    <d v="2024-06-05T00:00:00"/>
    <x v="1"/>
    <x v="2"/>
    <n v="379.59"/>
    <x v="5"/>
    <x v="1"/>
    <x v="9"/>
    <n v="3195.92"/>
    <n v="10726.53"/>
  </r>
  <r>
    <x v="3496"/>
    <x v="3"/>
    <x v="2"/>
    <n v="4646.32"/>
    <n v="0.26"/>
    <n v="5"/>
    <d v="2023-06-14T00:00:00"/>
    <d v="2023-06-16T00:00:00"/>
    <x v="2"/>
    <x v="2"/>
    <n v="340.85"/>
    <x v="2"/>
    <x v="0"/>
    <x v="9"/>
    <n v="4305.4699999999993"/>
    <n v="23231.599999999999"/>
  </r>
  <r>
    <x v="3497"/>
    <x v="0"/>
    <x v="1"/>
    <n v="4306.21"/>
    <n v="0.04"/>
    <n v="6"/>
    <d v="2024-02-22T00:00:00"/>
    <d v="2024-02-25T00:00:00"/>
    <x v="2"/>
    <x v="1"/>
    <n v="1229.71"/>
    <x v="2"/>
    <x v="1"/>
    <x v="8"/>
    <n v="3076.5"/>
    <n v="25837.260000000002"/>
  </r>
  <r>
    <x v="3498"/>
    <x v="3"/>
    <x v="4"/>
    <n v="1545.68"/>
    <n v="0.42"/>
    <n v="3"/>
    <d v="2024-01-08T00:00:00"/>
    <d v="2024-01-09T00:00:00"/>
    <x v="0"/>
    <x v="2"/>
    <n v="284.29000000000002"/>
    <x v="5"/>
    <x v="1"/>
    <x v="6"/>
    <n v="1261.3900000000001"/>
    <n v="4637.04"/>
  </r>
  <r>
    <x v="3499"/>
    <x v="1"/>
    <x v="1"/>
    <n v="4671.25"/>
    <n v="0.05"/>
    <n v="9"/>
    <d v="2023-04-18T00:00:00"/>
    <d v="2023-04-21T00:00:00"/>
    <x v="2"/>
    <x v="0"/>
    <n v="385.45"/>
    <x v="1"/>
    <x v="0"/>
    <x v="3"/>
    <n v="4285.8"/>
    <n v="42041.25"/>
  </r>
  <r>
    <x v="3500"/>
    <x v="0"/>
    <x v="1"/>
    <n v="446.96"/>
    <n v="0.47"/>
    <n v="1"/>
    <d v="2023-11-12T00:00:00"/>
    <d v="2023-11-19T00:00:00"/>
    <x v="1"/>
    <x v="0"/>
    <n v="73.95"/>
    <x v="1"/>
    <x v="0"/>
    <x v="11"/>
    <n v="373.01"/>
    <n v="446.96"/>
  </r>
  <r>
    <x v="3501"/>
    <x v="2"/>
    <x v="1"/>
    <n v="1716.62"/>
    <n v="0.17"/>
    <n v="7"/>
    <d v="2024-03-20T00:00:00"/>
    <d v="2024-03-23T00:00:00"/>
    <x v="1"/>
    <x v="2"/>
    <n v="349.63"/>
    <x v="1"/>
    <x v="1"/>
    <x v="0"/>
    <n v="1366.9899999999998"/>
    <n v="12016.34"/>
  </r>
  <r>
    <x v="3502"/>
    <x v="2"/>
    <x v="0"/>
    <n v="3235.73"/>
    <n v="0.17"/>
    <n v="9"/>
    <d v="2024-03-05T00:00:00"/>
    <d v="2024-03-11T00:00:00"/>
    <x v="2"/>
    <x v="1"/>
    <n v="717.96"/>
    <x v="4"/>
    <x v="1"/>
    <x v="0"/>
    <n v="2517.77"/>
    <n v="29121.57"/>
  </r>
  <r>
    <x v="3503"/>
    <x v="2"/>
    <x v="2"/>
    <n v="2681.89"/>
    <n v="0.16"/>
    <n v="5"/>
    <d v="2024-04-29T00:00:00"/>
    <d v="2024-04-30T00:00:00"/>
    <x v="0"/>
    <x v="2"/>
    <n v="195.24"/>
    <x v="2"/>
    <x v="1"/>
    <x v="3"/>
    <n v="2486.6499999999996"/>
    <n v="13409.449999999999"/>
  </r>
  <r>
    <x v="3504"/>
    <x v="2"/>
    <x v="3"/>
    <n v="2757.82"/>
    <n v="0.48"/>
    <n v="3"/>
    <d v="2024-10-22T00:00:00"/>
    <d v="2024-10-26T00:00:00"/>
    <x v="0"/>
    <x v="1"/>
    <n v="624.78"/>
    <x v="5"/>
    <x v="1"/>
    <x v="2"/>
    <n v="2133.04"/>
    <n v="8273.4600000000009"/>
  </r>
  <r>
    <x v="3505"/>
    <x v="3"/>
    <x v="2"/>
    <n v="3994.95"/>
    <n v="0.49"/>
    <n v="4"/>
    <d v="2023-08-07T00:00:00"/>
    <d v="2023-08-13T00:00:00"/>
    <x v="2"/>
    <x v="2"/>
    <n v="974.95"/>
    <x v="1"/>
    <x v="0"/>
    <x v="1"/>
    <n v="3020"/>
    <n v="15979.8"/>
  </r>
  <r>
    <x v="3506"/>
    <x v="3"/>
    <x v="4"/>
    <n v="1054.05"/>
    <n v="0.49"/>
    <n v="8"/>
    <d v="2024-05-12T00:00:00"/>
    <d v="2024-05-16T00:00:00"/>
    <x v="1"/>
    <x v="0"/>
    <n v="149.57"/>
    <x v="3"/>
    <x v="1"/>
    <x v="5"/>
    <n v="904.48"/>
    <n v="8432.4"/>
  </r>
  <r>
    <x v="3507"/>
    <x v="2"/>
    <x v="0"/>
    <n v="4912.17"/>
    <n v="0.35"/>
    <n v="3"/>
    <d v="2023-09-06T00:00:00"/>
    <d v="2023-09-11T00:00:00"/>
    <x v="2"/>
    <x v="0"/>
    <n v="1067.6400000000001"/>
    <x v="0"/>
    <x v="0"/>
    <x v="7"/>
    <n v="3844.5299999999997"/>
    <n v="14736.51"/>
  </r>
  <r>
    <x v="3508"/>
    <x v="2"/>
    <x v="0"/>
    <n v="2243.5500000000002"/>
    <n v="0.06"/>
    <n v="5"/>
    <d v="2023-10-01T00:00:00"/>
    <d v="2023-10-06T00:00:00"/>
    <x v="1"/>
    <x v="2"/>
    <n v="167.53"/>
    <x v="5"/>
    <x v="0"/>
    <x v="2"/>
    <n v="2076.02"/>
    <n v="11217.75"/>
  </r>
  <r>
    <x v="3509"/>
    <x v="2"/>
    <x v="1"/>
    <n v="4754.2299999999996"/>
    <n v="0.19"/>
    <n v="3"/>
    <d v="2024-01-03T00:00:00"/>
    <d v="2024-01-10T00:00:00"/>
    <x v="1"/>
    <x v="2"/>
    <n v="1419.14"/>
    <x v="5"/>
    <x v="1"/>
    <x v="6"/>
    <n v="3335.0899999999992"/>
    <n v="14262.689999999999"/>
  </r>
  <r>
    <x v="3510"/>
    <x v="3"/>
    <x v="1"/>
    <n v="1977.27"/>
    <n v="0.14000000000000001"/>
    <n v="6"/>
    <d v="2023-07-16T00:00:00"/>
    <d v="2023-07-19T00:00:00"/>
    <x v="1"/>
    <x v="1"/>
    <n v="134.53"/>
    <x v="4"/>
    <x v="0"/>
    <x v="4"/>
    <n v="1842.74"/>
    <n v="11863.619999999999"/>
  </r>
  <r>
    <x v="3511"/>
    <x v="2"/>
    <x v="4"/>
    <n v="3048.75"/>
    <n v="0.35"/>
    <n v="1"/>
    <d v="2024-11-04T00:00:00"/>
    <d v="2024-11-11T00:00:00"/>
    <x v="2"/>
    <x v="0"/>
    <n v="307.14"/>
    <x v="1"/>
    <x v="1"/>
    <x v="11"/>
    <n v="2741.61"/>
    <n v="3048.75"/>
  </r>
  <r>
    <x v="3512"/>
    <x v="2"/>
    <x v="0"/>
    <n v="2306.5300000000002"/>
    <n v="0.25"/>
    <n v="7"/>
    <d v="2024-05-20T00:00:00"/>
    <d v="2024-05-25T00:00:00"/>
    <x v="1"/>
    <x v="0"/>
    <n v="552.88"/>
    <x v="5"/>
    <x v="1"/>
    <x v="5"/>
    <n v="1753.65"/>
    <n v="16145.710000000001"/>
  </r>
  <r>
    <x v="3513"/>
    <x v="1"/>
    <x v="3"/>
    <n v="3412.08"/>
    <n v="0.31"/>
    <n v="6"/>
    <d v="2024-09-02T00:00:00"/>
    <d v="2024-09-06T00:00:00"/>
    <x v="2"/>
    <x v="2"/>
    <n v="989.42"/>
    <x v="5"/>
    <x v="1"/>
    <x v="7"/>
    <n v="2422.66"/>
    <n v="20472.48"/>
  </r>
  <r>
    <x v="3514"/>
    <x v="1"/>
    <x v="2"/>
    <n v="999.76"/>
    <n v="0"/>
    <n v="6"/>
    <d v="2024-08-24T00:00:00"/>
    <d v="2024-08-29T00:00:00"/>
    <x v="2"/>
    <x v="1"/>
    <n v="113.67"/>
    <x v="2"/>
    <x v="1"/>
    <x v="1"/>
    <n v="886.09"/>
    <n v="5998.5599999999995"/>
  </r>
  <r>
    <x v="3515"/>
    <x v="2"/>
    <x v="0"/>
    <n v="2063.08"/>
    <n v="0.39"/>
    <n v="3"/>
    <d v="2024-10-30T00:00:00"/>
    <d v="2024-11-06T00:00:00"/>
    <x v="0"/>
    <x v="0"/>
    <n v="153.96"/>
    <x v="0"/>
    <x v="1"/>
    <x v="2"/>
    <n v="1909.12"/>
    <n v="6189.24"/>
  </r>
  <r>
    <x v="3516"/>
    <x v="0"/>
    <x v="3"/>
    <n v="435.07"/>
    <n v="0.48"/>
    <n v="1"/>
    <d v="2024-12-10T00:00:00"/>
    <d v="2024-12-17T00:00:00"/>
    <x v="0"/>
    <x v="2"/>
    <n v="37.119999999999997"/>
    <x v="2"/>
    <x v="1"/>
    <x v="10"/>
    <n v="397.95"/>
    <n v="435.07"/>
  </r>
  <r>
    <x v="3517"/>
    <x v="2"/>
    <x v="3"/>
    <n v="3030.7"/>
    <n v="0.33"/>
    <n v="1"/>
    <d v="2023-03-31T00:00:00"/>
    <d v="2023-04-04T00:00:00"/>
    <x v="0"/>
    <x v="2"/>
    <n v="669.21"/>
    <x v="3"/>
    <x v="0"/>
    <x v="0"/>
    <n v="2361.4899999999998"/>
    <n v="3030.7"/>
  </r>
  <r>
    <x v="3518"/>
    <x v="1"/>
    <x v="2"/>
    <n v="4817.1400000000003"/>
    <n v="0.43"/>
    <n v="7"/>
    <d v="2023-11-10T00:00:00"/>
    <d v="2023-11-14T00:00:00"/>
    <x v="2"/>
    <x v="1"/>
    <n v="855.19"/>
    <x v="3"/>
    <x v="0"/>
    <x v="11"/>
    <n v="3961.9500000000003"/>
    <n v="33719.980000000003"/>
  </r>
  <r>
    <x v="3519"/>
    <x v="0"/>
    <x v="3"/>
    <n v="324.94"/>
    <n v="0.24"/>
    <n v="4"/>
    <d v="2024-12-22T00:00:00"/>
    <d v="2024-12-25T00:00:00"/>
    <x v="2"/>
    <x v="2"/>
    <n v="87.99"/>
    <x v="2"/>
    <x v="1"/>
    <x v="10"/>
    <n v="236.95"/>
    <n v="1299.76"/>
  </r>
  <r>
    <x v="3520"/>
    <x v="0"/>
    <x v="4"/>
    <n v="3332.19"/>
    <n v="0.01"/>
    <n v="6"/>
    <d v="2024-11-03T00:00:00"/>
    <d v="2024-11-08T00:00:00"/>
    <x v="2"/>
    <x v="0"/>
    <n v="250.61"/>
    <x v="5"/>
    <x v="1"/>
    <x v="11"/>
    <n v="3081.58"/>
    <n v="19993.14"/>
  </r>
  <r>
    <x v="3521"/>
    <x v="2"/>
    <x v="3"/>
    <n v="3897.98"/>
    <n v="0.5"/>
    <n v="4"/>
    <d v="2023-04-06T00:00:00"/>
    <d v="2023-04-11T00:00:00"/>
    <x v="0"/>
    <x v="0"/>
    <n v="683.54"/>
    <x v="1"/>
    <x v="0"/>
    <x v="3"/>
    <n v="3214.44"/>
    <n v="15591.92"/>
  </r>
  <r>
    <x v="3522"/>
    <x v="1"/>
    <x v="4"/>
    <n v="1144.23"/>
    <n v="0.03"/>
    <n v="8"/>
    <d v="2024-12-30T00:00:00"/>
    <d v="2025-01-06T00:00:00"/>
    <x v="1"/>
    <x v="0"/>
    <n v="232.43"/>
    <x v="5"/>
    <x v="1"/>
    <x v="10"/>
    <n v="911.8"/>
    <n v="9153.84"/>
  </r>
  <r>
    <x v="3523"/>
    <x v="1"/>
    <x v="3"/>
    <n v="1438.06"/>
    <n v="0.1"/>
    <n v="9"/>
    <d v="2024-12-26T00:00:00"/>
    <d v="2024-12-27T00:00:00"/>
    <x v="1"/>
    <x v="1"/>
    <n v="382.02"/>
    <x v="3"/>
    <x v="1"/>
    <x v="10"/>
    <n v="1056.04"/>
    <n v="12942.539999999999"/>
  </r>
  <r>
    <x v="3524"/>
    <x v="0"/>
    <x v="1"/>
    <n v="1087.75"/>
    <n v="0.03"/>
    <n v="2"/>
    <d v="2023-10-17T00:00:00"/>
    <d v="2023-10-18T00:00:00"/>
    <x v="0"/>
    <x v="1"/>
    <n v="204.97"/>
    <x v="4"/>
    <x v="0"/>
    <x v="2"/>
    <n v="882.78"/>
    <n v="2175.5"/>
  </r>
  <r>
    <x v="3525"/>
    <x v="2"/>
    <x v="3"/>
    <n v="1557.32"/>
    <n v="0.31"/>
    <n v="1"/>
    <d v="2023-04-29T00:00:00"/>
    <d v="2023-05-03T00:00:00"/>
    <x v="0"/>
    <x v="2"/>
    <n v="148.93"/>
    <x v="3"/>
    <x v="0"/>
    <x v="3"/>
    <n v="1408.3899999999999"/>
    <n v="1557.32"/>
  </r>
  <r>
    <x v="3526"/>
    <x v="3"/>
    <x v="4"/>
    <n v="639.4"/>
    <n v="0.28999999999999998"/>
    <n v="1"/>
    <d v="2024-09-22T00:00:00"/>
    <d v="2024-09-28T00:00:00"/>
    <x v="1"/>
    <x v="0"/>
    <n v="174.05"/>
    <x v="3"/>
    <x v="1"/>
    <x v="7"/>
    <n v="465.34999999999997"/>
    <n v="639.4"/>
  </r>
  <r>
    <x v="3527"/>
    <x v="3"/>
    <x v="3"/>
    <n v="1914.7"/>
    <n v="0.1"/>
    <n v="7"/>
    <d v="2023-02-18T00:00:00"/>
    <d v="2023-02-21T00:00:00"/>
    <x v="0"/>
    <x v="1"/>
    <n v="510.15"/>
    <x v="3"/>
    <x v="0"/>
    <x v="8"/>
    <n v="1404.5500000000002"/>
    <n v="13402.9"/>
  </r>
  <r>
    <x v="3528"/>
    <x v="1"/>
    <x v="3"/>
    <n v="1907.75"/>
    <n v="0.48"/>
    <n v="2"/>
    <d v="2024-06-07T00:00:00"/>
    <d v="2024-06-09T00:00:00"/>
    <x v="2"/>
    <x v="1"/>
    <n v="511.86"/>
    <x v="2"/>
    <x v="1"/>
    <x v="9"/>
    <n v="1395.8899999999999"/>
    <n v="3815.5"/>
  </r>
  <r>
    <x v="3529"/>
    <x v="3"/>
    <x v="3"/>
    <n v="4055.61"/>
    <n v="0.46"/>
    <n v="3"/>
    <d v="2023-09-11T00:00:00"/>
    <d v="2023-09-18T00:00:00"/>
    <x v="2"/>
    <x v="0"/>
    <n v="797.86"/>
    <x v="4"/>
    <x v="0"/>
    <x v="7"/>
    <n v="3257.75"/>
    <n v="12166.83"/>
  </r>
  <r>
    <x v="3530"/>
    <x v="1"/>
    <x v="4"/>
    <n v="4024.7"/>
    <n v="0.14000000000000001"/>
    <n v="4"/>
    <d v="2023-05-30T00:00:00"/>
    <d v="2023-06-04T00:00:00"/>
    <x v="0"/>
    <x v="1"/>
    <n v="1170.51"/>
    <x v="1"/>
    <x v="0"/>
    <x v="5"/>
    <n v="2854.1899999999996"/>
    <n v="16098.8"/>
  </r>
  <r>
    <x v="3531"/>
    <x v="1"/>
    <x v="3"/>
    <n v="4003.94"/>
    <n v="0.33"/>
    <n v="9"/>
    <d v="2024-04-13T00:00:00"/>
    <d v="2024-04-18T00:00:00"/>
    <x v="2"/>
    <x v="2"/>
    <n v="756.34"/>
    <x v="2"/>
    <x v="1"/>
    <x v="3"/>
    <n v="3247.6"/>
    <n v="36035.46"/>
  </r>
  <r>
    <x v="3532"/>
    <x v="1"/>
    <x v="2"/>
    <n v="2878.48"/>
    <n v="0.43"/>
    <n v="2"/>
    <d v="2024-10-25T00:00:00"/>
    <d v="2024-10-29T00:00:00"/>
    <x v="2"/>
    <x v="2"/>
    <n v="250.91"/>
    <x v="2"/>
    <x v="1"/>
    <x v="2"/>
    <n v="2627.57"/>
    <n v="5756.96"/>
  </r>
  <r>
    <x v="3533"/>
    <x v="3"/>
    <x v="2"/>
    <n v="1696.82"/>
    <n v="0.18"/>
    <n v="2"/>
    <d v="2023-11-08T00:00:00"/>
    <d v="2023-11-12T00:00:00"/>
    <x v="2"/>
    <x v="1"/>
    <n v="254.3"/>
    <x v="2"/>
    <x v="0"/>
    <x v="11"/>
    <n v="1442.52"/>
    <n v="3393.64"/>
  </r>
  <r>
    <x v="3534"/>
    <x v="1"/>
    <x v="4"/>
    <n v="2113.73"/>
    <n v="0.13"/>
    <n v="1"/>
    <d v="2024-10-26T00:00:00"/>
    <d v="2024-10-31T00:00:00"/>
    <x v="1"/>
    <x v="2"/>
    <n v="541.59"/>
    <x v="3"/>
    <x v="1"/>
    <x v="2"/>
    <n v="1572.1399999999999"/>
    <n v="2113.73"/>
  </r>
  <r>
    <x v="3535"/>
    <x v="0"/>
    <x v="1"/>
    <n v="1656.94"/>
    <n v="0.13"/>
    <n v="8"/>
    <d v="2024-03-25T00:00:00"/>
    <d v="2024-03-29T00:00:00"/>
    <x v="0"/>
    <x v="2"/>
    <n v="488.13"/>
    <x v="4"/>
    <x v="1"/>
    <x v="0"/>
    <n v="1168.81"/>
    <n v="13255.52"/>
  </r>
  <r>
    <x v="3536"/>
    <x v="2"/>
    <x v="2"/>
    <n v="2951.45"/>
    <n v="0.41"/>
    <n v="8"/>
    <d v="2024-10-02T00:00:00"/>
    <d v="2024-10-05T00:00:00"/>
    <x v="2"/>
    <x v="1"/>
    <n v="760.67"/>
    <x v="0"/>
    <x v="1"/>
    <x v="2"/>
    <n v="2190.7799999999997"/>
    <n v="23611.599999999999"/>
  </r>
  <r>
    <x v="3537"/>
    <x v="2"/>
    <x v="0"/>
    <n v="4696.1000000000004"/>
    <n v="0.23"/>
    <n v="5"/>
    <d v="2023-07-21T00:00:00"/>
    <d v="2023-07-26T00:00:00"/>
    <x v="0"/>
    <x v="1"/>
    <n v="661.25"/>
    <x v="4"/>
    <x v="0"/>
    <x v="4"/>
    <n v="4034.8500000000004"/>
    <n v="23480.5"/>
  </r>
  <r>
    <x v="3538"/>
    <x v="1"/>
    <x v="2"/>
    <n v="1494.03"/>
    <n v="0.36"/>
    <n v="3"/>
    <d v="2024-01-09T00:00:00"/>
    <d v="2024-01-14T00:00:00"/>
    <x v="2"/>
    <x v="0"/>
    <n v="78.36"/>
    <x v="4"/>
    <x v="1"/>
    <x v="6"/>
    <n v="1415.67"/>
    <n v="4482.09"/>
  </r>
  <r>
    <x v="3539"/>
    <x v="2"/>
    <x v="0"/>
    <n v="2348.37"/>
    <n v="0.33"/>
    <n v="1"/>
    <d v="2024-11-04T00:00:00"/>
    <d v="2024-11-05T00:00:00"/>
    <x v="1"/>
    <x v="2"/>
    <n v="222.04"/>
    <x v="2"/>
    <x v="1"/>
    <x v="11"/>
    <n v="2126.33"/>
    <n v="2348.37"/>
  </r>
  <r>
    <x v="3540"/>
    <x v="3"/>
    <x v="4"/>
    <n v="3310.07"/>
    <n v="0.15"/>
    <n v="2"/>
    <d v="2024-01-24T00:00:00"/>
    <d v="2024-01-28T00:00:00"/>
    <x v="2"/>
    <x v="2"/>
    <n v="196.11"/>
    <x v="4"/>
    <x v="1"/>
    <x v="6"/>
    <n v="3113.96"/>
    <n v="6620.14"/>
  </r>
  <r>
    <x v="3541"/>
    <x v="3"/>
    <x v="1"/>
    <n v="4239.01"/>
    <n v="0.1"/>
    <n v="9"/>
    <d v="2024-10-02T00:00:00"/>
    <d v="2024-10-08T00:00:00"/>
    <x v="1"/>
    <x v="1"/>
    <n v="1082.8800000000001"/>
    <x v="4"/>
    <x v="1"/>
    <x v="2"/>
    <n v="3156.13"/>
    <n v="38151.090000000004"/>
  </r>
  <r>
    <x v="3542"/>
    <x v="2"/>
    <x v="0"/>
    <n v="1341.34"/>
    <n v="0.06"/>
    <n v="8"/>
    <d v="2024-04-06T00:00:00"/>
    <d v="2024-04-07T00:00:00"/>
    <x v="2"/>
    <x v="0"/>
    <n v="169.85"/>
    <x v="2"/>
    <x v="1"/>
    <x v="3"/>
    <n v="1171.49"/>
    <n v="10730.72"/>
  </r>
  <r>
    <x v="3543"/>
    <x v="3"/>
    <x v="0"/>
    <n v="1473.42"/>
    <n v="0.01"/>
    <n v="4"/>
    <d v="2024-02-09T00:00:00"/>
    <d v="2024-02-13T00:00:00"/>
    <x v="1"/>
    <x v="2"/>
    <n v="329.71"/>
    <x v="0"/>
    <x v="1"/>
    <x v="8"/>
    <n v="1143.71"/>
    <n v="5893.68"/>
  </r>
  <r>
    <x v="3544"/>
    <x v="2"/>
    <x v="2"/>
    <n v="4437.3100000000004"/>
    <n v="0.04"/>
    <n v="3"/>
    <d v="2023-01-06T00:00:00"/>
    <d v="2023-01-08T00:00:00"/>
    <x v="2"/>
    <x v="2"/>
    <n v="675.11"/>
    <x v="4"/>
    <x v="0"/>
    <x v="6"/>
    <n v="3762.2000000000003"/>
    <n v="13311.93"/>
  </r>
  <r>
    <x v="3545"/>
    <x v="2"/>
    <x v="0"/>
    <n v="493.26"/>
    <n v="0.13"/>
    <n v="5"/>
    <d v="2023-02-08T00:00:00"/>
    <d v="2023-02-13T00:00:00"/>
    <x v="2"/>
    <x v="1"/>
    <n v="58.31"/>
    <x v="2"/>
    <x v="0"/>
    <x v="8"/>
    <n v="434.95"/>
    <n v="2466.3000000000002"/>
  </r>
  <r>
    <x v="3546"/>
    <x v="2"/>
    <x v="4"/>
    <n v="3066.69"/>
    <n v="0.36"/>
    <n v="8"/>
    <d v="2024-10-21T00:00:00"/>
    <d v="2024-10-22T00:00:00"/>
    <x v="1"/>
    <x v="0"/>
    <n v="555.51"/>
    <x v="3"/>
    <x v="1"/>
    <x v="2"/>
    <n v="2511.1800000000003"/>
    <n v="24533.52"/>
  </r>
  <r>
    <x v="3547"/>
    <x v="1"/>
    <x v="4"/>
    <n v="4316.2299999999996"/>
    <n v="0.08"/>
    <n v="6"/>
    <d v="2024-12-25T00:00:00"/>
    <d v="2024-12-30T00:00:00"/>
    <x v="2"/>
    <x v="2"/>
    <n v="743.71"/>
    <x v="5"/>
    <x v="1"/>
    <x v="10"/>
    <n v="3572.5199999999995"/>
    <n v="25897.379999999997"/>
  </r>
  <r>
    <x v="3548"/>
    <x v="2"/>
    <x v="4"/>
    <n v="4616.54"/>
    <n v="0.26"/>
    <n v="4"/>
    <d v="2024-09-21T00:00:00"/>
    <d v="2024-09-28T00:00:00"/>
    <x v="2"/>
    <x v="2"/>
    <n v="1180.75"/>
    <x v="5"/>
    <x v="1"/>
    <x v="7"/>
    <n v="3435.79"/>
    <n v="18466.16"/>
  </r>
  <r>
    <x v="3549"/>
    <x v="1"/>
    <x v="2"/>
    <n v="162.16999999999999"/>
    <n v="0.12"/>
    <n v="8"/>
    <d v="2023-06-01T00:00:00"/>
    <d v="2023-06-02T00:00:00"/>
    <x v="2"/>
    <x v="2"/>
    <n v="36.340000000000003"/>
    <x v="1"/>
    <x v="0"/>
    <x v="9"/>
    <n v="125.82999999999998"/>
    <n v="1297.3599999999999"/>
  </r>
  <r>
    <x v="3550"/>
    <x v="2"/>
    <x v="1"/>
    <n v="1911.36"/>
    <n v="0.26"/>
    <n v="4"/>
    <d v="2023-02-10T00:00:00"/>
    <d v="2023-02-11T00:00:00"/>
    <x v="1"/>
    <x v="2"/>
    <n v="243.9"/>
    <x v="3"/>
    <x v="0"/>
    <x v="8"/>
    <n v="1667.4599999999998"/>
    <n v="7645.44"/>
  </r>
  <r>
    <x v="3551"/>
    <x v="2"/>
    <x v="2"/>
    <n v="1360.6"/>
    <n v="0.38"/>
    <n v="5"/>
    <d v="2023-04-29T00:00:00"/>
    <d v="2023-05-01T00:00:00"/>
    <x v="0"/>
    <x v="0"/>
    <n v="342.23"/>
    <x v="0"/>
    <x v="0"/>
    <x v="3"/>
    <n v="1018.3699999999999"/>
    <n v="6803"/>
  </r>
  <r>
    <x v="3552"/>
    <x v="2"/>
    <x v="4"/>
    <n v="2883.36"/>
    <n v="0.13"/>
    <n v="2"/>
    <d v="2024-08-24T00:00:00"/>
    <d v="2024-08-29T00:00:00"/>
    <x v="2"/>
    <x v="1"/>
    <n v="575.29999999999995"/>
    <x v="3"/>
    <x v="1"/>
    <x v="1"/>
    <n v="2308.0600000000004"/>
    <n v="5766.72"/>
  </r>
  <r>
    <x v="3553"/>
    <x v="3"/>
    <x v="2"/>
    <n v="3201.03"/>
    <n v="0.17"/>
    <n v="4"/>
    <d v="2023-11-19T00:00:00"/>
    <d v="2023-11-22T00:00:00"/>
    <x v="2"/>
    <x v="2"/>
    <n v="431.8"/>
    <x v="5"/>
    <x v="0"/>
    <x v="11"/>
    <n v="2769.23"/>
    <n v="12804.12"/>
  </r>
  <r>
    <x v="3554"/>
    <x v="1"/>
    <x v="4"/>
    <n v="4998.8900000000003"/>
    <n v="0.36"/>
    <n v="3"/>
    <d v="2023-08-21T00:00:00"/>
    <d v="2023-08-25T00:00:00"/>
    <x v="1"/>
    <x v="0"/>
    <n v="1262.83"/>
    <x v="4"/>
    <x v="0"/>
    <x v="1"/>
    <n v="3736.0600000000004"/>
    <n v="14996.670000000002"/>
  </r>
  <r>
    <x v="3555"/>
    <x v="1"/>
    <x v="3"/>
    <n v="2612.54"/>
    <n v="0.27"/>
    <n v="8"/>
    <d v="2023-02-07T00:00:00"/>
    <d v="2023-02-12T00:00:00"/>
    <x v="0"/>
    <x v="2"/>
    <n v="372.38"/>
    <x v="3"/>
    <x v="0"/>
    <x v="8"/>
    <n v="2240.16"/>
    <n v="20900.32"/>
  </r>
  <r>
    <x v="3556"/>
    <x v="2"/>
    <x v="3"/>
    <n v="2802.19"/>
    <n v="0.05"/>
    <n v="8"/>
    <d v="2023-10-11T00:00:00"/>
    <d v="2023-10-15T00:00:00"/>
    <x v="2"/>
    <x v="1"/>
    <n v="177.13"/>
    <x v="3"/>
    <x v="0"/>
    <x v="2"/>
    <n v="2625.06"/>
    <n v="22417.52"/>
  </r>
  <r>
    <x v="3557"/>
    <x v="2"/>
    <x v="0"/>
    <n v="2130.14"/>
    <n v="0.38"/>
    <n v="7"/>
    <d v="2023-09-08T00:00:00"/>
    <d v="2023-09-11T00:00:00"/>
    <x v="2"/>
    <x v="1"/>
    <n v="574.54"/>
    <x v="3"/>
    <x v="0"/>
    <x v="7"/>
    <n v="1555.6"/>
    <n v="14910.98"/>
  </r>
  <r>
    <x v="3558"/>
    <x v="3"/>
    <x v="1"/>
    <n v="823.62"/>
    <n v="0.14000000000000001"/>
    <n v="6"/>
    <d v="2023-06-01T00:00:00"/>
    <d v="2023-06-07T00:00:00"/>
    <x v="0"/>
    <x v="1"/>
    <n v="132.74"/>
    <x v="4"/>
    <x v="0"/>
    <x v="9"/>
    <n v="690.88"/>
    <n v="4941.72"/>
  </r>
  <r>
    <x v="3559"/>
    <x v="3"/>
    <x v="3"/>
    <n v="1586.29"/>
    <n v="0.19"/>
    <n v="9"/>
    <d v="2024-09-07T00:00:00"/>
    <d v="2024-09-13T00:00:00"/>
    <x v="2"/>
    <x v="2"/>
    <n v="207.24"/>
    <x v="0"/>
    <x v="1"/>
    <x v="7"/>
    <n v="1379.05"/>
    <n v="14276.61"/>
  </r>
  <r>
    <x v="3560"/>
    <x v="3"/>
    <x v="4"/>
    <n v="1310.23"/>
    <n v="0.12"/>
    <n v="4"/>
    <d v="2024-11-22T00:00:00"/>
    <d v="2024-11-25T00:00:00"/>
    <x v="0"/>
    <x v="1"/>
    <n v="364.76"/>
    <x v="0"/>
    <x v="1"/>
    <x v="11"/>
    <n v="945.47"/>
    <n v="5240.92"/>
  </r>
  <r>
    <x v="3561"/>
    <x v="1"/>
    <x v="2"/>
    <n v="4025.98"/>
    <n v="0.27"/>
    <n v="4"/>
    <d v="2024-01-03T00:00:00"/>
    <d v="2024-01-07T00:00:00"/>
    <x v="1"/>
    <x v="0"/>
    <n v="454.78"/>
    <x v="0"/>
    <x v="1"/>
    <x v="6"/>
    <n v="3571.2"/>
    <n v="16103.92"/>
  </r>
  <r>
    <x v="3562"/>
    <x v="1"/>
    <x v="2"/>
    <n v="2774.5"/>
    <n v="0.35"/>
    <n v="6"/>
    <d v="2023-03-12T00:00:00"/>
    <d v="2023-03-16T00:00:00"/>
    <x v="1"/>
    <x v="0"/>
    <n v="811.66"/>
    <x v="3"/>
    <x v="0"/>
    <x v="0"/>
    <n v="1962.8400000000001"/>
    <n v="16647"/>
  </r>
  <r>
    <x v="3563"/>
    <x v="1"/>
    <x v="0"/>
    <n v="1551.35"/>
    <n v="0.4"/>
    <n v="1"/>
    <d v="2023-08-03T00:00:00"/>
    <d v="2023-08-07T00:00:00"/>
    <x v="0"/>
    <x v="2"/>
    <n v="88.64"/>
    <x v="2"/>
    <x v="0"/>
    <x v="1"/>
    <n v="1462.7099999999998"/>
    <n v="1551.35"/>
  </r>
  <r>
    <x v="3564"/>
    <x v="2"/>
    <x v="2"/>
    <n v="2496.56"/>
    <n v="0.46"/>
    <n v="2"/>
    <d v="2023-08-03T00:00:00"/>
    <d v="2023-08-06T00:00:00"/>
    <x v="1"/>
    <x v="1"/>
    <n v="542.82000000000005"/>
    <x v="4"/>
    <x v="0"/>
    <x v="1"/>
    <n v="1953.7399999999998"/>
    <n v="4993.12"/>
  </r>
  <r>
    <x v="3565"/>
    <x v="1"/>
    <x v="3"/>
    <n v="1172.44"/>
    <n v="0.18"/>
    <n v="2"/>
    <d v="2023-09-09T00:00:00"/>
    <d v="2023-09-12T00:00:00"/>
    <x v="0"/>
    <x v="2"/>
    <n v="76.12"/>
    <x v="4"/>
    <x v="0"/>
    <x v="7"/>
    <n v="1096.3200000000002"/>
    <n v="2344.88"/>
  </r>
  <r>
    <x v="3566"/>
    <x v="0"/>
    <x v="2"/>
    <n v="1007.12"/>
    <n v="0.47"/>
    <n v="4"/>
    <d v="2023-02-19T00:00:00"/>
    <d v="2023-02-22T00:00:00"/>
    <x v="2"/>
    <x v="2"/>
    <n v="73.239999999999995"/>
    <x v="5"/>
    <x v="0"/>
    <x v="8"/>
    <n v="933.88"/>
    <n v="4028.48"/>
  </r>
  <r>
    <x v="3567"/>
    <x v="0"/>
    <x v="3"/>
    <n v="4313.72"/>
    <n v="0.31"/>
    <n v="5"/>
    <d v="2024-12-31T00:00:00"/>
    <d v="2025-01-07T00:00:00"/>
    <x v="1"/>
    <x v="2"/>
    <n v="1251.81"/>
    <x v="4"/>
    <x v="1"/>
    <x v="10"/>
    <n v="3061.9100000000003"/>
    <n v="21568.600000000002"/>
  </r>
  <r>
    <x v="3568"/>
    <x v="3"/>
    <x v="3"/>
    <n v="4729.57"/>
    <n v="0.19"/>
    <n v="2"/>
    <d v="2023-12-21T00:00:00"/>
    <d v="2023-12-28T00:00:00"/>
    <x v="0"/>
    <x v="2"/>
    <n v="1324.69"/>
    <x v="0"/>
    <x v="0"/>
    <x v="10"/>
    <n v="3404.8799999999997"/>
    <n v="9459.14"/>
  </r>
  <r>
    <x v="3569"/>
    <x v="1"/>
    <x v="1"/>
    <n v="492.07"/>
    <n v="0.44"/>
    <n v="8"/>
    <d v="2024-11-19T00:00:00"/>
    <d v="2024-11-24T00:00:00"/>
    <x v="0"/>
    <x v="0"/>
    <n v="128.41"/>
    <x v="0"/>
    <x v="1"/>
    <x v="11"/>
    <n v="363.65999999999997"/>
    <n v="3936.56"/>
  </r>
  <r>
    <x v="3570"/>
    <x v="0"/>
    <x v="0"/>
    <n v="3847.93"/>
    <n v="0.28999999999999998"/>
    <n v="5"/>
    <d v="2023-01-17T00:00:00"/>
    <d v="2023-01-21T00:00:00"/>
    <x v="0"/>
    <x v="2"/>
    <n v="845.55"/>
    <x v="0"/>
    <x v="0"/>
    <x v="6"/>
    <n v="3002.38"/>
    <n v="19239.649999999998"/>
  </r>
  <r>
    <x v="3571"/>
    <x v="3"/>
    <x v="4"/>
    <n v="2321.23"/>
    <n v="0.23"/>
    <n v="8"/>
    <d v="2024-01-10T00:00:00"/>
    <d v="2024-01-17T00:00:00"/>
    <x v="2"/>
    <x v="2"/>
    <n v="386.91"/>
    <x v="2"/>
    <x v="1"/>
    <x v="6"/>
    <n v="1934.32"/>
    <n v="18569.84"/>
  </r>
  <r>
    <x v="3572"/>
    <x v="1"/>
    <x v="3"/>
    <n v="2005.96"/>
    <n v="0.01"/>
    <n v="9"/>
    <d v="2023-08-19T00:00:00"/>
    <d v="2023-08-24T00:00:00"/>
    <x v="2"/>
    <x v="2"/>
    <n v="440.36"/>
    <x v="2"/>
    <x v="0"/>
    <x v="1"/>
    <n v="1565.6"/>
    <n v="18053.64"/>
  </r>
  <r>
    <x v="3573"/>
    <x v="2"/>
    <x v="0"/>
    <n v="3478.12"/>
    <n v="0.36"/>
    <n v="9"/>
    <d v="2024-08-20T00:00:00"/>
    <d v="2024-08-22T00:00:00"/>
    <x v="2"/>
    <x v="1"/>
    <n v="658.5"/>
    <x v="4"/>
    <x v="1"/>
    <x v="1"/>
    <n v="2819.62"/>
    <n v="31303.079999999998"/>
  </r>
  <r>
    <x v="3574"/>
    <x v="0"/>
    <x v="4"/>
    <n v="1404.64"/>
    <n v="0.04"/>
    <n v="4"/>
    <d v="2024-12-06T00:00:00"/>
    <d v="2024-12-09T00:00:00"/>
    <x v="1"/>
    <x v="0"/>
    <n v="369.49"/>
    <x v="5"/>
    <x v="1"/>
    <x v="10"/>
    <n v="1035.1500000000001"/>
    <n v="5618.56"/>
  </r>
  <r>
    <x v="3575"/>
    <x v="2"/>
    <x v="2"/>
    <n v="200.85"/>
    <n v="0.14000000000000001"/>
    <n v="2"/>
    <d v="2024-10-06T00:00:00"/>
    <d v="2024-10-12T00:00:00"/>
    <x v="2"/>
    <x v="2"/>
    <n v="47.37"/>
    <x v="1"/>
    <x v="1"/>
    <x v="2"/>
    <n v="153.47999999999999"/>
    <n v="401.7"/>
  </r>
  <r>
    <x v="3576"/>
    <x v="1"/>
    <x v="0"/>
    <n v="1148.6099999999999"/>
    <n v="0.48"/>
    <n v="2"/>
    <d v="2024-12-02T00:00:00"/>
    <d v="2024-12-07T00:00:00"/>
    <x v="0"/>
    <x v="2"/>
    <n v="252.98"/>
    <x v="5"/>
    <x v="1"/>
    <x v="10"/>
    <n v="895.62999999999988"/>
    <n v="2297.2199999999998"/>
  </r>
  <r>
    <x v="3577"/>
    <x v="0"/>
    <x v="0"/>
    <n v="1006.13"/>
    <n v="0.08"/>
    <n v="5"/>
    <d v="2023-04-09T00:00:00"/>
    <d v="2023-04-12T00:00:00"/>
    <x v="2"/>
    <x v="0"/>
    <n v="98.91"/>
    <x v="0"/>
    <x v="0"/>
    <x v="3"/>
    <n v="907.22"/>
    <n v="5030.6499999999996"/>
  </r>
  <r>
    <x v="3578"/>
    <x v="1"/>
    <x v="0"/>
    <n v="266.83999999999997"/>
    <n v="0.16"/>
    <n v="4"/>
    <d v="2024-02-19T00:00:00"/>
    <d v="2024-02-20T00:00:00"/>
    <x v="1"/>
    <x v="1"/>
    <n v="57.3"/>
    <x v="1"/>
    <x v="1"/>
    <x v="8"/>
    <n v="209.53999999999996"/>
    <n v="1067.3599999999999"/>
  </r>
  <r>
    <x v="3579"/>
    <x v="2"/>
    <x v="2"/>
    <n v="1674.45"/>
    <n v="0.47"/>
    <n v="6"/>
    <d v="2023-03-22T00:00:00"/>
    <d v="2023-03-26T00:00:00"/>
    <x v="2"/>
    <x v="1"/>
    <n v="287.36"/>
    <x v="5"/>
    <x v="0"/>
    <x v="0"/>
    <n v="1387.0900000000001"/>
    <n v="10046.700000000001"/>
  </r>
  <r>
    <x v="3580"/>
    <x v="0"/>
    <x v="2"/>
    <n v="2425.14"/>
    <n v="0.17"/>
    <n v="9"/>
    <d v="2024-12-03T00:00:00"/>
    <d v="2024-12-10T00:00:00"/>
    <x v="0"/>
    <x v="1"/>
    <n v="592.94000000000005"/>
    <x v="0"/>
    <x v="1"/>
    <x v="10"/>
    <n v="1832.1999999999998"/>
    <n v="21826.26"/>
  </r>
  <r>
    <x v="3581"/>
    <x v="2"/>
    <x v="0"/>
    <n v="3705.56"/>
    <n v="0.16"/>
    <n v="7"/>
    <d v="2023-08-11T00:00:00"/>
    <d v="2023-08-18T00:00:00"/>
    <x v="1"/>
    <x v="2"/>
    <n v="606.48"/>
    <x v="0"/>
    <x v="0"/>
    <x v="1"/>
    <n v="3099.08"/>
    <n v="25938.92"/>
  </r>
  <r>
    <x v="3582"/>
    <x v="1"/>
    <x v="1"/>
    <n v="1695.74"/>
    <n v="0.32"/>
    <n v="4"/>
    <d v="2023-11-26T00:00:00"/>
    <d v="2023-11-29T00:00:00"/>
    <x v="0"/>
    <x v="2"/>
    <n v="295.82"/>
    <x v="2"/>
    <x v="0"/>
    <x v="11"/>
    <n v="1399.92"/>
    <n v="6782.96"/>
  </r>
  <r>
    <x v="3583"/>
    <x v="1"/>
    <x v="3"/>
    <n v="1053.25"/>
    <n v="7.0000000000000007E-2"/>
    <n v="7"/>
    <d v="2023-11-28T00:00:00"/>
    <d v="2023-12-05T00:00:00"/>
    <x v="2"/>
    <x v="2"/>
    <n v="161.97"/>
    <x v="2"/>
    <x v="0"/>
    <x v="11"/>
    <n v="891.28"/>
    <n v="7372.75"/>
  </r>
  <r>
    <x v="3584"/>
    <x v="2"/>
    <x v="2"/>
    <n v="1230.04"/>
    <n v="0.49"/>
    <n v="2"/>
    <d v="2023-04-28T00:00:00"/>
    <d v="2023-05-02T00:00:00"/>
    <x v="1"/>
    <x v="2"/>
    <n v="364.15"/>
    <x v="3"/>
    <x v="0"/>
    <x v="3"/>
    <n v="865.89"/>
    <n v="2460.08"/>
  </r>
  <r>
    <x v="3585"/>
    <x v="0"/>
    <x v="1"/>
    <n v="4466.7700000000004"/>
    <n v="0.14000000000000001"/>
    <n v="5"/>
    <d v="2024-06-13T00:00:00"/>
    <d v="2024-06-18T00:00:00"/>
    <x v="1"/>
    <x v="0"/>
    <n v="886.34"/>
    <x v="3"/>
    <x v="1"/>
    <x v="9"/>
    <n v="3580.4300000000003"/>
    <n v="22333.850000000002"/>
  </r>
  <r>
    <x v="3586"/>
    <x v="2"/>
    <x v="2"/>
    <n v="1103.1300000000001"/>
    <n v="0.39"/>
    <n v="9"/>
    <d v="2023-04-25T00:00:00"/>
    <d v="2023-04-26T00:00:00"/>
    <x v="0"/>
    <x v="1"/>
    <n v="306.5"/>
    <x v="3"/>
    <x v="0"/>
    <x v="3"/>
    <n v="796.63000000000011"/>
    <n v="9928.1700000000019"/>
  </r>
  <r>
    <x v="3587"/>
    <x v="1"/>
    <x v="0"/>
    <n v="4408.28"/>
    <n v="0.14000000000000001"/>
    <n v="9"/>
    <d v="2023-07-24T00:00:00"/>
    <d v="2023-07-28T00:00:00"/>
    <x v="1"/>
    <x v="1"/>
    <n v="1181.22"/>
    <x v="4"/>
    <x v="0"/>
    <x v="4"/>
    <n v="3227.0599999999995"/>
    <n v="39674.519999999997"/>
  </r>
  <r>
    <x v="3588"/>
    <x v="2"/>
    <x v="1"/>
    <n v="2290.79"/>
    <n v="0.14000000000000001"/>
    <n v="4"/>
    <d v="2024-03-16T00:00:00"/>
    <d v="2024-03-18T00:00:00"/>
    <x v="1"/>
    <x v="1"/>
    <n v="545.65"/>
    <x v="5"/>
    <x v="1"/>
    <x v="0"/>
    <n v="1745.1399999999999"/>
    <n v="9163.16"/>
  </r>
  <r>
    <x v="3589"/>
    <x v="1"/>
    <x v="4"/>
    <n v="4678.5600000000004"/>
    <n v="0.03"/>
    <n v="8"/>
    <d v="2024-12-12T00:00:00"/>
    <d v="2024-12-15T00:00:00"/>
    <x v="1"/>
    <x v="0"/>
    <n v="824.02"/>
    <x v="3"/>
    <x v="1"/>
    <x v="10"/>
    <n v="3854.5400000000004"/>
    <n v="37428.480000000003"/>
  </r>
  <r>
    <x v="3590"/>
    <x v="2"/>
    <x v="3"/>
    <n v="2099.65"/>
    <n v="0.06"/>
    <n v="5"/>
    <d v="2024-01-10T00:00:00"/>
    <d v="2024-01-14T00:00:00"/>
    <x v="0"/>
    <x v="0"/>
    <n v="387.63"/>
    <x v="0"/>
    <x v="1"/>
    <x v="6"/>
    <n v="1712.02"/>
    <n v="10498.25"/>
  </r>
  <r>
    <x v="3591"/>
    <x v="0"/>
    <x v="3"/>
    <n v="970.65"/>
    <n v="0.26"/>
    <n v="3"/>
    <d v="2023-11-14T00:00:00"/>
    <d v="2023-11-20T00:00:00"/>
    <x v="2"/>
    <x v="1"/>
    <n v="275.25"/>
    <x v="4"/>
    <x v="0"/>
    <x v="11"/>
    <n v="695.4"/>
    <n v="2911.95"/>
  </r>
  <r>
    <x v="3592"/>
    <x v="0"/>
    <x v="2"/>
    <n v="2790.25"/>
    <n v="0.28999999999999998"/>
    <n v="6"/>
    <d v="2024-01-23T00:00:00"/>
    <d v="2024-01-29T00:00:00"/>
    <x v="0"/>
    <x v="1"/>
    <n v="300.44"/>
    <x v="1"/>
    <x v="1"/>
    <x v="6"/>
    <n v="2489.81"/>
    <n v="16741.5"/>
  </r>
  <r>
    <x v="3593"/>
    <x v="2"/>
    <x v="3"/>
    <n v="2979.76"/>
    <n v="0.41"/>
    <n v="4"/>
    <d v="2023-10-29T00:00:00"/>
    <d v="2023-10-31T00:00:00"/>
    <x v="2"/>
    <x v="1"/>
    <n v="732.86"/>
    <x v="5"/>
    <x v="0"/>
    <x v="2"/>
    <n v="2246.9"/>
    <n v="11919.04"/>
  </r>
  <r>
    <x v="3594"/>
    <x v="2"/>
    <x v="4"/>
    <n v="3213.9"/>
    <n v="0.03"/>
    <n v="3"/>
    <d v="2024-11-15T00:00:00"/>
    <d v="2024-11-19T00:00:00"/>
    <x v="2"/>
    <x v="0"/>
    <n v="399.66"/>
    <x v="3"/>
    <x v="1"/>
    <x v="11"/>
    <n v="2814.2400000000002"/>
    <n v="9641.7000000000007"/>
  </r>
  <r>
    <x v="3595"/>
    <x v="0"/>
    <x v="1"/>
    <n v="2116.33"/>
    <n v="0.18"/>
    <n v="4"/>
    <d v="2023-03-20T00:00:00"/>
    <d v="2023-03-25T00:00:00"/>
    <x v="1"/>
    <x v="1"/>
    <n v="136.68"/>
    <x v="5"/>
    <x v="0"/>
    <x v="0"/>
    <n v="1979.6499999999999"/>
    <n v="8465.32"/>
  </r>
  <r>
    <x v="3596"/>
    <x v="1"/>
    <x v="1"/>
    <n v="338.15"/>
    <n v="0.1"/>
    <n v="1"/>
    <d v="2024-04-26T00:00:00"/>
    <d v="2024-05-02T00:00:00"/>
    <x v="1"/>
    <x v="1"/>
    <n v="50.29"/>
    <x v="3"/>
    <x v="1"/>
    <x v="3"/>
    <n v="287.85999999999996"/>
    <n v="338.15"/>
  </r>
  <r>
    <x v="3597"/>
    <x v="0"/>
    <x v="0"/>
    <n v="3170.93"/>
    <n v="0.18"/>
    <n v="8"/>
    <d v="2024-10-23T00:00:00"/>
    <d v="2024-10-30T00:00:00"/>
    <x v="2"/>
    <x v="0"/>
    <n v="572.66999999999996"/>
    <x v="0"/>
    <x v="1"/>
    <x v="2"/>
    <n v="2598.2599999999998"/>
    <n v="25367.439999999999"/>
  </r>
  <r>
    <x v="3598"/>
    <x v="1"/>
    <x v="1"/>
    <n v="4671.8500000000004"/>
    <n v="0.18"/>
    <n v="9"/>
    <d v="2023-07-12T00:00:00"/>
    <d v="2023-07-15T00:00:00"/>
    <x v="2"/>
    <x v="0"/>
    <n v="387.61"/>
    <x v="2"/>
    <x v="0"/>
    <x v="4"/>
    <n v="4284.2400000000007"/>
    <n v="42046.65"/>
  </r>
  <r>
    <x v="3599"/>
    <x v="2"/>
    <x v="2"/>
    <n v="4792.04"/>
    <n v="0.18"/>
    <n v="6"/>
    <d v="2023-09-19T00:00:00"/>
    <d v="2023-09-22T00:00:00"/>
    <x v="1"/>
    <x v="0"/>
    <n v="1134.72"/>
    <x v="5"/>
    <x v="0"/>
    <x v="7"/>
    <n v="3657.3199999999997"/>
    <n v="28752.239999999998"/>
  </r>
  <r>
    <x v="3600"/>
    <x v="2"/>
    <x v="4"/>
    <n v="3024.74"/>
    <n v="0.15"/>
    <n v="5"/>
    <d v="2024-08-17T00:00:00"/>
    <d v="2024-08-19T00:00:00"/>
    <x v="2"/>
    <x v="0"/>
    <n v="712.52"/>
    <x v="2"/>
    <x v="1"/>
    <x v="1"/>
    <n v="2312.2199999999998"/>
    <n v="15123.699999999999"/>
  </r>
  <r>
    <x v="3601"/>
    <x v="1"/>
    <x v="0"/>
    <n v="197.45"/>
    <n v="0.38"/>
    <n v="9"/>
    <d v="2023-05-07T00:00:00"/>
    <d v="2023-05-13T00:00:00"/>
    <x v="2"/>
    <x v="2"/>
    <n v="45.94"/>
    <x v="2"/>
    <x v="0"/>
    <x v="5"/>
    <n v="151.51"/>
    <n v="1777.05"/>
  </r>
  <r>
    <x v="3602"/>
    <x v="2"/>
    <x v="2"/>
    <n v="619.59"/>
    <n v="0.34"/>
    <n v="4"/>
    <d v="2023-07-02T00:00:00"/>
    <d v="2023-07-08T00:00:00"/>
    <x v="2"/>
    <x v="1"/>
    <n v="80.7"/>
    <x v="1"/>
    <x v="0"/>
    <x v="4"/>
    <n v="538.89"/>
    <n v="2478.36"/>
  </r>
  <r>
    <x v="3603"/>
    <x v="1"/>
    <x v="2"/>
    <n v="4186.55"/>
    <n v="0.17"/>
    <n v="1"/>
    <d v="2024-04-06T00:00:00"/>
    <d v="2024-04-13T00:00:00"/>
    <x v="2"/>
    <x v="1"/>
    <n v="730.34"/>
    <x v="0"/>
    <x v="1"/>
    <x v="3"/>
    <n v="3456.21"/>
    <n v="4186.55"/>
  </r>
  <r>
    <x v="3604"/>
    <x v="3"/>
    <x v="2"/>
    <n v="4165.75"/>
    <n v="7.0000000000000007E-2"/>
    <n v="7"/>
    <d v="2024-11-04T00:00:00"/>
    <d v="2024-11-05T00:00:00"/>
    <x v="2"/>
    <x v="0"/>
    <n v="389.39"/>
    <x v="2"/>
    <x v="1"/>
    <x v="11"/>
    <n v="3776.36"/>
    <n v="29160.25"/>
  </r>
  <r>
    <x v="3605"/>
    <x v="0"/>
    <x v="3"/>
    <n v="4735.4799999999996"/>
    <n v="0.26"/>
    <n v="1"/>
    <d v="2024-07-06T00:00:00"/>
    <d v="2024-07-12T00:00:00"/>
    <x v="1"/>
    <x v="1"/>
    <n v="755.28"/>
    <x v="5"/>
    <x v="1"/>
    <x v="4"/>
    <n v="3980.2"/>
    <n v="4735.4799999999996"/>
  </r>
  <r>
    <x v="3606"/>
    <x v="3"/>
    <x v="2"/>
    <n v="2862.49"/>
    <n v="0.46"/>
    <n v="9"/>
    <d v="2023-06-09T00:00:00"/>
    <d v="2023-06-10T00:00:00"/>
    <x v="1"/>
    <x v="2"/>
    <n v="826.76"/>
    <x v="1"/>
    <x v="0"/>
    <x v="9"/>
    <n v="2035.7299999999998"/>
    <n v="25762.409999999996"/>
  </r>
  <r>
    <x v="3607"/>
    <x v="1"/>
    <x v="3"/>
    <n v="4332.7"/>
    <n v="0.06"/>
    <n v="4"/>
    <d v="2024-03-26T00:00:00"/>
    <d v="2024-03-28T00:00:00"/>
    <x v="0"/>
    <x v="1"/>
    <n v="544.29"/>
    <x v="4"/>
    <x v="1"/>
    <x v="0"/>
    <n v="3788.41"/>
    <n v="17330.8"/>
  </r>
  <r>
    <x v="3608"/>
    <x v="0"/>
    <x v="1"/>
    <n v="4141.95"/>
    <n v="0.38"/>
    <n v="3"/>
    <d v="2024-07-16T00:00:00"/>
    <d v="2024-07-20T00:00:00"/>
    <x v="2"/>
    <x v="0"/>
    <n v="257.76"/>
    <x v="5"/>
    <x v="1"/>
    <x v="4"/>
    <n v="3884.1899999999996"/>
    <n v="12425.849999999999"/>
  </r>
  <r>
    <x v="3609"/>
    <x v="1"/>
    <x v="3"/>
    <n v="2988.16"/>
    <n v="0.3"/>
    <n v="4"/>
    <d v="2023-04-20T00:00:00"/>
    <d v="2023-04-21T00:00:00"/>
    <x v="0"/>
    <x v="2"/>
    <n v="382.77"/>
    <x v="3"/>
    <x v="0"/>
    <x v="3"/>
    <n v="2605.39"/>
    <n v="11952.64"/>
  </r>
  <r>
    <x v="3610"/>
    <x v="0"/>
    <x v="2"/>
    <n v="3939.82"/>
    <n v="0.28999999999999998"/>
    <n v="1"/>
    <d v="2023-03-21T00:00:00"/>
    <d v="2023-03-28T00:00:00"/>
    <x v="0"/>
    <x v="0"/>
    <n v="1019.54"/>
    <x v="3"/>
    <x v="0"/>
    <x v="0"/>
    <n v="2920.28"/>
    <n v="3939.82"/>
  </r>
  <r>
    <x v="3611"/>
    <x v="0"/>
    <x v="4"/>
    <n v="715.98"/>
    <n v="0.47"/>
    <n v="6"/>
    <d v="2024-02-27T00:00:00"/>
    <d v="2024-03-01T00:00:00"/>
    <x v="1"/>
    <x v="0"/>
    <n v="198.11"/>
    <x v="3"/>
    <x v="1"/>
    <x v="8"/>
    <n v="517.87"/>
    <n v="4295.88"/>
  </r>
  <r>
    <x v="3612"/>
    <x v="0"/>
    <x v="4"/>
    <n v="3232.09"/>
    <n v="0.48"/>
    <n v="7"/>
    <d v="2023-08-13T00:00:00"/>
    <d v="2023-08-15T00:00:00"/>
    <x v="2"/>
    <x v="2"/>
    <n v="169.31"/>
    <x v="1"/>
    <x v="0"/>
    <x v="1"/>
    <n v="3062.78"/>
    <n v="22624.63"/>
  </r>
  <r>
    <x v="3613"/>
    <x v="0"/>
    <x v="1"/>
    <n v="4771.91"/>
    <n v="0.12"/>
    <n v="7"/>
    <d v="2024-05-31T00:00:00"/>
    <d v="2024-06-02T00:00:00"/>
    <x v="0"/>
    <x v="2"/>
    <n v="811.59"/>
    <x v="5"/>
    <x v="1"/>
    <x v="5"/>
    <n v="3960.3199999999997"/>
    <n v="33403.369999999995"/>
  </r>
  <r>
    <x v="3614"/>
    <x v="1"/>
    <x v="2"/>
    <n v="893.59"/>
    <n v="0.4"/>
    <n v="5"/>
    <d v="2023-08-15T00:00:00"/>
    <d v="2023-08-18T00:00:00"/>
    <x v="0"/>
    <x v="1"/>
    <n v="256.49"/>
    <x v="5"/>
    <x v="0"/>
    <x v="1"/>
    <n v="637.1"/>
    <n v="4467.95"/>
  </r>
  <r>
    <x v="3615"/>
    <x v="0"/>
    <x v="3"/>
    <n v="3745.81"/>
    <n v="0.31"/>
    <n v="5"/>
    <d v="2024-02-11T00:00:00"/>
    <d v="2024-02-12T00:00:00"/>
    <x v="0"/>
    <x v="0"/>
    <n v="304.99"/>
    <x v="2"/>
    <x v="1"/>
    <x v="8"/>
    <n v="3440.8199999999997"/>
    <n v="18729.05"/>
  </r>
  <r>
    <x v="3616"/>
    <x v="0"/>
    <x v="4"/>
    <n v="1671.85"/>
    <n v="0.2"/>
    <n v="6"/>
    <d v="2024-04-18T00:00:00"/>
    <d v="2024-04-23T00:00:00"/>
    <x v="1"/>
    <x v="1"/>
    <n v="109.77"/>
    <x v="2"/>
    <x v="1"/>
    <x v="3"/>
    <n v="1562.08"/>
    <n v="10031.099999999999"/>
  </r>
  <r>
    <x v="3617"/>
    <x v="3"/>
    <x v="0"/>
    <n v="4103.8100000000004"/>
    <n v="0.33"/>
    <n v="8"/>
    <d v="2023-06-23T00:00:00"/>
    <d v="2023-06-30T00:00:00"/>
    <x v="2"/>
    <x v="1"/>
    <n v="982.94"/>
    <x v="5"/>
    <x v="0"/>
    <x v="9"/>
    <n v="3120.8700000000003"/>
    <n v="32830.480000000003"/>
  </r>
  <r>
    <x v="3618"/>
    <x v="2"/>
    <x v="2"/>
    <n v="3516.33"/>
    <n v="0.48"/>
    <n v="9"/>
    <d v="2024-09-15T00:00:00"/>
    <d v="2024-09-17T00:00:00"/>
    <x v="2"/>
    <x v="1"/>
    <n v="738.46"/>
    <x v="4"/>
    <x v="1"/>
    <x v="7"/>
    <n v="2777.87"/>
    <n v="31646.97"/>
  </r>
  <r>
    <x v="3619"/>
    <x v="2"/>
    <x v="2"/>
    <n v="4638.25"/>
    <n v="0.26"/>
    <n v="6"/>
    <d v="2024-01-26T00:00:00"/>
    <d v="2024-02-01T00:00:00"/>
    <x v="1"/>
    <x v="0"/>
    <n v="1068.18"/>
    <x v="0"/>
    <x v="1"/>
    <x v="6"/>
    <n v="3570.0699999999997"/>
    <n v="27829.5"/>
  </r>
  <r>
    <x v="3620"/>
    <x v="3"/>
    <x v="0"/>
    <n v="3588.48"/>
    <n v="0.47"/>
    <n v="3"/>
    <d v="2023-04-15T00:00:00"/>
    <d v="2023-04-19T00:00:00"/>
    <x v="2"/>
    <x v="0"/>
    <n v="423.29"/>
    <x v="2"/>
    <x v="0"/>
    <x v="3"/>
    <n v="3165.19"/>
    <n v="10765.44"/>
  </r>
  <r>
    <x v="3621"/>
    <x v="3"/>
    <x v="4"/>
    <n v="2110.52"/>
    <n v="0.32"/>
    <n v="6"/>
    <d v="2023-03-03T00:00:00"/>
    <d v="2023-03-05T00:00:00"/>
    <x v="1"/>
    <x v="1"/>
    <n v="318.33999999999997"/>
    <x v="2"/>
    <x v="0"/>
    <x v="0"/>
    <n v="1792.18"/>
    <n v="12663.119999999999"/>
  </r>
  <r>
    <x v="3622"/>
    <x v="1"/>
    <x v="0"/>
    <n v="153.37"/>
    <n v="0.24"/>
    <n v="4"/>
    <d v="2023-01-07T00:00:00"/>
    <d v="2023-01-14T00:00:00"/>
    <x v="2"/>
    <x v="2"/>
    <n v="29.66"/>
    <x v="5"/>
    <x v="0"/>
    <x v="6"/>
    <n v="123.71000000000001"/>
    <n v="613.48"/>
  </r>
  <r>
    <x v="3623"/>
    <x v="1"/>
    <x v="1"/>
    <n v="3985.29"/>
    <n v="0.32"/>
    <n v="4"/>
    <d v="2024-06-10T00:00:00"/>
    <d v="2024-06-16T00:00:00"/>
    <x v="0"/>
    <x v="2"/>
    <n v="957.61"/>
    <x v="4"/>
    <x v="1"/>
    <x v="9"/>
    <n v="3027.68"/>
    <n v="15941.16"/>
  </r>
  <r>
    <x v="3624"/>
    <x v="1"/>
    <x v="3"/>
    <n v="2101.48"/>
    <n v="0.3"/>
    <n v="7"/>
    <d v="2023-05-05T00:00:00"/>
    <d v="2023-05-11T00:00:00"/>
    <x v="2"/>
    <x v="0"/>
    <n v="272.5"/>
    <x v="2"/>
    <x v="0"/>
    <x v="5"/>
    <n v="1828.98"/>
    <n v="14710.36"/>
  </r>
  <r>
    <x v="3625"/>
    <x v="3"/>
    <x v="3"/>
    <n v="3386.11"/>
    <n v="0.21"/>
    <n v="6"/>
    <d v="2024-06-15T00:00:00"/>
    <d v="2024-06-20T00:00:00"/>
    <x v="0"/>
    <x v="0"/>
    <n v="512.54999999999995"/>
    <x v="3"/>
    <x v="1"/>
    <x v="9"/>
    <n v="2873.5600000000004"/>
    <n v="20316.66"/>
  </r>
  <r>
    <x v="3626"/>
    <x v="3"/>
    <x v="4"/>
    <n v="614.83000000000004"/>
    <n v="0.28000000000000003"/>
    <n v="8"/>
    <d v="2024-01-03T00:00:00"/>
    <d v="2024-01-06T00:00:00"/>
    <x v="2"/>
    <x v="1"/>
    <n v="113.19"/>
    <x v="1"/>
    <x v="1"/>
    <x v="6"/>
    <n v="501.64000000000004"/>
    <n v="4918.6400000000003"/>
  </r>
  <r>
    <x v="3627"/>
    <x v="0"/>
    <x v="0"/>
    <n v="4465.75"/>
    <n v="0.35"/>
    <n v="8"/>
    <d v="2023-11-06T00:00:00"/>
    <d v="2023-11-12T00:00:00"/>
    <x v="0"/>
    <x v="1"/>
    <n v="230.3"/>
    <x v="3"/>
    <x v="0"/>
    <x v="11"/>
    <n v="4235.45"/>
    <n v="35726"/>
  </r>
  <r>
    <x v="3628"/>
    <x v="1"/>
    <x v="2"/>
    <n v="2234.7199999999998"/>
    <n v="0.42"/>
    <n v="3"/>
    <d v="2024-03-09T00:00:00"/>
    <d v="2024-03-16T00:00:00"/>
    <x v="2"/>
    <x v="2"/>
    <n v="584.91999999999996"/>
    <x v="2"/>
    <x v="1"/>
    <x v="0"/>
    <n v="1649.7999999999997"/>
    <n v="6704.16"/>
  </r>
  <r>
    <x v="3629"/>
    <x v="1"/>
    <x v="2"/>
    <n v="4606.49"/>
    <n v="0.15"/>
    <n v="4"/>
    <d v="2024-08-29T00:00:00"/>
    <d v="2024-08-30T00:00:00"/>
    <x v="0"/>
    <x v="0"/>
    <n v="948.93"/>
    <x v="5"/>
    <x v="1"/>
    <x v="1"/>
    <n v="3657.56"/>
    <n v="18425.96"/>
  </r>
  <r>
    <x v="3630"/>
    <x v="1"/>
    <x v="2"/>
    <n v="3564.39"/>
    <n v="0.01"/>
    <n v="2"/>
    <d v="2024-03-08T00:00:00"/>
    <d v="2024-03-11T00:00:00"/>
    <x v="2"/>
    <x v="0"/>
    <n v="251.63"/>
    <x v="5"/>
    <x v="1"/>
    <x v="0"/>
    <n v="3312.7599999999998"/>
    <n v="7128.78"/>
  </r>
  <r>
    <x v="3631"/>
    <x v="2"/>
    <x v="1"/>
    <n v="695.17"/>
    <n v="0.28000000000000003"/>
    <n v="1"/>
    <d v="2023-09-16T00:00:00"/>
    <d v="2023-09-19T00:00:00"/>
    <x v="1"/>
    <x v="1"/>
    <n v="96.18"/>
    <x v="1"/>
    <x v="0"/>
    <x v="7"/>
    <n v="598.99"/>
    <n v="695.17"/>
  </r>
  <r>
    <x v="3632"/>
    <x v="0"/>
    <x v="1"/>
    <n v="2938.06"/>
    <n v="0.24"/>
    <n v="7"/>
    <d v="2024-09-10T00:00:00"/>
    <d v="2024-09-11T00:00:00"/>
    <x v="2"/>
    <x v="1"/>
    <n v="278.45999999999998"/>
    <x v="5"/>
    <x v="1"/>
    <x v="7"/>
    <n v="2659.6"/>
    <n v="20566.419999999998"/>
  </r>
  <r>
    <x v="3633"/>
    <x v="1"/>
    <x v="2"/>
    <n v="4558.68"/>
    <n v="0.03"/>
    <n v="8"/>
    <d v="2024-03-23T00:00:00"/>
    <d v="2024-03-26T00:00:00"/>
    <x v="0"/>
    <x v="2"/>
    <n v="273.22000000000003"/>
    <x v="4"/>
    <x v="1"/>
    <x v="0"/>
    <n v="4285.46"/>
    <n v="36469.440000000002"/>
  </r>
  <r>
    <x v="3634"/>
    <x v="1"/>
    <x v="4"/>
    <n v="4019.86"/>
    <n v="0.32"/>
    <n v="8"/>
    <d v="2023-09-04T00:00:00"/>
    <d v="2023-09-10T00:00:00"/>
    <x v="1"/>
    <x v="0"/>
    <n v="513.61"/>
    <x v="3"/>
    <x v="0"/>
    <x v="7"/>
    <n v="3506.25"/>
    <n v="32158.880000000001"/>
  </r>
  <r>
    <x v="3635"/>
    <x v="1"/>
    <x v="1"/>
    <n v="2148.1"/>
    <n v="0.47"/>
    <n v="6"/>
    <d v="2024-07-11T00:00:00"/>
    <d v="2024-07-14T00:00:00"/>
    <x v="1"/>
    <x v="1"/>
    <n v="576.25"/>
    <x v="0"/>
    <x v="1"/>
    <x v="4"/>
    <n v="1571.85"/>
    <n v="12888.599999999999"/>
  </r>
  <r>
    <x v="3636"/>
    <x v="2"/>
    <x v="1"/>
    <n v="4779.82"/>
    <n v="0.2"/>
    <n v="7"/>
    <d v="2024-03-11T00:00:00"/>
    <d v="2024-03-13T00:00:00"/>
    <x v="0"/>
    <x v="1"/>
    <n v="319.49"/>
    <x v="2"/>
    <x v="1"/>
    <x v="0"/>
    <n v="4460.33"/>
    <n v="33458.74"/>
  </r>
  <r>
    <x v="3637"/>
    <x v="2"/>
    <x v="3"/>
    <n v="1416.02"/>
    <n v="0.45"/>
    <n v="8"/>
    <d v="2023-02-06T00:00:00"/>
    <d v="2023-02-10T00:00:00"/>
    <x v="1"/>
    <x v="2"/>
    <n v="381.37"/>
    <x v="4"/>
    <x v="0"/>
    <x v="8"/>
    <n v="1034.6500000000001"/>
    <n v="11328.16"/>
  </r>
  <r>
    <x v="3638"/>
    <x v="3"/>
    <x v="3"/>
    <n v="1938.03"/>
    <n v="0.41"/>
    <n v="4"/>
    <d v="2024-09-28T00:00:00"/>
    <d v="2024-09-29T00:00:00"/>
    <x v="0"/>
    <x v="0"/>
    <n v="202.61"/>
    <x v="4"/>
    <x v="1"/>
    <x v="7"/>
    <n v="1735.42"/>
    <n v="7752.12"/>
  </r>
  <r>
    <x v="3639"/>
    <x v="0"/>
    <x v="4"/>
    <n v="3773.6"/>
    <n v="0.08"/>
    <n v="8"/>
    <d v="2023-03-01T00:00:00"/>
    <d v="2023-03-03T00:00:00"/>
    <x v="1"/>
    <x v="2"/>
    <n v="1089.93"/>
    <x v="5"/>
    <x v="0"/>
    <x v="0"/>
    <n v="2683.67"/>
    <n v="30188.799999999999"/>
  </r>
  <r>
    <x v="3640"/>
    <x v="3"/>
    <x v="1"/>
    <n v="1241.23"/>
    <n v="0.39"/>
    <n v="6"/>
    <d v="2024-03-07T00:00:00"/>
    <d v="2024-03-13T00:00:00"/>
    <x v="2"/>
    <x v="2"/>
    <n v="130.22999999999999"/>
    <x v="1"/>
    <x v="1"/>
    <x v="0"/>
    <n v="1111"/>
    <n v="7447.38"/>
  </r>
  <r>
    <x v="3641"/>
    <x v="0"/>
    <x v="1"/>
    <n v="2625.33"/>
    <n v="0.26"/>
    <n v="7"/>
    <d v="2024-02-18T00:00:00"/>
    <d v="2024-02-23T00:00:00"/>
    <x v="0"/>
    <x v="2"/>
    <n v="693.08"/>
    <x v="2"/>
    <x v="1"/>
    <x v="8"/>
    <n v="1932.25"/>
    <n v="18377.309999999998"/>
  </r>
  <r>
    <x v="3642"/>
    <x v="2"/>
    <x v="0"/>
    <n v="3671.07"/>
    <n v="0.46"/>
    <n v="7"/>
    <d v="2023-08-04T00:00:00"/>
    <d v="2023-08-06T00:00:00"/>
    <x v="1"/>
    <x v="2"/>
    <n v="1025.74"/>
    <x v="4"/>
    <x v="0"/>
    <x v="1"/>
    <n v="2645.33"/>
    <n v="25697.49"/>
  </r>
  <r>
    <x v="3643"/>
    <x v="1"/>
    <x v="4"/>
    <n v="3255.44"/>
    <n v="0.09"/>
    <n v="8"/>
    <d v="2024-08-31T00:00:00"/>
    <d v="2024-09-02T00:00:00"/>
    <x v="1"/>
    <x v="2"/>
    <n v="913.24"/>
    <x v="3"/>
    <x v="1"/>
    <x v="1"/>
    <n v="2342.1999999999998"/>
    <n v="26043.52"/>
  </r>
  <r>
    <x v="3644"/>
    <x v="3"/>
    <x v="4"/>
    <n v="861.31"/>
    <n v="0.06"/>
    <n v="5"/>
    <d v="2023-05-18T00:00:00"/>
    <d v="2023-05-21T00:00:00"/>
    <x v="0"/>
    <x v="1"/>
    <n v="69.709999999999994"/>
    <x v="0"/>
    <x v="0"/>
    <x v="5"/>
    <n v="791.59999999999991"/>
    <n v="4306.5499999999993"/>
  </r>
  <r>
    <x v="3645"/>
    <x v="1"/>
    <x v="0"/>
    <n v="3185.34"/>
    <n v="0.12"/>
    <n v="2"/>
    <d v="2023-11-23T00:00:00"/>
    <d v="2023-11-27T00:00:00"/>
    <x v="0"/>
    <x v="2"/>
    <n v="693.67"/>
    <x v="2"/>
    <x v="0"/>
    <x v="11"/>
    <n v="2491.67"/>
    <n v="6370.68"/>
  </r>
  <r>
    <x v="3646"/>
    <x v="3"/>
    <x v="0"/>
    <n v="2906.28"/>
    <n v="0.03"/>
    <n v="8"/>
    <d v="2023-01-02T00:00:00"/>
    <d v="2023-01-04T00:00:00"/>
    <x v="0"/>
    <x v="0"/>
    <n v="743.56"/>
    <x v="4"/>
    <x v="0"/>
    <x v="6"/>
    <n v="2162.7200000000003"/>
    <n v="23250.240000000002"/>
  </r>
  <r>
    <x v="3647"/>
    <x v="2"/>
    <x v="3"/>
    <n v="2833.44"/>
    <n v="0.16"/>
    <n v="1"/>
    <d v="2024-08-06T00:00:00"/>
    <d v="2024-08-11T00:00:00"/>
    <x v="1"/>
    <x v="2"/>
    <n v="662.98"/>
    <x v="4"/>
    <x v="1"/>
    <x v="1"/>
    <n v="2170.46"/>
    <n v="2833.44"/>
  </r>
  <r>
    <x v="3648"/>
    <x v="2"/>
    <x v="4"/>
    <n v="4147.63"/>
    <n v="0.14000000000000001"/>
    <n v="2"/>
    <d v="2024-05-10T00:00:00"/>
    <d v="2024-05-13T00:00:00"/>
    <x v="1"/>
    <x v="2"/>
    <n v="698.34"/>
    <x v="3"/>
    <x v="1"/>
    <x v="5"/>
    <n v="3449.29"/>
    <n v="8295.26"/>
  </r>
  <r>
    <x v="3649"/>
    <x v="2"/>
    <x v="4"/>
    <n v="1001.09"/>
    <n v="0.21"/>
    <n v="5"/>
    <d v="2024-04-12T00:00:00"/>
    <d v="2024-04-19T00:00:00"/>
    <x v="2"/>
    <x v="0"/>
    <n v="285.64999999999998"/>
    <x v="2"/>
    <x v="1"/>
    <x v="3"/>
    <n v="715.44"/>
    <n v="5005.45"/>
  </r>
  <r>
    <x v="3650"/>
    <x v="3"/>
    <x v="0"/>
    <n v="3782.67"/>
    <n v="0.23"/>
    <n v="4"/>
    <d v="2023-08-14T00:00:00"/>
    <d v="2023-08-16T00:00:00"/>
    <x v="0"/>
    <x v="1"/>
    <n v="359.18"/>
    <x v="4"/>
    <x v="0"/>
    <x v="1"/>
    <n v="3423.4900000000002"/>
    <n v="15130.68"/>
  </r>
  <r>
    <x v="3651"/>
    <x v="0"/>
    <x v="2"/>
    <n v="3828.54"/>
    <n v="7.0000000000000007E-2"/>
    <n v="2"/>
    <d v="2023-08-27T00:00:00"/>
    <d v="2023-09-03T00:00:00"/>
    <x v="2"/>
    <x v="0"/>
    <n v="1031.4000000000001"/>
    <x v="0"/>
    <x v="0"/>
    <x v="1"/>
    <n v="2797.14"/>
    <n v="7657.08"/>
  </r>
  <r>
    <x v="3652"/>
    <x v="3"/>
    <x v="2"/>
    <n v="3640.96"/>
    <n v="0.31"/>
    <n v="4"/>
    <d v="2023-06-23T00:00:00"/>
    <d v="2023-06-28T00:00:00"/>
    <x v="0"/>
    <x v="1"/>
    <n v="401.51"/>
    <x v="0"/>
    <x v="0"/>
    <x v="9"/>
    <n v="3239.45"/>
    <n v="14563.84"/>
  </r>
  <r>
    <x v="3653"/>
    <x v="0"/>
    <x v="3"/>
    <n v="2579.2399999999998"/>
    <n v="0.11"/>
    <n v="7"/>
    <d v="2024-01-08T00:00:00"/>
    <d v="2024-01-09T00:00:00"/>
    <x v="1"/>
    <x v="1"/>
    <n v="419.48"/>
    <x v="0"/>
    <x v="1"/>
    <x v="6"/>
    <n v="2159.7599999999998"/>
    <n v="18054.68"/>
  </r>
  <r>
    <x v="3654"/>
    <x v="3"/>
    <x v="2"/>
    <n v="2038.14"/>
    <n v="0.06"/>
    <n v="5"/>
    <d v="2023-06-18T00:00:00"/>
    <d v="2023-06-24T00:00:00"/>
    <x v="0"/>
    <x v="1"/>
    <n v="337.59"/>
    <x v="1"/>
    <x v="0"/>
    <x v="9"/>
    <n v="1700.5500000000002"/>
    <n v="10190.700000000001"/>
  </r>
  <r>
    <x v="3655"/>
    <x v="3"/>
    <x v="2"/>
    <n v="2033.92"/>
    <n v="0.35"/>
    <n v="4"/>
    <d v="2023-01-04T00:00:00"/>
    <d v="2023-01-06T00:00:00"/>
    <x v="2"/>
    <x v="0"/>
    <n v="248.86"/>
    <x v="2"/>
    <x v="0"/>
    <x v="6"/>
    <n v="1785.06"/>
    <n v="8135.68"/>
  </r>
  <r>
    <x v="3656"/>
    <x v="2"/>
    <x v="2"/>
    <n v="3695.66"/>
    <n v="0.01"/>
    <n v="2"/>
    <d v="2024-08-21T00:00:00"/>
    <d v="2024-08-22T00:00:00"/>
    <x v="2"/>
    <x v="2"/>
    <n v="447.28"/>
    <x v="0"/>
    <x v="1"/>
    <x v="1"/>
    <n v="3248.38"/>
    <n v="7391.32"/>
  </r>
  <r>
    <x v="3657"/>
    <x v="1"/>
    <x v="1"/>
    <n v="2539.69"/>
    <n v="0.18"/>
    <n v="2"/>
    <d v="2024-01-27T00:00:00"/>
    <d v="2024-01-28T00:00:00"/>
    <x v="1"/>
    <x v="2"/>
    <n v="364.17"/>
    <x v="5"/>
    <x v="1"/>
    <x v="6"/>
    <n v="2175.52"/>
    <n v="5079.38"/>
  </r>
  <r>
    <x v="3658"/>
    <x v="1"/>
    <x v="3"/>
    <n v="1758.33"/>
    <n v="7.0000000000000007E-2"/>
    <n v="1"/>
    <d v="2024-06-05T00:00:00"/>
    <d v="2024-06-10T00:00:00"/>
    <x v="2"/>
    <x v="0"/>
    <n v="93.61"/>
    <x v="1"/>
    <x v="1"/>
    <x v="9"/>
    <n v="1664.72"/>
    <n v="1758.33"/>
  </r>
  <r>
    <x v="3659"/>
    <x v="0"/>
    <x v="0"/>
    <n v="3164.8"/>
    <n v="0.44"/>
    <n v="6"/>
    <d v="2024-05-26T00:00:00"/>
    <d v="2024-05-29T00:00:00"/>
    <x v="2"/>
    <x v="0"/>
    <n v="349.68"/>
    <x v="0"/>
    <x v="1"/>
    <x v="5"/>
    <n v="2815.1200000000003"/>
    <n v="18988.800000000003"/>
  </r>
  <r>
    <x v="3660"/>
    <x v="1"/>
    <x v="2"/>
    <n v="4201.3599999999997"/>
    <n v="0.41"/>
    <n v="6"/>
    <d v="2023-04-23T00:00:00"/>
    <d v="2023-04-27T00:00:00"/>
    <x v="1"/>
    <x v="1"/>
    <n v="1209.18"/>
    <x v="2"/>
    <x v="0"/>
    <x v="3"/>
    <n v="2992.1799999999994"/>
    <n v="25208.159999999996"/>
  </r>
  <r>
    <x v="3661"/>
    <x v="3"/>
    <x v="1"/>
    <n v="401.39"/>
    <n v="0.03"/>
    <n v="4"/>
    <d v="2023-04-12T00:00:00"/>
    <d v="2023-04-16T00:00:00"/>
    <x v="2"/>
    <x v="2"/>
    <n v="92.23"/>
    <x v="1"/>
    <x v="0"/>
    <x v="3"/>
    <n v="309.15999999999997"/>
    <n v="1605.56"/>
  </r>
  <r>
    <x v="3662"/>
    <x v="3"/>
    <x v="2"/>
    <n v="4863.47"/>
    <n v="0.28000000000000003"/>
    <n v="9"/>
    <d v="2024-05-31T00:00:00"/>
    <d v="2024-06-02T00:00:00"/>
    <x v="1"/>
    <x v="2"/>
    <n v="783.84"/>
    <x v="3"/>
    <x v="1"/>
    <x v="5"/>
    <n v="4079.63"/>
    <n v="43771.23"/>
  </r>
  <r>
    <x v="3663"/>
    <x v="2"/>
    <x v="1"/>
    <n v="573.59"/>
    <n v="0.15"/>
    <n v="4"/>
    <d v="2023-03-15T00:00:00"/>
    <d v="2023-03-21T00:00:00"/>
    <x v="1"/>
    <x v="0"/>
    <n v="28.82"/>
    <x v="5"/>
    <x v="0"/>
    <x v="0"/>
    <n v="544.77"/>
    <n v="2294.36"/>
  </r>
  <r>
    <x v="3664"/>
    <x v="2"/>
    <x v="3"/>
    <n v="2607.52"/>
    <n v="0.1"/>
    <n v="3"/>
    <d v="2024-08-24T00:00:00"/>
    <d v="2024-08-29T00:00:00"/>
    <x v="2"/>
    <x v="2"/>
    <n v="591.97"/>
    <x v="4"/>
    <x v="1"/>
    <x v="1"/>
    <n v="2015.55"/>
    <n v="7822.5599999999995"/>
  </r>
  <r>
    <x v="3665"/>
    <x v="1"/>
    <x v="2"/>
    <n v="2845.03"/>
    <n v="0.16"/>
    <n v="9"/>
    <d v="2023-04-23T00:00:00"/>
    <d v="2023-04-24T00:00:00"/>
    <x v="1"/>
    <x v="0"/>
    <n v="492.85"/>
    <x v="0"/>
    <x v="0"/>
    <x v="3"/>
    <n v="2352.1800000000003"/>
    <n v="25605.27"/>
  </r>
  <r>
    <x v="3666"/>
    <x v="0"/>
    <x v="1"/>
    <n v="777.23"/>
    <n v="0.41"/>
    <n v="1"/>
    <d v="2023-03-21T00:00:00"/>
    <d v="2023-03-23T00:00:00"/>
    <x v="0"/>
    <x v="2"/>
    <n v="166.38"/>
    <x v="3"/>
    <x v="0"/>
    <x v="0"/>
    <n v="610.85"/>
    <n v="777.23"/>
  </r>
  <r>
    <x v="3667"/>
    <x v="1"/>
    <x v="4"/>
    <n v="4586.41"/>
    <n v="0.03"/>
    <n v="2"/>
    <d v="2024-09-24T00:00:00"/>
    <d v="2024-09-27T00:00:00"/>
    <x v="1"/>
    <x v="2"/>
    <n v="681.46"/>
    <x v="1"/>
    <x v="1"/>
    <x v="7"/>
    <n v="3904.95"/>
    <n v="9172.82"/>
  </r>
  <r>
    <x v="3668"/>
    <x v="1"/>
    <x v="4"/>
    <n v="2410.19"/>
    <n v="0.32"/>
    <n v="1"/>
    <d v="2024-03-18T00:00:00"/>
    <d v="2024-03-24T00:00:00"/>
    <x v="2"/>
    <x v="0"/>
    <n v="120.98"/>
    <x v="5"/>
    <x v="1"/>
    <x v="0"/>
    <n v="2289.21"/>
    <n v="2410.19"/>
  </r>
  <r>
    <x v="3669"/>
    <x v="1"/>
    <x v="1"/>
    <n v="801.29"/>
    <n v="0.46"/>
    <n v="7"/>
    <d v="2024-03-17T00:00:00"/>
    <d v="2024-03-23T00:00:00"/>
    <x v="0"/>
    <x v="0"/>
    <n v="156.97999999999999"/>
    <x v="4"/>
    <x v="1"/>
    <x v="0"/>
    <n v="644.30999999999995"/>
    <n v="5609.03"/>
  </r>
  <r>
    <x v="3670"/>
    <x v="1"/>
    <x v="2"/>
    <n v="3586.9"/>
    <n v="0.22"/>
    <n v="1"/>
    <d v="2024-02-11T00:00:00"/>
    <d v="2024-02-15T00:00:00"/>
    <x v="0"/>
    <x v="1"/>
    <n v="886.27"/>
    <x v="4"/>
    <x v="1"/>
    <x v="8"/>
    <n v="2700.63"/>
    <n v="3586.9"/>
  </r>
  <r>
    <x v="3671"/>
    <x v="3"/>
    <x v="2"/>
    <n v="3350.68"/>
    <n v="0.45"/>
    <n v="1"/>
    <d v="2023-11-13T00:00:00"/>
    <d v="2023-11-19T00:00:00"/>
    <x v="0"/>
    <x v="0"/>
    <n v="349"/>
    <x v="1"/>
    <x v="0"/>
    <x v="11"/>
    <n v="3001.68"/>
    <n v="3350.68"/>
  </r>
  <r>
    <x v="3672"/>
    <x v="0"/>
    <x v="3"/>
    <n v="4818.04"/>
    <n v="0.45"/>
    <n v="6"/>
    <d v="2023-10-11T00:00:00"/>
    <d v="2023-10-15T00:00:00"/>
    <x v="0"/>
    <x v="0"/>
    <n v="1039.1300000000001"/>
    <x v="0"/>
    <x v="0"/>
    <x v="2"/>
    <n v="3778.91"/>
    <n v="28908.239999999998"/>
  </r>
  <r>
    <x v="3673"/>
    <x v="3"/>
    <x v="3"/>
    <n v="2263.4299999999998"/>
    <n v="0.3"/>
    <n v="6"/>
    <d v="2023-05-26T00:00:00"/>
    <d v="2023-05-27T00:00:00"/>
    <x v="1"/>
    <x v="1"/>
    <n v="312.08"/>
    <x v="4"/>
    <x v="0"/>
    <x v="5"/>
    <n v="1951.35"/>
    <n v="13580.579999999998"/>
  </r>
  <r>
    <x v="3674"/>
    <x v="0"/>
    <x v="0"/>
    <n v="1412.2"/>
    <n v="0.23"/>
    <n v="5"/>
    <d v="2024-07-23T00:00:00"/>
    <d v="2024-07-29T00:00:00"/>
    <x v="1"/>
    <x v="1"/>
    <n v="364.76"/>
    <x v="0"/>
    <x v="1"/>
    <x v="4"/>
    <n v="1047.44"/>
    <n v="7061"/>
  </r>
  <r>
    <x v="3675"/>
    <x v="2"/>
    <x v="3"/>
    <n v="393.97"/>
    <n v="0.37"/>
    <n v="4"/>
    <d v="2024-11-11T00:00:00"/>
    <d v="2024-11-13T00:00:00"/>
    <x v="1"/>
    <x v="1"/>
    <n v="62.82"/>
    <x v="0"/>
    <x v="1"/>
    <x v="11"/>
    <n v="331.15000000000003"/>
    <n v="1575.88"/>
  </r>
  <r>
    <x v="3676"/>
    <x v="1"/>
    <x v="2"/>
    <n v="3692.3"/>
    <n v="0.46"/>
    <n v="8"/>
    <d v="2024-12-15T00:00:00"/>
    <d v="2024-12-21T00:00:00"/>
    <x v="2"/>
    <x v="1"/>
    <n v="242.48"/>
    <x v="5"/>
    <x v="1"/>
    <x v="10"/>
    <n v="3449.82"/>
    <n v="29538.400000000001"/>
  </r>
  <r>
    <x v="3677"/>
    <x v="3"/>
    <x v="0"/>
    <n v="3124.66"/>
    <n v="0.34"/>
    <n v="3"/>
    <d v="2024-05-08T00:00:00"/>
    <d v="2024-05-10T00:00:00"/>
    <x v="2"/>
    <x v="2"/>
    <n v="569.65"/>
    <x v="3"/>
    <x v="1"/>
    <x v="5"/>
    <n v="2555.0099999999998"/>
    <n v="9373.98"/>
  </r>
  <r>
    <x v="3678"/>
    <x v="0"/>
    <x v="3"/>
    <n v="4865.79"/>
    <n v="0.1"/>
    <n v="1"/>
    <d v="2024-08-13T00:00:00"/>
    <d v="2024-08-17T00:00:00"/>
    <x v="0"/>
    <x v="1"/>
    <n v="982.45"/>
    <x v="5"/>
    <x v="1"/>
    <x v="1"/>
    <n v="3883.34"/>
    <n v="4865.79"/>
  </r>
  <r>
    <x v="3679"/>
    <x v="2"/>
    <x v="1"/>
    <n v="3589.61"/>
    <n v="0.41"/>
    <n v="1"/>
    <d v="2023-12-19T00:00:00"/>
    <d v="2023-12-26T00:00:00"/>
    <x v="2"/>
    <x v="2"/>
    <n v="466.34"/>
    <x v="5"/>
    <x v="0"/>
    <x v="10"/>
    <n v="3123.27"/>
    <n v="3589.61"/>
  </r>
  <r>
    <x v="3680"/>
    <x v="2"/>
    <x v="4"/>
    <n v="4672.49"/>
    <n v="0.48"/>
    <n v="5"/>
    <d v="2023-03-14T00:00:00"/>
    <d v="2023-03-17T00:00:00"/>
    <x v="1"/>
    <x v="2"/>
    <n v="324.27999999999997"/>
    <x v="2"/>
    <x v="0"/>
    <x v="0"/>
    <n v="4348.21"/>
    <n v="23362.449999999997"/>
  </r>
  <r>
    <x v="3681"/>
    <x v="1"/>
    <x v="3"/>
    <n v="4958.74"/>
    <n v="0.21"/>
    <n v="3"/>
    <d v="2024-09-11T00:00:00"/>
    <d v="2024-09-16T00:00:00"/>
    <x v="1"/>
    <x v="2"/>
    <n v="1181.5899999999999"/>
    <x v="2"/>
    <x v="1"/>
    <x v="7"/>
    <n v="3777.1499999999996"/>
    <n v="14876.22"/>
  </r>
  <r>
    <x v="3682"/>
    <x v="0"/>
    <x v="3"/>
    <n v="2199.31"/>
    <n v="0.35"/>
    <n v="3"/>
    <d v="2024-10-18T00:00:00"/>
    <d v="2024-10-24T00:00:00"/>
    <x v="1"/>
    <x v="1"/>
    <n v="407.36"/>
    <x v="1"/>
    <x v="1"/>
    <x v="2"/>
    <n v="1791.9499999999998"/>
    <n v="6597.93"/>
  </r>
  <r>
    <x v="3683"/>
    <x v="3"/>
    <x v="1"/>
    <n v="836.45"/>
    <n v="0.26"/>
    <n v="2"/>
    <d v="2024-04-07T00:00:00"/>
    <d v="2024-04-08T00:00:00"/>
    <x v="1"/>
    <x v="1"/>
    <n v="85.68"/>
    <x v="0"/>
    <x v="1"/>
    <x v="3"/>
    <n v="750.77"/>
    <n v="1672.9"/>
  </r>
  <r>
    <x v="3684"/>
    <x v="1"/>
    <x v="2"/>
    <n v="1059.67"/>
    <n v="0.06"/>
    <n v="9"/>
    <d v="2023-09-17T00:00:00"/>
    <d v="2023-09-21T00:00:00"/>
    <x v="1"/>
    <x v="2"/>
    <n v="102.63"/>
    <x v="3"/>
    <x v="0"/>
    <x v="7"/>
    <n v="957.04000000000008"/>
    <n v="9537.0300000000007"/>
  </r>
  <r>
    <x v="3685"/>
    <x v="3"/>
    <x v="1"/>
    <n v="1660.04"/>
    <n v="0.17"/>
    <n v="6"/>
    <d v="2023-04-11T00:00:00"/>
    <d v="2023-04-15T00:00:00"/>
    <x v="0"/>
    <x v="2"/>
    <n v="309.58"/>
    <x v="4"/>
    <x v="0"/>
    <x v="3"/>
    <n v="1350.46"/>
    <n v="9960.24"/>
  </r>
  <r>
    <x v="3686"/>
    <x v="2"/>
    <x v="3"/>
    <n v="2593.59"/>
    <n v="0.08"/>
    <n v="7"/>
    <d v="2023-10-29T00:00:00"/>
    <d v="2023-10-31T00:00:00"/>
    <x v="1"/>
    <x v="0"/>
    <n v="330.45"/>
    <x v="3"/>
    <x v="0"/>
    <x v="2"/>
    <n v="2263.1400000000003"/>
    <n v="18155.13"/>
  </r>
  <r>
    <x v="3687"/>
    <x v="3"/>
    <x v="2"/>
    <n v="699.86"/>
    <n v="0.34"/>
    <n v="2"/>
    <d v="2024-06-01T00:00:00"/>
    <d v="2024-06-02T00:00:00"/>
    <x v="1"/>
    <x v="0"/>
    <n v="155.93"/>
    <x v="1"/>
    <x v="1"/>
    <x v="9"/>
    <n v="543.93000000000006"/>
    <n v="1399.72"/>
  </r>
  <r>
    <x v="3688"/>
    <x v="3"/>
    <x v="0"/>
    <n v="1578.42"/>
    <n v="0.28999999999999998"/>
    <n v="1"/>
    <d v="2023-12-05T00:00:00"/>
    <d v="2023-12-09T00:00:00"/>
    <x v="1"/>
    <x v="1"/>
    <n v="216.55"/>
    <x v="4"/>
    <x v="0"/>
    <x v="10"/>
    <n v="1361.8700000000001"/>
    <n v="1578.42"/>
  </r>
  <r>
    <x v="3689"/>
    <x v="1"/>
    <x v="3"/>
    <n v="1608.19"/>
    <n v="0.02"/>
    <n v="8"/>
    <d v="2024-02-11T00:00:00"/>
    <d v="2024-02-15T00:00:00"/>
    <x v="0"/>
    <x v="0"/>
    <n v="269.56"/>
    <x v="1"/>
    <x v="1"/>
    <x v="8"/>
    <n v="1338.63"/>
    <n v="12865.52"/>
  </r>
  <r>
    <x v="3690"/>
    <x v="3"/>
    <x v="1"/>
    <n v="120.02"/>
    <n v="0.03"/>
    <n v="4"/>
    <d v="2024-08-28T00:00:00"/>
    <d v="2024-09-03T00:00:00"/>
    <x v="1"/>
    <x v="0"/>
    <n v="7.79"/>
    <x v="0"/>
    <x v="1"/>
    <x v="1"/>
    <n v="112.22999999999999"/>
    <n v="480.08"/>
  </r>
  <r>
    <x v="3691"/>
    <x v="1"/>
    <x v="0"/>
    <n v="1835.43"/>
    <n v="0.13"/>
    <n v="9"/>
    <d v="2023-04-30T00:00:00"/>
    <d v="2023-05-07T00:00:00"/>
    <x v="2"/>
    <x v="1"/>
    <n v="303.29000000000002"/>
    <x v="3"/>
    <x v="0"/>
    <x v="3"/>
    <n v="1532.14"/>
    <n v="16518.87"/>
  </r>
  <r>
    <x v="3692"/>
    <x v="2"/>
    <x v="4"/>
    <n v="669.15"/>
    <n v="0.37"/>
    <n v="9"/>
    <d v="2024-01-20T00:00:00"/>
    <d v="2024-01-27T00:00:00"/>
    <x v="0"/>
    <x v="1"/>
    <n v="35.15"/>
    <x v="5"/>
    <x v="1"/>
    <x v="6"/>
    <n v="634"/>
    <n v="6022.3499999999995"/>
  </r>
  <r>
    <x v="3693"/>
    <x v="1"/>
    <x v="0"/>
    <n v="2205.59"/>
    <n v="0.06"/>
    <n v="4"/>
    <d v="2024-05-23T00:00:00"/>
    <d v="2024-05-27T00:00:00"/>
    <x v="0"/>
    <x v="2"/>
    <n v="309.16000000000003"/>
    <x v="1"/>
    <x v="1"/>
    <x v="5"/>
    <n v="1896.43"/>
    <n v="8822.36"/>
  </r>
  <r>
    <x v="3694"/>
    <x v="1"/>
    <x v="1"/>
    <n v="1063.03"/>
    <n v="0.1"/>
    <n v="3"/>
    <d v="2024-12-13T00:00:00"/>
    <d v="2024-12-19T00:00:00"/>
    <x v="1"/>
    <x v="0"/>
    <n v="135.6"/>
    <x v="2"/>
    <x v="1"/>
    <x v="10"/>
    <n v="927.43"/>
    <n v="3189.09"/>
  </r>
  <r>
    <x v="3695"/>
    <x v="0"/>
    <x v="0"/>
    <n v="4128.3599999999997"/>
    <n v="0.45"/>
    <n v="5"/>
    <d v="2024-12-01T00:00:00"/>
    <d v="2024-12-02T00:00:00"/>
    <x v="1"/>
    <x v="2"/>
    <n v="986.91"/>
    <x v="4"/>
    <x v="1"/>
    <x v="10"/>
    <n v="3141.45"/>
    <n v="20641.8"/>
  </r>
  <r>
    <x v="3696"/>
    <x v="3"/>
    <x v="1"/>
    <n v="494.57"/>
    <n v="0.27"/>
    <n v="6"/>
    <d v="2023-07-12T00:00:00"/>
    <d v="2023-07-18T00:00:00"/>
    <x v="1"/>
    <x v="0"/>
    <n v="119.78"/>
    <x v="0"/>
    <x v="0"/>
    <x v="4"/>
    <n v="374.78999999999996"/>
    <n v="2967.42"/>
  </r>
  <r>
    <x v="3697"/>
    <x v="2"/>
    <x v="3"/>
    <n v="4341.74"/>
    <n v="0.31"/>
    <n v="4"/>
    <d v="2024-02-24T00:00:00"/>
    <d v="2024-02-28T00:00:00"/>
    <x v="0"/>
    <x v="2"/>
    <n v="671.61"/>
    <x v="0"/>
    <x v="1"/>
    <x v="8"/>
    <n v="3670.1299999999997"/>
    <n v="17366.96"/>
  </r>
  <r>
    <x v="3698"/>
    <x v="1"/>
    <x v="2"/>
    <n v="2944.58"/>
    <n v="0.23"/>
    <n v="1"/>
    <d v="2023-01-25T00:00:00"/>
    <d v="2023-01-29T00:00:00"/>
    <x v="0"/>
    <x v="0"/>
    <n v="865.62"/>
    <x v="5"/>
    <x v="0"/>
    <x v="6"/>
    <n v="2078.96"/>
    <n v="2944.58"/>
  </r>
  <r>
    <x v="3699"/>
    <x v="2"/>
    <x v="4"/>
    <n v="2347.34"/>
    <n v="0.15"/>
    <n v="7"/>
    <d v="2024-06-11T00:00:00"/>
    <d v="2024-06-17T00:00:00"/>
    <x v="2"/>
    <x v="2"/>
    <n v="264.12"/>
    <x v="0"/>
    <x v="1"/>
    <x v="9"/>
    <n v="2083.2200000000003"/>
    <n v="16431.38"/>
  </r>
  <r>
    <x v="3700"/>
    <x v="0"/>
    <x v="2"/>
    <n v="2793.74"/>
    <n v="0.12"/>
    <n v="5"/>
    <d v="2024-05-31T00:00:00"/>
    <d v="2024-06-02T00:00:00"/>
    <x v="1"/>
    <x v="1"/>
    <n v="255.46"/>
    <x v="3"/>
    <x v="1"/>
    <x v="5"/>
    <n v="2538.2799999999997"/>
    <n v="13968.699999999999"/>
  </r>
  <r>
    <x v="3701"/>
    <x v="3"/>
    <x v="2"/>
    <n v="1942.93"/>
    <n v="0.28999999999999998"/>
    <n v="2"/>
    <d v="2023-05-30T00:00:00"/>
    <d v="2023-06-02T00:00:00"/>
    <x v="1"/>
    <x v="1"/>
    <n v="492.69"/>
    <x v="1"/>
    <x v="0"/>
    <x v="5"/>
    <n v="1450.24"/>
    <n v="3885.86"/>
  </r>
  <r>
    <x v="3702"/>
    <x v="1"/>
    <x v="2"/>
    <n v="725.3"/>
    <n v="0.24"/>
    <n v="9"/>
    <d v="2024-04-01T00:00:00"/>
    <d v="2024-04-06T00:00:00"/>
    <x v="1"/>
    <x v="2"/>
    <n v="128.76"/>
    <x v="2"/>
    <x v="1"/>
    <x v="3"/>
    <n v="596.54"/>
    <n v="6527.7"/>
  </r>
  <r>
    <x v="3703"/>
    <x v="3"/>
    <x v="1"/>
    <n v="3852.81"/>
    <n v="0.2"/>
    <n v="8"/>
    <d v="2024-04-06T00:00:00"/>
    <d v="2024-04-13T00:00:00"/>
    <x v="0"/>
    <x v="2"/>
    <n v="380.77"/>
    <x v="3"/>
    <x v="1"/>
    <x v="3"/>
    <n v="3472.04"/>
    <n v="30822.48"/>
  </r>
  <r>
    <x v="3704"/>
    <x v="0"/>
    <x v="1"/>
    <n v="4646.7700000000004"/>
    <n v="0.35"/>
    <n v="7"/>
    <d v="2024-08-14T00:00:00"/>
    <d v="2024-08-20T00:00:00"/>
    <x v="0"/>
    <x v="0"/>
    <n v="619.11"/>
    <x v="3"/>
    <x v="1"/>
    <x v="1"/>
    <n v="4027.6600000000003"/>
    <n v="32527.390000000003"/>
  </r>
  <r>
    <x v="3705"/>
    <x v="0"/>
    <x v="4"/>
    <n v="4755.33"/>
    <n v="0.2"/>
    <n v="9"/>
    <d v="2024-09-30T00:00:00"/>
    <d v="2024-10-01T00:00:00"/>
    <x v="0"/>
    <x v="1"/>
    <n v="350.29"/>
    <x v="5"/>
    <x v="1"/>
    <x v="7"/>
    <n v="4405.04"/>
    <n v="42797.97"/>
  </r>
  <r>
    <x v="3706"/>
    <x v="2"/>
    <x v="1"/>
    <n v="3386.49"/>
    <n v="0.02"/>
    <n v="2"/>
    <d v="2023-09-14T00:00:00"/>
    <d v="2023-09-19T00:00:00"/>
    <x v="0"/>
    <x v="0"/>
    <n v="758.76"/>
    <x v="5"/>
    <x v="0"/>
    <x v="7"/>
    <n v="2627.7299999999996"/>
    <n v="6772.98"/>
  </r>
  <r>
    <x v="3707"/>
    <x v="1"/>
    <x v="1"/>
    <n v="2110.6999999999998"/>
    <n v="0.42"/>
    <n v="3"/>
    <d v="2023-05-26T00:00:00"/>
    <d v="2023-05-30T00:00:00"/>
    <x v="0"/>
    <x v="0"/>
    <n v="367.68"/>
    <x v="4"/>
    <x v="0"/>
    <x v="5"/>
    <n v="1743.0199999999998"/>
    <n v="6332.0999999999995"/>
  </r>
  <r>
    <x v="3708"/>
    <x v="2"/>
    <x v="1"/>
    <n v="2443.96"/>
    <n v="0.16"/>
    <n v="9"/>
    <d v="2024-08-09T00:00:00"/>
    <d v="2024-08-12T00:00:00"/>
    <x v="2"/>
    <x v="1"/>
    <n v="466.96"/>
    <x v="0"/>
    <x v="1"/>
    <x v="1"/>
    <n v="1977"/>
    <n v="21995.64"/>
  </r>
  <r>
    <x v="3709"/>
    <x v="0"/>
    <x v="1"/>
    <n v="3319.13"/>
    <n v="0.47"/>
    <n v="6"/>
    <d v="2023-01-11T00:00:00"/>
    <d v="2023-01-13T00:00:00"/>
    <x v="0"/>
    <x v="0"/>
    <n v="227.64"/>
    <x v="4"/>
    <x v="0"/>
    <x v="6"/>
    <n v="3091.4900000000002"/>
    <n v="19914.78"/>
  </r>
  <r>
    <x v="3710"/>
    <x v="3"/>
    <x v="3"/>
    <n v="4133.0600000000004"/>
    <n v="0.44"/>
    <n v="2"/>
    <d v="2024-08-26T00:00:00"/>
    <d v="2024-08-28T00:00:00"/>
    <x v="0"/>
    <x v="2"/>
    <n v="929.23"/>
    <x v="5"/>
    <x v="1"/>
    <x v="1"/>
    <n v="3203.8300000000004"/>
    <n v="8266.1200000000008"/>
  </r>
  <r>
    <x v="3711"/>
    <x v="2"/>
    <x v="4"/>
    <n v="1935.38"/>
    <n v="0.12"/>
    <n v="6"/>
    <d v="2023-06-11T00:00:00"/>
    <d v="2023-06-12T00:00:00"/>
    <x v="2"/>
    <x v="1"/>
    <n v="238.94"/>
    <x v="4"/>
    <x v="0"/>
    <x v="9"/>
    <n v="1696.44"/>
    <n v="11612.28"/>
  </r>
  <r>
    <x v="3712"/>
    <x v="2"/>
    <x v="1"/>
    <n v="4592.2299999999996"/>
    <n v="0.48"/>
    <n v="5"/>
    <d v="2024-08-14T00:00:00"/>
    <d v="2024-08-21T00:00:00"/>
    <x v="0"/>
    <x v="2"/>
    <n v="413.32"/>
    <x v="2"/>
    <x v="1"/>
    <x v="1"/>
    <n v="4178.91"/>
    <n v="22961.149999999998"/>
  </r>
  <r>
    <x v="3713"/>
    <x v="3"/>
    <x v="4"/>
    <n v="1688.93"/>
    <n v="0.43"/>
    <n v="5"/>
    <d v="2024-12-14T00:00:00"/>
    <d v="2024-12-17T00:00:00"/>
    <x v="2"/>
    <x v="1"/>
    <n v="263.76"/>
    <x v="3"/>
    <x v="1"/>
    <x v="10"/>
    <n v="1425.17"/>
    <n v="8444.65"/>
  </r>
  <r>
    <x v="3714"/>
    <x v="2"/>
    <x v="0"/>
    <n v="2701.21"/>
    <n v="0.49"/>
    <n v="5"/>
    <d v="2023-09-11T00:00:00"/>
    <d v="2023-09-17T00:00:00"/>
    <x v="1"/>
    <x v="2"/>
    <n v="712.15"/>
    <x v="5"/>
    <x v="0"/>
    <x v="7"/>
    <n v="1989.06"/>
    <n v="13506.05"/>
  </r>
  <r>
    <x v="3715"/>
    <x v="3"/>
    <x v="3"/>
    <n v="4810.67"/>
    <n v="0.34"/>
    <n v="2"/>
    <d v="2024-09-06T00:00:00"/>
    <d v="2024-09-13T00:00:00"/>
    <x v="2"/>
    <x v="1"/>
    <n v="687.36"/>
    <x v="0"/>
    <x v="1"/>
    <x v="7"/>
    <n v="4123.3100000000004"/>
    <n v="9621.34"/>
  </r>
  <r>
    <x v="3716"/>
    <x v="1"/>
    <x v="1"/>
    <n v="4697.17"/>
    <n v="0.47"/>
    <n v="6"/>
    <d v="2023-08-06T00:00:00"/>
    <d v="2023-08-07T00:00:00"/>
    <x v="1"/>
    <x v="2"/>
    <n v="362.89"/>
    <x v="5"/>
    <x v="0"/>
    <x v="1"/>
    <n v="4334.28"/>
    <n v="28183.02"/>
  </r>
  <r>
    <x v="3717"/>
    <x v="3"/>
    <x v="3"/>
    <n v="3509.15"/>
    <n v="0.35"/>
    <n v="7"/>
    <d v="2023-05-22T00:00:00"/>
    <d v="2023-05-24T00:00:00"/>
    <x v="2"/>
    <x v="1"/>
    <n v="1002.02"/>
    <x v="5"/>
    <x v="0"/>
    <x v="5"/>
    <n v="2507.13"/>
    <n v="24564.05"/>
  </r>
  <r>
    <x v="3718"/>
    <x v="1"/>
    <x v="3"/>
    <n v="1690.34"/>
    <n v="0.43"/>
    <n v="9"/>
    <d v="2024-01-28T00:00:00"/>
    <d v="2024-02-01T00:00:00"/>
    <x v="1"/>
    <x v="2"/>
    <n v="354.64"/>
    <x v="3"/>
    <x v="1"/>
    <x v="6"/>
    <n v="1335.6999999999998"/>
    <n v="15213.06"/>
  </r>
  <r>
    <x v="3719"/>
    <x v="3"/>
    <x v="0"/>
    <n v="1173.27"/>
    <n v="0.31"/>
    <n v="5"/>
    <d v="2023-08-29T00:00:00"/>
    <d v="2023-08-30T00:00:00"/>
    <x v="2"/>
    <x v="1"/>
    <n v="147.12"/>
    <x v="0"/>
    <x v="0"/>
    <x v="1"/>
    <n v="1026.1500000000001"/>
    <n v="5866.35"/>
  </r>
  <r>
    <x v="3720"/>
    <x v="0"/>
    <x v="4"/>
    <n v="492.7"/>
    <n v="0.46"/>
    <n v="5"/>
    <d v="2023-03-24T00:00:00"/>
    <d v="2023-03-27T00:00:00"/>
    <x v="1"/>
    <x v="0"/>
    <n v="96.44"/>
    <x v="4"/>
    <x v="0"/>
    <x v="0"/>
    <n v="396.26"/>
    <n v="2463.5"/>
  </r>
  <r>
    <x v="3721"/>
    <x v="0"/>
    <x v="3"/>
    <n v="3572.41"/>
    <n v="0.26"/>
    <n v="9"/>
    <d v="2023-12-20T00:00:00"/>
    <d v="2023-12-26T00:00:00"/>
    <x v="0"/>
    <x v="0"/>
    <n v="259.29000000000002"/>
    <x v="1"/>
    <x v="0"/>
    <x v="10"/>
    <n v="3313.12"/>
    <n v="32151.69"/>
  </r>
  <r>
    <x v="3722"/>
    <x v="1"/>
    <x v="2"/>
    <n v="2566.91"/>
    <n v="0.37"/>
    <n v="6"/>
    <d v="2024-02-26T00:00:00"/>
    <d v="2024-02-27T00:00:00"/>
    <x v="2"/>
    <x v="2"/>
    <n v="490.45"/>
    <x v="1"/>
    <x v="1"/>
    <x v="8"/>
    <n v="2076.46"/>
    <n v="15401.46"/>
  </r>
  <r>
    <x v="3723"/>
    <x v="1"/>
    <x v="0"/>
    <n v="2904.21"/>
    <n v="0.46"/>
    <n v="7"/>
    <d v="2023-05-08T00:00:00"/>
    <d v="2023-05-14T00:00:00"/>
    <x v="0"/>
    <x v="0"/>
    <n v="740.09"/>
    <x v="0"/>
    <x v="0"/>
    <x v="5"/>
    <n v="2164.12"/>
    <n v="20329.47"/>
  </r>
  <r>
    <x v="3724"/>
    <x v="0"/>
    <x v="2"/>
    <n v="2414.7199999999998"/>
    <n v="0.21"/>
    <n v="4"/>
    <d v="2023-01-28T00:00:00"/>
    <d v="2023-01-30T00:00:00"/>
    <x v="2"/>
    <x v="0"/>
    <n v="204.27"/>
    <x v="4"/>
    <x v="0"/>
    <x v="6"/>
    <n v="2210.4499999999998"/>
    <n v="9658.8799999999992"/>
  </r>
  <r>
    <x v="3725"/>
    <x v="1"/>
    <x v="0"/>
    <n v="2466.44"/>
    <n v="0.01"/>
    <n v="4"/>
    <d v="2023-08-29T00:00:00"/>
    <d v="2023-08-30T00:00:00"/>
    <x v="0"/>
    <x v="1"/>
    <n v="637.96"/>
    <x v="4"/>
    <x v="0"/>
    <x v="1"/>
    <n v="1828.48"/>
    <n v="9865.76"/>
  </r>
  <r>
    <x v="3726"/>
    <x v="3"/>
    <x v="2"/>
    <n v="2899.24"/>
    <n v="0.06"/>
    <n v="1"/>
    <d v="2023-12-10T00:00:00"/>
    <d v="2023-12-14T00:00:00"/>
    <x v="1"/>
    <x v="0"/>
    <n v="545.71"/>
    <x v="5"/>
    <x v="0"/>
    <x v="10"/>
    <n v="2353.5299999999997"/>
    <n v="2899.24"/>
  </r>
  <r>
    <x v="3727"/>
    <x v="3"/>
    <x v="2"/>
    <n v="4579.88"/>
    <n v="0.49"/>
    <n v="5"/>
    <d v="2023-04-02T00:00:00"/>
    <d v="2023-04-08T00:00:00"/>
    <x v="1"/>
    <x v="1"/>
    <n v="449.25"/>
    <x v="5"/>
    <x v="0"/>
    <x v="3"/>
    <n v="4130.63"/>
    <n v="22899.4"/>
  </r>
  <r>
    <x v="3728"/>
    <x v="0"/>
    <x v="3"/>
    <n v="243.89"/>
    <n v="0.44"/>
    <n v="2"/>
    <d v="2023-04-16T00:00:00"/>
    <d v="2023-04-18T00:00:00"/>
    <x v="1"/>
    <x v="1"/>
    <n v="25.08"/>
    <x v="1"/>
    <x v="0"/>
    <x v="3"/>
    <n v="218.81"/>
    <n v="487.78"/>
  </r>
  <r>
    <x v="3729"/>
    <x v="2"/>
    <x v="3"/>
    <n v="4028.02"/>
    <n v="0.24"/>
    <n v="5"/>
    <d v="2023-05-02T00:00:00"/>
    <d v="2023-05-08T00:00:00"/>
    <x v="0"/>
    <x v="2"/>
    <n v="1090.72"/>
    <x v="5"/>
    <x v="0"/>
    <x v="5"/>
    <n v="2937.3"/>
    <n v="20140.099999999999"/>
  </r>
  <r>
    <x v="3730"/>
    <x v="3"/>
    <x v="0"/>
    <n v="2013.53"/>
    <n v="0.48"/>
    <n v="5"/>
    <d v="2023-03-17T00:00:00"/>
    <d v="2023-03-18T00:00:00"/>
    <x v="2"/>
    <x v="0"/>
    <n v="340.16"/>
    <x v="3"/>
    <x v="0"/>
    <x v="0"/>
    <n v="1673.37"/>
    <n v="10067.65"/>
  </r>
  <r>
    <x v="3731"/>
    <x v="1"/>
    <x v="4"/>
    <n v="3750.13"/>
    <n v="0.09"/>
    <n v="4"/>
    <d v="2023-12-05T00:00:00"/>
    <d v="2023-12-10T00:00:00"/>
    <x v="0"/>
    <x v="0"/>
    <n v="452.69"/>
    <x v="1"/>
    <x v="0"/>
    <x v="10"/>
    <n v="3297.44"/>
    <n v="15000.52"/>
  </r>
  <r>
    <x v="3732"/>
    <x v="2"/>
    <x v="3"/>
    <n v="4747.78"/>
    <n v="0.06"/>
    <n v="9"/>
    <d v="2023-09-19T00:00:00"/>
    <d v="2023-09-25T00:00:00"/>
    <x v="2"/>
    <x v="0"/>
    <n v="537.05999999999995"/>
    <x v="5"/>
    <x v="0"/>
    <x v="7"/>
    <n v="4210.7199999999993"/>
    <n v="42730.02"/>
  </r>
  <r>
    <x v="3733"/>
    <x v="2"/>
    <x v="3"/>
    <n v="1600.81"/>
    <n v="0.3"/>
    <n v="5"/>
    <d v="2024-07-18T00:00:00"/>
    <d v="2024-07-23T00:00:00"/>
    <x v="1"/>
    <x v="2"/>
    <n v="240.17"/>
    <x v="4"/>
    <x v="1"/>
    <x v="4"/>
    <n v="1360.6399999999999"/>
    <n v="8004.0499999999993"/>
  </r>
  <r>
    <x v="3734"/>
    <x v="3"/>
    <x v="1"/>
    <n v="538.82000000000005"/>
    <n v="0.19"/>
    <n v="6"/>
    <d v="2023-09-13T00:00:00"/>
    <d v="2023-09-15T00:00:00"/>
    <x v="2"/>
    <x v="2"/>
    <n v="131.69999999999999"/>
    <x v="1"/>
    <x v="0"/>
    <x v="7"/>
    <n v="407.12000000000006"/>
    <n v="3232.92"/>
  </r>
  <r>
    <x v="3735"/>
    <x v="3"/>
    <x v="3"/>
    <n v="1238.26"/>
    <n v="0.17"/>
    <n v="1"/>
    <d v="2023-12-25T00:00:00"/>
    <d v="2023-12-29T00:00:00"/>
    <x v="1"/>
    <x v="1"/>
    <n v="70.19"/>
    <x v="5"/>
    <x v="0"/>
    <x v="10"/>
    <n v="1168.07"/>
    <n v="1238.26"/>
  </r>
  <r>
    <x v="3736"/>
    <x v="2"/>
    <x v="4"/>
    <n v="1188.25"/>
    <n v="0.37"/>
    <n v="5"/>
    <d v="2023-10-14T00:00:00"/>
    <d v="2023-10-21T00:00:00"/>
    <x v="1"/>
    <x v="2"/>
    <n v="91.4"/>
    <x v="0"/>
    <x v="0"/>
    <x v="2"/>
    <n v="1096.8499999999999"/>
    <n v="5941.25"/>
  </r>
  <r>
    <x v="3737"/>
    <x v="2"/>
    <x v="1"/>
    <n v="3735.06"/>
    <n v="0.08"/>
    <n v="9"/>
    <d v="2023-02-06T00:00:00"/>
    <d v="2023-02-13T00:00:00"/>
    <x v="0"/>
    <x v="1"/>
    <n v="601.98"/>
    <x v="2"/>
    <x v="0"/>
    <x v="8"/>
    <n v="3133.08"/>
    <n v="33615.54"/>
  </r>
  <r>
    <x v="3738"/>
    <x v="0"/>
    <x v="2"/>
    <n v="403.11"/>
    <n v="0.39"/>
    <n v="6"/>
    <d v="2024-11-26T00:00:00"/>
    <d v="2024-11-29T00:00:00"/>
    <x v="0"/>
    <x v="2"/>
    <n v="111.63"/>
    <x v="0"/>
    <x v="1"/>
    <x v="11"/>
    <n v="291.48"/>
    <n v="2418.66"/>
  </r>
  <r>
    <x v="3739"/>
    <x v="1"/>
    <x v="2"/>
    <n v="349.57"/>
    <n v="0.18"/>
    <n v="9"/>
    <d v="2024-09-21T00:00:00"/>
    <d v="2024-09-25T00:00:00"/>
    <x v="1"/>
    <x v="0"/>
    <n v="94.7"/>
    <x v="3"/>
    <x v="1"/>
    <x v="7"/>
    <n v="254.87"/>
    <n v="3146.13"/>
  </r>
  <r>
    <x v="3740"/>
    <x v="0"/>
    <x v="1"/>
    <n v="3498.68"/>
    <n v="0.49"/>
    <n v="4"/>
    <d v="2024-04-21T00:00:00"/>
    <d v="2024-04-22T00:00:00"/>
    <x v="1"/>
    <x v="2"/>
    <n v="858.26"/>
    <x v="3"/>
    <x v="1"/>
    <x v="3"/>
    <n v="2640.42"/>
    <n v="13994.72"/>
  </r>
  <r>
    <x v="3741"/>
    <x v="3"/>
    <x v="1"/>
    <n v="2827.93"/>
    <n v="0.4"/>
    <n v="2"/>
    <d v="2024-11-10T00:00:00"/>
    <d v="2024-11-12T00:00:00"/>
    <x v="2"/>
    <x v="2"/>
    <n v="833.42"/>
    <x v="5"/>
    <x v="1"/>
    <x v="11"/>
    <n v="1994.5099999999998"/>
    <n v="5655.86"/>
  </r>
  <r>
    <x v="3742"/>
    <x v="0"/>
    <x v="1"/>
    <n v="2147.06"/>
    <n v="0.32"/>
    <n v="9"/>
    <d v="2024-10-13T00:00:00"/>
    <d v="2024-10-18T00:00:00"/>
    <x v="1"/>
    <x v="2"/>
    <n v="165.09"/>
    <x v="3"/>
    <x v="1"/>
    <x v="2"/>
    <n v="1981.97"/>
    <n v="19323.54"/>
  </r>
  <r>
    <x v="3743"/>
    <x v="0"/>
    <x v="0"/>
    <n v="2919.31"/>
    <n v="0.11"/>
    <n v="4"/>
    <d v="2024-07-20T00:00:00"/>
    <d v="2024-07-23T00:00:00"/>
    <x v="2"/>
    <x v="1"/>
    <n v="790.72"/>
    <x v="4"/>
    <x v="1"/>
    <x v="4"/>
    <n v="2128.59"/>
    <n v="11677.24"/>
  </r>
  <r>
    <x v="3744"/>
    <x v="0"/>
    <x v="4"/>
    <n v="3702.71"/>
    <n v="0.48"/>
    <n v="2"/>
    <d v="2024-11-27T00:00:00"/>
    <d v="2024-12-04T00:00:00"/>
    <x v="0"/>
    <x v="0"/>
    <n v="203.66"/>
    <x v="4"/>
    <x v="1"/>
    <x v="11"/>
    <n v="3499.05"/>
    <n v="7405.42"/>
  </r>
  <r>
    <x v="3745"/>
    <x v="0"/>
    <x v="4"/>
    <n v="607.01"/>
    <n v="0.02"/>
    <n v="1"/>
    <d v="2024-01-02T00:00:00"/>
    <d v="2024-01-04T00:00:00"/>
    <x v="1"/>
    <x v="2"/>
    <n v="93.34"/>
    <x v="1"/>
    <x v="1"/>
    <x v="6"/>
    <n v="513.66999999999996"/>
    <n v="607.01"/>
  </r>
  <r>
    <x v="3746"/>
    <x v="1"/>
    <x v="2"/>
    <n v="2811.1"/>
    <n v="0.11"/>
    <n v="2"/>
    <d v="2024-11-15T00:00:00"/>
    <d v="2024-11-17T00:00:00"/>
    <x v="0"/>
    <x v="1"/>
    <n v="299.05"/>
    <x v="0"/>
    <x v="1"/>
    <x v="11"/>
    <n v="2512.0499999999997"/>
    <n v="5622.2"/>
  </r>
  <r>
    <x v="3747"/>
    <x v="1"/>
    <x v="2"/>
    <n v="4139.6400000000003"/>
    <n v="0.02"/>
    <n v="5"/>
    <d v="2023-01-25T00:00:00"/>
    <d v="2023-01-27T00:00:00"/>
    <x v="2"/>
    <x v="0"/>
    <n v="582.51"/>
    <x v="1"/>
    <x v="0"/>
    <x v="6"/>
    <n v="3557.13"/>
    <n v="20698.2"/>
  </r>
  <r>
    <x v="3748"/>
    <x v="2"/>
    <x v="2"/>
    <n v="1875.9"/>
    <n v="0.48"/>
    <n v="3"/>
    <d v="2024-11-12T00:00:00"/>
    <d v="2024-11-13T00:00:00"/>
    <x v="2"/>
    <x v="2"/>
    <n v="550.55999999999995"/>
    <x v="1"/>
    <x v="1"/>
    <x v="11"/>
    <n v="1325.3400000000001"/>
    <n v="5627.7000000000007"/>
  </r>
  <r>
    <x v="3749"/>
    <x v="3"/>
    <x v="3"/>
    <n v="3838.79"/>
    <n v="0.44"/>
    <n v="6"/>
    <d v="2023-05-26T00:00:00"/>
    <d v="2023-05-31T00:00:00"/>
    <x v="1"/>
    <x v="2"/>
    <n v="507.71"/>
    <x v="4"/>
    <x v="0"/>
    <x v="5"/>
    <n v="3331.08"/>
    <n v="23032.739999999998"/>
  </r>
  <r>
    <x v="3750"/>
    <x v="0"/>
    <x v="2"/>
    <n v="4242.5600000000004"/>
    <n v="0.48"/>
    <n v="4"/>
    <d v="2024-10-31T00:00:00"/>
    <d v="2024-11-06T00:00:00"/>
    <x v="1"/>
    <x v="2"/>
    <n v="879.85"/>
    <x v="2"/>
    <x v="1"/>
    <x v="2"/>
    <n v="3362.7100000000005"/>
    <n v="16970.240000000002"/>
  </r>
  <r>
    <x v="3751"/>
    <x v="2"/>
    <x v="1"/>
    <n v="4122.55"/>
    <n v="0.36"/>
    <n v="2"/>
    <d v="2024-10-08T00:00:00"/>
    <d v="2024-10-13T00:00:00"/>
    <x v="1"/>
    <x v="2"/>
    <n v="915.58"/>
    <x v="3"/>
    <x v="1"/>
    <x v="2"/>
    <n v="3206.9700000000003"/>
    <n v="8245.1"/>
  </r>
  <r>
    <x v="3752"/>
    <x v="2"/>
    <x v="2"/>
    <n v="3286.75"/>
    <n v="0.01"/>
    <n v="7"/>
    <d v="2024-08-13T00:00:00"/>
    <d v="2024-08-18T00:00:00"/>
    <x v="2"/>
    <x v="2"/>
    <n v="615.9"/>
    <x v="3"/>
    <x v="1"/>
    <x v="1"/>
    <n v="2670.85"/>
    <n v="23007.25"/>
  </r>
  <r>
    <x v="3753"/>
    <x v="2"/>
    <x v="1"/>
    <n v="3614.99"/>
    <n v="0.47"/>
    <n v="6"/>
    <d v="2023-10-13T00:00:00"/>
    <d v="2023-10-20T00:00:00"/>
    <x v="0"/>
    <x v="0"/>
    <n v="262.98"/>
    <x v="1"/>
    <x v="0"/>
    <x v="2"/>
    <n v="3352.0099999999998"/>
    <n v="21689.94"/>
  </r>
  <r>
    <x v="3754"/>
    <x v="1"/>
    <x v="0"/>
    <n v="3959.61"/>
    <n v="0.21"/>
    <n v="8"/>
    <d v="2024-01-24T00:00:00"/>
    <d v="2024-01-27T00:00:00"/>
    <x v="1"/>
    <x v="1"/>
    <n v="1045.3499999999999"/>
    <x v="2"/>
    <x v="1"/>
    <x v="6"/>
    <n v="2914.26"/>
    <n v="31676.880000000001"/>
  </r>
  <r>
    <x v="3755"/>
    <x v="0"/>
    <x v="3"/>
    <n v="3695.18"/>
    <n v="0.18"/>
    <n v="5"/>
    <d v="2023-07-16T00:00:00"/>
    <d v="2023-07-22T00:00:00"/>
    <x v="0"/>
    <x v="2"/>
    <n v="912.07"/>
    <x v="1"/>
    <x v="0"/>
    <x v="4"/>
    <n v="2783.1099999999997"/>
    <n v="18475.899999999998"/>
  </r>
  <r>
    <x v="3756"/>
    <x v="0"/>
    <x v="3"/>
    <n v="2313.23"/>
    <n v="0.14000000000000001"/>
    <n v="3"/>
    <d v="2024-02-21T00:00:00"/>
    <d v="2024-02-27T00:00:00"/>
    <x v="1"/>
    <x v="0"/>
    <n v="549.11"/>
    <x v="0"/>
    <x v="1"/>
    <x v="8"/>
    <n v="1764.12"/>
    <n v="6939.6900000000005"/>
  </r>
  <r>
    <x v="3757"/>
    <x v="3"/>
    <x v="4"/>
    <n v="879.69"/>
    <n v="0.14000000000000001"/>
    <n v="4"/>
    <d v="2023-01-06T00:00:00"/>
    <d v="2023-01-12T00:00:00"/>
    <x v="0"/>
    <x v="0"/>
    <n v="244.22"/>
    <x v="4"/>
    <x v="0"/>
    <x v="6"/>
    <n v="635.47"/>
    <n v="3518.76"/>
  </r>
  <r>
    <x v="3758"/>
    <x v="0"/>
    <x v="0"/>
    <n v="1617.68"/>
    <n v="0.4"/>
    <n v="5"/>
    <d v="2023-10-31T00:00:00"/>
    <d v="2023-11-07T00:00:00"/>
    <x v="2"/>
    <x v="2"/>
    <n v="221.37"/>
    <x v="4"/>
    <x v="0"/>
    <x v="2"/>
    <n v="1396.31"/>
    <n v="8088.4000000000005"/>
  </r>
  <r>
    <x v="3759"/>
    <x v="0"/>
    <x v="1"/>
    <n v="1115.51"/>
    <n v="0.13"/>
    <n v="5"/>
    <d v="2024-01-23T00:00:00"/>
    <d v="2024-01-24T00:00:00"/>
    <x v="1"/>
    <x v="1"/>
    <n v="216.43"/>
    <x v="3"/>
    <x v="1"/>
    <x v="6"/>
    <n v="899.07999999999993"/>
    <n v="5577.55"/>
  </r>
  <r>
    <x v="3760"/>
    <x v="2"/>
    <x v="0"/>
    <n v="1871.08"/>
    <n v="0.11"/>
    <n v="6"/>
    <d v="2024-10-14T00:00:00"/>
    <d v="2024-10-18T00:00:00"/>
    <x v="2"/>
    <x v="2"/>
    <n v="459.95"/>
    <x v="0"/>
    <x v="1"/>
    <x v="2"/>
    <n v="1411.1299999999999"/>
    <n v="11226.48"/>
  </r>
  <r>
    <x v="3761"/>
    <x v="3"/>
    <x v="3"/>
    <n v="2497.7199999999998"/>
    <n v="0.35"/>
    <n v="9"/>
    <d v="2024-09-09T00:00:00"/>
    <d v="2024-09-14T00:00:00"/>
    <x v="2"/>
    <x v="0"/>
    <n v="402.41"/>
    <x v="5"/>
    <x v="1"/>
    <x v="7"/>
    <n v="2095.31"/>
    <n v="22479.48"/>
  </r>
  <r>
    <x v="3762"/>
    <x v="0"/>
    <x v="1"/>
    <n v="4799.33"/>
    <n v="0.14000000000000001"/>
    <n v="4"/>
    <d v="2024-06-15T00:00:00"/>
    <d v="2024-06-19T00:00:00"/>
    <x v="0"/>
    <x v="0"/>
    <n v="1395.45"/>
    <x v="5"/>
    <x v="1"/>
    <x v="9"/>
    <n v="3403.88"/>
    <n v="19197.32"/>
  </r>
  <r>
    <x v="3763"/>
    <x v="1"/>
    <x v="0"/>
    <n v="4801.37"/>
    <n v="0.01"/>
    <n v="7"/>
    <d v="2024-11-02T00:00:00"/>
    <d v="2024-11-09T00:00:00"/>
    <x v="0"/>
    <x v="0"/>
    <n v="1258.78"/>
    <x v="4"/>
    <x v="1"/>
    <x v="11"/>
    <n v="3542.59"/>
    <n v="33609.589999999997"/>
  </r>
  <r>
    <x v="3764"/>
    <x v="0"/>
    <x v="3"/>
    <n v="3870.98"/>
    <n v="0.47"/>
    <n v="7"/>
    <d v="2023-08-12T00:00:00"/>
    <d v="2023-08-14T00:00:00"/>
    <x v="2"/>
    <x v="0"/>
    <n v="707.06"/>
    <x v="3"/>
    <x v="0"/>
    <x v="1"/>
    <n v="3163.92"/>
    <n v="27096.86"/>
  </r>
  <r>
    <x v="3765"/>
    <x v="2"/>
    <x v="1"/>
    <n v="4902.6899999999996"/>
    <n v="0.16"/>
    <n v="6"/>
    <d v="2024-09-17T00:00:00"/>
    <d v="2024-09-23T00:00:00"/>
    <x v="1"/>
    <x v="1"/>
    <n v="425.71"/>
    <x v="4"/>
    <x v="1"/>
    <x v="7"/>
    <n v="4476.9799999999996"/>
    <n v="29416.14"/>
  </r>
  <r>
    <x v="3766"/>
    <x v="1"/>
    <x v="1"/>
    <n v="4990.28"/>
    <n v="0.38"/>
    <n v="1"/>
    <d v="2024-04-29T00:00:00"/>
    <d v="2024-05-01T00:00:00"/>
    <x v="0"/>
    <x v="1"/>
    <n v="877.89"/>
    <x v="4"/>
    <x v="1"/>
    <x v="3"/>
    <n v="4112.3899999999994"/>
    <n v="4990.28"/>
  </r>
  <r>
    <x v="3767"/>
    <x v="2"/>
    <x v="3"/>
    <n v="4437.76"/>
    <n v="0.23"/>
    <n v="9"/>
    <d v="2024-09-11T00:00:00"/>
    <d v="2024-09-13T00:00:00"/>
    <x v="2"/>
    <x v="2"/>
    <n v="451.48"/>
    <x v="0"/>
    <x v="1"/>
    <x v="7"/>
    <n v="3986.28"/>
    <n v="39939.840000000004"/>
  </r>
  <r>
    <x v="3768"/>
    <x v="0"/>
    <x v="1"/>
    <n v="489.57"/>
    <n v="7.0000000000000007E-2"/>
    <n v="6"/>
    <d v="2023-09-07T00:00:00"/>
    <d v="2023-09-12T00:00:00"/>
    <x v="2"/>
    <x v="1"/>
    <n v="74.239999999999995"/>
    <x v="2"/>
    <x v="0"/>
    <x v="7"/>
    <n v="415.33"/>
    <n v="2937.42"/>
  </r>
  <r>
    <x v="3769"/>
    <x v="1"/>
    <x v="3"/>
    <n v="2187.62"/>
    <n v="0.33"/>
    <n v="3"/>
    <d v="2024-04-17T00:00:00"/>
    <d v="2024-04-23T00:00:00"/>
    <x v="2"/>
    <x v="2"/>
    <n v="254.6"/>
    <x v="4"/>
    <x v="1"/>
    <x v="3"/>
    <n v="1933.02"/>
    <n v="6562.86"/>
  </r>
  <r>
    <x v="3770"/>
    <x v="3"/>
    <x v="2"/>
    <n v="2717.19"/>
    <n v="0.12"/>
    <n v="2"/>
    <d v="2024-11-23T00:00:00"/>
    <d v="2024-11-30T00:00:00"/>
    <x v="1"/>
    <x v="0"/>
    <n v="688.09"/>
    <x v="0"/>
    <x v="1"/>
    <x v="11"/>
    <n v="2029.1"/>
    <n v="5434.38"/>
  </r>
  <r>
    <x v="3771"/>
    <x v="3"/>
    <x v="2"/>
    <n v="708"/>
    <n v="0.14000000000000001"/>
    <n v="3"/>
    <d v="2023-03-06T00:00:00"/>
    <d v="2023-03-08T00:00:00"/>
    <x v="0"/>
    <x v="2"/>
    <n v="81.31"/>
    <x v="3"/>
    <x v="0"/>
    <x v="0"/>
    <n v="626.69000000000005"/>
    <n v="2124"/>
  </r>
  <r>
    <x v="3772"/>
    <x v="1"/>
    <x v="1"/>
    <n v="4062.29"/>
    <n v="0.02"/>
    <n v="1"/>
    <d v="2024-10-04T00:00:00"/>
    <d v="2024-10-05T00:00:00"/>
    <x v="0"/>
    <x v="2"/>
    <n v="803.79"/>
    <x v="5"/>
    <x v="1"/>
    <x v="2"/>
    <n v="3258.5"/>
    <n v="4062.29"/>
  </r>
  <r>
    <x v="3773"/>
    <x v="1"/>
    <x v="1"/>
    <n v="828.55"/>
    <n v="0.01"/>
    <n v="3"/>
    <d v="2024-02-09T00:00:00"/>
    <d v="2024-02-15T00:00:00"/>
    <x v="2"/>
    <x v="2"/>
    <n v="52.23"/>
    <x v="4"/>
    <x v="1"/>
    <x v="8"/>
    <n v="776.31999999999994"/>
    <n v="2485.6499999999996"/>
  </r>
  <r>
    <x v="3774"/>
    <x v="2"/>
    <x v="3"/>
    <n v="1978.31"/>
    <n v="0.26"/>
    <n v="5"/>
    <d v="2023-10-26T00:00:00"/>
    <d v="2023-10-28T00:00:00"/>
    <x v="1"/>
    <x v="1"/>
    <n v="471.8"/>
    <x v="2"/>
    <x v="0"/>
    <x v="2"/>
    <n v="1506.51"/>
    <n v="9891.5499999999993"/>
  </r>
  <r>
    <x v="3775"/>
    <x v="1"/>
    <x v="1"/>
    <n v="437.67"/>
    <n v="0.03"/>
    <n v="4"/>
    <d v="2024-05-14T00:00:00"/>
    <d v="2024-05-19T00:00:00"/>
    <x v="2"/>
    <x v="1"/>
    <n v="71"/>
    <x v="1"/>
    <x v="1"/>
    <x v="5"/>
    <n v="366.67"/>
    <n v="1750.68"/>
  </r>
  <r>
    <x v="3776"/>
    <x v="2"/>
    <x v="4"/>
    <n v="2670.51"/>
    <n v="0.1"/>
    <n v="1"/>
    <d v="2024-01-02T00:00:00"/>
    <d v="2024-01-09T00:00:00"/>
    <x v="0"/>
    <x v="2"/>
    <n v="411.23"/>
    <x v="4"/>
    <x v="1"/>
    <x v="6"/>
    <n v="2259.2800000000002"/>
    <n v="2670.51"/>
  </r>
  <r>
    <x v="3777"/>
    <x v="0"/>
    <x v="2"/>
    <n v="3025.5"/>
    <n v="0.46"/>
    <n v="5"/>
    <d v="2024-05-02T00:00:00"/>
    <d v="2024-05-03T00:00:00"/>
    <x v="1"/>
    <x v="0"/>
    <n v="480.48"/>
    <x v="4"/>
    <x v="1"/>
    <x v="5"/>
    <n v="2545.02"/>
    <n v="15127.5"/>
  </r>
  <r>
    <x v="3778"/>
    <x v="2"/>
    <x v="1"/>
    <n v="3702.37"/>
    <n v="0.04"/>
    <n v="3"/>
    <d v="2024-08-20T00:00:00"/>
    <d v="2024-08-25T00:00:00"/>
    <x v="2"/>
    <x v="2"/>
    <n v="844.87"/>
    <x v="0"/>
    <x v="1"/>
    <x v="1"/>
    <n v="2857.5"/>
    <n v="11107.11"/>
  </r>
  <r>
    <x v="3779"/>
    <x v="1"/>
    <x v="1"/>
    <n v="1763.36"/>
    <n v="0.15"/>
    <n v="7"/>
    <d v="2023-05-31T00:00:00"/>
    <d v="2023-06-02T00:00:00"/>
    <x v="0"/>
    <x v="0"/>
    <n v="278.24"/>
    <x v="1"/>
    <x v="0"/>
    <x v="5"/>
    <n v="1485.12"/>
    <n v="12343.519999999999"/>
  </r>
  <r>
    <x v="3780"/>
    <x v="1"/>
    <x v="0"/>
    <n v="2993.6"/>
    <n v="0.36"/>
    <n v="8"/>
    <d v="2024-04-26T00:00:00"/>
    <d v="2024-04-27T00:00:00"/>
    <x v="0"/>
    <x v="0"/>
    <n v="701.59"/>
    <x v="3"/>
    <x v="1"/>
    <x v="3"/>
    <n v="2292.0099999999998"/>
    <n v="23948.799999999999"/>
  </r>
  <r>
    <x v="3781"/>
    <x v="0"/>
    <x v="1"/>
    <n v="3697.32"/>
    <n v="0.44"/>
    <n v="5"/>
    <d v="2023-01-23T00:00:00"/>
    <d v="2023-01-25T00:00:00"/>
    <x v="0"/>
    <x v="0"/>
    <n v="446.4"/>
    <x v="3"/>
    <x v="0"/>
    <x v="6"/>
    <n v="3250.92"/>
    <n v="18486.600000000002"/>
  </r>
  <r>
    <x v="3782"/>
    <x v="1"/>
    <x v="4"/>
    <n v="3833.97"/>
    <n v="0.02"/>
    <n v="8"/>
    <d v="2023-03-04T00:00:00"/>
    <d v="2023-03-05T00:00:00"/>
    <x v="1"/>
    <x v="0"/>
    <n v="1112.3900000000001"/>
    <x v="2"/>
    <x v="0"/>
    <x v="0"/>
    <n v="2721.58"/>
    <n v="30671.759999999998"/>
  </r>
  <r>
    <x v="3783"/>
    <x v="1"/>
    <x v="2"/>
    <n v="1578.05"/>
    <n v="0.09"/>
    <n v="6"/>
    <d v="2024-09-02T00:00:00"/>
    <d v="2024-09-06T00:00:00"/>
    <x v="1"/>
    <x v="1"/>
    <n v="280.29000000000002"/>
    <x v="2"/>
    <x v="1"/>
    <x v="7"/>
    <n v="1297.76"/>
    <n v="9468.2999999999993"/>
  </r>
  <r>
    <x v="3784"/>
    <x v="3"/>
    <x v="0"/>
    <n v="431.75"/>
    <n v="0.19"/>
    <n v="6"/>
    <d v="2024-08-17T00:00:00"/>
    <d v="2024-08-18T00:00:00"/>
    <x v="0"/>
    <x v="1"/>
    <n v="84.58"/>
    <x v="2"/>
    <x v="1"/>
    <x v="1"/>
    <n v="347.17"/>
    <n v="2590.5"/>
  </r>
  <r>
    <x v="3785"/>
    <x v="3"/>
    <x v="3"/>
    <n v="284.33999999999997"/>
    <n v="0.18"/>
    <n v="5"/>
    <d v="2024-06-10T00:00:00"/>
    <d v="2024-06-14T00:00:00"/>
    <x v="0"/>
    <x v="0"/>
    <n v="63.62"/>
    <x v="1"/>
    <x v="1"/>
    <x v="9"/>
    <n v="220.71999999999997"/>
    <n v="1421.6999999999998"/>
  </r>
  <r>
    <x v="3786"/>
    <x v="0"/>
    <x v="3"/>
    <n v="3863.5"/>
    <n v="0.14000000000000001"/>
    <n v="6"/>
    <d v="2023-04-27T00:00:00"/>
    <d v="2023-04-29T00:00:00"/>
    <x v="1"/>
    <x v="0"/>
    <n v="757.88"/>
    <x v="2"/>
    <x v="0"/>
    <x v="3"/>
    <n v="3105.62"/>
    <n v="23181"/>
  </r>
  <r>
    <x v="3787"/>
    <x v="2"/>
    <x v="2"/>
    <n v="1988.65"/>
    <n v="0.12"/>
    <n v="1"/>
    <d v="2024-04-07T00:00:00"/>
    <d v="2024-04-08T00:00:00"/>
    <x v="2"/>
    <x v="0"/>
    <n v="379.88"/>
    <x v="5"/>
    <x v="1"/>
    <x v="3"/>
    <n v="1608.77"/>
    <n v="1988.65"/>
  </r>
  <r>
    <x v="3788"/>
    <x v="3"/>
    <x v="3"/>
    <n v="756.32"/>
    <n v="0.13"/>
    <n v="8"/>
    <d v="2023-09-01T00:00:00"/>
    <d v="2023-09-06T00:00:00"/>
    <x v="2"/>
    <x v="2"/>
    <n v="38.270000000000003"/>
    <x v="2"/>
    <x v="0"/>
    <x v="7"/>
    <n v="718.05000000000007"/>
    <n v="6050.56"/>
  </r>
  <r>
    <x v="3789"/>
    <x v="2"/>
    <x v="4"/>
    <n v="1004"/>
    <n v="7.0000000000000007E-2"/>
    <n v="5"/>
    <d v="2024-03-26T00:00:00"/>
    <d v="2024-04-01T00:00:00"/>
    <x v="2"/>
    <x v="1"/>
    <n v="165.55"/>
    <x v="0"/>
    <x v="1"/>
    <x v="0"/>
    <n v="838.45"/>
    <n v="5020"/>
  </r>
  <r>
    <x v="3790"/>
    <x v="1"/>
    <x v="1"/>
    <n v="3854.14"/>
    <n v="0.08"/>
    <n v="8"/>
    <d v="2024-05-19T00:00:00"/>
    <d v="2024-05-20T00:00:00"/>
    <x v="0"/>
    <x v="2"/>
    <n v="1027.8900000000001"/>
    <x v="3"/>
    <x v="1"/>
    <x v="5"/>
    <n v="2826.25"/>
    <n v="30833.119999999999"/>
  </r>
  <r>
    <x v="3791"/>
    <x v="3"/>
    <x v="2"/>
    <n v="3034.62"/>
    <n v="0.3"/>
    <n v="3"/>
    <d v="2023-12-03T00:00:00"/>
    <d v="2023-12-04T00:00:00"/>
    <x v="0"/>
    <x v="0"/>
    <n v="852.6"/>
    <x v="3"/>
    <x v="0"/>
    <x v="10"/>
    <n v="2182.02"/>
    <n v="9103.86"/>
  </r>
  <r>
    <x v="3792"/>
    <x v="0"/>
    <x v="0"/>
    <n v="2556.88"/>
    <n v="0.15"/>
    <n v="6"/>
    <d v="2024-08-28T00:00:00"/>
    <d v="2024-09-03T00:00:00"/>
    <x v="1"/>
    <x v="1"/>
    <n v="312.10000000000002"/>
    <x v="0"/>
    <x v="1"/>
    <x v="1"/>
    <n v="2244.7800000000002"/>
    <n v="15341.28"/>
  </r>
  <r>
    <x v="3793"/>
    <x v="0"/>
    <x v="1"/>
    <n v="3152.74"/>
    <n v="0.2"/>
    <n v="1"/>
    <d v="2024-07-26T00:00:00"/>
    <d v="2024-07-27T00:00:00"/>
    <x v="0"/>
    <x v="1"/>
    <n v="715.9"/>
    <x v="3"/>
    <x v="1"/>
    <x v="4"/>
    <n v="2436.8399999999997"/>
    <n v="3152.74"/>
  </r>
  <r>
    <x v="3794"/>
    <x v="0"/>
    <x v="3"/>
    <n v="773.75"/>
    <n v="0.21"/>
    <n v="1"/>
    <d v="2024-10-29T00:00:00"/>
    <d v="2024-11-01T00:00:00"/>
    <x v="2"/>
    <x v="2"/>
    <n v="204.75"/>
    <x v="3"/>
    <x v="1"/>
    <x v="2"/>
    <n v="569"/>
    <n v="773.75"/>
  </r>
  <r>
    <x v="3795"/>
    <x v="3"/>
    <x v="3"/>
    <n v="1663.31"/>
    <n v="0.05"/>
    <n v="4"/>
    <d v="2023-10-17T00:00:00"/>
    <d v="2023-10-22T00:00:00"/>
    <x v="0"/>
    <x v="0"/>
    <n v="266.26"/>
    <x v="5"/>
    <x v="0"/>
    <x v="2"/>
    <n v="1397.05"/>
    <n v="6653.24"/>
  </r>
  <r>
    <x v="3796"/>
    <x v="2"/>
    <x v="0"/>
    <n v="1932.91"/>
    <n v="0.41"/>
    <n v="6"/>
    <d v="2024-10-17T00:00:00"/>
    <d v="2024-10-18T00:00:00"/>
    <x v="2"/>
    <x v="2"/>
    <n v="385.55"/>
    <x v="1"/>
    <x v="1"/>
    <x v="2"/>
    <n v="1547.3600000000001"/>
    <n v="11597.460000000001"/>
  </r>
  <r>
    <x v="3797"/>
    <x v="1"/>
    <x v="4"/>
    <n v="1641.04"/>
    <n v="0.48"/>
    <n v="3"/>
    <d v="2024-03-02T00:00:00"/>
    <d v="2024-03-03T00:00:00"/>
    <x v="1"/>
    <x v="1"/>
    <n v="344.58"/>
    <x v="5"/>
    <x v="1"/>
    <x v="0"/>
    <n v="1296.46"/>
    <n v="4923.12"/>
  </r>
  <r>
    <x v="3798"/>
    <x v="2"/>
    <x v="0"/>
    <n v="4335.6400000000003"/>
    <n v="0.13"/>
    <n v="5"/>
    <d v="2023-08-21T00:00:00"/>
    <d v="2023-08-23T00:00:00"/>
    <x v="1"/>
    <x v="0"/>
    <n v="1245.42"/>
    <x v="1"/>
    <x v="0"/>
    <x v="1"/>
    <n v="3090.2200000000003"/>
    <n v="21678.2"/>
  </r>
  <r>
    <x v="3799"/>
    <x v="2"/>
    <x v="2"/>
    <n v="2948.96"/>
    <n v="0.15"/>
    <n v="4"/>
    <d v="2024-10-12T00:00:00"/>
    <d v="2024-10-18T00:00:00"/>
    <x v="1"/>
    <x v="1"/>
    <n v="502.82"/>
    <x v="1"/>
    <x v="1"/>
    <x v="2"/>
    <n v="2446.14"/>
    <n v="11795.84"/>
  </r>
  <r>
    <x v="3800"/>
    <x v="1"/>
    <x v="0"/>
    <n v="3673.67"/>
    <n v="0.35"/>
    <n v="3"/>
    <d v="2024-10-25T00:00:00"/>
    <d v="2024-11-01T00:00:00"/>
    <x v="1"/>
    <x v="2"/>
    <n v="898.48"/>
    <x v="2"/>
    <x v="1"/>
    <x v="2"/>
    <n v="2775.19"/>
    <n v="11021.01"/>
  </r>
  <r>
    <x v="3801"/>
    <x v="1"/>
    <x v="3"/>
    <n v="1259.8599999999999"/>
    <n v="0.04"/>
    <n v="9"/>
    <d v="2024-04-15T00:00:00"/>
    <d v="2024-04-21T00:00:00"/>
    <x v="1"/>
    <x v="2"/>
    <n v="121.87"/>
    <x v="2"/>
    <x v="1"/>
    <x v="3"/>
    <n v="1137.9899999999998"/>
    <n v="11338.74"/>
  </r>
  <r>
    <x v="3802"/>
    <x v="3"/>
    <x v="4"/>
    <n v="1393.96"/>
    <n v="0.45"/>
    <n v="4"/>
    <d v="2024-02-13T00:00:00"/>
    <d v="2024-02-20T00:00:00"/>
    <x v="0"/>
    <x v="1"/>
    <n v="273.83"/>
    <x v="4"/>
    <x v="1"/>
    <x v="8"/>
    <n v="1120.1300000000001"/>
    <n v="5575.84"/>
  </r>
  <r>
    <x v="3803"/>
    <x v="3"/>
    <x v="4"/>
    <n v="1204.1500000000001"/>
    <n v="0.06"/>
    <n v="7"/>
    <d v="2023-08-17T00:00:00"/>
    <d v="2023-08-22T00:00:00"/>
    <x v="2"/>
    <x v="1"/>
    <n v="197.4"/>
    <x v="5"/>
    <x v="0"/>
    <x v="1"/>
    <n v="1006.7500000000001"/>
    <n v="8429.0500000000011"/>
  </r>
  <r>
    <x v="3804"/>
    <x v="3"/>
    <x v="0"/>
    <n v="3471.1"/>
    <n v="0.37"/>
    <n v="5"/>
    <d v="2024-08-11T00:00:00"/>
    <d v="2024-08-12T00:00:00"/>
    <x v="2"/>
    <x v="0"/>
    <n v="372.9"/>
    <x v="0"/>
    <x v="1"/>
    <x v="1"/>
    <n v="3098.2"/>
    <n v="17355.5"/>
  </r>
  <r>
    <x v="3805"/>
    <x v="3"/>
    <x v="2"/>
    <n v="1810.3"/>
    <n v="0.15"/>
    <n v="7"/>
    <d v="2023-10-17T00:00:00"/>
    <d v="2023-10-18T00:00:00"/>
    <x v="2"/>
    <x v="2"/>
    <n v="96.67"/>
    <x v="0"/>
    <x v="0"/>
    <x v="2"/>
    <n v="1713.6299999999999"/>
    <n v="12672.1"/>
  </r>
  <r>
    <x v="3806"/>
    <x v="3"/>
    <x v="3"/>
    <n v="2084.91"/>
    <n v="0.16"/>
    <n v="5"/>
    <d v="2024-01-09T00:00:00"/>
    <d v="2024-01-10T00:00:00"/>
    <x v="0"/>
    <x v="0"/>
    <n v="412.36"/>
    <x v="4"/>
    <x v="1"/>
    <x v="6"/>
    <n v="1672.5499999999997"/>
    <n v="10424.549999999999"/>
  </r>
  <r>
    <x v="3807"/>
    <x v="1"/>
    <x v="1"/>
    <n v="3574.7"/>
    <n v="7.0000000000000007E-2"/>
    <n v="3"/>
    <d v="2023-07-19T00:00:00"/>
    <d v="2023-07-26T00:00:00"/>
    <x v="2"/>
    <x v="1"/>
    <n v="901.87"/>
    <x v="5"/>
    <x v="0"/>
    <x v="4"/>
    <n v="2672.83"/>
    <n v="10724.099999999999"/>
  </r>
  <r>
    <x v="3808"/>
    <x v="2"/>
    <x v="4"/>
    <n v="4861.8100000000004"/>
    <n v="0.32"/>
    <n v="6"/>
    <d v="2023-05-13T00:00:00"/>
    <d v="2023-05-17T00:00:00"/>
    <x v="2"/>
    <x v="0"/>
    <n v="1224.1500000000001"/>
    <x v="5"/>
    <x v="0"/>
    <x v="5"/>
    <n v="3637.6600000000003"/>
    <n v="29170.86"/>
  </r>
  <r>
    <x v="3809"/>
    <x v="3"/>
    <x v="0"/>
    <n v="893.19"/>
    <n v="0.4"/>
    <n v="9"/>
    <d v="2024-08-09T00:00:00"/>
    <d v="2024-08-12T00:00:00"/>
    <x v="0"/>
    <x v="2"/>
    <n v="131.63999999999999"/>
    <x v="0"/>
    <x v="1"/>
    <x v="1"/>
    <n v="761.55000000000007"/>
    <n v="8038.7100000000009"/>
  </r>
  <r>
    <x v="3810"/>
    <x v="3"/>
    <x v="2"/>
    <n v="407.11"/>
    <n v="0.48"/>
    <n v="6"/>
    <d v="2023-11-18T00:00:00"/>
    <d v="2023-11-23T00:00:00"/>
    <x v="2"/>
    <x v="1"/>
    <n v="38.76"/>
    <x v="5"/>
    <x v="0"/>
    <x v="11"/>
    <n v="368.35"/>
    <n v="2442.66"/>
  </r>
  <r>
    <x v="3811"/>
    <x v="2"/>
    <x v="2"/>
    <n v="1054.75"/>
    <n v="0.17"/>
    <n v="4"/>
    <d v="2024-11-24T00:00:00"/>
    <d v="2024-11-28T00:00:00"/>
    <x v="0"/>
    <x v="0"/>
    <n v="301.48"/>
    <x v="2"/>
    <x v="1"/>
    <x v="11"/>
    <n v="753.27"/>
    <n v="4219"/>
  </r>
  <r>
    <x v="3812"/>
    <x v="3"/>
    <x v="3"/>
    <n v="3701.31"/>
    <n v="0.31"/>
    <n v="1"/>
    <d v="2024-08-10T00:00:00"/>
    <d v="2024-08-11T00:00:00"/>
    <x v="2"/>
    <x v="0"/>
    <n v="538.28"/>
    <x v="5"/>
    <x v="1"/>
    <x v="1"/>
    <n v="3163.0299999999997"/>
    <n v="3701.31"/>
  </r>
  <r>
    <x v="3813"/>
    <x v="2"/>
    <x v="4"/>
    <n v="1053.67"/>
    <n v="0.21"/>
    <n v="3"/>
    <d v="2023-12-02T00:00:00"/>
    <d v="2023-12-08T00:00:00"/>
    <x v="1"/>
    <x v="0"/>
    <n v="144.30000000000001"/>
    <x v="5"/>
    <x v="0"/>
    <x v="10"/>
    <n v="909.37000000000012"/>
    <n v="3161.01"/>
  </r>
  <r>
    <x v="3814"/>
    <x v="2"/>
    <x v="3"/>
    <n v="2963.33"/>
    <n v="0.28000000000000003"/>
    <n v="3"/>
    <d v="2023-06-28T00:00:00"/>
    <d v="2023-07-03T00:00:00"/>
    <x v="1"/>
    <x v="1"/>
    <n v="603.66"/>
    <x v="1"/>
    <x v="0"/>
    <x v="9"/>
    <n v="2359.67"/>
    <n v="8889.99"/>
  </r>
  <r>
    <x v="3815"/>
    <x v="1"/>
    <x v="1"/>
    <n v="2992.55"/>
    <n v="0.08"/>
    <n v="2"/>
    <d v="2024-10-25T00:00:00"/>
    <d v="2024-10-29T00:00:00"/>
    <x v="0"/>
    <x v="0"/>
    <n v="478.87"/>
    <x v="0"/>
    <x v="1"/>
    <x v="2"/>
    <n v="2513.6800000000003"/>
    <n v="5985.1"/>
  </r>
  <r>
    <x v="3816"/>
    <x v="0"/>
    <x v="1"/>
    <n v="1542.67"/>
    <n v="0.28999999999999998"/>
    <n v="2"/>
    <d v="2024-03-09T00:00:00"/>
    <d v="2024-03-12T00:00:00"/>
    <x v="0"/>
    <x v="1"/>
    <n v="209.75"/>
    <x v="5"/>
    <x v="1"/>
    <x v="0"/>
    <n v="1332.92"/>
    <n v="3085.34"/>
  </r>
  <r>
    <x v="3817"/>
    <x v="1"/>
    <x v="1"/>
    <n v="436.76"/>
    <n v="0.42"/>
    <n v="8"/>
    <d v="2024-03-13T00:00:00"/>
    <d v="2024-03-17T00:00:00"/>
    <x v="0"/>
    <x v="2"/>
    <n v="57.32"/>
    <x v="3"/>
    <x v="1"/>
    <x v="0"/>
    <n v="379.44"/>
    <n v="3494.08"/>
  </r>
  <r>
    <x v="3818"/>
    <x v="0"/>
    <x v="2"/>
    <n v="2056.08"/>
    <n v="0.43"/>
    <n v="8"/>
    <d v="2024-04-24T00:00:00"/>
    <d v="2024-05-01T00:00:00"/>
    <x v="0"/>
    <x v="2"/>
    <n v="304.43"/>
    <x v="5"/>
    <x v="1"/>
    <x v="3"/>
    <n v="1751.6499999999999"/>
    <n v="16448.64"/>
  </r>
  <r>
    <x v="3819"/>
    <x v="0"/>
    <x v="4"/>
    <n v="1015.25"/>
    <n v="0.24"/>
    <n v="3"/>
    <d v="2024-04-12T00:00:00"/>
    <d v="2024-04-14T00:00:00"/>
    <x v="1"/>
    <x v="0"/>
    <n v="224.71"/>
    <x v="0"/>
    <x v="1"/>
    <x v="3"/>
    <n v="790.54"/>
    <n v="3045.75"/>
  </r>
  <r>
    <x v="3820"/>
    <x v="0"/>
    <x v="3"/>
    <n v="1003.92"/>
    <n v="0.12"/>
    <n v="4"/>
    <d v="2024-05-11T00:00:00"/>
    <d v="2024-05-12T00:00:00"/>
    <x v="1"/>
    <x v="2"/>
    <n v="53.09"/>
    <x v="3"/>
    <x v="1"/>
    <x v="5"/>
    <n v="950.82999999999993"/>
    <n v="4015.68"/>
  </r>
  <r>
    <x v="3821"/>
    <x v="3"/>
    <x v="3"/>
    <n v="2660.69"/>
    <n v="0.42"/>
    <n v="5"/>
    <d v="2024-02-23T00:00:00"/>
    <d v="2024-02-27T00:00:00"/>
    <x v="1"/>
    <x v="1"/>
    <n v="268"/>
    <x v="2"/>
    <x v="1"/>
    <x v="8"/>
    <n v="2392.69"/>
    <n v="13303.45"/>
  </r>
  <r>
    <x v="3822"/>
    <x v="1"/>
    <x v="1"/>
    <n v="3398.29"/>
    <n v="0.5"/>
    <n v="9"/>
    <d v="2024-06-25T00:00:00"/>
    <d v="2024-07-01T00:00:00"/>
    <x v="0"/>
    <x v="0"/>
    <n v="387.1"/>
    <x v="3"/>
    <x v="1"/>
    <x v="9"/>
    <n v="3011.19"/>
    <n v="30584.61"/>
  </r>
  <r>
    <x v="3823"/>
    <x v="0"/>
    <x v="4"/>
    <n v="469.53"/>
    <n v="0.19"/>
    <n v="5"/>
    <d v="2023-06-24T00:00:00"/>
    <d v="2023-06-27T00:00:00"/>
    <x v="1"/>
    <x v="0"/>
    <n v="140.81"/>
    <x v="5"/>
    <x v="0"/>
    <x v="9"/>
    <n v="328.71999999999997"/>
    <n v="2347.6499999999996"/>
  </r>
  <r>
    <x v="3824"/>
    <x v="2"/>
    <x v="4"/>
    <n v="2933.77"/>
    <n v="0.46"/>
    <n v="6"/>
    <d v="2023-10-25T00:00:00"/>
    <d v="2023-10-31T00:00:00"/>
    <x v="1"/>
    <x v="1"/>
    <n v="795.1"/>
    <x v="5"/>
    <x v="0"/>
    <x v="2"/>
    <n v="2138.67"/>
    <n v="17602.62"/>
  </r>
  <r>
    <x v="3825"/>
    <x v="3"/>
    <x v="0"/>
    <n v="1306.3900000000001"/>
    <n v="0.49"/>
    <n v="7"/>
    <d v="2023-10-05T00:00:00"/>
    <d v="2023-10-11T00:00:00"/>
    <x v="0"/>
    <x v="1"/>
    <n v="202.88"/>
    <x v="4"/>
    <x v="0"/>
    <x v="2"/>
    <n v="1103.5100000000002"/>
    <n v="9144.7300000000014"/>
  </r>
  <r>
    <x v="3826"/>
    <x v="1"/>
    <x v="4"/>
    <n v="3399.16"/>
    <n v="0.2"/>
    <n v="2"/>
    <d v="2023-01-31T00:00:00"/>
    <d v="2023-02-07T00:00:00"/>
    <x v="0"/>
    <x v="2"/>
    <n v="765.85"/>
    <x v="2"/>
    <x v="0"/>
    <x v="6"/>
    <n v="2633.31"/>
    <n v="6798.32"/>
  </r>
  <r>
    <x v="3827"/>
    <x v="0"/>
    <x v="4"/>
    <n v="4070.06"/>
    <n v="0.36"/>
    <n v="4"/>
    <d v="2023-02-20T00:00:00"/>
    <d v="2023-02-21T00:00:00"/>
    <x v="2"/>
    <x v="0"/>
    <n v="443.36"/>
    <x v="0"/>
    <x v="0"/>
    <x v="8"/>
    <n v="3626.7"/>
    <n v="16280.24"/>
  </r>
  <r>
    <x v="3828"/>
    <x v="2"/>
    <x v="3"/>
    <n v="4054.37"/>
    <n v="0.28999999999999998"/>
    <n v="6"/>
    <d v="2024-11-07T00:00:00"/>
    <d v="2024-11-09T00:00:00"/>
    <x v="1"/>
    <x v="1"/>
    <n v="1154.57"/>
    <x v="0"/>
    <x v="1"/>
    <x v="11"/>
    <n v="2899.8"/>
    <n v="24326.22"/>
  </r>
  <r>
    <x v="3829"/>
    <x v="1"/>
    <x v="4"/>
    <n v="1912.32"/>
    <n v="0.36"/>
    <n v="4"/>
    <d v="2024-08-23T00:00:00"/>
    <d v="2024-08-29T00:00:00"/>
    <x v="0"/>
    <x v="0"/>
    <n v="539.29"/>
    <x v="0"/>
    <x v="1"/>
    <x v="1"/>
    <n v="1373.03"/>
    <n v="7649.28"/>
  </r>
  <r>
    <x v="3830"/>
    <x v="1"/>
    <x v="4"/>
    <n v="2879.62"/>
    <n v="0.08"/>
    <n v="5"/>
    <d v="2024-09-27T00:00:00"/>
    <d v="2024-10-04T00:00:00"/>
    <x v="1"/>
    <x v="2"/>
    <n v="260.57"/>
    <x v="4"/>
    <x v="1"/>
    <x v="7"/>
    <n v="2619.0499999999997"/>
    <n v="14398.099999999999"/>
  </r>
  <r>
    <x v="3831"/>
    <x v="3"/>
    <x v="3"/>
    <n v="3989.11"/>
    <n v="0.18"/>
    <n v="3"/>
    <d v="2023-06-08T00:00:00"/>
    <d v="2023-06-15T00:00:00"/>
    <x v="1"/>
    <x v="2"/>
    <n v="1125.32"/>
    <x v="0"/>
    <x v="0"/>
    <x v="9"/>
    <n v="2863.79"/>
    <n v="11967.33"/>
  </r>
  <r>
    <x v="3832"/>
    <x v="1"/>
    <x v="4"/>
    <n v="397.97"/>
    <n v="0.03"/>
    <n v="2"/>
    <d v="2023-04-10T00:00:00"/>
    <d v="2023-04-12T00:00:00"/>
    <x v="1"/>
    <x v="0"/>
    <n v="60.73"/>
    <x v="3"/>
    <x v="0"/>
    <x v="3"/>
    <n v="337.24"/>
    <n v="795.94"/>
  </r>
  <r>
    <x v="3833"/>
    <x v="3"/>
    <x v="3"/>
    <n v="3067.56"/>
    <n v="0.31"/>
    <n v="1"/>
    <d v="2023-05-22T00:00:00"/>
    <d v="2023-05-26T00:00:00"/>
    <x v="1"/>
    <x v="1"/>
    <n v="530.91999999999996"/>
    <x v="2"/>
    <x v="0"/>
    <x v="5"/>
    <n v="2536.64"/>
    <n v="3067.56"/>
  </r>
  <r>
    <x v="3834"/>
    <x v="0"/>
    <x v="0"/>
    <n v="4198.96"/>
    <n v="0.46"/>
    <n v="3"/>
    <d v="2023-04-27T00:00:00"/>
    <d v="2023-05-04T00:00:00"/>
    <x v="0"/>
    <x v="0"/>
    <n v="936.86"/>
    <x v="5"/>
    <x v="0"/>
    <x v="3"/>
    <n v="3262.1"/>
    <n v="12596.880000000001"/>
  </r>
  <r>
    <x v="3835"/>
    <x v="3"/>
    <x v="2"/>
    <n v="1924.55"/>
    <n v="0.28000000000000003"/>
    <n v="9"/>
    <d v="2024-04-12T00:00:00"/>
    <d v="2024-04-13T00:00:00"/>
    <x v="2"/>
    <x v="2"/>
    <n v="326.52"/>
    <x v="1"/>
    <x v="1"/>
    <x v="3"/>
    <n v="1598.03"/>
    <n v="17320.95"/>
  </r>
  <r>
    <x v="3836"/>
    <x v="2"/>
    <x v="3"/>
    <n v="2331.5"/>
    <n v="0.04"/>
    <n v="1"/>
    <d v="2023-02-08T00:00:00"/>
    <d v="2023-02-12T00:00:00"/>
    <x v="1"/>
    <x v="2"/>
    <n v="450.52"/>
    <x v="0"/>
    <x v="0"/>
    <x v="8"/>
    <n v="1880.98"/>
    <n v="2331.5"/>
  </r>
  <r>
    <x v="3837"/>
    <x v="3"/>
    <x v="3"/>
    <n v="3523.77"/>
    <n v="0.47"/>
    <n v="8"/>
    <d v="2023-12-14T00:00:00"/>
    <d v="2023-12-16T00:00:00"/>
    <x v="2"/>
    <x v="0"/>
    <n v="570.47"/>
    <x v="2"/>
    <x v="0"/>
    <x v="10"/>
    <n v="2953.3"/>
    <n v="28190.16"/>
  </r>
  <r>
    <x v="3838"/>
    <x v="2"/>
    <x v="4"/>
    <n v="432.64"/>
    <n v="7.0000000000000007E-2"/>
    <n v="5"/>
    <d v="2023-06-15T00:00:00"/>
    <d v="2023-06-20T00:00:00"/>
    <x v="1"/>
    <x v="0"/>
    <n v="28.9"/>
    <x v="5"/>
    <x v="0"/>
    <x v="9"/>
    <n v="403.74"/>
    <n v="2163.1999999999998"/>
  </r>
  <r>
    <x v="3839"/>
    <x v="3"/>
    <x v="3"/>
    <n v="1989.62"/>
    <n v="0.44"/>
    <n v="4"/>
    <d v="2023-04-17T00:00:00"/>
    <d v="2023-04-21T00:00:00"/>
    <x v="2"/>
    <x v="2"/>
    <n v="373.29"/>
    <x v="5"/>
    <x v="0"/>
    <x v="3"/>
    <n v="1616.33"/>
    <n v="7958.48"/>
  </r>
  <r>
    <x v="3840"/>
    <x v="1"/>
    <x v="1"/>
    <n v="1548.98"/>
    <n v="0.36"/>
    <n v="5"/>
    <d v="2024-07-04T00:00:00"/>
    <d v="2024-07-11T00:00:00"/>
    <x v="0"/>
    <x v="1"/>
    <n v="96.52"/>
    <x v="3"/>
    <x v="1"/>
    <x v="4"/>
    <n v="1452.46"/>
    <n v="7744.9"/>
  </r>
  <r>
    <x v="3841"/>
    <x v="0"/>
    <x v="1"/>
    <n v="183.27"/>
    <n v="0.32"/>
    <n v="7"/>
    <d v="2024-08-17T00:00:00"/>
    <d v="2024-08-22T00:00:00"/>
    <x v="1"/>
    <x v="2"/>
    <n v="13.77"/>
    <x v="3"/>
    <x v="1"/>
    <x v="1"/>
    <n v="169.5"/>
    <n v="1282.8900000000001"/>
  </r>
  <r>
    <x v="3842"/>
    <x v="2"/>
    <x v="0"/>
    <n v="1060.27"/>
    <n v="0.28999999999999998"/>
    <n v="8"/>
    <d v="2024-05-18T00:00:00"/>
    <d v="2024-05-19T00:00:00"/>
    <x v="1"/>
    <x v="2"/>
    <n v="235.17"/>
    <x v="5"/>
    <x v="1"/>
    <x v="5"/>
    <n v="825.1"/>
    <n v="8482.16"/>
  </r>
  <r>
    <x v="3843"/>
    <x v="3"/>
    <x v="3"/>
    <n v="2039.83"/>
    <n v="7.0000000000000007E-2"/>
    <n v="2"/>
    <d v="2023-11-19T00:00:00"/>
    <d v="2023-11-21T00:00:00"/>
    <x v="2"/>
    <x v="1"/>
    <n v="341.43"/>
    <x v="0"/>
    <x v="0"/>
    <x v="11"/>
    <n v="1698.3999999999999"/>
    <n v="4079.66"/>
  </r>
  <r>
    <x v="3844"/>
    <x v="3"/>
    <x v="4"/>
    <n v="1067.4000000000001"/>
    <n v="0.25"/>
    <n v="6"/>
    <d v="2024-05-16T00:00:00"/>
    <d v="2024-05-23T00:00:00"/>
    <x v="0"/>
    <x v="0"/>
    <n v="197.43"/>
    <x v="1"/>
    <x v="1"/>
    <x v="5"/>
    <n v="869.97"/>
    <n v="6404.4000000000005"/>
  </r>
  <r>
    <x v="3845"/>
    <x v="3"/>
    <x v="4"/>
    <n v="3051.75"/>
    <n v="0.1"/>
    <n v="4"/>
    <d v="2023-06-04T00:00:00"/>
    <d v="2023-06-08T00:00:00"/>
    <x v="1"/>
    <x v="1"/>
    <n v="280.99"/>
    <x v="4"/>
    <x v="0"/>
    <x v="9"/>
    <n v="2770.76"/>
    <n v="12207"/>
  </r>
  <r>
    <x v="3846"/>
    <x v="1"/>
    <x v="2"/>
    <n v="2298.4"/>
    <n v="0.28999999999999998"/>
    <n v="8"/>
    <d v="2023-05-02T00:00:00"/>
    <d v="2023-05-06T00:00:00"/>
    <x v="2"/>
    <x v="2"/>
    <n v="508.63"/>
    <x v="4"/>
    <x v="0"/>
    <x v="5"/>
    <n v="1789.77"/>
    <n v="18387.2"/>
  </r>
  <r>
    <x v="3847"/>
    <x v="1"/>
    <x v="0"/>
    <n v="293.45999999999998"/>
    <n v="0.22"/>
    <n v="4"/>
    <d v="2023-01-23T00:00:00"/>
    <d v="2023-01-30T00:00:00"/>
    <x v="0"/>
    <x v="1"/>
    <n v="19.95"/>
    <x v="0"/>
    <x v="0"/>
    <x v="6"/>
    <n v="273.51"/>
    <n v="1173.8399999999999"/>
  </r>
  <r>
    <x v="3848"/>
    <x v="2"/>
    <x v="4"/>
    <n v="1447.7"/>
    <n v="0.34"/>
    <n v="3"/>
    <d v="2023-02-04T00:00:00"/>
    <d v="2023-02-08T00:00:00"/>
    <x v="0"/>
    <x v="0"/>
    <n v="164.07"/>
    <x v="5"/>
    <x v="0"/>
    <x v="8"/>
    <n v="1283.6300000000001"/>
    <n v="4343.1000000000004"/>
  </r>
  <r>
    <x v="3849"/>
    <x v="2"/>
    <x v="2"/>
    <n v="195.44"/>
    <n v="0.49"/>
    <n v="5"/>
    <d v="2023-08-18T00:00:00"/>
    <d v="2023-08-19T00:00:00"/>
    <x v="2"/>
    <x v="1"/>
    <n v="53.89"/>
    <x v="0"/>
    <x v="0"/>
    <x v="1"/>
    <n v="141.55000000000001"/>
    <n v="977.2"/>
  </r>
  <r>
    <x v="3850"/>
    <x v="1"/>
    <x v="4"/>
    <n v="1854.86"/>
    <n v="0.18"/>
    <n v="4"/>
    <d v="2024-05-05T00:00:00"/>
    <d v="2024-05-11T00:00:00"/>
    <x v="0"/>
    <x v="1"/>
    <n v="104.65"/>
    <x v="4"/>
    <x v="1"/>
    <x v="5"/>
    <n v="1750.2099999999998"/>
    <n v="7419.44"/>
  </r>
  <r>
    <x v="3851"/>
    <x v="2"/>
    <x v="2"/>
    <n v="1369.64"/>
    <n v="0.31"/>
    <n v="5"/>
    <d v="2023-05-21T00:00:00"/>
    <d v="2023-05-27T00:00:00"/>
    <x v="1"/>
    <x v="0"/>
    <n v="323.88"/>
    <x v="5"/>
    <x v="0"/>
    <x v="5"/>
    <n v="1045.7600000000002"/>
    <n v="6848.2000000000007"/>
  </r>
  <r>
    <x v="3852"/>
    <x v="0"/>
    <x v="1"/>
    <n v="3472.12"/>
    <n v="0.43"/>
    <n v="9"/>
    <d v="2024-01-17T00:00:00"/>
    <d v="2024-01-18T00:00:00"/>
    <x v="0"/>
    <x v="2"/>
    <n v="311.26"/>
    <x v="1"/>
    <x v="1"/>
    <x v="6"/>
    <n v="3160.8599999999997"/>
    <n v="31249.079999999998"/>
  </r>
  <r>
    <x v="3853"/>
    <x v="0"/>
    <x v="1"/>
    <n v="1606.29"/>
    <n v="0.05"/>
    <n v="3"/>
    <d v="2023-10-09T00:00:00"/>
    <d v="2023-10-15T00:00:00"/>
    <x v="0"/>
    <x v="2"/>
    <n v="414.91"/>
    <x v="1"/>
    <x v="0"/>
    <x v="2"/>
    <n v="1191.3799999999999"/>
    <n v="4818.87"/>
  </r>
  <r>
    <x v="3854"/>
    <x v="1"/>
    <x v="4"/>
    <n v="1938.28"/>
    <n v="0.4"/>
    <n v="2"/>
    <d v="2023-07-25T00:00:00"/>
    <d v="2023-07-31T00:00:00"/>
    <x v="1"/>
    <x v="1"/>
    <n v="391.43"/>
    <x v="3"/>
    <x v="0"/>
    <x v="4"/>
    <n v="1546.85"/>
    <n v="3876.56"/>
  </r>
  <r>
    <x v="3855"/>
    <x v="2"/>
    <x v="0"/>
    <n v="3654.14"/>
    <n v="0.12"/>
    <n v="2"/>
    <d v="2023-06-12T00:00:00"/>
    <d v="2023-06-19T00:00:00"/>
    <x v="1"/>
    <x v="1"/>
    <n v="213.56"/>
    <x v="3"/>
    <x v="0"/>
    <x v="9"/>
    <n v="3440.58"/>
    <n v="7308.28"/>
  </r>
  <r>
    <x v="3856"/>
    <x v="3"/>
    <x v="3"/>
    <n v="2456.5"/>
    <n v="0.27"/>
    <n v="9"/>
    <d v="2024-02-29T00:00:00"/>
    <d v="2024-03-03T00:00:00"/>
    <x v="0"/>
    <x v="1"/>
    <n v="128.04"/>
    <x v="4"/>
    <x v="1"/>
    <x v="8"/>
    <n v="2328.46"/>
    <n v="22108.5"/>
  </r>
  <r>
    <x v="3857"/>
    <x v="0"/>
    <x v="0"/>
    <n v="2826.63"/>
    <n v="0.5"/>
    <n v="7"/>
    <d v="2023-05-14T00:00:00"/>
    <d v="2023-05-21T00:00:00"/>
    <x v="2"/>
    <x v="0"/>
    <n v="547.94000000000005"/>
    <x v="3"/>
    <x v="0"/>
    <x v="5"/>
    <n v="2278.69"/>
    <n v="19786.41"/>
  </r>
  <r>
    <x v="3858"/>
    <x v="1"/>
    <x v="0"/>
    <n v="4222.6000000000004"/>
    <n v="0.49"/>
    <n v="4"/>
    <d v="2024-08-06T00:00:00"/>
    <d v="2024-08-13T00:00:00"/>
    <x v="1"/>
    <x v="1"/>
    <n v="1049.1300000000001"/>
    <x v="0"/>
    <x v="1"/>
    <x v="1"/>
    <n v="3173.4700000000003"/>
    <n v="16890.400000000001"/>
  </r>
  <r>
    <x v="3859"/>
    <x v="2"/>
    <x v="3"/>
    <n v="1113.75"/>
    <n v="0.16"/>
    <n v="6"/>
    <d v="2024-07-17T00:00:00"/>
    <d v="2024-07-23T00:00:00"/>
    <x v="1"/>
    <x v="2"/>
    <n v="254.52"/>
    <x v="2"/>
    <x v="1"/>
    <x v="4"/>
    <n v="859.23"/>
    <n v="6682.5"/>
  </r>
  <r>
    <x v="3860"/>
    <x v="1"/>
    <x v="1"/>
    <n v="4947.01"/>
    <n v="7.0000000000000007E-2"/>
    <n v="6"/>
    <d v="2024-05-02T00:00:00"/>
    <d v="2024-05-06T00:00:00"/>
    <x v="2"/>
    <x v="0"/>
    <n v="612.83000000000004"/>
    <x v="1"/>
    <x v="1"/>
    <x v="5"/>
    <n v="4334.18"/>
    <n v="29682.06"/>
  </r>
  <r>
    <x v="3861"/>
    <x v="3"/>
    <x v="1"/>
    <n v="4510.51"/>
    <n v="0.47"/>
    <n v="3"/>
    <d v="2024-07-18T00:00:00"/>
    <d v="2024-07-19T00:00:00"/>
    <x v="1"/>
    <x v="2"/>
    <n v="1041.8900000000001"/>
    <x v="2"/>
    <x v="1"/>
    <x v="4"/>
    <n v="3468.62"/>
    <n v="13531.53"/>
  </r>
  <r>
    <x v="3862"/>
    <x v="0"/>
    <x v="3"/>
    <n v="1504.11"/>
    <n v="0.45"/>
    <n v="9"/>
    <d v="2024-05-09T00:00:00"/>
    <d v="2024-05-11T00:00:00"/>
    <x v="2"/>
    <x v="0"/>
    <n v="179.71"/>
    <x v="1"/>
    <x v="1"/>
    <x v="5"/>
    <n v="1324.3999999999999"/>
    <n v="13536.99"/>
  </r>
  <r>
    <x v="3863"/>
    <x v="1"/>
    <x v="2"/>
    <n v="4475.3999999999996"/>
    <n v="0.31"/>
    <n v="4"/>
    <d v="2024-04-07T00:00:00"/>
    <d v="2024-04-08T00:00:00"/>
    <x v="1"/>
    <x v="0"/>
    <n v="777.67"/>
    <x v="3"/>
    <x v="1"/>
    <x v="3"/>
    <n v="3697.7299999999996"/>
    <n v="17901.599999999999"/>
  </r>
  <r>
    <x v="3864"/>
    <x v="1"/>
    <x v="0"/>
    <n v="3794.39"/>
    <n v="0.02"/>
    <n v="1"/>
    <d v="2024-11-17T00:00:00"/>
    <d v="2024-11-18T00:00:00"/>
    <x v="0"/>
    <x v="1"/>
    <n v="399.53"/>
    <x v="0"/>
    <x v="1"/>
    <x v="11"/>
    <n v="3394.8599999999997"/>
    <n v="3794.39"/>
  </r>
  <r>
    <x v="3865"/>
    <x v="1"/>
    <x v="4"/>
    <n v="4660.71"/>
    <n v="0.38"/>
    <n v="2"/>
    <d v="2023-03-21T00:00:00"/>
    <d v="2023-03-25T00:00:00"/>
    <x v="0"/>
    <x v="1"/>
    <n v="367.77"/>
    <x v="3"/>
    <x v="0"/>
    <x v="0"/>
    <n v="4292.9400000000005"/>
    <n v="9321.42"/>
  </r>
  <r>
    <x v="3866"/>
    <x v="3"/>
    <x v="1"/>
    <n v="3486.56"/>
    <n v="0.08"/>
    <n v="5"/>
    <d v="2023-04-03T00:00:00"/>
    <d v="2023-04-08T00:00:00"/>
    <x v="2"/>
    <x v="1"/>
    <n v="1011.31"/>
    <x v="3"/>
    <x v="0"/>
    <x v="3"/>
    <n v="2475.25"/>
    <n v="17432.8"/>
  </r>
  <r>
    <x v="3867"/>
    <x v="1"/>
    <x v="4"/>
    <n v="3404.94"/>
    <n v="0.47"/>
    <n v="8"/>
    <d v="2023-03-05T00:00:00"/>
    <d v="2023-03-07T00:00:00"/>
    <x v="0"/>
    <x v="1"/>
    <n v="722.06"/>
    <x v="1"/>
    <x v="0"/>
    <x v="0"/>
    <n v="2682.88"/>
    <n v="27239.52"/>
  </r>
  <r>
    <x v="3868"/>
    <x v="3"/>
    <x v="3"/>
    <n v="116.98"/>
    <n v="0.22"/>
    <n v="7"/>
    <d v="2024-06-29T00:00:00"/>
    <d v="2024-07-04T00:00:00"/>
    <x v="2"/>
    <x v="1"/>
    <n v="12.4"/>
    <x v="5"/>
    <x v="1"/>
    <x v="9"/>
    <n v="104.58"/>
    <n v="818.86"/>
  </r>
  <r>
    <x v="3869"/>
    <x v="3"/>
    <x v="4"/>
    <n v="2425.6"/>
    <n v="0.31"/>
    <n v="9"/>
    <d v="2024-05-24T00:00:00"/>
    <d v="2024-05-27T00:00:00"/>
    <x v="0"/>
    <x v="2"/>
    <n v="195.95"/>
    <x v="0"/>
    <x v="1"/>
    <x v="5"/>
    <n v="2229.65"/>
    <n v="21830.399999999998"/>
  </r>
  <r>
    <x v="3870"/>
    <x v="3"/>
    <x v="4"/>
    <n v="1081.32"/>
    <n v="0.14000000000000001"/>
    <n v="1"/>
    <d v="2023-10-12T00:00:00"/>
    <d v="2023-10-16T00:00:00"/>
    <x v="2"/>
    <x v="2"/>
    <n v="123.66"/>
    <x v="1"/>
    <x v="0"/>
    <x v="2"/>
    <n v="957.66"/>
    <n v="1081.32"/>
  </r>
  <r>
    <x v="3871"/>
    <x v="0"/>
    <x v="0"/>
    <n v="1688"/>
    <n v="0.24"/>
    <n v="2"/>
    <d v="2024-02-23T00:00:00"/>
    <d v="2024-02-29T00:00:00"/>
    <x v="2"/>
    <x v="1"/>
    <n v="241.1"/>
    <x v="4"/>
    <x v="1"/>
    <x v="8"/>
    <n v="1446.9"/>
    <n v="3376"/>
  </r>
  <r>
    <x v="3872"/>
    <x v="0"/>
    <x v="3"/>
    <n v="4896.2"/>
    <n v="0.38"/>
    <n v="4"/>
    <d v="2024-12-14T00:00:00"/>
    <d v="2024-12-19T00:00:00"/>
    <x v="0"/>
    <x v="2"/>
    <n v="1304.19"/>
    <x v="0"/>
    <x v="1"/>
    <x v="10"/>
    <n v="3592.0099999999998"/>
    <n v="19584.8"/>
  </r>
  <r>
    <x v="3873"/>
    <x v="1"/>
    <x v="4"/>
    <n v="518.96"/>
    <n v="0.25"/>
    <n v="7"/>
    <d v="2024-09-19T00:00:00"/>
    <d v="2024-09-20T00:00:00"/>
    <x v="1"/>
    <x v="1"/>
    <n v="114.48"/>
    <x v="0"/>
    <x v="1"/>
    <x v="7"/>
    <n v="404.48"/>
    <n v="3632.7200000000003"/>
  </r>
  <r>
    <x v="3874"/>
    <x v="1"/>
    <x v="1"/>
    <n v="3640.18"/>
    <n v="0.42"/>
    <n v="1"/>
    <d v="2023-07-12T00:00:00"/>
    <d v="2023-07-13T00:00:00"/>
    <x v="1"/>
    <x v="2"/>
    <n v="509.74"/>
    <x v="3"/>
    <x v="0"/>
    <x v="4"/>
    <n v="3130.4399999999996"/>
    <n v="3640.18"/>
  </r>
  <r>
    <x v="3875"/>
    <x v="0"/>
    <x v="3"/>
    <n v="947.43"/>
    <n v="0.36"/>
    <n v="5"/>
    <d v="2024-03-28T00:00:00"/>
    <d v="2024-03-31T00:00:00"/>
    <x v="2"/>
    <x v="2"/>
    <n v="124.6"/>
    <x v="5"/>
    <x v="1"/>
    <x v="0"/>
    <n v="822.82999999999993"/>
    <n v="4737.1499999999996"/>
  </r>
  <r>
    <x v="3876"/>
    <x v="2"/>
    <x v="1"/>
    <n v="136.27000000000001"/>
    <n v="0.04"/>
    <n v="2"/>
    <d v="2024-03-26T00:00:00"/>
    <d v="2024-04-02T00:00:00"/>
    <x v="2"/>
    <x v="0"/>
    <n v="14.91"/>
    <x v="5"/>
    <x v="1"/>
    <x v="0"/>
    <n v="121.36000000000001"/>
    <n v="272.54000000000002"/>
  </r>
  <r>
    <x v="3877"/>
    <x v="0"/>
    <x v="2"/>
    <n v="2556.9499999999998"/>
    <n v="0.3"/>
    <n v="2"/>
    <d v="2023-12-25T00:00:00"/>
    <d v="2024-01-01T00:00:00"/>
    <x v="0"/>
    <x v="1"/>
    <n v="199.86"/>
    <x v="3"/>
    <x v="0"/>
    <x v="10"/>
    <n v="2357.0899999999997"/>
    <n v="5113.8999999999996"/>
  </r>
  <r>
    <x v="3878"/>
    <x v="3"/>
    <x v="4"/>
    <n v="889.95"/>
    <n v="0.31"/>
    <n v="2"/>
    <d v="2024-02-02T00:00:00"/>
    <d v="2024-02-09T00:00:00"/>
    <x v="0"/>
    <x v="0"/>
    <n v="236.12"/>
    <x v="5"/>
    <x v="1"/>
    <x v="8"/>
    <n v="653.83000000000004"/>
    <n v="1779.9"/>
  </r>
  <r>
    <x v="3879"/>
    <x v="0"/>
    <x v="3"/>
    <n v="4830.78"/>
    <n v="0.19"/>
    <n v="9"/>
    <d v="2023-06-23T00:00:00"/>
    <d v="2023-06-26T00:00:00"/>
    <x v="0"/>
    <x v="1"/>
    <n v="811.19"/>
    <x v="0"/>
    <x v="0"/>
    <x v="9"/>
    <n v="4019.5899999999997"/>
    <n v="43477.02"/>
  </r>
  <r>
    <x v="3880"/>
    <x v="3"/>
    <x v="1"/>
    <n v="1098.1099999999999"/>
    <n v="0.16"/>
    <n v="5"/>
    <d v="2023-01-27T00:00:00"/>
    <d v="2023-01-29T00:00:00"/>
    <x v="2"/>
    <x v="2"/>
    <n v="314.66000000000003"/>
    <x v="4"/>
    <x v="0"/>
    <x v="6"/>
    <n v="783.44999999999982"/>
    <n v="5490.5499999999993"/>
  </r>
  <r>
    <x v="3881"/>
    <x v="1"/>
    <x v="4"/>
    <n v="1040.97"/>
    <n v="0.03"/>
    <n v="8"/>
    <d v="2024-02-17T00:00:00"/>
    <d v="2024-02-19T00:00:00"/>
    <x v="0"/>
    <x v="2"/>
    <n v="254.99"/>
    <x v="4"/>
    <x v="1"/>
    <x v="8"/>
    <n v="785.98"/>
    <n v="8327.76"/>
  </r>
  <r>
    <x v="3882"/>
    <x v="2"/>
    <x v="0"/>
    <n v="257.62"/>
    <n v="0.22"/>
    <n v="6"/>
    <d v="2023-09-14T00:00:00"/>
    <d v="2023-09-18T00:00:00"/>
    <x v="0"/>
    <x v="1"/>
    <n v="57.53"/>
    <x v="4"/>
    <x v="0"/>
    <x v="7"/>
    <n v="200.09"/>
    <n v="1545.72"/>
  </r>
  <r>
    <x v="3883"/>
    <x v="1"/>
    <x v="1"/>
    <n v="1716.12"/>
    <n v="0.17"/>
    <n v="1"/>
    <d v="2024-10-04T00:00:00"/>
    <d v="2024-10-07T00:00:00"/>
    <x v="0"/>
    <x v="2"/>
    <n v="234.31"/>
    <x v="5"/>
    <x v="1"/>
    <x v="2"/>
    <n v="1481.81"/>
    <n v="1716.12"/>
  </r>
  <r>
    <x v="3884"/>
    <x v="3"/>
    <x v="1"/>
    <n v="218.15"/>
    <n v="0.48"/>
    <n v="9"/>
    <d v="2024-06-21T00:00:00"/>
    <d v="2024-06-25T00:00:00"/>
    <x v="2"/>
    <x v="1"/>
    <n v="36.590000000000003"/>
    <x v="2"/>
    <x v="1"/>
    <x v="9"/>
    <n v="181.56"/>
    <n v="1963.3500000000001"/>
  </r>
  <r>
    <x v="3885"/>
    <x v="3"/>
    <x v="2"/>
    <n v="2544.54"/>
    <n v="0.34"/>
    <n v="7"/>
    <d v="2024-02-09T00:00:00"/>
    <d v="2024-02-14T00:00:00"/>
    <x v="2"/>
    <x v="0"/>
    <n v="278.2"/>
    <x v="1"/>
    <x v="1"/>
    <x v="8"/>
    <n v="2266.34"/>
    <n v="17811.78"/>
  </r>
  <r>
    <x v="3886"/>
    <x v="3"/>
    <x v="0"/>
    <n v="2577.4899999999998"/>
    <n v="0.23"/>
    <n v="2"/>
    <d v="2024-09-21T00:00:00"/>
    <d v="2024-09-23T00:00:00"/>
    <x v="0"/>
    <x v="0"/>
    <n v="644.08000000000004"/>
    <x v="3"/>
    <x v="1"/>
    <x v="7"/>
    <n v="1933.4099999999999"/>
    <n v="5154.9799999999996"/>
  </r>
  <r>
    <x v="3887"/>
    <x v="2"/>
    <x v="2"/>
    <n v="360.89"/>
    <n v="0.38"/>
    <n v="8"/>
    <d v="2023-10-28T00:00:00"/>
    <d v="2023-11-04T00:00:00"/>
    <x v="2"/>
    <x v="1"/>
    <n v="60.11"/>
    <x v="1"/>
    <x v="0"/>
    <x v="2"/>
    <n v="300.77999999999997"/>
    <n v="2887.12"/>
  </r>
  <r>
    <x v="3888"/>
    <x v="0"/>
    <x v="0"/>
    <n v="1276.31"/>
    <n v="0.39"/>
    <n v="2"/>
    <d v="2024-09-19T00:00:00"/>
    <d v="2024-09-23T00:00:00"/>
    <x v="1"/>
    <x v="0"/>
    <n v="315.61"/>
    <x v="2"/>
    <x v="1"/>
    <x v="7"/>
    <n v="960.69999999999993"/>
    <n v="2552.62"/>
  </r>
  <r>
    <x v="3889"/>
    <x v="1"/>
    <x v="1"/>
    <n v="4177.32"/>
    <n v="0.24"/>
    <n v="2"/>
    <d v="2024-12-24T00:00:00"/>
    <d v="2024-12-31T00:00:00"/>
    <x v="2"/>
    <x v="1"/>
    <n v="294.64"/>
    <x v="1"/>
    <x v="1"/>
    <x v="10"/>
    <n v="3882.68"/>
    <n v="8354.64"/>
  </r>
  <r>
    <x v="3890"/>
    <x v="1"/>
    <x v="2"/>
    <n v="2366.4699999999998"/>
    <n v="0.04"/>
    <n v="4"/>
    <d v="2024-02-17T00:00:00"/>
    <d v="2024-02-20T00:00:00"/>
    <x v="0"/>
    <x v="1"/>
    <n v="304.48"/>
    <x v="1"/>
    <x v="1"/>
    <x v="8"/>
    <n v="2061.9899999999998"/>
    <n v="9465.8799999999992"/>
  </r>
  <r>
    <x v="3891"/>
    <x v="0"/>
    <x v="4"/>
    <n v="2229.59"/>
    <n v="0.39"/>
    <n v="8"/>
    <d v="2023-01-18T00:00:00"/>
    <d v="2023-01-23T00:00:00"/>
    <x v="0"/>
    <x v="0"/>
    <n v="160.44"/>
    <x v="3"/>
    <x v="0"/>
    <x v="6"/>
    <n v="2069.15"/>
    <n v="17836.72"/>
  </r>
  <r>
    <x v="3892"/>
    <x v="1"/>
    <x v="0"/>
    <n v="3524.01"/>
    <n v="0.05"/>
    <n v="7"/>
    <d v="2024-10-04T00:00:00"/>
    <d v="2024-10-06T00:00:00"/>
    <x v="2"/>
    <x v="2"/>
    <n v="696.02"/>
    <x v="2"/>
    <x v="1"/>
    <x v="2"/>
    <n v="2827.9900000000002"/>
    <n v="24668.07"/>
  </r>
  <r>
    <x v="3893"/>
    <x v="2"/>
    <x v="1"/>
    <n v="3602.92"/>
    <n v="0.42"/>
    <n v="2"/>
    <d v="2024-09-14T00:00:00"/>
    <d v="2024-09-18T00:00:00"/>
    <x v="0"/>
    <x v="0"/>
    <n v="832.02"/>
    <x v="3"/>
    <x v="1"/>
    <x v="7"/>
    <n v="2770.9"/>
    <n v="7205.84"/>
  </r>
  <r>
    <x v="3894"/>
    <x v="1"/>
    <x v="3"/>
    <n v="3833.62"/>
    <n v="0.17"/>
    <n v="6"/>
    <d v="2023-05-08T00:00:00"/>
    <d v="2023-05-14T00:00:00"/>
    <x v="1"/>
    <x v="0"/>
    <n v="943.82"/>
    <x v="4"/>
    <x v="0"/>
    <x v="5"/>
    <n v="2889.7999999999997"/>
    <n v="23001.72"/>
  </r>
  <r>
    <x v="3895"/>
    <x v="3"/>
    <x v="0"/>
    <n v="4169.3599999999997"/>
    <n v="0.32"/>
    <n v="4"/>
    <d v="2023-04-24T00:00:00"/>
    <d v="2023-04-27T00:00:00"/>
    <x v="0"/>
    <x v="1"/>
    <n v="594.54999999999995"/>
    <x v="4"/>
    <x v="0"/>
    <x v="3"/>
    <n v="3574.8099999999995"/>
    <n v="16677.439999999999"/>
  </r>
  <r>
    <x v="3896"/>
    <x v="0"/>
    <x v="0"/>
    <n v="1238.03"/>
    <n v="0.37"/>
    <n v="1"/>
    <d v="2023-05-26T00:00:00"/>
    <d v="2023-05-30T00:00:00"/>
    <x v="2"/>
    <x v="1"/>
    <n v="104.25"/>
    <x v="0"/>
    <x v="0"/>
    <x v="5"/>
    <n v="1133.78"/>
    <n v="1238.03"/>
  </r>
  <r>
    <x v="3897"/>
    <x v="2"/>
    <x v="4"/>
    <n v="425.26"/>
    <n v="0.02"/>
    <n v="8"/>
    <d v="2023-07-10T00:00:00"/>
    <d v="2023-07-12T00:00:00"/>
    <x v="2"/>
    <x v="1"/>
    <n v="124.22"/>
    <x v="1"/>
    <x v="0"/>
    <x v="4"/>
    <n v="301.03999999999996"/>
    <n v="3402.08"/>
  </r>
  <r>
    <x v="3898"/>
    <x v="0"/>
    <x v="0"/>
    <n v="1963.3"/>
    <n v="0.19"/>
    <n v="8"/>
    <d v="2024-09-11T00:00:00"/>
    <d v="2024-09-16T00:00:00"/>
    <x v="2"/>
    <x v="0"/>
    <n v="191.4"/>
    <x v="1"/>
    <x v="1"/>
    <x v="7"/>
    <n v="1771.8999999999999"/>
    <n v="15706.4"/>
  </r>
  <r>
    <x v="3899"/>
    <x v="2"/>
    <x v="0"/>
    <n v="4289.9799999999996"/>
    <n v="0.3"/>
    <n v="6"/>
    <d v="2024-06-14T00:00:00"/>
    <d v="2024-06-15T00:00:00"/>
    <x v="2"/>
    <x v="1"/>
    <n v="560.83000000000004"/>
    <x v="2"/>
    <x v="1"/>
    <x v="9"/>
    <n v="3729.1499999999996"/>
    <n v="25739.879999999997"/>
  </r>
  <r>
    <x v="3900"/>
    <x v="3"/>
    <x v="4"/>
    <n v="482.34"/>
    <n v="0.42"/>
    <n v="7"/>
    <d v="2023-05-31T00:00:00"/>
    <d v="2023-06-06T00:00:00"/>
    <x v="0"/>
    <x v="2"/>
    <n v="60.86"/>
    <x v="3"/>
    <x v="0"/>
    <x v="5"/>
    <n v="421.47999999999996"/>
    <n v="3376.3799999999997"/>
  </r>
  <r>
    <x v="3901"/>
    <x v="0"/>
    <x v="4"/>
    <n v="2922.17"/>
    <n v="0.36"/>
    <n v="3"/>
    <d v="2024-11-25T00:00:00"/>
    <d v="2024-11-30T00:00:00"/>
    <x v="2"/>
    <x v="0"/>
    <n v="708.61"/>
    <x v="4"/>
    <x v="1"/>
    <x v="11"/>
    <n v="2213.56"/>
    <n v="8766.51"/>
  </r>
  <r>
    <x v="3902"/>
    <x v="1"/>
    <x v="2"/>
    <n v="3535.31"/>
    <n v="0.45"/>
    <n v="9"/>
    <d v="2024-04-11T00:00:00"/>
    <d v="2024-04-18T00:00:00"/>
    <x v="2"/>
    <x v="2"/>
    <n v="916.09"/>
    <x v="3"/>
    <x v="1"/>
    <x v="3"/>
    <n v="2619.2199999999998"/>
    <n v="31817.79"/>
  </r>
  <r>
    <x v="3903"/>
    <x v="2"/>
    <x v="1"/>
    <n v="2458.9"/>
    <n v="0.04"/>
    <n v="4"/>
    <d v="2023-06-03T00:00:00"/>
    <d v="2023-06-10T00:00:00"/>
    <x v="1"/>
    <x v="0"/>
    <n v="298.41000000000003"/>
    <x v="1"/>
    <x v="0"/>
    <x v="9"/>
    <n v="2160.4900000000002"/>
    <n v="9835.6"/>
  </r>
  <r>
    <x v="3904"/>
    <x v="0"/>
    <x v="1"/>
    <n v="1350.36"/>
    <n v="0.04"/>
    <n v="2"/>
    <d v="2023-08-13T00:00:00"/>
    <d v="2023-08-17T00:00:00"/>
    <x v="0"/>
    <x v="0"/>
    <n v="163.16"/>
    <x v="4"/>
    <x v="0"/>
    <x v="1"/>
    <n v="1187.1999999999998"/>
    <n v="2700.72"/>
  </r>
  <r>
    <x v="3905"/>
    <x v="1"/>
    <x v="2"/>
    <n v="1698.92"/>
    <n v="0.36"/>
    <n v="4"/>
    <d v="2024-05-18T00:00:00"/>
    <d v="2024-05-22T00:00:00"/>
    <x v="1"/>
    <x v="0"/>
    <n v="377.91"/>
    <x v="3"/>
    <x v="1"/>
    <x v="5"/>
    <n v="1321.01"/>
    <n v="6795.68"/>
  </r>
  <r>
    <x v="3906"/>
    <x v="0"/>
    <x v="1"/>
    <n v="451.1"/>
    <n v="0.2"/>
    <n v="2"/>
    <d v="2024-07-19T00:00:00"/>
    <d v="2024-07-26T00:00:00"/>
    <x v="0"/>
    <x v="0"/>
    <n v="119.42"/>
    <x v="2"/>
    <x v="1"/>
    <x v="4"/>
    <n v="331.68"/>
    <n v="902.2"/>
  </r>
  <r>
    <x v="3907"/>
    <x v="0"/>
    <x v="0"/>
    <n v="1533.66"/>
    <n v="0.24"/>
    <n v="4"/>
    <d v="2024-09-02T00:00:00"/>
    <d v="2024-09-03T00:00:00"/>
    <x v="2"/>
    <x v="2"/>
    <n v="134.71"/>
    <x v="3"/>
    <x v="1"/>
    <x v="7"/>
    <n v="1398.95"/>
    <n v="6134.64"/>
  </r>
  <r>
    <x v="3908"/>
    <x v="0"/>
    <x v="2"/>
    <n v="317.45"/>
    <n v="0.3"/>
    <n v="2"/>
    <d v="2024-08-23T00:00:00"/>
    <d v="2024-08-30T00:00:00"/>
    <x v="0"/>
    <x v="2"/>
    <n v="93.95"/>
    <x v="4"/>
    <x v="1"/>
    <x v="1"/>
    <n v="223.5"/>
    <n v="634.9"/>
  </r>
  <r>
    <x v="3909"/>
    <x v="2"/>
    <x v="2"/>
    <n v="3658.99"/>
    <n v="0.49"/>
    <n v="8"/>
    <d v="2024-11-03T00:00:00"/>
    <d v="2024-11-07T00:00:00"/>
    <x v="2"/>
    <x v="0"/>
    <n v="807.89"/>
    <x v="3"/>
    <x v="1"/>
    <x v="11"/>
    <n v="2851.1"/>
    <n v="29271.919999999998"/>
  </r>
  <r>
    <x v="3910"/>
    <x v="1"/>
    <x v="1"/>
    <n v="4500.18"/>
    <n v="0.03"/>
    <n v="6"/>
    <d v="2023-02-26T00:00:00"/>
    <d v="2023-03-04T00:00:00"/>
    <x v="2"/>
    <x v="0"/>
    <n v="564.33000000000004"/>
    <x v="4"/>
    <x v="0"/>
    <x v="8"/>
    <n v="3935.8500000000004"/>
    <n v="27001.08"/>
  </r>
  <r>
    <x v="3911"/>
    <x v="3"/>
    <x v="3"/>
    <n v="3204.21"/>
    <n v="0.05"/>
    <n v="8"/>
    <d v="2024-09-25T00:00:00"/>
    <d v="2024-09-30T00:00:00"/>
    <x v="1"/>
    <x v="0"/>
    <n v="773.41"/>
    <x v="1"/>
    <x v="1"/>
    <x v="7"/>
    <n v="2430.8000000000002"/>
    <n v="25633.68"/>
  </r>
  <r>
    <x v="3912"/>
    <x v="2"/>
    <x v="1"/>
    <n v="3317.85"/>
    <n v="0.41"/>
    <n v="1"/>
    <d v="2024-01-28T00:00:00"/>
    <d v="2024-01-30T00:00:00"/>
    <x v="0"/>
    <x v="0"/>
    <n v="204.87"/>
    <x v="1"/>
    <x v="1"/>
    <x v="6"/>
    <n v="3112.98"/>
    <n v="3317.85"/>
  </r>
  <r>
    <x v="3913"/>
    <x v="2"/>
    <x v="3"/>
    <n v="2413.5"/>
    <n v="0.01"/>
    <n v="9"/>
    <d v="2023-04-11T00:00:00"/>
    <d v="2023-04-18T00:00:00"/>
    <x v="0"/>
    <x v="0"/>
    <n v="669.75"/>
    <x v="0"/>
    <x v="0"/>
    <x v="3"/>
    <n v="1743.75"/>
    <n v="21721.5"/>
  </r>
  <r>
    <x v="3914"/>
    <x v="2"/>
    <x v="2"/>
    <n v="864.58"/>
    <n v="0.23"/>
    <n v="2"/>
    <d v="2023-07-22T00:00:00"/>
    <d v="2023-07-27T00:00:00"/>
    <x v="2"/>
    <x v="1"/>
    <n v="146.33000000000001"/>
    <x v="5"/>
    <x v="0"/>
    <x v="4"/>
    <n v="718.25"/>
    <n v="1729.16"/>
  </r>
  <r>
    <x v="3915"/>
    <x v="3"/>
    <x v="3"/>
    <n v="137.85"/>
    <n v="0.39"/>
    <n v="8"/>
    <d v="2024-08-19T00:00:00"/>
    <d v="2024-08-24T00:00:00"/>
    <x v="1"/>
    <x v="0"/>
    <n v="14.22"/>
    <x v="5"/>
    <x v="1"/>
    <x v="1"/>
    <n v="123.63"/>
    <n v="1102.8"/>
  </r>
  <r>
    <x v="3916"/>
    <x v="1"/>
    <x v="0"/>
    <n v="1785.48"/>
    <n v="0.1"/>
    <n v="4"/>
    <d v="2023-02-28T00:00:00"/>
    <d v="2023-03-06T00:00:00"/>
    <x v="1"/>
    <x v="0"/>
    <n v="391.07"/>
    <x v="2"/>
    <x v="0"/>
    <x v="8"/>
    <n v="1394.41"/>
    <n v="7141.92"/>
  </r>
  <r>
    <x v="3917"/>
    <x v="1"/>
    <x v="4"/>
    <n v="3782.29"/>
    <n v="0.09"/>
    <n v="2"/>
    <d v="2023-07-28T00:00:00"/>
    <d v="2023-08-03T00:00:00"/>
    <x v="2"/>
    <x v="1"/>
    <n v="277.12"/>
    <x v="4"/>
    <x v="0"/>
    <x v="4"/>
    <n v="3505.17"/>
    <n v="7564.58"/>
  </r>
  <r>
    <x v="3918"/>
    <x v="1"/>
    <x v="3"/>
    <n v="4806.1099999999997"/>
    <n v="0.16"/>
    <n v="1"/>
    <d v="2023-01-16T00:00:00"/>
    <d v="2023-01-22T00:00:00"/>
    <x v="1"/>
    <x v="2"/>
    <n v="810.82"/>
    <x v="2"/>
    <x v="0"/>
    <x v="6"/>
    <n v="3995.2899999999995"/>
    <n v="4806.1099999999997"/>
  </r>
  <r>
    <x v="3919"/>
    <x v="0"/>
    <x v="4"/>
    <n v="2212.3200000000002"/>
    <n v="0.08"/>
    <n v="4"/>
    <d v="2024-07-09T00:00:00"/>
    <d v="2024-07-15T00:00:00"/>
    <x v="1"/>
    <x v="1"/>
    <n v="629.9"/>
    <x v="1"/>
    <x v="1"/>
    <x v="4"/>
    <n v="1582.42"/>
    <n v="8849.2800000000007"/>
  </r>
  <r>
    <x v="3920"/>
    <x v="0"/>
    <x v="0"/>
    <n v="1890.42"/>
    <n v="0.34"/>
    <n v="1"/>
    <d v="2024-07-11T00:00:00"/>
    <d v="2024-07-16T00:00:00"/>
    <x v="1"/>
    <x v="2"/>
    <n v="396.3"/>
    <x v="2"/>
    <x v="1"/>
    <x v="4"/>
    <n v="1494.1200000000001"/>
    <n v="1890.42"/>
  </r>
  <r>
    <x v="3921"/>
    <x v="0"/>
    <x v="4"/>
    <n v="2285.1999999999998"/>
    <n v="0.1"/>
    <n v="8"/>
    <d v="2023-11-29T00:00:00"/>
    <d v="2023-12-06T00:00:00"/>
    <x v="2"/>
    <x v="2"/>
    <n v="168.24"/>
    <x v="1"/>
    <x v="0"/>
    <x v="11"/>
    <n v="2116.96"/>
    <n v="18281.599999999999"/>
  </r>
  <r>
    <x v="3922"/>
    <x v="3"/>
    <x v="0"/>
    <n v="2196.1"/>
    <n v="0.11"/>
    <n v="2"/>
    <d v="2024-05-09T00:00:00"/>
    <d v="2024-05-11T00:00:00"/>
    <x v="1"/>
    <x v="1"/>
    <n v="590.92999999999995"/>
    <x v="3"/>
    <x v="1"/>
    <x v="5"/>
    <n v="1605.17"/>
    <n v="4392.2"/>
  </r>
  <r>
    <x v="3923"/>
    <x v="0"/>
    <x v="4"/>
    <n v="3166.81"/>
    <n v="0.28999999999999998"/>
    <n v="8"/>
    <d v="2024-07-23T00:00:00"/>
    <d v="2024-07-27T00:00:00"/>
    <x v="2"/>
    <x v="1"/>
    <n v="815"/>
    <x v="5"/>
    <x v="1"/>
    <x v="4"/>
    <n v="2351.81"/>
    <n v="25334.48"/>
  </r>
  <r>
    <x v="3924"/>
    <x v="3"/>
    <x v="4"/>
    <n v="3697.32"/>
    <n v="0.48"/>
    <n v="1"/>
    <d v="2024-08-04T00:00:00"/>
    <d v="2024-08-09T00:00:00"/>
    <x v="2"/>
    <x v="2"/>
    <n v="868.53"/>
    <x v="2"/>
    <x v="1"/>
    <x v="1"/>
    <n v="2828.79"/>
    <n v="3697.32"/>
  </r>
  <r>
    <x v="3925"/>
    <x v="1"/>
    <x v="1"/>
    <n v="3946.29"/>
    <n v="0.46"/>
    <n v="7"/>
    <d v="2023-11-16T00:00:00"/>
    <d v="2023-11-18T00:00:00"/>
    <x v="2"/>
    <x v="2"/>
    <n v="358.51"/>
    <x v="4"/>
    <x v="0"/>
    <x v="11"/>
    <n v="3587.7799999999997"/>
    <n v="27624.03"/>
  </r>
  <r>
    <x v="3926"/>
    <x v="0"/>
    <x v="3"/>
    <n v="3283.06"/>
    <n v="0.43"/>
    <n v="7"/>
    <d v="2023-07-27T00:00:00"/>
    <d v="2023-07-31T00:00:00"/>
    <x v="0"/>
    <x v="2"/>
    <n v="671.18"/>
    <x v="4"/>
    <x v="0"/>
    <x v="4"/>
    <n v="2611.88"/>
    <n v="22981.42"/>
  </r>
  <r>
    <x v="3927"/>
    <x v="0"/>
    <x v="4"/>
    <n v="2244.85"/>
    <n v="0.27"/>
    <n v="5"/>
    <d v="2024-01-18T00:00:00"/>
    <d v="2024-01-25T00:00:00"/>
    <x v="2"/>
    <x v="1"/>
    <n v="553.1"/>
    <x v="0"/>
    <x v="1"/>
    <x v="6"/>
    <n v="1691.75"/>
    <n v="11224.25"/>
  </r>
  <r>
    <x v="3928"/>
    <x v="2"/>
    <x v="2"/>
    <n v="4755.51"/>
    <n v="0.15"/>
    <n v="3"/>
    <d v="2024-07-25T00:00:00"/>
    <d v="2024-08-01T00:00:00"/>
    <x v="0"/>
    <x v="0"/>
    <n v="1086.06"/>
    <x v="5"/>
    <x v="1"/>
    <x v="4"/>
    <n v="3669.4500000000003"/>
    <n v="14266.53"/>
  </r>
  <r>
    <x v="3929"/>
    <x v="3"/>
    <x v="1"/>
    <n v="3584"/>
    <n v="0.35"/>
    <n v="6"/>
    <d v="2023-10-08T00:00:00"/>
    <d v="2023-10-10T00:00:00"/>
    <x v="0"/>
    <x v="2"/>
    <n v="478.11"/>
    <x v="2"/>
    <x v="0"/>
    <x v="2"/>
    <n v="3105.89"/>
    <n v="21504"/>
  </r>
  <r>
    <x v="3930"/>
    <x v="1"/>
    <x v="3"/>
    <n v="2190.62"/>
    <n v="0.19"/>
    <n v="5"/>
    <d v="2023-12-15T00:00:00"/>
    <d v="2023-12-17T00:00:00"/>
    <x v="0"/>
    <x v="1"/>
    <n v="629.78"/>
    <x v="1"/>
    <x v="0"/>
    <x v="10"/>
    <n v="1560.84"/>
    <n v="10953.099999999999"/>
  </r>
  <r>
    <x v="3931"/>
    <x v="2"/>
    <x v="1"/>
    <n v="2288.25"/>
    <n v="0.39"/>
    <n v="9"/>
    <d v="2023-11-15T00:00:00"/>
    <d v="2023-11-20T00:00:00"/>
    <x v="2"/>
    <x v="2"/>
    <n v="228.44"/>
    <x v="0"/>
    <x v="0"/>
    <x v="11"/>
    <n v="2059.81"/>
    <n v="20594.25"/>
  </r>
  <r>
    <x v="3932"/>
    <x v="2"/>
    <x v="3"/>
    <n v="4108.1099999999997"/>
    <n v="0.01"/>
    <n v="4"/>
    <d v="2024-10-27T00:00:00"/>
    <d v="2024-10-28T00:00:00"/>
    <x v="1"/>
    <x v="0"/>
    <n v="655.33000000000004"/>
    <x v="1"/>
    <x v="1"/>
    <x v="2"/>
    <n v="3452.7799999999997"/>
    <n v="16432.439999999999"/>
  </r>
  <r>
    <x v="3933"/>
    <x v="1"/>
    <x v="0"/>
    <n v="2258.65"/>
    <n v="0.26"/>
    <n v="9"/>
    <d v="2023-02-10T00:00:00"/>
    <d v="2023-02-15T00:00:00"/>
    <x v="0"/>
    <x v="0"/>
    <n v="344.47"/>
    <x v="4"/>
    <x v="0"/>
    <x v="8"/>
    <n v="1914.18"/>
    <n v="20327.850000000002"/>
  </r>
  <r>
    <x v="3934"/>
    <x v="2"/>
    <x v="4"/>
    <n v="2629.74"/>
    <n v="0.17"/>
    <n v="6"/>
    <d v="2023-11-05T00:00:00"/>
    <d v="2023-11-07T00:00:00"/>
    <x v="0"/>
    <x v="2"/>
    <n v="720.82"/>
    <x v="5"/>
    <x v="0"/>
    <x v="11"/>
    <n v="1908.9199999999996"/>
    <n v="15778.439999999999"/>
  </r>
  <r>
    <x v="3935"/>
    <x v="3"/>
    <x v="2"/>
    <n v="1528.61"/>
    <n v="0.12"/>
    <n v="9"/>
    <d v="2024-12-15T00:00:00"/>
    <d v="2024-12-17T00:00:00"/>
    <x v="1"/>
    <x v="1"/>
    <n v="156.16999999999999"/>
    <x v="4"/>
    <x v="1"/>
    <x v="10"/>
    <n v="1372.4399999999998"/>
    <n v="13757.49"/>
  </r>
  <r>
    <x v="3936"/>
    <x v="3"/>
    <x v="1"/>
    <n v="4210.68"/>
    <n v="0.33"/>
    <n v="3"/>
    <d v="2023-06-01T00:00:00"/>
    <d v="2023-06-03T00:00:00"/>
    <x v="0"/>
    <x v="1"/>
    <n v="1022.24"/>
    <x v="2"/>
    <x v="0"/>
    <x v="9"/>
    <n v="3188.4400000000005"/>
    <n v="12632.04"/>
  </r>
  <r>
    <x v="3937"/>
    <x v="0"/>
    <x v="1"/>
    <n v="2659.2"/>
    <n v="0.33"/>
    <n v="1"/>
    <d v="2024-04-01T00:00:00"/>
    <d v="2024-04-08T00:00:00"/>
    <x v="0"/>
    <x v="2"/>
    <n v="486.76"/>
    <x v="3"/>
    <x v="1"/>
    <x v="3"/>
    <n v="2172.4399999999996"/>
    <n v="2659.2"/>
  </r>
  <r>
    <x v="3938"/>
    <x v="2"/>
    <x v="1"/>
    <n v="2807.43"/>
    <n v="0.02"/>
    <n v="6"/>
    <d v="2024-03-31T00:00:00"/>
    <d v="2024-04-03T00:00:00"/>
    <x v="0"/>
    <x v="2"/>
    <n v="567.04"/>
    <x v="5"/>
    <x v="1"/>
    <x v="0"/>
    <n v="2240.39"/>
    <n v="16844.579999999998"/>
  </r>
  <r>
    <x v="3939"/>
    <x v="0"/>
    <x v="1"/>
    <n v="4415.3100000000004"/>
    <n v="0.47"/>
    <n v="4"/>
    <d v="2023-04-04T00:00:00"/>
    <d v="2023-04-10T00:00:00"/>
    <x v="2"/>
    <x v="0"/>
    <n v="241.33"/>
    <x v="0"/>
    <x v="0"/>
    <x v="3"/>
    <n v="4173.9800000000005"/>
    <n v="17661.240000000002"/>
  </r>
  <r>
    <x v="3940"/>
    <x v="2"/>
    <x v="4"/>
    <n v="4610.53"/>
    <n v="0.18"/>
    <n v="4"/>
    <d v="2024-01-26T00:00:00"/>
    <d v="2024-01-31T00:00:00"/>
    <x v="0"/>
    <x v="0"/>
    <n v="1008.88"/>
    <x v="0"/>
    <x v="1"/>
    <x v="6"/>
    <n v="3601.6499999999996"/>
    <n v="18442.12"/>
  </r>
  <r>
    <x v="3941"/>
    <x v="3"/>
    <x v="3"/>
    <n v="4138.55"/>
    <n v="0.46"/>
    <n v="4"/>
    <d v="2024-10-01T00:00:00"/>
    <d v="2024-10-02T00:00:00"/>
    <x v="1"/>
    <x v="1"/>
    <n v="439.56"/>
    <x v="3"/>
    <x v="1"/>
    <x v="2"/>
    <n v="3698.9900000000002"/>
    <n v="16554.2"/>
  </r>
  <r>
    <x v="3942"/>
    <x v="3"/>
    <x v="4"/>
    <n v="420.32"/>
    <n v="0.28999999999999998"/>
    <n v="1"/>
    <d v="2023-08-17T00:00:00"/>
    <d v="2023-08-23T00:00:00"/>
    <x v="1"/>
    <x v="0"/>
    <n v="68.7"/>
    <x v="0"/>
    <x v="0"/>
    <x v="1"/>
    <n v="351.62"/>
    <n v="420.32"/>
  </r>
  <r>
    <x v="3943"/>
    <x v="3"/>
    <x v="0"/>
    <n v="2273.19"/>
    <n v="0.33"/>
    <n v="5"/>
    <d v="2024-05-11T00:00:00"/>
    <d v="2024-05-15T00:00:00"/>
    <x v="0"/>
    <x v="2"/>
    <n v="384.02"/>
    <x v="3"/>
    <x v="1"/>
    <x v="5"/>
    <n v="1889.17"/>
    <n v="11365.95"/>
  </r>
  <r>
    <x v="3944"/>
    <x v="2"/>
    <x v="4"/>
    <n v="1782.32"/>
    <n v="0.48"/>
    <n v="9"/>
    <d v="2024-04-15T00:00:00"/>
    <d v="2024-04-16T00:00:00"/>
    <x v="2"/>
    <x v="2"/>
    <n v="517.77"/>
    <x v="1"/>
    <x v="1"/>
    <x v="3"/>
    <n v="1264.55"/>
    <n v="16040.88"/>
  </r>
  <r>
    <x v="3945"/>
    <x v="3"/>
    <x v="4"/>
    <n v="1146.22"/>
    <n v="0.41"/>
    <n v="3"/>
    <d v="2024-08-07T00:00:00"/>
    <d v="2024-08-13T00:00:00"/>
    <x v="0"/>
    <x v="1"/>
    <n v="190.7"/>
    <x v="5"/>
    <x v="1"/>
    <x v="1"/>
    <n v="955.52"/>
    <n v="3438.66"/>
  </r>
  <r>
    <x v="3946"/>
    <x v="2"/>
    <x v="0"/>
    <n v="4553.87"/>
    <n v="7.0000000000000007E-2"/>
    <n v="2"/>
    <d v="2023-03-24T00:00:00"/>
    <d v="2023-03-31T00:00:00"/>
    <x v="1"/>
    <x v="1"/>
    <n v="703.06"/>
    <x v="2"/>
    <x v="0"/>
    <x v="0"/>
    <n v="3850.81"/>
    <n v="9107.74"/>
  </r>
  <r>
    <x v="3947"/>
    <x v="0"/>
    <x v="4"/>
    <n v="4461.34"/>
    <n v="0"/>
    <n v="2"/>
    <d v="2023-07-11T00:00:00"/>
    <d v="2023-07-12T00:00:00"/>
    <x v="1"/>
    <x v="1"/>
    <n v="1071.0999999999999"/>
    <x v="1"/>
    <x v="0"/>
    <x v="4"/>
    <n v="3390.2400000000002"/>
    <n v="8922.68"/>
  </r>
  <r>
    <x v="3948"/>
    <x v="2"/>
    <x v="3"/>
    <n v="2379.96"/>
    <n v="0.15"/>
    <n v="7"/>
    <d v="2024-03-31T00:00:00"/>
    <d v="2024-04-03T00:00:00"/>
    <x v="1"/>
    <x v="2"/>
    <n v="369.07"/>
    <x v="2"/>
    <x v="1"/>
    <x v="0"/>
    <n v="2010.89"/>
    <n v="16659.72"/>
  </r>
  <r>
    <x v="3949"/>
    <x v="0"/>
    <x v="2"/>
    <n v="759.35"/>
    <n v="0.24"/>
    <n v="6"/>
    <d v="2023-02-15T00:00:00"/>
    <d v="2023-02-22T00:00:00"/>
    <x v="2"/>
    <x v="1"/>
    <n v="204.18"/>
    <x v="1"/>
    <x v="0"/>
    <x v="8"/>
    <n v="555.17000000000007"/>
    <n v="4556.1000000000004"/>
  </r>
  <r>
    <x v="3950"/>
    <x v="2"/>
    <x v="0"/>
    <n v="165.49"/>
    <n v="0.37"/>
    <n v="2"/>
    <d v="2024-04-06T00:00:00"/>
    <d v="2024-04-08T00:00:00"/>
    <x v="0"/>
    <x v="1"/>
    <n v="30.17"/>
    <x v="1"/>
    <x v="1"/>
    <x v="3"/>
    <n v="135.32"/>
    <n v="330.98"/>
  </r>
  <r>
    <x v="3951"/>
    <x v="0"/>
    <x v="1"/>
    <n v="2248.4899999999998"/>
    <n v="0.33"/>
    <n v="1"/>
    <d v="2024-07-16T00:00:00"/>
    <d v="2024-07-23T00:00:00"/>
    <x v="0"/>
    <x v="0"/>
    <n v="602.35"/>
    <x v="5"/>
    <x v="1"/>
    <x v="4"/>
    <n v="1646.1399999999999"/>
    <n v="2248.4899999999998"/>
  </r>
  <r>
    <x v="3952"/>
    <x v="3"/>
    <x v="3"/>
    <n v="295.77999999999997"/>
    <n v="0.16"/>
    <n v="7"/>
    <d v="2024-09-02T00:00:00"/>
    <d v="2024-09-03T00:00:00"/>
    <x v="2"/>
    <x v="0"/>
    <n v="64.03"/>
    <x v="1"/>
    <x v="1"/>
    <x v="7"/>
    <n v="231.74999999999997"/>
    <n v="2070.46"/>
  </r>
  <r>
    <x v="3953"/>
    <x v="0"/>
    <x v="2"/>
    <n v="3086.82"/>
    <n v="0.27"/>
    <n v="6"/>
    <d v="2023-04-11T00:00:00"/>
    <d v="2023-04-17T00:00:00"/>
    <x v="0"/>
    <x v="1"/>
    <n v="656.75"/>
    <x v="0"/>
    <x v="0"/>
    <x v="3"/>
    <n v="2430.0700000000002"/>
    <n v="18520.920000000002"/>
  </r>
  <r>
    <x v="3954"/>
    <x v="3"/>
    <x v="3"/>
    <n v="3081.2"/>
    <n v="0.33"/>
    <n v="5"/>
    <d v="2024-10-17T00:00:00"/>
    <d v="2024-10-19T00:00:00"/>
    <x v="0"/>
    <x v="2"/>
    <n v="589.52"/>
    <x v="3"/>
    <x v="1"/>
    <x v="2"/>
    <n v="2491.6799999999998"/>
    <n v="15406"/>
  </r>
  <r>
    <x v="3955"/>
    <x v="3"/>
    <x v="3"/>
    <n v="4504.8"/>
    <n v="0.26"/>
    <n v="5"/>
    <d v="2023-08-23T00:00:00"/>
    <d v="2023-08-28T00:00:00"/>
    <x v="1"/>
    <x v="2"/>
    <n v="784.14"/>
    <x v="5"/>
    <x v="0"/>
    <x v="1"/>
    <n v="3720.6600000000003"/>
    <n v="22524"/>
  </r>
  <r>
    <x v="3956"/>
    <x v="0"/>
    <x v="1"/>
    <n v="1031.24"/>
    <n v="0.34"/>
    <n v="3"/>
    <d v="2023-11-09T00:00:00"/>
    <d v="2023-11-16T00:00:00"/>
    <x v="0"/>
    <x v="2"/>
    <n v="145.29"/>
    <x v="5"/>
    <x v="0"/>
    <x v="11"/>
    <n v="885.95"/>
    <n v="3093.7200000000003"/>
  </r>
  <r>
    <x v="3957"/>
    <x v="2"/>
    <x v="2"/>
    <n v="1919.83"/>
    <n v="0.24"/>
    <n v="5"/>
    <d v="2023-12-28T00:00:00"/>
    <d v="2023-12-30T00:00:00"/>
    <x v="0"/>
    <x v="1"/>
    <n v="480.4"/>
    <x v="2"/>
    <x v="0"/>
    <x v="10"/>
    <n v="1439.4299999999998"/>
    <n v="9599.15"/>
  </r>
  <r>
    <x v="3958"/>
    <x v="2"/>
    <x v="3"/>
    <n v="4311.7700000000004"/>
    <n v="0.26"/>
    <n v="6"/>
    <d v="2023-09-02T00:00:00"/>
    <d v="2023-09-08T00:00:00"/>
    <x v="1"/>
    <x v="1"/>
    <n v="905.27"/>
    <x v="5"/>
    <x v="0"/>
    <x v="7"/>
    <n v="3406.5000000000005"/>
    <n v="25870.620000000003"/>
  </r>
  <r>
    <x v="3959"/>
    <x v="1"/>
    <x v="1"/>
    <n v="2424.0500000000002"/>
    <n v="0.47"/>
    <n v="7"/>
    <d v="2023-09-05T00:00:00"/>
    <d v="2023-09-07T00:00:00"/>
    <x v="0"/>
    <x v="1"/>
    <n v="179.11"/>
    <x v="4"/>
    <x v="0"/>
    <x v="7"/>
    <n v="2244.94"/>
    <n v="16968.350000000002"/>
  </r>
  <r>
    <x v="3960"/>
    <x v="2"/>
    <x v="0"/>
    <n v="392.64"/>
    <n v="0.19"/>
    <n v="7"/>
    <d v="2023-09-20T00:00:00"/>
    <d v="2023-09-25T00:00:00"/>
    <x v="0"/>
    <x v="0"/>
    <n v="86.09"/>
    <x v="5"/>
    <x v="0"/>
    <x v="7"/>
    <n v="306.54999999999995"/>
    <n v="2748.48"/>
  </r>
  <r>
    <x v="3961"/>
    <x v="1"/>
    <x v="1"/>
    <n v="642.84"/>
    <n v="0.38"/>
    <n v="8"/>
    <d v="2023-06-12T00:00:00"/>
    <d v="2023-06-17T00:00:00"/>
    <x v="0"/>
    <x v="1"/>
    <n v="39.94"/>
    <x v="3"/>
    <x v="0"/>
    <x v="9"/>
    <n v="602.90000000000009"/>
    <n v="5142.72"/>
  </r>
  <r>
    <x v="3962"/>
    <x v="2"/>
    <x v="4"/>
    <n v="4085.93"/>
    <n v="0.17"/>
    <n v="5"/>
    <d v="2024-09-24T00:00:00"/>
    <d v="2024-09-30T00:00:00"/>
    <x v="2"/>
    <x v="0"/>
    <n v="1201.26"/>
    <x v="5"/>
    <x v="1"/>
    <x v="7"/>
    <n v="2884.67"/>
    <n v="20429.649999999998"/>
  </r>
  <r>
    <x v="3963"/>
    <x v="2"/>
    <x v="1"/>
    <n v="3744.12"/>
    <n v="0.17"/>
    <n v="4"/>
    <d v="2023-07-16T00:00:00"/>
    <d v="2023-07-22T00:00:00"/>
    <x v="2"/>
    <x v="1"/>
    <n v="487.7"/>
    <x v="3"/>
    <x v="0"/>
    <x v="4"/>
    <n v="3256.42"/>
    <n v="14976.48"/>
  </r>
  <r>
    <x v="3964"/>
    <x v="3"/>
    <x v="1"/>
    <n v="4391.82"/>
    <n v="0.46"/>
    <n v="7"/>
    <d v="2024-06-25T00:00:00"/>
    <d v="2024-06-26T00:00:00"/>
    <x v="2"/>
    <x v="1"/>
    <n v="348.92"/>
    <x v="1"/>
    <x v="1"/>
    <x v="9"/>
    <n v="4042.8999999999996"/>
    <n v="30742.739999999998"/>
  </r>
  <r>
    <x v="3965"/>
    <x v="1"/>
    <x v="1"/>
    <n v="682.42"/>
    <n v="0.35"/>
    <n v="2"/>
    <d v="2024-11-14T00:00:00"/>
    <d v="2024-11-17T00:00:00"/>
    <x v="1"/>
    <x v="2"/>
    <n v="73.67"/>
    <x v="2"/>
    <x v="1"/>
    <x v="11"/>
    <n v="608.75"/>
    <n v="1364.84"/>
  </r>
  <r>
    <x v="3966"/>
    <x v="2"/>
    <x v="3"/>
    <n v="3826.04"/>
    <n v="0.46"/>
    <n v="8"/>
    <d v="2024-09-09T00:00:00"/>
    <d v="2024-09-15T00:00:00"/>
    <x v="1"/>
    <x v="0"/>
    <n v="1100.3800000000001"/>
    <x v="4"/>
    <x v="1"/>
    <x v="7"/>
    <n v="2725.66"/>
    <n v="30608.32"/>
  </r>
  <r>
    <x v="3967"/>
    <x v="1"/>
    <x v="2"/>
    <n v="3310.01"/>
    <n v="0.5"/>
    <n v="4"/>
    <d v="2024-04-27T00:00:00"/>
    <d v="2024-05-01T00:00:00"/>
    <x v="0"/>
    <x v="0"/>
    <n v="574.15"/>
    <x v="4"/>
    <x v="1"/>
    <x v="3"/>
    <n v="2735.86"/>
    <n v="13240.04"/>
  </r>
  <r>
    <x v="3968"/>
    <x v="3"/>
    <x v="1"/>
    <n v="1238.24"/>
    <n v="0"/>
    <n v="1"/>
    <d v="2023-07-27T00:00:00"/>
    <d v="2023-08-01T00:00:00"/>
    <x v="2"/>
    <x v="1"/>
    <n v="364.38"/>
    <x v="2"/>
    <x v="0"/>
    <x v="4"/>
    <n v="873.86"/>
    <n v="1238.24"/>
  </r>
  <r>
    <x v="3969"/>
    <x v="3"/>
    <x v="1"/>
    <n v="4872.13"/>
    <n v="0.49"/>
    <n v="2"/>
    <d v="2024-07-21T00:00:00"/>
    <d v="2024-07-28T00:00:00"/>
    <x v="1"/>
    <x v="0"/>
    <n v="640.52"/>
    <x v="0"/>
    <x v="1"/>
    <x v="4"/>
    <n v="4231.6100000000006"/>
    <n v="9744.26"/>
  </r>
  <r>
    <x v="3970"/>
    <x v="1"/>
    <x v="4"/>
    <n v="2894.74"/>
    <n v="0.05"/>
    <n v="1"/>
    <d v="2023-05-16T00:00:00"/>
    <d v="2023-05-23T00:00:00"/>
    <x v="0"/>
    <x v="0"/>
    <n v="175.98"/>
    <x v="3"/>
    <x v="0"/>
    <x v="5"/>
    <n v="2718.7599999999998"/>
    <n v="2894.74"/>
  </r>
  <r>
    <x v="3971"/>
    <x v="3"/>
    <x v="4"/>
    <n v="4543.7"/>
    <n v="0.04"/>
    <n v="5"/>
    <d v="2024-01-16T00:00:00"/>
    <d v="2024-01-21T00:00:00"/>
    <x v="0"/>
    <x v="1"/>
    <n v="1270.99"/>
    <x v="4"/>
    <x v="1"/>
    <x v="6"/>
    <n v="3272.71"/>
    <n v="22718.5"/>
  </r>
  <r>
    <x v="3972"/>
    <x v="0"/>
    <x v="0"/>
    <n v="4309.5600000000004"/>
    <n v="0.38"/>
    <n v="1"/>
    <d v="2023-08-11T00:00:00"/>
    <d v="2023-08-15T00:00:00"/>
    <x v="1"/>
    <x v="1"/>
    <n v="1204.47"/>
    <x v="3"/>
    <x v="0"/>
    <x v="1"/>
    <n v="3105.09"/>
    <n v="4309.5600000000004"/>
  </r>
  <r>
    <x v="3973"/>
    <x v="0"/>
    <x v="0"/>
    <n v="1732.31"/>
    <n v="0.18"/>
    <n v="9"/>
    <d v="2023-01-20T00:00:00"/>
    <d v="2023-01-22T00:00:00"/>
    <x v="0"/>
    <x v="1"/>
    <n v="239.51"/>
    <x v="3"/>
    <x v="0"/>
    <x v="6"/>
    <n v="1492.8"/>
    <n v="15590.789999999999"/>
  </r>
  <r>
    <x v="3974"/>
    <x v="3"/>
    <x v="4"/>
    <n v="2726.19"/>
    <n v="0.46"/>
    <n v="4"/>
    <d v="2024-04-01T00:00:00"/>
    <d v="2024-04-06T00:00:00"/>
    <x v="2"/>
    <x v="2"/>
    <n v="586.33000000000004"/>
    <x v="2"/>
    <x v="1"/>
    <x v="3"/>
    <n v="2139.86"/>
    <n v="10904.76"/>
  </r>
  <r>
    <x v="3975"/>
    <x v="0"/>
    <x v="2"/>
    <n v="2213.6999999999998"/>
    <n v="0.27"/>
    <n v="3"/>
    <d v="2023-10-13T00:00:00"/>
    <d v="2023-10-17T00:00:00"/>
    <x v="0"/>
    <x v="2"/>
    <n v="253.03"/>
    <x v="3"/>
    <x v="0"/>
    <x v="2"/>
    <n v="1960.6699999999998"/>
    <n v="6641.0999999999995"/>
  </r>
  <r>
    <x v="3976"/>
    <x v="2"/>
    <x v="0"/>
    <n v="3574.48"/>
    <n v="0.19"/>
    <n v="9"/>
    <d v="2024-03-21T00:00:00"/>
    <d v="2024-03-22T00:00:00"/>
    <x v="1"/>
    <x v="2"/>
    <n v="737.26"/>
    <x v="4"/>
    <x v="1"/>
    <x v="0"/>
    <n v="2837.2200000000003"/>
    <n v="32170.32"/>
  </r>
  <r>
    <x v="3977"/>
    <x v="1"/>
    <x v="2"/>
    <n v="2981.41"/>
    <n v="0.04"/>
    <n v="4"/>
    <d v="2023-11-29T00:00:00"/>
    <d v="2023-12-06T00:00:00"/>
    <x v="2"/>
    <x v="0"/>
    <n v="196.97"/>
    <x v="5"/>
    <x v="0"/>
    <x v="11"/>
    <n v="2784.44"/>
    <n v="11925.64"/>
  </r>
  <r>
    <x v="3978"/>
    <x v="2"/>
    <x v="4"/>
    <n v="3945.78"/>
    <n v="0.23"/>
    <n v="1"/>
    <d v="2023-01-26T00:00:00"/>
    <d v="2023-02-01T00:00:00"/>
    <x v="2"/>
    <x v="1"/>
    <n v="538.84"/>
    <x v="3"/>
    <x v="0"/>
    <x v="6"/>
    <n v="3406.94"/>
    <n v="3945.78"/>
  </r>
  <r>
    <x v="3979"/>
    <x v="1"/>
    <x v="0"/>
    <n v="157.59"/>
    <n v="0.14000000000000001"/>
    <n v="2"/>
    <d v="2024-07-31T00:00:00"/>
    <d v="2024-08-03T00:00:00"/>
    <x v="2"/>
    <x v="1"/>
    <n v="23.15"/>
    <x v="4"/>
    <x v="1"/>
    <x v="4"/>
    <n v="134.44"/>
    <n v="315.18"/>
  </r>
  <r>
    <x v="3980"/>
    <x v="3"/>
    <x v="1"/>
    <n v="3470.19"/>
    <n v="0.04"/>
    <n v="4"/>
    <d v="2024-07-26T00:00:00"/>
    <d v="2024-07-31T00:00:00"/>
    <x v="1"/>
    <x v="2"/>
    <n v="443.63"/>
    <x v="3"/>
    <x v="1"/>
    <x v="4"/>
    <n v="3026.56"/>
    <n v="13880.76"/>
  </r>
  <r>
    <x v="3981"/>
    <x v="2"/>
    <x v="4"/>
    <n v="1663.42"/>
    <n v="0.34"/>
    <n v="1"/>
    <d v="2024-03-20T00:00:00"/>
    <d v="2024-03-24T00:00:00"/>
    <x v="1"/>
    <x v="2"/>
    <n v="287.17"/>
    <x v="4"/>
    <x v="1"/>
    <x v="0"/>
    <n v="1376.25"/>
    <n v="1663.42"/>
  </r>
  <r>
    <x v="3982"/>
    <x v="3"/>
    <x v="0"/>
    <n v="1198.69"/>
    <n v="0.49"/>
    <n v="6"/>
    <d v="2024-07-10T00:00:00"/>
    <d v="2024-07-15T00:00:00"/>
    <x v="0"/>
    <x v="1"/>
    <n v="257.14"/>
    <x v="1"/>
    <x v="1"/>
    <x v="4"/>
    <n v="941.55000000000007"/>
    <n v="7192.14"/>
  </r>
  <r>
    <x v="3983"/>
    <x v="3"/>
    <x v="2"/>
    <n v="4026.08"/>
    <n v="0.19"/>
    <n v="7"/>
    <d v="2023-11-29T00:00:00"/>
    <d v="2023-12-01T00:00:00"/>
    <x v="0"/>
    <x v="1"/>
    <n v="704.55"/>
    <x v="4"/>
    <x v="0"/>
    <x v="11"/>
    <n v="3321.5299999999997"/>
    <n v="28182.559999999998"/>
  </r>
  <r>
    <x v="3984"/>
    <x v="1"/>
    <x v="2"/>
    <n v="537.17999999999995"/>
    <n v="0.15"/>
    <n v="1"/>
    <d v="2023-04-25T00:00:00"/>
    <d v="2023-04-30T00:00:00"/>
    <x v="0"/>
    <x v="1"/>
    <n v="86.89"/>
    <x v="0"/>
    <x v="0"/>
    <x v="3"/>
    <n v="450.28999999999996"/>
    <n v="537.17999999999995"/>
  </r>
  <r>
    <x v="3985"/>
    <x v="1"/>
    <x v="0"/>
    <n v="1219.45"/>
    <n v="0.04"/>
    <n v="6"/>
    <d v="2023-01-16T00:00:00"/>
    <d v="2023-01-21T00:00:00"/>
    <x v="0"/>
    <x v="2"/>
    <n v="262.87"/>
    <x v="1"/>
    <x v="0"/>
    <x v="6"/>
    <n v="956.58"/>
    <n v="7316.7000000000007"/>
  </r>
  <r>
    <x v="3986"/>
    <x v="1"/>
    <x v="2"/>
    <n v="1098.3"/>
    <n v="0.11"/>
    <n v="3"/>
    <d v="2023-12-04T00:00:00"/>
    <d v="2023-12-11T00:00:00"/>
    <x v="1"/>
    <x v="1"/>
    <n v="287.17"/>
    <x v="3"/>
    <x v="0"/>
    <x v="10"/>
    <n v="811.12999999999988"/>
    <n v="3294.8999999999996"/>
  </r>
  <r>
    <x v="3987"/>
    <x v="2"/>
    <x v="0"/>
    <n v="2157.14"/>
    <n v="0.14000000000000001"/>
    <n v="7"/>
    <d v="2023-05-24T00:00:00"/>
    <d v="2023-05-26T00:00:00"/>
    <x v="0"/>
    <x v="2"/>
    <n v="347.42"/>
    <x v="5"/>
    <x v="0"/>
    <x v="5"/>
    <n v="1809.7199999999998"/>
    <n v="15099.98"/>
  </r>
  <r>
    <x v="3988"/>
    <x v="0"/>
    <x v="0"/>
    <n v="1679.45"/>
    <n v="0.17"/>
    <n v="2"/>
    <d v="2024-10-02T00:00:00"/>
    <d v="2024-10-07T00:00:00"/>
    <x v="1"/>
    <x v="0"/>
    <n v="282.56"/>
    <x v="2"/>
    <x v="1"/>
    <x v="2"/>
    <n v="1396.89"/>
    <n v="3358.9"/>
  </r>
  <r>
    <x v="3989"/>
    <x v="1"/>
    <x v="2"/>
    <n v="3630.29"/>
    <n v="0.32"/>
    <n v="2"/>
    <d v="2024-08-08T00:00:00"/>
    <d v="2024-08-14T00:00:00"/>
    <x v="0"/>
    <x v="1"/>
    <n v="970.33"/>
    <x v="3"/>
    <x v="1"/>
    <x v="1"/>
    <n v="2659.96"/>
    <n v="7260.58"/>
  </r>
  <r>
    <x v="3990"/>
    <x v="1"/>
    <x v="3"/>
    <n v="3526.91"/>
    <n v="0.06"/>
    <n v="4"/>
    <d v="2024-06-20T00:00:00"/>
    <d v="2024-06-22T00:00:00"/>
    <x v="2"/>
    <x v="2"/>
    <n v="183.54"/>
    <x v="5"/>
    <x v="1"/>
    <x v="9"/>
    <n v="3343.37"/>
    <n v="14107.64"/>
  </r>
  <r>
    <x v="3991"/>
    <x v="2"/>
    <x v="1"/>
    <n v="1694.81"/>
    <n v="0.03"/>
    <n v="8"/>
    <d v="2023-01-14T00:00:00"/>
    <d v="2023-01-18T00:00:00"/>
    <x v="0"/>
    <x v="1"/>
    <n v="259.44"/>
    <x v="1"/>
    <x v="0"/>
    <x v="6"/>
    <n v="1435.37"/>
    <n v="13558.48"/>
  </r>
  <r>
    <x v="3992"/>
    <x v="1"/>
    <x v="4"/>
    <n v="2241.21"/>
    <n v="0.47"/>
    <n v="3"/>
    <d v="2023-07-28T00:00:00"/>
    <d v="2023-07-31T00:00:00"/>
    <x v="0"/>
    <x v="2"/>
    <n v="124.52"/>
    <x v="2"/>
    <x v="0"/>
    <x v="4"/>
    <n v="2116.69"/>
    <n v="6723.63"/>
  </r>
  <r>
    <x v="3993"/>
    <x v="2"/>
    <x v="1"/>
    <n v="1118.75"/>
    <n v="0.4"/>
    <n v="8"/>
    <d v="2024-10-08T00:00:00"/>
    <d v="2024-10-11T00:00:00"/>
    <x v="1"/>
    <x v="2"/>
    <n v="161.25"/>
    <x v="4"/>
    <x v="1"/>
    <x v="2"/>
    <n v="957.5"/>
    <n v="8950"/>
  </r>
  <r>
    <x v="3994"/>
    <x v="3"/>
    <x v="4"/>
    <n v="3387.09"/>
    <n v="0.14000000000000001"/>
    <n v="7"/>
    <d v="2023-01-21T00:00:00"/>
    <d v="2023-01-25T00:00:00"/>
    <x v="0"/>
    <x v="1"/>
    <n v="388.81"/>
    <x v="5"/>
    <x v="0"/>
    <x v="6"/>
    <n v="2998.28"/>
    <n v="23709.63"/>
  </r>
  <r>
    <x v="3995"/>
    <x v="1"/>
    <x v="4"/>
    <n v="2041.49"/>
    <n v="0.32"/>
    <n v="5"/>
    <d v="2023-04-01T00:00:00"/>
    <d v="2023-04-02T00:00:00"/>
    <x v="1"/>
    <x v="2"/>
    <n v="386.32"/>
    <x v="0"/>
    <x v="0"/>
    <x v="3"/>
    <n v="1655.17"/>
    <n v="10207.450000000001"/>
  </r>
  <r>
    <x v="3996"/>
    <x v="1"/>
    <x v="1"/>
    <n v="750.85"/>
    <n v="0.3"/>
    <n v="4"/>
    <d v="2024-07-14T00:00:00"/>
    <d v="2024-07-15T00:00:00"/>
    <x v="1"/>
    <x v="0"/>
    <n v="124.9"/>
    <x v="1"/>
    <x v="1"/>
    <x v="4"/>
    <n v="625.95000000000005"/>
    <n v="3003.4"/>
  </r>
  <r>
    <x v="3997"/>
    <x v="3"/>
    <x v="0"/>
    <n v="723.6"/>
    <n v="0.37"/>
    <n v="2"/>
    <d v="2024-06-07T00:00:00"/>
    <d v="2024-06-13T00:00:00"/>
    <x v="0"/>
    <x v="2"/>
    <n v="54.74"/>
    <x v="0"/>
    <x v="1"/>
    <x v="9"/>
    <n v="668.86"/>
    <n v="1447.2"/>
  </r>
  <r>
    <x v="3998"/>
    <x v="3"/>
    <x v="2"/>
    <n v="1679.37"/>
    <n v="0.43"/>
    <n v="9"/>
    <d v="2023-01-22T00:00:00"/>
    <d v="2023-01-25T00:00:00"/>
    <x v="1"/>
    <x v="0"/>
    <n v="307.54000000000002"/>
    <x v="1"/>
    <x v="0"/>
    <x v="6"/>
    <n v="1371.83"/>
    <n v="15114.329999999998"/>
  </r>
  <r>
    <x v="3999"/>
    <x v="3"/>
    <x v="3"/>
    <n v="3761.89"/>
    <n v="0.18"/>
    <n v="4"/>
    <d v="2024-11-04T00:00:00"/>
    <d v="2024-11-08T00:00:00"/>
    <x v="0"/>
    <x v="2"/>
    <n v="840.46"/>
    <x v="4"/>
    <x v="1"/>
    <x v="11"/>
    <n v="2921.43"/>
    <n v="15047.56"/>
  </r>
  <r>
    <x v="4000"/>
    <x v="1"/>
    <x v="3"/>
    <n v="224.97"/>
    <n v="0.33"/>
    <n v="5"/>
    <d v="2024-02-14T00:00:00"/>
    <d v="2024-02-19T00:00:00"/>
    <x v="1"/>
    <x v="2"/>
    <n v="14.4"/>
    <x v="2"/>
    <x v="1"/>
    <x v="8"/>
    <n v="210.57"/>
    <n v="1124.8499999999999"/>
  </r>
  <r>
    <x v="4001"/>
    <x v="0"/>
    <x v="3"/>
    <n v="1363.1"/>
    <n v="0.4"/>
    <n v="2"/>
    <d v="2023-06-05T00:00:00"/>
    <d v="2023-06-09T00:00:00"/>
    <x v="1"/>
    <x v="2"/>
    <n v="79.25"/>
    <x v="2"/>
    <x v="0"/>
    <x v="9"/>
    <n v="1283.8499999999999"/>
    <n v="2726.2"/>
  </r>
  <r>
    <x v="4002"/>
    <x v="0"/>
    <x v="1"/>
    <n v="896.18"/>
    <n v="0.35"/>
    <n v="2"/>
    <d v="2023-06-08T00:00:00"/>
    <d v="2023-06-10T00:00:00"/>
    <x v="2"/>
    <x v="1"/>
    <n v="243"/>
    <x v="0"/>
    <x v="0"/>
    <x v="9"/>
    <n v="653.17999999999995"/>
    <n v="1792.36"/>
  </r>
  <r>
    <x v="4003"/>
    <x v="0"/>
    <x v="1"/>
    <n v="4786.74"/>
    <n v="0.46"/>
    <n v="2"/>
    <d v="2023-03-28T00:00:00"/>
    <d v="2023-04-01T00:00:00"/>
    <x v="2"/>
    <x v="1"/>
    <n v="917.64"/>
    <x v="0"/>
    <x v="0"/>
    <x v="0"/>
    <n v="3869.1"/>
    <n v="9573.48"/>
  </r>
  <r>
    <x v="4004"/>
    <x v="1"/>
    <x v="0"/>
    <n v="3555.88"/>
    <n v="0.25"/>
    <n v="2"/>
    <d v="2023-12-03T00:00:00"/>
    <d v="2023-12-09T00:00:00"/>
    <x v="1"/>
    <x v="0"/>
    <n v="274.43"/>
    <x v="3"/>
    <x v="0"/>
    <x v="10"/>
    <n v="3281.4500000000003"/>
    <n v="7111.76"/>
  </r>
  <r>
    <x v="4005"/>
    <x v="3"/>
    <x v="3"/>
    <n v="1242.8399999999999"/>
    <n v="0.4"/>
    <n v="9"/>
    <d v="2024-02-11T00:00:00"/>
    <d v="2024-02-18T00:00:00"/>
    <x v="1"/>
    <x v="0"/>
    <n v="285.31"/>
    <x v="1"/>
    <x v="1"/>
    <x v="8"/>
    <n v="957.53"/>
    <n v="11185.56"/>
  </r>
  <r>
    <x v="4006"/>
    <x v="1"/>
    <x v="0"/>
    <n v="1116.56"/>
    <n v="0.45"/>
    <n v="5"/>
    <d v="2024-12-21T00:00:00"/>
    <d v="2024-12-22T00:00:00"/>
    <x v="1"/>
    <x v="2"/>
    <n v="294.95"/>
    <x v="4"/>
    <x v="1"/>
    <x v="10"/>
    <n v="821.6099999999999"/>
    <n v="5582.7999999999993"/>
  </r>
  <r>
    <x v="4007"/>
    <x v="3"/>
    <x v="3"/>
    <n v="4304.3500000000004"/>
    <n v="0.28000000000000003"/>
    <n v="6"/>
    <d v="2024-06-03T00:00:00"/>
    <d v="2024-06-08T00:00:00"/>
    <x v="1"/>
    <x v="1"/>
    <n v="1255.8399999999999"/>
    <x v="5"/>
    <x v="1"/>
    <x v="9"/>
    <n v="3048.51"/>
    <n v="25826.100000000002"/>
  </r>
  <r>
    <x v="4008"/>
    <x v="1"/>
    <x v="1"/>
    <n v="1032.1099999999999"/>
    <n v="0.01"/>
    <n v="4"/>
    <d v="2024-11-08T00:00:00"/>
    <d v="2024-11-13T00:00:00"/>
    <x v="0"/>
    <x v="1"/>
    <n v="265.76"/>
    <x v="1"/>
    <x v="1"/>
    <x v="11"/>
    <n v="766.34999999999991"/>
    <n v="4128.4399999999996"/>
  </r>
  <r>
    <x v="4009"/>
    <x v="1"/>
    <x v="2"/>
    <n v="4985.59"/>
    <n v="0.41"/>
    <n v="2"/>
    <d v="2023-01-10T00:00:00"/>
    <d v="2023-01-13T00:00:00"/>
    <x v="0"/>
    <x v="0"/>
    <n v="1184.24"/>
    <x v="3"/>
    <x v="0"/>
    <x v="6"/>
    <n v="3801.3500000000004"/>
    <n v="9971.18"/>
  </r>
  <r>
    <x v="4010"/>
    <x v="3"/>
    <x v="2"/>
    <n v="1483.29"/>
    <n v="0.42"/>
    <n v="3"/>
    <d v="2023-01-30T00:00:00"/>
    <d v="2023-02-01T00:00:00"/>
    <x v="0"/>
    <x v="0"/>
    <n v="399.88"/>
    <x v="3"/>
    <x v="0"/>
    <x v="6"/>
    <n v="1083.4099999999999"/>
    <n v="4449.87"/>
  </r>
  <r>
    <x v="4011"/>
    <x v="0"/>
    <x v="2"/>
    <n v="513.23"/>
    <n v="0.2"/>
    <n v="3"/>
    <d v="2023-09-15T00:00:00"/>
    <d v="2023-09-20T00:00:00"/>
    <x v="2"/>
    <x v="1"/>
    <n v="88.21"/>
    <x v="3"/>
    <x v="0"/>
    <x v="7"/>
    <n v="425.02000000000004"/>
    <n v="1539.69"/>
  </r>
  <r>
    <x v="4012"/>
    <x v="3"/>
    <x v="2"/>
    <n v="3485.62"/>
    <n v="0.11"/>
    <n v="8"/>
    <d v="2023-10-05T00:00:00"/>
    <d v="2023-10-08T00:00:00"/>
    <x v="0"/>
    <x v="1"/>
    <n v="598.07000000000005"/>
    <x v="2"/>
    <x v="0"/>
    <x v="2"/>
    <n v="2887.5499999999997"/>
    <n v="27884.959999999999"/>
  </r>
  <r>
    <x v="4013"/>
    <x v="2"/>
    <x v="4"/>
    <n v="3087.25"/>
    <n v="0.49"/>
    <n v="8"/>
    <d v="2023-05-13T00:00:00"/>
    <d v="2023-05-18T00:00:00"/>
    <x v="1"/>
    <x v="2"/>
    <n v="676.07"/>
    <x v="2"/>
    <x v="0"/>
    <x v="5"/>
    <n v="2411.1799999999998"/>
    <n v="24698"/>
  </r>
  <r>
    <x v="4014"/>
    <x v="2"/>
    <x v="3"/>
    <n v="4999.13"/>
    <n v="0.28000000000000003"/>
    <n v="6"/>
    <d v="2024-04-01T00:00:00"/>
    <d v="2024-04-02T00:00:00"/>
    <x v="2"/>
    <x v="2"/>
    <n v="1344.04"/>
    <x v="1"/>
    <x v="1"/>
    <x v="3"/>
    <n v="3655.09"/>
    <n v="29994.78"/>
  </r>
  <r>
    <x v="4015"/>
    <x v="3"/>
    <x v="2"/>
    <n v="4030.22"/>
    <n v="0.26"/>
    <n v="8"/>
    <d v="2023-07-16T00:00:00"/>
    <d v="2023-07-23T00:00:00"/>
    <x v="1"/>
    <x v="0"/>
    <n v="411.83"/>
    <x v="2"/>
    <x v="0"/>
    <x v="4"/>
    <n v="3618.39"/>
    <n v="32241.759999999998"/>
  </r>
  <r>
    <x v="4016"/>
    <x v="1"/>
    <x v="4"/>
    <n v="2201.3000000000002"/>
    <n v="0.47"/>
    <n v="3"/>
    <d v="2024-07-21T00:00:00"/>
    <d v="2024-07-26T00:00:00"/>
    <x v="0"/>
    <x v="1"/>
    <n v="347.45"/>
    <x v="1"/>
    <x v="1"/>
    <x v="4"/>
    <n v="1853.8500000000001"/>
    <n v="6603.9000000000005"/>
  </r>
  <r>
    <x v="4017"/>
    <x v="2"/>
    <x v="4"/>
    <n v="3415.4"/>
    <n v="0.2"/>
    <n v="7"/>
    <d v="2023-10-03T00:00:00"/>
    <d v="2023-10-04T00:00:00"/>
    <x v="2"/>
    <x v="2"/>
    <n v="815.33"/>
    <x v="1"/>
    <x v="0"/>
    <x v="2"/>
    <n v="2600.0700000000002"/>
    <n v="23907.8"/>
  </r>
  <r>
    <x v="4018"/>
    <x v="2"/>
    <x v="4"/>
    <n v="4107.46"/>
    <n v="0.42"/>
    <n v="5"/>
    <d v="2024-04-21T00:00:00"/>
    <d v="2024-04-27T00:00:00"/>
    <x v="1"/>
    <x v="0"/>
    <n v="495.62"/>
    <x v="1"/>
    <x v="1"/>
    <x v="3"/>
    <n v="3611.84"/>
    <n v="20537.3"/>
  </r>
  <r>
    <x v="4019"/>
    <x v="1"/>
    <x v="0"/>
    <n v="2617.2600000000002"/>
    <n v="0.35"/>
    <n v="9"/>
    <d v="2023-07-17T00:00:00"/>
    <d v="2023-07-24T00:00:00"/>
    <x v="1"/>
    <x v="0"/>
    <n v="167.25"/>
    <x v="2"/>
    <x v="0"/>
    <x v="4"/>
    <n v="2450.0100000000002"/>
    <n v="23555.340000000004"/>
  </r>
  <r>
    <x v="4020"/>
    <x v="1"/>
    <x v="0"/>
    <n v="1437.07"/>
    <n v="0.48"/>
    <n v="9"/>
    <d v="2023-11-20T00:00:00"/>
    <d v="2023-11-24T00:00:00"/>
    <x v="1"/>
    <x v="1"/>
    <n v="219.85"/>
    <x v="5"/>
    <x v="0"/>
    <x v="11"/>
    <n v="1217.22"/>
    <n v="12933.63"/>
  </r>
  <r>
    <x v="4021"/>
    <x v="0"/>
    <x v="4"/>
    <n v="1129.52"/>
    <n v="0.21"/>
    <n v="5"/>
    <d v="2024-04-28T00:00:00"/>
    <d v="2024-04-29T00:00:00"/>
    <x v="0"/>
    <x v="2"/>
    <n v="331.11"/>
    <x v="1"/>
    <x v="1"/>
    <x v="3"/>
    <n v="798.41"/>
    <n v="5647.6"/>
  </r>
  <r>
    <x v="4022"/>
    <x v="1"/>
    <x v="2"/>
    <n v="1546.88"/>
    <n v="0.45"/>
    <n v="6"/>
    <d v="2023-07-04T00:00:00"/>
    <d v="2023-07-10T00:00:00"/>
    <x v="0"/>
    <x v="2"/>
    <n v="327.2"/>
    <x v="2"/>
    <x v="0"/>
    <x v="4"/>
    <n v="1219.68"/>
    <n v="9281.2800000000007"/>
  </r>
  <r>
    <x v="4023"/>
    <x v="3"/>
    <x v="3"/>
    <n v="4255.54"/>
    <n v="0.28000000000000003"/>
    <n v="1"/>
    <d v="2024-06-16T00:00:00"/>
    <d v="2024-06-17T00:00:00"/>
    <x v="1"/>
    <x v="0"/>
    <n v="1040.22"/>
    <x v="5"/>
    <x v="1"/>
    <x v="9"/>
    <n v="3215.3199999999997"/>
    <n v="4255.54"/>
  </r>
  <r>
    <x v="4024"/>
    <x v="3"/>
    <x v="1"/>
    <n v="1964.12"/>
    <n v="0.24"/>
    <n v="4"/>
    <d v="2023-01-17T00:00:00"/>
    <d v="2023-01-18T00:00:00"/>
    <x v="0"/>
    <x v="1"/>
    <n v="147.9"/>
    <x v="4"/>
    <x v="0"/>
    <x v="6"/>
    <n v="1816.2199999999998"/>
    <n v="7856.48"/>
  </r>
  <r>
    <x v="4025"/>
    <x v="0"/>
    <x v="0"/>
    <n v="1504.65"/>
    <n v="0.15"/>
    <n v="1"/>
    <d v="2023-03-20T00:00:00"/>
    <d v="2023-03-26T00:00:00"/>
    <x v="1"/>
    <x v="1"/>
    <n v="274.2"/>
    <x v="1"/>
    <x v="0"/>
    <x v="0"/>
    <n v="1230.45"/>
    <n v="1504.65"/>
  </r>
  <r>
    <x v="4026"/>
    <x v="2"/>
    <x v="2"/>
    <n v="4048.85"/>
    <n v="0.28000000000000003"/>
    <n v="4"/>
    <d v="2023-01-27T00:00:00"/>
    <d v="2023-02-01T00:00:00"/>
    <x v="1"/>
    <x v="0"/>
    <n v="1089.8800000000001"/>
    <x v="3"/>
    <x v="0"/>
    <x v="6"/>
    <n v="2958.97"/>
    <n v="16195.4"/>
  </r>
  <r>
    <x v="4027"/>
    <x v="2"/>
    <x v="2"/>
    <n v="256.41000000000003"/>
    <n v="0.28999999999999998"/>
    <n v="1"/>
    <d v="2024-11-09T00:00:00"/>
    <d v="2024-11-15T00:00:00"/>
    <x v="0"/>
    <x v="1"/>
    <n v="69.22"/>
    <x v="0"/>
    <x v="1"/>
    <x v="11"/>
    <n v="187.19000000000003"/>
    <n v="256.41000000000003"/>
  </r>
  <r>
    <x v="4028"/>
    <x v="1"/>
    <x v="1"/>
    <n v="3010.4"/>
    <n v="0.45"/>
    <n v="4"/>
    <d v="2023-12-05T00:00:00"/>
    <d v="2023-12-07T00:00:00"/>
    <x v="1"/>
    <x v="0"/>
    <n v="887.73"/>
    <x v="3"/>
    <x v="0"/>
    <x v="10"/>
    <n v="2122.67"/>
    <n v="12041.6"/>
  </r>
  <r>
    <x v="4029"/>
    <x v="3"/>
    <x v="1"/>
    <n v="4380.8"/>
    <n v="0.35"/>
    <n v="6"/>
    <d v="2024-04-20T00:00:00"/>
    <d v="2024-04-26T00:00:00"/>
    <x v="1"/>
    <x v="1"/>
    <n v="1122.27"/>
    <x v="1"/>
    <x v="1"/>
    <x v="3"/>
    <n v="3258.53"/>
    <n v="26284.800000000003"/>
  </r>
  <r>
    <x v="4030"/>
    <x v="2"/>
    <x v="2"/>
    <n v="2109.41"/>
    <n v="0.41"/>
    <n v="9"/>
    <d v="2023-04-21T00:00:00"/>
    <d v="2023-04-22T00:00:00"/>
    <x v="1"/>
    <x v="2"/>
    <n v="566.39"/>
    <x v="5"/>
    <x v="0"/>
    <x v="3"/>
    <n v="1543.02"/>
    <n v="18984.689999999999"/>
  </r>
  <r>
    <x v="4031"/>
    <x v="0"/>
    <x v="1"/>
    <n v="1419.66"/>
    <n v="0.38"/>
    <n v="2"/>
    <d v="2024-12-26T00:00:00"/>
    <d v="2025-01-02T00:00:00"/>
    <x v="1"/>
    <x v="1"/>
    <n v="143.84"/>
    <x v="2"/>
    <x v="1"/>
    <x v="10"/>
    <n v="1275.8200000000002"/>
    <n v="2839.32"/>
  </r>
  <r>
    <x v="4032"/>
    <x v="0"/>
    <x v="2"/>
    <n v="2509.37"/>
    <n v="0.14000000000000001"/>
    <n v="2"/>
    <d v="2024-01-06T00:00:00"/>
    <d v="2024-01-09T00:00:00"/>
    <x v="1"/>
    <x v="1"/>
    <n v="141.83000000000001"/>
    <x v="5"/>
    <x v="1"/>
    <x v="6"/>
    <n v="2367.54"/>
    <n v="5018.74"/>
  </r>
  <r>
    <x v="4033"/>
    <x v="3"/>
    <x v="1"/>
    <n v="3615.64"/>
    <n v="0.1"/>
    <n v="6"/>
    <d v="2024-01-04T00:00:00"/>
    <d v="2024-01-09T00:00:00"/>
    <x v="1"/>
    <x v="2"/>
    <n v="773.32"/>
    <x v="1"/>
    <x v="1"/>
    <x v="6"/>
    <n v="2842.3199999999997"/>
    <n v="21693.84"/>
  </r>
  <r>
    <x v="4034"/>
    <x v="0"/>
    <x v="1"/>
    <n v="2631.37"/>
    <n v="0.13"/>
    <n v="6"/>
    <d v="2024-12-10T00:00:00"/>
    <d v="2024-12-12T00:00:00"/>
    <x v="2"/>
    <x v="2"/>
    <n v="585.37"/>
    <x v="1"/>
    <x v="1"/>
    <x v="10"/>
    <n v="2046"/>
    <n v="15788.22"/>
  </r>
  <r>
    <x v="4035"/>
    <x v="0"/>
    <x v="2"/>
    <n v="137.43"/>
    <n v="7.0000000000000007E-2"/>
    <n v="3"/>
    <d v="2024-04-23T00:00:00"/>
    <d v="2024-04-30T00:00:00"/>
    <x v="2"/>
    <x v="0"/>
    <n v="38.39"/>
    <x v="0"/>
    <x v="1"/>
    <x v="3"/>
    <n v="99.04"/>
    <n v="412.29"/>
  </r>
  <r>
    <x v="4036"/>
    <x v="3"/>
    <x v="4"/>
    <n v="483.79"/>
    <n v="0.19"/>
    <n v="2"/>
    <d v="2024-12-09T00:00:00"/>
    <d v="2024-12-11T00:00:00"/>
    <x v="1"/>
    <x v="1"/>
    <n v="91.58"/>
    <x v="1"/>
    <x v="1"/>
    <x v="10"/>
    <n v="392.21000000000004"/>
    <n v="967.58"/>
  </r>
  <r>
    <x v="4037"/>
    <x v="1"/>
    <x v="2"/>
    <n v="3634.51"/>
    <n v="0.33"/>
    <n v="3"/>
    <d v="2023-01-13T00:00:00"/>
    <d v="2023-01-20T00:00:00"/>
    <x v="1"/>
    <x v="1"/>
    <n v="567.05999999999995"/>
    <x v="3"/>
    <x v="0"/>
    <x v="6"/>
    <n v="3067.4500000000003"/>
    <n v="10903.53"/>
  </r>
  <r>
    <x v="4038"/>
    <x v="1"/>
    <x v="3"/>
    <n v="2059.7600000000002"/>
    <n v="0.27"/>
    <n v="4"/>
    <d v="2024-09-16T00:00:00"/>
    <d v="2024-09-21T00:00:00"/>
    <x v="1"/>
    <x v="0"/>
    <n v="584.13"/>
    <x v="3"/>
    <x v="1"/>
    <x v="7"/>
    <n v="1475.63"/>
    <n v="8239.0400000000009"/>
  </r>
  <r>
    <x v="4039"/>
    <x v="0"/>
    <x v="1"/>
    <n v="3945.4"/>
    <n v="0.34"/>
    <n v="4"/>
    <d v="2024-09-01T00:00:00"/>
    <d v="2024-09-04T00:00:00"/>
    <x v="0"/>
    <x v="2"/>
    <n v="393.51"/>
    <x v="1"/>
    <x v="1"/>
    <x v="7"/>
    <n v="3551.8900000000003"/>
    <n v="15781.6"/>
  </r>
  <r>
    <x v="4040"/>
    <x v="1"/>
    <x v="0"/>
    <n v="3282.5"/>
    <n v="0.18"/>
    <n v="7"/>
    <d v="2024-10-11T00:00:00"/>
    <d v="2024-10-15T00:00:00"/>
    <x v="0"/>
    <x v="1"/>
    <n v="548.73"/>
    <x v="1"/>
    <x v="1"/>
    <x v="2"/>
    <n v="2733.77"/>
    <n v="22977.5"/>
  </r>
  <r>
    <x v="4041"/>
    <x v="1"/>
    <x v="1"/>
    <n v="2949.43"/>
    <n v="0.1"/>
    <n v="4"/>
    <d v="2024-07-21T00:00:00"/>
    <d v="2024-07-26T00:00:00"/>
    <x v="2"/>
    <x v="0"/>
    <n v="179.54"/>
    <x v="1"/>
    <x v="1"/>
    <x v="4"/>
    <n v="2769.89"/>
    <n v="11797.72"/>
  </r>
  <r>
    <x v="4042"/>
    <x v="0"/>
    <x v="3"/>
    <n v="4516.74"/>
    <n v="0.1"/>
    <n v="6"/>
    <d v="2023-04-14T00:00:00"/>
    <d v="2023-04-16T00:00:00"/>
    <x v="2"/>
    <x v="0"/>
    <n v="1123.1099999999999"/>
    <x v="4"/>
    <x v="0"/>
    <x v="3"/>
    <n v="3393.63"/>
    <n v="27100.44"/>
  </r>
  <r>
    <x v="4043"/>
    <x v="1"/>
    <x v="0"/>
    <n v="204.48"/>
    <n v="0.3"/>
    <n v="6"/>
    <d v="2023-08-20T00:00:00"/>
    <d v="2023-08-24T00:00:00"/>
    <x v="2"/>
    <x v="1"/>
    <n v="42.11"/>
    <x v="5"/>
    <x v="0"/>
    <x v="1"/>
    <n v="162.37"/>
    <n v="1226.8799999999999"/>
  </r>
  <r>
    <x v="4044"/>
    <x v="0"/>
    <x v="0"/>
    <n v="859.67"/>
    <n v="0.08"/>
    <n v="3"/>
    <d v="2023-06-21T00:00:00"/>
    <d v="2023-06-23T00:00:00"/>
    <x v="0"/>
    <x v="0"/>
    <n v="105.32"/>
    <x v="4"/>
    <x v="0"/>
    <x v="9"/>
    <n v="754.34999999999991"/>
    <n v="2579.0099999999998"/>
  </r>
  <r>
    <x v="4045"/>
    <x v="2"/>
    <x v="2"/>
    <n v="3159.44"/>
    <n v="0.2"/>
    <n v="9"/>
    <d v="2024-06-23T00:00:00"/>
    <d v="2024-06-24T00:00:00"/>
    <x v="2"/>
    <x v="0"/>
    <n v="583.80999999999995"/>
    <x v="2"/>
    <x v="1"/>
    <x v="9"/>
    <n v="2575.63"/>
    <n v="28434.959999999999"/>
  </r>
  <r>
    <x v="4046"/>
    <x v="3"/>
    <x v="4"/>
    <n v="422.56"/>
    <n v="0.11"/>
    <n v="5"/>
    <d v="2024-04-13T00:00:00"/>
    <d v="2024-04-20T00:00:00"/>
    <x v="1"/>
    <x v="0"/>
    <n v="93.72"/>
    <x v="4"/>
    <x v="1"/>
    <x v="3"/>
    <n v="328.84000000000003"/>
    <n v="2112.8000000000002"/>
  </r>
  <r>
    <x v="4047"/>
    <x v="3"/>
    <x v="2"/>
    <n v="3260.36"/>
    <n v="0.33"/>
    <n v="9"/>
    <d v="2023-10-19T00:00:00"/>
    <d v="2023-10-23T00:00:00"/>
    <x v="2"/>
    <x v="0"/>
    <n v="808.05"/>
    <x v="3"/>
    <x v="0"/>
    <x v="2"/>
    <n v="2452.3100000000004"/>
    <n v="29343.24"/>
  </r>
  <r>
    <x v="4048"/>
    <x v="1"/>
    <x v="0"/>
    <n v="4922.1899999999996"/>
    <n v="0.31"/>
    <n v="6"/>
    <d v="2024-08-26T00:00:00"/>
    <d v="2024-09-01T00:00:00"/>
    <x v="2"/>
    <x v="1"/>
    <n v="373.09"/>
    <x v="3"/>
    <x v="1"/>
    <x v="1"/>
    <n v="4549.0999999999995"/>
    <n v="29533.14"/>
  </r>
  <r>
    <x v="4049"/>
    <x v="1"/>
    <x v="0"/>
    <n v="4406.16"/>
    <n v="0.19"/>
    <n v="6"/>
    <d v="2023-07-24T00:00:00"/>
    <d v="2023-07-29T00:00:00"/>
    <x v="1"/>
    <x v="2"/>
    <n v="432.43"/>
    <x v="3"/>
    <x v="0"/>
    <x v="4"/>
    <n v="3973.73"/>
    <n v="26436.959999999999"/>
  </r>
  <r>
    <x v="4050"/>
    <x v="1"/>
    <x v="4"/>
    <n v="2995.49"/>
    <n v="0.06"/>
    <n v="9"/>
    <d v="2024-07-01T00:00:00"/>
    <d v="2024-07-06T00:00:00"/>
    <x v="1"/>
    <x v="0"/>
    <n v="541.25"/>
    <x v="1"/>
    <x v="1"/>
    <x v="4"/>
    <n v="2454.2399999999998"/>
    <n v="26959.409999999996"/>
  </r>
  <r>
    <x v="4051"/>
    <x v="3"/>
    <x v="1"/>
    <n v="4480.49"/>
    <n v="0.11"/>
    <n v="5"/>
    <d v="2023-05-09T00:00:00"/>
    <d v="2023-05-12T00:00:00"/>
    <x v="2"/>
    <x v="2"/>
    <n v="1019.64"/>
    <x v="2"/>
    <x v="0"/>
    <x v="5"/>
    <n v="3460.85"/>
    <n v="22402.449999999997"/>
  </r>
  <r>
    <x v="4052"/>
    <x v="2"/>
    <x v="4"/>
    <n v="669.71"/>
    <n v="0.24"/>
    <n v="3"/>
    <d v="2023-06-20T00:00:00"/>
    <d v="2023-06-24T00:00:00"/>
    <x v="0"/>
    <x v="0"/>
    <n v="180.82"/>
    <x v="1"/>
    <x v="0"/>
    <x v="9"/>
    <n v="488.89000000000004"/>
    <n v="2009.13"/>
  </r>
  <r>
    <x v="4053"/>
    <x v="2"/>
    <x v="2"/>
    <n v="2328"/>
    <n v="0.49"/>
    <n v="3"/>
    <d v="2024-05-11T00:00:00"/>
    <d v="2024-05-14T00:00:00"/>
    <x v="2"/>
    <x v="2"/>
    <n v="433.38"/>
    <x v="5"/>
    <x v="1"/>
    <x v="5"/>
    <n v="1894.62"/>
    <n v="6984"/>
  </r>
  <r>
    <x v="4054"/>
    <x v="3"/>
    <x v="1"/>
    <n v="2200.5100000000002"/>
    <n v="0.14000000000000001"/>
    <n v="2"/>
    <d v="2023-12-29T00:00:00"/>
    <d v="2024-01-03T00:00:00"/>
    <x v="0"/>
    <x v="1"/>
    <n v="277.63"/>
    <x v="3"/>
    <x v="0"/>
    <x v="10"/>
    <n v="1922.88"/>
    <n v="4401.0200000000004"/>
  </r>
  <r>
    <x v="4055"/>
    <x v="2"/>
    <x v="2"/>
    <n v="1748.59"/>
    <n v="0.1"/>
    <n v="2"/>
    <d v="2023-07-14T00:00:00"/>
    <d v="2023-07-17T00:00:00"/>
    <x v="0"/>
    <x v="1"/>
    <n v="462.42"/>
    <x v="1"/>
    <x v="0"/>
    <x v="4"/>
    <n v="1286.1699999999998"/>
    <n v="3497.18"/>
  </r>
  <r>
    <x v="4056"/>
    <x v="3"/>
    <x v="4"/>
    <n v="100.99"/>
    <n v="0.11"/>
    <n v="6"/>
    <d v="2024-06-27T00:00:00"/>
    <d v="2024-07-01T00:00:00"/>
    <x v="1"/>
    <x v="1"/>
    <n v="29.31"/>
    <x v="0"/>
    <x v="1"/>
    <x v="9"/>
    <n v="71.679999999999993"/>
    <n v="605.93999999999994"/>
  </r>
  <r>
    <x v="4057"/>
    <x v="2"/>
    <x v="1"/>
    <n v="4466.04"/>
    <n v="0.35"/>
    <n v="8"/>
    <d v="2024-09-22T00:00:00"/>
    <d v="2024-09-27T00:00:00"/>
    <x v="0"/>
    <x v="1"/>
    <n v="501.38"/>
    <x v="5"/>
    <x v="1"/>
    <x v="7"/>
    <n v="3964.66"/>
    <n v="35728.32"/>
  </r>
  <r>
    <x v="4058"/>
    <x v="0"/>
    <x v="4"/>
    <n v="3910.76"/>
    <n v="0.46"/>
    <n v="8"/>
    <d v="2024-01-15T00:00:00"/>
    <d v="2024-01-17T00:00:00"/>
    <x v="2"/>
    <x v="2"/>
    <n v="784.27"/>
    <x v="4"/>
    <x v="1"/>
    <x v="6"/>
    <n v="3126.4900000000002"/>
    <n v="31286.080000000002"/>
  </r>
  <r>
    <x v="4059"/>
    <x v="0"/>
    <x v="3"/>
    <n v="3299"/>
    <n v="0.04"/>
    <n v="8"/>
    <d v="2024-08-04T00:00:00"/>
    <d v="2024-08-09T00:00:00"/>
    <x v="0"/>
    <x v="0"/>
    <n v="430.1"/>
    <x v="5"/>
    <x v="1"/>
    <x v="1"/>
    <n v="2868.9"/>
    <n v="26392"/>
  </r>
  <r>
    <x v="4060"/>
    <x v="3"/>
    <x v="0"/>
    <n v="731.94"/>
    <n v="0.37"/>
    <n v="7"/>
    <d v="2023-11-10T00:00:00"/>
    <d v="2023-11-17T00:00:00"/>
    <x v="0"/>
    <x v="1"/>
    <n v="193.88"/>
    <x v="2"/>
    <x v="0"/>
    <x v="11"/>
    <n v="538.06000000000006"/>
    <n v="5123.58"/>
  </r>
  <r>
    <x v="4061"/>
    <x v="2"/>
    <x v="1"/>
    <n v="1953.21"/>
    <n v="0.25"/>
    <n v="2"/>
    <d v="2024-03-11T00:00:00"/>
    <d v="2024-03-14T00:00:00"/>
    <x v="2"/>
    <x v="0"/>
    <n v="297.2"/>
    <x v="2"/>
    <x v="1"/>
    <x v="0"/>
    <n v="1656.01"/>
    <n v="3906.42"/>
  </r>
  <r>
    <x v="4062"/>
    <x v="1"/>
    <x v="0"/>
    <n v="4629.2"/>
    <n v="0.41"/>
    <n v="2"/>
    <d v="2023-07-17T00:00:00"/>
    <d v="2023-07-24T00:00:00"/>
    <x v="1"/>
    <x v="2"/>
    <n v="1289.1199999999999"/>
    <x v="5"/>
    <x v="0"/>
    <x v="4"/>
    <n v="3340.08"/>
    <n v="9258.4"/>
  </r>
  <r>
    <x v="4063"/>
    <x v="2"/>
    <x v="3"/>
    <n v="3122.96"/>
    <n v="0.21"/>
    <n v="7"/>
    <d v="2023-12-11T00:00:00"/>
    <d v="2023-12-14T00:00:00"/>
    <x v="0"/>
    <x v="1"/>
    <n v="526.92999999999995"/>
    <x v="1"/>
    <x v="0"/>
    <x v="10"/>
    <n v="2596.0300000000002"/>
    <n v="21860.720000000001"/>
  </r>
  <r>
    <x v="4064"/>
    <x v="0"/>
    <x v="1"/>
    <n v="3056.71"/>
    <n v="0"/>
    <n v="4"/>
    <d v="2023-10-11T00:00:00"/>
    <d v="2023-10-16T00:00:00"/>
    <x v="2"/>
    <x v="1"/>
    <n v="712.26"/>
    <x v="4"/>
    <x v="0"/>
    <x v="2"/>
    <n v="2344.4499999999998"/>
    <n v="12226.84"/>
  </r>
  <r>
    <x v="4065"/>
    <x v="0"/>
    <x v="0"/>
    <n v="4574.32"/>
    <n v="0.34"/>
    <n v="6"/>
    <d v="2023-08-19T00:00:00"/>
    <d v="2023-08-20T00:00:00"/>
    <x v="0"/>
    <x v="1"/>
    <n v="622.88"/>
    <x v="3"/>
    <x v="0"/>
    <x v="1"/>
    <n v="3951.4399999999996"/>
    <n v="27445.919999999998"/>
  </r>
  <r>
    <x v="4066"/>
    <x v="2"/>
    <x v="0"/>
    <n v="2843.19"/>
    <n v="0.4"/>
    <n v="9"/>
    <d v="2024-12-05T00:00:00"/>
    <d v="2024-12-06T00:00:00"/>
    <x v="0"/>
    <x v="2"/>
    <n v="516.63"/>
    <x v="3"/>
    <x v="1"/>
    <x v="10"/>
    <n v="2326.56"/>
    <n v="25588.71"/>
  </r>
  <r>
    <x v="4067"/>
    <x v="2"/>
    <x v="1"/>
    <n v="3028.35"/>
    <n v="0.45"/>
    <n v="5"/>
    <d v="2024-11-10T00:00:00"/>
    <d v="2024-11-11T00:00:00"/>
    <x v="0"/>
    <x v="0"/>
    <n v="674.12"/>
    <x v="1"/>
    <x v="1"/>
    <x v="11"/>
    <n v="2354.23"/>
    <n v="15141.75"/>
  </r>
  <r>
    <x v="4068"/>
    <x v="1"/>
    <x v="0"/>
    <n v="1794.01"/>
    <n v="0.28000000000000003"/>
    <n v="4"/>
    <d v="2024-04-08T00:00:00"/>
    <d v="2024-04-15T00:00:00"/>
    <x v="0"/>
    <x v="1"/>
    <n v="175.06"/>
    <x v="1"/>
    <x v="1"/>
    <x v="3"/>
    <n v="1618.95"/>
    <n v="7176.04"/>
  </r>
  <r>
    <x v="4069"/>
    <x v="1"/>
    <x v="0"/>
    <n v="1920.06"/>
    <n v="0.06"/>
    <n v="3"/>
    <d v="2024-08-22T00:00:00"/>
    <d v="2024-08-24T00:00:00"/>
    <x v="2"/>
    <x v="1"/>
    <n v="179.66"/>
    <x v="4"/>
    <x v="1"/>
    <x v="1"/>
    <n v="1740.3999999999999"/>
    <n v="5760.18"/>
  </r>
  <r>
    <x v="4070"/>
    <x v="2"/>
    <x v="1"/>
    <n v="3459.47"/>
    <n v="0.18"/>
    <n v="7"/>
    <d v="2023-04-25T00:00:00"/>
    <d v="2023-04-27T00:00:00"/>
    <x v="0"/>
    <x v="0"/>
    <n v="248.19"/>
    <x v="1"/>
    <x v="0"/>
    <x v="3"/>
    <n v="3211.2799999999997"/>
    <n v="24216.289999999997"/>
  </r>
  <r>
    <x v="4071"/>
    <x v="2"/>
    <x v="0"/>
    <n v="1670.13"/>
    <n v="0.39"/>
    <n v="7"/>
    <d v="2024-10-11T00:00:00"/>
    <d v="2024-10-18T00:00:00"/>
    <x v="2"/>
    <x v="0"/>
    <n v="230.59"/>
    <x v="1"/>
    <x v="1"/>
    <x v="2"/>
    <n v="1439.5400000000002"/>
    <n v="11690.91"/>
  </r>
  <r>
    <x v="4072"/>
    <x v="2"/>
    <x v="0"/>
    <n v="2839.63"/>
    <n v="0.25"/>
    <n v="7"/>
    <d v="2023-03-17T00:00:00"/>
    <d v="2023-03-19T00:00:00"/>
    <x v="1"/>
    <x v="1"/>
    <n v="560.32000000000005"/>
    <x v="4"/>
    <x v="0"/>
    <x v="0"/>
    <n v="2279.31"/>
    <n v="19877.41"/>
  </r>
  <r>
    <x v="4073"/>
    <x v="2"/>
    <x v="2"/>
    <n v="1468.06"/>
    <n v="0.35"/>
    <n v="5"/>
    <d v="2024-03-21T00:00:00"/>
    <d v="2024-03-26T00:00:00"/>
    <x v="1"/>
    <x v="1"/>
    <n v="113.1"/>
    <x v="3"/>
    <x v="1"/>
    <x v="0"/>
    <n v="1354.96"/>
    <n v="7340.2999999999993"/>
  </r>
  <r>
    <x v="4074"/>
    <x v="3"/>
    <x v="2"/>
    <n v="914.01"/>
    <n v="0"/>
    <n v="8"/>
    <d v="2023-10-20T00:00:00"/>
    <d v="2023-10-26T00:00:00"/>
    <x v="1"/>
    <x v="2"/>
    <n v="79.91"/>
    <x v="5"/>
    <x v="0"/>
    <x v="2"/>
    <n v="834.1"/>
    <n v="7312.08"/>
  </r>
  <r>
    <x v="4075"/>
    <x v="2"/>
    <x v="3"/>
    <n v="2326.5700000000002"/>
    <n v="0.04"/>
    <n v="2"/>
    <d v="2024-08-25T00:00:00"/>
    <d v="2024-08-30T00:00:00"/>
    <x v="2"/>
    <x v="1"/>
    <n v="574.11"/>
    <x v="4"/>
    <x v="1"/>
    <x v="1"/>
    <n v="1752.46"/>
    <n v="4653.1400000000003"/>
  </r>
  <r>
    <x v="4076"/>
    <x v="1"/>
    <x v="2"/>
    <n v="1165.49"/>
    <n v="0.34"/>
    <n v="4"/>
    <d v="2023-03-18T00:00:00"/>
    <d v="2023-03-22T00:00:00"/>
    <x v="2"/>
    <x v="2"/>
    <n v="185.59"/>
    <x v="2"/>
    <x v="0"/>
    <x v="0"/>
    <n v="979.9"/>
    <n v="4661.96"/>
  </r>
  <r>
    <x v="4077"/>
    <x v="0"/>
    <x v="2"/>
    <n v="4502.62"/>
    <n v="0.15"/>
    <n v="1"/>
    <d v="2023-12-16T00:00:00"/>
    <d v="2023-12-17T00:00:00"/>
    <x v="2"/>
    <x v="2"/>
    <n v="325.48"/>
    <x v="2"/>
    <x v="0"/>
    <x v="10"/>
    <n v="4177.1399999999994"/>
    <n v="4502.62"/>
  </r>
  <r>
    <x v="4078"/>
    <x v="3"/>
    <x v="3"/>
    <n v="1587.7"/>
    <n v="0.19"/>
    <n v="6"/>
    <d v="2024-01-06T00:00:00"/>
    <d v="2024-01-10T00:00:00"/>
    <x v="1"/>
    <x v="0"/>
    <n v="206.01"/>
    <x v="2"/>
    <x v="1"/>
    <x v="6"/>
    <n v="1381.69"/>
    <n v="9526.2000000000007"/>
  </r>
  <r>
    <x v="4079"/>
    <x v="2"/>
    <x v="0"/>
    <n v="3027.27"/>
    <n v="0.32"/>
    <n v="6"/>
    <d v="2023-11-19T00:00:00"/>
    <d v="2023-11-20T00:00:00"/>
    <x v="0"/>
    <x v="2"/>
    <n v="501.43"/>
    <x v="3"/>
    <x v="0"/>
    <x v="11"/>
    <n v="2525.84"/>
    <n v="18163.62"/>
  </r>
  <r>
    <x v="4080"/>
    <x v="0"/>
    <x v="0"/>
    <n v="1390.87"/>
    <n v="0.06"/>
    <n v="3"/>
    <d v="2023-06-29T00:00:00"/>
    <d v="2023-07-02T00:00:00"/>
    <x v="2"/>
    <x v="2"/>
    <n v="151.78"/>
    <x v="5"/>
    <x v="0"/>
    <x v="9"/>
    <n v="1239.0899999999999"/>
    <n v="4172.6099999999997"/>
  </r>
  <r>
    <x v="4081"/>
    <x v="3"/>
    <x v="2"/>
    <n v="1364.29"/>
    <n v="0.42"/>
    <n v="1"/>
    <d v="2024-02-23T00:00:00"/>
    <d v="2024-02-27T00:00:00"/>
    <x v="1"/>
    <x v="1"/>
    <n v="299.3"/>
    <x v="4"/>
    <x v="1"/>
    <x v="8"/>
    <n v="1064.99"/>
    <n v="1364.29"/>
  </r>
  <r>
    <x v="4082"/>
    <x v="0"/>
    <x v="3"/>
    <n v="1818.12"/>
    <n v="7.0000000000000007E-2"/>
    <n v="5"/>
    <d v="2024-01-03T00:00:00"/>
    <d v="2024-01-08T00:00:00"/>
    <x v="2"/>
    <x v="1"/>
    <n v="457.7"/>
    <x v="1"/>
    <x v="1"/>
    <x v="6"/>
    <n v="1360.4199999999998"/>
    <n v="9090.5999999999985"/>
  </r>
  <r>
    <x v="4083"/>
    <x v="2"/>
    <x v="0"/>
    <n v="4587.79"/>
    <n v="0.37"/>
    <n v="1"/>
    <d v="2024-12-02T00:00:00"/>
    <d v="2024-12-05T00:00:00"/>
    <x v="2"/>
    <x v="2"/>
    <n v="1118.02"/>
    <x v="3"/>
    <x v="1"/>
    <x v="10"/>
    <n v="3469.77"/>
    <n v="4587.79"/>
  </r>
  <r>
    <x v="4084"/>
    <x v="2"/>
    <x v="4"/>
    <n v="2018.34"/>
    <n v="0.15"/>
    <n v="3"/>
    <d v="2024-01-31T00:00:00"/>
    <d v="2024-02-04T00:00:00"/>
    <x v="1"/>
    <x v="2"/>
    <n v="387.38"/>
    <x v="3"/>
    <x v="1"/>
    <x v="6"/>
    <n v="1630.96"/>
    <n v="6055.0199999999995"/>
  </r>
  <r>
    <x v="4085"/>
    <x v="1"/>
    <x v="1"/>
    <n v="4124.21"/>
    <n v="0.13"/>
    <n v="8"/>
    <d v="2024-06-24T00:00:00"/>
    <d v="2024-06-27T00:00:00"/>
    <x v="2"/>
    <x v="2"/>
    <n v="676.37"/>
    <x v="3"/>
    <x v="1"/>
    <x v="9"/>
    <n v="3447.84"/>
    <n v="32993.68"/>
  </r>
  <r>
    <x v="4086"/>
    <x v="2"/>
    <x v="1"/>
    <n v="1066.76"/>
    <n v="0.41"/>
    <n v="9"/>
    <d v="2023-10-13T00:00:00"/>
    <d v="2023-10-19T00:00:00"/>
    <x v="2"/>
    <x v="2"/>
    <n v="300.47000000000003"/>
    <x v="1"/>
    <x v="0"/>
    <x v="2"/>
    <n v="766.29"/>
    <n v="9600.84"/>
  </r>
  <r>
    <x v="4087"/>
    <x v="2"/>
    <x v="1"/>
    <n v="336.03"/>
    <n v="0.28000000000000003"/>
    <n v="3"/>
    <d v="2024-10-23T00:00:00"/>
    <d v="2024-10-29T00:00:00"/>
    <x v="2"/>
    <x v="2"/>
    <n v="26.42"/>
    <x v="5"/>
    <x v="1"/>
    <x v="2"/>
    <n v="309.60999999999996"/>
    <n v="1008.0899999999999"/>
  </r>
  <r>
    <x v="4088"/>
    <x v="3"/>
    <x v="2"/>
    <n v="3930.22"/>
    <n v="0.1"/>
    <n v="9"/>
    <d v="2023-12-03T00:00:00"/>
    <d v="2023-12-09T00:00:00"/>
    <x v="1"/>
    <x v="2"/>
    <n v="698.49"/>
    <x v="3"/>
    <x v="0"/>
    <x v="10"/>
    <n v="3231.7299999999996"/>
    <n v="35371.979999999996"/>
  </r>
  <r>
    <x v="4089"/>
    <x v="1"/>
    <x v="1"/>
    <n v="2755.19"/>
    <n v="0"/>
    <n v="7"/>
    <d v="2023-11-05T00:00:00"/>
    <d v="2023-11-08T00:00:00"/>
    <x v="1"/>
    <x v="2"/>
    <n v="358.92"/>
    <x v="2"/>
    <x v="0"/>
    <x v="11"/>
    <n v="2396.27"/>
    <n v="19286.330000000002"/>
  </r>
  <r>
    <x v="4090"/>
    <x v="3"/>
    <x v="1"/>
    <n v="2568.2600000000002"/>
    <n v="0.49"/>
    <n v="8"/>
    <d v="2023-08-07T00:00:00"/>
    <d v="2023-08-10T00:00:00"/>
    <x v="2"/>
    <x v="2"/>
    <n v="414.37"/>
    <x v="2"/>
    <x v="0"/>
    <x v="1"/>
    <n v="2153.8900000000003"/>
    <n v="20546.080000000002"/>
  </r>
  <r>
    <x v="4091"/>
    <x v="0"/>
    <x v="4"/>
    <n v="1433.81"/>
    <n v="0.22"/>
    <n v="6"/>
    <d v="2024-01-26T00:00:00"/>
    <d v="2024-01-31T00:00:00"/>
    <x v="1"/>
    <x v="0"/>
    <n v="301.07"/>
    <x v="4"/>
    <x v="1"/>
    <x v="6"/>
    <n v="1132.74"/>
    <n v="8602.86"/>
  </r>
  <r>
    <x v="4092"/>
    <x v="2"/>
    <x v="0"/>
    <n v="454.35"/>
    <n v="0.2"/>
    <n v="5"/>
    <d v="2023-02-15T00:00:00"/>
    <d v="2023-02-18T00:00:00"/>
    <x v="2"/>
    <x v="1"/>
    <n v="88.37"/>
    <x v="4"/>
    <x v="0"/>
    <x v="8"/>
    <n v="365.98"/>
    <n v="2271.75"/>
  </r>
  <r>
    <x v="4093"/>
    <x v="0"/>
    <x v="4"/>
    <n v="2466.0100000000002"/>
    <n v="0.03"/>
    <n v="8"/>
    <d v="2023-01-11T00:00:00"/>
    <d v="2023-01-16T00:00:00"/>
    <x v="2"/>
    <x v="0"/>
    <n v="563.19000000000005"/>
    <x v="5"/>
    <x v="0"/>
    <x v="6"/>
    <n v="1902.8200000000002"/>
    <n v="19728.080000000002"/>
  </r>
  <r>
    <x v="4094"/>
    <x v="3"/>
    <x v="2"/>
    <n v="4349.41"/>
    <n v="0.45"/>
    <n v="2"/>
    <d v="2023-01-16T00:00:00"/>
    <d v="2023-01-18T00:00:00"/>
    <x v="2"/>
    <x v="1"/>
    <n v="237.39"/>
    <x v="4"/>
    <x v="0"/>
    <x v="6"/>
    <n v="4112.0199999999995"/>
    <n v="8698.82"/>
  </r>
  <r>
    <x v="4095"/>
    <x v="2"/>
    <x v="1"/>
    <n v="688.11"/>
    <n v="7.0000000000000007E-2"/>
    <n v="7"/>
    <d v="2023-07-01T00:00:00"/>
    <d v="2023-07-04T00:00:00"/>
    <x v="2"/>
    <x v="0"/>
    <n v="117.04"/>
    <x v="0"/>
    <x v="0"/>
    <x v="4"/>
    <n v="571.07000000000005"/>
    <n v="4816.7700000000004"/>
  </r>
  <r>
    <x v="4096"/>
    <x v="2"/>
    <x v="0"/>
    <n v="4652.9399999999996"/>
    <n v="0.17"/>
    <n v="1"/>
    <d v="2024-11-27T00:00:00"/>
    <d v="2024-11-28T00:00:00"/>
    <x v="0"/>
    <x v="1"/>
    <n v="1037.1500000000001"/>
    <x v="3"/>
    <x v="1"/>
    <x v="11"/>
    <n v="3615.7899999999995"/>
    <n v="4652.9399999999996"/>
  </r>
  <r>
    <x v="4097"/>
    <x v="3"/>
    <x v="1"/>
    <n v="1446.17"/>
    <n v="0.21"/>
    <n v="7"/>
    <d v="2024-07-01T00:00:00"/>
    <d v="2024-07-06T00:00:00"/>
    <x v="0"/>
    <x v="2"/>
    <n v="359.54"/>
    <x v="2"/>
    <x v="1"/>
    <x v="4"/>
    <n v="1086.6300000000001"/>
    <n v="10123.19"/>
  </r>
  <r>
    <x v="4098"/>
    <x v="3"/>
    <x v="1"/>
    <n v="2707.71"/>
    <n v="0.41"/>
    <n v="6"/>
    <d v="2023-02-20T00:00:00"/>
    <d v="2023-02-27T00:00:00"/>
    <x v="2"/>
    <x v="2"/>
    <n v="212.56"/>
    <x v="0"/>
    <x v="0"/>
    <x v="8"/>
    <n v="2495.15"/>
    <n v="16246.26"/>
  </r>
  <r>
    <x v="4099"/>
    <x v="3"/>
    <x v="2"/>
    <n v="425.89"/>
    <n v="0.18"/>
    <n v="4"/>
    <d v="2023-05-30T00:00:00"/>
    <d v="2023-06-01T00:00:00"/>
    <x v="2"/>
    <x v="1"/>
    <n v="55.05"/>
    <x v="5"/>
    <x v="0"/>
    <x v="5"/>
    <n v="370.84"/>
    <n v="1703.56"/>
  </r>
  <r>
    <x v="4100"/>
    <x v="3"/>
    <x v="1"/>
    <n v="2182.73"/>
    <n v="0.27"/>
    <n v="3"/>
    <d v="2024-05-02T00:00:00"/>
    <d v="2024-05-07T00:00:00"/>
    <x v="1"/>
    <x v="0"/>
    <n v="428.43"/>
    <x v="1"/>
    <x v="1"/>
    <x v="5"/>
    <n v="1754.3"/>
    <n v="6548.1900000000005"/>
  </r>
  <r>
    <x v="4101"/>
    <x v="3"/>
    <x v="3"/>
    <n v="716.9"/>
    <n v="0.21"/>
    <n v="9"/>
    <d v="2024-02-25T00:00:00"/>
    <d v="2024-03-03T00:00:00"/>
    <x v="2"/>
    <x v="2"/>
    <n v="104.9"/>
    <x v="5"/>
    <x v="1"/>
    <x v="8"/>
    <n v="612"/>
    <n v="6452.0999999999995"/>
  </r>
  <r>
    <x v="4102"/>
    <x v="2"/>
    <x v="0"/>
    <n v="335.07"/>
    <n v="0.16"/>
    <n v="6"/>
    <d v="2023-09-16T00:00:00"/>
    <d v="2023-09-19T00:00:00"/>
    <x v="1"/>
    <x v="1"/>
    <n v="49.44"/>
    <x v="3"/>
    <x v="0"/>
    <x v="7"/>
    <n v="285.63"/>
    <n v="2010.42"/>
  </r>
  <r>
    <x v="4103"/>
    <x v="3"/>
    <x v="0"/>
    <n v="4836.13"/>
    <n v="0.47"/>
    <n v="6"/>
    <d v="2023-10-18T00:00:00"/>
    <d v="2023-10-23T00:00:00"/>
    <x v="0"/>
    <x v="2"/>
    <n v="437.34"/>
    <x v="1"/>
    <x v="0"/>
    <x v="2"/>
    <n v="4398.79"/>
    <n v="29016.78"/>
  </r>
  <r>
    <x v="4104"/>
    <x v="2"/>
    <x v="3"/>
    <n v="3677.46"/>
    <n v="0.4"/>
    <n v="1"/>
    <d v="2024-09-16T00:00:00"/>
    <d v="2024-09-20T00:00:00"/>
    <x v="0"/>
    <x v="2"/>
    <n v="385.31"/>
    <x v="4"/>
    <x v="1"/>
    <x v="7"/>
    <n v="3292.15"/>
    <n v="3677.46"/>
  </r>
  <r>
    <x v="4105"/>
    <x v="2"/>
    <x v="2"/>
    <n v="3623.38"/>
    <n v="0.09"/>
    <n v="5"/>
    <d v="2023-12-28T00:00:00"/>
    <d v="2024-01-01T00:00:00"/>
    <x v="1"/>
    <x v="2"/>
    <n v="435.64"/>
    <x v="0"/>
    <x v="0"/>
    <x v="10"/>
    <n v="3187.7400000000002"/>
    <n v="18116.900000000001"/>
  </r>
  <r>
    <x v="4106"/>
    <x v="3"/>
    <x v="1"/>
    <n v="543.69000000000005"/>
    <n v="0.28000000000000003"/>
    <n v="7"/>
    <d v="2024-07-20T00:00:00"/>
    <d v="2024-07-21T00:00:00"/>
    <x v="2"/>
    <x v="1"/>
    <n v="124.71"/>
    <x v="4"/>
    <x v="1"/>
    <x v="4"/>
    <n v="418.98000000000008"/>
    <n v="3805.8300000000004"/>
  </r>
  <r>
    <x v="4107"/>
    <x v="3"/>
    <x v="1"/>
    <n v="4653.82"/>
    <n v="0.4"/>
    <n v="4"/>
    <d v="2024-02-29T00:00:00"/>
    <d v="2024-03-05T00:00:00"/>
    <x v="1"/>
    <x v="2"/>
    <n v="715.88"/>
    <x v="1"/>
    <x v="1"/>
    <x v="8"/>
    <n v="3937.9399999999996"/>
    <n v="18615.28"/>
  </r>
  <r>
    <x v="4108"/>
    <x v="1"/>
    <x v="0"/>
    <n v="2400.4"/>
    <n v="0.28999999999999998"/>
    <n v="2"/>
    <d v="2023-10-21T00:00:00"/>
    <d v="2023-10-24T00:00:00"/>
    <x v="0"/>
    <x v="1"/>
    <n v="246.24"/>
    <x v="0"/>
    <x v="0"/>
    <x v="2"/>
    <n v="2154.16"/>
    <n v="4800.8"/>
  </r>
  <r>
    <x v="4109"/>
    <x v="2"/>
    <x v="2"/>
    <n v="4276.1899999999996"/>
    <n v="0.25"/>
    <n v="9"/>
    <d v="2024-12-28T00:00:00"/>
    <d v="2024-12-31T00:00:00"/>
    <x v="2"/>
    <x v="2"/>
    <n v="280.88"/>
    <x v="3"/>
    <x v="1"/>
    <x v="10"/>
    <n v="3995.3099999999995"/>
    <n v="38485.71"/>
  </r>
  <r>
    <x v="4110"/>
    <x v="3"/>
    <x v="2"/>
    <n v="161.75"/>
    <n v="0.04"/>
    <n v="6"/>
    <d v="2023-06-11T00:00:00"/>
    <d v="2023-06-18T00:00:00"/>
    <x v="2"/>
    <x v="2"/>
    <n v="30.79"/>
    <x v="5"/>
    <x v="0"/>
    <x v="9"/>
    <n v="130.96"/>
    <n v="970.5"/>
  </r>
  <r>
    <x v="4111"/>
    <x v="3"/>
    <x v="2"/>
    <n v="1561.21"/>
    <n v="0.05"/>
    <n v="9"/>
    <d v="2024-06-06T00:00:00"/>
    <d v="2024-06-12T00:00:00"/>
    <x v="2"/>
    <x v="0"/>
    <n v="158.27000000000001"/>
    <x v="5"/>
    <x v="1"/>
    <x v="9"/>
    <n v="1402.94"/>
    <n v="14050.89"/>
  </r>
  <r>
    <x v="4112"/>
    <x v="3"/>
    <x v="1"/>
    <n v="4980.63"/>
    <n v="0.12"/>
    <n v="8"/>
    <d v="2023-07-26T00:00:00"/>
    <d v="2023-08-01T00:00:00"/>
    <x v="0"/>
    <x v="0"/>
    <n v="983.51"/>
    <x v="3"/>
    <x v="0"/>
    <x v="4"/>
    <n v="3997.12"/>
    <n v="39845.040000000001"/>
  </r>
  <r>
    <x v="4113"/>
    <x v="1"/>
    <x v="2"/>
    <n v="2196.41"/>
    <n v="0.26"/>
    <n v="1"/>
    <d v="2023-09-27T00:00:00"/>
    <d v="2023-10-01T00:00:00"/>
    <x v="2"/>
    <x v="1"/>
    <n v="409.21"/>
    <x v="5"/>
    <x v="0"/>
    <x v="7"/>
    <n v="1787.1999999999998"/>
    <n v="2196.41"/>
  </r>
  <r>
    <x v="4114"/>
    <x v="1"/>
    <x v="3"/>
    <n v="4453.62"/>
    <n v="0.49"/>
    <n v="2"/>
    <d v="2023-12-03T00:00:00"/>
    <d v="2023-12-10T00:00:00"/>
    <x v="0"/>
    <x v="0"/>
    <n v="597.44000000000005"/>
    <x v="5"/>
    <x v="0"/>
    <x v="10"/>
    <n v="3856.18"/>
    <n v="8907.24"/>
  </r>
  <r>
    <x v="4115"/>
    <x v="0"/>
    <x v="4"/>
    <n v="1707.19"/>
    <n v="0.4"/>
    <n v="2"/>
    <d v="2024-06-16T00:00:00"/>
    <d v="2024-06-21T00:00:00"/>
    <x v="0"/>
    <x v="1"/>
    <n v="185.37"/>
    <x v="2"/>
    <x v="1"/>
    <x v="9"/>
    <n v="1521.8200000000002"/>
    <n v="3414.38"/>
  </r>
  <r>
    <x v="4116"/>
    <x v="2"/>
    <x v="2"/>
    <n v="2674.11"/>
    <n v="0.06"/>
    <n v="2"/>
    <d v="2024-02-16T00:00:00"/>
    <d v="2024-02-23T00:00:00"/>
    <x v="0"/>
    <x v="2"/>
    <n v="425.64"/>
    <x v="1"/>
    <x v="1"/>
    <x v="8"/>
    <n v="2248.4700000000003"/>
    <n v="5348.22"/>
  </r>
  <r>
    <x v="4117"/>
    <x v="0"/>
    <x v="4"/>
    <n v="4285.67"/>
    <n v="0.36"/>
    <n v="4"/>
    <d v="2024-09-10T00:00:00"/>
    <d v="2024-09-13T00:00:00"/>
    <x v="1"/>
    <x v="2"/>
    <n v="573.92999999999995"/>
    <x v="4"/>
    <x v="1"/>
    <x v="7"/>
    <n v="3711.7400000000002"/>
    <n v="17142.68"/>
  </r>
  <r>
    <x v="4118"/>
    <x v="3"/>
    <x v="1"/>
    <n v="3068.52"/>
    <n v="0.41"/>
    <n v="7"/>
    <d v="2023-04-12T00:00:00"/>
    <d v="2023-04-14T00:00:00"/>
    <x v="0"/>
    <x v="0"/>
    <n v="409.39"/>
    <x v="1"/>
    <x v="0"/>
    <x v="3"/>
    <n v="2659.13"/>
    <n v="21479.64"/>
  </r>
  <r>
    <x v="4119"/>
    <x v="1"/>
    <x v="2"/>
    <n v="3653.44"/>
    <n v="0.21"/>
    <n v="7"/>
    <d v="2024-07-25T00:00:00"/>
    <d v="2024-07-28T00:00:00"/>
    <x v="0"/>
    <x v="0"/>
    <n v="1043.1300000000001"/>
    <x v="3"/>
    <x v="1"/>
    <x v="4"/>
    <n v="2610.31"/>
    <n v="25574.080000000002"/>
  </r>
  <r>
    <x v="4120"/>
    <x v="1"/>
    <x v="0"/>
    <n v="1221.28"/>
    <n v="0.17"/>
    <n v="1"/>
    <d v="2024-06-29T00:00:00"/>
    <d v="2024-07-04T00:00:00"/>
    <x v="1"/>
    <x v="1"/>
    <n v="241.36"/>
    <x v="4"/>
    <x v="1"/>
    <x v="9"/>
    <n v="979.92"/>
    <n v="1221.28"/>
  </r>
  <r>
    <x v="4121"/>
    <x v="0"/>
    <x v="1"/>
    <n v="863.86"/>
    <n v="0.28999999999999998"/>
    <n v="8"/>
    <d v="2023-03-06T00:00:00"/>
    <d v="2023-03-10T00:00:00"/>
    <x v="2"/>
    <x v="1"/>
    <n v="185.8"/>
    <x v="5"/>
    <x v="0"/>
    <x v="0"/>
    <n v="678.06"/>
    <n v="6910.88"/>
  </r>
  <r>
    <x v="4122"/>
    <x v="1"/>
    <x v="3"/>
    <n v="1228.5"/>
    <n v="0.26"/>
    <n v="4"/>
    <d v="2023-08-03T00:00:00"/>
    <d v="2023-08-05T00:00:00"/>
    <x v="1"/>
    <x v="0"/>
    <n v="120.9"/>
    <x v="4"/>
    <x v="0"/>
    <x v="1"/>
    <n v="1107.5999999999999"/>
    <n v="4914"/>
  </r>
  <r>
    <x v="4123"/>
    <x v="3"/>
    <x v="3"/>
    <n v="2515.94"/>
    <n v="0.13"/>
    <n v="8"/>
    <d v="2023-12-27T00:00:00"/>
    <d v="2023-12-30T00:00:00"/>
    <x v="2"/>
    <x v="0"/>
    <n v="377.56"/>
    <x v="3"/>
    <x v="0"/>
    <x v="10"/>
    <n v="2138.38"/>
    <n v="20127.52"/>
  </r>
  <r>
    <x v="4124"/>
    <x v="1"/>
    <x v="4"/>
    <n v="4024.73"/>
    <n v="0.2"/>
    <n v="9"/>
    <d v="2023-11-08T00:00:00"/>
    <d v="2023-11-14T00:00:00"/>
    <x v="1"/>
    <x v="0"/>
    <n v="461.26"/>
    <x v="4"/>
    <x v="0"/>
    <x v="11"/>
    <n v="3563.4700000000003"/>
    <n v="36222.57"/>
  </r>
  <r>
    <x v="4125"/>
    <x v="0"/>
    <x v="4"/>
    <n v="1834.57"/>
    <n v="0.27"/>
    <n v="7"/>
    <d v="2023-03-11T00:00:00"/>
    <d v="2023-03-12T00:00:00"/>
    <x v="2"/>
    <x v="1"/>
    <n v="516.42999999999995"/>
    <x v="3"/>
    <x v="0"/>
    <x v="0"/>
    <n v="1318.1399999999999"/>
    <n v="12841.99"/>
  </r>
  <r>
    <x v="4126"/>
    <x v="3"/>
    <x v="0"/>
    <n v="2867.6"/>
    <n v="0.28999999999999998"/>
    <n v="3"/>
    <d v="2023-01-10T00:00:00"/>
    <d v="2023-01-11T00:00:00"/>
    <x v="1"/>
    <x v="2"/>
    <n v="472.22"/>
    <x v="3"/>
    <x v="0"/>
    <x v="6"/>
    <n v="2395.38"/>
    <n v="8602.7999999999993"/>
  </r>
  <r>
    <x v="4127"/>
    <x v="0"/>
    <x v="0"/>
    <n v="4043.58"/>
    <n v="0.27"/>
    <n v="3"/>
    <d v="2023-08-04T00:00:00"/>
    <d v="2023-08-11T00:00:00"/>
    <x v="1"/>
    <x v="0"/>
    <n v="1127.02"/>
    <x v="2"/>
    <x v="0"/>
    <x v="1"/>
    <n v="2916.56"/>
    <n v="12130.74"/>
  </r>
  <r>
    <x v="4128"/>
    <x v="1"/>
    <x v="3"/>
    <n v="1270"/>
    <n v="0.42"/>
    <n v="5"/>
    <d v="2023-07-10T00:00:00"/>
    <d v="2023-07-14T00:00:00"/>
    <x v="0"/>
    <x v="2"/>
    <n v="222.98"/>
    <x v="2"/>
    <x v="0"/>
    <x v="4"/>
    <n v="1047.02"/>
    <n v="6350"/>
  </r>
  <r>
    <x v="4129"/>
    <x v="0"/>
    <x v="2"/>
    <n v="4426.58"/>
    <n v="0.02"/>
    <n v="7"/>
    <d v="2024-08-31T00:00:00"/>
    <d v="2024-09-07T00:00:00"/>
    <x v="2"/>
    <x v="2"/>
    <n v="1300.29"/>
    <x v="1"/>
    <x v="1"/>
    <x v="1"/>
    <n v="3126.29"/>
    <n v="30986.059999999998"/>
  </r>
  <r>
    <x v="4130"/>
    <x v="0"/>
    <x v="3"/>
    <n v="4770.1000000000004"/>
    <n v="0.17"/>
    <n v="7"/>
    <d v="2023-08-07T00:00:00"/>
    <d v="2023-08-09T00:00:00"/>
    <x v="1"/>
    <x v="0"/>
    <n v="1061.07"/>
    <x v="4"/>
    <x v="0"/>
    <x v="1"/>
    <n v="3709.0300000000007"/>
    <n v="33390.700000000004"/>
  </r>
  <r>
    <x v="4131"/>
    <x v="2"/>
    <x v="3"/>
    <n v="290.95"/>
    <n v="0.37"/>
    <n v="9"/>
    <d v="2024-02-13T00:00:00"/>
    <d v="2024-02-14T00:00:00"/>
    <x v="1"/>
    <x v="2"/>
    <n v="56.84"/>
    <x v="4"/>
    <x v="1"/>
    <x v="8"/>
    <n v="234.10999999999999"/>
    <n v="2618.5499999999997"/>
  </r>
  <r>
    <x v="4132"/>
    <x v="1"/>
    <x v="0"/>
    <n v="389.64"/>
    <n v="0.33"/>
    <n v="1"/>
    <d v="2023-07-21T00:00:00"/>
    <d v="2023-07-28T00:00:00"/>
    <x v="2"/>
    <x v="2"/>
    <n v="82.81"/>
    <x v="0"/>
    <x v="0"/>
    <x v="4"/>
    <n v="306.83"/>
    <n v="389.64"/>
  </r>
  <r>
    <x v="4133"/>
    <x v="1"/>
    <x v="4"/>
    <n v="545.70000000000005"/>
    <n v="0.46"/>
    <n v="3"/>
    <d v="2024-01-16T00:00:00"/>
    <d v="2024-01-17T00:00:00"/>
    <x v="1"/>
    <x v="1"/>
    <n v="40.97"/>
    <x v="1"/>
    <x v="1"/>
    <x v="6"/>
    <n v="504.73"/>
    <n v="1637.1000000000001"/>
  </r>
  <r>
    <x v="4134"/>
    <x v="0"/>
    <x v="0"/>
    <n v="3906.17"/>
    <n v="0.28999999999999998"/>
    <n v="1"/>
    <d v="2023-08-05T00:00:00"/>
    <d v="2023-08-08T00:00:00"/>
    <x v="1"/>
    <x v="0"/>
    <n v="806.26"/>
    <x v="2"/>
    <x v="0"/>
    <x v="1"/>
    <n v="3099.91"/>
    <n v="3906.17"/>
  </r>
  <r>
    <x v="4135"/>
    <x v="2"/>
    <x v="0"/>
    <n v="1027.75"/>
    <n v="0.32"/>
    <n v="6"/>
    <d v="2023-04-16T00:00:00"/>
    <d v="2023-04-23T00:00:00"/>
    <x v="0"/>
    <x v="1"/>
    <n v="129.13"/>
    <x v="2"/>
    <x v="0"/>
    <x v="3"/>
    <n v="898.62"/>
    <n v="6166.5"/>
  </r>
  <r>
    <x v="4136"/>
    <x v="1"/>
    <x v="0"/>
    <n v="3655.91"/>
    <n v="0.35"/>
    <n v="7"/>
    <d v="2023-02-25T00:00:00"/>
    <d v="2023-03-02T00:00:00"/>
    <x v="0"/>
    <x v="2"/>
    <n v="891.08"/>
    <x v="4"/>
    <x v="0"/>
    <x v="8"/>
    <n v="2764.83"/>
    <n v="25591.37"/>
  </r>
  <r>
    <x v="4137"/>
    <x v="3"/>
    <x v="3"/>
    <n v="2262.25"/>
    <n v="0.09"/>
    <n v="2"/>
    <d v="2023-06-03T00:00:00"/>
    <d v="2023-06-10T00:00:00"/>
    <x v="2"/>
    <x v="2"/>
    <n v="340.47"/>
    <x v="2"/>
    <x v="0"/>
    <x v="9"/>
    <n v="1921.78"/>
    <n v="4524.5"/>
  </r>
  <r>
    <x v="4138"/>
    <x v="0"/>
    <x v="2"/>
    <n v="4197.6499999999996"/>
    <n v="0.38"/>
    <n v="9"/>
    <d v="2023-03-09T00:00:00"/>
    <d v="2023-03-16T00:00:00"/>
    <x v="2"/>
    <x v="2"/>
    <n v="1125.08"/>
    <x v="1"/>
    <x v="0"/>
    <x v="0"/>
    <n v="3072.5699999999997"/>
    <n v="37778.85"/>
  </r>
  <r>
    <x v="4139"/>
    <x v="1"/>
    <x v="3"/>
    <n v="4061.92"/>
    <n v="0.15"/>
    <n v="5"/>
    <d v="2024-04-01T00:00:00"/>
    <d v="2024-04-04T00:00:00"/>
    <x v="0"/>
    <x v="0"/>
    <n v="572.78"/>
    <x v="3"/>
    <x v="1"/>
    <x v="3"/>
    <n v="3489.1400000000003"/>
    <n v="20309.599999999999"/>
  </r>
  <r>
    <x v="4140"/>
    <x v="3"/>
    <x v="1"/>
    <n v="4802.3500000000004"/>
    <n v="0.21"/>
    <n v="3"/>
    <d v="2024-12-13T00:00:00"/>
    <d v="2024-12-20T00:00:00"/>
    <x v="1"/>
    <x v="2"/>
    <n v="580.87"/>
    <x v="2"/>
    <x v="1"/>
    <x v="10"/>
    <n v="4221.4800000000005"/>
    <n v="14407.050000000001"/>
  </r>
  <r>
    <x v="4141"/>
    <x v="1"/>
    <x v="0"/>
    <n v="1330.09"/>
    <n v="0.01"/>
    <n v="7"/>
    <d v="2024-05-06T00:00:00"/>
    <d v="2024-05-09T00:00:00"/>
    <x v="1"/>
    <x v="1"/>
    <n v="234.45"/>
    <x v="2"/>
    <x v="1"/>
    <x v="5"/>
    <n v="1095.6399999999999"/>
    <n v="9310.6299999999992"/>
  </r>
  <r>
    <x v="4142"/>
    <x v="3"/>
    <x v="0"/>
    <n v="1223.27"/>
    <n v="0.42"/>
    <n v="7"/>
    <d v="2024-08-24T00:00:00"/>
    <d v="2024-08-28T00:00:00"/>
    <x v="0"/>
    <x v="0"/>
    <n v="201.33"/>
    <x v="3"/>
    <x v="1"/>
    <x v="1"/>
    <n v="1021.9399999999999"/>
    <n v="8562.89"/>
  </r>
  <r>
    <x v="4143"/>
    <x v="0"/>
    <x v="1"/>
    <n v="254.39"/>
    <n v="0.48"/>
    <n v="1"/>
    <d v="2023-01-11T00:00:00"/>
    <d v="2023-01-14T00:00:00"/>
    <x v="1"/>
    <x v="1"/>
    <n v="16.32"/>
    <x v="3"/>
    <x v="0"/>
    <x v="6"/>
    <n v="238.07"/>
    <n v="254.39"/>
  </r>
  <r>
    <x v="4144"/>
    <x v="1"/>
    <x v="0"/>
    <n v="2111.04"/>
    <n v="0.03"/>
    <n v="6"/>
    <d v="2024-03-12T00:00:00"/>
    <d v="2024-03-19T00:00:00"/>
    <x v="2"/>
    <x v="0"/>
    <n v="511.08"/>
    <x v="2"/>
    <x v="1"/>
    <x v="0"/>
    <n v="1599.96"/>
    <n v="12666.24"/>
  </r>
  <r>
    <x v="4145"/>
    <x v="1"/>
    <x v="0"/>
    <n v="2349.41"/>
    <n v="0.32"/>
    <n v="3"/>
    <d v="2024-09-05T00:00:00"/>
    <d v="2024-09-12T00:00:00"/>
    <x v="0"/>
    <x v="0"/>
    <n v="347.07"/>
    <x v="0"/>
    <x v="1"/>
    <x v="7"/>
    <n v="2002.34"/>
    <n v="7048.23"/>
  </r>
  <r>
    <x v="4146"/>
    <x v="2"/>
    <x v="0"/>
    <n v="4826.12"/>
    <n v="0.48"/>
    <n v="7"/>
    <d v="2024-11-29T00:00:00"/>
    <d v="2024-12-05T00:00:00"/>
    <x v="1"/>
    <x v="1"/>
    <n v="795.01"/>
    <x v="4"/>
    <x v="1"/>
    <x v="11"/>
    <n v="4031.1099999999997"/>
    <n v="33782.839999999997"/>
  </r>
  <r>
    <x v="4147"/>
    <x v="0"/>
    <x v="1"/>
    <n v="4170.8500000000004"/>
    <n v="0.3"/>
    <n v="5"/>
    <d v="2024-02-18T00:00:00"/>
    <d v="2024-02-25T00:00:00"/>
    <x v="1"/>
    <x v="0"/>
    <n v="949.65"/>
    <x v="3"/>
    <x v="1"/>
    <x v="8"/>
    <n v="3221.2000000000003"/>
    <n v="20854.25"/>
  </r>
  <r>
    <x v="4148"/>
    <x v="3"/>
    <x v="3"/>
    <n v="917.28"/>
    <n v="0.4"/>
    <n v="4"/>
    <d v="2023-08-19T00:00:00"/>
    <d v="2023-08-26T00:00:00"/>
    <x v="2"/>
    <x v="1"/>
    <n v="56.94"/>
    <x v="2"/>
    <x v="0"/>
    <x v="1"/>
    <n v="860.33999999999992"/>
    <n v="3669.12"/>
  </r>
  <r>
    <x v="4149"/>
    <x v="1"/>
    <x v="0"/>
    <n v="4012.6"/>
    <n v="0.06"/>
    <n v="7"/>
    <d v="2023-05-17T00:00:00"/>
    <d v="2023-05-19T00:00:00"/>
    <x v="2"/>
    <x v="1"/>
    <n v="453.05"/>
    <x v="5"/>
    <x v="0"/>
    <x v="5"/>
    <n v="3559.5499999999997"/>
    <n v="28088.2"/>
  </r>
  <r>
    <x v="4150"/>
    <x v="1"/>
    <x v="2"/>
    <n v="973.67"/>
    <n v="0.12"/>
    <n v="7"/>
    <d v="2024-06-06T00:00:00"/>
    <d v="2024-06-08T00:00:00"/>
    <x v="2"/>
    <x v="2"/>
    <n v="102.31"/>
    <x v="0"/>
    <x v="1"/>
    <x v="9"/>
    <n v="871.3599999999999"/>
    <n v="6815.69"/>
  </r>
  <r>
    <x v="4151"/>
    <x v="3"/>
    <x v="1"/>
    <n v="481.05"/>
    <n v="0.17"/>
    <n v="8"/>
    <d v="2024-02-05T00:00:00"/>
    <d v="2024-02-10T00:00:00"/>
    <x v="2"/>
    <x v="2"/>
    <n v="87.43"/>
    <x v="4"/>
    <x v="1"/>
    <x v="8"/>
    <n v="393.62"/>
    <n v="3848.4"/>
  </r>
  <r>
    <x v="4152"/>
    <x v="0"/>
    <x v="4"/>
    <n v="4201.71"/>
    <n v="0.49"/>
    <n v="5"/>
    <d v="2024-07-22T00:00:00"/>
    <d v="2024-07-23T00:00:00"/>
    <x v="0"/>
    <x v="2"/>
    <n v="1108.53"/>
    <x v="0"/>
    <x v="1"/>
    <x v="4"/>
    <n v="3093.1800000000003"/>
    <n v="21008.55"/>
  </r>
  <r>
    <x v="4153"/>
    <x v="2"/>
    <x v="1"/>
    <n v="4882.2"/>
    <n v="0.39"/>
    <n v="4"/>
    <d v="2023-02-19T00:00:00"/>
    <d v="2023-02-20T00:00:00"/>
    <x v="0"/>
    <x v="1"/>
    <n v="826.7"/>
    <x v="3"/>
    <x v="0"/>
    <x v="8"/>
    <n v="4055.5"/>
    <n v="19528.8"/>
  </r>
  <r>
    <x v="4154"/>
    <x v="2"/>
    <x v="3"/>
    <n v="531.78"/>
    <n v="0.44"/>
    <n v="1"/>
    <d v="2024-04-24T00:00:00"/>
    <d v="2024-04-29T00:00:00"/>
    <x v="0"/>
    <x v="0"/>
    <n v="67.42"/>
    <x v="1"/>
    <x v="1"/>
    <x v="3"/>
    <n v="464.35999999999996"/>
    <n v="531.78"/>
  </r>
  <r>
    <x v="4155"/>
    <x v="1"/>
    <x v="1"/>
    <n v="4088.23"/>
    <n v="0.24"/>
    <n v="4"/>
    <d v="2024-08-07T00:00:00"/>
    <d v="2024-08-13T00:00:00"/>
    <x v="1"/>
    <x v="2"/>
    <n v="308.86"/>
    <x v="3"/>
    <x v="1"/>
    <x v="1"/>
    <n v="3779.37"/>
    <n v="16352.92"/>
  </r>
  <r>
    <x v="4156"/>
    <x v="3"/>
    <x v="4"/>
    <n v="4310.1400000000003"/>
    <n v="0.36"/>
    <n v="1"/>
    <d v="2023-02-22T00:00:00"/>
    <d v="2023-02-27T00:00:00"/>
    <x v="1"/>
    <x v="0"/>
    <n v="218.41"/>
    <x v="4"/>
    <x v="0"/>
    <x v="8"/>
    <n v="4091.7300000000005"/>
    <n v="4310.1400000000003"/>
  </r>
  <r>
    <x v="4157"/>
    <x v="1"/>
    <x v="2"/>
    <n v="681.9"/>
    <n v="0.37"/>
    <n v="7"/>
    <d v="2024-08-23T00:00:00"/>
    <d v="2024-08-26T00:00:00"/>
    <x v="1"/>
    <x v="0"/>
    <n v="82.3"/>
    <x v="2"/>
    <x v="1"/>
    <x v="1"/>
    <n v="599.6"/>
    <n v="4773.3"/>
  </r>
  <r>
    <x v="4158"/>
    <x v="3"/>
    <x v="4"/>
    <n v="1487.94"/>
    <n v="0.28000000000000003"/>
    <n v="6"/>
    <d v="2023-07-27T00:00:00"/>
    <d v="2023-08-02T00:00:00"/>
    <x v="1"/>
    <x v="1"/>
    <n v="247.13"/>
    <x v="3"/>
    <x v="0"/>
    <x v="4"/>
    <n v="1240.81"/>
    <n v="8927.64"/>
  </r>
  <r>
    <x v="4159"/>
    <x v="2"/>
    <x v="1"/>
    <n v="3694.94"/>
    <n v="0.44"/>
    <n v="7"/>
    <d v="2023-04-20T00:00:00"/>
    <d v="2023-04-27T00:00:00"/>
    <x v="1"/>
    <x v="0"/>
    <n v="514.29"/>
    <x v="5"/>
    <x v="0"/>
    <x v="3"/>
    <n v="3180.65"/>
    <n v="25864.58"/>
  </r>
  <r>
    <x v="4160"/>
    <x v="0"/>
    <x v="4"/>
    <n v="4057.88"/>
    <n v="0.08"/>
    <n v="8"/>
    <d v="2024-03-25T00:00:00"/>
    <d v="2024-03-29T00:00:00"/>
    <x v="0"/>
    <x v="1"/>
    <n v="668.71"/>
    <x v="5"/>
    <x v="1"/>
    <x v="0"/>
    <n v="3389.17"/>
    <n v="32463.040000000001"/>
  </r>
  <r>
    <x v="4161"/>
    <x v="3"/>
    <x v="1"/>
    <n v="1834.47"/>
    <n v="0.03"/>
    <n v="6"/>
    <d v="2023-06-20T00:00:00"/>
    <d v="2023-06-21T00:00:00"/>
    <x v="2"/>
    <x v="1"/>
    <n v="293.39999999999998"/>
    <x v="2"/>
    <x v="0"/>
    <x v="9"/>
    <n v="1541.0700000000002"/>
    <n v="11006.82"/>
  </r>
  <r>
    <x v="4162"/>
    <x v="2"/>
    <x v="2"/>
    <n v="883.65"/>
    <n v="0.15"/>
    <n v="2"/>
    <d v="2023-02-11T00:00:00"/>
    <d v="2023-02-12T00:00:00"/>
    <x v="0"/>
    <x v="1"/>
    <n v="143.63"/>
    <x v="5"/>
    <x v="0"/>
    <x v="8"/>
    <n v="740.02"/>
    <n v="1767.3"/>
  </r>
  <r>
    <x v="4163"/>
    <x v="1"/>
    <x v="2"/>
    <n v="3276.89"/>
    <n v="0.04"/>
    <n v="2"/>
    <d v="2024-12-16T00:00:00"/>
    <d v="2024-12-23T00:00:00"/>
    <x v="2"/>
    <x v="1"/>
    <n v="713.43"/>
    <x v="5"/>
    <x v="1"/>
    <x v="10"/>
    <n v="2563.46"/>
    <n v="6553.78"/>
  </r>
  <r>
    <x v="4164"/>
    <x v="3"/>
    <x v="3"/>
    <n v="3539.65"/>
    <n v="0.03"/>
    <n v="9"/>
    <d v="2024-10-26T00:00:00"/>
    <d v="2024-10-31T00:00:00"/>
    <x v="2"/>
    <x v="1"/>
    <n v="506.09"/>
    <x v="1"/>
    <x v="1"/>
    <x v="2"/>
    <n v="3033.56"/>
    <n v="31856.850000000002"/>
  </r>
  <r>
    <x v="4165"/>
    <x v="0"/>
    <x v="2"/>
    <n v="2567.6799999999998"/>
    <n v="0.21"/>
    <n v="6"/>
    <d v="2024-08-12T00:00:00"/>
    <d v="2024-08-17T00:00:00"/>
    <x v="0"/>
    <x v="1"/>
    <n v="654.73"/>
    <x v="0"/>
    <x v="1"/>
    <x v="1"/>
    <n v="1912.9499999999998"/>
    <n v="15406.079999999998"/>
  </r>
  <r>
    <x v="4166"/>
    <x v="1"/>
    <x v="0"/>
    <n v="810.21"/>
    <n v="0.1"/>
    <n v="6"/>
    <d v="2024-01-14T00:00:00"/>
    <d v="2024-01-15T00:00:00"/>
    <x v="2"/>
    <x v="0"/>
    <n v="202.75"/>
    <x v="0"/>
    <x v="1"/>
    <x v="6"/>
    <n v="607.46"/>
    <n v="4861.26"/>
  </r>
  <r>
    <x v="4167"/>
    <x v="1"/>
    <x v="4"/>
    <n v="4237.99"/>
    <n v="0.4"/>
    <n v="1"/>
    <d v="2024-05-23T00:00:00"/>
    <d v="2024-05-24T00:00:00"/>
    <x v="2"/>
    <x v="2"/>
    <n v="457.16"/>
    <x v="5"/>
    <x v="1"/>
    <x v="5"/>
    <n v="3780.83"/>
    <n v="4237.99"/>
  </r>
  <r>
    <x v="4168"/>
    <x v="2"/>
    <x v="4"/>
    <n v="3261.8"/>
    <n v="0.28999999999999998"/>
    <n v="8"/>
    <d v="2023-08-04T00:00:00"/>
    <d v="2023-08-07T00:00:00"/>
    <x v="1"/>
    <x v="2"/>
    <n v="255.09"/>
    <x v="5"/>
    <x v="0"/>
    <x v="1"/>
    <n v="3006.71"/>
    <n v="26094.400000000001"/>
  </r>
  <r>
    <x v="4169"/>
    <x v="3"/>
    <x v="1"/>
    <n v="4358.8999999999996"/>
    <n v="0.18"/>
    <n v="8"/>
    <d v="2024-11-04T00:00:00"/>
    <d v="2024-11-05T00:00:00"/>
    <x v="1"/>
    <x v="2"/>
    <n v="1204"/>
    <x v="5"/>
    <x v="1"/>
    <x v="11"/>
    <n v="3154.8999999999996"/>
    <n v="34871.199999999997"/>
  </r>
  <r>
    <x v="4170"/>
    <x v="1"/>
    <x v="2"/>
    <n v="4671.55"/>
    <n v="0.14000000000000001"/>
    <n v="4"/>
    <d v="2024-08-10T00:00:00"/>
    <d v="2024-08-16T00:00:00"/>
    <x v="2"/>
    <x v="0"/>
    <n v="433.68"/>
    <x v="5"/>
    <x v="1"/>
    <x v="1"/>
    <n v="4237.87"/>
    <n v="18686.2"/>
  </r>
  <r>
    <x v="4171"/>
    <x v="0"/>
    <x v="3"/>
    <n v="4047.92"/>
    <n v="0.28000000000000003"/>
    <n v="7"/>
    <d v="2024-06-21T00:00:00"/>
    <d v="2024-06-28T00:00:00"/>
    <x v="2"/>
    <x v="0"/>
    <n v="858.64"/>
    <x v="3"/>
    <x v="1"/>
    <x v="9"/>
    <n v="3189.28"/>
    <n v="28335.440000000002"/>
  </r>
  <r>
    <x v="4172"/>
    <x v="3"/>
    <x v="3"/>
    <n v="4797.42"/>
    <n v="0.22"/>
    <n v="9"/>
    <d v="2024-06-30T00:00:00"/>
    <d v="2024-07-07T00:00:00"/>
    <x v="2"/>
    <x v="1"/>
    <n v="1278.31"/>
    <x v="2"/>
    <x v="1"/>
    <x v="9"/>
    <n v="3519.11"/>
    <n v="43176.78"/>
  </r>
  <r>
    <x v="4173"/>
    <x v="0"/>
    <x v="3"/>
    <n v="4775.8599999999997"/>
    <n v="0.03"/>
    <n v="1"/>
    <d v="2023-03-18T00:00:00"/>
    <d v="2023-03-24T00:00:00"/>
    <x v="0"/>
    <x v="2"/>
    <n v="244.94"/>
    <x v="3"/>
    <x v="0"/>
    <x v="0"/>
    <n v="4530.92"/>
    <n v="4775.8599999999997"/>
  </r>
  <r>
    <x v="4174"/>
    <x v="1"/>
    <x v="0"/>
    <n v="3134.79"/>
    <n v="0.33"/>
    <n v="5"/>
    <d v="2024-12-23T00:00:00"/>
    <d v="2024-12-28T00:00:00"/>
    <x v="2"/>
    <x v="0"/>
    <n v="365.47"/>
    <x v="4"/>
    <x v="1"/>
    <x v="10"/>
    <n v="2769.3199999999997"/>
    <n v="15673.95"/>
  </r>
  <r>
    <x v="4175"/>
    <x v="0"/>
    <x v="2"/>
    <n v="3668.05"/>
    <n v="0.25"/>
    <n v="8"/>
    <d v="2023-02-17T00:00:00"/>
    <d v="2023-02-24T00:00:00"/>
    <x v="2"/>
    <x v="1"/>
    <n v="447.81"/>
    <x v="4"/>
    <x v="0"/>
    <x v="8"/>
    <n v="3220.2400000000002"/>
    <n v="29344.400000000001"/>
  </r>
  <r>
    <x v="4176"/>
    <x v="2"/>
    <x v="3"/>
    <n v="3527.1"/>
    <n v="0.14000000000000001"/>
    <n v="7"/>
    <d v="2023-01-23T00:00:00"/>
    <d v="2023-01-25T00:00:00"/>
    <x v="1"/>
    <x v="2"/>
    <n v="784.82"/>
    <x v="2"/>
    <x v="0"/>
    <x v="6"/>
    <n v="2742.2799999999997"/>
    <n v="24689.7"/>
  </r>
  <r>
    <x v="4177"/>
    <x v="0"/>
    <x v="0"/>
    <n v="3143.57"/>
    <n v="0.15"/>
    <n v="4"/>
    <d v="2023-03-06T00:00:00"/>
    <d v="2023-03-12T00:00:00"/>
    <x v="2"/>
    <x v="1"/>
    <n v="664.42"/>
    <x v="2"/>
    <x v="0"/>
    <x v="0"/>
    <n v="2479.15"/>
    <n v="12574.28"/>
  </r>
  <r>
    <x v="4178"/>
    <x v="3"/>
    <x v="4"/>
    <n v="194.84"/>
    <n v="0.23"/>
    <n v="3"/>
    <d v="2024-06-03T00:00:00"/>
    <d v="2024-06-09T00:00:00"/>
    <x v="2"/>
    <x v="2"/>
    <n v="36.68"/>
    <x v="5"/>
    <x v="1"/>
    <x v="9"/>
    <n v="158.16"/>
    <n v="584.52"/>
  </r>
  <r>
    <x v="4179"/>
    <x v="0"/>
    <x v="1"/>
    <n v="1843.94"/>
    <n v="0.41"/>
    <n v="1"/>
    <d v="2024-05-07T00:00:00"/>
    <d v="2024-05-14T00:00:00"/>
    <x v="1"/>
    <x v="2"/>
    <n v="513.01"/>
    <x v="2"/>
    <x v="1"/>
    <x v="5"/>
    <n v="1330.93"/>
    <n v="1843.94"/>
  </r>
  <r>
    <x v="4180"/>
    <x v="0"/>
    <x v="2"/>
    <n v="590.38"/>
    <n v="0.21"/>
    <n v="3"/>
    <d v="2024-05-15T00:00:00"/>
    <d v="2024-05-17T00:00:00"/>
    <x v="2"/>
    <x v="2"/>
    <n v="175.2"/>
    <x v="5"/>
    <x v="1"/>
    <x v="5"/>
    <n v="415.18"/>
    <n v="1771.1399999999999"/>
  </r>
  <r>
    <x v="4181"/>
    <x v="2"/>
    <x v="2"/>
    <n v="1571.27"/>
    <n v="0.42"/>
    <n v="2"/>
    <d v="2024-01-08T00:00:00"/>
    <d v="2024-01-10T00:00:00"/>
    <x v="2"/>
    <x v="0"/>
    <n v="105.24"/>
    <x v="1"/>
    <x v="1"/>
    <x v="6"/>
    <n v="1466.03"/>
    <n v="3142.54"/>
  </r>
  <r>
    <x v="4182"/>
    <x v="0"/>
    <x v="4"/>
    <n v="435.97"/>
    <n v="0.21"/>
    <n v="5"/>
    <d v="2023-05-21T00:00:00"/>
    <d v="2023-05-27T00:00:00"/>
    <x v="0"/>
    <x v="1"/>
    <n v="116.8"/>
    <x v="3"/>
    <x v="0"/>
    <x v="5"/>
    <n v="319.17"/>
    <n v="2179.8500000000004"/>
  </r>
  <r>
    <x v="4183"/>
    <x v="0"/>
    <x v="2"/>
    <n v="4608.1499999999996"/>
    <n v="0.41"/>
    <n v="1"/>
    <d v="2023-06-26T00:00:00"/>
    <d v="2023-06-29T00:00:00"/>
    <x v="2"/>
    <x v="1"/>
    <n v="476.16"/>
    <x v="4"/>
    <x v="0"/>
    <x v="9"/>
    <n v="4131.99"/>
    <n v="4608.1499999999996"/>
  </r>
  <r>
    <x v="4184"/>
    <x v="1"/>
    <x v="2"/>
    <n v="2311.52"/>
    <n v="0.47"/>
    <n v="4"/>
    <d v="2023-04-15T00:00:00"/>
    <d v="2023-04-17T00:00:00"/>
    <x v="1"/>
    <x v="0"/>
    <n v="204.65"/>
    <x v="0"/>
    <x v="0"/>
    <x v="3"/>
    <n v="2106.87"/>
    <n v="9246.08"/>
  </r>
  <r>
    <x v="4185"/>
    <x v="1"/>
    <x v="2"/>
    <n v="1027.8900000000001"/>
    <n v="0.01"/>
    <n v="8"/>
    <d v="2024-10-11T00:00:00"/>
    <d v="2024-10-15T00:00:00"/>
    <x v="2"/>
    <x v="2"/>
    <n v="252.1"/>
    <x v="3"/>
    <x v="1"/>
    <x v="2"/>
    <n v="775.79000000000008"/>
    <n v="8223.1200000000008"/>
  </r>
  <r>
    <x v="4186"/>
    <x v="3"/>
    <x v="2"/>
    <n v="2965.42"/>
    <n v="0.03"/>
    <n v="9"/>
    <d v="2023-05-11T00:00:00"/>
    <d v="2023-05-18T00:00:00"/>
    <x v="2"/>
    <x v="2"/>
    <n v="617.58000000000004"/>
    <x v="4"/>
    <x v="0"/>
    <x v="5"/>
    <n v="2347.84"/>
    <n v="26688.78"/>
  </r>
  <r>
    <x v="4187"/>
    <x v="1"/>
    <x v="0"/>
    <n v="1062.6099999999999"/>
    <n v="7.0000000000000007E-2"/>
    <n v="1"/>
    <d v="2024-06-23T00:00:00"/>
    <d v="2024-06-27T00:00:00"/>
    <x v="2"/>
    <x v="2"/>
    <n v="69.02"/>
    <x v="1"/>
    <x v="1"/>
    <x v="9"/>
    <n v="993.58999999999992"/>
    <n v="1062.6099999999999"/>
  </r>
  <r>
    <x v="4188"/>
    <x v="1"/>
    <x v="0"/>
    <n v="4041.76"/>
    <n v="0.06"/>
    <n v="3"/>
    <d v="2023-01-27T00:00:00"/>
    <d v="2023-01-30T00:00:00"/>
    <x v="2"/>
    <x v="1"/>
    <n v="419.63"/>
    <x v="0"/>
    <x v="0"/>
    <x v="6"/>
    <n v="3622.13"/>
    <n v="12125.28"/>
  </r>
  <r>
    <x v="4189"/>
    <x v="1"/>
    <x v="1"/>
    <n v="1599"/>
    <n v="0.23"/>
    <n v="6"/>
    <d v="2023-12-07T00:00:00"/>
    <d v="2023-12-09T00:00:00"/>
    <x v="1"/>
    <x v="1"/>
    <n v="364.57"/>
    <x v="0"/>
    <x v="0"/>
    <x v="10"/>
    <n v="1234.43"/>
    <n v="9594"/>
  </r>
  <r>
    <x v="4190"/>
    <x v="1"/>
    <x v="2"/>
    <n v="1643.01"/>
    <n v="0.38"/>
    <n v="5"/>
    <d v="2024-06-06T00:00:00"/>
    <d v="2024-06-11T00:00:00"/>
    <x v="1"/>
    <x v="1"/>
    <n v="86.55"/>
    <x v="2"/>
    <x v="1"/>
    <x v="9"/>
    <n v="1556.46"/>
    <n v="8215.0499999999993"/>
  </r>
  <r>
    <x v="4191"/>
    <x v="2"/>
    <x v="4"/>
    <n v="4362.76"/>
    <n v="0.48"/>
    <n v="1"/>
    <d v="2023-08-04T00:00:00"/>
    <d v="2023-08-07T00:00:00"/>
    <x v="2"/>
    <x v="2"/>
    <n v="528.97"/>
    <x v="1"/>
    <x v="0"/>
    <x v="1"/>
    <n v="3833.79"/>
    <n v="4362.76"/>
  </r>
  <r>
    <x v="4192"/>
    <x v="1"/>
    <x v="3"/>
    <n v="2840.09"/>
    <n v="0.21"/>
    <n v="2"/>
    <d v="2023-01-12T00:00:00"/>
    <d v="2023-01-18T00:00:00"/>
    <x v="2"/>
    <x v="2"/>
    <n v="462.42"/>
    <x v="3"/>
    <x v="0"/>
    <x v="6"/>
    <n v="2377.67"/>
    <n v="5680.18"/>
  </r>
  <r>
    <x v="4193"/>
    <x v="2"/>
    <x v="1"/>
    <n v="4447.78"/>
    <n v="0.34"/>
    <n v="2"/>
    <d v="2023-01-07T00:00:00"/>
    <d v="2023-01-14T00:00:00"/>
    <x v="1"/>
    <x v="2"/>
    <n v="1237.1500000000001"/>
    <x v="2"/>
    <x v="0"/>
    <x v="6"/>
    <n v="3210.6299999999997"/>
    <n v="8895.56"/>
  </r>
  <r>
    <x v="4194"/>
    <x v="2"/>
    <x v="3"/>
    <n v="2123.15"/>
    <n v="0.32"/>
    <n v="7"/>
    <d v="2024-11-12T00:00:00"/>
    <d v="2024-11-18T00:00:00"/>
    <x v="0"/>
    <x v="1"/>
    <n v="557.53"/>
    <x v="0"/>
    <x v="1"/>
    <x v="11"/>
    <n v="1565.6200000000001"/>
    <n v="14862.050000000001"/>
  </r>
  <r>
    <x v="4195"/>
    <x v="1"/>
    <x v="3"/>
    <n v="1785.25"/>
    <n v="0.2"/>
    <n v="6"/>
    <d v="2024-07-29T00:00:00"/>
    <d v="2024-08-04T00:00:00"/>
    <x v="2"/>
    <x v="2"/>
    <n v="186.07"/>
    <x v="3"/>
    <x v="1"/>
    <x v="4"/>
    <n v="1599.18"/>
    <n v="10711.5"/>
  </r>
  <r>
    <x v="4196"/>
    <x v="0"/>
    <x v="2"/>
    <n v="2580.39"/>
    <n v="0.36"/>
    <n v="6"/>
    <d v="2023-10-11T00:00:00"/>
    <d v="2023-10-12T00:00:00"/>
    <x v="2"/>
    <x v="2"/>
    <n v="326.47000000000003"/>
    <x v="1"/>
    <x v="0"/>
    <x v="2"/>
    <n v="2253.92"/>
    <n v="15482.34"/>
  </r>
  <r>
    <x v="4197"/>
    <x v="2"/>
    <x v="4"/>
    <n v="401.31"/>
    <n v="0.3"/>
    <n v="1"/>
    <d v="2024-02-14T00:00:00"/>
    <d v="2024-02-21T00:00:00"/>
    <x v="1"/>
    <x v="0"/>
    <n v="72.069999999999993"/>
    <x v="0"/>
    <x v="1"/>
    <x v="8"/>
    <n v="329.24"/>
    <n v="401.31"/>
  </r>
  <r>
    <x v="4198"/>
    <x v="0"/>
    <x v="3"/>
    <n v="855.58"/>
    <n v="0.38"/>
    <n v="1"/>
    <d v="2024-11-22T00:00:00"/>
    <d v="2024-11-29T00:00:00"/>
    <x v="2"/>
    <x v="1"/>
    <n v="136.08000000000001"/>
    <x v="4"/>
    <x v="1"/>
    <x v="11"/>
    <n v="719.5"/>
    <n v="855.58"/>
  </r>
  <r>
    <x v="4199"/>
    <x v="0"/>
    <x v="3"/>
    <n v="1175.6600000000001"/>
    <n v="0.1"/>
    <n v="4"/>
    <d v="2024-04-02T00:00:00"/>
    <d v="2024-04-05T00:00:00"/>
    <x v="2"/>
    <x v="1"/>
    <n v="284.89"/>
    <x v="0"/>
    <x v="1"/>
    <x v="3"/>
    <n v="890.7700000000001"/>
    <n v="4702.6400000000003"/>
  </r>
  <r>
    <x v="4200"/>
    <x v="1"/>
    <x v="1"/>
    <n v="4101.72"/>
    <n v="0.18"/>
    <n v="6"/>
    <d v="2023-04-16T00:00:00"/>
    <d v="2023-04-20T00:00:00"/>
    <x v="2"/>
    <x v="1"/>
    <n v="1180.52"/>
    <x v="0"/>
    <x v="0"/>
    <x v="3"/>
    <n v="2921.2000000000003"/>
    <n v="24610.32"/>
  </r>
  <r>
    <x v="4201"/>
    <x v="3"/>
    <x v="4"/>
    <n v="3695.61"/>
    <n v="0.34"/>
    <n v="6"/>
    <d v="2023-05-30T00:00:00"/>
    <d v="2023-06-06T00:00:00"/>
    <x v="2"/>
    <x v="1"/>
    <n v="759.04"/>
    <x v="5"/>
    <x v="0"/>
    <x v="5"/>
    <n v="2936.57"/>
    <n v="22173.66"/>
  </r>
  <r>
    <x v="4202"/>
    <x v="1"/>
    <x v="4"/>
    <n v="1047.21"/>
    <n v="0.06"/>
    <n v="5"/>
    <d v="2023-09-23T00:00:00"/>
    <d v="2023-09-29T00:00:00"/>
    <x v="1"/>
    <x v="0"/>
    <n v="81.72"/>
    <x v="4"/>
    <x v="0"/>
    <x v="7"/>
    <n v="965.49"/>
    <n v="5236.05"/>
  </r>
  <r>
    <x v="4203"/>
    <x v="3"/>
    <x v="3"/>
    <n v="1456.06"/>
    <n v="0.39"/>
    <n v="4"/>
    <d v="2024-10-08T00:00:00"/>
    <d v="2024-10-15T00:00:00"/>
    <x v="2"/>
    <x v="0"/>
    <n v="233.56"/>
    <x v="4"/>
    <x v="1"/>
    <x v="2"/>
    <n v="1222.5"/>
    <n v="5824.24"/>
  </r>
  <r>
    <x v="4204"/>
    <x v="3"/>
    <x v="4"/>
    <n v="4726.88"/>
    <n v="7.0000000000000007E-2"/>
    <n v="2"/>
    <d v="2023-07-10T00:00:00"/>
    <d v="2023-07-15T00:00:00"/>
    <x v="0"/>
    <x v="0"/>
    <n v="882.94"/>
    <x v="4"/>
    <x v="0"/>
    <x v="4"/>
    <n v="3843.94"/>
    <n v="9453.76"/>
  </r>
  <r>
    <x v="4205"/>
    <x v="1"/>
    <x v="1"/>
    <n v="520.42999999999995"/>
    <n v="0.16"/>
    <n v="7"/>
    <d v="2023-08-30T00:00:00"/>
    <d v="2023-09-06T00:00:00"/>
    <x v="1"/>
    <x v="0"/>
    <n v="150.30000000000001"/>
    <x v="2"/>
    <x v="0"/>
    <x v="1"/>
    <n v="370.12999999999994"/>
    <n v="3643.0099999999998"/>
  </r>
  <r>
    <x v="4206"/>
    <x v="1"/>
    <x v="1"/>
    <n v="2782.53"/>
    <n v="0.12"/>
    <n v="6"/>
    <d v="2024-08-21T00:00:00"/>
    <d v="2024-08-23T00:00:00"/>
    <x v="1"/>
    <x v="2"/>
    <n v="379.2"/>
    <x v="2"/>
    <x v="1"/>
    <x v="1"/>
    <n v="2403.3300000000004"/>
    <n v="16695.18"/>
  </r>
  <r>
    <x v="4207"/>
    <x v="3"/>
    <x v="1"/>
    <n v="2657.83"/>
    <n v="0.03"/>
    <n v="7"/>
    <d v="2023-07-14T00:00:00"/>
    <d v="2023-07-20T00:00:00"/>
    <x v="0"/>
    <x v="2"/>
    <n v="577.77"/>
    <x v="0"/>
    <x v="0"/>
    <x v="4"/>
    <n v="2080.06"/>
    <n v="18604.809999999998"/>
  </r>
  <r>
    <x v="4208"/>
    <x v="1"/>
    <x v="2"/>
    <n v="3655.97"/>
    <n v="0.14000000000000001"/>
    <n v="3"/>
    <d v="2023-03-29T00:00:00"/>
    <d v="2023-04-02T00:00:00"/>
    <x v="0"/>
    <x v="0"/>
    <n v="193.1"/>
    <x v="4"/>
    <x v="0"/>
    <x v="0"/>
    <n v="3462.87"/>
    <n v="10967.91"/>
  </r>
  <r>
    <x v="4209"/>
    <x v="3"/>
    <x v="3"/>
    <n v="1381.03"/>
    <n v="0.46"/>
    <n v="1"/>
    <d v="2024-01-02T00:00:00"/>
    <d v="2024-01-04T00:00:00"/>
    <x v="2"/>
    <x v="2"/>
    <n v="219.83"/>
    <x v="5"/>
    <x v="1"/>
    <x v="6"/>
    <n v="1161.2"/>
    <n v="1381.03"/>
  </r>
  <r>
    <x v="4210"/>
    <x v="0"/>
    <x v="4"/>
    <n v="4680.3900000000003"/>
    <n v="0.01"/>
    <n v="1"/>
    <d v="2024-04-29T00:00:00"/>
    <d v="2024-05-05T00:00:00"/>
    <x v="0"/>
    <x v="1"/>
    <n v="281.39"/>
    <x v="0"/>
    <x v="1"/>
    <x v="3"/>
    <n v="4399"/>
    <n v="4680.3900000000003"/>
  </r>
  <r>
    <x v="4211"/>
    <x v="1"/>
    <x v="1"/>
    <n v="2111.86"/>
    <n v="0.01"/>
    <n v="4"/>
    <d v="2023-12-27T00:00:00"/>
    <d v="2023-12-29T00:00:00"/>
    <x v="2"/>
    <x v="2"/>
    <n v="230.73"/>
    <x v="1"/>
    <x v="0"/>
    <x v="10"/>
    <n v="1881.13"/>
    <n v="8447.44"/>
  </r>
  <r>
    <x v="4212"/>
    <x v="0"/>
    <x v="3"/>
    <n v="1500.03"/>
    <n v="0.35"/>
    <n v="4"/>
    <d v="2023-04-26T00:00:00"/>
    <d v="2023-04-29T00:00:00"/>
    <x v="2"/>
    <x v="2"/>
    <n v="250.99"/>
    <x v="4"/>
    <x v="0"/>
    <x v="3"/>
    <n v="1249.04"/>
    <n v="6000.12"/>
  </r>
  <r>
    <x v="4213"/>
    <x v="2"/>
    <x v="3"/>
    <n v="1750.66"/>
    <n v="0.18"/>
    <n v="7"/>
    <d v="2024-03-07T00:00:00"/>
    <d v="2024-03-10T00:00:00"/>
    <x v="2"/>
    <x v="2"/>
    <n v="341.97"/>
    <x v="4"/>
    <x v="1"/>
    <x v="0"/>
    <n v="1408.69"/>
    <n v="12254.62"/>
  </r>
  <r>
    <x v="4214"/>
    <x v="0"/>
    <x v="2"/>
    <n v="1808.74"/>
    <n v="0.11"/>
    <n v="7"/>
    <d v="2024-05-05T00:00:00"/>
    <d v="2024-05-09T00:00:00"/>
    <x v="1"/>
    <x v="2"/>
    <n v="486.85"/>
    <x v="2"/>
    <x v="1"/>
    <x v="5"/>
    <n v="1321.8899999999999"/>
    <n v="12661.18"/>
  </r>
  <r>
    <x v="4215"/>
    <x v="0"/>
    <x v="4"/>
    <n v="1074.75"/>
    <n v="0.25"/>
    <n v="4"/>
    <d v="2024-04-07T00:00:00"/>
    <d v="2024-04-09T00:00:00"/>
    <x v="2"/>
    <x v="0"/>
    <n v="103.39"/>
    <x v="4"/>
    <x v="1"/>
    <x v="3"/>
    <n v="971.36"/>
    <n v="4299"/>
  </r>
  <r>
    <x v="4216"/>
    <x v="3"/>
    <x v="4"/>
    <n v="4647.46"/>
    <n v="0.13"/>
    <n v="7"/>
    <d v="2023-12-22T00:00:00"/>
    <d v="2023-12-28T00:00:00"/>
    <x v="2"/>
    <x v="2"/>
    <n v="590.96"/>
    <x v="5"/>
    <x v="0"/>
    <x v="10"/>
    <n v="4056.5"/>
    <n v="32532.22"/>
  </r>
  <r>
    <x v="4217"/>
    <x v="0"/>
    <x v="1"/>
    <n v="956.89"/>
    <n v="0.2"/>
    <n v="8"/>
    <d v="2024-04-24T00:00:00"/>
    <d v="2024-04-27T00:00:00"/>
    <x v="1"/>
    <x v="2"/>
    <n v="181.14"/>
    <x v="4"/>
    <x v="1"/>
    <x v="3"/>
    <n v="775.75"/>
    <n v="7655.12"/>
  </r>
  <r>
    <x v="4218"/>
    <x v="1"/>
    <x v="1"/>
    <n v="4425.88"/>
    <n v="0.36"/>
    <n v="9"/>
    <d v="2024-06-04T00:00:00"/>
    <d v="2024-06-08T00:00:00"/>
    <x v="2"/>
    <x v="1"/>
    <n v="456.6"/>
    <x v="5"/>
    <x v="1"/>
    <x v="9"/>
    <n v="3969.28"/>
    <n v="39832.92"/>
  </r>
  <r>
    <x v="4219"/>
    <x v="3"/>
    <x v="3"/>
    <n v="2084.15"/>
    <n v="0.06"/>
    <n v="6"/>
    <d v="2024-02-28T00:00:00"/>
    <d v="2024-03-05T00:00:00"/>
    <x v="1"/>
    <x v="0"/>
    <n v="577.05999999999995"/>
    <x v="0"/>
    <x v="1"/>
    <x v="8"/>
    <n v="1507.0900000000001"/>
    <n v="12504.900000000001"/>
  </r>
  <r>
    <x v="4220"/>
    <x v="2"/>
    <x v="4"/>
    <n v="1419.45"/>
    <n v="0.48"/>
    <n v="4"/>
    <d v="2024-01-19T00:00:00"/>
    <d v="2024-01-21T00:00:00"/>
    <x v="1"/>
    <x v="1"/>
    <n v="381.1"/>
    <x v="2"/>
    <x v="1"/>
    <x v="6"/>
    <n v="1038.3499999999999"/>
    <n v="5677.8"/>
  </r>
  <r>
    <x v="4221"/>
    <x v="1"/>
    <x v="4"/>
    <n v="1072.69"/>
    <n v="0.02"/>
    <n v="2"/>
    <d v="2023-08-02T00:00:00"/>
    <d v="2023-08-03T00:00:00"/>
    <x v="2"/>
    <x v="2"/>
    <n v="291.47000000000003"/>
    <x v="4"/>
    <x v="0"/>
    <x v="1"/>
    <n v="781.22"/>
    <n v="2145.38"/>
  </r>
  <r>
    <x v="4222"/>
    <x v="2"/>
    <x v="1"/>
    <n v="2571.2800000000002"/>
    <n v="0.4"/>
    <n v="9"/>
    <d v="2024-11-29T00:00:00"/>
    <d v="2024-11-30T00:00:00"/>
    <x v="2"/>
    <x v="2"/>
    <n v="591.58000000000004"/>
    <x v="0"/>
    <x v="1"/>
    <x v="11"/>
    <n v="1979.7000000000003"/>
    <n v="23141.52"/>
  </r>
  <r>
    <x v="4223"/>
    <x v="0"/>
    <x v="0"/>
    <n v="3379.37"/>
    <n v="0.36"/>
    <n v="7"/>
    <d v="2023-05-02T00:00:00"/>
    <d v="2023-05-06T00:00:00"/>
    <x v="2"/>
    <x v="1"/>
    <n v="1010.64"/>
    <x v="4"/>
    <x v="0"/>
    <x v="5"/>
    <n v="2368.73"/>
    <n v="23655.59"/>
  </r>
  <r>
    <x v="4224"/>
    <x v="1"/>
    <x v="3"/>
    <n v="4501.28"/>
    <n v="0.14000000000000001"/>
    <n v="6"/>
    <d v="2024-12-08T00:00:00"/>
    <d v="2024-12-09T00:00:00"/>
    <x v="1"/>
    <x v="1"/>
    <n v="1154.8"/>
    <x v="4"/>
    <x v="1"/>
    <x v="10"/>
    <n v="3346.4799999999996"/>
    <n v="27007.68"/>
  </r>
  <r>
    <x v="4225"/>
    <x v="1"/>
    <x v="4"/>
    <n v="3296.99"/>
    <n v="0.06"/>
    <n v="4"/>
    <d v="2024-12-01T00:00:00"/>
    <d v="2024-12-06T00:00:00"/>
    <x v="0"/>
    <x v="2"/>
    <n v="573.66999999999996"/>
    <x v="3"/>
    <x v="1"/>
    <x v="10"/>
    <n v="2723.3199999999997"/>
    <n v="13187.96"/>
  </r>
  <r>
    <x v="4226"/>
    <x v="2"/>
    <x v="2"/>
    <n v="2469.9499999999998"/>
    <n v="0.43"/>
    <n v="4"/>
    <d v="2023-09-18T00:00:00"/>
    <d v="2023-09-24T00:00:00"/>
    <x v="1"/>
    <x v="1"/>
    <n v="579.66999999999996"/>
    <x v="3"/>
    <x v="0"/>
    <x v="7"/>
    <n v="1890.2799999999997"/>
    <n v="9879.7999999999993"/>
  </r>
  <r>
    <x v="4227"/>
    <x v="1"/>
    <x v="2"/>
    <n v="264.02999999999997"/>
    <n v="0.34"/>
    <n v="2"/>
    <d v="2023-01-07T00:00:00"/>
    <d v="2023-01-13T00:00:00"/>
    <x v="0"/>
    <x v="2"/>
    <n v="19.53"/>
    <x v="2"/>
    <x v="0"/>
    <x v="6"/>
    <n v="244.49999999999997"/>
    <n v="528.05999999999995"/>
  </r>
  <r>
    <x v="4228"/>
    <x v="1"/>
    <x v="0"/>
    <n v="4585.59"/>
    <n v="0.15"/>
    <n v="1"/>
    <d v="2024-04-03T00:00:00"/>
    <d v="2024-04-07T00:00:00"/>
    <x v="0"/>
    <x v="2"/>
    <n v="1281.73"/>
    <x v="2"/>
    <x v="1"/>
    <x v="3"/>
    <n v="3303.86"/>
    <n v="4585.59"/>
  </r>
  <r>
    <x v="4229"/>
    <x v="1"/>
    <x v="1"/>
    <n v="4521.6099999999997"/>
    <n v="0.01"/>
    <n v="5"/>
    <d v="2024-10-30T00:00:00"/>
    <d v="2024-11-03T00:00:00"/>
    <x v="2"/>
    <x v="0"/>
    <n v="1338.59"/>
    <x v="1"/>
    <x v="1"/>
    <x v="2"/>
    <n v="3183.0199999999995"/>
    <n v="22608.05"/>
  </r>
  <r>
    <x v="4230"/>
    <x v="0"/>
    <x v="1"/>
    <n v="1955.71"/>
    <n v="0.47"/>
    <n v="6"/>
    <d v="2023-01-28T00:00:00"/>
    <d v="2023-01-30T00:00:00"/>
    <x v="1"/>
    <x v="1"/>
    <n v="516.79999999999995"/>
    <x v="0"/>
    <x v="0"/>
    <x v="6"/>
    <n v="1438.91"/>
    <n v="11734.26"/>
  </r>
  <r>
    <x v="4231"/>
    <x v="2"/>
    <x v="1"/>
    <n v="242.27"/>
    <n v="0.2"/>
    <n v="9"/>
    <d v="2024-02-26T00:00:00"/>
    <d v="2024-03-03T00:00:00"/>
    <x v="1"/>
    <x v="0"/>
    <n v="14.27"/>
    <x v="0"/>
    <x v="1"/>
    <x v="8"/>
    <n v="228"/>
    <n v="2180.4300000000003"/>
  </r>
  <r>
    <x v="4232"/>
    <x v="1"/>
    <x v="2"/>
    <n v="3693.51"/>
    <n v="0.09"/>
    <n v="1"/>
    <d v="2024-12-23T00:00:00"/>
    <d v="2024-12-28T00:00:00"/>
    <x v="1"/>
    <x v="2"/>
    <n v="337.22"/>
    <x v="3"/>
    <x v="1"/>
    <x v="10"/>
    <n v="3356.29"/>
    <n v="3693.51"/>
  </r>
  <r>
    <x v="4233"/>
    <x v="3"/>
    <x v="1"/>
    <n v="3979.24"/>
    <n v="0.46"/>
    <n v="5"/>
    <d v="2024-07-14T00:00:00"/>
    <d v="2024-07-21T00:00:00"/>
    <x v="1"/>
    <x v="0"/>
    <n v="303.92"/>
    <x v="5"/>
    <x v="1"/>
    <x v="4"/>
    <n v="3675.3199999999997"/>
    <n v="19896.199999999997"/>
  </r>
  <r>
    <x v="4234"/>
    <x v="3"/>
    <x v="2"/>
    <n v="2758.08"/>
    <n v="0.18"/>
    <n v="5"/>
    <d v="2024-05-06T00:00:00"/>
    <d v="2024-05-12T00:00:00"/>
    <x v="0"/>
    <x v="0"/>
    <n v="431.4"/>
    <x v="5"/>
    <x v="1"/>
    <x v="5"/>
    <n v="2326.6799999999998"/>
    <n v="13790.4"/>
  </r>
  <r>
    <x v="4235"/>
    <x v="3"/>
    <x v="0"/>
    <n v="2074.09"/>
    <n v="0.23"/>
    <n v="9"/>
    <d v="2024-11-15T00:00:00"/>
    <d v="2024-11-19T00:00:00"/>
    <x v="2"/>
    <x v="2"/>
    <n v="123.47"/>
    <x v="5"/>
    <x v="1"/>
    <x v="11"/>
    <n v="1950.6200000000001"/>
    <n v="18666.810000000001"/>
  </r>
  <r>
    <x v="4236"/>
    <x v="3"/>
    <x v="3"/>
    <n v="4270.55"/>
    <n v="0.35"/>
    <n v="4"/>
    <d v="2023-12-24T00:00:00"/>
    <d v="2023-12-30T00:00:00"/>
    <x v="0"/>
    <x v="2"/>
    <n v="1220.68"/>
    <x v="3"/>
    <x v="0"/>
    <x v="10"/>
    <n v="3049.87"/>
    <n v="17082.2"/>
  </r>
  <r>
    <x v="4237"/>
    <x v="0"/>
    <x v="4"/>
    <n v="1043.33"/>
    <n v="0.41"/>
    <n v="3"/>
    <d v="2024-12-23T00:00:00"/>
    <d v="2024-12-30T00:00:00"/>
    <x v="0"/>
    <x v="0"/>
    <n v="204.77"/>
    <x v="2"/>
    <x v="1"/>
    <x v="10"/>
    <n v="838.56"/>
    <n v="3129.99"/>
  </r>
  <r>
    <x v="4238"/>
    <x v="1"/>
    <x v="0"/>
    <n v="2253.84"/>
    <n v="0.05"/>
    <n v="3"/>
    <d v="2024-04-25T00:00:00"/>
    <d v="2024-04-28T00:00:00"/>
    <x v="0"/>
    <x v="0"/>
    <n v="432.47"/>
    <x v="5"/>
    <x v="1"/>
    <x v="3"/>
    <n v="1821.3700000000001"/>
    <n v="6761.52"/>
  </r>
  <r>
    <x v="4239"/>
    <x v="2"/>
    <x v="2"/>
    <n v="219.98"/>
    <n v="0.45"/>
    <n v="6"/>
    <d v="2023-10-28T00:00:00"/>
    <d v="2023-11-01T00:00:00"/>
    <x v="1"/>
    <x v="1"/>
    <n v="35.53"/>
    <x v="5"/>
    <x v="0"/>
    <x v="2"/>
    <n v="184.45"/>
    <n v="1319.8799999999999"/>
  </r>
  <r>
    <x v="4240"/>
    <x v="1"/>
    <x v="0"/>
    <n v="903.65"/>
    <n v="0.47"/>
    <n v="1"/>
    <d v="2024-01-24T00:00:00"/>
    <d v="2024-01-31T00:00:00"/>
    <x v="0"/>
    <x v="0"/>
    <n v="121.51"/>
    <x v="2"/>
    <x v="1"/>
    <x v="6"/>
    <n v="782.14"/>
    <n v="903.65"/>
  </r>
  <r>
    <x v="4241"/>
    <x v="0"/>
    <x v="4"/>
    <n v="4710.07"/>
    <n v="0.13"/>
    <n v="1"/>
    <d v="2023-03-06T00:00:00"/>
    <d v="2023-03-11T00:00:00"/>
    <x v="1"/>
    <x v="1"/>
    <n v="805.76"/>
    <x v="1"/>
    <x v="0"/>
    <x v="0"/>
    <n v="3904.3099999999995"/>
    <n v="4710.07"/>
  </r>
  <r>
    <x v="4242"/>
    <x v="3"/>
    <x v="3"/>
    <n v="2932.61"/>
    <n v="0.25"/>
    <n v="1"/>
    <d v="2023-06-12T00:00:00"/>
    <d v="2023-06-18T00:00:00"/>
    <x v="1"/>
    <x v="0"/>
    <n v="526.05999999999995"/>
    <x v="0"/>
    <x v="0"/>
    <x v="9"/>
    <n v="2406.5500000000002"/>
    <n v="2932.61"/>
  </r>
  <r>
    <x v="4243"/>
    <x v="0"/>
    <x v="4"/>
    <n v="4047.4"/>
    <n v="0.43"/>
    <n v="7"/>
    <d v="2023-04-21T00:00:00"/>
    <d v="2023-04-25T00:00:00"/>
    <x v="1"/>
    <x v="1"/>
    <n v="906.39"/>
    <x v="4"/>
    <x v="0"/>
    <x v="3"/>
    <n v="3141.01"/>
    <n v="28331.8"/>
  </r>
  <r>
    <x v="4244"/>
    <x v="1"/>
    <x v="2"/>
    <n v="2483.85"/>
    <n v="0.24"/>
    <n v="5"/>
    <d v="2024-11-01T00:00:00"/>
    <d v="2024-11-02T00:00:00"/>
    <x v="1"/>
    <x v="0"/>
    <n v="226.81"/>
    <x v="4"/>
    <x v="1"/>
    <x v="11"/>
    <n v="2257.04"/>
    <n v="12419.25"/>
  </r>
  <r>
    <x v="4245"/>
    <x v="2"/>
    <x v="4"/>
    <n v="4190.6499999999996"/>
    <n v="0.24"/>
    <n v="9"/>
    <d v="2023-09-03T00:00:00"/>
    <d v="2023-09-08T00:00:00"/>
    <x v="0"/>
    <x v="2"/>
    <n v="812.18"/>
    <x v="2"/>
    <x v="0"/>
    <x v="7"/>
    <n v="3378.47"/>
    <n v="37715.85"/>
  </r>
  <r>
    <x v="4246"/>
    <x v="0"/>
    <x v="0"/>
    <n v="2740.86"/>
    <n v="0.31"/>
    <n v="3"/>
    <d v="2024-02-28T00:00:00"/>
    <d v="2024-03-02T00:00:00"/>
    <x v="0"/>
    <x v="2"/>
    <n v="533.87"/>
    <x v="0"/>
    <x v="1"/>
    <x v="8"/>
    <n v="2206.9900000000002"/>
    <n v="8222.58"/>
  </r>
  <r>
    <x v="4247"/>
    <x v="2"/>
    <x v="1"/>
    <n v="122.23"/>
    <n v="0.38"/>
    <n v="6"/>
    <d v="2024-09-02T00:00:00"/>
    <d v="2024-09-09T00:00:00"/>
    <x v="1"/>
    <x v="0"/>
    <n v="17.329999999999998"/>
    <x v="1"/>
    <x v="1"/>
    <x v="7"/>
    <n v="104.9"/>
    <n v="733.38"/>
  </r>
  <r>
    <x v="4248"/>
    <x v="0"/>
    <x v="0"/>
    <n v="4508.53"/>
    <n v="0.33"/>
    <n v="7"/>
    <d v="2024-02-28T00:00:00"/>
    <d v="2024-03-04T00:00:00"/>
    <x v="2"/>
    <x v="0"/>
    <n v="1312.31"/>
    <x v="2"/>
    <x v="1"/>
    <x v="8"/>
    <n v="3196.22"/>
    <n v="31559.71"/>
  </r>
  <r>
    <x v="4249"/>
    <x v="2"/>
    <x v="2"/>
    <n v="827.97"/>
    <n v="0.31"/>
    <n v="3"/>
    <d v="2024-12-01T00:00:00"/>
    <d v="2024-12-05T00:00:00"/>
    <x v="1"/>
    <x v="0"/>
    <n v="195.63"/>
    <x v="3"/>
    <x v="1"/>
    <x v="10"/>
    <n v="632.34"/>
    <n v="2483.91"/>
  </r>
  <r>
    <x v="4250"/>
    <x v="2"/>
    <x v="3"/>
    <n v="2307.7199999999998"/>
    <n v="0.19"/>
    <n v="9"/>
    <d v="2024-06-07T00:00:00"/>
    <d v="2024-06-10T00:00:00"/>
    <x v="0"/>
    <x v="2"/>
    <n v="525.45000000000005"/>
    <x v="5"/>
    <x v="1"/>
    <x v="9"/>
    <n v="1782.2699999999998"/>
    <n v="20769.48"/>
  </r>
  <r>
    <x v="4251"/>
    <x v="3"/>
    <x v="4"/>
    <n v="2435.6999999999998"/>
    <n v="0.32"/>
    <n v="2"/>
    <d v="2023-09-04T00:00:00"/>
    <d v="2023-09-07T00:00:00"/>
    <x v="1"/>
    <x v="0"/>
    <n v="653.45000000000005"/>
    <x v="4"/>
    <x v="0"/>
    <x v="7"/>
    <n v="1782.2499999999998"/>
    <n v="4871.3999999999996"/>
  </r>
  <r>
    <x v="4252"/>
    <x v="2"/>
    <x v="3"/>
    <n v="331.46"/>
    <n v="0.05"/>
    <n v="7"/>
    <d v="2024-12-22T00:00:00"/>
    <d v="2024-12-25T00:00:00"/>
    <x v="0"/>
    <x v="2"/>
    <n v="44.66"/>
    <x v="0"/>
    <x v="1"/>
    <x v="10"/>
    <n v="286.79999999999995"/>
    <n v="2320.2199999999998"/>
  </r>
  <r>
    <x v="4253"/>
    <x v="3"/>
    <x v="2"/>
    <n v="360.04"/>
    <n v="0.2"/>
    <n v="4"/>
    <d v="2024-02-18T00:00:00"/>
    <d v="2024-02-19T00:00:00"/>
    <x v="0"/>
    <x v="0"/>
    <n v="37.14"/>
    <x v="5"/>
    <x v="1"/>
    <x v="8"/>
    <n v="322.90000000000003"/>
    <n v="1440.16"/>
  </r>
  <r>
    <x v="4254"/>
    <x v="1"/>
    <x v="4"/>
    <n v="3836.5"/>
    <n v="0.09"/>
    <n v="9"/>
    <d v="2024-07-05T00:00:00"/>
    <d v="2024-07-10T00:00:00"/>
    <x v="2"/>
    <x v="0"/>
    <n v="612.20000000000005"/>
    <x v="2"/>
    <x v="1"/>
    <x v="4"/>
    <n v="3224.3"/>
    <n v="34528.5"/>
  </r>
  <r>
    <x v="4255"/>
    <x v="1"/>
    <x v="0"/>
    <n v="1572.21"/>
    <n v="0.27"/>
    <n v="7"/>
    <d v="2023-03-14T00:00:00"/>
    <d v="2023-03-20T00:00:00"/>
    <x v="0"/>
    <x v="0"/>
    <n v="313.48"/>
    <x v="3"/>
    <x v="0"/>
    <x v="0"/>
    <n v="1258.73"/>
    <n v="11005.470000000001"/>
  </r>
  <r>
    <x v="4256"/>
    <x v="3"/>
    <x v="0"/>
    <n v="2107.1799999999998"/>
    <n v="0.13"/>
    <n v="8"/>
    <d v="2023-12-25T00:00:00"/>
    <d v="2023-12-29T00:00:00"/>
    <x v="1"/>
    <x v="2"/>
    <n v="399.1"/>
    <x v="4"/>
    <x v="0"/>
    <x v="10"/>
    <n v="1708.08"/>
    <n v="16857.439999999999"/>
  </r>
  <r>
    <x v="4257"/>
    <x v="3"/>
    <x v="2"/>
    <n v="2864.15"/>
    <n v="0.25"/>
    <n v="3"/>
    <d v="2024-02-10T00:00:00"/>
    <d v="2024-02-17T00:00:00"/>
    <x v="0"/>
    <x v="1"/>
    <n v="301.02999999999997"/>
    <x v="2"/>
    <x v="1"/>
    <x v="8"/>
    <n v="2563.12"/>
    <n v="8592.4500000000007"/>
  </r>
  <r>
    <x v="4258"/>
    <x v="0"/>
    <x v="4"/>
    <n v="1929.59"/>
    <n v="0.39"/>
    <n v="6"/>
    <d v="2024-07-21T00:00:00"/>
    <d v="2024-07-22T00:00:00"/>
    <x v="1"/>
    <x v="0"/>
    <n v="226.1"/>
    <x v="0"/>
    <x v="1"/>
    <x v="4"/>
    <n v="1703.49"/>
    <n v="11577.539999999999"/>
  </r>
  <r>
    <x v="4259"/>
    <x v="0"/>
    <x v="0"/>
    <n v="3897.68"/>
    <n v="0.22"/>
    <n v="4"/>
    <d v="2024-07-22T00:00:00"/>
    <d v="2024-07-25T00:00:00"/>
    <x v="2"/>
    <x v="2"/>
    <n v="1096.94"/>
    <x v="2"/>
    <x v="1"/>
    <x v="4"/>
    <n v="2800.74"/>
    <n v="15590.72"/>
  </r>
  <r>
    <x v="4260"/>
    <x v="0"/>
    <x v="2"/>
    <n v="4433.88"/>
    <n v="0.11"/>
    <n v="4"/>
    <d v="2024-10-16T00:00:00"/>
    <d v="2024-10-22T00:00:00"/>
    <x v="2"/>
    <x v="0"/>
    <n v="311.58999999999997"/>
    <x v="3"/>
    <x v="1"/>
    <x v="2"/>
    <n v="4122.29"/>
    <n v="17735.52"/>
  </r>
  <r>
    <x v="4261"/>
    <x v="1"/>
    <x v="2"/>
    <n v="392.62"/>
    <n v="0.11"/>
    <n v="2"/>
    <d v="2023-12-15T00:00:00"/>
    <d v="2023-12-19T00:00:00"/>
    <x v="0"/>
    <x v="2"/>
    <n v="69.11"/>
    <x v="3"/>
    <x v="0"/>
    <x v="10"/>
    <n v="323.51"/>
    <n v="785.24"/>
  </r>
  <r>
    <x v="4262"/>
    <x v="0"/>
    <x v="3"/>
    <n v="3213.48"/>
    <n v="0.45"/>
    <n v="9"/>
    <d v="2024-01-11T00:00:00"/>
    <d v="2024-01-13T00:00:00"/>
    <x v="2"/>
    <x v="2"/>
    <n v="542.01"/>
    <x v="3"/>
    <x v="1"/>
    <x v="6"/>
    <n v="2671.4700000000003"/>
    <n v="28921.32"/>
  </r>
  <r>
    <x v="4263"/>
    <x v="2"/>
    <x v="0"/>
    <n v="1656.53"/>
    <n v="0.39"/>
    <n v="1"/>
    <d v="2024-07-19T00:00:00"/>
    <d v="2024-07-23T00:00:00"/>
    <x v="0"/>
    <x v="1"/>
    <n v="241.59"/>
    <x v="3"/>
    <x v="1"/>
    <x v="4"/>
    <n v="1414.94"/>
    <n v="1656.53"/>
  </r>
  <r>
    <x v="4264"/>
    <x v="2"/>
    <x v="4"/>
    <n v="2958.05"/>
    <n v="0.02"/>
    <n v="1"/>
    <d v="2024-10-17T00:00:00"/>
    <d v="2024-10-19T00:00:00"/>
    <x v="2"/>
    <x v="0"/>
    <n v="727.39"/>
    <x v="2"/>
    <x v="1"/>
    <x v="2"/>
    <n v="2230.6600000000003"/>
    <n v="2958.05"/>
  </r>
  <r>
    <x v="4265"/>
    <x v="0"/>
    <x v="0"/>
    <n v="2471.15"/>
    <n v="0.47"/>
    <n v="7"/>
    <d v="2024-12-24T00:00:00"/>
    <d v="2024-12-26T00:00:00"/>
    <x v="0"/>
    <x v="0"/>
    <n v="693.52"/>
    <x v="5"/>
    <x v="1"/>
    <x v="10"/>
    <n v="1777.63"/>
    <n v="17298.05"/>
  </r>
  <r>
    <x v="4266"/>
    <x v="2"/>
    <x v="0"/>
    <n v="1735.02"/>
    <n v="0.06"/>
    <n v="7"/>
    <d v="2024-02-12T00:00:00"/>
    <d v="2024-02-18T00:00:00"/>
    <x v="0"/>
    <x v="2"/>
    <n v="519.32000000000005"/>
    <x v="4"/>
    <x v="1"/>
    <x v="8"/>
    <n v="1215.6999999999998"/>
    <n v="12145.14"/>
  </r>
  <r>
    <x v="4267"/>
    <x v="1"/>
    <x v="0"/>
    <n v="564.6"/>
    <n v="0.33"/>
    <n v="4"/>
    <d v="2024-08-14T00:00:00"/>
    <d v="2024-08-17T00:00:00"/>
    <x v="1"/>
    <x v="0"/>
    <n v="45.55"/>
    <x v="4"/>
    <x v="1"/>
    <x v="1"/>
    <n v="519.05000000000007"/>
    <n v="2258.4"/>
  </r>
  <r>
    <x v="4268"/>
    <x v="2"/>
    <x v="2"/>
    <n v="2841.26"/>
    <n v="0.28000000000000003"/>
    <n v="8"/>
    <d v="2024-12-20T00:00:00"/>
    <d v="2024-12-22T00:00:00"/>
    <x v="0"/>
    <x v="1"/>
    <n v="172.5"/>
    <x v="1"/>
    <x v="1"/>
    <x v="10"/>
    <n v="2668.76"/>
    <n v="22730.080000000002"/>
  </r>
  <r>
    <x v="4269"/>
    <x v="1"/>
    <x v="1"/>
    <n v="652.67999999999995"/>
    <n v="0.02"/>
    <n v="5"/>
    <d v="2024-02-13T00:00:00"/>
    <d v="2024-02-14T00:00:00"/>
    <x v="1"/>
    <x v="0"/>
    <n v="77.55"/>
    <x v="5"/>
    <x v="1"/>
    <x v="8"/>
    <n v="575.13"/>
    <n v="3263.3999999999996"/>
  </r>
  <r>
    <x v="4270"/>
    <x v="3"/>
    <x v="1"/>
    <n v="864.99"/>
    <n v="0.15"/>
    <n v="6"/>
    <d v="2023-05-07T00:00:00"/>
    <d v="2023-05-14T00:00:00"/>
    <x v="0"/>
    <x v="2"/>
    <n v="190.84"/>
    <x v="0"/>
    <x v="0"/>
    <x v="5"/>
    <n v="674.15"/>
    <n v="5189.9400000000005"/>
  </r>
  <r>
    <x v="4271"/>
    <x v="3"/>
    <x v="3"/>
    <n v="4912.66"/>
    <n v="0.39"/>
    <n v="4"/>
    <d v="2024-11-25T00:00:00"/>
    <d v="2024-11-28T00:00:00"/>
    <x v="0"/>
    <x v="2"/>
    <n v="742.46"/>
    <x v="0"/>
    <x v="1"/>
    <x v="11"/>
    <n v="4170.2"/>
    <n v="19650.64"/>
  </r>
  <r>
    <x v="4272"/>
    <x v="3"/>
    <x v="0"/>
    <n v="1651.86"/>
    <n v="0.15"/>
    <n v="3"/>
    <d v="2024-03-09T00:00:00"/>
    <d v="2024-03-15T00:00:00"/>
    <x v="0"/>
    <x v="2"/>
    <n v="275"/>
    <x v="0"/>
    <x v="1"/>
    <x v="0"/>
    <n v="1376.86"/>
    <n v="4955.58"/>
  </r>
  <r>
    <x v="4273"/>
    <x v="3"/>
    <x v="1"/>
    <n v="2963.74"/>
    <n v="0.24"/>
    <n v="2"/>
    <d v="2023-05-03T00:00:00"/>
    <d v="2023-05-05T00:00:00"/>
    <x v="2"/>
    <x v="0"/>
    <n v="888.69"/>
    <x v="5"/>
    <x v="0"/>
    <x v="5"/>
    <n v="2075.0499999999997"/>
    <n v="5927.48"/>
  </r>
  <r>
    <x v="4274"/>
    <x v="2"/>
    <x v="3"/>
    <n v="1433.94"/>
    <n v="0.35"/>
    <n v="8"/>
    <d v="2023-06-27T00:00:00"/>
    <d v="2023-07-04T00:00:00"/>
    <x v="2"/>
    <x v="2"/>
    <n v="247.83"/>
    <x v="2"/>
    <x v="0"/>
    <x v="9"/>
    <n v="1186.1100000000001"/>
    <n v="11471.52"/>
  </r>
  <r>
    <x v="4275"/>
    <x v="0"/>
    <x v="2"/>
    <n v="4341"/>
    <n v="0.04"/>
    <n v="5"/>
    <d v="2023-04-26T00:00:00"/>
    <d v="2023-05-01T00:00:00"/>
    <x v="0"/>
    <x v="2"/>
    <n v="1210.43"/>
    <x v="4"/>
    <x v="0"/>
    <x v="3"/>
    <n v="3130.5699999999997"/>
    <n v="21705"/>
  </r>
  <r>
    <x v="4276"/>
    <x v="2"/>
    <x v="0"/>
    <n v="1488.37"/>
    <n v="0.42"/>
    <n v="6"/>
    <d v="2024-05-07T00:00:00"/>
    <d v="2024-05-14T00:00:00"/>
    <x v="2"/>
    <x v="0"/>
    <n v="227.6"/>
    <x v="2"/>
    <x v="1"/>
    <x v="5"/>
    <n v="1260.77"/>
    <n v="8930.2199999999993"/>
  </r>
  <r>
    <x v="4277"/>
    <x v="1"/>
    <x v="4"/>
    <n v="1897.74"/>
    <n v="0.02"/>
    <n v="6"/>
    <d v="2024-10-29T00:00:00"/>
    <d v="2024-11-04T00:00:00"/>
    <x v="0"/>
    <x v="0"/>
    <n v="303.70999999999998"/>
    <x v="4"/>
    <x v="1"/>
    <x v="2"/>
    <n v="1594.03"/>
    <n v="11386.44"/>
  </r>
  <r>
    <x v="4278"/>
    <x v="2"/>
    <x v="2"/>
    <n v="3081.1"/>
    <n v="0.13"/>
    <n v="4"/>
    <d v="2023-06-09T00:00:00"/>
    <d v="2023-06-15T00:00:00"/>
    <x v="1"/>
    <x v="2"/>
    <n v="748.3"/>
    <x v="4"/>
    <x v="0"/>
    <x v="9"/>
    <n v="2332.8000000000002"/>
    <n v="12324.4"/>
  </r>
  <r>
    <x v="4279"/>
    <x v="2"/>
    <x v="3"/>
    <n v="4362.93"/>
    <n v="0.38"/>
    <n v="9"/>
    <d v="2024-08-22T00:00:00"/>
    <d v="2024-08-23T00:00:00"/>
    <x v="1"/>
    <x v="2"/>
    <n v="1201.3900000000001"/>
    <x v="0"/>
    <x v="1"/>
    <x v="1"/>
    <n v="3161.54"/>
    <n v="39266.370000000003"/>
  </r>
  <r>
    <x v="4280"/>
    <x v="1"/>
    <x v="2"/>
    <n v="4099.45"/>
    <n v="0.46"/>
    <n v="7"/>
    <d v="2024-06-03T00:00:00"/>
    <d v="2024-06-08T00:00:00"/>
    <x v="0"/>
    <x v="2"/>
    <n v="1038.1199999999999"/>
    <x v="3"/>
    <x v="1"/>
    <x v="9"/>
    <n v="3061.33"/>
    <n v="28696.149999999998"/>
  </r>
  <r>
    <x v="4281"/>
    <x v="3"/>
    <x v="4"/>
    <n v="1392.91"/>
    <n v="0.38"/>
    <n v="8"/>
    <d v="2023-04-06T00:00:00"/>
    <d v="2023-04-10T00:00:00"/>
    <x v="1"/>
    <x v="2"/>
    <n v="233.82"/>
    <x v="1"/>
    <x v="0"/>
    <x v="3"/>
    <n v="1159.0900000000001"/>
    <n v="11143.28"/>
  </r>
  <r>
    <x v="4282"/>
    <x v="3"/>
    <x v="2"/>
    <n v="4164.82"/>
    <n v="0.11"/>
    <n v="7"/>
    <d v="2023-01-28T00:00:00"/>
    <d v="2023-01-29T00:00:00"/>
    <x v="1"/>
    <x v="1"/>
    <n v="935.04"/>
    <x v="0"/>
    <x v="0"/>
    <x v="6"/>
    <n v="3229.7799999999997"/>
    <n v="29153.739999999998"/>
  </r>
  <r>
    <x v="4283"/>
    <x v="3"/>
    <x v="3"/>
    <n v="3535.86"/>
    <n v="0.49"/>
    <n v="4"/>
    <d v="2023-05-04T00:00:00"/>
    <d v="2023-05-10T00:00:00"/>
    <x v="2"/>
    <x v="1"/>
    <n v="409.96"/>
    <x v="3"/>
    <x v="0"/>
    <x v="5"/>
    <n v="3125.9"/>
    <n v="14143.44"/>
  </r>
  <r>
    <x v="4284"/>
    <x v="0"/>
    <x v="4"/>
    <n v="4950.16"/>
    <n v="0.21"/>
    <n v="9"/>
    <d v="2024-12-07T00:00:00"/>
    <d v="2024-12-12T00:00:00"/>
    <x v="1"/>
    <x v="2"/>
    <n v="343.03"/>
    <x v="4"/>
    <x v="1"/>
    <x v="10"/>
    <n v="4607.13"/>
    <n v="44551.44"/>
  </r>
  <r>
    <x v="4285"/>
    <x v="1"/>
    <x v="4"/>
    <n v="4683.6899999999996"/>
    <n v="0.19"/>
    <n v="2"/>
    <d v="2024-10-08T00:00:00"/>
    <d v="2024-10-13T00:00:00"/>
    <x v="0"/>
    <x v="0"/>
    <n v="419.21"/>
    <x v="1"/>
    <x v="1"/>
    <x v="2"/>
    <n v="4264.4799999999996"/>
    <n v="9367.3799999999992"/>
  </r>
  <r>
    <x v="4286"/>
    <x v="1"/>
    <x v="2"/>
    <n v="2712.37"/>
    <n v="0.43"/>
    <n v="5"/>
    <d v="2023-05-14T00:00:00"/>
    <d v="2023-05-20T00:00:00"/>
    <x v="2"/>
    <x v="0"/>
    <n v="151.94"/>
    <x v="2"/>
    <x v="0"/>
    <x v="5"/>
    <n v="2560.4299999999998"/>
    <n v="13561.849999999999"/>
  </r>
  <r>
    <x v="4287"/>
    <x v="2"/>
    <x v="4"/>
    <n v="3774.65"/>
    <n v="0.03"/>
    <n v="2"/>
    <d v="2024-04-21T00:00:00"/>
    <d v="2024-04-24T00:00:00"/>
    <x v="0"/>
    <x v="1"/>
    <n v="608.20000000000005"/>
    <x v="3"/>
    <x v="1"/>
    <x v="3"/>
    <n v="3166.45"/>
    <n v="7549.3"/>
  </r>
  <r>
    <x v="4288"/>
    <x v="0"/>
    <x v="2"/>
    <n v="2893.88"/>
    <n v="0.28000000000000003"/>
    <n v="8"/>
    <d v="2024-07-10T00:00:00"/>
    <d v="2024-07-14T00:00:00"/>
    <x v="0"/>
    <x v="1"/>
    <n v="619.04"/>
    <x v="2"/>
    <x v="1"/>
    <x v="4"/>
    <n v="2274.84"/>
    <n v="23151.040000000001"/>
  </r>
  <r>
    <x v="4289"/>
    <x v="3"/>
    <x v="0"/>
    <n v="3015.48"/>
    <n v="0.48"/>
    <n v="9"/>
    <d v="2023-01-14T00:00:00"/>
    <d v="2023-01-15T00:00:00"/>
    <x v="0"/>
    <x v="1"/>
    <n v="175.97"/>
    <x v="2"/>
    <x v="0"/>
    <x v="6"/>
    <n v="2839.51"/>
    <n v="27139.32"/>
  </r>
  <r>
    <x v="4290"/>
    <x v="0"/>
    <x v="4"/>
    <n v="597.35"/>
    <n v="0.05"/>
    <n v="3"/>
    <d v="2023-06-22T00:00:00"/>
    <d v="2023-06-23T00:00:00"/>
    <x v="1"/>
    <x v="0"/>
    <n v="37.61"/>
    <x v="2"/>
    <x v="0"/>
    <x v="9"/>
    <n v="559.74"/>
    <n v="1792.0500000000002"/>
  </r>
  <r>
    <x v="4291"/>
    <x v="1"/>
    <x v="2"/>
    <n v="111"/>
    <n v="0.27"/>
    <n v="5"/>
    <d v="2024-11-29T00:00:00"/>
    <d v="2024-12-05T00:00:00"/>
    <x v="1"/>
    <x v="1"/>
    <n v="20"/>
    <x v="4"/>
    <x v="1"/>
    <x v="11"/>
    <n v="91"/>
    <n v="555"/>
  </r>
  <r>
    <x v="4292"/>
    <x v="1"/>
    <x v="0"/>
    <n v="336.11"/>
    <n v="7.0000000000000007E-2"/>
    <n v="9"/>
    <d v="2024-08-17T00:00:00"/>
    <d v="2024-08-23T00:00:00"/>
    <x v="2"/>
    <x v="0"/>
    <n v="95.76"/>
    <x v="1"/>
    <x v="1"/>
    <x v="1"/>
    <n v="240.35000000000002"/>
    <n v="3024.9900000000002"/>
  </r>
  <r>
    <x v="4293"/>
    <x v="2"/>
    <x v="4"/>
    <n v="4836.49"/>
    <n v="0.44"/>
    <n v="6"/>
    <d v="2024-11-16T00:00:00"/>
    <d v="2024-11-17T00:00:00"/>
    <x v="0"/>
    <x v="0"/>
    <n v="412.77"/>
    <x v="2"/>
    <x v="1"/>
    <x v="11"/>
    <n v="4423.7199999999993"/>
    <n v="29018.94"/>
  </r>
  <r>
    <x v="4294"/>
    <x v="2"/>
    <x v="0"/>
    <n v="718.71"/>
    <n v="0.28999999999999998"/>
    <n v="3"/>
    <d v="2023-11-11T00:00:00"/>
    <d v="2023-11-13T00:00:00"/>
    <x v="1"/>
    <x v="1"/>
    <n v="157.85"/>
    <x v="2"/>
    <x v="0"/>
    <x v="11"/>
    <n v="560.86"/>
    <n v="2156.13"/>
  </r>
  <r>
    <x v="4295"/>
    <x v="1"/>
    <x v="4"/>
    <n v="317.51"/>
    <n v="0.12"/>
    <n v="6"/>
    <d v="2023-03-23T00:00:00"/>
    <d v="2023-03-24T00:00:00"/>
    <x v="0"/>
    <x v="2"/>
    <n v="67.819999999999993"/>
    <x v="1"/>
    <x v="0"/>
    <x v="0"/>
    <n v="249.69"/>
    <n v="1905.06"/>
  </r>
  <r>
    <x v="4296"/>
    <x v="3"/>
    <x v="3"/>
    <n v="1617.26"/>
    <n v="0.15"/>
    <n v="9"/>
    <d v="2024-07-30T00:00:00"/>
    <d v="2024-08-01T00:00:00"/>
    <x v="1"/>
    <x v="2"/>
    <n v="204.56"/>
    <x v="2"/>
    <x v="1"/>
    <x v="4"/>
    <n v="1412.7"/>
    <n v="14555.34"/>
  </r>
  <r>
    <x v="4297"/>
    <x v="3"/>
    <x v="3"/>
    <n v="2982.08"/>
    <n v="0.26"/>
    <n v="7"/>
    <d v="2023-12-19T00:00:00"/>
    <d v="2023-12-22T00:00:00"/>
    <x v="0"/>
    <x v="0"/>
    <n v="205.68"/>
    <x v="1"/>
    <x v="0"/>
    <x v="10"/>
    <n v="2776.4"/>
    <n v="20874.559999999998"/>
  </r>
  <r>
    <x v="4298"/>
    <x v="0"/>
    <x v="2"/>
    <n v="4747.46"/>
    <n v="0.36"/>
    <n v="4"/>
    <d v="2023-02-10T00:00:00"/>
    <d v="2023-02-12T00:00:00"/>
    <x v="0"/>
    <x v="0"/>
    <n v="960.39"/>
    <x v="4"/>
    <x v="0"/>
    <x v="8"/>
    <n v="3787.07"/>
    <n v="18989.84"/>
  </r>
  <r>
    <x v="4299"/>
    <x v="1"/>
    <x v="1"/>
    <n v="3529.45"/>
    <n v="0.24"/>
    <n v="4"/>
    <d v="2023-04-07T00:00:00"/>
    <d v="2023-04-11T00:00:00"/>
    <x v="0"/>
    <x v="1"/>
    <n v="567.59"/>
    <x v="4"/>
    <x v="0"/>
    <x v="3"/>
    <n v="2961.8599999999997"/>
    <n v="14117.8"/>
  </r>
  <r>
    <x v="4300"/>
    <x v="1"/>
    <x v="3"/>
    <n v="1454.13"/>
    <n v="0.09"/>
    <n v="1"/>
    <d v="2023-08-25T00:00:00"/>
    <d v="2023-09-01T00:00:00"/>
    <x v="1"/>
    <x v="2"/>
    <n v="186.11"/>
    <x v="2"/>
    <x v="0"/>
    <x v="1"/>
    <n v="1268.02"/>
    <n v="1454.13"/>
  </r>
  <r>
    <x v="4301"/>
    <x v="3"/>
    <x v="1"/>
    <n v="4701.38"/>
    <n v="0.35"/>
    <n v="3"/>
    <d v="2023-12-09T00:00:00"/>
    <d v="2023-12-15T00:00:00"/>
    <x v="1"/>
    <x v="1"/>
    <n v="1151.97"/>
    <x v="3"/>
    <x v="0"/>
    <x v="10"/>
    <n v="3549.41"/>
    <n v="14104.14"/>
  </r>
  <r>
    <x v="4302"/>
    <x v="3"/>
    <x v="0"/>
    <n v="276.60000000000002"/>
    <n v="0.06"/>
    <n v="9"/>
    <d v="2024-11-09T00:00:00"/>
    <d v="2024-11-11T00:00:00"/>
    <x v="1"/>
    <x v="2"/>
    <n v="41.83"/>
    <x v="3"/>
    <x v="1"/>
    <x v="11"/>
    <n v="234.77000000000004"/>
    <n v="2489.4"/>
  </r>
  <r>
    <x v="4303"/>
    <x v="1"/>
    <x v="0"/>
    <n v="4897.3599999999997"/>
    <n v="0.4"/>
    <n v="1"/>
    <d v="2024-04-06T00:00:00"/>
    <d v="2024-04-12T00:00:00"/>
    <x v="1"/>
    <x v="0"/>
    <n v="1000.39"/>
    <x v="4"/>
    <x v="1"/>
    <x v="3"/>
    <n v="3896.97"/>
    <n v="4897.3599999999997"/>
  </r>
  <r>
    <x v="4304"/>
    <x v="2"/>
    <x v="1"/>
    <n v="387.34"/>
    <n v="0.2"/>
    <n v="2"/>
    <d v="2023-07-13T00:00:00"/>
    <d v="2023-07-17T00:00:00"/>
    <x v="2"/>
    <x v="1"/>
    <n v="44.18"/>
    <x v="3"/>
    <x v="0"/>
    <x v="4"/>
    <n v="343.15999999999997"/>
    <n v="774.68"/>
  </r>
  <r>
    <x v="4305"/>
    <x v="1"/>
    <x v="2"/>
    <n v="3793.86"/>
    <n v="0.33"/>
    <n v="2"/>
    <d v="2023-11-29T00:00:00"/>
    <d v="2023-12-03T00:00:00"/>
    <x v="0"/>
    <x v="0"/>
    <n v="263.95999999999998"/>
    <x v="2"/>
    <x v="0"/>
    <x v="11"/>
    <n v="3529.9"/>
    <n v="7587.72"/>
  </r>
  <r>
    <x v="4306"/>
    <x v="1"/>
    <x v="4"/>
    <n v="321.95999999999998"/>
    <n v="0.17"/>
    <n v="8"/>
    <d v="2023-10-11T00:00:00"/>
    <d v="2023-10-15T00:00:00"/>
    <x v="1"/>
    <x v="1"/>
    <n v="28.59"/>
    <x v="0"/>
    <x v="0"/>
    <x v="2"/>
    <n v="293.37"/>
    <n v="2575.6799999999998"/>
  </r>
  <r>
    <x v="4307"/>
    <x v="3"/>
    <x v="1"/>
    <n v="4664.6499999999996"/>
    <n v="0.33"/>
    <n v="6"/>
    <d v="2024-02-19T00:00:00"/>
    <d v="2024-02-23T00:00:00"/>
    <x v="1"/>
    <x v="1"/>
    <n v="661.95"/>
    <x v="5"/>
    <x v="1"/>
    <x v="8"/>
    <n v="4002.7"/>
    <n v="27987.899999999998"/>
  </r>
  <r>
    <x v="4308"/>
    <x v="3"/>
    <x v="1"/>
    <n v="632.46"/>
    <n v="0.44"/>
    <n v="7"/>
    <d v="2024-10-13T00:00:00"/>
    <d v="2024-10-20T00:00:00"/>
    <x v="0"/>
    <x v="0"/>
    <n v="147.65"/>
    <x v="2"/>
    <x v="1"/>
    <x v="2"/>
    <n v="484.81000000000006"/>
    <n v="4427.22"/>
  </r>
  <r>
    <x v="4309"/>
    <x v="2"/>
    <x v="1"/>
    <n v="347.35"/>
    <n v="0.35"/>
    <n v="4"/>
    <d v="2023-09-26T00:00:00"/>
    <d v="2023-10-03T00:00:00"/>
    <x v="0"/>
    <x v="0"/>
    <n v="68.22"/>
    <x v="1"/>
    <x v="0"/>
    <x v="7"/>
    <n v="279.13"/>
    <n v="1389.4"/>
  </r>
  <r>
    <x v="4310"/>
    <x v="2"/>
    <x v="1"/>
    <n v="4457.3999999999996"/>
    <n v="0.34"/>
    <n v="4"/>
    <d v="2024-05-29T00:00:00"/>
    <d v="2024-05-30T00:00:00"/>
    <x v="0"/>
    <x v="1"/>
    <n v="642.09"/>
    <x v="5"/>
    <x v="1"/>
    <x v="5"/>
    <n v="3815.3099999999995"/>
    <n v="17829.599999999999"/>
  </r>
  <r>
    <x v="4311"/>
    <x v="0"/>
    <x v="1"/>
    <n v="569.39"/>
    <n v="0.38"/>
    <n v="4"/>
    <d v="2024-07-28T00:00:00"/>
    <d v="2024-08-03T00:00:00"/>
    <x v="1"/>
    <x v="2"/>
    <n v="95.98"/>
    <x v="0"/>
    <x v="1"/>
    <x v="4"/>
    <n v="473.40999999999997"/>
    <n v="2277.56"/>
  </r>
  <r>
    <x v="4312"/>
    <x v="1"/>
    <x v="2"/>
    <n v="4009.86"/>
    <n v="0.25"/>
    <n v="6"/>
    <d v="2024-06-24T00:00:00"/>
    <d v="2024-06-28T00:00:00"/>
    <x v="2"/>
    <x v="1"/>
    <n v="783.59"/>
    <x v="2"/>
    <x v="1"/>
    <x v="9"/>
    <n v="3226.27"/>
    <n v="24059.16"/>
  </r>
  <r>
    <x v="4313"/>
    <x v="3"/>
    <x v="3"/>
    <n v="3760.47"/>
    <n v="0.11"/>
    <n v="4"/>
    <d v="2024-01-06T00:00:00"/>
    <d v="2024-01-11T00:00:00"/>
    <x v="2"/>
    <x v="0"/>
    <n v="347.1"/>
    <x v="5"/>
    <x v="1"/>
    <x v="6"/>
    <n v="3413.37"/>
    <n v="15041.88"/>
  </r>
  <r>
    <x v="4314"/>
    <x v="2"/>
    <x v="4"/>
    <n v="3034.5"/>
    <n v="0.41"/>
    <n v="1"/>
    <d v="2023-03-05T00:00:00"/>
    <d v="2023-03-08T00:00:00"/>
    <x v="2"/>
    <x v="0"/>
    <n v="357.92"/>
    <x v="2"/>
    <x v="0"/>
    <x v="0"/>
    <n v="2676.58"/>
    <n v="3034.5"/>
  </r>
  <r>
    <x v="4315"/>
    <x v="0"/>
    <x v="3"/>
    <n v="1952.02"/>
    <n v="0.32"/>
    <n v="1"/>
    <d v="2023-04-04T00:00:00"/>
    <d v="2023-04-09T00:00:00"/>
    <x v="2"/>
    <x v="1"/>
    <n v="232.54"/>
    <x v="5"/>
    <x v="0"/>
    <x v="3"/>
    <n v="1719.48"/>
    <n v="1952.02"/>
  </r>
  <r>
    <x v="4316"/>
    <x v="0"/>
    <x v="1"/>
    <n v="4586.34"/>
    <n v="0.16"/>
    <n v="8"/>
    <d v="2023-11-28T00:00:00"/>
    <d v="2023-11-29T00:00:00"/>
    <x v="0"/>
    <x v="0"/>
    <n v="347.47"/>
    <x v="0"/>
    <x v="0"/>
    <x v="11"/>
    <n v="4238.87"/>
    <n v="36690.720000000001"/>
  </r>
  <r>
    <x v="4317"/>
    <x v="3"/>
    <x v="3"/>
    <n v="4368.3"/>
    <n v="0.14000000000000001"/>
    <n v="2"/>
    <d v="2023-05-06T00:00:00"/>
    <d v="2023-05-10T00:00:00"/>
    <x v="2"/>
    <x v="1"/>
    <n v="436.59"/>
    <x v="3"/>
    <x v="0"/>
    <x v="5"/>
    <n v="3931.71"/>
    <n v="8736.6"/>
  </r>
  <r>
    <x v="4318"/>
    <x v="3"/>
    <x v="2"/>
    <n v="2188.61"/>
    <n v="0.25"/>
    <n v="9"/>
    <d v="2024-11-20T00:00:00"/>
    <d v="2024-11-22T00:00:00"/>
    <x v="2"/>
    <x v="1"/>
    <n v="415.45"/>
    <x v="5"/>
    <x v="1"/>
    <x v="11"/>
    <n v="1773.16"/>
    <n v="19697.490000000002"/>
  </r>
  <r>
    <x v="4319"/>
    <x v="0"/>
    <x v="0"/>
    <n v="1235.45"/>
    <n v="0.1"/>
    <n v="8"/>
    <d v="2023-07-27T00:00:00"/>
    <d v="2023-08-02T00:00:00"/>
    <x v="2"/>
    <x v="0"/>
    <n v="131.66999999999999"/>
    <x v="4"/>
    <x v="0"/>
    <x v="4"/>
    <n v="1103.78"/>
    <n v="9883.6"/>
  </r>
  <r>
    <x v="4320"/>
    <x v="2"/>
    <x v="3"/>
    <n v="1435.6"/>
    <n v="0.44"/>
    <n v="1"/>
    <d v="2023-12-18T00:00:00"/>
    <d v="2023-12-25T00:00:00"/>
    <x v="2"/>
    <x v="1"/>
    <n v="280.66000000000003"/>
    <x v="5"/>
    <x v="0"/>
    <x v="10"/>
    <n v="1154.9399999999998"/>
    <n v="1435.6"/>
  </r>
  <r>
    <x v="4321"/>
    <x v="0"/>
    <x v="4"/>
    <n v="1179.5899999999999"/>
    <n v="0.39"/>
    <n v="8"/>
    <d v="2024-05-16T00:00:00"/>
    <d v="2024-05-17T00:00:00"/>
    <x v="0"/>
    <x v="0"/>
    <n v="66.06"/>
    <x v="3"/>
    <x v="1"/>
    <x v="5"/>
    <n v="1113.53"/>
    <n v="9436.7199999999993"/>
  </r>
  <r>
    <x v="4322"/>
    <x v="1"/>
    <x v="2"/>
    <n v="2752.13"/>
    <n v="0.15"/>
    <n v="9"/>
    <d v="2024-10-18T00:00:00"/>
    <d v="2024-10-21T00:00:00"/>
    <x v="0"/>
    <x v="1"/>
    <n v="257.19"/>
    <x v="1"/>
    <x v="1"/>
    <x v="2"/>
    <n v="2494.94"/>
    <n v="24769.170000000002"/>
  </r>
  <r>
    <x v="4323"/>
    <x v="1"/>
    <x v="0"/>
    <n v="4355.84"/>
    <n v="0.02"/>
    <n v="4"/>
    <d v="2023-05-01T00:00:00"/>
    <d v="2023-05-03T00:00:00"/>
    <x v="1"/>
    <x v="2"/>
    <n v="883.75"/>
    <x v="3"/>
    <x v="0"/>
    <x v="5"/>
    <n v="3472.09"/>
    <n v="17423.36"/>
  </r>
  <r>
    <x v="4324"/>
    <x v="3"/>
    <x v="2"/>
    <n v="3890.7"/>
    <n v="0.03"/>
    <n v="7"/>
    <d v="2023-02-25T00:00:00"/>
    <d v="2023-03-04T00:00:00"/>
    <x v="0"/>
    <x v="1"/>
    <n v="762.98"/>
    <x v="1"/>
    <x v="0"/>
    <x v="8"/>
    <n v="3127.72"/>
    <n v="27234.899999999998"/>
  </r>
  <r>
    <x v="4325"/>
    <x v="2"/>
    <x v="1"/>
    <n v="3998"/>
    <n v="0.15"/>
    <n v="4"/>
    <d v="2023-04-24T00:00:00"/>
    <d v="2023-04-26T00:00:00"/>
    <x v="2"/>
    <x v="0"/>
    <n v="475.45"/>
    <x v="5"/>
    <x v="0"/>
    <x v="3"/>
    <n v="3522.55"/>
    <n v="15992"/>
  </r>
  <r>
    <x v="4326"/>
    <x v="2"/>
    <x v="0"/>
    <n v="2296.61"/>
    <n v="7.0000000000000007E-2"/>
    <n v="3"/>
    <d v="2024-12-23T00:00:00"/>
    <d v="2024-12-27T00:00:00"/>
    <x v="1"/>
    <x v="2"/>
    <n v="472.67"/>
    <x v="0"/>
    <x v="1"/>
    <x v="10"/>
    <n v="1823.94"/>
    <n v="6889.83"/>
  </r>
  <r>
    <x v="4327"/>
    <x v="1"/>
    <x v="4"/>
    <n v="1679.98"/>
    <n v="0.44"/>
    <n v="1"/>
    <d v="2024-06-02T00:00:00"/>
    <d v="2024-06-05T00:00:00"/>
    <x v="1"/>
    <x v="0"/>
    <n v="153.68"/>
    <x v="4"/>
    <x v="1"/>
    <x v="9"/>
    <n v="1526.3"/>
    <n v="1679.98"/>
  </r>
  <r>
    <x v="4328"/>
    <x v="0"/>
    <x v="0"/>
    <n v="3811.04"/>
    <n v="0.21"/>
    <n v="2"/>
    <d v="2023-10-23T00:00:00"/>
    <d v="2023-10-29T00:00:00"/>
    <x v="0"/>
    <x v="2"/>
    <n v="969.46"/>
    <x v="0"/>
    <x v="0"/>
    <x v="2"/>
    <n v="2841.58"/>
    <n v="7622.08"/>
  </r>
  <r>
    <x v="4329"/>
    <x v="3"/>
    <x v="4"/>
    <n v="3987.16"/>
    <n v="0.17"/>
    <n v="7"/>
    <d v="2023-09-14T00:00:00"/>
    <d v="2023-09-20T00:00:00"/>
    <x v="1"/>
    <x v="1"/>
    <n v="448.88"/>
    <x v="3"/>
    <x v="0"/>
    <x v="7"/>
    <n v="3538.2799999999997"/>
    <n v="27910.12"/>
  </r>
  <r>
    <x v="4330"/>
    <x v="0"/>
    <x v="1"/>
    <n v="3507.23"/>
    <n v="0.11"/>
    <n v="6"/>
    <d v="2023-06-19T00:00:00"/>
    <d v="2023-06-26T00:00:00"/>
    <x v="0"/>
    <x v="2"/>
    <n v="585.1"/>
    <x v="0"/>
    <x v="0"/>
    <x v="9"/>
    <n v="2922.13"/>
    <n v="21043.38"/>
  </r>
  <r>
    <x v="4331"/>
    <x v="0"/>
    <x v="4"/>
    <n v="257.32"/>
    <n v="0.42"/>
    <n v="8"/>
    <d v="2023-06-13T00:00:00"/>
    <d v="2023-06-16T00:00:00"/>
    <x v="1"/>
    <x v="0"/>
    <n v="73.81"/>
    <x v="2"/>
    <x v="0"/>
    <x v="9"/>
    <n v="183.51"/>
    <n v="2058.56"/>
  </r>
  <r>
    <x v="4332"/>
    <x v="0"/>
    <x v="2"/>
    <n v="2989.45"/>
    <n v="0.4"/>
    <n v="3"/>
    <d v="2023-05-09T00:00:00"/>
    <d v="2023-05-11T00:00:00"/>
    <x v="2"/>
    <x v="1"/>
    <n v="581.29999999999995"/>
    <x v="1"/>
    <x v="0"/>
    <x v="5"/>
    <n v="2408.1499999999996"/>
    <n v="8968.3499999999985"/>
  </r>
  <r>
    <x v="4333"/>
    <x v="2"/>
    <x v="3"/>
    <n v="1800.52"/>
    <n v="0.19"/>
    <n v="6"/>
    <d v="2024-12-28T00:00:00"/>
    <d v="2024-12-31T00:00:00"/>
    <x v="2"/>
    <x v="2"/>
    <n v="428.65"/>
    <x v="0"/>
    <x v="1"/>
    <x v="10"/>
    <n v="1371.87"/>
    <n v="10803.119999999999"/>
  </r>
  <r>
    <x v="4334"/>
    <x v="1"/>
    <x v="2"/>
    <n v="1061.3399999999999"/>
    <n v="0.08"/>
    <n v="6"/>
    <d v="2023-07-10T00:00:00"/>
    <d v="2023-07-15T00:00:00"/>
    <x v="2"/>
    <x v="2"/>
    <n v="250.88"/>
    <x v="5"/>
    <x v="0"/>
    <x v="4"/>
    <n v="810.45999999999992"/>
    <n v="6368.0399999999991"/>
  </r>
  <r>
    <x v="4335"/>
    <x v="2"/>
    <x v="2"/>
    <n v="3502.54"/>
    <n v="0.48"/>
    <n v="2"/>
    <d v="2024-08-08T00:00:00"/>
    <d v="2024-08-12T00:00:00"/>
    <x v="1"/>
    <x v="1"/>
    <n v="509.08"/>
    <x v="2"/>
    <x v="1"/>
    <x v="1"/>
    <n v="2993.46"/>
    <n v="7005.08"/>
  </r>
  <r>
    <x v="4336"/>
    <x v="1"/>
    <x v="0"/>
    <n v="1415.78"/>
    <n v="0.16"/>
    <n v="1"/>
    <d v="2024-02-19T00:00:00"/>
    <d v="2024-02-23T00:00:00"/>
    <x v="0"/>
    <x v="0"/>
    <n v="106.24"/>
    <x v="5"/>
    <x v="1"/>
    <x v="8"/>
    <n v="1309.54"/>
    <n v="1415.78"/>
  </r>
  <r>
    <x v="4337"/>
    <x v="3"/>
    <x v="1"/>
    <n v="4572.92"/>
    <n v="0.39"/>
    <n v="2"/>
    <d v="2023-09-14T00:00:00"/>
    <d v="2023-09-19T00:00:00"/>
    <x v="1"/>
    <x v="1"/>
    <n v="617.97"/>
    <x v="3"/>
    <x v="0"/>
    <x v="7"/>
    <n v="3954.95"/>
    <n v="9145.84"/>
  </r>
  <r>
    <x v="4338"/>
    <x v="3"/>
    <x v="3"/>
    <n v="1560.59"/>
    <n v="0.23"/>
    <n v="9"/>
    <d v="2024-07-06T00:00:00"/>
    <d v="2024-07-11T00:00:00"/>
    <x v="2"/>
    <x v="1"/>
    <n v="91.21"/>
    <x v="1"/>
    <x v="1"/>
    <x v="4"/>
    <n v="1469.3799999999999"/>
    <n v="14045.31"/>
  </r>
  <r>
    <x v="4339"/>
    <x v="0"/>
    <x v="4"/>
    <n v="2820.38"/>
    <n v="0.39"/>
    <n v="6"/>
    <d v="2024-10-12T00:00:00"/>
    <d v="2024-10-15T00:00:00"/>
    <x v="1"/>
    <x v="0"/>
    <n v="327.3"/>
    <x v="0"/>
    <x v="1"/>
    <x v="2"/>
    <n v="2493.08"/>
    <n v="16922.28"/>
  </r>
  <r>
    <x v="4340"/>
    <x v="1"/>
    <x v="0"/>
    <n v="4156.03"/>
    <n v="0.24"/>
    <n v="3"/>
    <d v="2023-09-19T00:00:00"/>
    <d v="2023-09-21T00:00:00"/>
    <x v="2"/>
    <x v="2"/>
    <n v="245.5"/>
    <x v="0"/>
    <x v="0"/>
    <x v="7"/>
    <n v="3910.5299999999997"/>
    <n v="12468.09"/>
  </r>
  <r>
    <x v="4341"/>
    <x v="1"/>
    <x v="1"/>
    <n v="2070.38"/>
    <n v="0.46"/>
    <n v="7"/>
    <d v="2023-07-11T00:00:00"/>
    <d v="2023-07-14T00:00:00"/>
    <x v="2"/>
    <x v="2"/>
    <n v="320.68"/>
    <x v="2"/>
    <x v="0"/>
    <x v="4"/>
    <n v="1749.7"/>
    <n v="14492.66"/>
  </r>
  <r>
    <x v="4342"/>
    <x v="1"/>
    <x v="3"/>
    <n v="4160.42"/>
    <n v="0.4"/>
    <n v="1"/>
    <d v="2023-08-25T00:00:00"/>
    <d v="2023-08-30T00:00:00"/>
    <x v="0"/>
    <x v="1"/>
    <n v="217.4"/>
    <x v="2"/>
    <x v="0"/>
    <x v="1"/>
    <n v="3943.02"/>
    <n v="4160.42"/>
  </r>
  <r>
    <x v="4343"/>
    <x v="0"/>
    <x v="2"/>
    <n v="3646.11"/>
    <n v="0.13"/>
    <n v="8"/>
    <d v="2024-12-21T00:00:00"/>
    <d v="2024-12-25T00:00:00"/>
    <x v="2"/>
    <x v="0"/>
    <n v="875.69"/>
    <x v="4"/>
    <x v="1"/>
    <x v="10"/>
    <n v="2770.42"/>
    <n v="29168.880000000001"/>
  </r>
  <r>
    <x v="4344"/>
    <x v="0"/>
    <x v="1"/>
    <n v="4612.24"/>
    <n v="0.22"/>
    <n v="7"/>
    <d v="2023-03-19T00:00:00"/>
    <d v="2023-03-23T00:00:00"/>
    <x v="0"/>
    <x v="2"/>
    <n v="1341.07"/>
    <x v="0"/>
    <x v="0"/>
    <x v="0"/>
    <n v="3271.17"/>
    <n v="32285.68"/>
  </r>
  <r>
    <x v="4345"/>
    <x v="3"/>
    <x v="1"/>
    <n v="1696.59"/>
    <n v="0.05"/>
    <n v="3"/>
    <d v="2023-12-18T00:00:00"/>
    <d v="2023-12-22T00:00:00"/>
    <x v="1"/>
    <x v="2"/>
    <n v="98.26"/>
    <x v="4"/>
    <x v="0"/>
    <x v="10"/>
    <n v="1598.33"/>
    <n v="5089.7699999999995"/>
  </r>
  <r>
    <x v="4346"/>
    <x v="2"/>
    <x v="1"/>
    <n v="614.64"/>
    <n v="0.45"/>
    <n v="4"/>
    <d v="2024-02-08T00:00:00"/>
    <d v="2024-02-11T00:00:00"/>
    <x v="0"/>
    <x v="1"/>
    <n v="119.52"/>
    <x v="0"/>
    <x v="1"/>
    <x v="8"/>
    <n v="495.12"/>
    <n v="2458.56"/>
  </r>
  <r>
    <x v="4347"/>
    <x v="1"/>
    <x v="2"/>
    <n v="2208.71"/>
    <n v="0.03"/>
    <n v="7"/>
    <d v="2023-02-16T00:00:00"/>
    <d v="2023-02-22T00:00:00"/>
    <x v="0"/>
    <x v="1"/>
    <n v="259.77"/>
    <x v="1"/>
    <x v="0"/>
    <x v="8"/>
    <n v="1948.94"/>
    <n v="15460.970000000001"/>
  </r>
  <r>
    <x v="4348"/>
    <x v="1"/>
    <x v="4"/>
    <n v="3950.49"/>
    <n v="0.01"/>
    <n v="4"/>
    <d v="2023-12-15T00:00:00"/>
    <d v="2023-12-20T00:00:00"/>
    <x v="2"/>
    <x v="2"/>
    <n v="714.76"/>
    <x v="5"/>
    <x v="0"/>
    <x v="10"/>
    <n v="3235.7299999999996"/>
    <n v="15801.96"/>
  </r>
  <r>
    <x v="4349"/>
    <x v="2"/>
    <x v="0"/>
    <n v="2307.13"/>
    <n v="0.25"/>
    <n v="5"/>
    <d v="2024-09-04T00:00:00"/>
    <d v="2024-09-11T00:00:00"/>
    <x v="2"/>
    <x v="0"/>
    <n v="659.33"/>
    <x v="3"/>
    <x v="1"/>
    <x v="7"/>
    <n v="1647.8000000000002"/>
    <n v="11535.650000000001"/>
  </r>
  <r>
    <x v="4350"/>
    <x v="1"/>
    <x v="4"/>
    <n v="1383.74"/>
    <n v="0.3"/>
    <n v="1"/>
    <d v="2024-04-05T00:00:00"/>
    <d v="2024-04-07T00:00:00"/>
    <x v="0"/>
    <x v="0"/>
    <n v="333.93"/>
    <x v="2"/>
    <x v="1"/>
    <x v="3"/>
    <n v="1049.81"/>
    <n v="1383.74"/>
  </r>
  <r>
    <x v="4351"/>
    <x v="0"/>
    <x v="3"/>
    <n v="235.26"/>
    <n v="0.11"/>
    <n v="5"/>
    <d v="2023-06-02T00:00:00"/>
    <d v="2023-06-08T00:00:00"/>
    <x v="2"/>
    <x v="1"/>
    <n v="55.66"/>
    <x v="2"/>
    <x v="0"/>
    <x v="9"/>
    <n v="179.6"/>
    <n v="1176.3"/>
  </r>
  <r>
    <x v="4352"/>
    <x v="0"/>
    <x v="0"/>
    <n v="1633.82"/>
    <n v="0.28999999999999998"/>
    <n v="4"/>
    <d v="2024-09-18T00:00:00"/>
    <d v="2024-09-25T00:00:00"/>
    <x v="1"/>
    <x v="0"/>
    <n v="201.53"/>
    <x v="3"/>
    <x v="1"/>
    <x v="7"/>
    <n v="1432.29"/>
    <n v="6535.28"/>
  </r>
  <r>
    <x v="4353"/>
    <x v="1"/>
    <x v="3"/>
    <n v="3595.57"/>
    <n v="0.45"/>
    <n v="3"/>
    <d v="2023-11-03T00:00:00"/>
    <d v="2023-11-06T00:00:00"/>
    <x v="1"/>
    <x v="0"/>
    <n v="895.72"/>
    <x v="4"/>
    <x v="0"/>
    <x v="11"/>
    <n v="2699.8500000000004"/>
    <n v="10786.710000000001"/>
  </r>
  <r>
    <x v="4354"/>
    <x v="0"/>
    <x v="2"/>
    <n v="823.31"/>
    <n v="0.31"/>
    <n v="9"/>
    <d v="2023-09-25T00:00:00"/>
    <d v="2023-10-01T00:00:00"/>
    <x v="2"/>
    <x v="1"/>
    <n v="62.26"/>
    <x v="0"/>
    <x v="0"/>
    <x v="7"/>
    <n v="761.05"/>
    <n v="7409.7899999999991"/>
  </r>
  <r>
    <x v="4355"/>
    <x v="0"/>
    <x v="4"/>
    <n v="1770.31"/>
    <n v="0.23"/>
    <n v="1"/>
    <d v="2024-10-15T00:00:00"/>
    <d v="2024-10-19T00:00:00"/>
    <x v="0"/>
    <x v="2"/>
    <n v="401.64"/>
    <x v="2"/>
    <x v="1"/>
    <x v="2"/>
    <n v="1368.67"/>
    <n v="1770.31"/>
  </r>
  <r>
    <x v="4356"/>
    <x v="1"/>
    <x v="1"/>
    <n v="199.13"/>
    <n v="7.0000000000000007E-2"/>
    <n v="5"/>
    <d v="2023-10-15T00:00:00"/>
    <d v="2023-10-21T00:00:00"/>
    <x v="1"/>
    <x v="2"/>
    <n v="30.08"/>
    <x v="0"/>
    <x v="0"/>
    <x v="2"/>
    <n v="169.05"/>
    <n v="995.65"/>
  </r>
  <r>
    <x v="4357"/>
    <x v="3"/>
    <x v="0"/>
    <n v="3636.6"/>
    <n v="0.08"/>
    <n v="2"/>
    <d v="2023-11-02T00:00:00"/>
    <d v="2023-11-07T00:00:00"/>
    <x v="0"/>
    <x v="1"/>
    <n v="579.34"/>
    <x v="0"/>
    <x v="0"/>
    <x v="11"/>
    <n v="3057.2599999999998"/>
    <n v="7273.2"/>
  </r>
  <r>
    <x v="4358"/>
    <x v="2"/>
    <x v="1"/>
    <n v="4415.3500000000004"/>
    <n v="0.24"/>
    <n v="5"/>
    <d v="2023-03-09T00:00:00"/>
    <d v="2023-03-11T00:00:00"/>
    <x v="1"/>
    <x v="0"/>
    <n v="761.47"/>
    <x v="4"/>
    <x v="0"/>
    <x v="0"/>
    <n v="3653.88"/>
    <n v="22076.75"/>
  </r>
  <r>
    <x v="4359"/>
    <x v="0"/>
    <x v="3"/>
    <n v="2885.79"/>
    <n v="0.23"/>
    <n v="5"/>
    <d v="2023-10-12T00:00:00"/>
    <d v="2023-10-19T00:00:00"/>
    <x v="1"/>
    <x v="1"/>
    <n v="698.54"/>
    <x v="4"/>
    <x v="0"/>
    <x v="2"/>
    <n v="2187.25"/>
    <n v="14428.95"/>
  </r>
  <r>
    <x v="4360"/>
    <x v="3"/>
    <x v="1"/>
    <n v="226.77"/>
    <n v="0.26"/>
    <n v="1"/>
    <d v="2024-06-26T00:00:00"/>
    <d v="2024-06-27T00:00:00"/>
    <x v="2"/>
    <x v="2"/>
    <n v="29"/>
    <x v="0"/>
    <x v="1"/>
    <x v="9"/>
    <n v="197.77"/>
    <n v="226.77"/>
  </r>
  <r>
    <x v="4361"/>
    <x v="0"/>
    <x v="1"/>
    <n v="1166.3599999999999"/>
    <n v="0.25"/>
    <n v="4"/>
    <d v="2024-04-24T00:00:00"/>
    <d v="2024-04-27T00:00:00"/>
    <x v="2"/>
    <x v="1"/>
    <n v="152.65"/>
    <x v="0"/>
    <x v="1"/>
    <x v="3"/>
    <n v="1013.7099999999999"/>
    <n v="4665.4399999999996"/>
  </r>
  <r>
    <x v="4362"/>
    <x v="0"/>
    <x v="2"/>
    <n v="2248.5"/>
    <n v="0.17"/>
    <n v="7"/>
    <d v="2023-01-24T00:00:00"/>
    <d v="2023-01-25T00:00:00"/>
    <x v="0"/>
    <x v="1"/>
    <n v="404.92"/>
    <x v="3"/>
    <x v="0"/>
    <x v="6"/>
    <n v="1843.58"/>
    <n v="15739.5"/>
  </r>
  <r>
    <x v="4363"/>
    <x v="2"/>
    <x v="2"/>
    <n v="2979.15"/>
    <n v="0.35"/>
    <n v="1"/>
    <d v="2023-01-11T00:00:00"/>
    <d v="2023-01-18T00:00:00"/>
    <x v="2"/>
    <x v="2"/>
    <n v="348.41"/>
    <x v="5"/>
    <x v="0"/>
    <x v="6"/>
    <n v="2630.7400000000002"/>
    <n v="2979.15"/>
  </r>
  <r>
    <x v="4364"/>
    <x v="0"/>
    <x v="4"/>
    <n v="2531.75"/>
    <n v="0.11"/>
    <n v="2"/>
    <d v="2024-09-30T00:00:00"/>
    <d v="2024-10-05T00:00:00"/>
    <x v="2"/>
    <x v="1"/>
    <n v="408.95"/>
    <x v="4"/>
    <x v="1"/>
    <x v="7"/>
    <n v="2122.8000000000002"/>
    <n v="5063.5"/>
  </r>
  <r>
    <x v="4365"/>
    <x v="2"/>
    <x v="3"/>
    <n v="4587.74"/>
    <n v="0.43"/>
    <n v="4"/>
    <d v="2023-10-13T00:00:00"/>
    <d v="2023-10-14T00:00:00"/>
    <x v="2"/>
    <x v="1"/>
    <n v="986.76"/>
    <x v="0"/>
    <x v="0"/>
    <x v="2"/>
    <n v="3600.9799999999996"/>
    <n v="18350.96"/>
  </r>
  <r>
    <x v="4366"/>
    <x v="2"/>
    <x v="2"/>
    <n v="4699.32"/>
    <n v="0.1"/>
    <n v="2"/>
    <d v="2024-11-06T00:00:00"/>
    <d v="2024-11-10T00:00:00"/>
    <x v="1"/>
    <x v="2"/>
    <n v="1397.88"/>
    <x v="2"/>
    <x v="1"/>
    <x v="11"/>
    <n v="3301.4399999999996"/>
    <n v="9398.64"/>
  </r>
  <r>
    <x v="4367"/>
    <x v="2"/>
    <x v="2"/>
    <n v="625.04999999999995"/>
    <n v="0.21"/>
    <n v="2"/>
    <d v="2023-05-10T00:00:00"/>
    <d v="2023-05-13T00:00:00"/>
    <x v="0"/>
    <x v="0"/>
    <n v="72.19"/>
    <x v="0"/>
    <x v="0"/>
    <x v="5"/>
    <n v="552.8599999999999"/>
    <n v="1250.0999999999999"/>
  </r>
  <r>
    <x v="4368"/>
    <x v="3"/>
    <x v="4"/>
    <n v="778.12"/>
    <n v="0.11"/>
    <n v="1"/>
    <d v="2024-01-15T00:00:00"/>
    <d v="2024-01-17T00:00:00"/>
    <x v="0"/>
    <x v="1"/>
    <n v="89.9"/>
    <x v="2"/>
    <x v="1"/>
    <x v="6"/>
    <n v="688.22"/>
    <n v="778.12"/>
  </r>
  <r>
    <x v="4369"/>
    <x v="1"/>
    <x v="0"/>
    <n v="1854.47"/>
    <n v="0.31"/>
    <n v="2"/>
    <d v="2024-03-05T00:00:00"/>
    <d v="2024-03-09T00:00:00"/>
    <x v="0"/>
    <x v="0"/>
    <n v="275.44"/>
    <x v="4"/>
    <x v="1"/>
    <x v="0"/>
    <n v="1579.03"/>
    <n v="3708.94"/>
  </r>
  <r>
    <x v="4370"/>
    <x v="3"/>
    <x v="4"/>
    <n v="2164.0500000000002"/>
    <n v="0.24"/>
    <n v="3"/>
    <d v="2023-08-28T00:00:00"/>
    <d v="2023-09-02T00:00:00"/>
    <x v="2"/>
    <x v="0"/>
    <n v="464.77"/>
    <x v="2"/>
    <x v="0"/>
    <x v="1"/>
    <n v="1699.2800000000002"/>
    <n v="6492.1500000000005"/>
  </r>
  <r>
    <x v="4371"/>
    <x v="1"/>
    <x v="1"/>
    <n v="2971.73"/>
    <n v="0.19"/>
    <n v="4"/>
    <d v="2024-07-05T00:00:00"/>
    <d v="2024-07-08T00:00:00"/>
    <x v="0"/>
    <x v="0"/>
    <n v="836.73"/>
    <x v="5"/>
    <x v="1"/>
    <x v="4"/>
    <n v="2135"/>
    <n v="11886.92"/>
  </r>
  <r>
    <x v="4372"/>
    <x v="1"/>
    <x v="1"/>
    <n v="3888.48"/>
    <n v="0.24"/>
    <n v="1"/>
    <d v="2023-05-26T00:00:00"/>
    <d v="2023-05-31T00:00:00"/>
    <x v="0"/>
    <x v="0"/>
    <n v="1116.99"/>
    <x v="5"/>
    <x v="0"/>
    <x v="5"/>
    <n v="2771.49"/>
    <n v="3888.48"/>
  </r>
  <r>
    <x v="4373"/>
    <x v="2"/>
    <x v="2"/>
    <n v="765.26"/>
    <n v="0.21"/>
    <n v="1"/>
    <d v="2023-10-19T00:00:00"/>
    <d v="2023-10-24T00:00:00"/>
    <x v="1"/>
    <x v="1"/>
    <n v="102.93"/>
    <x v="3"/>
    <x v="0"/>
    <x v="2"/>
    <n v="662.32999999999993"/>
    <n v="765.26"/>
  </r>
  <r>
    <x v="4374"/>
    <x v="0"/>
    <x v="2"/>
    <n v="4032.93"/>
    <n v="0.43"/>
    <n v="7"/>
    <d v="2023-11-08T00:00:00"/>
    <d v="2023-11-13T00:00:00"/>
    <x v="0"/>
    <x v="2"/>
    <n v="622.36"/>
    <x v="0"/>
    <x v="0"/>
    <x v="11"/>
    <n v="3410.5699999999997"/>
    <n v="28230.51"/>
  </r>
  <r>
    <x v="4375"/>
    <x v="2"/>
    <x v="4"/>
    <n v="3089.14"/>
    <n v="0.06"/>
    <n v="5"/>
    <d v="2023-11-04T00:00:00"/>
    <d v="2023-11-07T00:00:00"/>
    <x v="2"/>
    <x v="1"/>
    <n v="491.43"/>
    <x v="1"/>
    <x v="0"/>
    <x v="11"/>
    <n v="2597.71"/>
    <n v="15445.699999999999"/>
  </r>
  <r>
    <x v="4376"/>
    <x v="0"/>
    <x v="4"/>
    <n v="4906.33"/>
    <n v="0.4"/>
    <n v="7"/>
    <d v="2024-09-21T00:00:00"/>
    <d v="2024-09-25T00:00:00"/>
    <x v="1"/>
    <x v="0"/>
    <n v="673.29"/>
    <x v="5"/>
    <x v="1"/>
    <x v="7"/>
    <n v="4233.04"/>
    <n v="34344.31"/>
  </r>
  <r>
    <x v="4377"/>
    <x v="1"/>
    <x v="3"/>
    <n v="3290.72"/>
    <n v="0.33"/>
    <n v="9"/>
    <d v="2024-09-17T00:00:00"/>
    <d v="2024-09-23T00:00:00"/>
    <x v="1"/>
    <x v="0"/>
    <n v="424.02"/>
    <x v="2"/>
    <x v="1"/>
    <x v="7"/>
    <n v="2866.7"/>
    <n v="29616.48"/>
  </r>
  <r>
    <x v="4378"/>
    <x v="2"/>
    <x v="1"/>
    <n v="3608.85"/>
    <n v="0.17"/>
    <n v="1"/>
    <d v="2024-06-15T00:00:00"/>
    <d v="2024-06-20T00:00:00"/>
    <x v="1"/>
    <x v="1"/>
    <n v="244.85"/>
    <x v="2"/>
    <x v="1"/>
    <x v="9"/>
    <n v="3364"/>
    <n v="3608.85"/>
  </r>
  <r>
    <x v="4379"/>
    <x v="0"/>
    <x v="4"/>
    <n v="1056.52"/>
    <n v="0.46"/>
    <n v="8"/>
    <d v="2023-08-17T00:00:00"/>
    <d v="2023-08-19T00:00:00"/>
    <x v="0"/>
    <x v="0"/>
    <n v="196.8"/>
    <x v="4"/>
    <x v="0"/>
    <x v="1"/>
    <n v="859.72"/>
    <n v="8452.16"/>
  </r>
  <r>
    <x v="4380"/>
    <x v="3"/>
    <x v="0"/>
    <n v="3867.42"/>
    <n v="0.09"/>
    <n v="4"/>
    <d v="2024-05-27T00:00:00"/>
    <d v="2024-05-31T00:00:00"/>
    <x v="1"/>
    <x v="0"/>
    <n v="833.76"/>
    <x v="0"/>
    <x v="1"/>
    <x v="5"/>
    <n v="3033.66"/>
    <n v="15469.68"/>
  </r>
  <r>
    <x v="4381"/>
    <x v="0"/>
    <x v="3"/>
    <n v="488.4"/>
    <n v="0.16"/>
    <n v="9"/>
    <d v="2023-01-20T00:00:00"/>
    <d v="2023-01-25T00:00:00"/>
    <x v="1"/>
    <x v="1"/>
    <n v="145.49"/>
    <x v="3"/>
    <x v="0"/>
    <x v="6"/>
    <n v="342.90999999999997"/>
    <n v="4395.5999999999995"/>
  </r>
  <r>
    <x v="4382"/>
    <x v="2"/>
    <x v="4"/>
    <n v="3317"/>
    <n v="0.19"/>
    <n v="2"/>
    <d v="2023-09-17T00:00:00"/>
    <d v="2023-09-20T00:00:00"/>
    <x v="1"/>
    <x v="1"/>
    <n v="679.3"/>
    <x v="0"/>
    <x v="0"/>
    <x v="7"/>
    <n v="2637.7"/>
    <n v="6634"/>
  </r>
  <r>
    <x v="4383"/>
    <x v="3"/>
    <x v="2"/>
    <n v="372.31"/>
    <n v="0.32"/>
    <n v="9"/>
    <d v="2024-09-05T00:00:00"/>
    <d v="2024-09-10T00:00:00"/>
    <x v="0"/>
    <x v="2"/>
    <n v="75.430000000000007"/>
    <x v="3"/>
    <x v="1"/>
    <x v="7"/>
    <n v="296.88"/>
    <n v="3350.79"/>
  </r>
  <r>
    <x v="4384"/>
    <x v="0"/>
    <x v="4"/>
    <n v="664.61"/>
    <n v="0.47"/>
    <n v="8"/>
    <d v="2023-07-16T00:00:00"/>
    <d v="2023-07-21T00:00:00"/>
    <x v="1"/>
    <x v="0"/>
    <n v="94.77"/>
    <x v="4"/>
    <x v="0"/>
    <x v="4"/>
    <n v="569.84"/>
    <n v="5316.88"/>
  </r>
  <r>
    <x v="4385"/>
    <x v="0"/>
    <x v="2"/>
    <n v="628.54"/>
    <n v="0.3"/>
    <n v="6"/>
    <d v="2024-01-25T00:00:00"/>
    <d v="2024-01-26T00:00:00"/>
    <x v="0"/>
    <x v="0"/>
    <n v="40.46"/>
    <x v="0"/>
    <x v="1"/>
    <x v="6"/>
    <n v="588.07999999999993"/>
    <n v="3771.24"/>
  </r>
  <r>
    <x v="4386"/>
    <x v="0"/>
    <x v="2"/>
    <n v="357.17"/>
    <n v="0.43"/>
    <n v="5"/>
    <d v="2024-12-03T00:00:00"/>
    <d v="2024-12-04T00:00:00"/>
    <x v="2"/>
    <x v="1"/>
    <n v="72.7"/>
    <x v="2"/>
    <x v="1"/>
    <x v="10"/>
    <n v="284.47000000000003"/>
    <n v="1785.8500000000001"/>
  </r>
  <r>
    <x v="4387"/>
    <x v="0"/>
    <x v="1"/>
    <n v="1673.58"/>
    <n v="0.45"/>
    <n v="3"/>
    <d v="2023-12-12T00:00:00"/>
    <d v="2023-12-16T00:00:00"/>
    <x v="0"/>
    <x v="1"/>
    <n v="136.19999999999999"/>
    <x v="5"/>
    <x v="0"/>
    <x v="10"/>
    <n v="1537.3799999999999"/>
    <n v="5020.74"/>
  </r>
  <r>
    <x v="4388"/>
    <x v="0"/>
    <x v="1"/>
    <n v="4972.33"/>
    <n v="0.23"/>
    <n v="1"/>
    <d v="2024-10-02T00:00:00"/>
    <d v="2024-10-09T00:00:00"/>
    <x v="2"/>
    <x v="0"/>
    <n v="1173.3599999999999"/>
    <x v="2"/>
    <x v="1"/>
    <x v="2"/>
    <n v="3798.9700000000003"/>
    <n v="4972.33"/>
  </r>
  <r>
    <x v="4389"/>
    <x v="3"/>
    <x v="4"/>
    <n v="1806.3"/>
    <n v="0.24"/>
    <n v="6"/>
    <d v="2023-05-08T00:00:00"/>
    <d v="2023-05-09T00:00:00"/>
    <x v="2"/>
    <x v="1"/>
    <n v="430.87"/>
    <x v="3"/>
    <x v="0"/>
    <x v="5"/>
    <n v="1375.4299999999998"/>
    <n v="10837.8"/>
  </r>
  <r>
    <x v="4390"/>
    <x v="1"/>
    <x v="4"/>
    <n v="3827.8"/>
    <n v="0.12"/>
    <n v="5"/>
    <d v="2023-04-24T00:00:00"/>
    <d v="2023-04-27T00:00:00"/>
    <x v="2"/>
    <x v="1"/>
    <n v="291.95999999999998"/>
    <x v="5"/>
    <x v="0"/>
    <x v="3"/>
    <n v="3535.84"/>
    <n v="19139"/>
  </r>
  <r>
    <x v="4391"/>
    <x v="3"/>
    <x v="0"/>
    <n v="748.35"/>
    <n v="0.3"/>
    <n v="8"/>
    <d v="2023-07-26T00:00:00"/>
    <d v="2023-07-27T00:00:00"/>
    <x v="1"/>
    <x v="1"/>
    <n v="89.36"/>
    <x v="2"/>
    <x v="0"/>
    <x v="4"/>
    <n v="658.99"/>
    <n v="5986.8"/>
  </r>
  <r>
    <x v="4392"/>
    <x v="3"/>
    <x v="3"/>
    <n v="2327.0100000000002"/>
    <n v="0.06"/>
    <n v="1"/>
    <d v="2023-04-15T00:00:00"/>
    <d v="2023-04-18T00:00:00"/>
    <x v="0"/>
    <x v="0"/>
    <n v="593.33000000000004"/>
    <x v="1"/>
    <x v="0"/>
    <x v="3"/>
    <n v="1733.6800000000003"/>
    <n v="2327.0100000000002"/>
  </r>
  <r>
    <x v="4393"/>
    <x v="3"/>
    <x v="3"/>
    <n v="1007.07"/>
    <n v="0.32"/>
    <n v="1"/>
    <d v="2024-12-26T00:00:00"/>
    <d v="2024-12-31T00:00:00"/>
    <x v="0"/>
    <x v="0"/>
    <n v="292.60000000000002"/>
    <x v="5"/>
    <x v="1"/>
    <x v="10"/>
    <n v="714.47"/>
    <n v="1007.07"/>
  </r>
  <r>
    <x v="4394"/>
    <x v="1"/>
    <x v="4"/>
    <n v="1041.28"/>
    <n v="0.45"/>
    <n v="7"/>
    <d v="2024-12-09T00:00:00"/>
    <d v="2024-12-13T00:00:00"/>
    <x v="1"/>
    <x v="2"/>
    <n v="242.25"/>
    <x v="3"/>
    <x v="1"/>
    <x v="10"/>
    <n v="799.03"/>
    <n v="7288.96"/>
  </r>
  <r>
    <x v="4395"/>
    <x v="2"/>
    <x v="1"/>
    <n v="588.48"/>
    <n v="0.38"/>
    <n v="8"/>
    <d v="2023-06-20T00:00:00"/>
    <d v="2023-06-21T00:00:00"/>
    <x v="0"/>
    <x v="2"/>
    <n v="88.47"/>
    <x v="5"/>
    <x v="0"/>
    <x v="9"/>
    <n v="500.01"/>
    <n v="4707.84"/>
  </r>
  <r>
    <x v="4396"/>
    <x v="1"/>
    <x v="0"/>
    <n v="2217.02"/>
    <n v="0.32"/>
    <n v="1"/>
    <d v="2023-09-18T00:00:00"/>
    <d v="2023-09-19T00:00:00"/>
    <x v="1"/>
    <x v="2"/>
    <n v="569.34"/>
    <x v="2"/>
    <x v="0"/>
    <x v="7"/>
    <n v="1647.6799999999998"/>
    <n v="2217.02"/>
  </r>
  <r>
    <x v="4397"/>
    <x v="3"/>
    <x v="3"/>
    <n v="470.12"/>
    <n v="0.42"/>
    <n v="9"/>
    <d v="2023-11-18T00:00:00"/>
    <d v="2023-11-22T00:00:00"/>
    <x v="1"/>
    <x v="2"/>
    <n v="57.93"/>
    <x v="1"/>
    <x v="0"/>
    <x v="11"/>
    <n v="412.19"/>
    <n v="4231.08"/>
  </r>
  <r>
    <x v="4398"/>
    <x v="0"/>
    <x v="4"/>
    <n v="4558.08"/>
    <n v="0.36"/>
    <n v="7"/>
    <d v="2023-06-13T00:00:00"/>
    <d v="2023-06-16T00:00:00"/>
    <x v="0"/>
    <x v="0"/>
    <n v="1215.02"/>
    <x v="3"/>
    <x v="0"/>
    <x v="9"/>
    <n v="3343.06"/>
    <n v="31906.559999999998"/>
  </r>
  <r>
    <x v="4399"/>
    <x v="0"/>
    <x v="1"/>
    <n v="2294.71"/>
    <n v="0.26"/>
    <n v="7"/>
    <d v="2023-08-26T00:00:00"/>
    <d v="2023-09-01T00:00:00"/>
    <x v="2"/>
    <x v="1"/>
    <n v="139.31"/>
    <x v="3"/>
    <x v="0"/>
    <x v="1"/>
    <n v="2155.4"/>
    <n v="16062.970000000001"/>
  </r>
  <r>
    <x v="4400"/>
    <x v="3"/>
    <x v="1"/>
    <n v="4208.97"/>
    <n v="0.26"/>
    <n v="8"/>
    <d v="2024-11-05T00:00:00"/>
    <d v="2024-11-08T00:00:00"/>
    <x v="2"/>
    <x v="0"/>
    <n v="1255.25"/>
    <x v="4"/>
    <x v="1"/>
    <x v="11"/>
    <n v="2953.7200000000003"/>
    <n v="33671.760000000002"/>
  </r>
  <r>
    <x v="4401"/>
    <x v="0"/>
    <x v="1"/>
    <n v="4899.38"/>
    <n v="0.05"/>
    <n v="8"/>
    <d v="2024-06-18T00:00:00"/>
    <d v="2024-06-19T00:00:00"/>
    <x v="2"/>
    <x v="0"/>
    <n v="380.36"/>
    <x v="0"/>
    <x v="1"/>
    <x v="9"/>
    <n v="4519.0200000000004"/>
    <n v="39195.040000000001"/>
  </r>
  <r>
    <x v="4402"/>
    <x v="3"/>
    <x v="2"/>
    <n v="3421.12"/>
    <n v="0.22"/>
    <n v="1"/>
    <d v="2024-12-02T00:00:00"/>
    <d v="2024-12-08T00:00:00"/>
    <x v="1"/>
    <x v="0"/>
    <n v="953.78"/>
    <x v="1"/>
    <x v="1"/>
    <x v="10"/>
    <n v="2467.34"/>
    <n v="3421.12"/>
  </r>
  <r>
    <x v="4403"/>
    <x v="0"/>
    <x v="1"/>
    <n v="4517.3999999999996"/>
    <n v="0.26"/>
    <n v="4"/>
    <d v="2023-10-30T00:00:00"/>
    <d v="2023-11-02T00:00:00"/>
    <x v="2"/>
    <x v="2"/>
    <n v="1188.69"/>
    <x v="3"/>
    <x v="0"/>
    <x v="2"/>
    <n v="3328.7099999999996"/>
    <n v="18069.599999999999"/>
  </r>
  <r>
    <x v="4404"/>
    <x v="1"/>
    <x v="4"/>
    <n v="763.3"/>
    <n v="0.23"/>
    <n v="9"/>
    <d v="2023-06-14T00:00:00"/>
    <d v="2023-06-17T00:00:00"/>
    <x v="1"/>
    <x v="1"/>
    <n v="94.12"/>
    <x v="5"/>
    <x v="0"/>
    <x v="9"/>
    <n v="669.18"/>
    <n v="6869.7"/>
  </r>
  <r>
    <x v="4405"/>
    <x v="2"/>
    <x v="0"/>
    <n v="4166.97"/>
    <n v="0.39"/>
    <n v="3"/>
    <d v="2024-02-23T00:00:00"/>
    <d v="2024-02-24T00:00:00"/>
    <x v="1"/>
    <x v="1"/>
    <n v="690"/>
    <x v="2"/>
    <x v="1"/>
    <x v="8"/>
    <n v="3476.9700000000003"/>
    <n v="12500.91"/>
  </r>
  <r>
    <x v="4406"/>
    <x v="2"/>
    <x v="4"/>
    <n v="1428.96"/>
    <n v="0.08"/>
    <n v="6"/>
    <d v="2023-08-28T00:00:00"/>
    <d v="2023-08-29T00:00:00"/>
    <x v="2"/>
    <x v="0"/>
    <n v="148.07"/>
    <x v="0"/>
    <x v="0"/>
    <x v="1"/>
    <n v="1280.8900000000001"/>
    <n v="8573.76"/>
  </r>
  <r>
    <x v="4407"/>
    <x v="1"/>
    <x v="1"/>
    <n v="2415.73"/>
    <n v="0.4"/>
    <n v="4"/>
    <d v="2024-07-05T00:00:00"/>
    <d v="2024-07-12T00:00:00"/>
    <x v="2"/>
    <x v="2"/>
    <n v="411.32"/>
    <x v="2"/>
    <x v="1"/>
    <x v="4"/>
    <n v="2004.41"/>
    <n v="9662.92"/>
  </r>
  <r>
    <x v="4408"/>
    <x v="1"/>
    <x v="0"/>
    <n v="3268.25"/>
    <n v="0.37"/>
    <n v="1"/>
    <d v="2024-06-11T00:00:00"/>
    <d v="2024-06-12T00:00:00"/>
    <x v="1"/>
    <x v="0"/>
    <n v="311.14"/>
    <x v="0"/>
    <x v="1"/>
    <x v="9"/>
    <n v="2957.11"/>
    <n v="3268.25"/>
  </r>
  <r>
    <x v="4409"/>
    <x v="3"/>
    <x v="3"/>
    <n v="4527.3599999999997"/>
    <n v="0.45"/>
    <n v="3"/>
    <d v="2023-07-16T00:00:00"/>
    <d v="2023-07-18T00:00:00"/>
    <x v="1"/>
    <x v="1"/>
    <n v="557.55999999999995"/>
    <x v="0"/>
    <x v="0"/>
    <x v="4"/>
    <n v="3969.7999999999997"/>
    <n v="13582.079999999998"/>
  </r>
  <r>
    <x v="4410"/>
    <x v="3"/>
    <x v="3"/>
    <n v="4563.87"/>
    <n v="0.19"/>
    <n v="3"/>
    <d v="2023-09-24T00:00:00"/>
    <d v="2023-09-25T00:00:00"/>
    <x v="2"/>
    <x v="1"/>
    <n v="272.87"/>
    <x v="4"/>
    <x v="0"/>
    <x v="7"/>
    <n v="4291"/>
    <n v="13691.61"/>
  </r>
  <r>
    <x v="4411"/>
    <x v="3"/>
    <x v="4"/>
    <n v="551.29999999999995"/>
    <n v="0.09"/>
    <n v="3"/>
    <d v="2023-02-20T00:00:00"/>
    <d v="2023-02-26T00:00:00"/>
    <x v="0"/>
    <x v="0"/>
    <n v="103.63"/>
    <x v="0"/>
    <x v="0"/>
    <x v="8"/>
    <n v="447.66999999999996"/>
    <n v="1653.8999999999999"/>
  </r>
  <r>
    <x v="4412"/>
    <x v="0"/>
    <x v="0"/>
    <n v="1886.32"/>
    <n v="0.38"/>
    <n v="6"/>
    <d v="2024-01-03T00:00:00"/>
    <d v="2024-01-05T00:00:00"/>
    <x v="1"/>
    <x v="1"/>
    <n v="435.52"/>
    <x v="0"/>
    <x v="1"/>
    <x v="6"/>
    <n v="1450.8"/>
    <n v="11317.92"/>
  </r>
  <r>
    <x v="4413"/>
    <x v="3"/>
    <x v="4"/>
    <n v="3986.56"/>
    <n v="0.28999999999999998"/>
    <n v="9"/>
    <d v="2024-01-01T00:00:00"/>
    <d v="2024-01-06T00:00:00"/>
    <x v="1"/>
    <x v="2"/>
    <n v="400.95"/>
    <x v="3"/>
    <x v="1"/>
    <x v="6"/>
    <n v="3585.61"/>
    <n v="35879.040000000001"/>
  </r>
  <r>
    <x v="4414"/>
    <x v="1"/>
    <x v="0"/>
    <n v="3545.47"/>
    <n v="0.36"/>
    <n v="7"/>
    <d v="2024-04-03T00:00:00"/>
    <d v="2024-04-06T00:00:00"/>
    <x v="2"/>
    <x v="1"/>
    <n v="719.85"/>
    <x v="0"/>
    <x v="1"/>
    <x v="3"/>
    <n v="2825.62"/>
    <n v="24818.289999999997"/>
  </r>
  <r>
    <x v="4415"/>
    <x v="2"/>
    <x v="0"/>
    <n v="229.13"/>
    <n v="0.5"/>
    <n v="7"/>
    <d v="2023-08-26T00:00:00"/>
    <d v="2023-08-28T00:00:00"/>
    <x v="2"/>
    <x v="0"/>
    <n v="14.21"/>
    <x v="0"/>
    <x v="0"/>
    <x v="1"/>
    <n v="214.92"/>
    <n v="1603.9099999999999"/>
  </r>
  <r>
    <x v="4416"/>
    <x v="0"/>
    <x v="4"/>
    <n v="2304.46"/>
    <n v="0.1"/>
    <n v="1"/>
    <d v="2023-12-02T00:00:00"/>
    <d v="2023-12-07T00:00:00"/>
    <x v="2"/>
    <x v="1"/>
    <n v="163.31"/>
    <x v="4"/>
    <x v="0"/>
    <x v="10"/>
    <n v="2141.15"/>
    <n v="2304.46"/>
  </r>
  <r>
    <x v="4417"/>
    <x v="3"/>
    <x v="0"/>
    <n v="4163.34"/>
    <n v="0.21"/>
    <n v="9"/>
    <d v="2023-12-11T00:00:00"/>
    <d v="2023-12-17T00:00:00"/>
    <x v="1"/>
    <x v="0"/>
    <n v="774.86"/>
    <x v="1"/>
    <x v="0"/>
    <x v="10"/>
    <n v="3388.48"/>
    <n v="37470.06"/>
  </r>
  <r>
    <x v="4418"/>
    <x v="0"/>
    <x v="1"/>
    <n v="3714.65"/>
    <n v="0.1"/>
    <n v="4"/>
    <d v="2023-11-19T00:00:00"/>
    <d v="2023-11-22T00:00:00"/>
    <x v="2"/>
    <x v="0"/>
    <n v="240.79"/>
    <x v="5"/>
    <x v="0"/>
    <x v="11"/>
    <n v="3473.86"/>
    <n v="14858.6"/>
  </r>
  <r>
    <x v="4419"/>
    <x v="0"/>
    <x v="0"/>
    <n v="2118.06"/>
    <n v="0.43"/>
    <n v="8"/>
    <d v="2024-12-07T00:00:00"/>
    <d v="2024-12-10T00:00:00"/>
    <x v="0"/>
    <x v="2"/>
    <n v="348"/>
    <x v="1"/>
    <x v="1"/>
    <x v="10"/>
    <n v="1770.06"/>
    <n v="16944.48"/>
  </r>
  <r>
    <x v="4420"/>
    <x v="3"/>
    <x v="0"/>
    <n v="3702.29"/>
    <n v="0.01"/>
    <n v="1"/>
    <d v="2023-03-06T00:00:00"/>
    <d v="2023-03-09T00:00:00"/>
    <x v="0"/>
    <x v="0"/>
    <n v="244.42"/>
    <x v="4"/>
    <x v="0"/>
    <x v="0"/>
    <n v="3457.87"/>
    <n v="3702.29"/>
  </r>
  <r>
    <x v="4421"/>
    <x v="0"/>
    <x v="4"/>
    <n v="2800.93"/>
    <n v="7.0000000000000007E-2"/>
    <n v="8"/>
    <d v="2023-01-12T00:00:00"/>
    <d v="2023-01-18T00:00:00"/>
    <x v="2"/>
    <x v="0"/>
    <n v="384.62"/>
    <x v="3"/>
    <x v="0"/>
    <x v="6"/>
    <n v="2416.31"/>
    <n v="22407.439999999999"/>
  </r>
  <r>
    <x v="4422"/>
    <x v="2"/>
    <x v="3"/>
    <n v="4571.88"/>
    <n v="0.12"/>
    <n v="9"/>
    <d v="2023-12-18T00:00:00"/>
    <d v="2023-12-22T00:00:00"/>
    <x v="1"/>
    <x v="1"/>
    <n v="1235.17"/>
    <x v="0"/>
    <x v="0"/>
    <x v="10"/>
    <n v="3336.71"/>
    <n v="41146.92"/>
  </r>
  <r>
    <x v="4423"/>
    <x v="1"/>
    <x v="2"/>
    <n v="2976.92"/>
    <n v="0.39"/>
    <n v="5"/>
    <d v="2023-11-28T00:00:00"/>
    <d v="2023-12-02T00:00:00"/>
    <x v="2"/>
    <x v="1"/>
    <n v="704.34"/>
    <x v="2"/>
    <x v="0"/>
    <x v="11"/>
    <n v="2272.58"/>
    <n v="14884.6"/>
  </r>
  <r>
    <x v="4424"/>
    <x v="1"/>
    <x v="0"/>
    <n v="2063.6"/>
    <n v="0.31"/>
    <n v="7"/>
    <d v="2024-07-03T00:00:00"/>
    <d v="2024-07-05T00:00:00"/>
    <x v="2"/>
    <x v="1"/>
    <n v="316.52999999999997"/>
    <x v="5"/>
    <x v="1"/>
    <x v="4"/>
    <n v="1747.07"/>
    <n v="14445.199999999999"/>
  </r>
  <r>
    <x v="4425"/>
    <x v="2"/>
    <x v="2"/>
    <n v="4328.3100000000004"/>
    <n v="0.19"/>
    <n v="2"/>
    <d v="2023-06-16T00:00:00"/>
    <d v="2023-06-18T00:00:00"/>
    <x v="1"/>
    <x v="2"/>
    <n v="595.45000000000005"/>
    <x v="4"/>
    <x v="0"/>
    <x v="9"/>
    <n v="3732.8600000000006"/>
    <n v="8656.6200000000008"/>
  </r>
  <r>
    <x v="4426"/>
    <x v="0"/>
    <x v="0"/>
    <n v="344.36"/>
    <n v="0.08"/>
    <n v="1"/>
    <d v="2024-03-19T00:00:00"/>
    <d v="2024-03-22T00:00:00"/>
    <x v="0"/>
    <x v="2"/>
    <n v="48.62"/>
    <x v="3"/>
    <x v="1"/>
    <x v="0"/>
    <n v="295.74"/>
    <n v="344.36"/>
  </r>
  <r>
    <x v="4427"/>
    <x v="3"/>
    <x v="4"/>
    <n v="4512.5"/>
    <n v="0.16"/>
    <n v="6"/>
    <d v="2024-09-08T00:00:00"/>
    <d v="2024-09-13T00:00:00"/>
    <x v="0"/>
    <x v="1"/>
    <n v="374.28"/>
    <x v="1"/>
    <x v="1"/>
    <x v="7"/>
    <n v="4138.22"/>
    <n v="27075"/>
  </r>
  <r>
    <x v="4428"/>
    <x v="0"/>
    <x v="4"/>
    <n v="3512.1"/>
    <n v="0.37"/>
    <n v="9"/>
    <d v="2024-08-19T00:00:00"/>
    <d v="2024-08-21T00:00:00"/>
    <x v="1"/>
    <x v="2"/>
    <n v="518.61"/>
    <x v="5"/>
    <x v="1"/>
    <x v="1"/>
    <n v="2993.49"/>
    <n v="31608.899999999998"/>
  </r>
  <r>
    <x v="4429"/>
    <x v="2"/>
    <x v="0"/>
    <n v="4708.97"/>
    <n v="0.19"/>
    <n v="1"/>
    <d v="2023-07-09T00:00:00"/>
    <d v="2023-07-10T00:00:00"/>
    <x v="2"/>
    <x v="1"/>
    <n v="927.06"/>
    <x v="3"/>
    <x v="0"/>
    <x v="4"/>
    <n v="3781.9100000000003"/>
    <n v="4708.97"/>
  </r>
  <r>
    <x v="4430"/>
    <x v="0"/>
    <x v="4"/>
    <n v="1327.47"/>
    <n v="0.23"/>
    <n v="1"/>
    <d v="2023-04-02T00:00:00"/>
    <d v="2023-04-08T00:00:00"/>
    <x v="2"/>
    <x v="2"/>
    <n v="347.78"/>
    <x v="2"/>
    <x v="0"/>
    <x v="3"/>
    <n v="979.69"/>
    <n v="1327.47"/>
  </r>
  <r>
    <x v="4431"/>
    <x v="1"/>
    <x v="4"/>
    <n v="3505.11"/>
    <n v="0.3"/>
    <n v="4"/>
    <d v="2024-10-28T00:00:00"/>
    <d v="2024-10-29T00:00:00"/>
    <x v="1"/>
    <x v="0"/>
    <n v="773.35"/>
    <x v="5"/>
    <x v="1"/>
    <x v="2"/>
    <n v="2731.76"/>
    <n v="14020.44"/>
  </r>
  <r>
    <x v="4432"/>
    <x v="0"/>
    <x v="0"/>
    <n v="4066.37"/>
    <n v="0.46"/>
    <n v="6"/>
    <d v="2024-06-10T00:00:00"/>
    <d v="2024-06-12T00:00:00"/>
    <x v="0"/>
    <x v="1"/>
    <n v="851.86"/>
    <x v="3"/>
    <x v="1"/>
    <x v="9"/>
    <n v="3214.5099999999998"/>
    <n v="24398.22"/>
  </r>
  <r>
    <x v="4433"/>
    <x v="2"/>
    <x v="3"/>
    <n v="3540.3"/>
    <n v="0.13"/>
    <n v="9"/>
    <d v="2023-04-06T00:00:00"/>
    <d v="2023-04-11T00:00:00"/>
    <x v="1"/>
    <x v="1"/>
    <n v="236.49"/>
    <x v="4"/>
    <x v="0"/>
    <x v="3"/>
    <n v="3303.8100000000004"/>
    <n v="31862.7"/>
  </r>
  <r>
    <x v="4434"/>
    <x v="1"/>
    <x v="0"/>
    <n v="1130.6400000000001"/>
    <n v="0.22"/>
    <n v="2"/>
    <d v="2023-08-14T00:00:00"/>
    <d v="2023-08-15T00:00:00"/>
    <x v="1"/>
    <x v="2"/>
    <n v="96.88"/>
    <x v="5"/>
    <x v="0"/>
    <x v="1"/>
    <n v="1033.7600000000002"/>
    <n v="2261.2800000000002"/>
  </r>
  <r>
    <x v="4435"/>
    <x v="0"/>
    <x v="3"/>
    <n v="1450.39"/>
    <n v="0.16"/>
    <n v="5"/>
    <d v="2024-05-14T00:00:00"/>
    <d v="2024-05-17T00:00:00"/>
    <x v="0"/>
    <x v="2"/>
    <n v="106.76"/>
    <x v="2"/>
    <x v="1"/>
    <x v="5"/>
    <n v="1343.63"/>
    <n v="7251.9500000000007"/>
  </r>
  <r>
    <x v="4436"/>
    <x v="0"/>
    <x v="4"/>
    <n v="2877.04"/>
    <n v="0.23"/>
    <n v="7"/>
    <d v="2024-09-21T00:00:00"/>
    <d v="2024-09-24T00:00:00"/>
    <x v="1"/>
    <x v="0"/>
    <n v="281.14"/>
    <x v="4"/>
    <x v="1"/>
    <x v="7"/>
    <n v="2595.9"/>
    <n v="20139.28"/>
  </r>
  <r>
    <x v="4437"/>
    <x v="1"/>
    <x v="3"/>
    <n v="2289.08"/>
    <n v="0.35"/>
    <n v="4"/>
    <d v="2023-07-18T00:00:00"/>
    <d v="2023-07-22T00:00:00"/>
    <x v="2"/>
    <x v="2"/>
    <n v="557.38"/>
    <x v="0"/>
    <x v="0"/>
    <x v="4"/>
    <n v="1731.6999999999998"/>
    <n v="9156.32"/>
  </r>
  <r>
    <x v="4438"/>
    <x v="3"/>
    <x v="4"/>
    <n v="3702.07"/>
    <n v="0.24"/>
    <n v="6"/>
    <d v="2024-10-14T00:00:00"/>
    <d v="2024-10-18T00:00:00"/>
    <x v="2"/>
    <x v="1"/>
    <n v="759.26"/>
    <x v="0"/>
    <x v="1"/>
    <x v="2"/>
    <n v="2942.8100000000004"/>
    <n v="22212.420000000002"/>
  </r>
  <r>
    <x v="4439"/>
    <x v="1"/>
    <x v="3"/>
    <n v="1955.52"/>
    <n v="0.42"/>
    <n v="6"/>
    <d v="2024-11-23T00:00:00"/>
    <d v="2024-11-27T00:00:00"/>
    <x v="1"/>
    <x v="0"/>
    <n v="314.02999999999997"/>
    <x v="5"/>
    <x v="1"/>
    <x v="11"/>
    <n v="1641.49"/>
    <n v="11733.119999999999"/>
  </r>
  <r>
    <x v="4440"/>
    <x v="3"/>
    <x v="3"/>
    <n v="4311.45"/>
    <n v="0.28000000000000003"/>
    <n v="4"/>
    <d v="2023-06-16T00:00:00"/>
    <d v="2023-06-22T00:00:00"/>
    <x v="1"/>
    <x v="1"/>
    <n v="228.07"/>
    <x v="3"/>
    <x v="0"/>
    <x v="9"/>
    <n v="4083.3799999999997"/>
    <n v="17245.8"/>
  </r>
  <r>
    <x v="4441"/>
    <x v="2"/>
    <x v="0"/>
    <n v="2216.41"/>
    <n v="0.19"/>
    <n v="4"/>
    <d v="2023-04-25T00:00:00"/>
    <d v="2023-04-30T00:00:00"/>
    <x v="0"/>
    <x v="2"/>
    <n v="481.02"/>
    <x v="0"/>
    <x v="0"/>
    <x v="3"/>
    <n v="1735.3899999999999"/>
    <n v="8865.64"/>
  </r>
  <r>
    <x v="4442"/>
    <x v="2"/>
    <x v="3"/>
    <n v="296.2"/>
    <n v="0.39"/>
    <n v="9"/>
    <d v="2023-04-16T00:00:00"/>
    <d v="2023-04-19T00:00:00"/>
    <x v="1"/>
    <x v="1"/>
    <n v="54.75"/>
    <x v="0"/>
    <x v="0"/>
    <x v="3"/>
    <n v="241.45"/>
    <n v="2665.7999999999997"/>
  </r>
  <r>
    <x v="4443"/>
    <x v="1"/>
    <x v="4"/>
    <n v="185.08"/>
    <n v="0.22"/>
    <n v="1"/>
    <d v="2023-01-04T00:00:00"/>
    <d v="2023-01-09T00:00:00"/>
    <x v="2"/>
    <x v="0"/>
    <n v="13.09"/>
    <x v="4"/>
    <x v="0"/>
    <x v="6"/>
    <n v="171.99"/>
    <n v="185.08"/>
  </r>
  <r>
    <x v="4444"/>
    <x v="1"/>
    <x v="0"/>
    <n v="3269.04"/>
    <n v="0.26"/>
    <n v="5"/>
    <d v="2023-09-02T00:00:00"/>
    <d v="2023-09-03T00:00:00"/>
    <x v="0"/>
    <x v="1"/>
    <n v="736.15"/>
    <x v="0"/>
    <x v="0"/>
    <x v="7"/>
    <n v="2532.89"/>
    <n v="16345.2"/>
  </r>
  <r>
    <x v="4445"/>
    <x v="2"/>
    <x v="3"/>
    <n v="2748.71"/>
    <n v="0.5"/>
    <n v="9"/>
    <d v="2023-05-20T00:00:00"/>
    <d v="2023-05-27T00:00:00"/>
    <x v="1"/>
    <x v="2"/>
    <n v="322.85000000000002"/>
    <x v="3"/>
    <x v="0"/>
    <x v="5"/>
    <n v="2425.86"/>
    <n v="24738.39"/>
  </r>
  <r>
    <x v="4446"/>
    <x v="3"/>
    <x v="0"/>
    <n v="2759.45"/>
    <n v="0.39"/>
    <n v="9"/>
    <d v="2023-03-18T00:00:00"/>
    <d v="2023-03-21T00:00:00"/>
    <x v="2"/>
    <x v="1"/>
    <n v="471.87"/>
    <x v="4"/>
    <x v="0"/>
    <x v="0"/>
    <n v="2287.58"/>
    <n v="24835.05"/>
  </r>
  <r>
    <x v="4447"/>
    <x v="2"/>
    <x v="2"/>
    <n v="3971.04"/>
    <n v="0.43"/>
    <n v="9"/>
    <d v="2023-02-19T00:00:00"/>
    <d v="2023-02-23T00:00:00"/>
    <x v="1"/>
    <x v="1"/>
    <n v="515.02"/>
    <x v="2"/>
    <x v="0"/>
    <x v="8"/>
    <n v="3456.02"/>
    <n v="35739.360000000001"/>
  </r>
  <r>
    <x v="4448"/>
    <x v="1"/>
    <x v="0"/>
    <n v="1941.03"/>
    <n v="0.3"/>
    <n v="2"/>
    <d v="2024-10-14T00:00:00"/>
    <d v="2024-10-20T00:00:00"/>
    <x v="1"/>
    <x v="0"/>
    <n v="253.58"/>
    <x v="0"/>
    <x v="1"/>
    <x v="2"/>
    <n v="1687.45"/>
    <n v="3882.06"/>
  </r>
  <r>
    <x v="4449"/>
    <x v="2"/>
    <x v="2"/>
    <n v="4977.6899999999996"/>
    <n v="0.17"/>
    <n v="7"/>
    <d v="2024-11-22T00:00:00"/>
    <d v="2024-11-26T00:00:00"/>
    <x v="0"/>
    <x v="2"/>
    <n v="322.33999999999997"/>
    <x v="3"/>
    <x v="1"/>
    <x v="11"/>
    <n v="4655.3499999999995"/>
    <n v="34843.829999999994"/>
  </r>
  <r>
    <x v="4450"/>
    <x v="1"/>
    <x v="2"/>
    <n v="4733.1000000000004"/>
    <n v="0.5"/>
    <n v="8"/>
    <d v="2024-04-19T00:00:00"/>
    <d v="2024-04-25T00:00:00"/>
    <x v="1"/>
    <x v="0"/>
    <n v="293.16000000000003"/>
    <x v="3"/>
    <x v="1"/>
    <x v="3"/>
    <n v="4439.9400000000005"/>
    <n v="37864.800000000003"/>
  </r>
  <r>
    <x v="4451"/>
    <x v="1"/>
    <x v="0"/>
    <n v="163.51"/>
    <n v="0.12"/>
    <n v="1"/>
    <d v="2023-12-14T00:00:00"/>
    <d v="2023-12-15T00:00:00"/>
    <x v="0"/>
    <x v="0"/>
    <n v="39.97"/>
    <x v="5"/>
    <x v="0"/>
    <x v="10"/>
    <n v="123.53999999999999"/>
    <n v="163.51"/>
  </r>
  <r>
    <x v="4452"/>
    <x v="2"/>
    <x v="4"/>
    <n v="4489.1400000000003"/>
    <n v="0.44"/>
    <n v="2"/>
    <d v="2024-04-29T00:00:00"/>
    <d v="2024-05-02T00:00:00"/>
    <x v="0"/>
    <x v="0"/>
    <n v="228.14"/>
    <x v="1"/>
    <x v="1"/>
    <x v="3"/>
    <n v="4261"/>
    <n v="8978.2800000000007"/>
  </r>
  <r>
    <x v="4453"/>
    <x v="3"/>
    <x v="4"/>
    <n v="3434.69"/>
    <n v="0.46"/>
    <n v="1"/>
    <d v="2023-07-27T00:00:00"/>
    <d v="2023-08-01T00:00:00"/>
    <x v="1"/>
    <x v="2"/>
    <n v="418.7"/>
    <x v="2"/>
    <x v="0"/>
    <x v="4"/>
    <n v="3015.9900000000002"/>
    <n v="3434.69"/>
  </r>
  <r>
    <x v="4454"/>
    <x v="0"/>
    <x v="4"/>
    <n v="2560.2399999999998"/>
    <n v="0.41"/>
    <n v="9"/>
    <d v="2024-09-20T00:00:00"/>
    <d v="2024-09-25T00:00:00"/>
    <x v="0"/>
    <x v="1"/>
    <n v="736.88"/>
    <x v="2"/>
    <x v="1"/>
    <x v="7"/>
    <n v="1823.3599999999997"/>
    <n v="23042.159999999996"/>
  </r>
  <r>
    <x v="4455"/>
    <x v="2"/>
    <x v="1"/>
    <n v="2955.46"/>
    <n v="0.06"/>
    <n v="5"/>
    <d v="2024-10-22T00:00:00"/>
    <d v="2024-10-23T00:00:00"/>
    <x v="0"/>
    <x v="2"/>
    <n v="737.96"/>
    <x v="3"/>
    <x v="1"/>
    <x v="2"/>
    <n v="2217.5"/>
    <n v="14777.3"/>
  </r>
  <r>
    <x v="4456"/>
    <x v="0"/>
    <x v="2"/>
    <n v="4225.1000000000004"/>
    <n v="0.43"/>
    <n v="4"/>
    <d v="2023-07-02T00:00:00"/>
    <d v="2023-07-08T00:00:00"/>
    <x v="0"/>
    <x v="1"/>
    <n v="758.82"/>
    <x v="2"/>
    <x v="0"/>
    <x v="4"/>
    <n v="3466.28"/>
    <n v="16900.400000000001"/>
  </r>
  <r>
    <x v="4457"/>
    <x v="2"/>
    <x v="0"/>
    <n v="4760.08"/>
    <n v="0.33"/>
    <n v="8"/>
    <d v="2024-06-05T00:00:00"/>
    <d v="2024-06-08T00:00:00"/>
    <x v="0"/>
    <x v="0"/>
    <n v="1121.22"/>
    <x v="1"/>
    <x v="1"/>
    <x v="9"/>
    <n v="3638.8599999999997"/>
    <n v="38080.639999999999"/>
  </r>
  <r>
    <x v="4458"/>
    <x v="0"/>
    <x v="4"/>
    <n v="2845.63"/>
    <n v="0.34"/>
    <n v="3"/>
    <d v="2024-09-22T00:00:00"/>
    <d v="2024-09-27T00:00:00"/>
    <x v="1"/>
    <x v="1"/>
    <n v="813.7"/>
    <x v="1"/>
    <x v="1"/>
    <x v="7"/>
    <n v="2031.93"/>
    <n v="8536.89"/>
  </r>
  <r>
    <x v="4459"/>
    <x v="3"/>
    <x v="4"/>
    <n v="988.33"/>
    <n v="0.39"/>
    <n v="8"/>
    <d v="2023-04-02T00:00:00"/>
    <d v="2023-04-09T00:00:00"/>
    <x v="0"/>
    <x v="2"/>
    <n v="281.64"/>
    <x v="5"/>
    <x v="0"/>
    <x v="3"/>
    <n v="706.69"/>
    <n v="7906.64"/>
  </r>
  <r>
    <x v="4460"/>
    <x v="3"/>
    <x v="0"/>
    <n v="3234.79"/>
    <n v="0.25"/>
    <n v="3"/>
    <d v="2024-10-30T00:00:00"/>
    <d v="2024-11-03T00:00:00"/>
    <x v="1"/>
    <x v="2"/>
    <n v="522.28"/>
    <x v="1"/>
    <x v="1"/>
    <x v="2"/>
    <n v="2712.51"/>
    <n v="9704.369999999999"/>
  </r>
  <r>
    <x v="4461"/>
    <x v="2"/>
    <x v="2"/>
    <n v="473.47"/>
    <n v="0.13"/>
    <n v="6"/>
    <d v="2023-04-21T00:00:00"/>
    <d v="2023-04-25T00:00:00"/>
    <x v="2"/>
    <x v="2"/>
    <n v="61.84"/>
    <x v="5"/>
    <x v="0"/>
    <x v="3"/>
    <n v="411.63"/>
    <n v="2840.82"/>
  </r>
  <r>
    <x v="4462"/>
    <x v="1"/>
    <x v="0"/>
    <n v="3212.18"/>
    <n v="0.28999999999999998"/>
    <n v="4"/>
    <d v="2024-01-30T00:00:00"/>
    <d v="2024-02-04T00:00:00"/>
    <x v="1"/>
    <x v="1"/>
    <n v="761.39"/>
    <x v="2"/>
    <x v="1"/>
    <x v="6"/>
    <n v="2450.79"/>
    <n v="12848.72"/>
  </r>
  <r>
    <x v="4463"/>
    <x v="0"/>
    <x v="1"/>
    <n v="4062.2"/>
    <n v="0.05"/>
    <n v="8"/>
    <d v="2023-01-30T00:00:00"/>
    <d v="2023-02-05T00:00:00"/>
    <x v="0"/>
    <x v="1"/>
    <n v="619.66999999999996"/>
    <x v="5"/>
    <x v="0"/>
    <x v="6"/>
    <n v="3442.5299999999997"/>
    <n v="32497.599999999999"/>
  </r>
  <r>
    <x v="4464"/>
    <x v="1"/>
    <x v="1"/>
    <n v="1831.32"/>
    <n v="0.34"/>
    <n v="7"/>
    <d v="2024-11-10T00:00:00"/>
    <d v="2024-11-13T00:00:00"/>
    <x v="0"/>
    <x v="2"/>
    <n v="162.44"/>
    <x v="1"/>
    <x v="1"/>
    <x v="11"/>
    <n v="1668.8799999999999"/>
    <n v="12819.24"/>
  </r>
  <r>
    <x v="4465"/>
    <x v="1"/>
    <x v="0"/>
    <n v="448.8"/>
    <n v="0.24"/>
    <n v="5"/>
    <d v="2024-04-19T00:00:00"/>
    <d v="2024-04-24T00:00:00"/>
    <x v="2"/>
    <x v="2"/>
    <n v="44.18"/>
    <x v="2"/>
    <x v="1"/>
    <x v="3"/>
    <n v="404.62"/>
    <n v="2244"/>
  </r>
  <r>
    <x v="4466"/>
    <x v="1"/>
    <x v="2"/>
    <n v="3491.91"/>
    <n v="0.25"/>
    <n v="3"/>
    <d v="2023-06-26T00:00:00"/>
    <d v="2023-06-27T00:00:00"/>
    <x v="2"/>
    <x v="1"/>
    <n v="648.72"/>
    <x v="1"/>
    <x v="0"/>
    <x v="9"/>
    <n v="2843.1899999999996"/>
    <n v="10475.73"/>
  </r>
  <r>
    <x v="4467"/>
    <x v="3"/>
    <x v="4"/>
    <n v="1762.71"/>
    <n v="0.09"/>
    <n v="5"/>
    <d v="2024-10-04T00:00:00"/>
    <d v="2024-10-07T00:00:00"/>
    <x v="1"/>
    <x v="0"/>
    <n v="312.52"/>
    <x v="2"/>
    <x v="1"/>
    <x v="2"/>
    <n v="1450.19"/>
    <n v="8813.5499999999993"/>
  </r>
  <r>
    <x v="4468"/>
    <x v="2"/>
    <x v="1"/>
    <n v="1320.57"/>
    <n v="0.02"/>
    <n v="4"/>
    <d v="2024-05-27T00:00:00"/>
    <d v="2024-06-01T00:00:00"/>
    <x v="2"/>
    <x v="2"/>
    <n v="219"/>
    <x v="4"/>
    <x v="1"/>
    <x v="5"/>
    <n v="1101.57"/>
    <n v="5282.28"/>
  </r>
  <r>
    <x v="4469"/>
    <x v="2"/>
    <x v="1"/>
    <n v="3476.99"/>
    <n v="0.31"/>
    <n v="8"/>
    <d v="2023-10-15T00:00:00"/>
    <d v="2023-10-22T00:00:00"/>
    <x v="0"/>
    <x v="1"/>
    <n v="495.52"/>
    <x v="3"/>
    <x v="0"/>
    <x v="2"/>
    <n v="2981.47"/>
    <n v="27815.919999999998"/>
  </r>
  <r>
    <x v="4470"/>
    <x v="3"/>
    <x v="2"/>
    <n v="4850.97"/>
    <n v="0.33"/>
    <n v="5"/>
    <d v="2023-10-22T00:00:00"/>
    <d v="2023-10-26T00:00:00"/>
    <x v="1"/>
    <x v="2"/>
    <n v="636.80999999999995"/>
    <x v="0"/>
    <x v="0"/>
    <x v="2"/>
    <n v="4214.16"/>
    <n v="24254.850000000002"/>
  </r>
  <r>
    <x v="4471"/>
    <x v="3"/>
    <x v="1"/>
    <n v="3752.08"/>
    <n v="0.25"/>
    <n v="5"/>
    <d v="2024-08-19T00:00:00"/>
    <d v="2024-08-22T00:00:00"/>
    <x v="0"/>
    <x v="0"/>
    <n v="364.17"/>
    <x v="5"/>
    <x v="1"/>
    <x v="1"/>
    <n v="3387.91"/>
    <n v="18760.400000000001"/>
  </r>
  <r>
    <x v="4472"/>
    <x v="2"/>
    <x v="1"/>
    <n v="2507.62"/>
    <n v="0.38"/>
    <n v="2"/>
    <d v="2023-05-10T00:00:00"/>
    <d v="2023-05-12T00:00:00"/>
    <x v="0"/>
    <x v="0"/>
    <n v="552.83000000000004"/>
    <x v="3"/>
    <x v="0"/>
    <x v="5"/>
    <n v="1954.79"/>
    <n v="5015.24"/>
  </r>
  <r>
    <x v="4473"/>
    <x v="1"/>
    <x v="2"/>
    <n v="3042.5"/>
    <n v="0.28000000000000003"/>
    <n v="9"/>
    <d v="2024-12-14T00:00:00"/>
    <d v="2024-12-17T00:00:00"/>
    <x v="0"/>
    <x v="0"/>
    <n v="534.79999999999995"/>
    <x v="5"/>
    <x v="1"/>
    <x v="10"/>
    <n v="2507.6999999999998"/>
    <n v="27382.5"/>
  </r>
  <r>
    <x v="4474"/>
    <x v="0"/>
    <x v="0"/>
    <n v="797.17"/>
    <n v="0.42"/>
    <n v="6"/>
    <d v="2024-11-01T00:00:00"/>
    <d v="2024-11-05T00:00:00"/>
    <x v="0"/>
    <x v="1"/>
    <n v="113.47"/>
    <x v="0"/>
    <x v="1"/>
    <x v="11"/>
    <n v="683.69999999999993"/>
    <n v="4783.0199999999995"/>
  </r>
  <r>
    <x v="4475"/>
    <x v="0"/>
    <x v="4"/>
    <n v="4084.75"/>
    <n v="0.14000000000000001"/>
    <n v="1"/>
    <d v="2024-10-19T00:00:00"/>
    <d v="2024-10-26T00:00:00"/>
    <x v="2"/>
    <x v="0"/>
    <n v="998.1"/>
    <x v="2"/>
    <x v="1"/>
    <x v="2"/>
    <n v="3086.65"/>
    <n v="4084.75"/>
  </r>
  <r>
    <x v="4476"/>
    <x v="0"/>
    <x v="4"/>
    <n v="3061.05"/>
    <n v="0.12"/>
    <n v="3"/>
    <d v="2023-05-15T00:00:00"/>
    <d v="2023-05-18T00:00:00"/>
    <x v="1"/>
    <x v="2"/>
    <n v="637.01"/>
    <x v="3"/>
    <x v="0"/>
    <x v="5"/>
    <n v="2424.04"/>
    <n v="9183.1500000000015"/>
  </r>
  <r>
    <x v="4477"/>
    <x v="1"/>
    <x v="1"/>
    <n v="4832.57"/>
    <n v="0.13"/>
    <n v="4"/>
    <d v="2024-02-17T00:00:00"/>
    <d v="2024-02-18T00:00:00"/>
    <x v="0"/>
    <x v="0"/>
    <n v="1154.53"/>
    <x v="0"/>
    <x v="1"/>
    <x v="8"/>
    <n v="3678.04"/>
    <n v="19330.28"/>
  </r>
  <r>
    <x v="4478"/>
    <x v="2"/>
    <x v="4"/>
    <n v="4899.47"/>
    <n v="0.02"/>
    <n v="2"/>
    <d v="2024-07-11T00:00:00"/>
    <d v="2024-07-18T00:00:00"/>
    <x v="0"/>
    <x v="2"/>
    <n v="1034.33"/>
    <x v="5"/>
    <x v="1"/>
    <x v="4"/>
    <n v="3865.1400000000003"/>
    <n v="9798.94"/>
  </r>
  <r>
    <x v="4479"/>
    <x v="3"/>
    <x v="0"/>
    <n v="1837.47"/>
    <n v="0.45"/>
    <n v="4"/>
    <d v="2023-07-03T00:00:00"/>
    <d v="2023-07-07T00:00:00"/>
    <x v="1"/>
    <x v="2"/>
    <n v="378.98"/>
    <x v="0"/>
    <x v="0"/>
    <x v="4"/>
    <n v="1458.49"/>
    <n v="7349.88"/>
  </r>
  <r>
    <x v="4480"/>
    <x v="2"/>
    <x v="1"/>
    <n v="4943.88"/>
    <n v="0.5"/>
    <n v="2"/>
    <d v="2023-01-03T00:00:00"/>
    <d v="2023-01-07T00:00:00"/>
    <x v="0"/>
    <x v="2"/>
    <n v="756.18"/>
    <x v="5"/>
    <x v="0"/>
    <x v="6"/>
    <n v="4187.7"/>
    <n v="9887.76"/>
  </r>
  <r>
    <x v="4481"/>
    <x v="1"/>
    <x v="4"/>
    <n v="4788.4799999999996"/>
    <n v="0.41"/>
    <n v="6"/>
    <d v="2023-05-21T00:00:00"/>
    <d v="2023-05-27T00:00:00"/>
    <x v="1"/>
    <x v="2"/>
    <n v="575.86"/>
    <x v="1"/>
    <x v="0"/>
    <x v="5"/>
    <n v="4212.62"/>
    <n v="28730.879999999997"/>
  </r>
  <r>
    <x v="4482"/>
    <x v="3"/>
    <x v="3"/>
    <n v="3235.18"/>
    <n v="0.21"/>
    <n v="9"/>
    <d v="2023-03-08T00:00:00"/>
    <d v="2023-03-15T00:00:00"/>
    <x v="1"/>
    <x v="2"/>
    <n v="348.66"/>
    <x v="5"/>
    <x v="0"/>
    <x v="0"/>
    <n v="2886.52"/>
    <n v="29116.62"/>
  </r>
  <r>
    <x v="4483"/>
    <x v="1"/>
    <x v="3"/>
    <n v="1733.98"/>
    <n v="0.18"/>
    <n v="1"/>
    <d v="2023-03-13T00:00:00"/>
    <d v="2023-03-14T00:00:00"/>
    <x v="2"/>
    <x v="0"/>
    <n v="476.27"/>
    <x v="3"/>
    <x v="0"/>
    <x v="0"/>
    <n v="1257.71"/>
    <n v="1733.98"/>
  </r>
  <r>
    <x v="4484"/>
    <x v="0"/>
    <x v="3"/>
    <n v="3791.37"/>
    <n v="0.39"/>
    <n v="5"/>
    <d v="2024-11-20T00:00:00"/>
    <d v="2024-11-22T00:00:00"/>
    <x v="1"/>
    <x v="1"/>
    <n v="379.95"/>
    <x v="0"/>
    <x v="1"/>
    <x v="11"/>
    <n v="3411.42"/>
    <n v="18956.849999999999"/>
  </r>
  <r>
    <x v="4485"/>
    <x v="0"/>
    <x v="3"/>
    <n v="1429.06"/>
    <n v="0.25"/>
    <n v="9"/>
    <d v="2023-04-25T00:00:00"/>
    <d v="2023-04-28T00:00:00"/>
    <x v="1"/>
    <x v="0"/>
    <n v="311.83"/>
    <x v="3"/>
    <x v="0"/>
    <x v="3"/>
    <n v="1117.23"/>
    <n v="12861.539999999999"/>
  </r>
  <r>
    <x v="4486"/>
    <x v="1"/>
    <x v="3"/>
    <n v="3186.24"/>
    <n v="0.47"/>
    <n v="7"/>
    <d v="2024-03-01T00:00:00"/>
    <d v="2024-03-02T00:00:00"/>
    <x v="1"/>
    <x v="0"/>
    <n v="310.18"/>
    <x v="0"/>
    <x v="1"/>
    <x v="0"/>
    <n v="2876.06"/>
    <n v="22303.68"/>
  </r>
  <r>
    <x v="4487"/>
    <x v="3"/>
    <x v="1"/>
    <n v="220.45"/>
    <n v="0.14000000000000001"/>
    <n v="6"/>
    <d v="2024-09-02T00:00:00"/>
    <d v="2024-09-05T00:00:00"/>
    <x v="0"/>
    <x v="1"/>
    <n v="62.77"/>
    <x v="1"/>
    <x v="1"/>
    <x v="7"/>
    <n v="157.67999999999998"/>
    <n v="1322.6999999999998"/>
  </r>
  <r>
    <x v="4488"/>
    <x v="3"/>
    <x v="2"/>
    <n v="3180.06"/>
    <n v="0.16"/>
    <n v="7"/>
    <d v="2024-08-10T00:00:00"/>
    <d v="2024-08-13T00:00:00"/>
    <x v="1"/>
    <x v="0"/>
    <n v="314.85000000000002"/>
    <x v="5"/>
    <x v="1"/>
    <x v="1"/>
    <n v="2865.21"/>
    <n v="22260.42"/>
  </r>
  <r>
    <x v="4489"/>
    <x v="2"/>
    <x v="2"/>
    <n v="4762.88"/>
    <n v="0.5"/>
    <n v="9"/>
    <d v="2023-10-07T00:00:00"/>
    <d v="2023-10-09T00:00:00"/>
    <x v="1"/>
    <x v="1"/>
    <n v="1256.04"/>
    <x v="1"/>
    <x v="0"/>
    <x v="2"/>
    <n v="3506.84"/>
    <n v="42865.919999999998"/>
  </r>
  <r>
    <x v="4490"/>
    <x v="0"/>
    <x v="1"/>
    <n v="1252.2"/>
    <n v="0.49"/>
    <n v="3"/>
    <d v="2023-12-24T00:00:00"/>
    <d v="2023-12-27T00:00:00"/>
    <x v="2"/>
    <x v="2"/>
    <n v="355.35"/>
    <x v="2"/>
    <x v="0"/>
    <x v="10"/>
    <n v="896.85"/>
    <n v="3756.6000000000004"/>
  </r>
  <r>
    <x v="4491"/>
    <x v="2"/>
    <x v="1"/>
    <n v="3913.08"/>
    <n v="0.44"/>
    <n v="8"/>
    <d v="2023-10-02T00:00:00"/>
    <d v="2023-10-09T00:00:00"/>
    <x v="2"/>
    <x v="0"/>
    <n v="398.05"/>
    <x v="4"/>
    <x v="0"/>
    <x v="2"/>
    <n v="3515.0299999999997"/>
    <n v="31304.639999999999"/>
  </r>
  <r>
    <x v="4492"/>
    <x v="2"/>
    <x v="0"/>
    <n v="1537.78"/>
    <n v="0.2"/>
    <n v="1"/>
    <d v="2023-04-10T00:00:00"/>
    <d v="2023-04-16T00:00:00"/>
    <x v="2"/>
    <x v="2"/>
    <n v="417.91"/>
    <x v="2"/>
    <x v="0"/>
    <x v="3"/>
    <n v="1119.8699999999999"/>
    <n v="1537.78"/>
  </r>
  <r>
    <x v="4493"/>
    <x v="1"/>
    <x v="2"/>
    <n v="3568.46"/>
    <n v="0.42"/>
    <n v="6"/>
    <d v="2023-03-23T00:00:00"/>
    <d v="2023-03-24T00:00:00"/>
    <x v="2"/>
    <x v="2"/>
    <n v="276.07"/>
    <x v="3"/>
    <x v="0"/>
    <x v="0"/>
    <n v="3292.39"/>
    <n v="21410.760000000002"/>
  </r>
  <r>
    <x v="4494"/>
    <x v="1"/>
    <x v="3"/>
    <n v="3529.86"/>
    <n v="0.14000000000000001"/>
    <n v="9"/>
    <d v="2024-09-30T00:00:00"/>
    <d v="2024-10-07T00:00:00"/>
    <x v="1"/>
    <x v="1"/>
    <n v="794.21"/>
    <x v="0"/>
    <x v="1"/>
    <x v="7"/>
    <n v="2735.65"/>
    <n v="31768.74"/>
  </r>
  <r>
    <x v="4495"/>
    <x v="2"/>
    <x v="1"/>
    <n v="1005.21"/>
    <n v="0.13"/>
    <n v="1"/>
    <d v="2023-09-13T00:00:00"/>
    <d v="2023-09-16T00:00:00"/>
    <x v="0"/>
    <x v="0"/>
    <n v="177.64"/>
    <x v="3"/>
    <x v="0"/>
    <x v="7"/>
    <n v="827.57"/>
    <n v="1005.21"/>
  </r>
  <r>
    <x v="4496"/>
    <x v="0"/>
    <x v="3"/>
    <n v="3025.93"/>
    <n v="0.27"/>
    <n v="5"/>
    <d v="2024-12-29T00:00:00"/>
    <d v="2025-01-01T00:00:00"/>
    <x v="0"/>
    <x v="2"/>
    <n v="878.36"/>
    <x v="1"/>
    <x v="1"/>
    <x v="10"/>
    <n v="2147.5699999999997"/>
    <n v="15129.65"/>
  </r>
  <r>
    <x v="4497"/>
    <x v="1"/>
    <x v="2"/>
    <n v="4309.93"/>
    <n v="0.43"/>
    <n v="8"/>
    <d v="2024-09-27T00:00:00"/>
    <d v="2024-09-29T00:00:00"/>
    <x v="0"/>
    <x v="2"/>
    <n v="733.71"/>
    <x v="2"/>
    <x v="1"/>
    <x v="7"/>
    <n v="3576.2200000000003"/>
    <n v="34479.440000000002"/>
  </r>
  <r>
    <x v="4498"/>
    <x v="2"/>
    <x v="4"/>
    <n v="1974.41"/>
    <n v="0.05"/>
    <n v="6"/>
    <d v="2023-01-07T00:00:00"/>
    <d v="2023-01-10T00:00:00"/>
    <x v="2"/>
    <x v="2"/>
    <n v="132.5"/>
    <x v="4"/>
    <x v="0"/>
    <x v="6"/>
    <n v="1841.91"/>
    <n v="11846.460000000001"/>
  </r>
  <r>
    <x v="4499"/>
    <x v="2"/>
    <x v="4"/>
    <n v="3580.36"/>
    <n v="0.28000000000000003"/>
    <n v="6"/>
    <d v="2023-03-16T00:00:00"/>
    <d v="2023-03-20T00:00:00"/>
    <x v="2"/>
    <x v="1"/>
    <n v="292.01"/>
    <x v="4"/>
    <x v="0"/>
    <x v="0"/>
    <n v="3288.3500000000004"/>
    <n v="21482.16"/>
  </r>
  <r>
    <x v="4500"/>
    <x v="2"/>
    <x v="1"/>
    <n v="3404.71"/>
    <n v="0.3"/>
    <n v="3"/>
    <d v="2024-07-03T00:00:00"/>
    <d v="2024-07-08T00:00:00"/>
    <x v="1"/>
    <x v="1"/>
    <n v="443.84"/>
    <x v="1"/>
    <x v="1"/>
    <x v="4"/>
    <n v="2960.87"/>
    <n v="10214.130000000001"/>
  </r>
  <r>
    <x v="4501"/>
    <x v="2"/>
    <x v="0"/>
    <n v="1361.82"/>
    <n v="0.28999999999999998"/>
    <n v="8"/>
    <d v="2024-10-21T00:00:00"/>
    <d v="2024-10-27T00:00:00"/>
    <x v="2"/>
    <x v="2"/>
    <n v="227.76"/>
    <x v="2"/>
    <x v="1"/>
    <x v="2"/>
    <n v="1134.06"/>
    <n v="10894.56"/>
  </r>
  <r>
    <x v="4502"/>
    <x v="2"/>
    <x v="3"/>
    <n v="4601.3500000000004"/>
    <n v="0.11"/>
    <n v="1"/>
    <d v="2024-04-19T00:00:00"/>
    <d v="2024-04-23T00:00:00"/>
    <x v="1"/>
    <x v="0"/>
    <n v="1332.01"/>
    <x v="1"/>
    <x v="1"/>
    <x v="3"/>
    <n v="3269.34"/>
    <n v="4601.3500000000004"/>
  </r>
  <r>
    <x v="4503"/>
    <x v="2"/>
    <x v="1"/>
    <n v="2861.21"/>
    <n v="0.03"/>
    <n v="4"/>
    <d v="2023-08-11T00:00:00"/>
    <d v="2023-08-18T00:00:00"/>
    <x v="1"/>
    <x v="1"/>
    <n v="489.48"/>
    <x v="2"/>
    <x v="0"/>
    <x v="1"/>
    <n v="2371.73"/>
    <n v="11444.84"/>
  </r>
  <r>
    <x v="4504"/>
    <x v="1"/>
    <x v="0"/>
    <n v="1840.93"/>
    <n v="0.45"/>
    <n v="8"/>
    <d v="2024-12-29T00:00:00"/>
    <d v="2024-12-31T00:00:00"/>
    <x v="0"/>
    <x v="2"/>
    <n v="520.07000000000005"/>
    <x v="0"/>
    <x v="1"/>
    <x v="10"/>
    <n v="1320.8600000000001"/>
    <n v="14727.44"/>
  </r>
  <r>
    <x v="4505"/>
    <x v="0"/>
    <x v="3"/>
    <n v="905.36"/>
    <n v="0.28999999999999998"/>
    <n v="6"/>
    <d v="2023-05-10T00:00:00"/>
    <d v="2023-05-16T00:00:00"/>
    <x v="2"/>
    <x v="2"/>
    <n v="251.99"/>
    <x v="1"/>
    <x v="0"/>
    <x v="5"/>
    <n v="653.37"/>
    <n v="5432.16"/>
  </r>
  <r>
    <x v="4506"/>
    <x v="2"/>
    <x v="2"/>
    <n v="2419.9499999999998"/>
    <n v="0.38"/>
    <n v="9"/>
    <d v="2024-07-02T00:00:00"/>
    <d v="2024-07-05T00:00:00"/>
    <x v="2"/>
    <x v="1"/>
    <n v="223.07"/>
    <x v="0"/>
    <x v="1"/>
    <x v="4"/>
    <n v="2196.8799999999997"/>
    <n v="21779.55"/>
  </r>
  <r>
    <x v="4507"/>
    <x v="3"/>
    <x v="4"/>
    <n v="3677.56"/>
    <n v="0.18"/>
    <n v="1"/>
    <d v="2023-01-31T00:00:00"/>
    <d v="2023-02-01T00:00:00"/>
    <x v="1"/>
    <x v="2"/>
    <n v="1029.06"/>
    <x v="1"/>
    <x v="0"/>
    <x v="6"/>
    <n v="2648.5"/>
    <n v="3677.56"/>
  </r>
  <r>
    <x v="4508"/>
    <x v="1"/>
    <x v="0"/>
    <n v="3155.84"/>
    <n v="0.02"/>
    <n v="2"/>
    <d v="2023-08-27T00:00:00"/>
    <d v="2023-08-30T00:00:00"/>
    <x v="0"/>
    <x v="0"/>
    <n v="359.12"/>
    <x v="0"/>
    <x v="0"/>
    <x v="1"/>
    <n v="2796.7200000000003"/>
    <n v="6311.68"/>
  </r>
  <r>
    <x v="4509"/>
    <x v="1"/>
    <x v="3"/>
    <n v="3662.56"/>
    <n v="0.13"/>
    <n v="1"/>
    <d v="2024-07-07T00:00:00"/>
    <d v="2024-07-13T00:00:00"/>
    <x v="1"/>
    <x v="1"/>
    <n v="949.34"/>
    <x v="3"/>
    <x v="1"/>
    <x v="4"/>
    <n v="2713.22"/>
    <n v="3662.56"/>
  </r>
  <r>
    <x v="4510"/>
    <x v="2"/>
    <x v="1"/>
    <n v="3979.63"/>
    <n v="0.04"/>
    <n v="4"/>
    <d v="2023-09-19T00:00:00"/>
    <d v="2023-09-22T00:00:00"/>
    <x v="1"/>
    <x v="1"/>
    <n v="1169.3"/>
    <x v="3"/>
    <x v="0"/>
    <x v="7"/>
    <n v="2810.33"/>
    <n v="15918.52"/>
  </r>
  <r>
    <x v="4511"/>
    <x v="1"/>
    <x v="3"/>
    <n v="2260.92"/>
    <n v="0.04"/>
    <n v="9"/>
    <d v="2024-09-13T00:00:00"/>
    <d v="2024-09-15T00:00:00"/>
    <x v="1"/>
    <x v="0"/>
    <n v="153.72999999999999"/>
    <x v="2"/>
    <x v="1"/>
    <x v="7"/>
    <n v="2107.19"/>
    <n v="20348.28"/>
  </r>
  <r>
    <x v="4512"/>
    <x v="2"/>
    <x v="1"/>
    <n v="2648.81"/>
    <n v="0.11"/>
    <n v="4"/>
    <d v="2024-10-10T00:00:00"/>
    <d v="2024-10-17T00:00:00"/>
    <x v="2"/>
    <x v="2"/>
    <n v="583.66999999999996"/>
    <x v="3"/>
    <x v="1"/>
    <x v="2"/>
    <n v="2065.14"/>
    <n v="10595.24"/>
  </r>
  <r>
    <x v="4513"/>
    <x v="0"/>
    <x v="4"/>
    <n v="4933.47"/>
    <n v="0.32"/>
    <n v="9"/>
    <d v="2024-12-14T00:00:00"/>
    <d v="2024-12-17T00:00:00"/>
    <x v="2"/>
    <x v="1"/>
    <n v="772.4"/>
    <x v="2"/>
    <x v="1"/>
    <x v="10"/>
    <n v="4161.0700000000006"/>
    <n v="44401.23"/>
  </r>
  <r>
    <x v="4514"/>
    <x v="0"/>
    <x v="4"/>
    <n v="4843.45"/>
    <n v="0.41"/>
    <n v="6"/>
    <d v="2024-08-20T00:00:00"/>
    <d v="2024-08-27T00:00:00"/>
    <x v="2"/>
    <x v="0"/>
    <n v="793.28"/>
    <x v="5"/>
    <x v="1"/>
    <x v="1"/>
    <n v="4050.17"/>
    <n v="29060.699999999997"/>
  </r>
  <r>
    <x v="4515"/>
    <x v="1"/>
    <x v="3"/>
    <n v="2132.6"/>
    <n v="0.41"/>
    <n v="5"/>
    <d v="2024-04-23T00:00:00"/>
    <d v="2024-04-24T00:00:00"/>
    <x v="0"/>
    <x v="0"/>
    <n v="404.54"/>
    <x v="4"/>
    <x v="1"/>
    <x v="3"/>
    <n v="1728.06"/>
    <n v="10663"/>
  </r>
  <r>
    <x v="4516"/>
    <x v="1"/>
    <x v="3"/>
    <n v="3457.38"/>
    <n v="0.47"/>
    <n v="4"/>
    <d v="2023-06-30T00:00:00"/>
    <d v="2023-07-01T00:00:00"/>
    <x v="2"/>
    <x v="2"/>
    <n v="990.05"/>
    <x v="3"/>
    <x v="0"/>
    <x v="9"/>
    <n v="2467.33"/>
    <n v="13829.52"/>
  </r>
  <r>
    <x v="4517"/>
    <x v="3"/>
    <x v="1"/>
    <n v="1411.19"/>
    <n v="0.33"/>
    <n v="2"/>
    <d v="2024-01-09T00:00:00"/>
    <d v="2024-01-14T00:00:00"/>
    <x v="0"/>
    <x v="1"/>
    <n v="293.57"/>
    <x v="1"/>
    <x v="1"/>
    <x v="6"/>
    <n v="1117.6200000000001"/>
    <n v="2822.38"/>
  </r>
  <r>
    <x v="4518"/>
    <x v="1"/>
    <x v="1"/>
    <n v="848.22"/>
    <n v="0.01"/>
    <n v="8"/>
    <d v="2024-08-17T00:00:00"/>
    <d v="2024-08-22T00:00:00"/>
    <x v="0"/>
    <x v="1"/>
    <n v="252.73"/>
    <x v="3"/>
    <x v="1"/>
    <x v="1"/>
    <n v="595.49"/>
    <n v="6785.76"/>
  </r>
  <r>
    <x v="4519"/>
    <x v="3"/>
    <x v="0"/>
    <n v="3865.17"/>
    <n v="0.19"/>
    <n v="3"/>
    <d v="2023-12-27T00:00:00"/>
    <d v="2023-12-30T00:00:00"/>
    <x v="2"/>
    <x v="0"/>
    <n v="1125.97"/>
    <x v="1"/>
    <x v="0"/>
    <x v="10"/>
    <n v="2739.2"/>
    <n v="11595.51"/>
  </r>
  <r>
    <x v="4520"/>
    <x v="0"/>
    <x v="0"/>
    <n v="2237.2800000000002"/>
    <n v="0.06"/>
    <n v="1"/>
    <d v="2024-05-14T00:00:00"/>
    <d v="2024-05-15T00:00:00"/>
    <x v="2"/>
    <x v="0"/>
    <n v="590.80999999999995"/>
    <x v="2"/>
    <x v="1"/>
    <x v="5"/>
    <n v="1646.4700000000003"/>
    <n v="2237.2800000000002"/>
  </r>
  <r>
    <x v="4521"/>
    <x v="0"/>
    <x v="0"/>
    <n v="967.56"/>
    <n v="0.39"/>
    <n v="7"/>
    <d v="2023-08-18T00:00:00"/>
    <d v="2023-08-21T00:00:00"/>
    <x v="0"/>
    <x v="1"/>
    <n v="217.49"/>
    <x v="5"/>
    <x v="0"/>
    <x v="1"/>
    <n v="750.06999999999994"/>
    <n v="6772.92"/>
  </r>
  <r>
    <x v="4522"/>
    <x v="2"/>
    <x v="3"/>
    <n v="3818.35"/>
    <n v="0.06"/>
    <n v="8"/>
    <d v="2023-09-29T00:00:00"/>
    <d v="2023-10-03T00:00:00"/>
    <x v="2"/>
    <x v="2"/>
    <n v="412.21"/>
    <x v="5"/>
    <x v="0"/>
    <x v="7"/>
    <n v="3406.14"/>
    <n v="30546.799999999999"/>
  </r>
  <r>
    <x v="4523"/>
    <x v="0"/>
    <x v="0"/>
    <n v="4584.33"/>
    <n v="0.05"/>
    <n v="7"/>
    <d v="2023-01-13T00:00:00"/>
    <d v="2023-01-15T00:00:00"/>
    <x v="1"/>
    <x v="2"/>
    <n v="885.89"/>
    <x v="2"/>
    <x v="0"/>
    <x v="6"/>
    <n v="3698.44"/>
    <n v="32090.309999999998"/>
  </r>
  <r>
    <x v="4524"/>
    <x v="3"/>
    <x v="3"/>
    <n v="4673.04"/>
    <n v="0.01"/>
    <n v="4"/>
    <d v="2024-02-26T00:00:00"/>
    <d v="2024-02-28T00:00:00"/>
    <x v="0"/>
    <x v="2"/>
    <n v="506.8"/>
    <x v="1"/>
    <x v="1"/>
    <x v="8"/>
    <n v="4166.24"/>
    <n v="18692.16"/>
  </r>
  <r>
    <x v="4525"/>
    <x v="1"/>
    <x v="4"/>
    <n v="3022.04"/>
    <n v="0.48"/>
    <n v="8"/>
    <d v="2024-02-03T00:00:00"/>
    <d v="2024-02-04T00:00:00"/>
    <x v="2"/>
    <x v="0"/>
    <n v="872.04"/>
    <x v="1"/>
    <x v="1"/>
    <x v="8"/>
    <n v="2150"/>
    <n v="24176.32"/>
  </r>
  <r>
    <x v="4526"/>
    <x v="2"/>
    <x v="2"/>
    <n v="2450.2399999999998"/>
    <n v="0.39"/>
    <n v="4"/>
    <d v="2023-01-18T00:00:00"/>
    <d v="2023-01-22T00:00:00"/>
    <x v="0"/>
    <x v="0"/>
    <n v="709.83"/>
    <x v="5"/>
    <x v="0"/>
    <x v="6"/>
    <n v="1740.4099999999999"/>
    <n v="9800.9599999999991"/>
  </r>
  <r>
    <x v="4527"/>
    <x v="3"/>
    <x v="4"/>
    <n v="795.15"/>
    <n v="0.17"/>
    <n v="5"/>
    <d v="2024-02-04T00:00:00"/>
    <d v="2024-02-05T00:00:00"/>
    <x v="0"/>
    <x v="2"/>
    <n v="105.87"/>
    <x v="5"/>
    <x v="1"/>
    <x v="8"/>
    <n v="689.28"/>
    <n v="3975.75"/>
  </r>
  <r>
    <x v="4528"/>
    <x v="1"/>
    <x v="3"/>
    <n v="3984.67"/>
    <n v="0.19"/>
    <n v="8"/>
    <d v="2023-06-18T00:00:00"/>
    <d v="2023-06-22T00:00:00"/>
    <x v="2"/>
    <x v="1"/>
    <n v="247.16"/>
    <x v="3"/>
    <x v="0"/>
    <x v="9"/>
    <n v="3737.51"/>
    <n v="31877.360000000001"/>
  </r>
  <r>
    <x v="4529"/>
    <x v="2"/>
    <x v="3"/>
    <n v="4732.08"/>
    <n v="0.03"/>
    <n v="2"/>
    <d v="2023-02-19T00:00:00"/>
    <d v="2023-02-26T00:00:00"/>
    <x v="2"/>
    <x v="0"/>
    <n v="1215.8900000000001"/>
    <x v="5"/>
    <x v="0"/>
    <x v="8"/>
    <n v="3516.1899999999996"/>
    <n v="9464.16"/>
  </r>
  <r>
    <x v="4530"/>
    <x v="0"/>
    <x v="2"/>
    <n v="4458.3599999999997"/>
    <n v="0.08"/>
    <n v="8"/>
    <d v="2023-04-16T00:00:00"/>
    <d v="2023-04-23T00:00:00"/>
    <x v="0"/>
    <x v="0"/>
    <n v="615.36"/>
    <x v="3"/>
    <x v="0"/>
    <x v="3"/>
    <n v="3842.9999999999995"/>
    <n v="35666.879999999997"/>
  </r>
  <r>
    <x v="4531"/>
    <x v="3"/>
    <x v="1"/>
    <n v="3783.74"/>
    <n v="0.16"/>
    <n v="5"/>
    <d v="2023-04-18T00:00:00"/>
    <d v="2023-04-24T00:00:00"/>
    <x v="2"/>
    <x v="1"/>
    <n v="491.43"/>
    <x v="3"/>
    <x v="0"/>
    <x v="3"/>
    <n v="3292.31"/>
    <n v="18918.699999999997"/>
  </r>
  <r>
    <x v="4532"/>
    <x v="1"/>
    <x v="1"/>
    <n v="122.39"/>
    <n v="0.19"/>
    <n v="5"/>
    <d v="2023-07-16T00:00:00"/>
    <d v="2023-07-23T00:00:00"/>
    <x v="2"/>
    <x v="0"/>
    <n v="23.86"/>
    <x v="1"/>
    <x v="0"/>
    <x v="4"/>
    <n v="98.53"/>
    <n v="611.95000000000005"/>
  </r>
  <r>
    <x v="4533"/>
    <x v="2"/>
    <x v="1"/>
    <n v="2097.98"/>
    <n v="0.31"/>
    <n v="7"/>
    <d v="2023-08-07T00:00:00"/>
    <d v="2023-08-08T00:00:00"/>
    <x v="0"/>
    <x v="0"/>
    <n v="105.15"/>
    <x v="0"/>
    <x v="0"/>
    <x v="1"/>
    <n v="1992.83"/>
    <n v="14685.86"/>
  </r>
  <r>
    <x v="4534"/>
    <x v="2"/>
    <x v="0"/>
    <n v="2112.5"/>
    <n v="0.18"/>
    <n v="4"/>
    <d v="2023-05-08T00:00:00"/>
    <d v="2023-05-13T00:00:00"/>
    <x v="1"/>
    <x v="2"/>
    <n v="303.66000000000003"/>
    <x v="4"/>
    <x v="0"/>
    <x v="5"/>
    <n v="1808.84"/>
    <n v="8450"/>
  </r>
  <r>
    <x v="4535"/>
    <x v="0"/>
    <x v="1"/>
    <n v="4482.3999999999996"/>
    <n v="0.48"/>
    <n v="3"/>
    <d v="2024-12-06T00:00:00"/>
    <d v="2024-12-09T00:00:00"/>
    <x v="2"/>
    <x v="2"/>
    <n v="690.7"/>
    <x v="3"/>
    <x v="1"/>
    <x v="10"/>
    <n v="3791.7"/>
    <n v="13447.199999999999"/>
  </r>
  <r>
    <x v="4536"/>
    <x v="1"/>
    <x v="0"/>
    <n v="421.69"/>
    <n v="0.17"/>
    <n v="6"/>
    <d v="2023-02-10T00:00:00"/>
    <d v="2023-02-12T00:00:00"/>
    <x v="1"/>
    <x v="1"/>
    <n v="123.43"/>
    <x v="3"/>
    <x v="0"/>
    <x v="8"/>
    <n v="298.26"/>
    <n v="2530.14"/>
  </r>
  <r>
    <x v="4537"/>
    <x v="0"/>
    <x v="0"/>
    <n v="2702.99"/>
    <n v="0.47"/>
    <n v="6"/>
    <d v="2024-01-05T00:00:00"/>
    <d v="2024-01-07T00:00:00"/>
    <x v="1"/>
    <x v="2"/>
    <n v="242.18"/>
    <x v="2"/>
    <x v="1"/>
    <x v="6"/>
    <n v="2460.81"/>
    <n v="16217.939999999999"/>
  </r>
  <r>
    <x v="4538"/>
    <x v="0"/>
    <x v="1"/>
    <n v="767.06"/>
    <n v="0.36"/>
    <n v="6"/>
    <d v="2024-09-23T00:00:00"/>
    <d v="2024-09-29T00:00:00"/>
    <x v="1"/>
    <x v="0"/>
    <n v="67.239999999999995"/>
    <x v="4"/>
    <x v="1"/>
    <x v="7"/>
    <n v="699.81999999999994"/>
    <n v="4602.3599999999997"/>
  </r>
  <r>
    <x v="4539"/>
    <x v="1"/>
    <x v="1"/>
    <n v="3345.24"/>
    <n v="0.45"/>
    <n v="7"/>
    <d v="2024-06-22T00:00:00"/>
    <d v="2024-06-26T00:00:00"/>
    <x v="1"/>
    <x v="2"/>
    <n v="685.24"/>
    <x v="0"/>
    <x v="1"/>
    <x v="9"/>
    <n v="2660"/>
    <n v="23416.68"/>
  </r>
  <r>
    <x v="4540"/>
    <x v="1"/>
    <x v="2"/>
    <n v="3982.05"/>
    <n v="0.35"/>
    <n v="4"/>
    <d v="2024-11-29T00:00:00"/>
    <d v="2024-12-04T00:00:00"/>
    <x v="2"/>
    <x v="2"/>
    <n v="276.94"/>
    <x v="5"/>
    <x v="1"/>
    <x v="11"/>
    <n v="3705.11"/>
    <n v="15928.2"/>
  </r>
  <r>
    <x v="4541"/>
    <x v="1"/>
    <x v="2"/>
    <n v="3245.6"/>
    <n v="0.28000000000000003"/>
    <n v="3"/>
    <d v="2023-11-17T00:00:00"/>
    <d v="2023-11-21T00:00:00"/>
    <x v="1"/>
    <x v="0"/>
    <n v="666.22"/>
    <x v="1"/>
    <x v="0"/>
    <x v="11"/>
    <n v="2579.38"/>
    <n v="9736.7999999999993"/>
  </r>
  <r>
    <x v="4542"/>
    <x v="3"/>
    <x v="0"/>
    <n v="3993.47"/>
    <n v="0.25"/>
    <n v="3"/>
    <d v="2024-01-18T00:00:00"/>
    <d v="2024-01-23T00:00:00"/>
    <x v="0"/>
    <x v="0"/>
    <n v="606.45000000000005"/>
    <x v="3"/>
    <x v="1"/>
    <x v="6"/>
    <n v="3387.0199999999995"/>
    <n v="11980.41"/>
  </r>
  <r>
    <x v="4543"/>
    <x v="1"/>
    <x v="2"/>
    <n v="3076.73"/>
    <n v="0.15"/>
    <n v="3"/>
    <d v="2023-05-22T00:00:00"/>
    <d v="2023-05-26T00:00:00"/>
    <x v="2"/>
    <x v="0"/>
    <n v="155.86000000000001"/>
    <x v="4"/>
    <x v="0"/>
    <x v="5"/>
    <n v="2920.87"/>
    <n v="9230.19"/>
  </r>
  <r>
    <x v="4544"/>
    <x v="2"/>
    <x v="0"/>
    <n v="1030.21"/>
    <n v="0.15"/>
    <n v="2"/>
    <d v="2023-10-06T00:00:00"/>
    <d v="2023-10-07T00:00:00"/>
    <x v="2"/>
    <x v="2"/>
    <n v="165"/>
    <x v="4"/>
    <x v="0"/>
    <x v="2"/>
    <n v="865.21"/>
    <n v="2060.42"/>
  </r>
  <r>
    <x v="4545"/>
    <x v="0"/>
    <x v="3"/>
    <n v="1975.05"/>
    <n v="0.11"/>
    <n v="6"/>
    <d v="2024-05-05T00:00:00"/>
    <d v="2024-05-11T00:00:00"/>
    <x v="1"/>
    <x v="2"/>
    <n v="463.52"/>
    <x v="4"/>
    <x v="1"/>
    <x v="5"/>
    <n v="1511.53"/>
    <n v="11850.3"/>
  </r>
  <r>
    <x v="4546"/>
    <x v="3"/>
    <x v="0"/>
    <n v="4788.66"/>
    <n v="0.19"/>
    <n v="1"/>
    <d v="2023-01-22T00:00:00"/>
    <d v="2023-01-23T00:00:00"/>
    <x v="2"/>
    <x v="2"/>
    <n v="398.18"/>
    <x v="3"/>
    <x v="0"/>
    <x v="6"/>
    <n v="4390.4799999999996"/>
    <n v="4788.66"/>
  </r>
  <r>
    <x v="4547"/>
    <x v="1"/>
    <x v="0"/>
    <n v="1512.06"/>
    <n v="0.06"/>
    <n v="6"/>
    <d v="2024-06-22T00:00:00"/>
    <d v="2024-06-29T00:00:00"/>
    <x v="1"/>
    <x v="1"/>
    <n v="144.99"/>
    <x v="5"/>
    <x v="1"/>
    <x v="9"/>
    <n v="1367.07"/>
    <n v="9072.36"/>
  </r>
  <r>
    <x v="4548"/>
    <x v="3"/>
    <x v="2"/>
    <n v="408.03"/>
    <n v="0.19"/>
    <n v="8"/>
    <d v="2024-03-09T00:00:00"/>
    <d v="2024-03-16T00:00:00"/>
    <x v="1"/>
    <x v="2"/>
    <n v="44.32"/>
    <x v="4"/>
    <x v="1"/>
    <x v="0"/>
    <n v="363.71"/>
    <n v="3264.24"/>
  </r>
  <r>
    <x v="4549"/>
    <x v="1"/>
    <x v="3"/>
    <n v="1985.67"/>
    <n v="0.42"/>
    <n v="6"/>
    <d v="2023-01-25T00:00:00"/>
    <d v="2023-01-27T00:00:00"/>
    <x v="2"/>
    <x v="1"/>
    <n v="292.83"/>
    <x v="4"/>
    <x v="0"/>
    <x v="6"/>
    <n v="1692.8400000000001"/>
    <n v="11914.02"/>
  </r>
  <r>
    <x v="4550"/>
    <x v="3"/>
    <x v="4"/>
    <n v="1894.9"/>
    <n v="0.44"/>
    <n v="2"/>
    <d v="2023-07-01T00:00:00"/>
    <d v="2023-07-07T00:00:00"/>
    <x v="0"/>
    <x v="0"/>
    <n v="544.39"/>
    <x v="1"/>
    <x v="0"/>
    <x v="4"/>
    <n v="1350.5100000000002"/>
    <n v="3789.8"/>
  </r>
  <r>
    <x v="4551"/>
    <x v="0"/>
    <x v="4"/>
    <n v="2404.5100000000002"/>
    <n v="0.32"/>
    <n v="7"/>
    <d v="2024-11-19T00:00:00"/>
    <d v="2024-11-23T00:00:00"/>
    <x v="2"/>
    <x v="0"/>
    <n v="162.63999999999999"/>
    <x v="4"/>
    <x v="1"/>
    <x v="11"/>
    <n v="2241.8700000000003"/>
    <n v="16831.57"/>
  </r>
  <r>
    <x v="4552"/>
    <x v="0"/>
    <x v="4"/>
    <n v="2845.49"/>
    <n v="0.13"/>
    <n v="3"/>
    <d v="2023-12-07T00:00:00"/>
    <d v="2023-12-14T00:00:00"/>
    <x v="2"/>
    <x v="1"/>
    <n v="726.79"/>
    <x v="2"/>
    <x v="0"/>
    <x v="10"/>
    <n v="2118.6999999999998"/>
    <n v="8536.4699999999993"/>
  </r>
  <r>
    <x v="4553"/>
    <x v="2"/>
    <x v="3"/>
    <n v="4962.87"/>
    <n v="0.12"/>
    <n v="9"/>
    <d v="2023-04-13T00:00:00"/>
    <d v="2023-04-19T00:00:00"/>
    <x v="2"/>
    <x v="0"/>
    <n v="1241.6300000000001"/>
    <x v="0"/>
    <x v="0"/>
    <x v="3"/>
    <n v="3721.24"/>
    <n v="44665.83"/>
  </r>
  <r>
    <x v="4554"/>
    <x v="2"/>
    <x v="1"/>
    <n v="3805.55"/>
    <n v="0.14000000000000001"/>
    <n v="8"/>
    <d v="2024-10-26T00:00:00"/>
    <d v="2024-10-30T00:00:00"/>
    <x v="0"/>
    <x v="0"/>
    <n v="633.33000000000004"/>
    <x v="5"/>
    <x v="1"/>
    <x v="2"/>
    <n v="3172.2200000000003"/>
    <n v="30444.400000000001"/>
  </r>
  <r>
    <x v="4555"/>
    <x v="1"/>
    <x v="3"/>
    <n v="275.86"/>
    <n v="0.25"/>
    <n v="6"/>
    <d v="2024-05-09T00:00:00"/>
    <d v="2024-05-16T00:00:00"/>
    <x v="2"/>
    <x v="1"/>
    <n v="23.17"/>
    <x v="2"/>
    <x v="1"/>
    <x v="5"/>
    <n v="252.69"/>
    <n v="1655.16"/>
  </r>
  <r>
    <x v="4556"/>
    <x v="0"/>
    <x v="2"/>
    <n v="3592.29"/>
    <n v="0.49"/>
    <n v="1"/>
    <d v="2023-11-20T00:00:00"/>
    <d v="2023-11-21T00:00:00"/>
    <x v="2"/>
    <x v="1"/>
    <n v="729.37"/>
    <x v="5"/>
    <x v="0"/>
    <x v="11"/>
    <n v="2862.92"/>
    <n v="3592.29"/>
  </r>
  <r>
    <x v="4557"/>
    <x v="3"/>
    <x v="0"/>
    <n v="4138.74"/>
    <n v="0.05"/>
    <n v="2"/>
    <d v="2024-12-07T00:00:00"/>
    <d v="2024-12-14T00:00:00"/>
    <x v="2"/>
    <x v="2"/>
    <n v="955.36"/>
    <x v="2"/>
    <x v="1"/>
    <x v="10"/>
    <n v="3183.3799999999997"/>
    <n v="8277.48"/>
  </r>
  <r>
    <x v="4558"/>
    <x v="3"/>
    <x v="0"/>
    <n v="4488.59"/>
    <n v="0.25"/>
    <n v="8"/>
    <d v="2024-10-12T00:00:00"/>
    <d v="2024-10-16T00:00:00"/>
    <x v="2"/>
    <x v="2"/>
    <n v="398.64"/>
    <x v="4"/>
    <x v="1"/>
    <x v="2"/>
    <n v="4089.9500000000003"/>
    <n v="35908.720000000001"/>
  </r>
  <r>
    <x v="4559"/>
    <x v="3"/>
    <x v="2"/>
    <n v="2177.63"/>
    <n v="0.34"/>
    <n v="6"/>
    <d v="2023-04-02T00:00:00"/>
    <d v="2023-04-04T00:00:00"/>
    <x v="2"/>
    <x v="1"/>
    <n v="489.39"/>
    <x v="0"/>
    <x v="0"/>
    <x v="3"/>
    <n v="1688.2400000000002"/>
    <n v="13065.78"/>
  </r>
  <r>
    <x v="4560"/>
    <x v="2"/>
    <x v="2"/>
    <n v="1636.77"/>
    <n v="0.12"/>
    <n v="1"/>
    <d v="2024-05-29T00:00:00"/>
    <d v="2024-06-04T00:00:00"/>
    <x v="0"/>
    <x v="1"/>
    <n v="458.51"/>
    <x v="3"/>
    <x v="1"/>
    <x v="5"/>
    <n v="1178.26"/>
    <n v="1636.77"/>
  </r>
  <r>
    <x v="4561"/>
    <x v="3"/>
    <x v="0"/>
    <n v="4212.6899999999996"/>
    <n v="0.48"/>
    <n v="9"/>
    <d v="2023-05-05T00:00:00"/>
    <d v="2023-05-07T00:00:00"/>
    <x v="2"/>
    <x v="1"/>
    <n v="410.2"/>
    <x v="5"/>
    <x v="0"/>
    <x v="5"/>
    <n v="3802.49"/>
    <n v="37914.21"/>
  </r>
  <r>
    <x v="4562"/>
    <x v="2"/>
    <x v="1"/>
    <n v="3910.32"/>
    <n v="0.17"/>
    <n v="8"/>
    <d v="2024-06-13T00:00:00"/>
    <d v="2024-06-20T00:00:00"/>
    <x v="2"/>
    <x v="1"/>
    <n v="318.37"/>
    <x v="5"/>
    <x v="1"/>
    <x v="9"/>
    <n v="3591.9500000000003"/>
    <n v="31282.560000000001"/>
  </r>
  <r>
    <x v="4563"/>
    <x v="2"/>
    <x v="1"/>
    <n v="2726.61"/>
    <n v="0.47"/>
    <n v="2"/>
    <d v="2024-11-23T00:00:00"/>
    <d v="2024-11-27T00:00:00"/>
    <x v="1"/>
    <x v="1"/>
    <n v="590.91"/>
    <x v="0"/>
    <x v="1"/>
    <x v="11"/>
    <n v="2135.7000000000003"/>
    <n v="5453.22"/>
  </r>
  <r>
    <x v="4564"/>
    <x v="1"/>
    <x v="1"/>
    <n v="677.63"/>
    <n v="0.3"/>
    <n v="5"/>
    <d v="2023-09-22T00:00:00"/>
    <d v="2023-09-29T00:00:00"/>
    <x v="2"/>
    <x v="2"/>
    <n v="115.39"/>
    <x v="2"/>
    <x v="0"/>
    <x v="7"/>
    <n v="562.24"/>
    <n v="3388.15"/>
  </r>
  <r>
    <x v="4565"/>
    <x v="3"/>
    <x v="2"/>
    <n v="3293.63"/>
    <n v="0"/>
    <n v="3"/>
    <d v="2024-09-30T00:00:00"/>
    <d v="2024-10-02T00:00:00"/>
    <x v="1"/>
    <x v="1"/>
    <n v="867.82"/>
    <x v="5"/>
    <x v="1"/>
    <x v="7"/>
    <n v="2425.81"/>
    <n v="9880.89"/>
  </r>
  <r>
    <x v="4566"/>
    <x v="3"/>
    <x v="0"/>
    <n v="421.77"/>
    <n v="0.16"/>
    <n v="1"/>
    <d v="2023-12-01T00:00:00"/>
    <d v="2023-12-03T00:00:00"/>
    <x v="2"/>
    <x v="0"/>
    <n v="75.489999999999995"/>
    <x v="0"/>
    <x v="0"/>
    <x v="10"/>
    <n v="346.28"/>
    <n v="421.77"/>
  </r>
  <r>
    <x v="4567"/>
    <x v="0"/>
    <x v="0"/>
    <n v="591.79999999999995"/>
    <n v="0.01"/>
    <n v="7"/>
    <d v="2023-04-14T00:00:00"/>
    <d v="2023-04-18T00:00:00"/>
    <x v="2"/>
    <x v="2"/>
    <n v="151.04"/>
    <x v="1"/>
    <x v="0"/>
    <x v="3"/>
    <n v="440.76"/>
    <n v="4142.5999999999995"/>
  </r>
  <r>
    <x v="4568"/>
    <x v="1"/>
    <x v="0"/>
    <n v="1722.59"/>
    <n v="0.19"/>
    <n v="9"/>
    <d v="2024-03-15T00:00:00"/>
    <d v="2024-03-19T00:00:00"/>
    <x v="2"/>
    <x v="0"/>
    <n v="256.27999999999997"/>
    <x v="4"/>
    <x v="1"/>
    <x v="0"/>
    <n v="1466.31"/>
    <n v="15503.31"/>
  </r>
  <r>
    <x v="4569"/>
    <x v="0"/>
    <x v="3"/>
    <n v="1918.76"/>
    <n v="0.47"/>
    <n v="7"/>
    <d v="2023-12-24T00:00:00"/>
    <d v="2023-12-25T00:00:00"/>
    <x v="1"/>
    <x v="2"/>
    <n v="190.02"/>
    <x v="3"/>
    <x v="0"/>
    <x v="10"/>
    <n v="1728.74"/>
    <n v="13431.32"/>
  </r>
  <r>
    <x v="4570"/>
    <x v="1"/>
    <x v="3"/>
    <n v="2363.67"/>
    <n v="0.39"/>
    <n v="3"/>
    <d v="2024-12-01T00:00:00"/>
    <d v="2024-12-02T00:00:00"/>
    <x v="0"/>
    <x v="0"/>
    <n v="340.05"/>
    <x v="0"/>
    <x v="1"/>
    <x v="10"/>
    <n v="2023.6200000000001"/>
    <n v="7091.01"/>
  </r>
  <r>
    <x v="4571"/>
    <x v="3"/>
    <x v="4"/>
    <n v="1761.8"/>
    <n v="0.31"/>
    <n v="6"/>
    <d v="2023-11-26T00:00:00"/>
    <d v="2023-12-03T00:00:00"/>
    <x v="0"/>
    <x v="0"/>
    <n v="246.45"/>
    <x v="3"/>
    <x v="0"/>
    <x v="11"/>
    <n v="1515.35"/>
    <n v="10570.8"/>
  </r>
  <r>
    <x v="4572"/>
    <x v="2"/>
    <x v="3"/>
    <n v="265.56"/>
    <n v="0.27"/>
    <n v="3"/>
    <d v="2024-09-11T00:00:00"/>
    <d v="2024-09-16T00:00:00"/>
    <x v="0"/>
    <x v="1"/>
    <n v="33.159999999999997"/>
    <x v="0"/>
    <x v="1"/>
    <x v="7"/>
    <n v="232.4"/>
    <n v="796.68000000000006"/>
  </r>
  <r>
    <x v="4573"/>
    <x v="2"/>
    <x v="1"/>
    <n v="871.34"/>
    <n v="0.19"/>
    <n v="4"/>
    <d v="2024-01-24T00:00:00"/>
    <d v="2024-01-28T00:00:00"/>
    <x v="2"/>
    <x v="1"/>
    <n v="94.58"/>
    <x v="5"/>
    <x v="1"/>
    <x v="6"/>
    <n v="776.76"/>
    <n v="3485.36"/>
  </r>
  <r>
    <x v="4574"/>
    <x v="2"/>
    <x v="1"/>
    <n v="664.05"/>
    <n v="0.11"/>
    <n v="1"/>
    <d v="2023-12-08T00:00:00"/>
    <d v="2023-12-13T00:00:00"/>
    <x v="0"/>
    <x v="2"/>
    <n v="97.38"/>
    <x v="0"/>
    <x v="0"/>
    <x v="10"/>
    <n v="566.66999999999996"/>
    <n v="664.05"/>
  </r>
  <r>
    <x v="4575"/>
    <x v="2"/>
    <x v="1"/>
    <n v="2212.8000000000002"/>
    <n v="0.03"/>
    <n v="2"/>
    <d v="2023-09-18T00:00:00"/>
    <d v="2023-09-22T00:00:00"/>
    <x v="0"/>
    <x v="2"/>
    <n v="648.15"/>
    <x v="3"/>
    <x v="0"/>
    <x v="7"/>
    <n v="1564.65"/>
    <n v="4425.6000000000004"/>
  </r>
  <r>
    <x v="4576"/>
    <x v="2"/>
    <x v="1"/>
    <n v="1139.43"/>
    <n v="0.1"/>
    <n v="1"/>
    <d v="2024-01-31T00:00:00"/>
    <d v="2024-02-07T00:00:00"/>
    <x v="1"/>
    <x v="1"/>
    <n v="197.03"/>
    <x v="0"/>
    <x v="1"/>
    <x v="6"/>
    <n v="942.40000000000009"/>
    <n v="1139.43"/>
  </r>
  <r>
    <x v="4577"/>
    <x v="0"/>
    <x v="4"/>
    <n v="1538.37"/>
    <n v="0.18"/>
    <n v="2"/>
    <d v="2024-08-19T00:00:00"/>
    <d v="2024-08-24T00:00:00"/>
    <x v="0"/>
    <x v="0"/>
    <n v="130.31"/>
    <x v="4"/>
    <x v="1"/>
    <x v="1"/>
    <n v="1408.06"/>
    <n v="3076.74"/>
  </r>
  <r>
    <x v="4578"/>
    <x v="1"/>
    <x v="1"/>
    <n v="2410.6799999999998"/>
    <n v="0.26"/>
    <n v="4"/>
    <d v="2024-02-14T00:00:00"/>
    <d v="2024-02-17T00:00:00"/>
    <x v="2"/>
    <x v="2"/>
    <n v="262.26"/>
    <x v="2"/>
    <x v="1"/>
    <x v="8"/>
    <n v="2148.42"/>
    <n v="9642.7199999999993"/>
  </r>
  <r>
    <x v="4579"/>
    <x v="3"/>
    <x v="2"/>
    <n v="1254.25"/>
    <n v="0.1"/>
    <n v="6"/>
    <d v="2024-01-20T00:00:00"/>
    <d v="2024-01-24T00:00:00"/>
    <x v="2"/>
    <x v="2"/>
    <n v="173.39"/>
    <x v="2"/>
    <x v="1"/>
    <x v="6"/>
    <n v="1080.8600000000001"/>
    <n v="7525.5"/>
  </r>
  <r>
    <x v="4580"/>
    <x v="0"/>
    <x v="2"/>
    <n v="1305.05"/>
    <n v="0.49"/>
    <n v="8"/>
    <d v="2023-05-18T00:00:00"/>
    <d v="2023-05-20T00:00:00"/>
    <x v="2"/>
    <x v="1"/>
    <n v="126.73"/>
    <x v="5"/>
    <x v="0"/>
    <x v="5"/>
    <n v="1178.32"/>
    <n v="10440.4"/>
  </r>
  <r>
    <x v="4581"/>
    <x v="1"/>
    <x v="2"/>
    <n v="4182.41"/>
    <n v="0.04"/>
    <n v="9"/>
    <d v="2023-09-12T00:00:00"/>
    <d v="2023-09-17T00:00:00"/>
    <x v="1"/>
    <x v="1"/>
    <n v="984.7"/>
    <x v="4"/>
    <x v="0"/>
    <x v="7"/>
    <n v="3197.71"/>
    <n v="37641.69"/>
  </r>
  <r>
    <x v="4582"/>
    <x v="2"/>
    <x v="3"/>
    <n v="2785.63"/>
    <n v="0.05"/>
    <n v="7"/>
    <d v="2024-02-26T00:00:00"/>
    <d v="2024-02-29T00:00:00"/>
    <x v="2"/>
    <x v="2"/>
    <n v="689.9"/>
    <x v="4"/>
    <x v="1"/>
    <x v="8"/>
    <n v="2095.73"/>
    <n v="19499.41"/>
  </r>
  <r>
    <x v="4583"/>
    <x v="1"/>
    <x v="0"/>
    <n v="4298.12"/>
    <n v="0.34"/>
    <n v="4"/>
    <d v="2023-06-01T00:00:00"/>
    <d v="2023-06-04T00:00:00"/>
    <x v="1"/>
    <x v="0"/>
    <n v="1077.31"/>
    <x v="2"/>
    <x v="0"/>
    <x v="9"/>
    <n v="3220.81"/>
    <n v="17192.48"/>
  </r>
  <r>
    <x v="4584"/>
    <x v="1"/>
    <x v="4"/>
    <n v="2621.1799999999998"/>
    <n v="0.38"/>
    <n v="7"/>
    <d v="2023-04-26T00:00:00"/>
    <d v="2023-05-03T00:00:00"/>
    <x v="2"/>
    <x v="2"/>
    <n v="731.15"/>
    <x v="0"/>
    <x v="0"/>
    <x v="3"/>
    <n v="1890.0299999999997"/>
    <n v="18348.259999999998"/>
  </r>
  <r>
    <x v="4585"/>
    <x v="2"/>
    <x v="2"/>
    <n v="4555.3900000000003"/>
    <n v="0.49"/>
    <n v="1"/>
    <d v="2023-02-16T00:00:00"/>
    <d v="2023-02-17T00:00:00"/>
    <x v="2"/>
    <x v="1"/>
    <n v="1205.75"/>
    <x v="5"/>
    <x v="0"/>
    <x v="8"/>
    <n v="3349.6400000000003"/>
    <n v="4555.3900000000003"/>
  </r>
  <r>
    <x v="4586"/>
    <x v="2"/>
    <x v="2"/>
    <n v="1348.24"/>
    <n v="0.27"/>
    <n v="6"/>
    <d v="2023-09-15T00:00:00"/>
    <d v="2023-09-18T00:00:00"/>
    <x v="1"/>
    <x v="2"/>
    <n v="263.16000000000003"/>
    <x v="0"/>
    <x v="0"/>
    <x v="7"/>
    <n v="1085.08"/>
    <n v="8089.4400000000005"/>
  </r>
  <r>
    <x v="4587"/>
    <x v="2"/>
    <x v="1"/>
    <n v="3121.68"/>
    <n v="0.08"/>
    <n v="1"/>
    <d v="2024-01-08T00:00:00"/>
    <d v="2024-01-15T00:00:00"/>
    <x v="0"/>
    <x v="2"/>
    <n v="545.77"/>
    <x v="2"/>
    <x v="1"/>
    <x v="6"/>
    <n v="2575.91"/>
    <n v="3121.68"/>
  </r>
  <r>
    <x v="4588"/>
    <x v="3"/>
    <x v="2"/>
    <n v="2565.84"/>
    <n v="0.47"/>
    <n v="8"/>
    <d v="2024-08-29T00:00:00"/>
    <d v="2024-09-03T00:00:00"/>
    <x v="1"/>
    <x v="0"/>
    <n v="641.87"/>
    <x v="0"/>
    <x v="1"/>
    <x v="1"/>
    <n v="1923.9700000000003"/>
    <n v="20526.72"/>
  </r>
  <r>
    <x v="4589"/>
    <x v="2"/>
    <x v="1"/>
    <n v="4601.59"/>
    <n v="0.49"/>
    <n v="4"/>
    <d v="2024-01-15T00:00:00"/>
    <d v="2024-01-18T00:00:00"/>
    <x v="1"/>
    <x v="2"/>
    <n v="1340.79"/>
    <x v="4"/>
    <x v="1"/>
    <x v="6"/>
    <n v="3260.8"/>
    <n v="18406.36"/>
  </r>
  <r>
    <x v="4590"/>
    <x v="3"/>
    <x v="1"/>
    <n v="2150.5500000000002"/>
    <n v="0.46"/>
    <n v="8"/>
    <d v="2024-10-03T00:00:00"/>
    <d v="2024-10-06T00:00:00"/>
    <x v="2"/>
    <x v="0"/>
    <n v="123.94"/>
    <x v="5"/>
    <x v="1"/>
    <x v="2"/>
    <n v="2026.6100000000001"/>
    <n v="17204.400000000001"/>
  </r>
  <r>
    <x v="4591"/>
    <x v="2"/>
    <x v="0"/>
    <n v="4288.6400000000003"/>
    <n v="0.44"/>
    <n v="8"/>
    <d v="2023-06-07T00:00:00"/>
    <d v="2023-06-08T00:00:00"/>
    <x v="1"/>
    <x v="1"/>
    <n v="600.77"/>
    <x v="2"/>
    <x v="0"/>
    <x v="9"/>
    <n v="3687.8700000000003"/>
    <n v="34309.120000000003"/>
  </r>
  <r>
    <x v="4592"/>
    <x v="3"/>
    <x v="3"/>
    <n v="2863.13"/>
    <n v="0.04"/>
    <n v="2"/>
    <d v="2023-06-02T00:00:00"/>
    <d v="2023-06-03T00:00:00"/>
    <x v="1"/>
    <x v="1"/>
    <n v="621.30999999999995"/>
    <x v="2"/>
    <x v="0"/>
    <x v="9"/>
    <n v="2241.8200000000002"/>
    <n v="5726.26"/>
  </r>
  <r>
    <x v="4593"/>
    <x v="1"/>
    <x v="1"/>
    <n v="3571.86"/>
    <n v="0.43"/>
    <n v="6"/>
    <d v="2024-01-04T00:00:00"/>
    <d v="2024-01-08T00:00:00"/>
    <x v="2"/>
    <x v="2"/>
    <n v="497.79"/>
    <x v="3"/>
    <x v="1"/>
    <x v="6"/>
    <n v="3074.07"/>
    <n v="21431.16"/>
  </r>
  <r>
    <x v="4594"/>
    <x v="0"/>
    <x v="1"/>
    <n v="4445.78"/>
    <n v="0.48"/>
    <n v="4"/>
    <d v="2024-08-17T00:00:00"/>
    <d v="2024-08-23T00:00:00"/>
    <x v="2"/>
    <x v="1"/>
    <n v="1070.1400000000001"/>
    <x v="3"/>
    <x v="1"/>
    <x v="1"/>
    <n v="3375.6399999999994"/>
    <n v="17783.12"/>
  </r>
  <r>
    <x v="4595"/>
    <x v="1"/>
    <x v="0"/>
    <n v="4984.84"/>
    <n v="0.28000000000000003"/>
    <n v="3"/>
    <d v="2023-07-09T00:00:00"/>
    <d v="2023-07-11T00:00:00"/>
    <x v="0"/>
    <x v="1"/>
    <n v="1235.99"/>
    <x v="2"/>
    <x v="0"/>
    <x v="4"/>
    <n v="3748.8500000000004"/>
    <n v="14954.52"/>
  </r>
  <r>
    <x v="4596"/>
    <x v="1"/>
    <x v="1"/>
    <n v="3682.58"/>
    <n v="0.39"/>
    <n v="9"/>
    <d v="2023-09-14T00:00:00"/>
    <d v="2023-09-17T00:00:00"/>
    <x v="1"/>
    <x v="2"/>
    <n v="812.81"/>
    <x v="1"/>
    <x v="0"/>
    <x v="7"/>
    <n v="2869.77"/>
    <n v="33143.22"/>
  </r>
  <r>
    <x v="4597"/>
    <x v="2"/>
    <x v="4"/>
    <n v="1641.16"/>
    <n v="0.33"/>
    <n v="9"/>
    <d v="2024-04-20T00:00:00"/>
    <d v="2024-04-22T00:00:00"/>
    <x v="0"/>
    <x v="2"/>
    <n v="147.05000000000001"/>
    <x v="0"/>
    <x v="1"/>
    <x v="3"/>
    <n v="1494.1100000000001"/>
    <n v="14770.44"/>
  </r>
  <r>
    <x v="4598"/>
    <x v="3"/>
    <x v="3"/>
    <n v="1565.16"/>
    <n v="0.14000000000000001"/>
    <n v="2"/>
    <d v="2023-07-10T00:00:00"/>
    <d v="2023-07-17T00:00:00"/>
    <x v="0"/>
    <x v="2"/>
    <n v="443.13"/>
    <x v="3"/>
    <x v="0"/>
    <x v="4"/>
    <n v="1122.0300000000002"/>
    <n v="3130.32"/>
  </r>
  <r>
    <x v="4599"/>
    <x v="0"/>
    <x v="4"/>
    <n v="1614.61"/>
    <n v="0.28999999999999998"/>
    <n v="5"/>
    <d v="2023-07-06T00:00:00"/>
    <d v="2023-07-09T00:00:00"/>
    <x v="0"/>
    <x v="1"/>
    <n v="213.19"/>
    <x v="2"/>
    <x v="0"/>
    <x v="4"/>
    <n v="1401.4199999999998"/>
    <n v="8073.0499999999993"/>
  </r>
  <r>
    <x v="4600"/>
    <x v="2"/>
    <x v="2"/>
    <n v="579.75"/>
    <n v="0.44"/>
    <n v="7"/>
    <d v="2024-09-15T00:00:00"/>
    <d v="2024-09-21T00:00:00"/>
    <x v="2"/>
    <x v="0"/>
    <n v="170.67"/>
    <x v="4"/>
    <x v="1"/>
    <x v="7"/>
    <n v="409.08000000000004"/>
    <n v="4058.25"/>
  </r>
  <r>
    <x v="4601"/>
    <x v="2"/>
    <x v="3"/>
    <n v="362.63"/>
    <n v="0.25"/>
    <n v="9"/>
    <d v="2023-11-06T00:00:00"/>
    <d v="2023-11-07T00:00:00"/>
    <x v="1"/>
    <x v="1"/>
    <n v="50.04"/>
    <x v="3"/>
    <x v="0"/>
    <x v="11"/>
    <n v="312.58999999999997"/>
    <n v="3263.67"/>
  </r>
  <r>
    <x v="4602"/>
    <x v="2"/>
    <x v="2"/>
    <n v="2946.13"/>
    <n v="0.3"/>
    <n v="8"/>
    <d v="2024-03-14T00:00:00"/>
    <d v="2024-03-19T00:00:00"/>
    <x v="0"/>
    <x v="1"/>
    <n v="265.72000000000003"/>
    <x v="1"/>
    <x v="1"/>
    <x v="0"/>
    <n v="2680.41"/>
    <n v="23569.040000000001"/>
  </r>
  <r>
    <x v="4603"/>
    <x v="1"/>
    <x v="1"/>
    <n v="4071.88"/>
    <n v="0.27"/>
    <n v="4"/>
    <d v="2024-08-28T00:00:00"/>
    <d v="2024-09-03T00:00:00"/>
    <x v="2"/>
    <x v="0"/>
    <n v="497.12"/>
    <x v="3"/>
    <x v="1"/>
    <x v="1"/>
    <n v="3574.76"/>
    <n v="16287.52"/>
  </r>
  <r>
    <x v="4604"/>
    <x v="3"/>
    <x v="0"/>
    <n v="277.06"/>
    <n v="0.14000000000000001"/>
    <n v="3"/>
    <d v="2023-10-25T00:00:00"/>
    <d v="2023-10-29T00:00:00"/>
    <x v="2"/>
    <x v="0"/>
    <n v="70.27"/>
    <x v="5"/>
    <x v="0"/>
    <x v="2"/>
    <n v="206.79000000000002"/>
    <n v="831.18000000000006"/>
  </r>
  <r>
    <x v="4605"/>
    <x v="3"/>
    <x v="4"/>
    <n v="2876.51"/>
    <n v="0.32"/>
    <n v="1"/>
    <d v="2023-08-22T00:00:00"/>
    <d v="2023-08-25T00:00:00"/>
    <x v="1"/>
    <x v="0"/>
    <n v="365.43"/>
    <x v="3"/>
    <x v="0"/>
    <x v="1"/>
    <n v="2511.0800000000004"/>
    <n v="2876.51"/>
  </r>
  <r>
    <x v="4606"/>
    <x v="0"/>
    <x v="2"/>
    <n v="1921.63"/>
    <n v="0.25"/>
    <n v="1"/>
    <d v="2023-03-06T00:00:00"/>
    <d v="2023-03-11T00:00:00"/>
    <x v="0"/>
    <x v="0"/>
    <n v="383.34"/>
    <x v="4"/>
    <x v="0"/>
    <x v="0"/>
    <n v="1538.2900000000002"/>
    <n v="1921.63"/>
  </r>
  <r>
    <x v="4607"/>
    <x v="3"/>
    <x v="1"/>
    <n v="4473.18"/>
    <n v="0.12"/>
    <n v="9"/>
    <d v="2024-10-10T00:00:00"/>
    <d v="2024-10-17T00:00:00"/>
    <x v="2"/>
    <x v="1"/>
    <n v="1001.85"/>
    <x v="1"/>
    <x v="1"/>
    <x v="2"/>
    <n v="3471.3300000000004"/>
    <n v="40258.620000000003"/>
  </r>
  <r>
    <x v="4608"/>
    <x v="3"/>
    <x v="4"/>
    <n v="812.4"/>
    <n v="0.45"/>
    <n v="4"/>
    <d v="2023-04-24T00:00:00"/>
    <d v="2023-04-25T00:00:00"/>
    <x v="0"/>
    <x v="0"/>
    <n v="102.44"/>
    <x v="0"/>
    <x v="0"/>
    <x v="3"/>
    <n v="709.96"/>
    <n v="3249.6"/>
  </r>
  <r>
    <x v="4609"/>
    <x v="2"/>
    <x v="4"/>
    <n v="2860.82"/>
    <n v="0.48"/>
    <n v="8"/>
    <d v="2023-07-18T00:00:00"/>
    <d v="2023-07-24T00:00:00"/>
    <x v="1"/>
    <x v="1"/>
    <n v="617.79"/>
    <x v="3"/>
    <x v="0"/>
    <x v="4"/>
    <n v="2243.0300000000002"/>
    <n v="22886.560000000001"/>
  </r>
  <r>
    <x v="4610"/>
    <x v="2"/>
    <x v="2"/>
    <n v="4857.51"/>
    <n v="0.03"/>
    <n v="4"/>
    <d v="2023-02-20T00:00:00"/>
    <d v="2023-02-24T00:00:00"/>
    <x v="0"/>
    <x v="1"/>
    <n v="430.46"/>
    <x v="4"/>
    <x v="0"/>
    <x v="8"/>
    <n v="4427.05"/>
    <n v="19430.04"/>
  </r>
  <r>
    <x v="4611"/>
    <x v="1"/>
    <x v="1"/>
    <n v="1790.66"/>
    <n v="0.31"/>
    <n v="6"/>
    <d v="2023-08-06T00:00:00"/>
    <d v="2023-08-08T00:00:00"/>
    <x v="2"/>
    <x v="2"/>
    <n v="371.7"/>
    <x v="5"/>
    <x v="0"/>
    <x v="1"/>
    <n v="1418.96"/>
    <n v="10743.960000000001"/>
  </r>
  <r>
    <x v="4612"/>
    <x v="2"/>
    <x v="0"/>
    <n v="3734.71"/>
    <n v="0.21"/>
    <n v="4"/>
    <d v="2024-01-09T00:00:00"/>
    <d v="2024-01-13T00:00:00"/>
    <x v="0"/>
    <x v="2"/>
    <n v="798.16"/>
    <x v="3"/>
    <x v="1"/>
    <x v="6"/>
    <n v="2936.55"/>
    <n v="14938.84"/>
  </r>
  <r>
    <x v="4613"/>
    <x v="2"/>
    <x v="2"/>
    <n v="4424.01"/>
    <n v="0.26"/>
    <n v="2"/>
    <d v="2023-01-16T00:00:00"/>
    <d v="2023-01-18T00:00:00"/>
    <x v="2"/>
    <x v="0"/>
    <n v="257.38"/>
    <x v="3"/>
    <x v="0"/>
    <x v="6"/>
    <n v="4166.63"/>
    <n v="8848.02"/>
  </r>
  <r>
    <x v="4614"/>
    <x v="2"/>
    <x v="4"/>
    <n v="1012.43"/>
    <n v="0.19"/>
    <n v="1"/>
    <d v="2024-03-12T00:00:00"/>
    <d v="2024-03-15T00:00:00"/>
    <x v="0"/>
    <x v="1"/>
    <n v="125.06"/>
    <x v="1"/>
    <x v="1"/>
    <x v="0"/>
    <n v="887.36999999999989"/>
    <n v="1012.43"/>
  </r>
  <r>
    <x v="4615"/>
    <x v="2"/>
    <x v="4"/>
    <n v="4963.38"/>
    <n v="0.24"/>
    <n v="8"/>
    <d v="2023-07-09T00:00:00"/>
    <d v="2023-07-15T00:00:00"/>
    <x v="1"/>
    <x v="2"/>
    <n v="255.71"/>
    <x v="0"/>
    <x v="0"/>
    <x v="4"/>
    <n v="4707.67"/>
    <n v="39707.040000000001"/>
  </r>
  <r>
    <x v="4616"/>
    <x v="1"/>
    <x v="3"/>
    <n v="4065.99"/>
    <n v="0.16"/>
    <n v="6"/>
    <d v="2023-02-06T00:00:00"/>
    <d v="2023-02-08T00:00:00"/>
    <x v="1"/>
    <x v="0"/>
    <n v="1008.81"/>
    <x v="1"/>
    <x v="0"/>
    <x v="8"/>
    <n v="3057.18"/>
    <n v="24395.94"/>
  </r>
  <r>
    <x v="4617"/>
    <x v="2"/>
    <x v="1"/>
    <n v="774.06"/>
    <n v="0.06"/>
    <n v="1"/>
    <d v="2024-03-20T00:00:00"/>
    <d v="2024-03-22T00:00:00"/>
    <x v="2"/>
    <x v="0"/>
    <n v="125.13"/>
    <x v="3"/>
    <x v="1"/>
    <x v="0"/>
    <n v="648.92999999999995"/>
    <n v="774.06"/>
  </r>
  <r>
    <x v="4618"/>
    <x v="0"/>
    <x v="3"/>
    <n v="1623.34"/>
    <n v="0.15"/>
    <n v="5"/>
    <d v="2024-11-27T00:00:00"/>
    <d v="2024-12-04T00:00:00"/>
    <x v="1"/>
    <x v="2"/>
    <n v="254.38"/>
    <x v="0"/>
    <x v="1"/>
    <x v="11"/>
    <n v="1368.96"/>
    <n v="8116.7"/>
  </r>
  <r>
    <x v="4619"/>
    <x v="0"/>
    <x v="0"/>
    <n v="3162.35"/>
    <n v="0.34"/>
    <n v="3"/>
    <d v="2023-06-22T00:00:00"/>
    <d v="2023-06-26T00:00:00"/>
    <x v="1"/>
    <x v="1"/>
    <n v="519.32000000000005"/>
    <x v="4"/>
    <x v="0"/>
    <x v="9"/>
    <n v="2643.0299999999997"/>
    <n v="9487.0499999999993"/>
  </r>
  <r>
    <x v="4620"/>
    <x v="0"/>
    <x v="2"/>
    <n v="4436.1000000000004"/>
    <n v="0.03"/>
    <n v="2"/>
    <d v="2023-11-28T00:00:00"/>
    <d v="2023-12-01T00:00:00"/>
    <x v="0"/>
    <x v="2"/>
    <n v="670.17"/>
    <x v="5"/>
    <x v="0"/>
    <x v="11"/>
    <n v="3765.9300000000003"/>
    <n v="8872.2000000000007"/>
  </r>
  <r>
    <x v="4621"/>
    <x v="0"/>
    <x v="4"/>
    <n v="1054.69"/>
    <n v="0.19"/>
    <n v="3"/>
    <d v="2023-03-29T00:00:00"/>
    <d v="2023-04-05T00:00:00"/>
    <x v="0"/>
    <x v="0"/>
    <n v="96.15"/>
    <x v="0"/>
    <x v="0"/>
    <x v="0"/>
    <n v="958.54000000000008"/>
    <n v="3164.07"/>
  </r>
  <r>
    <x v="4622"/>
    <x v="2"/>
    <x v="1"/>
    <n v="3682.91"/>
    <n v="0.02"/>
    <n v="2"/>
    <d v="2024-09-29T00:00:00"/>
    <d v="2024-09-30T00:00:00"/>
    <x v="0"/>
    <x v="0"/>
    <n v="793.64"/>
    <x v="3"/>
    <x v="1"/>
    <x v="7"/>
    <n v="2889.27"/>
    <n v="7365.82"/>
  </r>
  <r>
    <x v="4623"/>
    <x v="0"/>
    <x v="4"/>
    <n v="1426.18"/>
    <n v="0.18"/>
    <n v="2"/>
    <d v="2023-09-11T00:00:00"/>
    <d v="2023-09-15T00:00:00"/>
    <x v="0"/>
    <x v="2"/>
    <n v="398.38"/>
    <x v="0"/>
    <x v="0"/>
    <x v="7"/>
    <n v="1027.8000000000002"/>
    <n v="2852.36"/>
  </r>
  <r>
    <x v="4624"/>
    <x v="2"/>
    <x v="3"/>
    <n v="4046.54"/>
    <n v="0.04"/>
    <n v="1"/>
    <d v="2024-01-21T00:00:00"/>
    <d v="2024-01-24T00:00:00"/>
    <x v="0"/>
    <x v="2"/>
    <n v="1200.5"/>
    <x v="0"/>
    <x v="1"/>
    <x v="6"/>
    <n v="2846.04"/>
    <n v="4046.54"/>
  </r>
  <r>
    <x v="4625"/>
    <x v="1"/>
    <x v="3"/>
    <n v="3448.87"/>
    <n v="0.17"/>
    <n v="3"/>
    <d v="2024-04-23T00:00:00"/>
    <d v="2024-04-29T00:00:00"/>
    <x v="1"/>
    <x v="0"/>
    <n v="859.51"/>
    <x v="3"/>
    <x v="1"/>
    <x v="3"/>
    <n v="2589.3599999999997"/>
    <n v="10346.61"/>
  </r>
  <r>
    <x v="4626"/>
    <x v="0"/>
    <x v="2"/>
    <n v="2662.25"/>
    <n v="0.42"/>
    <n v="3"/>
    <d v="2023-10-12T00:00:00"/>
    <d v="2023-10-17T00:00:00"/>
    <x v="1"/>
    <x v="0"/>
    <n v="391.83"/>
    <x v="2"/>
    <x v="0"/>
    <x v="2"/>
    <n v="2270.42"/>
    <n v="7986.75"/>
  </r>
  <r>
    <x v="4627"/>
    <x v="3"/>
    <x v="1"/>
    <n v="3284.34"/>
    <n v="0.31"/>
    <n v="4"/>
    <d v="2023-07-25T00:00:00"/>
    <d v="2023-08-01T00:00:00"/>
    <x v="2"/>
    <x v="2"/>
    <n v="626.27"/>
    <x v="2"/>
    <x v="0"/>
    <x v="4"/>
    <n v="2658.07"/>
    <n v="13137.36"/>
  </r>
  <r>
    <x v="4628"/>
    <x v="0"/>
    <x v="1"/>
    <n v="4394.58"/>
    <n v="0.34"/>
    <n v="3"/>
    <d v="2024-01-10T00:00:00"/>
    <d v="2024-01-17T00:00:00"/>
    <x v="0"/>
    <x v="0"/>
    <n v="233.68"/>
    <x v="5"/>
    <x v="1"/>
    <x v="6"/>
    <n v="4160.8999999999996"/>
    <n v="13183.74"/>
  </r>
  <r>
    <x v="4629"/>
    <x v="0"/>
    <x v="2"/>
    <n v="1993.49"/>
    <n v="0.25"/>
    <n v="8"/>
    <d v="2023-04-23T00:00:00"/>
    <d v="2023-04-30T00:00:00"/>
    <x v="2"/>
    <x v="0"/>
    <n v="277.08999999999997"/>
    <x v="2"/>
    <x v="0"/>
    <x v="3"/>
    <n v="1716.4"/>
    <n v="15947.92"/>
  </r>
  <r>
    <x v="4630"/>
    <x v="2"/>
    <x v="3"/>
    <n v="3869.33"/>
    <n v="0.46"/>
    <n v="4"/>
    <d v="2023-08-12T00:00:00"/>
    <d v="2023-08-13T00:00:00"/>
    <x v="0"/>
    <x v="2"/>
    <n v="842.86"/>
    <x v="1"/>
    <x v="0"/>
    <x v="1"/>
    <n v="3026.47"/>
    <n v="15477.32"/>
  </r>
  <r>
    <x v="4631"/>
    <x v="0"/>
    <x v="3"/>
    <n v="878.64"/>
    <n v="0.27"/>
    <n v="1"/>
    <d v="2023-10-03T00:00:00"/>
    <d v="2023-10-09T00:00:00"/>
    <x v="0"/>
    <x v="2"/>
    <n v="240.42"/>
    <x v="0"/>
    <x v="0"/>
    <x v="2"/>
    <n v="638.22"/>
    <n v="878.64"/>
  </r>
  <r>
    <x v="4632"/>
    <x v="3"/>
    <x v="3"/>
    <n v="3535.81"/>
    <n v="0.05"/>
    <n v="2"/>
    <d v="2024-12-06T00:00:00"/>
    <d v="2024-12-08T00:00:00"/>
    <x v="1"/>
    <x v="0"/>
    <n v="274.48"/>
    <x v="4"/>
    <x v="1"/>
    <x v="10"/>
    <n v="3261.33"/>
    <n v="7071.62"/>
  </r>
  <r>
    <x v="4633"/>
    <x v="2"/>
    <x v="4"/>
    <n v="3778.22"/>
    <n v="0.47"/>
    <n v="7"/>
    <d v="2024-02-19T00:00:00"/>
    <d v="2024-02-24T00:00:00"/>
    <x v="0"/>
    <x v="0"/>
    <n v="275.54000000000002"/>
    <x v="5"/>
    <x v="1"/>
    <x v="8"/>
    <n v="3502.68"/>
    <n v="26447.539999999997"/>
  </r>
  <r>
    <x v="4634"/>
    <x v="2"/>
    <x v="0"/>
    <n v="2270.69"/>
    <n v="7.0000000000000007E-2"/>
    <n v="6"/>
    <d v="2024-01-24T00:00:00"/>
    <d v="2024-01-26T00:00:00"/>
    <x v="0"/>
    <x v="1"/>
    <n v="201.13"/>
    <x v="2"/>
    <x v="1"/>
    <x v="6"/>
    <n v="2069.56"/>
    <n v="13624.14"/>
  </r>
  <r>
    <x v="4635"/>
    <x v="1"/>
    <x v="3"/>
    <n v="3988.75"/>
    <n v="0.5"/>
    <n v="9"/>
    <d v="2023-12-18T00:00:00"/>
    <d v="2023-12-21T00:00:00"/>
    <x v="1"/>
    <x v="1"/>
    <n v="343.66"/>
    <x v="3"/>
    <x v="0"/>
    <x v="10"/>
    <n v="3645.09"/>
    <n v="35898.75"/>
  </r>
  <r>
    <x v="4636"/>
    <x v="1"/>
    <x v="0"/>
    <n v="2829.81"/>
    <n v="0.22"/>
    <n v="6"/>
    <d v="2023-02-19T00:00:00"/>
    <d v="2023-02-20T00:00:00"/>
    <x v="0"/>
    <x v="1"/>
    <n v="696.5"/>
    <x v="2"/>
    <x v="0"/>
    <x v="8"/>
    <n v="2133.31"/>
    <n v="16978.86"/>
  </r>
  <r>
    <x v="4637"/>
    <x v="0"/>
    <x v="0"/>
    <n v="4687.74"/>
    <n v="0.04"/>
    <n v="2"/>
    <d v="2023-02-10T00:00:00"/>
    <d v="2023-02-16T00:00:00"/>
    <x v="1"/>
    <x v="2"/>
    <n v="1068.4000000000001"/>
    <x v="1"/>
    <x v="0"/>
    <x v="8"/>
    <n v="3619.3399999999997"/>
    <n v="9375.48"/>
  </r>
  <r>
    <x v="4638"/>
    <x v="1"/>
    <x v="1"/>
    <n v="651.09"/>
    <n v="0.43"/>
    <n v="8"/>
    <d v="2024-05-25T00:00:00"/>
    <d v="2024-05-26T00:00:00"/>
    <x v="0"/>
    <x v="0"/>
    <n v="179.78"/>
    <x v="0"/>
    <x v="1"/>
    <x v="5"/>
    <n v="471.31000000000006"/>
    <n v="5208.72"/>
  </r>
  <r>
    <x v="4639"/>
    <x v="1"/>
    <x v="2"/>
    <n v="741.02"/>
    <n v="0.05"/>
    <n v="9"/>
    <d v="2024-06-05T00:00:00"/>
    <d v="2024-06-09T00:00:00"/>
    <x v="1"/>
    <x v="2"/>
    <n v="91.51"/>
    <x v="4"/>
    <x v="1"/>
    <x v="9"/>
    <n v="649.51"/>
    <n v="6669.18"/>
  </r>
  <r>
    <x v="4640"/>
    <x v="1"/>
    <x v="4"/>
    <n v="4227.8900000000003"/>
    <n v="0.09"/>
    <n v="5"/>
    <d v="2024-11-23T00:00:00"/>
    <d v="2024-11-26T00:00:00"/>
    <x v="2"/>
    <x v="1"/>
    <n v="929.71"/>
    <x v="1"/>
    <x v="1"/>
    <x v="11"/>
    <n v="3298.1800000000003"/>
    <n v="21139.45"/>
  </r>
  <r>
    <x v="4641"/>
    <x v="2"/>
    <x v="0"/>
    <n v="4227.57"/>
    <n v="0.21"/>
    <n v="6"/>
    <d v="2023-06-26T00:00:00"/>
    <d v="2023-06-28T00:00:00"/>
    <x v="0"/>
    <x v="1"/>
    <n v="596.69000000000005"/>
    <x v="2"/>
    <x v="0"/>
    <x v="9"/>
    <n v="3630.8799999999997"/>
    <n v="25365.42"/>
  </r>
  <r>
    <x v="4642"/>
    <x v="2"/>
    <x v="4"/>
    <n v="2409"/>
    <n v="0.34"/>
    <n v="4"/>
    <d v="2024-02-14T00:00:00"/>
    <d v="2024-02-16T00:00:00"/>
    <x v="2"/>
    <x v="2"/>
    <n v="203.26"/>
    <x v="4"/>
    <x v="1"/>
    <x v="8"/>
    <n v="2205.7399999999998"/>
    <n v="9636"/>
  </r>
  <r>
    <x v="4643"/>
    <x v="2"/>
    <x v="1"/>
    <n v="4823.41"/>
    <n v="0.06"/>
    <n v="2"/>
    <d v="2023-04-18T00:00:00"/>
    <d v="2023-04-25T00:00:00"/>
    <x v="0"/>
    <x v="0"/>
    <n v="1189.02"/>
    <x v="3"/>
    <x v="0"/>
    <x v="3"/>
    <n v="3634.39"/>
    <n v="9646.82"/>
  </r>
  <r>
    <x v="4644"/>
    <x v="1"/>
    <x v="3"/>
    <n v="3429.01"/>
    <n v="0.31"/>
    <n v="5"/>
    <d v="2024-08-01T00:00:00"/>
    <d v="2024-08-07T00:00:00"/>
    <x v="0"/>
    <x v="1"/>
    <n v="707.36"/>
    <x v="0"/>
    <x v="1"/>
    <x v="1"/>
    <n v="2721.65"/>
    <n v="17145.050000000003"/>
  </r>
  <r>
    <x v="4645"/>
    <x v="2"/>
    <x v="0"/>
    <n v="4915.9799999999996"/>
    <n v="0.39"/>
    <n v="5"/>
    <d v="2023-02-05T00:00:00"/>
    <d v="2023-02-07T00:00:00"/>
    <x v="2"/>
    <x v="2"/>
    <n v="1110.04"/>
    <x v="0"/>
    <x v="0"/>
    <x v="8"/>
    <n v="3805.9399999999996"/>
    <n v="24579.899999999998"/>
  </r>
  <r>
    <x v="4646"/>
    <x v="1"/>
    <x v="2"/>
    <n v="2708.74"/>
    <n v="0.06"/>
    <n v="1"/>
    <d v="2024-02-11T00:00:00"/>
    <d v="2024-02-13T00:00:00"/>
    <x v="2"/>
    <x v="0"/>
    <n v="245.77"/>
    <x v="3"/>
    <x v="1"/>
    <x v="8"/>
    <n v="2462.9699999999998"/>
    <n v="2708.74"/>
  </r>
  <r>
    <x v="4647"/>
    <x v="2"/>
    <x v="1"/>
    <n v="1087.9100000000001"/>
    <n v="0.32"/>
    <n v="5"/>
    <d v="2023-12-16T00:00:00"/>
    <d v="2023-12-23T00:00:00"/>
    <x v="1"/>
    <x v="0"/>
    <n v="229.84"/>
    <x v="2"/>
    <x v="0"/>
    <x v="10"/>
    <n v="858.07"/>
    <n v="5439.55"/>
  </r>
  <r>
    <x v="4648"/>
    <x v="2"/>
    <x v="4"/>
    <n v="2277.5300000000002"/>
    <n v="0.48"/>
    <n v="1"/>
    <d v="2023-06-16T00:00:00"/>
    <d v="2023-06-17T00:00:00"/>
    <x v="0"/>
    <x v="1"/>
    <n v="289.99"/>
    <x v="0"/>
    <x v="0"/>
    <x v="9"/>
    <n v="1987.5400000000002"/>
    <n v="2277.5300000000002"/>
  </r>
  <r>
    <x v="4649"/>
    <x v="3"/>
    <x v="3"/>
    <n v="4904.3900000000003"/>
    <n v="0.48"/>
    <n v="3"/>
    <d v="2023-11-11T00:00:00"/>
    <d v="2023-11-12T00:00:00"/>
    <x v="2"/>
    <x v="0"/>
    <n v="553.65"/>
    <x v="4"/>
    <x v="0"/>
    <x v="11"/>
    <n v="4350.7400000000007"/>
    <n v="14713.170000000002"/>
  </r>
  <r>
    <x v="4650"/>
    <x v="0"/>
    <x v="4"/>
    <n v="1915.03"/>
    <n v="0.08"/>
    <n v="9"/>
    <d v="2023-10-06T00:00:00"/>
    <d v="2023-10-08T00:00:00"/>
    <x v="0"/>
    <x v="0"/>
    <n v="406.8"/>
    <x v="3"/>
    <x v="0"/>
    <x v="2"/>
    <n v="1508.23"/>
    <n v="17235.27"/>
  </r>
  <r>
    <x v="4651"/>
    <x v="1"/>
    <x v="2"/>
    <n v="4789.38"/>
    <n v="0.38"/>
    <n v="4"/>
    <d v="2024-09-03T00:00:00"/>
    <d v="2024-09-07T00:00:00"/>
    <x v="1"/>
    <x v="1"/>
    <n v="268.58"/>
    <x v="5"/>
    <x v="1"/>
    <x v="7"/>
    <n v="4520.8"/>
    <n v="19157.52"/>
  </r>
  <r>
    <x v="4652"/>
    <x v="3"/>
    <x v="0"/>
    <n v="4005.4"/>
    <n v="0.42"/>
    <n v="9"/>
    <d v="2023-12-06T00:00:00"/>
    <d v="2023-12-11T00:00:00"/>
    <x v="2"/>
    <x v="2"/>
    <n v="1105.75"/>
    <x v="5"/>
    <x v="0"/>
    <x v="10"/>
    <n v="2899.65"/>
    <n v="36048.6"/>
  </r>
  <r>
    <x v="4653"/>
    <x v="2"/>
    <x v="2"/>
    <n v="2266.3200000000002"/>
    <n v="0.44"/>
    <n v="6"/>
    <d v="2023-03-01T00:00:00"/>
    <d v="2023-03-04T00:00:00"/>
    <x v="1"/>
    <x v="2"/>
    <n v="205.42"/>
    <x v="2"/>
    <x v="0"/>
    <x v="0"/>
    <n v="2060.9"/>
    <n v="13597.920000000002"/>
  </r>
  <r>
    <x v="4654"/>
    <x v="1"/>
    <x v="4"/>
    <n v="2755.17"/>
    <n v="0.16"/>
    <n v="1"/>
    <d v="2023-04-12T00:00:00"/>
    <d v="2023-04-14T00:00:00"/>
    <x v="0"/>
    <x v="1"/>
    <n v="426.54"/>
    <x v="4"/>
    <x v="0"/>
    <x v="3"/>
    <n v="2328.63"/>
    <n v="2755.17"/>
  </r>
  <r>
    <x v="4655"/>
    <x v="2"/>
    <x v="4"/>
    <n v="3076.45"/>
    <n v="0.14000000000000001"/>
    <n v="3"/>
    <d v="2024-11-03T00:00:00"/>
    <d v="2024-11-06T00:00:00"/>
    <x v="1"/>
    <x v="0"/>
    <n v="572.11"/>
    <x v="3"/>
    <x v="1"/>
    <x v="11"/>
    <n v="2504.3399999999997"/>
    <n v="9229.3499999999985"/>
  </r>
  <r>
    <x v="4656"/>
    <x v="0"/>
    <x v="2"/>
    <n v="3362.25"/>
    <n v="0.02"/>
    <n v="3"/>
    <d v="2023-06-10T00:00:00"/>
    <d v="2023-06-12T00:00:00"/>
    <x v="1"/>
    <x v="1"/>
    <n v="869.88"/>
    <x v="2"/>
    <x v="0"/>
    <x v="9"/>
    <n v="2492.37"/>
    <n v="10086.75"/>
  </r>
  <r>
    <x v="4657"/>
    <x v="3"/>
    <x v="2"/>
    <n v="475.83"/>
    <n v="0.2"/>
    <n v="4"/>
    <d v="2024-12-05T00:00:00"/>
    <d v="2024-12-11T00:00:00"/>
    <x v="1"/>
    <x v="0"/>
    <n v="50.34"/>
    <x v="2"/>
    <x v="1"/>
    <x v="10"/>
    <n v="425.49"/>
    <n v="1903.32"/>
  </r>
  <r>
    <x v="4658"/>
    <x v="0"/>
    <x v="2"/>
    <n v="4674.58"/>
    <n v="0.06"/>
    <n v="4"/>
    <d v="2024-06-28T00:00:00"/>
    <d v="2024-07-04T00:00:00"/>
    <x v="1"/>
    <x v="1"/>
    <n v="1312.25"/>
    <x v="3"/>
    <x v="1"/>
    <x v="9"/>
    <n v="3362.33"/>
    <n v="18698.32"/>
  </r>
  <r>
    <x v="4659"/>
    <x v="3"/>
    <x v="3"/>
    <n v="3025.3"/>
    <n v="0.39"/>
    <n v="8"/>
    <d v="2023-10-21T00:00:00"/>
    <d v="2023-10-25T00:00:00"/>
    <x v="0"/>
    <x v="1"/>
    <n v="375.53"/>
    <x v="1"/>
    <x v="0"/>
    <x v="2"/>
    <n v="2649.7700000000004"/>
    <n v="24202.400000000001"/>
  </r>
  <r>
    <x v="4660"/>
    <x v="2"/>
    <x v="4"/>
    <n v="4662.63"/>
    <n v="7.0000000000000007E-2"/>
    <n v="3"/>
    <d v="2023-06-01T00:00:00"/>
    <d v="2023-06-06T00:00:00"/>
    <x v="1"/>
    <x v="2"/>
    <n v="860.13"/>
    <x v="2"/>
    <x v="0"/>
    <x v="9"/>
    <n v="3802.5"/>
    <n v="13987.89"/>
  </r>
  <r>
    <x v="4661"/>
    <x v="0"/>
    <x v="1"/>
    <n v="3196.3"/>
    <n v="0.41"/>
    <n v="4"/>
    <d v="2024-04-01T00:00:00"/>
    <d v="2024-04-03T00:00:00"/>
    <x v="1"/>
    <x v="1"/>
    <n v="294.95999999999998"/>
    <x v="1"/>
    <x v="1"/>
    <x v="3"/>
    <n v="2901.34"/>
    <n v="12785.2"/>
  </r>
  <r>
    <x v="4662"/>
    <x v="0"/>
    <x v="3"/>
    <n v="2211.98"/>
    <n v="0.05"/>
    <n v="3"/>
    <d v="2023-12-17T00:00:00"/>
    <d v="2023-12-24T00:00:00"/>
    <x v="1"/>
    <x v="2"/>
    <n v="454.77"/>
    <x v="2"/>
    <x v="0"/>
    <x v="10"/>
    <n v="1757.21"/>
    <n v="6635.9400000000005"/>
  </r>
  <r>
    <x v="4663"/>
    <x v="2"/>
    <x v="3"/>
    <n v="2877.95"/>
    <n v="0.24"/>
    <n v="7"/>
    <d v="2024-12-27T00:00:00"/>
    <d v="2024-12-29T00:00:00"/>
    <x v="1"/>
    <x v="1"/>
    <n v="256.66000000000003"/>
    <x v="0"/>
    <x v="1"/>
    <x v="10"/>
    <n v="2621.29"/>
    <n v="20145.649999999998"/>
  </r>
  <r>
    <x v="4664"/>
    <x v="0"/>
    <x v="3"/>
    <n v="4164.57"/>
    <n v="0.19"/>
    <n v="6"/>
    <d v="2024-04-10T00:00:00"/>
    <d v="2024-04-15T00:00:00"/>
    <x v="1"/>
    <x v="2"/>
    <n v="295.83999999999997"/>
    <x v="5"/>
    <x v="1"/>
    <x v="3"/>
    <n v="3868.7299999999996"/>
    <n v="24987.42"/>
  </r>
  <r>
    <x v="4665"/>
    <x v="1"/>
    <x v="1"/>
    <n v="1698.02"/>
    <n v="0.3"/>
    <n v="1"/>
    <d v="2024-05-17T00:00:00"/>
    <d v="2024-05-19T00:00:00"/>
    <x v="1"/>
    <x v="0"/>
    <n v="293.61"/>
    <x v="1"/>
    <x v="1"/>
    <x v="5"/>
    <n v="1404.4099999999999"/>
    <n v="1698.02"/>
  </r>
  <r>
    <x v="4666"/>
    <x v="3"/>
    <x v="2"/>
    <n v="4786.6499999999996"/>
    <n v="0.26"/>
    <n v="1"/>
    <d v="2023-02-27T00:00:00"/>
    <d v="2023-02-28T00:00:00"/>
    <x v="0"/>
    <x v="0"/>
    <n v="1074.1099999999999"/>
    <x v="4"/>
    <x v="0"/>
    <x v="8"/>
    <n v="3712.54"/>
    <n v="4786.6499999999996"/>
  </r>
  <r>
    <x v="4667"/>
    <x v="3"/>
    <x v="4"/>
    <n v="2383.1799999999998"/>
    <n v="0.3"/>
    <n v="6"/>
    <d v="2024-12-30T00:00:00"/>
    <d v="2025-01-03T00:00:00"/>
    <x v="1"/>
    <x v="0"/>
    <n v="230.37"/>
    <x v="1"/>
    <x v="1"/>
    <x v="10"/>
    <n v="2152.81"/>
    <n v="14299.079999999998"/>
  </r>
  <r>
    <x v="4668"/>
    <x v="3"/>
    <x v="0"/>
    <n v="4785.5600000000004"/>
    <n v="0"/>
    <n v="3"/>
    <d v="2023-12-19T00:00:00"/>
    <d v="2023-12-20T00:00:00"/>
    <x v="0"/>
    <x v="1"/>
    <n v="304.76"/>
    <x v="5"/>
    <x v="0"/>
    <x v="10"/>
    <n v="4480.8"/>
    <n v="14356.68"/>
  </r>
  <r>
    <x v="4669"/>
    <x v="1"/>
    <x v="0"/>
    <n v="4415.71"/>
    <n v="0.06"/>
    <n v="9"/>
    <d v="2024-09-24T00:00:00"/>
    <d v="2024-09-30T00:00:00"/>
    <x v="1"/>
    <x v="2"/>
    <n v="267.69"/>
    <x v="3"/>
    <x v="1"/>
    <x v="7"/>
    <n v="4148.0200000000004"/>
    <n v="39741.39"/>
  </r>
  <r>
    <x v="4670"/>
    <x v="3"/>
    <x v="4"/>
    <n v="3861.54"/>
    <n v="0.26"/>
    <n v="2"/>
    <d v="2023-05-24T00:00:00"/>
    <d v="2023-05-28T00:00:00"/>
    <x v="0"/>
    <x v="2"/>
    <n v="194.49"/>
    <x v="1"/>
    <x v="0"/>
    <x v="5"/>
    <n v="3667.05"/>
    <n v="7723.08"/>
  </r>
  <r>
    <x v="4671"/>
    <x v="2"/>
    <x v="1"/>
    <n v="2390.4499999999998"/>
    <n v="0.11"/>
    <n v="3"/>
    <d v="2024-10-17T00:00:00"/>
    <d v="2024-10-18T00:00:00"/>
    <x v="2"/>
    <x v="1"/>
    <n v="259.2"/>
    <x v="5"/>
    <x v="1"/>
    <x v="2"/>
    <n v="2131.25"/>
    <n v="7171.3499999999995"/>
  </r>
  <r>
    <x v="4672"/>
    <x v="0"/>
    <x v="0"/>
    <n v="2976.03"/>
    <n v="0.04"/>
    <n v="9"/>
    <d v="2024-02-21T00:00:00"/>
    <d v="2024-02-27T00:00:00"/>
    <x v="0"/>
    <x v="2"/>
    <n v="793.5"/>
    <x v="1"/>
    <x v="1"/>
    <x v="8"/>
    <n v="2182.5300000000002"/>
    <n v="26784.27"/>
  </r>
  <r>
    <x v="4673"/>
    <x v="1"/>
    <x v="3"/>
    <n v="4206.34"/>
    <n v="0.11"/>
    <n v="6"/>
    <d v="2023-10-22T00:00:00"/>
    <d v="2023-10-23T00:00:00"/>
    <x v="2"/>
    <x v="1"/>
    <n v="685.74"/>
    <x v="1"/>
    <x v="0"/>
    <x v="2"/>
    <n v="3520.6000000000004"/>
    <n v="25238.04"/>
  </r>
  <r>
    <x v="4674"/>
    <x v="3"/>
    <x v="0"/>
    <n v="2765.87"/>
    <n v="0.39"/>
    <n v="1"/>
    <d v="2024-07-11T00:00:00"/>
    <d v="2024-07-17T00:00:00"/>
    <x v="2"/>
    <x v="2"/>
    <n v="776.64"/>
    <x v="5"/>
    <x v="1"/>
    <x v="4"/>
    <n v="1989.23"/>
    <n v="2765.87"/>
  </r>
  <r>
    <x v="4675"/>
    <x v="2"/>
    <x v="4"/>
    <n v="3717.13"/>
    <n v="0.27"/>
    <n v="2"/>
    <d v="2024-05-09T00:00:00"/>
    <d v="2024-05-11T00:00:00"/>
    <x v="0"/>
    <x v="1"/>
    <n v="417.61"/>
    <x v="5"/>
    <x v="1"/>
    <x v="5"/>
    <n v="3299.52"/>
    <n v="7434.26"/>
  </r>
  <r>
    <x v="4676"/>
    <x v="0"/>
    <x v="3"/>
    <n v="3974.23"/>
    <n v="0.1"/>
    <n v="7"/>
    <d v="2024-02-26T00:00:00"/>
    <d v="2024-03-01T00:00:00"/>
    <x v="2"/>
    <x v="2"/>
    <n v="1175.75"/>
    <x v="0"/>
    <x v="1"/>
    <x v="8"/>
    <n v="2798.48"/>
    <n v="27819.61"/>
  </r>
  <r>
    <x v="4677"/>
    <x v="0"/>
    <x v="0"/>
    <n v="2614.17"/>
    <n v="0.01"/>
    <n v="6"/>
    <d v="2023-05-31T00:00:00"/>
    <d v="2023-06-04T00:00:00"/>
    <x v="2"/>
    <x v="0"/>
    <n v="669.79"/>
    <x v="5"/>
    <x v="0"/>
    <x v="5"/>
    <n v="1944.38"/>
    <n v="15685.02"/>
  </r>
  <r>
    <x v="4678"/>
    <x v="1"/>
    <x v="4"/>
    <n v="2727.61"/>
    <n v="0.18"/>
    <n v="1"/>
    <d v="2023-01-26T00:00:00"/>
    <d v="2023-01-28T00:00:00"/>
    <x v="2"/>
    <x v="2"/>
    <n v="670.88"/>
    <x v="5"/>
    <x v="0"/>
    <x v="6"/>
    <n v="2056.73"/>
    <n v="2727.61"/>
  </r>
  <r>
    <x v="4679"/>
    <x v="1"/>
    <x v="1"/>
    <n v="1069.3900000000001"/>
    <n v="0.18"/>
    <n v="2"/>
    <d v="2024-08-15T00:00:00"/>
    <d v="2024-08-21T00:00:00"/>
    <x v="1"/>
    <x v="1"/>
    <n v="212.7"/>
    <x v="5"/>
    <x v="1"/>
    <x v="1"/>
    <n v="856.69"/>
    <n v="2138.7800000000002"/>
  </r>
  <r>
    <x v="4680"/>
    <x v="1"/>
    <x v="4"/>
    <n v="1299.22"/>
    <n v="0.37"/>
    <n v="6"/>
    <d v="2024-09-05T00:00:00"/>
    <d v="2024-09-09T00:00:00"/>
    <x v="1"/>
    <x v="2"/>
    <n v="128.59"/>
    <x v="3"/>
    <x v="1"/>
    <x v="7"/>
    <n v="1170.6300000000001"/>
    <n v="7795.32"/>
  </r>
  <r>
    <x v="4681"/>
    <x v="2"/>
    <x v="1"/>
    <n v="4534.22"/>
    <n v="0.46"/>
    <n v="6"/>
    <d v="2024-09-12T00:00:00"/>
    <d v="2024-09-16T00:00:00"/>
    <x v="0"/>
    <x v="2"/>
    <n v="1305.48"/>
    <x v="4"/>
    <x v="1"/>
    <x v="7"/>
    <n v="3228.7400000000002"/>
    <n v="27205.32"/>
  </r>
  <r>
    <x v="4682"/>
    <x v="2"/>
    <x v="3"/>
    <n v="4217.62"/>
    <n v="0.19"/>
    <n v="6"/>
    <d v="2023-10-07T00:00:00"/>
    <d v="2023-10-09T00:00:00"/>
    <x v="0"/>
    <x v="2"/>
    <n v="1065.33"/>
    <x v="1"/>
    <x v="0"/>
    <x v="2"/>
    <n v="3152.29"/>
    <n v="25305.72"/>
  </r>
  <r>
    <x v="4683"/>
    <x v="1"/>
    <x v="4"/>
    <n v="149.6"/>
    <n v="0.34"/>
    <n v="9"/>
    <d v="2024-09-30T00:00:00"/>
    <d v="2024-10-03T00:00:00"/>
    <x v="1"/>
    <x v="1"/>
    <n v="38.61"/>
    <x v="1"/>
    <x v="1"/>
    <x v="7"/>
    <n v="110.99"/>
    <n v="1346.3999999999999"/>
  </r>
  <r>
    <x v="4684"/>
    <x v="3"/>
    <x v="2"/>
    <n v="4360"/>
    <n v="0.32"/>
    <n v="2"/>
    <d v="2024-09-10T00:00:00"/>
    <d v="2024-09-15T00:00:00"/>
    <x v="0"/>
    <x v="1"/>
    <n v="1183.8800000000001"/>
    <x v="5"/>
    <x v="1"/>
    <x v="7"/>
    <n v="3176.12"/>
    <n v="8720"/>
  </r>
  <r>
    <x v="4685"/>
    <x v="0"/>
    <x v="2"/>
    <n v="223.65"/>
    <n v="0.21"/>
    <n v="9"/>
    <d v="2023-06-19T00:00:00"/>
    <d v="2023-06-25T00:00:00"/>
    <x v="0"/>
    <x v="2"/>
    <n v="25.6"/>
    <x v="0"/>
    <x v="0"/>
    <x v="9"/>
    <n v="198.05"/>
    <n v="2012.8500000000001"/>
  </r>
  <r>
    <x v="4686"/>
    <x v="0"/>
    <x v="2"/>
    <n v="2345.5700000000002"/>
    <n v="0.03"/>
    <n v="9"/>
    <d v="2023-05-06T00:00:00"/>
    <d v="2023-05-13T00:00:00"/>
    <x v="1"/>
    <x v="1"/>
    <n v="627.15"/>
    <x v="3"/>
    <x v="0"/>
    <x v="5"/>
    <n v="1718.42"/>
    <n v="21110.13"/>
  </r>
  <r>
    <x v="4687"/>
    <x v="2"/>
    <x v="2"/>
    <n v="430.42"/>
    <n v="0.24"/>
    <n v="9"/>
    <d v="2024-06-22T00:00:00"/>
    <d v="2024-06-28T00:00:00"/>
    <x v="1"/>
    <x v="1"/>
    <n v="74.28"/>
    <x v="2"/>
    <x v="1"/>
    <x v="9"/>
    <n v="356.14"/>
    <n v="3873.78"/>
  </r>
  <r>
    <x v="4688"/>
    <x v="0"/>
    <x v="2"/>
    <n v="4847.2299999999996"/>
    <n v="0.18"/>
    <n v="9"/>
    <d v="2023-05-10T00:00:00"/>
    <d v="2023-05-11T00:00:00"/>
    <x v="1"/>
    <x v="0"/>
    <n v="1034.08"/>
    <x v="2"/>
    <x v="0"/>
    <x v="5"/>
    <n v="3813.1499999999996"/>
    <n v="43625.069999999992"/>
  </r>
  <r>
    <x v="4689"/>
    <x v="3"/>
    <x v="1"/>
    <n v="4864.3599999999997"/>
    <n v="0.28000000000000003"/>
    <n v="3"/>
    <d v="2024-09-19T00:00:00"/>
    <d v="2024-09-23T00:00:00"/>
    <x v="1"/>
    <x v="2"/>
    <n v="1411.6"/>
    <x v="0"/>
    <x v="1"/>
    <x v="7"/>
    <n v="3452.7599999999998"/>
    <n v="14593.079999999998"/>
  </r>
  <r>
    <x v="4690"/>
    <x v="0"/>
    <x v="4"/>
    <n v="3093.27"/>
    <n v="0.06"/>
    <n v="9"/>
    <d v="2023-05-16T00:00:00"/>
    <d v="2023-05-23T00:00:00"/>
    <x v="2"/>
    <x v="0"/>
    <n v="849.61"/>
    <x v="3"/>
    <x v="0"/>
    <x v="5"/>
    <n v="2243.66"/>
    <n v="27839.43"/>
  </r>
  <r>
    <x v="4691"/>
    <x v="2"/>
    <x v="3"/>
    <n v="2021.8"/>
    <n v="0.36"/>
    <n v="9"/>
    <d v="2024-01-16T00:00:00"/>
    <d v="2024-01-23T00:00:00"/>
    <x v="1"/>
    <x v="1"/>
    <n v="227.29"/>
    <x v="2"/>
    <x v="1"/>
    <x v="6"/>
    <n v="1794.51"/>
    <n v="18196.2"/>
  </r>
  <r>
    <x v="4692"/>
    <x v="2"/>
    <x v="2"/>
    <n v="2608.7600000000002"/>
    <n v="0.39"/>
    <n v="3"/>
    <d v="2024-11-11T00:00:00"/>
    <d v="2024-11-16T00:00:00"/>
    <x v="1"/>
    <x v="2"/>
    <n v="609"/>
    <x v="4"/>
    <x v="1"/>
    <x v="11"/>
    <n v="1999.7600000000002"/>
    <n v="7826.2800000000007"/>
  </r>
  <r>
    <x v="4693"/>
    <x v="3"/>
    <x v="2"/>
    <n v="3835.27"/>
    <n v="0.19"/>
    <n v="4"/>
    <d v="2023-05-21T00:00:00"/>
    <d v="2023-05-23T00:00:00"/>
    <x v="1"/>
    <x v="1"/>
    <n v="987.01"/>
    <x v="3"/>
    <x v="0"/>
    <x v="5"/>
    <n v="2848.26"/>
    <n v="15341.08"/>
  </r>
  <r>
    <x v="4694"/>
    <x v="3"/>
    <x v="3"/>
    <n v="1193.6500000000001"/>
    <n v="0.09"/>
    <n v="4"/>
    <d v="2023-04-01T00:00:00"/>
    <d v="2023-04-05T00:00:00"/>
    <x v="1"/>
    <x v="0"/>
    <n v="191.39"/>
    <x v="1"/>
    <x v="0"/>
    <x v="3"/>
    <n v="1002.2600000000001"/>
    <n v="4774.6000000000004"/>
  </r>
  <r>
    <x v="4695"/>
    <x v="0"/>
    <x v="3"/>
    <n v="2264.44"/>
    <n v="0.31"/>
    <n v="4"/>
    <d v="2024-10-23T00:00:00"/>
    <d v="2024-10-30T00:00:00"/>
    <x v="1"/>
    <x v="0"/>
    <n v="173.77"/>
    <x v="5"/>
    <x v="1"/>
    <x v="2"/>
    <n v="2090.67"/>
    <n v="9057.76"/>
  </r>
  <r>
    <x v="4696"/>
    <x v="0"/>
    <x v="2"/>
    <n v="3712.62"/>
    <n v="0.48"/>
    <n v="7"/>
    <d v="2023-02-16T00:00:00"/>
    <d v="2023-02-23T00:00:00"/>
    <x v="2"/>
    <x v="0"/>
    <n v="477.22"/>
    <x v="4"/>
    <x v="0"/>
    <x v="8"/>
    <n v="3235.3999999999996"/>
    <n v="25988.34"/>
  </r>
  <r>
    <x v="4697"/>
    <x v="2"/>
    <x v="1"/>
    <n v="2037.42"/>
    <n v="0.35"/>
    <n v="5"/>
    <d v="2023-10-30T00:00:00"/>
    <d v="2023-11-06T00:00:00"/>
    <x v="1"/>
    <x v="1"/>
    <n v="475.83"/>
    <x v="1"/>
    <x v="0"/>
    <x v="2"/>
    <n v="1561.5900000000001"/>
    <n v="10187.1"/>
  </r>
  <r>
    <x v="4698"/>
    <x v="3"/>
    <x v="3"/>
    <n v="256.77999999999997"/>
    <n v="0.06"/>
    <n v="7"/>
    <d v="2024-07-30T00:00:00"/>
    <d v="2024-08-04T00:00:00"/>
    <x v="2"/>
    <x v="2"/>
    <n v="50.53"/>
    <x v="4"/>
    <x v="1"/>
    <x v="4"/>
    <n v="206.24999999999997"/>
    <n v="1797.4599999999998"/>
  </r>
  <r>
    <x v="4699"/>
    <x v="3"/>
    <x v="4"/>
    <n v="2586.23"/>
    <n v="0.2"/>
    <n v="6"/>
    <d v="2023-07-16T00:00:00"/>
    <d v="2023-07-22T00:00:00"/>
    <x v="2"/>
    <x v="2"/>
    <n v="628.19000000000005"/>
    <x v="4"/>
    <x v="0"/>
    <x v="4"/>
    <n v="1958.04"/>
    <n v="15517.380000000001"/>
  </r>
  <r>
    <x v="4700"/>
    <x v="3"/>
    <x v="4"/>
    <n v="3713.31"/>
    <n v="0.46"/>
    <n v="7"/>
    <d v="2024-02-17T00:00:00"/>
    <d v="2024-02-23T00:00:00"/>
    <x v="2"/>
    <x v="0"/>
    <n v="1017.95"/>
    <x v="0"/>
    <x v="1"/>
    <x v="8"/>
    <n v="2695.3599999999997"/>
    <n v="25993.17"/>
  </r>
  <r>
    <x v="4701"/>
    <x v="0"/>
    <x v="1"/>
    <n v="4886.3999999999996"/>
    <n v="0.32"/>
    <n v="8"/>
    <d v="2023-12-01T00:00:00"/>
    <d v="2023-12-02T00:00:00"/>
    <x v="0"/>
    <x v="2"/>
    <n v="642.54999999999995"/>
    <x v="0"/>
    <x v="0"/>
    <x v="10"/>
    <n v="4243.8499999999995"/>
    <n v="39091.199999999997"/>
  </r>
  <r>
    <x v="4702"/>
    <x v="3"/>
    <x v="0"/>
    <n v="281.52999999999997"/>
    <n v="7.0000000000000007E-2"/>
    <n v="6"/>
    <d v="2024-01-09T00:00:00"/>
    <d v="2024-01-15T00:00:00"/>
    <x v="2"/>
    <x v="2"/>
    <n v="62.5"/>
    <x v="2"/>
    <x v="1"/>
    <x v="6"/>
    <n v="219.02999999999997"/>
    <n v="1689.1799999999998"/>
  </r>
  <r>
    <x v="4703"/>
    <x v="2"/>
    <x v="1"/>
    <n v="2745.61"/>
    <n v="0.36"/>
    <n v="9"/>
    <d v="2023-10-29T00:00:00"/>
    <d v="2023-11-03T00:00:00"/>
    <x v="1"/>
    <x v="0"/>
    <n v="203.8"/>
    <x v="1"/>
    <x v="0"/>
    <x v="2"/>
    <n v="2541.81"/>
    <n v="24710.49"/>
  </r>
  <r>
    <x v="4704"/>
    <x v="2"/>
    <x v="2"/>
    <n v="2304.6999999999998"/>
    <n v="0.18"/>
    <n v="4"/>
    <d v="2023-09-19T00:00:00"/>
    <d v="2023-09-26T00:00:00"/>
    <x v="1"/>
    <x v="2"/>
    <n v="498.11"/>
    <x v="2"/>
    <x v="0"/>
    <x v="7"/>
    <n v="1806.5899999999997"/>
    <n v="9218.7999999999993"/>
  </r>
  <r>
    <x v="4705"/>
    <x v="0"/>
    <x v="0"/>
    <n v="1288"/>
    <n v="0.24"/>
    <n v="5"/>
    <d v="2024-08-21T00:00:00"/>
    <d v="2024-08-24T00:00:00"/>
    <x v="0"/>
    <x v="0"/>
    <n v="75.91"/>
    <x v="2"/>
    <x v="1"/>
    <x v="1"/>
    <n v="1212.0899999999999"/>
    <n v="6440"/>
  </r>
  <r>
    <x v="4706"/>
    <x v="1"/>
    <x v="2"/>
    <n v="3225.04"/>
    <n v="0.21"/>
    <n v="9"/>
    <d v="2024-07-17T00:00:00"/>
    <d v="2024-07-21T00:00:00"/>
    <x v="1"/>
    <x v="1"/>
    <n v="364.43"/>
    <x v="0"/>
    <x v="1"/>
    <x v="4"/>
    <n v="2860.61"/>
    <n v="29025.360000000001"/>
  </r>
  <r>
    <x v="4707"/>
    <x v="0"/>
    <x v="4"/>
    <n v="901.75"/>
    <n v="0.36"/>
    <n v="9"/>
    <d v="2023-01-05T00:00:00"/>
    <d v="2023-01-12T00:00:00"/>
    <x v="2"/>
    <x v="1"/>
    <n v="146.12"/>
    <x v="3"/>
    <x v="0"/>
    <x v="6"/>
    <n v="755.63"/>
    <n v="8115.75"/>
  </r>
  <r>
    <x v="4708"/>
    <x v="1"/>
    <x v="3"/>
    <n v="1490.94"/>
    <n v="0.11"/>
    <n v="2"/>
    <d v="2024-12-26T00:00:00"/>
    <d v="2024-12-27T00:00:00"/>
    <x v="2"/>
    <x v="1"/>
    <n v="389.58"/>
    <x v="5"/>
    <x v="1"/>
    <x v="10"/>
    <n v="1101.3600000000001"/>
    <n v="2981.88"/>
  </r>
  <r>
    <x v="4709"/>
    <x v="3"/>
    <x v="2"/>
    <n v="3930.61"/>
    <n v="0.19"/>
    <n v="2"/>
    <d v="2024-07-06T00:00:00"/>
    <d v="2024-07-07T00:00:00"/>
    <x v="2"/>
    <x v="0"/>
    <n v="342.55"/>
    <x v="5"/>
    <x v="1"/>
    <x v="4"/>
    <n v="3588.06"/>
    <n v="7861.22"/>
  </r>
  <r>
    <x v="4710"/>
    <x v="0"/>
    <x v="4"/>
    <n v="2356.02"/>
    <n v="0.37"/>
    <n v="9"/>
    <d v="2024-02-08T00:00:00"/>
    <d v="2024-02-15T00:00:00"/>
    <x v="2"/>
    <x v="2"/>
    <n v="577.16"/>
    <x v="3"/>
    <x v="1"/>
    <x v="8"/>
    <n v="1778.8600000000001"/>
    <n v="21204.18"/>
  </r>
  <r>
    <x v="4711"/>
    <x v="2"/>
    <x v="1"/>
    <n v="4968.99"/>
    <n v="0.35"/>
    <n v="6"/>
    <d v="2024-11-09T00:00:00"/>
    <d v="2024-11-10T00:00:00"/>
    <x v="0"/>
    <x v="0"/>
    <n v="949.8"/>
    <x v="0"/>
    <x v="1"/>
    <x v="11"/>
    <n v="4019.1899999999996"/>
    <n v="29813.94"/>
  </r>
  <r>
    <x v="4712"/>
    <x v="3"/>
    <x v="2"/>
    <n v="1993.66"/>
    <n v="0.1"/>
    <n v="8"/>
    <d v="2023-01-30T00:00:00"/>
    <d v="2023-02-06T00:00:00"/>
    <x v="2"/>
    <x v="1"/>
    <n v="327.51"/>
    <x v="5"/>
    <x v="0"/>
    <x v="6"/>
    <n v="1666.15"/>
    <n v="15949.28"/>
  </r>
  <r>
    <x v="4713"/>
    <x v="2"/>
    <x v="4"/>
    <n v="2369.98"/>
    <n v="0.18"/>
    <n v="8"/>
    <d v="2024-07-13T00:00:00"/>
    <d v="2024-07-16T00:00:00"/>
    <x v="1"/>
    <x v="2"/>
    <n v="499.02"/>
    <x v="4"/>
    <x v="1"/>
    <x v="4"/>
    <n v="1870.96"/>
    <n v="18959.84"/>
  </r>
  <r>
    <x v="4714"/>
    <x v="3"/>
    <x v="3"/>
    <n v="1571.26"/>
    <n v="0.01"/>
    <n v="8"/>
    <d v="2024-12-21T00:00:00"/>
    <d v="2024-12-26T00:00:00"/>
    <x v="1"/>
    <x v="2"/>
    <n v="213.93"/>
    <x v="4"/>
    <x v="1"/>
    <x v="10"/>
    <n v="1357.33"/>
    <n v="12570.08"/>
  </r>
  <r>
    <x v="4715"/>
    <x v="0"/>
    <x v="2"/>
    <n v="1257.8399999999999"/>
    <n v="0.27"/>
    <n v="5"/>
    <d v="2024-11-30T00:00:00"/>
    <d v="2024-12-01T00:00:00"/>
    <x v="2"/>
    <x v="2"/>
    <n v="375.65"/>
    <x v="2"/>
    <x v="1"/>
    <x v="11"/>
    <n v="882.18999999999994"/>
    <n v="6289.2"/>
  </r>
  <r>
    <x v="4716"/>
    <x v="1"/>
    <x v="4"/>
    <n v="4619.18"/>
    <n v="0.14000000000000001"/>
    <n v="4"/>
    <d v="2024-09-26T00:00:00"/>
    <d v="2024-09-29T00:00:00"/>
    <x v="0"/>
    <x v="2"/>
    <n v="358.57"/>
    <x v="2"/>
    <x v="1"/>
    <x v="7"/>
    <n v="4260.6100000000006"/>
    <n v="18476.72"/>
  </r>
  <r>
    <x v="4717"/>
    <x v="3"/>
    <x v="2"/>
    <n v="3769.25"/>
    <n v="0.01"/>
    <n v="3"/>
    <d v="2023-05-31T00:00:00"/>
    <d v="2023-06-04T00:00:00"/>
    <x v="0"/>
    <x v="1"/>
    <n v="319.05"/>
    <x v="1"/>
    <x v="0"/>
    <x v="5"/>
    <n v="3450.2"/>
    <n v="11307.75"/>
  </r>
  <r>
    <x v="4718"/>
    <x v="1"/>
    <x v="3"/>
    <n v="1733.67"/>
    <n v="0.21"/>
    <n v="4"/>
    <d v="2023-12-26T00:00:00"/>
    <d v="2023-12-30T00:00:00"/>
    <x v="2"/>
    <x v="0"/>
    <n v="469.84"/>
    <x v="4"/>
    <x v="0"/>
    <x v="10"/>
    <n v="1263.8300000000002"/>
    <n v="6934.68"/>
  </r>
  <r>
    <x v="4719"/>
    <x v="3"/>
    <x v="2"/>
    <n v="3530.76"/>
    <n v="0.46"/>
    <n v="8"/>
    <d v="2024-11-20T00:00:00"/>
    <d v="2024-11-27T00:00:00"/>
    <x v="2"/>
    <x v="2"/>
    <n v="369.96"/>
    <x v="3"/>
    <x v="1"/>
    <x v="11"/>
    <n v="3160.8"/>
    <n v="28246.080000000002"/>
  </r>
  <r>
    <x v="4720"/>
    <x v="2"/>
    <x v="2"/>
    <n v="4832.34"/>
    <n v="0.46"/>
    <n v="4"/>
    <d v="2023-01-13T00:00:00"/>
    <d v="2023-01-15T00:00:00"/>
    <x v="2"/>
    <x v="2"/>
    <n v="315.42"/>
    <x v="4"/>
    <x v="0"/>
    <x v="6"/>
    <n v="4516.92"/>
    <n v="19329.36"/>
  </r>
  <r>
    <x v="4721"/>
    <x v="2"/>
    <x v="4"/>
    <n v="462.84"/>
    <n v="0.19"/>
    <n v="8"/>
    <d v="2023-04-20T00:00:00"/>
    <d v="2023-04-23T00:00:00"/>
    <x v="1"/>
    <x v="2"/>
    <n v="126.24"/>
    <x v="1"/>
    <x v="0"/>
    <x v="3"/>
    <n v="336.59999999999997"/>
    <n v="3702.72"/>
  </r>
  <r>
    <x v="4722"/>
    <x v="3"/>
    <x v="0"/>
    <n v="1396.07"/>
    <n v="0.22"/>
    <n v="8"/>
    <d v="2023-02-07T00:00:00"/>
    <d v="2023-02-08T00:00:00"/>
    <x v="1"/>
    <x v="1"/>
    <n v="91.59"/>
    <x v="3"/>
    <x v="0"/>
    <x v="8"/>
    <n v="1304.48"/>
    <n v="11168.56"/>
  </r>
  <r>
    <x v="4723"/>
    <x v="1"/>
    <x v="2"/>
    <n v="1082.83"/>
    <n v="0.12"/>
    <n v="1"/>
    <d v="2023-12-25T00:00:00"/>
    <d v="2023-12-31T00:00:00"/>
    <x v="0"/>
    <x v="1"/>
    <n v="286.88"/>
    <x v="4"/>
    <x v="0"/>
    <x v="10"/>
    <n v="795.94999999999993"/>
    <n v="1082.83"/>
  </r>
  <r>
    <x v="4724"/>
    <x v="0"/>
    <x v="0"/>
    <n v="4361.9399999999996"/>
    <n v="0.03"/>
    <n v="9"/>
    <d v="2024-03-27T00:00:00"/>
    <d v="2024-03-30T00:00:00"/>
    <x v="1"/>
    <x v="0"/>
    <n v="796.66"/>
    <x v="3"/>
    <x v="1"/>
    <x v="0"/>
    <n v="3565.2799999999997"/>
    <n v="39257.46"/>
  </r>
  <r>
    <x v="4725"/>
    <x v="0"/>
    <x v="1"/>
    <n v="978.03"/>
    <n v="0.35"/>
    <n v="3"/>
    <d v="2024-02-07T00:00:00"/>
    <d v="2024-02-10T00:00:00"/>
    <x v="0"/>
    <x v="0"/>
    <n v="179.55"/>
    <x v="0"/>
    <x v="1"/>
    <x v="8"/>
    <n v="798.48"/>
    <n v="2934.09"/>
  </r>
  <r>
    <x v="4726"/>
    <x v="2"/>
    <x v="2"/>
    <n v="1609.57"/>
    <n v="0.4"/>
    <n v="6"/>
    <d v="2024-11-22T00:00:00"/>
    <d v="2024-11-29T00:00:00"/>
    <x v="0"/>
    <x v="2"/>
    <n v="133.13999999999999"/>
    <x v="0"/>
    <x v="1"/>
    <x v="11"/>
    <n v="1476.4299999999998"/>
    <n v="9657.42"/>
  </r>
  <r>
    <x v="4727"/>
    <x v="0"/>
    <x v="0"/>
    <n v="2764.92"/>
    <n v="0.44"/>
    <n v="3"/>
    <d v="2024-02-29T00:00:00"/>
    <d v="2024-03-05T00:00:00"/>
    <x v="0"/>
    <x v="1"/>
    <n v="573.97"/>
    <x v="0"/>
    <x v="1"/>
    <x v="8"/>
    <n v="2190.9499999999998"/>
    <n v="8294.76"/>
  </r>
  <r>
    <x v="4728"/>
    <x v="2"/>
    <x v="1"/>
    <n v="3143.36"/>
    <n v="0.47"/>
    <n v="9"/>
    <d v="2023-05-02T00:00:00"/>
    <d v="2023-05-04T00:00:00"/>
    <x v="1"/>
    <x v="2"/>
    <n v="448.17"/>
    <x v="0"/>
    <x v="0"/>
    <x v="5"/>
    <n v="2695.19"/>
    <n v="28290.240000000002"/>
  </r>
  <r>
    <x v="4729"/>
    <x v="0"/>
    <x v="4"/>
    <n v="4060.1"/>
    <n v="0.46"/>
    <n v="1"/>
    <d v="2023-04-02T00:00:00"/>
    <d v="2023-04-05T00:00:00"/>
    <x v="1"/>
    <x v="1"/>
    <n v="571.03"/>
    <x v="3"/>
    <x v="0"/>
    <x v="3"/>
    <n v="3489.0699999999997"/>
    <n v="4060.1"/>
  </r>
  <r>
    <x v="4730"/>
    <x v="3"/>
    <x v="2"/>
    <n v="2095.88"/>
    <n v="0.01"/>
    <n v="7"/>
    <d v="2023-01-27T00:00:00"/>
    <d v="2023-01-28T00:00:00"/>
    <x v="0"/>
    <x v="1"/>
    <n v="470.04"/>
    <x v="4"/>
    <x v="0"/>
    <x v="6"/>
    <n v="1625.8400000000001"/>
    <n v="14671.16"/>
  </r>
  <r>
    <x v="4731"/>
    <x v="2"/>
    <x v="4"/>
    <n v="2717.8"/>
    <n v="0.49"/>
    <n v="5"/>
    <d v="2024-01-18T00:00:00"/>
    <d v="2024-01-24T00:00:00"/>
    <x v="0"/>
    <x v="0"/>
    <n v="725.51"/>
    <x v="3"/>
    <x v="1"/>
    <x v="6"/>
    <n v="1992.2900000000002"/>
    <n v="13589"/>
  </r>
  <r>
    <x v="4732"/>
    <x v="2"/>
    <x v="1"/>
    <n v="4830.76"/>
    <n v="0.19"/>
    <n v="3"/>
    <d v="2023-01-19T00:00:00"/>
    <d v="2023-01-26T00:00:00"/>
    <x v="2"/>
    <x v="0"/>
    <n v="1124.81"/>
    <x v="0"/>
    <x v="0"/>
    <x v="6"/>
    <n v="3705.9500000000003"/>
    <n v="14492.28"/>
  </r>
  <r>
    <x v="4733"/>
    <x v="3"/>
    <x v="4"/>
    <n v="1557.07"/>
    <n v="0.44"/>
    <n v="7"/>
    <d v="2023-12-02T00:00:00"/>
    <d v="2023-12-04T00:00:00"/>
    <x v="0"/>
    <x v="1"/>
    <n v="343.3"/>
    <x v="5"/>
    <x v="0"/>
    <x v="10"/>
    <n v="1213.77"/>
    <n v="10899.49"/>
  </r>
  <r>
    <x v="4734"/>
    <x v="2"/>
    <x v="4"/>
    <n v="1315.66"/>
    <n v="0.22"/>
    <n v="1"/>
    <d v="2024-02-23T00:00:00"/>
    <d v="2024-02-27T00:00:00"/>
    <x v="0"/>
    <x v="2"/>
    <n v="357.24"/>
    <x v="2"/>
    <x v="1"/>
    <x v="8"/>
    <n v="958.42000000000007"/>
    <n v="1315.66"/>
  </r>
  <r>
    <x v="4735"/>
    <x v="0"/>
    <x v="3"/>
    <n v="3581.94"/>
    <n v="0.21"/>
    <n v="6"/>
    <d v="2024-01-24T00:00:00"/>
    <d v="2024-01-27T00:00:00"/>
    <x v="2"/>
    <x v="1"/>
    <n v="985.26"/>
    <x v="3"/>
    <x v="1"/>
    <x v="6"/>
    <n v="2596.6800000000003"/>
    <n v="21491.64"/>
  </r>
  <r>
    <x v="4736"/>
    <x v="0"/>
    <x v="1"/>
    <n v="3878.57"/>
    <n v="0.01"/>
    <n v="7"/>
    <d v="2024-08-22T00:00:00"/>
    <d v="2024-08-28T00:00:00"/>
    <x v="0"/>
    <x v="1"/>
    <n v="907.93"/>
    <x v="1"/>
    <x v="1"/>
    <x v="1"/>
    <n v="2970.6400000000003"/>
    <n v="27149.99"/>
  </r>
  <r>
    <x v="4737"/>
    <x v="2"/>
    <x v="4"/>
    <n v="2132.42"/>
    <n v="0.03"/>
    <n v="9"/>
    <d v="2023-04-03T00:00:00"/>
    <d v="2023-04-08T00:00:00"/>
    <x v="1"/>
    <x v="1"/>
    <n v="543.92999999999995"/>
    <x v="1"/>
    <x v="0"/>
    <x v="3"/>
    <n v="1588.4900000000002"/>
    <n v="19191.78"/>
  </r>
  <r>
    <x v="4738"/>
    <x v="0"/>
    <x v="0"/>
    <n v="1143.5999999999999"/>
    <n v="0.34"/>
    <n v="9"/>
    <d v="2023-09-19T00:00:00"/>
    <d v="2023-09-26T00:00:00"/>
    <x v="1"/>
    <x v="0"/>
    <n v="126.17"/>
    <x v="0"/>
    <x v="0"/>
    <x v="7"/>
    <n v="1017.43"/>
    <n v="10292.4"/>
  </r>
  <r>
    <x v="4739"/>
    <x v="1"/>
    <x v="1"/>
    <n v="3916.72"/>
    <n v="0.47"/>
    <n v="7"/>
    <d v="2023-02-10T00:00:00"/>
    <d v="2023-02-11T00:00:00"/>
    <x v="0"/>
    <x v="1"/>
    <n v="862.89"/>
    <x v="5"/>
    <x v="0"/>
    <x v="8"/>
    <n v="3053.83"/>
    <n v="27417.039999999997"/>
  </r>
  <r>
    <x v="4740"/>
    <x v="2"/>
    <x v="3"/>
    <n v="3385.42"/>
    <n v="0.11"/>
    <n v="5"/>
    <d v="2024-11-24T00:00:00"/>
    <d v="2024-11-30T00:00:00"/>
    <x v="2"/>
    <x v="1"/>
    <n v="583.30999999999995"/>
    <x v="2"/>
    <x v="1"/>
    <x v="11"/>
    <n v="2802.11"/>
    <n v="16927.099999999999"/>
  </r>
  <r>
    <x v="4741"/>
    <x v="3"/>
    <x v="2"/>
    <n v="4393.5200000000004"/>
    <n v="0.05"/>
    <n v="7"/>
    <d v="2024-03-03T00:00:00"/>
    <d v="2024-03-06T00:00:00"/>
    <x v="2"/>
    <x v="0"/>
    <n v="1152.28"/>
    <x v="3"/>
    <x v="1"/>
    <x v="0"/>
    <n v="3241.2400000000007"/>
    <n v="30754.640000000003"/>
  </r>
  <r>
    <x v="4742"/>
    <x v="1"/>
    <x v="4"/>
    <n v="4237.2"/>
    <n v="0.11"/>
    <n v="1"/>
    <d v="2023-02-17T00:00:00"/>
    <d v="2023-02-24T00:00:00"/>
    <x v="1"/>
    <x v="0"/>
    <n v="1229.83"/>
    <x v="1"/>
    <x v="0"/>
    <x v="8"/>
    <n v="3007.37"/>
    <n v="4237.2"/>
  </r>
  <r>
    <x v="4743"/>
    <x v="2"/>
    <x v="0"/>
    <n v="1105.46"/>
    <n v="0.11"/>
    <n v="7"/>
    <d v="2024-02-25T00:00:00"/>
    <d v="2024-03-01T00:00:00"/>
    <x v="1"/>
    <x v="1"/>
    <n v="129.15"/>
    <x v="1"/>
    <x v="1"/>
    <x v="8"/>
    <n v="976.31000000000006"/>
    <n v="7738.22"/>
  </r>
  <r>
    <x v="4744"/>
    <x v="3"/>
    <x v="3"/>
    <n v="4178.46"/>
    <n v="0.15"/>
    <n v="4"/>
    <d v="2024-08-27T00:00:00"/>
    <d v="2024-09-03T00:00:00"/>
    <x v="2"/>
    <x v="1"/>
    <n v="910.24"/>
    <x v="1"/>
    <x v="1"/>
    <x v="1"/>
    <n v="3268.2200000000003"/>
    <n v="16713.84"/>
  </r>
  <r>
    <x v="4745"/>
    <x v="0"/>
    <x v="1"/>
    <n v="958.35"/>
    <n v="0.05"/>
    <n v="2"/>
    <d v="2023-07-03T00:00:00"/>
    <d v="2023-07-07T00:00:00"/>
    <x v="0"/>
    <x v="2"/>
    <n v="252.73"/>
    <x v="2"/>
    <x v="0"/>
    <x v="4"/>
    <n v="705.62"/>
    <n v="1916.7"/>
  </r>
  <r>
    <x v="4746"/>
    <x v="3"/>
    <x v="4"/>
    <n v="4332.1499999999996"/>
    <n v="0.12"/>
    <n v="6"/>
    <d v="2023-09-13T00:00:00"/>
    <d v="2023-09-16T00:00:00"/>
    <x v="0"/>
    <x v="0"/>
    <n v="954.84"/>
    <x v="4"/>
    <x v="0"/>
    <x v="7"/>
    <n v="3377.3099999999995"/>
    <n v="25992.899999999998"/>
  </r>
  <r>
    <x v="4747"/>
    <x v="1"/>
    <x v="3"/>
    <n v="3874.57"/>
    <n v="0.46"/>
    <n v="7"/>
    <d v="2024-06-28T00:00:00"/>
    <d v="2024-07-03T00:00:00"/>
    <x v="0"/>
    <x v="1"/>
    <n v="860.26"/>
    <x v="2"/>
    <x v="1"/>
    <x v="9"/>
    <n v="3014.3100000000004"/>
    <n v="27121.99"/>
  </r>
  <r>
    <x v="4748"/>
    <x v="0"/>
    <x v="3"/>
    <n v="2892.32"/>
    <n v="0.45"/>
    <n v="7"/>
    <d v="2023-08-07T00:00:00"/>
    <d v="2023-08-13T00:00:00"/>
    <x v="0"/>
    <x v="0"/>
    <n v="735.74"/>
    <x v="3"/>
    <x v="0"/>
    <x v="1"/>
    <n v="2156.58"/>
    <n v="20246.240000000002"/>
  </r>
  <r>
    <x v="4749"/>
    <x v="2"/>
    <x v="0"/>
    <n v="3246.89"/>
    <n v="0.16"/>
    <n v="8"/>
    <d v="2024-02-23T00:00:00"/>
    <d v="2024-02-24T00:00:00"/>
    <x v="2"/>
    <x v="0"/>
    <n v="732.63"/>
    <x v="5"/>
    <x v="1"/>
    <x v="8"/>
    <n v="2514.2599999999998"/>
    <n v="25975.119999999999"/>
  </r>
  <r>
    <x v="4750"/>
    <x v="0"/>
    <x v="2"/>
    <n v="609.99"/>
    <n v="0.5"/>
    <n v="5"/>
    <d v="2023-04-12T00:00:00"/>
    <d v="2023-04-13T00:00:00"/>
    <x v="2"/>
    <x v="0"/>
    <n v="156.62"/>
    <x v="2"/>
    <x v="0"/>
    <x v="3"/>
    <n v="453.37"/>
    <n v="3049.95"/>
  </r>
  <r>
    <x v="4751"/>
    <x v="2"/>
    <x v="2"/>
    <n v="295.44"/>
    <n v="0.15"/>
    <n v="8"/>
    <d v="2024-01-03T00:00:00"/>
    <d v="2024-01-07T00:00:00"/>
    <x v="2"/>
    <x v="1"/>
    <n v="87.98"/>
    <x v="2"/>
    <x v="1"/>
    <x v="6"/>
    <n v="207.45999999999998"/>
    <n v="2363.52"/>
  </r>
  <r>
    <x v="4752"/>
    <x v="2"/>
    <x v="2"/>
    <n v="1720.17"/>
    <n v="0.36"/>
    <n v="4"/>
    <d v="2023-10-29T00:00:00"/>
    <d v="2023-10-31T00:00:00"/>
    <x v="0"/>
    <x v="2"/>
    <n v="319.95999999999998"/>
    <x v="3"/>
    <x v="0"/>
    <x v="2"/>
    <n v="1400.21"/>
    <n v="6880.68"/>
  </r>
  <r>
    <x v="4753"/>
    <x v="3"/>
    <x v="1"/>
    <n v="4124.8900000000003"/>
    <n v="0.32"/>
    <n v="1"/>
    <d v="2024-08-08T00:00:00"/>
    <d v="2024-08-15T00:00:00"/>
    <x v="0"/>
    <x v="0"/>
    <n v="892.97"/>
    <x v="4"/>
    <x v="1"/>
    <x v="1"/>
    <n v="3231.92"/>
    <n v="4124.8900000000003"/>
  </r>
  <r>
    <x v="4754"/>
    <x v="3"/>
    <x v="3"/>
    <n v="2382.35"/>
    <n v="0.03"/>
    <n v="8"/>
    <d v="2023-02-05T00:00:00"/>
    <d v="2023-02-12T00:00:00"/>
    <x v="1"/>
    <x v="1"/>
    <n v="485.54"/>
    <x v="2"/>
    <x v="0"/>
    <x v="8"/>
    <n v="1896.81"/>
    <n v="19058.8"/>
  </r>
  <r>
    <x v="4755"/>
    <x v="3"/>
    <x v="1"/>
    <n v="1194.6300000000001"/>
    <n v="0.17"/>
    <n v="4"/>
    <d v="2024-03-03T00:00:00"/>
    <d v="2024-03-09T00:00:00"/>
    <x v="2"/>
    <x v="1"/>
    <n v="143.93"/>
    <x v="4"/>
    <x v="1"/>
    <x v="0"/>
    <n v="1050.7"/>
    <n v="4778.5200000000004"/>
  </r>
  <r>
    <x v="4756"/>
    <x v="1"/>
    <x v="3"/>
    <n v="4189.29"/>
    <n v="0.48"/>
    <n v="5"/>
    <d v="2023-05-15T00:00:00"/>
    <d v="2023-05-18T00:00:00"/>
    <x v="2"/>
    <x v="2"/>
    <n v="1082.1099999999999"/>
    <x v="5"/>
    <x v="0"/>
    <x v="5"/>
    <n v="3107.1800000000003"/>
    <n v="20946.45"/>
  </r>
  <r>
    <x v="4757"/>
    <x v="1"/>
    <x v="0"/>
    <n v="1220.27"/>
    <n v="0.03"/>
    <n v="4"/>
    <d v="2023-10-12T00:00:00"/>
    <d v="2023-10-18T00:00:00"/>
    <x v="0"/>
    <x v="0"/>
    <n v="178.86"/>
    <x v="5"/>
    <x v="0"/>
    <x v="2"/>
    <n v="1041.4099999999999"/>
    <n v="4881.08"/>
  </r>
  <r>
    <x v="4758"/>
    <x v="3"/>
    <x v="0"/>
    <n v="4095.92"/>
    <n v="0.09"/>
    <n v="7"/>
    <d v="2024-12-20T00:00:00"/>
    <d v="2024-12-25T00:00:00"/>
    <x v="0"/>
    <x v="0"/>
    <n v="1182.44"/>
    <x v="0"/>
    <x v="1"/>
    <x v="10"/>
    <n v="2913.48"/>
    <n v="28671.440000000002"/>
  </r>
  <r>
    <x v="4759"/>
    <x v="1"/>
    <x v="1"/>
    <n v="2319.6"/>
    <n v="0.49"/>
    <n v="3"/>
    <d v="2024-07-30T00:00:00"/>
    <d v="2024-08-06T00:00:00"/>
    <x v="0"/>
    <x v="2"/>
    <n v="595.55999999999995"/>
    <x v="4"/>
    <x v="1"/>
    <x v="4"/>
    <n v="1724.04"/>
    <n v="6958.7999999999993"/>
  </r>
  <r>
    <x v="4760"/>
    <x v="0"/>
    <x v="1"/>
    <n v="2371.12"/>
    <n v="0.02"/>
    <n v="2"/>
    <d v="2023-11-12T00:00:00"/>
    <d v="2023-11-19T00:00:00"/>
    <x v="0"/>
    <x v="0"/>
    <n v="210.45"/>
    <x v="4"/>
    <x v="0"/>
    <x v="11"/>
    <n v="2160.67"/>
    <n v="4742.24"/>
  </r>
  <r>
    <x v="4761"/>
    <x v="0"/>
    <x v="0"/>
    <n v="1436.33"/>
    <n v="0.22"/>
    <n v="2"/>
    <d v="2024-01-03T00:00:00"/>
    <d v="2024-01-07T00:00:00"/>
    <x v="2"/>
    <x v="0"/>
    <n v="93.3"/>
    <x v="2"/>
    <x v="1"/>
    <x v="6"/>
    <n v="1343.03"/>
    <n v="2872.66"/>
  </r>
  <r>
    <x v="4762"/>
    <x v="1"/>
    <x v="4"/>
    <n v="4510.8500000000004"/>
    <n v="0.46"/>
    <n v="7"/>
    <d v="2023-10-18T00:00:00"/>
    <d v="2023-10-22T00:00:00"/>
    <x v="0"/>
    <x v="1"/>
    <n v="383.61"/>
    <x v="1"/>
    <x v="0"/>
    <x v="2"/>
    <n v="4127.2400000000007"/>
    <n v="31575.950000000004"/>
  </r>
  <r>
    <x v="4763"/>
    <x v="1"/>
    <x v="2"/>
    <n v="535.04999999999995"/>
    <n v="0.47"/>
    <n v="6"/>
    <d v="2023-08-27T00:00:00"/>
    <d v="2023-09-02T00:00:00"/>
    <x v="1"/>
    <x v="1"/>
    <n v="130.91"/>
    <x v="1"/>
    <x v="0"/>
    <x v="1"/>
    <n v="404.14"/>
    <n v="3210.2999999999997"/>
  </r>
  <r>
    <x v="4764"/>
    <x v="0"/>
    <x v="2"/>
    <n v="807.59"/>
    <n v="0.49"/>
    <n v="2"/>
    <d v="2024-11-27T00:00:00"/>
    <d v="2024-12-03T00:00:00"/>
    <x v="0"/>
    <x v="1"/>
    <n v="187.6"/>
    <x v="1"/>
    <x v="1"/>
    <x v="11"/>
    <n v="619.99"/>
    <n v="1615.18"/>
  </r>
  <r>
    <x v="4765"/>
    <x v="2"/>
    <x v="0"/>
    <n v="3215.84"/>
    <n v="0.24"/>
    <n v="8"/>
    <d v="2023-01-29T00:00:00"/>
    <d v="2023-02-03T00:00:00"/>
    <x v="1"/>
    <x v="1"/>
    <n v="645"/>
    <x v="1"/>
    <x v="0"/>
    <x v="6"/>
    <n v="2570.84"/>
    <n v="25726.720000000001"/>
  </r>
  <r>
    <x v="4766"/>
    <x v="0"/>
    <x v="2"/>
    <n v="4265.5600000000004"/>
    <n v="0.04"/>
    <n v="6"/>
    <d v="2023-07-24T00:00:00"/>
    <d v="2023-07-26T00:00:00"/>
    <x v="1"/>
    <x v="1"/>
    <n v="406.66"/>
    <x v="3"/>
    <x v="0"/>
    <x v="4"/>
    <n v="3858.9000000000005"/>
    <n v="25593.360000000001"/>
  </r>
  <r>
    <x v="4767"/>
    <x v="0"/>
    <x v="4"/>
    <n v="567.71"/>
    <n v="0.39"/>
    <n v="8"/>
    <d v="2024-05-14T00:00:00"/>
    <d v="2024-05-20T00:00:00"/>
    <x v="0"/>
    <x v="2"/>
    <n v="92.22"/>
    <x v="3"/>
    <x v="1"/>
    <x v="5"/>
    <n v="475.49"/>
    <n v="4541.68"/>
  </r>
  <r>
    <x v="4768"/>
    <x v="1"/>
    <x v="4"/>
    <n v="3695.39"/>
    <n v="0.35"/>
    <n v="6"/>
    <d v="2023-08-20T00:00:00"/>
    <d v="2023-08-22T00:00:00"/>
    <x v="0"/>
    <x v="1"/>
    <n v="679.22"/>
    <x v="5"/>
    <x v="0"/>
    <x v="1"/>
    <n v="3016.17"/>
    <n v="22172.34"/>
  </r>
  <r>
    <x v="4769"/>
    <x v="0"/>
    <x v="3"/>
    <n v="3738.31"/>
    <n v="0.28999999999999998"/>
    <n v="4"/>
    <d v="2024-09-13T00:00:00"/>
    <d v="2024-09-17T00:00:00"/>
    <x v="1"/>
    <x v="1"/>
    <n v="1093.93"/>
    <x v="1"/>
    <x v="1"/>
    <x v="7"/>
    <n v="2644.38"/>
    <n v="14953.24"/>
  </r>
  <r>
    <x v="4770"/>
    <x v="1"/>
    <x v="1"/>
    <n v="2949.46"/>
    <n v="0.44"/>
    <n v="8"/>
    <d v="2024-08-14T00:00:00"/>
    <d v="2024-08-18T00:00:00"/>
    <x v="0"/>
    <x v="2"/>
    <n v="308.67"/>
    <x v="4"/>
    <x v="1"/>
    <x v="1"/>
    <n v="2640.79"/>
    <n v="23595.68"/>
  </r>
  <r>
    <x v="4771"/>
    <x v="1"/>
    <x v="2"/>
    <n v="2484.9699999999998"/>
    <n v="0.46"/>
    <n v="4"/>
    <d v="2024-11-28T00:00:00"/>
    <d v="2024-12-02T00:00:00"/>
    <x v="1"/>
    <x v="2"/>
    <n v="342.6"/>
    <x v="5"/>
    <x v="1"/>
    <x v="11"/>
    <n v="2142.37"/>
    <n v="9939.8799999999992"/>
  </r>
  <r>
    <x v="4772"/>
    <x v="3"/>
    <x v="4"/>
    <n v="1673.33"/>
    <n v="0.34"/>
    <n v="6"/>
    <d v="2023-12-02T00:00:00"/>
    <d v="2023-12-09T00:00:00"/>
    <x v="1"/>
    <x v="2"/>
    <n v="352.52"/>
    <x v="4"/>
    <x v="0"/>
    <x v="10"/>
    <n v="1320.81"/>
    <n v="10039.98"/>
  </r>
  <r>
    <x v="4773"/>
    <x v="0"/>
    <x v="1"/>
    <n v="1822.16"/>
    <n v="0.06"/>
    <n v="5"/>
    <d v="2024-01-25T00:00:00"/>
    <d v="2024-01-29T00:00:00"/>
    <x v="0"/>
    <x v="0"/>
    <n v="187"/>
    <x v="4"/>
    <x v="1"/>
    <x v="6"/>
    <n v="1635.16"/>
    <n v="9110.8000000000011"/>
  </r>
  <r>
    <x v="4774"/>
    <x v="2"/>
    <x v="1"/>
    <n v="3404.72"/>
    <n v="0.05"/>
    <n v="4"/>
    <d v="2024-07-01T00:00:00"/>
    <d v="2024-07-05T00:00:00"/>
    <x v="1"/>
    <x v="0"/>
    <n v="322.68"/>
    <x v="5"/>
    <x v="1"/>
    <x v="4"/>
    <n v="3082.04"/>
    <n v="13618.88"/>
  </r>
  <r>
    <x v="4775"/>
    <x v="3"/>
    <x v="3"/>
    <n v="419.91"/>
    <n v="0.2"/>
    <n v="7"/>
    <d v="2023-02-21T00:00:00"/>
    <d v="2023-02-24T00:00:00"/>
    <x v="1"/>
    <x v="2"/>
    <n v="67.42"/>
    <x v="4"/>
    <x v="0"/>
    <x v="8"/>
    <n v="352.49"/>
    <n v="2939.3700000000003"/>
  </r>
  <r>
    <x v="4776"/>
    <x v="1"/>
    <x v="1"/>
    <n v="2966.18"/>
    <n v="0.15"/>
    <n v="8"/>
    <d v="2024-01-06T00:00:00"/>
    <d v="2024-01-13T00:00:00"/>
    <x v="1"/>
    <x v="1"/>
    <n v="534.54"/>
    <x v="2"/>
    <x v="1"/>
    <x v="6"/>
    <n v="2431.64"/>
    <n v="23729.439999999999"/>
  </r>
  <r>
    <x v="4777"/>
    <x v="1"/>
    <x v="1"/>
    <n v="1465.79"/>
    <n v="7.0000000000000007E-2"/>
    <n v="6"/>
    <d v="2024-06-20T00:00:00"/>
    <d v="2024-06-27T00:00:00"/>
    <x v="2"/>
    <x v="1"/>
    <n v="325.51"/>
    <x v="1"/>
    <x v="1"/>
    <x v="9"/>
    <n v="1140.28"/>
    <n v="8794.74"/>
  </r>
  <r>
    <x v="4778"/>
    <x v="2"/>
    <x v="0"/>
    <n v="2386.37"/>
    <n v="0.31"/>
    <n v="1"/>
    <d v="2023-06-17T00:00:00"/>
    <d v="2023-06-20T00:00:00"/>
    <x v="0"/>
    <x v="2"/>
    <n v="572.9"/>
    <x v="4"/>
    <x v="0"/>
    <x v="9"/>
    <n v="1813.4699999999998"/>
    <n v="2386.37"/>
  </r>
  <r>
    <x v="4779"/>
    <x v="1"/>
    <x v="3"/>
    <n v="2839"/>
    <n v="0.34"/>
    <n v="7"/>
    <d v="2023-12-17T00:00:00"/>
    <d v="2023-12-20T00:00:00"/>
    <x v="0"/>
    <x v="0"/>
    <n v="758.64"/>
    <x v="0"/>
    <x v="0"/>
    <x v="10"/>
    <n v="2080.36"/>
    <n v="19873"/>
  </r>
  <r>
    <x v="4780"/>
    <x v="0"/>
    <x v="3"/>
    <n v="4439.7299999999996"/>
    <n v="0.35"/>
    <n v="4"/>
    <d v="2024-05-29T00:00:00"/>
    <d v="2024-05-30T00:00:00"/>
    <x v="2"/>
    <x v="1"/>
    <n v="598.15"/>
    <x v="4"/>
    <x v="1"/>
    <x v="5"/>
    <n v="3841.5799999999995"/>
    <n v="17758.919999999998"/>
  </r>
  <r>
    <x v="4781"/>
    <x v="3"/>
    <x v="2"/>
    <n v="2937.47"/>
    <n v="0.09"/>
    <n v="2"/>
    <d v="2024-10-14T00:00:00"/>
    <d v="2024-10-17T00:00:00"/>
    <x v="1"/>
    <x v="1"/>
    <n v="517.07000000000005"/>
    <x v="3"/>
    <x v="1"/>
    <x v="2"/>
    <n v="2420.3999999999996"/>
    <n v="5874.94"/>
  </r>
  <r>
    <x v="4782"/>
    <x v="1"/>
    <x v="1"/>
    <n v="1213.08"/>
    <n v="0.15"/>
    <n v="3"/>
    <d v="2023-11-20T00:00:00"/>
    <d v="2023-11-26T00:00:00"/>
    <x v="2"/>
    <x v="2"/>
    <n v="322.48"/>
    <x v="0"/>
    <x v="0"/>
    <x v="11"/>
    <n v="890.59999999999991"/>
    <n v="3639.24"/>
  </r>
  <r>
    <x v="4783"/>
    <x v="1"/>
    <x v="2"/>
    <n v="489.35"/>
    <n v="0.1"/>
    <n v="4"/>
    <d v="2023-05-19T00:00:00"/>
    <d v="2023-05-22T00:00:00"/>
    <x v="1"/>
    <x v="0"/>
    <n v="81.150000000000006"/>
    <x v="2"/>
    <x v="0"/>
    <x v="5"/>
    <n v="408.20000000000005"/>
    <n v="1957.4"/>
  </r>
  <r>
    <x v="4784"/>
    <x v="2"/>
    <x v="4"/>
    <n v="3172.24"/>
    <n v="0.3"/>
    <n v="7"/>
    <d v="2024-03-07T00:00:00"/>
    <d v="2024-03-13T00:00:00"/>
    <x v="0"/>
    <x v="0"/>
    <n v="268.23"/>
    <x v="4"/>
    <x v="1"/>
    <x v="0"/>
    <n v="2904.0099999999998"/>
    <n v="22205.68"/>
  </r>
  <r>
    <x v="4785"/>
    <x v="0"/>
    <x v="1"/>
    <n v="2770.74"/>
    <n v="0.28000000000000003"/>
    <n v="9"/>
    <d v="2023-01-02T00:00:00"/>
    <d v="2023-01-04T00:00:00"/>
    <x v="0"/>
    <x v="1"/>
    <n v="440.15"/>
    <x v="5"/>
    <x v="0"/>
    <x v="6"/>
    <n v="2330.5899999999997"/>
    <n v="24936.659999999996"/>
  </r>
  <r>
    <x v="4786"/>
    <x v="1"/>
    <x v="4"/>
    <n v="3391.81"/>
    <n v="0.25"/>
    <n v="6"/>
    <d v="2023-12-01T00:00:00"/>
    <d v="2023-12-05T00:00:00"/>
    <x v="0"/>
    <x v="2"/>
    <n v="822.4"/>
    <x v="5"/>
    <x v="0"/>
    <x v="10"/>
    <n v="2569.41"/>
    <n v="20350.86"/>
  </r>
  <r>
    <x v="4787"/>
    <x v="2"/>
    <x v="0"/>
    <n v="2351.04"/>
    <n v="0.15"/>
    <n v="5"/>
    <d v="2024-06-30T00:00:00"/>
    <d v="2024-07-05T00:00:00"/>
    <x v="1"/>
    <x v="1"/>
    <n v="393.45"/>
    <x v="0"/>
    <x v="1"/>
    <x v="9"/>
    <n v="1957.59"/>
    <n v="11755.2"/>
  </r>
  <r>
    <x v="4788"/>
    <x v="1"/>
    <x v="1"/>
    <n v="4143.12"/>
    <n v="0.12"/>
    <n v="9"/>
    <d v="2023-04-18T00:00:00"/>
    <d v="2023-04-24T00:00:00"/>
    <x v="2"/>
    <x v="1"/>
    <n v="461.01"/>
    <x v="2"/>
    <x v="0"/>
    <x v="3"/>
    <n v="3682.1099999999997"/>
    <n v="37288.080000000002"/>
  </r>
  <r>
    <x v="4789"/>
    <x v="2"/>
    <x v="2"/>
    <n v="4608.88"/>
    <n v="0.45"/>
    <n v="8"/>
    <d v="2024-09-16T00:00:00"/>
    <d v="2024-09-18T00:00:00"/>
    <x v="2"/>
    <x v="2"/>
    <n v="1315.18"/>
    <x v="4"/>
    <x v="1"/>
    <x v="7"/>
    <n v="3293.7"/>
    <n v="36871.040000000001"/>
  </r>
  <r>
    <x v="4790"/>
    <x v="2"/>
    <x v="2"/>
    <n v="296.02"/>
    <n v="0.02"/>
    <n v="8"/>
    <d v="2023-02-25T00:00:00"/>
    <d v="2023-02-26T00:00:00"/>
    <x v="2"/>
    <x v="0"/>
    <n v="37.35"/>
    <x v="2"/>
    <x v="0"/>
    <x v="8"/>
    <n v="258.66999999999996"/>
    <n v="2368.16"/>
  </r>
  <r>
    <x v="4791"/>
    <x v="0"/>
    <x v="1"/>
    <n v="3746.02"/>
    <n v="0.33"/>
    <n v="8"/>
    <d v="2023-02-09T00:00:00"/>
    <d v="2023-02-11T00:00:00"/>
    <x v="1"/>
    <x v="2"/>
    <n v="673.63"/>
    <x v="3"/>
    <x v="0"/>
    <x v="8"/>
    <n v="3072.39"/>
    <n v="29968.16"/>
  </r>
  <r>
    <x v="4792"/>
    <x v="1"/>
    <x v="2"/>
    <n v="272.29000000000002"/>
    <n v="0.01"/>
    <n v="8"/>
    <d v="2024-05-19T00:00:00"/>
    <d v="2024-05-24T00:00:00"/>
    <x v="0"/>
    <x v="0"/>
    <n v="37.65"/>
    <x v="0"/>
    <x v="1"/>
    <x v="5"/>
    <n v="234.64000000000001"/>
    <n v="2178.3200000000002"/>
  </r>
  <r>
    <x v="4793"/>
    <x v="0"/>
    <x v="1"/>
    <n v="2280.9699999999998"/>
    <n v="0.1"/>
    <n v="8"/>
    <d v="2024-11-29T00:00:00"/>
    <d v="2024-12-01T00:00:00"/>
    <x v="0"/>
    <x v="2"/>
    <n v="351.81"/>
    <x v="3"/>
    <x v="1"/>
    <x v="11"/>
    <n v="1929.1599999999999"/>
    <n v="18247.759999999998"/>
  </r>
  <r>
    <x v="4794"/>
    <x v="2"/>
    <x v="3"/>
    <n v="2361.86"/>
    <n v="0.14000000000000001"/>
    <n v="7"/>
    <d v="2023-01-12T00:00:00"/>
    <d v="2023-01-19T00:00:00"/>
    <x v="0"/>
    <x v="2"/>
    <n v="497.95"/>
    <x v="0"/>
    <x v="0"/>
    <x v="6"/>
    <n v="1863.91"/>
    <n v="16533.02"/>
  </r>
  <r>
    <x v="4795"/>
    <x v="3"/>
    <x v="2"/>
    <n v="3511.47"/>
    <n v="0.44"/>
    <n v="2"/>
    <d v="2023-08-23T00:00:00"/>
    <d v="2023-08-25T00:00:00"/>
    <x v="0"/>
    <x v="0"/>
    <n v="598.01"/>
    <x v="5"/>
    <x v="0"/>
    <x v="1"/>
    <n v="2913.46"/>
    <n v="7022.94"/>
  </r>
  <r>
    <x v="4796"/>
    <x v="1"/>
    <x v="1"/>
    <n v="1826.78"/>
    <n v="7.0000000000000007E-2"/>
    <n v="2"/>
    <d v="2024-09-19T00:00:00"/>
    <d v="2024-09-22T00:00:00"/>
    <x v="2"/>
    <x v="2"/>
    <n v="137.99"/>
    <x v="1"/>
    <x v="1"/>
    <x v="7"/>
    <n v="1688.79"/>
    <n v="3653.56"/>
  </r>
  <r>
    <x v="4797"/>
    <x v="3"/>
    <x v="1"/>
    <n v="4122.42"/>
    <n v="0.47"/>
    <n v="5"/>
    <d v="2023-10-24T00:00:00"/>
    <d v="2023-10-25T00:00:00"/>
    <x v="0"/>
    <x v="2"/>
    <n v="730.31"/>
    <x v="2"/>
    <x v="0"/>
    <x v="2"/>
    <n v="3392.11"/>
    <n v="20612.099999999999"/>
  </r>
  <r>
    <x v="4798"/>
    <x v="1"/>
    <x v="2"/>
    <n v="1780.03"/>
    <n v="0.41"/>
    <n v="6"/>
    <d v="2024-02-28T00:00:00"/>
    <d v="2024-03-06T00:00:00"/>
    <x v="0"/>
    <x v="0"/>
    <n v="221.65"/>
    <x v="2"/>
    <x v="1"/>
    <x v="8"/>
    <n v="1558.3799999999999"/>
    <n v="10680.18"/>
  </r>
  <r>
    <x v="4799"/>
    <x v="0"/>
    <x v="3"/>
    <n v="1778.34"/>
    <n v="0.34"/>
    <n v="9"/>
    <d v="2024-07-26T00:00:00"/>
    <d v="2024-08-02T00:00:00"/>
    <x v="0"/>
    <x v="2"/>
    <n v="369.45"/>
    <x v="2"/>
    <x v="1"/>
    <x v="4"/>
    <n v="1408.8899999999999"/>
    <n v="16005.06"/>
  </r>
  <r>
    <x v="4800"/>
    <x v="0"/>
    <x v="2"/>
    <n v="1191.53"/>
    <n v="0.21"/>
    <n v="1"/>
    <d v="2024-06-29T00:00:00"/>
    <d v="2024-07-05T00:00:00"/>
    <x v="0"/>
    <x v="2"/>
    <n v="113.69"/>
    <x v="3"/>
    <x v="1"/>
    <x v="9"/>
    <n v="1077.8399999999999"/>
    <n v="1191.53"/>
  </r>
  <r>
    <x v="4801"/>
    <x v="0"/>
    <x v="1"/>
    <n v="3450.96"/>
    <n v="0.45"/>
    <n v="7"/>
    <d v="2023-10-02T00:00:00"/>
    <d v="2023-10-05T00:00:00"/>
    <x v="1"/>
    <x v="0"/>
    <n v="674.65"/>
    <x v="4"/>
    <x v="0"/>
    <x v="2"/>
    <n v="2776.31"/>
    <n v="24156.720000000001"/>
  </r>
  <r>
    <x v="4802"/>
    <x v="0"/>
    <x v="3"/>
    <n v="475.28"/>
    <n v="0.26"/>
    <n v="7"/>
    <d v="2023-06-22T00:00:00"/>
    <d v="2023-06-27T00:00:00"/>
    <x v="1"/>
    <x v="0"/>
    <n v="77.239999999999995"/>
    <x v="4"/>
    <x v="0"/>
    <x v="9"/>
    <n v="398.03999999999996"/>
    <n v="3326.96"/>
  </r>
  <r>
    <x v="4803"/>
    <x v="0"/>
    <x v="4"/>
    <n v="1878.97"/>
    <n v="0.19"/>
    <n v="8"/>
    <d v="2024-08-25T00:00:00"/>
    <d v="2024-08-26T00:00:00"/>
    <x v="2"/>
    <x v="1"/>
    <n v="473.58"/>
    <x v="3"/>
    <x v="1"/>
    <x v="1"/>
    <n v="1405.39"/>
    <n v="15031.76"/>
  </r>
  <r>
    <x v="4804"/>
    <x v="3"/>
    <x v="0"/>
    <n v="1407.76"/>
    <n v="0.28999999999999998"/>
    <n v="1"/>
    <d v="2023-01-29T00:00:00"/>
    <d v="2023-02-04T00:00:00"/>
    <x v="0"/>
    <x v="0"/>
    <n v="189.71"/>
    <x v="5"/>
    <x v="0"/>
    <x v="6"/>
    <n v="1218.05"/>
    <n v="1407.76"/>
  </r>
  <r>
    <x v="4805"/>
    <x v="0"/>
    <x v="2"/>
    <n v="1223.74"/>
    <n v="0.12"/>
    <n v="4"/>
    <d v="2024-06-14T00:00:00"/>
    <d v="2024-06-20T00:00:00"/>
    <x v="1"/>
    <x v="2"/>
    <n v="91.8"/>
    <x v="1"/>
    <x v="1"/>
    <x v="9"/>
    <n v="1131.94"/>
    <n v="4894.96"/>
  </r>
  <r>
    <x v="4806"/>
    <x v="2"/>
    <x v="1"/>
    <n v="398.82"/>
    <n v="0.14000000000000001"/>
    <n v="5"/>
    <d v="2023-07-03T00:00:00"/>
    <d v="2023-07-08T00:00:00"/>
    <x v="2"/>
    <x v="0"/>
    <n v="28.44"/>
    <x v="4"/>
    <x v="0"/>
    <x v="4"/>
    <n v="370.38"/>
    <n v="1994.1"/>
  </r>
  <r>
    <x v="4807"/>
    <x v="2"/>
    <x v="3"/>
    <n v="1032.8800000000001"/>
    <n v="0.46"/>
    <n v="2"/>
    <d v="2024-06-22T00:00:00"/>
    <d v="2024-06-27T00:00:00"/>
    <x v="1"/>
    <x v="0"/>
    <n v="167.95"/>
    <x v="5"/>
    <x v="1"/>
    <x v="9"/>
    <n v="864.93000000000006"/>
    <n v="2065.7600000000002"/>
  </r>
  <r>
    <x v="4808"/>
    <x v="3"/>
    <x v="3"/>
    <n v="2286.6"/>
    <n v="0.4"/>
    <n v="2"/>
    <d v="2024-10-03T00:00:00"/>
    <d v="2024-10-09T00:00:00"/>
    <x v="2"/>
    <x v="2"/>
    <n v="410.35"/>
    <x v="2"/>
    <x v="1"/>
    <x v="2"/>
    <n v="1876.25"/>
    <n v="4573.2"/>
  </r>
  <r>
    <x v="4809"/>
    <x v="1"/>
    <x v="4"/>
    <n v="2568.33"/>
    <n v="0.26"/>
    <n v="4"/>
    <d v="2024-02-28T00:00:00"/>
    <d v="2024-03-01T00:00:00"/>
    <x v="2"/>
    <x v="0"/>
    <n v="369.29"/>
    <x v="3"/>
    <x v="1"/>
    <x v="8"/>
    <n v="2199.04"/>
    <n v="10273.32"/>
  </r>
  <r>
    <x v="4810"/>
    <x v="2"/>
    <x v="2"/>
    <n v="1420.57"/>
    <n v="0.21"/>
    <n v="3"/>
    <d v="2024-09-06T00:00:00"/>
    <d v="2024-09-08T00:00:00"/>
    <x v="0"/>
    <x v="2"/>
    <n v="350.71"/>
    <x v="2"/>
    <x v="1"/>
    <x v="7"/>
    <n v="1069.8599999999999"/>
    <n v="4261.71"/>
  </r>
  <r>
    <x v="4811"/>
    <x v="1"/>
    <x v="3"/>
    <n v="3286.19"/>
    <n v="0.4"/>
    <n v="7"/>
    <d v="2024-03-24T00:00:00"/>
    <d v="2024-03-26T00:00:00"/>
    <x v="2"/>
    <x v="1"/>
    <n v="710.87"/>
    <x v="2"/>
    <x v="1"/>
    <x v="0"/>
    <n v="2575.3200000000002"/>
    <n v="23003.33"/>
  </r>
  <r>
    <x v="4812"/>
    <x v="3"/>
    <x v="4"/>
    <n v="1745.39"/>
    <n v="0.28999999999999998"/>
    <n v="7"/>
    <d v="2023-03-19T00:00:00"/>
    <d v="2023-03-21T00:00:00"/>
    <x v="0"/>
    <x v="1"/>
    <n v="333.99"/>
    <x v="5"/>
    <x v="0"/>
    <x v="0"/>
    <n v="1411.4"/>
    <n v="12217.730000000001"/>
  </r>
  <r>
    <x v="4813"/>
    <x v="1"/>
    <x v="1"/>
    <n v="1899.5"/>
    <n v="0.21"/>
    <n v="2"/>
    <d v="2024-06-03T00:00:00"/>
    <d v="2024-06-04T00:00:00"/>
    <x v="0"/>
    <x v="2"/>
    <n v="385.19"/>
    <x v="4"/>
    <x v="1"/>
    <x v="9"/>
    <n v="1514.31"/>
    <n v="3799"/>
  </r>
  <r>
    <x v="4814"/>
    <x v="1"/>
    <x v="4"/>
    <n v="3934.86"/>
    <n v="0.26"/>
    <n v="5"/>
    <d v="2023-01-27T00:00:00"/>
    <d v="2023-02-02T00:00:00"/>
    <x v="0"/>
    <x v="1"/>
    <n v="947.71"/>
    <x v="3"/>
    <x v="0"/>
    <x v="6"/>
    <n v="2987.15"/>
    <n v="19674.3"/>
  </r>
  <r>
    <x v="4815"/>
    <x v="1"/>
    <x v="2"/>
    <n v="2804.64"/>
    <n v="0.12"/>
    <n v="5"/>
    <d v="2024-10-26T00:00:00"/>
    <d v="2024-10-29T00:00:00"/>
    <x v="2"/>
    <x v="0"/>
    <n v="566.5"/>
    <x v="3"/>
    <x v="1"/>
    <x v="2"/>
    <n v="2238.14"/>
    <n v="14023.199999999999"/>
  </r>
  <r>
    <x v="4816"/>
    <x v="1"/>
    <x v="4"/>
    <n v="4770.5600000000004"/>
    <n v="0.1"/>
    <n v="8"/>
    <d v="2024-07-14T00:00:00"/>
    <d v="2024-07-15T00:00:00"/>
    <x v="2"/>
    <x v="2"/>
    <n v="504.18"/>
    <x v="0"/>
    <x v="1"/>
    <x v="4"/>
    <n v="4266.38"/>
    <n v="38164.480000000003"/>
  </r>
  <r>
    <x v="4817"/>
    <x v="3"/>
    <x v="3"/>
    <n v="1860.58"/>
    <n v="0.49"/>
    <n v="8"/>
    <d v="2024-07-21T00:00:00"/>
    <d v="2024-07-28T00:00:00"/>
    <x v="2"/>
    <x v="1"/>
    <n v="281.94"/>
    <x v="1"/>
    <x v="1"/>
    <x v="4"/>
    <n v="1578.6399999999999"/>
    <n v="14884.64"/>
  </r>
  <r>
    <x v="4818"/>
    <x v="2"/>
    <x v="3"/>
    <n v="4156.42"/>
    <n v="0.48"/>
    <n v="4"/>
    <d v="2024-09-05T00:00:00"/>
    <d v="2024-09-07T00:00:00"/>
    <x v="0"/>
    <x v="0"/>
    <n v="349.3"/>
    <x v="4"/>
    <x v="1"/>
    <x v="7"/>
    <n v="3807.12"/>
    <n v="16625.68"/>
  </r>
  <r>
    <x v="4819"/>
    <x v="0"/>
    <x v="0"/>
    <n v="3717.85"/>
    <n v="0.21"/>
    <n v="1"/>
    <d v="2023-11-17T00:00:00"/>
    <d v="2023-11-21T00:00:00"/>
    <x v="2"/>
    <x v="0"/>
    <n v="995.72"/>
    <x v="2"/>
    <x v="0"/>
    <x v="11"/>
    <n v="2722.13"/>
    <n v="3717.85"/>
  </r>
  <r>
    <x v="4820"/>
    <x v="1"/>
    <x v="4"/>
    <n v="4461.93"/>
    <n v="0.26"/>
    <n v="6"/>
    <d v="2023-10-14T00:00:00"/>
    <d v="2023-10-19T00:00:00"/>
    <x v="1"/>
    <x v="1"/>
    <n v="466.94"/>
    <x v="4"/>
    <x v="0"/>
    <x v="2"/>
    <n v="3994.9900000000002"/>
    <n v="26771.58"/>
  </r>
  <r>
    <x v="4821"/>
    <x v="2"/>
    <x v="1"/>
    <n v="4788.28"/>
    <n v="0.41"/>
    <n v="7"/>
    <d v="2023-08-15T00:00:00"/>
    <d v="2023-08-21T00:00:00"/>
    <x v="0"/>
    <x v="0"/>
    <n v="957.96"/>
    <x v="5"/>
    <x v="0"/>
    <x v="1"/>
    <n v="3830.3199999999997"/>
    <n v="33517.96"/>
  </r>
  <r>
    <x v="4822"/>
    <x v="2"/>
    <x v="2"/>
    <n v="137.61000000000001"/>
    <n v="0.36"/>
    <n v="1"/>
    <d v="2023-11-12T00:00:00"/>
    <d v="2023-11-14T00:00:00"/>
    <x v="1"/>
    <x v="1"/>
    <n v="8.7200000000000006"/>
    <x v="3"/>
    <x v="0"/>
    <x v="11"/>
    <n v="128.89000000000001"/>
    <n v="137.61000000000001"/>
  </r>
  <r>
    <x v="4823"/>
    <x v="3"/>
    <x v="0"/>
    <n v="532.66"/>
    <n v="0.05"/>
    <n v="8"/>
    <d v="2023-08-01T00:00:00"/>
    <d v="2023-08-03T00:00:00"/>
    <x v="2"/>
    <x v="0"/>
    <n v="68.95"/>
    <x v="2"/>
    <x v="0"/>
    <x v="1"/>
    <n v="463.71"/>
    <n v="4261.28"/>
  </r>
  <r>
    <x v="4824"/>
    <x v="2"/>
    <x v="4"/>
    <n v="3404.26"/>
    <n v="0.19"/>
    <n v="9"/>
    <d v="2024-11-04T00:00:00"/>
    <d v="2024-11-09T00:00:00"/>
    <x v="1"/>
    <x v="0"/>
    <n v="931.92"/>
    <x v="4"/>
    <x v="1"/>
    <x v="11"/>
    <n v="2472.34"/>
    <n v="30638.340000000004"/>
  </r>
  <r>
    <x v="4825"/>
    <x v="3"/>
    <x v="1"/>
    <n v="2011.98"/>
    <n v="0.13"/>
    <n v="8"/>
    <d v="2024-10-18T00:00:00"/>
    <d v="2024-10-23T00:00:00"/>
    <x v="1"/>
    <x v="0"/>
    <n v="500.08"/>
    <x v="4"/>
    <x v="1"/>
    <x v="2"/>
    <n v="1511.9"/>
    <n v="16095.84"/>
  </r>
  <r>
    <x v="4826"/>
    <x v="1"/>
    <x v="0"/>
    <n v="4113.71"/>
    <n v="0.5"/>
    <n v="3"/>
    <d v="2023-03-14T00:00:00"/>
    <d v="2023-03-17T00:00:00"/>
    <x v="1"/>
    <x v="2"/>
    <n v="301.36"/>
    <x v="1"/>
    <x v="0"/>
    <x v="0"/>
    <n v="3812.35"/>
    <n v="12341.130000000001"/>
  </r>
  <r>
    <x v="4827"/>
    <x v="1"/>
    <x v="3"/>
    <n v="158.69999999999999"/>
    <n v="0.37"/>
    <n v="9"/>
    <d v="2023-01-29T00:00:00"/>
    <d v="2023-01-30T00:00:00"/>
    <x v="0"/>
    <x v="0"/>
    <n v="30.08"/>
    <x v="5"/>
    <x v="0"/>
    <x v="6"/>
    <n v="128.62"/>
    <n v="1428.3"/>
  </r>
  <r>
    <x v="4828"/>
    <x v="0"/>
    <x v="2"/>
    <n v="4054.19"/>
    <n v="0.02"/>
    <n v="3"/>
    <d v="2023-07-19T00:00:00"/>
    <d v="2023-07-25T00:00:00"/>
    <x v="2"/>
    <x v="2"/>
    <n v="591.96"/>
    <x v="5"/>
    <x v="0"/>
    <x v="4"/>
    <n v="3462.23"/>
    <n v="12162.57"/>
  </r>
  <r>
    <x v="4829"/>
    <x v="0"/>
    <x v="4"/>
    <n v="762.69"/>
    <n v="0.45"/>
    <n v="4"/>
    <d v="2024-12-23T00:00:00"/>
    <d v="2024-12-30T00:00:00"/>
    <x v="0"/>
    <x v="1"/>
    <n v="63.9"/>
    <x v="2"/>
    <x v="1"/>
    <x v="10"/>
    <n v="698.79000000000008"/>
    <n v="3050.76"/>
  </r>
  <r>
    <x v="4830"/>
    <x v="0"/>
    <x v="1"/>
    <n v="1522.22"/>
    <n v="0.46"/>
    <n v="6"/>
    <d v="2024-05-09T00:00:00"/>
    <d v="2024-05-14T00:00:00"/>
    <x v="2"/>
    <x v="1"/>
    <n v="387.52"/>
    <x v="2"/>
    <x v="1"/>
    <x v="5"/>
    <n v="1134.7"/>
    <n v="9133.32"/>
  </r>
  <r>
    <x v="4831"/>
    <x v="2"/>
    <x v="3"/>
    <n v="4848.4799999999996"/>
    <n v="0.17"/>
    <n v="7"/>
    <d v="2024-10-07T00:00:00"/>
    <d v="2024-10-14T00:00:00"/>
    <x v="0"/>
    <x v="2"/>
    <n v="1296.8599999999999"/>
    <x v="0"/>
    <x v="1"/>
    <x v="2"/>
    <n v="3551.62"/>
    <n v="33939.360000000001"/>
  </r>
  <r>
    <x v="4832"/>
    <x v="1"/>
    <x v="0"/>
    <n v="352.83"/>
    <n v="0.32"/>
    <n v="8"/>
    <d v="2023-12-10T00:00:00"/>
    <d v="2023-12-16T00:00:00"/>
    <x v="1"/>
    <x v="1"/>
    <n v="62.15"/>
    <x v="3"/>
    <x v="0"/>
    <x v="10"/>
    <n v="290.68"/>
    <n v="2822.64"/>
  </r>
  <r>
    <x v="4833"/>
    <x v="3"/>
    <x v="2"/>
    <n v="1810.3"/>
    <n v="0.34"/>
    <n v="7"/>
    <d v="2023-05-06T00:00:00"/>
    <d v="2023-05-07T00:00:00"/>
    <x v="1"/>
    <x v="2"/>
    <n v="176.48"/>
    <x v="0"/>
    <x v="0"/>
    <x v="5"/>
    <n v="1633.82"/>
    <n v="12672.1"/>
  </r>
  <r>
    <x v="4834"/>
    <x v="0"/>
    <x v="0"/>
    <n v="514.19000000000005"/>
    <n v="0.36"/>
    <n v="3"/>
    <d v="2024-06-01T00:00:00"/>
    <d v="2024-06-07T00:00:00"/>
    <x v="0"/>
    <x v="2"/>
    <n v="79.64"/>
    <x v="0"/>
    <x v="1"/>
    <x v="9"/>
    <n v="434.55000000000007"/>
    <n v="1542.5700000000002"/>
  </r>
  <r>
    <x v="4835"/>
    <x v="3"/>
    <x v="0"/>
    <n v="4282.66"/>
    <n v="0.35"/>
    <n v="2"/>
    <d v="2023-04-14T00:00:00"/>
    <d v="2023-04-16T00:00:00"/>
    <x v="1"/>
    <x v="0"/>
    <n v="248.94"/>
    <x v="4"/>
    <x v="0"/>
    <x v="3"/>
    <n v="4033.72"/>
    <n v="8565.32"/>
  </r>
  <r>
    <x v="4836"/>
    <x v="3"/>
    <x v="1"/>
    <n v="3544.78"/>
    <n v="0.28000000000000003"/>
    <n v="2"/>
    <d v="2024-10-04T00:00:00"/>
    <d v="2024-10-08T00:00:00"/>
    <x v="1"/>
    <x v="2"/>
    <n v="799.91"/>
    <x v="4"/>
    <x v="1"/>
    <x v="2"/>
    <n v="2744.8700000000003"/>
    <n v="7089.56"/>
  </r>
  <r>
    <x v="4837"/>
    <x v="0"/>
    <x v="3"/>
    <n v="4021.65"/>
    <n v="0.48"/>
    <n v="9"/>
    <d v="2023-04-05T00:00:00"/>
    <d v="2023-04-12T00:00:00"/>
    <x v="2"/>
    <x v="2"/>
    <n v="1109.23"/>
    <x v="2"/>
    <x v="0"/>
    <x v="3"/>
    <n v="2912.42"/>
    <n v="36194.85"/>
  </r>
  <r>
    <x v="4838"/>
    <x v="1"/>
    <x v="4"/>
    <n v="2683.67"/>
    <n v="0.26"/>
    <n v="7"/>
    <d v="2023-06-08T00:00:00"/>
    <d v="2023-06-12T00:00:00"/>
    <x v="2"/>
    <x v="1"/>
    <n v="144.71"/>
    <x v="4"/>
    <x v="0"/>
    <x v="9"/>
    <n v="2538.96"/>
    <n v="18785.690000000002"/>
  </r>
  <r>
    <x v="4839"/>
    <x v="0"/>
    <x v="1"/>
    <n v="1852.83"/>
    <n v="0.06"/>
    <n v="7"/>
    <d v="2024-08-10T00:00:00"/>
    <d v="2024-08-13T00:00:00"/>
    <x v="0"/>
    <x v="1"/>
    <n v="395.95"/>
    <x v="4"/>
    <x v="1"/>
    <x v="1"/>
    <n v="1456.8799999999999"/>
    <n v="12969.81"/>
  </r>
  <r>
    <x v="4840"/>
    <x v="3"/>
    <x v="2"/>
    <n v="111.14"/>
    <n v="0.04"/>
    <n v="5"/>
    <d v="2024-11-22T00:00:00"/>
    <d v="2024-11-25T00:00:00"/>
    <x v="2"/>
    <x v="0"/>
    <n v="8.0299999999999994"/>
    <x v="1"/>
    <x v="1"/>
    <x v="11"/>
    <n v="103.11"/>
    <n v="555.70000000000005"/>
  </r>
  <r>
    <x v="4841"/>
    <x v="0"/>
    <x v="0"/>
    <n v="1461.84"/>
    <n v="0.01"/>
    <n v="6"/>
    <d v="2023-05-16T00:00:00"/>
    <d v="2023-05-19T00:00:00"/>
    <x v="0"/>
    <x v="0"/>
    <n v="157.66999999999999"/>
    <x v="3"/>
    <x v="0"/>
    <x v="5"/>
    <n v="1304.1699999999998"/>
    <n v="8771.0399999999991"/>
  </r>
  <r>
    <x v="4842"/>
    <x v="3"/>
    <x v="2"/>
    <n v="2621.31"/>
    <n v="0.21"/>
    <n v="7"/>
    <d v="2023-08-23T00:00:00"/>
    <d v="2023-08-30T00:00:00"/>
    <x v="0"/>
    <x v="1"/>
    <n v="481.87"/>
    <x v="4"/>
    <x v="0"/>
    <x v="1"/>
    <n v="2139.44"/>
    <n v="18349.169999999998"/>
  </r>
  <r>
    <x v="4843"/>
    <x v="3"/>
    <x v="1"/>
    <n v="3355.37"/>
    <n v="0.14000000000000001"/>
    <n v="9"/>
    <d v="2024-08-24T00:00:00"/>
    <d v="2024-08-28T00:00:00"/>
    <x v="2"/>
    <x v="0"/>
    <n v="436.12"/>
    <x v="5"/>
    <x v="1"/>
    <x v="1"/>
    <n v="2919.25"/>
    <n v="30198.329999999998"/>
  </r>
  <r>
    <x v="4844"/>
    <x v="0"/>
    <x v="1"/>
    <n v="1221.79"/>
    <n v="0.45"/>
    <n v="4"/>
    <d v="2023-10-09T00:00:00"/>
    <d v="2023-10-14T00:00:00"/>
    <x v="0"/>
    <x v="0"/>
    <n v="62.89"/>
    <x v="2"/>
    <x v="0"/>
    <x v="2"/>
    <n v="1158.8999999999999"/>
    <n v="4887.16"/>
  </r>
  <r>
    <x v="4845"/>
    <x v="2"/>
    <x v="4"/>
    <n v="780.61"/>
    <n v="0.43"/>
    <n v="6"/>
    <d v="2024-02-03T00:00:00"/>
    <d v="2024-02-10T00:00:00"/>
    <x v="1"/>
    <x v="0"/>
    <n v="230.82"/>
    <x v="3"/>
    <x v="1"/>
    <x v="8"/>
    <n v="549.79"/>
    <n v="4683.66"/>
  </r>
  <r>
    <x v="4846"/>
    <x v="0"/>
    <x v="0"/>
    <n v="1087.9100000000001"/>
    <n v="0.42"/>
    <n v="1"/>
    <d v="2024-04-05T00:00:00"/>
    <d v="2024-04-10T00:00:00"/>
    <x v="1"/>
    <x v="1"/>
    <n v="100.95"/>
    <x v="1"/>
    <x v="1"/>
    <x v="3"/>
    <n v="986.96"/>
    <n v="1087.9100000000001"/>
  </r>
  <r>
    <x v="4847"/>
    <x v="2"/>
    <x v="1"/>
    <n v="1834.97"/>
    <n v="0.43"/>
    <n v="7"/>
    <d v="2023-07-03T00:00:00"/>
    <d v="2023-07-08T00:00:00"/>
    <x v="1"/>
    <x v="0"/>
    <n v="333.66"/>
    <x v="0"/>
    <x v="0"/>
    <x v="4"/>
    <n v="1501.31"/>
    <n v="12844.79"/>
  </r>
  <r>
    <x v="4848"/>
    <x v="3"/>
    <x v="2"/>
    <n v="827.05"/>
    <n v="0.15"/>
    <n v="4"/>
    <d v="2024-08-20T00:00:00"/>
    <d v="2024-08-22T00:00:00"/>
    <x v="0"/>
    <x v="2"/>
    <n v="147.97"/>
    <x v="5"/>
    <x v="1"/>
    <x v="1"/>
    <n v="679.07999999999993"/>
    <n v="3308.2"/>
  </r>
  <r>
    <x v="4849"/>
    <x v="3"/>
    <x v="4"/>
    <n v="868.4"/>
    <n v="0.21"/>
    <n v="2"/>
    <d v="2023-05-02T00:00:00"/>
    <d v="2023-05-03T00:00:00"/>
    <x v="2"/>
    <x v="1"/>
    <n v="249.56"/>
    <x v="5"/>
    <x v="0"/>
    <x v="5"/>
    <n v="618.83999999999992"/>
    <n v="1736.8"/>
  </r>
  <r>
    <x v="4850"/>
    <x v="2"/>
    <x v="2"/>
    <n v="314.38"/>
    <n v="0.16"/>
    <n v="4"/>
    <d v="2023-11-14T00:00:00"/>
    <d v="2023-11-16T00:00:00"/>
    <x v="0"/>
    <x v="2"/>
    <n v="76.28"/>
    <x v="0"/>
    <x v="0"/>
    <x v="11"/>
    <n v="238.1"/>
    <n v="1257.52"/>
  </r>
  <r>
    <x v="4851"/>
    <x v="3"/>
    <x v="0"/>
    <n v="4297.95"/>
    <n v="0.04"/>
    <n v="8"/>
    <d v="2023-05-21T00:00:00"/>
    <d v="2023-05-27T00:00:00"/>
    <x v="1"/>
    <x v="1"/>
    <n v="812.06"/>
    <x v="5"/>
    <x v="0"/>
    <x v="5"/>
    <n v="3485.89"/>
    <n v="34383.599999999999"/>
  </r>
  <r>
    <x v="4852"/>
    <x v="2"/>
    <x v="4"/>
    <n v="1176.82"/>
    <n v="0.46"/>
    <n v="2"/>
    <d v="2024-07-11T00:00:00"/>
    <d v="2024-07-14T00:00:00"/>
    <x v="1"/>
    <x v="0"/>
    <n v="275.49"/>
    <x v="4"/>
    <x v="1"/>
    <x v="4"/>
    <n v="901.32999999999993"/>
    <n v="2353.64"/>
  </r>
  <r>
    <x v="4853"/>
    <x v="2"/>
    <x v="4"/>
    <n v="4127.32"/>
    <n v="0.31"/>
    <n v="1"/>
    <d v="2023-07-01T00:00:00"/>
    <d v="2023-07-04T00:00:00"/>
    <x v="1"/>
    <x v="2"/>
    <n v="1079.8499999999999"/>
    <x v="2"/>
    <x v="0"/>
    <x v="4"/>
    <n v="3047.47"/>
    <n v="4127.32"/>
  </r>
  <r>
    <x v="4854"/>
    <x v="3"/>
    <x v="4"/>
    <n v="2247.7199999999998"/>
    <n v="7.0000000000000007E-2"/>
    <n v="1"/>
    <d v="2023-12-10T00:00:00"/>
    <d v="2023-12-17T00:00:00"/>
    <x v="2"/>
    <x v="1"/>
    <n v="294.13"/>
    <x v="5"/>
    <x v="0"/>
    <x v="10"/>
    <n v="1953.5899999999997"/>
    <n v="2247.7199999999998"/>
  </r>
  <r>
    <x v="4855"/>
    <x v="1"/>
    <x v="3"/>
    <n v="3198.95"/>
    <n v="0.1"/>
    <n v="7"/>
    <d v="2023-09-16T00:00:00"/>
    <d v="2023-09-21T00:00:00"/>
    <x v="1"/>
    <x v="1"/>
    <n v="256.85000000000002"/>
    <x v="0"/>
    <x v="0"/>
    <x v="7"/>
    <n v="2942.1"/>
    <n v="22392.649999999998"/>
  </r>
  <r>
    <x v="4856"/>
    <x v="2"/>
    <x v="4"/>
    <n v="470.94"/>
    <n v="0.23"/>
    <n v="7"/>
    <d v="2023-01-12T00:00:00"/>
    <d v="2023-01-19T00:00:00"/>
    <x v="0"/>
    <x v="2"/>
    <n v="119.05"/>
    <x v="3"/>
    <x v="0"/>
    <x v="6"/>
    <n v="351.89"/>
    <n v="3296.58"/>
  </r>
  <r>
    <x v="4857"/>
    <x v="0"/>
    <x v="2"/>
    <n v="2959.54"/>
    <n v="0.03"/>
    <n v="4"/>
    <d v="2024-07-06T00:00:00"/>
    <d v="2024-07-08T00:00:00"/>
    <x v="1"/>
    <x v="1"/>
    <n v="289.56"/>
    <x v="1"/>
    <x v="1"/>
    <x v="4"/>
    <n v="2669.98"/>
    <n v="11838.16"/>
  </r>
  <r>
    <x v="4858"/>
    <x v="0"/>
    <x v="2"/>
    <n v="1520.98"/>
    <n v="0.14000000000000001"/>
    <n v="5"/>
    <d v="2024-03-03T00:00:00"/>
    <d v="2024-03-10T00:00:00"/>
    <x v="2"/>
    <x v="2"/>
    <n v="205.78"/>
    <x v="1"/>
    <x v="1"/>
    <x v="0"/>
    <n v="1315.2"/>
    <n v="7604.9"/>
  </r>
  <r>
    <x v="4859"/>
    <x v="3"/>
    <x v="0"/>
    <n v="566.53"/>
    <n v="0.35"/>
    <n v="5"/>
    <d v="2024-11-28T00:00:00"/>
    <d v="2024-12-05T00:00:00"/>
    <x v="0"/>
    <x v="1"/>
    <n v="153.16"/>
    <x v="4"/>
    <x v="1"/>
    <x v="11"/>
    <n v="413.37"/>
    <n v="2832.6499999999996"/>
  </r>
  <r>
    <x v="4860"/>
    <x v="1"/>
    <x v="1"/>
    <n v="4550.34"/>
    <n v="0.46"/>
    <n v="7"/>
    <d v="2024-06-06T00:00:00"/>
    <d v="2024-06-08T00:00:00"/>
    <x v="1"/>
    <x v="2"/>
    <n v="984.14"/>
    <x v="4"/>
    <x v="1"/>
    <x v="9"/>
    <n v="3566.2000000000003"/>
    <n v="31852.38"/>
  </r>
  <r>
    <x v="4861"/>
    <x v="3"/>
    <x v="1"/>
    <n v="3057.78"/>
    <n v="0.46"/>
    <n v="3"/>
    <d v="2024-10-20T00:00:00"/>
    <d v="2024-10-25T00:00:00"/>
    <x v="2"/>
    <x v="0"/>
    <n v="219.35"/>
    <x v="4"/>
    <x v="1"/>
    <x v="2"/>
    <n v="2838.4300000000003"/>
    <n v="9173.34"/>
  </r>
  <r>
    <x v="4862"/>
    <x v="1"/>
    <x v="3"/>
    <n v="1284.3699999999999"/>
    <n v="0.26"/>
    <n v="5"/>
    <d v="2024-03-18T00:00:00"/>
    <d v="2024-03-19T00:00:00"/>
    <x v="2"/>
    <x v="2"/>
    <n v="142.35"/>
    <x v="5"/>
    <x v="1"/>
    <x v="0"/>
    <n v="1142.02"/>
    <n v="6421.8499999999995"/>
  </r>
  <r>
    <x v="4863"/>
    <x v="2"/>
    <x v="4"/>
    <n v="2156.2800000000002"/>
    <n v="0.16"/>
    <n v="7"/>
    <d v="2023-03-14T00:00:00"/>
    <d v="2023-03-15T00:00:00"/>
    <x v="1"/>
    <x v="0"/>
    <n v="191.54"/>
    <x v="0"/>
    <x v="0"/>
    <x v="0"/>
    <n v="1964.7400000000002"/>
    <n v="15093.960000000001"/>
  </r>
  <r>
    <x v="4864"/>
    <x v="2"/>
    <x v="3"/>
    <n v="1848.81"/>
    <n v="0.46"/>
    <n v="7"/>
    <d v="2023-06-14T00:00:00"/>
    <d v="2023-06-16T00:00:00"/>
    <x v="2"/>
    <x v="0"/>
    <n v="107.14"/>
    <x v="3"/>
    <x v="0"/>
    <x v="9"/>
    <n v="1741.6699999999998"/>
    <n v="12941.67"/>
  </r>
  <r>
    <x v="4865"/>
    <x v="2"/>
    <x v="0"/>
    <n v="3532.84"/>
    <n v="0.39"/>
    <n v="9"/>
    <d v="2023-05-18T00:00:00"/>
    <d v="2023-05-20T00:00:00"/>
    <x v="1"/>
    <x v="0"/>
    <n v="368.2"/>
    <x v="3"/>
    <x v="0"/>
    <x v="5"/>
    <n v="3164.6400000000003"/>
    <n v="31795.56"/>
  </r>
  <r>
    <x v="4866"/>
    <x v="2"/>
    <x v="0"/>
    <n v="3076.42"/>
    <n v="0.28999999999999998"/>
    <n v="4"/>
    <d v="2023-11-25T00:00:00"/>
    <d v="2023-11-26T00:00:00"/>
    <x v="0"/>
    <x v="2"/>
    <n v="651.89"/>
    <x v="4"/>
    <x v="0"/>
    <x v="11"/>
    <n v="2424.5300000000002"/>
    <n v="12305.68"/>
  </r>
  <r>
    <x v="4867"/>
    <x v="0"/>
    <x v="1"/>
    <n v="196.93"/>
    <n v="0.42"/>
    <n v="1"/>
    <d v="2023-02-02T00:00:00"/>
    <d v="2023-02-06T00:00:00"/>
    <x v="0"/>
    <x v="0"/>
    <n v="10.53"/>
    <x v="4"/>
    <x v="0"/>
    <x v="8"/>
    <n v="186.4"/>
    <n v="196.93"/>
  </r>
  <r>
    <x v="4868"/>
    <x v="0"/>
    <x v="0"/>
    <n v="1069.3499999999999"/>
    <n v="0.23"/>
    <n v="5"/>
    <d v="2024-12-17T00:00:00"/>
    <d v="2024-12-21T00:00:00"/>
    <x v="2"/>
    <x v="1"/>
    <n v="310.76"/>
    <x v="5"/>
    <x v="1"/>
    <x v="10"/>
    <n v="758.58999999999992"/>
    <n v="5346.75"/>
  </r>
  <r>
    <x v="4869"/>
    <x v="3"/>
    <x v="4"/>
    <n v="2442.83"/>
    <n v="0.06"/>
    <n v="4"/>
    <d v="2023-05-28T00:00:00"/>
    <d v="2023-05-31T00:00:00"/>
    <x v="0"/>
    <x v="2"/>
    <n v="264.8"/>
    <x v="3"/>
    <x v="0"/>
    <x v="5"/>
    <n v="2178.0299999999997"/>
    <n v="9771.32"/>
  </r>
  <r>
    <x v="4870"/>
    <x v="1"/>
    <x v="2"/>
    <n v="2282.88"/>
    <n v="0.47"/>
    <n v="3"/>
    <d v="2023-11-27T00:00:00"/>
    <d v="2023-11-29T00:00:00"/>
    <x v="1"/>
    <x v="2"/>
    <n v="280.69"/>
    <x v="2"/>
    <x v="0"/>
    <x v="11"/>
    <n v="2002.19"/>
    <n v="6848.64"/>
  </r>
  <r>
    <x v="4871"/>
    <x v="2"/>
    <x v="0"/>
    <n v="2631.71"/>
    <n v="0.27"/>
    <n v="7"/>
    <d v="2023-12-15T00:00:00"/>
    <d v="2023-12-16T00:00:00"/>
    <x v="0"/>
    <x v="2"/>
    <n v="154.49"/>
    <x v="0"/>
    <x v="0"/>
    <x v="10"/>
    <n v="2477.2200000000003"/>
    <n v="18421.97"/>
  </r>
  <r>
    <x v="4872"/>
    <x v="2"/>
    <x v="3"/>
    <n v="3602.57"/>
    <n v="0.35"/>
    <n v="9"/>
    <d v="2024-09-14T00:00:00"/>
    <d v="2024-09-19T00:00:00"/>
    <x v="0"/>
    <x v="1"/>
    <n v="242.83"/>
    <x v="3"/>
    <x v="1"/>
    <x v="7"/>
    <n v="3359.7400000000002"/>
    <n v="32423.13"/>
  </r>
  <r>
    <x v="4873"/>
    <x v="1"/>
    <x v="4"/>
    <n v="3441.84"/>
    <n v="0.2"/>
    <n v="4"/>
    <d v="2024-09-28T00:00:00"/>
    <d v="2024-10-03T00:00:00"/>
    <x v="1"/>
    <x v="2"/>
    <n v="1031.46"/>
    <x v="0"/>
    <x v="1"/>
    <x v="7"/>
    <n v="2410.38"/>
    <n v="13767.36"/>
  </r>
  <r>
    <x v="4874"/>
    <x v="1"/>
    <x v="0"/>
    <n v="1926.79"/>
    <n v="7.0000000000000007E-2"/>
    <n v="6"/>
    <d v="2024-09-27T00:00:00"/>
    <d v="2024-10-01T00:00:00"/>
    <x v="1"/>
    <x v="0"/>
    <n v="257.33"/>
    <x v="1"/>
    <x v="1"/>
    <x v="7"/>
    <n v="1669.46"/>
    <n v="11560.74"/>
  </r>
  <r>
    <x v="4875"/>
    <x v="3"/>
    <x v="0"/>
    <n v="4400.1499999999996"/>
    <n v="0.14000000000000001"/>
    <n v="1"/>
    <d v="2023-09-26T00:00:00"/>
    <d v="2023-09-27T00:00:00"/>
    <x v="2"/>
    <x v="1"/>
    <n v="967.72"/>
    <x v="1"/>
    <x v="0"/>
    <x v="7"/>
    <n v="3432.4299999999994"/>
    <n v="4400.1499999999996"/>
  </r>
  <r>
    <x v="4876"/>
    <x v="1"/>
    <x v="4"/>
    <n v="408.37"/>
    <n v="0.02"/>
    <n v="1"/>
    <d v="2023-05-04T00:00:00"/>
    <d v="2023-05-08T00:00:00"/>
    <x v="1"/>
    <x v="0"/>
    <n v="97.09"/>
    <x v="2"/>
    <x v="0"/>
    <x v="5"/>
    <n v="311.27999999999997"/>
    <n v="408.37"/>
  </r>
  <r>
    <x v="4877"/>
    <x v="2"/>
    <x v="0"/>
    <n v="2964.1"/>
    <n v="0.04"/>
    <n v="3"/>
    <d v="2024-10-15T00:00:00"/>
    <d v="2024-10-22T00:00:00"/>
    <x v="1"/>
    <x v="2"/>
    <n v="513.95000000000005"/>
    <x v="3"/>
    <x v="1"/>
    <x v="2"/>
    <n v="2450.1499999999996"/>
    <n v="8892.2999999999993"/>
  </r>
  <r>
    <x v="4878"/>
    <x v="2"/>
    <x v="2"/>
    <n v="4753.46"/>
    <n v="0.1"/>
    <n v="5"/>
    <d v="2024-12-13T00:00:00"/>
    <d v="2024-12-17T00:00:00"/>
    <x v="0"/>
    <x v="0"/>
    <n v="787.48"/>
    <x v="0"/>
    <x v="1"/>
    <x v="10"/>
    <n v="3965.98"/>
    <n v="23767.3"/>
  </r>
  <r>
    <x v="4879"/>
    <x v="2"/>
    <x v="1"/>
    <n v="2790.5"/>
    <n v="0.28000000000000003"/>
    <n v="6"/>
    <d v="2023-02-23T00:00:00"/>
    <d v="2023-03-02T00:00:00"/>
    <x v="1"/>
    <x v="0"/>
    <n v="373.88"/>
    <x v="4"/>
    <x v="0"/>
    <x v="8"/>
    <n v="2416.62"/>
    <n v="16743"/>
  </r>
  <r>
    <x v="4880"/>
    <x v="2"/>
    <x v="4"/>
    <n v="2330.02"/>
    <n v="0.5"/>
    <n v="9"/>
    <d v="2024-03-01T00:00:00"/>
    <d v="2024-03-03T00:00:00"/>
    <x v="1"/>
    <x v="1"/>
    <n v="525.37"/>
    <x v="3"/>
    <x v="1"/>
    <x v="0"/>
    <n v="1804.65"/>
    <n v="20970.18"/>
  </r>
  <r>
    <x v="4881"/>
    <x v="2"/>
    <x v="3"/>
    <n v="756.2"/>
    <n v="0.42"/>
    <n v="9"/>
    <d v="2023-03-24T00:00:00"/>
    <d v="2023-03-26T00:00:00"/>
    <x v="0"/>
    <x v="1"/>
    <n v="137.15"/>
    <x v="2"/>
    <x v="0"/>
    <x v="0"/>
    <n v="619.05000000000007"/>
    <n v="6805.8"/>
  </r>
  <r>
    <x v="4882"/>
    <x v="3"/>
    <x v="0"/>
    <n v="4069.93"/>
    <n v="0.04"/>
    <n v="1"/>
    <d v="2024-09-09T00:00:00"/>
    <d v="2024-09-10T00:00:00"/>
    <x v="2"/>
    <x v="1"/>
    <n v="637.86"/>
    <x v="0"/>
    <x v="1"/>
    <x v="7"/>
    <n v="3432.0699999999997"/>
    <n v="4069.93"/>
  </r>
  <r>
    <x v="4883"/>
    <x v="2"/>
    <x v="1"/>
    <n v="1931.59"/>
    <n v="0.42"/>
    <n v="2"/>
    <d v="2024-09-14T00:00:00"/>
    <d v="2024-09-17T00:00:00"/>
    <x v="1"/>
    <x v="2"/>
    <n v="169.82"/>
    <x v="3"/>
    <x v="1"/>
    <x v="7"/>
    <n v="1761.77"/>
    <n v="3863.18"/>
  </r>
  <r>
    <x v="4884"/>
    <x v="3"/>
    <x v="3"/>
    <n v="3536.1"/>
    <n v="0.27"/>
    <n v="8"/>
    <d v="2024-01-08T00:00:00"/>
    <d v="2024-01-10T00:00:00"/>
    <x v="0"/>
    <x v="1"/>
    <n v="767.02"/>
    <x v="2"/>
    <x v="1"/>
    <x v="6"/>
    <n v="2769.08"/>
    <n v="28288.799999999999"/>
  </r>
  <r>
    <x v="4885"/>
    <x v="2"/>
    <x v="3"/>
    <n v="1067.98"/>
    <n v="0.33"/>
    <n v="5"/>
    <d v="2024-05-24T00:00:00"/>
    <d v="2024-05-27T00:00:00"/>
    <x v="2"/>
    <x v="1"/>
    <n v="170.06"/>
    <x v="4"/>
    <x v="1"/>
    <x v="5"/>
    <n v="897.92000000000007"/>
    <n v="5339.9"/>
  </r>
  <r>
    <x v="4886"/>
    <x v="0"/>
    <x v="2"/>
    <n v="305.13"/>
    <n v="0.06"/>
    <n v="3"/>
    <d v="2023-08-14T00:00:00"/>
    <d v="2023-08-18T00:00:00"/>
    <x v="2"/>
    <x v="1"/>
    <n v="23.21"/>
    <x v="5"/>
    <x v="0"/>
    <x v="1"/>
    <n v="281.92"/>
    <n v="915.39"/>
  </r>
  <r>
    <x v="4887"/>
    <x v="0"/>
    <x v="1"/>
    <n v="1596.79"/>
    <n v="0.2"/>
    <n v="9"/>
    <d v="2023-10-19T00:00:00"/>
    <d v="2023-10-25T00:00:00"/>
    <x v="2"/>
    <x v="0"/>
    <n v="216.74"/>
    <x v="4"/>
    <x v="0"/>
    <x v="2"/>
    <n v="1380.05"/>
    <n v="14371.11"/>
  </r>
  <r>
    <x v="4888"/>
    <x v="0"/>
    <x v="4"/>
    <n v="1478.93"/>
    <n v="0.44"/>
    <n v="2"/>
    <d v="2023-01-09T00:00:00"/>
    <d v="2023-01-13T00:00:00"/>
    <x v="2"/>
    <x v="2"/>
    <n v="90.83"/>
    <x v="3"/>
    <x v="0"/>
    <x v="6"/>
    <n v="1388.1000000000001"/>
    <n v="2957.86"/>
  </r>
  <r>
    <x v="4889"/>
    <x v="0"/>
    <x v="1"/>
    <n v="4380.03"/>
    <n v="0.21"/>
    <n v="7"/>
    <d v="2024-12-20T00:00:00"/>
    <d v="2024-12-21T00:00:00"/>
    <x v="0"/>
    <x v="1"/>
    <n v="353.96"/>
    <x v="3"/>
    <x v="1"/>
    <x v="10"/>
    <n v="4026.0699999999997"/>
    <n v="30660.21"/>
  </r>
  <r>
    <x v="4890"/>
    <x v="3"/>
    <x v="1"/>
    <n v="4336.8999999999996"/>
    <n v="0.06"/>
    <n v="8"/>
    <d v="2024-10-16T00:00:00"/>
    <d v="2024-10-17T00:00:00"/>
    <x v="2"/>
    <x v="1"/>
    <n v="1294.0999999999999"/>
    <x v="5"/>
    <x v="1"/>
    <x v="2"/>
    <n v="3042.7999999999997"/>
    <n v="34695.199999999997"/>
  </r>
  <r>
    <x v="4891"/>
    <x v="3"/>
    <x v="3"/>
    <n v="2716.08"/>
    <n v="0.16"/>
    <n v="2"/>
    <d v="2024-05-25T00:00:00"/>
    <d v="2024-05-31T00:00:00"/>
    <x v="0"/>
    <x v="2"/>
    <n v="673.16"/>
    <x v="5"/>
    <x v="1"/>
    <x v="5"/>
    <n v="2042.92"/>
    <n v="5432.16"/>
  </r>
  <r>
    <x v="4892"/>
    <x v="1"/>
    <x v="2"/>
    <n v="193.09"/>
    <n v="0.11"/>
    <n v="1"/>
    <d v="2023-03-05T00:00:00"/>
    <d v="2023-03-09T00:00:00"/>
    <x v="2"/>
    <x v="0"/>
    <n v="57.34"/>
    <x v="0"/>
    <x v="0"/>
    <x v="0"/>
    <n v="135.75"/>
    <n v="193.09"/>
  </r>
  <r>
    <x v="4893"/>
    <x v="2"/>
    <x v="2"/>
    <n v="1218.79"/>
    <n v="0.34"/>
    <n v="3"/>
    <d v="2024-05-09T00:00:00"/>
    <d v="2024-05-12T00:00:00"/>
    <x v="0"/>
    <x v="1"/>
    <n v="347.51"/>
    <x v="5"/>
    <x v="1"/>
    <x v="5"/>
    <n v="871.28"/>
    <n v="3656.37"/>
  </r>
  <r>
    <x v="4894"/>
    <x v="0"/>
    <x v="1"/>
    <n v="3231.16"/>
    <n v="0.46"/>
    <n v="8"/>
    <d v="2023-02-17T00:00:00"/>
    <d v="2023-02-20T00:00:00"/>
    <x v="2"/>
    <x v="1"/>
    <n v="935.21"/>
    <x v="5"/>
    <x v="0"/>
    <x v="8"/>
    <n v="2295.9499999999998"/>
    <n v="25849.279999999999"/>
  </r>
  <r>
    <x v="4895"/>
    <x v="3"/>
    <x v="1"/>
    <n v="596.9"/>
    <n v="0.37"/>
    <n v="4"/>
    <d v="2023-06-16T00:00:00"/>
    <d v="2023-06-20T00:00:00"/>
    <x v="0"/>
    <x v="0"/>
    <n v="101.29"/>
    <x v="5"/>
    <x v="0"/>
    <x v="9"/>
    <n v="495.60999999999996"/>
    <n v="2387.6"/>
  </r>
  <r>
    <x v="4896"/>
    <x v="2"/>
    <x v="0"/>
    <n v="3533.05"/>
    <n v="0.42"/>
    <n v="5"/>
    <d v="2024-10-26T00:00:00"/>
    <d v="2024-10-31T00:00:00"/>
    <x v="1"/>
    <x v="0"/>
    <n v="774.71"/>
    <x v="4"/>
    <x v="1"/>
    <x v="2"/>
    <n v="2758.34"/>
    <n v="17665.25"/>
  </r>
  <r>
    <x v="4897"/>
    <x v="2"/>
    <x v="3"/>
    <n v="158.62"/>
    <n v="0.4"/>
    <n v="9"/>
    <d v="2024-12-20T00:00:00"/>
    <d v="2024-12-25T00:00:00"/>
    <x v="1"/>
    <x v="0"/>
    <n v="8.42"/>
    <x v="1"/>
    <x v="1"/>
    <x v="10"/>
    <n v="150.20000000000002"/>
    <n v="1427.58"/>
  </r>
  <r>
    <x v="4898"/>
    <x v="3"/>
    <x v="4"/>
    <n v="3444.43"/>
    <n v="0.01"/>
    <n v="4"/>
    <d v="2023-12-08T00:00:00"/>
    <d v="2023-12-11T00:00:00"/>
    <x v="0"/>
    <x v="0"/>
    <n v="499.31"/>
    <x v="0"/>
    <x v="0"/>
    <x v="10"/>
    <n v="2945.12"/>
    <n v="13777.72"/>
  </r>
  <r>
    <x v="4899"/>
    <x v="0"/>
    <x v="4"/>
    <n v="4238.24"/>
    <n v="0.06"/>
    <n v="9"/>
    <d v="2024-01-05T00:00:00"/>
    <d v="2024-01-12T00:00:00"/>
    <x v="2"/>
    <x v="1"/>
    <n v="927.51"/>
    <x v="5"/>
    <x v="1"/>
    <x v="6"/>
    <n v="3310.7299999999996"/>
    <n v="38144.159999999996"/>
  </r>
  <r>
    <x v="4900"/>
    <x v="1"/>
    <x v="2"/>
    <n v="2399.17"/>
    <n v="0.21"/>
    <n v="6"/>
    <d v="2024-12-20T00:00:00"/>
    <d v="2024-12-25T00:00:00"/>
    <x v="1"/>
    <x v="1"/>
    <n v="212.27"/>
    <x v="0"/>
    <x v="1"/>
    <x v="10"/>
    <n v="2186.9"/>
    <n v="14395.02"/>
  </r>
  <r>
    <x v="4901"/>
    <x v="2"/>
    <x v="3"/>
    <n v="4162.5"/>
    <n v="0.06"/>
    <n v="7"/>
    <d v="2023-08-13T00:00:00"/>
    <d v="2023-08-19T00:00:00"/>
    <x v="1"/>
    <x v="0"/>
    <n v="1139.6199999999999"/>
    <x v="1"/>
    <x v="0"/>
    <x v="1"/>
    <n v="3022.88"/>
    <n v="29137.5"/>
  </r>
  <r>
    <x v="4902"/>
    <x v="1"/>
    <x v="2"/>
    <n v="3929.49"/>
    <n v="0.37"/>
    <n v="8"/>
    <d v="2024-03-19T00:00:00"/>
    <d v="2024-03-25T00:00:00"/>
    <x v="0"/>
    <x v="0"/>
    <n v="301.75"/>
    <x v="5"/>
    <x v="1"/>
    <x v="0"/>
    <n v="3627.74"/>
    <n v="31435.919999999998"/>
  </r>
  <r>
    <x v="4903"/>
    <x v="0"/>
    <x v="4"/>
    <n v="3389.95"/>
    <n v="0.04"/>
    <n v="1"/>
    <d v="2024-01-10T00:00:00"/>
    <d v="2024-01-17T00:00:00"/>
    <x v="0"/>
    <x v="0"/>
    <n v="879.62"/>
    <x v="0"/>
    <x v="1"/>
    <x v="6"/>
    <n v="2510.33"/>
    <n v="3389.95"/>
  </r>
  <r>
    <x v="4904"/>
    <x v="0"/>
    <x v="1"/>
    <n v="2281.23"/>
    <n v="0.21"/>
    <n v="9"/>
    <d v="2023-09-20T00:00:00"/>
    <d v="2023-09-27T00:00:00"/>
    <x v="0"/>
    <x v="1"/>
    <n v="464.94"/>
    <x v="0"/>
    <x v="0"/>
    <x v="7"/>
    <n v="1816.29"/>
    <n v="20531.07"/>
  </r>
  <r>
    <x v="4905"/>
    <x v="1"/>
    <x v="3"/>
    <n v="1432.33"/>
    <n v="0.2"/>
    <n v="2"/>
    <d v="2023-05-26T00:00:00"/>
    <d v="2023-05-28T00:00:00"/>
    <x v="0"/>
    <x v="2"/>
    <n v="379.49"/>
    <x v="5"/>
    <x v="0"/>
    <x v="5"/>
    <n v="1052.8399999999999"/>
    <n v="2864.66"/>
  </r>
  <r>
    <x v="4906"/>
    <x v="0"/>
    <x v="3"/>
    <n v="4318.2299999999996"/>
    <n v="0.27"/>
    <n v="3"/>
    <d v="2023-05-08T00:00:00"/>
    <d v="2023-05-09T00:00:00"/>
    <x v="0"/>
    <x v="1"/>
    <n v="457.67"/>
    <x v="5"/>
    <x v="0"/>
    <x v="5"/>
    <n v="3860.5599999999995"/>
    <n v="12954.689999999999"/>
  </r>
  <r>
    <x v="4907"/>
    <x v="2"/>
    <x v="0"/>
    <n v="3278.09"/>
    <n v="0.31"/>
    <n v="1"/>
    <d v="2024-09-16T00:00:00"/>
    <d v="2024-09-17T00:00:00"/>
    <x v="1"/>
    <x v="0"/>
    <n v="686.22"/>
    <x v="0"/>
    <x v="1"/>
    <x v="7"/>
    <n v="2591.87"/>
    <n v="3278.09"/>
  </r>
  <r>
    <x v="4908"/>
    <x v="1"/>
    <x v="1"/>
    <n v="4010.28"/>
    <n v="0.47"/>
    <n v="3"/>
    <d v="2023-09-25T00:00:00"/>
    <d v="2023-09-30T00:00:00"/>
    <x v="0"/>
    <x v="2"/>
    <n v="423.97"/>
    <x v="3"/>
    <x v="0"/>
    <x v="7"/>
    <n v="3586.3100000000004"/>
    <n v="12030.84"/>
  </r>
  <r>
    <x v="4909"/>
    <x v="0"/>
    <x v="1"/>
    <n v="2804.64"/>
    <n v="0.14000000000000001"/>
    <n v="2"/>
    <d v="2023-12-30T00:00:00"/>
    <d v="2024-01-03T00:00:00"/>
    <x v="2"/>
    <x v="2"/>
    <n v="323.54000000000002"/>
    <x v="0"/>
    <x v="0"/>
    <x v="10"/>
    <n v="2481.1"/>
    <n v="5609.28"/>
  </r>
  <r>
    <x v="4910"/>
    <x v="1"/>
    <x v="2"/>
    <n v="942.15"/>
    <n v="0.33"/>
    <n v="7"/>
    <d v="2024-11-03T00:00:00"/>
    <d v="2024-11-05T00:00:00"/>
    <x v="0"/>
    <x v="0"/>
    <n v="73.86"/>
    <x v="4"/>
    <x v="1"/>
    <x v="11"/>
    <n v="868.29"/>
    <n v="6595.05"/>
  </r>
  <r>
    <x v="4911"/>
    <x v="2"/>
    <x v="3"/>
    <n v="4899.25"/>
    <n v="0.02"/>
    <n v="7"/>
    <d v="2024-04-26T00:00:00"/>
    <d v="2024-05-01T00:00:00"/>
    <x v="2"/>
    <x v="2"/>
    <n v="1291.29"/>
    <x v="2"/>
    <x v="1"/>
    <x v="3"/>
    <n v="3607.96"/>
    <n v="34294.75"/>
  </r>
  <r>
    <x v="4912"/>
    <x v="0"/>
    <x v="2"/>
    <n v="995.42"/>
    <n v="0"/>
    <n v="6"/>
    <d v="2024-11-28T00:00:00"/>
    <d v="2024-12-04T00:00:00"/>
    <x v="1"/>
    <x v="2"/>
    <n v="249.39"/>
    <x v="0"/>
    <x v="1"/>
    <x v="11"/>
    <n v="746.03"/>
    <n v="5972.5199999999995"/>
  </r>
  <r>
    <x v="4913"/>
    <x v="2"/>
    <x v="1"/>
    <n v="4565.08"/>
    <n v="0.01"/>
    <n v="4"/>
    <d v="2023-07-29T00:00:00"/>
    <d v="2023-08-02T00:00:00"/>
    <x v="1"/>
    <x v="0"/>
    <n v="549.62"/>
    <x v="0"/>
    <x v="0"/>
    <x v="4"/>
    <n v="4015.46"/>
    <n v="18260.32"/>
  </r>
  <r>
    <x v="4914"/>
    <x v="0"/>
    <x v="0"/>
    <n v="1119.8800000000001"/>
    <n v="0.22"/>
    <n v="3"/>
    <d v="2024-07-07T00:00:00"/>
    <d v="2024-07-13T00:00:00"/>
    <x v="0"/>
    <x v="1"/>
    <n v="106.31"/>
    <x v="3"/>
    <x v="1"/>
    <x v="4"/>
    <n v="1013.5700000000002"/>
    <n v="3359.6400000000003"/>
  </r>
  <r>
    <x v="4915"/>
    <x v="3"/>
    <x v="3"/>
    <n v="1931.37"/>
    <n v="0.28000000000000003"/>
    <n v="7"/>
    <d v="2023-08-10T00:00:00"/>
    <d v="2023-08-14T00:00:00"/>
    <x v="1"/>
    <x v="2"/>
    <n v="482.05"/>
    <x v="5"/>
    <x v="0"/>
    <x v="1"/>
    <n v="1449.32"/>
    <n v="13519.59"/>
  </r>
  <r>
    <x v="4916"/>
    <x v="0"/>
    <x v="1"/>
    <n v="2256.41"/>
    <n v="0"/>
    <n v="3"/>
    <d v="2023-10-29T00:00:00"/>
    <d v="2023-11-01T00:00:00"/>
    <x v="1"/>
    <x v="0"/>
    <n v="374.26"/>
    <x v="3"/>
    <x v="0"/>
    <x v="2"/>
    <n v="1882.1499999999999"/>
    <n v="6769.23"/>
  </r>
  <r>
    <x v="4917"/>
    <x v="1"/>
    <x v="0"/>
    <n v="4614.74"/>
    <n v="0.2"/>
    <n v="9"/>
    <d v="2023-09-16T00:00:00"/>
    <d v="2023-09-18T00:00:00"/>
    <x v="2"/>
    <x v="1"/>
    <n v="609.04"/>
    <x v="3"/>
    <x v="0"/>
    <x v="7"/>
    <n v="4005.7"/>
    <n v="41532.659999999996"/>
  </r>
  <r>
    <x v="4918"/>
    <x v="0"/>
    <x v="4"/>
    <n v="4452.17"/>
    <n v="0.02"/>
    <n v="8"/>
    <d v="2023-02-22T00:00:00"/>
    <d v="2023-02-24T00:00:00"/>
    <x v="1"/>
    <x v="1"/>
    <n v="981.08"/>
    <x v="1"/>
    <x v="0"/>
    <x v="8"/>
    <n v="3471.09"/>
    <n v="35617.360000000001"/>
  </r>
  <r>
    <x v="4919"/>
    <x v="2"/>
    <x v="1"/>
    <n v="4133.78"/>
    <n v="0.33"/>
    <n v="7"/>
    <d v="2023-03-03T00:00:00"/>
    <d v="2023-03-06T00:00:00"/>
    <x v="0"/>
    <x v="2"/>
    <n v="604.51"/>
    <x v="3"/>
    <x v="0"/>
    <x v="0"/>
    <n v="3529.2699999999995"/>
    <n v="28936.46"/>
  </r>
  <r>
    <x v="4920"/>
    <x v="2"/>
    <x v="4"/>
    <n v="1945.71"/>
    <n v="0.32"/>
    <n v="2"/>
    <d v="2024-04-29T00:00:00"/>
    <d v="2024-05-03T00:00:00"/>
    <x v="1"/>
    <x v="0"/>
    <n v="451.43"/>
    <x v="3"/>
    <x v="1"/>
    <x v="3"/>
    <n v="1494.28"/>
    <n v="3891.42"/>
  </r>
  <r>
    <x v="4921"/>
    <x v="0"/>
    <x v="2"/>
    <n v="122.02"/>
    <n v="0.39"/>
    <n v="3"/>
    <d v="2024-02-07T00:00:00"/>
    <d v="2024-02-11T00:00:00"/>
    <x v="1"/>
    <x v="1"/>
    <n v="12.49"/>
    <x v="3"/>
    <x v="1"/>
    <x v="8"/>
    <n v="109.53"/>
    <n v="366.06"/>
  </r>
  <r>
    <x v="4922"/>
    <x v="1"/>
    <x v="4"/>
    <n v="3439.76"/>
    <n v="0.27"/>
    <n v="8"/>
    <d v="2024-03-18T00:00:00"/>
    <d v="2024-03-25T00:00:00"/>
    <x v="2"/>
    <x v="1"/>
    <n v="660.41"/>
    <x v="0"/>
    <x v="1"/>
    <x v="0"/>
    <n v="2779.3500000000004"/>
    <n v="27518.080000000002"/>
  </r>
  <r>
    <x v="4923"/>
    <x v="3"/>
    <x v="1"/>
    <n v="2113.67"/>
    <n v="0.31"/>
    <n v="3"/>
    <d v="2023-11-14T00:00:00"/>
    <d v="2023-11-20T00:00:00"/>
    <x v="2"/>
    <x v="1"/>
    <n v="567.98"/>
    <x v="2"/>
    <x v="0"/>
    <x v="11"/>
    <n v="1545.69"/>
    <n v="6341.01"/>
  </r>
  <r>
    <x v="4924"/>
    <x v="1"/>
    <x v="4"/>
    <n v="3809.59"/>
    <n v="0.14000000000000001"/>
    <n v="8"/>
    <d v="2024-02-25T00:00:00"/>
    <d v="2024-03-03T00:00:00"/>
    <x v="0"/>
    <x v="1"/>
    <n v="963.26"/>
    <x v="1"/>
    <x v="1"/>
    <x v="8"/>
    <n v="2846.33"/>
    <n v="30476.720000000001"/>
  </r>
  <r>
    <x v="4925"/>
    <x v="3"/>
    <x v="3"/>
    <n v="3994.78"/>
    <n v="0.04"/>
    <n v="4"/>
    <d v="2024-12-17T00:00:00"/>
    <d v="2024-12-22T00:00:00"/>
    <x v="1"/>
    <x v="0"/>
    <n v="1142.05"/>
    <x v="3"/>
    <x v="1"/>
    <x v="10"/>
    <n v="2852.7300000000005"/>
    <n v="15979.12"/>
  </r>
  <r>
    <x v="4926"/>
    <x v="2"/>
    <x v="1"/>
    <n v="2254.64"/>
    <n v="0.37"/>
    <n v="5"/>
    <d v="2024-02-03T00:00:00"/>
    <d v="2024-02-04T00:00:00"/>
    <x v="1"/>
    <x v="0"/>
    <n v="124.62"/>
    <x v="3"/>
    <x v="1"/>
    <x v="8"/>
    <n v="2130.02"/>
    <n v="11273.199999999999"/>
  </r>
  <r>
    <x v="4927"/>
    <x v="1"/>
    <x v="0"/>
    <n v="3765.7"/>
    <n v="0.31"/>
    <n v="9"/>
    <d v="2023-03-31T00:00:00"/>
    <d v="2023-04-06T00:00:00"/>
    <x v="2"/>
    <x v="1"/>
    <n v="1062.4000000000001"/>
    <x v="3"/>
    <x v="0"/>
    <x v="0"/>
    <n v="2703.2999999999997"/>
    <n v="33891.299999999996"/>
  </r>
  <r>
    <x v="4928"/>
    <x v="3"/>
    <x v="4"/>
    <n v="4215.6899999999996"/>
    <n v="0.47"/>
    <n v="2"/>
    <d v="2024-08-04T00:00:00"/>
    <d v="2024-08-07T00:00:00"/>
    <x v="1"/>
    <x v="1"/>
    <n v="464.19"/>
    <x v="5"/>
    <x v="1"/>
    <x v="1"/>
    <n v="3751.4999999999995"/>
    <n v="8431.3799999999992"/>
  </r>
  <r>
    <x v="4929"/>
    <x v="0"/>
    <x v="3"/>
    <n v="4649.53"/>
    <n v="0.49"/>
    <n v="3"/>
    <d v="2024-08-25T00:00:00"/>
    <d v="2024-09-01T00:00:00"/>
    <x v="2"/>
    <x v="2"/>
    <n v="1330.27"/>
    <x v="5"/>
    <x v="1"/>
    <x v="1"/>
    <n v="3319.2599999999998"/>
    <n v="13948.59"/>
  </r>
  <r>
    <x v="4930"/>
    <x v="2"/>
    <x v="2"/>
    <n v="2954.03"/>
    <n v="0.42"/>
    <n v="1"/>
    <d v="2024-05-10T00:00:00"/>
    <d v="2024-05-15T00:00:00"/>
    <x v="0"/>
    <x v="0"/>
    <n v="336.18"/>
    <x v="0"/>
    <x v="1"/>
    <x v="5"/>
    <n v="2617.8500000000004"/>
    <n v="2954.03"/>
  </r>
  <r>
    <x v="4931"/>
    <x v="0"/>
    <x v="2"/>
    <n v="3914.55"/>
    <n v="0.49"/>
    <n v="8"/>
    <d v="2023-12-11T00:00:00"/>
    <d v="2023-12-13T00:00:00"/>
    <x v="2"/>
    <x v="0"/>
    <n v="378.93"/>
    <x v="4"/>
    <x v="0"/>
    <x v="10"/>
    <n v="3535.6200000000003"/>
    <n v="31316.400000000001"/>
  </r>
  <r>
    <x v="4932"/>
    <x v="2"/>
    <x v="4"/>
    <n v="2523.37"/>
    <n v="0.32"/>
    <n v="9"/>
    <d v="2024-03-09T00:00:00"/>
    <d v="2024-03-11T00:00:00"/>
    <x v="0"/>
    <x v="1"/>
    <n v="522.16999999999996"/>
    <x v="0"/>
    <x v="1"/>
    <x v="0"/>
    <n v="2001.1999999999998"/>
    <n v="22710.329999999998"/>
  </r>
  <r>
    <x v="4933"/>
    <x v="1"/>
    <x v="2"/>
    <n v="304.14999999999998"/>
    <n v="0.05"/>
    <n v="9"/>
    <d v="2024-07-12T00:00:00"/>
    <d v="2024-07-14T00:00:00"/>
    <x v="1"/>
    <x v="2"/>
    <n v="70.459999999999994"/>
    <x v="3"/>
    <x v="1"/>
    <x v="4"/>
    <n v="233.69"/>
    <n v="2737.35"/>
  </r>
  <r>
    <x v="4934"/>
    <x v="1"/>
    <x v="0"/>
    <n v="860.58"/>
    <n v="0.04"/>
    <n v="3"/>
    <d v="2024-06-11T00:00:00"/>
    <d v="2024-06-12T00:00:00"/>
    <x v="1"/>
    <x v="0"/>
    <n v="250.02"/>
    <x v="1"/>
    <x v="1"/>
    <x v="9"/>
    <n v="610.56000000000006"/>
    <n v="2581.7400000000002"/>
  </r>
  <r>
    <x v="4935"/>
    <x v="2"/>
    <x v="1"/>
    <n v="728.3"/>
    <n v="0.4"/>
    <n v="5"/>
    <d v="2024-01-01T00:00:00"/>
    <d v="2024-01-04T00:00:00"/>
    <x v="2"/>
    <x v="2"/>
    <n v="91.25"/>
    <x v="5"/>
    <x v="1"/>
    <x v="6"/>
    <n v="637.04999999999995"/>
    <n v="3641.5"/>
  </r>
  <r>
    <x v="4936"/>
    <x v="2"/>
    <x v="3"/>
    <n v="941.65"/>
    <n v="0.12"/>
    <n v="9"/>
    <d v="2024-02-04T00:00:00"/>
    <d v="2024-02-10T00:00:00"/>
    <x v="0"/>
    <x v="1"/>
    <n v="153.5"/>
    <x v="5"/>
    <x v="1"/>
    <x v="8"/>
    <n v="788.15"/>
    <n v="8474.85"/>
  </r>
  <r>
    <x v="4937"/>
    <x v="2"/>
    <x v="4"/>
    <n v="150.04"/>
    <n v="0.03"/>
    <n v="5"/>
    <d v="2023-07-14T00:00:00"/>
    <d v="2023-07-21T00:00:00"/>
    <x v="2"/>
    <x v="0"/>
    <n v="30.19"/>
    <x v="4"/>
    <x v="0"/>
    <x v="4"/>
    <n v="119.85"/>
    <n v="750.19999999999993"/>
  </r>
  <r>
    <x v="4938"/>
    <x v="1"/>
    <x v="2"/>
    <n v="4307.66"/>
    <n v="0.24"/>
    <n v="1"/>
    <d v="2023-08-22T00:00:00"/>
    <d v="2023-08-23T00:00:00"/>
    <x v="1"/>
    <x v="2"/>
    <n v="1102.56"/>
    <x v="4"/>
    <x v="0"/>
    <x v="1"/>
    <n v="3205.1"/>
    <n v="4307.66"/>
  </r>
  <r>
    <x v="4939"/>
    <x v="3"/>
    <x v="1"/>
    <n v="2844.73"/>
    <n v="0.16"/>
    <n v="1"/>
    <d v="2024-08-21T00:00:00"/>
    <d v="2024-08-25T00:00:00"/>
    <x v="2"/>
    <x v="0"/>
    <n v="698.07"/>
    <x v="4"/>
    <x v="1"/>
    <x v="1"/>
    <n v="2146.66"/>
    <n v="2844.73"/>
  </r>
  <r>
    <x v="4940"/>
    <x v="0"/>
    <x v="0"/>
    <n v="1977.44"/>
    <n v="0.28999999999999998"/>
    <n v="4"/>
    <d v="2023-03-05T00:00:00"/>
    <d v="2023-03-09T00:00:00"/>
    <x v="1"/>
    <x v="1"/>
    <n v="565.45000000000005"/>
    <x v="1"/>
    <x v="0"/>
    <x v="0"/>
    <n v="1411.99"/>
    <n v="7909.76"/>
  </r>
  <r>
    <x v="4941"/>
    <x v="0"/>
    <x v="2"/>
    <n v="2107.92"/>
    <n v="0.3"/>
    <n v="7"/>
    <d v="2024-04-22T00:00:00"/>
    <d v="2024-04-24T00:00:00"/>
    <x v="2"/>
    <x v="0"/>
    <n v="391.01"/>
    <x v="3"/>
    <x v="1"/>
    <x v="3"/>
    <n v="1716.91"/>
    <n v="14755.44"/>
  </r>
  <r>
    <x v="4942"/>
    <x v="1"/>
    <x v="2"/>
    <n v="2370.42"/>
    <n v="0.34"/>
    <n v="7"/>
    <d v="2024-02-09T00:00:00"/>
    <d v="2024-02-12T00:00:00"/>
    <x v="0"/>
    <x v="1"/>
    <n v="605.46"/>
    <x v="1"/>
    <x v="1"/>
    <x v="8"/>
    <n v="1764.96"/>
    <n v="16592.940000000002"/>
  </r>
  <r>
    <x v="4943"/>
    <x v="0"/>
    <x v="3"/>
    <n v="462.03"/>
    <n v="0.28999999999999998"/>
    <n v="7"/>
    <d v="2024-12-02T00:00:00"/>
    <d v="2024-12-09T00:00:00"/>
    <x v="0"/>
    <x v="2"/>
    <n v="115.9"/>
    <x v="1"/>
    <x v="1"/>
    <x v="10"/>
    <n v="346.13"/>
    <n v="3234.21"/>
  </r>
  <r>
    <x v="4944"/>
    <x v="2"/>
    <x v="0"/>
    <n v="1445.86"/>
    <n v="0.19"/>
    <n v="6"/>
    <d v="2024-11-24T00:00:00"/>
    <d v="2024-11-29T00:00:00"/>
    <x v="0"/>
    <x v="2"/>
    <n v="147.1"/>
    <x v="5"/>
    <x v="1"/>
    <x v="11"/>
    <n v="1298.76"/>
    <n v="8675.16"/>
  </r>
  <r>
    <x v="4945"/>
    <x v="3"/>
    <x v="0"/>
    <n v="4272.97"/>
    <n v="0.01"/>
    <n v="1"/>
    <d v="2024-08-16T00:00:00"/>
    <d v="2024-08-20T00:00:00"/>
    <x v="2"/>
    <x v="2"/>
    <n v="581.45000000000005"/>
    <x v="2"/>
    <x v="1"/>
    <x v="1"/>
    <n v="3691.5200000000004"/>
    <n v="4272.97"/>
  </r>
  <r>
    <x v="4946"/>
    <x v="0"/>
    <x v="4"/>
    <n v="3744.01"/>
    <n v="0.45"/>
    <n v="3"/>
    <d v="2023-05-11T00:00:00"/>
    <d v="2023-05-16T00:00:00"/>
    <x v="1"/>
    <x v="1"/>
    <n v="374.25"/>
    <x v="1"/>
    <x v="0"/>
    <x v="5"/>
    <n v="3369.76"/>
    <n v="11232.03"/>
  </r>
  <r>
    <x v="4947"/>
    <x v="3"/>
    <x v="3"/>
    <n v="2860.69"/>
    <n v="0.16"/>
    <n v="5"/>
    <d v="2024-03-12T00:00:00"/>
    <d v="2024-03-18T00:00:00"/>
    <x v="2"/>
    <x v="2"/>
    <n v="173.21"/>
    <x v="2"/>
    <x v="1"/>
    <x v="0"/>
    <n v="2687.48"/>
    <n v="14303.45"/>
  </r>
  <r>
    <x v="4948"/>
    <x v="2"/>
    <x v="4"/>
    <n v="2455.4499999999998"/>
    <n v="0.25"/>
    <n v="4"/>
    <d v="2023-08-27T00:00:00"/>
    <d v="2023-09-01T00:00:00"/>
    <x v="1"/>
    <x v="1"/>
    <n v="644.67999999999995"/>
    <x v="4"/>
    <x v="0"/>
    <x v="1"/>
    <n v="1810.77"/>
    <n v="9821.7999999999993"/>
  </r>
  <r>
    <x v="4949"/>
    <x v="0"/>
    <x v="3"/>
    <n v="1368.97"/>
    <n v="0.28000000000000003"/>
    <n v="4"/>
    <d v="2023-05-20T00:00:00"/>
    <d v="2023-05-27T00:00:00"/>
    <x v="0"/>
    <x v="2"/>
    <n v="377.12"/>
    <x v="3"/>
    <x v="0"/>
    <x v="5"/>
    <n v="991.85"/>
    <n v="5475.88"/>
  </r>
  <r>
    <x v="4950"/>
    <x v="1"/>
    <x v="0"/>
    <n v="2409.15"/>
    <n v="0.16"/>
    <n v="9"/>
    <d v="2024-07-03T00:00:00"/>
    <d v="2024-07-09T00:00:00"/>
    <x v="0"/>
    <x v="1"/>
    <n v="373.99"/>
    <x v="5"/>
    <x v="1"/>
    <x v="4"/>
    <n v="2035.16"/>
    <n v="21682.350000000002"/>
  </r>
  <r>
    <x v="4951"/>
    <x v="3"/>
    <x v="3"/>
    <n v="3029.49"/>
    <n v="0.15"/>
    <n v="7"/>
    <d v="2023-11-30T00:00:00"/>
    <d v="2023-12-06T00:00:00"/>
    <x v="2"/>
    <x v="0"/>
    <n v="427.83"/>
    <x v="5"/>
    <x v="0"/>
    <x v="11"/>
    <n v="2601.66"/>
    <n v="21206.43"/>
  </r>
  <r>
    <x v="4952"/>
    <x v="2"/>
    <x v="3"/>
    <n v="3591.93"/>
    <n v="0.13"/>
    <n v="9"/>
    <d v="2023-04-01T00:00:00"/>
    <d v="2023-04-05T00:00:00"/>
    <x v="1"/>
    <x v="2"/>
    <n v="602.29"/>
    <x v="5"/>
    <x v="0"/>
    <x v="3"/>
    <n v="2989.64"/>
    <n v="32327.37"/>
  </r>
  <r>
    <x v="4953"/>
    <x v="3"/>
    <x v="3"/>
    <n v="916.54"/>
    <n v="0.12"/>
    <n v="7"/>
    <d v="2023-05-26T00:00:00"/>
    <d v="2023-05-31T00:00:00"/>
    <x v="1"/>
    <x v="0"/>
    <n v="189.82"/>
    <x v="4"/>
    <x v="0"/>
    <x v="5"/>
    <n v="726.72"/>
    <n v="6415.78"/>
  </r>
  <r>
    <x v="4954"/>
    <x v="0"/>
    <x v="1"/>
    <n v="4084.24"/>
    <n v="0.02"/>
    <n v="3"/>
    <d v="2024-08-18T00:00:00"/>
    <d v="2024-08-23T00:00:00"/>
    <x v="1"/>
    <x v="1"/>
    <n v="1212.25"/>
    <x v="2"/>
    <x v="1"/>
    <x v="1"/>
    <n v="2871.99"/>
    <n v="12252.72"/>
  </r>
  <r>
    <x v="4955"/>
    <x v="0"/>
    <x v="1"/>
    <n v="1794.48"/>
    <n v="0.48"/>
    <n v="4"/>
    <d v="2024-11-05T00:00:00"/>
    <d v="2024-11-11T00:00:00"/>
    <x v="2"/>
    <x v="1"/>
    <n v="480.74"/>
    <x v="2"/>
    <x v="1"/>
    <x v="11"/>
    <n v="1313.74"/>
    <n v="7177.92"/>
  </r>
  <r>
    <x v="4956"/>
    <x v="1"/>
    <x v="0"/>
    <n v="2565.96"/>
    <n v="0.3"/>
    <n v="9"/>
    <d v="2023-12-06T00:00:00"/>
    <d v="2023-12-12T00:00:00"/>
    <x v="1"/>
    <x v="2"/>
    <n v="232.56"/>
    <x v="3"/>
    <x v="0"/>
    <x v="10"/>
    <n v="2333.4"/>
    <n v="23093.64"/>
  </r>
  <r>
    <x v="4957"/>
    <x v="2"/>
    <x v="3"/>
    <n v="3078.73"/>
    <n v="0.05"/>
    <n v="1"/>
    <d v="2023-07-17T00:00:00"/>
    <d v="2023-07-22T00:00:00"/>
    <x v="2"/>
    <x v="0"/>
    <n v="829.06"/>
    <x v="0"/>
    <x v="0"/>
    <x v="4"/>
    <n v="2249.67"/>
    <n v="3078.73"/>
  </r>
  <r>
    <x v="4958"/>
    <x v="2"/>
    <x v="0"/>
    <n v="2491.67"/>
    <n v="0.3"/>
    <n v="3"/>
    <d v="2024-04-18T00:00:00"/>
    <d v="2024-04-19T00:00:00"/>
    <x v="0"/>
    <x v="1"/>
    <n v="426.57"/>
    <x v="3"/>
    <x v="1"/>
    <x v="3"/>
    <n v="2065.1"/>
    <n v="7475.01"/>
  </r>
  <r>
    <x v="4959"/>
    <x v="1"/>
    <x v="1"/>
    <n v="2902.59"/>
    <n v="0.12"/>
    <n v="4"/>
    <d v="2024-03-30T00:00:00"/>
    <d v="2024-04-06T00:00:00"/>
    <x v="0"/>
    <x v="2"/>
    <n v="729.36"/>
    <x v="2"/>
    <x v="1"/>
    <x v="0"/>
    <n v="2173.23"/>
    <n v="11610.36"/>
  </r>
  <r>
    <x v="4960"/>
    <x v="1"/>
    <x v="3"/>
    <n v="646.46"/>
    <n v="0.16"/>
    <n v="4"/>
    <d v="2023-12-24T00:00:00"/>
    <d v="2023-12-30T00:00:00"/>
    <x v="0"/>
    <x v="0"/>
    <n v="168.9"/>
    <x v="2"/>
    <x v="0"/>
    <x v="10"/>
    <n v="477.56000000000006"/>
    <n v="2585.84"/>
  </r>
  <r>
    <x v="4961"/>
    <x v="2"/>
    <x v="4"/>
    <n v="2217.56"/>
    <n v="0.4"/>
    <n v="7"/>
    <d v="2023-09-30T00:00:00"/>
    <d v="2023-10-03T00:00:00"/>
    <x v="0"/>
    <x v="2"/>
    <n v="320.55"/>
    <x v="5"/>
    <x v="0"/>
    <x v="7"/>
    <n v="1897.01"/>
    <n v="15522.92"/>
  </r>
  <r>
    <x v="4962"/>
    <x v="3"/>
    <x v="1"/>
    <n v="1474.29"/>
    <n v="0.44"/>
    <n v="4"/>
    <d v="2024-05-15T00:00:00"/>
    <d v="2024-05-17T00:00:00"/>
    <x v="2"/>
    <x v="0"/>
    <n v="84.07"/>
    <x v="1"/>
    <x v="1"/>
    <x v="5"/>
    <n v="1390.22"/>
    <n v="5897.16"/>
  </r>
  <r>
    <x v="4963"/>
    <x v="3"/>
    <x v="1"/>
    <n v="521.53"/>
    <n v="0.35"/>
    <n v="8"/>
    <d v="2023-03-11T00:00:00"/>
    <d v="2023-03-12T00:00:00"/>
    <x v="2"/>
    <x v="1"/>
    <n v="73.64"/>
    <x v="1"/>
    <x v="0"/>
    <x v="0"/>
    <n v="447.89"/>
    <n v="4172.24"/>
  </r>
  <r>
    <x v="4964"/>
    <x v="1"/>
    <x v="1"/>
    <n v="1039.08"/>
    <n v="0.47"/>
    <n v="1"/>
    <d v="2023-01-09T00:00:00"/>
    <d v="2023-01-14T00:00:00"/>
    <x v="2"/>
    <x v="1"/>
    <n v="59.74"/>
    <x v="1"/>
    <x v="0"/>
    <x v="6"/>
    <n v="979.33999999999992"/>
    <n v="1039.08"/>
  </r>
  <r>
    <x v="4965"/>
    <x v="3"/>
    <x v="3"/>
    <n v="3051.98"/>
    <n v="0.45"/>
    <n v="3"/>
    <d v="2024-12-08T00:00:00"/>
    <d v="2024-12-09T00:00:00"/>
    <x v="0"/>
    <x v="1"/>
    <n v="544.79"/>
    <x v="1"/>
    <x v="1"/>
    <x v="10"/>
    <n v="2507.19"/>
    <n v="9155.94"/>
  </r>
  <r>
    <x v="4966"/>
    <x v="2"/>
    <x v="2"/>
    <n v="1063.76"/>
    <n v="0.28000000000000003"/>
    <n v="6"/>
    <d v="2023-01-03T00:00:00"/>
    <d v="2023-01-10T00:00:00"/>
    <x v="0"/>
    <x v="0"/>
    <n v="305.61"/>
    <x v="0"/>
    <x v="0"/>
    <x v="6"/>
    <n v="758.15"/>
    <n v="6382.5599999999995"/>
  </r>
  <r>
    <x v="4967"/>
    <x v="0"/>
    <x v="4"/>
    <n v="987.21"/>
    <n v="0.45"/>
    <n v="3"/>
    <d v="2023-09-26T00:00:00"/>
    <d v="2023-10-03T00:00:00"/>
    <x v="1"/>
    <x v="0"/>
    <n v="267.81"/>
    <x v="5"/>
    <x v="0"/>
    <x v="7"/>
    <n v="719.40000000000009"/>
    <n v="2961.63"/>
  </r>
  <r>
    <x v="4968"/>
    <x v="0"/>
    <x v="4"/>
    <n v="2808.87"/>
    <n v="0.27"/>
    <n v="8"/>
    <d v="2023-12-18T00:00:00"/>
    <d v="2023-12-25T00:00:00"/>
    <x v="2"/>
    <x v="2"/>
    <n v="409.73"/>
    <x v="0"/>
    <x v="0"/>
    <x v="10"/>
    <n v="2399.14"/>
    <n v="22470.959999999999"/>
  </r>
  <r>
    <x v="4969"/>
    <x v="3"/>
    <x v="0"/>
    <n v="4533.04"/>
    <n v="0.05"/>
    <n v="7"/>
    <d v="2023-01-06T00:00:00"/>
    <d v="2023-01-13T00:00:00"/>
    <x v="1"/>
    <x v="1"/>
    <n v="1084.03"/>
    <x v="4"/>
    <x v="0"/>
    <x v="6"/>
    <n v="3449.01"/>
    <n v="31731.279999999999"/>
  </r>
  <r>
    <x v="4970"/>
    <x v="1"/>
    <x v="3"/>
    <n v="3964.59"/>
    <n v="0.41"/>
    <n v="5"/>
    <d v="2024-01-20T00:00:00"/>
    <d v="2024-01-21T00:00:00"/>
    <x v="0"/>
    <x v="0"/>
    <n v="922.71"/>
    <x v="5"/>
    <x v="1"/>
    <x v="6"/>
    <n v="3041.88"/>
    <n v="19822.95"/>
  </r>
  <r>
    <x v="4971"/>
    <x v="1"/>
    <x v="1"/>
    <n v="4534.9399999999996"/>
    <n v="7.0000000000000007E-2"/>
    <n v="2"/>
    <d v="2023-08-22T00:00:00"/>
    <d v="2023-08-25T00:00:00"/>
    <x v="1"/>
    <x v="1"/>
    <n v="881.69"/>
    <x v="3"/>
    <x v="0"/>
    <x v="1"/>
    <n v="3653.2499999999995"/>
    <n v="9069.8799999999992"/>
  </r>
  <r>
    <x v="4972"/>
    <x v="1"/>
    <x v="2"/>
    <n v="2956.6"/>
    <n v="0.16"/>
    <n v="5"/>
    <d v="2024-07-31T00:00:00"/>
    <d v="2024-08-03T00:00:00"/>
    <x v="0"/>
    <x v="0"/>
    <n v="668.6"/>
    <x v="3"/>
    <x v="1"/>
    <x v="4"/>
    <n v="2288"/>
    <n v="14783"/>
  </r>
  <r>
    <x v="4973"/>
    <x v="1"/>
    <x v="3"/>
    <n v="2108.65"/>
    <n v="0.19"/>
    <n v="9"/>
    <d v="2023-04-06T00:00:00"/>
    <d v="2023-04-11T00:00:00"/>
    <x v="1"/>
    <x v="0"/>
    <n v="581.65"/>
    <x v="4"/>
    <x v="0"/>
    <x v="3"/>
    <n v="1527"/>
    <n v="18977.850000000002"/>
  </r>
  <r>
    <x v="4974"/>
    <x v="1"/>
    <x v="3"/>
    <n v="3675.24"/>
    <n v="0.4"/>
    <n v="5"/>
    <d v="2024-05-13T00:00:00"/>
    <d v="2024-05-20T00:00:00"/>
    <x v="2"/>
    <x v="0"/>
    <n v="442.18"/>
    <x v="0"/>
    <x v="1"/>
    <x v="5"/>
    <n v="3233.06"/>
    <n v="18376.199999999997"/>
  </r>
  <r>
    <x v="4975"/>
    <x v="3"/>
    <x v="2"/>
    <n v="1380.68"/>
    <n v="0.04"/>
    <n v="3"/>
    <d v="2024-09-15T00:00:00"/>
    <d v="2024-09-21T00:00:00"/>
    <x v="0"/>
    <x v="2"/>
    <n v="129.68"/>
    <x v="0"/>
    <x v="1"/>
    <x v="7"/>
    <n v="1251"/>
    <n v="4142.04"/>
  </r>
  <r>
    <x v="4976"/>
    <x v="0"/>
    <x v="1"/>
    <n v="482.46"/>
    <n v="0.22"/>
    <n v="7"/>
    <d v="2023-05-05T00:00:00"/>
    <d v="2023-05-06T00:00:00"/>
    <x v="2"/>
    <x v="1"/>
    <n v="62.93"/>
    <x v="1"/>
    <x v="0"/>
    <x v="5"/>
    <n v="419.53"/>
    <n v="3377.22"/>
  </r>
  <r>
    <x v="4977"/>
    <x v="0"/>
    <x v="3"/>
    <n v="1788.61"/>
    <n v="0.22"/>
    <n v="3"/>
    <d v="2024-05-24T00:00:00"/>
    <d v="2024-05-27T00:00:00"/>
    <x v="2"/>
    <x v="0"/>
    <n v="362.64"/>
    <x v="5"/>
    <x v="1"/>
    <x v="5"/>
    <n v="1425.9699999999998"/>
    <n v="5365.83"/>
  </r>
  <r>
    <x v="4978"/>
    <x v="3"/>
    <x v="4"/>
    <n v="1566.26"/>
    <n v="0.28999999999999998"/>
    <n v="8"/>
    <d v="2024-07-06T00:00:00"/>
    <d v="2024-07-13T00:00:00"/>
    <x v="1"/>
    <x v="0"/>
    <n v="267.26"/>
    <x v="3"/>
    <x v="1"/>
    <x v="4"/>
    <n v="1299"/>
    <n v="12530.08"/>
  </r>
  <r>
    <x v="4979"/>
    <x v="1"/>
    <x v="4"/>
    <n v="3410.14"/>
    <n v="0.18"/>
    <n v="5"/>
    <d v="2024-01-04T00:00:00"/>
    <d v="2024-01-07T00:00:00"/>
    <x v="0"/>
    <x v="2"/>
    <n v="743.65"/>
    <x v="4"/>
    <x v="1"/>
    <x v="6"/>
    <n v="2666.49"/>
    <n v="17050.7"/>
  </r>
  <r>
    <x v="4980"/>
    <x v="3"/>
    <x v="2"/>
    <n v="2801.68"/>
    <n v="0.28999999999999998"/>
    <n v="5"/>
    <d v="2023-01-07T00:00:00"/>
    <d v="2023-01-08T00:00:00"/>
    <x v="1"/>
    <x v="1"/>
    <n v="452.24"/>
    <x v="2"/>
    <x v="0"/>
    <x v="6"/>
    <n v="2349.4399999999996"/>
    <n v="14008.4"/>
  </r>
  <r>
    <x v="4981"/>
    <x v="0"/>
    <x v="1"/>
    <n v="777.49"/>
    <n v="0.49"/>
    <n v="6"/>
    <d v="2023-10-04T00:00:00"/>
    <d v="2023-10-07T00:00:00"/>
    <x v="2"/>
    <x v="0"/>
    <n v="165.45"/>
    <x v="4"/>
    <x v="0"/>
    <x v="2"/>
    <n v="612.04"/>
    <n v="4664.9400000000005"/>
  </r>
  <r>
    <x v="4982"/>
    <x v="2"/>
    <x v="2"/>
    <n v="4551.67"/>
    <n v="0.04"/>
    <n v="6"/>
    <d v="2023-07-28T00:00:00"/>
    <d v="2023-08-01T00:00:00"/>
    <x v="0"/>
    <x v="1"/>
    <n v="328.51"/>
    <x v="5"/>
    <x v="0"/>
    <x v="4"/>
    <n v="4223.16"/>
    <n v="27310.02"/>
  </r>
  <r>
    <x v="4983"/>
    <x v="3"/>
    <x v="3"/>
    <n v="3007.36"/>
    <n v="0.44"/>
    <n v="3"/>
    <d v="2023-07-12T00:00:00"/>
    <d v="2023-07-19T00:00:00"/>
    <x v="1"/>
    <x v="2"/>
    <n v="476.69"/>
    <x v="0"/>
    <x v="0"/>
    <x v="4"/>
    <n v="2530.67"/>
    <n v="9022.08"/>
  </r>
  <r>
    <x v="4984"/>
    <x v="1"/>
    <x v="4"/>
    <n v="2342.65"/>
    <n v="0.15"/>
    <n v="7"/>
    <d v="2023-06-09T00:00:00"/>
    <d v="2023-06-12T00:00:00"/>
    <x v="2"/>
    <x v="2"/>
    <n v="495.27"/>
    <x v="3"/>
    <x v="0"/>
    <x v="9"/>
    <n v="1847.38"/>
    <n v="16398.55"/>
  </r>
  <r>
    <x v="4985"/>
    <x v="0"/>
    <x v="0"/>
    <n v="4692.26"/>
    <n v="0.23"/>
    <n v="9"/>
    <d v="2024-05-02T00:00:00"/>
    <d v="2024-05-07T00:00:00"/>
    <x v="2"/>
    <x v="1"/>
    <n v="576.29999999999995"/>
    <x v="5"/>
    <x v="1"/>
    <x v="5"/>
    <n v="4115.96"/>
    <n v="42230.340000000004"/>
  </r>
  <r>
    <x v="4986"/>
    <x v="0"/>
    <x v="2"/>
    <n v="576.78"/>
    <n v="0.37"/>
    <n v="1"/>
    <d v="2024-08-30T00:00:00"/>
    <d v="2024-09-04T00:00:00"/>
    <x v="1"/>
    <x v="1"/>
    <n v="75.42"/>
    <x v="3"/>
    <x v="1"/>
    <x v="1"/>
    <n v="501.35999999999996"/>
    <n v="576.78"/>
  </r>
  <r>
    <x v="4987"/>
    <x v="0"/>
    <x v="0"/>
    <n v="3969.01"/>
    <n v="0.46"/>
    <n v="4"/>
    <d v="2024-04-02T00:00:00"/>
    <d v="2024-04-04T00:00:00"/>
    <x v="2"/>
    <x v="1"/>
    <n v="218.57"/>
    <x v="1"/>
    <x v="1"/>
    <x v="3"/>
    <n v="3750.44"/>
    <n v="15876.04"/>
  </r>
  <r>
    <x v="4988"/>
    <x v="0"/>
    <x v="0"/>
    <n v="1886.86"/>
    <n v="0"/>
    <n v="4"/>
    <d v="2023-09-04T00:00:00"/>
    <d v="2023-09-11T00:00:00"/>
    <x v="2"/>
    <x v="1"/>
    <n v="465.44"/>
    <x v="3"/>
    <x v="0"/>
    <x v="7"/>
    <n v="1421.4199999999998"/>
    <n v="7547.44"/>
  </r>
  <r>
    <x v="4989"/>
    <x v="1"/>
    <x v="4"/>
    <n v="3507.41"/>
    <n v="0.33"/>
    <n v="1"/>
    <d v="2023-01-06T00:00:00"/>
    <d v="2023-01-08T00:00:00"/>
    <x v="1"/>
    <x v="0"/>
    <n v="601.15"/>
    <x v="0"/>
    <x v="0"/>
    <x v="6"/>
    <n v="2906.2599999999998"/>
    <n v="3507.41"/>
  </r>
  <r>
    <x v="4990"/>
    <x v="2"/>
    <x v="2"/>
    <n v="4660.55"/>
    <n v="0.03"/>
    <n v="6"/>
    <d v="2024-07-06T00:00:00"/>
    <d v="2024-07-07T00:00:00"/>
    <x v="1"/>
    <x v="2"/>
    <n v="427.1"/>
    <x v="1"/>
    <x v="1"/>
    <x v="4"/>
    <n v="4233.45"/>
    <n v="27963.300000000003"/>
  </r>
  <r>
    <x v="4991"/>
    <x v="0"/>
    <x v="0"/>
    <n v="2636.79"/>
    <n v="0.26"/>
    <n v="2"/>
    <d v="2023-02-02T00:00:00"/>
    <d v="2023-02-08T00:00:00"/>
    <x v="2"/>
    <x v="0"/>
    <n v="547.33000000000004"/>
    <x v="2"/>
    <x v="0"/>
    <x v="8"/>
    <n v="2089.46"/>
    <n v="5273.58"/>
  </r>
  <r>
    <x v="4992"/>
    <x v="3"/>
    <x v="3"/>
    <n v="210.93"/>
    <n v="0.37"/>
    <n v="6"/>
    <d v="2024-10-26T00:00:00"/>
    <d v="2024-10-31T00:00:00"/>
    <x v="1"/>
    <x v="0"/>
    <n v="16.850000000000001"/>
    <x v="0"/>
    <x v="1"/>
    <x v="2"/>
    <n v="194.08"/>
    <n v="1265.58"/>
  </r>
  <r>
    <x v="4993"/>
    <x v="2"/>
    <x v="1"/>
    <n v="241.36"/>
    <n v="0.08"/>
    <n v="1"/>
    <d v="2023-10-07T00:00:00"/>
    <d v="2023-10-09T00:00:00"/>
    <x v="2"/>
    <x v="0"/>
    <n v="40.119999999999997"/>
    <x v="1"/>
    <x v="0"/>
    <x v="2"/>
    <n v="201.24"/>
    <n v="241.36"/>
  </r>
  <r>
    <x v="4994"/>
    <x v="0"/>
    <x v="1"/>
    <n v="1719.75"/>
    <n v="0.38"/>
    <n v="5"/>
    <d v="2024-08-29T00:00:00"/>
    <d v="2024-08-30T00:00:00"/>
    <x v="0"/>
    <x v="0"/>
    <n v="143.9"/>
    <x v="0"/>
    <x v="1"/>
    <x v="1"/>
    <n v="1575.85"/>
    <n v="8598.75"/>
  </r>
  <r>
    <x v="4995"/>
    <x v="2"/>
    <x v="4"/>
    <n v="3930.13"/>
    <n v="0.15"/>
    <n v="6"/>
    <d v="2023-04-16T00:00:00"/>
    <d v="2023-04-18T00:00:00"/>
    <x v="2"/>
    <x v="2"/>
    <n v="861.32"/>
    <x v="1"/>
    <x v="0"/>
    <x v="3"/>
    <n v="3068.81"/>
    <n v="23580.78"/>
  </r>
  <r>
    <x v="4996"/>
    <x v="3"/>
    <x v="2"/>
    <n v="1512.48"/>
    <n v="0.31"/>
    <n v="2"/>
    <d v="2024-06-04T00:00:00"/>
    <d v="2024-06-07T00:00:00"/>
    <x v="1"/>
    <x v="2"/>
    <n v="147.13999999999999"/>
    <x v="5"/>
    <x v="1"/>
    <x v="9"/>
    <n v="1365.3400000000001"/>
    <n v="3024.96"/>
  </r>
  <r>
    <x v="4997"/>
    <x v="0"/>
    <x v="2"/>
    <n v="1738.9"/>
    <n v="0.33"/>
    <n v="1"/>
    <d v="2024-08-27T00:00:00"/>
    <d v="2024-08-31T00:00:00"/>
    <x v="1"/>
    <x v="0"/>
    <n v="501.59"/>
    <x v="0"/>
    <x v="1"/>
    <x v="1"/>
    <n v="1237.3100000000002"/>
    <n v="1738.9"/>
  </r>
  <r>
    <x v="4998"/>
    <x v="3"/>
    <x v="1"/>
    <n v="3943.86"/>
    <n v="0.32"/>
    <n v="7"/>
    <d v="2024-09-29T00:00:00"/>
    <d v="2024-10-01T00:00:00"/>
    <x v="2"/>
    <x v="0"/>
    <n v="790.39"/>
    <x v="1"/>
    <x v="1"/>
    <x v="7"/>
    <n v="3153.4700000000003"/>
    <n v="27607.02"/>
  </r>
  <r>
    <x v="4999"/>
    <x v="1"/>
    <x v="3"/>
    <n v="669.33"/>
    <n v="0.01"/>
    <n v="1"/>
    <d v="2023-03-08T00:00:00"/>
    <d v="2023-03-11T00:00:00"/>
    <x v="2"/>
    <x v="2"/>
    <n v="37.17"/>
    <x v="3"/>
    <x v="0"/>
    <x v="0"/>
    <n v="632.16000000000008"/>
    <n v="669.33"/>
  </r>
  <r>
    <x v="5000"/>
    <x v="0"/>
    <x v="1"/>
    <n v="4249.38"/>
    <n v="0.08"/>
    <n v="7"/>
    <d v="2023-01-04T00:00:00"/>
    <d v="2023-01-11T00:00:00"/>
    <x v="2"/>
    <x v="2"/>
    <n v="658.44"/>
    <x v="4"/>
    <x v="0"/>
    <x v="6"/>
    <n v="3590.94"/>
    <n v="29745.66"/>
  </r>
  <r>
    <x v="5001"/>
    <x v="0"/>
    <x v="1"/>
    <n v="1402.38"/>
    <n v="0.43"/>
    <n v="1"/>
    <d v="2023-02-23T00:00:00"/>
    <d v="2023-02-27T00:00:00"/>
    <x v="0"/>
    <x v="2"/>
    <n v="126.38"/>
    <x v="0"/>
    <x v="0"/>
    <x v="8"/>
    <n v="1276"/>
    <n v="1402.38"/>
  </r>
  <r>
    <x v="5002"/>
    <x v="0"/>
    <x v="2"/>
    <n v="350.99"/>
    <n v="0.47"/>
    <n v="9"/>
    <d v="2023-12-07T00:00:00"/>
    <d v="2023-12-09T00:00:00"/>
    <x v="1"/>
    <x v="2"/>
    <n v="70.650000000000006"/>
    <x v="1"/>
    <x v="0"/>
    <x v="10"/>
    <n v="280.34000000000003"/>
    <n v="3158.91"/>
  </r>
  <r>
    <x v="5003"/>
    <x v="0"/>
    <x v="0"/>
    <n v="674.98"/>
    <n v="0.28000000000000003"/>
    <n v="5"/>
    <d v="2023-05-14T00:00:00"/>
    <d v="2023-05-19T00:00:00"/>
    <x v="0"/>
    <x v="0"/>
    <n v="162.87"/>
    <x v="2"/>
    <x v="0"/>
    <x v="5"/>
    <n v="512.11"/>
    <n v="3374.9"/>
  </r>
  <r>
    <x v="5004"/>
    <x v="1"/>
    <x v="3"/>
    <n v="4767.5200000000004"/>
    <n v="0.3"/>
    <n v="6"/>
    <d v="2024-03-25T00:00:00"/>
    <d v="2024-03-29T00:00:00"/>
    <x v="1"/>
    <x v="2"/>
    <n v="606.01"/>
    <x v="3"/>
    <x v="1"/>
    <x v="0"/>
    <n v="4161.51"/>
    <n v="28605.120000000003"/>
  </r>
  <r>
    <x v="5005"/>
    <x v="0"/>
    <x v="2"/>
    <n v="2311.4899999999998"/>
    <n v="0.38"/>
    <n v="7"/>
    <d v="2023-02-14T00:00:00"/>
    <d v="2023-02-21T00:00:00"/>
    <x v="0"/>
    <x v="0"/>
    <n v="505.96"/>
    <x v="3"/>
    <x v="0"/>
    <x v="8"/>
    <n v="1805.5299999999997"/>
    <n v="16180.429999999998"/>
  </r>
  <r>
    <x v="5006"/>
    <x v="2"/>
    <x v="1"/>
    <n v="1356.55"/>
    <n v="0.2"/>
    <n v="1"/>
    <d v="2023-08-13T00:00:00"/>
    <d v="2023-08-19T00:00:00"/>
    <x v="2"/>
    <x v="1"/>
    <n v="363.3"/>
    <x v="4"/>
    <x v="0"/>
    <x v="1"/>
    <n v="993.25"/>
    <n v="1356.55"/>
  </r>
  <r>
    <x v="5007"/>
    <x v="0"/>
    <x v="0"/>
    <n v="2654.23"/>
    <n v="0.16"/>
    <n v="8"/>
    <d v="2024-10-15T00:00:00"/>
    <d v="2024-10-21T00:00:00"/>
    <x v="0"/>
    <x v="0"/>
    <n v="733.43"/>
    <x v="0"/>
    <x v="1"/>
    <x v="2"/>
    <n v="1920.8000000000002"/>
    <n v="21233.84"/>
  </r>
  <r>
    <x v="5008"/>
    <x v="1"/>
    <x v="3"/>
    <n v="3443.5"/>
    <n v="0.38"/>
    <n v="6"/>
    <d v="2023-06-20T00:00:00"/>
    <d v="2023-06-23T00:00:00"/>
    <x v="2"/>
    <x v="2"/>
    <n v="277.98"/>
    <x v="3"/>
    <x v="0"/>
    <x v="9"/>
    <n v="3165.52"/>
    <n v="20661"/>
  </r>
  <r>
    <x v="5009"/>
    <x v="0"/>
    <x v="4"/>
    <n v="1662.11"/>
    <n v="0.01"/>
    <n v="2"/>
    <d v="2024-03-25T00:00:00"/>
    <d v="2024-03-30T00:00:00"/>
    <x v="1"/>
    <x v="0"/>
    <n v="230.64"/>
    <x v="2"/>
    <x v="1"/>
    <x v="0"/>
    <n v="1431.4699999999998"/>
    <n v="3324.22"/>
  </r>
  <r>
    <x v="5010"/>
    <x v="2"/>
    <x v="3"/>
    <n v="3653.83"/>
    <n v="0.44"/>
    <n v="1"/>
    <d v="2024-01-02T00:00:00"/>
    <d v="2024-01-05T00:00:00"/>
    <x v="2"/>
    <x v="2"/>
    <n v="432.07"/>
    <x v="3"/>
    <x v="1"/>
    <x v="6"/>
    <n v="3221.7599999999998"/>
    <n v="3653.83"/>
  </r>
  <r>
    <x v="5011"/>
    <x v="1"/>
    <x v="3"/>
    <n v="1336.04"/>
    <n v="0.22"/>
    <n v="1"/>
    <d v="2023-11-07T00:00:00"/>
    <d v="2023-11-13T00:00:00"/>
    <x v="1"/>
    <x v="1"/>
    <n v="257.38"/>
    <x v="5"/>
    <x v="0"/>
    <x v="11"/>
    <n v="1078.6599999999999"/>
    <n v="1336.04"/>
  </r>
  <r>
    <x v="5012"/>
    <x v="1"/>
    <x v="1"/>
    <n v="650.45000000000005"/>
    <n v="0.25"/>
    <n v="4"/>
    <d v="2024-11-07T00:00:00"/>
    <d v="2024-11-09T00:00:00"/>
    <x v="1"/>
    <x v="2"/>
    <n v="165.23"/>
    <x v="4"/>
    <x v="1"/>
    <x v="11"/>
    <n v="485.22"/>
    <n v="2601.8000000000002"/>
  </r>
  <r>
    <x v="5013"/>
    <x v="2"/>
    <x v="1"/>
    <n v="2793.57"/>
    <n v="0.32"/>
    <n v="3"/>
    <d v="2023-07-23T00:00:00"/>
    <d v="2023-07-26T00:00:00"/>
    <x v="2"/>
    <x v="2"/>
    <n v="589.38"/>
    <x v="3"/>
    <x v="0"/>
    <x v="4"/>
    <n v="2204.19"/>
    <n v="8380.7100000000009"/>
  </r>
  <r>
    <x v="5014"/>
    <x v="2"/>
    <x v="4"/>
    <n v="840.48"/>
    <n v="0.14000000000000001"/>
    <n v="6"/>
    <d v="2024-05-11T00:00:00"/>
    <d v="2024-05-12T00:00:00"/>
    <x v="1"/>
    <x v="2"/>
    <n v="248.58"/>
    <x v="4"/>
    <x v="1"/>
    <x v="5"/>
    <n v="591.9"/>
    <n v="5042.88"/>
  </r>
  <r>
    <x v="5015"/>
    <x v="2"/>
    <x v="4"/>
    <n v="4708.38"/>
    <n v="0.3"/>
    <n v="8"/>
    <d v="2023-09-29T00:00:00"/>
    <d v="2023-10-02T00:00:00"/>
    <x v="1"/>
    <x v="2"/>
    <n v="281.92"/>
    <x v="5"/>
    <x v="0"/>
    <x v="7"/>
    <n v="4426.46"/>
    <n v="37667.040000000001"/>
  </r>
  <r>
    <x v="5016"/>
    <x v="2"/>
    <x v="4"/>
    <n v="102.2"/>
    <n v="0.35"/>
    <n v="1"/>
    <d v="2024-04-23T00:00:00"/>
    <d v="2024-04-26T00:00:00"/>
    <x v="1"/>
    <x v="0"/>
    <n v="10.199999999999999"/>
    <x v="3"/>
    <x v="1"/>
    <x v="3"/>
    <n v="92"/>
    <n v="102.2"/>
  </r>
  <r>
    <x v="5017"/>
    <x v="2"/>
    <x v="2"/>
    <n v="3802.91"/>
    <n v="0.06"/>
    <n v="7"/>
    <d v="2023-09-08T00:00:00"/>
    <d v="2023-09-15T00:00:00"/>
    <x v="0"/>
    <x v="2"/>
    <n v="999.56"/>
    <x v="1"/>
    <x v="0"/>
    <x v="7"/>
    <n v="2803.35"/>
    <n v="26620.37"/>
  </r>
  <r>
    <x v="5018"/>
    <x v="1"/>
    <x v="2"/>
    <n v="1469.42"/>
    <n v="0.26"/>
    <n v="8"/>
    <d v="2023-03-12T00:00:00"/>
    <d v="2023-03-17T00:00:00"/>
    <x v="0"/>
    <x v="1"/>
    <n v="217.72"/>
    <x v="2"/>
    <x v="0"/>
    <x v="0"/>
    <n v="1251.7"/>
    <n v="11755.36"/>
  </r>
  <r>
    <x v="5019"/>
    <x v="1"/>
    <x v="1"/>
    <n v="4245.83"/>
    <n v="0.16"/>
    <n v="5"/>
    <d v="2023-12-12T00:00:00"/>
    <d v="2023-12-15T00:00:00"/>
    <x v="1"/>
    <x v="0"/>
    <n v="1038.93"/>
    <x v="3"/>
    <x v="0"/>
    <x v="10"/>
    <n v="3206.8999999999996"/>
    <n v="21229.15"/>
  </r>
  <r>
    <x v="5020"/>
    <x v="0"/>
    <x v="1"/>
    <n v="394.74"/>
    <n v="0.28000000000000003"/>
    <n v="8"/>
    <d v="2023-09-12T00:00:00"/>
    <d v="2023-09-16T00:00:00"/>
    <x v="0"/>
    <x v="2"/>
    <n v="115.63"/>
    <x v="3"/>
    <x v="0"/>
    <x v="7"/>
    <n v="279.11"/>
    <n v="3157.92"/>
  </r>
  <r>
    <x v="5021"/>
    <x v="0"/>
    <x v="4"/>
    <n v="4769.7"/>
    <n v="0.01"/>
    <n v="1"/>
    <d v="2023-05-09T00:00:00"/>
    <d v="2023-05-12T00:00:00"/>
    <x v="0"/>
    <x v="1"/>
    <n v="942.29"/>
    <x v="2"/>
    <x v="0"/>
    <x v="5"/>
    <n v="3827.41"/>
    <n v="4769.7"/>
  </r>
  <r>
    <x v="5022"/>
    <x v="3"/>
    <x v="2"/>
    <n v="596.83000000000004"/>
    <n v="0.37"/>
    <n v="2"/>
    <d v="2024-05-28T00:00:00"/>
    <d v="2024-06-03T00:00:00"/>
    <x v="2"/>
    <x v="0"/>
    <n v="129.21"/>
    <x v="1"/>
    <x v="1"/>
    <x v="5"/>
    <n v="467.62"/>
    <n v="1193.6600000000001"/>
  </r>
  <r>
    <x v="5023"/>
    <x v="0"/>
    <x v="0"/>
    <n v="3960.63"/>
    <n v="0.08"/>
    <n v="4"/>
    <d v="2023-12-17T00:00:00"/>
    <d v="2023-12-19T00:00:00"/>
    <x v="2"/>
    <x v="0"/>
    <n v="578.73"/>
    <x v="0"/>
    <x v="0"/>
    <x v="10"/>
    <n v="3381.9"/>
    <n v="15842.52"/>
  </r>
  <r>
    <x v="5024"/>
    <x v="0"/>
    <x v="2"/>
    <n v="2634.98"/>
    <n v="0.34"/>
    <n v="1"/>
    <d v="2023-03-25T00:00:00"/>
    <d v="2023-03-26T00:00:00"/>
    <x v="1"/>
    <x v="2"/>
    <n v="724.1"/>
    <x v="1"/>
    <x v="0"/>
    <x v="0"/>
    <n v="1910.88"/>
    <n v="2634.98"/>
  </r>
  <r>
    <x v="5025"/>
    <x v="2"/>
    <x v="1"/>
    <n v="2208.9299999999998"/>
    <n v="0.38"/>
    <n v="5"/>
    <d v="2023-12-23T00:00:00"/>
    <d v="2023-12-24T00:00:00"/>
    <x v="2"/>
    <x v="1"/>
    <n v="480.62"/>
    <x v="5"/>
    <x v="0"/>
    <x v="10"/>
    <n v="1728.31"/>
    <n v="11044.65"/>
  </r>
  <r>
    <x v="5026"/>
    <x v="2"/>
    <x v="2"/>
    <n v="1472.76"/>
    <n v="0.38"/>
    <n v="3"/>
    <d v="2023-05-03T00:00:00"/>
    <d v="2023-05-09T00:00:00"/>
    <x v="1"/>
    <x v="0"/>
    <n v="296.01"/>
    <x v="0"/>
    <x v="0"/>
    <x v="5"/>
    <n v="1176.75"/>
    <n v="4418.28"/>
  </r>
  <r>
    <x v="5027"/>
    <x v="0"/>
    <x v="1"/>
    <n v="4222.71"/>
    <n v="0.41"/>
    <n v="2"/>
    <d v="2024-11-03T00:00:00"/>
    <d v="2024-11-06T00:00:00"/>
    <x v="1"/>
    <x v="2"/>
    <n v="240.31"/>
    <x v="2"/>
    <x v="1"/>
    <x v="11"/>
    <n v="3982.4"/>
    <n v="8445.42"/>
  </r>
  <r>
    <x v="5028"/>
    <x v="3"/>
    <x v="4"/>
    <n v="1078.78"/>
    <n v="0.15"/>
    <n v="7"/>
    <d v="2023-11-03T00:00:00"/>
    <d v="2023-11-04T00:00:00"/>
    <x v="2"/>
    <x v="2"/>
    <n v="187.33"/>
    <x v="5"/>
    <x v="0"/>
    <x v="11"/>
    <n v="891.44999999999993"/>
    <n v="7551.46"/>
  </r>
  <r>
    <x v="5029"/>
    <x v="2"/>
    <x v="4"/>
    <n v="3634.08"/>
    <n v="0.48"/>
    <n v="2"/>
    <d v="2023-06-10T00:00:00"/>
    <d v="2023-06-15T00:00:00"/>
    <x v="2"/>
    <x v="1"/>
    <n v="1085.77"/>
    <x v="1"/>
    <x v="0"/>
    <x v="9"/>
    <n v="2548.31"/>
    <n v="7268.16"/>
  </r>
  <r>
    <x v="5030"/>
    <x v="0"/>
    <x v="4"/>
    <n v="2284.38"/>
    <n v="0.01"/>
    <n v="9"/>
    <d v="2024-05-29T00:00:00"/>
    <d v="2024-05-30T00:00:00"/>
    <x v="2"/>
    <x v="2"/>
    <n v="370.77"/>
    <x v="4"/>
    <x v="1"/>
    <x v="5"/>
    <n v="1913.6100000000001"/>
    <n v="20559.420000000002"/>
  </r>
  <r>
    <x v="5031"/>
    <x v="0"/>
    <x v="0"/>
    <n v="4992.63"/>
    <n v="0.24"/>
    <n v="6"/>
    <d v="2024-07-25T00:00:00"/>
    <d v="2024-07-27T00:00:00"/>
    <x v="1"/>
    <x v="1"/>
    <n v="1444.15"/>
    <x v="3"/>
    <x v="1"/>
    <x v="4"/>
    <n v="3548.48"/>
    <n v="29955.78"/>
  </r>
  <r>
    <x v="5032"/>
    <x v="1"/>
    <x v="0"/>
    <n v="3095.86"/>
    <n v="0.14000000000000001"/>
    <n v="8"/>
    <d v="2024-04-11T00:00:00"/>
    <d v="2024-04-14T00:00:00"/>
    <x v="1"/>
    <x v="0"/>
    <n v="914.39"/>
    <x v="3"/>
    <x v="1"/>
    <x v="3"/>
    <n v="2181.4700000000003"/>
    <n v="24766.880000000001"/>
  </r>
  <r>
    <x v="5033"/>
    <x v="3"/>
    <x v="1"/>
    <n v="610.53"/>
    <n v="0.37"/>
    <n v="3"/>
    <d v="2024-11-14T00:00:00"/>
    <d v="2024-11-15T00:00:00"/>
    <x v="0"/>
    <x v="0"/>
    <n v="129.19"/>
    <x v="4"/>
    <x v="1"/>
    <x v="11"/>
    <n v="481.34"/>
    <n v="1831.59"/>
  </r>
  <r>
    <x v="5034"/>
    <x v="1"/>
    <x v="3"/>
    <n v="2155.65"/>
    <n v="0.4"/>
    <n v="5"/>
    <d v="2024-01-13T00:00:00"/>
    <d v="2024-01-19T00:00:00"/>
    <x v="1"/>
    <x v="2"/>
    <n v="269.51"/>
    <x v="1"/>
    <x v="1"/>
    <x v="6"/>
    <n v="1886.14"/>
    <n v="10778.25"/>
  </r>
  <r>
    <x v="5035"/>
    <x v="3"/>
    <x v="0"/>
    <n v="424.87"/>
    <n v="0.41"/>
    <n v="3"/>
    <d v="2023-04-14T00:00:00"/>
    <d v="2023-04-16T00:00:00"/>
    <x v="2"/>
    <x v="1"/>
    <n v="42.01"/>
    <x v="0"/>
    <x v="0"/>
    <x v="3"/>
    <n v="382.86"/>
    <n v="1274.6100000000001"/>
  </r>
  <r>
    <x v="5036"/>
    <x v="2"/>
    <x v="1"/>
    <n v="1499.71"/>
    <n v="0.15"/>
    <n v="9"/>
    <d v="2024-04-24T00:00:00"/>
    <d v="2024-04-30T00:00:00"/>
    <x v="1"/>
    <x v="0"/>
    <n v="279.74"/>
    <x v="2"/>
    <x v="1"/>
    <x v="3"/>
    <n v="1219.97"/>
    <n v="13497.39"/>
  </r>
  <r>
    <x v="5037"/>
    <x v="3"/>
    <x v="2"/>
    <n v="1782.25"/>
    <n v="0.14000000000000001"/>
    <n v="1"/>
    <d v="2023-05-13T00:00:00"/>
    <d v="2023-05-14T00:00:00"/>
    <x v="2"/>
    <x v="1"/>
    <n v="135.88"/>
    <x v="4"/>
    <x v="0"/>
    <x v="5"/>
    <n v="1646.37"/>
    <n v="1782.25"/>
  </r>
  <r>
    <x v="5038"/>
    <x v="0"/>
    <x v="4"/>
    <n v="4280.57"/>
    <n v="0.34"/>
    <n v="8"/>
    <d v="2024-07-08T00:00:00"/>
    <d v="2024-07-10T00:00:00"/>
    <x v="2"/>
    <x v="0"/>
    <n v="755.56"/>
    <x v="4"/>
    <x v="1"/>
    <x v="4"/>
    <n v="3525.0099999999998"/>
    <n v="34244.559999999998"/>
  </r>
  <r>
    <x v="5039"/>
    <x v="0"/>
    <x v="4"/>
    <n v="4206.1400000000003"/>
    <n v="0.46"/>
    <n v="6"/>
    <d v="2023-08-17T00:00:00"/>
    <d v="2023-08-23T00:00:00"/>
    <x v="1"/>
    <x v="1"/>
    <n v="901.92"/>
    <x v="0"/>
    <x v="0"/>
    <x v="1"/>
    <n v="3304.2200000000003"/>
    <n v="25236.840000000004"/>
  </r>
  <r>
    <x v="5040"/>
    <x v="3"/>
    <x v="4"/>
    <n v="156.63"/>
    <n v="0.13"/>
    <n v="7"/>
    <d v="2024-06-01T00:00:00"/>
    <d v="2024-06-04T00:00:00"/>
    <x v="2"/>
    <x v="0"/>
    <n v="25.02"/>
    <x v="1"/>
    <x v="1"/>
    <x v="9"/>
    <n v="131.60999999999999"/>
    <n v="1096.4099999999999"/>
  </r>
  <r>
    <x v="5041"/>
    <x v="3"/>
    <x v="1"/>
    <n v="2708.17"/>
    <n v="0.46"/>
    <n v="2"/>
    <d v="2023-07-07T00:00:00"/>
    <d v="2023-07-09T00:00:00"/>
    <x v="1"/>
    <x v="1"/>
    <n v="237.27"/>
    <x v="5"/>
    <x v="0"/>
    <x v="4"/>
    <n v="2470.9"/>
    <n v="5416.34"/>
  </r>
  <r>
    <x v="5042"/>
    <x v="3"/>
    <x v="4"/>
    <n v="1195.3599999999999"/>
    <n v="0.3"/>
    <n v="7"/>
    <d v="2024-02-24T00:00:00"/>
    <d v="2024-02-25T00:00:00"/>
    <x v="2"/>
    <x v="0"/>
    <n v="300.49"/>
    <x v="5"/>
    <x v="1"/>
    <x v="8"/>
    <n v="894.86999999999989"/>
    <n v="8367.5199999999986"/>
  </r>
  <r>
    <x v="5043"/>
    <x v="1"/>
    <x v="0"/>
    <n v="1668.46"/>
    <n v="0.37"/>
    <n v="1"/>
    <d v="2024-01-09T00:00:00"/>
    <d v="2024-01-11T00:00:00"/>
    <x v="1"/>
    <x v="2"/>
    <n v="309.13"/>
    <x v="3"/>
    <x v="1"/>
    <x v="6"/>
    <n v="1359.33"/>
    <n v="1668.46"/>
  </r>
  <r>
    <x v="5044"/>
    <x v="3"/>
    <x v="2"/>
    <n v="206.09"/>
    <n v="0.22"/>
    <n v="7"/>
    <d v="2024-04-04T00:00:00"/>
    <d v="2024-04-07T00:00:00"/>
    <x v="0"/>
    <x v="1"/>
    <n v="24.23"/>
    <x v="3"/>
    <x v="1"/>
    <x v="3"/>
    <n v="181.86"/>
    <n v="1442.63"/>
  </r>
  <r>
    <x v="5045"/>
    <x v="2"/>
    <x v="4"/>
    <n v="3773.75"/>
    <n v="0.4"/>
    <n v="8"/>
    <d v="2024-06-01T00:00:00"/>
    <d v="2024-06-03T00:00:00"/>
    <x v="1"/>
    <x v="2"/>
    <n v="203.49"/>
    <x v="3"/>
    <x v="1"/>
    <x v="9"/>
    <n v="3570.26"/>
    <n v="30190"/>
  </r>
  <r>
    <x v="5046"/>
    <x v="1"/>
    <x v="1"/>
    <n v="4757.8900000000003"/>
    <n v="0.49"/>
    <n v="2"/>
    <d v="2023-04-11T00:00:00"/>
    <d v="2023-04-16T00:00:00"/>
    <x v="2"/>
    <x v="0"/>
    <n v="885.2"/>
    <x v="3"/>
    <x v="0"/>
    <x v="3"/>
    <n v="3872.6900000000005"/>
    <n v="9515.7800000000007"/>
  </r>
  <r>
    <x v="5047"/>
    <x v="1"/>
    <x v="2"/>
    <n v="1174.4100000000001"/>
    <n v="0.09"/>
    <n v="2"/>
    <d v="2023-08-08T00:00:00"/>
    <d v="2023-08-14T00:00:00"/>
    <x v="2"/>
    <x v="1"/>
    <n v="283.98"/>
    <x v="3"/>
    <x v="0"/>
    <x v="1"/>
    <n v="890.43000000000006"/>
    <n v="2348.8200000000002"/>
  </r>
  <r>
    <x v="5048"/>
    <x v="3"/>
    <x v="4"/>
    <n v="1774.69"/>
    <n v="0.19"/>
    <n v="3"/>
    <d v="2023-05-18T00:00:00"/>
    <d v="2023-05-19T00:00:00"/>
    <x v="1"/>
    <x v="0"/>
    <n v="250.2"/>
    <x v="4"/>
    <x v="0"/>
    <x v="5"/>
    <n v="1524.49"/>
    <n v="5324.07"/>
  </r>
  <r>
    <x v="5049"/>
    <x v="2"/>
    <x v="3"/>
    <n v="1111.53"/>
    <n v="0.43"/>
    <n v="4"/>
    <d v="2024-10-29T00:00:00"/>
    <d v="2024-11-04T00:00:00"/>
    <x v="2"/>
    <x v="0"/>
    <n v="239.26"/>
    <x v="0"/>
    <x v="1"/>
    <x v="2"/>
    <n v="872.27"/>
    <n v="4446.12"/>
  </r>
  <r>
    <x v="5050"/>
    <x v="1"/>
    <x v="4"/>
    <n v="4657.24"/>
    <n v="0.09"/>
    <n v="8"/>
    <d v="2023-09-19T00:00:00"/>
    <d v="2023-09-21T00:00:00"/>
    <x v="0"/>
    <x v="2"/>
    <n v="1159.28"/>
    <x v="3"/>
    <x v="0"/>
    <x v="7"/>
    <n v="3497.96"/>
    <n v="37257.919999999998"/>
  </r>
  <r>
    <x v="5051"/>
    <x v="0"/>
    <x v="0"/>
    <n v="145.84"/>
    <n v="0.21"/>
    <n v="3"/>
    <d v="2024-08-07T00:00:00"/>
    <d v="2024-08-12T00:00:00"/>
    <x v="1"/>
    <x v="2"/>
    <n v="24.42"/>
    <x v="1"/>
    <x v="1"/>
    <x v="1"/>
    <n v="121.42"/>
    <n v="437.52"/>
  </r>
  <r>
    <x v="5052"/>
    <x v="1"/>
    <x v="2"/>
    <n v="2960.93"/>
    <n v="0.08"/>
    <n v="6"/>
    <d v="2023-10-07T00:00:00"/>
    <d v="2023-10-13T00:00:00"/>
    <x v="0"/>
    <x v="2"/>
    <n v="348.02"/>
    <x v="3"/>
    <x v="0"/>
    <x v="2"/>
    <n v="2612.91"/>
    <n v="17765.579999999998"/>
  </r>
  <r>
    <x v="5053"/>
    <x v="3"/>
    <x v="0"/>
    <n v="4366.74"/>
    <n v="0.32"/>
    <n v="8"/>
    <d v="2024-07-17T00:00:00"/>
    <d v="2024-07-22T00:00:00"/>
    <x v="0"/>
    <x v="0"/>
    <n v="670.08"/>
    <x v="0"/>
    <x v="1"/>
    <x v="4"/>
    <n v="3696.66"/>
    <n v="34933.919999999998"/>
  </r>
  <r>
    <x v="5054"/>
    <x v="2"/>
    <x v="3"/>
    <n v="1012.91"/>
    <n v="0.12"/>
    <n v="2"/>
    <d v="2023-03-23T00:00:00"/>
    <d v="2023-03-27T00:00:00"/>
    <x v="1"/>
    <x v="2"/>
    <n v="243.41"/>
    <x v="0"/>
    <x v="0"/>
    <x v="0"/>
    <n v="769.5"/>
    <n v="2025.82"/>
  </r>
  <r>
    <x v="5055"/>
    <x v="3"/>
    <x v="3"/>
    <n v="2990.98"/>
    <n v="0.19"/>
    <n v="4"/>
    <d v="2023-11-20T00:00:00"/>
    <d v="2023-11-22T00:00:00"/>
    <x v="0"/>
    <x v="2"/>
    <n v="312.86"/>
    <x v="5"/>
    <x v="0"/>
    <x v="11"/>
    <n v="2678.12"/>
    <n v="11963.92"/>
  </r>
  <r>
    <x v="5056"/>
    <x v="0"/>
    <x v="0"/>
    <n v="348.18"/>
    <n v="0.25"/>
    <n v="1"/>
    <d v="2024-03-04T00:00:00"/>
    <d v="2024-03-08T00:00:00"/>
    <x v="2"/>
    <x v="1"/>
    <n v="39.619999999999997"/>
    <x v="1"/>
    <x v="1"/>
    <x v="0"/>
    <n v="308.56"/>
    <n v="348.18"/>
  </r>
  <r>
    <x v="5057"/>
    <x v="0"/>
    <x v="2"/>
    <n v="4091.47"/>
    <n v="0.15"/>
    <n v="8"/>
    <d v="2024-01-09T00:00:00"/>
    <d v="2024-01-14T00:00:00"/>
    <x v="0"/>
    <x v="1"/>
    <n v="572.53"/>
    <x v="5"/>
    <x v="1"/>
    <x v="6"/>
    <n v="3518.9399999999996"/>
    <n v="32731.759999999998"/>
  </r>
  <r>
    <x v="5058"/>
    <x v="0"/>
    <x v="3"/>
    <n v="1444.7"/>
    <n v="0.34"/>
    <n v="1"/>
    <d v="2024-05-20T00:00:00"/>
    <d v="2024-05-26T00:00:00"/>
    <x v="2"/>
    <x v="2"/>
    <n v="298.88"/>
    <x v="5"/>
    <x v="1"/>
    <x v="5"/>
    <n v="1145.8200000000002"/>
    <n v="1444.7"/>
  </r>
  <r>
    <x v="5059"/>
    <x v="3"/>
    <x v="3"/>
    <n v="4944.8900000000003"/>
    <n v="0.06"/>
    <n v="9"/>
    <d v="2024-04-15T00:00:00"/>
    <d v="2024-04-21T00:00:00"/>
    <x v="0"/>
    <x v="2"/>
    <n v="544.9"/>
    <x v="5"/>
    <x v="1"/>
    <x v="3"/>
    <n v="4399.9900000000007"/>
    <n v="44504.01"/>
  </r>
  <r>
    <x v="5060"/>
    <x v="1"/>
    <x v="4"/>
    <n v="4617.8500000000004"/>
    <n v="0.44"/>
    <n v="6"/>
    <d v="2023-10-10T00:00:00"/>
    <d v="2023-10-16T00:00:00"/>
    <x v="1"/>
    <x v="2"/>
    <n v="802.36"/>
    <x v="1"/>
    <x v="0"/>
    <x v="2"/>
    <n v="3815.4900000000002"/>
    <n v="27707.100000000002"/>
  </r>
  <r>
    <x v="5061"/>
    <x v="3"/>
    <x v="1"/>
    <n v="3689.33"/>
    <n v="0.24"/>
    <n v="3"/>
    <d v="2024-08-09T00:00:00"/>
    <d v="2024-08-12T00:00:00"/>
    <x v="2"/>
    <x v="2"/>
    <n v="770.18"/>
    <x v="5"/>
    <x v="1"/>
    <x v="1"/>
    <n v="2919.15"/>
    <n v="11067.99"/>
  </r>
  <r>
    <x v="5062"/>
    <x v="2"/>
    <x v="3"/>
    <n v="2534.5300000000002"/>
    <n v="0.28999999999999998"/>
    <n v="8"/>
    <d v="2023-05-27T00:00:00"/>
    <d v="2023-05-29T00:00:00"/>
    <x v="0"/>
    <x v="0"/>
    <n v="457.32"/>
    <x v="4"/>
    <x v="0"/>
    <x v="5"/>
    <n v="2077.21"/>
    <n v="20276.240000000002"/>
  </r>
  <r>
    <x v="5063"/>
    <x v="1"/>
    <x v="2"/>
    <n v="3856.29"/>
    <n v="0.31"/>
    <n v="2"/>
    <d v="2023-06-10T00:00:00"/>
    <d v="2023-06-17T00:00:00"/>
    <x v="2"/>
    <x v="0"/>
    <n v="199.3"/>
    <x v="0"/>
    <x v="0"/>
    <x v="9"/>
    <n v="3656.99"/>
    <n v="7712.58"/>
  </r>
  <r>
    <x v="5064"/>
    <x v="0"/>
    <x v="2"/>
    <n v="739.98"/>
    <n v="0.03"/>
    <n v="3"/>
    <d v="2024-12-18T00:00:00"/>
    <d v="2024-12-22T00:00:00"/>
    <x v="1"/>
    <x v="1"/>
    <n v="129.54"/>
    <x v="1"/>
    <x v="1"/>
    <x v="10"/>
    <n v="610.44000000000005"/>
    <n v="2219.94"/>
  </r>
  <r>
    <x v="5065"/>
    <x v="3"/>
    <x v="4"/>
    <n v="1619.98"/>
    <n v="0.38"/>
    <n v="7"/>
    <d v="2023-09-26T00:00:00"/>
    <d v="2023-09-27T00:00:00"/>
    <x v="2"/>
    <x v="2"/>
    <n v="225.07"/>
    <x v="0"/>
    <x v="0"/>
    <x v="7"/>
    <n v="1394.91"/>
    <n v="11339.86"/>
  </r>
  <r>
    <x v="5066"/>
    <x v="0"/>
    <x v="2"/>
    <n v="231.79"/>
    <n v="0.47"/>
    <n v="1"/>
    <d v="2023-09-20T00:00:00"/>
    <d v="2023-09-27T00:00:00"/>
    <x v="2"/>
    <x v="1"/>
    <n v="14.25"/>
    <x v="3"/>
    <x v="0"/>
    <x v="7"/>
    <n v="217.54"/>
    <n v="231.79"/>
  </r>
  <r>
    <x v="5067"/>
    <x v="0"/>
    <x v="4"/>
    <n v="3260.62"/>
    <n v="0.26"/>
    <n v="9"/>
    <d v="2023-06-09T00:00:00"/>
    <d v="2023-06-15T00:00:00"/>
    <x v="2"/>
    <x v="0"/>
    <n v="909.05"/>
    <x v="0"/>
    <x v="0"/>
    <x v="9"/>
    <n v="2351.5699999999997"/>
    <n v="29345.579999999998"/>
  </r>
  <r>
    <x v="5068"/>
    <x v="2"/>
    <x v="3"/>
    <n v="4047.13"/>
    <n v="0.2"/>
    <n v="9"/>
    <d v="2024-07-10T00:00:00"/>
    <d v="2024-07-16T00:00:00"/>
    <x v="0"/>
    <x v="2"/>
    <n v="859.43"/>
    <x v="2"/>
    <x v="1"/>
    <x v="4"/>
    <n v="3187.7000000000003"/>
    <n v="36424.17"/>
  </r>
  <r>
    <x v="5069"/>
    <x v="1"/>
    <x v="3"/>
    <n v="4736.8"/>
    <n v="0.39"/>
    <n v="3"/>
    <d v="2023-11-08T00:00:00"/>
    <d v="2023-11-15T00:00:00"/>
    <x v="0"/>
    <x v="2"/>
    <n v="1318.46"/>
    <x v="5"/>
    <x v="0"/>
    <x v="11"/>
    <n v="3418.34"/>
    <n v="14210.400000000001"/>
  </r>
  <r>
    <x v="5070"/>
    <x v="2"/>
    <x v="3"/>
    <n v="3463.89"/>
    <n v="0.36"/>
    <n v="4"/>
    <d v="2023-08-17T00:00:00"/>
    <d v="2023-08-24T00:00:00"/>
    <x v="2"/>
    <x v="0"/>
    <n v="437.74"/>
    <x v="2"/>
    <x v="0"/>
    <x v="1"/>
    <n v="3026.1499999999996"/>
    <n v="13855.56"/>
  </r>
  <r>
    <x v="5071"/>
    <x v="2"/>
    <x v="3"/>
    <n v="3687.25"/>
    <n v="0.33"/>
    <n v="2"/>
    <d v="2023-10-29T00:00:00"/>
    <d v="2023-11-01T00:00:00"/>
    <x v="1"/>
    <x v="1"/>
    <n v="1036.23"/>
    <x v="2"/>
    <x v="0"/>
    <x v="2"/>
    <n v="2651.02"/>
    <n v="7374.5"/>
  </r>
  <r>
    <x v="5072"/>
    <x v="2"/>
    <x v="1"/>
    <n v="4487.7299999999996"/>
    <n v="0.48"/>
    <n v="1"/>
    <d v="2023-04-10T00:00:00"/>
    <d v="2023-04-14T00:00:00"/>
    <x v="2"/>
    <x v="0"/>
    <n v="719.66"/>
    <x v="3"/>
    <x v="0"/>
    <x v="3"/>
    <n v="3768.0699999999997"/>
    <n v="4487.7299999999996"/>
  </r>
  <r>
    <x v="5073"/>
    <x v="0"/>
    <x v="1"/>
    <n v="4688.25"/>
    <n v="0.28999999999999998"/>
    <n v="8"/>
    <d v="2024-02-22T00:00:00"/>
    <d v="2024-02-24T00:00:00"/>
    <x v="2"/>
    <x v="1"/>
    <n v="613.38"/>
    <x v="2"/>
    <x v="1"/>
    <x v="8"/>
    <n v="4074.87"/>
    <n v="37506"/>
  </r>
  <r>
    <x v="5074"/>
    <x v="2"/>
    <x v="3"/>
    <n v="2507.36"/>
    <n v="0.12"/>
    <n v="9"/>
    <d v="2023-08-16T00:00:00"/>
    <d v="2023-08-17T00:00:00"/>
    <x v="0"/>
    <x v="2"/>
    <n v="652.92999999999995"/>
    <x v="4"/>
    <x v="0"/>
    <x v="1"/>
    <n v="1854.4300000000003"/>
    <n v="22566.240000000002"/>
  </r>
  <r>
    <x v="5075"/>
    <x v="2"/>
    <x v="2"/>
    <n v="637.96"/>
    <n v="0.01"/>
    <n v="9"/>
    <d v="2023-07-10T00:00:00"/>
    <d v="2023-07-13T00:00:00"/>
    <x v="2"/>
    <x v="0"/>
    <n v="38.880000000000003"/>
    <x v="1"/>
    <x v="0"/>
    <x v="4"/>
    <n v="599.08000000000004"/>
    <n v="5741.64"/>
  </r>
  <r>
    <x v="5076"/>
    <x v="1"/>
    <x v="4"/>
    <n v="2385.44"/>
    <n v="0.23"/>
    <n v="5"/>
    <d v="2023-03-11T00:00:00"/>
    <d v="2023-03-16T00:00:00"/>
    <x v="2"/>
    <x v="0"/>
    <n v="555.6"/>
    <x v="2"/>
    <x v="0"/>
    <x v="0"/>
    <n v="1829.8400000000001"/>
    <n v="11927.2"/>
  </r>
  <r>
    <x v="5077"/>
    <x v="1"/>
    <x v="0"/>
    <n v="2824.76"/>
    <n v="0.33"/>
    <n v="5"/>
    <d v="2024-05-26T00:00:00"/>
    <d v="2024-06-02T00:00:00"/>
    <x v="1"/>
    <x v="0"/>
    <n v="751.69"/>
    <x v="5"/>
    <x v="1"/>
    <x v="5"/>
    <n v="2073.0700000000002"/>
    <n v="14123.800000000001"/>
  </r>
  <r>
    <x v="5078"/>
    <x v="2"/>
    <x v="4"/>
    <n v="3194.57"/>
    <n v="0.09"/>
    <n v="5"/>
    <d v="2023-11-06T00:00:00"/>
    <d v="2023-11-13T00:00:00"/>
    <x v="1"/>
    <x v="2"/>
    <n v="855.61"/>
    <x v="1"/>
    <x v="0"/>
    <x v="11"/>
    <n v="2338.96"/>
    <n v="15972.85"/>
  </r>
  <r>
    <x v="5079"/>
    <x v="1"/>
    <x v="0"/>
    <n v="4947.49"/>
    <n v="0.01"/>
    <n v="6"/>
    <d v="2023-10-28T00:00:00"/>
    <d v="2023-11-01T00:00:00"/>
    <x v="2"/>
    <x v="2"/>
    <n v="286.66000000000003"/>
    <x v="3"/>
    <x v="0"/>
    <x v="2"/>
    <n v="4660.83"/>
    <n v="29684.94"/>
  </r>
  <r>
    <x v="5080"/>
    <x v="1"/>
    <x v="0"/>
    <n v="4596.0600000000004"/>
    <n v="0.45"/>
    <n v="4"/>
    <d v="2023-01-30T00:00:00"/>
    <d v="2023-02-02T00:00:00"/>
    <x v="2"/>
    <x v="1"/>
    <n v="1242.81"/>
    <x v="4"/>
    <x v="0"/>
    <x v="6"/>
    <n v="3353.2500000000005"/>
    <n v="18384.240000000002"/>
  </r>
  <r>
    <x v="5081"/>
    <x v="2"/>
    <x v="3"/>
    <n v="2042.18"/>
    <n v="0.15"/>
    <n v="2"/>
    <d v="2023-03-20T00:00:00"/>
    <d v="2023-03-25T00:00:00"/>
    <x v="1"/>
    <x v="2"/>
    <n v="467.29"/>
    <x v="4"/>
    <x v="0"/>
    <x v="0"/>
    <n v="1574.89"/>
    <n v="4084.36"/>
  </r>
  <r>
    <x v="5082"/>
    <x v="0"/>
    <x v="0"/>
    <n v="655.92"/>
    <n v="0.23"/>
    <n v="2"/>
    <d v="2023-09-04T00:00:00"/>
    <d v="2023-09-10T00:00:00"/>
    <x v="1"/>
    <x v="2"/>
    <n v="171.44"/>
    <x v="1"/>
    <x v="0"/>
    <x v="7"/>
    <n v="484.47999999999996"/>
    <n v="1311.84"/>
  </r>
  <r>
    <x v="5083"/>
    <x v="2"/>
    <x v="3"/>
    <n v="1152.48"/>
    <n v="0.05"/>
    <n v="6"/>
    <d v="2023-11-13T00:00:00"/>
    <d v="2023-11-15T00:00:00"/>
    <x v="2"/>
    <x v="1"/>
    <n v="249.91"/>
    <x v="3"/>
    <x v="0"/>
    <x v="11"/>
    <n v="902.57"/>
    <n v="6914.88"/>
  </r>
  <r>
    <x v="5084"/>
    <x v="1"/>
    <x v="1"/>
    <n v="951.62"/>
    <n v="0.19"/>
    <n v="5"/>
    <d v="2023-08-09T00:00:00"/>
    <d v="2023-08-15T00:00:00"/>
    <x v="2"/>
    <x v="0"/>
    <n v="225.78"/>
    <x v="2"/>
    <x v="0"/>
    <x v="1"/>
    <n v="725.84"/>
    <n v="4758.1000000000004"/>
  </r>
  <r>
    <x v="5085"/>
    <x v="0"/>
    <x v="2"/>
    <n v="1844.46"/>
    <n v="0.21"/>
    <n v="4"/>
    <d v="2024-03-18T00:00:00"/>
    <d v="2024-03-20T00:00:00"/>
    <x v="2"/>
    <x v="0"/>
    <n v="376.97"/>
    <x v="0"/>
    <x v="1"/>
    <x v="0"/>
    <n v="1467.49"/>
    <n v="7377.84"/>
  </r>
  <r>
    <x v="5086"/>
    <x v="3"/>
    <x v="0"/>
    <n v="4394.8"/>
    <n v="0.45"/>
    <n v="6"/>
    <d v="2023-05-10T00:00:00"/>
    <d v="2023-05-17T00:00:00"/>
    <x v="0"/>
    <x v="2"/>
    <n v="736.95"/>
    <x v="5"/>
    <x v="0"/>
    <x v="5"/>
    <n v="3657.8500000000004"/>
    <n v="26368.800000000003"/>
  </r>
  <r>
    <x v="5087"/>
    <x v="0"/>
    <x v="2"/>
    <n v="2246.0500000000002"/>
    <n v="0.43"/>
    <n v="4"/>
    <d v="2023-06-07T00:00:00"/>
    <d v="2023-06-12T00:00:00"/>
    <x v="1"/>
    <x v="0"/>
    <n v="633.75"/>
    <x v="2"/>
    <x v="0"/>
    <x v="9"/>
    <n v="1612.3000000000002"/>
    <n v="8984.2000000000007"/>
  </r>
  <r>
    <x v="5088"/>
    <x v="1"/>
    <x v="3"/>
    <n v="2879.66"/>
    <n v="0.09"/>
    <n v="4"/>
    <d v="2023-06-23T00:00:00"/>
    <d v="2023-06-26T00:00:00"/>
    <x v="1"/>
    <x v="1"/>
    <n v="223.52"/>
    <x v="5"/>
    <x v="0"/>
    <x v="9"/>
    <n v="2656.14"/>
    <n v="11518.64"/>
  </r>
  <r>
    <x v="5089"/>
    <x v="0"/>
    <x v="0"/>
    <n v="977.92"/>
    <n v="0.28000000000000003"/>
    <n v="6"/>
    <d v="2023-03-09T00:00:00"/>
    <d v="2023-03-13T00:00:00"/>
    <x v="0"/>
    <x v="0"/>
    <n v="64.48"/>
    <x v="5"/>
    <x v="0"/>
    <x v="0"/>
    <n v="913.43999999999994"/>
    <n v="5867.5199999999995"/>
  </r>
  <r>
    <x v="5090"/>
    <x v="2"/>
    <x v="4"/>
    <n v="2514.96"/>
    <n v="0.37"/>
    <n v="4"/>
    <d v="2023-05-27T00:00:00"/>
    <d v="2023-05-29T00:00:00"/>
    <x v="1"/>
    <x v="2"/>
    <n v="544.13"/>
    <x v="2"/>
    <x v="0"/>
    <x v="5"/>
    <n v="1970.83"/>
    <n v="10059.84"/>
  </r>
  <r>
    <x v="5091"/>
    <x v="3"/>
    <x v="1"/>
    <n v="4380.78"/>
    <n v="0.15"/>
    <n v="9"/>
    <d v="2024-04-12T00:00:00"/>
    <d v="2024-04-14T00:00:00"/>
    <x v="0"/>
    <x v="1"/>
    <n v="956.76"/>
    <x v="2"/>
    <x v="1"/>
    <x v="3"/>
    <n v="3424.0199999999995"/>
    <n v="39427.019999999997"/>
  </r>
  <r>
    <x v="5092"/>
    <x v="3"/>
    <x v="1"/>
    <n v="3889.97"/>
    <n v="0.2"/>
    <n v="7"/>
    <d v="2023-01-05T00:00:00"/>
    <d v="2023-01-12T00:00:00"/>
    <x v="1"/>
    <x v="0"/>
    <n v="1013.24"/>
    <x v="4"/>
    <x v="0"/>
    <x v="6"/>
    <n v="2876.7299999999996"/>
    <n v="27229.789999999997"/>
  </r>
  <r>
    <x v="5093"/>
    <x v="3"/>
    <x v="0"/>
    <n v="497.83"/>
    <n v="0.49"/>
    <n v="6"/>
    <d v="2024-08-07T00:00:00"/>
    <d v="2024-08-10T00:00:00"/>
    <x v="2"/>
    <x v="0"/>
    <n v="105.61"/>
    <x v="3"/>
    <x v="1"/>
    <x v="1"/>
    <n v="392.21999999999997"/>
    <n v="2986.98"/>
  </r>
  <r>
    <x v="5094"/>
    <x v="1"/>
    <x v="1"/>
    <n v="4324.1499999999996"/>
    <n v="0.38"/>
    <n v="3"/>
    <d v="2023-07-31T00:00:00"/>
    <d v="2023-08-06T00:00:00"/>
    <x v="0"/>
    <x v="0"/>
    <n v="310.89"/>
    <x v="5"/>
    <x v="0"/>
    <x v="4"/>
    <n v="4013.2599999999998"/>
    <n v="12972.449999999999"/>
  </r>
  <r>
    <x v="5095"/>
    <x v="1"/>
    <x v="4"/>
    <n v="1441.76"/>
    <n v="0.22"/>
    <n v="4"/>
    <d v="2024-07-22T00:00:00"/>
    <d v="2024-07-29T00:00:00"/>
    <x v="0"/>
    <x v="1"/>
    <n v="389.05"/>
    <x v="2"/>
    <x v="1"/>
    <x v="4"/>
    <n v="1052.71"/>
    <n v="5767.04"/>
  </r>
  <r>
    <x v="5096"/>
    <x v="3"/>
    <x v="2"/>
    <n v="3362.01"/>
    <n v="0.27"/>
    <n v="2"/>
    <d v="2024-03-22T00:00:00"/>
    <d v="2024-03-24T00:00:00"/>
    <x v="2"/>
    <x v="1"/>
    <n v="251.42"/>
    <x v="4"/>
    <x v="1"/>
    <x v="0"/>
    <n v="3110.59"/>
    <n v="6724.02"/>
  </r>
  <r>
    <x v="5097"/>
    <x v="0"/>
    <x v="4"/>
    <n v="817.28"/>
    <n v="0.31"/>
    <n v="3"/>
    <d v="2024-07-17T00:00:00"/>
    <d v="2024-07-18T00:00:00"/>
    <x v="0"/>
    <x v="1"/>
    <n v="132.69"/>
    <x v="1"/>
    <x v="1"/>
    <x v="4"/>
    <n v="684.58999999999992"/>
    <n v="2451.84"/>
  </r>
  <r>
    <x v="5098"/>
    <x v="3"/>
    <x v="1"/>
    <n v="3405.76"/>
    <n v="0.25"/>
    <n v="1"/>
    <d v="2024-01-04T00:00:00"/>
    <d v="2024-01-09T00:00:00"/>
    <x v="1"/>
    <x v="1"/>
    <n v="706.15"/>
    <x v="3"/>
    <x v="1"/>
    <x v="6"/>
    <n v="2699.61"/>
    <n v="3405.76"/>
  </r>
  <r>
    <x v="5099"/>
    <x v="0"/>
    <x v="2"/>
    <n v="274.94"/>
    <n v="0.21"/>
    <n v="9"/>
    <d v="2023-02-28T00:00:00"/>
    <d v="2023-03-04T00:00:00"/>
    <x v="0"/>
    <x v="0"/>
    <n v="57.21"/>
    <x v="2"/>
    <x v="0"/>
    <x v="8"/>
    <n v="217.73"/>
    <n v="2474.46"/>
  </r>
  <r>
    <x v="5100"/>
    <x v="0"/>
    <x v="4"/>
    <n v="3043.16"/>
    <n v="0.18"/>
    <n v="3"/>
    <d v="2023-11-12T00:00:00"/>
    <d v="2023-11-15T00:00:00"/>
    <x v="2"/>
    <x v="2"/>
    <n v="493.07"/>
    <x v="1"/>
    <x v="0"/>
    <x v="11"/>
    <n v="2550.0899999999997"/>
    <n v="9129.48"/>
  </r>
  <r>
    <x v="5101"/>
    <x v="1"/>
    <x v="3"/>
    <n v="3265.11"/>
    <n v="0.08"/>
    <n v="8"/>
    <d v="2023-05-03T00:00:00"/>
    <d v="2023-05-04T00:00:00"/>
    <x v="0"/>
    <x v="2"/>
    <n v="433.04"/>
    <x v="0"/>
    <x v="0"/>
    <x v="5"/>
    <n v="2832.07"/>
    <n v="26120.880000000001"/>
  </r>
  <r>
    <x v="5102"/>
    <x v="0"/>
    <x v="3"/>
    <n v="1298.03"/>
    <n v="0.49"/>
    <n v="4"/>
    <d v="2024-08-14T00:00:00"/>
    <d v="2024-08-16T00:00:00"/>
    <x v="1"/>
    <x v="0"/>
    <n v="162.62"/>
    <x v="4"/>
    <x v="1"/>
    <x v="1"/>
    <n v="1135.4099999999999"/>
    <n v="5192.12"/>
  </r>
  <r>
    <x v="5103"/>
    <x v="3"/>
    <x v="2"/>
    <n v="4691.18"/>
    <n v="0.05"/>
    <n v="8"/>
    <d v="2024-01-14T00:00:00"/>
    <d v="2024-01-16T00:00:00"/>
    <x v="2"/>
    <x v="0"/>
    <n v="1376.24"/>
    <x v="4"/>
    <x v="1"/>
    <x v="6"/>
    <n v="3314.9400000000005"/>
    <n v="37529.440000000002"/>
  </r>
  <r>
    <x v="5104"/>
    <x v="1"/>
    <x v="2"/>
    <n v="325.26"/>
    <n v="0.3"/>
    <n v="7"/>
    <d v="2024-08-18T00:00:00"/>
    <d v="2024-08-19T00:00:00"/>
    <x v="0"/>
    <x v="1"/>
    <n v="43.91"/>
    <x v="5"/>
    <x v="1"/>
    <x v="1"/>
    <n v="281.35000000000002"/>
    <n v="2276.8199999999997"/>
  </r>
  <r>
    <x v="5105"/>
    <x v="2"/>
    <x v="2"/>
    <n v="4469.38"/>
    <n v="0.48"/>
    <n v="4"/>
    <d v="2023-04-13T00:00:00"/>
    <d v="2023-04-15T00:00:00"/>
    <x v="0"/>
    <x v="2"/>
    <n v="872.95"/>
    <x v="5"/>
    <x v="0"/>
    <x v="3"/>
    <n v="3596.4300000000003"/>
    <n v="17877.52"/>
  </r>
  <r>
    <x v="5106"/>
    <x v="2"/>
    <x v="3"/>
    <n v="1971.3"/>
    <n v="0.19"/>
    <n v="7"/>
    <d v="2024-11-03T00:00:00"/>
    <d v="2024-11-08T00:00:00"/>
    <x v="2"/>
    <x v="1"/>
    <n v="383.79"/>
    <x v="4"/>
    <x v="1"/>
    <x v="11"/>
    <n v="1587.51"/>
    <n v="13799.1"/>
  </r>
  <r>
    <x v="5107"/>
    <x v="1"/>
    <x v="4"/>
    <n v="3598.18"/>
    <n v="0.13"/>
    <n v="8"/>
    <d v="2024-10-13T00:00:00"/>
    <d v="2024-10-20T00:00:00"/>
    <x v="2"/>
    <x v="1"/>
    <n v="693.41"/>
    <x v="1"/>
    <x v="1"/>
    <x v="2"/>
    <n v="2904.77"/>
    <n v="28785.439999999999"/>
  </r>
  <r>
    <x v="5108"/>
    <x v="3"/>
    <x v="2"/>
    <n v="3292.59"/>
    <n v="0.48"/>
    <n v="3"/>
    <d v="2024-05-20T00:00:00"/>
    <d v="2024-05-22T00:00:00"/>
    <x v="1"/>
    <x v="0"/>
    <n v="675.98"/>
    <x v="2"/>
    <x v="1"/>
    <x v="5"/>
    <n v="2616.61"/>
    <n v="9877.77"/>
  </r>
  <r>
    <x v="5109"/>
    <x v="2"/>
    <x v="3"/>
    <n v="924.41"/>
    <n v="0.4"/>
    <n v="5"/>
    <d v="2023-11-08T00:00:00"/>
    <d v="2023-11-12T00:00:00"/>
    <x v="0"/>
    <x v="1"/>
    <n v="106.87"/>
    <x v="3"/>
    <x v="0"/>
    <x v="11"/>
    <n v="817.54"/>
    <n v="4622.05"/>
  </r>
  <r>
    <x v="5110"/>
    <x v="2"/>
    <x v="2"/>
    <n v="1663.1"/>
    <n v="0.33"/>
    <n v="3"/>
    <d v="2024-10-24T00:00:00"/>
    <d v="2024-10-29T00:00:00"/>
    <x v="2"/>
    <x v="0"/>
    <n v="223.93"/>
    <x v="1"/>
    <x v="1"/>
    <x v="2"/>
    <n v="1439.1699999999998"/>
    <n v="4989.2999999999993"/>
  </r>
  <r>
    <x v="5111"/>
    <x v="0"/>
    <x v="2"/>
    <n v="2695.4"/>
    <n v="0.31"/>
    <n v="7"/>
    <d v="2024-02-08T00:00:00"/>
    <d v="2024-02-11T00:00:00"/>
    <x v="1"/>
    <x v="2"/>
    <n v="182.25"/>
    <x v="0"/>
    <x v="1"/>
    <x v="8"/>
    <n v="2513.15"/>
    <n v="18867.8"/>
  </r>
  <r>
    <x v="5112"/>
    <x v="0"/>
    <x v="2"/>
    <n v="4247.8999999999996"/>
    <n v="0.18"/>
    <n v="6"/>
    <d v="2024-07-14T00:00:00"/>
    <d v="2024-07-21T00:00:00"/>
    <x v="2"/>
    <x v="2"/>
    <n v="818.8"/>
    <x v="2"/>
    <x v="1"/>
    <x v="4"/>
    <n v="3429.0999999999995"/>
    <n v="25487.399999999998"/>
  </r>
  <r>
    <x v="5113"/>
    <x v="3"/>
    <x v="3"/>
    <n v="4778.8100000000004"/>
    <n v="0.32"/>
    <n v="1"/>
    <d v="2024-11-17T00:00:00"/>
    <d v="2024-11-22T00:00:00"/>
    <x v="0"/>
    <x v="1"/>
    <n v="524.34"/>
    <x v="0"/>
    <x v="1"/>
    <x v="11"/>
    <n v="4254.47"/>
    <n v="4778.8100000000004"/>
  </r>
  <r>
    <x v="5114"/>
    <x v="1"/>
    <x v="4"/>
    <n v="200.87"/>
    <n v="0.36"/>
    <n v="5"/>
    <d v="2023-03-11T00:00:00"/>
    <d v="2023-03-14T00:00:00"/>
    <x v="0"/>
    <x v="1"/>
    <n v="18.649999999999999"/>
    <x v="4"/>
    <x v="0"/>
    <x v="0"/>
    <n v="182.22"/>
    <n v="1004.35"/>
  </r>
  <r>
    <x v="5115"/>
    <x v="3"/>
    <x v="3"/>
    <n v="1827.54"/>
    <n v="0.02"/>
    <n v="4"/>
    <d v="2023-09-12T00:00:00"/>
    <d v="2023-09-15T00:00:00"/>
    <x v="1"/>
    <x v="2"/>
    <n v="472.14"/>
    <x v="5"/>
    <x v="0"/>
    <x v="7"/>
    <n v="1355.4"/>
    <n v="7310.16"/>
  </r>
  <r>
    <x v="5116"/>
    <x v="1"/>
    <x v="3"/>
    <n v="3373.91"/>
    <n v="0.06"/>
    <n v="2"/>
    <d v="2023-10-28T00:00:00"/>
    <d v="2023-11-02T00:00:00"/>
    <x v="1"/>
    <x v="2"/>
    <n v="659.51"/>
    <x v="2"/>
    <x v="0"/>
    <x v="2"/>
    <n v="2714.3999999999996"/>
    <n v="6747.82"/>
  </r>
  <r>
    <x v="5117"/>
    <x v="2"/>
    <x v="2"/>
    <n v="2685.87"/>
    <n v="0.16"/>
    <n v="1"/>
    <d v="2024-05-17T00:00:00"/>
    <d v="2024-05-21T00:00:00"/>
    <x v="2"/>
    <x v="2"/>
    <n v="509.17"/>
    <x v="0"/>
    <x v="1"/>
    <x v="5"/>
    <n v="2176.6999999999998"/>
    <n v="2685.87"/>
  </r>
  <r>
    <x v="5118"/>
    <x v="0"/>
    <x v="0"/>
    <n v="4720.8100000000004"/>
    <n v="0.16"/>
    <n v="7"/>
    <d v="2023-07-23T00:00:00"/>
    <d v="2023-07-30T00:00:00"/>
    <x v="0"/>
    <x v="0"/>
    <n v="420.15"/>
    <x v="5"/>
    <x v="0"/>
    <x v="4"/>
    <n v="4300.6600000000008"/>
    <n v="33045.670000000006"/>
  </r>
  <r>
    <x v="5119"/>
    <x v="3"/>
    <x v="0"/>
    <n v="183.15"/>
    <n v="0.45"/>
    <n v="7"/>
    <d v="2023-06-12T00:00:00"/>
    <d v="2023-06-14T00:00:00"/>
    <x v="0"/>
    <x v="0"/>
    <n v="29.52"/>
    <x v="2"/>
    <x v="0"/>
    <x v="9"/>
    <n v="153.63"/>
    <n v="1282.05"/>
  </r>
  <r>
    <x v="5120"/>
    <x v="3"/>
    <x v="0"/>
    <n v="2244.92"/>
    <n v="0.34"/>
    <n v="6"/>
    <d v="2024-01-11T00:00:00"/>
    <d v="2024-01-17T00:00:00"/>
    <x v="0"/>
    <x v="1"/>
    <n v="423.83"/>
    <x v="3"/>
    <x v="1"/>
    <x v="6"/>
    <n v="1821.0900000000001"/>
    <n v="13469.52"/>
  </r>
  <r>
    <x v="5121"/>
    <x v="1"/>
    <x v="3"/>
    <n v="3377.14"/>
    <n v="0.19"/>
    <n v="5"/>
    <d v="2023-06-04T00:00:00"/>
    <d v="2023-06-09T00:00:00"/>
    <x v="1"/>
    <x v="1"/>
    <n v="538.66"/>
    <x v="0"/>
    <x v="0"/>
    <x v="9"/>
    <n v="2838.48"/>
    <n v="16885.7"/>
  </r>
  <r>
    <x v="5122"/>
    <x v="1"/>
    <x v="2"/>
    <n v="1166.1600000000001"/>
    <n v="0.4"/>
    <n v="9"/>
    <d v="2024-04-08T00:00:00"/>
    <d v="2024-04-11T00:00:00"/>
    <x v="1"/>
    <x v="1"/>
    <n v="213.95"/>
    <x v="2"/>
    <x v="1"/>
    <x v="3"/>
    <n v="952.21"/>
    <n v="10495.44"/>
  </r>
  <r>
    <x v="5123"/>
    <x v="3"/>
    <x v="0"/>
    <n v="3656.77"/>
    <n v="0.16"/>
    <n v="2"/>
    <d v="2023-10-30T00:00:00"/>
    <d v="2023-11-04T00:00:00"/>
    <x v="0"/>
    <x v="1"/>
    <n v="196.44"/>
    <x v="5"/>
    <x v="0"/>
    <x v="2"/>
    <n v="3460.33"/>
    <n v="7313.54"/>
  </r>
  <r>
    <x v="5124"/>
    <x v="1"/>
    <x v="1"/>
    <n v="498.02"/>
    <n v="0.5"/>
    <n v="3"/>
    <d v="2023-09-02T00:00:00"/>
    <d v="2023-09-05T00:00:00"/>
    <x v="0"/>
    <x v="2"/>
    <n v="49.74"/>
    <x v="4"/>
    <x v="0"/>
    <x v="7"/>
    <n v="448.28"/>
    <n v="1494.06"/>
  </r>
  <r>
    <x v="5125"/>
    <x v="3"/>
    <x v="1"/>
    <n v="2310.09"/>
    <n v="0.39"/>
    <n v="9"/>
    <d v="2023-10-15T00:00:00"/>
    <d v="2023-10-18T00:00:00"/>
    <x v="2"/>
    <x v="1"/>
    <n v="240.74"/>
    <x v="3"/>
    <x v="0"/>
    <x v="2"/>
    <n v="2069.3500000000004"/>
    <n v="20790.810000000001"/>
  </r>
  <r>
    <x v="5126"/>
    <x v="3"/>
    <x v="1"/>
    <n v="3413.55"/>
    <n v="0.4"/>
    <n v="2"/>
    <d v="2023-01-29T00:00:00"/>
    <d v="2023-01-30T00:00:00"/>
    <x v="1"/>
    <x v="1"/>
    <n v="493.37"/>
    <x v="1"/>
    <x v="0"/>
    <x v="6"/>
    <n v="2920.1800000000003"/>
    <n v="6827.1"/>
  </r>
  <r>
    <x v="5127"/>
    <x v="3"/>
    <x v="4"/>
    <n v="1407.11"/>
    <n v="0.13"/>
    <n v="3"/>
    <d v="2023-07-18T00:00:00"/>
    <d v="2023-07-24T00:00:00"/>
    <x v="2"/>
    <x v="1"/>
    <n v="401.29"/>
    <x v="5"/>
    <x v="0"/>
    <x v="4"/>
    <n v="1005.8199999999999"/>
    <n v="4221.33"/>
  </r>
  <r>
    <x v="5128"/>
    <x v="2"/>
    <x v="2"/>
    <n v="461.85"/>
    <n v="7.0000000000000007E-2"/>
    <n v="6"/>
    <d v="2023-02-22T00:00:00"/>
    <d v="2023-03-01T00:00:00"/>
    <x v="1"/>
    <x v="2"/>
    <n v="85.58"/>
    <x v="1"/>
    <x v="0"/>
    <x v="8"/>
    <n v="376.27000000000004"/>
    <n v="2771.1000000000004"/>
  </r>
  <r>
    <x v="5129"/>
    <x v="1"/>
    <x v="3"/>
    <n v="4789.41"/>
    <n v="0.19"/>
    <n v="7"/>
    <d v="2023-04-03T00:00:00"/>
    <d v="2023-04-07T00:00:00"/>
    <x v="2"/>
    <x v="1"/>
    <n v="546.41999999999996"/>
    <x v="0"/>
    <x v="0"/>
    <x v="3"/>
    <n v="4242.99"/>
    <n v="33525.869999999995"/>
  </r>
  <r>
    <x v="5130"/>
    <x v="0"/>
    <x v="3"/>
    <n v="4577.7299999999996"/>
    <n v="0.17"/>
    <n v="2"/>
    <d v="2024-03-15T00:00:00"/>
    <d v="2024-03-22T00:00:00"/>
    <x v="2"/>
    <x v="1"/>
    <n v="1049.0899999999999"/>
    <x v="1"/>
    <x v="1"/>
    <x v="0"/>
    <n v="3528.6399999999994"/>
    <n v="9155.4599999999991"/>
  </r>
  <r>
    <x v="5131"/>
    <x v="0"/>
    <x v="2"/>
    <n v="4639.21"/>
    <n v="0.38"/>
    <n v="8"/>
    <d v="2023-08-05T00:00:00"/>
    <d v="2023-08-11T00:00:00"/>
    <x v="2"/>
    <x v="2"/>
    <n v="485.74"/>
    <x v="0"/>
    <x v="0"/>
    <x v="1"/>
    <n v="4153.47"/>
    <n v="37113.68"/>
  </r>
  <r>
    <x v="5132"/>
    <x v="1"/>
    <x v="4"/>
    <n v="4894.66"/>
    <n v="0.09"/>
    <n v="9"/>
    <d v="2023-10-26T00:00:00"/>
    <d v="2023-10-30T00:00:00"/>
    <x v="0"/>
    <x v="0"/>
    <n v="437.6"/>
    <x v="2"/>
    <x v="0"/>
    <x v="2"/>
    <n v="4457.0599999999995"/>
    <n v="44051.94"/>
  </r>
  <r>
    <x v="5133"/>
    <x v="3"/>
    <x v="2"/>
    <n v="1005.02"/>
    <n v="0.26"/>
    <n v="1"/>
    <d v="2024-09-03T00:00:00"/>
    <d v="2024-09-09T00:00:00"/>
    <x v="2"/>
    <x v="1"/>
    <n v="125.1"/>
    <x v="1"/>
    <x v="1"/>
    <x v="7"/>
    <n v="879.92"/>
    <n v="1005.02"/>
  </r>
  <r>
    <x v="5134"/>
    <x v="0"/>
    <x v="4"/>
    <n v="873.1"/>
    <n v="0.31"/>
    <n v="6"/>
    <d v="2023-04-22T00:00:00"/>
    <d v="2023-04-25T00:00:00"/>
    <x v="1"/>
    <x v="1"/>
    <n v="107.56"/>
    <x v="0"/>
    <x v="0"/>
    <x v="3"/>
    <n v="765.54"/>
    <n v="5238.6000000000004"/>
  </r>
  <r>
    <x v="5135"/>
    <x v="0"/>
    <x v="0"/>
    <n v="267.64999999999998"/>
    <n v="0.19"/>
    <n v="4"/>
    <d v="2024-10-05T00:00:00"/>
    <d v="2024-10-12T00:00:00"/>
    <x v="2"/>
    <x v="0"/>
    <n v="41.58"/>
    <x v="3"/>
    <x v="1"/>
    <x v="2"/>
    <n v="226.07"/>
    <n v="1070.5999999999999"/>
  </r>
  <r>
    <x v="5136"/>
    <x v="1"/>
    <x v="0"/>
    <n v="4469.93"/>
    <n v="0.1"/>
    <n v="5"/>
    <d v="2024-03-23T00:00:00"/>
    <d v="2024-03-26T00:00:00"/>
    <x v="0"/>
    <x v="0"/>
    <n v="1021.74"/>
    <x v="1"/>
    <x v="1"/>
    <x v="0"/>
    <n v="3448.1900000000005"/>
    <n v="22349.65"/>
  </r>
  <r>
    <x v="5137"/>
    <x v="0"/>
    <x v="4"/>
    <n v="3788.54"/>
    <n v="0.45"/>
    <n v="6"/>
    <d v="2023-04-01T00:00:00"/>
    <d v="2023-04-03T00:00:00"/>
    <x v="0"/>
    <x v="1"/>
    <n v="737.76"/>
    <x v="2"/>
    <x v="0"/>
    <x v="3"/>
    <n v="3050.7799999999997"/>
    <n v="22731.239999999998"/>
  </r>
  <r>
    <x v="5138"/>
    <x v="3"/>
    <x v="2"/>
    <n v="3202.99"/>
    <n v="7.0000000000000007E-2"/>
    <n v="6"/>
    <d v="2024-10-24T00:00:00"/>
    <d v="2024-10-27T00:00:00"/>
    <x v="0"/>
    <x v="1"/>
    <n v="554.53"/>
    <x v="2"/>
    <x v="1"/>
    <x v="2"/>
    <n v="2648.46"/>
    <n v="19217.939999999999"/>
  </r>
  <r>
    <x v="5139"/>
    <x v="1"/>
    <x v="0"/>
    <n v="4645.6099999999997"/>
    <n v="0.15"/>
    <n v="7"/>
    <d v="2023-11-12T00:00:00"/>
    <d v="2023-11-15T00:00:00"/>
    <x v="0"/>
    <x v="0"/>
    <n v="1333.86"/>
    <x v="5"/>
    <x v="0"/>
    <x v="11"/>
    <n v="3311.75"/>
    <n v="32519.269999999997"/>
  </r>
  <r>
    <x v="5140"/>
    <x v="3"/>
    <x v="2"/>
    <n v="2917.88"/>
    <n v="0.38"/>
    <n v="9"/>
    <d v="2023-10-13T00:00:00"/>
    <d v="2023-10-20T00:00:00"/>
    <x v="2"/>
    <x v="1"/>
    <n v="169.42"/>
    <x v="0"/>
    <x v="0"/>
    <x v="2"/>
    <n v="2748.46"/>
    <n v="26260.920000000002"/>
  </r>
  <r>
    <x v="5141"/>
    <x v="0"/>
    <x v="0"/>
    <n v="735.68"/>
    <n v="0.3"/>
    <n v="4"/>
    <d v="2023-02-12T00:00:00"/>
    <d v="2023-02-18T00:00:00"/>
    <x v="2"/>
    <x v="1"/>
    <n v="111.09"/>
    <x v="5"/>
    <x v="0"/>
    <x v="8"/>
    <n v="624.58999999999992"/>
    <n v="2942.72"/>
  </r>
  <r>
    <x v="5142"/>
    <x v="0"/>
    <x v="2"/>
    <n v="966.64"/>
    <n v="0.37"/>
    <n v="9"/>
    <d v="2023-08-04T00:00:00"/>
    <d v="2023-08-08T00:00:00"/>
    <x v="1"/>
    <x v="0"/>
    <n v="213.84"/>
    <x v="3"/>
    <x v="0"/>
    <x v="1"/>
    <n v="752.8"/>
    <n v="8699.76"/>
  </r>
  <r>
    <x v="5143"/>
    <x v="3"/>
    <x v="2"/>
    <n v="747.7"/>
    <n v="0.4"/>
    <n v="1"/>
    <d v="2023-09-20T00:00:00"/>
    <d v="2023-09-23T00:00:00"/>
    <x v="1"/>
    <x v="2"/>
    <n v="97.28"/>
    <x v="0"/>
    <x v="0"/>
    <x v="7"/>
    <n v="650.42000000000007"/>
    <n v="747.7"/>
  </r>
  <r>
    <x v="5144"/>
    <x v="2"/>
    <x v="1"/>
    <n v="1607.52"/>
    <n v="0.45"/>
    <n v="9"/>
    <d v="2023-03-28T00:00:00"/>
    <d v="2023-03-30T00:00:00"/>
    <x v="2"/>
    <x v="0"/>
    <n v="271.44"/>
    <x v="1"/>
    <x v="0"/>
    <x v="0"/>
    <n v="1336.08"/>
    <n v="14467.68"/>
  </r>
  <r>
    <x v="5145"/>
    <x v="0"/>
    <x v="4"/>
    <n v="1959.53"/>
    <n v="0.15"/>
    <n v="8"/>
    <d v="2023-04-28T00:00:00"/>
    <d v="2023-04-29T00:00:00"/>
    <x v="1"/>
    <x v="0"/>
    <n v="112.72"/>
    <x v="1"/>
    <x v="0"/>
    <x v="3"/>
    <n v="1846.81"/>
    <n v="15676.24"/>
  </r>
  <r>
    <x v="5146"/>
    <x v="2"/>
    <x v="3"/>
    <n v="4004.51"/>
    <n v="0.24"/>
    <n v="2"/>
    <d v="2023-01-19T00:00:00"/>
    <d v="2023-01-26T00:00:00"/>
    <x v="1"/>
    <x v="2"/>
    <n v="403.69"/>
    <x v="0"/>
    <x v="0"/>
    <x v="6"/>
    <n v="3600.82"/>
    <n v="8009.02"/>
  </r>
  <r>
    <x v="5147"/>
    <x v="0"/>
    <x v="4"/>
    <n v="1037.1400000000001"/>
    <n v="0.34"/>
    <n v="7"/>
    <d v="2023-02-21T00:00:00"/>
    <d v="2023-02-22T00:00:00"/>
    <x v="1"/>
    <x v="1"/>
    <n v="73.010000000000005"/>
    <x v="1"/>
    <x v="0"/>
    <x v="8"/>
    <n v="964.13000000000011"/>
    <n v="7259.9800000000005"/>
  </r>
  <r>
    <x v="5148"/>
    <x v="2"/>
    <x v="2"/>
    <n v="3654.29"/>
    <n v="0.4"/>
    <n v="7"/>
    <d v="2024-05-20T00:00:00"/>
    <d v="2024-05-26T00:00:00"/>
    <x v="1"/>
    <x v="1"/>
    <n v="1069.45"/>
    <x v="1"/>
    <x v="1"/>
    <x v="5"/>
    <n v="2584.84"/>
    <n v="25580.03"/>
  </r>
  <r>
    <x v="5149"/>
    <x v="2"/>
    <x v="2"/>
    <n v="2507.02"/>
    <n v="0.28999999999999998"/>
    <n v="2"/>
    <d v="2024-05-19T00:00:00"/>
    <d v="2024-05-26T00:00:00"/>
    <x v="0"/>
    <x v="1"/>
    <n v="591.89"/>
    <x v="0"/>
    <x v="1"/>
    <x v="5"/>
    <n v="1915.13"/>
    <n v="5014.04"/>
  </r>
  <r>
    <x v="5150"/>
    <x v="2"/>
    <x v="4"/>
    <n v="4998.33"/>
    <n v="0.26"/>
    <n v="8"/>
    <d v="2023-05-14T00:00:00"/>
    <d v="2023-05-16T00:00:00"/>
    <x v="1"/>
    <x v="2"/>
    <n v="1066.33"/>
    <x v="2"/>
    <x v="0"/>
    <x v="5"/>
    <n v="3932"/>
    <n v="39986.639999999999"/>
  </r>
  <r>
    <x v="5151"/>
    <x v="3"/>
    <x v="2"/>
    <n v="3905.25"/>
    <n v="0.35"/>
    <n v="6"/>
    <d v="2023-07-30T00:00:00"/>
    <d v="2023-08-05T00:00:00"/>
    <x v="2"/>
    <x v="0"/>
    <n v="197.33"/>
    <x v="1"/>
    <x v="0"/>
    <x v="4"/>
    <n v="3707.92"/>
    <n v="23431.5"/>
  </r>
  <r>
    <x v="5152"/>
    <x v="2"/>
    <x v="0"/>
    <n v="4847.87"/>
    <n v="0.19"/>
    <n v="6"/>
    <d v="2023-11-12T00:00:00"/>
    <d v="2023-11-19T00:00:00"/>
    <x v="2"/>
    <x v="2"/>
    <n v="807.78"/>
    <x v="4"/>
    <x v="0"/>
    <x v="11"/>
    <n v="4040.09"/>
    <n v="29087.22"/>
  </r>
  <r>
    <x v="5153"/>
    <x v="2"/>
    <x v="2"/>
    <n v="1777.52"/>
    <n v="0.45"/>
    <n v="5"/>
    <d v="2024-04-19T00:00:00"/>
    <d v="2024-04-22T00:00:00"/>
    <x v="1"/>
    <x v="2"/>
    <n v="403.53"/>
    <x v="4"/>
    <x v="1"/>
    <x v="3"/>
    <n v="1373.99"/>
    <n v="8887.6"/>
  </r>
  <r>
    <x v="5154"/>
    <x v="2"/>
    <x v="4"/>
    <n v="702.95"/>
    <n v="0.11"/>
    <n v="8"/>
    <d v="2024-05-14T00:00:00"/>
    <d v="2024-05-16T00:00:00"/>
    <x v="0"/>
    <x v="0"/>
    <n v="142.05000000000001"/>
    <x v="0"/>
    <x v="1"/>
    <x v="5"/>
    <n v="560.90000000000009"/>
    <n v="5623.6"/>
  </r>
  <r>
    <x v="5155"/>
    <x v="0"/>
    <x v="4"/>
    <n v="2578.89"/>
    <n v="0.44"/>
    <n v="9"/>
    <d v="2023-12-15T00:00:00"/>
    <d v="2023-12-16T00:00:00"/>
    <x v="0"/>
    <x v="0"/>
    <n v="460.6"/>
    <x v="3"/>
    <x v="0"/>
    <x v="10"/>
    <n v="2118.29"/>
    <n v="23210.01"/>
  </r>
  <r>
    <x v="5156"/>
    <x v="2"/>
    <x v="4"/>
    <n v="708.77"/>
    <n v="0.32"/>
    <n v="5"/>
    <d v="2023-04-28T00:00:00"/>
    <d v="2023-05-05T00:00:00"/>
    <x v="0"/>
    <x v="0"/>
    <n v="182.39"/>
    <x v="5"/>
    <x v="0"/>
    <x v="3"/>
    <n v="526.38"/>
    <n v="3543.85"/>
  </r>
  <r>
    <x v="5157"/>
    <x v="0"/>
    <x v="1"/>
    <n v="2513.0100000000002"/>
    <n v="0.3"/>
    <n v="1"/>
    <d v="2024-10-13T00:00:00"/>
    <d v="2024-10-19T00:00:00"/>
    <x v="1"/>
    <x v="2"/>
    <n v="336.25"/>
    <x v="2"/>
    <x v="1"/>
    <x v="2"/>
    <n v="2176.7600000000002"/>
    <n v="2513.0100000000002"/>
  </r>
  <r>
    <x v="5158"/>
    <x v="2"/>
    <x v="1"/>
    <n v="1422.71"/>
    <n v="0.23"/>
    <n v="6"/>
    <d v="2023-06-15T00:00:00"/>
    <d v="2023-06-19T00:00:00"/>
    <x v="2"/>
    <x v="0"/>
    <n v="369.51"/>
    <x v="1"/>
    <x v="0"/>
    <x v="9"/>
    <n v="1053.2"/>
    <n v="8536.26"/>
  </r>
  <r>
    <x v="5159"/>
    <x v="2"/>
    <x v="1"/>
    <n v="2506.13"/>
    <n v="0.08"/>
    <n v="1"/>
    <d v="2023-05-21T00:00:00"/>
    <d v="2023-05-24T00:00:00"/>
    <x v="1"/>
    <x v="1"/>
    <n v="368.58"/>
    <x v="4"/>
    <x v="0"/>
    <x v="5"/>
    <n v="2137.5500000000002"/>
    <n v="2506.13"/>
  </r>
  <r>
    <x v="5160"/>
    <x v="3"/>
    <x v="1"/>
    <n v="4753.22"/>
    <n v="0.43"/>
    <n v="5"/>
    <d v="2024-05-22T00:00:00"/>
    <d v="2024-05-25T00:00:00"/>
    <x v="2"/>
    <x v="0"/>
    <n v="927.62"/>
    <x v="1"/>
    <x v="1"/>
    <x v="5"/>
    <n v="3825.6000000000004"/>
    <n v="23766.100000000002"/>
  </r>
  <r>
    <x v="5161"/>
    <x v="0"/>
    <x v="1"/>
    <n v="1516.27"/>
    <n v="0.03"/>
    <n v="6"/>
    <d v="2023-01-28T00:00:00"/>
    <d v="2023-02-03T00:00:00"/>
    <x v="2"/>
    <x v="2"/>
    <n v="272.87"/>
    <x v="5"/>
    <x v="0"/>
    <x v="6"/>
    <n v="1243.4000000000001"/>
    <n v="9097.619999999999"/>
  </r>
  <r>
    <x v="5162"/>
    <x v="2"/>
    <x v="1"/>
    <n v="4967.83"/>
    <n v="0.13"/>
    <n v="3"/>
    <d v="2023-01-05T00:00:00"/>
    <d v="2023-01-11T00:00:00"/>
    <x v="0"/>
    <x v="0"/>
    <n v="758.23"/>
    <x v="3"/>
    <x v="0"/>
    <x v="6"/>
    <n v="4209.6000000000004"/>
    <n v="14903.49"/>
  </r>
  <r>
    <x v="5163"/>
    <x v="0"/>
    <x v="1"/>
    <n v="1223.71"/>
    <n v="0.05"/>
    <n v="1"/>
    <d v="2023-06-23T00:00:00"/>
    <d v="2023-06-28T00:00:00"/>
    <x v="1"/>
    <x v="1"/>
    <n v="142.69999999999999"/>
    <x v="0"/>
    <x v="0"/>
    <x v="9"/>
    <n v="1081.01"/>
    <n v="1223.71"/>
  </r>
  <r>
    <x v="5164"/>
    <x v="0"/>
    <x v="4"/>
    <n v="1119.73"/>
    <n v="0.05"/>
    <n v="2"/>
    <d v="2023-06-04T00:00:00"/>
    <d v="2023-06-07T00:00:00"/>
    <x v="2"/>
    <x v="2"/>
    <n v="181.48"/>
    <x v="2"/>
    <x v="0"/>
    <x v="9"/>
    <n v="938.25"/>
    <n v="2239.46"/>
  </r>
  <r>
    <x v="5165"/>
    <x v="1"/>
    <x v="3"/>
    <n v="2769.46"/>
    <n v="0.2"/>
    <n v="3"/>
    <d v="2024-02-14T00:00:00"/>
    <d v="2024-02-19T00:00:00"/>
    <x v="2"/>
    <x v="0"/>
    <n v="222.46"/>
    <x v="3"/>
    <x v="1"/>
    <x v="8"/>
    <n v="2547"/>
    <n v="8308.380000000001"/>
  </r>
  <r>
    <x v="5166"/>
    <x v="3"/>
    <x v="1"/>
    <n v="4226.0200000000004"/>
    <n v="0.08"/>
    <n v="3"/>
    <d v="2023-03-03T00:00:00"/>
    <d v="2023-03-08T00:00:00"/>
    <x v="2"/>
    <x v="0"/>
    <n v="574.88"/>
    <x v="4"/>
    <x v="0"/>
    <x v="0"/>
    <n v="3651.1400000000003"/>
    <n v="12678.060000000001"/>
  </r>
  <r>
    <x v="5167"/>
    <x v="3"/>
    <x v="4"/>
    <n v="3772.57"/>
    <n v="0.28999999999999998"/>
    <n v="2"/>
    <d v="2023-07-15T00:00:00"/>
    <d v="2023-07-19T00:00:00"/>
    <x v="2"/>
    <x v="0"/>
    <n v="735.42"/>
    <x v="0"/>
    <x v="0"/>
    <x v="4"/>
    <n v="3037.15"/>
    <n v="7545.14"/>
  </r>
  <r>
    <x v="5168"/>
    <x v="3"/>
    <x v="3"/>
    <n v="3645.33"/>
    <n v="0.31"/>
    <n v="6"/>
    <d v="2024-08-06T00:00:00"/>
    <d v="2024-08-11T00:00:00"/>
    <x v="2"/>
    <x v="1"/>
    <n v="238.5"/>
    <x v="5"/>
    <x v="1"/>
    <x v="1"/>
    <n v="3406.83"/>
    <n v="21871.98"/>
  </r>
  <r>
    <x v="5169"/>
    <x v="1"/>
    <x v="1"/>
    <n v="1484.9"/>
    <n v="0.44"/>
    <n v="7"/>
    <d v="2023-03-31T00:00:00"/>
    <d v="2023-04-05T00:00:00"/>
    <x v="0"/>
    <x v="0"/>
    <n v="350.27"/>
    <x v="1"/>
    <x v="0"/>
    <x v="0"/>
    <n v="1134.6300000000001"/>
    <n v="10394.300000000001"/>
  </r>
  <r>
    <x v="5170"/>
    <x v="1"/>
    <x v="3"/>
    <n v="210.33"/>
    <n v="0.15"/>
    <n v="5"/>
    <d v="2024-08-31T00:00:00"/>
    <d v="2024-09-05T00:00:00"/>
    <x v="0"/>
    <x v="0"/>
    <n v="40.35"/>
    <x v="0"/>
    <x v="1"/>
    <x v="1"/>
    <n v="169.98000000000002"/>
    <n v="1051.6500000000001"/>
  </r>
  <r>
    <x v="5171"/>
    <x v="3"/>
    <x v="3"/>
    <n v="892.57"/>
    <n v="0.15"/>
    <n v="7"/>
    <d v="2024-10-01T00:00:00"/>
    <d v="2024-10-06T00:00:00"/>
    <x v="2"/>
    <x v="2"/>
    <n v="259.95999999999998"/>
    <x v="4"/>
    <x v="1"/>
    <x v="2"/>
    <n v="632.61000000000013"/>
    <n v="6247.9900000000007"/>
  </r>
  <r>
    <x v="5172"/>
    <x v="1"/>
    <x v="0"/>
    <n v="1812.42"/>
    <n v="0.12"/>
    <n v="3"/>
    <d v="2024-01-31T00:00:00"/>
    <d v="2024-02-05T00:00:00"/>
    <x v="1"/>
    <x v="1"/>
    <n v="131.81"/>
    <x v="2"/>
    <x v="1"/>
    <x v="6"/>
    <n v="1680.6100000000001"/>
    <n v="5437.26"/>
  </r>
  <r>
    <x v="5173"/>
    <x v="1"/>
    <x v="2"/>
    <n v="4861.25"/>
    <n v="0.39"/>
    <n v="5"/>
    <d v="2024-04-05T00:00:00"/>
    <d v="2024-04-07T00:00:00"/>
    <x v="2"/>
    <x v="0"/>
    <n v="518.58000000000004"/>
    <x v="5"/>
    <x v="1"/>
    <x v="3"/>
    <n v="4342.67"/>
    <n v="24306.25"/>
  </r>
  <r>
    <x v="5174"/>
    <x v="1"/>
    <x v="0"/>
    <n v="4606.91"/>
    <n v="0.21"/>
    <n v="3"/>
    <d v="2024-04-13T00:00:00"/>
    <d v="2024-04-18T00:00:00"/>
    <x v="1"/>
    <x v="2"/>
    <n v="850.12"/>
    <x v="3"/>
    <x v="1"/>
    <x v="3"/>
    <n v="3756.79"/>
    <n v="13820.73"/>
  </r>
  <r>
    <x v="5175"/>
    <x v="3"/>
    <x v="3"/>
    <n v="1083.1600000000001"/>
    <n v="0.28000000000000003"/>
    <n v="4"/>
    <d v="2023-06-29T00:00:00"/>
    <d v="2023-07-05T00:00:00"/>
    <x v="2"/>
    <x v="1"/>
    <n v="185.5"/>
    <x v="1"/>
    <x v="0"/>
    <x v="9"/>
    <n v="897.66000000000008"/>
    <n v="4332.6400000000003"/>
  </r>
  <r>
    <x v="5176"/>
    <x v="3"/>
    <x v="4"/>
    <n v="3655.55"/>
    <n v="0.19"/>
    <n v="6"/>
    <d v="2024-10-26T00:00:00"/>
    <d v="2024-10-28T00:00:00"/>
    <x v="0"/>
    <x v="2"/>
    <n v="638.25"/>
    <x v="4"/>
    <x v="1"/>
    <x v="2"/>
    <n v="3017.3"/>
    <n v="21933.300000000003"/>
  </r>
  <r>
    <x v="5177"/>
    <x v="3"/>
    <x v="1"/>
    <n v="2937.18"/>
    <n v="0.08"/>
    <n v="4"/>
    <d v="2023-02-08T00:00:00"/>
    <d v="2023-02-10T00:00:00"/>
    <x v="0"/>
    <x v="1"/>
    <n v="397.86"/>
    <x v="4"/>
    <x v="0"/>
    <x v="8"/>
    <n v="2539.3199999999997"/>
    <n v="11748.72"/>
  </r>
  <r>
    <x v="5178"/>
    <x v="1"/>
    <x v="2"/>
    <n v="344.23"/>
    <n v="0.05"/>
    <n v="4"/>
    <d v="2024-12-07T00:00:00"/>
    <d v="2024-12-09T00:00:00"/>
    <x v="1"/>
    <x v="2"/>
    <n v="91.75"/>
    <x v="5"/>
    <x v="1"/>
    <x v="10"/>
    <n v="252.48000000000002"/>
    <n v="1376.92"/>
  </r>
  <r>
    <x v="5179"/>
    <x v="3"/>
    <x v="1"/>
    <n v="1921.36"/>
    <n v="0.43"/>
    <n v="7"/>
    <d v="2023-05-27T00:00:00"/>
    <d v="2023-06-02T00:00:00"/>
    <x v="2"/>
    <x v="2"/>
    <n v="120.72"/>
    <x v="0"/>
    <x v="0"/>
    <x v="5"/>
    <n v="1800.6399999999999"/>
    <n v="13449.519999999999"/>
  </r>
  <r>
    <x v="5180"/>
    <x v="1"/>
    <x v="4"/>
    <n v="2481.7600000000002"/>
    <n v="0.13"/>
    <n v="6"/>
    <d v="2024-08-05T00:00:00"/>
    <d v="2024-08-08T00:00:00"/>
    <x v="2"/>
    <x v="0"/>
    <n v="665.31"/>
    <x v="2"/>
    <x v="1"/>
    <x v="1"/>
    <n v="1816.4500000000003"/>
    <n v="14890.560000000001"/>
  </r>
  <r>
    <x v="5181"/>
    <x v="2"/>
    <x v="2"/>
    <n v="3371.11"/>
    <n v="0.47"/>
    <n v="1"/>
    <d v="2024-04-09T00:00:00"/>
    <d v="2024-04-11T00:00:00"/>
    <x v="0"/>
    <x v="2"/>
    <n v="822.78"/>
    <x v="0"/>
    <x v="1"/>
    <x v="3"/>
    <n v="2548.33"/>
    <n v="3371.11"/>
  </r>
  <r>
    <x v="5182"/>
    <x v="1"/>
    <x v="0"/>
    <n v="1545.04"/>
    <n v="0.47"/>
    <n v="8"/>
    <d v="2023-03-18T00:00:00"/>
    <d v="2023-03-25T00:00:00"/>
    <x v="1"/>
    <x v="1"/>
    <n v="381.81"/>
    <x v="5"/>
    <x v="0"/>
    <x v="0"/>
    <n v="1163.23"/>
    <n v="12360.32"/>
  </r>
  <r>
    <x v="5183"/>
    <x v="0"/>
    <x v="3"/>
    <n v="4675.71"/>
    <n v="0.24"/>
    <n v="1"/>
    <d v="2024-03-31T00:00:00"/>
    <d v="2024-04-03T00:00:00"/>
    <x v="2"/>
    <x v="1"/>
    <n v="1297.8599999999999"/>
    <x v="5"/>
    <x v="1"/>
    <x v="0"/>
    <n v="3377.8500000000004"/>
    <n v="4675.71"/>
  </r>
  <r>
    <x v="5184"/>
    <x v="3"/>
    <x v="4"/>
    <n v="2314.21"/>
    <n v="0.48"/>
    <n v="9"/>
    <d v="2024-03-04T00:00:00"/>
    <d v="2024-03-06T00:00:00"/>
    <x v="1"/>
    <x v="1"/>
    <n v="443.56"/>
    <x v="4"/>
    <x v="1"/>
    <x v="0"/>
    <n v="1870.65"/>
    <n v="20827.89"/>
  </r>
  <r>
    <x v="5185"/>
    <x v="3"/>
    <x v="3"/>
    <n v="1317.8"/>
    <n v="0.01"/>
    <n v="4"/>
    <d v="2023-05-10T00:00:00"/>
    <d v="2023-05-12T00:00:00"/>
    <x v="0"/>
    <x v="0"/>
    <n v="351.14"/>
    <x v="2"/>
    <x v="0"/>
    <x v="5"/>
    <n v="966.66"/>
    <n v="5271.2"/>
  </r>
  <r>
    <x v="5186"/>
    <x v="0"/>
    <x v="3"/>
    <n v="1650.5"/>
    <n v="0.05"/>
    <n v="7"/>
    <d v="2023-11-19T00:00:00"/>
    <d v="2023-11-21T00:00:00"/>
    <x v="2"/>
    <x v="0"/>
    <n v="249.68"/>
    <x v="4"/>
    <x v="0"/>
    <x v="11"/>
    <n v="1400.82"/>
    <n v="11553.5"/>
  </r>
  <r>
    <x v="5187"/>
    <x v="1"/>
    <x v="1"/>
    <n v="3784.24"/>
    <n v="0.12"/>
    <n v="5"/>
    <d v="2024-03-04T00:00:00"/>
    <d v="2024-03-08T00:00:00"/>
    <x v="2"/>
    <x v="1"/>
    <n v="836.58"/>
    <x v="4"/>
    <x v="1"/>
    <x v="0"/>
    <n v="2947.66"/>
    <n v="18921.199999999997"/>
  </r>
  <r>
    <x v="5188"/>
    <x v="2"/>
    <x v="4"/>
    <n v="3237.4"/>
    <n v="0.1"/>
    <n v="3"/>
    <d v="2024-10-27T00:00:00"/>
    <d v="2024-10-30T00:00:00"/>
    <x v="1"/>
    <x v="2"/>
    <n v="408.56"/>
    <x v="4"/>
    <x v="1"/>
    <x v="2"/>
    <n v="2828.84"/>
    <n v="9712.2000000000007"/>
  </r>
  <r>
    <x v="5189"/>
    <x v="0"/>
    <x v="3"/>
    <n v="3736.67"/>
    <n v="0.13"/>
    <n v="8"/>
    <d v="2024-06-12T00:00:00"/>
    <d v="2024-06-15T00:00:00"/>
    <x v="0"/>
    <x v="1"/>
    <n v="940.14"/>
    <x v="1"/>
    <x v="1"/>
    <x v="9"/>
    <n v="2796.53"/>
    <n v="29893.360000000001"/>
  </r>
  <r>
    <x v="5190"/>
    <x v="0"/>
    <x v="0"/>
    <n v="1532.47"/>
    <n v="0.23"/>
    <n v="2"/>
    <d v="2024-07-03T00:00:00"/>
    <d v="2024-07-07T00:00:00"/>
    <x v="0"/>
    <x v="2"/>
    <n v="89.91"/>
    <x v="3"/>
    <x v="1"/>
    <x v="4"/>
    <n v="1442.56"/>
    <n v="3064.94"/>
  </r>
  <r>
    <x v="5191"/>
    <x v="1"/>
    <x v="2"/>
    <n v="1701.56"/>
    <n v="0.03"/>
    <n v="3"/>
    <d v="2023-02-26T00:00:00"/>
    <d v="2023-03-03T00:00:00"/>
    <x v="1"/>
    <x v="2"/>
    <n v="444.67"/>
    <x v="1"/>
    <x v="0"/>
    <x v="8"/>
    <n v="1256.8899999999999"/>
    <n v="5104.68"/>
  </r>
  <r>
    <x v="5192"/>
    <x v="3"/>
    <x v="4"/>
    <n v="2043.92"/>
    <n v="0.28000000000000003"/>
    <n v="5"/>
    <d v="2023-06-10T00:00:00"/>
    <d v="2023-06-12T00:00:00"/>
    <x v="0"/>
    <x v="2"/>
    <n v="162.25"/>
    <x v="4"/>
    <x v="0"/>
    <x v="9"/>
    <n v="1881.67"/>
    <n v="10219.6"/>
  </r>
  <r>
    <x v="5193"/>
    <x v="1"/>
    <x v="1"/>
    <n v="1024.1099999999999"/>
    <n v="0.15"/>
    <n v="5"/>
    <d v="2024-04-07T00:00:00"/>
    <d v="2024-04-08T00:00:00"/>
    <x v="0"/>
    <x v="2"/>
    <n v="91.12"/>
    <x v="2"/>
    <x v="1"/>
    <x v="3"/>
    <n v="932.9899999999999"/>
    <n v="5120.5499999999993"/>
  </r>
  <r>
    <x v="5194"/>
    <x v="0"/>
    <x v="4"/>
    <n v="3486.12"/>
    <n v="0.04"/>
    <n v="5"/>
    <d v="2023-03-13T00:00:00"/>
    <d v="2023-03-16T00:00:00"/>
    <x v="1"/>
    <x v="2"/>
    <n v="833.71"/>
    <x v="0"/>
    <x v="0"/>
    <x v="0"/>
    <n v="2652.41"/>
    <n v="17430.599999999999"/>
  </r>
  <r>
    <x v="5195"/>
    <x v="0"/>
    <x v="1"/>
    <n v="1713.81"/>
    <n v="0.38"/>
    <n v="7"/>
    <d v="2023-12-16T00:00:00"/>
    <d v="2023-12-19T00:00:00"/>
    <x v="1"/>
    <x v="1"/>
    <n v="187.14"/>
    <x v="5"/>
    <x v="0"/>
    <x v="10"/>
    <n v="1526.67"/>
    <n v="11996.67"/>
  </r>
  <r>
    <x v="5196"/>
    <x v="3"/>
    <x v="2"/>
    <n v="1698.56"/>
    <n v="0.33"/>
    <n v="8"/>
    <d v="2023-11-16T00:00:00"/>
    <d v="2023-11-23T00:00:00"/>
    <x v="2"/>
    <x v="1"/>
    <n v="293.56"/>
    <x v="1"/>
    <x v="0"/>
    <x v="11"/>
    <n v="1405"/>
    <n v="13588.48"/>
  </r>
  <r>
    <x v="5197"/>
    <x v="3"/>
    <x v="0"/>
    <n v="1419.89"/>
    <n v="0.4"/>
    <n v="8"/>
    <d v="2023-10-06T00:00:00"/>
    <d v="2023-10-07T00:00:00"/>
    <x v="0"/>
    <x v="0"/>
    <n v="247.99"/>
    <x v="4"/>
    <x v="0"/>
    <x v="2"/>
    <n v="1171.9000000000001"/>
    <n v="11359.12"/>
  </r>
  <r>
    <x v="5198"/>
    <x v="3"/>
    <x v="3"/>
    <n v="2318.86"/>
    <n v="0.47"/>
    <n v="3"/>
    <d v="2023-01-12T00:00:00"/>
    <d v="2023-01-13T00:00:00"/>
    <x v="0"/>
    <x v="1"/>
    <n v="333.48"/>
    <x v="5"/>
    <x v="0"/>
    <x v="6"/>
    <n v="1985.38"/>
    <n v="6956.58"/>
  </r>
  <r>
    <x v="5199"/>
    <x v="1"/>
    <x v="4"/>
    <n v="3882.68"/>
    <n v="0.28999999999999998"/>
    <n v="8"/>
    <d v="2023-12-25T00:00:00"/>
    <d v="2023-12-31T00:00:00"/>
    <x v="2"/>
    <x v="2"/>
    <n v="1099.32"/>
    <x v="4"/>
    <x v="0"/>
    <x v="10"/>
    <n v="2783.3599999999997"/>
    <n v="31061.439999999999"/>
  </r>
  <r>
    <x v="5200"/>
    <x v="3"/>
    <x v="1"/>
    <n v="4194.4799999999996"/>
    <n v="0.39"/>
    <n v="2"/>
    <d v="2024-06-03T00:00:00"/>
    <d v="2024-06-04T00:00:00"/>
    <x v="1"/>
    <x v="1"/>
    <n v="801.01"/>
    <x v="3"/>
    <x v="1"/>
    <x v="9"/>
    <n v="3393.4699999999993"/>
    <n v="8388.9599999999991"/>
  </r>
  <r>
    <x v="5201"/>
    <x v="0"/>
    <x v="2"/>
    <n v="4042.09"/>
    <n v="0.1"/>
    <n v="4"/>
    <d v="2024-04-01T00:00:00"/>
    <d v="2024-04-05T00:00:00"/>
    <x v="0"/>
    <x v="2"/>
    <n v="926.69"/>
    <x v="3"/>
    <x v="1"/>
    <x v="3"/>
    <n v="3115.4"/>
    <n v="16168.36"/>
  </r>
  <r>
    <x v="5202"/>
    <x v="0"/>
    <x v="3"/>
    <n v="3143.85"/>
    <n v="0.21"/>
    <n v="2"/>
    <d v="2023-02-02T00:00:00"/>
    <d v="2023-02-04T00:00:00"/>
    <x v="1"/>
    <x v="0"/>
    <n v="856.93"/>
    <x v="4"/>
    <x v="0"/>
    <x v="8"/>
    <n v="2286.92"/>
    <n v="6287.7"/>
  </r>
  <r>
    <x v="5203"/>
    <x v="2"/>
    <x v="2"/>
    <n v="1474.09"/>
    <n v="0.27"/>
    <n v="5"/>
    <d v="2024-03-07T00:00:00"/>
    <d v="2024-03-09T00:00:00"/>
    <x v="0"/>
    <x v="1"/>
    <n v="300.25"/>
    <x v="5"/>
    <x v="1"/>
    <x v="0"/>
    <n v="1173.8399999999999"/>
    <n v="7370.45"/>
  </r>
  <r>
    <x v="5204"/>
    <x v="1"/>
    <x v="0"/>
    <n v="3700.79"/>
    <n v="0.27"/>
    <n v="3"/>
    <d v="2023-12-19T00:00:00"/>
    <d v="2023-12-20T00:00:00"/>
    <x v="1"/>
    <x v="1"/>
    <n v="827.91"/>
    <x v="4"/>
    <x v="0"/>
    <x v="10"/>
    <n v="2872.88"/>
    <n v="11102.369999999999"/>
  </r>
  <r>
    <x v="5205"/>
    <x v="2"/>
    <x v="3"/>
    <n v="292.87"/>
    <n v="0.36"/>
    <n v="3"/>
    <d v="2023-10-28T00:00:00"/>
    <d v="2023-11-02T00:00:00"/>
    <x v="2"/>
    <x v="1"/>
    <n v="47.03"/>
    <x v="0"/>
    <x v="0"/>
    <x v="2"/>
    <n v="245.84"/>
    <n v="878.61"/>
  </r>
  <r>
    <x v="5206"/>
    <x v="0"/>
    <x v="3"/>
    <n v="4010.95"/>
    <n v="0.4"/>
    <n v="5"/>
    <d v="2023-03-16T00:00:00"/>
    <d v="2023-03-18T00:00:00"/>
    <x v="0"/>
    <x v="2"/>
    <n v="1198.72"/>
    <x v="4"/>
    <x v="0"/>
    <x v="0"/>
    <n v="2812.2299999999996"/>
    <n v="20054.75"/>
  </r>
  <r>
    <x v="5207"/>
    <x v="2"/>
    <x v="3"/>
    <n v="3923.12"/>
    <n v="0.33"/>
    <n v="4"/>
    <d v="2023-08-31T00:00:00"/>
    <d v="2023-09-05T00:00:00"/>
    <x v="2"/>
    <x v="0"/>
    <n v="957.15"/>
    <x v="5"/>
    <x v="0"/>
    <x v="1"/>
    <n v="2965.97"/>
    <n v="15692.48"/>
  </r>
  <r>
    <x v="5208"/>
    <x v="0"/>
    <x v="1"/>
    <n v="3383.01"/>
    <n v="0.02"/>
    <n v="6"/>
    <d v="2024-01-06T00:00:00"/>
    <d v="2024-01-08T00:00:00"/>
    <x v="1"/>
    <x v="2"/>
    <n v="985.4"/>
    <x v="4"/>
    <x v="1"/>
    <x v="6"/>
    <n v="2397.61"/>
    <n v="20298.060000000001"/>
  </r>
  <r>
    <x v="5209"/>
    <x v="2"/>
    <x v="3"/>
    <n v="579.83000000000004"/>
    <n v="0.18"/>
    <n v="5"/>
    <d v="2023-10-26T00:00:00"/>
    <d v="2023-11-02T00:00:00"/>
    <x v="0"/>
    <x v="1"/>
    <n v="47.44"/>
    <x v="5"/>
    <x v="0"/>
    <x v="2"/>
    <n v="532.3900000000001"/>
    <n v="2899.15"/>
  </r>
  <r>
    <x v="5210"/>
    <x v="3"/>
    <x v="2"/>
    <n v="4986.97"/>
    <n v="0.28999999999999998"/>
    <n v="5"/>
    <d v="2023-10-08T00:00:00"/>
    <d v="2023-10-15T00:00:00"/>
    <x v="2"/>
    <x v="0"/>
    <n v="277.89999999999998"/>
    <x v="4"/>
    <x v="0"/>
    <x v="2"/>
    <n v="4709.0700000000006"/>
    <n v="24934.850000000002"/>
  </r>
  <r>
    <x v="5211"/>
    <x v="2"/>
    <x v="1"/>
    <n v="3806.41"/>
    <n v="0.25"/>
    <n v="3"/>
    <d v="2024-06-10T00:00:00"/>
    <d v="2024-06-16T00:00:00"/>
    <x v="1"/>
    <x v="2"/>
    <n v="688.47"/>
    <x v="4"/>
    <x v="1"/>
    <x v="9"/>
    <n v="3117.9399999999996"/>
    <n v="11419.23"/>
  </r>
  <r>
    <x v="5212"/>
    <x v="3"/>
    <x v="3"/>
    <n v="3700.55"/>
    <n v="0.02"/>
    <n v="4"/>
    <d v="2024-06-05T00:00:00"/>
    <d v="2024-06-12T00:00:00"/>
    <x v="2"/>
    <x v="0"/>
    <n v="861.78"/>
    <x v="3"/>
    <x v="1"/>
    <x v="9"/>
    <n v="2838.7700000000004"/>
    <n v="14802.2"/>
  </r>
  <r>
    <x v="5213"/>
    <x v="3"/>
    <x v="2"/>
    <n v="413.64"/>
    <n v="0.49"/>
    <n v="3"/>
    <d v="2024-02-08T00:00:00"/>
    <d v="2024-02-13T00:00:00"/>
    <x v="1"/>
    <x v="2"/>
    <n v="106.82"/>
    <x v="2"/>
    <x v="1"/>
    <x v="8"/>
    <n v="306.82"/>
    <n v="1240.92"/>
  </r>
  <r>
    <x v="5214"/>
    <x v="1"/>
    <x v="2"/>
    <n v="2053.66"/>
    <n v="0.48"/>
    <n v="3"/>
    <d v="2023-09-29T00:00:00"/>
    <d v="2023-10-03T00:00:00"/>
    <x v="2"/>
    <x v="0"/>
    <n v="538.48"/>
    <x v="4"/>
    <x v="0"/>
    <x v="7"/>
    <n v="1515.1799999999998"/>
    <n v="6160.98"/>
  </r>
  <r>
    <x v="5215"/>
    <x v="3"/>
    <x v="4"/>
    <n v="522.25"/>
    <n v="0.39"/>
    <n v="9"/>
    <d v="2024-01-16T00:00:00"/>
    <d v="2024-01-18T00:00:00"/>
    <x v="1"/>
    <x v="2"/>
    <n v="63.58"/>
    <x v="5"/>
    <x v="1"/>
    <x v="6"/>
    <n v="458.67"/>
    <n v="4700.25"/>
  </r>
  <r>
    <x v="5216"/>
    <x v="3"/>
    <x v="2"/>
    <n v="1869.08"/>
    <n v="0.03"/>
    <n v="6"/>
    <d v="2023-04-08T00:00:00"/>
    <d v="2023-04-10T00:00:00"/>
    <x v="1"/>
    <x v="0"/>
    <n v="448.18"/>
    <x v="2"/>
    <x v="0"/>
    <x v="3"/>
    <n v="1420.8999999999999"/>
    <n v="11214.48"/>
  </r>
  <r>
    <x v="5217"/>
    <x v="2"/>
    <x v="0"/>
    <n v="2895.38"/>
    <n v="0.22"/>
    <n v="2"/>
    <d v="2023-08-01T00:00:00"/>
    <d v="2023-08-04T00:00:00"/>
    <x v="0"/>
    <x v="1"/>
    <n v="258.68"/>
    <x v="2"/>
    <x v="0"/>
    <x v="1"/>
    <n v="2636.7000000000003"/>
    <n v="5790.76"/>
  </r>
  <r>
    <x v="5218"/>
    <x v="0"/>
    <x v="3"/>
    <n v="4406.47"/>
    <n v="0.2"/>
    <n v="1"/>
    <d v="2023-02-15T00:00:00"/>
    <d v="2023-02-17T00:00:00"/>
    <x v="2"/>
    <x v="1"/>
    <n v="792.39"/>
    <x v="0"/>
    <x v="0"/>
    <x v="8"/>
    <n v="3614.0800000000004"/>
    <n v="4406.47"/>
  </r>
  <r>
    <x v="5219"/>
    <x v="1"/>
    <x v="3"/>
    <n v="1486.39"/>
    <n v="0.28000000000000003"/>
    <n v="3"/>
    <d v="2024-09-27T00:00:00"/>
    <d v="2024-09-30T00:00:00"/>
    <x v="0"/>
    <x v="1"/>
    <n v="161.79"/>
    <x v="0"/>
    <x v="1"/>
    <x v="7"/>
    <n v="1324.6000000000001"/>
    <n v="4459.17"/>
  </r>
  <r>
    <x v="5220"/>
    <x v="3"/>
    <x v="3"/>
    <n v="3154.73"/>
    <n v="0.03"/>
    <n v="3"/>
    <d v="2024-05-18T00:00:00"/>
    <d v="2024-05-24T00:00:00"/>
    <x v="2"/>
    <x v="2"/>
    <n v="340.46"/>
    <x v="4"/>
    <x v="1"/>
    <x v="5"/>
    <n v="2814.27"/>
    <n v="9464.19"/>
  </r>
  <r>
    <x v="5221"/>
    <x v="1"/>
    <x v="2"/>
    <n v="906.79"/>
    <n v="0.21"/>
    <n v="4"/>
    <d v="2023-08-20T00:00:00"/>
    <d v="2023-08-21T00:00:00"/>
    <x v="0"/>
    <x v="0"/>
    <n v="113.28"/>
    <x v="5"/>
    <x v="0"/>
    <x v="1"/>
    <n v="793.51"/>
    <n v="3627.16"/>
  </r>
  <r>
    <x v="5222"/>
    <x v="2"/>
    <x v="2"/>
    <n v="1834.42"/>
    <n v="0.38"/>
    <n v="4"/>
    <d v="2023-05-09T00:00:00"/>
    <d v="2023-05-12T00:00:00"/>
    <x v="2"/>
    <x v="1"/>
    <n v="232.7"/>
    <x v="4"/>
    <x v="0"/>
    <x v="5"/>
    <n v="1601.72"/>
    <n v="7337.68"/>
  </r>
  <r>
    <x v="5223"/>
    <x v="3"/>
    <x v="3"/>
    <n v="4741.46"/>
    <n v="0.5"/>
    <n v="5"/>
    <d v="2023-11-08T00:00:00"/>
    <d v="2023-11-09T00:00:00"/>
    <x v="1"/>
    <x v="2"/>
    <n v="633.96"/>
    <x v="5"/>
    <x v="0"/>
    <x v="11"/>
    <n v="4107.5"/>
    <n v="23707.3"/>
  </r>
  <r>
    <x v="5224"/>
    <x v="2"/>
    <x v="1"/>
    <n v="3763.44"/>
    <n v="0.3"/>
    <n v="4"/>
    <d v="2023-02-15T00:00:00"/>
    <d v="2023-02-17T00:00:00"/>
    <x v="0"/>
    <x v="2"/>
    <n v="1047.53"/>
    <x v="1"/>
    <x v="0"/>
    <x v="8"/>
    <n v="2715.91"/>
    <n v="15053.76"/>
  </r>
  <r>
    <x v="5225"/>
    <x v="1"/>
    <x v="1"/>
    <n v="2774.45"/>
    <n v="0.47"/>
    <n v="2"/>
    <d v="2024-03-21T00:00:00"/>
    <d v="2024-03-24T00:00:00"/>
    <x v="2"/>
    <x v="2"/>
    <n v="615.14"/>
    <x v="2"/>
    <x v="1"/>
    <x v="0"/>
    <n v="2159.31"/>
    <n v="5548.9"/>
  </r>
  <r>
    <x v="5226"/>
    <x v="2"/>
    <x v="0"/>
    <n v="1333.31"/>
    <n v="0.5"/>
    <n v="1"/>
    <d v="2024-04-06T00:00:00"/>
    <d v="2024-04-07T00:00:00"/>
    <x v="2"/>
    <x v="0"/>
    <n v="68.13"/>
    <x v="3"/>
    <x v="1"/>
    <x v="3"/>
    <n v="1265.1799999999998"/>
    <n v="1333.31"/>
  </r>
  <r>
    <x v="5227"/>
    <x v="1"/>
    <x v="4"/>
    <n v="1960.56"/>
    <n v="0.22"/>
    <n v="7"/>
    <d v="2024-03-20T00:00:00"/>
    <d v="2024-03-26T00:00:00"/>
    <x v="0"/>
    <x v="0"/>
    <n v="294.77999999999997"/>
    <x v="4"/>
    <x v="1"/>
    <x v="0"/>
    <n v="1665.78"/>
    <n v="13723.92"/>
  </r>
  <r>
    <x v="5228"/>
    <x v="2"/>
    <x v="0"/>
    <n v="867.8"/>
    <n v="0.33"/>
    <n v="9"/>
    <d v="2024-07-06T00:00:00"/>
    <d v="2024-07-09T00:00:00"/>
    <x v="1"/>
    <x v="0"/>
    <n v="79.19"/>
    <x v="2"/>
    <x v="1"/>
    <x v="4"/>
    <n v="788.6099999999999"/>
    <n v="7810.2"/>
  </r>
  <r>
    <x v="5229"/>
    <x v="1"/>
    <x v="3"/>
    <n v="1831.99"/>
    <n v="0.11"/>
    <n v="9"/>
    <d v="2023-05-23T00:00:00"/>
    <d v="2023-05-24T00:00:00"/>
    <x v="2"/>
    <x v="0"/>
    <n v="421.91"/>
    <x v="4"/>
    <x v="0"/>
    <x v="5"/>
    <n v="1410.08"/>
    <n v="16487.91"/>
  </r>
  <r>
    <x v="5230"/>
    <x v="0"/>
    <x v="3"/>
    <n v="838.1"/>
    <n v="0.24"/>
    <n v="1"/>
    <d v="2024-07-09T00:00:00"/>
    <d v="2024-07-12T00:00:00"/>
    <x v="2"/>
    <x v="0"/>
    <n v="247.77"/>
    <x v="5"/>
    <x v="1"/>
    <x v="4"/>
    <n v="590.33000000000004"/>
    <n v="838.1"/>
  </r>
  <r>
    <x v="5231"/>
    <x v="2"/>
    <x v="3"/>
    <n v="3997"/>
    <n v="0.04"/>
    <n v="9"/>
    <d v="2023-09-12T00:00:00"/>
    <d v="2023-09-18T00:00:00"/>
    <x v="1"/>
    <x v="2"/>
    <n v="698.27"/>
    <x v="4"/>
    <x v="0"/>
    <x v="7"/>
    <n v="3298.73"/>
    <n v="35973"/>
  </r>
  <r>
    <x v="5232"/>
    <x v="2"/>
    <x v="4"/>
    <n v="495.72"/>
    <n v="0.01"/>
    <n v="1"/>
    <d v="2024-10-02T00:00:00"/>
    <d v="2024-10-03T00:00:00"/>
    <x v="1"/>
    <x v="2"/>
    <n v="146.36000000000001"/>
    <x v="3"/>
    <x v="1"/>
    <x v="2"/>
    <n v="349.36"/>
    <n v="495.72"/>
  </r>
  <r>
    <x v="5233"/>
    <x v="0"/>
    <x v="2"/>
    <n v="1028.0899999999999"/>
    <n v="0.45"/>
    <n v="1"/>
    <d v="2023-04-21T00:00:00"/>
    <d v="2023-04-27T00:00:00"/>
    <x v="0"/>
    <x v="2"/>
    <n v="122.32"/>
    <x v="4"/>
    <x v="0"/>
    <x v="3"/>
    <n v="905.77"/>
    <n v="1028.0899999999999"/>
  </r>
  <r>
    <x v="5234"/>
    <x v="0"/>
    <x v="4"/>
    <n v="3486.72"/>
    <n v="0.43"/>
    <n v="2"/>
    <d v="2023-08-13T00:00:00"/>
    <d v="2023-08-18T00:00:00"/>
    <x v="1"/>
    <x v="1"/>
    <n v="680.82"/>
    <x v="2"/>
    <x v="0"/>
    <x v="1"/>
    <n v="2805.8999999999996"/>
    <n v="6973.44"/>
  </r>
  <r>
    <x v="5235"/>
    <x v="2"/>
    <x v="0"/>
    <n v="4522.33"/>
    <n v="0.16"/>
    <n v="6"/>
    <d v="2023-07-12T00:00:00"/>
    <d v="2023-07-14T00:00:00"/>
    <x v="0"/>
    <x v="0"/>
    <n v="842.46"/>
    <x v="1"/>
    <x v="0"/>
    <x v="4"/>
    <n v="3679.87"/>
    <n v="27133.98"/>
  </r>
  <r>
    <x v="5236"/>
    <x v="0"/>
    <x v="2"/>
    <n v="4826.5"/>
    <n v="0.23"/>
    <n v="9"/>
    <d v="2023-04-27T00:00:00"/>
    <d v="2023-04-29T00:00:00"/>
    <x v="1"/>
    <x v="2"/>
    <n v="1201.72"/>
    <x v="2"/>
    <x v="0"/>
    <x v="3"/>
    <n v="3624.7799999999997"/>
    <n v="43438.5"/>
  </r>
  <r>
    <x v="5237"/>
    <x v="3"/>
    <x v="2"/>
    <n v="4196.51"/>
    <n v="0.25"/>
    <n v="5"/>
    <d v="2024-02-22T00:00:00"/>
    <d v="2024-02-25T00:00:00"/>
    <x v="2"/>
    <x v="0"/>
    <n v="484.07"/>
    <x v="2"/>
    <x v="1"/>
    <x v="8"/>
    <n v="3712.44"/>
    <n v="20982.550000000003"/>
  </r>
  <r>
    <x v="5238"/>
    <x v="1"/>
    <x v="0"/>
    <n v="1136.21"/>
    <n v="0.26"/>
    <n v="9"/>
    <d v="2024-01-23T00:00:00"/>
    <d v="2024-01-30T00:00:00"/>
    <x v="1"/>
    <x v="1"/>
    <n v="130.43"/>
    <x v="3"/>
    <x v="1"/>
    <x v="6"/>
    <n v="1005.78"/>
    <n v="10225.89"/>
  </r>
  <r>
    <x v="5239"/>
    <x v="1"/>
    <x v="2"/>
    <n v="1499.99"/>
    <n v="7.0000000000000007E-2"/>
    <n v="9"/>
    <d v="2024-01-21T00:00:00"/>
    <d v="2024-01-22T00:00:00"/>
    <x v="1"/>
    <x v="1"/>
    <n v="208.05"/>
    <x v="3"/>
    <x v="1"/>
    <x v="6"/>
    <n v="1291.94"/>
    <n v="13499.91"/>
  </r>
  <r>
    <x v="5240"/>
    <x v="1"/>
    <x v="1"/>
    <n v="4366.6899999999996"/>
    <n v="0.39"/>
    <n v="8"/>
    <d v="2024-02-27T00:00:00"/>
    <d v="2024-03-03T00:00:00"/>
    <x v="1"/>
    <x v="2"/>
    <n v="855.98"/>
    <x v="1"/>
    <x v="1"/>
    <x v="8"/>
    <n v="3510.7099999999996"/>
    <n v="34933.519999999997"/>
  </r>
  <r>
    <x v="5241"/>
    <x v="3"/>
    <x v="0"/>
    <n v="4457.7299999999996"/>
    <n v="0.17"/>
    <n v="7"/>
    <d v="2023-09-12T00:00:00"/>
    <d v="2023-09-14T00:00:00"/>
    <x v="1"/>
    <x v="1"/>
    <n v="373.78"/>
    <x v="3"/>
    <x v="0"/>
    <x v="7"/>
    <n v="4083.95"/>
    <n v="31204.109999999997"/>
  </r>
  <r>
    <x v="5242"/>
    <x v="0"/>
    <x v="0"/>
    <n v="3239.2"/>
    <n v="0.02"/>
    <n v="3"/>
    <d v="2024-10-11T00:00:00"/>
    <d v="2024-10-14T00:00:00"/>
    <x v="1"/>
    <x v="0"/>
    <n v="935.26"/>
    <x v="0"/>
    <x v="1"/>
    <x v="2"/>
    <n v="2303.9399999999996"/>
    <n v="9717.5999999999985"/>
  </r>
  <r>
    <x v="5243"/>
    <x v="0"/>
    <x v="1"/>
    <n v="1636.84"/>
    <n v="0.34"/>
    <n v="3"/>
    <d v="2023-10-25T00:00:00"/>
    <d v="2023-10-27T00:00:00"/>
    <x v="0"/>
    <x v="0"/>
    <n v="270.33"/>
    <x v="1"/>
    <x v="0"/>
    <x v="2"/>
    <n v="1366.51"/>
    <n v="4910.5199999999995"/>
  </r>
  <r>
    <x v="5244"/>
    <x v="2"/>
    <x v="4"/>
    <n v="1197.8800000000001"/>
    <n v="0.41"/>
    <n v="4"/>
    <d v="2024-07-10T00:00:00"/>
    <d v="2024-07-16T00:00:00"/>
    <x v="0"/>
    <x v="2"/>
    <n v="210.63"/>
    <x v="2"/>
    <x v="1"/>
    <x v="4"/>
    <n v="987.25000000000011"/>
    <n v="4791.5200000000004"/>
  </r>
  <r>
    <x v="5245"/>
    <x v="0"/>
    <x v="4"/>
    <n v="4276.1899999999996"/>
    <n v="0.46"/>
    <n v="9"/>
    <d v="2024-09-04T00:00:00"/>
    <d v="2024-09-09T00:00:00"/>
    <x v="0"/>
    <x v="1"/>
    <n v="652.91"/>
    <x v="2"/>
    <x v="1"/>
    <x v="7"/>
    <n v="3623.2799999999997"/>
    <n v="38485.71"/>
  </r>
  <r>
    <x v="5246"/>
    <x v="2"/>
    <x v="4"/>
    <n v="1105.75"/>
    <n v="0.34"/>
    <n v="3"/>
    <d v="2024-02-14T00:00:00"/>
    <d v="2024-02-16T00:00:00"/>
    <x v="2"/>
    <x v="2"/>
    <n v="162.35"/>
    <x v="3"/>
    <x v="1"/>
    <x v="8"/>
    <n v="943.4"/>
    <n v="3317.25"/>
  </r>
  <r>
    <x v="5247"/>
    <x v="3"/>
    <x v="2"/>
    <n v="3342.84"/>
    <n v="0.1"/>
    <n v="8"/>
    <d v="2024-11-09T00:00:00"/>
    <d v="2024-11-15T00:00:00"/>
    <x v="0"/>
    <x v="2"/>
    <n v="548.53"/>
    <x v="0"/>
    <x v="1"/>
    <x v="11"/>
    <n v="2794.3100000000004"/>
    <n v="26742.720000000001"/>
  </r>
  <r>
    <x v="5248"/>
    <x v="1"/>
    <x v="1"/>
    <n v="4842.97"/>
    <n v="0.28999999999999998"/>
    <n v="8"/>
    <d v="2024-01-01T00:00:00"/>
    <d v="2024-01-08T00:00:00"/>
    <x v="2"/>
    <x v="0"/>
    <n v="535.62"/>
    <x v="1"/>
    <x v="1"/>
    <x v="6"/>
    <n v="4307.3500000000004"/>
    <n v="38743.760000000002"/>
  </r>
  <r>
    <x v="5249"/>
    <x v="1"/>
    <x v="0"/>
    <n v="3555.93"/>
    <n v="0.46"/>
    <n v="6"/>
    <d v="2024-04-10T00:00:00"/>
    <d v="2024-04-16T00:00:00"/>
    <x v="2"/>
    <x v="2"/>
    <n v="309.26"/>
    <x v="1"/>
    <x v="1"/>
    <x v="3"/>
    <n v="3246.67"/>
    <n v="21335.579999999998"/>
  </r>
  <r>
    <x v="5250"/>
    <x v="1"/>
    <x v="0"/>
    <n v="1362.58"/>
    <n v="0.18"/>
    <n v="2"/>
    <d v="2024-06-17T00:00:00"/>
    <d v="2024-06-23T00:00:00"/>
    <x v="2"/>
    <x v="0"/>
    <n v="216.76"/>
    <x v="0"/>
    <x v="1"/>
    <x v="9"/>
    <n v="1145.82"/>
    <n v="2725.16"/>
  </r>
  <r>
    <x v="5251"/>
    <x v="0"/>
    <x v="0"/>
    <n v="1484.28"/>
    <n v="0.48"/>
    <n v="6"/>
    <d v="2024-01-06T00:00:00"/>
    <d v="2024-01-10T00:00:00"/>
    <x v="0"/>
    <x v="2"/>
    <n v="325.23"/>
    <x v="3"/>
    <x v="1"/>
    <x v="6"/>
    <n v="1159.05"/>
    <n v="8905.68"/>
  </r>
  <r>
    <x v="5252"/>
    <x v="2"/>
    <x v="2"/>
    <n v="555.17999999999995"/>
    <n v="0.05"/>
    <n v="4"/>
    <d v="2024-03-19T00:00:00"/>
    <d v="2024-03-25T00:00:00"/>
    <x v="1"/>
    <x v="0"/>
    <n v="77.23"/>
    <x v="0"/>
    <x v="1"/>
    <x v="0"/>
    <n v="477.94999999999993"/>
    <n v="2220.7199999999998"/>
  </r>
  <r>
    <x v="5253"/>
    <x v="2"/>
    <x v="2"/>
    <n v="3462.56"/>
    <n v="0.36"/>
    <n v="7"/>
    <d v="2023-12-12T00:00:00"/>
    <d v="2023-12-17T00:00:00"/>
    <x v="0"/>
    <x v="0"/>
    <n v="266.61"/>
    <x v="3"/>
    <x v="0"/>
    <x v="10"/>
    <n v="3195.95"/>
    <n v="24237.919999999998"/>
  </r>
  <r>
    <x v="5254"/>
    <x v="3"/>
    <x v="4"/>
    <n v="2640.33"/>
    <n v="0.06"/>
    <n v="1"/>
    <d v="2024-11-22T00:00:00"/>
    <d v="2024-11-29T00:00:00"/>
    <x v="0"/>
    <x v="2"/>
    <n v="477.87"/>
    <x v="2"/>
    <x v="1"/>
    <x v="11"/>
    <n v="2162.46"/>
    <n v="2640.33"/>
  </r>
  <r>
    <x v="5255"/>
    <x v="0"/>
    <x v="2"/>
    <n v="1111.71"/>
    <n v="0.4"/>
    <n v="3"/>
    <d v="2024-08-19T00:00:00"/>
    <d v="2024-08-20T00:00:00"/>
    <x v="0"/>
    <x v="2"/>
    <n v="201.24"/>
    <x v="4"/>
    <x v="1"/>
    <x v="1"/>
    <n v="910.47"/>
    <n v="3335.13"/>
  </r>
  <r>
    <x v="5256"/>
    <x v="3"/>
    <x v="4"/>
    <n v="1215.57"/>
    <n v="0.05"/>
    <n v="8"/>
    <d v="2024-02-09T00:00:00"/>
    <d v="2024-02-14T00:00:00"/>
    <x v="0"/>
    <x v="2"/>
    <n v="112.11"/>
    <x v="2"/>
    <x v="1"/>
    <x v="8"/>
    <n v="1103.46"/>
    <n v="9724.56"/>
  </r>
  <r>
    <x v="5257"/>
    <x v="2"/>
    <x v="4"/>
    <n v="144.22"/>
    <n v="0.16"/>
    <n v="1"/>
    <d v="2024-09-09T00:00:00"/>
    <d v="2024-09-12T00:00:00"/>
    <x v="0"/>
    <x v="1"/>
    <n v="19.579999999999998"/>
    <x v="2"/>
    <x v="1"/>
    <x v="7"/>
    <n v="124.64"/>
    <n v="144.22"/>
  </r>
  <r>
    <x v="5258"/>
    <x v="2"/>
    <x v="0"/>
    <n v="4894.26"/>
    <n v="0.39"/>
    <n v="3"/>
    <d v="2023-05-16T00:00:00"/>
    <d v="2023-05-17T00:00:00"/>
    <x v="0"/>
    <x v="2"/>
    <n v="1210.49"/>
    <x v="5"/>
    <x v="0"/>
    <x v="5"/>
    <n v="3683.7700000000004"/>
    <n v="14682.78"/>
  </r>
  <r>
    <x v="5259"/>
    <x v="1"/>
    <x v="2"/>
    <n v="4157.29"/>
    <n v="0.23"/>
    <n v="3"/>
    <d v="2024-01-08T00:00:00"/>
    <d v="2024-01-10T00:00:00"/>
    <x v="1"/>
    <x v="0"/>
    <n v="241.29"/>
    <x v="2"/>
    <x v="1"/>
    <x v="6"/>
    <n v="3916"/>
    <n v="12471.869999999999"/>
  </r>
  <r>
    <x v="5260"/>
    <x v="0"/>
    <x v="4"/>
    <n v="2031.43"/>
    <n v="0.44"/>
    <n v="8"/>
    <d v="2023-11-18T00:00:00"/>
    <d v="2023-11-23T00:00:00"/>
    <x v="0"/>
    <x v="0"/>
    <n v="149.84"/>
    <x v="5"/>
    <x v="0"/>
    <x v="11"/>
    <n v="1881.5900000000001"/>
    <n v="16251.44"/>
  </r>
  <r>
    <x v="5261"/>
    <x v="2"/>
    <x v="1"/>
    <n v="4735.84"/>
    <n v="0.2"/>
    <n v="1"/>
    <d v="2023-08-14T00:00:00"/>
    <d v="2023-08-15T00:00:00"/>
    <x v="1"/>
    <x v="0"/>
    <n v="1066.3599999999999"/>
    <x v="0"/>
    <x v="0"/>
    <x v="1"/>
    <n v="3669.4800000000005"/>
    <n v="4735.84"/>
  </r>
  <r>
    <x v="5262"/>
    <x v="1"/>
    <x v="1"/>
    <n v="3417.89"/>
    <n v="0.5"/>
    <n v="5"/>
    <d v="2024-12-16T00:00:00"/>
    <d v="2024-12-18T00:00:00"/>
    <x v="2"/>
    <x v="2"/>
    <n v="660.06"/>
    <x v="3"/>
    <x v="1"/>
    <x v="10"/>
    <n v="2757.83"/>
    <n v="17089.45"/>
  </r>
  <r>
    <x v="5263"/>
    <x v="0"/>
    <x v="2"/>
    <n v="3782.17"/>
    <n v="0.01"/>
    <n v="7"/>
    <d v="2023-04-23T00:00:00"/>
    <d v="2023-04-29T00:00:00"/>
    <x v="2"/>
    <x v="1"/>
    <n v="736.41"/>
    <x v="0"/>
    <x v="0"/>
    <x v="3"/>
    <n v="3045.76"/>
    <n v="26475.190000000002"/>
  </r>
  <r>
    <x v="5264"/>
    <x v="3"/>
    <x v="0"/>
    <n v="3431.78"/>
    <n v="0.35"/>
    <n v="4"/>
    <d v="2023-01-18T00:00:00"/>
    <d v="2023-01-23T00:00:00"/>
    <x v="1"/>
    <x v="1"/>
    <n v="564.26"/>
    <x v="1"/>
    <x v="0"/>
    <x v="6"/>
    <n v="2867.5200000000004"/>
    <n v="13727.12"/>
  </r>
  <r>
    <x v="5265"/>
    <x v="0"/>
    <x v="0"/>
    <n v="3808.56"/>
    <n v="0.46"/>
    <n v="3"/>
    <d v="2024-10-16T00:00:00"/>
    <d v="2024-10-17T00:00:00"/>
    <x v="1"/>
    <x v="0"/>
    <n v="272.22000000000003"/>
    <x v="0"/>
    <x v="1"/>
    <x v="2"/>
    <n v="3536.34"/>
    <n v="11425.68"/>
  </r>
  <r>
    <x v="5266"/>
    <x v="0"/>
    <x v="4"/>
    <n v="937.6"/>
    <n v="0.27"/>
    <n v="6"/>
    <d v="2024-08-17T00:00:00"/>
    <d v="2024-08-23T00:00:00"/>
    <x v="2"/>
    <x v="1"/>
    <n v="59.28"/>
    <x v="4"/>
    <x v="1"/>
    <x v="1"/>
    <n v="878.32"/>
    <n v="5625.6"/>
  </r>
  <r>
    <x v="5267"/>
    <x v="2"/>
    <x v="2"/>
    <n v="2855.75"/>
    <n v="0.49"/>
    <n v="5"/>
    <d v="2023-11-11T00:00:00"/>
    <d v="2023-11-14T00:00:00"/>
    <x v="0"/>
    <x v="1"/>
    <n v="374.22"/>
    <x v="3"/>
    <x v="0"/>
    <x v="11"/>
    <n v="2481.5299999999997"/>
    <n v="14278.75"/>
  </r>
  <r>
    <x v="5268"/>
    <x v="2"/>
    <x v="1"/>
    <n v="4261.9399999999996"/>
    <n v="0.35"/>
    <n v="2"/>
    <d v="2024-11-25T00:00:00"/>
    <d v="2024-12-01T00:00:00"/>
    <x v="0"/>
    <x v="2"/>
    <n v="273.45999999999998"/>
    <x v="1"/>
    <x v="1"/>
    <x v="11"/>
    <n v="3988.4799999999996"/>
    <n v="8523.8799999999992"/>
  </r>
  <r>
    <x v="5269"/>
    <x v="0"/>
    <x v="4"/>
    <n v="195.76"/>
    <n v="0.21"/>
    <n v="6"/>
    <d v="2023-05-02T00:00:00"/>
    <d v="2023-05-09T00:00:00"/>
    <x v="1"/>
    <x v="0"/>
    <n v="37.450000000000003"/>
    <x v="4"/>
    <x v="0"/>
    <x v="5"/>
    <n v="158.31"/>
    <n v="1174.56"/>
  </r>
  <r>
    <x v="5270"/>
    <x v="2"/>
    <x v="4"/>
    <n v="704.87"/>
    <n v="0.26"/>
    <n v="3"/>
    <d v="2024-02-20T00:00:00"/>
    <d v="2024-02-22T00:00:00"/>
    <x v="2"/>
    <x v="0"/>
    <n v="154.9"/>
    <x v="1"/>
    <x v="1"/>
    <x v="8"/>
    <n v="549.97"/>
    <n v="2114.61"/>
  </r>
  <r>
    <x v="5271"/>
    <x v="2"/>
    <x v="3"/>
    <n v="1303.6400000000001"/>
    <n v="0.44"/>
    <n v="9"/>
    <d v="2023-01-11T00:00:00"/>
    <d v="2023-01-13T00:00:00"/>
    <x v="0"/>
    <x v="1"/>
    <n v="266.68"/>
    <x v="4"/>
    <x v="0"/>
    <x v="6"/>
    <n v="1036.96"/>
    <n v="11732.76"/>
  </r>
  <r>
    <x v="5272"/>
    <x v="2"/>
    <x v="2"/>
    <n v="1544.16"/>
    <n v="0.48"/>
    <n v="3"/>
    <d v="2023-06-30T00:00:00"/>
    <d v="2023-07-03T00:00:00"/>
    <x v="1"/>
    <x v="0"/>
    <n v="358.76"/>
    <x v="4"/>
    <x v="0"/>
    <x v="9"/>
    <n v="1185.4000000000001"/>
    <n v="4632.4800000000005"/>
  </r>
  <r>
    <x v="5273"/>
    <x v="1"/>
    <x v="4"/>
    <n v="995.25"/>
    <n v="0.28000000000000003"/>
    <n v="9"/>
    <d v="2024-02-17T00:00:00"/>
    <d v="2024-02-20T00:00:00"/>
    <x v="2"/>
    <x v="2"/>
    <n v="286.64999999999998"/>
    <x v="2"/>
    <x v="1"/>
    <x v="8"/>
    <n v="708.6"/>
    <n v="8957.25"/>
  </r>
  <r>
    <x v="5274"/>
    <x v="1"/>
    <x v="1"/>
    <n v="3159.22"/>
    <n v="0.15"/>
    <n v="6"/>
    <d v="2024-05-12T00:00:00"/>
    <d v="2024-05-15T00:00:00"/>
    <x v="2"/>
    <x v="1"/>
    <n v="922.06"/>
    <x v="0"/>
    <x v="1"/>
    <x v="5"/>
    <n v="2237.16"/>
    <n v="18955.32"/>
  </r>
  <r>
    <x v="5275"/>
    <x v="0"/>
    <x v="3"/>
    <n v="1540.69"/>
    <n v="0.12"/>
    <n v="8"/>
    <d v="2024-01-23T00:00:00"/>
    <d v="2024-01-24T00:00:00"/>
    <x v="1"/>
    <x v="1"/>
    <n v="186.99"/>
    <x v="3"/>
    <x v="1"/>
    <x v="6"/>
    <n v="1353.7"/>
    <n v="12325.52"/>
  </r>
  <r>
    <x v="5276"/>
    <x v="2"/>
    <x v="1"/>
    <n v="874.69"/>
    <n v="0.24"/>
    <n v="9"/>
    <d v="2023-08-08T00:00:00"/>
    <d v="2023-08-11T00:00:00"/>
    <x v="1"/>
    <x v="2"/>
    <n v="107.5"/>
    <x v="2"/>
    <x v="0"/>
    <x v="1"/>
    <n v="767.19"/>
    <n v="7872.2100000000009"/>
  </r>
  <r>
    <x v="5277"/>
    <x v="1"/>
    <x v="0"/>
    <n v="4538.55"/>
    <n v="0.15"/>
    <n v="8"/>
    <d v="2023-05-17T00:00:00"/>
    <d v="2023-05-23T00:00:00"/>
    <x v="2"/>
    <x v="2"/>
    <n v="1070.3900000000001"/>
    <x v="4"/>
    <x v="0"/>
    <x v="5"/>
    <n v="3468.16"/>
    <n v="36308.400000000001"/>
  </r>
  <r>
    <x v="5278"/>
    <x v="0"/>
    <x v="3"/>
    <n v="3505.67"/>
    <n v="0.21"/>
    <n v="2"/>
    <d v="2023-11-09T00:00:00"/>
    <d v="2023-11-15T00:00:00"/>
    <x v="0"/>
    <x v="2"/>
    <n v="1042.94"/>
    <x v="4"/>
    <x v="0"/>
    <x v="11"/>
    <n v="2462.73"/>
    <n v="7011.34"/>
  </r>
  <r>
    <x v="5279"/>
    <x v="2"/>
    <x v="3"/>
    <n v="1305.69"/>
    <n v="0.42"/>
    <n v="3"/>
    <d v="2023-06-15T00:00:00"/>
    <d v="2023-06-19T00:00:00"/>
    <x v="2"/>
    <x v="2"/>
    <n v="200.05"/>
    <x v="1"/>
    <x v="0"/>
    <x v="9"/>
    <n v="1105.6400000000001"/>
    <n v="3917.07"/>
  </r>
  <r>
    <x v="5280"/>
    <x v="3"/>
    <x v="4"/>
    <n v="1868.67"/>
    <n v="0.24"/>
    <n v="8"/>
    <d v="2024-02-23T00:00:00"/>
    <d v="2024-02-29T00:00:00"/>
    <x v="0"/>
    <x v="1"/>
    <n v="180"/>
    <x v="4"/>
    <x v="1"/>
    <x v="8"/>
    <n v="1688.67"/>
    <n v="14949.36"/>
  </r>
  <r>
    <x v="5281"/>
    <x v="2"/>
    <x v="0"/>
    <n v="3729.85"/>
    <n v="0.32"/>
    <n v="5"/>
    <d v="2024-03-06T00:00:00"/>
    <d v="2024-03-07T00:00:00"/>
    <x v="2"/>
    <x v="0"/>
    <n v="866.05"/>
    <x v="4"/>
    <x v="1"/>
    <x v="0"/>
    <n v="2863.8"/>
    <n v="18649.25"/>
  </r>
  <r>
    <x v="5282"/>
    <x v="2"/>
    <x v="4"/>
    <n v="3975.46"/>
    <n v="0.05"/>
    <n v="4"/>
    <d v="2023-02-03T00:00:00"/>
    <d v="2023-02-06T00:00:00"/>
    <x v="0"/>
    <x v="2"/>
    <n v="581.70000000000005"/>
    <x v="5"/>
    <x v="0"/>
    <x v="8"/>
    <n v="3393.76"/>
    <n v="15901.84"/>
  </r>
  <r>
    <x v="5283"/>
    <x v="1"/>
    <x v="2"/>
    <n v="964.54"/>
    <n v="0.38"/>
    <n v="6"/>
    <d v="2023-11-15T00:00:00"/>
    <d v="2023-11-18T00:00:00"/>
    <x v="2"/>
    <x v="0"/>
    <n v="67.52"/>
    <x v="5"/>
    <x v="0"/>
    <x v="11"/>
    <n v="897.02"/>
    <n v="5787.24"/>
  </r>
  <r>
    <x v="5284"/>
    <x v="0"/>
    <x v="1"/>
    <n v="4689.22"/>
    <n v="0.24"/>
    <n v="6"/>
    <d v="2023-09-22T00:00:00"/>
    <d v="2023-09-26T00:00:00"/>
    <x v="1"/>
    <x v="0"/>
    <n v="1112.1099999999999"/>
    <x v="1"/>
    <x v="0"/>
    <x v="7"/>
    <n v="3577.1100000000006"/>
    <n v="28135.32"/>
  </r>
  <r>
    <x v="5285"/>
    <x v="0"/>
    <x v="1"/>
    <n v="3947.83"/>
    <n v="0.18"/>
    <n v="7"/>
    <d v="2024-12-12T00:00:00"/>
    <d v="2024-12-17T00:00:00"/>
    <x v="2"/>
    <x v="2"/>
    <n v="600.20000000000005"/>
    <x v="4"/>
    <x v="1"/>
    <x v="10"/>
    <n v="3347.63"/>
    <n v="27634.809999999998"/>
  </r>
  <r>
    <x v="5286"/>
    <x v="1"/>
    <x v="4"/>
    <n v="4298.3900000000003"/>
    <n v="0.31"/>
    <n v="5"/>
    <d v="2023-10-02T00:00:00"/>
    <d v="2023-10-05T00:00:00"/>
    <x v="1"/>
    <x v="0"/>
    <n v="850.38"/>
    <x v="5"/>
    <x v="0"/>
    <x v="2"/>
    <n v="3448.01"/>
    <n v="21491.95"/>
  </r>
  <r>
    <x v="5287"/>
    <x v="2"/>
    <x v="1"/>
    <n v="804.91"/>
    <n v="0.05"/>
    <n v="1"/>
    <d v="2024-02-14T00:00:00"/>
    <d v="2024-02-16T00:00:00"/>
    <x v="0"/>
    <x v="0"/>
    <n v="179.48"/>
    <x v="3"/>
    <x v="1"/>
    <x v="8"/>
    <n v="625.42999999999995"/>
    <n v="804.91"/>
  </r>
  <r>
    <x v="5288"/>
    <x v="3"/>
    <x v="1"/>
    <n v="802.5"/>
    <n v="0.21"/>
    <n v="8"/>
    <d v="2023-06-23T00:00:00"/>
    <d v="2023-06-26T00:00:00"/>
    <x v="0"/>
    <x v="0"/>
    <n v="204.81"/>
    <x v="4"/>
    <x v="0"/>
    <x v="9"/>
    <n v="597.69000000000005"/>
    <n v="6420"/>
  </r>
  <r>
    <x v="5289"/>
    <x v="2"/>
    <x v="2"/>
    <n v="1596.31"/>
    <n v="0.41"/>
    <n v="1"/>
    <d v="2023-11-08T00:00:00"/>
    <d v="2023-11-09T00:00:00"/>
    <x v="2"/>
    <x v="0"/>
    <n v="327.82"/>
    <x v="5"/>
    <x v="0"/>
    <x v="11"/>
    <n v="1268.49"/>
    <n v="1596.31"/>
  </r>
  <r>
    <x v="5290"/>
    <x v="2"/>
    <x v="0"/>
    <n v="416.77"/>
    <n v="0.13"/>
    <n v="4"/>
    <d v="2023-09-23T00:00:00"/>
    <d v="2023-09-24T00:00:00"/>
    <x v="1"/>
    <x v="1"/>
    <n v="118.35"/>
    <x v="5"/>
    <x v="0"/>
    <x v="7"/>
    <n v="298.41999999999996"/>
    <n v="1667.08"/>
  </r>
  <r>
    <x v="5291"/>
    <x v="3"/>
    <x v="3"/>
    <n v="546.23"/>
    <n v="0.46"/>
    <n v="3"/>
    <d v="2024-09-23T00:00:00"/>
    <d v="2024-09-26T00:00:00"/>
    <x v="1"/>
    <x v="1"/>
    <n v="93.51"/>
    <x v="0"/>
    <x v="1"/>
    <x v="7"/>
    <n v="452.72"/>
    <n v="1638.69"/>
  </r>
  <r>
    <x v="5292"/>
    <x v="1"/>
    <x v="4"/>
    <n v="801.72"/>
    <n v="0.3"/>
    <n v="3"/>
    <d v="2024-11-13T00:00:00"/>
    <d v="2024-11-14T00:00:00"/>
    <x v="0"/>
    <x v="2"/>
    <n v="146.37"/>
    <x v="0"/>
    <x v="1"/>
    <x v="11"/>
    <n v="655.35"/>
    <n v="2405.16"/>
  </r>
  <r>
    <x v="5293"/>
    <x v="0"/>
    <x v="4"/>
    <n v="3590.91"/>
    <n v="0.27"/>
    <n v="6"/>
    <d v="2024-02-18T00:00:00"/>
    <d v="2024-02-25T00:00:00"/>
    <x v="2"/>
    <x v="0"/>
    <n v="452.54"/>
    <x v="3"/>
    <x v="1"/>
    <x v="8"/>
    <n v="3138.37"/>
    <n v="21545.46"/>
  </r>
  <r>
    <x v="5294"/>
    <x v="1"/>
    <x v="2"/>
    <n v="248.13"/>
    <n v="0.2"/>
    <n v="8"/>
    <d v="2024-07-05T00:00:00"/>
    <d v="2024-07-12T00:00:00"/>
    <x v="1"/>
    <x v="1"/>
    <n v="20.59"/>
    <x v="1"/>
    <x v="1"/>
    <x v="4"/>
    <n v="227.54"/>
    <n v="1985.04"/>
  </r>
  <r>
    <x v="5295"/>
    <x v="1"/>
    <x v="2"/>
    <n v="507.9"/>
    <n v="0.37"/>
    <n v="5"/>
    <d v="2024-04-28T00:00:00"/>
    <d v="2024-05-04T00:00:00"/>
    <x v="1"/>
    <x v="2"/>
    <n v="105.2"/>
    <x v="4"/>
    <x v="1"/>
    <x v="3"/>
    <n v="402.7"/>
    <n v="2539.5"/>
  </r>
  <r>
    <x v="5296"/>
    <x v="2"/>
    <x v="3"/>
    <n v="4726.5"/>
    <n v="0.28000000000000003"/>
    <n v="6"/>
    <d v="2023-07-02T00:00:00"/>
    <d v="2023-07-09T00:00:00"/>
    <x v="2"/>
    <x v="0"/>
    <n v="582.05999999999995"/>
    <x v="0"/>
    <x v="0"/>
    <x v="4"/>
    <n v="4144.4400000000005"/>
    <n v="28359"/>
  </r>
  <r>
    <x v="5297"/>
    <x v="0"/>
    <x v="0"/>
    <n v="509.92"/>
    <n v="0.4"/>
    <n v="6"/>
    <d v="2024-03-17T00:00:00"/>
    <d v="2024-03-24T00:00:00"/>
    <x v="1"/>
    <x v="0"/>
    <n v="116.54"/>
    <x v="4"/>
    <x v="1"/>
    <x v="0"/>
    <n v="393.38"/>
    <n v="3059.52"/>
  </r>
  <r>
    <x v="5298"/>
    <x v="0"/>
    <x v="4"/>
    <n v="2733.57"/>
    <n v="0.17"/>
    <n v="1"/>
    <d v="2024-03-31T00:00:00"/>
    <d v="2024-04-02T00:00:00"/>
    <x v="0"/>
    <x v="1"/>
    <n v="560.84"/>
    <x v="0"/>
    <x v="1"/>
    <x v="0"/>
    <n v="2172.73"/>
    <n v="2733.57"/>
  </r>
  <r>
    <x v="5299"/>
    <x v="1"/>
    <x v="2"/>
    <n v="3248.61"/>
    <n v="0.35"/>
    <n v="7"/>
    <d v="2024-05-04T00:00:00"/>
    <d v="2024-05-10T00:00:00"/>
    <x v="0"/>
    <x v="2"/>
    <n v="390.9"/>
    <x v="1"/>
    <x v="1"/>
    <x v="5"/>
    <n v="2857.71"/>
    <n v="22740.27"/>
  </r>
  <r>
    <x v="5300"/>
    <x v="3"/>
    <x v="4"/>
    <n v="4797.1099999999997"/>
    <n v="0.47"/>
    <n v="1"/>
    <d v="2023-02-16T00:00:00"/>
    <d v="2023-02-19T00:00:00"/>
    <x v="2"/>
    <x v="0"/>
    <n v="908.33"/>
    <x v="4"/>
    <x v="0"/>
    <x v="8"/>
    <n v="3888.7799999999997"/>
    <n v="4797.1099999999997"/>
  </r>
  <r>
    <x v="5301"/>
    <x v="1"/>
    <x v="1"/>
    <n v="4509.03"/>
    <n v="0.14000000000000001"/>
    <n v="7"/>
    <d v="2023-10-20T00:00:00"/>
    <d v="2023-10-22T00:00:00"/>
    <x v="1"/>
    <x v="1"/>
    <n v="1339.58"/>
    <x v="5"/>
    <x v="0"/>
    <x v="2"/>
    <n v="3169.45"/>
    <n v="31563.21"/>
  </r>
  <r>
    <x v="5302"/>
    <x v="3"/>
    <x v="4"/>
    <n v="2259.35"/>
    <n v="0.49"/>
    <n v="8"/>
    <d v="2024-11-27T00:00:00"/>
    <d v="2024-12-01T00:00:00"/>
    <x v="0"/>
    <x v="1"/>
    <n v="611.34"/>
    <x v="5"/>
    <x v="1"/>
    <x v="11"/>
    <n v="1648.0099999999998"/>
    <n v="18074.8"/>
  </r>
  <r>
    <x v="5303"/>
    <x v="0"/>
    <x v="0"/>
    <n v="4716.6000000000004"/>
    <n v="0.21"/>
    <n v="4"/>
    <d v="2023-03-20T00:00:00"/>
    <d v="2023-03-25T00:00:00"/>
    <x v="1"/>
    <x v="2"/>
    <n v="727.3"/>
    <x v="1"/>
    <x v="0"/>
    <x v="0"/>
    <n v="3989.3"/>
    <n v="18866.400000000001"/>
  </r>
  <r>
    <x v="5304"/>
    <x v="1"/>
    <x v="0"/>
    <n v="2218.1"/>
    <n v="0.02"/>
    <n v="8"/>
    <d v="2023-07-04T00:00:00"/>
    <d v="2023-07-08T00:00:00"/>
    <x v="0"/>
    <x v="1"/>
    <n v="492.09"/>
    <x v="3"/>
    <x v="0"/>
    <x v="4"/>
    <n v="1726.01"/>
    <n v="17744.8"/>
  </r>
  <r>
    <x v="5305"/>
    <x v="2"/>
    <x v="4"/>
    <n v="3382.6"/>
    <n v="0.18"/>
    <n v="6"/>
    <d v="2024-09-02T00:00:00"/>
    <d v="2024-09-05T00:00:00"/>
    <x v="0"/>
    <x v="2"/>
    <n v="324.14"/>
    <x v="2"/>
    <x v="1"/>
    <x v="7"/>
    <n v="3058.46"/>
    <n v="20295.599999999999"/>
  </r>
  <r>
    <x v="5306"/>
    <x v="1"/>
    <x v="1"/>
    <n v="1372.08"/>
    <n v="7.0000000000000007E-2"/>
    <n v="6"/>
    <d v="2024-10-30T00:00:00"/>
    <d v="2024-11-04T00:00:00"/>
    <x v="0"/>
    <x v="2"/>
    <n v="72.08"/>
    <x v="5"/>
    <x v="1"/>
    <x v="2"/>
    <n v="1300"/>
    <n v="8232.48"/>
  </r>
  <r>
    <x v="5307"/>
    <x v="0"/>
    <x v="0"/>
    <n v="3219.56"/>
    <n v="0.15"/>
    <n v="9"/>
    <d v="2024-04-16T00:00:00"/>
    <d v="2024-04-19T00:00:00"/>
    <x v="1"/>
    <x v="2"/>
    <n v="836.71"/>
    <x v="0"/>
    <x v="1"/>
    <x v="3"/>
    <n v="2382.85"/>
    <n v="28976.04"/>
  </r>
  <r>
    <x v="5308"/>
    <x v="2"/>
    <x v="2"/>
    <n v="2737.13"/>
    <n v="0.05"/>
    <n v="6"/>
    <d v="2024-07-10T00:00:00"/>
    <d v="2024-07-16T00:00:00"/>
    <x v="0"/>
    <x v="2"/>
    <n v="420.26"/>
    <x v="1"/>
    <x v="1"/>
    <x v="4"/>
    <n v="2316.87"/>
    <n v="16422.78"/>
  </r>
  <r>
    <x v="5309"/>
    <x v="2"/>
    <x v="4"/>
    <n v="3073.47"/>
    <n v="0.09"/>
    <n v="5"/>
    <d v="2024-08-21T00:00:00"/>
    <d v="2024-08-27T00:00:00"/>
    <x v="2"/>
    <x v="0"/>
    <n v="293.14"/>
    <x v="4"/>
    <x v="1"/>
    <x v="1"/>
    <n v="2780.33"/>
    <n v="15367.349999999999"/>
  </r>
  <r>
    <x v="5310"/>
    <x v="3"/>
    <x v="1"/>
    <n v="3444.99"/>
    <n v="0.06"/>
    <n v="6"/>
    <d v="2023-11-25T00:00:00"/>
    <d v="2023-12-01T00:00:00"/>
    <x v="2"/>
    <x v="0"/>
    <n v="443.8"/>
    <x v="4"/>
    <x v="0"/>
    <x v="11"/>
    <n v="3001.1899999999996"/>
    <n v="20669.939999999999"/>
  </r>
  <r>
    <x v="5311"/>
    <x v="2"/>
    <x v="2"/>
    <n v="949.93"/>
    <n v="0.02"/>
    <n v="8"/>
    <d v="2024-05-28T00:00:00"/>
    <d v="2024-06-04T00:00:00"/>
    <x v="1"/>
    <x v="1"/>
    <n v="266.60000000000002"/>
    <x v="3"/>
    <x v="1"/>
    <x v="5"/>
    <n v="683.32999999999993"/>
    <n v="7599.44"/>
  </r>
  <r>
    <x v="5312"/>
    <x v="2"/>
    <x v="4"/>
    <n v="1576.19"/>
    <n v="0.15"/>
    <n v="9"/>
    <d v="2024-02-03T00:00:00"/>
    <d v="2024-02-08T00:00:00"/>
    <x v="0"/>
    <x v="1"/>
    <n v="430.45"/>
    <x v="5"/>
    <x v="1"/>
    <x v="8"/>
    <n v="1145.74"/>
    <n v="14185.710000000001"/>
  </r>
  <r>
    <x v="5313"/>
    <x v="1"/>
    <x v="1"/>
    <n v="3707.58"/>
    <n v="0.47"/>
    <n v="8"/>
    <d v="2024-10-19T00:00:00"/>
    <d v="2024-10-22T00:00:00"/>
    <x v="2"/>
    <x v="2"/>
    <n v="788.72"/>
    <x v="2"/>
    <x v="1"/>
    <x v="2"/>
    <n v="2918.8599999999997"/>
    <n v="29660.639999999999"/>
  </r>
  <r>
    <x v="5314"/>
    <x v="0"/>
    <x v="2"/>
    <n v="902.74"/>
    <n v="0.47"/>
    <n v="8"/>
    <d v="2024-10-30T00:00:00"/>
    <d v="2024-11-04T00:00:00"/>
    <x v="2"/>
    <x v="0"/>
    <n v="65.91"/>
    <x v="2"/>
    <x v="1"/>
    <x v="2"/>
    <n v="836.83"/>
    <n v="7221.92"/>
  </r>
  <r>
    <x v="5315"/>
    <x v="3"/>
    <x v="0"/>
    <n v="1786.78"/>
    <n v="0.42"/>
    <n v="7"/>
    <d v="2023-10-23T00:00:00"/>
    <d v="2023-10-25T00:00:00"/>
    <x v="0"/>
    <x v="1"/>
    <n v="410.06"/>
    <x v="2"/>
    <x v="0"/>
    <x v="2"/>
    <n v="1376.72"/>
    <n v="12507.46"/>
  </r>
  <r>
    <x v="5316"/>
    <x v="1"/>
    <x v="4"/>
    <n v="3365.75"/>
    <n v="0.01"/>
    <n v="1"/>
    <d v="2023-01-03T00:00:00"/>
    <d v="2023-01-04T00:00:00"/>
    <x v="1"/>
    <x v="2"/>
    <n v="917.28"/>
    <x v="2"/>
    <x v="0"/>
    <x v="6"/>
    <n v="2448.4700000000003"/>
    <n v="3365.75"/>
  </r>
  <r>
    <x v="5317"/>
    <x v="2"/>
    <x v="4"/>
    <n v="4694.49"/>
    <n v="0.01"/>
    <n v="4"/>
    <d v="2023-11-10T00:00:00"/>
    <d v="2023-11-13T00:00:00"/>
    <x v="1"/>
    <x v="1"/>
    <n v="1313.26"/>
    <x v="1"/>
    <x v="0"/>
    <x v="11"/>
    <n v="3381.2299999999996"/>
    <n v="18777.96"/>
  </r>
  <r>
    <x v="5318"/>
    <x v="2"/>
    <x v="0"/>
    <n v="468.97"/>
    <n v="0.01"/>
    <n v="4"/>
    <d v="2023-11-23T00:00:00"/>
    <d v="2023-11-27T00:00:00"/>
    <x v="1"/>
    <x v="0"/>
    <n v="68.75"/>
    <x v="5"/>
    <x v="0"/>
    <x v="11"/>
    <n v="400.22"/>
    <n v="1875.88"/>
  </r>
  <r>
    <x v="5319"/>
    <x v="3"/>
    <x v="3"/>
    <n v="2631.15"/>
    <n v="0.18"/>
    <n v="3"/>
    <d v="2023-12-16T00:00:00"/>
    <d v="2023-12-20T00:00:00"/>
    <x v="1"/>
    <x v="2"/>
    <n v="242.98"/>
    <x v="5"/>
    <x v="0"/>
    <x v="10"/>
    <n v="2388.17"/>
    <n v="7893.4500000000007"/>
  </r>
  <r>
    <x v="5320"/>
    <x v="0"/>
    <x v="2"/>
    <n v="501.34"/>
    <n v="0.49"/>
    <n v="4"/>
    <d v="2023-08-07T00:00:00"/>
    <d v="2023-08-10T00:00:00"/>
    <x v="0"/>
    <x v="1"/>
    <n v="145.5"/>
    <x v="2"/>
    <x v="0"/>
    <x v="1"/>
    <n v="355.84"/>
    <n v="2005.36"/>
  </r>
  <r>
    <x v="5321"/>
    <x v="3"/>
    <x v="0"/>
    <n v="1957.75"/>
    <n v="0.45"/>
    <n v="2"/>
    <d v="2024-11-08T00:00:00"/>
    <d v="2024-11-10T00:00:00"/>
    <x v="1"/>
    <x v="0"/>
    <n v="494.55"/>
    <x v="4"/>
    <x v="1"/>
    <x v="11"/>
    <n v="1463.2"/>
    <n v="3915.5"/>
  </r>
  <r>
    <x v="5322"/>
    <x v="1"/>
    <x v="4"/>
    <n v="959.39"/>
    <n v="0.13"/>
    <n v="3"/>
    <d v="2024-10-30T00:00:00"/>
    <d v="2024-11-02T00:00:00"/>
    <x v="0"/>
    <x v="0"/>
    <n v="151.75"/>
    <x v="4"/>
    <x v="1"/>
    <x v="2"/>
    <n v="807.64"/>
    <n v="2878.17"/>
  </r>
  <r>
    <x v="5323"/>
    <x v="3"/>
    <x v="2"/>
    <n v="3282.25"/>
    <n v="0.21"/>
    <n v="3"/>
    <d v="2024-11-01T00:00:00"/>
    <d v="2024-11-06T00:00:00"/>
    <x v="0"/>
    <x v="0"/>
    <n v="682.77"/>
    <x v="1"/>
    <x v="1"/>
    <x v="11"/>
    <n v="2599.48"/>
    <n v="9846.75"/>
  </r>
  <r>
    <x v="5324"/>
    <x v="2"/>
    <x v="2"/>
    <n v="3813.38"/>
    <n v="0.41"/>
    <n v="1"/>
    <d v="2024-09-29T00:00:00"/>
    <d v="2024-09-30T00:00:00"/>
    <x v="0"/>
    <x v="0"/>
    <n v="569.65"/>
    <x v="4"/>
    <x v="1"/>
    <x v="7"/>
    <n v="3243.73"/>
    <n v="3813.38"/>
  </r>
  <r>
    <x v="5325"/>
    <x v="1"/>
    <x v="3"/>
    <n v="1311.98"/>
    <n v="0.38"/>
    <n v="7"/>
    <d v="2024-12-05T00:00:00"/>
    <d v="2024-12-07T00:00:00"/>
    <x v="1"/>
    <x v="2"/>
    <n v="215.57"/>
    <x v="0"/>
    <x v="1"/>
    <x v="10"/>
    <n v="1096.4100000000001"/>
    <n v="9183.86"/>
  </r>
  <r>
    <x v="5326"/>
    <x v="2"/>
    <x v="4"/>
    <n v="3593.15"/>
    <n v="7.0000000000000007E-2"/>
    <n v="4"/>
    <d v="2023-10-26T00:00:00"/>
    <d v="2023-11-01T00:00:00"/>
    <x v="1"/>
    <x v="0"/>
    <n v="474.11"/>
    <x v="5"/>
    <x v="0"/>
    <x v="2"/>
    <n v="3119.04"/>
    <n v="14372.6"/>
  </r>
  <r>
    <x v="5327"/>
    <x v="0"/>
    <x v="1"/>
    <n v="2289.41"/>
    <n v="0.05"/>
    <n v="8"/>
    <d v="2024-10-28T00:00:00"/>
    <d v="2024-10-29T00:00:00"/>
    <x v="0"/>
    <x v="2"/>
    <n v="146.31"/>
    <x v="4"/>
    <x v="1"/>
    <x v="2"/>
    <n v="2143.1"/>
    <n v="18315.28"/>
  </r>
  <r>
    <x v="5328"/>
    <x v="2"/>
    <x v="3"/>
    <n v="1489.54"/>
    <n v="0.27"/>
    <n v="9"/>
    <d v="2023-06-04T00:00:00"/>
    <d v="2023-06-08T00:00:00"/>
    <x v="0"/>
    <x v="0"/>
    <n v="445.79"/>
    <x v="5"/>
    <x v="0"/>
    <x v="9"/>
    <n v="1043.75"/>
    <n v="13405.86"/>
  </r>
  <r>
    <x v="5329"/>
    <x v="2"/>
    <x v="3"/>
    <n v="2664.67"/>
    <n v="0.05"/>
    <n v="2"/>
    <d v="2024-09-21T00:00:00"/>
    <d v="2024-09-22T00:00:00"/>
    <x v="0"/>
    <x v="0"/>
    <n v="292.81"/>
    <x v="2"/>
    <x v="1"/>
    <x v="7"/>
    <n v="2371.86"/>
    <n v="5329.34"/>
  </r>
  <r>
    <x v="5330"/>
    <x v="3"/>
    <x v="1"/>
    <n v="1960.29"/>
    <n v="0.41"/>
    <n v="2"/>
    <d v="2023-11-21T00:00:00"/>
    <d v="2023-11-28T00:00:00"/>
    <x v="0"/>
    <x v="0"/>
    <n v="240.18"/>
    <x v="5"/>
    <x v="0"/>
    <x v="11"/>
    <n v="1720.11"/>
    <n v="3920.58"/>
  </r>
  <r>
    <x v="5331"/>
    <x v="2"/>
    <x v="1"/>
    <n v="1226.98"/>
    <n v="0.13"/>
    <n v="2"/>
    <d v="2023-01-03T00:00:00"/>
    <d v="2023-01-04T00:00:00"/>
    <x v="0"/>
    <x v="0"/>
    <n v="161.02000000000001"/>
    <x v="2"/>
    <x v="0"/>
    <x v="6"/>
    <n v="1065.96"/>
    <n v="2453.96"/>
  </r>
  <r>
    <x v="5332"/>
    <x v="1"/>
    <x v="3"/>
    <n v="3808.54"/>
    <n v="0.09"/>
    <n v="8"/>
    <d v="2024-10-30T00:00:00"/>
    <d v="2024-11-02T00:00:00"/>
    <x v="2"/>
    <x v="1"/>
    <n v="423.01"/>
    <x v="1"/>
    <x v="1"/>
    <x v="2"/>
    <n v="3385.5299999999997"/>
    <n v="30468.32"/>
  </r>
  <r>
    <x v="5333"/>
    <x v="1"/>
    <x v="2"/>
    <n v="4007.87"/>
    <n v="0.09"/>
    <n v="2"/>
    <d v="2024-10-14T00:00:00"/>
    <d v="2024-10-21T00:00:00"/>
    <x v="0"/>
    <x v="0"/>
    <n v="526.84"/>
    <x v="3"/>
    <x v="1"/>
    <x v="2"/>
    <n v="3481.0299999999997"/>
    <n v="8015.74"/>
  </r>
  <r>
    <x v="5334"/>
    <x v="0"/>
    <x v="0"/>
    <n v="4021.53"/>
    <n v="0.02"/>
    <n v="6"/>
    <d v="2023-03-01T00:00:00"/>
    <d v="2023-03-08T00:00:00"/>
    <x v="0"/>
    <x v="2"/>
    <n v="770.78"/>
    <x v="5"/>
    <x v="0"/>
    <x v="0"/>
    <n v="3250.75"/>
    <n v="24129.18"/>
  </r>
  <r>
    <x v="5335"/>
    <x v="1"/>
    <x v="0"/>
    <n v="1972.5"/>
    <n v="0.32"/>
    <n v="5"/>
    <d v="2024-08-18T00:00:00"/>
    <d v="2024-08-25T00:00:00"/>
    <x v="2"/>
    <x v="0"/>
    <n v="137.65"/>
    <x v="0"/>
    <x v="1"/>
    <x v="1"/>
    <n v="1834.85"/>
    <n v="9862.5"/>
  </r>
  <r>
    <x v="5336"/>
    <x v="3"/>
    <x v="3"/>
    <n v="930.69"/>
    <n v="0.08"/>
    <n v="9"/>
    <d v="2023-07-17T00:00:00"/>
    <d v="2023-07-23T00:00:00"/>
    <x v="2"/>
    <x v="1"/>
    <n v="63.18"/>
    <x v="5"/>
    <x v="0"/>
    <x v="4"/>
    <n v="867.5100000000001"/>
    <n v="8376.2100000000009"/>
  </r>
  <r>
    <x v="5337"/>
    <x v="0"/>
    <x v="2"/>
    <n v="4218.0200000000004"/>
    <n v="0.12"/>
    <n v="2"/>
    <d v="2023-12-29T00:00:00"/>
    <d v="2024-01-05T00:00:00"/>
    <x v="0"/>
    <x v="2"/>
    <n v="698.13"/>
    <x v="5"/>
    <x v="0"/>
    <x v="10"/>
    <n v="3519.8900000000003"/>
    <n v="8436.0400000000009"/>
  </r>
  <r>
    <x v="5338"/>
    <x v="1"/>
    <x v="1"/>
    <n v="1713.39"/>
    <n v="0.38"/>
    <n v="1"/>
    <d v="2024-08-31T00:00:00"/>
    <d v="2024-09-07T00:00:00"/>
    <x v="0"/>
    <x v="2"/>
    <n v="384.07"/>
    <x v="4"/>
    <x v="1"/>
    <x v="1"/>
    <n v="1329.3200000000002"/>
    <n v="1713.39"/>
  </r>
  <r>
    <x v="5339"/>
    <x v="3"/>
    <x v="3"/>
    <n v="3765.53"/>
    <n v="0.03"/>
    <n v="2"/>
    <d v="2023-06-10T00:00:00"/>
    <d v="2023-06-17T00:00:00"/>
    <x v="1"/>
    <x v="1"/>
    <n v="392.88"/>
    <x v="3"/>
    <x v="0"/>
    <x v="9"/>
    <n v="3372.65"/>
    <n v="7531.06"/>
  </r>
  <r>
    <x v="5340"/>
    <x v="1"/>
    <x v="4"/>
    <n v="4105.51"/>
    <n v="0.1"/>
    <n v="5"/>
    <d v="2024-06-01T00:00:00"/>
    <d v="2024-06-08T00:00:00"/>
    <x v="2"/>
    <x v="0"/>
    <n v="739.17"/>
    <x v="4"/>
    <x v="1"/>
    <x v="9"/>
    <n v="3366.34"/>
    <n v="20527.550000000003"/>
  </r>
  <r>
    <x v="5341"/>
    <x v="1"/>
    <x v="2"/>
    <n v="3863.95"/>
    <n v="7.0000000000000007E-2"/>
    <n v="8"/>
    <d v="2024-03-23T00:00:00"/>
    <d v="2024-03-27T00:00:00"/>
    <x v="0"/>
    <x v="0"/>
    <n v="618.69000000000005"/>
    <x v="2"/>
    <x v="1"/>
    <x v="0"/>
    <n v="3245.2599999999998"/>
    <n v="30911.599999999999"/>
  </r>
  <r>
    <x v="5342"/>
    <x v="2"/>
    <x v="4"/>
    <n v="2010.05"/>
    <n v="0"/>
    <n v="8"/>
    <d v="2024-05-03T00:00:00"/>
    <d v="2024-05-04T00:00:00"/>
    <x v="2"/>
    <x v="2"/>
    <n v="327.76"/>
    <x v="3"/>
    <x v="1"/>
    <x v="5"/>
    <n v="1682.29"/>
    <n v="16080.4"/>
  </r>
  <r>
    <x v="5343"/>
    <x v="1"/>
    <x v="4"/>
    <n v="4696.28"/>
    <n v="0.27"/>
    <n v="2"/>
    <d v="2024-03-30T00:00:00"/>
    <d v="2024-04-04T00:00:00"/>
    <x v="0"/>
    <x v="2"/>
    <n v="1058.54"/>
    <x v="3"/>
    <x v="1"/>
    <x v="0"/>
    <n v="3637.74"/>
    <n v="9392.56"/>
  </r>
  <r>
    <x v="5344"/>
    <x v="1"/>
    <x v="3"/>
    <n v="3334.8"/>
    <n v="0.1"/>
    <n v="5"/>
    <d v="2023-11-19T00:00:00"/>
    <d v="2023-11-20T00:00:00"/>
    <x v="1"/>
    <x v="2"/>
    <n v="664.57"/>
    <x v="1"/>
    <x v="0"/>
    <x v="11"/>
    <n v="2670.23"/>
    <n v="16674"/>
  </r>
  <r>
    <x v="5345"/>
    <x v="3"/>
    <x v="2"/>
    <n v="2921.16"/>
    <n v="0.32"/>
    <n v="2"/>
    <d v="2024-02-10T00:00:00"/>
    <d v="2024-02-13T00:00:00"/>
    <x v="2"/>
    <x v="2"/>
    <n v="489"/>
    <x v="3"/>
    <x v="1"/>
    <x v="8"/>
    <n v="2432.16"/>
    <n v="5842.32"/>
  </r>
  <r>
    <x v="5346"/>
    <x v="3"/>
    <x v="4"/>
    <n v="3519.75"/>
    <n v="0.25"/>
    <n v="7"/>
    <d v="2024-03-31T00:00:00"/>
    <d v="2024-04-02T00:00:00"/>
    <x v="1"/>
    <x v="1"/>
    <n v="413.88"/>
    <x v="5"/>
    <x v="1"/>
    <x v="0"/>
    <n v="3105.87"/>
    <n v="24638.25"/>
  </r>
  <r>
    <x v="5347"/>
    <x v="2"/>
    <x v="2"/>
    <n v="319.16000000000003"/>
    <n v="0.33"/>
    <n v="8"/>
    <d v="2023-07-24T00:00:00"/>
    <d v="2023-07-26T00:00:00"/>
    <x v="0"/>
    <x v="2"/>
    <n v="62.66"/>
    <x v="4"/>
    <x v="0"/>
    <x v="4"/>
    <n v="256.5"/>
    <n v="2553.2800000000002"/>
  </r>
  <r>
    <x v="5348"/>
    <x v="1"/>
    <x v="0"/>
    <n v="2013.52"/>
    <n v="0.49"/>
    <n v="5"/>
    <d v="2023-11-17T00:00:00"/>
    <d v="2023-11-24T00:00:00"/>
    <x v="2"/>
    <x v="2"/>
    <n v="169.83"/>
    <x v="2"/>
    <x v="0"/>
    <x v="11"/>
    <n v="1843.69"/>
    <n v="10067.6"/>
  </r>
  <r>
    <x v="5349"/>
    <x v="2"/>
    <x v="4"/>
    <n v="4417.96"/>
    <n v="0.11"/>
    <n v="1"/>
    <d v="2023-06-30T00:00:00"/>
    <d v="2023-07-02T00:00:00"/>
    <x v="1"/>
    <x v="2"/>
    <n v="680.27"/>
    <x v="5"/>
    <x v="0"/>
    <x v="9"/>
    <n v="3737.69"/>
    <n v="4417.96"/>
  </r>
  <r>
    <x v="5350"/>
    <x v="1"/>
    <x v="4"/>
    <n v="889.29"/>
    <n v="0.33"/>
    <n v="7"/>
    <d v="2023-05-08T00:00:00"/>
    <d v="2023-05-13T00:00:00"/>
    <x v="0"/>
    <x v="0"/>
    <n v="74.42"/>
    <x v="0"/>
    <x v="0"/>
    <x v="5"/>
    <n v="814.87"/>
    <n v="6225.03"/>
  </r>
  <r>
    <x v="5351"/>
    <x v="0"/>
    <x v="2"/>
    <n v="2130.56"/>
    <n v="0.42"/>
    <n v="3"/>
    <d v="2023-04-10T00:00:00"/>
    <d v="2023-04-11T00:00:00"/>
    <x v="1"/>
    <x v="1"/>
    <n v="275.98"/>
    <x v="0"/>
    <x v="0"/>
    <x v="3"/>
    <n v="1854.58"/>
    <n v="6391.68"/>
  </r>
  <r>
    <x v="5352"/>
    <x v="0"/>
    <x v="0"/>
    <n v="2085.7199999999998"/>
    <n v="0.48"/>
    <n v="2"/>
    <d v="2024-08-03T00:00:00"/>
    <d v="2024-08-09T00:00:00"/>
    <x v="1"/>
    <x v="0"/>
    <n v="436.31"/>
    <x v="0"/>
    <x v="1"/>
    <x v="1"/>
    <n v="1649.4099999999999"/>
    <n v="4171.4399999999996"/>
  </r>
  <r>
    <x v="5353"/>
    <x v="2"/>
    <x v="4"/>
    <n v="1844.6"/>
    <n v="0.31"/>
    <n v="6"/>
    <d v="2023-11-23T00:00:00"/>
    <d v="2023-11-29T00:00:00"/>
    <x v="0"/>
    <x v="0"/>
    <n v="455.05"/>
    <x v="4"/>
    <x v="0"/>
    <x v="11"/>
    <n v="1389.55"/>
    <n v="11067.599999999999"/>
  </r>
  <r>
    <x v="5354"/>
    <x v="2"/>
    <x v="3"/>
    <n v="2855.52"/>
    <n v="7.0000000000000007E-2"/>
    <n v="2"/>
    <d v="2023-08-30T00:00:00"/>
    <d v="2023-09-06T00:00:00"/>
    <x v="0"/>
    <x v="1"/>
    <n v="310.95999999999998"/>
    <x v="5"/>
    <x v="0"/>
    <x v="1"/>
    <n v="2544.56"/>
    <n v="5711.04"/>
  </r>
  <r>
    <x v="5355"/>
    <x v="2"/>
    <x v="2"/>
    <n v="4981.37"/>
    <n v="0.03"/>
    <n v="8"/>
    <d v="2023-02-14T00:00:00"/>
    <d v="2023-02-18T00:00:00"/>
    <x v="2"/>
    <x v="0"/>
    <n v="1048.3699999999999"/>
    <x v="3"/>
    <x v="0"/>
    <x v="8"/>
    <n v="3933"/>
    <n v="39850.959999999999"/>
  </r>
  <r>
    <x v="5356"/>
    <x v="3"/>
    <x v="2"/>
    <n v="1353.66"/>
    <n v="0.14000000000000001"/>
    <n v="3"/>
    <d v="2023-02-01T00:00:00"/>
    <d v="2023-02-02T00:00:00"/>
    <x v="1"/>
    <x v="2"/>
    <n v="160.19"/>
    <x v="5"/>
    <x v="0"/>
    <x v="8"/>
    <n v="1193.47"/>
    <n v="4060.9800000000005"/>
  </r>
  <r>
    <x v="5357"/>
    <x v="3"/>
    <x v="4"/>
    <n v="3554.29"/>
    <n v="0.46"/>
    <n v="2"/>
    <d v="2024-06-23T00:00:00"/>
    <d v="2024-06-25T00:00:00"/>
    <x v="2"/>
    <x v="2"/>
    <n v="546.9"/>
    <x v="5"/>
    <x v="1"/>
    <x v="9"/>
    <n v="3007.39"/>
    <n v="7108.58"/>
  </r>
  <r>
    <x v="5358"/>
    <x v="3"/>
    <x v="0"/>
    <n v="3814.18"/>
    <n v="0.27"/>
    <n v="8"/>
    <d v="2023-12-19T00:00:00"/>
    <d v="2023-12-21T00:00:00"/>
    <x v="0"/>
    <x v="2"/>
    <n v="1062.58"/>
    <x v="3"/>
    <x v="0"/>
    <x v="10"/>
    <n v="2751.6"/>
    <n v="30513.439999999999"/>
  </r>
  <r>
    <x v="5359"/>
    <x v="2"/>
    <x v="4"/>
    <n v="2964.04"/>
    <n v="0.28999999999999998"/>
    <n v="6"/>
    <d v="2024-10-14T00:00:00"/>
    <d v="2024-10-21T00:00:00"/>
    <x v="0"/>
    <x v="1"/>
    <n v="223.14"/>
    <x v="0"/>
    <x v="1"/>
    <x v="2"/>
    <n v="2740.9"/>
    <n v="17784.239999999998"/>
  </r>
  <r>
    <x v="5360"/>
    <x v="1"/>
    <x v="1"/>
    <n v="577.63"/>
    <n v="0.31"/>
    <n v="4"/>
    <d v="2024-03-09T00:00:00"/>
    <d v="2024-03-13T00:00:00"/>
    <x v="1"/>
    <x v="2"/>
    <n v="170.97"/>
    <x v="1"/>
    <x v="1"/>
    <x v="0"/>
    <n v="406.65999999999997"/>
    <n v="2310.52"/>
  </r>
  <r>
    <x v="5361"/>
    <x v="0"/>
    <x v="4"/>
    <n v="2904.63"/>
    <n v="0.17"/>
    <n v="5"/>
    <d v="2023-06-17T00:00:00"/>
    <d v="2023-06-18T00:00:00"/>
    <x v="0"/>
    <x v="2"/>
    <n v="611.72"/>
    <x v="3"/>
    <x v="0"/>
    <x v="9"/>
    <n v="2292.91"/>
    <n v="14523.150000000001"/>
  </r>
  <r>
    <x v="5362"/>
    <x v="2"/>
    <x v="1"/>
    <n v="4771.9799999999996"/>
    <n v="0.09"/>
    <n v="7"/>
    <d v="2024-03-06T00:00:00"/>
    <d v="2024-03-08T00:00:00"/>
    <x v="1"/>
    <x v="0"/>
    <n v="965.07"/>
    <x v="0"/>
    <x v="1"/>
    <x v="0"/>
    <n v="3806.9099999999994"/>
    <n v="33403.86"/>
  </r>
  <r>
    <x v="5363"/>
    <x v="3"/>
    <x v="3"/>
    <n v="1776.09"/>
    <n v="0.48"/>
    <n v="4"/>
    <d v="2023-04-23T00:00:00"/>
    <d v="2023-04-27T00:00:00"/>
    <x v="2"/>
    <x v="2"/>
    <n v="184.05"/>
    <x v="5"/>
    <x v="0"/>
    <x v="3"/>
    <n v="1592.04"/>
    <n v="7104.36"/>
  </r>
  <r>
    <x v="5364"/>
    <x v="3"/>
    <x v="2"/>
    <n v="3234.47"/>
    <n v="0.38"/>
    <n v="7"/>
    <d v="2024-09-16T00:00:00"/>
    <d v="2024-09-19T00:00:00"/>
    <x v="1"/>
    <x v="1"/>
    <n v="319.07"/>
    <x v="1"/>
    <x v="1"/>
    <x v="7"/>
    <n v="2915.3999999999996"/>
    <n v="22641.289999999997"/>
  </r>
  <r>
    <x v="5365"/>
    <x v="2"/>
    <x v="2"/>
    <n v="4801.05"/>
    <n v="0.26"/>
    <n v="6"/>
    <d v="2024-04-19T00:00:00"/>
    <d v="2024-04-26T00:00:00"/>
    <x v="0"/>
    <x v="0"/>
    <n v="1347.79"/>
    <x v="1"/>
    <x v="1"/>
    <x v="3"/>
    <n v="3453.26"/>
    <n v="28806.300000000003"/>
  </r>
  <r>
    <x v="5366"/>
    <x v="2"/>
    <x v="0"/>
    <n v="4010.15"/>
    <n v="0.19"/>
    <n v="5"/>
    <d v="2023-10-13T00:00:00"/>
    <d v="2023-10-15T00:00:00"/>
    <x v="2"/>
    <x v="1"/>
    <n v="361.18"/>
    <x v="0"/>
    <x v="0"/>
    <x v="2"/>
    <n v="3648.9700000000003"/>
    <n v="20050.75"/>
  </r>
  <r>
    <x v="5367"/>
    <x v="3"/>
    <x v="4"/>
    <n v="3472.71"/>
    <n v="0.24"/>
    <n v="3"/>
    <d v="2024-06-29T00:00:00"/>
    <d v="2024-07-02T00:00:00"/>
    <x v="2"/>
    <x v="1"/>
    <n v="322.70999999999998"/>
    <x v="3"/>
    <x v="1"/>
    <x v="9"/>
    <n v="3150"/>
    <n v="10418.130000000001"/>
  </r>
  <r>
    <x v="5368"/>
    <x v="1"/>
    <x v="3"/>
    <n v="4858.63"/>
    <n v="0.02"/>
    <n v="1"/>
    <d v="2024-07-11T00:00:00"/>
    <d v="2024-07-12T00:00:00"/>
    <x v="1"/>
    <x v="0"/>
    <n v="1093.56"/>
    <x v="2"/>
    <x v="1"/>
    <x v="4"/>
    <n v="3765.07"/>
    <n v="4858.63"/>
  </r>
  <r>
    <x v="5369"/>
    <x v="3"/>
    <x v="1"/>
    <n v="935.86"/>
    <n v="0.12"/>
    <n v="8"/>
    <d v="2023-01-01T00:00:00"/>
    <d v="2023-01-06T00:00:00"/>
    <x v="2"/>
    <x v="1"/>
    <n v="211.6"/>
    <x v="0"/>
    <x v="0"/>
    <x v="6"/>
    <n v="724.26"/>
    <n v="7486.88"/>
  </r>
  <r>
    <x v="5370"/>
    <x v="3"/>
    <x v="0"/>
    <n v="3886.47"/>
    <n v="0.13"/>
    <n v="7"/>
    <d v="2024-02-22T00:00:00"/>
    <d v="2024-02-28T00:00:00"/>
    <x v="1"/>
    <x v="2"/>
    <n v="581.4"/>
    <x v="4"/>
    <x v="1"/>
    <x v="8"/>
    <n v="3305.0699999999997"/>
    <n v="27205.289999999997"/>
  </r>
  <r>
    <x v="5371"/>
    <x v="2"/>
    <x v="3"/>
    <n v="2093.5"/>
    <n v="0.22"/>
    <n v="6"/>
    <d v="2023-07-06T00:00:00"/>
    <d v="2023-07-07T00:00:00"/>
    <x v="2"/>
    <x v="1"/>
    <n v="579.66"/>
    <x v="5"/>
    <x v="0"/>
    <x v="4"/>
    <n v="1513.8400000000001"/>
    <n v="12561"/>
  </r>
  <r>
    <x v="5372"/>
    <x v="1"/>
    <x v="3"/>
    <n v="1866.12"/>
    <n v="0.12"/>
    <n v="4"/>
    <d v="2024-03-24T00:00:00"/>
    <d v="2024-03-29T00:00:00"/>
    <x v="0"/>
    <x v="0"/>
    <n v="522.15"/>
    <x v="3"/>
    <x v="1"/>
    <x v="0"/>
    <n v="1343.9699999999998"/>
    <n v="7464.48"/>
  </r>
  <r>
    <x v="5373"/>
    <x v="3"/>
    <x v="1"/>
    <n v="2651.3"/>
    <n v="0.09"/>
    <n v="5"/>
    <d v="2024-11-12T00:00:00"/>
    <d v="2024-11-16T00:00:00"/>
    <x v="0"/>
    <x v="0"/>
    <n v="690.25"/>
    <x v="3"/>
    <x v="1"/>
    <x v="11"/>
    <n v="1961.0500000000002"/>
    <n v="13256.5"/>
  </r>
  <r>
    <x v="5374"/>
    <x v="3"/>
    <x v="1"/>
    <n v="265.38"/>
    <n v="0.38"/>
    <n v="5"/>
    <d v="2023-10-02T00:00:00"/>
    <d v="2023-10-07T00:00:00"/>
    <x v="0"/>
    <x v="2"/>
    <n v="14.33"/>
    <x v="2"/>
    <x v="0"/>
    <x v="2"/>
    <n v="251.04999999999998"/>
    <n v="1326.9"/>
  </r>
  <r>
    <x v="5375"/>
    <x v="0"/>
    <x v="2"/>
    <n v="1631.4"/>
    <n v="0.45"/>
    <n v="2"/>
    <d v="2023-01-23T00:00:00"/>
    <d v="2023-01-27T00:00:00"/>
    <x v="2"/>
    <x v="2"/>
    <n v="204.79"/>
    <x v="0"/>
    <x v="0"/>
    <x v="6"/>
    <n v="1426.6100000000001"/>
    <n v="3262.8"/>
  </r>
  <r>
    <x v="5376"/>
    <x v="2"/>
    <x v="4"/>
    <n v="914.46"/>
    <n v="0.03"/>
    <n v="6"/>
    <d v="2023-03-07T00:00:00"/>
    <d v="2023-03-09T00:00:00"/>
    <x v="0"/>
    <x v="1"/>
    <n v="112.1"/>
    <x v="5"/>
    <x v="0"/>
    <x v="0"/>
    <n v="802.36"/>
    <n v="5486.76"/>
  </r>
  <r>
    <x v="5377"/>
    <x v="0"/>
    <x v="0"/>
    <n v="779.59"/>
    <n v="0.1"/>
    <n v="5"/>
    <d v="2024-01-22T00:00:00"/>
    <d v="2024-01-23T00:00:00"/>
    <x v="0"/>
    <x v="0"/>
    <n v="51.77"/>
    <x v="5"/>
    <x v="1"/>
    <x v="6"/>
    <n v="727.82"/>
    <n v="3897.9500000000003"/>
  </r>
  <r>
    <x v="5378"/>
    <x v="0"/>
    <x v="4"/>
    <n v="1752.97"/>
    <n v="0.39"/>
    <n v="1"/>
    <d v="2023-03-27T00:00:00"/>
    <d v="2023-03-31T00:00:00"/>
    <x v="0"/>
    <x v="0"/>
    <n v="479.04"/>
    <x v="0"/>
    <x v="0"/>
    <x v="0"/>
    <n v="1273.93"/>
    <n v="1752.97"/>
  </r>
  <r>
    <x v="5379"/>
    <x v="3"/>
    <x v="0"/>
    <n v="4031.1"/>
    <n v="0.41"/>
    <n v="9"/>
    <d v="2024-12-12T00:00:00"/>
    <d v="2024-12-19T00:00:00"/>
    <x v="2"/>
    <x v="2"/>
    <n v="1201.8699999999999"/>
    <x v="5"/>
    <x v="1"/>
    <x v="10"/>
    <n v="2829.23"/>
    <n v="36279.9"/>
  </r>
  <r>
    <x v="5380"/>
    <x v="2"/>
    <x v="3"/>
    <n v="1085.44"/>
    <n v="0.25"/>
    <n v="7"/>
    <d v="2023-03-28T00:00:00"/>
    <d v="2023-03-29T00:00:00"/>
    <x v="2"/>
    <x v="1"/>
    <n v="93.17"/>
    <x v="4"/>
    <x v="0"/>
    <x v="0"/>
    <n v="992.2700000000001"/>
    <n v="7598.08"/>
  </r>
  <r>
    <x v="5381"/>
    <x v="1"/>
    <x v="1"/>
    <n v="2703.94"/>
    <n v="0.35"/>
    <n v="2"/>
    <d v="2023-11-24T00:00:00"/>
    <d v="2023-11-25T00:00:00"/>
    <x v="0"/>
    <x v="2"/>
    <n v="328.04"/>
    <x v="0"/>
    <x v="0"/>
    <x v="11"/>
    <n v="2375.9"/>
    <n v="5407.88"/>
  </r>
  <r>
    <x v="5382"/>
    <x v="3"/>
    <x v="1"/>
    <n v="3768.42"/>
    <n v="0.04"/>
    <n v="6"/>
    <d v="2024-09-14T00:00:00"/>
    <d v="2024-09-18T00:00:00"/>
    <x v="0"/>
    <x v="2"/>
    <n v="213.59"/>
    <x v="4"/>
    <x v="1"/>
    <x v="7"/>
    <n v="3554.83"/>
    <n v="22610.52"/>
  </r>
  <r>
    <x v="5383"/>
    <x v="1"/>
    <x v="3"/>
    <n v="1280.76"/>
    <n v="0.42"/>
    <n v="1"/>
    <d v="2023-05-19T00:00:00"/>
    <d v="2023-05-23T00:00:00"/>
    <x v="0"/>
    <x v="2"/>
    <n v="101"/>
    <x v="1"/>
    <x v="0"/>
    <x v="5"/>
    <n v="1179.76"/>
    <n v="1280.76"/>
  </r>
  <r>
    <x v="5384"/>
    <x v="1"/>
    <x v="3"/>
    <n v="4628.6000000000004"/>
    <n v="0.42"/>
    <n v="2"/>
    <d v="2023-08-23T00:00:00"/>
    <d v="2023-08-28T00:00:00"/>
    <x v="2"/>
    <x v="0"/>
    <n v="809.47"/>
    <x v="4"/>
    <x v="0"/>
    <x v="1"/>
    <n v="3819.13"/>
    <n v="9257.2000000000007"/>
  </r>
  <r>
    <x v="5385"/>
    <x v="2"/>
    <x v="0"/>
    <n v="4345.84"/>
    <n v="0.35"/>
    <n v="7"/>
    <d v="2024-12-21T00:00:00"/>
    <d v="2024-12-23T00:00:00"/>
    <x v="0"/>
    <x v="0"/>
    <n v="617.02"/>
    <x v="3"/>
    <x v="1"/>
    <x v="10"/>
    <n v="3728.82"/>
    <n v="30420.880000000001"/>
  </r>
  <r>
    <x v="5386"/>
    <x v="0"/>
    <x v="3"/>
    <n v="1330.77"/>
    <n v="0.46"/>
    <n v="3"/>
    <d v="2023-08-16T00:00:00"/>
    <d v="2023-08-18T00:00:00"/>
    <x v="1"/>
    <x v="0"/>
    <n v="207.51"/>
    <x v="5"/>
    <x v="0"/>
    <x v="1"/>
    <n v="1123.26"/>
    <n v="3992.31"/>
  </r>
  <r>
    <x v="5387"/>
    <x v="2"/>
    <x v="0"/>
    <n v="4949.2299999999996"/>
    <n v="0.02"/>
    <n v="7"/>
    <d v="2024-11-27T00:00:00"/>
    <d v="2024-11-30T00:00:00"/>
    <x v="0"/>
    <x v="0"/>
    <n v="1071.71"/>
    <x v="5"/>
    <x v="1"/>
    <x v="11"/>
    <n v="3877.5199999999995"/>
    <n v="34644.61"/>
  </r>
  <r>
    <x v="5388"/>
    <x v="1"/>
    <x v="4"/>
    <n v="3378.94"/>
    <n v="0.12"/>
    <n v="6"/>
    <d v="2023-03-23T00:00:00"/>
    <d v="2023-03-28T00:00:00"/>
    <x v="1"/>
    <x v="1"/>
    <n v="251.47"/>
    <x v="1"/>
    <x v="0"/>
    <x v="0"/>
    <n v="3127.4700000000003"/>
    <n v="20273.64"/>
  </r>
  <r>
    <x v="5389"/>
    <x v="3"/>
    <x v="1"/>
    <n v="1501.89"/>
    <n v="0.18"/>
    <n v="5"/>
    <d v="2024-11-03T00:00:00"/>
    <d v="2024-11-08T00:00:00"/>
    <x v="2"/>
    <x v="0"/>
    <n v="393.41"/>
    <x v="2"/>
    <x v="1"/>
    <x v="11"/>
    <n v="1108.48"/>
    <n v="7509.4500000000007"/>
  </r>
  <r>
    <x v="5390"/>
    <x v="1"/>
    <x v="1"/>
    <n v="3437.08"/>
    <n v="0.08"/>
    <n v="9"/>
    <d v="2023-07-08T00:00:00"/>
    <d v="2023-07-09T00:00:00"/>
    <x v="2"/>
    <x v="1"/>
    <n v="915.64"/>
    <x v="5"/>
    <x v="0"/>
    <x v="4"/>
    <n v="2521.44"/>
    <n v="30933.72"/>
  </r>
  <r>
    <x v="5391"/>
    <x v="3"/>
    <x v="1"/>
    <n v="3364.62"/>
    <n v="0.41"/>
    <n v="5"/>
    <d v="2023-01-18T00:00:00"/>
    <d v="2023-01-19T00:00:00"/>
    <x v="1"/>
    <x v="0"/>
    <n v="305.32"/>
    <x v="1"/>
    <x v="0"/>
    <x v="6"/>
    <n v="3059.2999999999997"/>
    <n v="16823.099999999999"/>
  </r>
  <r>
    <x v="5392"/>
    <x v="3"/>
    <x v="4"/>
    <n v="3070.35"/>
    <n v="0.38"/>
    <n v="5"/>
    <d v="2023-01-07T00:00:00"/>
    <d v="2023-01-11T00:00:00"/>
    <x v="2"/>
    <x v="0"/>
    <n v="640.79999999999995"/>
    <x v="0"/>
    <x v="0"/>
    <x v="6"/>
    <n v="2429.5500000000002"/>
    <n v="15351.75"/>
  </r>
  <r>
    <x v="5393"/>
    <x v="2"/>
    <x v="4"/>
    <n v="3587.31"/>
    <n v="0.39"/>
    <n v="8"/>
    <d v="2023-10-12T00:00:00"/>
    <d v="2023-10-19T00:00:00"/>
    <x v="1"/>
    <x v="0"/>
    <n v="798.5"/>
    <x v="4"/>
    <x v="0"/>
    <x v="2"/>
    <n v="2788.81"/>
    <n v="28698.48"/>
  </r>
  <r>
    <x v="5394"/>
    <x v="1"/>
    <x v="2"/>
    <n v="1414.75"/>
    <n v="0.15"/>
    <n v="7"/>
    <d v="2023-07-16T00:00:00"/>
    <d v="2023-07-19T00:00:00"/>
    <x v="1"/>
    <x v="0"/>
    <n v="132.19999999999999"/>
    <x v="0"/>
    <x v="0"/>
    <x v="4"/>
    <n v="1282.55"/>
    <n v="9903.25"/>
  </r>
  <r>
    <x v="5395"/>
    <x v="0"/>
    <x v="0"/>
    <n v="4897.03"/>
    <n v="0.38"/>
    <n v="1"/>
    <d v="2024-02-04T00:00:00"/>
    <d v="2024-02-05T00:00:00"/>
    <x v="0"/>
    <x v="1"/>
    <n v="703.69"/>
    <x v="5"/>
    <x v="1"/>
    <x v="8"/>
    <n v="4193.34"/>
    <n v="4897.03"/>
  </r>
  <r>
    <x v="5396"/>
    <x v="1"/>
    <x v="0"/>
    <n v="4303.6899999999996"/>
    <n v="0.06"/>
    <n v="2"/>
    <d v="2023-03-15T00:00:00"/>
    <d v="2023-03-20T00:00:00"/>
    <x v="0"/>
    <x v="2"/>
    <n v="960.01"/>
    <x v="0"/>
    <x v="0"/>
    <x v="0"/>
    <n v="3343.6799999999994"/>
    <n v="8607.3799999999992"/>
  </r>
  <r>
    <x v="5397"/>
    <x v="1"/>
    <x v="2"/>
    <n v="3754.13"/>
    <n v="0.05"/>
    <n v="4"/>
    <d v="2024-02-17T00:00:00"/>
    <d v="2024-02-20T00:00:00"/>
    <x v="2"/>
    <x v="2"/>
    <n v="819.39"/>
    <x v="5"/>
    <x v="1"/>
    <x v="8"/>
    <n v="2934.7400000000002"/>
    <n v="15016.52"/>
  </r>
  <r>
    <x v="5398"/>
    <x v="0"/>
    <x v="1"/>
    <n v="228.89"/>
    <n v="0.28999999999999998"/>
    <n v="9"/>
    <d v="2024-02-17T00:00:00"/>
    <d v="2024-02-22T00:00:00"/>
    <x v="0"/>
    <x v="2"/>
    <n v="59.44"/>
    <x v="2"/>
    <x v="1"/>
    <x v="8"/>
    <n v="169.45"/>
    <n v="2060.0099999999998"/>
  </r>
  <r>
    <x v="5399"/>
    <x v="2"/>
    <x v="0"/>
    <n v="2992.89"/>
    <n v="0.02"/>
    <n v="7"/>
    <d v="2023-01-16T00:00:00"/>
    <d v="2023-01-21T00:00:00"/>
    <x v="2"/>
    <x v="0"/>
    <n v="248.8"/>
    <x v="1"/>
    <x v="0"/>
    <x v="6"/>
    <n v="2744.0899999999997"/>
    <n v="20950.23"/>
  </r>
  <r>
    <x v="5400"/>
    <x v="1"/>
    <x v="0"/>
    <n v="3561.77"/>
    <n v="0.47"/>
    <n v="2"/>
    <d v="2023-09-17T00:00:00"/>
    <d v="2023-09-22T00:00:00"/>
    <x v="2"/>
    <x v="2"/>
    <n v="465.57"/>
    <x v="2"/>
    <x v="0"/>
    <x v="7"/>
    <n v="3096.2"/>
    <n v="7123.54"/>
  </r>
  <r>
    <x v="5401"/>
    <x v="1"/>
    <x v="1"/>
    <n v="4285.09"/>
    <n v="0.16"/>
    <n v="8"/>
    <d v="2023-03-06T00:00:00"/>
    <d v="2023-03-08T00:00:00"/>
    <x v="2"/>
    <x v="1"/>
    <n v="1020.76"/>
    <x v="1"/>
    <x v="0"/>
    <x v="0"/>
    <n v="3264.33"/>
    <n v="34280.720000000001"/>
  </r>
  <r>
    <x v="5402"/>
    <x v="3"/>
    <x v="3"/>
    <n v="4736.17"/>
    <n v="0.24"/>
    <n v="1"/>
    <d v="2023-03-13T00:00:00"/>
    <d v="2023-03-18T00:00:00"/>
    <x v="2"/>
    <x v="1"/>
    <n v="531.33000000000004"/>
    <x v="1"/>
    <x v="0"/>
    <x v="0"/>
    <n v="4204.84"/>
    <n v="4736.17"/>
  </r>
  <r>
    <x v="5403"/>
    <x v="1"/>
    <x v="3"/>
    <n v="4587.68"/>
    <n v="0.41"/>
    <n v="8"/>
    <d v="2024-10-02T00:00:00"/>
    <d v="2024-10-04T00:00:00"/>
    <x v="1"/>
    <x v="1"/>
    <n v="845.38"/>
    <x v="1"/>
    <x v="1"/>
    <x v="2"/>
    <n v="3742.3"/>
    <n v="36701.440000000002"/>
  </r>
  <r>
    <x v="5404"/>
    <x v="0"/>
    <x v="2"/>
    <n v="2089.62"/>
    <n v="0.2"/>
    <n v="5"/>
    <d v="2024-05-20T00:00:00"/>
    <d v="2024-05-21T00:00:00"/>
    <x v="1"/>
    <x v="2"/>
    <n v="176.2"/>
    <x v="5"/>
    <x v="1"/>
    <x v="5"/>
    <n v="1913.4199999999998"/>
    <n v="10448.099999999999"/>
  </r>
  <r>
    <x v="5405"/>
    <x v="3"/>
    <x v="4"/>
    <n v="4492.8599999999997"/>
    <n v="0.22"/>
    <n v="1"/>
    <d v="2023-05-11T00:00:00"/>
    <d v="2023-05-16T00:00:00"/>
    <x v="0"/>
    <x v="1"/>
    <n v="401.03"/>
    <x v="0"/>
    <x v="0"/>
    <x v="5"/>
    <n v="4091.83"/>
    <n v="4492.8599999999997"/>
  </r>
  <r>
    <x v="5406"/>
    <x v="2"/>
    <x v="0"/>
    <n v="103.67"/>
    <n v="0.17"/>
    <n v="3"/>
    <d v="2024-07-29T00:00:00"/>
    <d v="2024-08-04T00:00:00"/>
    <x v="2"/>
    <x v="0"/>
    <n v="11.82"/>
    <x v="4"/>
    <x v="1"/>
    <x v="4"/>
    <n v="91.85"/>
    <n v="311.01"/>
  </r>
  <r>
    <x v="5407"/>
    <x v="3"/>
    <x v="0"/>
    <n v="1822.23"/>
    <n v="0.18"/>
    <n v="7"/>
    <d v="2023-03-07T00:00:00"/>
    <d v="2023-03-11T00:00:00"/>
    <x v="1"/>
    <x v="1"/>
    <n v="225.03"/>
    <x v="5"/>
    <x v="0"/>
    <x v="0"/>
    <n v="1597.2"/>
    <n v="12755.61"/>
  </r>
  <r>
    <x v="5408"/>
    <x v="0"/>
    <x v="2"/>
    <n v="658.02"/>
    <n v="0.23"/>
    <n v="7"/>
    <d v="2024-08-23T00:00:00"/>
    <d v="2024-08-29T00:00:00"/>
    <x v="1"/>
    <x v="2"/>
    <n v="39.770000000000003"/>
    <x v="2"/>
    <x v="1"/>
    <x v="1"/>
    <n v="618.25"/>
    <n v="4606.1399999999994"/>
  </r>
  <r>
    <x v="5409"/>
    <x v="0"/>
    <x v="2"/>
    <n v="4427.03"/>
    <n v="0.47"/>
    <n v="8"/>
    <d v="2023-12-23T00:00:00"/>
    <d v="2023-12-27T00:00:00"/>
    <x v="1"/>
    <x v="2"/>
    <n v="1168.57"/>
    <x v="1"/>
    <x v="0"/>
    <x v="10"/>
    <n v="3258.46"/>
    <n v="35416.239999999998"/>
  </r>
  <r>
    <x v="5410"/>
    <x v="3"/>
    <x v="0"/>
    <n v="4647.1099999999997"/>
    <n v="0.47"/>
    <n v="4"/>
    <d v="2024-04-03T00:00:00"/>
    <d v="2024-04-09T00:00:00"/>
    <x v="2"/>
    <x v="2"/>
    <n v="283.39"/>
    <x v="1"/>
    <x v="1"/>
    <x v="3"/>
    <n v="4363.7199999999993"/>
    <n v="18588.439999999999"/>
  </r>
  <r>
    <x v="5411"/>
    <x v="2"/>
    <x v="1"/>
    <n v="1354.44"/>
    <n v="0.27"/>
    <n v="6"/>
    <d v="2023-10-01T00:00:00"/>
    <d v="2023-10-03T00:00:00"/>
    <x v="1"/>
    <x v="2"/>
    <n v="326.01"/>
    <x v="3"/>
    <x v="0"/>
    <x v="2"/>
    <n v="1028.43"/>
    <n v="8126.64"/>
  </r>
  <r>
    <x v="5412"/>
    <x v="3"/>
    <x v="1"/>
    <n v="1899.82"/>
    <n v="0.23"/>
    <n v="7"/>
    <d v="2023-04-16T00:00:00"/>
    <d v="2023-04-23T00:00:00"/>
    <x v="0"/>
    <x v="1"/>
    <n v="231.3"/>
    <x v="5"/>
    <x v="0"/>
    <x v="3"/>
    <n v="1668.52"/>
    <n v="13298.74"/>
  </r>
  <r>
    <x v="5413"/>
    <x v="2"/>
    <x v="4"/>
    <n v="4921"/>
    <n v="0.4"/>
    <n v="8"/>
    <d v="2023-02-08T00:00:00"/>
    <d v="2023-02-10T00:00:00"/>
    <x v="2"/>
    <x v="1"/>
    <n v="736.2"/>
    <x v="3"/>
    <x v="0"/>
    <x v="8"/>
    <n v="4184.8"/>
    <n v="39368"/>
  </r>
  <r>
    <x v="5414"/>
    <x v="3"/>
    <x v="0"/>
    <n v="2873.71"/>
    <n v="0.34"/>
    <n v="3"/>
    <d v="2024-05-02T00:00:00"/>
    <d v="2024-05-05T00:00:00"/>
    <x v="0"/>
    <x v="0"/>
    <n v="558.91"/>
    <x v="3"/>
    <x v="1"/>
    <x v="5"/>
    <n v="2314.8000000000002"/>
    <n v="8621.130000000001"/>
  </r>
  <r>
    <x v="5415"/>
    <x v="0"/>
    <x v="0"/>
    <n v="2535.5700000000002"/>
    <n v="0.44"/>
    <n v="5"/>
    <d v="2024-09-27T00:00:00"/>
    <d v="2024-10-02T00:00:00"/>
    <x v="1"/>
    <x v="1"/>
    <n v="269.23"/>
    <x v="4"/>
    <x v="1"/>
    <x v="7"/>
    <n v="2266.34"/>
    <n v="12677.85"/>
  </r>
  <r>
    <x v="5416"/>
    <x v="1"/>
    <x v="0"/>
    <n v="2552.13"/>
    <n v="0.37"/>
    <n v="8"/>
    <d v="2023-05-01T00:00:00"/>
    <d v="2023-05-06T00:00:00"/>
    <x v="2"/>
    <x v="0"/>
    <n v="176.56"/>
    <x v="2"/>
    <x v="0"/>
    <x v="5"/>
    <n v="2375.5700000000002"/>
    <n v="20417.04"/>
  </r>
  <r>
    <x v="5417"/>
    <x v="1"/>
    <x v="0"/>
    <n v="3511.32"/>
    <n v="0.48"/>
    <n v="6"/>
    <d v="2024-08-18T00:00:00"/>
    <d v="2024-08-25T00:00:00"/>
    <x v="1"/>
    <x v="2"/>
    <n v="1015.75"/>
    <x v="1"/>
    <x v="1"/>
    <x v="1"/>
    <n v="2495.5700000000002"/>
    <n v="21067.920000000002"/>
  </r>
  <r>
    <x v="5418"/>
    <x v="2"/>
    <x v="2"/>
    <n v="4777.26"/>
    <n v="0.44"/>
    <n v="1"/>
    <d v="2023-07-28T00:00:00"/>
    <d v="2023-08-02T00:00:00"/>
    <x v="1"/>
    <x v="0"/>
    <n v="1228.08"/>
    <x v="5"/>
    <x v="0"/>
    <x v="4"/>
    <n v="3549.1800000000003"/>
    <n v="4777.26"/>
  </r>
  <r>
    <x v="5419"/>
    <x v="2"/>
    <x v="3"/>
    <n v="1896.45"/>
    <n v="0.43"/>
    <n v="2"/>
    <d v="2023-04-22T00:00:00"/>
    <d v="2023-04-27T00:00:00"/>
    <x v="1"/>
    <x v="1"/>
    <n v="454.85"/>
    <x v="3"/>
    <x v="0"/>
    <x v="3"/>
    <n v="1441.6"/>
    <n v="3792.9"/>
  </r>
  <r>
    <x v="5420"/>
    <x v="2"/>
    <x v="0"/>
    <n v="946.02"/>
    <n v="0.2"/>
    <n v="3"/>
    <d v="2024-02-05T00:00:00"/>
    <d v="2024-02-08T00:00:00"/>
    <x v="0"/>
    <x v="2"/>
    <n v="173.71"/>
    <x v="2"/>
    <x v="1"/>
    <x v="8"/>
    <n v="772.31"/>
    <n v="2838.06"/>
  </r>
  <r>
    <x v="5421"/>
    <x v="0"/>
    <x v="3"/>
    <n v="1006.56"/>
    <n v="0.19"/>
    <n v="7"/>
    <d v="2024-08-02T00:00:00"/>
    <d v="2024-08-03T00:00:00"/>
    <x v="2"/>
    <x v="1"/>
    <n v="210.78"/>
    <x v="1"/>
    <x v="1"/>
    <x v="1"/>
    <n v="795.78"/>
    <n v="7045.92"/>
  </r>
  <r>
    <x v="5422"/>
    <x v="3"/>
    <x v="1"/>
    <n v="199.76"/>
    <n v="0.37"/>
    <n v="3"/>
    <d v="2023-01-01T00:00:00"/>
    <d v="2023-01-03T00:00:00"/>
    <x v="2"/>
    <x v="2"/>
    <n v="53.15"/>
    <x v="2"/>
    <x v="0"/>
    <x v="6"/>
    <n v="146.60999999999999"/>
    <n v="599.28"/>
  </r>
  <r>
    <x v="5423"/>
    <x v="0"/>
    <x v="4"/>
    <n v="2821.51"/>
    <n v="0.04"/>
    <n v="9"/>
    <d v="2023-10-18T00:00:00"/>
    <d v="2023-10-20T00:00:00"/>
    <x v="2"/>
    <x v="0"/>
    <n v="415.38"/>
    <x v="2"/>
    <x v="0"/>
    <x v="2"/>
    <n v="2406.13"/>
    <n v="25393.590000000004"/>
  </r>
  <r>
    <x v="5424"/>
    <x v="1"/>
    <x v="1"/>
    <n v="4652.67"/>
    <n v="0.16"/>
    <n v="9"/>
    <d v="2023-03-17T00:00:00"/>
    <d v="2023-03-21T00:00:00"/>
    <x v="2"/>
    <x v="1"/>
    <n v="354.28"/>
    <x v="2"/>
    <x v="0"/>
    <x v="0"/>
    <n v="4298.3900000000003"/>
    <n v="41874.03"/>
  </r>
  <r>
    <x v="5425"/>
    <x v="2"/>
    <x v="0"/>
    <n v="3594.08"/>
    <n v="0.47"/>
    <n v="8"/>
    <d v="2024-02-05T00:00:00"/>
    <d v="2024-02-11T00:00:00"/>
    <x v="0"/>
    <x v="2"/>
    <n v="935.33"/>
    <x v="2"/>
    <x v="1"/>
    <x v="8"/>
    <n v="2658.75"/>
    <n v="28752.639999999999"/>
  </r>
  <r>
    <x v="5426"/>
    <x v="3"/>
    <x v="1"/>
    <n v="4965.53"/>
    <n v="0.23"/>
    <n v="9"/>
    <d v="2024-08-14T00:00:00"/>
    <d v="2024-08-21T00:00:00"/>
    <x v="2"/>
    <x v="1"/>
    <n v="326.16000000000003"/>
    <x v="2"/>
    <x v="1"/>
    <x v="1"/>
    <n v="4639.37"/>
    <n v="44689.77"/>
  </r>
  <r>
    <x v="5427"/>
    <x v="1"/>
    <x v="2"/>
    <n v="4556.68"/>
    <n v="0.13"/>
    <n v="8"/>
    <d v="2024-10-29T00:00:00"/>
    <d v="2024-11-03T00:00:00"/>
    <x v="0"/>
    <x v="2"/>
    <n v="1274.24"/>
    <x v="0"/>
    <x v="1"/>
    <x v="2"/>
    <n v="3282.4400000000005"/>
    <n v="36453.440000000002"/>
  </r>
  <r>
    <x v="5428"/>
    <x v="1"/>
    <x v="3"/>
    <n v="2510.1"/>
    <n v="0.24"/>
    <n v="9"/>
    <d v="2024-06-14T00:00:00"/>
    <d v="2024-06-16T00:00:00"/>
    <x v="2"/>
    <x v="1"/>
    <n v="578.53"/>
    <x v="0"/>
    <x v="1"/>
    <x v="9"/>
    <n v="1931.57"/>
    <n v="22590.899999999998"/>
  </r>
  <r>
    <x v="5429"/>
    <x v="1"/>
    <x v="0"/>
    <n v="2484.09"/>
    <n v="0.14000000000000001"/>
    <n v="4"/>
    <d v="2023-04-03T00:00:00"/>
    <d v="2023-04-07T00:00:00"/>
    <x v="0"/>
    <x v="0"/>
    <n v="400.83"/>
    <x v="2"/>
    <x v="0"/>
    <x v="3"/>
    <n v="2083.2600000000002"/>
    <n v="9936.36"/>
  </r>
  <r>
    <x v="5430"/>
    <x v="0"/>
    <x v="2"/>
    <n v="3178.95"/>
    <n v="0.38"/>
    <n v="4"/>
    <d v="2024-08-27T00:00:00"/>
    <d v="2024-09-03T00:00:00"/>
    <x v="1"/>
    <x v="1"/>
    <n v="648"/>
    <x v="0"/>
    <x v="1"/>
    <x v="1"/>
    <n v="2530.9499999999998"/>
    <n v="12715.8"/>
  </r>
  <r>
    <x v="5431"/>
    <x v="2"/>
    <x v="3"/>
    <n v="643.58000000000004"/>
    <n v="0.43"/>
    <n v="5"/>
    <d v="2024-05-13T00:00:00"/>
    <d v="2024-05-16T00:00:00"/>
    <x v="1"/>
    <x v="1"/>
    <n v="118.26"/>
    <x v="5"/>
    <x v="1"/>
    <x v="5"/>
    <n v="525.32000000000005"/>
    <n v="3217.9"/>
  </r>
  <r>
    <x v="5432"/>
    <x v="1"/>
    <x v="2"/>
    <n v="3077.65"/>
    <n v="0.39"/>
    <n v="7"/>
    <d v="2024-08-14T00:00:00"/>
    <d v="2024-08-18T00:00:00"/>
    <x v="0"/>
    <x v="2"/>
    <n v="462.85"/>
    <x v="4"/>
    <x v="1"/>
    <x v="1"/>
    <n v="2614.8000000000002"/>
    <n v="21543.55"/>
  </r>
  <r>
    <x v="5433"/>
    <x v="2"/>
    <x v="1"/>
    <n v="2373.96"/>
    <n v="7.0000000000000007E-2"/>
    <n v="9"/>
    <d v="2024-02-09T00:00:00"/>
    <d v="2024-02-15T00:00:00"/>
    <x v="0"/>
    <x v="1"/>
    <n v="194.99"/>
    <x v="1"/>
    <x v="1"/>
    <x v="8"/>
    <n v="2178.9700000000003"/>
    <n v="21365.64"/>
  </r>
  <r>
    <x v="5434"/>
    <x v="0"/>
    <x v="0"/>
    <n v="3249.43"/>
    <n v="0.17"/>
    <n v="4"/>
    <d v="2024-05-24T00:00:00"/>
    <d v="2024-05-29T00:00:00"/>
    <x v="0"/>
    <x v="0"/>
    <n v="819.13"/>
    <x v="0"/>
    <x v="1"/>
    <x v="5"/>
    <n v="2430.2999999999997"/>
    <n v="12997.72"/>
  </r>
  <r>
    <x v="5435"/>
    <x v="1"/>
    <x v="1"/>
    <n v="2869.53"/>
    <n v="0.11"/>
    <n v="7"/>
    <d v="2024-09-16T00:00:00"/>
    <d v="2024-09-20T00:00:00"/>
    <x v="0"/>
    <x v="1"/>
    <n v="565.12"/>
    <x v="0"/>
    <x v="1"/>
    <x v="7"/>
    <n v="2304.4100000000003"/>
    <n v="20086.710000000003"/>
  </r>
  <r>
    <x v="5436"/>
    <x v="0"/>
    <x v="4"/>
    <n v="1620.94"/>
    <n v="0.02"/>
    <n v="6"/>
    <d v="2023-04-25T00:00:00"/>
    <d v="2023-04-30T00:00:00"/>
    <x v="2"/>
    <x v="2"/>
    <n v="365.74"/>
    <x v="3"/>
    <x v="0"/>
    <x v="3"/>
    <n v="1255.2"/>
    <n v="9725.64"/>
  </r>
  <r>
    <x v="5437"/>
    <x v="0"/>
    <x v="0"/>
    <n v="3078.03"/>
    <n v="0.37"/>
    <n v="9"/>
    <d v="2024-11-14T00:00:00"/>
    <d v="2024-11-17T00:00:00"/>
    <x v="2"/>
    <x v="1"/>
    <n v="314.27999999999997"/>
    <x v="4"/>
    <x v="1"/>
    <x v="11"/>
    <n v="2763.75"/>
    <n v="27702.27"/>
  </r>
  <r>
    <x v="5438"/>
    <x v="2"/>
    <x v="1"/>
    <n v="1893.47"/>
    <n v="0.21"/>
    <n v="9"/>
    <d v="2024-07-27T00:00:00"/>
    <d v="2024-07-30T00:00:00"/>
    <x v="1"/>
    <x v="0"/>
    <n v="189.96"/>
    <x v="2"/>
    <x v="1"/>
    <x v="4"/>
    <n v="1703.51"/>
    <n v="17041.23"/>
  </r>
  <r>
    <x v="5439"/>
    <x v="1"/>
    <x v="0"/>
    <n v="1053.6400000000001"/>
    <n v="0.14000000000000001"/>
    <n v="9"/>
    <d v="2024-10-02T00:00:00"/>
    <d v="2024-10-05T00:00:00"/>
    <x v="1"/>
    <x v="1"/>
    <n v="273.68"/>
    <x v="2"/>
    <x v="1"/>
    <x v="2"/>
    <n v="779.96"/>
    <n v="9482.76"/>
  </r>
  <r>
    <x v="5440"/>
    <x v="0"/>
    <x v="3"/>
    <n v="3407.85"/>
    <n v="0.15"/>
    <n v="5"/>
    <d v="2023-11-03T00:00:00"/>
    <d v="2023-11-09T00:00:00"/>
    <x v="2"/>
    <x v="2"/>
    <n v="636.72"/>
    <x v="2"/>
    <x v="0"/>
    <x v="11"/>
    <n v="2771.13"/>
    <n v="17039.25"/>
  </r>
  <r>
    <x v="5441"/>
    <x v="1"/>
    <x v="0"/>
    <n v="1601.1"/>
    <n v="7.0000000000000007E-2"/>
    <n v="3"/>
    <d v="2023-04-26T00:00:00"/>
    <d v="2023-04-30T00:00:00"/>
    <x v="0"/>
    <x v="1"/>
    <n v="261.32"/>
    <x v="5"/>
    <x v="0"/>
    <x v="3"/>
    <n v="1339.78"/>
    <n v="4803.2999999999993"/>
  </r>
  <r>
    <x v="5442"/>
    <x v="2"/>
    <x v="0"/>
    <n v="4456.22"/>
    <n v="0.41"/>
    <n v="6"/>
    <d v="2023-04-18T00:00:00"/>
    <d v="2023-04-23T00:00:00"/>
    <x v="0"/>
    <x v="0"/>
    <n v="326.70999999999998"/>
    <x v="3"/>
    <x v="0"/>
    <x v="3"/>
    <n v="4129.51"/>
    <n v="26737.32"/>
  </r>
  <r>
    <x v="5443"/>
    <x v="0"/>
    <x v="3"/>
    <n v="1076.73"/>
    <n v="7.0000000000000007E-2"/>
    <n v="2"/>
    <d v="2023-08-06T00:00:00"/>
    <d v="2023-08-08T00:00:00"/>
    <x v="0"/>
    <x v="1"/>
    <n v="168.56"/>
    <x v="1"/>
    <x v="0"/>
    <x v="1"/>
    <n v="908.17000000000007"/>
    <n v="2153.46"/>
  </r>
  <r>
    <x v="5444"/>
    <x v="2"/>
    <x v="1"/>
    <n v="3040.71"/>
    <n v="0.17"/>
    <n v="7"/>
    <d v="2024-12-16T00:00:00"/>
    <d v="2024-12-21T00:00:00"/>
    <x v="2"/>
    <x v="2"/>
    <n v="686.88"/>
    <x v="4"/>
    <x v="1"/>
    <x v="10"/>
    <n v="2353.83"/>
    <n v="21284.97"/>
  </r>
  <r>
    <x v="5445"/>
    <x v="1"/>
    <x v="0"/>
    <n v="2900.59"/>
    <n v="0"/>
    <n v="7"/>
    <d v="2024-10-18T00:00:00"/>
    <d v="2024-10-22T00:00:00"/>
    <x v="2"/>
    <x v="0"/>
    <n v="220.18"/>
    <x v="0"/>
    <x v="1"/>
    <x v="2"/>
    <n v="2680.4100000000003"/>
    <n v="20304.13"/>
  </r>
  <r>
    <x v="5446"/>
    <x v="1"/>
    <x v="2"/>
    <n v="1068.93"/>
    <n v="0.22"/>
    <n v="2"/>
    <d v="2023-02-06T00:00:00"/>
    <d v="2023-02-09T00:00:00"/>
    <x v="1"/>
    <x v="1"/>
    <n v="61.24"/>
    <x v="3"/>
    <x v="0"/>
    <x v="8"/>
    <n v="1007.69"/>
    <n v="2137.86"/>
  </r>
  <r>
    <x v="5447"/>
    <x v="2"/>
    <x v="0"/>
    <n v="2255.4499999999998"/>
    <n v="0.18"/>
    <n v="6"/>
    <d v="2023-02-05T00:00:00"/>
    <d v="2023-02-06T00:00:00"/>
    <x v="1"/>
    <x v="0"/>
    <n v="424.68"/>
    <x v="1"/>
    <x v="0"/>
    <x v="8"/>
    <n v="1830.7699999999998"/>
    <n v="13532.699999999999"/>
  </r>
  <r>
    <x v="5448"/>
    <x v="3"/>
    <x v="1"/>
    <n v="3410.14"/>
    <n v="0.36"/>
    <n v="4"/>
    <d v="2023-11-21T00:00:00"/>
    <d v="2023-11-23T00:00:00"/>
    <x v="1"/>
    <x v="2"/>
    <n v="440.04"/>
    <x v="0"/>
    <x v="0"/>
    <x v="11"/>
    <n v="2970.1"/>
    <n v="13640.56"/>
  </r>
  <r>
    <x v="5449"/>
    <x v="0"/>
    <x v="3"/>
    <n v="1660.78"/>
    <n v="0.36"/>
    <n v="7"/>
    <d v="2024-09-05T00:00:00"/>
    <d v="2024-09-12T00:00:00"/>
    <x v="2"/>
    <x v="0"/>
    <n v="459.2"/>
    <x v="5"/>
    <x v="1"/>
    <x v="7"/>
    <n v="1201.58"/>
    <n v="11625.46"/>
  </r>
  <r>
    <x v="5450"/>
    <x v="1"/>
    <x v="1"/>
    <n v="657.77"/>
    <n v="0.02"/>
    <n v="8"/>
    <d v="2024-10-04T00:00:00"/>
    <d v="2024-10-09T00:00:00"/>
    <x v="2"/>
    <x v="0"/>
    <n v="130.33000000000001"/>
    <x v="3"/>
    <x v="1"/>
    <x v="2"/>
    <n v="527.43999999999994"/>
    <n v="5262.16"/>
  </r>
  <r>
    <x v="5451"/>
    <x v="1"/>
    <x v="4"/>
    <n v="3114.68"/>
    <n v="0.06"/>
    <n v="1"/>
    <d v="2024-02-03T00:00:00"/>
    <d v="2024-02-09T00:00:00"/>
    <x v="2"/>
    <x v="0"/>
    <n v="389.68"/>
    <x v="3"/>
    <x v="1"/>
    <x v="8"/>
    <n v="2725"/>
    <n v="3114.68"/>
  </r>
  <r>
    <x v="5452"/>
    <x v="0"/>
    <x v="0"/>
    <n v="1198.2"/>
    <n v="0.45"/>
    <n v="5"/>
    <d v="2023-11-29T00:00:00"/>
    <d v="2023-12-06T00:00:00"/>
    <x v="0"/>
    <x v="2"/>
    <n v="153.94"/>
    <x v="0"/>
    <x v="0"/>
    <x v="11"/>
    <n v="1044.26"/>
    <n v="5991"/>
  </r>
  <r>
    <x v="5453"/>
    <x v="2"/>
    <x v="0"/>
    <n v="3439.23"/>
    <n v="0.4"/>
    <n v="9"/>
    <d v="2024-12-09T00:00:00"/>
    <d v="2024-12-14T00:00:00"/>
    <x v="1"/>
    <x v="0"/>
    <n v="282.94"/>
    <x v="1"/>
    <x v="1"/>
    <x v="10"/>
    <n v="3156.29"/>
    <n v="30953.07"/>
  </r>
  <r>
    <x v="5454"/>
    <x v="2"/>
    <x v="3"/>
    <n v="4213.3900000000003"/>
    <n v="0.19"/>
    <n v="2"/>
    <d v="2023-12-27T00:00:00"/>
    <d v="2023-12-28T00:00:00"/>
    <x v="1"/>
    <x v="1"/>
    <n v="671.65"/>
    <x v="3"/>
    <x v="0"/>
    <x v="10"/>
    <n v="3541.7400000000002"/>
    <n v="8426.7800000000007"/>
  </r>
  <r>
    <x v="5455"/>
    <x v="2"/>
    <x v="0"/>
    <n v="704.44"/>
    <n v="0.08"/>
    <n v="4"/>
    <d v="2023-10-06T00:00:00"/>
    <d v="2023-10-12T00:00:00"/>
    <x v="1"/>
    <x v="0"/>
    <n v="47.27"/>
    <x v="4"/>
    <x v="0"/>
    <x v="2"/>
    <n v="657.17000000000007"/>
    <n v="2817.76"/>
  </r>
  <r>
    <x v="5456"/>
    <x v="3"/>
    <x v="2"/>
    <n v="2244.2800000000002"/>
    <n v="0.13"/>
    <n v="8"/>
    <d v="2023-02-16T00:00:00"/>
    <d v="2023-02-19T00:00:00"/>
    <x v="0"/>
    <x v="1"/>
    <n v="359.45"/>
    <x v="0"/>
    <x v="0"/>
    <x v="8"/>
    <n v="1884.8300000000002"/>
    <n v="17954.240000000002"/>
  </r>
  <r>
    <x v="5457"/>
    <x v="3"/>
    <x v="2"/>
    <n v="2280.12"/>
    <n v="0.33"/>
    <n v="5"/>
    <d v="2023-08-02T00:00:00"/>
    <d v="2023-08-03T00:00:00"/>
    <x v="2"/>
    <x v="0"/>
    <n v="182.7"/>
    <x v="2"/>
    <x v="0"/>
    <x v="1"/>
    <n v="2097.42"/>
    <n v="11400.599999999999"/>
  </r>
  <r>
    <x v="5458"/>
    <x v="1"/>
    <x v="1"/>
    <n v="3199.43"/>
    <n v="0.47"/>
    <n v="8"/>
    <d v="2024-06-29T00:00:00"/>
    <d v="2024-07-02T00:00:00"/>
    <x v="1"/>
    <x v="1"/>
    <n v="701.61"/>
    <x v="5"/>
    <x v="1"/>
    <x v="9"/>
    <n v="2497.8199999999997"/>
    <n v="25595.439999999999"/>
  </r>
  <r>
    <x v="5459"/>
    <x v="2"/>
    <x v="3"/>
    <n v="1738.6"/>
    <n v="0.31"/>
    <n v="1"/>
    <d v="2024-12-30T00:00:00"/>
    <d v="2025-01-06T00:00:00"/>
    <x v="1"/>
    <x v="2"/>
    <n v="369.92"/>
    <x v="0"/>
    <x v="1"/>
    <x v="10"/>
    <n v="1368.6799999999998"/>
    <n v="1738.6"/>
  </r>
  <r>
    <x v="5460"/>
    <x v="0"/>
    <x v="4"/>
    <n v="2150.9899999999998"/>
    <n v="0.01"/>
    <n v="7"/>
    <d v="2023-06-08T00:00:00"/>
    <d v="2023-06-14T00:00:00"/>
    <x v="0"/>
    <x v="2"/>
    <n v="558.37"/>
    <x v="2"/>
    <x v="0"/>
    <x v="9"/>
    <n v="1592.62"/>
    <n v="15056.929999999998"/>
  </r>
  <r>
    <x v="5461"/>
    <x v="1"/>
    <x v="1"/>
    <n v="158.76"/>
    <n v="0.33"/>
    <n v="6"/>
    <d v="2023-02-04T00:00:00"/>
    <d v="2023-02-11T00:00:00"/>
    <x v="1"/>
    <x v="0"/>
    <n v="44.55"/>
    <x v="0"/>
    <x v="0"/>
    <x v="8"/>
    <n v="114.21"/>
    <n v="952.56"/>
  </r>
  <r>
    <x v="5462"/>
    <x v="0"/>
    <x v="3"/>
    <n v="699.89"/>
    <n v="0.47"/>
    <n v="2"/>
    <d v="2024-05-02T00:00:00"/>
    <d v="2024-05-09T00:00:00"/>
    <x v="0"/>
    <x v="1"/>
    <n v="149.41"/>
    <x v="1"/>
    <x v="1"/>
    <x v="5"/>
    <n v="550.48"/>
    <n v="1399.78"/>
  </r>
  <r>
    <x v="5463"/>
    <x v="1"/>
    <x v="3"/>
    <n v="2892.32"/>
    <n v="0.18"/>
    <n v="7"/>
    <d v="2024-05-24T00:00:00"/>
    <d v="2024-05-29T00:00:00"/>
    <x v="1"/>
    <x v="0"/>
    <n v="256.18"/>
    <x v="5"/>
    <x v="1"/>
    <x v="5"/>
    <n v="2636.1400000000003"/>
    <n v="20246.240000000002"/>
  </r>
  <r>
    <x v="5464"/>
    <x v="3"/>
    <x v="1"/>
    <n v="1157.8900000000001"/>
    <n v="0.47"/>
    <n v="3"/>
    <d v="2024-09-20T00:00:00"/>
    <d v="2024-09-26T00:00:00"/>
    <x v="0"/>
    <x v="0"/>
    <n v="205.03"/>
    <x v="2"/>
    <x v="1"/>
    <x v="7"/>
    <n v="952.86000000000013"/>
    <n v="3473.67"/>
  </r>
  <r>
    <x v="5465"/>
    <x v="1"/>
    <x v="1"/>
    <n v="808.43"/>
    <n v="0.34"/>
    <n v="4"/>
    <d v="2024-09-14T00:00:00"/>
    <d v="2024-09-17T00:00:00"/>
    <x v="2"/>
    <x v="0"/>
    <n v="230.64"/>
    <x v="0"/>
    <x v="1"/>
    <x v="7"/>
    <n v="577.79"/>
    <n v="3233.72"/>
  </r>
  <r>
    <x v="5466"/>
    <x v="3"/>
    <x v="0"/>
    <n v="1689.62"/>
    <n v="0.09"/>
    <n v="6"/>
    <d v="2024-10-22T00:00:00"/>
    <d v="2024-10-24T00:00:00"/>
    <x v="0"/>
    <x v="1"/>
    <n v="168.66"/>
    <x v="0"/>
    <x v="1"/>
    <x v="2"/>
    <n v="1520.9599999999998"/>
    <n v="10137.719999999999"/>
  </r>
  <r>
    <x v="5467"/>
    <x v="1"/>
    <x v="4"/>
    <n v="901.32"/>
    <n v="7.0000000000000007E-2"/>
    <n v="3"/>
    <d v="2023-08-25T00:00:00"/>
    <d v="2023-08-29T00:00:00"/>
    <x v="2"/>
    <x v="1"/>
    <n v="132.80000000000001"/>
    <x v="4"/>
    <x v="0"/>
    <x v="1"/>
    <n v="768.52"/>
    <n v="2703.96"/>
  </r>
  <r>
    <x v="5468"/>
    <x v="2"/>
    <x v="2"/>
    <n v="392.15"/>
    <n v="0.09"/>
    <n v="1"/>
    <d v="2023-12-25T00:00:00"/>
    <d v="2023-12-29T00:00:00"/>
    <x v="1"/>
    <x v="0"/>
    <n v="92.94"/>
    <x v="5"/>
    <x v="0"/>
    <x v="10"/>
    <n v="299.20999999999998"/>
    <n v="392.15"/>
  </r>
  <r>
    <x v="5469"/>
    <x v="0"/>
    <x v="0"/>
    <n v="1490.91"/>
    <n v="0.35"/>
    <n v="1"/>
    <d v="2024-07-14T00:00:00"/>
    <d v="2024-07-17T00:00:00"/>
    <x v="2"/>
    <x v="2"/>
    <n v="359.04"/>
    <x v="4"/>
    <x v="1"/>
    <x v="4"/>
    <n v="1131.8700000000001"/>
    <n v="1490.91"/>
  </r>
  <r>
    <x v="5470"/>
    <x v="2"/>
    <x v="3"/>
    <n v="905.36"/>
    <n v="0.28999999999999998"/>
    <n v="6"/>
    <d v="2023-02-16T00:00:00"/>
    <d v="2023-02-21T00:00:00"/>
    <x v="1"/>
    <x v="2"/>
    <n v="260.14999999999998"/>
    <x v="4"/>
    <x v="0"/>
    <x v="8"/>
    <n v="645.21"/>
    <n v="5432.16"/>
  </r>
  <r>
    <x v="5471"/>
    <x v="1"/>
    <x v="4"/>
    <n v="4017.04"/>
    <n v="0.23"/>
    <n v="4"/>
    <d v="2023-04-11T00:00:00"/>
    <d v="2023-04-16T00:00:00"/>
    <x v="1"/>
    <x v="2"/>
    <n v="449.07"/>
    <x v="2"/>
    <x v="0"/>
    <x v="3"/>
    <n v="3567.97"/>
    <n v="16068.16"/>
  </r>
  <r>
    <x v="5472"/>
    <x v="1"/>
    <x v="4"/>
    <n v="407.02"/>
    <n v="0.13"/>
    <n v="7"/>
    <d v="2024-08-20T00:00:00"/>
    <d v="2024-08-26T00:00:00"/>
    <x v="2"/>
    <x v="1"/>
    <n v="107.69"/>
    <x v="5"/>
    <x v="1"/>
    <x v="1"/>
    <n v="299.33"/>
    <n v="2849.14"/>
  </r>
  <r>
    <x v="5473"/>
    <x v="1"/>
    <x v="1"/>
    <n v="3762.47"/>
    <n v="0.45"/>
    <n v="9"/>
    <d v="2024-03-03T00:00:00"/>
    <d v="2024-03-09T00:00:00"/>
    <x v="1"/>
    <x v="1"/>
    <n v="237.51"/>
    <x v="5"/>
    <x v="1"/>
    <x v="0"/>
    <n v="3524.96"/>
    <n v="33862.229999999996"/>
  </r>
  <r>
    <x v="5474"/>
    <x v="3"/>
    <x v="4"/>
    <n v="1975.7"/>
    <n v="0.11"/>
    <n v="8"/>
    <d v="2024-02-06T00:00:00"/>
    <d v="2024-02-09T00:00:00"/>
    <x v="1"/>
    <x v="0"/>
    <n v="170.8"/>
    <x v="4"/>
    <x v="1"/>
    <x v="8"/>
    <n v="1804.9"/>
    <n v="15805.6"/>
  </r>
  <r>
    <x v="5475"/>
    <x v="0"/>
    <x v="4"/>
    <n v="3409.07"/>
    <n v="0.14000000000000001"/>
    <n v="3"/>
    <d v="2023-10-21T00:00:00"/>
    <d v="2023-10-28T00:00:00"/>
    <x v="2"/>
    <x v="1"/>
    <n v="974.17"/>
    <x v="3"/>
    <x v="0"/>
    <x v="2"/>
    <n v="2434.9"/>
    <n v="10227.210000000001"/>
  </r>
  <r>
    <x v="5476"/>
    <x v="0"/>
    <x v="3"/>
    <n v="358.18"/>
    <n v="0.03"/>
    <n v="7"/>
    <d v="2024-07-01T00:00:00"/>
    <d v="2024-07-02T00:00:00"/>
    <x v="1"/>
    <x v="0"/>
    <n v="96.78"/>
    <x v="2"/>
    <x v="1"/>
    <x v="4"/>
    <n v="261.39999999999998"/>
    <n v="2507.2600000000002"/>
  </r>
  <r>
    <x v="5477"/>
    <x v="1"/>
    <x v="0"/>
    <n v="4611.45"/>
    <n v="0.14000000000000001"/>
    <n v="1"/>
    <d v="2023-11-12T00:00:00"/>
    <d v="2023-11-13T00:00:00"/>
    <x v="2"/>
    <x v="2"/>
    <n v="300.82"/>
    <x v="4"/>
    <x v="0"/>
    <x v="11"/>
    <n v="4310.63"/>
    <n v="4611.45"/>
  </r>
  <r>
    <x v="5478"/>
    <x v="1"/>
    <x v="4"/>
    <n v="3860.14"/>
    <n v="0.46"/>
    <n v="2"/>
    <d v="2024-12-08T00:00:00"/>
    <d v="2024-12-09T00:00:00"/>
    <x v="2"/>
    <x v="0"/>
    <n v="258.27"/>
    <x v="5"/>
    <x v="1"/>
    <x v="10"/>
    <n v="3601.87"/>
    <n v="7720.28"/>
  </r>
  <r>
    <x v="5479"/>
    <x v="3"/>
    <x v="1"/>
    <n v="786.7"/>
    <n v="0.09"/>
    <n v="9"/>
    <d v="2023-08-25T00:00:00"/>
    <d v="2023-08-30T00:00:00"/>
    <x v="1"/>
    <x v="1"/>
    <n v="108.55"/>
    <x v="4"/>
    <x v="0"/>
    <x v="1"/>
    <n v="678.15000000000009"/>
    <n v="7080.3"/>
  </r>
  <r>
    <x v="5480"/>
    <x v="2"/>
    <x v="0"/>
    <n v="1172.04"/>
    <n v="0.1"/>
    <n v="8"/>
    <d v="2024-08-08T00:00:00"/>
    <d v="2024-08-11T00:00:00"/>
    <x v="0"/>
    <x v="2"/>
    <n v="175.8"/>
    <x v="1"/>
    <x v="1"/>
    <x v="1"/>
    <n v="996.24"/>
    <n v="9376.32"/>
  </r>
  <r>
    <x v="5481"/>
    <x v="2"/>
    <x v="1"/>
    <n v="3255.58"/>
    <n v="0.3"/>
    <n v="7"/>
    <d v="2024-03-04T00:00:00"/>
    <d v="2024-03-11T00:00:00"/>
    <x v="2"/>
    <x v="1"/>
    <n v="543.54"/>
    <x v="1"/>
    <x v="1"/>
    <x v="0"/>
    <n v="2712.04"/>
    <n v="22789.059999999998"/>
  </r>
  <r>
    <x v="5482"/>
    <x v="0"/>
    <x v="4"/>
    <n v="4615.66"/>
    <n v="0.28000000000000003"/>
    <n v="2"/>
    <d v="2023-11-26T00:00:00"/>
    <d v="2023-11-29T00:00:00"/>
    <x v="1"/>
    <x v="2"/>
    <n v="863.7"/>
    <x v="0"/>
    <x v="0"/>
    <x v="11"/>
    <n v="3751.96"/>
    <n v="9231.32"/>
  </r>
  <r>
    <x v="5483"/>
    <x v="3"/>
    <x v="0"/>
    <n v="2284.58"/>
    <n v="0.09"/>
    <n v="2"/>
    <d v="2024-04-03T00:00:00"/>
    <d v="2024-04-08T00:00:00"/>
    <x v="1"/>
    <x v="1"/>
    <n v="188.84"/>
    <x v="5"/>
    <x v="1"/>
    <x v="3"/>
    <n v="2095.7399999999998"/>
    <n v="4569.16"/>
  </r>
  <r>
    <x v="5484"/>
    <x v="1"/>
    <x v="4"/>
    <n v="2479.6"/>
    <n v="0.08"/>
    <n v="7"/>
    <d v="2024-09-17T00:00:00"/>
    <d v="2024-09-20T00:00:00"/>
    <x v="0"/>
    <x v="1"/>
    <n v="735.46"/>
    <x v="4"/>
    <x v="1"/>
    <x v="7"/>
    <n v="1744.1399999999999"/>
    <n v="17357.2"/>
  </r>
  <r>
    <x v="5485"/>
    <x v="0"/>
    <x v="3"/>
    <n v="1265.22"/>
    <n v="0.06"/>
    <n v="7"/>
    <d v="2024-10-10T00:00:00"/>
    <d v="2024-10-12T00:00:00"/>
    <x v="2"/>
    <x v="2"/>
    <n v="366.23"/>
    <x v="2"/>
    <x v="1"/>
    <x v="2"/>
    <n v="898.99"/>
    <n v="8856.5400000000009"/>
  </r>
  <r>
    <x v="5486"/>
    <x v="3"/>
    <x v="0"/>
    <n v="1976.75"/>
    <n v="0.43"/>
    <n v="6"/>
    <d v="2023-01-13T00:00:00"/>
    <d v="2023-01-14T00:00:00"/>
    <x v="0"/>
    <x v="2"/>
    <n v="300.88"/>
    <x v="4"/>
    <x v="0"/>
    <x v="6"/>
    <n v="1675.87"/>
    <n v="11860.5"/>
  </r>
  <r>
    <x v="5487"/>
    <x v="2"/>
    <x v="1"/>
    <n v="1501.49"/>
    <n v="0.33"/>
    <n v="5"/>
    <d v="2023-07-04T00:00:00"/>
    <d v="2023-07-11T00:00:00"/>
    <x v="2"/>
    <x v="2"/>
    <n v="258.16000000000003"/>
    <x v="3"/>
    <x v="0"/>
    <x v="4"/>
    <n v="1243.33"/>
    <n v="7507.45"/>
  </r>
  <r>
    <x v="5488"/>
    <x v="3"/>
    <x v="3"/>
    <n v="1817.8"/>
    <n v="0.48"/>
    <n v="6"/>
    <d v="2023-03-23T00:00:00"/>
    <d v="2023-03-26T00:00:00"/>
    <x v="1"/>
    <x v="0"/>
    <n v="255.92"/>
    <x v="4"/>
    <x v="0"/>
    <x v="0"/>
    <n v="1561.8799999999999"/>
    <n v="10906.8"/>
  </r>
  <r>
    <x v="5489"/>
    <x v="2"/>
    <x v="2"/>
    <n v="200.93"/>
    <n v="0.08"/>
    <n v="9"/>
    <d v="2024-01-02T00:00:00"/>
    <d v="2024-01-07T00:00:00"/>
    <x v="2"/>
    <x v="0"/>
    <n v="42.73"/>
    <x v="2"/>
    <x v="1"/>
    <x v="6"/>
    <n v="158.20000000000002"/>
    <n v="1808.3700000000001"/>
  </r>
  <r>
    <x v="5490"/>
    <x v="3"/>
    <x v="1"/>
    <n v="301.2"/>
    <n v="0.23"/>
    <n v="4"/>
    <d v="2023-11-09T00:00:00"/>
    <d v="2023-11-12T00:00:00"/>
    <x v="1"/>
    <x v="1"/>
    <n v="67.72"/>
    <x v="1"/>
    <x v="0"/>
    <x v="11"/>
    <n v="233.48"/>
    <n v="1204.8"/>
  </r>
  <r>
    <x v="5491"/>
    <x v="0"/>
    <x v="4"/>
    <n v="3435.36"/>
    <n v="0.37"/>
    <n v="1"/>
    <d v="2023-06-14T00:00:00"/>
    <d v="2023-06-20T00:00:00"/>
    <x v="1"/>
    <x v="1"/>
    <n v="631.58000000000004"/>
    <x v="5"/>
    <x v="0"/>
    <x v="9"/>
    <n v="2803.78"/>
    <n v="3435.36"/>
  </r>
  <r>
    <x v="5492"/>
    <x v="2"/>
    <x v="1"/>
    <n v="3440.8"/>
    <n v="0.11"/>
    <n v="9"/>
    <d v="2024-06-06T00:00:00"/>
    <d v="2024-06-12T00:00:00"/>
    <x v="0"/>
    <x v="2"/>
    <n v="967.12"/>
    <x v="3"/>
    <x v="1"/>
    <x v="9"/>
    <n v="2473.6800000000003"/>
    <n v="30967.200000000001"/>
  </r>
  <r>
    <x v="5493"/>
    <x v="0"/>
    <x v="2"/>
    <n v="1718.13"/>
    <n v="0.34"/>
    <n v="8"/>
    <d v="2024-06-01T00:00:00"/>
    <d v="2024-06-06T00:00:00"/>
    <x v="1"/>
    <x v="1"/>
    <n v="234.82"/>
    <x v="4"/>
    <x v="1"/>
    <x v="9"/>
    <n v="1483.3100000000002"/>
    <n v="13745.04"/>
  </r>
  <r>
    <x v="5494"/>
    <x v="0"/>
    <x v="1"/>
    <n v="4438.7700000000004"/>
    <n v="0.24"/>
    <n v="2"/>
    <d v="2024-11-17T00:00:00"/>
    <d v="2024-11-20T00:00:00"/>
    <x v="0"/>
    <x v="2"/>
    <n v="510.52"/>
    <x v="4"/>
    <x v="1"/>
    <x v="11"/>
    <n v="3928.2500000000005"/>
    <n v="8877.5400000000009"/>
  </r>
  <r>
    <x v="5495"/>
    <x v="2"/>
    <x v="3"/>
    <n v="1403.95"/>
    <n v="0.22"/>
    <n v="4"/>
    <d v="2023-04-13T00:00:00"/>
    <d v="2023-04-17T00:00:00"/>
    <x v="2"/>
    <x v="2"/>
    <n v="300.33"/>
    <x v="3"/>
    <x v="0"/>
    <x v="3"/>
    <n v="1103.6200000000001"/>
    <n v="5615.8"/>
  </r>
  <r>
    <x v="5496"/>
    <x v="2"/>
    <x v="1"/>
    <n v="2039.35"/>
    <n v="0.32"/>
    <n v="3"/>
    <d v="2024-10-16T00:00:00"/>
    <d v="2024-10-18T00:00:00"/>
    <x v="2"/>
    <x v="1"/>
    <n v="184.86"/>
    <x v="3"/>
    <x v="1"/>
    <x v="2"/>
    <n v="1854.4899999999998"/>
    <n v="6118.0499999999993"/>
  </r>
  <r>
    <x v="5497"/>
    <x v="1"/>
    <x v="0"/>
    <n v="3683.74"/>
    <n v="0.23"/>
    <n v="3"/>
    <d v="2024-05-10T00:00:00"/>
    <d v="2024-05-14T00:00:00"/>
    <x v="1"/>
    <x v="2"/>
    <n v="715.78"/>
    <x v="5"/>
    <x v="1"/>
    <x v="5"/>
    <n v="2967.96"/>
    <n v="11051.22"/>
  </r>
  <r>
    <x v="5498"/>
    <x v="1"/>
    <x v="2"/>
    <n v="3743.48"/>
    <n v="0.41"/>
    <n v="6"/>
    <d v="2024-11-26T00:00:00"/>
    <d v="2024-11-29T00:00:00"/>
    <x v="0"/>
    <x v="1"/>
    <n v="489.73"/>
    <x v="3"/>
    <x v="1"/>
    <x v="11"/>
    <n v="3253.75"/>
    <n v="22460.880000000001"/>
  </r>
  <r>
    <x v="5499"/>
    <x v="1"/>
    <x v="1"/>
    <n v="4319.71"/>
    <n v="0.47"/>
    <n v="7"/>
    <d v="2023-12-08T00:00:00"/>
    <d v="2023-12-14T00:00:00"/>
    <x v="0"/>
    <x v="2"/>
    <n v="364.28"/>
    <x v="0"/>
    <x v="0"/>
    <x v="10"/>
    <n v="3955.4300000000003"/>
    <n v="30237.97"/>
  </r>
  <r>
    <x v="5500"/>
    <x v="0"/>
    <x v="2"/>
    <n v="242.39"/>
    <n v="0.28999999999999998"/>
    <n v="8"/>
    <d v="2023-06-08T00:00:00"/>
    <d v="2023-06-14T00:00:00"/>
    <x v="1"/>
    <x v="0"/>
    <n v="31.3"/>
    <x v="5"/>
    <x v="0"/>
    <x v="9"/>
    <n v="211.08999999999997"/>
    <n v="1939.12"/>
  </r>
  <r>
    <x v="5501"/>
    <x v="0"/>
    <x v="3"/>
    <n v="1000.42"/>
    <n v="0.15"/>
    <n v="7"/>
    <d v="2023-05-26T00:00:00"/>
    <d v="2023-06-01T00:00:00"/>
    <x v="0"/>
    <x v="2"/>
    <n v="100.68"/>
    <x v="5"/>
    <x v="0"/>
    <x v="5"/>
    <n v="899.74"/>
    <n v="7002.94"/>
  </r>
  <r>
    <x v="5502"/>
    <x v="1"/>
    <x v="0"/>
    <n v="3238.8"/>
    <n v="0.39"/>
    <n v="9"/>
    <d v="2023-07-05T00:00:00"/>
    <d v="2023-07-10T00:00:00"/>
    <x v="2"/>
    <x v="1"/>
    <n v="671.64"/>
    <x v="4"/>
    <x v="0"/>
    <x v="4"/>
    <n v="2567.1600000000003"/>
    <n v="29149.200000000001"/>
  </r>
  <r>
    <x v="5503"/>
    <x v="0"/>
    <x v="4"/>
    <n v="1757.18"/>
    <n v="0.09"/>
    <n v="2"/>
    <d v="2024-12-10T00:00:00"/>
    <d v="2024-12-13T00:00:00"/>
    <x v="0"/>
    <x v="0"/>
    <n v="110.58"/>
    <x v="2"/>
    <x v="1"/>
    <x v="10"/>
    <n v="1646.6000000000001"/>
    <n v="3514.36"/>
  </r>
  <r>
    <x v="5504"/>
    <x v="0"/>
    <x v="1"/>
    <n v="313.45"/>
    <n v="0.05"/>
    <n v="4"/>
    <d v="2023-07-20T00:00:00"/>
    <d v="2023-07-25T00:00:00"/>
    <x v="2"/>
    <x v="1"/>
    <n v="79.8"/>
    <x v="0"/>
    <x v="0"/>
    <x v="4"/>
    <n v="233.64999999999998"/>
    <n v="1253.8"/>
  </r>
  <r>
    <x v="5505"/>
    <x v="2"/>
    <x v="3"/>
    <n v="2973.69"/>
    <n v="0.26"/>
    <n v="2"/>
    <d v="2023-01-30T00:00:00"/>
    <d v="2023-02-05T00:00:00"/>
    <x v="0"/>
    <x v="2"/>
    <n v="583.02"/>
    <x v="2"/>
    <x v="0"/>
    <x v="6"/>
    <n v="2390.67"/>
    <n v="5947.38"/>
  </r>
  <r>
    <x v="5506"/>
    <x v="2"/>
    <x v="2"/>
    <n v="2026.06"/>
    <n v="0.32"/>
    <n v="3"/>
    <d v="2023-06-12T00:00:00"/>
    <d v="2023-06-13T00:00:00"/>
    <x v="2"/>
    <x v="2"/>
    <n v="535.41999999999996"/>
    <x v="1"/>
    <x v="0"/>
    <x v="9"/>
    <n v="1490.6399999999999"/>
    <n v="6078.18"/>
  </r>
  <r>
    <x v="5507"/>
    <x v="0"/>
    <x v="2"/>
    <n v="1884.06"/>
    <n v="0.42"/>
    <n v="1"/>
    <d v="2024-06-12T00:00:00"/>
    <d v="2024-06-13T00:00:00"/>
    <x v="1"/>
    <x v="1"/>
    <n v="169.69"/>
    <x v="1"/>
    <x v="1"/>
    <x v="9"/>
    <n v="1714.37"/>
    <n v="1884.06"/>
  </r>
  <r>
    <x v="5508"/>
    <x v="1"/>
    <x v="3"/>
    <n v="1395.38"/>
    <n v="0.48"/>
    <n v="8"/>
    <d v="2023-08-13T00:00:00"/>
    <d v="2023-08-16T00:00:00"/>
    <x v="2"/>
    <x v="1"/>
    <n v="234.5"/>
    <x v="5"/>
    <x v="0"/>
    <x v="1"/>
    <n v="1160.8800000000001"/>
    <n v="11163.04"/>
  </r>
  <r>
    <x v="5509"/>
    <x v="3"/>
    <x v="1"/>
    <n v="129.38999999999999"/>
    <n v="0.44"/>
    <n v="5"/>
    <d v="2023-11-20T00:00:00"/>
    <d v="2023-11-21T00:00:00"/>
    <x v="2"/>
    <x v="0"/>
    <n v="28.08"/>
    <x v="0"/>
    <x v="0"/>
    <x v="11"/>
    <n v="101.30999999999999"/>
    <n v="646.94999999999993"/>
  </r>
  <r>
    <x v="5510"/>
    <x v="1"/>
    <x v="4"/>
    <n v="993.56"/>
    <n v="0.49"/>
    <n v="5"/>
    <d v="2024-04-23T00:00:00"/>
    <d v="2024-04-26T00:00:00"/>
    <x v="2"/>
    <x v="0"/>
    <n v="85.9"/>
    <x v="4"/>
    <x v="1"/>
    <x v="3"/>
    <n v="907.66"/>
    <n v="4967.7999999999993"/>
  </r>
  <r>
    <x v="5511"/>
    <x v="3"/>
    <x v="1"/>
    <n v="2423.75"/>
    <n v="0.24"/>
    <n v="8"/>
    <d v="2024-05-20T00:00:00"/>
    <d v="2024-05-26T00:00:00"/>
    <x v="1"/>
    <x v="0"/>
    <n v="129.63999999999999"/>
    <x v="2"/>
    <x v="1"/>
    <x v="5"/>
    <n v="2294.11"/>
    <n v="19390"/>
  </r>
  <r>
    <x v="5512"/>
    <x v="1"/>
    <x v="0"/>
    <n v="1451.11"/>
    <n v="0.16"/>
    <n v="9"/>
    <d v="2023-09-01T00:00:00"/>
    <d v="2023-09-02T00:00:00"/>
    <x v="1"/>
    <x v="1"/>
    <n v="414.66"/>
    <x v="4"/>
    <x v="0"/>
    <x v="7"/>
    <n v="1036.4499999999998"/>
    <n v="13059.99"/>
  </r>
  <r>
    <x v="5513"/>
    <x v="2"/>
    <x v="1"/>
    <n v="4384.5"/>
    <n v="0.23"/>
    <n v="9"/>
    <d v="2024-11-30T00:00:00"/>
    <d v="2024-12-06T00:00:00"/>
    <x v="0"/>
    <x v="1"/>
    <n v="1075.03"/>
    <x v="0"/>
    <x v="1"/>
    <x v="11"/>
    <n v="3309.4700000000003"/>
    <n v="39460.5"/>
  </r>
  <r>
    <x v="5514"/>
    <x v="0"/>
    <x v="0"/>
    <n v="800.7"/>
    <n v="0.32"/>
    <n v="9"/>
    <d v="2024-09-23T00:00:00"/>
    <d v="2024-09-25T00:00:00"/>
    <x v="1"/>
    <x v="1"/>
    <n v="196.61"/>
    <x v="3"/>
    <x v="1"/>
    <x v="7"/>
    <n v="604.09"/>
    <n v="7206.3"/>
  </r>
  <r>
    <x v="5515"/>
    <x v="0"/>
    <x v="2"/>
    <n v="4389.17"/>
    <n v="0.25"/>
    <n v="2"/>
    <d v="2023-07-10T00:00:00"/>
    <d v="2023-07-14T00:00:00"/>
    <x v="2"/>
    <x v="1"/>
    <n v="1229.54"/>
    <x v="0"/>
    <x v="0"/>
    <x v="4"/>
    <n v="3159.63"/>
    <n v="8778.34"/>
  </r>
  <r>
    <x v="5516"/>
    <x v="2"/>
    <x v="0"/>
    <n v="2083.65"/>
    <n v="0.32"/>
    <n v="7"/>
    <d v="2023-08-31T00:00:00"/>
    <d v="2023-09-01T00:00:00"/>
    <x v="2"/>
    <x v="1"/>
    <n v="405.33"/>
    <x v="0"/>
    <x v="0"/>
    <x v="1"/>
    <n v="1678.3200000000002"/>
    <n v="14585.550000000001"/>
  </r>
  <r>
    <x v="5517"/>
    <x v="3"/>
    <x v="4"/>
    <n v="1451.62"/>
    <n v="0.44"/>
    <n v="7"/>
    <d v="2024-05-31T00:00:00"/>
    <d v="2024-06-02T00:00:00"/>
    <x v="1"/>
    <x v="2"/>
    <n v="305.41000000000003"/>
    <x v="4"/>
    <x v="1"/>
    <x v="5"/>
    <n v="1146.2099999999998"/>
    <n v="10161.34"/>
  </r>
  <r>
    <x v="5518"/>
    <x v="3"/>
    <x v="3"/>
    <n v="1591.03"/>
    <n v="0.08"/>
    <n v="4"/>
    <d v="2023-07-11T00:00:00"/>
    <d v="2023-07-15T00:00:00"/>
    <x v="0"/>
    <x v="2"/>
    <n v="162.68"/>
    <x v="4"/>
    <x v="0"/>
    <x v="4"/>
    <n v="1428.35"/>
    <n v="6364.12"/>
  </r>
  <r>
    <x v="5519"/>
    <x v="3"/>
    <x v="0"/>
    <n v="1717.35"/>
    <n v="0.06"/>
    <n v="5"/>
    <d v="2024-12-17T00:00:00"/>
    <d v="2024-12-22T00:00:00"/>
    <x v="2"/>
    <x v="2"/>
    <n v="287.82"/>
    <x v="2"/>
    <x v="1"/>
    <x v="10"/>
    <n v="1429.53"/>
    <n v="8586.75"/>
  </r>
  <r>
    <x v="5520"/>
    <x v="2"/>
    <x v="1"/>
    <n v="2582.16"/>
    <n v="0.25"/>
    <n v="6"/>
    <d v="2024-10-05T00:00:00"/>
    <d v="2024-10-09T00:00:00"/>
    <x v="2"/>
    <x v="0"/>
    <n v="230.84"/>
    <x v="3"/>
    <x v="1"/>
    <x v="2"/>
    <n v="2351.3199999999997"/>
    <n v="15492.96"/>
  </r>
  <r>
    <x v="5521"/>
    <x v="3"/>
    <x v="0"/>
    <n v="1834.02"/>
    <n v="0.49"/>
    <n v="7"/>
    <d v="2024-09-17T00:00:00"/>
    <d v="2024-09-24T00:00:00"/>
    <x v="2"/>
    <x v="2"/>
    <n v="137.02000000000001"/>
    <x v="0"/>
    <x v="1"/>
    <x v="7"/>
    <n v="1697"/>
    <n v="12838.14"/>
  </r>
  <r>
    <x v="5522"/>
    <x v="2"/>
    <x v="2"/>
    <n v="3271.31"/>
    <n v="0.03"/>
    <n v="2"/>
    <d v="2023-10-18T00:00:00"/>
    <d v="2023-10-22T00:00:00"/>
    <x v="0"/>
    <x v="1"/>
    <n v="372.38"/>
    <x v="3"/>
    <x v="0"/>
    <x v="2"/>
    <n v="2898.93"/>
    <n v="6542.62"/>
  </r>
  <r>
    <x v="5523"/>
    <x v="1"/>
    <x v="0"/>
    <n v="2183.38"/>
    <n v="0.49"/>
    <n v="2"/>
    <d v="2023-01-26T00:00:00"/>
    <d v="2023-01-28T00:00:00"/>
    <x v="1"/>
    <x v="2"/>
    <n v="359.99"/>
    <x v="3"/>
    <x v="0"/>
    <x v="6"/>
    <n v="1823.39"/>
    <n v="4366.76"/>
  </r>
  <r>
    <x v="5524"/>
    <x v="1"/>
    <x v="4"/>
    <n v="3391.05"/>
    <n v="0.48"/>
    <n v="2"/>
    <d v="2024-10-27T00:00:00"/>
    <d v="2024-10-30T00:00:00"/>
    <x v="2"/>
    <x v="1"/>
    <n v="710.63"/>
    <x v="5"/>
    <x v="1"/>
    <x v="2"/>
    <n v="2680.42"/>
    <n v="6782.1"/>
  </r>
  <r>
    <x v="5525"/>
    <x v="2"/>
    <x v="0"/>
    <n v="3061.69"/>
    <n v="0.15"/>
    <n v="5"/>
    <d v="2024-06-14T00:00:00"/>
    <d v="2024-06-20T00:00:00"/>
    <x v="2"/>
    <x v="2"/>
    <n v="539.11"/>
    <x v="3"/>
    <x v="1"/>
    <x v="9"/>
    <n v="2522.58"/>
    <n v="15308.45"/>
  </r>
  <r>
    <x v="5526"/>
    <x v="0"/>
    <x v="4"/>
    <n v="1297.82"/>
    <n v="0.45"/>
    <n v="6"/>
    <d v="2023-02-06T00:00:00"/>
    <d v="2023-02-13T00:00:00"/>
    <x v="1"/>
    <x v="0"/>
    <n v="355.1"/>
    <x v="3"/>
    <x v="0"/>
    <x v="8"/>
    <n v="942.71999999999991"/>
    <n v="7786.92"/>
  </r>
  <r>
    <x v="5527"/>
    <x v="1"/>
    <x v="1"/>
    <n v="4082.59"/>
    <n v="0"/>
    <n v="6"/>
    <d v="2024-10-12T00:00:00"/>
    <d v="2024-10-14T00:00:00"/>
    <x v="0"/>
    <x v="1"/>
    <n v="537.72"/>
    <x v="4"/>
    <x v="1"/>
    <x v="2"/>
    <n v="3544.87"/>
    <n v="24495.54"/>
  </r>
  <r>
    <x v="5528"/>
    <x v="3"/>
    <x v="2"/>
    <n v="4015.01"/>
    <n v="0.23"/>
    <n v="3"/>
    <d v="2023-03-07T00:00:00"/>
    <d v="2023-03-14T00:00:00"/>
    <x v="1"/>
    <x v="1"/>
    <n v="1050.74"/>
    <x v="3"/>
    <x v="0"/>
    <x v="0"/>
    <n v="2964.2700000000004"/>
    <n v="12045.03"/>
  </r>
  <r>
    <x v="5529"/>
    <x v="2"/>
    <x v="3"/>
    <n v="4946"/>
    <n v="0.2"/>
    <n v="4"/>
    <d v="2024-01-19T00:00:00"/>
    <d v="2024-01-23T00:00:00"/>
    <x v="1"/>
    <x v="2"/>
    <n v="786.07"/>
    <x v="5"/>
    <x v="1"/>
    <x v="6"/>
    <n v="4159.93"/>
    <n v="19784"/>
  </r>
  <r>
    <x v="5530"/>
    <x v="3"/>
    <x v="1"/>
    <n v="957.75"/>
    <n v="0.45"/>
    <n v="7"/>
    <d v="2023-01-31T00:00:00"/>
    <d v="2023-02-04T00:00:00"/>
    <x v="0"/>
    <x v="2"/>
    <n v="80.94"/>
    <x v="0"/>
    <x v="0"/>
    <x v="6"/>
    <n v="876.81"/>
    <n v="6704.25"/>
  </r>
  <r>
    <x v="5531"/>
    <x v="3"/>
    <x v="1"/>
    <n v="4254.41"/>
    <n v="0.24"/>
    <n v="7"/>
    <d v="2024-02-06T00:00:00"/>
    <d v="2024-02-08T00:00:00"/>
    <x v="1"/>
    <x v="0"/>
    <n v="1133.6300000000001"/>
    <x v="3"/>
    <x v="1"/>
    <x v="8"/>
    <n v="3120.7799999999997"/>
    <n v="29780.87"/>
  </r>
  <r>
    <x v="5532"/>
    <x v="0"/>
    <x v="3"/>
    <n v="4372.71"/>
    <n v="0.21"/>
    <n v="6"/>
    <d v="2023-07-22T00:00:00"/>
    <d v="2023-07-23T00:00:00"/>
    <x v="0"/>
    <x v="1"/>
    <n v="753.54"/>
    <x v="2"/>
    <x v="0"/>
    <x v="4"/>
    <n v="3619.17"/>
    <n v="26236.260000000002"/>
  </r>
  <r>
    <x v="5533"/>
    <x v="3"/>
    <x v="0"/>
    <n v="3246.6"/>
    <n v="0.32"/>
    <n v="1"/>
    <d v="2024-07-09T00:00:00"/>
    <d v="2024-07-13T00:00:00"/>
    <x v="1"/>
    <x v="2"/>
    <n v="275.99"/>
    <x v="2"/>
    <x v="1"/>
    <x v="4"/>
    <n v="2970.6099999999997"/>
    <n v="3246.6"/>
  </r>
  <r>
    <x v="5534"/>
    <x v="0"/>
    <x v="0"/>
    <n v="2581.29"/>
    <n v="0.19"/>
    <n v="6"/>
    <d v="2023-09-29T00:00:00"/>
    <d v="2023-10-05T00:00:00"/>
    <x v="0"/>
    <x v="2"/>
    <n v="250.49"/>
    <x v="3"/>
    <x v="0"/>
    <x v="7"/>
    <n v="2330.8000000000002"/>
    <n v="15487.74"/>
  </r>
  <r>
    <x v="5535"/>
    <x v="1"/>
    <x v="0"/>
    <n v="4790.57"/>
    <n v="0.27"/>
    <n v="1"/>
    <d v="2024-05-28T00:00:00"/>
    <d v="2024-06-01T00:00:00"/>
    <x v="1"/>
    <x v="1"/>
    <n v="325.97000000000003"/>
    <x v="0"/>
    <x v="1"/>
    <x v="5"/>
    <n v="4464.5999999999995"/>
    <n v="4790.57"/>
  </r>
  <r>
    <x v="5536"/>
    <x v="2"/>
    <x v="2"/>
    <n v="4866.1899999999996"/>
    <n v="0.48"/>
    <n v="5"/>
    <d v="2024-07-24T00:00:00"/>
    <d v="2024-07-30T00:00:00"/>
    <x v="1"/>
    <x v="0"/>
    <n v="1027.04"/>
    <x v="1"/>
    <x v="1"/>
    <x v="4"/>
    <n v="3839.1499999999996"/>
    <n v="24330.949999999997"/>
  </r>
  <r>
    <x v="5537"/>
    <x v="3"/>
    <x v="1"/>
    <n v="3244.32"/>
    <n v="0.1"/>
    <n v="6"/>
    <d v="2023-09-03T00:00:00"/>
    <d v="2023-09-08T00:00:00"/>
    <x v="1"/>
    <x v="1"/>
    <n v="456.76"/>
    <x v="2"/>
    <x v="0"/>
    <x v="7"/>
    <n v="2787.5600000000004"/>
    <n v="19465.920000000002"/>
  </r>
  <r>
    <x v="5538"/>
    <x v="2"/>
    <x v="4"/>
    <n v="1861.84"/>
    <n v="0.23"/>
    <n v="7"/>
    <d v="2024-04-24T00:00:00"/>
    <d v="2024-05-01T00:00:00"/>
    <x v="1"/>
    <x v="1"/>
    <n v="542.91999999999996"/>
    <x v="1"/>
    <x v="1"/>
    <x v="3"/>
    <n v="1318.92"/>
    <n v="13032.88"/>
  </r>
  <r>
    <x v="5539"/>
    <x v="3"/>
    <x v="3"/>
    <n v="4104.1099999999997"/>
    <n v="0.01"/>
    <n v="8"/>
    <d v="2024-01-11T00:00:00"/>
    <d v="2024-01-14T00:00:00"/>
    <x v="1"/>
    <x v="0"/>
    <n v="757.65"/>
    <x v="2"/>
    <x v="1"/>
    <x v="6"/>
    <n v="3346.4599999999996"/>
    <n v="32832.879999999997"/>
  </r>
  <r>
    <x v="5540"/>
    <x v="2"/>
    <x v="1"/>
    <n v="537.35"/>
    <n v="0.42"/>
    <n v="9"/>
    <d v="2024-05-20T00:00:00"/>
    <d v="2024-05-26T00:00:00"/>
    <x v="0"/>
    <x v="1"/>
    <n v="59.84"/>
    <x v="4"/>
    <x v="1"/>
    <x v="5"/>
    <n v="477.51"/>
    <n v="4836.1500000000005"/>
  </r>
  <r>
    <x v="5541"/>
    <x v="3"/>
    <x v="0"/>
    <n v="1523.92"/>
    <n v="0.05"/>
    <n v="6"/>
    <d v="2023-06-25T00:00:00"/>
    <d v="2023-06-27T00:00:00"/>
    <x v="2"/>
    <x v="1"/>
    <n v="300.56"/>
    <x v="2"/>
    <x v="0"/>
    <x v="9"/>
    <n v="1223.3600000000001"/>
    <n v="9143.52"/>
  </r>
  <r>
    <x v="5542"/>
    <x v="3"/>
    <x v="3"/>
    <n v="4929.22"/>
    <n v="0.05"/>
    <n v="7"/>
    <d v="2024-05-10T00:00:00"/>
    <d v="2024-05-14T00:00:00"/>
    <x v="0"/>
    <x v="2"/>
    <n v="1450.06"/>
    <x v="2"/>
    <x v="1"/>
    <x v="5"/>
    <n v="3479.1600000000003"/>
    <n v="34504.54"/>
  </r>
  <r>
    <x v="5543"/>
    <x v="3"/>
    <x v="4"/>
    <n v="4090.23"/>
    <n v="0.44"/>
    <n v="4"/>
    <d v="2024-11-06T00:00:00"/>
    <d v="2024-11-07T00:00:00"/>
    <x v="2"/>
    <x v="0"/>
    <n v="228.16"/>
    <x v="3"/>
    <x v="1"/>
    <x v="11"/>
    <n v="3862.07"/>
    <n v="16360.92"/>
  </r>
  <r>
    <x v="5544"/>
    <x v="3"/>
    <x v="1"/>
    <n v="4703.95"/>
    <n v="0.2"/>
    <n v="7"/>
    <d v="2023-09-21T00:00:00"/>
    <d v="2023-09-22T00:00:00"/>
    <x v="2"/>
    <x v="0"/>
    <n v="434.92"/>
    <x v="3"/>
    <x v="0"/>
    <x v="7"/>
    <n v="4269.03"/>
    <n v="32927.65"/>
  </r>
  <r>
    <x v="5545"/>
    <x v="3"/>
    <x v="1"/>
    <n v="3014.49"/>
    <n v="0.34"/>
    <n v="1"/>
    <d v="2023-02-05T00:00:00"/>
    <d v="2023-02-10T00:00:00"/>
    <x v="1"/>
    <x v="0"/>
    <n v="850.2"/>
    <x v="0"/>
    <x v="0"/>
    <x v="8"/>
    <n v="2164.29"/>
    <n v="3014.49"/>
  </r>
  <r>
    <x v="5546"/>
    <x v="3"/>
    <x v="2"/>
    <n v="2097.6"/>
    <n v="0.43"/>
    <n v="3"/>
    <d v="2023-04-17T00:00:00"/>
    <d v="2023-04-24T00:00:00"/>
    <x v="1"/>
    <x v="2"/>
    <n v="117.76"/>
    <x v="0"/>
    <x v="0"/>
    <x v="3"/>
    <n v="1979.84"/>
    <n v="6292.7999999999993"/>
  </r>
  <r>
    <x v="5547"/>
    <x v="3"/>
    <x v="1"/>
    <n v="4900.4799999999996"/>
    <n v="0.19"/>
    <n v="1"/>
    <d v="2023-01-25T00:00:00"/>
    <d v="2023-01-26T00:00:00"/>
    <x v="1"/>
    <x v="0"/>
    <n v="1425.24"/>
    <x v="2"/>
    <x v="0"/>
    <x v="6"/>
    <n v="3475.24"/>
    <n v="4900.4799999999996"/>
  </r>
  <r>
    <x v="5548"/>
    <x v="3"/>
    <x v="1"/>
    <n v="1616.19"/>
    <n v="0.13"/>
    <n v="8"/>
    <d v="2024-02-28T00:00:00"/>
    <d v="2024-03-01T00:00:00"/>
    <x v="0"/>
    <x v="1"/>
    <n v="334.48"/>
    <x v="0"/>
    <x v="1"/>
    <x v="8"/>
    <n v="1281.71"/>
    <n v="12929.52"/>
  </r>
  <r>
    <x v="5549"/>
    <x v="3"/>
    <x v="4"/>
    <n v="3811.33"/>
    <n v="0.08"/>
    <n v="3"/>
    <d v="2024-01-16T00:00:00"/>
    <d v="2024-01-17T00:00:00"/>
    <x v="2"/>
    <x v="1"/>
    <n v="411.31"/>
    <x v="0"/>
    <x v="1"/>
    <x v="6"/>
    <n v="3400.02"/>
    <n v="11433.99"/>
  </r>
  <r>
    <x v="5550"/>
    <x v="2"/>
    <x v="4"/>
    <n v="2835.21"/>
    <n v="0.3"/>
    <n v="7"/>
    <d v="2024-04-23T00:00:00"/>
    <d v="2024-04-28T00:00:00"/>
    <x v="0"/>
    <x v="1"/>
    <n v="205.33"/>
    <x v="1"/>
    <x v="1"/>
    <x v="3"/>
    <n v="2629.88"/>
    <n v="19846.47"/>
  </r>
  <r>
    <x v="5551"/>
    <x v="0"/>
    <x v="3"/>
    <n v="1219.69"/>
    <n v="0.13"/>
    <n v="2"/>
    <d v="2024-09-12T00:00:00"/>
    <d v="2024-09-18T00:00:00"/>
    <x v="1"/>
    <x v="0"/>
    <n v="92.74"/>
    <x v="5"/>
    <x v="1"/>
    <x v="7"/>
    <n v="1126.95"/>
    <n v="2439.38"/>
  </r>
  <r>
    <x v="5552"/>
    <x v="3"/>
    <x v="0"/>
    <n v="185.67"/>
    <n v="0.32"/>
    <n v="5"/>
    <d v="2024-11-13T00:00:00"/>
    <d v="2024-11-20T00:00:00"/>
    <x v="2"/>
    <x v="0"/>
    <n v="48.17"/>
    <x v="1"/>
    <x v="1"/>
    <x v="11"/>
    <n v="137.5"/>
    <n v="928.34999999999991"/>
  </r>
  <r>
    <x v="5553"/>
    <x v="0"/>
    <x v="4"/>
    <n v="1980.44"/>
    <n v="0.16"/>
    <n v="3"/>
    <d v="2023-06-04T00:00:00"/>
    <d v="2023-06-11T00:00:00"/>
    <x v="0"/>
    <x v="0"/>
    <n v="505.72"/>
    <x v="4"/>
    <x v="0"/>
    <x v="9"/>
    <n v="1474.72"/>
    <n v="5941.32"/>
  </r>
  <r>
    <x v="5554"/>
    <x v="3"/>
    <x v="3"/>
    <n v="2783.66"/>
    <n v="0.17"/>
    <n v="3"/>
    <d v="2024-05-03T00:00:00"/>
    <d v="2024-05-08T00:00:00"/>
    <x v="0"/>
    <x v="2"/>
    <n v="719.48"/>
    <x v="4"/>
    <x v="1"/>
    <x v="5"/>
    <n v="2064.1799999999998"/>
    <n v="8350.98"/>
  </r>
  <r>
    <x v="5555"/>
    <x v="3"/>
    <x v="1"/>
    <n v="997.63"/>
    <n v="0.12"/>
    <n v="5"/>
    <d v="2024-02-26T00:00:00"/>
    <d v="2024-02-27T00:00:00"/>
    <x v="0"/>
    <x v="2"/>
    <n v="289.47000000000003"/>
    <x v="5"/>
    <x v="1"/>
    <x v="8"/>
    <n v="708.16"/>
    <n v="4988.1499999999996"/>
  </r>
  <r>
    <x v="5556"/>
    <x v="2"/>
    <x v="3"/>
    <n v="2131.3200000000002"/>
    <n v="0.21"/>
    <n v="8"/>
    <d v="2024-04-09T00:00:00"/>
    <d v="2024-04-15T00:00:00"/>
    <x v="1"/>
    <x v="1"/>
    <n v="314.69"/>
    <x v="5"/>
    <x v="1"/>
    <x v="3"/>
    <n v="1816.63"/>
    <n v="17050.560000000001"/>
  </r>
  <r>
    <x v="5557"/>
    <x v="1"/>
    <x v="3"/>
    <n v="3114.43"/>
    <n v="0.08"/>
    <n v="2"/>
    <d v="2023-04-19T00:00:00"/>
    <d v="2023-04-26T00:00:00"/>
    <x v="1"/>
    <x v="1"/>
    <n v="868.8"/>
    <x v="0"/>
    <x v="0"/>
    <x v="3"/>
    <n v="2245.63"/>
    <n v="6228.86"/>
  </r>
  <r>
    <x v="5558"/>
    <x v="1"/>
    <x v="3"/>
    <n v="3603.12"/>
    <n v="0.16"/>
    <n v="4"/>
    <d v="2024-02-26T00:00:00"/>
    <d v="2024-03-01T00:00:00"/>
    <x v="2"/>
    <x v="0"/>
    <n v="325.64"/>
    <x v="2"/>
    <x v="1"/>
    <x v="8"/>
    <n v="3277.48"/>
    <n v="14412.48"/>
  </r>
  <r>
    <x v="5559"/>
    <x v="2"/>
    <x v="3"/>
    <n v="358.44"/>
    <n v="0.39"/>
    <n v="4"/>
    <d v="2024-09-23T00:00:00"/>
    <d v="2024-09-24T00:00:00"/>
    <x v="2"/>
    <x v="0"/>
    <n v="102.08"/>
    <x v="1"/>
    <x v="1"/>
    <x v="7"/>
    <n v="256.36"/>
    <n v="1433.76"/>
  </r>
  <r>
    <x v="5560"/>
    <x v="0"/>
    <x v="4"/>
    <n v="3354.49"/>
    <n v="0.11"/>
    <n v="5"/>
    <d v="2024-03-23T00:00:00"/>
    <d v="2024-03-28T00:00:00"/>
    <x v="2"/>
    <x v="0"/>
    <n v="372.06"/>
    <x v="5"/>
    <x v="1"/>
    <x v="0"/>
    <n v="2982.43"/>
    <n v="16772.449999999997"/>
  </r>
  <r>
    <x v="5561"/>
    <x v="1"/>
    <x v="0"/>
    <n v="377.67"/>
    <n v="0.47"/>
    <n v="6"/>
    <d v="2024-12-29T00:00:00"/>
    <d v="2025-01-02T00:00:00"/>
    <x v="0"/>
    <x v="2"/>
    <n v="57.41"/>
    <x v="0"/>
    <x v="1"/>
    <x v="10"/>
    <n v="320.26"/>
    <n v="2266.02"/>
  </r>
  <r>
    <x v="5562"/>
    <x v="2"/>
    <x v="3"/>
    <n v="238.11"/>
    <n v="0.25"/>
    <n v="9"/>
    <d v="2023-05-25T00:00:00"/>
    <d v="2023-05-30T00:00:00"/>
    <x v="2"/>
    <x v="1"/>
    <n v="42.58"/>
    <x v="3"/>
    <x v="0"/>
    <x v="5"/>
    <n v="195.53000000000003"/>
    <n v="2142.9900000000002"/>
  </r>
  <r>
    <x v="5563"/>
    <x v="2"/>
    <x v="2"/>
    <n v="846.82"/>
    <n v="0.05"/>
    <n v="5"/>
    <d v="2023-12-01T00:00:00"/>
    <d v="2023-12-07T00:00:00"/>
    <x v="1"/>
    <x v="1"/>
    <n v="212.38"/>
    <x v="4"/>
    <x v="0"/>
    <x v="10"/>
    <n v="634.44000000000005"/>
    <n v="4234.1000000000004"/>
  </r>
  <r>
    <x v="5564"/>
    <x v="1"/>
    <x v="1"/>
    <n v="3302.86"/>
    <n v="0.47"/>
    <n v="8"/>
    <d v="2024-09-15T00:00:00"/>
    <d v="2024-09-19T00:00:00"/>
    <x v="1"/>
    <x v="2"/>
    <n v="486.58"/>
    <x v="1"/>
    <x v="1"/>
    <x v="7"/>
    <n v="2816.28"/>
    <n v="26422.880000000001"/>
  </r>
  <r>
    <x v="5565"/>
    <x v="0"/>
    <x v="1"/>
    <n v="358.83"/>
    <n v="0.23"/>
    <n v="5"/>
    <d v="2024-09-20T00:00:00"/>
    <d v="2024-09-21T00:00:00"/>
    <x v="1"/>
    <x v="0"/>
    <n v="48.58"/>
    <x v="5"/>
    <x v="1"/>
    <x v="7"/>
    <n v="310.25"/>
    <n v="1794.1499999999999"/>
  </r>
  <r>
    <x v="5566"/>
    <x v="2"/>
    <x v="1"/>
    <n v="202.39"/>
    <n v="0.28000000000000003"/>
    <n v="3"/>
    <d v="2024-06-19T00:00:00"/>
    <d v="2024-06-25T00:00:00"/>
    <x v="0"/>
    <x v="0"/>
    <n v="59.85"/>
    <x v="5"/>
    <x v="1"/>
    <x v="9"/>
    <n v="142.54"/>
    <n v="607.16999999999996"/>
  </r>
  <r>
    <x v="5567"/>
    <x v="3"/>
    <x v="1"/>
    <n v="678"/>
    <n v="0.09"/>
    <n v="6"/>
    <d v="2024-03-23T00:00:00"/>
    <d v="2024-03-26T00:00:00"/>
    <x v="0"/>
    <x v="0"/>
    <n v="46.54"/>
    <x v="5"/>
    <x v="1"/>
    <x v="0"/>
    <n v="631.46"/>
    <n v="4068"/>
  </r>
  <r>
    <x v="5568"/>
    <x v="0"/>
    <x v="1"/>
    <n v="4753.63"/>
    <n v="0.17"/>
    <n v="4"/>
    <d v="2023-04-27T00:00:00"/>
    <d v="2023-04-29T00:00:00"/>
    <x v="0"/>
    <x v="1"/>
    <n v="268.08999999999997"/>
    <x v="4"/>
    <x v="0"/>
    <x v="3"/>
    <n v="4485.54"/>
    <n v="19014.52"/>
  </r>
  <r>
    <x v="5569"/>
    <x v="0"/>
    <x v="3"/>
    <n v="4545.66"/>
    <n v="0.35"/>
    <n v="5"/>
    <d v="2023-03-04T00:00:00"/>
    <d v="2023-03-11T00:00:00"/>
    <x v="1"/>
    <x v="1"/>
    <n v="291.70999999999998"/>
    <x v="5"/>
    <x v="0"/>
    <x v="0"/>
    <n v="4253.95"/>
    <n v="22728.3"/>
  </r>
  <r>
    <x v="5570"/>
    <x v="1"/>
    <x v="0"/>
    <n v="523.67999999999995"/>
    <n v="0.06"/>
    <n v="8"/>
    <d v="2024-05-02T00:00:00"/>
    <d v="2024-05-06T00:00:00"/>
    <x v="1"/>
    <x v="0"/>
    <n v="145.87"/>
    <x v="0"/>
    <x v="1"/>
    <x v="5"/>
    <n v="377.80999999999995"/>
    <n v="4189.4399999999996"/>
  </r>
  <r>
    <x v="5571"/>
    <x v="1"/>
    <x v="2"/>
    <n v="1589.66"/>
    <n v="0.28999999999999998"/>
    <n v="4"/>
    <d v="2023-05-30T00:00:00"/>
    <d v="2023-06-05T00:00:00"/>
    <x v="1"/>
    <x v="2"/>
    <n v="171.99"/>
    <x v="4"/>
    <x v="0"/>
    <x v="5"/>
    <n v="1417.67"/>
    <n v="6358.64"/>
  </r>
  <r>
    <x v="5572"/>
    <x v="3"/>
    <x v="4"/>
    <n v="4741.7299999999996"/>
    <n v="0.35"/>
    <n v="7"/>
    <d v="2024-09-09T00:00:00"/>
    <d v="2024-09-14T00:00:00"/>
    <x v="2"/>
    <x v="0"/>
    <n v="288.88"/>
    <x v="4"/>
    <x v="1"/>
    <x v="7"/>
    <n v="4452.8499999999995"/>
    <n v="33192.11"/>
  </r>
  <r>
    <x v="5573"/>
    <x v="2"/>
    <x v="2"/>
    <n v="578.66999999999996"/>
    <n v="0"/>
    <n v="3"/>
    <d v="2023-06-30T00:00:00"/>
    <d v="2023-07-05T00:00:00"/>
    <x v="2"/>
    <x v="2"/>
    <n v="134.36000000000001"/>
    <x v="2"/>
    <x v="0"/>
    <x v="9"/>
    <n v="444.30999999999995"/>
    <n v="1736.0099999999998"/>
  </r>
  <r>
    <x v="5574"/>
    <x v="1"/>
    <x v="4"/>
    <n v="563.52"/>
    <n v="0.42"/>
    <n v="4"/>
    <d v="2023-11-26T00:00:00"/>
    <d v="2023-11-29T00:00:00"/>
    <x v="1"/>
    <x v="1"/>
    <n v="118.4"/>
    <x v="5"/>
    <x v="0"/>
    <x v="11"/>
    <n v="445.12"/>
    <n v="2254.08"/>
  </r>
  <r>
    <x v="5575"/>
    <x v="1"/>
    <x v="4"/>
    <n v="521.41999999999996"/>
    <n v="0.03"/>
    <n v="8"/>
    <d v="2023-09-25T00:00:00"/>
    <d v="2023-09-30T00:00:00"/>
    <x v="0"/>
    <x v="1"/>
    <n v="129.28"/>
    <x v="0"/>
    <x v="0"/>
    <x v="7"/>
    <n v="392.14"/>
    <n v="4171.3599999999997"/>
  </r>
  <r>
    <x v="5576"/>
    <x v="0"/>
    <x v="2"/>
    <n v="4884.7299999999996"/>
    <n v="0.12"/>
    <n v="8"/>
    <d v="2024-03-31T00:00:00"/>
    <d v="2024-04-05T00:00:00"/>
    <x v="2"/>
    <x v="1"/>
    <n v="883.79"/>
    <x v="1"/>
    <x v="1"/>
    <x v="0"/>
    <n v="4000.9399999999996"/>
    <n v="39077.839999999997"/>
  </r>
  <r>
    <x v="5577"/>
    <x v="1"/>
    <x v="3"/>
    <n v="3741.23"/>
    <n v="0.48"/>
    <n v="9"/>
    <d v="2023-04-14T00:00:00"/>
    <d v="2023-04-19T00:00:00"/>
    <x v="2"/>
    <x v="1"/>
    <n v="352.75"/>
    <x v="5"/>
    <x v="0"/>
    <x v="3"/>
    <n v="3388.48"/>
    <n v="33671.07"/>
  </r>
  <r>
    <x v="5578"/>
    <x v="1"/>
    <x v="1"/>
    <n v="1150.97"/>
    <n v="0.04"/>
    <n v="4"/>
    <d v="2024-01-16T00:00:00"/>
    <d v="2024-01-23T00:00:00"/>
    <x v="1"/>
    <x v="0"/>
    <n v="141.16999999999999"/>
    <x v="0"/>
    <x v="1"/>
    <x v="6"/>
    <n v="1009.8000000000001"/>
    <n v="4603.88"/>
  </r>
  <r>
    <x v="5579"/>
    <x v="1"/>
    <x v="3"/>
    <n v="325.14"/>
    <n v="0.41"/>
    <n v="4"/>
    <d v="2023-06-16T00:00:00"/>
    <d v="2023-06-20T00:00:00"/>
    <x v="0"/>
    <x v="1"/>
    <n v="21.23"/>
    <x v="3"/>
    <x v="0"/>
    <x v="9"/>
    <n v="303.90999999999997"/>
    <n v="1300.56"/>
  </r>
  <r>
    <x v="5580"/>
    <x v="1"/>
    <x v="1"/>
    <n v="4829.68"/>
    <n v="0.33"/>
    <n v="5"/>
    <d v="2024-07-12T00:00:00"/>
    <d v="2024-07-16T00:00:00"/>
    <x v="1"/>
    <x v="2"/>
    <n v="1091.33"/>
    <x v="5"/>
    <x v="1"/>
    <x v="4"/>
    <n v="3738.3500000000004"/>
    <n v="24148.400000000001"/>
  </r>
  <r>
    <x v="5581"/>
    <x v="0"/>
    <x v="0"/>
    <n v="2184.9"/>
    <n v="0.3"/>
    <n v="5"/>
    <d v="2024-07-09T00:00:00"/>
    <d v="2024-07-15T00:00:00"/>
    <x v="1"/>
    <x v="0"/>
    <n v="463.02"/>
    <x v="4"/>
    <x v="1"/>
    <x v="4"/>
    <n v="1721.88"/>
    <n v="10924.5"/>
  </r>
  <r>
    <x v="5582"/>
    <x v="3"/>
    <x v="4"/>
    <n v="3032.04"/>
    <n v="0.28999999999999998"/>
    <n v="3"/>
    <d v="2023-01-16T00:00:00"/>
    <d v="2023-01-18T00:00:00"/>
    <x v="0"/>
    <x v="0"/>
    <n v="667.52"/>
    <x v="2"/>
    <x v="0"/>
    <x v="6"/>
    <n v="2364.52"/>
    <n v="9096.119999999999"/>
  </r>
  <r>
    <x v="5583"/>
    <x v="3"/>
    <x v="2"/>
    <n v="1468.06"/>
    <n v="0.08"/>
    <n v="1"/>
    <d v="2024-05-10T00:00:00"/>
    <d v="2024-05-17T00:00:00"/>
    <x v="1"/>
    <x v="0"/>
    <n v="432.21"/>
    <x v="5"/>
    <x v="1"/>
    <x v="5"/>
    <n v="1035.8499999999999"/>
    <n v="1468.06"/>
  </r>
  <r>
    <x v="5584"/>
    <x v="2"/>
    <x v="0"/>
    <n v="3815.97"/>
    <n v="0.33"/>
    <n v="1"/>
    <d v="2023-02-03T00:00:00"/>
    <d v="2023-02-06T00:00:00"/>
    <x v="2"/>
    <x v="0"/>
    <n v="248.23"/>
    <x v="4"/>
    <x v="0"/>
    <x v="8"/>
    <n v="3567.74"/>
    <n v="3815.97"/>
  </r>
  <r>
    <x v="5585"/>
    <x v="1"/>
    <x v="1"/>
    <n v="1064.33"/>
    <n v="0.48"/>
    <n v="8"/>
    <d v="2024-12-20T00:00:00"/>
    <d v="2024-12-21T00:00:00"/>
    <x v="0"/>
    <x v="2"/>
    <n v="70.53"/>
    <x v="4"/>
    <x v="1"/>
    <x v="10"/>
    <n v="993.8"/>
    <n v="8514.64"/>
  </r>
  <r>
    <x v="5586"/>
    <x v="0"/>
    <x v="3"/>
    <n v="3955.87"/>
    <n v="0.04"/>
    <n v="4"/>
    <d v="2024-07-20T00:00:00"/>
    <d v="2024-07-26T00:00:00"/>
    <x v="2"/>
    <x v="1"/>
    <n v="928.04"/>
    <x v="2"/>
    <x v="1"/>
    <x v="4"/>
    <n v="3027.83"/>
    <n v="15823.48"/>
  </r>
  <r>
    <x v="5587"/>
    <x v="2"/>
    <x v="2"/>
    <n v="1229.95"/>
    <n v="0.17"/>
    <n v="2"/>
    <d v="2024-01-05T00:00:00"/>
    <d v="2024-01-08T00:00:00"/>
    <x v="1"/>
    <x v="2"/>
    <n v="360.61"/>
    <x v="3"/>
    <x v="1"/>
    <x v="6"/>
    <n v="869.34"/>
    <n v="2459.9"/>
  </r>
  <r>
    <x v="5588"/>
    <x v="2"/>
    <x v="4"/>
    <n v="579.77"/>
    <n v="0.24"/>
    <n v="6"/>
    <d v="2023-03-15T00:00:00"/>
    <d v="2023-03-17T00:00:00"/>
    <x v="0"/>
    <x v="0"/>
    <n v="107.65"/>
    <x v="3"/>
    <x v="0"/>
    <x v="0"/>
    <n v="472.12"/>
    <n v="3478.62"/>
  </r>
  <r>
    <x v="5589"/>
    <x v="3"/>
    <x v="0"/>
    <n v="2446.23"/>
    <n v="0.12"/>
    <n v="9"/>
    <d v="2024-06-19T00:00:00"/>
    <d v="2024-06-23T00:00:00"/>
    <x v="2"/>
    <x v="2"/>
    <n v="619.32000000000005"/>
    <x v="4"/>
    <x v="1"/>
    <x v="9"/>
    <n v="1826.9099999999999"/>
    <n v="22016.07"/>
  </r>
  <r>
    <x v="5590"/>
    <x v="0"/>
    <x v="4"/>
    <n v="4084.76"/>
    <n v="0.37"/>
    <n v="5"/>
    <d v="2024-09-14T00:00:00"/>
    <d v="2024-09-18T00:00:00"/>
    <x v="2"/>
    <x v="2"/>
    <n v="826.54"/>
    <x v="3"/>
    <x v="1"/>
    <x v="7"/>
    <n v="3258.2200000000003"/>
    <n v="20423.800000000003"/>
  </r>
  <r>
    <x v="5591"/>
    <x v="0"/>
    <x v="1"/>
    <n v="1985.84"/>
    <n v="0.34"/>
    <n v="3"/>
    <d v="2023-08-30T00:00:00"/>
    <d v="2023-09-06T00:00:00"/>
    <x v="2"/>
    <x v="0"/>
    <n v="562.19000000000005"/>
    <x v="5"/>
    <x v="0"/>
    <x v="1"/>
    <n v="1423.6499999999999"/>
    <n v="5957.5199999999995"/>
  </r>
  <r>
    <x v="5592"/>
    <x v="0"/>
    <x v="4"/>
    <n v="241.48"/>
    <n v="0.06"/>
    <n v="4"/>
    <d v="2024-04-01T00:00:00"/>
    <d v="2024-04-04T00:00:00"/>
    <x v="0"/>
    <x v="2"/>
    <n v="24.13"/>
    <x v="0"/>
    <x v="1"/>
    <x v="3"/>
    <n v="217.35"/>
    <n v="965.92"/>
  </r>
  <r>
    <x v="5593"/>
    <x v="3"/>
    <x v="3"/>
    <n v="2811.22"/>
    <n v="0.28000000000000003"/>
    <n v="2"/>
    <d v="2023-08-28T00:00:00"/>
    <d v="2023-08-29T00:00:00"/>
    <x v="2"/>
    <x v="0"/>
    <n v="395.05"/>
    <x v="3"/>
    <x v="0"/>
    <x v="1"/>
    <n v="2416.1699999999996"/>
    <n v="5622.44"/>
  </r>
  <r>
    <x v="5594"/>
    <x v="3"/>
    <x v="0"/>
    <n v="3434.31"/>
    <n v="0.18"/>
    <n v="7"/>
    <d v="2024-02-04T00:00:00"/>
    <d v="2024-02-08T00:00:00"/>
    <x v="0"/>
    <x v="1"/>
    <n v="697.81"/>
    <x v="0"/>
    <x v="1"/>
    <x v="8"/>
    <n v="2736.5"/>
    <n v="24040.17"/>
  </r>
  <r>
    <x v="5595"/>
    <x v="3"/>
    <x v="0"/>
    <n v="3729.41"/>
    <n v="0.11"/>
    <n v="4"/>
    <d v="2023-05-10T00:00:00"/>
    <d v="2023-05-16T00:00:00"/>
    <x v="2"/>
    <x v="1"/>
    <n v="371.65"/>
    <x v="0"/>
    <x v="0"/>
    <x v="5"/>
    <n v="3357.7599999999998"/>
    <n v="14917.64"/>
  </r>
  <r>
    <x v="5596"/>
    <x v="3"/>
    <x v="3"/>
    <n v="2069.4299999999998"/>
    <n v="0.42"/>
    <n v="4"/>
    <d v="2024-11-01T00:00:00"/>
    <d v="2024-11-07T00:00:00"/>
    <x v="0"/>
    <x v="0"/>
    <n v="535.02"/>
    <x v="4"/>
    <x v="1"/>
    <x v="11"/>
    <n v="1534.4099999999999"/>
    <n v="8277.7199999999993"/>
  </r>
  <r>
    <x v="5597"/>
    <x v="3"/>
    <x v="4"/>
    <n v="575.4"/>
    <n v="0.03"/>
    <n v="8"/>
    <d v="2023-03-04T00:00:00"/>
    <d v="2023-03-11T00:00:00"/>
    <x v="2"/>
    <x v="2"/>
    <n v="143.55000000000001"/>
    <x v="3"/>
    <x v="0"/>
    <x v="0"/>
    <n v="431.84999999999997"/>
    <n v="4603.2"/>
  </r>
  <r>
    <x v="5598"/>
    <x v="1"/>
    <x v="3"/>
    <n v="2963.2"/>
    <n v="0.23"/>
    <n v="5"/>
    <d v="2023-02-16T00:00:00"/>
    <d v="2023-02-20T00:00:00"/>
    <x v="0"/>
    <x v="2"/>
    <n v="680.75"/>
    <x v="0"/>
    <x v="0"/>
    <x v="8"/>
    <n v="2282.4499999999998"/>
    <n v="14816"/>
  </r>
  <r>
    <x v="5599"/>
    <x v="1"/>
    <x v="2"/>
    <n v="1714.78"/>
    <n v="0.24"/>
    <n v="3"/>
    <d v="2023-09-12T00:00:00"/>
    <d v="2023-09-15T00:00:00"/>
    <x v="1"/>
    <x v="0"/>
    <n v="351.57"/>
    <x v="3"/>
    <x v="0"/>
    <x v="7"/>
    <n v="1363.21"/>
    <n v="5144.34"/>
  </r>
  <r>
    <x v="5600"/>
    <x v="0"/>
    <x v="3"/>
    <n v="4739.75"/>
    <n v="0.28999999999999998"/>
    <n v="6"/>
    <d v="2024-06-14T00:00:00"/>
    <d v="2024-06-21T00:00:00"/>
    <x v="0"/>
    <x v="0"/>
    <n v="496.73"/>
    <x v="4"/>
    <x v="1"/>
    <x v="9"/>
    <n v="4243.0200000000004"/>
    <n v="28438.5"/>
  </r>
  <r>
    <x v="5601"/>
    <x v="2"/>
    <x v="4"/>
    <n v="2563.29"/>
    <n v="0.1"/>
    <n v="8"/>
    <d v="2024-07-21T00:00:00"/>
    <d v="2024-07-24T00:00:00"/>
    <x v="0"/>
    <x v="0"/>
    <n v="685.68"/>
    <x v="5"/>
    <x v="1"/>
    <x v="4"/>
    <n v="1877.6100000000001"/>
    <n v="20506.32"/>
  </r>
  <r>
    <x v="5602"/>
    <x v="0"/>
    <x v="3"/>
    <n v="2414.1"/>
    <n v="0.44"/>
    <n v="1"/>
    <d v="2023-01-11T00:00:00"/>
    <d v="2023-01-12T00:00:00"/>
    <x v="2"/>
    <x v="1"/>
    <n v="469.28"/>
    <x v="4"/>
    <x v="0"/>
    <x v="6"/>
    <n v="1944.82"/>
    <n v="2414.1"/>
  </r>
  <r>
    <x v="5603"/>
    <x v="2"/>
    <x v="1"/>
    <n v="1615.13"/>
    <n v="0.48"/>
    <n v="9"/>
    <d v="2024-04-21T00:00:00"/>
    <d v="2024-04-22T00:00:00"/>
    <x v="2"/>
    <x v="0"/>
    <n v="166.32"/>
    <x v="0"/>
    <x v="1"/>
    <x v="3"/>
    <n v="1448.8100000000002"/>
    <n v="14536.170000000002"/>
  </r>
  <r>
    <x v="5604"/>
    <x v="3"/>
    <x v="3"/>
    <n v="1760.05"/>
    <n v="0.27"/>
    <n v="4"/>
    <d v="2024-01-12T00:00:00"/>
    <d v="2024-01-15T00:00:00"/>
    <x v="1"/>
    <x v="2"/>
    <n v="412.26"/>
    <x v="4"/>
    <x v="1"/>
    <x v="6"/>
    <n v="1347.79"/>
    <n v="7040.2"/>
  </r>
  <r>
    <x v="5605"/>
    <x v="2"/>
    <x v="3"/>
    <n v="2612.5"/>
    <n v="0.13"/>
    <n v="5"/>
    <d v="2023-08-11T00:00:00"/>
    <d v="2023-08-12T00:00:00"/>
    <x v="1"/>
    <x v="0"/>
    <n v="151.31"/>
    <x v="3"/>
    <x v="0"/>
    <x v="1"/>
    <n v="2461.19"/>
    <n v="13062.5"/>
  </r>
  <r>
    <x v="5606"/>
    <x v="0"/>
    <x v="4"/>
    <n v="1602.66"/>
    <n v="0.44"/>
    <n v="3"/>
    <d v="2023-03-15T00:00:00"/>
    <d v="2023-03-17T00:00:00"/>
    <x v="2"/>
    <x v="0"/>
    <n v="167.49"/>
    <x v="5"/>
    <x v="0"/>
    <x v="0"/>
    <n v="1435.17"/>
    <n v="4807.9800000000005"/>
  </r>
  <r>
    <x v="5607"/>
    <x v="0"/>
    <x v="2"/>
    <n v="4472.29"/>
    <n v="0.49"/>
    <n v="9"/>
    <d v="2023-05-14T00:00:00"/>
    <d v="2023-05-20T00:00:00"/>
    <x v="1"/>
    <x v="2"/>
    <n v="477.24"/>
    <x v="5"/>
    <x v="0"/>
    <x v="5"/>
    <n v="3995.05"/>
    <n v="40250.61"/>
  </r>
  <r>
    <x v="5608"/>
    <x v="2"/>
    <x v="2"/>
    <n v="2251.19"/>
    <n v="0.37"/>
    <n v="6"/>
    <d v="2024-11-01T00:00:00"/>
    <d v="2024-11-04T00:00:00"/>
    <x v="1"/>
    <x v="2"/>
    <n v="276.70999999999998"/>
    <x v="5"/>
    <x v="1"/>
    <x v="11"/>
    <n v="1974.48"/>
    <n v="13507.14"/>
  </r>
  <r>
    <x v="5609"/>
    <x v="1"/>
    <x v="4"/>
    <n v="1530.91"/>
    <n v="0.17"/>
    <n v="1"/>
    <d v="2024-09-02T00:00:00"/>
    <d v="2024-09-07T00:00:00"/>
    <x v="1"/>
    <x v="2"/>
    <n v="89.7"/>
    <x v="5"/>
    <x v="1"/>
    <x v="7"/>
    <n v="1441.21"/>
    <n v="1530.91"/>
  </r>
  <r>
    <x v="5610"/>
    <x v="3"/>
    <x v="4"/>
    <n v="861.43"/>
    <n v="0.12"/>
    <n v="9"/>
    <d v="2023-11-02T00:00:00"/>
    <d v="2023-11-03T00:00:00"/>
    <x v="0"/>
    <x v="0"/>
    <n v="224.53"/>
    <x v="1"/>
    <x v="0"/>
    <x v="11"/>
    <n v="636.9"/>
    <n v="7752.87"/>
  </r>
  <r>
    <x v="5611"/>
    <x v="3"/>
    <x v="4"/>
    <n v="3394.52"/>
    <n v="0.08"/>
    <n v="5"/>
    <d v="2023-09-07T00:00:00"/>
    <d v="2023-09-10T00:00:00"/>
    <x v="0"/>
    <x v="1"/>
    <n v="252.34"/>
    <x v="1"/>
    <x v="0"/>
    <x v="7"/>
    <n v="3142.18"/>
    <n v="16972.599999999999"/>
  </r>
  <r>
    <x v="5612"/>
    <x v="0"/>
    <x v="1"/>
    <n v="226.36"/>
    <n v="0.12"/>
    <n v="3"/>
    <d v="2024-06-24T00:00:00"/>
    <d v="2024-06-29T00:00:00"/>
    <x v="1"/>
    <x v="0"/>
    <n v="58.24"/>
    <x v="5"/>
    <x v="1"/>
    <x v="9"/>
    <n v="168.12"/>
    <n v="679.08"/>
  </r>
  <r>
    <x v="5613"/>
    <x v="1"/>
    <x v="0"/>
    <n v="2304.98"/>
    <n v="0.11"/>
    <n v="4"/>
    <d v="2023-10-04T00:00:00"/>
    <d v="2023-10-06T00:00:00"/>
    <x v="1"/>
    <x v="1"/>
    <n v="219.13"/>
    <x v="1"/>
    <x v="0"/>
    <x v="2"/>
    <n v="2085.85"/>
    <n v="9219.92"/>
  </r>
  <r>
    <x v="5614"/>
    <x v="2"/>
    <x v="3"/>
    <n v="2795.6"/>
    <n v="0.48"/>
    <n v="5"/>
    <d v="2023-06-18T00:00:00"/>
    <d v="2023-06-20T00:00:00"/>
    <x v="2"/>
    <x v="2"/>
    <n v="727.54"/>
    <x v="2"/>
    <x v="0"/>
    <x v="9"/>
    <n v="2068.06"/>
    <n v="13978"/>
  </r>
  <r>
    <x v="5615"/>
    <x v="3"/>
    <x v="4"/>
    <n v="1764.94"/>
    <n v="0.32"/>
    <n v="1"/>
    <d v="2023-07-16T00:00:00"/>
    <d v="2023-07-20T00:00:00"/>
    <x v="1"/>
    <x v="0"/>
    <n v="101.08"/>
    <x v="4"/>
    <x v="0"/>
    <x v="4"/>
    <n v="1663.8600000000001"/>
    <n v="1764.94"/>
  </r>
  <r>
    <x v="5616"/>
    <x v="1"/>
    <x v="4"/>
    <n v="3774.11"/>
    <n v="0.08"/>
    <n v="3"/>
    <d v="2024-08-22T00:00:00"/>
    <d v="2024-08-28T00:00:00"/>
    <x v="1"/>
    <x v="2"/>
    <n v="928.88"/>
    <x v="3"/>
    <x v="1"/>
    <x v="1"/>
    <n v="2845.23"/>
    <n v="11322.33"/>
  </r>
  <r>
    <x v="5617"/>
    <x v="3"/>
    <x v="4"/>
    <n v="3410.74"/>
    <n v="0.24"/>
    <n v="7"/>
    <d v="2023-12-01T00:00:00"/>
    <d v="2023-12-07T00:00:00"/>
    <x v="1"/>
    <x v="2"/>
    <n v="624.85"/>
    <x v="5"/>
    <x v="0"/>
    <x v="10"/>
    <n v="2785.89"/>
    <n v="23875.18"/>
  </r>
  <r>
    <x v="5618"/>
    <x v="1"/>
    <x v="2"/>
    <n v="4859.8599999999997"/>
    <n v="0.09"/>
    <n v="9"/>
    <d v="2024-03-15T00:00:00"/>
    <d v="2024-03-22T00:00:00"/>
    <x v="0"/>
    <x v="0"/>
    <n v="505.78"/>
    <x v="0"/>
    <x v="1"/>
    <x v="0"/>
    <n v="4354.08"/>
    <n v="43738.74"/>
  </r>
  <r>
    <x v="5619"/>
    <x v="1"/>
    <x v="4"/>
    <n v="2592.96"/>
    <n v="0.3"/>
    <n v="6"/>
    <d v="2023-06-11T00:00:00"/>
    <d v="2023-06-16T00:00:00"/>
    <x v="2"/>
    <x v="2"/>
    <n v="393.15"/>
    <x v="2"/>
    <x v="0"/>
    <x v="9"/>
    <n v="2199.81"/>
    <n v="15557.76"/>
  </r>
  <r>
    <x v="5620"/>
    <x v="0"/>
    <x v="3"/>
    <n v="2735.28"/>
    <n v="0.17"/>
    <n v="4"/>
    <d v="2023-02-25T00:00:00"/>
    <d v="2023-03-02T00:00:00"/>
    <x v="1"/>
    <x v="0"/>
    <n v="203.15"/>
    <x v="5"/>
    <x v="0"/>
    <x v="8"/>
    <n v="2532.13"/>
    <n v="10941.12"/>
  </r>
  <r>
    <x v="5621"/>
    <x v="3"/>
    <x v="4"/>
    <n v="1304.6099999999999"/>
    <n v="0.1"/>
    <n v="4"/>
    <d v="2023-07-02T00:00:00"/>
    <d v="2023-07-08T00:00:00"/>
    <x v="2"/>
    <x v="2"/>
    <n v="109.99"/>
    <x v="4"/>
    <x v="0"/>
    <x v="4"/>
    <n v="1194.6199999999999"/>
    <n v="5218.4399999999996"/>
  </r>
  <r>
    <x v="5622"/>
    <x v="2"/>
    <x v="3"/>
    <n v="1988.87"/>
    <n v="0.12"/>
    <n v="9"/>
    <d v="2024-02-20T00:00:00"/>
    <d v="2024-02-25T00:00:00"/>
    <x v="0"/>
    <x v="0"/>
    <n v="281.97000000000003"/>
    <x v="0"/>
    <x v="1"/>
    <x v="8"/>
    <n v="1706.8999999999999"/>
    <n v="17899.829999999998"/>
  </r>
  <r>
    <x v="5623"/>
    <x v="0"/>
    <x v="1"/>
    <n v="231.62"/>
    <n v="0.34"/>
    <n v="1"/>
    <d v="2023-08-02T00:00:00"/>
    <d v="2023-08-04T00:00:00"/>
    <x v="2"/>
    <x v="0"/>
    <n v="35.46"/>
    <x v="1"/>
    <x v="0"/>
    <x v="1"/>
    <n v="196.16"/>
    <n v="231.62"/>
  </r>
  <r>
    <x v="5624"/>
    <x v="0"/>
    <x v="0"/>
    <n v="3477.45"/>
    <n v="0.2"/>
    <n v="6"/>
    <d v="2023-01-29T00:00:00"/>
    <d v="2023-02-05T00:00:00"/>
    <x v="2"/>
    <x v="0"/>
    <n v="848.51"/>
    <x v="5"/>
    <x v="0"/>
    <x v="6"/>
    <n v="2628.9399999999996"/>
    <n v="20864.699999999997"/>
  </r>
  <r>
    <x v="5625"/>
    <x v="2"/>
    <x v="2"/>
    <n v="1626.95"/>
    <n v="0.26"/>
    <n v="4"/>
    <d v="2023-01-03T00:00:00"/>
    <d v="2023-01-10T00:00:00"/>
    <x v="2"/>
    <x v="2"/>
    <n v="388.96"/>
    <x v="0"/>
    <x v="0"/>
    <x v="6"/>
    <n v="1237.99"/>
    <n v="6507.8"/>
  </r>
  <r>
    <x v="5626"/>
    <x v="0"/>
    <x v="3"/>
    <n v="2747.8"/>
    <n v="0.41"/>
    <n v="3"/>
    <d v="2023-11-21T00:00:00"/>
    <d v="2023-11-28T00:00:00"/>
    <x v="0"/>
    <x v="0"/>
    <n v="302.33999999999997"/>
    <x v="4"/>
    <x v="0"/>
    <x v="11"/>
    <n v="2445.46"/>
    <n v="8243.4000000000015"/>
  </r>
  <r>
    <x v="5627"/>
    <x v="1"/>
    <x v="1"/>
    <n v="1349.46"/>
    <n v="0.33"/>
    <n v="1"/>
    <d v="2023-06-25T00:00:00"/>
    <d v="2023-06-29T00:00:00"/>
    <x v="2"/>
    <x v="2"/>
    <n v="129.51"/>
    <x v="2"/>
    <x v="0"/>
    <x v="9"/>
    <n v="1219.95"/>
    <n v="1349.46"/>
  </r>
  <r>
    <x v="5628"/>
    <x v="1"/>
    <x v="0"/>
    <n v="3143.08"/>
    <n v="0.23"/>
    <n v="5"/>
    <d v="2024-09-08T00:00:00"/>
    <d v="2024-09-10T00:00:00"/>
    <x v="1"/>
    <x v="2"/>
    <n v="289.41000000000003"/>
    <x v="5"/>
    <x v="1"/>
    <x v="7"/>
    <n v="2853.67"/>
    <n v="15715.4"/>
  </r>
  <r>
    <x v="5629"/>
    <x v="3"/>
    <x v="0"/>
    <n v="2293.15"/>
    <n v="0.48"/>
    <n v="4"/>
    <d v="2023-11-08T00:00:00"/>
    <d v="2023-11-14T00:00:00"/>
    <x v="1"/>
    <x v="2"/>
    <n v="453.31"/>
    <x v="1"/>
    <x v="0"/>
    <x v="11"/>
    <n v="1839.8400000000001"/>
    <n v="9172.6"/>
  </r>
  <r>
    <x v="5630"/>
    <x v="3"/>
    <x v="0"/>
    <n v="2461.12"/>
    <n v="0.11"/>
    <n v="4"/>
    <d v="2023-06-03T00:00:00"/>
    <d v="2023-06-06T00:00:00"/>
    <x v="1"/>
    <x v="0"/>
    <n v="480.25"/>
    <x v="5"/>
    <x v="0"/>
    <x v="9"/>
    <n v="1980.87"/>
    <n v="9844.48"/>
  </r>
  <r>
    <x v="5631"/>
    <x v="2"/>
    <x v="3"/>
    <n v="4718.7700000000004"/>
    <n v="0.14000000000000001"/>
    <n v="8"/>
    <d v="2024-01-28T00:00:00"/>
    <d v="2024-02-02T00:00:00"/>
    <x v="0"/>
    <x v="0"/>
    <n v="359.72"/>
    <x v="3"/>
    <x v="1"/>
    <x v="6"/>
    <n v="4359.05"/>
    <n v="37750.160000000003"/>
  </r>
  <r>
    <x v="5632"/>
    <x v="3"/>
    <x v="1"/>
    <n v="3560.19"/>
    <n v="0.46"/>
    <n v="2"/>
    <d v="2023-12-30T00:00:00"/>
    <d v="2024-01-04T00:00:00"/>
    <x v="2"/>
    <x v="2"/>
    <n v="480.98"/>
    <x v="4"/>
    <x v="0"/>
    <x v="10"/>
    <n v="3079.21"/>
    <n v="7120.38"/>
  </r>
  <r>
    <x v="5633"/>
    <x v="1"/>
    <x v="4"/>
    <n v="1383.31"/>
    <n v="0.43"/>
    <n v="4"/>
    <d v="2024-12-05T00:00:00"/>
    <d v="2024-12-09T00:00:00"/>
    <x v="2"/>
    <x v="0"/>
    <n v="371.55"/>
    <x v="3"/>
    <x v="1"/>
    <x v="10"/>
    <n v="1011.76"/>
    <n v="5533.24"/>
  </r>
  <r>
    <x v="5634"/>
    <x v="2"/>
    <x v="1"/>
    <n v="2569.2199999999998"/>
    <n v="7.0000000000000007E-2"/>
    <n v="1"/>
    <d v="2023-12-24T00:00:00"/>
    <d v="2023-12-28T00:00:00"/>
    <x v="0"/>
    <x v="2"/>
    <n v="733.69"/>
    <x v="2"/>
    <x v="0"/>
    <x v="10"/>
    <n v="1835.5299999999997"/>
    <n v="2569.2199999999998"/>
  </r>
  <r>
    <x v="5635"/>
    <x v="2"/>
    <x v="1"/>
    <n v="2386.6999999999998"/>
    <n v="0.46"/>
    <n v="2"/>
    <d v="2023-02-25T00:00:00"/>
    <d v="2023-03-02T00:00:00"/>
    <x v="2"/>
    <x v="2"/>
    <n v="699.26"/>
    <x v="1"/>
    <x v="0"/>
    <x v="8"/>
    <n v="1687.4399999999998"/>
    <n v="4773.3999999999996"/>
  </r>
  <r>
    <x v="5636"/>
    <x v="3"/>
    <x v="1"/>
    <n v="3995.76"/>
    <n v="0.01"/>
    <n v="3"/>
    <d v="2023-10-11T00:00:00"/>
    <d v="2023-10-13T00:00:00"/>
    <x v="1"/>
    <x v="2"/>
    <n v="892.67"/>
    <x v="1"/>
    <x v="0"/>
    <x v="2"/>
    <n v="3103.09"/>
    <n v="11987.28"/>
  </r>
  <r>
    <x v="5637"/>
    <x v="1"/>
    <x v="3"/>
    <n v="4183.4399999999996"/>
    <n v="0.41"/>
    <n v="1"/>
    <d v="2024-10-24T00:00:00"/>
    <d v="2024-10-30T00:00:00"/>
    <x v="2"/>
    <x v="1"/>
    <n v="248.62"/>
    <x v="3"/>
    <x v="1"/>
    <x v="2"/>
    <n v="3934.8199999999997"/>
    <n v="4183.4399999999996"/>
  </r>
  <r>
    <x v="5638"/>
    <x v="2"/>
    <x v="3"/>
    <n v="1488.87"/>
    <n v="0.14000000000000001"/>
    <n v="2"/>
    <d v="2023-07-08T00:00:00"/>
    <d v="2023-07-14T00:00:00"/>
    <x v="2"/>
    <x v="2"/>
    <n v="255.03"/>
    <x v="3"/>
    <x v="0"/>
    <x v="4"/>
    <n v="1233.8399999999999"/>
    <n v="2977.74"/>
  </r>
  <r>
    <x v="5639"/>
    <x v="1"/>
    <x v="3"/>
    <n v="4123.6400000000003"/>
    <n v="0.09"/>
    <n v="7"/>
    <d v="2024-08-16T00:00:00"/>
    <d v="2024-08-20T00:00:00"/>
    <x v="2"/>
    <x v="0"/>
    <n v="456.89"/>
    <x v="5"/>
    <x v="1"/>
    <x v="1"/>
    <n v="3666.7500000000005"/>
    <n v="28865.480000000003"/>
  </r>
  <r>
    <x v="5640"/>
    <x v="1"/>
    <x v="1"/>
    <n v="979.56"/>
    <n v="0.22"/>
    <n v="6"/>
    <d v="2023-01-16T00:00:00"/>
    <d v="2023-01-21T00:00:00"/>
    <x v="2"/>
    <x v="2"/>
    <n v="266.43"/>
    <x v="0"/>
    <x v="0"/>
    <x v="6"/>
    <n v="713.12999999999988"/>
    <n v="5877.36"/>
  </r>
  <r>
    <x v="5641"/>
    <x v="1"/>
    <x v="3"/>
    <n v="3837.58"/>
    <n v="0.45"/>
    <n v="2"/>
    <d v="2023-07-06T00:00:00"/>
    <d v="2023-07-09T00:00:00"/>
    <x v="2"/>
    <x v="1"/>
    <n v="232.5"/>
    <x v="3"/>
    <x v="0"/>
    <x v="4"/>
    <n v="3605.08"/>
    <n v="7675.16"/>
  </r>
  <r>
    <x v="5642"/>
    <x v="3"/>
    <x v="0"/>
    <n v="1319.04"/>
    <n v="0.39"/>
    <n v="1"/>
    <d v="2023-06-25T00:00:00"/>
    <d v="2023-06-29T00:00:00"/>
    <x v="2"/>
    <x v="1"/>
    <n v="103.2"/>
    <x v="5"/>
    <x v="0"/>
    <x v="9"/>
    <n v="1215.8399999999999"/>
    <n v="1319.04"/>
  </r>
  <r>
    <x v="5643"/>
    <x v="0"/>
    <x v="3"/>
    <n v="1559.86"/>
    <n v="0.48"/>
    <n v="9"/>
    <d v="2023-09-30T00:00:00"/>
    <d v="2023-10-01T00:00:00"/>
    <x v="0"/>
    <x v="1"/>
    <n v="189.61"/>
    <x v="0"/>
    <x v="0"/>
    <x v="7"/>
    <n v="1370.25"/>
    <n v="14038.74"/>
  </r>
  <r>
    <x v="5644"/>
    <x v="0"/>
    <x v="2"/>
    <n v="4277.09"/>
    <n v="0.27"/>
    <n v="1"/>
    <d v="2024-05-09T00:00:00"/>
    <d v="2024-05-16T00:00:00"/>
    <x v="1"/>
    <x v="2"/>
    <n v="963.26"/>
    <x v="1"/>
    <x v="1"/>
    <x v="5"/>
    <n v="3313.83"/>
    <n v="4277.09"/>
  </r>
  <r>
    <x v="5645"/>
    <x v="2"/>
    <x v="3"/>
    <n v="2158.37"/>
    <n v="0.26"/>
    <n v="5"/>
    <d v="2024-06-30T00:00:00"/>
    <d v="2024-07-03T00:00:00"/>
    <x v="0"/>
    <x v="0"/>
    <n v="613.08000000000004"/>
    <x v="3"/>
    <x v="1"/>
    <x v="9"/>
    <n v="1545.29"/>
    <n v="10791.849999999999"/>
  </r>
  <r>
    <x v="5646"/>
    <x v="1"/>
    <x v="3"/>
    <n v="4953.7700000000004"/>
    <n v="0.01"/>
    <n v="9"/>
    <d v="2024-08-29T00:00:00"/>
    <d v="2024-09-04T00:00:00"/>
    <x v="0"/>
    <x v="1"/>
    <n v="728.42"/>
    <x v="3"/>
    <x v="1"/>
    <x v="1"/>
    <n v="4225.3500000000004"/>
    <n v="44583.930000000008"/>
  </r>
  <r>
    <x v="5647"/>
    <x v="3"/>
    <x v="3"/>
    <n v="844.52"/>
    <n v="0.09"/>
    <n v="9"/>
    <d v="2024-03-18T00:00:00"/>
    <d v="2024-03-23T00:00:00"/>
    <x v="1"/>
    <x v="2"/>
    <n v="114.36"/>
    <x v="3"/>
    <x v="1"/>
    <x v="0"/>
    <n v="730.16"/>
    <n v="7600.68"/>
  </r>
  <r>
    <x v="5648"/>
    <x v="1"/>
    <x v="3"/>
    <n v="2370.41"/>
    <n v="0.25"/>
    <n v="6"/>
    <d v="2023-08-04T00:00:00"/>
    <d v="2023-08-08T00:00:00"/>
    <x v="0"/>
    <x v="0"/>
    <n v="582.35"/>
    <x v="1"/>
    <x v="0"/>
    <x v="1"/>
    <n v="1788.06"/>
    <n v="14222.46"/>
  </r>
  <r>
    <x v="5649"/>
    <x v="1"/>
    <x v="2"/>
    <n v="3689.01"/>
    <n v="0.38"/>
    <n v="3"/>
    <d v="2024-11-11T00:00:00"/>
    <d v="2024-11-18T00:00:00"/>
    <x v="1"/>
    <x v="2"/>
    <n v="1012.83"/>
    <x v="4"/>
    <x v="1"/>
    <x v="11"/>
    <n v="2676.1800000000003"/>
    <n v="11067.03"/>
  </r>
  <r>
    <x v="5650"/>
    <x v="3"/>
    <x v="4"/>
    <n v="126.3"/>
    <n v="0.41"/>
    <n v="2"/>
    <d v="2023-10-20T00:00:00"/>
    <d v="2023-10-24T00:00:00"/>
    <x v="1"/>
    <x v="1"/>
    <n v="9.08"/>
    <x v="3"/>
    <x v="0"/>
    <x v="2"/>
    <n v="117.22"/>
    <n v="252.6"/>
  </r>
  <r>
    <x v="5651"/>
    <x v="0"/>
    <x v="3"/>
    <n v="844.09"/>
    <n v="0.14000000000000001"/>
    <n v="3"/>
    <d v="2023-04-23T00:00:00"/>
    <d v="2023-04-25T00:00:00"/>
    <x v="1"/>
    <x v="0"/>
    <n v="250.3"/>
    <x v="3"/>
    <x v="0"/>
    <x v="3"/>
    <n v="593.79"/>
    <n v="2532.27"/>
  </r>
  <r>
    <x v="5652"/>
    <x v="1"/>
    <x v="0"/>
    <n v="199.75"/>
    <n v="0.36"/>
    <n v="1"/>
    <d v="2023-01-30T00:00:00"/>
    <d v="2023-02-05T00:00:00"/>
    <x v="1"/>
    <x v="0"/>
    <n v="35.44"/>
    <x v="1"/>
    <x v="0"/>
    <x v="6"/>
    <n v="164.31"/>
    <n v="199.75"/>
  </r>
  <r>
    <x v="5653"/>
    <x v="1"/>
    <x v="2"/>
    <n v="4965.1000000000004"/>
    <n v="0.41"/>
    <n v="3"/>
    <d v="2023-12-04T00:00:00"/>
    <d v="2023-12-09T00:00:00"/>
    <x v="2"/>
    <x v="0"/>
    <n v="1482.39"/>
    <x v="4"/>
    <x v="0"/>
    <x v="10"/>
    <n v="3482.71"/>
    <n v="14895.300000000001"/>
  </r>
  <r>
    <x v="5654"/>
    <x v="0"/>
    <x v="4"/>
    <n v="3827.06"/>
    <n v="0.19"/>
    <n v="2"/>
    <d v="2023-08-07T00:00:00"/>
    <d v="2023-08-13T00:00:00"/>
    <x v="1"/>
    <x v="1"/>
    <n v="203.52"/>
    <x v="4"/>
    <x v="0"/>
    <x v="1"/>
    <n v="3623.54"/>
    <n v="7654.12"/>
  </r>
  <r>
    <x v="5655"/>
    <x v="3"/>
    <x v="3"/>
    <n v="1930.44"/>
    <n v="0.35"/>
    <n v="8"/>
    <d v="2024-02-04T00:00:00"/>
    <d v="2024-02-05T00:00:00"/>
    <x v="0"/>
    <x v="0"/>
    <n v="526.52"/>
    <x v="2"/>
    <x v="1"/>
    <x v="8"/>
    <n v="1403.92"/>
    <n v="15443.52"/>
  </r>
  <r>
    <x v="5656"/>
    <x v="2"/>
    <x v="4"/>
    <n v="865.8"/>
    <n v="0.22"/>
    <n v="7"/>
    <d v="2023-02-16T00:00:00"/>
    <d v="2023-02-22T00:00:00"/>
    <x v="0"/>
    <x v="0"/>
    <n v="64.650000000000006"/>
    <x v="5"/>
    <x v="0"/>
    <x v="8"/>
    <n v="801.15"/>
    <n v="6060.5999999999995"/>
  </r>
  <r>
    <x v="5657"/>
    <x v="0"/>
    <x v="0"/>
    <n v="542.88"/>
    <n v="0.49"/>
    <n v="1"/>
    <d v="2023-02-10T00:00:00"/>
    <d v="2023-02-15T00:00:00"/>
    <x v="2"/>
    <x v="0"/>
    <n v="132.71"/>
    <x v="0"/>
    <x v="0"/>
    <x v="8"/>
    <n v="410.16999999999996"/>
    <n v="542.88"/>
  </r>
  <r>
    <x v="5658"/>
    <x v="2"/>
    <x v="2"/>
    <n v="2706.35"/>
    <n v="0"/>
    <n v="1"/>
    <d v="2023-09-10T00:00:00"/>
    <d v="2023-09-16T00:00:00"/>
    <x v="2"/>
    <x v="2"/>
    <n v="135.51"/>
    <x v="0"/>
    <x v="0"/>
    <x v="7"/>
    <n v="2570.84"/>
    <n v="2706.35"/>
  </r>
  <r>
    <x v="5659"/>
    <x v="2"/>
    <x v="2"/>
    <n v="4881.87"/>
    <n v="0.21"/>
    <n v="5"/>
    <d v="2023-12-19T00:00:00"/>
    <d v="2023-12-26T00:00:00"/>
    <x v="2"/>
    <x v="0"/>
    <n v="410.5"/>
    <x v="5"/>
    <x v="0"/>
    <x v="10"/>
    <n v="4471.37"/>
    <n v="24409.35"/>
  </r>
  <r>
    <x v="5660"/>
    <x v="0"/>
    <x v="4"/>
    <n v="3405.59"/>
    <n v="0.13"/>
    <n v="4"/>
    <d v="2024-09-15T00:00:00"/>
    <d v="2024-09-19T00:00:00"/>
    <x v="0"/>
    <x v="2"/>
    <n v="307.32"/>
    <x v="3"/>
    <x v="1"/>
    <x v="7"/>
    <n v="3098.27"/>
    <n v="13622.36"/>
  </r>
  <r>
    <x v="5661"/>
    <x v="1"/>
    <x v="3"/>
    <n v="1889.18"/>
    <n v="0.42"/>
    <n v="8"/>
    <d v="2023-07-20T00:00:00"/>
    <d v="2023-07-24T00:00:00"/>
    <x v="2"/>
    <x v="0"/>
    <n v="381.22"/>
    <x v="0"/>
    <x v="0"/>
    <x v="4"/>
    <n v="1507.96"/>
    <n v="15113.44"/>
  </r>
  <r>
    <x v="5662"/>
    <x v="2"/>
    <x v="1"/>
    <n v="2554.17"/>
    <n v="0.14000000000000001"/>
    <n v="8"/>
    <d v="2024-03-23T00:00:00"/>
    <d v="2024-03-24T00:00:00"/>
    <x v="0"/>
    <x v="0"/>
    <n v="570.82000000000005"/>
    <x v="1"/>
    <x v="1"/>
    <x v="0"/>
    <n v="1983.35"/>
    <n v="20433.36"/>
  </r>
  <r>
    <x v="5663"/>
    <x v="2"/>
    <x v="2"/>
    <n v="4994.63"/>
    <n v="0.27"/>
    <n v="3"/>
    <d v="2023-08-04T00:00:00"/>
    <d v="2023-08-07T00:00:00"/>
    <x v="2"/>
    <x v="2"/>
    <n v="362.15"/>
    <x v="0"/>
    <x v="0"/>
    <x v="1"/>
    <n v="4632.4800000000005"/>
    <n v="14983.89"/>
  </r>
  <r>
    <x v="5664"/>
    <x v="3"/>
    <x v="1"/>
    <n v="2641.95"/>
    <n v="0.37"/>
    <n v="5"/>
    <d v="2024-10-14T00:00:00"/>
    <d v="2024-10-19T00:00:00"/>
    <x v="2"/>
    <x v="0"/>
    <n v="400.18"/>
    <x v="4"/>
    <x v="1"/>
    <x v="2"/>
    <n v="2241.77"/>
    <n v="13209.75"/>
  </r>
  <r>
    <x v="5665"/>
    <x v="1"/>
    <x v="2"/>
    <n v="4824.59"/>
    <n v="0.25"/>
    <n v="7"/>
    <d v="2023-08-10T00:00:00"/>
    <d v="2023-08-15T00:00:00"/>
    <x v="1"/>
    <x v="2"/>
    <n v="1087.67"/>
    <x v="2"/>
    <x v="0"/>
    <x v="1"/>
    <n v="3736.92"/>
    <n v="33772.130000000005"/>
  </r>
  <r>
    <x v="5666"/>
    <x v="2"/>
    <x v="3"/>
    <n v="180.17"/>
    <n v="0.21"/>
    <n v="8"/>
    <d v="2023-06-20T00:00:00"/>
    <d v="2023-06-25T00:00:00"/>
    <x v="1"/>
    <x v="1"/>
    <n v="49.98"/>
    <x v="2"/>
    <x v="0"/>
    <x v="9"/>
    <n v="130.19"/>
    <n v="1441.36"/>
  </r>
  <r>
    <x v="5667"/>
    <x v="3"/>
    <x v="3"/>
    <n v="3632.72"/>
    <n v="0.02"/>
    <n v="3"/>
    <d v="2023-08-13T00:00:00"/>
    <d v="2023-08-15T00:00:00"/>
    <x v="0"/>
    <x v="2"/>
    <n v="353.78"/>
    <x v="1"/>
    <x v="0"/>
    <x v="1"/>
    <n v="3278.9399999999996"/>
    <n v="10898.16"/>
  </r>
  <r>
    <x v="5668"/>
    <x v="1"/>
    <x v="2"/>
    <n v="3173.09"/>
    <n v="0.01"/>
    <n v="8"/>
    <d v="2023-04-29T00:00:00"/>
    <d v="2023-05-06T00:00:00"/>
    <x v="1"/>
    <x v="1"/>
    <n v="495.59"/>
    <x v="2"/>
    <x v="0"/>
    <x v="3"/>
    <n v="2677.5"/>
    <n v="25384.720000000001"/>
  </r>
  <r>
    <x v="5669"/>
    <x v="0"/>
    <x v="4"/>
    <n v="3458.12"/>
    <n v="0.48"/>
    <n v="9"/>
    <d v="2023-04-20T00:00:00"/>
    <d v="2023-04-26T00:00:00"/>
    <x v="1"/>
    <x v="0"/>
    <n v="370.04"/>
    <x v="4"/>
    <x v="0"/>
    <x v="3"/>
    <n v="3088.08"/>
    <n v="31123.079999999998"/>
  </r>
  <r>
    <x v="5670"/>
    <x v="0"/>
    <x v="3"/>
    <n v="2895.78"/>
    <n v="0.32"/>
    <n v="3"/>
    <d v="2024-07-23T00:00:00"/>
    <d v="2024-07-24T00:00:00"/>
    <x v="1"/>
    <x v="2"/>
    <n v="171.5"/>
    <x v="3"/>
    <x v="1"/>
    <x v="4"/>
    <n v="2724.28"/>
    <n v="8687.34"/>
  </r>
  <r>
    <x v="5671"/>
    <x v="3"/>
    <x v="3"/>
    <n v="316.47000000000003"/>
    <n v="0.41"/>
    <n v="2"/>
    <d v="2024-04-16T00:00:00"/>
    <d v="2024-04-23T00:00:00"/>
    <x v="1"/>
    <x v="1"/>
    <n v="51.9"/>
    <x v="4"/>
    <x v="1"/>
    <x v="3"/>
    <n v="264.57000000000005"/>
    <n v="632.94000000000005"/>
  </r>
  <r>
    <x v="5672"/>
    <x v="0"/>
    <x v="0"/>
    <n v="832.86"/>
    <n v="0.24"/>
    <n v="2"/>
    <d v="2023-10-03T00:00:00"/>
    <d v="2023-10-06T00:00:00"/>
    <x v="1"/>
    <x v="2"/>
    <n v="129.03"/>
    <x v="0"/>
    <x v="0"/>
    <x v="2"/>
    <n v="703.83"/>
    <n v="1665.72"/>
  </r>
  <r>
    <x v="5673"/>
    <x v="2"/>
    <x v="3"/>
    <n v="4619.03"/>
    <n v="0.13"/>
    <n v="5"/>
    <d v="2023-04-24T00:00:00"/>
    <d v="2023-04-29T00:00:00"/>
    <x v="1"/>
    <x v="2"/>
    <n v="1179.69"/>
    <x v="0"/>
    <x v="0"/>
    <x v="3"/>
    <n v="3439.3399999999997"/>
    <n v="23095.149999999998"/>
  </r>
  <r>
    <x v="5674"/>
    <x v="1"/>
    <x v="0"/>
    <n v="1241.33"/>
    <n v="0.15"/>
    <n v="1"/>
    <d v="2023-07-10T00:00:00"/>
    <d v="2023-07-16T00:00:00"/>
    <x v="1"/>
    <x v="2"/>
    <n v="338.42"/>
    <x v="5"/>
    <x v="0"/>
    <x v="4"/>
    <n v="902.90999999999985"/>
    <n v="1241.33"/>
  </r>
  <r>
    <x v="5675"/>
    <x v="2"/>
    <x v="3"/>
    <n v="4965.3900000000003"/>
    <n v="0.02"/>
    <n v="6"/>
    <d v="2024-05-27T00:00:00"/>
    <d v="2024-05-30T00:00:00"/>
    <x v="0"/>
    <x v="1"/>
    <n v="686.94"/>
    <x v="1"/>
    <x v="1"/>
    <x v="5"/>
    <n v="4278.4500000000007"/>
    <n v="29792.340000000004"/>
  </r>
  <r>
    <x v="5676"/>
    <x v="2"/>
    <x v="3"/>
    <n v="3429.98"/>
    <n v="0.4"/>
    <n v="7"/>
    <d v="2023-01-23T00:00:00"/>
    <d v="2023-01-26T00:00:00"/>
    <x v="1"/>
    <x v="1"/>
    <n v="778.85"/>
    <x v="2"/>
    <x v="0"/>
    <x v="6"/>
    <n v="2651.13"/>
    <n v="24009.86"/>
  </r>
  <r>
    <x v="5677"/>
    <x v="0"/>
    <x v="4"/>
    <n v="2277.34"/>
    <n v="0.28999999999999998"/>
    <n v="5"/>
    <d v="2024-06-28T00:00:00"/>
    <d v="2024-07-01T00:00:00"/>
    <x v="1"/>
    <x v="1"/>
    <n v="442.89"/>
    <x v="0"/>
    <x v="1"/>
    <x v="9"/>
    <n v="1834.4500000000003"/>
    <n v="11386.7"/>
  </r>
  <r>
    <x v="5678"/>
    <x v="2"/>
    <x v="4"/>
    <n v="4608.24"/>
    <n v="0.24"/>
    <n v="8"/>
    <d v="2024-11-27T00:00:00"/>
    <d v="2024-12-01T00:00:00"/>
    <x v="2"/>
    <x v="0"/>
    <n v="1117.56"/>
    <x v="4"/>
    <x v="1"/>
    <x v="11"/>
    <n v="3490.68"/>
    <n v="36865.919999999998"/>
  </r>
  <r>
    <x v="5679"/>
    <x v="0"/>
    <x v="3"/>
    <n v="3995.43"/>
    <n v="0.43"/>
    <n v="6"/>
    <d v="2023-07-28T00:00:00"/>
    <d v="2023-08-03T00:00:00"/>
    <x v="0"/>
    <x v="2"/>
    <n v="345.92"/>
    <x v="1"/>
    <x v="0"/>
    <x v="4"/>
    <n v="3649.5099999999998"/>
    <n v="23972.579999999998"/>
  </r>
  <r>
    <x v="5680"/>
    <x v="1"/>
    <x v="2"/>
    <n v="2201.9299999999998"/>
    <n v="0.22"/>
    <n v="1"/>
    <d v="2024-11-24T00:00:00"/>
    <d v="2024-12-01T00:00:00"/>
    <x v="0"/>
    <x v="0"/>
    <n v="557.63"/>
    <x v="1"/>
    <x v="1"/>
    <x v="11"/>
    <n v="1644.2999999999997"/>
    <n v="2201.9299999999998"/>
  </r>
  <r>
    <x v="5681"/>
    <x v="1"/>
    <x v="2"/>
    <n v="436.11"/>
    <n v="0.47"/>
    <n v="9"/>
    <d v="2024-03-25T00:00:00"/>
    <d v="2024-03-30T00:00:00"/>
    <x v="2"/>
    <x v="1"/>
    <n v="87.52"/>
    <x v="4"/>
    <x v="1"/>
    <x v="0"/>
    <n v="348.59000000000003"/>
    <n v="3924.9900000000002"/>
  </r>
  <r>
    <x v="5682"/>
    <x v="2"/>
    <x v="3"/>
    <n v="4354.6899999999996"/>
    <n v="0.01"/>
    <n v="5"/>
    <d v="2024-08-29T00:00:00"/>
    <d v="2024-09-04T00:00:00"/>
    <x v="0"/>
    <x v="0"/>
    <n v="1053.25"/>
    <x v="5"/>
    <x v="1"/>
    <x v="1"/>
    <n v="3301.4399999999996"/>
    <n v="21773.449999999997"/>
  </r>
  <r>
    <x v="5683"/>
    <x v="3"/>
    <x v="2"/>
    <n v="3848.7"/>
    <n v="0.49"/>
    <n v="5"/>
    <d v="2024-09-26T00:00:00"/>
    <d v="2024-10-01T00:00:00"/>
    <x v="0"/>
    <x v="1"/>
    <n v="596.54999999999995"/>
    <x v="5"/>
    <x v="1"/>
    <x v="7"/>
    <n v="3252.1499999999996"/>
    <n v="19243.5"/>
  </r>
  <r>
    <x v="5684"/>
    <x v="0"/>
    <x v="3"/>
    <n v="3974.6"/>
    <n v="0.41"/>
    <n v="1"/>
    <d v="2024-11-01T00:00:00"/>
    <d v="2024-11-08T00:00:00"/>
    <x v="0"/>
    <x v="0"/>
    <n v="206.92"/>
    <x v="5"/>
    <x v="1"/>
    <x v="11"/>
    <n v="3767.68"/>
    <n v="3974.6"/>
  </r>
  <r>
    <x v="5685"/>
    <x v="0"/>
    <x v="4"/>
    <n v="3749.81"/>
    <n v="0.18"/>
    <n v="5"/>
    <d v="2024-03-13T00:00:00"/>
    <d v="2024-03-18T00:00:00"/>
    <x v="1"/>
    <x v="2"/>
    <n v="1048.04"/>
    <x v="5"/>
    <x v="1"/>
    <x v="0"/>
    <n v="2701.77"/>
    <n v="18749.05"/>
  </r>
  <r>
    <x v="5686"/>
    <x v="2"/>
    <x v="1"/>
    <n v="1451.2"/>
    <n v="0.3"/>
    <n v="3"/>
    <d v="2023-09-03T00:00:00"/>
    <d v="2023-09-04T00:00:00"/>
    <x v="1"/>
    <x v="2"/>
    <n v="336.85"/>
    <x v="5"/>
    <x v="0"/>
    <x v="7"/>
    <n v="1114.3499999999999"/>
    <n v="4353.6000000000004"/>
  </r>
  <r>
    <x v="5687"/>
    <x v="0"/>
    <x v="0"/>
    <n v="4308.34"/>
    <n v="0.43"/>
    <n v="3"/>
    <d v="2023-06-14T00:00:00"/>
    <d v="2023-06-16T00:00:00"/>
    <x v="1"/>
    <x v="2"/>
    <n v="959.42"/>
    <x v="5"/>
    <x v="0"/>
    <x v="9"/>
    <n v="3348.92"/>
    <n v="12925.02"/>
  </r>
  <r>
    <x v="5688"/>
    <x v="0"/>
    <x v="2"/>
    <n v="110.94"/>
    <n v="0.24"/>
    <n v="8"/>
    <d v="2023-09-05T00:00:00"/>
    <d v="2023-09-07T00:00:00"/>
    <x v="2"/>
    <x v="2"/>
    <n v="18.670000000000002"/>
    <x v="5"/>
    <x v="0"/>
    <x v="7"/>
    <n v="92.27"/>
    <n v="887.52"/>
  </r>
  <r>
    <x v="5689"/>
    <x v="3"/>
    <x v="2"/>
    <n v="1262.6500000000001"/>
    <n v="0.03"/>
    <n v="9"/>
    <d v="2024-01-26T00:00:00"/>
    <d v="2024-02-01T00:00:00"/>
    <x v="2"/>
    <x v="1"/>
    <n v="76.98"/>
    <x v="5"/>
    <x v="1"/>
    <x v="6"/>
    <n v="1185.67"/>
    <n v="11363.85"/>
  </r>
  <r>
    <x v="5690"/>
    <x v="3"/>
    <x v="4"/>
    <n v="328.14"/>
    <n v="0.45"/>
    <n v="6"/>
    <d v="2023-09-02T00:00:00"/>
    <d v="2023-09-09T00:00:00"/>
    <x v="1"/>
    <x v="2"/>
    <n v="27.71"/>
    <x v="5"/>
    <x v="0"/>
    <x v="7"/>
    <n v="300.43"/>
    <n v="1968.84"/>
  </r>
  <r>
    <x v="5691"/>
    <x v="2"/>
    <x v="2"/>
    <n v="641.91999999999996"/>
    <n v="0.26"/>
    <n v="3"/>
    <d v="2023-05-26T00:00:00"/>
    <d v="2023-05-28T00:00:00"/>
    <x v="1"/>
    <x v="0"/>
    <n v="102.48"/>
    <x v="5"/>
    <x v="0"/>
    <x v="5"/>
    <n v="539.43999999999994"/>
    <n v="1925.7599999999998"/>
  </r>
  <r>
    <x v="5692"/>
    <x v="3"/>
    <x v="3"/>
    <n v="2708.66"/>
    <n v="0.27"/>
    <n v="8"/>
    <d v="2024-03-01T00:00:00"/>
    <d v="2024-03-03T00:00:00"/>
    <x v="0"/>
    <x v="2"/>
    <n v="672.68"/>
    <x v="2"/>
    <x v="1"/>
    <x v="0"/>
    <n v="2035.98"/>
    <n v="21669.279999999999"/>
  </r>
  <r>
    <x v="5693"/>
    <x v="2"/>
    <x v="3"/>
    <n v="282.56"/>
    <n v="0.01"/>
    <n v="3"/>
    <d v="2023-11-27T00:00:00"/>
    <d v="2023-12-01T00:00:00"/>
    <x v="2"/>
    <x v="0"/>
    <n v="76.98"/>
    <x v="1"/>
    <x v="0"/>
    <x v="11"/>
    <n v="205.57999999999998"/>
    <n v="847.68000000000006"/>
  </r>
  <r>
    <x v="5694"/>
    <x v="1"/>
    <x v="1"/>
    <n v="988.77"/>
    <n v="0.05"/>
    <n v="7"/>
    <d v="2023-07-12T00:00:00"/>
    <d v="2023-07-13T00:00:00"/>
    <x v="2"/>
    <x v="0"/>
    <n v="162.61000000000001"/>
    <x v="0"/>
    <x v="0"/>
    <x v="4"/>
    <n v="826.16"/>
    <n v="6921.3899999999994"/>
  </r>
  <r>
    <x v="5695"/>
    <x v="2"/>
    <x v="1"/>
    <n v="1240.43"/>
    <n v="0.39"/>
    <n v="2"/>
    <d v="2024-09-28T00:00:00"/>
    <d v="2024-09-29T00:00:00"/>
    <x v="0"/>
    <x v="1"/>
    <n v="370.57"/>
    <x v="5"/>
    <x v="1"/>
    <x v="7"/>
    <n v="869.86000000000013"/>
    <n v="2480.86"/>
  </r>
  <r>
    <x v="5696"/>
    <x v="1"/>
    <x v="1"/>
    <n v="3311.16"/>
    <n v="0.22"/>
    <n v="6"/>
    <d v="2023-05-05T00:00:00"/>
    <d v="2023-05-09T00:00:00"/>
    <x v="2"/>
    <x v="1"/>
    <n v="976.62"/>
    <x v="4"/>
    <x v="0"/>
    <x v="5"/>
    <n v="2334.54"/>
    <n v="19866.96"/>
  </r>
  <r>
    <x v="5697"/>
    <x v="2"/>
    <x v="3"/>
    <n v="2397.2199999999998"/>
    <n v="0.5"/>
    <n v="8"/>
    <d v="2024-07-22T00:00:00"/>
    <d v="2024-07-27T00:00:00"/>
    <x v="1"/>
    <x v="0"/>
    <n v="337.81"/>
    <x v="4"/>
    <x v="1"/>
    <x v="4"/>
    <n v="2059.41"/>
    <n v="19177.759999999998"/>
  </r>
  <r>
    <x v="5698"/>
    <x v="0"/>
    <x v="1"/>
    <n v="2346.2199999999998"/>
    <n v="0.35"/>
    <n v="3"/>
    <d v="2024-04-30T00:00:00"/>
    <d v="2024-05-04T00:00:00"/>
    <x v="1"/>
    <x v="1"/>
    <n v="155.33000000000001"/>
    <x v="0"/>
    <x v="1"/>
    <x v="3"/>
    <n v="2190.89"/>
    <n v="7038.66"/>
  </r>
  <r>
    <x v="5699"/>
    <x v="3"/>
    <x v="1"/>
    <n v="3865.32"/>
    <n v="0.47"/>
    <n v="9"/>
    <d v="2023-07-16T00:00:00"/>
    <d v="2023-07-18T00:00:00"/>
    <x v="2"/>
    <x v="1"/>
    <n v="669.56"/>
    <x v="4"/>
    <x v="0"/>
    <x v="4"/>
    <n v="3195.76"/>
    <n v="34787.880000000005"/>
  </r>
  <r>
    <x v="5700"/>
    <x v="1"/>
    <x v="3"/>
    <n v="2337.9299999999998"/>
    <n v="0.14000000000000001"/>
    <n v="9"/>
    <d v="2023-08-02T00:00:00"/>
    <d v="2023-08-08T00:00:00"/>
    <x v="2"/>
    <x v="1"/>
    <n v="689.39"/>
    <x v="5"/>
    <x v="0"/>
    <x v="1"/>
    <n v="1648.54"/>
    <n v="21041.37"/>
  </r>
  <r>
    <x v="5701"/>
    <x v="2"/>
    <x v="4"/>
    <n v="1807.59"/>
    <n v="0.09"/>
    <n v="3"/>
    <d v="2024-04-05T00:00:00"/>
    <d v="2024-04-12T00:00:00"/>
    <x v="1"/>
    <x v="1"/>
    <n v="255.7"/>
    <x v="5"/>
    <x v="1"/>
    <x v="3"/>
    <n v="1551.8899999999999"/>
    <n v="5422.7699999999995"/>
  </r>
  <r>
    <x v="5702"/>
    <x v="3"/>
    <x v="2"/>
    <n v="4816.01"/>
    <n v="0.19"/>
    <n v="3"/>
    <d v="2024-06-12T00:00:00"/>
    <d v="2024-06-13T00:00:00"/>
    <x v="2"/>
    <x v="2"/>
    <n v="663.94"/>
    <x v="1"/>
    <x v="1"/>
    <x v="9"/>
    <n v="4152.07"/>
    <n v="14448.03"/>
  </r>
  <r>
    <x v="5703"/>
    <x v="2"/>
    <x v="0"/>
    <n v="140.63999999999999"/>
    <n v="0.13"/>
    <n v="5"/>
    <d v="2024-05-12T00:00:00"/>
    <d v="2024-05-19T00:00:00"/>
    <x v="2"/>
    <x v="2"/>
    <n v="17.72"/>
    <x v="5"/>
    <x v="1"/>
    <x v="5"/>
    <n v="122.91999999999999"/>
    <n v="703.19999999999993"/>
  </r>
  <r>
    <x v="5704"/>
    <x v="3"/>
    <x v="3"/>
    <n v="1596.43"/>
    <n v="0.31"/>
    <n v="9"/>
    <d v="2024-01-26T00:00:00"/>
    <d v="2024-02-01T00:00:00"/>
    <x v="0"/>
    <x v="0"/>
    <n v="458.99"/>
    <x v="0"/>
    <x v="1"/>
    <x v="6"/>
    <n v="1137.44"/>
    <n v="14367.87"/>
  </r>
  <r>
    <x v="5705"/>
    <x v="3"/>
    <x v="3"/>
    <n v="3086.02"/>
    <n v="0.37"/>
    <n v="1"/>
    <d v="2024-12-11T00:00:00"/>
    <d v="2024-12-15T00:00:00"/>
    <x v="2"/>
    <x v="0"/>
    <n v="299.57"/>
    <x v="0"/>
    <x v="1"/>
    <x v="10"/>
    <n v="2786.45"/>
    <n v="3086.02"/>
  </r>
  <r>
    <x v="5706"/>
    <x v="2"/>
    <x v="0"/>
    <n v="3935.77"/>
    <n v="0.2"/>
    <n v="1"/>
    <d v="2023-09-25T00:00:00"/>
    <d v="2023-10-02T00:00:00"/>
    <x v="1"/>
    <x v="0"/>
    <n v="625.08000000000004"/>
    <x v="2"/>
    <x v="0"/>
    <x v="7"/>
    <n v="3310.69"/>
    <n v="3935.77"/>
  </r>
  <r>
    <x v="5707"/>
    <x v="1"/>
    <x v="0"/>
    <n v="4100.42"/>
    <n v="0.04"/>
    <n v="1"/>
    <d v="2023-10-21T00:00:00"/>
    <d v="2023-10-23T00:00:00"/>
    <x v="2"/>
    <x v="1"/>
    <n v="414.61"/>
    <x v="1"/>
    <x v="0"/>
    <x v="2"/>
    <n v="3685.81"/>
    <n v="4100.42"/>
  </r>
  <r>
    <x v="5708"/>
    <x v="1"/>
    <x v="1"/>
    <n v="325.76"/>
    <n v="0.01"/>
    <n v="4"/>
    <d v="2023-08-03T00:00:00"/>
    <d v="2023-08-05T00:00:00"/>
    <x v="2"/>
    <x v="2"/>
    <n v="25.39"/>
    <x v="5"/>
    <x v="0"/>
    <x v="1"/>
    <n v="300.37"/>
    <n v="1303.04"/>
  </r>
  <r>
    <x v="5709"/>
    <x v="0"/>
    <x v="0"/>
    <n v="3574.75"/>
    <n v="0.11"/>
    <n v="7"/>
    <d v="2024-11-18T00:00:00"/>
    <d v="2024-11-21T00:00:00"/>
    <x v="1"/>
    <x v="0"/>
    <n v="568.82000000000005"/>
    <x v="1"/>
    <x v="1"/>
    <x v="11"/>
    <n v="3005.93"/>
    <n v="25023.25"/>
  </r>
  <r>
    <x v="5710"/>
    <x v="3"/>
    <x v="2"/>
    <n v="3629.24"/>
    <n v="0.37"/>
    <n v="2"/>
    <d v="2024-03-14T00:00:00"/>
    <d v="2024-03-19T00:00:00"/>
    <x v="1"/>
    <x v="2"/>
    <n v="912.69"/>
    <x v="3"/>
    <x v="1"/>
    <x v="0"/>
    <n v="2716.5499999999997"/>
    <n v="7258.48"/>
  </r>
  <r>
    <x v="5711"/>
    <x v="0"/>
    <x v="2"/>
    <n v="1148.99"/>
    <n v="0.11"/>
    <n v="3"/>
    <d v="2024-08-06T00:00:00"/>
    <d v="2024-08-13T00:00:00"/>
    <x v="2"/>
    <x v="0"/>
    <n v="59.68"/>
    <x v="4"/>
    <x v="1"/>
    <x v="1"/>
    <n v="1089.31"/>
    <n v="3446.9700000000003"/>
  </r>
  <r>
    <x v="5712"/>
    <x v="0"/>
    <x v="2"/>
    <n v="652.6"/>
    <n v="0.46"/>
    <n v="4"/>
    <d v="2023-01-15T00:00:00"/>
    <d v="2023-01-20T00:00:00"/>
    <x v="2"/>
    <x v="1"/>
    <n v="111.76"/>
    <x v="2"/>
    <x v="0"/>
    <x v="6"/>
    <n v="540.84"/>
    <n v="2610.4"/>
  </r>
  <r>
    <x v="5713"/>
    <x v="2"/>
    <x v="2"/>
    <n v="3773.46"/>
    <n v="0.33"/>
    <n v="1"/>
    <d v="2023-01-30T00:00:00"/>
    <d v="2023-02-04T00:00:00"/>
    <x v="2"/>
    <x v="2"/>
    <n v="665.94"/>
    <x v="5"/>
    <x v="0"/>
    <x v="6"/>
    <n v="3107.52"/>
    <n v="3773.46"/>
  </r>
  <r>
    <x v="5714"/>
    <x v="2"/>
    <x v="2"/>
    <n v="1322.55"/>
    <n v="0.43"/>
    <n v="2"/>
    <d v="2024-07-20T00:00:00"/>
    <d v="2024-07-26T00:00:00"/>
    <x v="2"/>
    <x v="0"/>
    <n v="91.25"/>
    <x v="4"/>
    <x v="1"/>
    <x v="4"/>
    <n v="1231.3"/>
    <n v="2645.1"/>
  </r>
  <r>
    <x v="5715"/>
    <x v="2"/>
    <x v="1"/>
    <n v="108.2"/>
    <n v="0.19"/>
    <n v="2"/>
    <d v="2023-03-14T00:00:00"/>
    <d v="2023-03-21T00:00:00"/>
    <x v="2"/>
    <x v="2"/>
    <n v="31.87"/>
    <x v="3"/>
    <x v="0"/>
    <x v="0"/>
    <n v="76.33"/>
    <n v="216.4"/>
  </r>
  <r>
    <x v="5716"/>
    <x v="3"/>
    <x v="3"/>
    <n v="1195.51"/>
    <n v="0.49"/>
    <n v="6"/>
    <d v="2024-09-12T00:00:00"/>
    <d v="2024-09-13T00:00:00"/>
    <x v="2"/>
    <x v="2"/>
    <n v="118.9"/>
    <x v="3"/>
    <x v="1"/>
    <x v="7"/>
    <n v="1076.6099999999999"/>
    <n v="7173.0599999999995"/>
  </r>
  <r>
    <x v="5717"/>
    <x v="2"/>
    <x v="0"/>
    <n v="252.23"/>
    <n v="0.34"/>
    <n v="4"/>
    <d v="2023-05-29T00:00:00"/>
    <d v="2023-06-04T00:00:00"/>
    <x v="0"/>
    <x v="1"/>
    <n v="69.78"/>
    <x v="5"/>
    <x v="0"/>
    <x v="5"/>
    <n v="182.45"/>
    <n v="1008.92"/>
  </r>
  <r>
    <x v="5718"/>
    <x v="2"/>
    <x v="3"/>
    <n v="1321.01"/>
    <n v="0.18"/>
    <n v="7"/>
    <d v="2023-08-24T00:00:00"/>
    <d v="2023-08-25T00:00:00"/>
    <x v="1"/>
    <x v="2"/>
    <n v="141.78"/>
    <x v="5"/>
    <x v="0"/>
    <x v="1"/>
    <n v="1179.23"/>
    <n v="9247.07"/>
  </r>
  <r>
    <x v="5719"/>
    <x v="3"/>
    <x v="0"/>
    <n v="1741.6"/>
    <n v="0.11"/>
    <n v="8"/>
    <d v="2023-11-12T00:00:00"/>
    <d v="2023-11-13T00:00:00"/>
    <x v="2"/>
    <x v="1"/>
    <n v="315.5"/>
    <x v="1"/>
    <x v="0"/>
    <x v="11"/>
    <n v="1426.1"/>
    <n v="13932.8"/>
  </r>
  <r>
    <x v="5720"/>
    <x v="3"/>
    <x v="1"/>
    <n v="1429.86"/>
    <n v="0.43"/>
    <n v="2"/>
    <d v="2024-10-09T00:00:00"/>
    <d v="2024-10-10T00:00:00"/>
    <x v="1"/>
    <x v="2"/>
    <n v="357.55"/>
    <x v="1"/>
    <x v="1"/>
    <x v="2"/>
    <n v="1072.31"/>
    <n v="2859.72"/>
  </r>
  <r>
    <x v="5721"/>
    <x v="1"/>
    <x v="1"/>
    <n v="4607.6899999999996"/>
    <n v="0.16"/>
    <n v="2"/>
    <d v="2023-06-24T00:00:00"/>
    <d v="2023-06-26T00:00:00"/>
    <x v="0"/>
    <x v="1"/>
    <n v="1324.47"/>
    <x v="5"/>
    <x v="0"/>
    <x v="9"/>
    <n v="3283.2199999999993"/>
    <n v="9215.3799999999992"/>
  </r>
  <r>
    <x v="5722"/>
    <x v="2"/>
    <x v="4"/>
    <n v="1239.4100000000001"/>
    <n v="0.02"/>
    <n v="5"/>
    <d v="2024-06-21T00:00:00"/>
    <d v="2024-06-26T00:00:00"/>
    <x v="1"/>
    <x v="2"/>
    <n v="186.37"/>
    <x v="4"/>
    <x v="1"/>
    <x v="9"/>
    <n v="1053.04"/>
    <n v="6197.05"/>
  </r>
  <r>
    <x v="5723"/>
    <x v="2"/>
    <x v="4"/>
    <n v="2390.92"/>
    <n v="0.14000000000000001"/>
    <n v="4"/>
    <d v="2024-08-18T00:00:00"/>
    <d v="2024-08-24T00:00:00"/>
    <x v="1"/>
    <x v="0"/>
    <n v="161.44999999999999"/>
    <x v="1"/>
    <x v="1"/>
    <x v="1"/>
    <n v="2229.4700000000003"/>
    <n v="9563.68"/>
  </r>
  <r>
    <x v="5724"/>
    <x v="2"/>
    <x v="1"/>
    <n v="4791.3999999999996"/>
    <n v="0.09"/>
    <n v="2"/>
    <d v="2023-05-03T00:00:00"/>
    <d v="2023-05-09T00:00:00"/>
    <x v="1"/>
    <x v="1"/>
    <n v="267.11"/>
    <x v="4"/>
    <x v="0"/>
    <x v="5"/>
    <n v="4524.29"/>
    <n v="9582.7999999999993"/>
  </r>
  <r>
    <x v="5725"/>
    <x v="1"/>
    <x v="1"/>
    <n v="4408.08"/>
    <n v="0.16"/>
    <n v="9"/>
    <d v="2024-11-04T00:00:00"/>
    <d v="2024-11-05T00:00:00"/>
    <x v="0"/>
    <x v="2"/>
    <n v="1183.3499999999999"/>
    <x v="2"/>
    <x v="1"/>
    <x v="11"/>
    <n v="3224.73"/>
    <n v="39672.720000000001"/>
  </r>
  <r>
    <x v="5726"/>
    <x v="2"/>
    <x v="0"/>
    <n v="1615.37"/>
    <n v="0.31"/>
    <n v="9"/>
    <d v="2023-03-01T00:00:00"/>
    <d v="2023-03-06T00:00:00"/>
    <x v="2"/>
    <x v="1"/>
    <n v="274.08999999999997"/>
    <x v="1"/>
    <x v="0"/>
    <x v="0"/>
    <n v="1341.28"/>
    <n v="14538.329999999998"/>
  </r>
  <r>
    <x v="5727"/>
    <x v="1"/>
    <x v="1"/>
    <n v="1699.8"/>
    <n v="0.25"/>
    <n v="4"/>
    <d v="2023-05-31T00:00:00"/>
    <d v="2023-06-02T00:00:00"/>
    <x v="0"/>
    <x v="1"/>
    <n v="148.71"/>
    <x v="0"/>
    <x v="0"/>
    <x v="5"/>
    <n v="1551.09"/>
    <n v="6799.2"/>
  </r>
  <r>
    <x v="5728"/>
    <x v="0"/>
    <x v="3"/>
    <n v="3007.31"/>
    <n v="0.36"/>
    <n v="2"/>
    <d v="2024-05-01T00:00:00"/>
    <d v="2024-05-02T00:00:00"/>
    <x v="0"/>
    <x v="1"/>
    <n v="499.32"/>
    <x v="1"/>
    <x v="1"/>
    <x v="5"/>
    <n v="2507.9899999999998"/>
    <n v="6014.62"/>
  </r>
  <r>
    <x v="5729"/>
    <x v="1"/>
    <x v="0"/>
    <n v="4597.53"/>
    <n v="0.17"/>
    <n v="3"/>
    <d v="2024-09-28T00:00:00"/>
    <d v="2024-10-01T00:00:00"/>
    <x v="0"/>
    <x v="0"/>
    <n v="485.55"/>
    <x v="1"/>
    <x v="1"/>
    <x v="7"/>
    <n v="4111.9799999999996"/>
    <n v="13792.59"/>
  </r>
  <r>
    <x v="5730"/>
    <x v="0"/>
    <x v="1"/>
    <n v="149"/>
    <n v="0.06"/>
    <n v="8"/>
    <d v="2024-08-19T00:00:00"/>
    <d v="2024-08-23T00:00:00"/>
    <x v="1"/>
    <x v="2"/>
    <n v="33.5"/>
    <x v="3"/>
    <x v="1"/>
    <x v="1"/>
    <n v="115.5"/>
    <n v="1192"/>
  </r>
  <r>
    <x v="5731"/>
    <x v="2"/>
    <x v="0"/>
    <n v="2026.29"/>
    <n v="0.08"/>
    <n v="8"/>
    <d v="2024-11-11T00:00:00"/>
    <d v="2024-11-12T00:00:00"/>
    <x v="0"/>
    <x v="0"/>
    <n v="307.69"/>
    <x v="5"/>
    <x v="1"/>
    <x v="11"/>
    <n v="1718.6"/>
    <n v="16210.32"/>
  </r>
  <r>
    <x v="5732"/>
    <x v="0"/>
    <x v="0"/>
    <n v="4263.8999999999996"/>
    <n v="0.4"/>
    <n v="7"/>
    <d v="2023-12-12T00:00:00"/>
    <d v="2023-12-13T00:00:00"/>
    <x v="0"/>
    <x v="1"/>
    <n v="989.37"/>
    <x v="0"/>
    <x v="0"/>
    <x v="10"/>
    <n v="3274.5299999999997"/>
    <n v="29847.299999999996"/>
  </r>
  <r>
    <x v="5733"/>
    <x v="1"/>
    <x v="2"/>
    <n v="2111.3000000000002"/>
    <n v="0.05"/>
    <n v="4"/>
    <d v="2023-03-10T00:00:00"/>
    <d v="2023-03-13T00:00:00"/>
    <x v="1"/>
    <x v="2"/>
    <n v="509.35"/>
    <x v="3"/>
    <x v="0"/>
    <x v="0"/>
    <n v="1601.9500000000003"/>
    <n v="8445.2000000000007"/>
  </r>
  <r>
    <x v="5734"/>
    <x v="3"/>
    <x v="4"/>
    <n v="3628.27"/>
    <n v="0.4"/>
    <n v="1"/>
    <d v="2023-07-02T00:00:00"/>
    <d v="2023-07-08T00:00:00"/>
    <x v="1"/>
    <x v="1"/>
    <n v="520.85"/>
    <x v="1"/>
    <x v="0"/>
    <x v="4"/>
    <n v="3107.42"/>
    <n v="3628.27"/>
  </r>
  <r>
    <x v="5735"/>
    <x v="0"/>
    <x v="0"/>
    <n v="3490.43"/>
    <n v="0.11"/>
    <n v="9"/>
    <d v="2024-08-07T00:00:00"/>
    <d v="2024-08-09T00:00:00"/>
    <x v="1"/>
    <x v="2"/>
    <n v="753.24"/>
    <x v="0"/>
    <x v="1"/>
    <x v="1"/>
    <n v="2737.1899999999996"/>
    <n v="31413.87"/>
  </r>
  <r>
    <x v="5736"/>
    <x v="0"/>
    <x v="0"/>
    <n v="1106.75"/>
    <n v="0.34"/>
    <n v="7"/>
    <d v="2024-01-15T00:00:00"/>
    <d v="2024-01-19T00:00:00"/>
    <x v="0"/>
    <x v="1"/>
    <n v="269.42"/>
    <x v="0"/>
    <x v="1"/>
    <x v="6"/>
    <n v="837.32999999999993"/>
    <n v="7747.25"/>
  </r>
  <r>
    <x v="5737"/>
    <x v="2"/>
    <x v="2"/>
    <n v="2303.0100000000002"/>
    <n v="0.31"/>
    <n v="1"/>
    <d v="2024-07-10T00:00:00"/>
    <d v="2024-07-16T00:00:00"/>
    <x v="1"/>
    <x v="0"/>
    <n v="144.54"/>
    <x v="1"/>
    <x v="1"/>
    <x v="4"/>
    <n v="2158.4700000000003"/>
    <n v="2303.0100000000002"/>
  </r>
  <r>
    <x v="5738"/>
    <x v="1"/>
    <x v="1"/>
    <n v="2874.31"/>
    <n v="0.05"/>
    <n v="5"/>
    <d v="2023-03-02T00:00:00"/>
    <d v="2023-03-04T00:00:00"/>
    <x v="2"/>
    <x v="1"/>
    <n v="282.49"/>
    <x v="0"/>
    <x v="0"/>
    <x v="0"/>
    <n v="2591.8199999999997"/>
    <n v="14371.55"/>
  </r>
  <r>
    <x v="5739"/>
    <x v="0"/>
    <x v="0"/>
    <n v="3605.77"/>
    <n v="0.33"/>
    <n v="3"/>
    <d v="2024-02-21T00:00:00"/>
    <d v="2024-02-28T00:00:00"/>
    <x v="2"/>
    <x v="1"/>
    <n v="1065.77"/>
    <x v="1"/>
    <x v="1"/>
    <x v="8"/>
    <n v="2540"/>
    <n v="10817.31"/>
  </r>
  <r>
    <x v="5740"/>
    <x v="0"/>
    <x v="2"/>
    <n v="4129.71"/>
    <n v="0.22"/>
    <n v="2"/>
    <d v="2024-04-17T00:00:00"/>
    <d v="2024-04-23T00:00:00"/>
    <x v="1"/>
    <x v="2"/>
    <n v="213.93"/>
    <x v="4"/>
    <x v="1"/>
    <x v="3"/>
    <n v="3915.78"/>
    <n v="8259.42"/>
  </r>
  <r>
    <x v="5741"/>
    <x v="0"/>
    <x v="3"/>
    <n v="3823.67"/>
    <n v="0.35"/>
    <n v="3"/>
    <d v="2024-11-22T00:00:00"/>
    <d v="2024-11-25T00:00:00"/>
    <x v="0"/>
    <x v="0"/>
    <n v="490.32"/>
    <x v="2"/>
    <x v="1"/>
    <x v="11"/>
    <n v="3333.35"/>
    <n v="11471.01"/>
  </r>
  <r>
    <x v="5742"/>
    <x v="0"/>
    <x v="2"/>
    <n v="238.73"/>
    <n v="0.42"/>
    <n v="6"/>
    <d v="2024-01-02T00:00:00"/>
    <d v="2024-01-09T00:00:00"/>
    <x v="0"/>
    <x v="1"/>
    <n v="58.62"/>
    <x v="4"/>
    <x v="1"/>
    <x v="6"/>
    <n v="180.10999999999999"/>
    <n v="1432.3799999999999"/>
  </r>
  <r>
    <x v="5743"/>
    <x v="3"/>
    <x v="4"/>
    <n v="3386.13"/>
    <n v="0.02"/>
    <n v="7"/>
    <d v="2023-12-03T00:00:00"/>
    <d v="2023-12-04T00:00:00"/>
    <x v="2"/>
    <x v="0"/>
    <n v="437.07"/>
    <x v="0"/>
    <x v="0"/>
    <x v="10"/>
    <n v="2949.06"/>
    <n v="23702.91"/>
  </r>
  <r>
    <x v="5744"/>
    <x v="1"/>
    <x v="4"/>
    <n v="2536.85"/>
    <n v="0.32"/>
    <n v="9"/>
    <d v="2023-09-13T00:00:00"/>
    <d v="2023-09-19T00:00:00"/>
    <x v="0"/>
    <x v="0"/>
    <n v="646.53"/>
    <x v="4"/>
    <x v="0"/>
    <x v="7"/>
    <n v="1890.32"/>
    <n v="22831.649999999998"/>
  </r>
  <r>
    <x v="5745"/>
    <x v="2"/>
    <x v="1"/>
    <n v="2911.92"/>
    <n v="0.05"/>
    <n v="7"/>
    <d v="2023-12-26T00:00:00"/>
    <d v="2023-12-30T00:00:00"/>
    <x v="2"/>
    <x v="2"/>
    <n v="241.92"/>
    <x v="5"/>
    <x v="0"/>
    <x v="10"/>
    <n v="2670"/>
    <n v="20383.440000000002"/>
  </r>
  <r>
    <x v="5746"/>
    <x v="2"/>
    <x v="1"/>
    <n v="1927.53"/>
    <n v="0.19"/>
    <n v="1"/>
    <d v="2024-09-14T00:00:00"/>
    <d v="2024-09-16T00:00:00"/>
    <x v="1"/>
    <x v="2"/>
    <n v="518.89"/>
    <x v="5"/>
    <x v="1"/>
    <x v="7"/>
    <n v="1408.6399999999999"/>
    <n v="1927.53"/>
  </r>
  <r>
    <x v="5747"/>
    <x v="3"/>
    <x v="4"/>
    <n v="3598.73"/>
    <n v="0.01"/>
    <n v="7"/>
    <d v="2023-01-19T00:00:00"/>
    <d v="2023-01-20T00:00:00"/>
    <x v="2"/>
    <x v="2"/>
    <n v="605.22"/>
    <x v="5"/>
    <x v="0"/>
    <x v="6"/>
    <n v="2993.51"/>
    <n v="25191.11"/>
  </r>
  <r>
    <x v="5748"/>
    <x v="1"/>
    <x v="4"/>
    <n v="3402.05"/>
    <n v="0.16"/>
    <n v="1"/>
    <d v="2024-12-10T00:00:00"/>
    <d v="2024-12-15T00:00:00"/>
    <x v="0"/>
    <x v="0"/>
    <n v="201.48"/>
    <x v="5"/>
    <x v="1"/>
    <x v="10"/>
    <n v="3200.57"/>
    <n v="3402.05"/>
  </r>
  <r>
    <x v="5749"/>
    <x v="0"/>
    <x v="0"/>
    <n v="2939.48"/>
    <n v="0.08"/>
    <n v="8"/>
    <d v="2024-10-07T00:00:00"/>
    <d v="2024-10-13T00:00:00"/>
    <x v="2"/>
    <x v="1"/>
    <n v="605.02"/>
    <x v="0"/>
    <x v="1"/>
    <x v="2"/>
    <n v="2334.46"/>
    <n v="23515.84"/>
  </r>
  <r>
    <x v="5750"/>
    <x v="3"/>
    <x v="4"/>
    <n v="4321.87"/>
    <n v="0.28000000000000003"/>
    <n v="2"/>
    <d v="2024-12-12T00:00:00"/>
    <d v="2024-12-15T00:00:00"/>
    <x v="0"/>
    <x v="2"/>
    <n v="515.66"/>
    <x v="3"/>
    <x v="1"/>
    <x v="10"/>
    <n v="3806.21"/>
    <n v="8643.74"/>
  </r>
  <r>
    <x v="5751"/>
    <x v="1"/>
    <x v="1"/>
    <n v="599.30999999999995"/>
    <n v="0.26"/>
    <n v="2"/>
    <d v="2024-03-16T00:00:00"/>
    <d v="2024-03-18T00:00:00"/>
    <x v="2"/>
    <x v="0"/>
    <n v="134.91"/>
    <x v="2"/>
    <x v="1"/>
    <x v="0"/>
    <n v="464.4"/>
    <n v="1198.6199999999999"/>
  </r>
  <r>
    <x v="5752"/>
    <x v="0"/>
    <x v="4"/>
    <n v="1575.01"/>
    <n v="0.4"/>
    <n v="1"/>
    <d v="2023-03-29T00:00:00"/>
    <d v="2023-04-03T00:00:00"/>
    <x v="1"/>
    <x v="0"/>
    <n v="434.2"/>
    <x v="3"/>
    <x v="0"/>
    <x v="0"/>
    <n v="1140.81"/>
    <n v="1575.01"/>
  </r>
  <r>
    <x v="5753"/>
    <x v="3"/>
    <x v="1"/>
    <n v="2526.14"/>
    <n v="0.32"/>
    <n v="9"/>
    <d v="2024-07-25T00:00:00"/>
    <d v="2024-07-31T00:00:00"/>
    <x v="2"/>
    <x v="1"/>
    <n v="179.13"/>
    <x v="2"/>
    <x v="1"/>
    <x v="4"/>
    <n v="2347.0099999999998"/>
    <n v="22735.26"/>
  </r>
  <r>
    <x v="5754"/>
    <x v="1"/>
    <x v="3"/>
    <n v="4797.16"/>
    <n v="0.36"/>
    <n v="8"/>
    <d v="2024-02-07T00:00:00"/>
    <d v="2024-02-09T00:00:00"/>
    <x v="1"/>
    <x v="0"/>
    <n v="532.80999999999995"/>
    <x v="3"/>
    <x v="1"/>
    <x v="8"/>
    <n v="4264.3500000000004"/>
    <n v="38377.279999999999"/>
  </r>
  <r>
    <x v="5755"/>
    <x v="2"/>
    <x v="4"/>
    <n v="452.62"/>
    <n v="0.05"/>
    <n v="9"/>
    <d v="2023-05-05T00:00:00"/>
    <d v="2023-05-07T00:00:00"/>
    <x v="1"/>
    <x v="2"/>
    <n v="66.89"/>
    <x v="1"/>
    <x v="0"/>
    <x v="5"/>
    <n v="385.73"/>
    <n v="4073.58"/>
  </r>
  <r>
    <x v="5756"/>
    <x v="2"/>
    <x v="1"/>
    <n v="1751.68"/>
    <n v="0.01"/>
    <n v="8"/>
    <d v="2023-06-29T00:00:00"/>
    <d v="2023-07-06T00:00:00"/>
    <x v="1"/>
    <x v="2"/>
    <n v="507.95"/>
    <x v="5"/>
    <x v="0"/>
    <x v="9"/>
    <n v="1243.73"/>
    <n v="14013.44"/>
  </r>
  <r>
    <x v="5757"/>
    <x v="1"/>
    <x v="2"/>
    <n v="4636.8599999999997"/>
    <n v="0.48"/>
    <n v="4"/>
    <d v="2023-12-13T00:00:00"/>
    <d v="2023-12-20T00:00:00"/>
    <x v="0"/>
    <x v="2"/>
    <n v="701.96"/>
    <x v="1"/>
    <x v="0"/>
    <x v="10"/>
    <n v="3934.8999999999996"/>
    <n v="18547.439999999999"/>
  </r>
  <r>
    <x v="5758"/>
    <x v="2"/>
    <x v="0"/>
    <n v="4499.9399999999996"/>
    <n v="0.21"/>
    <n v="9"/>
    <d v="2024-04-12T00:00:00"/>
    <d v="2024-04-17T00:00:00"/>
    <x v="1"/>
    <x v="2"/>
    <n v="352.44"/>
    <x v="5"/>
    <x v="1"/>
    <x v="3"/>
    <n v="4147.5"/>
    <n v="40499.46"/>
  </r>
  <r>
    <x v="5759"/>
    <x v="1"/>
    <x v="1"/>
    <n v="4339.7"/>
    <n v="0.2"/>
    <n v="8"/>
    <d v="2024-11-08T00:00:00"/>
    <d v="2024-11-11T00:00:00"/>
    <x v="0"/>
    <x v="2"/>
    <n v="539.9"/>
    <x v="4"/>
    <x v="1"/>
    <x v="11"/>
    <n v="3799.7999999999997"/>
    <n v="34717.599999999999"/>
  </r>
  <r>
    <x v="5760"/>
    <x v="0"/>
    <x v="4"/>
    <n v="1611.11"/>
    <n v="0.02"/>
    <n v="1"/>
    <d v="2024-01-18T00:00:00"/>
    <d v="2024-01-21T00:00:00"/>
    <x v="1"/>
    <x v="0"/>
    <n v="88.34"/>
    <x v="4"/>
    <x v="1"/>
    <x v="6"/>
    <n v="1522.77"/>
    <n v="1611.11"/>
  </r>
  <r>
    <x v="5761"/>
    <x v="1"/>
    <x v="4"/>
    <n v="4249.5"/>
    <n v="0.06"/>
    <n v="5"/>
    <d v="2023-11-21T00:00:00"/>
    <d v="2023-11-26T00:00:00"/>
    <x v="2"/>
    <x v="2"/>
    <n v="415.59"/>
    <x v="0"/>
    <x v="0"/>
    <x v="11"/>
    <n v="3833.91"/>
    <n v="21247.5"/>
  </r>
  <r>
    <x v="5762"/>
    <x v="0"/>
    <x v="3"/>
    <n v="2576.16"/>
    <n v="0.47"/>
    <n v="9"/>
    <d v="2024-10-17T00:00:00"/>
    <d v="2024-10-20T00:00:00"/>
    <x v="2"/>
    <x v="2"/>
    <n v="521.49"/>
    <x v="2"/>
    <x v="1"/>
    <x v="2"/>
    <n v="2054.67"/>
    <n v="23185.439999999999"/>
  </r>
  <r>
    <x v="5763"/>
    <x v="3"/>
    <x v="2"/>
    <n v="3136.92"/>
    <n v="0.35"/>
    <n v="8"/>
    <d v="2024-07-04T00:00:00"/>
    <d v="2024-07-08T00:00:00"/>
    <x v="1"/>
    <x v="2"/>
    <n v="289.20999999999998"/>
    <x v="2"/>
    <x v="1"/>
    <x v="4"/>
    <n v="2847.71"/>
    <n v="25095.360000000001"/>
  </r>
  <r>
    <x v="5764"/>
    <x v="1"/>
    <x v="1"/>
    <n v="1270.24"/>
    <n v="0.2"/>
    <n v="1"/>
    <d v="2023-07-21T00:00:00"/>
    <d v="2023-07-25T00:00:00"/>
    <x v="2"/>
    <x v="2"/>
    <n v="354.77"/>
    <x v="0"/>
    <x v="0"/>
    <x v="4"/>
    <n v="915.47"/>
    <n v="1270.24"/>
  </r>
  <r>
    <x v="5765"/>
    <x v="3"/>
    <x v="2"/>
    <n v="3562.7"/>
    <n v="0.45"/>
    <n v="6"/>
    <d v="2024-07-16T00:00:00"/>
    <d v="2024-07-17T00:00:00"/>
    <x v="2"/>
    <x v="1"/>
    <n v="813.44"/>
    <x v="5"/>
    <x v="1"/>
    <x v="4"/>
    <n v="2749.2599999999998"/>
    <n v="21376.199999999997"/>
  </r>
  <r>
    <x v="5766"/>
    <x v="2"/>
    <x v="3"/>
    <n v="1705.72"/>
    <n v="0.28999999999999998"/>
    <n v="6"/>
    <d v="2023-04-26T00:00:00"/>
    <d v="2023-05-01T00:00:00"/>
    <x v="0"/>
    <x v="0"/>
    <n v="378.77"/>
    <x v="4"/>
    <x v="0"/>
    <x v="3"/>
    <n v="1326.95"/>
    <n v="10234.32"/>
  </r>
  <r>
    <x v="5767"/>
    <x v="0"/>
    <x v="0"/>
    <n v="1785.01"/>
    <n v="0.37"/>
    <n v="2"/>
    <d v="2023-03-24T00:00:00"/>
    <d v="2023-03-31T00:00:00"/>
    <x v="0"/>
    <x v="0"/>
    <n v="288.83"/>
    <x v="0"/>
    <x v="0"/>
    <x v="0"/>
    <n v="1496.18"/>
    <n v="3570.02"/>
  </r>
  <r>
    <x v="5768"/>
    <x v="1"/>
    <x v="2"/>
    <n v="3220.4"/>
    <n v="0.22"/>
    <n v="2"/>
    <d v="2024-03-21T00:00:00"/>
    <d v="2024-03-25T00:00:00"/>
    <x v="2"/>
    <x v="2"/>
    <n v="789.27"/>
    <x v="5"/>
    <x v="1"/>
    <x v="0"/>
    <n v="2431.13"/>
    <n v="6440.8"/>
  </r>
  <r>
    <x v="5769"/>
    <x v="3"/>
    <x v="3"/>
    <n v="1275.18"/>
    <n v="0.22"/>
    <n v="1"/>
    <d v="2023-04-25T00:00:00"/>
    <d v="2023-04-27T00:00:00"/>
    <x v="1"/>
    <x v="1"/>
    <n v="123.52"/>
    <x v="3"/>
    <x v="0"/>
    <x v="3"/>
    <n v="1151.6600000000001"/>
    <n v="1275.18"/>
  </r>
  <r>
    <x v="5770"/>
    <x v="0"/>
    <x v="1"/>
    <n v="1199.75"/>
    <n v="0.03"/>
    <n v="6"/>
    <d v="2023-03-26T00:00:00"/>
    <d v="2023-04-02T00:00:00"/>
    <x v="1"/>
    <x v="1"/>
    <n v="192.98"/>
    <x v="0"/>
    <x v="0"/>
    <x v="0"/>
    <n v="1006.77"/>
    <n v="7198.5"/>
  </r>
  <r>
    <x v="5771"/>
    <x v="0"/>
    <x v="0"/>
    <n v="1908.9"/>
    <n v="0.37"/>
    <n v="9"/>
    <d v="2023-07-14T00:00:00"/>
    <d v="2023-07-20T00:00:00"/>
    <x v="0"/>
    <x v="1"/>
    <n v="569.72"/>
    <x v="0"/>
    <x v="0"/>
    <x v="4"/>
    <n v="1339.18"/>
    <n v="17180.100000000002"/>
  </r>
  <r>
    <x v="5772"/>
    <x v="2"/>
    <x v="4"/>
    <n v="3912.51"/>
    <n v="0.05"/>
    <n v="8"/>
    <d v="2023-02-28T00:00:00"/>
    <d v="2023-03-03T00:00:00"/>
    <x v="2"/>
    <x v="2"/>
    <n v="476.11"/>
    <x v="5"/>
    <x v="0"/>
    <x v="8"/>
    <n v="3436.4"/>
    <n v="31300.080000000002"/>
  </r>
  <r>
    <x v="5773"/>
    <x v="2"/>
    <x v="3"/>
    <n v="1200.94"/>
    <n v="0.38"/>
    <n v="5"/>
    <d v="2023-08-21T00:00:00"/>
    <d v="2023-08-28T00:00:00"/>
    <x v="0"/>
    <x v="1"/>
    <n v="181.68"/>
    <x v="1"/>
    <x v="0"/>
    <x v="1"/>
    <n v="1019.26"/>
    <n v="6004.7000000000007"/>
  </r>
  <r>
    <x v="5774"/>
    <x v="0"/>
    <x v="4"/>
    <n v="3957.86"/>
    <n v="0.1"/>
    <n v="8"/>
    <d v="2023-05-27T00:00:00"/>
    <d v="2023-06-03T00:00:00"/>
    <x v="1"/>
    <x v="1"/>
    <n v="415.91"/>
    <x v="3"/>
    <x v="0"/>
    <x v="5"/>
    <n v="3541.9500000000003"/>
    <n v="31662.880000000001"/>
  </r>
  <r>
    <x v="5775"/>
    <x v="0"/>
    <x v="0"/>
    <n v="3508.47"/>
    <n v="0.12"/>
    <n v="2"/>
    <d v="2024-07-27T00:00:00"/>
    <d v="2024-08-02T00:00:00"/>
    <x v="0"/>
    <x v="2"/>
    <n v="241.94"/>
    <x v="4"/>
    <x v="1"/>
    <x v="4"/>
    <n v="3266.5299999999997"/>
    <n v="7016.94"/>
  </r>
  <r>
    <x v="5776"/>
    <x v="1"/>
    <x v="3"/>
    <n v="3427.49"/>
    <n v="0.46"/>
    <n v="6"/>
    <d v="2024-11-23T00:00:00"/>
    <d v="2024-11-27T00:00:00"/>
    <x v="2"/>
    <x v="2"/>
    <n v="517.13"/>
    <x v="0"/>
    <x v="1"/>
    <x v="11"/>
    <n v="2910.3599999999997"/>
    <n v="20564.939999999999"/>
  </r>
  <r>
    <x v="5777"/>
    <x v="0"/>
    <x v="3"/>
    <n v="2426.3000000000002"/>
    <n v="0.24"/>
    <n v="2"/>
    <d v="2023-12-24T00:00:00"/>
    <d v="2023-12-28T00:00:00"/>
    <x v="1"/>
    <x v="1"/>
    <n v="209.43"/>
    <x v="0"/>
    <x v="0"/>
    <x v="10"/>
    <n v="2216.8700000000003"/>
    <n v="4852.6000000000004"/>
  </r>
  <r>
    <x v="5778"/>
    <x v="1"/>
    <x v="0"/>
    <n v="3754.85"/>
    <n v="0.06"/>
    <n v="8"/>
    <d v="2024-10-13T00:00:00"/>
    <d v="2024-10-19T00:00:00"/>
    <x v="2"/>
    <x v="0"/>
    <n v="668.03"/>
    <x v="1"/>
    <x v="1"/>
    <x v="2"/>
    <n v="3086.8199999999997"/>
    <n v="30038.799999999999"/>
  </r>
  <r>
    <x v="5779"/>
    <x v="0"/>
    <x v="1"/>
    <n v="166.25"/>
    <n v="0.45"/>
    <n v="2"/>
    <d v="2023-03-29T00:00:00"/>
    <d v="2023-04-03T00:00:00"/>
    <x v="1"/>
    <x v="2"/>
    <n v="39.6"/>
    <x v="0"/>
    <x v="0"/>
    <x v="0"/>
    <n v="126.65"/>
    <n v="332.5"/>
  </r>
  <r>
    <x v="5780"/>
    <x v="2"/>
    <x v="3"/>
    <n v="1597.48"/>
    <n v="0.23"/>
    <n v="5"/>
    <d v="2023-03-06T00:00:00"/>
    <d v="2023-03-12T00:00:00"/>
    <x v="2"/>
    <x v="0"/>
    <n v="418.59"/>
    <x v="4"/>
    <x v="0"/>
    <x v="0"/>
    <n v="1178.8900000000001"/>
    <n v="7987.4"/>
  </r>
  <r>
    <x v="5781"/>
    <x v="1"/>
    <x v="0"/>
    <n v="3427.77"/>
    <n v="7.0000000000000007E-2"/>
    <n v="7"/>
    <d v="2024-06-18T00:00:00"/>
    <d v="2024-06-20T00:00:00"/>
    <x v="2"/>
    <x v="0"/>
    <n v="315.37"/>
    <x v="4"/>
    <x v="1"/>
    <x v="9"/>
    <n v="3112.4"/>
    <n v="23994.39"/>
  </r>
  <r>
    <x v="5782"/>
    <x v="3"/>
    <x v="2"/>
    <n v="4937.75"/>
    <n v="0.2"/>
    <n v="7"/>
    <d v="2023-10-22T00:00:00"/>
    <d v="2023-10-28T00:00:00"/>
    <x v="0"/>
    <x v="0"/>
    <n v="1359.9"/>
    <x v="3"/>
    <x v="0"/>
    <x v="2"/>
    <n v="3577.85"/>
    <n v="34564.25"/>
  </r>
  <r>
    <x v="5783"/>
    <x v="2"/>
    <x v="4"/>
    <n v="112.32"/>
    <n v="0.28999999999999998"/>
    <n v="4"/>
    <d v="2023-03-01T00:00:00"/>
    <d v="2023-03-08T00:00:00"/>
    <x v="1"/>
    <x v="2"/>
    <n v="15.71"/>
    <x v="3"/>
    <x v="0"/>
    <x v="0"/>
    <n v="96.609999999999985"/>
    <n v="449.28"/>
  </r>
  <r>
    <x v="5784"/>
    <x v="1"/>
    <x v="3"/>
    <n v="2598.86"/>
    <n v="0.18"/>
    <n v="8"/>
    <d v="2024-07-09T00:00:00"/>
    <d v="2024-07-13T00:00:00"/>
    <x v="2"/>
    <x v="0"/>
    <n v="420.94"/>
    <x v="2"/>
    <x v="1"/>
    <x v="4"/>
    <n v="2177.92"/>
    <n v="20790.88"/>
  </r>
  <r>
    <x v="5785"/>
    <x v="1"/>
    <x v="2"/>
    <n v="4626.8"/>
    <n v="0.46"/>
    <n v="7"/>
    <d v="2023-03-11T00:00:00"/>
    <d v="2023-03-13T00:00:00"/>
    <x v="1"/>
    <x v="2"/>
    <n v="905.1"/>
    <x v="2"/>
    <x v="0"/>
    <x v="0"/>
    <n v="3721.7000000000003"/>
    <n v="32387.600000000002"/>
  </r>
  <r>
    <x v="5786"/>
    <x v="3"/>
    <x v="3"/>
    <n v="4331.34"/>
    <n v="0.13"/>
    <n v="5"/>
    <d v="2024-06-29T00:00:00"/>
    <d v="2024-07-02T00:00:00"/>
    <x v="0"/>
    <x v="2"/>
    <n v="377.94"/>
    <x v="4"/>
    <x v="1"/>
    <x v="9"/>
    <n v="3953.4"/>
    <n v="21656.7"/>
  </r>
  <r>
    <x v="5787"/>
    <x v="1"/>
    <x v="1"/>
    <n v="213.37"/>
    <n v="0.09"/>
    <n v="4"/>
    <d v="2024-06-20T00:00:00"/>
    <d v="2024-06-27T00:00:00"/>
    <x v="2"/>
    <x v="0"/>
    <n v="55.56"/>
    <x v="1"/>
    <x v="1"/>
    <x v="9"/>
    <n v="157.81"/>
    <n v="853.48"/>
  </r>
  <r>
    <x v="5788"/>
    <x v="0"/>
    <x v="0"/>
    <n v="2694.83"/>
    <n v="0.11"/>
    <n v="2"/>
    <d v="2024-07-13T00:00:00"/>
    <d v="2024-07-16T00:00:00"/>
    <x v="1"/>
    <x v="1"/>
    <n v="666.52"/>
    <x v="0"/>
    <x v="1"/>
    <x v="4"/>
    <n v="2028.31"/>
    <n v="5389.66"/>
  </r>
  <r>
    <x v="5789"/>
    <x v="3"/>
    <x v="3"/>
    <n v="121.01"/>
    <n v="0.04"/>
    <n v="2"/>
    <d v="2023-05-18T00:00:00"/>
    <d v="2023-05-21T00:00:00"/>
    <x v="0"/>
    <x v="1"/>
    <n v="20.36"/>
    <x v="4"/>
    <x v="0"/>
    <x v="5"/>
    <n v="100.65"/>
    <n v="242.02"/>
  </r>
  <r>
    <x v="5790"/>
    <x v="2"/>
    <x v="0"/>
    <n v="3968.92"/>
    <n v="0.23"/>
    <n v="4"/>
    <d v="2024-12-13T00:00:00"/>
    <d v="2024-12-19T00:00:00"/>
    <x v="2"/>
    <x v="2"/>
    <n v="513.57000000000005"/>
    <x v="2"/>
    <x v="1"/>
    <x v="10"/>
    <n v="3455.35"/>
    <n v="15875.68"/>
  </r>
  <r>
    <x v="5791"/>
    <x v="2"/>
    <x v="3"/>
    <n v="1613.49"/>
    <n v="0.44"/>
    <n v="8"/>
    <d v="2024-02-14T00:00:00"/>
    <d v="2024-02-21T00:00:00"/>
    <x v="1"/>
    <x v="0"/>
    <n v="281.13"/>
    <x v="1"/>
    <x v="1"/>
    <x v="8"/>
    <n v="1332.3600000000001"/>
    <n v="12907.92"/>
  </r>
  <r>
    <x v="5792"/>
    <x v="0"/>
    <x v="1"/>
    <n v="3851.39"/>
    <n v="0.15"/>
    <n v="6"/>
    <d v="2023-10-01T00:00:00"/>
    <d v="2023-10-07T00:00:00"/>
    <x v="0"/>
    <x v="0"/>
    <n v="822.6"/>
    <x v="2"/>
    <x v="0"/>
    <x v="2"/>
    <n v="3028.79"/>
    <n v="23108.34"/>
  </r>
  <r>
    <x v="5793"/>
    <x v="2"/>
    <x v="1"/>
    <n v="4729.49"/>
    <n v="0.13"/>
    <n v="9"/>
    <d v="2023-07-07T00:00:00"/>
    <d v="2023-07-08T00:00:00"/>
    <x v="0"/>
    <x v="1"/>
    <n v="1064.53"/>
    <x v="5"/>
    <x v="0"/>
    <x v="4"/>
    <n v="3664.96"/>
    <n v="42565.409999999996"/>
  </r>
  <r>
    <x v="5794"/>
    <x v="1"/>
    <x v="2"/>
    <n v="4882.82"/>
    <n v="0.42"/>
    <n v="2"/>
    <d v="2023-11-25T00:00:00"/>
    <d v="2023-11-30T00:00:00"/>
    <x v="2"/>
    <x v="0"/>
    <n v="778.44"/>
    <x v="2"/>
    <x v="0"/>
    <x v="11"/>
    <n v="4104.3799999999992"/>
    <n v="9765.64"/>
  </r>
  <r>
    <x v="5795"/>
    <x v="1"/>
    <x v="1"/>
    <n v="4481.1400000000003"/>
    <n v="0.15"/>
    <n v="7"/>
    <d v="2023-02-14T00:00:00"/>
    <d v="2023-02-17T00:00:00"/>
    <x v="2"/>
    <x v="2"/>
    <n v="253.8"/>
    <x v="3"/>
    <x v="0"/>
    <x v="8"/>
    <n v="4227.34"/>
    <n v="31367.980000000003"/>
  </r>
  <r>
    <x v="5796"/>
    <x v="0"/>
    <x v="0"/>
    <n v="1100.3"/>
    <n v="0.24"/>
    <n v="1"/>
    <d v="2024-10-27T00:00:00"/>
    <d v="2024-10-28T00:00:00"/>
    <x v="2"/>
    <x v="2"/>
    <n v="251.15"/>
    <x v="5"/>
    <x v="1"/>
    <x v="2"/>
    <n v="849.15"/>
    <n v="1100.3"/>
  </r>
  <r>
    <x v="5797"/>
    <x v="2"/>
    <x v="1"/>
    <n v="1053.54"/>
    <n v="0.02"/>
    <n v="2"/>
    <d v="2023-02-05T00:00:00"/>
    <d v="2023-02-06T00:00:00"/>
    <x v="1"/>
    <x v="0"/>
    <n v="136.91"/>
    <x v="1"/>
    <x v="0"/>
    <x v="8"/>
    <n v="916.63"/>
    <n v="2107.08"/>
  </r>
  <r>
    <x v="5798"/>
    <x v="2"/>
    <x v="3"/>
    <n v="3166.32"/>
    <n v="0.14000000000000001"/>
    <n v="9"/>
    <d v="2024-10-16T00:00:00"/>
    <d v="2024-10-21T00:00:00"/>
    <x v="0"/>
    <x v="1"/>
    <n v="853.98"/>
    <x v="5"/>
    <x v="1"/>
    <x v="2"/>
    <n v="2312.34"/>
    <n v="28496.880000000001"/>
  </r>
  <r>
    <x v="5799"/>
    <x v="0"/>
    <x v="1"/>
    <n v="2765.86"/>
    <n v="7.0000000000000007E-2"/>
    <n v="8"/>
    <d v="2024-02-12T00:00:00"/>
    <d v="2024-02-15T00:00:00"/>
    <x v="0"/>
    <x v="0"/>
    <n v="429.85"/>
    <x v="0"/>
    <x v="1"/>
    <x v="8"/>
    <n v="2336.0100000000002"/>
    <n v="22126.880000000001"/>
  </r>
  <r>
    <x v="5800"/>
    <x v="3"/>
    <x v="0"/>
    <n v="146.72"/>
    <n v="0.05"/>
    <n v="9"/>
    <d v="2024-10-03T00:00:00"/>
    <d v="2024-10-08T00:00:00"/>
    <x v="2"/>
    <x v="2"/>
    <n v="36.520000000000003"/>
    <x v="2"/>
    <x v="1"/>
    <x v="2"/>
    <n v="110.19999999999999"/>
    <n v="1320.48"/>
  </r>
  <r>
    <x v="5801"/>
    <x v="2"/>
    <x v="3"/>
    <n v="2019.46"/>
    <n v="0.22"/>
    <n v="7"/>
    <d v="2024-01-23T00:00:00"/>
    <d v="2024-01-30T00:00:00"/>
    <x v="0"/>
    <x v="2"/>
    <n v="286.36"/>
    <x v="2"/>
    <x v="1"/>
    <x v="6"/>
    <n v="1733.1"/>
    <n v="14136.220000000001"/>
  </r>
  <r>
    <x v="5802"/>
    <x v="3"/>
    <x v="2"/>
    <n v="4542.79"/>
    <n v="0.14000000000000001"/>
    <n v="9"/>
    <d v="2023-12-17T00:00:00"/>
    <d v="2023-12-23T00:00:00"/>
    <x v="2"/>
    <x v="2"/>
    <n v="648.29999999999995"/>
    <x v="5"/>
    <x v="0"/>
    <x v="10"/>
    <n v="3894.49"/>
    <n v="40885.11"/>
  </r>
  <r>
    <x v="5803"/>
    <x v="2"/>
    <x v="2"/>
    <n v="4501.96"/>
    <n v="0.08"/>
    <n v="4"/>
    <d v="2024-06-15T00:00:00"/>
    <d v="2024-06-20T00:00:00"/>
    <x v="2"/>
    <x v="1"/>
    <n v="1083.3599999999999"/>
    <x v="4"/>
    <x v="1"/>
    <x v="9"/>
    <n v="3418.6000000000004"/>
    <n v="18007.84"/>
  </r>
  <r>
    <x v="5804"/>
    <x v="2"/>
    <x v="2"/>
    <n v="1099.1400000000001"/>
    <n v="0.26"/>
    <n v="3"/>
    <d v="2024-11-09T00:00:00"/>
    <d v="2024-11-16T00:00:00"/>
    <x v="0"/>
    <x v="2"/>
    <n v="203.21"/>
    <x v="3"/>
    <x v="1"/>
    <x v="11"/>
    <n v="895.93000000000006"/>
    <n v="3297.42"/>
  </r>
  <r>
    <x v="5805"/>
    <x v="2"/>
    <x v="3"/>
    <n v="1971.62"/>
    <n v="0.39"/>
    <n v="4"/>
    <d v="2023-06-03T00:00:00"/>
    <d v="2023-06-07T00:00:00"/>
    <x v="0"/>
    <x v="2"/>
    <n v="224.93"/>
    <x v="2"/>
    <x v="0"/>
    <x v="9"/>
    <n v="1746.6899999999998"/>
    <n v="7886.48"/>
  </r>
  <r>
    <x v="5806"/>
    <x v="2"/>
    <x v="2"/>
    <n v="2845.79"/>
    <n v="0.37"/>
    <n v="5"/>
    <d v="2024-03-19T00:00:00"/>
    <d v="2024-03-25T00:00:00"/>
    <x v="1"/>
    <x v="0"/>
    <n v="739.55"/>
    <x v="4"/>
    <x v="1"/>
    <x v="0"/>
    <n v="2106.2399999999998"/>
    <n v="14228.95"/>
  </r>
  <r>
    <x v="5807"/>
    <x v="1"/>
    <x v="1"/>
    <n v="4278.6400000000003"/>
    <n v="0.13"/>
    <n v="4"/>
    <d v="2023-07-16T00:00:00"/>
    <d v="2023-07-21T00:00:00"/>
    <x v="2"/>
    <x v="0"/>
    <n v="887.74"/>
    <x v="2"/>
    <x v="0"/>
    <x v="4"/>
    <n v="3390.9000000000005"/>
    <n v="17114.560000000001"/>
  </r>
  <r>
    <x v="5808"/>
    <x v="3"/>
    <x v="3"/>
    <n v="2706.77"/>
    <n v="0.13"/>
    <n v="4"/>
    <d v="2023-03-09T00:00:00"/>
    <d v="2023-03-10T00:00:00"/>
    <x v="0"/>
    <x v="1"/>
    <n v="564.66999999999996"/>
    <x v="4"/>
    <x v="0"/>
    <x v="0"/>
    <n v="2142.1"/>
    <n v="10827.08"/>
  </r>
  <r>
    <x v="5809"/>
    <x v="3"/>
    <x v="3"/>
    <n v="4844.18"/>
    <n v="0.37"/>
    <n v="7"/>
    <d v="2023-03-11T00:00:00"/>
    <d v="2023-03-14T00:00:00"/>
    <x v="2"/>
    <x v="1"/>
    <n v="1191.4100000000001"/>
    <x v="3"/>
    <x v="0"/>
    <x v="0"/>
    <n v="3652.7700000000004"/>
    <n v="33909.26"/>
  </r>
  <r>
    <x v="5810"/>
    <x v="2"/>
    <x v="3"/>
    <n v="4015.36"/>
    <n v="0.28000000000000003"/>
    <n v="4"/>
    <d v="2023-04-28T00:00:00"/>
    <d v="2023-05-03T00:00:00"/>
    <x v="0"/>
    <x v="0"/>
    <n v="833.68"/>
    <x v="3"/>
    <x v="0"/>
    <x v="3"/>
    <n v="3181.6800000000003"/>
    <n v="16061.44"/>
  </r>
  <r>
    <x v="5811"/>
    <x v="2"/>
    <x v="4"/>
    <n v="4770.1499999999996"/>
    <n v="0.37"/>
    <n v="4"/>
    <d v="2024-01-18T00:00:00"/>
    <d v="2024-01-19T00:00:00"/>
    <x v="2"/>
    <x v="2"/>
    <n v="546.33000000000004"/>
    <x v="3"/>
    <x v="1"/>
    <x v="6"/>
    <n v="4223.82"/>
    <n v="19080.599999999999"/>
  </r>
  <r>
    <x v="5812"/>
    <x v="3"/>
    <x v="0"/>
    <n v="3684.31"/>
    <n v="0"/>
    <n v="9"/>
    <d v="2024-12-09T00:00:00"/>
    <d v="2024-12-12T00:00:00"/>
    <x v="2"/>
    <x v="2"/>
    <n v="193.73"/>
    <x v="3"/>
    <x v="1"/>
    <x v="10"/>
    <n v="3490.58"/>
    <n v="33158.79"/>
  </r>
  <r>
    <x v="5813"/>
    <x v="1"/>
    <x v="4"/>
    <n v="4400.3599999999997"/>
    <n v="0.04"/>
    <n v="9"/>
    <d v="2024-01-26T00:00:00"/>
    <d v="2024-01-28T00:00:00"/>
    <x v="2"/>
    <x v="2"/>
    <n v="1087.6199999999999"/>
    <x v="0"/>
    <x v="1"/>
    <x v="6"/>
    <n v="3312.74"/>
    <n v="39603.24"/>
  </r>
  <r>
    <x v="5814"/>
    <x v="0"/>
    <x v="4"/>
    <n v="4171.92"/>
    <n v="0.4"/>
    <n v="5"/>
    <d v="2023-11-21T00:00:00"/>
    <d v="2023-11-27T00:00:00"/>
    <x v="2"/>
    <x v="0"/>
    <n v="1207.1099999999999"/>
    <x v="5"/>
    <x v="0"/>
    <x v="11"/>
    <n v="2964.8100000000004"/>
    <n v="20859.599999999999"/>
  </r>
  <r>
    <x v="5815"/>
    <x v="0"/>
    <x v="4"/>
    <n v="1343.81"/>
    <n v="0.43"/>
    <n v="9"/>
    <d v="2023-09-17T00:00:00"/>
    <d v="2023-09-18T00:00:00"/>
    <x v="2"/>
    <x v="2"/>
    <n v="308.88"/>
    <x v="2"/>
    <x v="0"/>
    <x v="7"/>
    <n v="1034.9299999999998"/>
    <n v="12094.289999999999"/>
  </r>
  <r>
    <x v="5816"/>
    <x v="3"/>
    <x v="0"/>
    <n v="1224.73"/>
    <n v="0.17"/>
    <n v="2"/>
    <d v="2024-12-31T00:00:00"/>
    <d v="2025-01-07T00:00:00"/>
    <x v="1"/>
    <x v="0"/>
    <n v="314.19"/>
    <x v="2"/>
    <x v="1"/>
    <x v="10"/>
    <n v="910.54"/>
    <n v="2449.46"/>
  </r>
  <r>
    <x v="5817"/>
    <x v="2"/>
    <x v="4"/>
    <n v="4335.4799999999996"/>
    <n v="0.48"/>
    <n v="5"/>
    <d v="2023-07-20T00:00:00"/>
    <d v="2023-07-26T00:00:00"/>
    <x v="0"/>
    <x v="1"/>
    <n v="1153"/>
    <x v="1"/>
    <x v="0"/>
    <x v="4"/>
    <n v="3182.4799999999996"/>
    <n v="21677.399999999998"/>
  </r>
  <r>
    <x v="5818"/>
    <x v="2"/>
    <x v="2"/>
    <n v="514.91999999999996"/>
    <n v="0.15"/>
    <n v="7"/>
    <d v="2024-07-02T00:00:00"/>
    <d v="2024-07-04T00:00:00"/>
    <x v="0"/>
    <x v="2"/>
    <n v="58.31"/>
    <x v="1"/>
    <x v="1"/>
    <x v="4"/>
    <n v="456.60999999999996"/>
    <n v="3604.4399999999996"/>
  </r>
  <r>
    <x v="5819"/>
    <x v="1"/>
    <x v="3"/>
    <n v="2101.96"/>
    <n v="0.45"/>
    <n v="8"/>
    <d v="2023-04-28T00:00:00"/>
    <d v="2023-05-04T00:00:00"/>
    <x v="1"/>
    <x v="0"/>
    <n v="292.63"/>
    <x v="4"/>
    <x v="0"/>
    <x v="3"/>
    <n v="1809.33"/>
    <n v="16815.68"/>
  </r>
  <r>
    <x v="5820"/>
    <x v="0"/>
    <x v="3"/>
    <n v="4121.22"/>
    <n v="0.21"/>
    <n v="5"/>
    <d v="2024-05-28T00:00:00"/>
    <d v="2024-06-03T00:00:00"/>
    <x v="1"/>
    <x v="2"/>
    <n v="962.29"/>
    <x v="1"/>
    <x v="1"/>
    <x v="5"/>
    <n v="3158.9300000000003"/>
    <n v="20606.100000000002"/>
  </r>
  <r>
    <x v="5821"/>
    <x v="1"/>
    <x v="1"/>
    <n v="4084.87"/>
    <n v="0.28000000000000003"/>
    <n v="9"/>
    <d v="2024-11-19T00:00:00"/>
    <d v="2024-11-26T00:00:00"/>
    <x v="1"/>
    <x v="0"/>
    <n v="653.02"/>
    <x v="0"/>
    <x v="1"/>
    <x v="11"/>
    <n v="3431.85"/>
    <n v="36763.83"/>
  </r>
  <r>
    <x v="5822"/>
    <x v="0"/>
    <x v="2"/>
    <n v="780.04"/>
    <n v="0.32"/>
    <n v="3"/>
    <d v="2023-08-19T00:00:00"/>
    <d v="2023-08-25T00:00:00"/>
    <x v="1"/>
    <x v="2"/>
    <n v="163.19999999999999"/>
    <x v="1"/>
    <x v="0"/>
    <x v="1"/>
    <n v="616.83999999999992"/>
    <n v="2340.12"/>
  </r>
  <r>
    <x v="5823"/>
    <x v="3"/>
    <x v="0"/>
    <n v="2489.7800000000002"/>
    <n v="7.0000000000000007E-2"/>
    <n v="8"/>
    <d v="2023-01-17T00:00:00"/>
    <d v="2023-01-19T00:00:00"/>
    <x v="2"/>
    <x v="1"/>
    <n v="292.05"/>
    <x v="2"/>
    <x v="0"/>
    <x v="6"/>
    <n v="2197.73"/>
    <n v="19918.240000000002"/>
  </r>
  <r>
    <x v="5824"/>
    <x v="0"/>
    <x v="3"/>
    <n v="2451.1799999999998"/>
    <n v="0.02"/>
    <n v="9"/>
    <d v="2024-05-10T00:00:00"/>
    <d v="2024-05-14T00:00:00"/>
    <x v="1"/>
    <x v="1"/>
    <n v="560.65"/>
    <x v="1"/>
    <x v="1"/>
    <x v="5"/>
    <n v="1890.5299999999997"/>
    <n v="22060.62"/>
  </r>
  <r>
    <x v="5825"/>
    <x v="1"/>
    <x v="4"/>
    <n v="1686.24"/>
    <n v="0.21"/>
    <n v="7"/>
    <d v="2023-11-03T00:00:00"/>
    <d v="2023-11-05T00:00:00"/>
    <x v="1"/>
    <x v="0"/>
    <n v="334.78"/>
    <x v="3"/>
    <x v="0"/>
    <x v="11"/>
    <n v="1351.46"/>
    <n v="11803.68"/>
  </r>
  <r>
    <x v="5826"/>
    <x v="1"/>
    <x v="1"/>
    <n v="4594.1899999999996"/>
    <n v="0.08"/>
    <n v="5"/>
    <d v="2024-01-05T00:00:00"/>
    <d v="2024-01-06T00:00:00"/>
    <x v="1"/>
    <x v="0"/>
    <n v="1329.6"/>
    <x v="2"/>
    <x v="1"/>
    <x v="6"/>
    <n v="3264.5899999999997"/>
    <n v="22970.949999999997"/>
  </r>
  <r>
    <x v="5827"/>
    <x v="1"/>
    <x v="1"/>
    <n v="3300.28"/>
    <n v="0.27"/>
    <n v="9"/>
    <d v="2024-04-16T00:00:00"/>
    <d v="2024-04-22T00:00:00"/>
    <x v="1"/>
    <x v="1"/>
    <n v="926.97"/>
    <x v="4"/>
    <x v="1"/>
    <x v="3"/>
    <n v="2373.3100000000004"/>
    <n v="29702.52"/>
  </r>
  <r>
    <x v="5828"/>
    <x v="3"/>
    <x v="3"/>
    <n v="4902.92"/>
    <n v="0.23"/>
    <n v="8"/>
    <d v="2024-04-05T00:00:00"/>
    <d v="2024-04-10T00:00:00"/>
    <x v="2"/>
    <x v="0"/>
    <n v="933.09"/>
    <x v="2"/>
    <x v="1"/>
    <x v="3"/>
    <n v="3969.83"/>
    <n v="39223.360000000001"/>
  </r>
  <r>
    <x v="5829"/>
    <x v="0"/>
    <x v="2"/>
    <n v="427.15"/>
    <n v="0.06"/>
    <n v="8"/>
    <d v="2023-01-28T00:00:00"/>
    <d v="2023-02-03T00:00:00"/>
    <x v="1"/>
    <x v="1"/>
    <n v="48.23"/>
    <x v="4"/>
    <x v="0"/>
    <x v="6"/>
    <n v="378.91999999999996"/>
    <n v="3417.2"/>
  </r>
  <r>
    <x v="5830"/>
    <x v="0"/>
    <x v="1"/>
    <n v="2032.32"/>
    <n v="0.33"/>
    <n v="6"/>
    <d v="2024-07-11T00:00:00"/>
    <d v="2024-07-14T00:00:00"/>
    <x v="0"/>
    <x v="2"/>
    <n v="299.31"/>
    <x v="3"/>
    <x v="1"/>
    <x v="4"/>
    <n v="1733.01"/>
    <n v="12193.92"/>
  </r>
  <r>
    <x v="5831"/>
    <x v="1"/>
    <x v="3"/>
    <n v="4192.17"/>
    <n v="0.01"/>
    <n v="2"/>
    <d v="2023-12-31T00:00:00"/>
    <d v="2024-01-07T00:00:00"/>
    <x v="0"/>
    <x v="1"/>
    <n v="983.29"/>
    <x v="4"/>
    <x v="0"/>
    <x v="10"/>
    <n v="3208.88"/>
    <n v="8384.34"/>
  </r>
  <r>
    <x v="5832"/>
    <x v="0"/>
    <x v="2"/>
    <n v="2171.16"/>
    <n v="0.06"/>
    <n v="4"/>
    <d v="2024-09-30T00:00:00"/>
    <d v="2024-10-04T00:00:00"/>
    <x v="2"/>
    <x v="2"/>
    <n v="337.4"/>
    <x v="2"/>
    <x v="1"/>
    <x v="7"/>
    <n v="1833.7599999999998"/>
    <n v="8684.64"/>
  </r>
  <r>
    <x v="5833"/>
    <x v="2"/>
    <x v="3"/>
    <n v="1383.2"/>
    <n v="0.35"/>
    <n v="1"/>
    <d v="2024-09-09T00:00:00"/>
    <d v="2024-09-12T00:00:00"/>
    <x v="2"/>
    <x v="0"/>
    <n v="353.5"/>
    <x v="2"/>
    <x v="1"/>
    <x v="7"/>
    <n v="1029.7"/>
    <n v="1383.2"/>
  </r>
  <r>
    <x v="5834"/>
    <x v="2"/>
    <x v="3"/>
    <n v="4989.26"/>
    <n v="0.26"/>
    <n v="5"/>
    <d v="2024-04-06T00:00:00"/>
    <d v="2024-04-07T00:00:00"/>
    <x v="0"/>
    <x v="1"/>
    <n v="547.24"/>
    <x v="4"/>
    <x v="1"/>
    <x v="3"/>
    <n v="4442.0200000000004"/>
    <n v="24946.300000000003"/>
  </r>
  <r>
    <x v="5835"/>
    <x v="2"/>
    <x v="2"/>
    <n v="4378.3100000000004"/>
    <n v="0.14000000000000001"/>
    <n v="1"/>
    <d v="2023-08-03T00:00:00"/>
    <d v="2023-08-08T00:00:00"/>
    <x v="2"/>
    <x v="2"/>
    <n v="1063.05"/>
    <x v="0"/>
    <x v="0"/>
    <x v="1"/>
    <n v="3315.26"/>
    <n v="4378.3100000000004"/>
  </r>
  <r>
    <x v="5836"/>
    <x v="0"/>
    <x v="2"/>
    <n v="2777.72"/>
    <n v="0.09"/>
    <n v="6"/>
    <d v="2024-08-21T00:00:00"/>
    <d v="2024-08-23T00:00:00"/>
    <x v="0"/>
    <x v="1"/>
    <n v="683.95"/>
    <x v="4"/>
    <x v="1"/>
    <x v="1"/>
    <n v="2093.7699999999995"/>
    <n v="16666.32"/>
  </r>
  <r>
    <x v="5837"/>
    <x v="3"/>
    <x v="2"/>
    <n v="2852.38"/>
    <n v="0.32"/>
    <n v="8"/>
    <d v="2024-07-14T00:00:00"/>
    <d v="2024-07-21T00:00:00"/>
    <x v="2"/>
    <x v="2"/>
    <n v="274.01"/>
    <x v="2"/>
    <x v="1"/>
    <x v="4"/>
    <n v="2578.37"/>
    <n v="22819.040000000001"/>
  </r>
  <r>
    <x v="5838"/>
    <x v="3"/>
    <x v="3"/>
    <n v="133.63"/>
    <n v="0.1"/>
    <n v="1"/>
    <d v="2024-02-05T00:00:00"/>
    <d v="2024-02-07T00:00:00"/>
    <x v="2"/>
    <x v="0"/>
    <n v="9.6300000000000008"/>
    <x v="3"/>
    <x v="1"/>
    <x v="8"/>
    <n v="124"/>
    <n v="133.63"/>
  </r>
  <r>
    <x v="5839"/>
    <x v="3"/>
    <x v="1"/>
    <n v="4906.87"/>
    <n v="0.49"/>
    <n v="6"/>
    <d v="2024-06-22T00:00:00"/>
    <d v="2024-06-28T00:00:00"/>
    <x v="1"/>
    <x v="0"/>
    <n v="983.08"/>
    <x v="4"/>
    <x v="1"/>
    <x v="9"/>
    <n v="3923.79"/>
    <n v="29441.22"/>
  </r>
  <r>
    <x v="5840"/>
    <x v="3"/>
    <x v="0"/>
    <n v="4050.85"/>
    <n v="0.43"/>
    <n v="4"/>
    <d v="2024-12-02T00:00:00"/>
    <d v="2024-12-09T00:00:00"/>
    <x v="0"/>
    <x v="1"/>
    <n v="987.02"/>
    <x v="3"/>
    <x v="1"/>
    <x v="10"/>
    <n v="3063.83"/>
    <n v="16203.4"/>
  </r>
  <r>
    <x v="5841"/>
    <x v="2"/>
    <x v="0"/>
    <n v="279.97000000000003"/>
    <n v="7.0000000000000007E-2"/>
    <n v="9"/>
    <d v="2023-09-24T00:00:00"/>
    <d v="2023-09-30T00:00:00"/>
    <x v="2"/>
    <x v="2"/>
    <n v="79.63"/>
    <x v="2"/>
    <x v="0"/>
    <x v="7"/>
    <n v="200.34000000000003"/>
    <n v="2519.7300000000005"/>
  </r>
  <r>
    <x v="5842"/>
    <x v="2"/>
    <x v="3"/>
    <n v="964.02"/>
    <n v="0.43"/>
    <n v="8"/>
    <d v="2024-09-27T00:00:00"/>
    <d v="2024-09-28T00:00:00"/>
    <x v="0"/>
    <x v="0"/>
    <n v="212.68"/>
    <x v="2"/>
    <x v="1"/>
    <x v="7"/>
    <n v="751.33999999999992"/>
    <n v="7712.16"/>
  </r>
  <r>
    <x v="5843"/>
    <x v="1"/>
    <x v="3"/>
    <n v="4123.05"/>
    <n v="0.17"/>
    <n v="4"/>
    <d v="2024-05-07T00:00:00"/>
    <d v="2024-05-08T00:00:00"/>
    <x v="2"/>
    <x v="2"/>
    <n v="910.32"/>
    <x v="5"/>
    <x v="1"/>
    <x v="5"/>
    <n v="3212.73"/>
    <n v="16492.2"/>
  </r>
  <r>
    <x v="5844"/>
    <x v="0"/>
    <x v="1"/>
    <n v="525.64"/>
    <n v="0.24"/>
    <n v="2"/>
    <d v="2023-06-21T00:00:00"/>
    <d v="2023-06-28T00:00:00"/>
    <x v="0"/>
    <x v="0"/>
    <n v="83.27"/>
    <x v="2"/>
    <x v="0"/>
    <x v="9"/>
    <n v="442.37"/>
    <n v="1051.28"/>
  </r>
  <r>
    <x v="5845"/>
    <x v="0"/>
    <x v="2"/>
    <n v="4714.75"/>
    <n v="7.0000000000000007E-2"/>
    <n v="6"/>
    <d v="2024-12-31T00:00:00"/>
    <d v="2025-01-03T00:00:00"/>
    <x v="1"/>
    <x v="2"/>
    <n v="609.22"/>
    <x v="4"/>
    <x v="1"/>
    <x v="10"/>
    <n v="4105.53"/>
    <n v="28288.5"/>
  </r>
  <r>
    <x v="5846"/>
    <x v="3"/>
    <x v="3"/>
    <n v="4999.47"/>
    <n v="0.06"/>
    <n v="3"/>
    <d v="2024-01-12T00:00:00"/>
    <d v="2024-01-19T00:00:00"/>
    <x v="1"/>
    <x v="2"/>
    <n v="777.94"/>
    <x v="4"/>
    <x v="1"/>
    <x v="6"/>
    <n v="4221.5300000000007"/>
    <n v="14998.41"/>
  </r>
  <r>
    <x v="5847"/>
    <x v="2"/>
    <x v="4"/>
    <n v="4443.5200000000004"/>
    <n v="0.43"/>
    <n v="1"/>
    <d v="2024-10-17T00:00:00"/>
    <d v="2024-10-20T00:00:00"/>
    <x v="1"/>
    <x v="2"/>
    <n v="996.17"/>
    <x v="5"/>
    <x v="1"/>
    <x v="2"/>
    <n v="3447.3500000000004"/>
    <n v="4443.5200000000004"/>
  </r>
  <r>
    <x v="5848"/>
    <x v="3"/>
    <x v="2"/>
    <n v="3720.63"/>
    <n v="0.31"/>
    <n v="7"/>
    <d v="2023-11-12T00:00:00"/>
    <d v="2023-11-18T00:00:00"/>
    <x v="0"/>
    <x v="2"/>
    <n v="1100.97"/>
    <x v="4"/>
    <x v="0"/>
    <x v="11"/>
    <n v="2619.66"/>
    <n v="26044.41"/>
  </r>
  <r>
    <x v="5849"/>
    <x v="1"/>
    <x v="3"/>
    <n v="2487.6799999999998"/>
    <n v="0.23"/>
    <n v="4"/>
    <d v="2024-04-15T00:00:00"/>
    <d v="2024-04-21T00:00:00"/>
    <x v="0"/>
    <x v="0"/>
    <n v="550.69000000000005"/>
    <x v="0"/>
    <x v="1"/>
    <x v="3"/>
    <n v="1936.9899999999998"/>
    <n v="9950.7199999999993"/>
  </r>
  <r>
    <x v="5850"/>
    <x v="0"/>
    <x v="4"/>
    <n v="503.9"/>
    <n v="0.02"/>
    <n v="9"/>
    <d v="2024-08-31T00:00:00"/>
    <d v="2024-09-07T00:00:00"/>
    <x v="2"/>
    <x v="2"/>
    <n v="98.19"/>
    <x v="1"/>
    <x v="1"/>
    <x v="1"/>
    <n v="405.71"/>
    <n v="4535.0999999999995"/>
  </r>
  <r>
    <x v="5851"/>
    <x v="0"/>
    <x v="1"/>
    <n v="3679.19"/>
    <n v="0.46"/>
    <n v="3"/>
    <d v="2023-01-22T00:00:00"/>
    <d v="2023-01-25T00:00:00"/>
    <x v="1"/>
    <x v="2"/>
    <n v="562.65"/>
    <x v="2"/>
    <x v="0"/>
    <x v="6"/>
    <n v="3116.54"/>
    <n v="11037.57"/>
  </r>
  <r>
    <x v="5852"/>
    <x v="3"/>
    <x v="4"/>
    <n v="2044.64"/>
    <n v="0.19"/>
    <n v="1"/>
    <d v="2023-07-25T00:00:00"/>
    <d v="2023-07-31T00:00:00"/>
    <x v="0"/>
    <x v="1"/>
    <n v="300.51"/>
    <x v="2"/>
    <x v="0"/>
    <x v="4"/>
    <n v="1744.13"/>
    <n v="2044.64"/>
  </r>
  <r>
    <x v="5853"/>
    <x v="1"/>
    <x v="3"/>
    <n v="2894.12"/>
    <n v="0.21"/>
    <n v="2"/>
    <d v="2023-03-18T00:00:00"/>
    <d v="2023-03-20T00:00:00"/>
    <x v="0"/>
    <x v="0"/>
    <n v="457.42"/>
    <x v="5"/>
    <x v="0"/>
    <x v="0"/>
    <n v="2436.6999999999998"/>
    <n v="5788.24"/>
  </r>
  <r>
    <x v="5854"/>
    <x v="0"/>
    <x v="0"/>
    <n v="1537.61"/>
    <n v="0.14000000000000001"/>
    <n v="4"/>
    <d v="2023-08-02T00:00:00"/>
    <d v="2023-08-03T00:00:00"/>
    <x v="1"/>
    <x v="1"/>
    <n v="266.5"/>
    <x v="2"/>
    <x v="0"/>
    <x v="1"/>
    <n v="1271.1099999999999"/>
    <n v="6150.44"/>
  </r>
  <r>
    <x v="5855"/>
    <x v="1"/>
    <x v="3"/>
    <n v="1286.56"/>
    <n v="0.45"/>
    <n v="7"/>
    <d v="2024-03-30T00:00:00"/>
    <d v="2024-04-03T00:00:00"/>
    <x v="0"/>
    <x v="1"/>
    <n v="203.55"/>
    <x v="0"/>
    <x v="1"/>
    <x v="0"/>
    <n v="1083.01"/>
    <n v="9005.92"/>
  </r>
  <r>
    <x v="5856"/>
    <x v="1"/>
    <x v="0"/>
    <n v="1689.06"/>
    <n v="0.17"/>
    <n v="8"/>
    <d v="2024-01-12T00:00:00"/>
    <d v="2024-01-14T00:00:00"/>
    <x v="2"/>
    <x v="2"/>
    <n v="453.74"/>
    <x v="2"/>
    <x v="1"/>
    <x v="6"/>
    <n v="1235.32"/>
    <n v="13512.48"/>
  </r>
  <r>
    <x v="5857"/>
    <x v="3"/>
    <x v="1"/>
    <n v="4087.76"/>
    <n v="0.09"/>
    <n v="4"/>
    <d v="2024-07-03T00:00:00"/>
    <d v="2024-07-07T00:00:00"/>
    <x v="1"/>
    <x v="1"/>
    <n v="222.19"/>
    <x v="4"/>
    <x v="1"/>
    <x v="4"/>
    <n v="3865.57"/>
    <n v="16351.04"/>
  </r>
  <r>
    <x v="5858"/>
    <x v="2"/>
    <x v="1"/>
    <n v="2189.81"/>
    <n v="0.25"/>
    <n v="3"/>
    <d v="2024-07-30T00:00:00"/>
    <d v="2024-08-02T00:00:00"/>
    <x v="1"/>
    <x v="2"/>
    <n v="417.54"/>
    <x v="1"/>
    <x v="1"/>
    <x v="4"/>
    <n v="1772.27"/>
    <n v="6569.43"/>
  </r>
  <r>
    <x v="5859"/>
    <x v="3"/>
    <x v="2"/>
    <n v="1627.37"/>
    <n v="0.39"/>
    <n v="9"/>
    <d v="2024-11-21T00:00:00"/>
    <d v="2024-11-24T00:00:00"/>
    <x v="1"/>
    <x v="1"/>
    <n v="424.81"/>
    <x v="2"/>
    <x v="1"/>
    <x v="11"/>
    <n v="1202.56"/>
    <n v="14646.329999999998"/>
  </r>
  <r>
    <x v="5860"/>
    <x v="2"/>
    <x v="2"/>
    <n v="2221.5500000000002"/>
    <n v="0.19"/>
    <n v="8"/>
    <d v="2024-04-25T00:00:00"/>
    <d v="2024-04-26T00:00:00"/>
    <x v="1"/>
    <x v="0"/>
    <n v="353.17"/>
    <x v="0"/>
    <x v="1"/>
    <x v="3"/>
    <n v="1868.38"/>
    <n v="17772.400000000001"/>
  </r>
  <r>
    <x v="5861"/>
    <x v="1"/>
    <x v="0"/>
    <n v="258.20999999999998"/>
    <n v="0.33"/>
    <n v="6"/>
    <d v="2024-01-18T00:00:00"/>
    <d v="2024-01-23T00:00:00"/>
    <x v="0"/>
    <x v="0"/>
    <n v="69.12"/>
    <x v="1"/>
    <x v="1"/>
    <x v="6"/>
    <n v="189.08999999999997"/>
    <n v="1549.2599999999998"/>
  </r>
  <r>
    <x v="5862"/>
    <x v="2"/>
    <x v="0"/>
    <n v="4463.96"/>
    <n v="0.15"/>
    <n v="9"/>
    <d v="2023-05-31T00:00:00"/>
    <d v="2023-06-05T00:00:00"/>
    <x v="1"/>
    <x v="1"/>
    <n v="891.01"/>
    <x v="4"/>
    <x v="0"/>
    <x v="5"/>
    <n v="3572.95"/>
    <n v="40175.64"/>
  </r>
  <r>
    <x v="5863"/>
    <x v="1"/>
    <x v="1"/>
    <n v="2803.63"/>
    <n v="0.36"/>
    <n v="8"/>
    <d v="2024-01-18T00:00:00"/>
    <d v="2024-01-24T00:00:00"/>
    <x v="2"/>
    <x v="1"/>
    <n v="334.45"/>
    <x v="4"/>
    <x v="1"/>
    <x v="6"/>
    <n v="2469.1800000000003"/>
    <n v="22429.040000000001"/>
  </r>
  <r>
    <x v="5864"/>
    <x v="0"/>
    <x v="4"/>
    <n v="613.65"/>
    <n v="0.33"/>
    <n v="7"/>
    <d v="2023-12-30T00:00:00"/>
    <d v="2024-01-05T00:00:00"/>
    <x v="1"/>
    <x v="0"/>
    <n v="63.87"/>
    <x v="1"/>
    <x v="0"/>
    <x v="10"/>
    <n v="549.78"/>
    <n v="4295.55"/>
  </r>
  <r>
    <x v="5865"/>
    <x v="0"/>
    <x v="0"/>
    <n v="1513.19"/>
    <n v="0.34"/>
    <n v="6"/>
    <d v="2023-12-01T00:00:00"/>
    <d v="2023-12-08T00:00:00"/>
    <x v="0"/>
    <x v="2"/>
    <n v="92.33"/>
    <x v="0"/>
    <x v="0"/>
    <x v="10"/>
    <n v="1420.8600000000001"/>
    <n v="9079.14"/>
  </r>
  <r>
    <x v="5866"/>
    <x v="0"/>
    <x v="0"/>
    <n v="4919.41"/>
    <n v="0.32"/>
    <n v="3"/>
    <d v="2023-10-14T00:00:00"/>
    <d v="2023-10-17T00:00:00"/>
    <x v="2"/>
    <x v="1"/>
    <n v="1111.4000000000001"/>
    <x v="5"/>
    <x v="0"/>
    <x v="2"/>
    <n v="3808.0099999999998"/>
    <n v="14758.23"/>
  </r>
  <r>
    <x v="5867"/>
    <x v="3"/>
    <x v="4"/>
    <n v="3005.98"/>
    <n v="0.08"/>
    <n v="6"/>
    <d v="2023-11-19T00:00:00"/>
    <d v="2023-11-24T00:00:00"/>
    <x v="2"/>
    <x v="2"/>
    <n v="639.37"/>
    <x v="5"/>
    <x v="0"/>
    <x v="11"/>
    <n v="2366.61"/>
    <n v="18035.88"/>
  </r>
  <r>
    <x v="5868"/>
    <x v="3"/>
    <x v="2"/>
    <n v="1527.88"/>
    <n v="0.44"/>
    <n v="4"/>
    <d v="2024-03-01T00:00:00"/>
    <d v="2024-03-06T00:00:00"/>
    <x v="2"/>
    <x v="2"/>
    <n v="375.44"/>
    <x v="2"/>
    <x v="1"/>
    <x v="0"/>
    <n v="1152.44"/>
    <n v="6111.52"/>
  </r>
  <r>
    <x v="5869"/>
    <x v="1"/>
    <x v="2"/>
    <n v="2189.09"/>
    <n v="0.28999999999999998"/>
    <n v="5"/>
    <d v="2024-10-26T00:00:00"/>
    <d v="2024-11-01T00:00:00"/>
    <x v="2"/>
    <x v="2"/>
    <n v="632.52"/>
    <x v="3"/>
    <x v="1"/>
    <x v="2"/>
    <n v="1556.5700000000002"/>
    <n v="10945.45"/>
  </r>
  <r>
    <x v="5870"/>
    <x v="0"/>
    <x v="0"/>
    <n v="1366.53"/>
    <n v="0.19"/>
    <n v="7"/>
    <d v="2024-08-31T00:00:00"/>
    <d v="2024-09-03T00:00:00"/>
    <x v="1"/>
    <x v="0"/>
    <n v="180.59"/>
    <x v="4"/>
    <x v="1"/>
    <x v="1"/>
    <n v="1185.94"/>
    <n v="9565.7099999999991"/>
  </r>
  <r>
    <x v="5871"/>
    <x v="3"/>
    <x v="2"/>
    <n v="255.84"/>
    <n v="0.09"/>
    <n v="7"/>
    <d v="2024-02-11T00:00:00"/>
    <d v="2024-02-18T00:00:00"/>
    <x v="1"/>
    <x v="0"/>
    <n v="28.3"/>
    <x v="0"/>
    <x v="1"/>
    <x v="8"/>
    <n v="227.54"/>
    <n v="1790.88"/>
  </r>
  <r>
    <x v="5872"/>
    <x v="0"/>
    <x v="2"/>
    <n v="4225.95"/>
    <n v="0.39"/>
    <n v="9"/>
    <d v="2023-12-14T00:00:00"/>
    <d v="2023-12-15T00:00:00"/>
    <x v="2"/>
    <x v="1"/>
    <n v="504.45"/>
    <x v="0"/>
    <x v="0"/>
    <x v="10"/>
    <n v="3721.5"/>
    <n v="38033.549999999996"/>
  </r>
  <r>
    <x v="5873"/>
    <x v="3"/>
    <x v="2"/>
    <n v="1533.15"/>
    <n v="0.25"/>
    <n v="9"/>
    <d v="2023-05-24T00:00:00"/>
    <d v="2023-05-26T00:00:00"/>
    <x v="0"/>
    <x v="1"/>
    <n v="289.41000000000003"/>
    <x v="4"/>
    <x v="0"/>
    <x v="5"/>
    <n v="1243.74"/>
    <n v="13798.35"/>
  </r>
  <r>
    <x v="5874"/>
    <x v="2"/>
    <x v="1"/>
    <n v="4208.21"/>
    <n v="7.0000000000000007E-2"/>
    <n v="6"/>
    <d v="2024-02-25T00:00:00"/>
    <d v="2024-03-03T00:00:00"/>
    <x v="0"/>
    <x v="0"/>
    <n v="700.03"/>
    <x v="0"/>
    <x v="1"/>
    <x v="8"/>
    <n v="3508.1800000000003"/>
    <n v="25249.260000000002"/>
  </r>
  <r>
    <x v="5875"/>
    <x v="2"/>
    <x v="3"/>
    <n v="2444.9299999999998"/>
    <n v="0.46"/>
    <n v="6"/>
    <d v="2024-01-24T00:00:00"/>
    <d v="2024-01-31T00:00:00"/>
    <x v="2"/>
    <x v="2"/>
    <n v="176.98"/>
    <x v="5"/>
    <x v="1"/>
    <x v="6"/>
    <n v="2267.9499999999998"/>
    <n v="14669.579999999998"/>
  </r>
  <r>
    <x v="5876"/>
    <x v="0"/>
    <x v="0"/>
    <n v="996.18"/>
    <n v="0.05"/>
    <n v="2"/>
    <d v="2023-08-23T00:00:00"/>
    <d v="2023-08-29T00:00:00"/>
    <x v="0"/>
    <x v="1"/>
    <n v="104.44"/>
    <x v="5"/>
    <x v="0"/>
    <x v="1"/>
    <n v="891.74"/>
    <n v="1992.36"/>
  </r>
  <r>
    <x v="5877"/>
    <x v="1"/>
    <x v="0"/>
    <n v="4029.16"/>
    <n v="0.26"/>
    <n v="8"/>
    <d v="2024-10-12T00:00:00"/>
    <d v="2024-10-17T00:00:00"/>
    <x v="2"/>
    <x v="1"/>
    <n v="761.07"/>
    <x v="1"/>
    <x v="1"/>
    <x v="2"/>
    <n v="3268.0899999999997"/>
    <n v="32233.279999999999"/>
  </r>
  <r>
    <x v="5878"/>
    <x v="3"/>
    <x v="1"/>
    <n v="1947.85"/>
    <n v="0.31"/>
    <n v="3"/>
    <d v="2023-10-04T00:00:00"/>
    <d v="2023-10-08T00:00:00"/>
    <x v="2"/>
    <x v="0"/>
    <n v="571.97"/>
    <x v="4"/>
    <x v="0"/>
    <x v="2"/>
    <n v="1375.8799999999999"/>
    <n v="5843.5499999999993"/>
  </r>
  <r>
    <x v="5879"/>
    <x v="3"/>
    <x v="3"/>
    <n v="3567.87"/>
    <n v="0.5"/>
    <n v="1"/>
    <d v="2024-02-06T00:00:00"/>
    <d v="2024-02-11T00:00:00"/>
    <x v="1"/>
    <x v="1"/>
    <n v="859.76"/>
    <x v="5"/>
    <x v="1"/>
    <x v="8"/>
    <n v="2708.1099999999997"/>
    <n v="3567.87"/>
  </r>
  <r>
    <x v="5880"/>
    <x v="2"/>
    <x v="3"/>
    <n v="4202.43"/>
    <n v="7.0000000000000007E-2"/>
    <n v="4"/>
    <d v="2024-10-15T00:00:00"/>
    <d v="2024-10-17T00:00:00"/>
    <x v="1"/>
    <x v="1"/>
    <n v="1242.8399999999999"/>
    <x v="4"/>
    <x v="1"/>
    <x v="2"/>
    <n v="2959.59"/>
    <n v="16809.72"/>
  </r>
  <r>
    <x v="5881"/>
    <x v="2"/>
    <x v="1"/>
    <n v="4818.63"/>
    <n v="0.31"/>
    <n v="5"/>
    <d v="2023-10-16T00:00:00"/>
    <d v="2023-10-18T00:00:00"/>
    <x v="2"/>
    <x v="1"/>
    <n v="1109.55"/>
    <x v="1"/>
    <x v="0"/>
    <x v="2"/>
    <n v="3709.08"/>
    <n v="24093.15"/>
  </r>
  <r>
    <x v="5882"/>
    <x v="1"/>
    <x v="4"/>
    <n v="520.49"/>
    <n v="0.24"/>
    <n v="3"/>
    <d v="2024-10-22T00:00:00"/>
    <d v="2024-10-24T00:00:00"/>
    <x v="1"/>
    <x v="2"/>
    <n v="154.5"/>
    <x v="2"/>
    <x v="1"/>
    <x v="2"/>
    <n v="365.99"/>
    <n v="1561.47"/>
  </r>
  <r>
    <x v="5883"/>
    <x v="1"/>
    <x v="4"/>
    <n v="141.09"/>
    <n v="0.13"/>
    <n v="7"/>
    <d v="2024-02-14T00:00:00"/>
    <d v="2024-02-21T00:00:00"/>
    <x v="0"/>
    <x v="0"/>
    <n v="15.86"/>
    <x v="3"/>
    <x v="1"/>
    <x v="8"/>
    <n v="125.23"/>
    <n v="987.63"/>
  </r>
  <r>
    <x v="5884"/>
    <x v="1"/>
    <x v="3"/>
    <n v="2787.28"/>
    <n v="0.47"/>
    <n v="5"/>
    <d v="2024-04-17T00:00:00"/>
    <d v="2024-04-19T00:00:00"/>
    <x v="1"/>
    <x v="2"/>
    <n v="777.2"/>
    <x v="0"/>
    <x v="1"/>
    <x v="3"/>
    <n v="2010.0800000000002"/>
    <n v="13936.400000000001"/>
  </r>
  <r>
    <x v="5885"/>
    <x v="0"/>
    <x v="4"/>
    <n v="1394.78"/>
    <n v="0.4"/>
    <n v="5"/>
    <d v="2024-05-02T00:00:00"/>
    <d v="2024-05-06T00:00:00"/>
    <x v="2"/>
    <x v="0"/>
    <n v="302.88"/>
    <x v="0"/>
    <x v="1"/>
    <x v="5"/>
    <n v="1091.9000000000001"/>
    <n v="6973.9"/>
  </r>
  <r>
    <x v="5886"/>
    <x v="2"/>
    <x v="4"/>
    <n v="2398.6"/>
    <n v="0.39"/>
    <n v="6"/>
    <d v="2023-02-04T00:00:00"/>
    <d v="2023-02-05T00:00:00"/>
    <x v="2"/>
    <x v="2"/>
    <n v="478.54"/>
    <x v="1"/>
    <x v="0"/>
    <x v="8"/>
    <n v="1920.06"/>
    <n v="14391.599999999999"/>
  </r>
  <r>
    <x v="5887"/>
    <x v="0"/>
    <x v="4"/>
    <n v="456.03"/>
    <n v="0.45"/>
    <n v="6"/>
    <d v="2023-03-04T00:00:00"/>
    <d v="2023-03-11T00:00:00"/>
    <x v="2"/>
    <x v="1"/>
    <n v="102.79"/>
    <x v="0"/>
    <x v="0"/>
    <x v="0"/>
    <n v="353.23999999999995"/>
    <n v="2736.18"/>
  </r>
  <r>
    <x v="5888"/>
    <x v="2"/>
    <x v="3"/>
    <n v="2557.79"/>
    <n v="0.36"/>
    <n v="9"/>
    <d v="2023-04-24T00:00:00"/>
    <d v="2023-04-26T00:00:00"/>
    <x v="0"/>
    <x v="2"/>
    <n v="491.87"/>
    <x v="1"/>
    <x v="0"/>
    <x v="3"/>
    <n v="2065.92"/>
    <n v="23020.11"/>
  </r>
  <r>
    <x v="5889"/>
    <x v="2"/>
    <x v="4"/>
    <n v="711.79"/>
    <n v="0.25"/>
    <n v="3"/>
    <d v="2024-01-08T00:00:00"/>
    <d v="2024-01-10T00:00:00"/>
    <x v="1"/>
    <x v="2"/>
    <n v="99.71"/>
    <x v="0"/>
    <x v="1"/>
    <x v="6"/>
    <n v="612.07999999999993"/>
    <n v="2135.37"/>
  </r>
  <r>
    <x v="5890"/>
    <x v="3"/>
    <x v="0"/>
    <n v="4209.08"/>
    <n v="0.2"/>
    <n v="8"/>
    <d v="2023-05-05T00:00:00"/>
    <d v="2023-05-11T00:00:00"/>
    <x v="1"/>
    <x v="0"/>
    <n v="1066.53"/>
    <x v="3"/>
    <x v="0"/>
    <x v="5"/>
    <n v="3142.55"/>
    <n v="33672.639999999999"/>
  </r>
  <r>
    <x v="5891"/>
    <x v="2"/>
    <x v="3"/>
    <n v="3821.49"/>
    <n v="0.35"/>
    <n v="7"/>
    <d v="2023-05-28T00:00:00"/>
    <d v="2023-06-01T00:00:00"/>
    <x v="1"/>
    <x v="1"/>
    <n v="546.01"/>
    <x v="0"/>
    <x v="0"/>
    <x v="5"/>
    <n v="3275.4799999999996"/>
    <n v="26750.43"/>
  </r>
  <r>
    <x v="5892"/>
    <x v="2"/>
    <x v="1"/>
    <n v="462.96"/>
    <n v="0.3"/>
    <n v="9"/>
    <d v="2023-11-15T00:00:00"/>
    <d v="2023-11-20T00:00:00"/>
    <x v="2"/>
    <x v="0"/>
    <n v="72.989999999999995"/>
    <x v="4"/>
    <x v="0"/>
    <x v="11"/>
    <n v="389.96999999999997"/>
    <n v="4166.6399999999994"/>
  </r>
  <r>
    <x v="5893"/>
    <x v="0"/>
    <x v="4"/>
    <n v="4198.12"/>
    <n v="0.27"/>
    <n v="5"/>
    <d v="2024-12-06T00:00:00"/>
    <d v="2024-12-11T00:00:00"/>
    <x v="0"/>
    <x v="1"/>
    <n v="1037.6300000000001"/>
    <x v="0"/>
    <x v="1"/>
    <x v="10"/>
    <n v="3160.49"/>
    <n v="20990.6"/>
  </r>
  <r>
    <x v="5894"/>
    <x v="2"/>
    <x v="2"/>
    <n v="1692.3"/>
    <n v="0.28999999999999998"/>
    <n v="7"/>
    <d v="2024-09-08T00:00:00"/>
    <d v="2024-09-12T00:00:00"/>
    <x v="2"/>
    <x v="1"/>
    <n v="496.71"/>
    <x v="3"/>
    <x v="1"/>
    <x v="7"/>
    <n v="1195.5899999999999"/>
    <n v="11846.1"/>
  </r>
  <r>
    <x v="5895"/>
    <x v="0"/>
    <x v="3"/>
    <n v="1829.01"/>
    <n v="0.33"/>
    <n v="8"/>
    <d v="2023-04-28T00:00:00"/>
    <d v="2023-05-03T00:00:00"/>
    <x v="1"/>
    <x v="1"/>
    <n v="235.01"/>
    <x v="3"/>
    <x v="0"/>
    <x v="3"/>
    <n v="1594"/>
    <n v="14632.08"/>
  </r>
  <r>
    <x v="5896"/>
    <x v="1"/>
    <x v="1"/>
    <n v="981.04"/>
    <n v="0.48"/>
    <n v="9"/>
    <d v="2024-05-25T00:00:00"/>
    <d v="2024-05-28T00:00:00"/>
    <x v="0"/>
    <x v="2"/>
    <n v="289.33999999999997"/>
    <x v="5"/>
    <x v="1"/>
    <x v="5"/>
    <n v="691.7"/>
    <n v="8829.36"/>
  </r>
  <r>
    <x v="5897"/>
    <x v="2"/>
    <x v="0"/>
    <n v="4192.99"/>
    <n v="0.38"/>
    <n v="8"/>
    <d v="2023-08-31T00:00:00"/>
    <d v="2023-09-01T00:00:00"/>
    <x v="1"/>
    <x v="2"/>
    <n v="1140.49"/>
    <x v="0"/>
    <x v="0"/>
    <x v="1"/>
    <n v="3052.5"/>
    <n v="33543.919999999998"/>
  </r>
  <r>
    <x v="5898"/>
    <x v="2"/>
    <x v="1"/>
    <n v="2083.06"/>
    <n v="0.09"/>
    <n v="2"/>
    <d v="2024-06-27T00:00:00"/>
    <d v="2024-07-03T00:00:00"/>
    <x v="2"/>
    <x v="1"/>
    <n v="207.32"/>
    <x v="4"/>
    <x v="1"/>
    <x v="9"/>
    <n v="1875.74"/>
    <n v="4166.12"/>
  </r>
  <r>
    <x v="5899"/>
    <x v="0"/>
    <x v="4"/>
    <n v="339.3"/>
    <n v="0.23"/>
    <n v="6"/>
    <d v="2024-09-10T00:00:00"/>
    <d v="2024-09-15T00:00:00"/>
    <x v="2"/>
    <x v="0"/>
    <n v="30.59"/>
    <x v="5"/>
    <x v="1"/>
    <x v="7"/>
    <n v="308.71000000000004"/>
    <n v="2035.8000000000002"/>
  </r>
  <r>
    <x v="5900"/>
    <x v="1"/>
    <x v="2"/>
    <n v="4834.62"/>
    <n v="0.34"/>
    <n v="4"/>
    <d v="2023-04-07T00:00:00"/>
    <d v="2023-04-11T00:00:00"/>
    <x v="0"/>
    <x v="0"/>
    <n v="1231.1099999999999"/>
    <x v="3"/>
    <x v="0"/>
    <x v="3"/>
    <n v="3603.51"/>
    <n v="19338.48"/>
  </r>
  <r>
    <x v="5901"/>
    <x v="3"/>
    <x v="4"/>
    <n v="1353.85"/>
    <n v="0.09"/>
    <n v="4"/>
    <d v="2023-10-31T00:00:00"/>
    <d v="2023-11-03T00:00:00"/>
    <x v="0"/>
    <x v="2"/>
    <n v="90.21"/>
    <x v="2"/>
    <x v="0"/>
    <x v="2"/>
    <n v="1263.6399999999999"/>
    <n v="5415.4"/>
  </r>
  <r>
    <x v="5902"/>
    <x v="1"/>
    <x v="1"/>
    <n v="4687.2700000000004"/>
    <n v="0.47"/>
    <n v="9"/>
    <d v="2023-09-11T00:00:00"/>
    <d v="2023-09-12T00:00:00"/>
    <x v="0"/>
    <x v="0"/>
    <n v="1388.01"/>
    <x v="2"/>
    <x v="0"/>
    <x v="7"/>
    <n v="3299.26"/>
    <n v="42185.430000000008"/>
  </r>
  <r>
    <x v="5903"/>
    <x v="0"/>
    <x v="3"/>
    <n v="1576.07"/>
    <n v="0.04"/>
    <n v="7"/>
    <d v="2024-01-11T00:00:00"/>
    <d v="2024-01-18T00:00:00"/>
    <x v="1"/>
    <x v="1"/>
    <n v="159.68"/>
    <x v="3"/>
    <x v="1"/>
    <x v="6"/>
    <n v="1416.3899999999999"/>
    <n v="11032.49"/>
  </r>
  <r>
    <x v="5904"/>
    <x v="1"/>
    <x v="2"/>
    <n v="4173.99"/>
    <n v="0.31"/>
    <n v="6"/>
    <d v="2023-07-06T00:00:00"/>
    <d v="2023-07-08T00:00:00"/>
    <x v="1"/>
    <x v="0"/>
    <n v="233.38"/>
    <x v="3"/>
    <x v="0"/>
    <x v="4"/>
    <n v="3940.6099999999997"/>
    <n v="25043.94"/>
  </r>
  <r>
    <x v="5905"/>
    <x v="0"/>
    <x v="2"/>
    <n v="3354.68"/>
    <n v="0.49"/>
    <n v="2"/>
    <d v="2023-10-03T00:00:00"/>
    <d v="2023-10-10T00:00:00"/>
    <x v="0"/>
    <x v="1"/>
    <n v="725.25"/>
    <x v="0"/>
    <x v="0"/>
    <x v="2"/>
    <n v="2629.43"/>
    <n v="6709.36"/>
  </r>
  <r>
    <x v="5906"/>
    <x v="0"/>
    <x v="1"/>
    <n v="4320.29"/>
    <n v="0.36"/>
    <n v="1"/>
    <d v="2024-09-08T00:00:00"/>
    <d v="2024-09-13T00:00:00"/>
    <x v="2"/>
    <x v="0"/>
    <n v="831.3"/>
    <x v="0"/>
    <x v="1"/>
    <x v="7"/>
    <n v="3488.99"/>
    <n v="4320.29"/>
  </r>
  <r>
    <x v="5907"/>
    <x v="3"/>
    <x v="4"/>
    <n v="4882.9799999999996"/>
    <n v="0.34"/>
    <n v="4"/>
    <d v="2024-07-05T00:00:00"/>
    <d v="2024-07-11T00:00:00"/>
    <x v="2"/>
    <x v="2"/>
    <n v="1356.52"/>
    <x v="0"/>
    <x v="1"/>
    <x v="4"/>
    <n v="3526.4599999999996"/>
    <n v="19531.919999999998"/>
  </r>
  <r>
    <x v="5908"/>
    <x v="2"/>
    <x v="1"/>
    <n v="4370.2700000000004"/>
    <n v="0.5"/>
    <n v="9"/>
    <d v="2023-04-29T00:00:00"/>
    <d v="2023-04-30T00:00:00"/>
    <x v="0"/>
    <x v="0"/>
    <n v="368.68"/>
    <x v="3"/>
    <x v="0"/>
    <x v="3"/>
    <n v="4001.5900000000006"/>
    <n v="39332.430000000008"/>
  </r>
  <r>
    <x v="5909"/>
    <x v="0"/>
    <x v="2"/>
    <n v="2077.96"/>
    <n v="0.4"/>
    <n v="4"/>
    <d v="2024-07-21T00:00:00"/>
    <d v="2024-07-22T00:00:00"/>
    <x v="2"/>
    <x v="2"/>
    <n v="200.34"/>
    <x v="4"/>
    <x v="1"/>
    <x v="4"/>
    <n v="1877.6200000000001"/>
    <n v="8311.84"/>
  </r>
  <r>
    <x v="5910"/>
    <x v="0"/>
    <x v="1"/>
    <n v="4091.07"/>
    <n v="0.49"/>
    <n v="2"/>
    <d v="2023-06-13T00:00:00"/>
    <d v="2023-06-19T00:00:00"/>
    <x v="2"/>
    <x v="0"/>
    <n v="951.49"/>
    <x v="3"/>
    <x v="0"/>
    <x v="9"/>
    <n v="3139.58"/>
    <n v="8182.14"/>
  </r>
  <r>
    <x v="5911"/>
    <x v="3"/>
    <x v="2"/>
    <n v="3587.09"/>
    <n v="0.35"/>
    <n v="8"/>
    <d v="2023-07-23T00:00:00"/>
    <d v="2023-07-25T00:00:00"/>
    <x v="2"/>
    <x v="2"/>
    <n v="529.94000000000005"/>
    <x v="0"/>
    <x v="0"/>
    <x v="4"/>
    <n v="3057.15"/>
    <n v="28696.720000000001"/>
  </r>
  <r>
    <x v="5912"/>
    <x v="0"/>
    <x v="4"/>
    <n v="401.86"/>
    <n v="0.33"/>
    <n v="6"/>
    <d v="2023-12-12T00:00:00"/>
    <d v="2023-12-13T00:00:00"/>
    <x v="0"/>
    <x v="0"/>
    <n v="83.24"/>
    <x v="3"/>
    <x v="0"/>
    <x v="10"/>
    <n v="318.62"/>
    <n v="2411.16"/>
  </r>
  <r>
    <x v="5913"/>
    <x v="2"/>
    <x v="3"/>
    <n v="4655.82"/>
    <n v="0.38"/>
    <n v="1"/>
    <d v="2023-02-03T00:00:00"/>
    <d v="2023-02-09T00:00:00"/>
    <x v="1"/>
    <x v="1"/>
    <n v="273.38"/>
    <x v="4"/>
    <x v="0"/>
    <x v="8"/>
    <n v="4382.4399999999996"/>
    <n v="4655.82"/>
  </r>
  <r>
    <x v="5914"/>
    <x v="3"/>
    <x v="3"/>
    <n v="2383.21"/>
    <n v="0.09"/>
    <n v="4"/>
    <d v="2024-06-01T00:00:00"/>
    <d v="2024-06-06T00:00:00"/>
    <x v="1"/>
    <x v="0"/>
    <n v="600.29999999999995"/>
    <x v="1"/>
    <x v="1"/>
    <x v="9"/>
    <n v="1782.91"/>
    <n v="9532.84"/>
  </r>
  <r>
    <x v="5915"/>
    <x v="2"/>
    <x v="1"/>
    <n v="758.81"/>
    <n v="0.4"/>
    <n v="5"/>
    <d v="2024-07-11T00:00:00"/>
    <d v="2024-07-18T00:00:00"/>
    <x v="1"/>
    <x v="0"/>
    <n v="87.92"/>
    <x v="1"/>
    <x v="1"/>
    <x v="4"/>
    <n v="670.89"/>
    <n v="3794.0499999999997"/>
  </r>
  <r>
    <x v="5916"/>
    <x v="2"/>
    <x v="2"/>
    <n v="2184.35"/>
    <n v="0.49"/>
    <n v="1"/>
    <d v="2024-12-17T00:00:00"/>
    <d v="2024-12-20T00:00:00"/>
    <x v="0"/>
    <x v="0"/>
    <n v="400.27"/>
    <x v="3"/>
    <x v="1"/>
    <x v="10"/>
    <n v="1784.08"/>
    <n v="2184.35"/>
  </r>
  <r>
    <x v="5917"/>
    <x v="3"/>
    <x v="3"/>
    <n v="3055.39"/>
    <n v="0.31"/>
    <n v="2"/>
    <d v="2024-09-22T00:00:00"/>
    <d v="2024-09-27T00:00:00"/>
    <x v="2"/>
    <x v="1"/>
    <n v="683.12"/>
    <x v="0"/>
    <x v="1"/>
    <x v="7"/>
    <n v="2372.27"/>
    <n v="6110.78"/>
  </r>
  <r>
    <x v="5918"/>
    <x v="0"/>
    <x v="2"/>
    <n v="2907.44"/>
    <n v="0.01"/>
    <n v="9"/>
    <d v="2024-02-10T00:00:00"/>
    <d v="2024-02-17T00:00:00"/>
    <x v="1"/>
    <x v="1"/>
    <n v="266.08"/>
    <x v="1"/>
    <x v="1"/>
    <x v="8"/>
    <n v="2641.36"/>
    <n v="26166.959999999999"/>
  </r>
  <r>
    <x v="5919"/>
    <x v="2"/>
    <x v="4"/>
    <n v="2916.49"/>
    <n v="0.04"/>
    <n v="1"/>
    <d v="2023-12-21T00:00:00"/>
    <d v="2023-12-25T00:00:00"/>
    <x v="2"/>
    <x v="2"/>
    <n v="203.32"/>
    <x v="3"/>
    <x v="0"/>
    <x v="10"/>
    <n v="2713.1699999999996"/>
    <n v="2916.49"/>
  </r>
  <r>
    <x v="5920"/>
    <x v="2"/>
    <x v="1"/>
    <n v="1353.61"/>
    <n v="0.12"/>
    <n v="8"/>
    <d v="2023-03-24T00:00:00"/>
    <d v="2023-03-25T00:00:00"/>
    <x v="2"/>
    <x v="0"/>
    <n v="67.819999999999993"/>
    <x v="4"/>
    <x v="0"/>
    <x v="0"/>
    <n v="1285.79"/>
    <n v="10828.88"/>
  </r>
  <r>
    <x v="5921"/>
    <x v="2"/>
    <x v="2"/>
    <n v="3200.24"/>
    <n v="0.25"/>
    <n v="9"/>
    <d v="2023-05-31T00:00:00"/>
    <d v="2023-06-02T00:00:00"/>
    <x v="0"/>
    <x v="1"/>
    <n v="206.23"/>
    <x v="2"/>
    <x v="0"/>
    <x v="5"/>
    <n v="2994.0099999999998"/>
    <n v="28802.159999999996"/>
  </r>
  <r>
    <x v="5922"/>
    <x v="2"/>
    <x v="1"/>
    <n v="4546.33"/>
    <n v="0.21"/>
    <n v="2"/>
    <d v="2023-04-24T00:00:00"/>
    <d v="2023-05-01T00:00:00"/>
    <x v="0"/>
    <x v="2"/>
    <n v="1262.6199999999999"/>
    <x v="1"/>
    <x v="0"/>
    <x v="3"/>
    <n v="3283.71"/>
    <n v="9092.66"/>
  </r>
  <r>
    <x v="5923"/>
    <x v="3"/>
    <x v="2"/>
    <n v="2004.47"/>
    <n v="0.49"/>
    <n v="2"/>
    <d v="2024-07-29T00:00:00"/>
    <d v="2024-08-04T00:00:00"/>
    <x v="0"/>
    <x v="0"/>
    <n v="360.43"/>
    <x v="4"/>
    <x v="1"/>
    <x v="4"/>
    <n v="1644.04"/>
    <n v="4008.94"/>
  </r>
  <r>
    <x v="5924"/>
    <x v="3"/>
    <x v="2"/>
    <n v="3189.84"/>
    <n v="0.47"/>
    <n v="7"/>
    <d v="2024-08-30T00:00:00"/>
    <d v="2024-09-03T00:00:00"/>
    <x v="0"/>
    <x v="1"/>
    <n v="211.14"/>
    <x v="2"/>
    <x v="1"/>
    <x v="1"/>
    <n v="2978.7000000000003"/>
    <n v="22328.880000000001"/>
  </r>
  <r>
    <x v="5925"/>
    <x v="1"/>
    <x v="4"/>
    <n v="1295.54"/>
    <n v="0.2"/>
    <n v="9"/>
    <d v="2023-06-21T00:00:00"/>
    <d v="2023-06-22T00:00:00"/>
    <x v="1"/>
    <x v="1"/>
    <n v="387.51"/>
    <x v="5"/>
    <x v="0"/>
    <x v="9"/>
    <n v="908.03"/>
    <n v="11659.86"/>
  </r>
  <r>
    <x v="5926"/>
    <x v="1"/>
    <x v="1"/>
    <n v="336.58"/>
    <n v="0.4"/>
    <n v="9"/>
    <d v="2023-01-11T00:00:00"/>
    <d v="2023-01-12T00:00:00"/>
    <x v="2"/>
    <x v="0"/>
    <n v="24.45"/>
    <x v="4"/>
    <x v="0"/>
    <x v="6"/>
    <n v="312.13"/>
    <n v="3029.22"/>
  </r>
  <r>
    <x v="5927"/>
    <x v="2"/>
    <x v="0"/>
    <n v="2970.08"/>
    <n v="0.32"/>
    <n v="3"/>
    <d v="2024-08-02T00:00:00"/>
    <d v="2024-08-05T00:00:00"/>
    <x v="1"/>
    <x v="1"/>
    <n v="830.27"/>
    <x v="4"/>
    <x v="1"/>
    <x v="1"/>
    <n v="2139.81"/>
    <n v="8910.24"/>
  </r>
  <r>
    <x v="5928"/>
    <x v="0"/>
    <x v="2"/>
    <n v="332.99"/>
    <n v="0.12"/>
    <n v="7"/>
    <d v="2023-11-13T00:00:00"/>
    <d v="2023-11-15T00:00:00"/>
    <x v="2"/>
    <x v="2"/>
    <n v="34.89"/>
    <x v="3"/>
    <x v="0"/>
    <x v="11"/>
    <n v="298.10000000000002"/>
    <n v="2330.9300000000003"/>
  </r>
  <r>
    <x v="5929"/>
    <x v="2"/>
    <x v="2"/>
    <n v="3645.56"/>
    <n v="0.47"/>
    <n v="6"/>
    <d v="2024-08-10T00:00:00"/>
    <d v="2024-08-15T00:00:00"/>
    <x v="1"/>
    <x v="2"/>
    <n v="822.71"/>
    <x v="1"/>
    <x v="1"/>
    <x v="1"/>
    <n v="2822.85"/>
    <n v="21873.360000000001"/>
  </r>
  <r>
    <x v="5930"/>
    <x v="0"/>
    <x v="3"/>
    <n v="3384.73"/>
    <n v="0.13"/>
    <n v="8"/>
    <d v="2024-07-21T00:00:00"/>
    <d v="2024-07-22T00:00:00"/>
    <x v="2"/>
    <x v="1"/>
    <n v="366.61"/>
    <x v="3"/>
    <x v="1"/>
    <x v="4"/>
    <n v="3018.12"/>
    <n v="27077.84"/>
  </r>
  <r>
    <x v="5931"/>
    <x v="2"/>
    <x v="1"/>
    <n v="1909.69"/>
    <n v="0.44"/>
    <n v="8"/>
    <d v="2024-11-21T00:00:00"/>
    <d v="2024-11-25T00:00:00"/>
    <x v="0"/>
    <x v="1"/>
    <n v="569.13"/>
    <x v="0"/>
    <x v="1"/>
    <x v="11"/>
    <n v="1340.56"/>
    <n v="15277.52"/>
  </r>
  <r>
    <x v="5932"/>
    <x v="1"/>
    <x v="0"/>
    <n v="2115.3200000000002"/>
    <n v="0.32"/>
    <n v="8"/>
    <d v="2023-03-04T00:00:00"/>
    <d v="2023-03-10T00:00:00"/>
    <x v="0"/>
    <x v="1"/>
    <n v="200.69"/>
    <x v="3"/>
    <x v="0"/>
    <x v="0"/>
    <n v="1914.63"/>
    <n v="16922.560000000001"/>
  </r>
  <r>
    <x v="5933"/>
    <x v="1"/>
    <x v="4"/>
    <n v="4597.03"/>
    <n v="0.31"/>
    <n v="8"/>
    <d v="2023-08-19T00:00:00"/>
    <d v="2023-08-21T00:00:00"/>
    <x v="2"/>
    <x v="2"/>
    <n v="632.83000000000004"/>
    <x v="4"/>
    <x v="0"/>
    <x v="1"/>
    <n v="3964.2"/>
    <n v="36776.239999999998"/>
  </r>
  <r>
    <x v="5934"/>
    <x v="0"/>
    <x v="0"/>
    <n v="164.35"/>
    <n v="0.42"/>
    <n v="6"/>
    <d v="2023-01-10T00:00:00"/>
    <d v="2023-01-15T00:00:00"/>
    <x v="1"/>
    <x v="2"/>
    <n v="13.82"/>
    <x v="1"/>
    <x v="0"/>
    <x v="6"/>
    <n v="150.53"/>
    <n v="986.09999999999991"/>
  </r>
  <r>
    <x v="5935"/>
    <x v="2"/>
    <x v="4"/>
    <n v="2860.19"/>
    <n v="0.25"/>
    <n v="9"/>
    <d v="2024-05-13T00:00:00"/>
    <d v="2024-05-19T00:00:00"/>
    <x v="2"/>
    <x v="1"/>
    <n v="496.86"/>
    <x v="3"/>
    <x v="1"/>
    <x v="5"/>
    <n v="2363.33"/>
    <n v="25741.71"/>
  </r>
  <r>
    <x v="5936"/>
    <x v="0"/>
    <x v="0"/>
    <n v="4624.47"/>
    <n v="0.43"/>
    <n v="5"/>
    <d v="2024-05-27T00:00:00"/>
    <d v="2024-05-31T00:00:00"/>
    <x v="0"/>
    <x v="2"/>
    <n v="728.04"/>
    <x v="5"/>
    <x v="1"/>
    <x v="5"/>
    <n v="3896.4300000000003"/>
    <n v="23122.350000000002"/>
  </r>
  <r>
    <x v="5937"/>
    <x v="1"/>
    <x v="0"/>
    <n v="4578.54"/>
    <n v="0.28000000000000003"/>
    <n v="4"/>
    <d v="2024-07-13T00:00:00"/>
    <d v="2024-07-20T00:00:00"/>
    <x v="0"/>
    <x v="0"/>
    <n v="1160.26"/>
    <x v="3"/>
    <x v="1"/>
    <x v="4"/>
    <n v="3418.2799999999997"/>
    <n v="18314.16"/>
  </r>
  <r>
    <x v="5938"/>
    <x v="2"/>
    <x v="1"/>
    <n v="2964.81"/>
    <n v="0.49"/>
    <n v="7"/>
    <d v="2023-06-05T00:00:00"/>
    <d v="2023-06-07T00:00:00"/>
    <x v="0"/>
    <x v="2"/>
    <n v="781.52"/>
    <x v="2"/>
    <x v="0"/>
    <x v="9"/>
    <n v="2183.29"/>
    <n v="20753.669999999998"/>
  </r>
  <r>
    <x v="5939"/>
    <x v="2"/>
    <x v="3"/>
    <n v="1968.03"/>
    <n v="0.33"/>
    <n v="3"/>
    <d v="2023-06-21T00:00:00"/>
    <d v="2023-06-24T00:00:00"/>
    <x v="1"/>
    <x v="1"/>
    <n v="520.62"/>
    <x v="3"/>
    <x v="0"/>
    <x v="9"/>
    <n v="1447.4099999999999"/>
    <n v="5904.09"/>
  </r>
  <r>
    <x v="5940"/>
    <x v="0"/>
    <x v="0"/>
    <n v="584.63"/>
    <n v="0.19"/>
    <n v="8"/>
    <d v="2023-08-25T00:00:00"/>
    <d v="2023-08-29T00:00:00"/>
    <x v="2"/>
    <x v="2"/>
    <n v="34.6"/>
    <x v="1"/>
    <x v="0"/>
    <x v="1"/>
    <n v="550.03"/>
    <n v="4677.04"/>
  </r>
  <r>
    <x v="5941"/>
    <x v="3"/>
    <x v="2"/>
    <n v="951.54"/>
    <n v="0.38"/>
    <n v="8"/>
    <d v="2023-04-27T00:00:00"/>
    <d v="2023-04-29T00:00:00"/>
    <x v="1"/>
    <x v="0"/>
    <n v="90.38"/>
    <x v="1"/>
    <x v="0"/>
    <x v="3"/>
    <n v="861.16"/>
    <n v="7612.32"/>
  </r>
  <r>
    <x v="5942"/>
    <x v="0"/>
    <x v="2"/>
    <n v="3430.4"/>
    <n v="0.25"/>
    <n v="5"/>
    <d v="2023-08-28T00:00:00"/>
    <d v="2023-09-02T00:00:00"/>
    <x v="0"/>
    <x v="1"/>
    <n v="719.61"/>
    <x v="4"/>
    <x v="0"/>
    <x v="1"/>
    <n v="2710.79"/>
    <n v="17152"/>
  </r>
  <r>
    <x v="5943"/>
    <x v="1"/>
    <x v="2"/>
    <n v="181.51"/>
    <n v="0.4"/>
    <n v="8"/>
    <d v="2024-01-21T00:00:00"/>
    <d v="2024-01-22T00:00:00"/>
    <x v="0"/>
    <x v="2"/>
    <n v="36.380000000000003"/>
    <x v="1"/>
    <x v="1"/>
    <x v="6"/>
    <n v="145.13"/>
    <n v="1452.08"/>
  </r>
  <r>
    <x v="5944"/>
    <x v="1"/>
    <x v="3"/>
    <n v="4429.08"/>
    <n v="0.42"/>
    <n v="3"/>
    <d v="2024-09-08T00:00:00"/>
    <d v="2024-09-14T00:00:00"/>
    <x v="1"/>
    <x v="0"/>
    <n v="1114.5"/>
    <x v="5"/>
    <x v="1"/>
    <x v="7"/>
    <n v="3314.58"/>
    <n v="13287.24"/>
  </r>
  <r>
    <x v="5945"/>
    <x v="1"/>
    <x v="0"/>
    <n v="2980.88"/>
    <n v="0.31"/>
    <n v="3"/>
    <d v="2024-07-23T00:00:00"/>
    <d v="2024-07-25T00:00:00"/>
    <x v="2"/>
    <x v="2"/>
    <n v="726.44"/>
    <x v="3"/>
    <x v="1"/>
    <x v="4"/>
    <n v="2254.44"/>
    <n v="8942.64"/>
  </r>
  <r>
    <x v="5946"/>
    <x v="1"/>
    <x v="4"/>
    <n v="321.22000000000003"/>
    <n v="0.44"/>
    <n v="4"/>
    <d v="2023-06-19T00:00:00"/>
    <d v="2023-06-23T00:00:00"/>
    <x v="1"/>
    <x v="0"/>
    <n v="33.39"/>
    <x v="1"/>
    <x v="0"/>
    <x v="9"/>
    <n v="287.83000000000004"/>
    <n v="1284.8800000000001"/>
  </r>
  <r>
    <x v="5947"/>
    <x v="1"/>
    <x v="4"/>
    <n v="1274.8599999999999"/>
    <n v="0.2"/>
    <n v="9"/>
    <d v="2024-02-25T00:00:00"/>
    <d v="2024-03-01T00:00:00"/>
    <x v="0"/>
    <x v="0"/>
    <n v="173.36"/>
    <x v="5"/>
    <x v="1"/>
    <x v="8"/>
    <n v="1101.5"/>
    <n v="11473.74"/>
  </r>
  <r>
    <x v="5948"/>
    <x v="3"/>
    <x v="1"/>
    <n v="3011.58"/>
    <n v="0.03"/>
    <n v="5"/>
    <d v="2023-01-23T00:00:00"/>
    <d v="2023-01-29T00:00:00"/>
    <x v="2"/>
    <x v="2"/>
    <n v="576.48"/>
    <x v="2"/>
    <x v="0"/>
    <x v="6"/>
    <n v="2435.1"/>
    <n v="15057.9"/>
  </r>
  <r>
    <x v="5949"/>
    <x v="2"/>
    <x v="3"/>
    <n v="274.45"/>
    <n v="0.33"/>
    <n v="6"/>
    <d v="2023-10-23T00:00:00"/>
    <d v="2023-10-24T00:00:00"/>
    <x v="2"/>
    <x v="1"/>
    <n v="72.92"/>
    <x v="4"/>
    <x v="0"/>
    <x v="2"/>
    <n v="201.52999999999997"/>
    <n v="1646.6999999999998"/>
  </r>
  <r>
    <x v="5950"/>
    <x v="0"/>
    <x v="0"/>
    <n v="3921.94"/>
    <n v="0.38"/>
    <n v="4"/>
    <d v="2023-08-01T00:00:00"/>
    <d v="2023-08-06T00:00:00"/>
    <x v="2"/>
    <x v="0"/>
    <n v="711.06"/>
    <x v="5"/>
    <x v="0"/>
    <x v="1"/>
    <n v="3210.88"/>
    <n v="15687.76"/>
  </r>
  <r>
    <x v="5951"/>
    <x v="0"/>
    <x v="2"/>
    <n v="4607.62"/>
    <n v="0.04"/>
    <n v="9"/>
    <d v="2024-11-14T00:00:00"/>
    <d v="2024-11-15T00:00:00"/>
    <x v="0"/>
    <x v="1"/>
    <n v="1025.5899999999999"/>
    <x v="1"/>
    <x v="1"/>
    <x v="11"/>
    <n v="3582.0299999999997"/>
    <n v="41468.58"/>
  </r>
  <r>
    <x v="5952"/>
    <x v="1"/>
    <x v="3"/>
    <n v="4809.9799999999996"/>
    <n v="0.39"/>
    <n v="4"/>
    <d v="2023-06-08T00:00:00"/>
    <d v="2023-06-11T00:00:00"/>
    <x v="0"/>
    <x v="0"/>
    <n v="704.21"/>
    <x v="1"/>
    <x v="0"/>
    <x v="9"/>
    <n v="4105.7699999999995"/>
    <n v="19239.919999999998"/>
  </r>
  <r>
    <x v="5953"/>
    <x v="0"/>
    <x v="3"/>
    <n v="3694.93"/>
    <n v="0.32"/>
    <n v="3"/>
    <d v="2024-08-10T00:00:00"/>
    <d v="2024-08-13T00:00:00"/>
    <x v="0"/>
    <x v="0"/>
    <n v="274.64999999999998"/>
    <x v="5"/>
    <x v="1"/>
    <x v="1"/>
    <n v="3420.2799999999997"/>
    <n v="11084.789999999999"/>
  </r>
  <r>
    <x v="5954"/>
    <x v="1"/>
    <x v="0"/>
    <n v="4298.4399999999996"/>
    <n v="0.06"/>
    <n v="2"/>
    <d v="2023-08-09T00:00:00"/>
    <d v="2023-08-16T00:00:00"/>
    <x v="0"/>
    <x v="0"/>
    <n v="689.98"/>
    <x v="3"/>
    <x v="0"/>
    <x v="1"/>
    <n v="3608.4599999999996"/>
    <n v="8596.8799999999992"/>
  </r>
  <r>
    <x v="5955"/>
    <x v="3"/>
    <x v="1"/>
    <n v="3092.47"/>
    <n v="0.27"/>
    <n v="3"/>
    <d v="2023-08-22T00:00:00"/>
    <d v="2023-08-27T00:00:00"/>
    <x v="1"/>
    <x v="1"/>
    <n v="278.01"/>
    <x v="1"/>
    <x v="0"/>
    <x v="1"/>
    <n v="2814.46"/>
    <n v="9277.41"/>
  </r>
  <r>
    <x v="5956"/>
    <x v="3"/>
    <x v="1"/>
    <n v="2346.86"/>
    <n v="0.05"/>
    <n v="1"/>
    <d v="2024-04-18T00:00:00"/>
    <d v="2024-04-19T00:00:00"/>
    <x v="2"/>
    <x v="2"/>
    <n v="327.58999999999997"/>
    <x v="5"/>
    <x v="1"/>
    <x v="3"/>
    <n v="2019.2700000000002"/>
    <n v="2346.86"/>
  </r>
  <r>
    <x v="5957"/>
    <x v="2"/>
    <x v="1"/>
    <n v="3594.36"/>
    <n v="0.16"/>
    <n v="8"/>
    <d v="2024-04-25T00:00:00"/>
    <d v="2024-05-01T00:00:00"/>
    <x v="1"/>
    <x v="0"/>
    <n v="452.02"/>
    <x v="2"/>
    <x v="1"/>
    <x v="3"/>
    <n v="3142.34"/>
    <n v="28754.880000000001"/>
  </r>
  <r>
    <x v="5958"/>
    <x v="3"/>
    <x v="2"/>
    <n v="1198.49"/>
    <n v="0.4"/>
    <n v="1"/>
    <d v="2024-01-15T00:00:00"/>
    <d v="2024-01-22T00:00:00"/>
    <x v="0"/>
    <x v="2"/>
    <n v="133.43"/>
    <x v="4"/>
    <x v="1"/>
    <x v="6"/>
    <n v="1065.06"/>
    <n v="1198.49"/>
  </r>
  <r>
    <x v="5959"/>
    <x v="3"/>
    <x v="2"/>
    <n v="637.94000000000005"/>
    <n v="0.05"/>
    <n v="6"/>
    <d v="2023-04-08T00:00:00"/>
    <d v="2023-04-09T00:00:00"/>
    <x v="0"/>
    <x v="0"/>
    <n v="141.24"/>
    <x v="2"/>
    <x v="0"/>
    <x v="3"/>
    <n v="496.70000000000005"/>
    <n v="3827.6400000000003"/>
  </r>
  <r>
    <x v="5960"/>
    <x v="2"/>
    <x v="0"/>
    <n v="3833.07"/>
    <n v="0.23"/>
    <n v="2"/>
    <d v="2024-11-17T00:00:00"/>
    <d v="2024-11-19T00:00:00"/>
    <x v="2"/>
    <x v="0"/>
    <n v="384.14"/>
    <x v="3"/>
    <x v="1"/>
    <x v="11"/>
    <n v="3448.9300000000003"/>
    <n v="7666.14"/>
  </r>
  <r>
    <x v="5961"/>
    <x v="0"/>
    <x v="1"/>
    <n v="4795.12"/>
    <n v="0.3"/>
    <n v="3"/>
    <d v="2023-07-12T00:00:00"/>
    <d v="2023-07-14T00:00:00"/>
    <x v="2"/>
    <x v="0"/>
    <n v="1051.42"/>
    <x v="2"/>
    <x v="0"/>
    <x v="4"/>
    <n v="3743.7"/>
    <n v="14385.36"/>
  </r>
  <r>
    <x v="5962"/>
    <x v="1"/>
    <x v="0"/>
    <n v="2929.65"/>
    <n v="0.47"/>
    <n v="9"/>
    <d v="2023-11-15T00:00:00"/>
    <d v="2023-11-22T00:00:00"/>
    <x v="0"/>
    <x v="0"/>
    <n v="174.91"/>
    <x v="4"/>
    <x v="0"/>
    <x v="11"/>
    <n v="2754.7400000000002"/>
    <n v="26366.850000000002"/>
  </r>
  <r>
    <x v="5963"/>
    <x v="1"/>
    <x v="1"/>
    <n v="2464.46"/>
    <n v="0.37"/>
    <n v="9"/>
    <d v="2024-10-30T00:00:00"/>
    <d v="2024-11-02T00:00:00"/>
    <x v="0"/>
    <x v="2"/>
    <n v="538.69000000000005"/>
    <x v="3"/>
    <x v="1"/>
    <x v="2"/>
    <n v="1925.77"/>
    <n v="22180.14"/>
  </r>
  <r>
    <x v="5964"/>
    <x v="0"/>
    <x v="3"/>
    <n v="2718.58"/>
    <n v="7.0000000000000007E-2"/>
    <n v="6"/>
    <d v="2024-03-13T00:00:00"/>
    <d v="2024-03-16T00:00:00"/>
    <x v="2"/>
    <x v="2"/>
    <n v="164.84"/>
    <x v="4"/>
    <x v="1"/>
    <x v="0"/>
    <n v="2553.7399999999998"/>
    <n v="16311.48"/>
  </r>
  <r>
    <x v="5965"/>
    <x v="2"/>
    <x v="4"/>
    <n v="2444.4699999999998"/>
    <n v="0.48"/>
    <n v="7"/>
    <d v="2024-09-29T00:00:00"/>
    <d v="2024-09-30T00:00:00"/>
    <x v="0"/>
    <x v="1"/>
    <n v="231.01"/>
    <x v="5"/>
    <x v="1"/>
    <x v="7"/>
    <n v="2213.46"/>
    <n v="17111.289999999997"/>
  </r>
  <r>
    <x v="5966"/>
    <x v="0"/>
    <x v="4"/>
    <n v="2266.7800000000002"/>
    <n v="0.24"/>
    <n v="5"/>
    <d v="2023-03-27T00:00:00"/>
    <d v="2023-03-28T00:00:00"/>
    <x v="1"/>
    <x v="0"/>
    <n v="398.5"/>
    <x v="5"/>
    <x v="0"/>
    <x v="0"/>
    <n v="1868.2800000000002"/>
    <n v="11333.900000000001"/>
  </r>
  <r>
    <x v="5967"/>
    <x v="3"/>
    <x v="1"/>
    <n v="4740.47"/>
    <n v="0.18"/>
    <n v="7"/>
    <d v="2024-07-15T00:00:00"/>
    <d v="2024-07-19T00:00:00"/>
    <x v="1"/>
    <x v="2"/>
    <n v="1407.81"/>
    <x v="3"/>
    <x v="1"/>
    <x v="4"/>
    <n v="3332.6600000000003"/>
    <n v="33183.29"/>
  </r>
  <r>
    <x v="5968"/>
    <x v="2"/>
    <x v="0"/>
    <n v="2450.84"/>
    <n v="0.06"/>
    <n v="6"/>
    <d v="2024-07-30T00:00:00"/>
    <d v="2024-08-06T00:00:00"/>
    <x v="2"/>
    <x v="2"/>
    <n v="513.39"/>
    <x v="4"/>
    <x v="1"/>
    <x v="4"/>
    <n v="1937.4500000000003"/>
    <n v="14705.04"/>
  </r>
  <r>
    <x v="5969"/>
    <x v="2"/>
    <x v="2"/>
    <n v="497.4"/>
    <n v="0.47"/>
    <n v="5"/>
    <d v="2023-02-13T00:00:00"/>
    <d v="2023-02-15T00:00:00"/>
    <x v="1"/>
    <x v="2"/>
    <n v="25.3"/>
    <x v="1"/>
    <x v="0"/>
    <x v="8"/>
    <n v="472.09999999999997"/>
    <n v="2487"/>
  </r>
  <r>
    <x v="5970"/>
    <x v="2"/>
    <x v="1"/>
    <n v="3851.03"/>
    <n v="0.28999999999999998"/>
    <n v="3"/>
    <d v="2023-09-21T00:00:00"/>
    <d v="2023-09-22T00:00:00"/>
    <x v="0"/>
    <x v="2"/>
    <n v="939.53"/>
    <x v="3"/>
    <x v="0"/>
    <x v="7"/>
    <n v="2911.5"/>
    <n v="11553.09"/>
  </r>
  <r>
    <x v="5971"/>
    <x v="1"/>
    <x v="1"/>
    <n v="2018.65"/>
    <n v="0.49"/>
    <n v="2"/>
    <d v="2023-09-06T00:00:00"/>
    <d v="2023-09-07T00:00:00"/>
    <x v="2"/>
    <x v="1"/>
    <n v="272.82"/>
    <x v="1"/>
    <x v="0"/>
    <x v="7"/>
    <n v="1745.8300000000002"/>
    <n v="4037.3"/>
  </r>
  <r>
    <x v="5972"/>
    <x v="0"/>
    <x v="2"/>
    <n v="3582.4"/>
    <n v="0.09"/>
    <n v="5"/>
    <d v="2023-01-23T00:00:00"/>
    <d v="2023-01-26T00:00:00"/>
    <x v="0"/>
    <x v="0"/>
    <n v="1067.6500000000001"/>
    <x v="4"/>
    <x v="0"/>
    <x v="6"/>
    <n v="2514.75"/>
    <n v="17912"/>
  </r>
  <r>
    <x v="5973"/>
    <x v="2"/>
    <x v="1"/>
    <n v="2939.89"/>
    <n v="0.27"/>
    <n v="8"/>
    <d v="2023-07-31T00:00:00"/>
    <d v="2023-08-05T00:00:00"/>
    <x v="0"/>
    <x v="0"/>
    <n v="592.66999999999996"/>
    <x v="5"/>
    <x v="0"/>
    <x v="4"/>
    <n v="2347.2199999999998"/>
    <n v="23519.119999999999"/>
  </r>
  <r>
    <x v="5974"/>
    <x v="2"/>
    <x v="3"/>
    <n v="3594.58"/>
    <n v="0.05"/>
    <n v="5"/>
    <d v="2024-06-11T00:00:00"/>
    <d v="2024-06-14T00:00:00"/>
    <x v="2"/>
    <x v="0"/>
    <n v="1011.29"/>
    <x v="3"/>
    <x v="1"/>
    <x v="9"/>
    <n v="2583.29"/>
    <n v="17972.900000000001"/>
  </r>
  <r>
    <x v="5975"/>
    <x v="2"/>
    <x v="2"/>
    <n v="403.77"/>
    <n v="0.26"/>
    <n v="3"/>
    <d v="2023-09-04T00:00:00"/>
    <d v="2023-09-05T00:00:00"/>
    <x v="0"/>
    <x v="2"/>
    <n v="25.12"/>
    <x v="1"/>
    <x v="0"/>
    <x v="7"/>
    <n v="378.65"/>
    <n v="1211.31"/>
  </r>
  <r>
    <x v="5976"/>
    <x v="0"/>
    <x v="3"/>
    <n v="265.98"/>
    <n v="0.44"/>
    <n v="3"/>
    <d v="2024-05-23T00:00:00"/>
    <d v="2024-05-25T00:00:00"/>
    <x v="1"/>
    <x v="0"/>
    <n v="37.840000000000003"/>
    <x v="2"/>
    <x v="1"/>
    <x v="5"/>
    <n v="228.14000000000001"/>
    <n v="797.94"/>
  </r>
  <r>
    <x v="5977"/>
    <x v="1"/>
    <x v="4"/>
    <n v="1954.85"/>
    <n v="0.05"/>
    <n v="5"/>
    <d v="2023-08-26T00:00:00"/>
    <d v="2023-08-31T00:00:00"/>
    <x v="0"/>
    <x v="1"/>
    <n v="238.2"/>
    <x v="5"/>
    <x v="0"/>
    <x v="1"/>
    <n v="1716.6499999999999"/>
    <n v="9774.25"/>
  </r>
  <r>
    <x v="5978"/>
    <x v="3"/>
    <x v="2"/>
    <n v="3496.51"/>
    <n v="0.13"/>
    <n v="9"/>
    <d v="2024-12-02T00:00:00"/>
    <d v="2024-12-06T00:00:00"/>
    <x v="1"/>
    <x v="1"/>
    <n v="502.26"/>
    <x v="2"/>
    <x v="1"/>
    <x v="10"/>
    <n v="2994.25"/>
    <n v="31468.590000000004"/>
  </r>
  <r>
    <x v="5979"/>
    <x v="1"/>
    <x v="2"/>
    <n v="1196.04"/>
    <n v="0.34"/>
    <n v="8"/>
    <d v="2024-12-27T00:00:00"/>
    <d v="2025-01-03T00:00:00"/>
    <x v="0"/>
    <x v="2"/>
    <n v="150.91999999999999"/>
    <x v="0"/>
    <x v="1"/>
    <x v="10"/>
    <n v="1045.1199999999999"/>
    <n v="9568.32"/>
  </r>
  <r>
    <x v="5980"/>
    <x v="2"/>
    <x v="0"/>
    <n v="2223.66"/>
    <n v="0.04"/>
    <n v="7"/>
    <d v="2024-07-30T00:00:00"/>
    <d v="2024-08-05T00:00:00"/>
    <x v="2"/>
    <x v="2"/>
    <n v="265.83"/>
    <x v="3"/>
    <x v="1"/>
    <x v="4"/>
    <n v="1957.83"/>
    <n v="15565.619999999999"/>
  </r>
  <r>
    <x v="5981"/>
    <x v="1"/>
    <x v="0"/>
    <n v="4905.97"/>
    <n v="0.23"/>
    <n v="5"/>
    <d v="2024-11-22T00:00:00"/>
    <d v="2024-11-28T00:00:00"/>
    <x v="0"/>
    <x v="0"/>
    <n v="835.53"/>
    <x v="1"/>
    <x v="1"/>
    <x v="11"/>
    <n v="4070.4400000000005"/>
    <n v="24529.850000000002"/>
  </r>
  <r>
    <x v="5982"/>
    <x v="1"/>
    <x v="2"/>
    <n v="1152.8900000000001"/>
    <n v="0.17"/>
    <n v="9"/>
    <d v="2024-09-16T00:00:00"/>
    <d v="2024-09-19T00:00:00"/>
    <x v="2"/>
    <x v="1"/>
    <n v="282.60000000000002"/>
    <x v="4"/>
    <x v="1"/>
    <x v="7"/>
    <n v="870.29000000000008"/>
    <n v="10376.01"/>
  </r>
  <r>
    <x v="5983"/>
    <x v="3"/>
    <x v="4"/>
    <n v="4254.92"/>
    <n v="0.42"/>
    <n v="2"/>
    <d v="2024-10-24T00:00:00"/>
    <d v="2024-10-28T00:00:00"/>
    <x v="2"/>
    <x v="2"/>
    <n v="900.56"/>
    <x v="5"/>
    <x v="1"/>
    <x v="2"/>
    <n v="3354.36"/>
    <n v="8509.84"/>
  </r>
  <r>
    <x v="5984"/>
    <x v="0"/>
    <x v="1"/>
    <n v="4144.76"/>
    <n v="0.02"/>
    <n v="6"/>
    <d v="2023-02-07T00:00:00"/>
    <d v="2023-02-09T00:00:00"/>
    <x v="0"/>
    <x v="0"/>
    <n v="590.24"/>
    <x v="5"/>
    <x v="0"/>
    <x v="8"/>
    <n v="3554.5200000000004"/>
    <n v="24868.560000000001"/>
  </r>
  <r>
    <x v="5985"/>
    <x v="0"/>
    <x v="0"/>
    <n v="4467.63"/>
    <n v="0.43"/>
    <n v="7"/>
    <d v="2024-01-05T00:00:00"/>
    <d v="2024-01-10T00:00:00"/>
    <x v="1"/>
    <x v="1"/>
    <n v="881.86"/>
    <x v="5"/>
    <x v="1"/>
    <x v="6"/>
    <n v="3585.77"/>
    <n v="31273.41"/>
  </r>
  <r>
    <x v="5986"/>
    <x v="1"/>
    <x v="4"/>
    <n v="4584.1899999999996"/>
    <n v="0.35"/>
    <n v="7"/>
    <d v="2024-07-05T00:00:00"/>
    <d v="2024-07-11T00:00:00"/>
    <x v="0"/>
    <x v="2"/>
    <n v="1268.6300000000001"/>
    <x v="3"/>
    <x v="1"/>
    <x v="4"/>
    <n v="3315.5599999999995"/>
    <n v="32089.329999999998"/>
  </r>
  <r>
    <x v="5987"/>
    <x v="1"/>
    <x v="4"/>
    <n v="2585.87"/>
    <n v="0.15"/>
    <n v="4"/>
    <d v="2024-12-06T00:00:00"/>
    <d v="2024-12-08T00:00:00"/>
    <x v="1"/>
    <x v="2"/>
    <n v="303.01"/>
    <x v="2"/>
    <x v="1"/>
    <x v="10"/>
    <n v="2282.8599999999997"/>
    <n v="10343.48"/>
  </r>
  <r>
    <x v="5988"/>
    <x v="0"/>
    <x v="0"/>
    <n v="3441.48"/>
    <n v="0.1"/>
    <n v="2"/>
    <d v="2024-03-07T00:00:00"/>
    <d v="2024-03-13T00:00:00"/>
    <x v="0"/>
    <x v="0"/>
    <n v="602.73"/>
    <x v="4"/>
    <x v="1"/>
    <x v="0"/>
    <n v="2838.75"/>
    <n v="6882.96"/>
  </r>
  <r>
    <x v="5989"/>
    <x v="0"/>
    <x v="1"/>
    <n v="3132.57"/>
    <n v="0.48"/>
    <n v="1"/>
    <d v="2023-09-26T00:00:00"/>
    <d v="2023-10-01T00:00:00"/>
    <x v="1"/>
    <x v="2"/>
    <n v="870.57"/>
    <x v="4"/>
    <x v="0"/>
    <x v="7"/>
    <n v="2262"/>
    <n v="3132.57"/>
  </r>
  <r>
    <x v="5990"/>
    <x v="3"/>
    <x v="0"/>
    <n v="1613.85"/>
    <n v="0.28000000000000003"/>
    <n v="1"/>
    <d v="2023-05-03T00:00:00"/>
    <d v="2023-05-07T00:00:00"/>
    <x v="2"/>
    <x v="2"/>
    <n v="375.65"/>
    <x v="4"/>
    <x v="0"/>
    <x v="5"/>
    <n v="1238.1999999999998"/>
    <n v="1613.85"/>
  </r>
  <r>
    <x v="5991"/>
    <x v="2"/>
    <x v="4"/>
    <n v="1470.96"/>
    <n v="0.17"/>
    <n v="3"/>
    <d v="2023-01-27T00:00:00"/>
    <d v="2023-01-31T00:00:00"/>
    <x v="1"/>
    <x v="0"/>
    <n v="137.81"/>
    <x v="0"/>
    <x v="0"/>
    <x v="6"/>
    <n v="1333.15"/>
    <n v="4412.88"/>
  </r>
  <r>
    <x v="5992"/>
    <x v="1"/>
    <x v="3"/>
    <n v="1773.69"/>
    <n v="0.02"/>
    <n v="7"/>
    <d v="2024-11-16T00:00:00"/>
    <d v="2024-11-18T00:00:00"/>
    <x v="2"/>
    <x v="2"/>
    <n v="440.49"/>
    <x v="4"/>
    <x v="1"/>
    <x v="11"/>
    <n v="1333.2"/>
    <n v="12415.83"/>
  </r>
  <r>
    <x v="5993"/>
    <x v="0"/>
    <x v="0"/>
    <n v="1170.44"/>
    <n v="0.08"/>
    <n v="5"/>
    <d v="2024-08-05T00:00:00"/>
    <d v="2024-08-10T00:00:00"/>
    <x v="2"/>
    <x v="2"/>
    <n v="293.27"/>
    <x v="1"/>
    <x v="1"/>
    <x v="1"/>
    <n v="877.17000000000007"/>
    <n v="5852.2000000000007"/>
  </r>
  <r>
    <x v="5994"/>
    <x v="1"/>
    <x v="4"/>
    <n v="3811.18"/>
    <n v="0.3"/>
    <n v="7"/>
    <d v="2023-01-03T00:00:00"/>
    <d v="2023-01-09T00:00:00"/>
    <x v="0"/>
    <x v="2"/>
    <n v="901.25"/>
    <x v="1"/>
    <x v="0"/>
    <x v="6"/>
    <n v="2909.93"/>
    <n v="26678.26"/>
  </r>
  <r>
    <x v="5995"/>
    <x v="1"/>
    <x v="0"/>
    <n v="4826.41"/>
    <n v="0.26"/>
    <n v="9"/>
    <d v="2023-11-13T00:00:00"/>
    <d v="2023-11-20T00:00:00"/>
    <x v="2"/>
    <x v="2"/>
    <n v="960.22"/>
    <x v="3"/>
    <x v="0"/>
    <x v="11"/>
    <n v="3866.1899999999996"/>
    <n v="43437.69"/>
  </r>
  <r>
    <x v="5996"/>
    <x v="0"/>
    <x v="4"/>
    <n v="4352.08"/>
    <n v="0.38"/>
    <n v="8"/>
    <d v="2023-03-13T00:00:00"/>
    <d v="2023-03-17T00:00:00"/>
    <x v="2"/>
    <x v="0"/>
    <n v="345.99"/>
    <x v="0"/>
    <x v="0"/>
    <x v="0"/>
    <n v="4006.09"/>
    <n v="34816.639999999999"/>
  </r>
  <r>
    <x v="5997"/>
    <x v="3"/>
    <x v="1"/>
    <n v="1167.9100000000001"/>
    <n v="0.42"/>
    <n v="1"/>
    <d v="2023-05-25T00:00:00"/>
    <d v="2023-05-30T00:00:00"/>
    <x v="0"/>
    <x v="0"/>
    <n v="195.4"/>
    <x v="2"/>
    <x v="0"/>
    <x v="5"/>
    <n v="972.5100000000001"/>
    <n v="1167.9100000000001"/>
  </r>
  <r>
    <x v="5998"/>
    <x v="1"/>
    <x v="4"/>
    <n v="354.39"/>
    <n v="0.2"/>
    <n v="4"/>
    <d v="2024-02-14T00:00:00"/>
    <d v="2024-02-18T00:00:00"/>
    <x v="1"/>
    <x v="0"/>
    <n v="25.4"/>
    <x v="5"/>
    <x v="1"/>
    <x v="8"/>
    <n v="328.99"/>
    <n v="1417.56"/>
  </r>
  <r>
    <x v="5999"/>
    <x v="3"/>
    <x v="2"/>
    <n v="3809.76"/>
    <n v="0.05"/>
    <n v="5"/>
    <d v="2023-10-12T00:00:00"/>
    <d v="2023-10-13T00:00:00"/>
    <x v="0"/>
    <x v="1"/>
    <n v="684.71"/>
    <x v="2"/>
    <x v="0"/>
    <x v="2"/>
    <n v="3125.05"/>
    <n v="19048.800000000003"/>
  </r>
  <r>
    <x v="6000"/>
    <x v="0"/>
    <x v="3"/>
    <n v="2012.05"/>
    <n v="0.4"/>
    <n v="7"/>
    <d v="2023-03-13T00:00:00"/>
    <d v="2023-03-17T00:00:00"/>
    <x v="1"/>
    <x v="2"/>
    <n v="304.39"/>
    <x v="0"/>
    <x v="0"/>
    <x v="0"/>
    <n v="1707.6599999999999"/>
    <n v="14084.35"/>
  </r>
  <r>
    <x v="6001"/>
    <x v="2"/>
    <x v="4"/>
    <n v="4140.6000000000004"/>
    <n v="0.28000000000000003"/>
    <n v="8"/>
    <d v="2023-06-28T00:00:00"/>
    <d v="2023-06-29T00:00:00"/>
    <x v="1"/>
    <x v="2"/>
    <n v="213.15"/>
    <x v="0"/>
    <x v="0"/>
    <x v="9"/>
    <n v="3927.4500000000003"/>
    <n v="33124.800000000003"/>
  </r>
  <r>
    <x v="6002"/>
    <x v="2"/>
    <x v="0"/>
    <n v="3918.26"/>
    <n v="0.49"/>
    <n v="8"/>
    <d v="2023-02-12T00:00:00"/>
    <d v="2023-02-14T00:00:00"/>
    <x v="0"/>
    <x v="1"/>
    <n v="957.73"/>
    <x v="5"/>
    <x v="0"/>
    <x v="8"/>
    <n v="2960.53"/>
    <n v="31346.080000000002"/>
  </r>
  <r>
    <x v="6003"/>
    <x v="1"/>
    <x v="0"/>
    <n v="3164.51"/>
    <n v="0.4"/>
    <n v="4"/>
    <d v="2023-07-19T00:00:00"/>
    <d v="2023-07-20T00:00:00"/>
    <x v="2"/>
    <x v="1"/>
    <n v="673.06"/>
    <x v="2"/>
    <x v="0"/>
    <x v="4"/>
    <n v="2491.4500000000003"/>
    <n v="12658.04"/>
  </r>
  <r>
    <x v="6004"/>
    <x v="0"/>
    <x v="4"/>
    <n v="1351.16"/>
    <n v="0.16"/>
    <n v="7"/>
    <d v="2024-02-13T00:00:00"/>
    <d v="2024-02-20T00:00:00"/>
    <x v="1"/>
    <x v="1"/>
    <n v="148.88999999999999"/>
    <x v="0"/>
    <x v="1"/>
    <x v="8"/>
    <n v="1202.27"/>
    <n v="9458.1200000000008"/>
  </r>
  <r>
    <x v="6005"/>
    <x v="3"/>
    <x v="2"/>
    <n v="609.78"/>
    <n v="0.21"/>
    <n v="2"/>
    <d v="2023-08-22T00:00:00"/>
    <d v="2023-08-29T00:00:00"/>
    <x v="2"/>
    <x v="2"/>
    <n v="128.36000000000001"/>
    <x v="2"/>
    <x v="0"/>
    <x v="1"/>
    <n v="481.41999999999996"/>
    <n v="1219.56"/>
  </r>
  <r>
    <x v="6006"/>
    <x v="1"/>
    <x v="4"/>
    <n v="1337.98"/>
    <n v="0.12"/>
    <n v="9"/>
    <d v="2023-12-28T00:00:00"/>
    <d v="2023-12-30T00:00:00"/>
    <x v="1"/>
    <x v="1"/>
    <n v="248.91"/>
    <x v="3"/>
    <x v="0"/>
    <x v="10"/>
    <n v="1089.07"/>
    <n v="12041.82"/>
  </r>
  <r>
    <x v="6007"/>
    <x v="0"/>
    <x v="1"/>
    <n v="2597.8200000000002"/>
    <n v="0.26"/>
    <n v="6"/>
    <d v="2024-05-16T00:00:00"/>
    <d v="2024-05-17T00:00:00"/>
    <x v="0"/>
    <x v="0"/>
    <n v="459.89"/>
    <x v="2"/>
    <x v="1"/>
    <x v="5"/>
    <n v="2137.9300000000003"/>
    <n v="15586.920000000002"/>
  </r>
  <r>
    <x v="6008"/>
    <x v="0"/>
    <x v="2"/>
    <n v="4899.37"/>
    <n v="0.36"/>
    <n v="4"/>
    <d v="2023-05-04T00:00:00"/>
    <d v="2023-05-06T00:00:00"/>
    <x v="1"/>
    <x v="1"/>
    <n v="706.02"/>
    <x v="3"/>
    <x v="0"/>
    <x v="5"/>
    <n v="4193.3500000000004"/>
    <n v="19597.48"/>
  </r>
  <r>
    <x v="6009"/>
    <x v="3"/>
    <x v="4"/>
    <n v="412.07"/>
    <n v="0.31"/>
    <n v="6"/>
    <d v="2023-11-07T00:00:00"/>
    <d v="2023-11-14T00:00:00"/>
    <x v="2"/>
    <x v="0"/>
    <n v="25.08"/>
    <x v="1"/>
    <x v="0"/>
    <x v="11"/>
    <n v="386.99"/>
    <n v="2472.42"/>
  </r>
  <r>
    <x v="6010"/>
    <x v="1"/>
    <x v="3"/>
    <n v="1080.3499999999999"/>
    <n v="0.17"/>
    <n v="7"/>
    <d v="2023-06-22T00:00:00"/>
    <d v="2023-06-26T00:00:00"/>
    <x v="2"/>
    <x v="1"/>
    <n v="320.37"/>
    <x v="0"/>
    <x v="0"/>
    <x v="9"/>
    <n v="759.9799999999999"/>
    <n v="7562.4499999999989"/>
  </r>
  <r>
    <x v="6011"/>
    <x v="0"/>
    <x v="2"/>
    <n v="3173.67"/>
    <n v="0.41"/>
    <n v="8"/>
    <d v="2024-04-19T00:00:00"/>
    <d v="2024-04-25T00:00:00"/>
    <x v="2"/>
    <x v="0"/>
    <n v="563.16"/>
    <x v="2"/>
    <x v="1"/>
    <x v="3"/>
    <n v="2610.5100000000002"/>
    <n v="25389.360000000001"/>
  </r>
  <r>
    <x v="6012"/>
    <x v="0"/>
    <x v="4"/>
    <n v="1591.39"/>
    <n v="0.05"/>
    <n v="4"/>
    <d v="2023-08-02T00:00:00"/>
    <d v="2023-08-09T00:00:00"/>
    <x v="0"/>
    <x v="2"/>
    <n v="101.35"/>
    <x v="2"/>
    <x v="0"/>
    <x v="1"/>
    <n v="1490.0400000000002"/>
    <n v="6365.56"/>
  </r>
  <r>
    <x v="6013"/>
    <x v="0"/>
    <x v="3"/>
    <n v="4306.67"/>
    <n v="7.0000000000000007E-2"/>
    <n v="9"/>
    <d v="2024-07-14T00:00:00"/>
    <d v="2024-07-17T00:00:00"/>
    <x v="0"/>
    <x v="2"/>
    <n v="269.89999999999998"/>
    <x v="0"/>
    <x v="1"/>
    <x v="4"/>
    <n v="4036.77"/>
    <n v="38760.03"/>
  </r>
  <r>
    <x v="6014"/>
    <x v="3"/>
    <x v="4"/>
    <n v="783.14"/>
    <n v="0.2"/>
    <n v="6"/>
    <d v="2023-09-02T00:00:00"/>
    <d v="2023-09-08T00:00:00"/>
    <x v="2"/>
    <x v="0"/>
    <n v="189.83"/>
    <x v="3"/>
    <x v="0"/>
    <x v="7"/>
    <n v="593.30999999999995"/>
    <n v="4698.84"/>
  </r>
  <r>
    <x v="6015"/>
    <x v="1"/>
    <x v="1"/>
    <n v="4819.47"/>
    <n v="0.35"/>
    <n v="1"/>
    <d v="2023-02-23T00:00:00"/>
    <d v="2023-02-26T00:00:00"/>
    <x v="0"/>
    <x v="0"/>
    <n v="656.32"/>
    <x v="3"/>
    <x v="0"/>
    <x v="8"/>
    <n v="4163.1500000000005"/>
    <n v="4819.47"/>
  </r>
  <r>
    <x v="6016"/>
    <x v="1"/>
    <x v="0"/>
    <n v="4570.6400000000003"/>
    <n v="0.35"/>
    <n v="3"/>
    <d v="2024-12-04T00:00:00"/>
    <d v="2024-12-11T00:00:00"/>
    <x v="0"/>
    <x v="1"/>
    <n v="718.54"/>
    <x v="4"/>
    <x v="1"/>
    <x v="10"/>
    <n v="3852.1000000000004"/>
    <n v="13711.920000000002"/>
  </r>
  <r>
    <x v="6017"/>
    <x v="1"/>
    <x v="4"/>
    <n v="4448.8900000000003"/>
    <n v="0.18"/>
    <n v="1"/>
    <d v="2023-04-12T00:00:00"/>
    <d v="2023-04-15T00:00:00"/>
    <x v="0"/>
    <x v="0"/>
    <n v="906.76"/>
    <x v="2"/>
    <x v="0"/>
    <x v="3"/>
    <n v="3542.13"/>
    <n v="4448.8900000000003"/>
  </r>
  <r>
    <x v="6018"/>
    <x v="1"/>
    <x v="2"/>
    <n v="948.04"/>
    <n v="0.35"/>
    <n v="6"/>
    <d v="2024-05-11T00:00:00"/>
    <d v="2024-05-12T00:00:00"/>
    <x v="0"/>
    <x v="2"/>
    <n v="47.9"/>
    <x v="0"/>
    <x v="1"/>
    <x v="5"/>
    <n v="900.14"/>
    <n v="5688.24"/>
  </r>
  <r>
    <x v="6019"/>
    <x v="2"/>
    <x v="4"/>
    <n v="1714.53"/>
    <n v="0.03"/>
    <n v="6"/>
    <d v="2024-06-19T00:00:00"/>
    <d v="2024-06-22T00:00:00"/>
    <x v="0"/>
    <x v="2"/>
    <n v="306.87"/>
    <x v="0"/>
    <x v="1"/>
    <x v="9"/>
    <n v="1407.6599999999999"/>
    <n v="10287.18"/>
  </r>
  <r>
    <x v="6020"/>
    <x v="2"/>
    <x v="4"/>
    <n v="4040.07"/>
    <n v="0.15"/>
    <n v="7"/>
    <d v="2024-07-27T00:00:00"/>
    <d v="2024-07-29T00:00:00"/>
    <x v="0"/>
    <x v="2"/>
    <n v="901.74"/>
    <x v="0"/>
    <x v="1"/>
    <x v="4"/>
    <n v="3138.33"/>
    <n v="28280.49"/>
  </r>
  <r>
    <x v="6021"/>
    <x v="1"/>
    <x v="4"/>
    <n v="4058.26"/>
    <n v="0.35"/>
    <n v="1"/>
    <d v="2024-09-02T00:00:00"/>
    <d v="2024-09-03T00:00:00"/>
    <x v="0"/>
    <x v="1"/>
    <n v="601.38"/>
    <x v="2"/>
    <x v="1"/>
    <x v="7"/>
    <n v="3456.88"/>
    <n v="4058.26"/>
  </r>
  <r>
    <x v="6022"/>
    <x v="3"/>
    <x v="4"/>
    <n v="3555.36"/>
    <n v="0.09"/>
    <n v="1"/>
    <d v="2023-06-06T00:00:00"/>
    <d v="2023-06-07T00:00:00"/>
    <x v="0"/>
    <x v="1"/>
    <n v="322.01"/>
    <x v="1"/>
    <x v="0"/>
    <x v="9"/>
    <n v="3233.3500000000004"/>
    <n v="3555.36"/>
  </r>
  <r>
    <x v="6023"/>
    <x v="2"/>
    <x v="2"/>
    <n v="2295.4499999999998"/>
    <n v="0.11"/>
    <n v="5"/>
    <d v="2023-01-08T00:00:00"/>
    <d v="2023-01-14T00:00:00"/>
    <x v="0"/>
    <x v="1"/>
    <n v="603.69000000000005"/>
    <x v="5"/>
    <x v="0"/>
    <x v="6"/>
    <n v="1691.7599999999998"/>
    <n v="11477.25"/>
  </r>
  <r>
    <x v="6024"/>
    <x v="0"/>
    <x v="2"/>
    <n v="1626.79"/>
    <n v="0.04"/>
    <n v="5"/>
    <d v="2024-04-03T00:00:00"/>
    <d v="2024-04-07T00:00:00"/>
    <x v="1"/>
    <x v="0"/>
    <n v="242.92"/>
    <x v="0"/>
    <x v="1"/>
    <x v="3"/>
    <n v="1383.87"/>
    <n v="8133.95"/>
  </r>
  <r>
    <x v="6025"/>
    <x v="2"/>
    <x v="4"/>
    <n v="4818.49"/>
    <n v="0.18"/>
    <n v="1"/>
    <d v="2023-09-29T00:00:00"/>
    <d v="2023-10-06T00:00:00"/>
    <x v="2"/>
    <x v="0"/>
    <n v="1441.25"/>
    <x v="0"/>
    <x v="0"/>
    <x v="7"/>
    <n v="3377.24"/>
    <n v="4818.49"/>
  </r>
  <r>
    <x v="6026"/>
    <x v="0"/>
    <x v="0"/>
    <n v="782.39"/>
    <n v="0.41"/>
    <n v="7"/>
    <d v="2024-02-21T00:00:00"/>
    <d v="2024-02-23T00:00:00"/>
    <x v="0"/>
    <x v="1"/>
    <n v="143.87"/>
    <x v="5"/>
    <x v="1"/>
    <x v="8"/>
    <n v="638.52"/>
    <n v="5476.73"/>
  </r>
  <r>
    <x v="6027"/>
    <x v="1"/>
    <x v="4"/>
    <n v="314.39"/>
    <n v="0.42"/>
    <n v="7"/>
    <d v="2023-11-16T00:00:00"/>
    <d v="2023-11-18T00:00:00"/>
    <x v="1"/>
    <x v="0"/>
    <n v="25.65"/>
    <x v="0"/>
    <x v="0"/>
    <x v="11"/>
    <n v="288.74"/>
    <n v="2200.73"/>
  </r>
  <r>
    <x v="6028"/>
    <x v="2"/>
    <x v="2"/>
    <n v="144.74"/>
    <n v="0.43"/>
    <n v="6"/>
    <d v="2023-09-12T00:00:00"/>
    <d v="2023-09-19T00:00:00"/>
    <x v="1"/>
    <x v="1"/>
    <n v="10.119999999999999"/>
    <x v="2"/>
    <x v="0"/>
    <x v="7"/>
    <n v="134.62"/>
    <n v="868.44"/>
  </r>
  <r>
    <x v="6029"/>
    <x v="3"/>
    <x v="1"/>
    <n v="3897.63"/>
    <n v="0.02"/>
    <n v="7"/>
    <d v="2024-10-12T00:00:00"/>
    <d v="2024-10-16T00:00:00"/>
    <x v="1"/>
    <x v="1"/>
    <n v="397.84"/>
    <x v="1"/>
    <x v="1"/>
    <x v="2"/>
    <n v="3499.79"/>
    <n v="27283.41"/>
  </r>
  <r>
    <x v="6030"/>
    <x v="2"/>
    <x v="4"/>
    <n v="377.86"/>
    <n v="0.5"/>
    <n v="6"/>
    <d v="2023-06-06T00:00:00"/>
    <d v="2023-06-13T00:00:00"/>
    <x v="1"/>
    <x v="0"/>
    <n v="103.43"/>
    <x v="1"/>
    <x v="0"/>
    <x v="9"/>
    <n v="274.43"/>
    <n v="2267.16"/>
  </r>
  <r>
    <x v="6031"/>
    <x v="2"/>
    <x v="4"/>
    <n v="2739.35"/>
    <n v="0.25"/>
    <n v="2"/>
    <d v="2023-11-01T00:00:00"/>
    <d v="2023-11-06T00:00:00"/>
    <x v="1"/>
    <x v="2"/>
    <n v="474"/>
    <x v="5"/>
    <x v="0"/>
    <x v="11"/>
    <n v="2265.35"/>
    <n v="5478.7"/>
  </r>
  <r>
    <x v="6032"/>
    <x v="2"/>
    <x v="4"/>
    <n v="1899.73"/>
    <n v="0.44"/>
    <n v="5"/>
    <d v="2023-04-19T00:00:00"/>
    <d v="2023-04-23T00:00:00"/>
    <x v="2"/>
    <x v="0"/>
    <n v="488.18"/>
    <x v="4"/>
    <x v="0"/>
    <x v="3"/>
    <n v="1411.55"/>
    <n v="9498.65"/>
  </r>
  <r>
    <x v="6033"/>
    <x v="1"/>
    <x v="4"/>
    <n v="819.85"/>
    <n v="0.45"/>
    <n v="7"/>
    <d v="2023-03-29T00:00:00"/>
    <d v="2023-04-03T00:00:00"/>
    <x v="1"/>
    <x v="1"/>
    <n v="178.49"/>
    <x v="5"/>
    <x v="0"/>
    <x v="0"/>
    <n v="641.36"/>
    <n v="5738.95"/>
  </r>
  <r>
    <x v="6034"/>
    <x v="3"/>
    <x v="3"/>
    <n v="3728.92"/>
    <n v="0.26"/>
    <n v="2"/>
    <d v="2024-12-06T00:00:00"/>
    <d v="2024-12-09T00:00:00"/>
    <x v="2"/>
    <x v="1"/>
    <n v="986.49"/>
    <x v="1"/>
    <x v="1"/>
    <x v="10"/>
    <n v="2742.4300000000003"/>
    <n v="7457.84"/>
  </r>
  <r>
    <x v="6035"/>
    <x v="2"/>
    <x v="4"/>
    <n v="369.53"/>
    <n v="0.03"/>
    <n v="5"/>
    <d v="2023-01-05T00:00:00"/>
    <d v="2023-01-08T00:00:00"/>
    <x v="1"/>
    <x v="2"/>
    <n v="66.31"/>
    <x v="3"/>
    <x v="0"/>
    <x v="6"/>
    <n v="303.21999999999997"/>
    <n v="1847.6499999999999"/>
  </r>
  <r>
    <x v="6036"/>
    <x v="3"/>
    <x v="2"/>
    <n v="1660.13"/>
    <n v="0.3"/>
    <n v="3"/>
    <d v="2024-12-28T00:00:00"/>
    <d v="2025-01-03T00:00:00"/>
    <x v="2"/>
    <x v="0"/>
    <n v="422.94"/>
    <x v="4"/>
    <x v="1"/>
    <x v="10"/>
    <n v="1237.19"/>
    <n v="4980.3900000000003"/>
  </r>
  <r>
    <x v="6037"/>
    <x v="1"/>
    <x v="2"/>
    <n v="2854.74"/>
    <n v="0.17"/>
    <n v="9"/>
    <d v="2024-03-12T00:00:00"/>
    <d v="2024-03-19T00:00:00"/>
    <x v="2"/>
    <x v="1"/>
    <n v="815.77"/>
    <x v="0"/>
    <x v="1"/>
    <x v="0"/>
    <n v="2038.9699999999998"/>
    <n v="25692.659999999996"/>
  </r>
  <r>
    <x v="6038"/>
    <x v="0"/>
    <x v="3"/>
    <n v="2071.84"/>
    <n v="0.1"/>
    <n v="1"/>
    <d v="2024-07-09T00:00:00"/>
    <d v="2024-07-12T00:00:00"/>
    <x v="1"/>
    <x v="2"/>
    <n v="178.49"/>
    <x v="0"/>
    <x v="1"/>
    <x v="4"/>
    <n v="1893.3500000000001"/>
    <n v="2071.84"/>
  </r>
  <r>
    <x v="6039"/>
    <x v="2"/>
    <x v="4"/>
    <n v="1369.83"/>
    <n v="0.09"/>
    <n v="7"/>
    <d v="2023-08-27T00:00:00"/>
    <d v="2023-08-30T00:00:00"/>
    <x v="0"/>
    <x v="0"/>
    <n v="409.92"/>
    <x v="1"/>
    <x v="0"/>
    <x v="1"/>
    <n v="959.90999999999985"/>
    <n v="9588.81"/>
  </r>
  <r>
    <x v="6040"/>
    <x v="3"/>
    <x v="0"/>
    <n v="4637.3999999999996"/>
    <n v="0.28000000000000003"/>
    <n v="4"/>
    <d v="2023-05-15T00:00:00"/>
    <d v="2023-05-19T00:00:00"/>
    <x v="2"/>
    <x v="0"/>
    <n v="1088.8399999999999"/>
    <x v="2"/>
    <x v="0"/>
    <x v="5"/>
    <n v="3548.5599999999995"/>
    <n v="18549.599999999999"/>
  </r>
  <r>
    <x v="6041"/>
    <x v="3"/>
    <x v="4"/>
    <n v="4661.75"/>
    <n v="0.05"/>
    <n v="5"/>
    <d v="2024-05-26T00:00:00"/>
    <d v="2024-05-29T00:00:00"/>
    <x v="0"/>
    <x v="0"/>
    <n v="902.6"/>
    <x v="0"/>
    <x v="1"/>
    <x v="5"/>
    <n v="3759.15"/>
    <n v="23308.75"/>
  </r>
  <r>
    <x v="6042"/>
    <x v="1"/>
    <x v="2"/>
    <n v="2138.86"/>
    <n v="0.41"/>
    <n v="1"/>
    <d v="2024-08-04T00:00:00"/>
    <d v="2024-08-11T00:00:00"/>
    <x v="0"/>
    <x v="1"/>
    <n v="637.5"/>
    <x v="3"/>
    <x v="1"/>
    <x v="1"/>
    <n v="1501.3600000000001"/>
    <n v="2138.86"/>
  </r>
  <r>
    <x v="6043"/>
    <x v="2"/>
    <x v="1"/>
    <n v="2029.35"/>
    <n v="0.11"/>
    <n v="5"/>
    <d v="2024-08-13T00:00:00"/>
    <d v="2024-08-17T00:00:00"/>
    <x v="1"/>
    <x v="1"/>
    <n v="186.02"/>
    <x v="4"/>
    <x v="1"/>
    <x v="1"/>
    <n v="1843.33"/>
    <n v="10146.75"/>
  </r>
  <r>
    <x v="6044"/>
    <x v="0"/>
    <x v="1"/>
    <n v="1606.19"/>
    <n v="0.27"/>
    <n v="8"/>
    <d v="2024-02-15T00:00:00"/>
    <d v="2024-02-21T00:00:00"/>
    <x v="0"/>
    <x v="2"/>
    <n v="340.38"/>
    <x v="2"/>
    <x v="1"/>
    <x v="8"/>
    <n v="1265.81"/>
    <n v="12849.52"/>
  </r>
  <r>
    <x v="6045"/>
    <x v="3"/>
    <x v="0"/>
    <n v="4293.21"/>
    <n v="0.06"/>
    <n v="6"/>
    <d v="2024-09-02T00:00:00"/>
    <d v="2024-09-09T00:00:00"/>
    <x v="2"/>
    <x v="2"/>
    <n v="416.77"/>
    <x v="1"/>
    <x v="1"/>
    <x v="7"/>
    <n v="3876.44"/>
    <n v="25759.260000000002"/>
  </r>
  <r>
    <x v="6046"/>
    <x v="2"/>
    <x v="4"/>
    <n v="2882.78"/>
    <n v="0.43"/>
    <n v="2"/>
    <d v="2024-07-19T00:00:00"/>
    <d v="2024-07-21T00:00:00"/>
    <x v="1"/>
    <x v="0"/>
    <n v="510.68"/>
    <x v="3"/>
    <x v="1"/>
    <x v="4"/>
    <n v="2372.1000000000004"/>
    <n v="5765.56"/>
  </r>
  <r>
    <x v="6047"/>
    <x v="0"/>
    <x v="3"/>
    <n v="538.66"/>
    <n v="0.35"/>
    <n v="2"/>
    <d v="2023-07-20T00:00:00"/>
    <d v="2023-07-22T00:00:00"/>
    <x v="0"/>
    <x v="2"/>
    <n v="32.270000000000003"/>
    <x v="4"/>
    <x v="0"/>
    <x v="4"/>
    <n v="506.39"/>
    <n v="1077.32"/>
  </r>
  <r>
    <x v="6048"/>
    <x v="3"/>
    <x v="4"/>
    <n v="4281.2700000000004"/>
    <n v="0.1"/>
    <n v="9"/>
    <d v="2024-01-17T00:00:00"/>
    <d v="2024-01-18T00:00:00"/>
    <x v="0"/>
    <x v="1"/>
    <n v="581.91999999999996"/>
    <x v="2"/>
    <x v="1"/>
    <x v="6"/>
    <n v="3699.3500000000004"/>
    <n v="38531.430000000008"/>
  </r>
  <r>
    <x v="6049"/>
    <x v="3"/>
    <x v="0"/>
    <n v="2720.94"/>
    <n v="0.36"/>
    <n v="1"/>
    <d v="2023-07-05T00:00:00"/>
    <d v="2023-07-07T00:00:00"/>
    <x v="1"/>
    <x v="1"/>
    <n v="730.1"/>
    <x v="5"/>
    <x v="0"/>
    <x v="4"/>
    <n v="1990.8400000000001"/>
    <n v="2720.94"/>
  </r>
  <r>
    <x v="6050"/>
    <x v="0"/>
    <x v="0"/>
    <n v="2136.4"/>
    <n v="0.04"/>
    <n v="2"/>
    <d v="2024-10-18T00:00:00"/>
    <d v="2024-10-23T00:00:00"/>
    <x v="1"/>
    <x v="1"/>
    <n v="511.96"/>
    <x v="0"/>
    <x v="1"/>
    <x v="2"/>
    <n v="1624.44"/>
    <n v="4272.8"/>
  </r>
  <r>
    <x v="6051"/>
    <x v="0"/>
    <x v="0"/>
    <n v="1755.54"/>
    <n v="0.39"/>
    <n v="8"/>
    <d v="2024-09-20T00:00:00"/>
    <d v="2024-09-27T00:00:00"/>
    <x v="1"/>
    <x v="1"/>
    <n v="261.95"/>
    <x v="0"/>
    <x v="1"/>
    <x v="7"/>
    <n v="1493.59"/>
    <n v="14044.32"/>
  </r>
  <r>
    <x v="6052"/>
    <x v="1"/>
    <x v="1"/>
    <n v="587.19000000000005"/>
    <n v="0.25"/>
    <n v="6"/>
    <d v="2024-08-21T00:00:00"/>
    <d v="2024-08-26T00:00:00"/>
    <x v="0"/>
    <x v="2"/>
    <n v="54.48"/>
    <x v="3"/>
    <x v="1"/>
    <x v="1"/>
    <n v="532.71"/>
    <n v="3523.1400000000003"/>
  </r>
  <r>
    <x v="6053"/>
    <x v="2"/>
    <x v="4"/>
    <n v="4787.84"/>
    <n v="0.06"/>
    <n v="3"/>
    <d v="2023-10-29T00:00:00"/>
    <d v="2023-11-01T00:00:00"/>
    <x v="1"/>
    <x v="1"/>
    <n v="313.58"/>
    <x v="0"/>
    <x v="0"/>
    <x v="2"/>
    <n v="4474.26"/>
    <n v="14363.52"/>
  </r>
  <r>
    <x v="6054"/>
    <x v="2"/>
    <x v="4"/>
    <n v="3732.09"/>
    <n v="0.28000000000000003"/>
    <n v="3"/>
    <d v="2024-09-06T00:00:00"/>
    <d v="2024-09-13T00:00:00"/>
    <x v="1"/>
    <x v="1"/>
    <n v="1075.8"/>
    <x v="2"/>
    <x v="1"/>
    <x v="7"/>
    <n v="2656.29"/>
    <n v="11196.27"/>
  </r>
  <r>
    <x v="6055"/>
    <x v="1"/>
    <x v="3"/>
    <n v="745.71"/>
    <n v="0.1"/>
    <n v="9"/>
    <d v="2023-10-30T00:00:00"/>
    <d v="2023-10-31T00:00:00"/>
    <x v="1"/>
    <x v="2"/>
    <n v="117.9"/>
    <x v="4"/>
    <x v="0"/>
    <x v="2"/>
    <n v="627.81000000000006"/>
    <n v="6711.39"/>
  </r>
  <r>
    <x v="6056"/>
    <x v="3"/>
    <x v="0"/>
    <n v="2605.2199999999998"/>
    <n v="0.34"/>
    <n v="2"/>
    <d v="2024-04-21T00:00:00"/>
    <d v="2024-04-25T00:00:00"/>
    <x v="2"/>
    <x v="1"/>
    <n v="599.46"/>
    <x v="4"/>
    <x v="1"/>
    <x v="3"/>
    <n v="2005.7599999999998"/>
    <n v="5210.4399999999996"/>
  </r>
  <r>
    <x v="6057"/>
    <x v="0"/>
    <x v="0"/>
    <n v="2822.32"/>
    <n v="0.35"/>
    <n v="5"/>
    <d v="2023-11-11T00:00:00"/>
    <d v="2023-11-15T00:00:00"/>
    <x v="2"/>
    <x v="0"/>
    <n v="781.93"/>
    <x v="4"/>
    <x v="0"/>
    <x v="11"/>
    <n v="2040.3900000000003"/>
    <n v="14111.6"/>
  </r>
  <r>
    <x v="6058"/>
    <x v="0"/>
    <x v="2"/>
    <n v="922.65"/>
    <n v="0.38"/>
    <n v="7"/>
    <d v="2024-09-06T00:00:00"/>
    <d v="2024-09-12T00:00:00"/>
    <x v="1"/>
    <x v="2"/>
    <n v="216.03"/>
    <x v="1"/>
    <x v="1"/>
    <x v="7"/>
    <n v="706.62"/>
    <n v="6458.55"/>
  </r>
  <r>
    <x v="6059"/>
    <x v="0"/>
    <x v="2"/>
    <n v="2193.39"/>
    <n v="0.45"/>
    <n v="6"/>
    <d v="2024-03-04T00:00:00"/>
    <d v="2024-03-08T00:00:00"/>
    <x v="2"/>
    <x v="1"/>
    <n v="366.53"/>
    <x v="4"/>
    <x v="1"/>
    <x v="0"/>
    <n v="1826.86"/>
    <n v="13160.34"/>
  </r>
  <r>
    <x v="6060"/>
    <x v="3"/>
    <x v="1"/>
    <n v="3264.16"/>
    <n v="0.33"/>
    <n v="1"/>
    <d v="2024-01-01T00:00:00"/>
    <d v="2024-01-04T00:00:00"/>
    <x v="0"/>
    <x v="2"/>
    <n v="464.44"/>
    <x v="4"/>
    <x v="1"/>
    <x v="6"/>
    <n v="2799.72"/>
    <n v="3264.16"/>
  </r>
  <r>
    <x v="6061"/>
    <x v="0"/>
    <x v="4"/>
    <n v="1491.65"/>
    <n v="0.25"/>
    <n v="3"/>
    <d v="2023-03-03T00:00:00"/>
    <d v="2023-03-04T00:00:00"/>
    <x v="1"/>
    <x v="1"/>
    <n v="400.18"/>
    <x v="1"/>
    <x v="0"/>
    <x v="0"/>
    <n v="1091.47"/>
    <n v="4474.9500000000007"/>
  </r>
  <r>
    <x v="6062"/>
    <x v="0"/>
    <x v="3"/>
    <n v="1724.88"/>
    <n v="0.43"/>
    <n v="5"/>
    <d v="2023-05-05T00:00:00"/>
    <d v="2023-05-11T00:00:00"/>
    <x v="0"/>
    <x v="0"/>
    <n v="223.76"/>
    <x v="0"/>
    <x v="0"/>
    <x v="5"/>
    <n v="1501.1200000000001"/>
    <n v="8624.4000000000015"/>
  </r>
  <r>
    <x v="6063"/>
    <x v="1"/>
    <x v="3"/>
    <n v="697.94"/>
    <n v="0.45"/>
    <n v="3"/>
    <d v="2024-01-05T00:00:00"/>
    <d v="2024-01-07T00:00:00"/>
    <x v="1"/>
    <x v="1"/>
    <n v="91.98"/>
    <x v="4"/>
    <x v="1"/>
    <x v="6"/>
    <n v="605.96"/>
    <n v="2093.8200000000002"/>
  </r>
  <r>
    <x v="6064"/>
    <x v="3"/>
    <x v="0"/>
    <n v="2124.88"/>
    <n v="0.39"/>
    <n v="3"/>
    <d v="2024-10-14T00:00:00"/>
    <d v="2024-10-21T00:00:00"/>
    <x v="0"/>
    <x v="0"/>
    <n v="508.33"/>
    <x v="3"/>
    <x v="1"/>
    <x v="2"/>
    <n v="1616.5500000000002"/>
    <n v="6374.64"/>
  </r>
  <r>
    <x v="6065"/>
    <x v="2"/>
    <x v="3"/>
    <n v="2960.9"/>
    <n v="0.47"/>
    <n v="5"/>
    <d v="2023-09-25T00:00:00"/>
    <d v="2023-10-01T00:00:00"/>
    <x v="2"/>
    <x v="0"/>
    <n v="581.67999999999995"/>
    <x v="0"/>
    <x v="0"/>
    <x v="7"/>
    <n v="2379.2200000000003"/>
    <n v="14804.5"/>
  </r>
  <r>
    <x v="6066"/>
    <x v="1"/>
    <x v="0"/>
    <n v="670.98"/>
    <n v="0.49"/>
    <n v="8"/>
    <d v="2024-05-28T00:00:00"/>
    <d v="2024-05-30T00:00:00"/>
    <x v="1"/>
    <x v="0"/>
    <n v="105.34"/>
    <x v="4"/>
    <x v="1"/>
    <x v="5"/>
    <n v="565.64"/>
    <n v="5367.84"/>
  </r>
  <r>
    <x v="6067"/>
    <x v="1"/>
    <x v="4"/>
    <n v="3112.44"/>
    <n v="0.13"/>
    <n v="8"/>
    <d v="2023-02-11T00:00:00"/>
    <d v="2023-02-14T00:00:00"/>
    <x v="1"/>
    <x v="2"/>
    <n v="506.21"/>
    <x v="2"/>
    <x v="0"/>
    <x v="8"/>
    <n v="2606.23"/>
    <n v="24899.52"/>
  </r>
  <r>
    <x v="6068"/>
    <x v="2"/>
    <x v="3"/>
    <n v="2049.19"/>
    <n v="0.09"/>
    <n v="8"/>
    <d v="2023-07-01T00:00:00"/>
    <d v="2023-07-07T00:00:00"/>
    <x v="2"/>
    <x v="0"/>
    <n v="401.42"/>
    <x v="5"/>
    <x v="0"/>
    <x v="4"/>
    <n v="1647.77"/>
    <n v="16393.52"/>
  </r>
  <r>
    <x v="6069"/>
    <x v="1"/>
    <x v="0"/>
    <n v="3423.09"/>
    <n v="0.22"/>
    <n v="6"/>
    <d v="2023-01-11T00:00:00"/>
    <d v="2023-01-16T00:00:00"/>
    <x v="0"/>
    <x v="0"/>
    <n v="545.49"/>
    <x v="4"/>
    <x v="0"/>
    <x v="6"/>
    <n v="2877.6000000000004"/>
    <n v="20538.54"/>
  </r>
  <r>
    <x v="6070"/>
    <x v="3"/>
    <x v="4"/>
    <n v="1642.7"/>
    <n v="0.5"/>
    <n v="9"/>
    <d v="2023-08-28T00:00:00"/>
    <d v="2023-09-01T00:00:00"/>
    <x v="1"/>
    <x v="0"/>
    <n v="212.19"/>
    <x v="1"/>
    <x v="0"/>
    <x v="1"/>
    <n v="1430.51"/>
    <n v="14784.300000000001"/>
  </r>
  <r>
    <x v="6071"/>
    <x v="0"/>
    <x v="4"/>
    <n v="2885.65"/>
    <n v="0.04"/>
    <n v="5"/>
    <d v="2024-01-04T00:00:00"/>
    <d v="2024-01-10T00:00:00"/>
    <x v="2"/>
    <x v="2"/>
    <n v="797.94"/>
    <x v="4"/>
    <x v="1"/>
    <x v="6"/>
    <n v="2087.71"/>
    <n v="14428.25"/>
  </r>
  <r>
    <x v="6072"/>
    <x v="3"/>
    <x v="0"/>
    <n v="3102.73"/>
    <n v="0.36"/>
    <n v="7"/>
    <d v="2024-08-12T00:00:00"/>
    <d v="2024-08-17T00:00:00"/>
    <x v="2"/>
    <x v="0"/>
    <n v="547.92999999999995"/>
    <x v="0"/>
    <x v="1"/>
    <x v="1"/>
    <n v="2554.8000000000002"/>
    <n v="21719.11"/>
  </r>
  <r>
    <x v="6073"/>
    <x v="2"/>
    <x v="0"/>
    <n v="3483.49"/>
    <n v="0.43"/>
    <n v="1"/>
    <d v="2024-02-10T00:00:00"/>
    <d v="2024-02-12T00:00:00"/>
    <x v="2"/>
    <x v="0"/>
    <n v="347.13"/>
    <x v="0"/>
    <x v="1"/>
    <x v="8"/>
    <n v="3136.3599999999997"/>
    <n v="3483.49"/>
  </r>
  <r>
    <x v="6074"/>
    <x v="2"/>
    <x v="1"/>
    <n v="3809"/>
    <n v="0.5"/>
    <n v="4"/>
    <d v="2023-08-01T00:00:00"/>
    <d v="2023-08-04T00:00:00"/>
    <x v="2"/>
    <x v="1"/>
    <n v="347.16"/>
    <x v="5"/>
    <x v="0"/>
    <x v="1"/>
    <n v="3461.84"/>
    <n v="15236"/>
  </r>
  <r>
    <x v="6075"/>
    <x v="1"/>
    <x v="4"/>
    <n v="768.12"/>
    <n v="0.31"/>
    <n v="1"/>
    <d v="2023-04-19T00:00:00"/>
    <d v="2023-04-25T00:00:00"/>
    <x v="0"/>
    <x v="0"/>
    <n v="93.64"/>
    <x v="3"/>
    <x v="0"/>
    <x v="3"/>
    <n v="674.48"/>
    <n v="768.12"/>
  </r>
  <r>
    <x v="6076"/>
    <x v="3"/>
    <x v="0"/>
    <n v="4829.6899999999996"/>
    <n v="0.19"/>
    <n v="2"/>
    <d v="2023-06-26T00:00:00"/>
    <d v="2023-07-01T00:00:00"/>
    <x v="1"/>
    <x v="2"/>
    <n v="1432.64"/>
    <x v="3"/>
    <x v="0"/>
    <x v="9"/>
    <n v="3397.0499999999993"/>
    <n v="9659.3799999999992"/>
  </r>
  <r>
    <x v="6077"/>
    <x v="3"/>
    <x v="4"/>
    <n v="4233.8599999999997"/>
    <n v="0.08"/>
    <n v="6"/>
    <d v="2023-02-06T00:00:00"/>
    <d v="2023-02-08T00:00:00"/>
    <x v="1"/>
    <x v="1"/>
    <n v="1190.43"/>
    <x v="3"/>
    <x v="0"/>
    <x v="8"/>
    <n v="3043.4299999999994"/>
    <n v="25403.159999999996"/>
  </r>
  <r>
    <x v="6078"/>
    <x v="2"/>
    <x v="3"/>
    <n v="2855.36"/>
    <n v="0.49"/>
    <n v="1"/>
    <d v="2024-11-19T00:00:00"/>
    <d v="2024-11-22T00:00:00"/>
    <x v="2"/>
    <x v="2"/>
    <n v="208.51"/>
    <x v="4"/>
    <x v="1"/>
    <x v="11"/>
    <n v="2646.8500000000004"/>
    <n v="2855.36"/>
  </r>
  <r>
    <x v="6079"/>
    <x v="3"/>
    <x v="2"/>
    <n v="4462.76"/>
    <n v="0.46"/>
    <n v="9"/>
    <d v="2024-07-23T00:00:00"/>
    <d v="2024-07-29T00:00:00"/>
    <x v="2"/>
    <x v="1"/>
    <n v="317.17"/>
    <x v="1"/>
    <x v="1"/>
    <x v="4"/>
    <n v="4145.59"/>
    <n v="40164.840000000004"/>
  </r>
  <r>
    <x v="6080"/>
    <x v="2"/>
    <x v="2"/>
    <n v="1973.92"/>
    <n v="0.4"/>
    <n v="6"/>
    <d v="2023-09-16T00:00:00"/>
    <d v="2023-09-20T00:00:00"/>
    <x v="2"/>
    <x v="0"/>
    <n v="287.12"/>
    <x v="0"/>
    <x v="0"/>
    <x v="7"/>
    <n v="1686.8000000000002"/>
    <n v="11843.52"/>
  </r>
  <r>
    <x v="6081"/>
    <x v="3"/>
    <x v="0"/>
    <n v="268"/>
    <n v="0.47"/>
    <n v="8"/>
    <d v="2023-06-10T00:00:00"/>
    <d v="2023-06-16T00:00:00"/>
    <x v="1"/>
    <x v="0"/>
    <n v="47.79"/>
    <x v="4"/>
    <x v="0"/>
    <x v="9"/>
    <n v="220.21"/>
    <n v="2144"/>
  </r>
  <r>
    <x v="6082"/>
    <x v="3"/>
    <x v="0"/>
    <n v="3662.45"/>
    <n v="0.03"/>
    <n v="8"/>
    <d v="2023-03-16T00:00:00"/>
    <d v="2023-03-17T00:00:00"/>
    <x v="1"/>
    <x v="0"/>
    <n v="461.09"/>
    <x v="0"/>
    <x v="0"/>
    <x v="0"/>
    <n v="3201.3599999999997"/>
    <n v="29299.599999999999"/>
  </r>
  <r>
    <x v="6083"/>
    <x v="3"/>
    <x v="4"/>
    <n v="4722.3900000000003"/>
    <n v="0.32"/>
    <n v="2"/>
    <d v="2023-07-18T00:00:00"/>
    <d v="2023-07-20T00:00:00"/>
    <x v="1"/>
    <x v="0"/>
    <n v="1010.72"/>
    <x v="5"/>
    <x v="0"/>
    <x v="4"/>
    <n v="3711.67"/>
    <n v="9444.7800000000007"/>
  </r>
  <r>
    <x v="6084"/>
    <x v="2"/>
    <x v="0"/>
    <n v="893.09"/>
    <n v="0.14000000000000001"/>
    <n v="2"/>
    <d v="2023-02-06T00:00:00"/>
    <d v="2023-02-07T00:00:00"/>
    <x v="2"/>
    <x v="2"/>
    <n v="140.34"/>
    <x v="3"/>
    <x v="0"/>
    <x v="8"/>
    <n v="752.75"/>
    <n v="1786.18"/>
  </r>
  <r>
    <x v="6085"/>
    <x v="1"/>
    <x v="4"/>
    <n v="3254.98"/>
    <n v="0.38"/>
    <n v="3"/>
    <d v="2024-11-20T00:00:00"/>
    <d v="2024-11-23T00:00:00"/>
    <x v="0"/>
    <x v="0"/>
    <n v="599.98"/>
    <x v="3"/>
    <x v="1"/>
    <x v="11"/>
    <n v="2655"/>
    <n v="9764.94"/>
  </r>
  <r>
    <x v="6086"/>
    <x v="3"/>
    <x v="0"/>
    <n v="4085.79"/>
    <n v="0.05"/>
    <n v="8"/>
    <d v="2024-07-01T00:00:00"/>
    <d v="2024-07-03T00:00:00"/>
    <x v="1"/>
    <x v="1"/>
    <n v="490.91"/>
    <x v="0"/>
    <x v="1"/>
    <x v="4"/>
    <n v="3594.88"/>
    <n v="32686.32"/>
  </r>
  <r>
    <x v="6087"/>
    <x v="2"/>
    <x v="4"/>
    <n v="4534.83"/>
    <n v="0.13"/>
    <n v="8"/>
    <d v="2023-10-14T00:00:00"/>
    <d v="2023-10-18T00:00:00"/>
    <x v="0"/>
    <x v="0"/>
    <n v="305.49"/>
    <x v="1"/>
    <x v="0"/>
    <x v="2"/>
    <n v="4229.34"/>
    <n v="36278.639999999999"/>
  </r>
  <r>
    <x v="6088"/>
    <x v="2"/>
    <x v="0"/>
    <n v="1454.99"/>
    <n v="0.43"/>
    <n v="5"/>
    <d v="2024-02-28T00:00:00"/>
    <d v="2024-03-06T00:00:00"/>
    <x v="1"/>
    <x v="2"/>
    <n v="324.51"/>
    <x v="2"/>
    <x v="1"/>
    <x v="8"/>
    <n v="1130.48"/>
    <n v="7274.95"/>
  </r>
  <r>
    <x v="6089"/>
    <x v="3"/>
    <x v="1"/>
    <n v="730.8"/>
    <n v="0.37"/>
    <n v="2"/>
    <d v="2024-03-13T00:00:00"/>
    <d v="2024-03-17T00:00:00"/>
    <x v="2"/>
    <x v="2"/>
    <n v="169.21"/>
    <x v="0"/>
    <x v="1"/>
    <x v="0"/>
    <n v="561.58999999999992"/>
    <n v="1461.6"/>
  </r>
  <r>
    <x v="6090"/>
    <x v="3"/>
    <x v="4"/>
    <n v="1314.47"/>
    <n v="0.5"/>
    <n v="4"/>
    <d v="2024-12-10T00:00:00"/>
    <d v="2024-12-13T00:00:00"/>
    <x v="2"/>
    <x v="0"/>
    <n v="221.49"/>
    <x v="0"/>
    <x v="1"/>
    <x v="10"/>
    <n v="1092.98"/>
    <n v="5257.88"/>
  </r>
  <r>
    <x v="6091"/>
    <x v="1"/>
    <x v="1"/>
    <n v="2930.84"/>
    <n v="0.32"/>
    <n v="4"/>
    <d v="2024-01-08T00:00:00"/>
    <d v="2024-01-09T00:00:00"/>
    <x v="1"/>
    <x v="0"/>
    <n v="778.39"/>
    <x v="2"/>
    <x v="1"/>
    <x v="6"/>
    <n v="2152.4500000000003"/>
    <n v="11723.36"/>
  </r>
  <r>
    <x v="6092"/>
    <x v="2"/>
    <x v="1"/>
    <n v="4601.7700000000004"/>
    <n v="0.15"/>
    <n v="7"/>
    <d v="2023-08-13T00:00:00"/>
    <d v="2023-08-19T00:00:00"/>
    <x v="2"/>
    <x v="0"/>
    <n v="582.41"/>
    <x v="0"/>
    <x v="0"/>
    <x v="1"/>
    <n v="4019.3600000000006"/>
    <n v="32212.390000000003"/>
  </r>
  <r>
    <x v="6093"/>
    <x v="2"/>
    <x v="1"/>
    <n v="2954.43"/>
    <n v="0.27"/>
    <n v="4"/>
    <d v="2024-11-24T00:00:00"/>
    <d v="2024-11-29T00:00:00"/>
    <x v="2"/>
    <x v="2"/>
    <n v="682.58"/>
    <x v="3"/>
    <x v="1"/>
    <x v="11"/>
    <n v="2271.85"/>
    <n v="11817.72"/>
  </r>
  <r>
    <x v="6094"/>
    <x v="0"/>
    <x v="1"/>
    <n v="4606.1400000000003"/>
    <n v="0.47"/>
    <n v="6"/>
    <d v="2024-07-30T00:00:00"/>
    <d v="2024-08-03T00:00:00"/>
    <x v="1"/>
    <x v="2"/>
    <n v="898.4"/>
    <x v="1"/>
    <x v="1"/>
    <x v="4"/>
    <n v="3707.7400000000002"/>
    <n v="27636.840000000004"/>
  </r>
  <r>
    <x v="6095"/>
    <x v="2"/>
    <x v="3"/>
    <n v="3873.18"/>
    <n v="0.33"/>
    <n v="2"/>
    <d v="2024-09-06T00:00:00"/>
    <d v="2024-09-07T00:00:00"/>
    <x v="0"/>
    <x v="1"/>
    <n v="609.46"/>
    <x v="1"/>
    <x v="1"/>
    <x v="7"/>
    <n v="3263.72"/>
    <n v="7746.36"/>
  </r>
  <r>
    <x v="6096"/>
    <x v="1"/>
    <x v="2"/>
    <n v="3032.11"/>
    <n v="0.44"/>
    <n v="2"/>
    <d v="2024-03-05T00:00:00"/>
    <d v="2024-03-06T00:00:00"/>
    <x v="0"/>
    <x v="0"/>
    <n v="312.33"/>
    <x v="4"/>
    <x v="1"/>
    <x v="0"/>
    <n v="2719.78"/>
    <n v="6064.22"/>
  </r>
  <r>
    <x v="6097"/>
    <x v="0"/>
    <x v="3"/>
    <n v="206.81"/>
    <n v="0.01"/>
    <n v="5"/>
    <d v="2023-06-19T00:00:00"/>
    <d v="2023-06-21T00:00:00"/>
    <x v="2"/>
    <x v="2"/>
    <n v="44.51"/>
    <x v="0"/>
    <x v="0"/>
    <x v="9"/>
    <n v="162.30000000000001"/>
    <n v="1034.05"/>
  </r>
  <r>
    <x v="6098"/>
    <x v="0"/>
    <x v="0"/>
    <n v="1732.07"/>
    <n v="0.18"/>
    <n v="1"/>
    <d v="2024-01-05T00:00:00"/>
    <d v="2024-01-10T00:00:00"/>
    <x v="2"/>
    <x v="0"/>
    <n v="155.91"/>
    <x v="2"/>
    <x v="1"/>
    <x v="6"/>
    <n v="1576.1599999999999"/>
    <n v="1732.07"/>
  </r>
  <r>
    <x v="6099"/>
    <x v="0"/>
    <x v="0"/>
    <n v="381.55"/>
    <n v="0.47"/>
    <n v="2"/>
    <d v="2024-09-15T00:00:00"/>
    <d v="2024-09-18T00:00:00"/>
    <x v="0"/>
    <x v="0"/>
    <n v="88.24"/>
    <x v="1"/>
    <x v="1"/>
    <x v="7"/>
    <n v="293.31"/>
    <n v="763.1"/>
  </r>
  <r>
    <x v="6100"/>
    <x v="3"/>
    <x v="2"/>
    <n v="1678.99"/>
    <n v="0.02"/>
    <n v="3"/>
    <d v="2023-04-03T00:00:00"/>
    <d v="2023-04-07T00:00:00"/>
    <x v="1"/>
    <x v="1"/>
    <n v="174.18"/>
    <x v="3"/>
    <x v="0"/>
    <x v="3"/>
    <n v="1504.81"/>
    <n v="5036.97"/>
  </r>
  <r>
    <x v="6101"/>
    <x v="3"/>
    <x v="2"/>
    <n v="405.43"/>
    <n v="0.26"/>
    <n v="9"/>
    <d v="2024-08-09T00:00:00"/>
    <d v="2024-08-15T00:00:00"/>
    <x v="1"/>
    <x v="1"/>
    <n v="22.03"/>
    <x v="3"/>
    <x v="1"/>
    <x v="1"/>
    <n v="383.4"/>
    <n v="3648.87"/>
  </r>
  <r>
    <x v="6102"/>
    <x v="2"/>
    <x v="2"/>
    <n v="922.3"/>
    <n v="0.17"/>
    <n v="9"/>
    <d v="2024-04-20T00:00:00"/>
    <d v="2024-04-27T00:00:00"/>
    <x v="0"/>
    <x v="2"/>
    <n v="115.99"/>
    <x v="3"/>
    <x v="1"/>
    <x v="3"/>
    <n v="806.31"/>
    <n v="8300.6999999999989"/>
  </r>
  <r>
    <x v="6103"/>
    <x v="0"/>
    <x v="1"/>
    <n v="2112.36"/>
    <n v="0.32"/>
    <n v="7"/>
    <d v="2023-01-15T00:00:00"/>
    <d v="2023-01-20T00:00:00"/>
    <x v="2"/>
    <x v="1"/>
    <n v="561.96"/>
    <x v="5"/>
    <x v="0"/>
    <x v="6"/>
    <n v="1550.4"/>
    <n v="14786.52"/>
  </r>
  <r>
    <x v="6104"/>
    <x v="1"/>
    <x v="3"/>
    <n v="2622.94"/>
    <n v="0.08"/>
    <n v="5"/>
    <d v="2023-10-13T00:00:00"/>
    <d v="2023-10-14T00:00:00"/>
    <x v="1"/>
    <x v="2"/>
    <n v="149.99"/>
    <x v="4"/>
    <x v="0"/>
    <x v="2"/>
    <n v="2472.9499999999998"/>
    <n v="13114.7"/>
  </r>
  <r>
    <x v="6105"/>
    <x v="3"/>
    <x v="0"/>
    <n v="1163.99"/>
    <n v="0.33"/>
    <n v="2"/>
    <d v="2023-01-23T00:00:00"/>
    <d v="2023-01-30T00:00:00"/>
    <x v="0"/>
    <x v="0"/>
    <n v="76.36"/>
    <x v="2"/>
    <x v="0"/>
    <x v="6"/>
    <n v="1087.6300000000001"/>
    <n v="2327.98"/>
  </r>
  <r>
    <x v="6106"/>
    <x v="1"/>
    <x v="3"/>
    <n v="3689.63"/>
    <n v="0.5"/>
    <n v="2"/>
    <d v="2024-05-17T00:00:00"/>
    <d v="2024-05-24T00:00:00"/>
    <x v="0"/>
    <x v="2"/>
    <n v="676.84"/>
    <x v="5"/>
    <x v="1"/>
    <x v="5"/>
    <n v="3012.79"/>
    <n v="7379.26"/>
  </r>
  <r>
    <x v="6107"/>
    <x v="1"/>
    <x v="3"/>
    <n v="2992.79"/>
    <n v="0.14000000000000001"/>
    <n v="8"/>
    <d v="2024-08-26T00:00:00"/>
    <d v="2024-08-31T00:00:00"/>
    <x v="2"/>
    <x v="1"/>
    <n v="152.72"/>
    <x v="2"/>
    <x v="1"/>
    <x v="1"/>
    <n v="2840.07"/>
    <n v="23942.32"/>
  </r>
  <r>
    <x v="6108"/>
    <x v="3"/>
    <x v="3"/>
    <n v="3489.63"/>
    <n v="0.23"/>
    <n v="3"/>
    <d v="2024-10-31T00:00:00"/>
    <d v="2024-11-02T00:00:00"/>
    <x v="0"/>
    <x v="2"/>
    <n v="731.63"/>
    <x v="4"/>
    <x v="1"/>
    <x v="2"/>
    <n v="2758"/>
    <n v="10468.89"/>
  </r>
  <r>
    <x v="6109"/>
    <x v="3"/>
    <x v="2"/>
    <n v="3690.55"/>
    <n v="0.01"/>
    <n v="7"/>
    <d v="2023-05-03T00:00:00"/>
    <d v="2023-05-05T00:00:00"/>
    <x v="0"/>
    <x v="0"/>
    <n v="760.59"/>
    <x v="0"/>
    <x v="0"/>
    <x v="5"/>
    <n v="2929.96"/>
    <n v="25833.850000000002"/>
  </r>
  <r>
    <x v="6110"/>
    <x v="3"/>
    <x v="2"/>
    <n v="3661.91"/>
    <n v="0.22"/>
    <n v="6"/>
    <d v="2024-09-06T00:00:00"/>
    <d v="2024-09-07T00:00:00"/>
    <x v="2"/>
    <x v="0"/>
    <n v="385.51"/>
    <x v="1"/>
    <x v="1"/>
    <x v="7"/>
    <n v="3276.3999999999996"/>
    <n v="21971.46"/>
  </r>
  <r>
    <x v="6111"/>
    <x v="3"/>
    <x v="0"/>
    <n v="4687.55"/>
    <n v="0.2"/>
    <n v="6"/>
    <d v="2023-09-29T00:00:00"/>
    <d v="2023-09-30T00:00:00"/>
    <x v="1"/>
    <x v="0"/>
    <n v="744.18"/>
    <x v="2"/>
    <x v="0"/>
    <x v="7"/>
    <n v="3943.3700000000003"/>
    <n v="28125.300000000003"/>
  </r>
  <r>
    <x v="6112"/>
    <x v="0"/>
    <x v="0"/>
    <n v="1262.3800000000001"/>
    <n v="0.28000000000000003"/>
    <n v="3"/>
    <d v="2023-06-07T00:00:00"/>
    <d v="2023-06-10T00:00:00"/>
    <x v="0"/>
    <x v="2"/>
    <n v="304.93"/>
    <x v="5"/>
    <x v="0"/>
    <x v="9"/>
    <n v="957.45"/>
    <n v="3787.1400000000003"/>
  </r>
  <r>
    <x v="6113"/>
    <x v="0"/>
    <x v="0"/>
    <n v="1423.76"/>
    <n v="0.13"/>
    <n v="6"/>
    <d v="2024-08-02T00:00:00"/>
    <d v="2024-08-06T00:00:00"/>
    <x v="2"/>
    <x v="0"/>
    <n v="142.97"/>
    <x v="2"/>
    <x v="1"/>
    <x v="1"/>
    <n v="1280.79"/>
    <n v="8542.56"/>
  </r>
  <r>
    <x v="6114"/>
    <x v="0"/>
    <x v="3"/>
    <n v="561.59"/>
    <n v="0.16"/>
    <n v="4"/>
    <d v="2023-10-16T00:00:00"/>
    <d v="2023-10-20T00:00:00"/>
    <x v="2"/>
    <x v="1"/>
    <n v="112.76"/>
    <x v="4"/>
    <x v="0"/>
    <x v="2"/>
    <n v="448.83000000000004"/>
    <n v="2246.36"/>
  </r>
  <r>
    <x v="6115"/>
    <x v="0"/>
    <x v="2"/>
    <n v="3003.67"/>
    <n v="0.3"/>
    <n v="1"/>
    <d v="2024-03-16T00:00:00"/>
    <d v="2024-03-23T00:00:00"/>
    <x v="1"/>
    <x v="2"/>
    <n v="479.85"/>
    <x v="1"/>
    <x v="1"/>
    <x v="0"/>
    <n v="2523.8200000000002"/>
    <n v="3003.67"/>
  </r>
  <r>
    <x v="6116"/>
    <x v="2"/>
    <x v="1"/>
    <n v="2036.41"/>
    <n v="0.45"/>
    <n v="8"/>
    <d v="2023-09-09T00:00:00"/>
    <d v="2023-09-14T00:00:00"/>
    <x v="0"/>
    <x v="2"/>
    <n v="302.54000000000002"/>
    <x v="2"/>
    <x v="0"/>
    <x v="7"/>
    <n v="1733.8700000000001"/>
    <n v="16291.28"/>
  </r>
  <r>
    <x v="6117"/>
    <x v="0"/>
    <x v="3"/>
    <n v="2531.37"/>
    <n v="0.12"/>
    <n v="9"/>
    <d v="2024-10-29T00:00:00"/>
    <d v="2024-11-02T00:00:00"/>
    <x v="0"/>
    <x v="0"/>
    <n v="334.99"/>
    <x v="0"/>
    <x v="1"/>
    <x v="2"/>
    <n v="2196.38"/>
    <n v="22782.329999999998"/>
  </r>
  <r>
    <x v="6118"/>
    <x v="3"/>
    <x v="4"/>
    <n v="932.13"/>
    <n v="0.34"/>
    <n v="3"/>
    <d v="2024-04-13T00:00:00"/>
    <d v="2024-04-14T00:00:00"/>
    <x v="0"/>
    <x v="1"/>
    <n v="173.52"/>
    <x v="4"/>
    <x v="1"/>
    <x v="3"/>
    <n v="758.61"/>
    <n v="2796.39"/>
  </r>
  <r>
    <x v="6119"/>
    <x v="1"/>
    <x v="3"/>
    <n v="3280.4"/>
    <n v="0.26"/>
    <n v="1"/>
    <d v="2024-12-19T00:00:00"/>
    <d v="2024-12-24T00:00:00"/>
    <x v="0"/>
    <x v="2"/>
    <n v="370.06"/>
    <x v="3"/>
    <x v="1"/>
    <x v="10"/>
    <n v="2910.34"/>
    <n v="3280.4"/>
  </r>
  <r>
    <x v="6120"/>
    <x v="0"/>
    <x v="2"/>
    <n v="3133.19"/>
    <n v="0.05"/>
    <n v="1"/>
    <d v="2024-06-21T00:00:00"/>
    <d v="2024-06-25T00:00:00"/>
    <x v="0"/>
    <x v="2"/>
    <n v="655.36"/>
    <x v="5"/>
    <x v="1"/>
    <x v="9"/>
    <n v="2477.83"/>
    <n v="3133.19"/>
  </r>
  <r>
    <x v="6121"/>
    <x v="2"/>
    <x v="4"/>
    <n v="1397.44"/>
    <n v="0.28000000000000003"/>
    <n v="1"/>
    <d v="2024-09-28T00:00:00"/>
    <d v="2024-10-01T00:00:00"/>
    <x v="1"/>
    <x v="2"/>
    <n v="109.79"/>
    <x v="0"/>
    <x v="1"/>
    <x v="7"/>
    <n v="1287.6500000000001"/>
    <n v="1397.44"/>
  </r>
  <r>
    <x v="6122"/>
    <x v="3"/>
    <x v="3"/>
    <n v="2380.54"/>
    <n v="0.35"/>
    <n v="9"/>
    <d v="2024-06-09T00:00:00"/>
    <d v="2024-06-10T00:00:00"/>
    <x v="0"/>
    <x v="0"/>
    <n v="629.88"/>
    <x v="5"/>
    <x v="1"/>
    <x v="9"/>
    <n v="1750.6599999999999"/>
    <n v="21424.86"/>
  </r>
  <r>
    <x v="6123"/>
    <x v="1"/>
    <x v="2"/>
    <n v="4482.07"/>
    <n v="0.3"/>
    <n v="5"/>
    <d v="2024-11-27T00:00:00"/>
    <d v="2024-11-28T00:00:00"/>
    <x v="2"/>
    <x v="1"/>
    <n v="1080.8699999999999"/>
    <x v="0"/>
    <x v="1"/>
    <x v="11"/>
    <n v="3401.2"/>
    <n v="22410.35"/>
  </r>
  <r>
    <x v="6124"/>
    <x v="1"/>
    <x v="2"/>
    <n v="3890.15"/>
    <n v="0.05"/>
    <n v="3"/>
    <d v="2024-10-16T00:00:00"/>
    <d v="2024-10-20T00:00:00"/>
    <x v="0"/>
    <x v="2"/>
    <n v="598.87"/>
    <x v="1"/>
    <x v="1"/>
    <x v="2"/>
    <n v="3291.28"/>
    <n v="11670.45"/>
  </r>
  <r>
    <x v="6125"/>
    <x v="0"/>
    <x v="1"/>
    <n v="1212.02"/>
    <n v="0.43"/>
    <n v="9"/>
    <d v="2024-12-06T00:00:00"/>
    <d v="2024-12-09T00:00:00"/>
    <x v="1"/>
    <x v="1"/>
    <n v="114.59"/>
    <x v="1"/>
    <x v="1"/>
    <x v="10"/>
    <n v="1097.43"/>
    <n v="10908.18"/>
  </r>
  <r>
    <x v="6126"/>
    <x v="1"/>
    <x v="3"/>
    <n v="4406.3900000000003"/>
    <n v="0.02"/>
    <n v="9"/>
    <d v="2023-01-16T00:00:00"/>
    <d v="2023-01-23T00:00:00"/>
    <x v="1"/>
    <x v="0"/>
    <n v="655.48"/>
    <x v="3"/>
    <x v="0"/>
    <x v="6"/>
    <n v="3750.9100000000003"/>
    <n v="39657.51"/>
  </r>
  <r>
    <x v="6127"/>
    <x v="0"/>
    <x v="2"/>
    <n v="429.83"/>
    <n v="0.12"/>
    <n v="6"/>
    <d v="2023-10-20T00:00:00"/>
    <d v="2023-10-26T00:00:00"/>
    <x v="0"/>
    <x v="0"/>
    <n v="93.94"/>
    <x v="3"/>
    <x v="0"/>
    <x v="2"/>
    <n v="335.89"/>
    <n v="2578.98"/>
  </r>
  <r>
    <x v="6128"/>
    <x v="0"/>
    <x v="0"/>
    <n v="2128.25"/>
    <n v="0.31"/>
    <n v="5"/>
    <d v="2023-09-08T00:00:00"/>
    <d v="2023-09-11T00:00:00"/>
    <x v="0"/>
    <x v="1"/>
    <n v="301.23"/>
    <x v="3"/>
    <x v="0"/>
    <x v="7"/>
    <n v="1827.02"/>
    <n v="10641.25"/>
  </r>
  <r>
    <x v="6129"/>
    <x v="3"/>
    <x v="2"/>
    <n v="492.58"/>
    <n v="0.11"/>
    <n v="1"/>
    <d v="2023-06-10T00:00:00"/>
    <d v="2023-06-16T00:00:00"/>
    <x v="2"/>
    <x v="1"/>
    <n v="34.770000000000003"/>
    <x v="0"/>
    <x v="0"/>
    <x v="9"/>
    <n v="457.81"/>
    <n v="492.58"/>
  </r>
  <r>
    <x v="6130"/>
    <x v="3"/>
    <x v="1"/>
    <n v="4628.6499999999996"/>
    <n v="0.05"/>
    <n v="6"/>
    <d v="2023-09-15T00:00:00"/>
    <d v="2023-09-17T00:00:00"/>
    <x v="2"/>
    <x v="0"/>
    <n v="357.7"/>
    <x v="5"/>
    <x v="0"/>
    <x v="7"/>
    <n v="4270.95"/>
    <n v="27771.899999999998"/>
  </r>
  <r>
    <x v="6131"/>
    <x v="2"/>
    <x v="2"/>
    <n v="299.44"/>
    <n v="0.26"/>
    <n v="5"/>
    <d v="2024-06-28T00:00:00"/>
    <d v="2024-06-29T00:00:00"/>
    <x v="0"/>
    <x v="1"/>
    <n v="67.12"/>
    <x v="2"/>
    <x v="1"/>
    <x v="9"/>
    <n v="232.32"/>
    <n v="1497.2"/>
  </r>
  <r>
    <x v="6132"/>
    <x v="3"/>
    <x v="3"/>
    <n v="841.08"/>
    <n v="0.36"/>
    <n v="9"/>
    <d v="2023-03-04T00:00:00"/>
    <d v="2023-03-05T00:00:00"/>
    <x v="1"/>
    <x v="1"/>
    <n v="222.21"/>
    <x v="5"/>
    <x v="0"/>
    <x v="0"/>
    <n v="618.87"/>
    <n v="7569.72"/>
  </r>
  <r>
    <x v="6133"/>
    <x v="3"/>
    <x v="3"/>
    <n v="4583.7"/>
    <n v="0.21"/>
    <n v="7"/>
    <d v="2023-12-06T00:00:00"/>
    <d v="2023-12-10T00:00:00"/>
    <x v="2"/>
    <x v="2"/>
    <n v="1179.45"/>
    <x v="2"/>
    <x v="0"/>
    <x v="10"/>
    <n v="3404.25"/>
    <n v="32085.899999999998"/>
  </r>
  <r>
    <x v="6134"/>
    <x v="0"/>
    <x v="4"/>
    <n v="2952.57"/>
    <n v="0.35"/>
    <n v="3"/>
    <d v="2023-10-16T00:00:00"/>
    <d v="2023-10-20T00:00:00"/>
    <x v="0"/>
    <x v="1"/>
    <n v="697.04"/>
    <x v="0"/>
    <x v="0"/>
    <x v="2"/>
    <n v="2255.5300000000002"/>
    <n v="8857.7100000000009"/>
  </r>
  <r>
    <x v="6135"/>
    <x v="3"/>
    <x v="3"/>
    <n v="3996.42"/>
    <n v="0.43"/>
    <n v="5"/>
    <d v="2023-03-19T00:00:00"/>
    <d v="2023-03-22T00:00:00"/>
    <x v="1"/>
    <x v="0"/>
    <n v="959.17"/>
    <x v="0"/>
    <x v="0"/>
    <x v="0"/>
    <n v="3037.25"/>
    <n v="19982.099999999999"/>
  </r>
  <r>
    <x v="6136"/>
    <x v="0"/>
    <x v="4"/>
    <n v="180.39"/>
    <n v="0.48"/>
    <n v="6"/>
    <d v="2024-03-11T00:00:00"/>
    <d v="2024-03-12T00:00:00"/>
    <x v="1"/>
    <x v="0"/>
    <n v="53.25"/>
    <x v="4"/>
    <x v="1"/>
    <x v="0"/>
    <n v="127.13999999999999"/>
    <n v="1082.3399999999999"/>
  </r>
  <r>
    <x v="6137"/>
    <x v="0"/>
    <x v="0"/>
    <n v="2153.5700000000002"/>
    <n v="0.12"/>
    <n v="2"/>
    <d v="2023-08-30T00:00:00"/>
    <d v="2023-09-03T00:00:00"/>
    <x v="2"/>
    <x v="0"/>
    <n v="191.66"/>
    <x v="1"/>
    <x v="0"/>
    <x v="1"/>
    <n v="1961.91"/>
    <n v="4307.1400000000003"/>
  </r>
  <r>
    <x v="6138"/>
    <x v="3"/>
    <x v="1"/>
    <n v="4923.88"/>
    <n v="0.3"/>
    <n v="7"/>
    <d v="2024-03-31T00:00:00"/>
    <d v="2024-04-03T00:00:00"/>
    <x v="1"/>
    <x v="1"/>
    <n v="917.47"/>
    <x v="2"/>
    <x v="1"/>
    <x v="0"/>
    <n v="4006.41"/>
    <n v="34467.160000000003"/>
  </r>
  <r>
    <x v="6139"/>
    <x v="2"/>
    <x v="0"/>
    <n v="2941.11"/>
    <n v="0.13"/>
    <n v="9"/>
    <d v="2023-07-22T00:00:00"/>
    <d v="2023-07-23T00:00:00"/>
    <x v="0"/>
    <x v="1"/>
    <n v="340.33"/>
    <x v="5"/>
    <x v="0"/>
    <x v="4"/>
    <n v="2600.7800000000002"/>
    <n v="26469.99"/>
  </r>
  <r>
    <x v="6140"/>
    <x v="2"/>
    <x v="4"/>
    <n v="4263.45"/>
    <n v="0.44"/>
    <n v="9"/>
    <d v="2024-01-07T00:00:00"/>
    <d v="2024-01-13T00:00:00"/>
    <x v="0"/>
    <x v="2"/>
    <n v="458.61"/>
    <x v="1"/>
    <x v="1"/>
    <x v="6"/>
    <n v="3804.8399999999997"/>
    <n v="38371.049999999996"/>
  </r>
  <r>
    <x v="6141"/>
    <x v="1"/>
    <x v="2"/>
    <n v="4821.4399999999996"/>
    <n v="0.45"/>
    <n v="5"/>
    <d v="2023-08-19T00:00:00"/>
    <d v="2023-08-21T00:00:00"/>
    <x v="0"/>
    <x v="2"/>
    <n v="734.42"/>
    <x v="1"/>
    <x v="0"/>
    <x v="1"/>
    <n v="4087.0199999999995"/>
    <n v="24107.199999999997"/>
  </r>
  <r>
    <x v="6142"/>
    <x v="1"/>
    <x v="2"/>
    <n v="3456.7"/>
    <n v="0.16"/>
    <n v="8"/>
    <d v="2024-08-28T00:00:00"/>
    <d v="2024-08-29T00:00:00"/>
    <x v="0"/>
    <x v="1"/>
    <n v="463.74"/>
    <x v="2"/>
    <x v="1"/>
    <x v="1"/>
    <n v="2992.96"/>
    <n v="27653.599999999999"/>
  </r>
  <r>
    <x v="6143"/>
    <x v="3"/>
    <x v="0"/>
    <n v="1705.39"/>
    <n v="0.32"/>
    <n v="9"/>
    <d v="2024-05-01T00:00:00"/>
    <d v="2024-05-08T00:00:00"/>
    <x v="1"/>
    <x v="1"/>
    <n v="364.19"/>
    <x v="3"/>
    <x v="1"/>
    <x v="5"/>
    <n v="1341.2"/>
    <n v="15348.51"/>
  </r>
  <r>
    <x v="6144"/>
    <x v="2"/>
    <x v="2"/>
    <n v="1612.17"/>
    <n v="0.44"/>
    <n v="6"/>
    <d v="2023-06-26T00:00:00"/>
    <d v="2023-06-28T00:00:00"/>
    <x v="1"/>
    <x v="1"/>
    <n v="247.79"/>
    <x v="1"/>
    <x v="0"/>
    <x v="9"/>
    <n v="1364.38"/>
    <n v="9673.02"/>
  </r>
  <r>
    <x v="6145"/>
    <x v="0"/>
    <x v="4"/>
    <n v="449.26"/>
    <n v="0.25"/>
    <n v="4"/>
    <d v="2023-10-30T00:00:00"/>
    <d v="2023-10-31T00:00:00"/>
    <x v="0"/>
    <x v="2"/>
    <n v="54.49"/>
    <x v="1"/>
    <x v="0"/>
    <x v="2"/>
    <n v="394.77"/>
    <n v="1797.04"/>
  </r>
  <r>
    <x v="6146"/>
    <x v="1"/>
    <x v="1"/>
    <n v="2196.08"/>
    <n v="0.36"/>
    <n v="4"/>
    <d v="2024-10-22T00:00:00"/>
    <d v="2024-10-25T00:00:00"/>
    <x v="1"/>
    <x v="0"/>
    <n v="155.79"/>
    <x v="0"/>
    <x v="1"/>
    <x v="2"/>
    <n v="2040.29"/>
    <n v="8784.32"/>
  </r>
  <r>
    <x v="6147"/>
    <x v="0"/>
    <x v="3"/>
    <n v="4585.41"/>
    <n v="0.4"/>
    <n v="3"/>
    <d v="2023-07-18T00:00:00"/>
    <d v="2023-07-19T00:00:00"/>
    <x v="0"/>
    <x v="0"/>
    <n v="562.66999999999996"/>
    <x v="1"/>
    <x v="0"/>
    <x v="4"/>
    <n v="4022.74"/>
    <n v="13756.23"/>
  </r>
  <r>
    <x v="6148"/>
    <x v="1"/>
    <x v="4"/>
    <n v="2442.5100000000002"/>
    <n v="0.44"/>
    <n v="9"/>
    <d v="2023-07-31T00:00:00"/>
    <d v="2023-08-04T00:00:00"/>
    <x v="0"/>
    <x v="2"/>
    <n v="417.61"/>
    <x v="3"/>
    <x v="0"/>
    <x v="4"/>
    <n v="2024.9"/>
    <n v="21982.590000000004"/>
  </r>
  <r>
    <x v="6149"/>
    <x v="3"/>
    <x v="4"/>
    <n v="4563.88"/>
    <n v="0.26"/>
    <n v="6"/>
    <d v="2023-11-13T00:00:00"/>
    <d v="2023-11-16T00:00:00"/>
    <x v="2"/>
    <x v="1"/>
    <n v="920.84"/>
    <x v="3"/>
    <x v="0"/>
    <x v="11"/>
    <n v="3643.04"/>
    <n v="27383.279999999999"/>
  </r>
  <r>
    <x v="6150"/>
    <x v="2"/>
    <x v="3"/>
    <n v="4104"/>
    <n v="0.47"/>
    <n v="8"/>
    <d v="2024-01-04T00:00:00"/>
    <d v="2024-01-11T00:00:00"/>
    <x v="0"/>
    <x v="1"/>
    <n v="861.13"/>
    <x v="1"/>
    <x v="1"/>
    <x v="6"/>
    <n v="3242.87"/>
    <n v="32832"/>
  </r>
  <r>
    <x v="6151"/>
    <x v="1"/>
    <x v="3"/>
    <n v="4922.5200000000004"/>
    <n v="0.31"/>
    <n v="2"/>
    <d v="2024-05-31T00:00:00"/>
    <d v="2024-06-02T00:00:00"/>
    <x v="1"/>
    <x v="2"/>
    <n v="503.87"/>
    <x v="1"/>
    <x v="1"/>
    <x v="5"/>
    <n v="4418.6500000000005"/>
    <n v="9845.0400000000009"/>
  </r>
  <r>
    <x v="6152"/>
    <x v="2"/>
    <x v="1"/>
    <n v="4743.71"/>
    <n v="0.08"/>
    <n v="4"/>
    <d v="2023-06-08T00:00:00"/>
    <d v="2023-06-09T00:00:00"/>
    <x v="1"/>
    <x v="0"/>
    <n v="722.07"/>
    <x v="3"/>
    <x v="0"/>
    <x v="9"/>
    <n v="4021.64"/>
    <n v="18974.84"/>
  </r>
  <r>
    <x v="6153"/>
    <x v="0"/>
    <x v="1"/>
    <n v="3561.77"/>
    <n v="0.31"/>
    <n v="2"/>
    <d v="2024-12-02T00:00:00"/>
    <d v="2024-12-08T00:00:00"/>
    <x v="1"/>
    <x v="2"/>
    <n v="537.05999999999995"/>
    <x v="2"/>
    <x v="1"/>
    <x v="10"/>
    <n v="3024.71"/>
    <n v="7123.54"/>
  </r>
  <r>
    <x v="6154"/>
    <x v="3"/>
    <x v="1"/>
    <n v="4368.96"/>
    <n v="0.15"/>
    <n v="3"/>
    <d v="2024-07-21T00:00:00"/>
    <d v="2024-07-23T00:00:00"/>
    <x v="0"/>
    <x v="0"/>
    <n v="234.74"/>
    <x v="0"/>
    <x v="1"/>
    <x v="4"/>
    <n v="4134.22"/>
    <n v="13106.880000000001"/>
  </r>
  <r>
    <x v="6155"/>
    <x v="2"/>
    <x v="2"/>
    <n v="3765.58"/>
    <n v="0.19"/>
    <n v="2"/>
    <d v="2024-03-15T00:00:00"/>
    <d v="2024-03-19T00:00:00"/>
    <x v="2"/>
    <x v="2"/>
    <n v="1020.6"/>
    <x v="5"/>
    <x v="1"/>
    <x v="0"/>
    <n v="2744.98"/>
    <n v="7531.16"/>
  </r>
  <r>
    <x v="6156"/>
    <x v="3"/>
    <x v="4"/>
    <n v="3546.63"/>
    <n v="0.4"/>
    <n v="9"/>
    <d v="2024-01-31T00:00:00"/>
    <d v="2024-02-06T00:00:00"/>
    <x v="2"/>
    <x v="2"/>
    <n v="774.86"/>
    <x v="5"/>
    <x v="1"/>
    <x v="6"/>
    <n v="2771.77"/>
    <n v="31919.670000000002"/>
  </r>
  <r>
    <x v="6157"/>
    <x v="2"/>
    <x v="3"/>
    <n v="3606.24"/>
    <n v="0.49"/>
    <n v="9"/>
    <d v="2023-07-13T00:00:00"/>
    <d v="2023-07-16T00:00:00"/>
    <x v="0"/>
    <x v="0"/>
    <n v="777.34"/>
    <x v="0"/>
    <x v="0"/>
    <x v="4"/>
    <n v="2828.8999999999996"/>
    <n v="32456.159999999996"/>
  </r>
  <r>
    <x v="6158"/>
    <x v="0"/>
    <x v="4"/>
    <n v="3633.11"/>
    <n v="0.43"/>
    <n v="6"/>
    <d v="2024-06-21T00:00:00"/>
    <d v="2024-06-23T00:00:00"/>
    <x v="2"/>
    <x v="1"/>
    <n v="706.93"/>
    <x v="3"/>
    <x v="1"/>
    <x v="9"/>
    <n v="2926.1800000000003"/>
    <n v="21798.66"/>
  </r>
  <r>
    <x v="6159"/>
    <x v="0"/>
    <x v="4"/>
    <n v="1959.15"/>
    <n v="0.16"/>
    <n v="7"/>
    <d v="2023-03-09T00:00:00"/>
    <d v="2023-03-15T00:00:00"/>
    <x v="0"/>
    <x v="2"/>
    <n v="323.64"/>
    <x v="2"/>
    <x v="0"/>
    <x v="0"/>
    <n v="1635.5100000000002"/>
    <n v="13714.050000000001"/>
  </r>
  <r>
    <x v="6160"/>
    <x v="3"/>
    <x v="1"/>
    <n v="2175.46"/>
    <n v="0.23"/>
    <n v="5"/>
    <d v="2024-06-25T00:00:00"/>
    <d v="2024-06-30T00:00:00"/>
    <x v="0"/>
    <x v="2"/>
    <n v="231.03"/>
    <x v="5"/>
    <x v="1"/>
    <x v="9"/>
    <n v="1944.43"/>
    <n v="10877.3"/>
  </r>
  <r>
    <x v="6161"/>
    <x v="0"/>
    <x v="1"/>
    <n v="1540.95"/>
    <n v="0.49"/>
    <n v="1"/>
    <d v="2024-04-26T00:00:00"/>
    <d v="2024-05-02T00:00:00"/>
    <x v="1"/>
    <x v="1"/>
    <n v="228.23"/>
    <x v="0"/>
    <x v="1"/>
    <x v="3"/>
    <n v="1312.72"/>
    <n v="1540.95"/>
  </r>
  <r>
    <x v="6162"/>
    <x v="1"/>
    <x v="4"/>
    <n v="826.48"/>
    <n v="0.46"/>
    <n v="4"/>
    <d v="2023-10-03T00:00:00"/>
    <d v="2023-10-04T00:00:00"/>
    <x v="1"/>
    <x v="0"/>
    <n v="77.77"/>
    <x v="2"/>
    <x v="0"/>
    <x v="2"/>
    <n v="748.71"/>
    <n v="3305.92"/>
  </r>
  <r>
    <x v="6163"/>
    <x v="2"/>
    <x v="1"/>
    <n v="2346.37"/>
    <n v="0.49"/>
    <n v="4"/>
    <d v="2024-12-06T00:00:00"/>
    <d v="2024-12-08T00:00:00"/>
    <x v="2"/>
    <x v="2"/>
    <n v="595.66"/>
    <x v="1"/>
    <x v="1"/>
    <x v="10"/>
    <n v="1750.71"/>
    <n v="9385.48"/>
  </r>
  <r>
    <x v="6164"/>
    <x v="0"/>
    <x v="2"/>
    <n v="4509.75"/>
    <n v="0.22"/>
    <n v="8"/>
    <d v="2024-09-12T00:00:00"/>
    <d v="2024-09-19T00:00:00"/>
    <x v="0"/>
    <x v="1"/>
    <n v="463.34"/>
    <x v="0"/>
    <x v="1"/>
    <x v="7"/>
    <n v="4046.41"/>
    <n v="36078"/>
  </r>
  <r>
    <x v="6165"/>
    <x v="1"/>
    <x v="3"/>
    <n v="3291.2"/>
    <n v="0.4"/>
    <n v="5"/>
    <d v="2024-02-23T00:00:00"/>
    <d v="2024-03-01T00:00:00"/>
    <x v="0"/>
    <x v="1"/>
    <n v="392.69"/>
    <x v="0"/>
    <x v="1"/>
    <x v="8"/>
    <n v="2898.5099999999998"/>
    <n v="16456"/>
  </r>
  <r>
    <x v="6166"/>
    <x v="3"/>
    <x v="4"/>
    <n v="375.28"/>
    <n v="0.44"/>
    <n v="3"/>
    <d v="2023-12-01T00:00:00"/>
    <d v="2023-12-06T00:00:00"/>
    <x v="2"/>
    <x v="1"/>
    <n v="19.96"/>
    <x v="5"/>
    <x v="0"/>
    <x v="10"/>
    <n v="355.32"/>
    <n v="1125.8399999999999"/>
  </r>
  <r>
    <x v="6167"/>
    <x v="1"/>
    <x v="3"/>
    <n v="4074.88"/>
    <n v="0.02"/>
    <n v="1"/>
    <d v="2023-09-27T00:00:00"/>
    <d v="2023-10-02T00:00:00"/>
    <x v="0"/>
    <x v="0"/>
    <n v="585.17999999999995"/>
    <x v="2"/>
    <x v="0"/>
    <x v="7"/>
    <n v="3489.7000000000003"/>
    <n v="4074.88"/>
  </r>
  <r>
    <x v="6168"/>
    <x v="3"/>
    <x v="2"/>
    <n v="4683.47"/>
    <n v="0.13"/>
    <n v="1"/>
    <d v="2023-11-07T00:00:00"/>
    <d v="2023-11-11T00:00:00"/>
    <x v="0"/>
    <x v="2"/>
    <n v="1065.26"/>
    <x v="5"/>
    <x v="0"/>
    <x v="11"/>
    <n v="3618.21"/>
    <n v="4683.47"/>
  </r>
  <r>
    <x v="6169"/>
    <x v="3"/>
    <x v="1"/>
    <n v="4164.17"/>
    <n v="0.44"/>
    <n v="5"/>
    <d v="2024-11-24T00:00:00"/>
    <d v="2024-11-26T00:00:00"/>
    <x v="0"/>
    <x v="2"/>
    <n v="393.79"/>
    <x v="1"/>
    <x v="1"/>
    <x v="11"/>
    <n v="3770.38"/>
    <n v="20820.849999999999"/>
  </r>
  <r>
    <x v="6170"/>
    <x v="2"/>
    <x v="0"/>
    <n v="3664.95"/>
    <n v="0.19"/>
    <n v="8"/>
    <d v="2024-03-22T00:00:00"/>
    <d v="2024-03-26T00:00:00"/>
    <x v="1"/>
    <x v="1"/>
    <n v="651.78"/>
    <x v="4"/>
    <x v="1"/>
    <x v="0"/>
    <n v="3013.17"/>
    <n v="29319.599999999999"/>
  </r>
  <r>
    <x v="6171"/>
    <x v="2"/>
    <x v="2"/>
    <n v="835.59"/>
    <n v="0.14000000000000001"/>
    <n v="9"/>
    <d v="2024-03-17T00:00:00"/>
    <d v="2024-03-24T00:00:00"/>
    <x v="0"/>
    <x v="1"/>
    <n v="237.88"/>
    <x v="1"/>
    <x v="1"/>
    <x v="0"/>
    <n v="597.71"/>
    <n v="7520.31"/>
  </r>
  <r>
    <x v="6172"/>
    <x v="1"/>
    <x v="0"/>
    <n v="1810.1"/>
    <n v="0.14000000000000001"/>
    <n v="2"/>
    <d v="2023-06-04T00:00:00"/>
    <d v="2023-06-11T00:00:00"/>
    <x v="2"/>
    <x v="1"/>
    <n v="288.94"/>
    <x v="0"/>
    <x v="0"/>
    <x v="9"/>
    <n v="1521.1599999999999"/>
    <n v="3620.2"/>
  </r>
  <r>
    <x v="6173"/>
    <x v="2"/>
    <x v="3"/>
    <n v="2869.91"/>
    <n v="0.19"/>
    <n v="5"/>
    <d v="2024-05-28T00:00:00"/>
    <d v="2024-05-29T00:00:00"/>
    <x v="0"/>
    <x v="0"/>
    <n v="713.64"/>
    <x v="4"/>
    <x v="1"/>
    <x v="5"/>
    <n v="2156.27"/>
    <n v="14349.55"/>
  </r>
  <r>
    <x v="6174"/>
    <x v="2"/>
    <x v="4"/>
    <n v="476.62"/>
    <n v="0.12"/>
    <n v="4"/>
    <d v="2024-04-13T00:00:00"/>
    <d v="2024-04-19T00:00:00"/>
    <x v="0"/>
    <x v="2"/>
    <n v="118.96"/>
    <x v="0"/>
    <x v="1"/>
    <x v="3"/>
    <n v="357.66"/>
    <n v="1906.48"/>
  </r>
  <r>
    <x v="6175"/>
    <x v="2"/>
    <x v="1"/>
    <n v="620.72"/>
    <n v="0"/>
    <n v="3"/>
    <d v="2023-03-19T00:00:00"/>
    <d v="2023-03-22T00:00:00"/>
    <x v="2"/>
    <x v="1"/>
    <n v="132.25"/>
    <x v="1"/>
    <x v="0"/>
    <x v="0"/>
    <n v="488.47"/>
    <n v="1862.16"/>
  </r>
  <r>
    <x v="6176"/>
    <x v="1"/>
    <x v="2"/>
    <n v="4677.84"/>
    <n v="0.09"/>
    <n v="8"/>
    <d v="2024-08-25T00:00:00"/>
    <d v="2024-08-30T00:00:00"/>
    <x v="1"/>
    <x v="2"/>
    <n v="662"/>
    <x v="3"/>
    <x v="1"/>
    <x v="1"/>
    <n v="4015.84"/>
    <n v="37422.720000000001"/>
  </r>
  <r>
    <x v="6177"/>
    <x v="0"/>
    <x v="1"/>
    <n v="3543.19"/>
    <n v="0.44"/>
    <n v="2"/>
    <d v="2024-04-13T00:00:00"/>
    <d v="2024-04-15T00:00:00"/>
    <x v="2"/>
    <x v="0"/>
    <n v="850.04"/>
    <x v="3"/>
    <x v="1"/>
    <x v="3"/>
    <n v="2693.15"/>
    <n v="7086.38"/>
  </r>
  <r>
    <x v="6178"/>
    <x v="2"/>
    <x v="0"/>
    <n v="1447.93"/>
    <n v="0.04"/>
    <n v="2"/>
    <d v="2023-10-06T00:00:00"/>
    <d v="2023-10-07T00:00:00"/>
    <x v="2"/>
    <x v="0"/>
    <n v="412.64"/>
    <x v="4"/>
    <x v="0"/>
    <x v="2"/>
    <n v="1035.29"/>
    <n v="2895.86"/>
  </r>
  <r>
    <x v="6179"/>
    <x v="2"/>
    <x v="0"/>
    <n v="1704.07"/>
    <n v="0.21"/>
    <n v="5"/>
    <d v="2024-11-05T00:00:00"/>
    <d v="2024-11-07T00:00:00"/>
    <x v="0"/>
    <x v="1"/>
    <n v="201.14"/>
    <x v="4"/>
    <x v="1"/>
    <x v="11"/>
    <n v="1502.9299999999998"/>
    <n v="8520.35"/>
  </r>
  <r>
    <x v="6180"/>
    <x v="1"/>
    <x v="4"/>
    <n v="1983.7"/>
    <n v="0.23"/>
    <n v="1"/>
    <d v="2023-11-14T00:00:00"/>
    <d v="2023-11-21T00:00:00"/>
    <x v="2"/>
    <x v="2"/>
    <n v="347.93"/>
    <x v="3"/>
    <x v="0"/>
    <x v="11"/>
    <n v="1635.77"/>
    <n v="1983.7"/>
  </r>
  <r>
    <x v="6181"/>
    <x v="0"/>
    <x v="0"/>
    <n v="467.85"/>
    <n v="0.39"/>
    <n v="7"/>
    <d v="2023-04-22T00:00:00"/>
    <d v="2023-04-27T00:00:00"/>
    <x v="1"/>
    <x v="1"/>
    <n v="93.61"/>
    <x v="5"/>
    <x v="0"/>
    <x v="3"/>
    <n v="374.24"/>
    <n v="3274.9500000000003"/>
  </r>
  <r>
    <x v="6182"/>
    <x v="2"/>
    <x v="4"/>
    <n v="3721.97"/>
    <n v="0.13"/>
    <n v="9"/>
    <d v="2023-11-24T00:00:00"/>
    <d v="2023-11-27T00:00:00"/>
    <x v="2"/>
    <x v="2"/>
    <n v="739.17"/>
    <x v="4"/>
    <x v="0"/>
    <x v="11"/>
    <n v="2982.7999999999997"/>
    <n v="33497.729999999996"/>
  </r>
  <r>
    <x v="6183"/>
    <x v="3"/>
    <x v="2"/>
    <n v="966.49"/>
    <n v="0.15"/>
    <n v="2"/>
    <d v="2023-02-28T00:00:00"/>
    <d v="2023-03-01T00:00:00"/>
    <x v="0"/>
    <x v="2"/>
    <n v="149.01"/>
    <x v="5"/>
    <x v="0"/>
    <x v="8"/>
    <n v="817.48"/>
    <n v="1932.98"/>
  </r>
  <r>
    <x v="6184"/>
    <x v="1"/>
    <x v="4"/>
    <n v="4045.09"/>
    <n v="0.01"/>
    <n v="1"/>
    <d v="2024-12-04T00:00:00"/>
    <d v="2024-12-09T00:00:00"/>
    <x v="0"/>
    <x v="1"/>
    <n v="751.98"/>
    <x v="3"/>
    <x v="1"/>
    <x v="10"/>
    <n v="3293.11"/>
    <n v="4045.09"/>
  </r>
  <r>
    <x v="6185"/>
    <x v="2"/>
    <x v="0"/>
    <n v="4244.7700000000004"/>
    <n v="0.45"/>
    <n v="9"/>
    <d v="2023-08-13T00:00:00"/>
    <d v="2023-08-20T00:00:00"/>
    <x v="2"/>
    <x v="0"/>
    <n v="271.51"/>
    <x v="1"/>
    <x v="0"/>
    <x v="1"/>
    <n v="3973.26"/>
    <n v="38202.930000000008"/>
  </r>
  <r>
    <x v="6186"/>
    <x v="2"/>
    <x v="3"/>
    <n v="3228.33"/>
    <n v="0.34"/>
    <n v="2"/>
    <d v="2024-10-10T00:00:00"/>
    <d v="2024-10-11T00:00:00"/>
    <x v="1"/>
    <x v="2"/>
    <n v="213.41"/>
    <x v="3"/>
    <x v="1"/>
    <x v="2"/>
    <n v="3014.92"/>
    <n v="6456.66"/>
  </r>
  <r>
    <x v="6187"/>
    <x v="3"/>
    <x v="4"/>
    <n v="3872.29"/>
    <n v="0.13"/>
    <n v="9"/>
    <d v="2024-01-17T00:00:00"/>
    <d v="2024-01-23T00:00:00"/>
    <x v="2"/>
    <x v="2"/>
    <n v="1095.6300000000001"/>
    <x v="3"/>
    <x v="1"/>
    <x v="6"/>
    <n v="2776.66"/>
    <n v="34850.61"/>
  </r>
  <r>
    <x v="6188"/>
    <x v="3"/>
    <x v="1"/>
    <n v="941.99"/>
    <n v="0.44"/>
    <n v="8"/>
    <d v="2023-12-01T00:00:00"/>
    <d v="2023-12-07T00:00:00"/>
    <x v="0"/>
    <x v="1"/>
    <n v="176.88"/>
    <x v="2"/>
    <x v="0"/>
    <x v="10"/>
    <n v="765.11"/>
    <n v="7535.92"/>
  </r>
  <r>
    <x v="6189"/>
    <x v="1"/>
    <x v="3"/>
    <n v="2922.1"/>
    <n v="0.04"/>
    <n v="7"/>
    <d v="2023-11-01T00:00:00"/>
    <d v="2023-11-03T00:00:00"/>
    <x v="2"/>
    <x v="2"/>
    <n v="288.72000000000003"/>
    <x v="4"/>
    <x v="0"/>
    <x v="11"/>
    <n v="2633.38"/>
    <n v="20454.7"/>
  </r>
  <r>
    <x v="6190"/>
    <x v="1"/>
    <x v="4"/>
    <n v="3416.32"/>
    <n v="0.18"/>
    <n v="1"/>
    <d v="2023-05-11T00:00:00"/>
    <d v="2023-05-16T00:00:00"/>
    <x v="1"/>
    <x v="1"/>
    <n v="396.71"/>
    <x v="1"/>
    <x v="0"/>
    <x v="5"/>
    <n v="3019.61"/>
    <n v="3416.32"/>
  </r>
  <r>
    <x v="6191"/>
    <x v="3"/>
    <x v="1"/>
    <n v="3341.65"/>
    <n v="0.28000000000000003"/>
    <n v="4"/>
    <d v="2024-10-24T00:00:00"/>
    <d v="2024-10-29T00:00:00"/>
    <x v="1"/>
    <x v="1"/>
    <n v="755.15"/>
    <x v="3"/>
    <x v="1"/>
    <x v="2"/>
    <n v="2586.5"/>
    <n v="13366.6"/>
  </r>
  <r>
    <x v="6192"/>
    <x v="1"/>
    <x v="3"/>
    <n v="674.72"/>
    <n v="0.25"/>
    <n v="7"/>
    <d v="2023-07-21T00:00:00"/>
    <d v="2023-07-26T00:00:00"/>
    <x v="2"/>
    <x v="0"/>
    <n v="150.47"/>
    <x v="3"/>
    <x v="0"/>
    <x v="4"/>
    <n v="524.25"/>
    <n v="4723.04"/>
  </r>
  <r>
    <x v="6193"/>
    <x v="3"/>
    <x v="4"/>
    <n v="1787.47"/>
    <n v="0.33"/>
    <n v="6"/>
    <d v="2023-10-01T00:00:00"/>
    <d v="2023-10-04T00:00:00"/>
    <x v="2"/>
    <x v="1"/>
    <n v="383.47"/>
    <x v="2"/>
    <x v="0"/>
    <x v="2"/>
    <n v="1404"/>
    <n v="10724.82"/>
  </r>
  <r>
    <x v="6194"/>
    <x v="2"/>
    <x v="2"/>
    <n v="1692.68"/>
    <n v="0.15"/>
    <n v="1"/>
    <d v="2024-11-05T00:00:00"/>
    <d v="2024-11-10T00:00:00"/>
    <x v="1"/>
    <x v="0"/>
    <n v="190.4"/>
    <x v="1"/>
    <x v="1"/>
    <x v="11"/>
    <n v="1502.28"/>
    <n v="1692.68"/>
  </r>
  <r>
    <x v="6195"/>
    <x v="3"/>
    <x v="1"/>
    <n v="2905.38"/>
    <n v="0.38"/>
    <n v="7"/>
    <d v="2023-08-21T00:00:00"/>
    <d v="2023-08-22T00:00:00"/>
    <x v="2"/>
    <x v="2"/>
    <n v="750.69"/>
    <x v="3"/>
    <x v="0"/>
    <x v="1"/>
    <n v="2154.69"/>
    <n v="20337.66"/>
  </r>
  <r>
    <x v="6196"/>
    <x v="3"/>
    <x v="2"/>
    <n v="3849.66"/>
    <n v="0.2"/>
    <n v="2"/>
    <d v="2024-03-19T00:00:00"/>
    <d v="2024-03-26T00:00:00"/>
    <x v="0"/>
    <x v="1"/>
    <n v="254.92"/>
    <x v="3"/>
    <x v="1"/>
    <x v="0"/>
    <n v="3594.74"/>
    <n v="7699.32"/>
  </r>
  <r>
    <x v="6197"/>
    <x v="0"/>
    <x v="0"/>
    <n v="2895.89"/>
    <n v="0.06"/>
    <n v="8"/>
    <d v="2024-10-10T00:00:00"/>
    <d v="2024-10-15T00:00:00"/>
    <x v="0"/>
    <x v="1"/>
    <n v="450.2"/>
    <x v="5"/>
    <x v="1"/>
    <x v="2"/>
    <n v="2445.69"/>
    <n v="23167.119999999999"/>
  </r>
  <r>
    <x v="6198"/>
    <x v="3"/>
    <x v="4"/>
    <n v="3798.65"/>
    <n v="0.37"/>
    <n v="2"/>
    <d v="2023-08-11T00:00:00"/>
    <d v="2023-08-18T00:00:00"/>
    <x v="2"/>
    <x v="2"/>
    <n v="915.11"/>
    <x v="0"/>
    <x v="0"/>
    <x v="1"/>
    <n v="2883.54"/>
    <n v="7597.3"/>
  </r>
  <r>
    <x v="6199"/>
    <x v="3"/>
    <x v="4"/>
    <n v="584.94000000000005"/>
    <n v="0.46"/>
    <n v="4"/>
    <d v="2023-12-16T00:00:00"/>
    <d v="2023-12-23T00:00:00"/>
    <x v="0"/>
    <x v="2"/>
    <n v="64.09"/>
    <x v="0"/>
    <x v="0"/>
    <x v="10"/>
    <n v="520.85"/>
    <n v="2339.7600000000002"/>
  </r>
  <r>
    <x v="6200"/>
    <x v="0"/>
    <x v="1"/>
    <n v="4402.88"/>
    <n v="0.18"/>
    <n v="6"/>
    <d v="2023-08-17T00:00:00"/>
    <d v="2023-08-20T00:00:00"/>
    <x v="0"/>
    <x v="2"/>
    <n v="484.81"/>
    <x v="3"/>
    <x v="0"/>
    <x v="1"/>
    <n v="3918.07"/>
    <n v="26417.279999999999"/>
  </r>
  <r>
    <x v="6201"/>
    <x v="1"/>
    <x v="4"/>
    <n v="2729.42"/>
    <n v="0.28999999999999998"/>
    <n v="8"/>
    <d v="2023-01-12T00:00:00"/>
    <d v="2023-01-15T00:00:00"/>
    <x v="0"/>
    <x v="2"/>
    <n v="137.38999999999999"/>
    <x v="0"/>
    <x v="0"/>
    <x v="6"/>
    <n v="2592.0300000000002"/>
    <n v="21835.360000000001"/>
  </r>
  <r>
    <x v="6202"/>
    <x v="0"/>
    <x v="0"/>
    <n v="283.74"/>
    <n v="0.34"/>
    <n v="3"/>
    <d v="2024-06-12T00:00:00"/>
    <d v="2024-06-19T00:00:00"/>
    <x v="2"/>
    <x v="1"/>
    <n v="49.25"/>
    <x v="4"/>
    <x v="1"/>
    <x v="9"/>
    <n v="234.49"/>
    <n v="851.22"/>
  </r>
  <r>
    <x v="6203"/>
    <x v="2"/>
    <x v="4"/>
    <n v="3251.74"/>
    <n v="0.42"/>
    <n v="6"/>
    <d v="2023-08-07T00:00:00"/>
    <d v="2023-08-13T00:00:00"/>
    <x v="0"/>
    <x v="0"/>
    <n v="909.36"/>
    <x v="0"/>
    <x v="0"/>
    <x v="1"/>
    <n v="2342.3799999999997"/>
    <n v="19510.439999999999"/>
  </r>
  <r>
    <x v="6204"/>
    <x v="0"/>
    <x v="3"/>
    <n v="2635"/>
    <n v="0.1"/>
    <n v="6"/>
    <d v="2023-11-01T00:00:00"/>
    <d v="2023-11-03T00:00:00"/>
    <x v="0"/>
    <x v="0"/>
    <n v="469.48"/>
    <x v="4"/>
    <x v="0"/>
    <x v="11"/>
    <n v="2165.52"/>
    <n v="15810"/>
  </r>
  <r>
    <x v="6205"/>
    <x v="2"/>
    <x v="2"/>
    <n v="1179.81"/>
    <n v="0.28000000000000003"/>
    <n v="1"/>
    <d v="2024-11-18T00:00:00"/>
    <d v="2024-11-19T00:00:00"/>
    <x v="1"/>
    <x v="0"/>
    <n v="334.34"/>
    <x v="5"/>
    <x v="1"/>
    <x v="11"/>
    <n v="845.47"/>
    <n v="1179.81"/>
  </r>
  <r>
    <x v="6206"/>
    <x v="1"/>
    <x v="0"/>
    <n v="3845.68"/>
    <n v="0.37"/>
    <n v="6"/>
    <d v="2024-06-22T00:00:00"/>
    <d v="2024-06-26T00:00:00"/>
    <x v="0"/>
    <x v="2"/>
    <n v="399.4"/>
    <x v="2"/>
    <x v="1"/>
    <x v="9"/>
    <n v="3446.2799999999997"/>
    <n v="23074.079999999998"/>
  </r>
  <r>
    <x v="6207"/>
    <x v="0"/>
    <x v="0"/>
    <n v="4674.4799999999996"/>
    <n v="0.1"/>
    <n v="1"/>
    <d v="2023-09-03T00:00:00"/>
    <d v="2023-09-04T00:00:00"/>
    <x v="0"/>
    <x v="2"/>
    <n v="695.16"/>
    <x v="5"/>
    <x v="0"/>
    <x v="7"/>
    <n v="3979.3199999999997"/>
    <n v="4674.4799999999996"/>
  </r>
  <r>
    <x v="6208"/>
    <x v="0"/>
    <x v="2"/>
    <n v="1681.15"/>
    <n v="0.24"/>
    <n v="9"/>
    <d v="2023-07-02T00:00:00"/>
    <d v="2023-07-06T00:00:00"/>
    <x v="2"/>
    <x v="2"/>
    <n v="500.81"/>
    <x v="0"/>
    <x v="0"/>
    <x v="4"/>
    <n v="1180.3400000000001"/>
    <n v="15130.35"/>
  </r>
  <r>
    <x v="6209"/>
    <x v="1"/>
    <x v="2"/>
    <n v="2520.19"/>
    <n v="0.23"/>
    <n v="4"/>
    <d v="2024-05-03T00:00:00"/>
    <d v="2024-05-04T00:00:00"/>
    <x v="0"/>
    <x v="0"/>
    <n v="629.75"/>
    <x v="2"/>
    <x v="1"/>
    <x v="5"/>
    <n v="1890.44"/>
    <n v="10080.76"/>
  </r>
  <r>
    <x v="6210"/>
    <x v="2"/>
    <x v="0"/>
    <n v="728.06"/>
    <n v="0.42"/>
    <n v="5"/>
    <d v="2024-09-21T00:00:00"/>
    <d v="2024-09-26T00:00:00"/>
    <x v="2"/>
    <x v="2"/>
    <n v="141.18"/>
    <x v="1"/>
    <x v="1"/>
    <x v="7"/>
    <n v="586.87999999999988"/>
    <n v="3640.2999999999997"/>
  </r>
  <r>
    <x v="6211"/>
    <x v="0"/>
    <x v="2"/>
    <n v="4656.0200000000004"/>
    <n v="0.39"/>
    <n v="1"/>
    <d v="2024-02-01T00:00:00"/>
    <d v="2024-02-05T00:00:00"/>
    <x v="1"/>
    <x v="1"/>
    <n v="334.16"/>
    <x v="1"/>
    <x v="1"/>
    <x v="8"/>
    <n v="4321.8600000000006"/>
    <n v="4656.0200000000004"/>
  </r>
  <r>
    <x v="6212"/>
    <x v="2"/>
    <x v="1"/>
    <n v="1662.1"/>
    <n v="0.12"/>
    <n v="1"/>
    <d v="2024-05-29T00:00:00"/>
    <d v="2024-05-30T00:00:00"/>
    <x v="0"/>
    <x v="0"/>
    <n v="137.32"/>
    <x v="5"/>
    <x v="1"/>
    <x v="5"/>
    <n v="1524.78"/>
    <n v="1662.1"/>
  </r>
  <r>
    <x v="6213"/>
    <x v="0"/>
    <x v="2"/>
    <n v="1054.44"/>
    <n v="0.12"/>
    <n v="9"/>
    <d v="2023-08-04T00:00:00"/>
    <d v="2023-08-11T00:00:00"/>
    <x v="1"/>
    <x v="1"/>
    <n v="168.78"/>
    <x v="4"/>
    <x v="0"/>
    <x v="1"/>
    <n v="885.66000000000008"/>
    <n v="9489.9600000000009"/>
  </r>
  <r>
    <x v="6214"/>
    <x v="3"/>
    <x v="3"/>
    <n v="2444.3000000000002"/>
    <n v="0.36"/>
    <n v="6"/>
    <d v="2023-08-12T00:00:00"/>
    <d v="2023-08-18T00:00:00"/>
    <x v="1"/>
    <x v="2"/>
    <n v="620.20000000000005"/>
    <x v="1"/>
    <x v="0"/>
    <x v="1"/>
    <n v="1824.1000000000001"/>
    <n v="14665.800000000001"/>
  </r>
  <r>
    <x v="6215"/>
    <x v="0"/>
    <x v="3"/>
    <n v="312.08"/>
    <n v="0.37"/>
    <n v="6"/>
    <d v="2023-04-11T00:00:00"/>
    <d v="2023-04-17T00:00:00"/>
    <x v="0"/>
    <x v="2"/>
    <n v="73.45"/>
    <x v="0"/>
    <x v="0"/>
    <x v="3"/>
    <n v="238.63"/>
    <n v="1872.48"/>
  </r>
  <r>
    <x v="6216"/>
    <x v="1"/>
    <x v="1"/>
    <n v="1338.9"/>
    <n v="0.09"/>
    <n v="5"/>
    <d v="2024-08-06T00:00:00"/>
    <d v="2024-08-12T00:00:00"/>
    <x v="1"/>
    <x v="2"/>
    <n v="352.98"/>
    <x v="4"/>
    <x v="1"/>
    <x v="1"/>
    <n v="985.92000000000007"/>
    <n v="6694.5"/>
  </r>
  <r>
    <x v="6217"/>
    <x v="1"/>
    <x v="2"/>
    <n v="431.52"/>
    <n v="0.21"/>
    <n v="6"/>
    <d v="2023-12-21T00:00:00"/>
    <d v="2023-12-28T00:00:00"/>
    <x v="0"/>
    <x v="0"/>
    <n v="65.290000000000006"/>
    <x v="0"/>
    <x v="0"/>
    <x v="10"/>
    <n v="366.22999999999996"/>
    <n v="2589.12"/>
  </r>
  <r>
    <x v="6218"/>
    <x v="2"/>
    <x v="3"/>
    <n v="724.12"/>
    <n v="0.41"/>
    <n v="8"/>
    <d v="2024-10-24T00:00:00"/>
    <d v="2024-10-30T00:00:00"/>
    <x v="1"/>
    <x v="1"/>
    <n v="140.75"/>
    <x v="5"/>
    <x v="1"/>
    <x v="2"/>
    <n v="583.37"/>
    <n v="5792.96"/>
  </r>
  <r>
    <x v="6219"/>
    <x v="0"/>
    <x v="4"/>
    <n v="649.57000000000005"/>
    <n v="0.04"/>
    <n v="7"/>
    <d v="2024-12-20T00:00:00"/>
    <d v="2024-12-27T00:00:00"/>
    <x v="2"/>
    <x v="1"/>
    <n v="82.49"/>
    <x v="3"/>
    <x v="1"/>
    <x v="10"/>
    <n v="567.08000000000004"/>
    <n v="4546.9900000000007"/>
  </r>
  <r>
    <x v="6220"/>
    <x v="2"/>
    <x v="2"/>
    <n v="4374.8599999999997"/>
    <n v="0.19"/>
    <n v="7"/>
    <d v="2024-12-13T00:00:00"/>
    <d v="2024-12-15T00:00:00"/>
    <x v="2"/>
    <x v="0"/>
    <n v="807.31"/>
    <x v="5"/>
    <x v="1"/>
    <x v="10"/>
    <n v="3567.5499999999997"/>
    <n v="30624.019999999997"/>
  </r>
  <r>
    <x v="6221"/>
    <x v="2"/>
    <x v="1"/>
    <n v="4659.13"/>
    <n v="0.32"/>
    <n v="9"/>
    <d v="2024-06-13T00:00:00"/>
    <d v="2024-06-16T00:00:00"/>
    <x v="2"/>
    <x v="0"/>
    <n v="950.82"/>
    <x v="1"/>
    <x v="1"/>
    <x v="9"/>
    <n v="3708.31"/>
    <n v="41932.17"/>
  </r>
  <r>
    <x v="6222"/>
    <x v="3"/>
    <x v="2"/>
    <n v="2425.16"/>
    <n v="0.39"/>
    <n v="9"/>
    <d v="2024-09-16T00:00:00"/>
    <d v="2024-09-17T00:00:00"/>
    <x v="2"/>
    <x v="1"/>
    <n v="434.12"/>
    <x v="0"/>
    <x v="1"/>
    <x v="7"/>
    <n v="1991.04"/>
    <n v="21826.44"/>
  </r>
  <r>
    <x v="6223"/>
    <x v="3"/>
    <x v="0"/>
    <n v="3189.04"/>
    <n v="0.33"/>
    <n v="9"/>
    <d v="2023-07-01T00:00:00"/>
    <d v="2023-07-02T00:00:00"/>
    <x v="1"/>
    <x v="0"/>
    <n v="317.37"/>
    <x v="4"/>
    <x v="0"/>
    <x v="4"/>
    <n v="2871.67"/>
    <n v="28701.360000000001"/>
  </r>
  <r>
    <x v="6224"/>
    <x v="1"/>
    <x v="0"/>
    <n v="3509.92"/>
    <n v="0.2"/>
    <n v="1"/>
    <d v="2024-04-30T00:00:00"/>
    <d v="2024-05-03T00:00:00"/>
    <x v="1"/>
    <x v="0"/>
    <n v="473.3"/>
    <x v="0"/>
    <x v="1"/>
    <x v="3"/>
    <n v="3036.62"/>
    <n v="3509.92"/>
  </r>
  <r>
    <x v="6225"/>
    <x v="2"/>
    <x v="3"/>
    <n v="2017.44"/>
    <n v="0.5"/>
    <n v="6"/>
    <d v="2023-11-16T00:00:00"/>
    <d v="2023-11-23T00:00:00"/>
    <x v="1"/>
    <x v="0"/>
    <n v="418.27"/>
    <x v="4"/>
    <x v="0"/>
    <x v="11"/>
    <n v="1599.17"/>
    <n v="12104.64"/>
  </r>
  <r>
    <x v="6226"/>
    <x v="1"/>
    <x v="0"/>
    <n v="1914.03"/>
    <n v="0.02"/>
    <n v="5"/>
    <d v="2023-02-06T00:00:00"/>
    <d v="2023-02-10T00:00:00"/>
    <x v="1"/>
    <x v="2"/>
    <n v="370.32"/>
    <x v="2"/>
    <x v="0"/>
    <x v="8"/>
    <n v="1543.71"/>
    <n v="9570.15"/>
  </r>
  <r>
    <x v="6227"/>
    <x v="0"/>
    <x v="1"/>
    <n v="3410.29"/>
    <n v="0.25"/>
    <n v="8"/>
    <d v="2023-04-21T00:00:00"/>
    <d v="2023-04-28T00:00:00"/>
    <x v="1"/>
    <x v="2"/>
    <n v="552.83000000000004"/>
    <x v="5"/>
    <x v="0"/>
    <x v="3"/>
    <n v="2857.46"/>
    <n v="27282.32"/>
  </r>
  <r>
    <x v="6228"/>
    <x v="2"/>
    <x v="3"/>
    <n v="1945.9"/>
    <n v="0.26"/>
    <n v="8"/>
    <d v="2024-09-08T00:00:00"/>
    <d v="2024-09-12T00:00:00"/>
    <x v="0"/>
    <x v="2"/>
    <n v="127.61"/>
    <x v="0"/>
    <x v="1"/>
    <x v="7"/>
    <n v="1818.2900000000002"/>
    <n v="15567.2"/>
  </r>
  <r>
    <x v="6229"/>
    <x v="2"/>
    <x v="1"/>
    <n v="2946.95"/>
    <n v="0.12"/>
    <n v="8"/>
    <d v="2023-07-25T00:00:00"/>
    <d v="2023-07-31T00:00:00"/>
    <x v="2"/>
    <x v="1"/>
    <n v="481.63"/>
    <x v="3"/>
    <x v="0"/>
    <x v="4"/>
    <n v="2465.3199999999997"/>
    <n v="23575.599999999999"/>
  </r>
  <r>
    <x v="6230"/>
    <x v="0"/>
    <x v="1"/>
    <n v="2624.44"/>
    <n v="0.28000000000000003"/>
    <n v="5"/>
    <d v="2024-05-26T00:00:00"/>
    <d v="2024-05-31T00:00:00"/>
    <x v="2"/>
    <x v="0"/>
    <n v="502.91"/>
    <x v="0"/>
    <x v="1"/>
    <x v="5"/>
    <n v="2121.5300000000002"/>
    <n v="13122.2"/>
  </r>
  <r>
    <x v="6231"/>
    <x v="0"/>
    <x v="0"/>
    <n v="2669.86"/>
    <n v="0.11"/>
    <n v="1"/>
    <d v="2023-12-27T00:00:00"/>
    <d v="2024-01-02T00:00:00"/>
    <x v="0"/>
    <x v="2"/>
    <n v="279.52999999999997"/>
    <x v="1"/>
    <x v="0"/>
    <x v="10"/>
    <n v="2390.33"/>
    <n v="2669.86"/>
  </r>
  <r>
    <x v="6232"/>
    <x v="1"/>
    <x v="0"/>
    <n v="4163.8599999999997"/>
    <n v="0.22"/>
    <n v="4"/>
    <d v="2023-12-10T00:00:00"/>
    <d v="2023-12-15T00:00:00"/>
    <x v="2"/>
    <x v="1"/>
    <n v="223.19"/>
    <x v="3"/>
    <x v="0"/>
    <x v="10"/>
    <n v="3940.6699999999996"/>
    <n v="16655.439999999999"/>
  </r>
  <r>
    <x v="6233"/>
    <x v="1"/>
    <x v="1"/>
    <n v="3549.88"/>
    <n v="0.22"/>
    <n v="7"/>
    <d v="2023-12-19T00:00:00"/>
    <d v="2023-12-25T00:00:00"/>
    <x v="2"/>
    <x v="2"/>
    <n v="632"/>
    <x v="3"/>
    <x v="0"/>
    <x v="10"/>
    <n v="2917.88"/>
    <n v="24849.16"/>
  </r>
  <r>
    <x v="6234"/>
    <x v="0"/>
    <x v="0"/>
    <n v="4807.3500000000004"/>
    <n v="0.39"/>
    <n v="2"/>
    <d v="2024-06-24T00:00:00"/>
    <d v="2024-06-30T00:00:00"/>
    <x v="2"/>
    <x v="1"/>
    <n v="696.13"/>
    <x v="0"/>
    <x v="1"/>
    <x v="9"/>
    <n v="4111.22"/>
    <n v="9614.7000000000007"/>
  </r>
  <r>
    <x v="6235"/>
    <x v="1"/>
    <x v="0"/>
    <n v="3975.79"/>
    <n v="0.47"/>
    <n v="7"/>
    <d v="2024-01-08T00:00:00"/>
    <d v="2024-01-15T00:00:00"/>
    <x v="0"/>
    <x v="0"/>
    <n v="884.47"/>
    <x v="0"/>
    <x v="1"/>
    <x v="6"/>
    <n v="3091.3199999999997"/>
    <n v="27830.53"/>
  </r>
  <r>
    <x v="6236"/>
    <x v="0"/>
    <x v="0"/>
    <n v="814.38"/>
    <n v="0.1"/>
    <n v="5"/>
    <d v="2024-03-29T00:00:00"/>
    <d v="2024-04-03T00:00:00"/>
    <x v="1"/>
    <x v="0"/>
    <n v="66.33"/>
    <x v="0"/>
    <x v="1"/>
    <x v="0"/>
    <n v="748.05"/>
    <n v="4071.9"/>
  </r>
  <r>
    <x v="6237"/>
    <x v="2"/>
    <x v="2"/>
    <n v="3718.57"/>
    <n v="0.5"/>
    <n v="6"/>
    <d v="2024-10-04T00:00:00"/>
    <d v="2024-10-06T00:00:00"/>
    <x v="1"/>
    <x v="0"/>
    <n v="689.59"/>
    <x v="0"/>
    <x v="1"/>
    <x v="2"/>
    <n v="3028.98"/>
    <n v="22311.420000000002"/>
  </r>
  <r>
    <x v="6238"/>
    <x v="2"/>
    <x v="1"/>
    <n v="3361.67"/>
    <n v="0.47"/>
    <n v="6"/>
    <d v="2023-05-26T00:00:00"/>
    <d v="2023-05-29T00:00:00"/>
    <x v="1"/>
    <x v="2"/>
    <n v="924.11"/>
    <x v="0"/>
    <x v="0"/>
    <x v="5"/>
    <n v="2437.56"/>
    <n v="20170.02"/>
  </r>
  <r>
    <x v="6239"/>
    <x v="3"/>
    <x v="4"/>
    <n v="3265.62"/>
    <n v="0.06"/>
    <n v="5"/>
    <d v="2024-07-17T00:00:00"/>
    <d v="2024-07-24T00:00:00"/>
    <x v="1"/>
    <x v="1"/>
    <n v="918.82"/>
    <x v="5"/>
    <x v="1"/>
    <x v="4"/>
    <n v="2346.7999999999997"/>
    <n v="16328.099999999999"/>
  </r>
  <r>
    <x v="6240"/>
    <x v="2"/>
    <x v="1"/>
    <n v="2455.65"/>
    <n v="0.46"/>
    <n v="7"/>
    <d v="2024-01-08T00:00:00"/>
    <d v="2024-01-15T00:00:00"/>
    <x v="2"/>
    <x v="0"/>
    <n v="662.75"/>
    <x v="3"/>
    <x v="1"/>
    <x v="6"/>
    <n v="1792.9"/>
    <n v="17189.55"/>
  </r>
  <r>
    <x v="6241"/>
    <x v="0"/>
    <x v="3"/>
    <n v="406.07"/>
    <n v="0.28000000000000003"/>
    <n v="4"/>
    <d v="2023-02-11T00:00:00"/>
    <d v="2023-02-15T00:00:00"/>
    <x v="0"/>
    <x v="1"/>
    <n v="101.71"/>
    <x v="1"/>
    <x v="0"/>
    <x v="8"/>
    <n v="304.36"/>
    <n v="1624.28"/>
  </r>
  <r>
    <x v="6242"/>
    <x v="1"/>
    <x v="0"/>
    <n v="4762.28"/>
    <n v="0.44"/>
    <n v="1"/>
    <d v="2023-11-04T00:00:00"/>
    <d v="2023-11-11T00:00:00"/>
    <x v="1"/>
    <x v="1"/>
    <n v="1354.89"/>
    <x v="5"/>
    <x v="0"/>
    <x v="11"/>
    <n v="3407.3899999999994"/>
    <n v="4762.28"/>
  </r>
  <r>
    <x v="6243"/>
    <x v="3"/>
    <x v="0"/>
    <n v="4274.43"/>
    <n v="0.47"/>
    <n v="9"/>
    <d v="2024-02-24T00:00:00"/>
    <d v="2024-02-26T00:00:00"/>
    <x v="0"/>
    <x v="1"/>
    <n v="1249.04"/>
    <x v="3"/>
    <x v="1"/>
    <x v="8"/>
    <n v="3025.3900000000003"/>
    <n v="38469.870000000003"/>
  </r>
  <r>
    <x v="6244"/>
    <x v="1"/>
    <x v="4"/>
    <n v="2485.36"/>
    <n v="0.43"/>
    <n v="7"/>
    <d v="2023-08-11T00:00:00"/>
    <d v="2023-08-17T00:00:00"/>
    <x v="2"/>
    <x v="0"/>
    <n v="300.99"/>
    <x v="2"/>
    <x v="0"/>
    <x v="1"/>
    <n v="2184.37"/>
    <n v="17397.52"/>
  </r>
  <r>
    <x v="6245"/>
    <x v="0"/>
    <x v="3"/>
    <n v="877.05"/>
    <n v="0.2"/>
    <n v="9"/>
    <d v="2023-07-27T00:00:00"/>
    <d v="2023-08-01T00:00:00"/>
    <x v="1"/>
    <x v="0"/>
    <n v="150.79"/>
    <x v="5"/>
    <x v="0"/>
    <x v="4"/>
    <n v="726.26"/>
    <n v="7893.45"/>
  </r>
  <r>
    <x v="6246"/>
    <x v="2"/>
    <x v="2"/>
    <n v="4139.92"/>
    <n v="0.32"/>
    <n v="9"/>
    <d v="2024-12-26T00:00:00"/>
    <d v="2025-01-01T00:00:00"/>
    <x v="2"/>
    <x v="0"/>
    <n v="941.42"/>
    <x v="5"/>
    <x v="1"/>
    <x v="10"/>
    <n v="3198.5"/>
    <n v="37259.279999999999"/>
  </r>
  <r>
    <x v="6247"/>
    <x v="3"/>
    <x v="1"/>
    <n v="2210.29"/>
    <n v="0.23"/>
    <n v="7"/>
    <d v="2023-05-07T00:00:00"/>
    <d v="2023-05-10T00:00:00"/>
    <x v="2"/>
    <x v="0"/>
    <n v="391.25"/>
    <x v="4"/>
    <x v="0"/>
    <x v="5"/>
    <n v="1819.04"/>
    <n v="15472.029999999999"/>
  </r>
  <r>
    <x v="6248"/>
    <x v="0"/>
    <x v="2"/>
    <n v="2011.56"/>
    <n v="0.18"/>
    <n v="2"/>
    <d v="2023-01-02T00:00:00"/>
    <d v="2023-01-07T00:00:00"/>
    <x v="1"/>
    <x v="0"/>
    <n v="556.96"/>
    <x v="3"/>
    <x v="0"/>
    <x v="6"/>
    <n v="1454.6"/>
    <n v="4023.12"/>
  </r>
  <r>
    <x v="6249"/>
    <x v="3"/>
    <x v="3"/>
    <n v="3360.37"/>
    <n v="0.13"/>
    <n v="2"/>
    <d v="2024-07-16T00:00:00"/>
    <d v="2024-07-17T00:00:00"/>
    <x v="0"/>
    <x v="0"/>
    <n v="986.76"/>
    <x v="0"/>
    <x v="1"/>
    <x v="4"/>
    <n v="2373.6099999999997"/>
    <n v="6720.74"/>
  </r>
  <r>
    <x v="6250"/>
    <x v="3"/>
    <x v="4"/>
    <n v="3817.51"/>
    <n v="0.22"/>
    <n v="4"/>
    <d v="2023-12-26T00:00:00"/>
    <d v="2024-01-01T00:00:00"/>
    <x v="1"/>
    <x v="0"/>
    <n v="664.4"/>
    <x v="1"/>
    <x v="0"/>
    <x v="10"/>
    <n v="3153.11"/>
    <n v="15270.04"/>
  </r>
  <r>
    <x v="6251"/>
    <x v="2"/>
    <x v="3"/>
    <n v="407.92"/>
    <n v="0.4"/>
    <n v="9"/>
    <d v="2023-01-17T00:00:00"/>
    <d v="2023-01-22T00:00:00"/>
    <x v="2"/>
    <x v="0"/>
    <n v="54.13"/>
    <x v="1"/>
    <x v="0"/>
    <x v="6"/>
    <n v="353.79"/>
    <n v="3671.28"/>
  </r>
  <r>
    <x v="6252"/>
    <x v="0"/>
    <x v="4"/>
    <n v="3861.03"/>
    <n v="0.42"/>
    <n v="7"/>
    <d v="2024-10-14T00:00:00"/>
    <d v="2024-10-20T00:00:00"/>
    <x v="0"/>
    <x v="2"/>
    <n v="585.98"/>
    <x v="4"/>
    <x v="1"/>
    <x v="2"/>
    <n v="3275.05"/>
    <n v="27027.210000000003"/>
  </r>
  <r>
    <x v="6253"/>
    <x v="1"/>
    <x v="2"/>
    <n v="3696.31"/>
    <n v="0.48"/>
    <n v="9"/>
    <d v="2023-07-01T00:00:00"/>
    <d v="2023-07-04T00:00:00"/>
    <x v="0"/>
    <x v="1"/>
    <n v="811.88"/>
    <x v="3"/>
    <x v="0"/>
    <x v="4"/>
    <n v="2884.43"/>
    <n v="33266.79"/>
  </r>
  <r>
    <x v="6254"/>
    <x v="3"/>
    <x v="2"/>
    <n v="2987.13"/>
    <n v="0.15"/>
    <n v="4"/>
    <d v="2024-01-19T00:00:00"/>
    <d v="2024-01-26T00:00:00"/>
    <x v="1"/>
    <x v="1"/>
    <n v="691.71"/>
    <x v="2"/>
    <x v="1"/>
    <x v="6"/>
    <n v="2295.42"/>
    <n v="11948.52"/>
  </r>
  <r>
    <x v="6255"/>
    <x v="3"/>
    <x v="3"/>
    <n v="1758.25"/>
    <n v="0.33"/>
    <n v="9"/>
    <d v="2023-08-15T00:00:00"/>
    <d v="2023-08-21T00:00:00"/>
    <x v="1"/>
    <x v="2"/>
    <n v="254.1"/>
    <x v="5"/>
    <x v="0"/>
    <x v="1"/>
    <n v="1504.15"/>
    <n v="15824.25"/>
  </r>
  <r>
    <x v="6256"/>
    <x v="1"/>
    <x v="3"/>
    <n v="907.53"/>
    <n v="0.35"/>
    <n v="7"/>
    <d v="2024-10-26T00:00:00"/>
    <d v="2024-10-30T00:00:00"/>
    <x v="1"/>
    <x v="0"/>
    <n v="237.4"/>
    <x v="0"/>
    <x v="1"/>
    <x v="2"/>
    <n v="670.13"/>
    <n v="6352.71"/>
  </r>
  <r>
    <x v="6257"/>
    <x v="0"/>
    <x v="0"/>
    <n v="603"/>
    <n v="0.1"/>
    <n v="8"/>
    <d v="2024-12-14T00:00:00"/>
    <d v="2024-12-17T00:00:00"/>
    <x v="0"/>
    <x v="0"/>
    <n v="49.15"/>
    <x v="5"/>
    <x v="1"/>
    <x v="10"/>
    <n v="553.85"/>
    <n v="4824"/>
  </r>
  <r>
    <x v="6258"/>
    <x v="3"/>
    <x v="4"/>
    <n v="105.8"/>
    <n v="0.18"/>
    <n v="1"/>
    <d v="2023-04-19T00:00:00"/>
    <d v="2023-04-23T00:00:00"/>
    <x v="0"/>
    <x v="2"/>
    <n v="5.92"/>
    <x v="1"/>
    <x v="0"/>
    <x v="3"/>
    <n v="99.88"/>
    <n v="105.8"/>
  </r>
  <r>
    <x v="6259"/>
    <x v="3"/>
    <x v="0"/>
    <n v="1111.6500000000001"/>
    <n v="0.17"/>
    <n v="9"/>
    <d v="2024-08-09T00:00:00"/>
    <d v="2024-08-15T00:00:00"/>
    <x v="1"/>
    <x v="1"/>
    <n v="327.87"/>
    <x v="0"/>
    <x v="1"/>
    <x v="1"/>
    <n v="783.78000000000009"/>
    <n v="10004.85"/>
  </r>
  <r>
    <x v="6260"/>
    <x v="3"/>
    <x v="1"/>
    <n v="2115.5500000000002"/>
    <n v="0.49"/>
    <n v="8"/>
    <d v="2024-08-12T00:00:00"/>
    <d v="2024-08-18T00:00:00"/>
    <x v="2"/>
    <x v="2"/>
    <n v="592.52"/>
    <x v="1"/>
    <x v="1"/>
    <x v="1"/>
    <n v="1523.0300000000002"/>
    <n v="16924.400000000001"/>
  </r>
  <r>
    <x v="6261"/>
    <x v="0"/>
    <x v="1"/>
    <n v="1293.8599999999999"/>
    <n v="0.48"/>
    <n v="1"/>
    <d v="2024-09-01T00:00:00"/>
    <d v="2024-09-04T00:00:00"/>
    <x v="0"/>
    <x v="0"/>
    <n v="163.6"/>
    <x v="3"/>
    <x v="1"/>
    <x v="7"/>
    <n v="1130.26"/>
    <n v="1293.8599999999999"/>
  </r>
  <r>
    <x v="6262"/>
    <x v="0"/>
    <x v="3"/>
    <n v="1614"/>
    <n v="0.41"/>
    <n v="8"/>
    <d v="2023-05-30T00:00:00"/>
    <d v="2023-06-02T00:00:00"/>
    <x v="2"/>
    <x v="1"/>
    <n v="466.45"/>
    <x v="1"/>
    <x v="0"/>
    <x v="5"/>
    <n v="1147.55"/>
    <n v="12912"/>
  </r>
  <r>
    <x v="6263"/>
    <x v="1"/>
    <x v="2"/>
    <n v="2013.22"/>
    <n v="0.24"/>
    <n v="5"/>
    <d v="2024-03-03T00:00:00"/>
    <d v="2024-03-07T00:00:00"/>
    <x v="1"/>
    <x v="2"/>
    <n v="258.14999999999998"/>
    <x v="4"/>
    <x v="1"/>
    <x v="0"/>
    <n v="1755.0700000000002"/>
    <n v="10066.1"/>
  </r>
  <r>
    <x v="6264"/>
    <x v="0"/>
    <x v="1"/>
    <n v="1610.49"/>
    <n v="0.13"/>
    <n v="3"/>
    <d v="2024-10-05T00:00:00"/>
    <d v="2024-10-06T00:00:00"/>
    <x v="1"/>
    <x v="1"/>
    <n v="270.58"/>
    <x v="4"/>
    <x v="1"/>
    <x v="2"/>
    <n v="1339.91"/>
    <n v="4831.47"/>
  </r>
  <r>
    <x v="6265"/>
    <x v="0"/>
    <x v="1"/>
    <n v="3650.64"/>
    <n v="0.46"/>
    <n v="8"/>
    <d v="2023-12-30T00:00:00"/>
    <d v="2024-01-02T00:00:00"/>
    <x v="2"/>
    <x v="0"/>
    <n v="664.76"/>
    <x v="2"/>
    <x v="0"/>
    <x v="10"/>
    <n v="2985.88"/>
    <n v="29205.119999999999"/>
  </r>
  <r>
    <x v="6266"/>
    <x v="2"/>
    <x v="0"/>
    <n v="2509.46"/>
    <n v="0.13"/>
    <n v="3"/>
    <d v="2023-06-03T00:00:00"/>
    <d v="2023-06-06T00:00:00"/>
    <x v="1"/>
    <x v="0"/>
    <n v="526.16"/>
    <x v="0"/>
    <x v="0"/>
    <x v="9"/>
    <n v="1983.3000000000002"/>
    <n v="7528.38"/>
  </r>
  <r>
    <x v="6267"/>
    <x v="1"/>
    <x v="0"/>
    <n v="194.7"/>
    <n v="0.26"/>
    <n v="8"/>
    <d v="2024-10-02T00:00:00"/>
    <d v="2024-10-08T00:00:00"/>
    <x v="2"/>
    <x v="0"/>
    <n v="35.32"/>
    <x v="5"/>
    <x v="1"/>
    <x v="2"/>
    <n v="159.38"/>
    <n v="1557.6"/>
  </r>
  <r>
    <x v="6268"/>
    <x v="3"/>
    <x v="1"/>
    <n v="1210.67"/>
    <n v="0.12"/>
    <n v="5"/>
    <d v="2023-01-10T00:00:00"/>
    <d v="2023-01-12T00:00:00"/>
    <x v="2"/>
    <x v="2"/>
    <n v="336.39"/>
    <x v="5"/>
    <x v="0"/>
    <x v="6"/>
    <n v="874.28000000000009"/>
    <n v="6053.35"/>
  </r>
  <r>
    <x v="6269"/>
    <x v="0"/>
    <x v="3"/>
    <n v="3577.33"/>
    <n v="0.49"/>
    <n v="8"/>
    <d v="2024-09-03T00:00:00"/>
    <d v="2024-09-10T00:00:00"/>
    <x v="0"/>
    <x v="0"/>
    <n v="679.6"/>
    <x v="1"/>
    <x v="1"/>
    <x v="7"/>
    <n v="2897.73"/>
    <n v="28618.639999999999"/>
  </r>
  <r>
    <x v="6270"/>
    <x v="3"/>
    <x v="0"/>
    <n v="1574.56"/>
    <n v="0.02"/>
    <n v="3"/>
    <d v="2023-01-02T00:00:00"/>
    <d v="2023-01-07T00:00:00"/>
    <x v="2"/>
    <x v="1"/>
    <n v="90.59"/>
    <x v="2"/>
    <x v="0"/>
    <x v="6"/>
    <n v="1483.97"/>
    <n v="4723.68"/>
  </r>
  <r>
    <x v="6271"/>
    <x v="3"/>
    <x v="1"/>
    <n v="4608.6899999999996"/>
    <n v="0.09"/>
    <n v="6"/>
    <d v="2024-06-24T00:00:00"/>
    <d v="2024-06-26T00:00:00"/>
    <x v="1"/>
    <x v="1"/>
    <n v="433.93"/>
    <x v="0"/>
    <x v="1"/>
    <x v="9"/>
    <n v="4174.7599999999993"/>
    <n v="27652.14"/>
  </r>
  <r>
    <x v="6272"/>
    <x v="2"/>
    <x v="2"/>
    <n v="3592.05"/>
    <n v="0.38"/>
    <n v="6"/>
    <d v="2024-04-15T00:00:00"/>
    <d v="2024-04-21T00:00:00"/>
    <x v="1"/>
    <x v="2"/>
    <n v="1040.05"/>
    <x v="2"/>
    <x v="1"/>
    <x v="3"/>
    <n v="2552"/>
    <n v="21552.300000000003"/>
  </r>
  <r>
    <x v="6273"/>
    <x v="0"/>
    <x v="0"/>
    <n v="1520.64"/>
    <n v="0.08"/>
    <n v="4"/>
    <d v="2024-01-16T00:00:00"/>
    <d v="2024-01-23T00:00:00"/>
    <x v="1"/>
    <x v="2"/>
    <n v="92.97"/>
    <x v="2"/>
    <x v="1"/>
    <x v="6"/>
    <n v="1427.67"/>
    <n v="6082.56"/>
  </r>
  <r>
    <x v="6274"/>
    <x v="1"/>
    <x v="1"/>
    <n v="2630.41"/>
    <n v="0.49"/>
    <n v="5"/>
    <d v="2023-03-30T00:00:00"/>
    <d v="2023-04-06T00:00:00"/>
    <x v="1"/>
    <x v="2"/>
    <n v="628.73"/>
    <x v="1"/>
    <x v="0"/>
    <x v="0"/>
    <n v="2001.6799999999998"/>
    <n v="13152.05"/>
  </r>
  <r>
    <x v="6275"/>
    <x v="0"/>
    <x v="4"/>
    <n v="3369.47"/>
    <n v="0.16"/>
    <n v="7"/>
    <d v="2024-11-10T00:00:00"/>
    <d v="2024-11-13T00:00:00"/>
    <x v="1"/>
    <x v="1"/>
    <n v="991.15"/>
    <x v="5"/>
    <x v="1"/>
    <x v="11"/>
    <n v="2378.3199999999997"/>
    <n v="23586.289999999997"/>
  </r>
  <r>
    <x v="6276"/>
    <x v="3"/>
    <x v="0"/>
    <n v="1047.49"/>
    <n v="0.46"/>
    <n v="1"/>
    <d v="2024-11-04T00:00:00"/>
    <d v="2024-11-07T00:00:00"/>
    <x v="0"/>
    <x v="2"/>
    <n v="60.24"/>
    <x v="4"/>
    <x v="1"/>
    <x v="11"/>
    <n v="987.25"/>
    <n v="1047.49"/>
  </r>
  <r>
    <x v="6277"/>
    <x v="1"/>
    <x v="4"/>
    <n v="1306.32"/>
    <n v="0.33"/>
    <n v="8"/>
    <d v="2024-05-24T00:00:00"/>
    <d v="2024-05-27T00:00:00"/>
    <x v="0"/>
    <x v="2"/>
    <n v="346.16"/>
    <x v="4"/>
    <x v="1"/>
    <x v="5"/>
    <n v="960.15999999999985"/>
    <n v="10450.56"/>
  </r>
  <r>
    <x v="6278"/>
    <x v="0"/>
    <x v="0"/>
    <n v="2584.91"/>
    <n v="0.32"/>
    <n v="3"/>
    <d v="2024-08-13T00:00:00"/>
    <d v="2024-08-14T00:00:00"/>
    <x v="0"/>
    <x v="1"/>
    <n v="584.35"/>
    <x v="1"/>
    <x v="1"/>
    <x v="1"/>
    <n v="2000.56"/>
    <n v="7754.73"/>
  </r>
  <r>
    <x v="6279"/>
    <x v="3"/>
    <x v="0"/>
    <n v="4631.9799999999996"/>
    <n v="0.46"/>
    <n v="7"/>
    <d v="2024-07-04T00:00:00"/>
    <d v="2024-07-06T00:00:00"/>
    <x v="2"/>
    <x v="2"/>
    <n v="269.52"/>
    <x v="3"/>
    <x v="1"/>
    <x v="4"/>
    <n v="4362.4599999999991"/>
    <n v="32423.859999999997"/>
  </r>
  <r>
    <x v="6280"/>
    <x v="3"/>
    <x v="4"/>
    <n v="1785.65"/>
    <n v="0.26"/>
    <n v="9"/>
    <d v="2024-07-07T00:00:00"/>
    <d v="2024-07-12T00:00:00"/>
    <x v="0"/>
    <x v="0"/>
    <n v="356.65"/>
    <x v="3"/>
    <x v="1"/>
    <x v="4"/>
    <n v="1429"/>
    <n v="16070.85"/>
  </r>
  <r>
    <x v="6281"/>
    <x v="2"/>
    <x v="3"/>
    <n v="2070.44"/>
    <n v="0.2"/>
    <n v="2"/>
    <d v="2023-08-23T00:00:00"/>
    <d v="2023-08-24T00:00:00"/>
    <x v="2"/>
    <x v="1"/>
    <n v="577.73"/>
    <x v="4"/>
    <x v="0"/>
    <x v="1"/>
    <n v="1492.71"/>
    <n v="4140.88"/>
  </r>
  <r>
    <x v="6282"/>
    <x v="2"/>
    <x v="1"/>
    <n v="1034.04"/>
    <n v="0.11"/>
    <n v="7"/>
    <d v="2023-08-02T00:00:00"/>
    <d v="2023-08-06T00:00:00"/>
    <x v="2"/>
    <x v="2"/>
    <n v="166.8"/>
    <x v="0"/>
    <x v="0"/>
    <x v="1"/>
    <n v="867.24"/>
    <n v="7238.28"/>
  </r>
  <r>
    <x v="6283"/>
    <x v="2"/>
    <x v="3"/>
    <n v="3006.72"/>
    <n v="7.0000000000000007E-2"/>
    <n v="1"/>
    <d v="2024-10-15T00:00:00"/>
    <d v="2024-10-22T00:00:00"/>
    <x v="0"/>
    <x v="1"/>
    <n v="709.19"/>
    <x v="1"/>
    <x v="1"/>
    <x v="2"/>
    <n v="2297.5299999999997"/>
    <n v="3006.72"/>
  </r>
  <r>
    <x v="6284"/>
    <x v="3"/>
    <x v="3"/>
    <n v="3726.74"/>
    <n v="0.4"/>
    <n v="5"/>
    <d v="2023-12-05T00:00:00"/>
    <d v="2023-12-11T00:00:00"/>
    <x v="1"/>
    <x v="0"/>
    <n v="489.76"/>
    <x v="5"/>
    <x v="0"/>
    <x v="10"/>
    <n v="3236.9799999999996"/>
    <n v="18633.699999999997"/>
  </r>
  <r>
    <x v="6285"/>
    <x v="0"/>
    <x v="1"/>
    <n v="2259.15"/>
    <n v="0.06"/>
    <n v="7"/>
    <d v="2024-09-13T00:00:00"/>
    <d v="2024-09-16T00:00:00"/>
    <x v="0"/>
    <x v="1"/>
    <n v="335.37"/>
    <x v="2"/>
    <x v="1"/>
    <x v="7"/>
    <n v="1923.7800000000002"/>
    <n v="15814.050000000001"/>
  </r>
  <r>
    <x v="6286"/>
    <x v="2"/>
    <x v="2"/>
    <n v="3776.22"/>
    <n v="0.2"/>
    <n v="5"/>
    <d v="2024-08-20T00:00:00"/>
    <d v="2024-08-21T00:00:00"/>
    <x v="2"/>
    <x v="0"/>
    <n v="838.86"/>
    <x v="3"/>
    <x v="1"/>
    <x v="1"/>
    <n v="2937.3599999999997"/>
    <n v="18881.099999999999"/>
  </r>
  <r>
    <x v="6287"/>
    <x v="0"/>
    <x v="3"/>
    <n v="1582.76"/>
    <n v="0.2"/>
    <n v="5"/>
    <d v="2023-08-03T00:00:00"/>
    <d v="2023-08-09T00:00:00"/>
    <x v="2"/>
    <x v="2"/>
    <n v="91.24"/>
    <x v="5"/>
    <x v="0"/>
    <x v="1"/>
    <n v="1491.52"/>
    <n v="7913.8"/>
  </r>
  <r>
    <x v="6288"/>
    <x v="2"/>
    <x v="3"/>
    <n v="3564.22"/>
    <n v="0.33"/>
    <n v="6"/>
    <d v="2024-05-23T00:00:00"/>
    <d v="2024-05-29T00:00:00"/>
    <x v="2"/>
    <x v="0"/>
    <n v="831.22"/>
    <x v="2"/>
    <x v="1"/>
    <x v="5"/>
    <n v="2733"/>
    <n v="21385.32"/>
  </r>
  <r>
    <x v="6289"/>
    <x v="1"/>
    <x v="3"/>
    <n v="1365.89"/>
    <n v="0.14000000000000001"/>
    <n v="6"/>
    <d v="2024-02-27T00:00:00"/>
    <d v="2024-03-02T00:00:00"/>
    <x v="0"/>
    <x v="0"/>
    <n v="158.1"/>
    <x v="2"/>
    <x v="1"/>
    <x v="8"/>
    <n v="1207.7900000000002"/>
    <n v="8195.34"/>
  </r>
  <r>
    <x v="6290"/>
    <x v="1"/>
    <x v="2"/>
    <n v="3925.18"/>
    <n v="0.42"/>
    <n v="2"/>
    <d v="2024-10-06T00:00:00"/>
    <d v="2024-10-09T00:00:00"/>
    <x v="0"/>
    <x v="0"/>
    <n v="1028.81"/>
    <x v="2"/>
    <x v="1"/>
    <x v="2"/>
    <n v="2896.37"/>
    <n v="7850.36"/>
  </r>
  <r>
    <x v="6291"/>
    <x v="2"/>
    <x v="0"/>
    <n v="4170.1400000000003"/>
    <n v="0.1"/>
    <n v="9"/>
    <d v="2024-03-30T00:00:00"/>
    <d v="2024-03-31T00:00:00"/>
    <x v="2"/>
    <x v="0"/>
    <n v="791.48"/>
    <x v="3"/>
    <x v="1"/>
    <x v="0"/>
    <n v="3378.6600000000003"/>
    <n v="37531.26"/>
  </r>
  <r>
    <x v="6292"/>
    <x v="3"/>
    <x v="4"/>
    <n v="4008.85"/>
    <n v="0.39"/>
    <n v="3"/>
    <d v="2024-03-21T00:00:00"/>
    <d v="2024-03-24T00:00:00"/>
    <x v="0"/>
    <x v="1"/>
    <n v="489.44"/>
    <x v="1"/>
    <x v="1"/>
    <x v="0"/>
    <n v="3519.41"/>
    <n v="12026.55"/>
  </r>
  <r>
    <x v="6293"/>
    <x v="2"/>
    <x v="4"/>
    <n v="1155.82"/>
    <n v="0.42"/>
    <n v="1"/>
    <d v="2023-09-10T00:00:00"/>
    <d v="2023-09-12T00:00:00"/>
    <x v="0"/>
    <x v="1"/>
    <n v="254.95"/>
    <x v="4"/>
    <x v="0"/>
    <x v="7"/>
    <n v="900.86999999999989"/>
    <n v="1155.82"/>
  </r>
  <r>
    <x v="6294"/>
    <x v="2"/>
    <x v="2"/>
    <n v="3501.82"/>
    <n v="0.1"/>
    <n v="1"/>
    <d v="2024-12-17T00:00:00"/>
    <d v="2024-12-20T00:00:00"/>
    <x v="2"/>
    <x v="0"/>
    <n v="975.71"/>
    <x v="3"/>
    <x v="1"/>
    <x v="10"/>
    <n v="2526.11"/>
    <n v="3501.82"/>
  </r>
  <r>
    <x v="6295"/>
    <x v="3"/>
    <x v="3"/>
    <n v="2738.85"/>
    <n v="0.4"/>
    <n v="9"/>
    <d v="2023-06-08T00:00:00"/>
    <d v="2023-06-14T00:00:00"/>
    <x v="0"/>
    <x v="2"/>
    <n v="491.22"/>
    <x v="1"/>
    <x v="0"/>
    <x v="9"/>
    <n v="2247.63"/>
    <n v="24649.649999999998"/>
  </r>
  <r>
    <x v="6296"/>
    <x v="1"/>
    <x v="4"/>
    <n v="4931.58"/>
    <n v="0.36"/>
    <n v="6"/>
    <d v="2023-05-15T00:00:00"/>
    <d v="2023-05-22T00:00:00"/>
    <x v="0"/>
    <x v="1"/>
    <n v="1309.44"/>
    <x v="0"/>
    <x v="0"/>
    <x v="5"/>
    <n v="3622.14"/>
    <n v="29589.48"/>
  </r>
  <r>
    <x v="6297"/>
    <x v="0"/>
    <x v="2"/>
    <n v="1871.73"/>
    <n v="0.44"/>
    <n v="7"/>
    <d v="2023-05-07T00:00:00"/>
    <d v="2023-05-12T00:00:00"/>
    <x v="1"/>
    <x v="0"/>
    <n v="531.53"/>
    <x v="0"/>
    <x v="0"/>
    <x v="5"/>
    <n v="1340.2"/>
    <n v="13102.11"/>
  </r>
  <r>
    <x v="6298"/>
    <x v="2"/>
    <x v="1"/>
    <n v="3879.13"/>
    <n v="0.25"/>
    <n v="2"/>
    <d v="2023-10-12T00:00:00"/>
    <d v="2023-10-17T00:00:00"/>
    <x v="1"/>
    <x v="0"/>
    <n v="558.05999999999995"/>
    <x v="2"/>
    <x v="0"/>
    <x v="2"/>
    <n v="3321.07"/>
    <n v="7758.26"/>
  </r>
  <r>
    <x v="6299"/>
    <x v="3"/>
    <x v="4"/>
    <n v="1913.38"/>
    <n v="0.12"/>
    <n v="1"/>
    <d v="2023-02-20T00:00:00"/>
    <d v="2023-02-23T00:00:00"/>
    <x v="0"/>
    <x v="1"/>
    <n v="492.39"/>
    <x v="4"/>
    <x v="0"/>
    <x v="8"/>
    <n v="1420.9900000000002"/>
    <n v="1913.38"/>
  </r>
  <r>
    <x v="6300"/>
    <x v="2"/>
    <x v="1"/>
    <n v="2044.6"/>
    <n v="0.46"/>
    <n v="2"/>
    <d v="2024-12-17T00:00:00"/>
    <d v="2024-12-18T00:00:00"/>
    <x v="0"/>
    <x v="2"/>
    <n v="499.76"/>
    <x v="5"/>
    <x v="1"/>
    <x v="10"/>
    <n v="1544.84"/>
    <n v="4089.2"/>
  </r>
  <r>
    <x v="6301"/>
    <x v="3"/>
    <x v="3"/>
    <n v="643.86"/>
    <n v="0.4"/>
    <n v="3"/>
    <d v="2023-08-28T00:00:00"/>
    <d v="2023-09-04T00:00:00"/>
    <x v="0"/>
    <x v="0"/>
    <n v="121.75"/>
    <x v="1"/>
    <x v="0"/>
    <x v="1"/>
    <n v="522.11"/>
    <n v="1931.58"/>
  </r>
  <r>
    <x v="6302"/>
    <x v="0"/>
    <x v="4"/>
    <n v="1274.3399999999999"/>
    <n v="0.01"/>
    <n v="3"/>
    <d v="2023-03-20T00:00:00"/>
    <d v="2023-03-26T00:00:00"/>
    <x v="2"/>
    <x v="2"/>
    <n v="81.260000000000005"/>
    <x v="4"/>
    <x v="0"/>
    <x v="0"/>
    <n v="1193.08"/>
    <n v="3823.0199999999995"/>
  </r>
  <r>
    <x v="6303"/>
    <x v="0"/>
    <x v="2"/>
    <n v="905.97"/>
    <n v="0.47"/>
    <n v="8"/>
    <d v="2023-06-28T00:00:00"/>
    <d v="2023-07-02T00:00:00"/>
    <x v="0"/>
    <x v="0"/>
    <n v="227.23"/>
    <x v="1"/>
    <x v="0"/>
    <x v="9"/>
    <n v="678.74"/>
    <n v="7247.76"/>
  </r>
  <r>
    <x v="6304"/>
    <x v="1"/>
    <x v="0"/>
    <n v="880.08"/>
    <n v="0.47"/>
    <n v="4"/>
    <d v="2023-01-14T00:00:00"/>
    <d v="2023-01-18T00:00:00"/>
    <x v="0"/>
    <x v="0"/>
    <n v="55.6"/>
    <x v="2"/>
    <x v="0"/>
    <x v="6"/>
    <n v="824.48"/>
    <n v="3520.32"/>
  </r>
  <r>
    <x v="6305"/>
    <x v="3"/>
    <x v="4"/>
    <n v="144.18"/>
    <n v="0.18"/>
    <n v="1"/>
    <d v="2023-04-04T00:00:00"/>
    <d v="2023-04-09T00:00:00"/>
    <x v="1"/>
    <x v="2"/>
    <n v="42.07"/>
    <x v="1"/>
    <x v="0"/>
    <x v="3"/>
    <n v="102.11000000000001"/>
    <n v="144.18"/>
  </r>
  <r>
    <x v="6306"/>
    <x v="3"/>
    <x v="4"/>
    <n v="3989.53"/>
    <n v="0.01"/>
    <n v="2"/>
    <d v="2023-01-23T00:00:00"/>
    <d v="2023-01-28T00:00:00"/>
    <x v="0"/>
    <x v="1"/>
    <n v="654.94000000000005"/>
    <x v="1"/>
    <x v="0"/>
    <x v="6"/>
    <n v="3334.59"/>
    <n v="7979.06"/>
  </r>
  <r>
    <x v="6307"/>
    <x v="1"/>
    <x v="4"/>
    <n v="2392.86"/>
    <n v="0.28000000000000003"/>
    <n v="9"/>
    <d v="2023-03-21T00:00:00"/>
    <d v="2023-03-22T00:00:00"/>
    <x v="1"/>
    <x v="2"/>
    <n v="135.66"/>
    <x v="0"/>
    <x v="0"/>
    <x v="0"/>
    <n v="2257.2000000000003"/>
    <n v="21535.74"/>
  </r>
  <r>
    <x v="6308"/>
    <x v="1"/>
    <x v="4"/>
    <n v="4040.42"/>
    <n v="0.46"/>
    <n v="2"/>
    <d v="2023-12-10T00:00:00"/>
    <d v="2023-12-12T00:00:00"/>
    <x v="0"/>
    <x v="2"/>
    <n v="434.89"/>
    <x v="4"/>
    <x v="0"/>
    <x v="10"/>
    <n v="3605.53"/>
    <n v="8080.84"/>
  </r>
  <r>
    <x v="6309"/>
    <x v="3"/>
    <x v="2"/>
    <n v="3101.5"/>
    <n v="0.06"/>
    <n v="9"/>
    <d v="2024-07-08T00:00:00"/>
    <d v="2024-07-13T00:00:00"/>
    <x v="2"/>
    <x v="0"/>
    <n v="333.05"/>
    <x v="0"/>
    <x v="1"/>
    <x v="4"/>
    <n v="2768.45"/>
    <n v="27913.5"/>
  </r>
  <r>
    <x v="6310"/>
    <x v="1"/>
    <x v="2"/>
    <n v="4173.55"/>
    <n v="0.3"/>
    <n v="5"/>
    <d v="2024-07-21T00:00:00"/>
    <d v="2024-07-26T00:00:00"/>
    <x v="0"/>
    <x v="1"/>
    <n v="1109.72"/>
    <x v="2"/>
    <x v="1"/>
    <x v="4"/>
    <n v="3063.83"/>
    <n v="20867.75"/>
  </r>
  <r>
    <x v="6311"/>
    <x v="0"/>
    <x v="0"/>
    <n v="2568.4499999999998"/>
    <n v="0.37"/>
    <n v="4"/>
    <d v="2024-02-09T00:00:00"/>
    <d v="2024-02-16T00:00:00"/>
    <x v="0"/>
    <x v="2"/>
    <n v="175.93"/>
    <x v="1"/>
    <x v="1"/>
    <x v="8"/>
    <n v="2392.52"/>
    <n v="10273.799999999999"/>
  </r>
  <r>
    <x v="6312"/>
    <x v="2"/>
    <x v="2"/>
    <n v="560.79999999999995"/>
    <n v="7.0000000000000007E-2"/>
    <n v="4"/>
    <d v="2023-04-17T00:00:00"/>
    <d v="2023-04-20T00:00:00"/>
    <x v="1"/>
    <x v="1"/>
    <n v="52.22"/>
    <x v="4"/>
    <x v="0"/>
    <x v="3"/>
    <n v="508.57999999999993"/>
    <n v="2243.1999999999998"/>
  </r>
  <r>
    <x v="6313"/>
    <x v="0"/>
    <x v="2"/>
    <n v="3122.14"/>
    <n v="0.26"/>
    <n v="3"/>
    <d v="2024-04-04T00:00:00"/>
    <d v="2024-04-06T00:00:00"/>
    <x v="1"/>
    <x v="1"/>
    <n v="442.6"/>
    <x v="2"/>
    <x v="1"/>
    <x v="3"/>
    <n v="2679.54"/>
    <n v="9366.42"/>
  </r>
  <r>
    <x v="6314"/>
    <x v="1"/>
    <x v="3"/>
    <n v="3421.05"/>
    <n v="0.04"/>
    <n v="2"/>
    <d v="2023-12-31T00:00:00"/>
    <d v="2024-01-02T00:00:00"/>
    <x v="1"/>
    <x v="1"/>
    <n v="322.68"/>
    <x v="4"/>
    <x v="0"/>
    <x v="10"/>
    <n v="3098.3700000000003"/>
    <n v="6842.1"/>
  </r>
  <r>
    <x v="6315"/>
    <x v="3"/>
    <x v="3"/>
    <n v="3169.87"/>
    <n v="0.28000000000000003"/>
    <n v="8"/>
    <d v="2024-02-28T00:00:00"/>
    <d v="2024-03-06T00:00:00"/>
    <x v="0"/>
    <x v="2"/>
    <n v="310.61"/>
    <x v="3"/>
    <x v="1"/>
    <x v="8"/>
    <n v="2859.2599999999998"/>
    <n v="25358.959999999999"/>
  </r>
  <r>
    <x v="6316"/>
    <x v="3"/>
    <x v="1"/>
    <n v="4026.55"/>
    <n v="0.22"/>
    <n v="6"/>
    <d v="2023-04-04T00:00:00"/>
    <d v="2023-04-09T00:00:00"/>
    <x v="2"/>
    <x v="0"/>
    <n v="415.78"/>
    <x v="0"/>
    <x v="0"/>
    <x v="3"/>
    <n v="3610.7700000000004"/>
    <n v="24159.300000000003"/>
  </r>
  <r>
    <x v="6317"/>
    <x v="0"/>
    <x v="0"/>
    <n v="3684.35"/>
    <n v="0.13"/>
    <n v="9"/>
    <d v="2023-04-12T00:00:00"/>
    <d v="2023-04-15T00:00:00"/>
    <x v="1"/>
    <x v="1"/>
    <n v="315.45"/>
    <x v="2"/>
    <x v="0"/>
    <x v="3"/>
    <n v="3368.9"/>
    <n v="33159.15"/>
  </r>
  <r>
    <x v="6318"/>
    <x v="3"/>
    <x v="3"/>
    <n v="2219.9"/>
    <n v="0.43"/>
    <n v="2"/>
    <d v="2024-06-17T00:00:00"/>
    <d v="2024-06-24T00:00:00"/>
    <x v="0"/>
    <x v="0"/>
    <n v="454.28"/>
    <x v="5"/>
    <x v="1"/>
    <x v="9"/>
    <n v="1765.6200000000001"/>
    <n v="4439.8"/>
  </r>
  <r>
    <x v="6319"/>
    <x v="1"/>
    <x v="0"/>
    <n v="4113.6099999999997"/>
    <n v="0.19"/>
    <n v="1"/>
    <d v="2024-01-21T00:00:00"/>
    <d v="2024-01-27T00:00:00"/>
    <x v="0"/>
    <x v="0"/>
    <n v="278.52"/>
    <x v="0"/>
    <x v="1"/>
    <x v="6"/>
    <n v="3835.0899999999997"/>
    <n v="4113.6099999999997"/>
  </r>
  <r>
    <x v="6320"/>
    <x v="0"/>
    <x v="0"/>
    <n v="3489.75"/>
    <n v="0.35"/>
    <n v="8"/>
    <d v="2024-09-09T00:00:00"/>
    <d v="2024-09-15T00:00:00"/>
    <x v="0"/>
    <x v="2"/>
    <n v="485.63"/>
    <x v="0"/>
    <x v="1"/>
    <x v="7"/>
    <n v="3004.12"/>
    <n v="27918"/>
  </r>
  <r>
    <x v="6321"/>
    <x v="3"/>
    <x v="4"/>
    <n v="689.8"/>
    <n v="0.4"/>
    <n v="8"/>
    <d v="2023-08-03T00:00:00"/>
    <d v="2023-08-04T00:00:00"/>
    <x v="1"/>
    <x v="2"/>
    <n v="150.34"/>
    <x v="1"/>
    <x v="0"/>
    <x v="1"/>
    <n v="539.45999999999992"/>
    <n v="5518.4"/>
  </r>
  <r>
    <x v="6322"/>
    <x v="2"/>
    <x v="0"/>
    <n v="2745.38"/>
    <n v="0.09"/>
    <n v="5"/>
    <d v="2024-04-14T00:00:00"/>
    <d v="2024-04-18T00:00:00"/>
    <x v="0"/>
    <x v="2"/>
    <n v="350.27"/>
    <x v="2"/>
    <x v="1"/>
    <x v="3"/>
    <n v="2395.11"/>
    <n v="13726.900000000001"/>
  </r>
  <r>
    <x v="6323"/>
    <x v="2"/>
    <x v="4"/>
    <n v="3669.92"/>
    <n v="0.06"/>
    <n v="2"/>
    <d v="2023-07-09T00:00:00"/>
    <d v="2023-07-16T00:00:00"/>
    <x v="0"/>
    <x v="2"/>
    <n v="498.91"/>
    <x v="0"/>
    <x v="0"/>
    <x v="4"/>
    <n v="3171.01"/>
    <n v="7339.84"/>
  </r>
  <r>
    <x v="6324"/>
    <x v="1"/>
    <x v="1"/>
    <n v="2811.11"/>
    <n v="0"/>
    <n v="5"/>
    <d v="2024-06-25T00:00:00"/>
    <d v="2024-06-30T00:00:00"/>
    <x v="1"/>
    <x v="0"/>
    <n v="680.27"/>
    <x v="2"/>
    <x v="1"/>
    <x v="9"/>
    <n v="2130.84"/>
    <n v="14055.550000000001"/>
  </r>
  <r>
    <x v="6325"/>
    <x v="3"/>
    <x v="1"/>
    <n v="4750.24"/>
    <n v="0.15"/>
    <n v="8"/>
    <d v="2023-06-04T00:00:00"/>
    <d v="2023-06-08T00:00:00"/>
    <x v="0"/>
    <x v="0"/>
    <n v="1170.43"/>
    <x v="3"/>
    <x v="0"/>
    <x v="9"/>
    <n v="3579.8099999999995"/>
    <n v="38001.919999999998"/>
  </r>
  <r>
    <x v="6326"/>
    <x v="1"/>
    <x v="1"/>
    <n v="597.30999999999995"/>
    <n v="0.41"/>
    <n v="4"/>
    <d v="2024-04-03T00:00:00"/>
    <d v="2024-04-07T00:00:00"/>
    <x v="0"/>
    <x v="2"/>
    <n v="140.43"/>
    <x v="0"/>
    <x v="1"/>
    <x v="3"/>
    <n v="456.87999999999994"/>
    <n v="2389.2399999999998"/>
  </r>
  <r>
    <x v="6327"/>
    <x v="0"/>
    <x v="4"/>
    <n v="3639.38"/>
    <n v="0.39"/>
    <n v="2"/>
    <d v="2023-02-06T00:00:00"/>
    <d v="2023-02-12T00:00:00"/>
    <x v="2"/>
    <x v="0"/>
    <n v="484.89"/>
    <x v="5"/>
    <x v="0"/>
    <x v="8"/>
    <n v="3154.4900000000002"/>
    <n v="7278.76"/>
  </r>
  <r>
    <x v="6328"/>
    <x v="2"/>
    <x v="4"/>
    <n v="4139.8100000000004"/>
    <n v="0.44"/>
    <n v="3"/>
    <d v="2023-11-22T00:00:00"/>
    <d v="2023-11-26T00:00:00"/>
    <x v="0"/>
    <x v="2"/>
    <n v="756.13"/>
    <x v="2"/>
    <x v="0"/>
    <x v="11"/>
    <n v="3383.6800000000003"/>
    <n v="12419.43"/>
  </r>
  <r>
    <x v="6329"/>
    <x v="0"/>
    <x v="1"/>
    <n v="3543"/>
    <n v="0.38"/>
    <n v="3"/>
    <d v="2024-06-11T00:00:00"/>
    <d v="2024-06-17T00:00:00"/>
    <x v="2"/>
    <x v="0"/>
    <n v="950.92"/>
    <x v="3"/>
    <x v="1"/>
    <x v="9"/>
    <n v="2592.08"/>
    <n v="10629"/>
  </r>
  <r>
    <x v="6330"/>
    <x v="3"/>
    <x v="4"/>
    <n v="1989.37"/>
    <n v="0.01"/>
    <n v="9"/>
    <d v="2023-05-04T00:00:00"/>
    <d v="2023-05-10T00:00:00"/>
    <x v="1"/>
    <x v="0"/>
    <n v="311.79000000000002"/>
    <x v="3"/>
    <x v="0"/>
    <x v="5"/>
    <n v="1677.58"/>
    <n v="17904.329999999998"/>
  </r>
  <r>
    <x v="6331"/>
    <x v="1"/>
    <x v="2"/>
    <n v="1988.85"/>
    <n v="0.19"/>
    <n v="3"/>
    <d v="2023-01-20T00:00:00"/>
    <d v="2023-01-25T00:00:00"/>
    <x v="1"/>
    <x v="2"/>
    <n v="235.12"/>
    <x v="4"/>
    <x v="0"/>
    <x v="6"/>
    <n v="1753.73"/>
    <n v="5966.5499999999993"/>
  </r>
  <r>
    <x v="6332"/>
    <x v="1"/>
    <x v="2"/>
    <n v="2974.18"/>
    <n v="0"/>
    <n v="1"/>
    <d v="2023-08-17T00:00:00"/>
    <d v="2023-08-18T00:00:00"/>
    <x v="2"/>
    <x v="2"/>
    <n v="170.11"/>
    <x v="2"/>
    <x v="0"/>
    <x v="1"/>
    <n v="2804.0699999999997"/>
    <n v="2974.18"/>
  </r>
  <r>
    <x v="6333"/>
    <x v="1"/>
    <x v="4"/>
    <n v="2045.78"/>
    <n v="0.02"/>
    <n v="7"/>
    <d v="2024-01-14T00:00:00"/>
    <d v="2024-01-21T00:00:00"/>
    <x v="2"/>
    <x v="0"/>
    <n v="394.18"/>
    <x v="2"/>
    <x v="1"/>
    <x v="6"/>
    <n v="1651.6"/>
    <n v="14320.46"/>
  </r>
  <r>
    <x v="6334"/>
    <x v="0"/>
    <x v="4"/>
    <n v="4427.6000000000004"/>
    <n v="0.24"/>
    <n v="1"/>
    <d v="2023-11-26T00:00:00"/>
    <d v="2023-11-28T00:00:00"/>
    <x v="2"/>
    <x v="0"/>
    <n v="459.4"/>
    <x v="2"/>
    <x v="0"/>
    <x v="11"/>
    <n v="3968.2000000000003"/>
    <n v="4427.6000000000004"/>
  </r>
  <r>
    <x v="6335"/>
    <x v="2"/>
    <x v="3"/>
    <n v="638.66"/>
    <n v="0.18"/>
    <n v="6"/>
    <d v="2024-02-13T00:00:00"/>
    <d v="2024-02-16T00:00:00"/>
    <x v="0"/>
    <x v="2"/>
    <n v="148.38999999999999"/>
    <x v="4"/>
    <x v="1"/>
    <x v="8"/>
    <n v="490.27"/>
    <n v="3831.96"/>
  </r>
  <r>
    <x v="6336"/>
    <x v="0"/>
    <x v="3"/>
    <n v="3231.87"/>
    <n v="0.28000000000000003"/>
    <n v="4"/>
    <d v="2023-11-11T00:00:00"/>
    <d v="2023-11-13T00:00:00"/>
    <x v="0"/>
    <x v="0"/>
    <n v="229.61"/>
    <x v="3"/>
    <x v="0"/>
    <x v="11"/>
    <n v="3002.2599999999998"/>
    <n v="12927.48"/>
  </r>
  <r>
    <x v="6337"/>
    <x v="0"/>
    <x v="0"/>
    <n v="757.16"/>
    <n v="0.03"/>
    <n v="7"/>
    <d v="2024-12-26T00:00:00"/>
    <d v="2024-12-29T00:00:00"/>
    <x v="2"/>
    <x v="1"/>
    <n v="116.2"/>
    <x v="5"/>
    <x v="1"/>
    <x v="10"/>
    <n v="640.95999999999992"/>
    <n v="5300.12"/>
  </r>
  <r>
    <x v="6338"/>
    <x v="3"/>
    <x v="0"/>
    <n v="2746.78"/>
    <n v="0.28999999999999998"/>
    <n v="7"/>
    <d v="2024-11-02T00:00:00"/>
    <d v="2024-11-04T00:00:00"/>
    <x v="2"/>
    <x v="1"/>
    <n v="366.88"/>
    <x v="4"/>
    <x v="1"/>
    <x v="11"/>
    <n v="2379.9"/>
    <n v="19227.460000000003"/>
  </r>
  <r>
    <x v="6339"/>
    <x v="3"/>
    <x v="0"/>
    <n v="3606.35"/>
    <n v="0.03"/>
    <n v="7"/>
    <d v="2024-10-18T00:00:00"/>
    <d v="2024-10-25T00:00:00"/>
    <x v="2"/>
    <x v="1"/>
    <n v="432.43"/>
    <x v="2"/>
    <x v="1"/>
    <x v="2"/>
    <n v="3173.92"/>
    <n v="25244.45"/>
  </r>
  <r>
    <x v="6340"/>
    <x v="3"/>
    <x v="1"/>
    <n v="911"/>
    <n v="0.21"/>
    <n v="6"/>
    <d v="2023-08-06T00:00:00"/>
    <d v="2023-08-11T00:00:00"/>
    <x v="1"/>
    <x v="2"/>
    <n v="270.73"/>
    <x v="1"/>
    <x v="0"/>
    <x v="1"/>
    <n v="640.27"/>
    <n v="5466"/>
  </r>
  <r>
    <x v="6341"/>
    <x v="2"/>
    <x v="2"/>
    <n v="3549.76"/>
    <n v="0.18"/>
    <n v="7"/>
    <d v="2024-04-08T00:00:00"/>
    <d v="2024-04-13T00:00:00"/>
    <x v="0"/>
    <x v="2"/>
    <n v="265.32"/>
    <x v="2"/>
    <x v="1"/>
    <x v="3"/>
    <n v="3284.44"/>
    <n v="24848.32"/>
  </r>
  <r>
    <x v="6342"/>
    <x v="2"/>
    <x v="1"/>
    <n v="785.9"/>
    <n v="0.11"/>
    <n v="8"/>
    <d v="2024-01-29T00:00:00"/>
    <d v="2024-02-02T00:00:00"/>
    <x v="0"/>
    <x v="1"/>
    <n v="39.78"/>
    <x v="2"/>
    <x v="1"/>
    <x v="6"/>
    <n v="746.12"/>
    <n v="6287.2"/>
  </r>
  <r>
    <x v="6343"/>
    <x v="3"/>
    <x v="4"/>
    <n v="3140.71"/>
    <n v="0.16"/>
    <n v="3"/>
    <d v="2023-05-25T00:00:00"/>
    <d v="2023-05-28T00:00:00"/>
    <x v="1"/>
    <x v="0"/>
    <n v="168.73"/>
    <x v="5"/>
    <x v="0"/>
    <x v="5"/>
    <n v="2971.98"/>
    <n v="9422.130000000001"/>
  </r>
  <r>
    <x v="6344"/>
    <x v="3"/>
    <x v="3"/>
    <n v="2577.21"/>
    <n v="0"/>
    <n v="5"/>
    <d v="2024-07-31T00:00:00"/>
    <d v="2024-08-06T00:00:00"/>
    <x v="0"/>
    <x v="0"/>
    <n v="195.33"/>
    <x v="1"/>
    <x v="1"/>
    <x v="4"/>
    <n v="2381.88"/>
    <n v="12886.05"/>
  </r>
  <r>
    <x v="6345"/>
    <x v="2"/>
    <x v="4"/>
    <n v="1560.57"/>
    <n v="0.16"/>
    <n v="9"/>
    <d v="2023-01-29T00:00:00"/>
    <d v="2023-01-30T00:00:00"/>
    <x v="2"/>
    <x v="2"/>
    <n v="409.07"/>
    <x v="2"/>
    <x v="0"/>
    <x v="6"/>
    <n v="1151.5"/>
    <n v="14045.13"/>
  </r>
  <r>
    <x v="6346"/>
    <x v="1"/>
    <x v="4"/>
    <n v="646.59"/>
    <n v="0.04"/>
    <n v="8"/>
    <d v="2023-08-26T00:00:00"/>
    <d v="2023-09-02T00:00:00"/>
    <x v="0"/>
    <x v="2"/>
    <n v="58.71"/>
    <x v="4"/>
    <x v="0"/>
    <x v="1"/>
    <n v="587.88"/>
    <n v="5172.72"/>
  </r>
  <r>
    <x v="6347"/>
    <x v="2"/>
    <x v="3"/>
    <n v="3705.69"/>
    <n v="0.46"/>
    <n v="6"/>
    <d v="2024-10-05T00:00:00"/>
    <d v="2024-10-10T00:00:00"/>
    <x v="2"/>
    <x v="2"/>
    <n v="716.19"/>
    <x v="2"/>
    <x v="1"/>
    <x v="2"/>
    <n v="2989.5"/>
    <n v="22234.14"/>
  </r>
  <r>
    <x v="6348"/>
    <x v="2"/>
    <x v="4"/>
    <n v="1970.85"/>
    <n v="0.04"/>
    <n v="9"/>
    <d v="2023-10-13T00:00:00"/>
    <d v="2023-10-20T00:00:00"/>
    <x v="1"/>
    <x v="1"/>
    <n v="412.08"/>
    <x v="3"/>
    <x v="0"/>
    <x v="2"/>
    <n v="1558.77"/>
    <n v="17737.649999999998"/>
  </r>
  <r>
    <x v="6349"/>
    <x v="2"/>
    <x v="0"/>
    <n v="524"/>
    <n v="0.48"/>
    <n v="5"/>
    <d v="2023-07-08T00:00:00"/>
    <d v="2023-07-11T00:00:00"/>
    <x v="1"/>
    <x v="1"/>
    <n v="126.67"/>
    <x v="1"/>
    <x v="0"/>
    <x v="4"/>
    <n v="397.33"/>
    <n v="2620"/>
  </r>
  <r>
    <x v="6350"/>
    <x v="3"/>
    <x v="3"/>
    <n v="3886.67"/>
    <n v="0.25"/>
    <n v="2"/>
    <d v="2023-07-23T00:00:00"/>
    <d v="2023-07-28T00:00:00"/>
    <x v="0"/>
    <x v="1"/>
    <n v="321.20999999999998"/>
    <x v="3"/>
    <x v="0"/>
    <x v="4"/>
    <n v="3565.46"/>
    <n v="7773.34"/>
  </r>
  <r>
    <x v="6351"/>
    <x v="1"/>
    <x v="4"/>
    <n v="1241.18"/>
    <n v="0.26"/>
    <n v="9"/>
    <d v="2023-06-11T00:00:00"/>
    <d v="2023-06-12T00:00:00"/>
    <x v="2"/>
    <x v="2"/>
    <n v="102.02"/>
    <x v="3"/>
    <x v="0"/>
    <x v="9"/>
    <n v="1139.1600000000001"/>
    <n v="11170.62"/>
  </r>
  <r>
    <x v="6352"/>
    <x v="2"/>
    <x v="0"/>
    <n v="3708.62"/>
    <n v="0.39"/>
    <n v="5"/>
    <d v="2023-11-30T00:00:00"/>
    <d v="2023-12-03T00:00:00"/>
    <x v="2"/>
    <x v="1"/>
    <n v="473.4"/>
    <x v="1"/>
    <x v="0"/>
    <x v="11"/>
    <n v="3235.22"/>
    <n v="18543.099999999999"/>
  </r>
  <r>
    <x v="6353"/>
    <x v="3"/>
    <x v="0"/>
    <n v="2868"/>
    <n v="0.35"/>
    <n v="8"/>
    <d v="2023-06-01T00:00:00"/>
    <d v="2023-06-08T00:00:00"/>
    <x v="0"/>
    <x v="0"/>
    <n v="217.32"/>
    <x v="2"/>
    <x v="0"/>
    <x v="9"/>
    <n v="2650.68"/>
    <n v="22944"/>
  </r>
  <r>
    <x v="6354"/>
    <x v="0"/>
    <x v="2"/>
    <n v="1053.19"/>
    <n v="0.12"/>
    <n v="8"/>
    <d v="2023-09-08T00:00:00"/>
    <d v="2023-09-15T00:00:00"/>
    <x v="1"/>
    <x v="1"/>
    <n v="125.66"/>
    <x v="1"/>
    <x v="0"/>
    <x v="7"/>
    <n v="927.53000000000009"/>
    <n v="8425.52"/>
  </r>
  <r>
    <x v="6355"/>
    <x v="0"/>
    <x v="0"/>
    <n v="474.39"/>
    <n v="0.01"/>
    <n v="4"/>
    <d v="2024-08-16T00:00:00"/>
    <d v="2024-08-23T00:00:00"/>
    <x v="2"/>
    <x v="2"/>
    <n v="94.21"/>
    <x v="4"/>
    <x v="1"/>
    <x v="1"/>
    <n v="380.18"/>
    <n v="1897.56"/>
  </r>
  <r>
    <x v="6356"/>
    <x v="2"/>
    <x v="1"/>
    <n v="3006.92"/>
    <n v="0.39"/>
    <n v="4"/>
    <d v="2024-06-20T00:00:00"/>
    <d v="2024-06-24T00:00:00"/>
    <x v="0"/>
    <x v="1"/>
    <n v="472.65"/>
    <x v="3"/>
    <x v="1"/>
    <x v="9"/>
    <n v="2534.27"/>
    <n v="12027.68"/>
  </r>
  <r>
    <x v="6357"/>
    <x v="0"/>
    <x v="3"/>
    <n v="223.54"/>
    <n v="0.06"/>
    <n v="1"/>
    <d v="2023-12-11T00:00:00"/>
    <d v="2023-12-14T00:00:00"/>
    <x v="2"/>
    <x v="1"/>
    <n v="27.77"/>
    <x v="3"/>
    <x v="0"/>
    <x v="10"/>
    <n v="195.76999999999998"/>
    <n v="223.54"/>
  </r>
  <r>
    <x v="6358"/>
    <x v="1"/>
    <x v="3"/>
    <n v="420.78"/>
    <n v="0.3"/>
    <n v="5"/>
    <d v="2023-04-15T00:00:00"/>
    <d v="2023-04-16T00:00:00"/>
    <x v="2"/>
    <x v="0"/>
    <n v="56.38"/>
    <x v="1"/>
    <x v="0"/>
    <x v="3"/>
    <n v="364.4"/>
    <n v="2103.8999999999996"/>
  </r>
  <r>
    <x v="6359"/>
    <x v="0"/>
    <x v="3"/>
    <n v="3540.87"/>
    <n v="0.47"/>
    <n v="9"/>
    <d v="2023-10-08T00:00:00"/>
    <d v="2023-10-14T00:00:00"/>
    <x v="2"/>
    <x v="1"/>
    <n v="383.95"/>
    <x v="0"/>
    <x v="0"/>
    <x v="2"/>
    <n v="3156.92"/>
    <n v="31867.829999999998"/>
  </r>
  <r>
    <x v="6360"/>
    <x v="0"/>
    <x v="4"/>
    <n v="2740.48"/>
    <n v="0.27"/>
    <n v="5"/>
    <d v="2023-06-07T00:00:00"/>
    <d v="2023-06-11T00:00:00"/>
    <x v="0"/>
    <x v="1"/>
    <n v="443.85"/>
    <x v="1"/>
    <x v="0"/>
    <x v="9"/>
    <n v="2296.63"/>
    <n v="13702.4"/>
  </r>
  <r>
    <x v="6361"/>
    <x v="1"/>
    <x v="4"/>
    <n v="1698.85"/>
    <n v="0.14000000000000001"/>
    <n v="5"/>
    <d v="2024-08-23T00:00:00"/>
    <d v="2024-08-30T00:00:00"/>
    <x v="1"/>
    <x v="2"/>
    <n v="279.92"/>
    <x v="5"/>
    <x v="1"/>
    <x v="1"/>
    <n v="1418.9299999999998"/>
    <n v="8494.25"/>
  </r>
  <r>
    <x v="6362"/>
    <x v="2"/>
    <x v="1"/>
    <n v="2742.22"/>
    <n v="0.09"/>
    <n v="6"/>
    <d v="2023-08-20T00:00:00"/>
    <d v="2023-08-26T00:00:00"/>
    <x v="1"/>
    <x v="0"/>
    <n v="751.4"/>
    <x v="2"/>
    <x v="0"/>
    <x v="1"/>
    <n v="1990.8199999999997"/>
    <n v="16453.32"/>
  </r>
  <r>
    <x v="6363"/>
    <x v="2"/>
    <x v="0"/>
    <n v="2999.08"/>
    <n v="0.01"/>
    <n v="6"/>
    <d v="2024-02-27T00:00:00"/>
    <d v="2024-03-04T00:00:00"/>
    <x v="1"/>
    <x v="0"/>
    <n v="650.80999999999995"/>
    <x v="2"/>
    <x v="1"/>
    <x v="8"/>
    <n v="2348.27"/>
    <n v="17994.48"/>
  </r>
  <r>
    <x v="6364"/>
    <x v="1"/>
    <x v="4"/>
    <n v="2869.9"/>
    <n v="0.31"/>
    <n v="8"/>
    <d v="2023-07-24T00:00:00"/>
    <d v="2023-07-30T00:00:00"/>
    <x v="0"/>
    <x v="1"/>
    <n v="595.91999999999996"/>
    <x v="1"/>
    <x v="0"/>
    <x v="4"/>
    <n v="2273.98"/>
    <n v="22959.200000000001"/>
  </r>
  <r>
    <x v="6365"/>
    <x v="1"/>
    <x v="0"/>
    <n v="3248.51"/>
    <n v="0.28000000000000003"/>
    <n v="1"/>
    <d v="2024-11-04T00:00:00"/>
    <d v="2024-11-11T00:00:00"/>
    <x v="0"/>
    <x v="0"/>
    <n v="375.08"/>
    <x v="1"/>
    <x v="1"/>
    <x v="11"/>
    <n v="2873.4300000000003"/>
    <n v="3248.51"/>
  </r>
  <r>
    <x v="6366"/>
    <x v="1"/>
    <x v="0"/>
    <n v="4707.41"/>
    <n v="0.23"/>
    <n v="5"/>
    <d v="2024-06-11T00:00:00"/>
    <d v="2024-06-16T00:00:00"/>
    <x v="1"/>
    <x v="2"/>
    <n v="636.70000000000005"/>
    <x v="2"/>
    <x v="1"/>
    <x v="9"/>
    <n v="4070.71"/>
    <n v="23537.05"/>
  </r>
  <r>
    <x v="6367"/>
    <x v="0"/>
    <x v="4"/>
    <n v="2005.01"/>
    <n v="0.1"/>
    <n v="9"/>
    <d v="2023-06-25T00:00:00"/>
    <d v="2023-07-01T00:00:00"/>
    <x v="0"/>
    <x v="0"/>
    <n v="537.52"/>
    <x v="3"/>
    <x v="0"/>
    <x v="9"/>
    <n v="1467.49"/>
    <n v="18045.09"/>
  </r>
  <r>
    <x v="6368"/>
    <x v="1"/>
    <x v="4"/>
    <n v="1575.64"/>
    <n v="0.12"/>
    <n v="3"/>
    <d v="2023-06-01T00:00:00"/>
    <d v="2023-06-05T00:00:00"/>
    <x v="1"/>
    <x v="1"/>
    <n v="301.77999999999997"/>
    <x v="4"/>
    <x v="0"/>
    <x v="9"/>
    <n v="1273.8600000000001"/>
    <n v="4726.92"/>
  </r>
  <r>
    <x v="6369"/>
    <x v="3"/>
    <x v="1"/>
    <n v="288.33"/>
    <n v="0.48"/>
    <n v="7"/>
    <d v="2023-05-10T00:00:00"/>
    <d v="2023-05-17T00:00:00"/>
    <x v="1"/>
    <x v="1"/>
    <n v="27.4"/>
    <x v="3"/>
    <x v="0"/>
    <x v="5"/>
    <n v="260.93"/>
    <n v="2018.31"/>
  </r>
  <r>
    <x v="6370"/>
    <x v="0"/>
    <x v="2"/>
    <n v="820.66"/>
    <n v="0.01"/>
    <n v="7"/>
    <d v="2024-04-21T00:00:00"/>
    <d v="2024-04-26T00:00:00"/>
    <x v="0"/>
    <x v="1"/>
    <n v="190.06"/>
    <x v="4"/>
    <x v="1"/>
    <x v="3"/>
    <n v="630.59999999999991"/>
    <n v="5744.62"/>
  </r>
  <r>
    <x v="6371"/>
    <x v="2"/>
    <x v="3"/>
    <n v="620.62"/>
    <n v="0.18"/>
    <n v="3"/>
    <d v="2023-02-08T00:00:00"/>
    <d v="2023-02-09T00:00:00"/>
    <x v="2"/>
    <x v="2"/>
    <n v="41"/>
    <x v="2"/>
    <x v="0"/>
    <x v="8"/>
    <n v="579.62"/>
    <n v="1861.8600000000001"/>
  </r>
  <r>
    <x v="6372"/>
    <x v="2"/>
    <x v="4"/>
    <n v="1743.68"/>
    <n v="0.02"/>
    <n v="7"/>
    <d v="2023-12-25T00:00:00"/>
    <d v="2023-12-31T00:00:00"/>
    <x v="2"/>
    <x v="2"/>
    <n v="476.68"/>
    <x v="0"/>
    <x v="0"/>
    <x v="10"/>
    <n v="1267"/>
    <n v="12205.76"/>
  </r>
  <r>
    <x v="6373"/>
    <x v="2"/>
    <x v="4"/>
    <n v="3088.95"/>
    <n v="0.1"/>
    <n v="3"/>
    <d v="2023-07-28T00:00:00"/>
    <d v="2023-07-30T00:00:00"/>
    <x v="0"/>
    <x v="0"/>
    <n v="576.19000000000005"/>
    <x v="4"/>
    <x v="0"/>
    <x v="4"/>
    <n v="2512.7599999999998"/>
    <n v="9266.8499999999985"/>
  </r>
  <r>
    <x v="6374"/>
    <x v="0"/>
    <x v="0"/>
    <n v="327.04000000000002"/>
    <n v="0.47"/>
    <n v="6"/>
    <d v="2024-03-18T00:00:00"/>
    <d v="2024-03-20T00:00:00"/>
    <x v="0"/>
    <x v="1"/>
    <n v="96.52"/>
    <x v="5"/>
    <x v="1"/>
    <x v="0"/>
    <n v="230.52000000000004"/>
    <n v="1962.2400000000002"/>
  </r>
  <r>
    <x v="6375"/>
    <x v="3"/>
    <x v="2"/>
    <n v="3665.56"/>
    <n v="7.0000000000000007E-2"/>
    <n v="8"/>
    <d v="2024-10-24T00:00:00"/>
    <d v="2024-10-25T00:00:00"/>
    <x v="1"/>
    <x v="2"/>
    <n v="436.58"/>
    <x v="1"/>
    <x v="1"/>
    <x v="2"/>
    <n v="3228.98"/>
    <n v="29324.48"/>
  </r>
  <r>
    <x v="6376"/>
    <x v="1"/>
    <x v="4"/>
    <n v="2047.42"/>
    <n v="0.3"/>
    <n v="8"/>
    <d v="2024-06-07T00:00:00"/>
    <d v="2024-06-12T00:00:00"/>
    <x v="2"/>
    <x v="2"/>
    <n v="158.88"/>
    <x v="1"/>
    <x v="1"/>
    <x v="9"/>
    <n v="1888.54"/>
    <n v="16379.36"/>
  </r>
  <r>
    <x v="6377"/>
    <x v="1"/>
    <x v="2"/>
    <n v="4821.17"/>
    <n v="0.17"/>
    <n v="6"/>
    <d v="2023-03-18T00:00:00"/>
    <d v="2023-03-22T00:00:00"/>
    <x v="2"/>
    <x v="0"/>
    <n v="831.53"/>
    <x v="0"/>
    <x v="0"/>
    <x v="0"/>
    <n v="3989.6400000000003"/>
    <n v="28927.02"/>
  </r>
  <r>
    <x v="6378"/>
    <x v="2"/>
    <x v="3"/>
    <n v="2885.09"/>
    <n v="0.32"/>
    <n v="2"/>
    <d v="2024-08-03T00:00:00"/>
    <d v="2024-08-08T00:00:00"/>
    <x v="1"/>
    <x v="1"/>
    <n v="539.26"/>
    <x v="4"/>
    <x v="1"/>
    <x v="1"/>
    <n v="2345.83"/>
    <n v="5770.18"/>
  </r>
  <r>
    <x v="6379"/>
    <x v="2"/>
    <x v="0"/>
    <n v="3879.68"/>
    <n v="0.43"/>
    <n v="1"/>
    <d v="2023-05-23T00:00:00"/>
    <d v="2023-05-25T00:00:00"/>
    <x v="1"/>
    <x v="0"/>
    <n v="924.41"/>
    <x v="3"/>
    <x v="0"/>
    <x v="5"/>
    <n v="2955.27"/>
    <n v="3879.68"/>
  </r>
  <r>
    <x v="6380"/>
    <x v="0"/>
    <x v="1"/>
    <n v="4319.79"/>
    <n v="0.14000000000000001"/>
    <n v="3"/>
    <d v="2024-05-15T00:00:00"/>
    <d v="2024-05-21T00:00:00"/>
    <x v="2"/>
    <x v="1"/>
    <n v="865.02"/>
    <x v="5"/>
    <x v="1"/>
    <x v="5"/>
    <n v="3454.77"/>
    <n v="12959.369999999999"/>
  </r>
  <r>
    <x v="6381"/>
    <x v="3"/>
    <x v="3"/>
    <n v="4455.3500000000004"/>
    <n v="0.04"/>
    <n v="3"/>
    <d v="2023-03-01T00:00:00"/>
    <d v="2023-03-05T00:00:00"/>
    <x v="1"/>
    <x v="1"/>
    <n v="670.67"/>
    <x v="0"/>
    <x v="0"/>
    <x v="0"/>
    <n v="3784.6800000000003"/>
    <n v="13366.050000000001"/>
  </r>
  <r>
    <x v="6382"/>
    <x v="1"/>
    <x v="2"/>
    <n v="2640.46"/>
    <n v="0.1"/>
    <n v="7"/>
    <d v="2023-11-16T00:00:00"/>
    <d v="2023-11-23T00:00:00"/>
    <x v="2"/>
    <x v="0"/>
    <n v="254.95"/>
    <x v="4"/>
    <x v="0"/>
    <x v="11"/>
    <n v="2385.5100000000002"/>
    <n v="18483.22"/>
  </r>
  <r>
    <x v="6383"/>
    <x v="0"/>
    <x v="2"/>
    <n v="2044.04"/>
    <n v="0.22"/>
    <n v="4"/>
    <d v="2023-06-13T00:00:00"/>
    <d v="2023-06-16T00:00:00"/>
    <x v="0"/>
    <x v="2"/>
    <n v="556.02"/>
    <x v="2"/>
    <x v="0"/>
    <x v="9"/>
    <n v="1488.02"/>
    <n v="8176.16"/>
  </r>
  <r>
    <x v="6384"/>
    <x v="1"/>
    <x v="3"/>
    <n v="2846.52"/>
    <n v="0.26"/>
    <n v="2"/>
    <d v="2023-08-03T00:00:00"/>
    <d v="2023-08-05T00:00:00"/>
    <x v="0"/>
    <x v="1"/>
    <n v="364.82"/>
    <x v="5"/>
    <x v="0"/>
    <x v="1"/>
    <n v="2481.6999999999998"/>
    <n v="5693.04"/>
  </r>
  <r>
    <x v="6385"/>
    <x v="2"/>
    <x v="2"/>
    <n v="2070.14"/>
    <n v="0.47"/>
    <n v="2"/>
    <d v="2023-09-26T00:00:00"/>
    <d v="2023-09-27T00:00:00"/>
    <x v="2"/>
    <x v="1"/>
    <n v="213.97"/>
    <x v="0"/>
    <x v="0"/>
    <x v="7"/>
    <n v="1856.1699999999998"/>
    <n v="4140.28"/>
  </r>
  <r>
    <x v="6386"/>
    <x v="1"/>
    <x v="1"/>
    <n v="1279.5"/>
    <n v="0.01"/>
    <n v="7"/>
    <d v="2023-02-09T00:00:00"/>
    <d v="2023-02-13T00:00:00"/>
    <x v="2"/>
    <x v="2"/>
    <n v="148.5"/>
    <x v="4"/>
    <x v="0"/>
    <x v="8"/>
    <n v="1131"/>
    <n v="8956.5"/>
  </r>
  <r>
    <x v="6387"/>
    <x v="3"/>
    <x v="1"/>
    <n v="1687.21"/>
    <n v="0.38"/>
    <n v="8"/>
    <d v="2024-03-23T00:00:00"/>
    <d v="2024-03-28T00:00:00"/>
    <x v="1"/>
    <x v="2"/>
    <n v="314.75"/>
    <x v="4"/>
    <x v="1"/>
    <x v="0"/>
    <n v="1372.46"/>
    <n v="13497.68"/>
  </r>
  <r>
    <x v="6388"/>
    <x v="3"/>
    <x v="2"/>
    <n v="1240.57"/>
    <n v="0.04"/>
    <n v="5"/>
    <d v="2023-02-08T00:00:00"/>
    <d v="2023-02-14T00:00:00"/>
    <x v="0"/>
    <x v="0"/>
    <n v="66.28"/>
    <x v="0"/>
    <x v="0"/>
    <x v="8"/>
    <n v="1174.29"/>
    <n v="6202.8499999999995"/>
  </r>
  <r>
    <x v="6389"/>
    <x v="2"/>
    <x v="2"/>
    <n v="1420.24"/>
    <n v="0.04"/>
    <n v="2"/>
    <d v="2024-11-05T00:00:00"/>
    <d v="2024-11-08T00:00:00"/>
    <x v="2"/>
    <x v="2"/>
    <n v="346.37"/>
    <x v="5"/>
    <x v="1"/>
    <x v="11"/>
    <n v="1073.8699999999999"/>
    <n v="2840.48"/>
  </r>
  <r>
    <x v="6390"/>
    <x v="3"/>
    <x v="1"/>
    <n v="558.67999999999995"/>
    <n v="0.33"/>
    <n v="3"/>
    <d v="2024-07-06T00:00:00"/>
    <d v="2024-07-08T00:00:00"/>
    <x v="1"/>
    <x v="2"/>
    <n v="138.58000000000001"/>
    <x v="1"/>
    <x v="1"/>
    <x v="4"/>
    <n v="420.09999999999991"/>
    <n v="1676.04"/>
  </r>
  <r>
    <x v="6391"/>
    <x v="3"/>
    <x v="2"/>
    <n v="2189.67"/>
    <n v="0.45"/>
    <n v="1"/>
    <d v="2023-06-22T00:00:00"/>
    <d v="2023-06-26T00:00:00"/>
    <x v="2"/>
    <x v="0"/>
    <n v="588.85"/>
    <x v="3"/>
    <x v="0"/>
    <x v="9"/>
    <n v="1600.8200000000002"/>
    <n v="2189.67"/>
  </r>
  <r>
    <x v="6392"/>
    <x v="0"/>
    <x v="4"/>
    <n v="1252.8900000000001"/>
    <n v="0.14000000000000001"/>
    <n v="4"/>
    <d v="2023-06-11T00:00:00"/>
    <d v="2023-06-13T00:00:00"/>
    <x v="0"/>
    <x v="0"/>
    <n v="318.56"/>
    <x v="0"/>
    <x v="0"/>
    <x v="9"/>
    <n v="934.33000000000015"/>
    <n v="5011.5600000000004"/>
  </r>
  <r>
    <x v="6393"/>
    <x v="1"/>
    <x v="0"/>
    <n v="2297"/>
    <n v="0.13"/>
    <n v="7"/>
    <d v="2023-08-23T00:00:00"/>
    <d v="2023-08-24T00:00:00"/>
    <x v="2"/>
    <x v="0"/>
    <n v="165.46"/>
    <x v="3"/>
    <x v="0"/>
    <x v="1"/>
    <n v="2131.54"/>
    <n v="16079"/>
  </r>
  <r>
    <x v="6394"/>
    <x v="2"/>
    <x v="4"/>
    <n v="3981.77"/>
    <n v="0.31"/>
    <n v="9"/>
    <d v="2024-01-17T00:00:00"/>
    <d v="2024-01-19T00:00:00"/>
    <x v="2"/>
    <x v="1"/>
    <n v="726.42"/>
    <x v="4"/>
    <x v="1"/>
    <x v="6"/>
    <n v="3255.35"/>
    <n v="35835.93"/>
  </r>
  <r>
    <x v="6395"/>
    <x v="2"/>
    <x v="2"/>
    <n v="2296.73"/>
    <n v="0.39"/>
    <n v="3"/>
    <d v="2024-12-30T00:00:00"/>
    <d v="2025-01-05T00:00:00"/>
    <x v="2"/>
    <x v="1"/>
    <n v="211.29"/>
    <x v="4"/>
    <x v="1"/>
    <x v="10"/>
    <n v="2085.44"/>
    <n v="6890.1900000000005"/>
  </r>
  <r>
    <x v="6396"/>
    <x v="2"/>
    <x v="2"/>
    <n v="4777.6000000000004"/>
    <n v="0.43"/>
    <n v="4"/>
    <d v="2023-01-17T00:00:00"/>
    <d v="2023-01-22T00:00:00"/>
    <x v="2"/>
    <x v="1"/>
    <n v="363.49"/>
    <x v="1"/>
    <x v="0"/>
    <x v="6"/>
    <n v="4414.1100000000006"/>
    <n v="19110.400000000001"/>
  </r>
  <r>
    <x v="6397"/>
    <x v="2"/>
    <x v="0"/>
    <n v="824.4"/>
    <n v="0.12"/>
    <n v="6"/>
    <d v="2023-04-23T00:00:00"/>
    <d v="2023-04-28T00:00:00"/>
    <x v="2"/>
    <x v="2"/>
    <n v="41.98"/>
    <x v="5"/>
    <x v="0"/>
    <x v="3"/>
    <n v="782.42"/>
    <n v="4946.3999999999996"/>
  </r>
  <r>
    <x v="6398"/>
    <x v="2"/>
    <x v="2"/>
    <n v="4266.3"/>
    <n v="0.37"/>
    <n v="1"/>
    <d v="2023-02-04T00:00:00"/>
    <d v="2023-02-05T00:00:00"/>
    <x v="0"/>
    <x v="2"/>
    <n v="245.93"/>
    <x v="3"/>
    <x v="0"/>
    <x v="8"/>
    <n v="4020.3700000000003"/>
    <n v="4266.3"/>
  </r>
  <r>
    <x v="6399"/>
    <x v="3"/>
    <x v="0"/>
    <n v="1316.46"/>
    <n v="0.15"/>
    <n v="5"/>
    <d v="2023-07-23T00:00:00"/>
    <d v="2023-07-24T00:00:00"/>
    <x v="1"/>
    <x v="0"/>
    <n v="181.73"/>
    <x v="0"/>
    <x v="0"/>
    <x v="4"/>
    <n v="1134.73"/>
    <n v="6582.3"/>
  </r>
  <r>
    <x v="6400"/>
    <x v="0"/>
    <x v="1"/>
    <n v="4676.2700000000004"/>
    <n v="0.27"/>
    <n v="5"/>
    <d v="2023-06-12T00:00:00"/>
    <d v="2023-06-15T00:00:00"/>
    <x v="0"/>
    <x v="0"/>
    <n v="255.16"/>
    <x v="4"/>
    <x v="0"/>
    <x v="9"/>
    <n v="4421.1100000000006"/>
    <n v="23381.350000000002"/>
  </r>
  <r>
    <x v="6401"/>
    <x v="2"/>
    <x v="0"/>
    <n v="1213.02"/>
    <n v="0.1"/>
    <n v="9"/>
    <d v="2023-12-23T00:00:00"/>
    <d v="2023-12-27T00:00:00"/>
    <x v="1"/>
    <x v="1"/>
    <n v="190.55"/>
    <x v="2"/>
    <x v="0"/>
    <x v="10"/>
    <n v="1022.47"/>
    <n v="10917.18"/>
  </r>
  <r>
    <x v="6402"/>
    <x v="0"/>
    <x v="0"/>
    <n v="3760.11"/>
    <n v="7.0000000000000007E-2"/>
    <n v="9"/>
    <d v="2023-09-19T00:00:00"/>
    <d v="2023-09-26T00:00:00"/>
    <x v="1"/>
    <x v="1"/>
    <n v="312.63"/>
    <x v="0"/>
    <x v="0"/>
    <x v="7"/>
    <n v="3447.48"/>
    <n v="33840.99"/>
  </r>
  <r>
    <x v="6403"/>
    <x v="0"/>
    <x v="4"/>
    <n v="404.38"/>
    <n v="0.47"/>
    <n v="1"/>
    <d v="2024-03-11T00:00:00"/>
    <d v="2024-03-13T00:00:00"/>
    <x v="0"/>
    <x v="2"/>
    <n v="103.55"/>
    <x v="5"/>
    <x v="1"/>
    <x v="0"/>
    <n v="300.83"/>
    <n v="404.38"/>
  </r>
  <r>
    <x v="6404"/>
    <x v="3"/>
    <x v="2"/>
    <n v="3186.09"/>
    <n v="0.27"/>
    <n v="3"/>
    <d v="2023-03-15T00:00:00"/>
    <d v="2023-03-16T00:00:00"/>
    <x v="2"/>
    <x v="1"/>
    <n v="463.62"/>
    <x v="2"/>
    <x v="0"/>
    <x v="0"/>
    <n v="2722.4700000000003"/>
    <n v="9558.27"/>
  </r>
  <r>
    <x v="6405"/>
    <x v="2"/>
    <x v="1"/>
    <n v="1171.5"/>
    <n v="0"/>
    <n v="4"/>
    <d v="2024-02-11T00:00:00"/>
    <d v="2024-02-15T00:00:00"/>
    <x v="1"/>
    <x v="0"/>
    <n v="245.88"/>
    <x v="4"/>
    <x v="1"/>
    <x v="8"/>
    <n v="925.62"/>
    <n v="4686"/>
  </r>
  <r>
    <x v="6406"/>
    <x v="3"/>
    <x v="3"/>
    <n v="3383.85"/>
    <n v="0.4"/>
    <n v="1"/>
    <d v="2024-12-23T00:00:00"/>
    <d v="2024-12-24T00:00:00"/>
    <x v="2"/>
    <x v="1"/>
    <n v="568.96"/>
    <x v="4"/>
    <x v="1"/>
    <x v="10"/>
    <n v="2814.89"/>
    <n v="3383.85"/>
  </r>
  <r>
    <x v="6407"/>
    <x v="2"/>
    <x v="0"/>
    <n v="3215.56"/>
    <n v="0.35"/>
    <n v="9"/>
    <d v="2023-04-26T00:00:00"/>
    <d v="2023-04-27T00:00:00"/>
    <x v="0"/>
    <x v="0"/>
    <n v="528.53"/>
    <x v="0"/>
    <x v="0"/>
    <x v="3"/>
    <n v="2687.0299999999997"/>
    <n v="28940.04"/>
  </r>
  <r>
    <x v="6408"/>
    <x v="3"/>
    <x v="3"/>
    <n v="4626.1099999999997"/>
    <n v="0.16"/>
    <n v="2"/>
    <d v="2023-06-20T00:00:00"/>
    <d v="2023-06-23T00:00:00"/>
    <x v="1"/>
    <x v="1"/>
    <n v="779.34"/>
    <x v="5"/>
    <x v="0"/>
    <x v="9"/>
    <n v="3846.7699999999995"/>
    <n v="9252.2199999999993"/>
  </r>
  <r>
    <x v="6409"/>
    <x v="0"/>
    <x v="2"/>
    <n v="3170.71"/>
    <n v="0.23"/>
    <n v="5"/>
    <d v="2024-03-12T00:00:00"/>
    <d v="2024-03-18T00:00:00"/>
    <x v="1"/>
    <x v="0"/>
    <n v="379.94"/>
    <x v="4"/>
    <x v="1"/>
    <x v="0"/>
    <n v="2790.77"/>
    <n v="15853.55"/>
  </r>
  <r>
    <x v="6410"/>
    <x v="2"/>
    <x v="0"/>
    <n v="2100.42"/>
    <n v="0.22"/>
    <n v="3"/>
    <d v="2024-08-06T00:00:00"/>
    <d v="2024-08-12T00:00:00"/>
    <x v="0"/>
    <x v="0"/>
    <n v="169.97"/>
    <x v="4"/>
    <x v="1"/>
    <x v="1"/>
    <n v="1930.45"/>
    <n v="6301.26"/>
  </r>
  <r>
    <x v="6411"/>
    <x v="1"/>
    <x v="3"/>
    <n v="1048.48"/>
    <n v="0.14000000000000001"/>
    <n v="4"/>
    <d v="2024-08-07T00:00:00"/>
    <d v="2024-08-13T00:00:00"/>
    <x v="0"/>
    <x v="0"/>
    <n v="284.2"/>
    <x v="2"/>
    <x v="1"/>
    <x v="1"/>
    <n v="764.28"/>
    <n v="4193.92"/>
  </r>
  <r>
    <x v="6412"/>
    <x v="0"/>
    <x v="4"/>
    <n v="3321.51"/>
    <n v="0.49"/>
    <n v="4"/>
    <d v="2024-03-26T00:00:00"/>
    <d v="2024-03-31T00:00:00"/>
    <x v="2"/>
    <x v="2"/>
    <n v="792.3"/>
    <x v="4"/>
    <x v="1"/>
    <x v="0"/>
    <n v="2529.21"/>
    <n v="13286.04"/>
  </r>
  <r>
    <x v="6413"/>
    <x v="1"/>
    <x v="3"/>
    <n v="670.2"/>
    <n v="0.27"/>
    <n v="2"/>
    <d v="2023-07-13T00:00:00"/>
    <d v="2023-07-17T00:00:00"/>
    <x v="0"/>
    <x v="2"/>
    <n v="75.53"/>
    <x v="4"/>
    <x v="0"/>
    <x v="4"/>
    <n v="594.67000000000007"/>
    <n v="1340.4"/>
  </r>
  <r>
    <x v="6414"/>
    <x v="0"/>
    <x v="4"/>
    <n v="4159.7299999999996"/>
    <n v="0.45"/>
    <n v="2"/>
    <d v="2024-02-22T00:00:00"/>
    <d v="2024-02-25T00:00:00"/>
    <x v="2"/>
    <x v="2"/>
    <n v="225.32"/>
    <x v="5"/>
    <x v="1"/>
    <x v="8"/>
    <n v="3934.4099999999994"/>
    <n v="8319.4599999999991"/>
  </r>
  <r>
    <x v="6415"/>
    <x v="3"/>
    <x v="1"/>
    <n v="1311.94"/>
    <n v="0.28999999999999998"/>
    <n v="8"/>
    <d v="2024-04-10T00:00:00"/>
    <d v="2024-04-15T00:00:00"/>
    <x v="1"/>
    <x v="0"/>
    <n v="239.03"/>
    <x v="5"/>
    <x v="1"/>
    <x v="3"/>
    <n v="1072.9100000000001"/>
    <n v="10495.52"/>
  </r>
  <r>
    <x v="6416"/>
    <x v="2"/>
    <x v="2"/>
    <n v="2668.38"/>
    <n v="0.35"/>
    <n v="2"/>
    <d v="2024-10-28T00:00:00"/>
    <d v="2024-10-29T00:00:00"/>
    <x v="2"/>
    <x v="1"/>
    <n v="193.19"/>
    <x v="3"/>
    <x v="1"/>
    <x v="2"/>
    <n v="2475.19"/>
    <n v="5336.76"/>
  </r>
  <r>
    <x v="6417"/>
    <x v="0"/>
    <x v="3"/>
    <n v="3020.14"/>
    <n v="0.01"/>
    <n v="7"/>
    <d v="2024-05-11T00:00:00"/>
    <d v="2024-05-18T00:00:00"/>
    <x v="1"/>
    <x v="2"/>
    <n v="687.88"/>
    <x v="2"/>
    <x v="1"/>
    <x v="5"/>
    <n v="2332.2599999999998"/>
    <n v="21140.98"/>
  </r>
  <r>
    <x v="6418"/>
    <x v="3"/>
    <x v="0"/>
    <n v="1876.2"/>
    <n v="0.26"/>
    <n v="1"/>
    <d v="2024-10-28T00:00:00"/>
    <d v="2024-11-03T00:00:00"/>
    <x v="1"/>
    <x v="1"/>
    <n v="237.47"/>
    <x v="2"/>
    <x v="1"/>
    <x v="2"/>
    <n v="1638.73"/>
    <n v="1876.2"/>
  </r>
  <r>
    <x v="6419"/>
    <x v="2"/>
    <x v="2"/>
    <n v="3352.98"/>
    <n v="0.36"/>
    <n v="1"/>
    <d v="2024-03-23T00:00:00"/>
    <d v="2024-03-26T00:00:00"/>
    <x v="1"/>
    <x v="2"/>
    <n v="660.42"/>
    <x v="5"/>
    <x v="1"/>
    <x v="0"/>
    <n v="2692.56"/>
    <n v="3352.98"/>
  </r>
  <r>
    <x v="6420"/>
    <x v="2"/>
    <x v="3"/>
    <n v="1326.06"/>
    <n v="0.06"/>
    <n v="3"/>
    <d v="2023-07-07T00:00:00"/>
    <d v="2023-07-12T00:00:00"/>
    <x v="0"/>
    <x v="1"/>
    <n v="212.04"/>
    <x v="5"/>
    <x v="0"/>
    <x v="4"/>
    <n v="1114.02"/>
    <n v="3978.18"/>
  </r>
  <r>
    <x v="6421"/>
    <x v="0"/>
    <x v="0"/>
    <n v="269.66000000000003"/>
    <n v="0.34"/>
    <n v="3"/>
    <d v="2023-07-28T00:00:00"/>
    <d v="2023-08-02T00:00:00"/>
    <x v="2"/>
    <x v="1"/>
    <n v="19.5"/>
    <x v="4"/>
    <x v="0"/>
    <x v="4"/>
    <n v="250.16000000000003"/>
    <n v="808.98"/>
  </r>
  <r>
    <x v="6422"/>
    <x v="2"/>
    <x v="0"/>
    <n v="4800.41"/>
    <n v="0.04"/>
    <n v="9"/>
    <d v="2023-03-14T00:00:00"/>
    <d v="2023-03-21T00:00:00"/>
    <x v="2"/>
    <x v="0"/>
    <n v="1414.02"/>
    <x v="2"/>
    <x v="0"/>
    <x v="0"/>
    <n v="3386.39"/>
    <n v="43203.69"/>
  </r>
  <r>
    <x v="6423"/>
    <x v="0"/>
    <x v="0"/>
    <n v="1668.22"/>
    <n v="0.4"/>
    <n v="2"/>
    <d v="2023-04-06T00:00:00"/>
    <d v="2023-04-13T00:00:00"/>
    <x v="2"/>
    <x v="2"/>
    <n v="83.93"/>
    <x v="0"/>
    <x v="0"/>
    <x v="3"/>
    <n v="1584.29"/>
    <n v="3336.44"/>
  </r>
  <r>
    <x v="6424"/>
    <x v="2"/>
    <x v="0"/>
    <n v="3595.96"/>
    <n v="0.49"/>
    <n v="4"/>
    <d v="2024-06-06T00:00:00"/>
    <d v="2024-06-09T00:00:00"/>
    <x v="2"/>
    <x v="0"/>
    <n v="1018.47"/>
    <x v="0"/>
    <x v="1"/>
    <x v="9"/>
    <n v="2577.4899999999998"/>
    <n v="14383.84"/>
  </r>
  <r>
    <x v="6425"/>
    <x v="1"/>
    <x v="3"/>
    <n v="2586.91"/>
    <n v="0.31"/>
    <n v="3"/>
    <d v="2023-01-04T00:00:00"/>
    <d v="2023-01-06T00:00:00"/>
    <x v="1"/>
    <x v="0"/>
    <n v="580.91"/>
    <x v="2"/>
    <x v="0"/>
    <x v="6"/>
    <n v="2006"/>
    <n v="7760.73"/>
  </r>
  <r>
    <x v="6426"/>
    <x v="3"/>
    <x v="1"/>
    <n v="3378.09"/>
    <n v="0.04"/>
    <n v="7"/>
    <d v="2023-02-20T00:00:00"/>
    <d v="2023-02-26T00:00:00"/>
    <x v="1"/>
    <x v="1"/>
    <n v="631.84"/>
    <x v="1"/>
    <x v="0"/>
    <x v="8"/>
    <n v="2746.25"/>
    <n v="23646.63"/>
  </r>
  <r>
    <x v="6427"/>
    <x v="1"/>
    <x v="4"/>
    <n v="643.59"/>
    <n v="0.28999999999999998"/>
    <n v="6"/>
    <d v="2023-10-21T00:00:00"/>
    <d v="2023-10-28T00:00:00"/>
    <x v="2"/>
    <x v="1"/>
    <n v="165.47"/>
    <x v="3"/>
    <x v="0"/>
    <x v="2"/>
    <n v="478.12"/>
    <n v="3861.54"/>
  </r>
  <r>
    <x v="6428"/>
    <x v="0"/>
    <x v="4"/>
    <n v="2642.35"/>
    <n v="0.37"/>
    <n v="9"/>
    <d v="2024-07-16T00:00:00"/>
    <d v="2024-07-19T00:00:00"/>
    <x v="0"/>
    <x v="1"/>
    <n v="151.01"/>
    <x v="1"/>
    <x v="1"/>
    <x v="4"/>
    <n v="2491.34"/>
    <n v="23781.149999999998"/>
  </r>
  <r>
    <x v="6429"/>
    <x v="1"/>
    <x v="4"/>
    <n v="2021.88"/>
    <n v="0.47"/>
    <n v="8"/>
    <d v="2024-07-13T00:00:00"/>
    <d v="2024-07-14T00:00:00"/>
    <x v="0"/>
    <x v="0"/>
    <n v="170.4"/>
    <x v="2"/>
    <x v="1"/>
    <x v="4"/>
    <n v="1851.48"/>
    <n v="16175.04"/>
  </r>
  <r>
    <x v="6430"/>
    <x v="0"/>
    <x v="1"/>
    <n v="2314.06"/>
    <n v="0.02"/>
    <n v="2"/>
    <d v="2023-10-08T00:00:00"/>
    <d v="2023-10-15T00:00:00"/>
    <x v="0"/>
    <x v="2"/>
    <n v="462.53"/>
    <x v="2"/>
    <x v="0"/>
    <x v="2"/>
    <n v="1851.53"/>
    <n v="4628.12"/>
  </r>
  <r>
    <x v="6431"/>
    <x v="2"/>
    <x v="0"/>
    <n v="4834.42"/>
    <n v="0.39"/>
    <n v="3"/>
    <d v="2023-05-13T00:00:00"/>
    <d v="2023-05-15T00:00:00"/>
    <x v="2"/>
    <x v="0"/>
    <n v="885.38"/>
    <x v="0"/>
    <x v="0"/>
    <x v="5"/>
    <n v="3949.04"/>
    <n v="14503.26"/>
  </r>
  <r>
    <x v="6432"/>
    <x v="2"/>
    <x v="0"/>
    <n v="767.82"/>
    <n v="7.0000000000000007E-2"/>
    <n v="1"/>
    <d v="2024-08-03T00:00:00"/>
    <d v="2024-08-10T00:00:00"/>
    <x v="1"/>
    <x v="2"/>
    <n v="143.88999999999999"/>
    <x v="1"/>
    <x v="1"/>
    <x v="1"/>
    <n v="623.93000000000006"/>
    <n v="767.82"/>
  </r>
  <r>
    <x v="6433"/>
    <x v="0"/>
    <x v="2"/>
    <n v="3798.03"/>
    <n v="0.4"/>
    <n v="8"/>
    <d v="2023-12-04T00:00:00"/>
    <d v="2023-12-11T00:00:00"/>
    <x v="0"/>
    <x v="0"/>
    <n v="1000.5"/>
    <x v="0"/>
    <x v="0"/>
    <x v="10"/>
    <n v="2797.53"/>
    <n v="30384.240000000002"/>
  </r>
  <r>
    <x v="6434"/>
    <x v="1"/>
    <x v="4"/>
    <n v="1718.68"/>
    <n v="0.44"/>
    <n v="2"/>
    <d v="2023-01-23T00:00:00"/>
    <d v="2023-01-26T00:00:00"/>
    <x v="0"/>
    <x v="0"/>
    <n v="372.17"/>
    <x v="3"/>
    <x v="0"/>
    <x v="6"/>
    <n v="1346.51"/>
    <n v="3437.36"/>
  </r>
  <r>
    <x v="6435"/>
    <x v="2"/>
    <x v="4"/>
    <n v="1522.75"/>
    <n v="0.43"/>
    <n v="4"/>
    <d v="2024-04-30T00:00:00"/>
    <d v="2024-05-05T00:00:00"/>
    <x v="0"/>
    <x v="0"/>
    <n v="210.85"/>
    <x v="3"/>
    <x v="1"/>
    <x v="3"/>
    <n v="1311.9"/>
    <n v="6091"/>
  </r>
  <r>
    <x v="6436"/>
    <x v="3"/>
    <x v="0"/>
    <n v="1426.81"/>
    <n v="0.33"/>
    <n v="2"/>
    <d v="2024-06-09T00:00:00"/>
    <d v="2024-06-15T00:00:00"/>
    <x v="2"/>
    <x v="0"/>
    <n v="288.02999999999997"/>
    <x v="2"/>
    <x v="1"/>
    <x v="9"/>
    <n v="1138.78"/>
    <n v="2853.62"/>
  </r>
  <r>
    <x v="6437"/>
    <x v="2"/>
    <x v="4"/>
    <n v="1809.03"/>
    <n v="0.25"/>
    <n v="2"/>
    <d v="2024-11-22T00:00:00"/>
    <d v="2024-11-26T00:00:00"/>
    <x v="1"/>
    <x v="2"/>
    <n v="405.46"/>
    <x v="0"/>
    <x v="1"/>
    <x v="11"/>
    <n v="1403.57"/>
    <n v="3618.06"/>
  </r>
  <r>
    <x v="6438"/>
    <x v="3"/>
    <x v="0"/>
    <n v="1849.87"/>
    <n v="0.44"/>
    <n v="3"/>
    <d v="2023-03-28T00:00:00"/>
    <d v="2023-03-31T00:00:00"/>
    <x v="1"/>
    <x v="1"/>
    <n v="181.84"/>
    <x v="5"/>
    <x v="0"/>
    <x v="0"/>
    <n v="1668.03"/>
    <n v="5549.61"/>
  </r>
  <r>
    <x v="6439"/>
    <x v="1"/>
    <x v="0"/>
    <n v="1426.66"/>
    <n v="0.26"/>
    <n v="5"/>
    <d v="2023-02-17T00:00:00"/>
    <d v="2023-02-22T00:00:00"/>
    <x v="2"/>
    <x v="0"/>
    <n v="80.77"/>
    <x v="4"/>
    <x v="0"/>
    <x v="8"/>
    <n v="1345.89"/>
    <n v="7133.3"/>
  </r>
  <r>
    <x v="6440"/>
    <x v="3"/>
    <x v="0"/>
    <n v="3370.72"/>
    <n v="0.1"/>
    <n v="8"/>
    <d v="2024-11-03T00:00:00"/>
    <d v="2024-11-06T00:00:00"/>
    <x v="1"/>
    <x v="1"/>
    <n v="593.08000000000004"/>
    <x v="3"/>
    <x v="1"/>
    <x v="11"/>
    <n v="2777.64"/>
    <n v="26965.759999999998"/>
  </r>
  <r>
    <x v="6441"/>
    <x v="3"/>
    <x v="3"/>
    <n v="333.84"/>
    <n v="0.47"/>
    <n v="2"/>
    <d v="2024-03-24T00:00:00"/>
    <d v="2024-03-30T00:00:00"/>
    <x v="1"/>
    <x v="2"/>
    <n v="73.03"/>
    <x v="5"/>
    <x v="1"/>
    <x v="0"/>
    <n v="260.80999999999995"/>
    <n v="667.68"/>
  </r>
  <r>
    <x v="6442"/>
    <x v="3"/>
    <x v="3"/>
    <n v="1728.24"/>
    <n v="0.19"/>
    <n v="5"/>
    <d v="2024-06-01T00:00:00"/>
    <d v="2024-06-02T00:00:00"/>
    <x v="0"/>
    <x v="1"/>
    <n v="461.74"/>
    <x v="3"/>
    <x v="1"/>
    <x v="9"/>
    <n v="1266.5"/>
    <n v="8641.2000000000007"/>
  </r>
  <r>
    <x v="6443"/>
    <x v="3"/>
    <x v="3"/>
    <n v="1473.01"/>
    <n v="0.31"/>
    <n v="4"/>
    <d v="2024-10-22T00:00:00"/>
    <d v="2024-10-23T00:00:00"/>
    <x v="1"/>
    <x v="1"/>
    <n v="288"/>
    <x v="5"/>
    <x v="1"/>
    <x v="2"/>
    <n v="1185.01"/>
    <n v="5892.04"/>
  </r>
  <r>
    <x v="6444"/>
    <x v="2"/>
    <x v="3"/>
    <n v="3781.95"/>
    <n v="0.1"/>
    <n v="3"/>
    <d v="2023-01-27T00:00:00"/>
    <d v="2023-02-01T00:00:00"/>
    <x v="2"/>
    <x v="0"/>
    <n v="744.24"/>
    <x v="5"/>
    <x v="0"/>
    <x v="6"/>
    <n v="3037.71"/>
    <n v="11345.849999999999"/>
  </r>
  <r>
    <x v="6445"/>
    <x v="3"/>
    <x v="1"/>
    <n v="817.84"/>
    <n v="0.06"/>
    <n v="6"/>
    <d v="2023-11-21T00:00:00"/>
    <d v="2023-11-27T00:00:00"/>
    <x v="1"/>
    <x v="0"/>
    <n v="144.44999999999999"/>
    <x v="2"/>
    <x v="0"/>
    <x v="11"/>
    <n v="673.3900000000001"/>
    <n v="4907.04"/>
  </r>
  <r>
    <x v="6446"/>
    <x v="2"/>
    <x v="2"/>
    <n v="4709.37"/>
    <n v="0.28000000000000003"/>
    <n v="9"/>
    <d v="2024-04-19T00:00:00"/>
    <d v="2024-04-26T00:00:00"/>
    <x v="0"/>
    <x v="0"/>
    <n v="1324.09"/>
    <x v="5"/>
    <x v="1"/>
    <x v="3"/>
    <n v="3385.2799999999997"/>
    <n v="42384.33"/>
  </r>
  <r>
    <x v="6447"/>
    <x v="3"/>
    <x v="2"/>
    <n v="935.54"/>
    <n v="0.28000000000000003"/>
    <n v="8"/>
    <d v="2024-05-20T00:00:00"/>
    <d v="2024-05-25T00:00:00"/>
    <x v="0"/>
    <x v="1"/>
    <n v="247.74"/>
    <x v="1"/>
    <x v="1"/>
    <x v="5"/>
    <n v="687.8"/>
    <n v="7484.32"/>
  </r>
  <r>
    <x v="6448"/>
    <x v="0"/>
    <x v="0"/>
    <n v="1913.13"/>
    <n v="0.18"/>
    <n v="2"/>
    <d v="2024-05-06T00:00:00"/>
    <d v="2024-05-08T00:00:00"/>
    <x v="2"/>
    <x v="1"/>
    <n v="338.69"/>
    <x v="5"/>
    <x v="1"/>
    <x v="5"/>
    <n v="1574.44"/>
    <n v="3826.26"/>
  </r>
  <r>
    <x v="6449"/>
    <x v="1"/>
    <x v="4"/>
    <n v="1078.53"/>
    <n v="0.16"/>
    <n v="1"/>
    <d v="2024-10-07T00:00:00"/>
    <d v="2024-10-08T00:00:00"/>
    <x v="1"/>
    <x v="0"/>
    <n v="236.39"/>
    <x v="0"/>
    <x v="1"/>
    <x v="2"/>
    <n v="842.14"/>
    <n v="1078.53"/>
  </r>
  <r>
    <x v="6450"/>
    <x v="3"/>
    <x v="3"/>
    <n v="1504.82"/>
    <n v="0.19"/>
    <n v="8"/>
    <d v="2023-06-02T00:00:00"/>
    <d v="2023-06-06T00:00:00"/>
    <x v="1"/>
    <x v="1"/>
    <n v="320.66000000000003"/>
    <x v="5"/>
    <x v="0"/>
    <x v="9"/>
    <n v="1184.1599999999999"/>
    <n v="12038.56"/>
  </r>
  <r>
    <x v="6451"/>
    <x v="0"/>
    <x v="2"/>
    <n v="3829.02"/>
    <n v="0.4"/>
    <n v="5"/>
    <d v="2024-05-13T00:00:00"/>
    <d v="2024-05-14T00:00:00"/>
    <x v="0"/>
    <x v="2"/>
    <n v="428.7"/>
    <x v="0"/>
    <x v="1"/>
    <x v="5"/>
    <n v="3400.32"/>
    <n v="19145.099999999999"/>
  </r>
  <r>
    <x v="6452"/>
    <x v="3"/>
    <x v="2"/>
    <n v="2434.38"/>
    <n v="0.18"/>
    <n v="2"/>
    <d v="2024-12-02T00:00:00"/>
    <d v="2024-12-03T00:00:00"/>
    <x v="1"/>
    <x v="0"/>
    <n v="266.24"/>
    <x v="1"/>
    <x v="1"/>
    <x v="10"/>
    <n v="2168.1400000000003"/>
    <n v="4868.76"/>
  </r>
  <r>
    <x v="6453"/>
    <x v="3"/>
    <x v="3"/>
    <n v="896.62"/>
    <n v="0.46"/>
    <n v="1"/>
    <d v="2023-03-20T00:00:00"/>
    <d v="2023-03-24T00:00:00"/>
    <x v="0"/>
    <x v="1"/>
    <n v="268.77999999999997"/>
    <x v="3"/>
    <x v="0"/>
    <x v="0"/>
    <n v="627.84"/>
    <n v="896.62"/>
  </r>
  <r>
    <x v="6454"/>
    <x v="3"/>
    <x v="1"/>
    <n v="328.51"/>
    <n v="0.06"/>
    <n v="8"/>
    <d v="2023-02-15T00:00:00"/>
    <d v="2023-02-21T00:00:00"/>
    <x v="2"/>
    <x v="2"/>
    <n v="83.99"/>
    <x v="0"/>
    <x v="0"/>
    <x v="8"/>
    <n v="244.51999999999998"/>
    <n v="2628.08"/>
  </r>
  <r>
    <x v="6455"/>
    <x v="0"/>
    <x v="1"/>
    <n v="1226.5899999999999"/>
    <n v="0.47"/>
    <n v="8"/>
    <d v="2024-03-07T00:00:00"/>
    <d v="2024-03-13T00:00:00"/>
    <x v="1"/>
    <x v="2"/>
    <n v="290.14999999999998"/>
    <x v="0"/>
    <x v="1"/>
    <x v="0"/>
    <n v="936.43999999999994"/>
    <n v="9812.7199999999993"/>
  </r>
  <r>
    <x v="6456"/>
    <x v="1"/>
    <x v="2"/>
    <n v="4733.45"/>
    <n v="0.34"/>
    <n v="6"/>
    <d v="2024-02-26T00:00:00"/>
    <d v="2024-03-04T00:00:00"/>
    <x v="0"/>
    <x v="2"/>
    <n v="1330.84"/>
    <x v="3"/>
    <x v="1"/>
    <x v="8"/>
    <n v="3402.6099999999997"/>
    <n v="28400.699999999997"/>
  </r>
  <r>
    <x v="6457"/>
    <x v="0"/>
    <x v="1"/>
    <n v="4242.05"/>
    <n v="0.17"/>
    <n v="5"/>
    <d v="2024-07-26T00:00:00"/>
    <d v="2024-07-27T00:00:00"/>
    <x v="2"/>
    <x v="2"/>
    <n v="985.25"/>
    <x v="0"/>
    <x v="1"/>
    <x v="4"/>
    <n v="3256.8"/>
    <n v="21210.25"/>
  </r>
  <r>
    <x v="6458"/>
    <x v="1"/>
    <x v="3"/>
    <n v="2256.85"/>
    <n v="0"/>
    <n v="5"/>
    <d v="2024-08-15T00:00:00"/>
    <d v="2024-08-18T00:00:00"/>
    <x v="1"/>
    <x v="2"/>
    <n v="566.16"/>
    <x v="1"/>
    <x v="1"/>
    <x v="1"/>
    <n v="1690.69"/>
    <n v="11284.25"/>
  </r>
  <r>
    <x v="6459"/>
    <x v="3"/>
    <x v="2"/>
    <n v="2461.7800000000002"/>
    <n v="0.4"/>
    <n v="6"/>
    <d v="2023-09-30T00:00:00"/>
    <d v="2023-10-03T00:00:00"/>
    <x v="0"/>
    <x v="0"/>
    <n v="300.49"/>
    <x v="0"/>
    <x v="0"/>
    <x v="7"/>
    <n v="2161.29"/>
    <n v="14770.68"/>
  </r>
  <r>
    <x v="6460"/>
    <x v="2"/>
    <x v="3"/>
    <n v="4506.8900000000003"/>
    <n v="0.48"/>
    <n v="5"/>
    <d v="2024-07-13T00:00:00"/>
    <d v="2024-07-14T00:00:00"/>
    <x v="0"/>
    <x v="2"/>
    <n v="797.6"/>
    <x v="5"/>
    <x v="1"/>
    <x v="4"/>
    <n v="3709.2900000000004"/>
    <n v="22534.45"/>
  </r>
  <r>
    <x v="6461"/>
    <x v="3"/>
    <x v="1"/>
    <n v="2997.59"/>
    <n v="0.49"/>
    <n v="2"/>
    <d v="2023-02-02T00:00:00"/>
    <d v="2023-02-03T00:00:00"/>
    <x v="1"/>
    <x v="1"/>
    <n v="470.15"/>
    <x v="0"/>
    <x v="0"/>
    <x v="8"/>
    <n v="2527.44"/>
    <n v="5995.18"/>
  </r>
  <r>
    <x v="6462"/>
    <x v="1"/>
    <x v="3"/>
    <n v="4415.76"/>
    <n v="0.21"/>
    <n v="7"/>
    <d v="2024-06-13T00:00:00"/>
    <d v="2024-06-17T00:00:00"/>
    <x v="2"/>
    <x v="1"/>
    <n v="580.61"/>
    <x v="5"/>
    <x v="1"/>
    <x v="9"/>
    <n v="3835.15"/>
    <n v="30910.32"/>
  </r>
  <r>
    <x v="6463"/>
    <x v="0"/>
    <x v="1"/>
    <n v="2510.0100000000002"/>
    <n v="0.04"/>
    <n v="4"/>
    <d v="2023-02-05T00:00:00"/>
    <d v="2023-02-12T00:00:00"/>
    <x v="1"/>
    <x v="2"/>
    <n v="591.03"/>
    <x v="2"/>
    <x v="0"/>
    <x v="8"/>
    <n v="1918.9800000000002"/>
    <n v="10040.040000000001"/>
  </r>
  <r>
    <x v="6464"/>
    <x v="3"/>
    <x v="1"/>
    <n v="1080.48"/>
    <n v="0.16"/>
    <n v="7"/>
    <d v="2023-03-30T00:00:00"/>
    <d v="2023-03-31T00:00:00"/>
    <x v="0"/>
    <x v="2"/>
    <n v="177.68"/>
    <x v="2"/>
    <x v="0"/>
    <x v="0"/>
    <n v="902.8"/>
    <n v="7563.3600000000006"/>
  </r>
  <r>
    <x v="6465"/>
    <x v="0"/>
    <x v="3"/>
    <n v="3657.04"/>
    <n v="0.15"/>
    <n v="1"/>
    <d v="2024-10-21T00:00:00"/>
    <d v="2024-10-26T00:00:00"/>
    <x v="0"/>
    <x v="0"/>
    <n v="1019.54"/>
    <x v="0"/>
    <x v="1"/>
    <x v="2"/>
    <n v="2637.5"/>
    <n v="3657.04"/>
  </r>
  <r>
    <x v="6466"/>
    <x v="0"/>
    <x v="1"/>
    <n v="2679.33"/>
    <n v="0.05"/>
    <n v="6"/>
    <d v="2024-09-03T00:00:00"/>
    <d v="2024-09-06T00:00:00"/>
    <x v="2"/>
    <x v="2"/>
    <n v="401.57"/>
    <x v="3"/>
    <x v="1"/>
    <x v="7"/>
    <n v="2277.7599999999998"/>
    <n v="16075.98"/>
  </r>
  <r>
    <x v="6467"/>
    <x v="0"/>
    <x v="0"/>
    <n v="3375.35"/>
    <n v="0.26"/>
    <n v="2"/>
    <d v="2023-01-31T00:00:00"/>
    <d v="2023-02-01T00:00:00"/>
    <x v="2"/>
    <x v="1"/>
    <n v="538.76"/>
    <x v="3"/>
    <x v="0"/>
    <x v="6"/>
    <n v="2836.59"/>
    <n v="6750.7"/>
  </r>
  <r>
    <x v="6468"/>
    <x v="3"/>
    <x v="3"/>
    <n v="870.43"/>
    <n v="0.3"/>
    <n v="3"/>
    <d v="2023-01-21T00:00:00"/>
    <d v="2023-01-26T00:00:00"/>
    <x v="2"/>
    <x v="0"/>
    <n v="237.29"/>
    <x v="4"/>
    <x v="0"/>
    <x v="6"/>
    <n v="633.14"/>
    <n v="2611.29"/>
  </r>
  <r>
    <x v="6469"/>
    <x v="0"/>
    <x v="0"/>
    <n v="3273.25"/>
    <n v="0.36"/>
    <n v="3"/>
    <d v="2024-10-01T00:00:00"/>
    <d v="2024-10-07T00:00:00"/>
    <x v="2"/>
    <x v="1"/>
    <n v="187.85"/>
    <x v="1"/>
    <x v="1"/>
    <x v="2"/>
    <n v="3085.4"/>
    <n v="9819.75"/>
  </r>
  <r>
    <x v="6470"/>
    <x v="0"/>
    <x v="3"/>
    <n v="1973.06"/>
    <n v="0.03"/>
    <n v="1"/>
    <d v="2023-12-23T00:00:00"/>
    <d v="2023-12-24T00:00:00"/>
    <x v="2"/>
    <x v="2"/>
    <n v="353.82"/>
    <x v="4"/>
    <x v="0"/>
    <x v="10"/>
    <n v="1619.24"/>
    <n v="1973.06"/>
  </r>
  <r>
    <x v="6471"/>
    <x v="3"/>
    <x v="1"/>
    <n v="1726.79"/>
    <n v="0.14000000000000001"/>
    <n v="5"/>
    <d v="2023-10-17T00:00:00"/>
    <d v="2023-10-19T00:00:00"/>
    <x v="0"/>
    <x v="2"/>
    <n v="193.89"/>
    <x v="3"/>
    <x v="0"/>
    <x v="2"/>
    <n v="1532.9"/>
    <n v="8633.9500000000007"/>
  </r>
  <r>
    <x v="6472"/>
    <x v="0"/>
    <x v="1"/>
    <n v="3390.23"/>
    <n v="0.18"/>
    <n v="8"/>
    <d v="2023-07-04T00:00:00"/>
    <d v="2023-07-09T00:00:00"/>
    <x v="0"/>
    <x v="1"/>
    <n v="533.39"/>
    <x v="5"/>
    <x v="0"/>
    <x v="4"/>
    <n v="2856.84"/>
    <n v="27121.84"/>
  </r>
  <r>
    <x v="6473"/>
    <x v="3"/>
    <x v="2"/>
    <n v="3001.97"/>
    <n v="0.45"/>
    <n v="8"/>
    <d v="2024-11-07T00:00:00"/>
    <d v="2024-11-10T00:00:00"/>
    <x v="2"/>
    <x v="0"/>
    <n v="651.69000000000005"/>
    <x v="0"/>
    <x v="1"/>
    <x v="11"/>
    <n v="2350.2799999999997"/>
    <n v="24015.759999999998"/>
  </r>
  <r>
    <x v="6474"/>
    <x v="1"/>
    <x v="2"/>
    <n v="3280.63"/>
    <n v="0.45"/>
    <n v="7"/>
    <d v="2024-07-22T00:00:00"/>
    <d v="2024-07-25T00:00:00"/>
    <x v="0"/>
    <x v="0"/>
    <n v="672.16"/>
    <x v="4"/>
    <x v="1"/>
    <x v="4"/>
    <n v="2608.4700000000003"/>
    <n v="22964.41"/>
  </r>
  <r>
    <x v="6475"/>
    <x v="1"/>
    <x v="0"/>
    <n v="4830.13"/>
    <n v="0.13"/>
    <n v="7"/>
    <d v="2023-11-07T00:00:00"/>
    <d v="2023-11-09T00:00:00"/>
    <x v="1"/>
    <x v="0"/>
    <n v="652.99"/>
    <x v="0"/>
    <x v="0"/>
    <x v="11"/>
    <n v="4177.1400000000003"/>
    <n v="33810.910000000003"/>
  </r>
  <r>
    <x v="6476"/>
    <x v="1"/>
    <x v="1"/>
    <n v="3535.86"/>
    <n v="0.24"/>
    <n v="8"/>
    <d v="2024-11-01T00:00:00"/>
    <d v="2024-11-06T00:00:00"/>
    <x v="2"/>
    <x v="0"/>
    <n v="458.19"/>
    <x v="0"/>
    <x v="1"/>
    <x v="11"/>
    <n v="3077.67"/>
    <n v="28286.880000000001"/>
  </r>
  <r>
    <x v="6477"/>
    <x v="0"/>
    <x v="2"/>
    <n v="3240.4"/>
    <n v="0.21"/>
    <n v="8"/>
    <d v="2024-06-18T00:00:00"/>
    <d v="2024-06-24T00:00:00"/>
    <x v="1"/>
    <x v="0"/>
    <n v="459.02"/>
    <x v="5"/>
    <x v="1"/>
    <x v="9"/>
    <n v="2781.38"/>
    <n v="25923.200000000001"/>
  </r>
  <r>
    <x v="6478"/>
    <x v="2"/>
    <x v="1"/>
    <n v="3106.41"/>
    <n v="0.26"/>
    <n v="5"/>
    <d v="2024-09-10T00:00:00"/>
    <d v="2024-09-15T00:00:00"/>
    <x v="2"/>
    <x v="0"/>
    <n v="729.46"/>
    <x v="2"/>
    <x v="1"/>
    <x v="7"/>
    <n v="2376.9499999999998"/>
    <n v="15532.05"/>
  </r>
  <r>
    <x v="6479"/>
    <x v="2"/>
    <x v="3"/>
    <n v="2053.6999999999998"/>
    <n v="0.14000000000000001"/>
    <n v="7"/>
    <d v="2024-09-05T00:00:00"/>
    <d v="2024-09-09T00:00:00"/>
    <x v="0"/>
    <x v="2"/>
    <n v="331.91"/>
    <x v="3"/>
    <x v="1"/>
    <x v="7"/>
    <n v="1721.7899999999997"/>
    <n v="14375.899999999998"/>
  </r>
  <r>
    <x v="6480"/>
    <x v="0"/>
    <x v="2"/>
    <n v="4212.04"/>
    <n v="0.23"/>
    <n v="2"/>
    <d v="2024-01-04T00:00:00"/>
    <d v="2024-01-05T00:00:00"/>
    <x v="2"/>
    <x v="0"/>
    <n v="364.08"/>
    <x v="1"/>
    <x v="1"/>
    <x v="6"/>
    <n v="3847.96"/>
    <n v="8424.08"/>
  </r>
  <r>
    <x v="6481"/>
    <x v="2"/>
    <x v="0"/>
    <n v="1966.6"/>
    <n v="7.0000000000000007E-2"/>
    <n v="4"/>
    <d v="2023-11-27T00:00:00"/>
    <d v="2023-12-02T00:00:00"/>
    <x v="0"/>
    <x v="1"/>
    <n v="549.65"/>
    <x v="4"/>
    <x v="0"/>
    <x v="11"/>
    <n v="1416.9499999999998"/>
    <n v="7866.4"/>
  </r>
  <r>
    <x v="6482"/>
    <x v="3"/>
    <x v="2"/>
    <n v="3531.19"/>
    <n v="0.35"/>
    <n v="6"/>
    <d v="2024-02-08T00:00:00"/>
    <d v="2024-02-12T00:00:00"/>
    <x v="0"/>
    <x v="2"/>
    <n v="479.17"/>
    <x v="4"/>
    <x v="1"/>
    <x v="8"/>
    <n v="3052.02"/>
    <n v="21187.14"/>
  </r>
  <r>
    <x v="6483"/>
    <x v="2"/>
    <x v="1"/>
    <n v="1536.4"/>
    <n v="0.18"/>
    <n v="3"/>
    <d v="2023-12-23T00:00:00"/>
    <d v="2023-12-25T00:00:00"/>
    <x v="0"/>
    <x v="1"/>
    <n v="252.27"/>
    <x v="2"/>
    <x v="0"/>
    <x v="10"/>
    <n v="1284.1300000000001"/>
    <n v="4609.2000000000007"/>
  </r>
  <r>
    <x v="6484"/>
    <x v="0"/>
    <x v="4"/>
    <n v="824.01"/>
    <n v="0.27"/>
    <n v="2"/>
    <d v="2023-04-09T00:00:00"/>
    <d v="2023-04-11T00:00:00"/>
    <x v="0"/>
    <x v="0"/>
    <n v="145.83000000000001"/>
    <x v="1"/>
    <x v="0"/>
    <x v="3"/>
    <n v="678.18"/>
    <n v="1648.02"/>
  </r>
  <r>
    <x v="6485"/>
    <x v="0"/>
    <x v="4"/>
    <n v="735.84"/>
    <n v="0.3"/>
    <n v="1"/>
    <d v="2024-10-03T00:00:00"/>
    <d v="2024-10-05T00:00:00"/>
    <x v="2"/>
    <x v="0"/>
    <n v="168.45"/>
    <x v="2"/>
    <x v="1"/>
    <x v="2"/>
    <n v="567.3900000000001"/>
    <n v="735.84"/>
  </r>
  <r>
    <x v="6486"/>
    <x v="3"/>
    <x v="1"/>
    <n v="3209.34"/>
    <n v="0.42"/>
    <n v="4"/>
    <d v="2023-09-08T00:00:00"/>
    <d v="2023-09-12T00:00:00"/>
    <x v="1"/>
    <x v="2"/>
    <n v="389.54"/>
    <x v="1"/>
    <x v="0"/>
    <x v="7"/>
    <n v="2819.8"/>
    <n v="12837.36"/>
  </r>
  <r>
    <x v="6487"/>
    <x v="1"/>
    <x v="3"/>
    <n v="1706.98"/>
    <n v="0.04"/>
    <n v="2"/>
    <d v="2023-10-23T00:00:00"/>
    <d v="2023-10-26T00:00:00"/>
    <x v="2"/>
    <x v="0"/>
    <n v="414.36"/>
    <x v="4"/>
    <x v="0"/>
    <x v="2"/>
    <n v="1292.6199999999999"/>
    <n v="3413.96"/>
  </r>
  <r>
    <x v="6488"/>
    <x v="0"/>
    <x v="2"/>
    <n v="1447.74"/>
    <n v="0.24"/>
    <n v="3"/>
    <d v="2024-02-12T00:00:00"/>
    <d v="2024-02-14T00:00:00"/>
    <x v="0"/>
    <x v="2"/>
    <n v="73.44"/>
    <x v="3"/>
    <x v="1"/>
    <x v="8"/>
    <n v="1374.3"/>
    <n v="4343.22"/>
  </r>
  <r>
    <x v="6489"/>
    <x v="3"/>
    <x v="4"/>
    <n v="3001.09"/>
    <n v="0.45"/>
    <n v="6"/>
    <d v="2023-12-25T00:00:00"/>
    <d v="2023-12-29T00:00:00"/>
    <x v="2"/>
    <x v="2"/>
    <n v="706.13"/>
    <x v="4"/>
    <x v="0"/>
    <x v="10"/>
    <n v="2294.96"/>
    <n v="18006.54"/>
  </r>
  <r>
    <x v="6490"/>
    <x v="2"/>
    <x v="3"/>
    <n v="225.78"/>
    <n v="0.16"/>
    <n v="3"/>
    <d v="2024-09-13T00:00:00"/>
    <d v="2024-09-17T00:00:00"/>
    <x v="1"/>
    <x v="0"/>
    <n v="20.77"/>
    <x v="3"/>
    <x v="1"/>
    <x v="7"/>
    <n v="205.01"/>
    <n v="677.34"/>
  </r>
  <r>
    <x v="6491"/>
    <x v="2"/>
    <x v="1"/>
    <n v="1306.51"/>
    <n v="0.22"/>
    <n v="3"/>
    <d v="2023-01-09T00:00:00"/>
    <d v="2023-01-10T00:00:00"/>
    <x v="2"/>
    <x v="2"/>
    <n v="125.92"/>
    <x v="1"/>
    <x v="0"/>
    <x v="6"/>
    <n v="1180.5899999999999"/>
    <n v="3919.5299999999997"/>
  </r>
  <r>
    <x v="6492"/>
    <x v="3"/>
    <x v="3"/>
    <n v="1768.68"/>
    <n v="0.04"/>
    <n v="4"/>
    <d v="2024-09-25T00:00:00"/>
    <d v="2024-09-27T00:00:00"/>
    <x v="0"/>
    <x v="2"/>
    <n v="327.87"/>
    <x v="0"/>
    <x v="1"/>
    <x v="7"/>
    <n v="1440.81"/>
    <n v="7074.72"/>
  </r>
  <r>
    <x v="6493"/>
    <x v="3"/>
    <x v="1"/>
    <n v="3571.03"/>
    <n v="0.38"/>
    <n v="3"/>
    <d v="2023-10-26T00:00:00"/>
    <d v="2023-11-02T00:00:00"/>
    <x v="0"/>
    <x v="1"/>
    <n v="453.02"/>
    <x v="5"/>
    <x v="0"/>
    <x v="2"/>
    <n v="3118.01"/>
    <n v="10713.09"/>
  </r>
  <r>
    <x v="6494"/>
    <x v="0"/>
    <x v="2"/>
    <n v="2770.51"/>
    <n v="0.04"/>
    <n v="6"/>
    <d v="2024-07-16T00:00:00"/>
    <d v="2024-07-23T00:00:00"/>
    <x v="0"/>
    <x v="1"/>
    <n v="234.72"/>
    <x v="4"/>
    <x v="1"/>
    <x v="4"/>
    <n v="2535.7900000000004"/>
    <n v="16623.060000000001"/>
  </r>
  <r>
    <x v="6495"/>
    <x v="2"/>
    <x v="3"/>
    <n v="4294.34"/>
    <n v="0.32"/>
    <n v="9"/>
    <d v="2024-12-25T00:00:00"/>
    <d v="2025-01-01T00:00:00"/>
    <x v="2"/>
    <x v="0"/>
    <n v="409.7"/>
    <x v="0"/>
    <x v="1"/>
    <x v="10"/>
    <n v="3884.6400000000003"/>
    <n v="38649.06"/>
  </r>
  <r>
    <x v="6496"/>
    <x v="3"/>
    <x v="2"/>
    <n v="1739.08"/>
    <n v="0.19"/>
    <n v="8"/>
    <d v="2024-07-15T00:00:00"/>
    <d v="2024-07-21T00:00:00"/>
    <x v="2"/>
    <x v="1"/>
    <n v="481.98"/>
    <x v="0"/>
    <x v="1"/>
    <x v="4"/>
    <n v="1257.0999999999999"/>
    <n v="13912.64"/>
  </r>
  <r>
    <x v="6497"/>
    <x v="2"/>
    <x v="3"/>
    <n v="1552.56"/>
    <n v="0.17"/>
    <n v="2"/>
    <d v="2023-12-09T00:00:00"/>
    <d v="2023-12-12T00:00:00"/>
    <x v="1"/>
    <x v="0"/>
    <n v="352.3"/>
    <x v="4"/>
    <x v="0"/>
    <x v="10"/>
    <n v="1200.26"/>
    <n v="3105.12"/>
  </r>
  <r>
    <x v="6498"/>
    <x v="3"/>
    <x v="1"/>
    <n v="262.67"/>
    <n v="0.28999999999999998"/>
    <n v="3"/>
    <d v="2023-07-23T00:00:00"/>
    <d v="2023-07-27T00:00:00"/>
    <x v="1"/>
    <x v="0"/>
    <n v="23.3"/>
    <x v="3"/>
    <x v="0"/>
    <x v="4"/>
    <n v="239.37"/>
    <n v="788.01"/>
  </r>
  <r>
    <x v="6499"/>
    <x v="2"/>
    <x v="1"/>
    <n v="4763.41"/>
    <n v="0.28000000000000003"/>
    <n v="8"/>
    <d v="2023-05-30T00:00:00"/>
    <d v="2023-06-02T00:00:00"/>
    <x v="1"/>
    <x v="2"/>
    <n v="1197.17"/>
    <x v="4"/>
    <x v="0"/>
    <x v="5"/>
    <n v="3566.24"/>
    <n v="38107.279999999999"/>
  </r>
  <r>
    <x v="6500"/>
    <x v="1"/>
    <x v="3"/>
    <n v="2557.31"/>
    <n v="0.2"/>
    <n v="3"/>
    <d v="2024-08-26T00:00:00"/>
    <d v="2024-09-02T00:00:00"/>
    <x v="0"/>
    <x v="2"/>
    <n v="739.69"/>
    <x v="5"/>
    <x v="1"/>
    <x v="1"/>
    <n v="1817.62"/>
    <n v="7671.93"/>
  </r>
  <r>
    <x v="6501"/>
    <x v="0"/>
    <x v="1"/>
    <n v="2562.37"/>
    <n v="0.14000000000000001"/>
    <n v="5"/>
    <d v="2024-08-25T00:00:00"/>
    <d v="2024-08-28T00:00:00"/>
    <x v="2"/>
    <x v="0"/>
    <n v="193.61"/>
    <x v="0"/>
    <x v="1"/>
    <x v="1"/>
    <n v="2368.7599999999998"/>
    <n v="12811.849999999999"/>
  </r>
  <r>
    <x v="6502"/>
    <x v="2"/>
    <x v="0"/>
    <n v="4624.84"/>
    <n v="0.25"/>
    <n v="9"/>
    <d v="2023-01-10T00:00:00"/>
    <d v="2023-01-17T00:00:00"/>
    <x v="2"/>
    <x v="1"/>
    <n v="1052.06"/>
    <x v="3"/>
    <x v="0"/>
    <x v="6"/>
    <n v="3572.78"/>
    <n v="41623.56"/>
  </r>
  <r>
    <x v="6503"/>
    <x v="1"/>
    <x v="0"/>
    <n v="1520.6"/>
    <n v="0.13"/>
    <n v="2"/>
    <d v="2023-07-29T00:00:00"/>
    <d v="2023-07-31T00:00:00"/>
    <x v="0"/>
    <x v="0"/>
    <n v="178.54"/>
    <x v="4"/>
    <x v="0"/>
    <x v="4"/>
    <n v="1342.06"/>
    <n v="3041.2"/>
  </r>
  <r>
    <x v="6504"/>
    <x v="2"/>
    <x v="2"/>
    <n v="1727.32"/>
    <n v="0.05"/>
    <n v="9"/>
    <d v="2024-12-07T00:00:00"/>
    <d v="2024-12-14T00:00:00"/>
    <x v="0"/>
    <x v="0"/>
    <n v="318.23"/>
    <x v="1"/>
    <x v="1"/>
    <x v="10"/>
    <n v="1409.09"/>
    <n v="15545.88"/>
  </r>
  <r>
    <x v="6505"/>
    <x v="2"/>
    <x v="0"/>
    <n v="3316.1"/>
    <n v="0.4"/>
    <n v="5"/>
    <d v="2024-01-23T00:00:00"/>
    <d v="2024-01-25T00:00:00"/>
    <x v="1"/>
    <x v="2"/>
    <n v="355.66"/>
    <x v="3"/>
    <x v="1"/>
    <x v="6"/>
    <n v="2960.44"/>
    <n v="16580.5"/>
  </r>
  <r>
    <x v="6506"/>
    <x v="1"/>
    <x v="0"/>
    <n v="3947.36"/>
    <n v="0.35"/>
    <n v="9"/>
    <d v="2023-01-30T00:00:00"/>
    <d v="2023-01-31T00:00:00"/>
    <x v="0"/>
    <x v="2"/>
    <n v="338.16"/>
    <x v="1"/>
    <x v="0"/>
    <x v="6"/>
    <n v="3609.2000000000003"/>
    <n v="35526.239999999998"/>
  </r>
  <r>
    <x v="6507"/>
    <x v="2"/>
    <x v="4"/>
    <n v="3526.62"/>
    <n v="0.04"/>
    <n v="4"/>
    <d v="2024-04-13T00:00:00"/>
    <d v="2024-04-19T00:00:00"/>
    <x v="0"/>
    <x v="2"/>
    <n v="662.51"/>
    <x v="3"/>
    <x v="1"/>
    <x v="3"/>
    <n v="2864.1099999999997"/>
    <n v="14106.48"/>
  </r>
  <r>
    <x v="6508"/>
    <x v="2"/>
    <x v="4"/>
    <n v="3964.72"/>
    <n v="0.08"/>
    <n v="8"/>
    <d v="2023-05-30T00:00:00"/>
    <d v="2023-06-05T00:00:00"/>
    <x v="0"/>
    <x v="1"/>
    <n v="1022.49"/>
    <x v="4"/>
    <x v="0"/>
    <x v="5"/>
    <n v="2942.2299999999996"/>
    <n v="31717.759999999998"/>
  </r>
  <r>
    <x v="6509"/>
    <x v="0"/>
    <x v="4"/>
    <n v="2918.03"/>
    <n v="0.05"/>
    <n v="8"/>
    <d v="2023-04-02T00:00:00"/>
    <d v="2023-04-05T00:00:00"/>
    <x v="1"/>
    <x v="0"/>
    <n v="850.36"/>
    <x v="3"/>
    <x v="0"/>
    <x v="3"/>
    <n v="2067.67"/>
    <n v="23344.240000000002"/>
  </r>
  <r>
    <x v="6510"/>
    <x v="1"/>
    <x v="4"/>
    <n v="4327.84"/>
    <n v="0.4"/>
    <n v="3"/>
    <d v="2024-12-13T00:00:00"/>
    <d v="2024-12-16T00:00:00"/>
    <x v="0"/>
    <x v="1"/>
    <n v="1091.9100000000001"/>
    <x v="0"/>
    <x v="1"/>
    <x v="10"/>
    <n v="3235.9300000000003"/>
    <n v="12983.52"/>
  </r>
  <r>
    <x v="6511"/>
    <x v="1"/>
    <x v="1"/>
    <n v="2795.52"/>
    <n v="0.39"/>
    <n v="5"/>
    <d v="2023-12-30T00:00:00"/>
    <d v="2024-01-03T00:00:00"/>
    <x v="1"/>
    <x v="2"/>
    <n v="321.66000000000003"/>
    <x v="3"/>
    <x v="0"/>
    <x v="10"/>
    <n v="2473.86"/>
    <n v="13977.6"/>
  </r>
  <r>
    <x v="6512"/>
    <x v="3"/>
    <x v="2"/>
    <n v="1223.77"/>
    <n v="0.2"/>
    <n v="1"/>
    <d v="2023-10-24T00:00:00"/>
    <d v="2023-10-28T00:00:00"/>
    <x v="2"/>
    <x v="1"/>
    <n v="256.24"/>
    <x v="0"/>
    <x v="0"/>
    <x v="2"/>
    <n v="967.53"/>
    <n v="1223.77"/>
  </r>
  <r>
    <x v="6513"/>
    <x v="2"/>
    <x v="2"/>
    <n v="2754.34"/>
    <n v="0.41"/>
    <n v="6"/>
    <d v="2024-05-03T00:00:00"/>
    <d v="2024-05-10T00:00:00"/>
    <x v="0"/>
    <x v="1"/>
    <n v="231.88"/>
    <x v="5"/>
    <x v="1"/>
    <x v="5"/>
    <n v="2522.46"/>
    <n v="16526.04"/>
  </r>
  <r>
    <x v="6514"/>
    <x v="0"/>
    <x v="0"/>
    <n v="3593.43"/>
    <n v="0.49"/>
    <n v="9"/>
    <d v="2024-10-17T00:00:00"/>
    <d v="2024-10-23T00:00:00"/>
    <x v="0"/>
    <x v="2"/>
    <n v="550.35"/>
    <x v="0"/>
    <x v="1"/>
    <x v="2"/>
    <n v="3043.08"/>
    <n v="32340.87"/>
  </r>
  <r>
    <x v="6515"/>
    <x v="2"/>
    <x v="2"/>
    <n v="3302.52"/>
    <n v="0.49"/>
    <n v="1"/>
    <d v="2024-04-29T00:00:00"/>
    <d v="2024-05-05T00:00:00"/>
    <x v="1"/>
    <x v="0"/>
    <n v="287.95999999999998"/>
    <x v="1"/>
    <x v="1"/>
    <x v="3"/>
    <n v="3014.56"/>
    <n v="3302.52"/>
  </r>
  <r>
    <x v="6516"/>
    <x v="2"/>
    <x v="0"/>
    <n v="1290.78"/>
    <n v="0.49"/>
    <n v="2"/>
    <d v="2024-08-03T00:00:00"/>
    <d v="2024-08-07T00:00:00"/>
    <x v="2"/>
    <x v="1"/>
    <n v="313.43"/>
    <x v="4"/>
    <x v="1"/>
    <x v="1"/>
    <n v="977.34999999999991"/>
    <n v="2581.56"/>
  </r>
  <r>
    <x v="6517"/>
    <x v="3"/>
    <x v="2"/>
    <n v="301.27999999999997"/>
    <n v="0.42"/>
    <n v="7"/>
    <d v="2024-10-15T00:00:00"/>
    <d v="2024-10-18T00:00:00"/>
    <x v="2"/>
    <x v="1"/>
    <n v="26.34"/>
    <x v="1"/>
    <x v="1"/>
    <x v="2"/>
    <n v="274.94"/>
    <n v="2108.96"/>
  </r>
  <r>
    <x v="6518"/>
    <x v="2"/>
    <x v="3"/>
    <n v="1337.16"/>
    <n v="0.11"/>
    <n v="6"/>
    <d v="2024-03-11T00:00:00"/>
    <d v="2024-03-12T00:00:00"/>
    <x v="0"/>
    <x v="0"/>
    <n v="314.86"/>
    <x v="3"/>
    <x v="1"/>
    <x v="0"/>
    <n v="1022.3000000000001"/>
    <n v="8022.9600000000009"/>
  </r>
  <r>
    <x v="6519"/>
    <x v="0"/>
    <x v="3"/>
    <n v="4921.8100000000004"/>
    <n v="0.03"/>
    <n v="3"/>
    <d v="2023-01-14T00:00:00"/>
    <d v="2023-01-19T00:00:00"/>
    <x v="2"/>
    <x v="1"/>
    <n v="371.21"/>
    <x v="1"/>
    <x v="0"/>
    <x v="6"/>
    <n v="4550.6000000000004"/>
    <n v="14765.43"/>
  </r>
  <r>
    <x v="6520"/>
    <x v="0"/>
    <x v="2"/>
    <n v="1003.88"/>
    <n v="0.41"/>
    <n v="2"/>
    <d v="2024-11-17T00:00:00"/>
    <d v="2024-11-21T00:00:00"/>
    <x v="1"/>
    <x v="1"/>
    <n v="186.78"/>
    <x v="4"/>
    <x v="1"/>
    <x v="11"/>
    <n v="817.1"/>
    <n v="2007.76"/>
  </r>
  <r>
    <x v="6521"/>
    <x v="3"/>
    <x v="1"/>
    <n v="2375.42"/>
    <n v="0.15"/>
    <n v="7"/>
    <d v="2023-12-25T00:00:00"/>
    <d v="2023-12-30T00:00:00"/>
    <x v="1"/>
    <x v="0"/>
    <n v="241.61"/>
    <x v="2"/>
    <x v="0"/>
    <x v="10"/>
    <n v="2133.81"/>
    <n v="16627.940000000002"/>
  </r>
  <r>
    <x v="6522"/>
    <x v="2"/>
    <x v="0"/>
    <n v="3227.89"/>
    <n v="0.17"/>
    <n v="5"/>
    <d v="2024-07-08T00:00:00"/>
    <d v="2024-07-09T00:00:00"/>
    <x v="1"/>
    <x v="0"/>
    <n v="281.69"/>
    <x v="1"/>
    <x v="1"/>
    <x v="4"/>
    <n v="2946.2"/>
    <n v="16139.449999999999"/>
  </r>
  <r>
    <x v="6523"/>
    <x v="0"/>
    <x v="2"/>
    <n v="4409.42"/>
    <n v="0.04"/>
    <n v="6"/>
    <d v="2024-08-02T00:00:00"/>
    <d v="2024-08-09T00:00:00"/>
    <x v="1"/>
    <x v="1"/>
    <n v="702.93"/>
    <x v="5"/>
    <x v="1"/>
    <x v="1"/>
    <n v="3706.4900000000002"/>
    <n v="26456.52"/>
  </r>
  <r>
    <x v="6524"/>
    <x v="2"/>
    <x v="0"/>
    <n v="3825.27"/>
    <n v="0.36"/>
    <n v="9"/>
    <d v="2024-10-15T00:00:00"/>
    <d v="2024-10-18T00:00:00"/>
    <x v="1"/>
    <x v="0"/>
    <n v="1112.79"/>
    <x v="4"/>
    <x v="1"/>
    <x v="2"/>
    <n v="2712.48"/>
    <n v="34427.43"/>
  </r>
  <r>
    <x v="6525"/>
    <x v="2"/>
    <x v="4"/>
    <n v="4553.87"/>
    <n v="0.22"/>
    <n v="7"/>
    <d v="2023-02-10T00:00:00"/>
    <d v="2023-02-16T00:00:00"/>
    <x v="2"/>
    <x v="0"/>
    <n v="326.92"/>
    <x v="1"/>
    <x v="0"/>
    <x v="8"/>
    <n v="4226.95"/>
    <n v="31877.09"/>
  </r>
  <r>
    <x v="6526"/>
    <x v="2"/>
    <x v="2"/>
    <n v="3061.48"/>
    <n v="0.1"/>
    <n v="4"/>
    <d v="2023-03-28T00:00:00"/>
    <d v="2023-04-02T00:00:00"/>
    <x v="2"/>
    <x v="1"/>
    <n v="492.91"/>
    <x v="2"/>
    <x v="0"/>
    <x v="0"/>
    <n v="2568.5700000000002"/>
    <n v="12245.92"/>
  </r>
  <r>
    <x v="6527"/>
    <x v="3"/>
    <x v="1"/>
    <n v="4340.0600000000004"/>
    <n v="0.33"/>
    <n v="9"/>
    <d v="2024-02-12T00:00:00"/>
    <d v="2024-02-14T00:00:00"/>
    <x v="0"/>
    <x v="2"/>
    <n v="317.47000000000003"/>
    <x v="0"/>
    <x v="1"/>
    <x v="8"/>
    <n v="4022.59"/>
    <n v="39060.54"/>
  </r>
  <r>
    <x v="6528"/>
    <x v="2"/>
    <x v="4"/>
    <n v="1392.83"/>
    <n v="0.49"/>
    <n v="3"/>
    <d v="2023-03-16T00:00:00"/>
    <d v="2023-03-19T00:00:00"/>
    <x v="0"/>
    <x v="1"/>
    <n v="154.47999999999999"/>
    <x v="0"/>
    <x v="0"/>
    <x v="0"/>
    <n v="1238.3499999999999"/>
    <n v="4178.49"/>
  </r>
  <r>
    <x v="6529"/>
    <x v="0"/>
    <x v="2"/>
    <n v="2209.77"/>
    <n v="0.25"/>
    <n v="4"/>
    <d v="2023-01-19T00:00:00"/>
    <d v="2023-01-21T00:00:00"/>
    <x v="2"/>
    <x v="1"/>
    <n v="260.83"/>
    <x v="3"/>
    <x v="0"/>
    <x v="6"/>
    <n v="1948.94"/>
    <n v="8839.08"/>
  </r>
  <r>
    <x v="6530"/>
    <x v="2"/>
    <x v="3"/>
    <n v="4234.49"/>
    <n v="0.3"/>
    <n v="3"/>
    <d v="2024-09-01T00:00:00"/>
    <d v="2024-09-07T00:00:00"/>
    <x v="2"/>
    <x v="0"/>
    <n v="748.39"/>
    <x v="0"/>
    <x v="1"/>
    <x v="7"/>
    <n v="3486.1"/>
    <n v="12703.47"/>
  </r>
  <r>
    <x v="6531"/>
    <x v="0"/>
    <x v="2"/>
    <n v="1695.26"/>
    <n v="0.08"/>
    <n v="3"/>
    <d v="2023-05-20T00:00:00"/>
    <d v="2023-05-21T00:00:00"/>
    <x v="0"/>
    <x v="2"/>
    <n v="416.31"/>
    <x v="0"/>
    <x v="0"/>
    <x v="5"/>
    <n v="1278.95"/>
    <n v="5085.78"/>
  </r>
  <r>
    <x v="6532"/>
    <x v="2"/>
    <x v="3"/>
    <n v="4368.99"/>
    <n v="0.08"/>
    <n v="1"/>
    <d v="2023-05-11T00:00:00"/>
    <d v="2023-05-16T00:00:00"/>
    <x v="0"/>
    <x v="2"/>
    <n v="583.86"/>
    <x v="3"/>
    <x v="0"/>
    <x v="5"/>
    <n v="3785.1299999999997"/>
    <n v="4368.99"/>
  </r>
  <r>
    <x v="6533"/>
    <x v="0"/>
    <x v="3"/>
    <n v="1879.26"/>
    <n v="0.23"/>
    <n v="5"/>
    <d v="2023-07-05T00:00:00"/>
    <d v="2023-07-10T00:00:00"/>
    <x v="1"/>
    <x v="2"/>
    <n v="460.53"/>
    <x v="2"/>
    <x v="0"/>
    <x v="4"/>
    <n v="1418.73"/>
    <n v="9396.2999999999993"/>
  </r>
  <r>
    <x v="6534"/>
    <x v="0"/>
    <x v="2"/>
    <n v="1880.63"/>
    <n v="0.42"/>
    <n v="4"/>
    <d v="2024-01-02T00:00:00"/>
    <d v="2024-01-03T00:00:00"/>
    <x v="2"/>
    <x v="0"/>
    <n v="101.63"/>
    <x v="4"/>
    <x v="1"/>
    <x v="6"/>
    <n v="1779"/>
    <n v="7522.52"/>
  </r>
  <r>
    <x v="6535"/>
    <x v="2"/>
    <x v="2"/>
    <n v="1614.26"/>
    <n v="0.45"/>
    <n v="9"/>
    <d v="2023-06-23T00:00:00"/>
    <d v="2023-06-29T00:00:00"/>
    <x v="2"/>
    <x v="0"/>
    <n v="103.13"/>
    <x v="5"/>
    <x v="0"/>
    <x v="9"/>
    <n v="1511.13"/>
    <n v="14528.34"/>
  </r>
  <r>
    <x v="6536"/>
    <x v="2"/>
    <x v="3"/>
    <n v="2780.02"/>
    <n v="0.32"/>
    <n v="4"/>
    <d v="2023-06-28T00:00:00"/>
    <d v="2023-07-05T00:00:00"/>
    <x v="2"/>
    <x v="2"/>
    <n v="256.79000000000002"/>
    <x v="1"/>
    <x v="0"/>
    <x v="9"/>
    <n v="2523.23"/>
    <n v="11120.08"/>
  </r>
  <r>
    <x v="6537"/>
    <x v="0"/>
    <x v="0"/>
    <n v="732.44"/>
    <n v="0.18"/>
    <n v="3"/>
    <d v="2024-06-10T00:00:00"/>
    <d v="2024-06-11T00:00:00"/>
    <x v="2"/>
    <x v="2"/>
    <n v="118.62"/>
    <x v="5"/>
    <x v="1"/>
    <x v="9"/>
    <n v="613.82000000000005"/>
    <n v="2197.3200000000002"/>
  </r>
  <r>
    <x v="6538"/>
    <x v="1"/>
    <x v="4"/>
    <n v="279.35000000000002"/>
    <n v="0.38"/>
    <n v="6"/>
    <d v="2024-02-10T00:00:00"/>
    <d v="2024-02-13T00:00:00"/>
    <x v="1"/>
    <x v="0"/>
    <n v="39.659999999999997"/>
    <x v="3"/>
    <x v="1"/>
    <x v="8"/>
    <n v="239.69000000000003"/>
    <n v="1676.1000000000001"/>
  </r>
  <r>
    <x v="6539"/>
    <x v="3"/>
    <x v="1"/>
    <n v="4497.32"/>
    <n v="0.15"/>
    <n v="5"/>
    <d v="2023-09-22T00:00:00"/>
    <d v="2023-09-28T00:00:00"/>
    <x v="2"/>
    <x v="0"/>
    <n v="1038.68"/>
    <x v="2"/>
    <x v="0"/>
    <x v="7"/>
    <n v="3458.6399999999994"/>
    <n v="22486.6"/>
  </r>
  <r>
    <x v="6540"/>
    <x v="1"/>
    <x v="2"/>
    <n v="4651.8"/>
    <n v="0.11"/>
    <n v="4"/>
    <d v="2023-12-14T00:00:00"/>
    <d v="2023-12-20T00:00:00"/>
    <x v="1"/>
    <x v="1"/>
    <n v="1387.2"/>
    <x v="0"/>
    <x v="0"/>
    <x v="10"/>
    <n v="3264.6000000000004"/>
    <n v="18607.2"/>
  </r>
  <r>
    <x v="6541"/>
    <x v="1"/>
    <x v="4"/>
    <n v="473.24"/>
    <n v="0.4"/>
    <n v="1"/>
    <d v="2023-02-08T00:00:00"/>
    <d v="2023-02-09T00:00:00"/>
    <x v="2"/>
    <x v="1"/>
    <n v="118.09"/>
    <x v="2"/>
    <x v="0"/>
    <x v="8"/>
    <n v="355.15"/>
    <n v="473.24"/>
  </r>
  <r>
    <x v="6542"/>
    <x v="2"/>
    <x v="4"/>
    <n v="2793.52"/>
    <n v="0.38"/>
    <n v="3"/>
    <d v="2023-08-19T00:00:00"/>
    <d v="2023-08-23T00:00:00"/>
    <x v="0"/>
    <x v="0"/>
    <n v="710.68"/>
    <x v="3"/>
    <x v="0"/>
    <x v="1"/>
    <n v="2082.84"/>
    <n v="8380.56"/>
  </r>
  <r>
    <x v="6543"/>
    <x v="3"/>
    <x v="0"/>
    <n v="2744.44"/>
    <n v="0.44"/>
    <n v="4"/>
    <d v="2024-05-01T00:00:00"/>
    <d v="2024-05-03T00:00:00"/>
    <x v="2"/>
    <x v="2"/>
    <n v="814.96"/>
    <x v="4"/>
    <x v="1"/>
    <x v="5"/>
    <n v="1929.48"/>
    <n v="10977.76"/>
  </r>
  <r>
    <x v="6544"/>
    <x v="1"/>
    <x v="4"/>
    <n v="1924.91"/>
    <n v="0.28999999999999998"/>
    <n v="8"/>
    <d v="2023-11-20T00:00:00"/>
    <d v="2023-11-27T00:00:00"/>
    <x v="0"/>
    <x v="0"/>
    <n v="318.93"/>
    <x v="0"/>
    <x v="0"/>
    <x v="11"/>
    <n v="1605.98"/>
    <n v="15399.28"/>
  </r>
  <r>
    <x v="6545"/>
    <x v="2"/>
    <x v="2"/>
    <n v="2887.63"/>
    <n v="0.45"/>
    <n v="9"/>
    <d v="2023-02-26T00:00:00"/>
    <d v="2023-02-27T00:00:00"/>
    <x v="0"/>
    <x v="2"/>
    <n v="842.15"/>
    <x v="5"/>
    <x v="0"/>
    <x v="8"/>
    <n v="2045.48"/>
    <n v="25988.670000000002"/>
  </r>
  <r>
    <x v="6546"/>
    <x v="1"/>
    <x v="4"/>
    <n v="2344.7800000000002"/>
    <n v="0.01"/>
    <n v="8"/>
    <d v="2024-03-27T00:00:00"/>
    <d v="2024-03-31T00:00:00"/>
    <x v="2"/>
    <x v="0"/>
    <n v="459.62"/>
    <x v="4"/>
    <x v="1"/>
    <x v="0"/>
    <n v="1885.1600000000003"/>
    <n v="18758.240000000002"/>
  </r>
  <r>
    <x v="6547"/>
    <x v="1"/>
    <x v="2"/>
    <n v="2499.21"/>
    <n v="0.13"/>
    <n v="9"/>
    <d v="2023-09-20T00:00:00"/>
    <d v="2023-09-27T00:00:00"/>
    <x v="1"/>
    <x v="1"/>
    <n v="547.79999999999995"/>
    <x v="0"/>
    <x v="0"/>
    <x v="7"/>
    <n v="1951.41"/>
    <n v="22492.89"/>
  </r>
  <r>
    <x v="6548"/>
    <x v="2"/>
    <x v="2"/>
    <n v="3801.15"/>
    <n v="0.4"/>
    <n v="1"/>
    <d v="2024-05-28T00:00:00"/>
    <d v="2024-06-02T00:00:00"/>
    <x v="2"/>
    <x v="1"/>
    <n v="218.27"/>
    <x v="0"/>
    <x v="1"/>
    <x v="5"/>
    <n v="3582.88"/>
    <n v="3801.15"/>
  </r>
  <r>
    <x v="6549"/>
    <x v="2"/>
    <x v="3"/>
    <n v="2677.21"/>
    <n v="0.21"/>
    <n v="1"/>
    <d v="2023-02-23T00:00:00"/>
    <d v="2023-02-24T00:00:00"/>
    <x v="2"/>
    <x v="1"/>
    <n v="447.28"/>
    <x v="4"/>
    <x v="0"/>
    <x v="8"/>
    <n v="2229.9300000000003"/>
    <n v="2677.21"/>
  </r>
  <r>
    <x v="6550"/>
    <x v="2"/>
    <x v="0"/>
    <n v="1685.92"/>
    <n v="0.12"/>
    <n v="3"/>
    <d v="2024-02-25T00:00:00"/>
    <d v="2024-02-27T00:00:00"/>
    <x v="2"/>
    <x v="0"/>
    <n v="495.19"/>
    <x v="5"/>
    <x v="1"/>
    <x v="8"/>
    <n v="1190.73"/>
    <n v="5057.76"/>
  </r>
  <r>
    <x v="6551"/>
    <x v="3"/>
    <x v="1"/>
    <n v="2949.13"/>
    <n v="0.4"/>
    <n v="4"/>
    <d v="2024-02-16T00:00:00"/>
    <d v="2024-02-18T00:00:00"/>
    <x v="2"/>
    <x v="0"/>
    <n v="834.58"/>
    <x v="1"/>
    <x v="1"/>
    <x v="8"/>
    <n v="2114.5500000000002"/>
    <n v="11796.52"/>
  </r>
  <r>
    <x v="6552"/>
    <x v="1"/>
    <x v="3"/>
    <n v="3239.69"/>
    <n v="0.41"/>
    <n v="2"/>
    <d v="2023-02-28T00:00:00"/>
    <d v="2023-03-03T00:00:00"/>
    <x v="2"/>
    <x v="2"/>
    <n v="475.13"/>
    <x v="1"/>
    <x v="0"/>
    <x v="8"/>
    <n v="2764.56"/>
    <n v="6479.38"/>
  </r>
  <r>
    <x v="6553"/>
    <x v="2"/>
    <x v="1"/>
    <n v="3345.33"/>
    <n v="0.23"/>
    <n v="7"/>
    <d v="2024-03-05T00:00:00"/>
    <d v="2024-03-10T00:00:00"/>
    <x v="0"/>
    <x v="0"/>
    <n v="645.19000000000005"/>
    <x v="2"/>
    <x v="1"/>
    <x v="0"/>
    <n v="2700.14"/>
    <n v="23417.309999999998"/>
  </r>
  <r>
    <x v="6554"/>
    <x v="0"/>
    <x v="2"/>
    <n v="3129.7"/>
    <n v="0.23"/>
    <n v="9"/>
    <d v="2024-03-22T00:00:00"/>
    <d v="2024-03-29T00:00:00"/>
    <x v="2"/>
    <x v="0"/>
    <n v="820.44"/>
    <x v="2"/>
    <x v="1"/>
    <x v="0"/>
    <n v="2309.2599999999998"/>
    <n v="28167.3"/>
  </r>
  <r>
    <x v="6555"/>
    <x v="1"/>
    <x v="3"/>
    <n v="3356.55"/>
    <n v="0.39"/>
    <n v="6"/>
    <d v="2024-02-23T00:00:00"/>
    <d v="2024-02-28T00:00:00"/>
    <x v="2"/>
    <x v="1"/>
    <n v="431.29"/>
    <x v="2"/>
    <x v="1"/>
    <x v="8"/>
    <n v="2925.26"/>
    <n v="20139.300000000003"/>
  </r>
  <r>
    <x v="6556"/>
    <x v="0"/>
    <x v="4"/>
    <n v="1619.45"/>
    <n v="0.39"/>
    <n v="4"/>
    <d v="2023-04-04T00:00:00"/>
    <d v="2023-04-06T00:00:00"/>
    <x v="2"/>
    <x v="2"/>
    <n v="169.13"/>
    <x v="2"/>
    <x v="0"/>
    <x v="3"/>
    <n v="1450.3200000000002"/>
    <n v="6477.8"/>
  </r>
  <r>
    <x v="6557"/>
    <x v="3"/>
    <x v="4"/>
    <n v="2286.06"/>
    <n v="0.43"/>
    <n v="6"/>
    <d v="2023-08-01T00:00:00"/>
    <d v="2023-08-05T00:00:00"/>
    <x v="1"/>
    <x v="1"/>
    <n v="198.99"/>
    <x v="4"/>
    <x v="0"/>
    <x v="1"/>
    <n v="2087.0699999999997"/>
    <n v="13716.36"/>
  </r>
  <r>
    <x v="6558"/>
    <x v="2"/>
    <x v="1"/>
    <n v="3376.66"/>
    <n v="0.32"/>
    <n v="1"/>
    <d v="2024-07-23T00:00:00"/>
    <d v="2024-07-25T00:00:00"/>
    <x v="0"/>
    <x v="0"/>
    <n v="275.64999999999998"/>
    <x v="2"/>
    <x v="1"/>
    <x v="4"/>
    <n v="3101.0099999999998"/>
    <n v="3376.66"/>
  </r>
  <r>
    <x v="6559"/>
    <x v="0"/>
    <x v="2"/>
    <n v="3796.41"/>
    <n v="0.09"/>
    <n v="6"/>
    <d v="2024-12-29T00:00:00"/>
    <d v="2024-12-30T00:00:00"/>
    <x v="1"/>
    <x v="1"/>
    <n v="1036.0999999999999"/>
    <x v="2"/>
    <x v="1"/>
    <x v="10"/>
    <n v="2760.31"/>
    <n v="22778.46"/>
  </r>
  <r>
    <x v="6560"/>
    <x v="3"/>
    <x v="1"/>
    <n v="2227.3200000000002"/>
    <n v="0.27"/>
    <n v="4"/>
    <d v="2024-10-14T00:00:00"/>
    <d v="2024-10-17T00:00:00"/>
    <x v="1"/>
    <x v="1"/>
    <n v="434.07"/>
    <x v="0"/>
    <x v="1"/>
    <x v="2"/>
    <n v="1793.2500000000002"/>
    <n v="8909.2800000000007"/>
  </r>
  <r>
    <x v="6561"/>
    <x v="2"/>
    <x v="0"/>
    <n v="1890.13"/>
    <n v="0.19"/>
    <n v="3"/>
    <d v="2023-07-31T00:00:00"/>
    <d v="2023-08-06T00:00:00"/>
    <x v="0"/>
    <x v="2"/>
    <n v="347.84"/>
    <x v="2"/>
    <x v="0"/>
    <x v="4"/>
    <n v="1542.2900000000002"/>
    <n v="5670.39"/>
  </r>
  <r>
    <x v="6562"/>
    <x v="0"/>
    <x v="4"/>
    <n v="3607.83"/>
    <n v="0.01"/>
    <n v="6"/>
    <d v="2023-05-13T00:00:00"/>
    <d v="2023-05-14T00:00:00"/>
    <x v="2"/>
    <x v="0"/>
    <n v="336.3"/>
    <x v="3"/>
    <x v="0"/>
    <x v="5"/>
    <n v="3271.5299999999997"/>
    <n v="21646.98"/>
  </r>
  <r>
    <x v="6563"/>
    <x v="0"/>
    <x v="3"/>
    <n v="1188.6500000000001"/>
    <n v="0.1"/>
    <n v="9"/>
    <d v="2023-06-15T00:00:00"/>
    <d v="2023-06-20T00:00:00"/>
    <x v="0"/>
    <x v="2"/>
    <n v="177.44"/>
    <x v="2"/>
    <x v="0"/>
    <x v="9"/>
    <n v="1011.21"/>
    <n v="10697.85"/>
  </r>
  <r>
    <x v="6564"/>
    <x v="3"/>
    <x v="3"/>
    <n v="146.51"/>
    <n v="0.1"/>
    <n v="8"/>
    <d v="2023-08-20T00:00:00"/>
    <d v="2023-08-21T00:00:00"/>
    <x v="0"/>
    <x v="1"/>
    <n v="43.6"/>
    <x v="0"/>
    <x v="0"/>
    <x v="1"/>
    <n v="102.91"/>
    <n v="1172.08"/>
  </r>
  <r>
    <x v="6565"/>
    <x v="2"/>
    <x v="3"/>
    <n v="2408.71"/>
    <n v="0.04"/>
    <n v="8"/>
    <d v="2023-01-25T00:00:00"/>
    <d v="2023-01-30T00:00:00"/>
    <x v="2"/>
    <x v="2"/>
    <n v="410.83"/>
    <x v="4"/>
    <x v="0"/>
    <x v="6"/>
    <n v="1997.88"/>
    <n v="19269.68"/>
  </r>
  <r>
    <x v="6566"/>
    <x v="2"/>
    <x v="4"/>
    <n v="949.53"/>
    <n v="0.23"/>
    <n v="9"/>
    <d v="2024-02-03T00:00:00"/>
    <d v="2024-02-06T00:00:00"/>
    <x v="0"/>
    <x v="2"/>
    <n v="60.35"/>
    <x v="3"/>
    <x v="1"/>
    <x v="8"/>
    <n v="889.18"/>
    <n v="8545.77"/>
  </r>
  <r>
    <x v="6567"/>
    <x v="0"/>
    <x v="2"/>
    <n v="1953.59"/>
    <n v="0.25"/>
    <n v="6"/>
    <d v="2024-12-12T00:00:00"/>
    <d v="2024-12-17T00:00:00"/>
    <x v="2"/>
    <x v="0"/>
    <n v="292.13"/>
    <x v="0"/>
    <x v="1"/>
    <x v="10"/>
    <n v="1661.46"/>
    <n v="11721.539999999999"/>
  </r>
  <r>
    <x v="6568"/>
    <x v="0"/>
    <x v="4"/>
    <n v="1527.05"/>
    <n v="0.17"/>
    <n v="8"/>
    <d v="2023-02-17T00:00:00"/>
    <d v="2023-02-20T00:00:00"/>
    <x v="2"/>
    <x v="2"/>
    <n v="97.01"/>
    <x v="1"/>
    <x v="0"/>
    <x v="8"/>
    <n v="1430.04"/>
    <n v="12216.4"/>
  </r>
  <r>
    <x v="6569"/>
    <x v="0"/>
    <x v="4"/>
    <n v="3908.58"/>
    <n v="0.21"/>
    <n v="7"/>
    <d v="2023-02-21T00:00:00"/>
    <d v="2023-02-28T00:00:00"/>
    <x v="2"/>
    <x v="1"/>
    <n v="831.69"/>
    <x v="4"/>
    <x v="0"/>
    <x v="8"/>
    <n v="3076.89"/>
    <n v="27360.059999999998"/>
  </r>
  <r>
    <x v="6570"/>
    <x v="2"/>
    <x v="3"/>
    <n v="1723.9"/>
    <n v="0.27"/>
    <n v="1"/>
    <d v="2023-03-01T00:00:00"/>
    <d v="2023-03-05T00:00:00"/>
    <x v="0"/>
    <x v="2"/>
    <n v="266.92"/>
    <x v="1"/>
    <x v="0"/>
    <x v="0"/>
    <n v="1456.98"/>
    <n v="1723.9"/>
  </r>
  <r>
    <x v="6571"/>
    <x v="3"/>
    <x v="4"/>
    <n v="3239.31"/>
    <n v="0.06"/>
    <n v="6"/>
    <d v="2024-04-17T00:00:00"/>
    <d v="2024-04-24T00:00:00"/>
    <x v="2"/>
    <x v="1"/>
    <n v="285.20999999999998"/>
    <x v="3"/>
    <x v="1"/>
    <x v="3"/>
    <n v="2954.1"/>
    <n v="19435.86"/>
  </r>
  <r>
    <x v="6572"/>
    <x v="3"/>
    <x v="3"/>
    <n v="3402.17"/>
    <n v="0.28000000000000003"/>
    <n v="4"/>
    <d v="2024-03-28T00:00:00"/>
    <d v="2024-04-01T00:00:00"/>
    <x v="1"/>
    <x v="2"/>
    <n v="890.58"/>
    <x v="0"/>
    <x v="1"/>
    <x v="0"/>
    <n v="2511.59"/>
    <n v="13608.68"/>
  </r>
  <r>
    <x v="6573"/>
    <x v="2"/>
    <x v="2"/>
    <n v="2336.63"/>
    <n v="0.35"/>
    <n v="3"/>
    <d v="2024-06-20T00:00:00"/>
    <d v="2024-06-23T00:00:00"/>
    <x v="0"/>
    <x v="2"/>
    <n v="461.34"/>
    <x v="3"/>
    <x v="1"/>
    <x v="9"/>
    <n v="1875.2900000000002"/>
    <n v="7009.89"/>
  </r>
  <r>
    <x v="6574"/>
    <x v="1"/>
    <x v="0"/>
    <n v="497.28"/>
    <n v="0.44"/>
    <n v="3"/>
    <d v="2023-07-02T00:00:00"/>
    <d v="2023-07-04T00:00:00"/>
    <x v="1"/>
    <x v="2"/>
    <n v="85.18"/>
    <x v="2"/>
    <x v="0"/>
    <x v="4"/>
    <n v="412.09999999999997"/>
    <n v="1491.84"/>
  </r>
  <r>
    <x v="6575"/>
    <x v="3"/>
    <x v="3"/>
    <n v="3531.79"/>
    <n v="0.15"/>
    <n v="8"/>
    <d v="2023-08-27T00:00:00"/>
    <d v="2023-09-03T00:00:00"/>
    <x v="1"/>
    <x v="0"/>
    <n v="875.9"/>
    <x v="1"/>
    <x v="0"/>
    <x v="1"/>
    <n v="2655.89"/>
    <n v="28254.32"/>
  </r>
  <r>
    <x v="6576"/>
    <x v="0"/>
    <x v="1"/>
    <n v="468.32"/>
    <n v="0.37"/>
    <n v="1"/>
    <d v="2023-03-05T00:00:00"/>
    <d v="2023-03-12T00:00:00"/>
    <x v="1"/>
    <x v="2"/>
    <n v="90.62"/>
    <x v="3"/>
    <x v="0"/>
    <x v="0"/>
    <n v="377.7"/>
    <n v="468.32"/>
  </r>
  <r>
    <x v="6577"/>
    <x v="1"/>
    <x v="0"/>
    <n v="586.14"/>
    <n v="0.3"/>
    <n v="7"/>
    <d v="2023-11-17T00:00:00"/>
    <d v="2023-11-20T00:00:00"/>
    <x v="0"/>
    <x v="1"/>
    <n v="38.869999999999997"/>
    <x v="1"/>
    <x v="0"/>
    <x v="11"/>
    <n v="547.27"/>
    <n v="4102.9799999999996"/>
  </r>
  <r>
    <x v="6578"/>
    <x v="1"/>
    <x v="2"/>
    <n v="1060.3900000000001"/>
    <n v="0.25"/>
    <n v="4"/>
    <d v="2024-05-30T00:00:00"/>
    <d v="2024-06-04T00:00:00"/>
    <x v="2"/>
    <x v="1"/>
    <n v="121.38"/>
    <x v="2"/>
    <x v="1"/>
    <x v="5"/>
    <n v="939.0100000000001"/>
    <n v="4241.5600000000004"/>
  </r>
  <r>
    <x v="6579"/>
    <x v="3"/>
    <x v="0"/>
    <n v="1473.84"/>
    <n v="0.46"/>
    <n v="1"/>
    <d v="2024-09-20T00:00:00"/>
    <d v="2024-09-24T00:00:00"/>
    <x v="1"/>
    <x v="0"/>
    <n v="285.02"/>
    <x v="2"/>
    <x v="1"/>
    <x v="7"/>
    <n v="1188.82"/>
    <n v="1473.84"/>
  </r>
  <r>
    <x v="6580"/>
    <x v="1"/>
    <x v="3"/>
    <n v="4247.6099999999997"/>
    <n v="0.31"/>
    <n v="2"/>
    <d v="2024-07-18T00:00:00"/>
    <d v="2024-07-24T00:00:00"/>
    <x v="1"/>
    <x v="2"/>
    <n v="324.42"/>
    <x v="3"/>
    <x v="1"/>
    <x v="4"/>
    <n v="3923.1899999999996"/>
    <n v="8495.2199999999993"/>
  </r>
  <r>
    <x v="6581"/>
    <x v="1"/>
    <x v="2"/>
    <n v="3407.12"/>
    <n v="0.18"/>
    <n v="7"/>
    <d v="2024-06-21T00:00:00"/>
    <d v="2024-06-25T00:00:00"/>
    <x v="2"/>
    <x v="1"/>
    <n v="383.35"/>
    <x v="2"/>
    <x v="1"/>
    <x v="9"/>
    <n v="3023.77"/>
    <n v="23849.84"/>
  </r>
  <r>
    <x v="6582"/>
    <x v="3"/>
    <x v="1"/>
    <n v="1997.34"/>
    <n v="0.36"/>
    <n v="1"/>
    <d v="2024-09-03T00:00:00"/>
    <d v="2024-09-10T00:00:00"/>
    <x v="2"/>
    <x v="2"/>
    <n v="402.68"/>
    <x v="2"/>
    <x v="1"/>
    <x v="7"/>
    <n v="1594.6599999999999"/>
    <n v="1997.34"/>
  </r>
  <r>
    <x v="6583"/>
    <x v="3"/>
    <x v="3"/>
    <n v="4895.2700000000004"/>
    <n v="0.48"/>
    <n v="6"/>
    <d v="2024-12-19T00:00:00"/>
    <d v="2024-12-22T00:00:00"/>
    <x v="1"/>
    <x v="0"/>
    <n v="1377.53"/>
    <x v="5"/>
    <x v="1"/>
    <x v="10"/>
    <n v="3517.7400000000007"/>
    <n v="29371.620000000003"/>
  </r>
  <r>
    <x v="6584"/>
    <x v="1"/>
    <x v="3"/>
    <n v="1293.6500000000001"/>
    <n v="0.46"/>
    <n v="4"/>
    <d v="2024-12-31T00:00:00"/>
    <d v="2025-01-02T00:00:00"/>
    <x v="1"/>
    <x v="2"/>
    <n v="301.51"/>
    <x v="2"/>
    <x v="1"/>
    <x v="10"/>
    <n v="992.1400000000001"/>
    <n v="5174.6000000000004"/>
  </r>
  <r>
    <x v="6585"/>
    <x v="0"/>
    <x v="2"/>
    <n v="3088.09"/>
    <n v="0.49"/>
    <n v="3"/>
    <d v="2024-06-09T00:00:00"/>
    <d v="2024-06-12T00:00:00"/>
    <x v="0"/>
    <x v="2"/>
    <n v="546.26"/>
    <x v="3"/>
    <x v="1"/>
    <x v="9"/>
    <n v="2541.83"/>
    <n v="9264.27"/>
  </r>
  <r>
    <x v="6586"/>
    <x v="2"/>
    <x v="2"/>
    <n v="4251.3500000000004"/>
    <n v="0.05"/>
    <n v="7"/>
    <d v="2024-02-22T00:00:00"/>
    <d v="2024-02-27T00:00:00"/>
    <x v="2"/>
    <x v="1"/>
    <n v="437.79"/>
    <x v="4"/>
    <x v="1"/>
    <x v="8"/>
    <n v="3813.5600000000004"/>
    <n v="29759.450000000004"/>
  </r>
  <r>
    <x v="6587"/>
    <x v="1"/>
    <x v="0"/>
    <n v="4029.91"/>
    <n v="0.22"/>
    <n v="9"/>
    <d v="2024-07-25T00:00:00"/>
    <d v="2024-07-30T00:00:00"/>
    <x v="2"/>
    <x v="0"/>
    <n v="395.53"/>
    <x v="4"/>
    <x v="1"/>
    <x v="4"/>
    <n v="3634.38"/>
    <n v="36269.19"/>
  </r>
  <r>
    <x v="6588"/>
    <x v="1"/>
    <x v="1"/>
    <n v="542.51"/>
    <n v="0.22"/>
    <n v="5"/>
    <d v="2024-10-26T00:00:00"/>
    <d v="2024-11-02T00:00:00"/>
    <x v="0"/>
    <x v="0"/>
    <n v="132.38999999999999"/>
    <x v="3"/>
    <x v="1"/>
    <x v="2"/>
    <n v="410.12"/>
    <n v="2712.55"/>
  </r>
  <r>
    <x v="6589"/>
    <x v="0"/>
    <x v="0"/>
    <n v="3516.64"/>
    <n v="0.19"/>
    <n v="6"/>
    <d v="2024-07-19T00:00:00"/>
    <d v="2024-07-20T00:00:00"/>
    <x v="0"/>
    <x v="0"/>
    <n v="990.4"/>
    <x v="4"/>
    <x v="1"/>
    <x v="4"/>
    <n v="2526.2399999999998"/>
    <n v="21099.84"/>
  </r>
  <r>
    <x v="6590"/>
    <x v="1"/>
    <x v="0"/>
    <n v="1363.53"/>
    <n v="0.09"/>
    <n v="7"/>
    <d v="2024-02-15T00:00:00"/>
    <d v="2024-02-17T00:00:00"/>
    <x v="0"/>
    <x v="2"/>
    <n v="109.25"/>
    <x v="2"/>
    <x v="1"/>
    <x v="8"/>
    <n v="1254.28"/>
    <n v="9544.7099999999991"/>
  </r>
  <r>
    <x v="6591"/>
    <x v="1"/>
    <x v="3"/>
    <n v="1843.09"/>
    <n v="0.42"/>
    <n v="6"/>
    <d v="2023-01-21T00:00:00"/>
    <d v="2023-01-25T00:00:00"/>
    <x v="1"/>
    <x v="0"/>
    <n v="403.31"/>
    <x v="4"/>
    <x v="0"/>
    <x v="6"/>
    <n v="1439.78"/>
    <n v="11058.539999999999"/>
  </r>
  <r>
    <x v="6592"/>
    <x v="2"/>
    <x v="2"/>
    <n v="2496.06"/>
    <n v="0.34"/>
    <n v="6"/>
    <d v="2024-06-30T00:00:00"/>
    <d v="2024-07-06T00:00:00"/>
    <x v="0"/>
    <x v="1"/>
    <n v="579"/>
    <x v="1"/>
    <x v="1"/>
    <x v="9"/>
    <n v="1917.06"/>
    <n v="14976.36"/>
  </r>
  <r>
    <x v="6593"/>
    <x v="2"/>
    <x v="3"/>
    <n v="3974.68"/>
    <n v="0.3"/>
    <n v="3"/>
    <d v="2024-11-22T00:00:00"/>
    <d v="2024-11-29T00:00:00"/>
    <x v="0"/>
    <x v="1"/>
    <n v="705.77"/>
    <x v="5"/>
    <x v="1"/>
    <x v="11"/>
    <n v="3268.91"/>
    <n v="11924.039999999999"/>
  </r>
  <r>
    <x v="6594"/>
    <x v="2"/>
    <x v="1"/>
    <n v="914.39"/>
    <n v="0.22"/>
    <n v="3"/>
    <d v="2024-03-29T00:00:00"/>
    <d v="2024-04-03T00:00:00"/>
    <x v="1"/>
    <x v="2"/>
    <n v="121.42"/>
    <x v="3"/>
    <x v="1"/>
    <x v="0"/>
    <n v="792.97"/>
    <n v="2743.17"/>
  </r>
  <r>
    <x v="6595"/>
    <x v="3"/>
    <x v="0"/>
    <n v="631.91999999999996"/>
    <n v="0.19"/>
    <n v="5"/>
    <d v="2024-04-27T00:00:00"/>
    <d v="2024-05-02T00:00:00"/>
    <x v="1"/>
    <x v="0"/>
    <n v="143.51"/>
    <x v="0"/>
    <x v="1"/>
    <x v="3"/>
    <n v="488.40999999999997"/>
    <n v="3159.6"/>
  </r>
  <r>
    <x v="6596"/>
    <x v="3"/>
    <x v="1"/>
    <n v="851.86"/>
    <n v="0.39"/>
    <n v="7"/>
    <d v="2023-06-03T00:00:00"/>
    <d v="2023-06-10T00:00:00"/>
    <x v="2"/>
    <x v="0"/>
    <n v="140"/>
    <x v="2"/>
    <x v="0"/>
    <x v="9"/>
    <n v="711.86"/>
    <n v="5963.02"/>
  </r>
  <r>
    <x v="6597"/>
    <x v="2"/>
    <x v="2"/>
    <n v="1169.3"/>
    <n v="0.26"/>
    <n v="6"/>
    <d v="2024-10-16T00:00:00"/>
    <d v="2024-10-18T00:00:00"/>
    <x v="1"/>
    <x v="1"/>
    <n v="192.49"/>
    <x v="4"/>
    <x v="1"/>
    <x v="2"/>
    <n v="976.81"/>
    <n v="7015.7999999999993"/>
  </r>
  <r>
    <x v="6598"/>
    <x v="2"/>
    <x v="2"/>
    <n v="391.56"/>
    <n v="0.3"/>
    <n v="2"/>
    <d v="2023-01-05T00:00:00"/>
    <d v="2023-01-12T00:00:00"/>
    <x v="2"/>
    <x v="1"/>
    <n v="29.54"/>
    <x v="0"/>
    <x v="0"/>
    <x v="6"/>
    <n v="362.02"/>
    <n v="783.12"/>
  </r>
  <r>
    <x v="6599"/>
    <x v="3"/>
    <x v="4"/>
    <n v="4639.1499999999996"/>
    <n v="0.05"/>
    <n v="3"/>
    <d v="2024-11-03T00:00:00"/>
    <d v="2024-11-10T00:00:00"/>
    <x v="0"/>
    <x v="2"/>
    <n v="962.35"/>
    <x v="5"/>
    <x v="1"/>
    <x v="11"/>
    <n v="3676.7999999999997"/>
    <n v="13917.449999999999"/>
  </r>
  <r>
    <x v="6600"/>
    <x v="0"/>
    <x v="1"/>
    <n v="1663.51"/>
    <n v="0.24"/>
    <n v="5"/>
    <d v="2024-09-24T00:00:00"/>
    <d v="2024-09-27T00:00:00"/>
    <x v="2"/>
    <x v="2"/>
    <n v="121.09"/>
    <x v="1"/>
    <x v="1"/>
    <x v="7"/>
    <n v="1542.42"/>
    <n v="8317.5499999999993"/>
  </r>
  <r>
    <x v="6601"/>
    <x v="1"/>
    <x v="3"/>
    <n v="967.18"/>
    <n v="7.0000000000000007E-2"/>
    <n v="7"/>
    <d v="2024-12-21T00:00:00"/>
    <d v="2024-12-22T00:00:00"/>
    <x v="1"/>
    <x v="1"/>
    <n v="115.85"/>
    <x v="4"/>
    <x v="1"/>
    <x v="10"/>
    <n v="851.32999999999993"/>
    <n v="6770.2599999999993"/>
  </r>
  <r>
    <x v="6602"/>
    <x v="1"/>
    <x v="1"/>
    <n v="3225.39"/>
    <n v="0.03"/>
    <n v="6"/>
    <d v="2024-11-14T00:00:00"/>
    <d v="2024-11-20T00:00:00"/>
    <x v="2"/>
    <x v="0"/>
    <n v="306.48"/>
    <x v="5"/>
    <x v="1"/>
    <x v="11"/>
    <n v="2918.91"/>
    <n v="19352.34"/>
  </r>
  <r>
    <x v="6603"/>
    <x v="2"/>
    <x v="0"/>
    <n v="3956.28"/>
    <n v="0.34"/>
    <n v="3"/>
    <d v="2023-11-08T00:00:00"/>
    <d v="2023-11-13T00:00:00"/>
    <x v="2"/>
    <x v="0"/>
    <n v="1132.6099999999999"/>
    <x v="2"/>
    <x v="0"/>
    <x v="11"/>
    <n v="2823.67"/>
    <n v="11868.84"/>
  </r>
  <r>
    <x v="6604"/>
    <x v="0"/>
    <x v="2"/>
    <n v="3790.85"/>
    <n v="0.14000000000000001"/>
    <n v="7"/>
    <d v="2023-11-18T00:00:00"/>
    <d v="2023-11-19T00:00:00"/>
    <x v="2"/>
    <x v="2"/>
    <n v="265.57"/>
    <x v="2"/>
    <x v="0"/>
    <x v="11"/>
    <n v="3525.2799999999997"/>
    <n v="26535.95"/>
  </r>
  <r>
    <x v="6605"/>
    <x v="3"/>
    <x v="2"/>
    <n v="3621.67"/>
    <n v="0.48"/>
    <n v="5"/>
    <d v="2024-09-22T00:00:00"/>
    <d v="2024-09-26T00:00:00"/>
    <x v="1"/>
    <x v="1"/>
    <n v="599.84"/>
    <x v="3"/>
    <x v="1"/>
    <x v="7"/>
    <n v="3021.83"/>
    <n v="18108.349999999999"/>
  </r>
  <r>
    <x v="6606"/>
    <x v="2"/>
    <x v="1"/>
    <n v="347.6"/>
    <n v="0.3"/>
    <n v="4"/>
    <d v="2024-06-03T00:00:00"/>
    <d v="2024-06-04T00:00:00"/>
    <x v="2"/>
    <x v="1"/>
    <n v="70.64"/>
    <x v="3"/>
    <x v="1"/>
    <x v="9"/>
    <n v="276.96000000000004"/>
    <n v="1390.4"/>
  </r>
  <r>
    <x v="6607"/>
    <x v="0"/>
    <x v="1"/>
    <n v="3932.58"/>
    <n v="0.32"/>
    <n v="6"/>
    <d v="2023-03-05T00:00:00"/>
    <d v="2023-03-12T00:00:00"/>
    <x v="0"/>
    <x v="1"/>
    <n v="654.82000000000005"/>
    <x v="3"/>
    <x v="0"/>
    <x v="0"/>
    <n v="3277.7599999999998"/>
    <n v="23595.48"/>
  </r>
  <r>
    <x v="6608"/>
    <x v="0"/>
    <x v="1"/>
    <n v="2559.21"/>
    <n v="0.1"/>
    <n v="2"/>
    <d v="2024-10-30T00:00:00"/>
    <d v="2024-11-04T00:00:00"/>
    <x v="0"/>
    <x v="0"/>
    <n v="551.4"/>
    <x v="4"/>
    <x v="1"/>
    <x v="2"/>
    <n v="2007.81"/>
    <n v="5118.42"/>
  </r>
  <r>
    <x v="6609"/>
    <x v="0"/>
    <x v="0"/>
    <n v="3280.52"/>
    <n v="0.06"/>
    <n v="7"/>
    <d v="2024-03-07T00:00:00"/>
    <d v="2024-03-13T00:00:00"/>
    <x v="0"/>
    <x v="0"/>
    <n v="189.89"/>
    <x v="2"/>
    <x v="1"/>
    <x v="0"/>
    <n v="3090.63"/>
    <n v="22963.64"/>
  </r>
  <r>
    <x v="6610"/>
    <x v="3"/>
    <x v="0"/>
    <n v="4786.4799999999996"/>
    <n v="0.26"/>
    <n v="2"/>
    <d v="2024-10-20T00:00:00"/>
    <d v="2024-10-23T00:00:00"/>
    <x v="0"/>
    <x v="2"/>
    <n v="1349.02"/>
    <x v="1"/>
    <x v="1"/>
    <x v="2"/>
    <n v="3437.4599999999996"/>
    <n v="9572.9599999999991"/>
  </r>
  <r>
    <x v="6611"/>
    <x v="3"/>
    <x v="3"/>
    <n v="4072.3"/>
    <n v="0.46"/>
    <n v="7"/>
    <d v="2024-10-10T00:00:00"/>
    <d v="2024-10-16T00:00:00"/>
    <x v="2"/>
    <x v="1"/>
    <n v="564.79999999999995"/>
    <x v="4"/>
    <x v="1"/>
    <x v="2"/>
    <n v="3507.5"/>
    <n v="28506.100000000002"/>
  </r>
  <r>
    <x v="6612"/>
    <x v="1"/>
    <x v="1"/>
    <n v="4144.32"/>
    <n v="0.03"/>
    <n v="8"/>
    <d v="2024-08-06T00:00:00"/>
    <d v="2024-08-13T00:00:00"/>
    <x v="0"/>
    <x v="0"/>
    <n v="655.68"/>
    <x v="1"/>
    <x v="1"/>
    <x v="1"/>
    <n v="3488.64"/>
    <n v="33154.559999999998"/>
  </r>
  <r>
    <x v="6613"/>
    <x v="1"/>
    <x v="3"/>
    <n v="989.19"/>
    <n v="0.25"/>
    <n v="2"/>
    <d v="2024-01-04T00:00:00"/>
    <d v="2024-01-09T00:00:00"/>
    <x v="2"/>
    <x v="0"/>
    <n v="182.46"/>
    <x v="4"/>
    <x v="1"/>
    <x v="6"/>
    <n v="806.73"/>
    <n v="1978.38"/>
  </r>
  <r>
    <x v="6614"/>
    <x v="0"/>
    <x v="4"/>
    <n v="2434.44"/>
    <n v="0.1"/>
    <n v="8"/>
    <d v="2023-01-15T00:00:00"/>
    <d v="2023-01-19T00:00:00"/>
    <x v="1"/>
    <x v="2"/>
    <n v="513.86"/>
    <x v="0"/>
    <x v="0"/>
    <x v="6"/>
    <n v="1920.58"/>
    <n v="19475.52"/>
  </r>
  <r>
    <x v="6615"/>
    <x v="0"/>
    <x v="0"/>
    <n v="4751.6899999999996"/>
    <n v="0.39"/>
    <n v="7"/>
    <d v="2024-04-26T00:00:00"/>
    <d v="2024-04-27T00:00:00"/>
    <x v="2"/>
    <x v="1"/>
    <n v="386.74"/>
    <x v="1"/>
    <x v="1"/>
    <x v="3"/>
    <n v="4364.95"/>
    <n v="33261.829999999994"/>
  </r>
  <r>
    <x v="6616"/>
    <x v="3"/>
    <x v="2"/>
    <n v="2955.16"/>
    <n v="0.34"/>
    <n v="3"/>
    <d v="2023-11-20T00:00:00"/>
    <d v="2023-11-23T00:00:00"/>
    <x v="1"/>
    <x v="2"/>
    <n v="418.9"/>
    <x v="4"/>
    <x v="0"/>
    <x v="11"/>
    <n v="2536.2599999999998"/>
    <n v="8865.48"/>
  </r>
  <r>
    <x v="6617"/>
    <x v="1"/>
    <x v="4"/>
    <n v="602.66999999999996"/>
    <n v="0.05"/>
    <n v="7"/>
    <d v="2023-11-15T00:00:00"/>
    <d v="2023-11-21T00:00:00"/>
    <x v="1"/>
    <x v="0"/>
    <n v="119.95"/>
    <x v="5"/>
    <x v="0"/>
    <x v="11"/>
    <n v="482.71999999999997"/>
    <n v="4218.6899999999996"/>
  </r>
  <r>
    <x v="6618"/>
    <x v="0"/>
    <x v="2"/>
    <n v="3685.92"/>
    <n v="0.31"/>
    <n v="1"/>
    <d v="2023-04-01T00:00:00"/>
    <d v="2023-04-04T00:00:00"/>
    <x v="0"/>
    <x v="0"/>
    <n v="670.76"/>
    <x v="2"/>
    <x v="0"/>
    <x v="3"/>
    <n v="3015.16"/>
    <n v="3685.92"/>
  </r>
  <r>
    <x v="6619"/>
    <x v="1"/>
    <x v="4"/>
    <n v="310.33999999999997"/>
    <n v="0.49"/>
    <n v="2"/>
    <d v="2023-10-30T00:00:00"/>
    <d v="2023-11-05T00:00:00"/>
    <x v="0"/>
    <x v="2"/>
    <n v="19.52"/>
    <x v="4"/>
    <x v="0"/>
    <x v="2"/>
    <n v="290.82"/>
    <n v="620.67999999999995"/>
  </r>
  <r>
    <x v="6620"/>
    <x v="1"/>
    <x v="3"/>
    <n v="3737.26"/>
    <n v="0.26"/>
    <n v="5"/>
    <d v="2023-09-26T00:00:00"/>
    <d v="2023-09-27T00:00:00"/>
    <x v="1"/>
    <x v="2"/>
    <n v="887.67"/>
    <x v="4"/>
    <x v="0"/>
    <x v="7"/>
    <n v="2849.59"/>
    <n v="18686.300000000003"/>
  </r>
  <r>
    <x v="6621"/>
    <x v="0"/>
    <x v="3"/>
    <n v="4410.8900000000003"/>
    <n v="0.14000000000000001"/>
    <n v="9"/>
    <d v="2024-04-24T00:00:00"/>
    <d v="2024-04-25T00:00:00"/>
    <x v="0"/>
    <x v="2"/>
    <n v="647.27"/>
    <x v="3"/>
    <x v="1"/>
    <x v="3"/>
    <n v="3763.6200000000003"/>
    <n v="39698.01"/>
  </r>
  <r>
    <x v="6622"/>
    <x v="3"/>
    <x v="0"/>
    <n v="2183.73"/>
    <n v="0.08"/>
    <n v="1"/>
    <d v="2023-04-09T00:00:00"/>
    <d v="2023-04-10T00:00:00"/>
    <x v="2"/>
    <x v="1"/>
    <n v="119.8"/>
    <x v="3"/>
    <x v="0"/>
    <x v="3"/>
    <n v="2063.9299999999998"/>
    <n v="2183.73"/>
  </r>
  <r>
    <x v="6623"/>
    <x v="0"/>
    <x v="2"/>
    <n v="2126.6999999999998"/>
    <n v="0.49"/>
    <n v="5"/>
    <d v="2024-01-03T00:00:00"/>
    <d v="2024-01-07T00:00:00"/>
    <x v="0"/>
    <x v="2"/>
    <n v="529.88"/>
    <x v="5"/>
    <x v="1"/>
    <x v="6"/>
    <n v="1596.8199999999997"/>
    <n v="10633.5"/>
  </r>
  <r>
    <x v="6624"/>
    <x v="0"/>
    <x v="4"/>
    <n v="1590.64"/>
    <n v="0.28000000000000003"/>
    <n v="6"/>
    <d v="2023-10-29T00:00:00"/>
    <d v="2023-11-01T00:00:00"/>
    <x v="2"/>
    <x v="2"/>
    <n v="81.819999999999993"/>
    <x v="4"/>
    <x v="0"/>
    <x v="2"/>
    <n v="1508.8200000000002"/>
    <n v="9543.84"/>
  </r>
  <r>
    <x v="6625"/>
    <x v="1"/>
    <x v="1"/>
    <n v="4397"/>
    <n v="0.19"/>
    <n v="3"/>
    <d v="2023-01-10T00:00:00"/>
    <d v="2023-01-15T00:00:00"/>
    <x v="0"/>
    <x v="2"/>
    <n v="442.05"/>
    <x v="1"/>
    <x v="0"/>
    <x v="6"/>
    <n v="3954.95"/>
    <n v="13191"/>
  </r>
  <r>
    <x v="6626"/>
    <x v="0"/>
    <x v="1"/>
    <n v="2784.14"/>
    <n v="0.11"/>
    <n v="5"/>
    <d v="2024-03-14T00:00:00"/>
    <d v="2024-03-18T00:00:00"/>
    <x v="2"/>
    <x v="0"/>
    <n v="643.51"/>
    <x v="0"/>
    <x v="1"/>
    <x v="0"/>
    <n v="2140.63"/>
    <n v="13920.699999999999"/>
  </r>
  <r>
    <x v="6627"/>
    <x v="3"/>
    <x v="0"/>
    <n v="2938.37"/>
    <n v="0.48"/>
    <n v="2"/>
    <d v="2024-06-18T00:00:00"/>
    <d v="2024-06-19T00:00:00"/>
    <x v="1"/>
    <x v="0"/>
    <n v="582.61"/>
    <x v="3"/>
    <x v="1"/>
    <x v="9"/>
    <n v="2355.7599999999998"/>
    <n v="5876.74"/>
  </r>
  <r>
    <x v="6628"/>
    <x v="0"/>
    <x v="2"/>
    <n v="3342.37"/>
    <n v="0.31"/>
    <n v="8"/>
    <d v="2023-10-06T00:00:00"/>
    <d v="2023-10-07T00:00:00"/>
    <x v="0"/>
    <x v="2"/>
    <n v="633.4"/>
    <x v="3"/>
    <x v="0"/>
    <x v="2"/>
    <n v="2708.97"/>
    <n v="26738.959999999999"/>
  </r>
  <r>
    <x v="6629"/>
    <x v="3"/>
    <x v="1"/>
    <n v="1571.13"/>
    <n v="0.03"/>
    <n v="3"/>
    <d v="2023-03-09T00:00:00"/>
    <d v="2023-03-15T00:00:00"/>
    <x v="2"/>
    <x v="0"/>
    <n v="277.60000000000002"/>
    <x v="2"/>
    <x v="0"/>
    <x v="0"/>
    <n v="1293.5300000000002"/>
    <n v="4713.3900000000003"/>
  </r>
  <r>
    <x v="6630"/>
    <x v="3"/>
    <x v="0"/>
    <n v="2220.65"/>
    <n v="0.03"/>
    <n v="5"/>
    <d v="2023-05-13T00:00:00"/>
    <d v="2023-05-18T00:00:00"/>
    <x v="2"/>
    <x v="2"/>
    <n v="642.96"/>
    <x v="1"/>
    <x v="0"/>
    <x v="5"/>
    <n v="1577.69"/>
    <n v="11103.25"/>
  </r>
  <r>
    <x v="6631"/>
    <x v="1"/>
    <x v="0"/>
    <n v="3733.87"/>
    <n v="0.47"/>
    <n v="1"/>
    <d v="2024-05-30T00:00:00"/>
    <d v="2024-06-05T00:00:00"/>
    <x v="2"/>
    <x v="2"/>
    <n v="242.36"/>
    <x v="4"/>
    <x v="1"/>
    <x v="5"/>
    <n v="3491.5099999999998"/>
    <n v="3733.87"/>
  </r>
  <r>
    <x v="6632"/>
    <x v="2"/>
    <x v="2"/>
    <n v="4928.8900000000003"/>
    <n v="0.36"/>
    <n v="5"/>
    <d v="2024-02-18T00:00:00"/>
    <d v="2024-02-23T00:00:00"/>
    <x v="1"/>
    <x v="2"/>
    <n v="815.98"/>
    <x v="3"/>
    <x v="1"/>
    <x v="8"/>
    <n v="4112.91"/>
    <n v="24644.45"/>
  </r>
  <r>
    <x v="6633"/>
    <x v="2"/>
    <x v="1"/>
    <n v="268.10000000000002"/>
    <n v="0.05"/>
    <n v="1"/>
    <d v="2023-04-15T00:00:00"/>
    <d v="2023-04-20T00:00:00"/>
    <x v="1"/>
    <x v="0"/>
    <n v="78.33"/>
    <x v="4"/>
    <x v="0"/>
    <x v="3"/>
    <n v="189.77000000000004"/>
    <n v="268.10000000000002"/>
  </r>
  <r>
    <x v="6634"/>
    <x v="1"/>
    <x v="1"/>
    <n v="308.98"/>
    <n v="0.31"/>
    <n v="9"/>
    <d v="2023-08-13T00:00:00"/>
    <d v="2023-08-15T00:00:00"/>
    <x v="2"/>
    <x v="1"/>
    <n v="35.72"/>
    <x v="0"/>
    <x v="0"/>
    <x v="1"/>
    <n v="273.26"/>
    <n v="2780.82"/>
  </r>
  <r>
    <x v="6635"/>
    <x v="0"/>
    <x v="1"/>
    <n v="2197.6"/>
    <n v="0.21"/>
    <n v="2"/>
    <d v="2023-08-28T00:00:00"/>
    <d v="2023-09-01T00:00:00"/>
    <x v="0"/>
    <x v="1"/>
    <n v="127.96"/>
    <x v="5"/>
    <x v="0"/>
    <x v="1"/>
    <n v="2069.64"/>
    <n v="4395.2"/>
  </r>
  <r>
    <x v="6636"/>
    <x v="1"/>
    <x v="3"/>
    <n v="3332.15"/>
    <n v="0.39"/>
    <n v="6"/>
    <d v="2023-04-28T00:00:00"/>
    <d v="2023-04-30T00:00:00"/>
    <x v="0"/>
    <x v="0"/>
    <n v="562.67999999999995"/>
    <x v="2"/>
    <x v="0"/>
    <x v="3"/>
    <n v="2769.4700000000003"/>
    <n v="19992.900000000001"/>
  </r>
  <r>
    <x v="6637"/>
    <x v="3"/>
    <x v="1"/>
    <n v="1993.19"/>
    <n v="0.14000000000000001"/>
    <n v="9"/>
    <d v="2024-06-13T00:00:00"/>
    <d v="2024-06-18T00:00:00"/>
    <x v="1"/>
    <x v="1"/>
    <n v="483.83"/>
    <x v="0"/>
    <x v="1"/>
    <x v="9"/>
    <n v="1509.3600000000001"/>
    <n v="17938.71"/>
  </r>
  <r>
    <x v="6638"/>
    <x v="2"/>
    <x v="4"/>
    <n v="4998.2299999999996"/>
    <n v="0.19"/>
    <n v="3"/>
    <d v="2024-02-20T00:00:00"/>
    <d v="2024-02-23T00:00:00"/>
    <x v="2"/>
    <x v="1"/>
    <n v="501.19"/>
    <x v="4"/>
    <x v="1"/>
    <x v="8"/>
    <n v="4497.04"/>
    <n v="14994.689999999999"/>
  </r>
  <r>
    <x v="6639"/>
    <x v="1"/>
    <x v="3"/>
    <n v="1057.26"/>
    <n v="0.08"/>
    <n v="6"/>
    <d v="2024-02-21T00:00:00"/>
    <d v="2024-02-25T00:00:00"/>
    <x v="2"/>
    <x v="1"/>
    <n v="118.49"/>
    <x v="4"/>
    <x v="1"/>
    <x v="8"/>
    <n v="938.77"/>
    <n v="6343.5599999999995"/>
  </r>
  <r>
    <x v="6640"/>
    <x v="0"/>
    <x v="3"/>
    <n v="138.83000000000001"/>
    <n v="0.13"/>
    <n v="1"/>
    <d v="2024-09-29T00:00:00"/>
    <d v="2024-10-01T00:00:00"/>
    <x v="0"/>
    <x v="2"/>
    <n v="12.54"/>
    <x v="4"/>
    <x v="1"/>
    <x v="7"/>
    <n v="126.29000000000002"/>
    <n v="138.83000000000001"/>
  </r>
  <r>
    <x v="6641"/>
    <x v="1"/>
    <x v="3"/>
    <n v="1031.6300000000001"/>
    <n v="0.09"/>
    <n v="7"/>
    <d v="2024-12-11T00:00:00"/>
    <d v="2024-12-18T00:00:00"/>
    <x v="1"/>
    <x v="2"/>
    <n v="144.22999999999999"/>
    <x v="3"/>
    <x v="1"/>
    <x v="10"/>
    <n v="887.40000000000009"/>
    <n v="7221.4100000000008"/>
  </r>
  <r>
    <x v="6642"/>
    <x v="2"/>
    <x v="3"/>
    <n v="4445.53"/>
    <n v="0.01"/>
    <n v="2"/>
    <d v="2024-09-07T00:00:00"/>
    <d v="2024-09-13T00:00:00"/>
    <x v="2"/>
    <x v="1"/>
    <n v="1205.46"/>
    <x v="5"/>
    <x v="1"/>
    <x v="7"/>
    <n v="3240.0699999999997"/>
    <n v="8891.06"/>
  </r>
  <r>
    <x v="6643"/>
    <x v="1"/>
    <x v="0"/>
    <n v="811.23"/>
    <n v="0.02"/>
    <n v="5"/>
    <d v="2023-04-22T00:00:00"/>
    <d v="2023-04-28T00:00:00"/>
    <x v="1"/>
    <x v="2"/>
    <n v="81.739999999999995"/>
    <x v="2"/>
    <x v="0"/>
    <x v="3"/>
    <n v="729.49"/>
    <n v="4056.15"/>
  </r>
  <r>
    <x v="6644"/>
    <x v="1"/>
    <x v="4"/>
    <n v="2446.98"/>
    <n v="0.42"/>
    <n v="5"/>
    <d v="2023-01-14T00:00:00"/>
    <d v="2023-01-15T00:00:00"/>
    <x v="1"/>
    <x v="0"/>
    <n v="282.89999999999998"/>
    <x v="5"/>
    <x v="0"/>
    <x v="6"/>
    <n v="2164.08"/>
    <n v="12234.9"/>
  </r>
  <r>
    <x v="6645"/>
    <x v="2"/>
    <x v="2"/>
    <n v="2154.4499999999998"/>
    <n v="0.4"/>
    <n v="1"/>
    <d v="2024-09-08T00:00:00"/>
    <d v="2024-09-12T00:00:00"/>
    <x v="2"/>
    <x v="2"/>
    <n v="584.29"/>
    <x v="4"/>
    <x v="1"/>
    <x v="7"/>
    <n v="1570.1599999999999"/>
    <n v="2154.4499999999998"/>
  </r>
  <r>
    <x v="6646"/>
    <x v="3"/>
    <x v="1"/>
    <n v="3362.05"/>
    <n v="7.0000000000000007E-2"/>
    <n v="7"/>
    <d v="2024-05-14T00:00:00"/>
    <d v="2024-05-17T00:00:00"/>
    <x v="2"/>
    <x v="2"/>
    <n v="948.85"/>
    <x v="3"/>
    <x v="1"/>
    <x v="5"/>
    <n v="2413.2000000000003"/>
    <n v="23534.350000000002"/>
  </r>
  <r>
    <x v="6647"/>
    <x v="3"/>
    <x v="3"/>
    <n v="367.52"/>
    <n v="0.33"/>
    <n v="4"/>
    <d v="2023-08-17T00:00:00"/>
    <d v="2023-08-20T00:00:00"/>
    <x v="1"/>
    <x v="2"/>
    <n v="23.29"/>
    <x v="5"/>
    <x v="0"/>
    <x v="1"/>
    <n v="344.22999999999996"/>
    <n v="1470.08"/>
  </r>
  <r>
    <x v="6648"/>
    <x v="2"/>
    <x v="2"/>
    <n v="3327.88"/>
    <n v="0.37"/>
    <n v="4"/>
    <d v="2024-11-16T00:00:00"/>
    <d v="2024-11-21T00:00:00"/>
    <x v="1"/>
    <x v="2"/>
    <n v="616.32000000000005"/>
    <x v="3"/>
    <x v="1"/>
    <x v="11"/>
    <n v="2711.56"/>
    <n v="13311.52"/>
  </r>
  <r>
    <x v="6649"/>
    <x v="1"/>
    <x v="0"/>
    <n v="1838.28"/>
    <n v="0.03"/>
    <n v="7"/>
    <d v="2024-02-07T00:00:00"/>
    <d v="2024-02-12T00:00:00"/>
    <x v="2"/>
    <x v="2"/>
    <n v="228.16"/>
    <x v="3"/>
    <x v="1"/>
    <x v="8"/>
    <n v="1610.12"/>
    <n v="12867.96"/>
  </r>
  <r>
    <x v="6650"/>
    <x v="2"/>
    <x v="2"/>
    <n v="4637.59"/>
    <n v="0.04"/>
    <n v="1"/>
    <d v="2023-04-17T00:00:00"/>
    <d v="2023-04-18T00:00:00"/>
    <x v="0"/>
    <x v="2"/>
    <n v="427.71"/>
    <x v="0"/>
    <x v="0"/>
    <x v="3"/>
    <n v="4209.88"/>
    <n v="4637.59"/>
  </r>
  <r>
    <x v="6651"/>
    <x v="3"/>
    <x v="3"/>
    <n v="4259.55"/>
    <n v="0.28000000000000003"/>
    <n v="6"/>
    <d v="2023-08-27T00:00:00"/>
    <d v="2023-09-02T00:00:00"/>
    <x v="1"/>
    <x v="1"/>
    <n v="764.75"/>
    <x v="3"/>
    <x v="0"/>
    <x v="1"/>
    <n v="3494.8"/>
    <n v="25557.300000000003"/>
  </r>
  <r>
    <x v="6652"/>
    <x v="0"/>
    <x v="4"/>
    <n v="2057.58"/>
    <n v="0.19"/>
    <n v="1"/>
    <d v="2023-01-03T00:00:00"/>
    <d v="2023-01-06T00:00:00"/>
    <x v="0"/>
    <x v="1"/>
    <n v="503.56"/>
    <x v="2"/>
    <x v="0"/>
    <x v="6"/>
    <n v="1554.02"/>
    <n v="2057.58"/>
  </r>
  <r>
    <x v="6653"/>
    <x v="1"/>
    <x v="2"/>
    <n v="4965.17"/>
    <n v="0.35"/>
    <n v="6"/>
    <d v="2024-10-08T00:00:00"/>
    <d v="2024-10-13T00:00:00"/>
    <x v="1"/>
    <x v="2"/>
    <n v="461.27"/>
    <x v="4"/>
    <x v="1"/>
    <x v="2"/>
    <n v="4503.8999999999996"/>
    <n v="29791.02"/>
  </r>
  <r>
    <x v="6654"/>
    <x v="3"/>
    <x v="3"/>
    <n v="354.52"/>
    <n v="0.28000000000000003"/>
    <n v="2"/>
    <d v="2023-11-23T00:00:00"/>
    <d v="2023-11-25T00:00:00"/>
    <x v="1"/>
    <x v="2"/>
    <n v="46.35"/>
    <x v="4"/>
    <x v="0"/>
    <x v="11"/>
    <n v="308.16999999999996"/>
    <n v="709.04"/>
  </r>
  <r>
    <x v="6655"/>
    <x v="1"/>
    <x v="3"/>
    <n v="3964.3"/>
    <n v="0.02"/>
    <n v="1"/>
    <d v="2024-07-17T00:00:00"/>
    <d v="2024-07-23T00:00:00"/>
    <x v="1"/>
    <x v="2"/>
    <n v="761.98"/>
    <x v="5"/>
    <x v="1"/>
    <x v="4"/>
    <n v="3202.32"/>
    <n v="3964.3"/>
  </r>
  <r>
    <x v="6656"/>
    <x v="2"/>
    <x v="1"/>
    <n v="2225.8000000000002"/>
    <n v="0.34"/>
    <n v="8"/>
    <d v="2024-03-13T00:00:00"/>
    <d v="2024-03-18T00:00:00"/>
    <x v="2"/>
    <x v="0"/>
    <n v="607.72"/>
    <x v="3"/>
    <x v="1"/>
    <x v="0"/>
    <n v="1618.0800000000002"/>
    <n v="17806.400000000001"/>
  </r>
  <r>
    <x v="6657"/>
    <x v="0"/>
    <x v="1"/>
    <n v="2223.1999999999998"/>
    <n v="0.1"/>
    <n v="7"/>
    <d v="2023-02-07T00:00:00"/>
    <d v="2023-02-14T00:00:00"/>
    <x v="2"/>
    <x v="2"/>
    <n v="606.28"/>
    <x v="4"/>
    <x v="0"/>
    <x v="8"/>
    <n v="1616.9199999999998"/>
    <n v="15562.399999999998"/>
  </r>
  <r>
    <x v="6658"/>
    <x v="2"/>
    <x v="4"/>
    <n v="933.66"/>
    <n v="0.16"/>
    <n v="2"/>
    <d v="2024-07-28T00:00:00"/>
    <d v="2024-07-29T00:00:00"/>
    <x v="2"/>
    <x v="0"/>
    <n v="200.61"/>
    <x v="5"/>
    <x v="1"/>
    <x v="4"/>
    <n v="733.05"/>
    <n v="1867.32"/>
  </r>
  <r>
    <x v="6659"/>
    <x v="0"/>
    <x v="1"/>
    <n v="2622.91"/>
    <n v="0.37"/>
    <n v="2"/>
    <d v="2024-01-11T00:00:00"/>
    <d v="2024-01-12T00:00:00"/>
    <x v="0"/>
    <x v="2"/>
    <n v="613.96"/>
    <x v="4"/>
    <x v="1"/>
    <x v="6"/>
    <n v="2008.9499999999998"/>
    <n v="5245.82"/>
  </r>
  <r>
    <x v="6660"/>
    <x v="1"/>
    <x v="4"/>
    <n v="515.12"/>
    <n v="0.39"/>
    <n v="5"/>
    <d v="2023-01-06T00:00:00"/>
    <d v="2023-01-08T00:00:00"/>
    <x v="0"/>
    <x v="2"/>
    <n v="39.83"/>
    <x v="3"/>
    <x v="0"/>
    <x v="6"/>
    <n v="475.29"/>
    <n v="2575.6"/>
  </r>
  <r>
    <x v="6661"/>
    <x v="1"/>
    <x v="0"/>
    <n v="3121.23"/>
    <n v="0.17"/>
    <n v="4"/>
    <d v="2024-12-14T00:00:00"/>
    <d v="2024-12-18T00:00:00"/>
    <x v="0"/>
    <x v="1"/>
    <n v="684.74"/>
    <x v="0"/>
    <x v="1"/>
    <x v="10"/>
    <n v="2436.4899999999998"/>
    <n v="12484.92"/>
  </r>
  <r>
    <x v="6662"/>
    <x v="2"/>
    <x v="0"/>
    <n v="1283.79"/>
    <n v="0.04"/>
    <n v="4"/>
    <d v="2024-10-01T00:00:00"/>
    <d v="2024-10-08T00:00:00"/>
    <x v="2"/>
    <x v="0"/>
    <n v="171.8"/>
    <x v="4"/>
    <x v="1"/>
    <x v="2"/>
    <n v="1111.99"/>
    <n v="5135.16"/>
  </r>
  <r>
    <x v="6663"/>
    <x v="0"/>
    <x v="1"/>
    <n v="3651.8"/>
    <n v="0.38"/>
    <n v="9"/>
    <d v="2023-11-04T00:00:00"/>
    <d v="2023-11-07T00:00:00"/>
    <x v="1"/>
    <x v="2"/>
    <n v="833.88"/>
    <x v="0"/>
    <x v="0"/>
    <x v="11"/>
    <n v="2817.92"/>
    <n v="32866.200000000004"/>
  </r>
  <r>
    <x v="6664"/>
    <x v="0"/>
    <x v="0"/>
    <n v="3076.07"/>
    <n v="0.44"/>
    <n v="1"/>
    <d v="2024-09-25T00:00:00"/>
    <d v="2024-09-26T00:00:00"/>
    <x v="1"/>
    <x v="2"/>
    <n v="252.25"/>
    <x v="2"/>
    <x v="1"/>
    <x v="7"/>
    <n v="2823.82"/>
    <n v="3076.07"/>
  </r>
  <r>
    <x v="6665"/>
    <x v="1"/>
    <x v="2"/>
    <n v="3757.38"/>
    <n v="0.48"/>
    <n v="9"/>
    <d v="2023-05-02T00:00:00"/>
    <d v="2023-05-05T00:00:00"/>
    <x v="0"/>
    <x v="1"/>
    <n v="735.66"/>
    <x v="2"/>
    <x v="0"/>
    <x v="5"/>
    <n v="3021.7200000000003"/>
    <n v="33816.42"/>
  </r>
  <r>
    <x v="6666"/>
    <x v="2"/>
    <x v="2"/>
    <n v="3773.74"/>
    <n v="0.16"/>
    <n v="3"/>
    <d v="2023-06-21T00:00:00"/>
    <d v="2023-06-23T00:00:00"/>
    <x v="2"/>
    <x v="1"/>
    <n v="527.46"/>
    <x v="2"/>
    <x v="0"/>
    <x v="9"/>
    <n v="3246.2799999999997"/>
    <n v="11321.22"/>
  </r>
  <r>
    <x v="6667"/>
    <x v="0"/>
    <x v="2"/>
    <n v="1063.8699999999999"/>
    <n v="0.06"/>
    <n v="8"/>
    <d v="2024-02-24T00:00:00"/>
    <d v="2024-02-26T00:00:00"/>
    <x v="2"/>
    <x v="2"/>
    <n v="166.93"/>
    <x v="5"/>
    <x v="1"/>
    <x v="8"/>
    <n v="896.93999999999983"/>
    <n v="8510.9599999999991"/>
  </r>
  <r>
    <x v="6668"/>
    <x v="1"/>
    <x v="0"/>
    <n v="103.31"/>
    <n v="0.47"/>
    <n v="5"/>
    <d v="2023-11-16T00:00:00"/>
    <d v="2023-11-20T00:00:00"/>
    <x v="1"/>
    <x v="0"/>
    <n v="7.97"/>
    <x v="2"/>
    <x v="0"/>
    <x v="11"/>
    <n v="95.34"/>
    <n v="516.54999999999995"/>
  </r>
  <r>
    <x v="6669"/>
    <x v="3"/>
    <x v="2"/>
    <n v="1892.23"/>
    <n v="0.2"/>
    <n v="3"/>
    <d v="2023-09-04T00:00:00"/>
    <d v="2023-09-10T00:00:00"/>
    <x v="2"/>
    <x v="1"/>
    <n v="420.98"/>
    <x v="3"/>
    <x v="0"/>
    <x v="7"/>
    <n v="1471.25"/>
    <n v="5676.6900000000005"/>
  </r>
  <r>
    <x v="6670"/>
    <x v="2"/>
    <x v="4"/>
    <n v="4603.4399999999996"/>
    <n v="0.05"/>
    <n v="9"/>
    <d v="2024-09-12T00:00:00"/>
    <d v="2024-09-13T00:00:00"/>
    <x v="0"/>
    <x v="2"/>
    <n v="1088.07"/>
    <x v="5"/>
    <x v="1"/>
    <x v="7"/>
    <n v="3515.37"/>
    <n v="41430.959999999999"/>
  </r>
  <r>
    <x v="6671"/>
    <x v="3"/>
    <x v="3"/>
    <n v="2931.71"/>
    <n v="0.25"/>
    <n v="9"/>
    <d v="2023-07-12T00:00:00"/>
    <d v="2023-07-14T00:00:00"/>
    <x v="2"/>
    <x v="2"/>
    <n v="245.07"/>
    <x v="3"/>
    <x v="0"/>
    <x v="4"/>
    <n v="2686.64"/>
    <n v="26385.39"/>
  </r>
  <r>
    <x v="6672"/>
    <x v="2"/>
    <x v="1"/>
    <n v="3664.76"/>
    <n v="0.1"/>
    <n v="8"/>
    <d v="2024-03-07T00:00:00"/>
    <d v="2024-03-12T00:00:00"/>
    <x v="0"/>
    <x v="0"/>
    <n v="644.66"/>
    <x v="3"/>
    <x v="1"/>
    <x v="0"/>
    <n v="3020.1000000000004"/>
    <n v="29318.080000000002"/>
  </r>
  <r>
    <x v="6673"/>
    <x v="1"/>
    <x v="4"/>
    <n v="4409.8900000000003"/>
    <n v="0.18"/>
    <n v="3"/>
    <d v="2023-06-14T00:00:00"/>
    <d v="2023-06-17T00:00:00"/>
    <x v="0"/>
    <x v="1"/>
    <n v="1088.2"/>
    <x v="3"/>
    <x v="0"/>
    <x v="9"/>
    <n v="3321.6900000000005"/>
    <n v="13229.670000000002"/>
  </r>
  <r>
    <x v="6674"/>
    <x v="0"/>
    <x v="2"/>
    <n v="4539.6899999999996"/>
    <n v="0.16"/>
    <n v="3"/>
    <d v="2023-09-08T00:00:00"/>
    <d v="2023-09-11T00:00:00"/>
    <x v="0"/>
    <x v="0"/>
    <n v="480.36"/>
    <x v="5"/>
    <x v="0"/>
    <x v="7"/>
    <n v="4059.3299999999995"/>
    <n v="13619.07"/>
  </r>
  <r>
    <x v="6675"/>
    <x v="0"/>
    <x v="3"/>
    <n v="2692.22"/>
    <n v="0.49"/>
    <n v="3"/>
    <d v="2023-12-14T00:00:00"/>
    <d v="2023-12-20T00:00:00"/>
    <x v="0"/>
    <x v="2"/>
    <n v="196.45"/>
    <x v="0"/>
    <x v="0"/>
    <x v="10"/>
    <n v="2495.77"/>
    <n v="8076.66"/>
  </r>
  <r>
    <x v="6676"/>
    <x v="0"/>
    <x v="1"/>
    <n v="2750.62"/>
    <n v="0.32"/>
    <n v="6"/>
    <d v="2023-02-18T00:00:00"/>
    <d v="2023-02-23T00:00:00"/>
    <x v="1"/>
    <x v="1"/>
    <n v="764.29"/>
    <x v="3"/>
    <x v="0"/>
    <x v="8"/>
    <n v="1986.33"/>
    <n v="16503.72"/>
  </r>
  <r>
    <x v="6677"/>
    <x v="2"/>
    <x v="4"/>
    <n v="4269.6000000000004"/>
    <n v="0.25"/>
    <n v="2"/>
    <d v="2023-11-07T00:00:00"/>
    <d v="2023-11-10T00:00:00"/>
    <x v="2"/>
    <x v="2"/>
    <n v="1027.97"/>
    <x v="1"/>
    <x v="0"/>
    <x v="11"/>
    <n v="3241.63"/>
    <n v="8539.2000000000007"/>
  </r>
  <r>
    <x v="6678"/>
    <x v="1"/>
    <x v="1"/>
    <n v="4056.68"/>
    <n v="0.26"/>
    <n v="9"/>
    <d v="2023-02-08T00:00:00"/>
    <d v="2023-02-14T00:00:00"/>
    <x v="2"/>
    <x v="2"/>
    <n v="511.06"/>
    <x v="3"/>
    <x v="0"/>
    <x v="8"/>
    <n v="3545.62"/>
    <n v="36510.119999999995"/>
  </r>
  <r>
    <x v="6679"/>
    <x v="3"/>
    <x v="0"/>
    <n v="3524.41"/>
    <n v="0.3"/>
    <n v="2"/>
    <d v="2023-06-13T00:00:00"/>
    <d v="2023-06-19T00:00:00"/>
    <x v="1"/>
    <x v="2"/>
    <n v="822.32"/>
    <x v="3"/>
    <x v="0"/>
    <x v="9"/>
    <n v="2702.0899999999997"/>
    <n v="7048.82"/>
  </r>
  <r>
    <x v="6680"/>
    <x v="1"/>
    <x v="2"/>
    <n v="3061.88"/>
    <n v="0.44"/>
    <n v="8"/>
    <d v="2023-07-13T00:00:00"/>
    <d v="2023-07-18T00:00:00"/>
    <x v="1"/>
    <x v="0"/>
    <n v="175.16"/>
    <x v="0"/>
    <x v="0"/>
    <x v="4"/>
    <n v="2886.7200000000003"/>
    <n v="24495.040000000001"/>
  </r>
  <r>
    <x v="6681"/>
    <x v="3"/>
    <x v="4"/>
    <n v="3124.35"/>
    <n v="7.0000000000000007E-2"/>
    <n v="4"/>
    <d v="2024-03-25T00:00:00"/>
    <d v="2024-04-01T00:00:00"/>
    <x v="2"/>
    <x v="1"/>
    <n v="787.27"/>
    <x v="2"/>
    <x v="1"/>
    <x v="0"/>
    <n v="2337.08"/>
    <n v="12497.4"/>
  </r>
  <r>
    <x v="6682"/>
    <x v="2"/>
    <x v="4"/>
    <n v="1878.27"/>
    <n v="0.3"/>
    <n v="4"/>
    <d v="2023-03-09T00:00:00"/>
    <d v="2023-03-15T00:00:00"/>
    <x v="1"/>
    <x v="1"/>
    <n v="276.52"/>
    <x v="2"/>
    <x v="0"/>
    <x v="0"/>
    <n v="1601.75"/>
    <n v="7513.08"/>
  </r>
  <r>
    <x v="6683"/>
    <x v="2"/>
    <x v="3"/>
    <n v="4220.5"/>
    <n v="0.16"/>
    <n v="5"/>
    <d v="2024-09-07T00:00:00"/>
    <d v="2024-09-10T00:00:00"/>
    <x v="2"/>
    <x v="0"/>
    <n v="490.44"/>
    <x v="4"/>
    <x v="1"/>
    <x v="7"/>
    <n v="3730.06"/>
    <n v="21102.5"/>
  </r>
  <r>
    <x v="6684"/>
    <x v="3"/>
    <x v="3"/>
    <n v="3127.12"/>
    <n v="0.28999999999999998"/>
    <n v="1"/>
    <d v="2023-10-01T00:00:00"/>
    <d v="2023-10-03T00:00:00"/>
    <x v="1"/>
    <x v="2"/>
    <n v="320.76"/>
    <x v="1"/>
    <x v="0"/>
    <x v="2"/>
    <n v="2806.3599999999997"/>
    <n v="3127.12"/>
  </r>
  <r>
    <x v="6685"/>
    <x v="3"/>
    <x v="3"/>
    <n v="1195.29"/>
    <n v="0.26"/>
    <n v="4"/>
    <d v="2024-11-11T00:00:00"/>
    <d v="2024-11-15T00:00:00"/>
    <x v="1"/>
    <x v="1"/>
    <n v="183.1"/>
    <x v="5"/>
    <x v="1"/>
    <x v="11"/>
    <n v="1012.1899999999999"/>
    <n v="4781.16"/>
  </r>
  <r>
    <x v="6686"/>
    <x v="3"/>
    <x v="1"/>
    <n v="1275.23"/>
    <n v="0.01"/>
    <n v="6"/>
    <d v="2024-12-31T00:00:00"/>
    <d v="2025-01-06T00:00:00"/>
    <x v="2"/>
    <x v="0"/>
    <n v="271.69"/>
    <x v="5"/>
    <x v="1"/>
    <x v="10"/>
    <n v="1003.54"/>
    <n v="7651.38"/>
  </r>
  <r>
    <x v="6687"/>
    <x v="1"/>
    <x v="2"/>
    <n v="4321.8500000000004"/>
    <n v="0.28999999999999998"/>
    <n v="2"/>
    <d v="2023-05-03T00:00:00"/>
    <d v="2023-05-10T00:00:00"/>
    <x v="0"/>
    <x v="0"/>
    <n v="1074.4000000000001"/>
    <x v="0"/>
    <x v="0"/>
    <x v="5"/>
    <n v="3247.4500000000003"/>
    <n v="8643.7000000000007"/>
  </r>
  <r>
    <x v="6688"/>
    <x v="3"/>
    <x v="1"/>
    <n v="3165.97"/>
    <n v="0.35"/>
    <n v="3"/>
    <d v="2024-05-17T00:00:00"/>
    <d v="2024-05-18T00:00:00"/>
    <x v="1"/>
    <x v="2"/>
    <n v="173.58"/>
    <x v="0"/>
    <x v="1"/>
    <x v="5"/>
    <n v="2992.39"/>
    <n v="9497.91"/>
  </r>
  <r>
    <x v="6689"/>
    <x v="2"/>
    <x v="2"/>
    <n v="2053.65"/>
    <n v="0.12"/>
    <n v="4"/>
    <d v="2023-06-16T00:00:00"/>
    <d v="2023-06-17T00:00:00"/>
    <x v="0"/>
    <x v="1"/>
    <n v="585.61"/>
    <x v="0"/>
    <x v="0"/>
    <x v="9"/>
    <n v="1468.04"/>
    <n v="8214.6"/>
  </r>
  <r>
    <x v="6690"/>
    <x v="2"/>
    <x v="4"/>
    <n v="1016.79"/>
    <n v="0.05"/>
    <n v="3"/>
    <d v="2024-10-27T00:00:00"/>
    <d v="2024-10-28T00:00:00"/>
    <x v="0"/>
    <x v="1"/>
    <n v="263.62"/>
    <x v="4"/>
    <x v="1"/>
    <x v="2"/>
    <n v="753.17"/>
    <n v="3050.37"/>
  </r>
  <r>
    <x v="6691"/>
    <x v="0"/>
    <x v="1"/>
    <n v="3090.06"/>
    <n v="0.11"/>
    <n v="9"/>
    <d v="2024-04-03T00:00:00"/>
    <d v="2024-04-04T00:00:00"/>
    <x v="1"/>
    <x v="0"/>
    <n v="895.6"/>
    <x v="2"/>
    <x v="1"/>
    <x v="3"/>
    <n v="2194.46"/>
    <n v="27810.54"/>
  </r>
  <r>
    <x v="6692"/>
    <x v="3"/>
    <x v="1"/>
    <n v="1003.12"/>
    <n v="0.32"/>
    <n v="6"/>
    <d v="2024-09-07T00:00:00"/>
    <d v="2024-09-08T00:00:00"/>
    <x v="0"/>
    <x v="1"/>
    <n v="114.62"/>
    <x v="5"/>
    <x v="1"/>
    <x v="7"/>
    <n v="888.5"/>
    <n v="6018.72"/>
  </r>
  <r>
    <x v="6693"/>
    <x v="1"/>
    <x v="1"/>
    <n v="2403.8200000000002"/>
    <n v="0.23"/>
    <n v="5"/>
    <d v="2024-05-29T00:00:00"/>
    <d v="2024-06-03T00:00:00"/>
    <x v="2"/>
    <x v="0"/>
    <n v="216.3"/>
    <x v="4"/>
    <x v="1"/>
    <x v="5"/>
    <n v="2187.52"/>
    <n v="12019.1"/>
  </r>
  <r>
    <x v="6694"/>
    <x v="1"/>
    <x v="0"/>
    <n v="3419.8"/>
    <n v="0.43"/>
    <n v="5"/>
    <d v="2024-11-19T00:00:00"/>
    <d v="2024-11-21T00:00:00"/>
    <x v="2"/>
    <x v="2"/>
    <n v="918.88"/>
    <x v="1"/>
    <x v="1"/>
    <x v="11"/>
    <n v="2500.92"/>
    <n v="17099"/>
  </r>
  <r>
    <x v="6695"/>
    <x v="1"/>
    <x v="2"/>
    <n v="2870.54"/>
    <n v="0.14000000000000001"/>
    <n v="2"/>
    <d v="2023-01-28T00:00:00"/>
    <d v="2023-02-01T00:00:00"/>
    <x v="0"/>
    <x v="2"/>
    <n v="156.83000000000001"/>
    <x v="3"/>
    <x v="0"/>
    <x v="6"/>
    <n v="2713.71"/>
    <n v="5741.08"/>
  </r>
  <r>
    <x v="6696"/>
    <x v="0"/>
    <x v="2"/>
    <n v="4618.29"/>
    <n v="0.18"/>
    <n v="9"/>
    <d v="2023-05-24T00:00:00"/>
    <d v="2023-05-25T00:00:00"/>
    <x v="2"/>
    <x v="1"/>
    <n v="710.66"/>
    <x v="2"/>
    <x v="0"/>
    <x v="5"/>
    <n v="3907.63"/>
    <n v="41564.61"/>
  </r>
  <r>
    <x v="6697"/>
    <x v="2"/>
    <x v="1"/>
    <n v="294.63"/>
    <n v="0.26"/>
    <n v="2"/>
    <d v="2024-04-27T00:00:00"/>
    <d v="2024-05-04T00:00:00"/>
    <x v="1"/>
    <x v="2"/>
    <n v="46.39"/>
    <x v="4"/>
    <x v="1"/>
    <x v="3"/>
    <n v="248.24"/>
    <n v="589.26"/>
  </r>
  <r>
    <x v="6698"/>
    <x v="1"/>
    <x v="0"/>
    <n v="1470.99"/>
    <n v="0.23"/>
    <n v="5"/>
    <d v="2023-05-03T00:00:00"/>
    <d v="2023-05-06T00:00:00"/>
    <x v="0"/>
    <x v="1"/>
    <n v="156.72999999999999"/>
    <x v="2"/>
    <x v="0"/>
    <x v="5"/>
    <n v="1314.26"/>
    <n v="7354.95"/>
  </r>
  <r>
    <x v="6699"/>
    <x v="2"/>
    <x v="1"/>
    <n v="379.72"/>
    <n v="0.27"/>
    <n v="7"/>
    <d v="2023-04-26T00:00:00"/>
    <d v="2023-05-03T00:00:00"/>
    <x v="1"/>
    <x v="0"/>
    <n v="40.98"/>
    <x v="3"/>
    <x v="0"/>
    <x v="3"/>
    <n v="338.74"/>
    <n v="2658.04"/>
  </r>
  <r>
    <x v="6700"/>
    <x v="0"/>
    <x v="2"/>
    <n v="1053.56"/>
    <n v="0.16"/>
    <n v="3"/>
    <d v="2023-01-22T00:00:00"/>
    <d v="2023-01-28T00:00:00"/>
    <x v="1"/>
    <x v="1"/>
    <n v="228.42"/>
    <x v="5"/>
    <x v="0"/>
    <x v="6"/>
    <n v="825.14"/>
    <n v="3160.68"/>
  </r>
  <r>
    <x v="6701"/>
    <x v="3"/>
    <x v="4"/>
    <n v="707.52"/>
    <n v="0.08"/>
    <n v="8"/>
    <d v="2023-12-02T00:00:00"/>
    <d v="2023-12-05T00:00:00"/>
    <x v="2"/>
    <x v="2"/>
    <n v="91.87"/>
    <x v="3"/>
    <x v="0"/>
    <x v="10"/>
    <n v="615.65"/>
    <n v="5660.16"/>
  </r>
  <r>
    <x v="6702"/>
    <x v="3"/>
    <x v="0"/>
    <n v="3690.04"/>
    <n v="0.4"/>
    <n v="5"/>
    <d v="2024-08-31T00:00:00"/>
    <d v="2024-09-04T00:00:00"/>
    <x v="0"/>
    <x v="2"/>
    <n v="280.08"/>
    <x v="4"/>
    <x v="1"/>
    <x v="1"/>
    <n v="3409.96"/>
    <n v="18450.2"/>
  </r>
  <r>
    <x v="6703"/>
    <x v="3"/>
    <x v="0"/>
    <n v="1909.94"/>
    <n v="0.02"/>
    <n v="3"/>
    <d v="2023-11-29T00:00:00"/>
    <d v="2023-12-05T00:00:00"/>
    <x v="2"/>
    <x v="1"/>
    <n v="256.83999999999997"/>
    <x v="3"/>
    <x v="0"/>
    <x v="11"/>
    <n v="1653.1000000000001"/>
    <n v="5729.82"/>
  </r>
  <r>
    <x v="6704"/>
    <x v="1"/>
    <x v="1"/>
    <n v="4632.72"/>
    <n v="0.18"/>
    <n v="3"/>
    <d v="2023-02-18T00:00:00"/>
    <d v="2023-02-19T00:00:00"/>
    <x v="2"/>
    <x v="2"/>
    <n v="811"/>
    <x v="1"/>
    <x v="0"/>
    <x v="8"/>
    <n v="3821.7200000000003"/>
    <n v="13898.16"/>
  </r>
  <r>
    <x v="6705"/>
    <x v="3"/>
    <x v="4"/>
    <n v="214.55"/>
    <n v="0.04"/>
    <n v="3"/>
    <d v="2024-05-23T00:00:00"/>
    <d v="2024-05-24T00:00:00"/>
    <x v="0"/>
    <x v="1"/>
    <n v="12.93"/>
    <x v="1"/>
    <x v="1"/>
    <x v="5"/>
    <n v="201.62"/>
    <n v="643.65000000000009"/>
  </r>
  <r>
    <x v="6706"/>
    <x v="1"/>
    <x v="2"/>
    <n v="3299.33"/>
    <n v="0.37"/>
    <n v="3"/>
    <d v="2023-10-11T00:00:00"/>
    <d v="2023-10-13T00:00:00"/>
    <x v="1"/>
    <x v="1"/>
    <n v="982.17"/>
    <x v="0"/>
    <x v="0"/>
    <x v="2"/>
    <n v="2317.16"/>
    <n v="9897.99"/>
  </r>
  <r>
    <x v="6707"/>
    <x v="0"/>
    <x v="3"/>
    <n v="4855.67"/>
    <n v="0.18"/>
    <n v="4"/>
    <d v="2023-08-24T00:00:00"/>
    <d v="2023-08-31T00:00:00"/>
    <x v="0"/>
    <x v="0"/>
    <n v="1102.02"/>
    <x v="4"/>
    <x v="0"/>
    <x v="1"/>
    <n v="3753.65"/>
    <n v="19422.68"/>
  </r>
  <r>
    <x v="6708"/>
    <x v="0"/>
    <x v="2"/>
    <n v="961.61"/>
    <n v="0.02"/>
    <n v="1"/>
    <d v="2024-02-04T00:00:00"/>
    <d v="2024-02-07T00:00:00"/>
    <x v="1"/>
    <x v="2"/>
    <n v="75.33"/>
    <x v="1"/>
    <x v="1"/>
    <x v="8"/>
    <n v="886.28"/>
    <n v="961.61"/>
  </r>
  <r>
    <x v="6709"/>
    <x v="1"/>
    <x v="2"/>
    <n v="2267.92"/>
    <n v="0.04"/>
    <n v="3"/>
    <d v="2023-03-05T00:00:00"/>
    <d v="2023-03-12T00:00:00"/>
    <x v="0"/>
    <x v="2"/>
    <n v="137.94"/>
    <x v="0"/>
    <x v="0"/>
    <x v="0"/>
    <n v="2129.98"/>
    <n v="6803.76"/>
  </r>
  <r>
    <x v="6710"/>
    <x v="2"/>
    <x v="4"/>
    <n v="3539.26"/>
    <n v="0.1"/>
    <n v="5"/>
    <d v="2023-07-07T00:00:00"/>
    <d v="2023-07-10T00:00:00"/>
    <x v="2"/>
    <x v="2"/>
    <n v="1053.96"/>
    <x v="4"/>
    <x v="0"/>
    <x v="4"/>
    <n v="2485.3000000000002"/>
    <n v="17696.300000000003"/>
  </r>
  <r>
    <x v="6711"/>
    <x v="3"/>
    <x v="0"/>
    <n v="3202.38"/>
    <n v="0.39"/>
    <n v="8"/>
    <d v="2023-07-13T00:00:00"/>
    <d v="2023-07-18T00:00:00"/>
    <x v="0"/>
    <x v="1"/>
    <n v="661.2"/>
    <x v="3"/>
    <x v="0"/>
    <x v="4"/>
    <n v="2541.1800000000003"/>
    <n v="25619.040000000001"/>
  </r>
  <r>
    <x v="6712"/>
    <x v="3"/>
    <x v="2"/>
    <n v="2873.53"/>
    <n v="0.4"/>
    <n v="8"/>
    <d v="2023-01-26T00:00:00"/>
    <d v="2023-02-01T00:00:00"/>
    <x v="2"/>
    <x v="0"/>
    <n v="574.63"/>
    <x v="5"/>
    <x v="0"/>
    <x v="6"/>
    <n v="2298.9"/>
    <n v="22988.240000000002"/>
  </r>
  <r>
    <x v="6713"/>
    <x v="3"/>
    <x v="0"/>
    <n v="1701.11"/>
    <n v="0.5"/>
    <n v="9"/>
    <d v="2023-06-19T00:00:00"/>
    <d v="2023-06-22T00:00:00"/>
    <x v="1"/>
    <x v="1"/>
    <n v="179.41"/>
    <x v="0"/>
    <x v="0"/>
    <x v="9"/>
    <n v="1521.6999999999998"/>
    <n v="15309.99"/>
  </r>
  <r>
    <x v="6714"/>
    <x v="1"/>
    <x v="4"/>
    <n v="3668.18"/>
    <n v="0.12"/>
    <n v="9"/>
    <d v="2024-01-22T00:00:00"/>
    <d v="2024-01-23T00:00:00"/>
    <x v="2"/>
    <x v="2"/>
    <n v="985.57"/>
    <x v="1"/>
    <x v="1"/>
    <x v="6"/>
    <n v="2682.6099999999997"/>
    <n v="33013.619999999995"/>
  </r>
  <r>
    <x v="6715"/>
    <x v="0"/>
    <x v="4"/>
    <n v="3300.95"/>
    <n v="0.03"/>
    <n v="6"/>
    <d v="2024-09-11T00:00:00"/>
    <d v="2024-09-12T00:00:00"/>
    <x v="0"/>
    <x v="1"/>
    <n v="222.95"/>
    <x v="3"/>
    <x v="1"/>
    <x v="7"/>
    <n v="3078"/>
    <n v="19805.699999999997"/>
  </r>
  <r>
    <x v="6716"/>
    <x v="3"/>
    <x v="1"/>
    <n v="897.72"/>
    <n v="0.14000000000000001"/>
    <n v="7"/>
    <d v="2023-10-04T00:00:00"/>
    <d v="2023-10-07T00:00:00"/>
    <x v="0"/>
    <x v="2"/>
    <n v="216.81"/>
    <x v="0"/>
    <x v="0"/>
    <x v="2"/>
    <n v="680.91000000000008"/>
    <n v="6284.04"/>
  </r>
  <r>
    <x v="6717"/>
    <x v="0"/>
    <x v="3"/>
    <n v="4824.04"/>
    <n v="0.09"/>
    <n v="4"/>
    <d v="2024-12-10T00:00:00"/>
    <d v="2024-12-15T00:00:00"/>
    <x v="0"/>
    <x v="1"/>
    <n v="402.1"/>
    <x v="4"/>
    <x v="1"/>
    <x v="10"/>
    <n v="4421.9399999999996"/>
    <n v="19296.16"/>
  </r>
  <r>
    <x v="6718"/>
    <x v="3"/>
    <x v="4"/>
    <n v="2822.8"/>
    <n v="0.36"/>
    <n v="3"/>
    <d v="2023-07-16T00:00:00"/>
    <d v="2023-07-23T00:00:00"/>
    <x v="2"/>
    <x v="1"/>
    <n v="707.76"/>
    <x v="4"/>
    <x v="0"/>
    <x v="4"/>
    <n v="2115.04"/>
    <n v="8468.4000000000015"/>
  </r>
  <r>
    <x v="6719"/>
    <x v="3"/>
    <x v="4"/>
    <n v="2674.76"/>
    <n v="0.48"/>
    <n v="3"/>
    <d v="2023-01-24T00:00:00"/>
    <d v="2023-01-30T00:00:00"/>
    <x v="2"/>
    <x v="2"/>
    <n v="277.24"/>
    <x v="5"/>
    <x v="0"/>
    <x v="6"/>
    <n v="2397.5200000000004"/>
    <n v="8024.2800000000007"/>
  </r>
  <r>
    <x v="6720"/>
    <x v="1"/>
    <x v="0"/>
    <n v="4256.3599999999997"/>
    <n v="0.14000000000000001"/>
    <n v="2"/>
    <d v="2023-09-12T00:00:00"/>
    <d v="2023-09-16T00:00:00"/>
    <x v="1"/>
    <x v="1"/>
    <n v="1249.97"/>
    <x v="2"/>
    <x v="0"/>
    <x v="7"/>
    <n v="3006.3899999999994"/>
    <n v="8512.7199999999993"/>
  </r>
  <r>
    <x v="6721"/>
    <x v="2"/>
    <x v="4"/>
    <n v="3238.03"/>
    <n v="0.16"/>
    <n v="8"/>
    <d v="2024-07-30T00:00:00"/>
    <d v="2024-08-05T00:00:00"/>
    <x v="0"/>
    <x v="2"/>
    <n v="326.25"/>
    <x v="3"/>
    <x v="1"/>
    <x v="4"/>
    <n v="2911.78"/>
    <n v="25904.240000000002"/>
  </r>
  <r>
    <x v="6722"/>
    <x v="1"/>
    <x v="2"/>
    <n v="464.95"/>
    <n v="0.18"/>
    <n v="7"/>
    <d v="2024-08-14T00:00:00"/>
    <d v="2024-08-17T00:00:00"/>
    <x v="1"/>
    <x v="1"/>
    <n v="93.07"/>
    <x v="1"/>
    <x v="1"/>
    <x v="1"/>
    <n v="371.88"/>
    <n v="3254.65"/>
  </r>
  <r>
    <x v="6723"/>
    <x v="3"/>
    <x v="1"/>
    <n v="2582.29"/>
    <n v="0.43"/>
    <n v="8"/>
    <d v="2023-01-08T00:00:00"/>
    <d v="2023-01-12T00:00:00"/>
    <x v="0"/>
    <x v="1"/>
    <n v="689.35"/>
    <x v="1"/>
    <x v="0"/>
    <x v="6"/>
    <n v="1892.94"/>
    <n v="20658.32"/>
  </r>
  <r>
    <x v="6724"/>
    <x v="3"/>
    <x v="1"/>
    <n v="3924.92"/>
    <n v="0.28999999999999998"/>
    <n v="6"/>
    <d v="2024-07-10T00:00:00"/>
    <d v="2024-07-13T00:00:00"/>
    <x v="2"/>
    <x v="2"/>
    <n v="621.21"/>
    <x v="2"/>
    <x v="1"/>
    <x v="4"/>
    <n v="3303.71"/>
    <n v="23549.52"/>
  </r>
  <r>
    <x v="6725"/>
    <x v="2"/>
    <x v="2"/>
    <n v="3529.9"/>
    <n v="0.49"/>
    <n v="5"/>
    <d v="2024-04-17T00:00:00"/>
    <d v="2024-04-21T00:00:00"/>
    <x v="2"/>
    <x v="2"/>
    <n v="592.69000000000005"/>
    <x v="4"/>
    <x v="1"/>
    <x v="3"/>
    <n v="2937.21"/>
    <n v="17649.5"/>
  </r>
  <r>
    <x v="6726"/>
    <x v="0"/>
    <x v="4"/>
    <n v="4856.7700000000004"/>
    <n v="0.31"/>
    <n v="1"/>
    <d v="2024-01-01T00:00:00"/>
    <d v="2024-01-08T00:00:00"/>
    <x v="1"/>
    <x v="2"/>
    <n v="1392.13"/>
    <x v="0"/>
    <x v="1"/>
    <x v="6"/>
    <n v="3464.6400000000003"/>
    <n v="4856.7700000000004"/>
  </r>
  <r>
    <x v="6727"/>
    <x v="0"/>
    <x v="3"/>
    <n v="222.09"/>
    <n v="0.35"/>
    <n v="8"/>
    <d v="2024-10-12T00:00:00"/>
    <d v="2024-10-13T00:00:00"/>
    <x v="0"/>
    <x v="2"/>
    <n v="15.12"/>
    <x v="1"/>
    <x v="1"/>
    <x v="2"/>
    <n v="206.97"/>
    <n v="1776.72"/>
  </r>
  <r>
    <x v="6728"/>
    <x v="3"/>
    <x v="4"/>
    <n v="1379.97"/>
    <n v="0.04"/>
    <n v="2"/>
    <d v="2024-07-22T00:00:00"/>
    <d v="2024-07-29T00:00:00"/>
    <x v="1"/>
    <x v="2"/>
    <n v="245.71"/>
    <x v="2"/>
    <x v="1"/>
    <x v="4"/>
    <n v="1134.26"/>
    <n v="2759.94"/>
  </r>
  <r>
    <x v="6729"/>
    <x v="0"/>
    <x v="1"/>
    <n v="2790.87"/>
    <n v="0.48"/>
    <n v="1"/>
    <d v="2023-01-12T00:00:00"/>
    <d v="2023-01-13T00:00:00"/>
    <x v="0"/>
    <x v="1"/>
    <n v="419.2"/>
    <x v="1"/>
    <x v="0"/>
    <x v="6"/>
    <n v="2371.67"/>
    <n v="2790.87"/>
  </r>
  <r>
    <x v="6730"/>
    <x v="3"/>
    <x v="3"/>
    <n v="3135.5"/>
    <n v="0.31"/>
    <n v="9"/>
    <d v="2023-03-13T00:00:00"/>
    <d v="2023-03-17T00:00:00"/>
    <x v="2"/>
    <x v="1"/>
    <n v="545.48"/>
    <x v="1"/>
    <x v="0"/>
    <x v="0"/>
    <n v="2590.02"/>
    <n v="28219.5"/>
  </r>
  <r>
    <x v="6731"/>
    <x v="2"/>
    <x v="0"/>
    <n v="1444.34"/>
    <n v="0.26"/>
    <n v="8"/>
    <d v="2023-03-04T00:00:00"/>
    <d v="2023-03-11T00:00:00"/>
    <x v="1"/>
    <x v="0"/>
    <n v="178.42"/>
    <x v="1"/>
    <x v="0"/>
    <x v="0"/>
    <n v="1265.9199999999998"/>
    <n v="11554.72"/>
  </r>
  <r>
    <x v="6732"/>
    <x v="2"/>
    <x v="0"/>
    <n v="4151.33"/>
    <n v="0.19"/>
    <n v="9"/>
    <d v="2023-06-12T00:00:00"/>
    <d v="2023-06-14T00:00:00"/>
    <x v="2"/>
    <x v="0"/>
    <n v="281.86"/>
    <x v="5"/>
    <x v="0"/>
    <x v="9"/>
    <n v="3869.47"/>
    <n v="37361.97"/>
  </r>
  <r>
    <x v="6733"/>
    <x v="3"/>
    <x v="4"/>
    <n v="905.3"/>
    <n v="0.04"/>
    <n v="5"/>
    <d v="2024-07-03T00:00:00"/>
    <d v="2024-07-09T00:00:00"/>
    <x v="0"/>
    <x v="0"/>
    <n v="101.93"/>
    <x v="0"/>
    <x v="1"/>
    <x v="4"/>
    <n v="803.36999999999989"/>
    <n v="4526.5"/>
  </r>
  <r>
    <x v="6734"/>
    <x v="2"/>
    <x v="4"/>
    <n v="104.16"/>
    <n v="7.0000000000000007E-2"/>
    <n v="3"/>
    <d v="2023-10-04T00:00:00"/>
    <d v="2023-10-11T00:00:00"/>
    <x v="2"/>
    <x v="2"/>
    <n v="5.76"/>
    <x v="3"/>
    <x v="0"/>
    <x v="2"/>
    <n v="98.399999999999991"/>
    <n v="312.48"/>
  </r>
  <r>
    <x v="6735"/>
    <x v="1"/>
    <x v="3"/>
    <n v="4766.72"/>
    <n v="0.01"/>
    <n v="8"/>
    <d v="2024-07-16T00:00:00"/>
    <d v="2024-07-17T00:00:00"/>
    <x v="2"/>
    <x v="2"/>
    <n v="385.32"/>
    <x v="4"/>
    <x v="1"/>
    <x v="4"/>
    <n v="4381.4000000000005"/>
    <n v="38133.760000000002"/>
  </r>
  <r>
    <x v="6736"/>
    <x v="1"/>
    <x v="3"/>
    <n v="2018.63"/>
    <n v="0.5"/>
    <n v="4"/>
    <d v="2024-02-06T00:00:00"/>
    <d v="2024-02-12T00:00:00"/>
    <x v="1"/>
    <x v="1"/>
    <n v="224.37"/>
    <x v="4"/>
    <x v="1"/>
    <x v="8"/>
    <n v="1794.2600000000002"/>
    <n v="8074.52"/>
  </r>
  <r>
    <x v="6737"/>
    <x v="2"/>
    <x v="4"/>
    <n v="4791.7"/>
    <n v="0.39"/>
    <n v="1"/>
    <d v="2024-05-20T00:00:00"/>
    <d v="2024-05-25T00:00:00"/>
    <x v="2"/>
    <x v="1"/>
    <n v="593.49"/>
    <x v="1"/>
    <x v="1"/>
    <x v="5"/>
    <n v="4198.21"/>
    <n v="4791.7"/>
  </r>
  <r>
    <x v="6738"/>
    <x v="3"/>
    <x v="1"/>
    <n v="1461.86"/>
    <n v="0.4"/>
    <n v="9"/>
    <d v="2024-10-27T00:00:00"/>
    <d v="2024-11-03T00:00:00"/>
    <x v="0"/>
    <x v="1"/>
    <n v="210.52"/>
    <x v="0"/>
    <x v="1"/>
    <x v="2"/>
    <n v="1251.3399999999999"/>
    <n v="13156.74"/>
  </r>
  <r>
    <x v="6739"/>
    <x v="3"/>
    <x v="0"/>
    <n v="410.9"/>
    <n v="0.37"/>
    <n v="4"/>
    <d v="2024-06-15T00:00:00"/>
    <d v="2024-06-20T00:00:00"/>
    <x v="0"/>
    <x v="2"/>
    <n v="112.96"/>
    <x v="0"/>
    <x v="1"/>
    <x v="9"/>
    <n v="297.94"/>
    <n v="1643.6"/>
  </r>
  <r>
    <x v="6740"/>
    <x v="2"/>
    <x v="3"/>
    <n v="3885.35"/>
    <n v="0.24"/>
    <n v="2"/>
    <d v="2024-04-23T00:00:00"/>
    <d v="2024-04-27T00:00:00"/>
    <x v="2"/>
    <x v="0"/>
    <n v="743.57"/>
    <x v="0"/>
    <x v="1"/>
    <x v="3"/>
    <n v="3141.7799999999997"/>
    <n v="7770.7"/>
  </r>
  <r>
    <x v="6741"/>
    <x v="0"/>
    <x v="1"/>
    <n v="4195.5200000000004"/>
    <n v="0.04"/>
    <n v="3"/>
    <d v="2023-07-29T00:00:00"/>
    <d v="2023-08-04T00:00:00"/>
    <x v="1"/>
    <x v="2"/>
    <n v="1147.83"/>
    <x v="3"/>
    <x v="0"/>
    <x v="4"/>
    <n v="3047.6900000000005"/>
    <n v="12586.560000000001"/>
  </r>
  <r>
    <x v="6742"/>
    <x v="1"/>
    <x v="4"/>
    <n v="2511.23"/>
    <n v="0.04"/>
    <n v="6"/>
    <d v="2024-04-08T00:00:00"/>
    <d v="2024-04-10T00:00:00"/>
    <x v="0"/>
    <x v="0"/>
    <n v="165.68"/>
    <x v="5"/>
    <x v="1"/>
    <x v="3"/>
    <n v="2345.5500000000002"/>
    <n v="15067.380000000001"/>
  </r>
  <r>
    <x v="6743"/>
    <x v="0"/>
    <x v="2"/>
    <n v="461.87"/>
    <n v="0.46"/>
    <n v="9"/>
    <d v="2023-09-02T00:00:00"/>
    <d v="2023-09-07T00:00:00"/>
    <x v="1"/>
    <x v="1"/>
    <n v="61.51"/>
    <x v="3"/>
    <x v="0"/>
    <x v="7"/>
    <n v="400.36"/>
    <n v="4156.83"/>
  </r>
  <r>
    <x v="6744"/>
    <x v="3"/>
    <x v="3"/>
    <n v="3305.26"/>
    <n v="0"/>
    <n v="6"/>
    <d v="2024-03-04T00:00:00"/>
    <d v="2024-03-05T00:00:00"/>
    <x v="0"/>
    <x v="1"/>
    <n v="484.38"/>
    <x v="2"/>
    <x v="1"/>
    <x v="0"/>
    <n v="2820.88"/>
    <n v="19831.560000000001"/>
  </r>
  <r>
    <x v="6745"/>
    <x v="3"/>
    <x v="2"/>
    <n v="992.51"/>
    <n v="0.35"/>
    <n v="4"/>
    <d v="2023-09-05T00:00:00"/>
    <d v="2023-09-08T00:00:00"/>
    <x v="2"/>
    <x v="0"/>
    <n v="64.540000000000006"/>
    <x v="2"/>
    <x v="0"/>
    <x v="7"/>
    <n v="927.97"/>
    <n v="3970.04"/>
  </r>
  <r>
    <x v="6746"/>
    <x v="0"/>
    <x v="1"/>
    <n v="4261.97"/>
    <n v="0.31"/>
    <n v="1"/>
    <d v="2023-02-17T00:00:00"/>
    <d v="2023-02-23T00:00:00"/>
    <x v="0"/>
    <x v="2"/>
    <n v="1196.42"/>
    <x v="1"/>
    <x v="0"/>
    <x v="8"/>
    <n v="3065.55"/>
    <n v="4261.97"/>
  </r>
  <r>
    <x v="6747"/>
    <x v="2"/>
    <x v="0"/>
    <n v="1442.71"/>
    <n v="0.25"/>
    <n v="2"/>
    <d v="2023-01-14T00:00:00"/>
    <d v="2023-01-17T00:00:00"/>
    <x v="1"/>
    <x v="1"/>
    <n v="175.91"/>
    <x v="2"/>
    <x v="0"/>
    <x v="6"/>
    <n v="1266.8"/>
    <n v="2885.42"/>
  </r>
  <r>
    <x v="6748"/>
    <x v="0"/>
    <x v="1"/>
    <n v="4253.76"/>
    <n v="0.49"/>
    <n v="7"/>
    <d v="2024-01-26T00:00:00"/>
    <d v="2024-02-02T00:00:00"/>
    <x v="2"/>
    <x v="0"/>
    <n v="1043.95"/>
    <x v="4"/>
    <x v="1"/>
    <x v="6"/>
    <n v="3209.8100000000004"/>
    <n v="29776.32"/>
  </r>
  <r>
    <x v="6749"/>
    <x v="0"/>
    <x v="0"/>
    <n v="2191.9299999999998"/>
    <n v="0.1"/>
    <n v="3"/>
    <d v="2024-11-08T00:00:00"/>
    <d v="2024-11-15T00:00:00"/>
    <x v="1"/>
    <x v="2"/>
    <n v="365.81"/>
    <x v="2"/>
    <x v="1"/>
    <x v="11"/>
    <n v="1826.12"/>
    <n v="6575.7899999999991"/>
  </r>
  <r>
    <x v="6750"/>
    <x v="1"/>
    <x v="1"/>
    <n v="3022.79"/>
    <n v="0.39"/>
    <n v="2"/>
    <d v="2023-04-23T00:00:00"/>
    <d v="2023-04-29T00:00:00"/>
    <x v="1"/>
    <x v="0"/>
    <n v="490.56"/>
    <x v="5"/>
    <x v="0"/>
    <x v="3"/>
    <n v="2532.23"/>
    <n v="6045.58"/>
  </r>
  <r>
    <x v="6751"/>
    <x v="1"/>
    <x v="3"/>
    <n v="3968.86"/>
    <n v="0.34"/>
    <n v="6"/>
    <d v="2023-03-05T00:00:00"/>
    <d v="2023-03-06T00:00:00"/>
    <x v="0"/>
    <x v="1"/>
    <n v="1039.81"/>
    <x v="5"/>
    <x v="0"/>
    <x v="0"/>
    <n v="2929.05"/>
    <n v="23813.16"/>
  </r>
  <r>
    <x v="6752"/>
    <x v="0"/>
    <x v="3"/>
    <n v="298.14999999999998"/>
    <n v="0.49"/>
    <n v="4"/>
    <d v="2023-10-12T00:00:00"/>
    <d v="2023-10-18T00:00:00"/>
    <x v="1"/>
    <x v="2"/>
    <n v="39.840000000000003"/>
    <x v="3"/>
    <x v="0"/>
    <x v="2"/>
    <n v="258.30999999999995"/>
    <n v="1192.5999999999999"/>
  </r>
  <r>
    <x v="6753"/>
    <x v="0"/>
    <x v="2"/>
    <n v="4123.71"/>
    <n v="0.47"/>
    <n v="1"/>
    <d v="2023-03-28T00:00:00"/>
    <d v="2023-03-30T00:00:00"/>
    <x v="2"/>
    <x v="1"/>
    <n v="248.45"/>
    <x v="1"/>
    <x v="0"/>
    <x v="0"/>
    <n v="3875.26"/>
    <n v="4123.71"/>
  </r>
  <r>
    <x v="6754"/>
    <x v="3"/>
    <x v="1"/>
    <n v="779.38"/>
    <n v="0.06"/>
    <n v="9"/>
    <d v="2024-05-09T00:00:00"/>
    <d v="2024-05-13T00:00:00"/>
    <x v="2"/>
    <x v="2"/>
    <n v="139.66999999999999"/>
    <x v="4"/>
    <x v="1"/>
    <x v="5"/>
    <n v="639.71"/>
    <n v="7014.42"/>
  </r>
  <r>
    <x v="6755"/>
    <x v="1"/>
    <x v="1"/>
    <n v="1856.25"/>
    <n v="0.15"/>
    <n v="9"/>
    <d v="2023-09-06T00:00:00"/>
    <d v="2023-09-07T00:00:00"/>
    <x v="1"/>
    <x v="1"/>
    <n v="203.35"/>
    <x v="1"/>
    <x v="0"/>
    <x v="7"/>
    <n v="1652.9"/>
    <n v="16706.25"/>
  </r>
  <r>
    <x v="6756"/>
    <x v="1"/>
    <x v="2"/>
    <n v="2416.63"/>
    <n v="0.43"/>
    <n v="5"/>
    <d v="2024-09-16T00:00:00"/>
    <d v="2024-09-19T00:00:00"/>
    <x v="2"/>
    <x v="2"/>
    <n v="329.06"/>
    <x v="5"/>
    <x v="1"/>
    <x v="7"/>
    <n v="2087.5700000000002"/>
    <n v="12083.150000000001"/>
  </r>
  <r>
    <x v="6757"/>
    <x v="3"/>
    <x v="4"/>
    <n v="4487.59"/>
    <n v="0.11"/>
    <n v="8"/>
    <d v="2023-08-14T00:00:00"/>
    <d v="2023-08-18T00:00:00"/>
    <x v="2"/>
    <x v="0"/>
    <n v="626.66"/>
    <x v="4"/>
    <x v="0"/>
    <x v="1"/>
    <n v="3860.9300000000003"/>
    <n v="35900.720000000001"/>
  </r>
  <r>
    <x v="6758"/>
    <x v="2"/>
    <x v="1"/>
    <n v="209.96"/>
    <n v="0.19"/>
    <n v="6"/>
    <d v="2023-07-02T00:00:00"/>
    <d v="2023-07-04T00:00:00"/>
    <x v="2"/>
    <x v="1"/>
    <n v="57.19"/>
    <x v="4"/>
    <x v="0"/>
    <x v="4"/>
    <n v="152.77000000000001"/>
    <n v="1259.76"/>
  </r>
  <r>
    <x v="6759"/>
    <x v="1"/>
    <x v="1"/>
    <n v="2840.09"/>
    <n v="0.31"/>
    <n v="7"/>
    <d v="2023-03-22T00:00:00"/>
    <d v="2023-03-28T00:00:00"/>
    <x v="0"/>
    <x v="1"/>
    <n v="758.84"/>
    <x v="5"/>
    <x v="0"/>
    <x v="0"/>
    <n v="2081.25"/>
    <n v="19880.63"/>
  </r>
  <r>
    <x v="6760"/>
    <x v="1"/>
    <x v="1"/>
    <n v="3248.36"/>
    <n v="0.28000000000000003"/>
    <n v="6"/>
    <d v="2024-01-21T00:00:00"/>
    <d v="2024-01-26T00:00:00"/>
    <x v="2"/>
    <x v="1"/>
    <n v="920.91"/>
    <x v="5"/>
    <x v="1"/>
    <x v="6"/>
    <n v="2327.4500000000003"/>
    <n v="19490.16"/>
  </r>
  <r>
    <x v="6761"/>
    <x v="2"/>
    <x v="4"/>
    <n v="1651.25"/>
    <n v="0.32"/>
    <n v="7"/>
    <d v="2023-04-03T00:00:00"/>
    <d v="2023-04-10T00:00:00"/>
    <x v="2"/>
    <x v="1"/>
    <n v="320.27999999999997"/>
    <x v="5"/>
    <x v="0"/>
    <x v="3"/>
    <n v="1330.97"/>
    <n v="11558.75"/>
  </r>
  <r>
    <x v="6762"/>
    <x v="1"/>
    <x v="3"/>
    <n v="1523.39"/>
    <n v="0.36"/>
    <n v="3"/>
    <d v="2024-12-06T00:00:00"/>
    <d v="2024-12-12T00:00:00"/>
    <x v="2"/>
    <x v="0"/>
    <n v="302.45"/>
    <x v="5"/>
    <x v="1"/>
    <x v="10"/>
    <n v="1220.94"/>
    <n v="4570.17"/>
  </r>
  <r>
    <x v="6763"/>
    <x v="1"/>
    <x v="2"/>
    <n v="2503.3000000000002"/>
    <n v="0.36"/>
    <n v="3"/>
    <d v="2024-04-10T00:00:00"/>
    <d v="2024-04-13T00:00:00"/>
    <x v="2"/>
    <x v="0"/>
    <n v="432.46"/>
    <x v="1"/>
    <x v="1"/>
    <x v="3"/>
    <n v="2070.84"/>
    <n v="7509.9000000000005"/>
  </r>
  <r>
    <x v="6764"/>
    <x v="2"/>
    <x v="4"/>
    <n v="1016.79"/>
    <n v="0.37"/>
    <n v="3"/>
    <d v="2024-05-01T00:00:00"/>
    <d v="2024-05-03T00:00:00"/>
    <x v="1"/>
    <x v="2"/>
    <n v="237.56"/>
    <x v="1"/>
    <x v="1"/>
    <x v="5"/>
    <n v="779.23"/>
    <n v="3050.37"/>
  </r>
  <r>
    <x v="6765"/>
    <x v="2"/>
    <x v="0"/>
    <n v="2393.7800000000002"/>
    <n v="0.5"/>
    <n v="6"/>
    <d v="2023-04-16T00:00:00"/>
    <d v="2023-04-17T00:00:00"/>
    <x v="2"/>
    <x v="2"/>
    <n v="671.82"/>
    <x v="0"/>
    <x v="0"/>
    <x v="3"/>
    <n v="1721.96"/>
    <n v="14362.68"/>
  </r>
  <r>
    <x v="6766"/>
    <x v="0"/>
    <x v="0"/>
    <n v="3848.62"/>
    <n v="0.18"/>
    <n v="1"/>
    <d v="2024-09-03T00:00:00"/>
    <d v="2024-09-05T00:00:00"/>
    <x v="2"/>
    <x v="0"/>
    <n v="216.92"/>
    <x v="2"/>
    <x v="1"/>
    <x v="7"/>
    <n v="3631.7"/>
    <n v="3848.62"/>
  </r>
  <r>
    <x v="6767"/>
    <x v="3"/>
    <x v="4"/>
    <n v="4242.4399999999996"/>
    <n v="0.02"/>
    <n v="9"/>
    <d v="2023-02-05T00:00:00"/>
    <d v="2023-02-07T00:00:00"/>
    <x v="1"/>
    <x v="2"/>
    <n v="501.77"/>
    <x v="0"/>
    <x v="0"/>
    <x v="8"/>
    <n v="3740.6699999999996"/>
    <n v="38181.96"/>
  </r>
  <r>
    <x v="6768"/>
    <x v="3"/>
    <x v="4"/>
    <n v="1987.29"/>
    <n v="0.17"/>
    <n v="9"/>
    <d v="2024-11-26T00:00:00"/>
    <d v="2024-11-30T00:00:00"/>
    <x v="1"/>
    <x v="1"/>
    <n v="124.97"/>
    <x v="1"/>
    <x v="1"/>
    <x v="11"/>
    <n v="1862.32"/>
    <n v="17885.61"/>
  </r>
  <r>
    <x v="6769"/>
    <x v="2"/>
    <x v="3"/>
    <n v="3124.78"/>
    <n v="0.46"/>
    <n v="4"/>
    <d v="2023-05-29T00:00:00"/>
    <d v="2023-06-01T00:00:00"/>
    <x v="2"/>
    <x v="2"/>
    <n v="422.17"/>
    <x v="3"/>
    <x v="0"/>
    <x v="5"/>
    <n v="2702.61"/>
    <n v="12499.12"/>
  </r>
  <r>
    <x v="6770"/>
    <x v="2"/>
    <x v="0"/>
    <n v="100.1"/>
    <n v="0.04"/>
    <n v="2"/>
    <d v="2024-07-28T00:00:00"/>
    <d v="2024-07-31T00:00:00"/>
    <x v="2"/>
    <x v="2"/>
    <n v="26.23"/>
    <x v="0"/>
    <x v="1"/>
    <x v="4"/>
    <n v="73.86999999999999"/>
    <n v="200.2"/>
  </r>
  <r>
    <x v="6771"/>
    <x v="1"/>
    <x v="2"/>
    <n v="2796.73"/>
    <n v="0.32"/>
    <n v="7"/>
    <d v="2024-01-21T00:00:00"/>
    <d v="2024-01-23T00:00:00"/>
    <x v="0"/>
    <x v="2"/>
    <n v="477.38"/>
    <x v="3"/>
    <x v="1"/>
    <x v="6"/>
    <n v="2319.35"/>
    <n v="19577.11"/>
  </r>
  <r>
    <x v="6772"/>
    <x v="0"/>
    <x v="1"/>
    <n v="4878.66"/>
    <n v="0.21"/>
    <n v="7"/>
    <d v="2024-01-18T00:00:00"/>
    <d v="2024-01-25T00:00:00"/>
    <x v="1"/>
    <x v="0"/>
    <n v="1330.12"/>
    <x v="0"/>
    <x v="1"/>
    <x v="6"/>
    <n v="3548.54"/>
    <n v="34150.619999999995"/>
  </r>
  <r>
    <x v="6773"/>
    <x v="0"/>
    <x v="1"/>
    <n v="1630.1"/>
    <n v="0.46"/>
    <n v="6"/>
    <d v="2023-07-21T00:00:00"/>
    <d v="2023-07-22T00:00:00"/>
    <x v="0"/>
    <x v="2"/>
    <n v="432.01"/>
    <x v="3"/>
    <x v="0"/>
    <x v="4"/>
    <n v="1198.0899999999999"/>
    <n v="9780.5999999999985"/>
  </r>
  <r>
    <x v="6774"/>
    <x v="2"/>
    <x v="3"/>
    <n v="3014.4"/>
    <n v="0.46"/>
    <n v="8"/>
    <d v="2024-10-16T00:00:00"/>
    <d v="2024-10-18T00:00:00"/>
    <x v="1"/>
    <x v="1"/>
    <n v="257.45"/>
    <x v="1"/>
    <x v="1"/>
    <x v="2"/>
    <n v="2756.9500000000003"/>
    <n v="24115.200000000001"/>
  </r>
  <r>
    <x v="6775"/>
    <x v="1"/>
    <x v="3"/>
    <n v="3835.19"/>
    <n v="0.39"/>
    <n v="3"/>
    <d v="2024-03-21T00:00:00"/>
    <d v="2024-03-27T00:00:00"/>
    <x v="2"/>
    <x v="1"/>
    <n v="463.7"/>
    <x v="2"/>
    <x v="1"/>
    <x v="0"/>
    <n v="3371.4900000000002"/>
    <n v="11505.57"/>
  </r>
  <r>
    <x v="6776"/>
    <x v="1"/>
    <x v="0"/>
    <n v="3083.77"/>
    <n v="0.05"/>
    <n v="2"/>
    <d v="2023-09-25T00:00:00"/>
    <d v="2023-10-01T00:00:00"/>
    <x v="1"/>
    <x v="2"/>
    <n v="582.34"/>
    <x v="2"/>
    <x v="0"/>
    <x v="7"/>
    <n v="2501.4299999999998"/>
    <n v="6167.54"/>
  </r>
  <r>
    <x v="6777"/>
    <x v="3"/>
    <x v="2"/>
    <n v="2150.65"/>
    <n v="0.01"/>
    <n v="1"/>
    <d v="2023-09-16T00:00:00"/>
    <d v="2023-09-22T00:00:00"/>
    <x v="2"/>
    <x v="1"/>
    <n v="304.36"/>
    <x v="2"/>
    <x v="0"/>
    <x v="7"/>
    <n v="1846.29"/>
    <n v="2150.65"/>
  </r>
  <r>
    <x v="6778"/>
    <x v="3"/>
    <x v="2"/>
    <n v="847.62"/>
    <n v="7.0000000000000007E-2"/>
    <n v="3"/>
    <d v="2023-09-11T00:00:00"/>
    <d v="2023-09-18T00:00:00"/>
    <x v="0"/>
    <x v="2"/>
    <n v="173.6"/>
    <x v="5"/>
    <x v="0"/>
    <x v="7"/>
    <n v="674.02"/>
    <n v="2542.86"/>
  </r>
  <r>
    <x v="6779"/>
    <x v="1"/>
    <x v="4"/>
    <n v="2372.14"/>
    <n v="0.16"/>
    <n v="8"/>
    <d v="2023-09-22T00:00:00"/>
    <d v="2023-09-23T00:00:00"/>
    <x v="0"/>
    <x v="2"/>
    <n v="472.45"/>
    <x v="4"/>
    <x v="0"/>
    <x v="7"/>
    <n v="1899.6899999999998"/>
    <n v="18977.12"/>
  </r>
  <r>
    <x v="6780"/>
    <x v="3"/>
    <x v="3"/>
    <n v="1544.44"/>
    <n v="0.12"/>
    <n v="8"/>
    <d v="2024-03-05T00:00:00"/>
    <d v="2024-03-11T00:00:00"/>
    <x v="0"/>
    <x v="1"/>
    <n v="89.54"/>
    <x v="3"/>
    <x v="1"/>
    <x v="0"/>
    <n v="1454.9"/>
    <n v="12355.52"/>
  </r>
  <r>
    <x v="6781"/>
    <x v="2"/>
    <x v="1"/>
    <n v="3510.01"/>
    <n v="0.18"/>
    <n v="7"/>
    <d v="2024-07-07T00:00:00"/>
    <d v="2024-07-13T00:00:00"/>
    <x v="1"/>
    <x v="0"/>
    <n v="524.78"/>
    <x v="3"/>
    <x v="1"/>
    <x v="4"/>
    <n v="2985.2300000000005"/>
    <n v="24570.07"/>
  </r>
  <r>
    <x v="6782"/>
    <x v="1"/>
    <x v="1"/>
    <n v="2265.37"/>
    <n v="7.0000000000000007E-2"/>
    <n v="2"/>
    <d v="2024-12-14T00:00:00"/>
    <d v="2024-12-18T00:00:00"/>
    <x v="1"/>
    <x v="1"/>
    <n v="367.58"/>
    <x v="1"/>
    <x v="1"/>
    <x v="10"/>
    <n v="1897.79"/>
    <n v="4530.74"/>
  </r>
  <r>
    <x v="6783"/>
    <x v="3"/>
    <x v="0"/>
    <n v="4264.41"/>
    <n v="0.38"/>
    <n v="3"/>
    <d v="2023-01-31T00:00:00"/>
    <d v="2023-02-03T00:00:00"/>
    <x v="2"/>
    <x v="2"/>
    <n v="1161.8800000000001"/>
    <x v="5"/>
    <x v="0"/>
    <x v="6"/>
    <n v="3102.5299999999997"/>
    <n v="12793.23"/>
  </r>
  <r>
    <x v="6784"/>
    <x v="0"/>
    <x v="1"/>
    <n v="1047.28"/>
    <n v="0.42"/>
    <n v="7"/>
    <d v="2023-06-14T00:00:00"/>
    <d v="2023-06-17T00:00:00"/>
    <x v="2"/>
    <x v="2"/>
    <n v="238.63"/>
    <x v="2"/>
    <x v="0"/>
    <x v="9"/>
    <n v="808.65"/>
    <n v="7330.96"/>
  </r>
  <r>
    <x v="6785"/>
    <x v="1"/>
    <x v="2"/>
    <n v="2146.83"/>
    <n v="0.24"/>
    <n v="8"/>
    <d v="2024-12-01T00:00:00"/>
    <d v="2024-12-04T00:00:00"/>
    <x v="2"/>
    <x v="1"/>
    <n v="232.18"/>
    <x v="1"/>
    <x v="1"/>
    <x v="10"/>
    <n v="1914.6499999999999"/>
    <n v="17174.64"/>
  </r>
  <r>
    <x v="6786"/>
    <x v="1"/>
    <x v="2"/>
    <n v="2831.77"/>
    <n v="0.48"/>
    <n v="9"/>
    <d v="2023-10-10T00:00:00"/>
    <d v="2023-10-16T00:00:00"/>
    <x v="2"/>
    <x v="1"/>
    <n v="555.85"/>
    <x v="1"/>
    <x v="0"/>
    <x v="2"/>
    <n v="2275.92"/>
    <n v="25485.93"/>
  </r>
  <r>
    <x v="6787"/>
    <x v="0"/>
    <x v="3"/>
    <n v="717.47"/>
    <n v="0.06"/>
    <n v="6"/>
    <d v="2023-03-11T00:00:00"/>
    <d v="2023-03-14T00:00:00"/>
    <x v="1"/>
    <x v="0"/>
    <n v="110.49"/>
    <x v="3"/>
    <x v="0"/>
    <x v="0"/>
    <n v="606.98"/>
    <n v="4304.82"/>
  </r>
  <r>
    <x v="6788"/>
    <x v="2"/>
    <x v="0"/>
    <n v="2980.76"/>
    <n v="0.05"/>
    <n v="3"/>
    <d v="2023-08-23T00:00:00"/>
    <d v="2023-08-27T00:00:00"/>
    <x v="2"/>
    <x v="2"/>
    <n v="819.66"/>
    <x v="2"/>
    <x v="0"/>
    <x v="1"/>
    <n v="2161.1000000000004"/>
    <n v="8942.2800000000007"/>
  </r>
  <r>
    <x v="6789"/>
    <x v="0"/>
    <x v="1"/>
    <n v="1525.51"/>
    <n v="0.1"/>
    <n v="9"/>
    <d v="2023-04-04T00:00:00"/>
    <d v="2023-04-06T00:00:00"/>
    <x v="0"/>
    <x v="1"/>
    <n v="89.8"/>
    <x v="2"/>
    <x v="0"/>
    <x v="3"/>
    <n v="1435.71"/>
    <n v="13729.59"/>
  </r>
  <r>
    <x v="6790"/>
    <x v="1"/>
    <x v="3"/>
    <n v="1224.73"/>
    <n v="0.49"/>
    <n v="5"/>
    <d v="2023-10-26T00:00:00"/>
    <d v="2023-10-29T00:00:00"/>
    <x v="2"/>
    <x v="1"/>
    <n v="366.37"/>
    <x v="0"/>
    <x v="0"/>
    <x v="2"/>
    <n v="858.36"/>
    <n v="6123.65"/>
  </r>
  <r>
    <x v="6791"/>
    <x v="2"/>
    <x v="4"/>
    <n v="795.36"/>
    <n v="0.21"/>
    <n v="4"/>
    <d v="2023-09-19T00:00:00"/>
    <d v="2023-09-26T00:00:00"/>
    <x v="0"/>
    <x v="0"/>
    <n v="66.510000000000005"/>
    <x v="2"/>
    <x v="0"/>
    <x v="7"/>
    <n v="728.85"/>
    <n v="3181.44"/>
  </r>
  <r>
    <x v="6792"/>
    <x v="3"/>
    <x v="4"/>
    <n v="1814.42"/>
    <n v="0.46"/>
    <n v="9"/>
    <d v="2023-05-21T00:00:00"/>
    <d v="2023-05-26T00:00:00"/>
    <x v="0"/>
    <x v="1"/>
    <n v="376.99"/>
    <x v="3"/>
    <x v="0"/>
    <x v="5"/>
    <n v="1437.43"/>
    <n v="16329.78"/>
  </r>
  <r>
    <x v="6793"/>
    <x v="3"/>
    <x v="1"/>
    <n v="4652.01"/>
    <n v="0.1"/>
    <n v="2"/>
    <d v="2023-08-18T00:00:00"/>
    <d v="2023-08-25T00:00:00"/>
    <x v="1"/>
    <x v="0"/>
    <n v="578.08000000000004"/>
    <x v="1"/>
    <x v="0"/>
    <x v="1"/>
    <n v="4073.9300000000003"/>
    <n v="9304.02"/>
  </r>
  <r>
    <x v="6794"/>
    <x v="3"/>
    <x v="1"/>
    <n v="251.93"/>
    <n v="0.42"/>
    <n v="4"/>
    <d v="2023-09-20T00:00:00"/>
    <d v="2023-09-26T00:00:00"/>
    <x v="2"/>
    <x v="1"/>
    <n v="44.66"/>
    <x v="2"/>
    <x v="0"/>
    <x v="7"/>
    <n v="207.27"/>
    <n v="1007.72"/>
  </r>
  <r>
    <x v="6795"/>
    <x v="1"/>
    <x v="1"/>
    <n v="4275.57"/>
    <n v="0.16"/>
    <n v="6"/>
    <d v="2024-10-15T00:00:00"/>
    <d v="2024-10-16T00:00:00"/>
    <x v="2"/>
    <x v="0"/>
    <n v="538.44000000000005"/>
    <x v="2"/>
    <x v="1"/>
    <x v="2"/>
    <n v="3737.1299999999997"/>
    <n v="25653.42"/>
  </r>
  <r>
    <x v="6796"/>
    <x v="0"/>
    <x v="2"/>
    <n v="2047.07"/>
    <n v="0.37"/>
    <n v="6"/>
    <d v="2024-12-13T00:00:00"/>
    <d v="2024-12-14T00:00:00"/>
    <x v="1"/>
    <x v="2"/>
    <n v="325.31"/>
    <x v="4"/>
    <x v="1"/>
    <x v="10"/>
    <n v="1721.76"/>
    <n v="12282.42"/>
  </r>
  <r>
    <x v="6797"/>
    <x v="2"/>
    <x v="1"/>
    <n v="2851.85"/>
    <n v="0.49"/>
    <n v="5"/>
    <d v="2023-04-09T00:00:00"/>
    <d v="2023-04-12T00:00:00"/>
    <x v="2"/>
    <x v="2"/>
    <n v="307.60000000000002"/>
    <x v="2"/>
    <x v="0"/>
    <x v="3"/>
    <n v="2544.25"/>
    <n v="14259.25"/>
  </r>
  <r>
    <x v="6798"/>
    <x v="3"/>
    <x v="4"/>
    <n v="2612.7800000000002"/>
    <n v="0.47"/>
    <n v="7"/>
    <d v="2023-10-30T00:00:00"/>
    <d v="2023-11-06T00:00:00"/>
    <x v="1"/>
    <x v="0"/>
    <n v="184.62"/>
    <x v="1"/>
    <x v="0"/>
    <x v="2"/>
    <n v="2428.1600000000003"/>
    <n v="18289.460000000003"/>
  </r>
  <r>
    <x v="6799"/>
    <x v="2"/>
    <x v="1"/>
    <n v="4636.13"/>
    <n v="0.42"/>
    <n v="5"/>
    <d v="2023-09-20T00:00:00"/>
    <d v="2023-09-21T00:00:00"/>
    <x v="0"/>
    <x v="2"/>
    <n v="953.81"/>
    <x v="5"/>
    <x v="0"/>
    <x v="7"/>
    <n v="3682.32"/>
    <n v="23180.65"/>
  </r>
  <r>
    <x v="6800"/>
    <x v="1"/>
    <x v="0"/>
    <n v="3873.63"/>
    <n v="0.03"/>
    <n v="6"/>
    <d v="2024-07-04T00:00:00"/>
    <d v="2024-07-05T00:00:00"/>
    <x v="1"/>
    <x v="2"/>
    <n v="1041.77"/>
    <x v="2"/>
    <x v="1"/>
    <x v="4"/>
    <n v="2831.86"/>
    <n v="23241.78"/>
  </r>
  <r>
    <x v="6801"/>
    <x v="3"/>
    <x v="4"/>
    <n v="4925.6400000000003"/>
    <n v="0.3"/>
    <n v="1"/>
    <d v="2024-11-26T00:00:00"/>
    <d v="2024-11-30T00:00:00"/>
    <x v="2"/>
    <x v="1"/>
    <n v="937.32"/>
    <x v="2"/>
    <x v="1"/>
    <x v="11"/>
    <n v="3988.32"/>
    <n v="4925.6400000000003"/>
  </r>
  <r>
    <x v="6802"/>
    <x v="1"/>
    <x v="0"/>
    <n v="3992.71"/>
    <n v="0.42"/>
    <n v="8"/>
    <d v="2023-08-01T00:00:00"/>
    <d v="2023-08-08T00:00:00"/>
    <x v="1"/>
    <x v="2"/>
    <n v="663.48"/>
    <x v="1"/>
    <x v="0"/>
    <x v="1"/>
    <n v="3329.23"/>
    <n v="31941.68"/>
  </r>
  <r>
    <x v="6803"/>
    <x v="0"/>
    <x v="4"/>
    <n v="1549.85"/>
    <n v="0.2"/>
    <n v="5"/>
    <d v="2024-02-07T00:00:00"/>
    <d v="2024-02-08T00:00:00"/>
    <x v="1"/>
    <x v="0"/>
    <n v="88.07"/>
    <x v="4"/>
    <x v="1"/>
    <x v="8"/>
    <n v="1461.78"/>
    <n v="7749.25"/>
  </r>
  <r>
    <x v="6804"/>
    <x v="1"/>
    <x v="3"/>
    <n v="4818.13"/>
    <n v="0.37"/>
    <n v="5"/>
    <d v="2024-09-26T00:00:00"/>
    <d v="2024-09-30T00:00:00"/>
    <x v="0"/>
    <x v="0"/>
    <n v="832.86"/>
    <x v="5"/>
    <x v="1"/>
    <x v="7"/>
    <n v="3985.27"/>
    <n v="24090.65"/>
  </r>
  <r>
    <x v="6805"/>
    <x v="1"/>
    <x v="4"/>
    <n v="4919.47"/>
    <n v="7.0000000000000007E-2"/>
    <n v="6"/>
    <d v="2023-10-10T00:00:00"/>
    <d v="2023-10-16T00:00:00"/>
    <x v="1"/>
    <x v="2"/>
    <n v="1151.48"/>
    <x v="5"/>
    <x v="0"/>
    <x v="2"/>
    <n v="3767.9900000000002"/>
    <n v="29516.82"/>
  </r>
  <r>
    <x v="6806"/>
    <x v="0"/>
    <x v="4"/>
    <n v="703.16"/>
    <n v="0.09"/>
    <n v="6"/>
    <d v="2023-03-02T00:00:00"/>
    <d v="2023-03-03T00:00:00"/>
    <x v="2"/>
    <x v="0"/>
    <n v="62.95"/>
    <x v="0"/>
    <x v="0"/>
    <x v="0"/>
    <n v="640.20999999999992"/>
    <n v="4218.96"/>
  </r>
  <r>
    <x v="6807"/>
    <x v="2"/>
    <x v="0"/>
    <n v="4515.12"/>
    <n v="0.32"/>
    <n v="8"/>
    <d v="2024-07-31T00:00:00"/>
    <d v="2024-08-07T00:00:00"/>
    <x v="0"/>
    <x v="1"/>
    <n v="1088.6400000000001"/>
    <x v="1"/>
    <x v="1"/>
    <x v="4"/>
    <n v="3426.4799999999996"/>
    <n v="36120.959999999999"/>
  </r>
  <r>
    <x v="6808"/>
    <x v="0"/>
    <x v="0"/>
    <n v="3354.59"/>
    <n v="0.22"/>
    <n v="4"/>
    <d v="2024-03-15T00:00:00"/>
    <d v="2024-03-21T00:00:00"/>
    <x v="0"/>
    <x v="1"/>
    <n v="573.44000000000005"/>
    <x v="2"/>
    <x v="1"/>
    <x v="0"/>
    <n v="2781.15"/>
    <n v="13418.36"/>
  </r>
  <r>
    <x v="6809"/>
    <x v="0"/>
    <x v="4"/>
    <n v="4617.7700000000004"/>
    <n v="0.11"/>
    <n v="4"/>
    <d v="2023-12-23T00:00:00"/>
    <d v="2023-12-29T00:00:00"/>
    <x v="1"/>
    <x v="0"/>
    <n v="1111.58"/>
    <x v="0"/>
    <x v="0"/>
    <x v="10"/>
    <n v="3506.1900000000005"/>
    <n v="18471.080000000002"/>
  </r>
  <r>
    <x v="6810"/>
    <x v="1"/>
    <x v="4"/>
    <n v="4587.12"/>
    <n v="0.14000000000000001"/>
    <n v="3"/>
    <d v="2023-04-18T00:00:00"/>
    <d v="2023-04-25T00:00:00"/>
    <x v="2"/>
    <x v="2"/>
    <n v="399.88"/>
    <x v="1"/>
    <x v="0"/>
    <x v="3"/>
    <n v="4187.24"/>
    <n v="13761.36"/>
  </r>
  <r>
    <x v="6811"/>
    <x v="2"/>
    <x v="2"/>
    <n v="4467.7299999999996"/>
    <n v="0.31"/>
    <n v="9"/>
    <d v="2023-05-20T00:00:00"/>
    <d v="2023-05-24T00:00:00"/>
    <x v="1"/>
    <x v="1"/>
    <n v="448.73"/>
    <x v="3"/>
    <x v="0"/>
    <x v="5"/>
    <n v="4018.9999999999995"/>
    <n v="40209.569999999992"/>
  </r>
  <r>
    <x v="6812"/>
    <x v="3"/>
    <x v="3"/>
    <n v="4437.8500000000004"/>
    <n v="0.36"/>
    <n v="8"/>
    <d v="2023-08-31T00:00:00"/>
    <d v="2023-09-01T00:00:00"/>
    <x v="1"/>
    <x v="1"/>
    <n v="716.92"/>
    <x v="3"/>
    <x v="0"/>
    <x v="1"/>
    <n v="3720.9300000000003"/>
    <n v="35502.800000000003"/>
  </r>
  <r>
    <x v="6813"/>
    <x v="0"/>
    <x v="3"/>
    <n v="676.47"/>
    <n v="0.1"/>
    <n v="5"/>
    <d v="2023-12-07T00:00:00"/>
    <d v="2023-12-14T00:00:00"/>
    <x v="1"/>
    <x v="2"/>
    <n v="114.44"/>
    <x v="4"/>
    <x v="0"/>
    <x v="10"/>
    <n v="562.03"/>
    <n v="3382.3500000000004"/>
  </r>
  <r>
    <x v="6814"/>
    <x v="2"/>
    <x v="1"/>
    <n v="803.23"/>
    <n v="0.48"/>
    <n v="8"/>
    <d v="2024-08-28T00:00:00"/>
    <d v="2024-09-03T00:00:00"/>
    <x v="1"/>
    <x v="2"/>
    <n v="239.8"/>
    <x v="0"/>
    <x v="1"/>
    <x v="1"/>
    <n v="563.43000000000006"/>
    <n v="6425.84"/>
  </r>
  <r>
    <x v="6815"/>
    <x v="0"/>
    <x v="4"/>
    <n v="677.12"/>
    <n v="0"/>
    <n v="6"/>
    <d v="2023-12-08T00:00:00"/>
    <d v="2023-12-13T00:00:00"/>
    <x v="2"/>
    <x v="1"/>
    <n v="200.79"/>
    <x v="3"/>
    <x v="0"/>
    <x v="10"/>
    <n v="476.33000000000004"/>
    <n v="4062.7200000000003"/>
  </r>
  <r>
    <x v="6816"/>
    <x v="0"/>
    <x v="4"/>
    <n v="546.04"/>
    <n v="0.35"/>
    <n v="5"/>
    <d v="2024-10-25T00:00:00"/>
    <d v="2024-10-27T00:00:00"/>
    <x v="0"/>
    <x v="2"/>
    <n v="89.67"/>
    <x v="4"/>
    <x v="1"/>
    <x v="2"/>
    <n v="456.36999999999995"/>
    <n v="2730.2"/>
  </r>
  <r>
    <x v="6817"/>
    <x v="0"/>
    <x v="4"/>
    <n v="1831.1"/>
    <n v="0.15"/>
    <n v="9"/>
    <d v="2023-08-12T00:00:00"/>
    <d v="2023-08-16T00:00:00"/>
    <x v="1"/>
    <x v="0"/>
    <n v="201.33"/>
    <x v="3"/>
    <x v="0"/>
    <x v="1"/>
    <n v="1629.77"/>
    <n v="16479.899999999998"/>
  </r>
  <r>
    <x v="6818"/>
    <x v="0"/>
    <x v="4"/>
    <n v="3451.4"/>
    <n v="0.24"/>
    <n v="9"/>
    <d v="2023-06-22T00:00:00"/>
    <d v="2023-06-27T00:00:00"/>
    <x v="0"/>
    <x v="1"/>
    <n v="770.21"/>
    <x v="0"/>
    <x v="0"/>
    <x v="9"/>
    <n v="2681.19"/>
    <n v="31062.600000000002"/>
  </r>
  <r>
    <x v="6819"/>
    <x v="1"/>
    <x v="3"/>
    <n v="1837.99"/>
    <n v="0.28000000000000003"/>
    <n v="8"/>
    <d v="2024-12-16T00:00:00"/>
    <d v="2024-12-23T00:00:00"/>
    <x v="2"/>
    <x v="2"/>
    <n v="180.86"/>
    <x v="0"/>
    <x v="1"/>
    <x v="10"/>
    <n v="1657.13"/>
    <n v="14703.92"/>
  </r>
  <r>
    <x v="6820"/>
    <x v="2"/>
    <x v="0"/>
    <n v="3629.47"/>
    <n v="0.28000000000000003"/>
    <n v="3"/>
    <d v="2023-07-02T00:00:00"/>
    <d v="2023-07-04T00:00:00"/>
    <x v="1"/>
    <x v="2"/>
    <n v="432.17"/>
    <x v="1"/>
    <x v="0"/>
    <x v="4"/>
    <n v="3197.2999999999997"/>
    <n v="10888.41"/>
  </r>
  <r>
    <x v="6821"/>
    <x v="2"/>
    <x v="2"/>
    <n v="4119.3900000000003"/>
    <n v="0.39"/>
    <n v="9"/>
    <d v="2024-03-30T00:00:00"/>
    <d v="2024-04-06T00:00:00"/>
    <x v="0"/>
    <x v="1"/>
    <n v="760.95"/>
    <x v="4"/>
    <x v="1"/>
    <x v="0"/>
    <n v="3358.4400000000005"/>
    <n v="37074.51"/>
  </r>
  <r>
    <x v="6822"/>
    <x v="2"/>
    <x v="0"/>
    <n v="3364.45"/>
    <n v="0.41"/>
    <n v="6"/>
    <d v="2024-07-18T00:00:00"/>
    <d v="2024-07-20T00:00:00"/>
    <x v="2"/>
    <x v="2"/>
    <n v="963.48"/>
    <x v="0"/>
    <x v="1"/>
    <x v="4"/>
    <n v="2400.9699999999998"/>
    <n v="20186.699999999997"/>
  </r>
  <r>
    <x v="6823"/>
    <x v="0"/>
    <x v="0"/>
    <n v="2379.0100000000002"/>
    <n v="0.04"/>
    <n v="9"/>
    <d v="2024-11-21T00:00:00"/>
    <d v="2024-11-26T00:00:00"/>
    <x v="0"/>
    <x v="2"/>
    <n v="136.19"/>
    <x v="2"/>
    <x v="1"/>
    <x v="11"/>
    <n v="2242.8200000000002"/>
    <n v="21411.090000000004"/>
  </r>
  <r>
    <x v="6824"/>
    <x v="1"/>
    <x v="3"/>
    <n v="1548.04"/>
    <n v="0.35"/>
    <n v="1"/>
    <d v="2023-04-08T00:00:00"/>
    <d v="2023-04-11T00:00:00"/>
    <x v="0"/>
    <x v="2"/>
    <n v="338.41"/>
    <x v="0"/>
    <x v="0"/>
    <x v="3"/>
    <n v="1209.6299999999999"/>
    <n v="1548.04"/>
  </r>
  <r>
    <x v="6825"/>
    <x v="0"/>
    <x v="2"/>
    <n v="709.58"/>
    <n v="0.2"/>
    <n v="1"/>
    <d v="2024-09-29T00:00:00"/>
    <d v="2024-10-02T00:00:00"/>
    <x v="2"/>
    <x v="1"/>
    <n v="188.96"/>
    <x v="1"/>
    <x v="1"/>
    <x v="7"/>
    <n v="520.62"/>
    <n v="709.58"/>
  </r>
  <r>
    <x v="6826"/>
    <x v="0"/>
    <x v="4"/>
    <n v="2518.89"/>
    <n v="0.41"/>
    <n v="6"/>
    <d v="2023-07-13T00:00:00"/>
    <d v="2023-07-19T00:00:00"/>
    <x v="1"/>
    <x v="0"/>
    <n v="587.99"/>
    <x v="2"/>
    <x v="0"/>
    <x v="4"/>
    <n v="1930.8999999999999"/>
    <n v="15113.34"/>
  </r>
  <r>
    <x v="6827"/>
    <x v="2"/>
    <x v="3"/>
    <n v="3626.03"/>
    <n v="0.3"/>
    <n v="4"/>
    <d v="2024-07-10T00:00:00"/>
    <d v="2024-07-14T00:00:00"/>
    <x v="0"/>
    <x v="2"/>
    <n v="618.19000000000005"/>
    <x v="5"/>
    <x v="1"/>
    <x v="4"/>
    <n v="3007.84"/>
    <n v="14504.12"/>
  </r>
  <r>
    <x v="6828"/>
    <x v="0"/>
    <x v="3"/>
    <n v="2786.39"/>
    <n v="0.01"/>
    <n v="5"/>
    <d v="2024-01-19T00:00:00"/>
    <d v="2024-01-22T00:00:00"/>
    <x v="0"/>
    <x v="1"/>
    <n v="736.58"/>
    <x v="4"/>
    <x v="1"/>
    <x v="6"/>
    <n v="2049.81"/>
    <n v="13931.949999999999"/>
  </r>
  <r>
    <x v="6829"/>
    <x v="3"/>
    <x v="2"/>
    <n v="3635.26"/>
    <n v="0.33"/>
    <n v="5"/>
    <d v="2023-12-24T00:00:00"/>
    <d v="2023-12-28T00:00:00"/>
    <x v="2"/>
    <x v="1"/>
    <n v="892.73"/>
    <x v="4"/>
    <x v="0"/>
    <x v="10"/>
    <n v="2742.53"/>
    <n v="18176.300000000003"/>
  </r>
  <r>
    <x v="6830"/>
    <x v="0"/>
    <x v="1"/>
    <n v="1742.58"/>
    <n v="0.46"/>
    <n v="3"/>
    <d v="2024-02-28T00:00:00"/>
    <d v="2024-03-06T00:00:00"/>
    <x v="1"/>
    <x v="0"/>
    <n v="406.77"/>
    <x v="1"/>
    <x v="1"/>
    <x v="8"/>
    <n v="1335.81"/>
    <n v="5227.74"/>
  </r>
  <r>
    <x v="6831"/>
    <x v="3"/>
    <x v="3"/>
    <n v="427.3"/>
    <n v="0.04"/>
    <n v="9"/>
    <d v="2024-12-23T00:00:00"/>
    <d v="2024-12-28T00:00:00"/>
    <x v="1"/>
    <x v="2"/>
    <n v="32.700000000000003"/>
    <x v="1"/>
    <x v="1"/>
    <x v="10"/>
    <n v="394.6"/>
    <n v="3845.7000000000003"/>
  </r>
  <r>
    <x v="6832"/>
    <x v="0"/>
    <x v="0"/>
    <n v="3878.38"/>
    <n v="0.25"/>
    <n v="1"/>
    <d v="2024-01-25T00:00:00"/>
    <d v="2024-01-28T00:00:00"/>
    <x v="0"/>
    <x v="1"/>
    <n v="877.18"/>
    <x v="3"/>
    <x v="1"/>
    <x v="6"/>
    <n v="3001.2000000000003"/>
    <n v="3878.38"/>
  </r>
  <r>
    <x v="6833"/>
    <x v="1"/>
    <x v="0"/>
    <n v="1176.6500000000001"/>
    <n v="0.31"/>
    <n v="6"/>
    <d v="2024-11-11T00:00:00"/>
    <d v="2024-11-14T00:00:00"/>
    <x v="1"/>
    <x v="2"/>
    <n v="104.6"/>
    <x v="1"/>
    <x v="1"/>
    <x v="11"/>
    <n v="1072.0500000000002"/>
    <n v="7059.9000000000005"/>
  </r>
  <r>
    <x v="6834"/>
    <x v="1"/>
    <x v="4"/>
    <n v="3119.8"/>
    <n v="0.1"/>
    <n v="2"/>
    <d v="2023-05-25T00:00:00"/>
    <d v="2023-05-26T00:00:00"/>
    <x v="0"/>
    <x v="2"/>
    <n v="856.42"/>
    <x v="5"/>
    <x v="0"/>
    <x v="5"/>
    <n v="2263.38"/>
    <n v="6239.6"/>
  </r>
  <r>
    <x v="6835"/>
    <x v="2"/>
    <x v="3"/>
    <n v="4041.03"/>
    <n v="0.33"/>
    <n v="2"/>
    <d v="2024-07-05T00:00:00"/>
    <d v="2024-07-11T00:00:00"/>
    <x v="1"/>
    <x v="1"/>
    <n v="856.84"/>
    <x v="3"/>
    <x v="1"/>
    <x v="4"/>
    <n v="3184.19"/>
    <n v="8082.06"/>
  </r>
  <r>
    <x v="6836"/>
    <x v="0"/>
    <x v="4"/>
    <n v="781.64"/>
    <n v="0.02"/>
    <n v="9"/>
    <d v="2024-05-24T00:00:00"/>
    <d v="2024-05-25T00:00:00"/>
    <x v="0"/>
    <x v="0"/>
    <n v="210.62"/>
    <x v="3"/>
    <x v="1"/>
    <x v="5"/>
    <n v="571.02"/>
    <n v="7034.76"/>
  </r>
  <r>
    <x v="6837"/>
    <x v="3"/>
    <x v="3"/>
    <n v="3032.62"/>
    <n v="0.45"/>
    <n v="2"/>
    <d v="2024-02-25T00:00:00"/>
    <d v="2024-02-27T00:00:00"/>
    <x v="2"/>
    <x v="1"/>
    <n v="281.31"/>
    <x v="4"/>
    <x v="1"/>
    <x v="8"/>
    <n v="2751.31"/>
    <n v="6065.24"/>
  </r>
  <r>
    <x v="6838"/>
    <x v="3"/>
    <x v="2"/>
    <n v="3477.93"/>
    <n v="0.38"/>
    <n v="9"/>
    <d v="2023-03-26T00:00:00"/>
    <d v="2023-04-02T00:00:00"/>
    <x v="0"/>
    <x v="2"/>
    <n v="676.98"/>
    <x v="2"/>
    <x v="0"/>
    <x v="0"/>
    <n v="2800.95"/>
    <n v="31301.37"/>
  </r>
  <r>
    <x v="6839"/>
    <x v="0"/>
    <x v="3"/>
    <n v="3758"/>
    <n v="0.47"/>
    <n v="8"/>
    <d v="2024-11-28T00:00:00"/>
    <d v="2024-11-29T00:00:00"/>
    <x v="2"/>
    <x v="0"/>
    <n v="201.06"/>
    <x v="1"/>
    <x v="1"/>
    <x v="11"/>
    <n v="3556.94"/>
    <n v="30064"/>
  </r>
  <r>
    <x v="6840"/>
    <x v="3"/>
    <x v="1"/>
    <n v="823.57"/>
    <n v="0.21"/>
    <n v="7"/>
    <d v="2024-07-04T00:00:00"/>
    <d v="2024-07-10T00:00:00"/>
    <x v="1"/>
    <x v="1"/>
    <n v="60.29"/>
    <x v="1"/>
    <x v="1"/>
    <x v="4"/>
    <n v="763.28000000000009"/>
    <n v="5764.9900000000007"/>
  </r>
  <r>
    <x v="6841"/>
    <x v="1"/>
    <x v="0"/>
    <n v="4143.07"/>
    <n v="0.02"/>
    <n v="8"/>
    <d v="2024-12-03T00:00:00"/>
    <d v="2024-12-08T00:00:00"/>
    <x v="1"/>
    <x v="2"/>
    <n v="566.92999999999995"/>
    <x v="3"/>
    <x v="1"/>
    <x v="10"/>
    <n v="3576.14"/>
    <n v="33144.559999999998"/>
  </r>
  <r>
    <x v="6842"/>
    <x v="3"/>
    <x v="2"/>
    <n v="561.33000000000004"/>
    <n v="0.17"/>
    <n v="9"/>
    <d v="2023-01-28T00:00:00"/>
    <d v="2023-02-01T00:00:00"/>
    <x v="2"/>
    <x v="2"/>
    <n v="67.78"/>
    <x v="0"/>
    <x v="0"/>
    <x v="6"/>
    <n v="493.55000000000007"/>
    <n v="5051.97"/>
  </r>
  <r>
    <x v="6843"/>
    <x v="2"/>
    <x v="0"/>
    <n v="2645.96"/>
    <n v="0.26"/>
    <n v="9"/>
    <d v="2023-06-24T00:00:00"/>
    <d v="2023-06-28T00:00:00"/>
    <x v="1"/>
    <x v="1"/>
    <n v="661.88"/>
    <x v="5"/>
    <x v="0"/>
    <x v="9"/>
    <n v="1984.08"/>
    <n v="23813.64"/>
  </r>
  <r>
    <x v="6844"/>
    <x v="1"/>
    <x v="4"/>
    <n v="2272.7199999999998"/>
    <n v="0.47"/>
    <n v="3"/>
    <d v="2023-08-25T00:00:00"/>
    <d v="2023-09-01T00:00:00"/>
    <x v="2"/>
    <x v="0"/>
    <n v="422.59"/>
    <x v="4"/>
    <x v="0"/>
    <x v="1"/>
    <n v="1850.1299999999999"/>
    <n v="6818.16"/>
  </r>
  <r>
    <x v="6845"/>
    <x v="1"/>
    <x v="2"/>
    <n v="1186.6500000000001"/>
    <n v="0.44"/>
    <n v="1"/>
    <d v="2024-07-12T00:00:00"/>
    <d v="2024-07-18T00:00:00"/>
    <x v="2"/>
    <x v="1"/>
    <n v="327.77"/>
    <x v="4"/>
    <x v="1"/>
    <x v="4"/>
    <n v="858.88000000000011"/>
    <n v="1186.6500000000001"/>
  </r>
  <r>
    <x v="6846"/>
    <x v="1"/>
    <x v="1"/>
    <n v="1579.46"/>
    <n v="0.3"/>
    <n v="8"/>
    <d v="2023-04-20T00:00:00"/>
    <d v="2023-04-21T00:00:00"/>
    <x v="0"/>
    <x v="2"/>
    <n v="455.05"/>
    <x v="2"/>
    <x v="0"/>
    <x v="3"/>
    <n v="1124.4100000000001"/>
    <n v="12635.68"/>
  </r>
  <r>
    <x v="6847"/>
    <x v="0"/>
    <x v="0"/>
    <n v="905.74"/>
    <n v="0.36"/>
    <n v="4"/>
    <d v="2024-04-30T00:00:00"/>
    <d v="2024-05-06T00:00:00"/>
    <x v="0"/>
    <x v="2"/>
    <n v="242.51"/>
    <x v="5"/>
    <x v="1"/>
    <x v="3"/>
    <n v="663.23"/>
    <n v="3622.96"/>
  </r>
  <r>
    <x v="6848"/>
    <x v="0"/>
    <x v="3"/>
    <n v="2186.06"/>
    <n v="0.48"/>
    <n v="5"/>
    <d v="2024-01-23T00:00:00"/>
    <d v="2024-01-30T00:00:00"/>
    <x v="0"/>
    <x v="1"/>
    <n v="264.79000000000002"/>
    <x v="5"/>
    <x v="1"/>
    <x v="6"/>
    <n v="1921.27"/>
    <n v="10930.3"/>
  </r>
  <r>
    <x v="6849"/>
    <x v="1"/>
    <x v="3"/>
    <n v="274"/>
    <n v="0.43"/>
    <n v="6"/>
    <d v="2023-07-08T00:00:00"/>
    <d v="2023-07-09T00:00:00"/>
    <x v="2"/>
    <x v="1"/>
    <n v="55.59"/>
    <x v="5"/>
    <x v="0"/>
    <x v="4"/>
    <n v="218.41"/>
    <n v="1644"/>
  </r>
  <r>
    <x v="6850"/>
    <x v="0"/>
    <x v="3"/>
    <n v="4455.68"/>
    <n v="0.33"/>
    <n v="6"/>
    <d v="2023-10-01T00:00:00"/>
    <d v="2023-10-05T00:00:00"/>
    <x v="0"/>
    <x v="0"/>
    <n v="1071.3699999999999"/>
    <x v="4"/>
    <x v="0"/>
    <x v="2"/>
    <n v="3384.3100000000004"/>
    <n v="26734.080000000002"/>
  </r>
  <r>
    <x v="6851"/>
    <x v="3"/>
    <x v="2"/>
    <n v="901.09"/>
    <n v="0.27"/>
    <n v="7"/>
    <d v="2024-11-20T00:00:00"/>
    <d v="2024-11-22T00:00:00"/>
    <x v="2"/>
    <x v="2"/>
    <n v="164.73"/>
    <x v="0"/>
    <x v="1"/>
    <x v="11"/>
    <n v="736.36"/>
    <n v="6307.63"/>
  </r>
  <r>
    <x v="6852"/>
    <x v="0"/>
    <x v="1"/>
    <n v="4441.49"/>
    <n v="0.24"/>
    <n v="3"/>
    <d v="2024-05-22T00:00:00"/>
    <d v="2024-05-28T00:00:00"/>
    <x v="0"/>
    <x v="2"/>
    <n v="592.54"/>
    <x v="4"/>
    <x v="1"/>
    <x v="5"/>
    <n v="3848.95"/>
    <n v="13324.47"/>
  </r>
  <r>
    <x v="6853"/>
    <x v="0"/>
    <x v="1"/>
    <n v="4331.53"/>
    <n v="0.38"/>
    <n v="2"/>
    <d v="2024-08-27T00:00:00"/>
    <d v="2024-09-02T00:00:00"/>
    <x v="0"/>
    <x v="1"/>
    <n v="414.09"/>
    <x v="4"/>
    <x v="1"/>
    <x v="1"/>
    <n v="3917.4399999999996"/>
    <n v="8663.06"/>
  </r>
  <r>
    <x v="6854"/>
    <x v="1"/>
    <x v="1"/>
    <n v="2313.2199999999998"/>
    <n v="0.4"/>
    <n v="9"/>
    <d v="2024-08-25T00:00:00"/>
    <d v="2024-08-28T00:00:00"/>
    <x v="2"/>
    <x v="2"/>
    <n v="672.87"/>
    <x v="4"/>
    <x v="1"/>
    <x v="1"/>
    <n v="1640.35"/>
    <n v="20818.98"/>
  </r>
  <r>
    <x v="6855"/>
    <x v="2"/>
    <x v="0"/>
    <n v="2538.86"/>
    <n v="0.11"/>
    <n v="2"/>
    <d v="2023-09-02T00:00:00"/>
    <d v="2023-09-04T00:00:00"/>
    <x v="0"/>
    <x v="2"/>
    <n v="257.83999999999997"/>
    <x v="0"/>
    <x v="0"/>
    <x v="7"/>
    <n v="2281.02"/>
    <n v="5077.72"/>
  </r>
  <r>
    <x v="6856"/>
    <x v="2"/>
    <x v="2"/>
    <n v="1579.38"/>
    <n v="0.24"/>
    <n v="9"/>
    <d v="2024-05-27T00:00:00"/>
    <d v="2024-06-01T00:00:00"/>
    <x v="2"/>
    <x v="1"/>
    <n v="399.42"/>
    <x v="4"/>
    <x v="1"/>
    <x v="5"/>
    <n v="1179.96"/>
    <n v="14214.420000000002"/>
  </r>
  <r>
    <x v="6857"/>
    <x v="2"/>
    <x v="3"/>
    <n v="4984.6899999999996"/>
    <n v="0.39"/>
    <n v="4"/>
    <d v="2023-02-04T00:00:00"/>
    <d v="2023-02-09T00:00:00"/>
    <x v="1"/>
    <x v="1"/>
    <n v="415.19"/>
    <x v="4"/>
    <x v="0"/>
    <x v="8"/>
    <n v="4569.5"/>
    <n v="19938.759999999998"/>
  </r>
  <r>
    <x v="6858"/>
    <x v="3"/>
    <x v="0"/>
    <n v="3386.78"/>
    <n v="0.34"/>
    <n v="1"/>
    <d v="2023-09-18T00:00:00"/>
    <d v="2023-09-21T00:00:00"/>
    <x v="2"/>
    <x v="2"/>
    <n v="1006.02"/>
    <x v="5"/>
    <x v="0"/>
    <x v="7"/>
    <n v="2380.7600000000002"/>
    <n v="3386.78"/>
  </r>
  <r>
    <x v="6859"/>
    <x v="0"/>
    <x v="1"/>
    <n v="4763.8599999999997"/>
    <n v="0.3"/>
    <n v="3"/>
    <d v="2024-09-19T00:00:00"/>
    <d v="2024-09-22T00:00:00"/>
    <x v="2"/>
    <x v="0"/>
    <n v="640.07000000000005"/>
    <x v="5"/>
    <x v="1"/>
    <x v="7"/>
    <n v="4123.79"/>
    <n v="14291.579999999998"/>
  </r>
  <r>
    <x v="6860"/>
    <x v="2"/>
    <x v="3"/>
    <n v="2132.5"/>
    <n v="0.16"/>
    <n v="2"/>
    <d v="2023-09-19T00:00:00"/>
    <d v="2023-09-21T00:00:00"/>
    <x v="0"/>
    <x v="1"/>
    <n v="521.70000000000005"/>
    <x v="1"/>
    <x v="0"/>
    <x v="7"/>
    <n v="1610.8"/>
    <n v="4265"/>
  </r>
  <r>
    <x v="6861"/>
    <x v="1"/>
    <x v="2"/>
    <n v="4426.78"/>
    <n v="0.3"/>
    <n v="4"/>
    <d v="2023-03-01T00:00:00"/>
    <d v="2023-03-05T00:00:00"/>
    <x v="1"/>
    <x v="1"/>
    <n v="390.11"/>
    <x v="2"/>
    <x v="0"/>
    <x v="0"/>
    <n v="4036.6699999999996"/>
    <n v="17707.12"/>
  </r>
  <r>
    <x v="6862"/>
    <x v="2"/>
    <x v="4"/>
    <n v="2296.35"/>
    <n v="0.31"/>
    <n v="2"/>
    <d v="2023-04-10T00:00:00"/>
    <d v="2023-04-13T00:00:00"/>
    <x v="1"/>
    <x v="0"/>
    <n v="526.42999999999995"/>
    <x v="3"/>
    <x v="0"/>
    <x v="3"/>
    <n v="1769.92"/>
    <n v="4592.7"/>
  </r>
  <r>
    <x v="6863"/>
    <x v="2"/>
    <x v="1"/>
    <n v="4347.46"/>
    <n v="0.22"/>
    <n v="6"/>
    <d v="2024-10-06T00:00:00"/>
    <d v="2024-10-08T00:00:00"/>
    <x v="2"/>
    <x v="2"/>
    <n v="967.69"/>
    <x v="0"/>
    <x v="1"/>
    <x v="2"/>
    <n v="3379.77"/>
    <n v="26084.760000000002"/>
  </r>
  <r>
    <x v="6864"/>
    <x v="0"/>
    <x v="1"/>
    <n v="741.54"/>
    <n v="0.48"/>
    <n v="1"/>
    <d v="2023-08-24T00:00:00"/>
    <d v="2023-08-30T00:00:00"/>
    <x v="0"/>
    <x v="2"/>
    <n v="107.47"/>
    <x v="2"/>
    <x v="0"/>
    <x v="1"/>
    <n v="634.06999999999994"/>
    <n v="741.54"/>
  </r>
  <r>
    <x v="6865"/>
    <x v="0"/>
    <x v="1"/>
    <n v="3220.59"/>
    <n v="0.33"/>
    <n v="5"/>
    <d v="2024-11-02T00:00:00"/>
    <d v="2024-11-09T00:00:00"/>
    <x v="1"/>
    <x v="0"/>
    <n v="193.48"/>
    <x v="4"/>
    <x v="1"/>
    <x v="11"/>
    <n v="3027.11"/>
    <n v="16102.95"/>
  </r>
  <r>
    <x v="6866"/>
    <x v="0"/>
    <x v="1"/>
    <n v="3425.65"/>
    <n v="0.43"/>
    <n v="9"/>
    <d v="2023-09-12T00:00:00"/>
    <d v="2023-09-14T00:00:00"/>
    <x v="2"/>
    <x v="0"/>
    <n v="524.16"/>
    <x v="4"/>
    <x v="0"/>
    <x v="7"/>
    <n v="2901.4900000000002"/>
    <n v="30830.850000000002"/>
  </r>
  <r>
    <x v="6867"/>
    <x v="3"/>
    <x v="3"/>
    <n v="3315.24"/>
    <n v="0.06"/>
    <n v="1"/>
    <d v="2024-08-29T00:00:00"/>
    <d v="2024-09-02T00:00:00"/>
    <x v="0"/>
    <x v="0"/>
    <n v="629.66999999999996"/>
    <x v="1"/>
    <x v="1"/>
    <x v="1"/>
    <n v="2685.5699999999997"/>
    <n v="3315.24"/>
  </r>
  <r>
    <x v="6868"/>
    <x v="3"/>
    <x v="2"/>
    <n v="2290.44"/>
    <n v="0.38"/>
    <n v="4"/>
    <d v="2023-02-09T00:00:00"/>
    <d v="2023-02-15T00:00:00"/>
    <x v="2"/>
    <x v="1"/>
    <n v="146.13"/>
    <x v="3"/>
    <x v="0"/>
    <x v="8"/>
    <n v="2144.31"/>
    <n v="9161.76"/>
  </r>
  <r>
    <x v="6869"/>
    <x v="2"/>
    <x v="0"/>
    <n v="3451.19"/>
    <n v="0.3"/>
    <n v="2"/>
    <d v="2023-08-25T00:00:00"/>
    <d v="2023-08-31T00:00:00"/>
    <x v="1"/>
    <x v="1"/>
    <n v="404.73"/>
    <x v="5"/>
    <x v="0"/>
    <x v="1"/>
    <n v="3046.46"/>
    <n v="6902.38"/>
  </r>
  <r>
    <x v="6870"/>
    <x v="0"/>
    <x v="3"/>
    <n v="1273.3699999999999"/>
    <n v="0.15"/>
    <n v="2"/>
    <d v="2023-08-24T00:00:00"/>
    <d v="2023-08-26T00:00:00"/>
    <x v="0"/>
    <x v="1"/>
    <n v="375.37"/>
    <x v="0"/>
    <x v="0"/>
    <x v="1"/>
    <n v="897.99999999999989"/>
    <n v="2546.7399999999998"/>
  </r>
  <r>
    <x v="6871"/>
    <x v="2"/>
    <x v="2"/>
    <n v="3019.66"/>
    <n v="7.0000000000000007E-2"/>
    <n v="5"/>
    <d v="2023-03-15T00:00:00"/>
    <d v="2023-03-20T00:00:00"/>
    <x v="1"/>
    <x v="0"/>
    <n v="845.43"/>
    <x v="2"/>
    <x v="0"/>
    <x v="0"/>
    <n v="2174.23"/>
    <n v="15098.3"/>
  </r>
  <r>
    <x v="6872"/>
    <x v="1"/>
    <x v="0"/>
    <n v="2815.75"/>
    <n v="0.19"/>
    <n v="2"/>
    <d v="2023-01-29T00:00:00"/>
    <d v="2023-02-05T00:00:00"/>
    <x v="2"/>
    <x v="0"/>
    <n v="716.38"/>
    <x v="5"/>
    <x v="0"/>
    <x v="6"/>
    <n v="2099.37"/>
    <n v="5631.5"/>
  </r>
  <r>
    <x v="6873"/>
    <x v="1"/>
    <x v="1"/>
    <n v="1659.86"/>
    <n v="0.22"/>
    <n v="5"/>
    <d v="2024-03-19T00:00:00"/>
    <d v="2024-03-23T00:00:00"/>
    <x v="1"/>
    <x v="2"/>
    <n v="145.30000000000001"/>
    <x v="2"/>
    <x v="1"/>
    <x v="0"/>
    <n v="1514.56"/>
    <n v="8299.2999999999993"/>
  </r>
  <r>
    <x v="6874"/>
    <x v="0"/>
    <x v="2"/>
    <n v="3916.43"/>
    <n v="7.0000000000000007E-2"/>
    <n v="1"/>
    <d v="2023-01-23T00:00:00"/>
    <d v="2023-01-24T00:00:00"/>
    <x v="0"/>
    <x v="0"/>
    <n v="593.1"/>
    <x v="1"/>
    <x v="0"/>
    <x v="6"/>
    <n v="3323.33"/>
    <n v="3916.43"/>
  </r>
  <r>
    <x v="6875"/>
    <x v="0"/>
    <x v="1"/>
    <n v="496.27"/>
    <n v="0.34"/>
    <n v="5"/>
    <d v="2024-05-30T00:00:00"/>
    <d v="2024-06-01T00:00:00"/>
    <x v="1"/>
    <x v="2"/>
    <n v="50.55"/>
    <x v="3"/>
    <x v="1"/>
    <x v="5"/>
    <n v="445.71999999999997"/>
    <n v="2481.35"/>
  </r>
  <r>
    <x v="6876"/>
    <x v="1"/>
    <x v="2"/>
    <n v="940.05"/>
    <n v="0.15"/>
    <n v="3"/>
    <d v="2023-09-01T00:00:00"/>
    <d v="2023-09-04T00:00:00"/>
    <x v="1"/>
    <x v="1"/>
    <n v="97.63"/>
    <x v="1"/>
    <x v="0"/>
    <x v="7"/>
    <n v="842.42"/>
    <n v="2820.1499999999996"/>
  </r>
  <r>
    <x v="6877"/>
    <x v="0"/>
    <x v="4"/>
    <n v="2408.64"/>
    <n v="0.4"/>
    <n v="2"/>
    <d v="2024-06-29T00:00:00"/>
    <d v="2024-07-02T00:00:00"/>
    <x v="0"/>
    <x v="2"/>
    <n v="650.54"/>
    <x v="2"/>
    <x v="1"/>
    <x v="9"/>
    <n v="1758.1"/>
    <n v="4817.28"/>
  </r>
  <r>
    <x v="6878"/>
    <x v="3"/>
    <x v="1"/>
    <n v="4469.51"/>
    <n v="0.32"/>
    <n v="4"/>
    <d v="2024-09-08T00:00:00"/>
    <d v="2024-09-12T00:00:00"/>
    <x v="2"/>
    <x v="0"/>
    <n v="684.17"/>
    <x v="2"/>
    <x v="1"/>
    <x v="7"/>
    <n v="3785.34"/>
    <n v="17878.04"/>
  </r>
  <r>
    <x v="6879"/>
    <x v="3"/>
    <x v="1"/>
    <n v="2918.28"/>
    <n v="0.16"/>
    <n v="1"/>
    <d v="2024-11-08T00:00:00"/>
    <d v="2024-11-11T00:00:00"/>
    <x v="0"/>
    <x v="1"/>
    <n v="765.31"/>
    <x v="5"/>
    <x v="1"/>
    <x v="11"/>
    <n v="2152.9700000000003"/>
    <n v="2918.28"/>
  </r>
  <r>
    <x v="6880"/>
    <x v="0"/>
    <x v="1"/>
    <n v="4226.13"/>
    <n v="0.18"/>
    <n v="3"/>
    <d v="2023-01-27T00:00:00"/>
    <d v="2023-02-02T00:00:00"/>
    <x v="2"/>
    <x v="2"/>
    <n v="598.64"/>
    <x v="4"/>
    <x v="0"/>
    <x v="6"/>
    <n v="3627.4900000000002"/>
    <n v="12678.39"/>
  </r>
  <r>
    <x v="6881"/>
    <x v="1"/>
    <x v="3"/>
    <n v="2636.09"/>
    <n v="0.47"/>
    <n v="1"/>
    <d v="2023-03-24T00:00:00"/>
    <d v="2023-03-27T00:00:00"/>
    <x v="2"/>
    <x v="2"/>
    <n v="167.5"/>
    <x v="1"/>
    <x v="0"/>
    <x v="0"/>
    <n v="2468.59"/>
    <n v="2636.09"/>
  </r>
  <r>
    <x v="6882"/>
    <x v="2"/>
    <x v="0"/>
    <n v="3948.73"/>
    <n v="0.47"/>
    <n v="8"/>
    <d v="2023-06-08T00:00:00"/>
    <d v="2023-06-15T00:00:00"/>
    <x v="1"/>
    <x v="2"/>
    <n v="330.12"/>
    <x v="4"/>
    <x v="0"/>
    <x v="9"/>
    <n v="3618.61"/>
    <n v="31589.84"/>
  </r>
  <r>
    <x v="6883"/>
    <x v="0"/>
    <x v="1"/>
    <n v="1696.41"/>
    <n v="0.21"/>
    <n v="5"/>
    <d v="2024-04-21T00:00:00"/>
    <d v="2024-04-22T00:00:00"/>
    <x v="0"/>
    <x v="2"/>
    <n v="103.88"/>
    <x v="2"/>
    <x v="1"/>
    <x v="3"/>
    <n v="1592.5300000000002"/>
    <n v="8482.0500000000011"/>
  </r>
  <r>
    <x v="6884"/>
    <x v="0"/>
    <x v="1"/>
    <n v="4094.2"/>
    <n v="0.34"/>
    <n v="1"/>
    <d v="2024-10-28T00:00:00"/>
    <d v="2024-10-31T00:00:00"/>
    <x v="2"/>
    <x v="1"/>
    <n v="490.09"/>
    <x v="2"/>
    <x v="1"/>
    <x v="2"/>
    <n v="3604.1099999999997"/>
    <n v="4094.2"/>
  </r>
  <r>
    <x v="6885"/>
    <x v="2"/>
    <x v="3"/>
    <n v="2068.2600000000002"/>
    <n v="0.49"/>
    <n v="2"/>
    <d v="2023-06-20T00:00:00"/>
    <d v="2023-06-24T00:00:00"/>
    <x v="2"/>
    <x v="1"/>
    <n v="371.52"/>
    <x v="1"/>
    <x v="0"/>
    <x v="9"/>
    <n v="1696.7400000000002"/>
    <n v="4136.5200000000004"/>
  </r>
  <r>
    <x v="6886"/>
    <x v="0"/>
    <x v="3"/>
    <n v="2838.27"/>
    <n v="0.5"/>
    <n v="9"/>
    <d v="2024-08-30T00:00:00"/>
    <d v="2024-09-03T00:00:00"/>
    <x v="2"/>
    <x v="0"/>
    <n v="298.02999999999997"/>
    <x v="3"/>
    <x v="1"/>
    <x v="1"/>
    <n v="2540.2399999999998"/>
    <n v="25544.43"/>
  </r>
  <r>
    <x v="6887"/>
    <x v="2"/>
    <x v="4"/>
    <n v="961.82"/>
    <n v="0.04"/>
    <n v="7"/>
    <d v="2024-09-24T00:00:00"/>
    <d v="2024-09-29T00:00:00"/>
    <x v="1"/>
    <x v="1"/>
    <n v="187.1"/>
    <x v="1"/>
    <x v="1"/>
    <x v="7"/>
    <n v="774.72"/>
    <n v="6732.7400000000007"/>
  </r>
  <r>
    <x v="6888"/>
    <x v="1"/>
    <x v="2"/>
    <n v="4610.12"/>
    <n v="0.28000000000000003"/>
    <n v="3"/>
    <d v="2023-07-14T00:00:00"/>
    <d v="2023-07-16T00:00:00"/>
    <x v="0"/>
    <x v="0"/>
    <n v="569.72"/>
    <x v="0"/>
    <x v="0"/>
    <x v="4"/>
    <n v="4040.3999999999996"/>
    <n v="13830.36"/>
  </r>
  <r>
    <x v="6889"/>
    <x v="3"/>
    <x v="1"/>
    <n v="3537.15"/>
    <n v="0.36"/>
    <n v="1"/>
    <d v="2023-08-19T00:00:00"/>
    <d v="2023-08-26T00:00:00"/>
    <x v="1"/>
    <x v="0"/>
    <n v="607.14"/>
    <x v="2"/>
    <x v="0"/>
    <x v="1"/>
    <n v="2930.01"/>
    <n v="3537.15"/>
  </r>
  <r>
    <x v="6890"/>
    <x v="1"/>
    <x v="2"/>
    <n v="4308.3900000000003"/>
    <n v="0.09"/>
    <n v="2"/>
    <d v="2024-10-07T00:00:00"/>
    <d v="2024-10-09T00:00:00"/>
    <x v="2"/>
    <x v="1"/>
    <n v="553.19000000000005"/>
    <x v="2"/>
    <x v="1"/>
    <x v="2"/>
    <n v="3755.2000000000003"/>
    <n v="8616.7800000000007"/>
  </r>
  <r>
    <x v="6891"/>
    <x v="3"/>
    <x v="3"/>
    <n v="1118.53"/>
    <n v="0.41"/>
    <n v="7"/>
    <d v="2024-07-24T00:00:00"/>
    <d v="2024-07-26T00:00:00"/>
    <x v="2"/>
    <x v="0"/>
    <n v="223.37"/>
    <x v="4"/>
    <x v="1"/>
    <x v="4"/>
    <n v="895.16"/>
    <n v="7829.71"/>
  </r>
  <r>
    <x v="6892"/>
    <x v="2"/>
    <x v="3"/>
    <n v="431.65"/>
    <n v="0.23"/>
    <n v="8"/>
    <d v="2023-05-11T00:00:00"/>
    <d v="2023-05-15T00:00:00"/>
    <x v="0"/>
    <x v="1"/>
    <n v="90.2"/>
    <x v="0"/>
    <x v="0"/>
    <x v="5"/>
    <n v="341.45"/>
    <n v="3453.2"/>
  </r>
  <r>
    <x v="6893"/>
    <x v="3"/>
    <x v="4"/>
    <n v="1752.33"/>
    <n v="0.25"/>
    <n v="5"/>
    <d v="2024-05-14T00:00:00"/>
    <d v="2024-05-17T00:00:00"/>
    <x v="0"/>
    <x v="2"/>
    <n v="464.15"/>
    <x v="3"/>
    <x v="1"/>
    <x v="5"/>
    <n v="1288.1799999999998"/>
    <n v="8761.65"/>
  </r>
  <r>
    <x v="6894"/>
    <x v="1"/>
    <x v="0"/>
    <n v="2631.76"/>
    <n v="0.14000000000000001"/>
    <n v="4"/>
    <d v="2024-04-05T00:00:00"/>
    <d v="2024-04-11T00:00:00"/>
    <x v="0"/>
    <x v="0"/>
    <n v="674.5"/>
    <x v="2"/>
    <x v="1"/>
    <x v="3"/>
    <n v="1957.2600000000002"/>
    <n v="10527.04"/>
  </r>
  <r>
    <x v="6895"/>
    <x v="3"/>
    <x v="3"/>
    <n v="4031.61"/>
    <n v="0.15"/>
    <n v="4"/>
    <d v="2023-01-27T00:00:00"/>
    <d v="2023-01-29T00:00:00"/>
    <x v="2"/>
    <x v="1"/>
    <n v="756.26"/>
    <x v="4"/>
    <x v="0"/>
    <x v="6"/>
    <n v="3275.3500000000004"/>
    <n v="16126.44"/>
  </r>
  <r>
    <x v="6896"/>
    <x v="2"/>
    <x v="1"/>
    <n v="2048.86"/>
    <n v="0.04"/>
    <n v="5"/>
    <d v="2023-09-02T00:00:00"/>
    <d v="2023-09-05T00:00:00"/>
    <x v="2"/>
    <x v="2"/>
    <n v="306.19"/>
    <x v="5"/>
    <x v="0"/>
    <x v="7"/>
    <n v="1742.67"/>
    <n v="10244.300000000001"/>
  </r>
  <r>
    <x v="6897"/>
    <x v="3"/>
    <x v="4"/>
    <n v="1422.8"/>
    <n v="0.47"/>
    <n v="7"/>
    <d v="2023-05-10T00:00:00"/>
    <d v="2023-05-13T00:00:00"/>
    <x v="2"/>
    <x v="0"/>
    <n v="146.21"/>
    <x v="1"/>
    <x v="0"/>
    <x v="5"/>
    <n v="1276.5899999999999"/>
    <n v="9959.6"/>
  </r>
  <r>
    <x v="6898"/>
    <x v="0"/>
    <x v="0"/>
    <n v="1925.47"/>
    <n v="0.19"/>
    <n v="7"/>
    <d v="2023-11-16T00:00:00"/>
    <d v="2023-11-23T00:00:00"/>
    <x v="0"/>
    <x v="2"/>
    <n v="393.63"/>
    <x v="5"/>
    <x v="0"/>
    <x v="11"/>
    <n v="1531.8400000000001"/>
    <n v="13478.29"/>
  </r>
  <r>
    <x v="6899"/>
    <x v="1"/>
    <x v="4"/>
    <n v="3547.68"/>
    <n v="0.08"/>
    <n v="4"/>
    <d v="2023-08-20T00:00:00"/>
    <d v="2023-08-25T00:00:00"/>
    <x v="1"/>
    <x v="2"/>
    <n v="661.4"/>
    <x v="0"/>
    <x v="0"/>
    <x v="1"/>
    <n v="2886.2799999999997"/>
    <n v="14190.72"/>
  </r>
  <r>
    <x v="6900"/>
    <x v="0"/>
    <x v="3"/>
    <n v="1747.47"/>
    <n v="7.0000000000000007E-2"/>
    <n v="1"/>
    <d v="2023-06-21T00:00:00"/>
    <d v="2023-06-23T00:00:00"/>
    <x v="1"/>
    <x v="2"/>
    <n v="103.78"/>
    <x v="3"/>
    <x v="0"/>
    <x v="9"/>
    <n v="1643.69"/>
    <n v="1747.47"/>
  </r>
  <r>
    <x v="6901"/>
    <x v="2"/>
    <x v="0"/>
    <n v="4897.91"/>
    <n v="0.2"/>
    <n v="5"/>
    <d v="2024-08-10T00:00:00"/>
    <d v="2024-08-14T00:00:00"/>
    <x v="2"/>
    <x v="1"/>
    <n v="290.66000000000003"/>
    <x v="1"/>
    <x v="1"/>
    <x v="1"/>
    <n v="4607.25"/>
    <n v="24489.55"/>
  </r>
  <r>
    <x v="6902"/>
    <x v="3"/>
    <x v="2"/>
    <n v="957.4"/>
    <n v="0.32"/>
    <n v="7"/>
    <d v="2024-07-20T00:00:00"/>
    <d v="2024-07-26T00:00:00"/>
    <x v="2"/>
    <x v="2"/>
    <n v="83.79"/>
    <x v="1"/>
    <x v="1"/>
    <x v="4"/>
    <n v="873.61"/>
    <n v="6701.8"/>
  </r>
  <r>
    <x v="6903"/>
    <x v="0"/>
    <x v="0"/>
    <n v="3790.17"/>
    <n v="0.39"/>
    <n v="4"/>
    <d v="2023-08-27T00:00:00"/>
    <d v="2023-08-31T00:00:00"/>
    <x v="1"/>
    <x v="2"/>
    <n v="869.18"/>
    <x v="4"/>
    <x v="0"/>
    <x v="1"/>
    <n v="2920.9900000000002"/>
    <n v="15160.68"/>
  </r>
  <r>
    <x v="6904"/>
    <x v="0"/>
    <x v="1"/>
    <n v="2986.9"/>
    <n v="0.46"/>
    <n v="7"/>
    <d v="2024-09-24T00:00:00"/>
    <d v="2024-09-29T00:00:00"/>
    <x v="1"/>
    <x v="2"/>
    <n v="790.97"/>
    <x v="5"/>
    <x v="1"/>
    <x v="7"/>
    <n v="2195.9300000000003"/>
    <n v="20908.3"/>
  </r>
  <r>
    <x v="6905"/>
    <x v="3"/>
    <x v="2"/>
    <n v="1242.17"/>
    <n v="0.32"/>
    <n v="8"/>
    <d v="2023-11-28T00:00:00"/>
    <d v="2023-11-30T00:00:00"/>
    <x v="2"/>
    <x v="2"/>
    <n v="70.040000000000006"/>
    <x v="5"/>
    <x v="0"/>
    <x v="11"/>
    <n v="1172.1300000000001"/>
    <n v="9937.36"/>
  </r>
  <r>
    <x v="6906"/>
    <x v="3"/>
    <x v="2"/>
    <n v="3792.71"/>
    <n v="0.21"/>
    <n v="2"/>
    <d v="2024-02-11T00:00:00"/>
    <d v="2024-02-14T00:00:00"/>
    <x v="0"/>
    <x v="2"/>
    <n v="965.44"/>
    <x v="2"/>
    <x v="1"/>
    <x v="8"/>
    <n v="2827.27"/>
    <n v="7585.42"/>
  </r>
  <r>
    <x v="6907"/>
    <x v="1"/>
    <x v="1"/>
    <n v="2292.9499999999998"/>
    <n v="0.21"/>
    <n v="2"/>
    <d v="2024-12-04T00:00:00"/>
    <d v="2024-12-11T00:00:00"/>
    <x v="2"/>
    <x v="0"/>
    <n v="381.42"/>
    <x v="3"/>
    <x v="1"/>
    <x v="10"/>
    <n v="1911.5299999999997"/>
    <n v="4585.8999999999996"/>
  </r>
  <r>
    <x v="6908"/>
    <x v="0"/>
    <x v="2"/>
    <n v="3443.75"/>
    <n v="0.28999999999999998"/>
    <n v="5"/>
    <d v="2024-06-05T00:00:00"/>
    <d v="2024-06-07T00:00:00"/>
    <x v="0"/>
    <x v="2"/>
    <n v="517.61"/>
    <x v="5"/>
    <x v="1"/>
    <x v="9"/>
    <n v="2926.14"/>
    <n v="17218.75"/>
  </r>
  <r>
    <x v="6909"/>
    <x v="0"/>
    <x v="3"/>
    <n v="3345.06"/>
    <n v="0.27"/>
    <n v="3"/>
    <d v="2023-10-18T00:00:00"/>
    <d v="2023-10-22T00:00:00"/>
    <x v="1"/>
    <x v="0"/>
    <n v="622.75"/>
    <x v="3"/>
    <x v="0"/>
    <x v="2"/>
    <n v="2722.31"/>
    <n v="10035.18"/>
  </r>
  <r>
    <x v="6910"/>
    <x v="2"/>
    <x v="0"/>
    <n v="642.15"/>
    <n v="0.32"/>
    <n v="4"/>
    <d v="2024-10-07T00:00:00"/>
    <d v="2024-10-11T00:00:00"/>
    <x v="1"/>
    <x v="0"/>
    <n v="182.53"/>
    <x v="5"/>
    <x v="1"/>
    <x v="2"/>
    <n v="459.62"/>
    <n v="2568.6"/>
  </r>
  <r>
    <x v="6911"/>
    <x v="1"/>
    <x v="0"/>
    <n v="4215.92"/>
    <n v="0.25"/>
    <n v="1"/>
    <d v="2024-08-23T00:00:00"/>
    <d v="2024-08-29T00:00:00"/>
    <x v="1"/>
    <x v="0"/>
    <n v="810.39"/>
    <x v="5"/>
    <x v="1"/>
    <x v="1"/>
    <n v="3405.53"/>
    <n v="4215.92"/>
  </r>
  <r>
    <x v="6912"/>
    <x v="2"/>
    <x v="1"/>
    <n v="3439.23"/>
    <n v="0.03"/>
    <n v="4"/>
    <d v="2023-07-01T00:00:00"/>
    <d v="2023-07-05T00:00:00"/>
    <x v="1"/>
    <x v="2"/>
    <n v="261.88"/>
    <x v="5"/>
    <x v="0"/>
    <x v="4"/>
    <n v="3177.35"/>
    <n v="13756.92"/>
  </r>
  <r>
    <x v="6913"/>
    <x v="0"/>
    <x v="3"/>
    <n v="3924.87"/>
    <n v="0.25"/>
    <n v="4"/>
    <d v="2024-01-15T00:00:00"/>
    <d v="2024-01-21T00:00:00"/>
    <x v="2"/>
    <x v="2"/>
    <n v="659.16"/>
    <x v="0"/>
    <x v="1"/>
    <x v="6"/>
    <n v="3265.71"/>
    <n v="15699.48"/>
  </r>
  <r>
    <x v="6914"/>
    <x v="2"/>
    <x v="2"/>
    <n v="2294.0500000000002"/>
    <n v="0.01"/>
    <n v="4"/>
    <d v="2024-12-19T00:00:00"/>
    <d v="2024-12-22T00:00:00"/>
    <x v="1"/>
    <x v="2"/>
    <n v="675.51"/>
    <x v="3"/>
    <x v="1"/>
    <x v="10"/>
    <n v="1618.5400000000002"/>
    <n v="9176.2000000000007"/>
  </r>
  <r>
    <x v="6915"/>
    <x v="0"/>
    <x v="0"/>
    <n v="1055.8"/>
    <n v="0.09"/>
    <n v="3"/>
    <d v="2023-03-23T00:00:00"/>
    <d v="2023-03-29T00:00:00"/>
    <x v="0"/>
    <x v="0"/>
    <n v="95.9"/>
    <x v="0"/>
    <x v="0"/>
    <x v="0"/>
    <n v="959.9"/>
    <n v="3167.3999999999996"/>
  </r>
  <r>
    <x v="6916"/>
    <x v="0"/>
    <x v="0"/>
    <n v="1698.45"/>
    <n v="0.19"/>
    <n v="2"/>
    <d v="2024-09-23T00:00:00"/>
    <d v="2024-09-27T00:00:00"/>
    <x v="0"/>
    <x v="2"/>
    <n v="281.17"/>
    <x v="4"/>
    <x v="1"/>
    <x v="7"/>
    <n v="1417.28"/>
    <n v="3396.9"/>
  </r>
  <r>
    <x v="6917"/>
    <x v="2"/>
    <x v="0"/>
    <n v="4517.2"/>
    <n v="0.28000000000000003"/>
    <n v="4"/>
    <d v="2023-12-03T00:00:00"/>
    <d v="2023-12-05T00:00:00"/>
    <x v="2"/>
    <x v="1"/>
    <n v="1013.06"/>
    <x v="4"/>
    <x v="0"/>
    <x v="10"/>
    <n v="3504.14"/>
    <n v="18068.8"/>
  </r>
  <r>
    <x v="6918"/>
    <x v="2"/>
    <x v="0"/>
    <n v="4696.29"/>
    <n v="0.09"/>
    <n v="8"/>
    <d v="2023-03-01T00:00:00"/>
    <d v="2023-03-04T00:00:00"/>
    <x v="1"/>
    <x v="1"/>
    <n v="663.32"/>
    <x v="2"/>
    <x v="0"/>
    <x v="0"/>
    <n v="4032.97"/>
    <n v="37570.32"/>
  </r>
  <r>
    <x v="6919"/>
    <x v="3"/>
    <x v="4"/>
    <n v="2461.15"/>
    <n v="0.14000000000000001"/>
    <n v="3"/>
    <d v="2024-11-16T00:00:00"/>
    <d v="2024-11-23T00:00:00"/>
    <x v="1"/>
    <x v="0"/>
    <n v="596.25"/>
    <x v="2"/>
    <x v="1"/>
    <x v="11"/>
    <n v="1864.9"/>
    <n v="7383.4500000000007"/>
  </r>
  <r>
    <x v="6920"/>
    <x v="3"/>
    <x v="1"/>
    <n v="1564.1"/>
    <n v="0.19"/>
    <n v="6"/>
    <d v="2024-01-06T00:00:00"/>
    <d v="2024-01-13T00:00:00"/>
    <x v="0"/>
    <x v="1"/>
    <n v="161.16999999999999"/>
    <x v="0"/>
    <x v="1"/>
    <x v="6"/>
    <n v="1402.9299999999998"/>
    <n v="9384.5999999999985"/>
  </r>
  <r>
    <x v="6921"/>
    <x v="3"/>
    <x v="2"/>
    <n v="3678.52"/>
    <n v="0.1"/>
    <n v="2"/>
    <d v="2023-10-10T00:00:00"/>
    <d v="2023-10-16T00:00:00"/>
    <x v="1"/>
    <x v="1"/>
    <n v="269.95999999999998"/>
    <x v="2"/>
    <x v="0"/>
    <x v="2"/>
    <n v="3408.56"/>
    <n v="7357.04"/>
  </r>
  <r>
    <x v="6922"/>
    <x v="0"/>
    <x v="2"/>
    <n v="3853.37"/>
    <n v="0.5"/>
    <n v="1"/>
    <d v="2024-02-25T00:00:00"/>
    <d v="2024-02-27T00:00:00"/>
    <x v="0"/>
    <x v="2"/>
    <n v="509.68"/>
    <x v="3"/>
    <x v="1"/>
    <x v="8"/>
    <n v="3343.69"/>
    <n v="3853.37"/>
  </r>
  <r>
    <x v="6923"/>
    <x v="2"/>
    <x v="1"/>
    <n v="4095.78"/>
    <n v="0.4"/>
    <n v="7"/>
    <d v="2023-03-02T00:00:00"/>
    <d v="2023-03-03T00:00:00"/>
    <x v="0"/>
    <x v="1"/>
    <n v="1094.2"/>
    <x v="0"/>
    <x v="0"/>
    <x v="0"/>
    <n v="3001.58"/>
    <n v="28670.460000000003"/>
  </r>
  <r>
    <x v="6924"/>
    <x v="1"/>
    <x v="3"/>
    <n v="252.31"/>
    <n v="0.41"/>
    <n v="6"/>
    <d v="2024-02-08T00:00:00"/>
    <d v="2024-02-09T00:00:00"/>
    <x v="2"/>
    <x v="0"/>
    <n v="57.67"/>
    <x v="0"/>
    <x v="1"/>
    <x v="8"/>
    <n v="194.64"/>
    <n v="1513.8600000000001"/>
  </r>
  <r>
    <x v="6925"/>
    <x v="0"/>
    <x v="1"/>
    <n v="147.69999999999999"/>
    <n v="0.28000000000000003"/>
    <n v="4"/>
    <d v="2023-06-27T00:00:00"/>
    <d v="2023-06-30T00:00:00"/>
    <x v="2"/>
    <x v="2"/>
    <n v="43.68"/>
    <x v="0"/>
    <x v="0"/>
    <x v="9"/>
    <n v="104.01999999999998"/>
    <n v="590.79999999999995"/>
  </r>
  <r>
    <x v="6926"/>
    <x v="1"/>
    <x v="0"/>
    <n v="1850.06"/>
    <n v="0.48"/>
    <n v="7"/>
    <d v="2024-07-23T00:00:00"/>
    <d v="2024-07-27T00:00:00"/>
    <x v="2"/>
    <x v="1"/>
    <n v="245.04"/>
    <x v="5"/>
    <x v="1"/>
    <x v="4"/>
    <n v="1605.02"/>
    <n v="12950.42"/>
  </r>
  <r>
    <x v="6927"/>
    <x v="2"/>
    <x v="0"/>
    <n v="847.23"/>
    <n v="0.37"/>
    <n v="6"/>
    <d v="2024-08-12T00:00:00"/>
    <d v="2024-08-16T00:00:00"/>
    <x v="1"/>
    <x v="2"/>
    <n v="148.78"/>
    <x v="0"/>
    <x v="1"/>
    <x v="1"/>
    <n v="698.45"/>
    <n v="5083.38"/>
  </r>
  <r>
    <x v="6928"/>
    <x v="0"/>
    <x v="1"/>
    <n v="4044.41"/>
    <n v="0.17"/>
    <n v="2"/>
    <d v="2024-02-25T00:00:00"/>
    <d v="2024-03-03T00:00:00"/>
    <x v="1"/>
    <x v="1"/>
    <n v="630.29999999999995"/>
    <x v="2"/>
    <x v="1"/>
    <x v="8"/>
    <n v="3414.1099999999997"/>
    <n v="8088.82"/>
  </r>
  <r>
    <x v="6929"/>
    <x v="1"/>
    <x v="1"/>
    <n v="2710.93"/>
    <n v="0.31"/>
    <n v="4"/>
    <d v="2023-05-13T00:00:00"/>
    <d v="2023-05-16T00:00:00"/>
    <x v="1"/>
    <x v="2"/>
    <n v="465.8"/>
    <x v="5"/>
    <x v="0"/>
    <x v="5"/>
    <n v="2245.1299999999997"/>
    <n v="10843.72"/>
  </r>
  <r>
    <x v="6930"/>
    <x v="1"/>
    <x v="2"/>
    <n v="4144.21"/>
    <n v="0.27"/>
    <n v="9"/>
    <d v="2023-11-26T00:00:00"/>
    <d v="2023-11-28T00:00:00"/>
    <x v="1"/>
    <x v="1"/>
    <n v="353.99"/>
    <x v="4"/>
    <x v="0"/>
    <x v="11"/>
    <n v="3790.2200000000003"/>
    <n v="37297.89"/>
  </r>
  <r>
    <x v="6931"/>
    <x v="3"/>
    <x v="2"/>
    <n v="966.87"/>
    <n v="0.28999999999999998"/>
    <n v="8"/>
    <d v="2023-01-10T00:00:00"/>
    <d v="2023-01-11T00:00:00"/>
    <x v="2"/>
    <x v="2"/>
    <n v="96"/>
    <x v="5"/>
    <x v="0"/>
    <x v="6"/>
    <n v="870.87"/>
    <n v="7734.96"/>
  </r>
  <r>
    <x v="6932"/>
    <x v="3"/>
    <x v="4"/>
    <n v="3173.39"/>
    <n v="0.41"/>
    <n v="6"/>
    <d v="2023-09-22T00:00:00"/>
    <d v="2023-09-29T00:00:00"/>
    <x v="0"/>
    <x v="0"/>
    <n v="555.80999999999995"/>
    <x v="5"/>
    <x v="0"/>
    <x v="7"/>
    <n v="2617.58"/>
    <n v="19040.34"/>
  </r>
  <r>
    <x v="6933"/>
    <x v="3"/>
    <x v="4"/>
    <n v="2942.84"/>
    <n v="0.25"/>
    <n v="1"/>
    <d v="2023-10-16T00:00:00"/>
    <d v="2023-10-22T00:00:00"/>
    <x v="0"/>
    <x v="1"/>
    <n v="859.45"/>
    <x v="1"/>
    <x v="0"/>
    <x v="2"/>
    <n v="2083.3900000000003"/>
    <n v="2942.84"/>
  </r>
  <r>
    <x v="6934"/>
    <x v="0"/>
    <x v="0"/>
    <n v="1767.85"/>
    <n v="0.36"/>
    <n v="7"/>
    <d v="2024-02-12T00:00:00"/>
    <d v="2024-02-18T00:00:00"/>
    <x v="2"/>
    <x v="0"/>
    <n v="505.9"/>
    <x v="2"/>
    <x v="1"/>
    <x v="8"/>
    <n v="1261.9499999999998"/>
    <n v="12374.949999999999"/>
  </r>
  <r>
    <x v="6935"/>
    <x v="2"/>
    <x v="4"/>
    <n v="2633.7"/>
    <n v="0.13"/>
    <n v="1"/>
    <d v="2023-03-11T00:00:00"/>
    <d v="2023-03-17T00:00:00"/>
    <x v="0"/>
    <x v="1"/>
    <n v="193.57"/>
    <x v="2"/>
    <x v="0"/>
    <x v="0"/>
    <n v="2440.1299999999997"/>
    <n v="2633.7"/>
  </r>
  <r>
    <x v="6936"/>
    <x v="2"/>
    <x v="4"/>
    <n v="2986.23"/>
    <n v="0.47"/>
    <n v="8"/>
    <d v="2024-05-21T00:00:00"/>
    <d v="2024-05-25T00:00:00"/>
    <x v="2"/>
    <x v="0"/>
    <n v="584.33000000000004"/>
    <x v="4"/>
    <x v="1"/>
    <x v="5"/>
    <n v="2401.9"/>
    <n v="23889.84"/>
  </r>
  <r>
    <x v="6937"/>
    <x v="3"/>
    <x v="3"/>
    <n v="4458.49"/>
    <n v="0.04"/>
    <n v="3"/>
    <d v="2023-02-26T00:00:00"/>
    <d v="2023-03-04T00:00:00"/>
    <x v="1"/>
    <x v="2"/>
    <n v="914.3"/>
    <x v="0"/>
    <x v="0"/>
    <x v="8"/>
    <n v="3544.1899999999996"/>
    <n v="13375.47"/>
  </r>
  <r>
    <x v="6938"/>
    <x v="3"/>
    <x v="1"/>
    <n v="372.63"/>
    <n v="0.5"/>
    <n v="9"/>
    <d v="2024-06-21T00:00:00"/>
    <d v="2024-06-25T00:00:00"/>
    <x v="2"/>
    <x v="1"/>
    <n v="77.87"/>
    <x v="2"/>
    <x v="1"/>
    <x v="9"/>
    <n v="294.76"/>
    <n v="3353.67"/>
  </r>
  <r>
    <x v="6939"/>
    <x v="3"/>
    <x v="2"/>
    <n v="4134.53"/>
    <n v="0.32"/>
    <n v="5"/>
    <d v="2024-11-09T00:00:00"/>
    <d v="2024-11-15T00:00:00"/>
    <x v="2"/>
    <x v="2"/>
    <n v="870.37"/>
    <x v="0"/>
    <x v="1"/>
    <x v="11"/>
    <n v="3264.16"/>
    <n v="20672.649999999998"/>
  </r>
  <r>
    <x v="6940"/>
    <x v="1"/>
    <x v="4"/>
    <n v="4902.7700000000004"/>
    <n v="0.23"/>
    <n v="6"/>
    <d v="2023-06-21T00:00:00"/>
    <d v="2023-06-22T00:00:00"/>
    <x v="1"/>
    <x v="1"/>
    <n v="320.47000000000003"/>
    <x v="2"/>
    <x v="0"/>
    <x v="9"/>
    <n v="4582.3"/>
    <n v="29416.620000000003"/>
  </r>
  <r>
    <x v="6941"/>
    <x v="3"/>
    <x v="2"/>
    <n v="3685.7"/>
    <n v="0.16"/>
    <n v="4"/>
    <d v="2023-11-16T00:00:00"/>
    <d v="2023-11-22T00:00:00"/>
    <x v="1"/>
    <x v="1"/>
    <n v="651.71"/>
    <x v="2"/>
    <x v="0"/>
    <x v="11"/>
    <n v="3033.99"/>
    <n v="14742.8"/>
  </r>
  <r>
    <x v="6942"/>
    <x v="1"/>
    <x v="4"/>
    <n v="3713"/>
    <n v="0.2"/>
    <n v="6"/>
    <d v="2024-05-09T00:00:00"/>
    <d v="2024-05-12T00:00:00"/>
    <x v="1"/>
    <x v="0"/>
    <n v="187.75"/>
    <x v="5"/>
    <x v="1"/>
    <x v="5"/>
    <n v="3525.25"/>
    <n v="22278"/>
  </r>
  <r>
    <x v="6943"/>
    <x v="2"/>
    <x v="4"/>
    <n v="1168.07"/>
    <n v="0.39"/>
    <n v="9"/>
    <d v="2024-03-07T00:00:00"/>
    <d v="2024-03-10T00:00:00"/>
    <x v="0"/>
    <x v="1"/>
    <n v="326.49"/>
    <x v="5"/>
    <x v="1"/>
    <x v="0"/>
    <n v="841.57999999999993"/>
    <n v="10512.63"/>
  </r>
  <r>
    <x v="6944"/>
    <x v="0"/>
    <x v="0"/>
    <n v="2663.06"/>
    <n v="7.0000000000000007E-2"/>
    <n v="7"/>
    <d v="2023-07-14T00:00:00"/>
    <d v="2023-07-17T00:00:00"/>
    <x v="2"/>
    <x v="0"/>
    <n v="144.41"/>
    <x v="5"/>
    <x v="0"/>
    <x v="4"/>
    <n v="2518.65"/>
    <n v="18641.419999999998"/>
  </r>
  <r>
    <x v="6945"/>
    <x v="0"/>
    <x v="3"/>
    <n v="3559.11"/>
    <n v="0.13"/>
    <n v="2"/>
    <d v="2023-02-17T00:00:00"/>
    <d v="2023-02-21T00:00:00"/>
    <x v="0"/>
    <x v="1"/>
    <n v="869.61"/>
    <x v="1"/>
    <x v="0"/>
    <x v="8"/>
    <n v="2689.5"/>
    <n v="7118.22"/>
  </r>
  <r>
    <x v="6946"/>
    <x v="0"/>
    <x v="1"/>
    <n v="3051.18"/>
    <n v="0.06"/>
    <n v="6"/>
    <d v="2024-07-05T00:00:00"/>
    <d v="2024-07-12T00:00:00"/>
    <x v="0"/>
    <x v="1"/>
    <n v="335.75"/>
    <x v="1"/>
    <x v="1"/>
    <x v="4"/>
    <n v="2715.43"/>
    <n v="18307.079999999998"/>
  </r>
  <r>
    <x v="6947"/>
    <x v="0"/>
    <x v="1"/>
    <n v="1987.14"/>
    <n v="0.21"/>
    <n v="9"/>
    <d v="2023-06-23T00:00:00"/>
    <d v="2023-06-30T00:00:00"/>
    <x v="2"/>
    <x v="1"/>
    <n v="390.67"/>
    <x v="1"/>
    <x v="0"/>
    <x v="9"/>
    <n v="1596.47"/>
    <n v="17884.260000000002"/>
  </r>
  <r>
    <x v="6948"/>
    <x v="1"/>
    <x v="0"/>
    <n v="4706.58"/>
    <n v="0.19"/>
    <n v="8"/>
    <d v="2023-12-18T00:00:00"/>
    <d v="2023-12-20T00:00:00"/>
    <x v="0"/>
    <x v="0"/>
    <n v="766.58"/>
    <x v="2"/>
    <x v="0"/>
    <x v="10"/>
    <n v="3940"/>
    <n v="37652.639999999999"/>
  </r>
  <r>
    <x v="6949"/>
    <x v="1"/>
    <x v="0"/>
    <n v="2618.54"/>
    <n v="0.32"/>
    <n v="1"/>
    <d v="2024-02-02T00:00:00"/>
    <d v="2024-02-07T00:00:00"/>
    <x v="0"/>
    <x v="0"/>
    <n v="486.93"/>
    <x v="0"/>
    <x v="1"/>
    <x v="8"/>
    <n v="2131.61"/>
    <n v="2618.54"/>
  </r>
  <r>
    <x v="6950"/>
    <x v="3"/>
    <x v="1"/>
    <n v="4852.3900000000003"/>
    <n v="0.5"/>
    <n v="5"/>
    <d v="2024-12-23T00:00:00"/>
    <d v="2024-12-26T00:00:00"/>
    <x v="1"/>
    <x v="0"/>
    <n v="971.93"/>
    <x v="2"/>
    <x v="1"/>
    <x v="10"/>
    <n v="3880.4600000000005"/>
    <n v="24261.95"/>
  </r>
  <r>
    <x v="6951"/>
    <x v="1"/>
    <x v="1"/>
    <n v="2862.99"/>
    <n v="0.45"/>
    <n v="6"/>
    <d v="2023-09-17T00:00:00"/>
    <d v="2023-09-22T00:00:00"/>
    <x v="1"/>
    <x v="2"/>
    <n v="846.9"/>
    <x v="1"/>
    <x v="0"/>
    <x v="7"/>
    <n v="2016.0899999999997"/>
    <n v="17177.939999999999"/>
  </r>
  <r>
    <x v="6952"/>
    <x v="3"/>
    <x v="3"/>
    <n v="3987.58"/>
    <n v="0.44"/>
    <n v="9"/>
    <d v="2024-10-13T00:00:00"/>
    <d v="2024-10-15T00:00:00"/>
    <x v="1"/>
    <x v="1"/>
    <n v="978.47"/>
    <x v="2"/>
    <x v="1"/>
    <x v="2"/>
    <n v="3009.1099999999997"/>
    <n v="35888.22"/>
  </r>
  <r>
    <x v="6953"/>
    <x v="3"/>
    <x v="4"/>
    <n v="3735.91"/>
    <n v="0.32"/>
    <n v="4"/>
    <d v="2024-05-25T00:00:00"/>
    <d v="2024-05-29T00:00:00"/>
    <x v="0"/>
    <x v="2"/>
    <n v="935.45"/>
    <x v="5"/>
    <x v="1"/>
    <x v="5"/>
    <n v="2800.46"/>
    <n v="14943.64"/>
  </r>
  <r>
    <x v="6954"/>
    <x v="0"/>
    <x v="3"/>
    <n v="3338.04"/>
    <n v="0.14000000000000001"/>
    <n v="1"/>
    <d v="2024-01-09T00:00:00"/>
    <d v="2024-01-14T00:00:00"/>
    <x v="0"/>
    <x v="0"/>
    <n v="915.3"/>
    <x v="0"/>
    <x v="1"/>
    <x v="6"/>
    <n v="2422.7399999999998"/>
    <n v="3338.04"/>
  </r>
  <r>
    <x v="6955"/>
    <x v="1"/>
    <x v="1"/>
    <n v="170.86"/>
    <n v="0.19"/>
    <n v="6"/>
    <d v="2023-08-28T00:00:00"/>
    <d v="2023-09-03T00:00:00"/>
    <x v="1"/>
    <x v="2"/>
    <n v="47.45"/>
    <x v="2"/>
    <x v="0"/>
    <x v="1"/>
    <n v="123.41000000000001"/>
    <n v="1025.1600000000001"/>
  </r>
  <r>
    <x v="6956"/>
    <x v="1"/>
    <x v="4"/>
    <n v="479.4"/>
    <n v="0.13"/>
    <n v="9"/>
    <d v="2024-10-04T00:00:00"/>
    <d v="2024-10-10T00:00:00"/>
    <x v="2"/>
    <x v="1"/>
    <n v="126.23"/>
    <x v="0"/>
    <x v="1"/>
    <x v="2"/>
    <n v="353.16999999999996"/>
    <n v="4314.5999999999995"/>
  </r>
  <r>
    <x v="6957"/>
    <x v="3"/>
    <x v="1"/>
    <n v="2949.27"/>
    <n v="7.0000000000000007E-2"/>
    <n v="6"/>
    <d v="2023-01-03T00:00:00"/>
    <d v="2023-01-10T00:00:00"/>
    <x v="1"/>
    <x v="0"/>
    <n v="700.11"/>
    <x v="2"/>
    <x v="0"/>
    <x v="6"/>
    <n v="2249.16"/>
    <n v="17695.62"/>
  </r>
  <r>
    <x v="6958"/>
    <x v="3"/>
    <x v="3"/>
    <n v="4567.7299999999996"/>
    <n v="0.22"/>
    <n v="7"/>
    <d v="2024-09-28T00:00:00"/>
    <d v="2024-10-05T00:00:00"/>
    <x v="2"/>
    <x v="1"/>
    <n v="229.22"/>
    <x v="3"/>
    <x v="1"/>
    <x v="7"/>
    <n v="4338.5099999999993"/>
    <n v="31974.109999999997"/>
  </r>
  <r>
    <x v="6959"/>
    <x v="2"/>
    <x v="3"/>
    <n v="3045.59"/>
    <n v="0.45"/>
    <n v="4"/>
    <d v="2023-10-25T00:00:00"/>
    <d v="2023-11-01T00:00:00"/>
    <x v="2"/>
    <x v="0"/>
    <n v="610.34"/>
    <x v="1"/>
    <x v="0"/>
    <x v="2"/>
    <n v="2435.25"/>
    <n v="12182.36"/>
  </r>
  <r>
    <x v="6960"/>
    <x v="2"/>
    <x v="3"/>
    <n v="1256.3800000000001"/>
    <n v="0.37"/>
    <n v="2"/>
    <d v="2023-09-06T00:00:00"/>
    <d v="2023-09-09T00:00:00"/>
    <x v="0"/>
    <x v="2"/>
    <n v="83.6"/>
    <x v="4"/>
    <x v="0"/>
    <x v="7"/>
    <n v="1172.7800000000002"/>
    <n v="2512.7600000000002"/>
  </r>
  <r>
    <x v="6961"/>
    <x v="3"/>
    <x v="4"/>
    <n v="1669.07"/>
    <n v="0.49"/>
    <n v="3"/>
    <d v="2024-04-08T00:00:00"/>
    <d v="2024-04-13T00:00:00"/>
    <x v="1"/>
    <x v="0"/>
    <n v="88.6"/>
    <x v="2"/>
    <x v="1"/>
    <x v="3"/>
    <n v="1580.47"/>
    <n v="5007.21"/>
  </r>
  <r>
    <x v="6962"/>
    <x v="2"/>
    <x v="2"/>
    <n v="3153.48"/>
    <n v="0.1"/>
    <n v="1"/>
    <d v="2023-05-27T00:00:00"/>
    <d v="2023-05-28T00:00:00"/>
    <x v="2"/>
    <x v="0"/>
    <n v="173.62"/>
    <x v="0"/>
    <x v="0"/>
    <x v="5"/>
    <n v="2979.86"/>
    <n v="3153.48"/>
  </r>
  <r>
    <x v="6963"/>
    <x v="2"/>
    <x v="2"/>
    <n v="3025.57"/>
    <n v="0.25"/>
    <n v="2"/>
    <d v="2023-06-05T00:00:00"/>
    <d v="2023-06-07T00:00:00"/>
    <x v="0"/>
    <x v="0"/>
    <n v="857.95"/>
    <x v="1"/>
    <x v="0"/>
    <x v="9"/>
    <n v="2167.62"/>
    <n v="6051.14"/>
  </r>
  <r>
    <x v="6964"/>
    <x v="3"/>
    <x v="1"/>
    <n v="4782.9399999999996"/>
    <n v="0.4"/>
    <n v="7"/>
    <d v="2023-10-21T00:00:00"/>
    <d v="2023-10-22T00:00:00"/>
    <x v="0"/>
    <x v="0"/>
    <n v="582.09"/>
    <x v="5"/>
    <x v="0"/>
    <x v="2"/>
    <n v="4200.8499999999995"/>
    <n v="33480.579999999994"/>
  </r>
  <r>
    <x v="6965"/>
    <x v="3"/>
    <x v="4"/>
    <n v="2692.51"/>
    <n v="0.23"/>
    <n v="9"/>
    <d v="2023-04-27T00:00:00"/>
    <d v="2023-05-03T00:00:00"/>
    <x v="0"/>
    <x v="1"/>
    <n v="517.87"/>
    <x v="4"/>
    <x v="0"/>
    <x v="3"/>
    <n v="2174.6400000000003"/>
    <n v="24232.590000000004"/>
  </r>
  <r>
    <x v="6966"/>
    <x v="1"/>
    <x v="0"/>
    <n v="1839.57"/>
    <n v="0.18"/>
    <n v="9"/>
    <d v="2024-05-18T00:00:00"/>
    <d v="2024-05-20T00:00:00"/>
    <x v="1"/>
    <x v="2"/>
    <n v="179.56"/>
    <x v="4"/>
    <x v="1"/>
    <x v="5"/>
    <n v="1660.01"/>
    <n v="16556.13"/>
  </r>
  <r>
    <x v="6967"/>
    <x v="3"/>
    <x v="2"/>
    <n v="2672.46"/>
    <n v="0.41"/>
    <n v="9"/>
    <d v="2024-10-10T00:00:00"/>
    <d v="2024-10-16T00:00:00"/>
    <x v="0"/>
    <x v="1"/>
    <n v="639.42999999999995"/>
    <x v="3"/>
    <x v="1"/>
    <x v="2"/>
    <n v="2033.0300000000002"/>
    <n v="24052.14"/>
  </r>
  <r>
    <x v="6968"/>
    <x v="3"/>
    <x v="4"/>
    <n v="3952.55"/>
    <n v="0.22"/>
    <n v="1"/>
    <d v="2024-11-26T00:00:00"/>
    <d v="2024-11-28T00:00:00"/>
    <x v="0"/>
    <x v="2"/>
    <n v="995.83"/>
    <x v="3"/>
    <x v="1"/>
    <x v="11"/>
    <n v="2956.7200000000003"/>
    <n v="3952.55"/>
  </r>
  <r>
    <x v="6969"/>
    <x v="0"/>
    <x v="4"/>
    <n v="2747.78"/>
    <n v="0.46"/>
    <n v="7"/>
    <d v="2023-04-20T00:00:00"/>
    <d v="2023-04-27T00:00:00"/>
    <x v="2"/>
    <x v="2"/>
    <n v="380.47"/>
    <x v="2"/>
    <x v="0"/>
    <x v="3"/>
    <n v="2367.3100000000004"/>
    <n v="19234.460000000003"/>
  </r>
  <r>
    <x v="6970"/>
    <x v="1"/>
    <x v="2"/>
    <n v="1697.66"/>
    <n v="0.13"/>
    <n v="7"/>
    <d v="2024-10-08T00:00:00"/>
    <d v="2024-10-12T00:00:00"/>
    <x v="2"/>
    <x v="1"/>
    <n v="89.67"/>
    <x v="4"/>
    <x v="1"/>
    <x v="2"/>
    <n v="1607.99"/>
    <n v="11883.62"/>
  </r>
  <r>
    <x v="6971"/>
    <x v="1"/>
    <x v="4"/>
    <n v="1759.24"/>
    <n v="0.45"/>
    <n v="9"/>
    <d v="2024-03-31T00:00:00"/>
    <d v="2024-04-02T00:00:00"/>
    <x v="2"/>
    <x v="1"/>
    <n v="367.62"/>
    <x v="0"/>
    <x v="1"/>
    <x v="0"/>
    <n v="1391.62"/>
    <n v="15833.16"/>
  </r>
  <r>
    <x v="6972"/>
    <x v="1"/>
    <x v="4"/>
    <n v="3808.38"/>
    <n v="0.14000000000000001"/>
    <n v="9"/>
    <d v="2024-09-04T00:00:00"/>
    <d v="2024-09-11T00:00:00"/>
    <x v="2"/>
    <x v="1"/>
    <n v="1023.12"/>
    <x v="5"/>
    <x v="1"/>
    <x v="7"/>
    <n v="2785.26"/>
    <n v="34275.42"/>
  </r>
  <r>
    <x v="6973"/>
    <x v="0"/>
    <x v="2"/>
    <n v="425.6"/>
    <n v="0.14000000000000001"/>
    <n v="1"/>
    <d v="2024-09-19T00:00:00"/>
    <d v="2024-09-21T00:00:00"/>
    <x v="1"/>
    <x v="2"/>
    <n v="34.85"/>
    <x v="4"/>
    <x v="1"/>
    <x v="7"/>
    <n v="390.75"/>
    <n v="425.6"/>
  </r>
  <r>
    <x v="6974"/>
    <x v="3"/>
    <x v="3"/>
    <n v="1446.3"/>
    <n v="0.21"/>
    <n v="5"/>
    <d v="2023-04-29T00:00:00"/>
    <d v="2023-05-02T00:00:00"/>
    <x v="0"/>
    <x v="2"/>
    <n v="326.04000000000002"/>
    <x v="1"/>
    <x v="0"/>
    <x v="3"/>
    <n v="1120.26"/>
    <n v="7231.5"/>
  </r>
  <r>
    <x v="6975"/>
    <x v="1"/>
    <x v="1"/>
    <n v="849.88"/>
    <n v="0.26"/>
    <n v="2"/>
    <d v="2024-12-16T00:00:00"/>
    <d v="2024-12-23T00:00:00"/>
    <x v="2"/>
    <x v="1"/>
    <n v="99.14"/>
    <x v="5"/>
    <x v="1"/>
    <x v="10"/>
    <n v="750.74"/>
    <n v="1699.76"/>
  </r>
  <r>
    <x v="6976"/>
    <x v="1"/>
    <x v="0"/>
    <n v="4728.91"/>
    <n v="0.21"/>
    <n v="6"/>
    <d v="2023-02-23T00:00:00"/>
    <d v="2023-02-24T00:00:00"/>
    <x v="1"/>
    <x v="0"/>
    <n v="751.43"/>
    <x v="1"/>
    <x v="0"/>
    <x v="8"/>
    <n v="3977.48"/>
    <n v="28373.46"/>
  </r>
  <r>
    <x v="6977"/>
    <x v="2"/>
    <x v="1"/>
    <n v="541.46"/>
    <n v="0.43"/>
    <n v="2"/>
    <d v="2024-06-23T00:00:00"/>
    <d v="2024-06-28T00:00:00"/>
    <x v="2"/>
    <x v="0"/>
    <n v="72.25"/>
    <x v="2"/>
    <x v="1"/>
    <x v="9"/>
    <n v="469.21000000000004"/>
    <n v="1082.92"/>
  </r>
  <r>
    <x v="6978"/>
    <x v="1"/>
    <x v="3"/>
    <n v="3815.1"/>
    <n v="0.4"/>
    <n v="6"/>
    <d v="2024-01-19T00:00:00"/>
    <d v="2024-01-23T00:00:00"/>
    <x v="1"/>
    <x v="0"/>
    <n v="1055.3800000000001"/>
    <x v="3"/>
    <x v="1"/>
    <x v="6"/>
    <n v="2759.72"/>
    <n v="22890.6"/>
  </r>
  <r>
    <x v="6979"/>
    <x v="3"/>
    <x v="3"/>
    <n v="3189.09"/>
    <n v="0.15"/>
    <n v="7"/>
    <d v="2024-03-25T00:00:00"/>
    <d v="2024-03-27T00:00:00"/>
    <x v="0"/>
    <x v="2"/>
    <n v="398.58"/>
    <x v="3"/>
    <x v="1"/>
    <x v="0"/>
    <n v="2790.51"/>
    <n v="22323.63"/>
  </r>
  <r>
    <x v="6980"/>
    <x v="3"/>
    <x v="4"/>
    <n v="3200.74"/>
    <n v="0.26"/>
    <n v="6"/>
    <d v="2023-08-28T00:00:00"/>
    <d v="2023-08-31T00:00:00"/>
    <x v="0"/>
    <x v="2"/>
    <n v="927.92"/>
    <x v="5"/>
    <x v="0"/>
    <x v="1"/>
    <n v="2272.8199999999997"/>
    <n v="19204.439999999999"/>
  </r>
  <r>
    <x v="6981"/>
    <x v="2"/>
    <x v="1"/>
    <n v="3840.82"/>
    <n v="0.22"/>
    <n v="1"/>
    <d v="2023-09-13T00:00:00"/>
    <d v="2023-09-15T00:00:00"/>
    <x v="2"/>
    <x v="0"/>
    <n v="302.67"/>
    <x v="1"/>
    <x v="0"/>
    <x v="7"/>
    <n v="3538.15"/>
    <n v="3840.82"/>
  </r>
  <r>
    <x v="6982"/>
    <x v="1"/>
    <x v="3"/>
    <n v="2062.39"/>
    <n v="0.03"/>
    <n v="4"/>
    <d v="2023-06-05T00:00:00"/>
    <d v="2023-06-09T00:00:00"/>
    <x v="0"/>
    <x v="0"/>
    <n v="579.07000000000005"/>
    <x v="0"/>
    <x v="0"/>
    <x v="9"/>
    <n v="1483.3199999999997"/>
    <n v="8249.56"/>
  </r>
  <r>
    <x v="6983"/>
    <x v="1"/>
    <x v="1"/>
    <n v="2063.64"/>
    <n v="0.37"/>
    <n v="3"/>
    <d v="2023-01-25T00:00:00"/>
    <d v="2023-01-26T00:00:00"/>
    <x v="0"/>
    <x v="1"/>
    <n v="444.13"/>
    <x v="0"/>
    <x v="0"/>
    <x v="6"/>
    <n v="1619.5099999999998"/>
    <n v="6190.92"/>
  </r>
  <r>
    <x v="6984"/>
    <x v="1"/>
    <x v="3"/>
    <n v="1514.66"/>
    <n v="0.09"/>
    <n v="5"/>
    <d v="2023-09-11T00:00:00"/>
    <d v="2023-09-17T00:00:00"/>
    <x v="2"/>
    <x v="1"/>
    <n v="176.55"/>
    <x v="1"/>
    <x v="0"/>
    <x v="7"/>
    <n v="1338.1100000000001"/>
    <n v="7573.3"/>
  </r>
  <r>
    <x v="6985"/>
    <x v="0"/>
    <x v="0"/>
    <n v="3028.98"/>
    <n v="0.47"/>
    <n v="7"/>
    <d v="2023-04-09T00:00:00"/>
    <d v="2023-04-14T00:00:00"/>
    <x v="2"/>
    <x v="0"/>
    <n v="171.07"/>
    <x v="2"/>
    <x v="0"/>
    <x v="3"/>
    <n v="2857.91"/>
    <n v="21202.86"/>
  </r>
  <r>
    <x v="6986"/>
    <x v="1"/>
    <x v="3"/>
    <n v="4656.05"/>
    <n v="0.2"/>
    <n v="3"/>
    <d v="2024-12-19T00:00:00"/>
    <d v="2024-12-22T00:00:00"/>
    <x v="1"/>
    <x v="0"/>
    <n v="407.98"/>
    <x v="2"/>
    <x v="1"/>
    <x v="10"/>
    <n v="4248.07"/>
    <n v="13968.150000000001"/>
  </r>
  <r>
    <x v="6987"/>
    <x v="3"/>
    <x v="1"/>
    <n v="4627.5200000000004"/>
    <n v="0.31"/>
    <n v="1"/>
    <d v="2024-11-19T00:00:00"/>
    <d v="2024-11-23T00:00:00"/>
    <x v="1"/>
    <x v="0"/>
    <n v="1307.76"/>
    <x v="0"/>
    <x v="1"/>
    <x v="11"/>
    <n v="3319.76"/>
    <n v="4627.5200000000004"/>
  </r>
  <r>
    <x v="6988"/>
    <x v="3"/>
    <x v="4"/>
    <n v="3544.51"/>
    <n v="0.41"/>
    <n v="9"/>
    <d v="2024-01-15T00:00:00"/>
    <d v="2024-01-19T00:00:00"/>
    <x v="1"/>
    <x v="2"/>
    <n v="619.26"/>
    <x v="1"/>
    <x v="1"/>
    <x v="6"/>
    <n v="2925.25"/>
    <n v="31900.590000000004"/>
  </r>
  <r>
    <x v="6989"/>
    <x v="0"/>
    <x v="1"/>
    <n v="4540.3100000000004"/>
    <n v="0.09"/>
    <n v="6"/>
    <d v="2023-08-15T00:00:00"/>
    <d v="2023-08-22T00:00:00"/>
    <x v="0"/>
    <x v="2"/>
    <n v="882.14"/>
    <x v="2"/>
    <x v="0"/>
    <x v="1"/>
    <n v="3658.1700000000005"/>
    <n v="27241.86"/>
  </r>
  <r>
    <x v="6990"/>
    <x v="0"/>
    <x v="2"/>
    <n v="4821.24"/>
    <n v="0.27"/>
    <n v="6"/>
    <d v="2024-07-27T00:00:00"/>
    <d v="2024-08-03T00:00:00"/>
    <x v="1"/>
    <x v="0"/>
    <n v="1240.4100000000001"/>
    <x v="5"/>
    <x v="1"/>
    <x v="4"/>
    <n v="3580.83"/>
    <n v="28927.439999999999"/>
  </r>
  <r>
    <x v="6991"/>
    <x v="1"/>
    <x v="1"/>
    <n v="3996.01"/>
    <n v="0.12"/>
    <n v="4"/>
    <d v="2024-02-21T00:00:00"/>
    <d v="2024-02-28T00:00:00"/>
    <x v="0"/>
    <x v="2"/>
    <n v="823.26"/>
    <x v="5"/>
    <x v="1"/>
    <x v="8"/>
    <n v="3172.75"/>
    <n v="15984.04"/>
  </r>
  <r>
    <x v="6992"/>
    <x v="2"/>
    <x v="0"/>
    <n v="2098.38"/>
    <n v="0.25"/>
    <n v="1"/>
    <d v="2024-05-06T00:00:00"/>
    <d v="2024-05-08T00:00:00"/>
    <x v="1"/>
    <x v="2"/>
    <n v="210.23"/>
    <x v="1"/>
    <x v="1"/>
    <x v="5"/>
    <n v="1888.15"/>
    <n v="2098.38"/>
  </r>
  <r>
    <x v="6993"/>
    <x v="0"/>
    <x v="0"/>
    <n v="2467.8000000000002"/>
    <n v="0.28999999999999998"/>
    <n v="9"/>
    <d v="2023-06-19T00:00:00"/>
    <d v="2023-06-22T00:00:00"/>
    <x v="0"/>
    <x v="2"/>
    <n v="476.92"/>
    <x v="1"/>
    <x v="0"/>
    <x v="9"/>
    <n v="1990.88"/>
    <n v="22210.2"/>
  </r>
  <r>
    <x v="6994"/>
    <x v="0"/>
    <x v="0"/>
    <n v="4663.16"/>
    <n v="0.08"/>
    <n v="7"/>
    <d v="2024-08-21T00:00:00"/>
    <d v="2024-08-26T00:00:00"/>
    <x v="1"/>
    <x v="0"/>
    <n v="997.26"/>
    <x v="4"/>
    <x v="1"/>
    <x v="1"/>
    <n v="3665.8999999999996"/>
    <n v="32642.12"/>
  </r>
  <r>
    <x v="6995"/>
    <x v="1"/>
    <x v="3"/>
    <n v="3383.04"/>
    <n v="0.28999999999999998"/>
    <n v="7"/>
    <d v="2024-06-22T00:00:00"/>
    <d v="2024-06-28T00:00:00"/>
    <x v="0"/>
    <x v="1"/>
    <n v="370.02"/>
    <x v="3"/>
    <x v="1"/>
    <x v="9"/>
    <n v="3013.02"/>
    <n v="23681.279999999999"/>
  </r>
  <r>
    <x v="6996"/>
    <x v="1"/>
    <x v="0"/>
    <n v="4121.3999999999996"/>
    <n v="0.23"/>
    <n v="7"/>
    <d v="2023-08-18T00:00:00"/>
    <d v="2023-08-22T00:00:00"/>
    <x v="2"/>
    <x v="2"/>
    <n v="1165.99"/>
    <x v="0"/>
    <x v="0"/>
    <x v="1"/>
    <n v="2955.41"/>
    <n v="28849.799999999996"/>
  </r>
  <r>
    <x v="6997"/>
    <x v="0"/>
    <x v="1"/>
    <n v="668.96"/>
    <n v="0.26"/>
    <n v="7"/>
    <d v="2023-01-08T00:00:00"/>
    <d v="2023-01-13T00:00:00"/>
    <x v="0"/>
    <x v="0"/>
    <n v="63.03"/>
    <x v="1"/>
    <x v="0"/>
    <x v="6"/>
    <n v="605.93000000000006"/>
    <n v="4682.72"/>
  </r>
  <r>
    <x v="6998"/>
    <x v="2"/>
    <x v="4"/>
    <n v="1050.1199999999999"/>
    <n v="0.45"/>
    <n v="8"/>
    <d v="2023-07-09T00:00:00"/>
    <d v="2023-07-10T00:00:00"/>
    <x v="2"/>
    <x v="1"/>
    <n v="239.43"/>
    <x v="5"/>
    <x v="0"/>
    <x v="4"/>
    <n v="810.68999999999983"/>
    <n v="8400.9599999999991"/>
  </r>
  <r>
    <x v="6999"/>
    <x v="0"/>
    <x v="0"/>
    <n v="1786.13"/>
    <n v="0.24"/>
    <n v="8"/>
    <d v="2024-01-07T00:00:00"/>
    <d v="2024-01-14T00:00:00"/>
    <x v="2"/>
    <x v="0"/>
    <n v="494.02"/>
    <x v="4"/>
    <x v="1"/>
    <x v="6"/>
    <n v="1292.1100000000001"/>
    <n v="14289.04"/>
  </r>
  <r>
    <x v="7000"/>
    <x v="1"/>
    <x v="1"/>
    <n v="1022.38"/>
    <n v="0.24"/>
    <n v="3"/>
    <d v="2023-01-04T00:00:00"/>
    <d v="2023-01-06T00:00:00"/>
    <x v="0"/>
    <x v="0"/>
    <n v="135.5"/>
    <x v="1"/>
    <x v="0"/>
    <x v="6"/>
    <n v="886.88"/>
    <n v="3067.14"/>
  </r>
  <r>
    <x v="7001"/>
    <x v="1"/>
    <x v="3"/>
    <n v="4541.68"/>
    <n v="0.24"/>
    <n v="8"/>
    <d v="2023-02-23T00:00:00"/>
    <d v="2023-02-28T00:00:00"/>
    <x v="0"/>
    <x v="2"/>
    <n v="1193.74"/>
    <x v="0"/>
    <x v="0"/>
    <x v="8"/>
    <n v="3347.9400000000005"/>
    <n v="36333.440000000002"/>
  </r>
  <r>
    <x v="7002"/>
    <x v="0"/>
    <x v="3"/>
    <n v="1162.76"/>
    <n v="0.31"/>
    <n v="4"/>
    <d v="2023-06-25T00:00:00"/>
    <d v="2023-06-29T00:00:00"/>
    <x v="2"/>
    <x v="0"/>
    <n v="229.8"/>
    <x v="1"/>
    <x v="0"/>
    <x v="9"/>
    <n v="932.96"/>
    <n v="4651.04"/>
  </r>
  <r>
    <x v="7003"/>
    <x v="2"/>
    <x v="4"/>
    <n v="2830.2"/>
    <n v="0.18"/>
    <n v="7"/>
    <d v="2024-03-28T00:00:00"/>
    <d v="2024-04-04T00:00:00"/>
    <x v="1"/>
    <x v="2"/>
    <n v="356.91"/>
    <x v="4"/>
    <x v="1"/>
    <x v="0"/>
    <n v="2473.29"/>
    <n v="19811.399999999998"/>
  </r>
  <r>
    <x v="7004"/>
    <x v="0"/>
    <x v="4"/>
    <n v="518.72"/>
    <n v="0.4"/>
    <n v="5"/>
    <d v="2023-05-26T00:00:00"/>
    <d v="2023-05-30T00:00:00"/>
    <x v="2"/>
    <x v="1"/>
    <n v="120.81"/>
    <x v="0"/>
    <x v="0"/>
    <x v="5"/>
    <n v="397.91"/>
    <n v="2593.6000000000004"/>
  </r>
  <r>
    <x v="7005"/>
    <x v="0"/>
    <x v="1"/>
    <n v="859.31"/>
    <n v="0.14000000000000001"/>
    <n v="4"/>
    <d v="2023-09-06T00:00:00"/>
    <d v="2023-09-10T00:00:00"/>
    <x v="1"/>
    <x v="1"/>
    <n v="131.69"/>
    <x v="2"/>
    <x v="0"/>
    <x v="7"/>
    <n v="727.61999999999989"/>
    <n v="3437.24"/>
  </r>
  <r>
    <x v="7006"/>
    <x v="1"/>
    <x v="4"/>
    <n v="1312.33"/>
    <n v="0.15"/>
    <n v="4"/>
    <d v="2024-09-12T00:00:00"/>
    <d v="2024-09-16T00:00:00"/>
    <x v="2"/>
    <x v="2"/>
    <n v="131.86000000000001"/>
    <x v="3"/>
    <x v="1"/>
    <x v="7"/>
    <n v="1180.4699999999998"/>
    <n v="5249.32"/>
  </r>
  <r>
    <x v="7007"/>
    <x v="2"/>
    <x v="4"/>
    <n v="4916.18"/>
    <n v="0.28999999999999998"/>
    <n v="6"/>
    <d v="2023-01-29T00:00:00"/>
    <d v="2023-02-01T00:00:00"/>
    <x v="2"/>
    <x v="1"/>
    <n v="1372.84"/>
    <x v="1"/>
    <x v="0"/>
    <x v="6"/>
    <n v="3543.34"/>
    <n v="29497.08"/>
  </r>
  <r>
    <x v="7008"/>
    <x v="3"/>
    <x v="3"/>
    <n v="4005.61"/>
    <n v="0.13"/>
    <n v="2"/>
    <d v="2023-05-29T00:00:00"/>
    <d v="2023-06-04T00:00:00"/>
    <x v="2"/>
    <x v="2"/>
    <n v="705.38"/>
    <x v="0"/>
    <x v="0"/>
    <x v="5"/>
    <n v="3300.23"/>
    <n v="8011.22"/>
  </r>
  <r>
    <x v="7009"/>
    <x v="2"/>
    <x v="1"/>
    <n v="3400.42"/>
    <n v="0.04"/>
    <n v="5"/>
    <d v="2024-05-01T00:00:00"/>
    <d v="2024-05-03T00:00:00"/>
    <x v="0"/>
    <x v="2"/>
    <n v="844.33"/>
    <x v="5"/>
    <x v="1"/>
    <x v="5"/>
    <n v="2556.09"/>
    <n v="17002.099999999999"/>
  </r>
  <r>
    <x v="7010"/>
    <x v="0"/>
    <x v="4"/>
    <n v="4589.68"/>
    <n v="0.1"/>
    <n v="8"/>
    <d v="2024-08-25T00:00:00"/>
    <d v="2024-08-28T00:00:00"/>
    <x v="0"/>
    <x v="1"/>
    <n v="1315.36"/>
    <x v="2"/>
    <x v="1"/>
    <x v="1"/>
    <n v="3274.3200000000006"/>
    <n v="36717.440000000002"/>
  </r>
  <r>
    <x v="7011"/>
    <x v="0"/>
    <x v="1"/>
    <n v="4785.42"/>
    <n v="0.46"/>
    <n v="2"/>
    <d v="2024-07-12T00:00:00"/>
    <d v="2024-07-18T00:00:00"/>
    <x v="0"/>
    <x v="1"/>
    <n v="1117.49"/>
    <x v="1"/>
    <x v="1"/>
    <x v="4"/>
    <n v="3667.9300000000003"/>
    <n v="9570.84"/>
  </r>
  <r>
    <x v="7012"/>
    <x v="0"/>
    <x v="0"/>
    <n v="2322.5100000000002"/>
    <n v="0.01"/>
    <n v="5"/>
    <d v="2023-07-13T00:00:00"/>
    <d v="2023-07-19T00:00:00"/>
    <x v="2"/>
    <x v="0"/>
    <n v="388.89"/>
    <x v="4"/>
    <x v="0"/>
    <x v="4"/>
    <n v="1933.6200000000003"/>
    <n v="11612.550000000001"/>
  </r>
  <r>
    <x v="7013"/>
    <x v="2"/>
    <x v="3"/>
    <n v="1705.68"/>
    <n v="7.0000000000000007E-2"/>
    <n v="7"/>
    <d v="2024-12-16T00:00:00"/>
    <d v="2024-12-19T00:00:00"/>
    <x v="2"/>
    <x v="2"/>
    <n v="450.84"/>
    <x v="0"/>
    <x v="1"/>
    <x v="10"/>
    <n v="1254.8400000000001"/>
    <n v="11939.76"/>
  </r>
  <r>
    <x v="7014"/>
    <x v="1"/>
    <x v="3"/>
    <n v="1645.05"/>
    <n v="0.38"/>
    <n v="5"/>
    <d v="2023-03-21T00:00:00"/>
    <d v="2023-03-23T00:00:00"/>
    <x v="0"/>
    <x v="1"/>
    <n v="324.33"/>
    <x v="2"/>
    <x v="0"/>
    <x v="0"/>
    <n v="1320.72"/>
    <n v="8225.25"/>
  </r>
  <r>
    <x v="7015"/>
    <x v="0"/>
    <x v="3"/>
    <n v="275.07"/>
    <n v="0.49"/>
    <n v="9"/>
    <d v="2023-03-30T00:00:00"/>
    <d v="2023-04-05T00:00:00"/>
    <x v="0"/>
    <x v="1"/>
    <n v="20.67"/>
    <x v="1"/>
    <x v="0"/>
    <x v="0"/>
    <n v="254.39999999999998"/>
    <n v="2475.63"/>
  </r>
  <r>
    <x v="7016"/>
    <x v="0"/>
    <x v="2"/>
    <n v="1470.23"/>
    <n v="0.34"/>
    <n v="9"/>
    <d v="2023-05-31T00:00:00"/>
    <d v="2023-06-07T00:00:00"/>
    <x v="0"/>
    <x v="1"/>
    <n v="298.35000000000002"/>
    <x v="0"/>
    <x v="0"/>
    <x v="5"/>
    <n v="1171.8800000000001"/>
    <n v="13232.07"/>
  </r>
  <r>
    <x v="7017"/>
    <x v="2"/>
    <x v="1"/>
    <n v="1839.73"/>
    <n v="0.46"/>
    <n v="8"/>
    <d v="2024-05-23T00:00:00"/>
    <d v="2024-05-30T00:00:00"/>
    <x v="0"/>
    <x v="0"/>
    <n v="94.46"/>
    <x v="2"/>
    <x v="1"/>
    <x v="5"/>
    <n v="1745.27"/>
    <n v="14717.84"/>
  </r>
  <r>
    <x v="7018"/>
    <x v="3"/>
    <x v="0"/>
    <n v="280.8"/>
    <n v="0.43"/>
    <n v="9"/>
    <d v="2023-11-13T00:00:00"/>
    <d v="2023-11-17T00:00:00"/>
    <x v="2"/>
    <x v="1"/>
    <n v="82.54"/>
    <x v="4"/>
    <x v="0"/>
    <x v="11"/>
    <n v="198.26"/>
    <n v="2527.2000000000003"/>
  </r>
  <r>
    <x v="7019"/>
    <x v="3"/>
    <x v="4"/>
    <n v="4424.76"/>
    <n v="0.24"/>
    <n v="2"/>
    <d v="2023-06-29T00:00:00"/>
    <d v="2023-06-30T00:00:00"/>
    <x v="1"/>
    <x v="1"/>
    <n v="797.35"/>
    <x v="0"/>
    <x v="0"/>
    <x v="9"/>
    <n v="3627.4100000000003"/>
    <n v="8849.52"/>
  </r>
  <r>
    <x v="7020"/>
    <x v="1"/>
    <x v="0"/>
    <n v="4254.5"/>
    <n v="0.17"/>
    <n v="3"/>
    <d v="2024-07-07T00:00:00"/>
    <d v="2024-07-10T00:00:00"/>
    <x v="0"/>
    <x v="2"/>
    <n v="310.81"/>
    <x v="5"/>
    <x v="1"/>
    <x v="4"/>
    <n v="3943.69"/>
    <n v="12763.5"/>
  </r>
  <r>
    <x v="7021"/>
    <x v="1"/>
    <x v="1"/>
    <n v="1332.35"/>
    <n v="0.32"/>
    <n v="4"/>
    <d v="2024-07-16T00:00:00"/>
    <d v="2024-07-21T00:00:00"/>
    <x v="2"/>
    <x v="1"/>
    <n v="166.39"/>
    <x v="4"/>
    <x v="1"/>
    <x v="4"/>
    <n v="1165.96"/>
    <n v="5329.4"/>
  </r>
  <r>
    <x v="7022"/>
    <x v="0"/>
    <x v="3"/>
    <n v="4032.54"/>
    <n v="0.27"/>
    <n v="5"/>
    <d v="2024-02-09T00:00:00"/>
    <d v="2024-02-15T00:00:00"/>
    <x v="1"/>
    <x v="0"/>
    <n v="865.76"/>
    <x v="2"/>
    <x v="1"/>
    <x v="8"/>
    <n v="3166.7799999999997"/>
    <n v="20162.7"/>
  </r>
  <r>
    <x v="7023"/>
    <x v="2"/>
    <x v="2"/>
    <n v="4001.44"/>
    <n v="0.01"/>
    <n v="2"/>
    <d v="2023-07-04T00:00:00"/>
    <d v="2023-07-07T00:00:00"/>
    <x v="0"/>
    <x v="2"/>
    <n v="488.97"/>
    <x v="5"/>
    <x v="0"/>
    <x v="4"/>
    <n v="3512.4700000000003"/>
    <n v="8002.88"/>
  </r>
  <r>
    <x v="7024"/>
    <x v="0"/>
    <x v="1"/>
    <n v="1741.56"/>
    <n v="0.48"/>
    <n v="4"/>
    <d v="2023-10-19T00:00:00"/>
    <d v="2023-10-21T00:00:00"/>
    <x v="2"/>
    <x v="1"/>
    <n v="270.36"/>
    <x v="0"/>
    <x v="0"/>
    <x v="2"/>
    <n v="1471.1999999999998"/>
    <n v="6966.24"/>
  </r>
  <r>
    <x v="7025"/>
    <x v="1"/>
    <x v="1"/>
    <n v="3515.63"/>
    <n v="0.28999999999999998"/>
    <n v="4"/>
    <d v="2024-11-30T00:00:00"/>
    <d v="2024-12-07T00:00:00"/>
    <x v="0"/>
    <x v="2"/>
    <n v="438.45"/>
    <x v="5"/>
    <x v="1"/>
    <x v="11"/>
    <n v="3077.1800000000003"/>
    <n v="14062.52"/>
  </r>
  <r>
    <x v="7026"/>
    <x v="2"/>
    <x v="4"/>
    <n v="1520.3"/>
    <n v="0.44"/>
    <n v="5"/>
    <d v="2024-05-02T00:00:00"/>
    <d v="2024-05-05T00:00:00"/>
    <x v="2"/>
    <x v="0"/>
    <n v="315.08"/>
    <x v="4"/>
    <x v="1"/>
    <x v="5"/>
    <n v="1205.22"/>
    <n v="7601.5"/>
  </r>
  <r>
    <x v="7027"/>
    <x v="2"/>
    <x v="0"/>
    <n v="444.35"/>
    <n v="0.37"/>
    <n v="6"/>
    <d v="2024-11-29T00:00:00"/>
    <d v="2024-12-06T00:00:00"/>
    <x v="2"/>
    <x v="0"/>
    <n v="53.78"/>
    <x v="0"/>
    <x v="1"/>
    <x v="11"/>
    <n v="390.57000000000005"/>
    <n v="2666.1000000000004"/>
  </r>
  <r>
    <x v="7028"/>
    <x v="1"/>
    <x v="0"/>
    <n v="2573.5100000000002"/>
    <n v="0.17"/>
    <n v="1"/>
    <d v="2023-07-13T00:00:00"/>
    <d v="2023-07-18T00:00:00"/>
    <x v="2"/>
    <x v="0"/>
    <n v="651.77"/>
    <x v="0"/>
    <x v="0"/>
    <x v="4"/>
    <n v="1921.7400000000002"/>
    <n v="2573.5100000000002"/>
  </r>
  <r>
    <x v="7029"/>
    <x v="3"/>
    <x v="4"/>
    <n v="2247.8000000000002"/>
    <n v="0.45"/>
    <n v="6"/>
    <d v="2023-02-12T00:00:00"/>
    <d v="2023-02-15T00:00:00"/>
    <x v="1"/>
    <x v="1"/>
    <n v="519.58000000000004"/>
    <x v="1"/>
    <x v="0"/>
    <x v="8"/>
    <n v="1728.2200000000003"/>
    <n v="13486.800000000001"/>
  </r>
  <r>
    <x v="7030"/>
    <x v="3"/>
    <x v="2"/>
    <n v="776.95"/>
    <n v="0.4"/>
    <n v="9"/>
    <d v="2024-03-18T00:00:00"/>
    <d v="2024-03-25T00:00:00"/>
    <x v="1"/>
    <x v="1"/>
    <n v="102.03"/>
    <x v="5"/>
    <x v="1"/>
    <x v="0"/>
    <n v="674.92000000000007"/>
    <n v="6992.55"/>
  </r>
  <r>
    <x v="7031"/>
    <x v="2"/>
    <x v="3"/>
    <n v="2503.71"/>
    <n v="0.21"/>
    <n v="3"/>
    <d v="2023-07-21T00:00:00"/>
    <d v="2023-07-22T00:00:00"/>
    <x v="0"/>
    <x v="0"/>
    <n v="516.04999999999995"/>
    <x v="0"/>
    <x v="0"/>
    <x v="4"/>
    <n v="1987.66"/>
    <n v="7511.13"/>
  </r>
  <r>
    <x v="7032"/>
    <x v="0"/>
    <x v="3"/>
    <n v="4751.9399999999996"/>
    <n v="0.42"/>
    <n v="2"/>
    <d v="2024-09-10T00:00:00"/>
    <d v="2024-09-13T00:00:00"/>
    <x v="0"/>
    <x v="0"/>
    <n v="814.04"/>
    <x v="4"/>
    <x v="1"/>
    <x v="7"/>
    <n v="3937.8999999999996"/>
    <n v="9503.8799999999992"/>
  </r>
  <r>
    <x v="7033"/>
    <x v="3"/>
    <x v="2"/>
    <n v="3683.83"/>
    <n v="0.14000000000000001"/>
    <n v="8"/>
    <d v="2023-03-14T00:00:00"/>
    <d v="2023-03-19T00:00:00"/>
    <x v="0"/>
    <x v="1"/>
    <n v="233.97"/>
    <x v="5"/>
    <x v="0"/>
    <x v="0"/>
    <n v="3449.86"/>
    <n v="29470.639999999999"/>
  </r>
  <r>
    <x v="7034"/>
    <x v="0"/>
    <x v="4"/>
    <n v="3720.47"/>
    <n v="0.34"/>
    <n v="2"/>
    <d v="2023-08-09T00:00:00"/>
    <d v="2023-08-15T00:00:00"/>
    <x v="0"/>
    <x v="1"/>
    <n v="571.98"/>
    <x v="3"/>
    <x v="0"/>
    <x v="1"/>
    <n v="3148.49"/>
    <n v="7440.94"/>
  </r>
  <r>
    <x v="7035"/>
    <x v="3"/>
    <x v="1"/>
    <n v="3812"/>
    <n v="0.06"/>
    <n v="8"/>
    <d v="2024-08-24T00:00:00"/>
    <d v="2024-08-28T00:00:00"/>
    <x v="2"/>
    <x v="0"/>
    <n v="315.89999999999998"/>
    <x v="1"/>
    <x v="1"/>
    <x v="1"/>
    <n v="3496.1"/>
    <n v="30496"/>
  </r>
  <r>
    <x v="7036"/>
    <x v="3"/>
    <x v="0"/>
    <n v="3748.71"/>
    <n v="0.43"/>
    <n v="4"/>
    <d v="2024-09-23T00:00:00"/>
    <d v="2024-09-24T00:00:00"/>
    <x v="2"/>
    <x v="0"/>
    <n v="298.87"/>
    <x v="5"/>
    <x v="1"/>
    <x v="7"/>
    <n v="3449.84"/>
    <n v="14994.84"/>
  </r>
  <r>
    <x v="7037"/>
    <x v="0"/>
    <x v="1"/>
    <n v="197.52"/>
    <n v="0.36"/>
    <n v="9"/>
    <d v="2024-11-06T00:00:00"/>
    <d v="2024-11-12T00:00:00"/>
    <x v="1"/>
    <x v="2"/>
    <n v="17.77"/>
    <x v="3"/>
    <x v="1"/>
    <x v="11"/>
    <n v="179.75"/>
    <n v="1777.68"/>
  </r>
  <r>
    <x v="7038"/>
    <x v="1"/>
    <x v="0"/>
    <n v="4630.99"/>
    <n v="0.08"/>
    <n v="4"/>
    <d v="2024-01-23T00:00:00"/>
    <d v="2024-01-27T00:00:00"/>
    <x v="2"/>
    <x v="2"/>
    <n v="727.68"/>
    <x v="0"/>
    <x v="1"/>
    <x v="6"/>
    <n v="3903.31"/>
    <n v="18523.96"/>
  </r>
  <r>
    <x v="7039"/>
    <x v="3"/>
    <x v="1"/>
    <n v="4167.68"/>
    <n v="0.01"/>
    <n v="1"/>
    <d v="2024-06-16T00:00:00"/>
    <d v="2024-06-19T00:00:00"/>
    <x v="0"/>
    <x v="1"/>
    <n v="1164.01"/>
    <x v="3"/>
    <x v="1"/>
    <x v="9"/>
    <n v="3003.67"/>
    <n v="4167.68"/>
  </r>
  <r>
    <x v="7040"/>
    <x v="3"/>
    <x v="4"/>
    <n v="1445.44"/>
    <n v="0.19"/>
    <n v="8"/>
    <d v="2024-08-31T00:00:00"/>
    <d v="2024-09-05T00:00:00"/>
    <x v="2"/>
    <x v="0"/>
    <n v="351.09"/>
    <x v="2"/>
    <x v="1"/>
    <x v="1"/>
    <n v="1094.3500000000001"/>
    <n v="11563.52"/>
  </r>
  <r>
    <x v="7041"/>
    <x v="0"/>
    <x v="4"/>
    <n v="2808.44"/>
    <n v="0.34"/>
    <n v="1"/>
    <d v="2023-01-04T00:00:00"/>
    <d v="2023-01-10T00:00:00"/>
    <x v="1"/>
    <x v="1"/>
    <n v="739.5"/>
    <x v="2"/>
    <x v="0"/>
    <x v="6"/>
    <n v="2068.94"/>
    <n v="2808.44"/>
  </r>
  <r>
    <x v="7042"/>
    <x v="1"/>
    <x v="2"/>
    <n v="3113.53"/>
    <n v="0.14000000000000001"/>
    <n v="5"/>
    <d v="2024-01-23T00:00:00"/>
    <d v="2024-01-25T00:00:00"/>
    <x v="2"/>
    <x v="2"/>
    <n v="728.42"/>
    <x v="5"/>
    <x v="1"/>
    <x v="6"/>
    <n v="2385.11"/>
    <n v="15567.650000000001"/>
  </r>
  <r>
    <x v="7043"/>
    <x v="3"/>
    <x v="1"/>
    <n v="746.53"/>
    <n v="0.49"/>
    <n v="7"/>
    <d v="2023-06-10T00:00:00"/>
    <d v="2023-06-11T00:00:00"/>
    <x v="1"/>
    <x v="1"/>
    <n v="218.29"/>
    <x v="2"/>
    <x v="0"/>
    <x v="9"/>
    <n v="528.24"/>
    <n v="5225.71"/>
  </r>
  <r>
    <x v="7044"/>
    <x v="3"/>
    <x v="1"/>
    <n v="1344.42"/>
    <n v="0.47"/>
    <n v="3"/>
    <d v="2024-10-15T00:00:00"/>
    <d v="2024-10-22T00:00:00"/>
    <x v="1"/>
    <x v="1"/>
    <n v="316.19"/>
    <x v="2"/>
    <x v="1"/>
    <x v="2"/>
    <n v="1028.23"/>
    <n v="4033.26"/>
  </r>
  <r>
    <x v="7045"/>
    <x v="1"/>
    <x v="2"/>
    <n v="213.93"/>
    <n v="0.3"/>
    <n v="6"/>
    <d v="2024-05-10T00:00:00"/>
    <d v="2024-05-16T00:00:00"/>
    <x v="2"/>
    <x v="1"/>
    <n v="53"/>
    <x v="1"/>
    <x v="1"/>
    <x v="5"/>
    <n v="160.93"/>
    <n v="1283.58"/>
  </r>
  <r>
    <x v="7046"/>
    <x v="3"/>
    <x v="2"/>
    <n v="4333.3599999999997"/>
    <n v="0.16"/>
    <n v="1"/>
    <d v="2023-03-29T00:00:00"/>
    <d v="2023-04-03T00:00:00"/>
    <x v="1"/>
    <x v="1"/>
    <n v="1097.6400000000001"/>
    <x v="3"/>
    <x v="0"/>
    <x v="0"/>
    <n v="3235.7199999999993"/>
    <n v="4333.3599999999997"/>
  </r>
  <r>
    <x v="7047"/>
    <x v="1"/>
    <x v="4"/>
    <n v="222.03"/>
    <n v="0.45"/>
    <n v="6"/>
    <d v="2023-07-09T00:00:00"/>
    <d v="2023-07-15T00:00:00"/>
    <x v="2"/>
    <x v="0"/>
    <n v="49.32"/>
    <x v="0"/>
    <x v="0"/>
    <x v="4"/>
    <n v="172.71"/>
    <n v="1332.18"/>
  </r>
  <r>
    <x v="7048"/>
    <x v="1"/>
    <x v="4"/>
    <n v="1661.61"/>
    <n v="0.4"/>
    <n v="5"/>
    <d v="2023-03-30T00:00:00"/>
    <d v="2023-04-01T00:00:00"/>
    <x v="1"/>
    <x v="0"/>
    <n v="167.85"/>
    <x v="1"/>
    <x v="0"/>
    <x v="0"/>
    <n v="1493.76"/>
    <n v="8308.0499999999993"/>
  </r>
  <r>
    <x v="7049"/>
    <x v="0"/>
    <x v="1"/>
    <n v="483.41"/>
    <n v="0.04"/>
    <n v="2"/>
    <d v="2023-05-15T00:00:00"/>
    <d v="2023-05-16T00:00:00"/>
    <x v="2"/>
    <x v="1"/>
    <n v="141.52000000000001"/>
    <x v="3"/>
    <x v="0"/>
    <x v="5"/>
    <n v="341.89"/>
    <n v="966.82"/>
  </r>
  <r>
    <x v="7050"/>
    <x v="2"/>
    <x v="4"/>
    <n v="3928.89"/>
    <n v="0.24"/>
    <n v="4"/>
    <d v="2024-05-08T00:00:00"/>
    <d v="2024-05-09T00:00:00"/>
    <x v="1"/>
    <x v="2"/>
    <n v="668.72"/>
    <x v="1"/>
    <x v="1"/>
    <x v="5"/>
    <n v="3260.17"/>
    <n v="15715.56"/>
  </r>
  <r>
    <x v="7051"/>
    <x v="1"/>
    <x v="4"/>
    <n v="4632.42"/>
    <n v="0.49"/>
    <n v="7"/>
    <d v="2023-09-18T00:00:00"/>
    <d v="2023-09-21T00:00:00"/>
    <x v="0"/>
    <x v="0"/>
    <n v="1192.0999999999999"/>
    <x v="5"/>
    <x v="0"/>
    <x v="7"/>
    <n v="3440.32"/>
    <n v="32426.940000000002"/>
  </r>
  <r>
    <x v="7052"/>
    <x v="0"/>
    <x v="1"/>
    <n v="2857.8"/>
    <n v="0.23"/>
    <n v="6"/>
    <d v="2023-01-13T00:00:00"/>
    <d v="2023-01-20T00:00:00"/>
    <x v="0"/>
    <x v="1"/>
    <n v="713.64"/>
    <x v="5"/>
    <x v="0"/>
    <x v="6"/>
    <n v="2144.1600000000003"/>
    <n v="17146.800000000003"/>
  </r>
  <r>
    <x v="7053"/>
    <x v="2"/>
    <x v="2"/>
    <n v="783.88"/>
    <n v="0.47"/>
    <n v="6"/>
    <d v="2024-01-21T00:00:00"/>
    <d v="2024-01-23T00:00:00"/>
    <x v="2"/>
    <x v="0"/>
    <n v="122.98"/>
    <x v="0"/>
    <x v="1"/>
    <x v="6"/>
    <n v="660.9"/>
    <n v="4703.28"/>
  </r>
  <r>
    <x v="7054"/>
    <x v="3"/>
    <x v="1"/>
    <n v="2834.99"/>
    <n v="0.49"/>
    <n v="9"/>
    <d v="2023-09-07T00:00:00"/>
    <d v="2023-09-14T00:00:00"/>
    <x v="1"/>
    <x v="1"/>
    <n v="736.82"/>
    <x v="4"/>
    <x v="0"/>
    <x v="7"/>
    <n v="2098.1699999999996"/>
    <n v="25514.909999999996"/>
  </r>
  <r>
    <x v="7055"/>
    <x v="2"/>
    <x v="3"/>
    <n v="3874.67"/>
    <n v="0.19"/>
    <n v="2"/>
    <d v="2024-05-17T00:00:00"/>
    <d v="2024-05-23T00:00:00"/>
    <x v="1"/>
    <x v="0"/>
    <n v="434.28"/>
    <x v="1"/>
    <x v="1"/>
    <x v="5"/>
    <n v="3440.3900000000003"/>
    <n v="7749.34"/>
  </r>
  <r>
    <x v="7056"/>
    <x v="1"/>
    <x v="1"/>
    <n v="3620.24"/>
    <n v="0.48"/>
    <n v="1"/>
    <d v="2024-08-18T00:00:00"/>
    <d v="2024-08-19T00:00:00"/>
    <x v="0"/>
    <x v="0"/>
    <n v="501.85"/>
    <x v="1"/>
    <x v="1"/>
    <x v="1"/>
    <n v="3118.39"/>
    <n v="3620.24"/>
  </r>
  <r>
    <x v="7057"/>
    <x v="1"/>
    <x v="3"/>
    <n v="3734.42"/>
    <n v="7.0000000000000007E-2"/>
    <n v="2"/>
    <d v="2024-09-20T00:00:00"/>
    <d v="2024-09-21T00:00:00"/>
    <x v="0"/>
    <x v="1"/>
    <n v="400.54"/>
    <x v="4"/>
    <x v="1"/>
    <x v="7"/>
    <n v="3333.88"/>
    <n v="7468.84"/>
  </r>
  <r>
    <x v="7058"/>
    <x v="1"/>
    <x v="1"/>
    <n v="1467.95"/>
    <n v="0.08"/>
    <n v="3"/>
    <d v="2023-04-01T00:00:00"/>
    <d v="2023-04-04T00:00:00"/>
    <x v="2"/>
    <x v="0"/>
    <n v="94.43"/>
    <x v="2"/>
    <x v="0"/>
    <x v="3"/>
    <n v="1373.52"/>
    <n v="4403.8500000000004"/>
  </r>
  <r>
    <x v="7059"/>
    <x v="1"/>
    <x v="3"/>
    <n v="461.31"/>
    <n v="0.14000000000000001"/>
    <n v="9"/>
    <d v="2023-09-20T00:00:00"/>
    <d v="2023-09-26T00:00:00"/>
    <x v="1"/>
    <x v="0"/>
    <n v="50.15"/>
    <x v="1"/>
    <x v="0"/>
    <x v="7"/>
    <n v="411.16"/>
    <n v="4151.79"/>
  </r>
  <r>
    <x v="7060"/>
    <x v="1"/>
    <x v="3"/>
    <n v="829.92"/>
    <n v="0.23"/>
    <n v="9"/>
    <d v="2024-11-04T00:00:00"/>
    <d v="2024-11-07T00:00:00"/>
    <x v="1"/>
    <x v="1"/>
    <n v="176.07"/>
    <x v="3"/>
    <x v="1"/>
    <x v="11"/>
    <n v="653.84999999999991"/>
    <n v="7469.28"/>
  </r>
  <r>
    <x v="7061"/>
    <x v="0"/>
    <x v="1"/>
    <n v="4781.9799999999996"/>
    <n v="0.09"/>
    <n v="5"/>
    <d v="2024-10-22T00:00:00"/>
    <d v="2024-10-26T00:00:00"/>
    <x v="2"/>
    <x v="1"/>
    <n v="1149.57"/>
    <x v="1"/>
    <x v="1"/>
    <x v="2"/>
    <n v="3632.41"/>
    <n v="23909.899999999998"/>
  </r>
  <r>
    <x v="7062"/>
    <x v="1"/>
    <x v="4"/>
    <n v="3106.22"/>
    <n v="0.17"/>
    <n v="7"/>
    <d v="2024-11-30T00:00:00"/>
    <d v="2024-12-04T00:00:00"/>
    <x v="1"/>
    <x v="1"/>
    <n v="428.2"/>
    <x v="0"/>
    <x v="1"/>
    <x v="11"/>
    <n v="2678.02"/>
    <n v="21743.539999999997"/>
  </r>
  <r>
    <x v="7063"/>
    <x v="0"/>
    <x v="0"/>
    <n v="3666.71"/>
    <n v="0.05"/>
    <n v="3"/>
    <d v="2024-01-29T00:00:00"/>
    <d v="2024-02-02T00:00:00"/>
    <x v="0"/>
    <x v="1"/>
    <n v="859.33"/>
    <x v="2"/>
    <x v="1"/>
    <x v="6"/>
    <n v="2807.38"/>
    <n v="11000.130000000001"/>
  </r>
  <r>
    <x v="7064"/>
    <x v="3"/>
    <x v="4"/>
    <n v="4505.42"/>
    <n v="0.22"/>
    <n v="2"/>
    <d v="2024-02-26T00:00:00"/>
    <d v="2024-03-01T00:00:00"/>
    <x v="1"/>
    <x v="2"/>
    <n v="233.21"/>
    <x v="5"/>
    <x v="1"/>
    <x v="8"/>
    <n v="4272.21"/>
    <n v="9010.84"/>
  </r>
  <r>
    <x v="7065"/>
    <x v="1"/>
    <x v="3"/>
    <n v="4278.5"/>
    <n v="0.41"/>
    <n v="6"/>
    <d v="2023-07-05T00:00:00"/>
    <d v="2023-07-07T00:00:00"/>
    <x v="1"/>
    <x v="0"/>
    <n v="1025.8800000000001"/>
    <x v="5"/>
    <x v="0"/>
    <x v="4"/>
    <n v="3252.62"/>
    <n v="25671"/>
  </r>
  <r>
    <x v="7066"/>
    <x v="1"/>
    <x v="1"/>
    <n v="1170.17"/>
    <n v="0.3"/>
    <n v="6"/>
    <d v="2024-07-21T00:00:00"/>
    <d v="2024-07-23T00:00:00"/>
    <x v="1"/>
    <x v="1"/>
    <n v="304.17"/>
    <x v="0"/>
    <x v="1"/>
    <x v="4"/>
    <n v="866"/>
    <n v="7021.02"/>
  </r>
  <r>
    <x v="7067"/>
    <x v="2"/>
    <x v="1"/>
    <n v="384.49"/>
    <n v="0.41"/>
    <n v="5"/>
    <d v="2024-05-01T00:00:00"/>
    <d v="2024-05-06T00:00:00"/>
    <x v="1"/>
    <x v="1"/>
    <n v="114.58"/>
    <x v="4"/>
    <x v="1"/>
    <x v="5"/>
    <n v="269.91000000000003"/>
    <n v="1922.45"/>
  </r>
  <r>
    <x v="7068"/>
    <x v="3"/>
    <x v="1"/>
    <n v="4633.13"/>
    <n v="7.0000000000000007E-2"/>
    <n v="1"/>
    <d v="2023-08-01T00:00:00"/>
    <d v="2023-08-06T00:00:00"/>
    <x v="0"/>
    <x v="2"/>
    <n v="1267.7"/>
    <x v="5"/>
    <x v="0"/>
    <x v="1"/>
    <n v="3365.4300000000003"/>
    <n v="4633.13"/>
  </r>
  <r>
    <x v="7069"/>
    <x v="1"/>
    <x v="1"/>
    <n v="4910.17"/>
    <n v="0.2"/>
    <n v="2"/>
    <d v="2024-01-06T00:00:00"/>
    <d v="2024-01-12T00:00:00"/>
    <x v="1"/>
    <x v="0"/>
    <n v="1094.04"/>
    <x v="2"/>
    <x v="1"/>
    <x v="6"/>
    <n v="3816.13"/>
    <n v="9820.34"/>
  </r>
  <r>
    <x v="7070"/>
    <x v="1"/>
    <x v="0"/>
    <n v="2879.99"/>
    <n v="0.02"/>
    <n v="7"/>
    <d v="2024-03-23T00:00:00"/>
    <d v="2024-03-27T00:00:00"/>
    <x v="2"/>
    <x v="2"/>
    <n v="393.82"/>
    <x v="5"/>
    <x v="1"/>
    <x v="0"/>
    <n v="2486.1699999999996"/>
    <n v="20159.93"/>
  </r>
  <r>
    <x v="7071"/>
    <x v="3"/>
    <x v="2"/>
    <n v="4453.17"/>
    <n v="0.18"/>
    <n v="2"/>
    <d v="2024-10-21T00:00:00"/>
    <d v="2024-10-28T00:00:00"/>
    <x v="1"/>
    <x v="1"/>
    <n v="539.34"/>
    <x v="4"/>
    <x v="1"/>
    <x v="2"/>
    <n v="3913.83"/>
    <n v="8906.34"/>
  </r>
  <r>
    <x v="7072"/>
    <x v="0"/>
    <x v="3"/>
    <n v="1235.9000000000001"/>
    <n v="0.31"/>
    <n v="5"/>
    <d v="2023-02-09T00:00:00"/>
    <d v="2023-02-16T00:00:00"/>
    <x v="2"/>
    <x v="0"/>
    <n v="97.92"/>
    <x v="1"/>
    <x v="0"/>
    <x v="8"/>
    <n v="1137.98"/>
    <n v="6179.5"/>
  </r>
  <r>
    <x v="7073"/>
    <x v="1"/>
    <x v="0"/>
    <n v="644.09"/>
    <n v="0.28000000000000003"/>
    <n v="4"/>
    <d v="2023-06-01T00:00:00"/>
    <d v="2023-06-08T00:00:00"/>
    <x v="2"/>
    <x v="0"/>
    <n v="78.400000000000006"/>
    <x v="0"/>
    <x v="0"/>
    <x v="9"/>
    <n v="565.69000000000005"/>
    <n v="2576.36"/>
  </r>
  <r>
    <x v="7074"/>
    <x v="2"/>
    <x v="4"/>
    <n v="2549.1"/>
    <n v="0.03"/>
    <n v="1"/>
    <d v="2024-05-09T00:00:00"/>
    <d v="2024-05-13T00:00:00"/>
    <x v="2"/>
    <x v="0"/>
    <n v="321.95"/>
    <x v="2"/>
    <x v="1"/>
    <x v="5"/>
    <n v="2227.15"/>
    <n v="2549.1"/>
  </r>
  <r>
    <x v="7075"/>
    <x v="1"/>
    <x v="2"/>
    <n v="4074.8"/>
    <n v="0.03"/>
    <n v="5"/>
    <d v="2024-08-19T00:00:00"/>
    <d v="2024-08-21T00:00:00"/>
    <x v="1"/>
    <x v="0"/>
    <n v="930.81"/>
    <x v="4"/>
    <x v="1"/>
    <x v="1"/>
    <n v="3143.9900000000002"/>
    <n v="20374"/>
  </r>
  <r>
    <x v="7076"/>
    <x v="2"/>
    <x v="2"/>
    <n v="3307.8"/>
    <n v="0.15"/>
    <n v="1"/>
    <d v="2024-09-11T00:00:00"/>
    <d v="2024-09-15T00:00:00"/>
    <x v="0"/>
    <x v="1"/>
    <n v="766.08"/>
    <x v="0"/>
    <x v="1"/>
    <x v="7"/>
    <n v="2541.7200000000003"/>
    <n v="3307.8"/>
  </r>
  <r>
    <x v="7077"/>
    <x v="2"/>
    <x v="1"/>
    <n v="3222.87"/>
    <n v="0.39"/>
    <n v="3"/>
    <d v="2023-11-10T00:00:00"/>
    <d v="2023-11-16T00:00:00"/>
    <x v="2"/>
    <x v="2"/>
    <n v="580.96"/>
    <x v="5"/>
    <x v="0"/>
    <x v="11"/>
    <n v="2641.91"/>
    <n v="9668.61"/>
  </r>
  <r>
    <x v="7078"/>
    <x v="1"/>
    <x v="0"/>
    <n v="185.55"/>
    <n v="0.01"/>
    <n v="9"/>
    <d v="2024-05-21T00:00:00"/>
    <d v="2024-05-25T00:00:00"/>
    <x v="2"/>
    <x v="0"/>
    <n v="45.1"/>
    <x v="1"/>
    <x v="1"/>
    <x v="5"/>
    <n v="140.45000000000002"/>
    <n v="1669.95"/>
  </r>
  <r>
    <x v="7079"/>
    <x v="1"/>
    <x v="4"/>
    <n v="1655.72"/>
    <n v="0.31"/>
    <n v="7"/>
    <d v="2024-09-21T00:00:00"/>
    <d v="2024-09-23T00:00:00"/>
    <x v="1"/>
    <x v="2"/>
    <n v="224.41"/>
    <x v="5"/>
    <x v="1"/>
    <x v="7"/>
    <n v="1431.31"/>
    <n v="11590.04"/>
  </r>
  <r>
    <x v="7080"/>
    <x v="2"/>
    <x v="1"/>
    <n v="4703.53"/>
    <n v="0.09"/>
    <n v="2"/>
    <d v="2023-06-27T00:00:00"/>
    <d v="2023-06-28T00:00:00"/>
    <x v="0"/>
    <x v="2"/>
    <n v="788.71"/>
    <x v="1"/>
    <x v="0"/>
    <x v="9"/>
    <n v="3914.8199999999997"/>
    <n v="9407.06"/>
  </r>
  <r>
    <x v="7081"/>
    <x v="3"/>
    <x v="1"/>
    <n v="757.94"/>
    <n v="0.47"/>
    <n v="5"/>
    <d v="2023-05-18T00:00:00"/>
    <d v="2023-05-20T00:00:00"/>
    <x v="0"/>
    <x v="2"/>
    <n v="47.05"/>
    <x v="1"/>
    <x v="0"/>
    <x v="5"/>
    <n v="710.8900000000001"/>
    <n v="3789.7000000000003"/>
  </r>
  <r>
    <x v="7082"/>
    <x v="3"/>
    <x v="3"/>
    <n v="3659.19"/>
    <n v="0.22"/>
    <n v="4"/>
    <d v="2023-03-25T00:00:00"/>
    <d v="2023-04-01T00:00:00"/>
    <x v="2"/>
    <x v="0"/>
    <n v="673.84"/>
    <x v="1"/>
    <x v="0"/>
    <x v="0"/>
    <n v="2985.35"/>
    <n v="14636.76"/>
  </r>
  <r>
    <x v="7083"/>
    <x v="1"/>
    <x v="2"/>
    <n v="3820.62"/>
    <n v="0.02"/>
    <n v="7"/>
    <d v="2023-01-19T00:00:00"/>
    <d v="2023-01-25T00:00:00"/>
    <x v="1"/>
    <x v="1"/>
    <n v="561.29999999999995"/>
    <x v="1"/>
    <x v="0"/>
    <x v="6"/>
    <n v="3259.3199999999997"/>
    <n v="26744.34"/>
  </r>
  <r>
    <x v="7084"/>
    <x v="0"/>
    <x v="4"/>
    <n v="3690.88"/>
    <n v="0.36"/>
    <n v="4"/>
    <d v="2023-01-30T00:00:00"/>
    <d v="2023-02-03T00:00:00"/>
    <x v="1"/>
    <x v="0"/>
    <n v="245.92"/>
    <x v="2"/>
    <x v="0"/>
    <x v="6"/>
    <n v="3444.96"/>
    <n v="14763.52"/>
  </r>
  <r>
    <x v="7085"/>
    <x v="3"/>
    <x v="2"/>
    <n v="4947.5"/>
    <n v="0.24"/>
    <n v="9"/>
    <d v="2023-11-09T00:00:00"/>
    <d v="2023-11-11T00:00:00"/>
    <x v="1"/>
    <x v="2"/>
    <n v="362.25"/>
    <x v="5"/>
    <x v="0"/>
    <x v="11"/>
    <n v="4585.25"/>
    <n v="44527.5"/>
  </r>
  <r>
    <x v="7086"/>
    <x v="1"/>
    <x v="0"/>
    <n v="2105.12"/>
    <n v="0.44"/>
    <n v="3"/>
    <d v="2023-09-29T00:00:00"/>
    <d v="2023-10-04T00:00:00"/>
    <x v="2"/>
    <x v="2"/>
    <n v="451.25"/>
    <x v="1"/>
    <x v="0"/>
    <x v="7"/>
    <n v="1653.87"/>
    <n v="6315.36"/>
  </r>
  <r>
    <x v="7087"/>
    <x v="3"/>
    <x v="3"/>
    <n v="3442.75"/>
    <n v="0.33"/>
    <n v="6"/>
    <d v="2023-01-22T00:00:00"/>
    <d v="2023-01-23T00:00:00"/>
    <x v="2"/>
    <x v="2"/>
    <n v="811.98"/>
    <x v="1"/>
    <x v="0"/>
    <x v="6"/>
    <n v="2630.77"/>
    <n v="20656.5"/>
  </r>
  <r>
    <x v="7088"/>
    <x v="0"/>
    <x v="1"/>
    <n v="1048.9100000000001"/>
    <n v="0.35"/>
    <n v="5"/>
    <d v="2023-11-06T00:00:00"/>
    <d v="2023-11-07T00:00:00"/>
    <x v="1"/>
    <x v="2"/>
    <n v="78.239999999999995"/>
    <x v="4"/>
    <x v="0"/>
    <x v="11"/>
    <n v="970.67000000000007"/>
    <n v="5244.55"/>
  </r>
  <r>
    <x v="7089"/>
    <x v="1"/>
    <x v="3"/>
    <n v="2058.58"/>
    <n v="0.38"/>
    <n v="8"/>
    <d v="2023-03-25T00:00:00"/>
    <d v="2023-03-26T00:00:00"/>
    <x v="2"/>
    <x v="1"/>
    <n v="501.71"/>
    <x v="1"/>
    <x v="0"/>
    <x v="0"/>
    <n v="1556.87"/>
    <n v="16468.64"/>
  </r>
  <r>
    <x v="7090"/>
    <x v="0"/>
    <x v="1"/>
    <n v="2508.65"/>
    <n v="0.21"/>
    <n v="1"/>
    <d v="2024-09-12T00:00:00"/>
    <d v="2024-09-19T00:00:00"/>
    <x v="0"/>
    <x v="0"/>
    <n v="667.03"/>
    <x v="0"/>
    <x v="1"/>
    <x v="7"/>
    <n v="1841.6200000000001"/>
    <n v="2508.65"/>
  </r>
  <r>
    <x v="7091"/>
    <x v="1"/>
    <x v="3"/>
    <n v="1152.6500000000001"/>
    <n v="0.4"/>
    <n v="2"/>
    <d v="2024-05-03T00:00:00"/>
    <d v="2024-05-09T00:00:00"/>
    <x v="1"/>
    <x v="2"/>
    <n v="220.77"/>
    <x v="3"/>
    <x v="1"/>
    <x v="5"/>
    <n v="931.88000000000011"/>
    <n v="2305.3000000000002"/>
  </r>
  <r>
    <x v="7092"/>
    <x v="0"/>
    <x v="1"/>
    <n v="4543.37"/>
    <n v="0.03"/>
    <n v="7"/>
    <d v="2024-02-07T00:00:00"/>
    <d v="2024-02-09T00:00:00"/>
    <x v="1"/>
    <x v="1"/>
    <n v="782.29"/>
    <x v="3"/>
    <x v="1"/>
    <x v="8"/>
    <n v="3761.08"/>
    <n v="31803.59"/>
  </r>
  <r>
    <x v="7093"/>
    <x v="3"/>
    <x v="2"/>
    <n v="3609.37"/>
    <n v="0.38"/>
    <n v="1"/>
    <d v="2024-05-31T00:00:00"/>
    <d v="2024-06-05T00:00:00"/>
    <x v="1"/>
    <x v="1"/>
    <n v="595.6"/>
    <x v="1"/>
    <x v="1"/>
    <x v="5"/>
    <n v="3013.77"/>
    <n v="3609.37"/>
  </r>
  <r>
    <x v="7094"/>
    <x v="3"/>
    <x v="2"/>
    <n v="1490.41"/>
    <n v="0.32"/>
    <n v="5"/>
    <d v="2024-08-05T00:00:00"/>
    <d v="2024-08-12T00:00:00"/>
    <x v="0"/>
    <x v="0"/>
    <n v="185.06"/>
    <x v="0"/>
    <x v="1"/>
    <x v="1"/>
    <n v="1305.3500000000001"/>
    <n v="7452.05"/>
  </r>
  <r>
    <x v="7095"/>
    <x v="0"/>
    <x v="2"/>
    <n v="761.29"/>
    <n v="0.28000000000000003"/>
    <n v="8"/>
    <d v="2024-04-26T00:00:00"/>
    <d v="2024-04-29T00:00:00"/>
    <x v="1"/>
    <x v="2"/>
    <n v="208.81"/>
    <x v="0"/>
    <x v="1"/>
    <x v="3"/>
    <n v="552.48"/>
    <n v="6090.32"/>
  </r>
  <r>
    <x v="7096"/>
    <x v="0"/>
    <x v="2"/>
    <n v="1510.55"/>
    <n v="0.16"/>
    <n v="5"/>
    <d v="2023-10-03T00:00:00"/>
    <d v="2023-10-08T00:00:00"/>
    <x v="0"/>
    <x v="1"/>
    <n v="403.6"/>
    <x v="2"/>
    <x v="0"/>
    <x v="2"/>
    <n v="1106.9499999999998"/>
    <n v="7552.75"/>
  </r>
  <r>
    <x v="7097"/>
    <x v="0"/>
    <x v="3"/>
    <n v="3152.63"/>
    <n v="0.06"/>
    <n v="5"/>
    <d v="2024-02-03T00:00:00"/>
    <d v="2024-02-08T00:00:00"/>
    <x v="1"/>
    <x v="0"/>
    <n v="560.80999999999995"/>
    <x v="3"/>
    <x v="1"/>
    <x v="8"/>
    <n v="2591.8200000000002"/>
    <n v="15763.150000000001"/>
  </r>
  <r>
    <x v="7098"/>
    <x v="1"/>
    <x v="1"/>
    <n v="4149.3999999999996"/>
    <n v="0.32"/>
    <n v="9"/>
    <d v="2024-07-03T00:00:00"/>
    <d v="2024-07-07T00:00:00"/>
    <x v="1"/>
    <x v="0"/>
    <n v="458.96"/>
    <x v="4"/>
    <x v="1"/>
    <x v="4"/>
    <n v="3690.4399999999996"/>
    <n v="37344.6"/>
  </r>
  <r>
    <x v="7099"/>
    <x v="3"/>
    <x v="2"/>
    <n v="2565.52"/>
    <n v="0.24"/>
    <n v="5"/>
    <d v="2023-05-09T00:00:00"/>
    <d v="2023-05-14T00:00:00"/>
    <x v="2"/>
    <x v="1"/>
    <n v="712.1"/>
    <x v="4"/>
    <x v="0"/>
    <x v="5"/>
    <n v="1853.42"/>
    <n v="12827.6"/>
  </r>
  <r>
    <x v="7100"/>
    <x v="1"/>
    <x v="3"/>
    <n v="602.22"/>
    <n v="0.11"/>
    <n v="1"/>
    <d v="2024-09-21T00:00:00"/>
    <d v="2024-09-23T00:00:00"/>
    <x v="2"/>
    <x v="1"/>
    <n v="140.22"/>
    <x v="5"/>
    <x v="1"/>
    <x v="7"/>
    <n v="462"/>
    <n v="602.22"/>
  </r>
  <r>
    <x v="7101"/>
    <x v="3"/>
    <x v="1"/>
    <n v="1321.64"/>
    <n v="0.02"/>
    <n v="3"/>
    <d v="2023-01-05T00:00:00"/>
    <d v="2023-01-06T00:00:00"/>
    <x v="2"/>
    <x v="2"/>
    <n v="337.95"/>
    <x v="3"/>
    <x v="0"/>
    <x v="6"/>
    <n v="983.69"/>
    <n v="3964.92"/>
  </r>
  <r>
    <x v="7102"/>
    <x v="2"/>
    <x v="3"/>
    <n v="1791.21"/>
    <n v="0.27"/>
    <n v="5"/>
    <d v="2024-04-26T00:00:00"/>
    <d v="2024-05-02T00:00:00"/>
    <x v="0"/>
    <x v="0"/>
    <n v="460.21"/>
    <x v="2"/>
    <x v="1"/>
    <x v="3"/>
    <n v="1331"/>
    <n v="8956.0499999999993"/>
  </r>
  <r>
    <x v="7103"/>
    <x v="1"/>
    <x v="2"/>
    <n v="3217.07"/>
    <n v="0.06"/>
    <n v="8"/>
    <d v="2024-03-13T00:00:00"/>
    <d v="2024-03-18T00:00:00"/>
    <x v="0"/>
    <x v="0"/>
    <n v="312.77999999999997"/>
    <x v="3"/>
    <x v="1"/>
    <x v="0"/>
    <n v="2904.29"/>
    <n v="25736.560000000001"/>
  </r>
  <r>
    <x v="7104"/>
    <x v="3"/>
    <x v="0"/>
    <n v="1308.55"/>
    <n v="0.46"/>
    <n v="2"/>
    <d v="2024-08-19T00:00:00"/>
    <d v="2024-08-24T00:00:00"/>
    <x v="0"/>
    <x v="2"/>
    <n v="83.11"/>
    <x v="3"/>
    <x v="1"/>
    <x v="1"/>
    <n v="1225.44"/>
    <n v="2617.1"/>
  </r>
  <r>
    <x v="7105"/>
    <x v="3"/>
    <x v="3"/>
    <n v="1246.25"/>
    <n v="0.08"/>
    <n v="4"/>
    <d v="2023-11-13T00:00:00"/>
    <d v="2023-11-16T00:00:00"/>
    <x v="0"/>
    <x v="2"/>
    <n v="219.72"/>
    <x v="5"/>
    <x v="0"/>
    <x v="11"/>
    <n v="1026.53"/>
    <n v="4985"/>
  </r>
  <r>
    <x v="7106"/>
    <x v="1"/>
    <x v="2"/>
    <n v="1502.39"/>
    <n v="0.02"/>
    <n v="4"/>
    <d v="2024-08-12T00:00:00"/>
    <d v="2024-08-15T00:00:00"/>
    <x v="1"/>
    <x v="0"/>
    <n v="250.18"/>
    <x v="2"/>
    <x v="1"/>
    <x v="1"/>
    <n v="1252.21"/>
    <n v="6009.56"/>
  </r>
  <r>
    <x v="7107"/>
    <x v="1"/>
    <x v="4"/>
    <n v="3003.39"/>
    <n v="0.13"/>
    <n v="3"/>
    <d v="2023-05-05T00:00:00"/>
    <d v="2023-05-11T00:00:00"/>
    <x v="0"/>
    <x v="0"/>
    <n v="391.49"/>
    <x v="1"/>
    <x v="0"/>
    <x v="5"/>
    <n v="2611.8999999999996"/>
    <n v="9010.17"/>
  </r>
  <r>
    <x v="7108"/>
    <x v="3"/>
    <x v="1"/>
    <n v="2513.89"/>
    <n v="0.09"/>
    <n v="6"/>
    <d v="2023-03-17T00:00:00"/>
    <d v="2023-03-21T00:00:00"/>
    <x v="0"/>
    <x v="2"/>
    <n v="580.30999999999995"/>
    <x v="2"/>
    <x v="0"/>
    <x v="0"/>
    <n v="1933.58"/>
    <n v="15083.34"/>
  </r>
  <r>
    <x v="7109"/>
    <x v="1"/>
    <x v="2"/>
    <n v="4224.0200000000004"/>
    <n v="0.4"/>
    <n v="2"/>
    <d v="2023-10-10T00:00:00"/>
    <d v="2023-10-16T00:00:00"/>
    <x v="2"/>
    <x v="1"/>
    <n v="851.91"/>
    <x v="3"/>
    <x v="0"/>
    <x v="2"/>
    <n v="3372.1100000000006"/>
    <n v="8448.0400000000009"/>
  </r>
  <r>
    <x v="7110"/>
    <x v="0"/>
    <x v="4"/>
    <n v="3519.87"/>
    <n v="0.14000000000000001"/>
    <n v="3"/>
    <d v="2024-05-10T00:00:00"/>
    <d v="2024-05-13T00:00:00"/>
    <x v="2"/>
    <x v="0"/>
    <n v="514.99"/>
    <x v="1"/>
    <x v="1"/>
    <x v="5"/>
    <n v="3004.88"/>
    <n v="10559.61"/>
  </r>
  <r>
    <x v="7111"/>
    <x v="1"/>
    <x v="3"/>
    <n v="3367.43"/>
    <n v="0.12"/>
    <n v="2"/>
    <d v="2023-12-13T00:00:00"/>
    <d v="2023-12-20T00:00:00"/>
    <x v="2"/>
    <x v="1"/>
    <n v="579.36"/>
    <x v="5"/>
    <x v="0"/>
    <x v="10"/>
    <n v="2788.0699999999997"/>
    <n v="6734.86"/>
  </r>
  <r>
    <x v="7112"/>
    <x v="1"/>
    <x v="3"/>
    <n v="857.79"/>
    <n v="0.5"/>
    <n v="8"/>
    <d v="2023-05-10T00:00:00"/>
    <d v="2023-05-16T00:00:00"/>
    <x v="2"/>
    <x v="0"/>
    <n v="158.55000000000001"/>
    <x v="3"/>
    <x v="0"/>
    <x v="5"/>
    <n v="699.24"/>
    <n v="6862.32"/>
  </r>
  <r>
    <x v="7113"/>
    <x v="1"/>
    <x v="4"/>
    <n v="370.62"/>
    <n v="0.08"/>
    <n v="2"/>
    <d v="2024-10-23T00:00:00"/>
    <d v="2024-10-30T00:00:00"/>
    <x v="0"/>
    <x v="0"/>
    <n v="105.7"/>
    <x v="0"/>
    <x v="1"/>
    <x v="2"/>
    <n v="264.92"/>
    <n v="741.24"/>
  </r>
  <r>
    <x v="7114"/>
    <x v="3"/>
    <x v="4"/>
    <n v="2598.9899999999998"/>
    <n v="0.04"/>
    <n v="5"/>
    <d v="2023-12-18T00:00:00"/>
    <d v="2023-12-22T00:00:00"/>
    <x v="0"/>
    <x v="1"/>
    <n v="466.39"/>
    <x v="2"/>
    <x v="0"/>
    <x v="10"/>
    <n v="2132.6"/>
    <n v="12994.949999999999"/>
  </r>
  <r>
    <x v="7115"/>
    <x v="0"/>
    <x v="1"/>
    <n v="451.04"/>
    <n v="0.15"/>
    <n v="4"/>
    <d v="2023-05-25T00:00:00"/>
    <d v="2023-05-27T00:00:00"/>
    <x v="0"/>
    <x v="2"/>
    <n v="96.35"/>
    <x v="4"/>
    <x v="0"/>
    <x v="5"/>
    <n v="354.69000000000005"/>
    <n v="1804.16"/>
  </r>
  <r>
    <x v="7116"/>
    <x v="2"/>
    <x v="3"/>
    <n v="1883.69"/>
    <n v="0.2"/>
    <n v="1"/>
    <d v="2024-12-01T00:00:00"/>
    <d v="2024-12-02T00:00:00"/>
    <x v="2"/>
    <x v="2"/>
    <n v="522.74"/>
    <x v="3"/>
    <x v="1"/>
    <x v="10"/>
    <n v="1360.95"/>
    <n v="1883.69"/>
  </r>
  <r>
    <x v="7117"/>
    <x v="2"/>
    <x v="4"/>
    <n v="227.95"/>
    <n v="0.38"/>
    <n v="7"/>
    <d v="2024-04-29T00:00:00"/>
    <d v="2024-05-02T00:00:00"/>
    <x v="1"/>
    <x v="0"/>
    <n v="52.24"/>
    <x v="3"/>
    <x v="1"/>
    <x v="3"/>
    <n v="175.70999999999998"/>
    <n v="1595.6499999999999"/>
  </r>
  <r>
    <x v="7118"/>
    <x v="0"/>
    <x v="0"/>
    <n v="966.36"/>
    <n v="0.48"/>
    <n v="6"/>
    <d v="2024-07-31T00:00:00"/>
    <d v="2024-08-02T00:00:00"/>
    <x v="1"/>
    <x v="1"/>
    <n v="179.84"/>
    <x v="2"/>
    <x v="1"/>
    <x v="4"/>
    <n v="786.52"/>
    <n v="5798.16"/>
  </r>
  <r>
    <x v="7119"/>
    <x v="0"/>
    <x v="0"/>
    <n v="640.79999999999995"/>
    <n v="0.38"/>
    <n v="1"/>
    <d v="2023-09-02T00:00:00"/>
    <d v="2023-09-03T00:00:00"/>
    <x v="2"/>
    <x v="1"/>
    <n v="96.38"/>
    <x v="4"/>
    <x v="0"/>
    <x v="7"/>
    <n v="544.41999999999996"/>
    <n v="640.79999999999995"/>
  </r>
  <r>
    <x v="7120"/>
    <x v="0"/>
    <x v="4"/>
    <n v="4024.83"/>
    <n v="0.36"/>
    <n v="9"/>
    <d v="2023-09-01T00:00:00"/>
    <d v="2023-09-08T00:00:00"/>
    <x v="1"/>
    <x v="1"/>
    <n v="314.17"/>
    <x v="1"/>
    <x v="0"/>
    <x v="7"/>
    <n v="3710.66"/>
    <n v="36223.47"/>
  </r>
  <r>
    <x v="7121"/>
    <x v="3"/>
    <x v="1"/>
    <n v="1796.02"/>
    <n v="0.5"/>
    <n v="4"/>
    <d v="2023-04-29T00:00:00"/>
    <d v="2023-05-01T00:00:00"/>
    <x v="2"/>
    <x v="0"/>
    <n v="442.72"/>
    <x v="1"/>
    <x v="0"/>
    <x v="3"/>
    <n v="1353.3"/>
    <n v="7184.08"/>
  </r>
  <r>
    <x v="7122"/>
    <x v="2"/>
    <x v="3"/>
    <n v="486.35"/>
    <n v="0.38"/>
    <n v="1"/>
    <d v="2024-10-27T00:00:00"/>
    <d v="2024-10-29T00:00:00"/>
    <x v="1"/>
    <x v="0"/>
    <n v="120.03"/>
    <x v="0"/>
    <x v="1"/>
    <x v="2"/>
    <n v="366.32000000000005"/>
    <n v="486.35"/>
  </r>
  <r>
    <x v="7123"/>
    <x v="0"/>
    <x v="0"/>
    <n v="1400.85"/>
    <n v="7.0000000000000007E-2"/>
    <n v="8"/>
    <d v="2024-03-15T00:00:00"/>
    <d v="2024-03-17T00:00:00"/>
    <x v="2"/>
    <x v="1"/>
    <n v="410.43"/>
    <x v="0"/>
    <x v="1"/>
    <x v="0"/>
    <n v="990.41999999999985"/>
    <n v="11206.8"/>
  </r>
  <r>
    <x v="7124"/>
    <x v="3"/>
    <x v="4"/>
    <n v="3445.76"/>
    <n v="0.23"/>
    <n v="1"/>
    <d v="2024-11-03T00:00:00"/>
    <d v="2024-11-05T00:00:00"/>
    <x v="2"/>
    <x v="1"/>
    <n v="612.80999999999995"/>
    <x v="4"/>
    <x v="1"/>
    <x v="11"/>
    <n v="2832.9500000000003"/>
    <n v="3445.76"/>
  </r>
  <r>
    <x v="7125"/>
    <x v="2"/>
    <x v="4"/>
    <n v="3753.61"/>
    <n v="0.25"/>
    <n v="2"/>
    <d v="2024-05-27T00:00:00"/>
    <d v="2024-05-30T00:00:00"/>
    <x v="1"/>
    <x v="1"/>
    <n v="846.33"/>
    <x v="0"/>
    <x v="1"/>
    <x v="5"/>
    <n v="2907.28"/>
    <n v="7507.22"/>
  </r>
  <r>
    <x v="7126"/>
    <x v="1"/>
    <x v="2"/>
    <n v="687.34"/>
    <n v="0.15"/>
    <n v="5"/>
    <d v="2024-07-05T00:00:00"/>
    <d v="2024-07-10T00:00:00"/>
    <x v="1"/>
    <x v="1"/>
    <n v="202.41"/>
    <x v="1"/>
    <x v="1"/>
    <x v="4"/>
    <n v="484.93000000000006"/>
    <n v="3436.7000000000003"/>
  </r>
  <r>
    <x v="7127"/>
    <x v="3"/>
    <x v="4"/>
    <n v="3914.98"/>
    <n v="0.08"/>
    <n v="1"/>
    <d v="2023-06-20T00:00:00"/>
    <d v="2023-06-22T00:00:00"/>
    <x v="1"/>
    <x v="0"/>
    <n v="794.97"/>
    <x v="0"/>
    <x v="0"/>
    <x v="9"/>
    <n v="3120.01"/>
    <n v="3914.98"/>
  </r>
  <r>
    <x v="7128"/>
    <x v="2"/>
    <x v="1"/>
    <n v="1915.74"/>
    <n v="0.36"/>
    <n v="1"/>
    <d v="2023-10-27T00:00:00"/>
    <d v="2023-11-02T00:00:00"/>
    <x v="0"/>
    <x v="2"/>
    <n v="490.7"/>
    <x v="5"/>
    <x v="0"/>
    <x v="2"/>
    <n v="1425.04"/>
    <n v="1915.74"/>
  </r>
  <r>
    <x v="7129"/>
    <x v="3"/>
    <x v="0"/>
    <n v="3428.98"/>
    <n v="0.14000000000000001"/>
    <n v="6"/>
    <d v="2023-07-09T00:00:00"/>
    <d v="2023-07-16T00:00:00"/>
    <x v="0"/>
    <x v="2"/>
    <n v="523.54"/>
    <x v="2"/>
    <x v="0"/>
    <x v="4"/>
    <n v="2905.44"/>
    <n v="20573.88"/>
  </r>
  <r>
    <x v="7130"/>
    <x v="2"/>
    <x v="2"/>
    <n v="3390.39"/>
    <n v="0.31"/>
    <n v="1"/>
    <d v="2023-10-19T00:00:00"/>
    <d v="2023-10-20T00:00:00"/>
    <x v="2"/>
    <x v="2"/>
    <n v="327.52"/>
    <x v="0"/>
    <x v="0"/>
    <x v="2"/>
    <n v="3062.87"/>
    <n v="3390.39"/>
  </r>
  <r>
    <x v="7131"/>
    <x v="2"/>
    <x v="0"/>
    <n v="3988.6"/>
    <n v="0.16"/>
    <n v="5"/>
    <d v="2024-09-29T00:00:00"/>
    <d v="2024-10-02T00:00:00"/>
    <x v="0"/>
    <x v="2"/>
    <n v="1040.02"/>
    <x v="4"/>
    <x v="1"/>
    <x v="7"/>
    <n v="2948.58"/>
    <n v="19943"/>
  </r>
  <r>
    <x v="7132"/>
    <x v="1"/>
    <x v="0"/>
    <n v="3516.2"/>
    <n v="0.25"/>
    <n v="5"/>
    <d v="2024-06-16T00:00:00"/>
    <d v="2024-06-23T00:00:00"/>
    <x v="0"/>
    <x v="2"/>
    <n v="554.15"/>
    <x v="5"/>
    <x v="1"/>
    <x v="9"/>
    <n v="2962.0499999999997"/>
    <n v="17581"/>
  </r>
  <r>
    <x v="7133"/>
    <x v="3"/>
    <x v="1"/>
    <n v="290.45"/>
    <n v="0.17"/>
    <n v="2"/>
    <d v="2023-03-28T00:00:00"/>
    <d v="2023-03-31T00:00:00"/>
    <x v="1"/>
    <x v="2"/>
    <n v="68.540000000000006"/>
    <x v="3"/>
    <x v="0"/>
    <x v="0"/>
    <n v="221.90999999999997"/>
    <n v="580.9"/>
  </r>
  <r>
    <x v="7134"/>
    <x v="0"/>
    <x v="4"/>
    <n v="2645.46"/>
    <n v="0.21"/>
    <n v="3"/>
    <d v="2024-02-06T00:00:00"/>
    <d v="2024-02-13T00:00:00"/>
    <x v="1"/>
    <x v="1"/>
    <n v="480.1"/>
    <x v="2"/>
    <x v="1"/>
    <x v="8"/>
    <n v="2165.36"/>
    <n v="7936.38"/>
  </r>
  <r>
    <x v="7135"/>
    <x v="1"/>
    <x v="1"/>
    <n v="914.29"/>
    <n v="0.37"/>
    <n v="3"/>
    <d v="2024-07-11T00:00:00"/>
    <d v="2024-07-13T00:00:00"/>
    <x v="0"/>
    <x v="1"/>
    <n v="150.19"/>
    <x v="5"/>
    <x v="1"/>
    <x v="4"/>
    <n v="764.09999999999991"/>
    <n v="2742.87"/>
  </r>
  <r>
    <x v="7136"/>
    <x v="1"/>
    <x v="4"/>
    <n v="4852.83"/>
    <n v="0.44"/>
    <n v="3"/>
    <d v="2024-09-15T00:00:00"/>
    <d v="2024-09-17T00:00:00"/>
    <x v="2"/>
    <x v="2"/>
    <n v="305.14"/>
    <x v="0"/>
    <x v="1"/>
    <x v="7"/>
    <n v="4547.6899999999996"/>
    <n v="14558.49"/>
  </r>
  <r>
    <x v="7137"/>
    <x v="2"/>
    <x v="2"/>
    <n v="1353.59"/>
    <n v="0.25"/>
    <n v="3"/>
    <d v="2023-07-04T00:00:00"/>
    <d v="2023-07-11T00:00:00"/>
    <x v="0"/>
    <x v="2"/>
    <n v="327.91"/>
    <x v="0"/>
    <x v="0"/>
    <x v="4"/>
    <n v="1025.6799999999998"/>
    <n v="4060.7699999999995"/>
  </r>
  <r>
    <x v="7138"/>
    <x v="0"/>
    <x v="1"/>
    <n v="2158.5300000000002"/>
    <n v="0.31"/>
    <n v="4"/>
    <d v="2024-05-14T00:00:00"/>
    <d v="2024-05-15T00:00:00"/>
    <x v="1"/>
    <x v="0"/>
    <n v="281.29000000000002"/>
    <x v="1"/>
    <x v="1"/>
    <x v="5"/>
    <n v="1877.2400000000002"/>
    <n v="8634.1200000000008"/>
  </r>
  <r>
    <x v="7139"/>
    <x v="3"/>
    <x v="1"/>
    <n v="1063.8399999999999"/>
    <n v="0.43"/>
    <n v="1"/>
    <d v="2023-07-09T00:00:00"/>
    <d v="2023-07-14T00:00:00"/>
    <x v="2"/>
    <x v="0"/>
    <n v="157.16"/>
    <x v="4"/>
    <x v="0"/>
    <x v="4"/>
    <n v="906.68"/>
    <n v="1063.8399999999999"/>
  </r>
  <r>
    <x v="7140"/>
    <x v="0"/>
    <x v="3"/>
    <n v="759.49"/>
    <n v="7.0000000000000007E-2"/>
    <n v="4"/>
    <d v="2024-07-21T00:00:00"/>
    <d v="2024-07-24T00:00:00"/>
    <x v="2"/>
    <x v="0"/>
    <n v="104.34"/>
    <x v="1"/>
    <x v="1"/>
    <x v="4"/>
    <n v="655.15"/>
    <n v="3037.96"/>
  </r>
  <r>
    <x v="7141"/>
    <x v="0"/>
    <x v="1"/>
    <n v="3044.56"/>
    <n v="0.08"/>
    <n v="4"/>
    <d v="2023-05-09T00:00:00"/>
    <d v="2023-05-11T00:00:00"/>
    <x v="0"/>
    <x v="2"/>
    <n v="680.58"/>
    <x v="3"/>
    <x v="0"/>
    <x v="5"/>
    <n v="2363.98"/>
    <n v="12178.24"/>
  </r>
  <r>
    <x v="7142"/>
    <x v="0"/>
    <x v="3"/>
    <n v="2516.58"/>
    <n v="0.18"/>
    <n v="8"/>
    <d v="2024-03-16T00:00:00"/>
    <d v="2024-03-20T00:00:00"/>
    <x v="0"/>
    <x v="0"/>
    <n v="574.55999999999995"/>
    <x v="1"/>
    <x v="1"/>
    <x v="0"/>
    <n v="1942.02"/>
    <n v="20132.64"/>
  </r>
  <r>
    <x v="7143"/>
    <x v="0"/>
    <x v="4"/>
    <n v="1935.83"/>
    <n v="0.15"/>
    <n v="4"/>
    <d v="2023-04-20T00:00:00"/>
    <d v="2023-04-24T00:00:00"/>
    <x v="0"/>
    <x v="0"/>
    <n v="491.38"/>
    <x v="4"/>
    <x v="0"/>
    <x v="3"/>
    <n v="1444.4499999999998"/>
    <n v="7743.32"/>
  </r>
  <r>
    <x v="7144"/>
    <x v="0"/>
    <x v="4"/>
    <n v="518.54999999999995"/>
    <n v="0.49"/>
    <n v="5"/>
    <d v="2024-10-29T00:00:00"/>
    <d v="2024-10-31T00:00:00"/>
    <x v="1"/>
    <x v="2"/>
    <n v="113.64"/>
    <x v="0"/>
    <x v="1"/>
    <x v="2"/>
    <n v="404.90999999999997"/>
    <n v="2592.75"/>
  </r>
  <r>
    <x v="7145"/>
    <x v="2"/>
    <x v="4"/>
    <n v="3706.2"/>
    <n v="0.28000000000000003"/>
    <n v="4"/>
    <d v="2023-05-12T00:00:00"/>
    <d v="2023-05-16T00:00:00"/>
    <x v="2"/>
    <x v="2"/>
    <n v="1026.2"/>
    <x v="3"/>
    <x v="0"/>
    <x v="5"/>
    <n v="2680"/>
    <n v="14824.8"/>
  </r>
  <r>
    <x v="7146"/>
    <x v="2"/>
    <x v="3"/>
    <n v="128.69999999999999"/>
    <n v="0.26"/>
    <n v="5"/>
    <d v="2024-04-29T00:00:00"/>
    <d v="2024-04-30T00:00:00"/>
    <x v="2"/>
    <x v="2"/>
    <n v="14.2"/>
    <x v="1"/>
    <x v="1"/>
    <x v="3"/>
    <n v="114.49999999999999"/>
    <n v="643.5"/>
  </r>
  <r>
    <x v="7147"/>
    <x v="1"/>
    <x v="4"/>
    <n v="2342.54"/>
    <n v="0.28999999999999998"/>
    <n v="3"/>
    <d v="2023-07-18T00:00:00"/>
    <d v="2023-07-23T00:00:00"/>
    <x v="2"/>
    <x v="1"/>
    <n v="407.05"/>
    <x v="0"/>
    <x v="0"/>
    <x v="4"/>
    <n v="1935.49"/>
    <n v="7027.62"/>
  </r>
  <r>
    <x v="7148"/>
    <x v="2"/>
    <x v="0"/>
    <n v="3199.6"/>
    <n v="0.44"/>
    <n v="3"/>
    <d v="2023-03-16T00:00:00"/>
    <d v="2023-03-23T00:00:00"/>
    <x v="0"/>
    <x v="2"/>
    <n v="935.08"/>
    <x v="4"/>
    <x v="0"/>
    <x v="0"/>
    <n v="2264.52"/>
    <n v="9598.7999999999993"/>
  </r>
  <r>
    <x v="7149"/>
    <x v="1"/>
    <x v="1"/>
    <n v="2210.48"/>
    <n v="0.12"/>
    <n v="8"/>
    <d v="2023-07-23T00:00:00"/>
    <d v="2023-07-27T00:00:00"/>
    <x v="1"/>
    <x v="0"/>
    <n v="248.32"/>
    <x v="1"/>
    <x v="0"/>
    <x v="4"/>
    <n v="1962.16"/>
    <n v="17683.84"/>
  </r>
  <r>
    <x v="7150"/>
    <x v="1"/>
    <x v="3"/>
    <n v="718.42"/>
    <n v="0.26"/>
    <n v="1"/>
    <d v="2023-02-22T00:00:00"/>
    <d v="2023-02-23T00:00:00"/>
    <x v="2"/>
    <x v="2"/>
    <n v="166.22"/>
    <x v="2"/>
    <x v="0"/>
    <x v="8"/>
    <n v="552.19999999999993"/>
    <n v="718.42"/>
  </r>
  <r>
    <x v="7151"/>
    <x v="3"/>
    <x v="4"/>
    <n v="3913.42"/>
    <n v="0.14000000000000001"/>
    <n v="3"/>
    <d v="2023-02-08T00:00:00"/>
    <d v="2023-02-12T00:00:00"/>
    <x v="0"/>
    <x v="1"/>
    <n v="502.93"/>
    <x v="4"/>
    <x v="0"/>
    <x v="8"/>
    <n v="3410.4900000000002"/>
    <n v="11740.26"/>
  </r>
  <r>
    <x v="7152"/>
    <x v="0"/>
    <x v="0"/>
    <n v="1687.33"/>
    <n v="0.39"/>
    <n v="2"/>
    <d v="2023-10-18T00:00:00"/>
    <d v="2023-10-24T00:00:00"/>
    <x v="2"/>
    <x v="1"/>
    <n v="276.92"/>
    <x v="5"/>
    <x v="0"/>
    <x v="2"/>
    <n v="1410.4099999999999"/>
    <n v="3374.66"/>
  </r>
  <r>
    <x v="7153"/>
    <x v="2"/>
    <x v="1"/>
    <n v="760.3"/>
    <n v="0.39"/>
    <n v="6"/>
    <d v="2024-04-26T00:00:00"/>
    <d v="2024-04-27T00:00:00"/>
    <x v="1"/>
    <x v="0"/>
    <n v="140.27000000000001"/>
    <x v="2"/>
    <x v="1"/>
    <x v="3"/>
    <n v="620.03"/>
    <n v="4561.7999999999993"/>
  </r>
  <r>
    <x v="7154"/>
    <x v="3"/>
    <x v="1"/>
    <n v="2796.3"/>
    <n v="0.48"/>
    <n v="8"/>
    <d v="2023-12-04T00:00:00"/>
    <d v="2023-12-05T00:00:00"/>
    <x v="0"/>
    <x v="1"/>
    <n v="698.75"/>
    <x v="2"/>
    <x v="0"/>
    <x v="10"/>
    <n v="2097.5500000000002"/>
    <n v="22370.400000000001"/>
  </r>
  <r>
    <x v="7155"/>
    <x v="2"/>
    <x v="4"/>
    <n v="193.94"/>
    <n v="0.22"/>
    <n v="6"/>
    <d v="2024-01-29T00:00:00"/>
    <d v="2024-01-31T00:00:00"/>
    <x v="2"/>
    <x v="0"/>
    <n v="39.75"/>
    <x v="2"/>
    <x v="1"/>
    <x v="6"/>
    <n v="154.19"/>
    <n v="1163.6399999999999"/>
  </r>
  <r>
    <x v="7156"/>
    <x v="1"/>
    <x v="0"/>
    <n v="1687.91"/>
    <n v="0.08"/>
    <n v="4"/>
    <d v="2023-02-20T00:00:00"/>
    <d v="2023-02-23T00:00:00"/>
    <x v="2"/>
    <x v="1"/>
    <n v="84.82"/>
    <x v="4"/>
    <x v="0"/>
    <x v="8"/>
    <n v="1603.0900000000001"/>
    <n v="6751.64"/>
  </r>
  <r>
    <x v="7157"/>
    <x v="2"/>
    <x v="3"/>
    <n v="3778.15"/>
    <n v="0.45"/>
    <n v="3"/>
    <d v="2023-07-11T00:00:00"/>
    <d v="2023-07-12T00:00:00"/>
    <x v="1"/>
    <x v="1"/>
    <n v="506.77"/>
    <x v="2"/>
    <x v="0"/>
    <x v="4"/>
    <n v="3271.38"/>
    <n v="11334.45"/>
  </r>
  <r>
    <x v="7158"/>
    <x v="0"/>
    <x v="4"/>
    <n v="4572.29"/>
    <n v="0.45"/>
    <n v="4"/>
    <d v="2024-12-19T00:00:00"/>
    <d v="2024-12-23T00:00:00"/>
    <x v="1"/>
    <x v="2"/>
    <n v="623.96"/>
    <x v="3"/>
    <x v="1"/>
    <x v="10"/>
    <n v="3948.33"/>
    <n v="18289.16"/>
  </r>
  <r>
    <x v="7159"/>
    <x v="1"/>
    <x v="1"/>
    <n v="2999.46"/>
    <n v="0.12"/>
    <n v="8"/>
    <d v="2023-11-11T00:00:00"/>
    <d v="2023-11-13T00:00:00"/>
    <x v="1"/>
    <x v="1"/>
    <n v="517.6"/>
    <x v="5"/>
    <x v="0"/>
    <x v="11"/>
    <n v="2481.86"/>
    <n v="23995.68"/>
  </r>
  <r>
    <x v="7160"/>
    <x v="1"/>
    <x v="1"/>
    <n v="1166.3"/>
    <n v="0.14000000000000001"/>
    <n v="9"/>
    <d v="2023-04-23T00:00:00"/>
    <d v="2023-04-26T00:00:00"/>
    <x v="0"/>
    <x v="1"/>
    <n v="322.77999999999997"/>
    <x v="4"/>
    <x v="0"/>
    <x v="3"/>
    <n v="843.52"/>
    <n v="10496.699999999999"/>
  </r>
  <r>
    <x v="7161"/>
    <x v="3"/>
    <x v="1"/>
    <n v="1178"/>
    <n v="0.16"/>
    <n v="8"/>
    <d v="2023-04-25T00:00:00"/>
    <d v="2023-04-30T00:00:00"/>
    <x v="1"/>
    <x v="2"/>
    <n v="327.81"/>
    <x v="4"/>
    <x v="0"/>
    <x v="3"/>
    <n v="850.19"/>
    <n v="9424"/>
  </r>
  <r>
    <x v="7162"/>
    <x v="0"/>
    <x v="4"/>
    <n v="3058.97"/>
    <n v="0.23"/>
    <n v="9"/>
    <d v="2023-01-17T00:00:00"/>
    <d v="2023-01-18T00:00:00"/>
    <x v="1"/>
    <x v="2"/>
    <n v="504.61"/>
    <x v="4"/>
    <x v="0"/>
    <x v="6"/>
    <n v="2554.3599999999997"/>
    <n v="27530.73"/>
  </r>
  <r>
    <x v="7163"/>
    <x v="1"/>
    <x v="2"/>
    <n v="2093.13"/>
    <n v="0.41"/>
    <n v="8"/>
    <d v="2023-07-25T00:00:00"/>
    <d v="2023-08-01T00:00:00"/>
    <x v="2"/>
    <x v="1"/>
    <n v="484.38"/>
    <x v="1"/>
    <x v="0"/>
    <x v="4"/>
    <n v="1608.75"/>
    <n v="16745.04"/>
  </r>
  <r>
    <x v="7164"/>
    <x v="0"/>
    <x v="2"/>
    <n v="968.6"/>
    <n v="7.0000000000000007E-2"/>
    <n v="5"/>
    <d v="2023-09-14T00:00:00"/>
    <d v="2023-09-15T00:00:00"/>
    <x v="1"/>
    <x v="2"/>
    <n v="134.09"/>
    <x v="1"/>
    <x v="0"/>
    <x v="7"/>
    <n v="834.51"/>
    <n v="4843"/>
  </r>
  <r>
    <x v="7165"/>
    <x v="2"/>
    <x v="2"/>
    <n v="3958.25"/>
    <n v="0.35"/>
    <n v="5"/>
    <d v="2023-03-29T00:00:00"/>
    <d v="2023-04-01T00:00:00"/>
    <x v="2"/>
    <x v="1"/>
    <n v="482.41"/>
    <x v="3"/>
    <x v="0"/>
    <x v="0"/>
    <n v="3475.84"/>
    <n v="19791.25"/>
  </r>
  <r>
    <x v="7166"/>
    <x v="0"/>
    <x v="0"/>
    <n v="1081.19"/>
    <n v="0.18"/>
    <n v="1"/>
    <d v="2024-01-09T00:00:00"/>
    <d v="2024-01-11T00:00:00"/>
    <x v="1"/>
    <x v="1"/>
    <n v="179.11"/>
    <x v="0"/>
    <x v="1"/>
    <x v="6"/>
    <n v="902.08"/>
    <n v="1081.19"/>
  </r>
  <r>
    <x v="7167"/>
    <x v="1"/>
    <x v="4"/>
    <n v="1676.04"/>
    <n v="0.1"/>
    <n v="8"/>
    <d v="2023-11-09T00:00:00"/>
    <d v="2023-11-16T00:00:00"/>
    <x v="0"/>
    <x v="1"/>
    <n v="438.42"/>
    <x v="3"/>
    <x v="0"/>
    <x v="11"/>
    <n v="1237.6199999999999"/>
    <n v="13408.32"/>
  </r>
  <r>
    <x v="7168"/>
    <x v="3"/>
    <x v="1"/>
    <n v="401"/>
    <n v="0.17"/>
    <n v="2"/>
    <d v="2024-06-06T00:00:00"/>
    <d v="2024-06-13T00:00:00"/>
    <x v="2"/>
    <x v="2"/>
    <n v="72.290000000000006"/>
    <x v="0"/>
    <x v="1"/>
    <x v="9"/>
    <n v="328.71"/>
    <n v="802"/>
  </r>
  <r>
    <x v="7169"/>
    <x v="1"/>
    <x v="0"/>
    <n v="3536.72"/>
    <n v="0.27"/>
    <n v="6"/>
    <d v="2024-08-01T00:00:00"/>
    <d v="2024-08-06T00:00:00"/>
    <x v="1"/>
    <x v="2"/>
    <n v="594.5"/>
    <x v="2"/>
    <x v="1"/>
    <x v="1"/>
    <n v="2942.22"/>
    <n v="21220.32"/>
  </r>
  <r>
    <x v="7170"/>
    <x v="0"/>
    <x v="2"/>
    <n v="1448.86"/>
    <n v="0.46"/>
    <n v="6"/>
    <d v="2023-07-24T00:00:00"/>
    <d v="2023-07-27T00:00:00"/>
    <x v="2"/>
    <x v="1"/>
    <n v="129.56"/>
    <x v="1"/>
    <x v="0"/>
    <x v="4"/>
    <n v="1319.3"/>
    <n v="8693.16"/>
  </r>
  <r>
    <x v="7171"/>
    <x v="0"/>
    <x v="3"/>
    <n v="1241.05"/>
    <n v="0.31"/>
    <n v="4"/>
    <d v="2023-03-27T00:00:00"/>
    <d v="2023-04-01T00:00:00"/>
    <x v="2"/>
    <x v="2"/>
    <n v="292.49"/>
    <x v="3"/>
    <x v="0"/>
    <x v="0"/>
    <n v="948.56"/>
    <n v="4964.2"/>
  </r>
  <r>
    <x v="7172"/>
    <x v="1"/>
    <x v="0"/>
    <n v="1586.46"/>
    <n v="0.3"/>
    <n v="9"/>
    <d v="2023-02-10T00:00:00"/>
    <d v="2023-02-13T00:00:00"/>
    <x v="0"/>
    <x v="0"/>
    <n v="222.98"/>
    <x v="2"/>
    <x v="0"/>
    <x v="8"/>
    <n v="1363.48"/>
    <n v="14278.14"/>
  </r>
  <r>
    <x v="7173"/>
    <x v="0"/>
    <x v="0"/>
    <n v="4383.24"/>
    <n v="0.05"/>
    <n v="3"/>
    <d v="2024-09-08T00:00:00"/>
    <d v="2024-09-14T00:00:00"/>
    <x v="2"/>
    <x v="2"/>
    <n v="1046.8599999999999"/>
    <x v="2"/>
    <x v="1"/>
    <x v="7"/>
    <n v="3336.38"/>
    <n v="13149.72"/>
  </r>
  <r>
    <x v="7174"/>
    <x v="2"/>
    <x v="4"/>
    <n v="2638.29"/>
    <n v="0.04"/>
    <n v="8"/>
    <d v="2024-06-25T00:00:00"/>
    <d v="2024-06-27T00:00:00"/>
    <x v="2"/>
    <x v="2"/>
    <n v="772.03"/>
    <x v="4"/>
    <x v="1"/>
    <x v="9"/>
    <n v="1866.26"/>
    <n v="21106.32"/>
  </r>
  <r>
    <x v="7175"/>
    <x v="1"/>
    <x v="0"/>
    <n v="873.64"/>
    <n v="0.06"/>
    <n v="2"/>
    <d v="2023-10-08T00:00:00"/>
    <d v="2023-10-12T00:00:00"/>
    <x v="1"/>
    <x v="2"/>
    <n v="63.53"/>
    <x v="1"/>
    <x v="0"/>
    <x v="2"/>
    <n v="810.11"/>
    <n v="1747.28"/>
  </r>
  <r>
    <x v="7176"/>
    <x v="3"/>
    <x v="4"/>
    <n v="3894.96"/>
    <n v="0.05"/>
    <n v="5"/>
    <d v="2023-09-13T00:00:00"/>
    <d v="2023-09-16T00:00:00"/>
    <x v="1"/>
    <x v="0"/>
    <n v="1034.31"/>
    <x v="2"/>
    <x v="0"/>
    <x v="7"/>
    <n v="2860.65"/>
    <n v="19474.8"/>
  </r>
  <r>
    <x v="7177"/>
    <x v="1"/>
    <x v="3"/>
    <n v="1121.42"/>
    <n v="0.28999999999999998"/>
    <n v="6"/>
    <d v="2023-11-16T00:00:00"/>
    <d v="2023-11-20T00:00:00"/>
    <x v="0"/>
    <x v="1"/>
    <n v="102.89"/>
    <x v="2"/>
    <x v="0"/>
    <x v="11"/>
    <n v="1018.5300000000001"/>
    <n v="6728.52"/>
  </r>
  <r>
    <x v="7178"/>
    <x v="2"/>
    <x v="1"/>
    <n v="2121.13"/>
    <n v="0.23"/>
    <n v="2"/>
    <d v="2023-08-05T00:00:00"/>
    <d v="2023-08-08T00:00:00"/>
    <x v="0"/>
    <x v="1"/>
    <n v="566.82000000000005"/>
    <x v="2"/>
    <x v="0"/>
    <x v="1"/>
    <n v="1554.31"/>
    <n v="4242.26"/>
  </r>
  <r>
    <x v="7179"/>
    <x v="2"/>
    <x v="1"/>
    <n v="2883.57"/>
    <n v="0"/>
    <n v="7"/>
    <d v="2023-04-13T00:00:00"/>
    <d v="2023-04-14T00:00:00"/>
    <x v="0"/>
    <x v="0"/>
    <n v="668.46"/>
    <x v="3"/>
    <x v="0"/>
    <x v="3"/>
    <n v="2215.11"/>
    <n v="20184.990000000002"/>
  </r>
  <r>
    <x v="7180"/>
    <x v="2"/>
    <x v="2"/>
    <n v="2963.77"/>
    <n v="0.18"/>
    <n v="5"/>
    <d v="2024-02-13T00:00:00"/>
    <d v="2024-02-15T00:00:00"/>
    <x v="1"/>
    <x v="2"/>
    <n v="460.79"/>
    <x v="5"/>
    <x v="1"/>
    <x v="8"/>
    <n v="2502.98"/>
    <n v="14818.85"/>
  </r>
  <r>
    <x v="7181"/>
    <x v="2"/>
    <x v="2"/>
    <n v="438.26"/>
    <n v="0.06"/>
    <n v="4"/>
    <d v="2024-03-25T00:00:00"/>
    <d v="2024-03-26T00:00:00"/>
    <x v="2"/>
    <x v="2"/>
    <n v="71.89"/>
    <x v="1"/>
    <x v="1"/>
    <x v="0"/>
    <n v="366.37"/>
    <n v="1753.04"/>
  </r>
  <r>
    <x v="7182"/>
    <x v="2"/>
    <x v="3"/>
    <n v="4200.34"/>
    <n v="0.49"/>
    <n v="4"/>
    <d v="2024-11-04T00:00:00"/>
    <d v="2024-11-09T00:00:00"/>
    <x v="1"/>
    <x v="2"/>
    <n v="515.6"/>
    <x v="2"/>
    <x v="1"/>
    <x v="11"/>
    <n v="3684.7400000000002"/>
    <n v="16801.36"/>
  </r>
  <r>
    <x v="7183"/>
    <x v="3"/>
    <x v="1"/>
    <n v="2449.21"/>
    <n v="0.23"/>
    <n v="2"/>
    <d v="2024-11-28T00:00:00"/>
    <d v="2024-12-02T00:00:00"/>
    <x v="2"/>
    <x v="0"/>
    <n v="550.55999999999995"/>
    <x v="5"/>
    <x v="1"/>
    <x v="11"/>
    <n v="1898.65"/>
    <n v="4898.42"/>
  </r>
  <r>
    <x v="7184"/>
    <x v="0"/>
    <x v="2"/>
    <n v="4947.38"/>
    <n v="0.21"/>
    <n v="9"/>
    <d v="2023-09-13T00:00:00"/>
    <d v="2023-09-18T00:00:00"/>
    <x v="0"/>
    <x v="2"/>
    <n v="1356.67"/>
    <x v="2"/>
    <x v="0"/>
    <x v="7"/>
    <n v="3590.71"/>
    <n v="44526.42"/>
  </r>
  <r>
    <x v="7185"/>
    <x v="2"/>
    <x v="0"/>
    <n v="3615.47"/>
    <n v="0.32"/>
    <n v="1"/>
    <d v="2023-03-27T00:00:00"/>
    <d v="2023-04-02T00:00:00"/>
    <x v="2"/>
    <x v="0"/>
    <n v="707.58"/>
    <x v="5"/>
    <x v="0"/>
    <x v="0"/>
    <n v="2907.89"/>
    <n v="3615.47"/>
  </r>
  <r>
    <x v="7186"/>
    <x v="2"/>
    <x v="4"/>
    <n v="4963.59"/>
    <n v="0.18"/>
    <n v="1"/>
    <d v="2024-11-24T00:00:00"/>
    <d v="2024-12-01T00:00:00"/>
    <x v="1"/>
    <x v="2"/>
    <n v="612.84"/>
    <x v="3"/>
    <x v="1"/>
    <x v="11"/>
    <n v="4350.75"/>
    <n v="4963.59"/>
  </r>
  <r>
    <x v="7187"/>
    <x v="1"/>
    <x v="2"/>
    <n v="2322.0300000000002"/>
    <n v="0.36"/>
    <n v="4"/>
    <d v="2024-09-20T00:00:00"/>
    <d v="2024-09-24T00:00:00"/>
    <x v="0"/>
    <x v="1"/>
    <n v="532.42999999999995"/>
    <x v="4"/>
    <x v="1"/>
    <x v="7"/>
    <n v="1789.6000000000004"/>
    <n v="9288.1200000000008"/>
  </r>
  <r>
    <x v="7188"/>
    <x v="3"/>
    <x v="3"/>
    <n v="789.83"/>
    <n v="0.45"/>
    <n v="3"/>
    <d v="2023-09-04T00:00:00"/>
    <d v="2023-09-08T00:00:00"/>
    <x v="1"/>
    <x v="2"/>
    <n v="89.6"/>
    <x v="0"/>
    <x v="0"/>
    <x v="7"/>
    <n v="700.23"/>
    <n v="2369.4900000000002"/>
  </r>
  <r>
    <x v="7189"/>
    <x v="3"/>
    <x v="1"/>
    <n v="3663.82"/>
    <n v="0.25"/>
    <n v="9"/>
    <d v="2024-10-19T00:00:00"/>
    <d v="2024-10-21T00:00:00"/>
    <x v="2"/>
    <x v="0"/>
    <n v="426.62"/>
    <x v="5"/>
    <x v="1"/>
    <x v="2"/>
    <n v="3237.2000000000003"/>
    <n v="32974.380000000005"/>
  </r>
  <r>
    <x v="7190"/>
    <x v="0"/>
    <x v="3"/>
    <n v="3911.03"/>
    <n v="0.19"/>
    <n v="7"/>
    <d v="2023-07-03T00:00:00"/>
    <d v="2023-07-08T00:00:00"/>
    <x v="2"/>
    <x v="1"/>
    <n v="819.25"/>
    <x v="5"/>
    <x v="0"/>
    <x v="4"/>
    <n v="3091.78"/>
    <n v="27377.210000000003"/>
  </r>
  <r>
    <x v="7191"/>
    <x v="3"/>
    <x v="4"/>
    <n v="4278.8900000000003"/>
    <n v="0.26"/>
    <n v="2"/>
    <d v="2024-12-14T00:00:00"/>
    <d v="2024-12-15T00:00:00"/>
    <x v="0"/>
    <x v="1"/>
    <n v="315.41000000000003"/>
    <x v="2"/>
    <x v="1"/>
    <x v="10"/>
    <n v="3963.4800000000005"/>
    <n v="8557.7800000000007"/>
  </r>
  <r>
    <x v="7192"/>
    <x v="1"/>
    <x v="4"/>
    <n v="1577.1"/>
    <n v="0.3"/>
    <n v="4"/>
    <d v="2023-06-08T00:00:00"/>
    <d v="2023-06-09T00:00:00"/>
    <x v="1"/>
    <x v="1"/>
    <n v="234.97"/>
    <x v="2"/>
    <x v="0"/>
    <x v="9"/>
    <n v="1342.1299999999999"/>
    <n v="6308.4"/>
  </r>
  <r>
    <x v="7193"/>
    <x v="1"/>
    <x v="3"/>
    <n v="2602.35"/>
    <n v="0.42"/>
    <n v="5"/>
    <d v="2024-05-17T00:00:00"/>
    <d v="2024-05-21T00:00:00"/>
    <x v="1"/>
    <x v="0"/>
    <n v="369.75"/>
    <x v="0"/>
    <x v="1"/>
    <x v="5"/>
    <n v="2232.6"/>
    <n v="13011.75"/>
  </r>
  <r>
    <x v="7194"/>
    <x v="0"/>
    <x v="2"/>
    <n v="4301.78"/>
    <n v="0.2"/>
    <n v="4"/>
    <d v="2024-07-13T00:00:00"/>
    <d v="2024-07-17T00:00:00"/>
    <x v="0"/>
    <x v="2"/>
    <n v="271.99"/>
    <x v="1"/>
    <x v="1"/>
    <x v="4"/>
    <n v="4029.79"/>
    <n v="17207.12"/>
  </r>
  <r>
    <x v="7195"/>
    <x v="1"/>
    <x v="2"/>
    <n v="4337.21"/>
    <n v="0.03"/>
    <n v="4"/>
    <d v="2024-09-27T00:00:00"/>
    <d v="2024-10-01T00:00:00"/>
    <x v="2"/>
    <x v="2"/>
    <n v="1212.28"/>
    <x v="5"/>
    <x v="1"/>
    <x v="7"/>
    <n v="3124.9300000000003"/>
    <n v="17348.84"/>
  </r>
  <r>
    <x v="7196"/>
    <x v="2"/>
    <x v="1"/>
    <n v="225.85"/>
    <n v="0.32"/>
    <n v="4"/>
    <d v="2024-11-04T00:00:00"/>
    <d v="2024-11-09T00:00:00"/>
    <x v="2"/>
    <x v="0"/>
    <n v="64.239999999999995"/>
    <x v="2"/>
    <x v="1"/>
    <x v="11"/>
    <n v="161.61000000000001"/>
    <n v="903.4"/>
  </r>
  <r>
    <x v="7197"/>
    <x v="2"/>
    <x v="1"/>
    <n v="3387.49"/>
    <n v="0.49"/>
    <n v="8"/>
    <d v="2024-11-04T00:00:00"/>
    <d v="2024-11-11T00:00:00"/>
    <x v="0"/>
    <x v="2"/>
    <n v="505.84"/>
    <x v="4"/>
    <x v="1"/>
    <x v="11"/>
    <n v="2881.6499999999996"/>
    <n v="27099.919999999998"/>
  </r>
  <r>
    <x v="7198"/>
    <x v="1"/>
    <x v="0"/>
    <n v="3048.27"/>
    <n v="0.43"/>
    <n v="7"/>
    <d v="2023-08-22T00:00:00"/>
    <d v="2023-08-27T00:00:00"/>
    <x v="2"/>
    <x v="0"/>
    <n v="433.95"/>
    <x v="2"/>
    <x v="0"/>
    <x v="1"/>
    <n v="2614.3200000000002"/>
    <n v="21337.89"/>
  </r>
  <r>
    <x v="7199"/>
    <x v="0"/>
    <x v="0"/>
    <n v="508.36"/>
    <n v="0.38"/>
    <n v="4"/>
    <d v="2024-01-11T00:00:00"/>
    <d v="2024-01-14T00:00:00"/>
    <x v="0"/>
    <x v="2"/>
    <n v="40.869999999999997"/>
    <x v="2"/>
    <x v="1"/>
    <x v="6"/>
    <n v="467.49"/>
    <n v="2033.44"/>
  </r>
  <r>
    <x v="7200"/>
    <x v="3"/>
    <x v="1"/>
    <n v="4657.67"/>
    <n v="0.09"/>
    <n v="1"/>
    <d v="2023-03-01T00:00:00"/>
    <d v="2023-03-08T00:00:00"/>
    <x v="1"/>
    <x v="1"/>
    <n v="887.91"/>
    <x v="2"/>
    <x v="0"/>
    <x v="0"/>
    <n v="3769.76"/>
    <n v="4657.67"/>
  </r>
  <r>
    <x v="7201"/>
    <x v="0"/>
    <x v="0"/>
    <n v="2282.3200000000002"/>
    <n v="0.37"/>
    <n v="6"/>
    <d v="2024-08-10T00:00:00"/>
    <d v="2024-08-11T00:00:00"/>
    <x v="2"/>
    <x v="1"/>
    <n v="312.47000000000003"/>
    <x v="3"/>
    <x v="1"/>
    <x v="1"/>
    <n v="1969.8500000000001"/>
    <n v="13693.920000000002"/>
  </r>
  <r>
    <x v="7202"/>
    <x v="3"/>
    <x v="3"/>
    <n v="3403.86"/>
    <n v="0.04"/>
    <n v="5"/>
    <d v="2024-02-25T00:00:00"/>
    <d v="2024-02-29T00:00:00"/>
    <x v="0"/>
    <x v="0"/>
    <n v="887.44"/>
    <x v="5"/>
    <x v="1"/>
    <x v="8"/>
    <n v="2516.42"/>
    <n v="17019.3"/>
  </r>
  <r>
    <x v="7203"/>
    <x v="1"/>
    <x v="2"/>
    <n v="4425.71"/>
    <n v="0.25"/>
    <n v="5"/>
    <d v="2024-07-05T00:00:00"/>
    <d v="2024-07-10T00:00:00"/>
    <x v="0"/>
    <x v="0"/>
    <n v="1032.42"/>
    <x v="5"/>
    <x v="1"/>
    <x v="4"/>
    <n v="3393.29"/>
    <n v="22128.55"/>
  </r>
  <r>
    <x v="7204"/>
    <x v="1"/>
    <x v="0"/>
    <n v="737.59"/>
    <n v="0.19"/>
    <n v="6"/>
    <d v="2024-10-18T00:00:00"/>
    <d v="2024-10-25T00:00:00"/>
    <x v="2"/>
    <x v="0"/>
    <n v="59.6"/>
    <x v="4"/>
    <x v="1"/>
    <x v="2"/>
    <n v="677.99"/>
    <n v="4425.54"/>
  </r>
  <r>
    <x v="7205"/>
    <x v="2"/>
    <x v="0"/>
    <n v="4293.63"/>
    <n v="0.45"/>
    <n v="8"/>
    <d v="2023-06-18T00:00:00"/>
    <d v="2023-06-21T00:00:00"/>
    <x v="0"/>
    <x v="1"/>
    <n v="445"/>
    <x v="1"/>
    <x v="0"/>
    <x v="9"/>
    <n v="3848.63"/>
    <n v="34349.040000000001"/>
  </r>
  <r>
    <x v="7206"/>
    <x v="3"/>
    <x v="3"/>
    <n v="3649.1"/>
    <n v="0.08"/>
    <n v="6"/>
    <d v="2023-06-23T00:00:00"/>
    <d v="2023-06-27T00:00:00"/>
    <x v="0"/>
    <x v="2"/>
    <n v="290.2"/>
    <x v="4"/>
    <x v="0"/>
    <x v="9"/>
    <n v="3358.9"/>
    <n v="21894.6"/>
  </r>
  <r>
    <x v="7207"/>
    <x v="0"/>
    <x v="4"/>
    <n v="4214"/>
    <n v="0.39"/>
    <n v="6"/>
    <d v="2023-03-13T00:00:00"/>
    <d v="2023-03-14T00:00:00"/>
    <x v="0"/>
    <x v="0"/>
    <n v="353.64"/>
    <x v="4"/>
    <x v="0"/>
    <x v="0"/>
    <n v="3860.36"/>
    <n v="25284"/>
  </r>
  <r>
    <x v="7208"/>
    <x v="1"/>
    <x v="1"/>
    <n v="2524.69"/>
    <n v="0.02"/>
    <n v="7"/>
    <d v="2023-05-19T00:00:00"/>
    <d v="2023-05-25T00:00:00"/>
    <x v="1"/>
    <x v="0"/>
    <n v="168.47"/>
    <x v="2"/>
    <x v="0"/>
    <x v="5"/>
    <n v="2356.2200000000003"/>
    <n v="17672.830000000002"/>
  </r>
  <r>
    <x v="7209"/>
    <x v="0"/>
    <x v="3"/>
    <n v="264.08"/>
    <n v="0.35"/>
    <n v="8"/>
    <d v="2024-07-05T00:00:00"/>
    <d v="2024-07-10T00:00:00"/>
    <x v="0"/>
    <x v="1"/>
    <n v="37.369999999999997"/>
    <x v="2"/>
    <x v="1"/>
    <x v="4"/>
    <n v="226.70999999999998"/>
    <n v="2112.64"/>
  </r>
  <r>
    <x v="7210"/>
    <x v="2"/>
    <x v="4"/>
    <n v="3385.53"/>
    <n v="0.15"/>
    <n v="4"/>
    <d v="2023-06-23T00:00:00"/>
    <d v="2023-06-27T00:00:00"/>
    <x v="0"/>
    <x v="1"/>
    <n v="682.07"/>
    <x v="4"/>
    <x v="0"/>
    <x v="9"/>
    <n v="2703.46"/>
    <n v="13542.12"/>
  </r>
  <r>
    <x v="7211"/>
    <x v="3"/>
    <x v="3"/>
    <n v="1935.21"/>
    <n v="0.49"/>
    <n v="7"/>
    <d v="2023-03-06T00:00:00"/>
    <d v="2023-03-08T00:00:00"/>
    <x v="1"/>
    <x v="0"/>
    <n v="562.71"/>
    <x v="5"/>
    <x v="0"/>
    <x v="0"/>
    <n v="1372.5"/>
    <n v="13546.470000000001"/>
  </r>
  <r>
    <x v="7212"/>
    <x v="3"/>
    <x v="2"/>
    <n v="2071.84"/>
    <n v="0.34"/>
    <n v="8"/>
    <d v="2023-02-01T00:00:00"/>
    <d v="2023-02-08T00:00:00"/>
    <x v="2"/>
    <x v="1"/>
    <n v="323.37"/>
    <x v="0"/>
    <x v="0"/>
    <x v="8"/>
    <n v="1748.4700000000003"/>
    <n v="16574.72"/>
  </r>
  <r>
    <x v="7213"/>
    <x v="1"/>
    <x v="3"/>
    <n v="2262.1799999999998"/>
    <n v="0.15"/>
    <n v="6"/>
    <d v="2024-09-11T00:00:00"/>
    <d v="2024-09-13T00:00:00"/>
    <x v="0"/>
    <x v="1"/>
    <n v="651.41999999999996"/>
    <x v="1"/>
    <x v="1"/>
    <x v="7"/>
    <n v="1610.7599999999998"/>
    <n v="13573.079999999998"/>
  </r>
  <r>
    <x v="7214"/>
    <x v="3"/>
    <x v="3"/>
    <n v="2515.2600000000002"/>
    <n v="0.12"/>
    <n v="9"/>
    <d v="2024-11-22T00:00:00"/>
    <d v="2024-11-23T00:00:00"/>
    <x v="0"/>
    <x v="2"/>
    <n v="185.52"/>
    <x v="1"/>
    <x v="1"/>
    <x v="11"/>
    <n v="2329.7400000000002"/>
    <n v="22637.340000000004"/>
  </r>
  <r>
    <x v="7215"/>
    <x v="1"/>
    <x v="2"/>
    <n v="3343.48"/>
    <n v="0.32"/>
    <n v="6"/>
    <d v="2023-12-30T00:00:00"/>
    <d v="2024-01-02T00:00:00"/>
    <x v="1"/>
    <x v="2"/>
    <n v="303.62"/>
    <x v="5"/>
    <x v="0"/>
    <x v="10"/>
    <n v="3039.86"/>
    <n v="20060.88"/>
  </r>
  <r>
    <x v="7216"/>
    <x v="2"/>
    <x v="1"/>
    <n v="3661.2"/>
    <n v="0.14000000000000001"/>
    <n v="4"/>
    <d v="2024-09-18T00:00:00"/>
    <d v="2024-09-21T00:00:00"/>
    <x v="0"/>
    <x v="0"/>
    <n v="550.98"/>
    <x v="2"/>
    <x v="1"/>
    <x v="7"/>
    <n v="3110.22"/>
    <n v="14644.8"/>
  </r>
  <r>
    <x v="7217"/>
    <x v="3"/>
    <x v="4"/>
    <n v="3906.53"/>
    <n v="0.09"/>
    <n v="6"/>
    <d v="2024-03-18T00:00:00"/>
    <d v="2024-03-25T00:00:00"/>
    <x v="1"/>
    <x v="1"/>
    <n v="579.78"/>
    <x v="1"/>
    <x v="1"/>
    <x v="0"/>
    <n v="3326.75"/>
    <n v="23439.18"/>
  </r>
  <r>
    <x v="7218"/>
    <x v="1"/>
    <x v="0"/>
    <n v="3390.87"/>
    <n v="0.32"/>
    <n v="2"/>
    <d v="2023-05-11T00:00:00"/>
    <d v="2023-05-17T00:00:00"/>
    <x v="1"/>
    <x v="2"/>
    <n v="184.19"/>
    <x v="4"/>
    <x v="0"/>
    <x v="5"/>
    <n v="3206.68"/>
    <n v="6781.74"/>
  </r>
  <r>
    <x v="7219"/>
    <x v="0"/>
    <x v="1"/>
    <n v="4037.05"/>
    <n v="0.36"/>
    <n v="8"/>
    <d v="2023-09-07T00:00:00"/>
    <d v="2023-09-09T00:00:00"/>
    <x v="1"/>
    <x v="2"/>
    <n v="261.63"/>
    <x v="3"/>
    <x v="0"/>
    <x v="7"/>
    <n v="3775.42"/>
    <n v="32296.400000000001"/>
  </r>
  <r>
    <x v="7220"/>
    <x v="1"/>
    <x v="3"/>
    <n v="698.53"/>
    <n v="0.12"/>
    <n v="6"/>
    <d v="2023-05-17T00:00:00"/>
    <d v="2023-05-24T00:00:00"/>
    <x v="2"/>
    <x v="0"/>
    <n v="91.81"/>
    <x v="4"/>
    <x v="0"/>
    <x v="5"/>
    <n v="606.72"/>
    <n v="4191.18"/>
  </r>
  <r>
    <x v="7221"/>
    <x v="3"/>
    <x v="0"/>
    <n v="4200.41"/>
    <n v="0.27"/>
    <n v="4"/>
    <d v="2023-05-16T00:00:00"/>
    <d v="2023-05-22T00:00:00"/>
    <x v="2"/>
    <x v="1"/>
    <n v="539.22"/>
    <x v="1"/>
    <x v="0"/>
    <x v="5"/>
    <n v="3661.1899999999996"/>
    <n v="16801.64"/>
  </r>
  <r>
    <x v="7222"/>
    <x v="2"/>
    <x v="2"/>
    <n v="1997.67"/>
    <n v="0.33"/>
    <n v="7"/>
    <d v="2024-05-25T00:00:00"/>
    <d v="2024-05-26T00:00:00"/>
    <x v="1"/>
    <x v="1"/>
    <n v="242.69"/>
    <x v="2"/>
    <x v="1"/>
    <x v="5"/>
    <n v="1754.98"/>
    <n v="13983.69"/>
  </r>
  <r>
    <x v="7223"/>
    <x v="3"/>
    <x v="1"/>
    <n v="2691.01"/>
    <n v="0.47"/>
    <n v="8"/>
    <d v="2023-03-15T00:00:00"/>
    <d v="2023-03-17T00:00:00"/>
    <x v="1"/>
    <x v="0"/>
    <n v="486.51"/>
    <x v="1"/>
    <x v="0"/>
    <x v="0"/>
    <n v="2204.5"/>
    <n v="21528.080000000002"/>
  </r>
  <r>
    <x v="7224"/>
    <x v="3"/>
    <x v="4"/>
    <n v="2225.52"/>
    <n v="0.4"/>
    <n v="3"/>
    <d v="2024-01-15T00:00:00"/>
    <d v="2024-01-22T00:00:00"/>
    <x v="2"/>
    <x v="0"/>
    <n v="221.81"/>
    <x v="1"/>
    <x v="1"/>
    <x v="6"/>
    <n v="2003.71"/>
    <n v="6676.5599999999995"/>
  </r>
  <r>
    <x v="7225"/>
    <x v="1"/>
    <x v="1"/>
    <n v="2431.0100000000002"/>
    <n v="0.21"/>
    <n v="3"/>
    <d v="2024-06-03T00:00:00"/>
    <d v="2024-06-07T00:00:00"/>
    <x v="2"/>
    <x v="2"/>
    <n v="429.17"/>
    <x v="0"/>
    <x v="1"/>
    <x v="9"/>
    <n v="2001.8400000000001"/>
    <n v="7293.0300000000007"/>
  </r>
  <r>
    <x v="7226"/>
    <x v="0"/>
    <x v="1"/>
    <n v="1498.6"/>
    <n v="0.42"/>
    <n v="3"/>
    <d v="2023-10-06T00:00:00"/>
    <d v="2023-10-11T00:00:00"/>
    <x v="0"/>
    <x v="2"/>
    <n v="93.94"/>
    <x v="4"/>
    <x v="0"/>
    <x v="2"/>
    <n v="1404.6599999999999"/>
    <n v="4495.7999999999993"/>
  </r>
  <r>
    <x v="7227"/>
    <x v="3"/>
    <x v="0"/>
    <n v="932.76"/>
    <n v="0.22"/>
    <n v="3"/>
    <d v="2024-10-23T00:00:00"/>
    <d v="2024-10-30T00:00:00"/>
    <x v="0"/>
    <x v="0"/>
    <n v="162.74"/>
    <x v="5"/>
    <x v="1"/>
    <x v="2"/>
    <n v="770.02"/>
    <n v="2798.2799999999997"/>
  </r>
  <r>
    <x v="7228"/>
    <x v="0"/>
    <x v="2"/>
    <n v="613.98"/>
    <n v="7.0000000000000007E-2"/>
    <n v="2"/>
    <d v="2024-02-06T00:00:00"/>
    <d v="2024-02-09T00:00:00"/>
    <x v="1"/>
    <x v="0"/>
    <n v="145.53"/>
    <x v="1"/>
    <x v="1"/>
    <x v="8"/>
    <n v="468.45000000000005"/>
    <n v="1227.96"/>
  </r>
  <r>
    <x v="7229"/>
    <x v="1"/>
    <x v="2"/>
    <n v="2311.85"/>
    <n v="0.17"/>
    <n v="5"/>
    <d v="2024-10-09T00:00:00"/>
    <d v="2024-10-14T00:00:00"/>
    <x v="2"/>
    <x v="0"/>
    <n v="648.91"/>
    <x v="2"/>
    <x v="1"/>
    <x v="2"/>
    <n v="1662.94"/>
    <n v="11559.25"/>
  </r>
  <r>
    <x v="7230"/>
    <x v="0"/>
    <x v="1"/>
    <n v="713.78"/>
    <n v="0.4"/>
    <n v="6"/>
    <d v="2024-10-06T00:00:00"/>
    <d v="2024-10-13T00:00:00"/>
    <x v="2"/>
    <x v="1"/>
    <n v="195.44"/>
    <x v="3"/>
    <x v="1"/>
    <x v="2"/>
    <n v="518.33999999999992"/>
    <n v="4282.68"/>
  </r>
  <r>
    <x v="7231"/>
    <x v="1"/>
    <x v="2"/>
    <n v="1300.44"/>
    <n v="0.48"/>
    <n v="1"/>
    <d v="2023-12-13T00:00:00"/>
    <d v="2023-12-14T00:00:00"/>
    <x v="0"/>
    <x v="1"/>
    <n v="275.38"/>
    <x v="2"/>
    <x v="0"/>
    <x v="10"/>
    <n v="1025.06"/>
    <n v="1300.44"/>
  </r>
  <r>
    <x v="7232"/>
    <x v="2"/>
    <x v="0"/>
    <n v="754.72"/>
    <n v="0.49"/>
    <n v="6"/>
    <d v="2024-06-14T00:00:00"/>
    <d v="2024-06-20T00:00:00"/>
    <x v="1"/>
    <x v="2"/>
    <n v="223.09"/>
    <x v="4"/>
    <x v="1"/>
    <x v="9"/>
    <n v="531.63"/>
    <n v="4528.32"/>
  </r>
  <r>
    <x v="7233"/>
    <x v="0"/>
    <x v="0"/>
    <n v="634.69000000000005"/>
    <n v="0.32"/>
    <n v="7"/>
    <d v="2024-01-16T00:00:00"/>
    <d v="2024-01-17T00:00:00"/>
    <x v="2"/>
    <x v="2"/>
    <n v="89.89"/>
    <x v="1"/>
    <x v="1"/>
    <x v="6"/>
    <n v="544.80000000000007"/>
    <n v="4442.83"/>
  </r>
  <r>
    <x v="7234"/>
    <x v="0"/>
    <x v="4"/>
    <n v="4424.0600000000004"/>
    <n v="0.24"/>
    <n v="2"/>
    <d v="2023-03-02T00:00:00"/>
    <d v="2023-03-04T00:00:00"/>
    <x v="2"/>
    <x v="0"/>
    <n v="987.83"/>
    <x v="3"/>
    <x v="0"/>
    <x v="0"/>
    <n v="3436.2300000000005"/>
    <n v="8848.1200000000008"/>
  </r>
  <r>
    <x v="7235"/>
    <x v="2"/>
    <x v="2"/>
    <n v="3402.73"/>
    <n v="0.08"/>
    <n v="1"/>
    <d v="2024-10-19T00:00:00"/>
    <d v="2024-10-20T00:00:00"/>
    <x v="2"/>
    <x v="0"/>
    <n v="1011.65"/>
    <x v="5"/>
    <x v="1"/>
    <x v="2"/>
    <n v="2391.08"/>
    <n v="3402.73"/>
  </r>
  <r>
    <x v="7236"/>
    <x v="0"/>
    <x v="4"/>
    <n v="4626.42"/>
    <n v="0.05"/>
    <n v="7"/>
    <d v="2023-07-07T00:00:00"/>
    <d v="2023-07-12T00:00:00"/>
    <x v="1"/>
    <x v="0"/>
    <n v="1034.8800000000001"/>
    <x v="4"/>
    <x v="0"/>
    <x v="4"/>
    <n v="3591.54"/>
    <n v="32384.940000000002"/>
  </r>
  <r>
    <x v="7237"/>
    <x v="2"/>
    <x v="3"/>
    <n v="3255.66"/>
    <n v="0.26"/>
    <n v="6"/>
    <d v="2024-01-21T00:00:00"/>
    <d v="2024-01-24T00:00:00"/>
    <x v="1"/>
    <x v="2"/>
    <n v="373.66"/>
    <x v="2"/>
    <x v="1"/>
    <x v="6"/>
    <n v="2882"/>
    <n v="19533.96"/>
  </r>
  <r>
    <x v="7238"/>
    <x v="3"/>
    <x v="0"/>
    <n v="4235.3599999999997"/>
    <n v="0.36"/>
    <n v="3"/>
    <d v="2024-05-17T00:00:00"/>
    <d v="2024-05-19T00:00:00"/>
    <x v="2"/>
    <x v="2"/>
    <n v="1072.3"/>
    <x v="5"/>
    <x v="1"/>
    <x v="5"/>
    <n v="3163.0599999999995"/>
    <n v="12706.079999999998"/>
  </r>
  <r>
    <x v="7239"/>
    <x v="1"/>
    <x v="1"/>
    <n v="2820.96"/>
    <n v="0.16"/>
    <n v="2"/>
    <d v="2023-06-27T00:00:00"/>
    <d v="2023-06-28T00:00:00"/>
    <x v="1"/>
    <x v="2"/>
    <n v="388.09"/>
    <x v="1"/>
    <x v="0"/>
    <x v="9"/>
    <n v="2432.87"/>
    <n v="5641.92"/>
  </r>
  <r>
    <x v="7240"/>
    <x v="2"/>
    <x v="0"/>
    <n v="2366.89"/>
    <n v="0.34"/>
    <n v="2"/>
    <d v="2023-11-23T00:00:00"/>
    <d v="2023-11-27T00:00:00"/>
    <x v="0"/>
    <x v="0"/>
    <n v="285.23"/>
    <x v="1"/>
    <x v="0"/>
    <x v="11"/>
    <n v="2081.66"/>
    <n v="4733.78"/>
  </r>
  <r>
    <x v="7241"/>
    <x v="0"/>
    <x v="3"/>
    <n v="2689.54"/>
    <n v="0.28999999999999998"/>
    <n v="2"/>
    <d v="2023-06-26T00:00:00"/>
    <d v="2023-06-27T00:00:00"/>
    <x v="0"/>
    <x v="2"/>
    <n v="690.83"/>
    <x v="0"/>
    <x v="0"/>
    <x v="9"/>
    <n v="1998.71"/>
    <n v="5379.08"/>
  </r>
  <r>
    <x v="7242"/>
    <x v="2"/>
    <x v="1"/>
    <n v="1669.1"/>
    <n v="0.47"/>
    <n v="8"/>
    <d v="2023-04-24T00:00:00"/>
    <d v="2023-05-01T00:00:00"/>
    <x v="0"/>
    <x v="2"/>
    <n v="250.83"/>
    <x v="0"/>
    <x v="0"/>
    <x v="3"/>
    <n v="1418.27"/>
    <n v="13352.8"/>
  </r>
  <r>
    <x v="7243"/>
    <x v="0"/>
    <x v="2"/>
    <n v="3324.06"/>
    <n v="0.1"/>
    <n v="1"/>
    <d v="2023-07-27T00:00:00"/>
    <d v="2023-07-30T00:00:00"/>
    <x v="1"/>
    <x v="1"/>
    <n v="702.67"/>
    <x v="0"/>
    <x v="0"/>
    <x v="4"/>
    <n v="2621.39"/>
    <n v="3324.06"/>
  </r>
  <r>
    <x v="7244"/>
    <x v="3"/>
    <x v="2"/>
    <n v="4496.16"/>
    <n v="0.3"/>
    <n v="3"/>
    <d v="2024-03-30T00:00:00"/>
    <d v="2024-04-01T00:00:00"/>
    <x v="0"/>
    <x v="1"/>
    <n v="1200.3499999999999"/>
    <x v="1"/>
    <x v="1"/>
    <x v="0"/>
    <n v="3295.81"/>
    <n v="13488.48"/>
  </r>
  <r>
    <x v="7245"/>
    <x v="2"/>
    <x v="0"/>
    <n v="3933.53"/>
    <n v="0.21"/>
    <n v="8"/>
    <d v="2024-06-13T00:00:00"/>
    <d v="2024-06-16T00:00:00"/>
    <x v="2"/>
    <x v="0"/>
    <n v="346.82"/>
    <x v="5"/>
    <x v="1"/>
    <x v="9"/>
    <n v="3586.71"/>
    <n v="31468.240000000002"/>
  </r>
  <r>
    <x v="7246"/>
    <x v="3"/>
    <x v="1"/>
    <n v="2363.8000000000002"/>
    <n v="0.13"/>
    <n v="6"/>
    <d v="2024-08-24T00:00:00"/>
    <d v="2024-08-29T00:00:00"/>
    <x v="2"/>
    <x v="1"/>
    <n v="481.59"/>
    <x v="0"/>
    <x v="1"/>
    <x v="1"/>
    <n v="1882.2100000000003"/>
    <n v="14182.800000000001"/>
  </r>
  <r>
    <x v="7247"/>
    <x v="1"/>
    <x v="1"/>
    <n v="4774.2"/>
    <n v="0.18"/>
    <n v="7"/>
    <d v="2023-05-24T00:00:00"/>
    <d v="2023-05-29T00:00:00"/>
    <x v="1"/>
    <x v="2"/>
    <n v="453.28"/>
    <x v="1"/>
    <x v="0"/>
    <x v="5"/>
    <n v="4320.92"/>
    <n v="33419.4"/>
  </r>
  <r>
    <x v="7248"/>
    <x v="0"/>
    <x v="4"/>
    <n v="4928.57"/>
    <n v="0.15"/>
    <n v="2"/>
    <d v="2024-07-11T00:00:00"/>
    <d v="2024-07-12T00:00:00"/>
    <x v="0"/>
    <x v="2"/>
    <n v="990.43"/>
    <x v="3"/>
    <x v="1"/>
    <x v="4"/>
    <n v="3938.14"/>
    <n v="9857.14"/>
  </r>
  <r>
    <x v="7249"/>
    <x v="0"/>
    <x v="3"/>
    <n v="2516.19"/>
    <n v="0.26"/>
    <n v="9"/>
    <d v="2023-04-13T00:00:00"/>
    <d v="2023-04-17T00:00:00"/>
    <x v="1"/>
    <x v="1"/>
    <n v="434.46"/>
    <x v="5"/>
    <x v="0"/>
    <x v="3"/>
    <n v="2081.73"/>
    <n v="22645.71"/>
  </r>
  <r>
    <x v="7250"/>
    <x v="3"/>
    <x v="2"/>
    <n v="4336.74"/>
    <n v="0.28000000000000003"/>
    <n v="7"/>
    <d v="2024-08-28T00:00:00"/>
    <d v="2024-09-01T00:00:00"/>
    <x v="1"/>
    <x v="1"/>
    <n v="1163.51"/>
    <x v="3"/>
    <x v="1"/>
    <x v="1"/>
    <n v="3173.2299999999996"/>
    <n v="30357.18"/>
  </r>
  <r>
    <x v="7251"/>
    <x v="1"/>
    <x v="0"/>
    <n v="123.37"/>
    <n v="0.43"/>
    <n v="3"/>
    <d v="2023-03-05T00:00:00"/>
    <d v="2023-03-12T00:00:00"/>
    <x v="1"/>
    <x v="1"/>
    <n v="33.950000000000003"/>
    <x v="4"/>
    <x v="0"/>
    <x v="0"/>
    <n v="89.42"/>
    <n v="370.11"/>
  </r>
  <r>
    <x v="7252"/>
    <x v="2"/>
    <x v="1"/>
    <n v="426.61"/>
    <n v="0.39"/>
    <n v="9"/>
    <d v="2024-10-15T00:00:00"/>
    <d v="2024-10-17T00:00:00"/>
    <x v="2"/>
    <x v="2"/>
    <n v="103.5"/>
    <x v="0"/>
    <x v="1"/>
    <x v="2"/>
    <n v="323.11"/>
    <n v="3839.4900000000002"/>
  </r>
  <r>
    <x v="7253"/>
    <x v="2"/>
    <x v="2"/>
    <n v="209.71"/>
    <n v="0.15"/>
    <n v="3"/>
    <d v="2023-10-05T00:00:00"/>
    <d v="2023-10-06T00:00:00"/>
    <x v="1"/>
    <x v="2"/>
    <n v="43.44"/>
    <x v="2"/>
    <x v="0"/>
    <x v="2"/>
    <n v="166.27"/>
    <n v="629.13"/>
  </r>
  <r>
    <x v="7254"/>
    <x v="0"/>
    <x v="0"/>
    <n v="3888.5"/>
    <n v="0.47"/>
    <n v="8"/>
    <d v="2023-03-19T00:00:00"/>
    <d v="2023-03-22T00:00:00"/>
    <x v="2"/>
    <x v="0"/>
    <n v="469.52"/>
    <x v="3"/>
    <x v="0"/>
    <x v="0"/>
    <n v="3418.98"/>
    <n v="31108"/>
  </r>
  <r>
    <x v="7255"/>
    <x v="3"/>
    <x v="2"/>
    <n v="490.92"/>
    <n v="0.43"/>
    <n v="7"/>
    <d v="2024-08-25T00:00:00"/>
    <d v="2024-08-26T00:00:00"/>
    <x v="1"/>
    <x v="1"/>
    <n v="84.42"/>
    <x v="0"/>
    <x v="1"/>
    <x v="1"/>
    <n v="406.5"/>
    <n v="3436.44"/>
  </r>
  <r>
    <x v="7256"/>
    <x v="3"/>
    <x v="0"/>
    <n v="183.55"/>
    <n v="0.31"/>
    <n v="3"/>
    <d v="2023-02-04T00:00:00"/>
    <d v="2023-02-08T00:00:00"/>
    <x v="0"/>
    <x v="0"/>
    <n v="16.27"/>
    <x v="0"/>
    <x v="0"/>
    <x v="8"/>
    <n v="167.28"/>
    <n v="550.65000000000009"/>
  </r>
  <r>
    <x v="7257"/>
    <x v="2"/>
    <x v="2"/>
    <n v="822.35"/>
    <n v="0.01"/>
    <n v="5"/>
    <d v="2024-09-07T00:00:00"/>
    <d v="2024-09-10T00:00:00"/>
    <x v="2"/>
    <x v="0"/>
    <n v="42.76"/>
    <x v="4"/>
    <x v="1"/>
    <x v="7"/>
    <n v="779.59"/>
    <n v="4111.75"/>
  </r>
  <r>
    <x v="7258"/>
    <x v="1"/>
    <x v="4"/>
    <n v="1600.84"/>
    <n v="0.1"/>
    <n v="7"/>
    <d v="2024-08-10T00:00:00"/>
    <d v="2024-08-16T00:00:00"/>
    <x v="1"/>
    <x v="2"/>
    <n v="306.98"/>
    <x v="3"/>
    <x v="1"/>
    <x v="1"/>
    <n v="1293.8599999999999"/>
    <n v="11205.88"/>
  </r>
  <r>
    <x v="7259"/>
    <x v="1"/>
    <x v="3"/>
    <n v="2377.0300000000002"/>
    <n v="0.39"/>
    <n v="3"/>
    <d v="2024-03-02T00:00:00"/>
    <d v="2024-03-05T00:00:00"/>
    <x v="0"/>
    <x v="1"/>
    <n v="274.64"/>
    <x v="1"/>
    <x v="1"/>
    <x v="0"/>
    <n v="2102.3900000000003"/>
    <n v="7131.09"/>
  </r>
  <r>
    <x v="7260"/>
    <x v="2"/>
    <x v="2"/>
    <n v="420.48"/>
    <n v="0.23"/>
    <n v="2"/>
    <d v="2023-11-27T00:00:00"/>
    <d v="2023-12-03T00:00:00"/>
    <x v="1"/>
    <x v="0"/>
    <n v="50.4"/>
    <x v="2"/>
    <x v="0"/>
    <x v="11"/>
    <n v="370.08000000000004"/>
    <n v="840.96"/>
  </r>
  <r>
    <x v="7261"/>
    <x v="2"/>
    <x v="3"/>
    <n v="2545.0100000000002"/>
    <n v="0.06"/>
    <n v="9"/>
    <d v="2023-05-11T00:00:00"/>
    <d v="2023-05-15T00:00:00"/>
    <x v="0"/>
    <x v="0"/>
    <n v="240.7"/>
    <x v="3"/>
    <x v="0"/>
    <x v="5"/>
    <n v="2304.3100000000004"/>
    <n v="22905.090000000004"/>
  </r>
  <r>
    <x v="7262"/>
    <x v="3"/>
    <x v="2"/>
    <n v="1315.5"/>
    <n v="0.2"/>
    <n v="2"/>
    <d v="2024-04-01T00:00:00"/>
    <d v="2024-04-07T00:00:00"/>
    <x v="2"/>
    <x v="1"/>
    <n v="91.27"/>
    <x v="1"/>
    <x v="1"/>
    <x v="3"/>
    <n v="1224.23"/>
    <n v="2631"/>
  </r>
  <r>
    <x v="7263"/>
    <x v="1"/>
    <x v="1"/>
    <n v="1444.42"/>
    <n v="0.11"/>
    <n v="3"/>
    <d v="2023-04-17T00:00:00"/>
    <d v="2023-04-24T00:00:00"/>
    <x v="2"/>
    <x v="0"/>
    <n v="162.05000000000001"/>
    <x v="2"/>
    <x v="0"/>
    <x v="3"/>
    <n v="1282.3700000000001"/>
    <n v="4333.26"/>
  </r>
  <r>
    <x v="7264"/>
    <x v="2"/>
    <x v="4"/>
    <n v="4127.32"/>
    <n v="0.45"/>
    <n v="1"/>
    <d v="2024-03-14T00:00:00"/>
    <d v="2024-03-16T00:00:00"/>
    <x v="1"/>
    <x v="2"/>
    <n v="448.4"/>
    <x v="1"/>
    <x v="1"/>
    <x v="0"/>
    <n v="3678.9199999999996"/>
    <n v="4127.32"/>
  </r>
  <r>
    <x v="7265"/>
    <x v="2"/>
    <x v="4"/>
    <n v="4935.93"/>
    <n v="0.44"/>
    <n v="1"/>
    <d v="2023-10-02T00:00:00"/>
    <d v="2023-10-09T00:00:00"/>
    <x v="1"/>
    <x v="1"/>
    <n v="756.04"/>
    <x v="3"/>
    <x v="0"/>
    <x v="2"/>
    <n v="4179.8900000000003"/>
    <n v="4935.93"/>
  </r>
  <r>
    <x v="7266"/>
    <x v="0"/>
    <x v="3"/>
    <n v="2372.9299999999998"/>
    <n v="0.19"/>
    <n v="1"/>
    <d v="2023-10-06T00:00:00"/>
    <d v="2023-10-07T00:00:00"/>
    <x v="1"/>
    <x v="1"/>
    <n v="163.84"/>
    <x v="5"/>
    <x v="0"/>
    <x v="2"/>
    <n v="2209.0899999999997"/>
    <n v="2372.9299999999998"/>
  </r>
  <r>
    <x v="7267"/>
    <x v="2"/>
    <x v="1"/>
    <n v="1676.68"/>
    <n v="7.0000000000000007E-2"/>
    <n v="3"/>
    <d v="2024-12-20T00:00:00"/>
    <d v="2024-12-26T00:00:00"/>
    <x v="0"/>
    <x v="1"/>
    <n v="278.36"/>
    <x v="0"/>
    <x v="1"/>
    <x v="10"/>
    <n v="1398.3200000000002"/>
    <n v="5030.04"/>
  </r>
  <r>
    <x v="7268"/>
    <x v="2"/>
    <x v="0"/>
    <n v="4664.1000000000004"/>
    <n v="0.18"/>
    <n v="6"/>
    <d v="2023-09-17T00:00:00"/>
    <d v="2023-09-21T00:00:00"/>
    <x v="2"/>
    <x v="1"/>
    <n v="297.52"/>
    <x v="1"/>
    <x v="0"/>
    <x v="7"/>
    <n v="4366.58"/>
    <n v="27984.600000000002"/>
  </r>
  <r>
    <x v="7269"/>
    <x v="1"/>
    <x v="4"/>
    <n v="2552.1999999999998"/>
    <n v="0.06"/>
    <n v="3"/>
    <d v="2024-08-30T00:00:00"/>
    <d v="2024-08-31T00:00:00"/>
    <x v="1"/>
    <x v="0"/>
    <n v="252.53"/>
    <x v="4"/>
    <x v="1"/>
    <x v="1"/>
    <n v="2299.6699999999996"/>
    <n v="7656.5999999999995"/>
  </r>
  <r>
    <x v="7270"/>
    <x v="3"/>
    <x v="1"/>
    <n v="3678.73"/>
    <n v="0.15"/>
    <n v="4"/>
    <d v="2023-01-04T00:00:00"/>
    <d v="2023-01-05T00:00:00"/>
    <x v="0"/>
    <x v="2"/>
    <n v="959.47"/>
    <x v="1"/>
    <x v="0"/>
    <x v="6"/>
    <n v="2719.26"/>
    <n v="14714.92"/>
  </r>
  <r>
    <x v="7271"/>
    <x v="1"/>
    <x v="1"/>
    <n v="2127.33"/>
    <n v="0.39"/>
    <n v="2"/>
    <d v="2023-07-06T00:00:00"/>
    <d v="2023-07-08T00:00:00"/>
    <x v="0"/>
    <x v="0"/>
    <n v="140.29"/>
    <x v="5"/>
    <x v="0"/>
    <x v="4"/>
    <n v="1987.04"/>
    <n v="4254.66"/>
  </r>
  <r>
    <x v="7272"/>
    <x v="3"/>
    <x v="3"/>
    <n v="1092.49"/>
    <n v="0.15"/>
    <n v="7"/>
    <d v="2023-08-06T00:00:00"/>
    <d v="2023-08-09T00:00:00"/>
    <x v="2"/>
    <x v="2"/>
    <n v="83.23"/>
    <x v="1"/>
    <x v="0"/>
    <x v="1"/>
    <n v="1009.26"/>
    <n v="7647.43"/>
  </r>
  <r>
    <x v="7273"/>
    <x v="0"/>
    <x v="1"/>
    <n v="3308.94"/>
    <n v="0.27"/>
    <n v="4"/>
    <d v="2024-09-26T00:00:00"/>
    <d v="2024-10-03T00:00:00"/>
    <x v="2"/>
    <x v="2"/>
    <n v="648.84"/>
    <x v="3"/>
    <x v="1"/>
    <x v="7"/>
    <n v="2660.1"/>
    <n v="13235.76"/>
  </r>
  <r>
    <x v="7274"/>
    <x v="2"/>
    <x v="1"/>
    <n v="3357.73"/>
    <n v="0.06"/>
    <n v="1"/>
    <d v="2023-10-13T00:00:00"/>
    <d v="2023-10-17T00:00:00"/>
    <x v="1"/>
    <x v="1"/>
    <n v="388.55"/>
    <x v="1"/>
    <x v="0"/>
    <x v="2"/>
    <n v="2969.18"/>
    <n v="3357.73"/>
  </r>
  <r>
    <x v="7275"/>
    <x v="0"/>
    <x v="0"/>
    <n v="2354.9"/>
    <n v="0.17"/>
    <n v="4"/>
    <d v="2023-12-24T00:00:00"/>
    <d v="2023-12-27T00:00:00"/>
    <x v="2"/>
    <x v="2"/>
    <n v="573.05999999999995"/>
    <x v="5"/>
    <x v="0"/>
    <x v="10"/>
    <n v="1781.8400000000001"/>
    <n v="9419.6"/>
  </r>
  <r>
    <x v="7276"/>
    <x v="3"/>
    <x v="3"/>
    <n v="1422.75"/>
    <n v="0.02"/>
    <n v="4"/>
    <d v="2023-06-10T00:00:00"/>
    <d v="2023-06-17T00:00:00"/>
    <x v="1"/>
    <x v="1"/>
    <n v="223.11"/>
    <x v="4"/>
    <x v="0"/>
    <x v="9"/>
    <n v="1199.6399999999999"/>
    <n v="5691"/>
  </r>
  <r>
    <x v="7277"/>
    <x v="1"/>
    <x v="3"/>
    <n v="4175.8900000000003"/>
    <n v="0.27"/>
    <n v="3"/>
    <d v="2023-07-27T00:00:00"/>
    <d v="2023-08-01T00:00:00"/>
    <x v="2"/>
    <x v="0"/>
    <n v="806.75"/>
    <x v="2"/>
    <x v="0"/>
    <x v="4"/>
    <n v="3369.1400000000003"/>
    <n v="12527.670000000002"/>
  </r>
  <r>
    <x v="7278"/>
    <x v="1"/>
    <x v="1"/>
    <n v="1449.06"/>
    <n v="0.17"/>
    <n v="8"/>
    <d v="2024-02-21T00:00:00"/>
    <d v="2024-02-28T00:00:00"/>
    <x v="0"/>
    <x v="1"/>
    <n v="112.51"/>
    <x v="5"/>
    <x v="1"/>
    <x v="8"/>
    <n v="1336.55"/>
    <n v="11592.48"/>
  </r>
  <r>
    <x v="7279"/>
    <x v="0"/>
    <x v="0"/>
    <n v="3329.22"/>
    <n v="0.44"/>
    <n v="7"/>
    <d v="2024-06-15T00:00:00"/>
    <d v="2024-06-21T00:00:00"/>
    <x v="2"/>
    <x v="2"/>
    <n v="746.92"/>
    <x v="1"/>
    <x v="1"/>
    <x v="9"/>
    <n v="2582.2999999999997"/>
    <n v="23304.539999999997"/>
  </r>
  <r>
    <x v="7280"/>
    <x v="3"/>
    <x v="2"/>
    <n v="1981.53"/>
    <n v="0.2"/>
    <n v="3"/>
    <d v="2023-02-17T00:00:00"/>
    <d v="2023-02-21T00:00:00"/>
    <x v="0"/>
    <x v="2"/>
    <n v="568.05999999999995"/>
    <x v="1"/>
    <x v="0"/>
    <x v="8"/>
    <n v="1413.47"/>
    <n v="5944.59"/>
  </r>
  <r>
    <x v="7281"/>
    <x v="0"/>
    <x v="4"/>
    <n v="2415.16"/>
    <n v="0.28000000000000003"/>
    <n v="4"/>
    <d v="2024-06-22T00:00:00"/>
    <d v="2024-06-23T00:00:00"/>
    <x v="0"/>
    <x v="1"/>
    <n v="700.79"/>
    <x v="3"/>
    <x v="1"/>
    <x v="9"/>
    <n v="1714.37"/>
    <n v="9660.64"/>
  </r>
  <r>
    <x v="7282"/>
    <x v="0"/>
    <x v="3"/>
    <n v="1135.8699999999999"/>
    <n v="0.49"/>
    <n v="8"/>
    <d v="2024-11-02T00:00:00"/>
    <d v="2024-11-06T00:00:00"/>
    <x v="0"/>
    <x v="0"/>
    <n v="241.18"/>
    <x v="3"/>
    <x v="1"/>
    <x v="11"/>
    <n v="894.68999999999983"/>
    <n v="9086.9599999999991"/>
  </r>
  <r>
    <x v="7283"/>
    <x v="2"/>
    <x v="0"/>
    <n v="3282.45"/>
    <n v="0.32"/>
    <n v="3"/>
    <d v="2024-04-14T00:00:00"/>
    <d v="2024-04-17T00:00:00"/>
    <x v="1"/>
    <x v="0"/>
    <n v="231.81"/>
    <x v="0"/>
    <x v="1"/>
    <x v="3"/>
    <n v="3050.64"/>
    <n v="9847.3499999999985"/>
  </r>
  <r>
    <x v="7284"/>
    <x v="0"/>
    <x v="0"/>
    <n v="1206.55"/>
    <n v="0.25"/>
    <n v="5"/>
    <d v="2023-06-04T00:00:00"/>
    <d v="2023-06-09T00:00:00"/>
    <x v="0"/>
    <x v="1"/>
    <n v="319.35000000000002"/>
    <x v="5"/>
    <x v="0"/>
    <x v="9"/>
    <n v="887.19999999999993"/>
    <n v="6032.75"/>
  </r>
  <r>
    <x v="7285"/>
    <x v="2"/>
    <x v="1"/>
    <n v="2480"/>
    <n v="0.05"/>
    <n v="5"/>
    <d v="2023-03-07T00:00:00"/>
    <d v="2023-03-09T00:00:00"/>
    <x v="1"/>
    <x v="0"/>
    <n v="739.87"/>
    <x v="2"/>
    <x v="0"/>
    <x v="0"/>
    <n v="1740.13"/>
    <n v="12400"/>
  </r>
  <r>
    <x v="7286"/>
    <x v="2"/>
    <x v="4"/>
    <n v="1709.45"/>
    <n v="0.41"/>
    <n v="5"/>
    <d v="2023-08-18T00:00:00"/>
    <d v="2023-08-22T00:00:00"/>
    <x v="0"/>
    <x v="0"/>
    <n v="143"/>
    <x v="3"/>
    <x v="0"/>
    <x v="1"/>
    <n v="1566.45"/>
    <n v="8547.25"/>
  </r>
  <r>
    <x v="7287"/>
    <x v="1"/>
    <x v="3"/>
    <n v="4821.67"/>
    <n v="0.32"/>
    <n v="5"/>
    <d v="2023-08-03T00:00:00"/>
    <d v="2023-08-09T00:00:00"/>
    <x v="0"/>
    <x v="0"/>
    <n v="1240.47"/>
    <x v="0"/>
    <x v="0"/>
    <x v="1"/>
    <n v="3581.2"/>
    <n v="24108.35"/>
  </r>
  <r>
    <x v="7288"/>
    <x v="2"/>
    <x v="2"/>
    <n v="4912.88"/>
    <n v="0.05"/>
    <n v="9"/>
    <d v="2023-01-12T00:00:00"/>
    <d v="2023-01-19T00:00:00"/>
    <x v="1"/>
    <x v="1"/>
    <n v="436.71"/>
    <x v="5"/>
    <x v="0"/>
    <x v="6"/>
    <n v="4476.17"/>
    <n v="44215.92"/>
  </r>
  <r>
    <x v="7289"/>
    <x v="2"/>
    <x v="1"/>
    <n v="3792.11"/>
    <n v="0.12"/>
    <n v="5"/>
    <d v="2024-09-04T00:00:00"/>
    <d v="2024-09-06T00:00:00"/>
    <x v="2"/>
    <x v="1"/>
    <n v="613.80999999999995"/>
    <x v="4"/>
    <x v="1"/>
    <x v="7"/>
    <n v="3178.3"/>
    <n v="18960.55"/>
  </r>
  <r>
    <x v="7290"/>
    <x v="1"/>
    <x v="3"/>
    <n v="4921.2"/>
    <n v="0.27"/>
    <n v="9"/>
    <d v="2024-11-16T00:00:00"/>
    <d v="2024-11-21T00:00:00"/>
    <x v="1"/>
    <x v="2"/>
    <n v="1383.79"/>
    <x v="5"/>
    <x v="1"/>
    <x v="11"/>
    <n v="3537.41"/>
    <n v="44290.799999999996"/>
  </r>
  <r>
    <x v="7291"/>
    <x v="0"/>
    <x v="3"/>
    <n v="656.4"/>
    <n v="0.02"/>
    <n v="9"/>
    <d v="2023-08-17T00:00:00"/>
    <d v="2023-08-23T00:00:00"/>
    <x v="0"/>
    <x v="2"/>
    <n v="185.77"/>
    <x v="0"/>
    <x v="0"/>
    <x v="1"/>
    <n v="470.63"/>
    <n v="5907.5999999999995"/>
  </r>
  <r>
    <x v="7292"/>
    <x v="3"/>
    <x v="0"/>
    <n v="4962.3900000000003"/>
    <n v="0.36"/>
    <n v="4"/>
    <d v="2023-08-30T00:00:00"/>
    <d v="2023-09-02T00:00:00"/>
    <x v="1"/>
    <x v="2"/>
    <n v="933.7"/>
    <x v="3"/>
    <x v="0"/>
    <x v="1"/>
    <n v="4028.6900000000005"/>
    <n v="19849.560000000001"/>
  </r>
  <r>
    <x v="7293"/>
    <x v="3"/>
    <x v="4"/>
    <n v="607.41999999999996"/>
    <n v="0.11"/>
    <n v="9"/>
    <d v="2024-05-24T00:00:00"/>
    <d v="2024-05-29T00:00:00"/>
    <x v="1"/>
    <x v="1"/>
    <n v="172.57"/>
    <x v="4"/>
    <x v="1"/>
    <x v="5"/>
    <n v="434.84999999999997"/>
    <n v="5466.78"/>
  </r>
  <r>
    <x v="7294"/>
    <x v="3"/>
    <x v="2"/>
    <n v="2135.71"/>
    <n v="0.24"/>
    <n v="2"/>
    <d v="2023-08-01T00:00:00"/>
    <d v="2023-08-08T00:00:00"/>
    <x v="2"/>
    <x v="1"/>
    <n v="126.95"/>
    <x v="1"/>
    <x v="0"/>
    <x v="1"/>
    <n v="2008.76"/>
    <n v="4271.42"/>
  </r>
  <r>
    <x v="7295"/>
    <x v="0"/>
    <x v="4"/>
    <n v="1270.8399999999999"/>
    <n v="0.12"/>
    <n v="3"/>
    <d v="2023-04-22T00:00:00"/>
    <d v="2023-04-26T00:00:00"/>
    <x v="1"/>
    <x v="1"/>
    <n v="281.55"/>
    <x v="3"/>
    <x v="0"/>
    <x v="3"/>
    <n v="989.29"/>
    <n v="3812.5199999999995"/>
  </r>
  <r>
    <x v="7296"/>
    <x v="2"/>
    <x v="0"/>
    <n v="4773.8500000000004"/>
    <n v="0.24"/>
    <n v="1"/>
    <d v="2023-07-22T00:00:00"/>
    <d v="2023-07-23T00:00:00"/>
    <x v="2"/>
    <x v="1"/>
    <n v="749.8"/>
    <x v="2"/>
    <x v="0"/>
    <x v="4"/>
    <n v="4024.05"/>
    <n v="4773.8500000000004"/>
  </r>
  <r>
    <x v="7297"/>
    <x v="3"/>
    <x v="2"/>
    <n v="3215.37"/>
    <n v="0.09"/>
    <n v="7"/>
    <d v="2023-12-07T00:00:00"/>
    <d v="2023-12-10T00:00:00"/>
    <x v="1"/>
    <x v="1"/>
    <n v="605.96"/>
    <x v="0"/>
    <x v="0"/>
    <x v="10"/>
    <n v="2609.41"/>
    <n v="22507.59"/>
  </r>
  <r>
    <x v="7298"/>
    <x v="0"/>
    <x v="2"/>
    <n v="3025.92"/>
    <n v="0.3"/>
    <n v="9"/>
    <d v="2023-02-06T00:00:00"/>
    <d v="2023-02-12T00:00:00"/>
    <x v="1"/>
    <x v="0"/>
    <n v="297.7"/>
    <x v="5"/>
    <x v="0"/>
    <x v="8"/>
    <n v="2728.2200000000003"/>
    <n v="27233.279999999999"/>
  </r>
  <r>
    <x v="7299"/>
    <x v="2"/>
    <x v="1"/>
    <n v="4987.45"/>
    <n v="0.46"/>
    <n v="3"/>
    <d v="2024-10-05T00:00:00"/>
    <d v="2024-10-11T00:00:00"/>
    <x v="2"/>
    <x v="2"/>
    <n v="500.96"/>
    <x v="2"/>
    <x v="1"/>
    <x v="2"/>
    <n v="4486.49"/>
    <n v="14962.349999999999"/>
  </r>
  <r>
    <x v="7300"/>
    <x v="1"/>
    <x v="2"/>
    <n v="3100.89"/>
    <n v="0.4"/>
    <n v="8"/>
    <d v="2023-03-31T00:00:00"/>
    <d v="2023-04-07T00:00:00"/>
    <x v="2"/>
    <x v="1"/>
    <n v="720.48"/>
    <x v="2"/>
    <x v="0"/>
    <x v="0"/>
    <n v="2380.41"/>
    <n v="24807.119999999999"/>
  </r>
  <r>
    <x v="7301"/>
    <x v="3"/>
    <x v="3"/>
    <n v="3266.18"/>
    <n v="0.12"/>
    <n v="1"/>
    <d v="2024-12-24T00:00:00"/>
    <d v="2024-12-28T00:00:00"/>
    <x v="1"/>
    <x v="2"/>
    <n v="790.46"/>
    <x v="4"/>
    <x v="1"/>
    <x v="10"/>
    <n v="2475.7199999999998"/>
    <n v="3266.18"/>
  </r>
  <r>
    <x v="7302"/>
    <x v="2"/>
    <x v="4"/>
    <n v="319.39"/>
    <n v="0.25"/>
    <n v="6"/>
    <d v="2024-03-20T00:00:00"/>
    <d v="2024-03-27T00:00:00"/>
    <x v="2"/>
    <x v="1"/>
    <n v="67.099999999999994"/>
    <x v="4"/>
    <x v="1"/>
    <x v="0"/>
    <n v="252.29"/>
    <n v="1916.34"/>
  </r>
  <r>
    <x v="7303"/>
    <x v="3"/>
    <x v="4"/>
    <n v="4309.3500000000004"/>
    <n v="0.21"/>
    <n v="6"/>
    <d v="2023-11-23T00:00:00"/>
    <d v="2023-11-26T00:00:00"/>
    <x v="1"/>
    <x v="2"/>
    <n v="587.86"/>
    <x v="1"/>
    <x v="0"/>
    <x v="11"/>
    <n v="3721.4900000000002"/>
    <n v="25856.100000000002"/>
  </r>
  <r>
    <x v="7304"/>
    <x v="3"/>
    <x v="1"/>
    <n v="4853.4399999999996"/>
    <n v="0.48"/>
    <n v="5"/>
    <d v="2023-04-12T00:00:00"/>
    <d v="2023-04-19T00:00:00"/>
    <x v="1"/>
    <x v="1"/>
    <n v="1099.3900000000001"/>
    <x v="2"/>
    <x v="0"/>
    <x v="3"/>
    <n v="3754.0499999999993"/>
    <n v="24267.199999999997"/>
  </r>
  <r>
    <x v="7305"/>
    <x v="3"/>
    <x v="2"/>
    <n v="4805.5200000000004"/>
    <n v="0.4"/>
    <n v="4"/>
    <d v="2024-04-19T00:00:00"/>
    <d v="2024-04-22T00:00:00"/>
    <x v="2"/>
    <x v="1"/>
    <n v="862.54"/>
    <x v="1"/>
    <x v="1"/>
    <x v="3"/>
    <n v="3942.9800000000005"/>
    <n v="19222.080000000002"/>
  </r>
  <r>
    <x v="7306"/>
    <x v="2"/>
    <x v="0"/>
    <n v="1183.42"/>
    <n v="0.05"/>
    <n v="3"/>
    <d v="2024-07-12T00:00:00"/>
    <d v="2024-07-16T00:00:00"/>
    <x v="0"/>
    <x v="2"/>
    <n v="266.58999999999997"/>
    <x v="3"/>
    <x v="1"/>
    <x v="4"/>
    <n v="916.83000000000015"/>
    <n v="3550.26"/>
  </r>
  <r>
    <x v="7307"/>
    <x v="0"/>
    <x v="3"/>
    <n v="1206.99"/>
    <n v="0.08"/>
    <n v="4"/>
    <d v="2024-09-23T00:00:00"/>
    <d v="2024-09-29T00:00:00"/>
    <x v="0"/>
    <x v="0"/>
    <n v="125.33"/>
    <x v="0"/>
    <x v="1"/>
    <x v="7"/>
    <n v="1081.6600000000001"/>
    <n v="4827.96"/>
  </r>
  <r>
    <x v="7308"/>
    <x v="2"/>
    <x v="1"/>
    <n v="1893.63"/>
    <n v="0.35"/>
    <n v="7"/>
    <d v="2024-06-12T00:00:00"/>
    <d v="2024-06-19T00:00:00"/>
    <x v="0"/>
    <x v="1"/>
    <n v="327.55"/>
    <x v="2"/>
    <x v="1"/>
    <x v="9"/>
    <n v="1566.0800000000002"/>
    <n v="13255.41"/>
  </r>
  <r>
    <x v="7309"/>
    <x v="3"/>
    <x v="2"/>
    <n v="1620.03"/>
    <n v="0.08"/>
    <n v="7"/>
    <d v="2023-06-27T00:00:00"/>
    <d v="2023-06-28T00:00:00"/>
    <x v="0"/>
    <x v="0"/>
    <n v="131.94999999999999"/>
    <x v="5"/>
    <x v="0"/>
    <x v="9"/>
    <n v="1488.08"/>
    <n v="11340.21"/>
  </r>
  <r>
    <x v="7310"/>
    <x v="2"/>
    <x v="0"/>
    <n v="1597.51"/>
    <n v="0.48"/>
    <n v="3"/>
    <d v="2024-12-06T00:00:00"/>
    <d v="2024-12-07T00:00:00"/>
    <x v="2"/>
    <x v="0"/>
    <n v="464.22"/>
    <x v="0"/>
    <x v="1"/>
    <x v="10"/>
    <n v="1133.29"/>
    <n v="4792.53"/>
  </r>
  <r>
    <x v="7311"/>
    <x v="1"/>
    <x v="2"/>
    <n v="3065.56"/>
    <n v="0.5"/>
    <n v="3"/>
    <d v="2024-02-23T00:00:00"/>
    <d v="2024-02-29T00:00:00"/>
    <x v="1"/>
    <x v="2"/>
    <n v="914.79"/>
    <x v="1"/>
    <x v="1"/>
    <x v="8"/>
    <n v="2150.77"/>
    <n v="9196.68"/>
  </r>
  <r>
    <x v="7312"/>
    <x v="0"/>
    <x v="1"/>
    <n v="4047.48"/>
    <n v="0.39"/>
    <n v="3"/>
    <d v="2024-06-01T00:00:00"/>
    <d v="2024-06-05T00:00:00"/>
    <x v="0"/>
    <x v="1"/>
    <n v="636.73"/>
    <x v="0"/>
    <x v="1"/>
    <x v="9"/>
    <n v="3410.75"/>
    <n v="12142.44"/>
  </r>
  <r>
    <x v="7313"/>
    <x v="2"/>
    <x v="0"/>
    <n v="4690.16"/>
    <n v="0.01"/>
    <n v="5"/>
    <d v="2024-05-29T00:00:00"/>
    <d v="2024-06-01T00:00:00"/>
    <x v="1"/>
    <x v="2"/>
    <n v="699.17"/>
    <x v="5"/>
    <x v="1"/>
    <x v="5"/>
    <n v="3990.99"/>
    <n v="23450.799999999999"/>
  </r>
  <r>
    <x v="7314"/>
    <x v="1"/>
    <x v="0"/>
    <n v="432.52"/>
    <n v="0.24"/>
    <n v="1"/>
    <d v="2024-12-11T00:00:00"/>
    <d v="2024-12-17T00:00:00"/>
    <x v="2"/>
    <x v="1"/>
    <n v="67.89"/>
    <x v="4"/>
    <x v="1"/>
    <x v="10"/>
    <n v="364.63"/>
    <n v="432.52"/>
  </r>
  <r>
    <x v="7315"/>
    <x v="0"/>
    <x v="0"/>
    <n v="1462.09"/>
    <n v="0.2"/>
    <n v="7"/>
    <d v="2023-02-04T00:00:00"/>
    <d v="2023-02-10T00:00:00"/>
    <x v="2"/>
    <x v="0"/>
    <n v="141.29"/>
    <x v="5"/>
    <x v="0"/>
    <x v="8"/>
    <n v="1320.8"/>
    <n v="10234.629999999999"/>
  </r>
  <r>
    <x v="7316"/>
    <x v="1"/>
    <x v="0"/>
    <n v="1349.57"/>
    <n v="0.4"/>
    <n v="8"/>
    <d v="2023-08-27T00:00:00"/>
    <d v="2023-08-30T00:00:00"/>
    <x v="0"/>
    <x v="0"/>
    <n v="137.68"/>
    <x v="4"/>
    <x v="0"/>
    <x v="1"/>
    <n v="1211.8899999999999"/>
    <n v="10796.56"/>
  </r>
  <r>
    <x v="7317"/>
    <x v="0"/>
    <x v="2"/>
    <n v="1851.45"/>
    <n v="0.14000000000000001"/>
    <n v="7"/>
    <d v="2024-08-11T00:00:00"/>
    <d v="2024-08-15T00:00:00"/>
    <x v="1"/>
    <x v="0"/>
    <n v="543.85"/>
    <x v="4"/>
    <x v="1"/>
    <x v="1"/>
    <n v="1307.5999999999999"/>
    <n v="12960.15"/>
  </r>
  <r>
    <x v="7318"/>
    <x v="2"/>
    <x v="0"/>
    <n v="2179.2399999999998"/>
    <n v="0.19"/>
    <n v="8"/>
    <d v="2024-09-05T00:00:00"/>
    <d v="2024-09-09T00:00:00"/>
    <x v="2"/>
    <x v="1"/>
    <n v="293.69"/>
    <x v="0"/>
    <x v="1"/>
    <x v="7"/>
    <n v="1885.5499999999997"/>
    <n v="17433.919999999998"/>
  </r>
  <r>
    <x v="7319"/>
    <x v="1"/>
    <x v="2"/>
    <n v="2006.94"/>
    <n v="0.05"/>
    <n v="9"/>
    <d v="2024-03-25T00:00:00"/>
    <d v="2024-03-30T00:00:00"/>
    <x v="0"/>
    <x v="1"/>
    <n v="537.01"/>
    <x v="4"/>
    <x v="1"/>
    <x v="0"/>
    <n v="1469.93"/>
    <n v="18062.46"/>
  </r>
  <r>
    <x v="7320"/>
    <x v="3"/>
    <x v="0"/>
    <n v="4765.5200000000004"/>
    <n v="0.17"/>
    <n v="4"/>
    <d v="2024-07-31T00:00:00"/>
    <d v="2024-08-01T00:00:00"/>
    <x v="1"/>
    <x v="0"/>
    <n v="247.39"/>
    <x v="0"/>
    <x v="1"/>
    <x v="4"/>
    <n v="4518.13"/>
    <n v="19062.080000000002"/>
  </r>
  <r>
    <x v="7321"/>
    <x v="1"/>
    <x v="0"/>
    <n v="2241.9299999999998"/>
    <n v="0.49"/>
    <n v="3"/>
    <d v="2023-02-20T00:00:00"/>
    <d v="2023-02-23T00:00:00"/>
    <x v="0"/>
    <x v="0"/>
    <n v="446.31"/>
    <x v="3"/>
    <x v="0"/>
    <x v="8"/>
    <n v="1795.62"/>
    <n v="6725.7899999999991"/>
  </r>
  <r>
    <x v="7322"/>
    <x v="0"/>
    <x v="1"/>
    <n v="2802.8"/>
    <n v="0.47"/>
    <n v="7"/>
    <d v="2024-09-27T00:00:00"/>
    <d v="2024-09-30T00:00:00"/>
    <x v="1"/>
    <x v="0"/>
    <n v="299.72000000000003"/>
    <x v="5"/>
    <x v="1"/>
    <x v="7"/>
    <n v="2503.08"/>
    <n v="19619.600000000002"/>
  </r>
  <r>
    <x v="7323"/>
    <x v="2"/>
    <x v="2"/>
    <n v="3768.3"/>
    <n v="0.38"/>
    <n v="9"/>
    <d v="2024-12-12T00:00:00"/>
    <d v="2024-12-15T00:00:00"/>
    <x v="1"/>
    <x v="0"/>
    <n v="725.43"/>
    <x v="5"/>
    <x v="1"/>
    <x v="10"/>
    <n v="3042.8700000000003"/>
    <n v="33914.700000000004"/>
  </r>
  <r>
    <x v="7324"/>
    <x v="0"/>
    <x v="2"/>
    <n v="3652.92"/>
    <n v="0.45"/>
    <n v="9"/>
    <d v="2023-03-14T00:00:00"/>
    <d v="2023-03-17T00:00:00"/>
    <x v="1"/>
    <x v="1"/>
    <n v="794.51"/>
    <x v="4"/>
    <x v="0"/>
    <x v="0"/>
    <n v="2858.41"/>
    <n v="32876.28"/>
  </r>
  <r>
    <x v="7325"/>
    <x v="1"/>
    <x v="4"/>
    <n v="2956.53"/>
    <n v="0.11"/>
    <n v="8"/>
    <d v="2024-11-04T00:00:00"/>
    <d v="2024-11-08T00:00:00"/>
    <x v="2"/>
    <x v="1"/>
    <n v="748.86"/>
    <x v="4"/>
    <x v="1"/>
    <x v="11"/>
    <n v="2207.67"/>
    <n v="23652.240000000002"/>
  </r>
  <r>
    <x v="7326"/>
    <x v="1"/>
    <x v="1"/>
    <n v="4318.08"/>
    <n v="0.31"/>
    <n v="3"/>
    <d v="2023-06-16T00:00:00"/>
    <d v="2023-06-23T00:00:00"/>
    <x v="0"/>
    <x v="1"/>
    <n v="480.67"/>
    <x v="3"/>
    <x v="0"/>
    <x v="9"/>
    <n v="3837.41"/>
    <n v="12954.24"/>
  </r>
  <r>
    <x v="7327"/>
    <x v="3"/>
    <x v="2"/>
    <n v="3158.49"/>
    <n v="0.25"/>
    <n v="6"/>
    <d v="2023-06-24T00:00:00"/>
    <d v="2023-06-25T00:00:00"/>
    <x v="1"/>
    <x v="2"/>
    <n v="662.37"/>
    <x v="1"/>
    <x v="0"/>
    <x v="9"/>
    <n v="2496.12"/>
    <n v="18950.939999999999"/>
  </r>
  <r>
    <x v="7328"/>
    <x v="2"/>
    <x v="1"/>
    <n v="4386.32"/>
    <n v="0.21"/>
    <n v="2"/>
    <d v="2023-10-19T00:00:00"/>
    <d v="2023-10-25T00:00:00"/>
    <x v="1"/>
    <x v="0"/>
    <n v="223.82"/>
    <x v="3"/>
    <x v="0"/>
    <x v="2"/>
    <n v="4162.5"/>
    <n v="8772.64"/>
  </r>
  <r>
    <x v="7329"/>
    <x v="2"/>
    <x v="1"/>
    <n v="1583.55"/>
    <n v="0.16"/>
    <n v="6"/>
    <d v="2023-01-22T00:00:00"/>
    <d v="2023-01-28T00:00:00"/>
    <x v="0"/>
    <x v="2"/>
    <n v="474.77"/>
    <x v="1"/>
    <x v="0"/>
    <x v="6"/>
    <n v="1108.78"/>
    <n v="9501.2999999999993"/>
  </r>
  <r>
    <x v="7330"/>
    <x v="1"/>
    <x v="1"/>
    <n v="746.92"/>
    <n v="0.43"/>
    <n v="5"/>
    <d v="2023-06-21T00:00:00"/>
    <d v="2023-06-26T00:00:00"/>
    <x v="2"/>
    <x v="0"/>
    <n v="115.48"/>
    <x v="0"/>
    <x v="0"/>
    <x v="9"/>
    <n v="631.43999999999994"/>
    <n v="3734.6"/>
  </r>
  <r>
    <x v="7331"/>
    <x v="2"/>
    <x v="3"/>
    <n v="4115.6499999999996"/>
    <n v="0.24"/>
    <n v="4"/>
    <d v="2024-12-07T00:00:00"/>
    <d v="2024-12-14T00:00:00"/>
    <x v="0"/>
    <x v="2"/>
    <n v="409.99"/>
    <x v="1"/>
    <x v="1"/>
    <x v="10"/>
    <n v="3705.66"/>
    <n v="16462.599999999999"/>
  </r>
  <r>
    <x v="7332"/>
    <x v="3"/>
    <x v="2"/>
    <n v="1974.34"/>
    <n v="0.36"/>
    <n v="3"/>
    <d v="2023-07-08T00:00:00"/>
    <d v="2023-07-12T00:00:00"/>
    <x v="1"/>
    <x v="1"/>
    <n v="416.84"/>
    <x v="2"/>
    <x v="0"/>
    <x v="4"/>
    <n v="1557.5"/>
    <n v="5923.0199999999995"/>
  </r>
  <r>
    <x v="7333"/>
    <x v="0"/>
    <x v="1"/>
    <n v="3290.31"/>
    <n v="0.35"/>
    <n v="8"/>
    <d v="2023-09-02T00:00:00"/>
    <d v="2023-09-05T00:00:00"/>
    <x v="1"/>
    <x v="0"/>
    <n v="603.85"/>
    <x v="1"/>
    <x v="0"/>
    <x v="7"/>
    <n v="2686.46"/>
    <n v="26322.48"/>
  </r>
  <r>
    <x v="7334"/>
    <x v="2"/>
    <x v="3"/>
    <n v="3712.82"/>
    <n v="7.0000000000000007E-2"/>
    <n v="6"/>
    <d v="2024-05-13T00:00:00"/>
    <d v="2024-05-19T00:00:00"/>
    <x v="0"/>
    <x v="0"/>
    <n v="188.59"/>
    <x v="3"/>
    <x v="1"/>
    <x v="5"/>
    <n v="3524.23"/>
    <n v="22276.920000000002"/>
  </r>
  <r>
    <x v="7335"/>
    <x v="1"/>
    <x v="3"/>
    <n v="1700.88"/>
    <n v="0.02"/>
    <n v="9"/>
    <d v="2023-05-17T00:00:00"/>
    <d v="2023-05-24T00:00:00"/>
    <x v="0"/>
    <x v="0"/>
    <n v="255.92"/>
    <x v="3"/>
    <x v="0"/>
    <x v="5"/>
    <n v="1444.96"/>
    <n v="15307.920000000002"/>
  </r>
  <r>
    <x v="7336"/>
    <x v="0"/>
    <x v="0"/>
    <n v="2575.3000000000002"/>
    <n v="0.42"/>
    <n v="3"/>
    <d v="2023-10-31T00:00:00"/>
    <d v="2023-11-06T00:00:00"/>
    <x v="2"/>
    <x v="1"/>
    <n v="661.85"/>
    <x v="5"/>
    <x v="0"/>
    <x v="2"/>
    <n v="1913.4500000000003"/>
    <n v="7725.9000000000005"/>
  </r>
  <r>
    <x v="7337"/>
    <x v="0"/>
    <x v="0"/>
    <n v="4485.1400000000003"/>
    <n v="0.25"/>
    <n v="5"/>
    <d v="2023-10-01T00:00:00"/>
    <d v="2023-10-02T00:00:00"/>
    <x v="1"/>
    <x v="1"/>
    <n v="514.89"/>
    <x v="5"/>
    <x v="0"/>
    <x v="2"/>
    <n v="3970.2500000000005"/>
    <n v="22425.7"/>
  </r>
  <r>
    <x v="7338"/>
    <x v="3"/>
    <x v="2"/>
    <n v="4410.99"/>
    <n v="0.41"/>
    <n v="4"/>
    <d v="2023-03-31T00:00:00"/>
    <d v="2023-04-01T00:00:00"/>
    <x v="1"/>
    <x v="0"/>
    <n v="1279.26"/>
    <x v="3"/>
    <x v="0"/>
    <x v="0"/>
    <n v="3131.7299999999996"/>
    <n v="17643.96"/>
  </r>
  <r>
    <x v="7339"/>
    <x v="1"/>
    <x v="0"/>
    <n v="3771.85"/>
    <n v="0.15"/>
    <n v="6"/>
    <d v="2024-01-17T00:00:00"/>
    <d v="2024-01-19T00:00:00"/>
    <x v="0"/>
    <x v="2"/>
    <n v="1003.85"/>
    <x v="3"/>
    <x v="1"/>
    <x v="6"/>
    <n v="2768"/>
    <n v="22631.1"/>
  </r>
  <r>
    <x v="7340"/>
    <x v="2"/>
    <x v="2"/>
    <n v="3837.42"/>
    <n v="0.43"/>
    <n v="2"/>
    <d v="2023-06-06T00:00:00"/>
    <d v="2023-06-10T00:00:00"/>
    <x v="0"/>
    <x v="1"/>
    <n v="547.65"/>
    <x v="5"/>
    <x v="0"/>
    <x v="9"/>
    <n v="3289.77"/>
    <n v="7674.84"/>
  </r>
  <r>
    <x v="7341"/>
    <x v="1"/>
    <x v="3"/>
    <n v="4498.6499999999996"/>
    <n v="0.42"/>
    <n v="6"/>
    <d v="2024-10-13T00:00:00"/>
    <d v="2024-10-20T00:00:00"/>
    <x v="1"/>
    <x v="2"/>
    <n v="676.04"/>
    <x v="3"/>
    <x v="1"/>
    <x v="2"/>
    <n v="3822.6099999999997"/>
    <n v="26991.899999999998"/>
  </r>
  <r>
    <x v="7342"/>
    <x v="0"/>
    <x v="3"/>
    <n v="3708.03"/>
    <n v="0.19"/>
    <n v="3"/>
    <d v="2023-06-16T00:00:00"/>
    <d v="2023-06-22T00:00:00"/>
    <x v="1"/>
    <x v="2"/>
    <n v="604.80999999999995"/>
    <x v="3"/>
    <x v="0"/>
    <x v="9"/>
    <n v="3103.2200000000003"/>
    <n v="11124.09"/>
  </r>
  <r>
    <x v="7343"/>
    <x v="1"/>
    <x v="2"/>
    <n v="1763.97"/>
    <n v="0.21"/>
    <n v="8"/>
    <d v="2024-02-11T00:00:00"/>
    <d v="2024-02-17T00:00:00"/>
    <x v="2"/>
    <x v="1"/>
    <n v="369.18"/>
    <x v="2"/>
    <x v="1"/>
    <x v="8"/>
    <n v="1394.79"/>
    <n v="14111.76"/>
  </r>
  <r>
    <x v="7344"/>
    <x v="2"/>
    <x v="0"/>
    <n v="691.84"/>
    <n v="0.18"/>
    <n v="6"/>
    <d v="2023-01-24T00:00:00"/>
    <d v="2023-01-25T00:00:00"/>
    <x v="1"/>
    <x v="1"/>
    <n v="91.29"/>
    <x v="1"/>
    <x v="0"/>
    <x v="6"/>
    <n v="600.55000000000007"/>
    <n v="4151.04"/>
  </r>
  <r>
    <x v="7345"/>
    <x v="2"/>
    <x v="0"/>
    <n v="2167.23"/>
    <n v="0.02"/>
    <n v="8"/>
    <d v="2023-10-27T00:00:00"/>
    <d v="2023-11-02T00:00:00"/>
    <x v="1"/>
    <x v="1"/>
    <n v="108.94"/>
    <x v="3"/>
    <x v="0"/>
    <x v="2"/>
    <n v="2058.29"/>
    <n v="17337.84"/>
  </r>
  <r>
    <x v="7346"/>
    <x v="3"/>
    <x v="2"/>
    <n v="527.98"/>
    <n v="0.34"/>
    <n v="7"/>
    <d v="2023-04-05T00:00:00"/>
    <d v="2023-04-09T00:00:00"/>
    <x v="0"/>
    <x v="1"/>
    <n v="84.03"/>
    <x v="4"/>
    <x v="0"/>
    <x v="3"/>
    <n v="443.95000000000005"/>
    <n v="3695.86"/>
  </r>
  <r>
    <x v="7347"/>
    <x v="2"/>
    <x v="4"/>
    <n v="667.28"/>
    <n v="0.14000000000000001"/>
    <n v="6"/>
    <d v="2024-12-23T00:00:00"/>
    <d v="2024-12-24T00:00:00"/>
    <x v="2"/>
    <x v="2"/>
    <n v="115.9"/>
    <x v="4"/>
    <x v="1"/>
    <x v="10"/>
    <n v="551.38"/>
    <n v="4003.68"/>
  </r>
  <r>
    <x v="7348"/>
    <x v="2"/>
    <x v="0"/>
    <n v="4755.84"/>
    <n v="0.44"/>
    <n v="9"/>
    <d v="2024-04-13T00:00:00"/>
    <d v="2024-04-14T00:00:00"/>
    <x v="1"/>
    <x v="0"/>
    <n v="1081.17"/>
    <x v="2"/>
    <x v="1"/>
    <x v="3"/>
    <n v="3674.67"/>
    <n v="42802.559999999998"/>
  </r>
  <r>
    <x v="7349"/>
    <x v="1"/>
    <x v="1"/>
    <n v="3411.85"/>
    <n v="0.45"/>
    <n v="9"/>
    <d v="2024-09-14T00:00:00"/>
    <d v="2024-09-19T00:00:00"/>
    <x v="0"/>
    <x v="0"/>
    <n v="186.08"/>
    <x v="3"/>
    <x v="1"/>
    <x v="7"/>
    <n v="3225.77"/>
    <n v="30706.649999999998"/>
  </r>
  <r>
    <x v="7350"/>
    <x v="1"/>
    <x v="0"/>
    <n v="4272.88"/>
    <n v="0.36"/>
    <n v="4"/>
    <d v="2024-04-02T00:00:00"/>
    <d v="2024-04-04T00:00:00"/>
    <x v="1"/>
    <x v="0"/>
    <n v="888.73"/>
    <x v="2"/>
    <x v="1"/>
    <x v="3"/>
    <n v="3384.15"/>
    <n v="17091.52"/>
  </r>
  <r>
    <x v="7351"/>
    <x v="0"/>
    <x v="4"/>
    <n v="3250.21"/>
    <n v="0.09"/>
    <n v="8"/>
    <d v="2024-05-30T00:00:00"/>
    <d v="2024-06-05T00:00:00"/>
    <x v="1"/>
    <x v="2"/>
    <n v="224.44"/>
    <x v="3"/>
    <x v="1"/>
    <x v="5"/>
    <n v="3025.77"/>
    <n v="26001.68"/>
  </r>
  <r>
    <x v="7352"/>
    <x v="3"/>
    <x v="3"/>
    <n v="2150.85"/>
    <n v="0.04"/>
    <n v="3"/>
    <d v="2024-07-27T00:00:00"/>
    <d v="2024-07-31T00:00:00"/>
    <x v="2"/>
    <x v="1"/>
    <n v="390.04"/>
    <x v="3"/>
    <x v="1"/>
    <x v="4"/>
    <n v="1760.81"/>
    <n v="6452.5499999999993"/>
  </r>
  <r>
    <x v="7353"/>
    <x v="1"/>
    <x v="3"/>
    <n v="223.28"/>
    <n v="0.41"/>
    <n v="5"/>
    <d v="2024-06-13T00:00:00"/>
    <d v="2024-06-16T00:00:00"/>
    <x v="1"/>
    <x v="2"/>
    <n v="22.39"/>
    <x v="3"/>
    <x v="1"/>
    <x v="9"/>
    <n v="200.89"/>
    <n v="1116.4000000000001"/>
  </r>
  <r>
    <x v="7354"/>
    <x v="2"/>
    <x v="3"/>
    <n v="4783.6000000000004"/>
    <n v="0.45"/>
    <n v="3"/>
    <d v="2024-03-19T00:00:00"/>
    <d v="2024-03-26T00:00:00"/>
    <x v="0"/>
    <x v="0"/>
    <n v="1290.9100000000001"/>
    <x v="4"/>
    <x v="1"/>
    <x v="0"/>
    <n v="3492.6900000000005"/>
    <n v="14350.800000000001"/>
  </r>
  <r>
    <x v="7355"/>
    <x v="0"/>
    <x v="0"/>
    <n v="447.57"/>
    <n v="0.18"/>
    <n v="4"/>
    <d v="2024-09-12T00:00:00"/>
    <d v="2024-09-17T00:00:00"/>
    <x v="1"/>
    <x v="0"/>
    <n v="70.16"/>
    <x v="4"/>
    <x v="1"/>
    <x v="7"/>
    <n v="377.40999999999997"/>
    <n v="1790.28"/>
  </r>
  <r>
    <x v="7356"/>
    <x v="1"/>
    <x v="3"/>
    <n v="3089.8"/>
    <n v="0.18"/>
    <n v="5"/>
    <d v="2024-09-29T00:00:00"/>
    <d v="2024-10-02T00:00:00"/>
    <x v="0"/>
    <x v="1"/>
    <n v="250.7"/>
    <x v="0"/>
    <x v="1"/>
    <x v="7"/>
    <n v="2839.1000000000004"/>
    <n v="15449"/>
  </r>
  <r>
    <x v="7357"/>
    <x v="3"/>
    <x v="4"/>
    <n v="600.79999999999995"/>
    <n v="0.2"/>
    <n v="8"/>
    <d v="2023-11-16T00:00:00"/>
    <d v="2023-11-23T00:00:00"/>
    <x v="1"/>
    <x v="2"/>
    <n v="34.18"/>
    <x v="2"/>
    <x v="0"/>
    <x v="11"/>
    <n v="566.62"/>
    <n v="4806.3999999999996"/>
  </r>
  <r>
    <x v="7358"/>
    <x v="3"/>
    <x v="4"/>
    <n v="1492.32"/>
    <n v="0.41"/>
    <n v="8"/>
    <d v="2024-09-04T00:00:00"/>
    <d v="2024-09-09T00:00:00"/>
    <x v="0"/>
    <x v="0"/>
    <n v="392.49"/>
    <x v="1"/>
    <x v="1"/>
    <x v="7"/>
    <n v="1099.83"/>
    <n v="11938.56"/>
  </r>
  <r>
    <x v="7359"/>
    <x v="0"/>
    <x v="0"/>
    <n v="1010.51"/>
    <n v="0.35"/>
    <n v="3"/>
    <d v="2024-02-08T00:00:00"/>
    <d v="2024-02-09T00:00:00"/>
    <x v="0"/>
    <x v="1"/>
    <n v="287.39"/>
    <x v="5"/>
    <x v="1"/>
    <x v="8"/>
    <n v="723.12"/>
    <n v="3031.5299999999997"/>
  </r>
  <r>
    <x v="7360"/>
    <x v="0"/>
    <x v="1"/>
    <n v="2813.21"/>
    <n v="0.06"/>
    <n v="8"/>
    <d v="2024-11-22T00:00:00"/>
    <d v="2024-11-24T00:00:00"/>
    <x v="1"/>
    <x v="0"/>
    <n v="651.46"/>
    <x v="2"/>
    <x v="1"/>
    <x v="11"/>
    <n v="2161.75"/>
    <n v="22505.68"/>
  </r>
  <r>
    <x v="7361"/>
    <x v="0"/>
    <x v="0"/>
    <n v="4446.67"/>
    <n v="0.32"/>
    <n v="4"/>
    <d v="2023-10-19T00:00:00"/>
    <d v="2023-10-23T00:00:00"/>
    <x v="0"/>
    <x v="1"/>
    <n v="960.57"/>
    <x v="2"/>
    <x v="0"/>
    <x v="2"/>
    <n v="3486.1"/>
    <n v="17786.68"/>
  </r>
  <r>
    <x v="7362"/>
    <x v="0"/>
    <x v="3"/>
    <n v="3214.55"/>
    <n v="0"/>
    <n v="2"/>
    <d v="2024-12-02T00:00:00"/>
    <d v="2024-12-03T00:00:00"/>
    <x v="0"/>
    <x v="2"/>
    <n v="360.5"/>
    <x v="4"/>
    <x v="1"/>
    <x v="10"/>
    <n v="2854.05"/>
    <n v="6429.1"/>
  </r>
  <r>
    <x v="7363"/>
    <x v="0"/>
    <x v="0"/>
    <n v="3354.52"/>
    <n v="0.36"/>
    <n v="3"/>
    <d v="2023-10-31T00:00:00"/>
    <d v="2023-11-03T00:00:00"/>
    <x v="1"/>
    <x v="1"/>
    <n v="776.06"/>
    <x v="3"/>
    <x v="0"/>
    <x v="2"/>
    <n v="2578.46"/>
    <n v="10063.56"/>
  </r>
  <r>
    <x v="7364"/>
    <x v="2"/>
    <x v="4"/>
    <n v="4553.76"/>
    <n v="0.38"/>
    <n v="8"/>
    <d v="2023-09-02T00:00:00"/>
    <d v="2023-09-09T00:00:00"/>
    <x v="1"/>
    <x v="0"/>
    <n v="402.44"/>
    <x v="1"/>
    <x v="0"/>
    <x v="7"/>
    <n v="4151.3200000000006"/>
    <n v="36430.080000000002"/>
  </r>
  <r>
    <x v="7365"/>
    <x v="2"/>
    <x v="0"/>
    <n v="3772.18"/>
    <n v="0.41"/>
    <n v="5"/>
    <d v="2024-07-22T00:00:00"/>
    <d v="2024-07-29T00:00:00"/>
    <x v="1"/>
    <x v="0"/>
    <n v="957.5"/>
    <x v="2"/>
    <x v="1"/>
    <x v="4"/>
    <n v="2814.68"/>
    <n v="18860.899999999998"/>
  </r>
  <r>
    <x v="7366"/>
    <x v="1"/>
    <x v="0"/>
    <n v="4343.18"/>
    <n v="0.31"/>
    <n v="2"/>
    <d v="2024-07-22T00:00:00"/>
    <d v="2024-07-24T00:00:00"/>
    <x v="2"/>
    <x v="1"/>
    <n v="691.77"/>
    <x v="2"/>
    <x v="1"/>
    <x v="4"/>
    <n v="3651.4100000000003"/>
    <n v="8686.36"/>
  </r>
  <r>
    <x v="7367"/>
    <x v="3"/>
    <x v="1"/>
    <n v="2140.3200000000002"/>
    <n v="0.09"/>
    <n v="7"/>
    <d v="2023-09-01T00:00:00"/>
    <d v="2023-09-04T00:00:00"/>
    <x v="0"/>
    <x v="0"/>
    <n v="575.04999999999995"/>
    <x v="2"/>
    <x v="0"/>
    <x v="7"/>
    <n v="1565.2700000000002"/>
    <n v="14982.240000000002"/>
  </r>
  <r>
    <x v="7368"/>
    <x v="2"/>
    <x v="4"/>
    <n v="4340.25"/>
    <n v="0.4"/>
    <n v="5"/>
    <d v="2024-02-29T00:00:00"/>
    <d v="2024-03-06T00:00:00"/>
    <x v="0"/>
    <x v="0"/>
    <n v="589.25"/>
    <x v="0"/>
    <x v="1"/>
    <x v="8"/>
    <n v="3751"/>
    <n v="21701.25"/>
  </r>
  <r>
    <x v="7369"/>
    <x v="2"/>
    <x v="2"/>
    <n v="3264.72"/>
    <n v="0.45"/>
    <n v="6"/>
    <d v="2023-03-29T00:00:00"/>
    <d v="2023-04-02T00:00:00"/>
    <x v="2"/>
    <x v="0"/>
    <n v="172.5"/>
    <x v="4"/>
    <x v="0"/>
    <x v="0"/>
    <n v="3092.22"/>
    <n v="19588.32"/>
  </r>
  <r>
    <x v="7370"/>
    <x v="2"/>
    <x v="2"/>
    <n v="764.48"/>
    <n v="0.32"/>
    <n v="2"/>
    <d v="2023-03-03T00:00:00"/>
    <d v="2023-03-10T00:00:00"/>
    <x v="2"/>
    <x v="0"/>
    <n v="193.42"/>
    <x v="4"/>
    <x v="0"/>
    <x v="0"/>
    <n v="571.06000000000006"/>
    <n v="1528.96"/>
  </r>
  <r>
    <x v="7371"/>
    <x v="1"/>
    <x v="4"/>
    <n v="289.69"/>
    <n v="0.14000000000000001"/>
    <n v="7"/>
    <d v="2024-02-17T00:00:00"/>
    <d v="2024-02-23T00:00:00"/>
    <x v="0"/>
    <x v="1"/>
    <n v="78.319999999999993"/>
    <x v="0"/>
    <x v="1"/>
    <x v="8"/>
    <n v="211.37"/>
    <n v="2027.83"/>
  </r>
  <r>
    <x v="7372"/>
    <x v="0"/>
    <x v="2"/>
    <n v="1295.77"/>
    <n v="0.09"/>
    <n v="1"/>
    <d v="2024-07-04T00:00:00"/>
    <d v="2024-07-07T00:00:00"/>
    <x v="1"/>
    <x v="1"/>
    <n v="70.900000000000006"/>
    <x v="0"/>
    <x v="1"/>
    <x v="4"/>
    <n v="1224.8699999999999"/>
    <n v="1295.77"/>
  </r>
  <r>
    <x v="7373"/>
    <x v="1"/>
    <x v="3"/>
    <n v="1953.91"/>
    <n v="0.12"/>
    <n v="5"/>
    <d v="2024-08-16T00:00:00"/>
    <d v="2024-08-18T00:00:00"/>
    <x v="2"/>
    <x v="2"/>
    <n v="223.01"/>
    <x v="0"/>
    <x v="1"/>
    <x v="1"/>
    <n v="1730.9"/>
    <n v="9769.5500000000011"/>
  </r>
  <r>
    <x v="7374"/>
    <x v="3"/>
    <x v="2"/>
    <n v="4204.08"/>
    <n v="0.01"/>
    <n v="9"/>
    <d v="2023-01-10T00:00:00"/>
    <d v="2023-01-17T00:00:00"/>
    <x v="2"/>
    <x v="0"/>
    <n v="543.9"/>
    <x v="1"/>
    <x v="0"/>
    <x v="6"/>
    <n v="3660.18"/>
    <n v="37836.720000000001"/>
  </r>
  <r>
    <x v="7375"/>
    <x v="3"/>
    <x v="3"/>
    <n v="3732.1"/>
    <n v="0.01"/>
    <n v="7"/>
    <d v="2024-03-20T00:00:00"/>
    <d v="2024-03-24T00:00:00"/>
    <x v="1"/>
    <x v="2"/>
    <n v="744.7"/>
    <x v="0"/>
    <x v="1"/>
    <x v="0"/>
    <n v="2987.3999999999996"/>
    <n v="26124.7"/>
  </r>
  <r>
    <x v="7376"/>
    <x v="3"/>
    <x v="4"/>
    <n v="4781.34"/>
    <n v="0.15"/>
    <n v="9"/>
    <d v="2023-02-25T00:00:00"/>
    <d v="2023-02-26T00:00:00"/>
    <x v="1"/>
    <x v="1"/>
    <n v="521.30999999999995"/>
    <x v="1"/>
    <x v="0"/>
    <x v="8"/>
    <n v="4260.0300000000007"/>
    <n v="43032.06"/>
  </r>
  <r>
    <x v="7377"/>
    <x v="3"/>
    <x v="2"/>
    <n v="2839.96"/>
    <n v="0.46"/>
    <n v="9"/>
    <d v="2023-09-22T00:00:00"/>
    <d v="2023-09-23T00:00:00"/>
    <x v="0"/>
    <x v="0"/>
    <n v="799.48"/>
    <x v="4"/>
    <x v="0"/>
    <x v="7"/>
    <n v="2040.48"/>
    <n v="25559.64"/>
  </r>
  <r>
    <x v="7378"/>
    <x v="2"/>
    <x v="2"/>
    <n v="3763.93"/>
    <n v="0.31"/>
    <n v="1"/>
    <d v="2024-11-20T00:00:00"/>
    <d v="2024-11-22T00:00:00"/>
    <x v="1"/>
    <x v="0"/>
    <n v="1094.6600000000001"/>
    <x v="0"/>
    <x v="1"/>
    <x v="11"/>
    <n v="2669.2699999999995"/>
    <n v="3763.93"/>
  </r>
  <r>
    <x v="7379"/>
    <x v="2"/>
    <x v="3"/>
    <n v="1448.89"/>
    <n v="0.19"/>
    <n v="8"/>
    <d v="2023-09-25T00:00:00"/>
    <d v="2023-09-27T00:00:00"/>
    <x v="2"/>
    <x v="1"/>
    <n v="284.48"/>
    <x v="4"/>
    <x v="0"/>
    <x v="7"/>
    <n v="1164.4100000000001"/>
    <n v="11591.12"/>
  </r>
  <r>
    <x v="7380"/>
    <x v="1"/>
    <x v="3"/>
    <n v="3429.93"/>
    <n v="0.01"/>
    <n v="7"/>
    <d v="2024-01-21T00:00:00"/>
    <d v="2024-01-28T00:00:00"/>
    <x v="0"/>
    <x v="1"/>
    <n v="1016.73"/>
    <x v="3"/>
    <x v="1"/>
    <x v="6"/>
    <n v="2413.1999999999998"/>
    <n v="24009.51"/>
  </r>
  <r>
    <x v="7381"/>
    <x v="0"/>
    <x v="0"/>
    <n v="3560.14"/>
    <n v="0.49"/>
    <n v="2"/>
    <d v="2024-04-18T00:00:00"/>
    <d v="2024-04-24T00:00:00"/>
    <x v="0"/>
    <x v="1"/>
    <n v="329.91"/>
    <x v="2"/>
    <x v="1"/>
    <x v="3"/>
    <n v="3230.23"/>
    <n v="7120.28"/>
  </r>
  <r>
    <x v="7382"/>
    <x v="3"/>
    <x v="1"/>
    <n v="4257.24"/>
    <n v="0.23"/>
    <n v="3"/>
    <d v="2024-08-07T00:00:00"/>
    <d v="2024-08-09T00:00:00"/>
    <x v="0"/>
    <x v="2"/>
    <n v="335.62"/>
    <x v="5"/>
    <x v="1"/>
    <x v="1"/>
    <n v="3921.62"/>
    <n v="12771.72"/>
  </r>
  <r>
    <x v="7383"/>
    <x v="1"/>
    <x v="2"/>
    <n v="2728.38"/>
    <n v="0.5"/>
    <n v="6"/>
    <d v="2023-01-17T00:00:00"/>
    <d v="2023-01-23T00:00:00"/>
    <x v="1"/>
    <x v="1"/>
    <n v="413.18"/>
    <x v="4"/>
    <x v="0"/>
    <x v="6"/>
    <n v="2315.2000000000003"/>
    <n v="16370.28"/>
  </r>
  <r>
    <x v="7384"/>
    <x v="2"/>
    <x v="1"/>
    <n v="3280.13"/>
    <n v="0.36"/>
    <n v="3"/>
    <d v="2023-02-04T00:00:00"/>
    <d v="2023-02-07T00:00:00"/>
    <x v="1"/>
    <x v="2"/>
    <n v="816.5"/>
    <x v="4"/>
    <x v="0"/>
    <x v="8"/>
    <n v="2463.63"/>
    <n v="9840.39"/>
  </r>
  <r>
    <x v="7385"/>
    <x v="2"/>
    <x v="1"/>
    <n v="1094.94"/>
    <n v="0.03"/>
    <n v="8"/>
    <d v="2024-12-07T00:00:00"/>
    <d v="2024-12-14T00:00:00"/>
    <x v="1"/>
    <x v="1"/>
    <n v="216.04"/>
    <x v="1"/>
    <x v="1"/>
    <x v="10"/>
    <n v="878.90000000000009"/>
    <n v="8759.52"/>
  </r>
  <r>
    <x v="7386"/>
    <x v="0"/>
    <x v="2"/>
    <n v="3710.12"/>
    <n v="0.43"/>
    <n v="4"/>
    <d v="2024-12-10T00:00:00"/>
    <d v="2024-12-11T00:00:00"/>
    <x v="1"/>
    <x v="2"/>
    <n v="769.79"/>
    <x v="5"/>
    <x v="1"/>
    <x v="10"/>
    <n v="2940.33"/>
    <n v="14840.48"/>
  </r>
  <r>
    <x v="7387"/>
    <x v="0"/>
    <x v="3"/>
    <n v="4208.22"/>
    <n v="0.27"/>
    <n v="7"/>
    <d v="2024-04-07T00:00:00"/>
    <d v="2024-04-08T00:00:00"/>
    <x v="2"/>
    <x v="0"/>
    <n v="1219.0899999999999"/>
    <x v="3"/>
    <x v="1"/>
    <x v="3"/>
    <n v="2989.13"/>
    <n v="29457.54"/>
  </r>
  <r>
    <x v="7388"/>
    <x v="0"/>
    <x v="0"/>
    <n v="3009.31"/>
    <n v="0.23"/>
    <n v="4"/>
    <d v="2023-07-19T00:00:00"/>
    <d v="2023-07-26T00:00:00"/>
    <x v="2"/>
    <x v="1"/>
    <n v="600.37"/>
    <x v="3"/>
    <x v="0"/>
    <x v="4"/>
    <n v="2408.94"/>
    <n v="12037.24"/>
  </r>
  <r>
    <x v="7389"/>
    <x v="1"/>
    <x v="4"/>
    <n v="666.8"/>
    <n v="0.38"/>
    <n v="2"/>
    <d v="2023-10-17T00:00:00"/>
    <d v="2023-10-18T00:00:00"/>
    <x v="0"/>
    <x v="2"/>
    <n v="105.62"/>
    <x v="2"/>
    <x v="0"/>
    <x v="2"/>
    <n v="561.17999999999995"/>
    <n v="1333.6"/>
  </r>
  <r>
    <x v="7390"/>
    <x v="2"/>
    <x v="2"/>
    <n v="1633"/>
    <n v="0.39"/>
    <n v="7"/>
    <d v="2023-01-11T00:00:00"/>
    <d v="2023-01-15T00:00:00"/>
    <x v="2"/>
    <x v="0"/>
    <n v="402.05"/>
    <x v="0"/>
    <x v="0"/>
    <x v="6"/>
    <n v="1230.95"/>
    <n v="11431"/>
  </r>
  <r>
    <x v="7391"/>
    <x v="2"/>
    <x v="2"/>
    <n v="2430.02"/>
    <n v="0.4"/>
    <n v="8"/>
    <d v="2023-01-10T00:00:00"/>
    <d v="2023-01-15T00:00:00"/>
    <x v="1"/>
    <x v="1"/>
    <n v="586.17999999999995"/>
    <x v="2"/>
    <x v="0"/>
    <x v="6"/>
    <n v="1843.8400000000001"/>
    <n v="19440.16"/>
  </r>
  <r>
    <x v="7392"/>
    <x v="0"/>
    <x v="4"/>
    <n v="3418.1"/>
    <n v="0.38"/>
    <n v="1"/>
    <d v="2023-03-23T00:00:00"/>
    <d v="2023-03-25T00:00:00"/>
    <x v="1"/>
    <x v="2"/>
    <n v="980.13"/>
    <x v="1"/>
    <x v="0"/>
    <x v="0"/>
    <n v="2437.9699999999998"/>
    <n v="3418.1"/>
  </r>
  <r>
    <x v="7393"/>
    <x v="3"/>
    <x v="1"/>
    <n v="1669.6"/>
    <n v="0.32"/>
    <n v="5"/>
    <d v="2023-12-04T00:00:00"/>
    <d v="2023-12-08T00:00:00"/>
    <x v="2"/>
    <x v="1"/>
    <n v="339.86"/>
    <x v="5"/>
    <x v="0"/>
    <x v="10"/>
    <n v="1329.7399999999998"/>
    <n v="8348"/>
  </r>
  <r>
    <x v="7394"/>
    <x v="0"/>
    <x v="0"/>
    <n v="4217.43"/>
    <n v="0.34"/>
    <n v="8"/>
    <d v="2024-04-19T00:00:00"/>
    <d v="2024-04-24T00:00:00"/>
    <x v="2"/>
    <x v="0"/>
    <n v="226.49"/>
    <x v="1"/>
    <x v="1"/>
    <x v="3"/>
    <n v="3990.9400000000005"/>
    <n v="33739.440000000002"/>
  </r>
  <r>
    <x v="7395"/>
    <x v="1"/>
    <x v="1"/>
    <n v="1921.77"/>
    <n v="0.43"/>
    <n v="1"/>
    <d v="2023-06-28T00:00:00"/>
    <d v="2023-07-05T00:00:00"/>
    <x v="2"/>
    <x v="0"/>
    <n v="256.45999999999998"/>
    <x v="1"/>
    <x v="0"/>
    <x v="9"/>
    <n v="1665.31"/>
    <n v="1921.77"/>
  </r>
  <r>
    <x v="7396"/>
    <x v="0"/>
    <x v="4"/>
    <n v="309.89999999999998"/>
    <n v="0.35"/>
    <n v="3"/>
    <d v="2024-08-17T00:00:00"/>
    <d v="2024-08-24T00:00:00"/>
    <x v="1"/>
    <x v="1"/>
    <n v="48.15"/>
    <x v="0"/>
    <x v="1"/>
    <x v="1"/>
    <n v="261.75"/>
    <n v="929.69999999999993"/>
  </r>
  <r>
    <x v="7397"/>
    <x v="0"/>
    <x v="4"/>
    <n v="3990.57"/>
    <n v="0.05"/>
    <n v="2"/>
    <d v="2023-12-19T00:00:00"/>
    <d v="2023-12-21T00:00:00"/>
    <x v="1"/>
    <x v="2"/>
    <n v="923.58"/>
    <x v="0"/>
    <x v="0"/>
    <x v="10"/>
    <n v="3066.9900000000002"/>
    <n v="7981.14"/>
  </r>
  <r>
    <x v="7398"/>
    <x v="1"/>
    <x v="0"/>
    <n v="3256.69"/>
    <n v="0.32"/>
    <n v="3"/>
    <d v="2023-03-30T00:00:00"/>
    <d v="2023-04-04T00:00:00"/>
    <x v="0"/>
    <x v="2"/>
    <n v="647.04999999999995"/>
    <x v="1"/>
    <x v="0"/>
    <x v="0"/>
    <n v="2609.6400000000003"/>
    <n v="9770.07"/>
  </r>
  <r>
    <x v="7399"/>
    <x v="0"/>
    <x v="4"/>
    <n v="4029.59"/>
    <n v="0.08"/>
    <n v="3"/>
    <d v="2024-09-11T00:00:00"/>
    <d v="2024-09-12T00:00:00"/>
    <x v="0"/>
    <x v="1"/>
    <n v="841.58"/>
    <x v="5"/>
    <x v="1"/>
    <x v="7"/>
    <n v="3188.01"/>
    <n v="12088.77"/>
  </r>
  <r>
    <x v="7400"/>
    <x v="2"/>
    <x v="4"/>
    <n v="1809.56"/>
    <n v="0.01"/>
    <n v="3"/>
    <d v="2023-07-06T00:00:00"/>
    <d v="2023-07-13T00:00:00"/>
    <x v="0"/>
    <x v="2"/>
    <n v="210.35"/>
    <x v="4"/>
    <x v="0"/>
    <x v="4"/>
    <n v="1599.21"/>
    <n v="5428.68"/>
  </r>
  <r>
    <x v="7401"/>
    <x v="3"/>
    <x v="0"/>
    <n v="186.39"/>
    <n v="0.11"/>
    <n v="1"/>
    <d v="2024-05-28T00:00:00"/>
    <d v="2024-06-02T00:00:00"/>
    <x v="2"/>
    <x v="2"/>
    <n v="47.96"/>
    <x v="2"/>
    <x v="1"/>
    <x v="5"/>
    <n v="138.42999999999998"/>
    <n v="186.39"/>
  </r>
  <r>
    <x v="7402"/>
    <x v="0"/>
    <x v="2"/>
    <n v="461.39"/>
    <n v="0.08"/>
    <n v="3"/>
    <d v="2023-05-13T00:00:00"/>
    <d v="2023-05-15T00:00:00"/>
    <x v="2"/>
    <x v="0"/>
    <n v="59.98"/>
    <x v="5"/>
    <x v="0"/>
    <x v="5"/>
    <n v="401.40999999999997"/>
    <n v="1384.17"/>
  </r>
  <r>
    <x v="7403"/>
    <x v="1"/>
    <x v="1"/>
    <n v="647.82000000000005"/>
    <n v="0.05"/>
    <n v="2"/>
    <d v="2024-10-23T00:00:00"/>
    <d v="2024-10-27T00:00:00"/>
    <x v="1"/>
    <x v="2"/>
    <n v="148.32"/>
    <x v="5"/>
    <x v="1"/>
    <x v="2"/>
    <n v="499.50000000000006"/>
    <n v="1295.6400000000001"/>
  </r>
  <r>
    <x v="7404"/>
    <x v="3"/>
    <x v="2"/>
    <n v="4045.22"/>
    <n v="0.11"/>
    <n v="9"/>
    <d v="2024-05-18T00:00:00"/>
    <d v="2024-05-20T00:00:00"/>
    <x v="2"/>
    <x v="1"/>
    <n v="467.46"/>
    <x v="2"/>
    <x v="1"/>
    <x v="5"/>
    <n v="3577.7599999999998"/>
    <n v="36406.979999999996"/>
  </r>
  <r>
    <x v="7405"/>
    <x v="1"/>
    <x v="2"/>
    <n v="1577.03"/>
    <n v="0.28000000000000003"/>
    <n v="8"/>
    <d v="2024-05-06T00:00:00"/>
    <d v="2024-05-11T00:00:00"/>
    <x v="1"/>
    <x v="0"/>
    <n v="328.28"/>
    <x v="5"/>
    <x v="1"/>
    <x v="5"/>
    <n v="1248.75"/>
    <n v="12616.24"/>
  </r>
  <r>
    <x v="7406"/>
    <x v="3"/>
    <x v="1"/>
    <n v="4989.7"/>
    <n v="0.08"/>
    <n v="6"/>
    <d v="2023-11-21T00:00:00"/>
    <d v="2023-11-27T00:00:00"/>
    <x v="1"/>
    <x v="1"/>
    <n v="883.57"/>
    <x v="4"/>
    <x v="0"/>
    <x v="11"/>
    <n v="4106.13"/>
    <n v="29938.199999999997"/>
  </r>
  <r>
    <x v="7407"/>
    <x v="3"/>
    <x v="2"/>
    <n v="3816.1"/>
    <n v="0.14000000000000001"/>
    <n v="7"/>
    <d v="2024-10-29T00:00:00"/>
    <d v="2024-11-03T00:00:00"/>
    <x v="2"/>
    <x v="0"/>
    <n v="313.85000000000002"/>
    <x v="2"/>
    <x v="1"/>
    <x v="2"/>
    <n v="3502.25"/>
    <n v="26712.7"/>
  </r>
  <r>
    <x v="7408"/>
    <x v="0"/>
    <x v="0"/>
    <n v="3045.66"/>
    <n v="0.42"/>
    <n v="1"/>
    <d v="2024-03-17T00:00:00"/>
    <d v="2024-03-19T00:00:00"/>
    <x v="2"/>
    <x v="2"/>
    <n v="383.93"/>
    <x v="5"/>
    <x v="1"/>
    <x v="0"/>
    <n v="2661.73"/>
    <n v="3045.66"/>
  </r>
  <r>
    <x v="7409"/>
    <x v="2"/>
    <x v="1"/>
    <n v="4919.74"/>
    <n v="0.44"/>
    <n v="7"/>
    <d v="2024-10-15T00:00:00"/>
    <d v="2024-10-16T00:00:00"/>
    <x v="1"/>
    <x v="1"/>
    <n v="911.8"/>
    <x v="0"/>
    <x v="1"/>
    <x v="2"/>
    <n v="4007.9399999999996"/>
    <n v="34438.18"/>
  </r>
  <r>
    <x v="7410"/>
    <x v="0"/>
    <x v="3"/>
    <n v="1649.92"/>
    <n v="0.17"/>
    <n v="8"/>
    <d v="2024-09-07T00:00:00"/>
    <d v="2024-09-14T00:00:00"/>
    <x v="1"/>
    <x v="1"/>
    <n v="263.60000000000002"/>
    <x v="2"/>
    <x v="1"/>
    <x v="7"/>
    <n v="1386.3200000000002"/>
    <n v="13199.36"/>
  </r>
  <r>
    <x v="7411"/>
    <x v="1"/>
    <x v="2"/>
    <n v="911.52"/>
    <n v="0.45"/>
    <n v="8"/>
    <d v="2023-04-17T00:00:00"/>
    <d v="2023-04-19T00:00:00"/>
    <x v="1"/>
    <x v="2"/>
    <n v="137.6"/>
    <x v="5"/>
    <x v="0"/>
    <x v="3"/>
    <n v="773.92"/>
    <n v="7292.16"/>
  </r>
  <r>
    <x v="7412"/>
    <x v="1"/>
    <x v="4"/>
    <n v="3712.64"/>
    <n v="0.28999999999999998"/>
    <n v="6"/>
    <d v="2024-07-15T00:00:00"/>
    <d v="2024-07-21T00:00:00"/>
    <x v="2"/>
    <x v="0"/>
    <n v="857.34"/>
    <x v="4"/>
    <x v="1"/>
    <x v="4"/>
    <n v="2855.2999999999997"/>
    <n v="22275.84"/>
  </r>
  <r>
    <x v="7413"/>
    <x v="3"/>
    <x v="1"/>
    <n v="1462.61"/>
    <n v="0.11"/>
    <n v="7"/>
    <d v="2024-12-14T00:00:00"/>
    <d v="2024-12-16T00:00:00"/>
    <x v="1"/>
    <x v="1"/>
    <n v="335.14"/>
    <x v="0"/>
    <x v="1"/>
    <x v="10"/>
    <n v="1127.4699999999998"/>
    <n v="10238.269999999999"/>
  </r>
  <r>
    <x v="7414"/>
    <x v="3"/>
    <x v="3"/>
    <n v="4809.08"/>
    <n v="0.38"/>
    <n v="2"/>
    <d v="2023-06-18T00:00:00"/>
    <d v="2023-06-23T00:00:00"/>
    <x v="0"/>
    <x v="1"/>
    <n v="1434.36"/>
    <x v="4"/>
    <x v="0"/>
    <x v="9"/>
    <n v="3374.7200000000003"/>
    <n v="9618.16"/>
  </r>
  <r>
    <x v="7415"/>
    <x v="2"/>
    <x v="4"/>
    <n v="4941.54"/>
    <n v="0.46"/>
    <n v="4"/>
    <d v="2024-10-16T00:00:00"/>
    <d v="2024-10-19T00:00:00"/>
    <x v="1"/>
    <x v="2"/>
    <n v="398.3"/>
    <x v="5"/>
    <x v="1"/>
    <x v="2"/>
    <n v="4543.24"/>
    <n v="19766.16"/>
  </r>
  <r>
    <x v="7416"/>
    <x v="0"/>
    <x v="3"/>
    <n v="4639.38"/>
    <n v="0.33"/>
    <n v="8"/>
    <d v="2023-11-20T00:00:00"/>
    <d v="2023-11-25T00:00:00"/>
    <x v="2"/>
    <x v="1"/>
    <n v="519.96"/>
    <x v="0"/>
    <x v="0"/>
    <x v="11"/>
    <n v="4119.42"/>
    <n v="37115.040000000001"/>
  </r>
  <r>
    <x v="7417"/>
    <x v="1"/>
    <x v="2"/>
    <n v="4729.33"/>
    <n v="0.1"/>
    <n v="4"/>
    <d v="2024-05-23T00:00:00"/>
    <d v="2024-05-28T00:00:00"/>
    <x v="1"/>
    <x v="0"/>
    <n v="577.48"/>
    <x v="2"/>
    <x v="1"/>
    <x v="5"/>
    <n v="4151.8500000000004"/>
    <n v="18917.32"/>
  </r>
  <r>
    <x v="7418"/>
    <x v="3"/>
    <x v="4"/>
    <n v="3116.71"/>
    <n v="0.04"/>
    <n v="8"/>
    <d v="2023-05-26T00:00:00"/>
    <d v="2023-05-31T00:00:00"/>
    <x v="0"/>
    <x v="0"/>
    <n v="396.69"/>
    <x v="0"/>
    <x v="0"/>
    <x v="5"/>
    <n v="2720.02"/>
    <n v="24933.68"/>
  </r>
  <r>
    <x v="7419"/>
    <x v="2"/>
    <x v="2"/>
    <n v="3491.38"/>
    <n v="0.11"/>
    <n v="4"/>
    <d v="2023-04-05T00:00:00"/>
    <d v="2023-04-11T00:00:00"/>
    <x v="2"/>
    <x v="1"/>
    <n v="463.68"/>
    <x v="1"/>
    <x v="0"/>
    <x v="3"/>
    <n v="3027.7000000000003"/>
    <n v="13965.52"/>
  </r>
  <r>
    <x v="7420"/>
    <x v="1"/>
    <x v="4"/>
    <n v="561.80999999999995"/>
    <n v="0.17"/>
    <n v="9"/>
    <d v="2024-02-13T00:00:00"/>
    <d v="2024-02-18T00:00:00"/>
    <x v="1"/>
    <x v="2"/>
    <n v="107.65"/>
    <x v="1"/>
    <x v="1"/>
    <x v="8"/>
    <n v="454.15999999999997"/>
    <n v="5056.2899999999991"/>
  </r>
  <r>
    <x v="7421"/>
    <x v="3"/>
    <x v="1"/>
    <n v="3838.95"/>
    <n v="0.17"/>
    <n v="1"/>
    <d v="2024-01-31T00:00:00"/>
    <d v="2024-02-06T00:00:00"/>
    <x v="1"/>
    <x v="2"/>
    <n v="237.54"/>
    <x v="4"/>
    <x v="1"/>
    <x v="6"/>
    <n v="3601.41"/>
    <n v="3838.95"/>
  </r>
  <r>
    <x v="7422"/>
    <x v="1"/>
    <x v="0"/>
    <n v="1090.1099999999999"/>
    <n v="0.25"/>
    <n v="6"/>
    <d v="2024-08-18T00:00:00"/>
    <d v="2024-08-19T00:00:00"/>
    <x v="2"/>
    <x v="2"/>
    <n v="181.42"/>
    <x v="1"/>
    <x v="1"/>
    <x v="1"/>
    <n v="908.68999999999994"/>
    <n v="6540.66"/>
  </r>
  <r>
    <x v="7423"/>
    <x v="2"/>
    <x v="0"/>
    <n v="4217.6000000000004"/>
    <n v="0.25"/>
    <n v="1"/>
    <d v="2024-08-27T00:00:00"/>
    <d v="2024-09-02T00:00:00"/>
    <x v="2"/>
    <x v="0"/>
    <n v="957.8"/>
    <x v="3"/>
    <x v="1"/>
    <x v="1"/>
    <n v="3259.8"/>
    <n v="4217.6000000000004"/>
  </r>
  <r>
    <x v="7424"/>
    <x v="2"/>
    <x v="3"/>
    <n v="4811.51"/>
    <n v="0.24"/>
    <n v="6"/>
    <d v="2023-03-08T00:00:00"/>
    <d v="2023-03-12T00:00:00"/>
    <x v="1"/>
    <x v="0"/>
    <n v="1112.83"/>
    <x v="5"/>
    <x v="0"/>
    <x v="0"/>
    <n v="3698.6800000000003"/>
    <n v="28869.06"/>
  </r>
  <r>
    <x v="7425"/>
    <x v="1"/>
    <x v="4"/>
    <n v="1140.6500000000001"/>
    <n v="0.17"/>
    <n v="4"/>
    <d v="2024-12-11T00:00:00"/>
    <d v="2024-12-18T00:00:00"/>
    <x v="1"/>
    <x v="2"/>
    <n v="214.67"/>
    <x v="1"/>
    <x v="1"/>
    <x v="10"/>
    <n v="925.98000000000013"/>
    <n v="4562.6000000000004"/>
  </r>
  <r>
    <x v="7426"/>
    <x v="0"/>
    <x v="2"/>
    <n v="482.35"/>
    <n v="0.05"/>
    <n v="8"/>
    <d v="2024-07-25T00:00:00"/>
    <d v="2024-07-27T00:00:00"/>
    <x v="2"/>
    <x v="2"/>
    <n v="135.18"/>
    <x v="3"/>
    <x v="1"/>
    <x v="4"/>
    <n v="347.17"/>
    <n v="3858.8"/>
  </r>
  <r>
    <x v="7427"/>
    <x v="1"/>
    <x v="1"/>
    <n v="2471.06"/>
    <n v="0.21"/>
    <n v="8"/>
    <d v="2023-08-06T00:00:00"/>
    <d v="2023-08-08T00:00:00"/>
    <x v="2"/>
    <x v="2"/>
    <n v="241.75"/>
    <x v="5"/>
    <x v="0"/>
    <x v="1"/>
    <n v="2229.31"/>
    <n v="19768.48"/>
  </r>
  <r>
    <x v="7428"/>
    <x v="3"/>
    <x v="1"/>
    <n v="3978.59"/>
    <n v="0.49"/>
    <n v="9"/>
    <d v="2023-07-31T00:00:00"/>
    <d v="2023-08-03T00:00:00"/>
    <x v="1"/>
    <x v="1"/>
    <n v="1179.5899999999999"/>
    <x v="3"/>
    <x v="0"/>
    <x v="4"/>
    <n v="2799"/>
    <n v="35807.31"/>
  </r>
  <r>
    <x v="7429"/>
    <x v="0"/>
    <x v="1"/>
    <n v="3876.14"/>
    <n v="0.33"/>
    <n v="7"/>
    <d v="2024-02-25T00:00:00"/>
    <d v="2024-02-26T00:00:00"/>
    <x v="2"/>
    <x v="1"/>
    <n v="356.69"/>
    <x v="0"/>
    <x v="1"/>
    <x v="8"/>
    <n v="3519.45"/>
    <n v="27132.98"/>
  </r>
  <r>
    <x v="7430"/>
    <x v="3"/>
    <x v="0"/>
    <n v="3514.41"/>
    <n v="0.22"/>
    <n v="8"/>
    <d v="2023-06-09T00:00:00"/>
    <d v="2023-06-15T00:00:00"/>
    <x v="2"/>
    <x v="0"/>
    <n v="477.62"/>
    <x v="0"/>
    <x v="0"/>
    <x v="9"/>
    <n v="3036.79"/>
    <n v="28115.279999999999"/>
  </r>
  <r>
    <x v="7431"/>
    <x v="1"/>
    <x v="2"/>
    <n v="4121.41"/>
    <n v="0.04"/>
    <n v="3"/>
    <d v="2024-04-27T00:00:00"/>
    <d v="2024-05-03T00:00:00"/>
    <x v="1"/>
    <x v="2"/>
    <n v="259.27999999999997"/>
    <x v="2"/>
    <x v="1"/>
    <x v="3"/>
    <n v="3862.13"/>
    <n v="12364.23"/>
  </r>
  <r>
    <x v="7432"/>
    <x v="0"/>
    <x v="1"/>
    <n v="957.44"/>
    <n v="0.11"/>
    <n v="4"/>
    <d v="2023-12-07T00:00:00"/>
    <d v="2023-12-13T00:00:00"/>
    <x v="1"/>
    <x v="2"/>
    <n v="278.16000000000003"/>
    <x v="0"/>
    <x v="0"/>
    <x v="10"/>
    <n v="679.28"/>
    <n v="3829.76"/>
  </r>
  <r>
    <x v="7433"/>
    <x v="3"/>
    <x v="1"/>
    <n v="3294.5"/>
    <n v="0.28999999999999998"/>
    <n v="4"/>
    <d v="2023-06-29T00:00:00"/>
    <d v="2023-07-02T00:00:00"/>
    <x v="2"/>
    <x v="0"/>
    <n v="643.24"/>
    <x v="1"/>
    <x v="0"/>
    <x v="9"/>
    <n v="2651.26"/>
    <n v="13178"/>
  </r>
  <r>
    <x v="7434"/>
    <x v="1"/>
    <x v="3"/>
    <n v="3067.83"/>
    <n v="0.25"/>
    <n v="6"/>
    <d v="2024-07-18T00:00:00"/>
    <d v="2024-07-20T00:00:00"/>
    <x v="0"/>
    <x v="2"/>
    <n v="671.24"/>
    <x v="0"/>
    <x v="1"/>
    <x v="4"/>
    <n v="2396.59"/>
    <n v="18406.98"/>
  </r>
  <r>
    <x v="7435"/>
    <x v="1"/>
    <x v="4"/>
    <n v="851.82"/>
    <n v="0.01"/>
    <n v="7"/>
    <d v="2023-09-11T00:00:00"/>
    <d v="2023-09-17T00:00:00"/>
    <x v="2"/>
    <x v="0"/>
    <n v="247.09"/>
    <x v="1"/>
    <x v="0"/>
    <x v="7"/>
    <n v="604.73"/>
    <n v="5962.7400000000007"/>
  </r>
  <r>
    <x v="7436"/>
    <x v="0"/>
    <x v="4"/>
    <n v="2130.69"/>
    <n v="0.04"/>
    <n v="9"/>
    <d v="2023-07-03T00:00:00"/>
    <d v="2023-07-06T00:00:00"/>
    <x v="2"/>
    <x v="0"/>
    <n v="509.39"/>
    <x v="3"/>
    <x v="0"/>
    <x v="4"/>
    <n v="1621.3000000000002"/>
    <n v="19176.21"/>
  </r>
  <r>
    <x v="7437"/>
    <x v="1"/>
    <x v="4"/>
    <n v="4277.3999999999996"/>
    <n v="0.18"/>
    <n v="6"/>
    <d v="2024-01-21T00:00:00"/>
    <d v="2024-01-26T00:00:00"/>
    <x v="0"/>
    <x v="0"/>
    <n v="1261.03"/>
    <x v="5"/>
    <x v="1"/>
    <x v="6"/>
    <n v="3016.37"/>
    <n v="25664.399999999998"/>
  </r>
  <r>
    <x v="7438"/>
    <x v="2"/>
    <x v="3"/>
    <n v="4861.83"/>
    <n v="7.0000000000000007E-2"/>
    <n v="2"/>
    <d v="2023-08-31T00:00:00"/>
    <d v="2023-09-07T00:00:00"/>
    <x v="0"/>
    <x v="2"/>
    <n v="891.85"/>
    <x v="0"/>
    <x v="0"/>
    <x v="1"/>
    <n v="3969.98"/>
    <n v="9723.66"/>
  </r>
  <r>
    <x v="7439"/>
    <x v="3"/>
    <x v="0"/>
    <n v="3360.61"/>
    <n v="0.48"/>
    <n v="7"/>
    <d v="2024-06-11T00:00:00"/>
    <d v="2024-06-16T00:00:00"/>
    <x v="0"/>
    <x v="1"/>
    <n v="773.34"/>
    <x v="0"/>
    <x v="1"/>
    <x v="9"/>
    <n v="2587.27"/>
    <n v="23524.27"/>
  </r>
  <r>
    <x v="7440"/>
    <x v="3"/>
    <x v="3"/>
    <n v="4617.51"/>
    <n v="0.02"/>
    <n v="9"/>
    <d v="2023-05-18T00:00:00"/>
    <d v="2023-05-25T00:00:00"/>
    <x v="0"/>
    <x v="2"/>
    <n v="411.92"/>
    <x v="4"/>
    <x v="0"/>
    <x v="5"/>
    <n v="4205.59"/>
    <n v="41557.590000000004"/>
  </r>
  <r>
    <x v="7441"/>
    <x v="1"/>
    <x v="1"/>
    <n v="747.04"/>
    <n v="0.49"/>
    <n v="8"/>
    <d v="2023-12-14T00:00:00"/>
    <d v="2023-12-16T00:00:00"/>
    <x v="2"/>
    <x v="2"/>
    <n v="45.24"/>
    <x v="3"/>
    <x v="0"/>
    <x v="10"/>
    <n v="701.8"/>
    <n v="5976.32"/>
  </r>
  <r>
    <x v="7442"/>
    <x v="1"/>
    <x v="2"/>
    <n v="4877.8"/>
    <n v="0.33"/>
    <n v="4"/>
    <d v="2024-08-15T00:00:00"/>
    <d v="2024-08-18T00:00:00"/>
    <x v="0"/>
    <x v="0"/>
    <n v="786.58"/>
    <x v="0"/>
    <x v="1"/>
    <x v="1"/>
    <n v="4091.2200000000003"/>
    <n v="19511.2"/>
  </r>
  <r>
    <x v="7443"/>
    <x v="2"/>
    <x v="1"/>
    <n v="264.18"/>
    <n v="0.2"/>
    <n v="2"/>
    <d v="2023-05-06T00:00:00"/>
    <d v="2023-05-11T00:00:00"/>
    <x v="1"/>
    <x v="2"/>
    <n v="19.149999999999999"/>
    <x v="1"/>
    <x v="0"/>
    <x v="5"/>
    <n v="245.03"/>
    <n v="528.36"/>
  </r>
  <r>
    <x v="7444"/>
    <x v="0"/>
    <x v="1"/>
    <n v="2683.57"/>
    <n v="0.27"/>
    <n v="8"/>
    <d v="2023-12-11T00:00:00"/>
    <d v="2023-12-12T00:00:00"/>
    <x v="2"/>
    <x v="0"/>
    <n v="470.74"/>
    <x v="1"/>
    <x v="0"/>
    <x v="10"/>
    <n v="2212.83"/>
    <n v="21468.560000000001"/>
  </r>
  <r>
    <x v="7445"/>
    <x v="1"/>
    <x v="2"/>
    <n v="1525.94"/>
    <n v="0.21"/>
    <n v="6"/>
    <d v="2023-07-26T00:00:00"/>
    <d v="2023-07-27T00:00:00"/>
    <x v="1"/>
    <x v="1"/>
    <n v="211.05"/>
    <x v="1"/>
    <x v="0"/>
    <x v="4"/>
    <n v="1314.89"/>
    <n v="9155.64"/>
  </r>
  <r>
    <x v="7446"/>
    <x v="1"/>
    <x v="4"/>
    <n v="4088.15"/>
    <n v="0.28999999999999998"/>
    <n v="8"/>
    <d v="2024-02-06T00:00:00"/>
    <d v="2024-02-08T00:00:00"/>
    <x v="1"/>
    <x v="0"/>
    <n v="394.2"/>
    <x v="0"/>
    <x v="1"/>
    <x v="8"/>
    <n v="3693.9500000000003"/>
    <n v="32705.200000000001"/>
  </r>
  <r>
    <x v="7447"/>
    <x v="1"/>
    <x v="3"/>
    <n v="1165.96"/>
    <n v="0.08"/>
    <n v="9"/>
    <d v="2023-09-15T00:00:00"/>
    <d v="2023-09-19T00:00:00"/>
    <x v="2"/>
    <x v="2"/>
    <n v="345.38"/>
    <x v="2"/>
    <x v="0"/>
    <x v="7"/>
    <n v="820.58"/>
    <n v="10493.64"/>
  </r>
  <r>
    <x v="7448"/>
    <x v="1"/>
    <x v="0"/>
    <n v="156.5"/>
    <n v="0.06"/>
    <n v="3"/>
    <d v="2023-05-08T00:00:00"/>
    <d v="2023-05-12T00:00:00"/>
    <x v="2"/>
    <x v="1"/>
    <n v="44.61"/>
    <x v="4"/>
    <x v="0"/>
    <x v="5"/>
    <n v="111.89"/>
    <n v="469.5"/>
  </r>
  <r>
    <x v="7449"/>
    <x v="3"/>
    <x v="1"/>
    <n v="2131.59"/>
    <n v="0.26"/>
    <n v="8"/>
    <d v="2023-10-23T00:00:00"/>
    <d v="2023-10-26T00:00:00"/>
    <x v="2"/>
    <x v="0"/>
    <n v="255.13"/>
    <x v="5"/>
    <x v="0"/>
    <x v="2"/>
    <n v="1876.46"/>
    <n v="17052.72"/>
  </r>
  <r>
    <x v="7450"/>
    <x v="1"/>
    <x v="1"/>
    <n v="414.13"/>
    <n v="0.04"/>
    <n v="8"/>
    <d v="2024-07-07T00:00:00"/>
    <d v="2024-07-09T00:00:00"/>
    <x v="0"/>
    <x v="2"/>
    <n v="65"/>
    <x v="3"/>
    <x v="1"/>
    <x v="4"/>
    <n v="349.13"/>
    <n v="3313.04"/>
  </r>
  <r>
    <x v="7451"/>
    <x v="3"/>
    <x v="0"/>
    <n v="1521.45"/>
    <n v="0.15"/>
    <n v="5"/>
    <d v="2023-08-11T00:00:00"/>
    <d v="2023-08-13T00:00:00"/>
    <x v="0"/>
    <x v="2"/>
    <n v="330.35"/>
    <x v="5"/>
    <x v="0"/>
    <x v="1"/>
    <n v="1191.0999999999999"/>
    <n v="7607.25"/>
  </r>
  <r>
    <x v="7452"/>
    <x v="1"/>
    <x v="3"/>
    <n v="3254.36"/>
    <n v="0.46"/>
    <n v="6"/>
    <d v="2024-08-29T00:00:00"/>
    <d v="2024-09-03T00:00:00"/>
    <x v="1"/>
    <x v="0"/>
    <n v="591.70000000000005"/>
    <x v="0"/>
    <x v="1"/>
    <x v="1"/>
    <n v="2662.66"/>
    <n v="19526.16"/>
  </r>
  <r>
    <x v="7453"/>
    <x v="0"/>
    <x v="1"/>
    <n v="1544.05"/>
    <n v="0.44"/>
    <n v="5"/>
    <d v="2024-10-26T00:00:00"/>
    <d v="2024-10-31T00:00:00"/>
    <x v="2"/>
    <x v="1"/>
    <n v="429.29"/>
    <x v="2"/>
    <x v="1"/>
    <x v="2"/>
    <n v="1114.76"/>
    <n v="7720.25"/>
  </r>
  <r>
    <x v="7454"/>
    <x v="2"/>
    <x v="0"/>
    <n v="1304.3900000000001"/>
    <n v="0.42"/>
    <n v="6"/>
    <d v="2024-10-02T00:00:00"/>
    <d v="2024-10-09T00:00:00"/>
    <x v="1"/>
    <x v="2"/>
    <n v="387.28"/>
    <x v="4"/>
    <x v="1"/>
    <x v="2"/>
    <n v="917.11000000000013"/>
    <n v="7826.34"/>
  </r>
  <r>
    <x v="7455"/>
    <x v="0"/>
    <x v="1"/>
    <n v="861.93"/>
    <n v="0.25"/>
    <n v="1"/>
    <d v="2024-12-22T00:00:00"/>
    <d v="2024-12-23T00:00:00"/>
    <x v="1"/>
    <x v="0"/>
    <n v="56.51"/>
    <x v="3"/>
    <x v="1"/>
    <x v="10"/>
    <n v="805.42"/>
    <n v="861.93"/>
  </r>
  <r>
    <x v="7456"/>
    <x v="1"/>
    <x v="4"/>
    <n v="762.34"/>
    <n v="0.01"/>
    <n v="2"/>
    <d v="2024-06-11T00:00:00"/>
    <d v="2024-06-12T00:00:00"/>
    <x v="0"/>
    <x v="1"/>
    <n v="123.78"/>
    <x v="4"/>
    <x v="1"/>
    <x v="9"/>
    <n v="638.56000000000006"/>
    <n v="1524.68"/>
  </r>
  <r>
    <x v="7457"/>
    <x v="1"/>
    <x v="4"/>
    <n v="2676.7"/>
    <n v="0.06"/>
    <n v="8"/>
    <d v="2023-06-19T00:00:00"/>
    <d v="2023-06-21T00:00:00"/>
    <x v="2"/>
    <x v="2"/>
    <n v="386.4"/>
    <x v="4"/>
    <x v="0"/>
    <x v="9"/>
    <n v="2290.2999999999997"/>
    <n v="21413.599999999999"/>
  </r>
  <r>
    <x v="7458"/>
    <x v="1"/>
    <x v="1"/>
    <n v="3439.38"/>
    <n v="0.46"/>
    <n v="1"/>
    <d v="2024-11-07T00:00:00"/>
    <d v="2024-11-14T00:00:00"/>
    <x v="0"/>
    <x v="2"/>
    <n v="217.04"/>
    <x v="4"/>
    <x v="1"/>
    <x v="11"/>
    <n v="3222.34"/>
    <n v="3439.38"/>
  </r>
  <r>
    <x v="7459"/>
    <x v="0"/>
    <x v="1"/>
    <n v="2318.39"/>
    <n v="0.42"/>
    <n v="9"/>
    <d v="2023-12-27T00:00:00"/>
    <d v="2024-01-01T00:00:00"/>
    <x v="0"/>
    <x v="1"/>
    <n v="644.30999999999995"/>
    <x v="5"/>
    <x v="0"/>
    <x v="10"/>
    <n v="1674.08"/>
    <n v="20865.509999999998"/>
  </r>
  <r>
    <x v="7460"/>
    <x v="1"/>
    <x v="4"/>
    <n v="705.66"/>
    <n v="0.19"/>
    <n v="7"/>
    <d v="2024-07-02T00:00:00"/>
    <d v="2024-07-07T00:00:00"/>
    <x v="0"/>
    <x v="0"/>
    <n v="62.81"/>
    <x v="4"/>
    <x v="1"/>
    <x v="4"/>
    <n v="642.84999999999991"/>
    <n v="4939.62"/>
  </r>
  <r>
    <x v="7461"/>
    <x v="0"/>
    <x v="1"/>
    <n v="3274.01"/>
    <n v="0.36"/>
    <n v="1"/>
    <d v="2024-12-11T00:00:00"/>
    <d v="2024-12-13T00:00:00"/>
    <x v="0"/>
    <x v="1"/>
    <n v="194.13"/>
    <x v="1"/>
    <x v="1"/>
    <x v="10"/>
    <n v="3079.88"/>
    <n v="3274.01"/>
  </r>
  <r>
    <x v="7462"/>
    <x v="3"/>
    <x v="3"/>
    <n v="2829.9"/>
    <n v="0.43"/>
    <n v="5"/>
    <d v="2023-05-14T00:00:00"/>
    <d v="2023-05-15T00:00:00"/>
    <x v="2"/>
    <x v="1"/>
    <n v="209.39"/>
    <x v="0"/>
    <x v="0"/>
    <x v="5"/>
    <n v="2620.5100000000002"/>
    <n v="14149.5"/>
  </r>
  <r>
    <x v="7463"/>
    <x v="2"/>
    <x v="3"/>
    <n v="1968.25"/>
    <n v="0.31"/>
    <n v="2"/>
    <d v="2024-04-06T00:00:00"/>
    <d v="2024-04-11T00:00:00"/>
    <x v="0"/>
    <x v="1"/>
    <n v="313.82"/>
    <x v="1"/>
    <x v="1"/>
    <x v="3"/>
    <n v="1654.43"/>
    <n v="3936.5"/>
  </r>
  <r>
    <x v="7464"/>
    <x v="2"/>
    <x v="2"/>
    <n v="1717.23"/>
    <n v="0.43"/>
    <n v="1"/>
    <d v="2024-02-10T00:00:00"/>
    <d v="2024-02-14T00:00:00"/>
    <x v="1"/>
    <x v="1"/>
    <n v="262.19"/>
    <x v="0"/>
    <x v="1"/>
    <x v="8"/>
    <n v="1455.04"/>
    <n v="1717.23"/>
  </r>
  <r>
    <x v="7465"/>
    <x v="0"/>
    <x v="3"/>
    <n v="997.45"/>
    <n v="0.12"/>
    <n v="1"/>
    <d v="2024-01-05T00:00:00"/>
    <d v="2024-01-08T00:00:00"/>
    <x v="0"/>
    <x v="1"/>
    <n v="275.54000000000002"/>
    <x v="1"/>
    <x v="1"/>
    <x v="6"/>
    <n v="721.91000000000008"/>
    <n v="997.45"/>
  </r>
  <r>
    <x v="7466"/>
    <x v="3"/>
    <x v="1"/>
    <n v="816.87"/>
    <n v="0.23"/>
    <n v="5"/>
    <d v="2024-12-14T00:00:00"/>
    <d v="2024-12-20T00:00:00"/>
    <x v="0"/>
    <x v="0"/>
    <n v="44.79"/>
    <x v="0"/>
    <x v="1"/>
    <x v="10"/>
    <n v="772.08"/>
    <n v="4084.35"/>
  </r>
  <r>
    <x v="7467"/>
    <x v="0"/>
    <x v="1"/>
    <n v="1759.98"/>
    <n v="0.28999999999999998"/>
    <n v="4"/>
    <d v="2023-06-23T00:00:00"/>
    <d v="2023-06-29T00:00:00"/>
    <x v="0"/>
    <x v="0"/>
    <n v="494.84"/>
    <x v="1"/>
    <x v="0"/>
    <x v="9"/>
    <n v="1265.1400000000001"/>
    <n v="7039.92"/>
  </r>
  <r>
    <x v="7468"/>
    <x v="3"/>
    <x v="0"/>
    <n v="303.99"/>
    <n v="0.32"/>
    <n v="5"/>
    <d v="2023-10-23T00:00:00"/>
    <d v="2023-10-24T00:00:00"/>
    <x v="2"/>
    <x v="2"/>
    <n v="45.93"/>
    <x v="2"/>
    <x v="0"/>
    <x v="2"/>
    <n v="258.06"/>
    <n v="1519.95"/>
  </r>
  <r>
    <x v="7469"/>
    <x v="1"/>
    <x v="3"/>
    <n v="2239.4699999999998"/>
    <n v="0.49"/>
    <n v="6"/>
    <d v="2023-11-06T00:00:00"/>
    <d v="2023-11-12T00:00:00"/>
    <x v="0"/>
    <x v="0"/>
    <n v="235.01"/>
    <x v="2"/>
    <x v="0"/>
    <x v="11"/>
    <n v="2004.4599999999998"/>
    <n v="13436.82"/>
  </r>
  <r>
    <x v="7470"/>
    <x v="3"/>
    <x v="4"/>
    <n v="3047.71"/>
    <n v="0.42"/>
    <n v="1"/>
    <d v="2023-02-15T00:00:00"/>
    <d v="2023-02-19T00:00:00"/>
    <x v="0"/>
    <x v="1"/>
    <n v="897.07"/>
    <x v="4"/>
    <x v="0"/>
    <x v="8"/>
    <n v="2150.64"/>
    <n v="3047.71"/>
  </r>
  <r>
    <x v="7471"/>
    <x v="3"/>
    <x v="4"/>
    <n v="4714.1099999999997"/>
    <n v="0.03"/>
    <n v="2"/>
    <d v="2024-02-24T00:00:00"/>
    <d v="2024-02-26T00:00:00"/>
    <x v="1"/>
    <x v="1"/>
    <n v="1313.11"/>
    <x v="1"/>
    <x v="1"/>
    <x v="8"/>
    <n v="3401"/>
    <n v="9428.2199999999993"/>
  </r>
  <r>
    <x v="7472"/>
    <x v="3"/>
    <x v="2"/>
    <n v="3166.56"/>
    <n v="0.08"/>
    <n v="2"/>
    <d v="2024-09-22T00:00:00"/>
    <d v="2024-09-29T00:00:00"/>
    <x v="0"/>
    <x v="1"/>
    <n v="656.39"/>
    <x v="3"/>
    <x v="1"/>
    <x v="7"/>
    <n v="2510.17"/>
    <n v="6333.12"/>
  </r>
  <r>
    <x v="7473"/>
    <x v="2"/>
    <x v="0"/>
    <n v="3157.97"/>
    <n v="0.33"/>
    <n v="5"/>
    <d v="2023-10-24T00:00:00"/>
    <d v="2023-10-26T00:00:00"/>
    <x v="0"/>
    <x v="2"/>
    <n v="228.79"/>
    <x v="2"/>
    <x v="0"/>
    <x v="2"/>
    <n v="2929.18"/>
    <n v="15789.849999999999"/>
  </r>
  <r>
    <x v="7474"/>
    <x v="3"/>
    <x v="4"/>
    <n v="1934.63"/>
    <n v="0.12"/>
    <n v="9"/>
    <d v="2023-06-20T00:00:00"/>
    <d v="2023-06-23T00:00:00"/>
    <x v="2"/>
    <x v="0"/>
    <n v="470.09"/>
    <x v="5"/>
    <x v="0"/>
    <x v="9"/>
    <n v="1464.5400000000002"/>
    <n v="17411.670000000002"/>
  </r>
  <r>
    <x v="7475"/>
    <x v="1"/>
    <x v="2"/>
    <n v="753.25"/>
    <n v="0.08"/>
    <n v="7"/>
    <d v="2023-11-13T00:00:00"/>
    <d v="2023-11-20T00:00:00"/>
    <x v="0"/>
    <x v="1"/>
    <n v="52.21"/>
    <x v="0"/>
    <x v="0"/>
    <x v="11"/>
    <n v="701.04"/>
    <n v="5272.75"/>
  </r>
  <r>
    <x v="7476"/>
    <x v="1"/>
    <x v="3"/>
    <n v="2289.9899999999998"/>
    <n v="0.33"/>
    <n v="4"/>
    <d v="2023-09-30T00:00:00"/>
    <d v="2023-10-05T00:00:00"/>
    <x v="0"/>
    <x v="2"/>
    <n v="263.45"/>
    <x v="4"/>
    <x v="0"/>
    <x v="7"/>
    <n v="2026.5399999999997"/>
    <n v="9159.9599999999991"/>
  </r>
  <r>
    <x v="7477"/>
    <x v="1"/>
    <x v="0"/>
    <n v="3033.51"/>
    <n v="0.27"/>
    <n v="5"/>
    <d v="2024-12-05T00:00:00"/>
    <d v="2024-12-09T00:00:00"/>
    <x v="0"/>
    <x v="0"/>
    <n v="610.08000000000004"/>
    <x v="5"/>
    <x v="1"/>
    <x v="10"/>
    <n v="2423.4300000000003"/>
    <n v="15167.550000000001"/>
  </r>
  <r>
    <x v="7478"/>
    <x v="3"/>
    <x v="0"/>
    <n v="3647.76"/>
    <n v="0.4"/>
    <n v="7"/>
    <d v="2024-05-29T00:00:00"/>
    <d v="2024-06-04T00:00:00"/>
    <x v="1"/>
    <x v="2"/>
    <n v="214.29"/>
    <x v="5"/>
    <x v="1"/>
    <x v="5"/>
    <n v="3433.4700000000003"/>
    <n v="25534.32"/>
  </r>
  <r>
    <x v="7479"/>
    <x v="0"/>
    <x v="1"/>
    <n v="4147.83"/>
    <n v="0.16"/>
    <n v="9"/>
    <d v="2023-03-19T00:00:00"/>
    <d v="2023-03-24T00:00:00"/>
    <x v="0"/>
    <x v="0"/>
    <n v="515.91999999999996"/>
    <x v="3"/>
    <x v="0"/>
    <x v="0"/>
    <n v="3631.91"/>
    <n v="37330.47"/>
  </r>
  <r>
    <x v="7480"/>
    <x v="0"/>
    <x v="3"/>
    <n v="1354.05"/>
    <n v="0.16"/>
    <n v="7"/>
    <d v="2023-07-22T00:00:00"/>
    <d v="2023-07-28T00:00:00"/>
    <x v="2"/>
    <x v="2"/>
    <n v="188.95"/>
    <x v="1"/>
    <x v="0"/>
    <x v="4"/>
    <n v="1165.0999999999999"/>
    <n v="9478.35"/>
  </r>
  <r>
    <x v="7481"/>
    <x v="1"/>
    <x v="0"/>
    <n v="1281.98"/>
    <n v="0.08"/>
    <n v="2"/>
    <d v="2023-01-30T00:00:00"/>
    <d v="2023-02-05T00:00:00"/>
    <x v="2"/>
    <x v="2"/>
    <n v="80.58"/>
    <x v="1"/>
    <x v="0"/>
    <x v="6"/>
    <n v="1201.4000000000001"/>
    <n v="2563.96"/>
  </r>
  <r>
    <x v="7482"/>
    <x v="2"/>
    <x v="2"/>
    <n v="2869.97"/>
    <n v="0.33"/>
    <n v="4"/>
    <d v="2023-01-21T00:00:00"/>
    <d v="2023-01-27T00:00:00"/>
    <x v="1"/>
    <x v="0"/>
    <n v="549.4"/>
    <x v="0"/>
    <x v="0"/>
    <x v="6"/>
    <n v="2320.5699999999997"/>
    <n v="11479.88"/>
  </r>
  <r>
    <x v="7483"/>
    <x v="0"/>
    <x v="4"/>
    <n v="2873.47"/>
    <n v="0.35"/>
    <n v="4"/>
    <d v="2023-05-24T00:00:00"/>
    <d v="2023-05-28T00:00:00"/>
    <x v="0"/>
    <x v="2"/>
    <n v="628.79999999999995"/>
    <x v="0"/>
    <x v="0"/>
    <x v="5"/>
    <n v="2244.67"/>
    <n v="11493.88"/>
  </r>
  <r>
    <x v="7484"/>
    <x v="3"/>
    <x v="3"/>
    <n v="1167.94"/>
    <n v="7.0000000000000007E-2"/>
    <n v="9"/>
    <d v="2024-07-25T00:00:00"/>
    <d v="2024-08-01T00:00:00"/>
    <x v="1"/>
    <x v="2"/>
    <n v="85.96"/>
    <x v="2"/>
    <x v="1"/>
    <x v="4"/>
    <n v="1081.98"/>
    <n v="10511.460000000001"/>
  </r>
  <r>
    <x v="7485"/>
    <x v="0"/>
    <x v="3"/>
    <n v="2978.63"/>
    <n v="0.13"/>
    <n v="8"/>
    <d v="2024-09-18T00:00:00"/>
    <d v="2024-09-20T00:00:00"/>
    <x v="0"/>
    <x v="1"/>
    <n v="428.47"/>
    <x v="2"/>
    <x v="1"/>
    <x v="7"/>
    <n v="2550.16"/>
    <n v="23829.040000000001"/>
  </r>
  <r>
    <x v="7486"/>
    <x v="1"/>
    <x v="0"/>
    <n v="1794.81"/>
    <n v="0.08"/>
    <n v="6"/>
    <d v="2024-01-28T00:00:00"/>
    <d v="2024-01-30T00:00:00"/>
    <x v="2"/>
    <x v="1"/>
    <n v="232.85"/>
    <x v="5"/>
    <x v="1"/>
    <x v="6"/>
    <n v="1561.96"/>
    <n v="10768.86"/>
  </r>
  <r>
    <x v="7487"/>
    <x v="2"/>
    <x v="0"/>
    <n v="3232.64"/>
    <n v="0.37"/>
    <n v="8"/>
    <d v="2024-07-31T00:00:00"/>
    <d v="2024-08-07T00:00:00"/>
    <x v="0"/>
    <x v="1"/>
    <n v="558.65"/>
    <x v="5"/>
    <x v="1"/>
    <x v="4"/>
    <n v="2673.99"/>
    <n v="25861.119999999999"/>
  </r>
  <r>
    <x v="7488"/>
    <x v="0"/>
    <x v="0"/>
    <n v="1526.12"/>
    <n v="0.1"/>
    <n v="7"/>
    <d v="2023-12-28T00:00:00"/>
    <d v="2024-01-02T00:00:00"/>
    <x v="1"/>
    <x v="1"/>
    <n v="432.18"/>
    <x v="5"/>
    <x v="0"/>
    <x v="10"/>
    <n v="1093.9399999999998"/>
    <n v="10682.84"/>
  </r>
  <r>
    <x v="7489"/>
    <x v="0"/>
    <x v="2"/>
    <n v="3002.23"/>
    <n v="0.08"/>
    <n v="8"/>
    <d v="2023-11-19T00:00:00"/>
    <d v="2023-11-24T00:00:00"/>
    <x v="1"/>
    <x v="0"/>
    <n v="517.16"/>
    <x v="0"/>
    <x v="0"/>
    <x v="11"/>
    <n v="2485.0700000000002"/>
    <n v="24017.84"/>
  </r>
  <r>
    <x v="7490"/>
    <x v="1"/>
    <x v="1"/>
    <n v="3864.72"/>
    <n v="0.03"/>
    <n v="7"/>
    <d v="2023-09-28T00:00:00"/>
    <d v="2023-10-02T00:00:00"/>
    <x v="2"/>
    <x v="1"/>
    <n v="195.88"/>
    <x v="5"/>
    <x v="0"/>
    <x v="7"/>
    <n v="3668.8399999999997"/>
    <n v="27053.039999999997"/>
  </r>
  <r>
    <x v="7491"/>
    <x v="2"/>
    <x v="0"/>
    <n v="4902.78"/>
    <n v="0.42"/>
    <n v="2"/>
    <d v="2024-06-14T00:00:00"/>
    <d v="2024-06-17T00:00:00"/>
    <x v="1"/>
    <x v="1"/>
    <n v="289.49"/>
    <x v="1"/>
    <x v="1"/>
    <x v="9"/>
    <n v="4613.29"/>
    <n v="9805.56"/>
  </r>
  <r>
    <x v="7492"/>
    <x v="2"/>
    <x v="1"/>
    <n v="4564.2299999999996"/>
    <n v="0.06"/>
    <n v="6"/>
    <d v="2024-06-09T00:00:00"/>
    <d v="2024-06-11T00:00:00"/>
    <x v="2"/>
    <x v="1"/>
    <n v="617.55999999999995"/>
    <x v="0"/>
    <x v="1"/>
    <x v="9"/>
    <n v="3946.6699999999996"/>
    <n v="27385.379999999997"/>
  </r>
  <r>
    <x v="7493"/>
    <x v="1"/>
    <x v="1"/>
    <n v="2567.34"/>
    <n v="0.01"/>
    <n v="4"/>
    <d v="2023-05-23T00:00:00"/>
    <d v="2023-05-27T00:00:00"/>
    <x v="2"/>
    <x v="1"/>
    <n v="195.52"/>
    <x v="2"/>
    <x v="0"/>
    <x v="5"/>
    <n v="2371.8200000000002"/>
    <n v="10269.36"/>
  </r>
  <r>
    <x v="7494"/>
    <x v="3"/>
    <x v="3"/>
    <n v="2492.91"/>
    <n v="0.03"/>
    <n v="4"/>
    <d v="2024-08-21T00:00:00"/>
    <d v="2024-08-22T00:00:00"/>
    <x v="1"/>
    <x v="0"/>
    <n v="310.32"/>
    <x v="3"/>
    <x v="1"/>
    <x v="1"/>
    <n v="2182.5899999999997"/>
    <n v="9971.64"/>
  </r>
  <r>
    <x v="7495"/>
    <x v="0"/>
    <x v="4"/>
    <n v="2244.73"/>
    <n v="0.18"/>
    <n v="6"/>
    <d v="2023-09-24T00:00:00"/>
    <d v="2023-10-01T00:00:00"/>
    <x v="2"/>
    <x v="2"/>
    <n v="471.52"/>
    <x v="2"/>
    <x v="0"/>
    <x v="7"/>
    <n v="1773.21"/>
    <n v="13468.380000000001"/>
  </r>
  <r>
    <x v="7496"/>
    <x v="3"/>
    <x v="4"/>
    <n v="235.98"/>
    <n v="0.3"/>
    <n v="8"/>
    <d v="2023-03-04T00:00:00"/>
    <d v="2023-03-11T00:00:00"/>
    <x v="1"/>
    <x v="2"/>
    <n v="27.05"/>
    <x v="0"/>
    <x v="0"/>
    <x v="0"/>
    <n v="208.92999999999998"/>
    <n v="1887.84"/>
  </r>
  <r>
    <x v="7497"/>
    <x v="0"/>
    <x v="2"/>
    <n v="913.18"/>
    <n v="0.2"/>
    <n v="5"/>
    <d v="2023-07-14T00:00:00"/>
    <d v="2023-07-20T00:00:00"/>
    <x v="0"/>
    <x v="0"/>
    <n v="71.86"/>
    <x v="0"/>
    <x v="0"/>
    <x v="4"/>
    <n v="841.31999999999994"/>
    <n v="4565.8999999999996"/>
  </r>
  <r>
    <x v="7498"/>
    <x v="0"/>
    <x v="2"/>
    <n v="390.03"/>
    <n v="0.23"/>
    <n v="3"/>
    <d v="2024-11-13T00:00:00"/>
    <d v="2024-11-18T00:00:00"/>
    <x v="2"/>
    <x v="0"/>
    <n v="87.88"/>
    <x v="2"/>
    <x v="1"/>
    <x v="11"/>
    <n v="302.14999999999998"/>
    <n v="1170.0899999999999"/>
  </r>
  <r>
    <x v="7499"/>
    <x v="3"/>
    <x v="4"/>
    <n v="3512.14"/>
    <n v="0.46"/>
    <n v="1"/>
    <d v="2024-10-02T00:00:00"/>
    <d v="2024-10-09T00:00:00"/>
    <x v="0"/>
    <x v="2"/>
    <n v="980.96"/>
    <x v="2"/>
    <x v="1"/>
    <x v="2"/>
    <n v="2531.1799999999998"/>
    <n v="3512.14"/>
  </r>
  <r>
    <x v="7500"/>
    <x v="1"/>
    <x v="4"/>
    <n v="2124.85"/>
    <n v="0.38"/>
    <n v="5"/>
    <d v="2023-05-12T00:00:00"/>
    <d v="2023-05-14T00:00:00"/>
    <x v="0"/>
    <x v="1"/>
    <n v="589.94000000000005"/>
    <x v="0"/>
    <x v="0"/>
    <x v="5"/>
    <n v="1534.9099999999999"/>
    <n v="10624.25"/>
  </r>
  <r>
    <x v="7501"/>
    <x v="1"/>
    <x v="3"/>
    <n v="412.47"/>
    <n v="0.17"/>
    <n v="3"/>
    <d v="2023-01-25T00:00:00"/>
    <d v="2023-01-28T00:00:00"/>
    <x v="2"/>
    <x v="1"/>
    <n v="87.94"/>
    <x v="4"/>
    <x v="0"/>
    <x v="6"/>
    <n v="324.53000000000003"/>
    <n v="1237.4100000000001"/>
  </r>
  <r>
    <x v="7502"/>
    <x v="0"/>
    <x v="3"/>
    <n v="3483.82"/>
    <n v="0.08"/>
    <n v="3"/>
    <d v="2023-03-15T00:00:00"/>
    <d v="2023-03-22T00:00:00"/>
    <x v="1"/>
    <x v="0"/>
    <n v="335.37"/>
    <x v="2"/>
    <x v="0"/>
    <x v="0"/>
    <n v="3148.4500000000003"/>
    <n v="10451.460000000001"/>
  </r>
  <r>
    <x v="7503"/>
    <x v="1"/>
    <x v="4"/>
    <n v="3257.74"/>
    <n v="0.37"/>
    <n v="4"/>
    <d v="2023-07-29T00:00:00"/>
    <d v="2023-08-01T00:00:00"/>
    <x v="1"/>
    <x v="0"/>
    <n v="874.05"/>
    <x v="5"/>
    <x v="0"/>
    <x v="4"/>
    <n v="2383.6899999999996"/>
    <n v="13030.96"/>
  </r>
  <r>
    <x v="7504"/>
    <x v="0"/>
    <x v="0"/>
    <n v="3627.82"/>
    <n v="0.28999999999999998"/>
    <n v="9"/>
    <d v="2023-08-13T00:00:00"/>
    <d v="2023-08-14T00:00:00"/>
    <x v="0"/>
    <x v="0"/>
    <n v="872.28"/>
    <x v="1"/>
    <x v="0"/>
    <x v="1"/>
    <n v="2755.54"/>
    <n v="32650.38"/>
  </r>
  <r>
    <x v="7505"/>
    <x v="1"/>
    <x v="0"/>
    <n v="3039.19"/>
    <n v="0.48"/>
    <n v="4"/>
    <d v="2024-07-18T00:00:00"/>
    <d v="2024-07-23T00:00:00"/>
    <x v="1"/>
    <x v="1"/>
    <n v="789.35"/>
    <x v="2"/>
    <x v="1"/>
    <x v="4"/>
    <n v="2249.84"/>
    <n v="12156.76"/>
  </r>
  <r>
    <x v="7506"/>
    <x v="0"/>
    <x v="3"/>
    <n v="891.54"/>
    <n v="0.45"/>
    <n v="5"/>
    <d v="2024-02-23T00:00:00"/>
    <d v="2024-02-28T00:00:00"/>
    <x v="2"/>
    <x v="2"/>
    <n v="77.7"/>
    <x v="3"/>
    <x v="1"/>
    <x v="8"/>
    <n v="813.83999999999992"/>
    <n v="4457.7"/>
  </r>
  <r>
    <x v="7507"/>
    <x v="1"/>
    <x v="1"/>
    <n v="400.82"/>
    <n v="0.28000000000000003"/>
    <n v="5"/>
    <d v="2024-02-13T00:00:00"/>
    <d v="2024-02-17T00:00:00"/>
    <x v="0"/>
    <x v="1"/>
    <n v="68.55"/>
    <x v="0"/>
    <x v="1"/>
    <x v="8"/>
    <n v="332.27"/>
    <n v="2004.1"/>
  </r>
  <r>
    <x v="7508"/>
    <x v="2"/>
    <x v="4"/>
    <n v="4103.99"/>
    <n v="0.03"/>
    <n v="1"/>
    <d v="2023-05-11T00:00:00"/>
    <d v="2023-05-12T00:00:00"/>
    <x v="1"/>
    <x v="2"/>
    <n v="752.08"/>
    <x v="3"/>
    <x v="0"/>
    <x v="5"/>
    <n v="3351.91"/>
    <n v="4103.99"/>
  </r>
  <r>
    <x v="7509"/>
    <x v="3"/>
    <x v="2"/>
    <n v="1157.46"/>
    <n v="0.02"/>
    <n v="7"/>
    <d v="2023-06-27T00:00:00"/>
    <d v="2023-07-03T00:00:00"/>
    <x v="1"/>
    <x v="0"/>
    <n v="282.16000000000003"/>
    <x v="3"/>
    <x v="0"/>
    <x v="9"/>
    <n v="875.3"/>
    <n v="8102.22"/>
  </r>
  <r>
    <x v="7510"/>
    <x v="2"/>
    <x v="0"/>
    <n v="2758.39"/>
    <n v="0.42"/>
    <n v="2"/>
    <d v="2024-06-08T00:00:00"/>
    <d v="2024-06-15T00:00:00"/>
    <x v="0"/>
    <x v="2"/>
    <n v="362.47"/>
    <x v="4"/>
    <x v="1"/>
    <x v="9"/>
    <n v="2395.92"/>
    <n v="5516.78"/>
  </r>
  <r>
    <x v="7511"/>
    <x v="3"/>
    <x v="1"/>
    <n v="2477.56"/>
    <n v="0.35"/>
    <n v="6"/>
    <d v="2023-10-18T00:00:00"/>
    <d v="2023-10-21T00:00:00"/>
    <x v="1"/>
    <x v="2"/>
    <n v="338.55"/>
    <x v="2"/>
    <x v="0"/>
    <x v="2"/>
    <n v="2139.0099999999998"/>
    <n v="14865.36"/>
  </r>
  <r>
    <x v="7512"/>
    <x v="3"/>
    <x v="0"/>
    <n v="4613.16"/>
    <n v="0.28000000000000003"/>
    <n v="4"/>
    <d v="2024-04-17T00:00:00"/>
    <d v="2024-04-20T00:00:00"/>
    <x v="1"/>
    <x v="1"/>
    <n v="1252.33"/>
    <x v="5"/>
    <x v="1"/>
    <x v="3"/>
    <n v="3360.83"/>
    <n v="18452.64"/>
  </r>
  <r>
    <x v="7513"/>
    <x v="0"/>
    <x v="1"/>
    <n v="2806.95"/>
    <n v="0.34"/>
    <n v="5"/>
    <d v="2023-05-26T00:00:00"/>
    <d v="2023-06-02T00:00:00"/>
    <x v="0"/>
    <x v="1"/>
    <n v="659.88"/>
    <x v="1"/>
    <x v="0"/>
    <x v="5"/>
    <n v="2147.0699999999997"/>
    <n v="14034.75"/>
  </r>
  <r>
    <x v="7514"/>
    <x v="3"/>
    <x v="4"/>
    <n v="2942.08"/>
    <n v="0.27"/>
    <n v="5"/>
    <d v="2023-01-30T00:00:00"/>
    <d v="2023-01-31T00:00:00"/>
    <x v="0"/>
    <x v="2"/>
    <n v="617.20000000000005"/>
    <x v="2"/>
    <x v="0"/>
    <x v="6"/>
    <n v="2324.88"/>
    <n v="14710.4"/>
  </r>
  <r>
    <x v="7515"/>
    <x v="2"/>
    <x v="4"/>
    <n v="1665.57"/>
    <n v="0.28999999999999998"/>
    <n v="4"/>
    <d v="2023-02-09T00:00:00"/>
    <d v="2023-02-10T00:00:00"/>
    <x v="2"/>
    <x v="0"/>
    <n v="133.62"/>
    <x v="0"/>
    <x v="0"/>
    <x v="8"/>
    <n v="1531.9499999999998"/>
    <n v="6662.28"/>
  </r>
  <r>
    <x v="7516"/>
    <x v="2"/>
    <x v="4"/>
    <n v="4797.6000000000004"/>
    <n v="0.11"/>
    <n v="2"/>
    <d v="2024-09-13T00:00:00"/>
    <d v="2024-09-16T00:00:00"/>
    <x v="0"/>
    <x v="1"/>
    <n v="322.52999999999997"/>
    <x v="2"/>
    <x v="1"/>
    <x v="7"/>
    <n v="4475.0700000000006"/>
    <n v="9595.2000000000007"/>
  </r>
  <r>
    <x v="7517"/>
    <x v="1"/>
    <x v="3"/>
    <n v="3100.63"/>
    <n v="0.23"/>
    <n v="8"/>
    <d v="2023-01-30T00:00:00"/>
    <d v="2023-01-31T00:00:00"/>
    <x v="0"/>
    <x v="1"/>
    <n v="655.49"/>
    <x v="4"/>
    <x v="0"/>
    <x v="6"/>
    <n v="2445.1400000000003"/>
    <n v="24805.040000000001"/>
  </r>
  <r>
    <x v="7518"/>
    <x v="2"/>
    <x v="1"/>
    <n v="124.4"/>
    <n v="0.01"/>
    <n v="1"/>
    <d v="2023-07-05T00:00:00"/>
    <d v="2023-07-06T00:00:00"/>
    <x v="0"/>
    <x v="1"/>
    <n v="22.17"/>
    <x v="5"/>
    <x v="0"/>
    <x v="4"/>
    <n v="102.23"/>
    <n v="124.4"/>
  </r>
  <r>
    <x v="7519"/>
    <x v="1"/>
    <x v="2"/>
    <n v="2824.8"/>
    <n v="0.33"/>
    <n v="9"/>
    <d v="2023-12-10T00:00:00"/>
    <d v="2023-12-15T00:00:00"/>
    <x v="2"/>
    <x v="1"/>
    <n v="836.53"/>
    <x v="0"/>
    <x v="0"/>
    <x v="10"/>
    <n v="1988.2700000000002"/>
    <n v="25423.200000000001"/>
  </r>
  <r>
    <x v="7520"/>
    <x v="3"/>
    <x v="2"/>
    <n v="1882.94"/>
    <n v="0.17"/>
    <n v="6"/>
    <d v="2024-08-24T00:00:00"/>
    <d v="2024-08-25T00:00:00"/>
    <x v="0"/>
    <x v="1"/>
    <n v="495.28"/>
    <x v="0"/>
    <x v="1"/>
    <x v="1"/>
    <n v="1387.66"/>
    <n v="11297.64"/>
  </r>
  <r>
    <x v="7521"/>
    <x v="2"/>
    <x v="4"/>
    <n v="257.35000000000002"/>
    <n v="0.33"/>
    <n v="4"/>
    <d v="2023-12-19T00:00:00"/>
    <d v="2023-12-22T00:00:00"/>
    <x v="0"/>
    <x v="2"/>
    <n v="49.55"/>
    <x v="3"/>
    <x v="0"/>
    <x v="10"/>
    <n v="207.8"/>
    <n v="1029.4000000000001"/>
  </r>
  <r>
    <x v="7522"/>
    <x v="3"/>
    <x v="2"/>
    <n v="2214.59"/>
    <n v="0.46"/>
    <n v="6"/>
    <d v="2023-03-13T00:00:00"/>
    <d v="2023-03-15T00:00:00"/>
    <x v="0"/>
    <x v="2"/>
    <n v="176.77"/>
    <x v="0"/>
    <x v="0"/>
    <x v="0"/>
    <n v="2037.8200000000002"/>
    <n v="13287.54"/>
  </r>
  <r>
    <x v="7523"/>
    <x v="2"/>
    <x v="0"/>
    <n v="3890.48"/>
    <n v="0.3"/>
    <n v="9"/>
    <d v="2023-01-12T00:00:00"/>
    <d v="2023-01-15T00:00:00"/>
    <x v="0"/>
    <x v="2"/>
    <n v="290.08"/>
    <x v="4"/>
    <x v="0"/>
    <x v="6"/>
    <n v="3600.4"/>
    <n v="35014.32"/>
  </r>
  <r>
    <x v="7524"/>
    <x v="2"/>
    <x v="1"/>
    <n v="2568.5700000000002"/>
    <n v="0.16"/>
    <n v="9"/>
    <d v="2024-01-27T00:00:00"/>
    <d v="2024-02-02T00:00:00"/>
    <x v="2"/>
    <x v="0"/>
    <n v="424.91"/>
    <x v="3"/>
    <x v="1"/>
    <x v="6"/>
    <n v="2143.6600000000003"/>
    <n v="23117.13"/>
  </r>
  <r>
    <x v="7525"/>
    <x v="1"/>
    <x v="1"/>
    <n v="3233.35"/>
    <n v="0.1"/>
    <n v="3"/>
    <d v="2023-03-19T00:00:00"/>
    <d v="2023-03-26T00:00:00"/>
    <x v="1"/>
    <x v="1"/>
    <n v="282.39"/>
    <x v="2"/>
    <x v="0"/>
    <x v="0"/>
    <n v="2950.96"/>
    <n v="9700.0499999999993"/>
  </r>
  <r>
    <x v="7526"/>
    <x v="3"/>
    <x v="1"/>
    <n v="3234.73"/>
    <n v="0.13"/>
    <n v="8"/>
    <d v="2023-10-01T00:00:00"/>
    <d v="2023-10-07T00:00:00"/>
    <x v="2"/>
    <x v="1"/>
    <n v="715.84"/>
    <x v="5"/>
    <x v="0"/>
    <x v="2"/>
    <n v="2518.89"/>
    <n v="25877.84"/>
  </r>
  <r>
    <x v="7527"/>
    <x v="2"/>
    <x v="0"/>
    <n v="3387.99"/>
    <n v="0.49"/>
    <n v="1"/>
    <d v="2023-08-24T00:00:00"/>
    <d v="2023-08-29T00:00:00"/>
    <x v="1"/>
    <x v="0"/>
    <n v="209.34"/>
    <x v="5"/>
    <x v="0"/>
    <x v="1"/>
    <n v="3178.6499999999996"/>
    <n v="3387.99"/>
  </r>
  <r>
    <x v="7528"/>
    <x v="0"/>
    <x v="3"/>
    <n v="1999.22"/>
    <n v="0.31"/>
    <n v="9"/>
    <d v="2023-04-14T00:00:00"/>
    <d v="2023-04-15T00:00:00"/>
    <x v="1"/>
    <x v="0"/>
    <n v="596.69000000000005"/>
    <x v="0"/>
    <x v="0"/>
    <x v="3"/>
    <n v="1402.53"/>
    <n v="17992.98"/>
  </r>
  <r>
    <x v="7529"/>
    <x v="3"/>
    <x v="0"/>
    <n v="1913.02"/>
    <n v="0.22"/>
    <n v="7"/>
    <d v="2024-07-30T00:00:00"/>
    <d v="2024-08-02T00:00:00"/>
    <x v="2"/>
    <x v="1"/>
    <n v="548.01"/>
    <x v="5"/>
    <x v="1"/>
    <x v="4"/>
    <n v="1365.01"/>
    <n v="13391.14"/>
  </r>
  <r>
    <x v="7530"/>
    <x v="3"/>
    <x v="1"/>
    <n v="122.46"/>
    <n v="0.12"/>
    <n v="7"/>
    <d v="2024-12-25T00:00:00"/>
    <d v="2024-12-31T00:00:00"/>
    <x v="1"/>
    <x v="1"/>
    <n v="24.62"/>
    <x v="2"/>
    <x v="1"/>
    <x v="10"/>
    <n v="97.839999999999989"/>
    <n v="857.21999999999991"/>
  </r>
  <r>
    <x v="7531"/>
    <x v="3"/>
    <x v="1"/>
    <n v="855.69"/>
    <n v="0.39"/>
    <n v="6"/>
    <d v="2024-01-29T00:00:00"/>
    <d v="2024-02-02T00:00:00"/>
    <x v="0"/>
    <x v="2"/>
    <n v="85.15"/>
    <x v="1"/>
    <x v="1"/>
    <x v="6"/>
    <n v="770.54000000000008"/>
    <n v="5134.1400000000003"/>
  </r>
  <r>
    <x v="7532"/>
    <x v="1"/>
    <x v="1"/>
    <n v="4758.97"/>
    <n v="0.19"/>
    <n v="1"/>
    <d v="2023-02-06T00:00:00"/>
    <d v="2023-02-08T00:00:00"/>
    <x v="0"/>
    <x v="2"/>
    <n v="573.79"/>
    <x v="5"/>
    <x v="0"/>
    <x v="8"/>
    <n v="4185.18"/>
    <n v="4758.97"/>
  </r>
  <r>
    <x v="7533"/>
    <x v="0"/>
    <x v="2"/>
    <n v="4227.84"/>
    <n v="0.15"/>
    <n v="2"/>
    <d v="2023-10-12T00:00:00"/>
    <d v="2023-10-15T00:00:00"/>
    <x v="2"/>
    <x v="1"/>
    <n v="522.59"/>
    <x v="3"/>
    <x v="0"/>
    <x v="2"/>
    <n v="3705.25"/>
    <n v="8455.68"/>
  </r>
  <r>
    <x v="7534"/>
    <x v="3"/>
    <x v="3"/>
    <n v="1448.03"/>
    <n v="0.11"/>
    <n v="3"/>
    <d v="2024-11-16T00:00:00"/>
    <d v="2024-11-17T00:00:00"/>
    <x v="1"/>
    <x v="1"/>
    <n v="139.85"/>
    <x v="0"/>
    <x v="1"/>
    <x v="11"/>
    <n v="1308.18"/>
    <n v="4344.09"/>
  </r>
  <r>
    <x v="7535"/>
    <x v="2"/>
    <x v="0"/>
    <n v="2065.84"/>
    <n v="0.09"/>
    <n v="1"/>
    <d v="2023-04-14T00:00:00"/>
    <d v="2023-04-19T00:00:00"/>
    <x v="0"/>
    <x v="1"/>
    <n v="160.08000000000001"/>
    <x v="4"/>
    <x v="0"/>
    <x v="3"/>
    <n v="1905.7600000000002"/>
    <n v="2065.84"/>
  </r>
  <r>
    <x v="7536"/>
    <x v="2"/>
    <x v="1"/>
    <n v="4705.6099999999997"/>
    <n v="0.14000000000000001"/>
    <n v="5"/>
    <d v="2024-12-28T00:00:00"/>
    <d v="2024-12-30T00:00:00"/>
    <x v="2"/>
    <x v="0"/>
    <n v="1015.32"/>
    <x v="5"/>
    <x v="1"/>
    <x v="10"/>
    <n v="3690.2899999999995"/>
    <n v="23528.05"/>
  </r>
  <r>
    <x v="7537"/>
    <x v="1"/>
    <x v="4"/>
    <n v="1327.18"/>
    <n v="0.31"/>
    <n v="5"/>
    <d v="2023-10-27T00:00:00"/>
    <d v="2023-11-02T00:00:00"/>
    <x v="2"/>
    <x v="2"/>
    <n v="314.49"/>
    <x v="5"/>
    <x v="0"/>
    <x v="2"/>
    <n v="1012.69"/>
    <n v="6635.9000000000005"/>
  </r>
  <r>
    <x v="7538"/>
    <x v="2"/>
    <x v="3"/>
    <n v="2709.41"/>
    <n v="0.12"/>
    <n v="6"/>
    <d v="2024-06-13T00:00:00"/>
    <d v="2024-06-19T00:00:00"/>
    <x v="1"/>
    <x v="1"/>
    <n v="301"/>
    <x v="0"/>
    <x v="1"/>
    <x v="9"/>
    <n v="2408.41"/>
    <n v="16256.46"/>
  </r>
  <r>
    <x v="7539"/>
    <x v="3"/>
    <x v="4"/>
    <n v="208.19"/>
    <n v="0.03"/>
    <n v="7"/>
    <d v="2024-08-13T00:00:00"/>
    <d v="2024-08-17T00:00:00"/>
    <x v="1"/>
    <x v="1"/>
    <n v="49.89"/>
    <x v="1"/>
    <x v="1"/>
    <x v="1"/>
    <n v="158.30000000000001"/>
    <n v="1457.33"/>
  </r>
  <r>
    <x v="7540"/>
    <x v="2"/>
    <x v="3"/>
    <n v="3136.7"/>
    <n v="0.18"/>
    <n v="9"/>
    <d v="2023-08-23T00:00:00"/>
    <d v="2023-08-27T00:00:00"/>
    <x v="2"/>
    <x v="0"/>
    <n v="286.2"/>
    <x v="3"/>
    <x v="0"/>
    <x v="1"/>
    <n v="2850.5"/>
    <n v="28230.3"/>
  </r>
  <r>
    <x v="7541"/>
    <x v="3"/>
    <x v="1"/>
    <n v="4657.3599999999997"/>
    <n v="0.28999999999999998"/>
    <n v="7"/>
    <d v="2023-12-31T00:00:00"/>
    <d v="2024-01-01T00:00:00"/>
    <x v="1"/>
    <x v="1"/>
    <n v="504.13"/>
    <x v="1"/>
    <x v="0"/>
    <x v="10"/>
    <n v="4153.2299999999996"/>
    <n v="32601.519999999997"/>
  </r>
  <r>
    <x v="7542"/>
    <x v="2"/>
    <x v="3"/>
    <n v="4435.24"/>
    <n v="0.03"/>
    <n v="6"/>
    <d v="2024-06-15T00:00:00"/>
    <d v="2024-06-19T00:00:00"/>
    <x v="0"/>
    <x v="2"/>
    <n v="1091.46"/>
    <x v="0"/>
    <x v="1"/>
    <x v="9"/>
    <n v="3343.7799999999997"/>
    <n v="26611.439999999999"/>
  </r>
  <r>
    <x v="7543"/>
    <x v="0"/>
    <x v="3"/>
    <n v="2559.65"/>
    <n v="0.23"/>
    <n v="9"/>
    <d v="2024-08-07T00:00:00"/>
    <d v="2024-08-14T00:00:00"/>
    <x v="2"/>
    <x v="2"/>
    <n v="753.63"/>
    <x v="4"/>
    <x v="1"/>
    <x v="1"/>
    <n v="1806.02"/>
    <n v="23036.850000000002"/>
  </r>
  <r>
    <x v="7544"/>
    <x v="1"/>
    <x v="1"/>
    <n v="3283.25"/>
    <n v="0.03"/>
    <n v="2"/>
    <d v="2024-02-29T00:00:00"/>
    <d v="2024-03-02T00:00:00"/>
    <x v="2"/>
    <x v="1"/>
    <n v="802.64"/>
    <x v="1"/>
    <x v="1"/>
    <x v="8"/>
    <n v="2480.61"/>
    <n v="6566.5"/>
  </r>
  <r>
    <x v="7545"/>
    <x v="1"/>
    <x v="4"/>
    <n v="2892.01"/>
    <n v="0.38"/>
    <n v="6"/>
    <d v="2024-05-17T00:00:00"/>
    <d v="2024-05-23T00:00:00"/>
    <x v="2"/>
    <x v="1"/>
    <n v="287.32"/>
    <x v="1"/>
    <x v="1"/>
    <x v="5"/>
    <n v="2604.69"/>
    <n v="17352.060000000001"/>
  </r>
  <r>
    <x v="7546"/>
    <x v="0"/>
    <x v="4"/>
    <n v="428.17"/>
    <n v="0.44"/>
    <n v="5"/>
    <d v="2023-12-20T00:00:00"/>
    <d v="2023-12-24T00:00:00"/>
    <x v="2"/>
    <x v="2"/>
    <n v="53.3"/>
    <x v="0"/>
    <x v="0"/>
    <x v="10"/>
    <n v="374.87"/>
    <n v="2140.85"/>
  </r>
  <r>
    <x v="7547"/>
    <x v="0"/>
    <x v="2"/>
    <n v="877.75"/>
    <n v="0.48"/>
    <n v="6"/>
    <d v="2023-06-12T00:00:00"/>
    <d v="2023-06-19T00:00:00"/>
    <x v="0"/>
    <x v="0"/>
    <n v="184.26"/>
    <x v="1"/>
    <x v="0"/>
    <x v="9"/>
    <n v="693.49"/>
    <n v="5266.5"/>
  </r>
  <r>
    <x v="7548"/>
    <x v="1"/>
    <x v="4"/>
    <n v="4822.7"/>
    <n v="0.35"/>
    <n v="1"/>
    <d v="2023-07-04T00:00:00"/>
    <d v="2023-07-05T00:00:00"/>
    <x v="1"/>
    <x v="1"/>
    <n v="1392.23"/>
    <x v="0"/>
    <x v="0"/>
    <x v="4"/>
    <n v="3430.47"/>
    <n v="4822.7"/>
  </r>
  <r>
    <x v="7549"/>
    <x v="0"/>
    <x v="4"/>
    <n v="1354.25"/>
    <n v="0.32"/>
    <n v="5"/>
    <d v="2024-01-11T00:00:00"/>
    <d v="2024-01-17T00:00:00"/>
    <x v="1"/>
    <x v="1"/>
    <n v="404.47"/>
    <x v="5"/>
    <x v="1"/>
    <x v="6"/>
    <n v="949.78"/>
    <n v="6771.25"/>
  </r>
  <r>
    <x v="7550"/>
    <x v="3"/>
    <x v="3"/>
    <n v="1983.8"/>
    <n v="0.35"/>
    <n v="8"/>
    <d v="2023-10-01T00:00:00"/>
    <d v="2023-10-05T00:00:00"/>
    <x v="1"/>
    <x v="0"/>
    <n v="390.61"/>
    <x v="4"/>
    <x v="0"/>
    <x v="2"/>
    <n v="1593.19"/>
    <n v="15870.4"/>
  </r>
  <r>
    <x v="7551"/>
    <x v="2"/>
    <x v="2"/>
    <n v="2593.83"/>
    <n v="0.43"/>
    <n v="3"/>
    <d v="2024-10-19T00:00:00"/>
    <d v="2024-10-24T00:00:00"/>
    <x v="1"/>
    <x v="1"/>
    <n v="412.7"/>
    <x v="2"/>
    <x v="1"/>
    <x v="2"/>
    <n v="2181.13"/>
    <n v="7781.49"/>
  </r>
  <r>
    <x v="7552"/>
    <x v="1"/>
    <x v="1"/>
    <n v="4897.75"/>
    <n v="0.4"/>
    <n v="3"/>
    <d v="2024-10-28T00:00:00"/>
    <d v="2024-11-03T00:00:00"/>
    <x v="1"/>
    <x v="0"/>
    <n v="540.96"/>
    <x v="3"/>
    <x v="1"/>
    <x v="2"/>
    <n v="4356.79"/>
    <n v="14693.25"/>
  </r>
  <r>
    <x v="7553"/>
    <x v="0"/>
    <x v="1"/>
    <n v="3480.97"/>
    <n v="0.22"/>
    <n v="7"/>
    <d v="2023-04-07T00:00:00"/>
    <d v="2023-04-14T00:00:00"/>
    <x v="2"/>
    <x v="2"/>
    <n v="240.36"/>
    <x v="0"/>
    <x v="0"/>
    <x v="3"/>
    <n v="3240.6099999999997"/>
    <n v="24366.789999999997"/>
  </r>
  <r>
    <x v="7554"/>
    <x v="3"/>
    <x v="0"/>
    <n v="3185.03"/>
    <n v="0.33"/>
    <n v="7"/>
    <d v="2024-05-19T00:00:00"/>
    <d v="2024-05-26T00:00:00"/>
    <x v="1"/>
    <x v="0"/>
    <n v="403.84"/>
    <x v="1"/>
    <x v="1"/>
    <x v="5"/>
    <n v="2781.19"/>
    <n v="22295.210000000003"/>
  </r>
  <r>
    <x v="7555"/>
    <x v="1"/>
    <x v="2"/>
    <n v="2669.56"/>
    <n v="0.08"/>
    <n v="2"/>
    <d v="2023-05-23T00:00:00"/>
    <d v="2023-05-25T00:00:00"/>
    <x v="2"/>
    <x v="1"/>
    <n v="507.13"/>
    <x v="2"/>
    <x v="0"/>
    <x v="5"/>
    <n v="2162.4299999999998"/>
    <n v="5339.12"/>
  </r>
  <r>
    <x v="7556"/>
    <x v="0"/>
    <x v="3"/>
    <n v="3533.3"/>
    <n v="0.35"/>
    <n v="8"/>
    <d v="2024-03-04T00:00:00"/>
    <d v="2024-03-11T00:00:00"/>
    <x v="1"/>
    <x v="1"/>
    <n v="740.98"/>
    <x v="5"/>
    <x v="1"/>
    <x v="0"/>
    <n v="2792.32"/>
    <n v="28266.400000000001"/>
  </r>
  <r>
    <x v="7557"/>
    <x v="1"/>
    <x v="0"/>
    <n v="3353.68"/>
    <n v="0.37"/>
    <n v="5"/>
    <d v="2024-07-12T00:00:00"/>
    <d v="2024-07-19T00:00:00"/>
    <x v="0"/>
    <x v="1"/>
    <n v="445.07"/>
    <x v="4"/>
    <x v="1"/>
    <x v="4"/>
    <n v="2908.6099999999997"/>
    <n v="16768.399999999998"/>
  </r>
  <r>
    <x v="7558"/>
    <x v="0"/>
    <x v="0"/>
    <n v="4523.92"/>
    <n v="0.4"/>
    <n v="9"/>
    <d v="2024-01-10T00:00:00"/>
    <d v="2024-01-16T00:00:00"/>
    <x v="0"/>
    <x v="0"/>
    <n v="1311.42"/>
    <x v="4"/>
    <x v="1"/>
    <x v="6"/>
    <n v="3212.5"/>
    <n v="40715.279999999999"/>
  </r>
  <r>
    <x v="7559"/>
    <x v="1"/>
    <x v="1"/>
    <n v="2754.99"/>
    <n v="0.41"/>
    <n v="1"/>
    <d v="2024-06-14T00:00:00"/>
    <d v="2024-06-20T00:00:00"/>
    <x v="0"/>
    <x v="1"/>
    <n v="202.73"/>
    <x v="5"/>
    <x v="1"/>
    <x v="9"/>
    <n v="2552.2599999999998"/>
    <n v="2754.99"/>
  </r>
  <r>
    <x v="7560"/>
    <x v="3"/>
    <x v="4"/>
    <n v="2165.36"/>
    <n v="0.22"/>
    <n v="4"/>
    <d v="2023-02-14T00:00:00"/>
    <d v="2023-02-15T00:00:00"/>
    <x v="1"/>
    <x v="1"/>
    <n v="492.34"/>
    <x v="5"/>
    <x v="0"/>
    <x v="8"/>
    <n v="1673.0200000000002"/>
    <n v="8661.44"/>
  </r>
  <r>
    <x v="7561"/>
    <x v="3"/>
    <x v="3"/>
    <n v="4055.09"/>
    <n v="0.45"/>
    <n v="8"/>
    <d v="2023-04-13T00:00:00"/>
    <d v="2023-04-14T00:00:00"/>
    <x v="1"/>
    <x v="1"/>
    <n v="584.92999999999995"/>
    <x v="3"/>
    <x v="0"/>
    <x v="3"/>
    <n v="3470.1600000000003"/>
    <n v="32440.720000000001"/>
  </r>
  <r>
    <x v="7562"/>
    <x v="2"/>
    <x v="2"/>
    <n v="4018.94"/>
    <n v="0.49"/>
    <n v="9"/>
    <d v="2023-09-09T00:00:00"/>
    <d v="2023-09-14T00:00:00"/>
    <x v="1"/>
    <x v="0"/>
    <n v="984.17"/>
    <x v="2"/>
    <x v="0"/>
    <x v="7"/>
    <n v="3034.77"/>
    <n v="36170.46"/>
  </r>
  <r>
    <x v="7563"/>
    <x v="1"/>
    <x v="0"/>
    <n v="932.2"/>
    <n v="0.49"/>
    <n v="9"/>
    <d v="2024-07-22T00:00:00"/>
    <d v="2024-07-23T00:00:00"/>
    <x v="1"/>
    <x v="2"/>
    <n v="241.15"/>
    <x v="0"/>
    <x v="1"/>
    <x v="4"/>
    <n v="691.05000000000007"/>
    <n v="8389.8000000000011"/>
  </r>
  <r>
    <x v="7564"/>
    <x v="2"/>
    <x v="3"/>
    <n v="1260.28"/>
    <n v="0.28999999999999998"/>
    <n v="1"/>
    <d v="2024-09-22T00:00:00"/>
    <d v="2024-09-25T00:00:00"/>
    <x v="1"/>
    <x v="0"/>
    <n v="291.48"/>
    <x v="5"/>
    <x v="1"/>
    <x v="7"/>
    <n v="968.8"/>
    <n v="1260.28"/>
  </r>
  <r>
    <x v="7565"/>
    <x v="1"/>
    <x v="1"/>
    <n v="4797.33"/>
    <n v="0.28000000000000003"/>
    <n v="1"/>
    <d v="2023-06-06T00:00:00"/>
    <d v="2023-06-07T00:00:00"/>
    <x v="0"/>
    <x v="0"/>
    <n v="924.57"/>
    <x v="4"/>
    <x v="0"/>
    <x v="9"/>
    <n v="3872.7599999999998"/>
    <n v="4797.33"/>
  </r>
  <r>
    <x v="7566"/>
    <x v="0"/>
    <x v="0"/>
    <n v="2276.14"/>
    <n v="0.23"/>
    <n v="7"/>
    <d v="2024-04-26T00:00:00"/>
    <d v="2024-05-02T00:00:00"/>
    <x v="1"/>
    <x v="2"/>
    <n v="157.86000000000001"/>
    <x v="5"/>
    <x v="1"/>
    <x v="3"/>
    <n v="2118.2799999999997"/>
    <n v="15932.98"/>
  </r>
  <r>
    <x v="7567"/>
    <x v="0"/>
    <x v="0"/>
    <n v="2646.34"/>
    <n v="0.15"/>
    <n v="6"/>
    <d v="2023-01-16T00:00:00"/>
    <d v="2023-01-22T00:00:00"/>
    <x v="2"/>
    <x v="1"/>
    <n v="225.43"/>
    <x v="5"/>
    <x v="0"/>
    <x v="6"/>
    <n v="2420.9100000000003"/>
    <n v="15878.04"/>
  </r>
  <r>
    <x v="7568"/>
    <x v="2"/>
    <x v="1"/>
    <n v="1619.78"/>
    <n v="0.17"/>
    <n v="7"/>
    <d v="2023-05-30T00:00:00"/>
    <d v="2023-06-03T00:00:00"/>
    <x v="1"/>
    <x v="1"/>
    <n v="322.70999999999998"/>
    <x v="1"/>
    <x v="0"/>
    <x v="5"/>
    <n v="1297.07"/>
    <n v="11338.46"/>
  </r>
  <r>
    <x v="7569"/>
    <x v="1"/>
    <x v="1"/>
    <n v="2457.25"/>
    <n v="0.11"/>
    <n v="8"/>
    <d v="2023-11-24T00:00:00"/>
    <d v="2023-11-25T00:00:00"/>
    <x v="0"/>
    <x v="0"/>
    <n v="715.32"/>
    <x v="4"/>
    <x v="0"/>
    <x v="11"/>
    <n v="1741.9299999999998"/>
    <n v="19658"/>
  </r>
  <r>
    <x v="7570"/>
    <x v="2"/>
    <x v="1"/>
    <n v="3742.45"/>
    <n v="0.48"/>
    <n v="6"/>
    <d v="2023-11-07T00:00:00"/>
    <d v="2023-11-09T00:00:00"/>
    <x v="0"/>
    <x v="1"/>
    <n v="682.6"/>
    <x v="4"/>
    <x v="0"/>
    <x v="11"/>
    <n v="3059.85"/>
    <n v="22454.699999999997"/>
  </r>
  <r>
    <x v="7571"/>
    <x v="3"/>
    <x v="3"/>
    <n v="2463.4899999999998"/>
    <n v="0.31"/>
    <n v="7"/>
    <d v="2024-04-26T00:00:00"/>
    <d v="2024-04-27T00:00:00"/>
    <x v="1"/>
    <x v="2"/>
    <n v="677.64"/>
    <x v="4"/>
    <x v="1"/>
    <x v="3"/>
    <n v="1785.85"/>
    <n v="17244.43"/>
  </r>
  <r>
    <x v="7572"/>
    <x v="2"/>
    <x v="3"/>
    <n v="1642.44"/>
    <n v="0.47"/>
    <n v="7"/>
    <d v="2024-10-17T00:00:00"/>
    <d v="2024-10-19T00:00:00"/>
    <x v="1"/>
    <x v="1"/>
    <n v="462.22"/>
    <x v="5"/>
    <x v="1"/>
    <x v="2"/>
    <n v="1180.22"/>
    <n v="11497.08"/>
  </r>
  <r>
    <x v="7573"/>
    <x v="2"/>
    <x v="3"/>
    <n v="570.4"/>
    <n v="0.19"/>
    <n v="7"/>
    <d v="2024-05-22T00:00:00"/>
    <d v="2024-05-28T00:00:00"/>
    <x v="1"/>
    <x v="2"/>
    <n v="45.65"/>
    <x v="0"/>
    <x v="1"/>
    <x v="5"/>
    <n v="524.75"/>
    <n v="3992.7999999999997"/>
  </r>
  <r>
    <x v="7574"/>
    <x v="0"/>
    <x v="4"/>
    <n v="4648.4799999999996"/>
    <n v="0.15"/>
    <n v="2"/>
    <d v="2023-03-14T00:00:00"/>
    <d v="2023-03-21T00:00:00"/>
    <x v="0"/>
    <x v="2"/>
    <n v="762.6"/>
    <x v="1"/>
    <x v="0"/>
    <x v="0"/>
    <n v="3885.8799999999997"/>
    <n v="9296.9599999999991"/>
  </r>
  <r>
    <x v="7575"/>
    <x v="2"/>
    <x v="0"/>
    <n v="4371.12"/>
    <n v="7.0000000000000007E-2"/>
    <n v="3"/>
    <d v="2024-09-14T00:00:00"/>
    <d v="2024-09-21T00:00:00"/>
    <x v="0"/>
    <x v="1"/>
    <n v="1041.22"/>
    <x v="1"/>
    <x v="1"/>
    <x v="7"/>
    <n v="3329.8999999999996"/>
    <n v="13113.36"/>
  </r>
  <r>
    <x v="7576"/>
    <x v="1"/>
    <x v="3"/>
    <n v="3977.69"/>
    <n v="0.15"/>
    <n v="9"/>
    <d v="2023-04-09T00:00:00"/>
    <d v="2023-04-14T00:00:00"/>
    <x v="1"/>
    <x v="0"/>
    <n v="605.17999999999995"/>
    <x v="4"/>
    <x v="0"/>
    <x v="3"/>
    <n v="3372.51"/>
    <n v="35799.21"/>
  </r>
  <r>
    <x v="7577"/>
    <x v="0"/>
    <x v="4"/>
    <n v="3500.95"/>
    <n v="0.45"/>
    <n v="1"/>
    <d v="2024-01-30T00:00:00"/>
    <d v="2024-02-02T00:00:00"/>
    <x v="0"/>
    <x v="1"/>
    <n v="431.93"/>
    <x v="3"/>
    <x v="1"/>
    <x v="6"/>
    <n v="3069.02"/>
    <n v="3500.95"/>
  </r>
  <r>
    <x v="7578"/>
    <x v="2"/>
    <x v="0"/>
    <n v="2626"/>
    <n v="0.28999999999999998"/>
    <n v="8"/>
    <d v="2023-07-30T00:00:00"/>
    <d v="2023-08-03T00:00:00"/>
    <x v="0"/>
    <x v="0"/>
    <n v="731.39"/>
    <x v="1"/>
    <x v="0"/>
    <x v="4"/>
    <n v="1894.6100000000001"/>
    <n v="21008"/>
  </r>
  <r>
    <x v="7579"/>
    <x v="3"/>
    <x v="3"/>
    <n v="4497.24"/>
    <n v="0.23"/>
    <n v="7"/>
    <d v="2024-10-16T00:00:00"/>
    <d v="2024-10-19T00:00:00"/>
    <x v="1"/>
    <x v="1"/>
    <n v="896.31"/>
    <x v="3"/>
    <x v="1"/>
    <x v="2"/>
    <n v="3600.93"/>
    <n v="31480.68"/>
  </r>
  <r>
    <x v="7580"/>
    <x v="2"/>
    <x v="1"/>
    <n v="3979.34"/>
    <n v="0.28000000000000003"/>
    <n v="6"/>
    <d v="2024-03-12T00:00:00"/>
    <d v="2024-03-15T00:00:00"/>
    <x v="1"/>
    <x v="1"/>
    <n v="823.87"/>
    <x v="0"/>
    <x v="1"/>
    <x v="0"/>
    <n v="3155.4700000000003"/>
    <n v="23876.04"/>
  </r>
  <r>
    <x v="7581"/>
    <x v="2"/>
    <x v="2"/>
    <n v="4098.45"/>
    <n v="0.45"/>
    <n v="1"/>
    <d v="2024-09-24T00:00:00"/>
    <d v="2024-09-29T00:00:00"/>
    <x v="0"/>
    <x v="0"/>
    <n v="920.95"/>
    <x v="0"/>
    <x v="1"/>
    <x v="7"/>
    <n v="3177.5"/>
    <n v="4098.45"/>
  </r>
  <r>
    <x v="7582"/>
    <x v="2"/>
    <x v="3"/>
    <n v="1616.8"/>
    <n v="0.1"/>
    <n v="9"/>
    <d v="2024-06-28T00:00:00"/>
    <d v="2024-06-29T00:00:00"/>
    <x v="1"/>
    <x v="1"/>
    <n v="474.07"/>
    <x v="1"/>
    <x v="1"/>
    <x v="9"/>
    <n v="1142.73"/>
    <n v="14551.199999999999"/>
  </r>
  <r>
    <x v="7583"/>
    <x v="0"/>
    <x v="2"/>
    <n v="2174.9499999999998"/>
    <n v="0.48"/>
    <n v="2"/>
    <d v="2023-07-18T00:00:00"/>
    <d v="2023-07-24T00:00:00"/>
    <x v="1"/>
    <x v="0"/>
    <n v="443.35"/>
    <x v="5"/>
    <x v="0"/>
    <x v="4"/>
    <n v="1731.6"/>
    <n v="4349.8999999999996"/>
  </r>
  <r>
    <x v="7584"/>
    <x v="1"/>
    <x v="3"/>
    <n v="3563.33"/>
    <n v="0.33"/>
    <n v="5"/>
    <d v="2024-12-27T00:00:00"/>
    <d v="2024-12-30T00:00:00"/>
    <x v="0"/>
    <x v="2"/>
    <n v="192.61"/>
    <x v="1"/>
    <x v="1"/>
    <x v="10"/>
    <n v="3370.72"/>
    <n v="17816.650000000001"/>
  </r>
  <r>
    <x v="7585"/>
    <x v="3"/>
    <x v="1"/>
    <n v="1918.21"/>
    <n v="0.43"/>
    <n v="9"/>
    <d v="2023-12-22T00:00:00"/>
    <d v="2023-12-26T00:00:00"/>
    <x v="2"/>
    <x v="2"/>
    <n v="559.32000000000005"/>
    <x v="3"/>
    <x v="0"/>
    <x v="10"/>
    <n v="1358.8899999999999"/>
    <n v="17263.89"/>
  </r>
  <r>
    <x v="7586"/>
    <x v="2"/>
    <x v="2"/>
    <n v="2520.48"/>
    <n v="0.26"/>
    <n v="8"/>
    <d v="2023-01-22T00:00:00"/>
    <d v="2023-01-24T00:00:00"/>
    <x v="2"/>
    <x v="1"/>
    <n v="269.20999999999998"/>
    <x v="0"/>
    <x v="0"/>
    <x v="6"/>
    <n v="2251.27"/>
    <n v="20163.84"/>
  </r>
  <r>
    <x v="7587"/>
    <x v="1"/>
    <x v="4"/>
    <n v="3267.91"/>
    <n v="0.12"/>
    <n v="4"/>
    <d v="2024-07-23T00:00:00"/>
    <d v="2024-07-29T00:00:00"/>
    <x v="2"/>
    <x v="0"/>
    <n v="948.83"/>
    <x v="1"/>
    <x v="1"/>
    <x v="4"/>
    <n v="2319.08"/>
    <n v="13071.64"/>
  </r>
  <r>
    <x v="7588"/>
    <x v="1"/>
    <x v="1"/>
    <n v="2245.02"/>
    <n v="0.28000000000000003"/>
    <n v="8"/>
    <d v="2024-04-03T00:00:00"/>
    <d v="2024-04-09T00:00:00"/>
    <x v="0"/>
    <x v="0"/>
    <n v="334.99"/>
    <x v="2"/>
    <x v="1"/>
    <x v="3"/>
    <n v="1910.03"/>
    <n v="17960.16"/>
  </r>
  <r>
    <x v="7589"/>
    <x v="0"/>
    <x v="2"/>
    <n v="3985.89"/>
    <n v="0.03"/>
    <n v="9"/>
    <d v="2024-10-13T00:00:00"/>
    <d v="2024-10-18T00:00:00"/>
    <x v="2"/>
    <x v="2"/>
    <n v="1055.47"/>
    <x v="3"/>
    <x v="1"/>
    <x v="2"/>
    <n v="2930.42"/>
    <n v="35873.01"/>
  </r>
  <r>
    <x v="7590"/>
    <x v="3"/>
    <x v="2"/>
    <n v="669.77"/>
    <n v="0.43"/>
    <n v="5"/>
    <d v="2024-03-19T00:00:00"/>
    <d v="2024-03-24T00:00:00"/>
    <x v="2"/>
    <x v="2"/>
    <n v="100.64"/>
    <x v="5"/>
    <x v="1"/>
    <x v="0"/>
    <n v="569.13"/>
    <n v="3348.85"/>
  </r>
  <r>
    <x v="7591"/>
    <x v="0"/>
    <x v="1"/>
    <n v="3618.48"/>
    <n v="0.32"/>
    <n v="1"/>
    <d v="2024-04-13T00:00:00"/>
    <d v="2024-04-16T00:00:00"/>
    <x v="0"/>
    <x v="2"/>
    <n v="750.89"/>
    <x v="1"/>
    <x v="1"/>
    <x v="3"/>
    <n v="2867.59"/>
    <n v="3618.48"/>
  </r>
  <r>
    <x v="7592"/>
    <x v="1"/>
    <x v="1"/>
    <n v="811.53"/>
    <n v="0.14000000000000001"/>
    <n v="6"/>
    <d v="2023-11-24T00:00:00"/>
    <d v="2023-11-30T00:00:00"/>
    <x v="1"/>
    <x v="2"/>
    <n v="122.09"/>
    <x v="0"/>
    <x v="0"/>
    <x v="11"/>
    <n v="689.43999999999994"/>
    <n v="4869.18"/>
  </r>
  <r>
    <x v="7593"/>
    <x v="1"/>
    <x v="1"/>
    <n v="4695.41"/>
    <n v="0.14000000000000001"/>
    <n v="4"/>
    <d v="2024-04-05T00:00:00"/>
    <d v="2024-04-11T00:00:00"/>
    <x v="0"/>
    <x v="2"/>
    <n v="1102.1099999999999"/>
    <x v="5"/>
    <x v="1"/>
    <x v="3"/>
    <n v="3593.3"/>
    <n v="18781.64"/>
  </r>
  <r>
    <x v="7594"/>
    <x v="1"/>
    <x v="0"/>
    <n v="1638.78"/>
    <n v="0.45"/>
    <n v="6"/>
    <d v="2023-08-17T00:00:00"/>
    <d v="2023-08-18T00:00:00"/>
    <x v="1"/>
    <x v="0"/>
    <n v="411.95"/>
    <x v="2"/>
    <x v="0"/>
    <x v="1"/>
    <n v="1226.83"/>
    <n v="9832.68"/>
  </r>
  <r>
    <x v="7595"/>
    <x v="0"/>
    <x v="4"/>
    <n v="3997.62"/>
    <n v="0.42"/>
    <n v="1"/>
    <d v="2024-06-28T00:00:00"/>
    <d v="2024-07-01T00:00:00"/>
    <x v="1"/>
    <x v="2"/>
    <n v="1048.06"/>
    <x v="4"/>
    <x v="1"/>
    <x v="9"/>
    <n v="2949.56"/>
    <n v="3997.62"/>
  </r>
  <r>
    <x v="7596"/>
    <x v="3"/>
    <x v="3"/>
    <n v="2654.94"/>
    <n v="0.38"/>
    <n v="4"/>
    <d v="2024-09-17T00:00:00"/>
    <d v="2024-09-19T00:00:00"/>
    <x v="1"/>
    <x v="2"/>
    <n v="280.69"/>
    <x v="2"/>
    <x v="1"/>
    <x v="7"/>
    <n v="2374.25"/>
    <n v="10619.76"/>
  </r>
  <r>
    <x v="7597"/>
    <x v="2"/>
    <x v="2"/>
    <n v="546.33000000000004"/>
    <n v="0.21"/>
    <n v="5"/>
    <d v="2023-07-13T00:00:00"/>
    <d v="2023-07-20T00:00:00"/>
    <x v="2"/>
    <x v="2"/>
    <n v="140.76"/>
    <x v="3"/>
    <x v="0"/>
    <x v="4"/>
    <n v="405.57000000000005"/>
    <n v="2731.65"/>
  </r>
  <r>
    <x v="7598"/>
    <x v="0"/>
    <x v="3"/>
    <n v="2954.68"/>
    <n v="0.44"/>
    <n v="6"/>
    <d v="2024-01-28T00:00:00"/>
    <d v="2024-01-31T00:00:00"/>
    <x v="0"/>
    <x v="1"/>
    <n v="446.14"/>
    <x v="4"/>
    <x v="1"/>
    <x v="6"/>
    <n v="2508.54"/>
    <n v="17728.079999999998"/>
  </r>
  <r>
    <x v="7599"/>
    <x v="1"/>
    <x v="1"/>
    <n v="4569.67"/>
    <n v="0.12"/>
    <n v="5"/>
    <d v="2024-04-05T00:00:00"/>
    <d v="2024-04-11T00:00:00"/>
    <x v="1"/>
    <x v="0"/>
    <n v="921.82"/>
    <x v="3"/>
    <x v="1"/>
    <x v="3"/>
    <n v="3647.85"/>
    <n v="22848.35"/>
  </r>
  <r>
    <x v="7600"/>
    <x v="0"/>
    <x v="4"/>
    <n v="870.45"/>
    <n v="0.01"/>
    <n v="2"/>
    <d v="2023-10-09T00:00:00"/>
    <d v="2023-10-10T00:00:00"/>
    <x v="0"/>
    <x v="0"/>
    <n v="57.1"/>
    <x v="0"/>
    <x v="0"/>
    <x v="2"/>
    <n v="813.35"/>
    <n v="1740.9"/>
  </r>
  <r>
    <x v="7601"/>
    <x v="1"/>
    <x v="4"/>
    <n v="1674.4"/>
    <n v="0.22"/>
    <n v="3"/>
    <d v="2024-11-15T00:00:00"/>
    <d v="2024-11-20T00:00:00"/>
    <x v="0"/>
    <x v="0"/>
    <n v="334.73"/>
    <x v="0"/>
    <x v="1"/>
    <x v="11"/>
    <n v="1339.67"/>
    <n v="5023.2000000000007"/>
  </r>
  <r>
    <x v="7602"/>
    <x v="2"/>
    <x v="0"/>
    <n v="2251.88"/>
    <n v="0.46"/>
    <n v="5"/>
    <d v="2024-07-20T00:00:00"/>
    <d v="2024-07-24T00:00:00"/>
    <x v="0"/>
    <x v="1"/>
    <n v="576.82000000000005"/>
    <x v="5"/>
    <x v="1"/>
    <x v="4"/>
    <n v="1675.06"/>
    <n v="11259.400000000001"/>
  </r>
  <r>
    <x v="7603"/>
    <x v="2"/>
    <x v="1"/>
    <n v="1447.76"/>
    <n v="0.28999999999999998"/>
    <n v="7"/>
    <d v="2024-01-02T00:00:00"/>
    <d v="2024-01-07T00:00:00"/>
    <x v="1"/>
    <x v="2"/>
    <n v="174.8"/>
    <x v="3"/>
    <x v="1"/>
    <x v="6"/>
    <n v="1272.96"/>
    <n v="10134.32"/>
  </r>
  <r>
    <x v="7604"/>
    <x v="3"/>
    <x v="2"/>
    <n v="4724.5200000000004"/>
    <n v="0.11"/>
    <n v="4"/>
    <d v="2023-06-29T00:00:00"/>
    <d v="2023-07-06T00:00:00"/>
    <x v="2"/>
    <x v="2"/>
    <n v="781.4"/>
    <x v="4"/>
    <x v="0"/>
    <x v="9"/>
    <n v="3943.1200000000003"/>
    <n v="18898.080000000002"/>
  </r>
  <r>
    <x v="7605"/>
    <x v="1"/>
    <x v="0"/>
    <n v="1949.75"/>
    <n v="0.33"/>
    <n v="6"/>
    <d v="2024-01-28T00:00:00"/>
    <d v="2024-01-29T00:00:00"/>
    <x v="1"/>
    <x v="0"/>
    <n v="497.92"/>
    <x v="1"/>
    <x v="1"/>
    <x v="6"/>
    <n v="1451.83"/>
    <n v="11698.5"/>
  </r>
  <r>
    <x v="7606"/>
    <x v="3"/>
    <x v="1"/>
    <n v="3324.5"/>
    <n v="0.37"/>
    <n v="9"/>
    <d v="2023-09-10T00:00:00"/>
    <d v="2023-09-15T00:00:00"/>
    <x v="0"/>
    <x v="2"/>
    <n v="415.8"/>
    <x v="4"/>
    <x v="0"/>
    <x v="7"/>
    <n v="2908.7"/>
    <n v="29920.5"/>
  </r>
  <r>
    <x v="7607"/>
    <x v="3"/>
    <x v="0"/>
    <n v="1197.19"/>
    <n v="0.28000000000000003"/>
    <n v="7"/>
    <d v="2023-09-06T00:00:00"/>
    <d v="2023-09-12T00:00:00"/>
    <x v="2"/>
    <x v="2"/>
    <n v="334.99"/>
    <x v="4"/>
    <x v="0"/>
    <x v="7"/>
    <n v="862.2"/>
    <n v="8380.33"/>
  </r>
  <r>
    <x v="7608"/>
    <x v="2"/>
    <x v="3"/>
    <n v="1176.56"/>
    <n v="0.42"/>
    <n v="3"/>
    <d v="2023-05-15T00:00:00"/>
    <d v="2023-05-18T00:00:00"/>
    <x v="2"/>
    <x v="1"/>
    <n v="104.26"/>
    <x v="0"/>
    <x v="0"/>
    <x v="5"/>
    <n v="1072.3"/>
    <n v="3529.68"/>
  </r>
  <r>
    <x v="7609"/>
    <x v="0"/>
    <x v="1"/>
    <n v="961.66"/>
    <n v="0.3"/>
    <n v="5"/>
    <d v="2023-11-09T00:00:00"/>
    <d v="2023-11-12T00:00:00"/>
    <x v="2"/>
    <x v="0"/>
    <n v="162.41999999999999"/>
    <x v="2"/>
    <x v="0"/>
    <x v="11"/>
    <n v="799.24"/>
    <n v="4808.3"/>
  </r>
  <r>
    <x v="7610"/>
    <x v="0"/>
    <x v="2"/>
    <n v="2230.58"/>
    <n v="0.05"/>
    <n v="9"/>
    <d v="2023-07-04T00:00:00"/>
    <d v="2023-07-07T00:00:00"/>
    <x v="0"/>
    <x v="0"/>
    <n v="465.03"/>
    <x v="0"/>
    <x v="0"/>
    <x v="4"/>
    <n v="1765.55"/>
    <n v="20075.22"/>
  </r>
  <r>
    <x v="7611"/>
    <x v="3"/>
    <x v="2"/>
    <n v="2711.01"/>
    <n v="0.4"/>
    <n v="5"/>
    <d v="2023-04-29T00:00:00"/>
    <d v="2023-05-06T00:00:00"/>
    <x v="1"/>
    <x v="2"/>
    <n v="455.03"/>
    <x v="1"/>
    <x v="0"/>
    <x v="3"/>
    <n v="2255.9800000000005"/>
    <n v="13555.050000000001"/>
  </r>
  <r>
    <x v="7612"/>
    <x v="2"/>
    <x v="1"/>
    <n v="152.66999999999999"/>
    <n v="7.0000000000000007E-2"/>
    <n v="3"/>
    <d v="2023-11-25T00:00:00"/>
    <d v="2023-11-28T00:00:00"/>
    <x v="0"/>
    <x v="2"/>
    <n v="23.38"/>
    <x v="4"/>
    <x v="0"/>
    <x v="11"/>
    <n v="129.29"/>
    <n v="458.01"/>
  </r>
  <r>
    <x v="7613"/>
    <x v="1"/>
    <x v="0"/>
    <n v="4181.32"/>
    <n v="0.44"/>
    <n v="8"/>
    <d v="2024-07-16T00:00:00"/>
    <d v="2024-07-17T00:00:00"/>
    <x v="0"/>
    <x v="2"/>
    <n v="874.67"/>
    <x v="5"/>
    <x v="1"/>
    <x v="4"/>
    <n v="3306.6499999999996"/>
    <n v="33450.559999999998"/>
  </r>
  <r>
    <x v="7614"/>
    <x v="0"/>
    <x v="4"/>
    <n v="2612.4899999999998"/>
    <n v="0.26"/>
    <n v="7"/>
    <d v="2023-10-30T00:00:00"/>
    <d v="2023-11-01T00:00:00"/>
    <x v="1"/>
    <x v="0"/>
    <n v="710.69"/>
    <x v="4"/>
    <x v="0"/>
    <x v="2"/>
    <n v="1901.7999999999997"/>
    <n v="18287.43"/>
  </r>
  <r>
    <x v="7615"/>
    <x v="3"/>
    <x v="1"/>
    <n v="870.33"/>
    <n v="0.37"/>
    <n v="5"/>
    <d v="2023-03-25T00:00:00"/>
    <d v="2023-03-28T00:00:00"/>
    <x v="0"/>
    <x v="1"/>
    <n v="187.7"/>
    <x v="4"/>
    <x v="0"/>
    <x v="0"/>
    <n v="682.63000000000011"/>
    <n v="4351.6500000000005"/>
  </r>
  <r>
    <x v="7616"/>
    <x v="0"/>
    <x v="2"/>
    <n v="429.74"/>
    <n v="0.49"/>
    <n v="5"/>
    <d v="2024-03-13T00:00:00"/>
    <d v="2024-03-18T00:00:00"/>
    <x v="0"/>
    <x v="2"/>
    <n v="88.54"/>
    <x v="2"/>
    <x v="1"/>
    <x v="0"/>
    <n v="341.2"/>
    <n v="2148.6999999999998"/>
  </r>
  <r>
    <x v="7617"/>
    <x v="0"/>
    <x v="3"/>
    <n v="409.68"/>
    <n v="0.22"/>
    <n v="1"/>
    <d v="2024-10-24T00:00:00"/>
    <d v="2024-10-25T00:00:00"/>
    <x v="0"/>
    <x v="2"/>
    <n v="96.8"/>
    <x v="5"/>
    <x v="1"/>
    <x v="2"/>
    <n v="312.88"/>
    <n v="409.68"/>
  </r>
  <r>
    <x v="7618"/>
    <x v="1"/>
    <x v="2"/>
    <n v="1362.45"/>
    <n v="0.23"/>
    <n v="8"/>
    <d v="2024-04-07T00:00:00"/>
    <d v="2024-04-13T00:00:00"/>
    <x v="1"/>
    <x v="2"/>
    <n v="205.73"/>
    <x v="5"/>
    <x v="1"/>
    <x v="3"/>
    <n v="1156.72"/>
    <n v="10899.6"/>
  </r>
  <r>
    <x v="7619"/>
    <x v="2"/>
    <x v="4"/>
    <n v="2546.5300000000002"/>
    <n v="0.41"/>
    <n v="6"/>
    <d v="2024-11-28T00:00:00"/>
    <d v="2024-11-29T00:00:00"/>
    <x v="1"/>
    <x v="0"/>
    <n v="138.38"/>
    <x v="2"/>
    <x v="1"/>
    <x v="11"/>
    <n v="2408.15"/>
    <n v="15279.18"/>
  </r>
  <r>
    <x v="7620"/>
    <x v="1"/>
    <x v="2"/>
    <n v="4315.17"/>
    <n v="0.06"/>
    <n v="5"/>
    <d v="2023-11-08T00:00:00"/>
    <d v="2023-11-12T00:00:00"/>
    <x v="2"/>
    <x v="1"/>
    <n v="1228.6600000000001"/>
    <x v="3"/>
    <x v="0"/>
    <x v="11"/>
    <n v="3086.51"/>
    <n v="21575.85"/>
  </r>
  <r>
    <x v="7621"/>
    <x v="2"/>
    <x v="4"/>
    <n v="4524.53"/>
    <n v="0.01"/>
    <n v="7"/>
    <d v="2024-06-26T00:00:00"/>
    <d v="2024-06-29T00:00:00"/>
    <x v="1"/>
    <x v="2"/>
    <n v="572.66"/>
    <x v="2"/>
    <x v="1"/>
    <x v="9"/>
    <n v="3951.87"/>
    <n v="31671.71"/>
  </r>
  <r>
    <x v="7622"/>
    <x v="0"/>
    <x v="1"/>
    <n v="4178.41"/>
    <n v="0.3"/>
    <n v="2"/>
    <d v="2023-11-20T00:00:00"/>
    <d v="2023-11-25T00:00:00"/>
    <x v="1"/>
    <x v="2"/>
    <n v="1011.36"/>
    <x v="4"/>
    <x v="0"/>
    <x v="11"/>
    <n v="3167.0499999999997"/>
    <n v="8356.82"/>
  </r>
  <r>
    <x v="7623"/>
    <x v="3"/>
    <x v="2"/>
    <n v="1709.96"/>
    <n v="0.08"/>
    <n v="3"/>
    <d v="2023-07-09T00:00:00"/>
    <d v="2023-07-16T00:00:00"/>
    <x v="2"/>
    <x v="2"/>
    <n v="337.43"/>
    <x v="0"/>
    <x v="0"/>
    <x v="4"/>
    <n v="1372.53"/>
    <n v="5129.88"/>
  </r>
  <r>
    <x v="7624"/>
    <x v="1"/>
    <x v="0"/>
    <n v="1602.13"/>
    <n v="0.13"/>
    <n v="9"/>
    <d v="2024-09-18T00:00:00"/>
    <d v="2024-09-20T00:00:00"/>
    <x v="2"/>
    <x v="0"/>
    <n v="358.16"/>
    <x v="4"/>
    <x v="1"/>
    <x v="7"/>
    <n v="1243.97"/>
    <n v="14419.170000000002"/>
  </r>
  <r>
    <x v="7625"/>
    <x v="2"/>
    <x v="0"/>
    <n v="4938.55"/>
    <n v="0.49"/>
    <n v="5"/>
    <d v="2024-07-25T00:00:00"/>
    <d v="2024-07-27T00:00:00"/>
    <x v="0"/>
    <x v="1"/>
    <n v="1256.6099999999999"/>
    <x v="5"/>
    <x v="1"/>
    <x v="4"/>
    <n v="3681.9400000000005"/>
    <n v="24692.75"/>
  </r>
  <r>
    <x v="7626"/>
    <x v="0"/>
    <x v="2"/>
    <n v="3438.28"/>
    <n v="0.33"/>
    <n v="6"/>
    <d v="2024-02-25T00:00:00"/>
    <d v="2024-03-02T00:00:00"/>
    <x v="2"/>
    <x v="2"/>
    <n v="595.32000000000005"/>
    <x v="2"/>
    <x v="1"/>
    <x v="8"/>
    <n v="2842.96"/>
    <n v="20629.68"/>
  </r>
  <r>
    <x v="7627"/>
    <x v="2"/>
    <x v="2"/>
    <n v="1594.26"/>
    <n v="0.43"/>
    <n v="8"/>
    <d v="2023-09-14T00:00:00"/>
    <d v="2023-09-19T00:00:00"/>
    <x v="1"/>
    <x v="2"/>
    <n v="93.29"/>
    <x v="5"/>
    <x v="0"/>
    <x v="7"/>
    <n v="1500.97"/>
    <n v="12754.08"/>
  </r>
  <r>
    <x v="7628"/>
    <x v="2"/>
    <x v="3"/>
    <n v="1712.49"/>
    <n v="0.45"/>
    <n v="3"/>
    <d v="2023-10-24T00:00:00"/>
    <d v="2023-10-25T00:00:00"/>
    <x v="2"/>
    <x v="0"/>
    <n v="498.02"/>
    <x v="5"/>
    <x v="0"/>
    <x v="2"/>
    <n v="1214.47"/>
    <n v="5137.47"/>
  </r>
  <r>
    <x v="7629"/>
    <x v="2"/>
    <x v="2"/>
    <n v="2229.7600000000002"/>
    <n v="0.06"/>
    <n v="1"/>
    <d v="2024-09-07T00:00:00"/>
    <d v="2024-09-12T00:00:00"/>
    <x v="1"/>
    <x v="2"/>
    <n v="559.04999999999995"/>
    <x v="4"/>
    <x v="1"/>
    <x v="7"/>
    <n v="1670.7100000000003"/>
    <n v="2229.7600000000002"/>
  </r>
  <r>
    <x v="7630"/>
    <x v="0"/>
    <x v="3"/>
    <n v="3146.85"/>
    <n v="0.46"/>
    <n v="4"/>
    <d v="2024-03-03T00:00:00"/>
    <d v="2024-03-07T00:00:00"/>
    <x v="0"/>
    <x v="0"/>
    <n v="662.69"/>
    <x v="5"/>
    <x v="1"/>
    <x v="0"/>
    <n v="2484.16"/>
    <n v="12587.4"/>
  </r>
  <r>
    <x v="7631"/>
    <x v="3"/>
    <x v="3"/>
    <n v="4500.1000000000004"/>
    <n v="0.43"/>
    <n v="2"/>
    <d v="2023-06-04T00:00:00"/>
    <d v="2023-06-05T00:00:00"/>
    <x v="0"/>
    <x v="1"/>
    <n v="1224.82"/>
    <x v="3"/>
    <x v="0"/>
    <x v="9"/>
    <n v="3275.2800000000007"/>
    <n v="9000.2000000000007"/>
  </r>
  <r>
    <x v="7632"/>
    <x v="3"/>
    <x v="3"/>
    <n v="1071.7"/>
    <n v="0.02"/>
    <n v="9"/>
    <d v="2024-10-22T00:00:00"/>
    <d v="2024-10-28T00:00:00"/>
    <x v="2"/>
    <x v="0"/>
    <n v="301.10000000000002"/>
    <x v="4"/>
    <x v="1"/>
    <x v="2"/>
    <n v="770.6"/>
    <n v="9645.3000000000011"/>
  </r>
  <r>
    <x v="7633"/>
    <x v="3"/>
    <x v="3"/>
    <n v="513.58000000000004"/>
    <n v="0.49"/>
    <n v="4"/>
    <d v="2023-07-19T00:00:00"/>
    <d v="2023-07-23T00:00:00"/>
    <x v="0"/>
    <x v="1"/>
    <n v="138.32"/>
    <x v="1"/>
    <x v="0"/>
    <x v="4"/>
    <n v="375.26000000000005"/>
    <n v="2054.3200000000002"/>
  </r>
  <r>
    <x v="7634"/>
    <x v="2"/>
    <x v="1"/>
    <n v="2088.19"/>
    <n v="0.23"/>
    <n v="9"/>
    <d v="2023-12-04T00:00:00"/>
    <d v="2023-12-06T00:00:00"/>
    <x v="2"/>
    <x v="2"/>
    <n v="178.76"/>
    <x v="0"/>
    <x v="0"/>
    <x v="10"/>
    <n v="1909.43"/>
    <n v="18793.71"/>
  </r>
  <r>
    <x v="7635"/>
    <x v="0"/>
    <x v="0"/>
    <n v="1302.73"/>
    <n v="0.49"/>
    <n v="7"/>
    <d v="2023-10-06T00:00:00"/>
    <d v="2023-10-12T00:00:00"/>
    <x v="2"/>
    <x v="1"/>
    <n v="302.5"/>
    <x v="4"/>
    <x v="0"/>
    <x v="2"/>
    <n v="1000.23"/>
    <n v="9119.11"/>
  </r>
  <r>
    <x v="7636"/>
    <x v="2"/>
    <x v="3"/>
    <n v="2922.56"/>
    <n v="0.41"/>
    <n v="7"/>
    <d v="2024-07-06T00:00:00"/>
    <d v="2024-07-13T00:00:00"/>
    <x v="0"/>
    <x v="2"/>
    <n v="379.17"/>
    <x v="5"/>
    <x v="1"/>
    <x v="4"/>
    <n v="2543.39"/>
    <n v="20457.919999999998"/>
  </r>
  <r>
    <x v="7637"/>
    <x v="3"/>
    <x v="0"/>
    <n v="3526.15"/>
    <n v="0.22"/>
    <n v="1"/>
    <d v="2023-09-12T00:00:00"/>
    <d v="2023-09-19T00:00:00"/>
    <x v="0"/>
    <x v="0"/>
    <n v="213.65"/>
    <x v="0"/>
    <x v="0"/>
    <x v="7"/>
    <n v="3312.5"/>
    <n v="3526.15"/>
  </r>
  <r>
    <x v="7638"/>
    <x v="3"/>
    <x v="3"/>
    <n v="1622.61"/>
    <n v="0.26"/>
    <n v="2"/>
    <d v="2024-04-21T00:00:00"/>
    <d v="2024-04-24T00:00:00"/>
    <x v="1"/>
    <x v="1"/>
    <n v="194.26"/>
    <x v="4"/>
    <x v="1"/>
    <x v="3"/>
    <n v="1428.35"/>
    <n v="3245.22"/>
  </r>
  <r>
    <x v="7639"/>
    <x v="0"/>
    <x v="0"/>
    <n v="3458.71"/>
    <n v="0.14000000000000001"/>
    <n v="7"/>
    <d v="2024-04-08T00:00:00"/>
    <d v="2024-04-12T00:00:00"/>
    <x v="2"/>
    <x v="2"/>
    <n v="738.98"/>
    <x v="5"/>
    <x v="1"/>
    <x v="3"/>
    <n v="2719.73"/>
    <n v="24210.97"/>
  </r>
  <r>
    <x v="7640"/>
    <x v="2"/>
    <x v="2"/>
    <n v="1781.42"/>
    <n v="0.24"/>
    <n v="5"/>
    <d v="2024-03-09T00:00:00"/>
    <d v="2024-03-14T00:00:00"/>
    <x v="0"/>
    <x v="0"/>
    <n v="495.59"/>
    <x v="3"/>
    <x v="1"/>
    <x v="0"/>
    <n v="1285.8300000000002"/>
    <n v="8907.1"/>
  </r>
  <r>
    <x v="7641"/>
    <x v="1"/>
    <x v="2"/>
    <n v="3211.34"/>
    <n v="0.05"/>
    <n v="7"/>
    <d v="2024-05-19T00:00:00"/>
    <d v="2024-05-22T00:00:00"/>
    <x v="0"/>
    <x v="0"/>
    <n v="715.14"/>
    <x v="5"/>
    <x v="1"/>
    <x v="5"/>
    <n v="2496.2000000000003"/>
    <n v="22479.38"/>
  </r>
  <r>
    <x v="7642"/>
    <x v="1"/>
    <x v="0"/>
    <n v="3202"/>
    <n v="0.45"/>
    <n v="3"/>
    <d v="2023-07-21T00:00:00"/>
    <d v="2023-07-23T00:00:00"/>
    <x v="0"/>
    <x v="2"/>
    <n v="625.74"/>
    <x v="3"/>
    <x v="0"/>
    <x v="4"/>
    <n v="2576.2600000000002"/>
    <n v="9606"/>
  </r>
  <r>
    <x v="7643"/>
    <x v="3"/>
    <x v="3"/>
    <n v="1462.98"/>
    <n v="0.36"/>
    <n v="8"/>
    <d v="2024-04-09T00:00:00"/>
    <d v="2024-04-14T00:00:00"/>
    <x v="1"/>
    <x v="0"/>
    <n v="195.2"/>
    <x v="1"/>
    <x v="1"/>
    <x v="3"/>
    <n v="1267.78"/>
    <n v="11703.84"/>
  </r>
  <r>
    <x v="7644"/>
    <x v="0"/>
    <x v="1"/>
    <n v="3215.04"/>
    <n v="0.4"/>
    <n v="4"/>
    <d v="2024-06-17T00:00:00"/>
    <d v="2024-06-21T00:00:00"/>
    <x v="1"/>
    <x v="2"/>
    <n v="338.79"/>
    <x v="2"/>
    <x v="1"/>
    <x v="9"/>
    <n v="2876.25"/>
    <n v="12860.16"/>
  </r>
  <r>
    <x v="7645"/>
    <x v="2"/>
    <x v="0"/>
    <n v="1966.68"/>
    <n v="0.27"/>
    <n v="8"/>
    <d v="2023-02-09T00:00:00"/>
    <d v="2023-02-14T00:00:00"/>
    <x v="0"/>
    <x v="0"/>
    <n v="369.52"/>
    <x v="5"/>
    <x v="0"/>
    <x v="8"/>
    <n v="1597.16"/>
    <n v="15733.44"/>
  </r>
  <r>
    <x v="7646"/>
    <x v="2"/>
    <x v="4"/>
    <n v="1748.63"/>
    <n v="0.06"/>
    <n v="6"/>
    <d v="2023-05-10T00:00:00"/>
    <d v="2023-05-13T00:00:00"/>
    <x v="0"/>
    <x v="0"/>
    <n v="298.93"/>
    <x v="5"/>
    <x v="0"/>
    <x v="5"/>
    <n v="1449.7"/>
    <n v="10491.78"/>
  </r>
  <r>
    <x v="7647"/>
    <x v="3"/>
    <x v="1"/>
    <n v="1517.51"/>
    <n v="0.27"/>
    <n v="9"/>
    <d v="2024-02-18T00:00:00"/>
    <d v="2024-02-23T00:00:00"/>
    <x v="0"/>
    <x v="1"/>
    <n v="335.81"/>
    <x v="1"/>
    <x v="1"/>
    <x v="8"/>
    <n v="1181.7"/>
    <n v="13657.59"/>
  </r>
  <r>
    <x v="7648"/>
    <x v="3"/>
    <x v="4"/>
    <n v="1793.66"/>
    <n v="0.16"/>
    <n v="6"/>
    <d v="2023-06-21T00:00:00"/>
    <d v="2023-06-25T00:00:00"/>
    <x v="0"/>
    <x v="0"/>
    <n v="330.78"/>
    <x v="3"/>
    <x v="0"/>
    <x v="9"/>
    <n v="1462.88"/>
    <n v="10761.960000000001"/>
  </r>
  <r>
    <x v="7649"/>
    <x v="2"/>
    <x v="0"/>
    <n v="3955.05"/>
    <n v="0.01"/>
    <n v="4"/>
    <d v="2023-08-19T00:00:00"/>
    <d v="2023-08-20T00:00:00"/>
    <x v="2"/>
    <x v="1"/>
    <n v="608.95000000000005"/>
    <x v="3"/>
    <x v="0"/>
    <x v="1"/>
    <n v="3346.1000000000004"/>
    <n v="15820.2"/>
  </r>
  <r>
    <x v="7650"/>
    <x v="2"/>
    <x v="3"/>
    <n v="1301.3800000000001"/>
    <n v="0.31"/>
    <n v="3"/>
    <d v="2023-08-25T00:00:00"/>
    <d v="2023-09-01T00:00:00"/>
    <x v="1"/>
    <x v="2"/>
    <n v="340.75"/>
    <x v="4"/>
    <x v="0"/>
    <x v="1"/>
    <n v="960.63000000000011"/>
    <n v="3904.1400000000003"/>
  </r>
  <r>
    <x v="7651"/>
    <x v="3"/>
    <x v="4"/>
    <n v="3441.74"/>
    <n v="0.43"/>
    <n v="4"/>
    <d v="2024-08-17T00:00:00"/>
    <d v="2024-08-23T00:00:00"/>
    <x v="1"/>
    <x v="2"/>
    <n v="856.23"/>
    <x v="3"/>
    <x v="1"/>
    <x v="1"/>
    <n v="2585.5099999999998"/>
    <n v="13766.96"/>
  </r>
  <r>
    <x v="7652"/>
    <x v="2"/>
    <x v="0"/>
    <n v="4513.04"/>
    <n v="0.36"/>
    <n v="7"/>
    <d v="2023-01-10T00:00:00"/>
    <d v="2023-01-12T00:00:00"/>
    <x v="1"/>
    <x v="2"/>
    <n v="1143.47"/>
    <x v="0"/>
    <x v="0"/>
    <x v="6"/>
    <n v="3369.5699999999997"/>
    <n v="31591.279999999999"/>
  </r>
  <r>
    <x v="7653"/>
    <x v="1"/>
    <x v="1"/>
    <n v="1817.1"/>
    <n v="0.11"/>
    <n v="8"/>
    <d v="2023-03-25T00:00:00"/>
    <d v="2023-03-27T00:00:00"/>
    <x v="2"/>
    <x v="2"/>
    <n v="132.24"/>
    <x v="5"/>
    <x v="0"/>
    <x v="0"/>
    <n v="1684.86"/>
    <n v="14536.8"/>
  </r>
  <r>
    <x v="7654"/>
    <x v="3"/>
    <x v="3"/>
    <n v="244.61"/>
    <n v="0.41"/>
    <n v="2"/>
    <d v="2024-03-22T00:00:00"/>
    <d v="2024-03-25T00:00:00"/>
    <x v="1"/>
    <x v="0"/>
    <n v="21.35"/>
    <x v="0"/>
    <x v="1"/>
    <x v="0"/>
    <n v="223.26000000000002"/>
    <n v="489.22"/>
  </r>
  <r>
    <x v="7655"/>
    <x v="2"/>
    <x v="4"/>
    <n v="220.57"/>
    <n v="0.15"/>
    <n v="9"/>
    <d v="2024-01-14T00:00:00"/>
    <d v="2024-01-19T00:00:00"/>
    <x v="1"/>
    <x v="2"/>
    <n v="22.08"/>
    <x v="2"/>
    <x v="1"/>
    <x v="6"/>
    <n v="198.49"/>
    <n v="1985.1299999999999"/>
  </r>
  <r>
    <x v="7656"/>
    <x v="3"/>
    <x v="0"/>
    <n v="783.56"/>
    <n v="0.11"/>
    <n v="7"/>
    <d v="2023-02-14T00:00:00"/>
    <d v="2023-02-21T00:00:00"/>
    <x v="2"/>
    <x v="0"/>
    <n v="217.42"/>
    <x v="2"/>
    <x v="0"/>
    <x v="8"/>
    <n v="566.14"/>
    <n v="5484.92"/>
  </r>
  <r>
    <x v="7657"/>
    <x v="0"/>
    <x v="3"/>
    <n v="639.22"/>
    <n v="0.48"/>
    <n v="7"/>
    <d v="2024-09-28T00:00:00"/>
    <d v="2024-10-03T00:00:00"/>
    <x v="1"/>
    <x v="0"/>
    <n v="89.77"/>
    <x v="0"/>
    <x v="1"/>
    <x v="7"/>
    <n v="549.45000000000005"/>
    <n v="4474.54"/>
  </r>
  <r>
    <x v="7658"/>
    <x v="3"/>
    <x v="3"/>
    <n v="3765.62"/>
    <n v="0.01"/>
    <n v="4"/>
    <d v="2024-10-19T00:00:00"/>
    <d v="2024-10-23T00:00:00"/>
    <x v="0"/>
    <x v="2"/>
    <n v="804.96"/>
    <x v="2"/>
    <x v="1"/>
    <x v="2"/>
    <n v="2960.66"/>
    <n v="15062.48"/>
  </r>
  <r>
    <x v="7659"/>
    <x v="3"/>
    <x v="2"/>
    <n v="1544.77"/>
    <n v="0.08"/>
    <n v="7"/>
    <d v="2024-10-17T00:00:00"/>
    <d v="2024-10-19T00:00:00"/>
    <x v="0"/>
    <x v="2"/>
    <n v="93.6"/>
    <x v="1"/>
    <x v="1"/>
    <x v="2"/>
    <n v="1451.17"/>
    <n v="10813.39"/>
  </r>
  <r>
    <x v="7660"/>
    <x v="0"/>
    <x v="3"/>
    <n v="3297.3"/>
    <n v="0.23"/>
    <n v="2"/>
    <d v="2024-05-16T00:00:00"/>
    <d v="2024-05-18T00:00:00"/>
    <x v="0"/>
    <x v="2"/>
    <n v="769.25"/>
    <x v="5"/>
    <x v="1"/>
    <x v="5"/>
    <n v="2528.0500000000002"/>
    <n v="6594.6"/>
  </r>
  <r>
    <x v="7661"/>
    <x v="1"/>
    <x v="0"/>
    <n v="308.02999999999997"/>
    <n v="0.08"/>
    <n v="3"/>
    <d v="2024-09-07T00:00:00"/>
    <d v="2024-09-10T00:00:00"/>
    <x v="2"/>
    <x v="0"/>
    <n v="74.16"/>
    <x v="5"/>
    <x v="1"/>
    <x v="7"/>
    <n v="233.86999999999998"/>
    <n v="924.08999999999992"/>
  </r>
  <r>
    <x v="7662"/>
    <x v="2"/>
    <x v="1"/>
    <n v="1549.13"/>
    <n v="0.08"/>
    <n v="2"/>
    <d v="2023-02-09T00:00:00"/>
    <d v="2023-02-11T00:00:00"/>
    <x v="2"/>
    <x v="0"/>
    <n v="366.21"/>
    <x v="1"/>
    <x v="0"/>
    <x v="8"/>
    <n v="1182.92"/>
    <n v="3098.26"/>
  </r>
  <r>
    <x v="7663"/>
    <x v="0"/>
    <x v="2"/>
    <n v="1247.32"/>
    <n v="0.32"/>
    <n v="5"/>
    <d v="2024-02-04T00:00:00"/>
    <d v="2024-02-08T00:00:00"/>
    <x v="1"/>
    <x v="2"/>
    <n v="75.92"/>
    <x v="4"/>
    <x v="1"/>
    <x v="8"/>
    <n v="1171.3999999999999"/>
    <n v="6236.5999999999995"/>
  </r>
  <r>
    <x v="7664"/>
    <x v="3"/>
    <x v="0"/>
    <n v="1456.71"/>
    <n v="0.41"/>
    <n v="1"/>
    <d v="2024-09-07T00:00:00"/>
    <d v="2024-09-11T00:00:00"/>
    <x v="1"/>
    <x v="1"/>
    <n v="108.63"/>
    <x v="4"/>
    <x v="1"/>
    <x v="7"/>
    <n v="1348.08"/>
    <n v="1456.71"/>
  </r>
  <r>
    <x v="7665"/>
    <x v="2"/>
    <x v="0"/>
    <n v="1034.52"/>
    <n v="0.33"/>
    <n v="2"/>
    <d v="2023-12-26T00:00:00"/>
    <d v="2024-01-02T00:00:00"/>
    <x v="0"/>
    <x v="1"/>
    <n v="243.78"/>
    <x v="3"/>
    <x v="0"/>
    <x v="10"/>
    <n v="790.74"/>
    <n v="2069.04"/>
  </r>
  <r>
    <x v="7666"/>
    <x v="0"/>
    <x v="0"/>
    <n v="3127.79"/>
    <n v="0.05"/>
    <n v="6"/>
    <d v="2024-12-10T00:00:00"/>
    <d v="2024-12-16T00:00:00"/>
    <x v="2"/>
    <x v="2"/>
    <n v="646.54999999999995"/>
    <x v="3"/>
    <x v="1"/>
    <x v="10"/>
    <n v="2481.2399999999998"/>
    <n v="18766.739999999998"/>
  </r>
  <r>
    <x v="7667"/>
    <x v="2"/>
    <x v="4"/>
    <n v="3347.1"/>
    <n v="0.45"/>
    <n v="6"/>
    <d v="2023-08-28T00:00:00"/>
    <d v="2023-09-03T00:00:00"/>
    <x v="1"/>
    <x v="2"/>
    <n v="471.98"/>
    <x v="2"/>
    <x v="0"/>
    <x v="1"/>
    <n v="2875.12"/>
    <n v="20082.599999999999"/>
  </r>
  <r>
    <x v="7668"/>
    <x v="2"/>
    <x v="4"/>
    <n v="827.48"/>
    <n v="0.46"/>
    <n v="8"/>
    <d v="2024-02-01T00:00:00"/>
    <d v="2024-02-03T00:00:00"/>
    <x v="0"/>
    <x v="0"/>
    <n v="156.05000000000001"/>
    <x v="4"/>
    <x v="1"/>
    <x v="8"/>
    <n v="671.43000000000006"/>
    <n v="6619.84"/>
  </r>
  <r>
    <x v="7669"/>
    <x v="0"/>
    <x v="1"/>
    <n v="3731.62"/>
    <n v="0.14000000000000001"/>
    <n v="9"/>
    <d v="2024-04-24T00:00:00"/>
    <d v="2024-04-27T00:00:00"/>
    <x v="1"/>
    <x v="1"/>
    <n v="189.97"/>
    <x v="3"/>
    <x v="1"/>
    <x v="3"/>
    <n v="3541.65"/>
    <n v="33584.58"/>
  </r>
  <r>
    <x v="7670"/>
    <x v="2"/>
    <x v="0"/>
    <n v="1325.22"/>
    <n v="0.28000000000000003"/>
    <n v="9"/>
    <d v="2024-07-15T00:00:00"/>
    <d v="2024-07-19T00:00:00"/>
    <x v="0"/>
    <x v="0"/>
    <n v="209.11"/>
    <x v="4"/>
    <x v="1"/>
    <x v="4"/>
    <n v="1116.1100000000001"/>
    <n v="11926.98"/>
  </r>
  <r>
    <x v="7671"/>
    <x v="1"/>
    <x v="4"/>
    <n v="1486.32"/>
    <n v="0.24"/>
    <n v="7"/>
    <d v="2023-06-06T00:00:00"/>
    <d v="2023-06-12T00:00:00"/>
    <x v="0"/>
    <x v="2"/>
    <n v="136.38"/>
    <x v="2"/>
    <x v="0"/>
    <x v="9"/>
    <n v="1349.94"/>
    <n v="10404.24"/>
  </r>
  <r>
    <x v="7672"/>
    <x v="0"/>
    <x v="4"/>
    <n v="4161.16"/>
    <n v="0.33"/>
    <n v="1"/>
    <d v="2024-10-08T00:00:00"/>
    <d v="2024-10-15T00:00:00"/>
    <x v="1"/>
    <x v="0"/>
    <n v="1212.96"/>
    <x v="2"/>
    <x v="1"/>
    <x v="2"/>
    <n v="2948.2"/>
    <n v="4161.16"/>
  </r>
  <r>
    <x v="7673"/>
    <x v="1"/>
    <x v="4"/>
    <n v="4515.71"/>
    <n v="0.49"/>
    <n v="4"/>
    <d v="2023-08-13T00:00:00"/>
    <d v="2023-08-16T00:00:00"/>
    <x v="0"/>
    <x v="2"/>
    <n v="583.58000000000004"/>
    <x v="1"/>
    <x v="0"/>
    <x v="1"/>
    <n v="3932.13"/>
    <n v="18062.84"/>
  </r>
  <r>
    <x v="7674"/>
    <x v="3"/>
    <x v="1"/>
    <n v="4141.3100000000004"/>
    <n v="0.49"/>
    <n v="7"/>
    <d v="2023-06-17T00:00:00"/>
    <d v="2023-06-22T00:00:00"/>
    <x v="1"/>
    <x v="2"/>
    <n v="1032.27"/>
    <x v="2"/>
    <x v="0"/>
    <x v="9"/>
    <n v="3109.0400000000004"/>
    <n v="28989.170000000002"/>
  </r>
  <r>
    <x v="7675"/>
    <x v="2"/>
    <x v="1"/>
    <n v="824.04"/>
    <n v="0.25"/>
    <n v="2"/>
    <d v="2024-05-30T00:00:00"/>
    <d v="2024-06-01T00:00:00"/>
    <x v="1"/>
    <x v="2"/>
    <n v="67.400000000000006"/>
    <x v="1"/>
    <x v="1"/>
    <x v="5"/>
    <n v="756.64"/>
    <n v="1648.08"/>
  </r>
  <r>
    <x v="7676"/>
    <x v="3"/>
    <x v="0"/>
    <n v="4996.41"/>
    <n v="0.05"/>
    <n v="9"/>
    <d v="2024-06-02T00:00:00"/>
    <d v="2024-06-07T00:00:00"/>
    <x v="1"/>
    <x v="2"/>
    <n v="474.78"/>
    <x v="4"/>
    <x v="1"/>
    <x v="9"/>
    <n v="4521.63"/>
    <n v="44967.69"/>
  </r>
  <r>
    <x v="7677"/>
    <x v="3"/>
    <x v="2"/>
    <n v="3393.56"/>
    <n v="0.17"/>
    <n v="1"/>
    <d v="2024-07-02T00:00:00"/>
    <d v="2024-07-07T00:00:00"/>
    <x v="0"/>
    <x v="0"/>
    <n v="761.9"/>
    <x v="3"/>
    <x v="1"/>
    <x v="4"/>
    <n v="2631.66"/>
    <n v="3393.56"/>
  </r>
  <r>
    <x v="7678"/>
    <x v="2"/>
    <x v="0"/>
    <n v="2602.2800000000002"/>
    <n v="0.21"/>
    <n v="9"/>
    <d v="2024-09-16T00:00:00"/>
    <d v="2024-09-23T00:00:00"/>
    <x v="2"/>
    <x v="0"/>
    <n v="632.99"/>
    <x v="2"/>
    <x v="1"/>
    <x v="7"/>
    <n v="1969.2900000000002"/>
    <n v="23420.52"/>
  </r>
  <r>
    <x v="7679"/>
    <x v="0"/>
    <x v="4"/>
    <n v="4778.72"/>
    <n v="0.27"/>
    <n v="7"/>
    <d v="2024-08-09T00:00:00"/>
    <d v="2024-08-11T00:00:00"/>
    <x v="2"/>
    <x v="0"/>
    <n v="1312.65"/>
    <x v="3"/>
    <x v="1"/>
    <x v="1"/>
    <n v="3466.07"/>
    <n v="33451.040000000001"/>
  </r>
  <r>
    <x v="7680"/>
    <x v="2"/>
    <x v="4"/>
    <n v="4105.16"/>
    <n v="0.48"/>
    <n v="6"/>
    <d v="2023-07-06T00:00:00"/>
    <d v="2023-07-11T00:00:00"/>
    <x v="1"/>
    <x v="0"/>
    <n v="917.92"/>
    <x v="1"/>
    <x v="0"/>
    <x v="4"/>
    <n v="3187.24"/>
    <n v="24630.959999999999"/>
  </r>
  <r>
    <x v="7681"/>
    <x v="3"/>
    <x v="3"/>
    <n v="3489.54"/>
    <n v="0.13"/>
    <n v="7"/>
    <d v="2024-07-15T00:00:00"/>
    <d v="2024-07-17T00:00:00"/>
    <x v="0"/>
    <x v="1"/>
    <n v="791.76"/>
    <x v="1"/>
    <x v="1"/>
    <x v="4"/>
    <n v="2697.7799999999997"/>
    <n v="24426.78"/>
  </r>
  <r>
    <x v="7682"/>
    <x v="3"/>
    <x v="0"/>
    <n v="4208.1499999999996"/>
    <n v="0.27"/>
    <n v="2"/>
    <d v="2023-06-06T00:00:00"/>
    <d v="2023-06-12T00:00:00"/>
    <x v="2"/>
    <x v="1"/>
    <n v="455.11"/>
    <x v="1"/>
    <x v="0"/>
    <x v="9"/>
    <n v="3753.0399999999995"/>
    <n v="8416.2999999999993"/>
  </r>
  <r>
    <x v="7683"/>
    <x v="0"/>
    <x v="4"/>
    <n v="1988.79"/>
    <n v="0.15"/>
    <n v="2"/>
    <d v="2024-03-14T00:00:00"/>
    <d v="2024-03-21T00:00:00"/>
    <x v="2"/>
    <x v="0"/>
    <n v="569.75"/>
    <x v="4"/>
    <x v="1"/>
    <x v="0"/>
    <n v="1419.04"/>
    <n v="3977.58"/>
  </r>
  <r>
    <x v="7684"/>
    <x v="2"/>
    <x v="4"/>
    <n v="3453.75"/>
    <n v="0.46"/>
    <n v="3"/>
    <d v="2024-08-23T00:00:00"/>
    <d v="2024-08-26T00:00:00"/>
    <x v="2"/>
    <x v="0"/>
    <n v="788.11"/>
    <x v="0"/>
    <x v="1"/>
    <x v="1"/>
    <n v="2665.64"/>
    <n v="10361.25"/>
  </r>
  <r>
    <x v="7685"/>
    <x v="3"/>
    <x v="2"/>
    <n v="1033.8399999999999"/>
    <n v="0.49"/>
    <n v="6"/>
    <d v="2023-07-14T00:00:00"/>
    <d v="2023-07-19T00:00:00"/>
    <x v="0"/>
    <x v="2"/>
    <n v="97.55"/>
    <x v="3"/>
    <x v="0"/>
    <x v="4"/>
    <n v="936.29"/>
    <n v="6203.0399999999991"/>
  </r>
  <r>
    <x v="7686"/>
    <x v="1"/>
    <x v="3"/>
    <n v="4941.2"/>
    <n v="0.44"/>
    <n v="1"/>
    <d v="2024-04-24T00:00:00"/>
    <d v="2024-04-29T00:00:00"/>
    <x v="1"/>
    <x v="1"/>
    <n v="1048.72"/>
    <x v="0"/>
    <x v="1"/>
    <x v="3"/>
    <n v="3892.4799999999996"/>
    <n v="4941.2"/>
  </r>
  <r>
    <x v="7687"/>
    <x v="3"/>
    <x v="0"/>
    <n v="2986.01"/>
    <n v="0.17"/>
    <n v="4"/>
    <d v="2023-01-30T00:00:00"/>
    <d v="2023-02-06T00:00:00"/>
    <x v="0"/>
    <x v="1"/>
    <n v="753.68"/>
    <x v="0"/>
    <x v="0"/>
    <x v="6"/>
    <n v="2232.3300000000004"/>
    <n v="11944.04"/>
  </r>
  <r>
    <x v="7688"/>
    <x v="3"/>
    <x v="1"/>
    <n v="4089.76"/>
    <n v="0.14000000000000001"/>
    <n v="8"/>
    <d v="2024-02-08T00:00:00"/>
    <d v="2024-02-12T00:00:00"/>
    <x v="0"/>
    <x v="0"/>
    <n v="678.18"/>
    <x v="2"/>
    <x v="1"/>
    <x v="8"/>
    <n v="3411.5800000000004"/>
    <n v="32718.080000000002"/>
  </r>
  <r>
    <x v="7689"/>
    <x v="0"/>
    <x v="0"/>
    <n v="2095.9699999999998"/>
    <n v="0.22"/>
    <n v="8"/>
    <d v="2023-03-08T00:00:00"/>
    <d v="2023-03-13T00:00:00"/>
    <x v="0"/>
    <x v="0"/>
    <n v="281.7"/>
    <x v="3"/>
    <x v="0"/>
    <x v="0"/>
    <n v="1814.2699999999998"/>
    <n v="16767.759999999998"/>
  </r>
  <r>
    <x v="7690"/>
    <x v="1"/>
    <x v="0"/>
    <n v="3817.09"/>
    <n v="0.37"/>
    <n v="5"/>
    <d v="2024-07-26T00:00:00"/>
    <d v="2024-07-27T00:00:00"/>
    <x v="0"/>
    <x v="0"/>
    <n v="1011.24"/>
    <x v="3"/>
    <x v="1"/>
    <x v="4"/>
    <n v="2805.8500000000004"/>
    <n v="19085.45"/>
  </r>
  <r>
    <x v="7691"/>
    <x v="3"/>
    <x v="2"/>
    <n v="1998.19"/>
    <n v="0"/>
    <n v="7"/>
    <d v="2023-10-27T00:00:00"/>
    <d v="2023-11-02T00:00:00"/>
    <x v="0"/>
    <x v="2"/>
    <n v="526.91"/>
    <x v="2"/>
    <x v="0"/>
    <x v="2"/>
    <n v="1471.2800000000002"/>
    <n v="13987.33"/>
  </r>
  <r>
    <x v="7692"/>
    <x v="3"/>
    <x v="0"/>
    <n v="2991.02"/>
    <n v="0.5"/>
    <n v="5"/>
    <d v="2024-07-21T00:00:00"/>
    <d v="2024-07-26T00:00:00"/>
    <x v="0"/>
    <x v="2"/>
    <n v="736.74"/>
    <x v="4"/>
    <x v="1"/>
    <x v="4"/>
    <n v="2254.2799999999997"/>
    <n v="14955.1"/>
  </r>
  <r>
    <x v="7693"/>
    <x v="1"/>
    <x v="2"/>
    <n v="3912.86"/>
    <n v="0.44"/>
    <n v="4"/>
    <d v="2023-03-20T00:00:00"/>
    <d v="2023-03-25T00:00:00"/>
    <x v="2"/>
    <x v="1"/>
    <n v="396.08"/>
    <x v="1"/>
    <x v="0"/>
    <x v="0"/>
    <n v="3516.78"/>
    <n v="15651.44"/>
  </r>
  <r>
    <x v="7694"/>
    <x v="2"/>
    <x v="2"/>
    <n v="670.72"/>
    <n v="0.01"/>
    <n v="6"/>
    <d v="2023-06-18T00:00:00"/>
    <d v="2023-06-22T00:00:00"/>
    <x v="0"/>
    <x v="1"/>
    <n v="127.43"/>
    <x v="3"/>
    <x v="0"/>
    <x v="9"/>
    <n v="543.29"/>
    <n v="4024.32"/>
  </r>
  <r>
    <x v="7695"/>
    <x v="2"/>
    <x v="4"/>
    <n v="1848.25"/>
    <n v="0.19"/>
    <n v="8"/>
    <d v="2023-05-18T00:00:00"/>
    <d v="2023-05-19T00:00:00"/>
    <x v="1"/>
    <x v="2"/>
    <n v="295.76"/>
    <x v="0"/>
    <x v="0"/>
    <x v="5"/>
    <n v="1552.49"/>
    <n v="14786"/>
  </r>
  <r>
    <x v="7696"/>
    <x v="3"/>
    <x v="1"/>
    <n v="2770.19"/>
    <n v="0.34"/>
    <n v="1"/>
    <d v="2023-01-15T00:00:00"/>
    <d v="2023-01-18T00:00:00"/>
    <x v="1"/>
    <x v="2"/>
    <n v="621.62"/>
    <x v="5"/>
    <x v="0"/>
    <x v="6"/>
    <n v="2148.5700000000002"/>
    <n v="2770.19"/>
  </r>
  <r>
    <x v="7697"/>
    <x v="3"/>
    <x v="2"/>
    <n v="1736.59"/>
    <n v="0.12"/>
    <n v="3"/>
    <d v="2024-08-27T00:00:00"/>
    <d v="2024-08-29T00:00:00"/>
    <x v="2"/>
    <x v="0"/>
    <n v="475.46"/>
    <x v="5"/>
    <x v="1"/>
    <x v="1"/>
    <n v="1261.1299999999999"/>
    <n v="5209.7699999999995"/>
  </r>
  <r>
    <x v="7698"/>
    <x v="2"/>
    <x v="3"/>
    <n v="1614.92"/>
    <n v="7.0000000000000007E-2"/>
    <n v="4"/>
    <d v="2024-11-23T00:00:00"/>
    <d v="2024-11-28T00:00:00"/>
    <x v="1"/>
    <x v="2"/>
    <n v="180.42"/>
    <x v="0"/>
    <x v="1"/>
    <x v="11"/>
    <n v="1434.5"/>
    <n v="6459.68"/>
  </r>
  <r>
    <x v="7699"/>
    <x v="0"/>
    <x v="3"/>
    <n v="1480.15"/>
    <n v="0.31"/>
    <n v="5"/>
    <d v="2024-04-26T00:00:00"/>
    <d v="2024-04-29T00:00:00"/>
    <x v="0"/>
    <x v="2"/>
    <n v="188.73"/>
    <x v="0"/>
    <x v="1"/>
    <x v="3"/>
    <n v="1291.42"/>
    <n v="7400.75"/>
  </r>
  <r>
    <x v="7700"/>
    <x v="1"/>
    <x v="1"/>
    <n v="1216.18"/>
    <n v="0.45"/>
    <n v="1"/>
    <d v="2023-02-20T00:00:00"/>
    <d v="2023-02-26T00:00:00"/>
    <x v="1"/>
    <x v="0"/>
    <n v="132.72"/>
    <x v="3"/>
    <x v="0"/>
    <x v="8"/>
    <n v="1083.46"/>
    <n v="1216.18"/>
  </r>
  <r>
    <x v="7701"/>
    <x v="1"/>
    <x v="2"/>
    <n v="4259.63"/>
    <n v="0.48"/>
    <n v="9"/>
    <d v="2024-12-21T00:00:00"/>
    <d v="2024-12-28T00:00:00"/>
    <x v="2"/>
    <x v="2"/>
    <n v="1018.81"/>
    <x v="4"/>
    <x v="1"/>
    <x v="10"/>
    <n v="3240.82"/>
    <n v="38336.67"/>
  </r>
  <r>
    <x v="7702"/>
    <x v="0"/>
    <x v="1"/>
    <n v="4626.08"/>
    <n v="0.01"/>
    <n v="8"/>
    <d v="2023-05-01T00:00:00"/>
    <d v="2023-05-04T00:00:00"/>
    <x v="2"/>
    <x v="0"/>
    <n v="806.06"/>
    <x v="4"/>
    <x v="0"/>
    <x v="5"/>
    <n v="3820.02"/>
    <n v="37008.639999999999"/>
  </r>
  <r>
    <x v="7703"/>
    <x v="0"/>
    <x v="4"/>
    <n v="3530.83"/>
    <n v="0.44"/>
    <n v="2"/>
    <d v="2023-03-07T00:00:00"/>
    <d v="2023-03-09T00:00:00"/>
    <x v="1"/>
    <x v="2"/>
    <n v="596.99"/>
    <x v="3"/>
    <x v="0"/>
    <x v="0"/>
    <n v="2933.84"/>
    <n v="7061.66"/>
  </r>
  <r>
    <x v="7704"/>
    <x v="0"/>
    <x v="3"/>
    <n v="247"/>
    <n v="0.28000000000000003"/>
    <n v="5"/>
    <d v="2023-01-26T00:00:00"/>
    <d v="2023-01-28T00:00:00"/>
    <x v="0"/>
    <x v="0"/>
    <n v="42.95"/>
    <x v="2"/>
    <x v="0"/>
    <x v="6"/>
    <n v="204.05"/>
    <n v="1235"/>
  </r>
  <r>
    <x v="7705"/>
    <x v="0"/>
    <x v="0"/>
    <n v="3952.54"/>
    <n v="0.12"/>
    <n v="9"/>
    <d v="2023-10-13T00:00:00"/>
    <d v="2023-10-16T00:00:00"/>
    <x v="1"/>
    <x v="1"/>
    <n v="502.02"/>
    <x v="1"/>
    <x v="0"/>
    <x v="2"/>
    <n v="3450.52"/>
    <n v="35572.86"/>
  </r>
  <r>
    <x v="7706"/>
    <x v="0"/>
    <x v="3"/>
    <n v="2706.51"/>
    <n v="0.31"/>
    <n v="3"/>
    <d v="2023-02-24T00:00:00"/>
    <d v="2023-03-03T00:00:00"/>
    <x v="2"/>
    <x v="0"/>
    <n v="290.16000000000003"/>
    <x v="5"/>
    <x v="0"/>
    <x v="8"/>
    <n v="2416.3500000000004"/>
    <n v="8119.5300000000007"/>
  </r>
  <r>
    <x v="7707"/>
    <x v="0"/>
    <x v="2"/>
    <n v="3814.74"/>
    <n v="0.5"/>
    <n v="5"/>
    <d v="2024-10-10T00:00:00"/>
    <d v="2024-10-11T00:00:00"/>
    <x v="0"/>
    <x v="0"/>
    <n v="957.03"/>
    <x v="0"/>
    <x v="1"/>
    <x v="2"/>
    <n v="2857.71"/>
    <n v="19073.699999999997"/>
  </r>
  <r>
    <x v="7708"/>
    <x v="1"/>
    <x v="1"/>
    <n v="2242.96"/>
    <n v="0.14000000000000001"/>
    <n v="9"/>
    <d v="2023-01-24T00:00:00"/>
    <d v="2023-01-28T00:00:00"/>
    <x v="2"/>
    <x v="0"/>
    <n v="465.23"/>
    <x v="4"/>
    <x v="0"/>
    <x v="6"/>
    <n v="1777.73"/>
    <n v="20186.64"/>
  </r>
  <r>
    <x v="7709"/>
    <x v="0"/>
    <x v="3"/>
    <n v="302.27999999999997"/>
    <n v="0.14000000000000001"/>
    <n v="6"/>
    <d v="2023-08-02T00:00:00"/>
    <d v="2023-08-05T00:00:00"/>
    <x v="0"/>
    <x v="0"/>
    <n v="69.569999999999993"/>
    <x v="2"/>
    <x v="0"/>
    <x v="1"/>
    <n v="232.70999999999998"/>
    <n v="1813.6799999999998"/>
  </r>
  <r>
    <x v="7710"/>
    <x v="2"/>
    <x v="0"/>
    <n v="3440.55"/>
    <n v="0.35"/>
    <n v="5"/>
    <d v="2023-03-03T00:00:00"/>
    <d v="2023-03-09T00:00:00"/>
    <x v="2"/>
    <x v="1"/>
    <n v="429.33"/>
    <x v="5"/>
    <x v="0"/>
    <x v="0"/>
    <n v="3011.2200000000003"/>
    <n v="17202.75"/>
  </r>
  <r>
    <x v="7711"/>
    <x v="0"/>
    <x v="0"/>
    <n v="2276.23"/>
    <n v="0.02"/>
    <n v="8"/>
    <d v="2023-02-21T00:00:00"/>
    <d v="2023-02-27T00:00:00"/>
    <x v="1"/>
    <x v="2"/>
    <n v="211.96"/>
    <x v="0"/>
    <x v="0"/>
    <x v="8"/>
    <n v="2064.27"/>
    <n v="18209.84"/>
  </r>
  <r>
    <x v="7712"/>
    <x v="0"/>
    <x v="1"/>
    <n v="4382.8100000000004"/>
    <n v="0.41"/>
    <n v="5"/>
    <d v="2024-09-29T00:00:00"/>
    <d v="2024-10-01T00:00:00"/>
    <x v="0"/>
    <x v="2"/>
    <n v="515.95000000000005"/>
    <x v="3"/>
    <x v="1"/>
    <x v="7"/>
    <n v="3866.8600000000006"/>
    <n v="21914.050000000003"/>
  </r>
  <r>
    <x v="7713"/>
    <x v="1"/>
    <x v="1"/>
    <n v="3716.88"/>
    <n v="0.33"/>
    <n v="9"/>
    <d v="2023-11-30T00:00:00"/>
    <d v="2023-12-04T00:00:00"/>
    <x v="2"/>
    <x v="0"/>
    <n v="1015.45"/>
    <x v="2"/>
    <x v="0"/>
    <x v="11"/>
    <n v="2701.4300000000003"/>
    <n v="33451.919999999998"/>
  </r>
  <r>
    <x v="7714"/>
    <x v="1"/>
    <x v="3"/>
    <n v="1861.85"/>
    <n v="0.42"/>
    <n v="3"/>
    <d v="2023-02-21T00:00:00"/>
    <d v="2023-02-23T00:00:00"/>
    <x v="2"/>
    <x v="0"/>
    <n v="249.87"/>
    <x v="0"/>
    <x v="0"/>
    <x v="8"/>
    <n v="1611.98"/>
    <n v="5585.5499999999993"/>
  </r>
  <r>
    <x v="7715"/>
    <x v="0"/>
    <x v="2"/>
    <n v="3648"/>
    <n v="0.12"/>
    <n v="1"/>
    <d v="2023-10-26T00:00:00"/>
    <d v="2023-11-02T00:00:00"/>
    <x v="2"/>
    <x v="2"/>
    <n v="240.74"/>
    <x v="3"/>
    <x v="0"/>
    <x v="2"/>
    <n v="3407.26"/>
    <n v="3648"/>
  </r>
  <r>
    <x v="7716"/>
    <x v="1"/>
    <x v="4"/>
    <n v="2526.52"/>
    <n v="0.42"/>
    <n v="4"/>
    <d v="2024-08-30T00:00:00"/>
    <d v="2024-09-02T00:00:00"/>
    <x v="1"/>
    <x v="1"/>
    <n v="435.74"/>
    <x v="0"/>
    <x v="1"/>
    <x v="1"/>
    <n v="2090.7799999999997"/>
    <n v="10106.08"/>
  </r>
  <r>
    <x v="7717"/>
    <x v="3"/>
    <x v="0"/>
    <n v="1077.28"/>
    <n v="0.22"/>
    <n v="7"/>
    <d v="2024-10-11T00:00:00"/>
    <d v="2024-10-15T00:00:00"/>
    <x v="1"/>
    <x v="0"/>
    <n v="142.49"/>
    <x v="3"/>
    <x v="1"/>
    <x v="2"/>
    <n v="934.79"/>
    <n v="7540.96"/>
  </r>
  <r>
    <x v="7718"/>
    <x v="1"/>
    <x v="1"/>
    <n v="2157.44"/>
    <n v="7.0000000000000007E-2"/>
    <n v="3"/>
    <d v="2023-11-18T00:00:00"/>
    <d v="2023-11-20T00:00:00"/>
    <x v="2"/>
    <x v="0"/>
    <n v="366.43"/>
    <x v="1"/>
    <x v="0"/>
    <x v="11"/>
    <n v="1791.01"/>
    <n v="6472.32"/>
  </r>
  <r>
    <x v="7719"/>
    <x v="1"/>
    <x v="4"/>
    <n v="1190.56"/>
    <n v="0.45"/>
    <n v="8"/>
    <d v="2023-11-23T00:00:00"/>
    <d v="2023-11-25T00:00:00"/>
    <x v="2"/>
    <x v="1"/>
    <n v="264.7"/>
    <x v="3"/>
    <x v="0"/>
    <x v="11"/>
    <n v="925.8599999999999"/>
    <n v="9524.48"/>
  </r>
  <r>
    <x v="7720"/>
    <x v="1"/>
    <x v="4"/>
    <n v="124.38"/>
    <n v="0.35"/>
    <n v="2"/>
    <d v="2024-09-04T00:00:00"/>
    <d v="2024-09-10T00:00:00"/>
    <x v="1"/>
    <x v="0"/>
    <n v="35.92"/>
    <x v="5"/>
    <x v="1"/>
    <x v="7"/>
    <n v="88.46"/>
    <n v="248.76"/>
  </r>
  <r>
    <x v="7721"/>
    <x v="1"/>
    <x v="4"/>
    <n v="1309.3"/>
    <n v="0.08"/>
    <n v="9"/>
    <d v="2023-01-15T00:00:00"/>
    <d v="2023-01-16T00:00:00"/>
    <x v="1"/>
    <x v="1"/>
    <n v="320.45"/>
    <x v="1"/>
    <x v="0"/>
    <x v="6"/>
    <n v="988.84999999999991"/>
    <n v="11783.699999999999"/>
  </r>
  <r>
    <x v="7722"/>
    <x v="2"/>
    <x v="2"/>
    <n v="1126.6500000000001"/>
    <n v="0.12"/>
    <n v="3"/>
    <d v="2023-11-27T00:00:00"/>
    <d v="2023-12-04T00:00:00"/>
    <x v="0"/>
    <x v="1"/>
    <n v="195.66"/>
    <x v="2"/>
    <x v="0"/>
    <x v="11"/>
    <n v="930.99000000000012"/>
    <n v="3379.9500000000003"/>
  </r>
  <r>
    <x v="7723"/>
    <x v="2"/>
    <x v="1"/>
    <n v="121.25"/>
    <n v="0.13"/>
    <n v="6"/>
    <d v="2024-08-18T00:00:00"/>
    <d v="2024-08-20T00:00:00"/>
    <x v="2"/>
    <x v="2"/>
    <n v="29.5"/>
    <x v="4"/>
    <x v="1"/>
    <x v="1"/>
    <n v="91.75"/>
    <n v="727.5"/>
  </r>
  <r>
    <x v="7724"/>
    <x v="2"/>
    <x v="0"/>
    <n v="3941.23"/>
    <n v="0.48"/>
    <n v="7"/>
    <d v="2023-11-02T00:00:00"/>
    <d v="2023-11-09T00:00:00"/>
    <x v="1"/>
    <x v="1"/>
    <n v="433.01"/>
    <x v="5"/>
    <x v="0"/>
    <x v="11"/>
    <n v="3508.2200000000003"/>
    <n v="27588.61"/>
  </r>
  <r>
    <x v="7725"/>
    <x v="0"/>
    <x v="1"/>
    <n v="477.23"/>
    <n v="0.44"/>
    <n v="5"/>
    <d v="2023-02-10T00:00:00"/>
    <d v="2023-02-15T00:00:00"/>
    <x v="2"/>
    <x v="1"/>
    <n v="122.55"/>
    <x v="4"/>
    <x v="0"/>
    <x v="8"/>
    <n v="354.68"/>
    <n v="2386.15"/>
  </r>
  <r>
    <x v="7726"/>
    <x v="0"/>
    <x v="3"/>
    <n v="2300.39"/>
    <n v="0.17"/>
    <n v="5"/>
    <d v="2023-03-01T00:00:00"/>
    <d v="2023-03-04T00:00:00"/>
    <x v="0"/>
    <x v="1"/>
    <n v="432.29"/>
    <x v="5"/>
    <x v="0"/>
    <x v="0"/>
    <n v="1868.1"/>
    <n v="11501.949999999999"/>
  </r>
  <r>
    <x v="7727"/>
    <x v="3"/>
    <x v="0"/>
    <n v="2147.63"/>
    <n v="0.23"/>
    <n v="1"/>
    <d v="2023-10-16T00:00:00"/>
    <d v="2023-10-21T00:00:00"/>
    <x v="0"/>
    <x v="0"/>
    <n v="543.51"/>
    <x v="3"/>
    <x v="0"/>
    <x v="2"/>
    <n v="1604.1200000000001"/>
    <n v="2147.63"/>
  </r>
  <r>
    <x v="7728"/>
    <x v="2"/>
    <x v="1"/>
    <n v="988.9"/>
    <n v="0.14000000000000001"/>
    <n v="4"/>
    <d v="2024-11-08T00:00:00"/>
    <d v="2024-11-11T00:00:00"/>
    <x v="2"/>
    <x v="2"/>
    <n v="191.14"/>
    <x v="5"/>
    <x v="1"/>
    <x v="11"/>
    <n v="797.76"/>
    <n v="3955.6"/>
  </r>
  <r>
    <x v="7729"/>
    <x v="0"/>
    <x v="0"/>
    <n v="4837.66"/>
    <n v="0.37"/>
    <n v="1"/>
    <d v="2024-04-12T00:00:00"/>
    <d v="2024-04-13T00:00:00"/>
    <x v="1"/>
    <x v="0"/>
    <n v="642.91"/>
    <x v="3"/>
    <x v="1"/>
    <x v="3"/>
    <n v="4194.75"/>
    <n v="4837.66"/>
  </r>
  <r>
    <x v="7730"/>
    <x v="1"/>
    <x v="3"/>
    <n v="3058.29"/>
    <n v="0.08"/>
    <n v="9"/>
    <d v="2024-01-13T00:00:00"/>
    <d v="2024-01-16T00:00:00"/>
    <x v="0"/>
    <x v="0"/>
    <n v="236.28"/>
    <x v="2"/>
    <x v="1"/>
    <x v="6"/>
    <n v="2822.0099999999998"/>
    <n v="27524.61"/>
  </r>
  <r>
    <x v="7731"/>
    <x v="1"/>
    <x v="0"/>
    <n v="4086.21"/>
    <n v="0.17"/>
    <n v="9"/>
    <d v="2023-07-11T00:00:00"/>
    <d v="2023-07-12T00:00:00"/>
    <x v="2"/>
    <x v="2"/>
    <n v="679.64"/>
    <x v="0"/>
    <x v="0"/>
    <x v="4"/>
    <n v="3406.57"/>
    <n v="36775.89"/>
  </r>
  <r>
    <x v="7732"/>
    <x v="2"/>
    <x v="4"/>
    <n v="2531.09"/>
    <n v="0.3"/>
    <n v="5"/>
    <d v="2024-01-29T00:00:00"/>
    <d v="2024-02-04T00:00:00"/>
    <x v="1"/>
    <x v="2"/>
    <n v="592.97"/>
    <x v="3"/>
    <x v="1"/>
    <x v="6"/>
    <n v="1938.1200000000001"/>
    <n v="12655.45"/>
  </r>
  <r>
    <x v="7733"/>
    <x v="3"/>
    <x v="2"/>
    <n v="3641.78"/>
    <n v="0.44"/>
    <n v="5"/>
    <d v="2023-12-18T00:00:00"/>
    <d v="2023-12-24T00:00:00"/>
    <x v="2"/>
    <x v="1"/>
    <n v="452.03"/>
    <x v="4"/>
    <x v="0"/>
    <x v="10"/>
    <n v="3189.75"/>
    <n v="18208.900000000001"/>
  </r>
  <r>
    <x v="7734"/>
    <x v="3"/>
    <x v="3"/>
    <n v="4851.92"/>
    <n v="0.32"/>
    <n v="5"/>
    <d v="2024-09-03T00:00:00"/>
    <d v="2024-09-07T00:00:00"/>
    <x v="2"/>
    <x v="2"/>
    <n v="601.85"/>
    <x v="3"/>
    <x v="1"/>
    <x v="7"/>
    <n v="4250.07"/>
    <n v="24259.599999999999"/>
  </r>
  <r>
    <x v="7735"/>
    <x v="1"/>
    <x v="0"/>
    <n v="1807.19"/>
    <n v="0.47"/>
    <n v="7"/>
    <d v="2023-11-11T00:00:00"/>
    <d v="2023-11-18T00:00:00"/>
    <x v="1"/>
    <x v="0"/>
    <n v="437.65"/>
    <x v="3"/>
    <x v="0"/>
    <x v="11"/>
    <n v="1369.54"/>
    <n v="12650.33"/>
  </r>
  <r>
    <x v="7736"/>
    <x v="3"/>
    <x v="3"/>
    <n v="2570.89"/>
    <n v="0.47"/>
    <n v="6"/>
    <d v="2023-05-20T00:00:00"/>
    <d v="2023-05-25T00:00:00"/>
    <x v="2"/>
    <x v="1"/>
    <n v="248.55"/>
    <x v="4"/>
    <x v="0"/>
    <x v="5"/>
    <n v="2322.3399999999997"/>
    <n v="15425.34"/>
  </r>
  <r>
    <x v="7737"/>
    <x v="2"/>
    <x v="4"/>
    <n v="2621.23"/>
    <n v="0.36"/>
    <n v="2"/>
    <d v="2024-07-23T00:00:00"/>
    <d v="2024-07-29T00:00:00"/>
    <x v="2"/>
    <x v="1"/>
    <n v="397.71"/>
    <x v="3"/>
    <x v="1"/>
    <x v="4"/>
    <n v="2223.52"/>
    <n v="5242.46"/>
  </r>
  <r>
    <x v="7738"/>
    <x v="1"/>
    <x v="2"/>
    <n v="4960.7700000000004"/>
    <n v="0.14000000000000001"/>
    <n v="3"/>
    <d v="2023-08-05T00:00:00"/>
    <d v="2023-08-12T00:00:00"/>
    <x v="1"/>
    <x v="2"/>
    <n v="1014.89"/>
    <x v="3"/>
    <x v="0"/>
    <x v="1"/>
    <n v="3945.8800000000006"/>
    <n v="14882.310000000001"/>
  </r>
  <r>
    <x v="7739"/>
    <x v="0"/>
    <x v="3"/>
    <n v="1242.19"/>
    <n v="0.34"/>
    <n v="5"/>
    <d v="2023-01-09T00:00:00"/>
    <d v="2023-01-14T00:00:00"/>
    <x v="2"/>
    <x v="0"/>
    <n v="176.94"/>
    <x v="4"/>
    <x v="0"/>
    <x v="6"/>
    <n v="1065.25"/>
    <n v="6210.9500000000007"/>
  </r>
  <r>
    <x v="7740"/>
    <x v="0"/>
    <x v="4"/>
    <n v="3409.01"/>
    <n v="0.1"/>
    <n v="7"/>
    <d v="2024-03-20T00:00:00"/>
    <d v="2024-03-21T00:00:00"/>
    <x v="1"/>
    <x v="1"/>
    <n v="992.33"/>
    <x v="0"/>
    <x v="1"/>
    <x v="0"/>
    <n v="2416.6800000000003"/>
    <n v="23863.07"/>
  </r>
  <r>
    <x v="7741"/>
    <x v="3"/>
    <x v="4"/>
    <n v="777.33"/>
    <n v="0.17"/>
    <n v="2"/>
    <d v="2023-03-22T00:00:00"/>
    <d v="2023-03-27T00:00:00"/>
    <x v="1"/>
    <x v="2"/>
    <n v="217.56"/>
    <x v="2"/>
    <x v="0"/>
    <x v="0"/>
    <n v="559.77"/>
    <n v="1554.66"/>
  </r>
  <r>
    <x v="7742"/>
    <x v="1"/>
    <x v="4"/>
    <n v="4642.66"/>
    <n v="0.38"/>
    <n v="4"/>
    <d v="2024-12-18T00:00:00"/>
    <d v="2024-12-23T00:00:00"/>
    <x v="0"/>
    <x v="1"/>
    <n v="1333.58"/>
    <x v="3"/>
    <x v="1"/>
    <x v="10"/>
    <n v="3309.08"/>
    <n v="18570.64"/>
  </r>
  <r>
    <x v="7743"/>
    <x v="1"/>
    <x v="0"/>
    <n v="2992.87"/>
    <n v="0.43"/>
    <n v="1"/>
    <d v="2024-04-16T00:00:00"/>
    <d v="2024-04-23T00:00:00"/>
    <x v="0"/>
    <x v="2"/>
    <n v="884.6"/>
    <x v="3"/>
    <x v="1"/>
    <x v="3"/>
    <n v="2108.27"/>
    <n v="2992.87"/>
  </r>
  <r>
    <x v="7744"/>
    <x v="0"/>
    <x v="1"/>
    <n v="4311.12"/>
    <n v="0.21"/>
    <n v="7"/>
    <d v="2024-09-08T00:00:00"/>
    <d v="2024-09-09T00:00:00"/>
    <x v="2"/>
    <x v="0"/>
    <n v="1264.73"/>
    <x v="0"/>
    <x v="1"/>
    <x v="7"/>
    <n v="3046.39"/>
    <n v="30177.84"/>
  </r>
  <r>
    <x v="7745"/>
    <x v="1"/>
    <x v="3"/>
    <n v="4486.68"/>
    <n v="0.26"/>
    <n v="2"/>
    <d v="2024-07-16T00:00:00"/>
    <d v="2024-07-17T00:00:00"/>
    <x v="2"/>
    <x v="2"/>
    <n v="578.94000000000005"/>
    <x v="0"/>
    <x v="1"/>
    <x v="4"/>
    <n v="3907.7400000000002"/>
    <n v="8973.36"/>
  </r>
  <r>
    <x v="7746"/>
    <x v="1"/>
    <x v="1"/>
    <n v="2829.84"/>
    <n v="0.19"/>
    <n v="8"/>
    <d v="2024-03-04T00:00:00"/>
    <d v="2024-03-06T00:00:00"/>
    <x v="2"/>
    <x v="2"/>
    <n v="514.74"/>
    <x v="2"/>
    <x v="1"/>
    <x v="0"/>
    <n v="2315.1000000000004"/>
    <n v="22638.720000000001"/>
  </r>
  <r>
    <x v="7747"/>
    <x v="1"/>
    <x v="4"/>
    <n v="3441.84"/>
    <n v="0.24"/>
    <n v="1"/>
    <d v="2023-03-08T00:00:00"/>
    <d v="2023-03-13T00:00:00"/>
    <x v="1"/>
    <x v="0"/>
    <n v="846.49"/>
    <x v="3"/>
    <x v="0"/>
    <x v="0"/>
    <n v="2595.3500000000004"/>
    <n v="3441.84"/>
  </r>
  <r>
    <x v="7748"/>
    <x v="3"/>
    <x v="1"/>
    <n v="3523.73"/>
    <n v="0.26"/>
    <n v="2"/>
    <d v="2024-01-05T00:00:00"/>
    <d v="2024-01-10T00:00:00"/>
    <x v="1"/>
    <x v="0"/>
    <n v="810.12"/>
    <x v="2"/>
    <x v="1"/>
    <x v="6"/>
    <n v="2713.61"/>
    <n v="7047.46"/>
  </r>
  <r>
    <x v="7749"/>
    <x v="1"/>
    <x v="4"/>
    <n v="2356.36"/>
    <n v="0.35"/>
    <n v="8"/>
    <d v="2023-12-27T00:00:00"/>
    <d v="2023-12-31T00:00:00"/>
    <x v="0"/>
    <x v="2"/>
    <n v="272.33999999999997"/>
    <x v="0"/>
    <x v="0"/>
    <x v="10"/>
    <n v="2084.02"/>
    <n v="18850.88"/>
  </r>
  <r>
    <x v="7750"/>
    <x v="2"/>
    <x v="4"/>
    <n v="2230.71"/>
    <n v="0.38"/>
    <n v="5"/>
    <d v="2023-03-21T00:00:00"/>
    <d v="2023-03-26T00:00:00"/>
    <x v="0"/>
    <x v="2"/>
    <n v="314.14999999999998"/>
    <x v="0"/>
    <x v="0"/>
    <x v="0"/>
    <n v="1916.56"/>
    <n v="11153.55"/>
  </r>
  <r>
    <x v="7751"/>
    <x v="3"/>
    <x v="2"/>
    <n v="1012.32"/>
    <n v="0.49"/>
    <n v="5"/>
    <d v="2024-06-13T00:00:00"/>
    <d v="2024-06-14T00:00:00"/>
    <x v="2"/>
    <x v="0"/>
    <n v="287.99"/>
    <x v="3"/>
    <x v="1"/>
    <x v="9"/>
    <n v="724.33"/>
    <n v="5061.6000000000004"/>
  </r>
  <r>
    <x v="7752"/>
    <x v="1"/>
    <x v="2"/>
    <n v="1981.18"/>
    <n v="0.22"/>
    <n v="7"/>
    <d v="2023-06-27T00:00:00"/>
    <d v="2023-06-30T00:00:00"/>
    <x v="1"/>
    <x v="1"/>
    <n v="561.4"/>
    <x v="1"/>
    <x v="0"/>
    <x v="9"/>
    <n v="1419.7800000000002"/>
    <n v="13868.26"/>
  </r>
  <r>
    <x v="7753"/>
    <x v="1"/>
    <x v="1"/>
    <n v="4954.71"/>
    <n v="0.04"/>
    <n v="4"/>
    <d v="2024-10-15T00:00:00"/>
    <d v="2024-10-22T00:00:00"/>
    <x v="1"/>
    <x v="1"/>
    <n v="1146.94"/>
    <x v="4"/>
    <x v="1"/>
    <x v="2"/>
    <n v="3807.77"/>
    <n v="19818.84"/>
  </r>
  <r>
    <x v="7754"/>
    <x v="2"/>
    <x v="3"/>
    <n v="1422.32"/>
    <n v="0.34"/>
    <n v="9"/>
    <d v="2024-10-11T00:00:00"/>
    <d v="2024-10-18T00:00:00"/>
    <x v="1"/>
    <x v="2"/>
    <n v="73.430000000000007"/>
    <x v="5"/>
    <x v="1"/>
    <x v="2"/>
    <n v="1348.8899999999999"/>
    <n v="12800.88"/>
  </r>
  <r>
    <x v="7755"/>
    <x v="3"/>
    <x v="1"/>
    <n v="3835.96"/>
    <n v="0.25"/>
    <n v="3"/>
    <d v="2024-01-25T00:00:00"/>
    <d v="2024-01-27T00:00:00"/>
    <x v="0"/>
    <x v="0"/>
    <n v="686.83"/>
    <x v="0"/>
    <x v="1"/>
    <x v="6"/>
    <n v="3149.13"/>
    <n v="11507.880000000001"/>
  </r>
  <r>
    <x v="7756"/>
    <x v="0"/>
    <x v="3"/>
    <n v="390.8"/>
    <n v="0.42"/>
    <n v="8"/>
    <d v="2024-09-16T00:00:00"/>
    <d v="2024-09-17T00:00:00"/>
    <x v="0"/>
    <x v="1"/>
    <n v="40.03"/>
    <x v="3"/>
    <x v="1"/>
    <x v="7"/>
    <n v="350.77"/>
    <n v="3126.4"/>
  </r>
  <r>
    <x v="7757"/>
    <x v="0"/>
    <x v="1"/>
    <n v="2390.6"/>
    <n v="7.0000000000000007E-2"/>
    <n v="3"/>
    <d v="2024-08-20T00:00:00"/>
    <d v="2024-08-23T00:00:00"/>
    <x v="1"/>
    <x v="0"/>
    <n v="582.59"/>
    <x v="4"/>
    <x v="1"/>
    <x v="1"/>
    <n v="1808.0099999999998"/>
    <n v="7171.7999999999993"/>
  </r>
  <r>
    <x v="7758"/>
    <x v="3"/>
    <x v="0"/>
    <n v="386.21"/>
    <n v="0.32"/>
    <n v="8"/>
    <d v="2024-01-21T00:00:00"/>
    <d v="2024-01-28T00:00:00"/>
    <x v="1"/>
    <x v="1"/>
    <n v="27.15"/>
    <x v="1"/>
    <x v="1"/>
    <x v="6"/>
    <n v="359.06"/>
    <n v="3089.68"/>
  </r>
  <r>
    <x v="7759"/>
    <x v="1"/>
    <x v="0"/>
    <n v="2431.42"/>
    <n v="0.23"/>
    <n v="1"/>
    <d v="2023-04-11T00:00:00"/>
    <d v="2023-04-17T00:00:00"/>
    <x v="1"/>
    <x v="2"/>
    <n v="612.6"/>
    <x v="2"/>
    <x v="0"/>
    <x v="3"/>
    <n v="1818.8200000000002"/>
    <n v="2431.42"/>
  </r>
  <r>
    <x v="7760"/>
    <x v="1"/>
    <x v="3"/>
    <n v="235.01"/>
    <n v="0.21"/>
    <n v="7"/>
    <d v="2023-05-21T00:00:00"/>
    <d v="2023-05-27T00:00:00"/>
    <x v="2"/>
    <x v="1"/>
    <n v="29.73"/>
    <x v="2"/>
    <x v="0"/>
    <x v="5"/>
    <n v="205.28"/>
    <n v="1645.07"/>
  </r>
  <r>
    <x v="7761"/>
    <x v="0"/>
    <x v="2"/>
    <n v="3105.14"/>
    <n v="0.28000000000000003"/>
    <n v="1"/>
    <d v="2024-06-27T00:00:00"/>
    <d v="2024-07-02T00:00:00"/>
    <x v="1"/>
    <x v="0"/>
    <n v="443.69"/>
    <x v="2"/>
    <x v="1"/>
    <x v="9"/>
    <n v="2661.45"/>
    <n v="3105.14"/>
  </r>
  <r>
    <x v="7762"/>
    <x v="0"/>
    <x v="3"/>
    <n v="2973.89"/>
    <n v="0.34"/>
    <n v="2"/>
    <d v="2024-05-13T00:00:00"/>
    <d v="2024-05-14T00:00:00"/>
    <x v="1"/>
    <x v="1"/>
    <n v="664.73"/>
    <x v="4"/>
    <x v="1"/>
    <x v="5"/>
    <n v="2309.16"/>
    <n v="5947.78"/>
  </r>
  <r>
    <x v="7763"/>
    <x v="0"/>
    <x v="1"/>
    <n v="4009.43"/>
    <n v="0.43"/>
    <n v="1"/>
    <d v="2024-02-26T00:00:00"/>
    <d v="2024-03-02T00:00:00"/>
    <x v="0"/>
    <x v="0"/>
    <n v="430.28"/>
    <x v="5"/>
    <x v="1"/>
    <x v="8"/>
    <n v="3579.1499999999996"/>
    <n v="4009.43"/>
  </r>
  <r>
    <x v="7764"/>
    <x v="2"/>
    <x v="4"/>
    <n v="2958.1"/>
    <n v="0.12"/>
    <n v="3"/>
    <d v="2024-01-24T00:00:00"/>
    <d v="2024-01-31T00:00:00"/>
    <x v="1"/>
    <x v="2"/>
    <n v="770.75"/>
    <x v="4"/>
    <x v="1"/>
    <x v="6"/>
    <n v="2187.35"/>
    <n v="8874.2999999999993"/>
  </r>
  <r>
    <x v="7765"/>
    <x v="0"/>
    <x v="0"/>
    <n v="4637.3999999999996"/>
    <n v="0.15"/>
    <n v="9"/>
    <d v="2023-05-18T00:00:00"/>
    <d v="2023-05-22T00:00:00"/>
    <x v="0"/>
    <x v="2"/>
    <n v="1310.1600000000001"/>
    <x v="4"/>
    <x v="0"/>
    <x v="5"/>
    <n v="3327.24"/>
    <n v="41736.6"/>
  </r>
  <r>
    <x v="7766"/>
    <x v="2"/>
    <x v="4"/>
    <n v="3937.21"/>
    <n v="0.27"/>
    <n v="1"/>
    <d v="2023-06-30T00:00:00"/>
    <d v="2023-07-04T00:00:00"/>
    <x v="0"/>
    <x v="2"/>
    <n v="1169.52"/>
    <x v="0"/>
    <x v="0"/>
    <x v="9"/>
    <n v="2767.69"/>
    <n v="3937.21"/>
  </r>
  <r>
    <x v="7767"/>
    <x v="3"/>
    <x v="0"/>
    <n v="750.02"/>
    <n v="0.17"/>
    <n v="3"/>
    <d v="2024-12-23T00:00:00"/>
    <d v="2024-12-25T00:00:00"/>
    <x v="0"/>
    <x v="0"/>
    <n v="167.4"/>
    <x v="1"/>
    <x v="1"/>
    <x v="10"/>
    <n v="582.62"/>
    <n v="2250.06"/>
  </r>
  <r>
    <x v="7768"/>
    <x v="1"/>
    <x v="1"/>
    <n v="1400.82"/>
    <n v="0.28000000000000003"/>
    <n v="2"/>
    <d v="2024-02-22T00:00:00"/>
    <d v="2024-02-25T00:00:00"/>
    <x v="1"/>
    <x v="0"/>
    <n v="266.47000000000003"/>
    <x v="3"/>
    <x v="1"/>
    <x v="8"/>
    <n v="1134.3499999999999"/>
    <n v="2801.64"/>
  </r>
  <r>
    <x v="7769"/>
    <x v="0"/>
    <x v="0"/>
    <n v="228.53"/>
    <n v="0.1"/>
    <n v="5"/>
    <d v="2024-06-25T00:00:00"/>
    <d v="2024-06-26T00:00:00"/>
    <x v="2"/>
    <x v="1"/>
    <n v="62.34"/>
    <x v="4"/>
    <x v="1"/>
    <x v="9"/>
    <n v="166.19"/>
    <n v="1142.6500000000001"/>
  </r>
  <r>
    <x v="7770"/>
    <x v="1"/>
    <x v="3"/>
    <n v="1992.06"/>
    <n v="0.15"/>
    <n v="7"/>
    <d v="2024-10-12T00:00:00"/>
    <d v="2024-10-19T00:00:00"/>
    <x v="2"/>
    <x v="0"/>
    <n v="240.79"/>
    <x v="2"/>
    <x v="1"/>
    <x v="2"/>
    <n v="1751.27"/>
    <n v="13944.42"/>
  </r>
  <r>
    <x v="7771"/>
    <x v="1"/>
    <x v="4"/>
    <n v="2596.73"/>
    <n v="0.16"/>
    <n v="6"/>
    <d v="2024-08-20T00:00:00"/>
    <d v="2024-08-22T00:00:00"/>
    <x v="1"/>
    <x v="1"/>
    <n v="475.73"/>
    <x v="0"/>
    <x v="1"/>
    <x v="1"/>
    <n v="2121"/>
    <n v="15580.380000000001"/>
  </r>
  <r>
    <x v="7772"/>
    <x v="0"/>
    <x v="4"/>
    <n v="4735.1400000000003"/>
    <n v="0.5"/>
    <n v="5"/>
    <d v="2023-06-07T00:00:00"/>
    <d v="2023-06-14T00:00:00"/>
    <x v="0"/>
    <x v="1"/>
    <n v="493.82"/>
    <x v="2"/>
    <x v="0"/>
    <x v="9"/>
    <n v="4241.3200000000006"/>
    <n v="23675.7"/>
  </r>
  <r>
    <x v="7773"/>
    <x v="0"/>
    <x v="1"/>
    <n v="2659.11"/>
    <n v="0.43"/>
    <n v="3"/>
    <d v="2024-05-27T00:00:00"/>
    <d v="2024-06-01T00:00:00"/>
    <x v="0"/>
    <x v="1"/>
    <n v="349.58"/>
    <x v="3"/>
    <x v="1"/>
    <x v="5"/>
    <n v="2309.5300000000002"/>
    <n v="7977.33"/>
  </r>
  <r>
    <x v="7774"/>
    <x v="3"/>
    <x v="4"/>
    <n v="3927.04"/>
    <n v="0.42"/>
    <n v="7"/>
    <d v="2023-01-06T00:00:00"/>
    <d v="2023-01-07T00:00:00"/>
    <x v="2"/>
    <x v="2"/>
    <n v="885.88"/>
    <x v="0"/>
    <x v="0"/>
    <x v="6"/>
    <n v="3041.16"/>
    <n v="27489.279999999999"/>
  </r>
  <r>
    <x v="7775"/>
    <x v="2"/>
    <x v="1"/>
    <n v="1413.32"/>
    <n v="0.26"/>
    <n v="9"/>
    <d v="2024-08-12T00:00:00"/>
    <d v="2024-08-13T00:00:00"/>
    <x v="1"/>
    <x v="2"/>
    <n v="105.08"/>
    <x v="3"/>
    <x v="1"/>
    <x v="1"/>
    <n v="1308.24"/>
    <n v="12719.88"/>
  </r>
  <r>
    <x v="7776"/>
    <x v="2"/>
    <x v="2"/>
    <n v="850.48"/>
    <n v="0.23"/>
    <n v="2"/>
    <d v="2024-11-26T00:00:00"/>
    <d v="2024-12-01T00:00:00"/>
    <x v="0"/>
    <x v="1"/>
    <n v="145.84"/>
    <x v="4"/>
    <x v="1"/>
    <x v="11"/>
    <n v="704.64"/>
    <n v="1700.96"/>
  </r>
  <r>
    <x v="7777"/>
    <x v="1"/>
    <x v="3"/>
    <n v="4073.1"/>
    <n v="0.04"/>
    <n v="6"/>
    <d v="2023-07-14T00:00:00"/>
    <d v="2023-07-16T00:00:00"/>
    <x v="1"/>
    <x v="0"/>
    <n v="1060.44"/>
    <x v="0"/>
    <x v="0"/>
    <x v="4"/>
    <n v="3012.66"/>
    <n v="24438.6"/>
  </r>
  <r>
    <x v="7778"/>
    <x v="0"/>
    <x v="0"/>
    <n v="1312.38"/>
    <n v="0.1"/>
    <n v="5"/>
    <d v="2023-02-27T00:00:00"/>
    <d v="2023-03-01T00:00:00"/>
    <x v="1"/>
    <x v="0"/>
    <n v="228.32"/>
    <x v="3"/>
    <x v="0"/>
    <x v="8"/>
    <n v="1084.0600000000002"/>
    <n v="6561.9000000000005"/>
  </r>
  <r>
    <x v="7779"/>
    <x v="3"/>
    <x v="0"/>
    <n v="4369.54"/>
    <n v="0.45"/>
    <n v="9"/>
    <d v="2023-07-26T00:00:00"/>
    <d v="2023-07-30T00:00:00"/>
    <x v="2"/>
    <x v="0"/>
    <n v="481.68"/>
    <x v="1"/>
    <x v="0"/>
    <x v="4"/>
    <n v="3887.86"/>
    <n v="39325.86"/>
  </r>
  <r>
    <x v="7780"/>
    <x v="3"/>
    <x v="0"/>
    <n v="932.26"/>
    <n v="0.26"/>
    <n v="8"/>
    <d v="2024-08-29T00:00:00"/>
    <d v="2024-08-30T00:00:00"/>
    <x v="0"/>
    <x v="1"/>
    <n v="129.46"/>
    <x v="2"/>
    <x v="1"/>
    <x v="1"/>
    <n v="802.8"/>
    <n v="7458.08"/>
  </r>
  <r>
    <x v="7781"/>
    <x v="3"/>
    <x v="2"/>
    <n v="4272.7700000000004"/>
    <n v="0.49"/>
    <n v="9"/>
    <d v="2023-09-13T00:00:00"/>
    <d v="2023-09-15T00:00:00"/>
    <x v="1"/>
    <x v="1"/>
    <n v="832.14"/>
    <x v="4"/>
    <x v="0"/>
    <x v="7"/>
    <n v="3440.6300000000006"/>
    <n v="38454.930000000008"/>
  </r>
  <r>
    <x v="7782"/>
    <x v="3"/>
    <x v="3"/>
    <n v="3886.95"/>
    <n v="0.3"/>
    <n v="7"/>
    <d v="2024-05-24T00:00:00"/>
    <d v="2024-05-25T00:00:00"/>
    <x v="2"/>
    <x v="1"/>
    <n v="799.33"/>
    <x v="1"/>
    <x v="1"/>
    <x v="5"/>
    <n v="3087.62"/>
    <n v="27208.649999999998"/>
  </r>
  <r>
    <x v="7783"/>
    <x v="3"/>
    <x v="4"/>
    <n v="3094.98"/>
    <n v="0.19"/>
    <n v="5"/>
    <d v="2023-05-27T00:00:00"/>
    <d v="2023-05-31T00:00:00"/>
    <x v="0"/>
    <x v="0"/>
    <n v="161.04"/>
    <x v="0"/>
    <x v="0"/>
    <x v="5"/>
    <n v="2933.94"/>
    <n v="15474.9"/>
  </r>
  <r>
    <x v="7784"/>
    <x v="2"/>
    <x v="4"/>
    <n v="4266.08"/>
    <n v="0.14000000000000001"/>
    <n v="4"/>
    <d v="2023-08-07T00:00:00"/>
    <d v="2023-08-10T00:00:00"/>
    <x v="0"/>
    <x v="2"/>
    <n v="404.27"/>
    <x v="1"/>
    <x v="0"/>
    <x v="1"/>
    <n v="3861.81"/>
    <n v="17064.32"/>
  </r>
  <r>
    <x v="7785"/>
    <x v="2"/>
    <x v="3"/>
    <n v="1720.48"/>
    <n v="0.46"/>
    <n v="8"/>
    <d v="2023-06-20T00:00:00"/>
    <d v="2023-06-23T00:00:00"/>
    <x v="2"/>
    <x v="0"/>
    <n v="383.56"/>
    <x v="4"/>
    <x v="0"/>
    <x v="9"/>
    <n v="1336.92"/>
    <n v="13763.84"/>
  </r>
  <r>
    <x v="7786"/>
    <x v="2"/>
    <x v="3"/>
    <n v="913.57"/>
    <n v="0.19"/>
    <n v="2"/>
    <d v="2024-05-31T00:00:00"/>
    <d v="2024-06-07T00:00:00"/>
    <x v="2"/>
    <x v="1"/>
    <n v="64.67"/>
    <x v="1"/>
    <x v="1"/>
    <x v="5"/>
    <n v="848.90000000000009"/>
    <n v="1827.14"/>
  </r>
  <r>
    <x v="7787"/>
    <x v="0"/>
    <x v="0"/>
    <n v="869.5"/>
    <n v="7.0000000000000007E-2"/>
    <n v="1"/>
    <d v="2023-05-08T00:00:00"/>
    <d v="2023-05-12T00:00:00"/>
    <x v="0"/>
    <x v="2"/>
    <n v="228.46"/>
    <x v="0"/>
    <x v="0"/>
    <x v="5"/>
    <n v="641.04"/>
    <n v="869.5"/>
  </r>
  <r>
    <x v="7788"/>
    <x v="1"/>
    <x v="4"/>
    <n v="1424.76"/>
    <n v="0.14000000000000001"/>
    <n v="3"/>
    <d v="2023-02-15T00:00:00"/>
    <d v="2023-02-21T00:00:00"/>
    <x v="2"/>
    <x v="0"/>
    <n v="180.03"/>
    <x v="0"/>
    <x v="0"/>
    <x v="8"/>
    <n v="1244.73"/>
    <n v="4274.28"/>
  </r>
  <r>
    <x v="7789"/>
    <x v="3"/>
    <x v="3"/>
    <n v="2286.5100000000002"/>
    <n v="0.32"/>
    <n v="7"/>
    <d v="2023-12-22T00:00:00"/>
    <d v="2023-12-23T00:00:00"/>
    <x v="1"/>
    <x v="0"/>
    <n v="564.61"/>
    <x v="5"/>
    <x v="0"/>
    <x v="10"/>
    <n v="1721.9"/>
    <n v="16005.570000000002"/>
  </r>
  <r>
    <x v="7790"/>
    <x v="0"/>
    <x v="4"/>
    <n v="4392.51"/>
    <n v="7.0000000000000007E-2"/>
    <n v="1"/>
    <d v="2023-04-11T00:00:00"/>
    <d v="2023-04-18T00:00:00"/>
    <x v="2"/>
    <x v="0"/>
    <n v="1143.8699999999999"/>
    <x v="0"/>
    <x v="0"/>
    <x v="3"/>
    <n v="3248.6400000000003"/>
    <n v="4392.51"/>
  </r>
  <r>
    <x v="7791"/>
    <x v="3"/>
    <x v="3"/>
    <n v="538.72"/>
    <n v="0.05"/>
    <n v="5"/>
    <d v="2024-09-27T00:00:00"/>
    <d v="2024-09-29T00:00:00"/>
    <x v="1"/>
    <x v="1"/>
    <n v="153.32"/>
    <x v="3"/>
    <x v="1"/>
    <x v="7"/>
    <n v="385.40000000000003"/>
    <n v="2693.6000000000004"/>
  </r>
  <r>
    <x v="7792"/>
    <x v="2"/>
    <x v="1"/>
    <n v="4584.6899999999996"/>
    <n v="0.23"/>
    <n v="5"/>
    <d v="2024-12-27T00:00:00"/>
    <d v="2024-12-29T00:00:00"/>
    <x v="1"/>
    <x v="1"/>
    <n v="1041.6300000000001"/>
    <x v="3"/>
    <x v="1"/>
    <x v="10"/>
    <n v="3543.0599999999995"/>
    <n v="22923.449999999997"/>
  </r>
  <r>
    <x v="7793"/>
    <x v="0"/>
    <x v="0"/>
    <n v="4634.92"/>
    <n v="0.04"/>
    <n v="3"/>
    <d v="2024-03-20T00:00:00"/>
    <d v="2024-03-26T00:00:00"/>
    <x v="2"/>
    <x v="1"/>
    <n v="1230.32"/>
    <x v="3"/>
    <x v="1"/>
    <x v="0"/>
    <n v="3404.6000000000004"/>
    <n v="13904.76"/>
  </r>
  <r>
    <x v="7794"/>
    <x v="2"/>
    <x v="3"/>
    <n v="3663.46"/>
    <n v="0.2"/>
    <n v="1"/>
    <d v="2023-09-15T00:00:00"/>
    <d v="2023-09-21T00:00:00"/>
    <x v="1"/>
    <x v="2"/>
    <n v="432.98"/>
    <x v="4"/>
    <x v="0"/>
    <x v="7"/>
    <n v="3230.48"/>
    <n v="3663.46"/>
  </r>
  <r>
    <x v="7795"/>
    <x v="3"/>
    <x v="2"/>
    <n v="4511.3900000000003"/>
    <n v="0.16"/>
    <n v="5"/>
    <d v="2023-04-11T00:00:00"/>
    <d v="2023-04-16T00:00:00"/>
    <x v="2"/>
    <x v="0"/>
    <n v="243.21"/>
    <x v="5"/>
    <x v="0"/>
    <x v="3"/>
    <n v="4268.18"/>
    <n v="22556.95"/>
  </r>
  <r>
    <x v="7796"/>
    <x v="3"/>
    <x v="3"/>
    <n v="3872.93"/>
    <n v="0.2"/>
    <n v="8"/>
    <d v="2023-06-12T00:00:00"/>
    <d v="2023-06-18T00:00:00"/>
    <x v="1"/>
    <x v="0"/>
    <n v="851.54"/>
    <x v="3"/>
    <x v="0"/>
    <x v="9"/>
    <n v="3021.39"/>
    <n v="30983.439999999999"/>
  </r>
  <r>
    <x v="7797"/>
    <x v="1"/>
    <x v="1"/>
    <n v="2688.67"/>
    <n v="0.24"/>
    <n v="9"/>
    <d v="2024-07-11T00:00:00"/>
    <d v="2024-07-13T00:00:00"/>
    <x v="0"/>
    <x v="0"/>
    <n v="306.55"/>
    <x v="2"/>
    <x v="1"/>
    <x v="4"/>
    <n v="2382.12"/>
    <n v="24198.03"/>
  </r>
  <r>
    <x v="7798"/>
    <x v="3"/>
    <x v="2"/>
    <n v="3043.68"/>
    <n v="0.09"/>
    <n v="6"/>
    <d v="2023-01-04T00:00:00"/>
    <d v="2023-01-05T00:00:00"/>
    <x v="2"/>
    <x v="1"/>
    <n v="722.68"/>
    <x v="4"/>
    <x v="0"/>
    <x v="6"/>
    <n v="2321"/>
    <n v="18262.079999999998"/>
  </r>
  <r>
    <x v="7799"/>
    <x v="2"/>
    <x v="2"/>
    <n v="3178.3"/>
    <n v="0.22"/>
    <n v="1"/>
    <d v="2024-01-19T00:00:00"/>
    <d v="2024-01-20T00:00:00"/>
    <x v="2"/>
    <x v="0"/>
    <n v="457.07"/>
    <x v="5"/>
    <x v="1"/>
    <x v="6"/>
    <n v="2721.23"/>
    <n v="3178.3"/>
  </r>
  <r>
    <x v="7800"/>
    <x v="3"/>
    <x v="3"/>
    <n v="721.78"/>
    <n v="0.18"/>
    <n v="5"/>
    <d v="2024-03-19T00:00:00"/>
    <d v="2024-03-26T00:00:00"/>
    <x v="0"/>
    <x v="2"/>
    <n v="174.69"/>
    <x v="4"/>
    <x v="1"/>
    <x v="0"/>
    <n v="547.08999999999992"/>
    <n v="3608.8999999999996"/>
  </r>
  <r>
    <x v="7801"/>
    <x v="1"/>
    <x v="1"/>
    <n v="1045.97"/>
    <n v="0.4"/>
    <n v="2"/>
    <d v="2024-07-13T00:00:00"/>
    <d v="2024-07-17T00:00:00"/>
    <x v="0"/>
    <x v="2"/>
    <n v="251.5"/>
    <x v="5"/>
    <x v="1"/>
    <x v="4"/>
    <n v="794.47"/>
    <n v="2091.94"/>
  </r>
  <r>
    <x v="7802"/>
    <x v="1"/>
    <x v="2"/>
    <n v="2664.51"/>
    <n v="0.35"/>
    <n v="1"/>
    <d v="2024-01-11T00:00:00"/>
    <d v="2024-01-16T00:00:00"/>
    <x v="0"/>
    <x v="2"/>
    <n v="427.39"/>
    <x v="4"/>
    <x v="1"/>
    <x v="6"/>
    <n v="2237.1200000000003"/>
    <n v="2664.51"/>
  </r>
  <r>
    <x v="7803"/>
    <x v="2"/>
    <x v="0"/>
    <n v="664.62"/>
    <n v="0.44"/>
    <n v="3"/>
    <d v="2024-05-30T00:00:00"/>
    <d v="2024-06-01T00:00:00"/>
    <x v="0"/>
    <x v="0"/>
    <n v="176.04"/>
    <x v="1"/>
    <x v="1"/>
    <x v="5"/>
    <n v="488.58000000000004"/>
    <n v="1993.8600000000001"/>
  </r>
  <r>
    <x v="7804"/>
    <x v="0"/>
    <x v="0"/>
    <n v="4828.3999999999996"/>
    <n v="0.33"/>
    <n v="5"/>
    <d v="2024-12-10T00:00:00"/>
    <d v="2024-12-17T00:00:00"/>
    <x v="2"/>
    <x v="2"/>
    <n v="807.83"/>
    <x v="4"/>
    <x v="1"/>
    <x v="10"/>
    <n v="4020.5699999999997"/>
    <n v="24142"/>
  </r>
  <r>
    <x v="7805"/>
    <x v="3"/>
    <x v="4"/>
    <n v="2584.92"/>
    <n v="0.06"/>
    <n v="9"/>
    <d v="2024-07-16T00:00:00"/>
    <d v="2024-07-17T00:00:00"/>
    <x v="1"/>
    <x v="0"/>
    <n v="748.95"/>
    <x v="3"/>
    <x v="1"/>
    <x v="4"/>
    <n v="1835.97"/>
    <n v="23264.28"/>
  </r>
  <r>
    <x v="7806"/>
    <x v="1"/>
    <x v="4"/>
    <n v="1962.42"/>
    <n v="0.25"/>
    <n v="7"/>
    <d v="2023-01-17T00:00:00"/>
    <d v="2023-01-18T00:00:00"/>
    <x v="0"/>
    <x v="2"/>
    <n v="117.69"/>
    <x v="3"/>
    <x v="0"/>
    <x v="6"/>
    <n v="1844.73"/>
    <n v="13736.94"/>
  </r>
  <r>
    <x v="7807"/>
    <x v="3"/>
    <x v="1"/>
    <n v="871.95"/>
    <n v="0.37"/>
    <n v="6"/>
    <d v="2023-09-17T00:00:00"/>
    <d v="2023-09-20T00:00:00"/>
    <x v="0"/>
    <x v="0"/>
    <n v="161.75"/>
    <x v="3"/>
    <x v="0"/>
    <x v="7"/>
    <n v="710.2"/>
    <n v="5231.7000000000007"/>
  </r>
  <r>
    <x v="7808"/>
    <x v="3"/>
    <x v="2"/>
    <n v="2141.02"/>
    <n v="0.42"/>
    <n v="9"/>
    <d v="2023-12-08T00:00:00"/>
    <d v="2023-12-09T00:00:00"/>
    <x v="2"/>
    <x v="2"/>
    <n v="117"/>
    <x v="2"/>
    <x v="0"/>
    <x v="10"/>
    <n v="2024.02"/>
    <n v="19269.18"/>
  </r>
  <r>
    <x v="7809"/>
    <x v="0"/>
    <x v="0"/>
    <n v="1581.89"/>
    <n v="0.09"/>
    <n v="6"/>
    <d v="2024-11-27T00:00:00"/>
    <d v="2024-12-04T00:00:00"/>
    <x v="1"/>
    <x v="2"/>
    <n v="203.8"/>
    <x v="1"/>
    <x v="1"/>
    <x v="11"/>
    <n v="1378.0900000000001"/>
    <n v="9491.34"/>
  </r>
  <r>
    <x v="7810"/>
    <x v="1"/>
    <x v="0"/>
    <n v="530.84"/>
    <n v="0.11"/>
    <n v="4"/>
    <d v="2024-10-08T00:00:00"/>
    <d v="2024-10-14T00:00:00"/>
    <x v="1"/>
    <x v="2"/>
    <n v="87.85"/>
    <x v="0"/>
    <x v="1"/>
    <x v="2"/>
    <n v="442.99"/>
    <n v="2123.36"/>
  </r>
  <r>
    <x v="7811"/>
    <x v="3"/>
    <x v="1"/>
    <n v="4838.33"/>
    <n v="0.43"/>
    <n v="7"/>
    <d v="2023-08-26T00:00:00"/>
    <d v="2023-08-31T00:00:00"/>
    <x v="2"/>
    <x v="0"/>
    <n v="448.49"/>
    <x v="0"/>
    <x v="0"/>
    <x v="1"/>
    <n v="4389.84"/>
    <n v="33868.31"/>
  </r>
  <r>
    <x v="7812"/>
    <x v="1"/>
    <x v="2"/>
    <n v="1398.39"/>
    <n v="0.24"/>
    <n v="2"/>
    <d v="2024-05-05T00:00:00"/>
    <d v="2024-05-07T00:00:00"/>
    <x v="2"/>
    <x v="2"/>
    <n v="354.53"/>
    <x v="5"/>
    <x v="1"/>
    <x v="5"/>
    <n v="1043.8600000000001"/>
    <n v="2796.78"/>
  </r>
  <r>
    <x v="7813"/>
    <x v="2"/>
    <x v="1"/>
    <n v="3483.3"/>
    <n v="0.23"/>
    <n v="2"/>
    <d v="2023-06-10T00:00:00"/>
    <d v="2023-06-13T00:00:00"/>
    <x v="1"/>
    <x v="1"/>
    <n v="539.29"/>
    <x v="2"/>
    <x v="0"/>
    <x v="9"/>
    <n v="2944.01"/>
    <n v="6966.6"/>
  </r>
  <r>
    <x v="7814"/>
    <x v="2"/>
    <x v="3"/>
    <n v="547.48"/>
    <n v="0.25"/>
    <n v="6"/>
    <d v="2024-05-02T00:00:00"/>
    <d v="2024-05-03T00:00:00"/>
    <x v="1"/>
    <x v="2"/>
    <n v="47.14"/>
    <x v="5"/>
    <x v="1"/>
    <x v="5"/>
    <n v="500.34000000000003"/>
    <n v="3284.88"/>
  </r>
  <r>
    <x v="7815"/>
    <x v="3"/>
    <x v="0"/>
    <n v="4574.53"/>
    <n v="0.09"/>
    <n v="5"/>
    <d v="2023-07-15T00:00:00"/>
    <d v="2023-07-20T00:00:00"/>
    <x v="2"/>
    <x v="2"/>
    <n v="562.39"/>
    <x v="5"/>
    <x v="0"/>
    <x v="4"/>
    <n v="4012.14"/>
    <n v="22872.649999999998"/>
  </r>
  <r>
    <x v="7816"/>
    <x v="1"/>
    <x v="1"/>
    <n v="2994.68"/>
    <n v="0.31"/>
    <n v="6"/>
    <d v="2023-05-08T00:00:00"/>
    <d v="2023-05-12T00:00:00"/>
    <x v="0"/>
    <x v="2"/>
    <n v="249.93"/>
    <x v="2"/>
    <x v="0"/>
    <x v="5"/>
    <n v="2744.75"/>
    <n v="17968.079999999998"/>
  </r>
  <r>
    <x v="7817"/>
    <x v="3"/>
    <x v="1"/>
    <n v="3318.67"/>
    <n v="0.4"/>
    <n v="2"/>
    <d v="2024-03-15T00:00:00"/>
    <d v="2024-03-17T00:00:00"/>
    <x v="0"/>
    <x v="2"/>
    <n v="616.70000000000005"/>
    <x v="2"/>
    <x v="1"/>
    <x v="0"/>
    <n v="2701.9700000000003"/>
    <n v="6637.34"/>
  </r>
  <r>
    <x v="7818"/>
    <x v="1"/>
    <x v="3"/>
    <n v="3930.74"/>
    <n v="0.42"/>
    <n v="2"/>
    <d v="2023-10-08T00:00:00"/>
    <d v="2023-10-15T00:00:00"/>
    <x v="1"/>
    <x v="2"/>
    <n v="655.98"/>
    <x v="2"/>
    <x v="0"/>
    <x v="2"/>
    <n v="3274.7599999999998"/>
    <n v="7861.48"/>
  </r>
  <r>
    <x v="7819"/>
    <x v="1"/>
    <x v="4"/>
    <n v="3068.99"/>
    <n v="0.02"/>
    <n v="1"/>
    <d v="2023-03-25T00:00:00"/>
    <d v="2023-03-29T00:00:00"/>
    <x v="2"/>
    <x v="2"/>
    <n v="315.44"/>
    <x v="0"/>
    <x v="0"/>
    <x v="0"/>
    <n v="2753.5499999999997"/>
    <n v="3068.99"/>
  </r>
  <r>
    <x v="7820"/>
    <x v="0"/>
    <x v="0"/>
    <n v="447.45"/>
    <n v="0.36"/>
    <n v="2"/>
    <d v="2023-12-24T00:00:00"/>
    <d v="2023-12-29T00:00:00"/>
    <x v="0"/>
    <x v="0"/>
    <n v="131.05000000000001"/>
    <x v="1"/>
    <x v="0"/>
    <x v="10"/>
    <n v="316.39999999999998"/>
    <n v="894.9"/>
  </r>
  <r>
    <x v="7821"/>
    <x v="0"/>
    <x v="1"/>
    <n v="2204.9499999999998"/>
    <n v="0.05"/>
    <n v="7"/>
    <d v="2023-06-12T00:00:00"/>
    <d v="2023-06-16T00:00:00"/>
    <x v="2"/>
    <x v="0"/>
    <n v="473.84"/>
    <x v="5"/>
    <x v="0"/>
    <x v="9"/>
    <n v="1731.11"/>
    <n v="15434.649999999998"/>
  </r>
  <r>
    <x v="7822"/>
    <x v="0"/>
    <x v="0"/>
    <n v="1383.95"/>
    <n v="0.48"/>
    <n v="2"/>
    <d v="2023-11-25T00:00:00"/>
    <d v="2023-12-01T00:00:00"/>
    <x v="2"/>
    <x v="1"/>
    <n v="179.85"/>
    <x v="0"/>
    <x v="0"/>
    <x v="11"/>
    <n v="1204.1000000000001"/>
    <n v="2767.9"/>
  </r>
  <r>
    <x v="7823"/>
    <x v="3"/>
    <x v="4"/>
    <n v="2484.91"/>
    <n v="0.24"/>
    <n v="3"/>
    <d v="2024-08-28T00:00:00"/>
    <d v="2024-08-30T00:00:00"/>
    <x v="1"/>
    <x v="1"/>
    <n v="352.99"/>
    <x v="2"/>
    <x v="1"/>
    <x v="1"/>
    <n v="2131.92"/>
    <n v="7454.73"/>
  </r>
  <r>
    <x v="7824"/>
    <x v="0"/>
    <x v="1"/>
    <n v="2081.19"/>
    <n v="0.39"/>
    <n v="6"/>
    <d v="2024-02-27T00:00:00"/>
    <d v="2024-03-03T00:00:00"/>
    <x v="2"/>
    <x v="0"/>
    <n v="594.41"/>
    <x v="1"/>
    <x v="1"/>
    <x v="8"/>
    <n v="1486.7800000000002"/>
    <n v="12487.14"/>
  </r>
  <r>
    <x v="7825"/>
    <x v="0"/>
    <x v="3"/>
    <n v="4150.01"/>
    <n v="0.31"/>
    <n v="6"/>
    <d v="2023-01-23T00:00:00"/>
    <d v="2023-01-24T00:00:00"/>
    <x v="2"/>
    <x v="1"/>
    <n v="807.03"/>
    <x v="2"/>
    <x v="0"/>
    <x v="6"/>
    <n v="3342.9800000000005"/>
    <n v="24900.06"/>
  </r>
  <r>
    <x v="7826"/>
    <x v="2"/>
    <x v="0"/>
    <n v="1310.53"/>
    <n v="0.48"/>
    <n v="9"/>
    <d v="2024-01-30T00:00:00"/>
    <d v="2024-02-03T00:00:00"/>
    <x v="2"/>
    <x v="2"/>
    <n v="102.2"/>
    <x v="4"/>
    <x v="1"/>
    <x v="6"/>
    <n v="1208.33"/>
    <n v="11794.77"/>
  </r>
  <r>
    <x v="7827"/>
    <x v="1"/>
    <x v="3"/>
    <n v="1086.3800000000001"/>
    <n v="0.49"/>
    <n v="2"/>
    <d v="2023-03-20T00:00:00"/>
    <d v="2023-03-23T00:00:00"/>
    <x v="1"/>
    <x v="0"/>
    <n v="273.36"/>
    <x v="4"/>
    <x v="0"/>
    <x v="0"/>
    <n v="813.0200000000001"/>
    <n v="2172.7600000000002"/>
  </r>
  <r>
    <x v="7828"/>
    <x v="1"/>
    <x v="4"/>
    <n v="4794.62"/>
    <n v="0.14000000000000001"/>
    <n v="7"/>
    <d v="2023-04-27T00:00:00"/>
    <d v="2023-05-01T00:00:00"/>
    <x v="1"/>
    <x v="2"/>
    <n v="1292.8"/>
    <x v="0"/>
    <x v="0"/>
    <x v="3"/>
    <n v="3501.8199999999997"/>
    <n v="33562.339999999997"/>
  </r>
  <r>
    <x v="7829"/>
    <x v="0"/>
    <x v="4"/>
    <n v="4752.63"/>
    <n v="0.24"/>
    <n v="1"/>
    <d v="2023-12-03T00:00:00"/>
    <d v="2023-12-08T00:00:00"/>
    <x v="1"/>
    <x v="1"/>
    <n v="1010.25"/>
    <x v="4"/>
    <x v="0"/>
    <x v="10"/>
    <n v="3742.38"/>
    <n v="4752.63"/>
  </r>
  <r>
    <x v="7830"/>
    <x v="1"/>
    <x v="0"/>
    <n v="4967.9799999999996"/>
    <n v="0.25"/>
    <n v="6"/>
    <d v="2023-09-25T00:00:00"/>
    <d v="2023-09-28T00:00:00"/>
    <x v="1"/>
    <x v="2"/>
    <n v="307.18"/>
    <x v="4"/>
    <x v="0"/>
    <x v="7"/>
    <n v="4660.7999999999993"/>
    <n v="29807.879999999997"/>
  </r>
  <r>
    <x v="7831"/>
    <x v="2"/>
    <x v="4"/>
    <n v="2885.06"/>
    <n v="0.09"/>
    <n v="9"/>
    <d v="2023-08-31T00:00:00"/>
    <d v="2023-09-07T00:00:00"/>
    <x v="1"/>
    <x v="1"/>
    <n v="357.24"/>
    <x v="4"/>
    <x v="0"/>
    <x v="1"/>
    <n v="2527.8199999999997"/>
    <n v="25965.54"/>
  </r>
  <r>
    <x v="7832"/>
    <x v="2"/>
    <x v="2"/>
    <n v="654.41"/>
    <n v="0.45"/>
    <n v="8"/>
    <d v="2024-02-23T00:00:00"/>
    <d v="2024-03-01T00:00:00"/>
    <x v="2"/>
    <x v="0"/>
    <n v="152.52000000000001"/>
    <x v="3"/>
    <x v="1"/>
    <x v="8"/>
    <n v="501.89"/>
    <n v="5235.28"/>
  </r>
  <r>
    <x v="7833"/>
    <x v="0"/>
    <x v="0"/>
    <n v="4412.82"/>
    <n v="0.17"/>
    <n v="6"/>
    <d v="2023-10-17T00:00:00"/>
    <d v="2023-10-24T00:00:00"/>
    <x v="1"/>
    <x v="2"/>
    <n v="499.7"/>
    <x v="5"/>
    <x v="0"/>
    <x v="2"/>
    <n v="3913.12"/>
    <n v="26476.92"/>
  </r>
  <r>
    <x v="7834"/>
    <x v="2"/>
    <x v="2"/>
    <n v="811.06"/>
    <n v="0.04"/>
    <n v="6"/>
    <d v="2023-05-09T00:00:00"/>
    <d v="2023-05-14T00:00:00"/>
    <x v="0"/>
    <x v="0"/>
    <n v="129.56"/>
    <x v="5"/>
    <x v="0"/>
    <x v="5"/>
    <n v="681.5"/>
    <n v="4866.3599999999997"/>
  </r>
  <r>
    <x v="7835"/>
    <x v="1"/>
    <x v="4"/>
    <n v="862.41"/>
    <n v="0.08"/>
    <n v="6"/>
    <d v="2023-09-06T00:00:00"/>
    <d v="2023-09-11T00:00:00"/>
    <x v="0"/>
    <x v="1"/>
    <n v="104.09"/>
    <x v="5"/>
    <x v="0"/>
    <x v="7"/>
    <n v="758.31999999999994"/>
    <n v="5174.46"/>
  </r>
  <r>
    <x v="7836"/>
    <x v="3"/>
    <x v="0"/>
    <n v="1047.6500000000001"/>
    <n v="0.26"/>
    <n v="8"/>
    <d v="2023-06-09T00:00:00"/>
    <d v="2023-06-12T00:00:00"/>
    <x v="1"/>
    <x v="2"/>
    <n v="79.040000000000006"/>
    <x v="5"/>
    <x v="0"/>
    <x v="9"/>
    <n v="968.61000000000013"/>
    <n v="8381.2000000000007"/>
  </r>
  <r>
    <x v="7837"/>
    <x v="1"/>
    <x v="2"/>
    <n v="3301.75"/>
    <n v="0.44"/>
    <n v="2"/>
    <d v="2024-02-12T00:00:00"/>
    <d v="2024-02-19T00:00:00"/>
    <x v="2"/>
    <x v="1"/>
    <n v="539.63"/>
    <x v="2"/>
    <x v="1"/>
    <x v="8"/>
    <n v="2762.12"/>
    <n v="6603.5"/>
  </r>
  <r>
    <x v="7838"/>
    <x v="3"/>
    <x v="4"/>
    <n v="625.28"/>
    <n v="0.31"/>
    <n v="9"/>
    <d v="2024-03-30T00:00:00"/>
    <d v="2024-04-04T00:00:00"/>
    <x v="0"/>
    <x v="2"/>
    <n v="129.35"/>
    <x v="4"/>
    <x v="1"/>
    <x v="0"/>
    <n v="495.92999999999995"/>
    <n v="5627.5199999999995"/>
  </r>
  <r>
    <x v="7839"/>
    <x v="0"/>
    <x v="1"/>
    <n v="3913.58"/>
    <n v="0.11"/>
    <n v="8"/>
    <d v="2024-05-23T00:00:00"/>
    <d v="2024-05-26T00:00:00"/>
    <x v="1"/>
    <x v="2"/>
    <n v="478.75"/>
    <x v="2"/>
    <x v="1"/>
    <x v="5"/>
    <n v="3434.83"/>
    <n v="31308.639999999999"/>
  </r>
  <r>
    <x v="7840"/>
    <x v="3"/>
    <x v="1"/>
    <n v="385.43"/>
    <n v="0.15"/>
    <n v="2"/>
    <d v="2023-11-28T00:00:00"/>
    <d v="2023-11-29T00:00:00"/>
    <x v="1"/>
    <x v="1"/>
    <n v="41.11"/>
    <x v="5"/>
    <x v="0"/>
    <x v="11"/>
    <n v="344.32"/>
    <n v="770.86"/>
  </r>
  <r>
    <x v="7841"/>
    <x v="2"/>
    <x v="3"/>
    <n v="641.19000000000005"/>
    <n v="0.49"/>
    <n v="8"/>
    <d v="2023-08-29T00:00:00"/>
    <d v="2023-09-03T00:00:00"/>
    <x v="2"/>
    <x v="0"/>
    <n v="52.04"/>
    <x v="5"/>
    <x v="0"/>
    <x v="1"/>
    <n v="589.15000000000009"/>
    <n v="5129.5200000000004"/>
  </r>
  <r>
    <x v="7842"/>
    <x v="1"/>
    <x v="1"/>
    <n v="2228.9899999999998"/>
    <n v="0.03"/>
    <n v="1"/>
    <d v="2024-04-13T00:00:00"/>
    <d v="2024-04-14T00:00:00"/>
    <x v="2"/>
    <x v="2"/>
    <n v="491.3"/>
    <x v="0"/>
    <x v="1"/>
    <x v="3"/>
    <n v="1737.6899999999998"/>
    <n v="2228.9899999999998"/>
  </r>
  <r>
    <x v="7843"/>
    <x v="3"/>
    <x v="2"/>
    <n v="1957.94"/>
    <n v="0.5"/>
    <n v="6"/>
    <d v="2024-02-17T00:00:00"/>
    <d v="2024-02-19T00:00:00"/>
    <x v="1"/>
    <x v="0"/>
    <n v="209.28"/>
    <x v="1"/>
    <x v="1"/>
    <x v="8"/>
    <n v="1748.66"/>
    <n v="11747.64"/>
  </r>
  <r>
    <x v="7844"/>
    <x v="1"/>
    <x v="1"/>
    <n v="4949.57"/>
    <n v="0.45"/>
    <n v="6"/>
    <d v="2023-04-23T00:00:00"/>
    <d v="2023-04-27T00:00:00"/>
    <x v="0"/>
    <x v="0"/>
    <n v="780.87"/>
    <x v="0"/>
    <x v="0"/>
    <x v="3"/>
    <n v="4168.7"/>
    <n v="29697.42"/>
  </r>
  <r>
    <x v="7845"/>
    <x v="0"/>
    <x v="0"/>
    <n v="4837.63"/>
    <n v="0.34"/>
    <n v="9"/>
    <d v="2023-06-05T00:00:00"/>
    <d v="2023-06-06T00:00:00"/>
    <x v="2"/>
    <x v="0"/>
    <n v="445.49"/>
    <x v="0"/>
    <x v="0"/>
    <x v="9"/>
    <n v="4392.1400000000003"/>
    <n v="43538.67"/>
  </r>
  <r>
    <x v="7846"/>
    <x v="0"/>
    <x v="0"/>
    <n v="1029.44"/>
    <n v="0.47"/>
    <n v="9"/>
    <d v="2023-10-30T00:00:00"/>
    <d v="2023-11-03T00:00:00"/>
    <x v="1"/>
    <x v="0"/>
    <n v="209.98"/>
    <x v="2"/>
    <x v="0"/>
    <x v="2"/>
    <n v="819.46"/>
    <n v="9264.9600000000009"/>
  </r>
  <r>
    <x v="7847"/>
    <x v="2"/>
    <x v="0"/>
    <n v="4738.66"/>
    <n v="0.08"/>
    <n v="5"/>
    <d v="2024-02-29T00:00:00"/>
    <d v="2024-03-03T00:00:00"/>
    <x v="1"/>
    <x v="2"/>
    <n v="976.58"/>
    <x v="4"/>
    <x v="1"/>
    <x v="8"/>
    <n v="3762.08"/>
    <n v="23693.3"/>
  </r>
  <r>
    <x v="7848"/>
    <x v="0"/>
    <x v="1"/>
    <n v="3492.08"/>
    <n v="0.47"/>
    <n v="1"/>
    <d v="2023-01-17T00:00:00"/>
    <d v="2023-01-19T00:00:00"/>
    <x v="1"/>
    <x v="0"/>
    <n v="922.32"/>
    <x v="4"/>
    <x v="0"/>
    <x v="6"/>
    <n v="2569.7599999999998"/>
    <n v="3492.08"/>
  </r>
  <r>
    <x v="7849"/>
    <x v="3"/>
    <x v="1"/>
    <n v="2103.33"/>
    <n v="0.11"/>
    <n v="1"/>
    <d v="2024-05-30T00:00:00"/>
    <d v="2024-06-02T00:00:00"/>
    <x v="1"/>
    <x v="2"/>
    <n v="623.28"/>
    <x v="0"/>
    <x v="1"/>
    <x v="5"/>
    <n v="1480.05"/>
    <n v="2103.33"/>
  </r>
  <r>
    <x v="7850"/>
    <x v="0"/>
    <x v="3"/>
    <n v="3724.19"/>
    <n v="0.27"/>
    <n v="7"/>
    <d v="2024-05-18T00:00:00"/>
    <d v="2024-05-23T00:00:00"/>
    <x v="1"/>
    <x v="0"/>
    <n v="1025.44"/>
    <x v="5"/>
    <x v="1"/>
    <x v="5"/>
    <n v="2698.75"/>
    <n v="26069.33"/>
  </r>
  <r>
    <x v="7851"/>
    <x v="2"/>
    <x v="4"/>
    <n v="4510.6899999999996"/>
    <n v="0.24"/>
    <n v="4"/>
    <d v="2023-02-10T00:00:00"/>
    <d v="2023-02-16T00:00:00"/>
    <x v="2"/>
    <x v="0"/>
    <n v="1153.4100000000001"/>
    <x v="5"/>
    <x v="0"/>
    <x v="8"/>
    <n v="3357.2799999999997"/>
    <n v="18042.759999999998"/>
  </r>
  <r>
    <x v="7852"/>
    <x v="1"/>
    <x v="3"/>
    <n v="982.69"/>
    <n v="0.26"/>
    <n v="9"/>
    <d v="2024-10-07T00:00:00"/>
    <d v="2024-10-11T00:00:00"/>
    <x v="0"/>
    <x v="1"/>
    <n v="266.14999999999998"/>
    <x v="5"/>
    <x v="1"/>
    <x v="2"/>
    <n v="716.54000000000008"/>
    <n v="8844.2100000000009"/>
  </r>
  <r>
    <x v="7853"/>
    <x v="1"/>
    <x v="2"/>
    <n v="1060.32"/>
    <n v="0.13"/>
    <n v="3"/>
    <d v="2023-06-01T00:00:00"/>
    <d v="2023-06-07T00:00:00"/>
    <x v="2"/>
    <x v="1"/>
    <n v="67.28"/>
    <x v="1"/>
    <x v="0"/>
    <x v="9"/>
    <n v="993.04"/>
    <n v="3180.96"/>
  </r>
  <r>
    <x v="7854"/>
    <x v="0"/>
    <x v="0"/>
    <n v="2102.73"/>
    <n v="0.39"/>
    <n v="6"/>
    <d v="2023-02-23T00:00:00"/>
    <d v="2023-02-26T00:00:00"/>
    <x v="1"/>
    <x v="1"/>
    <n v="505.48"/>
    <x v="3"/>
    <x v="0"/>
    <x v="8"/>
    <n v="1597.25"/>
    <n v="12616.380000000001"/>
  </r>
  <r>
    <x v="7855"/>
    <x v="3"/>
    <x v="1"/>
    <n v="929.14"/>
    <n v="0.37"/>
    <n v="9"/>
    <d v="2024-12-12T00:00:00"/>
    <d v="2024-12-19T00:00:00"/>
    <x v="2"/>
    <x v="2"/>
    <n v="132.31"/>
    <x v="2"/>
    <x v="1"/>
    <x v="10"/>
    <n v="796.82999999999993"/>
    <n v="8362.26"/>
  </r>
  <r>
    <x v="7856"/>
    <x v="2"/>
    <x v="4"/>
    <n v="1865.95"/>
    <n v="0.48"/>
    <n v="4"/>
    <d v="2023-12-13T00:00:00"/>
    <d v="2023-12-17T00:00:00"/>
    <x v="2"/>
    <x v="0"/>
    <n v="181.17"/>
    <x v="3"/>
    <x v="0"/>
    <x v="10"/>
    <n v="1684.78"/>
    <n v="7463.8"/>
  </r>
  <r>
    <x v="7857"/>
    <x v="3"/>
    <x v="4"/>
    <n v="3263.89"/>
    <n v="0.25"/>
    <n v="5"/>
    <d v="2024-09-30T00:00:00"/>
    <d v="2024-10-05T00:00:00"/>
    <x v="2"/>
    <x v="1"/>
    <n v="516"/>
    <x v="2"/>
    <x v="1"/>
    <x v="7"/>
    <n v="2747.89"/>
    <n v="16319.449999999999"/>
  </r>
  <r>
    <x v="7858"/>
    <x v="2"/>
    <x v="1"/>
    <n v="4082.81"/>
    <n v="0.27"/>
    <n v="5"/>
    <d v="2023-09-22T00:00:00"/>
    <d v="2023-09-28T00:00:00"/>
    <x v="0"/>
    <x v="0"/>
    <n v="321.83"/>
    <x v="1"/>
    <x v="0"/>
    <x v="7"/>
    <n v="3760.98"/>
    <n v="20414.05"/>
  </r>
  <r>
    <x v="7859"/>
    <x v="0"/>
    <x v="3"/>
    <n v="1579.48"/>
    <n v="0.45"/>
    <n v="5"/>
    <d v="2024-12-22T00:00:00"/>
    <d v="2024-12-27T00:00:00"/>
    <x v="1"/>
    <x v="2"/>
    <n v="184.86"/>
    <x v="5"/>
    <x v="1"/>
    <x v="10"/>
    <n v="1394.62"/>
    <n v="7897.4"/>
  </r>
  <r>
    <x v="7860"/>
    <x v="2"/>
    <x v="4"/>
    <n v="1480.48"/>
    <n v="0.46"/>
    <n v="2"/>
    <d v="2024-09-27T00:00:00"/>
    <d v="2024-10-03T00:00:00"/>
    <x v="1"/>
    <x v="2"/>
    <n v="226.8"/>
    <x v="2"/>
    <x v="1"/>
    <x v="7"/>
    <n v="1253.68"/>
    <n v="2960.96"/>
  </r>
  <r>
    <x v="7861"/>
    <x v="2"/>
    <x v="3"/>
    <n v="3920.74"/>
    <n v="0.32"/>
    <n v="2"/>
    <d v="2023-01-02T00:00:00"/>
    <d v="2023-01-06T00:00:00"/>
    <x v="2"/>
    <x v="2"/>
    <n v="771.78"/>
    <x v="2"/>
    <x v="0"/>
    <x v="6"/>
    <n v="3148.96"/>
    <n v="7841.48"/>
  </r>
  <r>
    <x v="7862"/>
    <x v="0"/>
    <x v="1"/>
    <n v="1967.03"/>
    <n v="0.41"/>
    <n v="1"/>
    <d v="2023-08-02T00:00:00"/>
    <d v="2023-08-04T00:00:00"/>
    <x v="2"/>
    <x v="1"/>
    <n v="557.80999999999995"/>
    <x v="4"/>
    <x v="0"/>
    <x v="1"/>
    <n v="1409.22"/>
    <n v="1967.03"/>
  </r>
  <r>
    <x v="7863"/>
    <x v="3"/>
    <x v="3"/>
    <n v="4110.53"/>
    <n v="0.25"/>
    <n v="1"/>
    <d v="2024-02-08T00:00:00"/>
    <d v="2024-02-12T00:00:00"/>
    <x v="2"/>
    <x v="2"/>
    <n v="281.33999999999997"/>
    <x v="2"/>
    <x v="1"/>
    <x v="8"/>
    <n v="3829.1899999999996"/>
    <n v="4110.53"/>
  </r>
  <r>
    <x v="7864"/>
    <x v="0"/>
    <x v="0"/>
    <n v="4967.5600000000004"/>
    <n v="0.19"/>
    <n v="4"/>
    <d v="2023-08-18T00:00:00"/>
    <d v="2023-08-22T00:00:00"/>
    <x v="2"/>
    <x v="1"/>
    <n v="1019.5"/>
    <x v="4"/>
    <x v="0"/>
    <x v="1"/>
    <n v="3948.0600000000004"/>
    <n v="19870.240000000002"/>
  </r>
  <r>
    <x v="7865"/>
    <x v="2"/>
    <x v="1"/>
    <n v="4900.38"/>
    <n v="0.43"/>
    <n v="3"/>
    <d v="2024-11-14T00:00:00"/>
    <d v="2024-11-17T00:00:00"/>
    <x v="2"/>
    <x v="0"/>
    <n v="338.93"/>
    <x v="5"/>
    <x v="1"/>
    <x v="11"/>
    <n v="4561.45"/>
    <n v="14701.14"/>
  </r>
  <r>
    <x v="7866"/>
    <x v="0"/>
    <x v="1"/>
    <n v="3347.17"/>
    <n v="0.39"/>
    <n v="4"/>
    <d v="2023-09-26T00:00:00"/>
    <d v="2023-09-30T00:00:00"/>
    <x v="1"/>
    <x v="2"/>
    <n v="663.82"/>
    <x v="3"/>
    <x v="0"/>
    <x v="7"/>
    <n v="2683.35"/>
    <n v="13388.68"/>
  </r>
  <r>
    <x v="7867"/>
    <x v="2"/>
    <x v="4"/>
    <n v="1938.54"/>
    <n v="0.12"/>
    <n v="6"/>
    <d v="2023-04-23T00:00:00"/>
    <d v="2023-04-30T00:00:00"/>
    <x v="0"/>
    <x v="1"/>
    <n v="389.49"/>
    <x v="4"/>
    <x v="0"/>
    <x v="3"/>
    <n v="1549.05"/>
    <n v="11631.24"/>
  </r>
  <r>
    <x v="7868"/>
    <x v="0"/>
    <x v="4"/>
    <n v="420.9"/>
    <n v="0.02"/>
    <n v="1"/>
    <d v="2023-05-28T00:00:00"/>
    <d v="2023-05-30T00:00:00"/>
    <x v="2"/>
    <x v="1"/>
    <n v="62.06"/>
    <x v="3"/>
    <x v="0"/>
    <x v="5"/>
    <n v="358.84"/>
    <n v="420.9"/>
  </r>
  <r>
    <x v="7869"/>
    <x v="1"/>
    <x v="4"/>
    <n v="3716.4"/>
    <n v="0.28000000000000003"/>
    <n v="8"/>
    <d v="2023-05-14T00:00:00"/>
    <d v="2023-05-16T00:00:00"/>
    <x v="0"/>
    <x v="1"/>
    <n v="234.17"/>
    <x v="4"/>
    <x v="0"/>
    <x v="5"/>
    <n v="3482.23"/>
    <n v="29731.200000000001"/>
  </r>
  <r>
    <x v="7870"/>
    <x v="1"/>
    <x v="0"/>
    <n v="4892.04"/>
    <n v="0.42"/>
    <n v="8"/>
    <d v="2024-10-16T00:00:00"/>
    <d v="2024-10-22T00:00:00"/>
    <x v="2"/>
    <x v="1"/>
    <n v="1248.75"/>
    <x v="0"/>
    <x v="1"/>
    <x v="2"/>
    <n v="3643.29"/>
    <n v="39136.32"/>
  </r>
  <r>
    <x v="7871"/>
    <x v="0"/>
    <x v="0"/>
    <n v="433.12"/>
    <n v="0.12"/>
    <n v="7"/>
    <d v="2023-07-19T00:00:00"/>
    <d v="2023-07-23T00:00:00"/>
    <x v="2"/>
    <x v="0"/>
    <n v="58.15"/>
    <x v="3"/>
    <x v="0"/>
    <x v="4"/>
    <n v="374.97"/>
    <n v="3031.84"/>
  </r>
  <r>
    <x v="7872"/>
    <x v="3"/>
    <x v="2"/>
    <n v="130.22"/>
    <n v="0.38"/>
    <n v="4"/>
    <d v="2024-07-29T00:00:00"/>
    <d v="2024-07-30T00:00:00"/>
    <x v="0"/>
    <x v="2"/>
    <n v="8.4600000000000009"/>
    <x v="4"/>
    <x v="1"/>
    <x v="4"/>
    <n v="121.75999999999999"/>
    <n v="520.88"/>
  </r>
  <r>
    <x v="7873"/>
    <x v="2"/>
    <x v="1"/>
    <n v="4175.7"/>
    <n v="0.21"/>
    <n v="8"/>
    <d v="2024-05-24T00:00:00"/>
    <d v="2024-05-30T00:00:00"/>
    <x v="2"/>
    <x v="1"/>
    <n v="264.12"/>
    <x v="4"/>
    <x v="1"/>
    <x v="5"/>
    <n v="3911.58"/>
    <n v="33405.599999999999"/>
  </r>
  <r>
    <x v="7874"/>
    <x v="1"/>
    <x v="4"/>
    <n v="601.07000000000005"/>
    <n v="0.17"/>
    <n v="9"/>
    <d v="2024-08-28T00:00:00"/>
    <d v="2024-09-04T00:00:00"/>
    <x v="0"/>
    <x v="2"/>
    <n v="43.21"/>
    <x v="0"/>
    <x v="1"/>
    <x v="1"/>
    <n v="557.86"/>
    <n v="5409.63"/>
  </r>
  <r>
    <x v="7875"/>
    <x v="3"/>
    <x v="1"/>
    <n v="499.95"/>
    <n v="0.09"/>
    <n v="5"/>
    <d v="2023-06-13T00:00:00"/>
    <d v="2023-06-19T00:00:00"/>
    <x v="1"/>
    <x v="1"/>
    <n v="133.21"/>
    <x v="4"/>
    <x v="0"/>
    <x v="9"/>
    <n v="366.74"/>
    <n v="2499.75"/>
  </r>
  <r>
    <x v="7876"/>
    <x v="2"/>
    <x v="3"/>
    <n v="4560.6499999999996"/>
    <n v="0.47"/>
    <n v="6"/>
    <d v="2023-05-11T00:00:00"/>
    <d v="2023-05-15T00:00:00"/>
    <x v="1"/>
    <x v="1"/>
    <n v="768.28"/>
    <x v="4"/>
    <x v="0"/>
    <x v="5"/>
    <n v="3792.37"/>
    <n v="27363.899999999998"/>
  </r>
  <r>
    <x v="7877"/>
    <x v="1"/>
    <x v="0"/>
    <n v="489.85"/>
    <n v="0.11"/>
    <n v="8"/>
    <d v="2023-12-13T00:00:00"/>
    <d v="2023-12-16T00:00:00"/>
    <x v="1"/>
    <x v="1"/>
    <n v="131.38"/>
    <x v="5"/>
    <x v="0"/>
    <x v="10"/>
    <n v="358.47"/>
    <n v="3918.8"/>
  </r>
  <r>
    <x v="7878"/>
    <x v="1"/>
    <x v="2"/>
    <n v="658.69"/>
    <n v="0.14000000000000001"/>
    <n v="5"/>
    <d v="2023-08-10T00:00:00"/>
    <d v="2023-08-11T00:00:00"/>
    <x v="0"/>
    <x v="1"/>
    <n v="156.24"/>
    <x v="4"/>
    <x v="0"/>
    <x v="1"/>
    <n v="502.45000000000005"/>
    <n v="3293.4500000000003"/>
  </r>
  <r>
    <x v="7879"/>
    <x v="0"/>
    <x v="3"/>
    <n v="2890.91"/>
    <n v="0.17"/>
    <n v="4"/>
    <d v="2023-05-03T00:00:00"/>
    <d v="2023-05-08T00:00:00"/>
    <x v="2"/>
    <x v="1"/>
    <n v="154.71"/>
    <x v="0"/>
    <x v="0"/>
    <x v="5"/>
    <n v="2736.2"/>
    <n v="11563.64"/>
  </r>
  <r>
    <x v="7880"/>
    <x v="2"/>
    <x v="1"/>
    <n v="3808.39"/>
    <n v="0.14000000000000001"/>
    <n v="8"/>
    <d v="2024-04-08T00:00:00"/>
    <d v="2024-04-13T00:00:00"/>
    <x v="2"/>
    <x v="2"/>
    <n v="480.61"/>
    <x v="3"/>
    <x v="1"/>
    <x v="3"/>
    <n v="3327.7799999999997"/>
    <n v="30467.119999999999"/>
  </r>
  <r>
    <x v="7881"/>
    <x v="3"/>
    <x v="0"/>
    <n v="2057.9"/>
    <n v="0.08"/>
    <n v="3"/>
    <d v="2023-02-09T00:00:00"/>
    <d v="2023-02-10T00:00:00"/>
    <x v="1"/>
    <x v="0"/>
    <n v="371.63"/>
    <x v="1"/>
    <x v="0"/>
    <x v="8"/>
    <n v="1686.27"/>
    <n v="6173.7000000000007"/>
  </r>
  <r>
    <x v="7882"/>
    <x v="3"/>
    <x v="4"/>
    <n v="2160.89"/>
    <n v="0.18"/>
    <n v="6"/>
    <d v="2024-02-26T00:00:00"/>
    <d v="2024-03-03T00:00:00"/>
    <x v="0"/>
    <x v="2"/>
    <n v="124.15"/>
    <x v="5"/>
    <x v="1"/>
    <x v="8"/>
    <n v="2036.7399999999998"/>
    <n v="12965.34"/>
  </r>
  <r>
    <x v="7883"/>
    <x v="3"/>
    <x v="3"/>
    <n v="3199.87"/>
    <n v="0.24"/>
    <n v="9"/>
    <d v="2023-02-14T00:00:00"/>
    <d v="2023-02-21T00:00:00"/>
    <x v="1"/>
    <x v="2"/>
    <n v="926.61"/>
    <x v="2"/>
    <x v="0"/>
    <x v="8"/>
    <n v="2273.2599999999998"/>
    <n v="28798.829999999998"/>
  </r>
  <r>
    <x v="7884"/>
    <x v="2"/>
    <x v="0"/>
    <n v="2576.58"/>
    <n v="0.28000000000000003"/>
    <n v="6"/>
    <d v="2023-07-09T00:00:00"/>
    <d v="2023-07-13T00:00:00"/>
    <x v="0"/>
    <x v="2"/>
    <n v="714.62"/>
    <x v="1"/>
    <x v="0"/>
    <x v="4"/>
    <n v="1861.96"/>
    <n v="15459.48"/>
  </r>
  <r>
    <x v="7885"/>
    <x v="3"/>
    <x v="1"/>
    <n v="191.28"/>
    <n v="0.08"/>
    <n v="9"/>
    <d v="2024-12-25T00:00:00"/>
    <d v="2025-01-01T00:00:00"/>
    <x v="2"/>
    <x v="1"/>
    <n v="20.84"/>
    <x v="3"/>
    <x v="1"/>
    <x v="10"/>
    <n v="170.44"/>
    <n v="1721.52"/>
  </r>
  <r>
    <x v="7886"/>
    <x v="3"/>
    <x v="1"/>
    <n v="656.56"/>
    <n v="0.39"/>
    <n v="8"/>
    <d v="2023-07-29T00:00:00"/>
    <d v="2023-08-03T00:00:00"/>
    <x v="2"/>
    <x v="2"/>
    <n v="92.88"/>
    <x v="4"/>
    <x v="0"/>
    <x v="4"/>
    <n v="563.67999999999995"/>
    <n v="5252.48"/>
  </r>
  <r>
    <x v="7887"/>
    <x v="3"/>
    <x v="3"/>
    <n v="2949.84"/>
    <n v="0.16"/>
    <n v="9"/>
    <d v="2024-09-08T00:00:00"/>
    <d v="2024-09-11T00:00:00"/>
    <x v="2"/>
    <x v="0"/>
    <n v="683.47"/>
    <x v="2"/>
    <x v="1"/>
    <x v="7"/>
    <n v="2266.37"/>
    <n v="26548.560000000001"/>
  </r>
  <r>
    <x v="7888"/>
    <x v="0"/>
    <x v="3"/>
    <n v="3988.95"/>
    <n v="0.46"/>
    <n v="9"/>
    <d v="2024-08-29T00:00:00"/>
    <d v="2024-09-03T00:00:00"/>
    <x v="1"/>
    <x v="1"/>
    <n v="216.6"/>
    <x v="0"/>
    <x v="1"/>
    <x v="1"/>
    <n v="3772.35"/>
    <n v="35900.549999999996"/>
  </r>
  <r>
    <x v="7889"/>
    <x v="0"/>
    <x v="3"/>
    <n v="3839.21"/>
    <n v="0.16"/>
    <n v="8"/>
    <d v="2024-07-31T00:00:00"/>
    <d v="2024-08-03T00:00:00"/>
    <x v="2"/>
    <x v="2"/>
    <n v="407.83"/>
    <x v="2"/>
    <x v="1"/>
    <x v="4"/>
    <n v="3431.38"/>
    <n v="30713.68"/>
  </r>
  <r>
    <x v="7890"/>
    <x v="2"/>
    <x v="2"/>
    <n v="3726.28"/>
    <n v="0.43"/>
    <n v="9"/>
    <d v="2023-01-24T00:00:00"/>
    <d v="2023-01-25T00:00:00"/>
    <x v="0"/>
    <x v="0"/>
    <n v="664.08"/>
    <x v="0"/>
    <x v="0"/>
    <x v="6"/>
    <n v="3062.2000000000003"/>
    <n v="33536.520000000004"/>
  </r>
  <r>
    <x v="7891"/>
    <x v="2"/>
    <x v="4"/>
    <n v="3879.24"/>
    <n v="0.18"/>
    <n v="7"/>
    <d v="2024-01-17T00:00:00"/>
    <d v="2024-01-20T00:00:00"/>
    <x v="0"/>
    <x v="0"/>
    <n v="545.98"/>
    <x v="3"/>
    <x v="1"/>
    <x v="6"/>
    <n v="3333.2599999999998"/>
    <n v="27154.68"/>
  </r>
  <r>
    <x v="7892"/>
    <x v="3"/>
    <x v="0"/>
    <n v="317.77"/>
    <n v="0.25"/>
    <n v="7"/>
    <d v="2024-05-08T00:00:00"/>
    <d v="2024-05-10T00:00:00"/>
    <x v="1"/>
    <x v="2"/>
    <n v="24.66"/>
    <x v="3"/>
    <x v="1"/>
    <x v="5"/>
    <n v="293.10999999999996"/>
    <n v="2224.39"/>
  </r>
  <r>
    <x v="7893"/>
    <x v="0"/>
    <x v="1"/>
    <n v="4486"/>
    <n v="0.19"/>
    <n v="4"/>
    <d v="2023-12-03T00:00:00"/>
    <d v="2023-12-05T00:00:00"/>
    <x v="1"/>
    <x v="2"/>
    <n v="846.62"/>
    <x v="5"/>
    <x v="0"/>
    <x v="10"/>
    <n v="3639.38"/>
    <n v="17944"/>
  </r>
  <r>
    <x v="7894"/>
    <x v="1"/>
    <x v="1"/>
    <n v="4457.49"/>
    <n v="0.19"/>
    <n v="1"/>
    <d v="2024-05-14T00:00:00"/>
    <d v="2024-05-16T00:00:00"/>
    <x v="1"/>
    <x v="1"/>
    <n v="1139.22"/>
    <x v="5"/>
    <x v="1"/>
    <x v="5"/>
    <n v="3318.2699999999995"/>
    <n v="4457.49"/>
  </r>
  <r>
    <x v="7895"/>
    <x v="1"/>
    <x v="4"/>
    <n v="2706.43"/>
    <n v="0.31"/>
    <n v="7"/>
    <d v="2024-04-29T00:00:00"/>
    <d v="2024-05-01T00:00:00"/>
    <x v="0"/>
    <x v="2"/>
    <n v="291.73"/>
    <x v="4"/>
    <x v="1"/>
    <x v="3"/>
    <n v="2414.6999999999998"/>
    <n v="18945.009999999998"/>
  </r>
  <r>
    <x v="7896"/>
    <x v="3"/>
    <x v="3"/>
    <n v="1318.11"/>
    <n v="0.35"/>
    <n v="8"/>
    <d v="2024-10-03T00:00:00"/>
    <d v="2024-10-04T00:00:00"/>
    <x v="2"/>
    <x v="1"/>
    <n v="139.26"/>
    <x v="4"/>
    <x v="1"/>
    <x v="2"/>
    <n v="1178.8499999999999"/>
    <n v="10544.88"/>
  </r>
  <r>
    <x v="7897"/>
    <x v="3"/>
    <x v="3"/>
    <n v="3001.67"/>
    <n v="0.44"/>
    <n v="9"/>
    <d v="2024-06-21T00:00:00"/>
    <d v="2024-06-28T00:00:00"/>
    <x v="0"/>
    <x v="1"/>
    <n v="203.15"/>
    <x v="4"/>
    <x v="1"/>
    <x v="9"/>
    <n v="2798.52"/>
    <n v="27015.03"/>
  </r>
  <r>
    <x v="7898"/>
    <x v="0"/>
    <x v="1"/>
    <n v="2833.64"/>
    <n v="0.28000000000000003"/>
    <n v="1"/>
    <d v="2023-02-13T00:00:00"/>
    <d v="2023-02-16T00:00:00"/>
    <x v="1"/>
    <x v="2"/>
    <n v="534.34"/>
    <x v="2"/>
    <x v="0"/>
    <x v="8"/>
    <n v="2299.2999999999997"/>
    <n v="2833.64"/>
  </r>
  <r>
    <x v="7899"/>
    <x v="0"/>
    <x v="4"/>
    <n v="1192.49"/>
    <n v="0.11"/>
    <n v="9"/>
    <d v="2024-05-27T00:00:00"/>
    <d v="2024-06-02T00:00:00"/>
    <x v="0"/>
    <x v="0"/>
    <n v="180.27"/>
    <x v="5"/>
    <x v="1"/>
    <x v="5"/>
    <n v="1012.22"/>
    <n v="10732.41"/>
  </r>
  <r>
    <x v="7900"/>
    <x v="0"/>
    <x v="1"/>
    <n v="3055.34"/>
    <n v="0.49"/>
    <n v="7"/>
    <d v="2024-10-03T00:00:00"/>
    <d v="2024-10-07T00:00:00"/>
    <x v="2"/>
    <x v="0"/>
    <n v="635.49"/>
    <x v="1"/>
    <x v="1"/>
    <x v="2"/>
    <n v="2419.8500000000004"/>
    <n v="21387.38"/>
  </r>
  <r>
    <x v="7901"/>
    <x v="2"/>
    <x v="3"/>
    <n v="4006.74"/>
    <n v="0.34"/>
    <n v="7"/>
    <d v="2023-08-13T00:00:00"/>
    <d v="2023-08-15T00:00:00"/>
    <x v="2"/>
    <x v="0"/>
    <n v="235.11"/>
    <x v="3"/>
    <x v="0"/>
    <x v="1"/>
    <n v="3771.6299999999997"/>
    <n v="28047.18"/>
  </r>
  <r>
    <x v="7902"/>
    <x v="2"/>
    <x v="0"/>
    <n v="4049.92"/>
    <n v="0.19"/>
    <n v="3"/>
    <d v="2024-02-18T00:00:00"/>
    <d v="2024-02-20T00:00:00"/>
    <x v="1"/>
    <x v="2"/>
    <n v="850.55"/>
    <x v="5"/>
    <x v="1"/>
    <x v="8"/>
    <n v="3199.37"/>
    <n v="12149.76"/>
  </r>
  <r>
    <x v="7903"/>
    <x v="3"/>
    <x v="3"/>
    <n v="392.52"/>
    <n v="0.48"/>
    <n v="1"/>
    <d v="2024-06-29T00:00:00"/>
    <d v="2024-07-06T00:00:00"/>
    <x v="0"/>
    <x v="1"/>
    <n v="111.06"/>
    <x v="5"/>
    <x v="1"/>
    <x v="9"/>
    <n v="281.45999999999998"/>
    <n v="392.52"/>
  </r>
  <r>
    <x v="7904"/>
    <x v="2"/>
    <x v="0"/>
    <n v="1066.0999999999999"/>
    <n v="0.48"/>
    <n v="7"/>
    <d v="2023-12-13T00:00:00"/>
    <d v="2023-12-18T00:00:00"/>
    <x v="1"/>
    <x v="0"/>
    <n v="272.33999999999997"/>
    <x v="1"/>
    <x v="0"/>
    <x v="10"/>
    <n v="793.76"/>
    <n v="7462.6999999999989"/>
  </r>
  <r>
    <x v="7905"/>
    <x v="0"/>
    <x v="2"/>
    <n v="3374.29"/>
    <n v="0.04"/>
    <n v="8"/>
    <d v="2023-04-17T00:00:00"/>
    <d v="2023-04-19T00:00:00"/>
    <x v="1"/>
    <x v="2"/>
    <n v="460.01"/>
    <x v="5"/>
    <x v="0"/>
    <x v="3"/>
    <n v="2914.2799999999997"/>
    <n v="26994.32"/>
  </r>
  <r>
    <x v="7906"/>
    <x v="0"/>
    <x v="4"/>
    <n v="4313.18"/>
    <n v="0.01"/>
    <n v="6"/>
    <d v="2023-07-18T00:00:00"/>
    <d v="2023-07-22T00:00:00"/>
    <x v="1"/>
    <x v="0"/>
    <n v="334.87"/>
    <x v="3"/>
    <x v="0"/>
    <x v="4"/>
    <n v="3978.3100000000004"/>
    <n v="25879.08"/>
  </r>
  <r>
    <x v="7907"/>
    <x v="2"/>
    <x v="2"/>
    <n v="2653.96"/>
    <n v="0.02"/>
    <n v="7"/>
    <d v="2023-12-25T00:00:00"/>
    <d v="2023-12-29T00:00:00"/>
    <x v="1"/>
    <x v="0"/>
    <n v="489.96"/>
    <x v="3"/>
    <x v="0"/>
    <x v="10"/>
    <n v="2164"/>
    <n v="18577.72"/>
  </r>
  <r>
    <x v="7908"/>
    <x v="1"/>
    <x v="3"/>
    <n v="3566.88"/>
    <n v="0.34"/>
    <n v="9"/>
    <d v="2023-09-15T00:00:00"/>
    <d v="2023-09-21T00:00:00"/>
    <x v="0"/>
    <x v="0"/>
    <n v="431.41"/>
    <x v="3"/>
    <x v="0"/>
    <x v="7"/>
    <n v="3135.4700000000003"/>
    <n v="32101.920000000002"/>
  </r>
  <r>
    <x v="7909"/>
    <x v="3"/>
    <x v="4"/>
    <n v="203.25"/>
    <n v="0.36"/>
    <n v="8"/>
    <d v="2023-03-05T00:00:00"/>
    <d v="2023-03-12T00:00:00"/>
    <x v="1"/>
    <x v="2"/>
    <n v="10.71"/>
    <x v="3"/>
    <x v="0"/>
    <x v="0"/>
    <n v="192.54"/>
    <n v="1626"/>
  </r>
  <r>
    <x v="7910"/>
    <x v="1"/>
    <x v="3"/>
    <n v="3081.26"/>
    <n v="0.36"/>
    <n v="5"/>
    <d v="2024-08-28T00:00:00"/>
    <d v="2024-09-02T00:00:00"/>
    <x v="2"/>
    <x v="1"/>
    <n v="468.86"/>
    <x v="4"/>
    <x v="1"/>
    <x v="1"/>
    <n v="2612.4"/>
    <n v="15406.300000000001"/>
  </r>
  <r>
    <x v="7911"/>
    <x v="3"/>
    <x v="4"/>
    <n v="4813.3500000000004"/>
    <n v="0.32"/>
    <n v="4"/>
    <d v="2024-01-22T00:00:00"/>
    <d v="2024-01-28T00:00:00"/>
    <x v="1"/>
    <x v="0"/>
    <n v="890.42"/>
    <x v="4"/>
    <x v="1"/>
    <x v="6"/>
    <n v="3922.9300000000003"/>
    <n v="19253.400000000001"/>
  </r>
  <r>
    <x v="7912"/>
    <x v="1"/>
    <x v="4"/>
    <n v="3338.97"/>
    <n v="0.14000000000000001"/>
    <n v="4"/>
    <d v="2024-01-18T00:00:00"/>
    <d v="2024-01-19T00:00:00"/>
    <x v="2"/>
    <x v="2"/>
    <n v="814.27"/>
    <x v="0"/>
    <x v="1"/>
    <x v="6"/>
    <n v="2524.6999999999998"/>
    <n v="13355.88"/>
  </r>
  <r>
    <x v="7913"/>
    <x v="2"/>
    <x v="3"/>
    <n v="4619.1499999999996"/>
    <n v="0.08"/>
    <n v="4"/>
    <d v="2024-03-25T00:00:00"/>
    <d v="2024-03-31T00:00:00"/>
    <x v="0"/>
    <x v="0"/>
    <n v="1362.34"/>
    <x v="4"/>
    <x v="1"/>
    <x v="0"/>
    <n v="3256.8099999999995"/>
    <n v="18476.599999999999"/>
  </r>
  <r>
    <x v="7914"/>
    <x v="3"/>
    <x v="3"/>
    <n v="2873.45"/>
    <n v="0.46"/>
    <n v="2"/>
    <d v="2023-06-07T00:00:00"/>
    <d v="2023-06-14T00:00:00"/>
    <x v="1"/>
    <x v="1"/>
    <n v="766.22"/>
    <x v="1"/>
    <x v="0"/>
    <x v="9"/>
    <n v="2107.2299999999996"/>
    <n v="5746.9"/>
  </r>
  <r>
    <x v="7915"/>
    <x v="3"/>
    <x v="4"/>
    <n v="4232.5600000000004"/>
    <n v="0.46"/>
    <n v="7"/>
    <d v="2023-04-11T00:00:00"/>
    <d v="2023-04-12T00:00:00"/>
    <x v="0"/>
    <x v="1"/>
    <n v="784.64"/>
    <x v="3"/>
    <x v="0"/>
    <x v="3"/>
    <n v="3447.9200000000005"/>
    <n v="29627.920000000002"/>
  </r>
  <r>
    <x v="7916"/>
    <x v="3"/>
    <x v="4"/>
    <n v="708.4"/>
    <n v="0.12"/>
    <n v="8"/>
    <d v="2024-04-21T00:00:00"/>
    <d v="2024-04-24T00:00:00"/>
    <x v="2"/>
    <x v="2"/>
    <n v="178.29"/>
    <x v="1"/>
    <x v="1"/>
    <x v="3"/>
    <n v="530.11"/>
    <n v="5667.2"/>
  </r>
  <r>
    <x v="7917"/>
    <x v="0"/>
    <x v="3"/>
    <n v="705.21"/>
    <n v="0.08"/>
    <n v="7"/>
    <d v="2024-11-05T00:00:00"/>
    <d v="2024-11-11T00:00:00"/>
    <x v="2"/>
    <x v="2"/>
    <n v="181.45"/>
    <x v="0"/>
    <x v="1"/>
    <x v="11"/>
    <n v="523.76"/>
    <n v="4936.47"/>
  </r>
  <r>
    <x v="7918"/>
    <x v="0"/>
    <x v="3"/>
    <n v="688.88"/>
    <n v="0.19"/>
    <n v="8"/>
    <d v="2024-09-25T00:00:00"/>
    <d v="2024-10-02T00:00:00"/>
    <x v="0"/>
    <x v="0"/>
    <n v="200.93"/>
    <x v="0"/>
    <x v="1"/>
    <x v="7"/>
    <n v="487.95"/>
    <n v="5511.04"/>
  </r>
  <r>
    <x v="7919"/>
    <x v="1"/>
    <x v="1"/>
    <n v="2495.36"/>
    <n v="0.02"/>
    <n v="9"/>
    <d v="2023-08-18T00:00:00"/>
    <d v="2023-08-24T00:00:00"/>
    <x v="1"/>
    <x v="0"/>
    <n v="278.83"/>
    <x v="5"/>
    <x v="0"/>
    <x v="1"/>
    <n v="2216.5300000000002"/>
    <n v="22458.240000000002"/>
  </r>
  <r>
    <x v="7920"/>
    <x v="2"/>
    <x v="1"/>
    <n v="1718.29"/>
    <n v="0.08"/>
    <n v="8"/>
    <d v="2024-10-23T00:00:00"/>
    <d v="2024-10-27T00:00:00"/>
    <x v="0"/>
    <x v="2"/>
    <n v="194.1"/>
    <x v="2"/>
    <x v="1"/>
    <x v="2"/>
    <n v="1524.19"/>
    <n v="13746.32"/>
  </r>
  <r>
    <x v="7921"/>
    <x v="0"/>
    <x v="1"/>
    <n v="3624.01"/>
    <n v="0.19"/>
    <n v="5"/>
    <d v="2023-09-08T00:00:00"/>
    <d v="2023-09-12T00:00:00"/>
    <x v="1"/>
    <x v="0"/>
    <n v="379.21"/>
    <x v="5"/>
    <x v="0"/>
    <x v="7"/>
    <n v="3244.8"/>
    <n v="18120.050000000003"/>
  </r>
  <r>
    <x v="7922"/>
    <x v="3"/>
    <x v="2"/>
    <n v="4522.8500000000004"/>
    <n v="0.12"/>
    <n v="4"/>
    <d v="2023-08-17T00:00:00"/>
    <d v="2023-08-23T00:00:00"/>
    <x v="2"/>
    <x v="2"/>
    <n v="1245.1300000000001"/>
    <x v="0"/>
    <x v="0"/>
    <x v="1"/>
    <n v="3277.7200000000003"/>
    <n v="18091.400000000001"/>
  </r>
  <r>
    <x v="7923"/>
    <x v="0"/>
    <x v="4"/>
    <n v="3134.94"/>
    <n v="0.37"/>
    <n v="5"/>
    <d v="2024-08-16T00:00:00"/>
    <d v="2024-08-18T00:00:00"/>
    <x v="1"/>
    <x v="2"/>
    <n v="692.87"/>
    <x v="4"/>
    <x v="1"/>
    <x v="1"/>
    <n v="2442.0700000000002"/>
    <n v="15674.7"/>
  </r>
  <r>
    <x v="7924"/>
    <x v="2"/>
    <x v="0"/>
    <n v="1144.73"/>
    <n v="0.45"/>
    <n v="1"/>
    <d v="2024-05-02T00:00:00"/>
    <d v="2024-05-04T00:00:00"/>
    <x v="2"/>
    <x v="1"/>
    <n v="97.27"/>
    <x v="2"/>
    <x v="1"/>
    <x v="5"/>
    <n v="1047.46"/>
    <n v="1144.73"/>
  </r>
  <r>
    <x v="7925"/>
    <x v="0"/>
    <x v="2"/>
    <n v="4661.3"/>
    <n v="0.45"/>
    <n v="5"/>
    <d v="2024-09-12T00:00:00"/>
    <d v="2024-09-19T00:00:00"/>
    <x v="2"/>
    <x v="2"/>
    <n v="1353.34"/>
    <x v="0"/>
    <x v="1"/>
    <x v="7"/>
    <n v="3307.96"/>
    <n v="23306.5"/>
  </r>
  <r>
    <x v="7926"/>
    <x v="3"/>
    <x v="4"/>
    <n v="2686.5"/>
    <n v="0.3"/>
    <n v="6"/>
    <d v="2024-07-19T00:00:00"/>
    <d v="2024-07-21T00:00:00"/>
    <x v="0"/>
    <x v="1"/>
    <n v="540.96"/>
    <x v="2"/>
    <x v="1"/>
    <x v="4"/>
    <n v="2145.54"/>
    <n v="16119"/>
  </r>
  <r>
    <x v="7927"/>
    <x v="1"/>
    <x v="0"/>
    <n v="3627.73"/>
    <n v="0.35"/>
    <n v="9"/>
    <d v="2024-04-26T00:00:00"/>
    <d v="2024-05-02T00:00:00"/>
    <x v="1"/>
    <x v="0"/>
    <n v="183.3"/>
    <x v="0"/>
    <x v="1"/>
    <x v="3"/>
    <n v="3444.43"/>
    <n v="32649.57"/>
  </r>
  <r>
    <x v="7928"/>
    <x v="3"/>
    <x v="1"/>
    <n v="4463.4799999999996"/>
    <n v="0.25"/>
    <n v="9"/>
    <d v="2024-11-30T00:00:00"/>
    <d v="2024-12-06T00:00:00"/>
    <x v="0"/>
    <x v="0"/>
    <n v="710.4"/>
    <x v="5"/>
    <x v="1"/>
    <x v="11"/>
    <n v="3753.0799999999995"/>
    <n v="40171.319999999992"/>
  </r>
  <r>
    <x v="7929"/>
    <x v="2"/>
    <x v="0"/>
    <n v="4950.18"/>
    <n v="7.0000000000000007E-2"/>
    <n v="3"/>
    <d v="2024-05-07T00:00:00"/>
    <d v="2024-05-14T00:00:00"/>
    <x v="0"/>
    <x v="0"/>
    <n v="1203.8900000000001"/>
    <x v="1"/>
    <x v="1"/>
    <x v="5"/>
    <n v="3746.29"/>
    <n v="14850.54"/>
  </r>
  <r>
    <x v="7930"/>
    <x v="1"/>
    <x v="3"/>
    <n v="2579.71"/>
    <n v="0.32"/>
    <n v="8"/>
    <d v="2023-04-23T00:00:00"/>
    <d v="2023-04-26T00:00:00"/>
    <x v="1"/>
    <x v="1"/>
    <n v="329.1"/>
    <x v="2"/>
    <x v="0"/>
    <x v="3"/>
    <n v="2250.61"/>
    <n v="20637.68"/>
  </r>
  <r>
    <x v="7931"/>
    <x v="0"/>
    <x v="3"/>
    <n v="4059.51"/>
    <n v="0.17"/>
    <n v="8"/>
    <d v="2024-07-03T00:00:00"/>
    <d v="2024-07-07T00:00:00"/>
    <x v="2"/>
    <x v="2"/>
    <n v="884.07"/>
    <x v="0"/>
    <x v="1"/>
    <x v="4"/>
    <n v="3175.44"/>
    <n v="32476.080000000002"/>
  </r>
  <r>
    <x v="7932"/>
    <x v="0"/>
    <x v="4"/>
    <n v="2877.65"/>
    <n v="0"/>
    <n v="9"/>
    <d v="2023-10-13T00:00:00"/>
    <d v="2023-10-15T00:00:00"/>
    <x v="1"/>
    <x v="2"/>
    <n v="660.44"/>
    <x v="2"/>
    <x v="0"/>
    <x v="2"/>
    <n v="2217.21"/>
    <n v="25898.850000000002"/>
  </r>
  <r>
    <x v="7933"/>
    <x v="0"/>
    <x v="2"/>
    <n v="2483.62"/>
    <n v="0.28999999999999998"/>
    <n v="1"/>
    <d v="2024-01-21T00:00:00"/>
    <d v="2024-01-27T00:00:00"/>
    <x v="1"/>
    <x v="0"/>
    <n v="638.65"/>
    <x v="0"/>
    <x v="1"/>
    <x v="6"/>
    <n v="1844.9699999999998"/>
    <n v="2483.62"/>
  </r>
  <r>
    <x v="7934"/>
    <x v="1"/>
    <x v="1"/>
    <n v="2734.79"/>
    <n v="0.1"/>
    <n v="5"/>
    <d v="2023-01-20T00:00:00"/>
    <d v="2023-01-22T00:00:00"/>
    <x v="2"/>
    <x v="2"/>
    <n v="533.59"/>
    <x v="0"/>
    <x v="0"/>
    <x v="6"/>
    <n v="2201.1999999999998"/>
    <n v="13673.95"/>
  </r>
  <r>
    <x v="7935"/>
    <x v="3"/>
    <x v="4"/>
    <n v="2472.9499999999998"/>
    <n v="0.44"/>
    <n v="5"/>
    <d v="2024-04-08T00:00:00"/>
    <d v="2024-04-12T00:00:00"/>
    <x v="2"/>
    <x v="1"/>
    <n v="242.07"/>
    <x v="2"/>
    <x v="1"/>
    <x v="3"/>
    <n v="2230.8799999999997"/>
    <n v="12364.75"/>
  </r>
  <r>
    <x v="7936"/>
    <x v="1"/>
    <x v="1"/>
    <n v="2163.04"/>
    <n v="0.47"/>
    <n v="7"/>
    <d v="2024-08-02T00:00:00"/>
    <d v="2024-08-04T00:00:00"/>
    <x v="2"/>
    <x v="0"/>
    <n v="563.6"/>
    <x v="4"/>
    <x v="1"/>
    <x v="1"/>
    <n v="1599.44"/>
    <n v="15141.279999999999"/>
  </r>
  <r>
    <x v="7937"/>
    <x v="1"/>
    <x v="3"/>
    <n v="3646.23"/>
    <n v="0.08"/>
    <n v="8"/>
    <d v="2024-12-17T00:00:00"/>
    <d v="2024-12-24T00:00:00"/>
    <x v="1"/>
    <x v="1"/>
    <n v="349.4"/>
    <x v="0"/>
    <x v="1"/>
    <x v="10"/>
    <n v="3296.83"/>
    <n v="29169.84"/>
  </r>
  <r>
    <x v="7938"/>
    <x v="2"/>
    <x v="2"/>
    <n v="1323.41"/>
    <n v="0.01"/>
    <n v="7"/>
    <d v="2023-07-25T00:00:00"/>
    <d v="2023-07-30T00:00:00"/>
    <x v="2"/>
    <x v="2"/>
    <n v="217.87"/>
    <x v="4"/>
    <x v="0"/>
    <x v="4"/>
    <n v="1105.54"/>
    <n v="9263.8700000000008"/>
  </r>
  <r>
    <x v="7939"/>
    <x v="1"/>
    <x v="2"/>
    <n v="3120.27"/>
    <n v="0"/>
    <n v="6"/>
    <d v="2024-06-04T00:00:00"/>
    <d v="2024-06-09T00:00:00"/>
    <x v="1"/>
    <x v="1"/>
    <n v="226.19"/>
    <x v="1"/>
    <x v="1"/>
    <x v="9"/>
    <n v="2894.08"/>
    <n v="18721.62"/>
  </r>
  <r>
    <x v="7940"/>
    <x v="0"/>
    <x v="3"/>
    <n v="3593.5"/>
    <n v="0.46"/>
    <n v="4"/>
    <d v="2024-02-02T00:00:00"/>
    <d v="2024-02-09T00:00:00"/>
    <x v="2"/>
    <x v="2"/>
    <n v="322.70999999999998"/>
    <x v="0"/>
    <x v="1"/>
    <x v="8"/>
    <n v="3270.79"/>
    <n v="14374"/>
  </r>
  <r>
    <x v="7941"/>
    <x v="3"/>
    <x v="0"/>
    <n v="4471.25"/>
    <n v="0.08"/>
    <n v="9"/>
    <d v="2024-05-20T00:00:00"/>
    <d v="2024-05-21T00:00:00"/>
    <x v="2"/>
    <x v="1"/>
    <n v="437.99"/>
    <x v="1"/>
    <x v="1"/>
    <x v="5"/>
    <n v="4033.26"/>
    <n v="40241.25"/>
  </r>
  <r>
    <x v="7942"/>
    <x v="3"/>
    <x v="2"/>
    <n v="1726.2"/>
    <n v="0.22"/>
    <n v="2"/>
    <d v="2023-09-23T00:00:00"/>
    <d v="2023-09-30T00:00:00"/>
    <x v="2"/>
    <x v="1"/>
    <n v="396.81"/>
    <x v="0"/>
    <x v="0"/>
    <x v="7"/>
    <n v="1329.39"/>
    <n v="3452.4"/>
  </r>
  <r>
    <x v="7943"/>
    <x v="3"/>
    <x v="0"/>
    <n v="4316.9399999999996"/>
    <n v="0.03"/>
    <n v="6"/>
    <d v="2023-07-18T00:00:00"/>
    <d v="2023-07-22T00:00:00"/>
    <x v="1"/>
    <x v="0"/>
    <n v="453.08"/>
    <x v="0"/>
    <x v="0"/>
    <x v="4"/>
    <n v="3863.8599999999997"/>
    <n v="25901.64"/>
  </r>
  <r>
    <x v="7944"/>
    <x v="0"/>
    <x v="1"/>
    <n v="4731.93"/>
    <n v="0.19"/>
    <n v="6"/>
    <d v="2023-11-09T00:00:00"/>
    <d v="2023-11-14T00:00:00"/>
    <x v="0"/>
    <x v="2"/>
    <n v="842.47"/>
    <x v="4"/>
    <x v="0"/>
    <x v="11"/>
    <n v="3889.46"/>
    <n v="28391.58"/>
  </r>
  <r>
    <x v="7945"/>
    <x v="0"/>
    <x v="2"/>
    <n v="3278.53"/>
    <n v="0.39"/>
    <n v="4"/>
    <d v="2023-01-06T00:00:00"/>
    <d v="2023-01-10T00:00:00"/>
    <x v="1"/>
    <x v="0"/>
    <n v="719.2"/>
    <x v="0"/>
    <x v="0"/>
    <x v="6"/>
    <n v="2559.33"/>
    <n v="13114.12"/>
  </r>
  <r>
    <x v="7946"/>
    <x v="0"/>
    <x v="3"/>
    <n v="3880.02"/>
    <n v="0.2"/>
    <n v="3"/>
    <d v="2023-09-26T00:00:00"/>
    <d v="2023-09-29T00:00:00"/>
    <x v="1"/>
    <x v="0"/>
    <n v="727.5"/>
    <x v="4"/>
    <x v="0"/>
    <x v="7"/>
    <n v="3152.52"/>
    <n v="11640.06"/>
  </r>
  <r>
    <x v="7947"/>
    <x v="0"/>
    <x v="0"/>
    <n v="2087.96"/>
    <n v="0.39"/>
    <n v="3"/>
    <d v="2024-07-24T00:00:00"/>
    <d v="2024-07-28T00:00:00"/>
    <x v="0"/>
    <x v="0"/>
    <n v="449.19"/>
    <x v="5"/>
    <x v="1"/>
    <x v="4"/>
    <n v="1638.77"/>
    <n v="6263.88"/>
  </r>
  <r>
    <x v="7948"/>
    <x v="0"/>
    <x v="1"/>
    <n v="4765.46"/>
    <n v="0.34"/>
    <n v="2"/>
    <d v="2024-01-15T00:00:00"/>
    <d v="2024-01-16T00:00:00"/>
    <x v="0"/>
    <x v="0"/>
    <n v="1309.8699999999999"/>
    <x v="2"/>
    <x v="1"/>
    <x v="6"/>
    <n v="3455.59"/>
    <n v="9530.92"/>
  </r>
  <r>
    <x v="7949"/>
    <x v="1"/>
    <x v="1"/>
    <n v="3387.22"/>
    <n v="0.26"/>
    <n v="3"/>
    <d v="2023-04-30T00:00:00"/>
    <d v="2023-05-01T00:00:00"/>
    <x v="0"/>
    <x v="1"/>
    <n v="987.3"/>
    <x v="4"/>
    <x v="0"/>
    <x v="3"/>
    <n v="2399.92"/>
    <n v="10161.66"/>
  </r>
  <r>
    <x v="7950"/>
    <x v="0"/>
    <x v="2"/>
    <n v="1619.77"/>
    <n v="0.37"/>
    <n v="4"/>
    <d v="2024-06-21T00:00:00"/>
    <d v="2024-06-24T00:00:00"/>
    <x v="1"/>
    <x v="2"/>
    <n v="357.99"/>
    <x v="3"/>
    <x v="1"/>
    <x v="9"/>
    <n v="1261.78"/>
    <n v="6479.08"/>
  </r>
  <r>
    <x v="7951"/>
    <x v="0"/>
    <x v="2"/>
    <n v="2080.88"/>
    <n v="0.44"/>
    <n v="4"/>
    <d v="2024-06-27T00:00:00"/>
    <d v="2024-07-01T00:00:00"/>
    <x v="2"/>
    <x v="0"/>
    <n v="201.2"/>
    <x v="0"/>
    <x v="1"/>
    <x v="9"/>
    <n v="1879.68"/>
    <n v="8323.52"/>
  </r>
  <r>
    <x v="7952"/>
    <x v="0"/>
    <x v="4"/>
    <n v="3127"/>
    <n v="0.4"/>
    <n v="7"/>
    <d v="2024-03-26T00:00:00"/>
    <d v="2024-04-01T00:00:00"/>
    <x v="0"/>
    <x v="1"/>
    <n v="921.87"/>
    <x v="2"/>
    <x v="1"/>
    <x v="0"/>
    <n v="2205.13"/>
    <n v="21889"/>
  </r>
  <r>
    <x v="7953"/>
    <x v="0"/>
    <x v="4"/>
    <n v="1247.26"/>
    <n v="0.35"/>
    <n v="4"/>
    <d v="2024-01-30T00:00:00"/>
    <d v="2024-02-03T00:00:00"/>
    <x v="2"/>
    <x v="1"/>
    <n v="84.26"/>
    <x v="2"/>
    <x v="1"/>
    <x v="6"/>
    <n v="1163"/>
    <n v="4989.04"/>
  </r>
  <r>
    <x v="7954"/>
    <x v="3"/>
    <x v="2"/>
    <n v="3794.18"/>
    <n v="0.35"/>
    <n v="9"/>
    <d v="2024-03-17T00:00:00"/>
    <d v="2024-03-22T00:00:00"/>
    <x v="1"/>
    <x v="1"/>
    <n v="1069.71"/>
    <x v="5"/>
    <x v="1"/>
    <x v="0"/>
    <n v="2724.47"/>
    <n v="34147.619999999995"/>
  </r>
  <r>
    <x v="7955"/>
    <x v="0"/>
    <x v="4"/>
    <n v="1200.99"/>
    <n v="0.08"/>
    <n v="8"/>
    <d v="2023-06-06T00:00:00"/>
    <d v="2023-06-11T00:00:00"/>
    <x v="0"/>
    <x v="0"/>
    <n v="195.68"/>
    <x v="2"/>
    <x v="0"/>
    <x v="9"/>
    <n v="1005.31"/>
    <n v="9607.92"/>
  </r>
  <r>
    <x v="7956"/>
    <x v="1"/>
    <x v="3"/>
    <n v="2999.77"/>
    <n v="0.48"/>
    <n v="1"/>
    <d v="2023-05-10T00:00:00"/>
    <d v="2023-05-11T00:00:00"/>
    <x v="2"/>
    <x v="2"/>
    <n v="781.8"/>
    <x v="2"/>
    <x v="0"/>
    <x v="5"/>
    <n v="2217.9700000000003"/>
    <n v="2999.77"/>
  </r>
  <r>
    <x v="7957"/>
    <x v="1"/>
    <x v="3"/>
    <n v="3515.33"/>
    <n v="0.1"/>
    <n v="1"/>
    <d v="2023-08-23T00:00:00"/>
    <d v="2023-08-27T00:00:00"/>
    <x v="2"/>
    <x v="1"/>
    <n v="474.72"/>
    <x v="3"/>
    <x v="0"/>
    <x v="1"/>
    <n v="3040.6099999999997"/>
    <n v="3515.33"/>
  </r>
  <r>
    <x v="7958"/>
    <x v="1"/>
    <x v="4"/>
    <n v="4312.76"/>
    <n v="0.17"/>
    <n v="6"/>
    <d v="2024-03-27T00:00:00"/>
    <d v="2024-03-29T00:00:00"/>
    <x v="0"/>
    <x v="2"/>
    <n v="821.04"/>
    <x v="3"/>
    <x v="1"/>
    <x v="0"/>
    <n v="3491.7200000000003"/>
    <n v="25876.560000000001"/>
  </r>
  <r>
    <x v="7959"/>
    <x v="2"/>
    <x v="2"/>
    <n v="3696.11"/>
    <n v="0.26"/>
    <n v="4"/>
    <d v="2023-02-18T00:00:00"/>
    <d v="2023-02-23T00:00:00"/>
    <x v="1"/>
    <x v="2"/>
    <n v="315.70999999999998"/>
    <x v="3"/>
    <x v="0"/>
    <x v="8"/>
    <n v="3380.4"/>
    <n v="14784.44"/>
  </r>
  <r>
    <x v="7960"/>
    <x v="3"/>
    <x v="3"/>
    <n v="4014.24"/>
    <n v="0.06"/>
    <n v="6"/>
    <d v="2024-01-04T00:00:00"/>
    <d v="2024-01-08T00:00:00"/>
    <x v="0"/>
    <x v="1"/>
    <n v="1109.04"/>
    <x v="1"/>
    <x v="1"/>
    <x v="6"/>
    <n v="2905.2"/>
    <n v="24085.439999999999"/>
  </r>
  <r>
    <x v="7961"/>
    <x v="0"/>
    <x v="1"/>
    <n v="4573.37"/>
    <n v="0.3"/>
    <n v="9"/>
    <d v="2024-02-09T00:00:00"/>
    <d v="2024-02-12T00:00:00"/>
    <x v="2"/>
    <x v="0"/>
    <n v="571.45000000000005"/>
    <x v="3"/>
    <x v="1"/>
    <x v="8"/>
    <n v="4001.92"/>
    <n v="41160.33"/>
  </r>
  <r>
    <x v="7962"/>
    <x v="2"/>
    <x v="2"/>
    <n v="3029.08"/>
    <n v="0.09"/>
    <n v="5"/>
    <d v="2024-06-12T00:00:00"/>
    <d v="2024-06-17T00:00:00"/>
    <x v="2"/>
    <x v="0"/>
    <n v="350.09"/>
    <x v="4"/>
    <x v="1"/>
    <x v="9"/>
    <n v="2678.99"/>
    <n v="15145.4"/>
  </r>
  <r>
    <x v="7963"/>
    <x v="0"/>
    <x v="0"/>
    <n v="4246.7700000000004"/>
    <n v="0.46"/>
    <n v="8"/>
    <d v="2023-04-19T00:00:00"/>
    <d v="2023-04-20T00:00:00"/>
    <x v="2"/>
    <x v="0"/>
    <n v="685.51"/>
    <x v="3"/>
    <x v="0"/>
    <x v="3"/>
    <n v="3561.26"/>
    <n v="33974.160000000003"/>
  </r>
  <r>
    <x v="7964"/>
    <x v="2"/>
    <x v="0"/>
    <n v="1236.17"/>
    <n v="0.44"/>
    <n v="2"/>
    <d v="2024-12-17T00:00:00"/>
    <d v="2024-12-18T00:00:00"/>
    <x v="1"/>
    <x v="1"/>
    <n v="174.77"/>
    <x v="2"/>
    <x v="1"/>
    <x v="10"/>
    <n v="1061.4000000000001"/>
    <n v="2472.34"/>
  </r>
  <r>
    <x v="7965"/>
    <x v="2"/>
    <x v="2"/>
    <n v="4092.19"/>
    <n v="0.27"/>
    <n v="8"/>
    <d v="2023-04-06T00:00:00"/>
    <d v="2023-04-07T00:00:00"/>
    <x v="2"/>
    <x v="2"/>
    <n v="345.7"/>
    <x v="3"/>
    <x v="0"/>
    <x v="3"/>
    <n v="3746.4900000000002"/>
    <n v="32737.52"/>
  </r>
  <r>
    <x v="7966"/>
    <x v="1"/>
    <x v="4"/>
    <n v="1186.27"/>
    <n v="0.22"/>
    <n v="8"/>
    <d v="2024-05-13T00:00:00"/>
    <d v="2024-05-14T00:00:00"/>
    <x v="0"/>
    <x v="0"/>
    <n v="66.62"/>
    <x v="0"/>
    <x v="1"/>
    <x v="5"/>
    <n v="1119.6500000000001"/>
    <n v="9490.16"/>
  </r>
  <r>
    <x v="7967"/>
    <x v="1"/>
    <x v="3"/>
    <n v="4679.68"/>
    <n v="0.05"/>
    <n v="2"/>
    <d v="2024-07-07T00:00:00"/>
    <d v="2024-07-11T00:00:00"/>
    <x v="1"/>
    <x v="2"/>
    <n v="609.58000000000004"/>
    <x v="2"/>
    <x v="1"/>
    <x v="4"/>
    <n v="4070.1000000000004"/>
    <n v="9359.36"/>
  </r>
  <r>
    <x v="7968"/>
    <x v="2"/>
    <x v="3"/>
    <n v="1716.87"/>
    <n v="0.41"/>
    <n v="7"/>
    <d v="2024-11-18T00:00:00"/>
    <d v="2024-11-24T00:00:00"/>
    <x v="2"/>
    <x v="1"/>
    <n v="394.81"/>
    <x v="4"/>
    <x v="1"/>
    <x v="11"/>
    <n v="1322.06"/>
    <n v="12018.09"/>
  </r>
  <r>
    <x v="7969"/>
    <x v="1"/>
    <x v="2"/>
    <n v="942.01"/>
    <n v="0.19"/>
    <n v="8"/>
    <d v="2023-04-26T00:00:00"/>
    <d v="2023-04-30T00:00:00"/>
    <x v="1"/>
    <x v="2"/>
    <n v="91.62"/>
    <x v="3"/>
    <x v="0"/>
    <x v="3"/>
    <n v="850.39"/>
    <n v="7536.08"/>
  </r>
  <r>
    <x v="7970"/>
    <x v="2"/>
    <x v="1"/>
    <n v="826.03"/>
    <n v="0.12"/>
    <n v="7"/>
    <d v="2023-12-17T00:00:00"/>
    <d v="2023-12-22T00:00:00"/>
    <x v="1"/>
    <x v="1"/>
    <n v="76.92"/>
    <x v="2"/>
    <x v="0"/>
    <x v="10"/>
    <n v="749.11"/>
    <n v="5782.21"/>
  </r>
  <r>
    <x v="7971"/>
    <x v="3"/>
    <x v="4"/>
    <n v="1017.63"/>
    <n v="0.5"/>
    <n v="6"/>
    <d v="2024-11-01T00:00:00"/>
    <d v="2024-11-03T00:00:00"/>
    <x v="0"/>
    <x v="2"/>
    <n v="186.3"/>
    <x v="1"/>
    <x v="1"/>
    <x v="11"/>
    <n v="831.32999999999993"/>
    <n v="6105.78"/>
  </r>
  <r>
    <x v="7972"/>
    <x v="1"/>
    <x v="1"/>
    <n v="2292.9499999999998"/>
    <n v="0.33"/>
    <n v="3"/>
    <d v="2024-09-29T00:00:00"/>
    <d v="2024-09-30T00:00:00"/>
    <x v="0"/>
    <x v="1"/>
    <n v="499.67"/>
    <x v="3"/>
    <x v="1"/>
    <x v="7"/>
    <n v="1793.2799999999997"/>
    <n v="6878.8499999999995"/>
  </r>
  <r>
    <x v="7973"/>
    <x v="1"/>
    <x v="2"/>
    <n v="2658.53"/>
    <n v="0.04"/>
    <n v="3"/>
    <d v="2024-01-20T00:00:00"/>
    <d v="2024-01-22T00:00:00"/>
    <x v="0"/>
    <x v="2"/>
    <n v="788.81"/>
    <x v="1"/>
    <x v="1"/>
    <x v="6"/>
    <n v="1869.7200000000003"/>
    <n v="7975.59"/>
  </r>
  <r>
    <x v="7974"/>
    <x v="1"/>
    <x v="2"/>
    <n v="4577.55"/>
    <n v="0.4"/>
    <n v="8"/>
    <d v="2023-12-14T00:00:00"/>
    <d v="2023-12-15T00:00:00"/>
    <x v="1"/>
    <x v="1"/>
    <n v="324.32"/>
    <x v="0"/>
    <x v="0"/>
    <x v="10"/>
    <n v="4253.2300000000005"/>
    <n v="36620.400000000001"/>
  </r>
  <r>
    <x v="7975"/>
    <x v="3"/>
    <x v="1"/>
    <n v="1966.97"/>
    <n v="0.38"/>
    <n v="4"/>
    <d v="2024-08-21T00:00:00"/>
    <d v="2024-08-26T00:00:00"/>
    <x v="2"/>
    <x v="2"/>
    <n v="326.27"/>
    <x v="1"/>
    <x v="1"/>
    <x v="1"/>
    <n v="1640.7"/>
    <n v="7867.88"/>
  </r>
  <r>
    <x v="7976"/>
    <x v="2"/>
    <x v="0"/>
    <n v="1165.6600000000001"/>
    <n v="0.2"/>
    <n v="8"/>
    <d v="2024-09-19T00:00:00"/>
    <d v="2024-09-22T00:00:00"/>
    <x v="1"/>
    <x v="0"/>
    <n v="340.59"/>
    <x v="1"/>
    <x v="1"/>
    <x v="7"/>
    <n v="825.07000000000016"/>
    <n v="9325.2800000000007"/>
  </r>
  <r>
    <x v="7977"/>
    <x v="0"/>
    <x v="2"/>
    <n v="3744.72"/>
    <n v="0.06"/>
    <n v="6"/>
    <d v="2024-05-17T00:00:00"/>
    <d v="2024-05-18T00:00:00"/>
    <x v="0"/>
    <x v="1"/>
    <n v="789.4"/>
    <x v="3"/>
    <x v="1"/>
    <x v="5"/>
    <n v="2955.3199999999997"/>
    <n v="22468.32"/>
  </r>
  <r>
    <x v="7978"/>
    <x v="1"/>
    <x v="4"/>
    <n v="759.81"/>
    <n v="0.25"/>
    <n v="3"/>
    <d v="2024-08-03T00:00:00"/>
    <d v="2024-08-06T00:00:00"/>
    <x v="1"/>
    <x v="0"/>
    <n v="161.57"/>
    <x v="0"/>
    <x v="1"/>
    <x v="1"/>
    <n v="598.24"/>
    <n v="2279.4299999999998"/>
  </r>
  <r>
    <x v="7979"/>
    <x v="2"/>
    <x v="1"/>
    <n v="4472.1899999999996"/>
    <n v="0.38"/>
    <n v="2"/>
    <d v="2024-05-27T00:00:00"/>
    <d v="2024-06-02T00:00:00"/>
    <x v="2"/>
    <x v="1"/>
    <n v="1228.72"/>
    <x v="1"/>
    <x v="1"/>
    <x v="5"/>
    <n v="3243.4699999999993"/>
    <n v="8944.3799999999992"/>
  </r>
  <r>
    <x v="7980"/>
    <x v="3"/>
    <x v="0"/>
    <n v="2106.06"/>
    <n v="0.04"/>
    <n v="1"/>
    <d v="2023-07-22T00:00:00"/>
    <d v="2023-07-23T00:00:00"/>
    <x v="1"/>
    <x v="1"/>
    <n v="284.25"/>
    <x v="2"/>
    <x v="0"/>
    <x v="4"/>
    <n v="1821.81"/>
    <n v="2106.06"/>
  </r>
  <r>
    <x v="7981"/>
    <x v="0"/>
    <x v="1"/>
    <n v="3107.82"/>
    <n v="0.08"/>
    <n v="4"/>
    <d v="2023-02-05T00:00:00"/>
    <d v="2023-02-12T00:00:00"/>
    <x v="1"/>
    <x v="0"/>
    <n v="581.25"/>
    <x v="0"/>
    <x v="0"/>
    <x v="8"/>
    <n v="2526.5700000000002"/>
    <n v="12431.28"/>
  </r>
  <r>
    <x v="7982"/>
    <x v="1"/>
    <x v="0"/>
    <n v="1012.3"/>
    <n v="0.31"/>
    <n v="8"/>
    <d v="2024-09-04T00:00:00"/>
    <d v="2024-09-06T00:00:00"/>
    <x v="2"/>
    <x v="2"/>
    <n v="169.12"/>
    <x v="1"/>
    <x v="1"/>
    <x v="7"/>
    <n v="843.18"/>
    <n v="8098.4"/>
  </r>
  <r>
    <x v="7983"/>
    <x v="3"/>
    <x v="0"/>
    <n v="813.09"/>
    <n v="0.28000000000000003"/>
    <n v="4"/>
    <d v="2024-11-29T00:00:00"/>
    <d v="2024-12-05T00:00:00"/>
    <x v="2"/>
    <x v="2"/>
    <n v="110.17"/>
    <x v="0"/>
    <x v="1"/>
    <x v="11"/>
    <n v="702.92000000000007"/>
    <n v="3252.36"/>
  </r>
  <r>
    <x v="7984"/>
    <x v="3"/>
    <x v="4"/>
    <n v="4014.31"/>
    <n v="0.45"/>
    <n v="8"/>
    <d v="2024-07-26T00:00:00"/>
    <d v="2024-08-02T00:00:00"/>
    <x v="1"/>
    <x v="2"/>
    <n v="1086.83"/>
    <x v="5"/>
    <x v="1"/>
    <x v="4"/>
    <n v="2927.48"/>
    <n v="32114.48"/>
  </r>
  <r>
    <x v="7985"/>
    <x v="0"/>
    <x v="2"/>
    <n v="2205.54"/>
    <n v="0.41"/>
    <n v="8"/>
    <d v="2023-11-28T00:00:00"/>
    <d v="2023-11-29T00:00:00"/>
    <x v="1"/>
    <x v="2"/>
    <n v="341.1"/>
    <x v="2"/>
    <x v="0"/>
    <x v="11"/>
    <n v="1864.44"/>
    <n v="17644.32"/>
  </r>
  <r>
    <x v="7986"/>
    <x v="2"/>
    <x v="0"/>
    <n v="4935.04"/>
    <n v="0.46"/>
    <n v="1"/>
    <d v="2023-09-17T00:00:00"/>
    <d v="2023-09-24T00:00:00"/>
    <x v="2"/>
    <x v="2"/>
    <n v="421"/>
    <x v="4"/>
    <x v="0"/>
    <x v="7"/>
    <n v="4514.04"/>
    <n v="4935.04"/>
  </r>
  <r>
    <x v="7987"/>
    <x v="1"/>
    <x v="2"/>
    <n v="2669.06"/>
    <n v="0.23"/>
    <n v="6"/>
    <d v="2023-04-29T00:00:00"/>
    <d v="2023-05-06T00:00:00"/>
    <x v="1"/>
    <x v="2"/>
    <n v="237.01"/>
    <x v="0"/>
    <x v="0"/>
    <x v="3"/>
    <n v="2432.0500000000002"/>
    <n v="16014.36"/>
  </r>
  <r>
    <x v="7988"/>
    <x v="1"/>
    <x v="4"/>
    <n v="4243.7"/>
    <n v="0.39"/>
    <n v="8"/>
    <d v="2023-11-01T00:00:00"/>
    <d v="2023-11-03T00:00:00"/>
    <x v="0"/>
    <x v="0"/>
    <n v="333.77"/>
    <x v="2"/>
    <x v="0"/>
    <x v="11"/>
    <n v="3909.93"/>
    <n v="33949.599999999999"/>
  </r>
  <r>
    <x v="7989"/>
    <x v="2"/>
    <x v="2"/>
    <n v="4901.82"/>
    <n v="0.02"/>
    <n v="8"/>
    <d v="2023-07-07T00:00:00"/>
    <d v="2023-07-10T00:00:00"/>
    <x v="0"/>
    <x v="1"/>
    <n v="1158.3"/>
    <x v="0"/>
    <x v="0"/>
    <x v="4"/>
    <n v="3743.5199999999995"/>
    <n v="39214.559999999998"/>
  </r>
  <r>
    <x v="7990"/>
    <x v="2"/>
    <x v="3"/>
    <n v="1477.64"/>
    <n v="0.15"/>
    <n v="1"/>
    <d v="2023-07-19T00:00:00"/>
    <d v="2023-07-23T00:00:00"/>
    <x v="0"/>
    <x v="1"/>
    <n v="428.89"/>
    <x v="1"/>
    <x v="0"/>
    <x v="4"/>
    <n v="1048.75"/>
    <n v="1477.64"/>
  </r>
  <r>
    <x v="7991"/>
    <x v="2"/>
    <x v="0"/>
    <n v="4024.32"/>
    <n v="0.32"/>
    <n v="8"/>
    <d v="2023-07-19T00:00:00"/>
    <d v="2023-07-25T00:00:00"/>
    <x v="0"/>
    <x v="0"/>
    <n v="444.45"/>
    <x v="5"/>
    <x v="0"/>
    <x v="4"/>
    <n v="3579.8700000000003"/>
    <n v="32194.560000000001"/>
  </r>
  <r>
    <x v="7992"/>
    <x v="0"/>
    <x v="4"/>
    <n v="207.83"/>
    <n v="0.38"/>
    <n v="9"/>
    <d v="2023-02-09T00:00:00"/>
    <d v="2023-02-16T00:00:00"/>
    <x v="0"/>
    <x v="2"/>
    <n v="12.97"/>
    <x v="4"/>
    <x v="0"/>
    <x v="8"/>
    <n v="194.86"/>
    <n v="1870.47"/>
  </r>
  <r>
    <x v="7993"/>
    <x v="0"/>
    <x v="1"/>
    <n v="3430.8"/>
    <n v="0.28999999999999998"/>
    <n v="6"/>
    <d v="2024-08-12T00:00:00"/>
    <d v="2024-08-15T00:00:00"/>
    <x v="2"/>
    <x v="2"/>
    <n v="280.13"/>
    <x v="4"/>
    <x v="1"/>
    <x v="1"/>
    <n v="3150.67"/>
    <n v="20584.800000000003"/>
  </r>
  <r>
    <x v="7994"/>
    <x v="1"/>
    <x v="4"/>
    <n v="3751.49"/>
    <n v="0.24"/>
    <n v="7"/>
    <d v="2024-09-05T00:00:00"/>
    <d v="2024-09-09T00:00:00"/>
    <x v="1"/>
    <x v="0"/>
    <n v="879.92"/>
    <x v="1"/>
    <x v="1"/>
    <x v="7"/>
    <n v="2871.5699999999997"/>
    <n v="26260.43"/>
  </r>
  <r>
    <x v="7995"/>
    <x v="0"/>
    <x v="0"/>
    <n v="2439.08"/>
    <n v="0.12"/>
    <n v="6"/>
    <d v="2024-04-02T00:00:00"/>
    <d v="2024-04-07T00:00:00"/>
    <x v="0"/>
    <x v="1"/>
    <n v="608.1"/>
    <x v="1"/>
    <x v="1"/>
    <x v="3"/>
    <n v="1830.98"/>
    <n v="14634.48"/>
  </r>
  <r>
    <x v="7996"/>
    <x v="3"/>
    <x v="4"/>
    <n v="894.32"/>
    <n v="0.09"/>
    <n v="5"/>
    <d v="2024-12-31T00:00:00"/>
    <d v="2025-01-05T00:00:00"/>
    <x v="1"/>
    <x v="0"/>
    <n v="122.62"/>
    <x v="0"/>
    <x v="1"/>
    <x v="10"/>
    <n v="771.7"/>
    <n v="4471.6000000000004"/>
  </r>
  <r>
    <x v="7997"/>
    <x v="1"/>
    <x v="1"/>
    <n v="3121.93"/>
    <n v="0.44"/>
    <n v="1"/>
    <d v="2023-06-17T00:00:00"/>
    <d v="2023-06-22T00:00:00"/>
    <x v="2"/>
    <x v="2"/>
    <n v="162.68"/>
    <x v="1"/>
    <x v="0"/>
    <x v="9"/>
    <n v="2959.25"/>
    <n v="3121.93"/>
  </r>
  <r>
    <x v="7998"/>
    <x v="0"/>
    <x v="3"/>
    <n v="4497.8900000000003"/>
    <n v="7.0000000000000007E-2"/>
    <n v="2"/>
    <d v="2023-09-02T00:00:00"/>
    <d v="2023-09-08T00:00:00"/>
    <x v="2"/>
    <x v="1"/>
    <n v="1200.1500000000001"/>
    <x v="2"/>
    <x v="0"/>
    <x v="7"/>
    <n v="3297.7400000000002"/>
    <n v="8995.7800000000007"/>
  </r>
  <r>
    <x v="7999"/>
    <x v="2"/>
    <x v="0"/>
    <n v="4663.46"/>
    <n v="0.22"/>
    <n v="2"/>
    <d v="2023-06-19T00:00:00"/>
    <d v="2023-06-24T00:00:00"/>
    <x v="0"/>
    <x v="0"/>
    <n v="339.14"/>
    <x v="3"/>
    <x v="0"/>
    <x v="9"/>
    <n v="4324.32"/>
    <n v="9326.92"/>
  </r>
  <r>
    <x v="8000"/>
    <x v="3"/>
    <x v="0"/>
    <n v="3755.9"/>
    <n v="0.44"/>
    <n v="9"/>
    <d v="2023-09-07T00:00:00"/>
    <d v="2023-09-08T00:00:00"/>
    <x v="1"/>
    <x v="2"/>
    <n v="331.63"/>
    <x v="3"/>
    <x v="0"/>
    <x v="7"/>
    <n v="3424.27"/>
    <n v="33803.1"/>
  </r>
  <r>
    <x v="8001"/>
    <x v="2"/>
    <x v="4"/>
    <n v="1392.19"/>
    <n v="7.0000000000000007E-2"/>
    <n v="6"/>
    <d v="2024-04-27T00:00:00"/>
    <d v="2024-05-03T00:00:00"/>
    <x v="2"/>
    <x v="0"/>
    <n v="155.5"/>
    <x v="2"/>
    <x v="1"/>
    <x v="3"/>
    <n v="1236.69"/>
    <n v="8353.14"/>
  </r>
  <r>
    <x v="8002"/>
    <x v="1"/>
    <x v="2"/>
    <n v="4364.6000000000004"/>
    <n v="0.06"/>
    <n v="3"/>
    <d v="2024-02-24T00:00:00"/>
    <d v="2024-02-27T00:00:00"/>
    <x v="2"/>
    <x v="0"/>
    <n v="911.8"/>
    <x v="2"/>
    <x v="1"/>
    <x v="8"/>
    <n v="3452.8"/>
    <n v="13093.800000000001"/>
  </r>
  <r>
    <x v="8003"/>
    <x v="2"/>
    <x v="2"/>
    <n v="4455.2299999999996"/>
    <n v="0.35"/>
    <n v="3"/>
    <d v="2024-10-12T00:00:00"/>
    <d v="2024-10-14T00:00:00"/>
    <x v="2"/>
    <x v="0"/>
    <n v="612.02"/>
    <x v="2"/>
    <x v="1"/>
    <x v="2"/>
    <n v="3843.2099999999996"/>
    <n v="13365.689999999999"/>
  </r>
  <r>
    <x v="8004"/>
    <x v="0"/>
    <x v="1"/>
    <n v="1899.49"/>
    <n v="0.17"/>
    <n v="2"/>
    <d v="2023-03-18T00:00:00"/>
    <d v="2023-03-19T00:00:00"/>
    <x v="0"/>
    <x v="0"/>
    <n v="116.58"/>
    <x v="0"/>
    <x v="0"/>
    <x v="0"/>
    <n v="1782.91"/>
    <n v="3798.98"/>
  </r>
  <r>
    <x v="8005"/>
    <x v="0"/>
    <x v="3"/>
    <n v="996.61"/>
    <n v="0.22"/>
    <n v="7"/>
    <d v="2023-02-04T00:00:00"/>
    <d v="2023-02-10T00:00:00"/>
    <x v="0"/>
    <x v="0"/>
    <n v="239.16"/>
    <x v="1"/>
    <x v="0"/>
    <x v="8"/>
    <n v="757.45"/>
    <n v="6976.27"/>
  </r>
  <r>
    <x v="8006"/>
    <x v="1"/>
    <x v="3"/>
    <n v="4385.83"/>
    <n v="0.31"/>
    <n v="1"/>
    <d v="2024-05-15T00:00:00"/>
    <d v="2024-05-21T00:00:00"/>
    <x v="2"/>
    <x v="1"/>
    <n v="826.4"/>
    <x v="2"/>
    <x v="1"/>
    <x v="5"/>
    <n v="3559.43"/>
    <n v="4385.83"/>
  </r>
  <r>
    <x v="8007"/>
    <x v="2"/>
    <x v="4"/>
    <n v="4436.9799999999996"/>
    <n v="0.19"/>
    <n v="1"/>
    <d v="2023-10-20T00:00:00"/>
    <d v="2023-10-21T00:00:00"/>
    <x v="1"/>
    <x v="1"/>
    <n v="1142.76"/>
    <x v="3"/>
    <x v="0"/>
    <x v="2"/>
    <n v="3294.2199999999993"/>
    <n v="4436.9799999999996"/>
  </r>
  <r>
    <x v="8008"/>
    <x v="1"/>
    <x v="4"/>
    <n v="594.44000000000005"/>
    <n v="0.4"/>
    <n v="3"/>
    <d v="2024-05-06T00:00:00"/>
    <d v="2024-05-13T00:00:00"/>
    <x v="0"/>
    <x v="0"/>
    <n v="39.5"/>
    <x v="4"/>
    <x v="1"/>
    <x v="5"/>
    <n v="554.94000000000005"/>
    <n v="1783.3200000000002"/>
  </r>
  <r>
    <x v="8009"/>
    <x v="2"/>
    <x v="2"/>
    <n v="4838.22"/>
    <n v="0.48"/>
    <n v="1"/>
    <d v="2023-05-20T00:00:00"/>
    <d v="2023-05-25T00:00:00"/>
    <x v="0"/>
    <x v="1"/>
    <n v="1392.68"/>
    <x v="4"/>
    <x v="0"/>
    <x v="5"/>
    <n v="3445.54"/>
    <n v="4838.22"/>
  </r>
  <r>
    <x v="8010"/>
    <x v="3"/>
    <x v="3"/>
    <n v="2712.09"/>
    <n v="0.47"/>
    <n v="3"/>
    <d v="2024-03-09T00:00:00"/>
    <d v="2024-03-15T00:00:00"/>
    <x v="2"/>
    <x v="2"/>
    <n v="205.36"/>
    <x v="2"/>
    <x v="1"/>
    <x v="0"/>
    <n v="2506.73"/>
    <n v="8136.27"/>
  </r>
  <r>
    <x v="8011"/>
    <x v="0"/>
    <x v="3"/>
    <n v="4969.28"/>
    <n v="0.27"/>
    <n v="9"/>
    <d v="2024-01-10T00:00:00"/>
    <d v="2024-01-11T00:00:00"/>
    <x v="2"/>
    <x v="0"/>
    <n v="941.63"/>
    <x v="3"/>
    <x v="1"/>
    <x v="6"/>
    <n v="4027.6499999999996"/>
    <n v="44723.519999999997"/>
  </r>
  <r>
    <x v="8012"/>
    <x v="1"/>
    <x v="3"/>
    <n v="2280.54"/>
    <n v="0.18"/>
    <n v="7"/>
    <d v="2024-09-11T00:00:00"/>
    <d v="2024-09-18T00:00:00"/>
    <x v="0"/>
    <x v="1"/>
    <n v="410.56"/>
    <x v="2"/>
    <x v="1"/>
    <x v="7"/>
    <n v="1869.98"/>
    <n v="15963.779999999999"/>
  </r>
  <r>
    <x v="8013"/>
    <x v="3"/>
    <x v="1"/>
    <n v="2713.09"/>
    <n v="0.22"/>
    <n v="9"/>
    <d v="2024-05-18T00:00:00"/>
    <d v="2024-05-20T00:00:00"/>
    <x v="2"/>
    <x v="0"/>
    <n v="740.77"/>
    <x v="2"/>
    <x v="1"/>
    <x v="5"/>
    <n v="1972.3200000000002"/>
    <n v="24417.81"/>
  </r>
  <r>
    <x v="8014"/>
    <x v="3"/>
    <x v="1"/>
    <n v="1403.81"/>
    <n v="0.17"/>
    <n v="7"/>
    <d v="2024-04-10T00:00:00"/>
    <d v="2024-04-13T00:00:00"/>
    <x v="1"/>
    <x v="0"/>
    <n v="267.39999999999998"/>
    <x v="2"/>
    <x v="1"/>
    <x v="3"/>
    <n v="1136.4099999999999"/>
    <n v="9826.67"/>
  </r>
  <r>
    <x v="8015"/>
    <x v="1"/>
    <x v="4"/>
    <n v="4504.84"/>
    <n v="0.22"/>
    <n v="9"/>
    <d v="2023-09-23T00:00:00"/>
    <d v="2023-09-28T00:00:00"/>
    <x v="1"/>
    <x v="2"/>
    <n v="539.07000000000005"/>
    <x v="2"/>
    <x v="0"/>
    <x v="7"/>
    <n v="3965.77"/>
    <n v="40543.56"/>
  </r>
  <r>
    <x v="8016"/>
    <x v="1"/>
    <x v="2"/>
    <n v="2274.19"/>
    <n v="0.01"/>
    <n v="3"/>
    <d v="2023-04-13T00:00:00"/>
    <d v="2023-04-18T00:00:00"/>
    <x v="2"/>
    <x v="1"/>
    <n v="211.43"/>
    <x v="1"/>
    <x v="0"/>
    <x v="3"/>
    <n v="2062.7600000000002"/>
    <n v="6822.57"/>
  </r>
  <r>
    <x v="8017"/>
    <x v="3"/>
    <x v="0"/>
    <n v="4091.61"/>
    <n v="0.03"/>
    <n v="7"/>
    <d v="2024-05-29T00:00:00"/>
    <d v="2024-05-31T00:00:00"/>
    <x v="0"/>
    <x v="1"/>
    <n v="470.19"/>
    <x v="5"/>
    <x v="1"/>
    <x v="5"/>
    <n v="3621.42"/>
    <n v="28641.27"/>
  </r>
  <r>
    <x v="8018"/>
    <x v="2"/>
    <x v="2"/>
    <n v="490.7"/>
    <n v="0.39"/>
    <n v="6"/>
    <d v="2024-12-09T00:00:00"/>
    <d v="2024-12-10T00:00:00"/>
    <x v="1"/>
    <x v="0"/>
    <n v="57.7"/>
    <x v="0"/>
    <x v="1"/>
    <x v="10"/>
    <n v="433"/>
    <n v="2944.2"/>
  </r>
  <r>
    <x v="8019"/>
    <x v="3"/>
    <x v="1"/>
    <n v="3962.41"/>
    <n v="0.17"/>
    <n v="2"/>
    <d v="2023-10-28T00:00:00"/>
    <d v="2023-11-04T00:00:00"/>
    <x v="0"/>
    <x v="2"/>
    <n v="407.71"/>
    <x v="3"/>
    <x v="0"/>
    <x v="2"/>
    <n v="3554.7"/>
    <n v="7924.82"/>
  </r>
  <r>
    <x v="8020"/>
    <x v="1"/>
    <x v="1"/>
    <n v="2502.19"/>
    <n v="0.4"/>
    <n v="6"/>
    <d v="2024-11-11T00:00:00"/>
    <d v="2024-11-13T00:00:00"/>
    <x v="1"/>
    <x v="2"/>
    <n v="271.45999999999998"/>
    <x v="2"/>
    <x v="1"/>
    <x v="11"/>
    <n v="2230.73"/>
    <n v="15013.14"/>
  </r>
  <r>
    <x v="8021"/>
    <x v="3"/>
    <x v="4"/>
    <n v="126.5"/>
    <n v="0.24"/>
    <n v="3"/>
    <d v="2023-12-18T00:00:00"/>
    <d v="2023-12-22T00:00:00"/>
    <x v="0"/>
    <x v="2"/>
    <n v="33.43"/>
    <x v="0"/>
    <x v="0"/>
    <x v="10"/>
    <n v="93.07"/>
    <n v="379.5"/>
  </r>
  <r>
    <x v="8022"/>
    <x v="2"/>
    <x v="0"/>
    <n v="1208.69"/>
    <n v="0.4"/>
    <n v="2"/>
    <d v="2024-11-12T00:00:00"/>
    <d v="2024-11-15T00:00:00"/>
    <x v="1"/>
    <x v="0"/>
    <n v="323.51"/>
    <x v="1"/>
    <x v="1"/>
    <x v="11"/>
    <n v="885.18000000000006"/>
    <n v="2417.38"/>
  </r>
  <r>
    <x v="8023"/>
    <x v="0"/>
    <x v="3"/>
    <n v="1049.28"/>
    <n v="0.33"/>
    <n v="5"/>
    <d v="2024-06-28T00:00:00"/>
    <d v="2024-07-01T00:00:00"/>
    <x v="2"/>
    <x v="2"/>
    <n v="191.75"/>
    <x v="5"/>
    <x v="1"/>
    <x v="9"/>
    <n v="857.53"/>
    <n v="5246.4"/>
  </r>
  <r>
    <x v="8024"/>
    <x v="0"/>
    <x v="0"/>
    <n v="3783.65"/>
    <n v="0.1"/>
    <n v="5"/>
    <d v="2024-04-22T00:00:00"/>
    <d v="2024-04-24T00:00:00"/>
    <x v="0"/>
    <x v="1"/>
    <n v="1054.5999999999999"/>
    <x v="0"/>
    <x v="1"/>
    <x v="3"/>
    <n v="2729.05"/>
    <n v="18918.25"/>
  </r>
  <r>
    <x v="8025"/>
    <x v="3"/>
    <x v="0"/>
    <n v="2438.29"/>
    <n v="0.22"/>
    <n v="2"/>
    <d v="2024-06-01T00:00:00"/>
    <d v="2024-06-08T00:00:00"/>
    <x v="2"/>
    <x v="2"/>
    <n v="429.61"/>
    <x v="5"/>
    <x v="1"/>
    <x v="9"/>
    <n v="2008.6799999999998"/>
    <n v="4876.58"/>
  </r>
  <r>
    <x v="8026"/>
    <x v="2"/>
    <x v="0"/>
    <n v="882.62"/>
    <n v="0.35"/>
    <n v="3"/>
    <d v="2024-04-23T00:00:00"/>
    <d v="2024-04-29T00:00:00"/>
    <x v="0"/>
    <x v="2"/>
    <n v="176.49"/>
    <x v="2"/>
    <x v="1"/>
    <x v="3"/>
    <n v="706.13"/>
    <n v="2647.86"/>
  </r>
  <r>
    <x v="8027"/>
    <x v="0"/>
    <x v="4"/>
    <n v="1358.33"/>
    <n v="0.17"/>
    <n v="8"/>
    <d v="2023-06-03T00:00:00"/>
    <d v="2023-06-09T00:00:00"/>
    <x v="1"/>
    <x v="1"/>
    <n v="405.46"/>
    <x v="5"/>
    <x v="0"/>
    <x v="9"/>
    <n v="952.86999999999989"/>
    <n v="10866.64"/>
  </r>
  <r>
    <x v="8028"/>
    <x v="3"/>
    <x v="1"/>
    <n v="2569.98"/>
    <n v="0.1"/>
    <n v="5"/>
    <d v="2023-02-17T00:00:00"/>
    <d v="2023-02-20T00:00:00"/>
    <x v="0"/>
    <x v="1"/>
    <n v="368.3"/>
    <x v="4"/>
    <x v="0"/>
    <x v="8"/>
    <n v="2201.6799999999998"/>
    <n v="12849.9"/>
  </r>
  <r>
    <x v="8029"/>
    <x v="3"/>
    <x v="3"/>
    <n v="196.23"/>
    <n v="0.27"/>
    <n v="8"/>
    <d v="2023-03-10T00:00:00"/>
    <d v="2023-03-13T00:00:00"/>
    <x v="0"/>
    <x v="1"/>
    <n v="40.6"/>
    <x v="2"/>
    <x v="0"/>
    <x v="0"/>
    <n v="155.63"/>
    <n v="1569.84"/>
  </r>
  <r>
    <x v="8030"/>
    <x v="2"/>
    <x v="0"/>
    <n v="2178.2199999999998"/>
    <n v="0.14000000000000001"/>
    <n v="4"/>
    <d v="2023-06-23T00:00:00"/>
    <d v="2023-06-29T00:00:00"/>
    <x v="0"/>
    <x v="1"/>
    <n v="481.41"/>
    <x v="5"/>
    <x v="0"/>
    <x v="9"/>
    <n v="1696.8099999999997"/>
    <n v="8712.8799999999992"/>
  </r>
  <r>
    <x v="8031"/>
    <x v="1"/>
    <x v="3"/>
    <n v="3422.5"/>
    <n v="0.3"/>
    <n v="4"/>
    <d v="2024-03-07T00:00:00"/>
    <d v="2024-03-08T00:00:00"/>
    <x v="0"/>
    <x v="2"/>
    <n v="680.66"/>
    <x v="2"/>
    <x v="1"/>
    <x v="0"/>
    <n v="2741.84"/>
    <n v="13690"/>
  </r>
  <r>
    <x v="8032"/>
    <x v="3"/>
    <x v="0"/>
    <n v="2637"/>
    <n v="0.14000000000000001"/>
    <n v="6"/>
    <d v="2024-07-06T00:00:00"/>
    <d v="2024-07-11T00:00:00"/>
    <x v="0"/>
    <x v="2"/>
    <n v="339.67"/>
    <x v="5"/>
    <x v="1"/>
    <x v="4"/>
    <n v="2297.33"/>
    <n v="15822"/>
  </r>
  <r>
    <x v="8033"/>
    <x v="1"/>
    <x v="1"/>
    <n v="3030.69"/>
    <n v="0.45"/>
    <n v="5"/>
    <d v="2023-04-17T00:00:00"/>
    <d v="2023-04-24T00:00:00"/>
    <x v="1"/>
    <x v="1"/>
    <n v="849.82"/>
    <x v="0"/>
    <x v="0"/>
    <x v="3"/>
    <n v="2180.87"/>
    <n v="15153.45"/>
  </r>
  <r>
    <x v="8034"/>
    <x v="1"/>
    <x v="3"/>
    <n v="1700.43"/>
    <n v="0.17"/>
    <n v="5"/>
    <d v="2024-06-11T00:00:00"/>
    <d v="2024-06-16T00:00:00"/>
    <x v="2"/>
    <x v="1"/>
    <n v="465.96"/>
    <x v="1"/>
    <x v="1"/>
    <x v="9"/>
    <n v="1234.47"/>
    <n v="8502.15"/>
  </r>
  <r>
    <x v="8035"/>
    <x v="0"/>
    <x v="2"/>
    <n v="997.07"/>
    <n v="0.45"/>
    <n v="9"/>
    <d v="2023-06-29T00:00:00"/>
    <d v="2023-07-04T00:00:00"/>
    <x v="0"/>
    <x v="2"/>
    <n v="287.05"/>
    <x v="1"/>
    <x v="0"/>
    <x v="9"/>
    <n v="710.02"/>
    <n v="8973.630000000001"/>
  </r>
  <r>
    <x v="8036"/>
    <x v="1"/>
    <x v="1"/>
    <n v="4067.73"/>
    <n v="0.14000000000000001"/>
    <n v="6"/>
    <d v="2023-09-28T00:00:00"/>
    <d v="2023-09-30T00:00:00"/>
    <x v="1"/>
    <x v="2"/>
    <n v="589.9"/>
    <x v="3"/>
    <x v="0"/>
    <x v="7"/>
    <n v="3477.83"/>
    <n v="24406.38"/>
  </r>
  <r>
    <x v="8037"/>
    <x v="2"/>
    <x v="3"/>
    <n v="4537.6099999999997"/>
    <n v="0.3"/>
    <n v="3"/>
    <d v="2023-08-01T00:00:00"/>
    <d v="2023-08-03T00:00:00"/>
    <x v="0"/>
    <x v="0"/>
    <n v="1234.43"/>
    <x v="4"/>
    <x v="0"/>
    <x v="1"/>
    <n v="3303.1799999999994"/>
    <n v="13612.829999999998"/>
  </r>
  <r>
    <x v="8038"/>
    <x v="0"/>
    <x v="0"/>
    <n v="2602.63"/>
    <n v="7.0000000000000007E-2"/>
    <n v="4"/>
    <d v="2023-12-23T00:00:00"/>
    <d v="2023-12-28T00:00:00"/>
    <x v="2"/>
    <x v="1"/>
    <n v="541.29999999999995"/>
    <x v="2"/>
    <x v="0"/>
    <x v="10"/>
    <n v="2061.33"/>
    <n v="10410.52"/>
  </r>
  <r>
    <x v="8039"/>
    <x v="0"/>
    <x v="0"/>
    <n v="1594.7"/>
    <n v="0.39"/>
    <n v="9"/>
    <d v="2024-06-16T00:00:00"/>
    <d v="2024-06-23T00:00:00"/>
    <x v="1"/>
    <x v="2"/>
    <n v="476.87"/>
    <x v="0"/>
    <x v="1"/>
    <x v="9"/>
    <n v="1117.83"/>
    <n v="14352.300000000001"/>
  </r>
  <r>
    <x v="8040"/>
    <x v="0"/>
    <x v="1"/>
    <n v="2604.9"/>
    <n v="0.1"/>
    <n v="6"/>
    <d v="2024-12-21T00:00:00"/>
    <d v="2024-12-25T00:00:00"/>
    <x v="0"/>
    <x v="2"/>
    <n v="396.67"/>
    <x v="5"/>
    <x v="1"/>
    <x v="10"/>
    <n v="2208.23"/>
    <n v="15629.400000000001"/>
  </r>
  <r>
    <x v="8041"/>
    <x v="3"/>
    <x v="1"/>
    <n v="4407.03"/>
    <n v="0.43"/>
    <n v="8"/>
    <d v="2023-06-05T00:00:00"/>
    <d v="2023-06-09T00:00:00"/>
    <x v="0"/>
    <x v="1"/>
    <n v="226.02"/>
    <x v="4"/>
    <x v="0"/>
    <x v="9"/>
    <n v="4181.0099999999993"/>
    <n v="35256.239999999998"/>
  </r>
  <r>
    <x v="8042"/>
    <x v="3"/>
    <x v="0"/>
    <n v="3487.89"/>
    <n v="0.23"/>
    <n v="7"/>
    <d v="2023-03-31T00:00:00"/>
    <d v="2023-04-01T00:00:00"/>
    <x v="2"/>
    <x v="1"/>
    <n v="614.28"/>
    <x v="3"/>
    <x v="0"/>
    <x v="0"/>
    <n v="2873.6099999999997"/>
    <n v="24415.23"/>
  </r>
  <r>
    <x v="8043"/>
    <x v="1"/>
    <x v="3"/>
    <n v="4307.22"/>
    <n v="0.05"/>
    <n v="1"/>
    <d v="2023-03-04T00:00:00"/>
    <d v="2023-03-06T00:00:00"/>
    <x v="0"/>
    <x v="1"/>
    <n v="795.58"/>
    <x v="2"/>
    <x v="0"/>
    <x v="0"/>
    <n v="3511.6400000000003"/>
    <n v="4307.22"/>
  </r>
  <r>
    <x v="8044"/>
    <x v="0"/>
    <x v="2"/>
    <n v="1709.06"/>
    <n v="0.18"/>
    <n v="1"/>
    <d v="2024-02-23T00:00:00"/>
    <d v="2024-02-28T00:00:00"/>
    <x v="1"/>
    <x v="0"/>
    <n v="283.54000000000002"/>
    <x v="5"/>
    <x v="1"/>
    <x v="8"/>
    <n v="1425.52"/>
    <n v="1709.06"/>
  </r>
  <r>
    <x v="8045"/>
    <x v="0"/>
    <x v="4"/>
    <n v="3588.7"/>
    <n v="0.39"/>
    <n v="7"/>
    <d v="2024-03-07T00:00:00"/>
    <d v="2024-03-11T00:00:00"/>
    <x v="1"/>
    <x v="0"/>
    <n v="543.57000000000005"/>
    <x v="4"/>
    <x v="1"/>
    <x v="0"/>
    <n v="3045.1299999999997"/>
    <n v="25120.899999999998"/>
  </r>
  <r>
    <x v="8046"/>
    <x v="2"/>
    <x v="1"/>
    <n v="3299.94"/>
    <n v="0.04"/>
    <n v="2"/>
    <d v="2024-05-05T00:00:00"/>
    <d v="2024-05-10T00:00:00"/>
    <x v="2"/>
    <x v="0"/>
    <n v="346.42"/>
    <x v="4"/>
    <x v="1"/>
    <x v="5"/>
    <n v="2953.52"/>
    <n v="6599.88"/>
  </r>
  <r>
    <x v="8047"/>
    <x v="1"/>
    <x v="0"/>
    <n v="2900.92"/>
    <n v="0.31"/>
    <n v="9"/>
    <d v="2023-02-08T00:00:00"/>
    <d v="2023-02-11T00:00:00"/>
    <x v="1"/>
    <x v="0"/>
    <n v="674.92"/>
    <x v="3"/>
    <x v="0"/>
    <x v="8"/>
    <n v="2226"/>
    <n v="26108.28"/>
  </r>
  <r>
    <x v="8048"/>
    <x v="2"/>
    <x v="3"/>
    <n v="2688.3"/>
    <n v="0.25"/>
    <n v="9"/>
    <d v="2023-05-28T00:00:00"/>
    <d v="2023-06-01T00:00:00"/>
    <x v="2"/>
    <x v="1"/>
    <n v="492.02"/>
    <x v="5"/>
    <x v="0"/>
    <x v="5"/>
    <n v="2196.2800000000002"/>
    <n v="24194.7"/>
  </r>
  <r>
    <x v="8049"/>
    <x v="1"/>
    <x v="1"/>
    <n v="2799.79"/>
    <n v="0.15"/>
    <n v="2"/>
    <d v="2024-04-23T00:00:00"/>
    <d v="2024-04-28T00:00:00"/>
    <x v="1"/>
    <x v="0"/>
    <n v="213.02"/>
    <x v="5"/>
    <x v="1"/>
    <x v="3"/>
    <n v="2586.77"/>
    <n v="5599.58"/>
  </r>
  <r>
    <x v="8050"/>
    <x v="1"/>
    <x v="3"/>
    <n v="4263.3900000000003"/>
    <n v="0.38"/>
    <n v="9"/>
    <d v="2023-06-15T00:00:00"/>
    <d v="2023-06-17T00:00:00"/>
    <x v="0"/>
    <x v="1"/>
    <n v="320.37"/>
    <x v="0"/>
    <x v="0"/>
    <x v="9"/>
    <n v="3943.0200000000004"/>
    <n v="38370.51"/>
  </r>
  <r>
    <x v="8051"/>
    <x v="3"/>
    <x v="1"/>
    <n v="4588.37"/>
    <n v="0.03"/>
    <n v="9"/>
    <d v="2023-01-23T00:00:00"/>
    <d v="2023-01-25T00:00:00"/>
    <x v="0"/>
    <x v="1"/>
    <n v="1120.97"/>
    <x v="5"/>
    <x v="0"/>
    <x v="6"/>
    <n v="3467.3999999999996"/>
    <n v="41295.33"/>
  </r>
  <r>
    <x v="8052"/>
    <x v="3"/>
    <x v="0"/>
    <n v="653.02"/>
    <n v="0.25"/>
    <n v="6"/>
    <d v="2023-09-19T00:00:00"/>
    <d v="2023-09-22T00:00:00"/>
    <x v="0"/>
    <x v="2"/>
    <n v="128.28"/>
    <x v="3"/>
    <x v="0"/>
    <x v="7"/>
    <n v="524.74"/>
    <n v="3918.12"/>
  </r>
  <r>
    <x v="8053"/>
    <x v="2"/>
    <x v="3"/>
    <n v="2886.98"/>
    <n v="0.25"/>
    <n v="5"/>
    <d v="2024-12-28T00:00:00"/>
    <d v="2024-12-31T00:00:00"/>
    <x v="1"/>
    <x v="2"/>
    <n v="508.96"/>
    <x v="1"/>
    <x v="1"/>
    <x v="10"/>
    <n v="2378.02"/>
    <n v="14434.9"/>
  </r>
  <r>
    <x v="8054"/>
    <x v="1"/>
    <x v="0"/>
    <n v="4600.2"/>
    <n v="0.04"/>
    <n v="2"/>
    <d v="2023-04-08T00:00:00"/>
    <d v="2023-04-09T00:00:00"/>
    <x v="1"/>
    <x v="1"/>
    <n v="484.33"/>
    <x v="1"/>
    <x v="0"/>
    <x v="3"/>
    <n v="4115.87"/>
    <n v="9200.4"/>
  </r>
  <r>
    <x v="8055"/>
    <x v="0"/>
    <x v="3"/>
    <n v="760.23"/>
    <n v="7.0000000000000007E-2"/>
    <n v="6"/>
    <d v="2024-04-25T00:00:00"/>
    <d v="2024-04-30T00:00:00"/>
    <x v="1"/>
    <x v="0"/>
    <n v="97.55"/>
    <x v="0"/>
    <x v="1"/>
    <x v="3"/>
    <n v="662.68000000000006"/>
    <n v="4561.38"/>
  </r>
  <r>
    <x v="8056"/>
    <x v="3"/>
    <x v="1"/>
    <n v="2123.0100000000002"/>
    <n v="0.2"/>
    <n v="9"/>
    <d v="2024-06-02T00:00:00"/>
    <d v="2024-06-09T00:00:00"/>
    <x v="2"/>
    <x v="0"/>
    <n v="538.91999999999996"/>
    <x v="1"/>
    <x v="1"/>
    <x v="9"/>
    <n v="1584.0900000000001"/>
    <n v="19107.090000000004"/>
  </r>
  <r>
    <x v="8057"/>
    <x v="0"/>
    <x v="4"/>
    <n v="536.49"/>
    <n v="0.27"/>
    <n v="3"/>
    <d v="2023-09-27T00:00:00"/>
    <d v="2023-10-01T00:00:00"/>
    <x v="0"/>
    <x v="1"/>
    <n v="64.25"/>
    <x v="1"/>
    <x v="0"/>
    <x v="7"/>
    <n v="472.24"/>
    <n v="1609.47"/>
  </r>
  <r>
    <x v="8058"/>
    <x v="2"/>
    <x v="4"/>
    <n v="656.03"/>
    <n v="0.03"/>
    <n v="3"/>
    <d v="2023-01-16T00:00:00"/>
    <d v="2023-01-20T00:00:00"/>
    <x v="2"/>
    <x v="0"/>
    <n v="61.74"/>
    <x v="1"/>
    <x v="0"/>
    <x v="6"/>
    <n v="594.29"/>
    <n v="1968.09"/>
  </r>
  <r>
    <x v="8059"/>
    <x v="3"/>
    <x v="2"/>
    <n v="4530.1400000000003"/>
    <n v="0.01"/>
    <n v="4"/>
    <d v="2024-10-24T00:00:00"/>
    <d v="2024-10-31T00:00:00"/>
    <x v="2"/>
    <x v="0"/>
    <n v="972.9"/>
    <x v="5"/>
    <x v="1"/>
    <x v="2"/>
    <n v="3557.2400000000002"/>
    <n v="18120.560000000001"/>
  </r>
  <r>
    <x v="8060"/>
    <x v="3"/>
    <x v="2"/>
    <n v="2286.2800000000002"/>
    <n v="0.1"/>
    <n v="4"/>
    <d v="2023-10-01T00:00:00"/>
    <d v="2023-10-07T00:00:00"/>
    <x v="1"/>
    <x v="0"/>
    <n v="554.38"/>
    <x v="4"/>
    <x v="0"/>
    <x v="2"/>
    <n v="1731.9"/>
    <n v="9145.1200000000008"/>
  </r>
  <r>
    <x v="8061"/>
    <x v="1"/>
    <x v="0"/>
    <n v="3474.82"/>
    <n v="0.24"/>
    <n v="1"/>
    <d v="2023-08-09T00:00:00"/>
    <d v="2023-08-15T00:00:00"/>
    <x v="1"/>
    <x v="0"/>
    <n v="325.64999999999998"/>
    <x v="3"/>
    <x v="0"/>
    <x v="1"/>
    <n v="3149.17"/>
    <n v="3474.82"/>
  </r>
  <r>
    <x v="8062"/>
    <x v="2"/>
    <x v="3"/>
    <n v="780.68"/>
    <n v="0.02"/>
    <n v="2"/>
    <d v="2024-08-02T00:00:00"/>
    <d v="2024-08-06T00:00:00"/>
    <x v="1"/>
    <x v="0"/>
    <n v="88.3"/>
    <x v="2"/>
    <x v="1"/>
    <x v="1"/>
    <n v="692.38"/>
    <n v="1561.36"/>
  </r>
  <r>
    <x v="8063"/>
    <x v="1"/>
    <x v="2"/>
    <n v="207.54"/>
    <n v="0.37"/>
    <n v="6"/>
    <d v="2023-10-08T00:00:00"/>
    <d v="2023-10-09T00:00:00"/>
    <x v="0"/>
    <x v="2"/>
    <n v="12.04"/>
    <x v="2"/>
    <x v="0"/>
    <x v="2"/>
    <n v="195.5"/>
    <n v="1245.24"/>
  </r>
  <r>
    <x v="8064"/>
    <x v="3"/>
    <x v="1"/>
    <n v="4463.37"/>
    <n v="0.08"/>
    <n v="5"/>
    <d v="2024-06-28T00:00:00"/>
    <d v="2024-07-03T00:00:00"/>
    <x v="2"/>
    <x v="1"/>
    <n v="255.96"/>
    <x v="3"/>
    <x v="1"/>
    <x v="9"/>
    <n v="4207.41"/>
    <n v="22316.85"/>
  </r>
  <r>
    <x v="8065"/>
    <x v="2"/>
    <x v="4"/>
    <n v="2915.27"/>
    <n v="0.39"/>
    <n v="4"/>
    <d v="2024-07-16T00:00:00"/>
    <d v="2024-07-19T00:00:00"/>
    <x v="1"/>
    <x v="2"/>
    <n v="185.72"/>
    <x v="3"/>
    <x v="1"/>
    <x v="4"/>
    <n v="2729.55"/>
    <n v="11661.08"/>
  </r>
  <r>
    <x v="8066"/>
    <x v="3"/>
    <x v="3"/>
    <n v="197.94"/>
    <n v="0.1"/>
    <n v="9"/>
    <d v="2024-10-22T00:00:00"/>
    <d v="2024-10-23T00:00:00"/>
    <x v="0"/>
    <x v="0"/>
    <n v="12.74"/>
    <x v="2"/>
    <x v="1"/>
    <x v="2"/>
    <n v="185.2"/>
    <n v="1781.46"/>
  </r>
  <r>
    <x v="8067"/>
    <x v="2"/>
    <x v="4"/>
    <n v="4962.46"/>
    <n v="0.17"/>
    <n v="2"/>
    <d v="2024-07-28T00:00:00"/>
    <d v="2024-07-31T00:00:00"/>
    <x v="2"/>
    <x v="0"/>
    <n v="1213.42"/>
    <x v="2"/>
    <x v="1"/>
    <x v="4"/>
    <n v="3749.04"/>
    <n v="9924.92"/>
  </r>
  <r>
    <x v="8068"/>
    <x v="3"/>
    <x v="3"/>
    <n v="2511.7399999999998"/>
    <n v="0.24"/>
    <n v="8"/>
    <d v="2023-05-02T00:00:00"/>
    <d v="2023-05-09T00:00:00"/>
    <x v="0"/>
    <x v="1"/>
    <n v="494.74"/>
    <x v="2"/>
    <x v="0"/>
    <x v="5"/>
    <n v="2016.9999999999998"/>
    <n v="20093.919999999998"/>
  </r>
  <r>
    <x v="8069"/>
    <x v="0"/>
    <x v="2"/>
    <n v="2431.79"/>
    <n v="0.17"/>
    <n v="4"/>
    <d v="2024-01-03T00:00:00"/>
    <d v="2024-01-04T00:00:00"/>
    <x v="0"/>
    <x v="2"/>
    <n v="285.76"/>
    <x v="0"/>
    <x v="1"/>
    <x v="6"/>
    <n v="2146.0299999999997"/>
    <n v="9727.16"/>
  </r>
  <r>
    <x v="8070"/>
    <x v="0"/>
    <x v="2"/>
    <n v="3142.48"/>
    <n v="0.01"/>
    <n v="9"/>
    <d v="2024-06-22T00:00:00"/>
    <d v="2024-06-23T00:00:00"/>
    <x v="0"/>
    <x v="1"/>
    <n v="246.74"/>
    <x v="3"/>
    <x v="1"/>
    <x v="9"/>
    <n v="2895.74"/>
    <n v="28282.32"/>
  </r>
  <r>
    <x v="8071"/>
    <x v="1"/>
    <x v="0"/>
    <n v="138.72999999999999"/>
    <n v="0.45"/>
    <n v="4"/>
    <d v="2023-07-28T00:00:00"/>
    <d v="2023-08-01T00:00:00"/>
    <x v="2"/>
    <x v="2"/>
    <n v="39.96"/>
    <x v="1"/>
    <x v="0"/>
    <x v="4"/>
    <n v="98.769999999999982"/>
    <n v="554.91999999999996"/>
  </r>
  <r>
    <x v="8072"/>
    <x v="0"/>
    <x v="3"/>
    <n v="2888.78"/>
    <n v="0.14000000000000001"/>
    <n v="2"/>
    <d v="2023-06-03T00:00:00"/>
    <d v="2023-06-04T00:00:00"/>
    <x v="0"/>
    <x v="2"/>
    <n v="413.5"/>
    <x v="0"/>
    <x v="0"/>
    <x v="9"/>
    <n v="2475.2800000000002"/>
    <n v="5777.56"/>
  </r>
  <r>
    <x v="8073"/>
    <x v="3"/>
    <x v="1"/>
    <n v="3184.47"/>
    <n v="7.0000000000000007E-2"/>
    <n v="6"/>
    <d v="2023-10-02T00:00:00"/>
    <d v="2023-10-06T00:00:00"/>
    <x v="2"/>
    <x v="0"/>
    <n v="170.16"/>
    <x v="5"/>
    <x v="0"/>
    <x v="2"/>
    <n v="3014.31"/>
    <n v="19106.82"/>
  </r>
  <r>
    <x v="8074"/>
    <x v="3"/>
    <x v="2"/>
    <n v="1555.07"/>
    <n v="7.0000000000000007E-2"/>
    <n v="9"/>
    <d v="2023-08-13T00:00:00"/>
    <d v="2023-08-19T00:00:00"/>
    <x v="0"/>
    <x v="0"/>
    <n v="83.98"/>
    <x v="0"/>
    <x v="0"/>
    <x v="1"/>
    <n v="1471.09"/>
    <n v="13995.63"/>
  </r>
  <r>
    <x v="8075"/>
    <x v="0"/>
    <x v="0"/>
    <n v="3661.58"/>
    <n v="0.49"/>
    <n v="7"/>
    <d v="2023-02-27T00:00:00"/>
    <d v="2023-03-03T00:00:00"/>
    <x v="1"/>
    <x v="0"/>
    <n v="377.92"/>
    <x v="4"/>
    <x v="0"/>
    <x v="8"/>
    <n v="3283.66"/>
    <n v="25631.059999999998"/>
  </r>
  <r>
    <x v="8076"/>
    <x v="1"/>
    <x v="2"/>
    <n v="1949.42"/>
    <n v="0.06"/>
    <n v="1"/>
    <d v="2023-08-28T00:00:00"/>
    <d v="2023-09-01T00:00:00"/>
    <x v="0"/>
    <x v="2"/>
    <n v="490.2"/>
    <x v="3"/>
    <x v="0"/>
    <x v="1"/>
    <n v="1459.22"/>
    <n v="1949.42"/>
  </r>
  <r>
    <x v="8077"/>
    <x v="0"/>
    <x v="4"/>
    <n v="3617.09"/>
    <n v="0.17"/>
    <n v="9"/>
    <d v="2024-05-14T00:00:00"/>
    <d v="2024-05-16T00:00:00"/>
    <x v="1"/>
    <x v="1"/>
    <n v="896.3"/>
    <x v="5"/>
    <x v="1"/>
    <x v="5"/>
    <n v="2720.79"/>
    <n v="32553.81"/>
  </r>
  <r>
    <x v="8078"/>
    <x v="2"/>
    <x v="2"/>
    <n v="804.74"/>
    <n v="0.03"/>
    <n v="6"/>
    <d v="2023-09-20T00:00:00"/>
    <d v="2023-09-26T00:00:00"/>
    <x v="1"/>
    <x v="2"/>
    <n v="44.99"/>
    <x v="2"/>
    <x v="0"/>
    <x v="7"/>
    <n v="759.75"/>
    <n v="4828.4400000000005"/>
  </r>
  <r>
    <x v="8079"/>
    <x v="2"/>
    <x v="3"/>
    <n v="4577.12"/>
    <n v="0.37"/>
    <n v="9"/>
    <d v="2023-08-19T00:00:00"/>
    <d v="2023-08-26T00:00:00"/>
    <x v="1"/>
    <x v="2"/>
    <n v="458.84"/>
    <x v="4"/>
    <x v="0"/>
    <x v="1"/>
    <n v="4118.28"/>
    <n v="41194.080000000002"/>
  </r>
  <r>
    <x v="8080"/>
    <x v="2"/>
    <x v="0"/>
    <n v="4409.34"/>
    <n v="0.3"/>
    <n v="2"/>
    <d v="2024-02-03T00:00:00"/>
    <d v="2024-02-10T00:00:00"/>
    <x v="1"/>
    <x v="1"/>
    <n v="1033.6500000000001"/>
    <x v="1"/>
    <x v="1"/>
    <x v="8"/>
    <n v="3375.69"/>
    <n v="8818.68"/>
  </r>
  <r>
    <x v="8081"/>
    <x v="0"/>
    <x v="3"/>
    <n v="838.07"/>
    <n v="0.27"/>
    <n v="7"/>
    <d v="2023-03-07T00:00:00"/>
    <d v="2023-03-11T00:00:00"/>
    <x v="2"/>
    <x v="2"/>
    <n v="57.23"/>
    <x v="1"/>
    <x v="0"/>
    <x v="0"/>
    <n v="780.84"/>
    <n v="5866.4900000000007"/>
  </r>
  <r>
    <x v="8082"/>
    <x v="0"/>
    <x v="1"/>
    <n v="4698.42"/>
    <n v="0.43"/>
    <n v="8"/>
    <d v="2024-03-25T00:00:00"/>
    <d v="2024-03-31T00:00:00"/>
    <x v="1"/>
    <x v="1"/>
    <n v="723.19"/>
    <x v="5"/>
    <x v="1"/>
    <x v="0"/>
    <n v="3975.23"/>
    <n v="37587.360000000001"/>
  </r>
  <r>
    <x v="8083"/>
    <x v="0"/>
    <x v="1"/>
    <n v="2833.12"/>
    <n v="0.28999999999999998"/>
    <n v="8"/>
    <d v="2023-07-28T00:00:00"/>
    <d v="2023-08-02T00:00:00"/>
    <x v="1"/>
    <x v="0"/>
    <n v="821.99"/>
    <x v="5"/>
    <x v="0"/>
    <x v="4"/>
    <n v="2011.1299999999999"/>
    <n v="22664.959999999999"/>
  </r>
  <r>
    <x v="8084"/>
    <x v="2"/>
    <x v="2"/>
    <n v="3538.08"/>
    <n v="0.48"/>
    <n v="5"/>
    <d v="2024-04-26T00:00:00"/>
    <d v="2024-05-03T00:00:00"/>
    <x v="2"/>
    <x v="1"/>
    <n v="688.74"/>
    <x v="4"/>
    <x v="1"/>
    <x v="3"/>
    <n v="2849.34"/>
    <n v="17690.400000000001"/>
  </r>
  <r>
    <x v="8085"/>
    <x v="1"/>
    <x v="0"/>
    <n v="4217.4399999999996"/>
    <n v="0.31"/>
    <n v="7"/>
    <d v="2024-03-06T00:00:00"/>
    <d v="2024-03-11T00:00:00"/>
    <x v="1"/>
    <x v="0"/>
    <n v="665.13"/>
    <x v="3"/>
    <x v="1"/>
    <x v="0"/>
    <n v="3552.3099999999995"/>
    <n v="29522.079999999998"/>
  </r>
  <r>
    <x v="8086"/>
    <x v="3"/>
    <x v="0"/>
    <n v="509.49"/>
    <n v="0.18"/>
    <n v="7"/>
    <d v="2023-02-15T00:00:00"/>
    <d v="2023-02-16T00:00:00"/>
    <x v="1"/>
    <x v="2"/>
    <n v="147.85"/>
    <x v="5"/>
    <x v="0"/>
    <x v="8"/>
    <n v="361.64"/>
    <n v="3566.4300000000003"/>
  </r>
  <r>
    <x v="8087"/>
    <x v="0"/>
    <x v="0"/>
    <n v="929.49"/>
    <n v="0.02"/>
    <n v="3"/>
    <d v="2024-12-15T00:00:00"/>
    <d v="2024-12-18T00:00:00"/>
    <x v="2"/>
    <x v="2"/>
    <n v="164.16"/>
    <x v="0"/>
    <x v="1"/>
    <x v="10"/>
    <n v="765.33"/>
    <n v="2788.4700000000003"/>
  </r>
  <r>
    <x v="8088"/>
    <x v="1"/>
    <x v="0"/>
    <n v="1522.92"/>
    <n v="0.36"/>
    <n v="2"/>
    <d v="2024-07-09T00:00:00"/>
    <d v="2024-07-16T00:00:00"/>
    <x v="1"/>
    <x v="0"/>
    <n v="305.27999999999997"/>
    <x v="0"/>
    <x v="1"/>
    <x v="4"/>
    <n v="1217.6400000000001"/>
    <n v="3045.84"/>
  </r>
  <r>
    <x v="8089"/>
    <x v="3"/>
    <x v="2"/>
    <n v="2438.3000000000002"/>
    <n v="0.19"/>
    <n v="5"/>
    <d v="2024-10-10T00:00:00"/>
    <d v="2024-10-15T00:00:00"/>
    <x v="2"/>
    <x v="0"/>
    <n v="434.25"/>
    <x v="0"/>
    <x v="1"/>
    <x v="2"/>
    <n v="2004.0500000000002"/>
    <n v="12191.5"/>
  </r>
  <r>
    <x v="8090"/>
    <x v="3"/>
    <x v="3"/>
    <n v="1795.67"/>
    <n v="0.3"/>
    <n v="4"/>
    <d v="2023-03-12T00:00:00"/>
    <d v="2023-03-18T00:00:00"/>
    <x v="2"/>
    <x v="2"/>
    <n v="426.62"/>
    <x v="3"/>
    <x v="0"/>
    <x v="0"/>
    <n v="1369.0500000000002"/>
    <n v="7182.68"/>
  </r>
  <r>
    <x v="8091"/>
    <x v="3"/>
    <x v="2"/>
    <n v="2578.65"/>
    <n v="0.44"/>
    <n v="8"/>
    <d v="2024-09-18T00:00:00"/>
    <d v="2024-09-25T00:00:00"/>
    <x v="0"/>
    <x v="0"/>
    <n v="343.17"/>
    <x v="2"/>
    <x v="1"/>
    <x v="7"/>
    <n v="2235.48"/>
    <n v="20629.2"/>
  </r>
  <r>
    <x v="8092"/>
    <x v="1"/>
    <x v="3"/>
    <n v="1010.99"/>
    <n v="0"/>
    <n v="5"/>
    <d v="2024-07-21T00:00:00"/>
    <d v="2024-07-24T00:00:00"/>
    <x v="2"/>
    <x v="1"/>
    <n v="88.99"/>
    <x v="5"/>
    <x v="1"/>
    <x v="4"/>
    <n v="922"/>
    <n v="5054.95"/>
  </r>
  <r>
    <x v="8093"/>
    <x v="1"/>
    <x v="4"/>
    <n v="3442.56"/>
    <n v="0.38"/>
    <n v="9"/>
    <d v="2023-05-12T00:00:00"/>
    <d v="2023-05-16T00:00:00"/>
    <x v="2"/>
    <x v="0"/>
    <n v="578.26"/>
    <x v="0"/>
    <x v="0"/>
    <x v="5"/>
    <n v="2864.3"/>
    <n v="30983.040000000001"/>
  </r>
  <r>
    <x v="8094"/>
    <x v="2"/>
    <x v="4"/>
    <n v="373.1"/>
    <n v="0.22"/>
    <n v="7"/>
    <d v="2024-01-16T00:00:00"/>
    <d v="2024-01-19T00:00:00"/>
    <x v="1"/>
    <x v="1"/>
    <n v="87"/>
    <x v="1"/>
    <x v="1"/>
    <x v="6"/>
    <n v="286.10000000000002"/>
    <n v="2611.7000000000003"/>
  </r>
  <r>
    <x v="8095"/>
    <x v="1"/>
    <x v="3"/>
    <n v="1871.1"/>
    <n v="0.06"/>
    <n v="1"/>
    <d v="2023-10-20T00:00:00"/>
    <d v="2023-10-24T00:00:00"/>
    <x v="2"/>
    <x v="1"/>
    <n v="311.83999999999997"/>
    <x v="3"/>
    <x v="0"/>
    <x v="2"/>
    <n v="1559.26"/>
    <n v="1871.1"/>
  </r>
  <r>
    <x v="8096"/>
    <x v="1"/>
    <x v="2"/>
    <n v="977.26"/>
    <n v="0.28999999999999998"/>
    <n v="2"/>
    <d v="2023-10-17T00:00:00"/>
    <d v="2023-10-19T00:00:00"/>
    <x v="0"/>
    <x v="2"/>
    <n v="98.3"/>
    <x v="2"/>
    <x v="0"/>
    <x v="2"/>
    <n v="878.96"/>
    <n v="1954.52"/>
  </r>
  <r>
    <x v="8097"/>
    <x v="1"/>
    <x v="1"/>
    <n v="3676.67"/>
    <n v="0.27"/>
    <n v="8"/>
    <d v="2023-12-02T00:00:00"/>
    <d v="2023-12-08T00:00:00"/>
    <x v="1"/>
    <x v="2"/>
    <n v="321.45"/>
    <x v="5"/>
    <x v="0"/>
    <x v="10"/>
    <n v="3355.2200000000003"/>
    <n v="29413.360000000001"/>
  </r>
  <r>
    <x v="8098"/>
    <x v="3"/>
    <x v="2"/>
    <n v="4429.8999999999996"/>
    <n v="0.42"/>
    <n v="8"/>
    <d v="2024-09-08T00:00:00"/>
    <d v="2024-09-09T00:00:00"/>
    <x v="2"/>
    <x v="2"/>
    <n v="1296.8699999999999"/>
    <x v="2"/>
    <x v="1"/>
    <x v="7"/>
    <n v="3133.0299999999997"/>
    <n v="35439.199999999997"/>
  </r>
  <r>
    <x v="8099"/>
    <x v="0"/>
    <x v="1"/>
    <n v="486.05"/>
    <n v="0.26"/>
    <n v="2"/>
    <d v="2023-02-16T00:00:00"/>
    <d v="2023-02-23T00:00:00"/>
    <x v="2"/>
    <x v="0"/>
    <n v="136.29"/>
    <x v="0"/>
    <x v="0"/>
    <x v="8"/>
    <n v="349.76"/>
    <n v="972.1"/>
  </r>
  <r>
    <x v="8100"/>
    <x v="2"/>
    <x v="2"/>
    <n v="3946.69"/>
    <n v="0.41"/>
    <n v="7"/>
    <d v="2023-01-30T00:00:00"/>
    <d v="2023-02-02T00:00:00"/>
    <x v="2"/>
    <x v="2"/>
    <n v="504.15"/>
    <x v="2"/>
    <x v="0"/>
    <x v="6"/>
    <n v="3442.54"/>
    <n v="27626.83"/>
  </r>
  <r>
    <x v="8101"/>
    <x v="0"/>
    <x v="0"/>
    <n v="4489.04"/>
    <n v="0.27"/>
    <n v="8"/>
    <d v="2024-09-21T00:00:00"/>
    <d v="2024-09-24T00:00:00"/>
    <x v="0"/>
    <x v="0"/>
    <n v="1305.6500000000001"/>
    <x v="1"/>
    <x v="1"/>
    <x v="7"/>
    <n v="3183.39"/>
    <n v="35912.32"/>
  </r>
  <r>
    <x v="8102"/>
    <x v="0"/>
    <x v="0"/>
    <n v="4872.45"/>
    <n v="0.22"/>
    <n v="4"/>
    <d v="2023-02-15T00:00:00"/>
    <d v="2023-02-21T00:00:00"/>
    <x v="1"/>
    <x v="1"/>
    <n v="998.45"/>
    <x v="3"/>
    <x v="0"/>
    <x v="8"/>
    <n v="3874"/>
    <n v="19489.8"/>
  </r>
  <r>
    <x v="8103"/>
    <x v="1"/>
    <x v="4"/>
    <n v="2938.99"/>
    <n v="0.19"/>
    <n v="3"/>
    <d v="2024-08-04T00:00:00"/>
    <d v="2024-08-11T00:00:00"/>
    <x v="1"/>
    <x v="0"/>
    <n v="373.34"/>
    <x v="1"/>
    <x v="1"/>
    <x v="1"/>
    <n v="2565.6499999999996"/>
    <n v="8816.9699999999993"/>
  </r>
  <r>
    <x v="8104"/>
    <x v="2"/>
    <x v="4"/>
    <n v="1704.22"/>
    <n v="0.09"/>
    <n v="9"/>
    <d v="2024-06-28T00:00:00"/>
    <d v="2024-07-01T00:00:00"/>
    <x v="1"/>
    <x v="1"/>
    <n v="215.11"/>
    <x v="0"/>
    <x v="1"/>
    <x v="9"/>
    <n v="1489.1100000000001"/>
    <n v="15337.98"/>
  </r>
  <r>
    <x v="8105"/>
    <x v="0"/>
    <x v="3"/>
    <n v="1677.67"/>
    <n v="0.28999999999999998"/>
    <n v="2"/>
    <d v="2023-02-19T00:00:00"/>
    <d v="2023-02-20T00:00:00"/>
    <x v="2"/>
    <x v="1"/>
    <n v="461.37"/>
    <x v="5"/>
    <x v="0"/>
    <x v="8"/>
    <n v="1216.3000000000002"/>
    <n v="3355.34"/>
  </r>
  <r>
    <x v="8106"/>
    <x v="0"/>
    <x v="1"/>
    <n v="1956.95"/>
    <n v="0.27"/>
    <n v="3"/>
    <d v="2024-04-04T00:00:00"/>
    <d v="2024-04-06T00:00:00"/>
    <x v="0"/>
    <x v="2"/>
    <n v="279.13"/>
    <x v="1"/>
    <x v="1"/>
    <x v="3"/>
    <n v="1677.8200000000002"/>
    <n v="5870.85"/>
  </r>
  <r>
    <x v="8107"/>
    <x v="2"/>
    <x v="0"/>
    <n v="3102.07"/>
    <n v="0.49"/>
    <n v="8"/>
    <d v="2023-03-29T00:00:00"/>
    <d v="2023-03-30T00:00:00"/>
    <x v="2"/>
    <x v="2"/>
    <n v="215.51"/>
    <x v="1"/>
    <x v="0"/>
    <x v="0"/>
    <n v="2886.5600000000004"/>
    <n v="24816.560000000001"/>
  </r>
  <r>
    <x v="8108"/>
    <x v="1"/>
    <x v="2"/>
    <n v="2502.13"/>
    <n v="0.21"/>
    <n v="2"/>
    <d v="2023-02-09T00:00:00"/>
    <d v="2023-02-16T00:00:00"/>
    <x v="2"/>
    <x v="0"/>
    <n v="587.80999999999995"/>
    <x v="4"/>
    <x v="0"/>
    <x v="8"/>
    <n v="1914.3200000000002"/>
    <n v="5004.26"/>
  </r>
  <r>
    <x v="8109"/>
    <x v="0"/>
    <x v="3"/>
    <n v="3302.81"/>
    <n v="0.21"/>
    <n v="5"/>
    <d v="2024-06-27T00:00:00"/>
    <d v="2024-07-02T00:00:00"/>
    <x v="1"/>
    <x v="2"/>
    <n v="286.68"/>
    <x v="5"/>
    <x v="1"/>
    <x v="9"/>
    <n v="3016.13"/>
    <n v="16514.05"/>
  </r>
  <r>
    <x v="8110"/>
    <x v="3"/>
    <x v="2"/>
    <n v="292.64"/>
    <n v="0.08"/>
    <n v="8"/>
    <d v="2024-05-03T00:00:00"/>
    <d v="2024-05-10T00:00:00"/>
    <x v="0"/>
    <x v="1"/>
    <n v="65.19"/>
    <x v="1"/>
    <x v="1"/>
    <x v="5"/>
    <n v="227.45"/>
    <n v="2341.12"/>
  </r>
  <r>
    <x v="8111"/>
    <x v="0"/>
    <x v="0"/>
    <n v="618.82000000000005"/>
    <n v="0.3"/>
    <n v="7"/>
    <d v="2023-04-07T00:00:00"/>
    <d v="2023-04-14T00:00:00"/>
    <x v="1"/>
    <x v="0"/>
    <n v="138.08000000000001"/>
    <x v="5"/>
    <x v="0"/>
    <x v="3"/>
    <n v="480.74"/>
    <n v="4331.7400000000007"/>
  </r>
  <r>
    <x v="8112"/>
    <x v="3"/>
    <x v="0"/>
    <n v="4885.04"/>
    <n v="0.42"/>
    <n v="4"/>
    <d v="2024-09-15T00:00:00"/>
    <d v="2024-09-16T00:00:00"/>
    <x v="0"/>
    <x v="0"/>
    <n v="940.89"/>
    <x v="5"/>
    <x v="1"/>
    <x v="7"/>
    <n v="3944.15"/>
    <n v="19540.16"/>
  </r>
  <r>
    <x v="8113"/>
    <x v="1"/>
    <x v="0"/>
    <n v="4977.3900000000003"/>
    <n v="0.12"/>
    <n v="9"/>
    <d v="2024-06-07T00:00:00"/>
    <d v="2024-06-12T00:00:00"/>
    <x v="2"/>
    <x v="1"/>
    <n v="962.07"/>
    <x v="3"/>
    <x v="1"/>
    <x v="9"/>
    <n v="4015.32"/>
    <n v="44796.51"/>
  </r>
  <r>
    <x v="8114"/>
    <x v="0"/>
    <x v="0"/>
    <n v="3758.63"/>
    <n v="0"/>
    <n v="2"/>
    <d v="2023-09-28T00:00:00"/>
    <d v="2023-10-01T00:00:00"/>
    <x v="2"/>
    <x v="2"/>
    <n v="517.04"/>
    <x v="1"/>
    <x v="0"/>
    <x v="7"/>
    <n v="3241.59"/>
    <n v="7517.26"/>
  </r>
  <r>
    <x v="8115"/>
    <x v="2"/>
    <x v="2"/>
    <n v="1356.35"/>
    <n v="0.35"/>
    <n v="7"/>
    <d v="2023-07-06T00:00:00"/>
    <d v="2023-07-08T00:00:00"/>
    <x v="1"/>
    <x v="0"/>
    <n v="207.15"/>
    <x v="0"/>
    <x v="0"/>
    <x v="4"/>
    <n v="1149.1999999999998"/>
    <n v="9494.4499999999989"/>
  </r>
  <r>
    <x v="8116"/>
    <x v="2"/>
    <x v="3"/>
    <n v="4771.57"/>
    <n v="0.02"/>
    <n v="7"/>
    <d v="2024-11-30T00:00:00"/>
    <d v="2024-12-04T00:00:00"/>
    <x v="0"/>
    <x v="0"/>
    <n v="382.93"/>
    <x v="5"/>
    <x v="1"/>
    <x v="11"/>
    <n v="4388.6399999999994"/>
    <n v="33400.99"/>
  </r>
  <r>
    <x v="8117"/>
    <x v="0"/>
    <x v="0"/>
    <n v="1147.1400000000001"/>
    <n v="0.2"/>
    <n v="7"/>
    <d v="2024-08-06T00:00:00"/>
    <d v="2024-08-08T00:00:00"/>
    <x v="0"/>
    <x v="0"/>
    <n v="216.41"/>
    <x v="3"/>
    <x v="1"/>
    <x v="1"/>
    <n v="930.73000000000013"/>
    <n v="8029.9800000000005"/>
  </r>
  <r>
    <x v="8118"/>
    <x v="1"/>
    <x v="4"/>
    <n v="3684.01"/>
    <n v="0.31"/>
    <n v="7"/>
    <d v="2023-01-27T00:00:00"/>
    <d v="2023-02-01T00:00:00"/>
    <x v="0"/>
    <x v="2"/>
    <n v="936.2"/>
    <x v="3"/>
    <x v="0"/>
    <x v="6"/>
    <n v="2747.8100000000004"/>
    <n v="25788.07"/>
  </r>
  <r>
    <x v="8119"/>
    <x v="1"/>
    <x v="3"/>
    <n v="664.77"/>
    <n v="0.19"/>
    <n v="5"/>
    <d v="2023-04-11T00:00:00"/>
    <d v="2023-04-13T00:00:00"/>
    <x v="2"/>
    <x v="0"/>
    <n v="38.26"/>
    <x v="0"/>
    <x v="0"/>
    <x v="3"/>
    <n v="626.51"/>
    <n v="3323.85"/>
  </r>
  <r>
    <x v="8120"/>
    <x v="2"/>
    <x v="4"/>
    <n v="3279.63"/>
    <n v="0.13"/>
    <n v="1"/>
    <d v="2024-03-17T00:00:00"/>
    <d v="2024-03-23T00:00:00"/>
    <x v="1"/>
    <x v="1"/>
    <n v="745.18"/>
    <x v="3"/>
    <x v="1"/>
    <x v="0"/>
    <n v="2534.4500000000003"/>
    <n v="3279.63"/>
  </r>
  <r>
    <x v="8121"/>
    <x v="0"/>
    <x v="2"/>
    <n v="3821.62"/>
    <n v="0.4"/>
    <n v="4"/>
    <d v="2024-11-23T00:00:00"/>
    <d v="2024-11-26T00:00:00"/>
    <x v="1"/>
    <x v="2"/>
    <n v="319.35000000000002"/>
    <x v="1"/>
    <x v="1"/>
    <x v="11"/>
    <n v="3502.27"/>
    <n v="15286.48"/>
  </r>
  <r>
    <x v="8122"/>
    <x v="1"/>
    <x v="0"/>
    <n v="4312.24"/>
    <n v="0.15"/>
    <n v="5"/>
    <d v="2024-07-04T00:00:00"/>
    <d v="2024-07-05T00:00:00"/>
    <x v="2"/>
    <x v="1"/>
    <n v="1076.67"/>
    <x v="0"/>
    <x v="1"/>
    <x v="4"/>
    <n v="3235.5699999999997"/>
    <n v="21561.199999999997"/>
  </r>
  <r>
    <x v="8123"/>
    <x v="2"/>
    <x v="3"/>
    <n v="3698.1"/>
    <n v="0.09"/>
    <n v="4"/>
    <d v="2024-02-03T00:00:00"/>
    <d v="2024-02-08T00:00:00"/>
    <x v="1"/>
    <x v="0"/>
    <n v="185.81"/>
    <x v="1"/>
    <x v="1"/>
    <x v="8"/>
    <n v="3512.29"/>
    <n v="14792.4"/>
  </r>
  <r>
    <x v="8124"/>
    <x v="3"/>
    <x v="0"/>
    <n v="4625.08"/>
    <n v="0.19"/>
    <n v="7"/>
    <d v="2023-10-02T00:00:00"/>
    <d v="2023-10-07T00:00:00"/>
    <x v="2"/>
    <x v="2"/>
    <n v="320.05"/>
    <x v="3"/>
    <x v="0"/>
    <x v="2"/>
    <n v="4305.03"/>
    <n v="32375.559999999998"/>
  </r>
  <r>
    <x v="8125"/>
    <x v="0"/>
    <x v="0"/>
    <n v="2652.52"/>
    <n v="7.0000000000000007E-2"/>
    <n v="2"/>
    <d v="2024-09-20T00:00:00"/>
    <d v="2024-09-25T00:00:00"/>
    <x v="0"/>
    <x v="0"/>
    <n v="677.69"/>
    <x v="1"/>
    <x v="1"/>
    <x v="7"/>
    <n v="1974.83"/>
    <n v="5305.04"/>
  </r>
  <r>
    <x v="8126"/>
    <x v="3"/>
    <x v="3"/>
    <n v="3419.4"/>
    <n v="0.35"/>
    <n v="2"/>
    <d v="2023-01-14T00:00:00"/>
    <d v="2023-01-17T00:00:00"/>
    <x v="0"/>
    <x v="1"/>
    <n v="401.29"/>
    <x v="0"/>
    <x v="0"/>
    <x v="6"/>
    <n v="3018.11"/>
    <n v="6838.8"/>
  </r>
  <r>
    <x v="8127"/>
    <x v="3"/>
    <x v="0"/>
    <n v="1910.8"/>
    <n v="0.36"/>
    <n v="2"/>
    <d v="2023-11-23T00:00:00"/>
    <d v="2023-11-30T00:00:00"/>
    <x v="2"/>
    <x v="0"/>
    <n v="522.48"/>
    <x v="2"/>
    <x v="0"/>
    <x v="11"/>
    <n v="1388.32"/>
    <n v="3821.6"/>
  </r>
  <r>
    <x v="8128"/>
    <x v="1"/>
    <x v="0"/>
    <n v="150.91"/>
    <n v="0.01"/>
    <n v="3"/>
    <d v="2024-12-28T00:00:00"/>
    <d v="2024-12-30T00:00:00"/>
    <x v="0"/>
    <x v="2"/>
    <n v="37.020000000000003"/>
    <x v="5"/>
    <x v="1"/>
    <x v="10"/>
    <n v="113.88999999999999"/>
    <n v="452.73"/>
  </r>
  <r>
    <x v="8129"/>
    <x v="1"/>
    <x v="1"/>
    <n v="3807.8"/>
    <n v="0.35"/>
    <n v="5"/>
    <d v="2024-09-28T00:00:00"/>
    <d v="2024-10-03T00:00:00"/>
    <x v="2"/>
    <x v="0"/>
    <n v="800.88"/>
    <x v="0"/>
    <x v="1"/>
    <x v="7"/>
    <n v="3006.92"/>
    <n v="19039"/>
  </r>
  <r>
    <x v="8130"/>
    <x v="1"/>
    <x v="1"/>
    <n v="4362.32"/>
    <n v="0.15"/>
    <n v="9"/>
    <d v="2024-02-29T00:00:00"/>
    <d v="2024-03-07T00:00:00"/>
    <x v="0"/>
    <x v="1"/>
    <n v="545.04"/>
    <x v="0"/>
    <x v="1"/>
    <x v="8"/>
    <n v="3817.2799999999997"/>
    <n v="39260.879999999997"/>
  </r>
  <r>
    <x v="8131"/>
    <x v="0"/>
    <x v="3"/>
    <n v="952.23"/>
    <n v="0.33"/>
    <n v="3"/>
    <d v="2024-08-23T00:00:00"/>
    <d v="2024-08-30T00:00:00"/>
    <x v="1"/>
    <x v="2"/>
    <n v="247.47"/>
    <x v="2"/>
    <x v="1"/>
    <x v="1"/>
    <n v="704.76"/>
    <n v="2856.69"/>
  </r>
  <r>
    <x v="8132"/>
    <x v="3"/>
    <x v="3"/>
    <n v="240.34"/>
    <n v="0.35"/>
    <n v="6"/>
    <d v="2023-04-21T00:00:00"/>
    <d v="2023-04-25T00:00:00"/>
    <x v="2"/>
    <x v="2"/>
    <n v="23.66"/>
    <x v="1"/>
    <x v="0"/>
    <x v="3"/>
    <n v="216.68"/>
    <n v="1442.04"/>
  </r>
  <r>
    <x v="8133"/>
    <x v="0"/>
    <x v="0"/>
    <n v="906.06"/>
    <n v="0.14000000000000001"/>
    <n v="6"/>
    <d v="2024-08-13T00:00:00"/>
    <d v="2024-08-18T00:00:00"/>
    <x v="1"/>
    <x v="2"/>
    <n v="247.32"/>
    <x v="1"/>
    <x v="1"/>
    <x v="1"/>
    <n v="658.74"/>
    <n v="5436.36"/>
  </r>
  <r>
    <x v="8134"/>
    <x v="1"/>
    <x v="4"/>
    <n v="4486.92"/>
    <n v="0.09"/>
    <n v="6"/>
    <d v="2024-11-12T00:00:00"/>
    <d v="2024-11-14T00:00:00"/>
    <x v="2"/>
    <x v="0"/>
    <n v="1072.8499999999999"/>
    <x v="5"/>
    <x v="1"/>
    <x v="11"/>
    <n v="3414.07"/>
    <n v="26921.52"/>
  </r>
  <r>
    <x v="8135"/>
    <x v="3"/>
    <x v="3"/>
    <n v="1548"/>
    <n v="0.41"/>
    <n v="5"/>
    <d v="2023-11-19T00:00:00"/>
    <d v="2023-11-21T00:00:00"/>
    <x v="1"/>
    <x v="1"/>
    <n v="212.24"/>
    <x v="4"/>
    <x v="0"/>
    <x v="11"/>
    <n v="1335.76"/>
    <n v="7740"/>
  </r>
  <r>
    <x v="8136"/>
    <x v="0"/>
    <x v="0"/>
    <n v="1245.1500000000001"/>
    <n v="0.37"/>
    <n v="2"/>
    <d v="2024-03-25T00:00:00"/>
    <d v="2024-04-01T00:00:00"/>
    <x v="2"/>
    <x v="0"/>
    <n v="116.52"/>
    <x v="1"/>
    <x v="1"/>
    <x v="0"/>
    <n v="1128.6300000000001"/>
    <n v="2490.3000000000002"/>
  </r>
  <r>
    <x v="8137"/>
    <x v="0"/>
    <x v="4"/>
    <n v="171.49"/>
    <n v="0.42"/>
    <n v="1"/>
    <d v="2024-06-17T00:00:00"/>
    <d v="2024-06-24T00:00:00"/>
    <x v="1"/>
    <x v="2"/>
    <n v="27.52"/>
    <x v="0"/>
    <x v="1"/>
    <x v="9"/>
    <n v="143.97"/>
    <n v="171.49"/>
  </r>
  <r>
    <x v="8138"/>
    <x v="2"/>
    <x v="1"/>
    <n v="1555.57"/>
    <n v="0.22"/>
    <n v="5"/>
    <d v="2024-10-29T00:00:00"/>
    <d v="2024-11-02T00:00:00"/>
    <x v="2"/>
    <x v="2"/>
    <n v="128.75"/>
    <x v="5"/>
    <x v="1"/>
    <x v="2"/>
    <n v="1426.82"/>
    <n v="7777.8499999999995"/>
  </r>
  <r>
    <x v="8139"/>
    <x v="0"/>
    <x v="3"/>
    <n v="3606.63"/>
    <n v="0.23"/>
    <n v="8"/>
    <d v="2023-08-05T00:00:00"/>
    <d v="2023-08-06T00:00:00"/>
    <x v="0"/>
    <x v="0"/>
    <n v="617.87"/>
    <x v="3"/>
    <x v="0"/>
    <x v="1"/>
    <n v="2988.76"/>
    <n v="28853.040000000001"/>
  </r>
  <r>
    <x v="8140"/>
    <x v="1"/>
    <x v="0"/>
    <n v="4799.54"/>
    <n v="0.17"/>
    <n v="5"/>
    <d v="2024-05-27T00:00:00"/>
    <d v="2024-06-01T00:00:00"/>
    <x v="2"/>
    <x v="1"/>
    <n v="512.22"/>
    <x v="5"/>
    <x v="1"/>
    <x v="5"/>
    <n v="4287.32"/>
    <n v="23997.7"/>
  </r>
  <r>
    <x v="8141"/>
    <x v="0"/>
    <x v="1"/>
    <n v="1632.43"/>
    <n v="0.25"/>
    <n v="3"/>
    <d v="2024-02-11T00:00:00"/>
    <d v="2024-02-13T00:00:00"/>
    <x v="2"/>
    <x v="1"/>
    <n v="83.45"/>
    <x v="0"/>
    <x v="1"/>
    <x v="8"/>
    <n v="1548.98"/>
    <n v="4897.29"/>
  </r>
  <r>
    <x v="8142"/>
    <x v="3"/>
    <x v="2"/>
    <n v="1279.3599999999999"/>
    <n v="0.32"/>
    <n v="3"/>
    <d v="2024-09-15T00:00:00"/>
    <d v="2024-09-19T00:00:00"/>
    <x v="2"/>
    <x v="2"/>
    <n v="233.99"/>
    <x v="2"/>
    <x v="1"/>
    <x v="7"/>
    <n v="1045.3699999999999"/>
    <n v="3838.08"/>
  </r>
  <r>
    <x v="8143"/>
    <x v="0"/>
    <x v="1"/>
    <n v="4451.54"/>
    <n v="0.41"/>
    <n v="2"/>
    <d v="2024-09-02T00:00:00"/>
    <d v="2024-09-06T00:00:00"/>
    <x v="0"/>
    <x v="1"/>
    <n v="556.35"/>
    <x v="4"/>
    <x v="1"/>
    <x v="7"/>
    <n v="3895.19"/>
    <n v="8903.08"/>
  </r>
  <r>
    <x v="8144"/>
    <x v="2"/>
    <x v="0"/>
    <n v="4277.2700000000004"/>
    <n v="0.09"/>
    <n v="7"/>
    <d v="2023-03-16T00:00:00"/>
    <d v="2023-03-19T00:00:00"/>
    <x v="1"/>
    <x v="0"/>
    <n v="867.34"/>
    <x v="3"/>
    <x v="0"/>
    <x v="0"/>
    <n v="3409.9300000000003"/>
    <n v="29940.890000000003"/>
  </r>
  <r>
    <x v="8145"/>
    <x v="3"/>
    <x v="4"/>
    <n v="1707.99"/>
    <n v="0.2"/>
    <n v="2"/>
    <d v="2024-10-16T00:00:00"/>
    <d v="2024-10-18T00:00:00"/>
    <x v="0"/>
    <x v="2"/>
    <n v="218.95"/>
    <x v="2"/>
    <x v="1"/>
    <x v="2"/>
    <n v="1489.04"/>
    <n v="3415.98"/>
  </r>
  <r>
    <x v="8146"/>
    <x v="3"/>
    <x v="2"/>
    <n v="437.15"/>
    <n v="0.23"/>
    <n v="6"/>
    <d v="2024-03-28T00:00:00"/>
    <d v="2024-04-03T00:00:00"/>
    <x v="0"/>
    <x v="0"/>
    <n v="96.66"/>
    <x v="0"/>
    <x v="1"/>
    <x v="0"/>
    <n v="340.49"/>
    <n v="2622.8999999999996"/>
  </r>
  <r>
    <x v="8147"/>
    <x v="2"/>
    <x v="2"/>
    <n v="4960.75"/>
    <n v="0.24"/>
    <n v="8"/>
    <d v="2024-08-08T00:00:00"/>
    <d v="2024-08-10T00:00:00"/>
    <x v="1"/>
    <x v="2"/>
    <n v="1074.97"/>
    <x v="2"/>
    <x v="1"/>
    <x v="1"/>
    <n v="3885.7799999999997"/>
    <n v="39686"/>
  </r>
  <r>
    <x v="8148"/>
    <x v="1"/>
    <x v="2"/>
    <n v="3435.45"/>
    <n v="0.27"/>
    <n v="8"/>
    <d v="2023-02-02T00:00:00"/>
    <d v="2023-02-04T00:00:00"/>
    <x v="2"/>
    <x v="2"/>
    <n v="193.25"/>
    <x v="1"/>
    <x v="0"/>
    <x v="8"/>
    <n v="3242.2"/>
    <n v="27483.599999999999"/>
  </r>
  <r>
    <x v="8149"/>
    <x v="3"/>
    <x v="3"/>
    <n v="4640.24"/>
    <n v="0.4"/>
    <n v="2"/>
    <d v="2023-07-07T00:00:00"/>
    <d v="2023-07-10T00:00:00"/>
    <x v="2"/>
    <x v="0"/>
    <n v="1030.72"/>
    <x v="3"/>
    <x v="0"/>
    <x v="4"/>
    <n v="3609.5199999999995"/>
    <n v="9280.48"/>
  </r>
  <r>
    <x v="8150"/>
    <x v="1"/>
    <x v="0"/>
    <n v="1775.18"/>
    <n v="0.44"/>
    <n v="6"/>
    <d v="2024-09-09T00:00:00"/>
    <d v="2024-09-15T00:00:00"/>
    <x v="1"/>
    <x v="2"/>
    <n v="169.95"/>
    <x v="1"/>
    <x v="1"/>
    <x v="7"/>
    <n v="1605.23"/>
    <n v="10651.08"/>
  </r>
  <r>
    <x v="8151"/>
    <x v="3"/>
    <x v="2"/>
    <n v="3273.66"/>
    <n v="0.08"/>
    <n v="3"/>
    <d v="2024-07-11T00:00:00"/>
    <d v="2024-07-15T00:00:00"/>
    <x v="0"/>
    <x v="1"/>
    <n v="835.39"/>
    <x v="1"/>
    <x v="1"/>
    <x v="4"/>
    <n v="2438.27"/>
    <n v="9820.98"/>
  </r>
  <r>
    <x v="8152"/>
    <x v="3"/>
    <x v="1"/>
    <n v="3405.04"/>
    <n v="0.36"/>
    <n v="9"/>
    <d v="2023-01-28T00:00:00"/>
    <d v="2023-02-04T00:00:00"/>
    <x v="1"/>
    <x v="2"/>
    <n v="271.55"/>
    <x v="5"/>
    <x v="0"/>
    <x v="6"/>
    <n v="3133.49"/>
    <n v="30645.360000000001"/>
  </r>
  <r>
    <x v="8153"/>
    <x v="1"/>
    <x v="4"/>
    <n v="4377.24"/>
    <n v="0.24"/>
    <n v="3"/>
    <d v="2024-03-05T00:00:00"/>
    <d v="2024-03-09T00:00:00"/>
    <x v="2"/>
    <x v="1"/>
    <n v="489.67"/>
    <x v="2"/>
    <x v="1"/>
    <x v="0"/>
    <n v="3887.5699999999997"/>
    <n v="13131.72"/>
  </r>
  <r>
    <x v="8154"/>
    <x v="3"/>
    <x v="0"/>
    <n v="4965.9799999999996"/>
    <n v="0.21"/>
    <n v="1"/>
    <d v="2023-04-17T00:00:00"/>
    <d v="2023-04-24T00:00:00"/>
    <x v="1"/>
    <x v="2"/>
    <n v="960.48"/>
    <x v="3"/>
    <x v="0"/>
    <x v="3"/>
    <n v="4005.4999999999995"/>
    <n v="4965.9799999999996"/>
  </r>
  <r>
    <x v="8155"/>
    <x v="1"/>
    <x v="1"/>
    <n v="632.46"/>
    <n v="0.06"/>
    <n v="9"/>
    <d v="2023-02-03T00:00:00"/>
    <d v="2023-02-04T00:00:00"/>
    <x v="1"/>
    <x v="1"/>
    <n v="97.97"/>
    <x v="1"/>
    <x v="0"/>
    <x v="8"/>
    <n v="534.49"/>
    <n v="5692.14"/>
  </r>
  <r>
    <x v="8156"/>
    <x v="2"/>
    <x v="3"/>
    <n v="3192.47"/>
    <n v="0.03"/>
    <n v="8"/>
    <d v="2024-02-17T00:00:00"/>
    <d v="2024-02-21T00:00:00"/>
    <x v="2"/>
    <x v="1"/>
    <n v="950.9"/>
    <x v="2"/>
    <x v="1"/>
    <x v="8"/>
    <n v="2241.5699999999997"/>
    <n v="25539.759999999998"/>
  </r>
  <r>
    <x v="8157"/>
    <x v="1"/>
    <x v="2"/>
    <n v="1748.56"/>
    <n v="0.49"/>
    <n v="2"/>
    <d v="2024-08-30T00:00:00"/>
    <d v="2024-09-05T00:00:00"/>
    <x v="0"/>
    <x v="0"/>
    <n v="402"/>
    <x v="1"/>
    <x v="1"/>
    <x v="1"/>
    <n v="1346.56"/>
    <n v="3497.12"/>
  </r>
  <r>
    <x v="8158"/>
    <x v="2"/>
    <x v="1"/>
    <n v="4077.13"/>
    <n v="0.32"/>
    <n v="3"/>
    <d v="2023-05-07T00:00:00"/>
    <d v="2023-05-09T00:00:00"/>
    <x v="1"/>
    <x v="1"/>
    <n v="428.39"/>
    <x v="0"/>
    <x v="0"/>
    <x v="5"/>
    <n v="3648.7400000000002"/>
    <n v="12231.39"/>
  </r>
  <r>
    <x v="8159"/>
    <x v="3"/>
    <x v="0"/>
    <n v="3795.33"/>
    <n v="0.23"/>
    <n v="7"/>
    <d v="2024-07-22T00:00:00"/>
    <d v="2024-07-25T00:00:00"/>
    <x v="2"/>
    <x v="2"/>
    <n v="885.58"/>
    <x v="4"/>
    <x v="1"/>
    <x v="4"/>
    <n v="2909.75"/>
    <n v="26567.309999999998"/>
  </r>
  <r>
    <x v="8160"/>
    <x v="1"/>
    <x v="1"/>
    <n v="4473.34"/>
    <n v="0.38"/>
    <n v="6"/>
    <d v="2024-09-27T00:00:00"/>
    <d v="2024-10-03T00:00:00"/>
    <x v="2"/>
    <x v="0"/>
    <n v="622.11"/>
    <x v="4"/>
    <x v="1"/>
    <x v="7"/>
    <n v="3851.23"/>
    <n v="26840.04"/>
  </r>
  <r>
    <x v="8161"/>
    <x v="3"/>
    <x v="3"/>
    <n v="1784.14"/>
    <n v="0.05"/>
    <n v="8"/>
    <d v="2023-05-30T00:00:00"/>
    <d v="2023-06-05T00:00:00"/>
    <x v="0"/>
    <x v="2"/>
    <n v="99.3"/>
    <x v="4"/>
    <x v="0"/>
    <x v="5"/>
    <n v="1684.8400000000001"/>
    <n v="14273.12"/>
  </r>
  <r>
    <x v="8162"/>
    <x v="1"/>
    <x v="4"/>
    <n v="1004.2"/>
    <n v="0.3"/>
    <n v="5"/>
    <d v="2024-06-22T00:00:00"/>
    <d v="2024-06-28T00:00:00"/>
    <x v="2"/>
    <x v="2"/>
    <n v="120.92"/>
    <x v="3"/>
    <x v="1"/>
    <x v="9"/>
    <n v="883.28000000000009"/>
    <n v="5021"/>
  </r>
  <r>
    <x v="8163"/>
    <x v="2"/>
    <x v="2"/>
    <n v="206.83"/>
    <n v="0.33"/>
    <n v="5"/>
    <d v="2024-12-14T00:00:00"/>
    <d v="2024-12-15T00:00:00"/>
    <x v="0"/>
    <x v="0"/>
    <n v="59"/>
    <x v="4"/>
    <x v="1"/>
    <x v="10"/>
    <n v="147.83000000000001"/>
    <n v="1034.1500000000001"/>
  </r>
  <r>
    <x v="8164"/>
    <x v="2"/>
    <x v="0"/>
    <n v="1351.98"/>
    <n v="0.23"/>
    <n v="2"/>
    <d v="2023-05-03T00:00:00"/>
    <d v="2023-05-07T00:00:00"/>
    <x v="2"/>
    <x v="0"/>
    <n v="110.9"/>
    <x v="3"/>
    <x v="0"/>
    <x v="5"/>
    <n v="1241.08"/>
    <n v="2703.96"/>
  </r>
  <r>
    <x v="8165"/>
    <x v="1"/>
    <x v="2"/>
    <n v="1899.14"/>
    <n v="0.13"/>
    <n v="6"/>
    <d v="2023-03-30T00:00:00"/>
    <d v="2023-04-06T00:00:00"/>
    <x v="1"/>
    <x v="2"/>
    <n v="366.7"/>
    <x v="0"/>
    <x v="0"/>
    <x v="0"/>
    <n v="1532.44"/>
    <n v="11394.84"/>
  </r>
  <r>
    <x v="8166"/>
    <x v="2"/>
    <x v="2"/>
    <n v="4735.7299999999996"/>
    <n v="0.48"/>
    <n v="5"/>
    <d v="2024-07-25T00:00:00"/>
    <d v="2024-07-28T00:00:00"/>
    <x v="1"/>
    <x v="2"/>
    <n v="1394.15"/>
    <x v="3"/>
    <x v="1"/>
    <x v="4"/>
    <n v="3341.5799999999995"/>
    <n v="23678.649999999998"/>
  </r>
  <r>
    <x v="8167"/>
    <x v="3"/>
    <x v="2"/>
    <n v="2507.73"/>
    <n v="0.15"/>
    <n v="9"/>
    <d v="2023-11-27T00:00:00"/>
    <d v="2023-12-02T00:00:00"/>
    <x v="1"/>
    <x v="1"/>
    <n v="451.9"/>
    <x v="4"/>
    <x v="0"/>
    <x v="11"/>
    <n v="2055.83"/>
    <n v="22569.57"/>
  </r>
  <r>
    <x v="8168"/>
    <x v="3"/>
    <x v="1"/>
    <n v="2826.55"/>
    <n v="0.06"/>
    <n v="3"/>
    <d v="2023-03-13T00:00:00"/>
    <d v="2023-03-17T00:00:00"/>
    <x v="2"/>
    <x v="1"/>
    <n v="374.63"/>
    <x v="1"/>
    <x v="0"/>
    <x v="0"/>
    <n v="2451.92"/>
    <n v="8479.6500000000015"/>
  </r>
  <r>
    <x v="8169"/>
    <x v="0"/>
    <x v="1"/>
    <n v="4412.63"/>
    <n v="0.32"/>
    <n v="5"/>
    <d v="2024-03-31T00:00:00"/>
    <d v="2024-04-03T00:00:00"/>
    <x v="1"/>
    <x v="0"/>
    <n v="880.93"/>
    <x v="4"/>
    <x v="1"/>
    <x v="0"/>
    <n v="3531.7000000000003"/>
    <n v="22063.15"/>
  </r>
  <r>
    <x v="8170"/>
    <x v="2"/>
    <x v="4"/>
    <n v="4436.84"/>
    <n v="0.28999999999999998"/>
    <n v="3"/>
    <d v="2023-10-20T00:00:00"/>
    <d v="2023-10-22T00:00:00"/>
    <x v="0"/>
    <x v="1"/>
    <n v="506.45"/>
    <x v="1"/>
    <x v="0"/>
    <x v="2"/>
    <n v="3930.3900000000003"/>
    <n v="13310.52"/>
  </r>
  <r>
    <x v="8171"/>
    <x v="3"/>
    <x v="3"/>
    <n v="2686.79"/>
    <n v="0.38"/>
    <n v="9"/>
    <d v="2024-09-13T00:00:00"/>
    <d v="2024-09-19T00:00:00"/>
    <x v="1"/>
    <x v="2"/>
    <n v="655.30999999999995"/>
    <x v="4"/>
    <x v="1"/>
    <x v="7"/>
    <n v="2031.48"/>
    <n v="24181.11"/>
  </r>
  <r>
    <x v="8172"/>
    <x v="1"/>
    <x v="0"/>
    <n v="657.15"/>
    <n v="0.38"/>
    <n v="9"/>
    <d v="2023-05-06T00:00:00"/>
    <d v="2023-05-12T00:00:00"/>
    <x v="1"/>
    <x v="1"/>
    <n v="174.58"/>
    <x v="2"/>
    <x v="0"/>
    <x v="5"/>
    <n v="482.56999999999994"/>
    <n v="5914.3499999999995"/>
  </r>
  <r>
    <x v="8173"/>
    <x v="2"/>
    <x v="1"/>
    <n v="1425.53"/>
    <n v="0.31"/>
    <n v="7"/>
    <d v="2024-07-13T00:00:00"/>
    <d v="2024-07-18T00:00:00"/>
    <x v="2"/>
    <x v="2"/>
    <n v="196.82"/>
    <x v="4"/>
    <x v="1"/>
    <x v="4"/>
    <n v="1228.71"/>
    <n v="9978.7099999999991"/>
  </r>
  <r>
    <x v="8174"/>
    <x v="3"/>
    <x v="2"/>
    <n v="2338.75"/>
    <n v="0.1"/>
    <n v="1"/>
    <d v="2023-09-09T00:00:00"/>
    <d v="2023-09-10T00:00:00"/>
    <x v="0"/>
    <x v="1"/>
    <n v="568.85"/>
    <x v="4"/>
    <x v="0"/>
    <x v="7"/>
    <n v="1769.9"/>
    <n v="2338.75"/>
  </r>
  <r>
    <x v="8175"/>
    <x v="2"/>
    <x v="3"/>
    <n v="3780.73"/>
    <n v="0.44"/>
    <n v="9"/>
    <d v="2024-04-16T00:00:00"/>
    <d v="2024-04-17T00:00:00"/>
    <x v="0"/>
    <x v="2"/>
    <n v="978.53"/>
    <x v="3"/>
    <x v="1"/>
    <x v="3"/>
    <n v="2802.2"/>
    <n v="34026.57"/>
  </r>
  <r>
    <x v="8176"/>
    <x v="1"/>
    <x v="0"/>
    <n v="3587.24"/>
    <n v="0.12"/>
    <n v="9"/>
    <d v="2023-09-26T00:00:00"/>
    <d v="2023-09-28T00:00:00"/>
    <x v="1"/>
    <x v="0"/>
    <n v="545.24"/>
    <x v="5"/>
    <x v="0"/>
    <x v="7"/>
    <n v="3042"/>
    <n v="32285.159999999996"/>
  </r>
  <r>
    <x v="8177"/>
    <x v="3"/>
    <x v="0"/>
    <n v="3249.27"/>
    <n v="0.05"/>
    <n v="5"/>
    <d v="2023-08-19T00:00:00"/>
    <d v="2023-08-22T00:00:00"/>
    <x v="0"/>
    <x v="2"/>
    <n v="933.97"/>
    <x v="2"/>
    <x v="0"/>
    <x v="1"/>
    <n v="2315.3000000000002"/>
    <n v="16246.35"/>
  </r>
  <r>
    <x v="8178"/>
    <x v="0"/>
    <x v="0"/>
    <n v="4413.2"/>
    <n v="0.15"/>
    <n v="2"/>
    <d v="2023-11-11T00:00:00"/>
    <d v="2023-11-16T00:00:00"/>
    <x v="1"/>
    <x v="2"/>
    <n v="981.73"/>
    <x v="5"/>
    <x v="0"/>
    <x v="11"/>
    <n v="3431.47"/>
    <n v="8826.4"/>
  </r>
  <r>
    <x v="8179"/>
    <x v="0"/>
    <x v="0"/>
    <n v="4032.97"/>
    <n v="0.24"/>
    <n v="1"/>
    <d v="2024-06-10T00:00:00"/>
    <d v="2024-06-14T00:00:00"/>
    <x v="0"/>
    <x v="0"/>
    <n v="662.04"/>
    <x v="3"/>
    <x v="1"/>
    <x v="9"/>
    <n v="3370.93"/>
    <n v="4032.97"/>
  </r>
  <r>
    <x v="8180"/>
    <x v="2"/>
    <x v="4"/>
    <n v="4912.3599999999997"/>
    <n v="0.1"/>
    <n v="2"/>
    <d v="2024-06-19T00:00:00"/>
    <d v="2024-06-21T00:00:00"/>
    <x v="2"/>
    <x v="2"/>
    <n v="995.37"/>
    <x v="4"/>
    <x v="1"/>
    <x v="9"/>
    <n v="3916.99"/>
    <n v="9824.7199999999993"/>
  </r>
  <r>
    <x v="8181"/>
    <x v="1"/>
    <x v="0"/>
    <n v="4456.88"/>
    <n v="0.17"/>
    <n v="4"/>
    <d v="2024-09-09T00:00:00"/>
    <d v="2024-09-15T00:00:00"/>
    <x v="1"/>
    <x v="0"/>
    <n v="776.55"/>
    <x v="4"/>
    <x v="1"/>
    <x v="7"/>
    <n v="3680.33"/>
    <n v="17827.52"/>
  </r>
  <r>
    <x v="8182"/>
    <x v="3"/>
    <x v="3"/>
    <n v="1058.72"/>
    <n v="0.26"/>
    <n v="4"/>
    <d v="2024-04-16T00:00:00"/>
    <d v="2024-04-22T00:00:00"/>
    <x v="1"/>
    <x v="2"/>
    <n v="96.6"/>
    <x v="5"/>
    <x v="1"/>
    <x v="3"/>
    <n v="962.12"/>
    <n v="4234.88"/>
  </r>
  <r>
    <x v="8183"/>
    <x v="1"/>
    <x v="1"/>
    <n v="382.32"/>
    <n v="0.16"/>
    <n v="1"/>
    <d v="2024-09-22T00:00:00"/>
    <d v="2024-09-24T00:00:00"/>
    <x v="0"/>
    <x v="2"/>
    <n v="63.3"/>
    <x v="4"/>
    <x v="1"/>
    <x v="7"/>
    <n v="319.02"/>
    <n v="382.32"/>
  </r>
  <r>
    <x v="8184"/>
    <x v="3"/>
    <x v="3"/>
    <n v="2131.1"/>
    <n v="0.04"/>
    <n v="8"/>
    <d v="2023-06-19T00:00:00"/>
    <d v="2023-06-26T00:00:00"/>
    <x v="1"/>
    <x v="2"/>
    <n v="403.64"/>
    <x v="1"/>
    <x v="0"/>
    <x v="9"/>
    <n v="1727.46"/>
    <n v="17048.8"/>
  </r>
  <r>
    <x v="8185"/>
    <x v="2"/>
    <x v="2"/>
    <n v="3125.77"/>
    <n v="0.1"/>
    <n v="8"/>
    <d v="2023-04-25T00:00:00"/>
    <d v="2023-04-27T00:00:00"/>
    <x v="2"/>
    <x v="0"/>
    <n v="281.79000000000002"/>
    <x v="4"/>
    <x v="0"/>
    <x v="3"/>
    <n v="2843.98"/>
    <n v="25006.16"/>
  </r>
  <r>
    <x v="8186"/>
    <x v="3"/>
    <x v="4"/>
    <n v="3251.21"/>
    <n v="0.4"/>
    <n v="8"/>
    <d v="2024-10-08T00:00:00"/>
    <d v="2024-10-10T00:00:00"/>
    <x v="1"/>
    <x v="1"/>
    <n v="887.32"/>
    <x v="2"/>
    <x v="1"/>
    <x v="2"/>
    <n v="2363.89"/>
    <n v="26009.68"/>
  </r>
  <r>
    <x v="8187"/>
    <x v="1"/>
    <x v="4"/>
    <n v="1410.81"/>
    <n v="0.48"/>
    <n v="5"/>
    <d v="2024-01-07T00:00:00"/>
    <d v="2024-01-14T00:00:00"/>
    <x v="2"/>
    <x v="1"/>
    <n v="280.99"/>
    <x v="4"/>
    <x v="1"/>
    <x v="6"/>
    <n v="1129.82"/>
    <n v="7054.0499999999993"/>
  </r>
  <r>
    <x v="8188"/>
    <x v="1"/>
    <x v="2"/>
    <n v="4313.42"/>
    <n v="7.0000000000000007E-2"/>
    <n v="2"/>
    <d v="2023-06-01T00:00:00"/>
    <d v="2023-06-05T00:00:00"/>
    <x v="1"/>
    <x v="0"/>
    <n v="715.87"/>
    <x v="4"/>
    <x v="0"/>
    <x v="9"/>
    <n v="3597.55"/>
    <n v="8626.84"/>
  </r>
  <r>
    <x v="8189"/>
    <x v="2"/>
    <x v="3"/>
    <n v="1713.31"/>
    <n v="0.34"/>
    <n v="4"/>
    <d v="2023-10-10T00:00:00"/>
    <d v="2023-10-17T00:00:00"/>
    <x v="0"/>
    <x v="0"/>
    <n v="421.67"/>
    <x v="5"/>
    <x v="0"/>
    <x v="2"/>
    <n v="1291.6399999999999"/>
    <n v="6853.24"/>
  </r>
  <r>
    <x v="8190"/>
    <x v="1"/>
    <x v="3"/>
    <n v="4603.66"/>
    <n v="0.45"/>
    <n v="1"/>
    <d v="2024-04-29T00:00:00"/>
    <d v="2024-05-01T00:00:00"/>
    <x v="2"/>
    <x v="2"/>
    <n v="1112.08"/>
    <x v="3"/>
    <x v="1"/>
    <x v="3"/>
    <n v="3491.58"/>
    <n v="4603.66"/>
  </r>
  <r>
    <x v="8191"/>
    <x v="3"/>
    <x v="2"/>
    <n v="2410.85"/>
    <n v="0.15"/>
    <n v="1"/>
    <d v="2024-09-30T00:00:00"/>
    <d v="2024-10-01T00:00:00"/>
    <x v="0"/>
    <x v="0"/>
    <n v="353.75"/>
    <x v="4"/>
    <x v="1"/>
    <x v="7"/>
    <n v="2057.1"/>
    <n v="2410.85"/>
  </r>
  <r>
    <x v="8192"/>
    <x v="2"/>
    <x v="0"/>
    <n v="150.91"/>
    <n v="0.41"/>
    <n v="3"/>
    <d v="2023-12-31T00:00:00"/>
    <d v="2024-01-01T00:00:00"/>
    <x v="1"/>
    <x v="0"/>
    <n v="24.4"/>
    <x v="2"/>
    <x v="0"/>
    <x v="10"/>
    <n v="126.50999999999999"/>
    <n v="452.73"/>
  </r>
  <r>
    <x v="8193"/>
    <x v="3"/>
    <x v="0"/>
    <n v="894"/>
    <n v="0.45"/>
    <n v="4"/>
    <d v="2024-05-29T00:00:00"/>
    <d v="2024-06-04T00:00:00"/>
    <x v="1"/>
    <x v="2"/>
    <n v="149.63999999999999"/>
    <x v="3"/>
    <x v="1"/>
    <x v="5"/>
    <n v="744.36"/>
    <n v="3576"/>
  </r>
  <r>
    <x v="8194"/>
    <x v="1"/>
    <x v="1"/>
    <n v="601.36"/>
    <n v="0.15"/>
    <n v="3"/>
    <d v="2024-07-13T00:00:00"/>
    <d v="2024-07-20T00:00:00"/>
    <x v="1"/>
    <x v="1"/>
    <n v="52.43"/>
    <x v="1"/>
    <x v="1"/>
    <x v="4"/>
    <n v="548.93000000000006"/>
    <n v="1804.08"/>
  </r>
  <r>
    <x v="8195"/>
    <x v="2"/>
    <x v="3"/>
    <n v="315.73"/>
    <n v="0.03"/>
    <n v="3"/>
    <d v="2023-10-31T00:00:00"/>
    <d v="2023-11-02T00:00:00"/>
    <x v="0"/>
    <x v="2"/>
    <n v="73.010000000000005"/>
    <x v="2"/>
    <x v="0"/>
    <x v="2"/>
    <n v="242.72000000000003"/>
    <n v="947.19"/>
  </r>
  <r>
    <x v="8196"/>
    <x v="3"/>
    <x v="3"/>
    <n v="3598.68"/>
    <n v="0.46"/>
    <n v="8"/>
    <d v="2023-06-26T00:00:00"/>
    <d v="2023-07-02T00:00:00"/>
    <x v="0"/>
    <x v="2"/>
    <n v="339.33"/>
    <x v="5"/>
    <x v="0"/>
    <x v="9"/>
    <n v="3259.35"/>
    <n v="28789.439999999999"/>
  </r>
  <r>
    <x v="8197"/>
    <x v="1"/>
    <x v="2"/>
    <n v="1042.3499999999999"/>
    <n v="0.17"/>
    <n v="4"/>
    <d v="2023-10-12T00:00:00"/>
    <d v="2023-10-15T00:00:00"/>
    <x v="1"/>
    <x v="1"/>
    <n v="70.95"/>
    <x v="3"/>
    <x v="0"/>
    <x v="2"/>
    <n v="971.39999999999986"/>
    <n v="4169.3999999999996"/>
  </r>
  <r>
    <x v="8198"/>
    <x v="1"/>
    <x v="2"/>
    <n v="4209.24"/>
    <n v="0.01"/>
    <n v="3"/>
    <d v="2024-12-14T00:00:00"/>
    <d v="2024-12-21T00:00:00"/>
    <x v="1"/>
    <x v="1"/>
    <n v="917.14"/>
    <x v="0"/>
    <x v="1"/>
    <x v="10"/>
    <n v="3292.1"/>
    <n v="12627.72"/>
  </r>
  <r>
    <x v="8199"/>
    <x v="0"/>
    <x v="0"/>
    <n v="1395.9"/>
    <n v="0.24"/>
    <n v="9"/>
    <d v="2023-01-17T00:00:00"/>
    <d v="2023-01-18T00:00:00"/>
    <x v="2"/>
    <x v="2"/>
    <n v="98.52"/>
    <x v="2"/>
    <x v="0"/>
    <x v="6"/>
    <n v="1297.3800000000001"/>
    <n v="12563.1"/>
  </r>
  <r>
    <x v="8200"/>
    <x v="1"/>
    <x v="3"/>
    <n v="258.39999999999998"/>
    <n v="0.06"/>
    <n v="1"/>
    <d v="2024-06-02T00:00:00"/>
    <d v="2024-06-07T00:00:00"/>
    <x v="1"/>
    <x v="0"/>
    <n v="68.92"/>
    <x v="0"/>
    <x v="1"/>
    <x v="9"/>
    <n v="189.47999999999996"/>
    <n v="258.39999999999998"/>
  </r>
  <r>
    <x v="8201"/>
    <x v="3"/>
    <x v="3"/>
    <n v="4121.3100000000004"/>
    <n v="0.45"/>
    <n v="8"/>
    <d v="2023-06-20T00:00:00"/>
    <d v="2023-06-26T00:00:00"/>
    <x v="2"/>
    <x v="0"/>
    <n v="547.29999999999995"/>
    <x v="2"/>
    <x v="0"/>
    <x v="9"/>
    <n v="3574.01"/>
    <n v="32970.480000000003"/>
  </r>
  <r>
    <x v="8202"/>
    <x v="2"/>
    <x v="4"/>
    <n v="2384.11"/>
    <n v="0.08"/>
    <n v="5"/>
    <d v="2023-10-18T00:00:00"/>
    <d v="2023-10-21T00:00:00"/>
    <x v="0"/>
    <x v="1"/>
    <n v="257.92"/>
    <x v="3"/>
    <x v="0"/>
    <x v="2"/>
    <n v="2126.19"/>
    <n v="11920.550000000001"/>
  </r>
  <r>
    <x v="8203"/>
    <x v="0"/>
    <x v="1"/>
    <n v="3037.58"/>
    <n v="0.15"/>
    <n v="8"/>
    <d v="2024-11-10T00:00:00"/>
    <d v="2024-11-12T00:00:00"/>
    <x v="1"/>
    <x v="2"/>
    <n v="476.69"/>
    <x v="2"/>
    <x v="1"/>
    <x v="11"/>
    <n v="2560.89"/>
    <n v="24300.639999999999"/>
  </r>
  <r>
    <x v="8204"/>
    <x v="1"/>
    <x v="1"/>
    <n v="1747.51"/>
    <n v="0.4"/>
    <n v="3"/>
    <d v="2024-12-07T00:00:00"/>
    <d v="2024-12-11T00:00:00"/>
    <x v="0"/>
    <x v="0"/>
    <n v="298.37"/>
    <x v="5"/>
    <x v="1"/>
    <x v="10"/>
    <n v="1449.1399999999999"/>
    <n v="5242.53"/>
  </r>
  <r>
    <x v="8205"/>
    <x v="1"/>
    <x v="0"/>
    <n v="325.60000000000002"/>
    <n v="0.4"/>
    <n v="6"/>
    <d v="2023-07-24T00:00:00"/>
    <d v="2023-07-30T00:00:00"/>
    <x v="1"/>
    <x v="2"/>
    <n v="27.85"/>
    <x v="1"/>
    <x v="0"/>
    <x v="4"/>
    <n v="297.75"/>
    <n v="1953.6000000000001"/>
  </r>
  <r>
    <x v="8206"/>
    <x v="1"/>
    <x v="3"/>
    <n v="1913.87"/>
    <n v="0.45"/>
    <n v="7"/>
    <d v="2023-05-14T00:00:00"/>
    <d v="2023-05-17T00:00:00"/>
    <x v="2"/>
    <x v="1"/>
    <n v="522.29999999999995"/>
    <x v="2"/>
    <x v="0"/>
    <x v="5"/>
    <n v="1391.57"/>
    <n v="13397.09"/>
  </r>
  <r>
    <x v="8207"/>
    <x v="3"/>
    <x v="4"/>
    <n v="2639.6"/>
    <n v="0.25"/>
    <n v="8"/>
    <d v="2024-04-09T00:00:00"/>
    <d v="2024-04-14T00:00:00"/>
    <x v="2"/>
    <x v="2"/>
    <n v="249.16"/>
    <x v="4"/>
    <x v="1"/>
    <x v="3"/>
    <n v="2390.44"/>
    <n v="21116.799999999999"/>
  </r>
  <r>
    <x v="8208"/>
    <x v="0"/>
    <x v="3"/>
    <n v="157.26"/>
    <n v="0.49"/>
    <n v="7"/>
    <d v="2024-07-04T00:00:00"/>
    <d v="2024-07-10T00:00:00"/>
    <x v="1"/>
    <x v="1"/>
    <n v="27.94"/>
    <x v="2"/>
    <x v="1"/>
    <x v="4"/>
    <n v="129.32"/>
    <n v="1100.82"/>
  </r>
  <r>
    <x v="8209"/>
    <x v="3"/>
    <x v="2"/>
    <n v="2914.02"/>
    <n v="0.26"/>
    <n v="7"/>
    <d v="2024-09-05T00:00:00"/>
    <d v="2024-09-08T00:00:00"/>
    <x v="2"/>
    <x v="1"/>
    <n v="583.55999999999995"/>
    <x v="3"/>
    <x v="1"/>
    <x v="7"/>
    <n v="2330.46"/>
    <n v="20398.14"/>
  </r>
  <r>
    <x v="8210"/>
    <x v="0"/>
    <x v="0"/>
    <n v="4475.91"/>
    <n v="0.4"/>
    <n v="2"/>
    <d v="2024-06-28T00:00:00"/>
    <d v="2024-06-29T00:00:00"/>
    <x v="1"/>
    <x v="0"/>
    <n v="952.05"/>
    <x v="1"/>
    <x v="1"/>
    <x v="9"/>
    <n v="3523.8599999999997"/>
    <n v="8951.82"/>
  </r>
  <r>
    <x v="8211"/>
    <x v="2"/>
    <x v="1"/>
    <n v="1167.42"/>
    <n v="0.18"/>
    <n v="3"/>
    <d v="2023-12-28T00:00:00"/>
    <d v="2023-12-29T00:00:00"/>
    <x v="0"/>
    <x v="1"/>
    <n v="207"/>
    <x v="3"/>
    <x v="0"/>
    <x v="10"/>
    <n v="960.42000000000007"/>
    <n v="3502.26"/>
  </r>
  <r>
    <x v="8212"/>
    <x v="3"/>
    <x v="3"/>
    <n v="4641.17"/>
    <n v="0.47"/>
    <n v="6"/>
    <d v="2023-05-31T00:00:00"/>
    <d v="2023-06-07T00:00:00"/>
    <x v="0"/>
    <x v="1"/>
    <n v="533.95000000000005"/>
    <x v="5"/>
    <x v="0"/>
    <x v="5"/>
    <n v="4107.22"/>
    <n v="27847.02"/>
  </r>
  <r>
    <x v="8213"/>
    <x v="3"/>
    <x v="0"/>
    <n v="578.28"/>
    <n v="0.34"/>
    <n v="3"/>
    <d v="2023-02-02T00:00:00"/>
    <d v="2023-02-09T00:00:00"/>
    <x v="2"/>
    <x v="0"/>
    <n v="39.119999999999997"/>
    <x v="5"/>
    <x v="0"/>
    <x v="8"/>
    <n v="539.16"/>
    <n v="1734.84"/>
  </r>
  <r>
    <x v="8214"/>
    <x v="2"/>
    <x v="1"/>
    <n v="4144.6400000000003"/>
    <n v="0.04"/>
    <n v="9"/>
    <d v="2023-03-30T00:00:00"/>
    <d v="2023-04-06T00:00:00"/>
    <x v="0"/>
    <x v="0"/>
    <n v="1184.82"/>
    <x v="4"/>
    <x v="0"/>
    <x v="0"/>
    <n v="2959.8200000000006"/>
    <n v="37301.760000000002"/>
  </r>
  <r>
    <x v="8215"/>
    <x v="0"/>
    <x v="3"/>
    <n v="4217.59"/>
    <n v="0.05"/>
    <n v="9"/>
    <d v="2024-08-12T00:00:00"/>
    <d v="2024-08-16T00:00:00"/>
    <x v="2"/>
    <x v="1"/>
    <n v="1053.3699999999999"/>
    <x v="4"/>
    <x v="1"/>
    <x v="1"/>
    <n v="3164.2200000000003"/>
    <n v="37958.31"/>
  </r>
  <r>
    <x v="8216"/>
    <x v="1"/>
    <x v="4"/>
    <n v="1363.02"/>
    <n v="0.45"/>
    <n v="6"/>
    <d v="2024-04-27T00:00:00"/>
    <d v="2024-05-03T00:00:00"/>
    <x v="1"/>
    <x v="0"/>
    <n v="162.22"/>
    <x v="4"/>
    <x v="1"/>
    <x v="3"/>
    <n v="1200.8"/>
    <n v="8178.12"/>
  </r>
  <r>
    <x v="8217"/>
    <x v="2"/>
    <x v="0"/>
    <n v="4793.43"/>
    <n v="0.4"/>
    <n v="1"/>
    <d v="2024-06-25T00:00:00"/>
    <d v="2024-07-01T00:00:00"/>
    <x v="2"/>
    <x v="2"/>
    <n v="361.82"/>
    <x v="3"/>
    <x v="1"/>
    <x v="9"/>
    <n v="4431.6100000000006"/>
    <n v="4793.43"/>
  </r>
  <r>
    <x v="8218"/>
    <x v="1"/>
    <x v="3"/>
    <n v="2141.33"/>
    <n v="0.17"/>
    <n v="1"/>
    <d v="2023-05-06T00:00:00"/>
    <d v="2023-05-09T00:00:00"/>
    <x v="2"/>
    <x v="2"/>
    <n v="630.20000000000005"/>
    <x v="2"/>
    <x v="0"/>
    <x v="5"/>
    <n v="1511.1299999999999"/>
    <n v="2141.33"/>
  </r>
  <r>
    <x v="8219"/>
    <x v="1"/>
    <x v="1"/>
    <n v="792.15"/>
    <n v="0.26"/>
    <n v="4"/>
    <d v="2023-03-12T00:00:00"/>
    <d v="2023-03-18T00:00:00"/>
    <x v="1"/>
    <x v="1"/>
    <n v="213.35"/>
    <x v="0"/>
    <x v="0"/>
    <x v="0"/>
    <n v="578.79999999999995"/>
    <n v="3168.6"/>
  </r>
  <r>
    <x v="8220"/>
    <x v="2"/>
    <x v="1"/>
    <n v="2999.4"/>
    <n v="0.43"/>
    <n v="8"/>
    <d v="2023-03-03T00:00:00"/>
    <d v="2023-03-09T00:00:00"/>
    <x v="0"/>
    <x v="0"/>
    <n v="607.63"/>
    <x v="4"/>
    <x v="0"/>
    <x v="0"/>
    <n v="2391.77"/>
    <n v="23995.200000000001"/>
  </r>
  <r>
    <x v="8221"/>
    <x v="0"/>
    <x v="4"/>
    <n v="4983.41"/>
    <n v="0.05"/>
    <n v="3"/>
    <d v="2024-12-12T00:00:00"/>
    <d v="2024-12-16T00:00:00"/>
    <x v="0"/>
    <x v="2"/>
    <n v="893.36"/>
    <x v="5"/>
    <x v="1"/>
    <x v="10"/>
    <n v="4090.0499999999997"/>
    <n v="14950.23"/>
  </r>
  <r>
    <x v="8222"/>
    <x v="1"/>
    <x v="0"/>
    <n v="4506.53"/>
    <n v="7.0000000000000007E-2"/>
    <n v="4"/>
    <d v="2023-11-23T00:00:00"/>
    <d v="2023-11-26T00:00:00"/>
    <x v="0"/>
    <x v="0"/>
    <n v="548.67999999999995"/>
    <x v="5"/>
    <x v="0"/>
    <x v="11"/>
    <n v="3957.85"/>
    <n v="18026.12"/>
  </r>
  <r>
    <x v="8223"/>
    <x v="2"/>
    <x v="0"/>
    <n v="1465.15"/>
    <n v="0.36"/>
    <n v="6"/>
    <d v="2024-12-31T00:00:00"/>
    <d v="2025-01-02T00:00:00"/>
    <x v="2"/>
    <x v="2"/>
    <n v="201.84"/>
    <x v="4"/>
    <x v="1"/>
    <x v="10"/>
    <n v="1263.3100000000002"/>
    <n v="8790.9000000000015"/>
  </r>
  <r>
    <x v="8224"/>
    <x v="3"/>
    <x v="3"/>
    <n v="2927.23"/>
    <n v="0.04"/>
    <n v="9"/>
    <d v="2023-06-02T00:00:00"/>
    <d v="2023-06-05T00:00:00"/>
    <x v="1"/>
    <x v="2"/>
    <n v="780.52"/>
    <x v="1"/>
    <x v="0"/>
    <x v="9"/>
    <n v="2146.71"/>
    <n v="26345.07"/>
  </r>
  <r>
    <x v="8225"/>
    <x v="3"/>
    <x v="1"/>
    <n v="665.3"/>
    <n v="0.18"/>
    <n v="4"/>
    <d v="2023-06-24T00:00:00"/>
    <d v="2023-06-30T00:00:00"/>
    <x v="0"/>
    <x v="1"/>
    <n v="129.55000000000001"/>
    <x v="3"/>
    <x v="0"/>
    <x v="9"/>
    <n v="535.75"/>
    <n v="2661.2"/>
  </r>
  <r>
    <x v="8226"/>
    <x v="3"/>
    <x v="1"/>
    <n v="2363.04"/>
    <n v="0.13"/>
    <n v="3"/>
    <d v="2023-11-03T00:00:00"/>
    <d v="2023-11-06T00:00:00"/>
    <x v="2"/>
    <x v="0"/>
    <n v="647.85"/>
    <x v="5"/>
    <x v="0"/>
    <x v="11"/>
    <n v="1715.19"/>
    <n v="7089.12"/>
  </r>
  <r>
    <x v="8227"/>
    <x v="2"/>
    <x v="4"/>
    <n v="2663.04"/>
    <n v="0.38"/>
    <n v="9"/>
    <d v="2023-12-20T00:00:00"/>
    <d v="2023-12-22T00:00:00"/>
    <x v="2"/>
    <x v="0"/>
    <n v="710.37"/>
    <x v="0"/>
    <x v="0"/>
    <x v="10"/>
    <n v="1952.67"/>
    <n v="23967.360000000001"/>
  </r>
  <r>
    <x v="8228"/>
    <x v="3"/>
    <x v="4"/>
    <n v="1644.86"/>
    <n v="0"/>
    <n v="7"/>
    <d v="2024-01-07T00:00:00"/>
    <d v="2024-01-12T00:00:00"/>
    <x v="2"/>
    <x v="1"/>
    <n v="255.42"/>
    <x v="2"/>
    <x v="1"/>
    <x v="6"/>
    <n v="1389.4399999999998"/>
    <n v="11514.019999999999"/>
  </r>
  <r>
    <x v="8229"/>
    <x v="1"/>
    <x v="0"/>
    <n v="2472.52"/>
    <n v="0.06"/>
    <n v="9"/>
    <d v="2023-07-21T00:00:00"/>
    <d v="2023-07-22T00:00:00"/>
    <x v="1"/>
    <x v="0"/>
    <n v="213.14"/>
    <x v="1"/>
    <x v="0"/>
    <x v="4"/>
    <n v="2259.38"/>
    <n v="22252.68"/>
  </r>
  <r>
    <x v="8230"/>
    <x v="3"/>
    <x v="1"/>
    <n v="4607.7"/>
    <n v="0.05"/>
    <n v="6"/>
    <d v="2024-09-28T00:00:00"/>
    <d v="2024-10-01T00:00:00"/>
    <x v="1"/>
    <x v="0"/>
    <n v="1316.99"/>
    <x v="5"/>
    <x v="1"/>
    <x v="7"/>
    <n v="3290.71"/>
    <n v="27646.199999999997"/>
  </r>
  <r>
    <x v="8231"/>
    <x v="3"/>
    <x v="3"/>
    <n v="2550.67"/>
    <n v="0.16"/>
    <n v="4"/>
    <d v="2024-12-01T00:00:00"/>
    <d v="2024-12-05T00:00:00"/>
    <x v="2"/>
    <x v="2"/>
    <n v="640.26"/>
    <x v="0"/>
    <x v="1"/>
    <x v="10"/>
    <n v="1910.41"/>
    <n v="10202.68"/>
  </r>
  <r>
    <x v="8232"/>
    <x v="1"/>
    <x v="2"/>
    <n v="4171.8500000000004"/>
    <n v="0.12"/>
    <n v="5"/>
    <d v="2023-12-24T00:00:00"/>
    <d v="2023-12-26T00:00:00"/>
    <x v="0"/>
    <x v="2"/>
    <n v="590.03"/>
    <x v="2"/>
    <x v="0"/>
    <x v="10"/>
    <n v="3581.8200000000006"/>
    <n v="20859.25"/>
  </r>
  <r>
    <x v="8233"/>
    <x v="3"/>
    <x v="3"/>
    <n v="1655.21"/>
    <n v="0.11"/>
    <n v="2"/>
    <d v="2024-12-16T00:00:00"/>
    <d v="2024-12-23T00:00:00"/>
    <x v="2"/>
    <x v="0"/>
    <n v="449.25"/>
    <x v="3"/>
    <x v="1"/>
    <x v="10"/>
    <n v="1205.96"/>
    <n v="3310.42"/>
  </r>
  <r>
    <x v="8234"/>
    <x v="1"/>
    <x v="4"/>
    <n v="4859.88"/>
    <n v="0.19"/>
    <n v="3"/>
    <d v="2023-07-09T00:00:00"/>
    <d v="2023-07-14T00:00:00"/>
    <x v="0"/>
    <x v="0"/>
    <n v="684.66"/>
    <x v="0"/>
    <x v="0"/>
    <x v="4"/>
    <n v="4175.22"/>
    <n v="14579.64"/>
  </r>
  <r>
    <x v="8235"/>
    <x v="3"/>
    <x v="3"/>
    <n v="557.97"/>
    <n v="0.11"/>
    <n v="5"/>
    <d v="2024-10-27T00:00:00"/>
    <d v="2024-10-28T00:00:00"/>
    <x v="2"/>
    <x v="0"/>
    <n v="118.42"/>
    <x v="1"/>
    <x v="1"/>
    <x v="2"/>
    <n v="439.55"/>
    <n v="2789.8500000000004"/>
  </r>
  <r>
    <x v="8236"/>
    <x v="1"/>
    <x v="1"/>
    <n v="2969.37"/>
    <n v="0.05"/>
    <n v="3"/>
    <d v="2024-05-18T00:00:00"/>
    <d v="2024-05-19T00:00:00"/>
    <x v="1"/>
    <x v="2"/>
    <n v="381.38"/>
    <x v="4"/>
    <x v="1"/>
    <x v="5"/>
    <n v="2587.9899999999998"/>
    <n v="8908.11"/>
  </r>
  <r>
    <x v="8237"/>
    <x v="3"/>
    <x v="0"/>
    <n v="3970.45"/>
    <n v="0.28999999999999998"/>
    <n v="3"/>
    <d v="2023-08-21T00:00:00"/>
    <d v="2023-08-25T00:00:00"/>
    <x v="0"/>
    <x v="2"/>
    <n v="1099.56"/>
    <x v="1"/>
    <x v="0"/>
    <x v="1"/>
    <n v="2870.89"/>
    <n v="11911.349999999999"/>
  </r>
  <r>
    <x v="8238"/>
    <x v="1"/>
    <x v="2"/>
    <n v="4088.8"/>
    <n v="0.48"/>
    <n v="9"/>
    <d v="2023-09-19T00:00:00"/>
    <d v="2023-09-24T00:00:00"/>
    <x v="1"/>
    <x v="2"/>
    <n v="243.44"/>
    <x v="2"/>
    <x v="0"/>
    <x v="7"/>
    <n v="3845.36"/>
    <n v="36799.200000000004"/>
  </r>
  <r>
    <x v="8239"/>
    <x v="2"/>
    <x v="0"/>
    <n v="1071.58"/>
    <n v="0.3"/>
    <n v="4"/>
    <d v="2023-03-08T00:00:00"/>
    <d v="2023-03-12T00:00:00"/>
    <x v="1"/>
    <x v="1"/>
    <n v="235.65"/>
    <x v="3"/>
    <x v="0"/>
    <x v="0"/>
    <n v="835.93"/>
    <n v="4286.32"/>
  </r>
  <r>
    <x v="8240"/>
    <x v="1"/>
    <x v="2"/>
    <n v="2068.06"/>
    <n v="0.38"/>
    <n v="4"/>
    <d v="2023-08-07T00:00:00"/>
    <d v="2023-08-08T00:00:00"/>
    <x v="1"/>
    <x v="1"/>
    <n v="202.57"/>
    <x v="5"/>
    <x v="0"/>
    <x v="1"/>
    <n v="1865.49"/>
    <n v="8272.24"/>
  </r>
  <r>
    <x v="8241"/>
    <x v="3"/>
    <x v="2"/>
    <n v="3158.56"/>
    <n v="0.49"/>
    <n v="1"/>
    <d v="2024-09-16T00:00:00"/>
    <d v="2024-09-22T00:00:00"/>
    <x v="1"/>
    <x v="0"/>
    <n v="233.14"/>
    <x v="3"/>
    <x v="1"/>
    <x v="7"/>
    <n v="2925.42"/>
    <n v="3158.56"/>
  </r>
  <r>
    <x v="8242"/>
    <x v="3"/>
    <x v="1"/>
    <n v="1647.83"/>
    <n v="0.08"/>
    <n v="7"/>
    <d v="2023-03-16T00:00:00"/>
    <d v="2023-03-23T00:00:00"/>
    <x v="0"/>
    <x v="0"/>
    <n v="321.86"/>
    <x v="0"/>
    <x v="0"/>
    <x v="0"/>
    <n v="1325.9699999999998"/>
    <n v="11534.81"/>
  </r>
  <r>
    <x v="8243"/>
    <x v="0"/>
    <x v="1"/>
    <n v="3325.65"/>
    <n v="0.23"/>
    <n v="9"/>
    <d v="2023-08-31T00:00:00"/>
    <d v="2023-09-03T00:00:00"/>
    <x v="1"/>
    <x v="2"/>
    <n v="774.77"/>
    <x v="4"/>
    <x v="0"/>
    <x v="1"/>
    <n v="2550.88"/>
    <n v="29930.850000000002"/>
  </r>
  <r>
    <x v="8244"/>
    <x v="1"/>
    <x v="4"/>
    <n v="1956.03"/>
    <n v="0.28999999999999998"/>
    <n v="8"/>
    <d v="2024-10-18T00:00:00"/>
    <d v="2024-10-20T00:00:00"/>
    <x v="0"/>
    <x v="0"/>
    <n v="582.55999999999995"/>
    <x v="4"/>
    <x v="1"/>
    <x v="2"/>
    <n v="1373.47"/>
    <n v="15648.24"/>
  </r>
  <r>
    <x v="8245"/>
    <x v="2"/>
    <x v="4"/>
    <n v="1819.24"/>
    <n v="0.16"/>
    <n v="2"/>
    <d v="2024-11-25T00:00:00"/>
    <d v="2024-11-27T00:00:00"/>
    <x v="2"/>
    <x v="1"/>
    <n v="147.22"/>
    <x v="5"/>
    <x v="1"/>
    <x v="11"/>
    <n v="1672.02"/>
    <n v="3638.48"/>
  </r>
  <r>
    <x v="8246"/>
    <x v="1"/>
    <x v="2"/>
    <n v="629.53"/>
    <n v="0.31"/>
    <n v="6"/>
    <d v="2023-07-07T00:00:00"/>
    <d v="2023-07-11T00:00:00"/>
    <x v="2"/>
    <x v="1"/>
    <n v="67.75"/>
    <x v="1"/>
    <x v="0"/>
    <x v="4"/>
    <n v="561.78"/>
    <n v="3777.18"/>
  </r>
  <r>
    <x v="8247"/>
    <x v="1"/>
    <x v="4"/>
    <n v="292.33999999999997"/>
    <n v="0.31"/>
    <n v="5"/>
    <d v="2023-06-23T00:00:00"/>
    <d v="2023-06-26T00:00:00"/>
    <x v="2"/>
    <x v="0"/>
    <n v="86.22"/>
    <x v="0"/>
    <x v="0"/>
    <x v="9"/>
    <n v="206.11999999999998"/>
    <n v="1461.6999999999998"/>
  </r>
  <r>
    <x v="8248"/>
    <x v="2"/>
    <x v="1"/>
    <n v="4192.84"/>
    <n v="0.42"/>
    <n v="8"/>
    <d v="2024-03-07T00:00:00"/>
    <d v="2024-03-08T00:00:00"/>
    <x v="2"/>
    <x v="2"/>
    <n v="449.28"/>
    <x v="2"/>
    <x v="1"/>
    <x v="0"/>
    <n v="3743.5600000000004"/>
    <n v="33542.720000000001"/>
  </r>
  <r>
    <x v="8249"/>
    <x v="1"/>
    <x v="4"/>
    <n v="2498.77"/>
    <n v="0.42"/>
    <n v="1"/>
    <d v="2023-03-03T00:00:00"/>
    <d v="2023-03-05T00:00:00"/>
    <x v="2"/>
    <x v="0"/>
    <n v="512.92999999999995"/>
    <x v="0"/>
    <x v="0"/>
    <x v="0"/>
    <n v="1985.8400000000001"/>
    <n v="2498.77"/>
  </r>
  <r>
    <x v="8250"/>
    <x v="2"/>
    <x v="2"/>
    <n v="2858.08"/>
    <n v="7.0000000000000007E-2"/>
    <n v="9"/>
    <d v="2023-05-24T00:00:00"/>
    <d v="2023-05-26T00:00:00"/>
    <x v="1"/>
    <x v="1"/>
    <n v="620.02"/>
    <x v="5"/>
    <x v="0"/>
    <x v="5"/>
    <n v="2238.06"/>
    <n v="25722.720000000001"/>
  </r>
  <r>
    <x v="8251"/>
    <x v="2"/>
    <x v="0"/>
    <n v="1923.88"/>
    <n v="0.08"/>
    <n v="9"/>
    <d v="2024-01-15T00:00:00"/>
    <d v="2024-01-19T00:00:00"/>
    <x v="2"/>
    <x v="0"/>
    <n v="485.41"/>
    <x v="5"/>
    <x v="1"/>
    <x v="6"/>
    <n v="1438.47"/>
    <n v="17314.920000000002"/>
  </r>
  <r>
    <x v="8252"/>
    <x v="1"/>
    <x v="3"/>
    <n v="770.04"/>
    <n v="0.11"/>
    <n v="7"/>
    <d v="2023-08-23T00:00:00"/>
    <d v="2023-08-30T00:00:00"/>
    <x v="1"/>
    <x v="1"/>
    <n v="108.65"/>
    <x v="1"/>
    <x v="0"/>
    <x v="1"/>
    <n v="661.39"/>
    <n v="5390.28"/>
  </r>
  <r>
    <x v="8253"/>
    <x v="1"/>
    <x v="4"/>
    <n v="2302.9"/>
    <n v="0.13"/>
    <n v="8"/>
    <d v="2024-03-24T00:00:00"/>
    <d v="2024-03-29T00:00:00"/>
    <x v="1"/>
    <x v="2"/>
    <n v="190.22"/>
    <x v="4"/>
    <x v="1"/>
    <x v="0"/>
    <n v="2112.6800000000003"/>
    <n v="18423.2"/>
  </r>
  <r>
    <x v="8254"/>
    <x v="3"/>
    <x v="1"/>
    <n v="1221.8900000000001"/>
    <n v="0.28000000000000003"/>
    <n v="9"/>
    <d v="2024-07-19T00:00:00"/>
    <d v="2024-07-21T00:00:00"/>
    <x v="0"/>
    <x v="2"/>
    <n v="75.58"/>
    <x v="1"/>
    <x v="1"/>
    <x v="4"/>
    <n v="1146.3100000000002"/>
    <n v="10997.01"/>
  </r>
  <r>
    <x v="8255"/>
    <x v="3"/>
    <x v="0"/>
    <n v="4204.6499999999996"/>
    <n v="0.16"/>
    <n v="5"/>
    <d v="2024-03-21T00:00:00"/>
    <d v="2024-03-27T00:00:00"/>
    <x v="1"/>
    <x v="2"/>
    <n v="303.27"/>
    <x v="2"/>
    <x v="1"/>
    <x v="0"/>
    <n v="3901.3799999999997"/>
    <n v="21023.25"/>
  </r>
  <r>
    <x v="8256"/>
    <x v="0"/>
    <x v="1"/>
    <n v="4935.26"/>
    <n v="0.48"/>
    <n v="2"/>
    <d v="2024-01-25T00:00:00"/>
    <d v="2024-01-29T00:00:00"/>
    <x v="0"/>
    <x v="2"/>
    <n v="937.21"/>
    <x v="0"/>
    <x v="1"/>
    <x v="6"/>
    <n v="3998.05"/>
    <n v="9870.52"/>
  </r>
  <r>
    <x v="8257"/>
    <x v="0"/>
    <x v="4"/>
    <n v="4456.57"/>
    <n v="0.06"/>
    <n v="1"/>
    <d v="2023-06-10T00:00:00"/>
    <d v="2023-06-11T00:00:00"/>
    <x v="1"/>
    <x v="2"/>
    <n v="628.27"/>
    <x v="3"/>
    <x v="0"/>
    <x v="9"/>
    <n v="3828.2999999999997"/>
    <n v="4456.57"/>
  </r>
  <r>
    <x v="8258"/>
    <x v="1"/>
    <x v="2"/>
    <n v="2688.54"/>
    <n v="0.12"/>
    <n v="5"/>
    <d v="2023-07-18T00:00:00"/>
    <d v="2023-07-20T00:00:00"/>
    <x v="2"/>
    <x v="0"/>
    <n v="689.06"/>
    <x v="4"/>
    <x v="0"/>
    <x v="4"/>
    <n v="1999.48"/>
    <n v="13442.7"/>
  </r>
  <r>
    <x v="8259"/>
    <x v="2"/>
    <x v="3"/>
    <n v="3177.85"/>
    <n v="0.43"/>
    <n v="8"/>
    <d v="2023-11-24T00:00:00"/>
    <d v="2023-12-01T00:00:00"/>
    <x v="1"/>
    <x v="1"/>
    <n v="481.46"/>
    <x v="3"/>
    <x v="0"/>
    <x v="11"/>
    <n v="2696.39"/>
    <n v="25422.799999999999"/>
  </r>
  <r>
    <x v="8260"/>
    <x v="0"/>
    <x v="3"/>
    <n v="4745.8"/>
    <n v="0.28999999999999998"/>
    <n v="4"/>
    <d v="2024-09-20T00:00:00"/>
    <d v="2024-09-24T00:00:00"/>
    <x v="1"/>
    <x v="2"/>
    <n v="854.7"/>
    <x v="3"/>
    <x v="1"/>
    <x v="7"/>
    <n v="3891.1000000000004"/>
    <n v="18983.2"/>
  </r>
  <r>
    <x v="8261"/>
    <x v="1"/>
    <x v="0"/>
    <n v="2739.54"/>
    <n v="0.27"/>
    <n v="4"/>
    <d v="2023-05-03T00:00:00"/>
    <d v="2023-05-10T00:00:00"/>
    <x v="1"/>
    <x v="2"/>
    <n v="787.84"/>
    <x v="1"/>
    <x v="0"/>
    <x v="5"/>
    <n v="1951.6999999999998"/>
    <n v="10958.16"/>
  </r>
  <r>
    <x v="8262"/>
    <x v="0"/>
    <x v="3"/>
    <n v="3229.09"/>
    <n v="0.3"/>
    <n v="4"/>
    <d v="2024-06-25T00:00:00"/>
    <d v="2024-06-30T00:00:00"/>
    <x v="1"/>
    <x v="1"/>
    <n v="591.03"/>
    <x v="3"/>
    <x v="1"/>
    <x v="9"/>
    <n v="2638.0600000000004"/>
    <n v="12916.36"/>
  </r>
  <r>
    <x v="8263"/>
    <x v="2"/>
    <x v="2"/>
    <n v="3183.22"/>
    <n v="0.13"/>
    <n v="8"/>
    <d v="2024-06-02T00:00:00"/>
    <d v="2024-06-05T00:00:00"/>
    <x v="2"/>
    <x v="0"/>
    <n v="793.05"/>
    <x v="0"/>
    <x v="1"/>
    <x v="9"/>
    <n v="2390.17"/>
    <n v="25465.759999999998"/>
  </r>
  <r>
    <x v="8264"/>
    <x v="1"/>
    <x v="1"/>
    <n v="3569.79"/>
    <n v="0.38"/>
    <n v="7"/>
    <d v="2023-11-13T00:00:00"/>
    <d v="2023-11-15T00:00:00"/>
    <x v="0"/>
    <x v="1"/>
    <n v="859.25"/>
    <x v="3"/>
    <x v="0"/>
    <x v="11"/>
    <n v="2710.54"/>
    <n v="24988.53"/>
  </r>
  <r>
    <x v="8265"/>
    <x v="2"/>
    <x v="2"/>
    <n v="3237.4"/>
    <n v="0.25"/>
    <n v="1"/>
    <d v="2024-05-07T00:00:00"/>
    <d v="2024-05-11T00:00:00"/>
    <x v="0"/>
    <x v="0"/>
    <n v="368.63"/>
    <x v="3"/>
    <x v="1"/>
    <x v="5"/>
    <n v="2868.77"/>
    <n v="3237.4"/>
  </r>
  <r>
    <x v="8266"/>
    <x v="1"/>
    <x v="0"/>
    <n v="3386.46"/>
    <n v="0.02"/>
    <n v="6"/>
    <d v="2023-05-22T00:00:00"/>
    <d v="2023-05-25T00:00:00"/>
    <x v="2"/>
    <x v="1"/>
    <n v="625.46"/>
    <x v="3"/>
    <x v="0"/>
    <x v="5"/>
    <n v="2761"/>
    <n v="20318.760000000002"/>
  </r>
  <r>
    <x v="8267"/>
    <x v="0"/>
    <x v="0"/>
    <n v="3656.88"/>
    <n v="0.09"/>
    <n v="4"/>
    <d v="2023-07-08T00:00:00"/>
    <d v="2023-07-13T00:00:00"/>
    <x v="0"/>
    <x v="0"/>
    <n v="318.83999999999997"/>
    <x v="5"/>
    <x v="0"/>
    <x v="4"/>
    <n v="3338.04"/>
    <n v="14627.52"/>
  </r>
  <r>
    <x v="8268"/>
    <x v="3"/>
    <x v="3"/>
    <n v="4064.59"/>
    <n v="0.41"/>
    <n v="2"/>
    <d v="2023-11-16T00:00:00"/>
    <d v="2023-11-23T00:00:00"/>
    <x v="2"/>
    <x v="2"/>
    <n v="438.63"/>
    <x v="3"/>
    <x v="0"/>
    <x v="11"/>
    <n v="3625.96"/>
    <n v="8129.18"/>
  </r>
  <r>
    <x v="8269"/>
    <x v="0"/>
    <x v="2"/>
    <n v="2074.9699999999998"/>
    <n v="0.17"/>
    <n v="3"/>
    <d v="2024-07-20T00:00:00"/>
    <d v="2024-07-26T00:00:00"/>
    <x v="0"/>
    <x v="0"/>
    <n v="603.42999999999995"/>
    <x v="4"/>
    <x v="1"/>
    <x v="4"/>
    <n v="1471.54"/>
    <n v="6224.91"/>
  </r>
  <r>
    <x v="8270"/>
    <x v="0"/>
    <x v="1"/>
    <n v="3754.59"/>
    <n v="0.39"/>
    <n v="4"/>
    <d v="2023-03-31T00:00:00"/>
    <d v="2023-04-02T00:00:00"/>
    <x v="1"/>
    <x v="0"/>
    <n v="345.02"/>
    <x v="3"/>
    <x v="0"/>
    <x v="0"/>
    <n v="3409.57"/>
    <n v="15018.36"/>
  </r>
  <r>
    <x v="8271"/>
    <x v="3"/>
    <x v="2"/>
    <n v="591"/>
    <n v="0.33"/>
    <n v="7"/>
    <d v="2024-03-03T00:00:00"/>
    <d v="2024-03-07T00:00:00"/>
    <x v="1"/>
    <x v="1"/>
    <n v="171.54"/>
    <x v="2"/>
    <x v="1"/>
    <x v="0"/>
    <n v="419.46000000000004"/>
    <n v="4137"/>
  </r>
  <r>
    <x v="8272"/>
    <x v="3"/>
    <x v="1"/>
    <n v="4393.32"/>
    <n v="0.15"/>
    <n v="1"/>
    <d v="2023-06-11T00:00:00"/>
    <d v="2023-06-14T00:00:00"/>
    <x v="2"/>
    <x v="2"/>
    <n v="990.82"/>
    <x v="0"/>
    <x v="0"/>
    <x v="9"/>
    <n v="3402.4999999999995"/>
    <n v="4393.32"/>
  </r>
  <r>
    <x v="8273"/>
    <x v="1"/>
    <x v="1"/>
    <n v="1521.22"/>
    <n v="0.06"/>
    <n v="1"/>
    <d v="2024-05-26T00:00:00"/>
    <d v="2024-05-27T00:00:00"/>
    <x v="1"/>
    <x v="0"/>
    <n v="405.2"/>
    <x v="3"/>
    <x v="1"/>
    <x v="5"/>
    <n v="1116.02"/>
    <n v="1521.22"/>
  </r>
  <r>
    <x v="8274"/>
    <x v="1"/>
    <x v="2"/>
    <n v="2076.96"/>
    <n v="0.4"/>
    <n v="3"/>
    <d v="2024-08-28T00:00:00"/>
    <d v="2024-08-29T00:00:00"/>
    <x v="1"/>
    <x v="1"/>
    <n v="214.89"/>
    <x v="1"/>
    <x v="1"/>
    <x v="1"/>
    <n v="1862.0700000000002"/>
    <n v="6230.88"/>
  </r>
  <r>
    <x v="8275"/>
    <x v="2"/>
    <x v="4"/>
    <n v="4037.69"/>
    <n v="0.32"/>
    <n v="2"/>
    <d v="2023-09-12T00:00:00"/>
    <d v="2023-09-16T00:00:00"/>
    <x v="2"/>
    <x v="1"/>
    <n v="591.97"/>
    <x v="5"/>
    <x v="0"/>
    <x v="7"/>
    <n v="3445.7200000000003"/>
    <n v="8075.38"/>
  </r>
  <r>
    <x v="8276"/>
    <x v="2"/>
    <x v="2"/>
    <n v="3221.24"/>
    <n v="0.15"/>
    <n v="3"/>
    <d v="2024-04-22T00:00:00"/>
    <d v="2024-04-25T00:00:00"/>
    <x v="2"/>
    <x v="1"/>
    <n v="834.8"/>
    <x v="4"/>
    <x v="1"/>
    <x v="3"/>
    <n v="2386.4399999999996"/>
    <n v="9663.7199999999993"/>
  </r>
  <r>
    <x v="8277"/>
    <x v="0"/>
    <x v="1"/>
    <n v="1612.28"/>
    <n v="0.26"/>
    <n v="3"/>
    <d v="2024-03-16T00:00:00"/>
    <d v="2024-03-17T00:00:00"/>
    <x v="2"/>
    <x v="1"/>
    <n v="397.31"/>
    <x v="4"/>
    <x v="1"/>
    <x v="0"/>
    <n v="1214.97"/>
    <n v="4836.84"/>
  </r>
  <r>
    <x v="8278"/>
    <x v="3"/>
    <x v="0"/>
    <n v="1204.46"/>
    <n v="0.31"/>
    <n v="1"/>
    <d v="2024-10-30T00:00:00"/>
    <d v="2024-11-01T00:00:00"/>
    <x v="1"/>
    <x v="2"/>
    <n v="275.95"/>
    <x v="5"/>
    <x v="1"/>
    <x v="2"/>
    <n v="928.51"/>
    <n v="1204.46"/>
  </r>
  <r>
    <x v="8279"/>
    <x v="2"/>
    <x v="0"/>
    <n v="4792.8"/>
    <n v="0"/>
    <n v="6"/>
    <d v="2023-06-14T00:00:00"/>
    <d v="2023-06-18T00:00:00"/>
    <x v="2"/>
    <x v="1"/>
    <n v="596.28"/>
    <x v="5"/>
    <x v="0"/>
    <x v="9"/>
    <n v="4196.5200000000004"/>
    <n v="28756.800000000003"/>
  </r>
  <r>
    <x v="8280"/>
    <x v="0"/>
    <x v="3"/>
    <n v="530.1"/>
    <n v="0.34"/>
    <n v="8"/>
    <d v="2023-12-11T00:00:00"/>
    <d v="2023-12-16T00:00:00"/>
    <x v="2"/>
    <x v="0"/>
    <n v="89.16"/>
    <x v="1"/>
    <x v="0"/>
    <x v="10"/>
    <n v="440.94000000000005"/>
    <n v="4240.8"/>
  </r>
  <r>
    <x v="8281"/>
    <x v="3"/>
    <x v="0"/>
    <n v="121.24"/>
    <n v="0.33"/>
    <n v="5"/>
    <d v="2023-03-09T00:00:00"/>
    <d v="2023-03-16T00:00:00"/>
    <x v="0"/>
    <x v="2"/>
    <n v="20.329999999999998"/>
    <x v="1"/>
    <x v="0"/>
    <x v="0"/>
    <n v="100.91"/>
    <n v="606.19999999999993"/>
  </r>
  <r>
    <x v="8282"/>
    <x v="1"/>
    <x v="4"/>
    <n v="3397.38"/>
    <n v="0.04"/>
    <n v="1"/>
    <d v="2023-09-08T00:00:00"/>
    <d v="2023-09-14T00:00:00"/>
    <x v="1"/>
    <x v="1"/>
    <n v="973.15"/>
    <x v="3"/>
    <x v="0"/>
    <x v="7"/>
    <n v="2424.23"/>
    <n v="3397.38"/>
  </r>
  <r>
    <x v="8283"/>
    <x v="0"/>
    <x v="1"/>
    <n v="3110.92"/>
    <n v="0.39"/>
    <n v="7"/>
    <d v="2023-01-01T00:00:00"/>
    <d v="2023-01-03T00:00:00"/>
    <x v="2"/>
    <x v="2"/>
    <n v="658.78"/>
    <x v="0"/>
    <x v="0"/>
    <x v="6"/>
    <n v="2452.1400000000003"/>
    <n v="21776.440000000002"/>
  </r>
  <r>
    <x v="8284"/>
    <x v="1"/>
    <x v="2"/>
    <n v="3714.31"/>
    <n v="0.41"/>
    <n v="9"/>
    <d v="2024-12-12T00:00:00"/>
    <d v="2024-12-16T00:00:00"/>
    <x v="0"/>
    <x v="2"/>
    <n v="503.53"/>
    <x v="3"/>
    <x v="1"/>
    <x v="10"/>
    <n v="3210.7799999999997"/>
    <n v="33428.79"/>
  </r>
  <r>
    <x v="8285"/>
    <x v="2"/>
    <x v="2"/>
    <n v="3685.01"/>
    <n v="0.15"/>
    <n v="7"/>
    <d v="2024-09-20T00:00:00"/>
    <d v="2024-09-27T00:00:00"/>
    <x v="1"/>
    <x v="1"/>
    <n v="656.19"/>
    <x v="5"/>
    <x v="1"/>
    <x v="7"/>
    <n v="3028.82"/>
    <n v="25795.07"/>
  </r>
  <r>
    <x v="8286"/>
    <x v="2"/>
    <x v="4"/>
    <n v="4329.97"/>
    <n v="0.08"/>
    <n v="9"/>
    <d v="2024-03-11T00:00:00"/>
    <d v="2024-03-12T00:00:00"/>
    <x v="1"/>
    <x v="2"/>
    <n v="1177.0999999999999"/>
    <x v="0"/>
    <x v="1"/>
    <x v="0"/>
    <n v="3152.8700000000003"/>
    <n v="38969.730000000003"/>
  </r>
  <r>
    <x v="8287"/>
    <x v="3"/>
    <x v="0"/>
    <n v="4618.33"/>
    <n v="0.34"/>
    <n v="9"/>
    <d v="2024-07-22T00:00:00"/>
    <d v="2024-07-27T00:00:00"/>
    <x v="2"/>
    <x v="1"/>
    <n v="1064.29"/>
    <x v="3"/>
    <x v="1"/>
    <x v="4"/>
    <n v="3554.04"/>
    <n v="41564.97"/>
  </r>
  <r>
    <x v="8288"/>
    <x v="0"/>
    <x v="1"/>
    <n v="3897.62"/>
    <n v="0.06"/>
    <n v="2"/>
    <d v="2023-11-18T00:00:00"/>
    <d v="2023-11-20T00:00:00"/>
    <x v="0"/>
    <x v="1"/>
    <n v="788.62"/>
    <x v="4"/>
    <x v="0"/>
    <x v="11"/>
    <n v="3109"/>
    <n v="7795.24"/>
  </r>
  <r>
    <x v="8289"/>
    <x v="1"/>
    <x v="0"/>
    <n v="1238.23"/>
    <n v="0.43"/>
    <n v="8"/>
    <d v="2023-11-13T00:00:00"/>
    <d v="2023-11-19T00:00:00"/>
    <x v="1"/>
    <x v="0"/>
    <n v="229.28"/>
    <x v="2"/>
    <x v="0"/>
    <x v="11"/>
    <n v="1008.95"/>
    <n v="9905.84"/>
  </r>
  <r>
    <x v="8290"/>
    <x v="3"/>
    <x v="3"/>
    <n v="2371.13"/>
    <n v="0.24"/>
    <n v="7"/>
    <d v="2023-12-29T00:00:00"/>
    <d v="2024-01-01T00:00:00"/>
    <x v="0"/>
    <x v="2"/>
    <n v="419.08"/>
    <x v="1"/>
    <x v="0"/>
    <x v="10"/>
    <n v="1952.0500000000002"/>
    <n v="16597.91"/>
  </r>
  <r>
    <x v="8291"/>
    <x v="2"/>
    <x v="0"/>
    <n v="3244.4"/>
    <n v="0.45"/>
    <n v="7"/>
    <d v="2024-07-14T00:00:00"/>
    <d v="2024-07-19T00:00:00"/>
    <x v="0"/>
    <x v="2"/>
    <n v="529.85"/>
    <x v="1"/>
    <x v="1"/>
    <x v="4"/>
    <n v="2714.55"/>
    <n v="22710.799999999999"/>
  </r>
  <r>
    <x v="8292"/>
    <x v="2"/>
    <x v="3"/>
    <n v="2742.89"/>
    <n v="0.32"/>
    <n v="2"/>
    <d v="2024-06-18T00:00:00"/>
    <d v="2024-06-24T00:00:00"/>
    <x v="2"/>
    <x v="2"/>
    <n v="748.07"/>
    <x v="4"/>
    <x v="1"/>
    <x v="9"/>
    <n v="1994.8199999999997"/>
    <n v="5485.78"/>
  </r>
  <r>
    <x v="8293"/>
    <x v="0"/>
    <x v="2"/>
    <n v="878.6"/>
    <n v="0.14000000000000001"/>
    <n v="1"/>
    <d v="2024-12-25T00:00:00"/>
    <d v="2024-12-26T00:00:00"/>
    <x v="2"/>
    <x v="2"/>
    <n v="52.42"/>
    <x v="2"/>
    <x v="1"/>
    <x v="10"/>
    <n v="826.18000000000006"/>
    <n v="878.6"/>
  </r>
  <r>
    <x v="8294"/>
    <x v="1"/>
    <x v="1"/>
    <n v="2987.44"/>
    <n v="0.23"/>
    <n v="4"/>
    <d v="2023-11-21T00:00:00"/>
    <d v="2023-11-28T00:00:00"/>
    <x v="1"/>
    <x v="1"/>
    <n v="376.09"/>
    <x v="4"/>
    <x v="0"/>
    <x v="11"/>
    <n v="2611.35"/>
    <n v="11949.76"/>
  </r>
  <r>
    <x v="8295"/>
    <x v="0"/>
    <x v="3"/>
    <n v="4443.99"/>
    <n v="0.26"/>
    <n v="7"/>
    <d v="2023-05-29T00:00:00"/>
    <d v="2023-06-04T00:00:00"/>
    <x v="0"/>
    <x v="1"/>
    <n v="1009.93"/>
    <x v="4"/>
    <x v="0"/>
    <x v="5"/>
    <n v="3434.06"/>
    <n v="31107.93"/>
  </r>
  <r>
    <x v="8296"/>
    <x v="1"/>
    <x v="0"/>
    <n v="2150.73"/>
    <n v="0.41"/>
    <n v="6"/>
    <d v="2024-11-28T00:00:00"/>
    <d v="2024-12-05T00:00:00"/>
    <x v="1"/>
    <x v="0"/>
    <n v="578.64"/>
    <x v="5"/>
    <x v="1"/>
    <x v="11"/>
    <n v="1572.0900000000001"/>
    <n v="12904.380000000001"/>
  </r>
  <r>
    <x v="8297"/>
    <x v="1"/>
    <x v="0"/>
    <n v="3377.77"/>
    <n v="0.43"/>
    <n v="2"/>
    <d v="2023-09-22T00:00:00"/>
    <d v="2023-09-27T00:00:00"/>
    <x v="1"/>
    <x v="1"/>
    <n v="986.61"/>
    <x v="5"/>
    <x v="0"/>
    <x v="7"/>
    <n v="2391.16"/>
    <n v="6755.54"/>
  </r>
  <r>
    <x v="8298"/>
    <x v="0"/>
    <x v="2"/>
    <n v="3118.08"/>
    <n v="0.34"/>
    <n v="7"/>
    <d v="2023-07-18T00:00:00"/>
    <d v="2023-07-19T00:00:00"/>
    <x v="1"/>
    <x v="1"/>
    <n v="897.54"/>
    <x v="1"/>
    <x v="0"/>
    <x v="4"/>
    <n v="2220.54"/>
    <n v="21826.559999999998"/>
  </r>
  <r>
    <x v="8299"/>
    <x v="3"/>
    <x v="4"/>
    <n v="1947.51"/>
    <n v="0.15"/>
    <n v="9"/>
    <d v="2023-03-23T00:00:00"/>
    <d v="2023-03-27T00:00:00"/>
    <x v="1"/>
    <x v="2"/>
    <n v="280.41000000000003"/>
    <x v="5"/>
    <x v="0"/>
    <x v="0"/>
    <n v="1667.1"/>
    <n v="17527.59"/>
  </r>
  <r>
    <x v="8300"/>
    <x v="0"/>
    <x v="4"/>
    <n v="2869.83"/>
    <n v="0.26"/>
    <n v="2"/>
    <d v="2023-03-20T00:00:00"/>
    <d v="2023-03-26T00:00:00"/>
    <x v="2"/>
    <x v="2"/>
    <n v="771.8"/>
    <x v="2"/>
    <x v="0"/>
    <x v="0"/>
    <n v="2098.0299999999997"/>
    <n v="5739.66"/>
  </r>
  <r>
    <x v="8301"/>
    <x v="0"/>
    <x v="0"/>
    <n v="1130.04"/>
    <n v="7.0000000000000007E-2"/>
    <n v="5"/>
    <d v="2024-12-29T00:00:00"/>
    <d v="2024-12-31T00:00:00"/>
    <x v="1"/>
    <x v="1"/>
    <n v="211.43"/>
    <x v="0"/>
    <x v="1"/>
    <x v="10"/>
    <n v="918.6099999999999"/>
    <n v="5650.2"/>
  </r>
  <r>
    <x v="8302"/>
    <x v="2"/>
    <x v="4"/>
    <n v="2775.93"/>
    <n v="0.12"/>
    <n v="2"/>
    <d v="2023-06-25T00:00:00"/>
    <d v="2023-07-02T00:00:00"/>
    <x v="0"/>
    <x v="0"/>
    <n v="396.54"/>
    <x v="0"/>
    <x v="0"/>
    <x v="9"/>
    <n v="2379.39"/>
    <n v="5551.86"/>
  </r>
  <r>
    <x v="8303"/>
    <x v="2"/>
    <x v="1"/>
    <n v="4014.26"/>
    <n v="0.15"/>
    <n v="1"/>
    <d v="2023-12-02T00:00:00"/>
    <d v="2023-12-08T00:00:00"/>
    <x v="2"/>
    <x v="0"/>
    <n v="1110.5"/>
    <x v="5"/>
    <x v="0"/>
    <x v="10"/>
    <n v="2903.76"/>
    <n v="4014.26"/>
  </r>
  <r>
    <x v="8304"/>
    <x v="0"/>
    <x v="4"/>
    <n v="3818.84"/>
    <n v="0.04"/>
    <n v="7"/>
    <d v="2024-12-24T00:00:00"/>
    <d v="2024-12-28T00:00:00"/>
    <x v="2"/>
    <x v="0"/>
    <n v="771.18"/>
    <x v="3"/>
    <x v="1"/>
    <x v="10"/>
    <n v="3047.6600000000003"/>
    <n v="26731.88"/>
  </r>
  <r>
    <x v="8305"/>
    <x v="0"/>
    <x v="1"/>
    <n v="1853.98"/>
    <n v="0.44"/>
    <n v="2"/>
    <d v="2024-05-07T00:00:00"/>
    <d v="2024-05-12T00:00:00"/>
    <x v="1"/>
    <x v="0"/>
    <n v="449.26"/>
    <x v="2"/>
    <x v="1"/>
    <x v="5"/>
    <n v="1404.72"/>
    <n v="3707.96"/>
  </r>
  <r>
    <x v="8306"/>
    <x v="2"/>
    <x v="0"/>
    <n v="649.22"/>
    <n v="0.06"/>
    <n v="6"/>
    <d v="2023-02-06T00:00:00"/>
    <d v="2023-02-10T00:00:00"/>
    <x v="2"/>
    <x v="2"/>
    <n v="73.31"/>
    <x v="2"/>
    <x v="0"/>
    <x v="8"/>
    <n v="575.91000000000008"/>
    <n v="3895.32"/>
  </r>
  <r>
    <x v="8307"/>
    <x v="1"/>
    <x v="0"/>
    <n v="4019.72"/>
    <n v="0.35"/>
    <n v="7"/>
    <d v="2023-04-25T00:00:00"/>
    <d v="2023-04-27T00:00:00"/>
    <x v="0"/>
    <x v="2"/>
    <n v="598.77"/>
    <x v="5"/>
    <x v="0"/>
    <x v="3"/>
    <n v="3420.95"/>
    <n v="28138.039999999997"/>
  </r>
  <r>
    <x v="8308"/>
    <x v="0"/>
    <x v="0"/>
    <n v="1398.69"/>
    <n v="0.25"/>
    <n v="1"/>
    <d v="2023-01-05T00:00:00"/>
    <d v="2023-01-10T00:00:00"/>
    <x v="1"/>
    <x v="0"/>
    <n v="86.96"/>
    <x v="5"/>
    <x v="0"/>
    <x v="6"/>
    <n v="1311.73"/>
    <n v="1398.69"/>
  </r>
  <r>
    <x v="8309"/>
    <x v="3"/>
    <x v="2"/>
    <n v="359.91"/>
    <n v="0.42"/>
    <n v="9"/>
    <d v="2024-03-24T00:00:00"/>
    <d v="2024-03-28T00:00:00"/>
    <x v="0"/>
    <x v="0"/>
    <n v="29.44"/>
    <x v="5"/>
    <x v="1"/>
    <x v="0"/>
    <n v="330.47"/>
    <n v="3239.19"/>
  </r>
  <r>
    <x v="8310"/>
    <x v="3"/>
    <x v="4"/>
    <n v="2281.4499999999998"/>
    <n v="0.37"/>
    <n v="6"/>
    <d v="2023-01-07T00:00:00"/>
    <d v="2023-01-13T00:00:00"/>
    <x v="0"/>
    <x v="1"/>
    <n v="484.52"/>
    <x v="4"/>
    <x v="0"/>
    <x v="6"/>
    <n v="1796.9299999999998"/>
    <n v="13688.699999999999"/>
  </r>
  <r>
    <x v="8311"/>
    <x v="3"/>
    <x v="3"/>
    <n v="3723.41"/>
    <n v="0.38"/>
    <n v="2"/>
    <d v="2023-10-25T00:00:00"/>
    <d v="2023-10-29T00:00:00"/>
    <x v="2"/>
    <x v="2"/>
    <n v="392.63"/>
    <x v="2"/>
    <x v="0"/>
    <x v="2"/>
    <n v="3330.7799999999997"/>
    <n v="7446.82"/>
  </r>
  <r>
    <x v="8312"/>
    <x v="0"/>
    <x v="3"/>
    <n v="4061.62"/>
    <n v="0.21"/>
    <n v="1"/>
    <d v="2023-11-12T00:00:00"/>
    <d v="2023-11-16T00:00:00"/>
    <x v="0"/>
    <x v="1"/>
    <n v="625.05999999999995"/>
    <x v="5"/>
    <x v="0"/>
    <x v="11"/>
    <n v="3436.56"/>
    <n v="4061.62"/>
  </r>
  <r>
    <x v="8313"/>
    <x v="1"/>
    <x v="0"/>
    <n v="4912.79"/>
    <n v="0.42"/>
    <n v="1"/>
    <d v="2024-01-23T00:00:00"/>
    <d v="2024-01-26T00:00:00"/>
    <x v="2"/>
    <x v="0"/>
    <n v="752.01"/>
    <x v="1"/>
    <x v="1"/>
    <x v="6"/>
    <n v="4160.78"/>
    <n v="4912.79"/>
  </r>
  <r>
    <x v="8314"/>
    <x v="1"/>
    <x v="4"/>
    <n v="1028.0999999999999"/>
    <n v="0.05"/>
    <n v="2"/>
    <d v="2023-08-25T00:00:00"/>
    <d v="2023-09-01T00:00:00"/>
    <x v="2"/>
    <x v="0"/>
    <n v="248.71"/>
    <x v="4"/>
    <x v="0"/>
    <x v="1"/>
    <n v="779.38999999999987"/>
    <n v="2056.1999999999998"/>
  </r>
  <r>
    <x v="8315"/>
    <x v="2"/>
    <x v="1"/>
    <n v="1539.59"/>
    <n v="0.22"/>
    <n v="9"/>
    <d v="2023-11-29T00:00:00"/>
    <d v="2023-12-04T00:00:00"/>
    <x v="2"/>
    <x v="1"/>
    <n v="295.22000000000003"/>
    <x v="3"/>
    <x v="0"/>
    <x v="11"/>
    <n v="1244.3699999999999"/>
    <n v="13856.31"/>
  </r>
  <r>
    <x v="8316"/>
    <x v="0"/>
    <x v="3"/>
    <n v="3086.5"/>
    <n v="0.5"/>
    <n v="2"/>
    <d v="2024-09-02T00:00:00"/>
    <d v="2024-09-09T00:00:00"/>
    <x v="1"/>
    <x v="1"/>
    <n v="677.05"/>
    <x v="5"/>
    <x v="1"/>
    <x v="7"/>
    <n v="2409.4499999999998"/>
    <n v="6173"/>
  </r>
  <r>
    <x v="8317"/>
    <x v="1"/>
    <x v="0"/>
    <n v="4075.58"/>
    <n v="0.47"/>
    <n v="1"/>
    <d v="2023-04-26T00:00:00"/>
    <d v="2023-04-28T00:00:00"/>
    <x v="2"/>
    <x v="1"/>
    <n v="327.83"/>
    <x v="2"/>
    <x v="0"/>
    <x v="3"/>
    <n v="3747.75"/>
    <n v="4075.58"/>
  </r>
  <r>
    <x v="8318"/>
    <x v="0"/>
    <x v="3"/>
    <n v="1246.97"/>
    <n v="0.04"/>
    <n v="4"/>
    <d v="2024-09-28T00:00:00"/>
    <d v="2024-10-03T00:00:00"/>
    <x v="0"/>
    <x v="0"/>
    <n v="251.49"/>
    <x v="2"/>
    <x v="1"/>
    <x v="7"/>
    <n v="995.48"/>
    <n v="4987.88"/>
  </r>
  <r>
    <x v="8319"/>
    <x v="2"/>
    <x v="3"/>
    <n v="2108.58"/>
    <n v="0.28999999999999998"/>
    <n v="9"/>
    <d v="2024-09-13T00:00:00"/>
    <d v="2024-09-19T00:00:00"/>
    <x v="2"/>
    <x v="2"/>
    <n v="431.33"/>
    <x v="3"/>
    <x v="1"/>
    <x v="7"/>
    <n v="1677.25"/>
    <n v="18977.22"/>
  </r>
  <r>
    <x v="8320"/>
    <x v="2"/>
    <x v="3"/>
    <n v="2101.16"/>
    <n v="0.16"/>
    <n v="8"/>
    <d v="2024-12-15T00:00:00"/>
    <d v="2024-12-20T00:00:00"/>
    <x v="2"/>
    <x v="0"/>
    <n v="385.08"/>
    <x v="5"/>
    <x v="1"/>
    <x v="10"/>
    <n v="1716.08"/>
    <n v="16809.28"/>
  </r>
  <r>
    <x v="8321"/>
    <x v="2"/>
    <x v="0"/>
    <n v="3887.39"/>
    <n v="0.36"/>
    <n v="7"/>
    <d v="2023-10-14T00:00:00"/>
    <d v="2023-10-18T00:00:00"/>
    <x v="2"/>
    <x v="1"/>
    <n v="292.7"/>
    <x v="2"/>
    <x v="0"/>
    <x v="2"/>
    <n v="3594.69"/>
    <n v="27211.73"/>
  </r>
  <r>
    <x v="8322"/>
    <x v="3"/>
    <x v="0"/>
    <n v="1280.57"/>
    <n v="0.37"/>
    <n v="8"/>
    <d v="2024-05-01T00:00:00"/>
    <d v="2024-05-02T00:00:00"/>
    <x v="0"/>
    <x v="0"/>
    <n v="310.97000000000003"/>
    <x v="0"/>
    <x v="1"/>
    <x v="5"/>
    <n v="969.59999999999991"/>
    <n v="10244.56"/>
  </r>
  <r>
    <x v="8323"/>
    <x v="0"/>
    <x v="2"/>
    <n v="4846.92"/>
    <n v="0"/>
    <n v="2"/>
    <d v="2023-10-25T00:00:00"/>
    <d v="2023-10-29T00:00:00"/>
    <x v="2"/>
    <x v="1"/>
    <n v="902.19"/>
    <x v="2"/>
    <x v="0"/>
    <x v="2"/>
    <n v="3944.73"/>
    <n v="9693.84"/>
  </r>
  <r>
    <x v="8324"/>
    <x v="2"/>
    <x v="2"/>
    <n v="2601.27"/>
    <n v="0.42"/>
    <n v="5"/>
    <d v="2024-08-04T00:00:00"/>
    <d v="2024-08-05T00:00:00"/>
    <x v="0"/>
    <x v="0"/>
    <n v="482.62"/>
    <x v="4"/>
    <x v="1"/>
    <x v="1"/>
    <n v="2118.65"/>
    <n v="13006.35"/>
  </r>
  <r>
    <x v="8325"/>
    <x v="0"/>
    <x v="2"/>
    <n v="1482.13"/>
    <n v="0.11"/>
    <n v="7"/>
    <d v="2023-05-19T00:00:00"/>
    <d v="2023-05-22T00:00:00"/>
    <x v="0"/>
    <x v="2"/>
    <n v="388.94"/>
    <x v="0"/>
    <x v="0"/>
    <x v="5"/>
    <n v="1093.19"/>
    <n v="10374.91"/>
  </r>
  <r>
    <x v="8326"/>
    <x v="3"/>
    <x v="3"/>
    <n v="1492.99"/>
    <n v="0.48"/>
    <n v="1"/>
    <d v="2023-05-29T00:00:00"/>
    <d v="2023-06-05T00:00:00"/>
    <x v="1"/>
    <x v="2"/>
    <n v="165.4"/>
    <x v="0"/>
    <x v="0"/>
    <x v="5"/>
    <n v="1327.59"/>
    <n v="1492.99"/>
  </r>
  <r>
    <x v="8327"/>
    <x v="3"/>
    <x v="4"/>
    <n v="189.67"/>
    <n v="0.45"/>
    <n v="6"/>
    <d v="2024-10-27T00:00:00"/>
    <d v="2024-10-30T00:00:00"/>
    <x v="1"/>
    <x v="1"/>
    <n v="33.51"/>
    <x v="3"/>
    <x v="1"/>
    <x v="2"/>
    <n v="156.16"/>
    <n v="1138.02"/>
  </r>
  <r>
    <x v="8328"/>
    <x v="2"/>
    <x v="0"/>
    <n v="3492.91"/>
    <n v="0.1"/>
    <n v="7"/>
    <d v="2023-01-15T00:00:00"/>
    <d v="2023-01-16T00:00:00"/>
    <x v="1"/>
    <x v="2"/>
    <n v="820.99"/>
    <x v="3"/>
    <x v="0"/>
    <x v="6"/>
    <n v="2671.92"/>
    <n v="24450.37"/>
  </r>
  <r>
    <x v="8329"/>
    <x v="2"/>
    <x v="2"/>
    <n v="3902.15"/>
    <n v="0.32"/>
    <n v="8"/>
    <d v="2024-02-12T00:00:00"/>
    <d v="2024-02-16T00:00:00"/>
    <x v="0"/>
    <x v="0"/>
    <n v="1084.3900000000001"/>
    <x v="0"/>
    <x v="1"/>
    <x v="8"/>
    <n v="2817.76"/>
    <n v="31217.200000000001"/>
  </r>
  <r>
    <x v="8330"/>
    <x v="1"/>
    <x v="4"/>
    <n v="258.89999999999998"/>
    <n v="0.15"/>
    <n v="5"/>
    <d v="2024-03-19T00:00:00"/>
    <d v="2024-03-23T00:00:00"/>
    <x v="1"/>
    <x v="1"/>
    <n v="67.97"/>
    <x v="4"/>
    <x v="1"/>
    <x v="0"/>
    <n v="190.92999999999998"/>
    <n v="1294.5"/>
  </r>
  <r>
    <x v="8331"/>
    <x v="0"/>
    <x v="2"/>
    <n v="2971.08"/>
    <n v="0.05"/>
    <n v="8"/>
    <d v="2023-12-04T00:00:00"/>
    <d v="2023-12-11T00:00:00"/>
    <x v="2"/>
    <x v="2"/>
    <n v="722.72"/>
    <x v="5"/>
    <x v="0"/>
    <x v="10"/>
    <n v="2248.3599999999997"/>
    <n v="23768.639999999999"/>
  </r>
  <r>
    <x v="8332"/>
    <x v="2"/>
    <x v="2"/>
    <n v="3930.2"/>
    <n v="0.44"/>
    <n v="1"/>
    <d v="2024-03-31T00:00:00"/>
    <d v="2024-04-07T00:00:00"/>
    <x v="1"/>
    <x v="1"/>
    <n v="1055.03"/>
    <x v="0"/>
    <x v="1"/>
    <x v="0"/>
    <n v="2875.17"/>
    <n v="3930.2"/>
  </r>
  <r>
    <x v="8333"/>
    <x v="1"/>
    <x v="4"/>
    <n v="1943.58"/>
    <n v="0.09"/>
    <n v="4"/>
    <d v="2023-04-15T00:00:00"/>
    <d v="2023-04-20T00:00:00"/>
    <x v="1"/>
    <x v="1"/>
    <n v="227.28"/>
    <x v="3"/>
    <x v="0"/>
    <x v="3"/>
    <n v="1716.3"/>
    <n v="7774.32"/>
  </r>
  <r>
    <x v="8334"/>
    <x v="0"/>
    <x v="2"/>
    <n v="2220.4299999999998"/>
    <n v="0.21"/>
    <n v="6"/>
    <d v="2024-10-30T00:00:00"/>
    <d v="2024-11-06T00:00:00"/>
    <x v="1"/>
    <x v="0"/>
    <n v="358.54"/>
    <x v="5"/>
    <x v="1"/>
    <x v="2"/>
    <n v="1861.8899999999999"/>
    <n v="13322.579999999998"/>
  </r>
  <r>
    <x v="8335"/>
    <x v="2"/>
    <x v="3"/>
    <n v="1871.96"/>
    <n v="0.46"/>
    <n v="4"/>
    <d v="2023-08-27T00:00:00"/>
    <d v="2023-09-01T00:00:00"/>
    <x v="1"/>
    <x v="0"/>
    <n v="552.16999999999996"/>
    <x v="0"/>
    <x v="0"/>
    <x v="1"/>
    <n v="1319.79"/>
    <n v="7487.84"/>
  </r>
  <r>
    <x v="8336"/>
    <x v="1"/>
    <x v="3"/>
    <n v="1646.69"/>
    <n v="0.04"/>
    <n v="5"/>
    <d v="2024-09-13T00:00:00"/>
    <d v="2024-09-16T00:00:00"/>
    <x v="2"/>
    <x v="1"/>
    <n v="88.53"/>
    <x v="1"/>
    <x v="1"/>
    <x v="7"/>
    <n v="1558.16"/>
    <n v="8233.4500000000007"/>
  </r>
  <r>
    <x v="8337"/>
    <x v="1"/>
    <x v="3"/>
    <n v="2506.59"/>
    <n v="0.28000000000000003"/>
    <n v="2"/>
    <d v="2023-07-09T00:00:00"/>
    <d v="2023-07-14T00:00:00"/>
    <x v="2"/>
    <x v="1"/>
    <n v="745.74"/>
    <x v="5"/>
    <x v="0"/>
    <x v="4"/>
    <n v="1760.8500000000001"/>
    <n v="5013.18"/>
  </r>
  <r>
    <x v="8338"/>
    <x v="0"/>
    <x v="1"/>
    <n v="913.89"/>
    <n v="0.28999999999999998"/>
    <n v="7"/>
    <d v="2024-07-21T00:00:00"/>
    <d v="2024-07-26T00:00:00"/>
    <x v="0"/>
    <x v="1"/>
    <n v="69.66"/>
    <x v="2"/>
    <x v="1"/>
    <x v="4"/>
    <n v="844.23"/>
    <n v="6397.23"/>
  </r>
  <r>
    <x v="8339"/>
    <x v="1"/>
    <x v="2"/>
    <n v="2259.37"/>
    <n v="0.38"/>
    <n v="9"/>
    <d v="2023-09-15T00:00:00"/>
    <d v="2023-09-20T00:00:00"/>
    <x v="1"/>
    <x v="1"/>
    <n v="627.19000000000005"/>
    <x v="3"/>
    <x v="0"/>
    <x v="7"/>
    <n v="1632.1799999999998"/>
    <n v="20334.329999999998"/>
  </r>
  <r>
    <x v="8340"/>
    <x v="0"/>
    <x v="1"/>
    <n v="4714.9399999999996"/>
    <n v="0.41"/>
    <n v="7"/>
    <d v="2023-03-23T00:00:00"/>
    <d v="2023-03-26T00:00:00"/>
    <x v="0"/>
    <x v="2"/>
    <n v="898.29"/>
    <x v="4"/>
    <x v="0"/>
    <x v="0"/>
    <n v="3816.6499999999996"/>
    <n v="33004.579999999994"/>
  </r>
  <r>
    <x v="8341"/>
    <x v="0"/>
    <x v="0"/>
    <n v="234.27"/>
    <n v="0.21"/>
    <n v="1"/>
    <d v="2023-07-12T00:00:00"/>
    <d v="2023-07-17T00:00:00"/>
    <x v="2"/>
    <x v="0"/>
    <n v="29.06"/>
    <x v="2"/>
    <x v="0"/>
    <x v="4"/>
    <n v="205.21"/>
    <n v="234.27"/>
  </r>
  <r>
    <x v="8342"/>
    <x v="0"/>
    <x v="4"/>
    <n v="907.24"/>
    <n v="0.37"/>
    <n v="2"/>
    <d v="2023-11-15T00:00:00"/>
    <d v="2023-11-16T00:00:00"/>
    <x v="0"/>
    <x v="0"/>
    <n v="260.86"/>
    <x v="1"/>
    <x v="0"/>
    <x v="11"/>
    <n v="646.38"/>
    <n v="1814.48"/>
  </r>
  <r>
    <x v="8343"/>
    <x v="3"/>
    <x v="0"/>
    <n v="3910.74"/>
    <n v="0.46"/>
    <n v="8"/>
    <d v="2024-07-25T00:00:00"/>
    <d v="2024-07-27T00:00:00"/>
    <x v="1"/>
    <x v="1"/>
    <n v="785.66"/>
    <x v="1"/>
    <x v="1"/>
    <x v="4"/>
    <n v="3125.08"/>
    <n v="31285.919999999998"/>
  </r>
  <r>
    <x v="8344"/>
    <x v="1"/>
    <x v="1"/>
    <n v="747.08"/>
    <n v="0.44"/>
    <n v="1"/>
    <d v="2023-12-31T00:00:00"/>
    <d v="2024-01-02T00:00:00"/>
    <x v="2"/>
    <x v="2"/>
    <n v="203.27"/>
    <x v="5"/>
    <x v="0"/>
    <x v="10"/>
    <n v="543.81000000000006"/>
    <n v="747.08"/>
  </r>
  <r>
    <x v="8345"/>
    <x v="0"/>
    <x v="3"/>
    <n v="1429.28"/>
    <n v="0.25"/>
    <n v="2"/>
    <d v="2024-02-02T00:00:00"/>
    <d v="2024-02-07T00:00:00"/>
    <x v="0"/>
    <x v="1"/>
    <n v="208.22"/>
    <x v="2"/>
    <x v="1"/>
    <x v="8"/>
    <n v="1221.06"/>
    <n v="2858.56"/>
  </r>
  <r>
    <x v="8346"/>
    <x v="2"/>
    <x v="2"/>
    <n v="2328.71"/>
    <n v="0.3"/>
    <n v="5"/>
    <d v="2023-02-13T00:00:00"/>
    <d v="2023-02-18T00:00:00"/>
    <x v="1"/>
    <x v="0"/>
    <n v="497.32"/>
    <x v="1"/>
    <x v="0"/>
    <x v="8"/>
    <n v="1831.39"/>
    <n v="11643.55"/>
  </r>
  <r>
    <x v="8347"/>
    <x v="3"/>
    <x v="2"/>
    <n v="4721.5"/>
    <n v="0.34"/>
    <n v="6"/>
    <d v="2024-03-19T00:00:00"/>
    <d v="2024-03-26T00:00:00"/>
    <x v="2"/>
    <x v="2"/>
    <n v="652.14"/>
    <x v="0"/>
    <x v="1"/>
    <x v="0"/>
    <n v="4069.36"/>
    <n v="28329"/>
  </r>
  <r>
    <x v="8348"/>
    <x v="3"/>
    <x v="3"/>
    <n v="999.16"/>
    <n v="0.41"/>
    <n v="1"/>
    <d v="2024-02-09T00:00:00"/>
    <d v="2024-02-16T00:00:00"/>
    <x v="0"/>
    <x v="2"/>
    <n v="297.68"/>
    <x v="1"/>
    <x v="1"/>
    <x v="8"/>
    <n v="701.48"/>
    <n v="999.16"/>
  </r>
  <r>
    <x v="8349"/>
    <x v="1"/>
    <x v="2"/>
    <n v="4623.1099999999997"/>
    <n v="0.25"/>
    <n v="1"/>
    <d v="2024-04-12T00:00:00"/>
    <d v="2024-04-17T00:00:00"/>
    <x v="0"/>
    <x v="1"/>
    <n v="869.19"/>
    <x v="0"/>
    <x v="1"/>
    <x v="3"/>
    <n v="3753.9199999999996"/>
    <n v="4623.1099999999997"/>
  </r>
  <r>
    <x v="8350"/>
    <x v="0"/>
    <x v="4"/>
    <n v="3620.77"/>
    <n v="0.06"/>
    <n v="2"/>
    <d v="2023-10-17T00:00:00"/>
    <d v="2023-10-24T00:00:00"/>
    <x v="2"/>
    <x v="0"/>
    <n v="819.6"/>
    <x v="0"/>
    <x v="0"/>
    <x v="2"/>
    <n v="2801.17"/>
    <n v="7241.54"/>
  </r>
  <r>
    <x v="8351"/>
    <x v="1"/>
    <x v="4"/>
    <n v="3388.61"/>
    <n v="0.19"/>
    <n v="3"/>
    <d v="2024-04-26T00:00:00"/>
    <d v="2024-05-03T00:00:00"/>
    <x v="1"/>
    <x v="2"/>
    <n v="429.12"/>
    <x v="2"/>
    <x v="1"/>
    <x v="3"/>
    <n v="2959.4900000000002"/>
    <n v="10165.83"/>
  </r>
  <r>
    <x v="8352"/>
    <x v="3"/>
    <x v="4"/>
    <n v="3645.36"/>
    <n v="0.36"/>
    <n v="9"/>
    <d v="2024-01-01T00:00:00"/>
    <d v="2024-01-02T00:00:00"/>
    <x v="1"/>
    <x v="2"/>
    <n v="884.07"/>
    <x v="3"/>
    <x v="1"/>
    <x v="6"/>
    <n v="2761.29"/>
    <n v="32808.239999999998"/>
  </r>
  <r>
    <x v="8353"/>
    <x v="0"/>
    <x v="0"/>
    <n v="253.11"/>
    <n v="0.31"/>
    <n v="3"/>
    <d v="2024-03-13T00:00:00"/>
    <d v="2024-03-16T00:00:00"/>
    <x v="1"/>
    <x v="0"/>
    <n v="39.97"/>
    <x v="4"/>
    <x v="1"/>
    <x v="0"/>
    <n v="213.14000000000001"/>
    <n v="759.33"/>
  </r>
  <r>
    <x v="8354"/>
    <x v="2"/>
    <x v="3"/>
    <n v="584.61"/>
    <n v="0.38"/>
    <n v="8"/>
    <d v="2023-06-16T00:00:00"/>
    <d v="2023-06-18T00:00:00"/>
    <x v="2"/>
    <x v="2"/>
    <n v="161.01"/>
    <x v="5"/>
    <x v="0"/>
    <x v="9"/>
    <n v="423.6"/>
    <n v="4676.88"/>
  </r>
  <r>
    <x v="8355"/>
    <x v="0"/>
    <x v="4"/>
    <n v="1740.72"/>
    <n v="0.25"/>
    <n v="6"/>
    <d v="2023-09-17T00:00:00"/>
    <d v="2023-09-24T00:00:00"/>
    <x v="1"/>
    <x v="2"/>
    <n v="324.75"/>
    <x v="3"/>
    <x v="0"/>
    <x v="7"/>
    <n v="1415.97"/>
    <n v="10444.32"/>
  </r>
  <r>
    <x v="8356"/>
    <x v="3"/>
    <x v="1"/>
    <n v="462.44"/>
    <n v="0.09"/>
    <n v="5"/>
    <d v="2023-06-05T00:00:00"/>
    <d v="2023-06-12T00:00:00"/>
    <x v="1"/>
    <x v="1"/>
    <n v="67.319999999999993"/>
    <x v="5"/>
    <x v="0"/>
    <x v="9"/>
    <n v="395.12"/>
    <n v="2312.1999999999998"/>
  </r>
  <r>
    <x v="8357"/>
    <x v="2"/>
    <x v="4"/>
    <n v="4939.1899999999996"/>
    <n v="0.06"/>
    <n v="9"/>
    <d v="2024-12-05T00:00:00"/>
    <d v="2024-12-09T00:00:00"/>
    <x v="1"/>
    <x v="2"/>
    <n v="1264.9100000000001"/>
    <x v="1"/>
    <x v="1"/>
    <x v="10"/>
    <n v="3674.2799999999997"/>
    <n v="44452.71"/>
  </r>
  <r>
    <x v="8358"/>
    <x v="0"/>
    <x v="0"/>
    <n v="2944.02"/>
    <n v="0.24"/>
    <n v="8"/>
    <d v="2023-06-22T00:00:00"/>
    <d v="2023-06-27T00:00:00"/>
    <x v="1"/>
    <x v="2"/>
    <n v="590.86"/>
    <x v="2"/>
    <x v="0"/>
    <x v="9"/>
    <n v="2353.16"/>
    <n v="23552.16"/>
  </r>
  <r>
    <x v="8359"/>
    <x v="2"/>
    <x v="1"/>
    <n v="2487.98"/>
    <n v="0.1"/>
    <n v="3"/>
    <d v="2023-11-13T00:00:00"/>
    <d v="2023-11-20T00:00:00"/>
    <x v="2"/>
    <x v="0"/>
    <n v="612.76"/>
    <x v="3"/>
    <x v="0"/>
    <x v="11"/>
    <n v="1875.22"/>
    <n v="7463.9400000000005"/>
  </r>
  <r>
    <x v="8360"/>
    <x v="2"/>
    <x v="3"/>
    <n v="3949.01"/>
    <n v="0.49"/>
    <n v="7"/>
    <d v="2023-11-12T00:00:00"/>
    <d v="2023-11-16T00:00:00"/>
    <x v="2"/>
    <x v="0"/>
    <n v="889.83"/>
    <x v="4"/>
    <x v="0"/>
    <x v="11"/>
    <n v="3059.1800000000003"/>
    <n v="27643.07"/>
  </r>
  <r>
    <x v="8361"/>
    <x v="3"/>
    <x v="3"/>
    <n v="4887.1000000000004"/>
    <n v="0.1"/>
    <n v="4"/>
    <d v="2024-02-04T00:00:00"/>
    <d v="2024-02-10T00:00:00"/>
    <x v="0"/>
    <x v="0"/>
    <n v="823.34"/>
    <x v="0"/>
    <x v="1"/>
    <x v="8"/>
    <n v="4063.76"/>
    <n v="19548.400000000001"/>
  </r>
  <r>
    <x v="8362"/>
    <x v="2"/>
    <x v="4"/>
    <n v="4780.1400000000003"/>
    <n v="0.28000000000000003"/>
    <n v="8"/>
    <d v="2024-07-16T00:00:00"/>
    <d v="2024-07-17T00:00:00"/>
    <x v="0"/>
    <x v="2"/>
    <n v="1024.3699999999999"/>
    <x v="4"/>
    <x v="1"/>
    <x v="4"/>
    <n v="3755.7700000000004"/>
    <n v="38241.120000000003"/>
  </r>
  <r>
    <x v="8363"/>
    <x v="1"/>
    <x v="1"/>
    <n v="3986.02"/>
    <n v="0"/>
    <n v="7"/>
    <d v="2023-04-22T00:00:00"/>
    <d v="2023-04-28T00:00:00"/>
    <x v="2"/>
    <x v="2"/>
    <n v="954.66"/>
    <x v="4"/>
    <x v="0"/>
    <x v="3"/>
    <n v="3031.36"/>
    <n v="27902.14"/>
  </r>
  <r>
    <x v="8364"/>
    <x v="3"/>
    <x v="1"/>
    <n v="1948.15"/>
    <n v="0.13"/>
    <n v="3"/>
    <d v="2024-07-10T00:00:00"/>
    <d v="2024-07-13T00:00:00"/>
    <x v="1"/>
    <x v="1"/>
    <n v="437.28"/>
    <x v="4"/>
    <x v="1"/>
    <x v="4"/>
    <n v="1510.8700000000001"/>
    <n v="5844.4500000000007"/>
  </r>
  <r>
    <x v="8365"/>
    <x v="1"/>
    <x v="4"/>
    <n v="423.2"/>
    <n v="0.13"/>
    <n v="7"/>
    <d v="2024-10-08T00:00:00"/>
    <d v="2024-10-12T00:00:00"/>
    <x v="0"/>
    <x v="0"/>
    <n v="55.24"/>
    <x v="0"/>
    <x v="1"/>
    <x v="2"/>
    <n v="367.96"/>
    <n v="2962.4"/>
  </r>
  <r>
    <x v="8366"/>
    <x v="2"/>
    <x v="4"/>
    <n v="582.04999999999995"/>
    <n v="0.37"/>
    <n v="6"/>
    <d v="2023-11-03T00:00:00"/>
    <d v="2023-11-08T00:00:00"/>
    <x v="0"/>
    <x v="1"/>
    <n v="86.57"/>
    <x v="4"/>
    <x v="0"/>
    <x v="11"/>
    <n v="495.47999999999996"/>
    <n v="3492.2999999999997"/>
  </r>
  <r>
    <x v="8367"/>
    <x v="1"/>
    <x v="2"/>
    <n v="105.65"/>
    <n v="0.25"/>
    <n v="6"/>
    <d v="2024-01-24T00:00:00"/>
    <d v="2024-01-29T00:00:00"/>
    <x v="1"/>
    <x v="0"/>
    <n v="30.42"/>
    <x v="2"/>
    <x v="1"/>
    <x v="6"/>
    <n v="75.23"/>
    <n v="633.90000000000009"/>
  </r>
  <r>
    <x v="8368"/>
    <x v="0"/>
    <x v="2"/>
    <n v="109.32"/>
    <n v="0.01"/>
    <n v="3"/>
    <d v="2023-07-13T00:00:00"/>
    <d v="2023-07-14T00:00:00"/>
    <x v="0"/>
    <x v="0"/>
    <n v="13.93"/>
    <x v="4"/>
    <x v="0"/>
    <x v="4"/>
    <n v="95.389999999999986"/>
    <n v="327.96"/>
  </r>
  <r>
    <x v="8369"/>
    <x v="2"/>
    <x v="4"/>
    <n v="4688.47"/>
    <n v="0.19"/>
    <n v="4"/>
    <d v="2024-05-10T00:00:00"/>
    <d v="2024-05-16T00:00:00"/>
    <x v="1"/>
    <x v="1"/>
    <n v="1186.58"/>
    <x v="4"/>
    <x v="1"/>
    <x v="5"/>
    <n v="3501.8900000000003"/>
    <n v="18753.88"/>
  </r>
  <r>
    <x v="8370"/>
    <x v="0"/>
    <x v="0"/>
    <n v="4642.38"/>
    <n v="0.32"/>
    <n v="4"/>
    <d v="2024-09-20T00:00:00"/>
    <d v="2024-09-25T00:00:00"/>
    <x v="1"/>
    <x v="0"/>
    <n v="447.65"/>
    <x v="1"/>
    <x v="1"/>
    <x v="7"/>
    <n v="4194.7300000000005"/>
    <n v="18569.52"/>
  </r>
  <r>
    <x v="8371"/>
    <x v="1"/>
    <x v="2"/>
    <n v="3371.01"/>
    <n v="0.32"/>
    <n v="6"/>
    <d v="2024-08-02T00:00:00"/>
    <d v="2024-08-06T00:00:00"/>
    <x v="2"/>
    <x v="0"/>
    <n v="498.87"/>
    <x v="2"/>
    <x v="1"/>
    <x v="1"/>
    <n v="2872.1400000000003"/>
    <n v="20226.060000000001"/>
  </r>
  <r>
    <x v="8372"/>
    <x v="0"/>
    <x v="4"/>
    <n v="3660.72"/>
    <n v="0.03"/>
    <n v="9"/>
    <d v="2024-09-02T00:00:00"/>
    <d v="2024-09-05T00:00:00"/>
    <x v="2"/>
    <x v="0"/>
    <n v="492.62"/>
    <x v="3"/>
    <x v="1"/>
    <x v="7"/>
    <n v="3168.1"/>
    <n v="32946.479999999996"/>
  </r>
  <r>
    <x v="8373"/>
    <x v="2"/>
    <x v="1"/>
    <n v="2614.7199999999998"/>
    <n v="0.46"/>
    <n v="5"/>
    <d v="2023-09-16T00:00:00"/>
    <d v="2023-09-21T00:00:00"/>
    <x v="2"/>
    <x v="2"/>
    <n v="533.19000000000005"/>
    <x v="2"/>
    <x v="0"/>
    <x v="7"/>
    <n v="2081.5299999999997"/>
    <n v="13073.599999999999"/>
  </r>
  <r>
    <x v="8374"/>
    <x v="0"/>
    <x v="2"/>
    <n v="1265.43"/>
    <n v="0.12"/>
    <n v="8"/>
    <d v="2024-03-02T00:00:00"/>
    <d v="2024-03-07T00:00:00"/>
    <x v="0"/>
    <x v="0"/>
    <n v="356.97"/>
    <x v="5"/>
    <x v="1"/>
    <x v="0"/>
    <n v="908.46"/>
    <n v="10123.44"/>
  </r>
  <r>
    <x v="8375"/>
    <x v="1"/>
    <x v="0"/>
    <n v="4580.49"/>
    <n v="0.45"/>
    <n v="5"/>
    <d v="2024-02-14T00:00:00"/>
    <d v="2024-02-18T00:00:00"/>
    <x v="1"/>
    <x v="2"/>
    <n v="1056.8"/>
    <x v="0"/>
    <x v="1"/>
    <x v="8"/>
    <n v="3523.6899999999996"/>
    <n v="22902.449999999997"/>
  </r>
  <r>
    <x v="8376"/>
    <x v="1"/>
    <x v="3"/>
    <n v="1460.69"/>
    <n v="0.11"/>
    <n v="6"/>
    <d v="2023-03-22T00:00:00"/>
    <d v="2023-03-25T00:00:00"/>
    <x v="0"/>
    <x v="0"/>
    <n v="127.73"/>
    <x v="2"/>
    <x v="0"/>
    <x v="0"/>
    <n v="1332.96"/>
    <n v="8764.14"/>
  </r>
  <r>
    <x v="8377"/>
    <x v="1"/>
    <x v="1"/>
    <n v="3724.39"/>
    <n v="0.28000000000000003"/>
    <n v="6"/>
    <d v="2024-05-20T00:00:00"/>
    <d v="2024-05-24T00:00:00"/>
    <x v="0"/>
    <x v="0"/>
    <n v="859"/>
    <x v="0"/>
    <x v="1"/>
    <x v="5"/>
    <n v="2865.39"/>
    <n v="22346.34"/>
  </r>
  <r>
    <x v="8378"/>
    <x v="2"/>
    <x v="0"/>
    <n v="1302.6300000000001"/>
    <n v="0.2"/>
    <n v="4"/>
    <d v="2023-10-25T00:00:00"/>
    <d v="2023-10-26T00:00:00"/>
    <x v="2"/>
    <x v="2"/>
    <n v="71.33"/>
    <x v="2"/>
    <x v="0"/>
    <x v="2"/>
    <n v="1231.3000000000002"/>
    <n v="5210.5200000000004"/>
  </r>
  <r>
    <x v="8379"/>
    <x v="1"/>
    <x v="0"/>
    <n v="4363.7299999999996"/>
    <n v="0.28999999999999998"/>
    <n v="5"/>
    <d v="2024-08-06T00:00:00"/>
    <d v="2024-08-11T00:00:00"/>
    <x v="0"/>
    <x v="1"/>
    <n v="942.12"/>
    <x v="4"/>
    <x v="1"/>
    <x v="1"/>
    <n v="3421.6099999999997"/>
    <n v="21818.649999999998"/>
  </r>
  <r>
    <x v="8380"/>
    <x v="2"/>
    <x v="0"/>
    <n v="3291.07"/>
    <n v="0.25"/>
    <n v="4"/>
    <d v="2023-01-30T00:00:00"/>
    <d v="2023-02-01T00:00:00"/>
    <x v="2"/>
    <x v="2"/>
    <n v="887.33"/>
    <x v="4"/>
    <x v="0"/>
    <x v="6"/>
    <n v="2403.7400000000002"/>
    <n v="13164.28"/>
  </r>
  <r>
    <x v="8381"/>
    <x v="0"/>
    <x v="1"/>
    <n v="3249.21"/>
    <n v="0"/>
    <n v="2"/>
    <d v="2023-08-09T00:00:00"/>
    <d v="2023-08-16T00:00:00"/>
    <x v="1"/>
    <x v="2"/>
    <n v="458.87"/>
    <x v="5"/>
    <x v="0"/>
    <x v="1"/>
    <n v="2790.34"/>
    <n v="6498.42"/>
  </r>
  <r>
    <x v="8382"/>
    <x v="1"/>
    <x v="0"/>
    <n v="577.1"/>
    <n v="0.18"/>
    <n v="2"/>
    <d v="2024-01-06T00:00:00"/>
    <d v="2024-01-13T00:00:00"/>
    <x v="1"/>
    <x v="2"/>
    <n v="132.38999999999999"/>
    <x v="3"/>
    <x v="1"/>
    <x v="6"/>
    <n v="444.71000000000004"/>
    <n v="1154.2"/>
  </r>
  <r>
    <x v="8383"/>
    <x v="0"/>
    <x v="3"/>
    <n v="2155.4"/>
    <n v="0.01"/>
    <n v="8"/>
    <d v="2023-09-07T00:00:00"/>
    <d v="2023-09-08T00:00:00"/>
    <x v="0"/>
    <x v="2"/>
    <n v="448.39"/>
    <x v="2"/>
    <x v="0"/>
    <x v="7"/>
    <n v="1707.0100000000002"/>
    <n v="17243.2"/>
  </r>
  <r>
    <x v="8384"/>
    <x v="3"/>
    <x v="2"/>
    <n v="2672.05"/>
    <n v="0.34"/>
    <n v="4"/>
    <d v="2023-01-24T00:00:00"/>
    <d v="2023-01-30T00:00:00"/>
    <x v="2"/>
    <x v="1"/>
    <n v="195.33"/>
    <x v="5"/>
    <x v="0"/>
    <x v="6"/>
    <n v="2476.7200000000003"/>
    <n v="10688.2"/>
  </r>
  <r>
    <x v="8385"/>
    <x v="0"/>
    <x v="1"/>
    <n v="1540.78"/>
    <n v="0.43"/>
    <n v="9"/>
    <d v="2023-11-25T00:00:00"/>
    <d v="2023-12-01T00:00:00"/>
    <x v="0"/>
    <x v="2"/>
    <n v="196.42"/>
    <x v="2"/>
    <x v="0"/>
    <x v="11"/>
    <n v="1344.36"/>
    <n v="13867.02"/>
  </r>
  <r>
    <x v="8386"/>
    <x v="3"/>
    <x v="0"/>
    <n v="4416.78"/>
    <n v="0.19"/>
    <n v="6"/>
    <d v="2023-12-06T00:00:00"/>
    <d v="2023-12-12T00:00:00"/>
    <x v="2"/>
    <x v="1"/>
    <n v="973.57"/>
    <x v="0"/>
    <x v="0"/>
    <x v="10"/>
    <n v="3443.2099999999996"/>
    <n v="26500.68"/>
  </r>
  <r>
    <x v="8387"/>
    <x v="0"/>
    <x v="4"/>
    <n v="4204.58"/>
    <n v="0.26"/>
    <n v="5"/>
    <d v="2024-03-03T00:00:00"/>
    <d v="2024-03-05T00:00:00"/>
    <x v="1"/>
    <x v="0"/>
    <n v="240.56"/>
    <x v="5"/>
    <x v="1"/>
    <x v="0"/>
    <n v="3964.02"/>
    <n v="21022.9"/>
  </r>
  <r>
    <x v="8388"/>
    <x v="2"/>
    <x v="2"/>
    <n v="2518.7399999999998"/>
    <n v="0.03"/>
    <n v="7"/>
    <d v="2023-10-02T00:00:00"/>
    <d v="2023-10-06T00:00:00"/>
    <x v="1"/>
    <x v="2"/>
    <n v="471.57"/>
    <x v="3"/>
    <x v="0"/>
    <x v="2"/>
    <n v="2047.1699999999998"/>
    <n v="17631.18"/>
  </r>
  <r>
    <x v="8389"/>
    <x v="0"/>
    <x v="1"/>
    <n v="1766.15"/>
    <n v="0.19"/>
    <n v="6"/>
    <d v="2023-09-18T00:00:00"/>
    <d v="2023-09-20T00:00:00"/>
    <x v="0"/>
    <x v="0"/>
    <n v="329.14"/>
    <x v="1"/>
    <x v="0"/>
    <x v="7"/>
    <n v="1437.0100000000002"/>
    <n v="10596.900000000001"/>
  </r>
  <r>
    <x v="8390"/>
    <x v="2"/>
    <x v="4"/>
    <n v="4027.56"/>
    <n v="7.0000000000000007E-2"/>
    <n v="4"/>
    <d v="2024-12-28T00:00:00"/>
    <d v="2024-12-31T00:00:00"/>
    <x v="1"/>
    <x v="0"/>
    <n v="988.18"/>
    <x v="2"/>
    <x v="1"/>
    <x v="10"/>
    <n v="3039.38"/>
    <n v="16110.24"/>
  </r>
  <r>
    <x v="8391"/>
    <x v="2"/>
    <x v="4"/>
    <n v="1064.77"/>
    <n v="0.03"/>
    <n v="9"/>
    <d v="2024-05-15T00:00:00"/>
    <d v="2024-05-20T00:00:00"/>
    <x v="1"/>
    <x v="1"/>
    <n v="313.31"/>
    <x v="0"/>
    <x v="1"/>
    <x v="5"/>
    <n v="751.46"/>
    <n v="9582.93"/>
  </r>
  <r>
    <x v="8392"/>
    <x v="1"/>
    <x v="0"/>
    <n v="450.43"/>
    <n v="0.09"/>
    <n v="6"/>
    <d v="2024-07-17T00:00:00"/>
    <d v="2024-07-20T00:00:00"/>
    <x v="1"/>
    <x v="0"/>
    <n v="28.08"/>
    <x v="0"/>
    <x v="1"/>
    <x v="4"/>
    <n v="422.35"/>
    <n v="2702.58"/>
  </r>
  <r>
    <x v="8393"/>
    <x v="2"/>
    <x v="1"/>
    <n v="323.98"/>
    <n v="0.44"/>
    <n v="3"/>
    <d v="2024-01-02T00:00:00"/>
    <d v="2024-01-05T00:00:00"/>
    <x v="0"/>
    <x v="2"/>
    <n v="23.66"/>
    <x v="1"/>
    <x v="1"/>
    <x v="6"/>
    <n v="300.32"/>
    <n v="971.94"/>
  </r>
  <r>
    <x v="8394"/>
    <x v="3"/>
    <x v="0"/>
    <n v="289.55"/>
    <n v="0.49"/>
    <n v="4"/>
    <d v="2023-05-16T00:00:00"/>
    <d v="2023-05-20T00:00:00"/>
    <x v="0"/>
    <x v="1"/>
    <n v="36.75"/>
    <x v="5"/>
    <x v="0"/>
    <x v="5"/>
    <n v="252.8"/>
    <n v="1158.2"/>
  </r>
  <r>
    <x v="8395"/>
    <x v="1"/>
    <x v="3"/>
    <n v="2495.5500000000002"/>
    <n v="0.44"/>
    <n v="4"/>
    <d v="2023-08-26T00:00:00"/>
    <d v="2023-08-29T00:00:00"/>
    <x v="2"/>
    <x v="2"/>
    <n v="483.25"/>
    <x v="4"/>
    <x v="0"/>
    <x v="1"/>
    <n v="2012.3000000000002"/>
    <n v="9982.2000000000007"/>
  </r>
  <r>
    <x v="8396"/>
    <x v="1"/>
    <x v="4"/>
    <n v="1351.04"/>
    <n v="0.48"/>
    <n v="8"/>
    <d v="2023-01-04T00:00:00"/>
    <d v="2023-01-06T00:00:00"/>
    <x v="1"/>
    <x v="0"/>
    <n v="74.02"/>
    <x v="5"/>
    <x v="0"/>
    <x v="6"/>
    <n v="1277.02"/>
    <n v="10808.32"/>
  </r>
  <r>
    <x v="8397"/>
    <x v="0"/>
    <x v="3"/>
    <n v="3482.84"/>
    <n v="0.37"/>
    <n v="5"/>
    <d v="2023-12-24T00:00:00"/>
    <d v="2023-12-30T00:00:00"/>
    <x v="2"/>
    <x v="0"/>
    <n v="427.68"/>
    <x v="5"/>
    <x v="0"/>
    <x v="10"/>
    <n v="3055.1600000000003"/>
    <n v="17414.2"/>
  </r>
  <r>
    <x v="8398"/>
    <x v="2"/>
    <x v="0"/>
    <n v="3304.07"/>
    <n v="0.08"/>
    <n v="8"/>
    <d v="2024-12-12T00:00:00"/>
    <d v="2024-12-19T00:00:00"/>
    <x v="1"/>
    <x v="2"/>
    <n v="264.3"/>
    <x v="0"/>
    <x v="1"/>
    <x v="10"/>
    <n v="3039.77"/>
    <n v="26432.560000000001"/>
  </r>
  <r>
    <x v="8399"/>
    <x v="2"/>
    <x v="2"/>
    <n v="2755.9"/>
    <n v="0.28000000000000003"/>
    <n v="8"/>
    <d v="2023-03-14T00:00:00"/>
    <d v="2023-03-21T00:00:00"/>
    <x v="2"/>
    <x v="0"/>
    <n v="569.97"/>
    <x v="3"/>
    <x v="0"/>
    <x v="0"/>
    <n v="2185.9300000000003"/>
    <n v="22047.200000000001"/>
  </r>
  <r>
    <x v="8400"/>
    <x v="3"/>
    <x v="4"/>
    <n v="1828.93"/>
    <n v="0.37"/>
    <n v="6"/>
    <d v="2023-02-10T00:00:00"/>
    <d v="2023-02-11T00:00:00"/>
    <x v="1"/>
    <x v="2"/>
    <n v="417.54"/>
    <x v="5"/>
    <x v="0"/>
    <x v="8"/>
    <n v="1411.39"/>
    <n v="10973.58"/>
  </r>
  <r>
    <x v="8401"/>
    <x v="0"/>
    <x v="2"/>
    <n v="4267.24"/>
    <n v="0.26"/>
    <n v="5"/>
    <d v="2024-05-10T00:00:00"/>
    <d v="2024-05-16T00:00:00"/>
    <x v="0"/>
    <x v="0"/>
    <n v="236.81"/>
    <x v="4"/>
    <x v="1"/>
    <x v="5"/>
    <n v="4030.43"/>
    <n v="21336.199999999997"/>
  </r>
  <r>
    <x v="8402"/>
    <x v="0"/>
    <x v="1"/>
    <n v="3577.54"/>
    <n v="0.28000000000000003"/>
    <n v="2"/>
    <d v="2024-02-29T00:00:00"/>
    <d v="2024-03-01T00:00:00"/>
    <x v="1"/>
    <x v="2"/>
    <n v="1015.47"/>
    <x v="1"/>
    <x v="1"/>
    <x v="8"/>
    <n v="2562.0699999999997"/>
    <n v="7155.08"/>
  </r>
  <r>
    <x v="8403"/>
    <x v="1"/>
    <x v="4"/>
    <n v="1430.48"/>
    <n v="0.28999999999999998"/>
    <n v="1"/>
    <d v="2024-06-26T00:00:00"/>
    <d v="2024-06-27T00:00:00"/>
    <x v="0"/>
    <x v="0"/>
    <n v="335.01"/>
    <x v="0"/>
    <x v="1"/>
    <x v="9"/>
    <n v="1095.47"/>
    <n v="1430.48"/>
  </r>
  <r>
    <x v="8404"/>
    <x v="1"/>
    <x v="3"/>
    <n v="2558.27"/>
    <n v="0.23"/>
    <n v="7"/>
    <d v="2023-04-05T00:00:00"/>
    <d v="2023-04-07T00:00:00"/>
    <x v="0"/>
    <x v="1"/>
    <n v="338.77"/>
    <x v="4"/>
    <x v="0"/>
    <x v="3"/>
    <n v="2219.5"/>
    <n v="17907.89"/>
  </r>
  <r>
    <x v="8405"/>
    <x v="1"/>
    <x v="2"/>
    <n v="865.73"/>
    <n v="0.15"/>
    <n v="7"/>
    <d v="2023-03-01T00:00:00"/>
    <d v="2023-03-06T00:00:00"/>
    <x v="0"/>
    <x v="1"/>
    <n v="199.61"/>
    <x v="0"/>
    <x v="0"/>
    <x v="0"/>
    <n v="666.12"/>
    <n v="6060.1100000000006"/>
  </r>
  <r>
    <x v="8406"/>
    <x v="3"/>
    <x v="1"/>
    <n v="1711"/>
    <n v="0.32"/>
    <n v="2"/>
    <d v="2024-03-10T00:00:00"/>
    <d v="2024-03-12T00:00:00"/>
    <x v="1"/>
    <x v="0"/>
    <n v="280.47000000000003"/>
    <x v="1"/>
    <x v="1"/>
    <x v="0"/>
    <n v="1430.53"/>
    <n v="3422"/>
  </r>
  <r>
    <x v="8407"/>
    <x v="3"/>
    <x v="4"/>
    <n v="4985.99"/>
    <n v="0.03"/>
    <n v="3"/>
    <d v="2024-03-30T00:00:00"/>
    <d v="2024-03-31T00:00:00"/>
    <x v="2"/>
    <x v="2"/>
    <n v="1094.6500000000001"/>
    <x v="0"/>
    <x v="1"/>
    <x v="0"/>
    <n v="3891.3399999999997"/>
    <n v="14957.97"/>
  </r>
  <r>
    <x v="8408"/>
    <x v="1"/>
    <x v="1"/>
    <n v="1196.8399999999999"/>
    <n v="0.09"/>
    <n v="8"/>
    <d v="2023-01-25T00:00:00"/>
    <d v="2023-01-30T00:00:00"/>
    <x v="2"/>
    <x v="2"/>
    <n v="186.09"/>
    <x v="5"/>
    <x v="0"/>
    <x v="6"/>
    <n v="1010.7499999999999"/>
    <n v="9574.7199999999993"/>
  </r>
  <r>
    <x v="8409"/>
    <x v="0"/>
    <x v="3"/>
    <n v="3521.68"/>
    <n v="0.46"/>
    <n v="4"/>
    <d v="2024-12-09T00:00:00"/>
    <d v="2024-12-13T00:00:00"/>
    <x v="0"/>
    <x v="2"/>
    <n v="565.15"/>
    <x v="0"/>
    <x v="1"/>
    <x v="10"/>
    <n v="2956.5299999999997"/>
    <n v="14086.72"/>
  </r>
  <r>
    <x v="8410"/>
    <x v="3"/>
    <x v="4"/>
    <n v="1268.25"/>
    <n v="0.24"/>
    <n v="5"/>
    <d v="2024-07-29T00:00:00"/>
    <d v="2024-07-31T00:00:00"/>
    <x v="2"/>
    <x v="2"/>
    <n v="123.29"/>
    <x v="3"/>
    <x v="1"/>
    <x v="4"/>
    <n v="1144.96"/>
    <n v="6341.25"/>
  </r>
  <r>
    <x v="8411"/>
    <x v="0"/>
    <x v="1"/>
    <n v="4696.8599999999997"/>
    <n v="0.41"/>
    <n v="7"/>
    <d v="2024-03-13T00:00:00"/>
    <d v="2024-03-16T00:00:00"/>
    <x v="1"/>
    <x v="0"/>
    <n v="1253.05"/>
    <x v="4"/>
    <x v="1"/>
    <x v="0"/>
    <n v="3443.8099999999995"/>
    <n v="32878.019999999997"/>
  </r>
  <r>
    <x v="8412"/>
    <x v="0"/>
    <x v="0"/>
    <n v="1619.65"/>
    <n v="0.36"/>
    <n v="8"/>
    <d v="2023-12-28T00:00:00"/>
    <d v="2024-01-04T00:00:00"/>
    <x v="2"/>
    <x v="0"/>
    <n v="450.69"/>
    <x v="1"/>
    <x v="0"/>
    <x v="10"/>
    <n v="1168.96"/>
    <n v="12957.2"/>
  </r>
  <r>
    <x v="8413"/>
    <x v="2"/>
    <x v="4"/>
    <n v="1798.78"/>
    <n v="0.16"/>
    <n v="1"/>
    <d v="2023-12-01T00:00:00"/>
    <d v="2023-12-04T00:00:00"/>
    <x v="0"/>
    <x v="1"/>
    <n v="269.41000000000003"/>
    <x v="2"/>
    <x v="0"/>
    <x v="10"/>
    <n v="1529.37"/>
    <n v="1798.78"/>
  </r>
  <r>
    <x v="8414"/>
    <x v="1"/>
    <x v="4"/>
    <n v="3009.91"/>
    <n v="0.4"/>
    <n v="7"/>
    <d v="2023-06-26T00:00:00"/>
    <d v="2023-06-29T00:00:00"/>
    <x v="1"/>
    <x v="0"/>
    <n v="441.78"/>
    <x v="0"/>
    <x v="0"/>
    <x v="9"/>
    <n v="2568.13"/>
    <n v="21069.37"/>
  </r>
  <r>
    <x v="8415"/>
    <x v="2"/>
    <x v="4"/>
    <n v="2981.75"/>
    <n v="0.05"/>
    <n v="3"/>
    <d v="2024-12-02T00:00:00"/>
    <d v="2024-12-04T00:00:00"/>
    <x v="2"/>
    <x v="1"/>
    <n v="266.99"/>
    <x v="5"/>
    <x v="1"/>
    <x v="10"/>
    <n v="2714.76"/>
    <n v="8945.25"/>
  </r>
  <r>
    <x v="8416"/>
    <x v="1"/>
    <x v="4"/>
    <n v="2937.47"/>
    <n v="0.44"/>
    <n v="5"/>
    <d v="2023-02-21T00:00:00"/>
    <d v="2023-02-25T00:00:00"/>
    <x v="2"/>
    <x v="0"/>
    <n v="384.98"/>
    <x v="2"/>
    <x v="0"/>
    <x v="8"/>
    <n v="2552.4899999999998"/>
    <n v="14687.349999999999"/>
  </r>
  <r>
    <x v="8417"/>
    <x v="1"/>
    <x v="0"/>
    <n v="2908.95"/>
    <n v="0.34"/>
    <n v="1"/>
    <d v="2023-01-31T00:00:00"/>
    <d v="2023-02-05T00:00:00"/>
    <x v="1"/>
    <x v="0"/>
    <n v="728.74"/>
    <x v="3"/>
    <x v="0"/>
    <x v="6"/>
    <n v="2180.21"/>
    <n v="2908.95"/>
  </r>
  <r>
    <x v="8418"/>
    <x v="0"/>
    <x v="3"/>
    <n v="1629.72"/>
    <n v="0.46"/>
    <n v="3"/>
    <d v="2023-07-03T00:00:00"/>
    <d v="2023-07-05T00:00:00"/>
    <x v="2"/>
    <x v="0"/>
    <n v="251.15"/>
    <x v="1"/>
    <x v="0"/>
    <x v="4"/>
    <n v="1378.57"/>
    <n v="4889.16"/>
  </r>
  <r>
    <x v="8419"/>
    <x v="1"/>
    <x v="0"/>
    <n v="2228.61"/>
    <n v="0.45"/>
    <n v="5"/>
    <d v="2023-04-27T00:00:00"/>
    <d v="2023-04-29T00:00:00"/>
    <x v="1"/>
    <x v="1"/>
    <n v="549.4"/>
    <x v="4"/>
    <x v="0"/>
    <x v="3"/>
    <n v="1679.21"/>
    <n v="11143.050000000001"/>
  </r>
  <r>
    <x v="8420"/>
    <x v="0"/>
    <x v="0"/>
    <n v="3007.82"/>
    <n v="0.19"/>
    <n v="1"/>
    <d v="2023-03-14T00:00:00"/>
    <d v="2023-03-16T00:00:00"/>
    <x v="0"/>
    <x v="1"/>
    <n v="792.82"/>
    <x v="3"/>
    <x v="0"/>
    <x v="0"/>
    <n v="2215"/>
    <n v="3007.82"/>
  </r>
  <r>
    <x v="8421"/>
    <x v="0"/>
    <x v="1"/>
    <n v="3389.22"/>
    <n v="0.43"/>
    <n v="2"/>
    <d v="2023-05-27T00:00:00"/>
    <d v="2023-06-01T00:00:00"/>
    <x v="1"/>
    <x v="0"/>
    <n v="460.08"/>
    <x v="5"/>
    <x v="0"/>
    <x v="5"/>
    <n v="2929.14"/>
    <n v="6778.44"/>
  </r>
  <r>
    <x v="8422"/>
    <x v="1"/>
    <x v="2"/>
    <n v="1340.33"/>
    <n v="0.28000000000000003"/>
    <n v="3"/>
    <d v="2023-05-04T00:00:00"/>
    <d v="2023-05-08T00:00:00"/>
    <x v="2"/>
    <x v="0"/>
    <n v="398.22"/>
    <x v="2"/>
    <x v="0"/>
    <x v="5"/>
    <n v="942.1099999999999"/>
    <n v="4020.99"/>
  </r>
  <r>
    <x v="8423"/>
    <x v="0"/>
    <x v="2"/>
    <n v="3537.23"/>
    <n v="0.08"/>
    <n v="8"/>
    <d v="2024-11-24T00:00:00"/>
    <d v="2024-12-01T00:00:00"/>
    <x v="2"/>
    <x v="2"/>
    <n v="702.74"/>
    <x v="1"/>
    <x v="1"/>
    <x v="11"/>
    <n v="2834.49"/>
    <n v="28297.84"/>
  </r>
  <r>
    <x v="8424"/>
    <x v="0"/>
    <x v="1"/>
    <n v="4624.05"/>
    <n v="0.41"/>
    <n v="5"/>
    <d v="2024-09-03T00:00:00"/>
    <d v="2024-09-05T00:00:00"/>
    <x v="0"/>
    <x v="1"/>
    <n v="619.69000000000005"/>
    <x v="3"/>
    <x v="1"/>
    <x v="7"/>
    <n v="4004.36"/>
    <n v="23120.25"/>
  </r>
  <r>
    <x v="8425"/>
    <x v="0"/>
    <x v="0"/>
    <n v="3813.85"/>
    <n v="0.45"/>
    <n v="5"/>
    <d v="2024-03-18T00:00:00"/>
    <d v="2024-03-24T00:00:00"/>
    <x v="2"/>
    <x v="1"/>
    <n v="300.54000000000002"/>
    <x v="0"/>
    <x v="1"/>
    <x v="0"/>
    <n v="3513.31"/>
    <n v="19069.25"/>
  </r>
  <r>
    <x v="8426"/>
    <x v="3"/>
    <x v="1"/>
    <n v="512.74"/>
    <n v="0.04"/>
    <n v="3"/>
    <d v="2023-06-27T00:00:00"/>
    <d v="2023-06-28T00:00:00"/>
    <x v="2"/>
    <x v="0"/>
    <n v="66.62"/>
    <x v="2"/>
    <x v="0"/>
    <x v="9"/>
    <n v="446.12"/>
    <n v="1538.22"/>
  </r>
  <r>
    <x v="8427"/>
    <x v="0"/>
    <x v="4"/>
    <n v="2398.7199999999998"/>
    <n v="0.47"/>
    <n v="9"/>
    <d v="2024-11-08T00:00:00"/>
    <d v="2024-11-13T00:00:00"/>
    <x v="2"/>
    <x v="1"/>
    <n v="209.04"/>
    <x v="4"/>
    <x v="1"/>
    <x v="11"/>
    <n v="2189.6799999999998"/>
    <n v="21588.48"/>
  </r>
  <r>
    <x v="8428"/>
    <x v="3"/>
    <x v="1"/>
    <n v="2232.79"/>
    <n v="0.3"/>
    <n v="9"/>
    <d v="2023-01-10T00:00:00"/>
    <d v="2023-01-16T00:00:00"/>
    <x v="2"/>
    <x v="0"/>
    <n v="539.49"/>
    <x v="5"/>
    <x v="0"/>
    <x v="6"/>
    <n v="1693.3"/>
    <n v="20095.11"/>
  </r>
  <r>
    <x v="8429"/>
    <x v="3"/>
    <x v="1"/>
    <n v="1748.87"/>
    <n v="0.01"/>
    <n v="2"/>
    <d v="2023-06-12T00:00:00"/>
    <d v="2023-06-16T00:00:00"/>
    <x v="2"/>
    <x v="2"/>
    <n v="201.91"/>
    <x v="5"/>
    <x v="0"/>
    <x v="9"/>
    <n v="1546.9599999999998"/>
    <n v="3497.74"/>
  </r>
  <r>
    <x v="8430"/>
    <x v="0"/>
    <x v="4"/>
    <n v="2507.4699999999998"/>
    <n v="0.27"/>
    <n v="8"/>
    <d v="2024-07-11T00:00:00"/>
    <d v="2024-07-12T00:00:00"/>
    <x v="1"/>
    <x v="0"/>
    <n v="341.63"/>
    <x v="4"/>
    <x v="1"/>
    <x v="4"/>
    <n v="2165.8399999999997"/>
    <n v="20059.759999999998"/>
  </r>
  <r>
    <x v="8431"/>
    <x v="0"/>
    <x v="2"/>
    <n v="2254.21"/>
    <n v="0.4"/>
    <n v="1"/>
    <d v="2024-09-01T00:00:00"/>
    <d v="2024-09-03T00:00:00"/>
    <x v="0"/>
    <x v="0"/>
    <n v="292.33999999999997"/>
    <x v="5"/>
    <x v="1"/>
    <x v="7"/>
    <n v="1961.8700000000001"/>
    <n v="2254.21"/>
  </r>
  <r>
    <x v="8432"/>
    <x v="3"/>
    <x v="4"/>
    <n v="130.24"/>
    <n v="0.27"/>
    <n v="5"/>
    <d v="2024-09-18T00:00:00"/>
    <d v="2024-09-24T00:00:00"/>
    <x v="2"/>
    <x v="2"/>
    <n v="26.13"/>
    <x v="5"/>
    <x v="1"/>
    <x v="7"/>
    <n v="104.11000000000001"/>
    <n v="651.20000000000005"/>
  </r>
  <r>
    <x v="8433"/>
    <x v="3"/>
    <x v="3"/>
    <n v="1259.1199999999999"/>
    <n v="0.35"/>
    <n v="7"/>
    <d v="2023-11-25T00:00:00"/>
    <d v="2023-12-01T00:00:00"/>
    <x v="2"/>
    <x v="0"/>
    <n v="174.4"/>
    <x v="4"/>
    <x v="0"/>
    <x v="11"/>
    <n v="1084.7199999999998"/>
    <n v="8813.84"/>
  </r>
  <r>
    <x v="8434"/>
    <x v="0"/>
    <x v="1"/>
    <n v="1147.53"/>
    <n v="0.44"/>
    <n v="8"/>
    <d v="2023-12-20T00:00:00"/>
    <d v="2023-12-21T00:00:00"/>
    <x v="1"/>
    <x v="1"/>
    <n v="98.64"/>
    <x v="5"/>
    <x v="0"/>
    <x v="10"/>
    <n v="1048.8899999999999"/>
    <n v="9180.24"/>
  </r>
  <r>
    <x v="8435"/>
    <x v="0"/>
    <x v="1"/>
    <n v="1811.37"/>
    <n v="0.43"/>
    <n v="8"/>
    <d v="2024-12-19T00:00:00"/>
    <d v="2024-12-22T00:00:00"/>
    <x v="1"/>
    <x v="0"/>
    <n v="373.97"/>
    <x v="4"/>
    <x v="1"/>
    <x v="10"/>
    <n v="1437.3999999999999"/>
    <n v="14490.96"/>
  </r>
  <r>
    <x v="8436"/>
    <x v="1"/>
    <x v="2"/>
    <n v="954.84"/>
    <n v="0.09"/>
    <n v="6"/>
    <d v="2023-04-01T00:00:00"/>
    <d v="2023-04-07T00:00:00"/>
    <x v="2"/>
    <x v="1"/>
    <n v="168.91"/>
    <x v="5"/>
    <x v="0"/>
    <x v="3"/>
    <n v="785.93000000000006"/>
    <n v="5729.04"/>
  </r>
  <r>
    <x v="8437"/>
    <x v="3"/>
    <x v="0"/>
    <n v="432.23"/>
    <n v="0.21"/>
    <n v="7"/>
    <d v="2023-12-13T00:00:00"/>
    <d v="2023-12-17T00:00:00"/>
    <x v="0"/>
    <x v="2"/>
    <n v="103.56"/>
    <x v="3"/>
    <x v="0"/>
    <x v="10"/>
    <n v="328.67"/>
    <n v="3025.61"/>
  </r>
  <r>
    <x v="8438"/>
    <x v="3"/>
    <x v="4"/>
    <n v="1063.4000000000001"/>
    <n v="0.06"/>
    <n v="4"/>
    <d v="2024-09-30T00:00:00"/>
    <d v="2024-10-06T00:00:00"/>
    <x v="1"/>
    <x v="1"/>
    <n v="121.14"/>
    <x v="3"/>
    <x v="1"/>
    <x v="7"/>
    <n v="942.2600000000001"/>
    <n v="4253.6000000000004"/>
  </r>
  <r>
    <x v="8439"/>
    <x v="1"/>
    <x v="0"/>
    <n v="4285.5200000000004"/>
    <n v="0.3"/>
    <n v="7"/>
    <d v="2024-02-20T00:00:00"/>
    <d v="2024-02-26T00:00:00"/>
    <x v="0"/>
    <x v="0"/>
    <n v="1137.3800000000001"/>
    <x v="3"/>
    <x v="1"/>
    <x v="8"/>
    <n v="3148.1400000000003"/>
    <n v="29998.640000000003"/>
  </r>
  <r>
    <x v="8440"/>
    <x v="3"/>
    <x v="3"/>
    <n v="4005.49"/>
    <n v="0.48"/>
    <n v="7"/>
    <d v="2023-08-25T00:00:00"/>
    <d v="2023-08-31T00:00:00"/>
    <x v="2"/>
    <x v="2"/>
    <n v="582.51"/>
    <x v="2"/>
    <x v="0"/>
    <x v="1"/>
    <n v="3422.9799999999996"/>
    <n v="28038.43"/>
  </r>
  <r>
    <x v="8441"/>
    <x v="2"/>
    <x v="4"/>
    <n v="2266.27"/>
    <n v="0.09"/>
    <n v="9"/>
    <d v="2024-06-22T00:00:00"/>
    <d v="2024-06-28T00:00:00"/>
    <x v="2"/>
    <x v="2"/>
    <n v="466.4"/>
    <x v="4"/>
    <x v="1"/>
    <x v="9"/>
    <n v="1799.87"/>
    <n v="20396.43"/>
  </r>
  <r>
    <x v="8442"/>
    <x v="3"/>
    <x v="3"/>
    <n v="4401.29"/>
    <n v="0.2"/>
    <n v="2"/>
    <d v="2023-01-26T00:00:00"/>
    <d v="2023-01-30T00:00:00"/>
    <x v="2"/>
    <x v="1"/>
    <n v="1310.7"/>
    <x v="3"/>
    <x v="0"/>
    <x v="6"/>
    <n v="3090.59"/>
    <n v="8802.58"/>
  </r>
  <r>
    <x v="8443"/>
    <x v="1"/>
    <x v="3"/>
    <n v="1240.06"/>
    <n v="0.48"/>
    <n v="8"/>
    <d v="2023-06-21T00:00:00"/>
    <d v="2023-06-24T00:00:00"/>
    <x v="2"/>
    <x v="1"/>
    <n v="275.83999999999997"/>
    <x v="5"/>
    <x v="0"/>
    <x v="9"/>
    <n v="964.22"/>
    <n v="9920.48"/>
  </r>
  <r>
    <x v="8444"/>
    <x v="2"/>
    <x v="3"/>
    <n v="2962.62"/>
    <n v="0.38"/>
    <n v="9"/>
    <d v="2024-10-18T00:00:00"/>
    <d v="2024-10-24T00:00:00"/>
    <x v="1"/>
    <x v="1"/>
    <n v="531.02"/>
    <x v="4"/>
    <x v="1"/>
    <x v="2"/>
    <n v="2431.6"/>
    <n v="26663.579999999998"/>
  </r>
  <r>
    <x v="8445"/>
    <x v="0"/>
    <x v="4"/>
    <n v="800.33"/>
    <n v="0.04"/>
    <n v="3"/>
    <d v="2024-04-27T00:00:00"/>
    <d v="2024-04-28T00:00:00"/>
    <x v="2"/>
    <x v="2"/>
    <n v="93.93"/>
    <x v="4"/>
    <x v="1"/>
    <x v="3"/>
    <n v="706.40000000000009"/>
    <n v="2400.9900000000002"/>
  </r>
  <r>
    <x v="8446"/>
    <x v="1"/>
    <x v="4"/>
    <n v="4183.66"/>
    <n v="0.21"/>
    <n v="8"/>
    <d v="2024-10-27T00:00:00"/>
    <d v="2024-11-03T00:00:00"/>
    <x v="2"/>
    <x v="1"/>
    <n v="626.35"/>
    <x v="5"/>
    <x v="1"/>
    <x v="2"/>
    <n v="3557.31"/>
    <n v="33469.279999999999"/>
  </r>
  <r>
    <x v="8447"/>
    <x v="1"/>
    <x v="2"/>
    <n v="739.85"/>
    <n v="0.49"/>
    <n v="1"/>
    <d v="2023-11-08T00:00:00"/>
    <d v="2023-11-12T00:00:00"/>
    <x v="2"/>
    <x v="0"/>
    <n v="53.13"/>
    <x v="1"/>
    <x v="0"/>
    <x v="11"/>
    <n v="686.72"/>
    <n v="739.85"/>
  </r>
  <r>
    <x v="8448"/>
    <x v="0"/>
    <x v="1"/>
    <n v="256.11"/>
    <n v="0.23"/>
    <n v="5"/>
    <d v="2023-08-10T00:00:00"/>
    <d v="2023-08-12T00:00:00"/>
    <x v="1"/>
    <x v="2"/>
    <n v="28.93"/>
    <x v="1"/>
    <x v="0"/>
    <x v="1"/>
    <n v="227.18"/>
    <n v="1280.5500000000002"/>
  </r>
  <r>
    <x v="8449"/>
    <x v="1"/>
    <x v="0"/>
    <n v="1439.88"/>
    <n v="0.31"/>
    <n v="1"/>
    <d v="2024-05-04T00:00:00"/>
    <d v="2024-05-07T00:00:00"/>
    <x v="2"/>
    <x v="0"/>
    <n v="194.38"/>
    <x v="0"/>
    <x v="1"/>
    <x v="5"/>
    <n v="1245.5"/>
    <n v="1439.88"/>
  </r>
  <r>
    <x v="8450"/>
    <x v="3"/>
    <x v="0"/>
    <n v="4514.58"/>
    <n v="0.35"/>
    <n v="1"/>
    <d v="2024-02-25T00:00:00"/>
    <d v="2024-02-29T00:00:00"/>
    <x v="2"/>
    <x v="1"/>
    <n v="1174.22"/>
    <x v="4"/>
    <x v="1"/>
    <x v="8"/>
    <n v="3340.3599999999997"/>
    <n v="4514.58"/>
  </r>
  <r>
    <x v="8451"/>
    <x v="0"/>
    <x v="3"/>
    <n v="734.34"/>
    <n v="0.33"/>
    <n v="6"/>
    <d v="2024-08-16T00:00:00"/>
    <d v="2024-08-22T00:00:00"/>
    <x v="0"/>
    <x v="1"/>
    <n v="53.71"/>
    <x v="1"/>
    <x v="1"/>
    <x v="1"/>
    <n v="680.63"/>
    <n v="4406.04"/>
  </r>
  <r>
    <x v="8452"/>
    <x v="1"/>
    <x v="4"/>
    <n v="1720.28"/>
    <n v="0.26"/>
    <n v="5"/>
    <d v="2023-08-08T00:00:00"/>
    <d v="2023-08-12T00:00:00"/>
    <x v="1"/>
    <x v="1"/>
    <n v="262.33"/>
    <x v="1"/>
    <x v="0"/>
    <x v="1"/>
    <n v="1457.95"/>
    <n v="8601.4"/>
  </r>
  <r>
    <x v="8453"/>
    <x v="0"/>
    <x v="4"/>
    <n v="1650.43"/>
    <n v="7.0000000000000007E-2"/>
    <n v="5"/>
    <d v="2023-08-20T00:00:00"/>
    <d v="2023-08-27T00:00:00"/>
    <x v="0"/>
    <x v="1"/>
    <n v="293.72000000000003"/>
    <x v="2"/>
    <x v="0"/>
    <x v="1"/>
    <n v="1356.71"/>
    <n v="8252.15"/>
  </r>
  <r>
    <x v="8454"/>
    <x v="0"/>
    <x v="3"/>
    <n v="4028.07"/>
    <n v="0.35"/>
    <n v="2"/>
    <d v="2024-10-17T00:00:00"/>
    <d v="2024-10-23T00:00:00"/>
    <x v="0"/>
    <x v="2"/>
    <n v="1165.69"/>
    <x v="2"/>
    <x v="1"/>
    <x v="2"/>
    <n v="2862.38"/>
    <n v="8056.14"/>
  </r>
  <r>
    <x v="8455"/>
    <x v="0"/>
    <x v="1"/>
    <n v="2165.4699999999998"/>
    <n v="0.47"/>
    <n v="9"/>
    <d v="2023-09-15T00:00:00"/>
    <d v="2023-09-20T00:00:00"/>
    <x v="0"/>
    <x v="0"/>
    <n v="311.24"/>
    <x v="0"/>
    <x v="0"/>
    <x v="7"/>
    <n v="1854.2299999999998"/>
    <n v="19489.23"/>
  </r>
  <r>
    <x v="8456"/>
    <x v="2"/>
    <x v="0"/>
    <n v="3096.68"/>
    <n v="0.47"/>
    <n v="5"/>
    <d v="2023-11-25T00:00:00"/>
    <d v="2023-12-01T00:00:00"/>
    <x v="2"/>
    <x v="1"/>
    <n v="913.67"/>
    <x v="3"/>
    <x v="0"/>
    <x v="11"/>
    <n v="2183.0099999999998"/>
    <n v="15483.4"/>
  </r>
  <r>
    <x v="8457"/>
    <x v="1"/>
    <x v="2"/>
    <n v="2081.48"/>
    <n v="0.3"/>
    <n v="3"/>
    <d v="2024-03-14T00:00:00"/>
    <d v="2024-03-21T00:00:00"/>
    <x v="0"/>
    <x v="1"/>
    <n v="363.21"/>
    <x v="1"/>
    <x v="1"/>
    <x v="0"/>
    <n v="1718.27"/>
    <n v="6244.4400000000005"/>
  </r>
  <r>
    <x v="8458"/>
    <x v="2"/>
    <x v="1"/>
    <n v="2802.14"/>
    <n v="0.25"/>
    <n v="7"/>
    <d v="2023-07-10T00:00:00"/>
    <d v="2023-07-11T00:00:00"/>
    <x v="1"/>
    <x v="2"/>
    <n v="638.26"/>
    <x v="3"/>
    <x v="0"/>
    <x v="4"/>
    <n v="2163.88"/>
    <n v="19614.98"/>
  </r>
  <r>
    <x v="8459"/>
    <x v="1"/>
    <x v="4"/>
    <n v="405.96"/>
    <n v="0.17"/>
    <n v="6"/>
    <d v="2023-11-16T00:00:00"/>
    <d v="2023-11-19T00:00:00"/>
    <x v="1"/>
    <x v="1"/>
    <n v="29.66"/>
    <x v="4"/>
    <x v="0"/>
    <x v="11"/>
    <n v="376.29999999999995"/>
    <n v="2435.7599999999998"/>
  </r>
  <r>
    <x v="8460"/>
    <x v="3"/>
    <x v="3"/>
    <n v="1932.74"/>
    <n v="0.05"/>
    <n v="6"/>
    <d v="2023-03-06T00:00:00"/>
    <d v="2023-03-10T00:00:00"/>
    <x v="0"/>
    <x v="2"/>
    <n v="429.12"/>
    <x v="5"/>
    <x v="0"/>
    <x v="0"/>
    <n v="1503.62"/>
    <n v="11596.44"/>
  </r>
  <r>
    <x v="8461"/>
    <x v="3"/>
    <x v="0"/>
    <n v="4290.0200000000004"/>
    <n v="0.44"/>
    <n v="5"/>
    <d v="2024-10-28T00:00:00"/>
    <d v="2024-10-31T00:00:00"/>
    <x v="2"/>
    <x v="0"/>
    <n v="319.01"/>
    <x v="4"/>
    <x v="1"/>
    <x v="2"/>
    <n v="3971.01"/>
    <n v="21450.100000000002"/>
  </r>
  <r>
    <x v="8462"/>
    <x v="3"/>
    <x v="3"/>
    <n v="3486.23"/>
    <n v="7.0000000000000007E-2"/>
    <n v="4"/>
    <d v="2023-09-03T00:00:00"/>
    <d v="2023-09-05T00:00:00"/>
    <x v="1"/>
    <x v="0"/>
    <n v="639.80999999999995"/>
    <x v="0"/>
    <x v="0"/>
    <x v="7"/>
    <n v="2846.42"/>
    <n v="13944.92"/>
  </r>
  <r>
    <x v="8463"/>
    <x v="1"/>
    <x v="4"/>
    <n v="4910.96"/>
    <n v="0.14000000000000001"/>
    <n v="6"/>
    <d v="2023-05-17T00:00:00"/>
    <d v="2023-05-22T00:00:00"/>
    <x v="2"/>
    <x v="2"/>
    <n v="656.97"/>
    <x v="3"/>
    <x v="0"/>
    <x v="5"/>
    <n v="4253.99"/>
    <n v="29465.760000000002"/>
  </r>
  <r>
    <x v="8464"/>
    <x v="0"/>
    <x v="3"/>
    <n v="3960.81"/>
    <n v="0.37"/>
    <n v="7"/>
    <d v="2023-06-16T00:00:00"/>
    <d v="2023-06-22T00:00:00"/>
    <x v="1"/>
    <x v="0"/>
    <n v="516.99"/>
    <x v="2"/>
    <x v="0"/>
    <x v="9"/>
    <n v="3443.8199999999997"/>
    <n v="27725.67"/>
  </r>
  <r>
    <x v="8465"/>
    <x v="0"/>
    <x v="0"/>
    <n v="2312.4"/>
    <n v="0.35"/>
    <n v="8"/>
    <d v="2023-06-12T00:00:00"/>
    <d v="2023-06-19T00:00:00"/>
    <x v="0"/>
    <x v="1"/>
    <n v="164.02"/>
    <x v="4"/>
    <x v="0"/>
    <x v="9"/>
    <n v="2148.38"/>
    <n v="18499.2"/>
  </r>
  <r>
    <x v="8466"/>
    <x v="2"/>
    <x v="3"/>
    <n v="3413.77"/>
    <n v="0.34"/>
    <n v="2"/>
    <d v="2024-11-03T00:00:00"/>
    <d v="2024-11-04T00:00:00"/>
    <x v="1"/>
    <x v="0"/>
    <n v="759.92"/>
    <x v="0"/>
    <x v="1"/>
    <x v="11"/>
    <n v="2653.85"/>
    <n v="6827.54"/>
  </r>
  <r>
    <x v="8467"/>
    <x v="2"/>
    <x v="0"/>
    <n v="3901.98"/>
    <n v="0.37"/>
    <n v="4"/>
    <d v="2024-02-01T00:00:00"/>
    <d v="2024-02-07T00:00:00"/>
    <x v="0"/>
    <x v="2"/>
    <n v="735.14"/>
    <x v="1"/>
    <x v="1"/>
    <x v="8"/>
    <n v="3166.84"/>
    <n v="15607.92"/>
  </r>
  <r>
    <x v="8468"/>
    <x v="3"/>
    <x v="3"/>
    <n v="1421.45"/>
    <n v="0.27"/>
    <n v="7"/>
    <d v="2024-03-12T00:00:00"/>
    <d v="2024-03-19T00:00:00"/>
    <x v="0"/>
    <x v="0"/>
    <n v="210.65"/>
    <x v="1"/>
    <x v="1"/>
    <x v="0"/>
    <n v="1210.8"/>
    <n v="9950.15"/>
  </r>
  <r>
    <x v="8469"/>
    <x v="2"/>
    <x v="3"/>
    <n v="394.09"/>
    <n v="0.08"/>
    <n v="3"/>
    <d v="2023-01-01T00:00:00"/>
    <d v="2023-01-02T00:00:00"/>
    <x v="2"/>
    <x v="0"/>
    <n v="115.92"/>
    <x v="4"/>
    <x v="0"/>
    <x v="6"/>
    <n v="278.16999999999996"/>
    <n v="1182.27"/>
  </r>
  <r>
    <x v="8470"/>
    <x v="1"/>
    <x v="0"/>
    <n v="2088.65"/>
    <n v="0.5"/>
    <n v="5"/>
    <d v="2023-06-27T00:00:00"/>
    <d v="2023-06-29T00:00:00"/>
    <x v="1"/>
    <x v="0"/>
    <n v="120.27"/>
    <x v="3"/>
    <x v="0"/>
    <x v="9"/>
    <n v="1968.38"/>
    <n v="10443.25"/>
  </r>
  <r>
    <x v="8471"/>
    <x v="1"/>
    <x v="3"/>
    <n v="808.9"/>
    <n v="0.45"/>
    <n v="7"/>
    <d v="2024-04-25T00:00:00"/>
    <d v="2024-04-29T00:00:00"/>
    <x v="0"/>
    <x v="2"/>
    <n v="171.25"/>
    <x v="5"/>
    <x v="1"/>
    <x v="3"/>
    <n v="637.65"/>
    <n v="5662.3"/>
  </r>
  <r>
    <x v="8472"/>
    <x v="2"/>
    <x v="1"/>
    <n v="1458.48"/>
    <n v="0.22"/>
    <n v="9"/>
    <d v="2023-09-01T00:00:00"/>
    <d v="2023-09-06T00:00:00"/>
    <x v="0"/>
    <x v="0"/>
    <n v="245.94"/>
    <x v="1"/>
    <x v="0"/>
    <x v="7"/>
    <n v="1212.54"/>
    <n v="13126.32"/>
  </r>
  <r>
    <x v="8473"/>
    <x v="2"/>
    <x v="2"/>
    <n v="4739.54"/>
    <n v="0.27"/>
    <n v="6"/>
    <d v="2024-11-22T00:00:00"/>
    <d v="2024-11-23T00:00:00"/>
    <x v="1"/>
    <x v="0"/>
    <n v="1249.08"/>
    <x v="2"/>
    <x v="1"/>
    <x v="11"/>
    <n v="3490.46"/>
    <n v="28437.239999999998"/>
  </r>
  <r>
    <x v="8474"/>
    <x v="2"/>
    <x v="1"/>
    <n v="4250.7"/>
    <n v="0.2"/>
    <n v="2"/>
    <d v="2023-08-26T00:00:00"/>
    <d v="2023-09-01T00:00:00"/>
    <x v="2"/>
    <x v="1"/>
    <n v="1039.1400000000001"/>
    <x v="0"/>
    <x v="0"/>
    <x v="1"/>
    <n v="3211.5599999999995"/>
    <n v="8501.4"/>
  </r>
  <r>
    <x v="8475"/>
    <x v="2"/>
    <x v="2"/>
    <n v="3003.07"/>
    <n v="0.32"/>
    <n v="9"/>
    <d v="2023-04-27T00:00:00"/>
    <d v="2023-04-30T00:00:00"/>
    <x v="2"/>
    <x v="0"/>
    <n v="267.64999999999998"/>
    <x v="3"/>
    <x v="0"/>
    <x v="3"/>
    <n v="2735.42"/>
    <n v="27027.63"/>
  </r>
  <r>
    <x v="8476"/>
    <x v="3"/>
    <x v="1"/>
    <n v="2066.16"/>
    <n v="0.37"/>
    <n v="6"/>
    <d v="2023-12-14T00:00:00"/>
    <d v="2023-12-16T00:00:00"/>
    <x v="2"/>
    <x v="1"/>
    <n v="294.87"/>
    <x v="1"/>
    <x v="0"/>
    <x v="10"/>
    <n v="1771.29"/>
    <n v="12396.96"/>
  </r>
  <r>
    <x v="8477"/>
    <x v="3"/>
    <x v="2"/>
    <n v="1395.22"/>
    <n v="0.12"/>
    <n v="2"/>
    <d v="2023-01-07T00:00:00"/>
    <d v="2023-01-13T00:00:00"/>
    <x v="2"/>
    <x v="0"/>
    <n v="316.10000000000002"/>
    <x v="2"/>
    <x v="0"/>
    <x v="6"/>
    <n v="1079.1199999999999"/>
    <n v="2790.44"/>
  </r>
  <r>
    <x v="8478"/>
    <x v="2"/>
    <x v="3"/>
    <n v="2900.15"/>
    <n v="0.22"/>
    <n v="1"/>
    <d v="2023-06-23T00:00:00"/>
    <d v="2023-06-24T00:00:00"/>
    <x v="0"/>
    <x v="0"/>
    <n v="444.68"/>
    <x v="1"/>
    <x v="0"/>
    <x v="9"/>
    <n v="2455.4700000000003"/>
    <n v="2900.15"/>
  </r>
  <r>
    <x v="8479"/>
    <x v="1"/>
    <x v="0"/>
    <n v="2712.49"/>
    <n v="0.32"/>
    <n v="4"/>
    <d v="2023-04-26T00:00:00"/>
    <d v="2023-05-02T00:00:00"/>
    <x v="0"/>
    <x v="2"/>
    <n v="600.5"/>
    <x v="3"/>
    <x v="0"/>
    <x v="3"/>
    <n v="2111.9899999999998"/>
    <n v="10849.96"/>
  </r>
  <r>
    <x v="8480"/>
    <x v="3"/>
    <x v="0"/>
    <n v="3925.83"/>
    <n v="0.49"/>
    <n v="2"/>
    <d v="2023-09-12T00:00:00"/>
    <d v="2023-09-16T00:00:00"/>
    <x v="0"/>
    <x v="1"/>
    <n v="1046.5"/>
    <x v="3"/>
    <x v="0"/>
    <x v="7"/>
    <n v="2879.33"/>
    <n v="7851.66"/>
  </r>
  <r>
    <x v="8481"/>
    <x v="1"/>
    <x v="4"/>
    <n v="4647.3"/>
    <n v="0.16"/>
    <n v="7"/>
    <d v="2024-04-16T00:00:00"/>
    <d v="2024-04-21T00:00:00"/>
    <x v="2"/>
    <x v="1"/>
    <n v="1072.54"/>
    <x v="4"/>
    <x v="1"/>
    <x v="3"/>
    <n v="3574.76"/>
    <n v="32531.100000000002"/>
  </r>
  <r>
    <x v="8482"/>
    <x v="0"/>
    <x v="2"/>
    <n v="1711.79"/>
    <n v="0.37"/>
    <n v="7"/>
    <d v="2024-08-13T00:00:00"/>
    <d v="2024-08-20T00:00:00"/>
    <x v="2"/>
    <x v="0"/>
    <n v="316.89999999999998"/>
    <x v="2"/>
    <x v="1"/>
    <x v="1"/>
    <n v="1394.8899999999999"/>
    <n v="11982.529999999999"/>
  </r>
  <r>
    <x v="8483"/>
    <x v="1"/>
    <x v="4"/>
    <n v="1110.8599999999999"/>
    <n v="0.17"/>
    <n v="3"/>
    <d v="2024-06-19T00:00:00"/>
    <d v="2024-06-20T00:00:00"/>
    <x v="0"/>
    <x v="1"/>
    <n v="275.87"/>
    <x v="5"/>
    <x v="1"/>
    <x v="9"/>
    <n v="834.9899999999999"/>
    <n v="3332.58"/>
  </r>
  <r>
    <x v="8484"/>
    <x v="2"/>
    <x v="4"/>
    <n v="2073.7199999999998"/>
    <n v="0.05"/>
    <n v="1"/>
    <d v="2024-08-25T00:00:00"/>
    <d v="2024-08-29T00:00:00"/>
    <x v="0"/>
    <x v="2"/>
    <n v="558.46"/>
    <x v="3"/>
    <x v="1"/>
    <x v="1"/>
    <n v="1515.2599999999998"/>
    <n v="2073.7199999999998"/>
  </r>
  <r>
    <x v="8485"/>
    <x v="0"/>
    <x v="2"/>
    <n v="2243.9499999999998"/>
    <n v="0.39"/>
    <n v="2"/>
    <d v="2024-07-04T00:00:00"/>
    <d v="2024-07-08T00:00:00"/>
    <x v="0"/>
    <x v="0"/>
    <n v="338.48"/>
    <x v="5"/>
    <x v="1"/>
    <x v="4"/>
    <n v="1905.4699999999998"/>
    <n v="4487.8999999999996"/>
  </r>
  <r>
    <x v="8486"/>
    <x v="3"/>
    <x v="0"/>
    <n v="295.36"/>
    <n v="0.32"/>
    <n v="8"/>
    <d v="2023-07-14T00:00:00"/>
    <d v="2023-07-16T00:00:00"/>
    <x v="1"/>
    <x v="0"/>
    <n v="78.03"/>
    <x v="1"/>
    <x v="0"/>
    <x v="4"/>
    <n v="217.33"/>
    <n v="2362.88"/>
  </r>
  <r>
    <x v="8487"/>
    <x v="3"/>
    <x v="2"/>
    <n v="4322.3100000000004"/>
    <n v="0.26"/>
    <n v="4"/>
    <d v="2023-07-23T00:00:00"/>
    <d v="2023-07-29T00:00:00"/>
    <x v="0"/>
    <x v="1"/>
    <n v="1084.79"/>
    <x v="5"/>
    <x v="0"/>
    <x v="4"/>
    <n v="3237.5200000000004"/>
    <n v="17289.240000000002"/>
  </r>
  <r>
    <x v="8488"/>
    <x v="0"/>
    <x v="3"/>
    <n v="4978.3999999999996"/>
    <n v="0.34"/>
    <n v="3"/>
    <d v="2023-06-18T00:00:00"/>
    <d v="2023-06-22T00:00:00"/>
    <x v="1"/>
    <x v="0"/>
    <n v="759.93"/>
    <x v="3"/>
    <x v="0"/>
    <x v="9"/>
    <n v="4218.4699999999993"/>
    <n v="14935.199999999999"/>
  </r>
  <r>
    <x v="8489"/>
    <x v="1"/>
    <x v="4"/>
    <n v="4623.72"/>
    <n v="0.44"/>
    <n v="7"/>
    <d v="2023-06-06T00:00:00"/>
    <d v="2023-06-08T00:00:00"/>
    <x v="2"/>
    <x v="2"/>
    <n v="298.32"/>
    <x v="4"/>
    <x v="0"/>
    <x v="9"/>
    <n v="4325.4000000000005"/>
    <n v="32366.04"/>
  </r>
  <r>
    <x v="8490"/>
    <x v="3"/>
    <x v="4"/>
    <n v="4317.26"/>
    <n v="0.38"/>
    <n v="4"/>
    <d v="2024-12-12T00:00:00"/>
    <d v="2024-12-15T00:00:00"/>
    <x v="2"/>
    <x v="0"/>
    <n v="1188.07"/>
    <x v="0"/>
    <x v="1"/>
    <x v="10"/>
    <n v="3129.1900000000005"/>
    <n v="17269.04"/>
  </r>
  <r>
    <x v="8491"/>
    <x v="2"/>
    <x v="2"/>
    <n v="4963.74"/>
    <n v="0.43"/>
    <n v="2"/>
    <d v="2024-05-04T00:00:00"/>
    <d v="2024-05-10T00:00:00"/>
    <x v="2"/>
    <x v="0"/>
    <n v="536.79999999999995"/>
    <x v="0"/>
    <x v="1"/>
    <x v="5"/>
    <n v="4426.9399999999996"/>
    <n v="9927.48"/>
  </r>
  <r>
    <x v="8492"/>
    <x v="0"/>
    <x v="4"/>
    <n v="4548.26"/>
    <n v="0.15"/>
    <n v="3"/>
    <d v="2024-05-20T00:00:00"/>
    <d v="2024-05-22T00:00:00"/>
    <x v="1"/>
    <x v="1"/>
    <n v="1224.1500000000001"/>
    <x v="3"/>
    <x v="1"/>
    <x v="5"/>
    <n v="3324.11"/>
    <n v="13644.78"/>
  </r>
  <r>
    <x v="8493"/>
    <x v="2"/>
    <x v="0"/>
    <n v="3473"/>
    <n v="0.4"/>
    <n v="4"/>
    <d v="2023-01-04T00:00:00"/>
    <d v="2023-01-05T00:00:00"/>
    <x v="2"/>
    <x v="0"/>
    <n v="785.38"/>
    <x v="1"/>
    <x v="0"/>
    <x v="6"/>
    <n v="2687.62"/>
    <n v="13892"/>
  </r>
  <r>
    <x v="8494"/>
    <x v="0"/>
    <x v="4"/>
    <n v="917.11"/>
    <n v="0.18"/>
    <n v="1"/>
    <d v="2024-10-22T00:00:00"/>
    <d v="2024-10-24T00:00:00"/>
    <x v="1"/>
    <x v="0"/>
    <n v="272.82"/>
    <x v="4"/>
    <x v="1"/>
    <x v="2"/>
    <n v="644.29"/>
    <n v="917.11"/>
  </r>
  <r>
    <x v="8495"/>
    <x v="3"/>
    <x v="2"/>
    <n v="866.12"/>
    <n v="0.01"/>
    <n v="8"/>
    <d v="2024-08-05T00:00:00"/>
    <d v="2024-08-10T00:00:00"/>
    <x v="0"/>
    <x v="0"/>
    <n v="88.24"/>
    <x v="0"/>
    <x v="1"/>
    <x v="1"/>
    <n v="777.88"/>
    <n v="6928.96"/>
  </r>
  <r>
    <x v="8496"/>
    <x v="1"/>
    <x v="0"/>
    <n v="339.02"/>
    <n v="0.02"/>
    <n v="8"/>
    <d v="2024-07-11T00:00:00"/>
    <d v="2024-07-14T00:00:00"/>
    <x v="1"/>
    <x v="1"/>
    <n v="41.45"/>
    <x v="3"/>
    <x v="1"/>
    <x v="4"/>
    <n v="297.57"/>
    <n v="2712.16"/>
  </r>
  <r>
    <x v="8497"/>
    <x v="0"/>
    <x v="0"/>
    <n v="2117.9699999999998"/>
    <n v="0.37"/>
    <n v="5"/>
    <d v="2024-12-24T00:00:00"/>
    <d v="2024-12-26T00:00:00"/>
    <x v="2"/>
    <x v="2"/>
    <n v="154.88999999999999"/>
    <x v="2"/>
    <x v="1"/>
    <x v="10"/>
    <n v="1963.08"/>
    <n v="10589.849999999999"/>
  </r>
  <r>
    <x v="8498"/>
    <x v="0"/>
    <x v="4"/>
    <n v="4063.24"/>
    <n v="0.14000000000000001"/>
    <n v="6"/>
    <d v="2024-10-08T00:00:00"/>
    <d v="2024-10-11T00:00:00"/>
    <x v="2"/>
    <x v="1"/>
    <n v="1207.8699999999999"/>
    <x v="3"/>
    <x v="1"/>
    <x v="2"/>
    <n v="2855.37"/>
    <n v="24379.439999999999"/>
  </r>
  <r>
    <x v="8499"/>
    <x v="2"/>
    <x v="2"/>
    <n v="2502.4499999999998"/>
    <n v="0.15"/>
    <n v="4"/>
    <d v="2023-04-20T00:00:00"/>
    <d v="2023-04-26T00:00:00"/>
    <x v="2"/>
    <x v="2"/>
    <n v="512.76"/>
    <x v="3"/>
    <x v="0"/>
    <x v="3"/>
    <n v="1989.6899999999998"/>
    <n v="10009.799999999999"/>
  </r>
  <r>
    <x v="8500"/>
    <x v="3"/>
    <x v="4"/>
    <n v="1894.98"/>
    <n v="0.31"/>
    <n v="3"/>
    <d v="2023-07-17T00:00:00"/>
    <d v="2023-07-19T00:00:00"/>
    <x v="1"/>
    <x v="0"/>
    <n v="222.16"/>
    <x v="5"/>
    <x v="0"/>
    <x v="4"/>
    <n v="1672.82"/>
    <n v="5684.9400000000005"/>
  </r>
  <r>
    <x v="8501"/>
    <x v="2"/>
    <x v="3"/>
    <n v="635.26"/>
    <n v="0.37"/>
    <n v="3"/>
    <d v="2024-01-28T00:00:00"/>
    <d v="2024-02-01T00:00:00"/>
    <x v="2"/>
    <x v="1"/>
    <n v="108.6"/>
    <x v="5"/>
    <x v="1"/>
    <x v="6"/>
    <n v="526.66"/>
    <n v="1905.78"/>
  </r>
  <r>
    <x v="8502"/>
    <x v="3"/>
    <x v="3"/>
    <n v="353.59"/>
    <n v="0.28000000000000003"/>
    <n v="4"/>
    <d v="2024-03-07T00:00:00"/>
    <d v="2024-03-11T00:00:00"/>
    <x v="0"/>
    <x v="2"/>
    <n v="103.53"/>
    <x v="4"/>
    <x v="1"/>
    <x v="0"/>
    <n v="250.05999999999997"/>
    <n v="1414.36"/>
  </r>
  <r>
    <x v="8503"/>
    <x v="2"/>
    <x v="0"/>
    <n v="2055.98"/>
    <n v="0.35"/>
    <n v="6"/>
    <d v="2023-04-10T00:00:00"/>
    <d v="2023-04-16T00:00:00"/>
    <x v="2"/>
    <x v="1"/>
    <n v="281.38"/>
    <x v="0"/>
    <x v="0"/>
    <x v="3"/>
    <n v="1774.6"/>
    <n v="12335.880000000001"/>
  </r>
  <r>
    <x v="8504"/>
    <x v="0"/>
    <x v="4"/>
    <n v="589.63"/>
    <n v="0.47"/>
    <n v="2"/>
    <d v="2023-02-21T00:00:00"/>
    <d v="2023-02-22T00:00:00"/>
    <x v="2"/>
    <x v="2"/>
    <n v="148.63999999999999"/>
    <x v="4"/>
    <x v="0"/>
    <x v="8"/>
    <n v="440.99"/>
    <n v="1179.26"/>
  </r>
  <r>
    <x v="8505"/>
    <x v="2"/>
    <x v="3"/>
    <n v="607.39"/>
    <n v="0.43"/>
    <n v="6"/>
    <d v="2024-02-17T00:00:00"/>
    <d v="2024-02-21T00:00:00"/>
    <x v="1"/>
    <x v="2"/>
    <n v="50.18"/>
    <x v="5"/>
    <x v="1"/>
    <x v="8"/>
    <n v="557.21"/>
    <n v="3644.34"/>
  </r>
  <r>
    <x v="8506"/>
    <x v="1"/>
    <x v="1"/>
    <n v="2037.21"/>
    <n v="0.12"/>
    <n v="8"/>
    <d v="2023-01-03T00:00:00"/>
    <d v="2023-01-08T00:00:00"/>
    <x v="2"/>
    <x v="2"/>
    <n v="472.17"/>
    <x v="3"/>
    <x v="0"/>
    <x v="6"/>
    <n v="1565.04"/>
    <n v="16297.68"/>
  </r>
  <r>
    <x v="8507"/>
    <x v="3"/>
    <x v="3"/>
    <n v="2563.9299999999998"/>
    <n v="0.45"/>
    <n v="9"/>
    <d v="2024-09-12T00:00:00"/>
    <d v="2024-09-16T00:00:00"/>
    <x v="1"/>
    <x v="0"/>
    <n v="372.99"/>
    <x v="5"/>
    <x v="1"/>
    <x v="7"/>
    <n v="2190.9399999999996"/>
    <n v="23075.37"/>
  </r>
  <r>
    <x v="8508"/>
    <x v="3"/>
    <x v="4"/>
    <n v="1014.75"/>
    <n v="0.15"/>
    <n v="4"/>
    <d v="2023-06-08T00:00:00"/>
    <d v="2023-06-13T00:00:00"/>
    <x v="0"/>
    <x v="1"/>
    <n v="99.92"/>
    <x v="3"/>
    <x v="0"/>
    <x v="9"/>
    <n v="914.83"/>
    <n v="4059"/>
  </r>
  <r>
    <x v="8509"/>
    <x v="0"/>
    <x v="4"/>
    <n v="3454.71"/>
    <n v="0.33"/>
    <n v="5"/>
    <d v="2023-12-10T00:00:00"/>
    <d v="2023-12-12T00:00:00"/>
    <x v="2"/>
    <x v="1"/>
    <n v="933.4"/>
    <x v="4"/>
    <x v="0"/>
    <x v="10"/>
    <n v="2521.31"/>
    <n v="17273.55"/>
  </r>
  <r>
    <x v="8510"/>
    <x v="3"/>
    <x v="3"/>
    <n v="2151.59"/>
    <n v="0.44"/>
    <n v="8"/>
    <d v="2023-03-04T00:00:00"/>
    <d v="2023-03-10T00:00:00"/>
    <x v="0"/>
    <x v="1"/>
    <n v="403.36"/>
    <x v="4"/>
    <x v="0"/>
    <x v="0"/>
    <n v="1748.23"/>
    <n v="17212.72"/>
  </r>
  <r>
    <x v="8511"/>
    <x v="1"/>
    <x v="4"/>
    <n v="550.41999999999996"/>
    <n v="0.31"/>
    <n v="2"/>
    <d v="2023-06-01T00:00:00"/>
    <d v="2023-06-03T00:00:00"/>
    <x v="1"/>
    <x v="2"/>
    <n v="79.180000000000007"/>
    <x v="4"/>
    <x v="0"/>
    <x v="9"/>
    <n v="471.23999999999995"/>
    <n v="1100.8399999999999"/>
  </r>
  <r>
    <x v="8512"/>
    <x v="2"/>
    <x v="4"/>
    <n v="3221.47"/>
    <n v="0.4"/>
    <n v="2"/>
    <d v="2023-06-25T00:00:00"/>
    <d v="2023-06-30T00:00:00"/>
    <x v="0"/>
    <x v="2"/>
    <n v="486.63"/>
    <x v="4"/>
    <x v="0"/>
    <x v="9"/>
    <n v="2734.8399999999997"/>
    <n v="6442.94"/>
  </r>
  <r>
    <x v="8513"/>
    <x v="0"/>
    <x v="1"/>
    <n v="1849.03"/>
    <n v="0.46"/>
    <n v="9"/>
    <d v="2023-04-10T00:00:00"/>
    <d v="2023-04-11T00:00:00"/>
    <x v="1"/>
    <x v="1"/>
    <n v="126.17"/>
    <x v="4"/>
    <x v="0"/>
    <x v="3"/>
    <n v="1722.86"/>
    <n v="16641.27"/>
  </r>
  <r>
    <x v="8514"/>
    <x v="1"/>
    <x v="0"/>
    <n v="356.38"/>
    <n v="0.48"/>
    <n v="6"/>
    <d v="2024-06-20T00:00:00"/>
    <d v="2024-06-27T00:00:00"/>
    <x v="0"/>
    <x v="1"/>
    <n v="61.73"/>
    <x v="3"/>
    <x v="1"/>
    <x v="9"/>
    <n v="294.64999999999998"/>
    <n v="2138.2799999999997"/>
  </r>
  <r>
    <x v="8515"/>
    <x v="3"/>
    <x v="4"/>
    <n v="4745.1099999999997"/>
    <n v="0.21"/>
    <n v="9"/>
    <d v="2023-07-03T00:00:00"/>
    <d v="2023-07-07T00:00:00"/>
    <x v="2"/>
    <x v="2"/>
    <n v="1097.77"/>
    <x v="1"/>
    <x v="0"/>
    <x v="4"/>
    <n v="3647.3399999999997"/>
    <n v="42705.99"/>
  </r>
  <r>
    <x v="8516"/>
    <x v="3"/>
    <x v="2"/>
    <n v="2898.87"/>
    <n v="0.5"/>
    <n v="7"/>
    <d v="2023-12-25T00:00:00"/>
    <d v="2023-12-30T00:00:00"/>
    <x v="2"/>
    <x v="1"/>
    <n v="741.44"/>
    <x v="1"/>
    <x v="0"/>
    <x v="10"/>
    <n v="2157.4299999999998"/>
    <n v="20292.09"/>
  </r>
  <r>
    <x v="8517"/>
    <x v="1"/>
    <x v="0"/>
    <n v="2440.83"/>
    <n v="0.14000000000000001"/>
    <n v="5"/>
    <d v="2023-09-04T00:00:00"/>
    <d v="2023-09-08T00:00:00"/>
    <x v="2"/>
    <x v="1"/>
    <n v="629.46"/>
    <x v="3"/>
    <x v="0"/>
    <x v="7"/>
    <n v="1811.37"/>
    <n v="12204.15"/>
  </r>
  <r>
    <x v="8518"/>
    <x v="2"/>
    <x v="0"/>
    <n v="4309.7700000000004"/>
    <n v="0.23"/>
    <n v="9"/>
    <d v="2024-06-16T00:00:00"/>
    <d v="2024-06-23T00:00:00"/>
    <x v="1"/>
    <x v="2"/>
    <n v="1124.58"/>
    <x v="4"/>
    <x v="1"/>
    <x v="9"/>
    <n v="3185.1900000000005"/>
    <n v="38787.930000000008"/>
  </r>
  <r>
    <x v="8519"/>
    <x v="2"/>
    <x v="2"/>
    <n v="4690.03"/>
    <n v="0.38"/>
    <n v="9"/>
    <d v="2024-10-16T00:00:00"/>
    <d v="2024-10-19T00:00:00"/>
    <x v="0"/>
    <x v="2"/>
    <n v="1228.8800000000001"/>
    <x v="4"/>
    <x v="1"/>
    <x v="2"/>
    <n v="3461.1499999999996"/>
    <n v="42210.27"/>
  </r>
  <r>
    <x v="8520"/>
    <x v="0"/>
    <x v="3"/>
    <n v="1179.58"/>
    <n v="0.49"/>
    <n v="2"/>
    <d v="2023-05-11T00:00:00"/>
    <d v="2023-05-12T00:00:00"/>
    <x v="1"/>
    <x v="2"/>
    <n v="197.26"/>
    <x v="3"/>
    <x v="0"/>
    <x v="5"/>
    <n v="982.31999999999994"/>
    <n v="2359.16"/>
  </r>
  <r>
    <x v="8521"/>
    <x v="3"/>
    <x v="1"/>
    <n v="4069.71"/>
    <n v="0.03"/>
    <n v="8"/>
    <d v="2023-01-10T00:00:00"/>
    <d v="2023-01-12T00:00:00"/>
    <x v="2"/>
    <x v="0"/>
    <n v="644.11"/>
    <x v="3"/>
    <x v="0"/>
    <x v="6"/>
    <n v="3425.6"/>
    <n v="32557.68"/>
  </r>
  <r>
    <x v="8522"/>
    <x v="1"/>
    <x v="4"/>
    <n v="4172.29"/>
    <n v="0.47"/>
    <n v="8"/>
    <d v="2023-06-27T00:00:00"/>
    <d v="2023-07-02T00:00:00"/>
    <x v="0"/>
    <x v="0"/>
    <n v="324.37"/>
    <x v="4"/>
    <x v="0"/>
    <x v="9"/>
    <n v="3847.92"/>
    <n v="33378.32"/>
  </r>
  <r>
    <x v="8523"/>
    <x v="2"/>
    <x v="3"/>
    <n v="366.57"/>
    <n v="0.5"/>
    <n v="2"/>
    <d v="2024-12-19T00:00:00"/>
    <d v="2024-12-22T00:00:00"/>
    <x v="1"/>
    <x v="0"/>
    <n v="45.05"/>
    <x v="1"/>
    <x v="1"/>
    <x v="10"/>
    <n v="321.52"/>
    <n v="733.14"/>
  </r>
  <r>
    <x v="8524"/>
    <x v="0"/>
    <x v="2"/>
    <n v="3588.53"/>
    <n v="0.45"/>
    <n v="7"/>
    <d v="2024-05-23T00:00:00"/>
    <d v="2024-05-29T00:00:00"/>
    <x v="0"/>
    <x v="1"/>
    <n v="381.72"/>
    <x v="0"/>
    <x v="1"/>
    <x v="5"/>
    <n v="3206.8100000000004"/>
    <n v="25119.710000000003"/>
  </r>
  <r>
    <x v="8525"/>
    <x v="3"/>
    <x v="1"/>
    <n v="408.54"/>
    <n v="0.05"/>
    <n v="1"/>
    <d v="2023-05-06T00:00:00"/>
    <d v="2023-05-11T00:00:00"/>
    <x v="2"/>
    <x v="1"/>
    <n v="82.77"/>
    <x v="2"/>
    <x v="0"/>
    <x v="5"/>
    <n v="325.77000000000004"/>
    <n v="408.54"/>
  </r>
  <r>
    <x v="8526"/>
    <x v="3"/>
    <x v="1"/>
    <n v="3013.9"/>
    <n v="0.42"/>
    <n v="5"/>
    <d v="2024-06-08T00:00:00"/>
    <d v="2024-06-14T00:00:00"/>
    <x v="0"/>
    <x v="0"/>
    <n v="394.67"/>
    <x v="0"/>
    <x v="1"/>
    <x v="9"/>
    <n v="2619.23"/>
    <n v="15069.5"/>
  </r>
  <r>
    <x v="8527"/>
    <x v="0"/>
    <x v="1"/>
    <n v="3379.26"/>
    <n v="0.32"/>
    <n v="5"/>
    <d v="2023-02-13T00:00:00"/>
    <d v="2023-02-20T00:00:00"/>
    <x v="2"/>
    <x v="1"/>
    <n v="619.16"/>
    <x v="1"/>
    <x v="0"/>
    <x v="8"/>
    <n v="2760.1000000000004"/>
    <n v="16896.300000000003"/>
  </r>
  <r>
    <x v="8528"/>
    <x v="0"/>
    <x v="2"/>
    <n v="1898.59"/>
    <n v="0"/>
    <n v="5"/>
    <d v="2024-01-20T00:00:00"/>
    <d v="2024-01-25T00:00:00"/>
    <x v="2"/>
    <x v="1"/>
    <n v="274.25"/>
    <x v="0"/>
    <x v="1"/>
    <x v="6"/>
    <n v="1624.34"/>
    <n v="9492.9499999999989"/>
  </r>
  <r>
    <x v="8529"/>
    <x v="2"/>
    <x v="3"/>
    <n v="4415.8599999999997"/>
    <n v="0.49"/>
    <n v="2"/>
    <d v="2024-11-17T00:00:00"/>
    <d v="2024-11-23T00:00:00"/>
    <x v="0"/>
    <x v="2"/>
    <n v="1203.48"/>
    <x v="1"/>
    <x v="1"/>
    <x v="11"/>
    <n v="3212.3799999999997"/>
    <n v="8831.7199999999993"/>
  </r>
  <r>
    <x v="8530"/>
    <x v="1"/>
    <x v="4"/>
    <n v="4022.51"/>
    <n v="0.08"/>
    <n v="3"/>
    <d v="2023-09-07T00:00:00"/>
    <d v="2023-09-14T00:00:00"/>
    <x v="1"/>
    <x v="0"/>
    <n v="628.29"/>
    <x v="5"/>
    <x v="0"/>
    <x v="7"/>
    <n v="3394.2200000000003"/>
    <n v="12067.53"/>
  </r>
  <r>
    <x v="8531"/>
    <x v="3"/>
    <x v="1"/>
    <n v="4637.2"/>
    <n v="0.2"/>
    <n v="6"/>
    <d v="2023-02-24T00:00:00"/>
    <d v="2023-03-01T00:00:00"/>
    <x v="0"/>
    <x v="1"/>
    <n v="1203.45"/>
    <x v="2"/>
    <x v="0"/>
    <x v="8"/>
    <n v="3433.75"/>
    <n v="27823.199999999997"/>
  </r>
  <r>
    <x v="8532"/>
    <x v="1"/>
    <x v="1"/>
    <n v="1642.96"/>
    <n v="0.02"/>
    <n v="1"/>
    <d v="2024-11-03T00:00:00"/>
    <d v="2024-11-08T00:00:00"/>
    <x v="0"/>
    <x v="2"/>
    <n v="99.07"/>
    <x v="4"/>
    <x v="1"/>
    <x v="11"/>
    <n v="1543.89"/>
    <n v="1642.96"/>
  </r>
  <r>
    <x v="8533"/>
    <x v="3"/>
    <x v="3"/>
    <n v="205.49"/>
    <n v="0.15"/>
    <n v="6"/>
    <d v="2023-09-29T00:00:00"/>
    <d v="2023-10-01T00:00:00"/>
    <x v="1"/>
    <x v="1"/>
    <n v="11.96"/>
    <x v="4"/>
    <x v="0"/>
    <x v="7"/>
    <n v="193.53"/>
    <n v="1232.94"/>
  </r>
  <r>
    <x v="8534"/>
    <x v="3"/>
    <x v="1"/>
    <n v="4076.16"/>
    <n v="0.28000000000000003"/>
    <n v="6"/>
    <d v="2024-07-13T00:00:00"/>
    <d v="2024-07-15T00:00:00"/>
    <x v="2"/>
    <x v="2"/>
    <n v="948.24"/>
    <x v="0"/>
    <x v="1"/>
    <x v="4"/>
    <n v="3127.92"/>
    <n v="24456.959999999999"/>
  </r>
  <r>
    <x v="8535"/>
    <x v="1"/>
    <x v="1"/>
    <n v="1192.5899999999999"/>
    <n v="0.47"/>
    <n v="7"/>
    <d v="2023-10-18T00:00:00"/>
    <d v="2023-10-20T00:00:00"/>
    <x v="1"/>
    <x v="1"/>
    <n v="271.20999999999998"/>
    <x v="1"/>
    <x v="0"/>
    <x v="2"/>
    <n v="921.37999999999988"/>
    <n v="8348.1299999999992"/>
  </r>
  <r>
    <x v="8536"/>
    <x v="0"/>
    <x v="2"/>
    <n v="2389.06"/>
    <n v="0.5"/>
    <n v="9"/>
    <d v="2023-02-20T00:00:00"/>
    <d v="2023-02-21T00:00:00"/>
    <x v="2"/>
    <x v="2"/>
    <n v="133.43"/>
    <x v="5"/>
    <x v="0"/>
    <x v="8"/>
    <n v="2255.63"/>
    <n v="21501.54"/>
  </r>
  <r>
    <x v="8537"/>
    <x v="2"/>
    <x v="0"/>
    <n v="4104.87"/>
    <n v="0.21"/>
    <n v="9"/>
    <d v="2024-09-08T00:00:00"/>
    <d v="2024-09-14T00:00:00"/>
    <x v="2"/>
    <x v="2"/>
    <n v="705.76"/>
    <x v="0"/>
    <x v="1"/>
    <x v="7"/>
    <n v="3399.1099999999997"/>
    <n v="36943.83"/>
  </r>
  <r>
    <x v="8538"/>
    <x v="3"/>
    <x v="3"/>
    <n v="1159.06"/>
    <n v="0.21"/>
    <n v="4"/>
    <d v="2023-12-13T00:00:00"/>
    <d v="2023-12-15T00:00:00"/>
    <x v="0"/>
    <x v="1"/>
    <n v="72.3"/>
    <x v="3"/>
    <x v="0"/>
    <x v="10"/>
    <n v="1086.76"/>
    <n v="4636.24"/>
  </r>
  <r>
    <x v="8539"/>
    <x v="0"/>
    <x v="3"/>
    <n v="1628.35"/>
    <n v="0.08"/>
    <n v="2"/>
    <d v="2024-03-03T00:00:00"/>
    <d v="2024-03-07T00:00:00"/>
    <x v="0"/>
    <x v="1"/>
    <n v="149.26"/>
    <x v="0"/>
    <x v="1"/>
    <x v="0"/>
    <n v="1479.09"/>
    <n v="3256.7"/>
  </r>
  <r>
    <x v="8540"/>
    <x v="3"/>
    <x v="3"/>
    <n v="2251.4899999999998"/>
    <n v="0.25"/>
    <n v="5"/>
    <d v="2024-01-20T00:00:00"/>
    <d v="2024-01-22T00:00:00"/>
    <x v="1"/>
    <x v="1"/>
    <n v="654.51"/>
    <x v="0"/>
    <x v="1"/>
    <x v="6"/>
    <n v="1596.9799999999998"/>
    <n v="11257.449999999999"/>
  </r>
  <r>
    <x v="8541"/>
    <x v="2"/>
    <x v="2"/>
    <n v="1431.94"/>
    <n v="0.47"/>
    <n v="1"/>
    <d v="2023-12-16T00:00:00"/>
    <d v="2023-12-21T00:00:00"/>
    <x v="0"/>
    <x v="0"/>
    <n v="193.37"/>
    <x v="1"/>
    <x v="0"/>
    <x v="10"/>
    <n v="1238.5700000000002"/>
    <n v="1431.94"/>
  </r>
  <r>
    <x v="8542"/>
    <x v="3"/>
    <x v="2"/>
    <n v="2360.4699999999998"/>
    <n v="0.08"/>
    <n v="5"/>
    <d v="2023-10-18T00:00:00"/>
    <d v="2023-10-23T00:00:00"/>
    <x v="0"/>
    <x v="0"/>
    <n v="394.99"/>
    <x v="3"/>
    <x v="0"/>
    <x v="2"/>
    <n v="1965.4799999999998"/>
    <n v="11802.349999999999"/>
  </r>
  <r>
    <x v="8543"/>
    <x v="2"/>
    <x v="4"/>
    <n v="147.02000000000001"/>
    <n v="0.13"/>
    <n v="3"/>
    <d v="2024-05-25T00:00:00"/>
    <d v="2024-05-29T00:00:00"/>
    <x v="2"/>
    <x v="0"/>
    <n v="32.44"/>
    <x v="3"/>
    <x v="1"/>
    <x v="5"/>
    <n v="114.58000000000001"/>
    <n v="441.06000000000006"/>
  </r>
  <r>
    <x v="8544"/>
    <x v="2"/>
    <x v="2"/>
    <n v="1139.72"/>
    <n v="0.45"/>
    <n v="7"/>
    <d v="2023-12-17T00:00:00"/>
    <d v="2023-12-20T00:00:00"/>
    <x v="0"/>
    <x v="0"/>
    <n v="319.22000000000003"/>
    <x v="0"/>
    <x v="0"/>
    <x v="10"/>
    <n v="820.5"/>
    <n v="7978.04"/>
  </r>
  <r>
    <x v="8545"/>
    <x v="3"/>
    <x v="3"/>
    <n v="4179.51"/>
    <n v="0.31"/>
    <n v="7"/>
    <d v="2024-06-07T00:00:00"/>
    <d v="2024-06-12T00:00:00"/>
    <x v="2"/>
    <x v="0"/>
    <n v="364.48"/>
    <x v="5"/>
    <x v="1"/>
    <x v="9"/>
    <n v="3815.03"/>
    <n v="29256.57"/>
  </r>
  <r>
    <x v="8546"/>
    <x v="3"/>
    <x v="4"/>
    <n v="2126.06"/>
    <n v="0.17"/>
    <n v="3"/>
    <d v="2024-09-07T00:00:00"/>
    <d v="2024-09-12T00:00:00"/>
    <x v="0"/>
    <x v="2"/>
    <n v="226.88"/>
    <x v="3"/>
    <x v="1"/>
    <x v="7"/>
    <n v="1899.1799999999998"/>
    <n v="6378.18"/>
  </r>
  <r>
    <x v="8547"/>
    <x v="2"/>
    <x v="0"/>
    <n v="3218.39"/>
    <n v="0.41"/>
    <n v="5"/>
    <d v="2024-06-30T00:00:00"/>
    <d v="2024-07-02T00:00:00"/>
    <x v="2"/>
    <x v="0"/>
    <n v="611.19000000000005"/>
    <x v="2"/>
    <x v="1"/>
    <x v="9"/>
    <n v="2607.1999999999998"/>
    <n v="16091.949999999999"/>
  </r>
  <r>
    <x v="8548"/>
    <x v="0"/>
    <x v="1"/>
    <n v="1238.21"/>
    <n v="0.05"/>
    <n v="9"/>
    <d v="2023-08-14T00:00:00"/>
    <d v="2023-08-16T00:00:00"/>
    <x v="0"/>
    <x v="1"/>
    <n v="266.5"/>
    <x v="3"/>
    <x v="0"/>
    <x v="1"/>
    <n v="971.71"/>
    <n v="11143.89"/>
  </r>
  <r>
    <x v="8549"/>
    <x v="1"/>
    <x v="1"/>
    <n v="3284.41"/>
    <n v="0.43"/>
    <n v="4"/>
    <d v="2024-11-09T00:00:00"/>
    <d v="2024-11-14T00:00:00"/>
    <x v="2"/>
    <x v="2"/>
    <n v="521.49"/>
    <x v="4"/>
    <x v="1"/>
    <x v="11"/>
    <n v="2762.92"/>
    <n v="13137.64"/>
  </r>
  <r>
    <x v="8550"/>
    <x v="2"/>
    <x v="4"/>
    <n v="4999.87"/>
    <n v="0.26"/>
    <n v="2"/>
    <d v="2024-10-01T00:00:00"/>
    <d v="2024-10-05T00:00:00"/>
    <x v="1"/>
    <x v="0"/>
    <n v="1066.54"/>
    <x v="1"/>
    <x v="1"/>
    <x v="2"/>
    <n v="3933.33"/>
    <n v="9999.74"/>
  </r>
  <r>
    <x v="8551"/>
    <x v="3"/>
    <x v="0"/>
    <n v="3016.91"/>
    <n v="0.38"/>
    <n v="3"/>
    <d v="2023-12-18T00:00:00"/>
    <d v="2023-12-23T00:00:00"/>
    <x v="1"/>
    <x v="1"/>
    <n v="159.46"/>
    <x v="3"/>
    <x v="0"/>
    <x v="10"/>
    <n v="2857.45"/>
    <n v="9050.73"/>
  </r>
  <r>
    <x v="8552"/>
    <x v="3"/>
    <x v="1"/>
    <n v="3178.96"/>
    <n v="0.26"/>
    <n v="1"/>
    <d v="2024-12-16T00:00:00"/>
    <d v="2024-12-18T00:00:00"/>
    <x v="0"/>
    <x v="0"/>
    <n v="316"/>
    <x v="3"/>
    <x v="1"/>
    <x v="10"/>
    <n v="2862.96"/>
    <n v="3178.96"/>
  </r>
  <r>
    <x v="8553"/>
    <x v="0"/>
    <x v="4"/>
    <n v="646.45000000000005"/>
    <n v="0.12"/>
    <n v="5"/>
    <d v="2024-03-04T00:00:00"/>
    <d v="2024-03-10T00:00:00"/>
    <x v="1"/>
    <x v="0"/>
    <n v="167.6"/>
    <x v="2"/>
    <x v="1"/>
    <x v="0"/>
    <n v="478.85"/>
    <n v="3232.25"/>
  </r>
  <r>
    <x v="8554"/>
    <x v="1"/>
    <x v="2"/>
    <n v="2076.5700000000002"/>
    <n v="0.32"/>
    <n v="9"/>
    <d v="2024-12-23T00:00:00"/>
    <d v="2024-12-25T00:00:00"/>
    <x v="1"/>
    <x v="1"/>
    <n v="496.25"/>
    <x v="5"/>
    <x v="1"/>
    <x v="10"/>
    <n v="1580.3200000000002"/>
    <n v="18689.13"/>
  </r>
  <r>
    <x v="8555"/>
    <x v="2"/>
    <x v="3"/>
    <n v="4317.55"/>
    <n v="0.08"/>
    <n v="2"/>
    <d v="2024-04-14T00:00:00"/>
    <d v="2024-04-21T00:00:00"/>
    <x v="0"/>
    <x v="2"/>
    <n v="902.06"/>
    <x v="1"/>
    <x v="1"/>
    <x v="3"/>
    <n v="3415.4900000000002"/>
    <n v="8635.1"/>
  </r>
  <r>
    <x v="8556"/>
    <x v="2"/>
    <x v="0"/>
    <n v="4187.93"/>
    <n v="0.11"/>
    <n v="3"/>
    <d v="2024-06-06T00:00:00"/>
    <d v="2024-06-08T00:00:00"/>
    <x v="1"/>
    <x v="0"/>
    <n v="783.93"/>
    <x v="0"/>
    <x v="1"/>
    <x v="9"/>
    <n v="3404.0000000000005"/>
    <n v="12563.79"/>
  </r>
  <r>
    <x v="8557"/>
    <x v="1"/>
    <x v="1"/>
    <n v="2659.76"/>
    <n v="0.27"/>
    <n v="3"/>
    <d v="2023-10-11T00:00:00"/>
    <d v="2023-10-18T00:00:00"/>
    <x v="2"/>
    <x v="2"/>
    <n v="266.08999999999997"/>
    <x v="2"/>
    <x v="0"/>
    <x v="2"/>
    <n v="2393.67"/>
    <n v="7979.2800000000007"/>
  </r>
  <r>
    <x v="8558"/>
    <x v="2"/>
    <x v="3"/>
    <n v="4526.93"/>
    <n v="0.19"/>
    <n v="7"/>
    <d v="2023-01-20T00:00:00"/>
    <d v="2023-01-24T00:00:00"/>
    <x v="0"/>
    <x v="2"/>
    <n v="533.9"/>
    <x v="2"/>
    <x v="0"/>
    <x v="6"/>
    <n v="3993.03"/>
    <n v="31688.510000000002"/>
  </r>
  <r>
    <x v="8559"/>
    <x v="1"/>
    <x v="4"/>
    <n v="800.39"/>
    <n v="0.37"/>
    <n v="7"/>
    <d v="2024-01-07T00:00:00"/>
    <d v="2024-01-12T00:00:00"/>
    <x v="0"/>
    <x v="2"/>
    <n v="232.96"/>
    <x v="2"/>
    <x v="1"/>
    <x v="6"/>
    <n v="567.42999999999995"/>
    <n v="5602.73"/>
  </r>
  <r>
    <x v="8560"/>
    <x v="3"/>
    <x v="1"/>
    <n v="3325.13"/>
    <n v="0.28999999999999998"/>
    <n v="1"/>
    <d v="2023-11-10T00:00:00"/>
    <d v="2023-11-12T00:00:00"/>
    <x v="2"/>
    <x v="2"/>
    <n v="167.79"/>
    <x v="5"/>
    <x v="0"/>
    <x v="11"/>
    <n v="3157.34"/>
    <n v="3325.13"/>
  </r>
  <r>
    <x v="8561"/>
    <x v="1"/>
    <x v="3"/>
    <n v="1319.53"/>
    <n v="0.19"/>
    <n v="3"/>
    <d v="2024-02-25T00:00:00"/>
    <d v="2024-02-28T00:00:00"/>
    <x v="2"/>
    <x v="0"/>
    <n v="211.51"/>
    <x v="0"/>
    <x v="1"/>
    <x v="8"/>
    <n v="1108.02"/>
    <n v="3958.59"/>
  </r>
  <r>
    <x v="8562"/>
    <x v="2"/>
    <x v="2"/>
    <n v="3263.25"/>
    <n v="0.16"/>
    <n v="1"/>
    <d v="2024-02-17T00:00:00"/>
    <d v="2024-02-23T00:00:00"/>
    <x v="1"/>
    <x v="2"/>
    <n v="171.55"/>
    <x v="3"/>
    <x v="1"/>
    <x v="8"/>
    <n v="3091.7"/>
    <n v="3263.25"/>
  </r>
  <r>
    <x v="8563"/>
    <x v="1"/>
    <x v="0"/>
    <n v="528.26"/>
    <n v="0.46"/>
    <n v="9"/>
    <d v="2023-03-17T00:00:00"/>
    <d v="2023-03-19T00:00:00"/>
    <x v="0"/>
    <x v="2"/>
    <n v="71.63"/>
    <x v="4"/>
    <x v="0"/>
    <x v="0"/>
    <n v="456.63"/>
    <n v="4754.34"/>
  </r>
  <r>
    <x v="8564"/>
    <x v="0"/>
    <x v="4"/>
    <n v="4723.68"/>
    <n v="0.02"/>
    <n v="7"/>
    <d v="2023-12-15T00:00:00"/>
    <d v="2023-12-16T00:00:00"/>
    <x v="1"/>
    <x v="1"/>
    <n v="620.03"/>
    <x v="1"/>
    <x v="0"/>
    <x v="10"/>
    <n v="4103.6500000000005"/>
    <n v="33065.760000000002"/>
  </r>
  <r>
    <x v="8565"/>
    <x v="3"/>
    <x v="1"/>
    <n v="3953.03"/>
    <n v="0.35"/>
    <n v="5"/>
    <d v="2024-02-24T00:00:00"/>
    <d v="2024-03-02T00:00:00"/>
    <x v="0"/>
    <x v="2"/>
    <n v="312.14"/>
    <x v="2"/>
    <x v="1"/>
    <x v="8"/>
    <n v="3640.8900000000003"/>
    <n v="19765.150000000001"/>
  </r>
  <r>
    <x v="8566"/>
    <x v="3"/>
    <x v="2"/>
    <n v="1084.71"/>
    <n v="0.2"/>
    <n v="7"/>
    <d v="2024-06-30T00:00:00"/>
    <d v="2024-07-03T00:00:00"/>
    <x v="0"/>
    <x v="2"/>
    <n v="73.06"/>
    <x v="0"/>
    <x v="1"/>
    <x v="9"/>
    <n v="1011.6500000000001"/>
    <n v="7592.97"/>
  </r>
  <r>
    <x v="8567"/>
    <x v="1"/>
    <x v="0"/>
    <n v="3222.66"/>
    <n v="0.19"/>
    <n v="3"/>
    <d v="2024-09-10T00:00:00"/>
    <d v="2024-09-12T00:00:00"/>
    <x v="0"/>
    <x v="0"/>
    <n v="847.68"/>
    <x v="5"/>
    <x v="1"/>
    <x v="7"/>
    <n v="2374.98"/>
    <n v="9667.98"/>
  </r>
  <r>
    <x v="8568"/>
    <x v="2"/>
    <x v="0"/>
    <n v="3819.81"/>
    <n v="0.33"/>
    <n v="3"/>
    <d v="2024-10-23T00:00:00"/>
    <d v="2024-10-24T00:00:00"/>
    <x v="1"/>
    <x v="2"/>
    <n v="500.58"/>
    <x v="5"/>
    <x v="1"/>
    <x v="2"/>
    <n v="3319.23"/>
    <n v="11459.43"/>
  </r>
  <r>
    <x v="8569"/>
    <x v="0"/>
    <x v="2"/>
    <n v="1126.28"/>
    <n v="0.43"/>
    <n v="1"/>
    <d v="2023-10-01T00:00:00"/>
    <d v="2023-10-05T00:00:00"/>
    <x v="0"/>
    <x v="1"/>
    <n v="213.91"/>
    <x v="0"/>
    <x v="0"/>
    <x v="2"/>
    <n v="912.37"/>
    <n v="1126.28"/>
  </r>
  <r>
    <x v="8570"/>
    <x v="3"/>
    <x v="1"/>
    <n v="557.32000000000005"/>
    <n v="0.36"/>
    <n v="5"/>
    <d v="2024-03-16T00:00:00"/>
    <d v="2024-03-17T00:00:00"/>
    <x v="1"/>
    <x v="1"/>
    <n v="133.33000000000001"/>
    <x v="2"/>
    <x v="1"/>
    <x v="0"/>
    <n v="423.99"/>
    <n v="2786.6000000000004"/>
  </r>
  <r>
    <x v="8571"/>
    <x v="3"/>
    <x v="0"/>
    <n v="1823.72"/>
    <n v="0.34"/>
    <n v="7"/>
    <d v="2023-03-27T00:00:00"/>
    <d v="2023-04-01T00:00:00"/>
    <x v="0"/>
    <x v="1"/>
    <n v="336.82"/>
    <x v="4"/>
    <x v="0"/>
    <x v="0"/>
    <n v="1486.9"/>
    <n v="12766.04"/>
  </r>
  <r>
    <x v="8572"/>
    <x v="2"/>
    <x v="4"/>
    <n v="765.2"/>
    <n v="0.25"/>
    <n v="3"/>
    <d v="2024-08-17T00:00:00"/>
    <d v="2024-08-23T00:00:00"/>
    <x v="2"/>
    <x v="2"/>
    <n v="121.93"/>
    <x v="1"/>
    <x v="1"/>
    <x v="1"/>
    <n v="643.27"/>
    <n v="2295.6000000000004"/>
  </r>
  <r>
    <x v="8573"/>
    <x v="2"/>
    <x v="3"/>
    <n v="2871.99"/>
    <n v="0.23"/>
    <n v="5"/>
    <d v="2024-06-29T00:00:00"/>
    <d v="2024-07-04T00:00:00"/>
    <x v="1"/>
    <x v="1"/>
    <n v="494.8"/>
    <x v="1"/>
    <x v="1"/>
    <x v="9"/>
    <n v="2377.1899999999996"/>
    <n v="14359.949999999999"/>
  </r>
  <r>
    <x v="8574"/>
    <x v="0"/>
    <x v="4"/>
    <n v="2178.16"/>
    <n v="0.23"/>
    <n v="1"/>
    <d v="2024-04-01T00:00:00"/>
    <d v="2024-04-05T00:00:00"/>
    <x v="0"/>
    <x v="0"/>
    <n v="563.84"/>
    <x v="5"/>
    <x v="1"/>
    <x v="3"/>
    <n v="1614.3199999999997"/>
    <n v="2178.16"/>
  </r>
  <r>
    <x v="8575"/>
    <x v="1"/>
    <x v="0"/>
    <n v="2365.88"/>
    <n v="7.0000000000000007E-2"/>
    <n v="7"/>
    <d v="2023-11-26T00:00:00"/>
    <d v="2023-11-30T00:00:00"/>
    <x v="2"/>
    <x v="2"/>
    <n v="432.23"/>
    <x v="3"/>
    <x v="0"/>
    <x v="11"/>
    <n v="1933.65"/>
    <n v="16561.16"/>
  </r>
  <r>
    <x v="8576"/>
    <x v="2"/>
    <x v="3"/>
    <n v="2760.03"/>
    <n v="0.28000000000000003"/>
    <n v="8"/>
    <d v="2023-03-24T00:00:00"/>
    <d v="2023-03-28T00:00:00"/>
    <x v="1"/>
    <x v="0"/>
    <n v="264.94"/>
    <x v="5"/>
    <x v="0"/>
    <x v="0"/>
    <n v="2495.09"/>
    <n v="22080.240000000002"/>
  </r>
  <r>
    <x v="8577"/>
    <x v="1"/>
    <x v="2"/>
    <n v="4912.0600000000004"/>
    <n v="0.16"/>
    <n v="8"/>
    <d v="2024-09-05T00:00:00"/>
    <d v="2024-09-06T00:00:00"/>
    <x v="2"/>
    <x v="2"/>
    <n v="473.77"/>
    <x v="4"/>
    <x v="1"/>
    <x v="7"/>
    <n v="4438.2900000000009"/>
    <n v="39296.480000000003"/>
  </r>
  <r>
    <x v="8578"/>
    <x v="0"/>
    <x v="3"/>
    <n v="3983.91"/>
    <n v="0.31"/>
    <n v="1"/>
    <d v="2024-06-04T00:00:00"/>
    <d v="2024-06-05T00:00:00"/>
    <x v="0"/>
    <x v="2"/>
    <n v="698.61"/>
    <x v="0"/>
    <x v="1"/>
    <x v="9"/>
    <n v="3285.2999999999997"/>
    <n v="3983.91"/>
  </r>
  <r>
    <x v="8579"/>
    <x v="1"/>
    <x v="3"/>
    <n v="3184.41"/>
    <n v="0.27"/>
    <n v="4"/>
    <d v="2024-06-23T00:00:00"/>
    <d v="2024-06-30T00:00:00"/>
    <x v="0"/>
    <x v="0"/>
    <n v="319.83"/>
    <x v="0"/>
    <x v="1"/>
    <x v="9"/>
    <n v="2864.58"/>
    <n v="12737.64"/>
  </r>
  <r>
    <x v="8580"/>
    <x v="3"/>
    <x v="3"/>
    <n v="1882.16"/>
    <n v="0.47"/>
    <n v="9"/>
    <d v="2023-08-10T00:00:00"/>
    <d v="2023-08-14T00:00:00"/>
    <x v="1"/>
    <x v="2"/>
    <n v="466.36"/>
    <x v="2"/>
    <x v="0"/>
    <x v="1"/>
    <n v="1415.8000000000002"/>
    <n v="16939.440000000002"/>
  </r>
  <r>
    <x v="8581"/>
    <x v="1"/>
    <x v="0"/>
    <n v="232.64"/>
    <n v="0.22"/>
    <n v="2"/>
    <d v="2023-07-29T00:00:00"/>
    <d v="2023-07-30T00:00:00"/>
    <x v="2"/>
    <x v="0"/>
    <n v="62.45"/>
    <x v="5"/>
    <x v="0"/>
    <x v="4"/>
    <n v="170.19"/>
    <n v="465.28"/>
  </r>
  <r>
    <x v="8582"/>
    <x v="0"/>
    <x v="1"/>
    <n v="670.99"/>
    <n v="0.33"/>
    <n v="1"/>
    <d v="2024-03-11T00:00:00"/>
    <d v="2024-03-16T00:00:00"/>
    <x v="2"/>
    <x v="1"/>
    <n v="60.61"/>
    <x v="3"/>
    <x v="1"/>
    <x v="0"/>
    <n v="610.38"/>
    <n v="670.99"/>
  </r>
  <r>
    <x v="8583"/>
    <x v="0"/>
    <x v="0"/>
    <n v="3681.25"/>
    <n v="0.3"/>
    <n v="6"/>
    <d v="2024-06-21T00:00:00"/>
    <d v="2024-06-23T00:00:00"/>
    <x v="0"/>
    <x v="0"/>
    <n v="588.04999999999995"/>
    <x v="2"/>
    <x v="1"/>
    <x v="9"/>
    <n v="3093.2"/>
    <n v="22087.5"/>
  </r>
  <r>
    <x v="8584"/>
    <x v="0"/>
    <x v="1"/>
    <n v="1909.1"/>
    <n v="0.34"/>
    <n v="1"/>
    <d v="2023-05-27T00:00:00"/>
    <d v="2023-05-30T00:00:00"/>
    <x v="2"/>
    <x v="2"/>
    <n v="453.48"/>
    <x v="0"/>
    <x v="0"/>
    <x v="5"/>
    <n v="1455.62"/>
    <n v="1909.1"/>
  </r>
  <r>
    <x v="8585"/>
    <x v="1"/>
    <x v="2"/>
    <n v="1738.74"/>
    <n v="0.13"/>
    <n v="6"/>
    <d v="2023-08-07T00:00:00"/>
    <d v="2023-08-11T00:00:00"/>
    <x v="2"/>
    <x v="1"/>
    <n v="123.31"/>
    <x v="4"/>
    <x v="0"/>
    <x v="1"/>
    <n v="1615.43"/>
    <n v="10432.44"/>
  </r>
  <r>
    <x v="8586"/>
    <x v="3"/>
    <x v="2"/>
    <n v="4455.99"/>
    <n v="0.13"/>
    <n v="1"/>
    <d v="2023-03-09T00:00:00"/>
    <d v="2023-03-14T00:00:00"/>
    <x v="1"/>
    <x v="2"/>
    <n v="884.82"/>
    <x v="4"/>
    <x v="0"/>
    <x v="0"/>
    <n v="3571.1699999999996"/>
    <n v="4455.99"/>
  </r>
  <r>
    <x v="8587"/>
    <x v="2"/>
    <x v="2"/>
    <n v="2474.09"/>
    <n v="0.28000000000000003"/>
    <n v="6"/>
    <d v="2023-11-01T00:00:00"/>
    <d v="2023-11-02T00:00:00"/>
    <x v="2"/>
    <x v="2"/>
    <n v="463.97"/>
    <x v="3"/>
    <x v="0"/>
    <x v="11"/>
    <n v="2010.1200000000001"/>
    <n v="14844.54"/>
  </r>
  <r>
    <x v="8588"/>
    <x v="3"/>
    <x v="2"/>
    <n v="4507.93"/>
    <n v="0.42"/>
    <n v="9"/>
    <d v="2023-01-26T00:00:00"/>
    <d v="2023-01-29T00:00:00"/>
    <x v="0"/>
    <x v="0"/>
    <n v="1101.2"/>
    <x v="2"/>
    <x v="0"/>
    <x v="6"/>
    <n v="3406.7300000000005"/>
    <n v="40571.370000000003"/>
  </r>
  <r>
    <x v="8589"/>
    <x v="1"/>
    <x v="2"/>
    <n v="4444.53"/>
    <n v="0.36"/>
    <n v="5"/>
    <d v="2023-11-19T00:00:00"/>
    <d v="2023-11-26T00:00:00"/>
    <x v="0"/>
    <x v="1"/>
    <n v="1280.8499999999999"/>
    <x v="3"/>
    <x v="0"/>
    <x v="11"/>
    <n v="3163.68"/>
    <n v="22222.649999999998"/>
  </r>
  <r>
    <x v="8590"/>
    <x v="1"/>
    <x v="4"/>
    <n v="492.89"/>
    <n v="0.24"/>
    <n v="4"/>
    <d v="2024-09-20T00:00:00"/>
    <d v="2024-09-24T00:00:00"/>
    <x v="2"/>
    <x v="1"/>
    <n v="84.63"/>
    <x v="3"/>
    <x v="1"/>
    <x v="7"/>
    <n v="408.26"/>
    <n v="1971.56"/>
  </r>
  <r>
    <x v="8591"/>
    <x v="2"/>
    <x v="0"/>
    <n v="4732.28"/>
    <n v="0.13"/>
    <n v="8"/>
    <d v="2023-04-10T00:00:00"/>
    <d v="2023-04-11T00:00:00"/>
    <x v="0"/>
    <x v="0"/>
    <n v="570.12"/>
    <x v="5"/>
    <x v="0"/>
    <x v="3"/>
    <n v="4162.16"/>
    <n v="37858.239999999998"/>
  </r>
  <r>
    <x v="8592"/>
    <x v="1"/>
    <x v="1"/>
    <n v="477.08"/>
    <n v="0.38"/>
    <n v="4"/>
    <d v="2024-10-08T00:00:00"/>
    <d v="2024-10-15T00:00:00"/>
    <x v="2"/>
    <x v="1"/>
    <n v="29.54"/>
    <x v="4"/>
    <x v="1"/>
    <x v="2"/>
    <n v="447.53999999999996"/>
    <n v="1908.32"/>
  </r>
  <r>
    <x v="8593"/>
    <x v="0"/>
    <x v="2"/>
    <n v="4821.18"/>
    <n v="0.46"/>
    <n v="4"/>
    <d v="2024-05-07T00:00:00"/>
    <d v="2024-05-08T00:00:00"/>
    <x v="2"/>
    <x v="2"/>
    <n v="1230.5"/>
    <x v="5"/>
    <x v="1"/>
    <x v="5"/>
    <n v="3590.6800000000003"/>
    <n v="19284.72"/>
  </r>
  <r>
    <x v="8594"/>
    <x v="0"/>
    <x v="4"/>
    <n v="2317.81"/>
    <n v="0.11"/>
    <n v="9"/>
    <d v="2024-12-08T00:00:00"/>
    <d v="2024-12-11T00:00:00"/>
    <x v="1"/>
    <x v="2"/>
    <n v="218.67"/>
    <x v="3"/>
    <x v="1"/>
    <x v="10"/>
    <n v="2099.14"/>
    <n v="20860.29"/>
  </r>
  <r>
    <x v="8595"/>
    <x v="0"/>
    <x v="4"/>
    <n v="3828.22"/>
    <n v="0.4"/>
    <n v="1"/>
    <d v="2024-10-23T00:00:00"/>
    <d v="2024-10-24T00:00:00"/>
    <x v="1"/>
    <x v="1"/>
    <n v="1008.42"/>
    <x v="5"/>
    <x v="1"/>
    <x v="2"/>
    <n v="2819.7999999999997"/>
    <n v="3828.22"/>
  </r>
  <r>
    <x v="8596"/>
    <x v="0"/>
    <x v="4"/>
    <n v="3560.11"/>
    <n v="0.09"/>
    <n v="3"/>
    <d v="2023-09-11T00:00:00"/>
    <d v="2023-09-14T00:00:00"/>
    <x v="2"/>
    <x v="1"/>
    <n v="726.48"/>
    <x v="1"/>
    <x v="0"/>
    <x v="7"/>
    <n v="2833.63"/>
    <n v="10680.33"/>
  </r>
  <r>
    <x v="8597"/>
    <x v="0"/>
    <x v="0"/>
    <n v="2640.63"/>
    <n v="0.45"/>
    <n v="4"/>
    <d v="2024-04-14T00:00:00"/>
    <d v="2024-04-19T00:00:00"/>
    <x v="1"/>
    <x v="0"/>
    <n v="244.33"/>
    <x v="1"/>
    <x v="1"/>
    <x v="3"/>
    <n v="2396.3000000000002"/>
    <n v="10562.52"/>
  </r>
  <r>
    <x v="8598"/>
    <x v="1"/>
    <x v="2"/>
    <n v="3135.33"/>
    <n v="0.32"/>
    <n v="8"/>
    <d v="2023-01-29T00:00:00"/>
    <d v="2023-02-05T00:00:00"/>
    <x v="0"/>
    <x v="0"/>
    <n v="532.19000000000005"/>
    <x v="3"/>
    <x v="0"/>
    <x v="6"/>
    <n v="2603.14"/>
    <n v="25082.639999999999"/>
  </r>
  <r>
    <x v="8599"/>
    <x v="2"/>
    <x v="4"/>
    <n v="4754.6000000000004"/>
    <n v="0.09"/>
    <n v="1"/>
    <d v="2023-05-07T00:00:00"/>
    <d v="2023-05-14T00:00:00"/>
    <x v="2"/>
    <x v="2"/>
    <n v="993.06"/>
    <x v="3"/>
    <x v="0"/>
    <x v="5"/>
    <n v="3761.5400000000004"/>
    <n v="4754.6000000000004"/>
  </r>
  <r>
    <x v="8600"/>
    <x v="2"/>
    <x v="4"/>
    <n v="4644.0200000000004"/>
    <n v="0.02"/>
    <n v="3"/>
    <d v="2023-07-10T00:00:00"/>
    <d v="2023-07-14T00:00:00"/>
    <x v="1"/>
    <x v="2"/>
    <n v="938.68"/>
    <x v="1"/>
    <x v="0"/>
    <x v="4"/>
    <n v="3705.3400000000006"/>
    <n v="13932.060000000001"/>
  </r>
  <r>
    <x v="8601"/>
    <x v="0"/>
    <x v="2"/>
    <n v="3306.2"/>
    <n v="0.35"/>
    <n v="2"/>
    <d v="2024-12-01T00:00:00"/>
    <d v="2024-12-02T00:00:00"/>
    <x v="1"/>
    <x v="2"/>
    <n v="181.18"/>
    <x v="2"/>
    <x v="1"/>
    <x v="10"/>
    <n v="3125.02"/>
    <n v="6612.4"/>
  </r>
  <r>
    <x v="8602"/>
    <x v="1"/>
    <x v="0"/>
    <n v="3322.82"/>
    <n v="0.3"/>
    <n v="6"/>
    <d v="2023-05-01T00:00:00"/>
    <d v="2023-05-03T00:00:00"/>
    <x v="1"/>
    <x v="0"/>
    <n v="655.04"/>
    <x v="2"/>
    <x v="0"/>
    <x v="5"/>
    <n v="2667.78"/>
    <n v="19936.920000000002"/>
  </r>
  <r>
    <x v="8603"/>
    <x v="3"/>
    <x v="4"/>
    <n v="1310"/>
    <n v="0.31"/>
    <n v="9"/>
    <d v="2023-08-24T00:00:00"/>
    <d v="2023-08-27T00:00:00"/>
    <x v="1"/>
    <x v="0"/>
    <n v="363.59"/>
    <x v="3"/>
    <x v="0"/>
    <x v="1"/>
    <n v="946.41000000000008"/>
    <n v="11790"/>
  </r>
  <r>
    <x v="8604"/>
    <x v="3"/>
    <x v="1"/>
    <n v="4160.26"/>
    <n v="0.24"/>
    <n v="9"/>
    <d v="2023-02-06T00:00:00"/>
    <d v="2023-02-11T00:00:00"/>
    <x v="2"/>
    <x v="1"/>
    <n v="864.69"/>
    <x v="1"/>
    <x v="0"/>
    <x v="8"/>
    <n v="3295.57"/>
    <n v="37442.340000000004"/>
  </r>
  <r>
    <x v="8605"/>
    <x v="1"/>
    <x v="3"/>
    <n v="3199.76"/>
    <n v="0.31"/>
    <n v="5"/>
    <d v="2023-09-26T00:00:00"/>
    <d v="2023-10-02T00:00:00"/>
    <x v="0"/>
    <x v="0"/>
    <n v="614.70000000000005"/>
    <x v="4"/>
    <x v="0"/>
    <x v="7"/>
    <n v="2585.0600000000004"/>
    <n v="15998.800000000001"/>
  </r>
  <r>
    <x v="8606"/>
    <x v="0"/>
    <x v="3"/>
    <n v="4148.62"/>
    <n v="0.44"/>
    <n v="3"/>
    <d v="2023-08-13T00:00:00"/>
    <d v="2023-08-15T00:00:00"/>
    <x v="2"/>
    <x v="2"/>
    <n v="991.79"/>
    <x v="4"/>
    <x v="0"/>
    <x v="1"/>
    <n v="3156.83"/>
    <n v="12445.86"/>
  </r>
  <r>
    <x v="8607"/>
    <x v="2"/>
    <x v="3"/>
    <n v="3323.48"/>
    <n v="0.48"/>
    <n v="8"/>
    <d v="2023-02-16T00:00:00"/>
    <d v="2023-02-20T00:00:00"/>
    <x v="2"/>
    <x v="2"/>
    <n v="601.07000000000005"/>
    <x v="5"/>
    <x v="0"/>
    <x v="8"/>
    <n v="2722.41"/>
    <n v="26587.84"/>
  </r>
  <r>
    <x v="8608"/>
    <x v="1"/>
    <x v="0"/>
    <n v="1566.67"/>
    <n v="0.17"/>
    <n v="9"/>
    <d v="2024-05-13T00:00:00"/>
    <d v="2024-05-18T00:00:00"/>
    <x v="0"/>
    <x v="0"/>
    <n v="369.17"/>
    <x v="1"/>
    <x v="1"/>
    <x v="5"/>
    <n v="1197.5"/>
    <n v="14100.03"/>
  </r>
  <r>
    <x v="8609"/>
    <x v="3"/>
    <x v="4"/>
    <n v="1028.46"/>
    <n v="0.24"/>
    <n v="9"/>
    <d v="2024-03-31T00:00:00"/>
    <d v="2024-04-03T00:00:00"/>
    <x v="0"/>
    <x v="2"/>
    <n v="96.09"/>
    <x v="0"/>
    <x v="1"/>
    <x v="0"/>
    <n v="932.37"/>
    <n v="9256.14"/>
  </r>
  <r>
    <x v="8610"/>
    <x v="3"/>
    <x v="3"/>
    <n v="477.13"/>
    <n v="0.14000000000000001"/>
    <n v="1"/>
    <d v="2024-04-25T00:00:00"/>
    <d v="2024-04-30T00:00:00"/>
    <x v="2"/>
    <x v="1"/>
    <n v="133.62"/>
    <x v="4"/>
    <x v="1"/>
    <x v="3"/>
    <n v="343.51"/>
    <n v="477.13"/>
  </r>
  <r>
    <x v="8611"/>
    <x v="3"/>
    <x v="3"/>
    <n v="2971.38"/>
    <n v="0.21"/>
    <n v="5"/>
    <d v="2024-12-04T00:00:00"/>
    <d v="2024-12-11T00:00:00"/>
    <x v="1"/>
    <x v="2"/>
    <n v="471.69"/>
    <x v="5"/>
    <x v="1"/>
    <x v="10"/>
    <n v="2499.69"/>
    <n v="14856.900000000001"/>
  </r>
  <r>
    <x v="8612"/>
    <x v="0"/>
    <x v="2"/>
    <n v="1491.85"/>
    <n v="0.4"/>
    <n v="9"/>
    <d v="2023-12-19T00:00:00"/>
    <d v="2023-12-25T00:00:00"/>
    <x v="2"/>
    <x v="1"/>
    <n v="217.29"/>
    <x v="2"/>
    <x v="0"/>
    <x v="10"/>
    <n v="1274.56"/>
    <n v="13426.65"/>
  </r>
  <r>
    <x v="8613"/>
    <x v="3"/>
    <x v="4"/>
    <n v="3189.5"/>
    <n v="0.21"/>
    <n v="3"/>
    <d v="2024-03-07T00:00:00"/>
    <d v="2024-03-14T00:00:00"/>
    <x v="2"/>
    <x v="2"/>
    <n v="753.46"/>
    <x v="3"/>
    <x v="1"/>
    <x v="0"/>
    <n v="2436.04"/>
    <n v="9568.5"/>
  </r>
  <r>
    <x v="8614"/>
    <x v="1"/>
    <x v="4"/>
    <n v="387.42"/>
    <n v="0.2"/>
    <n v="7"/>
    <d v="2024-05-02T00:00:00"/>
    <d v="2024-05-07T00:00:00"/>
    <x v="2"/>
    <x v="0"/>
    <n v="76.2"/>
    <x v="0"/>
    <x v="1"/>
    <x v="5"/>
    <n v="311.22000000000003"/>
    <n v="2711.94"/>
  </r>
  <r>
    <x v="8615"/>
    <x v="1"/>
    <x v="2"/>
    <n v="1940.75"/>
    <n v="0.43"/>
    <n v="9"/>
    <d v="2024-08-25T00:00:00"/>
    <d v="2024-08-30T00:00:00"/>
    <x v="1"/>
    <x v="1"/>
    <n v="214.56"/>
    <x v="2"/>
    <x v="1"/>
    <x v="1"/>
    <n v="1726.19"/>
    <n v="17466.75"/>
  </r>
  <r>
    <x v="8616"/>
    <x v="3"/>
    <x v="4"/>
    <n v="1376.71"/>
    <n v="0"/>
    <n v="2"/>
    <d v="2024-05-08T00:00:00"/>
    <d v="2024-05-12T00:00:00"/>
    <x v="0"/>
    <x v="1"/>
    <n v="162.12"/>
    <x v="3"/>
    <x v="1"/>
    <x v="5"/>
    <n v="1214.5900000000001"/>
    <n v="2753.42"/>
  </r>
  <r>
    <x v="8617"/>
    <x v="1"/>
    <x v="1"/>
    <n v="1914.64"/>
    <n v="0.43"/>
    <n v="2"/>
    <d v="2024-10-19T00:00:00"/>
    <d v="2024-10-21T00:00:00"/>
    <x v="1"/>
    <x v="0"/>
    <n v="400.79"/>
    <x v="0"/>
    <x v="1"/>
    <x v="2"/>
    <n v="1513.8500000000001"/>
    <n v="3829.28"/>
  </r>
  <r>
    <x v="8618"/>
    <x v="3"/>
    <x v="0"/>
    <n v="365.99"/>
    <n v="0.09"/>
    <n v="5"/>
    <d v="2023-04-28T00:00:00"/>
    <d v="2023-05-03T00:00:00"/>
    <x v="1"/>
    <x v="1"/>
    <n v="54.05"/>
    <x v="4"/>
    <x v="0"/>
    <x v="3"/>
    <n v="311.94"/>
    <n v="1829.95"/>
  </r>
  <r>
    <x v="8619"/>
    <x v="3"/>
    <x v="2"/>
    <n v="3648.49"/>
    <n v="0.14000000000000001"/>
    <n v="8"/>
    <d v="2023-06-22T00:00:00"/>
    <d v="2023-06-29T00:00:00"/>
    <x v="2"/>
    <x v="2"/>
    <n v="557.97"/>
    <x v="2"/>
    <x v="0"/>
    <x v="9"/>
    <n v="3090.5199999999995"/>
    <n v="29187.919999999998"/>
  </r>
  <r>
    <x v="8620"/>
    <x v="2"/>
    <x v="3"/>
    <n v="671.82"/>
    <n v="0.18"/>
    <n v="5"/>
    <d v="2023-08-25T00:00:00"/>
    <d v="2023-08-26T00:00:00"/>
    <x v="1"/>
    <x v="1"/>
    <n v="146.97"/>
    <x v="1"/>
    <x v="0"/>
    <x v="1"/>
    <n v="524.85"/>
    <n v="3359.1000000000004"/>
  </r>
  <r>
    <x v="8621"/>
    <x v="0"/>
    <x v="4"/>
    <n v="170.57"/>
    <n v="0.44"/>
    <n v="8"/>
    <d v="2023-01-24T00:00:00"/>
    <d v="2023-01-29T00:00:00"/>
    <x v="1"/>
    <x v="1"/>
    <n v="34.880000000000003"/>
    <x v="3"/>
    <x v="0"/>
    <x v="6"/>
    <n v="135.69"/>
    <n v="1364.56"/>
  </r>
  <r>
    <x v="8622"/>
    <x v="0"/>
    <x v="1"/>
    <n v="4736.82"/>
    <n v="0.45"/>
    <n v="4"/>
    <d v="2023-03-27T00:00:00"/>
    <d v="2023-04-01T00:00:00"/>
    <x v="0"/>
    <x v="2"/>
    <n v="436.57"/>
    <x v="2"/>
    <x v="0"/>
    <x v="0"/>
    <n v="4300.25"/>
    <n v="18947.28"/>
  </r>
  <r>
    <x v="8623"/>
    <x v="2"/>
    <x v="1"/>
    <n v="1045.0899999999999"/>
    <n v="0.33"/>
    <n v="9"/>
    <d v="2024-07-24T00:00:00"/>
    <d v="2024-07-28T00:00:00"/>
    <x v="1"/>
    <x v="1"/>
    <n v="282.52"/>
    <x v="0"/>
    <x v="1"/>
    <x v="4"/>
    <n v="762.56999999999994"/>
    <n v="9405.81"/>
  </r>
  <r>
    <x v="8624"/>
    <x v="2"/>
    <x v="0"/>
    <n v="4157.5"/>
    <n v="0.22"/>
    <n v="4"/>
    <d v="2023-09-16T00:00:00"/>
    <d v="2023-09-20T00:00:00"/>
    <x v="1"/>
    <x v="1"/>
    <n v="549.12"/>
    <x v="2"/>
    <x v="0"/>
    <x v="7"/>
    <n v="3608.38"/>
    <n v="16630"/>
  </r>
  <r>
    <x v="8625"/>
    <x v="0"/>
    <x v="1"/>
    <n v="4825.91"/>
    <n v="0.26"/>
    <n v="5"/>
    <d v="2023-03-08T00:00:00"/>
    <d v="2023-03-15T00:00:00"/>
    <x v="2"/>
    <x v="0"/>
    <n v="1049.67"/>
    <x v="0"/>
    <x v="0"/>
    <x v="0"/>
    <n v="3776.24"/>
    <n v="24129.55"/>
  </r>
  <r>
    <x v="8626"/>
    <x v="3"/>
    <x v="4"/>
    <n v="2717.19"/>
    <n v="0.28999999999999998"/>
    <n v="7"/>
    <d v="2023-01-14T00:00:00"/>
    <d v="2023-01-18T00:00:00"/>
    <x v="2"/>
    <x v="2"/>
    <n v="763.13"/>
    <x v="1"/>
    <x v="0"/>
    <x v="6"/>
    <n v="1954.06"/>
    <n v="19020.330000000002"/>
  </r>
  <r>
    <x v="8627"/>
    <x v="3"/>
    <x v="4"/>
    <n v="2677.98"/>
    <n v="0.48"/>
    <n v="9"/>
    <d v="2023-04-06T00:00:00"/>
    <d v="2023-04-13T00:00:00"/>
    <x v="1"/>
    <x v="1"/>
    <n v="428.37"/>
    <x v="2"/>
    <x v="0"/>
    <x v="3"/>
    <n v="2249.61"/>
    <n v="24101.82"/>
  </r>
  <r>
    <x v="8628"/>
    <x v="0"/>
    <x v="1"/>
    <n v="1900.34"/>
    <n v="0.48"/>
    <n v="5"/>
    <d v="2024-04-01T00:00:00"/>
    <d v="2024-04-07T00:00:00"/>
    <x v="0"/>
    <x v="1"/>
    <n v="328.55"/>
    <x v="1"/>
    <x v="1"/>
    <x v="3"/>
    <n v="1571.79"/>
    <n v="9501.6999999999989"/>
  </r>
  <r>
    <x v="8629"/>
    <x v="3"/>
    <x v="4"/>
    <n v="2185.41"/>
    <n v="0.42"/>
    <n v="7"/>
    <d v="2023-08-05T00:00:00"/>
    <d v="2023-08-12T00:00:00"/>
    <x v="2"/>
    <x v="2"/>
    <n v="478.09"/>
    <x v="0"/>
    <x v="0"/>
    <x v="1"/>
    <n v="1707.32"/>
    <n v="15297.869999999999"/>
  </r>
  <r>
    <x v="8630"/>
    <x v="2"/>
    <x v="4"/>
    <n v="2462.17"/>
    <n v="0.28999999999999998"/>
    <n v="4"/>
    <d v="2024-12-09T00:00:00"/>
    <d v="2024-12-13T00:00:00"/>
    <x v="2"/>
    <x v="0"/>
    <n v="325.42"/>
    <x v="2"/>
    <x v="1"/>
    <x v="10"/>
    <n v="2136.75"/>
    <n v="9848.68"/>
  </r>
  <r>
    <x v="8631"/>
    <x v="3"/>
    <x v="3"/>
    <n v="845.26"/>
    <n v="0.2"/>
    <n v="2"/>
    <d v="2023-07-09T00:00:00"/>
    <d v="2023-07-14T00:00:00"/>
    <x v="2"/>
    <x v="1"/>
    <n v="116.93"/>
    <x v="2"/>
    <x v="0"/>
    <x v="4"/>
    <n v="728.32999999999993"/>
    <n v="1690.52"/>
  </r>
  <r>
    <x v="8632"/>
    <x v="3"/>
    <x v="2"/>
    <n v="1887.21"/>
    <n v="0.12"/>
    <n v="2"/>
    <d v="2024-04-05T00:00:00"/>
    <d v="2024-04-10T00:00:00"/>
    <x v="1"/>
    <x v="0"/>
    <n v="373.38"/>
    <x v="2"/>
    <x v="1"/>
    <x v="3"/>
    <n v="1513.83"/>
    <n v="3774.42"/>
  </r>
  <r>
    <x v="8633"/>
    <x v="1"/>
    <x v="4"/>
    <n v="4098.93"/>
    <n v="0.27"/>
    <n v="5"/>
    <d v="2024-11-29T00:00:00"/>
    <d v="2024-12-02T00:00:00"/>
    <x v="1"/>
    <x v="2"/>
    <n v="526.80999999999995"/>
    <x v="0"/>
    <x v="1"/>
    <x v="11"/>
    <n v="3572.1200000000003"/>
    <n v="20494.650000000001"/>
  </r>
  <r>
    <x v="8634"/>
    <x v="1"/>
    <x v="4"/>
    <n v="993.75"/>
    <n v="0.17"/>
    <n v="2"/>
    <d v="2023-12-17T00:00:00"/>
    <d v="2023-12-21T00:00:00"/>
    <x v="2"/>
    <x v="2"/>
    <n v="127.47"/>
    <x v="0"/>
    <x v="0"/>
    <x v="10"/>
    <n v="866.28"/>
    <n v="1987.5"/>
  </r>
  <r>
    <x v="8635"/>
    <x v="1"/>
    <x v="0"/>
    <n v="3676.28"/>
    <n v="0.04"/>
    <n v="2"/>
    <d v="2023-05-29T00:00:00"/>
    <d v="2023-06-01T00:00:00"/>
    <x v="0"/>
    <x v="2"/>
    <n v="920.27"/>
    <x v="0"/>
    <x v="0"/>
    <x v="5"/>
    <n v="2756.01"/>
    <n v="7352.56"/>
  </r>
  <r>
    <x v="8636"/>
    <x v="3"/>
    <x v="2"/>
    <n v="3292.77"/>
    <n v="0.24"/>
    <n v="2"/>
    <d v="2024-02-28T00:00:00"/>
    <d v="2024-03-01T00:00:00"/>
    <x v="2"/>
    <x v="0"/>
    <n v="192.38"/>
    <x v="3"/>
    <x v="1"/>
    <x v="8"/>
    <n v="3100.39"/>
    <n v="6585.54"/>
  </r>
  <r>
    <x v="8637"/>
    <x v="0"/>
    <x v="2"/>
    <n v="380.76"/>
    <n v="0.28999999999999998"/>
    <n v="4"/>
    <d v="2023-02-20T00:00:00"/>
    <d v="2023-02-27T00:00:00"/>
    <x v="1"/>
    <x v="0"/>
    <n v="21.49"/>
    <x v="2"/>
    <x v="0"/>
    <x v="8"/>
    <n v="359.27"/>
    <n v="1523.04"/>
  </r>
  <r>
    <x v="8638"/>
    <x v="2"/>
    <x v="2"/>
    <n v="209.9"/>
    <n v="0.31"/>
    <n v="8"/>
    <d v="2024-12-13T00:00:00"/>
    <d v="2024-12-17T00:00:00"/>
    <x v="0"/>
    <x v="1"/>
    <n v="25.96"/>
    <x v="0"/>
    <x v="1"/>
    <x v="10"/>
    <n v="183.94"/>
    <n v="1679.2"/>
  </r>
  <r>
    <x v="8639"/>
    <x v="3"/>
    <x v="1"/>
    <n v="1827.39"/>
    <n v="0.04"/>
    <n v="7"/>
    <d v="2023-03-26T00:00:00"/>
    <d v="2023-04-01T00:00:00"/>
    <x v="2"/>
    <x v="0"/>
    <n v="406.54"/>
    <x v="1"/>
    <x v="0"/>
    <x v="0"/>
    <n v="1420.8500000000001"/>
    <n v="12791.730000000001"/>
  </r>
  <r>
    <x v="8640"/>
    <x v="0"/>
    <x v="3"/>
    <n v="3491.63"/>
    <n v="0.24"/>
    <n v="5"/>
    <d v="2023-07-20T00:00:00"/>
    <d v="2023-07-26T00:00:00"/>
    <x v="2"/>
    <x v="2"/>
    <n v="441.38"/>
    <x v="4"/>
    <x v="0"/>
    <x v="4"/>
    <n v="3050.25"/>
    <n v="17458.150000000001"/>
  </r>
  <r>
    <x v="8641"/>
    <x v="3"/>
    <x v="3"/>
    <n v="1719.05"/>
    <n v="0.33"/>
    <n v="7"/>
    <d v="2023-01-10T00:00:00"/>
    <d v="2023-01-17T00:00:00"/>
    <x v="0"/>
    <x v="2"/>
    <n v="356.36"/>
    <x v="4"/>
    <x v="0"/>
    <x v="6"/>
    <n v="1362.69"/>
    <n v="12033.35"/>
  </r>
  <r>
    <x v="8642"/>
    <x v="2"/>
    <x v="0"/>
    <n v="3371.89"/>
    <n v="0.48"/>
    <n v="6"/>
    <d v="2024-05-06T00:00:00"/>
    <d v="2024-05-08T00:00:00"/>
    <x v="1"/>
    <x v="2"/>
    <n v="409.91"/>
    <x v="3"/>
    <x v="1"/>
    <x v="5"/>
    <n v="2961.98"/>
    <n v="20231.34"/>
  </r>
  <r>
    <x v="8643"/>
    <x v="3"/>
    <x v="2"/>
    <n v="3360.74"/>
    <n v="0.01"/>
    <n v="8"/>
    <d v="2023-09-25T00:00:00"/>
    <d v="2023-10-01T00:00:00"/>
    <x v="2"/>
    <x v="1"/>
    <n v="193.79"/>
    <x v="2"/>
    <x v="0"/>
    <x v="7"/>
    <n v="3166.95"/>
    <n v="26885.919999999998"/>
  </r>
  <r>
    <x v="8644"/>
    <x v="2"/>
    <x v="2"/>
    <n v="4052.12"/>
    <n v="0.34"/>
    <n v="8"/>
    <d v="2023-07-31T00:00:00"/>
    <d v="2023-08-01T00:00:00"/>
    <x v="2"/>
    <x v="2"/>
    <n v="939.42"/>
    <x v="2"/>
    <x v="0"/>
    <x v="4"/>
    <n v="3112.7"/>
    <n v="32416.959999999999"/>
  </r>
  <r>
    <x v="8645"/>
    <x v="3"/>
    <x v="4"/>
    <n v="587.48"/>
    <n v="0.03"/>
    <n v="7"/>
    <d v="2024-05-12T00:00:00"/>
    <d v="2024-05-17T00:00:00"/>
    <x v="1"/>
    <x v="1"/>
    <n v="109.17"/>
    <x v="5"/>
    <x v="1"/>
    <x v="5"/>
    <n v="478.31"/>
    <n v="4112.3600000000006"/>
  </r>
  <r>
    <x v="8646"/>
    <x v="2"/>
    <x v="1"/>
    <n v="2927.93"/>
    <n v="0.08"/>
    <n v="5"/>
    <d v="2024-03-23T00:00:00"/>
    <d v="2024-03-28T00:00:00"/>
    <x v="0"/>
    <x v="2"/>
    <n v="617.97"/>
    <x v="4"/>
    <x v="1"/>
    <x v="0"/>
    <n v="2309.96"/>
    <n v="14639.65"/>
  </r>
  <r>
    <x v="8647"/>
    <x v="3"/>
    <x v="1"/>
    <n v="406.24"/>
    <n v="0.09"/>
    <n v="6"/>
    <d v="2024-01-19T00:00:00"/>
    <d v="2024-01-22T00:00:00"/>
    <x v="0"/>
    <x v="1"/>
    <n v="38.32"/>
    <x v="1"/>
    <x v="1"/>
    <x v="6"/>
    <n v="367.92"/>
    <n v="2437.44"/>
  </r>
  <r>
    <x v="8648"/>
    <x v="2"/>
    <x v="0"/>
    <n v="962.14"/>
    <n v="0.16"/>
    <n v="8"/>
    <d v="2023-09-12T00:00:00"/>
    <d v="2023-09-17T00:00:00"/>
    <x v="0"/>
    <x v="1"/>
    <n v="196.63"/>
    <x v="1"/>
    <x v="0"/>
    <x v="7"/>
    <n v="765.51"/>
    <n v="7697.12"/>
  </r>
  <r>
    <x v="8649"/>
    <x v="1"/>
    <x v="3"/>
    <n v="1694.95"/>
    <n v="0.42"/>
    <n v="7"/>
    <d v="2024-02-27T00:00:00"/>
    <d v="2024-02-29T00:00:00"/>
    <x v="0"/>
    <x v="0"/>
    <n v="427.59"/>
    <x v="4"/>
    <x v="1"/>
    <x v="8"/>
    <n v="1267.3600000000001"/>
    <n v="11864.65"/>
  </r>
  <r>
    <x v="8650"/>
    <x v="3"/>
    <x v="2"/>
    <n v="3566.21"/>
    <n v="0.43"/>
    <n v="5"/>
    <d v="2023-12-19T00:00:00"/>
    <d v="2023-12-24T00:00:00"/>
    <x v="2"/>
    <x v="2"/>
    <n v="303.47000000000003"/>
    <x v="1"/>
    <x v="0"/>
    <x v="10"/>
    <n v="3262.74"/>
    <n v="17831.05"/>
  </r>
  <r>
    <x v="8651"/>
    <x v="3"/>
    <x v="0"/>
    <n v="4872"/>
    <n v="0.19"/>
    <n v="8"/>
    <d v="2023-07-11T00:00:00"/>
    <d v="2023-07-15T00:00:00"/>
    <x v="0"/>
    <x v="1"/>
    <n v="588.30999999999995"/>
    <x v="2"/>
    <x v="0"/>
    <x v="4"/>
    <n v="4283.6900000000005"/>
    <n v="38976"/>
  </r>
  <r>
    <x v="8652"/>
    <x v="0"/>
    <x v="1"/>
    <n v="1778.35"/>
    <n v="0.22"/>
    <n v="4"/>
    <d v="2023-07-18T00:00:00"/>
    <d v="2023-07-19T00:00:00"/>
    <x v="1"/>
    <x v="1"/>
    <n v="440.92"/>
    <x v="0"/>
    <x v="0"/>
    <x v="4"/>
    <n v="1337.4299999999998"/>
    <n v="7113.4"/>
  </r>
  <r>
    <x v="8653"/>
    <x v="0"/>
    <x v="1"/>
    <n v="2653.61"/>
    <n v="0.11"/>
    <n v="6"/>
    <d v="2023-09-14T00:00:00"/>
    <d v="2023-09-17T00:00:00"/>
    <x v="2"/>
    <x v="2"/>
    <n v="559.76"/>
    <x v="5"/>
    <x v="0"/>
    <x v="7"/>
    <n v="2093.8500000000004"/>
    <n v="15921.66"/>
  </r>
  <r>
    <x v="8654"/>
    <x v="2"/>
    <x v="1"/>
    <n v="1369.37"/>
    <n v="0.22"/>
    <n v="4"/>
    <d v="2023-01-14T00:00:00"/>
    <d v="2023-01-21T00:00:00"/>
    <x v="0"/>
    <x v="2"/>
    <n v="132.91"/>
    <x v="0"/>
    <x v="0"/>
    <x v="6"/>
    <n v="1236.4599999999998"/>
    <n v="5477.48"/>
  </r>
  <r>
    <x v="8655"/>
    <x v="3"/>
    <x v="2"/>
    <n v="3409.9"/>
    <n v="0.14000000000000001"/>
    <n v="5"/>
    <d v="2024-02-09T00:00:00"/>
    <d v="2024-02-12T00:00:00"/>
    <x v="0"/>
    <x v="2"/>
    <n v="402.26"/>
    <x v="0"/>
    <x v="1"/>
    <x v="8"/>
    <n v="3007.6400000000003"/>
    <n v="17049.5"/>
  </r>
  <r>
    <x v="8656"/>
    <x v="2"/>
    <x v="2"/>
    <n v="1896.27"/>
    <n v="0.09"/>
    <n v="3"/>
    <d v="2024-11-15T00:00:00"/>
    <d v="2024-11-18T00:00:00"/>
    <x v="0"/>
    <x v="2"/>
    <n v="523.96"/>
    <x v="2"/>
    <x v="1"/>
    <x v="11"/>
    <n v="1372.31"/>
    <n v="5688.8099999999995"/>
  </r>
  <r>
    <x v="8657"/>
    <x v="1"/>
    <x v="2"/>
    <n v="2459.8200000000002"/>
    <n v="0.08"/>
    <n v="2"/>
    <d v="2024-12-12T00:00:00"/>
    <d v="2024-12-16T00:00:00"/>
    <x v="1"/>
    <x v="0"/>
    <n v="355.34"/>
    <x v="3"/>
    <x v="1"/>
    <x v="10"/>
    <n v="2104.48"/>
    <n v="4919.6400000000003"/>
  </r>
  <r>
    <x v="8658"/>
    <x v="0"/>
    <x v="4"/>
    <n v="2882.28"/>
    <n v="0.39"/>
    <n v="1"/>
    <d v="2024-07-27T00:00:00"/>
    <d v="2024-08-01T00:00:00"/>
    <x v="1"/>
    <x v="0"/>
    <n v="211.04"/>
    <x v="1"/>
    <x v="1"/>
    <x v="4"/>
    <n v="2671.2400000000002"/>
    <n v="2882.28"/>
  </r>
  <r>
    <x v="8659"/>
    <x v="2"/>
    <x v="3"/>
    <n v="3462.59"/>
    <n v="0.06"/>
    <n v="3"/>
    <d v="2024-07-10T00:00:00"/>
    <d v="2024-07-14T00:00:00"/>
    <x v="0"/>
    <x v="1"/>
    <n v="747.34"/>
    <x v="2"/>
    <x v="1"/>
    <x v="4"/>
    <n v="2715.25"/>
    <n v="10387.77"/>
  </r>
  <r>
    <x v="8660"/>
    <x v="2"/>
    <x v="1"/>
    <n v="394.25"/>
    <n v="0.31"/>
    <n v="1"/>
    <d v="2024-03-13T00:00:00"/>
    <d v="2024-03-15T00:00:00"/>
    <x v="1"/>
    <x v="1"/>
    <n v="59.29"/>
    <x v="0"/>
    <x v="1"/>
    <x v="0"/>
    <n v="334.96"/>
    <n v="394.25"/>
  </r>
  <r>
    <x v="8661"/>
    <x v="0"/>
    <x v="1"/>
    <n v="2819.02"/>
    <n v="0.08"/>
    <n v="6"/>
    <d v="2024-01-18T00:00:00"/>
    <d v="2024-01-24T00:00:00"/>
    <x v="0"/>
    <x v="2"/>
    <n v="656.42"/>
    <x v="1"/>
    <x v="1"/>
    <x v="6"/>
    <n v="2162.6"/>
    <n v="16914.12"/>
  </r>
  <r>
    <x v="8662"/>
    <x v="3"/>
    <x v="4"/>
    <n v="2212.6999999999998"/>
    <n v="0.42"/>
    <n v="2"/>
    <d v="2024-01-04T00:00:00"/>
    <d v="2024-01-09T00:00:00"/>
    <x v="1"/>
    <x v="0"/>
    <n v="172.99"/>
    <x v="2"/>
    <x v="1"/>
    <x v="6"/>
    <n v="2039.7099999999998"/>
    <n v="4425.3999999999996"/>
  </r>
  <r>
    <x v="8663"/>
    <x v="2"/>
    <x v="1"/>
    <n v="755.45"/>
    <n v="0.14000000000000001"/>
    <n v="3"/>
    <d v="2023-09-01T00:00:00"/>
    <d v="2023-09-05T00:00:00"/>
    <x v="2"/>
    <x v="0"/>
    <n v="95.83"/>
    <x v="2"/>
    <x v="0"/>
    <x v="7"/>
    <n v="659.62"/>
    <n v="2266.3500000000004"/>
  </r>
  <r>
    <x v="8664"/>
    <x v="0"/>
    <x v="1"/>
    <n v="1119.3800000000001"/>
    <n v="0.02"/>
    <n v="8"/>
    <d v="2023-06-05T00:00:00"/>
    <d v="2023-06-07T00:00:00"/>
    <x v="0"/>
    <x v="0"/>
    <n v="165.87"/>
    <x v="1"/>
    <x v="0"/>
    <x v="9"/>
    <n v="953.5100000000001"/>
    <n v="8955.0400000000009"/>
  </r>
  <r>
    <x v="8665"/>
    <x v="3"/>
    <x v="2"/>
    <n v="4431.0600000000004"/>
    <n v="0.23"/>
    <n v="5"/>
    <d v="2024-02-23T00:00:00"/>
    <d v="2024-02-25T00:00:00"/>
    <x v="1"/>
    <x v="1"/>
    <n v="858.15"/>
    <x v="3"/>
    <x v="1"/>
    <x v="8"/>
    <n v="3572.9100000000003"/>
    <n v="22155.300000000003"/>
  </r>
  <r>
    <x v="8666"/>
    <x v="1"/>
    <x v="2"/>
    <n v="4371.7"/>
    <n v="0.5"/>
    <n v="2"/>
    <d v="2023-01-07T00:00:00"/>
    <d v="2023-01-11T00:00:00"/>
    <x v="0"/>
    <x v="0"/>
    <n v="420.8"/>
    <x v="5"/>
    <x v="0"/>
    <x v="6"/>
    <n v="3950.8999999999996"/>
    <n v="8743.4"/>
  </r>
  <r>
    <x v="8667"/>
    <x v="0"/>
    <x v="3"/>
    <n v="263.32"/>
    <n v="0.41"/>
    <n v="2"/>
    <d v="2024-06-23T00:00:00"/>
    <d v="2024-06-27T00:00:00"/>
    <x v="2"/>
    <x v="1"/>
    <n v="34.35"/>
    <x v="1"/>
    <x v="1"/>
    <x v="9"/>
    <n v="228.97"/>
    <n v="526.64"/>
  </r>
  <r>
    <x v="8668"/>
    <x v="2"/>
    <x v="1"/>
    <n v="3478.07"/>
    <n v="0.28999999999999998"/>
    <n v="3"/>
    <d v="2023-03-31T00:00:00"/>
    <d v="2023-04-01T00:00:00"/>
    <x v="2"/>
    <x v="2"/>
    <n v="839.83"/>
    <x v="5"/>
    <x v="0"/>
    <x v="0"/>
    <n v="2638.2400000000002"/>
    <n v="10434.210000000001"/>
  </r>
  <r>
    <x v="8669"/>
    <x v="1"/>
    <x v="0"/>
    <n v="2815.52"/>
    <n v="0.09"/>
    <n v="3"/>
    <d v="2024-12-21T00:00:00"/>
    <d v="2024-12-25T00:00:00"/>
    <x v="1"/>
    <x v="1"/>
    <n v="273.63"/>
    <x v="0"/>
    <x v="1"/>
    <x v="10"/>
    <n v="2541.89"/>
    <n v="8446.56"/>
  </r>
  <r>
    <x v="8670"/>
    <x v="3"/>
    <x v="1"/>
    <n v="4705.1000000000004"/>
    <n v="0.06"/>
    <n v="8"/>
    <d v="2023-07-10T00:00:00"/>
    <d v="2023-07-13T00:00:00"/>
    <x v="2"/>
    <x v="0"/>
    <n v="682.24"/>
    <x v="5"/>
    <x v="0"/>
    <x v="4"/>
    <n v="4022.8600000000006"/>
    <n v="37640.800000000003"/>
  </r>
  <r>
    <x v="8671"/>
    <x v="3"/>
    <x v="1"/>
    <n v="4549.2299999999996"/>
    <n v="0.42"/>
    <n v="5"/>
    <d v="2024-06-01T00:00:00"/>
    <d v="2024-06-06T00:00:00"/>
    <x v="0"/>
    <x v="2"/>
    <n v="672.75"/>
    <x v="0"/>
    <x v="1"/>
    <x v="9"/>
    <n v="3876.4799999999996"/>
    <n v="22746.149999999998"/>
  </r>
  <r>
    <x v="8672"/>
    <x v="0"/>
    <x v="3"/>
    <n v="2939.85"/>
    <n v="0.39"/>
    <n v="8"/>
    <d v="2024-01-11T00:00:00"/>
    <d v="2024-01-18T00:00:00"/>
    <x v="2"/>
    <x v="1"/>
    <n v="299.7"/>
    <x v="4"/>
    <x v="1"/>
    <x v="6"/>
    <n v="2640.15"/>
    <n v="23518.799999999999"/>
  </r>
  <r>
    <x v="8673"/>
    <x v="0"/>
    <x v="0"/>
    <n v="780.88"/>
    <n v="0.23"/>
    <n v="4"/>
    <d v="2023-09-24T00:00:00"/>
    <d v="2023-09-26T00:00:00"/>
    <x v="0"/>
    <x v="0"/>
    <n v="209.4"/>
    <x v="3"/>
    <x v="0"/>
    <x v="7"/>
    <n v="571.48"/>
    <n v="3123.52"/>
  </r>
  <r>
    <x v="8674"/>
    <x v="0"/>
    <x v="1"/>
    <n v="2353.09"/>
    <n v="0.21"/>
    <n v="9"/>
    <d v="2023-02-07T00:00:00"/>
    <d v="2023-02-14T00:00:00"/>
    <x v="1"/>
    <x v="1"/>
    <n v="420.55"/>
    <x v="1"/>
    <x v="0"/>
    <x v="8"/>
    <n v="1932.5400000000002"/>
    <n v="21177.81"/>
  </r>
  <r>
    <x v="8675"/>
    <x v="3"/>
    <x v="0"/>
    <n v="3653.31"/>
    <n v="0.37"/>
    <n v="3"/>
    <d v="2024-03-25T00:00:00"/>
    <d v="2024-03-28T00:00:00"/>
    <x v="2"/>
    <x v="1"/>
    <n v="535.26"/>
    <x v="5"/>
    <x v="1"/>
    <x v="0"/>
    <n v="3118.05"/>
    <n v="10959.93"/>
  </r>
  <r>
    <x v="8676"/>
    <x v="1"/>
    <x v="2"/>
    <n v="4763.51"/>
    <n v="0.27"/>
    <n v="2"/>
    <d v="2024-03-22T00:00:00"/>
    <d v="2024-03-28T00:00:00"/>
    <x v="2"/>
    <x v="2"/>
    <n v="1164.75"/>
    <x v="1"/>
    <x v="1"/>
    <x v="0"/>
    <n v="3598.76"/>
    <n v="9527.02"/>
  </r>
  <r>
    <x v="8677"/>
    <x v="3"/>
    <x v="2"/>
    <n v="1882.76"/>
    <n v="0.2"/>
    <n v="6"/>
    <d v="2023-02-01T00:00:00"/>
    <d v="2023-02-04T00:00:00"/>
    <x v="0"/>
    <x v="0"/>
    <n v="111.43"/>
    <x v="0"/>
    <x v="0"/>
    <x v="8"/>
    <n v="1771.33"/>
    <n v="11296.56"/>
  </r>
  <r>
    <x v="8678"/>
    <x v="2"/>
    <x v="0"/>
    <n v="3944.89"/>
    <n v="0.13"/>
    <n v="4"/>
    <d v="2023-08-11T00:00:00"/>
    <d v="2023-08-13T00:00:00"/>
    <x v="2"/>
    <x v="1"/>
    <n v="1181.71"/>
    <x v="3"/>
    <x v="0"/>
    <x v="1"/>
    <n v="2763.18"/>
    <n v="15779.56"/>
  </r>
  <r>
    <x v="8679"/>
    <x v="3"/>
    <x v="1"/>
    <n v="3448.37"/>
    <n v="0.06"/>
    <n v="2"/>
    <d v="2023-06-12T00:00:00"/>
    <d v="2023-06-18T00:00:00"/>
    <x v="1"/>
    <x v="2"/>
    <n v="1000.86"/>
    <x v="0"/>
    <x v="0"/>
    <x v="9"/>
    <n v="2447.5099999999998"/>
    <n v="6896.74"/>
  </r>
  <r>
    <x v="8680"/>
    <x v="2"/>
    <x v="0"/>
    <n v="483.63"/>
    <n v="0.3"/>
    <n v="6"/>
    <d v="2024-10-03T00:00:00"/>
    <d v="2024-10-08T00:00:00"/>
    <x v="2"/>
    <x v="0"/>
    <n v="34.770000000000003"/>
    <x v="3"/>
    <x v="1"/>
    <x v="2"/>
    <n v="448.86"/>
    <n v="2901.7799999999997"/>
  </r>
  <r>
    <x v="8681"/>
    <x v="1"/>
    <x v="0"/>
    <n v="2834.09"/>
    <n v="0.41"/>
    <n v="4"/>
    <d v="2024-11-03T00:00:00"/>
    <d v="2024-11-04T00:00:00"/>
    <x v="0"/>
    <x v="2"/>
    <n v="770.98"/>
    <x v="2"/>
    <x v="1"/>
    <x v="11"/>
    <n v="2063.11"/>
    <n v="11336.36"/>
  </r>
  <r>
    <x v="8682"/>
    <x v="0"/>
    <x v="2"/>
    <n v="999.19"/>
    <n v="0.37"/>
    <n v="4"/>
    <d v="2023-01-07T00:00:00"/>
    <d v="2023-01-08T00:00:00"/>
    <x v="2"/>
    <x v="1"/>
    <n v="127.57"/>
    <x v="1"/>
    <x v="0"/>
    <x v="6"/>
    <n v="871.62000000000012"/>
    <n v="3996.76"/>
  </r>
  <r>
    <x v="8683"/>
    <x v="0"/>
    <x v="0"/>
    <n v="3449.39"/>
    <n v="0.35"/>
    <n v="4"/>
    <d v="2023-08-01T00:00:00"/>
    <d v="2023-08-07T00:00:00"/>
    <x v="0"/>
    <x v="2"/>
    <n v="262.61"/>
    <x v="4"/>
    <x v="0"/>
    <x v="1"/>
    <n v="3186.7799999999997"/>
    <n v="13797.56"/>
  </r>
  <r>
    <x v="8684"/>
    <x v="3"/>
    <x v="4"/>
    <n v="3089.42"/>
    <n v="0.46"/>
    <n v="4"/>
    <d v="2024-08-23T00:00:00"/>
    <d v="2024-08-26T00:00:00"/>
    <x v="1"/>
    <x v="1"/>
    <n v="594.85"/>
    <x v="1"/>
    <x v="1"/>
    <x v="1"/>
    <n v="2494.5700000000002"/>
    <n v="12357.68"/>
  </r>
  <r>
    <x v="8685"/>
    <x v="0"/>
    <x v="4"/>
    <n v="4867.9399999999996"/>
    <n v="0.2"/>
    <n v="8"/>
    <d v="2023-03-21T00:00:00"/>
    <d v="2023-03-24T00:00:00"/>
    <x v="0"/>
    <x v="0"/>
    <n v="1300.3699999999999"/>
    <x v="1"/>
    <x v="0"/>
    <x v="0"/>
    <n v="3567.5699999999997"/>
    <n v="38943.519999999997"/>
  </r>
  <r>
    <x v="8686"/>
    <x v="1"/>
    <x v="2"/>
    <n v="4683.38"/>
    <n v="7.0000000000000007E-2"/>
    <n v="1"/>
    <d v="2023-12-03T00:00:00"/>
    <d v="2023-12-07T00:00:00"/>
    <x v="1"/>
    <x v="0"/>
    <n v="421.12"/>
    <x v="4"/>
    <x v="0"/>
    <x v="10"/>
    <n v="4262.26"/>
    <n v="4683.38"/>
  </r>
  <r>
    <x v="8687"/>
    <x v="0"/>
    <x v="1"/>
    <n v="145.93"/>
    <n v="0.05"/>
    <n v="9"/>
    <d v="2023-12-19T00:00:00"/>
    <d v="2023-12-20T00:00:00"/>
    <x v="2"/>
    <x v="0"/>
    <n v="42.69"/>
    <x v="5"/>
    <x v="0"/>
    <x v="10"/>
    <n v="103.24000000000001"/>
    <n v="1313.3700000000001"/>
  </r>
  <r>
    <x v="8688"/>
    <x v="3"/>
    <x v="1"/>
    <n v="492.14"/>
    <n v="0.48"/>
    <n v="3"/>
    <d v="2023-12-25T00:00:00"/>
    <d v="2023-12-26T00:00:00"/>
    <x v="1"/>
    <x v="0"/>
    <n v="60.45"/>
    <x v="3"/>
    <x v="0"/>
    <x v="10"/>
    <n v="431.69"/>
    <n v="1476.42"/>
  </r>
  <r>
    <x v="8689"/>
    <x v="1"/>
    <x v="2"/>
    <n v="3868.76"/>
    <n v="0.28999999999999998"/>
    <n v="5"/>
    <d v="2024-04-15T00:00:00"/>
    <d v="2024-04-20T00:00:00"/>
    <x v="1"/>
    <x v="0"/>
    <n v="744.28"/>
    <x v="3"/>
    <x v="1"/>
    <x v="3"/>
    <n v="3124.4800000000005"/>
    <n v="19343.800000000003"/>
  </r>
  <r>
    <x v="8690"/>
    <x v="2"/>
    <x v="1"/>
    <n v="3459.65"/>
    <n v="0.41"/>
    <n v="5"/>
    <d v="2023-11-19T00:00:00"/>
    <d v="2023-11-23T00:00:00"/>
    <x v="2"/>
    <x v="2"/>
    <n v="748.41"/>
    <x v="1"/>
    <x v="0"/>
    <x v="11"/>
    <n v="2711.2400000000002"/>
    <n v="17298.25"/>
  </r>
  <r>
    <x v="8691"/>
    <x v="3"/>
    <x v="3"/>
    <n v="4024.63"/>
    <n v="0.27"/>
    <n v="4"/>
    <d v="2023-06-25T00:00:00"/>
    <d v="2023-06-27T00:00:00"/>
    <x v="0"/>
    <x v="0"/>
    <n v="554.1"/>
    <x v="0"/>
    <x v="0"/>
    <x v="9"/>
    <n v="3470.53"/>
    <n v="16098.52"/>
  </r>
  <r>
    <x v="8692"/>
    <x v="2"/>
    <x v="4"/>
    <n v="1407.39"/>
    <n v="0.2"/>
    <n v="4"/>
    <d v="2023-06-12T00:00:00"/>
    <d v="2023-06-14T00:00:00"/>
    <x v="2"/>
    <x v="2"/>
    <n v="379.27"/>
    <x v="2"/>
    <x v="0"/>
    <x v="9"/>
    <n v="1028.1200000000001"/>
    <n v="5629.56"/>
  </r>
  <r>
    <x v="8693"/>
    <x v="1"/>
    <x v="3"/>
    <n v="4261.68"/>
    <n v="0.1"/>
    <n v="7"/>
    <d v="2024-12-23T00:00:00"/>
    <d v="2024-12-28T00:00:00"/>
    <x v="2"/>
    <x v="0"/>
    <n v="1270.43"/>
    <x v="5"/>
    <x v="1"/>
    <x v="10"/>
    <n v="2991.25"/>
    <n v="29831.760000000002"/>
  </r>
  <r>
    <x v="8694"/>
    <x v="3"/>
    <x v="3"/>
    <n v="2267.86"/>
    <n v="0.43"/>
    <n v="4"/>
    <d v="2024-08-12T00:00:00"/>
    <d v="2024-08-14T00:00:00"/>
    <x v="1"/>
    <x v="2"/>
    <n v="344.94"/>
    <x v="0"/>
    <x v="1"/>
    <x v="1"/>
    <n v="1922.92"/>
    <n v="9071.44"/>
  </r>
  <r>
    <x v="8695"/>
    <x v="3"/>
    <x v="3"/>
    <n v="1383.35"/>
    <n v="0.03"/>
    <n v="3"/>
    <d v="2023-09-16T00:00:00"/>
    <d v="2023-09-17T00:00:00"/>
    <x v="1"/>
    <x v="1"/>
    <n v="119.36"/>
    <x v="0"/>
    <x v="0"/>
    <x v="7"/>
    <n v="1263.99"/>
    <n v="4150.0499999999993"/>
  </r>
  <r>
    <x v="8696"/>
    <x v="1"/>
    <x v="2"/>
    <n v="151.97999999999999"/>
    <n v="0.45"/>
    <n v="9"/>
    <d v="2024-06-01T00:00:00"/>
    <d v="2024-06-04T00:00:00"/>
    <x v="0"/>
    <x v="1"/>
    <n v="41.21"/>
    <x v="2"/>
    <x v="1"/>
    <x v="9"/>
    <n v="110.76999999999998"/>
    <n v="1367.82"/>
  </r>
  <r>
    <x v="8697"/>
    <x v="0"/>
    <x v="3"/>
    <n v="4369.68"/>
    <n v="0.1"/>
    <n v="4"/>
    <d v="2024-02-24T00:00:00"/>
    <d v="2024-02-28T00:00:00"/>
    <x v="1"/>
    <x v="0"/>
    <n v="793.04"/>
    <x v="5"/>
    <x v="1"/>
    <x v="8"/>
    <n v="3576.6400000000003"/>
    <n v="17478.72"/>
  </r>
  <r>
    <x v="8698"/>
    <x v="3"/>
    <x v="0"/>
    <n v="2723.18"/>
    <n v="0"/>
    <n v="4"/>
    <d v="2023-03-27T00:00:00"/>
    <d v="2023-03-29T00:00:00"/>
    <x v="2"/>
    <x v="1"/>
    <n v="640.04999999999995"/>
    <x v="2"/>
    <x v="0"/>
    <x v="0"/>
    <n v="2083.13"/>
    <n v="10892.72"/>
  </r>
  <r>
    <x v="8699"/>
    <x v="3"/>
    <x v="1"/>
    <n v="4879.37"/>
    <n v="0.05"/>
    <n v="8"/>
    <d v="2023-05-12T00:00:00"/>
    <d v="2023-05-14T00:00:00"/>
    <x v="0"/>
    <x v="0"/>
    <n v="680.94"/>
    <x v="2"/>
    <x v="0"/>
    <x v="5"/>
    <n v="4198.43"/>
    <n v="39034.959999999999"/>
  </r>
  <r>
    <x v="8700"/>
    <x v="2"/>
    <x v="2"/>
    <n v="3601.94"/>
    <n v="0.44"/>
    <n v="7"/>
    <d v="2024-06-05T00:00:00"/>
    <d v="2024-06-07T00:00:00"/>
    <x v="2"/>
    <x v="2"/>
    <n v="282.14"/>
    <x v="0"/>
    <x v="1"/>
    <x v="9"/>
    <n v="3319.8"/>
    <n v="25213.58"/>
  </r>
  <r>
    <x v="8701"/>
    <x v="0"/>
    <x v="0"/>
    <n v="494.04"/>
    <n v="0.04"/>
    <n v="4"/>
    <d v="2024-05-09T00:00:00"/>
    <d v="2024-05-11T00:00:00"/>
    <x v="1"/>
    <x v="1"/>
    <n v="130.83000000000001"/>
    <x v="2"/>
    <x v="1"/>
    <x v="5"/>
    <n v="363.21000000000004"/>
    <n v="1976.16"/>
  </r>
  <r>
    <x v="8702"/>
    <x v="2"/>
    <x v="0"/>
    <n v="2982.14"/>
    <n v="0.18"/>
    <n v="8"/>
    <d v="2023-02-18T00:00:00"/>
    <d v="2023-02-21T00:00:00"/>
    <x v="2"/>
    <x v="2"/>
    <n v="509.25"/>
    <x v="0"/>
    <x v="0"/>
    <x v="8"/>
    <n v="2472.89"/>
    <n v="23857.119999999999"/>
  </r>
  <r>
    <x v="8703"/>
    <x v="2"/>
    <x v="4"/>
    <n v="183.91"/>
    <n v="0.13"/>
    <n v="2"/>
    <d v="2023-01-13T00:00:00"/>
    <d v="2023-01-16T00:00:00"/>
    <x v="0"/>
    <x v="1"/>
    <n v="14.21"/>
    <x v="0"/>
    <x v="0"/>
    <x v="6"/>
    <n v="169.7"/>
    <n v="367.82"/>
  </r>
  <r>
    <x v="8704"/>
    <x v="0"/>
    <x v="4"/>
    <n v="2833.13"/>
    <n v="0.02"/>
    <n v="9"/>
    <d v="2024-01-01T00:00:00"/>
    <d v="2024-01-07T00:00:00"/>
    <x v="0"/>
    <x v="1"/>
    <n v="274.36"/>
    <x v="2"/>
    <x v="1"/>
    <x v="6"/>
    <n v="2558.77"/>
    <n v="25498.170000000002"/>
  </r>
  <r>
    <x v="8705"/>
    <x v="0"/>
    <x v="0"/>
    <n v="1815.99"/>
    <n v="0.27"/>
    <n v="2"/>
    <d v="2024-01-10T00:00:00"/>
    <d v="2024-01-17T00:00:00"/>
    <x v="1"/>
    <x v="0"/>
    <n v="427.45"/>
    <x v="4"/>
    <x v="1"/>
    <x v="6"/>
    <n v="1388.54"/>
    <n v="3631.98"/>
  </r>
  <r>
    <x v="8706"/>
    <x v="1"/>
    <x v="4"/>
    <n v="3252.15"/>
    <n v="0.5"/>
    <n v="3"/>
    <d v="2024-11-13T00:00:00"/>
    <d v="2024-11-18T00:00:00"/>
    <x v="0"/>
    <x v="1"/>
    <n v="874.68"/>
    <x v="3"/>
    <x v="1"/>
    <x v="11"/>
    <n v="2377.4700000000003"/>
    <n v="9756.4500000000007"/>
  </r>
  <r>
    <x v="8707"/>
    <x v="0"/>
    <x v="1"/>
    <n v="2753.71"/>
    <n v="0.43"/>
    <n v="6"/>
    <d v="2023-12-24T00:00:00"/>
    <d v="2023-12-31T00:00:00"/>
    <x v="1"/>
    <x v="0"/>
    <n v="328.5"/>
    <x v="1"/>
    <x v="0"/>
    <x v="10"/>
    <n v="2425.21"/>
    <n v="16522.260000000002"/>
  </r>
  <r>
    <x v="8708"/>
    <x v="3"/>
    <x v="1"/>
    <n v="1380.62"/>
    <n v="0.08"/>
    <n v="7"/>
    <d v="2023-06-25T00:00:00"/>
    <d v="2023-06-26T00:00:00"/>
    <x v="2"/>
    <x v="2"/>
    <n v="165.81"/>
    <x v="2"/>
    <x v="0"/>
    <x v="9"/>
    <n v="1214.81"/>
    <n v="9664.34"/>
  </r>
  <r>
    <x v="8709"/>
    <x v="0"/>
    <x v="4"/>
    <n v="895.52"/>
    <n v="0.44"/>
    <n v="9"/>
    <d v="2023-08-06T00:00:00"/>
    <d v="2023-08-08T00:00:00"/>
    <x v="0"/>
    <x v="2"/>
    <n v="67.540000000000006"/>
    <x v="3"/>
    <x v="0"/>
    <x v="1"/>
    <n v="827.98"/>
    <n v="8059.68"/>
  </r>
  <r>
    <x v="8710"/>
    <x v="1"/>
    <x v="3"/>
    <n v="2083.09"/>
    <n v="0.23"/>
    <n v="8"/>
    <d v="2024-10-31T00:00:00"/>
    <d v="2024-11-05T00:00:00"/>
    <x v="0"/>
    <x v="0"/>
    <n v="322.29000000000002"/>
    <x v="0"/>
    <x v="1"/>
    <x v="2"/>
    <n v="1760.8000000000002"/>
    <n v="16664.72"/>
  </r>
  <r>
    <x v="8711"/>
    <x v="1"/>
    <x v="0"/>
    <n v="4935.5"/>
    <n v="0.14000000000000001"/>
    <n v="6"/>
    <d v="2024-11-01T00:00:00"/>
    <d v="2024-11-02T00:00:00"/>
    <x v="0"/>
    <x v="2"/>
    <n v="1346.67"/>
    <x v="3"/>
    <x v="1"/>
    <x v="11"/>
    <n v="3588.83"/>
    <n v="29613"/>
  </r>
  <r>
    <x v="8712"/>
    <x v="1"/>
    <x v="1"/>
    <n v="2234.92"/>
    <n v="0.32"/>
    <n v="8"/>
    <d v="2023-10-21T00:00:00"/>
    <d v="2023-10-24T00:00:00"/>
    <x v="0"/>
    <x v="0"/>
    <n v="203.57"/>
    <x v="4"/>
    <x v="0"/>
    <x v="2"/>
    <n v="2031.3500000000001"/>
    <n v="17879.36"/>
  </r>
  <r>
    <x v="8713"/>
    <x v="0"/>
    <x v="4"/>
    <n v="3769.06"/>
    <n v="0.11"/>
    <n v="5"/>
    <d v="2024-10-20T00:00:00"/>
    <d v="2024-10-22T00:00:00"/>
    <x v="0"/>
    <x v="1"/>
    <n v="922.63"/>
    <x v="4"/>
    <x v="1"/>
    <x v="2"/>
    <n v="2846.43"/>
    <n v="18845.3"/>
  </r>
  <r>
    <x v="8714"/>
    <x v="0"/>
    <x v="4"/>
    <n v="379.17"/>
    <n v="0.44"/>
    <n v="9"/>
    <d v="2024-10-24T00:00:00"/>
    <d v="2024-10-31T00:00:00"/>
    <x v="0"/>
    <x v="2"/>
    <n v="39.71"/>
    <x v="3"/>
    <x v="1"/>
    <x v="2"/>
    <n v="339.46000000000004"/>
    <n v="3412.53"/>
  </r>
  <r>
    <x v="8715"/>
    <x v="2"/>
    <x v="1"/>
    <n v="1956.44"/>
    <n v="0.31"/>
    <n v="4"/>
    <d v="2024-03-09T00:00:00"/>
    <d v="2024-03-12T00:00:00"/>
    <x v="2"/>
    <x v="0"/>
    <n v="196.92"/>
    <x v="0"/>
    <x v="1"/>
    <x v="0"/>
    <n v="1759.52"/>
    <n v="7825.76"/>
  </r>
  <r>
    <x v="8716"/>
    <x v="2"/>
    <x v="1"/>
    <n v="2943.58"/>
    <n v="7.0000000000000007E-2"/>
    <n v="1"/>
    <d v="2023-06-23T00:00:00"/>
    <d v="2023-06-29T00:00:00"/>
    <x v="2"/>
    <x v="0"/>
    <n v="158.18"/>
    <x v="1"/>
    <x v="0"/>
    <x v="9"/>
    <n v="2785.4"/>
    <n v="2943.58"/>
  </r>
  <r>
    <x v="8717"/>
    <x v="3"/>
    <x v="3"/>
    <n v="3780.86"/>
    <n v="0.28999999999999998"/>
    <n v="8"/>
    <d v="2023-07-21T00:00:00"/>
    <d v="2023-07-23T00:00:00"/>
    <x v="2"/>
    <x v="1"/>
    <n v="822.08"/>
    <x v="1"/>
    <x v="0"/>
    <x v="4"/>
    <n v="2958.78"/>
    <n v="30246.880000000001"/>
  </r>
  <r>
    <x v="8718"/>
    <x v="2"/>
    <x v="4"/>
    <n v="2689.08"/>
    <n v="0.26"/>
    <n v="5"/>
    <d v="2024-08-13T00:00:00"/>
    <d v="2024-08-16T00:00:00"/>
    <x v="1"/>
    <x v="2"/>
    <n v="394.54"/>
    <x v="5"/>
    <x v="1"/>
    <x v="1"/>
    <n v="2294.54"/>
    <n v="13445.4"/>
  </r>
  <r>
    <x v="8719"/>
    <x v="3"/>
    <x v="4"/>
    <n v="2624.95"/>
    <n v="0.24"/>
    <n v="9"/>
    <d v="2024-02-05T00:00:00"/>
    <d v="2024-02-12T00:00:00"/>
    <x v="2"/>
    <x v="1"/>
    <n v="770.26"/>
    <x v="1"/>
    <x v="1"/>
    <x v="8"/>
    <n v="1854.6899999999998"/>
    <n v="23624.55"/>
  </r>
  <r>
    <x v="8720"/>
    <x v="1"/>
    <x v="2"/>
    <n v="3843.14"/>
    <n v="0.18"/>
    <n v="3"/>
    <d v="2024-03-11T00:00:00"/>
    <d v="2024-03-16T00:00:00"/>
    <x v="0"/>
    <x v="2"/>
    <n v="241.79"/>
    <x v="3"/>
    <x v="1"/>
    <x v="0"/>
    <n v="3601.35"/>
    <n v="11529.42"/>
  </r>
  <r>
    <x v="8721"/>
    <x v="2"/>
    <x v="3"/>
    <n v="1635.11"/>
    <n v="0.24"/>
    <n v="9"/>
    <d v="2023-09-26T00:00:00"/>
    <d v="2023-10-01T00:00:00"/>
    <x v="0"/>
    <x v="2"/>
    <n v="108.71"/>
    <x v="2"/>
    <x v="0"/>
    <x v="7"/>
    <n v="1526.3999999999999"/>
    <n v="14715.99"/>
  </r>
  <r>
    <x v="8722"/>
    <x v="0"/>
    <x v="1"/>
    <n v="543.99"/>
    <n v="0.28999999999999998"/>
    <n v="8"/>
    <d v="2023-12-02T00:00:00"/>
    <d v="2023-12-09T00:00:00"/>
    <x v="2"/>
    <x v="1"/>
    <n v="65.88"/>
    <x v="4"/>
    <x v="0"/>
    <x v="10"/>
    <n v="478.11"/>
    <n v="4351.92"/>
  </r>
  <r>
    <x v="8723"/>
    <x v="2"/>
    <x v="1"/>
    <n v="1801.04"/>
    <n v="0.37"/>
    <n v="6"/>
    <d v="2024-05-01T00:00:00"/>
    <d v="2024-05-04T00:00:00"/>
    <x v="0"/>
    <x v="0"/>
    <n v="332.19"/>
    <x v="2"/>
    <x v="1"/>
    <x v="5"/>
    <n v="1468.85"/>
    <n v="10806.24"/>
  </r>
  <r>
    <x v="8724"/>
    <x v="3"/>
    <x v="0"/>
    <n v="879.08"/>
    <n v="0.46"/>
    <n v="8"/>
    <d v="2024-09-05T00:00:00"/>
    <d v="2024-09-08T00:00:00"/>
    <x v="1"/>
    <x v="1"/>
    <n v="208.44"/>
    <x v="0"/>
    <x v="1"/>
    <x v="7"/>
    <n v="670.6400000000001"/>
    <n v="7032.64"/>
  </r>
  <r>
    <x v="8725"/>
    <x v="2"/>
    <x v="1"/>
    <n v="4833.13"/>
    <n v="0.02"/>
    <n v="8"/>
    <d v="2023-04-19T00:00:00"/>
    <d v="2023-04-26T00:00:00"/>
    <x v="2"/>
    <x v="1"/>
    <n v="607.79"/>
    <x v="1"/>
    <x v="0"/>
    <x v="3"/>
    <n v="4225.34"/>
    <n v="38665.040000000001"/>
  </r>
  <r>
    <x v="8726"/>
    <x v="1"/>
    <x v="4"/>
    <n v="2929.81"/>
    <n v="0.28000000000000003"/>
    <n v="7"/>
    <d v="2024-07-09T00:00:00"/>
    <d v="2024-07-13T00:00:00"/>
    <x v="1"/>
    <x v="0"/>
    <n v="390.8"/>
    <x v="5"/>
    <x v="1"/>
    <x v="4"/>
    <n v="2539.0099999999998"/>
    <n v="20508.669999999998"/>
  </r>
  <r>
    <x v="8727"/>
    <x v="0"/>
    <x v="1"/>
    <n v="2288.34"/>
    <n v="0.38"/>
    <n v="7"/>
    <d v="2024-06-10T00:00:00"/>
    <d v="2024-06-17T00:00:00"/>
    <x v="2"/>
    <x v="2"/>
    <n v="525.94000000000005"/>
    <x v="0"/>
    <x v="1"/>
    <x v="9"/>
    <n v="1762.4"/>
    <n v="16018.380000000001"/>
  </r>
  <r>
    <x v="8728"/>
    <x v="3"/>
    <x v="4"/>
    <n v="4569.05"/>
    <n v="0.06"/>
    <n v="3"/>
    <d v="2024-05-30T00:00:00"/>
    <d v="2024-06-01T00:00:00"/>
    <x v="0"/>
    <x v="2"/>
    <n v="650.84"/>
    <x v="5"/>
    <x v="1"/>
    <x v="5"/>
    <n v="3918.21"/>
    <n v="13707.150000000001"/>
  </r>
  <r>
    <x v="8729"/>
    <x v="0"/>
    <x v="4"/>
    <n v="4511.7700000000004"/>
    <n v="0.46"/>
    <n v="7"/>
    <d v="2023-08-24T00:00:00"/>
    <d v="2023-08-28T00:00:00"/>
    <x v="1"/>
    <x v="1"/>
    <n v="961.64"/>
    <x v="4"/>
    <x v="0"/>
    <x v="1"/>
    <n v="3550.1300000000006"/>
    <n v="31582.390000000003"/>
  </r>
  <r>
    <x v="8730"/>
    <x v="0"/>
    <x v="3"/>
    <n v="2136.92"/>
    <n v="0.12"/>
    <n v="3"/>
    <d v="2024-07-17T00:00:00"/>
    <d v="2024-07-24T00:00:00"/>
    <x v="0"/>
    <x v="1"/>
    <n v="274.7"/>
    <x v="2"/>
    <x v="1"/>
    <x v="4"/>
    <n v="1862.22"/>
    <n v="6410.76"/>
  </r>
  <r>
    <x v="8731"/>
    <x v="3"/>
    <x v="1"/>
    <n v="4386.16"/>
    <n v="0.42"/>
    <n v="9"/>
    <d v="2023-07-21T00:00:00"/>
    <d v="2023-07-24T00:00:00"/>
    <x v="2"/>
    <x v="0"/>
    <n v="1306.69"/>
    <x v="4"/>
    <x v="0"/>
    <x v="4"/>
    <n v="3079.47"/>
    <n v="39475.440000000002"/>
  </r>
  <r>
    <x v="8732"/>
    <x v="0"/>
    <x v="3"/>
    <n v="413.73"/>
    <n v="0.33"/>
    <n v="5"/>
    <d v="2024-07-11T00:00:00"/>
    <d v="2024-07-16T00:00:00"/>
    <x v="0"/>
    <x v="1"/>
    <n v="115.5"/>
    <x v="1"/>
    <x v="1"/>
    <x v="4"/>
    <n v="298.23"/>
    <n v="2068.65"/>
  </r>
  <r>
    <x v="8733"/>
    <x v="0"/>
    <x v="4"/>
    <n v="4440.0200000000004"/>
    <n v="0.28000000000000003"/>
    <n v="8"/>
    <d v="2024-07-24T00:00:00"/>
    <d v="2024-07-26T00:00:00"/>
    <x v="1"/>
    <x v="1"/>
    <n v="873.2"/>
    <x v="0"/>
    <x v="1"/>
    <x v="4"/>
    <n v="3566.8200000000006"/>
    <n v="35520.160000000003"/>
  </r>
  <r>
    <x v="8734"/>
    <x v="2"/>
    <x v="1"/>
    <n v="1621.86"/>
    <n v="0.43"/>
    <n v="3"/>
    <d v="2023-06-23T00:00:00"/>
    <d v="2023-06-28T00:00:00"/>
    <x v="2"/>
    <x v="2"/>
    <n v="470.71"/>
    <x v="3"/>
    <x v="0"/>
    <x v="9"/>
    <n v="1151.1499999999999"/>
    <n v="4865.58"/>
  </r>
  <r>
    <x v="8735"/>
    <x v="0"/>
    <x v="1"/>
    <n v="2869.1"/>
    <n v="0.48"/>
    <n v="3"/>
    <d v="2024-06-27T00:00:00"/>
    <d v="2024-06-30T00:00:00"/>
    <x v="2"/>
    <x v="1"/>
    <n v="546.41"/>
    <x v="5"/>
    <x v="1"/>
    <x v="9"/>
    <n v="2322.69"/>
    <n v="8607.2999999999993"/>
  </r>
  <r>
    <x v="8736"/>
    <x v="0"/>
    <x v="3"/>
    <n v="1421.47"/>
    <n v="0.5"/>
    <n v="3"/>
    <d v="2023-05-29T00:00:00"/>
    <d v="2023-06-05T00:00:00"/>
    <x v="0"/>
    <x v="2"/>
    <n v="373.54"/>
    <x v="3"/>
    <x v="0"/>
    <x v="5"/>
    <n v="1047.93"/>
    <n v="4264.41"/>
  </r>
  <r>
    <x v="8737"/>
    <x v="0"/>
    <x v="3"/>
    <n v="4925.5200000000004"/>
    <n v="0.34"/>
    <n v="8"/>
    <d v="2023-10-12T00:00:00"/>
    <d v="2023-10-19T00:00:00"/>
    <x v="0"/>
    <x v="1"/>
    <n v="1419.32"/>
    <x v="4"/>
    <x v="0"/>
    <x v="2"/>
    <n v="3506.2000000000007"/>
    <n v="39404.160000000003"/>
  </r>
  <r>
    <x v="8738"/>
    <x v="0"/>
    <x v="4"/>
    <n v="451.72"/>
    <n v="0.17"/>
    <n v="9"/>
    <d v="2024-09-24T00:00:00"/>
    <d v="2024-09-28T00:00:00"/>
    <x v="1"/>
    <x v="0"/>
    <n v="132.79"/>
    <x v="5"/>
    <x v="1"/>
    <x v="7"/>
    <n v="318.93000000000006"/>
    <n v="4065.4800000000005"/>
  </r>
  <r>
    <x v="8739"/>
    <x v="3"/>
    <x v="4"/>
    <n v="2290.08"/>
    <n v="0.44"/>
    <n v="7"/>
    <d v="2024-07-07T00:00:00"/>
    <d v="2024-07-14T00:00:00"/>
    <x v="1"/>
    <x v="1"/>
    <n v="670.93"/>
    <x v="0"/>
    <x v="1"/>
    <x v="4"/>
    <n v="1619.15"/>
    <n v="16030.56"/>
  </r>
  <r>
    <x v="8740"/>
    <x v="1"/>
    <x v="1"/>
    <n v="3142.84"/>
    <n v="0.33"/>
    <n v="1"/>
    <d v="2024-05-16T00:00:00"/>
    <d v="2024-05-23T00:00:00"/>
    <x v="2"/>
    <x v="1"/>
    <n v="843.08"/>
    <x v="0"/>
    <x v="1"/>
    <x v="5"/>
    <n v="2299.7600000000002"/>
    <n v="3142.84"/>
  </r>
  <r>
    <x v="8741"/>
    <x v="2"/>
    <x v="1"/>
    <n v="3116.5"/>
    <n v="0.16"/>
    <n v="6"/>
    <d v="2024-11-20T00:00:00"/>
    <d v="2024-11-22T00:00:00"/>
    <x v="2"/>
    <x v="0"/>
    <n v="463.53"/>
    <x v="2"/>
    <x v="1"/>
    <x v="11"/>
    <n v="2652.9700000000003"/>
    <n v="18699"/>
  </r>
  <r>
    <x v="8742"/>
    <x v="0"/>
    <x v="2"/>
    <n v="3719.92"/>
    <n v="0.47"/>
    <n v="3"/>
    <d v="2024-08-20T00:00:00"/>
    <d v="2024-08-26T00:00:00"/>
    <x v="2"/>
    <x v="0"/>
    <n v="1108.6199999999999"/>
    <x v="0"/>
    <x v="1"/>
    <x v="1"/>
    <n v="2611.3000000000002"/>
    <n v="11159.76"/>
  </r>
  <r>
    <x v="8743"/>
    <x v="0"/>
    <x v="2"/>
    <n v="3649.64"/>
    <n v="0.37"/>
    <n v="1"/>
    <d v="2024-05-22T00:00:00"/>
    <d v="2024-05-26T00:00:00"/>
    <x v="1"/>
    <x v="0"/>
    <n v="893.74"/>
    <x v="4"/>
    <x v="1"/>
    <x v="5"/>
    <n v="2755.8999999999996"/>
    <n v="3649.64"/>
  </r>
  <r>
    <x v="8744"/>
    <x v="3"/>
    <x v="0"/>
    <n v="3986.4"/>
    <n v="0.23"/>
    <n v="2"/>
    <d v="2023-01-17T00:00:00"/>
    <d v="2023-01-19T00:00:00"/>
    <x v="0"/>
    <x v="0"/>
    <n v="1047.7"/>
    <x v="2"/>
    <x v="0"/>
    <x v="6"/>
    <n v="2938.7"/>
    <n v="7972.8"/>
  </r>
  <r>
    <x v="8745"/>
    <x v="1"/>
    <x v="4"/>
    <n v="1248.01"/>
    <n v="0.23"/>
    <n v="3"/>
    <d v="2024-02-06T00:00:00"/>
    <d v="2024-02-12T00:00:00"/>
    <x v="0"/>
    <x v="0"/>
    <n v="311.83999999999997"/>
    <x v="2"/>
    <x v="1"/>
    <x v="8"/>
    <n v="936.17000000000007"/>
    <n v="3744.0299999999997"/>
  </r>
  <r>
    <x v="8746"/>
    <x v="0"/>
    <x v="0"/>
    <n v="1915.48"/>
    <n v="0.5"/>
    <n v="7"/>
    <d v="2023-08-26T00:00:00"/>
    <d v="2023-09-01T00:00:00"/>
    <x v="2"/>
    <x v="1"/>
    <n v="370.14"/>
    <x v="4"/>
    <x v="0"/>
    <x v="1"/>
    <n v="1545.3400000000001"/>
    <n v="13408.36"/>
  </r>
  <r>
    <x v="8747"/>
    <x v="3"/>
    <x v="0"/>
    <n v="1971.96"/>
    <n v="0.19"/>
    <n v="6"/>
    <d v="2024-10-06T00:00:00"/>
    <d v="2024-10-11T00:00:00"/>
    <x v="2"/>
    <x v="0"/>
    <n v="365.4"/>
    <x v="4"/>
    <x v="1"/>
    <x v="2"/>
    <n v="1606.56"/>
    <n v="11831.76"/>
  </r>
  <r>
    <x v="8748"/>
    <x v="2"/>
    <x v="3"/>
    <n v="4783.6099999999997"/>
    <n v="0.05"/>
    <n v="2"/>
    <d v="2024-03-20T00:00:00"/>
    <d v="2024-03-21T00:00:00"/>
    <x v="0"/>
    <x v="1"/>
    <n v="734.3"/>
    <x v="0"/>
    <x v="1"/>
    <x v="0"/>
    <n v="4049.3099999999995"/>
    <n v="9567.2199999999993"/>
  </r>
  <r>
    <x v="8749"/>
    <x v="2"/>
    <x v="3"/>
    <n v="2105.63"/>
    <n v="0.27"/>
    <n v="5"/>
    <d v="2024-12-21T00:00:00"/>
    <d v="2024-12-23T00:00:00"/>
    <x v="2"/>
    <x v="1"/>
    <n v="171.24"/>
    <x v="0"/>
    <x v="1"/>
    <x v="10"/>
    <n v="1934.39"/>
    <n v="10528.150000000001"/>
  </r>
  <r>
    <x v="8750"/>
    <x v="0"/>
    <x v="2"/>
    <n v="1187.1600000000001"/>
    <n v="0.44"/>
    <n v="1"/>
    <d v="2024-12-08T00:00:00"/>
    <d v="2024-12-15T00:00:00"/>
    <x v="2"/>
    <x v="0"/>
    <n v="246.16"/>
    <x v="5"/>
    <x v="1"/>
    <x v="10"/>
    <n v="941.00000000000011"/>
    <n v="1187.1600000000001"/>
  </r>
  <r>
    <x v="8751"/>
    <x v="0"/>
    <x v="0"/>
    <n v="3198.49"/>
    <n v="0.28999999999999998"/>
    <n v="3"/>
    <d v="2023-03-13T00:00:00"/>
    <d v="2023-03-16T00:00:00"/>
    <x v="1"/>
    <x v="2"/>
    <n v="416.99"/>
    <x v="2"/>
    <x v="0"/>
    <x v="0"/>
    <n v="2781.5"/>
    <n v="9595.4699999999993"/>
  </r>
  <r>
    <x v="8752"/>
    <x v="1"/>
    <x v="2"/>
    <n v="2193.61"/>
    <n v="0.4"/>
    <n v="1"/>
    <d v="2023-01-26T00:00:00"/>
    <d v="2023-02-02T00:00:00"/>
    <x v="0"/>
    <x v="1"/>
    <n v="214.94"/>
    <x v="0"/>
    <x v="0"/>
    <x v="6"/>
    <n v="1978.67"/>
    <n v="2193.61"/>
  </r>
  <r>
    <x v="8753"/>
    <x v="1"/>
    <x v="4"/>
    <n v="1325.39"/>
    <n v="0.03"/>
    <n v="3"/>
    <d v="2023-03-30T00:00:00"/>
    <d v="2023-04-01T00:00:00"/>
    <x v="0"/>
    <x v="2"/>
    <n v="153.02000000000001"/>
    <x v="2"/>
    <x v="0"/>
    <x v="0"/>
    <n v="1172.3700000000001"/>
    <n v="3976.17"/>
  </r>
  <r>
    <x v="8754"/>
    <x v="0"/>
    <x v="1"/>
    <n v="3604.16"/>
    <n v="0.34"/>
    <n v="2"/>
    <d v="2024-04-28T00:00:00"/>
    <d v="2024-05-04T00:00:00"/>
    <x v="1"/>
    <x v="0"/>
    <n v="529.08000000000004"/>
    <x v="2"/>
    <x v="1"/>
    <x v="3"/>
    <n v="3075.08"/>
    <n v="7208.32"/>
  </r>
  <r>
    <x v="8755"/>
    <x v="3"/>
    <x v="3"/>
    <n v="1040.43"/>
    <n v="0.04"/>
    <n v="4"/>
    <d v="2023-08-23T00:00:00"/>
    <d v="2023-08-26T00:00:00"/>
    <x v="1"/>
    <x v="0"/>
    <n v="54.06"/>
    <x v="3"/>
    <x v="0"/>
    <x v="1"/>
    <n v="986.37000000000012"/>
    <n v="4161.72"/>
  </r>
  <r>
    <x v="8756"/>
    <x v="1"/>
    <x v="4"/>
    <n v="3203.43"/>
    <n v="0.28000000000000003"/>
    <n v="5"/>
    <d v="2023-02-08T00:00:00"/>
    <d v="2023-02-09T00:00:00"/>
    <x v="1"/>
    <x v="0"/>
    <n v="439.82"/>
    <x v="5"/>
    <x v="0"/>
    <x v="8"/>
    <n v="2763.6099999999997"/>
    <n v="16017.15"/>
  </r>
  <r>
    <x v="8757"/>
    <x v="0"/>
    <x v="4"/>
    <n v="2209.6"/>
    <n v="0.25"/>
    <n v="3"/>
    <d v="2023-02-13T00:00:00"/>
    <d v="2023-02-14T00:00:00"/>
    <x v="0"/>
    <x v="1"/>
    <n v="462.55"/>
    <x v="3"/>
    <x v="0"/>
    <x v="8"/>
    <n v="1747.05"/>
    <n v="6628.7999999999993"/>
  </r>
  <r>
    <x v="8758"/>
    <x v="1"/>
    <x v="3"/>
    <n v="1663.92"/>
    <n v="0.47"/>
    <n v="5"/>
    <d v="2023-12-26T00:00:00"/>
    <d v="2023-12-31T00:00:00"/>
    <x v="0"/>
    <x v="2"/>
    <n v="166.55"/>
    <x v="1"/>
    <x v="0"/>
    <x v="10"/>
    <n v="1497.3700000000001"/>
    <n v="8319.6"/>
  </r>
  <r>
    <x v="8759"/>
    <x v="0"/>
    <x v="3"/>
    <n v="4735.3100000000004"/>
    <n v="7.0000000000000007E-2"/>
    <n v="7"/>
    <d v="2023-03-05T00:00:00"/>
    <d v="2023-03-10T00:00:00"/>
    <x v="1"/>
    <x v="1"/>
    <n v="488.35"/>
    <x v="5"/>
    <x v="0"/>
    <x v="0"/>
    <n v="4246.96"/>
    <n v="33147.170000000006"/>
  </r>
  <r>
    <x v="8760"/>
    <x v="2"/>
    <x v="0"/>
    <n v="1689.6"/>
    <n v="0"/>
    <n v="9"/>
    <d v="2024-11-26T00:00:00"/>
    <d v="2024-12-03T00:00:00"/>
    <x v="0"/>
    <x v="0"/>
    <n v="150.86000000000001"/>
    <x v="3"/>
    <x v="1"/>
    <x v="11"/>
    <n v="1538.7399999999998"/>
    <n v="15206.4"/>
  </r>
  <r>
    <x v="8761"/>
    <x v="0"/>
    <x v="2"/>
    <n v="1802.79"/>
    <n v="7.0000000000000007E-2"/>
    <n v="8"/>
    <d v="2024-04-17T00:00:00"/>
    <d v="2024-04-18T00:00:00"/>
    <x v="0"/>
    <x v="2"/>
    <n v="197.65"/>
    <x v="1"/>
    <x v="1"/>
    <x v="3"/>
    <n v="1605.1399999999999"/>
    <n v="14422.32"/>
  </r>
  <r>
    <x v="8762"/>
    <x v="2"/>
    <x v="4"/>
    <n v="4366.13"/>
    <n v="0.09"/>
    <n v="6"/>
    <d v="2024-08-20T00:00:00"/>
    <d v="2024-08-22T00:00:00"/>
    <x v="1"/>
    <x v="2"/>
    <n v="247.07"/>
    <x v="3"/>
    <x v="1"/>
    <x v="1"/>
    <n v="4119.0600000000004"/>
    <n v="26196.78"/>
  </r>
  <r>
    <x v="8763"/>
    <x v="1"/>
    <x v="0"/>
    <n v="732.31"/>
    <n v="0.13"/>
    <n v="9"/>
    <d v="2023-10-11T00:00:00"/>
    <d v="2023-10-17T00:00:00"/>
    <x v="2"/>
    <x v="0"/>
    <n v="215.75"/>
    <x v="2"/>
    <x v="0"/>
    <x v="2"/>
    <n v="516.55999999999995"/>
    <n v="6590.7899999999991"/>
  </r>
  <r>
    <x v="8764"/>
    <x v="0"/>
    <x v="0"/>
    <n v="629.54"/>
    <n v="0.41"/>
    <n v="8"/>
    <d v="2024-08-17T00:00:00"/>
    <d v="2024-08-19T00:00:00"/>
    <x v="0"/>
    <x v="0"/>
    <n v="42.26"/>
    <x v="2"/>
    <x v="1"/>
    <x v="1"/>
    <n v="587.28"/>
    <n v="5036.32"/>
  </r>
  <r>
    <x v="8765"/>
    <x v="1"/>
    <x v="4"/>
    <n v="1485.27"/>
    <n v="0.19"/>
    <n v="4"/>
    <d v="2024-12-01T00:00:00"/>
    <d v="2024-12-06T00:00:00"/>
    <x v="2"/>
    <x v="0"/>
    <n v="344.68"/>
    <x v="3"/>
    <x v="1"/>
    <x v="10"/>
    <n v="1140.5899999999999"/>
    <n v="5941.08"/>
  </r>
  <r>
    <x v="8766"/>
    <x v="2"/>
    <x v="4"/>
    <n v="2999.02"/>
    <n v="0.42"/>
    <n v="2"/>
    <d v="2024-05-21T00:00:00"/>
    <d v="2024-05-23T00:00:00"/>
    <x v="0"/>
    <x v="1"/>
    <n v="352.23"/>
    <x v="4"/>
    <x v="1"/>
    <x v="5"/>
    <n v="2646.79"/>
    <n v="5998.04"/>
  </r>
  <r>
    <x v="8767"/>
    <x v="0"/>
    <x v="1"/>
    <n v="1983.07"/>
    <n v="0.14000000000000001"/>
    <n v="9"/>
    <d v="2023-11-27T00:00:00"/>
    <d v="2023-11-29T00:00:00"/>
    <x v="2"/>
    <x v="2"/>
    <n v="345.6"/>
    <x v="1"/>
    <x v="0"/>
    <x v="11"/>
    <n v="1637.4699999999998"/>
    <n v="17847.63"/>
  </r>
  <r>
    <x v="8768"/>
    <x v="1"/>
    <x v="2"/>
    <n v="3081.92"/>
    <n v="0.43"/>
    <n v="6"/>
    <d v="2024-10-07T00:00:00"/>
    <d v="2024-10-09T00:00:00"/>
    <x v="2"/>
    <x v="2"/>
    <n v="409.89"/>
    <x v="3"/>
    <x v="1"/>
    <x v="2"/>
    <n v="2672.03"/>
    <n v="18491.52"/>
  </r>
  <r>
    <x v="8769"/>
    <x v="2"/>
    <x v="4"/>
    <n v="882.78"/>
    <n v="0"/>
    <n v="8"/>
    <d v="2023-10-31T00:00:00"/>
    <d v="2023-11-02T00:00:00"/>
    <x v="0"/>
    <x v="2"/>
    <n v="258.36"/>
    <x v="5"/>
    <x v="0"/>
    <x v="2"/>
    <n v="624.41999999999996"/>
    <n v="7062.24"/>
  </r>
  <r>
    <x v="8770"/>
    <x v="1"/>
    <x v="3"/>
    <n v="1381.11"/>
    <n v="0.47"/>
    <n v="8"/>
    <d v="2024-07-21T00:00:00"/>
    <d v="2024-07-24T00:00:00"/>
    <x v="0"/>
    <x v="1"/>
    <n v="192.9"/>
    <x v="4"/>
    <x v="1"/>
    <x v="4"/>
    <n v="1188.2099999999998"/>
    <n v="11048.88"/>
  </r>
  <r>
    <x v="8771"/>
    <x v="3"/>
    <x v="1"/>
    <n v="2869.3"/>
    <n v="0.37"/>
    <n v="4"/>
    <d v="2024-06-24T00:00:00"/>
    <d v="2024-06-29T00:00:00"/>
    <x v="0"/>
    <x v="1"/>
    <n v="464.67"/>
    <x v="4"/>
    <x v="1"/>
    <x v="9"/>
    <n v="2404.63"/>
    <n v="11477.2"/>
  </r>
  <r>
    <x v="8772"/>
    <x v="2"/>
    <x v="2"/>
    <n v="1164.03"/>
    <n v="0.21"/>
    <n v="5"/>
    <d v="2024-12-12T00:00:00"/>
    <d v="2024-12-13T00:00:00"/>
    <x v="0"/>
    <x v="1"/>
    <n v="345.92"/>
    <x v="1"/>
    <x v="1"/>
    <x v="10"/>
    <n v="818.1099999999999"/>
    <n v="5820.15"/>
  </r>
  <r>
    <x v="8773"/>
    <x v="2"/>
    <x v="3"/>
    <n v="2171.7399999999998"/>
    <n v="0.28999999999999998"/>
    <n v="1"/>
    <d v="2024-09-23T00:00:00"/>
    <d v="2024-09-24T00:00:00"/>
    <x v="2"/>
    <x v="1"/>
    <n v="162.41999999999999"/>
    <x v="1"/>
    <x v="1"/>
    <x v="7"/>
    <n v="2009.3199999999997"/>
    <n v="2171.7399999999998"/>
  </r>
  <r>
    <x v="8774"/>
    <x v="2"/>
    <x v="3"/>
    <n v="2905.97"/>
    <n v="0.47"/>
    <n v="9"/>
    <d v="2024-04-01T00:00:00"/>
    <d v="2024-04-04T00:00:00"/>
    <x v="1"/>
    <x v="1"/>
    <n v="360.08"/>
    <x v="3"/>
    <x v="1"/>
    <x v="3"/>
    <n v="2545.89"/>
    <n v="26153.73"/>
  </r>
  <r>
    <x v="8775"/>
    <x v="0"/>
    <x v="2"/>
    <n v="4870.8900000000003"/>
    <n v="0.28999999999999998"/>
    <n v="7"/>
    <d v="2023-10-14T00:00:00"/>
    <d v="2023-10-19T00:00:00"/>
    <x v="0"/>
    <x v="2"/>
    <n v="712.88"/>
    <x v="5"/>
    <x v="0"/>
    <x v="2"/>
    <n v="4158.01"/>
    <n v="34096.230000000003"/>
  </r>
  <r>
    <x v="8776"/>
    <x v="0"/>
    <x v="1"/>
    <n v="491.44"/>
    <n v="0.11"/>
    <n v="1"/>
    <d v="2023-03-12T00:00:00"/>
    <d v="2023-03-19T00:00:00"/>
    <x v="0"/>
    <x v="1"/>
    <n v="79.819999999999993"/>
    <x v="5"/>
    <x v="0"/>
    <x v="0"/>
    <n v="411.62"/>
    <n v="491.44"/>
  </r>
  <r>
    <x v="8777"/>
    <x v="0"/>
    <x v="3"/>
    <n v="2356.0300000000002"/>
    <n v="0.28999999999999998"/>
    <n v="3"/>
    <d v="2023-05-17T00:00:00"/>
    <d v="2023-05-23T00:00:00"/>
    <x v="1"/>
    <x v="0"/>
    <n v="681.69"/>
    <x v="1"/>
    <x v="0"/>
    <x v="5"/>
    <n v="1674.3400000000001"/>
    <n v="7068.09"/>
  </r>
  <r>
    <x v="8778"/>
    <x v="3"/>
    <x v="0"/>
    <n v="2041.73"/>
    <n v="0.44"/>
    <n v="9"/>
    <d v="2023-03-04T00:00:00"/>
    <d v="2023-03-07T00:00:00"/>
    <x v="0"/>
    <x v="0"/>
    <n v="296.95999999999998"/>
    <x v="0"/>
    <x v="0"/>
    <x v="0"/>
    <n v="1744.77"/>
    <n v="18375.57"/>
  </r>
  <r>
    <x v="8779"/>
    <x v="3"/>
    <x v="2"/>
    <n v="4138.78"/>
    <n v="0.49"/>
    <n v="1"/>
    <d v="2024-08-11T00:00:00"/>
    <d v="2024-08-16T00:00:00"/>
    <x v="0"/>
    <x v="0"/>
    <n v="498.25"/>
    <x v="1"/>
    <x v="1"/>
    <x v="1"/>
    <n v="3640.5299999999997"/>
    <n v="4138.78"/>
  </r>
  <r>
    <x v="8780"/>
    <x v="2"/>
    <x v="2"/>
    <n v="4511.46"/>
    <n v="0.28999999999999998"/>
    <n v="6"/>
    <d v="2024-06-13T00:00:00"/>
    <d v="2024-06-16T00:00:00"/>
    <x v="0"/>
    <x v="2"/>
    <n v="580.03"/>
    <x v="3"/>
    <x v="1"/>
    <x v="9"/>
    <n v="3931.4300000000003"/>
    <n v="27068.760000000002"/>
  </r>
  <r>
    <x v="8781"/>
    <x v="3"/>
    <x v="4"/>
    <n v="4544.3599999999997"/>
    <n v="0.08"/>
    <n v="5"/>
    <d v="2024-11-08T00:00:00"/>
    <d v="2024-11-15T00:00:00"/>
    <x v="2"/>
    <x v="0"/>
    <n v="370.71"/>
    <x v="0"/>
    <x v="1"/>
    <x v="11"/>
    <n v="4173.6499999999996"/>
    <n v="22721.8"/>
  </r>
  <r>
    <x v="8782"/>
    <x v="1"/>
    <x v="1"/>
    <n v="1938.18"/>
    <n v="0.39"/>
    <n v="4"/>
    <d v="2023-05-28T00:00:00"/>
    <d v="2023-05-30T00:00:00"/>
    <x v="2"/>
    <x v="2"/>
    <n v="165.1"/>
    <x v="5"/>
    <x v="0"/>
    <x v="5"/>
    <n v="1773.0800000000002"/>
    <n v="7752.72"/>
  </r>
  <r>
    <x v="8783"/>
    <x v="2"/>
    <x v="0"/>
    <n v="1592.81"/>
    <n v="0.5"/>
    <n v="1"/>
    <d v="2023-07-05T00:00:00"/>
    <d v="2023-07-08T00:00:00"/>
    <x v="1"/>
    <x v="0"/>
    <n v="176.04"/>
    <x v="3"/>
    <x v="0"/>
    <x v="4"/>
    <n v="1416.77"/>
    <n v="1592.81"/>
  </r>
  <r>
    <x v="8784"/>
    <x v="2"/>
    <x v="0"/>
    <n v="2300.77"/>
    <n v="0.24"/>
    <n v="7"/>
    <d v="2024-08-10T00:00:00"/>
    <d v="2024-08-13T00:00:00"/>
    <x v="1"/>
    <x v="1"/>
    <n v="214"/>
    <x v="2"/>
    <x v="1"/>
    <x v="1"/>
    <n v="2086.77"/>
    <n v="16105.39"/>
  </r>
  <r>
    <x v="8785"/>
    <x v="1"/>
    <x v="4"/>
    <n v="1785.53"/>
    <n v="0.19"/>
    <n v="1"/>
    <d v="2024-06-23T00:00:00"/>
    <d v="2024-06-27T00:00:00"/>
    <x v="1"/>
    <x v="0"/>
    <n v="240.01"/>
    <x v="2"/>
    <x v="1"/>
    <x v="9"/>
    <n v="1545.52"/>
    <n v="1785.53"/>
  </r>
  <r>
    <x v="8786"/>
    <x v="2"/>
    <x v="3"/>
    <n v="3622.37"/>
    <n v="0.28000000000000003"/>
    <n v="1"/>
    <d v="2023-02-13T00:00:00"/>
    <d v="2023-02-20T00:00:00"/>
    <x v="2"/>
    <x v="0"/>
    <n v="308.05"/>
    <x v="0"/>
    <x v="0"/>
    <x v="8"/>
    <n v="3314.3199999999997"/>
    <n v="3622.37"/>
  </r>
  <r>
    <x v="8787"/>
    <x v="3"/>
    <x v="3"/>
    <n v="1146.5"/>
    <n v="0.08"/>
    <n v="2"/>
    <d v="2024-10-10T00:00:00"/>
    <d v="2024-10-17T00:00:00"/>
    <x v="0"/>
    <x v="2"/>
    <n v="219.44"/>
    <x v="3"/>
    <x v="1"/>
    <x v="2"/>
    <n v="927.06"/>
    <n v="2293"/>
  </r>
  <r>
    <x v="8788"/>
    <x v="0"/>
    <x v="0"/>
    <n v="3327.55"/>
    <n v="0.49"/>
    <n v="9"/>
    <d v="2023-12-28T00:00:00"/>
    <d v="2024-01-02T00:00:00"/>
    <x v="2"/>
    <x v="2"/>
    <n v="957.21"/>
    <x v="4"/>
    <x v="0"/>
    <x v="10"/>
    <n v="2370.34"/>
    <n v="29947.95"/>
  </r>
  <r>
    <x v="8789"/>
    <x v="1"/>
    <x v="1"/>
    <n v="4642.24"/>
    <n v="0.42"/>
    <n v="1"/>
    <d v="2023-04-23T00:00:00"/>
    <d v="2023-04-25T00:00:00"/>
    <x v="0"/>
    <x v="1"/>
    <n v="810.19"/>
    <x v="2"/>
    <x v="0"/>
    <x v="3"/>
    <n v="3832.0499999999997"/>
    <n v="4642.24"/>
  </r>
  <r>
    <x v="8790"/>
    <x v="3"/>
    <x v="3"/>
    <n v="1471.58"/>
    <n v="0.06"/>
    <n v="8"/>
    <d v="2023-06-10T00:00:00"/>
    <d v="2023-06-13T00:00:00"/>
    <x v="0"/>
    <x v="0"/>
    <n v="237.85"/>
    <x v="3"/>
    <x v="0"/>
    <x v="9"/>
    <n v="1233.73"/>
    <n v="11772.64"/>
  </r>
  <r>
    <x v="8791"/>
    <x v="1"/>
    <x v="2"/>
    <n v="3416.76"/>
    <n v="0.47"/>
    <n v="1"/>
    <d v="2024-09-09T00:00:00"/>
    <d v="2024-09-11T00:00:00"/>
    <x v="2"/>
    <x v="0"/>
    <n v="329.51"/>
    <x v="2"/>
    <x v="1"/>
    <x v="7"/>
    <n v="3087.25"/>
    <n v="3416.76"/>
  </r>
  <r>
    <x v="8792"/>
    <x v="1"/>
    <x v="4"/>
    <n v="803.45"/>
    <n v="0.47"/>
    <n v="1"/>
    <d v="2023-01-09T00:00:00"/>
    <d v="2023-01-15T00:00:00"/>
    <x v="0"/>
    <x v="0"/>
    <n v="84.84"/>
    <x v="3"/>
    <x v="0"/>
    <x v="6"/>
    <n v="718.61"/>
    <n v="803.45"/>
  </r>
  <r>
    <x v="8793"/>
    <x v="2"/>
    <x v="1"/>
    <n v="694.78"/>
    <n v="0.16"/>
    <n v="9"/>
    <d v="2024-12-26T00:00:00"/>
    <d v="2024-12-31T00:00:00"/>
    <x v="2"/>
    <x v="1"/>
    <n v="142.76"/>
    <x v="3"/>
    <x v="1"/>
    <x v="10"/>
    <n v="552.02"/>
    <n v="6253.0199999999995"/>
  </r>
  <r>
    <x v="8794"/>
    <x v="2"/>
    <x v="3"/>
    <n v="666.66"/>
    <n v="0.31"/>
    <n v="8"/>
    <d v="2023-11-14T00:00:00"/>
    <d v="2023-11-21T00:00:00"/>
    <x v="2"/>
    <x v="1"/>
    <n v="52.97"/>
    <x v="0"/>
    <x v="0"/>
    <x v="11"/>
    <n v="613.68999999999994"/>
    <n v="5333.28"/>
  </r>
  <r>
    <x v="8795"/>
    <x v="3"/>
    <x v="0"/>
    <n v="778.79"/>
    <n v="0.06"/>
    <n v="1"/>
    <d v="2023-11-21T00:00:00"/>
    <d v="2023-11-28T00:00:00"/>
    <x v="2"/>
    <x v="1"/>
    <n v="73.400000000000006"/>
    <x v="5"/>
    <x v="0"/>
    <x v="11"/>
    <n v="705.39"/>
    <n v="778.79"/>
  </r>
  <r>
    <x v="8796"/>
    <x v="1"/>
    <x v="4"/>
    <n v="1159.21"/>
    <n v="0.04"/>
    <n v="7"/>
    <d v="2023-04-28T00:00:00"/>
    <d v="2023-04-29T00:00:00"/>
    <x v="1"/>
    <x v="2"/>
    <n v="227.62"/>
    <x v="5"/>
    <x v="0"/>
    <x v="3"/>
    <n v="931.59"/>
    <n v="8114.47"/>
  </r>
  <r>
    <x v="8797"/>
    <x v="2"/>
    <x v="3"/>
    <n v="2857.87"/>
    <n v="0.25"/>
    <n v="8"/>
    <d v="2024-01-21T00:00:00"/>
    <d v="2024-01-25T00:00:00"/>
    <x v="0"/>
    <x v="2"/>
    <n v="668.12"/>
    <x v="3"/>
    <x v="1"/>
    <x v="6"/>
    <n v="2189.75"/>
    <n v="22862.959999999999"/>
  </r>
  <r>
    <x v="8798"/>
    <x v="2"/>
    <x v="0"/>
    <n v="3858.23"/>
    <n v="0.02"/>
    <n v="2"/>
    <d v="2023-07-25T00:00:00"/>
    <d v="2023-07-29T00:00:00"/>
    <x v="1"/>
    <x v="1"/>
    <n v="1101.4100000000001"/>
    <x v="3"/>
    <x v="0"/>
    <x v="4"/>
    <n v="2756.8199999999997"/>
    <n v="7716.46"/>
  </r>
  <r>
    <x v="8799"/>
    <x v="1"/>
    <x v="3"/>
    <n v="721.6"/>
    <n v="0.44"/>
    <n v="4"/>
    <d v="2024-12-16T00:00:00"/>
    <d v="2024-12-21T00:00:00"/>
    <x v="1"/>
    <x v="2"/>
    <n v="67.98"/>
    <x v="2"/>
    <x v="1"/>
    <x v="10"/>
    <n v="653.62"/>
    <n v="2886.4"/>
  </r>
  <r>
    <x v="8800"/>
    <x v="3"/>
    <x v="4"/>
    <n v="4363.07"/>
    <n v="0.46"/>
    <n v="2"/>
    <d v="2023-01-29T00:00:00"/>
    <d v="2023-02-02T00:00:00"/>
    <x v="0"/>
    <x v="2"/>
    <n v="1000.96"/>
    <x v="3"/>
    <x v="0"/>
    <x v="6"/>
    <n v="3362.1099999999997"/>
    <n v="8726.14"/>
  </r>
  <r>
    <x v="8801"/>
    <x v="3"/>
    <x v="2"/>
    <n v="4229.3100000000004"/>
    <n v="0.03"/>
    <n v="6"/>
    <d v="2023-07-27T00:00:00"/>
    <d v="2023-07-28T00:00:00"/>
    <x v="2"/>
    <x v="1"/>
    <n v="468.56"/>
    <x v="3"/>
    <x v="0"/>
    <x v="4"/>
    <n v="3760.7500000000005"/>
    <n v="25375.86"/>
  </r>
  <r>
    <x v="8802"/>
    <x v="1"/>
    <x v="2"/>
    <n v="3664.2"/>
    <n v="0.02"/>
    <n v="5"/>
    <d v="2023-10-31T00:00:00"/>
    <d v="2023-11-02T00:00:00"/>
    <x v="1"/>
    <x v="2"/>
    <n v="330.05"/>
    <x v="5"/>
    <x v="0"/>
    <x v="2"/>
    <n v="3334.1499999999996"/>
    <n v="18321"/>
  </r>
  <r>
    <x v="8803"/>
    <x v="3"/>
    <x v="0"/>
    <n v="2187.23"/>
    <n v="0.11"/>
    <n v="5"/>
    <d v="2024-08-07T00:00:00"/>
    <d v="2024-08-14T00:00:00"/>
    <x v="1"/>
    <x v="2"/>
    <n v="558.28"/>
    <x v="2"/>
    <x v="1"/>
    <x v="1"/>
    <n v="1628.95"/>
    <n v="10936.15"/>
  </r>
  <r>
    <x v="8804"/>
    <x v="2"/>
    <x v="2"/>
    <n v="107.63"/>
    <n v="0.46"/>
    <n v="8"/>
    <d v="2024-01-08T00:00:00"/>
    <d v="2024-01-11T00:00:00"/>
    <x v="2"/>
    <x v="1"/>
    <n v="13.4"/>
    <x v="4"/>
    <x v="1"/>
    <x v="6"/>
    <n v="94.22999999999999"/>
    <n v="861.04"/>
  </r>
  <r>
    <x v="8805"/>
    <x v="1"/>
    <x v="4"/>
    <n v="3700.35"/>
    <n v="0.38"/>
    <n v="1"/>
    <d v="2024-03-17T00:00:00"/>
    <d v="2024-03-24T00:00:00"/>
    <x v="2"/>
    <x v="1"/>
    <n v="491.86"/>
    <x v="2"/>
    <x v="1"/>
    <x v="0"/>
    <n v="3208.49"/>
    <n v="3700.35"/>
  </r>
  <r>
    <x v="8806"/>
    <x v="2"/>
    <x v="0"/>
    <n v="4407.03"/>
    <n v="0.34"/>
    <n v="2"/>
    <d v="2024-02-08T00:00:00"/>
    <d v="2024-02-13T00:00:00"/>
    <x v="2"/>
    <x v="1"/>
    <n v="656.48"/>
    <x v="5"/>
    <x v="1"/>
    <x v="8"/>
    <n v="3750.5499999999997"/>
    <n v="8814.06"/>
  </r>
  <r>
    <x v="8807"/>
    <x v="0"/>
    <x v="3"/>
    <n v="1742.9"/>
    <n v="0.39"/>
    <n v="1"/>
    <d v="2024-05-22T00:00:00"/>
    <d v="2024-05-28T00:00:00"/>
    <x v="0"/>
    <x v="0"/>
    <n v="107.22"/>
    <x v="0"/>
    <x v="1"/>
    <x v="5"/>
    <n v="1635.68"/>
    <n v="1742.9"/>
  </r>
  <r>
    <x v="8808"/>
    <x v="0"/>
    <x v="1"/>
    <n v="3618.14"/>
    <n v="0.1"/>
    <n v="4"/>
    <d v="2024-09-20T00:00:00"/>
    <d v="2024-09-26T00:00:00"/>
    <x v="0"/>
    <x v="1"/>
    <n v="974.7"/>
    <x v="3"/>
    <x v="1"/>
    <x v="7"/>
    <n v="2643.4399999999996"/>
    <n v="14472.56"/>
  </r>
  <r>
    <x v="8809"/>
    <x v="3"/>
    <x v="3"/>
    <n v="404.03"/>
    <n v="0.13"/>
    <n v="2"/>
    <d v="2023-08-31T00:00:00"/>
    <d v="2023-09-05T00:00:00"/>
    <x v="2"/>
    <x v="0"/>
    <n v="118.29"/>
    <x v="2"/>
    <x v="0"/>
    <x v="1"/>
    <n v="285.73999999999995"/>
    <n v="808.06"/>
  </r>
  <r>
    <x v="8810"/>
    <x v="0"/>
    <x v="4"/>
    <n v="3576.52"/>
    <n v="0.16"/>
    <n v="7"/>
    <d v="2023-08-22T00:00:00"/>
    <d v="2023-08-26T00:00:00"/>
    <x v="0"/>
    <x v="2"/>
    <n v="362.46"/>
    <x v="2"/>
    <x v="0"/>
    <x v="1"/>
    <n v="3214.06"/>
    <n v="25035.64"/>
  </r>
  <r>
    <x v="8811"/>
    <x v="2"/>
    <x v="0"/>
    <n v="434.71"/>
    <n v="0.3"/>
    <n v="5"/>
    <d v="2024-03-02T00:00:00"/>
    <d v="2024-03-05T00:00:00"/>
    <x v="2"/>
    <x v="0"/>
    <n v="29.99"/>
    <x v="2"/>
    <x v="1"/>
    <x v="0"/>
    <n v="404.71999999999997"/>
    <n v="2173.5499999999997"/>
  </r>
  <r>
    <x v="8812"/>
    <x v="0"/>
    <x v="3"/>
    <n v="2977.21"/>
    <n v="0.3"/>
    <n v="5"/>
    <d v="2024-01-07T00:00:00"/>
    <d v="2024-01-14T00:00:00"/>
    <x v="2"/>
    <x v="1"/>
    <n v="513.59"/>
    <x v="2"/>
    <x v="1"/>
    <x v="6"/>
    <n v="2463.62"/>
    <n v="14886.05"/>
  </r>
  <r>
    <x v="8813"/>
    <x v="2"/>
    <x v="0"/>
    <n v="3028.01"/>
    <n v="0.1"/>
    <n v="1"/>
    <d v="2024-01-24T00:00:00"/>
    <d v="2024-01-28T00:00:00"/>
    <x v="0"/>
    <x v="2"/>
    <n v="649.82000000000005"/>
    <x v="3"/>
    <x v="1"/>
    <x v="6"/>
    <n v="2378.19"/>
    <n v="3028.01"/>
  </r>
  <r>
    <x v="8814"/>
    <x v="3"/>
    <x v="2"/>
    <n v="1580.57"/>
    <n v="0.22"/>
    <n v="2"/>
    <d v="2024-04-12T00:00:00"/>
    <d v="2024-04-16T00:00:00"/>
    <x v="0"/>
    <x v="1"/>
    <n v="273.98"/>
    <x v="3"/>
    <x v="1"/>
    <x v="3"/>
    <n v="1306.5899999999999"/>
    <n v="3161.14"/>
  </r>
  <r>
    <x v="8815"/>
    <x v="3"/>
    <x v="1"/>
    <n v="487.7"/>
    <n v="0.35"/>
    <n v="5"/>
    <d v="2024-12-20T00:00:00"/>
    <d v="2024-12-22T00:00:00"/>
    <x v="2"/>
    <x v="2"/>
    <n v="103.95"/>
    <x v="3"/>
    <x v="1"/>
    <x v="10"/>
    <n v="383.75"/>
    <n v="2438.5"/>
  </r>
  <r>
    <x v="8816"/>
    <x v="2"/>
    <x v="4"/>
    <n v="4751.74"/>
    <n v="0.15"/>
    <n v="7"/>
    <d v="2024-10-20T00:00:00"/>
    <d v="2024-10-22T00:00:00"/>
    <x v="0"/>
    <x v="2"/>
    <n v="1367.47"/>
    <x v="5"/>
    <x v="1"/>
    <x v="2"/>
    <n v="3384.2699999999995"/>
    <n v="33262.18"/>
  </r>
  <r>
    <x v="8817"/>
    <x v="0"/>
    <x v="3"/>
    <n v="2724.33"/>
    <n v="0.04"/>
    <n v="1"/>
    <d v="2024-08-15T00:00:00"/>
    <d v="2024-08-22T00:00:00"/>
    <x v="1"/>
    <x v="2"/>
    <n v="361.96"/>
    <x v="3"/>
    <x v="1"/>
    <x v="1"/>
    <n v="2362.37"/>
    <n v="2724.33"/>
  </r>
  <r>
    <x v="8818"/>
    <x v="3"/>
    <x v="1"/>
    <n v="2940.81"/>
    <n v="0.1"/>
    <n v="7"/>
    <d v="2023-04-08T00:00:00"/>
    <d v="2023-04-12T00:00:00"/>
    <x v="1"/>
    <x v="0"/>
    <n v="800.12"/>
    <x v="4"/>
    <x v="0"/>
    <x v="3"/>
    <n v="2140.69"/>
    <n v="20585.669999999998"/>
  </r>
  <r>
    <x v="8819"/>
    <x v="1"/>
    <x v="4"/>
    <n v="3113.6"/>
    <n v="0.08"/>
    <n v="2"/>
    <d v="2024-02-15T00:00:00"/>
    <d v="2024-02-16T00:00:00"/>
    <x v="1"/>
    <x v="1"/>
    <n v="579.62"/>
    <x v="5"/>
    <x v="1"/>
    <x v="8"/>
    <n v="2533.98"/>
    <n v="6227.2"/>
  </r>
  <r>
    <x v="8820"/>
    <x v="3"/>
    <x v="4"/>
    <n v="4466.13"/>
    <n v="0.32"/>
    <n v="2"/>
    <d v="2023-10-24T00:00:00"/>
    <d v="2023-10-29T00:00:00"/>
    <x v="2"/>
    <x v="0"/>
    <n v="1019.52"/>
    <x v="1"/>
    <x v="0"/>
    <x v="2"/>
    <n v="3446.61"/>
    <n v="8932.26"/>
  </r>
  <r>
    <x v="8821"/>
    <x v="0"/>
    <x v="2"/>
    <n v="395.25"/>
    <n v="0.03"/>
    <n v="9"/>
    <d v="2024-01-15T00:00:00"/>
    <d v="2024-01-21T00:00:00"/>
    <x v="1"/>
    <x v="1"/>
    <n v="101.99"/>
    <x v="1"/>
    <x v="1"/>
    <x v="6"/>
    <n v="293.26"/>
    <n v="3557.25"/>
  </r>
  <r>
    <x v="8822"/>
    <x v="1"/>
    <x v="0"/>
    <n v="4477.1099999999997"/>
    <n v="0.44"/>
    <n v="8"/>
    <d v="2024-04-18T00:00:00"/>
    <d v="2024-04-19T00:00:00"/>
    <x v="2"/>
    <x v="2"/>
    <n v="521.98"/>
    <x v="3"/>
    <x v="1"/>
    <x v="3"/>
    <n v="3955.1299999999997"/>
    <n v="35816.879999999997"/>
  </r>
  <r>
    <x v="8823"/>
    <x v="0"/>
    <x v="0"/>
    <n v="1274.4100000000001"/>
    <n v="0.04"/>
    <n v="4"/>
    <d v="2023-01-21T00:00:00"/>
    <d v="2023-01-26T00:00:00"/>
    <x v="0"/>
    <x v="0"/>
    <n v="176.89"/>
    <x v="2"/>
    <x v="0"/>
    <x v="6"/>
    <n v="1097.52"/>
    <n v="5097.6400000000003"/>
  </r>
  <r>
    <x v="8824"/>
    <x v="2"/>
    <x v="1"/>
    <n v="481.96"/>
    <n v="0.3"/>
    <n v="5"/>
    <d v="2024-11-12T00:00:00"/>
    <d v="2024-11-15T00:00:00"/>
    <x v="0"/>
    <x v="0"/>
    <n v="28.92"/>
    <x v="0"/>
    <x v="1"/>
    <x v="11"/>
    <n v="453.03999999999996"/>
    <n v="2409.7999999999997"/>
  </r>
  <r>
    <x v="8825"/>
    <x v="1"/>
    <x v="2"/>
    <n v="3320.6"/>
    <n v="0.46"/>
    <n v="9"/>
    <d v="2023-04-15T00:00:00"/>
    <d v="2023-04-18T00:00:00"/>
    <x v="1"/>
    <x v="0"/>
    <n v="812.91"/>
    <x v="4"/>
    <x v="0"/>
    <x v="3"/>
    <n v="2507.69"/>
    <n v="29885.399999999998"/>
  </r>
  <r>
    <x v="8826"/>
    <x v="0"/>
    <x v="4"/>
    <n v="4887.18"/>
    <n v="0.03"/>
    <n v="4"/>
    <d v="2024-08-01T00:00:00"/>
    <d v="2024-08-02T00:00:00"/>
    <x v="2"/>
    <x v="2"/>
    <n v="330.86"/>
    <x v="1"/>
    <x v="1"/>
    <x v="1"/>
    <n v="4556.3200000000006"/>
    <n v="19548.72"/>
  </r>
  <r>
    <x v="8827"/>
    <x v="1"/>
    <x v="2"/>
    <n v="380.49"/>
    <n v="0.19"/>
    <n v="8"/>
    <d v="2023-04-10T00:00:00"/>
    <d v="2023-04-14T00:00:00"/>
    <x v="2"/>
    <x v="2"/>
    <n v="59.01"/>
    <x v="1"/>
    <x v="0"/>
    <x v="3"/>
    <n v="321.48"/>
    <n v="3043.92"/>
  </r>
  <r>
    <x v="8828"/>
    <x v="0"/>
    <x v="2"/>
    <n v="2188"/>
    <n v="0.16"/>
    <n v="5"/>
    <d v="2024-04-21T00:00:00"/>
    <d v="2024-04-27T00:00:00"/>
    <x v="1"/>
    <x v="1"/>
    <n v="557.23"/>
    <x v="5"/>
    <x v="1"/>
    <x v="3"/>
    <n v="1630.77"/>
    <n v="10940"/>
  </r>
  <r>
    <x v="8829"/>
    <x v="1"/>
    <x v="1"/>
    <n v="2695.94"/>
    <n v="0.17"/>
    <n v="1"/>
    <d v="2023-03-24T00:00:00"/>
    <d v="2023-03-28T00:00:00"/>
    <x v="1"/>
    <x v="1"/>
    <n v="204.32"/>
    <x v="1"/>
    <x v="0"/>
    <x v="0"/>
    <n v="2491.62"/>
    <n v="2695.94"/>
  </r>
  <r>
    <x v="8830"/>
    <x v="0"/>
    <x v="0"/>
    <n v="1335.38"/>
    <n v="0.3"/>
    <n v="7"/>
    <d v="2024-06-16T00:00:00"/>
    <d v="2024-06-23T00:00:00"/>
    <x v="0"/>
    <x v="1"/>
    <n v="398.42"/>
    <x v="4"/>
    <x v="1"/>
    <x v="9"/>
    <n v="936.96"/>
    <n v="9347.66"/>
  </r>
  <r>
    <x v="8831"/>
    <x v="2"/>
    <x v="2"/>
    <n v="4916.07"/>
    <n v="0.13"/>
    <n v="3"/>
    <d v="2024-12-16T00:00:00"/>
    <d v="2024-12-23T00:00:00"/>
    <x v="0"/>
    <x v="2"/>
    <n v="939.56"/>
    <x v="5"/>
    <x v="1"/>
    <x v="10"/>
    <n v="3976.5099999999998"/>
    <n v="14748.21"/>
  </r>
  <r>
    <x v="8832"/>
    <x v="1"/>
    <x v="2"/>
    <n v="3240.72"/>
    <n v="0.01"/>
    <n v="7"/>
    <d v="2024-04-15T00:00:00"/>
    <d v="2024-04-18T00:00:00"/>
    <x v="0"/>
    <x v="2"/>
    <n v="263.3"/>
    <x v="5"/>
    <x v="1"/>
    <x v="3"/>
    <n v="2977.4199999999996"/>
    <n v="22685.039999999997"/>
  </r>
  <r>
    <x v="8833"/>
    <x v="1"/>
    <x v="2"/>
    <n v="4237.32"/>
    <n v="0.48"/>
    <n v="8"/>
    <d v="2024-11-17T00:00:00"/>
    <d v="2024-11-21T00:00:00"/>
    <x v="1"/>
    <x v="0"/>
    <n v="226.95"/>
    <x v="2"/>
    <x v="1"/>
    <x v="11"/>
    <n v="4010.37"/>
    <n v="33898.559999999998"/>
  </r>
  <r>
    <x v="8834"/>
    <x v="1"/>
    <x v="3"/>
    <n v="2137.31"/>
    <n v="0.37"/>
    <n v="4"/>
    <d v="2024-10-29T00:00:00"/>
    <d v="2024-10-31T00:00:00"/>
    <x v="0"/>
    <x v="2"/>
    <n v="286.57"/>
    <x v="4"/>
    <x v="1"/>
    <x v="2"/>
    <n v="1850.74"/>
    <n v="8549.24"/>
  </r>
  <r>
    <x v="8835"/>
    <x v="1"/>
    <x v="2"/>
    <n v="1834.38"/>
    <n v="7.0000000000000007E-2"/>
    <n v="6"/>
    <d v="2024-12-03T00:00:00"/>
    <d v="2024-12-06T00:00:00"/>
    <x v="0"/>
    <x v="0"/>
    <n v="192.86"/>
    <x v="2"/>
    <x v="1"/>
    <x v="10"/>
    <n v="1641.52"/>
    <n v="11006.28"/>
  </r>
  <r>
    <x v="8836"/>
    <x v="2"/>
    <x v="2"/>
    <n v="2810.47"/>
    <n v="0.23"/>
    <n v="7"/>
    <d v="2024-06-07T00:00:00"/>
    <d v="2024-06-14T00:00:00"/>
    <x v="2"/>
    <x v="0"/>
    <n v="466.22"/>
    <x v="3"/>
    <x v="1"/>
    <x v="9"/>
    <n v="2344.25"/>
    <n v="19673.289999999997"/>
  </r>
  <r>
    <x v="8837"/>
    <x v="1"/>
    <x v="4"/>
    <n v="2232.86"/>
    <n v="0.03"/>
    <n v="8"/>
    <d v="2023-09-25T00:00:00"/>
    <d v="2023-09-30T00:00:00"/>
    <x v="0"/>
    <x v="0"/>
    <n v="371.83"/>
    <x v="2"/>
    <x v="0"/>
    <x v="7"/>
    <n v="1861.0300000000002"/>
    <n v="17862.88"/>
  </r>
  <r>
    <x v="8838"/>
    <x v="3"/>
    <x v="3"/>
    <n v="3603.25"/>
    <n v="0.01"/>
    <n v="3"/>
    <d v="2023-06-16T00:00:00"/>
    <d v="2023-06-22T00:00:00"/>
    <x v="0"/>
    <x v="2"/>
    <n v="320.58999999999997"/>
    <x v="0"/>
    <x v="0"/>
    <x v="9"/>
    <n v="3282.66"/>
    <n v="10809.75"/>
  </r>
  <r>
    <x v="8839"/>
    <x v="2"/>
    <x v="2"/>
    <n v="1402.51"/>
    <n v="0.02"/>
    <n v="7"/>
    <d v="2023-10-01T00:00:00"/>
    <d v="2023-10-06T00:00:00"/>
    <x v="2"/>
    <x v="1"/>
    <n v="301.16000000000003"/>
    <x v="2"/>
    <x v="0"/>
    <x v="2"/>
    <n v="1101.3499999999999"/>
    <n v="9817.57"/>
  </r>
  <r>
    <x v="8840"/>
    <x v="3"/>
    <x v="2"/>
    <n v="2303"/>
    <n v="0.38"/>
    <n v="5"/>
    <d v="2023-09-06T00:00:00"/>
    <d v="2023-09-10T00:00:00"/>
    <x v="0"/>
    <x v="0"/>
    <n v="352.61"/>
    <x v="1"/>
    <x v="0"/>
    <x v="7"/>
    <n v="1950.3899999999999"/>
    <n v="11515"/>
  </r>
  <r>
    <x v="8841"/>
    <x v="1"/>
    <x v="1"/>
    <n v="4486.1499999999996"/>
    <n v="0.22"/>
    <n v="7"/>
    <d v="2024-01-17T00:00:00"/>
    <d v="2024-01-22T00:00:00"/>
    <x v="2"/>
    <x v="2"/>
    <n v="934.14"/>
    <x v="4"/>
    <x v="1"/>
    <x v="6"/>
    <n v="3552.0099999999998"/>
    <n v="31403.049999999996"/>
  </r>
  <r>
    <x v="8842"/>
    <x v="0"/>
    <x v="1"/>
    <n v="3804.93"/>
    <n v="0.42"/>
    <n v="6"/>
    <d v="2024-10-13T00:00:00"/>
    <d v="2024-10-18T00:00:00"/>
    <x v="0"/>
    <x v="1"/>
    <n v="1011.84"/>
    <x v="4"/>
    <x v="1"/>
    <x v="2"/>
    <n v="2793.0899999999997"/>
    <n v="22829.579999999998"/>
  </r>
  <r>
    <x v="8843"/>
    <x v="3"/>
    <x v="3"/>
    <n v="923.54"/>
    <n v="0.15"/>
    <n v="5"/>
    <d v="2023-12-04T00:00:00"/>
    <d v="2023-12-05T00:00:00"/>
    <x v="0"/>
    <x v="2"/>
    <n v="85.29"/>
    <x v="2"/>
    <x v="0"/>
    <x v="10"/>
    <n v="838.25"/>
    <n v="4617.7"/>
  </r>
  <r>
    <x v="8844"/>
    <x v="1"/>
    <x v="4"/>
    <n v="4445.6400000000003"/>
    <n v="0.39"/>
    <n v="3"/>
    <d v="2024-10-07T00:00:00"/>
    <d v="2024-10-08T00:00:00"/>
    <x v="0"/>
    <x v="2"/>
    <n v="703.52"/>
    <x v="4"/>
    <x v="1"/>
    <x v="2"/>
    <n v="3742.1200000000003"/>
    <n v="13336.920000000002"/>
  </r>
  <r>
    <x v="8845"/>
    <x v="3"/>
    <x v="3"/>
    <n v="2986.18"/>
    <n v="0.04"/>
    <n v="2"/>
    <d v="2023-02-26T00:00:00"/>
    <d v="2023-03-03T00:00:00"/>
    <x v="0"/>
    <x v="1"/>
    <n v="777.41"/>
    <x v="0"/>
    <x v="0"/>
    <x v="8"/>
    <n v="2208.77"/>
    <n v="5972.36"/>
  </r>
  <r>
    <x v="8846"/>
    <x v="1"/>
    <x v="3"/>
    <n v="3428.51"/>
    <n v="0.32"/>
    <n v="3"/>
    <d v="2023-11-01T00:00:00"/>
    <d v="2023-11-04T00:00:00"/>
    <x v="0"/>
    <x v="0"/>
    <n v="790.5"/>
    <x v="3"/>
    <x v="0"/>
    <x v="11"/>
    <n v="2638.01"/>
    <n v="10285.530000000001"/>
  </r>
  <r>
    <x v="8847"/>
    <x v="1"/>
    <x v="1"/>
    <n v="1541.86"/>
    <n v="0.18"/>
    <n v="2"/>
    <d v="2023-05-23T00:00:00"/>
    <d v="2023-05-29T00:00:00"/>
    <x v="1"/>
    <x v="0"/>
    <n v="194.81"/>
    <x v="3"/>
    <x v="0"/>
    <x v="5"/>
    <n v="1347.05"/>
    <n v="3083.72"/>
  </r>
  <r>
    <x v="8848"/>
    <x v="1"/>
    <x v="1"/>
    <n v="2263.5700000000002"/>
    <n v="0.14000000000000001"/>
    <n v="3"/>
    <d v="2024-06-02T00:00:00"/>
    <d v="2024-06-07T00:00:00"/>
    <x v="1"/>
    <x v="0"/>
    <n v="541.14"/>
    <x v="4"/>
    <x v="1"/>
    <x v="9"/>
    <n v="1722.4300000000003"/>
    <n v="6790.7100000000009"/>
  </r>
  <r>
    <x v="8849"/>
    <x v="0"/>
    <x v="4"/>
    <n v="4053.38"/>
    <n v="0.41"/>
    <n v="2"/>
    <d v="2023-08-09T00:00:00"/>
    <d v="2023-08-15T00:00:00"/>
    <x v="1"/>
    <x v="1"/>
    <n v="589.74"/>
    <x v="4"/>
    <x v="0"/>
    <x v="1"/>
    <n v="3463.6400000000003"/>
    <n v="8106.76"/>
  </r>
  <r>
    <x v="8850"/>
    <x v="3"/>
    <x v="2"/>
    <n v="1720.31"/>
    <n v="0.03"/>
    <n v="1"/>
    <d v="2023-02-27T00:00:00"/>
    <d v="2023-03-01T00:00:00"/>
    <x v="1"/>
    <x v="1"/>
    <n v="503.78"/>
    <x v="3"/>
    <x v="0"/>
    <x v="8"/>
    <n v="1216.53"/>
    <n v="1720.31"/>
  </r>
  <r>
    <x v="8851"/>
    <x v="2"/>
    <x v="4"/>
    <n v="908.8"/>
    <n v="0.47"/>
    <n v="9"/>
    <d v="2023-11-05T00:00:00"/>
    <d v="2023-11-08T00:00:00"/>
    <x v="1"/>
    <x v="2"/>
    <n v="103.34"/>
    <x v="0"/>
    <x v="0"/>
    <x v="11"/>
    <n v="805.45999999999992"/>
    <n v="8179.2"/>
  </r>
  <r>
    <x v="8852"/>
    <x v="2"/>
    <x v="2"/>
    <n v="1953.69"/>
    <n v="0.39"/>
    <n v="5"/>
    <d v="2023-07-24T00:00:00"/>
    <d v="2023-07-30T00:00:00"/>
    <x v="0"/>
    <x v="1"/>
    <n v="184.71"/>
    <x v="2"/>
    <x v="0"/>
    <x v="4"/>
    <n v="1768.98"/>
    <n v="9768.4500000000007"/>
  </r>
  <r>
    <x v="8853"/>
    <x v="2"/>
    <x v="0"/>
    <n v="439.17"/>
    <n v="0.18"/>
    <n v="9"/>
    <d v="2024-03-20T00:00:00"/>
    <d v="2024-03-22T00:00:00"/>
    <x v="2"/>
    <x v="1"/>
    <n v="118.43"/>
    <x v="3"/>
    <x v="1"/>
    <x v="0"/>
    <n v="320.74"/>
    <n v="3952.53"/>
  </r>
  <r>
    <x v="8854"/>
    <x v="2"/>
    <x v="1"/>
    <n v="3617.5"/>
    <n v="0.5"/>
    <n v="8"/>
    <d v="2023-08-12T00:00:00"/>
    <d v="2023-08-18T00:00:00"/>
    <x v="2"/>
    <x v="1"/>
    <n v="630.16"/>
    <x v="3"/>
    <x v="0"/>
    <x v="1"/>
    <n v="2987.34"/>
    <n v="28940"/>
  </r>
  <r>
    <x v="8855"/>
    <x v="1"/>
    <x v="0"/>
    <n v="823.95"/>
    <n v="0.1"/>
    <n v="7"/>
    <d v="2024-10-13T00:00:00"/>
    <d v="2024-10-15T00:00:00"/>
    <x v="0"/>
    <x v="0"/>
    <n v="194.47"/>
    <x v="3"/>
    <x v="1"/>
    <x v="2"/>
    <n v="629.48"/>
    <n v="5767.6500000000005"/>
  </r>
  <r>
    <x v="8856"/>
    <x v="3"/>
    <x v="0"/>
    <n v="1497.12"/>
    <n v="0.2"/>
    <n v="6"/>
    <d v="2023-04-22T00:00:00"/>
    <d v="2023-04-29T00:00:00"/>
    <x v="2"/>
    <x v="2"/>
    <n v="430.49"/>
    <x v="4"/>
    <x v="0"/>
    <x v="3"/>
    <n v="1066.6299999999999"/>
    <n v="8982.7199999999993"/>
  </r>
  <r>
    <x v="8857"/>
    <x v="3"/>
    <x v="1"/>
    <n v="4417.3"/>
    <n v="0.44"/>
    <n v="4"/>
    <d v="2024-06-20T00:00:00"/>
    <d v="2024-06-27T00:00:00"/>
    <x v="1"/>
    <x v="2"/>
    <n v="438.74"/>
    <x v="4"/>
    <x v="1"/>
    <x v="9"/>
    <n v="3978.5600000000004"/>
    <n v="17669.2"/>
  </r>
  <r>
    <x v="8858"/>
    <x v="0"/>
    <x v="0"/>
    <n v="2748.44"/>
    <n v="0.5"/>
    <n v="7"/>
    <d v="2024-10-20T00:00:00"/>
    <d v="2024-10-24T00:00:00"/>
    <x v="1"/>
    <x v="1"/>
    <n v="206.23"/>
    <x v="1"/>
    <x v="1"/>
    <x v="2"/>
    <n v="2542.21"/>
    <n v="19239.080000000002"/>
  </r>
  <r>
    <x v="8859"/>
    <x v="3"/>
    <x v="3"/>
    <n v="1674.56"/>
    <n v="0.12"/>
    <n v="7"/>
    <d v="2023-09-04T00:00:00"/>
    <d v="2023-09-05T00:00:00"/>
    <x v="2"/>
    <x v="2"/>
    <n v="174.37"/>
    <x v="5"/>
    <x v="0"/>
    <x v="7"/>
    <n v="1500.19"/>
    <n v="11721.92"/>
  </r>
  <r>
    <x v="8860"/>
    <x v="3"/>
    <x v="2"/>
    <n v="2783.57"/>
    <n v="0.37"/>
    <n v="1"/>
    <d v="2023-03-21T00:00:00"/>
    <d v="2023-03-25T00:00:00"/>
    <x v="0"/>
    <x v="2"/>
    <n v="219.03"/>
    <x v="3"/>
    <x v="0"/>
    <x v="0"/>
    <n v="2564.54"/>
    <n v="2783.57"/>
  </r>
  <r>
    <x v="8861"/>
    <x v="3"/>
    <x v="4"/>
    <n v="1169.56"/>
    <n v="0.15"/>
    <n v="9"/>
    <d v="2024-06-07T00:00:00"/>
    <d v="2024-06-13T00:00:00"/>
    <x v="1"/>
    <x v="2"/>
    <n v="339.76"/>
    <x v="4"/>
    <x v="1"/>
    <x v="9"/>
    <n v="829.8"/>
    <n v="10526.039999999999"/>
  </r>
  <r>
    <x v="8862"/>
    <x v="0"/>
    <x v="1"/>
    <n v="223.35"/>
    <n v="0.38"/>
    <n v="4"/>
    <d v="2024-11-30T00:00:00"/>
    <d v="2024-12-02T00:00:00"/>
    <x v="0"/>
    <x v="2"/>
    <n v="51"/>
    <x v="3"/>
    <x v="1"/>
    <x v="11"/>
    <n v="172.35"/>
    <n v="893.4"/>
  </r>
  <r>
    <x v="8863"/>
    <x v="2"/>
    <x v="3"/>
    <n v="3058.29"/>
    <n v="0.06"/>
    <n v="7"/>
    <d v="2024-07-01T00:00:00"/>
    <d v="2024-07-05T00:00:00"/>
    <x v="0"/>
    <x v="2"/>
    <n v="654.34"/>
    <x v="2"/>
    <x v="1"/>
    <x v="4"/>
    <n v="2403.9499999999998"/>
    <n v="21408.03"/>
  </r>
  <r>
    <x v="8864"/>
    <x v="3"/>
    <x v="4"/>
    <n v="3599.22"/>
    <n v="0.17"/>
    <n v="9"/>
    <d v="2023-06-01T00:00:00"/>
    <d v="2023-06-05T00:00:00"/>
    <x v="1"/>
    <x v="0"/>
    <n v="1036.23"/>
    <x v="4"/>
    <x v="0"/>
    <x v="9"/>
    <n v="2562.9899999999998"/>
    <n v="32392.98"/>
  </r>
  <r>
    <x v="8865"/>
    <x v="0"/>
    <x v="4"/>
    <n v="4410.93"/>
    <n v="0.04"/>
    <n v="2"/>
    <d v="2024-02-24T00:00:00"/>
    <d v="2024-02-27T00:00:00"/>
    <x v="0"/>
    <x v="2"/>
    <n v="1299.51"/>
    <x v="3"/>
    <x v="1"/>
    <x v="8"/>
    <n v="3111.42"/>
    <n v="8821.86"/>
  </r>
  <r>
    <x v="8866"/>
    <x v="0"/>
    <x v="4"/>
    <n v="3882.23"/>
    <n v="0.25"/>
    <n v="8"/>
    <d v="2023-05-12T00:00:00"/>
    <d v="2023-05-16T00:00:00"/>
    <x v="2"/>
    <x v="1"/>
    <n v="1080.24"/>
    <x v="4"/>
    <x v="0"/>
    <x v="5"/>
    <n v="2801.99"/>
    <n v="31057.84"/>
  </r>
  <r>
    <x v="8867"/>
    <x v="1"/>
    <x v="0"/>
    <n v="4640.72"/>
    <n v="0.35"/>
    <n v="4"/>
    <d v="2024-04-27T00:00:00"/>
    <d v="2024-04-30T00:00:00"/>
    <x v="1"/>
    <x v="0"/>
    <n v="997.47"/>
    <x v="1"/>
    <x v="1"/>
    <x v="3"/>
    <n v="3643.25"/>
    <n v="18562.88"/>
  </r>
  <r>
    <x v="8868"/>
    <x v="0"/>
    <x v="0"/>
    <n v="4931.17"/>
    <n v="0.19"/>
    <n v="4"/>
    <d v="2024-03-09T00:00:00"/>
    <d v="2024-03-16T00:00:00"/>
    <x v="0"/>
    <x v="2"/>
    <n v="858.93"/>
    <x v="0"/>
    <x v="1"/>
    <x v="0"/>
    <n v="4072.2400000000002"/>
    <n v="19724.68"/>
  </r>
  <r>
    <x v="8869"/>
    <x v="2"/>
    <x v="0"/>
    <n v="3750.18"/>
    <n v="0.31"/>
    <n v="3"/>
    <d v="2023-02-25T00:00:00"/>
    <d v="2023-03-01T00:00:00"/>
    <x v="1"/>
    <x v="1"/>
    <n v="228.69"/>
    <x v="0"/>
    <x v="0"/>
    <x v="8"/>
    <n v="3521.49"/>
    <n v="11250.539999999999"/>
  </r>
  <r>
    <x v="8870"/>
    <x v="3"/>
    <x v="0"/>
    <n v="4352.82"/>
    <n v="0.28000000000000003"/>
    <n v="4"/>
    <d v="2023-04-28T00:00:00"/>
    <d v="2023-05-04T00:00:00"/>
    <x v="0"/>
    <x v="0"/>
    <n v="1171.96"/>
    <x v="2"/>
    <x v="0"/>
    <x v="3"/>
    <n v="3180.8599999999997"/>
    <n v="17411.28"/>
  </r>
  <r>
    <x v="8871"/>
    <x v="0"/>
    <x v="3"/>
    <n v="3401.28"/>
    <n v="0.15"/>
    <n v="9"/>
    <d v="2024-01-05T00:00:00"/>
    <d v="2024-01-12T00:00:00"/>
    <x v="1"/>
    <x v="0"/>
    <n v="255.2"/>
    <x v="5"/>
    <x v="1"/>
    <x v="6"/>
    <n v="3146.0800000000004"/>
    <n v="30611.52"/>
  </r>
  <r>
    <x v="8872"/>
    <x v="2"/>
    <x v="0"/>
    <n v="937.6"/>
    <n v="0.24"/>
    <n v="1"/>
    <d v="2023-09-21T00:00:00"/>
    <d v="2023-09-25T00:00:00"/>
    <x v="0"/>
    <x v="0"/>
    <n v="67.069999999999993"/>
    <x v="2"/>
    <x v="0"/>
    <x v="7"/>
    <n v="870.53"/>
    <n v="937.6"/>
  </r>
  <r>
    <x v="8873"/>
    <x v="0"/>
    <x v="1"/>
    <n v="990.34"/>
    <n v="0.03"/>
    <n v="9"/>
    <d v="2024-12-01T00:00:00"/>
    <d v="2024-12-03T00:00:00"/>
    <x v="0"/>
    <x v="2"/>
    <n v="211.98"/>
    <x v="1"/>
    <x v="1"/>
    <x v="10"/>
    <n v="778.36"/>
    <n v="8913.06"/>
  </r>
  <r>
    <x v="8874"/>
    <x v="0"/>
    <x v="4"/>
    <n v="640.27"/>
    <n v="0.23"/>
    <n v="9"/>
    <d v="2024-06-03T00:00:00"/>
    <d v="2024-06-10T00:00:00"/>
    <x v="1"/>
    <x v="1"/>
    <n v="165.09"/>
    <x v="3"/>
    <x v="1"/>
    <x v="9"/>
    <n v="475.17999999999995"/>
    <n v="5762.43"/>
  </r>
  <r>
    <x v="8875"/>
    <x v="0"/>
    <x v="3"/>
    <n v="4720.58"/>
    <n v="0.23"/>
    <n v="1"/>
    <d v="2024-10-08T00:00:00"/>
    <d v="2024-10-10T00:00:00"/>
    <x v="2"/>
    <x v="2"/>
    <n v="1045.02"/>
    <x v="0"/>
    <x v="1"/>
    <x v="2"/>
    <n v="3675.56"/>
    <n v="4720.58"/>
  </r>
  <r>
    <x v="8876"/>
    <x v="0"/>
    <x v="0"/>
    <n v="3396.48"/>
    <n v="0.01"/>
    <n v="9"/>
    <d v="2024-02-13T00:00:00"/>
    <d v="2024-02-18T00:00:00"/>
    <x v="2"/>
    <x v="2"/>
    <n v="479.75"/>
    <x v="1"/>
    <x v="1"/>
    <x v="8"/>
    <n v="2916.73"/>
    <n v="30568.32"/>
  </r>
  <r>
    <x v="8877"/>
    <x v="0"/>
    <x v="4"/>
    <n v="3970.56"/>
    <n v="0.26"/>
    <n v="6"/>
    <d v="2023-02-04T00:00:00"/>
    <d v="2023-02-11T00:00:00"/>
    <x v="1"/>
    <x v="1"/>
    <n v="1021.86"/>
    <x v="4"/>
    <x v="0"/>
    <x v="8"/>
    <n v="2948.7"/>
    <n v="23823.360000000001"/>
  </r>
  <r>
    <x v="8878"/>
    <x v="2"/>
    <x v="3"/>
    <n v="1722.67"/>
    <n v="0.37"/>
    <n v="8"/>
    <d v="2024-08-13T00:00:00"/>
    <d v="2024-08-18T00:00:00"/>
    <x v="1"/>
    <x v="2"/>
    <n v="88.46"/>
    <x v="3"/>
    <x v="1"/>
    <x v="1"/>
    <n v="1634.21"/>
    <n v="13781.36"/>
  </r>
  <r>
    <x v="8879"/>
    <x v="3"/>
    <x v="4"/>
    <n v="2356.0700000000002"/>
    <n v="0.23"/>
    <n v="8"/>
    <d v="2024-10-19T00:00:00"/>
    <d v="2024-10-22T00:00:00"/>
    <x v="2"/>
    <x v="2"/>
    <n v="214.8"/>
    <x v="1"/>
    <x v="1"/>
    <x v="2"/>
    <n v="2141.27"/>
    <n v="18848.560000000001"/>
  </r>
  <r>
    <x v="8880"/>
    <x v="3"/>
    <x v="3"/>
    <n v="294.92"/>
    <n v="0.32"/>
    <n v="8"/>
    <d v="2023-09-24T00:00:00"/>
    <d v="2023-10-01T00:00:00"/>
    <x v="0"/>
    <x v="1"/>
    <n v="51.69"/>
    <x v="1"/>
    <x v="0"/>
    <x v="7"/>
    <n v="243.23000000000002"/>
    <n v="2359.36"/>
  </r>
  <r>
    <x v="8881"/>
    <x v="3"/>
    <x v="2"/>
    <n v="4456.1400000000003"/>
    <n v="0.27"/>
    <n v="8"/>
    <d v="2023-08-10T00:00:00"/>
    <d v="2023-08-12T00:00:00"/>
    <x v="0"/>
    <x v="0"/>
    <n v="1200.92"/>
    <x v="3"/>
    <x v="0"/>
    <x v="1"/>
    <n v="3255.2200000000003"/>
    <n v="35649.120000000003"/>
  </r>
  <r>
    <x v="8882"/>
    <x v="3"/>
    <x v="3"/>
    <n v="4279.72"/>
    <n v="0.39"/>
    <n v="1"/>
    <d v="2024-02-17T00:00:00"/>
    <d v="2024-02-22T00:00:00"/>
    <x v="0"/>
    <x v="0"/>
    <n v="325.01"/>
    <x v="1"/>
    <x v="1"/>
    <x v="8"/>
    <n v="3954.71"/>
    <n v="4279.72"/>
  </r>
  <r>
    <x v="8883"/>
    <x v="2"/>
    <x v="0"/>
    <n v="3945.58"/>
    <n v="0.26"/>
    <n v="1"/>
    <d v="2024-08-21T00:00:00"/>
    <d v="2024-08-27T00:00:00"/>
    <x v="2"/>
    <x v="0"/>
    <n v="692.71"/>
    <x v="1"/>
    <x v="1"/>
    <x v="1"/>
    <n v="3252.87"/>
    <n v="3945.58"/>
  </r>
  <r>
    <x v="8884"/>
    <x v="1"/>
    <x v="4"/>
    <n v="385.68"/>
    <n v="0.17"/>
    <n v="7"/>
    <d v="2023-09-12T00:00:00"/>
    <d v="2023-09-16T00:00:00"/>
    <x v="1"/>
    <x v="2"/>
    <n v="39.130000000000003"/>
    <x v="4"/>
    <x v="0"/>
    <x v="7"/>
    <n v="346.55"/>
    <n v="2699.76"/>
  </r>
  <r>
    <x v="8885"/>
    <x v="1"/>
    <x v="4"/>
    <n v="953.82"/>
    <n v="0.41"/>
    <n v="9"/>
    <d v="2024-09-01T00:00:00"/>
    <d v="2024-09-03T00:00:00"/>
    <x v="0"/>
    <x v="2"/>
    <n v="99.19"/>
    <x v="1"/>
    <x v="1"/>
    <x v="7"/>
    <n v="854.63000000000011"/>
    <n v="8584.380000000001"/>
  </r>
  <r>
    <x v="8886"/>
    <x v="2"/>
    <x v="4"/>
    <n v="1737.44"/>
    <n v="0.03"/>
    <n v="8"/>
    <d v="2024-04-11T00:00:00"/>
    <d v="2024-04-17T00:00:00"/>
    <x v="1"/>
    <x v="1"/>
    <n v="452.4"/>
    <x v="2"/>
    <x v="1"/>
    <x v="3"/>
    <n v="1285.04"/>
    <n v="13899.52"/>
  </r>
  <r>
    <x v="8887"/>
    <x v="2"/>
    <x v="1"/>
    <n v="1389.01"/>
    <n v="0.14000000000000001"/>
    <n v="5"/>
    <d v="2024-06-01T00:00:00"/>
    <d v="2024-06-07T00:00:00"/>
    <x v="2"/>
    <x v="2"/>
    <n v="127.75"/>
    <x v="2"/>
    <x v="1"/>
    <x v="9"/>
    <n v="1261.26"/>
    <n v="6945.05"/>
  </r>
  <r>
    <x v="8888"/>
    <x v="0"/>
    <x v="1"/>
    <n v="4208.45"/>
    <n v="0.3"/>
    <n v="8"/>
    <d v="2023-08-21T00:00:00"/>
    <d v="2023-08-28T00:00:00"/>
    <x v="2"/>
    <x v="1"/>
    <n v="282.06"/>
    <x v="5"/>
    <x v="0"/>
    <x v="1"/>
    <n v="3926.39"/>
    <n v="33667.599999999999"/>
  </r>
  <r>
    <x v="8889"/>
    <x v="0"/>
    <x v="0"/>
    <n v="1054.7"/>
    <n v="0.43"/>
    <n v="9"/>
    <d v="2023-01-15T00:00:00"/>
    <d v="2023-01-19T00:00:00"/>
    <x v="2"/>
    <x v="0"/>
    <n v="75.28"/>
    <x v="5"/>
    <x v="0"/>
    <x v="6"/>
    <n v="979.42000000000007"/>
    <n v="9492.3000000000011"/>
  </r>
  <r>
    <x v="8890"/>
    <x v="0"/>
    <x v="2"/>
    <n v="2707.41"/>
    <n v="0.04"/>
    <n v="7"/>
    <d v="2023-11-25T00:00:00"/>
    <d v="2023-11-29T00:00:00"/>
    <x v="0"/>
    <x v="1"/>
    <n v="372.39"/>
    <x v="4"/>
    <x v="0"/>
    <x v="11"/>
    <n v="2335.02"/>
    <n v="18951.87"/>
  </r>
  <r>
    <x v="8891"/>
    <x v="3"/>
    <x v="1"/>
    <n v="2899.77"/>
    <n v="0.05"/>
    <n v="3"/>
    <d v="2024-06-24T00:00:00"/>
    <d v="2024-06-30T00:00:00"/>
    <x v="0"/>
    <x v="0"/>
    <n v="537.30999999999995"/>
    <x v="1"/>
    <x v="1"/>
    <x v="9"/>
    <n v="2362.46"/>
    <n v="8699.31"/>
  </r>
  <r>
    <x v="8892"/>
    <x v="0"/>
    <x v="3"/>
    <n v="2182.56"/>
    <n v="0.14000000000000001"/>
    <n v="9"/>
    <d v="2023-07-11T00:00:00"/>
    <d v="2023-07-14T00:00:00"/>
    <x v="1"/>
    <x v="0"/>
    <n v="115.39"/>
    <x v="5"/>
    <x v="0"/>
    <x v="4"/>
    <n v="2067.17"/>
    <n v="19643.04"/>
  </r>
  <r>
    <x v="8893"/>
    <x v="1"/>
    <x v="0"/>
    <n v="1279.3699999999999"/>
    <n v="0.17"/>
    <n v="5"/>
    <d v="2024-07-31T00:00:00"/>
    <d v="2024-08-07T00:00:00"/>
    <x v="0"/>
    <x v="2"/>
    <n v="381.81"/>
    <x v="2"/>
    <x v="1"/>
    <x v="4"/>
    <n v="897.56"/>
    <n v="6396.8499999999995"/>
  </r>
  <r>
    <x v="8894"/>
    <x v="3"/>
    <x v="2"/>
    <n v="4805.4399999999996"/>
    <n v="0.42"/>
    <n v="8"/>
    <d v="2023-04-07T00:00:00"/>
    <d v="2023-04-09T00:00:00"/>
    <x v="1"/>
    <x v="2"/>
    <n v="1368.3"/>
    <x v="3"/>
    <x v="0"/>
    <x v="3"/>
    <n v="3437.1399999999994"/>
    <n v="38443.519999999997"/>
  </r>
  <r>
    <x v="8895"/>
    <x v="0"/>
    <x v="3"/>
    <n v="2125.66"/>
    <n v="0.48"/>
    <n v="1"/>
    <d v="2023-08-18T00:00:00"/>
    <d v="2023-08-22T00:00:00"/>
    <x v="1"/>
    <x v="0"/>
    <n v="353.56"/>
    <x v="4"/>
    <x v="0"/>
    <x v="1"/>
    <n v="1772.1"/>
    <n v="2125.66"/>
  </r>
  <r>
    <x v="8896"/>
    <x v="3"/>
    <x v="4"/>
    <n v="3663.82"/>
    <n v="0.01"/>
    <n v="1"/>
    <d v="2023-08-03T00:00:00"/>
    <d v="2023-08-06T00:00:00"/>
    <x v="2"/>
    <x v="0"/>
    <n v="317.18"/>
    <x v="2"/>
    <x v="0"/>
    <x v="1"/>
    <n v="3346.6400000000003"/>
    <n v="3663.82"/>
  </r>
  <r>
    <x v="8897"/>
    <x v="1"/>
    <x v="1"/>
    <n v="1001.83"/>
    <n v="0.01"/>
    <n v="3"/>
    <d v="2024-09-23T00:00:00"/>
    <d v="2024-09-24T00:00:00"/>
    <x v="1"/>
    <x v="1"/>
    <n v="90.5"/>
    <x v="2"/>
    <x v="1"/>
    <x v="7"/>
    <n v="911.33"/>
    <n v="3005.4900000000002"/>
  </r>
  <r>
    <x v="8898"/>
    <x v="0"/>
    <x v="3"/>
    <n v="4131.7700000000004"/>
    <n v="0.43"/>
    <n v="2"/>
    <d v="2023-05-21T00:00:00"/>
    <d v="2023-05-22T00:00:00"/>
    <x v="0"/>
    <x v="1"/>
    <n v="609.08000000000004"/>
    <x v="5"/>
    <x v="0"/>
    <x v="5"/>
    <n v="3522.6900000000005"/>
    <n v="8263.5400000000009"/>
  </r>
  <r>
    <x v="8899"/>
    <x v="1"/>
    <x v="2"/>
    <n v="1157.8699999999999"/>
    <n v="7.0000000000000007E-2"/>
    <n v="5"/>
    <d v="2024-04-12T00:00:00"/>
    <d v="2024-04-16T00:00:00"/>
    <x v="0"/>
    <x v="2"/>
    <n v="322.07"/>
    <x v="2"/>
    <x v="1"/>
    <x v="3"/>
    <n v="835.8"/>
    <n v="5789.3499999999995"/>
  </r>
  <r>
    <x v="8900"/>
    <x v="1"/>
    <x v="0"/>
    <n v="3409"/>
    <n v="0.17"/>
    <n v="9"/>
    <d v="2023-03-12T00:00:00"/>
    <d v="2023-03-16T00:00:00"/>
    <x v="1"/>
    <x v="0"/>
    <n v="522.21"/>
    <x v="1"/>
    <x v="0"/>
    <x v="0"/>
    <n v="2886.79"/>
    <n v="30681"/>
  </r>
  <r>
    <x v="8901"/>
    <x v="1"/>
    <x v="3"/>
    <n v="2581.83"/>
    <n v="0.14000000000000001"/>
    <n v="9"/>
    <d v="2024-11-21T00:00:00"/>
    <d v="2024-11-22T00:00:00"/>
    <x v="1"/>
    <x v="2"/>
    <n v="379.09"/>
    <x v="3"/>
    <x v="1"/>
    <x v="11"/>
    <n v="2202.7399999999998"/>
    <n v="23236.47"/>
  </r>
  <r>
    <x v="8902"/>
    <x v="0"/>
    <x v="0"/>
    <n v="818.13"/>
    <n v="0.14000000000000001"/>
    <n v="8"/>
    <d v="2024-12-25T00:00:00"/>
    <d v="2024-12-30T00:00:00"/>
    <x v="1"/>
    <x v="1"/>
    <n v="228.68"/>
    <x v="3"/>
    <x v="1"/>
    <x v="10"/>
    <n v="589.45000000000005"/>
    <n v="6545.04"/>
  </r>
  <r>
    <x v="8903"/>
    <x v="2"/>
    <x v="4"/>
    <n v="222.25"/>
    <n v="0.16"/>
    <n v="5"/>
    <d v="2024-06-23T00:00:00"/>
    <d v="2024-06-26T00:00:00"/>
    <x v="0"/>
    <x v="2"/>
    <n v="66.33"/>
    <x v="3"/>
    <x v="1"/>
    <x v="9"/>
    <n v="155.92000000000002"/>
    <n v="1111.25"/>
  </r>
  <r>
    <x v="8904"/>
    <x v="0"/>
    <x v="2"/>
    <n v="4660.67"/>
    <n v="0.17"/>
    <n v="3"/>
    <d v="2024-10-24T00:00:00"/>
    <d v="2024-10-28T00:00:00"/>
    <x v="1"/>
    <x v="0"/>
    <n v="680.29"/>
    <x v="1"/>
    <x v="1"/>
    <x v="2"/>
    <n v="3980.38"/>
    <n v="13982.01"/>
  </r>
  <r>
    <x v="8905"/>
    <x v="1"/>
    <x v="2"/>
    <n v="715.88"/>
    <n v="0.31"/>
    <n v="6"/>
    <d v="2023-05-05T00:00:00"/>
    <d v="2023-05-12T00:00:00"/>
    <x v="1"/>
    <x v="0"/>
    <n v="208.06"/>
    <x v="0"/>
    <x v="0"/>
    <x v="5"/>
    <n v="507.82"/>
    <n v="4295.28"/>
  </r>
  <r>
    <x v="8906"/>
    <x v="0"/>
    <x v="1"/>
    <n v="3554.26"/>
    <n v="0.31"/>
    <n v="8"/>
    <d v="2023-12-07T00:00:00"/>
    <d v="2023-12-08T00:00:00"/>
    <x v="1"/>
    <x v="0"/>
    <n v="292.99"/>
    <x v="0"/>
    <x v="0"/>
    <x v="10"/>
    <n v="3261.2700000000004"/>
    <n v="28434.080000000002"/>
  </r>
  <r>
    <x v="8907"/>
    <x v="1"/>
    <x v="2"/>
    <n v="3298.16"/>
    <n v="0.26"/>
    <n v="6"/>
    <d v="2023-09-14T00:00:00"/>
    <d v="2023-09-15T00:00:00"/>
    <x v="2"/>
    <x v="0"/>
    <n v="329.6"/>
    <x v="1"/>
    <x v="0"/>
    <x v="7"/>
    <n v="2968.56"/>
    <n v="19788.96"/>
  </r>
  <r>
    <x v="8908"/>
    <x v="2"/>
    <x v="3"/>
    <n v="1774.43"/>
    <n v="0.43"/>
    <n v="7"/>
    <d v="2023-12-10T00:00:00"/>
    <d v="2023-12-11T00:00:00"/>
    <x v="2"/>
    <x v="0"/>
    <n v="281.58"/>
    <x v="3"/>
    <x v="0"/>
    <x v="10"/>
    <n v="1492.8500000000001"/>
    <n v="12421.01"/>
  </r>
  <r>
    <x v="8909"/>
    <x v="3"/>
    <x v="3"/>
    <n v="1008.38"/>
    <n v="0.42"/>
    <n v="7"/>
    <d v="2023-07-18T00:00:00"/>
    <d v="2023-07-19T00:00:00"/>
    <x v="0"/>
    <x v="1"/>
    <n v="146.86000000000001"/>
    <x v="0"/>
    <x v="0"/>
    <x v="4"/>
    <n v="861.52"/>
    <n v="7058.66"/>
  </r>
  <r>
    <x v="8910"/>
    <x v="2"/>
    <x v="3"/>
    <n v="973.81"/>
    <n v="0.11"/>
    <n v="7"/>
    <d v="2023-06-12T00:00:00"/>
    <d v="2023-06-19T00:00:00"/>
    <x v="2"/>
    <x v="2"/>
    <n v="104.66"/>
    <x v="2"/>
    <x v="0"/>
    <x v="9"/>
    <n v="869.15"/>
    <n v="6816.67"/>
  </r>
  <r>
    <x v="8911"/>
    <x v="2"/>
    <x v="4"/>
    <n v="2968.11"/>
    <n v="0.27"/>
    <n v="9"/>
    <d v="2023-10-19T00:00:00"/>
    <d v="2023-10-20T00:00:00"/>
    <x v="0"/>
    <x v="2"/>
    <n v="501.45"/>
    <x v="4"/>
    <x v="0"/>
    <x v="2"/>
    <n v="2466.6600000000003"/>
    <n v="26712.99"/>
  </r>
  <r>
    <x v="8912"/>
    <x v="3"/>
    <x v="2"/>
    <n v="2779.91"/>
    <n v="0.39"/>
    <n v="9"/>
    <d v="2024-06-09T00:00:00"/>
    <d v="2024-06-10T00:00:00"/>
    <x v="2"/>
    <x v="2"/>
    <n v="649.03"/>
    <x v="5"/>
    <x v="1"/>
    <x v="9"/>
    <n v="2130.88"/>
    <n v="25019.19"/>
  </r>
  <r>
    <x v="8913"/>
    <x v="0"/>
    <x v="2"/>
    <n v="4392.08"/>
    <n v="0.43"/>
    <n v="1"/>
    <d v="2023-07-03T00:00:00"/>
    <d v="2023-07-07T00:00:00"/>
    <x v="2"/>
    <x v="1"/>
    <n v="391.74"/>
    <x v="0"/>
    <x v="0"/>
    <x v="4"/>
    <n v="4000.34"/>
    <n v="4392.08"/>
  </r>
  <r>
    <x v="8914"/>
    <x v="3"/>
    <x v="3"/>
    <n v="3236.02"/>
    <n v="0.13"/>
    <n v="3"/>
    <d v="2023-03-03T00:00:00"/>
    <d v="2023-03-09T00:00:00"/>
    <x v="2"/>
    <x v="1"/>
    <n v="456.14"/>
    <x v="1"/>
    <x v="0"/>
    <x v="0"/>
    <n v="2779.88"/>
    <n v="9708.06"/>
  </r>
  <r>
    <x v="8915"/>
    <x v="0"/>
    <x v="1"/>
    <n v="4114.45"/>
    <n v="0.25"/>
    <n v="5"/>
    <d v="2024-09-06T00:00:00"/>
    <d v="2024-09-12T00:00:00"/>
    <x v="0"/>
    <x v="2"/>
    <n v="237.27"/>
    <x v="5"/>
    <x v="1"/>
    <x v="7"/>
    <n v="3877.18"/>
    <n v="20572.25"/>
  </r>
  <r>
    <x v="8916"/>
    <x v="0"/>
    <x v="1"/>
    <n v="258.82"/>
    <n v="0.26"/>
    <n v="4"/>
    <d v="2024-05-23T00:00:00"/>
    <d v="2024-05-26T00:00:00"/>
    <x v="0"/>
    <x v="2"/>
    <n v="74.75"/>
    <x v="0"/>
    <x v="1"/>
    <x v="5"/>
    <n v="184.07"/>
    <n v="1035.28"/>
  </r>
  <r>
    <x v="8917"/>
    <x v="1"/>
    <x v="2"/>
    <n v="3387.87"/>
    <n v="0.35"/>
    <n v="1"/>
    <d v="2023-05-22T00:00:00"/>
    <d v="2023-05-23T00:00:00"/>
    <x v="1"/>
    <x v="1"/>
    <n v="813.82"/>
    <x v="1"/>
    <x v="0"/>
    <x v="5"/>
    <n v="2574.0499999999997"/>
    <n v="3387.87"/>
  </r>
  <r>
    <x v="8918"/>
    <x v="1"/>
    <x v="2"/>
    <n v="1245.17"/>
    <n v="0.17"/>
    <n v="1"/>
    <d v="2023-07-09T00:00:00"/>
    <d v="2023-07-10T00:00:00"/>
    <x v="2"/>
    <x v="2"/>
    <n v="163.68"/>
    <x v="5"/>
    <x v="0"/>
    <x v="4"/>
    <n v="1081.49"/>
    <n v="1245.17"/>
  </r>
  <r>
    <x v="8919"/>
    <x v="3"/>
    <x v="0"/>
    <n v="1338.91"/>
    <n v="0.15"/>
    <n v="4"/>
    <d v="2024-09-21T00:00:00"/>
    <d v="2024-09-27T00:00:00"/>
    <x v="0"/>
    <x v="2"/>
    <n v="125.15"/>
    <x v="1"/>
    <x v="1"/>
    <x v="7"/>
    <n v="1213.76"/>
    <n v="5355.64"/>
  </r>
  <r>
    <x v="8920"/>
    <x v="2"/>
    <x v="2"/>
    <n v="3630.82"/>
    <n v="0.35"/>
    <n v="5"/>
    <d v="2024-12-29T00:00:00"/>
    <d v="2024-12-30T00:00:00"/>
    <x v="1"/>
    <x v="0"/>
    <n v="663.03"/>
    <x v="2"/>
    <x v="1"/>
    <x v="10"/>
    <n v="2967.79"/>
    <n v="18154.100000000002"/>
  </r>
  <r>
    <x v="8921"/>
    <x v="3"/>
    <x v="3"/>
    <n v="3987.82"/>
    <n v="0.2"/>
    <n v="4"/>
    <d v="2024-06-17T00:00:00"/>
    <d v="2024-06-18T00:00:00"/>
    <x v="0"/>
    <x v="1"/>
    <n v="423.09"/>
    <x v="5"/>
    <x v="1"/>
    <x v="9"/>
    <n v="3564.73"/>
    <n v="15951.28"/>
  </r>
  <r>
    <x v="8922"/>
    <x v="0"/>
    <x v="4"/>
    <n v="1921.5"/>
    <n v="0"/>
    <n v="2"/>
    <d v="2024-05-07T00:00:00"/>
    <d v="2024-05-08T00:00:00"/>
    <x v="0"/>
    <x v="2"/>
    <n v="356.73"/>
    <x v="0"/>
    <x v="1"/>
    <x v="5"/>
    <n v="1564.77"/>
    <n v="3843"/>
  </r>
  <r>
    <x v="8923"/>
    <x v="1"/>
    <x v="2"/>
    <n v="3971.38"/>
    <n v="0.47"/>
    <n v="5"/>
    <d v="2024-09-16T00:00:00"/>
    <d v="2024-09-18T00:00:00"/>
    <x v="1"/>
    <x v="1"/>
    <n v="602.70000000000005"/>
    <x v="5"/>
    <x v="1"/>
    <x v="7"/>
    <n v="3368.6800000000003"/>
    <n v="19856.900000000001"/>
  </r>
  <r>
    <x v="8924"/>
    <x v="3"/>
    <x v="2"/>
    <n v="2274.35"/>
    <n v="7.0000000000000007E-2"/>
    <n v="3"/>
    <d v="2024-09-04T00:00:00"/>
    <d v="2024-09-06T00:00:00"/>
    <x v="0"/>
    <x v="2"/>
    <n v="429.56"/>
    <x v="2"/>
    <x v="1"/>
    <x v="7"/>
    <n v="1844.79"/>
    <n v="6823.0499999999993"/>
  </r>
  <r>
    <x v="8925"/>
    <x v="3"/>
    <x v="3"/>
    <n v="4302.46"/>
    <n v="7.0000000000000007E-2"/>
    <n v="7"/>
    <d v="2023-01-29T00:00:00"/>
    <d v="2023-01-30T00:00:00"/>
    <x v="1"/>
    <x v="2"/>
    <n v="793.27"/>
    <x v="5"/>
    <x v="0"/>
    <x v="6"/>
    <n v="3509.19"/>
    <n v="30117.22"/>
  </r>
  <r>
    <x v="8926"/>
    <x v="1"/>
    <x v="0"/>
    <n v="222.03"/>
    <n v="0.41"/>
    <n v="4"/>
    <d v="2024-03-31T00:00:00"/>
    <d v="2024-04-01T00:00:00"/>
    <x v="2"/>
    <x v="0"/>
    <n v="11.4"/>
    <x v="4"/>
    <x v="1"/>
    <x v="0"/>
    <n v="210.63"/>
    <n v="888.12"/>
  </r>
  <r>
    <x v="8927"/>
    <x v="1"/>
    <x v="2"/>
    <n v="509.13"/>
    <n v="0.17"/>
    <n v="2"/>
    <d v="2024-08-09T00:00:00"/>
    <d v="2024-08-14T00:00:00"/>
    <x v="2"/>
    <x v="1"/>
    <n v="114.63"/>
    <x v="0"/>
    <x v="1"/>
    <x v="1"/>
    <n v="394.5"/>
    <n v="1018.26"/>
  </r>
  <r>
    <x v="8928"/>
    <x v="1"/>
    <x v="1"/>
    <n v="3904.12"/>
    <n v="0.16"/>
    <n v="8"/>
    <d v="2023-12-16T00:00:00"/>
    <d v="2023-12-21T00:00:00"/>
    <x v="0"/>
    <x v="0"/>
    <n v="768.56"/>
    <x v="0"/>
    <x v="0"/>
    <x v="10"/>
    <n v="3135.56"/>
    <n v="31232.959999999999"/>
  </r>
  <r>
    <x v="8929"/>
    <x v="0"/>
    <x v="1"/>
    <n v="3158.04"/>
    <n v="0.31"/>
    <n v="2"/>
    <d v="2024-11-29T00:00:00"/>
    <d v="2024-12-02T00:00:00"/>
    <x v="2"/>
    <x v="0"/>
    <n v="635.6"/>
    <x v="2"/>
    <x v="1"/>
    <x v="11"/>
    <n v="2522.44"/>
    <n v="6316.08"/>
  </r>
  <r>
    <x v="8930"/>
    <x v="1"/>
    <x v="1"/>
    <n v="2839.2"/>
    <n v="0.03"/>
    <n v="7"/>
    <d v="2024-06-10T00:00:00"/>
    <d v="2024-06-12T00:00:00"/>
    <x v="2"/>
    <x v="2"/>
    <n v="335.49"/>
    <x v="0"/>
    <x v="1"/>
    <x v="9"/>
    <n v="2503.71"/>
    <n v="19874.399999999998"/>
  </r>
  <r>
    <x v="8931"/>
    <x v="2"/>
    <x v="4"/>
    <n v="3108.5"/>
    <n v="0.12"/>
    <n v="8"/>
    <d v="2024-10-22T00:00:00"/>
    <d v="2024-10-26T00:00:00"/>
    <x v="0"/>
    <x v="1"/>
    <n v="896.56"/>
    <x v="3"/>
    <x v="1"/>
    <x v="2"/>
    <n v="2211.94"/>
    <n v="24868"/>
  </r>
  <r>
    <x v="8932"/>
    <x v="3"/>
    <x v="4"/>
    <n v="4657.93"/>
    <n v="0.03"/>
    <n v="3"/>
    <d v="2023-04-21T00:00:00"/>
    <d v="2023-04-24T00:00:00"/>
    <x v="1"/>
    <x v="2"/>
    <n v="668.15"/>
    <x v="4"/>
    <x v="0"/>
    <x v="3"/>
    <n v="3989.78"/>
    <n v="13973.79"/>
  </r>
  <r>
    <x v="8933"/>
    <x v="1"/>
    <x v="2"/>
    <n v="3312.13"/>
    <n v="0.15"/>
    <n v="6"/>
    <d v="2024-08-23T00:00:00"/>
    <d v="2024-08-30T00:00:00"/>
    <x v="2"/>
    <x v="1"/>
    <n v="367.73"/>
    <x v="0"/>
    <x v="1"/>
    <x v="1"/>
    <n v="2944.4"/>
    <n v="19872.78"/>
  </r>
  <r>
    <x v="8934"/>
    <x v="1"/>
    <x v="2"/>
    <n v="3272.63"/>
    <n v="0.43"/>
    <n v="4"/>
    <d v="2023-09-04T00:00:00"/>
    <d v="2023-09-11T00:00:00"/>
    <x v="1"/>
    <x v="0"/>
    <n v="189.85"/>
    <x v="1"/>
    <x v="0"/>
    <x v="7"/>
    <n v="3082.78"/>
    <n v="13090.52"/>
  </r>
  <r>
    <x v="8935"/>
    <x v="0"/>
    <x v="2"/>
    <n v="3821.41"/>
    <n v="0.45"/>
    <n v="2"/>
    <d v="2023-03-12T00:00:00"/>
    <d v="2023-03-15T00:00:00"/>
    <x v="2"/>
    <x v="0"/>
    <n v="759.83"/>
    <x v="4"/>
    <x v="0"/>
    <x v="0"/>
    <n v="3061.58"/>
    <n v="7642.82"/>
  </r>
  <r>
    <x v="8936"/>
    <x v="0"/>
    <x v="4"/>
    <n v="4346.4399999999996"/>
    <n v="0.15"/>
    <n v="8"/>
    <d v="2023-04-23T00:00:00"/>
    <d v="2023-04-24T00:00:00"/>
    <x v="0"/>
    <x v="1"/>
    <n v="1123.79"/>
    <x v="4"/>
    <x v="0"/>
    <x v="3"/>
    <n v="3222.6499999999996"/>
    <n v="34771.519999999997"/>
  </r>
  <r>
    <x v="8937"/>
    <x v="3"/>
    <x v="2"/>
    <n v="1383.37"/>
    <n v="0.09"/>
    <n v="2"/>
    <d v="2024-04-10T00:00:00"/>
    <d v="2024-04-11T00:00:00"/>
    <x v="0"/>
    <x v="1"/>
    <n v="135.44"/>
    <x v="2"/>
    <x v="1"/>
    <x v="3"/>
    <n v="1247.9299999999998"/>
    <n v="2766.74"/>
  </r>
  <r>
    <x v="8938"/>
    <x v="2"/>
    <x v="3"/>
    <n v="3122.07"/>
    <n v="7.0000000000000007E-2"/>
    <n v="9"/>
    <d v="2024-01-31T00:00:00"/>
    <d v="2024-02-04T00:00:00"/>
    <x v="1"/>
    <x v="2"/>
    <n v="687.94"/>
    <x v="3"/>
    <x v="1"/>
    <x v="6"/>
    <n v="2434.13"/>
    <n v="28098.63"/>
  </r>
  <r>
    <x v="8939"/>
    <x v="3"/>
    <x v="0"/>
    <n v="2961.48"/>
    <n v="0.2"/>
    <n v="9"/>
    <d v="2023-02-16T00:00:00"/>
    <d v="2023-02-21T00:00:00"/>
    <x v="0"/>
    <x v="0"/>
    <n v="151.24"/>
    <x v="5"/>
    <x v="0"/>
    <x v="8"/>
    <n v="2810.24"/>
    <n v="26653.32"/>
  </r>
  <r>
    <x v="8940"/>
    <x v="1"/>
    <x v="1"/>
    <n v="760.76"/>
    <n v="0.41"/>
    <n v="8"/>
    <d v="2024-08-03T00:00:00"/>
    <d v="2024-08-04T00:00:00"/>
    <x v="1"/>
    <x v="0"/>
    <n v="151.18"/>
    <x v="2"/>
    <x v="1"/>
    <x v="1"/>
    <n v="609.57999999999993"/>
    <n v="6086.08"/>
  </r>
  <r>
    <x v="8941"/>
    <x v="2"/>
    <x v="1"/>
    <n v="2649.55"/>
    <n v="0.43"/>
    <n v="3"/>
    <d v="2023-08-31T00:00:00"/>
    <d v="2023-09-02T00:00:00"/>
    <x v="1"/>
    <x v="1"/>
    <n v="179.3"/>
    <x v="5"/>
    <x v="0"/>
    <x v="1"/>
    <n v="2470.25"/>
    <n v="7948.6500000000005"/>
  </r>
  <r>
    <x v="8942"/>
    <x v="2"/>
    <x v="3"/>
    <n v="440.8"/>
    <n v="0.02"/>
    <n v="8"/>
    <d v="2024-03-31T00:00:00"/>
    <d v="2024-04-04T00:00:00"/>
    <x v="2"/>
    <x v="1"/>
    <n v="120.87"/>
    <x v="2"/>
    <x v="1"/>
    <x v="0"/>
    <n v="319.93"/>
    <n v="3526.4"/>
  </r>
  <r>
    <x v="8943"/>
    <x v="2"/>
    <x v="2"/>
    <n v="1006.3"/>
    <n v="0.1"/>
    <n v="5"/>
    <d v="2023-07-02T00:00:00"/>
    <d v="2023-07-08T00:00:00"/>
    <x v="1"/>
    <x v="0"/>
    <n v="122.2"/>
    <x v="0"/>
    <x v="0"/>
    <x v="4"/>
    <n v="884.09999999999991"/>
    <n v="5031.5"/>
  </r>
  <r>
    <x v="8944"/>
    <x v="2"/>
    <x v="4"/>
    <n v="4573.5200000000004"/>
    <n v="0.1"/>
    <n v="5"/>
    <d v="2023-11-21T00:00:00"/>
    <d v="2023-11-25T00:00:00"/>
    <x v="1"/>
    <x v="2"/>
    <n v="789.19"/>
    <x v="2"/>
    <x v="0"/>
    <x v="11"/>
    <n v="3784.3300000000004"/>
    <n v="22867.600000000002"/>
  </r>
  <r>
    <x v="8945"/>
    <x v="3"/>
    <x v="2"/>
    <n v="684.29"/>
    <n v="0.41"/>
    <n v="2"/>
    <d v="2023-12-08T00:00:00"/>
    <d v="2023-12-09T00:00:00"/>
    <x v="0"/>
    <x v="2"/>
    <n v="101.16"/>
    <x v="4"/>
    <x v="0"/>
    <x v="10"/>
    <n v="583.13"/>
    <n v="1368.58"/>
  </r>
  <r>
    <x v="8946"/>
    <x v="0"/>
    <x v="2"/>
    <n v="2936.69"/>
    <n v="0.23"/>
    <n v="3"/>
    <d v="2024-08-06T00:00:00"/>
    <d v="2024-08-10T00:00:00"/>
    <x v="1"/>
    <x v="2"/>
    <n v="571.63"/>
    <x v="3"/>
    <x v="1"/>
    <x v="1"/>
    <n v="2365.06"/>
    <n v="8810.07"/>
  </r>
  <r>
    <x v="8947"/>
    <x v="0"/>
    <x v="1"/>
    <n v="1685.06"/>
    <n v="0.18"/>
    <n v="8"/>
    <d v="2024-02-07T00:00:00"/>
    <d v="2024-02-12T00:00:00"/>
    <x v="2"/>
    <x v="1"/>
    <n v="216.36"/>
    <x v="0"/>
    <x v="1"/>
    <x v="8"/>
    <n v="1468.6999999999998"/>
    <n v="13480.48"/>
  </r>
  <r>
    <x v="8948"/>
    <x v="1"/>
    <x v="1"/>
    <n v="2821.04"/>
    <n v="0.48"/>
    <n v="1"/>
    <d v="2024-11-04T00:00:00"/>
    <d v="2024-11-05T00:00:00"/>
    <x v="1"/>
    <x v="1"/>
    <n v="793.56"/>
    <x v="5"/>
    <x v="1"/>
    <x v="11"/>
    <n v="2027.48"/>
    <n v="2821.04"/>
  </r>
  <r>
    <x v="8949"/>
    <x v="0"/>
    <x v="4"/>
    <n v="1251.3699999999999"/>
    <n v="0.46"/>
    <n v="4"/>
    <d v="2024-12-03T00:00:00"/>
    <d v="2024-12-08T00:00:00"/>
    <x v="0"/>
    <x v="0"/>
    <n v="164.3"/>
    <x v="2"/>
    <x v="1"/>
    <x v="10"/>
    <n v="1087.07"/>
    <n v="5005.4799999999996"/>
  </r>
  <r>
    <x v="8950"/>
    <x v="0"/>
    <x v="1"/>
    <n v="2277.46"/>
    <n v="0.22"/>
    <n v="6"/>
    <d v="2024-09-29T00:00:00"/>
    <d v="2024-10-04T00:00:00"/>
    <x v="1"/>
    <x v="0"/>
    <n v="411.88"/>
    <x v="2"/>
    <x v="1"/>
    <x v="7"/>
    <n v="1865.58"/>
    <n v="13664.76"/>
  </r>
  <r>
    <x v="8951"/>
    <x v="0"/>
    <x v="2"/>
    <n v="4349.93"/>
    <n v="0.06"/>
    <n v="9"/>
    <d v="2023-06-27T00:00:00"/>
    <d v="2023-07-03T00:00:00"/>
    <x v="1"/>
    <x v="1"/>
    <n v="653.76"/>
    <x v="0"/>
    <x v="0"/>
    <x v="9"/>
    <n v="3696.17"/>
    <n v="39149.370000000003"/>
  </r>
  <r>
    <x v="8952"/>
    <x v="0"/>
    <x v="3"/>
    <n v="1943.46"/>
    <n v="0.09"/>
    <n v="8"/>
    <d v="2023-08-29T00:00:00"/>
    <d v="2023-08-31T00:00:00"/>
    <x v="0"/>
    <x v="2"/>
    <n v="209.25"/>
    <x v="5"/>
    <x v="0"/>
    <x v="1"/>
    <n v="1734.21"/>
    <n v="15547.68"/>
  </r>
  <r>
    <x v="8953"/>
    <x v="1"/>
    <x v="4"/>
    <n v="1829.85"/>
    <n v="0.06"/>
    <n v="5"/>
    <d v="2024-09-24T00:00:00"/>
    <d v="2024-09-25T00:00:00"/>
    <x v="1"/>
    <x v="0"/>
    <n v="544.6"/>
    <x v="4"/>
    <x v="1"/>
    <x v="7"/>
    <n v="1285.25"/>
    <n v="9149.25"/>
  </r>
  <r>
    <x v="8954"/>
    <x v="3"/>
    <x v="3"/>
    <n v="2285.98"/>
    <n v="0.34"/>
    <n v="7"/>
    <d v="2023-03-22T00:00:00"/>
    <d v="2023-03-24T00:00:00"/>
    <x v="1"/>
    <x v="1"/>
    <n v="499.67"/>
    <x v="5"/>
    <x v="0"/>
    <x v="0"/>
    <n v="1786.31"/>
    <n v="16001.86"/>
  </r>
  <r>
    <x v="8955"/>
    <x v="2"/>
    <x v="2"/>
    <n v="592.41"/>
    <n v="0.28000000000000003"/>
    <n v="8"/>
    <d v="2023-10-22T00:00:00"/>
    <d v="2023-10-24T00:00:00"/>
    <x v="0"/>
    <x v="2"/>
    <n v="105.48"/>
    <x v="1"/>
    <x v="0"/>
    <x v="2"/>
    <n v="486.92999999999995"/>
    <n v="4739.28"/>
  </r>
  <r>
    <x v="8956"/>
    <x v="0"/>
    <x v="4"/>
    <n v="1998"/>
    <n v="0.28000000000000003"/>
    <n v="9"/>
    <d v="2024-09-04T00:00:00"/>
    <d v="2024-09-08T00:00:00"/>
    <x v="2"/>
    <x v="1"/>
    <n v="423.64"/>
    <x v="4"/>
    <x v="1"/>
    <x v="7"/>
    <n v="1574.3600000000001"/>
    <n v="17982"/>
  </r>
  <r>
    <x v="8957"/>
    <x v="3"/>
    <x v="3"/>
    <n v="133.81"/>
    <n v="0.05"/>
    <n v="3"/>
    <d v="2023-06-08T00:00:00"/>
    <d v="2023-06-11T00:00:00"/>
    <x v="2"/>
    <x v="1"/>
    <n v="23.74"/>
    <x v="0"/>
    <x v="0"/>
    <x v="9"/>
    <n v="110.07000000000001"/>
    <n v="401.43"/>
  </r>
  <r>
    <x v="8958"/>
    <x v="0"/>
    <x v="4"/>
    <n v="2566.65"/>
    <n v="0.4"/>
    <n v="8"/>
    <d v="2024-02-10T00:00:00"/>
    <d v="2024-02-11T00:00:00"/>
    <x v="2"/>
    <x v="2"/>
    <n v="613.55999999999995"/>
    <x v="1"/>
    <x v="1"/>
    <x v="8"/>
    <n v="1953.0900000000001"/>
    <n v="20533.2"/>
  </r>
  <r>
    <x v="8959"/>
    <x v="0"/>
    <x v="2"/>
    <n v="4254.91"/>
    <n v="0.27"/>
    <n v="3"/>
    <d v="2023-02-27T00:00:00"/>
    <d v="2023-03-04T00:00:00"/>
    <x v="2"/>
    <x v="0"/>
    <n v="441.67"/>
    <x v="0"/>
    <x v="0"/>
    <x v="8"/>
    <n v="3813.24"/>
    <n v="12764.73"/>
  </r>
  <r>
    <x v="8960"/>
    <x v="2"/>
    <x v="4"/>
    <n v="2805.16"/>
    <n v="0.05"/>
    <n v="1"/>
    <d v="2024-06-20T00:00:00"/>
    <d v="2024-06-26T00:00:00"/>
    <x v="2"/>
    <x v="2"/>
    <n v="833.06"/>
    <x v="3"/>
    <x v="1"/>
    <x v="9"/>
    <n v="1972.1"/>
    <n v="2805.16"/>
  </r>
  <r>
    <x v="8961"/>
    <x v="2"/>
    <x v="2"/>
    <n v="3077.85"/>
    <n v="0.37"/>
    <n v="4"/>
    <d v="2023-10-02T00:00:00"/>
    <d v="2023-10-06T00:00:00"/>
    <x v="2"/>
    <x v="1"/>
    <n v="381.36"/>
    <x v="2"/>
    <x v="0"/>
    <x v="2"/>
    <n v="2696.49"/>
    <n v="12311.4"/>
  </r>
  <r>
    <x v="8962"/>
    <x v="2"/>
    <x v="4"/>
    <n v="249.76"/>
    <n v="0.49"/>
    <n v="7"/>
    <d v="2023-02-23T00:00:00"/>
    <d v="2023-02-25T00:00:00"/>
    <x v="0"/>
    <x v="2"/>
    <n v="37.450000000000003"/>
    <x v="2"/>
    <x v="0"/>
    <x v="8"/>
    <n v="212.31"/>
    <n v="1748.32"/>
  </r>
  <r>
    <x v="8963"/>
    <x v="0"/>
    <x v="4"/>
    <n v="4311.62"/>
    <n v="0.22"/>
    <n v="9"/>
    <d v="2023-07-18T00:00:00"/>
    <d v="2023-07-24T00:00:00"/>
    <x v="0"/>
    <x v="2"/>
    <n v="1260.3800000000001"/>
    <x v="3"/>
    <x v="0"/>
    <x v="4"/>
    <n v="3051.24"/>
    <n v="38804.58"/>
  </r>
  <r>
    <x v="8964"/>
    <x v="0"/>
    <x v="1"/>
    <n v="1986.52"/>
    <n v="0.06"/>
    <n v="7"/>
    <d v="2023-01-02T00:00:00"/>
    <d v="2023-01-04T00:00:00"/>
    <x v="1"/>
    <x v="1"/>
    <n v="226.34"/>
    <x v="2"/>
    <x v="0"/>
    <x v="6"/>
    <n v="1760.18"/>
    <n v="13905.64"/>
  </r>
  <r>
    <x v="8965"/>
    <x v="0"/>
    <x v="2"/>
    <n v="4876.78"/>
    <n v="0.05"/>
    <n v="5"/>
    <d v="2023-12-01T00:00:00"/>
    <d v="2023-12-02T00:00:00"/>
    <x v="1"/>
    <x v="0"/>
    <n v="450.02"/>
    <x v="4"/>
    <x v="0"/>
    <x v="10"/>
    <n v="4426.76"/>
    <n v="24383.899999999998"/>
  </r>
  <r>
    <x v="8966"/>
    <x v="2"/>
    <x v="0"/>
    <n v="690.28"/>
    <n v="0.01"/>
    <n v="1"/>
    <d v="2023-01-22T00:00:00"/>
    <d v="2023-01-26T00:00:00"/>
    <x v="0"/>
    <x v="1"/>
    <n v="142.41999999999999"/>
    <x v="1"/>
    <x v="0"/>
    <x v="6"/>
    <n v="547.86"/>
    <n v="690.28"/>
  </r>
  <r>
    <x v="8967"/>
    <x v="1"/>
    <x v="4"/>
    <n v="4728.8900000000003"/>
    <n v="0.39"/>
    <n v="1"/>
    <d v="2024-05-08T00:00:00"/>
    <d v="2024-05-14T00:00:00"/>
    <x v="2"/>
    <x v="1"/>
    <n v="1377.06"/>
    <x v="2"/>
    <x v="1"/>
    <x v="5"/>
    <n v="3351.8300000000004"/>
    <n v="4728.8900000000003"/>
  </r>
  <r>
    <x v="8968"/>
    <x v="3"/>
    <x v="3"/>
    <n v="3208.03"/>
    <n v="0.35"/>
    <n v="9"/>
    <d v="2023-06-15T00:00:00"/>
    <d v="2023-06-21T00:00:00"/>
    <x v="2"/>
    <x v="2"/>
    <n v="956.47"/>
    <x v="3"/>
    <x v="0"/>
    <x v="9"/>
    <n v="2251.5600000000004"/>
    <n v="28872.27"/>
  </r>
  <r>
    <x v="8969"/>
    <x v="1"/>
    <x v="1"/>
    <n v="356.47"/>
    <n v="0.28999999999999998"/>
    <n v="4"/>
    <d v="2023-04-27T00:00:00"/>
    <d v="2023-05-02T00:00:00"/>
    <x v="0"/>
    <x v="1"/>
    <n v="39.07"/>
    <x v="1"/>
    <x v="0"/>
    <x v="3"/>
    <n v="317.40000000000003"/>
    <n v="1425.88"/>
  </r>
  <r>
    <x v="8970"/>
    <x v="0"/>
    <x v="1"/>
    <n v="4861.33"/>
    <n v="0.38"/>
    <n v="3"/>
    <d v="2023-12-09T00:00:00"/>
    <d v="2023-12-11T00:00:00"/>
    <x v="2"/>
    <x v="2"/>
    <n v="610.70000000000005"/>
    <x v="0"/>
    <x v="0"/>
    <x v="10"/>
    <n v="4250.63"/>
    <n v="14583.99"/>
  </r>
  <r>
    <x v="8971"/>
    <x v="0"/>
    <x v="4"/>
    <n v="167.98"/>
    <n v="0.5"/>
    <n v="5"/>
    <d v="2024-07-31T00:00:00"/>
    <d v="2024-08-04T00:00:00"/>
    <x v="2"/>
    <x v="2"/>
    <n v="41.47"/>
    <x v="3"/>
    <x v="1"/>
    <x v="4"/>
    <n v="126.50999999999999"/>
    <n v="839.9"/>
  </r>
  <r>
    <x v="8972"/>
    <x v="1"/>
    <x v="0"/>
    <n v="3680.43"/>
    <n v="0.2"/>
    <n v="7"/>
    <d v="2023-10-16T00:00:00"/>
    <d v="2023-10-23T00:00:00"/>
    <x v="0"/>
    <x v="1"/>
    <n v="326.23"/>
    <x v="1"/>
    <x v="0"/>
    <x v="2"/>
    <n v="3354.2"/>
    <n v="25763.01"/>
  </r>
  <r>
    <x v="8973"/>
    <x v="0"/>
    <x v="1"/>
    <n v="4458.7"/>
    <n v="0.35"/>
    <n v="7"/>
    <d v="2023-12-04T00:00:00"/>
    <d v="2023-12-09T00:00:00"/>
    <x v="2"/>
    <x v="0"/>
    <n v="585.73"/>
    <x v="1"/>
    <x v="0"/>
    <x v="10"/>
    <n v="3872.97"/>
    <n v="31210.899999999998"/>
  </r>
  <r>
    <x v="8974"/>
    <x v="3"/>
    <x v="2"/>
    <n v="961.48"/>
    <n v="0.19"/>
    <n v="5"/>
    <d v="2023-05-01T00:00:00"/>
    <d v="2023-05-05T00:00:00"/>
    <x v="2"/>
    <x v="0"/>
    <n v="181.09"/>
    <x v="0"/>
    <x v="0"/>
    <x v="5"/>
    <n v="780.39"/>
    <n v="4807.3999999999996"/>
  </r>
  <r>
    <x v="8975"/>
    <x v="0"/>
    <x v="4"/>
    <n v="1782.45"/>
    <n v="0.18"/>
    <n v="8"/>
    <d v="2023-05-15T00:00:00"/>
    <d v="2023-05-17T00:00:00"/>
    <x v="1"/>
    <x v="2"/>
    <n v="196.94"/>
    <x v="1"/>
    <x v="0"/>
    <x v="5"/>
    <n v="1585.51"/>
    <n v="14259.6"/>
  </r>
  <r>
    <x v="8976"/>
    <x v="3"/>
    <x v="4"/>
    <n v="2850.02"/>
    <n v="0.43"/>
    <n v="5"/>
    <d v="2023-11-11T00:00:00"/>
    <d v="2023-11-13T00:00:00"/>
    <x v="1"/>
    <x v="2"/>
    <n v="160.63"/>
    <x v="2"/>
    <x v="0"/>
    <x v="11"/>
    <n v="2689.39"/>
    <n v="14250.1"/>
  </r>
  <r>
    <x v="8977"/>
    <x v="1"/>
    <x v="0"/>
    <n v="3431.07"/>
    <n v="0.28999999999999998"/>
    <n v="4"/>
    <d v="2024-12-28T00:00:00"/>
    <d v="2025-01-02T00:00:00"/>
    <x v="2"/>
    <x v="2"/>
    <n v="188.2"/>
    <x v="0"/>
    <x v="1"/>
    <x v="10"/>
    <n v="3242.8700000000003"/>
    <n v="13724.28"/>
  </r>
  <r>
    <x v="8978"/>
    <x v="1"/>
    <x v="2"/>
    <n v="4372.1899999999996"/>
    <n v="0.06"/>
    <n v="6"/>
    <d v="2024-05-18T00:00:00"/>
    <d v="2024-05-22T00:00:00"/>
    <x v="0"/>
    <x v="0"/>
    <n v="1280.47"/>
    <x v="2"/>
    <x v="1"/>
    <x v="5"/>
    <n v="3091.7199999999993"/>
    <n v="26233.14"/>
  </r>
  <r>
    <x v="8979"/>
    <x v="0"/>
    <x v="2"/>
    <n v="3829.25"/>
    <n v="0.2"/>
    <n v="3"/>
    <d v="2023-09-24T00:00:00"/>
    <d v="2023-09-26T00:00:00"/>
    <x v="1"/>
    <x v="1"/>
    <n v="656.12"/>
    <x v="4"/>
    <x v="0"/>
    <x v="7"/>
    <n v="3173.13"/>
    <n v="11487.75"/>
  </r>
  <r>
    <x v="8980"/>
    <x v="3"/>
    <x v="0"/>
    <n v="1880.32"/>
    <n v="0.4"/>
    <n v="4"/>
    <d v="2023-05-20T00:00:00"/>
    <d v="2023-05-27T00:00:00"/>
    <x v="2"/>
    <x v="1"/>
    <n v="550.96"/>
    <x v="5"/>
    <x v="0"/>
    <x v="5"/>
    <n v="1329.36"/>
    <n v="7521.28"/>
  </r>
  <r>
    <x v="8981"/>
    <x v="0"/>
    <x v="3"/>
    <n v="4126.43"/>
    <n v="0.47"/>
    <n v="8"/>
    <d v="2024-10-19T00:00:00"/>
    <d v="2024-10-23T00:00:00"/>
    <x v="2"/>
    <x v="0"/>
    <n v="597.5"/>
    <x v="4"/>
    <x v="1"/>
    <x v="2"/>
    <n v="3528.9300000000003"/>
    <n v="33011.440000000002"/>
  </r>
  <r>
    <x v="8982"/>
    <x v="2"/>
    <x v="2"/>
    <n v="4833.78"/>
    <n v="0.31"/>
    <n v="3"/>
    <d v="2024-04-29T00:00:00"/>
    <d v="2024-05-06T00:00:00"/>
    <x v="1"/>
    <x v="0"/>
    <n v="1231.4100000000001"/>
    <x v="4"/>
    <x v="1"/>
    <x v="3"/>
    <n v="3602.37"/>
    <n v="14501.34"/>
  </r>
  <r>
    <x v="8983"/>
    <x v="2"/>
    <x v="3"/>
    <n v="1212.23"/>
    <n v="0.2"/>
    <n v="3"/>
    <d v="2024-01-20T00:00:00"/>
    <d v="2024-01-21T00:00:00"/>
    <x v="0"/>
    <x v="1"/>
    <n v="102.99"/>
    <x v="0"/>
    <x v="1"/>
    <x v="6"/>
    <n v="1109.24"/>
    <n v="3636.69"/>
  </r>
  <r>
    <x v="8984"/>
    <x v="2"/>
    <x v="3"/>
    <n v="463.07"/>
    <n v="0.13"/>
    <n v="6"/>
    <d v="2023-05-01T00:00:00"/>
    <d v="2023-05-08T00:00:00"/>
    <x v="1"/>
    <x v="2"/>
    <n v="29.55"/>
    <x v="2"/>
    <x v="0"/>
    <x v="5"/>
    <n v="433.52"/>
    <n v="2778.42"/>
  </r>
  <r>
    <x v="8985"/>
    <x v="2"/>
    <x v="4"/>
    <n v="2190.44"/>
    <n v="0.21"/>
    <n v="8"/>
    <d v="2023-09-14T00:00:00"/>
    <d v="2023-09-19T00:00:00"/>
    <x v="0"/>
    <x v="0"/>
    <n v="301.77"/>
    <x v="0"/>
    <x v="0"/>
    <x v="7"/>
    <n v="1888.67"/>
    <n v="17523.52"/>
  </r>
  <r>
    <x v="8986"/>
    <x v="0"/>
    <x v="4"/>
    <n v="4418.8500000000004"/>
    <n v="0.28000000000000003"/>
    <n v="2"/>
    <d v="2023-09-04T00:00:00"/>
    <d v="2023-09-07T00:00:00"/>
    <x v="0"/>
    <x v="1"/>
    <n v="265.51"/>
    <x v="2"/>
    <x v="0"/>
    <x v="7"/>
    <n v="4153.34"/>
    <n v="8837.7000000000007"/>
  </r>
  <r>
    <x v="8987"/>
    <x v="2"/>
    <x v="1"/>
    <n v="836.43"/>
    <n v="0"/>
    <n v="1"/>
    <d v="2024-08-07T00:00:00"/>
    <d v="2024-08-12T00:00:00"/>
    <x v="0"/>
    <x v="0"/>
    <n v="143.56"/>
    <x v="0"/>
    <x v="1"/>
    <x v="1"/>
    <n v="692.86999999999989"/>
    <n v="836.43"/>
  </r>
  <r>
    <x v="8988"/>
    <x v="3"/>
    <x v="4"/>
    <n v="4440.41"/>
    <n v="0.13"/>
    <n v="1"/>
    <d v="2024-03-24T00:00:00"/>
    <d v="2024-03-26T00:00:00"/>
    <x v="2"/>
    <x v="1"/>
    <n v="931.24"/>
    <x v="3"/>
    <x v="1"/>
    <x v="0"/>
    <n v="3509.17"/>
    <n v="4440.41"/>
  </r>
  <r>
    <x v="8989"/>
    <x v="1"/>
    <x v="2"/>
    <n v="4961.84"/>
    <n v="0.34"/>
    <n v="7"/>
    <d v="2023-11-16T00:00:00"/>
    <d v="2023-11-20T00:00:00"/>
    <x v="1"/>
    <x v="2"/>
    <n v="393.95"/>
    <x v="4"/>
    <x v="0"/>
    <x v="11"/>
    <n v="4567.8900000000003"/>
    <n v="34732.880000000005"/>
  </r>
  <r>
    <x v="8990"/>
    <x v="1"/>
    <x v="2"/>
    <n v="364.61"/>
    <n v="0.34"/>
    <n v="2"/>
    <d v="2024-07-14T00:00:00"/>
    <d v="2024-07-20T00:00:00"/>
    <x v="0"/>
    <x v="2"/>
    <n v="56.78"/>
    <x v="2"/>
    <x v="1"/>
    <x v="4"/>
    <n v="307.83000000000004"/>
    <n v="729.22"/>
  </r>
  <r>
    <x v="8991"/>
    <x v="2"/>
    <x v="3"/>
    <n v="2526.7600000000002"/>
    <n v="0.33"/>
    <n v="9"/>
    <d v="2024-12-20T00:00:00"/>
    <d v="2024-12-25T00:00:00"/>
    <x v="2"/>
    <x v="0"/>
    <n v="701.86"/>
    <x v="5"/>
    <x v="1"/>
    <x v="10"/>
    <n v="1824.9"/>
    <n v="22740.840000000004"/>
  </r>
  <r>
    <x v="8992"/>
    <x v="2"/>
    <x v="2"/>
    <n v="1711.54"/>
    <n v="0.47"/>
    <n v="4"/>
    <d v="2023-06-12T00:00:00"/>
    <d v="2023-06-15T00:00:00"/>
    <x v="1"/>
    <x v="0"/>
    <n v="327.66000000000003"/>
    <x v="3"/>
    <x v="0"/>
    <x v="9"/>
    <n v="1383.8799999999999"/>
    <n v="6846.16"/>
  </r>
  <r>
    <x v="8993"/>
    <x v="2"/>
    <x v="4"/>
    <n v="2029.03"/>
    <n v="0.28000000000000003"/>
    <n v="7"/>
    <d v="2023-06-18T00:00:00"/>
    <d v="2023-06-19T00:00:00"/>
    <x v="1"/>
    <x v="0"/>
    <n v="352.56"/>
    <x v="3"/>
    <x v="0"/>
    <x v="9"/>
    <n v="1676.47"/>
    <n v="14203.21"/>
  </r>
  <r>
    <x v="8994"/>
    <x v="0"/>
    <x v="4"/>
    <n v="2313.0100000000002"/>
    <n v="0.13"/>
    <n v="5"/>
    <d v="2024-06-30T00:00:00"/>
    <d v="2024-07-02T00:00:00"/>
    <x v="0"/>
    <x v="2"/>
    <n v="488.18"/>
    <x v="5"/>
    <x v="1"/>
    <x v="9"/>
    <n v="1824.8300000000002"/>
    <n v="11565.050000000001"/>
  </r>
  <r>
    <x v="8995"/>
    <x v="1"/>
    <x v="4"/>
    <n v="3724.55"/>
    <n v="0.41"/>
    <n v="5"/>
    <d v="2024-08-14T00:00:00"/>
    <d v="2024-08-18T00:00:00"/>
    <x v="1"/>
    <x v="0"/>
    <n v="1011.78"/>
    <x v="1"/>
    <x v="1"/>
    <x v="1"/>
    <n v="2712.7700000000004"/>
    <n v="18622.75"/>
  </r>
  <r>
    <x v="8996"/>
    <x v="2"/>
    <x v="0"/>
    <n v="2997.37"/>
    <n v="0.19"/>
    <n v="7"/>
    <d v="2023-10-31T00:00:00"/>
    <d v="2023-11-01T00:00:00"/>
    <x v="0"/>
    <x v="0"/>
    <n v="752.7"/>
    <x v="0"/>
    <x v="0"/>
    <x v="2"/>
    <n v="2244.67"/>
    <n v="20981.59"/>
  </r>
  <r>
    <x v="8997"/>
    <x v="3"/>
    <x v="2"/>
    <n v="4809.8900000000003"/>
    <n v="0.12"/>
    <n v="9"/>
    <d v="2024-11-12T00:00:00"/>
    <d v="2024-11-14T00:00:00"/>
    <x v="2"/>
    <x v="1"/>
    <n v="545.6"/>
    <x v="1"/>
    <x v="1"/>
    <x v="11"/>
    <n v="4264.29"/>
    <n v="43289.01"/>
  </r>
  <r>
    <x v="8998"/>
    <x v="2"/>
    <x v="1"/>
    <n v="1730.55"/>
    <n v="0.28000000000000003"/>
    <n v="4"/>
    <d v="2024-03-31T00:00:00"/>
    <d v="2024-04-05T00:00:00"/>
    <x v="1"/>
    <x v="1"/>
    <n v="101.13"/>
    <x v="0"/>
    <x v="1"/>
    <x v="0"/>
    <n v="1629.42"/>
    <n v="6922.2"/>
  </r>
  <r>
    <x v="8999"/>
    <x v="1"/>
    <x v="2"/>
    <n v="2753.37"/>
    <n v="0.14000000000000001"/>
    <n v="9"/>
    <d v="2023-12-22T00:00:00"/>
    <d v="2023-12-27T00:00:00"/>
    <x v="1"/>
    <x v="2"/>
    <n v="341.71"/>
    <x v="0"/>
    <x v="0"/>
    <x v="10"/>
    <n v="2411.66"/>
    <n v="24780.329999999998"/>
  </r>
  <r>
    <x v="9000"/>
    <x v="2"/>
    <x v="2"/>
    <n v="4085.31"/>
    <n v="0.2"/>
    <n v="9"/>
    <d v="2023-12-17T00:00:00"/>
    <d v="2023-12-20T00:00:00"/>
    <x v="1"/>
    <x v="2"/>
    <n v="1124.4000000000001"/>
    <x v="0"/>
    <x v="0"/>
    <x v="10"/>
    <n v="2960.91"/>
    <n v="36767.79"/>
  </r>
  <r>
    <x v="9001"/>
    <x v="1"/>
    <x v="0"/>
    <n v="1927.84"/>
    <n v="0.35"/>
    <n v="8"/>
    <d v="2023-04-21T00:00:00"/>
    <d v="2023-04-27T00:00:00"/>
    <x v="1"/>
    <x v="1"/>
    <n v="308.83"/>
    <x v="2"/>
    <x v="0"/>
    <x v="3"/>
    <n v="1619.01"/>
    <n v="15422.72"/>
  </r>
  <r>
    <x v="9002"/>
    <x v="2"/>
    <x v="2"/>
    <n v="2379.9699999999998"/>
    <n v="0.5"/>
    <n v="1"/>
    <d v="2024-08-26T00:00:00"/>
    <d v="2024-08-27T00:00:00"/>
    <x v="0"/>
    <x v="2"/>
    <n v="564.95000000000005"/>
    <x v="3"/>
    <x v="1"/>
    <x v="1"/>
    <n v="1815.0199999999998"/>
    <n v="2379.9699999999998"/>
  </r>
  <r>
    <x v="9003"/>
    <x v="3"/>
    <x v="3"/>
    <n v="3456.38"/>
    <n v="0.32"/>
    <n v="9"/>
    <d v="2023-10-18T00:00:00"/>
    <d v="2023-10-23T00:00:00"/>
    <x v="1"/>
    <x v="0"/>
    <n v="842.2"/>
    <x v="5"/>
    <x v="0"/>
    <x v="2"/>
    <n v="2614.1800000000003"/>
    <n v="31107.420000000002"/>
  </r>
  <r>
    <x v="9004"/>
    <x v="2"/>
    <x v="4"/>
    <n v="4317.6499999999996"/>
    <n v="0.14000000000000001"/>
    <n v="3"/>
    <d v="2023-09-30T00:00:00"/>
    <d v="2023-10-03T00:00:00"/>
    <x v="1"/>
    <x v="0"/>
    <n v="882.86"/>
    <x v="5"/>
    <x v="0"/>
    <x v="7"/>
    <n v="3434.7899999999995"/>
    <n v="12952.949999999999"/>
  </r>
  <r>
    <x v="9005"/>
    <x v="3"/>
    <x v="4"/>
    <n v="2136.84"/>
    <n v="0.05"/>
    <n v="8"/>
    <d v="2024-11-17T00:00:00"/>
    <d v="2024-11-21T00:00:00"/>
    <x v="2"/>
    <x v="2"/>
    <n v="206.96"/>
    <x v="2"/>
    <x v="1"/>
    <x v="11"/>
    <n v="1929.88"/>
    <n v="17094.72"/>
  </r>
  <r>
    <x v="9006"/>
    <x v="3"/>
    <x v="0"/>
    <n v="2706.56"/>
    <n v="0.18"/>
    <n v="5"/>
    <d v="2023-10-13T00:00:00"/>
    <d v="2023-10-17T00:00:00"/>
    <x v="1"/>
    <x v="0"/>
    <n v="486.17"/>
    <x v="1"/>
    <x v="0"/>
    <x v="2"/>
    <n v="2220.39"/>
    <n v="13532.8"/>
  </r>
  <r>
    <x v="9007"/>
    <x v="2"/>
    <x v="4"/>
    <n v="4878.1000000000004"/>
    <n v="0.01"/>
    <n v="6"/>
    <d v="2023-01-09T00:00:00"/>
    <d v="2023-01-10T00:00:00"/>
    <x v="0"/>
    <x v="1"/>
    <n v="819.2"/>
    <x v="1"/>
    <x v="0"/>
    <x v="6"/>
    <n v="4058.9000000000005"/>
    <n v="29268.600000000002"/>
  </r>
  <r>
    <x v="9008"/>
    <x v="3"/>
    <x v="3"/>
    <n v="308.10000000000002"/>
    <n v="0.23"/>
    <n v="3"/>
    <d v="2023-02-14T00:00:00"/>
    <d v="2023-02-18T00:00:00"/>
    <x v="0"/>
    <x v="0"/>
    <n v="64.7"/>
    <x v="1"/>
    <x v="0"/>
    <x v="8"/>
    <n v="243.40000000000003"/>
    <n v="924.30000000000007"/>
  </r>
  <r>
    <x v="9009"/>
    <x v="0"/>
    <x v="0"/>
    <n v="2296.3200000000002"/>
    <n v="0.33"/>
    <n v="7"/>
    <d v="2023-03-06T00:00:00"/>
    <d v="2023-03-11T00:00:00"/>
    <x v="1"/>
    <x v="1"/>
    <n v="595.44000000000005"/>
    <x v="5"/>
    <x v="0"/>
    <x v="0"/>
    <n v="1700.88"/>
    <n v="16074.240000000002"/>
  </r>
  <r>
    <x v="9010"/>
    <x v="2"/>
    <x v="1"/>
    <n v="3216.31"/>
    <n v="0.26"/>
    <n v="2"/>
    <d v="2023-05-20T00:00:00"/>
    <d v="2023-05-24T00:00:00"/>
    <x v="0"/>
    <x v="1"/>
    <n v="187.1"/>
    <x v="3"/>
    <x v="0"/>
    <x v="5"/>
    <n v="3029.21"/>
    <n v="6432.62"/>
  </r>
  <r>
    <x v="9011"/>
    <x v="2"/>
    <x v="4"/>
    <n v="141.29"/>
    <n v="0.43"/>
    <n v="3"/>
    <d v="2023-12-03T00:00:00"/>
    <d v="2023-12-08T00:00:00"/>
    <x v="1"/>
    <x v="2"/>
    <n v="18.579999999999998"/>
    <x v="0"/>
    <x v="0"/>
    <x v="10"/>
    <n v="122.71"/>
    <n v="423.87"/>
  </r>
  <r>
    <x v="9012"/>
    <x v="3"/>
    <x v="2"/>
    <n v="3024.25"/>
    <n v="0.25"/>
    <n v="2"/>
    <d v="2024-11-16T00:00:00"/>
    <d v="2024-11-19T00:00:00"/>
    <x v="0"/>
    <x v="1"/>
    <n v="719.59"/>
    <x v="1"/>
    <x v="1"/>
    <x v="11"/>
    <n v="2304.66"/>
    <n v="6048.5"/>
  </r>
  <r>
    <x v="9013"/>
    <x v="3"/>
    <x v="3"/>
    <n v="375.38"/>
    <n v="0.23"/>
    <n v="9"/>
    <d v="2024-11-03T00:00:00"/>
    <d v="2024-11-10T00:00:00"/>
    <x v="2"/>
    <x v="0"/>
    <n v="96"/>
    <x v="2"/>
    <x v="1"/>
    <x v="11"/>
    <n v="279.38"/>
    <n v="3378.42"/>
  </r>
  <r>
    <x v="9014"/>
    <x v="2"/>
    <x v="3"/>
    <n v="4302.04"/>
    <n v="0.15"/>
    <n v="3"/>
    <d v="2024-10-01T00:00:00"/>
    <d v="2024-10-08T00:00:00"/>
    <x v="2"/>
    <x v="1"/>
    <n v="409.05"/>
    <x v="0"/>
    <x v="1"/>
    <x v="2"/>
    <n v="3892.99"/>
    <n v="12906.119999999999"/>
  </r>
  <r>
    <x v="9015"/>
    <x v="0"/>
    <x v="4"/>
    <n v="4054.72"/>
    <n v="0.42"/>
    <n v="8"/>
    <d v="2023-10-05T00:00:00"/>
    <d v="2023-10-10T00:00:00"/>
    <x v="1"/>
    <x v="1"/>
    <n v="562.72"/>
    <x v="4"/>
    <x v="0"/>
    <x v="2"/>
    <n v="3492"/>
    <n v="32437.759999999998"/>
  </r>
  <r>
    <x v="9016"/>
    <x v="3"/>
    <x v="1"/>
    <n v="258.05"/>
    <n v="0.45"/>
    <n v="6"/>
    <d v="2023-01-10T00:00:00"/>
    <d v="2023-01-15T00:00:00"/>
    <x v="2"/>
    <x v="0"/>
    <n v="45.21"/>
    <x v="3"/>
    <x v="0"/>
    <x v="6"/>
    <n v="212.84"/>
    <n v="1548.3000000000002"/>
  </r>
  <r>
    <x v="9017"/>
    <x v="3"/>
    <x v="2"/>
    <n v="339.14"/>
    <n v="0.49"/>
    <n v="1"/>
    <d v="2023-12-12T00:00:00"/>
    <d v="2023-12-13T00:00:00"/>
    <x v="0"/>
    <x v="1"/>
    <n v="66.22"/>
    <x v="0"/>
    <x v="0"/>
    <x v="10"/>
    <n v="272.91999999999996"/>
    <n v="339.14"/>
  </r>
  <r>
    <x v="9018"/>
    <x v="1"/>
    <x v="1"/>
    <n v="3792.71"/>
    <n v="0.49"/>
    <n v="6"/>
    <d v="2024-02-02T00:00:00"/>
    <d v="2024-02-09T00:00:00"/>
    <x v="0"/>
    <x v="1"/>
    <n v="564.58000000000004"/>
    <x v="2"/>
    <x v="1"/>
    <x v="8"/>
    <n v="3228.13"/>
    <n v="22756.260000000002"/>
  </r>
  <r>
    <x v="9019"/>
    <x v="0"/>
    <x v="1"/>
    <n v="1910.77"/>
    <n v="0.49"/>
    <n v="8"/>
    <d v="2023-08-05T00:00:00"/>
    <d v="2023-08-09T00:00:00"/>
    <x v="1"/>
    <x v="0"/>
    <n v="436.06"/>
    <x v="3"/>
    <x v="0"/>
    <x v="1"/>
    <n v="1474.71"/>
    <n v="15286.16"/>
  </r>
  <r>
    <x v="9020"/>
    <x v="0"/>
    <x v="4"/>
    <n v="2917.63"/>
    <n v="0.36"/>
    <n v="3"/>
    <d v="2024-05-09T00:00:00"/>
    <d v="2024-05-14T00:00:00"/>
    <x v="1"/>
    <x v="2"/>
    <n v="476.9"/>
    <x v="3"/>
    <x v="1"/>
    <x v="5"/>
    <n v="2440.73"/>
    <n v="8752.89"/>
  </r>
  <r>
    <x v="9021"/>
    <x v="2"/>
    <x v="2"/>
    <n v="1424.61"/>
    <n v="0.28000000000000003"/>
    <n v="7"/>
    <d v="2024-10-12T00:00:00"/>
    <d v="2024-10-13T00:00:00"/>
    <x v="2"/>
    <x v="2"/>
    <n v="189.45"/>
    <x v="0"/>
    <x v="1"/>
    <x v="2"/>
    <n v="1235.1599999999999"/>
    <n v="9972.2699999999986"/>
  </r>
  <r>
    <x v="9022"/>
    <x v="0"/>
    <x v="4"/>
    <n v="947.55"/>
    <n v="0.09"/>
    <n v="6"/>
    <d v="2024-02-07T00:00:00"/>
    <d v="2024-02-08T00:00:00"/>
    <x v="0"/>
    <x v="0"/>
    <n v="147.96"/>
    <x v="4"/>
    <x v="1"/>
    <x v="8"/>
    <n v="799.58999999999992"/>
    <n v="5685.2999999999993"/>
  </r>
  <r>
    <x v="9023"/>
    <x v="2"/>
    <x v="4"/>
    <n v="1550.78"/>
    <n v="0.38"/>
    <n v="1"/>
    <d v="2023-08-23T00:00:00"/>
    <d v="2023-08-24T00:00:00"/>
    <x v="0"/>
    <x v="0"/>
    <n v="143.19999999999999"/>
    <x v="3"/>
    <x v="0"/>
    <x v="1"/>
    <n v="1407.58"/>
    <n v="1550.78"/>
  </r>
  <r>
    <x v="9024"/>
    <x v="1"/>
    <x v="3"/>
    <n v="1308.9000000000001"/>
    <n v="0.37"/>
    <n v="2"/>
    <d v="2023-11-03T00:00:00"/>
    <d v="2023-11-05T00:00:00"/>
    <x v="0"/>
    <x v="2"/>
    <n v="112.74"/>
    <x v="3"/>
    <x v="0"/>
    <x v="11"/>
    <n v="1196.1600000000001"/>
    <n v="2617.8000000000002"/>
  </r>
  <r>
    <x v="9025"/>
    <x v="0"/>
    <x v="4"/>
    <n v="2296.71"/>
    <n v="0.42"/>
    <n v="5"/>
    <d v="2023-01-28T00:00:00"/>
    <d v="2023-02-04T00:00:00"/>
    <x v="2"/>
    <x v="0"/>
    <n v="472.44"/>
    <x v="5"/>
    <x v="0"/>
    <x v="6"/>
    <n v="1824.27"/>
    <n v="11483.55"/>
  </r>
  <r>
    <x v="9026"/>
    <x v="3"/>
    <x v="0"/>
    <n v="3758.71"/>
    <n v="0.23"/>
    <n v="7"/>
    <d v="2023-10-10T00:00:00"/>
    <d v="2023-10-11T00:00:00"/>
    <x v="2"/>
    <x v="1"/>
    <n v="573.67999999999995"/>
    <x v="2"/>
    <x v="0"/>
    <x v="2"/>
    <n v="3185.03"/>
    <n v="26310.97"/>
  </r>
  <r>
    <x v="9027"/>
    <x v="1"/>
    <x v="2"/>
    <n v="2815.23"/>
    <n v="0.45"/>
    <n v="4"/>
    <d v="2024-05-22T00:00:00"/>
    <d v="2024-05-23T00:00:00"/>
    <x v="0"/>
    <x v="1"/>
    <n v="803.58"/>
    <x v="0"/>
    <x v="1"/>
    <x v="5"/>
    <n v="2011.65"/>
    <n v="11260.92"/>
  </r>
  <r>
    <x v="9028"/>
    <x v="2"/>
    <x v="3"/>
    <n v="3084.97"/>
    <n v="0.36"/>
    <n v="6"/>
    <d v="2023-05-30T00:00:00"/>
    <d v="2023-06-06T00:00:00"/>
    <x v="1"/>
    <x v="1"/>
    <n v="415.94"/>
    <x v="4"/>
    <x v="0"/>
    <x v="5"/>
    <n v="2669.0299999999997"/>
    <n v="18509.82"/>
  </r>
  <r>
    <x v="9029"/>
    <x v="1"/>
    <x v="2"/>
    <n v="2403.39"/>
    <n v="0.09"/>
    <n v="2"/>
    <d v="2023-06-02T00:00:00"/>
    <d v="2023-06-07T00:00:00"/>
    <x v="2"/>
    <x v="0"/>
    <n v="506.3"/>
    <x v="0"/>
    <x v="0"/>
    <x v="9"/>
    <n v="1897.09"/>
    <n v="4806.78"/>
  </r>
  <r>
    <x v="9030"/>
    <x v="2"/>
    <x v="3"/>
    <n v="1691.19"/>
    <n v="0.1"/>
    <n v="5"/>
    <d v="2024-03-23T00:00:00"/>
    <d v="2024-03-24T00:00:00"/>
    <x v="1"/>
    <x v="2"/>
    <n v="380.57"/>
    <x v="5"/>
    <x v="1"/>
    <x v="0"/>
    <n v="1310.6200000000001"/>
    <n v="8455.9500000000007"/>
  </r>
  <r>
    <x v="9031"/>
    <x v="1"/>
    <x v="0"/>
    <n v="803.19"/>
    <n v="0.41"/>
    <n v="3"/>
    <d v="2023-09-20T00:00:00"/>
    <d v="2023-09-21T00:00:00"/>
    <x v="2"/>
    <x v="2"/>
    <n v="198.47"/>
    <x v="3"/>
    <x v="0"/>
    <x v="7"/>
    <n v="604.72"/>
    <n v="2409.5700000000002"/>
  </r>
  <r>
    <x v="9032"/>
    <x v="2"/>
    <x v="4"/>
    <n v="1837.37"/>
    <n v="0.21"/>
    <n v="1"/>
    <d v="2023-09-06T00:00:00"/>
    <d v="2023-09-08T00:00:00"/>
    <x v="2"/>
    <x v="2"/>
    <n v="259.89"/>
    <x v="3"/>
    <x v="0"/>
    <x v="7"/>
    <n v="1577.48"/>
    <n v="1837.37"/>
  </r>
  <r>
    <x v="9033"/>
    <x v="0"/>
    <x v="3"/>
    <n v="3359.47"/>
    <n v="0.12"/>
    <n v="6"/>
    <d v="2024-10-10T00:00:00"/>
    <d v="2024-10-12T00:00:00"/>
    <x v="0"/>
    <x v="1"/>
    <n v="575.42999999999995"/>
    <x v="1"/>
    <x v="1"/>
    <x v="2"/>
    <n v="2784.04"/>
    <n v="20156.82"/>
  </r>
  <r>
    <x v="9034"/>
    <x v="3"/>
    <x v="3"/>
    <n v="3695.51"/>
    <n v="0.21"/>
    <n v="9"/>
    <d v="2024-09-21T00:00:00"/>
    <d v="2024-09-28T00:00:00"/>
    <x v="0"/>
    <x v="2"/>
    <n v="907.59"/>
    <x v="5"/>
    <x v="1"/>
    <x v="7"/>
    <n v="2787.92"/>
    <n v="33259.590000000004"/>
  </r>
  <r>
    <x v="9035"/>
    <x v="2"/>
    <x v="3"/>
    <n v="2398.9899999999998"/>
    <n v="0.08"/>
    <n v="8"/>
    <d v="2024-02-19T00:00:00"/>
    <d v="2024-02-26T00:00:00"/>
    <x v="2"/>
    <x v="2"/>
    <n v="641.03"/>
    <x v="0"/>
    <x v="1"/>
    <x v="8"/>
    <n v="1757.9599999999998"/>
    <n v="19191.919999999998"/>
  </r>
  <r>
    <x v="9036"/>
    <x v="1"/>
    <x v="0"/>
    <n v="3260.49"/>
    <n v="0.45"/>
    <n v="4"/>
    <d v="2024-12-10T00:00:00"/>
    <d v="2024-12-11T00:00:00"/>
    <x v="2"/>
    <x v="0"/>
    <n v="395.2"/>
    <x v="1"/>
    <x v="1"/>
    <x v="10"/>
    <n v="2865.29"/>
    <n v="13041.96"/>
  </r>
  <r>
    <x v="9037"/>
    <x v="2"/>
    <x v="2"/>
    <n v="1131.6500000000001"/>
    <n v="0.04"/>
    <n v="8"/>
    <d v="2023-11-13T00:00:00"/>
    <d v="2023-11-14T00:00:00"/>
    <x v="0"/>
    <x v="0"/>
    <n v="125.09"/>
    <x v="1"/>
    <x v="0"/>
    <x v="11"/>
    <n v="1006.5600000000001"/>
    <n v="9053.2000000000007"/>
  </r>
  <r>
    <x v="9038"/>
    <x v="2"/>
    <x v="0"/>
    <n v="4314.32"/>
    <n v="0.18"/>
    <n v="5"/>
    <d v="2023-06-23T00:00:00"/>
    <d v="2023-06-28T00:00:00"/>
    <x v="0"/>
    <x v="1"/>
    <n v="582.53"/>
    <x v="3"/>
    <x v="0"/>
    <x v="9"/>
    <n v="3731.79"/>
    <n v="21571.599999999999"/>
  </r>
  <r>
    <x v="9039"/>
    <x v="2"/>
    <x v="3"/>
    <n v="4343.09"/>
    <n v="0.28000000000000003"/>
    <n v="3"/>
    <d v="2023-09-02T00:00:00"/>
    <d v="2023-09-07T00:00:00"/>
    <x v="1"/>
    <x v="0"/>
    <n v="858.21"/>
    <x v="3"/>
    <x v="0"/>
    <x v="7"/>
    <n v="3484.88"/>
    <n v="13029.27"/>
  </r>
  <r>
    <x v="9040"/>
    <x v="1"/>
    <x v="3"/>
    <n v="1669.61"/>
    <n v="0.44"/>
    <n v="4"/>
    <d v="2023-12-08T00:00:00"/>
    <d v="2023-12-10T00:00:00"/>
    <x v="1"/>
    <x v="0"/>
    <n v="430.97"/>
    <x v="1"/>
    <x v="0"/>
    <x v="10"/>
    <n v="1238.6399999999999"/>
    <n v="6678.44"/>
  </r>
  <r>
    <x v="9041"/>
    <x v="3"/>
    <x v="4"/>
    <n v="2783.79"/>
    <n v="0.39"/>
    <n v="7"/>
    <d v="2023-01-09T00:00:00"/>
    <d v="2023-01-14T00:00:00"/>
    <x v="1"/>
    <x v="1"/>
    <n v="587.53"/>
    <x v="4"/>
    <x v="0"/>
    <x v="6"/>
    <n v="2196.2600000000002"/>
    <n v="19486.53"/>
  </r>
  <r>
    <x v="9042"/>
    <x v="0"/>
    <x v="0"/>
    <n v="3072.64"/>
    <n v="0.01"/>
    <n v="5"/>
    <d v="2024-04-23T00:00:00"/>
    <d v="2024-04-30T00:00:00"/>
    <x v="0"/>
    <x v="0"/>
    <n v="308.98"/>
    <x v="5"/>
    <x v="1"/>
    <x v="3"/>
    <n v="2763.66"/>
    <n v="15363.199999999999"/>
  </r>
  <r>
    <x v="9043"/>
    <x v="3"/>
    <x v="0"/>
    <n v="2414.91"/>
    <n v="0.41"/>
    <n v="4"/>
    <d v="2023-01-22T00:00:00"/>
    <d v="2023-01-29T00:00:00"/>
    <x v="0"/>
    <x v="1"/>
    <n v="152"/>
    <x v="2"/>
    <x v="0"/>
    <x v="6"/>
    <n v="2262.91"/>
    <n v="9659.64"/>
  </r>
  <r>
    <x v="9044"/>
    <x v="2"/>
    <x v="1"/>
    <n v="4564.6000000000004"/>
    <n v="0.32"/>
    <n v="3"/>
    <d v="2023-10-04T00:00:00"/>
    <d v="2023-10-08T00:00:00"/>
    <x v="1"/>
    <x v="0"/>
    <n v="862.89"/>
    <x v="3"/>
    <x v="0"/>
    <x v="2"/>
    <n v="3701.7100000000005"/>
    <n v="13693.800000000001"/>
  </r>
  <r>
    <x v="9045"/>
    <x v="1"/>
    <x v="2"/>
    <n v="3724.61"/>
    <n v="7.0000000000000007E-2"/>
    <n v="3"/>
    <d v="2023-03-26T00:00:00"/>
    <d v="2023-04-01T00:00:00"/>
    <x v="0"/>
    <x v="1"/>
    <n v="896.32"/>
    <x v="4"/>
    <x v="0"/>
    <x v="0"/>
    <n v="2828.29"/>
    <n v="11173.83"/>
  </r>
  <r>
    <x v="9046"/>
    <x v="3"/>
    <x v="1"/>
    <n v="3395.3"/>
    <n v="0.31"/>
    <n v="6"/>
    <d v="2023-02-22T00:00:00"/>
    <d v="2023-02-25T00:00:00"/>
    <x v="1"/>
    <x v="2"/>
    <n v="598.70000000000005"/>
    <x v="2"/>
    <x v="0"/>
    <x v="8"/>
    <n v="2796.6000000000004"/>
    <n v="20371.800000000003"/>
  </r>
  <r>
    <x v="9047"/>
    <x v="2"/>
    <x v="1"/>
    <n v="2648.46"/>
    <n v="0.41"/>
    <n v="8"/>
    <d v="2024-07-27T00:00:00"/>
    <d v="2024-08-03T00:00:00"/>
    <x v="1"/>
    <x v="2"/>
    <n v="375.1"/>
    <x v="2"/>
    <x v="1"/>
    <x v="4"/>
    <n v="2273.36"/>
    <n v="21187.68"/>
  </r>
  <r>
    <x v="9048"/>
    <x v="0"/>
    <x v="2"/>
    <n v="515.75"/>
    <n v="0.3"/>
    <n v="4"/>
    <d v="2024-11-28T00:00:00"/>
    <d v="2024-12-05T00:00:00"/>
    <x v="1"/>
    <x v="2"/>
    <n v="51.29"/>
    <x v="3"/>
    <x v="1"/>
    <x v="11"/>
    <n v="464.46"/>
    <n v="2063"/>
  </r>
  <r>
    <x v="9049"/>
    <x v="0"/>
    <x v="4"/>
    <n v="628.32000000000005"/>
    <n v="0.5"/>
    <n v="1"/>
    <d v="2023-03-02T00:00:00"/>
    <d v="2023-03-04T00:00:00"/>
    <x v="2"/>
    <x v="2"/>
    <n v="121.66"/>
    <x v="2"/>
    <x v="0"/>
    <x v="0"/>
    <n v="506.66000000000008"/>
    <n v="628.32000000000005"/>
  </r>
  <r>
    <x v="9050"/>
    <x v="0"/>
    <x v="4"/>
    <n v="1565.14"/>
    <n v="0.25"/>
    <n v="4"/>
    <d v="2024-11-05T00:00:00"/>
    <d v="2024-11-07T00:00:00"/>
    <x v="1"/>
    <x v="2"/>
    <n v="317.56"/>
    <x v="2"/>
    <x v="1"/>
    <x v="11"/>
    <n v="1247.5800000000002"/>
    <n v="6260.56"/>
  </r>
  <r>
    <x v="9051"/>
    <x v="2"/>
    <x v="2"/>
    <n v="1136.46"/>
    <n v="0.34"/>
    <n v="5"/>
    <d v="2024-02-28T00:00:00"/>
    <d v="2024-03-04T00:00:00"/>
    <x v="2"/>
    <x v="0"/>
    <n v="293.91000000000003"/>
    <x v="0"/>
    <x v="1"/>
    <x v="8"/>
    <n v="842.55"/>
    <n v="5682.3"/>
  </r>
  <r>
    <x v="9052"/>
    <x v="1"/>
    <x v="2"/>
    <n v="4767.3999999999996"/>
    <n v="0.04"/>
    <n v="8"/>
    <d v="2023-03-23T00:00:00"/>
    <d v="2023-03-26T00:00:00"/>
    <x v="1"/>
    <x v="0"/>
    <n v="1119.49"/>
    <x v="3"/>
    <x v="0"/>
    <x v="0"/>
    <n v="3647.91"/>
    <n v="38139.199999999997"/>
  </r>
  <r>
    <x v="9053"/>
    <x v="3"/>
    <x v="0"/>
    <n v="2108.08"/>
    <n v="0.41"/>
    <n v="7"/>
    <d v="2024-07-24T00:00:00"/>
    <d v="2024-07-27T00:00:00"/>
    <x v="2"/>
    <x v="1"/>
    <n v="377.03"/>
    <x v="3"/>
    <x v="1"/>
    <x v="4"/>
    <n v="1731.05"/>
    <n v="14756.56"/>
  </r>
  <r>
    <x v="9054"/>
    <x v="0"/>
    <x v="0"/>
    <n v="4395.37"/>
    <n v="0.31"/>
    <n v="2"/>
    <d v="2024-05-13T00:00:00"/>
    <d v="2024-05-20T00:00:00"/>
    <x v="1"/>
    <x v="0"/>
    <n v="1109.3399999999999"/>
    <x v="0"/>
    <x v="1"/>
    <x v="5"/>
    <n v="3286.0299999999997"/>
    <n v="8790.74"/>
  </r>
  <r>
    <x v="9055"/>
    <x v="2"/>
    <x v="0"/>
    <n v="4108.59"/>
    <n v="0.28000000000000003"/>
    <n v="9"/>
    <d v="2023-06-21T00:00:00"/>
    <d v="2023-06-22T00:00:00"/>
    <x v="0"/>
    <x v="2"/>
    <n v="321.87"/>
    <x v="5"/>
    <x v="0"/>
    <x v="9"/>
    <n v="3786.7200000000003"/>
    <n v="36977.31"/>
  </r>
  <r>
    <x v="9056"/>
    <x v="2"/>
    <x v="0"/>
    <n v="4081.59"/>
    <n v="0.35"/>
    <n v="3"/>
    <d v="2023-02-27T00:00:00"/>
    <d v="2023-03-01T00:00:00"/>
    <x v="2"/>
    <x v="2"/>
    <n v="447.83"/>
    <x v="5"/>
    <x v="0"/>
    <x v="8"/>
    <n v="3633.76"/>
    <n v="12244.77"/>
  </r>
  <r>
    <x v="9057"/>
    <x v="3"/>
    <x v="3"/>
    <n v="1156.97"/>
    <n v="0.28000000000000003"/>
    <n v="9"/>
    <d v="2023-07-31T00:00:00"/>
    <d v="2023-08-01T00:00:00"/>
    <x v="1"/>
    <x v="0"/>
    <n v="275.73"/>
    <x v="1"/>
    <x v="0"/>
    <x v="4"/>
    <n v="881.24"/>
    <n v="10412.73"/>
  </r>
  <r>
    <x v="9058"/>
    <x v="0"/>
    <x v="3"/>
    <n v="2291.88"/>
    <n v="0.38"/>
    <n v="1"/>
    <d v="2023-07-01T00:00:00"/>
    <d v="2023-07-06T00:00:00"/>
    <x v="0"/>
    <x v="0"/>
    <n v="356.16"/>
    <x v="4"/>
    <x v="0"/>
    <x v="4"/>
    <n v="1935.72"/>
    <n v="2291.88"/>
  </r>
  <r>
    <x v="9059"/>
    <x v="2"/>
    <x v="4"/>
    <n v="1657.96"/>
    <n v="0.28999999999999998"/>
    <n v="9"/>
    <d v="2024-12-20T00:00:00"/>
    <d v="2024-12-23T00:00:00"/>
    <x v="0"/>
    <x v="2"/>
    <n v="320.73"/>
    <x v="3"/>
    <x v="1"/>
    <x v="10"/>
    <n v="1337.23"/>
    <n v="14921.64"/>
  </r>
  <r>
    <x v="9060"/>
    <x v="3"/>
    <x v="3"/>
    <n v="4855.01"/>
    <n v="0.26"/>
    <n v="7"/>
    <d v="2024-02-13T00:00:00"/>
    <d v="2024-02-14T00:00:00"/>
    <x v="1"/>
    <x v="0"/>
    <n v="1290.32"/>
    <x v="2"/>
    <x v="1"/>
    <x v="8"/>
    <n v="3564.6900000000005"/>
    <n v="33985.07"/>
  </r>
  <r>
    <x v="9061"/>
    <x v="1"/>
    <x v="3"/>
    <n v="4396.05"/>
    <n v="7.0000000000000007E-2"/>
    <n v="2"/>
    <d v="2024-04-30T00:00:00"/>
    <d v="2024-05-03T00:00:00"/>
    <x v="0"/>
    <x v="2"/>
    <n v="1240.17"/>
    <x v="1"/>
    <x v="1"/>
    <x v="3"/>
    <n v="3155.88"/>
    <n v="8792.1"/>
  </r>
  <r>
    <x v="9062"/>
    <x v="1"/>
    <x v="0"/>
    <n v="1324.63"/>
    <n v="0.24"/>
    <n v="7"/>
    <d v="2023-01-07T00:00:00"/>
    <d v="2023-01-13T00:00:00"/>
    <x v="0"/>
    <x v="2"/>
    <n v="373.71"/>
    <x v="3"/>
    <x v="0"/>
    <x v="6"/>
    <n v="950.92000000000007"/>
    <n v="9272.41"/>
  </r>
  <r>
    <x v="9063"/>
    <x v="1"/>
    <x v="0"/>
    <n v="1636.25"/>
    <n v="0.27"/>
    <n v="1"/>
    <d v="2024-03-05T00:00:00"/>
    <d v="2024-03-06T00:00:00"/>
    <x v="0"/>
    <x v="1"/>
    <n v="227.08"/>
    <x v="2"/>
    <x v="1"/>
    <x v="0"/>
    <n v="1409.17"/>
    <n v="1636.25"/>
  </r>
  <r>
    <x v="9064"/>
    <x v="0"/>
    <x v="2"/>
    <n v="2691.66"/>
    <n v="0.31"/>
    <n v="3"/>
    <d v="2023-12-02T00:00:00"/>
    <d v="2023-12-09T00:00:00"/>
    <x v="1"/>
    <x v="2"/>
    <n v="550.99"/>
    <x v="3"/>
    <x v="0"/>
    <x v="10"/>
    <n v="2140.67"/>
    <n v="8074.98"/>
  </r>
  <r>
    <x v="9065"/>
    <x v="3"/>
    <x v="0"/>
    <n v="1465.17"/>
    <n v="0.23"/>
    <n v="7"/>
    <d v="2024-09-21T00:00:00"/>
    <d v="2024-09-22T00:00:00"/>
    <x v="2"/>
    <x v="1"/>
    <n v="300.95999999999998"/>
    <x v="1"/>
    <x v="1"/>
    <x v="7"/>
    <n v="1164.21"/>
    <n v="10256.19"/>
  </r>
  <r>
    <x v="9066"/>
    <x v="3"/>
    <x v="2"/>
    <n v="4140.2"/>
    <n v="7.0000000000000007E-2"/>
    <n v="3"/>
    <d v="2024-06-30T00:00:00"/>
    <d v="2024-07-03T00:00:00"/>
    <x v="1"/>
    <x v="0"/>
    <n v="503.07"/>
    <x v="5"/>
    <x v="1"/>
    <x v="9"/>
    <n v="3637.1299999999997"/>
    <n v="12420.599999999999"/>
  </r>
  <r>
    <x v="9067"/>
    <x v="2"/>
    <x v="2"/>
    <n v="4114.2299999999996"/>
    <n v="0.08"/>
    <n v="2"/>
    <d v="2023-04-05T00:00:00"/>
    <d v="2023-04-10T00:00:00"/>
    <x v="1"/>
    <x v="1"/>
    <n v="676.47"/>
    <x v="4"/>
    <x v="0"/>
    <x v="3"/>
    <n v="3437.7599999999993"/>
    <n v="8228.4599999999991"/>
  </r>
  <r>
    <x v="9068"/>
    <x v="2"/>
    <x v="3"/>
    <n v="3649.27"/>
    <n v="0.36"/>
    <n v="5"/>
    <d v="2023-01-01T00:00:00"/>
    <d v="2023-01-08T00:00:00"/>
    <x v="2"/>
    <x v="0"/>
    <n v="562.88"/>
    <x v="5"/>
    <x v="0"/>
    <x v="6"/>
    <n v="3086.39"/>
    <n v="18246.349999999999"/>
  </r>
  <r>
    <x v="9069"/>
    <x v="2"/>
    <x v="0"/>
    <n v="3477.62"/>
    <n v="0.33"/>
    <n v="3"/>
    <d v="2024-02-08T00:00:00"/>
    <d v="2024-02-15T00:00:00"/>
    <x v="1"/>
    <x v="0"/>
    <n v="767.5"/>
    <x v="1"/>
    <x v="1"/>
    <x v="8"/>
    <n v="2710.12"/>
    <n v="10432.86"/>
  </r>
  <r>
    <x v="9070"/>
    <x v="3"/>
    <x v="3"/>
    <n v="2781.78"/>
    <n v="0.13"/>
    <n v="9"/>
    <d v="2024-03-17T00:00:00"/>
    <d v="2024-03-24T00:00:00"/>
    <x v="2"/>
    <x v="1"/>
    <n v="554.9"/>
    <x v="2"/>
    <x v="1"/>
    <x v="0"/>
    <n v="2226.88"/>
    <n v="25036.02"/>
  </r>
  <r>
    <x v="9071"/>
    <x v="2"/>
    <x v="0"/>
    <n v="1800.85"/>
    <n v="0.22"/>
    <n v="7"/>
    <d v="2024-12-31T00:00:00"/>
    <d v="2025-01-07T00:00:00"/>
    <x v="0"/>
    <x v="0"/>
    <n v="498.86"/>
    <x v="1"/>
    <x v="1"/>
    <x v="10"/>
    <n v="1301.9899999999998"/>
    <n v="12605.949999999999"/>
  </r>
  <r>
    <x v="9072"/>
    <x v="3"/>
    <x v="3"/>
    <n v="4201"/>
    <n v="0.15"/>
    <n v="1"/>
    <d v="2024-02-12T00:00:00"/>
    <d v="2024-02-18T00:00:00"/>
    <x v="0"/>
    <x v="0"/>
    <n v="472.39"/>
    <x v="4"/>
    <x v="1"/>
    <x v="8"/>
    <n v="3728.61"/>
    <n v="4201"/>
  </r>
  <r>
    <x v="9073"/>
    <x v="3"/>
    <x v="3"/>
    <n v="4308.28"/>
    <n v="0.09"/>
    <n v="1"/>
    <d v="2024-09-16T00:00:00"/>
    <d v="2024-09-20T00:00:00"/>
    <x v="1"/>
    <x v="2"/>
    <n v="862"/>
    <x v="3"/>
    <x v="1"/>
    <x v="7"/>
    <n v="3446.2799999999997"/>
    <n v="4308.28"/>
  </r>
  <r>
    <x v="9074"/>
    <x v="1"/>
    <x v="3"/>
    <n v="342.6"/>
    <n v="0.16"/>
    <n v="6"/>
    <d v="2024-10-06T00:00:00"/>
    <d v="2024-10-10T00:00:00"/>
    <x v="1"/>
    <x v="2"/>
    <n v="77.099999999999994"/>
    <x v="5"/>
    <x v="1"/>
    <x v="2"/>
    <n v="265.5"/>
    <n v="2055.6000000000004"/>
  </r>
  <r>
    <x v="9075"/>
    <x v="2"/>
    <x v="4"/>
    <n v="2053.2399999999998"/>
    <n v="0.13"/>
    <n v="4"/>
    <d v="2024-01-11T00:00:00"/>
    <d v="2024-01-13T00:00:00"/>
    <x v="0"/>
    <x v="2"/>
    <n v="133.15"/>
    <x v="2"/>
    <x v="1"/>
    <x v="6"/>
    <n v="1920.0899999999997"/>
    <n v="8212.9599999999991"/>
  </r>
  <r>
    <x v="9076"/>
    <x v="1"/>
    <x v="3"/>
    <n v="230.48"/>
    <n v="0.04"/>
    <n v="1"/>
    <d v="2024-06-24T00:00:00"/>
    <d v="2024-06-30T00:00:00"/>
    <x v="2"/>
    <x v="0"/>
    <n v="48.18"/>
    <x v="2"/>
    <x v="1"/>
    <x v="9"/>
    <n v="182.29999999999998"/>
    <n v="230.48"/>
  </r>
  <r>
    <x v="9077"/>
    <x v="0"/>
    <x v="1"/>
    <n v="4213.4399999999996"/>
    <n v="0.25"/>
    <n v="9"/>
    <d v="2024-10-24T00:00:00"/>
    <d v="2024-10-28T00:00:00"/>
    <x v="0"/>
    <x v="1"/>
    <n v="836.43"/>
    <x v="5"/>
    <x v="1"/>
    <x v="2"/>
    <n v="3377.0099999999998"/>
    <n v="37920.959999999999"/>
  </r>
  <r>
    <x v="9078"/>
    <x v="0"/>
    <x v="1"/>
    <n v="967.76"/>
    <n v="0.23"/>
    <n v="2"/>
    <d v="2024-04-02T00:00:00"/>
    <d v="2024-04-08T00:00:00"/>
    <x v="1"/>
    <x v="1"/>
    <n v="125.62"/>
    <x v="5"/>
    <x v="1"/>
    <x v="3"/>
    <n v="842.14"/>
    <n v="1935.52"/>
  </r>
  <r>
    <x v="9079"/>
    <x v="0"/>
    <x v="1"/>
    <n v="3401.95"/>
    <n v="0.36"/>
    <n v="1"/>
    <d v="2023-03-19T00:00:00"/>
    <d v="2023-03-22T00:00:00"/>
    <x v="0"/>
    <x v="0"/>
    <n v="1007.74"/>
    <x v="2"/>
    <x v="0"/>
    <x v="0"/>
    <n v="2394.21"/>
    <n v="3401.95"/>
  </r>
  <r>
    <x v="9080"/>
    <x v="3"/>
    <x v="2"/>
    <n v="1851.14"/>
    <n v="0.31"/>
    <n v="3"/>
    <d v="2024-01-06T00:00:00"/>
    <d v="2024-01-08T00:00:00"/>
    <x v="0"/>
    <x v="1"/>
    <n v="281.12"/>
    <x v="3"/>
    <x v="1"/>
    <x v="6"/>
    <n v="1570.02"/>
    <n v="5553.42"/>
  </r>
  <r>
    <x v="9081"/>
    <x v="3"/>
    <x v="3"/>
    <n v="4098.72"/>
    <n v="0.17"/>
    <n v="1"/>
    <d v="2023-05-05T00:00:00"/>
    <d v="2023-05-09T00:00:00"/>
    <x v="2"/>
    <x v="0"/>
    <n v="383.5"/>
    <x v="5"/>
    <x v="0"/>
    <x v="5"/>
    <n v="3715.2200000000003"/>
    <n v="4098.72"/>
  </r>
  <r>
    <x v="9082"/>
    <x v="3"/>
    <x v="1"/>
    <n v="2597.4699999999998"/>
    <n v="0.25"/>
    <n v="4"/>
    <d v="2024-11-14T00:00:00"/>
    <d v="2024-11-20T00:00:00"/>
    <x v="0"/>
    <x v="2"/>
    <n v="489.6"/>
    <x v="2"/>
    <x v="1"/>
    <x v="11"/>
    <n v="2107.87"/>
    <n v="10389.879999999999"/>
  </r>
  <r>
    <x v="9083"/>
    <x v="2"/>
    <x v="2"/>
    <n v="1689.57"/>
    <n v="0.27"/>
    <n v="4"/>
    <d v="2023-07-03T00:00:00"/>
    <d v="2023-07-07T00:00:00"/>
    <x v="2"/>
    <x v="0"/>
    <n v="236.25"/>
    <x v="5"/>
    <x v="0"/>
    <x v="4"/>
    <n v="1453.32"/>
    <n v="6758.28"/>
  </r>
  <r>
    <x v="9084"/>
    <x v="1"/>
    <x v="1"/>
    <n v="1686.97"/>
    <n v="0.46"/>
    <n v="6"/>
    <d v="2024-06-15T00:00:00"/>
    <d v="2024-06-16T00:00:00"/>
    <x v="0"/>
    <x v="1"/>
    <n v="182.28"/>
    <x v="1"/>
    <x v="1"/>
    <x v="9"/>
    <n v="1504.69"/>
    <n v="10121.82"/>
  </r>
  <r>
    <x v="9085"/>
    <x v="3"/>
    <x v="0"/>
    <n v="1701.94"/>
    <n v="0.49"/>
    <n v="3"/>
    <d v="2023-11-18T00:00:00"/>
    <d v="2023-11-25T00:00:00"/>
    <x v="2"/>
    <x v="1"/>
    <n v="228.03"/>
    <x v="3"/>
    <x v="0"/>
    <x v="11"/>
    <n v="1473.91"/>
    <n v="5105.82"/>
  </r>
  <r>
    <x v="9086"/>
    <x v="1"/>
    <x v="4"/>
    <n v="3964.04"/>
    <n v="0.41"/>
    <n v="9"/>
    <d v="2023-02-02T00:00:00"/>
    <d v="2023-02-03T00:00:00"/>
    <x v="2"/>
    <x v="2"/>
    <n v="925.76"/>
    <x v="4"/>
    <x v="0"/>
    <x v="8"/>
    <n v="3038.2799999999997"/>
    <n v="35676.36"/>
  </r>
  <r>
    <x v="9087"/>
    <x v="1"/>
    <x v="3"/>
    <n v="3584.47"/>
    <n v="0.28000000000000003"/>
    <n v="6"/>
    <d v="2024-03-06T00:00:00"/>
    <d v="2024-03-10T00:00:00"/>
    <x v="0"/>
    <x v="1"/>
    <n v="447.55"/>
    <x v="4"/>
    <x v="1"/>
    <x v="0"/>
    <n v="3136.9199999999996"/>
    <n v="21506.82"/>
  </r>
  <r>
    <x v="9088"/>
    <x v="1"/>
    <x v="4"/>
    <n v="1664.15"/>
    <n v="0.46"/>
    <n v="7"/>
    <d v="2024-05-16T00:00:00"/>
    <d v="2024-05-22T00:00:00"/>
    <x v="0"/>
    <x v="0"/>
    <n v="322.93"/>
    <x v="0"/>
    <x v="1"/>
    <x v="5"/>
    <n v="1341.22"/>
    <n v="11649.050000000001"/>
  </r>
  <r>
    <x v="9089"/>
    <x v="2"/>
    <x v="4"/>
    <n v="2502.02"/>
    <n v="0.09"/>
    <n v="6"/>
    <d v="2024-11-15T00:00:00"/>
    <d v="2024-11-21T00:00:00"/>
    <x v="0"/>
    <x v="1"/>
    <n v="125.37"/>
    <x v="5"/>
    <x v="1"/>
    <x v="11"/>
    <n v="2376.65"/>
    <n v="15012.119999999999"/>
  </r>
  <r>
    <x v="9090"/>
    <x v="2"/>
    <x v="0"/>
    <n v="473.15"/>
    <n v="0.35"/>
    <n v="9"/>
    <d v="2024-12-21T00:00:00"/>
    <d v="2024-12-27T00:00:00"/>
    <x v="2"/>
    <x v="2"/>
    <n v="37.159999999999997"/>
    <x v="3"/>
    <x v="1"/>
    <x v="10"/>
    <n v="435.99"/>
    <n v="4258.3499999999995"/>
  </r>
  <r>
    <x v="9091"/>
    <x v="0"/>
    <x v="0"/>
    <n v="4154.75"/>
    <n v="0.23"/>
    <n v="2"/>
    <d v="2023-07-17T00:00:00"/>
    <d v="2023-07-19T00:00:00"/>
    <x v="1"/>
    <x v="0"/>
    <n v="982.08"/>
    <x v="0"/>
    <x v="0"/>
    <x v="4"/>
    <n v="3172.67"/>
    <n v="8309.5"/>
  </r>
  <r>
    <x v="9092"/>
    <x v="0"/>
    <x v="0"/>
    <n v="1403.18"/>
    <n v="7.0000000000000007E-2"/>
    <n v="8"/>
    <d v="2024-12-19T00:00:00"/>
    <d v="2024-12-26T00:00:00"/>
    <x v="1"/>
    <x v="0"/>
    <n v="142.27000000000001"/>
    <x v="5"/>
    <x v="1"/>
    <x v="10"/>
    <n v="1260.9100000000001"/>
    <n v="11225.44"/>
  </r>
  <r>
    <x v="9093"/>
    <x v="1"/>
    <x v="2"/>
    <n v="4457.2"/>
    <n v="0.04"/>
    <n v="5"/>
    <d v="2023-11-08T00:00:00"/>
    <d v="2023-11-11T00:00:00"/>
    <x v="2"/>
    <x v="0"/>
    <n v="1106.96"/>
    <x v="2"/>
    <x v="0"/>
    <x v="11"/>
    <n v="3350.24"/>
    <n v="22286"/>
  </r>
  <r>
    <x v="9094"/>
    <x v="0"/>
    <x v="1"/>
    <n v="3024.3"/>
    <n v="0.24"/>
    <n v="2"/>
    <d v="2023-11-19T00:00:00"/>
    <d v="2023-11-25T00:00:00"/>
    <x v="2"/>
    <x v="2"/>
    <n v="359.53"/>
    <x v="2"/>
    <x v="0"/>
    <x v="11"/>
    <n v="2664.7700000000004"/>
    <n v="6048.6"/>
  </r>
  <r>
    <x v="9095"/>
    <x v="1"/>
    <x v="3"/>
    <n v="2882.32"/>
    <n v="0.12"/>
    <n v="7"/>
    <d v="2023-02-12T00:00:00"/>
    <d v="2023-02-16T00:00:00"/>
    <x v="2"/>
    <x v="1"/>
    <n v="294.39"/>
    <x v="4"/>
    <x v="0"/>
    <x v="8"/>
    <n v="2587.9300000000003"/>
    <n v="20176.240000000002"/>
  </r>
  <r>
    <x v="9096"/>
    <x v="2"/>
    <x v="0"/>
    <n v="897.32"/>
    <n v="0.13"/>
    <n v="5"/>
    <d v="2024-08-25T00:00:00"/>
    <d v="2024-08-28T00:00:00"/>
    <x v="0"/>
    <x v="1"/>
    <n v="199.11"/>
    <x v="5"/>
    <x v="1"/>
    <x v="1"/>
    <n v="698.21"/>
    <n v="4486.6000000000004"/>
  </r>
  <r>
    <x v="9097"/>
    <x v="2"/>
    <x v="3"/>
    <n v="440.72"/>
    <n v="0.16"/>
    <n v="8"/>
    <d v="2024-01-25T00:00:00"/>
    <d v="2024-01-31T00:00:00"/>
    <x v="0"/>
    <x v="2"/>
    <n v="32.89"/>
    <x v="5"/>
    <x v="1"/>
    <x v="6"/>
    <n v="407.83000000000004"/>
    <n v="3525.76"/>
  </r>
  <r>
    <x v="9098"/>
    <x v="2"/>
    <x v="3"/>
    <n v="2807.82"/>
    <n v="0.36"/>
    <n v="6"/>
    <d v="2024-06-12T00:00:00"/>
    <d v="2024-06-14T00:00:00"/>
    <x v="0"/>
    <x v="0"/>
    <n v="394.96"/>
    <x v="3"/>
    <x v="1"/>
    <x v="9"/>
    <n v="2412.86"/>
    <n v="16846.920000000002"/>
  </r>
  <r>
    <x v="9099"/>
    <x v="3"/>
    <x v="3"/>
    <n v="2393.15"/>
    <n v="0.08"/>
    <n v="7"/>
    <d v="2023-08-16T00:00:00"/>
    <d v="2023-08-21T00:00:00"/>
    <x v="1"/>
    <x v="2"/>
    <n v="164.77"/>
    <x v="0"/>
    <x v="0"/>
    <x v="1"/>
    <n v="2228.38"/>
    <n v="16752.05"/>
  </r>
  <r>
    <x v="9100"/>
    <x v="1"/>
    <x v="0"/>
    <n v="686.45"/>
    <n v="0.36"/>
    <n v="1"/>
    <d v="2023-08-11T00:00:00"/>
    <d v="2023-08-13T00:00:00"/>
    <x v="0"/>
    <x v="1"/>
    <n v="68.95"/>
    <x v="0"/>
    <x v="0"/>
    <x v="1"/>
    <n v="617.5"/>
    <n v="686.45"/>
  </r>
  <r>
    <x v="9101"/>
    <x v="2"/>
    <x v="0"/>
    <n v="4194.38"/>
    <n v="0.39"/>
    <n v="2"/>
    <d v="2024-09-10T00:00:00"/>
    <d v="2024-09-15T00:00:00"/>
    <x v="1"/>
    <x v="2"/>
    <n v="373.89"/>
    <x v="0"/>
    <x v="1"/>
    <x v="7"/>
    <n v="3820.4900000000002"/>
    <n v="8388.76"/>
  </r>
  <r>
    <x v="9102"/>
    <x v="1"/>
    <x v="1"/>
    <n v="2144.48"/>
    <n v="0.3"/>
    <n v="9"/>
    <d v="2024-02-01T00:00:00"/>
    <d v="2024-02-02T00:00:00"/>
    <x v="0"/>
    <x v="2"/>
    <n v="540.48"/>
    <x v="4"/>
    <x v="1"/>
    <x v="8"/>
    <n v="1604"/>
    <n v="19300.32"/>
  </r>
  <r>
    <x v="9103"/>
    <x v="0"/>
    <x v="0"/>
    <n v="1376.24"/>
    <n v="0.12"/>
    <n v="7"/>
    <d v="2024-05-18T00:00:00"/>
    <d v="2024-05-21T00:00:00"/>
    <x v="1"/>
    <x v="1"/>
    <n v="267.91000000000003"/>
    <x v="5"/>
    <x v="1"/>
    <x v="5"/>
    <n v="1108.33"/>
    <n v="9633.68"/>
  </r>
  <r>
    <x v="9104"/>
    <x v="0"/>
    <x v="0"/>
    <n v="3962.53"/>
    <n v="0.03"/>
    <n v="7"/>
    <d v="2023-06-25T00:00:00"/>
    <d v="2023-06-26T00:00:00"/>
    <x v="2"/>
    <x v="1"/>
    <n v="1010.9"/>
    <x v="1"/>
    <x v="0"/>
    <x v="9"/>
    <n v="2951.63"/>
    <n v="27737.710000000003"/>
  </r>
  <r>
    <x v="9105"/>
    <x v="2"/>
    <x v="3"/>
    <n v="4574.01"/>
    <n v="0.2"/>
    <n v="4"/>
    <d v="2023-08-09T00:00:00"/>
    <d v="2023-08-16T00:00:00"/>
    <x v="2"/>
    <x v="0"/>
    <n v="1364.67"/>
    <x v="3"/>
    <x v="0"/>
    <x v="1"/>
    <n v="3209.34"/>
    <n v="18296.04"/>
  </r>
  <r>
    <x v="9106"/>
    <x v="1"/>
    <x v="1"/>
    <n v="1599.22"/>
    <n v="0.42"/>
    <n v="4"/>
    <d v="2024-02-26T00:00:00"/>
    <d v="2024-02-29T00:00:00"/>
    <x v="2"/>
    <x v="2"/>
    <n v="301.8"/>
    <x v="2"/>
    <x v="1"/>
    <x v="8"/>
    <n v="1297.42"/>
    <n v="6396.88"/>
  </r>
  <r>
    <x v="9107"/>
    <x v="2"/>
    <x v="4"/>
    <n v="3902.15"/>
    <n v="0.05"/>
    <n v="3"/>
    <d v="2023-10-21T00:00:00"/>
    <d v="2023-10-23T00:00:00"/>
    <x v="1"/>
    <x v="0"/>
    <n v="1131.83"/>
    <x v="0"/>
    <x v="0"/>
    <x v="2"/>
    <n v="2770.32"/>
    <n v="11706.45"/>
  </r>
  <r>
    <x v="9108"/>
    <x v="0"/>
    <x v="0"/>
    <n v="3297.35"/>
    <n v="0.37"/>
    <n v="4"/>
    <d v="2023-11-01T00:00:00"/>
    <d v="2023-11-05T00:00:00"/>
    <x v="1"/>
    <x v="0"/>
    <n v="244.64"/>
    <x v="2"/>
    <x v="0"/>
    <x v="11"/>
    <n v="3052.71"/>
    <n v="13189.4"/>
  </r>
  <r>
    <x v="9109"/>
    <x v="2"/>
    <x v="0"/>
    <n v="4949.67"/>
    <n v="0.23"/>
    <n v="6"/>
    <d v="2023-04-09T00:00:00"/>
    <d v="2023-04-13T00:00:00"/>
    <x v="0"/>
    <x v="1"/>
    <n v="391.27"/>
    <x v="0"/>
    <x v="0"/>
    <x v="3"/>
    <n v="4558.3999999999996"/>
    <n v="29698.02"/>
  </r>
  <r>
    <x v="9110"/>
    <x v="1"/>
    <x v="4"/>
    <n v="1099.56"/>
    <n v="0.45"/>
    <n v="3"/>
    <d v="2023-08-19T00:00:00"/>
    <d v="2023-08-24T00:00:00"/>
    <x v="1"/>
    <x v="1"/>
    <n v="192.21"/>
    <x v="1"/>
    <x v="0"/>
    <x v="1"/>
    <n v="907.34999999999991"/>
    <n v="3298.68"/>
  </r>
  <r>
    <x v="9111"/>
    <x v="0"/>
    <x v="3"/>
    <n v="4807.33"/>
    <n v="0.18"/>
    <n v="8"/>
    <d v="2024-06-08T00:00:00"/>
    <d v="2024-06-12T00:00:00"/>
    <x v="1"/>
    <x v="2"/>
    <n v="392.31"/>
    <x v="0"/>
    <x v="1"/>
    <x v="9"/>
    <n v="4415.0199999999995"/>
    <n v="38458.639999999999"/>
  </r>
  <r>
    <x v="9112"/>
    <x v="3"/>
    <x v="1"/>
    <n v="1644.83"/>
    <n v="0.35"/>
    <n v="1"/>
    <d v="2023-05-11T00:00:00"/>
    <d v="2023-05-14T00:00:00"/>
    <x v="0"/>
    <x v="0"/>
    <n v="458.29"/>
    <x v="4"/>
    <x v="0"/>
    <x v="5"/>
    <n v="1186.54"/>
    <n v="1644.83"/>
  </r>
  <r>
    <x v="9113"/>
    <x v="0"/>
    <x v="3"/>
    <n v="2118.58"/>
    <n v="0.37"/>
    <n v="6"/>
    <d v="2023-07-31T00:00:00"/>
    <d v="2023-08-07T00:00:00"/>
    <x v="1"/>
    <x v="2"/>
    <n v="373.07"/>
    <x v="4"/>
    <x v="0"/>
    <x v="4"/>
    <n v="1745.51"/>
    <n v="12711.48"/>
  </r>
  <r>
    <x v="9114"/>
    <x v="3"/>
    <x v="2"/>
    <n v="1858.25"/>
    <n v="0.1"/>
    <n v="2"/>
    <d v="2023-01-28T00:00:00"/>
    <d v="2023-02-01T00:00:00"/>
    <x v="1"/>
    <x v="1"/>
    <n v="500.68"/>
    <x v="3"/>
    <x v="0"/>
    <x v="6"/>
    <n v="1357.57"/>
    <n v="3716.5"/>
  </r>
  <r>
    <x v="9115"/>
    <x v="2"/>
    <x v="0"/>
    <n v="1415.41"/>
    <n v="0.08"/>
    <n v="1"/>
    <d v="2023-10-29T00:00:00"/>
    <d v="2023-10-30T00:00:00"/>
    <x v="2"/>
    <x v="2"/>
    <n v="148.4"/>
    <x v="2"/>
    <x v="0"/>
    <x v="2"/>
    <n v="1267.01"/>
    <n v="1415.41"/>
  </r>
  <r>
    <x v="9116"/>
    <x v="2"/>
    <x v="2"/>
    <n v="3496.79"/>
    <n v="0.05"/>
    <n v="4"/>
    <d v="2024-10-10T00:00:00"/>
    <d v="2024-10-16T00:00:00"/>
    <x v="0"/>
    <x v="0"/>
    <n v="746.7"/>
    <x v="3"/>
    <x v="1"/>
    <x v="2"/>
    <n v="2750.09"/>
    <n v="13987.16"/>
  </r>
  <r>
    <x v="9117"/>
    <x v="1"/>
    <x v="0"/>
    <n v="2986.81"/>
    <n v="0.35"/>
    <n v="6"/>
    <d v="2024-03-21T00:00:00"/>
    <d v="2024-03-25T00:00:00"/>
    <x v="2"/>
    <x v="1"/>
    <n v="351.08"/>
    <x v="2"/>
    <x v="1"/>
    <x v="0"/>
    <n v="2635.73"/>
    <n v="17920.86"/>
  </r>
  <r>
    <x v="9118"/>
    <x v="3"/>
    <x v="2"/>
    <n v="1597.89"/>
    <n v="0.27"/>
    <n v="7"/>
    <d v="2024-11-03T00:00:00"/>
    <d v="2024-11-04T00:00:00"/>
    <x v="1"/>
    <x v="2"/>
    <n v="303.42"/>
    <x v="2"/>
    <x v="1"/>
    <x v="11"/>
    <n v="1294.47"/>
    <n v="11185.230000000001"/>
  </r>
  <r>
    <x v="9119"/>
    <x v="2"/>
    <x v="4"/>
    <n v="747.84"/>
    <n v="0.04"/>
    <n v="1"/>
    <d v="2024-05-30T00:00:00"/>
    <d v="2024-06-04T00:00:00"/>
    <x v="0"/>
    <x v="2"/>
    <n v="199.67"/>
    <x v="5"/>
    <x v="1"/>
    <x v="5"/>
    <n v="548.17000000000007"/>
    <n v="747.84"/>
  </r>
  <r>
    <x v="9120"/>
    <x v="3"/>
    <x v="0"/>
    <n v="1655.14"/>
    <n v="0.15"/>
    <n v="3"/>
    <d v="2024-02-01T00:00:00"/>
    <d v="2024-02-06T00:00:00"/>
    <x v="0"/>
    <x v="1"/>
    <n v="201.02"/>
    <x v="1"/>
    <x v="1"/>
    <x v="8"/>
    <n v="1454.1200000000001"/>
    <n v="4965.42"/>
  </r>
  <r>
    <x v="9121"/>
    <x v="2"/>
    <x v="0"/>
    <n v="1968.03"/>
    <n v="7.0000000000000007E-2"/>
    <n v="6"/>
    <d v="2023-02-21T00:00:00"/>
    <d v="2023-02-23T00:00:00"/>
    <x v="2"/>
    <x v="0"/>
    <n v="329.96"/>
    <x v="1"/>
    <x v="0"/>
    <x v="8"/>
    <n v="1638.07"/>
    <n v="11808.18"/>
  </r>
  <r>
    <x v="9122"/>
    <x v="0"/>
    <x v="2"/>
    <n v="1965.2"/>
    <n v="0.05"/>
    <n v="6"/>
    <d v="2024-11-08T00:00:00"/>
    <d v="2024-11-10T00:00:00"/>
    <x v="2"/>
    <x v="1"/>
    <n v="350.58"/>
    <x v="4"/>
    <x v="1"/>
    <x v="11"/>
    <n v="1614.6200000000001"/>
    <n v="11791.2"/>
  </r>
  <r>
    <x v="9123"/>
    <x v="2"/>
    <x v="1"/>
    <n v="1850.57"/>
    <n v="0.15"/>
    <n v="6"/>
    <d v="2023-10-29T00:00:00"/>
    <d v="2023-10-31T00:00:00"/>
    <x v="2"/>
    <x v="1"/>
    <n v="378.17"/>
    <x v="4"/>
    <x v="0"/>
    <x v="2"/>
    <n v="1472.3999999999999"/>
    <n v="11103.42"/>
  </r>
  <r>
    <x v="9124"/>
    <x v="1"/>
    <x v="2"/>
    <n v="338.74"/>
    <n v="0.05"/>
    <n v="7"/>
    <d v="2024-04-17T00:00:00"/>
    <d v="2024-04-18T00:00:00"/>
    <x v="0"/>
    <x v="1"/>
    <n v="84.61"/>
    <x v="2"/>
    <x v="1"/>
    <x v="3"/>
    <n v="254.13"/>
    <n v="2371.1800000000003"/>
  </r>
  <r>
    <x v="9125"/>
    <x v="0"/>
    <x v="0"/>
    <n v="2373.7600000000002"/>
    <n v="0.13"/>
    <n v="7"/>
    <d v="2024-11-02T00:00:00"/>
    <d v="2024-11-04T00:00:00"/>
    <x v="0"/>
    <x v="0"/>
    <n v="190.86"/>
    <x v="5"/>
    <x v="1"/>
    <x v="11"/>
    <n v="2182.9"/>
    <n v="16616.32"/>
  </r>
  <r>
    <x v="9126"/>
    <x v="1"/>
    <x v="0"/>
    <n v="4197.42"/>
    <n v="0.28000000000000003"/>
    <n v="8"/>
    <d v="2023-12-28T00:00:00"/>
    <d v="2024-01-02T00:00:00"/>
    <x v="0"/>
    <x v="1"/>
    <n v="771.99"/>
    <x v="2"/>
    <x v="0"/>
    <x v="10"/>
    <n v="3425.4300000000003"/>
    <n v="33579.360000000001"/>
  </r>
  <r>
    <x v="9127"/>
    <x v="0"/>
    <x v="1"/>
    <n v="983.79"/>
    <n v="0.28000000000000003"/>
    <n v="2"/>
    <d v="2023-06-26T00:00:00"/>
    <d v="2023-06-30T00:00:00"/>
    <x v="0"/>
    <x v="0"/>
    <n v="84.12"/>
    <x v="5"/>
    <x v="0"/>
    <x v="9"/>
    <n v="899.67"/>
    <n v="1967.58"/>
  </r>
  <r>
    <x v="9128"/>
    <x v="3"/>
    <x v="3"/>
    <n v="813.72"/>
    <n v="0.08"/>
    <n v="1"/>
    <d v="2024-06-14T00:00:00"/>
    <d v="2024-06-15T00:00:00"/>
    <x v="1"/>
    <x v="1"/>
    <n v="77.45"/>
    <x v="1"/>
    <x v="1"/>
    <x v="9"/>
    <n v="736.27"/>
    <n v="813.72"/>
  </r>
  <r>
    <x v="9129"/>
    <x v="1"/>
    <x v="1"/>
    <n v="2412.0700000000002"/>
    <n v="0.1"/>
    <n v="7"/>
    <d v="2024-08-15T00:00:00"/>
    <d v="2024-08-17T00:00:00"/>
    <x v="2"/>
    <x v="2"/>
    <n v="417.01"/>
    <x v="5"/>
    <x v="1"/>
    <x v="1"/>
    <n v="1995.0600000000002"/>
    <n v="16884.490000000002"/>
  </r>
  <r>
    <x v="9130"/>
    <x v="2"/>
    <x v="3"/>
    <n v="1915.95"/>
    <n v="0.43"/>
    <n v="1"/>
    <d v="2024-05-24T00:00:00"/>
    <d v="2024-05-26T00:00:00"/>
    <x v="0"/>
    <x v="0"/>
    <n v="135.62"/>
    <x v="1"/>
    <x v="1"/>
    <x v="5"/>
    <n v="1780.33"/>
    <n v="1915.95"/>
  </r>
  <r>
    <x v="9131"/>
    <x v="3"/>
    <x v="0"/>
    <n v="2850.28"/>
    <n v="0.08"/>
    <n v="2"/>
    <d v="2023-06-29T00:00:00"/>
    <d v="2023-07-04T00:00:00"/>
    <x v="1"/>
    <x v="1"/>
    <n v="204.76"/>
    <x v="5"/>
    <x v="0"/>
    <x v="9"/>
    <n v="2645.5200000000004"/>
    <n v="5700.56"/>
  </r>
  <r>
    <x v="9132"/>
    <x v="2"/>
    <x v="4"/>
    <n v="4740.66"/>
    <n v="0.02"/>
    <n v="1"/>
    <d v="2024-02-27T00:00:00"/>
    <d v="2024-03-02T00:00:00"/>
    <x v="2"/>
    <x v="0"/>
    <n v="449.43"/>
    <x v="2"/>
    <x v="1"/>
    <x v="8"/>
    <n v="4291.2299999999996"/>
    <n v="4740.66"/>
  </r>
  <r>
    <x v="9133"/>
    <x v="0"/>
    <x v="4"/>
    <n v="3828.34"/>
    <n v="0.12"/>
    <n v="1"/>
    <d v="2023-07-09T00:00:00"/>
    <d v="2023-07-12T00:00:00"/>
    <x v="0"/>
    <x v="0"/>
    <n v="643.46"/>
    <x v="3"/>
    <x v="0"/>
    <x v="4"/>
    <n v="3184.88"/>
    <n v="3828.34"/>
  </r>
  <r>
    <x v="9134"/>
    <x v="0"/>
    <x v="2"/>
    <n v="3466.58"/>
    <n v="0.28999999999999998"/>
    <n v="3"/>
    <d v="2024-07-06T00:00:00"/>
    <d v="2024-07-10T00:00:00"/>
    <x v="1"/>
    <x v="2"/>
    <n v="332.11"/>
    <x v="1"/>
    <x v="1"/>
    <x v="4"/>
    <n v="3134.47"/>
    <n v="10399.74"/>
  </r>
  <r>
    <x v="9135"/>
    <x v="2"/>
    <x v="1"/>
    <n v="2138.09"/>
    <n v="0"/>
    <n v="4"/>
    <d v="2023-05-28T00:00:00"/>
    <d v="2023-05-30T00:00:00"/>
    <x v="0"/>
    <x v="2"/>
    <n v="309.29000000000002"/>
    <x v="4"/>
    <x v="0"/>
    <x v="5"/>
    <n v="1828.8000000000002"/>
    <n v="8552.36"/>
  </r>
  <r>
    <x v="9136"/>
    <x v="2"/>
    <x v="1"/>
    <n v="1508.06"/>
    <n v="0.49"/>
    <n v="5"/>
    <d v="2024-06-17T00:00:00"/>
    <d v="2024-06-19T00:00:00"/>
    <x v="1"/>
    <x v="0"/>
    <n v="402.87"/>
    <x v="1"/>
    <x v="1"/>
    <x v="9"/>
    <n v="1105.19"/>
    <n v="7540.2999999999993"/>
  </r>
  <r>
    <x v="9137"/>
    <x v="3"/>
    <x v="4"/>
    <n v="2747.29"/>
    <n v="0.12"/>
    <n v="5"/>
    <d v="2024-11-01T00:00:00"/>
    <d v="2024-11-05T00:00:00"/>
    <x v="2"/>
    <x v="2"/>
    <n v="774.38"/>
    <x v="3"/>
    <x v="1"/>
    <x v="11"/>
    <n v="1972.9099999999999"/>
    <n v="13736.45"/>
  </r>
  <r>
    <x v="9138"/>
    <x v="2"/>
    <x v="3"/>
    <n v="4438.67"/>
    <n v="0.12"/>
    <n v="2"/>
    <d v="2024-09-01T00:00:00"/>
    <d v="2024-09-05T00:00:00"/>
    <x v="1"/>
    <x v="2"/>
    <n v="835.76"/>
    <x v="1"/>
    <x v="1"/>
    <x v="7"/>
    <n v="3602.91"/>
    <n v="8877.34"/>
  </r>
  <r>
    <x v="9139"/>
    <x v="1"/>
    <x v="1"/>
    <n v="4396.04"/>
    <n v="0.37"/>
    <n v="3"/>
    <d v="2023-03-28T00:00:00"/>
    <d v="2023-04-02T00:00:00"/>
    <x v="2"/>
    <x v="0"/>
    <n v="1305.29"/>
    <x v="3"/>
    <x v="0"/>
    <x v="0"/>
    <n v="3090.75"/>
    <n v="13188.119999999999"/>
  </r>
  <r>
    <x v="9140"/>
    <x v="1"/>
    <x v="3"/>
    <n v="2283.02"/>
    <n v="0.12"/>
    <n v="8"/>
    <d v="2024-09-11T00:00:00"/>
    <d v="2024-09-14T00:00:00"/>
    <x v="1"/>
    <x v="2"/>
    <n v="516.80999999999995"/>
    <x v="5"/>
    <x v="1"/>
    <x v="7"/>
    <n v="1766.21"/>
    <n v="18264.16"/>
  </r>
  <r>
    <x v="9141"/>
    <x v="2"/>
    <x v="3"/>
    <n v="1306.48"/>
    <n v="0.2"/>
    <n v="2"/>
    <d v="2023-11-08T00:00:00"/>
    <d v="2023-11-15T00:00:00"/>
    <x v="1"/>
    <x v="0"/>
    <n v="109.48"/>
    <x v="2"/>
    <x v="0"/>
    <x v="11"/>
    <n v="1197"/>
    <n v="2612.96"/>
  </r>
  <r>
    <x v="9142"/>
    <x v="1"/>
    <x v="3"/>
    <n v="1204.19"/>
    <n v="0.27"/>
    <n v="4"/>
    <d v="2023-10-02T00:00:00"/>
    <d v="2023-10-03T00:00:00"/>
    <x v="0"/>
    <x v="1"/>
    <n v="282.81"/>
    <x v="5"/>
    <x v="0"/>
    <x v="2"/>
    <n v="921.38000000000011"/>
    <n v="4816.76"/>
  </r>
  <r>
    <x v="9143"/>
    <x v="2"/>
    <x v="3"/>
    <n v="266.54000000000002"/>
    <n v="0.01"/>
    <n v="7"/>
    <d v="2023-04-23T00:00:00"/>
    <d v="2023-04-24T00:00:00"/>
    <x v="1"/>
    <x v="0"/>
    <n v="57.62"/>
    <x v="2"/>
    <x v="0"/>
    <x v="3"/>
    <n v="208.92000000000002"/>
    <n v="1865.7800000000002"/>
  </r>
  <r>
    <x v="9144"/>
    <x v="3"/>
    <x v="2"/>
    <n v="4229.05"/>
    <n v="0.42"/>
    <n v="9"/>
    <d v="2023-11-18T00:00:00"/>
    <d v="2023-11-25T00:00:00"/>
    <x v="0"/>
    <x v="1"/>
    <n v="1126.3699999999999"/>
    <x v="4"/>
    <x v="0"/>
    <x v="11"/>
    <n v="3102.6800000000003"/>
    <n v="38061.450000000004"/>
  </r>
  <r>
    <x v="9145"/>
    <x v="1"/>
    <x v="2"/>
    <n v="1397.71"/>
    <n v="0.26"/>
    <n v="3"/>
    <d v="2023-10-21T00:00:00"/>
    <d v="2023-10-24T00:00:00"/>
    <x v="2"/>
    <x v="1"/>
    <n v="244.99"/>
    <x v="1"/>
    <x v="0"/>
    <x v="2"/>
    <n v="1152.72"/>
    <n v="4193.13"/>
  </r>
  <r>
    <x v="9146"/>
    <x v="1"/>
    <x v="4"/>
    <n v="1859.1"/>
    <n v="0.16"/>
    <n v="3"/>
    <d v="2024-07-04T00:00:00"/>
    <d v="2024-07-09T00:00:00"/>
    <x v="1"/>
    <x v="1"/>
    <n v="366.37"/>
    <x v="0"/>
    <x v="1"/>
    <x v="4"/>
    <n v="1492.73"/>
    <n v="5577.2999999999993"/>
  </r>
  <r>
    <x v="9147"/>
    <x v="2"/>
    <x v="2"/>
    <n v="4065.16"/>
    <n v="0.2"/>
    <n v="7"/>
    <d v="2024-06-23T00:00:00"/>
    <d v="2024-06-27T00:00:00"/>
    <x v="0"/>
    <x v="2"/>
    <n v="604.49"/>
    <x v="4"/>
    <x v="1"/>
    <x v="9"/>
    <n v="3460.67"/>
    <n v="28456.12"/>
  </r>
  <r>
    <x v="9148"/>
    <x v="1"/>
    <x v="1"/>
    <n v="688.12"/>
    <n v="0.03"/>
    <n v="8"/>
    <d v="2024-06-06T00:00:00"/>
    <d v="2024-06-08T00:00:00"/>
    <x v="0"/>
    <x v="0"/>
    <n v="37.380000000000003"/>
    <x v="5"/>
    <x v="1"/>
    <x v="9"/>
    <n v="650.74"/>
    <n v="5504.96"/>
  </r>
  <r>
    <x v="9149"/>
    <x v="0"/>
    <x v="2"/>
    <n v="2360.0500000000002"/>
    <n v="0.36"/>
    <n v="4"/>
    <d v="2023-04-03T00:00:00"/>
    <d v="2023-04-10T00:00:00"/>
    <x v="2"/>
    <x v="0"/>
    <n v="473.35"/>
    <x v="4"/>
    <x v="0"/>
    <x v="3"/>
    <n v="1886.7000000000003"/>
    <n v="9440.2000000000007"/>
  </r>
  <r>
    <x v="9150"/>
    <x v="3"/>
    <x v="1"/>
    <n v="699.47"/>
    <n v="0.27"/>
    <n v="1"/>
    <d v="2024-06-16T00:00:00"/>
    <d v="2024-06-23T00:00:00"/>
    <x v="1"/>
    <x v="2"/>
    <n v="201"/>
    <x v="5"/>
    <x v="1"/>
    <x v="9"/>
    <n v="498.47"/>
    <n v="699.47"/>
  </r>
  <r>
    <x v="9151"/>
    <x v="3"/>
    <x v="1"/>
    <n v="2265.06"/>
    <n v="0.46"/>
    <n v="5"/>
    <d v="2024-10-30T00:00:00"/>
    <d v="2024-11-02T00:00:00"/>
    <x v="1"/>
    <x v="0"/>
    <n v="207.11"/>
    <x v="1"/>
    <x v="1"/>
    <x v="2"/>
    <n v="2057.9499999999998"/>
    <n v="11325.3"/>
  </r>
  <r>
    <x v="9152"/>
    <x v="1"/>
    <x v="3"/>
    <n v="330.98"/>
    <n v="0.23"/>
    <n v="4"/>
    <d v="2024-08-27T00:00:00"/>
    <d v="2024-09-03T00:00:00"/>
    <x v="0"/>
    <x v="0"/>
    <n v="30.79"/>
    <x v="2"/>
    <x v="1"/>
    <x v="1"/>
    <n v="300.19"/>
    <n v="1323.92"/>
  </r>
  <r>
    <x v="9153"/>
    <x v="1"/>
    <x v="4"/>
    <n v="2636.35"/>
    <n v="0.41"/>
    <n v="8"/>
    <d v="2024-07-07T00:00:00"/>
    <d v="2024-07-12T00:00:00"/>
    <x v="0"/>
    <x v="0"/>
    <n v="402.67"/>
    <x v="0"/>
    <x v="1"/>
    <x v="4"/>
    <n v="2233.6799999999998"/>
    <n v="21090.799999999999"/>
  </r>
  <r>
    <x v="9154"/>
    <x v="0"/>
    <x v="3"/>
    <n v="3998.98"/>
    <n v="0.09"/>
    <n v="7"/>
    <d v="2024-10-13T00:00:00"/>
    <d v="2024-10-19T00:00:00"/>
    <x v="1"/>
    <x v="2"/>
    <n v="1043.31"/>
    <x v="5"/>
    <x v="1"/>
    <x v="2"/>
    <n v="2955.67"/>
    <n v="27992.86"/>
  </r>
  <r>
    <x v="9155"/>
    <x v="0"/>
    <x v="3"/>
    <n v="3413.85"/>
    <n v="0.03"/>
    <n v="2"/>
    <d v="2023-01-02T00:00:00"/>
    <d v="2023-01-05T00:00:00"/>
    <x v="2"/>
    <x v="0"/>
    <n v="671.74"/>
    <x v="5"/>
    <x v="0"/>
    <x v="6"/>
    <n v="2742.1099999999997"/>
    <n v="6827.7"/>
  </r>
  <r>
    <x v="9156"/>
    <x v="1"/>
    <x v="2"/>
    <n v="2594.9299999999998"/>
    <n v="0.47"/>
    <n v="6"/>
    <d v="2023-02-09T00:00:00"/>
    <d v="2023-02-11T00:00:00"/>
    <x v="0"/>
    <x v="2"/>
    <n v="460.73"/>
    <x v="1"/>
    <x v="0"/>
    <x v="8"/>
    <n v="2134.1999999999998"/>
    <n v="15569.579999999998"/>
  </r>
  <r>
    <x v="9157"/>
    <x v="1"/>
    <x v="2"/>
    <n v="4160.92"/>
    <n v="0.13"/>
    <n v="4"/>
    <d v="2023-04-12T00:00:00"/>
    <d v="2023-04-13T00:00:00"/>
    <x v="1"/>
    <x v="1"/>
    <n v="1107.71"/>
    <x v="4"/>
    <x v="0"/>
    <x v="3"/>
    <n v="3053.21"/>
    <n v="16643.68"/>
  </r>
  <r>
    <x v="9158"/>
    <x v="0"/>
    <x v="1"/>
    <n v="1216.1600000000001"/>
    <n v="0.42"/>
    <n v="7"/>
    <d v="2023-11-15T00:00:00"/>
    <d v="2023-11-19T00:00:00"/>
    <x v="1"/>
    <x v="2"/>
    <n v="121.79"/>
    <x v="1"/>
    <x v="0"/>
    <x v="11"/>
    <n v="1094.3700000000001"/>
    <n v="8513.1200000000008"/>
  </r>
  <r>
    <x v="9159"/>
    <x v="2"/>
    <x v="2"/>
    <n v="4170.8999999999996"/>
    <n v="0.13"/>
    <n v="9"/>
    <d v="2024-11-03T00:00:00"/>
    <d v="2024-11-08T00:00:00"/>
    <x v="0"/>
    <x v="0"/>
    <n v="1203.33"/>
    <x v="3"/>
    <x v="1"/>
    <x v="11"/>
    <n v="2967.5699999999997"/>
    <n v="37538.1"/>
  </r>
  <r>
    <x v="9160"/>
    <x v="0"/>
    <x v="2"/>
    <n v="1454.18"/>
    <n v="0.08"/>
    <n v="7"/>
    <d v="2024-05-03T00:00:00"/>
    <d v="2024-05-04T00:00:00"/>
    <x v="1"/>
    <x v="2"/>
    <n v="422.71"/>
    <x v="3"/>
    <x v="1"/>
    <x v="5"/>
    <n v="1031.47"/>
    <n v="10179.26"/>
  </r>
  <r>
    <x v="9161"/>
    <x v="2"/>
    <x v="0"/>
    <n v="1876.18"/>
    <n v="0.37"/>
    <n v="2"/>
    <d v="2023-01-16T00:00:00"/>
    <d v="2023-01-18T00:00:00"/>
    <x v="2"/>
    <x v="1"/>
    <n v="475.61"/>
    <x v="5"/>
    <x v="0"/>
    <x v="6"/>
    <n v="1400.5700000000002"/>
    <n v="3752.36"/>
  </r>
  <r>
    <x v="9162"/>
    <x v="3"/>
    <x v="1"/>
    <n v="729.31"/>
    <n v="0.39"/>
    <n v="8"/>
    <d v="2023-09-21T00:00:00"/>
    <d v="2023-09-24T00:00:00"/>
    <x v="0"/>
    <x v="0"/>
    <n v="90.2"/>
    <x v="1"/>
    <x v="0"/>
    <x v="7"/>
    <n v="639.1099999999999"/>
    <n v="5834.48"/>
  </r>
  <r>
    <x v="9163"/>
    <x v="3"/>
    <x v="1"/>
    <n v="598.6"/>
    <n v="0.42"/>
    <n v="6"/>
    <d v="2023-02-16T00:00:00"/>
    <d v="2023-02-21T00:00:00"/>
    <x v="2"/>
    <x v="0"/>
    <n v="86.12"/>
    <x v="3"/>
    <x v="0"/>
    <x v="8"/>
    <n v="512.48"/>
    <n v="3591.6000000000004"/>
  </r>
  <r>
    <x v="9164"/>
    <x v="0"/>
    <x v="0"/>
    <n v="4667.3500000000004"/>
    <n v="0.43"/>
    <n v="9"/>
    <d v="2024-11-16T00:00:00"/>
    <d v="2024-11-23T00:00:00"/>
    <x v="2"/>
    <x v="1"/>
    <n v="704.1"/>
    <x v="4"/>
    <x v="1"/>
    <x v="11"/>
    <n v="3963.2500000000005"/>
    <n v="42006.15"/>
  </r>
  <r>
    <x v="9165"/>
    <x v="2"/>
    <x v="1"/>
    <n v="1030.8900000000001"/>
    <n v="0.24"/>
    <n v="7"/>
    <d v="2023-09-17T00:00:00"/>
    <d v="2023-09-23T00:00:00"/>
    <x v="2"/>
    <x v="2"/>
    <n v="95.53"/>
    <x v="3"/>
    <x v="0"/>
    <x v="7"/>
    <n v="935.36000000000013"/>
    <n v="7216.2300000000005"/>
  </r>
  <r>
    <x v="9166"/>
    <x v="0"/>
    <x v="4"/>
    <n v="1733.15"/>
    <n v="0.2"/>
    <n v="5"/>
    <d v="2024-03-03T00:00:00"/>
    <d v="2024-03-08T00:00:00"/>
    <x v="2"/>
    <x v="1"/>
    <n v="106.46"/>
    <x v="0"/>
    <x v="1"/>
    <x v="0"/>
    <n v="1626.69"/>
    <n v="8665.75"/>
  </r>
  <r>
    <x v="9167"/>
    <x v="0"/>
    <x v="4"/>
    <n v="2692.84"/>
    <n v="0.38"/>
    <n v="8"/>
    <d v="2024-08-26T00:00:00"/>
    <d v="2024-08-27T00:00:00"/>
    <x v="2"/>
    <x v="0"/>
    <n v="178.45"/>
    <x v="1"/>
    <x v="1"/>
    <x v="1"/>
    <n v="2514.3900000000003"/>
    <n v="21542.720000000001"/>
  </r>
  <r>
    <x v="9168"/>
    <x v="2"/>
    <x v="0"/>
    <n v="1804.55"/>
    <n v="0.28000000000000003"/>
    <n v="7"/>
    <d v="2024-06-12T00:00:00"/>
    <d v="2024-06-19T00:00:00"/>
    <x v="0"/>
    <x v="1"/>
    <n v="367.95"/>
    <x v="5"/>
    <x v="1"/>
    <x v="9"/>
    <n v="1436.6"/>
    <n v="12631.85"/>
  </r>
  <r>
    <x v="9169"/>
    <x v="0"/>
    <x v="2"/>
    <n v="4363.6499999999996"/>
    <n v="0.48"/>
    <n v="1"/>
    <d v="2023-12-04T00:00:00"/>
    <d v="2023-12-05T00:00:00"/>
    <x v="1"/>
    <x v="0"/>
    <n v="1274.6099999999999"/>
    <x v="1"/>
    <x v="0"/>
    <x v="10"/>
    <n v="3089.04"/>
    <n v="4363.6499999999996"/>
  </r>
  <r>
    <x v="9170"/>
    <x v="3"/>
    <x v="4"/>
    <n v="4513.5"/>
    <n v="0.19"/>
    <n v="5"/>
    <d v="2023-09-02T00:00:00"/>
    <d v="2023-09-04T00:00:00"/>
    <x v="0"/>
    <x v="0"/>
    <n v="320.89999999999998"/>
    <x v="4"/>
    <x v="0"/>
    <x v="7"/>
    <n v="4192.6000000000004"/>
    <n v="22567.5"/>
  </r>
  <r>
    <x v="9171"/>
    <x v="1"/>
    <x v="0"/>
    <n v="1697.35"/>
    <n v="0.02"/>
    <n v="7"/>
    <d v="2024-05-31T00:00:00"/>
    <d v="2024-06-06T00:00:00"/>
    <x v="1"/>
    <x v="1"/>
    <n v="356.22"/>
    <x v="5"/>
    <x v="1"/>
    <x v="5"/>
    <n v="1341.1299999999999"/>
    <n v="11881.449999999999"/>
  </r>
  <r>
    <x v="9172"/>
    <x v="1"/>
    <x v="4"/>
    <n v="550.94000000000005"/>
    <n v="0.28999999999999998"/>
    <n v="7"/>
    <d v="2023-03-13T00:00:00"/>
    <d v="2023-03-14T00:00:00"/>
    <x v="1"/>
    <x v="1"/>
    <n v="44.11"/>
    <x v="1"/>
    <x v="0"/>
    <x v="0"/>
    <n v="506.83000000000004"/>
    <n v="3856.5800000000004"/>
  </r>
  <r>
    <x v="9173"/>
    <x v="0"/>
    <x v="3"/>
    <n v="1129.78"/>
    <n v="0.18"/>
    <n v="3"/>
    <d v="2023-05-06T00:00:00"/>
    <d v="2023-05-11T00:00:00"/>
    <x v="1"/>
    <x v="1"/>
    <n v="219.42"/>
    <x v="1"/>
    <x v="0"/>
    <x v="5"/>
    <n v="910.36"/>
    <n v="3389.34"/>
  </r>
  <r>
    <x v="9174"/>
    <x v="2"/>
    <x v="0"/>
    <n v="2424.5300000000002"/>
    <n v="0.17"/>
    <n v="5"/>
    <d v="2023-06-30T00:00:00"/>
    <d v="2023-07-07T00:00:00"/>
    <x v="2"/>
    <x v="2"/>
    <n v="389.75"/>
    <x v="2"/>
    <x v="0"/>
    <x v="9"/>
    <n v="2034.7800000000002"/>
    <n v="12122.650000000001"/>
  </r>
  <r>
    <x v="9175"/>
    <x v="2"/>
    <x v="1"/>
    <n v="1513.56"/>
    <n v="0.28000000000000003"/>
    <n v="8"/>
    <d v="2024-05-31T00:00:00"/>
    <d v="2024-06-06T00:00:00"/>
    <x v="2"/>
    <x v="0"/>
    <n v="88.86"/>
    <x v="4"/>
    <x v="1"/>
    <x v="5"/>
    <n v="1424.7"/>
    <n v="12108.48"/>
  </r>
  <r>
    <x v="9176"/>
    <x v="3"/>
    <x v="4"/>
    <n v="2322.0100000000002"/>
    <n v="0.46"/>
    <n v="9"/>
    <d v="2023-02-04T00:00:00"/>
    <d v="2023-02-08T00:00:00"/>
    <x v="1"/>
    <x v="0"/>
    <n v="323.36"/>
    <x v="3"/>
    <x v="0"/>
    <x v="8"/>
    <n v="1998.65"/>
    <n v="20898.090000000004"/>
  </r>
  <r>
    <x v="9177"/>
    <x v="2"/>
    <x v="1"/>
    <n v="3817.65"/>
    <n v="0.13"/>
    <n v="9"/>
    <d v="2023-01-23T00:00:00"/>
    <d v="2023-01-30T00:00:00"/>
    <x v="1"/>
    <x v="0"/>
    <n v="940.8"/>
    <x v="5"/>
    <x v="0"/>
    <x v="6"/>
    <n v="2876.8500000000004"/>
    <n v="34358.85"/>
  </r>
  <r>
    <x v="9178"/>
    <x v="2"/>
    <x v="0"/>
    <n v="2161.13"/>
    <n v="0.19"/>
    <n v="5"/>
    <d v="2024-10-23T00:00:00"/>
    <d v="2024-10-25T00:00:00"/>
    <x v="1"/>
    <x v="1"/>
    <n v="213.94"/>
    <x v="4"/>
    <x v="1"/>
    <x v="2"/>
    <n v="1947.19"/>
    <n v="10805.650000000001"/>
  </r>
  <r>
    <x v="9179"/>
    <x v="3"/>
    <x v="4"/>
    <n v="1065.29"/>
    <n v="0.45"/>
    <n v="2"/>
    <d v="2024-01-03T00:00:00"/>
    <d v="2024-01-05T00:00:00"/>
    <x v="1"/>
    <x v="0"/>
    <n v="191.22"/>
    <x v="2"/>
    <x v="1"/>
    <x v="6"/>
    <n v="874.06999999999994"/>
    <n v="2130.58"/>
  </r>
  <r>
    <x v="9180"/>
    <x v="0"/>
    <x v="1"/>
    <n v="1854.04"/>
    <n v="0.45"/>
    <n v="8"/>
    <d v="2023-04-27T00:00:00"/>
    <d v="2023-05-01T00:00:00"/>
    <x v="2"/>
    <x v="1"/>
    <n v="211.22"/>
    <x v="4"/>
    <x v="0"/>
    <x v="3"/>
    <n v="1642.82"/>
    <n v="14832.32"/>
  </r>
  <r>
    <x v="9181"/>
    <x v="1"/>
    <x v="2"/>
    <n v="3740.61"/>
    <n v="0.12"/>
    <n v="7"/>
    <d v="2024-11-06T00:00:00"/>
    <d v="2024-11-08T00:00:00"/>
    <x v="0"/>
    <x v="1"/>
    <n v="1052.42"/>
    <x v="4"/>
    <x v="1"/>
    <x v="11"/>
    <n v="2688.19"/>
    <n v="26184.27"/>
  </r>
  <r>
    <x v="9182"/>
    <x v="3"/>
    <x v="2"/>
    <n v="2177.9"/>
    <n v="0.35"/>
    <n v="4"/>
    <d v="2024-08-01T00:00:00"/>
    <d v="2024-08-07T00:00:00"/>
    <x v="0"/>
    <x v="2"/>
    <n v="613.76"/>
    <x v="2"/>
    <x v="1"/>
    <x v="1"/>
    <n v="1564.14"/>
    <n v="8711.6"/>
  </r>
  <r>
    <x v="9183"/>
    <x v="0"/>
    <x v="3"/>
    <n v="1322.74"/>
    <n v="0.21"/>
    <n v="5"/>
    <d v="2023-01-28T00:00:00"/>
    <d v="2023-01-30T00:00:00"/>
    <x v="2"/>
    <x v="0"/>
    <n v="306.39999999999998"/>
    <x v="0"/>
    <x v="0"/>
    <x v="6"/>
    <n v="1016.34"/>
    <n v="6613.7"/>
  </r>
  <r>
    <x v="9184"/>
    <x v="3"/>
    <x v="0"/>
    <n v="2194.3200000000002"/>
    <n v="0.47"/>
    <n v="2"/>
    <d v="2023-08-24T00:00:00"/>
    <d v="2023-08-25T00:00:00"/>
    <x v="0"/>
    <x v="2"/>
    <n v="488.55"/>
    <x v="0"/>
    <x v="0"/>
    <x v="1"/>
    <n v="1705.7700000000002"/>
    <n v="4388.6400000000003"/>
  </r>
  <r>
    <x v="9185"/>
    <x v="0"/>
    <x v="1"/>
    <n v="2328.5500000000002"/>
    <n v="0.37"/>
    <n v="9"/>
    <d v="2024-04-01T00:00:00"/>
    <d v="2024-04-03T00:00:00"/>
    <x v="2"/>
    <x v="1"/>
    <n v="437.73"/>
    <x v="0"/>
    <x v="1"/>
    <x v="3"/>
    <n v="1890.8200000000002"/>
    <n v="20956.95"/>
  </r>
  <r>
    <x v="9186"/>
    <x v="3"/>
    <x v="3"/>
    <n v="1552.25"/>
    <n v="0.25"/>
    <n v="6"/>
    <d v="2024-02-11T00:00:00"/>
    <d v="2024-02-16T00:00:00"/>
    <x v="2"/>
    <x v="0"/>
    <n v="382.2"/>
    <x v="3"/>
    <x v="1"/>
    <x v="8"/>
    <n v="1170.05"/>
    <n v="9313.5"/>
  </r>
  <r>
    <x v="9187"/>
    <x v="0"/>
    <x v="0"/>
    <n v="4978.8599999999997"/>
    <n v="0.41"/>
    <n v="9"/>
    <d v="2024-10-14T00:00:00"/>
    <d v="2024-10-15T00:00:00"/>
    <x v="1"/>
    <x v="0"/>
    <n v="1473.07"/>
    <x v="5"/>
    <x v="1"/>
    <x v="2"/>
    <n v="3505.79"/>
    <n v="44809.74"/>
  </r>
  <r>
    <x v="9188"/>
    <x v="3"/>
    <x v="2"/>
    <n v="3861.37"/>
    <n v="0.5"/>
    <n v="8"/>
    <d v="2024-05-08T00:00:00"/>
    <d v="2024-05-11T00:00:00"/>
    <x v="1"/>
    <x v="0"/>
    <n v="1121.44"/>
    <x v="1"/>
    <x v="1"/>
    <x v="5"/>
    <n v="2739.93"/>
    <n v="30890.959999999999"/>
  </r>
  <r>
    <x v="9189"/>
    <x v="0"/>
    <x v="1"/>
    <n v="3493.03"/>
    <n v="0.22"/>
    <n v="1"/>
    <d v="2023-07-20T00:00:00"/>
    <d v="2023-07-25T00:00:00"/>
    <x v="1"/>
    <x v="0"/>
    <n v="880.88"/>
    <x v="3"/>
    <x v="0"/>
    <x v="4"/>
    <n v="2612.15"/>
    <n v="3493.03"/>
  </r>
  <r>
    <x v="9190"/>
    <x v="3"/>
    <x v="4"/>
    <n v="4288.8500000000004"/>
    <n v="0.19"/>
    <n v="9"/>
    <d v="2024-08-03T00:00:00"/>
    <d v="2024-08-06T00:00:00"/>
    <x v="2"/>
    <x v="1"/>
    <n v="360.44"/>
    <x v="3"/>
    <x v="1"/>
    <x v="1"/>
    <n v="3928.4100000000003"/>
    <n v="38599.65"/>
  </r>
  <r>
    <x v="9191"/>
    <x v="1"/>
    <x v="2"/>
    <n v="3365.45"/>
    <n v="0.3"/>
    <n v="9"/>
    <d v="2023-08-20T00:00:00"/>
    <d v="2023-08-26T00:00:00"/>
    <x v="0"/>
    <x v="0"/>
    <n v="893.03"/>
    <x v="2"/>
    <x v="0"/>
    <x v="1"/>
    <n v="2472.42"/>
    <n v="30289.05"/>
  </r>
  <r>
    <x v="9192"/>
    <x v="1"/>
    <x v="4"/>
    <n v="3975.8"/>
    <n v="0.34"/>
    <n v="4"/>
    <d v="2024-07-25T00:00:00"/>
    <d v="2024-07-26T00:00:00"/>
    <x v="2"/>
    <x v="0"/>
    <n v="787.28"/>
    <x v="1"/>
    <x v="1"/>
    <x v="4"/>
    <n v="3188.5200000000004"/>
    <n v="15903.2"/>
  </r>
  <r>
    <x v="9193"/>
    <x v="2"/>
    <x v="4"/>
    <n v="2121.38"/>
    <n v="0.35"/>
    <n v="1"/>
    <d v="2024-08-31T00:00:00"/>
    <d v="2024-09-05T00:00:00"/>
    <x v="0"/>
    <x v="0"/>
    <n v="388.93"/>
    <x v="3"/>
    <x v="1"/>
    <x v="1"/>
    <n v="1732.45"/>
    <n v="2121.38"/>
  </r>
  <r>
    <x v="9194"/>
    <x v="0"/>
    <x v="1"/>
    <n v="2551.8200000000002"/>
    <n v="0.24"/>
    <n v="4"/>
    <d v="2023-02-11T00:00:00"/>
    <d v="2023-02-18T00:00:00"/>
    <x v="2"/>
    <x v="2"/>
    <n v="475.25"/>
    <x v="5"/>
    <x v="0"/>
    <x v="8"/>
    <n v="2076.5700000000002"/>
    <n v="10207.280000000001"/>
  </r>
  <r>
    <x v="9195"/>
    <x v="3"/>
    <x v="1"/>
    <n v="330.28"/>
    <n v="0.17"/>
    <n v="6"/>
    <d v="2023-04-15T00:00:00"/>
    <d v="2023-04-22T00:00:00"/>
    <x v="1"/>
    <x v="0"/>
    <n v="37.51"/>
    <x v="4"/>
    <x v="0"/>
    <x v="3"/>
    <n v="292.77"/>
    <n v="1981.6799999999998"/>
  </r>
  <r>
    <x v="9196"/>
    <x v="0"/>
    <x v="4"/>
    <n v="1475.17"/>
    <n v="0.41"/>
    <n v="4"/>
    <d v="2024-12-16T00:00:00"/>
    <d v="2024-12-23T00:00:00"/>
    <x v="2"/>
    <x v="2"/>
    <n v="150.01"/>
    <x v="2"/>
    <x v="1"/>
    <x v="10"/>
    <n v="1325.16"/>
    <n v="5900.68"/>
  </r>
  <r>
    <x v="9197"/>
    <x v="1"/>
    <x v="3"/>
    <n v="1903.26"/>
    <n v="0.48"/>
    <n v="9"/>
    <d v="2023-05-30T00:00:00"/>
    <d v="2023-05-31T00:00:00"/>
    <x v="2"/>
    <x v="2"/>
    <n v="308.55"/>
    <x v="0"/>
    <x v="0"/>
    <x v="5"/>
    <n v="1594.71"/>
    <n v="17129.34"/>
  </r>
  <r>
    <x v="9198"/>
    <x v="0"/>
    <x v="4"/>
    <n v="3164.8"/>
    <n v="0.43"/>
    <n v="4"/>
    <d v="2024-05-25T00:00:00"/>
    <d v="2024-05-31T00:00:00"/>
    <x v="2"/>
    <x v="0"/>
    <n v="659.11"/>
    <x v="3"/>
    <x v="1"/>
    <x v="5"/>
    <n v="2505.69"/>
    <n v="12659.2"/>
  </r>
  <r>
    <x v="9199"/>
    <x v="3"/>
    <x v="4"/>
    <n v="2374.64"/>
    <n v="0.34"/>
    <n v="8"/>
    <d v="2023-11-25T00:00:00"/>
    <d v="2023-12-02T00:00:00"/>
    <x v="0"/>
    <x v="1"/>
    <n v="505.27"/>
    <x v="2"/>
    <x v="0"/>
    <x v="11"/>
    <n v="1869.37"/>
    <n v="18997.12"/>
  </r>
  <r>
    <x v="9200"/>
    <x v="0"/>
    <x v="1"/>
    <n v="3078.41"/>
    <n v="0.18"/>
    <n v="2"/>
    <d v="2023-04-05T00:00:00"/>
    <d v="2023-04-08T00:00:00"/>
    <x v="0"/>
    <x v="1"/>
    <n v="556.53"/>
    <x v="1"/>
    <x v="0"/>
    <x v="3"/>
    <n v="2521.88"/>
    <n v="6156.82"/>
  </r>
  <r>
    <x v="9201"/>
    <x v="3"/>
    <x v="0"/>
    <n v="3595.3"/>
    <n v="0.31"/>
    <n v="7"/>
    <d v="2023-02-19T00:00:00"/>
    <d v="2023-02-23T00:00:00"/>
    <x v="1"/>
    <x v="0"/>
    <n v="917.77"/>
    <x v="3"/>
    <x v="0"/>
    <x v="8"/>
    <n v="2677.53"/>
    <n v="25167.100000000002"/>
  </r>
  <r>
    <x v="9202"/>
    <x v="1"/>
    <x v="2"/>
    <n v="309.32"/>
    <n v="0.05"/>
    <n v="8"/>
    <d v="2024-12-03T00:00:00"/>
    <d v="2024-12-09T00:00:00"/>
    <x v="2"/>
    <x v="1"/>
    <n v="86.8"/>
    <x v="5"/>
    <x v="1"/>
    <x v="10"/>
    <n v="222.51999999999998"/>
    <n v="2474.56"/>
  </r>
  <r>
    <x v="9203"/>
    <x v="1"/>
    <x v="1"/>
    <n v="1365.56"/>
    <n v="0.27"/>
    <n v="6"/>
    <d v="2024-11-18T00:00:00"/>
    <d v="2024-11-24T00:00:00"/>
    <x v="1"/>
    <x v="0"/>
    <n v="141.69"/>
    <x v="0"/>
    <x v="1"/>
    <x v="11"/>
    <n v="1223.8699999999999"/>
    <n v="8193.36"/>
  </r>
  <r>
    <x v="9204"/>
    <x v="1"/>
    <x v="3"/>
    <n v="937.43"/>
    <n v="0.39"/>
    <n v="6"/>
    <d v="2024-03-14T00:00:00"/>
    <d v="2024-03-20T00:00:00"/>
    <x v="2"/>
    <x v="0"/>
    <n v="219.7"/>
    <x v="4"/>
    <x v="1"/>
    <x v="0"/>
    <n v="717.73"/>
    <n v="5624.58"/>
  </r>
  <r>
    <x v="9205"/>
    <x v="2"/>
    <x v="2"/>
    <n v="1018.53"/>
    <n v="0.13"/>
    <n v="8"/>
    <d v="2024-07-01T00:00:00"/>
    <d v="2024-07-03T00:00:00"/>
    <x v="1"/>
    <x v="0"/>
    <n v="110.14"/>
    <x v="1"/>
    <x v="1"/>
    <x v="4"/>
    <n v="908.39"/>
    <n v="8148.24"/>
  </r>
  <r>
    <x v="9206"/>
    <x v="1"/>
    <x v="1"/>
    <n v="2565.31"/>
    <n v="0.25"/>
    <n v="3"/>
    <d v="2024-04-28T00:00:00"/>
    <d v="2024-05-04T00:00:00"/>
    <x v="1"/>
    <x v="1"/>
    <n v="670.28"/>
    <x v="4"/>
    <x v="1"/>
    <x v="3"/>
    <n v="1895.03"/>
    <n v="7695.93"/>
  </r>
  <r>
    <x v="9207"/>
    <x v="0"/>
    <x v="1"/>
    <n v="3725.9"/>
    <n v="0.04"/>
    <n v="2"/>
    <d v="2024-09-01T00:00:00"/>
    <d v="2024-09-08T00:00:00"/>
    <x v="0"/>
    <x v="1"/>
    <n v="658.94"/>
    <x v="0"/>
    <x v="1"/>
    <x v="7"/>
    <n v="3066.96"/>
    <n v="7451.8"/>
  </r>
  <r>
    <x v="9208"/>
    <x v="2"/>
    <x v="0"/>
    <n v="1436.61"/>
    <n v="0.42"/>
    <n v="9"/>
    <d v="2023-06-24T00:00:00"/>
    <d v="2023-06-28T00:00:00"/>
    <x v="0"/>
    <x v="0"/>
    <n v="205.47"/>
    <x v="4"/>
    <x v="0"/>
    <x v="9"/>
    <n v="1231.1399999999999"/>
    <n v="12929.49"/>
  </r>
  <r>
    <x v="9209"/>
    <x v="1"/>
    <x v="3"/>
    <n v="4139.8"/>
    <n v="0.18"/>
    <n v="8"/>
    <d v="2024-09-24T00:00:00"/>
    <d v="2024-10-01T00:00:00"/>
    <x v="2"/>
    <x v="0"/>
    <n v="998.53"/>
    <x v="0"/>
    <x v="1"/>
    <x v="7"/>
    <n v="3141.2700000000004"/>
    <n v="33118.400000000001"/>
  </r>
  <r>
    <x v="9210"/>
    <x v="0"/>
    <x v="3"/>
    <n v="4473.04"/>
    <n v="0.28999999999999998"/>
    <n v="5"/>
    <d v="2023-02-19T00:00:00"/>
    <d v="2023-02-25T00:00:00"/>
    <x v="0"/>
    <x v="1"/>
    <n v="305.75"/>
    <x v="5"/>
    <x v="0"/>
    <x v="8"/>
    <n v="4167.29"/>
    <n v="22365.200000000001"/>
  </r>
  <r>
    <x v="9211"/>
    <x v="0"/>
    <x v="1"/>
    <n v="1817.62"/>
    <n v="0.19"/>
    <n v="5"/>
    <d v="2024-06-04T00:00:00"/>
    <d v="2024-06-08T00:00:00"/>
    <x v="2"/>
    <x v="0"/>
    <n v="349.54"/>
    <x v="5"/>
    <x v="1"/>
    <x v="9"/>
    <n v="1468.08"/>
    <n v="9088.0999999999985"/>
  </r>
  <r>
    <x v="9212"/>
    <x v="0"/>
    <x v="0"/>
    <n v="3438.65"/>
    <n v="0.3"/>
    <n v="6"/>
    <d v="2024-08-10T00:00:00"/>
    <d v="2024-08-11T00:00:00"/>
    <x v="2"/>
    <x v="2"/>
    <n v="641.19000000000005"/>
    <x v="4"/>
    <x v="1"/>
    <x v="1"/>
    <n v="2797.46"/>
    <n v="20631.900000000001"/>
  </r>
  <r>
    <x v="9213"/>
    <x v="3"/>
    <x v="1"/>
    <n v="673.54"/>
    <n v="0.37"/>
    <n v="6"/>
    <d v="2024-08-19T00:00:00"/>
    <d v="2024-08-20T00:00:00"/>
    <x v="0"/>
    <x v="2"/>
    <n v="179.79"/>
    <x v="2"/>
    <x v="1"/>
    <x v="1"/>
    <n v="493.75"/>
    <n v="4041.24"/>
  </r>
  <r>
    <x v="9214"/>
    <x v="2"/>
    <x v="4"/>
    <n v="3745.74"/>
    <n v="0.16"/>
    <n v="2"/>
    <d v="2024-03-21T00:00:00"/>
    <d v="2024-03-23T00:00:00"/>
    <x v="2"/>
    <x v="1"/>
    <n v="485.22"/>
    <x v="3"/>
    <x v="1"/>
    <x v="0"/>
    <n v="3260.5199999999995"/>
    <n v="7491.48"/>
  </r>
  <r>
    <x v="9215"/>
    <x v="0"/>
    <x v="4"/>
    <n v="908.62"/>
    <n v="0.26"/>
    <n v="7"/>
    <d v="2024-05-31T00:00:00"/>
    <d v="2024-06-07T00:00:00"/>
    <x v="2"/>
    <x v="2"/>
    <n v="114.51"/>
    <x v="4"/>
    <x v="1"/>
    <x v="5"/>
    <n v="794.11"/>
    <n v="6360.34"/>
  </r>
  <r>
    <x v="9216"/>
    <x v="3"/>
    <x v="0"/>
    <n v="3468.34"/>
    <n v="0.4"/>
    <n v="3"/>
    <d v="2023-01-07T00:00:00"/>
    <d v="2023-01-11T00:00:00"/>
    <x v="2"/>
    <x v="1"/>
    <n v="255.03"/>
    <x v="1"/>
    <x v="0"/>
    <x v="6"/>
    <n v="3213.31"/>
    <n v="10405.02"/>
  </r>
  <r>
    <x v="9217"/>
    <x v="1"/>
    <x v="1"/>
    <n v="2167.31"/>
    <n v="0.34"/>
    <n v="8"/>
    <d v="2023-02-06T00:00:00"/>
    <d v="2023-02-13T00:00:00"/>
    <x v="0"/>
    <x v="2"/>
    <n v="402.72"/>
    <x v="4"/>
    <x v="0"/>
    <x v="8"/>
    <n v="1764.59"/>
    <n v="17338.48"/>
  </r>
  <r>
    <x v="9218"/>
    <x v="0"/>
    <x v="0"/>
    <n v="4649.4399999999996"/>
    <n v="0.03"/>
    <n v="9"/>
    <d v="2023-09-03T00:00:00"/>
    <d v="2023-09-09T00:00:00"/>
    <x v="0"/>
    <x v="1"/>
    <n v="260.39"/>
    <x v="3"/>
    <x v="0"/>
    <x v="7"/>
    <n v="4389.0499999999993"/>
    <n v="41844.959999999999"/>
  </r>
  <r>
    <x v="9219"/>
    <x v="3"/>
    <x v="1"/>
    <n v="2375.86"/>
    <n v="0.28000000000000003"/>
    <n v="3"/>
    <d v="2024-05-13T00:00:00"/>
    <d v="2024-05-18T00:00:00"/>
    <x v="0"/>
    <x v="2"/>
    <n v="675.39"/>
    <x v="5"/>
    <x v="1"/>
    <x v="5"/>
    <n v="1700.4700000000003"/>
    <n v="7127.58"/>
  </r>
  <r>
    <x v="9220"/>
    <x v="0"/>
    <x v="1"/>
    <n v="251.42"/>
    <n v="0.19"/>
    <n v="6"/>
    <d v="2024-05-29T00:00:00"/>
    <d v="2024-05-30T00:00:00"/>
    <x v="0"/>
    <x v="1"/>
    <n v="27.47"/>
    <x v="1"/>
    <x v="1"/>
    <x v="5"/>
    <n v="223.95"/>
    <n v="1508.52"/>
  </r>
  <r>
    <x v="9221"/>
    <x v="2"/>
    <x v="4"/>
    <n v="2455.2800000000002"/>
    <n v="0.35"/>
    <n v="8"/>
    <d v="2024-10-16T00:00:00"/>
    <d v="2024-10-22T00:00:00"/>
    <x v="0"/>
    <x v="2"/>
    <n v="395.71"/>
    <x v="1"/>
    <x v="1"/>
    <x v="2"/>
    <n v="2059.5700000000002"/>
    <n v="19642.240000000002"/>
  </r>
  <r>
    <x v="9222"/>
    <x v="2"/>
    <x v="2"/>
    <n v="3997.94"/>
    <n v="0.01"/>
    <n v="6"/>
    <d v="2024-08-17T00:00:00"/>
    <d v="2024-08-21T00:00:00"/>
    <x v="0"/>
    <x v="0"/>
    <n v="354.68"/>
    <x v="4"/>
    <x v="1"/>
    <x v="1"/>
    <n v="3643.26"/>
    <n v="23987.64"/>
  </r>
  <r>
    <x v="9223"/>
    <x v="1"/>
    <x v="3"/>
    <n v="3270.71"/>
    <n v="0.17"/>
    <n v="3"/>
    <d v="2023-12-06T00:00:00"/>
    <d v="2023-12-09T00:00:00"/>
    <x v="1"/>
    <x v="1"/>
    <n v="438.24"/>
    <x v="0"/>
    <x v="0"/>
    <x v="10"/>
    <n v="2832.4700000000003"/>
    <n v="9812.130000000001"/>
  </r>
  <r>
    <x v="9224"/>
    <x v="0"/>
    <x v="3"/>
    <n v="4834.9399999999996"/>
    <n v="0.04"/>
    <n v="4"/>
    <d v="2023-12-01T00:00:00"/>
    <d v="2023-12-07T00:00:00"/>
    <x v="2"/>
    <x v="0"/>
    <n v="1344.93"/>
    <x v="3"/>
    <x v="0"/>
    <x v="10"/>
    <n v="3490.0099999999993"/>
    <n v="19339.759999999998"/>
  </r>
  <r>
    <x v="9225"/>
    <x v="3"/>
    <x v="0"/>
    <n v="4232.04"/>
    <n v="0.46"/>
    <n v="9"/>
    <d v="2024-09-05T00:00:00"/>
    <d v="2024-09-12T00:00:00"/>
    <x v="0"/>
    <x v="1"/>
    <n v="1248.48"/>
    <x v="3"/>
    <x v="1"/>
    <x v="7"/>
    <n v="2983.56"/>
    <n v="38088.36"/>
  </r>
  <r>
    <x v="9226"/>
    <x v="1"/>
    <x v="3"/>
    <n v="2680.1"/>
    <n v="0.44"/>
    <n v="1"/>
    <d v="2023-07-22T00:00:00"/>
    <d v="2023-07-23T00:00:00"/>
    <x v="2"/>
    <x v="1"/>
    <n v="325"/>
    <x v="2"/>
    <x v="0"/>
    <x v="4"/>
    <n v="2355.1"/>
    <n v="2680.1"/>
  </r>
  <r>
    <x v="9227"/>
    <x v="0"/>
    <x v="4"/>
    <n v="1111.95"/>
    <n v="0.48"/>
    <n v="4"/>
    <d v="2024-02-02T00:00:00"/>
    <d v="2024-02-04T00:00:00"/>
    <x v="1"/>
    <x v="1"/>
    <n v="282.67"/>
    <x v="5"/>
    <x v="1"/>
    <x v="8"/>
    <n v="829.28"/>
    <n v="4447.8"/>
  </r>
  <r>
    <x v="9228"/>
    <x v="1"/>
    <x v="2"/>
    <n v="118.5"/>
    <n v="0.32"/>
    <n v="1"/>
    <d v="2023-01-04T00:00:00"/>
    <d v="2023-01-08T00:00:00"/>
    <x v="1"/>
    <x v="0"/>
    <n v="10.73"/>
    <x v="5"/>
    <x v="0"/>
    <x v="6"/>
    <n v="107.77"/>
    <n v="118.5"/>
  </r>
  <r>
    <x v="9229"/>
    <x v="3"/>
    <x v="1"/>
    <n v="4904.46"/>
    <n v="0.4"/>
    <n v="8"/>
    <d v="2024-02-23T00:00:00"/>
    <d v="2024-02-24T00:00:00"/>
    <x v="1"/>
    <x v="1"/>
    <n v="414.05"/>
    <x v="4"/>
    <x v="1"/>
    <x v="8"/>
    <n v="4490.41"/>
    <n v="39235.68"/>
  </r>
  <r>
    <x v="9230"/>
    <x v="1"/>
    <x v="1"/>
    <n v="4697.7700000000004"/>
    <n v="0.31"/>
    <n v="7"/>
    <d v="2024-11-05T00:00:00"/>
    <d v="2024-11-07T00:00:00"/>
    <x v="0"/>
    <x v="1"/>
    <n v="395.98"/>
    <x v="1"/>
    <x v="1"/>
    <x v="11"/>
    <n v="4301.7900000000009"/>
    <n v="32884.39"/>
  </r>
  <r>
    <x v="9231"/>
    <x v="1"/>
    <x v="4"/>
    <n v="1443.31"/>
    <n v="0.25"/>
    <n v="7"/>
    <d v="2023-11-20T00:00:00"/>
    <d v="2023-11-22T00:00:00"/>
    <x v="0"/>
    <x v="1"/>
    <n v="412.23"/>
    <x v="3"/>
    <x v="0"/>
    <x v="11"/>
    <n v="1031.08"/>
    <n v="10103.17"/>
  </r>
  <r>
    <x v="9232"/>
    <x v="1"/>
    <x v="3"/>
    <n v="3227.26"/>
    <n v="0.42"/>
    <n v="2"/>
    <d v="2024-07-01T00:00:00"/>
    <d v="2024-07-04T00:00:00"/>
    <x v="1"/>
    <x v="2"/>
    <n v="726.2"/>
    <x v="0"/>
    <x v="1"/>
    <x v="4"/>
    <n v="2501.0600000000004"/>
    <n v="6454.52"/>
  </r>
  <r>
    <x v="9233"/>
    <x v="0"/>
    <x v="1"/>
    <n v="3673.27"/>
    <n v="0.39"/>
    <n v="6"/>
    <d v="2023-03-19T00:00:00"/>
    <d v="2023-03-21T00:00:00"/>
    <x v="2"/>
    <x v="0"/>
    <n v="715.02"/>
    <x v="5"/>
    <x v="0"/>
    <x v="0"/>
    <n v="2958.25"/>
    <n v="22039.62"/>
  </r>
  <r>
    <x v="9234"/>
    <x v="3"/>
    <x v="3"/>
    <n v="2932.27"/>
    <n v="0.37"/>
    <n v="8"/>
    <d v="2024-11-14T00:00:00"/>
    <d v="2024-11-15T00:00:00"/>
    <x v="0"/>
    <x v="1"/>
    <n v="285.95999999999998"/>
    <x v="0"/>
    <x v="1"/>
    <x v="11"/>
    <n v="2646.31"/>
    <n v="23458.16"/>
  </r>
  <r>
    <x v="9235"/>
    <x v="2"/>
    <x v="4"/>
    <n v="4230.51"/>
    <n v="0.45"/>
    <n v="8"/>
    <d v="2024-07-29T00:00:00"/>
    <d v="2024-07-30T00:00:00"/>
    <x v="1"/>
    <x v="0"/>
    <n v="771.94"/>
    <x v="2"/>
    <x v="1"/>
    <x v="4"/>
    <n v="3458.57"/>
    <n v="33844.080000000002"/>
  </r>
  <r>
    <x v="9236"/>
    <x v="0"/>
    <x v="1"/>
    <n v="481.34"/>
    <n v="0.46"/>
    <n v="5"/>
    <d v="2024-12-07T00:00:00"/>
    <d v="2024-12-13T00:00:00"/>
    <x v="2"/>
    <x v="0"/>
    <n v="143.69"/>
    <x v="2"/>
    <x v="1"/>
    <x v="10"/>
    <n v="337.65"/>
    <n v="2406.6999999999998"/>
  </r>
  <r>
    <x v="9237"/>
    <x v="2"/>
    <x v="0"/>
    <n v="4492.82"/>
    <n v="0.22"/>
    <n v="8"/>
    <d v="2024-05-19T00:00:00"/>
    <d v="2024-05-24T00:00:00"/>
    <x v="0"/>
    <x v="2"/>
    <n v="1152.23"/>
    <x v="0"/>
    <x v="1"/>
    <x v="5"/>
    <n v="3340.5899999999997"/>
    <n v="35942.559999999998"/>
  </r>
  <r>
    <x v="9238"/>
    <x v="2"/>
    <x v="2"/>
    <n v="2020.89"/>
    <n v="0.14000000000000001"/>
    <n v="2"/>
    <d v="2023-01-20T00:00:00"/>
    <d v="2023-01-24T00:00:00"/>
    <x v="1"/>
    <x v="0"/>
    <n v="599.51"/>
    <x v="0"/>
    <x v="0"/>
    <x v="6"/>
    <n v="1421.38"/>
    <n v="4041.78"/>
  </r>
  <r>
    <x v="9239"/>
    <x v="0"/>
    <x v="3"/>
    <n v="2455.38"/>
    <n v="0.26"/>
    <n v="4"/>
    <d v="2023-09-11T00:00:00"/>
    <d v="2023-09-15T00:00:00"/>
    <x v="1"/>
    <x v="2"/>
    <n v="130.22999999999999"/>
    <x v="4"/>
    <x v="0"/>
    <x v="7"/>
    <n v="2325.15"/>
    <n v="9821.52"/>
  </r>
  <r>
    <x v="9240"/>
    <x v="0"/>
    <x v="3"/>
    <n v="2279.19"/>
    <n v="0.05"/>
    <n v="2"/>
    <d v="2023-07-04T00:00:00"/>
    <d v="2023-07-07T00:00:00"/>
    <x v="2"/>
    <x v="0"/>
    <n v="430.66"/>
    <x v="3"/>
    <x v="0"/>
    <x v="4"/>
    <n v="1848.53"/>
    <n v="4558.38"/>
  </r>
  <r>
    <x v="9241"/>
    <x v="3"/>
    <x v="3"/>
    <n v="2703.3"/>
    <n v="0.47"/>
    <n v="5"/>
    <d v="2023-02-24T00:00:00"/>
    <d v="2023-02-28T00:00:00"/>
    <x v="1"/>
    <x v="2"/>
    <n v="332.08"/>
    <x v="3"/>
    <x v="0"/>
    <x v="8"/>
    <n v="2371.2200000000003"/>
    <n v="13516.5"/>
  </r>
  <r>
    <x v="9242"/>
    <x v="3"/>
    <x v="3"/>
    <n v="3031.03"/>
    <n v="0.49"/>
    <n v="3"/>
    <d v="2024-10-02T00:00:00"/>
    <d v="2024-10-04T00:00:00"/>
    <x v="1"/>
    <x v="2"/>
    <n v="402.59"/>
    <x v="2"/>
    <x v="1"/>
    <x v="2"/>
    <n v="2628.44"/>
    <n v="9093.09"/>
  </r>
  <r>
    <x v="9243"/>
    <x v="1"/>
    <x v="4"/>
    <n v="3580.68"/>
    <n v="0.33"/>
    <n v="6"/>
    <d v="2024-07-22T00:00:00"/>
    <d v="2024-07-29T00:00:00"/>
    <x v="2"/>
    <x v="0"/>
    <n v="230.05"/>
    <x v="5"/>
    <x v="1"/>
    <x v="4"/>
    <n v="3350.6299999999997"/>
    <n v="21484.079999999998"/>
  </r>
  <r>
    <x v="9244"/>
    <x v="2"/>
    <x v="4"/>
    <n v="2672.21"/>
    <n v="0.37"/>
    <n v="7"/>
    <d v="2023-12-06T00:00:00"/>
    <d v="2023-12-07T00:00:00"/>
    <x v="1"/>
    <x v="0"/>
    <n v="583.28"/>
    <x v="5"/>
    <x v="0"/>
    <x v="10"/>
    <n v="2088.9300000000003"/>
    <n v="18705.47"/>
  </r>
  <r>
    <x v="9245"/>
    <x v="3"/>
    <x v="4"/>
    <n v="3455.39"/>
    <n v="0.16"/>
    <n v="6"/>
    <d v="2023-01-14T00:00:00"/>
    <d v="2023-01-16T00:00:00"/>
    <x v="0"/>
    <x v="1"/>
    <n v="910.45"/>
    <x v="4"/>
    <x v="0"/>
    <x v="6"/>
    <n v="2544.9399999999996"/>
    <n v="20732.34"/>
  </r>
  <r>
    <x v="9246"/>
    <x v="1"/>
    <x v="4"/>
    <n v="1757.66"/>
    <n v="0.43"/>
    <n v="2"/>
    <d v="2023-02-20T00:00:00"/>
    <d v="2023-02-27T00:00:00"/>
    <x v="1"/>
    <x v="2"/>
    <n v="195.52"/>
    <x v="1"/>
    <x v="0"/>
    <x v="8"/>
    <n v="1562.14"/>
    <n v="3515.32"/>
  </r>
  <r>
    <x v="9247"/>
    <x v="3"/>
    <x v="1"/>
    <n v="4689.74"/>
    <n v="0.45"/>
    <n v="2"/>
    <d v="2023-12-14T00:00:00"/>
    <d v="2023-12-18T00:00:00"/>
    <x v="2"/>
    <x v="0"/>
    <n v="847.28"/>
    <x v="5"/>
    <x v="0"/>
    <x v="10"/>
    <n v="3842.46"/>
    <n v="9379.48"/>
  </r>
  <r>
    <x v="9248"/>
    <x v="0"/>
    <x v="4"/>
    <n v="416.2"/>
    <n v="0.04"/>
    <n v="4"/>
    <d v="2023-02-27T00:00:00"/>
    <d v="2023-03-05T00:00:00"/>
    <x v="0"/>
    <x v="1"/>
    <n v="26.23"/>
    <x v="1"/>
    <x v="0"/>
    <x v="8"/>
    <n v="389.96999999999997"/>
    <n v="1664.8"/>
  </r>
  <r>
    <x v="9249"/>
    <x v="3"/>
    <x v="1"/>
    <n v="2773.15"/>
    <n v="7.0000000000000007E-2"/>
    <n v="7"/>
    <d v="2024-01-12T00:00:00"/>
    <d v="2024-01-18T00:00:00"/>
    <x v="0"/>
    <x v="0"/>
    <n v="333.2"/>
    <x v="2"/>
    <x v="1"/>
    <x v="6"/>
    <n v="2439.9500000000003"/>
    <n v="19412.05"/>
  </r>
  <r>
    <x v="9250"/>
    <x v="2"/>
    <x v="0"/>
    <n v="528.24"/>
    <n v="0.13"/>
    <n v="8"/>
    <d v="2023-04-29T00:00:00"/>
    <d v="2023-05-04T00:00:00"/>
    <x v="2"/>
    <x v="2"/>
    <n v="55.78"/>
    <x v="2"/>
    <x v="0"/>
    <x v="3"/>
    <n v="472.46000000000004"/>
    <n v="4225.92"/>
  </r>
  <r>
    <x v="9251"/>
    <x v="3"/>
    <x v="4"/>
    <n v="2269.56"/>
    <n v="0.35"/>
    <n v="5"/>
    <d v="2024-04-08T00:00:00"/>
    <d v="2024-04-12T00:00:00"/>
    <x v="0"/>
    <x v="1"/>
    <n v="667.1"/>
    <x v="1"/>
    <x v="1"/>
    <x v="3"/>
    <n v="1602.46"/>
    <n v="11347.8"/>
  </r>
  <r>
    <x v="9252"/>
    <x v="2"/>
    <x v="0"/>
    <n v="1362.15"/>
    <n v="0.09"/>
    <n v="1"/>
    <d v="2024-07-13T00:00:00"/>
    <d v="2024-07-16T00:00:00"/>
    <x v="0"/>
    <x v="0"/>
    <n v="238.65"/>
    <x v="3"/>
    <x v="1"/>
    <x v="4"/>
    <n v="1123.5"/>
    <n v="1362.15"/>
  </r>
  <r>
    <x v="9253"/>
    <x v="0"/>
    <x v="4"/>
    <n v="4690.83"/>
    <n v="0.11"/>
    <n v="9"/>
    <d v="2024-02-15T00:00:00"/>
    <d v="2024-02-16T00:00:00"/>
    <x v="2"/>
    <x v="1"/>
    <n v="488.32"/>
    <x v="4"/>
    <x v="1"/>
    <x v="8"/>
    <n v="4202.51"/>
    <n v="42217.47"/>
  </r>
  <r>
    <x v="9254"/>
    <x v="2"/>
    <x v="0"/>
    <n v="164.07"/>
    <n v="0.19"/>
    <n v="8"/>
    <d v="2024-09-07T00:00:00"/>
    <d v="2024-09-09T00:00:00"/>
    <x v="2"/>
    <x v="0"/>
    <n v="13.63"/>
    <x v="1"/>
    <x v="1"/>
    <x v="7"/>
    <n v="150.44"/>
    <n v="1312.56"/>
  </r>
  <r>
    <x v="9255"/>
    <x v="3"/>
    <x v="2"/>
    <n v="2016.9"/>
    <n v="0.31"/>
    <n v="1"/>
    <d v="2024-12-12T00:00:00"/>
    <d v="2024-12-16T00:00:00"/>
    <x v="0"/>
    <x v="0"/>
    <n v="492.21"/>
    <x v="2"/>
    <x v="1"/>
    <x v="10"/>
    <n v="1524.69"/>
    <n v="2016.9"/>
  </r>
  <r>
    <x v="9256"/>
    <x v="1"/>
    <x v="0"/>
    <n v="3932.01"/>
    <n v="0.49"/>
    <n v="9"/>
    <d v="2024-03-15T00:00:00"/>
    <d v="2024-03-16T00:00:00"/>
    <x v="2"/>
    <x v="2"/>
    <n v="241.1"/>
    <x v="3"/>
    <x v="1"/>
    <x v="0"/>
    <n v="3690.9100000000003"/>
    <n v="35388.090000000004"/>
  </r>
  <r>
    <x v="9257"/>
    <x v="0"/>
    <x v="1"/>
    <n v="1023.46"/>
    <n v="0.39"/>
    <n v="5"/>
    <d v="2024-11-04T00:00:00"/>
    <d v="2024-11-10T00:00:00"/>
    <x v="1"/>
    <x v="1"/>
    <n v="86.35"/>
    <x v="4"/>
    <x v="1"/>
    <x v="11"/>
    <n v="937.11"/>
    <n v="5117.3"/>
  </r>
  <r>
    <x v="9258"/>
    <x v="3"/>
    <x v="3"/>
    <n v="4096.38"/>
    <n v="0.28000000000000003"/>
    <n v="8"/>
    <d v="2024-05-28T00:00:00"/>
    <d v="2024-05-30T00:00:00"/>
    <x v="0"/>
    <x v="0"/>
    <n v="257.26"/>
    <x v="1"/>
    <x v="1"/>
    <x v="5"/>
    <n v="3839.12"/>
    <n v="32771.040000000001"/>
  </r>
  <r>
    <x v="9259"/>
    <x v="0"/>
    <x v="0"/>
    <n v="4312.6499999999996"/>
    <n v="0.02"/>
    <n v="2"/>
    <d v="2023-01-24T00:00:00"/>
    <d v="2023-01-28T00:00:00"/>
    <x v="1"/>
    <x v="0"/>
    <n v="611.16"/>
    <x v="4"/>
    <x v="0"/>
    <x v="6"/>
    <n v="3701.49"/>
    <n v="8625.2999999999993"/>
  </r>
  <r>
    <x v="9260"/>
    <x v="0"/>
    <x v="3"/>
    <n v="3569.21"/>
    <n v="0.26"/>
    <n v="7"/>
    <d v="2023-03-15T00:00:00"/>
    <d v="2023-03-19T00:00:00"/>
    <x v="0"/>
    <x v="1"/>
    <n v="1020.42"/>
    <x v="0"/>
    <x v="0"/>
    <x v="0"/>
    <n v="2548.79"/>
    <n v="24984.47"/>
  </r>
  <r>
    <x v="9261"/>
    <x v="3"/>
    <x v="2"/>
    <n v="1124.44"/>
    <n v="0.1"/>
    <n v="9"/>
    <d v="2023-11-01T00:00:00"/>
    <d v="2023-11-07T00:00:00"/>
    <x v="1"/>
    <x v="1"/>
    <n v="122.39"/>
    <x v="5"/>
    <x v="0"/>
    <x v="11"/>
    <n v="1002.0500000000001"/>
    <n v="10119.960000000001"/>
  </r>
  <r>
    <x v="9262"/>
    <x v="3"/>
    <x v="2"/>
    <n v="1432.99"/>
    <n v="0.15"/>
    <n v="7"/>
    <d v="2023-09-08T00:00:00"/>
    <d v="2023-09-12T00:00:00"/>
    <x v="0"/>
    <x v="1"/>
    <n v="206"/>
    <x v="5"/>
    <x v="0"/>
    <x v="7"/>
    <n v="1226.99"/>
    <n v="10030.93"/>
  </r>
  <r>
    <x v="9263"/>
    <x v="1"/>
    <x v="1"/>
    <n v="917.98"/>
    <n v="0.13"/>
    <n v="9"/>
    <d v="2023-01-08T00:00:00"/>
    <d v="2023-01-11T00:00:00"/>
    <x v="0"/>
    <x v="1"/>
    <n v="214.34"/>
    <x v="3"/>
    <x v="0"/>
    <x v="6"/>
    <n v="703.64"/>
    <n v="8261.82"/>
  </r>
  <r>
    <x v="9264"/>
    <x v="0"/>
    <x v="1"/>
    <n v="1001.91"/>
    <n v="0.17"/>
    <n v="4"/>
    <d v="2023-11-21T00:00:00"/>
    <d v="2023-11-24T00:00:00"/>
    <x v="1"/>
    <x v="2"/>
    <n v="101.16"/>
    <x v="1"/>
    <x v="0"/>
    <x v="11"/>
    <n v="900.75"/>
    <n v="4007.64"/>
  </r>
  <r>
    <x v="9265"/>
    <x v="0"/>
    <x v="0"/>
    <n v="278.81"/>
    <n v="0.03"/>
    <n v="5"/>
    <d v="2023-03-08T00:00:00"/>
    <d v="2023-03-10T00:00:00"/>
    <x v="1"/>
    <x v="2"/>
    <n v="33.92"/>
    <x v="1"/>
    <x v="0"/>
    <x v="0"/>
    <n v="244.89"/>
    <n v="1394.05"/>
  </r>
  <r>
    <x v="9266"/>
    <x v="3"/>
    <x v="4"/>
    <n v="4300.84"/>
    <n v="0.28999999999999998"/>
    <n v="7"/>
    <d v="2023-08-13T00:00:00"/>
    <d v="2023-08-15T00:00:00"/>
    <x v="0"/>
    <x v="2"/>
    <n v="631.08000000000004"/>
    <x v="5"/>
    <x v="0"/>
    <x v="1"/>
    <n v="3669.76"/>
    <n v="30105.88"/>
  </r>
  <r>
    <x v="9267"/>
    <x v="2"/>
    <x v="2"/>
    <n v="2689.66"/>
    <n v="0.02"/>
    <n v="1"/>
    <d v="2024-02-18T00:00:00"/>
    <d v="2024-02-19T00:00:00"/>
    <x v="1"/>
    <x v="1"/>
    <n v="776.18"/>
    <x v="5"/>
    <x v="1"/>
    <x v="8"/>
    <n v="1913.48"/>
    <n v="2689.66"/>
  </r>
  <r>
    <x v="9268"/>
    <x v="3"/>
    <x v="3"/>
    <n v="1706.02"/>
    <n v="0.33"/>
    <n v="2"/>
    <d v="2024-07-17T00:00:00"/>
    <d v="2024-07-22T00:00:00"/>
    <x v="1"/>
    <x v="2"/>
    <n v="317.45999999999998"/>
    <x v="2"/>
    <x v="1"/>
    <x v="4"/>
    <n v="1388.56"/>
    <n v="3412.04"/>
  </r>
  <r>
    <x v="9269"/>
    <x v="0"/>
    <x v="4"/>
    <n v="1518.93"/>
    <n v="0.37"/>
    <n v="2"/>
    <d v="2024-08-05T00:00:00"/>
    <d v="2024-08-06T00:00:00"/>
    <x v="0"/>
    <x v="0"/>
    <n v="242.18"/>
    <x v="3"/>
    <x v="1"/>
    <x v="1"/>
    <n v="1276.75"/>
    <n v="3037.86"/>
  </r>
  <r>
    <x v="9270"/>
    <x v="3"/>
    <x v="2"/>
    <n v="2769.01"/>
    <n v="0.24"/>
    <n v="9"/>
    <d v="2024-05-07T00:00:00"/>
    <d v="2024-05-13T00:00:00"/>
    <x v="1"/>
    <x v="2"/>
    <n v="416.4"/>
    <x v="3"/>
    <x v="1"/>
    <x v="5"/>
    <n v="2352.61"/>
    <n v="24921.090000000004"/>
  </r>
  <r>
    <x v="9271"/>
    <x v="1"/>
    <x v="0"/>
    <n v="1700.76"/>
    <n v="0.39"/>
    <n v="3"/>
    <d v="2023-03-26T00:00:00"/>
    <d v="2023-03-31T00:00:00"/>
    <x v="0"/>
    <x v="0"/>
    <n v="250.61"/>
    <x v="5"/>
    <x v="0"/>
    <x v="0"/>
    <n v="1450.15"/>
    <n v="5102.28"/>
  </r>
  <r>
    <x v="9272"/>
    <x v="2"/>
    <x v="2"/>
    <n v="4332.22"/>
    <n v="0.48"/>
    <n v="9"/>
    <d v="2023-08-18T00:00:00"/>
    <d v="2023-08-22T00:00:00"/>
    <x v="0"/>
    <x v="0"/>
    <n v="1201.3399999999999"/>
    <x v="5"/>
    <x v="0"/>
    <x v="1"/>
    <n v="3130.88"/>
    <n v="38989.980000000003"/>
  </r>
  <r>
    <x v="9273"/>
    <x v="3"/>
    <x v="1"/>
    <n v="1133.69"/>
    <n v="0.17"/>
    <n v="1"/>
    <d v="2024-06-08T00:00:00"/>
    <d v="2024-06-12T00:00:00"/>
    <x v="0"/>
    <x v="2"/>
    <n v="277.05"/>
    <x v="5"/>
    <x v="1"/>
    <x v="9"/>
    <n v="856.6400000000001"/>
    <n v="1133.69"/>
  </r>
  <r>
    <x v="9274"/>
    <x v="1"/>
    <x v="3"/>
    <n v="4423.28"/>
    <n v="0.31"/>
    <n v="3"/>
    <d v="2024-08-23T00:00:00"/>
    <d v="2024-08-24T00:00:00"/>
    <x v="1"/>
    <x v="0"/>
    <n v="428.65"/>
    <x v="1"/>
    <x v="1"/>
    <x v="1"/>
    <n v="3994.6299999999997"/>
    <n v="13269.84"/>
  </r>
  <r>
    <x v="9275"/>
    <x v="0"/>
    <x v="3"/>
    <n v="3354.05"/>
    <n v="0.16"/>
    <n v="2"/>
    <d v="2024-01-10T00:00:00"/>
    <d v="2024-01-17T00:00:00"/>
    <x v="0"/>
    <x v="0"/>
    <n v="435.15"/>
    <x v="1"/>
    <x v="1"/>
    <x v="6"/>
    <n v="2918.9"/>
    <n v="6708.1"/>
  </r>
  <r>
    <x v="9276"/>
    <x v="3"/>
    <x v="1"/>
    <n v="4787.4799999999996"/>
    <n v="0.22"/>
    <n v="2"/>
    <d v="2024-10-03T00:00:00"/>
    <d v="2024-10-10T00:00:00"/>
    <x v="0"/>
    <x v="2"/>
    <n v="1254.21"/>
    <x v="4"/>
    <x v="1"/>
    <x v="2"/>
    <n v="3533.2699999999995"/>
    <n v="9574.9599999999991"/>
  </r>
  <r>
    <x v="9277"/>
    <x v="0"/>
    <x v="4"/>
    <n v="174.03"/>
    <n v="0.01"/>
    <n v="1"/>
    <d v="2024-05-24T00:00:00"/>
    <d v="2024-05-27T00:00:00"/>
    <x v="1"/>
    <x v="0"/>
    <n v="41.35"/>
    <x v="3"/>
    <x v="1"/>
    <x v="5"/>
    <n v="132.68"/>
    <n v="174.03"/>
  </r>
  <r>
    <x v="9278"/>
    <x v="1"/>
    <x v="1"/>
    <n v="389.57"/>
    <n v="0.04"/>
    <n v="6"/>
    <d v="2024-03-25T00:00:00"/>
    <d v="2024-03-28T00:00:00"/>
    <x v="0"/>
    <x v="2"/>
    <n v="29.58"/>
    <x v="4"/>
    <x v="1"/>
    <x v="0"/>
    <n v="359.99"/>
    <n v="2337.42"/>
  </r>
  <r>
    <x v="9279"/>
    <x v="0"/>
    <x v="3"/>
    <n v="2554.38"/>
    <n v="0.4"/>
    <n v="5"/>
    <d v="2024-04-07T00:00:00"/>
    <d v="2024-04-09T00:00:00"/>
    <x v="1"/>
    <x v="1"/>
    <n v="388.27"/>
    <x v="1"/>
    <x v="1"/>
    <x v="3"/>
    <n v="2166.11"/>
    <n v="12771.900000000001"/>
  </r>
  <r>
    <x v="9280"/>
    <x v="1"/>
    <x v="0"/>
    <n v="4570.66"/>
    <n v="7.0000000000000007E-2"/>
    <n v="5"/>
    <d v="2023-09-28T00:00:00"/>
    <d v="2023-09-30T00:00:00"/>
    <x v="2"/>
    <x v="1"/>
    <n v="789.24"/>
    <x v="5"/>
    <x v="0"/>
    <x v="7"/>
    <n v="3781.42"/>
    <n v="22853.3"/>
  </r>
  <r>
    <x v="9281"/>
    <x v="1"/>
    <x v="4"/>
    <n v="3680.9"/>
    <n v="0.35"/>
    <n v="9"/>
    <d v="2023-10-01T00:00:00"/>
    <d v="2023-10-02T00:00:00"/>
    <x v="2"/>
    <x v="0"/>
    <n v="973.05"/>
    <x v="5"/>
    <x v="0"/>
    <x v="2"/>
    <n v="2707.8500000000004"/>
    <n v="33128.1"/>
  </r>
  <r>
    <x v="9282"/>
    <x v="1"/>
    <x v="2"/>
    <n v="3148.47"/>
    <n v="0.35"/>
    <n v="6"/>
    <d v="2023-03-10T00:00:00"/>
    <d v="2023-03-13T00:00:00"/>
    <x v="1"/>
    <x v="0"/>
    <n v="828.7"/>
    <x v="3"/>
    <x v="0"/>
    <x v="0"/>
    <n v="2319.7699999999995"/>
    <n v="18890.82"/>
  </r>
  <r>
    <x v="9283"/>
    <x v="3"/>
    <x v="0"/>
    <n v="254.85"/>
    <n v="0.5"/>
    <n v="9"/>
    <d v="2023-12-12T00:00:00"/>
    <d v="2023-12-16T00:00:00"/>
    <x v="0"/>
    <x v="0"/>
    <n v="22.36"/>
    <x v="1"/>
    <x v="0"/>
    <x v="10"/>
    <n v="232.49"/>
    <n v="2293.65"/>
  </r>
  <r>
    <x v="9284"/>
    <x v="0"/>
    <x v="4"/>
    <n v="1835.4"/>
    <n v="0.35"/>
    <n v="4"/>
    <d v="2023-03-19T00:00:00"/>
    <d v="2023-03-25T00:00:00"/>
    <x v="2"/>
    <x v="2"/>
    <n v="360.49"/>
    <x v="2"/>
    <x v="0"/>
    <x v="0"/>
    <n v="1474.91"/>
    <n v="7341.6"/>
  </r>
  <r>
    <x v="9285"/>
    <x v="0"/>
    <x v="3"/>
    <n v="1794.68"/>
    <n v="0.06"/>
    <n v="7"/>
    <d v="2023-05-13T00:00:00"/>
    <d v="2023-05-17T00:00:00"/>
    <x v="2"/>
    <x v="1"/>
    <n v="512.9"/>
    <x v="2"/>
    <x v="0"/>
    <x v="5"/>
    <n v="1281.7800000000002"/>
    <n v="12562.76"/>
  </r>
  <r>
    <x v="9286"/>
    <x v="2"/>
    <x v="3"/>
    <n v="2756.22"/>
    <n v="0.31"/>
    <n v="4"/>
    <d v="2024-02-28T00:00:00"/>
    <d v="2024-03-02T00:00:00"/>
    <x v="1"/>
    <x v="1"/>
    <n v="190.71"/>
    <x v="3"/>
    <x v="1"/>
    <x v="8"/>
    <n v="2565.5099999999998"/>
    <n v="11024.88"/>
  </r>
  <r>
    <x v="9287"/>
    <x v="2"/>
    <x v="0"/>
    <n v="1363.36"/>
    <n v="0.26"/>
    <n v="1"/>
    <d v="2024-02-09T00:00:00"/>
    <d v="2024-02-10T00:00:00"/>
    <x v="1"/>
    <x v="1"/>
    <n v="190.38"/>
    <x v="3"/>
    <x v="1"/>
    <x v="8"/>
    <n v="1172.98"/>
    <n v="1363.36"/>
  </r>
  <r>
    <x v="9288"/>
    <x v="2"/>
    <x v="4"/>
    <n v="1409.06"/>
    <n v="0.46"/>
    <n v="4"/>
    <d v="2024-12-04T00:00:00"/>
    <d v="2024-12-06T00:00:00"/>
    <x v="2"/>
    <x v="1"/>
    <n v="189.29"/>
    <x v="4"/>
    <x v="1"/>
    <x v="10"/>
    <n v="1219.77"/>
    <n v="5636.24"/>
  </r>
  <r>
    <x v="9289"/>
    <x v="2"/>
    <x v="2"/>
    <n v="3142.22"/>
    <n v="0.35"/>
    <n v="2"/>
    <d v="2023-12-29T00:00:00"/>
    <d v="2024-01-05T00:00:00"/>
    <x v="2"/>
    <x v="0"/>
    <n v="291.82"/>
    <x v="1"/>
    <x v="0"/>
    <x v="10"/>
    <n v="2850.3999999999996"/>
    <n v="6284.44"/>
  </r>
  <r>
    <x v="9290"/>
    <x v="0"/>
    <x v="2"/>
    <n v="4728.38"/>
    <n v="0.26"/>
    <n v="5"/>
    <d v="2024-08-24T00:00:00"/>
    <d v="2024-08-25T00:00:00"/>
    <x v="0"/>
    <x v="1"/>
    <n v="1393.4"/>
    <x v="1"/>
    <x v="1"/>
    <x v="1"/>
    <n v="3334.98"/>
    <n v="23641.9"/>
  </r>
  <r>
    <x v="9291"/>
    <x v="1"/>
    <x v="1"/>
    <n v="3334.88"/>
    <n v="0.31"/>
    <n v="2"/>
    <d v="2023-07-15T00:00:00"/>
    <d v="2023-07-18T00:00:00"/>
    <x v="0"/>
    <x v="1"/>
    <n v="756.97"/>
    <x v="2"/>
    <x v="0"/>
    <x v="4"/>
    <n v="2577.91"/>
    <n v="6669.76"/>
  </r>
  <r>
    <x v="9292"/>
    <x v="1"/>
    <x v="0"/>
    <n v="3373.84"/>
    <n v="0.22"/>
    <n v="2"/>
    <d v="2024-11-22T00:00:00"/>
    <d v="2024-11-23T00:00:00"/>
    <x v="1"/>
    <x v="0"/>
    <n v="745.65"/>
    <x v="0"/>
    <x v="1"/>
    <x v="11"/>
    <n v="2628.19"/>
    <n v="6747.68"/>
  </r>
  <r>
    <x v="9293"/>
    <x v="3"/>
    <x v="4"/>
    <n v="4932.45"/>
    <n v="0.25"/>
    <n v="4"/>
    <d v="2023-10-10T00:00:00"/>
    <d v="2023-10-13T00:00:00"/>
    <x v="2"/>
    <x v="0"/>
    <n v="307.02999999999997"/>
    <x v="4"/>
    <x v="0"/>
    <x v="2"/>
    <n v="4625.42"/>
    <n v="19729.8"/>
  </r>
  <r>
    <x v="9294"/>
    <x v="1"/>
    <x v="0"/>
    <n v="852.04"/>
    <n v="0.36"/>
    <n v="7"/>
    <d v="2023-06-21T00:00:00"/>
    <d v="2023-06-28T00:00:00"/>
    <x v="0"/>
    <x v="2"/>
    <n v="124.43"/>
    <x v="1"/>
    <x v="0"/>
    <x v="9"/>
    <n v="727.6099999999999"/>
    <n v="5964.28"/>
  </r>
  <r>
    <x v="9295"/>
    <x v="0"/>
    <x v="2"/>
    <n v="265.79000000000002"/>
    <n v="0.04"/>
    <n v="3"/>
    <d v="2024-09-10T00:00:00"/>
    <d v="2024-09-11T00:00:00"/>
    <x v="0"/>
    <x v="0"/>
    <n v="54.61"/>
    <x v="0"/>
    <x v="1"/>
    <x v="7"/>
    <n v="211.18"/>
    <n v="797.37000000000012"/>
  </r>
  <r>
    <x v="9296"/>
    <x v="0"/>
    <x v="4"/>
    <n v="3753.02"/>
    <n v="0.31"/>
    <n v="7"/>
    <d v="2024-08-03T00:00:00"/>
    <d v="2024-08-10T00:00:00"/>
    <x v="1"/>
    <x v="1"/>
    <n v="644.07000000000005"/>
    <x v="1"/>
    <x v="1"/>
    <x v="1"/>
    <n v="3108.95"/>
    <n v="26271.14"/>
  </r>
  <r>
    <x v="9297"/>
    <x v="0"/>
    <x v="3"/>
    <n v="2250.06"/>
    <n v="0.04"/>
    <n v="9"/>
    <d v="2023-12-26T00:00:00"/>
    <d v="2023-12-31T00:00:00"/>
    <x v="2"/>
    <x v="1"/>
    <n v="520.27"/>
    <x v="1"/>
    <x v="0"/>
    <x v="10"/>
    <n v="1729.79"/>
    <n v="20250.54"/>
  </r>
  <r>
    <x v="9298"/>
    <x v="3"/>
    <x v="3"/>
    <n v="2201.23"/>
    <n v="0.43"/>
    <n v="3"/>
    <d v="2024-10-12T00:00:00"/>
    <d v="2024-10-16T00:00:00"/>
    <x v="2"/>
    <x v="1"/>
    <n v="565.4"/>
    <x v="0"/>
    <x v="1"/>
    <x v="2"/>
    <n v="1635.83"/>
    <n v="6603.6900000000005"/>
  </r>
  <r>
    <x v="9299"/>
    <x v="2"/>
    <x v="4"/>
    <n v="1203.99"/>
    <n v="0.47"/>
    <n v="4"/>
    <d v="2023-02-12T00:00:00"/>
    <d v="2023-02-17T00:00:00"/>
    <x v="1"/>
    <x v="2"/>
    <n v="289.39"/>
    <x v="3"/>
    <x v="0"/>
    <x v="8"/>
    <n v="914.6"/>
    <n v="4815.96"/>
  </r>
  <r>
    <x v="9300"/>
    <x v="1"/>
    <x v="0"/>
    <n v="2583.63"/>
    <n v="0.39"/>
    <n v="1"/>
    <d v="2024-09-29T00:00:00"/>
    <d v="2024-10-02T00:00:00"/>
    <x v="0"/>
    <x v="2"/>
    <n v="738.75"/>
    <x v="2"/>
    <x v="1"/>
    <x v="7"/>
    <n v="1844.88"/>
    <n v="2583.63"/>
  </r>
  <r>
    <x v="9301"/>
    <x v="0"/>
    <x v="0"/>
    <n v="2266.64"/>
    <n v="0.36"/>
    <n v="7"/>
    <d v="2023-10-18T00:00:00"/>
    <d v="2023-10-22T00:00:00"/>
    <x v="1"/>
    <x v="2"/>
    <n v="427.03"/>
    <x v="2"/>
    <x v="0"/>
    <x v="2"/>
    <n v="1839.61"/>
    <n v="15866.48"/>
  </r>
  <r>
    <x v="9302"/>
    <x v="0"/>
    <x v="3"/>
    <n v="1792.71"/>
    <n v="0.47"/>
    <n v="1"/>
    <d v="2024-01-30T00:00:00"/>
    <d v="2024-02-04T00:00:00"/>
    <x v="1"/>
    <x v="0"/>
    <n v="472"/>
    <x v="5"/>
    <x v="1"/>
    <x v="6"/>
    <n v="1320.71"/>
    <n v="1792.71"/>
  </r>
  <r>
    <x v="9303"/>
    <x v="2"/>
    <x v="3"/>
    <n v="2269.4499999999998"/>
    <n v="0.11"/>
    <n v="3"/>
    <d v="2023-08-18T00:00:00"/>
    <d v="2023-08-24T00:00:00"/>
    <x v="2"/>
    <x v="1"/>
    <n v="671.41"/>
    <x v="4"/>
    <x v="0"/>
    <x v="1"/>
    <n v="1598.04"/>
    <n v="6808.3499999999995"/>
  </r>
  <r>
    <x v="9304"/>
    <x v="0"/>
    <x v="2"/>
    <n v="1980.79"/>
    <n v="0.11"/>
    <n v="9"/>
    <d v="2023-11-06T00:00:00"/>
    <d v="2023-11-07T00:00:00"/>
    <x v="2"/>
    <x v="2"/>
    <n v="351.96"/>
    <x v="4"/>
    <x v="0"/>
    <x v="11"/>
    <n v="1628.83"/>
    <n v="17827.11"/>
  </r>
  <r>
    <x v="9305"/>
    <x v="1"/>
    <x v="4"/>
    <n v="4705.49"/>
    <n v="0.24"/>
    <n v="5"/>
    <d v="2023-11-02T00:00:00"/>
    <d v="2023-11-03T00:00:00"/>
    <x v="1"/>
    <x v="1"/>
    <n v="252.42"/>
    <x v="3"/>
    <x v="0"/>
    <x v="11"/>
    <n v="4453.07"/>
    <n v="23527.449999999997"/>
  </r>
  <r>
    <x v="9306"/>
    <x v="3"/>
    <x v="0"/>
    <n v="4903.2299999999996"/>
    <n v="0"/>
    <n v="2"/>
    <d v="2024-05-16T00:00:00"/>
    <d v="2024-05-20T00:00:00"/>
    <x v="0"/>
    <x v="2"/>
    <n v="645.38"/>
    <x v="2"/>
    <x v="1"/>
    <x v="5"/>
    <n v="4257.8499999999995"/>
    <n v="9806.4599999999991"/>
  </r>
  <r>
    <x v="9307"/>
    <x v="0"/>
    <x v="2"/>
    <n v="4215.51"/>
    <n v="0.48"/>
    <n v="9"/>
    <d v="2023-07-08T00:00:00"/>
    <d v="2023-07-11T00:00:00"/>
    <x v="0"/>
    <x v="0"/>
    <n v="777.36"/>
    <x v="3"/>
    <x v="0"/>
    <x v="4"/>
    <n v="3438.15"/>
    <n v="37939.590000000004"/>
  </r>
  <r>
    <x v="9308"/>
    <x v="1"/>
    <x v="0"/>
    <n v="4953.03"/>
    <n v="0.02"/>
    <n v="6"/>
    <d v="2024-01-24T00:00:00"/>
    <d v="2024-01-30T00:00:00"/>
    <x v="0"/>
    <x v="0"/>
    <n v="1090.23"/>
    <x v="4"/>
    <x v="1"/>
    <x v="6"/>
    <n v="3862.7999999999997"/>
    <n v="29718.18"/>
  </r>
  <r>
    <x v="9309"/>
    <x v="0"/>
    <x v="3"/>
    <n v="1402.03"/>
    <n v="0.3"/>
    <n v="9"/>
    <d v="2023-04-25T00:00:00"/>
    <d v="2023-04-30T00:00:00"/>
    <x v="1"/>
    <x v="1"/>
    <n v="277.64999999999998"/>
    <x v="5"/>
    <x v="0"/>
    <x v="3"/>
    <n v="1124.3800000000001"/>
    <n v="12618.27"/>
  </r>
  <r>
    <x v="9310"/>
    <x v="2"/>
    <x v="4"/>
    <n v="4230.33"/>
    <n v="0.18"/>
    <n v="4"/>
    <d v="2023-12-23T00:00:00"/>
    <d v="2023-12-26T00:00:00"/>
    <x v="1"/>
    <x v="1"/>
    <n v="896.75"/>
    <x v="3"/>
    <x v="0"/>
    <x v="10"/>
    <n v="3333.58"/>
    <n v="16921.32"/>
  </r>
  <r>
    <x v="9311"/>
    <x v="0"/>
    <x v="1"/>
    <n v="2092.48"/>
    <n v="0.05"/>
    <n v="6"/>
    <d v="2023-06-03T00:00:00"/>
    <d v="2023-06-10T00:00:00"/>
    <x v="2"/>
    <x v="2"/>
    <n v="482.63"/>
    <x v="3"/>
    <x v="0"/>
    <x v="9"/>
    <n v="1609.85"/>
    <n v="12554.880000000001"/>
  </r>
  <r>
    <x v="9312"/>
    <x v="0"/>
    <x v="4"/>
    <n v="3756.07"/>
    <n v="0.01"/>
    <n v="7"/>
    <d v="2023-12-19T00:00:00"/>
    <d v="2023-12-20T00:00:00"/>
    <x v="1"/>
    <x v="1"/>
    <n v="654.11"/>
    <x v="4"/>
    <x v="0"/>
    <x v="10"/>
    <n v="3101.96"/>
    <n v="26292.49"/>
  </r>
  <r>
    <x v="9313"/>
    <x v="3"/>
    <x v="1"/>
    <n v="1086.82"/>
    <n v="0.13"/>
    <n v="6"/>
    <d v="2024-11-03T00:00:00"/>
    <d v="2024-11-05T00:00:00"/>
    <x v="2"/>
    <x v="1"/>
    <n v="279.33"/>
    <x v="2"/>
    <x v="1"/>
    <x v="11"/>
    <n v="807.49"/>
    <n v="6520.92"/>
  </r>
  <r>
    <x v="9314"/>
    <x v="2"/>
    <x v="2"/>
    <n v="4078.58"/>
    <n v="0.05"/>
    <n v="4"/>
    <d v="2023-05-31T00:00:00"/>
    <d v="2023-06-02T00:00:00"/>
    <x v="0"/>
    <x v="1"/>
    <n v="882.7"/>
    <x v="4"/>
    <x v="0"/>
    <x v="5"/>
    <n v="3195.88"/>
    <n v="16314.32"/>
  </r>
  <r>
    <x v="9315"/>
    <x v="2"/>
    <x v="1"/>
    <n v="508.98"/>
    <n v="0.47"/>
    <n v="8"/>
    <d v="2023-07-18T00:00:00"/>
    <d v="2023-07-21T00:00:00"/>
    <x v="1"/>
    <x v="1"/>
    <n v="124.17"/>
    <x v="5"/>
    <x v="0"/>
    <x v="4"/>
    <n v="384.81"/>
    <n v="4071.84"/>
  </r>
  <r>
    <x v="9316"/>
    <x v="3"/>
    <x v="1"/>
    <n v="1425.73"/>
    <n v="0.12"/>
    <n v="6"/>
    <d v="2023-09-29T00:00:00"/>
    <d v="2023-09-30T00:00:00"/>
    <x v="2"/>
    <x v="1"/>
    <n v="306.89"/>
    <x v="1"/>
    <x v="0"/>
    <x v="7"/>
    <n v="1118.8400000000001"/>
    <n v="8554.380000000001"/>
  </r>
  <r>
    <x v="9317"/>
    <x v="0"/>
    <x v="2"/>
    <n v="4127.57"/>
    <n v="0.05"/>
    <n v="2"/>
    <d v="2024-04-01T00:00:00"/>
    <d v="2024-04-02T00:00:00"/>
    <x v="0"/>
    <x v="1"/>
    <n v="317.85000000000002"/>
    <x v="2"/>
    <x v="1"/>
    <x v="3"/>
    <n v="3809.72"/>
    <n v="8255.14"/>
  </r>
  <r>
    <x v="9318"/>
    <x v="1"/>
    <x v="4"/>
    <n v="3761.08"/>
    <n v="0.38"/>
    <n v="6"/>
    <d v="2024-06-23T00:00:00"/>
    <d v="2024-06-25T00:00:00"/>
    <x v="2"/>
    <x v="0"/>
    <n v="333.83"/>
    <x v="5"/>
    <x v="1"/>
    <x v="9"/>
    <n v="3427.25"/>
    <n v="22566.48"/>
  </r>
  <r>
    <x v="9319"/>
    <x v="2"/>
    <x v="2"/>
    <n v="2556.11"/>
    <n v="0.21"/>
    <n v="1"/>
    <d v="2024-02-11T00:00:00"/>
    <d v="2024-02-13T00:00:00"/>
    <x v="1"/>
    <x v="2"/>
    <n v="236.32"/>
    <x v="4"/>
    <x v="1"/>
    <x v="8"/>
    <n v="2319.79"/>
    <n v="2556.11"/>
  </r>
  <r>
    <x v="9320"/>
    <x v="2"/>
    <x v="3"/>
    <n v="3396.68"/>
    <n v="0.42"/>
    <n v="9"/>
    <d v="2024-10-13T00:00:00"/>
    <d v="2024-10-19T00:00:00"/>
    <x v="0"/>
    <x v="0"/>
    <n v="211.28"/>
    <x v="2"/>
    <x v="1"/>
    <x v="2"/>
    <n v="3185.3999999999996"/>
    <n v="30570.12"/>
  </r>
  <r>
    <x v="9321"/>
    <x v="0"/>
    <x v="3"/>
    <n v="1009.31"/>
    <n v="0.42"/>
    <n v="7"/>
    <d v="2024-07-07T00:00:00"/>
    <d v="2024-07-12T00:00:00"/>
    <x v="0"/>
    <x v="1"/>
    <n v="105.66"/>
    <x v="1"/>
    <x v="1"/>
    <x v="4"/>
    <n v="903.65"/>
    <n v="7065.17"/>
  </r>
  <r>
    <x v="9322"/>
    <x v="0"/>
    <x v="1"/>
    <n v="3372.04"/>
    <n v="0.5"/>
    <n v="8"/>
    <d v="2023-01-09T00:00:00"/>
    <d v="2023-01-14T00:00:00"/>
    <x v="0"/>
    <x v="1"/>
    <n v="640.72"/>
    <x v="4"/>
    <x v="0"/>
    <x v="6"/>
    <n v="2731.3199999999997"/>
    <n v="26976.32"/>
  </r>
  <r>
    <x v="9323"/>
    <x v="2"/>
    <x v="2"/>
    <n v="139.08000000000001"/>
    <n v="0.4"/>
    <n v="4"/>
    <d v="2023-02-27T00:00:00"/>
    <d v="2023-03-06T00:00:00"/>
    <x v="1"/>
    <x v="1"/>
    <n v="9.0399999999999991"/>
    <x v="1"/>
    <x v="0"/>
    <x v="8"/>
    <n v="130.04000000000002"/>
    <n v="556.32000000000005"/>
  </r>
  <r>
    <x v="9324"/>
    <x v="0"/>
    <x v="2"/>
    <n v="4182.76"/>
    <n v="0.11"/>
    <n v="8"/>
    <d v="2023-12-31T00:00:00"/>
    <d v="2024-01-02T00:00:00"/>
    <x v="1"/>
    <x v="1"/>
    <n v="505.63"/>
    <x v="3"/>
    <x v="0"/>
    <x v="10"/>
    <n v="3677.13"/>
    <n v="33462.080000000002"/>
  </r>
  <r>
    <x v="9325"/>
    <x v="1"/>
    <x v="2"/>
    <n v="2629.81"/>
    <n v="0.28999999999999998"/>
    <n v="1"/>
    <d v="2023-11-28T00:00:00"/>
    <d v="2023-12-05T00:00:00"/>
    <x v="1"/>
    <x v="2"/>
    <n v="541.16999999999996"/>
    <x v="1"/>
    <x v="0"/>
    <x v="11"/>
    <n v="2088.64"/>
    <n v="2629.81"/>
  </r>
  <r>
    <x v="9326"/>
    <x v="2"/>
    <x v="4"/>
    <n v="4725"/>
    <n v="0.26"/>
    <n v="4"/>
    <d v="2023-07-20T00:00:00"/>
    <d v="2023-07-23T00:00:00"/>
    <x v="0"/>
    <x v="2"/>
    <n v="472.39"/>
    <x v="3"/>
    <x v="0"/>
    <x v="4"/>
    <n v="4252.6099999999997"/>
    <n v="18900"/>
  </r>
  <r>
    <x v="9327"/>
    <x v="1"/>
    <x v="0"/>
    <n v="2443"/>
    <n v="0.25"/>
    <n v="6"/>
    <d v="2024-10-20T00:00:00"/>
    <d v="2024-10-26T00:00:00"/>
    <x v="1"/>
    <x v="1"/>
    <n v="242.82"/>
    <x v="2"/>
    <x v="1"/>
    <x v="2"/>
    <n v="2200.1799999999998"/>
    <n v="14658"/>
  </r>
  <r>
    <x v="9328"/>
    <x v="1"/>
    <x v="0"/>
    <n v="2222.13"/>
    <n v="0.15"/>
    <n v="7"/>
    <d v="2024-11-06T00:00:00"/>
    <d v="2024-11-10T00:00:00"/>
    <x v="2"/>
    <x v="2"/>
    <n v="570.55999999999995"/>
    <x v="1"/>
    <x v="1"/>
    <x v="11"/>
    <n v="1651.5700000000002"/>
    <n v="15554.91"/>
  </r>
  <r>
    <x v="9329"/>
    <x v="0"/>
    <x v="0"/>
    <n v="2305.2600000000002"/>
    <n v="0.11"/>
    <n v="3"/>
    <d v="2024-04-25T00:00:00"/>
    <d v="2024-04-26T00:00:00"/>
    <x v="2"/>
    <x v="0"/>
    <n v="431.8"/>
    <x v="2"/>
    <x v="1"/>
    <x v="3"/>
    <n v="1873.4600000000003"/>
    <n v="6915.7800000000007"/>
  </r>
  <r>
    <x v="9330"/>
    <x v="1"/>
    <x v="4"/>
    <n v="1862.67"/>
    <n v="0.36"/>
    <n v="2"/>
    <d v="2023-11-29T00:00:00"/>
    <d v="2023-11-30T00:00:00"/>
    <x v="0"/>
    <x v="2"/>
    <n v="239.16"/>
    <x v="5"/>
    <x v="0"/>
    <x v="11"/>
    <n v="1623.51"/>
    <n v="3725.34"/>
  </r>
  <r>
    <x v="9331"/>
    <x v="0"/>
    <x v="2"/>
    <n v="916.71"/>
    <n v="0.05"/>
    <n v="9"/>
    <d v="2024-07-31T00:00:00"/>
    <d v="2024-08-01T00:00:00"/>
    <x v="2"/>
    <x v="1"/>
    <n v="171.61"/>
    <x v="4"/>
    <x v="1"/>
    <x v="4"/>
    <n v="745.1"/>
    <n v="8250.39"/>
  </r>
  <r>
    <x v="9332"/>
    <x v="3"/>
    <x v="0"/>
    <n v="4226.1099999999997"/>
    <n v="0.02"/>
    <n v="1"/>
    <d v="2024-07-22T00:00:00"/>
    <d v="2024-07-27T00:00:00"/>
    <x v="2"/>
    <x v="1"/>
    <n v="663.62"/>
    <x v="1"/>
    <x v="1"/>
    <x v="4"/>
    <n v="3562.49"/>
    <n v="4226.1099999999997"/>
  </r>
  <r>
    <x v="9333"/>
    <x v="0"/>
    <x v="2"/>
    <n v="2006.52"/>
    <n v="0.19"/>
    <n v="1"/>
    <d v="2024-09-11T00:00:00"/>
    <d v="2024-09-13T00:00:00"/>
    <x v="1"/>
    <x v="1"/>
    <n v="577.33000000000004"/>
    <x v="5"/>
    <x v="1"/>
    <x v="7"/>
    <n v="1429.19"/>
    <n v="2006.52"/>
  </r>
  <r>
    <x v="9334"/>
    <x v="1"/>
    <x v="1"/>
    <n v="2692.63"/>
    <n v="0.37"/>
    <n v="2"/>
    <d v="2023-10-08T00:00:00"/>
    <d v="2023-10-14T00:00:00"/>
    <x v="0"/>
    <x v="0"/>
    <n v="270.19"/>
    <x v="1"/>
    <x v="0"/>
    <x v="2"/>
    <n v="2422.44"/>
    <n v="5385.26"/>
  </r>
  <r>
    <x v="9335"/>
    <x v="3"/>
    <x v="0"/>
    <n v="197.45"/>
    <n v="0.43"/>
    <n v="5"/>
    <d v="2023-05-21T00:00:00"/>
    <d v="2023-05-27T00:00:00"/>
    <x v="1"/>
    <x v="1"/>
    <n v="42.66"/>
    <x v="4"/>
    <x v="0"/>
    <x v="5"/>
    <n v="154.79"/>
    <n v="987.25"/>
  </r>
  <r>
    <x v="9336"/>
    <x v="0"/>
    <x v="1"/>
    <n v="395.24"/>
    <n v="0.27"/>
    <n v="1"/>
    <d v="2023-07-06T00:00:00"/>
    <d v="2023-07-11T00:00:00"/>
    <x v="2"/>
    <x v="1"/>
    <n v="109.98"/>
    <x v="0"/>
    <x v="0"/>
    <x v="4"/>
    <n v="285.26"/>
    <n v="395.24"/>
  </r>
  <r>
    <x v="9337"/>
    <x v="1"/>
    <x v="4"/>
    <n v="3026.2"/>
    <n v="0.42"/>
    <n v="6"/>
    <d v="2024-04-25T00:00:00"/>
    <d v="2024-04-27T00:00:00"/>
    <x v="2"/>
    <x v="0"/>
    <n v="697.24"/>
    <x v="5"/>
    <x v="1"/>
    <x v="3"/>
    <n v="2328.96"/>
    <n v="18157.199999999997"/>
  </r>
  <r>
    <x v="9338"/>
    <x v="2"/>
    <x v="3"/>
    <n v="4408.22"/>
    <n v="0.01"/>
    <n v="8"/>
    <d v="2024-10-28T00:00:00"/>
    <d v="2024-11-04T00:00:00"/>
    <x v="2"/>
    <x v="0"/>
    <n v="647.25"/>
    <x v="2"/>
    <x v="1"/>
    <x v="2"/>
    <n v="3760.9700000000003"/>
    <n v="35265.760000000002"/>
  </r>
  <r>
    <x v="9339"/>
    <x v="2"/>
    <x v="4"/>
    <n v="2517.64"/>
    <n v="0.23"/>
    <n v="2"/>
    <d v="2023-03-24T00:00:00"/>
    <d v="2023-03-27T00:00:00"/>
    <x v="0"/>
    <x v="0"/>
    <n v="595.66"/>
    <x v="1"/>
    <x v="0"/>
    <x v="0"/>
    <n v="1921.98"/>
    <n v="5035.28"/>
  </r>
  <r>
    <x v="9340"/>
    <x v="0"/>
    <x v="4"/>
    <n v="908.38"/>
    <n v="7.0000000000000007E-2"/>
    <n v="5"/>
    <d v="2023-12-08T00:00:00"/>
    <d v="2023-12-13T00:00:00"/>
    <x v="2"/>
    <x v="0"/>
    <n v="98.18"/>
    <x v="3"/>
    <x v="0"/>
    <x v="10"/>
    <n v="810.2"/>
    <n v="4541.8999999999996"/>
  </r>
  <r>
    <x v="9341"/>
    <x v="0"/>
    <x v="4"/>
    <n v="669.02"/>
    <n v="0.28999999999999998"/>
    <n v="3"/>
    <d v="2023-06-29T00:00:00"/>
    <d v="2023-07-01T00:00:00"/>
    <x v="2"/>
    <x v="2"/>
    <n v="153.37"/>
    <x v="4"/>
    <x v="0"/>
    <x v="9"/>
    <n v="515.65"/>
    <n v="2007.06"/>
  </r>
  <r>
    <x v="9342"/>
    <x v="2"/>
    <x v="0"/>
    <n v="4508.96"/>
    <n v="0.46"/>
    <n v="2"/>
    <d v="2024-10-18T00:00:00"/>
    <d v="2024-10-21T00:00:00"/>
    <x v="0"/>
    <x v="2"/>
    <n v="1112.02"/>
    <x v="5"/>
    <x v="1"/>
    <x v="2"/>
    <n v="3396.94"/>
    <n v="9017.92"/>
  </r>
  <r>
    <x v="9343"/>
    <x v="1"/>
    <x v="1"/>
    <n v="3538.03"/>
    <n v="0"/>
    <n v="6"/>
    <d v="2023-06-28T00:00:00"/>
    <d v="2023-07-03T00:00:00"/>
    <x v="1"/>
    <x v="2"/>
    <n v="509.4"/>
    <x v="4"/>
    <x v="0"/>
    <x v="9"/>
    <n v="3028.63"/>
    <n v="21228.18"/>
  </r>
  <r>
    <x v="9344"/>
    <x v="1"/>
    <x v="0"/>
    <n v="4834.3599999999997"/>
    <n v="0.33"/>
    <n v="1"/>
    <d v="2024-05-28T00:00:00"/>
    <d v="2024-05-29T00:00:00"/>
    <x v="0"/>
    <x v="0"/>
    <n v="912.49"/>
    <x v="1"/>
    <x v="1"/>
    <x v="5"/>
    <n v="3921.87"/>
    <n v="4834.3599999999997"/>
  </r>
  <r>
    <x v="9345"/>
    <x v="1"/>
    <x v="3"/>
    <n v="503.51"/>
    <n v="0.4"/>
    <n v="8"/>
    <d v="2023-05-20T00:00:00"/>
    <d v="2023-05-23T00:00:00"/>
    <x v="0"/>
    <x v="0"/>
    <n v="96.23"/>
    <x v="5"/>
    <x v="0"/>
    <x v="5"/>
    <n v="407.28"/>
    <n v="4028.08"/>
  </r>
  <r>
    <x v="9346"/>
    <x v="0"/>
    <x v="4"/>
    <n v="4522.8"/>
    <n v="0.37"/>
    <n v="6"/>
    <d v="2023-06-05T00:00:00"/>
    <d v="2023-06-10T00:00:00"/>
    <x v="1"/>
    <x v="0"/>
    <n v="854.87"/>
    <x v="2"/>
    <x v="0"/>
    <x v="9"/>
    <n v="3667.9300000000003"/>
    <n v="27136.800000000003"/>
  </r>
  <r>
    <x v="9347"/>
    <x v="3"/>
    <x v="2"/>
    <n v="4243.6000000000004"/>
    <n v="0.01"/>
    <n v="4"/>
    <d v="2023-08-08T00:00:00"/>
    <d v="2023-08-15T00:00:00"/>
    <x v="0"/>
    <x v="1"/>
    <n v="424.71"/>
    <x v="0"/>
    <x v="0"/>
    <x v="1"/>
    <n v="3818.8900000000003"/>
    <n v="16974.400000000001"/>
  </r>
  <r>
    <x v="9348"/>
    <x v="3"/>
    <x v="3"/>
    <n v="4476.6099999999997"/>
    <n v="0.09"/>
    <n v="5"/>
    <d v="2023-08-11T00:00:00"/>
    <d v="2023-08-13T00:00:00"/>
    <x v="1"/>
    <x v="1"/>
    <n v="930.46"/>
    <x v="5"/>
    <x v="0"/>
    <x v="1"/>
    <n v="3546.1499999999996"/>
    <n v="22383.05"/>
  </r>
  <r>
    <x v="9349"/>
    <x v="3"/>
    <x v="1"/>
    <n v="128.24"/>
    <n v="0.05"/>
    <n v="2"/>
    <d v="2023-06-08T00:00:00"/>
    <d v="2023-06-09T00:00:00"/>
    <x v="2"/>
    <x v="1"/>
    <n v="19.440000000000001"/>
    <x v="1"/>
    <x v="0"/>
    <x v="9"/>
    <n v="108.80000000000001"/>
    <n v="256.48"/>
  </r>
  <r>
    <x v="9350"/>
    <x v="3"/>
    <x v="3"/>
    <n v="3735.33"/>
    <n v="0.04"/>
    <n v="8"/>
    <d v="2024-05-13T00:00:00"/>
    <d v="2024-05-20T00:00:00"/>
    <x v="0"/>
    <x v="2"/>
    <n v="311.37"/>
    <x v="1"/>
    <x v="1"/>
    <x v="5"/>
    <n v="3423.96"/>
    <n v="29882.639999999999"/>
  </r>
  <r>
    <x v="9351"/>
    <x v="3"/>
    <x v="0"/>
    <n v="2789.8"/>
    <n v="0.37"/>
    <n v="6"/>
    <d v="2023-12-30T00:00:00"/>
    <d v="2024-01-01T00:00:00"/>
    <x v="1"/>
    <x v="1"/>
    <n v="178.21"/>
    <x v="4"/>
    <x v="0"/>
    <x v="10"/>
    <n v="2611.59"/>
    <n v="16738.800000000003"/>
  </r>
  <r>
    <x v="9352"/>
    <x v="0"/>
    <x v="2"/>
    <n v="2908.58"/>
    <n v="0.21"/>
    <n v="6"/>
    <d v="2024-03-18T00:00:00"/>
    <d v="2024-03-25T00:00:00"/>
    <x v="0"/>
    <x v="0"/>
    <n v="744.22"/>
    <x v="5"/>
    <x v="1"/>
    <x v="0"/>
    <n v="2164.3599999999997"/>
    <n v="17451.48"/>
  </r>
  <r>
    <x v="9353"/>
    <x v="0"/>
    <x v="0"/>
    <n v="2399.09"/>
    <n v="0.36"/>
    <n v="3"/>
    <d v="2023-02-04T00:00:00"/>
    <d v="2023-02-08T00:00:00"/>
    <x v="1"/>
    <x v="2"/>
    <n v="575.26"/>
    <x v="5"/>
    <x v="0"/>
    <x v="8"/>
    <n v="1823.8300000000002"/>
    <n v="7197.27"/>
  </r>
  <r>
    <x v="9354"/>
    <x v="3"/>
    <x v="4"/>
    <n v="3739.12"/>
    <n v="0.18"/>
    <n v="1"/>
    <d v="2023-12-19T00:00:00"/>
    <d v="2023-12-23T00:00:00"/>
    <x v="1"/>
    <x v="0"/>
    <n v="1057.6099999999999"/>
    <x v="4"/>
    <x v="0"/>
    <x v="10"/>
    <n v="2681.51"/>
    <n v="3739.12"/>
  </r>
  <r>
    <x v="9355"/>
    <x v="0"/>
    <x v="4"/>
    <n v="4999.21"/>
    <n v="0.06"/>
    <n v="8"/>
    <d v="2023-01-01T00:00:00"/>
    <d v="2023-01-06T00:00:00"/>
    <x v="1"/>
    <x v="2"/>
    <n v="847.32"/>
    <x v="5"/>
    <x v="0"/>
    <x v="6"/>
    <n v="4151.8900000000003"/>
    <n v="39993.68"/>
  </r>
  <r>
    <x v="9356"/>
    <x v="0"/>
    <x v="3"/>
    <n v="3581.64"/>
    <n v="0.36"/>
    <n v="7"/>
    <d v="2023-01-09T00:00:00"/>
    <d v="2023-01-12T00:00:00"/>
    <x v="2"/>
    <x v="1"/>
    <n v="728.55"/>
    <x v="3"/>
    <x v="0"/>
    <x v="6"/>
    <n v="2853.09"/>
    <n v="25071.48"/>
  </r>
  <r>
    <x v="9357"/>
    <x v="3"/>
    <x v="4"/>
    <n v="3422.45"/>
    <n v="0.31"/>
    <n v="1"/>
    <d v="2024-07-09T00:00:00"/>
    <d v="2024-07-15T00:00:00"/>
    <x v="0"/>
    <x v="0"/>
    <n v="225.43"/>
    <x v="0"/>
    <x v="1"/>
    <x v="4"/>
    <n v="3197.02"/>
    <n v="3422.45"/>
  </r>
  <r>
    <x v="9358"/>
    <x v="1"/>
    <x v="4"/>
    <n v="3306.74"/>
    <n v="0.06"/>
    <n v="8"/>
    <d v="2024-07-18T00:00:00"/>
    <d v="2024-07-25T00:00:00"/>
    <x v="1"/>
    <x v="0"/>
    <n v="414.18"/>
    <x v="2"/>
    <x v="1"/>
    <x v="4"/>
    <n v="2892.56"/>
    <n v="26453.919999999998"/>
  </r>
  <r>
    <x v="9359"/>
    <x v="0"/>
    <x v="1"/>
    <n v="3506.54"/>
    <n v="0.46"/>
    <n v="2"/>
    <d v="2023-06-24T00:00:00"/>
    <d v="2023-06-27T00:00:00"/>
    <x v="2"/>
    <x v="2"/>
    <n v="833.91"/>
    <x v="1"/>
    <x v="0"/>
    <x v="9"/>
    <n v="2672.63"/>
    <n v="7013.08"/>
  </r>
  <r>
    <x v="9360"/>
    <x v="1"/>
    <x v="1"/>
    <n v="1776.35"/>
    <n v="0.15"/>
    <n v="8"/>
    <d v="2024-12-19T00:00:00"/>
    <d v="2024-12-24T00:00:00"/>
    <x v="2"/>
    <x v="2"/>
    <n v="211.42"/>
    <x v="0"/>
    <x v="1"/>
    <x v="10"/>
    <n v="1564.9299999999998"/>
    <n v="14210.8"/>
  </r>
  <r>
    <x v="9361"/>
    <x v="0"/>
    <x v="0"/>
    <n v="1669.08"/>
    <n v="0.33"/>
    <n v="5"/>
    <d v="2023-04-23T00:00:00"/>
    <d v="2023-04-28T00:00:00"/>
    <x v="1"/>
    <x v="1"/>
    <n v="130.29"/>
    <x v="5"/>
    <x v="0"/>
    <x v="3"/>
    <n v="1538.79"/>
    <n v="8345.4"/>
  </r>
  <r>
    <x v="9362"/>
    <x v="0"/>
    <x v="0"/>
    <n v="3943.26"/>
    <n v="0.02"/>
    <n v="8"/>
    <d v="2024-05-03T00:00:00"/>
    <d v="2024-05-09T00:00:00"/>
    <x v="2"/>
    <x v="0"/>
    <n v="258.37"/>
    <x v="5"/>
    <x v="1"/>
    <x v="5"/>
    <n v="3684.8900000000003"/>
    <n v="31546.080000000002"/>
  </r>
  <r>
    <x v="9363"/>
    <x v="3"/>
    <x v="1"/>
    <n v="360.13"/>
    <n v="0.22"/>
    <n v="6"/>
    <d v="2024-08-19T00:00:00"/>
    <d v="2024-08-20T00:00:00"/>
    <x v="0"/>
    <x v="2"/>
    <n v="58.82"/>
    <x v="0"/>
    <x v="1"/>
    <x v="1"/>
    <n v="301.31"/>
    <n v="2160.7799999999997"/>
  </r>
  <r>
    <x v="9364"/>
    <x v="0"/>
    <x v="3"/>
    <n v="3820.31"/>
    <n v="0.48"/>
    <n v="2"/>
    <d v="2023-02-15T00:00:00"/>
    <d v="2023-02-17T00:00:00"/>
    <x v="0"/>
    <x v="2"/>
    <n v="1026.53"/>
    <x v="1"/>
    <x v="0"/>
    <x v="8"/>
    <n v="2793.7799999999997"/>
    <n v="7640.62"/>
  </r>
  <r>
    <x v="9365"/>
    <x v="2"/>
    <x v="1"/>
    <n v="4087.82"/>
    <n v="0.44"/>
    <n v="7"/>
    <d v="2023-09-08T00:00:00"/>
    <d v="2023-09-14T00:00:00"/>
    <x v="0"/>
    <x v="1"/>
    <n v="581.85"/>
    <x v="1"/>
    <x v="0"/>
    <x v="7"/>
    <n v="3505.9700000000003"/>
    <n v="28614.74"/>
  </r>
  <r>
    <x v="9366"/>
    <x v="2"/>
    <x v="0"/>
    <n v="2655.83"/>
    <n v="0.11"/>
    <n v="6"/>
    <d v="2024-12-31T00:00:00"/>
    <d v="2025-01-02T00:00:00"/>
    <x v="1"/>
    <x v="0"/>
    <n v="575.64"/>
    <x v="0"/>
    <x v="1"/>
    <x v="10"/>
    <n v="2080.19"/>
    <n v="15934.98"/>
  </r>
  <r>
    <x v="9367"/>
    <x v="3"/>
    <x v="2"/>
    <n v="4559.7299999999996"/>
    <n v="0.44"/>
    <n v="4"/>
    <d v="2024-11-29T00:00:00"/>
    <d v="2024-12-06T00:00:00"/>
    <x v="1"/>
    <x v="1"/>
    <n v="719.15"/>
    <x v="4"/>
    <x v="1"/>
    <x v="11"/>
    <n v="3840.5799999999995"/>
    <n v="18238.919999999998"/>
  </r>
  <r>
    <x v="9368"/>
    <x v="1"/>
    <x v="4"/>
    <n v="2418.13"/>
    <n v="0.15"/>
    <n v="9"/>
    <d v="2024-09-27T00:00:00"/>
    <d v="2024-10-01T00:00:00"/>
    <x v="1"/>
    <x v="1"/>
    <n v="596.19000000000005"/>
    <x v="4"/>
    <x v="1"/>
    <x v="7"/>
    <n v="1821.94"/>
    <n v="21763.170000000002"/>
  </r>
  <r>
    <x v="9369"/>
    <x v="1"/>
    <x v="2"/>
    <n v="972.62"/>
    <n v="0.43"/>
    <n v="4"/>
    <d v="2023-12-01T00:00:00"/>
    <d v="2023-12-05T00:00:00"/>
    <x v="0"/>
    <x v="0"/>
    <n v="243.96"/>
    <x v="2"/>
    <x v="0"/>
    <x v="10"/>
    <n v="728.66"/>
    <n v="3890.48"/>
  </r>
  <r>
    <x v="9370"/>
    <x v="1"/>
    <x v="2"/>
    <n v="1870.85"/>
    <n v="0.36"/>
    <n v="1"/>
    <d v="2024-03-12T00:00:00"/>
    <d v="2024-03-17T00:00:00"/>
    <x v="0"/>
    <x v="0"/>
    <n v="536.27"/>
    <x v="0"/>
    <x v="1"/>
    <x v="0"/>
    <n v="1334.58"/>
    <n v="1870.85"/>
  </r>
  <r>
    <x v="9371"/>
    <x v="2"/>
    <x v="4"/>
    <n v="4538.75"/>
    <n v="0.18"/>
    <n v="3"/>
    <d v="2024-03-19T00:00:00"/>
    <d v="2024-03-26T00:00:00"/>
    <x v="2"/>
    <x v="1"/>
    <n v="610.41"/>
    <x v="3"/>
    <x v="1"/>
    <x v="0"/>
    <n v="3928.34"/>
    <n v="13616.25"/>
  </r>
  <r>
    <x v="9372"/>
    <x v="1"/>
    <x v="1"/>
    <n v="4969.32"/>
    <n v="0.46"/>
    <n v="8"/>
    <d v="2023-04-21T00:00:00"/>
    <d v="2023-04-28T00:00:00"/>
    <x v="1"/>
    <x v="0"/>
    <n v="833.89"/>
    <x v="0"/>
    <x v="0"/>
    <x v="3"/>
    <n v="4135.4299999999994"/>
    <n v="39754.559999999998"/>
  </r>
  <r>
    <x v="9373"/>
    <x v="1"/>
    <x v="3"/>
    <n v="2167.08"/>
    <n v="0.24"/>
    <n v="3"/>
    <d v="2024-07-31T00:00:00"/>
    <d v="2024-08-03T00:00:00"/>
    <x v="1"/>
    <x v="2"/>
    <n v="458.2"/>
    <x v="0"/>
    <x v="1"/>
    <x v="4"/>
    <n v="1708.8799999999999"/>
    <n v="6501.24"/>
  </r>
  <r>
    <x v="9374"/>
    <x v="3"/>
    <x v="2"/>
    <n v="917.55"/>
    <n v="0.16"/>
    <n v="7"/>
    <d v="2024-12-25T00:00:00"/>
    <d v="2025-01-01T00:00:00"/>
    <x v="2"/>
    <x v="0"/>
    <n v="160.77000000000001"/>
    <x v="0"/>
    <x v="1"/>
    <x v="10"/>
    <n v="756.78"/>
    <n v="6422.8499999999995"/>
  </r>
  <r>
    <x v="9375"/>
    <x v="1"/>
    <x v="3"/>
    <n v="1503.01"/>
    <n v="0.14000000000000001"/>
    <n v="1"/>
    <d v="2023-11-27T00:00:00"/>
    <d v="2023-11-30T00:00:00"/>
    <x v="2"/>
    <x v="0"/>
    <n v="106.69"/>
    <x v="5"/>
    <x v="0"/>
    <x v="11"/>
    <n v="1396.32"/>
    <n v="1503.01"/>
  </r>
  <r>
    <x v="9376"/>
    <x v="2"/>
    <x v="0"/>
    <n v="2811.15"/>
    <n v="0.47"/>
    <n v="4"/>
    <d v="2023-10-05T00:00:00"/>
    <d v="2023-10-06T00:00:00"/>
    <x v="1"/>
    <x v="2"/>
    <n v="594.77"/>
    <x v="0"/>
    <x v="0"/>
    <x v="2"/>
    <n v="2216.38"/>
    <n v="11244.6"/>
  </r>
  <r>
    <x v="9377"/>
    <x v="2"/>
    <x v="2"/>
    <n v="2903.27"/>
    <n v="0.38"/>
    <n v="4"/>
    <d v="2024-06-30T00:00:00"/>
    <d v="2024-07-04T00:00:00"/>
    <x v="0"/>
    <x v="2"/>
    <n v="225.03"/>
    <x v="0"/>
    <x v="1"/>
    <x v="9"/>
    <n v="2678.24"/>
    <n v="11613.08"/>
  </r>
  <r>
    <x v="9378"/>
    <x v="2"/>
    <x v="0"/>
    <n v="3187.29"/>
    <n v="0.17"/>
    <n v="9"/>
    <d v="2023-04-16T00:00:00"/>
    <d v="2023-04-17T00:00:00"/>
    <x v="0"/>
    <x v="2"/>
    <n v="829.26"/>
    <x v="1"/>
    <x v="0"/>
    <x v="3"/>
    <n v="2358.0299999999997"/>
    <n v="28685.61"/>
  </r>
  <r>
    <x v="9379"/>
    <x v="3"/>
    <x v="1"/>
    <n v="4193.2299999999996"/>
    <n v="0.13"/>
    <n v="1"/>
    <d v="2024-02-29T00:00:00"/>
    <d v="2024-03-02T00:00:00"/>
    <x v="1"/>
    <x v="1"/>
    <n v="296.54000000000002"/>
    <x v="5"/>
    <x v="1"/>
    <x v="8"/>
    <n v="3896.6899999999996"/>
    <n v="4193.2299999999996"/>
  </r>
  <r>
    <x v="9380"/>
    <x v="3"/>
    <x v="2"/>
    <n v="3584.95"/>
    <n v="0.11"/>
    <n v="9"/>
    <d v="2024-12-20T00:00:00"/>
    <d v="2024-12-25T00:00:00"/>
    <x v="0"/>
    <x v="0"/>
    <n v="879.49"/>
    <x v="2"/>
    <x v="1"/>
    <x v="10"/>
    <n v="2705.46"/>
    <n v="32264.55"/>
  </r>
  <r>
    <x v="9381"/>
    <x v="0"/>
    <x v="0"/>
    <n v="1378.12"/>
    <n v="0.12"/>
    <n v="8"/>
    <d v="2024-11-01T00:00:00"/>
    <d v="2024-11-04T00:00:00"/>
    <x v="1"/>
    <x v="2"/>
    <n v="120.95"/>
    <x v="5"/>
    <x v="1"/>
    <x v="11"/>
    <n v="1257.1699999999998"/>
    <n v="11024.96"/>
  </r>
  <r>
    <x v="9382"/>
    <x v="1"/>
    <x v="0"/>
    <n v="2035.72"/>
    <n v="0.06"/>
    <n v="6"/>
    <d v="2024-12-03T00:00:00"/>
    <d v="2024-12-07T00:00:00"/>
    <x v="1"/>
    <x v="2"/>
    <n v="478.77"/>
    <x v="1"/>
    <x v="1"/>
    <x v="10"/>
    <n v="1556.95"/>
    <n v="12214.32"/>
  </r>
  <r>
    <x v="9383"/>
    <x v="3"/>
    <x v="1"/>
    <n v="4215.1000000000004"/>
    <n v="0.24"/>
    <n v="4"/>
    <d v="2023-11-11T00:00:00"/>
    <d v="2023-11-18T00:00:00"/>
    <x v="0"/>
    <x v="2"/>
    <n v="235.06"/>
    <x v="2"/>
    <x v="0"/>
    <x v="11"/>
    <n v="3980.0400000000004"/>
    <n v="16860.400000000001"/>
  </r>
  <r>
    <x v="9384"/>
    <x v="2"/>
    <x v="3"/>
    <n v="3203.58"/>
    <n v="0.02"/>
    <n v="6"/>
    <d v="2024-10-11T00:00:00"/>
    <d v="2024-10-15T00:00:00"/>
    <x v="0"/>
    <x v="1"/>
    <n v="249.63"/>
    <x v="3"/>
    <x v="1"/>
    <x v="2"/>
    <n v="2953.95"/>
    <n v="19221.48"/>
  </r>
  <r>
    <x v="9385"/>
    <x v="2"/>
    <x v="3"/>
    <n v="915.45"/>
    <n v="0.01"/>
    <n v="6"/>
    <d v="2023-02-05T00:00:00"/>
    <d v="2023-02-11T00:00:00"/>
    <x v="1"/>
    <x v="2"/>
    <n v="50.44"/>
    <x v="3"/>
    <x v="0"/>
    <x v="8"/>
    <n v="865.01"/>
    <n v="5492.7000000000007"/>
  </r>
  <r>
    <x v="9386"/>
    <x v="3"/>
    <x v="2"/>
    <n v="1695.14"/>
    <n v="0.31"/>
    <n v="2"/>
    <d v="2023-08-01T00:00:00"/>
    <d v="2023-08-06T00:00:00"/>
    <x v="1"/>
    <x v="0"/>
    <n v="162.06"/>
    <x v="5"/>
    <x v="0"/>
    <x v="1"/>
    <n v="1533.0800000000002"/>
    <n v="3390.28"/>
  </r>
  <r>
    <x v="9387"/>
    <x v="3"/>
    <x v="1"/>
    <n v="3976.35"/>
    <n v="0.04"/>
    <n v="7"/>
    <d v="2023-11-24T00:00:00"/>
    <d v="2023-11-29T00:00:00"/>
    <x v="1"/>
    <x v="2"/>
    <n v="199.17"/>
    <x v="1"/>
    <x v="0"/>
    <x v="11"/>
    <n v="3777.18"/>
    <n v="27834.45"/>
  </r>
  <r>
    <x v="9388"/>
    <x v="3"/>
    <x v="2"/>
    <n v="943.26"/>
    <n v="0.42"/>
    <n v="9"/>
    <d v="2023-02-16T00:00:00"/>
    <d v="2023-02-22T00:00:00"/>
    <x v="1"/>
    <x v="2"/>
    <n v="67.540000000000006"/>
    <x v="4"/>
    <x v="0"/>
    <x v="8"/>
    <n v="875.72"/>
    <n v="8489.34"/>
  </r>
  <r>
    <x v="9389"/>
    <x v="0"/>
    <x v="3"/>
    <n v="3486.15"/>
    <n v="0.05"/>
    <n v="8"/>
    <d v="2024-07-12T00:00:00"/>
    <d v="2024-07-19T00:00:00"/>
    <x v="2"/>
    <x v="1"/>
    <n v="196.14"/>
    <x v="4"/>
    <x v="1"/>
    <x v="4"/>
    <n v="3290.01"/>
    <n v="27889.200000000001"/>
  </r>
  <r>
    <x v="9390"/>
    <x v="2"/>
    <x v="1"/>
    <n v="2861.33"/>
    <n v="0.27"/>
    <n v="3"/>
    <d v="2024-08-31T00:00:00"/>
    <d v="2024-09-07T00:00:00"/>
    <x v="2"/>
    <x v="2"/>
    <n v="453.8"/>
    <x v="1"/>
    <x v="1"/>
    <x v="1"/>
    <n v="2407.5299999999997"/>
    <n v="8583.99"/>
  </r>
  <r>
    <x v="9391"/>
    <x v="0"/>
    <x v="4"/>
    <n v="822.63"/>
    <n v="0.34"/>
    <n v="8"/>
    <d v="2023-08-20T00:00:00"/>
    <d v="2023-08-24T00:00:00"/>
    <x v="1"/>
    <x v="2"/>
    <n v="73.459999999999994"/>
    <x v="1"/>
    <x v="0"/>
    <x v="1"/>
    <n v="749.17"/>
    <n v="6581.04"/>
  </r>
  <r>
    <x v="9392"/>
    <x v="0"/>
    <x v="1"/>
    <n v="3475.51"/>
    <n v="0.11"/>
    <n v="4"/>
    <d v="2024-06-17T00:00:00"/>
    <d v="2024-06-21T00:00:00"/>
    <x v="1"/>
    <x v="1"/>
    <n v="423.36"/>
    <x v="2"/>
    <x v="1"/>
    <x v="9"/>
    <n v="3052.15"/>
    <n v="13902.04"/>
  </r>
  <r>
    <x v="9393"/>
    <x v="1"/>
    <x v="1"/>
    <n v="797.51"/>
    <n v="0.44"/>
    <n v="1"/>
    <d v="2024-02-18T00:00:00"/>
    <d v="2024-02-25T00:00:00"/>
    <x v="0"/>
    <x v="1"/>
    <n v="92.3"/>
    <x v="2"/>
    <x v="1"/>
    <x v="8"/>
    <n v="705.21"/>
    <n v="797.51"/>
  </r>
  <r>
    <x v="9394"/>
    <x v="2"/>
    <x v="4"/>
    <n v="2052.33"/>
    <n v="0.24"/>
    <n v="3"/>
    <d v="2024-02-11T00:00:00"/>
    <d v="2024-02-14T00:00:00"/>
    <x v="1"/>
    <x v="1"/>
    <n v="528.96"/>
    <x v="3"/>
    <x v="1"/>
    <x v="8"/>
    <n v="1523.37"/>
    <n v="6156.99"/>
  </r>
  <r>
    <x v="9395"/>
    <x v="2"/>
    <x v="0"/>
    <n v="1611.94"/>
    <n v="0.16"/>
    <n v="1"/>
    <d v="2024-04-07T00:00:00"/>
    <d v="2024-04-10T00:00:00"/>
    <x v="1"/>
    <x v="0"/>
    <n v="146.41"/>
    <x v="3"/>
    <x v="1"/>
    <x v="3"/>
    <n v="1465.53"/>
    <n v="1611.94"/>
  </r>
  <r>
    <x v="9396"/>
    <x v="3"/>
    <x v="0"/>
    <n v="3481.05"/>
    <n v="0.45"/>
    <n v="5"/>
    <d v="2023-05-04T00:00:00"/>
    <d v="2023-05-09T00:00:00"/>
    <x v="0"/>
    <x v="2"/>
    <n v="608.29999999999995"/>
    <x v="4"/>
    <x v="0"/>
    <x v="5"/>
    <n v="2872.75"/>
    <n v="17405.25"/>
  </r>
  <r>
    <x v="9397"/>
    <x v="3"/>
    <x v="0"/>
    <n v="3933.58"/>
    <n v="0.43"/>
    <n v="9"/>
    <d v="2024-11-24T00:00:00"/>
    <d v="2024-11-26T00:00:00"/>
    <x v="0"/>
    <x v="0"/>
    <n v="264.68"/>
    <x v="3"/>
    <x v="1"/>
    <x v="11"/>
    <n v="3668.9"/>
    <n v="35402.22"/>
  </r>
  <r>
    <x v="9398"/>
    <x v="1"/>
    <x v="3"/>
    <n v="924.75"/>
    <n v="0.35"/>
    <n v="7"/>
    <d v="2024-12-30T00:00:00"/>
    <d v="2025-01-01T00:00:00"/>
    <x v="1"/>
    <x v="2"/>
    <n v="141.16"/>
    <x v="5"/>
    <x v="1"/>
    <x v="10"/>
    <n v="783.59"/>
    <n v="6473.25"/>
  </r>
  <r>
    <x v="9399"/>
    <x v="0"/>
    <x v="1"/>
    <n v="4078.78"/>
    <n v="0.15"/>
    <n v="3"/>
    <d v="2024-02-04T00:00:00"/>
    <d v="2024-02-09T00:00:00"/>
    <x v="0"/>
    <x v="1"/>
    <n v="1023.91"/>
    <x v="5"/>
    <x v="1"/>
    <x v="8"/>
    <n v="3054.8700000000003"/>
    <n v="12236.34"/>
  </r>
  <r>
    <x v="9400"/>
    <x v="3"/>
    <x v="4"/>
    <n v="135.35"/>
    <n v="0.2"/>
    <n v="7"/>
    <d v="2023-06-13T00:00:00"/>
    <d v="2023-06-18T00:00:00"/>
    <x v="2"/>
    <x v="0"/>
    <n v="24.24"/>
    <x v="3"/>
    <x v="0"/>
    <x v="9"/>
    <n v="111.11"/>
    <n v="947.44999999999993"/>
  </r>
  <r>
    <x v="9401"/>
    <x v="3"/>
    <x v="3"/>
    <n v="2697.29"/>
    <n v="0.34"/>
    <n v="8"/>
    <d v="2023-10-11T00:00:00"/>
    <d v="2023-10-12T00:00:00"/>
    <x v="2"/>
    <x v="1"/>
    <n v="309.25"/>
    <x v="2"/>
    <x v="0"/>
    <x v="2"/>
    <n v="2388.04"/>
    <n v="21578.32"/>
  </r>
  <r>
    <x v="9402"/>
    <x v="2"/>
    <x v="4"/>
    <n v="2632.27"/>
    <n v="0.09"/>
    <n v="4"/>
    <d v="2023-06-19T00:00:00"/>
    <d v="2023-06-26T00:00:00"/>
    <x v="2"/>
    <x v="1"/>
    <n v="399.93"/>
    <x v="0"/>
    <x v="0"/>
    <x v="9"/>
    <n v="2232.34"/>
    <n v="10529.08"/>
  </r>
  <r>
    <x v="9403"/>
    <x v="2"/>
    <x v="3"/>
    <n v="3156.73"/>
    <n v="0.25"/>
    <n v="3"/>
    <d v="2023-04-05T00:00:00"/>
    <d v="2023-04-07T00:00:00"/>
    <x v="2"/>
    <x v="1"/>
    <n v="596.5"/>
    <x v="1"/>
    <x v="0"/>
    <x v="3"/>
    <n v="2560.23"/>
    <n v="9470.19"/>
  </r>
  <r>
    <x v="9404"/>
    <x v="3"/>
    <x v="3"/>
    <n v="1274.53"/>
    <n v="0.37"/>
    <n v="2"/>
    <d v="2024-10-18T00:00:00"/>
    <d v="2024-10-22T00:00:00"/>
    <x v="2"/>
    <x v="1"/>
    <n v="352.06"/>
    <x v="5"/>
    <x v="1"/>
    <x v="2"/>
    <n v="922.47"/>
    <n v="2549.06"/>
  </r>
  <r>
    <x v="9405"/>
    <x v="2"/>
    <x v="3"/>
    <n v="148.30000000000001"/>
    <n v="0.33"/>
    <n v="8"/>
    <d v="2023-10-31T00:00:00"/>
    <d v="2023-11-01T00:00:00"/>
    <x v="2"/>
    <x v="0"/>
    <n v="38.479999999999997"/>
    <x v="5"/>
    <x v="0"/>
    <x v="2"/>
    <n v="109.82000000000002"/>
    <n v="1186.4000000000001"/>
  </r>
  <r>
    <x v="9406"/>
    <x v="1"/>
    <x v="4"/>
    <n v="2328.34"/>
    <n v="0.36"/>
    <n v="3"/>
    <d v="2023-04-06T00:00:00"/>
    <d v="2023-04-07T00:00:00"/>
    <x v="2"/>
    <x v="1"/>
    <n v="675.87"/>
    <x v="3"/>
    <x v="0"/>
    <x v="3"/>
    <n v="1652.4700000000003"/>
    <n v="6985.02"/>
  </r>
  <r>
    <x v="9407"/>
    <x v="3"/>
    <x v="2"/>
    <n v="449.89"/>
    <n v="0.45"/>
    <n v="7"/>
    <d v="2024-11-30T00:00:00"/>
    <d v="2024-12-06T00:00:00"/>
    <x v="0"/>
    <x v="1"/>
    <n v="42.59"/>
    <x v="4"/>
    <x v="1"/>
    <x v="11"/>
    <n v="407.29999999999995"/>
    <n v="3149.23"/>
  </r>
  <r>
    <x v="9408"/>
    <x v="2"/>
    <x v="3"/>
    <n v="4471.75"/>
    <n v="0.48"/>
    <n v="2"/>
    <d v="2024-02-27T00:00:00"/>
    <d v="2024-03-03T00:00:00"/>
    <x v="0"/>
    <x v="1"/>
    <n v="445.18"/>
    <x v="5"/>
    <x v="1"/>
    <x v="8"/>
    <n v="4026.57"/>
    <n v="8943.5"/>
  </r>
  <r>
    <x v="9409"/>
    <x v="1"/>
    <x v="0"/>
    <n v="950.96"/>
    <n v="0.23"/>
    <n v="5"/>
    <d v="2024-07-16T00:00:00"/>
    <d v="2024-07-19T00:00:00"/>
    <x v="0"/>
    <x v="2"/>
    <n v="71.39"/>
    <x v="1"/>
    <x v="1"/>
    <x v="4"/>
    <n v="879.57"/>
    <n v="4754.8"/>
  </r>
  <r>
    <x v="9410"/>
    <x v="2"/>
    <x v="1"/>
    <n v="2183.64"/>
    <n v="0.03"/>
    <n v="5"/>
    <d v="2023-11-03T00:00:00"/>
    <d v="2023-11-04T00:00:00"/>
    <x v="0"/>
    <x v="2"/>
    <n v="386.76"/>
    <x v="2"/>
    <x v="0"/>
    <x v="11"/>
    <n v="1796.8799999999999"/>
    <n v="10918.199999999999"/>
  </r>
  <r>
    <x v="9411"/>
    <x v="2"/>
    <x v="2"/>
    <n v="2226.6"/>
    <n v="0.42"/>
    <n v="9"/>
    <d v="2023-05-13T00:00:00"/>
    <d v="2023-05-18T00:00:00"/>
    <x v="0"/>
    <x v="0"/>
    <n v="211.93"/>
    <x v="4"/>
    <x v="0"/>
    <x v="5"/>
    <n v="2014.6699999999998"/>
    <n v="20039.399999999998"/>
  </r>
  <r>
    <x v="9412"/>
    <x v="2"/>
    <x v="2"/>
    <n v="2809.04"/>
    <n v="0.06"/>
    <n v="8"/>
    <d v="2023-12-28T00:00:00"/>
    <d v="2023-12-29T00:00:00"/>
    <x v="2"/>
    <x v="1"/>
    <n v="624.04999999999995"/>
    <x v="1"/>
    <x v="0"/>
    <x v="10"/>
    <n v="2184.9899999999998"/>
    <n v="22472.32"/>
  </r>
  <r>
    <x v="9413"/>
    <x v="3"/>
    <x v="4"/>
    <n v="3934.41"/>
    <n v="0.11"/>
    <n v="8"/>
    <d v="2024-05-20T00:00:00"/>
    <d v="2024-05-26T00:00:00"/>
    <x v="1"/>
    <x v="1"/>
    <n v="1137.33"/>
    <x v="0"/>
    <x v="1"/>
    <x v="5"/>
    <n v="2797.08"/>
    <n v="31475.279999999999"/>
  </r>
  <r>
    <x v="9414"/>
    <x v="0"/>
    <x v="2"/>
    <n v="2413.5300000000002"/>
    <n v="0.33"/>
    <n v="2"/>
    <d v="2024-09-22T00:00:00"/>
    <d v="2024-09-25T00:00:00"/>
    <x v="1"/>
    <x v="0"/>
    <n v="463.34"/>
    <x v="2"/>
    <x v="1"/>
    <x v="7"/>
    <n v="1950.1900000000003"/>
    <n v="4827.0600000000004"/>
  </r>
  <r>
    <x v="9415"/>
    <x v="2"/>
    <x v="4"/>
    <n v="226.19"/>
    <n v="0.37"/>
    <n v="2"/>
    <d v="2023-03-05T00:00:00"/>
    <d v="2023-03-10T00:00:00"/>
    <x v="0"/>
    <x v="0"/>
    <n v="51.88"/>
    <x v="1"/>
    <x v="0"/>
    <x v="0"/>
    <n v="174.31"/>
    <n v="452.38"/>
  </r>
  <r>
    <x v="9416"/>
    <x v="1"/>
    <x v="4"/>
    <n v="3878.44"/>
    <n v="0.35"/>
    <n v="7"/>
    <d v="2024-02-24T00:00:00"/>
    <d v="2024-02-27T00:00:00"/>
    <x v="1"/>
    <x v="2"/>
    <n v="387.91"/>
    <x v="3"/>
    <x v="1"/>
    <x v="8"/>
    <n v="3490.53"/>
    <n v="27149.08"/>
  </r>
  <r>
    <x v="9417"/>
    <x v="3"/>
    <x v="0"/>
    <n v="502.65"/>
    <n v="0.22"/>
    <n v="4"/>
    <d v="2024-01-05T00:00:00"/>
    <d v="2024-01-08T00:00:00"/>
    <x v="1"/>
    <x v="2"/>
    <n v="127.71"/>
    <x v="1"/>
    <x v="1"/>
    <x v="6"/>
    <n v="374.94"/>
    <n v="2010.6"/>
  </r>
  <r>
    <x v="9418"/>
    <x v="3"/>
    <x v="3"/>
    <n v="3243.61"/>
    <n v="0.46"/>
    <n v="3"/>
    <d v="2023-09-24T00:00:00"/>
    <d v="2023-09-28T00:00:00"/>
    <x v="2"/>
    <x v="0"/>
    <n v="856.62"/>
    <x v="1"/>
    <x v="0"/>
    <x v="7"/>
    <n v="2386.9900000000002"/>
    <n v="9730.83"/>
  </r>
  <r>
    <x v="9419"/>
    <x v="1"/>
    <x v="2"/>
    <n v="4036.8"/>
    <n v="0.42"/>
    <n v="3"/>
    <d v="2023-08-13T00:00:00"/>
    <d v="2023-08-16T00:00:00"/>
    <x v="2"/>
    <x v="1"/>
    <n v="1094.58"/>
    <x v="1"/>
    <x v="0"/>
    <x v="1"/>
    <n v="2942.2200000000003"/>
    <n v="12110.400000000001"/>
  </r>
  <r>
    <x v="9420"/>
    <x v="2"/>
    <x v="3"/>
    <n v="1485.18"/>
    <n v="0.33"/>
    <n v="7"/>
    <d v="2024-07-19T00:00:00"/>
    <d v="2024-07-22T00:00:00"/>
    <x v="1"/>
    <x v="1"/>
    <n v="395.67"/>
    <x v="4"/>
    <x v="1"/>
    <x v="4"/>
    <n v="1089.51"/>
    <n v="10396.26"/>
  </r>
  <r>
    <x v="9421"/>
    <x v="0"/>
    <x v="3"/>
    <n v="2300.62"/>
    <n v="0.22"/>
    <n v="1"/>
    <d v="2024-05-30T00:00:00"/>
    <d v="2024-06-02T00:00:00"/>
    <x v="2"/>
    <x v="1"/>
    <n v="294.17"/>
    <x v="1"/>
    <x v="1"/>
    <x v="5"/>
    <n v="2006.4499999999998"/>
    <n v="2300.62"/>
  </r>
  <r>
    <x v="9422"/>
    <x v="2"/>
    <x v="3"/>
    <n v="170.25"/>
    <n v="0.23"/>
    <n v="4"/>
    <d v="2023-02-24T00:00:00"/>
    <d v="2023-02-26T00:00:00"/>
    <x v="2"/>
    <x v="1"/>
    <n v="30.98"/>
    <x v="5"/>
    <x v="0"/>
    <x v="8"/>
    <n v="139.27000000000001"/>
    <n v="681"/>
  </r>
  <r>
    <x v="9423"/>
    <x v="1"/>
    <x v="4"/>
    <n v="4038.99"/>
    <n v="0.09"/>
    <n v="6"/>
    <d v="2023-02-02T00:00:00"/>
    <d v="2023-02-06T00:00:00"/>
    <x v="1"/>
    <x v="2"/>
    <n v="514.25"/>
    <x v="2"/>
    <x v="0"/>
    <x v="8"/>
    <n v="3524.74"/>
    <n v="24233.94"/>
  </r>
  <r>
    <x v="9424"/>
    <x v="3"/>
    <x v="3"/>
    <n v="3545.98"/>
    <n v="0.39"/>
    <n v="9"/>
    <d v="2023-05-09T00:00:00"/>
    <d v="2023-05-11T00:00:00"/>
    <x v="2"/>
    <x v="1"/>
    <n v="956"/>
    <x v="5"/>
    <x v="0"/>
    <x v="5"/>
    <n v="2589.98"/>
    <n v="31913.82"/>
  </r>
  <r>
    <x v="9425"/>
    <x v="0"/>
    <x v="2"/>
    <n v="1233.8"/>
    <n v="0.43"/>
    <n v="1"/>
    <d v="2024-12-25T00:00:00"/>
    <d v="2024-12-28T00:00:00"/>
    <x v="0"/>
    <x v="0"/>
    <n v="341.89"/>
    <x v="3"/>
    <x v="1"/>
    <x v="10"/>
    <n v="891.91"/>
    <n v="1233.8"/>
  </r>
  <r>
    <x v="9426"/>
    <x v="3"/>
    <x v="4"/>
    <n v="2012.11"/>
    <n v="0.41"/>
    <n v="1"/>
    <d v="2024-04-09T00:00:00"/>
    <d v="2024-04-11T00:00:00"/>
    <x v="0"/>
    <x v="1"/>
    <n v="439.77"/>
    <x v="2"/>
    <x v="1"/>
    <x v="3"/>
    <n v="1572.34"/>
    <n v="2012.11"/>
  </r>
  <r>
    <x v="9427"/>
    <x v="1"/>
    <x v="2"/>
    <n v="3507.05"/>
    <n v="0.27"/>
    <n v="2"/>
    <d v="2024-02-22T00:00:00"/>
    <d v="2024-02-27T00:00:00"/>
    <x v="1"/>
    <x v="2"/>
    <n v="368.22"/>
    <x v="3"/>
    <x v="1"/>
    <x v="8"/>
    <n v="3138.83"/>
    <n v="7014.1"/>
  </r>
  <r>
    <x v="9428"/>
    <x v="2"/>
    <x v="4"/>
    <n v="1855"/>
    <n v="0.42"/>
    <n v="7"/>
    <d v="2024-06-24T00:00:00"/>
    <d v="2024-06-30T00:00:00"/>
    <x v="1"/>
    <x v="1"/>
    <n v="145.09"/>
    <x v="1"/>
    <x v="1"/>
    <x v="9"/>
    <n v="1709.91"/>
    <n v="12985"/>
  </r>
  <r>
    <x v="9429"/>
    <x v="0"/>
    <x v="1"/>
    <n v="895.83"/>
    <n v="0.4"/>
    <n v="7"/>
    <d v="2024-12-07T00:00:00"/>
    <d v="2024-12-13T00:00:00"/>
    <x v="0"/>
    <x v="1"/>
    <n v="247.35"/>
    <x v="2"/>
    <x v="1"/>
    <x v="10"/>
    <n v="648.48"/>
    <n v="6270.81"/>
  </r>
  <r>
    <x v="9430"/>
    <x v="3"/>
    <x v="1"/>
    <n v="2640.68"/>
    <n v="0.42"/>
    <n v="5"/>
    <d v="2024-01-04T00:00:00"/>
    <d v="2024-01-10T00:00:00"/>
    <x v="2"/>
    <x v="2"/>
    <n v="367.2"/>
    <x v="2"/>
    <x v="1"/>
    <x v="6"/>
    <n v="2273.48"/>
    <n v="13203.4"/>
  </r>
  <r>
    <x v="9431"/>
    <x v="3"/>
    <x v="1"/>
    <n v="3645.48"/>
    <n v="0.49"/>
    <n v="4"/>
    <d v="2024-02-12T00:00:00"/>
    <d v="2024-02-14T00:00:00"/>
    <x v="1"/>
    <x v="2"/>
    <n v="774.34"/>
    <x v="5"/>
    <x v="1"/>
    <x v="8"/>
    <n v="2871.14"/>
    <n v="14581.92"/>
  </r>
  <r>
    <x v="9432"/>
    <x v="3"/>
    <x v="1"/>
    <n v="1671.97"/>
    <n v="0.41"/>
    <n v="6"/>
    <d v="2024-07-31T00:00:00"/>
    <d v="2024-08-05T00:00:00"/>
    <x v="2"/>
    <x v="2"/>
    <n v="425.08"/>
    <x v="1"/>
    <x v="1"/>
    <x v="4"/>
    <n v="1246.8900000000001"/>
    <n v="10031.82"/>
  </r>
  <r>
    <x v="9433"/>
    <x v="2"/>
    <x v="4"/>
    <n v="696.68"/>
    <n v="0.14000000000000001"/>
    <n v="8"/>
    <d v="2024-08-29T00:00:00"/>
    <d v="2024-08-30T00:00:00"/>
    <x v="2"/>
    <x v="1"/>
    <n v="151.29"/>
    <x v="5"/>
    <x v="1"/>
    <x v="1"/>
    <n v="545.39"/>
    <n v="5573.44"/>
  </r>
  <r>
    <x v="9434"/>
    <x v="0"/>
    <x v="3"/>
    <n v="4164.7700000000004"/>
    <n v="0.41"/>
    <n v="7"/>
    <d v="2024-05-02T00:00:00"/>
    <d v="2024-05-06T00:00:00"/>
    <x v="1"/>
    <x v="0"/>
    <n v="1237.6400000000001"/>
    <x v="5"/>
    <x v="1"/>
    <x v="5"/>
    <n v="2927.13"/>
    <n v="29153.390000000003"/>
  </r>
  <r>
    <x v="9435"/>
    <x v="2"/>
    <x v="0"/>
    <n v="1338.73"/>
    <n v="0.19"/>
    <n v="2"/>
    <d v="2024-09-30T00:00:00"/>
    <d v="2024-10-06T00:00:00"/>
    <x v="0"/>
    <x v="0"/>
    <n v="259.14999999999998"/>
    <x v="2"/>
    <x v="1"/>
    <x v="7"/>
    <n v="1079.58"/>
    <n v="2677.46"/>
  </r>
  <r>
    <x v="9436"/>
    <x v="2"/>
    <x v="0"/>
    <n v="2612.79"/>
    <n v="0.26"/>
    <n v="2"/>
    <d v="2024-08-05T00:00:00"/>
    <d v="2024-08-07T00:00:00"/>
    <x v="0"/>
    <x v="2"/>
    <n v="496.59"/>
    <x v="5"/>
    <x v="1"/>
    <x v="1"/>
    <n v="2116.1999999999998"/>
    <n v="5225.58"/>
  </r>
  <r>
    <x v="9437"/>
    <x v="2"/>
    <x v="1"/>
    <n v="3487.58"/>
    <n v="0.4"/>
    <n v="6"/>
    <d v="2024-07-26T00:00:00"/>
    <d v="2024-07-27T00:00:00"/>
    <x v="0"/>
    <x v="0"/>
    <n v="711.8"/>
    <x v="2"/>
    <x v="1"/>
    <x v="4"/>
    <n v="2775.7799999999997"/>
    <n v="20925.48"/>
  </r>
  <r>
    <x v="9438"/>
    <x v="1"/>
    <x v="3"/>
    <n v="1653.67"/>
    <n v="0.16"/>
    <n v="1"/>
    <d v="2023-08-31T00:00:00"/>
    <d v="2023-09-03T00:00:00"/>
    <x v="0"/>
    <x v="2"/>
    <n v="303.26"/>
    <x v="2"/>
    <x v="0"/>
    <x v="1"/>
    <n v="1350.41"/>
    <n v="1653.67"/>
  </r>
  <r>
    <x v="9439"/>
    <x v="1"/>
    <x v="2"/>
    <n v="3278.32"/>
    <n v="0.01"/>
    <n v="5"/>
    <d v="2023-07-22T00:00:00"/>
    <d v="2023-07-29T00:00:00"/>
    <x v="0"/>
    <x v="0"/>
    <n v="800.82"/>
    <x v="4"/>
    <x v="0"/>
    <x v="4"/>
    <n v="2477.5"/>
    <n v="16391.600000000002"/>
  </r>
  <r>
    <x v="9440"/>
    <x v="1"/>
    <x v="3"/>
    <n v="2352.58"/>
    <n v="0.36"/>
    <n v="1"/>
    <d v="2024-03-02T00:00:00"/>
    <d v="2024-03-07T00:00:00"/>
    <x v="0"/>
    <x v="1"/>
    <n v="669.22"/>
    <x v="5"/>
    <x v="1"/>
    <x v="0"/>
    <n v="1683.36"/>
    <n v="2352.58"/>
  </r>
  <r>
    <x v="9441"/>
    <x v="0"/>
    <x v="2"/>
    <n v="2895.14"/>
    <n v="0.45"/>
    <n v="7"/>
    <d v="2023-03-30T00:00:00"/>
    <d v="2023-04-05T00:00:00"/>
    <x v="2"/>
    <x v="0"/>
    <n v="800.12"/>
    <x v="3"/>
    <x v="0"/>
    <x v="0"/>
    <n v="2095.02"/>
    <n v="20265.98"/>
  </r>
  <r>
    <x v="9442"/>
    <x v="2"/>
    <x v="0"/>
    <n v="2993.82"/>
    <n v="0.46"/>
    <n v="3"/>
    <d v="2023-07-30T00:00:00"/>
    <d v="2023-08-01T00:00:00"/>
    <x v="0"/>
    <x v="0"/>
    <n v="519.5"/>
    <x v="0"/>
    <x v="0"/>
    <x v="4"/>
    <n v="2474.3200000000002"/>
    <n v="8981.4600000000009"/>
  </r>
  <r>
    <x v="9443"/>
    <x v="2"/>
    <x v="3"/>
    <n v="4138.34"/>
    <n v="0.4"/>
    <n v="9"/>
    <d v="2024-07-10T00:00:00"/>
    <d v="2024-07-11T00:00:00"/>
    <x v="1"/>
    <x v="1"/>
    <n v="1166.3800000000001"/>
    <x v="5"/>
    <x v="1"/>
    <x v="4"/>
    <n v="2971.96"/>
    <n v="37245.06"/>
  </r>
  <r>
    <x v="9444"/>
    <x v="1"/>
    <x v="3"/>
    <n v="3316"/>
    <n v="0.47"/>
    <n v="5"/>
    <d v="2023-10-16T00:00:00"/>
    <d v="2023-10-22T00:00:00"/>
    <x v="1"/>
    <x v="0"/>
    <n v="285.63"/>
    <x v="1"/>
    <x v="0"/>
    <x v="2"/>
    <n v="3030.37"/>
    <n v="16580"/>
  </r>
  <r>
    <x v="9445"/>
    <x v="2"/>
    <x v="0"/>
    <n v="1395.1"/>
    <n v="0.41"/>
    <n v="1"/>
    <d v="2024-08-03T00:00:00"/>
    <d v="2024-08-04T00:00:00"/>
    <x v="0"/>
    <x v="2"/>
    <n v="263.51"/>
    <x v="1"/>
    <x v="1"/>
    <x v="1"/>
    <n v="1131.5899999999999"/>
    <n v="1395.1"/>
  </r>
  <r>
    <x v="9446"/>
    <x v="2"/>
    <x v="3"/>
    <n v="392.06"/>
    <n v="0.02"/>
    <n v="4"/>
    <d v="2023-07-14T00:00:00"/>
    <d v="2023-07-18T00:00:00"/>
    <x v="0"/>
    <x v="2"/>
    <n v="69.45"/>
    <x v="2"/>
    <x v="0"/>
    <x v="4"/>
    <n v="322.61"/>
    <n v="1568.24"/>
  </r>
  <r>
    <x v="9447"/>
    <x v="3"/>
    <x v="2"/>
    <n v="109.73"/>
    <n v="0.17"/>
    <n v="8"/>
    <d v="2023-08-11T00:00:00"/>
    <d v="2023-08-14T00:00:00"/>
    <x v="1"/>
    <x v="0"/>
    <n v="11.28"/>
    <x v="1"/>
    <x v="0"/>
    <x v="1"/>
    <n v="98.45"/>
    <n v="877.84"/>
  </r>
  <r>
    <x v="9448"/>
    <x v="2"/>
    <x v="3"/>
    <n v="4531.6499999999996"/>
    <n v="0.17"/>
    <n v="7"/>
    <d v="2024-10-13T00:00:00"/>
    <d v="2024-10-17T00:00:00"/>
    <x v="1"/>
    <x v="2"/>
    <n v="1340.35"/>
    <x v="3"/>
    <x v="1"/>
    <x v="2"/>
    <n v="3191.2999999999997"/>
    <n v="31721.549999999996"/>
  </r>
  <r>
    <x v="9449"/>
    <x v="3"/>
    <x v="2"/>
    <n v="4716.34"/>
    <n v="0.11"/>
    <n v="6"/>
    <d v="2023-06-09T00:00:00"/>
    <d v="2023-06-11T00:00:00"/>
    <x v="1"/>
    <x v="2"/>
    <n v="1365.97"/>
    <x v="2"/>
    <x v="0"/>
    <x v="9"/>
    <n v="3350.37"/>
    <n v="28298.04"/>
  </r>
  <r>
    <x v="9450"/>
    <x v="2"/>
    <x v="1"/>
    <n v="561.15"/>
    <n v="0.4"/>
    <n v="9"/>
    <d v="2023-04-24T00:00:00"/>
    <d v="2023-04-27T00:00:00"/>
    <x v="0"/>
    <x v="1"/>
    <n v="28.31"/>
    <x v="1"/>
    <x v="0"/>
    <x v="3"/>
    <n v="532.84"/>
    <n v="5050.3499999999995"/>
  </r>
  <r>
    <x v="9451"/>
    <x v="0"/>
    <x v="3"/>
    <n v="2486.56"/>
    <n v="0.26"/>
    <n v="4"/>
    <d v="2023-08-30T00:00:00"/>
    <d v="2023-09-01T00:00:00"/>
    <x v="1"/>
    <x v="1"/>
    <n v="458.6"/>
    <x v="4"/>
    <x v="0"/>
    <x v="1"/>
    <n v="2027.96"/>
    <n v="9946.24"/>
  </r>
  <r>
    <x v="9452"/>
    <x v="1"/>
    <x v="2"/>
    <n v="842.82"/>
    <n v="0.42"/>
    <n v="1"/>
    <d v="2023-01-24T00:00:00"/>
    <d v="2023-01-29T00:00:00"/>
    <x v="0"/>
    <x v="2"/>
    <n v="74.22"/>
    <x v="3"/>
    <x v="0"/>
    <x v="6"/>
    <n v="768.6"/>
    <n v="842.82"/>
  </r>
  <r>
    <x v="9453"/>
    <x v="3"/>
    <x v="0"/>
    <n v="4748.87"/>
    <n v="0.3"/>
    <n v="6"/>
    <d v="2023-11-03T00:00:00"/>
    <d v="2023-11-05T00:00:00"/>
    <x v="0"/>
    <x v="0"/>
    <n v="640.72"/>
    <x v="1"/>
    <x v="0"/>
    <x v="11"/>
    <n v="4108.1499999999996"/>
    <n v="28493.22"/>
  </r>
  <r>
    <x v="9454"/>
    <x v="1"/>
    <x v="1"/>
    <n v="1309.48"/>
    <n v="0.3"/>
    <n v="4"/>
    <d v="2023-07-13T00:00:00"/>
    <d v="2023-07-19T00:00:00"/>
    <x v="0"/>
    <x v="1"/>
    <n v="174.11"/>
    <x v="3"/>
    <x v="0"/>
    <x v="4"/>
    <n v="1135.3699999999999"/>
    <n v="5237.92"/>
  </r>
  <r>
    <x v="9455"/>
    <x v="3"/>
    <x v="3"/>
    <n v="2558.0700000000002"/>
    <n v="0.19"/>
    <n v="1"/>
    <d v="2024-06-07T00:00:00"/>
    <d v="2024-06-10T00:00:00"/>
    <x v="0"/>
    <x v="0"/>
    <n v="348.08"/>
    <x v="4"/>
    <x v="1"/>
    <x v="9"/>
    <n v="2209.9900000000002"/>
    <n v="2558.0700000000002"/>
  </r>
  <r>
    <x v="9456"/>
    <x v="3"/>
    <x v="2"/>
    <n v="911.54"/>
    <n v="0.39"/>
    <n v="3"/>
    <d v="2024-09-08T00:00:00"/>
    <d v="2024-09-15T00:00:00"/>
    <x v="1"/>
    <x v="1"/>
    <n v="176.65"/>
    <x v="2"/>
    <x v="1"/>
    <x v="7"/>
    <n v="734.89"/>
    <n v="2734.62"/>
  </r>
  <r>
    <x v="9457"/>
    <x v="3"/>
    <x v="3"/>
    <n v="1730.53"/>
    <n v="0.34"/>
    <n v="1"/>
    <d v="2024-02-12T00:00:00"/>
    <d v="2024-02-14T00:00:00"/>
    <x v="2"/>
    <x v="2"/>
    <n v="309.11"/>
    <x v="4"/>
    <x v="1"/>
    <x v="8"/>
    <n v="1421.42"/>
    <n v="1730.53"/>
  </r>
  <r>
    <x v="9458"/>
    <x v="0"/>
    <x v="2"/>
    <n v="1407.35"/>
    <n v="0.17"/>
    <n v="5"/>
    <d v="2024-09-24T00:00:00"/>
    <d v="2024-10-01T00:00:00"/>
    <x v="2"/>
    <x v="1"/>
    <n v="233.7"/>
    <x v="4"/>
    <x v="1"/>
    <x v="7"/>
    <n v="1173.6499999999999"/>
    <n v="7036.75"/>
  </r>
  <r>
    <x v="9459"/>
    <x v="2"/>
    <x v="3"/>
    <n v="2429.59"/>
    <n v="0.5"/>
    <n v="8"/>
    <d v="2023-08-05T00:00:00"/>
    <d v="2023-08-09T00:00:00"/>
    <x v="2"/>
    <x v="0"/>
    <n v="438.62"/>
    <x v="0"/>
    <x v="0"/>
    <x v="1"/>
    <n v="1990.9700000000003"/>
    <n v="19436.72"/>
  </r>
  <r>
    <x v="9460"/>
    <x v="3"/>
    <x v="1"/>
    <n v="2156.9299999999998"/>
    <n v="0.23"/>
    <n v="2"/>
    <d v="2024-10-01T00:00:00"/>
    <d v="2024-10-02T00:00:00"/>
    <x v="1"/>
    <x v="2"/>
    <n v="430.41"/>
    <x v="5"/>
    <x v="1"/>
    <x v="2"/>
    <n v="1726.5199999999998"/>
    <n v="4313.8599999999997"/>
  </r>
  <r>
    <x v="9461"/>
    <x v="0"/>
    <x v="1"/>
    <n v="1720.91"/>
    <n v="0.16"/>
    <n v="6"/>
    <d v="2024-11-14T00:00:00"/>
    <d v="2024-11-16T00:00:00"/>
    <x v="1"/>
    <x v="1"/>
    <n v="194.56"/>
    <x v="4"/>
    <x v="1"/>
    <x v="11"/>
    <n v="1526.3500000000001"/>
    <n v="10325.460000000001"/>
  </r>
  <r>
    <x v="9462"/>
    <x v="3"/>
    <x v="3"/>
    <n v="618.79999999999995"/>
    <n v="0.34"/>
    <n v="6"/>
    <d v="2023-10-28T00:00:00"/>
    <d v="2023-10-31T00:00:00"/>
    <x v="0"/>
    <x v="2"/>
    <n v="157.07"/>
    <x v="3"/>
    <x v="0"/>
    <x v="2"/>
    <n v="461.72999999999996"/>
    <n v="3712.7999999999997"/>
  </r>
  <r>
    <x v="9463"/>
    <x v="2"/>
    <x v="3"/>
    <n v="2473.9899999999998"/>
    <n v="0.11"/>
    <n v="5"/>
    <d v="2023-07-04T00:00:00"/>
    <d v="2023-07-08T00:00:00"/>
    <x v="2"/>
    <x v="0"/>
    <n v="465.3"/>
    <x v="3"/>
    <x v="0"/>
    <x v="4"/>
    <n v="2008.6899999999998"/>
    <n v="12369.949999999999"/>
  </r>
  <r>
    <x v="9464"/>
    <x v="3"/>
    <x v="4"/>
    <n v="4266.0200000000004"/>
    <n v="0.42"/>
    <n v="7"/>
    <d v="2023-02-14T00:00:00"/>
    <d v="2023-02-21T00:00:00"/>
    <x v="1"/>
    <x v="0"/>
    <n v="494.45"/>
    <x v="2"/>
    <x v="0"/>
    <x v="8"/>
    <n v="3771.5700000000006"/>
    <n v="29862.140000000003"/>
  </r>
  <r>
    <x v="9465"/>
    <x v="0"/>
    <x v="3"/>
    <n v="3678.09"/>
    <n v="0.34"/>
    <n v="1"/>
    <d v="2024-09-25T00:00:00"/>
    <d v="2024-10-01T00:00:00"/>
    <x v="0"/>
    <x v="0"/>
    <n v="341.82"/>
    <x v="3"/>
    <x v="1"/>
    <x v="7"/>
    <n v="3336.27"/>
    <n v="3678.09"/>
  </r>
  <r>
    <x v="9466"/>
    <x v="2"/>
    <x v="3"/>
    <n v="3630.82"/>
    <n v="0.44"/>
    <n v="4"/>
    <d v="2023-10-01T00:00:00"/>
    <d v="2023-10-04T00:00:00"/>
    <x v="0"/>
    <x v="2"/>
    <n v="876.61"/>
    <x v="0"/>
    <x v="0"/>
    <x v="2"/>
    <n v="2754.21"/>
    <n v="14523.28"/>
  </r>
  <r>
    <x v="9467"/>
    <x v="0"/>
    <x v="1"/>
    <n v="1893.85"/>
    <n v="0.16"/>
    <n v="6"/>
    <d v="2024-07-16T00:00:00"/>
    <d v="2024-07-21T00:00:00"/>
    <x v="0"/>
    <x v="2"/>
    <n v="343.71"/>
    <x v="4"/>
    <x v="1"/>
    <x v="4"/>
    <n v="1550.1399999999999"/>
    <n v="11363.099999999999"/>
  </r>
  <r>
    <x v="9468"/>
    <x v="2"/>
    <x v="3"/>
    <n v="3571.25"/>
    <n v="0.43"/>
    <n v="4"/>
    <d v="2024-02-08T00:00:00"/>
    <d v="2024-02-09T00:00:00"/>
    <x v="0"/>
    <x v="1"/>
    <n v="343.63"/>
    <x v="2"/>
    <x v="1"/>
    <x v="8"/>
    <n v="3227.62"/>
    <n v="14285"/>
  </r>
  <r>
    <x v="9469"/>
    <x v="2"/>
    <x v="0"/>
    <n v="2381.1"/>
    <n v="0.25"/>
    <n v="6"/>
    <d v="2023-04-07T00:00:00"/>
    <d v="2023-04-11T00:00:00"/>
    <x v="0"/>
    <x v="0"/>
    <n v="618.12"/>
    <x v="0"/>
    <x v="0"/>
    <x v="3"/>
    <n v="1762.98"/>
    <n v="14286.599999999999"/>
  </r>
  <r>
    <x v="9470"/>
    <x v="1"/>
    <x v="3"/>
    <n v="836.35"/>
    <n v="0.03"/>
    <n v="2"/>
    <d v="2023-12-08T00:00:00"/>
    <d v="2023-12-09T00:00:00"/>
    <x v="0"/>
    <x v="2"/>
    <n v="188.36"/>
    <x v="5"/>
    <x v="0"/>
    <x v="10"/>
    <n v="647.99"/>
    <n v="1672.7"/>
  </r>
  <r>
    <x v="9471"/>
    <x v="1"/>
    <x v="4"/>
    <n v="2153.34"/>
    <n v="0.1"/>
    <n v="9"/>
    <d v="2023-03-17T00:00:00"/>
    <d v="2023-03-19T00:00:00"/>
    <x v="1"/>
    <x v="2"/>
    <n v="283.85000000000002"/>
    <x v="4"/>
    <x v="0"/>
    <x v="0"/>
    <n v="1869.4900000000002"/>
    <n v="19380.060000000001"/>
  </r>
  <r>
    <x v="9472"/>
    <x v="1"/>
    <x v="2"/>
    <n v="750.42"/>
    <n v="0.11"/>
    <n v="4"/>
    <d v="2023-07-10T00:00:00"/>
    <d v="2023-07-17T00:00:00"/>
    <x v="0"/>
    <x v="2"/>
    <n v="89.61"/>
    <x v="1"/>
    <x v="0"/>
    <x v="4"/>
    <n v="660.81"/>
    <n v="3001.68"/>
  </r>
  <r>
    <x v="9473"/>
    <x v="2"/>
    <x v="1"/>
    <n v="660.97"/>
    <n v="0.38"/>
    <n v="5"/>
    <d v="2023-06-11T00:00:00"/>
    <d v="2023-06-12T00:00:00"/>
    <x v="1"/>
    <x v="1"/>
    <n v="69.45"/>
    <x v="2"/>
    <x v="0"/>
    <x v="9"/>
    <n v="591.52"/>
    <n v="3304.8500000000004"/>
  </r>
  <r>
    <x v="9474"/>
    <x v="3"/>
    <x v="0"/>
    <n v="212.99"/>
    <n v="0.1"/>
    <n v="7"/>
    <d v="2024-08-02T00:00:00"/>
    <d v="2024-08-04T00:00:00"/>
    <x v="1"/>
    <x v="1"/>
    <n v="14.45"/>
    <x v="2"/>
    <x v="1"/>
    <x v="1"/>
    <n v="198.54000000000002"/>
    <n v="1490.93"/>
  </r>
  <r>
    <x v="9475"/>
    <x v="0"/>
    <x v="2"/>
    <n v="1485.99"/>
    <n v="0.28000000000000003"/>
    <n v="8"/>
    <d v="2024-01-07T00:00:00"/>
    <d v="2024-01-13T00:00:00"/>
    <x v="2"/>
    <x v="0"/>
    <n v="425.1"/>
    <x v="4"/>
    <x v="1"/>
    <x v="6"/>
    <n v="1060.8899999999999"/>
    <n v="11887.92"/>
  </r>
  <r>
    <x v="9476"/>
    <x v="0"/>
    <x v="0"/>
    <n v="1721.29"/>
    <n v="0.33"/>
    <n v="1"/>
    <d v="2024-05-16T00:00:00"/>
    <d v="2024-05-20T00:00:00"/>
    <x v="2"/>
    <x v="0"/>
    <n v="497.97"/>
    <x v="3"/>
    <x v="1"/>
    <x v="5"/>
    <n v="1223.32"/>
    <n v="1721.29"/>
  </r>
  <r>
    <x v="9477"/>
    <x v="0"/>
    <x v="1"/>
    <n v="3527.27"/>
    <n v="0.39"/>
    <n v="7"/>
    <d v="2023-11-26T00:00:00"/>
    <d v="2023-11-29T00:00:00"/>
    <x v="0"/>
    <x v="2"/>
    <n v="533.04999999999995"/>
    <x v="4"/>
    <x v="0"/>
    <x v="11"/>
    <n v="2994.2200000000003"/>
    <n v="24690.89"/>
  </r>
  <r>
    <x v="9478"/>
    <x v="1"/>
    <x v="4"/>
    <n v="2736.22"/>
    <n v="0.39"/>
    <n v="9"/>
    <d v="2024-09-24T00:00:00"/>
    <d v="2024-10-01T00:00:00"/>
    <x v="0"/>
    <x v="0"/>
    <n v="200.68"/>
    <x v="2"/>
    <x v="1"/>
    <x v="7"/>
    <n v="2535.54"/>
    <n v="24625.98"/>
  </r>
  <r>
    <x v="9479"/>
    <x v="2"/>
    <x v="1"/>
    <n v="4306.3999999999996"/>
    <n v="0.36"/>
    <n v="2"/>
    <d v="2023-06-02T00:00:00"/>
    <d v="2023-06-06T00:00:00"/>
    <x v="2"/>
    <x v="2"/>
    <n v="582.27"/>
    <x v="1"/>
    <x v="0"/>
    <x v="9"/>
    <n v="3724.1299999999997"/>
    <n v="8612.7999999999993"/>
  </r>
  <r>
    <x v="9480"/>
    <x v="1"/>
    <x v="0"/>
    <n v="964.71"/>
    <n v="0.11"/>
    <n v="2"/>
    <d v="2023-07-09T00:00:00"/>
    <d v="2023-07-12T00:00:00"/>
    <x v="0"/>
    <x v="2"/>
    <n v="135.06"/>
    <x v="2"/>
    <x v="0"/>
    <x v="4"/>
    <n v="829.65000000000009"/>
    <n v="1929.42"/>
  </r>
  <r>
    <x v="9481"/>
    <x v="3"/>
    <x v="0"/>
    <n v="1403.19"/>
    <n v="0.27"/>
    <n v="4"/>
    <d v="2024-01-20T00:00:00"/>
    <d v="2024-01-26T00:00:00"/>
    <x v="1"/>
    <x v="2"/>
    <n v="161.24"/>
    <x v="1"/>
    <x v="1"/>
    <x v="6"/>
    <n v="1241.95"/>
    <n v="5612.76"/>
  </r>
  <r>
    <x v="9482"/>
    <x v="2"/>
    <x v="1"/>
    <n v="4711.2700000000004"/>
    <n v="0.15"/>
    <n v="1"/>
    <d v="2024-12-14T00:00:00"/>
    <d v="2024-12-17T00:00:00"/>
    <x v="1"/>
    <x v="0"/>
    <n v="353.76"/>
    <x v="1"/>
    <x v="1"/>
    <x v="10"/>
    <n v="4357.51"/>
    <n v="4711.2700000000004"/>
  </r>
  <r>
    <x v="9483"/>
    <x v="0"/>
    <x v="3"/>
    <n v="2275.8200000000002"/>
    <n v="0.39"/>
    <n v="9"/>
    <d v="2024-08-13T00:00:00"/>
    <d v="2024-08-14T00:00:00"/>
    <x v="0"/>
    <x v="2"/>
    <n v="171.56"/>
    <x v="2"/>
    <x v="1"/>
    <x v="1"/>
    <n v="2104.2600000000002"/>
    <n v="20482.38"/>
  </r>
  <r>
    <x v="9484"/>
    <x v="1"/>
    <x v="1"/>
    <n v="3966.35"/>
    <n v="0.37"/>
    <n v="5"/>
    <d v="2024-11-10T00:00:00"/>
    <d v="2024-11-17T00:00:00"/>
    <x v="2"/>
    <x v="2"/>
    <n v="1129.02"/>
    <x v="2"/>
    <x v="1"/>
    <x v="11"/>
    <n v="2837.33"/>
    <n v="19831.75"/>
  </r>
  <r>
    <x v="9485"/>
    <x v="1"/>
    <x v="4"/>
    <n v="2511.62"/>
    <n v="0.11"/>
    <n v="3"/>
    <d v="2023-10-14T00:00:00"/>
    <d v="2023-10-17T00:00:00"/>
    <x v="0"/>
    <x v="1"/>
    <n v="624.51"/>
    <x v="1"/>
    <x v="0"/>
    <x v="2"/>
    <n v="1887.11"/>
    <n v="7534.86"/>
  </r>
  <r>
    <x v="9486"/>
    <x v="3"/>
    <x v="1"/>
    <n v="2408.3200000000002"/>
    <n v="0.32"/>
    <n v="6"/>
    <d v="2023-04-27T00:00:00"/>
    <d v="2023-05-02T00:00:00"/>
    <x v="2"/>
    <x v="1"/>
    <n v="260.81"/>
    <x v="4"/>
    <x v="0"/>
    <x v="3"/>
    <n v="2147.5100000000002"/>
    <n v="14449.920000000002"/>
  </r>
  <r>
    <x v="9487"/>
    <x v="3"/>
    <x v="2"/>
    <n v="825.77"/>
    <n v="0.03"/>
    <n v="7"/>
    <d v="2024-12-21T00:00:00"/>
    <d v="2024-12-26T00:00:00"/>
    <x v="1"/>
    <x v="2"/>
    <n v="188.54"/>
    <x v="2"/>
    <x v="1"/>
    <x v="10"/>
    <n v="637.23"/>
    <n v="5780.3899999999994"/>
  </r>
  <r>
    <x v="9488"/>
    <x v="1"/>
    <x v="3"/>
    <n v="4270.88"/>
    <n v="0.38"/>
    <n v="4"/>
    <d v="2023-07-23T00:00:00"/>
    <d v="2023-07-24T00:00:00"/>
    <x v="2"/>
    <x v="0"/>
    <n v="273.83999999999997"/>
    <x v="3"/>
    <x v="0"/>
    <x v="4"/>
    <n v="3997.04"/>
    <n v="17083.52"/>
  </r>
  <r>
    <x v="9489"/>
    <x v="3"/>
    <x v="2"/>
    <n v="483.94"/>
    <n v="0.39"/>
    <n v="2"/>
    <d v="2023-04-25T00:00:00"/>
    <d v="2023-04-26T00:00:00"/>
    <x v="2"/>
    <x v="0"/>
    <n v="54.85"/>
    <x v="1"/>
    <x v="0"/>
    <x v="3"/>
    <n v="429.09"/>
    <n v="967.88"/>
  </r>
  <r>
    <x v="9490"/>
    <x v="0"/>
    <x v="1"/>
    <n v="1620.28"/>
    <n v="0.17"/>
    <n v="5"/>
    <d v="2023-03-14T00:00:00"/>
    <d v="2023-03-18T00:00:00"/>
    <x v="0"/>
    <x v="1"/>
    <n v="360.3"/>
    <x v="2"/>
    <x v="0"/>
    <x v="0"/>
    <n v="1259.98"/>
    <n v="8101.4"/>
  </r>
  <r>
    <x v="9491"/>
    <x v="3"/>
    <x v="3"/>
    <n v="3399.99"/>
    <n v="0.4"/>
    <n v="7"/>
    <d v="2023-11-03T00:00:00"/>
    <d v="2023-11-08T00:00:00"/>
    <x v="2"/>
    <x v="1"/>
    <n v="700.8"/>
    <x v="1"/>
    <x v="0"/>
    <x v="11"/>
    <n v="2699.1899999999996"/>
    <n v="23799.93"/>
  </r>
  <r>
    <x v="9492"/>
    <x v="3"/>
    <x v="2"/>
    <n v="2585.56"/>
    <n v="0.43"/>
    <n v="3"/>
    <d v="2024-10-30T00:00:00"/>
    <d v="2024-11-05T00:00:00"/>
    <x v="2"/>
    <x v="2"/>
    <n v="533.24"/>
    <x v="5"/>
    <x v="1"/>
    <x v="2"/>
    <n v="2052.3199999999997"/>
    <n v="7756.68"/>
  </r>
  <r>
    <x v="9493"/>
    <x v="1"/>
    <x v="2"/>
    <n v="4418.75"/>
    <n v="0.1"/>
    <n v="2"/>
    <d v="2024-11-21T00:00:00"/>
    <d v="2024-11-26T00:00:00"/>
    <x v="1"/>
    <x v="0"/>
    <n v="634.20000000000005"/>
    <x v="1"/>
    <x v="1"/>
    <x v="11"/>
    <n v="3784.55"/>
    <n v="8837.5"/>
  </r>
  <r>
    <x v="9494"/>
    <x v="1"/>
    <x v="3"/>
    <n v="292.56"/>
    <n v="0.18"/>
    <n v="2"/>
    <d v="2024-08-15T00:00:00"/>
    <d v="2024-08-18T00:00:00"/>
    <x v="2"/>
    <x v="1"/>
    <n v="38.21"/>
    <x v="2"/>
    <x v="1"/>
    <x v="1"/>
    <n v="254.35"/>
    <n v="585.12"/>
  </r>
  <r>
    <x v="9495"/>
    <x v="2"/>
    <x v="3"/>
    <n v="3282.1"/>
    <n v="0.13"/>
    <n v="4"/>
    <d v="2024-01-01T00:00:00"/>
    <d v="2024-01-05T00:00:00"/>
    <x v="0"/>
    <x v="0"/>
    <n v="487.53"/>
    <x v="1"/>
    <x v="1"/>
    <x v="6"/>
    <n v="2794.5699999999997"/>
    <n v="13128.4"/>
  </r>
  <r>
    <x v="9496"/>
    <x v="2"/>
    <x v="0"/>
    <n v="2439.58"/>
    <n v="0.19"/>
    <n v="4"/>
    <d v="2023-09-04T00:00:00"/>
    <d v="2023-09-08T00:00:00"/>
    <x v="1"/>
    <x v="1"/>
    <n v="296.49"/>
    <x v="0"/>
    <x v="0"/>
    <x v="7"/>
    <n v="2143.09"/>
    <n v="9758.32"/>
  </r>
  <r>
    <x v="9497"/>
    <x v="1"/>
    <x v="3"/>
    <n v="856.13"/>
    <n v="0.22"/>
    <n v="5"/>
    <d v="2023-04-21T00:00:00"/>
    <d v="2023-04-25T00:00:00"/>
    <x v="2"/>
    <x v="0"/>
    <n v="61"/>
    <x v="3"/>
    <x v="0"/>
    <x v="3"/>
    <n v="795.13"/>
    <n v="4280.6499999999996"/>
  </r>
  <r>
    <x v="9498"/>
    <x v="3"/>
    <x v="1"/>
    <n v="3741.93"/>
    <n v="0.25"/>
    <n v="3"/>
    <d v="2024-03-19T00:00:00"/>
    <d v="2024-03-21T00:00:00"/>
    <x v="2"/>
    <x v="1"/>
    <n v="375.41"/>
    <x v="5"/>
    <x v="1"/>
    <x v="0"/>
    <n v="3366.52"/>
    <n v="11225.789999999999"/>
  </r>
  <r>
    <x v="9499"/>
    <x v="3"/>
    <x v="4"/>
    <n v="2115.4"/>
    <n v="0.02"/>
    <n v="1"/>
    <d v="2023-04-25T00:00:00"/>
    <d v="2023-04-28T00:00:00"/>
    <x v="1"/>
    <x v="2"/>
    <n v="130.05000000000001"/>
    <x v="0"/>
    <x v="0"/>
    <x v="3"/>
    <n v="1985.3500000000001"/>
    <n v="2115.4"/>
  </r>
  <r>
    <x v="9500"/>
    <x v="2"/>
    <x v="0"/>
    <n v="2704.75"/>
    <n v="0.03"/>
    <n v="4"/>
    <d v="2023-02-08T00:00:00"/>
    <d v="2023-02-09T00:00:00"/>
    <x v="2"/>
    <x v="0"/>
    <n v="251.04"/>
    <x v="1"/>
    <x v="0"/>
    <x v="8"/>
    <n v="2453.71"/>
    <n v="10819"/>
  </r>
  <r>
    <x v="9501"/>
    <x v="2"/>
    <x v="3"/>
    <n v="4839.6000000000004"/>
    <n v="0.33"/>
    <n v="1"/>
    <d v="2023-08-28T00:00:00"/>
    <d v="2023-09-04T00:00:00"/>
    <x v="1"/>
    <x v="0"/>
    <n v="585.58000000000004"/>
    <x v="3"/>
    <x v="0"/>
    <x v="1"/>
    <n v="4254.0200000000004"/>
    <n v="4839.6000000000004"/>
  </r>
  <r>
    <x v="9502"/>
    <x v="2"/>
    <x v="4"/>
    <n v="2482.5300000000002"/>
    <n v="0.22"/>
    <n v="8"/>
    <d v="2024-03-23T00:00:00"/>
    <d v="2024-03-30T00:00:00"/>
    <x v="1"/>
    <x v="0"/>
    <n v="339.69"/>
    <x v="2"/>
    <x v="1"/>
    <x v="0"/>
    <n v="2142.84"/>
    <n v="19860.240000000002"/>
  </r>
  <r>
    <x v="9503"/>
    <x v="0"/>
    <x v="0"/>
    <n v="4134.53"/>
    <n v="0.04"/>
    <n v="5"/>
    <d v="2023-07-31T00:00:00"/>
    <d v="2023-08-06T00:00:00"/>
    <x v="0"/>
    <x v="0"/>
    <n v="1178.3499999999999"/>
    <x v="2"/>
    <x v="0"/>
    <x v="4"/>
    <n v="2956.18"/>
    <n v="20672.649999999998"/>
  </r>
  <r>
    <x v="9504"/>
    <x v="0"/>
    <x v="1"/>
    <n v="3870.93"/>
    <n v="0.19"/>
    <n v="2"/>
    <d v="2023-09-22T00:00:00"/>
    <d v="2023-09-26T00:00:00"/>
    <x v="2"/>
    <x v="2"/>
    <n v="972.63"/>
    <x v="2"/>
    <x v="0"/>
    <x v="7"/>
    <n v="2898.2999999999997"/>
    <n v="7741.86"/>
  </r>
  <r>
    <x v="9505"/>
    <x v="2"/>
    <x v="4"/>
    <n v="3347.5"/>
    <n v="0.24"/>
    <n v="5"/>
    <d v="2024-11-23T00:00:00"/>
    <d v="2024-11-26T00:00:00"/>
    <x v="1"/>
    <x v="0"/>
    <n v="595.04"/>
    <x v="2"/>
    <x v="1"/>
    <x v="11"/>
    <n v="2752.46"/>
    <n v="16737.5"/>
  </r>
  <r>
    <x v="9506"/>
    <x v="3"/>
    <x v="3"/>
    <n v="4494.38"/>
    <n v="0.32"/>
    <n v="5"/>
    <d v="2023-06-28T00:00:00"/>
    <d v="2023-07-04T00:00:00"/>
    <x v="1"/>
    <x v="0"/>
    <n v="964.75"/>
    <x v="3"/>
    <x v="0"/>
    <x v="9"/>
    <n v="3529.63"/>
    <n v="22471.9"/>
  </r>
  <r>
    <x v="9507"/>
    <x v="2"/>
    <x v="3"/>
    <n v="1332.85"/>
    <n v="0.06"/>
    <n v="1"/>
    <d v="2023-12-05T00:00:00"/>
    <d v="2023-12-08T00:00:00"/>
    <x v="0"/>
    <x v="1"/>
    <n v="124.12"/>
    <x v="4"/>
    <x v="0"/>
    <x v="10"/>
    <n v="1208.73"/>
    <n v="1332.85"/>
  </r>
  <r>
    <x v="9508"/>
    <x v="0"/>
    <x v="1"/>
    <n v="4121.78"/>
    <n v="0.5"/>
    <n v="5"/>
    <d v="2024-07-17T00:00:00"/>
    <d v="2024-07-20T00:00:00"/>
    <x v="0"/>
    <x v="1"/>
    <n v="763.67"/>
    <x v="1"/>
    <x v="1"/>
    <x v="4"/>
    <n v="3358.1099999999997"/>
    <n v="20608.899999999998"/>
  </r>
  <r>
    <x v="9509"/>
    <x v="3"/>
    <x v="0"/>
    <n v="1951.16"/>
    <n v="0.24"/>
    <n v="8"/>
    <d v="2024-10-13T00:00:00"/>
    <d v="2024-10-18T00:00:00"/>
    <x v="0"/>
    <x v="0"/>
    <n v="489.24"/>
    <x v="1"/>
    <x v="1"/>
    <x v="2"/>
    <n v="1461.92"/>
    <n v="15609.28"/>
  </r>
  <r>
    <x v="9510"/>
    <x v="0"/>
    <x v="4"/>
    <n v="4081.21"/>
    <n v="0.34"/>
    <n v="2"/>
    <d v="2023-12-22T00:00:00"/>
    <d v="2023-12-29T00:00:00"/>
    <x v="1"/>
    <x v="2"/>
    <n v="364.52"/>
    <x v="0"/>
    <x v="0"/>
    <x v="10"/>
    <n v="3716.69"/>
    <n v="8162.42"/>
  </r>
  <r>
    <x v="9511"/>
    <x v="3"/>
    <x v="1"/>
    <n v="2519.56"/>
    <n v="0.45"/>
    <n v="8"/>
    <d v="2023-10-04T00:00:00"/>
    <d v="2023-10-10T00:00:00"/>
    <x v="1"/>
    <x v="2"/>
    <n v="617.54"/>
    <x v="2"/>
    <x v="0"/>
    <x v="2"/>
    <n v="1902.02"/>
    <n v="20156.48"/>
  </r>
  <r>
    <x v="9512"/>
    <x v="0"/>
    <x v="0"/>
    <n v="4302.78"/>
    <n v="0.02"/>
    <n v="8"/>
    <d v="2024-11-10T00:00:00"/>
    <d v="2024-11-11T00:00:00"/>
    <x v="0"/>
    <x v="0"/>
    <n v="695.02"/>
    <x v="2"/>
    <x v="1"/>
    <x v="11"/>
    <n v="3607.7599999999998"/>
    <n v="34422.239999999998"/>
  </r>
  <r>
    <x v="9513"/>
    <x v="3"/>
    <x v="2"/>
    <n v="4484.7299999999996"/>
    <n v="0.3"/>
    <n v="1"/>
    <d v="2023-08-23T00:00:00"/>
    <d v="2023-08-27T00:00:00"/>
    <x v="0"/>
    <x v="1"/>
    <n v="449.25"/>
    <x v="4"/>
    <x v="0"/>
    <x v="1"/>
    <n v="4035.4799999999996"/>
    <n v="4484.7299999999996"/>
  </r>
  <r>
    <x v="9514"/>
    <x v="3"/>
    <x v="2"/>
    <n v="3028.45"/>
    <n v="0.27"/>
    <n v="4"/>
    <d v="2024-06-06T00:00:00"/>
    <d v="2024-06-07T00:00:00"/>
    <x v="0"/>
    <x v="1"/>
    <n v="189.98"/>
    <x v="1"/>
    <x v="1"/>
    <x v="9"/>
    <n v="2838.47"/>
    <n v="12113.8"/>
  </r>
  <r>
    <x v="9515"/>
    <x v="3"/>
    <x v="0"/>
    <n v="2587.37"/>
    <n v="0.03"/>
    <n v="5"/>
    <d v="2024-07-26T00:00:00"/>
    <d v="2024-07-27T00:00:00"/>
    <x v="0"/>
    <x v="1"/>
    <n v="747.69"/>
    <x v="3"/>
    <x v="1"/>
    <x v="4"/>
    <n v="1839.6799999999998"/>
    <n v="12936.849999999999"/>
  </r>
  <r>
    <x v="9516"/>
    <x v="3"/>
    <x v="3"/>
    <n v="3938.07"/>
    <n v="0.35"/>
    <n v="8"/>
    <d v="2023-10-11T00:00:00"/>
    <d v="2023-10-16T00:00:00"/>
    <x v="1"/>
    <x v="2"/>
    <n v="368.35"/>
    <x v="4"/>
    <x v="0"/>
    <x v="2"/>
    <n v="3569.7200000000003"/>
    <n v="31504.560000000001"/>
  </r>
  <r>
    <x v="9517"/>
    <x v="1"/>
    <x v="3"/>
    <n v="1408.23"/>
    <n v="0.11"/>
    <n v="3"/>
    <d v="2024-04-04T00:00:00"/>
    <d v="2024-04-05T00:00:00"/>
    <x v="0"/>
    <x v="0"/>
    <n v="354.89"/>
    <x v="2"/>
    <x v="1"/>
    <x v="3"/>
    <n v="1053.3400000000001"/>
    <n v="4224.6900000000005"/>
  </r>
  <r>
    <x v="9518"/>
    <x v="0"/>
    <x v="2"/>
    <n v="175.21"/>
    <n v="0.35"/>
    <n v="1"/>
    <d v="2023-09-18T00:00:00"/>
    <d v="2023-09-25T00:00:00"/>
    <x v="1"/>
    <x v="2"/>
    <n v="32.340000000000003"/>
    <x v="1"/>
    <x v="0"/>
    <x v="7"/>
    <n v="142.87"/>
    <n v="175.21"/>
  </r>
  <r>
    <x v="9519"/>
    <x v="0"/>
    <x v="3"/>
    <n v="2094.7600000000002"/>
    <n v="0.18"/>
    <n v="7"/>
    <d v="2024-01-05T00:00:00"/>
    <d v="2024-01-06T00:00:00"/>
    <x v="0"/>
    <x v="2"/>
    <n v="586.86"/>
    <x v="2"/>
    <x v="1"/>
    <x v="6"/>
    <n v="1507.9"/>
    <n v="14663.320000000002"/>
  </r>
  <r>
    <x v="9520"/>
    <x v="1"/>
    <x v="3"/>
    <n v="2588.09"/>
    <n v="0.39"/>
    <n v="4"/>
    <d v="2024-03-22T00:00:00"/>
    <d v="2024-03-25T00:00:00"/>
    <x v="2"/>
    <x v="1"/>
    <n v="661.13"/>
    <x v="4"/>
    <x v="1"/>
    <x v="0"/>
    <n v="1926.96"/>
    <n v="10352.36"/>
  </r>
  <r>
    <x v="9521"/>
    <x v="3"/>
    <x v="0"/>
    <n v="1556.59"/>
    <n v="0.47"/>
    <n v="5"/>
    <d v="2024-06-10T00:00:00"/>
    <d v="2024-06-13T00:00:00"/>
    <x v="2"/>
    <x v="2"/>
    <n v="172.01"/>
    <x v="0"/>
    <x v="1"/>
    <x v="9"/>
    <n v="1384.58"/>
    <n v="7782.95"/>
  </r>
  <r>
    <x v="9522"/>
    <x v="3"/>
    <x v="0"/>
    <n v="1978.47"/>
    <n v="0.43"/>
    <n v="6"/>
    <d v="2024-02-20T00:00:00"/>
    <d v="2024-02-24T00:00:00"/>
    <x v="1"/>
    <x v="2"/>
    <n v="588.66999999999996"/>
    <x v="3"/>
    <x v="1"/>
    <x v="8"/>
    <n v="1389.8000000000002"/>
    <n v="11870.82"/>
  </r>
  <r>
    <x v="9523"/>
    <x v="0"/>
    <x v="3"/>
    <n v="751.99"/>
    <n v="0.24"/>
    <n v="4"/>
    <d v="2023-10-24T00:00:00"/>
    <d v="2023-10-31T00:00:00"/>
    <x v="0"/>
    <x v="0"/>
    <n v="111.13"/>
    <x v="5"/>
    <x v="0"/>
    <x v="2"/>
    <n v="640.86"/>
    <n v="3007.96"/>
  </r>
  <r>
    <x v="9524"/>
    <x v="1"/>
    <x v="0"/>
    <n v="1458.72"/>
    <n v="0.11"/>
    <n v="1"/>
    <d v="2023-03-19T00:00:00"/>
    <d v="2023-03-21T00:00:00"/>
    <x v="0"/>
    <x v="1"/>
    <n v="369.72"/>
    <x v="4"/>
    <x v="0"/>
    <x v="0"/>
    <n v="1089"/>
    <n v="1458.72"/>
  </r>
  <r>
    <x v="9525"/>
    <x v="3"/>
    <x v="4"/>
    <n v="1276.47"/>
    <n v="0.5"/>
    <n v="8"/>
    <d v="2024-05-24T00:00:00"/>
    <d v="2024-05-28T00:00:00"/>
    <x v="0"/>
    <x v="2"/>
    <n v="378.2"/>
    <x v="3"/>
    <x v="1"/>
    <x v="5"/>
    <n v="898.27"/>
    <n v="10211.76"/>
  </r>
  <r>
    <x v="9526"/>
    <x v="3"/>
    <x v="2"/>
    <n v="1574.84"/>
    <n v="0.33"/>
    <n v="9"/>
    <d v="2023-12-03T00:00:00"/>
    <d v="2023-12-07T00:00:00"/>
    <x v="0"/>
    <x v="0"/>
    <n v="199.16"/>
    <x v="1"/>
    <x v="0"/>
    <x v="10"/>
    <n v="1375.6799999999998"/>
    <n v="14173.56"/>
  </r>
  <r>
    <x v="9527"/>
    <x v="3"/>
    <x v="4"/>
    <n v="1565.37"/>
    <n v="0.2"/>
    <n v="3"/>
    <d v="2023-06-21T00:00:00"/>
    <d v="2023-06-28T00:00:00"/>
    <x v="2"/>
    <x v="2"/>
    <n v="370.18"/>
    <x v="4"/>
    <x v="0"/>
    <x v="9"/>
    <n v="1195.1899999999998"/>
    <n v="4696.1099999999997"/>
  </r>
  <r>
    <x v="9528"/>
    <x v="2"/>
    <x v="4"/>
    <n v="2838.95"/>
    <n v="0.24"/>
    <n v="4"/>
    <d v="2024-10-08T00:00:00"/>
    <d v="2024-10-11T00:00:00"/>
    <x v="1"/>
    <x v="0"/>
    <n v="264.39999999999998"/>
    <x v="3"/>
    <x v="1"/>
    <x v="2"/>
    <n v="2574.5499999999997"/>
    <n v="11355.8"/>
  </r>
  <r>
    <x v="9529"/>
    <x v="1"/>
    <x v="3"/>
    <n v="1327.93"/>
    <n v="0.06"/>
    <n v="5"/>
    <d v="2023-12-18T00:00:00"/>
    <d v="2023-12-19T00:00:00"/>
    <x v="2"/>
    <x v="1"/>
    <n v="264.26"/>
    <x v="0"/>
    <x v="0"/>
    <x v="10"/>
    <n v="1063.67"/>
    <n v="6639.6500000000005"/>
  </r>
  <r>
    <x v="9530"/>
    <x v="3"/>
    <x v="3"/>
    <n v="4710.71"/>
    <n v="0.25"/>
    <n v="9"/>
    <d v="2023-02-13T00:00:00"/>
    <d v="2023-02-20T00:00:00"/>
    <x v="2"/>
    <x v="0"/>
    <n v="722.26"/>
    <x v="0"/>
    <x v="0"/>
    <x v="8"/>
    <n v="3988.45"/>
    <n v="42396.39"/>
  </r>
  <r>
    <x v="9531"/>
    <x v="2"/>
    <x v="4"/>
    <n v="2605.25"/>
    <n v="0.09"/>
    <n v="5"/>
    <d v="2023-07-13T00:00:00"/>
    <d v="2023-07-18T00:00:00"/>
    <x v="0"/>
    <x v="2"/>
    <n v="343.1"/>
    <x v="3"/>
    <x v="0"/>
    <x v="4"/>
    <n v="2262.15"/>
    <n v="13026.25"/>
  </r>
  <r>
    <x v="9532"/>
    <x v="1"/>
    <x v="4"/>
    <n v="731.93"/>
    <n v="0.18"/>
    <n v="7"/>
    <d v="2024-04-02T00:00:00"/>
    <d v="2024-04-08T00:00:00"/>
    <x v="1"/>
    <x v="0"/>
    <n v="53.9"/>
    <x v="3"/>
    <x v="1"/>
    <x v="3"/>
    <n v="678.03"/>
    <n v="5123.5099999999993"/>
  </r>
  <r>
    <x v="9533"/>
    <x v="3"/>
    <x v="1"/>
    <n v="1470.07"/>
    <n v="0.25"/>
    <n v="3"/>
    <d v="2024-05-30T00:00:00"/>
    <d v="2024-06-06T00:00:00"/>
    <x v="1"/>
    <x v="2"/>
    <n v="133.6"/>
    <x v="3"/>
    <x v="1"/>
    <x v="5"/>
    <n v="1336.47"/>
    <n v="4410.21"/>
  </r>
  <r>
    <x v="9534"/>
    <x v="0"/>
    <x v="1"/>
    <n v="3675.81"/>
    <n v="0.47"/>
    <n v="1"/>
    <d v="2023-03-05T00:00:00"/>
    <d v="2023-03-09T00:00:00"/>
    <x v="2"/>
    <x v="2"/>
    <n v="1050.8900000000001"/>
    <x v="4"/>
    <x v="0"/>
    <x v="0"/>
    <n v="2624.92"/>
    <n v="3675.81"/>
  </r>
  <r>
    <x v="9535"/>
    <x v="2"/>
    <x v="2"/>
    <n v="166.93"/>
    <n v="0.31"/>
    <n v="6"/>
    <d v="2023-09-18T00:00:00"/>
    <d v="2023-09-20T00:00:00"/>
    <x v="2"/>
    <x v="0"/>
    <n v="34.17"/>
    <x v="2"/>
    <x v="0"/>
    <x v="7"/>
    <n v="132.76"/>
    <n v="1001.58"/>
  </r>
  <r>
    <x v="9536"/>
    <x v="2"/>
    <x v="4"/>
    <n v="4695.3100000000004"/>
    <n v="0.19"/>
    <n v="1"/>
    <d v="2023-06-14T00:00:00"/>
    <d v="2023-06-18T00:00:00"/>
    <x v="0"/>
    <x v="2"/>
    <n v="414.28"/>
    <x v="5"/>
    <x v="0"/>
    <x v="9"/>
    <n v="4281.0300000000007"/>
    <n v="4695.3100000000004"/>
  </r>
  <r>
    <x v="9537"/>
    <x v="3"/>
    <x v="0"/>
    <n v="2281.37"/>
    <n v="0.06"/>
    <n v="6"/>
    <d v="2023-04-13T00:00:00"/>
    <d v="2023-04-14T00:00:00"/>
    <x v="1"/>
    <x v="1"/>
    <n v="387.39"/>
    <x v="1"/>
    <x v="0"/>
    <x v="3"/>
    <n v="1893.98"/>
    <n v="13688.22"/>
  </r>
  <r>
    <x v="9538"/>
    <x v="3"/>
    <x v="1"/>
    <n v="2653.29"/>
    <n v="0.37"/>
    <n v="8"/>
    <d v="2023-06-03T00:00:00"/>
    <d v="2023-06-07T00:00:00"/>
    <x v="2"/>
    <x v="0"/>
    <n v="619.99"/>
    <x v="4"/>
    <x v="0"/>
    <x v="9"/>
    <n v="2033.3"/>
    <n v="21226.32"/>
  </r>
  <r>
    <x v="9539"/>
    <x v="2"/>
    <x v="3"/>
    <n v="4943.22"/>
    <n v="0.23"/>
    <n v="9"/>
    <d v="2024-10-31T00:00:00"/>
    <d v="2024-11-01T00:00:00"/>
    <x v="2"/>
    <x v="2"/>
    <n v="1241.4000000000001"/>
    <x v="0"/>
    <x v="1"/>
    <x v="2"/>
    <n v="3701.82"/>
    <n v="44488.98"/>
  </r>
  <r>
    <x v="9540"/>
    <x v="0"/>
    <x v="4"/>
    <n v="2566.6799999999998"/>
    <n v="0.03"/>
    <n v="8"/>
    <d v="2024-01-06T00:00:00"/>
    <d v="2024-01-07T00:00:00"/>
    <x v="2"/>
    <x v="0"/>
    <n v="599.63"/>
    <x v="0"/>
    <x v="1"/>
    <x v="6"/>
    <n v="1967.0499999999997"/>
    <n v="20533.439999999999"/>
  </r>
  <r>
    <x v="9541"/>
    <x v="0"/>
    <x v="0"/>
    <n v="4743.95"/>
    <n v="0.33"/>
    <n v="5"/>
    <d v="2023-09-20T00:00:00"/>
    <d v="2023-09-25T00:00:00"/>
    <x v="0"/>
    <x v="1"/>
    <n v="426.04"/>
    <x v="3"/>
    <x v="0"/>
    <x v="7"/>
    <n v="4317.91"/>
    <n v="23719.75"/>
  </r>
  <r>
    <x v="9542"/>
    <x v="1"/>
    <x v="0"/>
    <n v="4584.63"/>
    <n v="0.18"/>
    <n v="7"/>
    <d v="2024-09-14T00:00:00"/>
    <d v="2024-09-19T00:00:00"/>
    <x v="0"/>
    <x v="0"/>
    <n v="1289.58"/>
    <x v="0"/>
    <x v="1"/>
    <x v="7"/>
    <n v="3295.05"/>
    <n v="32092.41"/>
  </r>
  <r>
    <x v="9543"/>
    <x v="3"/>
    <x v="0"/>
    <n v="4712.45"/>
    <n v="0.2"/>
    <n v="6"/>
    <d v="2024-08-21T00:00:00"/>
    <d v="2024-08-27T00:00:00"/>
    <x v="1"/>
    <x v="0"/>
    <n v="821.18"/>
    <x v="3"/>
    <x v="1"/>
    <x v="1"/>
    <n v="3891.27"/>
    <n v="28274.699999999997"/>
  </r>
  <r>
    <x v="9544"/>
    <x v="0"/>
    <x v="3"/>
    <n v="4080.63"/>
    <n v="0.42"/>
    <n v="9"/>
    <d v="2024-10-21T00:00:00"/>
    <d v="2024-10-27T00:00:00"/>
    <x v="0"/>
    <x v="2"/>
    <n v="913.36"/>
    <x v="0"/>
    <x v="1"/>
    <x v="2"/>
    <n v="3167.27"/>
    <n v="36725.67"/>
  </r>
  <r>
    <x v="9545"/>
    <x v="1"/>
    <x v="1"/>
    <n v="1552.35"/>
    <n v="7.0000000000000007E-2"/>
    <n v="4"/>
    <d v="2024-10-29T00:00:00"/>
    <d v="2024-11-02T00:00:00"/>
    <x v="1"/>
    <x v="0"/>
    <n v="187.21"/>
    <x v="4"/>
    <x v="1"/>
    <x v="2"/>
    <n v="1365.1399999999999"/>
    <n v="6209.4"/>
  </r>
  <r>
    <x v="9546"/>
    <x v="0"/>
    <x v="0"/>
    <n v="1797.27"/>
    <n v="0.17"/>
    <n v="8"/>
    <d v="2023-11-19T00:00:00"/>
    <d v="2023-11-25T00:00:00"/>
    <x v="2"/>
    <x v="0"/>
    <n v="375.68"/>
    <x v="3"/>
    <x v="0"/>
    <x v="11"/>
    <n v="1421.59"/>
    <n v="14378.16"/>
  </r>
  <r>
    <x v="9547"/>
    <x v="3"/>
    <x v="1"/>
    <n v="1888.42"/>
    <n v="0.18"/>
    <n v="9"/>
    <d v="2023-05-11T00:00:00"/>
    <d v="2023-05-16T00:00:00"/>
    <x v="1"/>
    <x v="2"/>
    <n v="343.39"/>
    <x v="2"/>
    <x v="0"/>
    <x v="5"/>
    <n v="1545.0300000000002"/>
    <n v="16995.78"/>
  </r>
  <r>
    <x v="9548"/>
    <x v="1"/>
    <x v="2"/>
    <n v="4897.99"/>
    <n v="0"/>
    <n v="7"/>
    <d v="2023-07-04T00:00:00"/>
    <d v="2023-07-06T00:00:00"/>
    <x v="1"/>
    <x v="1"/>
    <n v="488.57"/>
    <x v="2"/>
    <x v="0"/>
    <x v="4"/>
    <n v="4409.42"/>
    <n v="34285.93"/>
  </r>
  <r>
    <x v="9549"/>
    <x v="1"/>
    <x v="3"/>
    <n v="1867.7"/>
    <n v="0.42"/>
    <n v="7"/>
    <d v="2023-02-24T00:00:00"/>
    <d v="2023-03-03T00:00:00"/>
    <x v="2"/>
    <x v="0"/>
    <n v="512.95000000000005"/>
    <x v="1"/>
    <x v="0"/>
    <x v="8"/>
    <n v="1354.75"/>
    <n v="13073.9"/>
  </r>
  <r>
    <x v="9550"/>
    <x v="1"/>
    <x v="1"/>
    <n v="632.58000000000004"/>
    <n v="0.42"/>
    <n v="2"/>
    <d v="2024-01-31T00:00:00"/>
    <d v="2024-02-03T00:00:00"/>
    <x v="2"/>
    <x v="1"/>
    <n v="132.38999999999999"/>
    <x v="5"/>
    <x v="1"/>
    <x v="6"/>
    <n v="500.19000000000005"/>
    <n v="1265.1600000000001"/>
  </r>
  <r>
    <x v="9551"/>
    <x v="0"/>
    <x v="1"/>
    <n v="3913.81"/>
    <n v="0.33"/>
    <n v="9"/>
    <d v="2024-12-04T00:00:00"/>
    <d v="2024-12-10T00:00:00"/>
    <x v="0"/>
    <x v="1"/>
    <n v="522.69000000000005"/>
    <x v="1"/>
    <x v="1"/>
    <x v="10"/>
    <n v="3391.12"/>
    <n v="35224.29"/>
  </r>
  <r>
    <x v="9552"/>
    <x v="3"/>
    <x v="0"/>
    <n v="1893.71"/>
    <n v="0.45"/>
    <n v="5"/>
    <d v="2024-07-22T00:00:00"/>
    <d v="2024-07-29T00:00:00"/>
    <x v="2"/>
    <x v="2"/>
    <n v="382.52"/>
    <x v="4"/>
    <x v="1"/>
    <x v="4"/>
    <n v="1511.19"/>
    <n v="9468.5499999999993"/>
  </r>
  <r>
    <x v="9553"/>
    <x v="1"/>
    <x v="0"/>
    <n v="3142.59"/>
    <n v="0.14000000000000001"/>
    <n v="3"/>
    <d v="2024-04-26T00:00:00"/>
    <d v="2024-05-03T00:00:00"/>
    <x v="2"/>
    <x v="0"/>
    <n v="839.43"/>
    <x v="1"/>
    <x v="1"/>
    <x v="3"/>
    <n v="2303.1600000000003"/>
    <n v="9427.77"/>
  </r>
  <r>
    <x v="9554"/>
    <x v="2"/>
    <x v="3"/>
    <n v="4629.37"/>
    <n v="0.11"/>
    <n v="4"/>
    <d v="2023-02-05T00:00:00"/>
    <d v="2023-02-09T00:00:00"/>
    <x v="2"/>
    <x v="2"/>
    <n v="873.38"/>
    <x v="4"/>
    <x v="0"/>
    <x v="8"/>
    <n v="3755.99"/>
    <n v="18517.48"/>
  </r>
  <r>
    <x v="9555"/>
    <x v="3"/>
    <x v="1"/>
    <n v="2919.98"/>
    <n v="0.03"/>
    <n v="2"/>
    <d v="2024-01-27T00:00:00"/>
    <d v="2024-02-02T00:00:00"/>
    <x v="2"/>
    <x v="1"/>
    <n v="451.52"/>
    <x v="2"/>
    <x v="1"/>
    <x v="6"/>
    <n v="2468.46"/>
    <n v="5839.96"/>
  </r>
  <r>
    <x v="9556"/>
    <x v="2"/>
    <x v="4"/>
    <n v="3224.73"/>
    <n v="0.3"/>
    <n v="3"/>
    <d v="2024-11-05T00:00:00"/>
    <d v="2024-11-10T00:00:00"/>
    <x v="0"/>
    <x v="2"/>
    <n v="682.64"/>
    <x v="3"/>
    <x v="1"/>
    <x v="11"/>
    <n v="2542.09"/>
    <n v="9674.19"/>
  </r>
  <r>
    <x v="9557"/>
    <x v="2"/>
    <x v="0"/>
    <n v="3250.03"/>
    <n v="0.25"/>
    <n v="6"/>
    <d v="2024-01-17T00:00:00"/>
    <d v="2024-01-19T00:00:00"/>
    <x v="2"/>
    <x v="0"/>
    <n v="438.79"/>
    <x v="2"/>
    <x v="1"/>
    <x v="6"/>
    <n v="2811.2400000000002"/>
    <n v="19500.18"/>
  </r>
  <r>
    <x v="9558"/>
    <x v="1"/>
    <x v="0"/>
    <n v="3100.76"/>
    <n v="0.41"/>
    <n v="1"/>
    <d v="2023-03-29T00:00:00"/>
    <d v="2023-04-01T00:00:00"/>
    <x v="1"/>
    <x v="2"/>
    <n v="582.24"/>
    <x v="1"/>
    <x v="0"/>
    <x v="0"/>
    <n v="2518.5200000000004"/>
    <n v="3100.76"/>
  </r>
  <r>
    <x v="9559"/>
    <x v="1"/>
    <x v="2"/>
    <n v="882.87"/>
    <n v="0.24"/>
    <n v="2"/>
    <d v="2024-04-16T00:00:00"/>
    <d v="2024-04-22T00:00:00"/>
    <x v="1"/>
    <x v="1"/>
    <n v="138.53"/>
    <x v="1"/>
    <x v="1"/>
    <x v="3"/>
    <n v="744.34"/>
    <n v="1765.74"/>
  </r>
  <r>
    <x v="9560"/>
    <x v="0"/>
    <x v="3"/>
    <n v="2336.44"/>
    <n v="0.1"/>
    <n v="4"/>
    <d v="2024-02-23T00:00:00"/>
    <d v="2024-02-25T00:00:00"/>
    <x v="2"/>
    <x v="1"/>
    <n v="248.12"/>
    <x v="0"/>
    <x v="1"/>
    <x v="8"/>
    <n v="2088.3200000000002"/>
    <n v="9345.76"/>
  </r>
  <r>
    <x v="9561"/>
    <x v="0"/>
    <x v="1"/>
    <n v="137.55000000000001"/>
    <n v="0.4"/>
    <n v="1"/>
    <d v="2023-05-19T00:00:00"/>
    <d v="2023-05-25T00:00:00"/>
    <x v="1"/>
    <x v="0"/>
    <n v="12.86"/>
    <x v="4"/>
    <x v="0"/>
    <x v="5"/>
    <n v="124.69000000000001"/>
    <n v="137.55000000000001"/>
  </r>
  <r>
    <x v="9562"/>
    <x v="0"/>
    <x v="1"/>
    <n v="3168.7"/>
    <n v="0.23"/>
    <n v="6"/>
    <d v="2024-01-11T00:00:00"/>
    <d v="2024-01-15T00:00:00"/>
    <x v="0"/>
    <x v="0"/>
    <n v="542.74"/>
    <x v="5"/>
    <x v="1"/>
    <x v="6"/>
    <n v="2625.96"/>
    <n v="19012.199999999997"/>
  </r>
  <r>
    <x v="9563"/>
    <x v="3"/>
    <x v="1"/>
    <n v="2919.26"/>
    <n v="0.48"/>
    <n v="4"/>
    <d v="2024-02-13T00:00:00"/>
    <d v="2024-02-16T00:00:00"/>
    <x v="2"/>
    <x v="1"/>
    <n v="307.93"/>
    <x v="1"/>
    <x v="1"/>
    <x v="8"/>
    <n v="2611.3300000000004"/>
    <n v="11677.04"/>
  </r>
  <r>
    <x v="9564"/>
    <x v="0"/>
    <x v="0"/>
    <n v="1658.87"/>
    <n v="0.27"/>
    <n v="2"/>
    <d v="2023-01-01T00:00:00"/>
    <d v="2023-01-07T00:00:00"/>
    <x v="2"/>
    <x v="1"/>
    <n v="333.15"/>
    <x v="1"/>
    <x v="0"/>
    <x v="6"/>
    <n v="1325.7199999999998"/>
    <n v="3317.74"/>
  </r>
  <r>
    <x v="9565"/>
    <x v="2"/>
    <x v="3"/>
    <n v="2667.09"/>
    <n v="0.06"/>
    <n v="4"/>
    <d v="2023-05-05T00:00:00"/>
    <d v="2023-05-10T00:00:00"/>
    <x v="0"/>
    <x v="0"/>
    <n v="742.57"/>
    <x v="5"/>
    <x v="0"/>
    <x v="5"/>
    <n v="1924.52"/>
    <n v="10668.36"/>
  </r>
  <r>
    <x v="9566"/>
    <x v="0"/>
    <x v="1"/>
    <n v="2515.98"/>
    <n v="0.43"/>
    <n v="8"/>
    <d v="2024-09-23T00:00:00"/>
    <d v="2024-09-30T00:00:00"/>
    <x v="2"/>
    <x v="2"/>
    <n v="413.41"/>
    <x v="4"/>
    <x v="1"/>
    <x v="7"/>
    <n v="2102.5700000000002"/>
    <n v="20127.84"/>
  </r>
  <r>
    <x v="9567"/>
    <x v="1"/>
    <x v="4"/>
    <n v="1329.48"/>
    <n v="0.44"/>
    <n v="6"/>
    <d v="2024-06-24T00:00:00"/>
    <d v="2024-06-25T00:00:00"/>
    <x v="2"/>
    <x v="0"/>
    <n v="357.4"/>
    <x v="1"/>
    <x v="1"/>
    <x v="9"/>
    <n v="972.08"/>
    <n v="7976.88"/>
  </r>
  <r>
    <x v="9568"/>
    <x v="0"/>
    <x v="2"/>
    <n v="1537.11"/>
    <n v="0.22"/>
    <n v="1"/>
    <d v="2023-10-15T00:00:00"/>
    <d v="2023-10-21T00:00:00"/>
    <x v="0"/>
    <x v="2"/>
    <n v="436.02"/>
    <x v="5"/>
    <x v="0"/>
    <x v="2"/>
    <n v="1101.0899999999999"/>
    <n v="1537.11"/>
  </r>
  <r>
    <x v="9569"/>
    <x v="3"/>
    <x v="2"/>
    <n v="3836.45"/>
    <n v="0.01"/>
    <n v="5"/>
    <d v="2023-06-08T00:00:00"/>
    <d v="2023-06-15T00:00:00"/>
    <x v="1"/>
    <x v="2"/>
    <n v="766.34"/>
    <x v="2"/>
    <x v="0"/>
    <x v="9"/>
    <n v="3070.1099999999997"/>
    <n v="19182.25"/>
  </r>
  <r>
    <x v="9570"/>
    <x v="3"/>
    <x v="1"/>
    <n v="3803.09"/>
    <n v="0.01"/>
    <n v="6"/>
    <d v="2023-08-06T00:00:00"/>
    <d v="2023-08-11T00:00:00"/>
    <x v="2"/>
    <x v="0"/>
    <n v="745.64"/>
    <x v="5"/>
    <x v="0"/>
    <x v="1"/>
    <n v="3057.4500000000003"/>
    <n v="22818.54"/>
  </r>
  <r>
    <x v="9571"/>
    <x v="2"/>
    <x v="0"/>
    <n v="2401.9299999999998"/>
    <n v="0.18"/>
    <n v="4"/>
    <d v="2024-04-16T00:00:00"/>
    <d v="2024-04-22T00:00:00"/>
    <x v="2"/>
    <x v="0"/>
    <n v="542.24"/>
    <x v="0"/>
    <x v="1"/>
    <x v="3"/>
    <n v="1859.6899999999998"/>
    <n v="9607.7199999999993"/>
  </r>
  <r>
    <x v="9572"/>
    <x v="3"/>
    <x v="2"/>
    <n v="3615.79"/>
    <n v="0.36"/>
    <n v="4"/>
    <d v="2023-07-26T00:00:00"/>
    <d v="2023-08-01T00:00:00"/>
    <x v="2"/>
    <x v="0"/>
    <n v="307.14"/>
    <x v="3"/>
    <x v="0"/>
    <x v="4"/>
    <n v="3308.65"/>
    <n v="14463.16"/>
  </r>
  <r>
    <x v="9573"/>
    <x v="0"/>
    <x v="2"/>
    <n v="2308.9299999999998"/>
    <n v="0.17"/>
    <n v="3"/>
    <d v="2023-12-28T00:00:00"/>
    <d v="2024-01-04T00:00:00"/>
    <x v="1"/>
    <x v="2"/>
    <n v="467.4"/>
    <x v="5"/>
    <x v="0"/>
    <x v="10"/>
    <n v="1841.5299999999997"/>
    <n v="6926.7899999999991"/>
  </r>
  <r>
    <x v="9574"/>
    <x v="1"/>
    <x v="2"/>
    <n v="4271.7299999999996"/>
    <n v="0"/>
    <n v="6"/>
    <d v="2024-10-30T00:00:00"/>
    <d v="2024-10-31T00:00:00"/>
    <x v="0"/>
    <x v="2"/>
    <n v="810.16"/>
    <x v="5"/>
    <x v="1"/>
    <x v="2"/>
    <n v="3461.5699999999997"/>
    <n v="25630.379999999997"/>
  </r>
  <r>
    <x v="9575"/>
    <x v="3"/>
    <x v="2"/>
    <n v="1730.75"/>
    <n v="0.42"/>
    <n v="9"/>
    <d v="2023-06-08T00:00:00"/>
    <d v="2023-06-15T00:00:00"/>
    <x v="0"/>
    <x v="0"/>
    <n v="184.84"/>
    <x v="0"/>
    <x v="0"/>
    <x v="9"/>
    <n v="1545.91"/>
    <n v="15576.75"/>
  </r>
  <r>
    <x v="9576"/>
    <x v="2"/>
    <x v="1"/>
    <n v="4643.7299999999996"/>
    <n v="0.48"/>
    <n v="7"/>
    <d v="2024-12-14T00:00:00"/>
    <d v="2024-12-16T00:00:00"/>
    <x v="2"/>
    <x v="2"/>
    <n v="1049.83"/>
    <x v="1"/>
    <x v="1"/>
    <x v="10"/>
    <n v="3593.8999999999996"/>
    <n v="32506.109999999997"/>
  </r>
  <r>
    <x v="9577"/>
    <x v="0"/>
    <x v="3"/>
    <n v="2757.19"/>
    <n v="0.17"/>
    <n v="9"/>
    <d v="2023-09-12T00:00:00"/>
    <d v="2023-09-18T00:00:00"/>
    <x v="0"/>
    <x v="2"/>
    <n v="690.55"/>
    <x v="0"/>
    <x v="0"/>
    <x v="7"/>
    <n v="2066.6400000000003"/>
    <n v="24814.71"/>
  </r>
  <r>
    <x v="9578"/>
    <x v="2"/>
    <x v="3"/>
    <n v="2724.87"/>
    <n v="0.04"/>
    <n v="6"/>
    <d v="2024-09-23T00:00:00"/>
    <d v="2024-09-24T00:00:00"/>
    <x v="1"/>
    <x v="2"/>
    <n v="289.86"/>
    <x v="0"/>
    <x v="1"/>
    <x v="7"/>
    <n v="2435.0099999999998"/>
    <n v="16349.22"/>
  </r>
  <r>
    <x v="9579"/>
    <x v="3"/>
    <x v="0"/>
    <n v="3386.97"/>
    <n v="0.15"/>
    <n v="2"/>
    <d v="2024-05-07T00:00:00"/>
    <d v="2024-05-08T00:00:00"/>
    <x v="1"/>
    <x v="0"/>
    <n v="194.54"/>
    <x v="4"/>
    <x v="1"/>
    <x v="5"/>
    <n v="3192.43"/>
    <n v="6773.94"/>
  </r>
  <r>
    <x v="9580"/>
    <x v="3"/>
    <x v="4"/>
    <n v="1770.19"/>
    <n v="0.4"/>
    <n v="6"/>
    <d v="2024-10-05T00:00:00"/>
    <d v="2024-10-07T00:00:00"/>
    <x v="2"/>
    <x v="1"/>
    <n v="319.23"/>
    <x v="4"/>
    <x v="1"/>
    <x v="2"/>
    <n v="1450.96"/>
    <n v="10621.14"/>
  </r>
  <r>
    <x v="9581"/>
    <x v="2"/>
    <x v="3"/>
    <n v="3649.21"/>
    <n v="0.27"/>
    <n v="7"/>
    <d v="2023-05-08T00:00:00"/>
    <d v="2023-05-14T00:00:00"/>
    <x v="0"/>
    <x v="0"/>
    <n v="340.84"/>
    <x v="1"/>
    <x v="0"/>
    <x v="5"/>
    <n v="3308.37"/>
    <n v="25544.47"/>
  </r>
  <r>
    <x v="9582"/>
    <x v="0"/>
    <x v="4"/>
    <n v="1670.08"/>
    <n v="0.19"/>
    <n v="2"/>
    <d v="2024-10-09T00:00:00"/>
    <d v="2024-10-15T00:00:00"/>
    <x v="1"/>
    <x v="2"/>
    <n v="96.49"/>
    <x v="1"/>
    <x v="1"/>
    <x v="2"/>
    <n v="1573.59"/>
    <n v="3340.16"/>
  </r>
  <r>
    <x v="9583"/>
    <x v="3"/>
    <x v="3"/>
    <n v="2047.94"/>
    <n v="0.17"/>
    <n v="1"/>
    <d v="2023-12-26T00:00:00"/>
    <d v="2023-12-28T00:00:00"/>
    <x v="1"/>
    <x v="2"/>
    <n v="316.18"/>
    <x v="2"/>
    <x v="0"/>
    <x v="10"/>
    <n v="1731.76"/>
    <n v="2047.94"/>
  </r>
  <r>
    <x v="9584"/>
    <x v="1"/>
    <x v="3"/>
    <n v="3406.05"/>
    <n v="0.06"/>
    <n v="6"/>
    <d v="2024-04-03T00:00:00"/>
    <d v="2024-04-04T00:00:00"/>
    <x v="1"/>
    <x v="2"/>
    <n v="647.24"/>
    <x v="0"/>
    <x v="1"/>
    <x v="3"/>
    <n v="2758.8100000000004"/>
    <n v="20436.300000000003"/>
  </r>
  <r>
    <x v="9585"/>
    <x v="3"/>
    <x v="0"/>
    <n v="1954.4"/>
    <n v="0.17"/>
    <n v="8"/>
    <d v="2023-02-06T00:00:00"/>
    <d v="2023-02-07T00:00:00"/>
    <x v="1"/>
    <x v="0"/>
    <n v="465.4"/>
    <x v="2"/>
    <x v="0"/>
    <x v="8"/>
    <n v="1489"/>
    <n v="15635.2"/>
  </r>
  <r>
    <x v="9586"/>
    <x v="0"/>
    <x v="2"/>
    <n v="1079.8699999999999"/>
    <n v="0.24"/>
    <n v="6"/>
    <d v="2024-08-21T00:00:00"/>
    <d v="2024-08-25T00:00:00"/>
    <x v="0"/>
    <x v="2"/>
    <n v="152.4"/>
    <x v="2"/>
    <x v="1"/>
    <x v="1"/>
    <n v="927.46999999999991"/>
    <n v="6479.2199999999993"/>
  </r>
  <r>
    <x v="9587"/>
    <x v="3"/>
    <x v="0"/>
    <n v="4372.32"/>
    <n v="0.34"/>
    <n v="8"/>
    <d v="2024-02-18T00:00:00"/>
    <d v="2024-02-23T00:00:00"/>
    <x v="2"/>
    <x v="2"/>
    <n v="451.52"/>
    <x v="0"/>
    <x v="1"/>
    <x v="8"/>
    <n v="3920.7999999999997"/>
    <n v="34978.559999999998"/>
  </r>
  <r>
    <x v="9588"/>
    <x v="2"/>
    <x v="3"/>
    <n v="4618.5600000000004"/>
    <n v="0.13"/>
    <n v="6"/>
    <d v="2024-12-19T00:00:00"/>
    <d v="2024-12-22T00:00:00"/>
    <x v="0"/>
    <x v="1"/>
    <n v="609.59"/>
    <x v="5"/>
    <x v="1"/>
    <x v="10"/>
    <n v="4008.9700000000003"/>
    <n v="27711.360000000001"/>
  </r>
  <r>
    <x v="9589"/>
    <x v="3"/>
    <x v="2"/>
    <n v="3170.98"/>
    <n v="0.45"/>
    <n v="6"/>
    <d v="2023-08-09T00:00:00"/>
    <d v="2023-08-11T00:00:00"/>
    <x v="2"/>
    <x v="1"/>
    <n v="555.49"/>
    <x v="5"/>
    <x v="0"/>
    <x v="1"/>
    <n v="2615.4899999999998"/>
    <n v="19025.88"/>
  </r>
  <r>
    <x v="9590"/>
    <x v="3"/>
    <x v="2"/>
    <n v="4074.64"/>
    <n v="0.24"/>
    <n v="8"/>
    <d v="2024-04-01T00:00:00"/>
    <d v="2024-04-03T00:00:00"/>
    <x v="1"/>
    <x v="2"/>
    <n v="887.67"/>
    <x v="5"/>
    <x v="1"/>
    <x v="3"/>
    <n v="3186.97"/>
    <n v="32597.119999999999"/>
  </r>
  <r>
    <x v="9591"/>
    <x v="0"/>
    <x v="2"/>
    <n v="4934.6000000000004"/>
    <n v="0.2"/>
    <n v="3"/>
    <d v="2023-06-20T00:00:00"/>
    <d v="2023-06-21T00:00:00"/>
    <x v="1"/>
    <x v="0"/>
    <n v="1031.49"/>
    <x v="3"/>
    <x v="0"/>
    <x v="9"/>
    <n v="3903.1100000000006"/>
    <n v="14803.800000000001"/>
  </r>
  <r>
    <x v="9592"/>
    <x v="2"/>
    <x v="4"/>
    <n v="3112.4"/>
    <n v="0.3"/>
    <n v="3"/>
    <d v="2023-05-19T00:00:00"/>
    <d v="2023-05-21T00:00:00"/>
    <x v="1"/>
    <x v="2"/>
    <n v="567.22"/>
    <x v="4"/>
    <x v="0"/>
    <x v="5"/>
    <n v="2545.1800000000003"/>
    <n v="9337.2000000000007"/>
  </r>
  <r>
    <x v="9593"/>
    <x v="0"/>
    <x v="3"/>
    <n v="4553.08"/>
    <n v="0.08"/>
    <n v="6"/>
    <d v="2023-03-20T00:00:00"/>
    <d v="2023-03-25T00:00:00"/>
    <x v="2"/>
    <x v="2"/>
    <n v="518.45000000000005"/>
    <x v="1"/>
    <x v="0"/>
    <x v="0"/>
    <n v="4034.63"/>
    <n v="27318.48"/>
  </r>
  <r>
    <x v="9594"/>
    <x v="3"/>
    <x v="1"/>
    <n v="1860.35"/>
    <n v="0.05"/>
    <n v="4"/>
    <d v="2023-07-08T00:00:00"/>
    <d v="2023-07-14T00:00:00"/>
    <x v="0"/>
    <x v="2"/>
    <n v="354.49"/>
    <x v="2"/>
    <x v="0"/>
    <x v="4"/>
    <n v="1505.86"/>
    <n v="7441.4"/>
  </r>
  <r>
    <x v="9595"/>
    <x v="1"/>
    <x v="0"/>
    <n v="3532.31"/>
    <n v="0.17"/>
    <n v="7"/>
    <d v="2024-09-11T00:00:00"/>
    <d v="2024-09-15T00:00:00"/>
    <x v="1"/>
    <x v="1"/>
    <n v="784.8"/>
    <x v="2"/>
    <x v="1"/>
    <x v="7"/>
    <n v="2747.51"/>
    <n v="24726.17"/>
  </r>
  <r>
    <x v="9596"/>
    <x v="3"/>
    <x v="4"/>
    <n v="373.45"/>
    <n v="0.02"/>
    <n v="7"/>
    <d v="2023-04-20T00:00:00"/>
    <d v="2023-04-26T00:00:00"/>
    <x v="2"/>
    <x v="0"/>
    <n v="102.19"/>
    <x v="3"/>
    <x v="0"/>
    <x v="3"/>
    <n v="271.26"/>
    <n v="2614.15"/>
  </r>
  <r>
    <x v="9597"/>
    <x v="0"/>
    <x v="0"/>
    <n v="3965.96"/>
    <n v="0.19"/>
    <n v="9"/>
    <d v="2023-10-21T00:00:00"/>
    <d v="2023-10-27T00:00:00"/>
    <x v="1"/>
    <x v="0"/>
    <n v="201.06"/>
    <x v="0"/>
    <x v="0"/>
    <x v="2"/>
    <n v="3764.9"/>
    <n v="35693.64"/>
  </r>
  <r>
    <x v="9598"/>
    <x v="1"/>
    <x v="1"/>
    <n v="4166.04"/>
    <n v="0.34"/>
    <n v="2"/>
    <d v="2023-06-25T00:00:00"/>
    <d v="2023-06-29T00:00:00"/>
    <x v="2"/>
    <x v="1"/>
    <n v="815.99"/>
    <x v="3"/>
    <x v="0"/>
    <x v="9"/>
    <n v="3350.05"/>
    <n v="8332.08"/>
  </r>
  <r>
    <x v="9599"/>
    <x v="0"/>
    <x v="2"/>
    <n v="2065.7600000000002"/>
    <n v="0.41"/>
    <n v="2"/>
    <d v="2024-02-14T00:00:00"/>
    <d v="2024-02-21T00:00:00"/>
    <x v="0"/>
    <x v="1"/>
    <n v="424.34"/>
    <x v="0"/>
    <x v="1"/>
    <x v="8"/>
    <n v="1641.4200000000003"/>
    <n v="4131.5200000000004"/>
  </r>
  <r>
    <x v="9600"/>
    <x v="0"/>
    <x v="1"/>
    <n v="3230.88"/>
    <n v="0.28999999999999998"/>
    <n v="6"/>
    <d v="2023-05-08T00:00:00"/>
    <d v="2023-05-09T00:00:00"/>
    <x v="1"/>
    <x v="1"/>
    <n v="333.63"/>
    <x v="5"/>
    <x v="0"/>
    <x v="5"/>
    <n v="2897.25"/>
    <n v="19385.28"/>
  </r>
  <r>
    <x v="9601"/>
    <x v="2"/>
    <x v="0"/>
    <n v="4305.97"/>
    <n v="0.35"/>
    <n v="9"/>
    <d v="2023-12-31T00:00:00"/>
    <d v="2024-01-06T00:00:00"/>
    <x v="1"/>
    <x v="1"/>
    <n v="817.61"/>
    <x v="2"/>
    <x v="0"/>
    <x v="10"/>
    <n v="3488.36"/>
    <n v="38753.730000000003"/>
  </r>
  <r>
    <x v="9602"/>
    <x v="1"/>
    <x v="1"/>
    <n v="4429.68"/>
    <n v="0.42"/>
    <n v="7"/>
    <d v="2023-01-24T00:00:00"/>
    <d v="2023-01-30T00:00:00"/>
    <x v="0"/>
    <x v="1"/>
    <n v="1044.97"/>
    <x v="0"/>
    <x v="0"/>
    <x v="6"/>
    <n v="3384.71"/>
    <n v="31007.760000000002"/>
  </r>
  <r>
    <x v="9603"/>
    <x v="3"/>
    <x v="3"/>
    <n v="622"/>
    <n v="0.39"/>
    <n v="6"/>
    <d v="2023-08-02T00:00:00"/>
    <d v="2023-08-03T00:00:00"/>
    <x v="1"/>
    <x v="0"/>
    <n v="160.43"/>
    <x v="3"/>
    <x v="0"/>
    <x v="1"/>
    <n v="461.57"/>
    <n v="3732"/>
  </r>
  <r>
    <x v="9604"/>
    <x v="0"/>
    <x v="1"/>
    <n v="4154.6899999999996"/>
    <n v="0.16"/>
    <n v="5"/>
    <d v="2024-08-07T00:00:00"/>
    <d v="2024-08-10T00:00:00"/>
    <x v="0"/>
    <x v="0"/>
    <n v="891.86"/>
    <x v="4"/>
    <x v="1"/>
    <x v="1"/>
    <n v="3262.8299999999995"/>
    <n v="20773.449999999997"/>
  </r>
  <r>
    <x v="9605"/>
    <x v="3"/>
    <x v="3"/>
    <n v="1443.79"/>
    <n v="0.28999999999999998"/>
    <n v="8"/>
    <d v="2023-12-18T00:00:00"/>
    <d v="2023-12-23T00:00:00"/>
    <x v="0"/>
    <x v="1"/>
    <n v="424.17"/>
    <x v="0"/>
    <x v="0"/>
    <x v="10"/>
    <n v="1019.6199999999999"/>
    <n v="11550.32"/>
  </r>
  <r>
    <x v="9606"/>
    <x v="2"/>
    <x v="1"/>
    <n v="3663.8"/>
    <n v="0.13"/>
    <n v="2"/>
    <d v="2023-05-20T00:00:00"/>
    <d v="2023-05-22T00:00:00"/>
    <x v="1"/>
    <x v="1"/>
    <n v="946.38"/>
    <x v="2"/>
    <x v="0"/>
    <x v="5"/>
    <n v="2717.42"/>
    <n v="7327.6"/>
  </r>
  <r>
    <x v="9607"/>
    <x v="2"/>
    <x v="3"/>
    <n v="1693.3"/>
    <n v="0.28999999999999998"/>
    <n v="3"/>
    <d v="2023-04-15T00:00:00"/>
    <d v="2023-04-16T00:00:00"/>
    <x v="2"/>
    <x v="0"/>
    <n v="251.67"/>
    <x v="2"/>
    <x v="0"/>
    <x v="3"/>
    <n v="1441.6299999999999"/>
    <n v="5079.8999999999996"/>
  </r>
  <r>
    <x v="9608"/>
    <x v="1"/>
    <x v="3"/>
    <n v="376.02"/>
    <n v="0.21"/>
    <n v="6"/>
    <d v="2024-10-18T00:00:00"/>
    <d v="2024-10-25T00:00:00"/>
    <x v="0"/>
    <x v="0"/>
    <n v="100.63"/>
    <x v="1"/>
    <x v="1"/>
    <x v="2"/>
    <n v="275.39"/>
    <n v="2256.12"/>
  </r>
  <r>
    <x v="9609"/>
    <x v="2"/>
    <x v="1"/>
    <n v="1128.3699999999999"/>
    <n v="0.19"/>
    <n v="1"/>
    <d v="2024-12-29T00:00:00"/>
    <d v="2025-01-01T00:00:00"/>
    <x v="1"/>
    <x v="0"/>
    <n v="116.3"/>
    <x v="2"/>
    <x v="1"/>
    <x v="10"/>
    <n v="1012.0699999999999"/>
    <n v="1128.3699999999999"/>
  </r>
  <r>
    <x v="9610"/>
    <x v="2"/>
    <x v="4"/>
    <n v="2102.4899999999998"/>
    <n v="0.09"/>
    <n v="8"/>
    <d v="2024-03-12T00:00:00"/>
    <d v="2024-03-16T00:00:00"/>
    <x v="0"/>
    <x v="1"/>
    <n v="475.89"/>
    <x v="4"/>
    <x v="1"/>
    <x v="0"/>
    <n v="1626.6"/>
    <n v="16819.919999999998"/>
  </r>
  <r>
    <x v="9611"/>
    <x v="3"/>
    <x v="2"/>
    <n v="3732.02"/>
    <n v="0.28000000000000003"/>
    <n v="9"/>
    <d v="2023-06-02T00:00:00"/>
    <d v="2023-06-04T00:00:00"/>
    <x v="2"/>
    <x v="0"/>
    <n v="342.98"/>
    <x v="4"/>
    <x v="0"/>
    <x v="9"/>
    <n v="3389.04"/>
    <n v="33588.18"/>
  </r>
  <r>
    <x v="9612"/>
    <x v="2"/>
    <x v="2"/>
    <n v="593.45000000000005"/>
    <n v="0.36"/>
    <n v="2"/>
    <d v="2024-04-19T00:00:00"/>
    <d v="2024-04-25T00:00:00"/>
    <x v="2"/>
    <x v="0"/>
    <n v="173.85"/>
    <x v="5"/>
    <x v="1"/>
    <x v="3"/>
    <n v="419.6"/>
    <n v="1186.9000000000001"/>
  </r>
  <r>
    <x v="9613"/>
    <x v="2"/>
    <x v="2"/>
    <n v="4083.38"/>
    <n v="0.28999999999999998"/>
    <n v="9"/>
    <d v="2023-09-23T00:00:00"/>
    <d v="2023-09-27T00:00:00"/>
    <x v="0"/>
    <x v="1"/>
    <n v="858.41"/>
    <x v="5"/>
    <x v="0"/>
    <x v="7"/>
    <n v="3224.9700000000003"/>
    <n v="36750.42"/>
  </r>
  <r>
    <x v="9614"/>
    <x v="0"/>
    <x v="3"/>
    <n v="4985.0600000000004"/>
    <n v="0.03"/>
    <n v="5"/>
    <d v="2024-01-09T00:00:00"/>
    <d v="2024-01-13T00:00:00"/>
    <x v="2"/>
    <x v="1"/>
    <n v="1177.8499999999999"/>
    <x v="4"/>
    <x v="1"/>
    <x v="6"/>
    <n v="3807.2100000000005"/>
    <n v="24925.300000000003"/>
  </r>
  <r>
    <x v="9615"/>
    <x v="2"/>
    <x v="2"/>
    <n v="3962.46"/>
    <n v="0.46"/>
    <n v="8"/>
    <d v="2023-03-14T00:00:00"/>
    <d v="2023-03-19T00:00:00"/>
    <x v="0"/>
    <x v="1"/>
    <n v="809.53"/>
    <x v="1"/>
    <x v="0"/>
    <x v="0"/>
    <n v="3152.9300000000003"/>
    <n v="31699.68"/>
  </r>
  <r>
    <x v="9616"/>
    <x v="0"/>
    <x v="3"/>
    <n v="2421.31"/>
    <n v="0"/>
    <n v="1"/>
    <d v="2024-04-05T00:00:00"/>
    <d v="2024-04-06T00:00:00"/>
    <x v="2"/>
    <x v="2"/>
    <n v="386.46"/>
    <x v="5"/>
    <x v="1"/>
    <x v="3"/>
    <n v="2034.85"/>
    <n v="2421.31"/>
  </r>
  <r>
    <x v="9617"/>
    <x v="2"/>
    <x v="4"/>
    <n v="2883.99"/>
    <n v="0.44"/>
    <n v="1"/>
    <d v="2023-05-04T00:00:00"/>
    <d v="2023-05-05T00:00:00"/>
    <x v="1"/>
    <x v="0"/>
    <n v="395.69"/>
    <x v="2"/>
    <x v="0"/>
    <x v="5"/>
    <n v="2488.2999999999997"/>
    <n v="2883.99"/>
  </r>
  <r>
    <x v="9618"/>
    <x v="2"/>
    <x v="1"/>
    <n v="130.19"/>
    <n v="0.38"/>
    <n v="4"/>
    <d v="2024-09-03T00:00:00"/>
    <d v="2024-09-04T00:00:00"/>
    <x v="2"/>
    <x v="2"/>
    <n v="15.64"/>
    <x v="3"/>
    <x v="1"/>
    <x v="7"/>
    <n v="114.55"/>
    <n v="520.76"/>
  </r>
  <r>
    <x v="9619"/>
    <x v="1"/>
    <x v="1"/>
    <n v="1125.44"/>
    <n v="0.05"/>
    <n v="1"/>
    <d v="2024-01-09T00:00:00"/>
    <d v="2024-01-13T00:00:00"/>
    <x v="2"/>
    <x v="2"/>
    <n v="278.75"/>
    <x v="4"/>
    <x v="1"/>
    <x v="6"/>
    <n v="846.69"/>
    <n v="1125.44"/>
  </r>
  <r>
    <x v="9620"/>
    <x v="1"/>
    <x v="3"/>
    <n v="4505.04"/>
    <n v="0.12"/>
    <n v="1"/>
    <d v="2023-09-18T00:00:00"/>
    <d v="2023-09-25T00:00:00"/>
    <x v="0"/>
    <x v="1"/>
    <n v="485.36"/>
    <x v="5"/>
    <x v="0"/>
    <x v="7"/>
    <n v="4019.68"/>
    <n v="4505.04"/>
  </r>
  <r>
    <x v="9621"/>
    <x v="0"/>
    <x v="3"/>
    <n v="206.47"/>
    <n v="0.17"/>
    <n v="5"/>
    <d v="2023-01-13T00:00:00"/>
    <d v="2023-01-16T00:00:00"/>
    <x v="1"/>
    <x v="0"/>
    <n v="54.47"/>
    <x v="1"/>
    <x v="0"/>
    <x v="6"/>
    <n v="152"/>
    <n v="1032.3499999999999"/>
  </r>
  <r>
    <x v="9622"/>
    <x v="2"/>
    <x v="4"/>
    <n v="4533.5"/>
    <n v="0.46"/>
    <n v="2"/>
    <d v="2023-01-20T00:00:00"/>
    <d v="2023-01-25T00:00:00"/>
    <x v="1"/>
    <x v="0"/>
    <n v="1083.72"/>
    <x v="0"/>
    <x v="0"/>
    <x v="6"/>
    <n v="3449.7799999999997"/>
    <n v="9067"/>
  </r>
  <r>
    <x v="9623"/>
    <x v="3"/>
    <x v="2"/>
    <n v="654.94000000000005"/>
    <n v="0.49"/>
    <n v="4"/>
    <d v="2023-01-28T00:00:00"/>
    <d v="2023-02-02T00:00:00"/>
    <x v="2"/>
    <x v="1"/>
    <n v="99.52"/>
    <x v="4"/>
    <x v="0"/>
    <x v="6"/>
    <n v="555.42000000000007"/>
    <n v="2619.7600000000002"/>
  </r>
  <r>
    <x v="9624"/>
    <x v="1"/>
    <x v="4"/>
    <n v="752.06"/>
    <n v="0.04"/>
    <n v="8"/>
    <d v="2024-09-18T00:00:00"/>
    <d v="2024-09-22T00:00:00"/>
    <x v="1"/>
    <x v="0"/>
    <n v="158.24"/>
    <x v="3"/>
    <x v="1"/>
    <x v="7"/>
    <n v="593.81999999999994"/>
    <n v="6016.48"/>
  </r>
  <r>
    <x v="9625"/>
    <x v="3"/>
    <x v="1"/>
    <n v="959.21"/>
    <n v="0.2"/>
    <n v="6"/>
    <d v="2024-03-11T00:00:00"/>
    <d v="2024-03-12T00:00:00"/>
    <x v="1"/>
    <x v="2"/>
    <n v="242.01"/>
    <x v="4"/>
    <x v="1"/>
    <x v="0"/>
    <n v="717.2"/>
    <n v="5755.26"/>
  </r>
  <r>
    <x v="9626"/>
    <x v="1"/>
    <x v="1"/>
    <n v="4016.99"/>
    <n v="7.0000000000000007E-2"/>
    <n v="2"/>
    <d v="2023-07-26T00:00:00"/>
    <d v="2023-08-01T00:00:00"/>
    <x v="2"/>
    <x v="0"/>
    <n v="217.67"/>
    <x v="1"/>
    <x v="0"/>
    <x v="4"/>
    <n v="3799.3199999999997"/>
    <n v="8033.98"/>
  </r>
  <r>
    <x v="9627"/>
    <x v="1"/>
    <x v="2"/>
    <n v="2443.11"/>
    <n v="0.14000000000000001"/>
    <n v="3"/>
    <d v="2024-02-27T00:00:00"/>
    <d v="2024-03-01T00:00:00"/>
    <x v="1"/>
    <x v="0"/>
    <n v="287.56"/>
    <x v="5"/>
    <x v="1"/>
    <x v="8"/>
    <n v="2155.5500000000002"/>
    <n v="7329.33"/>
  </r>
  <r>
    <x v="9628"/>
    <x v="2"/>
    <x v="1"/>
    <n v="811.46"/>
    <n v="0.49"/>
    <n v="2"/>
    <d v="2024-01-14T00:00:00"/>
    <d v="2024-01-15T00:00:00"/>
    <x v="2"/>
    <x v="1"/>
    <n v="237.47"/>
    <x v="4"/>
    <x v="1"/>
    <x v="6"/>
    <n v="573.99"/>
    <n v="1622.92"/>
  </r>
  <r>
    <x v="9629"/>
    <x v="1"/>
    <x v="3"/>
    <n v="3465.33"/>
    <n v="0.49"/>
    <n v="4"/>
    <d v="2023-07-11T00:00:00"/>
    <d v="2023-07-16T00:00:00"/>
    <x v="1"/>
    <x v="2"/>
    <n v="525.21"/>
    <x v="0"/>
    <x v="0"/>
    <x v="4"/>
    <n v="2940.12"/>
    <n v="13861.32"/>
  </r>
  <r>
    <x v="9630"/>
    <x v="3"/>
    <x v="1"/>
    <n v="4709.37"/>
    <n v="0.24"/>
    <n v="5"/>
    <d v="2024-06-12T00:00:00"/>
    <d v="2024-06-15T00:00:00"/>
    <x v="1"/>
    <x v="2"/>
    <n v="1055.9100000000001"/>
    <x v="0"/>
    <x v="1"/>
    <x v="9"/>
    <n v="3653.46"/>
    <n v="23546.85"/>
  </r>
  <r>
    <x v="9631"/>
    <x v="1"/>
    <x v="0"/>
    <n v="2905.01"/>
    <n v="0.09"/>
    <n v="9"/>
    <d v="2024-12-10T00:00:00"/>
    <d v="2024-12-17T00:00:00"/>
    <x v="1"/>
    <x v="1"/>
    <n v="277.68"/>
    <x v="1"/>
    <x v="1"/>
    <x v="10"/>
    <n v="2627.3300000000004"/>
    <n v="26145.090000000004"/>
  </r>
  <r>
    <x v="9632"/>
    <x v="0"/>
    <x v="2"/>
    <n v="583.63"/>
    <n v="0.27"/>
    <n v="7"/>
    <d v="2024-09-13T00:00:00"/>
    <d v="2024-09-15T00:00:00"/>
    <x v="0"/>
    <x v="1"/>
    <n v="83.15"/>
    <x v="0"/>
    <x v="1"/>
    <x v="7"/>
    <n v="500.48"/>
    <n v="4085.41"/>
  </r>
  <r>
    <x v="9633"/>
    <x v="2"/>
    <x v="2"/>
    <n v="368.28"/>
    <n v="0.16"/>
    <n v="8"/>
    <d v="2024-06-20T00:00:00"/>
    <d v="2024-06-22T00:00:00"/>
    <x v="2"/>
    <x v="0"/>
    <n v="92.35"/>
    <x v="1"/>
    <x v="1"/>
    <x v="9"/>
    <n v="275.92999999999995"/>
    <n v="2946.24"/>
  </r>
  <r>
    <x v="9634"/>
    <x v="2"/>
    <x v="2"/>
    <n v="3999.77"/>
    <n v="0.46"/>
    <n v="7"/>
    <d v="2023-03-15T00:00:00"/>
    <d v="2023-03-19T00:00:00"/>
    <x v="1"/>
    <x v="1"/>
    <n v="667.33"/>
    <x v="2"/>
    <x v="0"/>
    <x v="0"/>
    <n v="3332.44"/>
    <n v="27998.39"/>
  </r>
  <r>
    <x v="9635"/>
    <x v="0"/>
    <x v="0"/>
    <n v="3167.81"/>
    <n v="0.41"/>
    <n v="8"/>
    <d v="2024-04-06T00:00:00"/>
    <d v="2024-04-08T00:00:00"/>
    <x v="1"/>
    <x v="0"/>
    <n v="870.5"/>
    <x v="2"/>
    <x v="1"/>
    <x v="3"/>
    <n v="2297.31"/>
    <n v="25342.48"/>
  </r>
  <r>
    <x v="9636"/>
    <x v="0"/>
    <x v="4"/>
    <n v="4621.0200000000004"/>
    <n v="0.15"/>
    <n v="5"/>
    <d v="2023-01-19T00:00:00"/>
    <d v="2023-01-25T00:00:00"/>
    <x v="2"/>
    <x v="0"/>
    <n v="250.66"/>
    <x v="3"/>
    <x v="0"/>
    <x v="6"/>
    <n v="4370.3600000000006"/>
    <n v="23105.100000000002"/>
  </r>
  <r>
    <x v="9637"/>
    <x v="0"/>
    <x v="3"/>
    <n v="2781.53"/>
    <n v="0.01"/>
    <n v="3"/>
    <d v="2023-02-01T00:00:00"/>
    <d v="2023-02-06T00:00:00"/>
    <x v="2"/>
    <x v="1"/>
    <n v="520.16999999999996"/>
    <x v="0"/>
    <x v="0"/>
    <x v="8"/>
    <n v="2261.36"/>
    <n v="8344.59"/>
  </r>
  <r>
    <x v="9638"/>
    <x v="1"/>
    <x v="2"/>
    <n v="405.74"/>
    <n v="0.5"/>
    <n v="7"/>
    <d v="2023-09-23T00:00:00"/>
    <d v="2023-09-28T00:00:00"/>
    <x v="2"/>
    <x v="1"/>
    <n v="101.86"/>
    <x v="5"/>
    <x v="0"/>
    <x v="7"/>
    <n v="303.88"/>
    <n v="2840.1800000000003"/>
  </r>
  <r>
    <x v="9639"/>
    <x v="2"/>
    <x v="1"/>
    <n v="2078.0700000000002"/>
    <n v="0.34"/>
    <n v="1"/>
    <d v="2023-08-27T00:00:00"/>
    <d v="2023-08-29T00:00:00"/>
    <x v="1"/>
    <x v="0"/>
    <n v="315.14999999999998"/>
    <x v="2"/>
    <x v="0"/>
    <x v="1"/>
    <n v="1762.92"/>
    <n v="2078.0700000000002"/>
  </r>
  <r>
    <x v="9640"/>
    <x v="0"/>
    <x v="3"/>
    <n v="3324.15"/>
    <n v="0.21"/>
    <n v="3"/>
    <d v="2024-09-18T00:00:00"/>
    <d v="2024-09-22T00:00:00"/>
    <x v="2"/>
    <x v="2"/>
    <n v="394.73"/>
    <x v="5"/>
    <x v="1"/>
    <x v="7"/>
    <n v="2929.42"/>
    <n v="9972.4500000000007"/>
  </r>
  <r>
    <x v="9641"/>
    <x v="1"/>
    <x v="1"/>
    <n v="1985.94"/>
    <n v="0.14000000000000001"/>
    <n v="7"/>
    <d v="2024-07-09T00:00:00"/>
    <d v="2024-07-13T00:00:00"/>
    <x v="0"/>
    <x v="2"/>
    <n v="223.2"/>
    <x v="2"/>
    <x v="1"/>
    <x v="4"/>
    <n v="1762.74"/>
    <n v="13901.58"/>
  </r>
  <r>
    <x v="9642"/>
    <x v="0"/>
    <x v="3"/>
    <n v="4998"/>
    <n v="0"/>
    <n v="4"/>
    <d v="2024-05-15T00:00:00"/>
    <d v="2024-05-18T00:00:00"/>
    <x v="1"/>
    <x v="0"/>
    <n v="710.2"/>
    <x v="5"/>
    <x v="1"/>
    <x v="5"/>
    <n v="4287.8"/>
    <n v="19992"/>
  </r>
  <r>
    <x v="9643"/>
    <x v="3"/>
    <x v="3"/>
    <n v="2086.36"/>
    <n v="0.08"/>
    <n v="7"/>
    <d v="2023-04-03T00:00:00"/>
    <d v="2023-04-05T00:00:00"/>
    <x v="1"/>
    <x v="1"/>
    <n v="491.14"/>
    <x v="1"/>
    <x v="0"/>
    <x v="3"/>
    <n v="1595.2200000000003"/>
    <n v="14604.52"/>
  </r>
  <r>
    <x v="9644"/>
    <x v="3"/>
    <x v="1"/>
    <n v="2776.56"/>
    <n v="0"/>
    <n v="6"/>
    <d v="2024-08-27T00:00:00"/>
    <d v="2024-09-03T00:00:00"/>
    <x v="2"/>
    <x v="2"/>
    <n v="262.67"/>
    <x v="2"/>
    <x v="1"/>
    <x v="1"/>
    <n v="2513.89"/>
    <n v="16659.36"/>
  </r>
  <r>
    <x v="9645"/>
    <x v="2"/>
    <x v="1"/>
    <n v="1204.42"/>
    <n v="0.3"/>
    <n v="4"/>
    <d v="2023-08-02T00:00:00"/>
    <d v="2023-08-04T00:00:00"/>
    <x v="2"/>
    <x v="1"/>
    <n v="237.18"/>
    <x v="4"/>
    <x v="0"/>
    <x v="1"/>
    <n v="967.24"/>
    <n v="4817.68"/>
  </r>
  <r>
    <x v="9646"/>
    <x v="1"/>
    <x v="3"/>
    <n v="845.48"/>
    <n v="0.33"/>
    <n v="7"/>
    <d v="2023-11-30T00:00:00"/>
    <d v="2023-12-06T00:00:00"/>
    <x v="0"/>
    <x v="1"/>
    <n v="46.94"/>
    <x v="2"/>
    <x v="0"/>
    <x v="11"/>
    <n v="798.54"/>
    <n v="5918.3600000000006"/>
  </r>
  <r>
    <x v="9647"/>
    <x v="3"/>
    <x v="2"/>
    <n v="3262"/>
    <n v="0.38"/>
    <n v="8"/>
    <d v="2023-09-15T00:00:00"/>
    <d v="2023-09-20T00:00:00"/>
    <x v="0"/>
    <x v="1"/>
    <n v="245.15"/>
    <x v="5"/>
    <x v="0"/>
    <x v="7"/>
    <n v="3016.85"/>
    <n v="26096"/>
  </r>
  <r>
    <x v="9648"/>
    <x v="3"/>
    <x v="1"/>
    <n v="2984.2"/>
    <n v="0.09"/>
    <n v="8"/>
    <d v="2023-09-25T00:00:00"/>
    <d v="2023-09-27T00:00:00"/>
    <x v="1"/>
    <x v="2"/>
    <n v="308.04000000000002"/>
    <x v="2"/>
    <x v="0"/>
    <x v="7"/>
    <n v="2676.16"/>
    <n v="23873.599999999999"/>
  </r>
  <r>
    <x v="9649"/>
    <x v="1"/>
    <x v="0"/>
    <n v="121.26"/>
    <n v="0.05"/>
    <n v="7"/>
    <d v="2023-03-27T00:00:00"/>
    <d v="2023-03-28T00:00:00"/>
    <x v="1"/>
    <x v="2"/>
    <n v="22.32"/>
    <x v="5"/>
    <x v="0"/>
    <x v="0"/>
    <n v="98.94"/>
    <n v="848.82"/>
  </r>
  <r>
    <x v="9650"/>
    <x v="0"/>
    <x v="0"/>
    <n v="1495.43"/>
    <n v="0.33"/>
    <n v="2"/>
    <d v="2024-07-30T00:00:00"/>
    <d v="2024-08-03T00:00:00"/>
    <x v="2"/>
    <x v="1"/>
    <n v="361.92"/>
    <x v="3"/>
    <x v="1"/>
    <x v="4"/>
    <n v="1133.51"/>
    <n v="2990.86"/>
  </r>
  <r>
    <x v="9651"/>
    <x v="1"/>
    <x v="3"/>
    <n v="3253.54"/>
    <n v="0.25"/>
    <n v="8"/>
    <d v="2024-08-10T00:00:00"/>
    <d v="2024-08-16T00:00:00"/>
    <x v="2"/>
    <x v="0"/>
    <n v="270.62"/>
    <x v="2"/>
    <x v="1"/>
    <x v="1"/>
    <n v="2982.92"/>
    <n v="26028.32"/>
  </r>
  <r>
    <x v="9652"/>
    <x v="0"/>
    <x v="4"/>
    <n v="4080.02"/>
    <n v="0.44"/>
    <n v="5"/>
    <d v="2023-11-28T00:00:00"/>
    <d v="2023-12-02T00:00:00"/>
    <x v="0"/>
    <x v="1"/>
    <n v="793.31"/>
    <x v="2"/>
    <x v="0"/>
    <x v="11"/>
    <n v="3286.71"/>
    <n v="20400.099999999999"/>
  </r>
  <r>
    <x v="9653"/>
    <x v="3"/>
    <x v="3"/>
    <n v="1630.61"/>
    <n v="0.27"/>
    <n v="9"/>
    <d v="2024-08-02T00:00:00"/>
    <d v="2024-08-08T00:00:00"/>
    <x v="0"/>
    <x v="1"/>
    <n v="374.73"/>
    <x v="1"/>
    <x v="1"/>
    <x v="1"/>
    <n v="1255.8799999999999"/>
    <n v="14675.49"/>
  </r>
  <r>
    <x v="9654"/>
    <x v="3"/>
    <x v="3"/>
    <n v="3272.44"/>
    <n v="0.22"/>
    <n v="6"/>
    <d v="2023-06-30T00:00:00"/>
    <d v="2023-07-07T00:00:00"/>
    <x v="0"/>
    <x v="0"/>
    <n v="857"/>
    <x v="0"/>
    <x v="0"/>
    <x v="9"/>
    <n v="2415.44"/>
    <n v="19634.64"/>
  </r>
  <r>
    <x v="9655"/>
    <x v="3"/>
    <x v="2"/>
    <n v="1399.76"/>
    <n v="0.24"/>
    <n v="4"/>
    <d v="2023-08-28T00:00:00"/>
    <d v="2023-09-03T00:00:00"/>
    <x v="2"/>
    <x v="2"/>
    <n v="153.97"/>
    <x v="2"/>
    <x v="0"/>
    <x v="1"/>
    <n v="1245.79"/>
    <n v="5599.04"/>
  </r>
  <r>
    <x v="9656"/>
    <x v="2"/>
    <x v="2"/>
    <n v="3482.86"/>
    <n v="0.39"/>
    <n v="9"/>
    <d v="2024-02-07T00:00:00"/>
    <d v="2024-02-10T00:00:00"/>
    <x v="0"/>
    <x v="0"/>
    <n v="294.25"/>
    <x v="0"/>
    <x v="1"/>
    <x v="8"/>
    <n v="3188.61"/>
    <n v="31345.74"/>
  </r>
  <r>
    <x v="9657"/>
    <x v="2"/>
    <x v="4"/>
    <n v="3519.95"/>
    <n v="0.01"/>
    <n v="1"/>
    <d v="2024-09-25T00:00:00"/>
    <d v="2024-10-02T00:00:00"/>
    <x v="2"/>
    <x v="0"/>
    <n v="719.36"/>
    <x v="3"/>
    <x v="1"/>
    <x v="7"/>
    <n v="2800.5899999999997"/>
    <n v="3519.95"/>
  </r>
  <r>
    <x v="9658"/>
    <x v="2"/>
    <x v="4"/>
    <n v="738.09"/>
    <n v="0.46"/>
    <n v="4"/>
    <d v="2024-01-20T00:00:00"/>
    <d v="2024-01-22T00:00:00"/>
    <x v="2"/>
    <x v="0"/>
    <n v="104.57"/>
    <x v="3"/>
    <x v="1"/>
    <x v="6"/>
    <n v="633.52"/>
    <n v="2952.36"/>
  </r>
  <r>
    <x v="9659"/>
    <x v="1"/>
    <x v="4"/>
    <n v="3358.94"/>
    <n v="0.36"/>
    <n v="5"/>
    <d v="2024-07-17T00:00:00"/>
    <d v="2024-07-21T00:00:00"/>
    <x v="0"/>
    <x v="1"/>
    <n v="689.72"/>
    <x v="0"/>
    <x v="1"/>
    <x v="4"/>
    <n v="2669.2200000000003"/>
    <n v="16794.7"/>
  </r>
  <r>
    <x v="9660"/>
    <x v="3"/>
    <x v="4"/>
    <n v="1734.48"/>
    <n v="0.44"/>
    <n v="4"/>
    <d v="2024-06-12T00:00:00"/>
    <d v="2024-06-14T00:00:00"/>
    <x v="2"/>
    <x v="2"/>
    <n v="193.33"/>
    <x v="0"/>
    <x v="1"/>
    <x v="9"/>
    <n v="1541.15"/>
    <n v="6937.92"/>
  </r>
  <r>
    <x v="9661"/>
    <x v="3"/>
    <x v="4"/>
    <n v="945.72"/>
    <n v="0.48"/>
    <n v="9"/>
    <d v="2023-08-23T00:00:00"/>
    <d v="2023-08-28T00:00:00"/>
    <x v="2"/>
    <x v="2"/>
    <n v="102.58"/>
    <x v="3"/>
    <x v="0"/>
    <x v="1"/>
    <n v="843.14"/>
    <n v="8511.48"/>
  </r>
  <r>
    <x v="9662"/>
    <x v="1"/>
    <x v="3"/>
    <n v="2551.77"/>
    <n v="0.11"/>
    <n v="1"/>
    <d v="2024-03-30T00:00:00"/>
    <d v="2024-04-03T00:00:00"/>
    <x v="2"/>
    <x v="0"/>
    <n v="614.48"/>
    <x v="1"/>
    <x v="1"/>
    <x v="0"/>
    <n v="1937.29"/>
    <n v="2551.77"/>
  </r>
  <r>
    <x v="9663"/>
    <x v="2"/>
    <x v="3"/>
    <n v="2316.25"/>
    <n v="0.28999999999999998"/>
    <n v="3"/>
    <d v="2023-11-14T00:00:00"/>
    <d v="2023-11-16T00:00:00"/>
    <x v="0"/>
    <x v="2"/>
    <n v="278.99"/>
    <x v="1"/>
    <x v="0"/>
    <x v="11"/>
    <n v="2037.26"/>
    <n v="6948.75"/>
  </r>
  <r>
    <x v="9664"/>
    <x v="1"/>
    <x v="0"/>
    <n v="3891.99"/>
    <n v="0.24"/>
    <n v="9"/>
    <d v="2024-02-21T00:00:00"/>
    <d v="2024-02-23T00:00:00"/>
    <x v="2"/>
    <x v="0"/>
    <n v="1122.0999999999999"/>
    <x v="2"/>
    <x v="1"/>
    <x v="8"/>
    <n v="2769.89"/>
    <n v="35027.909999999996"/>
  </r>
  <r>
    <x v="9665"/>
    <x v="2"/>
    <x v="0"/>
    <n v="514.13"/>
    <n v="0.27"/>
    <n v="7"/>
    <d v="2023-11-04T00:00:00"/>
    <d v="2023-11-10T00:00:00"/>
    <x v="2"/>
    <x v="0"/>
    <n v="120.49"/>
    <x v="2"/>
    <x v="0"/>
    <x v="11"/>
    <n v="393.64"/>
    <n v="3598.91"/>
  </r>
  <r>
    <x v="9666"/>
    <x v="3"/>
    <x v="1"/>
    <n v="3969.79"/>
    <n v="0.02"/>
    <n v="5"/>
    <d v="2023-09-19T00:00:00"/>
    <d v="2023-09-22T00:00:00"/>
    <x v="0"/>
    <x v="1"/>
    <n v="1137.8800000000001"/>
    <x v="5"/>
    <x v="0"/>
    <x v="7"/>
    <n v="2831.91"/>
    <n v="19848.95"/>
  </r>
  <r>
    <x v="9667"/>
    <x v="0"/>
    <x v="3"/>
    <n v="619.79999999999995"/>
    <n v="0.46"/>
    <n v="6"/>
    <d v="2024-08-30T00:00:00"/>
    <d v="2024-09-03T00:00:00"/>
    <x v="2"/>
    <x v="2"/>
    <n v="130.54"/>
    <x v="2"/>
    <x v="1"/>
    <x v="1"/>
    <n v="489.26"/>
    <n v="3718.7999999999997"/>
  </r>
  <r>
    <x v="9668"/>
    <x v="2"/>
    <x v="4"/>
    <n v="1116.55"/>
    <n v="0.48"/>
    <n v="4"/>
    <d v="2023-12-23T00:00:00"/>
    <d v="2023-12-24T00:00:00"/>
    <x v="0"/>
    <x v="0"/>
    <n v="274.29000000000002"/>
    <x v="5"/>
    <x v="0"/>
    <x v="10"/>
    <n v="842.26"/>
    <n v="4466.2"/>
  </r>
  <r>
    <x v="9669"/>
    <x v="3"/>
    <x v="1"/>
    <n v="2627.82"/>
    <n v="0.34"/>
    <n v="5"/>
    <d v="2024-07-24T00:00:00"/>
    <d v="2024-07-31T00:00:00"/>
    <x v="0"/>
    <x v="2"/>
    <n v="385.28"/>
    <x v="0"/>
    <x v="1"/>
    <x v="4"/>
    <n v="2242.54"/>
    <n v="13139.1"/>
  </r>
  <r>
    <x v="9670"/>
    <x v="3"/>
    <x v="2"/>
    <n v="2369.56"/>
    <n v="0.13"/>
    <n v="8"/>
    <d v="2023-04-17T00:00:00"/>
    <d v="2023-04-23T00:00:00"/>
    <x v="2"/>
    <x v="2"/>
    <n v="706.27"/>
    <x v="1"/>
    <x v="0"/>
    <x v="3"/>
    <n v="1663.29"/>
    <n v="18956.48"/>
  </r>
  <r>
    <x v="9671"/>
    <x v="0"/>
    <x v="3"/>
    <n v="4945.41"/>
    <n v="0.39"/>
    <n v="5"/>
    <d v="2024-04-22T00:00:00"/>
    <d v="2024-04-26T00:00:00"/>
    <x v="2"/>
    <x v="2"/>
    <n v="579.03"/>
    <x v="0"/>
    <x v="1"/>
    <x v="3"/>
    <n v="4366.38"/>
    <n v="24727.05"/>
  </r>
  <r>
    <x v="9672"/>
    <x v="3"/>
    <x v="0"/>
    <n v="2988.42"/>
    <n v="0.37"/>
    <n v="2"/>
    <d v="2023-01-22T00:00:00"/>
    <d v="2023-01-27T00:00:00"/>
    <x v="1"/>
    <x v="0"/>
    <n v="212.96"/>
    <x v="4"/>
    <x v="0"/>
    <x v="6"/>
    <n v="2775.46"/>
    <n v="5976.84"/>
  </r>
  <r>
    <x v="9673"/>
    <x v="3"/>
    <x v="3"/>
    <n v="1704.43"/>
    <n v="0.28999999999999998"/>
    <n v="8"/>
    <d v="2024-04-02T00:00:00"/>
    <d v="2024-04-04T00:00:00"/>
    <x v="1"/>
    <x v="1"/>
    <n v="457.06"/>
    <x v="2"/>
    <x v="1"/>
    <x v="3"/>
    <n v="1247.3700000000001"/>
    <n v="13635.44"/>
  </r>
  <r>
    <x v="9674"/>
    <x v="2"/>
    <x v="3"/>
    <n v="4510.7299999999996"/>
    <n v="0.09"/>
    <n v="3"/>
    <d v="2023-02-15T00:00:00"/>
    <d v="2023-02-19T00:00:00"/>
    <x v="2"/>
    <x v="0"/>
    <n v="852.23"/>
    <x v="5"/>
    <x v="0"/>
    <x v="8"/>
    <n v="3658.4999999999995"/>
    <n v="13532.189999999999"/>
  </r>
  <r>
    <x v="9675"/>
    <x v="2"/>
    <x v="3"/>
    <n v="1629.85"/>
    <n v="0.1"/>
    <n v="5"/>
    <d v="2024-04-12T00:00:00"/>
    <d v="2024-04-14T00:00:00"/>
    <x v="0"/>
    <x v="1"/>
    <n v="248.58"/>
    <x v="3"/>
    <x v="1"/>
    <x v="3"/>
    <n v="1381.27"/>
    <n v="8149.25"/>
  </r>
  <r>
    <x v="9676"/>
    <x v="0"/>
    <x v="3"/>
    <n v="1441.5"/>
    <n v="0.28999999999999998"/>
    <n v="6"/>
    <d v="2023-02-21T00:00:00"/>
    <d v="2023-02-28T00:00:00"/>
    <x v="0"/>
    <x v="2"/>
    <n v="186.51"/>
    <x v="1"/>
    <x v="0"/>
    <x v="8"/>
    <n v="1254.99"/>
    <n v="8649"/>
  </r>
  <r>
    <x v="9677"/>
    <x v="0"/>
    <x v="2"/>
    <n v="2522.42"/>
    <n v="0.06"/>
    <n v="1"/>
    <d v="2024-04-10T00:00:00"/>
    <d v="2024-04-13T00:00:00"/>
    <x v="1"/>
    <x v="2"/>
    <n v="730.15"/>
    <x v="1"/>
    <x v="1"/>
    <x v="3"/>
    <n v="1792.27"/>
    <n v="2522.42"/>
  </r>
  <r>
    <x v="9678"/>
    <x v="3"/>
    <x v="0"/>
    <n v="4574.5600000000004"/>
    <n v="0.36"/>
    <n v="3"/>
    <d v="2024-11-15T00:00:00"/>
    <d v="2024-11-18T00:00:00"/>
    <x v="0"/>
    <x v="2"/>
    <n v="1278.79"/>
    <x v="0"/>
    <x v="1"/>
    <x v="11"/>
    <n v="3295.7700000000004"/>
    <n v="13723.68"/>
  </r>
  <r>
    <x v="9679"/>
    <x v="2"/>
    <x v="3"/>
    <n v="3571.72"/>
    <n v="0.11"/>
    <n v="1"/>
    <d v="2023-04-09T00:00:00"/>
    <d v="2023-04-13T00:00:00"/>
    <x v="1"/>
    <x v="2"/>
    <n v="952.77"/>
    <x v="2"/>
    <x v="0"/>
    <x v="3"/>
    <n v="2618.9499999999998"/>
    <n v="3571.72"/>
  </r>
  <r>
    <x v="9680"/>
    <x v="0"/>
    <x v="2"/>
    <n v="3419.67"/>
    <n v="0.46"/>
    <n v="7"/>
    <d v="2023-06-30T00:00:00"/>
    <d v="2023-07-07T00:00:00"/>
    <x v="0"/>
    <x v="1"/>
    <n v="718.1"/>
    <x v="2"/>
    <x v="0"/>
    <x v="9"/>
    <n v="2701.57"/>
    <n v="23937.690000000002"/>
  </r>
  <r>
    <x v="9681"/>
    <x v="0"/>
    <x v="1"/>
    <n v="3657.78"/>
    <n v="0.45"/>
    <n v="2"/>
    <d v="2023-02-05T00:00:00"/>
    <d v="2023-02-08T00:00:00"/>
    <x v="2"/>
    <x v="0"/>
    <n v="395.42"/>
    <x v="4"/>
    <x v="0"/>
    <x v="8"/>
    <n v="3262.36"/>
    <n v="7315.56"/>
  </r>
  <r>
    <x v="9682"/>
    <x v="1"/>
    <x v="3"/>
    <n v="3332.24"/>
    <n v="0.15"/>
    <n v="7"/>
    <d v="2024-03-10T00:00:00"/>
    <d v="2024-03-16T00:00:00"/>
    <x v="0"/>
    <x v="1"/>
    <n v="885.05"/>
    <x v="2"/>
    <x v="1"/>
    <x v="0"/>
    <n v="2447.1899999999996"/>
    <n v="23325.68"/>
  </r>
  <r>
    <x v="9683"/>
    <x v="0"/>
    <x v="2"/>
    <n v="3823"/>
    <n v="0.04"/>
    <n v="3"/>
    <d v="2024-06-13T00:00:00"/>
    <d v="2024-06-15T00:00:00"/>
    <x v="0"/>
    <x v="0"/>
    <n v="1059.21"/>
    <x v="0"/>
    <x v="1"/>
    <x v="9"/>
    <n v="2763.79"/>
    <n v="11469"/>
  </r>
  <r>
    <x v="9684"/>
    <x v="3"/>
    <x v="4"/>
    <n v="1044.53"/>
    <n v="0.31"/>
    <n v="3"/>
    <d v="2024-06-07T00:00:00"/>
    <d v="2024-06-12T00:00:00"/>
    <x v="0"/>
    <x v="2"/>
    <n v="137.69999999999999"/>
    <x v="1"/>
    <x v="1"/>
    <x v="9"/>
    <n v="906.82999999999993"/>
    <n v="3133.59"/>
  </r>
  <r>
    <x v="9685"/>
    <x v="2"/>
    <x v="1"/>
    <n v="968.57"/>
    <n v="0.22"/>
    <n v="1"/>
    <d v="2023-11-09T00:00:00"/>
    <d v="2023-11-15T00:00:00"/>
    <x v="1"/>
    <x v="2"/>
    <n v="202.07"/>
    <x v="4"/>
    <x v="0"/>
    <x v="11"/>
    <n v="766.5"/>
    <n v="968.57"/>
  </r>
  <r>
    <x v="9686"/>
    <x v="0"/>
    <x v="0"/>
    <n v="1874.6"/>
    <n v="7.0000000000000007E-2"/>
    <n v="7"/>
    <d v="2024-09-17T00:00:00"/>
    <d v="2024-09-21T00:00:00"/>
    <x v="1"/>
    <x v="0"/>
    <n v="94.06"/>
    <x v="0"/>
    <x v="1"/>
    <x v="7"/>
    <n v="1780.54"/>
    <n v="13122.199999999999"/>
  </r>
  <r>
    <x v="9687"/>
    <x v="1"/>
    <x v="3"/>
    <n v="4269.7"/>
    <n v="0.27"/>
    <n v="8"/>
    <d v="2024-03-05T00:00:00"/>
    <d v="2024-03-12T00:00:00"/>
    <x v="0"/>
    <x v="2"/>
    <n v="1051.83"/>
    <x v="4"/>
    <x v="1"/>
    <x v="0"/>
    <n v="3217.87"/>
    <n v="34157.599999999999"/>
  </r>
  <r>
    <x v="9688"/>
    <x v="2"/>
    <x v="3"/>
    <n v="3600.83"/>
    <n v="0.5"/>
    <n v="4"/>
    <d v="2023-08-05T00:00:00"/>
    <d v="2023-08-10T00:00:00"/>
    <x v="2"/>
    <x v="1"/>
    <n v="825.12"/>
    <x v="2"/>
    <x v="0"/>
    <x v="1"/>
    <n v="2775.71"/>
    <n v="14403.32"/>
  </r>
  <r>
    <x v="9689"/>
    <x v="0"/>
    <x v="2"/>
    <n v="2875.72"/>
    <n v="0.03"/>
    <n v="9"/>
    <d v="2024-01-19T00:00:00"/>
    <d v="2024-01-26T00:00:00"/>
    <x v="2"/>
    <x v="0"/>
    <n v="287.22000000000003"/>
    <x v="5"/>
    <x v="1"/>
    <x v="6"/>
    <n v="2588.5"/>
    <n v="25881.48"/>
  </r>
  <r>
    <x v="9690"/>
    <x v="1"/>
    <x v="0"/>
    <n v="195.29"/>
    <n v="0.13"/>
    <n v="4"/>
    <d v="2023-02-10T00:00:00"/>
    <d v="2023-02-13T00:00:00"/>
    <x v="2"/>
    <x v="0"/>
    <n v="21.7"/>
    <x v="3"/>
    <x v="0"/>
    <x v="8"/>
    <n v="173.59"/>
    <n v="781.16"/>
  </r>
  <r>
    <x v="9691"/>
    <x v="0"/>
    <x v="4"/>
    <n v="1255.43"/>
    <n v="0.27"/>
    <n v="5"/>
    <d v="2024-09-20T00:00:00"/>
    <d v="2024-09-23T00:00:00"/>
    <x v="1"/>
    <x v="0"/>
    <n v="212.91"/>
    <x v="4"/>
    <x v="1"/>
    <x v="7"/>
    <n v="1042.52"/>
    <n v="6277.1500000000005"/>
  </r>
  <r>
    <x v="9692"/>
    <x v="2"/>
    <x v="1"/>
    <n v="4037.22"/>
    <n v="0.4"/>
    <n v="6"/>
    <d v="2024-05-17T00:00:00"/>
    <d v="2024-05-19T00:00:00"/>
    <x v="2"/>
    <x v="1"/>
    <n v="866.81"/>
    <x v="5"/>
    <x v="1"/>
    <x v="5"/>
    <n v="3170.41"/>
    <n v="24223.32"/>
  </r>
  <r>
    <x v="9693"/>
    <x v="2"/>
    <x v="0"/>
    <n v="1288.18"/>
    <n v="0.01"/>
    <n v="9"/>
    <d v="2023-01-20T00:00:00"/>
    <d v="2023-01-26T00:00:00"/>
    <x v="1"/>
    <x v="0"/>
    <n v="300.41000000000003"/>
    <x v="5"/>
    <x v="0"/>
    <x v="6"/>
    <n v="987.77"/>
    <n v="11593.62"/>
  </r>
  <r>
    <x v="9694"/>
    <x v="2"/>
    <x v="3"/>
    <n v="3678.42"/>
    <n v="0.37"/>
    <n v="9"/>
    <d v="2023-05-04T00:00:00"/>
    <d v="2023-05-10T00:00:00"/>
    <x v="0"/>
    <x v="0"/>
    <n v="203.61"/>
    <x v="2"/>
    <x v="0"/>
    <x v="5"/>
    <n v="3474.81"/>
    <n v="33105.78"/>
  </r>
  <r>
    <x v="9695"/>
    <x v="3"/>
    <x v="2"/>
    <n v="1004.71"/>
    <n v="7.0000000000000007E-2"/>
    <n v="8"/>
    <d v="2024-09-15T00:00:00"/>
    <d v="2024-09-19T00:00:00"/>
    <x v="1"/>
    <x v="2"/>
    <n v="59.98"/>
    <x v="0"/>
    <x v="1"/>
    <x v="7"/>
    <n v="944.73"/>
    <n v="8037.68"/>
  </r>
  <r>
    <x v="9696"/>
    <x v="0"/>
    <x v="4"/>
    <n v="3071.2"/>
    <n v="0.42"/>
    <n v="2"/>
    <d v="2024-12-15T00:00:00"/>
    <d v="2024-12-21T00:00:00"/>
    <x v="2"/>
    <x v="0"/>
    <n v="600.4"/>
    <x v="4"/>
    <x v="1"/>
    <x v="10"/>
    <n v="2470.7999999999997"/>
    <n v="6142.4"/>
  </r>
  <r>
    <x v="9697"/>
    <x v="3"/>
    <x v="2"/>
    <n v="3178.24"/>
    <n v="0.35"/>
    <n v="1"/>
    <d v="2023-05-02T00:00:00"/>
    <d v="2023-05-09T00:00:00"/>
    <x v="0"/>
    <x v="1"/>
    <n v="332.8"/>
    <x v="3"/>
    <x v="0"/>
    <x v="5"/>
    <n v="2845.4399999999996"/>
    <n v="3178.24"/>
  </r>
  <r>
    <x v="9698"/>
    <x v="2"/>
    <x v="1"/>
    <n v="3784.63"/>
    <n v="0.23"/>
    <n v="2"/>
    <d v="2023-05-28T00:00:00"/>
    <d v="2023-06-01T00:00:00"/>
    <x v="0"/>
    <x v="1"/>
    <n v="601.73"/>
    <x v="5"/>
    <x v="0"/>
    <x v="5"/>
    <n v="3182.9"/>
    <n v="7569.26"/>
  </r>
  <r>
    <x v="9699"/>
    <x v="1"/>
    <x v="0"/>
    <n v="2247.88"/>
    <n v="0.41"/>
    <n v="6"/>
    <d v="2024-08-31T00:00:00"/>
    <d v="2024-09-01T00:00:00"/>
    <x v="0"/>
    <x v="2"/>
    <n v="123.46"/>
    <x v="1"/>
    <x v="1"/>
    <x v="1"/>
    <n v="2124.42"/>
    <n v="13487.28"/>
  </r>
  <r>
    <x v="9700"/>
    <x v="0"/>
    <x v="2"/>
    <n v="3200.11"/>
    <n v="0.37"/>
    <n v="7"/>
    <d v="2024-10-11T00:00:00"/>
    <d v="2024-10-13T00:00:00"/>
    <x v="0"/>
    <x v="1"/>
    <n v="552.23"/>
    <x v="2"/>
    <x v="1"/>
    <x v="2"/>
    <n v="2647.88"/>
    <n v="22400.77"/>
  </r>
  <r>
    <x v="9701"/>
    <x v="3"/>
    <x v="2"/>
    <n v="2486.15"/>
    <n v="0.38"/>
    <n v="6"/>
    <d v="2023-03-03T00:00:00"/>
    <d v="2023-03-07T00:00:00"/>
    <x v="2"/>
    <x v="2"/>
    <n v="131.29"/>
    <x v="0"/>
    <x v="0"/>
    <x v="0"/>
    <n v="2354.86"/>
    <n v="14916.900000000001"/>
  </r>
  <r>
    <x v="9702"/>
    <x v="0"/>
    <x v="3"/>
    <n v="4741.96"/>
    <n v="0.15"/>
    <n v="1"/>
    <d v="2023-03-05T00:00:00"/>
    <d v="2023-03-10T00:00:00"/>
    <x v="0"/>
    <x v="2"/>
    <n v="1409.78"/>
    <x v="2"/>
    <x v="0"/>
    <x v="0"/>
    <n v="3332.1800000000003"/>
    <n v="4741.96"/>
  </r>
  <r>
    <x v="9703"/>
    <x v="1"/>
    <x v="2"/>
    <n v="2657.22"/>
    <n v="0.31"/>
    <n v="1"/>
    <d v="2023-08-05T00:00:00"/>
    <d v="2023-08-12T00:00:00"/>
    <x v="1"/>
    <x v="1"/>
    <n v="234.3"/>
    <x v="5"/>
    <x v="0"/>
    <x v="1"/>
    <n v="2422.9199999999996"/>
    <n v="2657.22"/>
  </r>
  <r>
    <x v="9704"/>
    <x v="3"/>
    <x v="4"/>
    <n v="1127.03"/>
    <n v="7.0000000000000007E-2"/>
    <n v="1"/>
    <d v="2024-12-14T00:00:00"/>
    <d v="2024-12-17T00:00:00"/>
    <x v="0"/>
    <x v="0"/>
    <n v="283.81"/>
    <x v="2"/>
    <x v="1"/>
    <x v="10"/>
    <n v="843.22"/>
    <n v="1127.03"/>
  </r>
  <r>
    <x v="9705"/>
    <x v="2"/>
    <x v="0"/>
    <n v="3372.67"/>
    <n v="0.41"/>
    <n v="1"/>
    <d v="2023-01-24T00:00:00"/>
    <d v="2023-01-29T00:00:00"/>
    <x v="1"/>
    <x v="1"/>
    <n v="471.87"/>
    <x v="3"/>
    <x v="0"/>
    <x v="6"/>
    <n v="2900.8"/>
    <n v="3372.67"/>
  </r>
  <r>
    <x v="9706"/>
    <x v="3"/>
    <x v="1"/>
    <n v="2787.49"/>
    <n v="0.26"/>
    <n v="1"/>
    <d v="2024-02-21T00:00:00"/>
    <d v="2024-02-28T00:00:00"/>
    <x v="0"/>
    <x v="1"/>
    <n v="317.10000000000002"/>
    <x v="2"/>
    <x v="1"/>
    <x v="8"/>
    <n v="2470.39"/>
    <n v="2787.49"/>
  </r>
  <r>
    <x v="9707"/>
    <x v="0"/>
    <x v="2"/>
    <n v="4038.76"/>
    <n v="0.41"/>
    <n v="2"/>
    <d v="2024-02-22T00:00:00"/>
    <d v="2024-02-28T00:00:00"/>
    <x v="2"/>
    <x v="1"/>
    <n v="337.6"/>
    <x v="5"/>
    <x v="1"/>
    <x v="8"/>
    <n v="3701.1600000000003"/>
    <n v="8077.52"/>
  </r>
  <r>
    <x v="9708"/>
    <x v="0"/>
    <x v="4"/>
    <n v="966.87"/>
    <n v="0.11"/>
    <n v="2"/>
    <d v="2024-12-19T00:00:00"/>
    <d v="2024-12-22T00:00:00"/>
    <x v="0"/>
    <x v="2"/>
    <n v="258.91000000000003"/>
    <x v="1"/>
    <x v="1"/>
    <x v="10"/>
    <n v="707.96"/>
    <n v="1933.74"/>
  </r>
  <r>
    <x v="9709"/>
    <x v="0"/>
    <x v="1"/>
    <n v="1378.6"/>
    <n v="7.0000000000000007E-2"/>
    <n v="4"/>
    <d v="2024-10-11T00:00:00"/>
    <d v="2024-10-13T00:00:00"/>
    <x v="1"/>
    <x v="2"/>
    <n v="179.96"/>
    <x v="1"/>
    <x v="1"/>
    <x v="2"/>
    <n v="1198.6399999999999"/>
    <n v="5514.4"/>
  </r>
  <r>
    <x v="9710"/>
    <x v="0"/>
    <x v="4"/>
    <n v="4615.9799999999996"/>
    <n v="0.34"/>
    <n v="3"/>
    <d v="2024-11-07T00:00:00"/>
    <d v="2024-11-11T00:00:00"/>
    <x v="2"/>
    <x v="1"/>
    <n v="1084.45"/>
    <x v="3"/>
    <x v="1"/>
    <x v="11"/>
    <n v="3531.5299999999997"/>
    <n v="13847.939999999999"/>
  </r>
  <r>
    <x v="9711"/>
    <x v="2"/>
    <x v="2"/>
    <n v="4657.13"/>
    <n v="0.03"/>
    <n v="4"/>
    <d v="2024-01-09T00:00:00"/>
    <d v="2024-01-12T00:00:00"/>
    <x v="2"/>
    <x v="1"/>
    <n v="364.09"/>
    <x v="2"/>
    <x v="1"/>
    <x v="6"/>
    <n v="4293.04"/>
    <n v="18628.52"/>
  </r>
  <r>
    <x v="9712"/>
    <x v="3"/>
    <x v="2"/>
    <n v="2267.06"/>
    <n v="0.12"/>
    <n v="5"/>
    <d v="2023-10-14T00:00:00"/>
    <d v="2023-10-16T00:00:00"/>
    <x v="2"/>
    <x v="2"/>
    <n v="669.63"/>
    <x v="3"/>
    <x v="0"/>
    <x v="2"/>
    <n v="1597.4299999999998"/>
    <n v="11335.3"/>
  </r>
  <r>
    <x v="9713"/>
    <x v="2"/>
    <x v="0"/>
    <n v="333.98"/>
    <n v="0.45"/>
    <n v="4"/>
    <d v="2024-10-24T00:00:00"/>
    <d v="2024-10-29T00:00:00"/>
    <x v="2"/>
    <x v="1"/>
    <n v="64.98"/>
    <x v="4"/>
    <x v="1"/>
    <x v="2"/>
    <n v="269"/>
    <n v="1335.92"/>
  </r>
  <r>
    <x v="9714"/>
    <x v="2"/>
    <x v="3"/>
    <n v="1602.12"/>
    <n v="7.0000000000000007E-2"/>
    <n v="3"/>
    <d v="2024-06-06T00:00:00"/>
    <d v="2024-06-13T00:00:00"/>
    <x v="2"/>
    <x v="1"/>
    <n v="398.02"/>
    <x v="3"/>
    <x v="1"/>
    <x v="9"/>
    <n v="1204.0999999999999"/>
    <n v="4806.3599999999997"/>
  </r>
  <r>
    <x v="9715"/>
    <x v="2"/>
    <x v="4"/>
    <n v="1310.9"/>
    <n v="0.19"/>
    <n v="3"/>
    <d v="2023-03-15T00:00:00"/>
    <d v="2023-03-18T00:00:00"/>
    <x v="1"/>
    <x v="2"/>
    <n v="67.78"/>
    <x v="3"/>
    <x v="0"/>
    <x v="0"/>
    <n v="1243.1200000000001"/>
    <n v="3932.7000000000003"/>
  </r>
  <r>
    <x v="9716"/>
    <x v="0"/>
    <x v="3"/>
    <n v="2131.92"/>
    <n v="0.47"/>
    <n v="4"/>
    <d v="2024-10-23T00:00:00"/>
    <d v="2024-10-29T00:00:00"/>
    <x v="0"/>
    <x v="1"/>
    <n v="465.75"/>
    <x v="3"/>
    <x v="1"/>
    <x v="2"/>
    <n v="1666.17"/>
    <n v="8527.68"/>
  </r>
  <r>
    <x v="9717"/>
    <x v="0"/>
    <x v="3"/>
    <n v="1657.22"/>
    <n v="0.01"/>
    <n v="6"/>
    <d v="2023-08-21T00:00:00"/>
    <d v="2023-08-25T00:00:00"/>
    <x v="1"/>
    <x v="2"/>
    <n v="456.13"/>
    <x v="2"/>
    <x v="0"/>
    <x v="1"/>
    <n v="1201.0900000000001"/>
    <n v="9943.32"/>
  </r>
  <r>
    <x v="9718"/>
    <x v="0"/>
    <x v="1"/>
    <n v="4162.0600000000004"/>
    <n v="0.22"/>
    <n v="7"/>
    <d v="2024-01-09T00:00:00"/>
    <d v="2024-01-15T00:00:00"/>
    <x v="1"/>
    <x v="0"/>
    <n v="752.55"/>
    <x v="2"/>
    <x v="1"/>
    <x v="6"/>
    <n v="3409.51"/>
    <n v="29134.420000000002"/>
  </r>
  <r>
    <x v="9719"/>
    <x v="3"/>
    <x v="1"/>
    <n v="114.88"/>
    <n v="0.39"/>
    <n v="4"/>
    <d v="2023-10-20T00:00:00"/>
    <d v="2023-10-25T00:00:00"/>
    <x v="0"/>
    <x v="0"/>
    <n v="29.86"/>
    <x v="0"/>
    <x v="0"/>
    <x v="2"/>
    <n v="85.02"/>
    <n v="459.52"/>
  </r>
  <r>
    <x v="9720"/>
    <x v="1"/>
    <x v="4"/>
    <n v="3258.7"/>
    <n v="0.45"/>
    <n v="8"/>
    <d v="2024-06-22T00:00:00"/>
    <d v="2024-06-24T00:00:00"/>
    <x v="0"/>
    <x v="2"/>
    <n v="585.33000000000004"/>
    <x v="3"/>
    <x v="1"/>
    <x v="9"/>
    <n v="2673.37"/>
    <n v="26069.599999999999"/>
  </r>
  <r>
    <x v="9721"/>
    <x v="0"/>
    <x v="3"/>
    <n v="3354.92"/>
    <n v="0.37"/>
    <n v="6"/>
    <d v="2023-01-01T00:00:00"/>
    <d v="2023-01-06T00:00:00"/>
    <x v="0"/>
    <x v="1"/>
    <n v="984.32"/>
    <x v="3"/>
    <x v="0"/>
    <x v="6"/>
    <n v="2370.6"/>
    <n v="20129.52"/>
  </r>
  <r>
    <x v="9722"/>
    <x v="3"/>
    <x v="0"/>
    <n v="3337.07"/>
    <n v="0.44"/>
    <n v="5"/>
    <d v="2024-03-22T00:00:00"/>
    <d v="2024-03-25T00:00:00"/>
    <x v="2"/>
    <x v="0"/>
    <n v="280.52999999999997"/>
    <x v="4"/>
    <x v="1"/>
    <x v="0"/>
    <n v="3056.54"/>
    <n v="16685.350000000002"/>
  </r>
  <r>
    <x v="9723"/>
    <x v="0"/>
    <x v="3"/>
    <n v="2650.91"/>
    <n v="0.02"/>
    <n v="8"/>
    <d v="2024-10-06T00:00:00"/>
    <d v="2024-10-12T00:00:00"/>
    <x v="2"/>
    <x v="1"/>
    <n v="747.12"/>
    <x v="5"/>
    <x v="1"/>
    <x v="2"/>
    <n v="1903.79"/>
    <n v="21207.279999999999"/>
  </r>
  <r>
    <x v="9724"/>
    <x v="0"/>
    <x v="1"/>
    <n v="3094.41"/>
    <n v="0.05"/>
    <n v="6"/>
    <d v="2023-01-11T00:00:00"/>
    <d v="2023-01-17T00:00:00"/>
    <x v="2"/>
    <x v="1"/>
    <n v="609.12"/>
    <x v="2"/>
    <x v="0"/>
    <x v="6"/>
    <n v="2485.29"/>
    <n v="18566.46"/>
  </r>
  <r>
    <x v="9725"/>
    <x v="2"/>
    <x v="3"/>
    <n v="4071.42"/>
    <n v="0.37"/>
    <n v="1"/>
    <d v="2023-12-02T00:00:00"/>
    <d v="2023-12-09T00:00:00"/>
    <x v="2"/>
    <x v="1"/>
    <n v="1110.8"/>
    <x v="1"/>
    <x v="0"/>
    <x v="10"/>
    <n v="2960.62"/>
    <n v="4071.42"/>
  </r>
  <r>
    <x v="9726"/>
    <x v="2"/>
    <x v="2"/>
    <n v="3942.56"/>
    <n v="0.38"/>
    <n v="1"/>
    <d v="2024-02-28T00:00:00"/>
    <d v="2024-02-29T00:00:00"/>
    <x v="0"/>
    <x v="2"/>
    <n v="320.8"/>
    <x v="0"/>
    <x v="1"/>
    <x v="8"/>
    <n v="3621.7599999999998"/>
    <n v="3942.56"/>
  </r>
  <r>
    <x v="9727"/>
    <x v="2"/>
    <x v="2"/>
    <n v="269.66000000000003"/>
    <n v="0.3"/>
    <n v="6"/>
    <d v="2024-04-22T00:00:00"/>
    <d v="2024-04-23T00:00:00"/>
    <x v="0"/>
    <x v="0"/>
    <n v="75.09"/>
    <x v="4"/>
    <x v="1"/>
    <x v="3"/>
    <n v="194.57000000000002"/>
    <n v="1617.96"/>
  </r>
  <r>
    <x v="9728"/>
    <x v="3"/>
    <x v="0"/>
    <n v="249.14"/>
    <n v="0.37"/>
    <n v="8"/>
    <d v="2024-06-23T00:00:00"/>
    <d v="2024-06-27T00:00:00"/>
    <x v="0"/>
    <x v="0"/>
    <n v="43.13"/>
    <x v="0"/>
    <x v="1"/>
    <x v="9"/>
    <n v="206.01"/>
    <n v="1993.12"/>
  </r>
  <r>
    <x v="9729"/>
    <x v="1"/>
    <x v="4"/>
    <n v="4210.83"/>
    <n v="0.43"/>
    <n v="9"/>
    <d v="2023-10-12T00:00:00"/>
    <d v="2023-10-14T00:00:00"/>
    <x v="2"/>
    <x v="1"/>
    <n v="692.16"/>
    <x v="4"/>
    <x v="0"/>
    <x v="2"/>
    <n v="3518.67"/>
    <n v="37897.47"/>
  </r>
  <r>
    <x v="9730"/>
    <x v="1"/>
    <x v="3"/>
    <n v="2916.18"/>
    <n v="0.27"/>
    <n v="4"/>
    <d v="2023-05-24T00:00:00"/>
    <d v="2023-05-28T00:00:00"/>
    <x v="0"/>
    <x v="1"/>
    <n v="561.13"/>
    <x v="2"/>
    <x v="0"/>
    <x v="5"/>
    <n v="2355.0499999999997"/>
    <n v="11664.72"/>
  </r>
  <r>
    <x v="9731"/>
    <x v="3"/>
    <x v="2"/>
    <n v="4791.3900000000003"/>
    <n v="0.47"/>
    <n v="7"/>
    <d v="2023-11-15T00:00:00"/>
    <d v="2023-11-18T00:00:00"/>
    <x v="1"/>
    <x v="2"/>
    <n v="1288.9100000000001"/>
    <x v="5"/>
    <x v="0"/>
    <x v="11"/>
    <n v="3502.4800000000005"/>
    <n v="33539.730000000003"/>
  </r>
  <r>
    <x v="9732"/>
    <x v="0"/>
    <x v="4"/>
    <n v="2214.8000000000002"/>
    <n v="0.35"/>
    <n v="9"/>
    <d v="2024-03-31T00:00:00"/>
    <d v="2024-04-02T00:00:00"/>
    <x v="0"/>
    <x v="0"/>
    <n v="572.76"/>
    <x v="3"/>
    <x v="1"/>
    <x v="0"/>
    <n v="1642.0400000000002"/>
    <n v="19933.2"/>
  </r>
  <r>
    <x v="9733"/>
    <x v="3"/>
    <x v="2"/>
    <n v="966.03"/>
    <n v="0.24"/>
    <n v="8"/>
    <d v="2023-01-04T00:00:00"/>
    <d v="2023-01-05T00:00:00"/>
    <x v="2"/>
    <x v="0"/>
    <n v="78.31"/>
    <x v="2"/>
    <x v="0"/>
    <x v="6"/>
    <n v="887.72"/>
    <n v="7728.24"/>
  </r>
  <r>
    <x v="9734"/>
    <x v="0"/>
    <x v="4"/>
    <n v="2418.85"/>
    <n v="0.21"/>
    <n v="8"/>
    <d v="2024-07-16T00:00:00"/>
    <d v="2024-07-21T00:00:00"/>
    <x v="0"/>
    <x v="2"/>
    <n v="128.12"/>
    <x v="4"/>
    <x v="1"/>
    <x v="4"/>
    <n v="2290.73"/>
    <n v="19350.8"/>
  </r>
  <r>
    <x v="9735"/>
    <x v="3"/>
    <x v="4"/>
    <n v="2239.0700000000002"/>
    <n v="0.38"/>
    <n v="1"/>
    <d v="2023-04-10T00:00:00"/>
    <d v="2023-04-15T00:00:00"/>
    <x v="1"/>
    <x v="1"/>
    <n v="399.06"/>
    <x v="1"/>
    <x v="0"/>
    <x v="3"/>
    <n v="1840.0100000000002"/>
    <n v="2239.0700000000002"/>
  </r>
  <r>
    <x v="9736"/>
    <x v="3"/>
    <x v="2"/>
    <n v="2634.17"/>
    <n v="0.32"/>
    <n v="6"/>
    <d v="2024-01-17T00:00:00"/>
    <d v="2024-01-24T00:00:00"/>
    <x v="0"/>
    <x v="0"/>
    <n v="783.82"/>
    <x v="2"/>
    <x v="1"/>
    <x v="6"/>
    <n v="1850.35"/>
    <n v="15805.02"/>
  </r>
  <r>
    <x v="9737"/>
    <x v="3"/>
    <x v="1"/>
    <n v="4058.94"/>
    <n v="0.41"/>
    <n v="9"/>
    <d v="2024-12-01T00:00:00"/>
    <d v="2024-12-04T00:00:00"/>
    <x v="2"/>
    <x v="1"/>
    <n v="717.86"/>
    <x v="1"/>
    <x v="1"/>
    <x v="10"/>
    <n v="3341.08"/>
    <n v="36530.46"/>
  </r>
  <r>
    <x v="9738"/>
    <x v="1"/>
    <x v="4"/>
    <n v="3312.36"/>
    <n v="0.39"/>
    <n v="8"/>
    <d v="2023-03-23T00:00:00"/>
    <d v="2023-03-26T00:00:00"/>
    <x v="2"/>
    <x v="1"/>
    <n v="285.58"/>
    <x v="0"/>
    <x v="0"/>
    <x v="0"/>
    <n v="3026.78"/>
    <n v="26498.880000000001"/>
  </r>
  <r>
    <x v="9739"/>
    <x v="2"/>
    <x v="3"/>
    <n v="1007.85"/>
    <n v="0.26"/>
    <n v="2"/>
    <d v="2024-12-23T00:00:00"/>
    <d v="2024-12-30T00:00:00"/>
    <x v="1"/>
    <x v="0"/>
    <n v="159.87"/>
    <x v="2"/>
    <x v="1"/>
    <x v="10"/>
    <n v="847.98"/>
    <n v="2015.7"/>
  </r>
  <r>
    <x v="9740"/>
    <x v="3"/>
    <x v="2"/>
    <n v="3698.94"/>
    <n v="0.47"/>
    <n v="5"/>
    <d v="2023-12-22T00:00:00"/>
    <d v="2023-12-24T00:00:00"/>
    <x v="1"/>
    <x v="0"/>
    <n v="525.79"/>
    <x v="5"/>
    <x v="0"/>
    <x v="10"/>
    <n v="3173.15"/>
    <n v="18494.7"/>
  </r>
  <r>
    <x v="9741"/>
    <x v="1"/>
    <x v="1"/>
    <n v="3000.29"/>
    <n v="0.35"/>
    <n v="4"/>
    <d v="2023-10-09T00:00:00"/>
    <d v="2023-10-10T00:00:00"/>
    <x v="2"/>
    <x v="0"/>
    <n v="866.36"/>
    <x v="4"/>
    <x v="0"/>
    <x v="2"/>
    <n v="2133.9299999999998"/>
    <n v="12001.16"/>
  </r>
  <r>
    <x v="9742"/>
    <x v="2"/>
    <x v="2"/>
    <n v="2933.72"/>
    <n v="0.1"/>
    <n v="8"/>
    <d v="2024-10-03T00:00:00"/>
    <d v="2024-10-08T00:00:00"/>
    <x v="1"/>
    <x v="0"/>
    <n v="843.44"/>
    <x v="1"/>
    <x v="1"/>
    <x v="2"/>
    <n v="2090.2799999999997"/>
    <n v="23469.759999999998"/>
  </r>
  <r>
    <x v="9743"/>
    <x v="2"/>
    <x v="0"/>
    <n v="3423.46"/>
    <n v="0.31"/>
    <n v="9"/>
    <d v="2024-03-26T00:00:00"/>
    <d v="2024-03-28T00:00:00"/>
    <x v="1"/>
    <x v="0"/>
    <n v="232.79"/>
    <x v="2"/>
    <x v="1"/>
    <x v="0"/>
    <n v="3190.67"/>
    <n v="30811.14"/>
  </r>
  <r>
    <x v="9744"/>
    <x v="3"/>
    <x v="3"/>
    <n v="2863.43"/>
    <n v="0.1"/>
    <n v="3"/>
    <d v="2023-08-08T00:00:00"/>
    <d v="2023-08-14T00:00:00"/>
    <x v="0"/>
    <x v="1"/>
    <n v="310.35000000000002"/>
    <x v="4"/>
    <x v="0"/>
    <x v="1"/>
    <n v="2553.08"/>
    <n v="8590.2899999999991"/>
  </r>
  <r>
    <x v="9745"/>
    <x v="0"/>
    <x v="0"/>
    <n v="2341.8200000000002"/>
    <n v="0.28000000000000003"/>
    <n v="9"/>
    <d v="2023-02-14T00:00:00"/>
    <d v="2023-02-20T00:00:00"/>
    <x v="1"/>
    <x v="0"/>
    <n v="385.24"/>
    <x v="3"/>
    <x v="0"/>
    <x v="8"/>
    <n v="1956.5800000000002"/>
    <n v="21076.38"/>
  </r>
  <r>
    <x v="9746"/>
    <x v="0"/>
    <x v="4"/>
    <n v="3237.86"/>
    <n v="0.39"/>
    <n v="1"/>
    <d v="2023-11-12T00:00:00"/>
    <d v="2023-11-18T00:00:00"/>
    <x v="2"/>
    <x v="2"/>
    <n v="622.57000000000005"/>
    <x v="5"/>
    <x v="0"/>
    <x v="11"/>
    <n v="2615.29"/>
    <n v="3237.86"/>
  </r>
  <r>
    <x v="9747"/>
    <x v="0"/>
    <x v="4"/>
    <n v="3646.26"/>
    <n v="0.41"/>
    <n v="7"/>
    <d v="2024-06-14T00:00:00"/>
    <d v="2024-06-16T00:00:00"/>
    <x v="1"/>
    <x v="2"/>
    <n v="354.66"/>
    <x v="4"/>
    <x v="1"/>
    <x v="9"/>
    <n v="3291.6000000000004"/>
    <n v="25523.82"/>
  </r>
  <r>
    <x v="9748"/>
    <x v="3"/>
    <x v="0"/>
    <n v="1206.26"/>
    <n v="0.33"/>
    <n v="8"/>
    <d v="2024-12-23T00:00:00"/>
    <d v="2024-12-30T00:00:00"/>
    <x v="1"/>
    <x v="2"/>
    <n v="236.79"/>
    <x v="3"/>
    <x v="1"/>
    <x v="10"/>
    <n v="969.47"/>
    <n v="9650.08"/>
  </r>
  <r>
    <x v="9749"/>
    <x v="0"/>
    <x v="0"/>
    <n v="2535.54"/>
    <n v="0.39"/>
    <n v="6"/>
    <d v="2023-04-15T00:00:00"/>
    <d v="2023-04-17T00:00:00"/>
    <x v="1"/>
    <x v="0"/>
    <n v="255.86"/>
    <x v="1"/>
    <x v="0"/>
    <x v="3"/>
    <n v="2279.6799999999998"/>
    <n v="15213.24"/>
  </r>
  <r>
    <x v="9750"/>
    <x v="1"/>
    <x v="4"/>
    <n v="2345.0500000000002"/>
    <n v="0.24"/>
    <n v="4"/>
    <d v="2024-10-16T00:00:00"/>
    <d v="2024-10-23T00:00:00"/>
    <x v="1"/>
    <x v="2"/>
    <n v="364.09"/>
    <x v="5"/>
    <x v="1"/>
    <x v="2"/>
    <n v="1980.9600000000003"/>
    <n v="9380.2000000000007"/>
  </r>
  <r>
    <x v="9751"/>
    <x v="1"/>
    <x v="1"/>
    <n v="295.52999999999997"/>
    <n v="0.28000000000000003"/>
    <n v="4"/>
    <d v="2023-05-03T00:00:00"/>
    <d v="2023-05-07T00:00:00"/>
    <x v="1"/>
    <x v="1"/>
    <n v="53.45"/>
    <x v="0"/>
    <x v="0"/>
    <x v="5"/>
    <n v="242.07999999999998"/>
    <n v="1182.1199999999999"/>
  </r>
  <r>
    <x v="9752"/>
    <x v="1"/>
    <x v="3"/>
    <n v="4188.75"/>
    <n v="0.44"/>
    <n v="7"/>
    <d v="2024-05-03T00:00:00"/>
    <d v="2024-05-05T00:00:00"/>
    <x v="1"/>
    <x v="0"/>
    <n v="1230.7"/>
    <x v="4"/>
    <x v="1"/>
    <x v="5"/>
    <n v="2958.05"/>
    <n v="29321.25"/>
  </r>
  <r>
    <x v="9753"/>
    <x v="1"/>
    <x v="2"/>
    <n v="1949.17"/>
    <n v="0.25"/>
    <n v="6"/>
    <d v="2023-07-17T00:00:00"/>
    <d v="2023-07-23T00:00:00"/>
    <x v="2"/>
    <x v="1"/>
    <n v="130.96"/>
    <x v="4"/>
    <x v="0"/>
    <x v="4"/>
    <n v="1818.21"/>
    <n v="11695.02"/>
  </r>
  <r>
    <x v="9754"/>
    <x v="2"/>
    <x v="0"/>
    <n v="456.18"/>
    <n v="0.18"/>
    <n v="4"/>
    <d v="2023-09-05T00:00:00"/>
    <d v="2023-09-12T00:00:00"/>
    <x v="0"/>
    <x v="2"/>
    <n v="128.43"/>
    <x v="5"/>
    <x v="0"/>
    <x v="7"/>
    <n v="327.75"/>
    <n v="1824.72"/>
  </r>
  <r>
    <x v="9755"/>
    <x v="1"/>
    <x v="3"/>
    <n v="2343.71"/>
    <n v="0.4"/>
    <n v="5"/>
    <d v="2023-09-26T00:00:00"/>
    <d v="2023-09-28T00:00:00"/>
    <x v="2"/>
    <x v="2"/>
    <n v="197.02"/>
    <x v="1"/>
    <x v="0"/>
    <x v="7"/>
    <n v="2146.69"/>
    <n v="11718.55"/>
  </r>
  <r>
    <x v="9756"/>
    <x v="0"/>
    <x v="2"/>
    <n v="891.26"/>
    <n v="0.03"/>
    <n v="4"/>
    <d v="2024-07-21T00:00:00"/>
    <d v="2024-07-27T00:00:00"/>
    <x v="0"/>
    <x v="2"/>
    <n v="66.16"/>
    <x v="3"/>
    <x v="1"/>
    <x v="4"/>
    <n v="825.1"/>
    <n v="3565.04"/>
  </r>
  <r>
    <x v="9757"/>
    <x v="3"/>
    <x v="2"/>
    <n v="3551.63"/>
    <n v="0.48"/>
    <n v="1"/>
    <d v="2023-04-20T00:00:00"/>
    <d v="2023-04-26T00:00:00"/>
    <x v="0"/>
    <x v="0"/>
    <n v="438.89"/>
    <x v="0"/>
    <x v="0"/>
    <x v="3"/>
    <n v="3112.7400000000002"/>
    <n v="3551.63"/>
  </r>
  <r>
    <x v="9758"/>
    <x v="0"/>
    <x v="0"/>
    <n v="2901.68"/>
    <n v="0.17"/>
    <n v="4"/>
    <d v="2023-07-04T00:00:00"/>
    <d v="2023-07-06T00:00:00"/>
    <x v="2"/>
    <x v="1"/>
    <n v="553.79999999999995"/>
    <x v="4"/>
    <x v="0"/>
    <x v="4"/>
    <n v="2347.88"/>
    <n v="11606.72"/>
  </r>
  <r>
    <x v="9759"/>
    <x v="1"/>
    <x v="1"/>
    <n v="1423.56"/>
    <n v="0.31"/>
    <n v="6"/>
    <d v="2023-01-03T00:00:00"/>
    <d v="2023-01-05T00:00:00"/>
    <x v="1"/>
    <x v="0"/>
    <n v="219.23"/>
    <x v="2"/>
    <x v="0"/>
    <x v="6"/>
    <n v="1204.33"/>
    <n v="8541.36"/>
  </r>
  <r>
    <x v="9760"/>
    <x v="2"/>
    <x v="1"/>
    <n v="4757.32"/>
    <n v="0.34"/>
    <n v="2"/>
    <d v="2023-11-24T00:00:00"/>
    <d v="2023-11-28T00:00:00"/>
    <x v="2"/>
    <x v="0"/>
    <n v="859.14"/>
    <x v="1"/>
    <x v="0"/>
    <x v="11"/>
    <n v="3898.18"/>
    <n v="9514.64"/>
  </r>
  <r>
    <x v="9761"/>
    <x v="1"/>
    <x v="3"/>
    <n v="1529.55"/>
    <n v="7.0000000000000007E-2"/>
    <n v="7"/>
    <d v="2023-08-03T00:00:00"/>
    <d v="2023-08-06T00:00:00"/>
    <x v="1"/>
    <x v="1"/>
    <n v="374.28"/>
    <x v="0"/>
    <x v="0"/>
    <x v="1"/>
    <n v="1155.27"/>
    <n v="10706.85"/>
  </r>
  <r>
    <x v="9762"/>
    <x v="3"/>
    <x v="3"/>
    <n v="2819.48"/>
    <n v="0.41"/>
    <n v="9"/>
    <d v="2024-10-29T00:00:00"/>
    <d v="2024-11-04T00:00:00"/>
    <x v="0"/>
    <x v="0"/>
    <n v="726.57"/>
    <x v="2"/>
    <x v="1"/>
    <x v="2"/>
    <n v="2092.91"/>
    <n v="25375.32"/>
  </r>
  <r>
    <x v="9763"/>
    <x v="0"/>
    <x v="4"/>
    <n v="4027.68"/>
    <n v="0.28999999999999998"/>
    <n v="2"/>
    <d v="2023-10-16T00:00:00"/>
    <d v="2023-10-23T00:00:00"/>
    <x v="0"/>
    <x v="2"/>
    <n v="1170.3900000000001"/>
    <x v="5"/>
    <x v="0"/>
    <x v="2"/>
    <n v="2857.29"/>
    <n v="8055.36"/>
  </r>
  <r>
    <x v="9764"/>
    <x v="3"/>
    <x v="1"/>
    <n v="2618.0700000000002"/>
    <n v="0.16"/>
    <n v="7"/>
    <d v="2024-01-10T00:00:00"/>
    <d v="2024-01-14T00:00:00"/>
    <x v="0"/>
    <x v="2"/>
    <n v="737.1"/>
    <x v="4"/>
    <x v="1"/>
    <x v="6"/>
    <n v="1880.9700000000003"/>
    <n v="18326.490000000002"/>
  </r>
  <r>
    <x v="9765"/>
    <x v="3"/>
    <x v="3"/>
    <n v="4808.1899999999996"/>
    <n v="0.43"/>
    <n v="2"/>
    <d v="2023-04-08T00:00:00"/>
    <d v="2023-04-10T00:00:00"/>
    <x v="1"/>
    <x v="2"/>
    <n v="470.43"/>
    <x v="3"/>
    <x v="0"/>
    <x v="3"/>
    <n v="4337.7599999999993"/>
    <n v="9616.3799999999992"/>
  </r>
  <r>
    <x v="9766"/>
    <x v="3"/>
    <x v="4"/>
    <n v="4234.8900000000003"/>
    <n v="0.31"/>
    <n v="9"/>
    <d v="2023-10-08T00:00:00"/>
    <d v="2023-10-15T00:00:00"/>
    <x v="1"/>
    <x v="0"/>
    <n v="969.9"/>
    <x v="4"/>
    <x v="0"/>
    <x v="2"/>
    <n v="3264.9900000000002"/>
    <n v="38114.01"/>
  </r>
  <r>
    <x v="9767"/>
    <x v="0"/>
    <x v="2"/>
    <n v="4612.99"/>
    <n v="0.39"/>
    <n v="1"/>
    <d v="2024-08-05T00:00:00"/>
    <d v="2024-08-12T00:00:00"/>
    <x v="0"/>
    <x v="0"/>
    <n v="1095.1400000000001"/>
    <x v="2"/>
    <x v="1"/>
    <x v="1"/>
    <n v="3517.8499999999995"/>
    <n v="4612.99"/>
  </r>
  <r>
    <x v="9768"/>
    <x v="1"/>
    <x v="3"/>
    <n v="1926.24"/>
    <n v="0.5"/>
    <n v="4"/>
    <d v="2023-04-27T00:00:00"/>
    <d v="2023-04-30T00:00:00"/>
    <x v="0"/>
    <x v="2"/>
    <n v="326.81"/>
    <x v="0"/>
    <x v="0"/>
    <x v="3"/>
    <n v="1599.43"/>
    <n v="7704.96"/>
  </r>
  <r>
    <x v="9769"/>
    <x v="3"/>
    <x v="4"/>
    <n v="2786.94"/>
    <n v="7.0000000000000007E-2"/>
    <n v="2"/>
    <d v="2023-06-05T00:00:00"/>
    <d v="2023-06-09T00:00:00"/>
    <x v="2"/>
    <x v="0"/>
    <n v="756.24"/>
    <x v="5"/>
    <x v="0"/>
    <x v="9"/>
    <n v="2030.7"/>
    <n v="5573.88"/>
  </r>
  <r>
    <x v="9770"/>
    <x v="0"/>
    <x v="1"/>
    <n v="4216.8100000000004"/>
    <n v="0.37"/>
    <n v="1"/>
    <d v="2023-12-03T00:00:00"/>
    <d v="2023-12-10T00:00:00"/>
    <x v="1"/>
    <x v="2"/>
    <n v="1010.24"/>
    <x v="3"/>
    <x v="0"/>
    <x v="10"/>
    <n v="3206.5700000000006"/>
    <n v="4216.8100000000004"/>
  </r>
  <r>
    <x v="9771"/>
    <x v="2"/>
    <x v="2"/>
    <n v="4527.1499999999996"/>
    <n v="0.38"/>
    <n v="2"/>
    <d v="2023-12-24T00:00:00"/>
    <d v="2023-12-25T00:00:00"/>
    <x v="0"/>
    <x v="2"/>
    <n v="681.41"/>
    <x v="2"/>
    <x v="0"/>
    <x v="10"/>
    <n v="3845.74"/>
    <n v="9054.2999999999993"/>
  </r>
  <r>
    <x v="9772"/>
    <x v="0"/>
    <x v="3"/>
    <n v="4727.38"/>
    <n v="0.44"/>
    <n v="6"/>
    <d v="2023-04-22T00:00:00"/>
    <d v="2023-04-23T00:00:00"/>
    <x v="0"/>
    <x v="0"/>
    <n v="735.04"/>
    <x v="1"/>
    <x v="0"/>
    <x v="3"/>
    <n v="3992.34"/>
    <n v="28364.28"/>
  </r>
  <r>
    <x v="9773"/>
    <x v="2"/>
    <x v="1"/>
    <n v="4407.84"/>
    <n v="0.2"/>
    <n v="5"/>
    <d v="2023-01-30T00:00:00"/>
    <d v="2023-02-01T00:00:00"/>
    <x v="2"/>
    <x v="1"/>
    <n v="632.48"/>
    <x v="3"/>
    <x v="0"/>
    <x v="6"/>
    <n v="3775.36"/>
    <n v="22039.200000000001"/>
  </r>
  <r>
    <x v="9774"/>
    <x v="0"/>
    <x v="2"/>
    <n v="3680.7"/>
    <n v="0.43"/>
    <n v="1"/>
    <d v="2024-10-02T00:00:00"/>
    <d v="2024-10-04T00:00:00"/>
    <x v="2"/>
    <x v="1"/>
    <n v="649.95000000000005"/>
    <x v="1"/>
    <x v="1"/>
    <x v="2"/>
    <n v="3030.75"/>
    <n v="3680.7"/>
  </r>
  <r>
    <x v="9775"/>
    <x v="1"/>
    <x v="0"/>
    <n v="218.65"/>
    <n v="0.32"/>
    <n v="3"/>
    <d v="2023-04-10T00:00:00"/>
    <d v="2023-04-15T00:00:00"/>
    <x v="1"/>
    <x v="2"/>
    <n v="50.94"/>
    <x v="0"/>
    <x v="0"/>
    <x v="3"/>
    <n v="167.71"/>
    <n v="655.95"/>
  </r>
  <r>
    <x v="9776"/>
    <x v="3"/>
    <x v="1"/>
    <n v="1643.27"/>
    <n v="0.03"/>
    <n v="6"/>
    <d v="2024-02-06T00:00:00"/>
    <d v="2024-02-07T00:00:00"/>
    <x v="2"/>
    <x v="2"/>
    <n v="212.72"/>
    <x v="1"/>
    <x v="1"/>
    <x v="8"/>
    <n v="1430.55"/>
    <n v="9859.619999999999"/>
  </r>
  <r>
    <x v="9777"/>
    <x v="1"/>
    <x v="0"/>
    <n v="731.79"/>
    <n v="0.02"/>
    <n v="5"/>
    <d v="2024-01-21T00:00:00"/>
    <d v="2024-01-28T00:00:00"/>
    <x v="1"/>
    <x v="0"/>
    <n v="78.33"/>
    <x v="5"/>
    <x v="1"/>
    <x v="6"/>
    <n v="653.45999999999992"/>
    <n v="3658.95"/>
  </r>
  <r>
    <x v="9778"/>
    <x v="0"/>
    <x v="3"/>
    <n v="858.32"/>
    <n v="0.24"/>
    <n v="6"/>
    <d v="2024-08-31T00:00:00"/>
    <d v="2024-09-03T00:00:00"/>
    <x v="0"/>
    <x v="0"/>
    <n v="50.22"/>
    <x v="5"/>
    <x v="1"/>
    <x v="1"/>
    <n v="808.1"/>
    <n v="5149.92"/>
  </r>
  <r>
    <x v="9779"/>
    <x v="3"/>
    <x v="4"/>
    <n v="1525.45"/>
    <n v="0.39"/>
    <n v="8"/>
    <d v="2023-11-23T00:00:00"/>
    <d v="2023-11-30T00:00:00"/>
    <x v="0"/>
    <x v="0"/>
    <n v="380.24"/>
    <x v="5"/>
    <x v="0"/>
    <x v="11"/>
    <n v="1145.21"/>
    <n v="12203.6"/>
  </r>
  <r>
    <x v="9780"/>
    <x v="2"/>
    <x v="3"/>
    <n v="466.23"/>
    <n v="0.19"/>
    <n v="6"/>
    <d v="2023-04-22T00:00:00"/>
    <d v="2023-04-25T00:00:00"/>
    <x v="0"/>
    <x v="2"/>
    <n v="65.53"/>
    <x v="4"/>
    <x v="0"/>
    <x v="3"/>
    <n v="400.70000000000005"/>
    <n v="2797.38"/>
  </r>
  <r>
    <x v="9781"/>
    <x v="0"/>
    <x v="1"/>
    <n v="1290.8599999999999"/>
    <n v="0.43"/>
    <n v="5"/>
    <d v="2023-02-28T00:00:00"/>
    <d v="2023-03-06T00:00:00"/>
    <x v="2"/>
    <x v="2"/>
    <n v="307.79000000000002"/>
    <x v="1"/>
    <x v="0"/>
    <x v="8"/>
    <n v="983.06999999999994"/>
    <n v="6454.2999999999993"/>
  </r>
  <r>
    <x v="9782"/>
    <x v="3"/>
    <x v="0"/>
    <n v="4789.2"/>
    <n v="0.25"/>
    <n v="4"/>
    <d v="2023-10-01T00:00:00"/>
    <d v="2023-10-08T00:00:00"/>
    <x v="0"/>
    <x v="0"/>
    <n v="373.14"/>
    <x v="2"/>
    <x v="0"/>
    <x v="2"/>
    <n v="4416.0599999999995"/>
    <n v="19156.8"/>
  </r>
  <r>
    <x v="9783"/>
    <x v="2"/>
    <x v="0"/>
    <n v="1628.52"/>
    <n v="0.01"/>
    <n v="5"/>
    <d v="2023-09-20T00:00:00"/>
    <d v="2023-09-26T00:00:00"/>
    <x v="1"/>
    <x v="1"/>
    <n v="298.06"/>
    <x v="3"/>
    <x v="0"/>
    <x v="7"/>
    <n v="1330.46"/>
    <n v="8142.6"/>
  </r>
  <r>
    <x v="9784"/>
    <x v="2"/>
    <x v="2"/>
    <n v="882.59"/>
    <n v="0.49"/>
    <n v="9"/>
    <d v="2023-07-08T00:00:00"/>
    <d v="2023-07-13T00:00:00"/>
    <x v="0"/>
    <x v="1"/>
    <n v="132.05000000000001"/>
    <x v="0"/>
    <x v="0"/>
    <x v="4"/>
    <n v="750.54"/>
    <n v="7943.31"/>
  </r>
  <r>
    <x v="9785"/>
    <x v="1"/>
    <x v="3"/>
    <n v="3619.67"/>
    <n v="0.24"/>
    <n v="6"/>
    <d v="2024-01-17T00:00:00"/>
    <d v="2024-01-18T00:00:00"/>
    <x v="1"/>
    <x v="1"/>
    <n v="610.29999999999995"/>
    <x v="4"/>
    <x v="1"/>
    <x v="6"/>
    <n v="3009.37"/>
    <n v="21718.02"/>
  </r>
  <r>
    <x v="9786"/>
    <x v="0"/>
    <x v="3"/>
    <n v="4159.68"/>
    <n v="0.33"/>
    <n v="5"/>
    <d v="2024-12-08T00:00:00"/>
    <d v="2024-12-12T00:00:00"/>
    <x v="2"/>
    <x v="2"/>
    <n v="1170.27"/>
    <x v="1"/>
    <x v="1"/>
    <x v="10"/>
    <n v="2989.4100000000003"/>
    <n v="20798.400000000001"/>
  </r>
  <r>
    <x v="9787"/>
    <x v="2"/>
    <x v="1"/>
    <n v="1638.79"/>
    <n v="0.1"/>
    <n v="8"/>
    <d v="2024-09-24T00:00:00"/>
    <d v="2024-10-01T00:00:00"/>
    <x v="2"/>
    <x v="0"/>
    <n v="108.58"/>
    <x v="2"/>
    <x v="1"/>
    <x v="7"/>
    <n v="1530.21"/>
    <n v="13110.32"/>
  </r>
  <r>
    <x v="9788"/>
    <x v="3"/>
    <x v="0"/>
    <n v="1464.64"/>
    <n v="0.15"/>
    <n v="5"/>
    <d v="2024-10-18T00:00:00"/>
    <d v="2024-10-22T00:00:00"/>
    <x v="2"/>
    <x v="1"/>
    <n v="226.99"/>
    <x v="5"/>
    <x v="1"/>
    <x v="2"/>
    <n v="1237.6500000000001"/>
    <n v="7323.2000000000007"/>
  </r>
  <r>
    <x v="9789"/>
    <x v="2"/>
    <x v="1"/>
    <n v="1284.6199999999999"/>
    <n v="0.24"/>
    <n v="5"/>
    <d v="2024-08-17T00:00:00"/>
    <d v="2024-08-20T00:00:00"/>
    <x v="2"/>
    <x v="0"/>
    <n v="330.37"/>
    <x v="3"/>
    <x v="1"/>
    <x v="1"/>
    <n v="954.24999999999989"/>
    <n v="6423.0999999999995"/>
  </r>
  <r>
    <x v="9790"/>
    <x v="2"/>
    <x v="1"/>
    <n v="2026.98"/>
    <n v="0.43"/>
    <n v="8"/>
    <d v="2024-12-09T00:00:00"/>
    <d v="2024-12-13T00:00:00"/>
    <x v="2"/>
    <x v="1"/>
    <n v="414.56"/>
    <x v="5"/>
    <x v="1"/>
    <x v="10"/>
    <n v="1612.42"/>
    <n v="16215.84"/>
  </r>
  <r>
    <x v="9791"/>
    <x v="1"/>
    <x v="0"/>
    <n v="527.44000000000005"/>
    <n v="0.05"/>
    <n v="9"/>
    <d v="2023-12-25T00:00:00"/>
    <d v="2023-12-27T00:00:00"/>
    <x v="1"/>
    <x v="0"/>
    <n v="155.97"/>
    <x v="4"/>
    <x v="0"/>
    <x v="10"/>
    <n v="371.47"/>
    <n v="4746.9600000000009"/>
  </r>
  <r>
    <x v="9792"/>
    <x v="1"/>
    <x v="1"/>
    <n v="3378.73"/>
    <n v="0.39"/>
    <n v="8"/>
    <d v="2023-07-02T00:00:00"/>
    <d v="2023-07-04T00:00:00"/>
    <x v="2"/>
    <x v="1"/>
    <n v="797.32"/>
    <x v="2"/>
    <x v="0"/>
    <x v="4"/>
    <n v="2581.41"/>
    <n v="27029.84"/>
  </r>
  <r>
    <x v="9793"/>
    <x v="3"/>
    <x v="0"/>
    <n v="4128.91"/>
    <n v="0.28999999999999998"/>
    <n v="9"/>
    <d v="2023-08-18T00:00:00"/>
    <d v="2023-08-25T00:00:00"/>
    <x v="0"/>
    <x v="2"/>
    <n v="304.66000000000003"/>
    <x v="3"/>
    <x v="0"/>
    <x v="1"/>
    <n v="3824.25"/>
    <n v="37160.19"/>
  </r>
  <r>
    <x v="9794"/>
    <x v="1"/>
    <x v="1"/>
    <n v="3352.04"/>
    <n v="0.25"/>
    <n v="9"/>
    <d v="2023-01-13T00:00:00"/>
    <d v="2023-01-18T00:00:00"/>
    <x v="0"/>
    <x v="2"/>
    <n v="484.36"/>
    <x v="2"/>
    <x v="0"/>
    <x v="6"/>
    <n v="2867.68"/>
    <n v="30168.36"/>
  </r>
  <r>
    <x v="9795"/>
    <x v="2"/>
    <x v="4"/>
    <n v="2163.88"/>
    <n v="0.44"/>
    <n v="8"/>
    <d v="2023-04-11T00:00:00"/>
    <d v="2023-04-15T00:00:00"/>
    <x v="1"/>
    <x v="2"/>
    <n v="286.18"/>
    <x v="0"/>
    <x v="0"/>
    <x v="3"/>
    <n v="1877.7"/>
    <n v="17311.04"/>
  </r>
  <r>
    <x v="9796"/>
    <x v="2"/>
    <x v="1"/>
    <n v="1515.92"/>
    <n v="0.06"/>
    <n v="7"/>
    <d v="2024-03-27T00:00:00"/>
    <d v="2024-04-03T00:00:00"/>
    <x v="2"/>
    <x v="1"/>
    <n v="261.76"/>
    <x v="5"/>
    <x v="1"/>
    <x v="0"/>
    <n v="1254.1600000000001"/>
    <n v="10611.44"/>
  </r>
  <r>
    <x v="9797"/>
    <x v="1"/>
    <x v="1"/>
    <n v="2106.29"/>
    <n v="0.5"/>
    <n v="7"/>
    <d v="2024-12-29T00:00:00"/>
    <d v="2025-01-03T00:00:00"/>
    <x v="2"/>
    <x v="2"/>
    <n v="432.57"/>
    <x v="1"/>
    <x v="1"/>
    <x v="10"/>
    <n v="1673.72"/>
    <n v="14744.029999999999"/>
  </r>
  <r>
    <x v="9798"/>
    <x v="2"/>
    <x v="4"/>
    <n v="2176.8000000000002"/>
    <n v="0.43"/>
    <n v="1"/>
    <d v="2024-04-23T00:00:00"/>
    <d v="2024-04-24T00:00:00"/>
    <x v="2"/>
    <x v="0"/>
    <n v="245.9"/>
    <x v="0"/>
    <x v="1"/>
    <x v="3"/>
    <n v="1930.9"/>
    <n v="2176.8000000000002"/>
  </r>
  <r>
    <x v="9799"/>
    <x v="2"/>
    <x v="3"/>
    <n v="3363.5"/>
    <n v="0.16"/>
    <n v="7"/>
    <d v="2023-05-23T00:00:00"/>
    <d v="2023-05-27T00:00:00"/>
    <x v="2"/>
    <x v="2"/>
    <n v="696.77"/>
    <x v="2"/>
    <x v="0"/>
    <x v="5"/>
    <n v="2666.73"/>
    <n v="23544.5"/>
  </r>
  <r>
    <x v="9800"/>
    <x v="3"/>
    <x v="0"/>
    <n v="4647.5"/>
    <n v="0.23"/>
    <n v="6"/>
    <d v="2023-01-28T00:00:00"/>
    <d v="2023-01-31T00:00:00"/>
    <x v="1"/>
    <x v="2"/>
    <n v="538.99"/>
    <x v="4"/>
    <x v="0"/>
    <x v="6"/>
    <n v="4108.51"/>
    <n v="27885"/>
  </r>
  <r>
    <x v="9801"/>
    <x v="1"/>
    <x v="2"/>
    <n v="445.87"/>
    <n v="0.01"/>
    <n v="1"/>
    <d v="2024-03-16T00:00:00"/>
    <d v="2024-03-19T00:00:00"/>
    <x v="1"/>
    <x v="2"/>
    <n v="36.15"/>
    <x v="3"/>
    <x v="1"/>
    <x v="0"/>
    <n v="409.72"/>
    <n v="445.87"/>
  </r>
  <r>
    <x v="9802"/>
    <x v="2"/>
    <x v="4"/>
    <n v="4771.43"/>
    <n v="0.26"/>
    <n v="8"/>
    <d v="2023-07-11T00:00:00"/>
    <d v="2023-07-12T00:00:00"/>
    <x v="2"/>
    <x v="0"/>
    <n v="849.94"/>
    <x v="3"/>
    <x v="0"/>
    <x v="4"/>
    <n v="3921.4900000000002"/>
    <n v="38171.440000000002"/>
  </r>
  <r>
    <x v="9803"/>
    <x v="1"/>
    <x v="3"/>
    <n v="4559.99"/>
    <n v="0.27"/>
    <n v="9"/>
    <d v="2023-07-22T00:00:00"/>
    <d v="2023-07-24T00:00:00"/>
    <x v="1"/>
    <x v="2"/>
    <n v="784.51"/>
    <x v="4"/>
    <x v="0"/>
    <x v="4"/>
    <n v="3775.4799999999996"/>
    <n v="41039.909999999996"/>
  </r>
  <r>
    <x v="9804"/>
    <x v="3"/>
    <x v="1"/>
    <n v="676.89"/>
    <n v="0.46"/>
    <n v="2"/>
    <d v="2023-08-09T00:00:00"/>
    <d v="2023-08-11T00:00:00"/>
    <x v="2"/>
    <x v="0"/>
    <n v="102.65"/>
    <x v="2"/>
    <x v="0"/>
    <x v="1"/>
    <n v="574.24"/>
    <n v="1353.78"/>
  </r>
  <r>
    <x v="9805"/>
    <x v="1"/>
    <x v="3"/>
    <n v="999.57"/>
    <n v="0.19"/>
    <n v="4"/>
    <d v="2023-05-03T00:00:00"/>
    <d v="2023-05-05T00:00:00"/>
    <x v="2"/>
    <x v="1"/>
    <n v="182.86"/>
    <x v="2"/>
    <x v="0"/>
    <x v="5"/>
    <n v="816.71"/>
    <n v="3998.28"/>
  </r>
  <r>
    <x v="9806"/>
    <x v="2"/>
    <x v="4"/>
    <n v="1626.82"/>
    <n v="0.28999999999999998"/>
    <n v="7"/>
    <d v="2023-05-13T00:00:00"/>
    <d v="2023-05-17T00:00:00"/>
    <x v="0"/>
    <x v="1"/>
    <n v="284.67"/>
    <x v="3"/>
    <x v="0"/>
    <x v="5"/>
    <n v="1342.1499999999999"/>
    <n v="11387.74"/>
  </r>
  <r>
    <x v="9807"/>
    <x v="1"/>
    <x v="1"/>
    <n v="2842.36"/>
    <n v="0.37"/>
    <n v="1"/>
    <d v="2023-08-23T00:00:00"/>
    <d v="2023-08-28T00:00:00"/>
    <x v="1"/>
    <x v="0"/>
    <n v="557.58000000000004"/>
    <x v="2"/>
    <x v="0"/>
    <x v="1"/>
    <n v="2284.7800000000002"/>
    <n v="2842.36"/>
  </r>
  <r>
    <x v="9808"/>
    <x v="2"/>
    <x v="3"/>
    <n v="758.93"/>
    <n v="0.3"/>
    <n v="8"/>
    <d v="2023-06-19T00:00:00"/>
    <d v="2023-06-20T00:00:00"/>
    <x v="0"/>
    <x v="2"/>
    <n v="221.43"/>
    <x v="3"/>
    <x v="0"/>
    <x v="9"/>
    <n v="537.5"/>
    <n v="6071.44"/>
  </r>
  <r>
    <x v="9809"/>
    <x v="2"/>
    <x v="2"/>
    <n v="1081.6400000000001"/>
    <n v="0.08"/>
    <n v="9"/>
    <d v="2023-01-20T00:00:00"/>
    <d v="2023-01-26T00:00:00"/>
    <x v="0"/>
    <x v="1"/>
    <n v="245.12"/>
    <x v="3"/>
    <x v="0"/>
    <x v="6"/>
    <n v="836.5200000000001"/>
    <n v="9734.76"/>
  </r>
  <r>
    <x v="9810"/>
    <x v="2"/>
    <x v="0"/>
    <n v="4523.1099999999997"/>
    <n v="0.09"/>
    <n v="8"/>
    <d v="2024-08-20T00:00:00"/>
    <d v="2024-08-27T00:00:00"/>
    <x v="1"/>
    <x v="0"/>
    <n v="1204.51"/>
    <x v="0"/>
    <x v="1"/>
    <x v="1"/>
    <n v="3318.5999999999995"/>
    <n v="36184.879999999997"/>
  </r>
  <r>
    <x v="9811"/>
    <x v="3"/>
    <x v="0"/>
    <n v="635.57000000000005"/>
    <n v="7.0000000000000007E-2"/>
    <n v="2"/>
    <d v="2024-09-24T00:00:00"/>
    <d v="2024-10-01T00:00:00"/>
    <x v="0"/>
    <x v="0"/>
    <n v="110.82"/>
    <x v="3"/>
    <x v="1"/>
    <x v="7"/>
    <n v="524.75"/>
    <n v="1271.1400000000001"/>
  </r>
  <r>
    <x v="9812"/>
    <x v="1"/>
    <x v="4"/>
    <n v="2054.5"/>
    <n v="0.11"/>
    <n v="8"/>
    <d v="2023-10-03T00:00:00"/>
    <d v="2023-10-07T00:00:00"/>
    <x v="0"/>
    <x v="1"/>
    <n v="458.38"/>
    <x v="3"/>
    <x v="0"/>
    <x v="2"/>
    <n v="1596.12"/>
    <n v="16436"/>
  </r>
  <r>
    <x v="9813"/>
    <x v="3"/>
    <x v="1"/>
    <n v="3838.71"/>
    <n v="0.16"/>
    <n v="8"/>
    <d v="2024-11-24T00:00:00"/>
    <d v="2024-11-27T00:00:00"/>
    <x v="0"/>
    <x v="1"/>
    <n v="254.16"/>
    <x v="4"/>
    <x v="1"/>
    <x v="11"/>
    <n v="3584.55"/>
    <n v="30709.68"/>
  </r>
  <r>
    <x v="9814"/>
    <x v="1"/>
    <x v="1"/>
    <n v="4454.0600000000004"/>
    <n v="0.37"/>
    <n v="2"/>
    <d v="2023-02-05T00:00:00"/>
    <d v="2023-02-10T00:00:00"/>
    <x v="2"/>
    <x v="0"/>
    <n v="1128.68"/>
    <x v="5"/>
    <x v="0"/>
    <x v="8"/>
    <n v="3325.38"/>
    <n v="8908.1200000000008"/>
  </r>
  <r>
    <x v="9815"/>
    <x v="3"/>
    <x v="0"/>
    <n v="1746.61"/>
    <n v="0.03"/>
    <n v="9"/>
    <d v="2023-04-22T00:00:00"/>
    <d v="2023-04-27T00:00:00"/>
    <x v="0"/>
    <x v="0"/>
    <n v="500.49"/>
    <x v="0"/>
    <x v="0"/>
    <x v="3"/>
    <n v="1246.1199999999999"/>
    <n v="15719.49"/>
  </r>
  <r>
    <x v="9816"/>
    <x v="0"/>
    <x v="3"/>
    <n v="905.74"/>
    <n v="0.41"/>
    <n v="1"/>
    <d v="2024-08-01T00:00:00"/>
    <d v="2024-08-05T00:00:00"/>
    <x v="2"/>
    <x v="2"/>
    <n v="265.81"/>
    <x v="2"/>
    <x v="1"/>
    <x v="1"/>
    <n v="639.93000000000006"/>
    <n v="905.74"/>
  </r>
  <r>
    <x v="9817"/>
    <x v="2"/>
    <x v="1"/>
    <n v="3711.36"/>
    <n v="0.13"/>
    <n v="7"/>
    <d v="2023-07-19T00:00:00"/>
    <d v="2023-07-22T00:00:00"/>
    <x v="1"/>
    <x v="2"/>
    <n v="357.28"/>
    <x v="1"/>
    <x v="0"/>
    <x v="4"/>
    <n v="3354.08"/>
    <n v="25979.52"/>
  </r>
  <r>
    <x v="9818"/>
    <x v="2"/>
    <x v="2"/>
    <n v="3885.53"/>
    <n v="0.31"/>
    <n v="2"/>
    <d v="2024-06-25T00:00:00"/>
    <d v="2024-06-30T00:00:00"/>
    <x v="2"/>
    <x v="1"/>
    <n v="1131.29"/>
    <x v="2"/>
    <x v="1"/>
    <x v="9"/>
    <n v="2754.2400000000002"/>
    <n v="7771.06"/>
  </r>
  <r>
    <x v="9819"/>
    <x v="3"/>
    <x v="2"/>
    <n v="4902.16"/>
    <n v="0.28000000000000003"/>
    <n v="8"/>
    <d v="2024-12-08T00:00:00"/>
    <d v="2024-12-12T00:00:00"/>
    <x v="2"/>
    <x v="1"/>
    <n v="909.95"/>
    <x v="2"/>
    <x v="1"/>
    <x v="10"/>
    <n v="3992.21"/>
    <n v="39217.279999999999"/>
  </r>
  <r>
    <x v="9820"/>
    <x v="0"/>
    <x v="1"/>
    <n v="783.76"/>
    <n v="0.08"/>
    <n v="8"/>
    <d v="2023-05-15T00:00:00"/>
    <d v="2023-05-18T00:00:00"/>
    <x v="2"/>
    <x v="1"/>
    <n v="206.54"/>
    <x v="0"/>
    <x v="0"/>
    <x v="5"/>
    <n v="577.22"/>
    <n v="6270.08"/>
  </r>
  <r>
    <x v="9821"/>
    <x v="2"/>
    <x v="1"/>
    <n v="3576.16"/>
    <n v="0.14000000000000001"/>
    <n v="4"/>
    <d v="2023-05-02T00:00:00"/>
    <d v="2023-05-08T00:00:00"/>
    <x v="0"/>
    <x v="2"/>
    <n v="849.27"/>
    <x v="0"/>
    <x v="0"/>
    <x v="5"/>
    <n v="2726.89"/>
    <n v="14304.64"/>
  </r>
  <r>
    <x v="9822"/>
    <x v="1"/>
    <x v="0"/>
    <n v="2144.73"/>
    <n v="0.15"/>
    <n v="8"/>
    <d v="2024-10-25T00:00:00"/>
    <d v="2024-10-29T00:00:00"/>
    <x v="1"/>
    <x v="0"/>
    <n v="593.17999999999995"/>
    <x v="5"/>
    <x v="1"/>
    <x v="2"/>
    <n v="1551.5500000000002"/>
    <n v="17157.84"/>
  </r>
  <r>
    <x v="9823"/>
    <x v="3"/>
    <x v="4"/>
    <n v="4581.68"/>
    <n v="0.31"/>
    <n v="5"/>
    <d v="2023-09-22T00:00:00"/>
    <d v="2023-09-28T00:00:00"/>
    <x v="0"/>
    <x v="0"/>
    <n v="933.32"/>
    <x v="4"/>
    <x v="0"/>
    <x v="7"/>
    <n v="3648.36"/>
    <n v="22908.400000000001"/>
  </r>
  <r>
    <x v="9824"/>
    <x v="2"/>
    <x v="0"/>
    <n v="2098.37"/>
    <n v="0.39"/>
    <n v="9"/>
    <d v="2023-10-17T00:00:00"/>
    <d v="2023-10-20T00:00:00"/>
    <x v="0"/>
    <x v="1"/>
    <n v="276.20999999999998"/>
    <x v="5"/>
    <x v="0"/>
    <x v="2"/>
    <n v="1822.1599999999999"/>
    <n v="18885.329999999998"/>
  </r>
  <r>
    <x v="9825"/>
    <x v="2"/>
    <x v="4"/>
    <n v="2285.21"/>
    <n v="0.5"/>
    <n v="1"/>
    <d v="2024-12-13T00:00:00"/>
    <d v="2024-12-14T00:00:00"/>
    <x v="2"/>
    <x v="0"/>
    <n v="548.61"/>
    <x v="4"/>
    <x v="1"/>
    <x v="10"/>
    <n v="1736.6"/>
    <n v="2285.21"/>
  </r>
  <r>
    <x v="9826"/>
    <x v="3"/>
    <x v="2"/>
    <n v="721.3"/>
    <n v="0.05"/>
    <n v="5"/>
    <d v="2024-07-20T00:00:00"/>
    <d v="2024-07-26T00:00:00"/>
    <x v="0"/>
    <x v="2"/>
    <n v="87.91"/>
    <x v="1"/>
    <x v="1"/>
    <x v="4"/>
    <n v="633.39"/>
    <n v="3606.5"/>
  </r>
  <r>
    <x v="9827"/>
    <x v="3"/>
    <x v="4"/>
    <n v="1672.59"/>
    <n v="0.47"/>
    <n v="9"/>
    <d v="2024-09-19T00:00:00"/>
    <d v="2024-09-26T00:00:00"/>
    <x v="2"/>
    <x v="0"/>
    <n v="195.02"/>
    <x v="1"/>
    <x v="1"/>
    <x v="7"/>
    <n v="1477.57"/>
    <n v="15053.31"/>
  </r>
  <r>
    <x v="9828"/>
    <x v="1"/>
    <x v="0"/>
    <n v="2064.12"/>
    <n v="0.28000000000000003"/>
    <n v="6"/>
    <d v="2024-08-13T00:00:00"/>
    <d v="2024-08-15T00:00:00"/>
    <x v="1"/>
    <x v="2"/>
    <n v="191.46"/>
    <x v="4"/>
    <x v="1"/>
    <x v="1"/>
    <n v="1872.6599999999999"/>
    <n v="12384.72"/>
  </r>
  <r>
    <x v="9829"/>
    <x v="1"/>
    <x v="1"/>
    <n v="185.79"/>
    <n v="0.18"/>
    <n v="4"/>
    <d v="2024-01-04T00:00:00"/>
    <d v="2024-01-08T00:00:00"/>
    <x v="1"/>
    <x v="2"/>
    <n v="12.88"/>
    <x v="5"/>
    <x v="1"/>
    <x v="6"/>
    <n v="172.91"/>
    <n v="743.16"/>
  </r>
  <r>
    <x v="9830"/>
    <x v="2"/>
    <x v="4"/>
    <n v="2244.11"/>
    <n v="0.14000000000000001"/>
    <n v="1"/>
    <d v="2024-06-07T00:00:00"/>
    <d v="2024-06-11T00:00:00"/>
    <x v="2"/>
    <x v="2"/>
    <n v="563.65"/>
    <x v="4"/>
    <x v="1"/>
    <x v="9"/>
    <n v="1680.46"/>
    <n v="2244.11"/>
  </r>
  <r>
    <x v="9831"/>
    <x v="2"/>
    <x v="0"/>
    <n v="1747.96"/>
    <n v="0.1"/>
    <n v="6"/>
    <d v="2024-05-18T00:00:00"/>
    <d v="2024-05-22T00:00:00"/>
    <x v="1"/>
    <x v="2"/>
    <n v="219.44"/>
    <x v="4"/>
    <x v="1"/>
    <x v="5"/>
    <n v="1528.52"/>
    <n v="10487.76"/>
  </r>
  <r>
    <x v="9832"/>
    <x v="3"/>
    <x v="2"/>
    <n v="4038.81"/>
    <n v="0.28000000000000003"/>
    <n v="7"/>
    <d v="2023-02-27T00:00:00"/>
    <d v="2023-03-03T00:00:00"/>
    <x v="0"/>
    <x v="2"/>
    <n v="604.05999999999995"/>
    <x v="4"/>
    <x v="0"/>
    <x v="8"/>
    <n v="3434.75"/>
    <n v="28271.67"/>
  </r>
  <r>
    <x v="9833"/>
    <x v="2"/>
    <x v="4"/>
    <n v="624.85"/>
    <n v="0.47"/>
    <n v="7"/>
    <d v="2024-05-19T00:00:00"/>
    <d v="2024-05-20T00:00:00"/>
    <x v="0"/>
    <x v="2"/>
    <n v="152.30000000000001"/>
    <x v="2"/>
    <x v="1"/>
    <x v="5"/>
    <n v="472.55"/>
    <n v="4373.95"/>
  </r>
  <r>
    <x v="9834"/>
    <x v="2"/>
    <x v="2"/>
    <n v="3825.03"/>
    <n v="0.09"/>
    <n v="9"/>
    <d v="2024-03-18T00:00:00"/>
    <d v="2024-03-24T00:00:00"/>
    <x v="2"/>
    <x v="1"/>
    <n v="225.36"/>
    <x v="0"/>
    <x v="1"/>
    <x v="0"/>
    <n v="3599.67"/>
    <n v="34425.270000000004"/>
  </r>
  <r>
    <x v="9835"/>
    <x v="3"/>
    <x v="2"/>
    <n v="3598.66"/>
    <n v="0.22"/>
    <n v="4"/>
    <d v="2024-08-02T00:00:00"/>
    <d v="2024-08-04T00:00:00"/>
    <x v="1"/>
    <x v="2"/>
    <n v="477.43"/>
    <x v="1"/>
    <x v="1"/>
    <x v="1"/>
    <n v="3121.23"/>
    <n v="14394.64"/>
  </r>
  <r>
    <x v="9836"/>
    <x v="2"/>
    <x v="3"/>
    <n v="1284.73"/>
    <n v="0.1"/>
    <n v="4"/>
    <d v="2023-07-20T00:00:00"/>
    <d v="2023-07-27T00:00:00"/>
    <x v="0"/>
    <x v="0"/>
    <n v="360.07"/>
    <x v="4"/>
    <x v="0"/>
    <x v="4"/>
    <n v="924.66000000000008"/>
    <n v="5138.92"/>
  </r>
  <r>
    <x v="9837"/>
    <x v="2"/>
    <x v="4"/>
    <n v="508.03"/>
    <n v="0.09"/>
    <n v="5"/>
    <d v="2024-02-18T00:00:00"/>
    <d v="2024-02-24T00:00:00"/>
    <x v="0"/>
    <x v="0"/>
    <n v="51.2"/>
    <x v="4"/>
    <x v="1"/>
    <x v="8"/>
    <n v="456.83"/>
    <n v="2540.1499999999996"/>
  </r>
  <r>
    <x v="9838"/>
    <x v="0"/>
    <x v="0"/>
    <n v="4224.9799999999996"/>
    <n v="0.43"/>
    <n v="9"/>
    <d v="2024-03-22T00:00:00"/>
    <d v="2024-03-24T00:00:00"/>
    <x v="1"/>
    <x v="1"/>
    <n v="299.44"/>
    <x v="3"/>
    <x v="1"/>
    <x v="0"/>
    <n v="3925.5399999999995"/>
    <n v="38024.819999999992"/>
  </r>
  <r>
    <x v="9839"/>
    <x v="1"/>
    <x v="4"/>
    <n v="1322.21"/>
    <n v="0.13"/>
    <n v="2"/>
    <d v="2024-03-21T00:00:00"/>
    <d v="2024-03-26T00:00:00"/>
    <x v="0"/>
    <x v="1"/>
    <n v="386.98"/>
    <x v="0"/>
    <x v="1"/>
    <x v="0"/>
    <n v="935.23"/>
    <n v="2644.42"/>
  </r>
  <r>
    <x v="9840"/>
    <x v="3"/>
    <x v="4"/>
    <n v="813.24"/>
    <n v="0.12"/>
    <n v="4"/>
    <d v="2024-06-13T00:00:00"/>
    <d v="2024-06-14T00:00:00"/>
    <x v="1"/>
    <x v="2"/>
    <n v="177.8"/>
    <x v="0"/>
    <x v="1"/>
    <x v="9"/>
    <n v="635.44000000000005"/>
    <n v="3252.96"/>
  </r>
  <r>
    <x v="9841"/>
    <x v="0"/>
    <x v="2"/>
    <n v="1859.28"/>
    <n v="0.45"/>
    <n v="9"/>
    <d v="2024-02-09T00:00:00"/>
    <d v="2024-02-11T00:00:00"/>
    <x v="0"/>
    <x v="0"/>
    <n v="473.19"/>
    <x v="5"/>
    <x v="1"/>
    <x v="8"/>
    <n v="1386.09"/>
    <n v="16733.52"/>
  </r>
  <r>
    <x v="9842"/>
    <x v="1"/>
    <x v="2"/>
    <n v="2064.33"/>
    <n v="0.19"/>
    <n v="6"/>
    <d v="2023-07-28T00:00:00"/>
    <d v="2023-07-30T00:00:00"/>
    <x v="1"/>
    <x v="2"/>
    <n v="187.27"/>
    <x v="1"/>
    <x v="0"/>
    <x v="4"/>
    <n v="1877.06"/>
    <n v="12385.98"/>
  </r>
  <r>
    <x v="9843"/>
    <x v="1"/>
    <x v="2"/>
    <n v="1697.83"/>
    <n v="0"/>
    <n v="6"/>
    <d v="2024-11-05T00:00:00"/>
    <d v="2024-11-08T00:00:00"/>
    <x v="2"/>
    <x v="2"/>
    <n v="89.7"/>
    <x v="4"/>
    <x v="1"/>
    <x v="11"/>
    <n v="1608.1299999999999"/>
    <n v="10186.98"/>
  </r>
  <r>
    <x v="9844"/>
    <x v="1"/>
    <x v="2"/>
    <n v="4884.76"/>
    <n v="0.36"/>
    <n v="7"/>
    <d v="2024-02-05T00:00:00"/>
    <d v="2024-02-11T00:00:00"/>
    <x v="0"/>
    <x v="2"/>
    <n v="929.19"/>
    <x v="0"/>
    <x v="1"/>
    <x v="8"/>
    <n v="3955.57"/>
    <n v="34193.32"/>
  </r>
  <r>
    <x v="9845"/>
    <x v="0"/>
    <x v="0"/>
    <n v="4416.0200000000004"/>
    <n v="0.26"/>
    <n v="5"/>
    <d v="2024-08-23T00:00:00"/>
    <d v="2024-08-26T00:00:00"/>
    <x v="0"/>
    <x v="1"/>
    <n v="949.4"/>
    <x v="3"/>
    <x v="1"/>
    <x v="1"/>
    <n v="3466.6200000000003"/>
    <n v="22080.100000000002"/>
  </r>
  <r>
    <x v="9846"/>
    <x v="0"/>
    <x v="1"/>
    <n v="4377.58"/>
    <n v="0.39"/>
    <n v="4"/>
    <d v="2023-07-01T00:00:00"/>
    <d v="2023-07-02T00:00:00"/>
    <x v="1"/>
    <x v="2"/>
    <n v="463.78"/>
    <x v="1"/>
    <x v="0"/>
    <x v="4"/>
    <n v="3913.8"/>
    <n v="17510.32"/>
  </r>
  <r>
    <x v="9847"/>
    <x v="1"/>
    <x v="3"/>
    <n v="2053.96"/>
    <n v="0.28999999999999998"/>
    <n v="3"/>
    <d v="2023-06-01T00:00:00"/>
    <d v="2023-06-02T00:00:00"/>
    <x v="2"/>
    <x v="2"/>
    <n v="112.4"/>
    <x v="0"/>
    <x v="0"/>
    <x v="9"/>
    <n v="1941.56"/>
    <n v="6161.88"/>
  </r>
  <r>
    <x v="9848"/>
    <x v="2"/>
    <x v="2"/>
    <n v="4818.0600000000004"/>
    <n v="0.18"/>
    <n v="2"/>
    <d v="2023-01-15T00:00:00"/>
    <d v="2023-01-17T00:00:00"/>
    <x v="0"/>
    <x v="1"/>
    <n v="1408.27"/>
    <x v="4"/>
    <x v="0"/>
    <x v="6"/>
    <n v="3409.7900000000004"/>
    <n v="9636.1200000000008"/>
  </r>
  <r>
    <x v="9849"/>
    <x v="2"/>
    <x v="2"/>
    <n v="3451.67"/>
    <n v="0.03"/>
    <n v="7"/>
    <d v="2023-12-07T00:00:00"/>
    <d v="2023-12-10T00:00:00"/>
    <x v="1"/>
    <x v="0"/>
    <n v="488.36"/>
    <x v="5"/>
    <x v="0"/>
    <x v="10"/>
    <n v="2963.31"/>
    <n v="24161.690000000002"/>
  </r>
  <r>
    <x v="9850"/>
    <x v="0"/>
    <x v="3"/>
    <n v="4176.7700000000004"/>
    <n v="0.43"/>
    <n v="5"/>
    <d v="2023-09-09T00:00:00"/>
    <d v="2023-09-12T00:00:00"/>
    <x v="2"/>
    <x v="0"/>
    <n v="959.1"/>
    <x v="5"/>
    <x v="0"/>
    <x v="7"/>
    <n v="3217.6700000000005"/>
    <n v="20883.850000000002"/>
  </r>
  <r>
    <x v="9851"/>
    <x v="0"/>
    <x v="2"/>
    <n v="2554.29"/>
    <n v="0.1"/>
    <n v="1"/>
    <d v="2024-08-10T00:00:00"/>
    <d v="2024-08-12T00:00:00"/>
    <x v="1"/>
    <x v="1"/>
    <n v="429.01"/>
    <x v="2"/>
    <x v="1"/>
    <x v="1"/>
    <n v="2125.2799999999997"/>
    <n v="2554.29"/>
  </r>
  <r>
    <x v="9852"/>
    <x v="0"/>
    <x v="1"/>
    <n v="887.02"/>
    <n v="0.49"/>
    <n v="4"/>
    <d v="2024-06-09T00:00:00"/>
    <d v="2024-06-16T00:00:00"/>
    <x v="1"/>
    <x v="2"/>
    <n v="101.32"/>
    <x v="5"/>
    <x v="1"/>
    <x v="9"/>
    <n v="785.7"/>
    <n v="3548.08"/>
  </r>
  <r>
    <x v="9853"/>
    <x v="1"/>
    <x v="4"/>
    <n v="4445.74"/>
    <n v="0.12"/>
    <n v="9"/>
    <d v="2024-11-17T00:00:00"/>
    <d v="2024-11-19T00:00:00"/>
    <x v="2"/>
    <x v="2"/>
    <n v="1282.06"/>
    <x v="3"/>
    <x v="1"/>
    <x v="11"/>
    <n v="3163.68"/>
    <n v="40011.659999999996"/>
  </r>
  <r>
    <x v="9854"/>
    <x v="2"/>
    <x v="3"/>
    <n v="2483.4899999999998"/>
    <n v="0.41"/>
    <n v="8"/>
    <d v="2024-01-01T00:00:00"/>
    <d v="2024-01-06T00:00:00"/>
    <x v="1"/>
    <x v="0"/>
    <n v="466.03"/>
    <x v="5"/>
    <x v="1"/>
    <x v="6"/>
    <n v="2017.4599999999998"/>
    <n v="19867.919999999998"/>
  </r>
  <r>
    <x v="9855"/>
    <x v="0"/>
    <x v="0"/>
    <n v="4845.92"/>
    <n v="0.39"/>
    <n v="7"/>
    <d v="2023-04-02T00:00:00"/>
    <d v="2023-04-06T00:00:00"/>
    <x v="0"/>
    <x v="2"/>
    <n v="654.54999999999995"/>
    <x v="2"/>
    <x v="0"/>
    <x v="3"/>
    <n v="4191.37"/>
    <n v="33921.440000000002"/>
  </r>
  <r>
    <x v="9856"/>
    <x v="0"/>
    <x v="3"/>
    <n v="1348.82"/>
    <n v="0.23"/>
    <n v="5"/>
    <d v="2023-08-05T00:00:00"/>
    <d v="2023-08-11T00:00:00"/>
    <x v="0"/>
    <x v="2"/>
    <n v="315.77999999999997"/>
    <x v="0"/>
    <x v="0"/>
    <x v="1"/>
    <n v="1033.04"/>
    <n v="6744.0999999999995"/>
  </r>
  <r>
    <x v="9857"/>
    <x v="3"/>
    <x v="1"/>
    <n v="4962.66"/>
    <n v="0.2"/>
    <n v="1"/>
    <d v="2023-04-02T00:00:00"/>
    <d v="2023-04-03T00:00:00"/>
    <x v="2"/>
    <x v="2"/>
    <n v="1018.78"/>
    <x v="1"/>
    <x v="0"/>
    <x v="3"/>
    <n v="3943.88"/>
    <n v="4962.66"/>
  </r>
  <r>
    <x v="9858"/>
    <x v="1"/>
    <x v="0"/>
    <n v="1189.8800000000001"/>
    <n v="0.35"/>
    <n v="5"/>
    <d v="2023-10-14T00:00:00"/>
    <d v="2023-10-15T00:00:00"/>
    <x v="0"/>
    <x v="1"/>
    <n v="268.88"/>
    <x v="2"/>
    <x v="0"/>
    <x v="2"/>
    <n v="921.00000000000011"/>
    <n v="5949.4000000000005"/>
  </r>
  <r>
    <x v="9859"/>
    <x v="3"/>
    <x v="4"/>
    <n v="1904.02"/>
    <n v="0.26"/>
    <n v="8"/>
    <d v="2023-04-10T00:00:00"/>
    <d v="2023-04-15T00:00:00"/>
    <x v="2"/>
    <x v="2"/>
    <n v="490.41"/>
    <x v="0"/>
    <x v="0"/>
    <x v="3"/>
    <n v="1413.61"/>
    <n v="15232.16"/>
  </r>
  <r>
    <x v="9860"/>
    <x v="2"/>
    <x v="2"/>
    <n v="3010.68"/>
    <n v="0.32"/>
    <n v="4"/>
    <d v="2023-02-27T00:00:00"/>
    <d v="2023-03-06T00:00:00"/>
    <x v="1"/>
    <x v="2"/>
    <n v="272.83999999999997"/>
    <x v="2"/>
    <x v="0"/>
    <x v="8"/>
    <n v="2737.8399999999997"/>
    <n v="12042.72"/>
  </r>
  <r>
    <x v="9861"/>
    <x v="3"/>
    <x v="3"/>
    <n v="3497.28"/>
    <n v="0.24"/>
    <n v="5"/>
    <d v="2024-11-10T00:00:00"/>
    <d v="2024-11-13T00:00:00"/>
    <x v="2"/>
    <x v="1"/>
    <n v="228.4"/>
    <x v="3"/>
    <x v="1"/>
    <x v="11"/>
    <n v="3268.88"/>
    <n v="17486.400000000001"/>
  </r>
  <r>
    <x v="9862"/>
    <x v="3"/>
    <x v="0"/>
    <n v="3629.38"/>
    <n v="0.28000000000000003"/>
    <n v="8"/>
    <d v="2024-03-21T00:00:00"/>
    <d v="2024-03-27T00:00:00"/>
    <x v="0"/>
    <x v="0"/>
    <n v="601.36"/>
    <x v="1"/>
    <x v="1"/>
    <x v="0"/>
    <n v="3028.02"/>
    <n v="29035.040000000001"/>
  </r>
  <r>
    <x v="9863"/>
    <x v="3"/>
    <x v="3"/>
    <n v="2433.64"/>
    <n v="0.09"/>
    <n v="5"/>
    <d v="2023-07-01T00:00:00"/>
    <d v="2023-07-08T00:00:00"/>
    <x v="0"/>
    <x v="1"/>
    <n v="135.31"/>
    <x v="5"/>
    <x v="0"/>
    <x v="4"/>
    <n v="2298.33"/>
    <n v="12168.199999999999"/>
  </r>
  <r>
    <x v="9864"/>
    <x v="1"/>
    <x v="4"/>
    <n v="476.45"/>
    <n v="0.03"/>
    <n v="4"/>
    <d v="2024-05-23T00:00:00"/>
    <d v="2024-05-27T00:00:00"/>
    <x v="2"/>
    <x v="1"/>
    <n v="48.81"/>
    <x v="3"/>
    <x v="1"/>
    <x v="5"/>
    <n v="427.64"/>
    <n v="1905.8"/>
  </r>
  <r>
    <x v="9865"/>
    <x v="2"/>
    <x v="3"/>
    <n v="2530.64"/>
    <n v="0.18"/>
    <n v="4"/>
    <d v="2024-11-30T00:00:00"/>
    <d v="2024-12-07T00:00:00"/>
    <x v="0"/>
    <x v="1"/>
    <n v="231.33"/>
    <x v="3"/>
    <x v="1"/>
    <x v="11"/>
    <n v="2299.31"/>
    <n v="10122.56"/>
  </r>
  <r>
    <x v="9866"/>
    <x v="3"/>
    <x v="0"/>
    <n v="1739.97"/>
    <n v="0.23"/>
    <n v="6"/>
    <d v="2024-01-30T00:00:00"/>
    <d v="2024-02-02T00:00:00"/>
    <x v="2"/>
    <x v="2"/>
    <n v="419.92"/>
    <x v="1"/>
    <x v="1"/>
    <x v="6"/>
    <n v="1320.05"/>
    <n v="10439.82"/>
  </r>
  <r>
    <x v="9867"/>
    <x v="1"/>
    <x v="1"/>
    <n v="3322.51"/>
    <n v="0.45"/>
    <n v="1"/>
    <d v="2023-06-03T00:00:00"/>
    <d v="2023-06-08T00:00:00"/>
    <x v="0"/>
    <x v="0"/>
    <n v="816.77"/>
    <x v="5"/>
    <x v="0"/>
    <x v="9"/>
    <n v="2505.7400000000002"/>
    <n v="3322.51"/>
  </r>
  <r>
    <x v="9868"/>
    <x v="2"/>
    <x v="0"/>
    <n v="993.15"/>
    <n v="0.21"/>
    <n v="4"/>
    <d v="2023-10-13T00:00:00"/>
    <d v="2023-10-18T00:00:00"/>
    <x v="2"/>
    <x v="2"/>
    <n v="82.75"/>
    <x v="3"/>
    <x v="0"/>
    <x v="2"/>
    <n v="910.4"/>
    <n v="3972.6"/>
  </r>
  <r>
    <x v="9869"/>
    <x v="0"/>
    <x v="3"/>
    <n v="2030.17"/>
    <n v="0.22"/>
    <n v="1"/>
    <d v="2023-10-20T00:00:00"/>
    <d v="2023-10-25T00:00:00"/>
    <x v="0"/>
    <x v="1"/>
    <n v="259.77"/>
    <x v="4"/>
    <x v="0"/>
    <x v="2"/>
    <n v="1770.4"/>
    <n v="2030.17"/>
  </r>
  <r>
    <x v="9870"/>
    <x v="3"/>
    <x v="4"/>
    <n v="4833.9799999999996"/>
    <n v="0.34"/>
    <n v="6"/>
    <d v="2023-03-15T00:00:00"/>
    <d v="2023-03-16T00:00:00"/>
    <x v="0"/>
    <x v="2"/>
    <n v="1099.76"/>
    <x v="3"/>
    <x v="0"/>
    <x v="0"/>
    <n v="3734.2199999999993"/>
    <n v="29003.879999999997"/>
  </r>
  <r>
    <x v="9871"/>
    <x v="2"/>
    <x v="2"/>
    <n v="535.45000000000005"/>
    <n v="0.1"/>
    <n v="8"/>
    <d v="2023-12-18T00:00:00"/>
    <d v="2023-12-19T00:00:00"/>
    <x v="2"/>
    <x v="0"/>
    <n v="53.94"/>
    <x v="2"/>
    <x v="0"/>
    <x v="10"/>
    <n v="481.51000000000005"/>
    <n v="4283.6000000000004"/>
  </r>
  <r>
    <x v="9872"/>
    <x v="3"/>
    <x v="2"/>
    <n v="3051.44"/>
    <n v="0.44"/>
    <n v="4"/>
    <d v="2023-03-10T00:00:00"/>
    <d v="2023-03-13T00:00:00"/>
    <x v="0"/>
    <x v="0"/>
    <n v="417.94"/>
    <x v="3"/>
    <x v="0"/>
    <x v="0"/>
    <n v="2633.5"/>
    <n v="12205.76"/>
  </r>
  <r>
    <x v="9873"/>
    <x v="0"/>
    <x v="4"/>
    <n v="544.17999999999995"/>
    <n v="0.21"/>
    <n v="8"/>
    <d v="2024-10-10T00:00:00"/>
    <d v="2024-10-16T00:00:00"/>
    <x v="0"/>
    <x v="1"/>
    <n v="77.17"/>
    <x v="5"/>
    <x v="1"/>
    <x v="2"/>
    <n v="467.00999999999993"/>
    <n v="4353.4399999999996"/>
  </r>
  <r>
    <x v="9874"/>
    <x v="2"/>
    <x v="3"/>
    <n v="869.28"/>
    <n v="0.47"/>
    <n v="2"/>
    <d v="2023-06-03T00:00:00"/>
    <d v="2023-06-10T00:00:00"/>
    <x v="1"/>
    <x v="1"/>
    <n v="59.09"/>
    <x v="4"/>
    <x v="0"/>
    <x v="9"/>
    <n v="810.18999999999994"/>
    <n v="1738.56"/>
  </r>
  <r>
    <x v="9875"/>
    <x v="1"/>
    <x v="4"/>
    <n v="3064.18"/>
    <n v="0.14000000000000001"/>
    <n v="5"/>
    <d v="2024-02-23T00:00:00"/>
    <d v="2024-02-25T00:00:00"/>
    <x v="1"/>
    <x v="2"/>
    <n v="305.19"/>
    <x v="5"/>
    <x v="1"/>
    <x v="8"/>
    <n v="2758.99"/>
    <n v="15320.9"/>
  </r>
  <r>
    <x v="9876"/>
    <x v="2"/>
    <x v="3"/>
    <n v="2275.58"/>
    <n v="0.23"/>
    <n v="3"/>
    <d v="2023-11-21T00:00:00"/>
    <d v="2023-11-22T00:00:00"/>
    <x v="1"/>
    <x v="2"/>
    <n v="236.58"/>
    <x v="0"/>
    <x v="0"/>
    <x v="11"/>
    <n v="2039"/>
    <n v="6826.74"/>
  </r>
  <r>
    <x v="9877"/>
    <x v="1"/>
    <x v="0"/>
    <n v="2787.65"/>
    <n v="0.39"/>
    <n v="7"/>
    <d v="2024-04-05T00:00:00"/>
    <d v="2024-04-11T00:00:00"/>
    <x v="2"/>
    <x v="1"/>
    <n v="648.25"/>
    <x v="5"/>
    <x v="1"/>
    <x v="3"/>
    <n v="2139.4"/>
    <n v="19513.55"/>
  </r>
  <r>
    <x v="9878"/>
    <x v="2"/>
    <x v="1"/>
    <n v="4411.37"/>
    <n v="0.28000000000000003"/>
    <n v="9"/>
    <d v="2023-05-19T00:00:00"/>
    <d v="2023-05-23T00:00:00"/>
    <x v="2"/>
    <x v="1"/>
    <n v="538.29999999999995"/>
    <x v="3"/>
    <x v="0"/>
    <x v="5"/>
    <n v="3873.0699999999997"/>
    <n v="39702.33"/>
  </r>
  <r>
    <x v="9879"/>
    <x v="1"/>
    <x v="3"/>
    <n v="4104.4799999999996"/>
    <n v="0.33"/>
    <n v="1"/>
    <d v="2023-05-01T00:00:00"/>
    <d v="2023-05-08T00:00:00"/>
    <x v="0"/>
    <x v="1"/>
    <n v="967.15"/>
    <x v="0"/>
    <x v="0"/>
    <x v="5"/>
    <n v="3137.3299999999995"/>
    <n v="4104.4799999999996"/>
  </r>
  <r>
    <x v="9880"/>
    <x v="0"/>
    <x v="2"/>
    <n v="4451.1099999999997"/>
    <n v="0.14000000000000001"/>
    <n v="8"/>
    <d v="2023-09-17T00:00:00"/>
    <d v="2023-09-21T00:00:00"/>
    <x v="0"/>
    <x v="0"/>
    <n v="797.43"/>
    <x v="5"/>
    <x v="0"/>
    <x v="7"/>
    <n v="3653.68"/>
    <n v="35608.879999999997"/>
  </r>
  <r>
    <x v="9881"/>
    <x v="0"/>
    <x v="2"/>
    <n v="3119.65"/>
    <n v="0.16"/>
    <n v="4"/>
    <d v="2023-05-25T00:00:00"/>
    <d v="2023-05-29T00:00:00"/>
    <x v="1"/>
    <x v="1"/>
    <n v="218.96"/>
    <x v="4"/>
    <x v="0"/>
    <x v="5"/>
    <n v="2900.69"/>
    <n v="12478.6"/>
  </r>
  <r>
    <x v="9882"/>
    <x v="0"/>
    <x v="1"/>
    <n v="2499.25"/>
    <n v="0.25"/>
    <n v="5"/>
    <d v="2024-05-17T00:00:00"/>
    <d v="2024-05-24T00:00:00"/>
    <x v="0"/>
    <x v="0"/>
    <n v="261.61"/>
    <x v="0"/>
    <x v="1"/>
    <x v="5"/>
    <n v="2237.64"/>
    <n v="12496.25"/>
  </r>
  <r>
    <x v="9883"/>
    <x v="2"/>
    <x v="3"/>
    <n v="2350.0700000000002"/>
    <n v="0.1"/>
    <n v="1"/>
    <d v="2024-11-01T00:00:00"/>
    <d v="2024-11-08T00:00:00"/>
    <x v="2"/>
    <x v="2"/>
    <n v="143.88"/>
    <x v="2"/>
    <x v="1"/>
    <x v="11"/>
    <n v="2206.19"/>
    <n v="2350.0700000000002"/>
  </r>
  <r>
    <x v="9884"/>
    <x v="0"/>
    <x v="1"/>
    <n v="3725.06"/>
    <n v="0.06"/>
    <n v="5"/>
    <d v="2024-06-01T00:00:00"/>
    <d v="2024-06-06T00:00:00"/>
    <x v="2"/>
    <x v="1"/>
    <n v="1085.5"/>
    <x v="0"/>
    <x v="1"/>
    <x v="9"/>
    <n v="2639.56"/>
    <n v="18625.3"/>
  </r>
  <r>
    <x v="9885"/>
    <x v="3"/>
    <x v="0"/>
    <n v="2654.37"/>
    <n v="0.42"/>
    <n v="9"/>
    <d v="2023-04-26T00:00:00"/>
    <d v="2023-04-29T00:00:00"/>
    <x v="0"/>
    <x v="1"/>
    <n v="680.82"/>
    <x v="0"/>
    <x v="0"/>
    <x v="3"/>
    <n v="1973.5499999999997"/>
    <n v="23889.329999999998"/>
  </r>
  <r>
    <x v="9886"/>
    <x v="0"/>
    <x v="1"/>
    <n v="618.27"/>
    <n v="0.39"/>
    <n v="8"/>
    <d v="2024-07-04T00:00:00"/>
    <d v="2024-07-11T00:00:00"/>
    <x v="0"/>
    <x v="0"/>
    <n v="72.41"/>
    <x v="3"/>
    <x v="1"/>
    <x v="4"/>
    <n v="545.86"/>
    <n v="4946.16"/>
  </r>
  <r>
    <x v="9887"/>
    <x v="1"/>
    <x v="0"/>
    <n v="795.5"/>
    <n v="0.47"/>
    <n v="8"/>
    <d v="2023-04-17T00:00:00"/>
    <d v="2023-04-22T00:00:00"/>
    <x v="2"/>
    <x v="1"/>
    <n v="109.79"/>
    <x v="5"/>
    <x v="0"/>
    <x v="3"/>
    <n v="685.71"/>
    <n v="6364"/>
  </r>
  <r>
    <x v="9888"/>
    <x v="1"/>
    <x v="2"/>
    <n v="1849.71"/>
    <n v="0.28999999999999998"/>
    <n v="6"/>
    <d v="2024-09-21T00:00:00"/>
    <d v="2024-09-25T00:00:00"/>
    <x v="0"/>
    <x v="1"/>
    <n v="420.6"/>
    <x v="0"/>
    <x v="1"/>
    <x v="7"/>
    <n v="1429.1100000000001"/>
    <n v="11098.26"/>
  </r>
  <r>
    <x v="9889"/>
    <x v="1"/>
    <x v="0"/>
    <n v="432.33"/>
    <n v="0.21"/>
    <n v="9"/>
    <d v="2023-02-11T00:00:00"/>
    <d v="2023-02-15T00:00:00"/>
    <x v="2"/>
    <x v="0"/>
    <n v="70.95"/>
    <x v="0"/>
    <x v="0"/>
    <x v="8"/>
    <n v="361.38"/>
    <n v="3890.97"/>
  </r>
  <r>
    <x v="9890"/>
    <x v="2"/>
    <x v="3"/>
    <n v="1272.23"/>
    <n v="0.05"/>
    <n v="4"/>
    <d v="2024-06-22T00:00:00"/>
    <d v="2024-06-29T00:00:00"/>
    <x v="1"/>
    <x v="2"/>
    <n v="254.47"/>
    <x v="0"/>
    <x v="1"/>
    <x v="9"/>
    <n v="1017.76"/>
    <n v="5088.92"/>
  </r>
  <r>
    <x v="9891"/>
    <x v="3"/>
    <x v="3"/>
    <n v="3316.36"/>
    <n v="0.43"/>
    <n v="6"/>
    <d v="2023-08-05T00:00:00"/>
    <d v="2023-08-10T00:00:00"/>
    <x v="2"/>
    <x v="0"/>
    <n v="187.71"/>
    <x v="5"/>
    <x v="0"/>
    <x v="1"/>
    <n v="3128.65"/>
    <n v="19898.16"/>
  </r>
  <r>
    <x v="9892"/>
    <x v="0"/>
    <x v="3"/>
    <n v="160.91"/>
    <n v="0.23"/>
    <n v="3"/>
    <d v="2024-09-09T00:00:00"/>
    <d v="2024-09-13T00:00:00"/>
    <x v="2"/>
    <x v="0"/>
    <n v="45.24"/>
    <x v="4"/>
    <x v="1"/>
    <x v="7"/>
    <n v="115.66999999999999"/>
    <n v="482.73"/>
  </r>
  <r>
    <x v="9893"/>
    <x v="3"/>
    <x v="3"/>
    <n v="3060.06"/>
    <n v="0.28000000000000003"/>
    <n v="2"/>
    <d v="2023-03-24T00:00:00"/>
    <d v="2023-03-28T00:00:00"/>
    <x v="0"/>
    <x v="2"/>
    <n v="350.77"/>
    <x v="5"/>
    <x v="0"/>
    <x v="0"/>
    <n v="2709.29"/>
    <n v="6120.12"/>
  </r>
  <r>
    <x v="9894"/>
    <x v="3"/>
    <x v="4"/>
    <n v="3884.55"/>
    <n v="0.16"/>
    <n v="9"/>
    <d v="2023-11-17T00:00:00"/>
    <d v="2023-11-20T00:00:00"/>
    <x v="1"/>
    <x v="1"/>
    <n v="831.83"/>
    <x v="4"/>
    <x v="0"/>
    <x v="11"/>
    <n v="3052.7200000000003"/>
    <n v="34960.950000000004"/>
  </r>
  <r>
    <x v="9895"/>
    <x v="1"/>
    <x v="0"/>
    <n v="933.75"/>
    <n v="0.26"/>
    <n v="5"/>
    <d v="2023-09-27T00:00:00"/>
    <d v="2023-10-01T00:00:00"/>
    <x v="2"/>
    <x v="2"/>
    <n v="268.45"/>
    <x v="0"/>
    <x v="0"/>
    <x v="7"/>
    <n v="665.3"/>
    <n v="4668.75"/>
  </r>
  <r>
    <x v="9896"/>
    <x v="1"/>
    <x v="3"/>
    <n v="986.75"/>
    <n v="0.39"/>
    <n v="2"/>
    <d v="2023-04-18T00:00:00"/>
    <d v="2023-04-23T00:00:00"/>
    <x v="1"/>
    <x v="1"/>
    <n v="212.3"/>
    <x v="5"/>
    <x v="0"/>
    <x v="3"/>
    <n v="774.45"/>
    <n v="1973.5"/>
  </r>
  <r>
    <x v="9897"/>
    <x v="1"/>
    <x v="1"/>
    <n v="241.4"/>
    <n v="0.36"/>
    <n v="5"/>
    <d v="2023-01-15T00:00:00"/>
    <d v="2023-01-20T00:00:00"/>
    <x v="1"/>
    <x v="1"/>
    <n v="57.58"/>
    <x v="5"/>
    <x v="0"/>
    <x v="6"/>
    <n v="183.82"/>
    <n v="1207"/>
  </r>
  <r>
    <x v="9898"/>
    <x v="2"/>
    <x v="1"/>
    <n v="2611.0100000000002"/>
    <n v="0.49"/>
    <n v="6"/>
    <d v="2024-10-23T00:00:00"/>
    <d v="2024-10-30T00:00:00"/>
    <x v="0"/>
    <x v="1"/>
    <n v="761.18"/>
    <x v="5"/>
    <x v="1"/>
    <x v="2"/>
    <n v="1849.8300000000004"/>
    <n v="15666.060000000001"/>
  </r>
  <r>
    <x v="9899"/>
    <x v="3"/>
    <x v="4"/>
    <n v="3307.48"/>
    <n v="0.25"/>
    <n v="8"/>
    <d v="2024-12-02T00:00:00"/>
    <d v="2024-12-04T00:00:00"/>
    <x v="2"/>
    <x v="2"/>
    <n v="722.76"/>
    <x v="0"/>
    <x v="1"/>
    <x v="10"/>
    <n v="2584.7200000000003"/>
    <n v="26459.84"/>
  </r>
  <r>
    <x v="9900"/>
    <x v="3"/>
    <x v="0"/>
    <n v="2338.86"/>
    <n v="0.26"/>
    <n v="5"/>
    <d v="2024-11-11T00:00:00"/>
    <d v="2024-11-15T00:00:00"/>
    <x v="1"/>
    <x v="1"/>
    <n v="412.91"/>
    <x v="1"/>
    <x v="1"/>
    <x v="11"/>
    <n v="1925.95"/>
    <n v="11694.300000000001"/>
  </r>
  <r>
    <x v="9901"/>
    <x v="2"/>
    <x v="0"/>
    <n v="2008.3"/>
    <n v="0.03"/>
    <n v="2"/>
    <d v="2023-06-10T00:00:00"/>
    <d v="2023-06-17T00:00:00"/>
    <x v="1"/>
    <x v="1"/>
    <n v="367.08"/>
    <x v="0"/>
    <x v="0"/>
    <x v="9"/>
    <n v="1641.22"/>
    <n v="4016.6"/>
  </r>
  <r>
    <x v="9902"/>
    <x v="2"/>
    <x v="0"/>
    <n v="2326.62"/>
    <n v="0.19"/>
    <n v="7"/>
    <d v="2024-03-24T00:00:00"/>
    <d v="2024-03-26T00:00:00"/>
    <x v="2"/>
    <x v="1"/>
    <n v="140.58000000000001"/>
    <x v="4"/>
    <x v="1"/>
    <x v="0"/>
    <n v="2186.04"/>
    <n v="16286.34"/>
  </r>
  <r>
    <x v="9903"/>
    <x v="2"/>
    <x v="4"/>
    <n v="3929.49"/>
    <n v="0.46"/>
    <n v="5"/>
    <d v="2023-03-24T00:00:00"/>
    <d v="2023-03-31T00:00:00"/>
    <x v="2"/>
    <x v="0"/>
    <n v="277.83999999999997"/>
    <x v="4"/>
    <x v="0"/>
    <x v="0"/>
    <n v="3651.6499999999996"/>
    <n v="19647.449999999997"/>
  </r>
  <r>
    <x v="9904"/>
    <x v="3"/>
    <x v="0"/>
    <n v="264.22000000000003"/>
    <n v="0.18"/>
    <n v="2"/>
    <d v="2024-09-05T00:00:00"/>
    <d v="2024-09-12T00:00:00"/>
    <x v="2"/>
    <x v="2"/>
    <n v="50.22"/>
    <x v="5"/>
    <x v="1"/>
    <x v="7"/>
    <n v="214.00000000000003"/>
    <n v="528.44000000000005"/>
  </r>
  <r>
    <x v="9905"/>
    <x v="3"/>
    <x v="0"/>
    <n v="3940.71"/>
    <n v="0.38"/>
    <n v="6"/>
    <d v="2024-01-15T00:00:00"/>
    <d v="2024-01-21T00:00:00"/>
    <x v="2"/>
    <x v="0"/>
    <n v="725.71"/>
    <x v="2"/>
    <x v="1"/>
    <x v="6"/>
    <n v="3215"/>
    <n v="23644.260000000002"/>
  </r>
  <r>
    <x v="9906"/>
    <x v="1"/>
    <x v="3"/>
    <n v="3365.08"/>
    <n v="0.49"/>
    <n v="7"/>
    <d v="2023-04-25T00:00:00"/>
    <d v="2023-04-30T00:00:00"/>
    <x v="1"/>
    <x v="1"/>
    <n v="595.34"/>
    <x v="3"/>
    <x v="0"/>
    <x v="3"/>
    <n v="2769.74"/>
    <n v="23555.559999999998"/>
  </r>
  <r>
    <x v="9907"/>
    <x v="1"/>
    <x v="0"/>
    <n v="1282.99"/>
    <n v="0.06"/>
    <n v="8"/>
    <d v="2023-08-30T00:00:00"/>
    <d v="2023-09-01T00:00:00"/>
    <x v="1"/>
    <x v="0"/>
    <n v="108.91"/>
    <x v="0"/>
    <x v="0"/>
    <x v="1"/>
    <n v="1174.08"/>
    <n v="10263.92"/>
  </r>
  <r>
    <x v="9908"/>
    <x v="3"/>
    <x v="3"/>
    <n v="2671.22"/>
    <n v="0.17"/>
    <n v="3"/>
    <d v="2023-02-28T00:00:00"/>
    <d v="2023-03-06T00:00:00"/>
    <x v="0"/>
    <x v="0"/>
    <n v="753.79"/>
    <x v="3"/>
    <x v="0"/>
    <x v="8"/>
    <n v="1917.4299999999998"/>
    <n v="8013.66"/>
  </r>
  <r>
    <x v="9909"/>
    <x v="1"/>
    <x v="3"/>
    <n v="341.52"/>
    <n v="0.24"/>
    <n v="4"/>
    <d v="2023-04-09T00:00:00"/>
    <d v="2023-04-13T00:00:00"/>
    <x v="2"/>
    <x v="1"/>
    <n v="94.58"/>
    <x v="3"/>
    <x v="0"/>
    <x v="3"/>
    <n v="246.94"/>
    <n v="1366.08"/>
  </r>
  <r>
    <x v="9910"/>
    <x v="2"/>
    <x v="0"/>
    <n v="1959.98"/>
    <n v="0.12"/>
    <n v="6"/>
    <d v="2024-03-17T00:00:00"/>
    <d v="2024-03-18T00:00:00"/>
    <x v="1"/>
    <x v="1"/>
    <n v="244.06"/>
    <x v="3"/>
    <x v="1"/>
    <x v="0"/>
    <n v="1715.92"/>
    <n v="11759.880000000001"/>
  </r>
  <r>
    <x v="9911"/>
    <x v="0"/>
    <x v="1"/>
    <n v="952.81"/>
    <n v="0.01"/>
    <n v="3"/>
    <d v="2024-01-23T00:00:00"/>
    <d v="2024-01-26T00:00:00"/>
    <x v="1"/>
    <x v="0"/>
    <n v="143.27000000000001"/>
    <x v="4"/>
    <x v="1"/>
    <x v="6"/>
    <n v="809.54"/>
    <n v="2858.43"/>
  </r>
  <r>
    <x v="9912"/>
    <x v="1"/>
    <x v="2"/>
    <n v="209.27"/>
    <n v="0.23"/>
    <n v="6"/>
    <d v="2023-03-16T00:00:00"/>
    <d v="2023-03-22T00:00:00"/>
    <x v="2"/>
    <x v="0"/>
    <n v="30.61"/>
    <x v="0"/>
    <x v="0"/>
    <x v="0"/>
    <n v="178.66000000000003"/>
    <n v="1255.6200000000001"/>
  </r>
  <r>
    <x v="9913"/>
    <x v="3"/>
    <x v="1"/>
    <n v="1849.74"/>
    <n v="0.27"/>
    <n v="9"/>
    <d v="2023-08-29T00:00:00"/>
    <d v="2023-09-02T00:00:00"/>
    <x v="2"/>
    <x v="1"/>
    <n v="196.19"/>
    <x v="2"/>
    <x v="0"/>
    <x v="1"/>
    <n v="1653.55"/>
    <n v="16647.66"/>
  </r>
  <r>
    <x v="9914"/>
    <x v="1"/>
    <x v="0"/>
    <n v="3657.95"/>
    <n v="0.31"/>
    <n v="5"/>
    <d v="2024-05-29T00:00:00"/>
    <d v="2024-05-31T00:00:00"/>
    <x v="0"/>
    <x v="0"/>
    <n v="485.26"/>
    <x v="1"/>
    <x v="1"/>
    <x v="5"/>
    <n v="3172.6899999999996"/>
    <n v="18289.75"/>
  </r>
  <r>
    <x v="9915"/>
    <x v="1"/>
    <x v="0"/>
    <n v="4613.01"/>
    <n v="0.41"/>
    <n v="2"/>
    <d v="2024-01-10T00:00:00"/>
    <d v="2024-01-12T00:00:00"/>
    <x v="1"/>
    <x v="1"/>
    <n v="1376.88"/>
    <x v="2"/>
    <x v="1"/>
    <x v="6"/>
    <n v="3236.13"/>
    <n v="9226.02"/>
  </r>
  <r>
    <x v="9916"/>
    <x v="1"/>
    <x v="1"/>
    <n v="3345.09"/>
    <n v="0.13"/>
    <n v="2"/>
    <d v="2023-03-07T00:00:00"/>
    <d v="2023-03-14T00:00:00"/>
    <x v="1"/>
    <x v="2"/>
    <n v="644.16999999999996"/>
    <x v="2"/>
    <x v="0"/>
    <x v="0"/>
    <n v="2700.92"/>
    <n v="6690.18"/>
  </r>
  <r>
    <x v="9917"/>
    <x v="0"/>
    <x v="0"/>
    <n v="2069.65"/>
    <n v="0.03"/>
    <n v="7"/>
    <d v="2024-10-24T00:00:00"/>
    <d v="2024-10-30T00:00:00"/>
    <x v="1"/>
    <x v="2"/>
    <n v="568.53"/>
    <x v="5"/>
    <x v="1"/>
    <x v="2"/>
    <n v="1501.1200000000001"/>
    <n v="14487.550000000001"/>
  </r>
  <r>
    <x v="9918"/>
    <x v="2"/>
    <x v="3"/>
    <n v="4997.53"/>
    <n v="0.04"/>
    <n v="4"/>
    <d v="2023-06-12T00:00:00"/>
    <d v="2023-06-19T00:00:00"/>
    <x v="1"/>
    <x v="0"/>
    <n v="1164.75"/>
    <x v="0"/>
    <x v="0"/>
    <x v="9"/>
    <n v="3832.7799999999997"/>
    <n v="19990.12"/>
  </r>
  <r>
    <x v="9919"/>
    <x v="3"/>
    <x v="4"/>
    <n v="1486.42"/>
    <n v="0.25"/>
    <n v="9"/>
    <d v="2023-09-04T00:00:00"/>
    <d v="2023-09-06T00:00:00"/>
    <x v="0"/>
    <x v="2"/>
    <n v="400.6"/>
    <x v="4"/>
    <x v="0"/>
    <x v="7"/>
    <n v="1085.8200000000002"/>
    <n v="13377.78"/>
  </r>
  <r>
    <x v="9920"/>
    <x v="0"/>
    <x v="0"/>
    <n v="1016.94"/>
    <n v="0.46"/>
    <n v="9"/>
    <d v="2023-10-12T00:00:00"/>
    <d v="2023-10-18T00:00:00"/>
    <x v="2"/>
    <x v="2"/>
    <n v="143.83000000000001"/>
    <x v="4"/>
    <x v="0"/>
    <x v="2"/>
    <n v="873.11"/>
    <n v="9152.4600000000009"/>
  </r>
  <r>
    <x v="9921"/>
    <x v="3"/>
    <x v="0"/>
    <n v="2372.04"/>
    <n v="0.49"/>
    <n v="6"/>
    <d v="2023-11-13T00:00:00"/>
    <d v="2023-11-18T00:00:00"/>
    <x v="2"/>
    <x v="1"/>
    <n v="499.33"/>
    <x v="5"/>
    <x v="0"/>
    <x v="11"/>
    <n v="1872.71"/>
    <n v="14232.24"/>
  </r>
  <r>
    <x v="9922"/>
    <x v="3"/>
    <x v="1"/>
    <n v="2574.0700000000002"/>
    <n v="0.1"/>
    <n v="5"/>
    <d v="2023-07-09T00:00:00"/>
    <d v="2023-07-13T00:00:00"/>
    <x v="2"/>
    <x v="1"/>
    <n v="367.97"/>
    <x v="1"/>
    <x v="0"/>
    <x v="4"/>
    <n v="2206.1000000000004"/>
    <n v="12870.35"/>
  </r>
  <r>
    <x v="9923"/>
    <x v="3"/>
    <x v="3"/>
    <n v="1838.63"/>
    <n v="0.08"/>
    <n v="7"/>
    <d v="2023-01-07T00:00:00"/>
    <d v="2023-01-09T00:00:00"/>
    <x v="2"/>
    <x v="1"/>
    <n v="467.67"/>
    <x v="4"/>
    <x v="0"/>
    <x v="6"/>
    <n v="1370.96"/>
    <n v="12870.41"/>
  </r>
  <r>
    <x v="9924"/>
    <x v="0"/>
    <x v="1"/>
    <n v="3507.95"/>
    <n v="0.18"/>
    <n v="5"/>
    <d v="2024-06-14T00:00:00"/>
    <d v="2024-06-15T00:00:00"/>
    <x v="1"/>
    <x v="0"/>
    <n v="847.19"/>
    <x v="0"/>
    <x v="1"/>
    <x v="9"/>
    <n v="2660.7599999999998"/>
    <n v="17539.75"/>
  </r>
  <r>
    <x v="9925"/>
    <x v="2"/>
    <x v="1"/>
    <n v="1000.94"/>
    <n v="0.23"/>
    <n v="9"/>
    <d v="2023-11-22T00:00:00"/>
    <d v="2023-11-26T00:00:00"/>
    <x v="0"/>
    <x v="2"/>
    <n v="245.43"/>
    <x v="5"/>
    <x v="0"/>
    <x v="11"/>
    <n v="755.51"/>
    <n v="9008.4600000000009"/>
  </r>
  <r>
    <x v="9926"/>
    <x v="3"/>
    <x v="0"/>
    <n v="2600.66"/>
    <n v="0.4"/>
    <n v="9"/>
    <d v="2023-03-30T00:00:00"/>
    <d v="2023-04-04T00:00:00"/>
    <x v="2"/>
    <x v="1"/>
    <n v="257.57"/>
    <x v="2"/>
    <x v="0"/>
    <x v="0"/>
    <n v="2343.0899999999997"/>
    <n v="23405.94"/>
  </r>
  <r>
    <x v="9927"/>
    <x v="2"/>
    <x v="3"/>
    <n v="2550.62"/>
    <n v="0.39"/>
    <n v="7"/>
    <d v="2024-12-20T00:00:00"/>
    <d v="2024-12-27T00:00:00"/>
    <x v="2"/>
    <x v="0"/>
    <n v="674.69"/>
    <x v="3"/>
    <x v="1"/>
    <x v="10"/>
    <n v="1875.9299999999998"/>
    <n v="17854.34"/>
  </r>
  <r>
    <x v="9928"/>
    <x v="2"/>
    <x v="0"/>
    <n v="4136.55"/>
    <n v="0.46"/>
    <n v="4"/>
    <d v="2023-10-06T00:00:00"/>
    <d v="2023-10-10T00:00:00"/>
    <x v="1"/>
    <x v="1"/>
    <n v="1238.81"/>
    <x v="2"/>
    <x v="0"/>
    <x v="2"/>
    <n v="2897.7400000000002"/>
    <n v="16546.2"/>
  </r>
  <r>
    <x v="9929"/>
    <x v="1"/>
    <x v="0"/>
    <n v="4642.1400000000003"/>
    <n v="0.43"/>
    <n v="1"/>
    <d v="2023-03-13T00:00:00"/>
    <d v="2023-03-19T00:00:00"/>
    <x v="2"/>
    <x v="0"/>
    <n v="1195.71"/>
    <x v="3"/>
    <x v="0"/>
    <x v="0"/>
    <n v="3446.4300000000003"/>
    <n v="4642.1400000000003"/>
  </r>
  <r>
    <x v="9930"/>
    <x v="0"/>
    <x v="0"/>
    <n v="3350"/>
    <n v="0.22"/>
    <n v="4"/>
    <d v="2024-04-28T00:00:00"/>
    <d v="2024-05-04T00:00:00"/>
    <x v="2"/>
    <x v="1"/>
    <n v="572.01"/>
    <x v="0"/>
    <x v="1"/>
    <x v="3"/>
    <n v="2777.99"/>
    <n v="13400"/>
  </r>
  <r>
    <x v="9931"/>
    <x v="0"/>
    <x v="0"/>
    <n v="1596.32"/>
    <n v="0.01"/>
    <n v="3"/>
    <d v="2024-05-21T00:00:00"/>
    <d v="2024-05-26T00:00:00"/>
    <x v="1"/>
    <x v="2"/>
    <n v="201.71"/>
    <x v="1"/>
    <x v="1"/>
    <x v="5"/>
    <n v="1394.61"/>
    <n v="4788.96"/>
  </r>
  <r>
    <x v="9932"/>
    <x v="1"/>
    <x v="4"/>
    <n v="3479.09"/>
    <n v="0.12"/>
    <n v="1"/>
    <d v="2023-08-05T00:00:00"/>
    <d v="2023-08-10T00:00:00"/>
    <x v="0"/>
    <x v="2"/>
    <n v="286.94"/>
    <x v="0"/>
    <x v="0"/>
    <x v="1"/>
    <n v="3192.15"/>
    <n v="3479.09"/>
  </r>
  <r>
    <x v="9933"/>
    <x v="1"/>
    <x v="2"/>
    <n v="1331.72"/>
    <n v="0.31"/>
    <n v="4"/>
    <d v="2024-06-30T00:00:00"/>
    <d v="2024-07-03T00:00:00"/>
    <x v="1"/>
    <x v="2"/>
    <n v="203.54"/>
    <x v="0"/>
    <x v="1"/>
    <x v="9"/>
    <n v="1128.18"/>
    <n v="5326.88"/>
  </r>
  <r>
    <x v="9934"/>
    <x v="2"/>
    <x v="3"/>
    <n v="4836.07"/>
    <n v="0.25"/>
    <n v="7"/>
    <d v="2024-03-29T00:00:00"/>
    <d v="2024-04-01T00:00:00"/>
    <x v="0"/>
    <x v="2"/>
    <n v="568.11"/>
    <x v="4"/>
    <x v="1"/>
    <x v="0"/>
    <n v="4267.96"/>
    <n v="33852.49"/>
  </r>
  <r>
    <x v="9935"/>
    <x v="3"/>
    <x v="4"/>
    <n v="4129.57"/>
    <n v="0.12"/>
    <n v="2"/>
    <d v="2023-04-20T00:00:00"/>
    <d v="2023-04-21T00:00:00"/>
    <x v="0"/>
    <x v="2"/>
    <n v="652.54999999999995"/>
    <x v="0"/>
    <x v="0"/>
    <x v="3"/>
    <n v="3477.0199999999995"/>
    <n v="8259.14"/>
  </r>
  <r>
    <x v="9936"/>
    <x v="0"/>
    <x v="2"/>
    <n v="2212.83"/>
    <n v="7.0000000000000007E-2"/>
    <n v="7"/>
    <d v="2023-06-16T00:00:00"/>
    <d v="2023-06-18T00:00:00"/>
    <x v="0"/>
    <x v="1"/>
    <n v="139.94"/>
    <x v="5"/>
    <x v="0"/>
    <x v="9"/>
    <n v="2072.89"/>
    <n v="15489.81"/>
  </r>
  <r>
    <x v="9937"/>
    <x v="3"/>
    <x v="2"/>
    <n v="3943.28"/>
    <n v="0.11"/>
    <n v="6"/>
    <d v="2024-05-12T00:00:00"/>
    <d v="2024-05-19T00:00:00"/>
    <x v="1"/>
    <x v="0"/>
    <n v="486.51"/>
    <x v="4"/>
    <x v="1"/>
    <x v="5"/>
    <n v="3456.7700000000004"/>
    <n v="23659.68"/>
  </r>
  <r>
    <x v="9938"/>
    <x v="3"/>
    <x v="2"/>
    <n v="2102.41"/>
    <n v="0.13"/>
    <n v="9"/>
    <d v="2024-08-02T00:00:00"/>
    <d v="2024-08-06T00:00:00"/>
    <x v="1"/>
    <x v="1"/>
    <n v="610.30999999999995"/>
    <x v="4"/>
    <x v="1"/>
    <x v="1"/>
    <n v="1492.1"/>
    <n v="18921.689999999999"/>
  </r>
  <r>
    <x v="9939"/>
    <x v="1"/>
    <x v="4"/>
    <n v="465.59"/>
    <n v="0.43"/>
    <n v="2"/>
    <d v="2024-03-02T00:00:00"/>
    <d v="2024-03-04T00:00:00"/>
    <x v="2"/>
    <x v="1"/>
    <n v="37.18"/>
    <x v="4"/>
    <x v="1"/>
    <x v="0"/>
    <n v="428.40999999999997"/>
    <n v="931.18"/>
  </r>
  <r>
    <x v="9940"/>
    <x v="3"/>
    <x v="3"/>
    <n v="3563.17"/>
    <n v="0.36"/>
    <n v="6"/>
    <d v="2024-01-19T00:00:00"/>
    <d v="2024-01-23T00:00:00"/>
    <x v="1"/>
    <x v="2"/>
    <n v="243.9"/>
    <x v="4"/>
    <x v="1"/>
    <x v="6"/>
    <n v="3319.27"/>
    <n v="21379.02"/>
  </r>
  <r>
    <x v="9941"/>
    <x v="2"/>
    <x v="1"/>
    <n v="2082.61"/>
    <n v="0.28000000000000003"/>
    <n v="6"/>
    <d v="2024-03-01T00:00:00"/>
    <d v="2024-03-02T00:00:00"/>
    <x v="1"/>
    <x v="0"/>
    <n v="463.03"/>
    <x v="2"/>
    <x v="1"/>
    <x v="0"/>
    <n v="1619.5800000000002"/>
    <n v="12495.66"/>
  </r>
  <r>
    <x v="9942"/>
    <x v="1"/>
    <x v="2"/>
    <n v="4658.57"/>
    <n v="0.01"/>
    <n v="6"/>
    <d v="2023-09-24T00:00:00"/>
    <d v="2023-09-25T00:00:00"/>
    <x v="0"/>
    <x v="2"/>
    <n v="1197.52"/>
    <x v="0"/>
    <x v="0"/>
    <x v="7"/>
    <n v="3461.0499999999997"/>
    <n v="27951.42"/>
  </r>
  <r>
    <x v="9943"/>
    <x v="3"/>
    <x v="1"/>
    <n v="1602.15"/>
    <n v="0.41"/>
    <n v="3"/>
    <d v="2024-08-22T00:00:00"/>
    <d v="2024-08-26T00:00:00"/>
    <x v="2"/>
    <x v="2"/>
    <n v="118.86"/>
    <x v="2"/>
    <x v="1"/>
    <x v="1"/>
    <n v="1483.2900000000002"/>
    <n v="4806.4500000000007"/>
  </r>
  <r>
    <x v="9944"/>
    <x v="1"/>
    <x v="1"/>
    <n v="4232.33"/>
    <n v="0.28000000000000003"/>
    <n v="6"/>
    <d v="2024-12-18T00:00:00"/>
    <d v="2024-12-23T00:00:00"/>
    <x v="2"/>
    <x v="2"/>
    <n v="1224.2"/>
    <x v="5"/>
    <x v="1"/>
    <x v="10"/>
    <n v="3008.13"/>
    <n v="25393.98"/>
  </r>
  <r>
    <x v="9945"/>
    <x v="2"/>
    <x v="0"/>
    <n v="3434.15"/>
    <n v="0.31"/>
    <n v="9"/>
    <d v="2023-12-26T00:00:00"/>
    <d v="2023-12-29T00:00:00"/>
    <x v="1"/>
    <x v="1"/>
    <n v="203.29"/>
    <x v="5"/>
    <x v="0"/>
    <x v="10"/>
    <n v="3230.86"/>
    <n v="30907.350000000002"/>
  </r>
  <r>
    <x v="9946"/>
    <x v="2"/>
    <x v="1"/>
    <n v="4281.29"/>
    <n v="0.03"/>
    <n v="3"/>
    <d v="2023-03-04T00:00:00"/>
    <d v="2023-03-11T00:00:00"/>
    <x v="1"/>
    <x v="1"/>
    <n v="1151.52"/>
    <x v="2"/>
    <x v="0"/>
    <x v="0"/>
    <n v="3129.77"/>
    <n v="12843.869999999999"/>
  </r>
  <r>
    <x v="9947"/>
    <x v="3"/>
    <x v="0"/>
    <n v="1530.22"/>
    <n v="0.41"/>
    <n v="2"/>
    <d v="2024-01-10T00:00:00"/>
    <d v="2024-01-14T00:00:00"/>
    <x v="1"/>
    <x v="0"/>
    <n v="394.37"/>
    <x v="5"/>
    <x v="1"/>
    <x v="6"/>
    <n v="1135.8499999999999"/>
    <n v="3060.44"/>
  </r>
  <r>
    <x v="9948"/>
    <x v="1"/>
    <x v="3"/>
    <n v="2360.59"/>
    <n v="0.42"/>
    <n v="8"/>
    <d v="2024-04-22T00:00:00"/>
    <d v="2024-04-27T00:00:00"/>
    <x v="1"/>
    <x v="1"/>
    <n v="512.48"/>
    <x v="2"/>
    <x v="1"/>
    <x v="3"/>
    <n v="1848.1100000000001"/>
    <n v="18884.72"/>
  </r>
  <r>
    <x v="9949"/>
    <x v="3"/>
    <x v="3"/>
    <n v="4133.33"/>
    <n v="0.44"/>
    <n v="3"/>
    <d v="2023-10-14T00:00:00"/>
    <d v="2023-10-18T00:00:00"/>
    <x v="0"/>
    <x v="2"/>
    <n v="861.49"/>
    <x v="4"/>
    <x v="0"/>
    <x v="2"/>
    <n v="3271.84"/>
    <n v="12399.99"/>
  </r>
  <r>
    <x v="9950"/>
    <x v="3"/>
    <x v="0"/>
    <n v="3254.71"/>
    <n v="0.26"/>
    <n v="5"/>
    <d v="2024-03-29T00:00:00"/>
    <d v="2024-04-02T00:00:00"/>
    <x v="2"/>
    <x v="0"/>
    <n v="800.31"/>
    <x v="4"/>
    <x v="1"/>
    <x v="0"/>
    <n v="2454.4"/>
    <n v="16273.55"/>
  </r>
  <r>
    <x v="9951"/>
    <x v="1"/>
    <x v="3"/>
    <n v="1863.62"/>
    <n v="0.2"/>
    <n v="5"/>
    <d v="2023-10-07T00:00:00"/>
    <d v="2023-10-13T00:00:00"/>
    <x v="0"/>
    <x v="0"/>
    <n v="129.5"/>
    <x v="3"/>
    <x v="0"/>
    <x v="2"/>
    <n v="1734.12"/>
    <n v="9318.0999999999985"/>
  </r>
  <r>
    <x v="9952"/>
    <x v="3"/>
    <x v="2"/>
    <n v="2608.7800000000002"/>
    <n v="0.04"/>
    <n v="2"/>
    <d v="2024-11-25T00:00:00"/>
    <d v="2024-11-29T00:00:00"/>
    <x v="2"/>
    <x v="0"/>
    <n v="376.38"/>
    <x v="4"/>
    <x v="1"/>
    <x v="11"/>
    <n v="2232.4"/>
    <n v="5217.5600000000004"/>
  </r>
  <r>
    <x v="9953"/>
    <x v="2"/>
    <x v="3"/>
    <n v="4980.88"/>
    <n v="0.1"/>
    <n v="2"/>
    <d v="2024-05-26T00:00:00"/>
    <d v="2024-05-30T00:00:00"/>
    <x v="2"/>
    <x v="2"/>
    <n v="363.72"/>
    <x v="2"/>
    <x v="1"/>
    <x v="5"/>
    <n v="4617.16"/>
    <n v="9961.76"/>
  </r>
  <r>
    <x v="9954"/>
    <x v="1"/>
    <x v="0"/>
    <n v="3735.06"/>
    <n v="0.11"/>
    <n v="6"/>
    <d v="2024-11-16T00:00:00"/>
    <d v="2024-11-20T00:00:00"/>
    <x v="2"/>
    <x v="2"/>
    <n v="330.88"/>
    <x v="5"/>
    <x v="1"/>
    <x v="11"/>
    <n v="3404.18"/>
    <n v="22410.36"/>
  </r>
  <r>
    <x v="9955"/>
    <x v="1"/>
    <x v="2"/>
    <n v="3111.16"/>
    <n v="0.03"/>
    <n v="2"/>
    <d v="2024-04-13T00:00:00"/>
    <d v="2024-04-20T00:00:00"/>
    <x v="0"/>
    <x v="0"/>
    <n v="800.21"/>
    <x v="2"/>
    <x v="1"/>
    <x v="3"/>
    <n v="2310.9499999999998"/>
    <n v="6222.32"/>
  </r>
  <r>
    <x v="9956"/>
    <x v="1"/>
    <x v="1"/>
    <n v="4156.7700000000004"/>
    <n v="0.08"/>
    <n v="6"/>
    <d v="2023-05-14T00:00:00"/>
    <d v="2023-05-19T00:00:00"/>
    <x v="2"/>
    <x v="0"/>
    <n v="937.2"/>
    <x v="4"/>
    <x v="0"/>
    <x v="5"/>
    <n v="3219.5700000000006"/>
    <n v="24940.620000000003"/>
  </r>
  <r>
    <x v="9957"/>
    <x v="1"/>
    <x v="1"/>
    <n v="2265.9499999999998"/>
    <n v="0.44"/>
    <n v="7"/>
    <d v="2024-10-13T00:00:00"/>
    <d v="2024-10-14T00:00:00"/>
    <x v="0"/>
    <x v="1"/>
    <n v="321.19"/>
    <x v="1"/>
    <x v="1"/>
    <x v="2"/>
    <n v="1944.7599999999998"/>
    <n v="15861.649999999998"/>
  </r>
  <r>
    <x v="9958"/>
    <x v="3"/>
    <x v="1"/>
    <n v="4755.3100000000004"/>
    <n v="0.27"/>
    <n v="4"/>
    <d v="2023-02-03T00:00:00"/>
    <d v="2023-02-09T00:00:00"/>
    <x v="2"/>
    <x v="2"/>
    <n v="720.6"/>
    <x v="3"/>
    <x v="0"/>
    <x v="8"/>
    <n v="4034.7100000000005"/>
    <n v="19021.240000000002"/>
  </r>
  <r>
    <x v="9959"/>
    <x v="3"/>
    <x v="0"/>
    <n v="2804.9"/>
    <n v="0.38"/>
    <n v="4"/>
    <d v="2023-03-07T00:00:00"/>
    <d v="2023-03-10T00:00:00"/>
    <x v="0"/>
    <x v="1"/>
    <n v="615.45000000000005"/>
    <x v="2"/>
    <x v="0"/>
    <x v="0"/>
    <n v="2189.4499999999998"/>
    <n v="11219.6"/>
  </r>
  <r>
    <x v="9960"/>
    <x v="2"/>
    <x v="1"/>
    <n v="1701.67"/>
    <n v="0.14000000000000001"/>
    <n v="3"/>
    <d v="2023-06-21T00:00:00"/>
    <d v="2023-06-24T00:00:00"/>
    <x v="2"/>
    <x v="2"/>
    <n v="356.84"/>
    <x v="2"/>
    <x v="0"/>
    <x v="9"/>
    <n v="1344.8300000000002"/>
    <n v="5105.01"/>
  </r>
  <r>
    <x v="9961"/>
    <x v="0"/>
    <x v="3"/>
    <n v="521.5"/>
    <n v="7.0000000000000007E-2"/>
    <n v="1"/>
    <d v="2024-06-16T00:00:00"/>
    <d v="2024-06-21T00:00:00"/>
    <x v="0"/>
    <x v="2"/>
    <n v="89.62"/>
    <x v="4"/>
    <x v="1"/>
    <x v="9"/>
    <n v="431.88"/>
    <n v="521.5"/>
  </r>
  <r>
    <x v="9962"/>
    <x v="0"/>
    <x v="1"/>
    <n v="1940.91"/>
    <n v="0.19"/>
    <n v="4"/>
    <d v="2024-12-10T00:00:00"/>
    <d v="2024-12-15T00:00:00"/>
    <x v="1"/>
    <x v="0"/>
    <n v="460.5"/>
    <x v="0"/>
    <x v="1"/>
    <x v="10"/>
    <n v="1480.41"/>
    <n v="7763.64"/>
  </r>
  <r>
    <x v="9963"/>
    <x v="2"/>
    <x v="4"/>
    <n v="2886.33"/>
    <n v="0.4"/>
    <n v="3"/>
    <d v="2023-01-06T00:00:00"/>
    <d v="2023-01-10T00:00:00"/>
    <x v="0"/>
    <x v="2"/>
    <n v="295.74"/>
    <x v="1"/>
    <x v="0"/>
    <x v="6"/>
    <n v="2590.59"/>
    <n v="8658.99"/>
  </r>
  <r>
    <x v="9964"/>
    <x v="0"/>
    <x v="4"/>
    <n v="3545.92"/>
    <n v="0.15"/>
    <n v="8"/>
    <d v="2024-10-05T00:00:00"/>
    <d v="2024-10-12T00:00:00"/>
    <x v="1"/>
    <x v="0"/>
    <n v="444.85"/>
    <x v="4"/>
    <x v="1"/>
    <x v="2"/>
    <n v="3101.07"/>
    <n v="28367.360000000001"/>
  </r>
  <r>
    <x v="9965"/>
    <x v="2"/>
    <x v="1"/>
    <n v="4388.07"/>
    <n v="0.1"/>
    <n v="5"/>
    <d v="2024-06-02T00:00:00"/>
    <d v="2024-06-03T00:00:00"/>
    <x v="0"/>
    <x v="0"/>
    <n v="290.51"/>
    <x v="4"/>
    <x v="1"/>
    <x v="9"/>
    <n v="4097.5599999999995"/>
    <n v="21940.35"/>
  </r>
  <r>
    <x v="9966"/>
    <x v="3"/>
    <x v="1"/>
    <n v="4725.41"/>
    <n v="0.01"/>
    <n v="7"/>
    <d v="2024-08-10T00:00:00"/>
    <d v="2024-08-16T00:00:00"/>
    <x v="1"/>
    <x v="1"/>
    <n v="913.96"/>
    <x v="3"/>
    <x v="1"/>
    <x v="1"/>
    <n v="3811.45"/>
    <n v="33077.869999999995"/>
  </r>
  <r>
    <x v="9967"/>
    <x v="1"/>
    <x v="4"/>
    <n v="602.02"/>
    <n v="0.31"/>
    <n v="3"/>
    <d v="2024-06-02T00:00:00"/>
    <d v="2024-06-03T00:00:00"/>
    <x v="1"/>
    <x v="0"/>
    <n v="144.4"/>
    <x v="5"/>
    <x v="1"/>
    <x v="9"/>
    <n v="457.62"/>
    <n v="1806.06"/>
  </r>
  <r>
    <x v="9968"/>
    <x v="1"/>
    <x v="1"/>
    <n v="3044.43"/>
    <n v="0.22"/>
    <n v="3"/>
    <d v="2023-08-28T00:00:00"/>
    <d v="2023-08-30T00:00:00"/>
    <x v="0"/>
    <x v="0"/>
    <n v="552.09"/>
    <x v="0"/>
    <x v="0"/>
    <x v="1"/>
    <n v="2492.3399999999997"/>
    <n v="9133.2899999999991"/>
  </r>
  <r>
    <x v="9969"/>
    <x v="3"/>
    <x v="2"/>
    <n v="3366.29"/>
    <n v="0.13"/>
    <n v="6"/>
    <d v="2023-02-16T00:00:00"/>
    <d v="2023-02-23T00:00:00"/>
    <x v="2"/>
    <x v="1"/>
    <n v="477.4"/>
    <x v="0"/>
    <x v="0"/>
    <x v="8"/>
    <n v="2888.89"/>
    <n v="20197.739999999998"/>
  </r>
  <r>
    <x v="9970"/>
    <x v="1"/>
    <x v="4"/>
    <n v="943.11"/>
    <n v="0.26"/>
    <n v="4"/>
    <d v="2023-06-04T00:00:00"/>
    <d v="2023-06-05T00:00:00"/>
    <x v="2"/>
    <x v="2"/>
    <n v="94.22"/>
    <x v="5"/>
    <x v="0"/>
    <x v="9"/>
    <n v="848.89"/>
    <n v="3772.44"/>
  </r>
  <r>
    <x v="9971"/>
    <x v="1"/>
    <x v="0"/>
    <n v="2773.44"/>
    <n v="0.35"/>
    <n v="8"/>
    <d v="2023-09-09T00:00:00"/>
    <d v="2023-09-16T00:00:00"/>
    <x v="2"/>
    <x v="2"/>
    <n v="526.97"/>
    <x v="5"/>
    <x v="0"/>
    <x v="7"/>
    <n v="2246.4700000000003"/>
    <n v="22187.52"/>
  </r>
  <r>
    <x v="9972"/>
    <x v="0"/>
    <x v="4"/>
    <n v="1740.68"/>
    <n v="0.12"/>
    <n v="3"/>
    <d v="2024-07-03T00:00:00"/>
    <d v="2024-07-10T00:00:00"/>
    <x v="2"/>
    <x v="2"/>
    <n v="146.86000000000001"/>
    <x v="4"/>
    <x v="1"/>
    <x v="4"/>
    <n v="1593.8200000000002"/>
    <n v="5222.04"/>
  </r>
  <r>
    <x v="9973"/>
    <x v="3"/>
    <x v="3"/>
    <n v="479.34"/>
    <n v="0.3"/>
    <n v="5"/>
    <d v="2023-03-29T00:00:00"/>
    <d v="2023-04-02T00:00:00"/>
    <x v="2"/>
    <x v="0"/>
    <n v="88.97"/>
    <x v="5"/>
    <x v="0"/>
    <x v="0"/>
    <n v="390.37"/>
    <n v="2396.6999999999998"/>
  </r>
  <r>
    <x v="9974"/>
    <x v="0"/>
    <x v="2"/>
    <n v="422.74"/>
    <n v="0.13"/>
    <n v="1"/>
    <d v="2023-09-27T00:00:00"/>
    <d v="2023-09-29T00:00:00"/>
    <x v="2"/>
    <x v="2"/>
    <n v="40.729999999999997"/>
    <x v="0"/>
    <x v="0"/>
    <x v="7"/>
    <n v="382.01"/>
    <n v="422.74"/>
  </r>
  <r>
    <x v="9975"/>
    <x v="0"/>
    <x v="0"/>
    <n v="3820.14"/>
    <n v="0.49"/>
    <n v="1"/>
    <d v="2024-11-10T00:00:00"/>
    <d v="2024-11-15T00:00:00"/>
    <x v="0"/>
    <x v="1"/>
    <n v="282.3"/>
    <x v="3"/>
    <x v="1"/>
    <x v="11"/>
    <n v="3537.8399999999997"/>
    <n v="3820.14"/>
  </r>
  <r>
    <x v="9976"/>
    <x v="1"/>
    <x v="1"/>
    <n v="3115.73"/>
    <n v="0.37"/>
    <n v="8"/>
    <d v="2023-12-22T00:00:00"/>
    <d v="2023-12-29T00:00:00"/>
    <x v="1"/>
    <x v="2"/>
    <n v="907.45"/>
    <x v="2"/>
    <x v="0"/>
    <x v="10"/>
    <n v="2208.2799999999997"/>
    <n v="24925.84"/>
  </r>
  <r>
    <x v="9977"/>
    <x v="1"/>
    <x v="3"/>
    <n v="3604.1"/>
    <n v="0.3"/>
    <n v="7"/>
    <d v="2024-12-17T00:00:00"/>
    <d v="2024-12-21T00:00:00"/>
    <x v="0"/>
    <x v="0"/>
    <n v="233.73"/>
    <x v="1"/>
    <x v="1"/>
    <x v="10"/>
    <n v="3370.37"/>
    <n v="25228.7"/>
  </r>
  <r>
    <x v="9978"/>
    <x v="3"/>
    <x v="3"/>
    <n v="3457.86"/>
    <n v="0.09"/>
    <n v="1"/>
    <d v="2024-09-04T00:00:00"/>
    <d v="2024-09-10T00:00:00"/>
    <x v="1"/>
    <x v="1"/>
    <n v="935.6"/>
    <x v="1"/>
    <x v="1"/>
    <x v="7"/>
    <n v="2522.2600000000002"/>
    <n v="3457.86"/>
  </r>
  <r>
    <x v="9979"/>
    <x v="1"/>
    <x v="2"/>
    <n v="758.13"/>
    <n v="0.28999999999999998"/>
    <n v="6"/>
    <d v="2023-04-26T00:00:00"/>
    <d v="2023-05-02T00:00:00"/>
    <x v="1"/>
    <x v="1"/>
    <n v="219.45"/>
    <x v="5"/>
    <x v="0"/>
    <x v="3"/>
    <n v="538.68000000000006"/>
    <n v="4548.78"/>
  </r>
  <r>
    <x v="9980"/>
    <x v="1"/>
    <x v="0"/>
    <n v="842.67"/>
    <n v="0.4"/>
    <n v="2"/>
    <d v="2023-02-19T00:00:00"/>
    <d v="2023-02-25T00:00:00"/>
    <x v="0"/>
    <x v="0"/>
    <n v="188.3"/>
    <x v="1"/>
    <x v="0"/>
    <x v="8"/>
    <n v="654.36999999999989"/>
    <n v="1685.34"/>
  </r>
  <r>
    <x v="9981"/>
    <x v="3"/>
    <x v="3"/>
    <n v="1337.17"/>
    <n v="0.37"/>
    <n v="1"/>
    <d v="2024-04-03T00:00:00"/>
    <d v="2024-04-10T00:00:00"/>
    <x v="1"/>
    <x v="0"/>
    <n v="389.64"/>
    <x v="5"/>
    <x v="1"/>
    <x v="3"/>
    <n v="947.53000000000009"/>
    <n v="1337.17"/>
  </r>
  <r>
    <x v="9982"/>
    <x v="1"/>
    <x v="0"/>
    <n v="2055.59"/>
    <n v="0.39"/>
    <n v="5"/>
    <d v="2023-02-01T00:00:00"/>
    <d v="2023-02-08T00:00:00"/>
    <x v="0"/>
    <x v="2"/>
    <n v="492.33"/>
    <x v="0"/>
    <x v="0"/>
    <x v="8"/>
    <n v="1563.2600000000002"/>
    <n v="10277.950000000001"/>
  </r>
  <r>
    <x v="9983"/>
    <x v="0"/>
    <x v="0"/>
    <n v="4701.96"/>
    <n v="0.16"/>
    <n v="5"/>
    <d v="2023-07-28T00:00:00"/>
    <d v="2023-07-30T00:00:00"/>
    <x v="0"/>
    <x v="0"/>
    <n v="446.46"/>
    <x v="4"/>
    <x v="0"/>
    <x v="4"/>
    <n v="4255.5"/>
    <n v="23509.8"/>
  </r>
  <r>
    <x v="9984"/>
    <x v="3"/>
    <x v="3"/>
    <n v="3402.07"/>
    <n v="0.16"/>
    <n v="2"/>
    <d v="2023-07-13T00:00:00"/>
    <d v="2023-07-17T00:00:00"/>
    <x v="2"/>
    <x v="0"/>
    <n v="644.62"/>
    <x v="3"/>
    <x v="0"/>
    <x v="4"/>
    <n v="2757.4500000000003"/>
    <n v="6804.14"/>
  </r>
  <r>
    <x v="9985"/>
    <x v="1"/>
    <x v="0"/>
    <n v="1350.34"/>
    <n v="0.27"/>
    <n v="5"/>
    <d v="2023-03-28T00:00:00"/>
    <d v="2023-04-02T00:00:00"/>
    <x v="1"/>
    <x v="1"/>
    <n v="310.08"/>
    <x v="0"/>
    <x v="0"/>
    <x v="0"/>
    <n v="1040.26"/>
    <n v="6751.7"/>
  </r>
  <r>
    <x v="9986"/>
    <x v="2"/>
    <x v="2"/>
    <n v="374.32"/>
    <n v="0.14000000000000001"/>
    <n v="7"/>
    <d v="2023-09-18T00:00:00"/>
    <d v="2023-09-20T00:00:00"/>
    <x v="2"/>
    <x v="2"/>
    <n v="74.22"/>
    <x v="3"/>
    <x v="0"/>
    <x v="7"/>
    <n v="300.10000000000002"/>
    <n v="2620.2399999999998"/>
  </r>
  <r>
    <x v="9987"/>
    <x v="3"/>
    <x v="3"/>
    <n v="3452.7"/>
    <n v="0.06"/>
    <n v="4"/>
    <d v="2024-09-25T00:00:00"/>
    <d v="2024-09-29T00:00:00"/>
    <x v="0"/>
    <x v="2"/>
    <n v="536.03"/>
    <x v="5"/>
    <x v="1"/>
    <x v="7"/>
    <n v="2916.67"/>
    <n v="13810.8"/>
  </r>
  <r>
    <x v="9988"/>
    <x v="3"/>
    <x v="2"/>
    <n v="3164.06"/>
    <n v="0.23"/>
    <n v="2"/>
    <d v="2024-11-08T00:00:00"/>
    <d v="2024-11-11T00:00:00"/>
    <x v="0"/>
    <x v="1"/>
    <n v="419.44"/>
    <x v="2"/>
    <x v="1"/>
    <x v="11"/>
    <n v="2744.62"/>
    <n v="6328.12"/>
  </r>
  <r>
    <x v="9989"/>
    <x v="2"/>
    <x v="2"/>
    <n v="3411.24"/>
    <n v="0"/>
    <n v="5"/>
    <d v="2024-04-19T00:00:00"/>
    <d v="2024-04-24T00:00:00"/>
    <x v="1"/>
    <x v="1"/>
    <n v="946.8"/>
    <x v="3"/>
    <x v="1"/>
    <x v="3"/>
    <n v="2464.4399999999996"/>
    <n v="17056.199999999997"/>
  </r>
  <r>
    <x v="9990"/>
    <x v="1"/>
    <x v="0"/>
    <n v="1379.78"/>
    <n v="0.38"/>
    <n v="6"/>
    <d v="2023-07-09T00:00:00"/>
    <d v="2023-07-11T00:00:00"/>
    <x v="2"/>
    <x v="1"/>
    <n v="361.37"/>
    <x v="2"/>
    <x v="0"/>
    <x v="4"/>
    <n v="1018.41"/>
    <n v="8278.68"/>
  </r>
  <r>
    <x v="9991"/>
    <x v="1"/>
    <x v="0"/>
    <n v="2633.12"/>
    <n v="0.37"/>
    <n v="8"/>
    <d v="2023-09-15T00:00:00"/>
    <d v="2023-09-18T00:00:00"/>
    <x v="2"/>
    <x v="2"/>
    <n v="694.71"/>
    <x v="0"/>
    <x v="0"/>
    <x v="7"/>
    <n v="1938.4099999999999"/>
    <n v="21064.959999999999"/>
  </r>
  <r>
    <x v="9992"/>
    <x v="3"/>
    <x v="3"/>
    <n v="1872.34"/>
    <n v="0.28000000000000003"/>
    <n v="9"/>
    <d v="2024-05-19T00:00:00"/>
    <d v="2024-05-22T00:00:00"/>
    <x v="1"/>
    <x v="0"/>
    <n v="272.98"/>
    <x v="3"/>
    <x v="1"/>
    <x v="5"/>
    <n v="1599.36"/>
    <n v="16851.059999999998"/>
  </r>
  <r>
    <x v="9993"/>
    <x v="3"/>
    <x v="1"/>
    <n v="4106.72"/>
    <n v="0.37"/>
    <n v="8"/>
    <d v="2024-05-18T00:00:00"/>
    <d v="2024-05-20T00:00:00"/>
    <x v="0"/>
    <x v="2"/>
    <n v="647.79"/>
    <x v="0"/>
    <x v="1"/>
    <x v="5"/>
    <n v="3458.9300000000003"/>
    <n v="32853.760000000002"/>
  </r>
  <r>
    <x v="9994"/>
    <x v="1"/>
    <x v="3"/>
    <n v="440.04"/>
    <n v="0.31"/>
    <n v="7"/>
    <d v="2024-08-05T00:00:00"/>
    <d v="2024-08-06T00:00:00"/>
    <x v="0"/>
    <x v="2"/>
    <n v="129.29"/>
    <x v="5"/>
    <x v="1"/>
    <x v="1"/>
    <n v="310.75"/>
    <n v="3080.28"/>
  </r>
  <r>
    <x v="9995"/>
    <x v="1"/>
    <x v="2"/>
    <n v="1449.66"/>
    <n v="0.35"/>
    <n v="9"/>
    <d v="2023-08-20T00:00:00"/>
    <d v="2023-08-21T00:00:00"/>
    <x v="1"/>
    <x v="2"/>
    <n v="387.81"/>
    <x v="5"/>
    <x v="0"/>
    <x v="1"/>
    <n v="1061.8500000000001"/>
    <n v="13046.94"/>
  </r>
  <r>
    <x v="9996"/>
    <x v="0"/>
    <x v="0"/>
    <n v="3054.47"/>
    <n v="0.03"/>
    <n v="9"/>
    <d v="2024-03-09T00:00:00"/>
    <d v="2024-03-13T00:00:00"/>
    <x v="1"/>
    <x v="0"/>
    <n v="661.78"/>
    <x v="1"/>
    <x v="1"/>
    <x v="0"/>
    <n v="2392.6899999999996"/>
    <n v="27490.23"/>
  </r>
  <r>
    <x v="9997"/>
    <x v="3"/>
    <x v="2"/>
    <n v="1105.5999999999999"/>
    <n v="0.44"/>
    <n v="6"/>
    <d v="2024-02-10T00:00:00"/>
    <d v="2024-02-12T00:00:00"/>
    <x v="1"/>
    <x v="1"/>
    <n v="140.75"/>
    <x v="1"/>
    <x v="1"/>
    <x v="8"/>
    <n v="964.84999999999991"/>
    <n v="6633.5999999999995"/>
  </r>
  <r>
    <x v="9998"/>
    <x v="3"/>
    <x v="4"/>
    <n v="3396.3"/>
    <n v="0.32"/>
    <n v="3"/>
    <d v="2024-05-09T00:00:00"/>
    <d v="2024-05-16T00:00:00"/>
    <x v="2"/>
    <x v="1"/>
    <n v="478.99"/>
    <x v="3"/>
    <x v="1"/>
    <x v="5"/>
    <n v="2917.3100000000004"/>
    <n v="10188.900000000001"/>
  </r>
  <r>
    <x v="9999"/>
    <x v="2"/>
    <x v="4"/>
    <n v="770.19"/>
    <n v="0.31"/>
    <n v="8"/>
    <d v="2024-08-07T00:00:00"/>
    <d v="2024-08-09T00:00:00"/>
    <x v="1"/>
    <x v="0"/>
    <n v="174.67"/>
    <x v="2"/>
    <x v="1"/>
    <x v="1"/>
    <n v="595.5200000000001"/>
    <n v="6161.52"/>
  </r>
  <r>
    <x v="10000"/>
    <x v="0"/>
    <x v="2"/>
    <n v="211.78"/>
    <n v="0.19"/>
    <n v="3"/>
    <d v="2023-08-26T00:00:00"/>
    <d v="2023-08-29T00:00:00"/>
    <x v="0"/>
    <x v="2"/>
    <n v="12.86"/>
    <x v="0"/>
    <x v="0"/>
    <x v="1"/>
    <n v="198.92000000000002"/>
    <n v="635.34"/>
  </r>
  <r>
    <x v="10001"/>
    <x v="1"/>
    <x v="1"/>
    <n v="4331.12"/>
    <n v="0.01"/>
    <n v="1"/>
    <d v="2023-12-31T00:00:00"/>
    <d v="2024-01-03T00:00:00"/>
    <x v="1"/>
    <x v="2"/>
    <n v="1213.8900000000001"/>
    <x v="0"/>
    <x v="0"/>
    <x v="10"/>
    <n v="3117.2299999999996"/>
    <n v="4331.12"/>
  </r>
  <r>
    <x v="10002"/>
    <x v="0"/>
    <x v="1"/>
    <n v="1733.88"/>
    <n v="0.45"/>
    <n v="4"/>
    <d v="2024-02-23T00:00:00"/>
    <d v="2024-03-01T00:00:00"/>
    <x v="2"/>
    <x v="0"/>
    <n v="223.32"/>
    <x v="4"/>
    <x v="1"/>
    <x v="8"/>
    <n v="1510.5600000000002"/>
    <n v="6935.52"/>
  </r>
  <r>
    <x v="10003"/>
    <x v="1"/>
    <x v="3"/>
    <n v="868.56"/>
    <n v="0.49"/>
    <n v="9"/>
    <d v="2023-12-24T00:00:00"/>
    <d v="2023-12-31T00:00:00"/>
    <x v="2"/>
    <x v="2"/>
    <n v="112.23"/>
    <x v="0"/>
    <x v="0"/>
    <x v="10"/>
    <n v="756.32999999999993"/>
    <n v="7817.0399999999991"/>
  </r>
  <r>
    <x v="10004"/>
    <x v="1"/>
    <x v="3"/>
    <n v="946.27"/>
    <n v="0.4"/>
    <n v="8"/>
    <d v="2023-01-24T00:00:00"/>
    <d v="2023-01-30T00:00:00"/>
    <x v="1"/>
    <x v="2"/>
    <n v="47.59"/>
    <x v="3"/>
    <x v="0"/>
    <x v="6"/>
    <n v="898.68"/>
    <n v="7570.16"/>
  </r>
  <r>
    <x v="10005"/>
    <x v="0"/>
    <x v="3"/>
    <n v="4440.8900000000003"/>
    <n v="0.46"/>
    <n v="6"/>
    <d v="2023-06-13T00:00:00"/>
    <d v="2023-06-16T00:00:00"/>
    <x v="0"/>
    <x v="1"/>
    <n v="955.21"/>
    <x v="1"/>
    <x v="0"/>
    <x v="9"/>
    <n v="3485.6800000000003"/>
    <n v="26645.340000000004"/>
  </r>
  <r>
    <x v="10006"/>
    <x v="3"/>
    <x v="0"/>
    <n v="3306.71"/>
    <n v="0.06"/>
    <n v="3"/>
    <d v="2023-07-29T00:00:00"/>
    <d v="2023-08-03T00:00:00"/>
    <x v="1"/>
    <x v="1"/>
    <n v="594.77"/>
    <x v="4"/>
    <x v="0"/>
    <x v="4"/>
    <n v="2711.94"/>
    <n v="9920.130000000001"/>
  </r>
  <r>
    <x v="10007"/>
    <x v="1"/>
    <x v="1"/>
    <n v="4786.1000000000004"/>
    <n v="0.06"/>
    <n v="3"/>
    <d v="2024-09-10T00:00:00"/>
    <d v="2024-09-11T00:00:00"/>
    <x v="2"/>
    <x v="1"/>
    <n v="816.85"/>
    <x v="0"/>
    <x v="1"/>
    <x v="7"/>
    <n v="3969.2500000000005"/>
    <n v="14358.300000000001"/>
  </r>
  <r>
    <x v="10008"/>
    <x v="0"/>
    <x v="2"/>
    <n v="4020.2"/>
    <n v="0.44"/>
    <n v="7"/>
    <d v="2023-08-19T00:00:00"/>
    <d v="2023-08-23T00:00:00"/>
    <x v="0"/>
    <x v="2"/>
    <n v="626.17999999999995"/>
    <x v="0"/>
    <x v="0"/>
    <x v="1"/>
    <n v="3394.02"/>
    <n v="28141.399999999998"/>
  </r>
  <r>
    <x v="10009"/>
    <x v="2"/>
    <x v="4"/>
    <n v="3860.96"/>
    <n v="0.03"/>
    <n v="5"/>
    <d v="2024-04-07T00:00:00"/>
    <d v="2024-04-11T00:00:00"/>
    <x v="2"/>
    <x v="1"/>
    <n v="478.69"/>
    <x v="3"/>
    <x v="1"/>
    <x v="3"/>
    <n v="3382.27"/>
    <n v="19304.8"/>
  </r>
  <r>
    <x v="10010"/>
    <x v="0"/>
    <x v="1"/>
    <n v="2549.12"/>
    <n v="0.05"/>
    <n v="3"/>
    <d v="2023-11-08T00:00:00"/>
    <d v="2023-11-10T00:00:00"/>
    <x v="2"/>
    <x v="1"/>
    <n v="397.21"/>
    <x v="0"/>
    <x v="0"/>
    <x v="11"/>
    <n v="2151.91"/>
    <n v="7647.36"/>
  </r>
  <r>
    <x v="10011"/>
    <x v="2"/>
    <x v="1"/>
    <n v="4121.9399999999996"/>
    <n v="0.41"/>
    <n v="1"/>
    <d v="2024-08-23T00:00:00"/>
    <d v="2024-08-26T00:00:00"/>
    <x v="2"/>
    <x v="0"/>
    <n v="211.2"/>
    <x v="3"/>
    <x v="1"/>
    <x v="1"/>
    <n v="3910.74"/>
    <n v="4121.9399999999996"/>
  </r>
  <r>
    <x v="10012"/>
    <x v="1"/>
    <x v="1"/>
    <n v="2122"/>
    <n v="0.28000000000000003"/>
    <n v="9"/>
    <d v="2024-07-08T00:00:00"/>
    <d v="2024-07-15T00:00:00"/>
    <x v="1"/>
    <x v="2"/>
    <n v="264.82"/>
    <x v="4"/>
    <x v="1"/>
    <x v="4"/>
    <n v="1857.18"/>
    <n v="19098"/>
  </r>
  <r>
    <x v="10013"/>
    <x v="0"/>
    <x v="3"/>
    <n v="4152.3"/>
    <n v="0.2"/>
    <n v="5"/>
    <d v="2024-08-23T00:00:00"/>
    <d v="2024-08-30T00:00:00"/>
    <x v="2"/>
    <x v="0"/>
    <n v="1168.51"/>
    <x v="1"/>
    <x v="1"/>
    <x v="1"/>
    <n v="2983.79"/>
    <n v="20761.5"/>
  </r>
  <r>
    <x v="10014"/>
    <x v="0"/>
    <x v="0"/>
    <n v="3812.93"/>
    <n v="0.28000000000000003"/>
    <n v="7"/>
    <d v="2024-08-23T00:00:00"/>
    <d v="2024-08-25T00:00:00"/>
    <x v="1"/>
    <x v="2"/>
    <n v="974.91"/>
    <x v="1"/>
    <x v="1"/>
    <x v="1"/>
    <n v="2838.02"/>
    <n v="26690.51"/>
  </r>
  <r>
    <x v="10015"/>
    <x v="2"/>
    <x v="2"/>
    <n v="3424.35"/>
    <n v="0.44"/>
    <n v="9"/>
    <d v="2024-04-17T00:00:00"/>
    <d v="2024-04-18T00:00:00"/>
    <x v="1"/>
    <x v="0"/>
    <n v="711.34"/>
    <x v="0"/>
    <x v="1"/>
    <x v="3"/>
    <n v="2713.0099999999998"/>
    <n v="30819.149999999998"/>
  </r>
  <r>
    <x v="10016"/>
    <x v="0"/>
    <x v="3"/>
    <n v="1715.61"/>
    <n v="0.38"/>
    <n v="4"/>
    <d v="2024-08-17T00:00:00"/>
    <d v="2024-08-24T00:00:00"/>
    <x v="1"/>
    <x v="0"/>
    <n v="441.05"/>
    <x v="4"/>
    <x v="1"/>
    <x v="1"/>
    <n v="1274.56"/>
    <n v="6862.44"/>
  </r>
  <r>
    <x v="10017"/>
    <x v="0"/>
    <x v="0"/>
    <n v="3190.49"/>
    <n v="0.35"/>
    <n v="5"/>
    <d v="2023-05-30T00:00:00"/>
    <d v="2023-06-04T00:00:00"/>
    <x v="2"/>
    <x v="0"/>
    <n v="592.04999999999995"/>
    <x v="5"/>
    <x v="0"/>
    <x v="5"/>
    <n v="2598.4399999999996"/>
    <n v="15952.449999999999"/>
  </r>
  <r>
    <x v="10018"/>
    <x v="1"/>
    <x v="1"/>
    <n v="2583.2600000000002"/>
    <n v="0.49"/>
    <n v="3"/>
    <d v="2023-10-29T00:00:00"/>
    <d v="2023-11-05T00:00:00"/>
    <x v="2"/>
    <x v="1"/>
    <n v="190.68"/>
    <x v="0"/>
    <x v="0"/>
    <x v="2"/>
    <n v="2392.5800000000004"/>
    <n v="7749.7800000000007"/>
  </r>
  <r>
    <x v="10019"/>
    <x v="0"/>
    <x v="0"/>
    <n v="2361.56"/>
    <n v="0.26"/>
    <n v="7"/>
    <d v="2023-01-23T00:00:00"/>
    <d v="2023-01-30T00:00:00"/>
    <x v="2"/>
    <x v="1"/>
    <n v="390.39"/>
    <x v="1"/>
    <x v="0"/>
    <x v="6"/>
    <n v="1971.17"/>
    <n v="16530.919999999998"/>
  </r>
  <r>
    <x v="10020"/>
    <x v="3"/>
    <x v="3"/>
    <n v="4952.21"/>
    <n v="0"/>
    <n v="1"/>
    <d v="2024-08-18T00:00:00"/>
    <d v="2024-08-19T00:00:00"/>
    <x v="0"/>
    <x v="1"/>
    <n v="1391.29"/>
    <x v="4"/>
    <x v="1"/>
    <x v="1"/>
    <n v="3560.92"/>
    <n v="4952.21"/>
  </r>
  <r>
    <x v="10021"/>
    <x v="2"/>
    <x v="1"/>
    <n v="2571.5500000000002"/>
    <n v="0.21"/>
    <n v="8"/>
    <d v="2024-05-25T00:00:00"/>
    <d v="2024-05-27T00:00:00"/>
    <x v="0"/>
    <x v="2"/>
    <n v="170.27"/>
    <x v="2"/>
    <x v="1"/>
    <x v="5"/>
    <n v="2401.2800000000002"/>
    <n v="20572.400000000001"/>
  </r>
  <r>
    <x v="10022"/>
    <x v="0"/>
    <x v="3"/>
    <n v="256.73"/>
    <n v="0.05"/>
    <n v="3"/>
    <d v="2023-12-06T00:00:00"/>
    <d v="2023-12-09T00:00:00"/>
    <x v="0"/>
    <x v="0"/>
    <n v="60.11"/>
    <x v="2"/>
    <x v="0"/>
    <x v="10"/>
    <n v="196.62"/>
    <n v="770.19"/>
  </r>
  <r>
    <x v="10023"/>
    <x v="2"/>
    <x v="2"/>
    <n v="3169.69"/>
    <n v="0.06"/>
    <n v="4"/>
    <d v="2024-10-08T00:00:00"/>
    <d v="2024-10-10T00:00:00"/>
    <x v="0"/>
    <x v="0"/>
    <n v="713.08"/>
    <x v="3"/>
    <x v="1"/>
    <x v="2"/>
    <n v="2456.61"/>
    <n v="12678.76"/>
  </r>
  <r>
    <x v="10024"/>
    <x v="2"/>
    <x v="1"/>
    <n v="3667.25"/>
    <n v="0.13"/>
    <n v="4"/>
    <d v="2024-01-30T00:00:00"/>
    <d v="2024-02-02T00:00:00"/>
    <x v="0"/>
    <x v="2"/>
    <n v="479.88"/>
    <x v="2"/>
    <x v="1"/>
    <x v="6"/>
    <n v="3187.37"/>
    <n v="14669"/>
  </r>
  <r>
    <x v="10025"/>
    <x v="2"/>
    <x v="0"/>
    <n v="4437.3999999999996"/>
    <n v="0.19"/>
    <n v="7"/>
    <d v="2023-11-24T00:00:00"/>
    <d v="2023-11-27T00:00:00"/>
    <x v="2"/>
    <x v="2"/>
    <n v="1183.33"/>
    <x v="4"/>
    <x v="0"/>
    <x v="11"/>
    <n v="3254.0699999999997"/>
    <n v="31061.799999999996"/>
  </r>
  <r>
    <x v="10026"/>
    <x v="0"/>
    <x v="3"/>
    <n v="3200.16"/>
    <n v="0.24"/>
    <n v="7"/>
    <d v="2023-12-24T00:00:00"/>
    <d v="2023-12-31T00:00:00"/>
    <x v="2"/>
    <x v="1"/>
    <n v="689.54"/>
    <x v="1"/>
    <x v="0"/>
    <x v="10"/>
    <n v="2510.62"/>
    <n v="22401.119999999999"/>
  </r>
  <r>
    <x v="10027"/>
    <x v="0"/>
    <x v="4"/>
    <n v="195.34"/>
    <n v="0.08"/>
    <n v="4"/>
    <d v="2024-01-30T00:00:00"/>
    <d v="2024-02-06T00:00:00"/>
    <x v="2"/>
    <x v="0"/>
    <n v="20.420000000000002"/>
    <x v="0"/>
    <x v="1"/>
    <x v="6"/>
    <n v="174.92000000000002"/>
    <n v="781.36"/>
  </r>
  <r>
    <x v="10028"/>
    <x v="2"/>
    <x v="0"/>
    <n v="686.75"/>
    <n v="0.16"/>
    <n v="6"/>
    <d v="2023-10-08T00:00:00"/>
    <d v="2023-10-14T00:00:00"/>
    <x v="1"/>
    <x v="0"/>
    <n v="144.24"/>
    <x v="3"/>
    <x v="0"/>
    <x v="2"/>
    <n v="542.51"/>
    <n v="4120.5"/>
  </r>
  <r>
    <x v="10029"/>
    <x v="3"/>
    <x v="0"/>
    <n v="890.08"/>
    <n v="0.14000000000000001"/>
    <n v="8"/>
    <d v="2023-01-31T00:00:00"/>
    <d v="2023-02-02T00:00:00"/>
    <x v="1"/>
    <x v="1"/>
    <n v="228.7"/>
    <x v="1"/>
    <x v="0"/>
    <x v="6"/>
    <n v="661.38000000000011"/>
    <n v="7120.64"/>
  </r>
  <r>
    <x v="10030"/>
    <x v="2"/>
    <x v="1"/>
    <n v="1135.18"/>
    <n v="0.18"/>
    <n v="4"/>
    <d v="2023-09-13T00:00:00"/>
    <d v="2023-09-18T00:00:00"/>
    <x v="2"/>
    <x v="1"/>
    <n v="305.7"/>
    <x v="3"/>
    <x v="0"/>
    <x v="7"/>
    <n v="829.48"/>
    <n v="4540.72"/>
  </r>
  <r>
    <x v="10031"/>
    <x v="3"/>
    <x v="0"/>
    <n v="4018.91"/>
    <n v="0.05"/>
    <n v="1"/>
    <d v="2024-04-02T00:00:00"/>
    <d v="2024-04-08T00:00:00"/>
    <x v="2"/>
    <x v="1"/>
    <n v="1154.97"/>
    <x v="1"/>
    <x v="1"/>
    <x v="3"/>
    <n v="2863.9399999999996"/>
    <n v="4018.91"/>
  </r>
  <r>
    <x v="10032"/>
    <x v="2"/>
    <x v="3"/>
    <n v="1617.82"/>
    <n v="0.2"/>
    <n v="7"/>
    <d v="2023-11-23T00:00:00"/>
    <d v="2023-11-25T00:00:00"/>
    <x v="2"/>
    <x v="2"/>
    <n v="100.48"/>
    <x v="5"/>
    <x v="0"/>
    <x v="11"/>
    <n v="1517.34"/>
    <n v="11324.74"/>
  </r>
  <r>
    <x v="10033"/>
    <x v="1"/>
    <x v="4"/>
    <n v="1630.58"/>
    <n v="0.28000000000000003"/>
    <n v="2"/>
    <d v="2024-04-28T00:00:00"/>
    <d v="2024-04-29T00:00:00"/>
    <x v="2"/>
    <x v="0"/>
    <n v="145.93"/>
    <x v="3"/>
    <x v="1"/>
    <x v="3"/>
    <n v="1484.6499999999999"/>
    <n v="3261.16"/>
  </r>
  <r>
    <x v="10034"/>
    <x v="2"/>
    <x v="2"/>
    <n v="3802.38"/>
    <n v="0.05"/>
    <n v="3"/>
    <d v="2023-06-22T00:00:00"/>
    <d v="2023-06-23T00:00:00"/>
    <x v="1"/>
    <x v="2"/>
    <n v="351.85"/>
    <x v="5"/>
    <x v="0"/>
    <x v="9"/>
    <n v="3450.53"/>
    <n v="11407.14"/>
  </r>
  <r>
    <x v="10035"/>
    <x v="2"/>
    <x v="4"/>
    <n v="2120.94"/>
    <n v="0.26"/>
    <n v="8"/>
    <d v="2023-07-05T00:00:00"/>
    <d v="2023-07-12T00:00:00"/>
    <x v="1"/>
    <x v="0"/>
    <n v="233.21"/>
    <x v="1"/>
    <x v="0"/>
    <x v="4"/>
    <n v="1887.73"/>
    <n v="16967.52"/>
  </r>
  <r>
    <x v="10036"/>
    <x v="0"/>
    <x v="3"/>
    <n v="416.73"/>
    <n v="0.38"/>
    <n v="2"/>
    <d v="2024-07-29T00:00:00"/>
    <d v="2024-08-02T00:00:00"/>
    <x v="2"/>
    <x v="1"/>
    <n v="92.19"/>
    <x v="2"/>
    <x v="1"/>
    <x v="4"/>
    <n v="324.54000000000002"/>
    <n v="833.46"/>
  </r>
  <r>
    <x v="10037"/>
    <x v="3"/>
    <x v="1"/>
    <n v="2967.12"/>
    <n v="0"/>
    <n v="2"/>
    <d v="2023-10-03T00:00:00"/>
    <d v="2023-10-04T00:00:00"/>
    <x v="2"/>
    <x v="2"/>
    <n v="457.63"/>
    <x v="2"/>
    <x v="0"/>
    <x v="2"/>
    <n v="2509.4899999999998"/>
    <n v="5934.24"/>
  </r>
  <r>
    <x v="10038"/>
    <x v="1"/>
    <x v="3"/>
    <n v="737.33"/>
    <n v="0.02"/>
    <n v="4"/>
    <d v="2024-08-14T00:00:00"/>
    <d v="2024-08-20T00:00:00"/>
    <x v="2"/>
    <x v="0"/>
    <n v="59.1"/>
    <x v="2"/>
    <x v="1"/>
    <x v="1"/>
    <n v="678.23"/>
    <n v="2949.32"/>
  </r>
  <r>
    <x v="10039"/>
    <x v="3"/>
    <x v="0"/>
    <n v="2901.15"/>
    <n v="0.23"/>
    <n v="6"/>
    <d v="2023-07-09T00:00:00"/>
    <d v="2023-07-10T00:00:00"/>
    <x v="0"/>
    <x v="0"/>
    <n v="852.03"/>
    <x v="3"/>
    <x v="0"/>
    <x v="4"/>
    <n v="2049.12"/>
    <n v="17406.900000000001"/>
  </r>
  <r>
    <x v="10040"/>
    <x v="1"/>
    <x v="1"/>
    <n v="3920.23"/>
    <n v="0.44"/>
    <n v="2"/>
    <d v="2024-03-20T00:00:00"/>
    <d v="2024-03-27T00:00:00"/>
    <x v="2"/>
    <x v="2"/>
    <n v="295.07"/>
    <x v="4"/>
    <x v="1"/>
    <x v="0"/>
    <n v="3625.16"/>
    <n v="7840.46"/>
  </r>
  <r>
    <x v="10041"/>
    <x v="2"/>
    <x v="2"/>
    <n v="4654.5"/>
    <n v="0.5"/>
    <n v="9"/>
    <d v="2024-09-07T00:00:00"/>
    <d v="2024-09-09T00:00:00"/>
    <x v="2"/>
    <x v="0"/>
    <n v="1257.8399999999999"/>
    <x v="5"/>
    <x v="1"/>
    <x v="7"/>
    <n v="3396.66"/>
    <n v="41890.5"/>
  </r>
  <r>
    <x v="10042"/>
    <x v="0"/>
    <x v="2"/>
    <n v="428.56"/>
    <n v="0.05"/>
    <n v="2"/>
    <d v="2024-01-03T00:00:00"/>
    <d v="2024-01-10T00:00:00"/>
    <x v="2"/>
    <x v="2"/>
    <n v="57.74"/>
    <x v="5"/>
    <x v="1"/>
    <x v="6"/>
    <n v="370.82"/>
    <n v="857.12"/>
  </r>
  <r>
    <x v="10043"/>
    <x v="0"/>
    <x v="3"/>
    <n v="1589.44"/>
    <n v="0.01"/>
    <n v="9"/>
    <d v="2023-12-25T00:00:00"/>
    <d v="2023-12-27T00:00:00"/>
    <x v="0"/>
    <x v="2"/>
    <n v="128.47"/>
    <x v="3"/>
    <x v="0"/>
    <x v="10"/>
    <n v="1460.97"/>
    <n v="14304.960000000001"/>
  </r>
  <r>
    <x v="10044"/>
    <x v="3"/>
    <x v="0"/>
    <n v="3297.07"/>
    <n v="0.11"/>
    <n v="7"/>
    <d v="2023-05-05T00:00:00"/>
    <d v="2023-05-10T00:00:00"/>
    <x v="0"/>
    <x v="1"/>
    <n v="208.07"/>
    <x v="4"/>
    <x v="0"/>
    <x v="5"/>
    <n v="3089"/>
    <n v="23079.49"/>
  </r>
  <r>
    <x v="10045"/>
    <x v="0"/>
    <x v="2"/>
    <n v="1645.72"/>
    <n v="0.23"/>
    <n v="3"/>
    <d v="2024-10-02T00:00:00"/>
    <d v="2024-10-03T00:00:00"/>
    <x v="2"/>
    <x v="1"/>
    <n v="277.42"/>
    <x v="3"/>
    <x v="1"/>
    <x v="2"/>
    <n v="1368.3"/>
    <n v="4937.16"/>
  </r>
  <r>
    <x v="10046"/>
    <x v="3"/>
    <x v="4"/>
    <n v="2310.0300000000002"/>
    <n v="0.28999999999999998"/>
    <n v="9"/>
    <d v="2023-01-09T00:00:00"/>
    <d v="2023-01-14T00:00:00"/>
    <x v="0"/>
    <x v="1"/>
    <n v="354.43"/>
    <x v="5"/>
    <x v="0"/>
    <x v="6"/>
    <n v="1955.6000000000001"/>
    <n v="20790.27"/>
  </r>
  <r>
    <x v="10047"/>
    <x v="3"/>
    <x v="1"/>
    <n v="198.45"/>
    <n v="0.49"/>
    <n v="9"/>
    <d v="2023-04-15T00:00:00"/>
    <d v="2023-04-20T00:00:00"/>
    <x v="0"/>
    <x v="1"/>
    <n v="34.119999999999997"/>
    <x v="4"/>
    <x v="0"/>
    <x v="3"/>
    <n v="164.32999999999998"/>
    <n v="1786.05"/>
  </r>
  <r>
    <x v="10048"/>
    <x v="1"/>
    <x v="4"/>
    <n v="3498.14"/>
    <n v="0.44"/>
    <n v="6"/>
    <d v="2023-04-04T00:00:00"/>
    <d v="2023-04-05T00:00:00"/>
    <x v="1"/>
    <x v="2"/>
    <n v="759.24"/>
    <x v="2"/>
    <x v="0"/>
    <x v="3"/>
    <n v="2738.8999999999996"/>
    <n v="20988.84"/>
  </r>
  <r>
    <x v="10049"/>
    <x v="3"/>
    <x v="2"/>
    <n v="4428.07"/>
    <n v="0.28000000000000003"/>
    <n v="2"/>
    <d v="2024-06-16T00:00:00"/>
    <d v="2024-06-18T00:00:00"/>
    <x v="2"/>
    <x v="2"/>
    <n v="521.95000000000005"/>
    <x v="1"/>
    <x v="1"/>
    <x v="9"/>
    <n v="3906.12"/>
    <n v="8856.14"/>
  </r>
  <r>
    <x v="10050"/>
    <x v="1"/>
    <x v="2"/>
    <n v="4886.6099999999997"/>
    <n v="0.18"/>
    <n v="7"/>
    <d v="2024-12-22T00:00:00"/>
    <d v="2024-12-25T00:00:00"/>
    <x v="1"/>
    <x v="1"/>
    <n v="246.22"/>
    <x v="2"/>
    <x v="1"/>
    <x v="10"/>
    <n v="4640.3899999999994"/>
    <n v="34206.269999999997"/>
  </r>
  <r>
    <x v="10051"/>
    <x v="0"/>
    <x v="3"/>
    <n v="4169.6099999999997"/>
    <n v="0.16"/>
    <n v="4"/>
    <d v="2023-01-22T00:00:00"/>
    <d v="2023-01-29T00:00:00"/>
    <x v="2"/>
    <x v="2"/>
    <n v="770.12"/>
    <x v="1"/>
    <x v="0"/>
    <x v="6"/>
    <n v="3399.49"/>
    <n v="16678.439999999999"/>
  </r>
  <r>
    <x v="10052"/>
    <x v="3"/>
    <x v="3"/>
    <n v="255.7"/>
    <n v="0.28999999999999998"/>
    <n v="4"/>
    <d v="2023-12-30T00:00:00"/>
    <d v="2024-01-02T00:00:00"/>
    <x v="2"/>
    <x v="1"/>
    <n v="16.07"/>
    <x v="2"/>
    <x v="0"/>
    <x v="10"/>
    <n v="239.63"/>
    <n v="1022.8"/>
  </r>
  <r>
    <x v="10053"/>
    <x v="3"/>
    <x v="1"/>
    <n v="3294.08"/>
    <n v="0.36"/>
    <n v="7"/>
    <d v="2023-12-12T00:00:00"/>
    <d v="2023-12-15T00:00:00"/>
    <x v="0"/>
    <x v="0"/>
    <n v="837.91"/>
    <x v="0"/>
    <x v="0"/>
    <x v="10"/>
    <n v="2456.17"/>
    <n v="23058.559999999998"/>
  </r>
  <r>
    <x v="10054"/>
    <x v="2"/>
    <x v="3"/>
    <n v="2528.73"/>
    <n v="0.24"/>
    <n v="5"/>
    <d v="2024-12-16T00:00:00"/>
    <d v="2024-12-21T00:00:00"/>
    <x v="2"/>
    <x v="1"/>
    <n v="637.49"/>
    <x v="0"/>
    <x v="1"/>
    <x v="10"/>
    <n v="1891.24"/>
    <n v="12643.65"/>
  </r>
  <r>
    <x v="10055"/>
    <x v="3"/>
    <x v="0"/>
    <n v="4695.6899999999996"/>
    <n v="0.15"/>
    <n v="1"/>
    <d v="2024-07-02T00:00:00"/>
    <d v="2024-07-09T00:00:00"/>
    <x v="0"/>
    <x v="0"/>
    <n v="376.47"/>
    <x v="2"/>
    <x v="1"/>
    <x v="4"/>
    <n v="4319.2199999999993"/>
    <n v="4695.6899999999996"/>
  </r>
  <r>
    <x v="10056"/>
    <x v="3"/>
    <x v="1"/>
    <n v="4520.4799999999996"/>
    <n v="0.31"/>
    <n v="3"/>
    <d v="2023-09-12T00:00:00"/>
    <d v="2023-09-15T00:00:00"/>
    <x v="0"/>
    <x v="0"/>
    <n v="1302.6099999999999"/>
    <x v="5"/>
    <x v="0"/>
    <x v="7"/>
    <n v="3217.87"/>
    <n v="13561.439999999999"/>
  </r>
  <r>
    <x v="10057"/>
    <x v="2"/>
    <x v="0"/>
    <n v="4941.43"/>
    <n v="0.28000000000000003"/>
    <n v="7"/>
    <d v="2024-03-07T00:00:00"/>
    <d v="2024-03-13T00:00:00"/>
    <x v="1"/>
    <x v="2"/>
    <n v="744.5"/>
    <x v="4"/>
    <x v="1"/>
    <x v="0"/>
    <n v="4196.93"/>
    <n v="34590.01"/>
  </r>
  <r>
    <x v="10058"/>
    <x v="2"/>
    <x v="3"/>
    <n v="4323.4799999999996"/>
    <n v="0.21"/>
    <n v="9"/>
    <d v="2023-05-10T00:00:00"/>
    <d v="2023-05-14T00:00:00"/>
    <x v="0"/>
    <x v="1"/>
    <n v="820.44"/>
    <x v="5"/>
    <x v="0"/>
    <x v="5"/>
    <n v="3503.0399999999995"/>
    <n v="38911.319999999992"/>
  </r>
  <r>
    <x v="10059"/>
    <x v="0"/>
    <x v="1"/>
    <n v="2779.77"/>
    <n v="0.37"/>
    <n v="9"/>
    <d v="2024-09-07T00:00:00"/>
    <d v="2024-09-11T00:00:00"/>
    <x v="1"/>
    <x v="0"/>
    <n v="660.43"/>
    <x v="0"/>
    <x v="1"/>
    <x v="7"/>
    <n v="2119.34"/>
    <n v="25017.93"/>
  </r>
  <r>
    <x v="10060"/>
    <x v="3"/>
    <x v="2"/>
    <n v="3603.01"/>
    <n v="0.14000000000000001"/>
    <n v="7"/>
    <d v="2024-10-17T00:00:00"/>
    <d v="2024-10-23T00:00:00"/>
    <x v="0"/>
    <x v="1"/>
    <n v="351.43"/>
    <x v="4"/>
    <x v="1"/>
    <x v="2"/>
    <n v="3251.5800000000004"/>
    <n v="25221.07"/>
  </r>
  <r>
    <x v="10061"/>
    <x v="0"/>
    <x v="4"/>
    <n v="4826.92"/>
    <n v="0.24"/>
    <n v="5"/>
    <d v="2023-11-02T00:00:00"/>
    <d v="2023-11-07T00:00:00"/>
    <x v="1"/>
    <x v="0"/>
    <n v="254.26"/>
    <x v="1"/>
    <x v="0"/>
    <x v="11"/>
    <n v="4572.66"/>
    <n v="24134.6"/>
  </r>
  <r>
    <x v="10062"/>
    <x v="0"/>
    <x v="2"/>
    <n v="2932.77"/>
    <n v="0.47"/>
    <n v="4"/>
    <d v="2024-01-16T00:00:00"/>
    <d v="2024-01-18T00:00:00"/>
    <x v="2"/>
    <x v="2"/>
    <n v="687.81"/>
    <x v="4"/>
    <x v="1"/>
    <x v="6"/>
    <n v="2244.96"/>
    <n v="11731.08"/>
  </r>
  <r>
    <x v="10063"/>
    <x v="2"/>
    <x v="0"/>
    <n v="4215.8999999999996"/>
    <n v="0.36"/>
    <n v="9"/>
    <d v="2024-01-15T00:00:00"/>
    <d v="2024-01-16T00:00:00"/>
    <x v="2"/>
    <x v="2"/>
    <n v="1044.32"/>
    <x v="3"/>
    <x v="1"/>
    <x v="6"/>
    <n v="3171.58"/>
    <n v="37943.1"/>
  </r>
  <r>
    <x v="10064"/>
    <x v="1"/>
    <x v="2"/>
    <n v="4716.83"/>
    <n v="0.19"/>
    <n v="6"/>
    <d v="2024-09-02T00:00:00"/>
    <d v="2024-09-09T00:00:00"/>
    <x v="0"/>
    <x v="2"/>
    <n v="1013.61"/>
    <x v="2"/>
    <x v="1"/>
    <x v="7"/>
    <n v="3703.22"/>
    <n v="28300.98"/>
  </r>
  <r>
    <x v="10065"/>
    <x v="0"/>
    <x v="2"/>
    <n v="2895.63"/>
    <n v="0.27"/>
    <n v="2"/>
    <d v="2024-06-01T00:00:00"/>
    <d v="2024-06-08T00:00:00"/>
    <x v="2"/>
    <x v="0"/>
    <n v="595.01"/>
    <x v="5"/>
    <x v="1"/>
    <x v="9"/>
    <n v="2300.62"/>
    <n v="5791.26"/>
  </r>
  <r>
    <x v="10066"/>
    <x v="1"/>
    <x v="4"/>
    <n v="879.86"/>
    <n v="0.2"/>
    <n v="3"/>
    <d v="2024-12-01T00:00:00"/>
    <d v="2024-12-06T00:00:00"/>
    <x v="2"/>
    <x v="1"/>
    <n v="242.48"/>
    <x v="4"/>
    <x v="1"/>
    <x v="10"/>
    <n v="637.38"/>
    <n v="2639.58"/>
  </r>
  <r>
    <x v="10067"/>
    <x v="3"/>
    <x v="4"/>
    <n v="862.26"/>
    <n v="0.06"/>
    <n v="7"/>
    <d v="2024-10-23T00:00:00"/>
    <d v="2024-10-26T00:00:00"/>
    <x v="2"/>
    <x v="2"/>
    <n v="233.53"/>
    <x v="1"/>
    <x v="1"/>
    <x v="2"/>
    <n v="628.73"/>
    <n v="6035.82"/>
  </r>
  <r>
    <x v="10068"/>
    <x v="2"/>
    <x v="2"/>
    <n v="665.05"/>
    <n v="0.17"/>
    <n v="4"/>
    <d v="2024-04-26T00:00:00"/>
    <d v="2024-04-27T00:00:00"/>
    <x v="0"/>
    <x v="0"/>
    <n v="49.07"/>
    <x v="1"/>
    <x v="1"/>
    <x v="3"/>
    <n v="615.9799999999999"/>
    <n v="2660.2"/>
  </r>
  <r>
    <x v="10069"/>
    <x v="3"/>
    <x v="4"/>
    <n v="2433.98"/>
    <n v="0.43"/>
    <n v="7"/>
    <d v="2024-09-25T00:00:00"/>
    <d v="2024-10-01T00:00:00"/>
    <x v="2"/>
    <x v="1"/>
    <n v="244.53"/>
    <x v="4"/>
    <x v="1"/>
    <x v="7"/>
    <n v="2189.4499999999998"/>
    <n v="17037.86"/>
  </r>
  <r>
    <x v="10070"/>
    <x v="3"/>
    <x v="2"/>
    <n v="2452.69"/>
    <n v="0.23"/>
    <n v="5"/>
    <d v="2023-03-18T00:00:00"/>
    <d v="2023-03-20T00:00:00"/>
    <x v="2"/>
    <x v="0"/>
    <n v="517.20000000000005"/>
    <x v="3"/>
    <x v="0"/>
    <x v="0"/>
    <n v="1935.49"/>
    <n v="12263.45"/>
  </r>
  <r>
    <x v="10071"/>
    <x v="2"/>
    <x v="1"/>
    <n v="3125.12"/>
    <n v="0.28999999999999998"/>
    <n v="1"/>
    <d v="2024-11-15T00:00:00"/>
    <d v="2024-11-18T00:00:00"/>
    <x v="2"/>
    <x v="1"/>
    <n v="219.47"/>
    <x v="2"/>
    <x v="1"/>
    <x v="11"/>
    <n v="2905.65"/>
    <n v="3125.12"/>
  </r>
  <r>
    <x v="10072"/>
    <x v="3"/>
    <x v="2"/>
    <n v="2466.08"/>
    <n v="0.09"/>
    <n v="3"/>
    <d v="2023-07-29T00:00:00"/>
    <d v="2023-08-04T00:00:00"/>
    <x v="1"/>
    <x v="0"/>
    <n v="460.58"/>
    <x v="2"/>
    <x v="0"/>
    <x v="4"/>
    <n v="2005.5"/>
    <n v="7398.24"/>
  </r>
  <r>
    <x v="10073"/>
    <x v="2"/>
    <x v="3"/>
    <n v="4867.97"/>
    <n v="0.18"/>
    <n v="9"/>
    <d v="2023-11-08T00:00:00"/>
    <d v="2023-11-12T00:00:00"/>
    <x v="2"/>
    <x v="0"/>
    <n v="413.29"/>
    <x v="0"/>
    <x v="0"/>
    <x v="11"/>
    <n v="4454.68"/>
    <n v="43811.73"/>
  </r>
  <r>
    <x v="10074"/>
    <x v="1"/>
    <x v="4"/>
    <n v="1527.42"/>
    <n v="0.46"/>
    <n v="4"/>
    <d v="2024-11-14T00:00:00"/>
    <d v="2024-11-18T00:00:00"/>
    <x v="2"/>
    <x v="0"/>
    <n v="437.44"/>
    <x v="5"/>
    <x v="1"/>
    <x v="11"/>
    <n v="1089.98"/>
    <n v="6109.68"/>
  </r>
  <r>
    <x v="10075"/>
    <x v="3"/>
    <x v="4"/>
    <n v="4381.7"/>
    <n v="0.16"/>
    <n v="5"/>
    <d v="2023-04-15T00:00:00"/>
    <d v="2023-04-20T00:00:00"/>
    <x v="1"/>
    <x v="2"/>
    <n v="647.39"/>
    <x v="1"/>
    <x v="0"/>
    <x v="3"/>
    <n v="3734.31"/>
    <n v="21908.5"/>
  </r>
  <r>
    <x v="10076"/>
    <x v="2"/>
    <x v="0"/>
    <n v="591.62"/>
    <n v="0.13"/>
    <n v="2"/>
    <d v="2023-08-04T00:00:00"/>
    <d v="2023-08-06T00:00:00"/>
    <x v="0"/>
    <x v="0"/>
    <n v="63.89"/>
    <x v="5"/>
    <x v="0"/>
    <x v="1"/>
    <n v="527.73"/>
    <n v="1183.24"/>
  </r>
  <r>
    <x v="10077"/>
    <x v="0"/>
    <x v="0"/>
    <n v="3049.4"/>
    <n v="0.03"/>
    <n v="8"/>
    <d v="2024-10-02T00:00:00"/>
    <d v="2024-10-09T00:00:00"/>
    <x v="0"/>
    <x v="0"/>
    <n v="728.6"/>
    <x v="3"/>
    <x v="1"/>
    <x v="2"/>
    <n v="2320.8000000000002"/>
    <n v="24395.200000000001"/>
  </r>
  <r>
    <x v="10078"/>
    <x v="3"/>
    <x v="3"/>
    <n v="3276.79"/>
    <n v="0.05"/>
    <n v="1"/>
    <d v="2023-08-17T00:00:00"/>
    <d v="2023-08-24T00:00:00"/>
    <x v="1"/>
    <x v="1"/>
    <n v="332.23"/>
    <x v="3"/>
    <x v="0"/>
    <x v="1"/>
    <n v="2944.56"/>
    <n v="3276.79"/>
  </r>
  <r>
    <x v="10079"/>
    <x v="1"/>
    <x v="4"/>
    <n v="3883.93"/>
    <n v="0.28999999999999998"/>
    <n v="4"/>
    <d v="2024-05-30T00:00:00"/>
    <d v="2024-06-04T00:00:00"/>
    <x v="1"/>
    <x v="0"/>
    <n v="1025.22"/>
    <x v="3"/>
    <x v="1"/>
    <x v="5"/>
    <n v="2858.71"/>
    <n v="15535.72"/>
  </r>
  <r>
    <x v="10080"/>
    <x v="2"/>
    <x v="4"/>
    <n v="2564.81"/>
    <n v="0.33"/>
    <n v="6"/>
    <d v="2024-01-23T00:00:00"/>
    <d v="2024-01-29T00:00:00"/>
    <x v="0"/>
    <x v="2"/>
    <n v="658.27"/>
    <x v="1"/>
    <x v="1"/>
    <x v="6"/>
    <n v="1906.54"/>
    <n v="15388.86"/>
  </r>
  <r>
    <x v="10081"/>
    <x v="3"/>
    <x v="0"/>
    <n v="1066.4100000000001"/>
    <n v="0.32"/>
    <n v="8"/>
    <d v="2023-11-30T00:00:00"/>
    <d v="2023-12-02T00:00:00"/>
    <x v="2"/>
    <x v="2"/>
    <n v="121.24"/>
    <x v="1"/>
    <x v="0"/>
    <x v="11"/>
    <n v="945.17000000000007"/>
    <n v="8531.2800000000007"/>
  </r>
  <r>
    <x v="10082"/>
    <x v="3"/>
    <x v="0"/>
    <n v="1908.09"/>
    <n v="0.27"/>
    <n v="4"/>
    <d v="2024-12-15T00:00:00"/>
    <d v="2024-12-20T00:00:00"/>
    <x v="0"/>
    <x v="0"/>
    <n v="253.95"/>
    <x v="2"/>
    <x v="1"/>
    <x v="10"/>
    <n v="1654.1399999999999"/>
    <n v="7632.36"/>
  </r>
  <r>
    <x v="10083"/>
    <x v="3"/>
    <x v="2"/>
    <n v="1433.59"/>
    <n v="0.25"/>
    <n v="2"/>
    <d v="2023-03-28T00:00:00"/>
    <d v="2023-03-29T00:00:00"/>
    <x v="0"/>
    <x v="0"/>
    <n v="83.78"/>
    <x v="4"/>
    <x v="0"/>
    <x v="0"/>
    <n v="1349.81"/>
    <n v="2867.18"/>
  </r>
  <r>
    <x v="10084"/>
    <x v="1"/>
    <x v="4"/>
    <n v="2153.62"/>
    <n v="0.04"/>
    <n v="4"/>
    <d v="2024-05-08T00:00:00"/>
    <d v="2024-05-13T00:00:00"/>
    <x v="0"/>
    <x v="1"/>
    <n v="268.67"/>
    <x v="4"/>
    <x v="1"/>
    <x v="5"/>
    <n v="1884.9499999999998"/>
    <n v="8614.48"/>
  </r>
  <r>
    <x v="10085"/>
    <x v="2"/>
    <x v="4"/>
    <n v="2696.84"/>
    <n v="0.42"/>
    <n v="1"/>
    <d v="2024-04-04T00:00:00"/>
    <d v="2024-04-11T00:00:00"/>
    <x v="1"/>
    <x v="0"/>
    <n v="244.95"/>
    <x v="4"/>
    <x v="1"/>
    <x v="3"/>
    <n v="2451.8900000000003"/>
    <n v="2696.84"/>
  </r>
  <r>
    <x v="10086"/>
    <x v="0"/>
    <x v="2"/>
    <n v="3162.84"/>
    <n v="0.26"/>
    <n v="8"/>
    <d v="2023-08-28T00:00:00"/>
    <d v="2023-09-04T00:00:00"/>
    <x v="2"/>
    <x v="2"/>
    <n v="186.31"/>
    <x v="5"/>
    <x v="0"/>
    <x v="1"/>
    <n v="2976.53"/>
    <n v="25302.720000000001"/>
  </r>
  <r>
    <x v="10087"/>
    <x v="0"/>
    <x v="4"/>
    <n v="4241.1000000000004"/>
    <n v="7.0000000000000007E-2"/>
    <n v="9"/>
    <d v="2023-11-10T00:00:00"/>
    <d v="2023-11-11T00:00:00"/>
    <x v="2"/>
    <x v="2"/>
    <n v="1220.24"/>
    <x v="4"/>
    <x v="0"/>
    <x v="11"/>
    <n v="3020.8600000000006"/>
    <n v="38169.9"/>
  </r>
  <r>
    <x v="10088"/>
    <x v="0"/>
    <x v="3"/>
    <n v="4559.05"/>
    <n v="7.0000000000000007E-2"/>
    <n v="3"/>
    <d v="2023-04-21T00:00:00"/>
    <d v="2023-04-23T00:00:00"/>
    <x v="2"/>
    <x v="0"/>
    <n v="1301.74"/>
    <x v="5"/>
    <x v="0"/>
    <x v="3"/>
    <n v="3257.3100000000004"/>
    <n v="13677.150000000001"/>
  </r>
  <r>
    <x v="10089"/>
    <x v="2"/>
    <x v="0"/>
    <n v="2366.65"/>
    <n v="0.26"/>
    <n v="8"/>
    <d v="2024-07-07T00:00:00"/>
    <d v="2024-07-08T00:00:00"/>
    <x v="2"/>
    <x v="1"/>
    <n v="487.84"/>
    <x v="0"/>
    <x v="1"/>
    <x v="4"/>
    <n v="1878.8100000000002"/>
    <n v="18933.2"/>
  </r>
  <r>
    <x v="10090"/>
    <x v="0"/>
    <x v="0"/>
    <n v="534.49"/>
    <n v="0.12"/>
    <n v="9"/>
    <d v="2023-07-15T00:00:00"/>
    <d v="2023-07-16T00:00:00"/>
    <x v="0"/>
    <x v="0"/>
    <n v="88.68"/>
    <x v="1"/>
    <x v="0"/>
    <x v="4"/>
    <n v="445.81"/>
    <n v="4810.41"/>
  </r>
  <r>
    <x v="10091"/>
    <x v="1"/>
    <x v="0"/>
    <n v="4005.62"/>
    <n v="0.46"/>
    <n v="8"/>
    <d v="2024-03-24T00:00:00"/>
    <d v="2024-03-29T00:00:00"/>
    <x v="2"/>
    <x v="0"/>
    <n v="669.97"/>
    <x v="0"/>
    <x v="1"/>
    <x v="0"/>
    <n v="3335.6499999999996"/>
    <n v="32044.959999999999"/>
  </r>
  <r>
    <x v="10092"/>
    <x v="2"/>
    <x v="1"/>
    <n v="2438.0700000000002"/>
    <n v="0.25"/>
    <n v="2"/>
    <d v="2024-07-05T00:00:00"/>
    <d v="2024-07-06T00:00:00"/>
    <x v="2"/>
    <x v="1"/>
    <n v="507.52"/>
    <x v="4"/>
    <x v="1"/>
    <x v="4"/>
    <n v="1930.5500000000002"/>
    <n v="4876.1400000000003"/>
  </r>
  <r>
    <x v="10093"/>
    <x v="3"/>
    <x v="3"/>
    <n v="2777.59"/>
    <n v="0.49"/>
    <n v="2"/>
    <d v="2023-09-11T00:00:00"/>
    <d v="2023-09-14T00:00:00"/>
    <x v="2"/>
    <x v="0"/>
    <n v="309.93"/>
    <x v="1"/>
    <x v="0"/>
    <x v="7"/>
    <n v="2467.6600000000003"/>
    <n v="5555.18"/>
  </r>
  <r>
    <x v="10094"/>
    <x v="1"/>
    <x v="3"/>
    <n v="3019.39"/>
    <n v="0.37"/>
    <n v="4"/>
    <d v="2023-03-15T00:00:00"/>
    <d v="2023-03-18T00:00:00"/>
    <x v="2"/>
    <x v="1"/>
    <n v="669.63"/>
    <x v="0"/>
    <x v="0"/>
    <x v="0"/>
    <n v="2349.7599999999998"/>
    <n v="12077.56"/>
  </r>
  <r>
    <x v="10095"/>
    <x v="3"/>
    <x v="2"/>
    <n v="3372.55"/>
    <n v="0.41"/>
    <n v="1"/>
    <d v="2024-10-03T00:00:00"/>
    <d v="2024-10-05T00:00:00"/>
    <x v="1"/>
    <x v="1"/>
    <n v="191.13"/>
    <x v="1"/>
    <x v="1"/>
    <x v="2"/>
    <n v="3181.42"/>
    <n v="3372.55"/>
  </r>
  <r>
    <x v="10096"/>
    <x v="0"/>
    <x v="1"/>
    <n v="4461.49"/>
    <n v="0.19"/>
    <n v="3"/>
    <d v="2024-12-27T00:00:00"/>
    <d v="2024-12-30T00:00:00"/>
    <x v="1"/>
    <x v="2"/>
    <n v="950.63"/>
    <x v="1"/>
    <x v="1"/>
    <x v="10"/>
    <n v="3510.8599999999997"/>
    <n v="13384.47"/>
  </r>
  <r>
    <x v="10097"/>
    <x v="1"/>
    <x v="4"/>
    <n v="4765.5200000000004"/>
    <n v="7.0000000000000007E-2"/>
    <n v="4"/>
    <d v="2023-10-17T00:00:00"/>
    <d v="2023-10-22T00:00:00"/>
    <x v="2"/>
    <x v="0"/>
    <n v="856.15"/>
    <x v="3"/>
    <x v="0"/>
    <x v="2"/>
    <n v="3909.3700000000003"/>
    <n v="19062.080000000002"/>
  </r>
  <r>
    <x v="10098"/>
    <x v="2"/>
    <x v="3"/>
    <n v="4706.83"/>
    <n v="0.34"/>
    <n v="2"/>
    <d v="2024-09-23T00:00:00"/>
    <d v="2024-09-24T00:00:00"/>
    <x v="2"/>
    <x v="0"/>
    <n v="1053.57"/>
    <x v="1"/>
    <x v="1"/>
    <x v="7"/>
    <n v="3653.26"/>
    <n v="9413.66"/>
  </r>
  <r>
    <x v="10099"/>
    <x v="1"/>
    <x v="1"/>
    <n v="4066.37"/>
    <n v="0.2"/>
    <n v="7"/>
    <d v="2023-08-31T00:00:00"/>
    <d v="2023-09-01T00:00:00"/>
    <x v="2"/>
    <x v="1"/>
    <n v="826.07"/>
    <x v="0"/>
    <x v="0"/>
    <x v="1"/>
    <n v="3240.2999999999997"/>
    <n v="28464.59"/>
  </r>
  <r>
    <x v="10100"/>
    <x v="3"/>
    <x v="1"/>
    <n v="4457.29"/>
    <n v="0.47"/>
    <n v="3"/>
    <d v="2023-08-25T00:00:00"/>
    <d v="2023-08-27T00:00:00"/>
    <x v="1"/>
    <x v="2"/>
    <n v="508.02"/>
    <x v="3"/>
    <x v="0"/>
    <x v="1"/>
    <n v="3949.27"/>
    <n v="13371.869999999999"/>
  </r>
  <r>
    <x v="10101"/>
    <x v="2"/>
    <x v="3"/>
    <n v="343.31"/>
    <n v="0.1"/>
    <n v="7"/>
    <d v="2023-05-16T00:00:00"/>
    <d v="2023-05-23T00:00:00"/>
    <x v="0"/>
    <x v="2"/>
    <n v="63.3"/>
    <x v="0"/>
    <x v="0"/>
    <x v="5"/>
    <n v="280.01"/>
    <n v="2403.17"/>
  </r>
  <r>
    <x v="10102"/>
    <x v="1"/>
    <x v="2"/>
    <n v="4260.6499999999996"/>
    <n v="0.31"/>
    <n v="7"/>
    <d v="2024-11-12T00:00:00"/>
    <d v="2024-11-13T00:00:00"/>
    <x v="2"/>
    <x v="2"/>
    <n v="916.2"/>
    <x v="4"/>
    <x v="1"/>
    <x v="11"/>
    <n v="3344.45"/>
    <n v="29824.549999999996"/>
  </r>
  <r>
    <x v="10103"/>
    <x v="1"/>
    <x v="1"/>
    <n v="454.1"/>
    <n v="0.43"/>
    <n v="9"/>
    <d v="2024-06-01T00:00:00"/>
    <d v="2024-06-02T00:00:00"/>
    <x v="1"/>
    <x v="0"/>
    <n v="24.54"/>
    <x v="4"/>
    <x v="1"/>
    <x v="9"/>
    <n v="429.56"/>
    <n v="4086.9"/>
  </r>
  <r>
    <x v="10104"/>
    <x v="1"/>
    <x v="0"/>
    <n v="3756.35"/>
    <n v="0.2"/>
    <n v="4"/>
    <d v="2024-04-07T00:00:00"/>
    <d v="2024-04-08T00:00:00"/>
    <x v="0"/>
    <x v="0"/>
    <n v="1096.95"/>
    <x v="3"/>
    <x v="1"/>
    <x v="3"/>
    <n v="2659.3999999999996"/>
    <n v="15025.4"/>
  </r>
  <r>
    <x v="10105"/>
    <x v="1"/>
    <x v="1"/>
    <n v="929.88"/>
    <n v="0.48"/>
    <n v="4"/>
    <d v="2024-03-08T00:00:00"/>
    <d v="2024-03-10T00:00:00"/>
    <x v="1"/>
    <x v="0"/>
    <n v="133.88999999999999"/>
    <x v="1"/>
    <x v="1"/>
    <x v="0"/>
    <n v="795.99"/>
    <n v="3719.52"/>
  </r>
  <r>
    <x v="10106"/>
    <x v="2"/>
    <x v="4"/>
    <n v="1864.54"/>
    <n v="0.04"/>
    <n v="1"/>
    <d v="2023-05-19T00:00:00"/>
    <d v="2023-05-22T00:00:00"/>
    <x v="2"/>
    <x v="1"/>
    <n v="220.01"/>
    <x v="0"/>
    <x v="0"/>
    <x v="5"/>
    <n v="1644.53"/>
    <n v="1864.54"/>
  </r>
  <r>
    <x v="10107"/>
    <x v="3"/>
    <x v="3"/>
    <n v="1002.5"/>
    <n v="0.28999999999999998"/>
    <n v="6"/>
    <d v="2023-06-07T00:00:00"/>
    <d v="2023-06-13T00:00:00"/>
    <x v="0"/>
    <x v="1"/>
    <n v="228.79"/>
    <x v="3"/>
    <x v="0"/>
    <x v="9"/>
    <n v="773.71"/>
    <n v="6015"/>
  </r>
  <r>
    <x v="10108"/>
    <x v="1"/>
    <x v="4"/>
    <n v="2272.96"/>
    <n v="0.39"/>
    <n v="6"/>
    <d v="2024-08-21T00:00:00"/>
    <d v="2024-08-24T00:00:00"/>
    <x v="2"/>
    <x v="0"/>
    <n v="561.66"/>
    <x v="3"/>
    <x v="1"/>
    <x v="1"/>
    <n v="1711.3000000000002"/>
    <n v="13637.76"/>
  </r>
  <r>
    <x v="10109"/>
    <x v="2"/>
    <x v="2"/>
    <n v="2117.56"/>
    <n v="0.1"/>
    <n v="7"/>
    <d v="2024-06-13T00:00:00"/>
    <d v="2024-06-17T00:00:00"/>
    <x v="1"/>
    <x v="0"/>
    <n v="327.05"/>
    <x v="2"/>
    <x v="1"/>
    <x v="9"/>
    <n v="1790.51"/>
    <n v="14822.92"/>
  </r>
  <r>
    <x v="10110"/>
    <x v="3"/>
    <x v="0"/>
    <n v="335.51"/>
    <n v="0.03"/>
    <n v="9"/>
    <d v="2024-06-04T00:00:00"/>
    <d v="2024-06-09T00:00:00"/>
    <x v="1"/>
    <x v="1"/>
    <n v="67.53"/>
    <x v="2"/>
    <x v="1"/>
    <x v="9"/>
    <n v="267.98"/>
    <n v="3019.59"/>
  </r>
  <r>
    <x v="10111"/>
    <x v="1"/>
    <x v="3"/>
    <n v="4169.4399999999996"/>
    <n v="0.04"/>
    <n v="9"/>
    <d v="2024-08-07T00:00:00"/>
    <d v="2024-08-11T00:00:00"/>
    <x v="1"/>
    <x v="2"/>
    <n v="483.8"/>
    <x v="1"/>
    <x v="1"/>
    <x v="1"/>
    <n v="3685.6399999999994"/>
    <n v="37524.959999999999"/>
  </r>
  <r>
    <x v="10112"/>
    <x v="3"/>
    <x v="1"/>
    <n v="4285.51"/>
    <n v="0.16"/>
    <n v="5"/>
    <d v="2024-09-17T00:00:00"/>
    <d v="2024-09-19T00:00:00"/>
    <x v="0"/>
    <x v="1"/>
    <n v="966.83"/>
    <x v="3"/>
    <x v="1"/>
    <x v="7"/>
    <n v="3318.6800000000003"/>
    <n v="21427.550000000003"/>
  </r>
  <r>
    <x v="10113"/>
    <x v="3"/>
    <x v="0"/>
    <n v="3958.79"/>
    <n v="0.11"/>
    <n v="2"/>
    <d v="2023-05-14T00:00:00"/>
    <d v="2023-05-16T00:00:00"/>
    <x v="0"/>
    <x v="2"/>
    <n v="690.28"/>
    <x v="5"/>
    <x v="0"/>
    <x v="5"/>
    <n v="3268.51"/>
    <n v="7917.58"/>
  </r>
  <r>
    <x v="10114"/>
    <x v="2"/>
    <x v="1"/>
    <n v="4253.2700000000004"/>
    <n v="0.11"/>
    <n v="1"/>
    <d v="2023-03-21T00:00:00"/>
    <d v="2023-03-27T00:00:00"/>
    <x v="1"/>
    <x v="2"/>
    <n v="360.99"/>
    <x v="4"/>
    <x v="0"/>
    <x v="0"/>
    <n v="3892.2800000000007"/>
    <n v="4253.2700000000004"/>
  </r>
  <r>
    <x v="10115"/>
    <x v="3"/>
    <x v="2"/>
    <n v="3779.31"/>
    <n v="0.23"/>
    <n v="2"/>
    <d v="2024-10-03T00:00:00"/>
    <d v="2024-10-06T00:00:00"/>
    <x v="0"/>
    <x v="1"/>
    <n v="965.15"/>
    <x v="4"/>
    <x v="1"/>
    <x v="2"/>
    <n v="2814.16"/>
    <n v="7558.62"/>
  </r>
  <r>
    <x v="10116"/>
    <x v="2"/>
    <x v="3"/>
    <n v="4693.67"/>
    <n v="0.04"/>
    <n v="2"/>
    <d v="2024-04-09T00:00:00"/>
    <d v="2024-04-15T00:00:00"/>
    <x v="1"/>
    <x v="0"/>
    <n v="1290.6300000000001"/>
    <x v="1"/>
    <x v="1"/>
    <x v="3"/>
    <n v="3403.04"/>
    <n v="9387.34"/>
  </r>
  <r>
    <x v="10117"/>
    <x v="1"/>
    <x v="2"/>
    <n v="2924.32"/>
    <n v="0.5"/>
    <n v="1"/>
    <d v="2024-08-26T00:00:00"/>
    <d v="2024-09-01T00:00:00"/>
    <x v="1"/>
    <x v="1"/>
    <n v="398.51"/>
    <x v="1"/>
    <x v="1"/>
    <x v="1"/>
    <n v="2525.8100000000004"/>
    <n v="2924.32"/>
  </r>
  <r>
    <x v="10118"/>
    <x v="3"/>
    <x v="2"/>
    <n v="2954.95"/>
    <n v="0.35"/>
    <n v="8"/>
    <d v="2023-12-16T00:00:00"/>
    <d v="2023-12-17T00:00:00"/>
    <x v="1"/>
    <x v="1"/>
    <n v="422.05"/>
    <x v="1"/>
    <x v="0"/>
    <x v="10"/>
    <n v="2532.8999999999996"/>
    <n v="23639.599999999999"/>
  </r>
  <r>
    <x v="10119"/>
    <x v="3"/>
    <x v="2"/>
    <n v="4313.5600000000004"/>
    <n v="0.02"/>
    <n v="3"/>
    <d v="2023-05-25T00:00:00"/>
    <d v="2023-05-29T00:00:00"/>
    <x v="0"/>
    <x v="2"/>
    <n v="1048.31"/>
    <x v="4"/>
    <x v="0"/>
    <x v="5"/>
    <n v="3265.2500000000005"/>
    <n v="12940.68"/>
  </r>
  <r>
    <x v="10120"/>
    <x v="0"/>
    <x v="2"/>
    <n v="1812.14"/>
    <n v="0.35"/>
    <n v="8"/>
    <d v="2024-07-12T00:00:00"/>
    <d v="2024-07-14T00:00:00"/>
    <x v="0"/>
    <x v="0"/>
    <n v="478.53"/>
    <x v="1"/>
    <x v="1"/>
    <x v="4"/>
    <n v="1333.6100000000001"/>
    <n v="14497.12"/>
  </r>
  <r>
    <x v="10121"/>
    <x v="1"/>
    <x v="1"/>
    <n v="345.4"/>
    <n v="0.4"/>
    <n v="6"/>
    <d v="2023-10-22T00:00:00"/>
    <d v="2023-10-27T00:00:00"/>
    <x v="2"/>
    <x v="0"/>
    <n v="62.59"/>
    <x v="1"/>
    <x v="0"/>
    <x v="2"/>
    <n v="282.80999999999995"/>
    <n v="2072.3999999999996"/>
  </r>
  <r>
    <x v="10122"/>
    <x v="1"/>
    <x v="4"/>
    <n v="3774.29"/>
    <n v="0.1"/>
    <n v="1"/>
    <d v="2023-05-08T00:00:00"/>
    <d v="2023-05-12T00:00:00"/>
    <x v="0"/>
    <x v="1"/>
    <n v="1004.76"/>
    <x v="4"/>
    <x v="0"/>
    <x v="5"/>
    <n v="2769.5299999999997"/>
    <n v="3774.29"/>
  </r>
  <r>
    <x v="10123"/>
    <x v="0"/>
    <x v="1"/>
    <n v="1347.49"/>
    <n v="0.42"/>
    <n v="7"/>
    <d v="2024-04-11T00:00:00"/>
    <d v="2024-04-16T00:00:00"/>
    <x v="2"/>
    <x v="1"/>
    <n v="73.55"/>
    <x v="2"/>
    <x v="1"/>
    <x v="3"/>
    <n v="1273.94"/>
    <n v="9432.43"/>
  </r>
  <r>
    <x v="10124"/>
    <x v="0"/>
    <x v="0"/>
    <n v="2423.7600000000002"/>
    <n v="0.31"/>
    <n v="3"/>
    <d v="2024-12-08T00:00:00"/>
    <d v="2024-12-14T00:00:00"/>
    <x v="2"/>
    <x v="0"/>
    <n v="221.06"/>
    <x v="2"/>
    <x v="1"/>
    <x v="10"/>
    <n v="2202.7000000000003"/>
    <n v="7271.2800000000007"/>
  </r>
  <r>
    <x v="10125"/>
    <x v="2"/>
    <x v="2"/>
    <n v="1278.1600000000001"/>
    <n v="0.41"/>
    <n v="9"/>
    <d v="2024-05-06T00:00:00"/>
    <d v="2024-05-11T00:00:00"/>
    <x v="1"/>
    <x v="0"/>
    <n v="339.94"/>
    <x v="3"/>
    <x v="1"/>
    <x v="5"/>
    <n v="938.22"/>
    <n v="11503.44"/>
  </r>
  <r>
    <x v="10126"/>
    <x v="2"/>
    <x v="0"/>
    <n v="4152.75"/>
    <n v="0.36"/>
    <n v="9"/>
    <d v="2024-01-06T00:00:00"/>
    <d v="2024-01-13T00:00:00"/>
    <x v="0"/>
    <x v="1"/>
    <n v="905.32"/>
    <x v="5"/>
    <x v="1"/>
    <x v="6"/>
    <n v="3247.43"/>
    <n v="37374.75"/>
  </r>
  <r>
    <x v="10127"/>
    <x v="3"/>
    <x v="1"/>
    <n v="4795.6400000000003"/>
    <n v="0.35"/>
    <n v="4"/>
    <d v="2023-06-15T00:00:00"/>
    <d v="2023-06-18T00:00:00"/>
    <x v="0"/>
    <x v="0"/>
    <n v="1008.18"/>
    <x v="1"/>
    <x v="0"/>
    <x v="9"/>
    <n v="3787.4600000000005"/>
    <n v="19182.560000000001"/>
  </r>
  <r>
    <x v="10128"/>
    <x v="3"/>
    <x v="2"/>
    <n v="369.61"/>
    <n v="0.08"/>
    <n v="2"/>
    <d v="2024-11-26T00:00:00"/>
    <d v="2024-11-29T00:00:00"/>
    <x v="2"/>
    <x v="2"/>
    <n v="79.06"/>
    <x v="3"/>
    <x v="1"/>
    <x v="11"/>
    <n v="290.55"/>
    <n v="739.22"/>
  </r>
  <r>
    <x v="10129"/>
    <x v="3"/>
    <x v="1"/>
    <n v="1243.52"/>
    <n v="0.16"/>
    <n v="9"/>
    <d v="2023-09-03T00:00:00"/>
    <d v="2023-09-08T00:00:00"/>
    <x v="1"/>
    <x v="0"/>
    <n v="96.63"/>
    <x v="5"/>
    <x v="0"/>
    <x v="7"/>
    <n v="1146.8899999999999"/>
    <n v="11191.68"/>
  </r>
  <r>
    <x v="10130"/>
    <x v="3"/>
    <x v="2"/>
    <n v="1028.8499999999999"/>
    <n v="0.26"/>
    <n v="5"/>
    <d v="2024-02-02T00:00:00"/>
    <d v="2024-02-06T00:00:00"/>
    <x v="1"/>
    <x v="2"/>
    <n v="273.73"/>
    <x v="0"/>
    <x v="1"/>
    <x v="8"/>
    <n v="755.11999999999989"/>
    <n v="5144.25"/>
  </r>
  <r>
    <x v="10131"/>
    <x v="2"/>
    <x v="1"/>
    <n v="3398.7"/>
    <n v="0.06"/>
    <n v="8"/>
    <d v="2024-11-24T00:00:00"/>
    <d v="2024-11-27T00:00:00"/>
    <x v="1"/>
    <x v="1"/>
    <n v="252.97"/>
    <x v="5"/>
    <x v="1"/>
    <x v="11"/>
    <n v="3145.73"/>
    <n v="27189.599999999999"/>
  </r>
  <r>
    <x v="10132"/>
    <x v="1"/>
    <x v="3"/>
    <n v="2200.52"/>
    <n v="0.24"/>
    <n v="9"/>
    <d v="2023-04-11T00:00:00"/>
    <d v="2023-04-15T00:00:00"/>
    <x v="1"/>
    <x v="2"/>
    <n v="222.52"/>
    <x v="5"/>
    <x v="0"/>
    <x v="3"/>
    <n v="1978"/>
    <n v="19804.68"/>
  </r>
  <r>
    <x v="10133"/>
    <x v="3"/>
    <x v="4"/>
    <n v="2335.6799999999998"/>
    <n v="0.22"/>
    <n v="1"/>
    <d v="2024-11-02T00:00:00"/>
    <d v="2024-11-05T00:00:00"/>
    <x v="2"/>
    <x v="0"/>
    <n v="548.05999999999995"/>
    <x v="1"/>
    <x v="1"/>
    <x v="11"/>
    <n v="1787.62"/>
    <n v="2335.6799999999998"/>
  </r>
  <r>
    <x v="10134"/>
    <x v="1"/>
    <x v="4"/>
    <n v="869.69"/>
    <n v="0.12"/>
    <n v="3"/>
    <d v="2023-06-08T00:00:00"/>
    <d v="2023-06-09T00:00:00"/>
    <x v="0"/>
    <x v="2"/>
    <n v="95.52"/>
    <x v="4"/>
    <x v="0"/>
    <x v="9"/>
    <n v="774.17000000000007"/>
    <n v="2609.0700000000002"/>
  </r>
  <r>
    <x v="10135"/>
    <x v="3"/>
    <x v="2"/>
    <n v="2132.1999999999998"/>
    <n v="0.1"/>
    <n v="7"/>
    <d v="2023-07-16T00:00:00"/>
    <d v="2023-07-18T00:00:00"/>
    <x v="0"/>
    <x v="0"/>
    <n v="535.16999999999996"/>
    <x v="5"/>
    <x v="0"/>
    <x v="4"/>
    <n v="1597.0299999999997"/>
    <n v="14925.399999999998"/>
  </r>
  <r>
    <x v="10136"/>
    <x v="0"/>
    <x v="3"/>
    <n v="1585.82"/>
    <n v="0.12"/>
    <n v="2"/>
    <d v="2024-10-18T00:00:00"/>
    <d v="2024-10-19T00:00:00"/>
    <x v="1"/>
    <x v="2"/>
    <n v="367.31"/>
    <x v="1"/>
    <x v="1"/>
    <x v="2"/>
    <n v="1218.51"/>
    <n v="3171.64"/>
  </r>
  <r>
    <x v="10137"/>
    <x v="3"/>
    <x v="0"/>
    <n v="3094.84"/>
    <n v="0.3"/>
    <n v="4"/>
    <d v="2023-01-04T00:00:00"/>
    <d v="2023-01-05T00:00:00"/>
    <x v="0"/>
    <x v="0"/>
    <n v="729.04"/>
    <x v="5"/>
    <x v="0"/>
    <x v="6"/>
    <n v="2365.8000000000002"/>
    <n v="12379.36"/>
  </r>
  <r>
    <x v="10138"/>
    <x v="3"/>
    <x v="3"/>
    <n v="1164.47"/>
    <n v="0.21"/>
    <n v="4"/>
    <d v="2024-09-10T00:00:00"/>
    <d v="2024-09-12T00:00:00"/>
    <x v="2"/>
    <x v="1"/>
    <n v="181.39"/>
    <x v="5"/>
    <x v="1"/>
    <x v="7"/>
    <n v="983.08"/>
    <n v="4657.88"/>
  </r>
  <r>
    <x v="10139"/>
    <x v="3"/>
    <x v="2"/>
    <n v="3112.58"/>
    <n v="0.21"/>
    <n v="7"/>
    <d v="2023-08-04T00:00:00"/>
    <d v="2023-08-07T00:00:00"/>
    <x v="2"/>
    <x v="1"/>
    <n v="590.64"/>
    <x v="4"/>
    <x v="0"/>
    <x v="1"/>
    <n v="2521.94"/>
    <n v="21788.059999999998"/>
  </r>
  <r>
    <x v="10140"/>
    <x v="2"/>
    <x v="3"/>
    <n v="1950.95"/>
    <n v="0.09"/>
    <n v="2"/>
    <d v="2023-01-06T00:00:00"/>
    <d v="2023-01-09T00:00:00"/>
    <x v="0"/>
    <x v="0"/>
    <n v="315.66000000000003"/>
    <x v="4"/>
    <x v="0"/>
    <x v="6"/>
    <n v="1635.29"/>
    <n v="3901.9"/>
  </r>
  <r>
    <x v="10141"/>
    <x v="0"/>
    <x v="0"/>
    <n v="1796.84"/>
    <n v="0.39"/>
    <n v="8"/>
    <d v="2024-03-23T00:00:00"/>
    <d v="2024-03-24T00:00:00"/>
    <x v="2"/>
    <x v="2"/>
    <n v="422.09"/>
    <x v="3"/>
    <x v="1"/>
    <x v="0"/>
    <n v="1374.75"/>
    <n v="14374.72"/>
  </r>
  <r>
    <x v="10142"/>
    <x v="3"/>
    <x v="2"/>
    <n v="1597.23"/>
    <n v="0.35"/>
    <n v="8"/>
    <d v="2023-06-07T00:00:00"/>
    <d v="2023-06-10T00:00:00"/>
    <x v="1"/>
    <x v="1"/>
    <n v="128.28"/>
    <x v="1"/>
    <x v="0"/>
    <x v="9"/>
    <n v="1468.95"/>
    <n v="12777.84"/>
  </r>
  <r>
    <x v="10143"/>
    <x v="3"/>
    <x v="4"/>
    <n v="3401.78"/>
    <n v="0.21"/>
    <n v="6"/>
    <d v="2024-08-25T00:00:00"/>
    <d v="2024-08-30T00:00:00"/>
    <x v="2"/>
    <x v="2"/>
    <n v="556.63"/>
    <x v="2"/>
    <x v="1"/>
    <x v="1"/>
    <n v="2845.15"/>
    <n v="20410.68"/>
  </r>
  <r>
    <x v="10144"/>
    <x v="1"/>
    <x v="3"/>
    <n v="2855.85"/>
    <n v="7.0000000000000007E-2"/>
    <n v="4"/>
    <d v="2023-09-22T00:00:00"/>
    <d v="2023-09-27T00:00:00"/>
    <x v="2"/>
    <x v="0"/>
    <n v="708.14"/>
    <x v="4"/>
    <x v="0"/>
    <x v="7"/>
    <n v="2147.71"/>
    <n v="11423.4"/>
  </r>
  <r>
    <x v="10145"/>
    <x v="0"/>
    <x v="4"/>
    <n v="4273.4399999999996"/>
    <n v="0.36"/>
    <n v="2"/>
    <d v="2024-02-12T00:00:00"/>
    <d v="2024-02-15T00:00:00"/>
    <x v="0"/>
    <x v="2"/>
    <n v="449.11"/>
    <x v="2"/>
    <x v="1"/>
    <x v="8"/>
    <n v="3824.3299999999995"/>
    <n v="8546.8799999999992"/>
  </r>
  <r>
    <x v="10146"/>
    <x v="3"/>
    <x v="4"/>
    <n v="1283.8900000000001"/>
    <n v="0.45"/>
    <n v="3"/>
    <d v="2023-01-13T00:00:00"/>
    <d v="2023-01-18T00:00:00"/>
    <x v="2"/>
    <x v="1"/>
    <n v="204.47"/>
    <x v="1"/>
    <x v="0"/>
    <x v="6"/>
    <n v="1079.42"/>
    <n v="3851.67"/>
  </r>
  <r>
    <x v="10147"/>
    <x v="1"/>
    <x v="1"/>
    <n v="296.58999999999997"/>
    <n v="0.09"/>
    <n v="3"/>
    <d v="2024-08-26T00:00:00"/>
    <d v="2024-09-02T00:00:00"/>
    <x v="2"/>
    <x v="0"/>
    <n v="36.409999999999997"/>
    <x v="4"/>
    <x v="1"/>
    <x v="1"/>
    <n v="260.17999999999995"/>
    <n v="889.77"/>
  </r>
  <r>
    <x v="10148"/>
    <x v="1"/>
    <x v="0"/>
    <n v="991.92"/>
    <n v="0.3"/>
    <n v="3"/>
    <d v="2024-05-09T00:00:00"/>
    <d v="2024-05-11T00:00:00"/>
    <x v="2"/>
    <x v="0"/>
    <n v="160.54"/>
    <x v="1"/>
    <x v="1"/>
    <x v="5"/>
    <n v="831.38"/>
    <n v="2975.7599999999998"/>
  </r>
  <r>
    <x v="10149"/>
    <x v="2"/>
    <x v="3"/>
    <n v="1782.45"/>
    <n v="0.21"/>
    <n v="4"/>
    <d v="2024-08-30T00:00:00"/>
    <d v="2024-08-31T00:00:00"/>
    <x v="1"/>
    <x v="2"/>
    <n v="111.59"/>
    <x v="3"/>
    <x v="1"/>
    <x v="1"/>
    <n v="1670.8600000000001"/>
    <n v="7129.8"/>
  </r>
  <r>
    <x v="10150"/>
    <x v="1"/>
    <x v="4"/>
    <n v="980.31"/>
    <n v="0.04"/>
    <n v="7"/>
    <d v="2023-12-23T00:00:00"/>
    <d v="2023-12-26T00:00:00"/>
    <x v="1"/>
    <x v="0"/>
    <n v="165.48"/>
    <x v="5"/>
    <x v="0"/>
    <x v="10"/>
    <n v="814.82999999999993"/>
    <n v="6862.17"/>
  </r>
  <r>
    <x v="10151"/>
    <x v="3"/>
    <x v="4"/>
    <n v="509.2"/>
    <n v="0.36"/>
    <n v="9"/>
    <d v="2023-10-02T00:00:00"/>
    <d v="2023-10-08T00:00:00"/>
    <x v="0"/>
    <x v="2"/>
    <n v="77.23"/>
    <x v="0"/>
    <x v="0"/>
    <x v="2"/>
    <n v="431.96999999999997"/>
    <n v="4582.8"/>
  </r>
  <r>
    <x v="10152"/>
    <x v="2"/>
    <x v="0"/>
    <n v="2282.16"/>
    <n v="0.04"/>
    <n v="4"/>
    <d v="2023-10-30T00:00:00"/>
    <d v="2023-10-31T00:00:00"/>
    <x v="1"/>
    <x v="2"/>
    <n v="649"/>
    <x v="1"/>
    <x v="0"/>
    <x v="2"/>
    <n v="1633.1599999999999"/>
    <n v="9128.64"/>
  </r>
  <r>
    <x v="10153"/>
    <x v="2"/>
    <x v="4"/>
    <n v="3416.97"/>
    <n v="0.35"/>
    <n v="7"/>
    <d v="2023-09-09T00:00:00"/>
    <d v="2023-09-11T00:00:00"/>
    <x v="2"/>
    <x v="2"/>
    <n v="387.79"/>
    <x v="1"/>
    <x v="0"/>
    <x v="7"/>
    <n v="3029.18"/>
    <n v="23918.789999999997"/>
  </r>
  <r>
    <x v="10154"/>
    <x v="3"/>
    <x v="4"/>
    <n v="3782.7"/>
    <n v="0.14000000000000001"/>
    <n v="6"/>
    <d v="2024-08-05T00:00:00"/>
    <d v="2024-08-06T00:00:00"/>
    <x v="0"/>
    <x v="2"/>
    <n v="434.11"/>
    <x v="4"/>
    <x v="1"/>
    <x v="1"/>
    <n v="3348.5899999999997"/>
    <n v="22696.199999999997"/>
  </r>
  <r>
    <x v="10155"/>
    <x v="0"/>
    <x v="4"/>
    <n v="2053.7600000000002"/>
    <n v="0.28000000000000003"/>
    <n v="9"/>
    <d v="2023-04-04T00:00:00"/>
    <d v="2023-04-07T00:00:00"/>
    <x v="2"/>
    <x v="1"/>
    <n v="179.99"/>
    <x v="3"/>
    <x v="0"/>
    <x v="3"/>
    <n v="1873.7700000000002"/>
    <n v="18483.840000000004"/>
  </r>
  <r>
    <x v="10156"/>
    <x v="1"/>
    <x v="4"/>
    <n v="2442.42"/>
    <n v="0.08"/>
    <n v="8"/>
    <d v="2024-07-23T00:00:00"/>
    <d v="2024-07-25T00:00:00"/>
    <x v="1"/>
    <x v="1"/>
    <n v="274.58"/>
    <x v="0"/>
    <x v="1"/>
    <x v="4"/>
    <n v="2167.84"/>
    <n v="19539.36"/>
  </r>
  <r>
    <x v="10157"/>
    <x v="2"/>
    <x v="1"/>
    <n v="3801.81"/>
    <n v="0.19"/>
    <n v="2"/>
    <d v="2023-01-31T00:00:00"/>
    <d v="2023-02-06T00:00:00"/>
    <x v="2"/>
    <x v="2"/>
    <n v="1086.72"/>
    <x v="1"/>
    <x v="0"/>
    <x v="6"/>
    <n v="2715.09"/>
    <n v="7603.62"/>
  </r>
  <r>
    <x v="10158"/>
    <x v="0"/>
    <x v="1"/>
    <n v="1828.27"/>
    <n v="0.05"/>
    <n v="3"/>
    <d v="2023-10-28T00:00:00"/>
    <d v="2023-10-30T00:00:00"/>
    <x v="0"/>
    <x v="2"/>
    <n v="378.22"/>
    <x v="1"/>
    <x v="0"/>
    <x v="2"/>
    <n v="1450.05"/>
    <n v="5484.8099999999995"/>
  </r>
  <r>
    <x v="10159"/>
    <x v="3"/>
    <x v="2"/>
    <n v="3945.35"/>
    <n v="0.23"/>
    <n v="6"/>
    <d v="2024-05-10T00:00:00"/>
    <d v="2024-05-17T00:00:00"/>
    <x v="1"/>
    <x v="1"/>
    <n v="212.64"/>
    <x v="0"/>
    <x v="1"/>
    <x v="5"/>
    <n v="3732.71"/>
    <n v="23672.1"/>
  </r>
  <r>
    <x v="10160"/>
    <x v="1"/>
    <x v="3"/>
    <n v="4840.1400000000003"/>
    <n v="0.11"/>
    <n v="5"/>
    <d v="2023-04-14T00:00:00"/>
    <d v="2023-04-19T00:00:00"/>
    <x v="1"/>
    <x v="1"/>
    <n v="283.67"/>
    <x v="5"/>
    <x v="0"/>
    <x v="3"/>
    <n v="4556.47"/>
    <n v="24200.7"/>
  </r>
  <r>
    <x v="10161"/>
    <x v="1"/>
    <x v="0"/>
    <n v="4414.3599999999997"/>
    <n v="0.09"/>
    <n v="2"/>
    <d v="2023-11-06T00:00:00"/>
    <d v="2023-11-09T00:00:00"/>
    <x v="0"/>
    <x v="1"/>
    <n v="250.5"/>
    <x v="5"/>
    <x v="0"/>
    <x v="11"/>
    <n v="4163.8599999999997"/>
    <n v="8828.7199999999993"/>
  </r>
  <r>
    <x v="10162"/>
    <x v="2"/>
    <x v="2"/>
    <n v="2322.62"/>
    <n v="0.05"/>
    <n v="2"/>
    <d v="2023-11-25T00:00:00"/>
    <d v="2023-11-27T00:00:00"/>
    <x v="0"/>
    <x v="1"/>
    <n v="263.08"/>
    <x v="1"/>
    <x v="0"/>
    <x v="11"/>
    <n v="2059.54"/>
    <n v="4645.24"/>
  </r>
  <r>
    <x v="10163"/>
    <x v="1"/>
    <x v="1"/>
    <n v="2939.64"/>
    <n v="0.38"/>
    <n v="5"/>
    <d v="2023-04-08T00:00:00"/>
    <d v="2023-04-10T00:00:00"/>
    <x v="0"/>
    <x v="2"/>
    <n v="189.28"/>
    <x v="5"/>
    <x v="0"/>
    <x v="3"/>
    <n v="2750.3599999999997"/>
    <n v="14698.199999999999"/>
  </r>
  <r>
    <x v="10164"/>
    <x v="1"/>
    <x v="1"/>
    <n v="3610.49"/>
    <n v="0.32"/>
    <n v="5"/>
    <d v="2024-04-14T00:00:00"/>
    <d v="2024-04-20T00:00:00"/>
    <x v="2"/>
    <x v="0"/>
    <n v="241.07"/>
    <x v="4"/>
    <x v="1"/>
    <x v="3"/>
    <n v="3369.4199999999996"/>
    <n v="18052.449999999997"/>
  </r>
  <r>
    <x v="10165"/>
    <x v="1"/>
    <x v="1"/>
    <n v="1811.57"/>
    <n v="0.08"/>
    <n v="1"/>
    <d v="2024-02-15T00:00:00"/>
    <d v="2024-02-22T00:00:00"/>
    <x v="1"/>
    <x v="1"/>
    <n v="288.86"/>
    <x v="5"/>
    <x v="1"/>
    <x v="8"/>
    <n v="1522.71"/>
    <n v="1811.57"/>
  </r>
  <r>
    <x v="10166"/>
    <x v="1"/>
    <x v="2"/>
    <n v="4016.27"/>
    <n v="0.24"/>
    <n v="3"/>
    <d v="2023-02-21T00:00:00"/>
    <d v="2023-02-27T00:00:00"/>
    <x v="2"/>
    <x v="2"/>
    <n v="208.52"/>
    <x v="3"/>
    <x v="0"/>
    <x v="8"/>
    <n v="3807.75"/>
    <n v="12048.81"/>
  </r>
  <r>
    <x v="10167"/>
    <x v="3"/>
    <x v="1"/>
    <n v="2240.89"/>
    <n v="0.33"/>
    <n v="9"/>
    <d v="2024-07-20T00:00:00"/>
    <d v="2024-07-21T00:00:00"/>
    <x v="2"/>
    <x v="0"/>
    <n v="121.27"/>
    <x v="5"/>
    <x v="1"/>
    <x v="4"/>
    <n v="2119.62"/>
    <n v="20168.009999999998"/>
  </r>
  <r>
    <x v="10168"/>
    <x v="0"/>
    <x v="2"/>
    <n v="4249.5200000000004"/>
    <n v="0.44"/>
    <n v="3"/>
    <d v="2023-01-27T00:00:00"/>
    <d v="2023-02-01T00:00:00"/>
    <x v="2"/>
    <x v="1"/>
    <n v="870.98"/>
    <x v="4"/>
    <x v="0"/>
    <x v="6"/>
    <n v="3378.5400000000004"/>
    <n v="12748.560000000001"/>
  </r>
  <r>
    <x v="10169"/>
    <x v="3"/>
    <x v="1"/>
    <n v="1348.2"/>
    <n v="0.03"/>
    <n v="6"/>
    <d v="2023-04-26T00:00:00"/>
    <d v="2023-05-03T00:00:00"/>
    <x v="1"/>
    <x v="1"/>
    <n v="302.55"/>
    <x v="1"/>
    <x v="0"/>
    <x v="3"/>
    <n v="1045.6500000000001"/>
    <n v="8089.2000000000007"/>
  </r>
  <r>
    <x v="10170"/>
    <x v="3"/>
    <x v="4"/>
    <n v="155.75"/>
    <n v="0.18"/>
    <n v="6"/>
    <d v="2023-12-31T00:00:00"/>
    <d v="2024-01-01T00:00:00"/>
    <x v="0"/>
    <x v="1"/>
    <n v="45.36"/>
    <x v="4"/>
    <x v="0"/>
    <x v="10"/>
    <n v="110.39"/>
    <n v="934.5"/>
  </r>
  <r>
    <x v="10171"/>
    <x v="2"/>
    <x v="4"/>
    <n v="3200.17"/>
    <n v="0.31"/>
    <n v="2"/>
    <d v="2024-11-15T00:00:00"/>
    <d v="2024-11-22T00:00:00"/>
    <x v="1"/>
    <x v="2"/>
    <n v="547.04"/>
    <x v="2"/>
    <x v="1"/>
    <x v="11"/>
    <n v="2653.13"/>
    <n v="6400.34"/>
  </r>
  <r>
    <x v="10172"/>
    <x v="1"/>
    <x v="3"/>
    <n v="2314.2600000000002"/>
    <n v="0.01"/>
    <n v="7"/>
    <d v="2024-03-02T00:00:00"/>
    <d v="2024-03-09T00:00:00"/>
    <x v="2"/>
    <x v="2"/>
    <n v="444.4"/>
    <x v="0"/>
    <x v="1"/>
    <x v="0"/>
    <n v="1869.8600000000001"/>
    <n v="16199.820000000002"/>
  </r>
  <r>
    <x v="10173"/>
    <x v="3"/>
    <x v="1"/>
    <n v="393.13"/>
    <n v="0.12"/>
    <n v="9"/>
    <d v="2024-07-07T00:00:00"/>
    <d v="2024-07-09T00:00:00"/>
    <x v="0"/>
    <x v="0"/>
    <n v="77.89"/>
    <x v="1"/>
    <x v="1"/>
    <x v="4"/>
    <n v="315.24"/>
    <n v="3538.17"/>
  </r>
  <r>
    <x v="10174"/>
    <x v="1"/>
    <x v="3"/>
    <n v="2489.3000000000002"/>
    <n v="0.37"/>
    <n v="9"/>
    <d v="2023-10-31T00:00:00"/>
    <d v="2023-11-07T00:00:00"/>
    <x v="1"/>
    <x v="0"/>
    <n v="590.13"/>
    <x v="5"/>
    <x v="0"/>
    <x v="2"/>
    <n v="1899.17"/>
    <n v="22403.7"/>
  </r>
  <r>
    <x v="10175"/>
    <x v="3"/>
    <x v="2"/>
    <n v="925.99"/>
    <n v="0.18"/>
    <n v="8"/>
    <d v="2024-03-17T00:00:00"/>
    <d v="2024-03-19T00:00:00"/>
    <x v="0"/>
    <x v="2"/>
    <n v="142.44"/>
    <x v="0"/>
    <x v="1"/>
    <x v="0"/>
    <n v="783.55"/>
    <n v="7407.92"/>
  </r>
  <r>
    <x v="10176"/>
    <x v="3"/>
    <x v="3"/>
    <n v="3185.77"/>
    <n v="0.04"/>
    <n v="5"/>
    <d v="2024-06-22T00:00:00"/>
    <d v="2024-06-23T00:00:00"/>
    <x v="2"/>
    <x v="2"/>
    <n v="943.81"/>
    <x v="4"/>
    <x v="1"/>
    <x v="9"/>
    <n v="2241.96"/>
    <n v="15928.85"/>
  </r>
  <r>
    <x v="10177"/>
    <x v="2"/>
    <x v="1"/>
    <n v="2280.7199999999998"/>
    <n v="0.31"/>
    <n v="8"/>
    <d v="2023-06-09T00:00:00"/>
    <d v="2023-06-10T00:00:00"/>
    <x v="0"/>
    <x v="1"/>
    <n v="398.53"/>
    <x v="3"/>
    <x v="0"/>
    <x v="9"/>
    <n v="1882.1899999999998"/>
    <n v="18245.759999999998"/>
  </r>
  <r>
    <x v="10178"/>
    <x v="0"/>
    <x v="2"/>
    <n v="938.51"/>
    <n v="0.13"/>
    <n v="9"/>
    <d v="2024-11-08T00:00:00"/>
    <d v="2024-11-10T00:00:00"/>
    <x v="2"/>
    <x v="1"/>
    <n v="76.88"/>
    <x v="5"/>
    <x v="1"/>
    <x v="11"/>
    <n v="861.63"/>
    <n v="8446.59"/>
  </r>
  <r>
    <x v="10179"/>
    <x v="0"/>
    <x v="2"/>
    <n v="2118.5"/>
    <n v="0.35"/>
    <n v="1"/>
    <d v="2023-12-08T00:00:00"/>
    <d v="2023-12-10T00:00:00"/>
    <x v="0"/>
    <x v="1"/>
    <n v="501.9"/>
    <x v="0"/>
    <x v="0"/>
    <x v="10"/>
    <n v="1616.6"/>
    <n v="2118.5"/>
  </r>
  <r>
    <x v="10180"/>
    <x v="3"/>
    <x v="4"/>
    <n v="1240.27"/>
    <n v="0.45"/>
    <n v="1"/>
    <d v="2024-05-14T00:00:00"/>
    <d v="2024-05-19T00:00:00"/>
    <x v="2"/>
    <x v="1"/>
    <n v="223.09"/>
    <x v="1"/>
    <x v="1"/>
    <x v="5"/>
    <n v="1017.18"/>
    <n v="1240.27"/>
  </r>
  <r>
    <x v="10181"/>
    <x v="2"/>
    <x v="2"/>
    <n v="3300.17"/>
    <n v="0.26"/>
    <n v="5"/>
    <d v="2024-11-23T00:00:00"/>
    <d v="2024-11-30T00:00:00"/>
    <x v="0"/>
    <x v="1"/>
    <n v="701.29"/>
    <x v="2"/>
    <x v="1"/>
    <x v="11"/>
    <n v="2598.88"/>
    <n v="16500.849999999999"/>
  </r>
  <r>
    <x v="10182"/>
    <x v="1"/>
    <x v="2"/>
    <n v="1546.2"/>
    <n v="0.3"/>
    <n v="7"/>
    <d v="2024-08-30T00:00:00"/>
    <d v="2024-09-01T00:00:00"/>
    <x v="1"/>
    <x v="1"/>
    <n v="276.02999999999997"/>
    <x v="4"/>
    <x v="1"/>
    <x v="1"/>
    <n v="1270.17"/>
    <n v="10823.4"/>
  </r>
  <r>
    <x v="10183"/>
    <x v="1"/>
    <x v="3"/>
    <n v="4127.8900000000003"/>
    <n v="0.26"/>
    <n v="9"/>
    <d v="2023-10-10T00:00:00"/>
    <d v="2023-10-16T00:00:00"/>
    <x v="2"/>
    <x v="1"/>
    <n v="877.98"/>
    <x v="1"/>
    <x v="0"/>
    <x v="2"/>
    <n v="3249.9100000000003"/>
    <n v="37151.01"/>
  </r>
  <r>
    <x v="10184"/>
    <x v="3"/>
    <x v="2"/>
    <n v="169.4"/>
    <n v="0.41"/>
    <n v="9"/>
    <d v="2023-10-23T00:00:00"/>
    <d v="2023-10-25T00:00:00"/>
    <x v="0"/>
    <x v="1"/>
    <n v="27.65"/>
    <x v="1"/>
    <x v="0"/>
    <x v="2"/>
    <n v="141.75"/>
    <n v="1524.6000000000001"/>
  </r>
  <r>
    <x v="10185"/>
    <x v="0"/>
    <x v="0"/>
    <n v="2076.75"/>
    <n v="0.12"/>
    <n v="3"/>
    <d v="2023-04-04T00:00:00"/>
    <d v="2023-04-07T00:00:00"/>
    <x v="1"/>
    <x v="1"/>
    <n v="306.68"/>
    <x v="3"/>
    <x v="0"/>
    <x v="3"/>
    <n v="1770.07"/>
    <n v="6230.25"/>
  </r>
  <r>
    <x v="10186"/>
    <x v="2"/>
    <x v="4"/>
    <n v="3123.69"/>
    <n v="0.2"/>
    <n v="1"/>
    <d v="2023-06-12T00:00:00"/>
    <d v="2023-06-19T00:00:00"/>
    <x v="0"/>
    <x v="1"/>
    <n v="303.67"/>
    <x v="1"/>
    <x v="0"/>
    <x v="9"/>
    <n v="2820.02"/>
    <n v="3123.69"/>
  </r>
  <r>
    <x v="10187"/>
    <x v="0"/>
    <x v="4"/>
    <n v="210.78"/>
    <n v="0.45"/>
    <n v="3"/>
    <d v="2024-04-05T00:00:00"/>
    <d v="2024-04-09T00:00:00"/>
    <x v="1"/>
    <x v="1"/>
    <n v="28.02"/>
    <x v="0"/>
    <x v="1"/>
    <x v="3"/>
    <n v="182.76"/>
    <n v="632.34"/>
  </r>
  <r>
    <x v="10188"/>
    <x v="1"/>
    <x v="2"/>
    <n v="1157.6300000000001"/>
    <n v="0.36"/>
    <n v="8"/>
    <d v="2024-09-21T00:00:00"/>
    <d v="2024-09-25T00:00:00"/>
    <x v="0"/>
    <x v="2"/>
    <n v="68.75"/>
    <x v="3"/>
    <x v="1"/>
    <x v="7"/>
    <n v="1088.8800000000001"/>
    <n v="9261.0400000000009"/>
  </r>
  <r>
    <x v="10189"/>
    <x v="0"/>
    <x v="3"/>
    <n v="1704.36"/>
    <n v="0.16"/>
    <n v="7"/>
    <d v="2024-01-20T00:00:00"/>
    <d v="2024-01-22T00:00:00"/>
    <x v="1"/>
    <x v="1"/>
    <n v="296.52999999999997"/>
    <x v="1"/>
    <x v="1"/>
    <x v="6"/>
    <n v="1407.83"/>
    <n v="11930.519999999999"/>
  </r>
  <r>
    <x v="10190"/>
    <x v="1"/>
    <x v="4"/>
    <n v="207.04"/>
    <n v="0.42"/>
    <n v="5"/>
    <d v="2023-08-22T00:00:00"/>
    <d v="2023-08-27T00:00:00"/>
    <x v="1"/>
    <x v="0"/>
    <n v="32.64"/>
    <x v="4"/>
    <x v="0"/>
    <x v="1"/>
    <n v="174.39999999999998"/>
    <n v="1035.2"/>
  </r>
  <r>
    <x v="10191"/>
    <x v="2"/>
    <x v="4"/>
    <n v="2778.78"/>
    <n v="0.12"/>
    <n v="9"/>
    <d v="2023-06-04T00:00:00"/>
    <d v="2023-06-07T00:00:00"/>
    <x v="0"/>
    <x v="0"/>
    <n v="219.24"/>
    <x v="3"/>
    <x v="0"/>
    <x v="9"/>
    <n v="2559.54"/>
    <n v="25009.02"/>
  </r>
  <r>
    <x v="10192"/>
    <x v="2"/>
    <x v="0"/>
    <n v="3191.26"/>
    <n v="0.32"/>
    <n v="4"/>
    <d v="2023-10-05T00:00:00"/>
    <d v="2023-10-07T00:00:00"/>
    <x v="0"/>
    <x v="2"/>
    <n v="608.04"/>
    <x v="3"/>
    <x v="0"/>
    <x v="2"/>
    <n v="2583.2200000000003"/>
    <n v="12765.04"/>
  </r>
  <r>
    <x v="10193"/>
    <x v="3"/>
    <x v="2"/>
    <n v="1214.8599999999999"/>
    <n v="0.48"/>
    <n v="6"/>
    <d v="2024-05-19T00:00:00"/>
    <d v="2024-05-22T00:00:00"/>
    <x v="1"/>
    <x v="2"/>
    <n v="331.8"/>
    <x v="2"/>
    <x v="1"/>
    <x v="5"/>
    <n v="883.06"/>
    <n v="7289.16"/>
  </r>
  <r>
    <x v="10194"/>
    <x v="3"/>
    <x v="4"/>
    <n v="2763.07"/>
    <n v="0.28999999999999998"/>
    <n v="5"/>
    <d v="2024-09-14T00:00:00"/>
    <d v="2024-09-15T00:00:00"/>
    <x v="2"/>
    <x v="2"/>
    <n v="491.28"/>
    <x v="0"/>
    <x v="1"/>
    <x v="7"/>
    <n v="2271.79"/>
    <n v="13815.35"/>
  </r>
  <r>
    <x v="10195"/>
    <x v="0"/>
    <x v="4"/>
    <n v="4995.72"/>
    <n v="0.4"/>
    <n v="6"/>
    <d v="2023-05-31T00:00:00"/>
    <d v="2023-06-07T00:00:00"/>
    <x v="1"/>
    <x v="0"/>
    <n v="310.63"/>
    <x v="0"/>
    <x v="0"/>
    <x v="5"/>
    <n v="4685.09"/>
    <n v="29974.32"/>
  </r>
  <r>
    <x v="10196"/>
    <x v="2"/>
    <x v="4"/>
    <n v="4445.8999999999996"/>
    <n v="0.37"/>
    <n v="4"/>
    <d v="2023-06-30T00:00:00"/>
    <d v="2023-07-05T00:00:00"/>
    <x v="0"/>
    <x v="2"/>
    <n v="684.39"/>
    <x v="0"/>
    <x v="0"/>
    <x v="9"/>
    <n v="3761.5099999999998"/>
    <n v="17783.599999999999"/>
  </r>
  <r>
    <x v="10197"/>
    <x v="2"/>
    <x v="4"/>
    <n v="387.44"/>
    <n v="0.43"/>
    <n v="3"/>
    <d v="2023-10-18T00:00:00"/>
    <d v="2023-10-22T00:00:00"/>
    <x v="1"/>
    <x v="2"/>
    <n v="107.74"/>
    <x v="0"/>
    <x v="0"/>
    <x v="2"/>
    <n v="279.7"/>
    <n v="1162.32"/>
  </r>
  <r>
    <x v="10198"/>
    <x v="3"/>
    <x v="3"/>
    <n v="726.62"/>
    <n v="0.48"/>
    <n v="5"/>
    <d v="2024-06-02T00:00:00"/>
    <d v="2024-06-05T00:00:00"/>
    <x v="1"/>
    <x v="1"/>
    <n v="209.35"/>
    <x v="0"/>
    <x v="1"/>
    <x v="9"/>
    <n v="517.27"/>
    <n v="3633.1"/>
  </r>
  <r>
    <x v="10199"/>
    <x v="1"/>
    <x v="1"/>
    <n v="2522.58"/>
    <n v="0.01"/>
    <n v="5"/>
    <d v="2024-02-12T00:00:00"/>
    <d v="2024-02-18T00:00:00"/>
    <x v="2"/>
    <x v="0"/>
    <n v="659.69"/>
    <x v="4"/>
    <x v="1"/>
    <x v="8"/>
    <n v="1862.8899999999999"/>
    <n v="12612.9"/>
  </r>
  <r>
    <x v="10200"/>
    <x v="0"/>
    <x v="0"/>
    <n v="1301.49"/>
    <n v="0.01"/>
    <n v="2"/>
    <d v="2023-07-27T00:00:00"/>
    <d v="2023-08-02T00:00:00"/>
    <x v="2"/>
    <x v="0"/>
    <n v="205.31"/>
    <x v="4"/>
    <x v="0"/>
    <x v="4"/>
    <n v="1096.18"/>
    <n v="2602.98"/>
  </r>
  <r>
    <x v="10201"/>
    <x v="0"/>
    <x v="3"/>
    <n v="496.75"/>
    <n v="0.3"/>
    <n v="4"/>
    <d v="2023-05-08T00:00:00"/>
    <d v="2023-05-10T00:00:00"/>
    <x v="0"/>
    <x v="2"/>
    <n v="71.95"/>
    <x v="2"/>
    <x v="0"/>
    <x v="5"/>
    <n v="424.8"/>
    <n v="1987"/>
  </r>
  <r>
    <x v="10202"/>
    <x v="3"/>
    <x v="0"/>
    <n v="1347.32"/>
    <n v="0.48"/>
    <n v="3"/>
    <d v="2023-01-23T00:00:00"/>
    <d v="2023-01-24T00:00:00"/>
    <x v="2"/>
    <x v="2"/>
    <n v="164.02"/>
    <x v="1"/>
    <x v="0"/>
    <x v="6"/>
    <n v="1183.3"/>
    <n v="4041.96"/>
  </r>
  <r>
    <x v="10203"/>
    <x v="2"/>
    <x v="4"/>
    <n v="399.77"/>
    <n v="0.24"/>
    <n v="7"/>
    <d v="2023-01-07T00:00:00"/>
    <d v="2023-01-12T00:00:00"/>
    <x v="1"/>
    <x v="0"/>
    <n v="34.29"/>
    <x v="3"/>
    <x v="0"/>
    <x v="6"/>
    <n v="365.47999999999996"/>
    <n v="2798.39"/>
  </r>
  <r>
    <x v="10204"/>
    <x v="3"/>
    <x v="0"/>
    <n v="2696.57"/>
    <n v="0.42"/>
    <n v="5"/>
    <d v="2024-05-02T00:00:00"/>
    <d v="2024-05-09T00:00:00"/>
    <x v="0"/>
    <x v="1"/>
    <n v="742.05"/>
    <x v="4"/>
    <x v="1"/>
    <x v="5"/>
    <n v="1954.5200000000002"/>
    <n v="13482.85"/>
  </r>
  <r>
    <x v="10205"/>
    <x v="3"/>
    <x v="2"/>
    <n v="2502.23"/>
    <n v="0.38"/>
    <n v="6"/>
    <d v="2023-11-08T00:00:00"/>
    <d v="2023-11-14T00:00:00"/>
    <x v="0"/>
    <x v="1"/>
    <n v="549.83000000000004"/>
    <x v="1"/>
    <x v="0"/>
    <x v="11"/>
    <n v="1952.4"/>
    <n v="15013.380000000001"/>
  </r>
  <r>
    <x v="10206"/>
    <x v="3"/>
    <x v="2"/>
    <n v="131"/>
    <n v="0.25"/>
    <n v="7"/>
    <d v="2024-10-23T00:00:00"/>
    <d v="2024-10-26T00:00:00"/>
    <x v="0"/>
    <x v="0"/>
    <n v="33.46"/>
    <x v="2"/>
    <x v="1"/>
    <x v="2"/>
    <n v="97.539999999999992"/>
    <n v="917"/>
  </r>
  <r>
    <x v="10207"/>
    <x v="3"/>
    <x v="1"/>
    <n v="2464.33"/>
    <n v="0.26"/>
    <n v="2"/>
    <d v="2024-08-27T00:00:00"/>
    <d v="2024-08-28T00:00:00"/>
    <x v="2"/>
    <x v="2"/>
    <n v="184.64"/>
    <x v="1"/>
    <x v="1"/>
    <x v="1"/>
    <n v="2279.69"/>
    <n v="4928.66"/>
  </r>
  <r>
    <x v="10208"/>
    <x v="1"/>
    <x v="1"/>
    <n v="2647.05"/>
    <n v="0.22"/>
    <n v="4"/>
    <d v="2024-02-08T00:00:00"/>
    <d v="2024-02-14T00:00:00"/>
    <x v="1"/>
    <x v="2"/>
    <n v="245.94"/>
    <x v="4"/>
    <x v="1"/>
    <x v="8"/>
    <n v="2401.11"/>
    <n v="10588.2"/>
  </r>
  <r>
    <x v="10209"/>
    <x v="1"/>
    <x v="0"/>
    <n v="3067.95"/>
    <n v="0.13"/>
    <n v="6"/>
    <d v="2024-06-26T00:00:00"/>
    <d v="2024-06-29T00:00:00"/>
    <x v="2"/>
    <x v="0"/>
    <n v="179.96"/>
    <x v="2"/>
    <x v="1"/>
    <x v="9"/>
    <n v="2887.99"/>
    <n v="18407.699999999997"/>
  </r>
  <r>
    <x v="10210"/>
    <x v="2"/>
    <x v="3"/>
    <n v="4853.49"/>
    <n v="0.43"/>
    <n v="3"/>
    <d v="2024-04-19T00:00:00"/>
    <d v="2024-04-22T00:00:00"/>
    <x v="1"/>
    <x v="0"/>
    <n v="784.27"/>
    <x v="1"/>
    <x v="1"/>
    <x v="3"/>
    <n v="4069.22"/>
    <n v="14560.47"/>
  </r>
  <r>
    <x v="10211"/>
    <x v="3"/>
    <x v="3"/>
    <n v="4915.1899999999996"/>
    <n v="0.1"/>
    <n v="6"/>
    <d v="2024-09-08T00:00:00"/>
    <d v="2024-09-15T00:00:00"/>
    <x v="0"/>
    <x v="2"/>
    <n v="780.2"/>
    <x v="1"/>
    <x v="1"/>
    <x v="7"/>
    <n v="4134.99"/>
    <n v="29491.14"/>
  </r>
  <r>
    <x v="10212"/>
    <x v="1"/>
    <x v="4"/>
    <n v="2681.95"/>
    <n v="0.45"/>
    <n v="1"/>
    <d v="2024-04-29T00:00:00"/>
    <d v="2024-05-02T00:00:00"/>
    <x v="0"/>
    <x v="0"/>
    <n v="692.89"/>
    <x v="1"/>
    <x v="1"/>
    <x v="3"/>
    <n v="1989.06"/>
    <n v="2681.95"/>
  </r>
  <r>
    <x v="10213"/>
    <x v="2"/>
    <x v="3"/>
    <n v="4241.41"/>
    <n v="0.18"/>
    <n v="8"/>
    <d v="2024-04-01T00:00:00"/>
    <d v="2024-04-06T00:00:00"/>
    <x v="1"/>
    <x v="0"/>
    <n v="243.25"/>
    <x v="0"/>
    <x v="1"/>
    <x v="3"/>
    <n v="3998.16"/>
    <n v="33931.279999999999"/>
  </r>
  <r>
    <x v="10214"/>
    <x v="3"/>
    <x v="1"/>
    <n v="517.30999999999995"/>
    <n v="0.01"/>
    <n v="5"/>
    <d v="2023-12-11T00:00:00"/>
    <d v="2023-12-16T00:00:00"/>
    <x v="0"/>
    <x v="0"/>
    <n v="92.7"/>
    <x v="3"/>
    <x v="0"/>
    <x v="10"/>
    <n v="424.60999999999996"/>
    <n v="2586.5499999999997"/>
  </r>
  <r>
    <x v="10215"/>
    <x v="0"/>
    <x v="3"/>
    <n v="2702.66"/>
    <n v="0.08"/>
    <n v="1"/>
    <d v="2024-10-01T00:00:00"/>
    <d v="2024-10-05T00:00:00"/>
    <x v="1"/>
    <x v="0"/>
    <n v="635.78"/>
    <x v="5"/>
    <x v="1"/>
    <x v="2"/>
    <n v="2066.88"/>
    <n v="2702.66"/>
  </r>
  <r>
    <x v="10216"/>
    <x v="1"/>
    <x v="4"/>
    <n v="3426.61"/>
    <n v="0.44"/>
    <n v="1"/>
    <d v="2023-02-11T00:00:00"/>
    <d v="2023-02-14T00:00:00"/>
    <x v="2"/>
    <x v="2"/>
    <n v="717.97"/>
    <x v="4"/>
    <x v="0"/>
    <x v="8"/>
    <n v="2708.6400000000003"/>
    <n v="3426.61"/>
  </r>
  <r>
    <x v="10217"/>
    <x v="2"/>
    <x v="2"/>
    <n v="2867.17"/>
    <n v="0.06"/>
    <n v="3"/>
    <d v="2024-09-05T00:00:00"/>
    <d v="2024-09-06T00:00:00"/>
    <x v="1"/>
    <x v="2"/>
    <n v="834.7"/>
    <x v="3"/>
    <x v="1"/>
    <x v="7"/>
    <n v="2032.47"/>
    <n v="8601.51"/>
  </r>
  <r>
    <x v="10218"/>
    <x v="0"/>
    <x v="3"/>
    <n v="1230.53"/>
    <n v="0.37"/>
    <n v="6"/>
    <d v="2023-08-13T00:00:00"/>
    <d v="2023-08-19T00:00:00"/>
    <x v="2"/>
    <x v="2"/>
    <n v="332.29"/>
    <x v="5"/>
    <x v="0"/>
    <x v="1"/>
    <n v="898.24"/>
    <n v="7383.18"/>
  </r>
  <r>
    <x v="10219"/>
    <x v="3"/>
    <x v="3"/>
    <n v="407.02"/>
    <n v="0.09"/>
    <n v="2"/>
    <d v="2024-06-08T00:00:00"/>
    <d v="2024-06-10T00:00:00"/>
    <x v="0"/>
    <x v="1"/>
    <n v="37.94"/>
    <x v="2"/>
    <x v="1"/>
    <x v="9"/>
    <n v="369.08"/>
    <n v="814.04"/>
  </r>
  <r>
    <x v="10220"/>
    <x v="3"/>
    <x v="1"/>
    <n v="1994.68"/>
    <n v="0.25"/>
    <n v="8"/>
    <d v="2024-09-04T00:00:00"/>
    <d v="2024-09-07T00:00:00"/>
    <x v="0"/>
    <x v="2"/>
    <n v="295.35000000000002"/>
    <x v="3"/>
    <x v="1"/>
    <x v="7"/>
    <n v="1699.33"/>
    <n v="15957.44"/>
  </r>
  <r>
    <x v="10221"/>
    <x v="3"/>
    <x v="0"/>
    <n v="3273.45"/>
    <n v="0.1"/>
    <n v="7"/>
    <d v="2024-08-14T00:00:00"/>
    <d v="2024-08-18T00:00:00"/>
    <x v="1"/>
    <x v="0"/>
    <n v="774.81"/>
    <x v="1"/>
    <x v="1"/>
    <x v="1"/>
    <n v="2498.64"/>
    <n v="22914.149999999998"/>
  </r>
  <r>
    <x v="10222"/>
    <x v="1"/>
    <x v="2"/>
    <n v="4959.3900000000003"/>
    <n v="0.17"/>
    <n v="2"/>
    <d v="2023-02-16T00:00:00"/>
    <d v="2023-02-22T00:00:00"/>
    <x v="1"/>
    <x v="1"/>
    <n v="770.39"/>
    <x v="4"/>
    <x v="0"/>
    <x v="8"/>
    <n v="4189"/>
    <n v="9918.7800000000007"/>
  </r>
  <r>
    <x v="10223"/>
    <x v="2"/>
    <x v="0"/>
    <n v="1259.01"/>
    <n v="0.06"/>
    <n v="1"/>
    <d v="2024-03-16T00:00:00"/>
    <d v="2024-03-22T00:00:00"/>
    <x v="1"/>
    <x v="1"/>
    <n v="196.03"/>
    <x v="4"/>
    <x v="1"/>
    <x v="0"/>
    <n v="1062.98"/>
    <n v="1259.01"/>
  </r>
  <r>
    <x v="10224"/>
    <x v="0"/>
    <x v="4"/>
    <n v="4597.17"/>
    <n v="0.28000000000000003"/>
    <n v="7"/>
    <d v="2024-09-06T00:00:00"/>
    <d v="2024-09-13T00:00:00"/>
    <x v="0"/>
    <x v="1"/>
    <n v="474.45"/>
    <x v="4"/>
    <x v="1"/>
    <x v="7"/>
    <n v="4122.72"/>
    <n v="32180.190000000002"/>
  </r>
  <r>
    <x v="10225"/>
    <x v="2"/>
    <x v="4"/>
    <n v="434.48"/>
    <n v="0.18"/>
    <n v="7"/>
    <d v="2024-02-10T00:00:00"/>
    <d v="2024-02-15T00:00:00"/>
    <x v="1"/>
    <x v="0"/>
    <n v="39.76"/>
    <x v="0"/>
    <x v="1"/>
    <x v="8"/>
    <n v="394.72"/>
    <n v="3041.36"/>
  </r>
  <r>
    <x v="10226"/>
    <x v="1"/>
    <x v="0"/>
    <n v="4661.8500000000004"/>
    <n v="0.18"/>
    <n v="3"/>
    <d v="2024-07-19T00:00:00"/>
    <d v="2024-07-23T00:00:00"/>
    <x v="1"/>
    <x v="0"/>
    <n v="998.93"/>
    <x v="4"/>
    <x v="1"/>
    <x v="4"/>
    <n v="3662.9200000000005"/>
    <n v="13985.550000000001"/>
  </r>
  <r>
    <x v="10227"/>
    <x v="2"/>
    <x v="1"/>
    <n v="4178.6000000000004"/>
    <n v="0.02"/>
    <n v="8"/>
    <d v="2023-05-09T00:00:00"/>
    <d v="2023-05-13T00:00:00"/>
    <x v="2"/>
    <x v="1"/>
    <n v="1241.04"/>
    <x v="4"/>
    <x v="0"/>
    <x v="5"/>
    <n v="2937.5600000000004"/>
    <n v="33428.800000000003"/>
  </r>
  <r>
    <x v="10228"/>
    <x v="1"/>
    <x v="1"/>
    <n v="202.63"/>
    <n v="7.0000000000000007E-2"/>
    <n v="8"/>
    <d v="2023-06-28T00:00:00"/>
    <d v="2023-07-01T00:00:00"/>
    <x v="0"/>
    <x v="1"/>
    <n v="57.14"/>
    <x v="4"/>
    <x v="0"/>
    <x v="9"/>
    <n v="145.49"/>
    <n v="1621.04"/>
  </r>
  <r>
    <x v="10229"/>
    <x v="3"/>
    <x v="1"/>
    <n v="1561.11"/>
    <n v="0.35"/>
    <n v="5"/>
    <d v="2024-04-13T00:00:00"/>
    <d v="2024-04-16T00:00:00"/>
    <x v="1"/>
    <x v="1"/>
    <n v="416.27"/>
    <x v="4"/>
    <x v="1"/>
    <x v="3"/>
    <n v="1144.8399999999999"/>
    <n v="7805.5499999999993"/>
  </r>
  <r>
    <x v="10230"/>
    <x v="0"/>
    <x v="2"/>
    <n v="349.69"/>
    <n v="0.15"/>
    <n v="7"/>
    <d v="2023-04-24T00:00:00"/>
    <d v="2023-04-25T00:00:00"/>
    <x v="2"/>
    <x v="1"/>
    <n v="103.22"/>
    <x v="4"/>
    <x v="0"/>
    <x v="3"/>
    <n v="246.47"/>
    <n v="2447.83"/>
  </r>
  <r>
    <x v="10231"/>
    <x v="3"/>
    <x v="4"/>
    <n v="4977.9799999999996"/>
    <n v="0.22"/>
    <n v="3"/>
    <d v="2024-07-28T00:00:00"/>
    <d v="2024-07-29T00:00:00"/>
    <x v="1"/>
    <x v="0"/>
    <n v="474.15"/>
    <x v="1"/>
    <x v="1"/>
    <x v="4"/>
    <n v="4503.83"/>
    <n v="14933.939999999999"/>
  </r>
  <r>
    <x v="10232"/>
    <x v="2"/>
    <x v="4"/>
    <n v="2196.44"/>
    <n v="0.38"/>
    <n v="6"/>
    <d v="2024-08-25T00:00:00"/>
    <d v="2024-08-29T00:00:00"/>
    <x v="0"/>
    <x v="2"/>
    <n v="347.25"/>
    <x v="2"/>
    <x v="1"/>
    <x v="1"/>
    <n v="1849.19"/>
    <n v="13178.64"/>
  </r>
  <r>
    <x v="10233"/>
    <x v="3"/>
    <x v="4"/>
    <n v="3344.65"/>
    <n v="0.22"/>
    <n v="3"/>
    <d v="2024-05-08T00:00:00"/>
    <d v="2024-05-09T00:00:00"/>
    <x v="1"/>
    <x v="1"/>
    <n v="284.14999999999998"/>
    <x v="4"/>
    <x v="1"/>
    <x v="5"/>
    <n v="3060.5"/>
    <n v="10033.950000000001"/>
  </r>
  <r>
    <x v="10234"/>
    <x v="0"/>
    <x v="2"/>
    <n v="1247.53"/>
    <n v="0.11"/>
    <n v="9"/>
    <d v="2023-06-11T00:00:00"/>
    <d v="2023-06-17T00:00:00"/>
    <x v="1"/>
    <x v="1"/>
    <n v="210.74"/>
    <x v="1"/>
    <x v="0"/>
    <x v="9"/>
    <n v="1036.79"/>
    <n v="11227.77"/>
  </r>
  <r>
    <x v="10235"/>
    <x v="3"/>
    <x v="4"/>
    <n v="4675.3100000000004"/>
    <n v="0.27"/>
    <n v="7"/>
    <d v="2023-01-29T00:00:00"/>
    <d v="2023-01-30T00:00:00"/>
    <x v="0"/>
    <x v="1"/>
    <n v="333.84"/>
    <x v="1"/>
    <x v="0"/>
    <x v="6"/>
    <n v="4341.47"/>
    <n v="32727.170000000002"/>
  </r>
  <r>
    <x v="10236"/>
    <x v="0"/>
    <x v="0"/>
    <n v="1443.45"/>
    <n v="0.4"/>
    <n v="1"/>
    <d v="2024-08-02T00:00:00"/>
    <d v="2024-08-04T00:00:00"/>
    <x v="2"/>
    <x v="1"/>
    <n v="316.73"/>
    <x v="0"/>
    <x v="1"/>
    <x v="1"/>
    <n v="1126.72"/>
    <n v="1443.45"/>
  </r>
  <r>
    <x v="10237"/>
    <x v="0"/>
    <x v="3"/>
    <n v="1375.05"/>
    <n v="0.3"/>
    <n v="8"/>
    <d v="2024-12-11T00:00:00"/>
    <d v="2024-12-12T00:00:00"/>
    <x v="0"/>
    <x v="0"/>
    <n v="221.96"/>
    <x v="1"/>
    <x v="1"/>
    <x v="10"/>
    <n v="1153.0899999999999"/>
    <n v="11000.4"/>
  </r>
  <r>
    <x v="10238"/>
    <x v="3"/>
    <x v="2"/>
    <n v="1641.54"/>
    <n v="0.21"/>
    <n v="9"/>
    <d v="2024-04-04T00:00:00"/>
    <d v="2024-04-08T00:00:00"/>
    <x v="2"/>
    <x v="2"/>
    <n v="440.14"/>
    <x v="1"/>
    <x v="1"/>
    <x v="3"/>
    <n v="1201.4000000000001"/>
    <n v="14773.86"/>
  </r>
  <r>
    <x v="10239"/>
    <x v="1"/>
    <x v="3"/>
    <n v="2366.1999999999998"/>
    <n v="0.06"/>
    <n v="2"/>
    <d v="2023-10-16T00:00:00"/>
    <d v="2023-10-19T00:00:00"/>
    <x v="0"/>
    <x v="1"/>
    <n v="254.98"/>
    <x v="1"/>
    <x v="0"/>
    <x v="2"/>
    <n v="2111.2199999999998"/>
    <n v="4732.3999999999996"/>
  </r>
  <r>
    <x v="10240"/>
    <x v="2"/>
    <x v="0"/>
    <n v="190.81"/>
    <n v="0.12"/>
    <n v="1"/>
    <d v="2024-01-01T00:00:00"/>
    <d v="2024-01-06T00:00:00"/>
    <x v="1"/>
    <x v="2"/>
    <n v="28.34"/>
    <x v="4"/>
    <x v="1"/>
    <x v="6"/>
    <n v="162.47"/>
    <n v="190.81"/>
  </r>
  <r>
    <x v="10241"/>
    <x v="1"/>
    <x v="1"/>
    <n v="3029.4"/>
    <n v="0.47"/>
    <n v="4"/>
    <d v="2024-04-16T00:00:00"/>
    <d v="2024-04-19T00:00:00"/>
    <x v="0"/>
    <x v="1"/>
    <n v="152.46"/>
    <x v="2"/>
    <x v="1"/>
    <x v="3"/>
    <n v="2876.94"/>
    <n v="12117.6"/>
  </r>
  <r>
    <x v="10242"/>
    <x v="1"/>
    <x v="1"/>
    <n v="255.16"/>
    <n v="0.39"/>
    <n v="9"/>
    <d v="2023-04-12T00:00:00"/>
    <d v="2023-04-16T00:00:00"/>
    <x v="0"/>
    <x v="2"/>
    <n v="42.49"/>
    <x v="0"/>
    <x v="0"/>
    <x v="3"/>
    <n v="212.67"/>
    <n v="2296.44"/>
  </r>
  <r>
    <x v="10243"/>
    <x v="3"/>
    <x v="1"/>
    <n v="2742.09"/>
    <n v="0.04"/>
    <n v="6"/>
    <d v="2024-12-05T00:00:00"/>
    <d v="2024-12-12T00:00:00"/>
    <x v="0"/>
    <x v="2"/>
    <n v="194.18"/>
    <x v="2"/>
    <x v="1"/>
    <x v="10"/>
    <n v="2547.9100000000003"/>
    <n v="16452.54"/>
  </r>
  <r>
    <x v="10244"/>
    <x v="2"/>
    <x v="2"/>
    <n v="2343.64"/>
    <n v="0"/>
    <n v="8"/>
    <d v="2023-04-29T00:00:00"/>
    <d v="2023-05-04T00:00:00"/>
    <x v="0"/>
    <x v="2"/>
    <n v="663.23"/>
    <x v="5"/>
    <x v="0"/>
    <x v="3"/>
    <n v="1680.4099999999999"/>
    <n v="18749.12"/>
  </r>
  <r>
    <x v="10245"/>
    <x v="2"/>
    <x v="1"/>
    <n v="1288.48"/>
    <n v="0.09"/>
    <n v="7"/>
    <d v="2024-02-22T00:00:00"/>
    <d v="2024-02-28T00:00:00"/>
    <x v="2"/>
    <x v="0"/>
    <n v="370.94"/>
    <x v="3"/>
    <x v="1"/>
    <x v="8"/>
    <n v="917.54"/>
    <n v="9019.36"/>
  </r>
  <r>
    <x v="10246"/>
    <x v="1"/>
    <x v="2"/>
    <n v="1715.86"/>
    <n v="0.47"/>
    <n v="5"/>
    <d v="2024-04-09T00:00:00"/>
    <d v="2024-04-11T00:00:00"/>
    <x v="2"/>
    <x v="1"/>
    <n v="323.48"/>
    <x v="5"/>
    <x v="1"/>
    <x v="3"/>
    <n v="1392.3799999999999"/>
    <n v="8579.2999999999993"/>
  </r>
  <r>
    <x v="10247"/>
    <x v="3"/>
    <x v="2"/>
    <n v="3557.73"/>
    <n v="0.28999999999999998"/>
    <n v="5"/>
    <d v="2023-04-14T00:00:00"/>
    <d v="2023-04-18T00:00:00"/>
    <x v="0"/>
    <x v="2"/>
    <n v="566.65"/>
    <x v="5"/>
    <x v="0"/>
    <x v="3"/>
    <n v="2991.08"/>
    <n v="17788.650000000001"/>
  </r>
  <r>
    <x v="10248"/>
    <x v="2"/>
    <x v="3"/>
    <n v="147.03"/>
    <n v="0.42"/>
    <n v="6"/>
    <d v="2023-02-19T00:00:00"/>
    <d v="2023-02-23T00:00:00"/>
    <x v="2"/>
    <x v="1"/>
    <n v="24.83"/>
    <x v="0"/>
    <x v="0"/>
    <x v="8"/>
    <n v="122.2"/>
    <n v="882.18000000000006"/>
  </r>
  <r>
    <x v="10249"/>
    <x v="1"/>
    <x v="1"/>
    <n v="1651.57"/>
    <n v="0.23"/>
    <n v="6"/>
    <d v="2024-11-27T00:00:00"/>
    <d v="2024-12-03T00:00:00"/>
    <x v="0"/>
    <x v="1"/>
    <n v="225.78"/>
    <x v="3"/>
    <x v="1"/>
    <x v="11"/>
    <n v="1425.79"/>
    <n v="9909.42"/>
  </r>
  <r>
    <x v="10250"/>
    <x v="2"/>
    <x v="4"/>
    <n v="3433.46"/>
    <n v="0.41"/>
    <n v="5"/>
    <d v="2024-04-19T00:00:00"/>
    <d v="2024-04-23T00:00:00"/>
    <x v="1"/>
    <x v="0"/>
    <n v="546.72"/>
    <x v="3"/>
    <x v="1"/>
    <x v="3"/>
    <n v="2886.74"/>
    <n v="17167.3"/>
  </r>
  <r>
    <x v="10251"/>
    <x v="3"/>
    <x v="1"/>
    <n v="846.14"/>
    <n v="0.02"/>
    <n v="8"/>
    <d v="2024-12-19T00:00:00"/>
    <d v="2024-12-22T00:00:00"/>
    <x v="0"/>
    <x v="0"/>
    <n v="148.34"/>
    <x v="1"/>
    <x v="1"/>
    <x v="10"/>
    <n v="697.8"/>
    <n v="6769.12"/>
  </r>
  <r>
    <x v="10252"/>
    <x v="3"/>
    <x v="1"/>
    <n v="2845.89"/>
    <n v="0.21"/>
    <n v="3"/>
    <d v="2024-08-13T00:00:00"/>
    <d v="2024-08-19T00:00:00"/>
    <x v="0"/>
    <x v="0"/>
    <n v="827"/>
    <x v="5"/>
    <x v="1"/>
    <x v="1"/>
    <n v="2018.8899999999999"/>
    <n v="8537.67"/>
  </r>
  <r>
    <x v="10253"/>
    <x v="3"/>
    <x v="1"/>
    <n v="927.77"/>
    <n v="0.19"/>
    <n v="9"/>
    <d v="2023-07-03T00:00:00"/>
    <d v="2023-07-10T00:00:00"/>
    <x v="0"/>
    <x v="2"/>
    <n v="139.24"/>
    <x v="1"/>
    <x v="0"/>
    <x v="4"/>
    <n v="788.53"/>
    <n v="8349.93"/>
  </r>
  <r>
    <x v="10254"/>
    <x v="2"/>
    <x v="4"/>
    <n v="858.33"/>
    <n v="0.49"/>
    <n v="5"/>
    <d v="2023-05-20T00:00:00"/>
    <d v="2023-05-25T00:00:00"/>
    <x v="1"/>
    <x v="0"/>
    <n v="204.3"/>
    <x v="3"/>
    <x v="0"/>
    <x v="5"/>
    <n v="654.03"/>
    <n v="4291.6500000000005"/>
  </r>
  <r>
    <x v="10255"/>
    <x v="0"/>
    <x v="4"/>
    <n v="3884.17"/>
    <n v="0.15"/>
    <n v="9"/>
    <d v="2024-12-31T00:00:00"/>
    <d v="2025-01-02T00:00:00"/>
    <x v="1"/>
    <x v="2"/>
    <n v="905.27"/>
    <x v="5"/>
    <x v="1"/>
    <x v="10"/>
    <n v="2978.9"/>
    <n v="34957.53"/>
  </r>
  <r>
    <x v="10256"/>
    <x v="2"/>
    <x v="2"/>
    <n v="1405.97"/>
    <n v="0.21"/>
    <n v="5"/>
    <d v="2023-04-23T00:00:00"/>
    <d v="2023-04-24T00:00:00"/>
    <x v="1"/>
    <x v="1"/>
    <n v="407.44"/>
    <x v="1"/>
    <x v="0"/>
    <x v="3"/>
    <n v="998.53"/>
    <n v="7029.85"/>
  </r>
  <r>
    <x v="10257"/>
    <x v="0"/>
    <x v="4"/>
    <n v="1941.27"/>
    <n v="0.38"/>
    <n v="3"/>
    <d v="2024-07-21T00:00:00"/>
    <d v="2024-07-26T00:00:00"/>
    <x v="2"/>
    <x v="1"/>
    <n v="121.64"/>
    <x v="3"/>
    <x v="1"/>
    <x v="4"/>
    <n v="1819.6299999999999"/>
    <n v="5823.8099999999995"/>
  </r>
  <r>
    <x v="10258"/>
    <x v="3"/>
    <x v="2"/>
    <n v="3677.09"/>
    <n v="0.44"/>
    <n v="9"/>
    <d v="2023-08-20T00:00:00"/>
    <d v="2023-08-27T00:00:00"/>
    <x v="1"/>
    <x v="0"/>
    <n v="263.82"/>
    <x v="2"/>
    <x v="0"/>
    <x v="1"/>
    <n v="3413.27"/>
    <n v="33093.81"/>
  </r>
  <r>
    <x v="10259"/>
    <x v="1"/>
    <x v="3"/>
    <n v="979.65"/>
    <n v="0.44"/>
    <n v="2"/>
    <d v="2023-05-17T00:00:00"/>
    <d v="2023-05-21T00:00:00"/>
    <x v="1"/>
    <x v="1"/>
    <n v="190.04"/>
    <x v="2"/>
    <x v="0"/>
    <x v="5"/>
    <n v="789.61"/>
    <n v="1959.3"/>
  </r>
  <r>
    <x v="10260"/>
    <x v="0"/>
    <x v="2"/>
    <n v="2705.51"/>
    <n v="0.2"/>
    <n v="5"/>
    <d v="2024-09-14T00:00:00"/>
    <d v="2024-09-21T00:00:00"/>
    <x v="1"/>
    <x v="2"/>
    <n v="457.79"/>
    <x v="5"/>
    <x v="1"/>
    <x v="7"/>
    <n v="2247.7200000000003"/>
    <n v="13527.550000000001"/>
  </r>
  <r>
    <x v="10261"/>
    <x v="3"/>
    <x v="1"/>
    <n v="4597.32"/>
    <n v="0.47"/>
    <n v="3"/>
    <d v="2023-06-14T00:00:00"/>
    <d v="2023-06-18T00:00:00"/>
    <x v="1"/>
    <x v="2"/>
    <n v="940.55"/>
    <x v="4"/>
    <x v="0"/>
    <x v="9"/>
    <n v="3656.7699999999995"/>
    <n v="13791.96"/>
  </r>
  <r>
    <x v="10262"/>
    <x v="3"/>
    <x v="0"/>
    <n v="2813.75"/>
    <n v="0.33"/>
    <n v="7"/>
    <d v="2024-02-09T00:00:00"/>
    <d v="2024-02-13T00:00:00"/>
    <x v="2"/>
    <x v="0"/>
    <n v="516.04"/>
    <x v="5"/>
    <x v="1"/>
    <x v="8"/>
    <n v="2297.71"/>
    <n v="19696.25"/>
  </r>
  <r>
    <x v="10263"/>
    <x v="0"/>
    <x v="0"/>
    <n v="339.34"/>
    <n v="0.43"/>
    <n v="4"/>
    <d v="2023-04-29T00:00:00"/>
    <d v="2023-05-06T00:00:00"/>
    <x v="2"/>
    <x v="0"/>
    <n v="81.88"/>
    <x v="2"/>
    <x v="0"/>
    <x v="3"/>
    <n v="257.45999999999998"/>
    <n v="1357.36"/>
  </r>
  <r>
    <x v="10264"/>
    <x v="1"/>
    <x v="1"/>
    <n v="2989.52"/>
    <n v="0.46"/>
    <n v="8"/>
    <d v="2024-05-27T00:00:00"/>
    <d v="2024-05-31T00:00:00"/>
    <x v="2"/>
    <x v="0"/>
    <n v="813.91"/>
    <x v="0"/>
    <x v="1"/>
    <x v="5"/>
    <n v="2175.61"/>
    <n v="23916.16"/>
  </r>
  <r>
    <x v="10265"/>
    <x v="3"/>
    <x v="2"/>
    <n v="541.75"/>
    <n v="0.12"/>
    <n v="1"/>
    <d v="2024-05-15T00:00:00"/>
    <d v="2024-05-22T00:00:00"/>
    <x v="1"/>
    <x v="0"/>
    <n v="99.33"/>
    <x v="4"/>
    <x v="1"/>
    <x v="5"/>
    <n v="442.42"/>
    <n v="541.75"/>
  </r>
  <r>
    <x v="10266"/>
    <x v="0"/>
    <x v="1"/>
    <n v="1482.41"/>
    <n v="0.25"/>
    <n v="5"/>
    <d v="2023-11-28T00:00:00"/>
    <d v="2023-11-30T00:00:00"/>
    <x v="2"/>
    <x v="0"/>
    <n v="107.14"/>
    <x v="1"/>
    <x v="0"/>
    <x v="11"/>
    <n v="1375.27"/>
    <n v="7412.05"/>
  </r>
  <r>
    <x v="10267"/>
    <x v="1"/>
    <x v="4"/>
    <n v="4263.41"/>
    <n v="0.28999999999999998"/>
    <n v="8"/>
    <d v="2024-07-30T00:00:00"/>
    <d v="2024-08-02T00:00:00"/>
    <x v="0"/>
    <x v="1"/>
    <n v="329.55"/>
    <x v="3"/>
    <x v="1"/>
    <x v="4"/>
    <n v="3933.8599999999997"/>
    <n v="34107.279999999999"/>
  </r>
  <r>
    <x v="10268"/>
    <x v="1"/>
    <x v="2"/>
    <n v="154.24"/>
    <n v="0.4"/>
    <n v="2"/>
    <d v="2024-10-28T00:00:00"/>
    <d v="2024-11-02T00:00:00"/>
    <x v="2"/>
    <x v="0"/>
    <n v="16.329999999999998"/>
    <x v="0"/>
    <x v="1"/>
    <x v="2"/>
    <n v="137.91000000000003"/>
    <n v="308.48"/>
  </r>
  <r>
    <x v="10269"/>
    <x v="3"/>
    <x v="1"/>
    <n v="477.37"/>
    <n v="0.2"/>
    <n v="6"/>
    <d v="2023-10-07T00:00:00"/>
    <d v="2023-10-09T00:00:00"/>
    <x v="2"/>
    <x v="1"/>
    <n v="126.59"/>
    <x v="0"/>
    <x v="0"/>
    <x v="2"/>
    <n v="350.78"/>
    <n v="2864.2200000000003"/>
  </r>
  <r>
    <x v="10270"/>
    <x v="2"/>
    <x v="4"/>
    <n v="1880.48"/>
    <n v="0.11"/>
    <n v="7"/>
    <d v="2023-12-10T00:00:00"/>
    <d v="2023-12-12T00:00:00"/>
    <x v="2"/>
    <x v="0"/>
    <n v="366.56"/>
    <x v="3"/>
    <x v="0"/>
    <x v="10"/>
    <n v="1513.92"/>
    <n v="13163.36"/>
  </r>
  <r>
    <x v="10271"/>
    <x v="2"/>
    <x v="4"/>
    <n v="4997.04"/>
    <n v="0.37"/>
    <n v="6"/>
    <d v="2023-06-26T00:00:00"/>
    <d v="2023-06-28T00:00:00"/>
    <x v="1"/>
    <x v="1"/>
    <n v="720.21"/>
    <x v="5"/>
    <x v="0"/>
    <x v="9"/>
    <n v="4276.83"/>
    <n v="29982.239999999998"/>
  </r>
  <r>
    <x v="10272"/>
    <x v="3"/>
    <x v="2"/>
    <n v="1530.13"/>
    <n v="0.3"/>
    <n v="3"/>
    <d v="2024-06-29T00:00:00"/>
    <d v="2024-07-01T00:00:00"/>
    <x v="1"/>
    <x v="0"/>
    <n v="215.15"/>
    <x v="2"/>
    <x v="1"/>
    <x v="9"/>
    <n v="1314.98"/>
    <n v="4590.3900000000003"/>
  </r>
  <r>
    <x v="10273"/>
    <x v="1"/>
    <x v="3"/>
    <n v="870.65"/>
    <n v="0.45"/>
    <n v="6"/>
    <d v="2023-04-13T00:00:00"/>
    <d v="2023-04-20T00:00:00"/>
    <x v="2"/>
    <x v="1"/>
    <n v="56.86"/>
    <x v="4"/>
    <x v="0"/>
    <x v="3"/>
    <n v="813.79"/>
    <n v="5223.8999999999996"/>
  </r>
  <r>
    <x v="10274"/>
    <x v="3"/>
    <x v="3"/>
    <n v="2792.17"/>
    <n v="0.33"/>
    <n v="7"/>
    <d v="2023-05-04T00:00:00"/>
    <d v="2023-05-06T00:00:00"/>
    <x v="1"/>
    <x v="0"/>
    <n v="333.75"/>
    <x v="2"/>
    <x v="0"/>
    <x v="5"/>
    <n v="2458.42"/>
    <n v="19545.190000000002"/>
  </r>
  <r>
    <x v="10275"/>
    <x v="0"/>
    <x v="4"/>
    <n v="2644.35"/>
    <n v="0.01"/>
    <n v="3"/>
    <d v="2024-04-27T00:00:00"/>
    <d v="2024-04-29T00:00:00"/>
    <x v="0"/>
    <x v="0"/>
    <n v="370.24"/>
    <x v="4"/>
    <x v="1"/>
    <x v="3"/>
    <n v="2274.1099999999997"/>
    <n v="7933.0499999999993"/>
  </r>
  <r>
    <x v="10276"/>
    <x v="2"/>
    <x v="3"/>
    <n v="2303.14"/>
    <n v="0.48"/>
    <n v="2"/>
    <d v="2023-02-19T00:00:00"/>
    <d v="2023-02-21T00:00:00"/>
    <x v="0"/>
    <x v="2"/>
    <n v="164.53"/>
    <x v="2"/>
    <x v="0"/>
    <x v="8"/>
    <n v="2138.6099999999997"/>
    <n v="4606.28"/>
  </r>
  <r>
    <x v="10277"/>
    <x v="0"/>
    <x v="4"/>
    <n v="4738.6000000000004"/>
    <n v="0.3"/>
    <n v="3"/>
    <d v="2024-11-16T00:00:00"/>
    <d v="2024-11-19T00:00:00"/>
    <x v="2"/>
    <x v="2"/>
    <n v="730.16"/>
    <x v="1"/>
    <x v="1"/>
    <x v="11"/>
    <n v="4008.4400000000005"/>
    <n v="14215.800000000001"/>
  </r>
  <r>
    <x v="10278"/>
    <x v="3"/>
    <x v="3"/>
    <n v="1472.73"/>
    <n v="0.3"/>
    <n v="1"/>
    <d v="2023-09-23T00:00:00"/>
    <d v="2023-09-26T00:00:00"/>
    <x v="0"/>
    <x v="1"/>
    <n v="216.82"/>
    <x v="2"/>
    <x v="0"/>
    <x v="7"/>
    <n v="1255.9100000000001"/>
    <n v="1472.73"/>
  </r>
  <r>
    <x v="10279"/>
    <x v="3"/>
    <x v="4"/>
    <n v="1537.29"/>
    <n v="0.45"/>
    <n v="7"/>
    <d v="2024-12-28T00:00:00"/>
    <d v="2025-01-03T00:00:00"/>
    <x v="2"/>
    <x v="1"/>
    <n v="442.49"/>
    <x v="5"/>
    <x v="1"/>
    <x v="10"/>
    <n v="1094.8"/>
    <n v="10761.029999999999"/>
  </r>
  <r>
    <x v="10280"/>
    <x v="1"/>
    <x v="4"/>
    <n v="787.26"/>
    <n v="0.33"/>
    <n v="4"/>
    <d v="2023-04-01T00:00:00"/>
    <d v="2023-04-03T00:00:00"/>
    <x v="0"/>
    <x v="0"/>
    <n v="132.57"/>
    <x v="5"/>
    <x v="0"/>
    <x v="3"/>
    <n v="654.69000000000005"/>
    <n v="3149.04"/>
  </r>
  <r>
    <x v="10281"/>
    <x v="1"/>
    <x v="4"/>
    <n v="3516.71"/>
    <n v="0.24"/>
    <n v="3"/>
    <d v="2023-09-20T00:00:00"/>
    <d v="2023-09-24T00:00:00"/>
    <x v="2"/>
    <x v="0"/>
    <n v="755.24"/>
    <x v="3"/>
    <x v="0"/>
    <x v="7"/>
    <n v="2761.4700000000003"/>
    <n v="10550.130000000001"/>
  </r>
  <r>
    <x v="10282"/>
    <x v="1"/>
    <x v="4"/>
    <n v="1674.71"/>
    <n v="0.05"/>
    <n v="6"/>
    <d v="2024-02-02T00:00:00"/>
    <d v="2024-02-03T00:00:00"/>
    <x v="1"/>
    <x v="0"/>
    <n v="451.83"/>
    <x v="0"/>
    <x v="1"/>
    <x v="8"/>
    <n v="1222.8800000000001"/>
    <n v="10048.26"/>
  </r>
  <r>
    <x v="10283"/>
    <x v="0"/>
    <x v="0"/>
    <n v="4033.43"/>
    <n v="0.48"/>
    <n v="3"/>
    <d v="2024-02-03T00:00:00"/>
    <d v="2024-02-05T00:00:00"/>
    <x v="1"/>
    <x v="0"/>
    <n v="1092.94"/>
    <x v="1"/>
    <x v="1"/>
    <x v="8"/>
    <n v="2940.49"/>
    <n v="12100.289999999999"/>
  </r>
  <r>
    <x v="10284"/>
    <x v="1"/>
    <x v="3"/>
    <n v="4861.6099999999997"/>
    <n v="0.04"/>
    <n v="3"/>
    <d v="2023-11-03T00:00:00"/>
    <d v="2023-11-08T00:00:00"/>
    <x v="1"/>
    <x v="2"/>
    <n v="994.87"/>
    <x v="5"/>
    <x v="0"/>
    <x v="11"/>
    <n v="3866.74"/>
    <n v="14584.829999999998"/>
  </r>
  <r>
    <x v="10285"/>
    <x v="3"/>
    <x v="4"/>
    <n v="314.06"/>
    <n v="0.09"/>
    <n v="9"/>
    <d v="2024-11-25T00:00:00"/>
    <d v="2024-11-30T00:00:00"/>
    <x v="2"/>
    <x v="0"/>
    <n v="56.58"/>
    <x v="4"/>
    <x v="1"/>
    <x v="11"/>
    <n v="257.48"/>
    <n v="2826.54"/>
  </r>
  <r>
    <x v="10286"/>
    <x v="1"/>
    <x v="1"/>
    <n v="4966.3"/>
    <n v="0.41"/>
    <n v="2"/>
    <d v="2024-09-28T00:00:00"/>
    <d v="2024-09-30T00:00:00"/>
    <x v="2"/>
    <x v="2"/>
    <n v="646.51"/>
    <x v="4"/>
    <x v="1"/>
    <x v="7"/>
    <n v="4319.79"/>
    <n v="9932.6"/>
  </r>
  <r>
    <x v="10287"/>
    <x v="2"/>
    <x v="2"/>
    <n v="1345.11"/>
    <n v="0.25"/>
    <n v="5"/>
    <d v="2023-12-30T00:00:00"/>
    <d v="2024-01-06T00:00:00"/>
    <x v="0"/>
    <x v="1"/>
    <n v="219.3"/>
    <x v="1"/>
    <x v="0"/>
    <x v="10"/>
    <n v="1125.81"/>
    <n v="6725.5499999999993"/>
  </r>
  <r>
    <x v="10288"/>
    <x v="1"/>
    <x v="1"/>
    <n v="2158.54"/>
    <n v="0.09"/>
    <n v="2"/>
    <d v="2023-07-06T00:00:00"/>
    <d v="2023-07-09T00:00:00"/>
    <x v="1"/>
    <x v="1"/>
    <n v="148.02000000000001"/>
    <x v="2"/>
    <x v="0"/>
    <x v="4"/>
    <n v="2010.52"/>
    <n v="4317.08"/>
  </r>
  <r>
    <x v="10289"/>
    <x v="0"/>
    <x v="1"/>
    <n v="3910.94"/>
    <n v="0.14000000000000001"/>
    <n v="6"/>
    <d v="2023-11-25T00:00:00"/>
    <d v="2023-12-01T00:00:00"/>
    <x v="1"/>
    <x v="2"/>
    <n v="356.18"/>
    <x v="1"/>
    <x v="0"/>
    <x v="11"/>
    <n v="3554.76"/>
    <n v="23465.64"/>
  </r>
  <r>
    <x v="10290"/>
    <x v="2"/>
    <x v="0"/>
    <n v="3360.12"/>
    <n v="0.5"/>
    <n v="4"/>
    <d v="2024-03-06T00:00:00"/>
    <d v="2024-03-11T00:00:00"/>
    <x v="2"/>
    <x v="1"/>
    <n v="482.28"/>
    <x v="0"/>
    <x v="1"/>
    <x v="0"/>
    <n v="2877.84"/>
    <n v="13440.48"/>
  </r>
  <r>
    <x v="10291"/>
    <x v="2"/>
    <x v="3"/>
    <n v="3914.34"/>
    <n v="0.28999999999999998"/>
    <n v="7"/>
    <d v="2023-02-02T00:00:00"/>
    <d v="2023-02-05T00:00:00"/>
    <x v="2"/>
    <x v="0"/>
    <n v="218.38"/>
    <x v="2"/>
    <x v="0"/>
    <x v="8"/>
    <n v="3695.96"/>
    <n v="27400.38"/>
  </r>
  <r>
    <x v="10292"/>
    <x v="2"/>
    <x v="0"/>
    <n v="2385.0300000000002"/>
    <n v="0.2"/>
    <n v="1"/>
    <d v="2024-06-28T00:00:00"/>
    <d v="2024-07-05T00:00:00"/>
    <x v="0"/>
    <x v="1"/>
    <n v="546.23"/>
    <x v="0"/>
    <x v="1"/>
    <x v="9"/>
    <n v="1838.8000000000002"/>
    <n v="2385.0300000000002"/>
  </r>
  <r>
    <x v="10293"/>
    <x v="0"/>
    <x v="3"/>
    <n v="4588.7299999999996"/>
    <n v="0.44"/>
    <n v="8"/>
    <d v="2023-02-07T00:00:00"/>
    <d v="2023-02-08T00:00:00"/>
    <x v="2"/>
    <x v="1"/>
    <n v="904.71"/>
    <x v="2"/>
    <x v="0"/>
    <x v="8"/>
    <n v="3684.0199999999995"/>
    <n v="36709.839999999997"/>
  </r>
  <r>
    <x v="10294"/>
    <x v="3"/>
    <x v="4"/>
    <n v="3970.71"/>
    <n v="0.24"/>
    <n v="2"/>
    <d v="2024-06-16T00:00:00"/>
    <d v="2024-06-20T00:00:00"/>
    <x v="0"/>
    <x v="2"/>
    <n v="1047.6199999999999"/>
    <x v="0"/>
    <x v="1"/>
    <x v="9"/>
    <n v="2923.09"/>
    <n v="7941.42"/>
  </r>
  <r>
    <x v="10295"/>
    <x v="1"/>
    <x v="0"/>
    <n v="1615.22"/>
    <n v="0.15"/>
    <n v="4"/>
    <d v="2024-08-03T00:00:00"/>
    <d v="2024-08-06T00:00:00"/>
    <x v="0"/>
    <x v="1"/>
    <n v="148.38"/>
    <x v="5"/>
    <x v="1"/>
    <x v="1"/>
    <n v="1466.8400000000001"/>
    <n v="6460.88"/>
  </r>
  <r>
    <x v="10296"/>
    <x v="2"/>
    <x v="2"/>
    <n v="4747.55"/>
    <n v="0.08"/>
    <n v="7"/>
    <d v="2023-09-24T00:00:00"/>
    <d v="2023-09-29T00:00:00"/>
    <x v="1"/>
    <x v="0"/>
    <n v="1343.68"/>
    <x v="5"/>
    <x v="0"/>
    <x v="7"/>
    <n v="3403.87"/>
    <n v="33232.85"/>
  </r>
  <r>
    <x v="10297"/>
    <x v="2"/>
    <x v="3"/>
    <n v="4809.17"/>
    <n v="0.37"/>
    <n v="8"/>
    <d v="2024-04-21T00:00:00"/>
    <d v="2024-04-27T00:00:00"/>
    <x v="1"/>
    <x v="0"/>
    <n v="1324.74"/>
    <x v="5"/>
    <x v="1"/>
    <x v="3"/>
    <n v="3484.4300000000003"/>
    <n v="38473.360000000001"/>
  </r>
  <r>
    <x v="10298"/>
    <x v="2"/>
    <x v="0"/>
    <n v="2133.7600000000002"/>
    <n v="0.3"/>
    <n v="9"/>
    <d v="2023-07-07T00:00:00"/>
    <d v="2023-07-08T00:00:00"/>
    <x v="2"/>
    <x v="2"/>
    <n v="393.45"/>
    <x v="5"/>
    <x v="0"/>
    <x v="4"/>
    <n v="1740.3100000000002"/>
    <n v="19203.840000000004"/>
  </r>
  <r>
    <x v="10299"/>
    <x v="3"/>
    <x v="2"/>
    <n v="3294.61"/>
    <n v="0.05"/>
    <n v="5"/>
    <d v="2024-11-16T00:00:00"/>
    <d v="2024-11-23T00:00:00"/>
    <x v="0"/>
    <x v="2"/>
    <n v="466.86"/>
    <x v="1"/>
    <x v="1"/>
    <x v="11"/>
    <n v="2827.75"/>
    <n v="16473.05"/>
  </r>
  <r>
    <x v="10300"/>
    <x v="3"/>
    <x v="1"/>
    <n v="4092.37"/>
    <n v="0.3"/>
    <n v="9"/>
    <d v="2024-01-17T00:00:00"/>
    <d v="2024-01-21T00:00:00"/>
    <x v="0"/>
    <x v="0"/>
    <n v="1090.5999999999999"/>
    <x v="3"/>
    <x v="1"/>
    <x v="6"/>
    <n v="3001.77"/>
    <n v="36831.33"/>
  </r>
  <r>
    <x v="10301"/>
    <x v="0"/>
    <x v="4"/>
    <n v="4104.7700000000004"/>
    <n v="0.08"/>
    <n v="9"/>
    <d v="2024-03-31T00:00:00"/>
    <d v="2024-04-06T00:00:00"/>
    <x v="0"/>
    <x v="1"/>
    <n v="1170.9100000000001"/>
    <x v="4"/>
    <x v="1"/>
    <x v="0"/>
    <n v="2933.8600000000006"/>
    <n v="36942.930000000008"/>
  </r>
  <r>
    <x v="10302"/>
    <x v="3"/>
    <x v="4"/>
    <n v="169.21"/>
    <n v="0.49"/>
    <n v="3"/>
    <d v="2024-12-31T00:00:00"/>
    <d v="2025-01-06T00:00:00"/>
    <x v="0"/>
    <x v="1"/>
    <n v="15.3"/>
    <x v="5"/>
    <x v="1"/>
    <x v="10"/>
    <n v="153.91"/>
    <n v="507.63"/>
  </r>
  <r>
    <x v="10303"/>
    <x v="1"/>
    <x v="1"/>
    <n v="3182.17"/>
    <n v="0.13"/>
    <n v="7"/>
    <d v="2023-02-25T00:00:00"/>
    <d v="2023-02-28T00:00:00"/>
    <x v="1"/>
    <x v="2"/>
    <n v="619.1"/>
    <x v="5"/>
    <x v="0"/>
    <x v="8"/>
    <n v="2563.0700000000002"/>
    <n v="22275.190000000002"/>
  </r>
  <r>
    <x v="10304"/>
    <x v="0"/>
    <x v="0"/>
    <n v="4871.13"/>
    <n v="0.35"/>
    <n v="8"/>
    <d v="2024-05-08T00:00:00"/>
    <d v="2024-05-12T00:00:00"/>
    <x v="2"/>
    <x v="0"/>
    <n v="856.22"/>
    <x v="3"/>
    <x v="1"/>
    <x v="5"/>
    <n v="4014.91"/>
    <n v="38969.040000000001"/>
  </r>
  <r>
    <x v="10305"/>
    <x v="0"/>
    <x v="1"/>
    <n v="1233.5999999999999"/>
    <n v="0.33"/>
    <n v="1"/>
    <d v="2023-12-29T00:00:00"/>
    <d v="2024-01-05T00:00:00"/>
    <x v="0"/>
    <x v="0"/>
    <n v="227.08"/>
    <x v="4"/>
    <x v="0"/>
    <x v="10"/>
    <n v="1006.5199999999999"/>
    <n v="1233.5999999999999"/>
  </r>
  <r>
    <x v="10306"/>
    <x v="1"/>
    <x v="2"/>
    <n v="3998.48"/>
    <n v="0.35"/>
    <n v="5"/>
    <d v="2023-10-26T00:00:00"/>
    <d v="2023-10-27T00:00:00"/>
    <x v="2"/>
    <x v="0"/>
    <n v="269.07"/>
    <x v="2"/>
    <x v="0"/>
    <x v="2"/>
    <n v="3729.41"/>
    <n v="19992.400000000001"/>
  </r>
  <r>
    <x v="10307"/>
    <x v="1"/>
    <x v="3"/>
    <n v="2717.81"/>
    <n v="0.21"/>
    <n v="1"/>
    <d v="2024-07-17T00:00:00"/>
    <d v="2024-07-18T00:00:00"/>
    <x v="2"/>
    <x v="0"/>
    <n v="395.31"/>
    <x v="4"/>
    <x v="1"/>
    <x v="4"/>
    <n v="2322.5"/>
    <n v="2717.81"/>
  </r>
  <r>
    <x v="10308"/>
    <x v="1"/>
    <x v="0"/>
    <n v="1185.2"/>
    <n v="0.04"/>
    <n v="3"/>
    <d v="2023-10-31T00:00:00"/>
    <d v="2023-11-02T00:00:00"/>
    <x v="1"/>
    <x v="1"/>
    <n v="103.41"/>
    <x v="0"/>
    <x v="0"/>
    <x v="2"/>
    <n v="1081.79"/>
    <n v="3555.6000000000004"/>
  </r>
  <r>
    <x v="10309"/>
    <x v="0"/>
    <x v="3"/>
    <n v="350.09"/>
    <n v="0.49"/>
    <n v="2"/>
    <d v="2024-10-08T00:00:00"/>
    <d v="2024-10-10T00:00:00"/>
    <x v="2"/>
    <x v="1"/>
    <n v="93.84"/>
    <x v="2"/>
    <x v="1"/>
    <x v="2"/>
    <n v="256.25"/>
    <n v="700.18"/>
  </r>
  <r>
    <x v="10310"/>
    <x v="0"/>
    <x v="1"/>
    <n v="3823.62"/>
    <n v="0.1"/>
    <n v="2"/>
    <d v="2023-04-09T00:00:00"/>
    <d v="2023-04-12T00:00:00"/>
    <x v="1"/>
    <x v="2"/>
    <n v="625.20000000000005"/>
    <x v="2"/>
    <x v="0"/>
    <x v="3"/>
    <n v="3198.42"/>
    <n v="7647.24"/>
  </r>
  <r>
    <x v="10311"/>
    <x v="0"/>
    <x v="4"/>
    <n v="1650.7"/>
    <n v="0.38"/>
    <n v="4"/>
    <d v="2024-07-09T00:00:00"/>
    <d v="2024-07-14T00:00:00"/>
    <x v="0"/>
    <x v="2"/>
    <n v="428.13"/>
    <x v="0"/>
    <x v="1"/>
    <x v="4"/>
    <n v="1222.5700000000002"/>
    <n v="6602.8"/>
  </r>
  <r>
    <x v="10312"/>
    <x v="1"/>
    <x v="3"/>
    <n v="1940.37"/>
    <n v="7.0000000000000007E-2"/>
    <n v="5"/>
    <d v="2023-05-14T00:00:00"/>
    <d v="2023-05-16T00:00:00"/>
    <x v="2"/>
    <x v="2"/>
    <n v="202.49"/>
    <x v="5"/>
    <x v="0"/>
    <x v="5"/>
    <n v="1737.8799999999999"/>
    <n v="9701.8499999999985"/>
  </r>
  <r>
    <x v="10313"/>
    <x v="1"/>
    <x v="3"/>
    <n v="2477.63"/>
    <n v="0.14000000000000001"/>
    <n v="1"/>
    <d v="2023-05-27T00:00:00"/>
    <d v="2023-05-30T00:00:00"/>
    <x v="0"/>
    <x v="0"/>
    <n v="659.36"/>
    <x v="4"/>
    <x v="0"/>
    <x v="5"/>
    <n v="1818.27"/>
    <n v="2477.63"/>
  </r>
  <r>
    <x v="10314"/>
    <x v="2"/>
    <x v="4"/>
    <n v="2585.2600000000002"/>
    <n v="0.28000000000000003"/>
    <n v="6"/>
    <d v="2023-08-16T00:00:00"/>
    <d v="2023-08-20T00:00:00"/>
    <x v="0"/>
    <x v="2"/>
    <n v="219.37"/>
    <x v="0"/>
    <x v="0"/>
    <x v="1"/>
    <n v="2365.8900000000003"/>
    <n v="15511.560000000001"/>
  </r>
  <r>
    <x v="10315"/>
    <x v="3"/>
    <x v="3"/>
    <n v="1110.31"/>
    <n v="0.21"/>
    <n v="5"/>
    <d v="2023-08-20T00:00:00"/>
    <d v="2023-08-21T00:00:00"/>
    <x v="1"/>
    <x v="2"/>
    <n v="98.3"/>
    <x v="4"/>
    <x v="0"/>
    <x v="1"/>
    <n v="1012.01"/>
    <n v="5551.5499999999993"/>
  </r>
  <r>
    <x v="10316"/>
    <x v="2"/>
    <x v="3"/>
    <n v="3386.15"/>
    <n v="0.48"/>
    <n v="4"/>
    <d v="2024-02-04T00:00:00"/>
    <d v="2024-02-06T00:00:00"/>
    <x v="1"/>
    <x v="1"/>
    <n v="1005.45"/>
    <x v="1"/>
    <x v="1"/>
    <x v="8"/>
    <n v="2380.6999999999998"/>
    <n v="13544.6"/>
  </r>
  <r>
    <x v="10317"/>
    <x v="1"/>
    <x v="4"/>
    <n v="3493.45"/>
    <n v="0.42"/>
    <n v="6"/>
    <d v="2024-01-30T00:00:00"/>
    <d v="2024-02-02T00:00:00"/>
    <x v="0"/>
    <x v="0"/>
    <n v="199.81"/>
    <x v="2"/>
    <x v="1"/>
    <x v="6"/>
    <n v="3293.64"/>
    <n v="20960.699999999997"/>
  </r>
  <r>
    <x v="10318"/>
    <x v="0"/>
    <x v="4"/>
    <n v="797.27"/>
    <n v="0.46"/>
    <n v="2"/>
    <d v="2024-07-24T00:00:00"/>
    <d v="2024-07-31T00:00:00"/>
    <x v="0"/>
    <x v="2"/>
    <n v="46.15"/>
    <x v="2"/>
    <x v="1"/>
    <x v="4"/>
    <n v="751.12"/>
    <n v="1594.54"/>
  </r>
  <r>
    <x v="10319"/>
    <x v="1"/>
    <x v="1"/>
    <n v="2711.26"/>
    <n v="0.32"/>
    <n v="8"/>
    <d v="2024-08-26T00:00:00"/>
    <d v="2024-09-01T00:00:00"/>
    <x v="2"/>
    <x v="2"/>
    <n v="206.87"/>
    <x v="5"/>
    <x v="1"/>
    <x v="1"/>
    <n v="2504.3900000000003"/>
    <n v="21690.080000000002"/>
  </r>
  <r>
    <x v="10320"/>
    <x v="3"/>
    <x v="1"/>
    <n v="3085.37"/>
    <n v="0.11"/>
    <n v="6"/>
    <d v="2024-09-19T00:00:00"/>
    <d v="2024-09-25T00:00:00"/>
    <x v="0"/>
    <x v="0"/>
    <n v="300.10000000000002"/>
    <x v="1"/>
    <x v="1"/>
    <x v="7"/>
    <n v="2785.27"/>
    <n v="18512.22"/>
  </r>
  <r>
    <x v="10321"/>
    <x v="2"/>
    <x v="3"/>
    <n v="1012.63"/>
    <n v="0.26"/>
    <n v="3"/>
    <d v="2023-03-28T00:00:00"/>
    <d v="2023-03-29T00:00:00"/>
    <x v="2"/>
    <x v="2"/>
    <n v="67.97"/>
    <x v="5"/>
    <x v="0"/>
    <x v="0"/>
    <n v="944.66"/>
    <n v="3037.89"/>
  </r>
  <r>
    <x v="10322"/>
    <x v="2"/>
    <x v="0"/>
    <n v="4482.8599999999997"/>
    <n v="0.38"/>
    <n v="4"/>
    <d v="2024-02-23T00:00:00"/>
    <d v="2024-02-27T00:00:00"/>
    <x v="0"/>
    <x v="1"/>
    <n v="1289.45"/>
    <x v="0"/>
    <x v="1"/>
    <x v="8"/>
    <n v="3193.41"/>
    <n v="17931.439999999999"/>
  </r>
  <r>
    <x v="10323"/>
    <x v="0"/>
    <x v="1"/>
    <n v="2465.85"/>
    <n v="0.03"/>
    <n v="2"/>
    <d v="2023-03-01T00:00:00"/>
    <d v="2023-03-03T00:00:00"/>
    <x v="2"/>
    <x v="2"/>
    <n v="309.2"/>
    <x v="4"/>
    <x v="0"/>
    <x v="0"/>
    <n v="2156.65"/>
    <n v="4931.7"/>
  </r>
  <r>
    <x v="10324"/>
    <x v="2"/>
    <x v="1"/>
    <n v="663.64"/>
    <n v="0.43"/>
    <n v="4"/>
    <d v="2024-11-05T00:00:00"/>
    <d v="2024-11-07T00:00:00"/>
    <x v="1"/>
    <x v="1"/>
    <n v="193.34"/>
    <x v="1"/>
    <x v="1"/>
    <x v="11"/>
    <n v="470.29999999999995"/>
    <n v="2654.56"/>
  </r>
  <r>
    <x v="10325"/>
    <x v="2"/>
    <x v="0"/>
    <n v="1738.54"/>
    <n v="0.32"/>
    <n v="9"/>
    <d v="2024-05-21T00:00:00"/>
    <d v="2024-05-25T00:00:00"/>
    <x v="1"/>
    <x v="1"/>
    <n v="467.86"/>
    <x v="5"/>
    <x v="1"/>
    <x v="5"/>
    <n v="1270.6799999999998"/>
    <n v="15646.86"/>
  </r>
  <r>
    <x v="10326"/>
    <x v="1"/>
    <x v="0"/>
    <n v="2437.11"/>
    <n v="0.36"/>
    <n v="4"/>
    <d v="2024-10-18T00:00:00"/>
    <d v="2024-10-24T00:00:00"/>
    <x v="2"/>
    <x v="0"/>
    <n v="588.24"/>
    <x v="4"/>
    <x v="1"/>
    <x v="2"/>
    <n v="1848.8700000000001"/>
    <n v="9748.44"/>
  </r>
  <r>
    <x v="10327"/>
    <x v="2"/>
    <x v="4"/>
    <n v="149.71"/>
    <n v="0.35"/>
    <n v="8"/>
    <d v="2023-06-16T00:00:00"/>
    <d v="2023-06-21T00:00:00"/>
    <x v="2"/>
    <x v="0"/>
    <n v="8.5"/>
    <x v="3"/>
    <x v="0"/>
    <x v="9"/>
    <n v="141.21"/>
    <n v="1197.68"/>
  </r>
  <r>
    <x v="10328"/>
    <x v="2"/>
    <x v="1"/>
    <n v="256.36"/>
    <n v="0.42"/>
    <n v="3"/>
    <d v="2024-05-05T00:00:00"/>
    <d v="2024-05-08T00:00:00"/>
    <x v="2"/>
    <x v="0"/>
    <n v="59.44"/>
    <x v="0"/>
    <x v="1"/>
    <x v="5"/>
    <n v="196.92000000000002"/>
    <n v="769.08"/>
  </r>
  <r>
    <x v="10329"/>
    <x v="2"/>
    <x v="2"/>
    <n v="372.05"/>
    <n v="0.04"/>
    <n v="5"/>
    <d v="2023-05-12T00:00:00"/>
    <d v="2023-05-16T00:00:00"/>
    <x v="0"/>
    <x v="2"/>
    <n v="53.71"/>
    <x v="1"/>
    <x v="0"/>
    <x v="5"/>
    <n v="318.34000000000003"/>
    <n v="1860.25"/>
  </r>
  <r>
    <x v="10330"/>
    <x v="0"/>
    <x v="2"/>
    <n v="2736.86"/>
    <n v="0.19"/>
    <n v="2"/>
    <d v="2023-06-25T00:00:00"/>
    <d v="2023-07-01T00:00:00"/>
    <x v="0"/>
    <x v="0"/>
    <n v="735.72"/>
    <x v="4"/>
    <x v="0"/>
    <x v="9"/>
    <n v="2001.14"/>
    <n v="5473.72"/>
  </r>
  <r>
    <x v="10331"/>
    <x v="0"/>
    <x v="3"/>
    <n v="1746.83"/>
    <n v="0.25"/>
    <n v="9"/>
    <d v="2024-03-30T00:00:00"/>
    <d v="2024-03-31T00:00:00"/>
    <x v="1"/>
    <x v="1"/>
    <n v="328.52"/>
    <x v="5"/>
    <x v="1"/>
    <x v="0"/>
    <n v="1418.31"/>
    <n v="15721.47"/>
  </r>
  <r>
    <x v="10332"/>
    <x v="1"/>
    <x v="1"/>
    <n v="4476.21"/>
    <n v="0.27"/>
    <n v="9"/>
    <d v="2024-07-13T00:00:00"/>
    <d v="2024-07-14T00:00:00"/>
    <x v="2"/>
    <x v="2"/>
    <n v="484.09"/>
    <x v="5"/>
    <x v="1"/>
    <x v="4"/>
    <n v="3992.12"/>
    <n v="40285.89"/>
  </r>
  <r>
    <x v="10333"/>
    <x v="2"/>
    <x v="2"/>
    <n v="2840.25"/>
    <n v="0.47"/>
    <n v="7"/>
    <d v="2023-12-04T00:00:00"/>
    <d v="2023-12-11T00:00:00"/>
    <x v="1"/>
    <x v="1"/>
    <n v="572.65"/>
    <x v="1"/>
    <x v="0"/>
    <x v="10"/>
    <n v="2267.6"/>
    <n v="19881.75"/>
  </r>
  <r>
    <x v="10334"/>
    <x v="0"/>
    <x v="1"/>
    <n v="3823.49"/>
    <n v="0.02"/>
    <n v="2"/>
    <d v="2024-05-15T00:00:00"/>
    <d v="2024-05-20T00:00:00"/>
    <x v="2"/>
    <x v="1"/>
    <n v="698.49"/>
    <x v="4"/>
    <x v="1"/>
    <x v="5"/>
    <n v="3125"/>
    <n v="7646.98"/>
  </r>
  <r>
    <x v="10335"/>
    <x v="0"/>
    <x v="1"/>
    <n v="3466.95"/>
    <n v="0.43"/>
    <n v="4"/>
    <d v="2023-03-03T00:00:00"/>
    <d v="2023-03-10T00:00:00"/>
    <x v="2"/>
    <x v="0"/>
    <n v="773.33"/>
    <x v="2"/>
    <x v="0"/>
    <x v="0"/>
    <n v="2693.62"/>
    <n v="13867.8"/>
  </r>
  <r>
    <x v="10336"/>
    <x v="1"/>
    <x v="2"/>
    <n v="2649.57"/>
    <n v="0.28000000000000003"/>
    <n v="6"/>
    <d v="2023-05-07T00:00:00"/>
    <d v="2023-05-11T00:00:00"/>
    <x v="1"/>
    <x v="1"/>
    <n v="300.49"/>
    <x v="3"/>
    <x v="0"/>
    <x v="5"/>
    <n v="2349.08"/>
    <n v="15897.420000000002"/>
  </r>
  <r>
    <x v="10337"/>
    <x v="3"/>
    <x v="1"/>
    <n v="3749.13"/>
    <n v="0.28000000000000003"/>
    <n v="9"/>
    <d v="2023-01-23T00:00:00"/>
    <d v="2023-01-29T00:00:00"/>
    <x v="2"/>
    <x v="1"/>
    <n v="1115.19"/>
    <x v="0"/>
    <x v="0"/>
    <x v="6"/>
    <n v="2633.94"/>
    <n v="33742.17"/>
  </r>
  <r>
    <x v="10338"/>
    <x v="2"/>
    <x v="0"/>
    <n v="2769.06"/>
    <n v="0.16"/>
    <n v="6"/>
    <d v="2023-07-07T00:00:00"/>
    <d v="2023-07-10T00:00:00"/>
    <x v="2"/>
    <x v="0"/>
    <n v="601.91"/>
    <x v="4"/>
    <x v="0"/>
    <x v="4"/>
    <n v="2167.15"/>
    <n v="16614.36"/>
  </r>
  <r>
    <x v="10339"/>
    <x v="0"/>
    <x v="3"/>
    <n v="1988.74"/>
    <n v="0.32"/>
    <n v="4"/>
    <d v="2024-10-29T00:00:00"/>
    <d v="2024-11-02T00:00:00"/>
    <x v="2"/>
    <x v="1"/>
    <n v="291.24"/>
    <x v="5"/>
    <x v="1"/>
    <x v="2"/>
    <n v="1697.5"/>
    <n v="7954.96"/>
  </r>
  <r>
    <x v="10340"/>
    <x v="1"/>
    <x v="4"/>
    <n v="2235.44"/>
    <n v="0.32"/>
    <n v="1"/>
    <d v="2023-04-15T00:00:00"/>
    <d v="2023-04-20T00:00:00"/>
    <x v="1"/>
    <x v="2"/>
    <n v="441.14"/>
    <x v="0"/>
    <x v="0"/>
    <x v="3"/>
    <n v="1794.3000000000002"/>
    <n v="2235.44"/>
  </r>
  <r>
    <x v="10341"/>
    <x v="1"/>
    <x v="2"/>
    <n v="4208.66"/>
    <n v="0.09"/>
    <n v="7"/>
    <d v="2023-10-25T00:00:00"/>
    <d v="2023-11-01T00:00:00"/>
    <x v="2"/>
    <x v="1"/>
    <n v="639.51"/>
    <x v="4"/>
    <x v="0"/>
    <x v="2"/>
    <n v="3569.1499999999996"/>
    <n v="29460.62"/>
  </r>
  <r>
    <x v="10342"/>
    <x v="1"/>
    <x v="4"/>
    <n v="2860.04"/>
    <n v="0.34"/>
    <n v="7"/>
    <d v="2023-06-15T00:00:00"/>
    <d v="2023-06-17T00:00:00"/>
    <x v="1"/>
    <x v="1"/>
    <n v="762.3"/>
    <x v="5"/>
    <x v="0"/>
    <x v="9"/>
    <n v="2097.7399999999998"/>
    <n v="20020.28"/>
  </r>
  <r>
    <x v="10343"/>
    <x v="0"/>
    <x v="3"/>
    <n v="1948.75"/>
    <n v="0.13"/>
    <n v="6"/>
    <d v="2023-02-27T00:00:00"/>
    <d v="2023-03-06T00:00:00"/>
    <x v="0"/>
    <x v="1"/>
    <n v="555.75"/>
    <x v="1"/>
    <x v="0"/>
    <x v="8"/>
    <n v="1393"/>
    <n v="11692.5"/>
  </r>
  <r>
    <x v="10344"/>
    <x v="2"/>
    <x v="0"/>
    <n v="980.74"/>
    <n v="0.34"/>
    <n v="3"/>
    <d v="2024-03-22T00:00:00"/>
    <d v="2024-03-29T00:00:00"/>
    <x v="1"/>
    <x v="0"/>
    <n v="271.83999999999997"/>
    <x v="3"/>
    <x v="1"/>
    <x v="0"/>
    <n v="708.90000000000009"/>
    <n v="2942.2200000000003"/>
  </r>
  <r>
    <x v="10345"/>
    <x v="3"/>
    <x v="0"/>
    <n v="2527.25"/>
    <n v="0.31"/>
    <n v="5"/>
    <d v="2024-03-18T00:00:00"/>
    <d v="2024-03-25T00:00:00"/>
    <x v="2"/>
    <x v="1"/>
    <n v="396.89"/>
    <x v="1"/>
    <x v="1"/>
    <x v="0"/>
    <n v="2130.36"/>
    <n v="12636.25"/>
  </r>
  <r>
    <x v="10346"/>
    <x v="2"/>
    <x v="0"/>
    <n v="1336.78"/>
    <n v="0.36"/>
    <n v="7"/>
    <d v="2024-05-25T00:00:00"/>
    <d v="2024-05-31T00:00:00"/>
    <x v="1"/>
    <x v="1"/>
    <n v="139.54"/>
    <x v="4"/>
    <x v="1"/>
    <x v="5"/>
    <n v="1197.24"/>
    <n v="9357.4599999999991"/>
  </r>
  <r>
    <x v="10347"/>
    <x v="1"/>
    <x v="0"/>
    <n v="4782.34"/>
    <n v="0.01"/>
    <n v="6"/>
    <d v="2024-06-16T00:00:00"/>
    <d v="2024-06-20T00:00:00"/>
    <x v="1"/>
    <x v="1"/>
    <n v="963.35"/>
    <x v="4"/>
    <x v="1"/>
    <x v="9"/>
    <n v="3818.9900000000002"/>
    <n v="28694.04"/>
  </r>
  <r>
    <x v="10348"/>
    <x v="1"/>
    <x v="2"/>
    <n v="2505.81"/>
    <n v="0.06"/>
    <n v="7"/>
    <d v="2024-07-15T00:00:00"/>
    <d v="2024-07-20T00:00:00"/>
    <x v="1"/>
    <x v="1"/>
    <n v="477.74"/>
    <x v="0"/>
    <x v="1"/>
    <x v="4"/>
    <n v="2028.07"/>
    <n v="17540.669999999998"/>
  </r>
  <r>
    <x v="10349"/>
    <x v="3"/>
    <x v="2"/>
    <n v="143.85"/>
    <n v="0.42"/>
    <n v="5"/>
    <d v="2023-12-03T00:00:00"/>
    <d v="2023-12-08T00:00:00"/>
    <x v="0"/>
    <x v="0"/>
    <n v="9.49"/>
    <x v="0"/>
    <x v="0"/>
    <x v="10"/>
    <n v="134.35999999999999"/>
    <n v="719.25"/>
  </r>
  <r>
    <x v="10350"/>
    <x v="2"/>
    <x v="1"/>
    <n v="555.1"/>
    <n v="0.19"/>
    <n v="1"/>
    <d v="2023-09-26T00:00:00"/>
    <d v="2023-09-28T00:00:00"/>
    <x v="2"/>
    <x v="0"/>
    <n v="145.79"/>
    <x v="5"/>
    <x v="0"/>
    <x v="7"/>
    <n v="409.31000000000006"/>
    <n v="555.1"/>
  </r>
  <r>
    <x v="10351"/>
    <x v="1"/>
    <x v="1"/>
    <n v="1493.19"/>
    <n v="0.42"/>
    <n v="5"/>
    <d v="2023-02-25T00:00:00"/>
    <d v="2023-03-02T00:00:00"/>
    <x v="0"/>
    <x v="1"/>
    <n v="88.71"/>
    <x v="2"/>
    <x v="0"/>
    <x v="8"/>
    <n v="1404.48"/>
    <n v="7465.9500000000007"/>
  </r>
  <r>
    <x v="10352"/>
    <x v="1"/>
    <x v="3"/>
    <n v="551.6"/>
    <n v="0.03"/>
    <n v="2"/>
    <d v="2023-08-08T00:00:00"/>
    <d v="2023-08-15T00:00:00"/>
    <x v="0"/>
    <x v="1"/>
    <n v="32.49"/>
    <x v="3"/>
    <x v="0"/>
    <x v="1"/>
    <n v="519.11"/>
    <n v="1103.2"/>
  </r>
  <r>
    <x v="10353"/>
    <x v="2"/>
    <x v="1"/>
    <n v="4480.41"/>
    <n v="0.38"/>
    <n v="2"/>
    <d v="2023-01-17T00:00:00"/>
    <d v="2023-01-20T00:00:00"/>
    <x v="0"/>
    <x v="1"/>
    <n v="1046.83"/>
    <x v="5"/>
    <x v="0"/>
    <x v="6"/>
    <n v="3433.58"/>
    <n v="8960.82"/>
  </r>
  <r>
    <x v="10354"/>
    <x v="1"/>
    <x v="3"/>
    <n v="4286.32"/>
    <n v="0.04"/>
    <n v="4"/>
    <d v="2023-11-05T00:00:00"/>
    <d v="2023-11-10T00:00:00"/>
    <x v="0"/>
    <x v="0"/>
    <n v="1225.3699999999999"/>
    <x v="1"/>
    <x v="0"/>
    <x v="11"/>
    <n v="3060.95"/>
    <n v="17145.28"/>
  </r>
  <r>
    <x v="10355"/>
    <x v="2"/>
    <x v="3"/>
    <n v="4857.22"/>
    <n v="0.23"/>
    <n v="6"/>
    <d v="2023-03-29T00:00:00"/>
    <d v="2023-04-05T00:00:00"/>
    <x v="2"/>
    <x v="1"/>
    <n v="1090.6300000000001"/>
    <x v="1"/>
    <x v="0"/>
    <x v="0"/>
    <n v="3766.59"/>
    <n v="29143.32"/>
  </r>
  <r>
    <x v="10356"/>
    <x v="1"/>
    <x v="3"/>
    <n v="3561.68"/>
    <n v="0.47"/>
    <n v="5"/>
    <d v="2024-04-26T00:00:00"/>
    <d v="2024-04-28T00:00:00"/>
    <x v="1"/>
    <x v="2"/>
    <n v="874.91"/>
    <x v="5"/>
    <x v="1"/>
    <x v="3"/>
    <n v="2686.77"/>
    <n v="17808.399999999998"/>
  </r>
  <r>
    <x v="10357"/>
    <x v="2"/>
    <x v="0"/>
    <n v="3262.78"/>
    <n v="0.04"/>
    <n v="7"/>
    <d v="2023-02-06T00:00:00"/>
    <d v="2023-02-13T00:00:00"/>
    <x v="0"/>
    <x v="0"/>
    <n v="911.34"/>
    <x v="0"/>
    <x v="0"/>
    <x v="8"/>
    <n v="2351.44"/>
    <n v="22839.460000000003"/>
  </r>
  <r>
    <x v="10358"/>
    <x v="3"/>
    <x v="4"/>
    <n v="4625.13"/>
    <n v="0.18"/>
    <n v="8"/>
    <d v="2024-10-15T00:00:00"/>
    <d v="2024-10-21T00:00:00"/>
    <x v="2"/>
    <x v="0"/>
    <n v="607.66999999999996"/>
    <x v="5"/>
    <x v="1"/>
    <x v="2"/>
    <n v="4017.46"/>
    <n v="37001.040000000001"/>
  </r>
  <r>
    <x v="10359"/>
    <x v="1"/>
    <x v="4"/>
    <n v="4737.33"/>
    <n v="0.26"/>
    <n v="1"/>
    <d v="2023-04-23T00:00:00"/>
    <d v="2023-04-30T00:00:00"/>
    <x v="0"/>
    <x v="1"/>
    <n v="965.41"/>
    <x v="1"/>
    <x v="0"/>
    <x v="3"/>
    <n v="3771.92"/>
    <n v="4737.33"/>
  </r>
  <r>
    <x v="10360"/>
    <x v="3"/>
    <x v="2"/>
    <n v="4399.6899999999996"/>
    <n v="0.45"/>
    <n v="8"/>
    <d v="2023-07-17T00:00:00"/>
    <d v="2023-07-21T00:00:00"/>
    <x v="1"/>
    <x v="1"/>
    <n v="614.72"/>
    <x v="3"/>
    <x v="0"/>
    <x v="4"/>
    <n v="3784.9699999999993"/>
    <n v="35197.519999999997"/>
  </r>
  <r>
    <x v="10361"/>
    <x v="1"/>
    <x v="3"/>
    <n v="4321.22"/>
    <n v="0.17"/>
    <n v="3"/>
    <d v="2023-07-03T00:00:00"/>
    <d v="2023-07-08T00:00:00"/>
    <x v="0"/>
    <x v="1"/>
    <n v="1066.71"/>
    <x v="4"/>
    <x v="0"/>
    <x v="4"/>
    <n v="3254.51"/>
    <n v="12963.66"/>
  </r>
  <r>
    <x v="10362"/>
    <x v="1"/>
    <x v="0"/>
    <n v="3391.35"/>
    <n v="0.4"/>
    <n v="2"/>
    <d v="2024-02-11T00:00:00"/>
    <d v="2024-02-16T00:00:00"/>
    <x v="2"/>
    <x v="2"/>
    <n v="844.92"/>
    <x v="2"/>
    <x v="1"/>
    <x v="8"/>
    <n v="2546.4299999999998"/>
    <n v="6782.7"/>
  </r>
  <r>
    <x v="10363"/>
    <x v="0"/>
    <x v="1"/>
    <n v="107.87"/>
    <n v="0.36"/>
    <n v="2"/>
    <d v="2024-11-14T00:00:00"/>
    <d v="2024-11-17T00:00:00"/>
    <x v="1"/>
    <x v="1"/>
    <n v="18.5"/>
    <x v="2"/>
    <x v="1"/>
    <x v="11"/>
    <n v="89.37"/>
    <n v="215.74"/>
  </r>
  <r>
    <x v="10364"/>
    <x v="2"/>
    <x v="1"/>
    <n v="2204.63"/>
    <n v="0.15"/>
    <n v="5"/>
    <d v="2024-02-20T00:00:00"/>
    <d v="2024-02-22T00:00:00"/>
    <x v="1"/>
    <x v="0"/>
    <n v="533.6"/>
    <x v="4"/>
    <x v="1"/>
    <x v="8"/>
    <n v="1671.0300000000002"/>
    <n v="11023.150000000001"/>
  </r>
  <r>
    <x v="10365"/>
    <x v="3"/>
    <x v="2"/>
    <n v="3214.75"/>
    <n v="0.17"/>
    <n v="2"/>
    <d v="2024-12-26T00:00:00"/>
    <d v="2024-12-28T00:00:00"/>
    <x v="1"/>
    <x v="0"/>
    <n v="473.57"/>
    <x v="0"/>
    <x v="1"/>
    <x v="10"/>
    <n v="2741.18"/>
    <n v="6429.5"/>
  </r>
  <r>
    <x v="10366"/>
    <x v="3"/>
    <x v="2"/>
    <n v="2780.92"/>
    <n v="0.1"/>
    <n v="4"/>
    <d v="2023-04-24T00:00:00"/>
    <d v="2023-04-30T00:00:00"/>
    <x v="2"/>
    <x v="1"/>
    <n v="612.13"/>
    <x v="1"/>
    <x v="0"/>
    <x v="3"/>
    <n v="2168.79"/>
    <n v="11123.68"/>
  </r>
  <r>
    <x v="10367"/>
    <x v="3"/>
    <x v="3"/>
    <n v="4123.5200000000004"/>
    <n v="0.35"/>
    <n v="3"/>
    <d v="2023-12-09T00:00:00"/>
    <d v="2023-12-11T00:00:00"/>
    <x v="0"/>
    <x v="0"/>
    <n v="528.48"/>
    <x v="5"/>
    <x v="0"/>
    <x v="10"/>
    <n v="3595.0400000000004"/>
    <n v="12370.560000000001"/>
  </r>
  <r>
    <x v="10368"/>
    <x v="2"/>
    <x v="3"/>
    <n v="4112.62"/>
    <n v="0.28000000000000003"/>
    <n v="8"/>
    <d v="2024-01-18T00:00:00"/>
    <d v="2024-01-20T00:00:00"/>
    <x v="0"/>
    <x v="2"/>
    <n v="334.61"/>
    <x v="2"/>
    <x v="1"/>
    <x v="6"/>
    <n v="3778.0099999999998"/>
    <n v="32900.959999999999"/>
  </r>
  <r>
    <x v="10369"/>
    <x v="0"/>
    <x v="1"/>
    <n v="3033.54"/>
    <n v="0.08"/>
    <n v="9"/>
    <d v="2024-05-20T00:00:00"/>
    <d v="2024-05-26T00:00:00"/>
    <x v="2"/>
    <x v="2"/>
    <n v="778.08"/>
    <x v="0"/>
    <x v="1"/>
    <x v="5"/>
    <n v="2255.46"/>
    <n v="27301.86"/>
  </r>
  <r>
    <x v="10370"/>
    <x v="3"/>
    <x v="1"/>
    <n v="207.77"/>
    <n v="0.31"/>
    <n v="6"/>
    <d v="2023-03-25T00:00:00"/>
    <d v="2023-03-27T00:00:00"/>
    <x v="2"/>
    <x v="2"/>
    <n v="12.11"/>
    <x v="5"/>
    <x v="0"/>
    <x v="0"/>
    <n v="195.66000000000003"/>
    <n v="1246.6200000000001"/>
  </r>
  <r>
    <x v="10371"/>
    <x v="2"/>
    <x v="1"/>
    <n v="1909.72"/>
    <n v="0.25"/>
    <n v="4"/>
    <d v="2024-11-07T00:00:00"/>
    <d v="2024-11-08T00:00:00"/>
    <x v="1"/>
    <x v="1"/>
    <n v="324.38"/>
    <x v="2"/>
    <x v="1"/>
    <x v="11"/>
    <n v="1585.3400000000001"/>
    <n v="7638.88"/>
  </r>
  <r>
    <x v="10372"/>
    <x v="1"/>
    <x v="1"/>
    <n v="1221.2"/>
    <n v="0.05"/>
    <n v="2"/>
    <d v="2024-05-05T00:00:00"/>
    <d v="2024-05-09T00:00:00"/>
    <x v="0"/>
    <x v="0"/>
    <n v="353.01"/>
    <x v="2"/>
    <x v="1"/>
    <x v="5"/>
    <n v="868.19"/>
    <n v="2442.4"/>
  </r>
  <r>
    <x v="10373"/>
    <x v="3"/>
    <x v="4"/>
    <n v="1760.06"/>
    <n v="0.48"/>
    <n v="8"/>
    <d v="2024-07-04T00:00:00"/>
    <d v="2024-07-09T00:00:00"/>
    <x v="0"/>
    <x v="0"/>
    <n v="88.45"/>
    <x v="4"/>
    <x v="1"/>
    <x v="4"/>
    <n v="1671.61"/>
    <n v="14080.48"/>
  </r>
  <r>
    <x v="10374"/>
    <x v="3"/>
    <x v="3"/>
    <n v="3124.73"/>
    <n v="0.42"/>
    <n v="3"/>
    <d v="2023-09-07T00:00:00"/>
    <d v="2023-09-12T00:00:00"/>
    <x v="0"/>
    <x v="0"/>
    <n v="886.83"/>
    <x v="0"/>
    <x v="0"/>
    <x v="7"/>
    <n v="2237.9"/>
    <n v="9374.19"/>
  </r>
  <r>
    <x v="10375"/>
    <x v="0"/>
    <x v="3"/>
    <n v="425.66"/>
    <n v="0.04"/>
    <n v="2"/>
    <d v="2024-09-10T00:00:00"/>
    <d v="2024-09-15T00:00:00"/>
    <x v="0"/>
    <x v="0"/>
    <n v="30.77"/>
    <x v="3"/>
    <x v="1"/>
    <x v="7"/>
    <n v="394.89000000000004"/>
    <n v="851.32"/>
  </r>
  <r>
    <x v="10376"/>
    <x v="3"/>
    <x v="1"/>
    <n v="208.99"/>
    <n v="0.47"/>
    <n v="4"/>
    <d v="2024-02-22T00:00:00"/>
    <d v="2024-02-25T00:00:00"/>
    <x v="2"/>
    <x v="1"/>
    <n v="40.42"/>
    <x v="2"/>
    <x v="1"/>
    <x v="8"/>
    <n v="168.57"/>
    <n v="835.96"/>
  </r>
  <r>
    <x v="10377"/>
    <x v="3"/>
    <x v="0"/>
    <n v="2240.6799999999998"/>
    <n v="0.46"/>
    <n v="2"/>
    <d v="2023-12-03T00:00:00"/>
    <d v="2023-12-05T00:00:00"/>
    <x v="2"/>
    <x v="0"/>
    <n v="358.33"/>
    <x v="5"/>
    <x v="0"/>
    <x v="10"/>
    <n v="1882.35"/>
    <n v="4481.3599999999997"/>
  </r>
  <r>
    <x v="10378"/>
    <x v="1"/>
    <x v="1"/>
    <n v="3988.51"/>
    <n v="0.02"/>
    <n v="3"/>
    <d v="2024-04-07T00:00:00"/>
    <d v="2024-04-11T00:00:00"/>
    <x v="1"/>
    <x v="1"/>
    <n v="396.06"/>
    <x v="0"/>
    <x v="1"/>
    <x v="3"/>
    <n v="3592.4500000000003"/>
    <n v="11965.53"/>
  </r>
  <r>
    <x v="10379"/>
    <x v="2"/>
    <x v="2"/>
    <n v="250.42"/>
    <n v="0.1"/>
    <n v="9"/>
    <d v="2024-08-19T00:00:00"/>
    <d v="2024-08-24T00:00:00"/>
    <x v="1"/>
    <x v="0"/>
    <n v="56.98"/>
    <x v="1"/>
    <x v="1"/>
    <x v="1"/>
    <n v="193.44"/>
    <n v="2253.7799999999997"/>
  </r>
  <r>
    <x v="10380"/>
    <x v="2"/>
    <x v="0"/>
    <n v="4260.34"/>
    <n v="0.35"/>
    <n v="7"/>
    <d v="2023-05-02T00:00:00"/>
    <d v="2023-05-08T00:00:00"/>
    <x v="2"/>
    <x v="2"/>
    <n v="525.91999999999996"/>
    <x v="1"/>
    <x v="0"/>
    <x v="5"/>
    <n v="3734.42"/>
    <n v="29822.38"/>
  </r>
  <r>
    <x v="10381"/>
    <x v="0"/>
    <x v="2"/>
    <n v="1981.01"/>
    <n v="0.47"/>
    <n v="1"/>
    <d v="2023-09-14T00:00:00"/>
    <d v="2023-09-16T00:00:00"/>
    <x v="0"/>
    <x v="1"/>
    <n v="468.56"/>
    <x v="1"/>
    <x v="0"/>
    <x v="7"/>
    <n v="1512.45"/>
    <n v="1981.01"/>
  </r>
  <r>
    <x v="10382"/>
    <x v="1"/>
    <x v="0"/>
    <n v="679.35"/>
    <n v="0.41"/>
    <n v="5"/>
    <d v="2023-12-31T00:00:00"/>
    <d v="2024-01-02T00:00:00"/>
    <x v="1"/>
    <x v="1"/>
    <n v="100.88"/>
    <x v="2"/>
    <x v="0"/>
    <x v="10"/>
    <n v="578.47"/>
    <n v="3396.75"/>
  </r>
  <r>
    <x v="10383"/>
    <x v="2"/>
    <x v="2"/>
    <n v="2880.74"/>
    <n v="0.14000000000000001"/>
    <n v="5"/>
    <d v="2023-06-15T00:00:00"/>
    <d v="2023-06-17T00:00:00"/>
    <x v="2"/>
    <x v="0"/>
    <n v="174.66"/>
    <x v="1"/>
    <x v="0"/>
    <x v="9"/>
    <n v="2706.08"/>
    <n v="14403.699999999999"/>
  </r>
  <r>
    <x v="10384"/>
    <x v="1"/>
    <x v="1"/>
    <n v="4766.57"/>
    <n v="0.02"/>
    <n v="9"/>
    <d v="2024-12-06T00:00:00"/>
    <d v="2024-12-09T00:00:00"/>
    <x v="0"/>
    <x v="0"/>
    <n v="751.89"/>
    <x v="1"/>
    <x v="1"/>
    <x v="10"/>
    <n v="4014.68"/>
    <n v="42899.13"/>
  </r>
  <r>
    <x v="10385"/>
    <x v="2"/>
    <x v="1"/>
    <n v="2758.31"/>
    <n v="0.24"/>
    <n v="1"/>
    <d v="2023-02-11T00:00:00"/>
    <d v="2023-02-15T00:00:00"/>
    <x v="2"/>
    <x v="0"/>
    <n v="587.79"/>
    <x v="3"/>
    <x v="0"/>
    <x v="8"/>
    <n v="2170.52"/>
    <n v="2758.31"/>
  </r>
  <r>
    <x v="10386"/>
    <x v="1"/>
    <x v="0"/>
    <n v="3464.51"/>
    <n v="0.05"/>
    <n v="1"/>
    <d v="2024-07-22T00:00:00"/>
    <d v="2024-07-28T00:00:00"/>
    <x v="2"/>
    <x v="2"/>
    <n v="278.92"/>
    <x v="3"/>
    <x v="1"/>
    <x v="4"/>
    <n v="3185.59"/>
    <n v="3464.51"/>
  </r>
  <r>
    <x v="10387"/>
    <x v="0"/>
    <x v="2"/>
    <n v="4100.46"/>
    <n v="0.12"/>
    <n v="7"/>
    <d v="2023-08-24T00:00:00"/>
    <d v="2023-08-29T00:00:00"/>
    <x v="1"/>
    <x v="2"/>
    <n v="1050.21"/>
    <x v="2"/>
    <x v="0"/>
    <x v="1"/>
    <n v="3050.25"/>
    <n v="28703.22"/>
  </r>
  <r>
    <x v="10388"/>
    <x v="3"/>
    <x v="4"/>
    <n v="4016.77"/>
    <n v="0.32"/>
    <n v="7"/>
    <d v="2024-06-03T00:00:00"/>
    <d v="2024-06-04T00:00:00"/>
    <x v="2"/>
    <x v="1"/>
    <n v="806.1"/>
    <x v="4"/>
    <x v="1"/>
    <x v="9"/>
    <n v="3210.67"/>
    <n v="28117.39"/>
  </r>
  <r>
    <x v="10389"/>
    <x v="0"/>
    <x v="0"/>
    <n v="458.28"/>
    <n v="0.25"/>
    <n v="8"/>
    <d v="2023-08-03T00:00:00"/>
    <d v="2023-08-10T00:00:00"/>
    <x v="2"/>
    <x v="1"/>
    <n v="126.57"/>
    <x v="1"/>
    <x v="0"/>
    <x v="1"/>
    <n v="331.71"/>
    <n v="3666.24"/>
  </r>
  <r>
    <x v="10390"/>
    <x v="2"/>
    <x v="0"/>
    <n v="3730.88"/>
    <n v="0.19"/>
    <n v="4"/>
    <d v="2023-02-28T00:00:00"/>
    <d v="2023-03-03T00:00:00"/>
    <x v="1"/>
    <x v="1"/>
    <n v="1043.77"/>
    <x v="2"/>
    <x v="0"/>
    <x v="8"/>
    <n v="2687.11"/>
    <n v="14923.52"/>
  </r>
  <r>
    <x v="10391"/>
    <x v="0"/>
    <x v="3"/>
    <n v="4752.3"/>
    <n v="0.46"/>
    <n v="7"/>
    <d v="2024-01-30T00:00:00"/>
    <d v="2024-02-05T00:00:00"/>
    <x v="2"/>
    <x v="2"/>
    <n v="1384.86"/>
    <x v="2"/>
    <x v="1"/>
    <x v="6"/>
    <n v="3367.4400000000005"/>
    <n v="33266.1"/>
  </r>
  <r>
    <x v="10392"/>
    <x v="3"/>
    <x v="0"/>
    <n v="3533.2"/>
    <n v="0.1"/>
    <n v="6"/>
    <d v="2023-12-09T00:00:00"/>
    <d v="2023-12-16T00:00:00"/>
    <x v="1"/>
    <x v="1"/>
    <n v="557.41"/>
    <x v="1"/>
    <x v="0"/>
    <x v="10"/>
    <n v="2975.79"/>
    <n v="21199.199999999997"/>
  </r>
  <r>
    <x v="10393"/>
    <x v="0"/>
    <x v="4"/>
    <n v="4198.57"/>
    <n v="0.24"/>
    <n v="1"/>
    <d v="2023-09-01T00:00:00"/>
    <d v="2023-09-04T00:00:00"/>
    <x v="2"/>
    <x v="1"/>
    <n v="560.88"/>
    <x v="5"/>
    <x v="0"/>
    <x v="7"/>
    <n v="3637.6899999999996"/>
    <n v="4198.57"/>
  </r>
  <r>
    <x v="10394"/>
    <x v="2"/>
    <x v="1"/>
    <n v="2479.19"/>
    <n v="0.28999999999999998"/>
    <n v="2"/>
    <d v="2024-07-01T00:00:00"/>
    <d v="2024-07-02T00:00:00"/>
    <x v="2"/>
    <x v="1"/>
    <n v="650.23"/>
    <x v="5"/>
    <x v="1"/>
    <x v="4"/>
    <n v="1828.96"/>
    <n v="4958.38"/>
  </r>
  <r>
    <x v="10395"/>
    <x v="2"/>
    <x v="2"/>
    <n v="1663.44"/>
    <n v="0.16"/>
    <n v="8"/>
    <d v="2023-10-11T00:00:00"/>
    <d v="2023-10-14T00:00:00"/>
    <x v="0"/>
    <x v="0"/>
    <n v="359.9"/>
    <x v="4"/>
    <x v="0"/>
    <x v="2"/>
    <n v="1303.54"/>
    <n v="13307.52"/>
  </r>
  <r>
    <x v="10396"/>
    <x v="0"/>
    <x v="3"/>
    <n v="3413.57"/>
    <n v="0.35"/>
    <n v="6"/>
    <d v="2023-03-22T00:00:00"/>
    <d v="2023-03-27T00:00:00"/>
    <x v="1"/>
    <x v="2"/>
    <n v="478.63"/>
    <x v="5"/>
    <x v="0"/>
    <x v="0"/>
    <n v="2934.94"/>
    <n v="20481.420000000002"/>
  </r>
  <r>
    <x v="10397"/>
    <x v="3"/>
    <x v="2"/>
    <n v="2511.7800000000002"/>
    <n v="0.43"/>
    <n v="7"/>
    <d v="2024-08-06T00:00:00"/>
    <d v="2024-08-10T00:00:00"/>
    <x v="0"/>
    <x v="1"/>
    <n v="687.57"/>
    <x v="2"/>
    <x v="1"/>
    <x v="1"/>
    <n v="1824.21"/>
    <n v="17582.460000000003"/>
  </r>
  <r>
    <x v="10398"/>
    <x v="0"/>
    <x v="1"/>
    <n v="4486.92"/>
    <n v="0.27"/>
    <n v="8"/>
    <d v="2024-05-27T00:00:00"/>
    <d v="2024-05-31T00:00:00"/>
    <x v="0"/>
    <x v="1"/>
    <n v="512.86"/>
    <x v="4"/>
    <x v="1"/>
    <x v="5"/>
    <n v="3974.06"/>
    <n v="35895.360000000001"/>
  </r>
  <r>
    <x v="10399"/>
    <x v="3"/>
    <x v="0"/>
    <n v="4874.47"/>
    <n v="0.39"/>
    <n v="5"/>
    <d v="2023-12-15T00:00:00"/>
    <d v="2023-12-20T00:00:00"/>
    <x v="0"/>
    <x v="2"/>
    <n v="1352.65"/>
    <x v="5"/>
    <x v="0"/>
    <x v="10"/>
    <n v="3521.82"/>
    <n v="24372.350000000002"/>
  </r>
  <r>
    <x v="10400"/>
    <x v="1"/>
    <x v="4"/>
    <n v="4117.03"/>
    <n v="0.03"/>
    <n v="5"/>
    <d v="2024-03-11T00:00:00"/>
    <d v="2024-03-16T00:00:00"/>
    <x v="0"/>
    <x v="0"/>
    <n v="1031.18"/>
    <x v="5"/>
    <x v="1"/>
    <x v="0"/>
    <n v="3085.8499999999995"/>
    <n v="20585.149999999998"/>
  </r>
  <r>
    <x v="10401"/>
    <x v="3"/>
    <x v="3"/>
    <n v="4964.13"/>
    <n v="0.08"/>
    <n v="2"/>
    <d v="2023-09-26T00:00:00"/>
    <d v="2023-09-30T00:00:00"/>
    <x v="1"/>
    <x v="1"/>
    <n v="759.76"/>
    <x v="2"/>
    <x v="0"/>
    <x v="7"/>
    <n v="4204.37"/>
    <n v="9928.26"/>
  </r>
  <r>
    <x v="10402"/>
    <x v="1"/>
    <x v="4"/>
    <n v="1807.02"/>
    <n v="0.23"/>
    <n v="4"/>
    <d v="2023-10-06T00:00:00"/>
    <d v="2023-10-12T00:00:00"/>
    <x v="2"/>
    <x v="0"/>
    <n v="251.98"/>
    <x v="4"/>
    <x v="0"/>
    <x v="2"/>
    <n v="1555.04"/>
    <n v="7228.08"/>
  </r>
  <r>
    <x v="10403"/>
    <x v="0"/>
    <x v="4"/>
    <n v="4489.2"/>
    <n v="0.46"/>
    <n v="2"/>
    <d v="2024-12-27T00:00:00"/>
    <d v="2025-01-01T00:00:00"/>
    <x v="0"/>
    <x v="1"/>
    <n v="1215.1500000000001"/>
    <x v="5"/>
    <x v="1"/>
    <x v="10"/>
    <n v="3274.0499999999997"/>
    <n v="8978.4"/>
  </r>
  <r>
    <x v="10404"/>
    <x v="3"/>
    <x v="4"/>
    <n v="1716.67"/>
    <n v="0.27"/>
    <n v="7"/>
    <d v="2023-10-17T00:00:00"/>
    <d v="2023-10-24T00:00:00"/>
    <x v="1"/>
    <x v="1"/>
    <n v="294.06"/>
    <x v="0"/>
    <x v="0"/>
    <x v="2"/>
    <n v="1422.6100000000001"/>
    <n v="12016.69"/>
  </r>
  <r>
    <x v="10405"/>
    <x v="1"/>
    <x v="4"/>
    <n v="678.39"/>
    <n v="0.22"/>
    <n v="9"/>
    <d v="2024-10-27T00:00:00"/>
    <d v="2024-10-30T00:00:00"/>
    <x v="2"/>
    <x v="1"/>
    <n v="164.05"/>
    <x v="2"/>
    <x v="1"/>
    <x v="2"/>
    <n v="514.33999999999992"/>
    <n v="6105.51"/>
  </r>
  <r>
    <x v="10406"/>
    <x v="1"/>
    <x v="1"/>
    <n v="3144.73"/>
    <n v="0.3"/>
    <n v="2"/>
    <d v="2024-08-15T00:00:00"/>
    <d v="2024-08-19T00:00:00"/>
    <x v="2"/>
    <x v="0"/>
    <n v="664.33"/>
    <x v="0"/>
    <x v="1"/>
    <x v="1"/>
    <n v="2480.4"/>
    <n v="6289.46"/>
  </r>
  <r>
    <x v="10407"/>
    <x v="1"/>
    <x v="4"/>
    <n v="2329.44"/>
    <n v="0.06"/>
    <n v="4"/>
    <d v="2024-10-26T00:00:00"/>
    <d v="2024-10-27T00:00:00"/>
    <x v="0"/>
    <x v="2"/>
    <n v="219.66"/>
    <x v="3"/>
    <x v="1"/>
    <x v="2"/>
    <n v="2109.7800000000002"/>
    <n v="9317.76"/>
  </r>
  <r>
    <x v="10408"/>
    <x v="2"/>
    <x v="4"/>
    <n v="4616.33"/>
    <n v="0.33"/>
    <n v="8"/>
    <d v="2024-04-15T00:00:00"/>
    <d v="2024-04-16T00:00:00"/>
    <x v="1"/>
    <x v="2"/>
    <n v="1271.54"/>
    <x v="5"/>
    <x v="1"/>
    <x v="3"/>
    <n v="3344.79"/>
    <n v="36930.639999999999"/>
  </r>
  <r>
    <x v="10409"/>
    <x v="0"/>
    <x v="1"/>
    <n v="2511.75"/>
    <n v="0.05"/>
    <n v="9"/>
    <d v="2024-03-14T00:00:00"/>
    <d v="2024-03-19T00:00:00"/>
    <x v="0"/>
    <x v="0"/>
    <n v="514.27"/>
    <x v="0"/>
    <x v="1"/>
    <x v="0"/>
    <n v="1997.48"/>
    <n v="22605.75"/>
  </r>
  <r>
    <x v="10410"/>
    <x v="1"/>
    <x v="2"/>
    <n v="4645.3999999999996"/>
    <n v="0.28999999999999998"/>
    <n v="4"/>
    <d v="2024-06-23T00:00:00"/>
    <d v="2024-06-24T00:00:00"/>
    <x v="2"/>
    <x v="1"/>
    <n v="610.87"/>
    <x v="3"/>
    <x v="1"/>
    <x v="9"/>
    <n v="4034.5299999999997"/>
    <n v="18581.599999999999"/>
  </r>
  <r>
    <x v="10411"/>
    <x v="3"/>
    <x v="1"/>
    <n v="485.31"/>
    <n v="0.36"/>
    <n v="8"/>
    <d v="2023-10-02T00:00:00"/>
    <d v="2023-10-03T00:00:00"/>
    <x v="2"/>
    <x v="0"/>
    <n v="68.099999999999994"/>
    <x v="2"/>
    <x v="0"/>
    <x v="2"/>
    <n v="417.21000000000004"/>
    <n v="3882.48"/>
  </r>
  <r>
    <x v="10412"/>
    <x v="1"/>
    <x v="0"/>
    <n v="4169.51"/>
    <n v="0.21"/>
    <n v="7"/>
    <d v="2023-05-21T00:00:00"/>
    <d v="2023-05-25T00:00:00"/>
    <x v="1"/>
    <x v="2"/>
    <n v="454.76"/>
    <x v="0"/>
    <x v="0"/>
    <x v="5"/>
    <n v="3714.75"/>
    <n v="29186.57"/>
  </r>
  <r>
    <x v="10413"/>
    <x v="2"/>
    <x v="1"/>
    <n v="3819.66"/>
    <n v="0.46"/>
    <n v="5"/>
    <d v="2024-11-09T00:00:00"/>
    <d v="2024-11-12T00:00:00"/>
    <x v="2"/>
    <x v="2"/>
    <n v="752.66"/>
    <x v="4"/>
    <x v="1"/>
    <x v="11"/>
    <n v="3067"/>
    <n v="19098.3"/>
  </r>
  <r>
    <x v="10414"/>
    <x v="0"/>
    <x v="2"/>
    <n v="3627.89"/>
    <n v="0.08"/>
    <n v="4"/>
    <d v="2023-11-03T00:00:00"/>
    <d v="2023-11-05T00:00:00"/>
    <x v="2"/>
    <x v="2"/>
    <n v="351.1"/>
    <x v="2"/>
    <x v="0"/>
    <x v="11"/>
    <n v="3276.79"/>
    <n v="14511.56"/>
  </r>
  <r>
    <x v="10415"/>
    <x v="2"/>
    <x v="0"/>
    <n v="1840.17"/>
    <n v="0.09"/>
    <n v="6"/>
    <d v="2023-09-26T00:00:00"/>
    <d v="2023-09-27T00:00:00"/>
    <x v="1"/>
    <x v="1"/>
    <n v="258.05"/>
    <x v="2"/>
    <x v="0"/>
    <x v="7"/>
    <n v="1582.1200000000001"/>
    <n v="11041.02"/>
  </r>
  <r>
    <x v="10416"/>
    <x v="2"/>
    <x v="0"/>
    <n v="3940.42"/>
    <n v="0.26"/>
    <n v="6"/>
    <d v="2024-05-11T00:00:00"/>
    <d v="2024-05-16T00:00:00"/>
    <x v="0"/>
    <x v="2"/>
    <n v="1122.5899999999999"/>
    <x v="1"/>
    <x v="1"/>
    <x v="5"/>
    <n v="2817.83"/>
    <n v="23642.52"/>
  </r>
  <r>
    <x v="10417"/>
    <x v="2"/>
    <x v="3"/>
    <n v="2468.15"/>
    <n v="0.47"/>
    <n v="2"/>
    <d v="2023-02-21T00:00:00"/>
    <d v="2023-02-23T00:00:00"/>
    <x v="1"/>
    <x v="0"/>
    <n v="150.54"/>
    <x v="4"/>
    <x v="0"/>
    <x v="8"/>
    <n v="2317.61"/>
    <n v="4936.3"/>
  </r>
  <r>
    <x v="10418"/>
    <x v="3"/>
    <x v="4"/>
    <n v="3604.5"/>
    <n v="0.2"/>
    <n v="3"/>
    <d v="2024-05-19T00:00:00"/>
    <d v="2024-05-20T00:00:00"/>
    <x v="1"/>
    <x v="1"/>
    <n v="829.97"/>
    <x v="1"/>
    <x v="1"/>
    <x v="5"/>
    <n v="2774.5299999999997"/>
    <n v="10813.5"/>
  </r>
  <r>
    <x v="10419"/>
    <x v="0"/>
    <x v="0"/>
    <n v="2805.91"/>
    <n v="0.46"/>
    <n v="6"/>
    <d v="2023-09-04T00:00:00"/>
    <d v="2023-09-11T00:00:00"/>
    <x v="0"/>
    <x v="2"/>
    <n v="234.65"/>
    <x v="2"/>
    <x v="0"/>
    <x v="7"/>
    <n v="2571.2599999999998"/>
    <n v="16835.46"/>
  </r>
  <r>
    <x v="10420"/>
    <x v="0"/>
    <x v="0"/>
    <n v="871.45"/>
    <n v="0.35"/>
    <n v="4"/>
    <d v="2023-02-05T00:00:00"/>
    <d v="2023-02-08T00:00:00"/>
    <x v="2"/>
    <x v="2"/>
    <n v="122.45"/>
    <x v="1"/>
    <x v="0"/>
    <x v="8"/>
    <n v="749"/>
    <n v="3485.8"/>
  </r>
  <r>
    <x v="10421"/>
    <x v="3"/>
    <x v="2"/>
    <n v="416.34"/>
    <n v="0.39"/>
    <n v="3"/>
    <d v="2023-04-17T00:00:00"/>
    <d v="2023-04-23T00:00:00"/>
    <x v="1"/>
    <x v="1"/>
    <n v="80.52"/>
    <x v="3"/>
    <x v="0"/>
    <x v="3"/>
    <n v="335.82"/>
    <n v="1249.02"/>
  </r>
  <r>
    <x v="10422"/>
    <x v="0"/>
    <x v="0"/>
    <n v="1894.31"/>
    <n v="0.47"/>
    <n v="4"/>
    <d v="2024-07-08T00:00:00"/>
    <d v="2024-07-09T00:00:00"/>
    <x v="0"/>
    <x v="2"/>
    <n v="560.28"/>
    <x v="5"/>
    <x v="1"/>
    <x v="4"/>
    <n v="1334.03"/>
    <n v="7577.24"/>
  </r>
  <r>
    <x v="10423"/>
    <x v="2"/>
    <x v="2"/>
    <n v="4670.67"/>
    <n v="0.28999999999999998"/>
    <n v="6"/>
    <d v="2023-05-21T00:00:00"/>
    <d v="2023-05-26T00:00:00"/>
    <x v="1"/>
    <x v="1"/>
    <n v="607.48"/>
    <x v="2"/>
    <x v="0"/>
    <x v="5"/>
    <n v="4063.19"/>
    <n v="28024.02"/>
  </r>
  <r>
    <x v="10424"/>
    <x v="0"/>
    <x v="4"/>
    <n v="2695.7"/>
    <n v="0.32"/>
    <n v="3"/>
    <d v="2023-04-02T00:00:00"/>
    <d v="2023-04-09T00:00:00"/>
    <x v="1"/>
    <x v="1"/>
    <n v="263.69"/>
    <x v="0"/>
    <x v="0"/>
    <x v="3"/>
    <n v="2432.0099999999998"/>
    <n v="8087.0999999999995"/>
  </r>
  <r>
    <x v="10425"/>
    <x v="3"/>
    <x v="3"/>
    <n v="4030.74"/>
    <n v="0.28999999999999998"/>
    <n v="1"/>
    <d v="2023-07-10T00:00:00"/>
    <d v="2023-07-13T00:00:00"/>
    <x v="0"/>
    <x v="2"/>
    <n v="832.18"/>
    <x v="2"/>
    <x v="0"/>
    <x v="4"/>
    <n v="3198.56"/>
    <n v="4030.74"/>
  </r>
  <r>
    <x v="10426"/>
    <x v="2"/>
    <x v="3"/>
    <n v="2922.17"/>
    <n v="0.39"/>
    <n v="6"/>
    <d v="2023-07-02T00:00:00"/>
    <d v="2023-07-07T00:00:00"/>
    <x v="0"/>
    <x v="1"/>
    <n v="493.57"/>
    <x v="4"/>
    <x v="0"/>
    <x v="4"/>
    <n v="2428.6"/>
    <n v="17533.02"/>
  </r>
  <r>
    <x v="10427"/>
    <x v="3"/>
    <x v="4"/>
    <n v="4793.74"/>
    <n v="0.14000000000000001"/>
    <n v="2"/>
    <d v="2023-07-25T00:00:00"/>
    <d v="2023-07-30T00:00:00"/>
    <x v="2"/>
    <x v="1"/>
    <n v="552.1"/>
    <x v="0"/>
    <x v="0"/>
    <x v="4"/>
    <n v="4241.6399999999994"/>
    <n v="9587.48"/>
  </r>
  <r>
    <x v="10428"/>
    <x v="1"/>
    <x v="4"/>
    <n v="1910.33"/>
    <n v="0.39"/>
    <n v="9"/>
    <d v="2024-10-15T00:00:00"/>
    <d v="2024-10-20T00:00:00"/>
    <x v="0"/>
    <x v="0"/>
    <n v="445.1"/>
    <x v="4"/>
    <x v="1"/>
    <x v="2"/>
    <n v="1465.23"/>
    <n v="17192.97"/>
  </r>
  <r>
    <x v="10429"/>
    <x v="2"/>
    <x v="1"/>
    <n v="379.55"/>
    <n v="0.36"/>
    <n v="6"/>
    <d v="2024-12-11T00:00:00"/>
    <d v="2024-12-16T00:00:00"/>
    <x v="0"/>
    <x v="2"/>
    <n v="92.68"/>
    <x v="2"/>
    <x v="1"/>
    <x v="10"/>
    <n v="286.87"/>
    <n v="2277.3000000000002"/>
  </r>
  <r>
    <x v="10430"/>
    <x v="2"/>
    <x v="0"/>
    <n v="3925.28"/>
    <n v="0.3"/>
    <n v="1"/>
    <d v="2024-09-04T00:00:00"/>
    <d v="2024-09-09T00:00:00"/>
    <x v="0"/>
    <x v="2"/>
    <n v="915.38"/>
    <x v="3"/>
    <x v="1"/>
    <x v="7"/>
    <n v="3009.9"/>
    <n v="3925.28"/>
  </r>
  <r>
    <x v="10431"/>
    <x v="0"/>
    <x v="0"/>
    <n v="3556.74"/>
    <n v="0.02"/>
    <n v="4"/>
    <d v="2023-02-10T00:00:00"/>
    <d v="2023-02-13T00:00:00"/>
    <x v="2"/>
    <x v="1"/>
    <n v="919.45"/>
    <x v="0"/>
    <x v="0"/>
    <x v="8"/>
    <n v="2637.29"/>
    <n v="14226.96"/>
  </r>
  <r>
    <x v="10432"/>
    <x v="2"/>
    <x v="0"/>
    <n v="2684.92"/>
    <n v="0.39"/>
    <n v="5"/>
    <d v="2024-03-02T00:00:00"/>
    <d v="2024-03-06T00:00:00"/>
    <x v="2"/>
    <x v="2"/>
    <n v="590.32000000000005"/>
    <x v="2"/>
    <x v="1"/>
    <x v="0"/>
    <n v="2094.6"/>
    <n v="13424.6"/>
  </r>
  <r>
    <x v="10433"/>
    <x v="3"/>
    <x v="2"/>
    <n v="1699.32"/>
    <n v="7.0000000000000007E-2"/>
    <n v="8"/>
    <d v="2024-12-03T00:00:00"/>
    <d v="2024-12-10T00:00:00"/>
    <x v="2"/>
    <x v="0"/>
    <n v="375.36"/>
    <x v="2"/>
    <x v="1"/>
    <x v="10"/>
    <n v="1323.96"/>
    <n v="13594.56"/>
  </r>
  <r>
    <x v="10434"/>
    <x v="0"/>
    <x v="1"/>
    <n v="1022.5"/>
    <n v="0.48"/>
    <n v="3"/>
    <d v="2023-12-04T00:00:00"/>
    <d v="2023-12-07T00:00:00"/>
    <x v="2"/>
    <x v="0"/>
    <n v="164.61"/>
    <x v="4"/>
    <x v="0"/>
    <x v="10"/>
    <n v="857.89"/>
    <n v="3067.5"/>
  </r>
  <r>
    <x v="10435"/>
    <x v="1"/>
    <x v="0"/>
    <n v="2463.15"/>
    <n v="0.04"/>
    <n v="9"/>
    <d v="2024-11-11T00:00:00"/>
    <d v="2024-11-15T00:00:00"/>
    <x v="2"/>
    <x v="0"/>
    <n v="479.98"/>
    <x v="1"/>
    <x v="1"/>
    <x v="11"/>
    <n v="1983.17"/>
    <n v="22168.350000000002"/>
  </r>
  <r>
    <x v="10436"/>
    <x v="3"/>
    <x v="2"/>
    <n v="3364.39"/>
    <n v="0.36"/>
    <n v="9"/>
    <d v="2024-06-04T00:00:00"/>
    <d v="2024-06-11T00:00:00"/>
    <x v="1"/>
    <x v="0"/>
    <n v="741.85"/>
    <x v="2"/>
    <x v="1"/>
    <x v="9"/>
    <n v="2622.54"/>
    <n v="30279.51"/>
  </r>
  <r>
    <x v="10437"/>
    <x v="1"/>
    <x v="2"/>
    <n v="2936.54"/>
    <n v="0.18"/>
    <n v="5"/>
    <d v="2024-10-21T00:00:00"/>
    <d v="2024-10-27T00:00:00"/>
    <x v="2"/>
    <x v="2"/>
    <n v="528.71"/>
    <x v="3"/>
    <x v="1"/>
    <x v="2"/>
    <n v="2407.83"/>
    <n v="14682.7"/>
  </r>
  <r>
    <x v="10438"/>
    <x v="1"/>
    <x v="3"/>
    <n v="2243.6999999999998"/>
    <n v="0.37"/>
    <n v="4"/>
    <d v="2024-09-05T00:00:00"/>
    <d v="2024-09-08T00:00:00"/>
    <x v="0"/>
    <x v="1"/>
    <n v="498.08"/>
    <x v="1"/>
    <x v="1"/>
    <x v="7"/>
    <n v="1745.62"/>
    <n v="8974.7999999999993"/>
  </r>
  <r>
    <x v="10439"/>
    <x v="1"/>
    <x v="2"/>
    <n v="2744.5"/>
    <n v="0.26"/>
    <n v="7"/>
    <d v="2024-06-20T00:00:00"/>
    <d v="2024-06-25T00:00:00"/>
    <x v="0"/>
    <x v="1"/>
    <n v="743.3"/>
    <x v="0"/>
    <x v="1"/>
    <x v="9"/>
    <n v="2001.2"/>
    <n v="19211.5"/>
  </r>
  <r>
    <x v="10440"/>
    <x v="2"/>
    <x v="4"/>
    <n v="628.98"/>
    <n v="0.31"/>
    <n v="9"/>
    <d v="2023-10-13T00:00:00"/>
    <d v="2023-10-16T00:00:00"/>
    <x v="0"/>
    <x v="0"/>
    <n v="98.73"/>
    <x v="2"/>
    <x v="0"/>
    <x v="2"/>
    <n v="530.25"/>
    <n v="5660.82"/>
  </r>
  <r>
    <x v="10441"/>
    <x v="3"/>
    <x v="2"/>
    <n v="3509.62"/>
    <n v="0.04"/>
    <n v="6"/>
    <d v="2024-01-19T00:00:00"/>
    <d v="2024-01-22T00:00:00"/>
    <x v="2"/>
    <x v="0"/>
    <n v="562.64"/>
    <x v="4"/>
    <x v="1"/>
    <x v="6"/>
    <n v="2946.98"/>
    <n v="21057.72"/>
  </r>
  <r>
    <x v="10442"/>
    <x v="3"/>
    <x v="4"/>
    <n v="3697.85"/>
    <n v="0.48"/>
    <n v="7"/>
    <d v="2024-08-06T00:00:00"/>
    <d v="2024-08-10T00:00:00"/>
    <x v="0"/>
    <x v="0"/>
    <n v="903.2"/>
    <x v="3"/>
    <x v="1"/>
    <x v="1"/>
    <n v="2794.6499999999996"/>
    <n v="25884.95"/>
  </r>
  <r>
    <x v="10443"/>
    <x v="2"/>
    <x v="4"/>
    <n v="156.12"/>
    <n v="0"/>
    <n v="1"/>
    <d v="2024-06-20T00:00:00"/>
    <d v="2024-06-23T00:00:00"/>
    <x v="2"/>
    <x v="2"/>
    <n v="20.13"/>
    <x v="5"/>
    <x v="1"/>
    <x v="9"/>
    <n v="135.99"/>
    <n v="156.12"/>
  </r>
  <r>
    <x v="10444"/>
    <x v="0"/>
    <x v="3"/>
    <n v="1425.55"/>
    <n v="0.47"/>
    <n v="4"/>
    <d v="2023-09-13T00:00:00"/>
    <d v="2023-09-19T00:00:00"/>
    <x v="0"/>
    <x v="1"/>
    <n v="98.75"/>
    <x v="3"/>
    <x v="0"/>
    <x v="7"/>
    <n v="1326.8"/>
    <n v="5702.2"/>
  </r>
  <r>
    <x v="10445"/>
    <x v="1"/>
    <x v="3"/>
    <n v="551.37"/>
    <n v="0.28000000000000003"/>
    <n v="2"/>
    <d v="2023-04-04T00:00:00"/>
    <d v="2023-04-11T00:00:00"/>
    <x v="1"/>
    <x v="1"/>
    <n v="80.290000000000006"/>
    <x v="2"/>
    <x v="0"/>
    <x v="3"/>
    <n v="471.08"/>
    <n v="1102.74"/>
  </r>
  <r>
    <x v="10446"/>
    <x v="3"/>
    <x v="2"/>
    <n v="4991.34"/>
    <n v="0.13"/>
    <n v="1"/>
    <d v="2024-10-31T00:00:00"/>
    <d v="2024-11-03T00:00:00"/>
    <x v="2"/>
    <x v="1"/>
    <n v="890.76"/>
    <x v="2"/>
    <x v="1"/>
    <x v="2"/>
    <n v="4100.58"/>
    <n v="4991.34"/>
  </r>
  <r>
    <x v="10447"/>
    <x v="2"/>
    <x v="3"/>
    <n v="3007.38"/>
    <n v="0.32"/>
    <n v="7"/>
    <d v="2024-04-05T00:00:00"/>
    <d v="2024-04-06T00:00:00"/>
    <x v="0"/>
    <x v="2"/>
    <n v="360.06"/>
    <x v="0"/>
    <x v="1"/>
    <x v="3"/>
    <n v="2647.32"/>
    <n v="21051.66"/>
  </r>
  <r>
    <x v="10448"/>
    <x v="1"/>
    <x v="3"/>
    <n v="2382.12"/>
    <n v="0.34"/>
    <n v="4"/>
    <d v="2023-01-31T00:00:00"/>
    <d v="2023-02-05T00:00:00"/>
    <x v="0"/>
    <x v="0"/>
    <n v="520.48"/>
    <x v="2"/>
    <x v="0"/>
    <x v="6"/>
    <n v="1861.6399999999999"/>
    <n v="9528.48"/>
  </r>
  <r>
    <x v="10449"/>
    <x v="0"/>
    <x v="0"/>
    <n v="2368.6999999999998"/>
    <n v="0.37"/>
    <n v="2"/>
    <d v="2024-08-30T00:00:00"/>
    <d v="2024-09-04T00:00:00"/>
    <x v="0"/>
    <x v="0"/>
    <n v="436.78"/>
    <x v="3"/>
    <x v="1"/>
    <x v="1"/>
    <n v="1931.9199999999998"/>
    <n v="4737.3999999999996"/>
  </r>
  <r>
    <x v="10450"/>
    <x v="0"/>
    <x v="2"/>
    <n v="4827.3900000000003"/>
    <n v="0.01"/>
    <n v="5"/>
    <d v="2023-10-19T00:00:00"/>
    <d v="2023-10-20T00:00:00"/>
    <x v="0"/>
    <x v="0"/>
    <n v="603.12"/>
    <x v="5"/>
    <x v="0"/>
    <x v="2"/>
    <n v="4224.2700000000004"/>
    <n v="24136.95"/>
  </r>
  <r>
    <x v="10451"/>
    <x v="1"/>
    <x v="2"/>
    <n v="3333.29"/>
    <n v="0.49"/>
    <n v="7"/>
    <d v="2024-11-11T00:00:00"/>
    <d v="2024-11-17T00:00:00"/>
    <x v="1"/>
    <x v="1"/>
    <n v="309.45"/>
    <x v="3"/>
    <x v="1"/>
    <x v="11"/>
    <n v="3023.84"/>
    <n v="23333.03"/>
  </r>
  <r>
    <x v="10452"/>
    <x v="0"/>
    <x v="2"/>
    <n v="926.43"/>
    <n v="0.31"/>
    <n v="2"/>
    <d v="2024-07-26T00:00:00"/>
    <d v="2024-07-29T00:00:00"/>
    <x v="1"/>
    <x v="2"/>
    <n v="216"/>
    <x v="2"/>
    <x v="1"/>
    <x v="4"/>
    <n v="710.43"/>
    <n v="1852.86"/>
  </r>
  <r>
    <x v="10453"/>
    <x v="3"/>
    <x v="3"/>
    <n v="2295.98"/>
    <n v="0.19"/>
    <n v="7"/>
    <d v="2024-06-14T00:00:00"/>
    <d v="2024-06-16T00:00:00"/>
    <x v="2"/>
    <x v="2"/>
    <n v="115.4"/>
    <x v="2"/>
    <x v="1"/>
    <x v="9"/>
    <n v="2180.58"/>
    <n v="16071.86"/>
  </r>
  <r>
    <x v="10454"/>
    <x v="3"/>
    <x v="3"/>
    <n v="3893.56"/>
    <n v="0.28999999999999998"/>
    <n v="3"/>
    <d v="2024-10-21T00:00:00"/>
    <d v="2024-10-24T00:00:00"/>
    <x v="1"/>
    <x v="2"/>
    <n v="551.23"/>
    <x v="5"/>
    <x v="1"/>
    <x v="2"/>
    <n v="3342.33"/>
    <n v="11680.68"/>
  </r>
  <r>
    <x v="10455"/>
    <x v="3"/>
    <x v="4"/>
    <n v="2174.42"/>
    <n v="0.09"/>
    <n v="8"/>
    <d v="2023-08-23T00:00:00"/>
    <d v="2023-08-28T00:00:00"/>
    <x v="2"/>
    <x v="1"/>
    <n v="279.31"/>
    <x v="5"/>
    <x v="0"/>
    <x v="1"/>
    <n v="1895.1100000000001"/>
    <n v="17395.36"/>
  </r>
  <r>
    <x v="10456"/>
    <x v="0"/>
    <x v="1"/>
    <n v="1616.71"/>
    <n v="0.12"/>
    <n v="7"/>
    <d v="2023-10-12T00:00:00"/>
    <d v="2023-10-19T00:00:00"/>
    <x v="2"/>
    <x v="0"/>
    <n v="130.13999999999999"/>
    <x v="0"/>
    <x v="0"/>
    <x v="2"/>
    <n v="1486.5700000000002"/>
    <n v="11316.970000000001"/>
  </r>
  <r>
    <x v="10457"/>
    <x v="3"/>
    <x v="1"/>
    <n v="4956.96"/>
    <n v="0.04"/>
    <n v="1"/>
    <d v="2024-05-29T00:00:00"/>
    <d v="2024-06-05T00:00:00"/>
    <x v="1"/>
    <x v="1"/>
    <n v="1439.95"/>
    <x v="5"/>
    <x v="1"/>
    <x v="5"/>
    <n v="3517.01"/>
    <n v="4956.96"/>
  </r>
  <r>
    <x v="10458"/>
    <x v="2"/>
    <x v="1"/>
    <n v="4684.62"/>
    <n v="0.44"/>
    <n v="9"/>
    <d v="2023-12-06T00:00:00"/>
    <d v="2023-12-09T00:00:00"/>
    <x v="2"/>
    <x v="2"/>
    <n v="619.14"/>
    <x v="4"/>
    <x v="0"/>
    <x v="10"/>
    <n v="4065.48"/>
    <n v="42161.58"/>
  </r>
  <r>
    <x v="10459"/>
    <x v="3"/>
    <x v="0"/>
    <n v="4713.6499999999996"/>
    <n v="0.13"/>
    <n v="6"/>
    <d v="2024-06-20T00:00:00"/>
    <d v="2024-06-22T00:00:00"/>
    <x v="2"/>
    <x v="2"/>
    <n v="1238.03"/>
    <x v="2"/>
    <x v="1"/>
    <x v="9"/>
    <n v="3475.62"/>
    <n v="28281.899999999998"/>
  </r>
  <r>
    <x v="10460"/>
    <x v="3"/>
    <x v="3"/>
    <n v="745.2"/>
    <n v="0.37"/>
    <n v="4"/>
    <d v="2023-08-21T00:00:00"/>
    <d v="2023-08-22T00:00:00"/>
    <x v="1"/>
    <x v="0"/>
    <n v="122.95"/>
    <x v="0"/>
    <x v="0"/>
    <x v="1"/>
    <n v="622.25"/>
    <n v="2980.8"/>
  </r>
  <r>
    <x v="10461"/>
    <x v="0"/>
    <x v="4"/>
    <n v="1247.8499999999999"/>
    <n v="0.14000000000000001"/>
    <n v="6"/>
    <d v="2023-11-21T00:00:00"/>
    <d v="2023-11-26T00:00:00"/>
    <x v="1"/>
    <x v="0"/>
    <n v="243.94"/>
    <x v="1"/>
    <x v="0"/>
    <x v="11"/>
    <n v="1003.9099999999999"/>
    <n v="7487.0999999999995"/>
  </r>
  <r>
    <x v="10462"/>
    <x v="3"/>
    <x v="4"/>
    <n v="2266.13"/>
    <n v="7.0000000000000007E-2"/>
    <n v="2"/>
    <d v="2023-02-24T00:00:00"/>
    <d v="2023-02-26T00:00:00"/>
    <x v="0"/>
    <x v="1"/>
    <n v="449.79"/>
    <x v="3"/>
    <x v="0"/>
    <x v="8"/>
    <n v="1816.3400000000001"/>
    <n v="4532.26"/>
  </r>
  <r>
    <x v="10463"/>
    <x v="1"/>
    <x v="1"/>
    <n v="4177.43"/>
    <n v="0.05"/>
    <n v="2"/>
    <d v="2024-03-15T00:00:00"/>
    <d v="2024-03-17T00:00:00"/>
    <x v="0"/>
    <x v="2"/>
    <n v="792.97"/>
    <x v="0"/>
    <x v="1"/>
    <x v="0"/>
    <n v="3384.46"/>
    <n v="8354.86"/>
  </r>
  <r>
    <x v="10464"/>
    <x v="2"/>
    <x v="0"/>
    <n v="3710.45"/>
    <n v="0.43"/>
    <n v="8"/>
    <d v="2023-08-30T00:00:00"/>
    <d v="2023-09-01T00:00:00"/>
    <x v="0"/>
    <x v="1"/>
    <n v="1056.78"/>
    <x v="2"/>
    <x v="0"/>
    <x v="1"/>
    <n v="2653.67"/>
    <n v="29683.599999999999"/>
  </r>
  <r>
    <x v="10465"/>
    <x v="0"/>
    <x v="0"/>
    <n v="4263.37"/>
    <n v="0.06"/>
    <n v="5"/>
    <d v="2024-09-28T00:00:00"/>
    <d v="2024-10-02T00:00:00"/>
    <x v="1"/>
    <x v="2"/>
    <n v="833.91"/>
    <x v="2"/>
    <x v="1"/>
    <x v="7"/>
    <n v="3429.46"/>
    <n v="21316.85"/>
  </r>
  <r>
    <x v="10466"/>
    <x v="2"/>
    <x v="1"/>
    <n v="4611.74"/>
    <n v="0.04"/>
    <n v="7"/>
    <d v="2023-10-24T00:00:00"/>
    <d v="2023-10-25T00:00:00"/>
    <x v="2"/>
    <x v="2"/>
    <n v="1374.09"/>
    <x v="5"/>
    <x v="0"/>
    <x v="2"/>
    <n v="3237.6499999999996"/>
    <n v="32282.18"/>
  </r>
  <r>
    <x v="10467"/>
    <x v="1"/>
    <x v="1"/>
    <n v="3925.76"/>
    <n v="0"/>
    <n v="1"/>
    <d v="2023-05-10T00:00:00"/>
    <d v="2023-05-15T00:00:00"/>
    <x v="1"/>
    <x v="2"/>
    <n v="537.79999999999995"/>
    <x v="5"/>
    <x v="0"/>
    <x v="5"/>
    <n v="3387.96"/>
    <n v="3925.76"/>
  </r>
  <r>
    <x v="10468"/>
    <x v="0"/>
    <x v="3"/>
    <n v="1382.67"/>
    <n v="0.18"/>
    <n v="6"/>
    <d v="2024-06-01T00:00:00"/>
    <d v="2024-06-02T00:00:00"/>
    <x v="2"/>
    <x v="1"/>
    <n v="283.47000000000003"/>
    <x v="4"/>
    <x v="1"/>
    <x v="9"/>
    <n v="1099.2"/>
    <n v="8296.02"/>
  </r>
  <r>
    <x v="10469"/>
    <x v="0"/>
    <x v="0"/>
    <n v="1498.68"/>
    <n v="0.47"/>
    <n v="7"/>
    <d v="2023-08-16T00:00:00"/>
    <d v="2023-08-22T00:00:00"/>
    <x v="2"/>
    <x v="2"/>
    <n v="429.06"/>
    <x v="4"/>
    <x v="0"/>
    <x v="1"/>
    <n v="1069.6200000000001"/>
    <n v="10490.76"/>
  </r>
  <r>
    <x v="10470"/>
    <x v="3"/>
    <x v="4"/>
    <n v="1827.19"/>
    <n v="0.45"/>
    <n v="7"/>
    <d v="2023-07-06T00:00:00"/>
    <d v="2023-07-10T00:00:00"/>
    <x v="2"/>
    <x v="0"/>
    <n v="398.79"/>
    <x v="2"/>
    <x v="0"/>
    <x v="4"/>
    <n v="1428.4"/>
    <n v="12790.33"/>
  </r>
  <r>
    <x v="10471"/>
    <x v="2"/>
    <x v="1"/>
    <n v="1585.07"/>
    <n v="0.06"/>
    <n v="3"/>
    <d v="2023-07-12T00:00:00"/>
    <d v="2023-07-18T00:00:00"/>
    <x v="1"/>
    <x v="0"/>
    <n v="179.04"/>
    <x v="2"/>
    <x v="0"/>
    <x v="4"/>
    <n v="1406.03"/>
    <n v="4755.21"/>
  </r>
  <r>
    <x v="10472"/>
    <x v="1"/>
    <x v="3"/>
    <n v="1320.58"/>
    <n v="0.01"/>
    <n v="9"/>
    <d v="2023-10-14T00:00:00"/>
    <d v="2023-10-19T00:00:00"/>
    <x v="0"/>
    <x v="1"/>
    <n v="342.47"/>
    <x v="4"/>
    <x v="0"/>
    <x v="2"/>
    <n v="978.1099999999999"/>
    <n v="11885.22"/>
  </r>
  <r>
    <x v="10473"/>
    <x v="1"/>
    <x v="4"/>
    <n v="3787.18"/>
    <n v="0.38"/>
    <n v="9"/>
    <d v="2023-12-31T00:00:00"/>
    <d v="2024-01-03T00:00:00"/>
    <x v="2"/>
    <x v="2"/>
    <n v="686.32"/>
    <x v="4"/>
    <x v="0"/>
    <x v="10"/>
    <n v="3100.8599999999997"/>
    <n v="34084.619999999995"/>
  </r>
  <r>
    <x v="10474"/>
    <x v="0"/>
    <x v="0"/>
    <n v="266.56"/>
    <n v="0.15"/>
    <n v="5"/>
    <d v="2023-04-11T00:00:00"/>
    <d v="2023-04-18T00:00:00"/>
    <x v="0"/>
    <x v="0"/>
    <n v="61.8"/>
    <x v="5"/>
    <x v="0"/>
    <x v="3"/>
    <n v="204.76"/>
    <n v="1332.8"/>
  </r>
  <r>
    <x v="10475"/>
    <x v="3"/>
    <x v="1"/>
    <n v="3669.13"/>
    <n v="0.42"/>
    <n v="9"/>
    <d v="2023-02-15T00:00:00"/>
    <d v="2023-02-16T00:00:00"/>
    <x v="0"/>
    <x v="0"/>
    <n v="207.5"/>
    <x v="1"/>
    <x v="0"/>
    <x v="8"/>
    <n v="3461.63"/>
    <n v="33022.17"/>
  </r>
  <r>
    <x v="10476"/>
    <x v="0"/>
    <x v="1"/>
    <n v="4135.46"/>
    <n v="0.11"/>
    <n v="7"/>
    <d v="2024-07-25T00:00:00"/>
    <d v="2024-07-29T00:00:00"/>
    <x v="0"/>
    <x v="2"/>
    <n v="619.25"/>
    <x v="0"/>
    <x v="1"/>
    <x v="4"/>
    <n v="3516.21"/>
    <n v="28948.22"/>
  </r>
  <r>
    <x v="10477"/>
    <x v="0"/>
    <x v="3"/>
    <n v="423.62"/>
    <n v="0.25"/>
    <n v="7"/>
    <d v="2024-07-11T00:00:00"/>
    <d v="2024-07-14T00:00:00"/>
    <x v="0"/>
    <x v="2"/>
    <n v="88.95"/>
    <x v="5"/>
    <x v="1"/>
    <x v="4"/>
    <n v="334.67"/>
    <n v="2965.34"/>
  </r>
  <r>
    <x v="10478"/>
    <x v="0"/>
    <x v="3"/>
    <n v="403.05"/>
    <n v="0.02"/>
    <n v="9"/>
    <d v="2023-10-02T00:00:00"/>
    <d v="2023-10-08T00:00:00"/>
    <x v="0"/>
    <x v="0"/>
    <n v="88.31"/>
    <x v="4"/>
    <x v="0"/>
    <x v="2"/>
    <n v="314.74"/>
    <n v="3627.4500000000003"/>
  </r>
  <r>
    <x v="10479"/>
    <x v="0"/>
    <x v="0"/>
    <n v="1498.77"/>
    <n v="0.45"/>
    <n v="2"/>
    <d v="2023-09-14T00:00:00"/>
    <d v="2023-09-18T00:00:00"/>
    <x v="2"/>
    <x v="0"/>
    <n v="276.36"/>
    <x v="3"/>
    <x v="0"/>
    <x v="7"/>
    <n v="1222.4099999999999"/>
    <n v="2997.54"/>
  </r>
  <r>
    <x v="10480"/>
    <x v="1"/>
    <x v="1"/>
    <n v="1120.7"/>
    <n v="0.09"/>
    <n v="5"/>
    <d v="2023-01-18T00:00:00"/>
    <d v="2023-01-23T00:00:00"/>
    <x v="2"/>
    <x v="0"/>
    <n v="67.400000000000006"/>
    <x v="4"/>
    <x v="0"/>
    <x v="6"/>
    <n v="1053.3"/>
    <n v="5603.5"/>
  </r>
  <r>
    <x v="10481"/>
    <x v="1"/>
    <x v="3"/>
    <n v="2947.56"/>
    <n v="0.15"/>
    <n v="8"/>
    <d v="2024-02-20T00:00:00"/>
    <d v="2024-02-26T00:00:00"/>
    <x v="2"/>
    <x v="0"/>
    <n v="737.25"/>
    <x v="3"/>
    <x v="1"/>
    <x v="8"/>
    <n v="2210.31"/>
    <n v="23580.48"/>
  </r>
  <r>
    <x v="10482"/>
    <x v="0"/>
    <x v="1"/>
    <n v="3409.71"/>
    <n v="0.24"/>
    <n v="8"/>
    <d v="2023-08-15T00:00:00"/>
    <d v="2023-08-22T00:00:00"/>
    <x v="1"/>
    <x v="2"/>
    <n v="708.31"/>
    <x v="5"/>
    <x v="0"/>
    <x v="1"/>
    <n v="2701.4"/>
    <n v="27277.68"/>
  </r>
  <r>
    <x v="10483"/>
    <x v="0"/>
    <x v="0"/>
    <n v="3207.3"/>
    <n v="0.14000000000000001"/>
    <n v="3"/>
    <d v="2023-08-12T00:00:00"/>
    <d v="2023-08-13T00:00:00"/>
    <x v="1"/>
    <x v="1"/>
    <n v="237.26"/>
    <x v="5"/>
    <x v="0"/>
    <x v="1"/>
    <n v="2970.04"/>
    <n v="9621.9000000000015"/>
  </r>
  <r>
    <x v="10484"/>
    <x v="3"/>
    <x v="1"/>
    <n v="1851"/>
    <n v="0.02"/>
    <n v="5"/>
    <d v="2023-11-11T00:00:00"/>
    <d v="2023-11-15T00:00:00"/>
    <x v="1"/>
    <x v="2"/>
    <n v="492.65"/>
    <x v="5"/>
    <x v="0"/>
    <x v="11"/>
    <n v="1358.35"/>
    <n v="9255"/>
  </r>
  <r>
    <x v="10485"/>
    <x v="0"/>
    <x v="4"/>
    <n v="2542.15"/>
    <n v="0.01"/>
    <n v="4"/>
    <d v="2023-03-06T00:00:00"/>
    <d v="2023-03-13T00:00:00"/>
    <x v="0"/>
    <x v="1"/>
    <n v="523.49"/>
    <x v="1"/>
    <x v="0"/>
    <x v="0"/>
    <n v="2018.66"/>
    <n v="10168.6"/>
  </r>
  <r>
    <x v="10486"/>
    <x v="1"/>
    <x v="1"/>
    <n v="3235.96"/>
    <n v="0.48"/>
    <n v="4"/>
    <d v="2023-06-22T00:00:00"/>
    <d v="2023-06-28T00:00:00"/>
    <x v="2"/>
    <x v="2"/>
    <n v="847.28"/>
    <x v="2"/>
    <x v="0"/>
    <x v="9"/>
    <n v="2388.6800000000003"/>
    <n v="12943.84"/>
  </r>
  <r>
    <x v="10487"/>
    <x v="2"/>
    <x v="2"/>
    <n v="685.19"/>
    <n v="0.16"/>
    <n v="2"/>
    <d v="2024-10-25T00:00:00"/>
    <d v="2024-10-30T00:00:00"/>
    <x v="0"/>
    <x v="2"/>
    <n v="177.11"/>
    <x v="2"/>
    <x v="1"/>
    <x v="2"/>
    <n v="508.08000000000004"/>
    <n v="1370.38"/>
  </r>
  <r>
    <x v="10488"/>
    <x v="1"/>
    <x v="2"/>
    <n v="1224.6099999999999"/>
    <n v="0.17"/>
    <n v="6"/>
    <d v="2024-03-13T00:00:00"/>
    <d v="2024-03-17T00:00:00"/>
    <x v="1"/>
    <x v="1"/>
    <n v="273.11"/>
    <x v="5"/>
    <x v="1"/>
    <x v="0"/>
    <n v="951.49999999999989"/>
    <n v="7347.66"/>
  </r>
  <r>
    <x v="10489"/>
    <x v="3"/>
    <x v="0"/>
    <n v="4463.43"/>
    <n v="0.46"/>
    <n v="1"/>
    <d v="2023-03-20T00:00:00"/>
    <d v="2023-03-22T00:00:00"/>
    <x v="0"/>
    <x v="0"/>
    <n v="542.87"/>
    <x v="1"/>
    <x v="0"/>
    <x v="0"/>
    <n v="3920.5600000000004"/>
    <n v="4463.43"/>
  </r>
  <r>
    <x v="10490"/>
    <x v="1"/>
    <x v="0"/>
    <n v="1777.4"/>
    <n v="0.42"/>
    <n v="8"/>
    <d v="2023-08-12T00:00:00"/>
    <d v="2023-08-18T00:00:00"/>
    <x v="0"/>
    <x v="0"/>
    <n v="432"/>
    <x v="0"/>
    <x v="0"/>
    <x v="1"/>
    <n v="1345.4"/>
    <n v="14219.2"/>
  </r>
  <r>
    <x v="10491"/>
    <x v="2"/>
    <x v="0"/>
    <n v="4025.67"/>
    <n v="0.34"/>
    <n v="9"/>
    <d v="2023-10-07T00:00:00"/>
    <d v="2023-10-13T00:00:00"/>
    <x v="0"/>
    <x v="2"/>
    <n v="532.02"/>
    <x v="1"/>
    <x v="0"/>
    <x v="2"/>
    <n v="3493.65"/>
    <n v="36231.03"/>
  </r>
  <r>
    <x v="10492"/>
    <x v="0"/>
    <x v="4"/>
    <n v="1329.85"/>
    <n v="0.33"/>
    <n v="5"/>
    <d v="2023-01-23T00:00:00"/>
    <d v="2023-01-29T00:00:00"/>
    <x v="1"/>
    <x v="1"/>
    <n v="179.95"/>
    <x v="2"/>
    <x v="0"/>
    <x v="6"/>
    <n v="1149.8999999999999"/>
    <n v="6649.25"/>
  </r>
  <r>
    <x v="10493"/>
    <x v="2"/>
    <x v="4"/>
    <n v="304.04000000000002"/>
    <n v="0.4"/>
    <n v="6"/>
    <d v="2023-12-11T00:00:00"/>
    <d v="2023-12-12T00:00:00"/>
    <x v="0"/>
    <x v="0"/>
    <n v="65.900000000000006"/>
    <x v="0"/>
    <x v="0"/>
    <x v="10"/>
    <n v="238.14000000000001"/>
    <n v="1824.2400000000002"/>
  </r>
  <r>
    <x v="10494"/>
    <x v="0"/>
    <x v="1"/>
    <n v="2551.96"/>
    <n v="0.08"/>
    <n v="1"/>
    <d v="2024-12-30T00:00:00"/>
    <d v="2025-01-06T00:00:00"/>
    <x v="2"/>
    <x v="2"/>
    <n v="705.33"/>
    <x v="2"/>
    <x v="1"/>
    <x v="10"/>
    <n v="1846.63"/>
    <n v="2551.96"/>
  </r>
  <r>
    <x v="10495"/>
    <x v="0"/>
    <x v="3"/>
    <n v="4473.16"/>
    <n v="0.33"/>
    <n v="6"/>
    <d v="2023-10-04T00:00:00"/>
    <d v="2023-10-11T00:00:00"/>
    <x v="0"/>
    <x v="2"/>
    <n v="722.77"/>
    <x v="4"/>
    <x v="0"/>
    <x v="2"/>
    <n v="3750.39"/>
    <n v="26838.959999999999"/>
  </r>
  <r>
    <x v="10496"/>
    <x v="1"/>
    <x v="2"/>
    <n v="4114.49"/>
    <n v="0.05"/>
    <n v="1"/>
    <d v="2024-12-10T00:00:00"/>
    <d v="2024-12-16T00:00:00"/>
    <x v="0"/>
    <x v="2"/>
    <n v="783.59"/>
    <x v="5"/>
    <x v="1"/>
    <x v="10"/>
    <n v="3330.8999999999996"/>
    <n v="4114.49"/>
  </r>
  <r>
    <x v="10497"/>
    <x v="1"/>
    <x v="2"/>
    <n v="1339.4"/>
    <n v="0.06"/>
    <n v="5"/>
    <d v="2023-05-30T00:00:00"/>
    <d v="2023-06-05T00:00:00"/>
    <x v="1"/>
    <x v="0"/>
    <n v="142.44"/>
    <x v="2"/>
    <x v="0"/>
    <x v="5"/>
    <n v="1196.96"/>
    <n v="6697"/>
  </r>
  <r>
    <x v="10498"/>
    <x v="1"/>
    <x v="2"/>
    <n v="4558.6899999999996"/>
    <n v="0.12"/>
    <n v="9"/>
    <d v="2024-09-25T00:00:00"/>
    <d v="2024-09-27T00:00:00"/>
    <x v="0"/>
    <x v="2"/>
    <n v="991.65"/>
    <x v="4"/>
    <x v="1"/>
    <x v="7"/>
    <n v="3567.0399999999995"/>
    <n v="41028.21"/>
  </r>
  <r>
    <x v="10499"/>
    <x v="3"/>
    <x v="1"/>
    <n v="2450.61"/>
    <n v="0.35"/>
    <n v="5"/>
    <d v="2023-04-19T00:00:00"/>
    <d v="2023-04-23T00:00:00"/>
    <x v="2"/>
    <x v="2"/>
    <n v="311.23"/>
    <x v="0"/>
    <x v="0"/>
    <x v="3"/>
    <n v="2139.38"/>
    <n v="12253.050000000001"/>
  </r>
  <r>
    <x v="10500"/>
    <x v="1"/>
    <x v="1"/>
    <n v="340.1"/>
    <n v="0.45"/>
    <n v="3"/>
    <d v="2024-12-15T00:00:00"/>
    <d v="2024-12-18T00:00:00"/>
    <x v="2"/>
    <x v="0"/>
    <n v="92.45"/>
    <x v="2"/>
    <x v="1"/>
    <x v="10"/>
    <n v="247.65000000000003"/>
    <n v="1020.3000000000001"/>
  </r>
  <r>
    <x v="10501"/>
    <x v="3"/>
    <x v="0"/>
    <n v="236.83"/>
    <n v="0.35"/>
    <n v="4"/>
    <d v="2023-10-13T00:00:00"/>
    <d v="2023-10-18T00:00:00"/>
    <x v="1"/>
    <x v="1"/>
    <n v="11.95"/>
    <x v="1"/>
    <x v="0"/>
    <x v="2"/>
    <n v="224.88000000000002"/>
    <n v="947.32"/>
  </r>
  <r>
    <x v="10502"/>
    <x v="1"/>
    <x v="3"/>
    <n v="2477.06"/>
    <n v="0.21"/>
    <n v="3"/>
    <d v="2023-10-14T00:00:00"/>
    <d v="2023-10-17T00:00:00"/>
    <x v="1"/>
    <x v="2"/>
    <n v="420.12"/>
    <x v="0"/>
    <x v="0"/>
    <x v="2"/>
    <n v="2056.94"/>
    <n v="7431.18"/>
  </r>
  <r>
    <x v="10503"/>
    <x v="0"/>
    <x v="0"/>
    <n v="2776.98"/>
    <n v="0.26"/>
    <n v="4"/>
    <d v="2023-10-16T00:00:00"/>
    <d v="2023-10-19T00:00:00"/>
    <x v="0"/>
    <x v="2"/>
    <n v="716.13"/>
    <x v="1"/>
    <x v="0"/>
    <x v="2"/>
    <n v="2060.85"/>
    <n v="11107.92"/>
  </r>
  <r>
    <x v="10504"/>
    <x v="3"/>
    <x v="1"/>
    <n v="491.57"/>
    <n v="0.36"/>
    <n v="6"/>
    <d v="2023-03-17T00:00:00"/>
    <d v="2023-03-19T00:00:00"/>
    <x v="0"/>
    <x v="2"/>
    <n v="60.69"/>
    <x v="5"/>
    <x v="0"/>
    <x v="0"/>
    <n v="430.88"/>
    <n v="2949.42"/>
  </r>
  <r>
    <x v="10505"/>
    <x v="2"/>
    <x v="4"/>
    <n v="4618.9799999999996"/>
    <n v="0.31"/>
    <n v="3"/>
    <d v="2024-02-15T00:00:00"/>
    <d v="2024-02-21T00:00:00"/>
    <x v="0"/>
    <x v="1"/>
    <n v="791.05"/>
    <x v="2"/>
    <x v="1"/>
    <x v="8"/>
    <n v="3827.9299999999994"/>
    <n v="13856.939999999999"/>
  </r>
  <r>
    <x v="10506"/>
    <x v="3"/>
    <x v="0"/>
    <n v="3619.26"/>
    <n v="0.26"/>
    <n v="5"/>
    <d v="2023-09-07T00:00:00"/>
    <d v="2023-09-12T00:00:00"/>
    <x v="0"/>
    <x v="0"/>
    <n v="276.64"/>
    <x v="5"/>
    <x v="0"/>
    <x v="7"/>
    <n v="3342.6200000000003"/>
    <n v="18096.300000000003"/>
  </r>
  <r>
    <x v="10507"/>
    <x v="3"/>
    <x v="1"/>
    <n v="4026.28"/>
    <n v="0.12"/>
    <n v="7"/>
    <d v="2023-03-19T00:00:00"/>
    <d v="2023-03-25T00:00:00"/>
    <x v="0"/>
    <x v="1"/>
    <n v="318.02999999999997"/>
    <x v="1"/>
    <x v="0"/>
    <x v="0"/>
    <n v="3708.25"/>
    <n v="28183.960000000003"/>
  </r>
  <r>
    <x v="10508"/>
    <x v="2"/>
    <x v="1"/>
    <n v="2961.71"/>
    <n v="0.31"/>
    <n v="1"/>
    <d v="2023-11-10T00:00:00"/>
    <d v="2023-11-14T00:00:00"/>
    <x v="0"/>
    <x v="0"/>
    <n v="619.95000000000005"/>
    <x v="3"/>
    <x v="0"/>
    <x v="11"/>
    <n v="2341.7600000000002"/>
    <n v="2961.71"/>
  </r>
  <r>
    <x v="10509"/>
    <x v="3"/>
    <x v="4"/>
    <n v="3351.37"/>
    <n v="0.01"/>
    <n v="3"/>
    <d v="2024-07-29T00:00:00"/>
    <d v="2024-08-02T00:00:00"/>
    <x v="0"/>
    <x v="2"/>
    <n v="844.65"/>
    <x v="1"/>
    <x v="1"/>
    <x v="4"/>
    <n v="2506.7199999999998"/>
    <n v="10054.11"/>
  </r>
  <r>
    <x v="10510"/>
    <x v="0"/>
    <x v="4"/>
    <n v="2000.52"/>
    <n v="0.28000000000000003"/>
    <n v="6"/>
    <d v="2023-04-19T00:00:00"/>
    <d v="2023-04-23T00:00:00"/>
    <x v="2"/>
    <x v="1"/>
    <n v="130.28"/>
    <x v="5"/>
    <x v="0"/>
    <x v="3"/>
    <n v="1870.24"/>
    <n v="12003.119999999999"/>
  </r>
  <r>
    <x v="10511"/>
    <x v="1"/>
    <x v="4"/>
    <n v="3428.56"/>
    <n v="0.41"/>
    <n v="2"/>
    <d v="2024-09-17T00:00:00"/>
    <d v="2024-09-21T00:00:00"/>
    <x v="2"/>
    <x v="2"/>
    <n v="354.16"/>
    <x v="0"/>
    <x v="1"/>
    <x v="7"/>
    <n v="3074.4"/>
    <n v="6857.12"/>
  </r>
  <r>
    <x v="10512"/>
    <x v="2"/>
    <x v="3"/>
    <n v="4893.1000000000004"/>
    <n v="0.09"/>
    <n v="8"/>
    <d v="2023-11-24T00:00:00"/>
    <d v="2023-11-30T00:00:00"/>
    <x v="1"/>
    <x v="0"/>
    <n v="771.49"/>
    <x v="0"/>
    <x v="0"/>
    <x v="11"/>
    <n v="4121.6100000000006"/>
    <n v="39144.800000000003"/>
  </r>
  <r>
    <x v="10513"/>
    <x v="1"/>
    <x v="1"/>
    <n v="3273.81"/>
    <n v="0.06"/>
    <n v="7"/>
    <d v="2023-08-20T00:00:00"/>
    <d v="2023-08-22T00:00:00"/>
    <x v="1"/>
    <x v="2"/>
    <n v="948.06"/>
    <x v="5"/>
    <x v="0"/>
    <x v="1"/>
    <n v="2325.75"/>
    <n v="22916.67"/>
  </r>
  <r>
    <x v="10514"/>
    <x v="0"/>
    <x v="4"/>
    <n v="1774.01"/>
    <n v="0.49"/>
    <n v="2"/>
    <d v="2024-04-21T00:00:00"/>
    <d v="2024-04-28T00:00:00"/>
    <x v="1"/>
    <x v="0"/>
    <n v="131.21"/>
    <x v="2"/>
    <x v="1"/>
    <x v="3"/>
    <n v="1642.8"/>
    <n v="3548.02"/>
  </r>
  <r>
    <x v="10515"/>
    <x v="2"/>
    <x v="3"/>
    <n v="1497.67"/>
    <n v="0.42"/>
    <n v="5"/>
    <d v="2024-06-21T00:00:00"/>
    <d v="2024-06-26T00:00:00"/>
    <x v="0"/>
    <x v="0"/>
    <n v="360.78"/>
    <x v="2"/>
    <x v="1"/>
    <x v="9"/>
    <n v="1136.8900000000001"/>
    <n v="7488.35"/>
  </r>
  <r>
    <x v="10516"/>
    <x v="1"/>
    <x v="2"/>
    <n v="4820.3999999999996"/>
    <n v="0.15"/>
    <n v="4"/>
    <d v="2024-11-19T00:00:00"/>
    <d v="2024-11-23T00:00:00"/>
    <x v="2"/>
    <x v="2"/>
    <n v="977.95"/>
    <x v="0"/>
    <x v="1"/>
    <x v="11"/>
    <n v="3842.45"/>
    <n v="19281.599999999999"/>
  </r>
  <r>
    <x v="10517"/>
    <x v="1"/>
    <x v="2"/>
    <n v="1006.51"/>
    <n v="0.1"/>
    <n v="2"/>
    <d v="2024-03-03T00:00:00"/>
    <d v="2024-03-04T00:00:00"/>
    <x v="0"/>
    <x v="1"/>
    <n v="156.1"/>
    <x v="0"/>
    <x v="1"/>
    <x v="0"/>
    <n v="850.41"/>
    <n v="2013.02"/>
  </r>
  <r>
    <x v="10518"/>
    <x v="0"/>
    <x v="2"/>
    <n v="4050.36"/>
    <n v="0.17"/>
    <n v="4"/>
    <d v="2024-07-08T00:00:00"/>
    <d v="2024-07-15T00:00:00"/>
    <x v="0"/>
    <x v="2"/>
    <n v="499.39"/>
    <x v="1"/>
    <x v="1"/>
    <x v="4"/>
    <n v="3550.9700000000003"/>
    <n v="16201.44"/>
  </r>
  <r>
    <x v="10519"/>
    <x v="1"/>
    <x v="1"/>
    <n v="2379.79"/>
    <n v="0.22"/>
    <n v="9"/>
    <d v="2023-02-18T00:00:00"/>
    <d v="2023-02-22T00:00:00"/>
    <x v="2"/>
    <x v="1"/>
    <n v="342"/>
    <x v="4"/>
    <x v="0"/>
    <x v="8"/>
    <n v="2037.79"/>
    <n v="21418.11"/>
  </r>
  <r>
    <x v="10520"/>
    <x v="0"/>
    <x v="3"/>
    <n v="2274.42"/>
    <n v="0.41"/>
    <n v="2"/>
    <d v="2023-06-29T00:00:00"/>
    <d v="2023-07-06T00:00:00"/>
    <x v="0"/>
    <x v="0"/>
    <n v="354.17"/>
    <x v="2"/>
    <x v="0"/>
    <x v="9"/>
    <n v="1920.25"/>
    <n v="4548.84"/>
  </r>
  <r>
    <x v="10521"/>
    <x v="3"/>
    <x v="3"/>
    <n v="3762.94"/>
    <n v="0.12"/>
    <n v="6"/>
    <d v="2023-11-23T00:00:00"/>
    <d v="2023-11-25T00:00:00"/>
    <x v="1"/>
    <x v="2"/>
    <n v="1011.69"/>
    <x v="4"/>
    <x v="0"/>
    <x v="11"/>
    <n v="2751.25"/>
    <n v="22577.64"/>
  </r>
  <r>
    <x v="10522"/>
    <x v="0"/>
    <x v="2"/>
    <n v="825.39"/>
    <n v="0.36"/>
    <n v="4"/>
    <d v="2024-11-02T00:00:00"/>
    <d v="2024-11-03T00:00:00"/>
    <x v="0"/>
    <x v="2"/>
    <n v="244.72"/>
    <x v="0"/>
    <x v="1"/>
    <x v="11"/>
    <n v="580.66999999999996"/>
    <n v="3301.56"/>
  </r>
  <r>
    <x v="10523"/>
    <x v="3"/>
    <x v="0"/>
    <n v="2384.85"/>
    <n v="0.46"/>
    <n v="8"/>
    <d v="2024-09-09T00:00:00"/>
    <d v="2024-09-12T00:00:00"/>
    <x v="2"/>
    <x v="1"/>
    <n v="689.62"/>
    <x v="0"/>
    <x v="1"/>
    <x v="7"/>
    <n v="1695.23"/>
    <n v="19078.8"/>
  </r>
  <r>
    <x v="10524"/>
    <x v="2"/>
    <x v="2"/>
    <n v="275.58999999999997"/>
    <n v="0.19"/>
    <n v="4"/>
    <d v="2023-04-23T00:00:00"/>
    <d v="2023-04-30T00:00:00"/>
    <x v="1"/>
    <x v="1"/>
    <n v="23.86"/>
    <x v="4"/>
    <x v="0"/>
    <x v="3"/>
    <n v="251.72999999999996"/>
    <n v="1102.3599999999999"/>
  </r>
  <r>
    <x v="10525"/>
    <x v="1"/>
    <x v="1"/>
    <n v="3384.99"/>
    <n v="0.01"/>
    <n v="9"/>
    <d v="2023-09-07T00:00:00"/>
    <d v="2023-09-09T00:00:00"/>
    <x v="0"/>
    <x v="0"/>
    <n v="193.8"/>
    <x v="2"/>
    <x v="0"/>
    <x v="7"/>
    <n v="3191.1899999999996"/>
    <n v="30464.909999999996"/>
  </r>
  <r>
    <x v="10526"/>
    <x v="0"/>
    <x v="2"/>
    <n v="386.05"/>
    <n v="0.41"/>
    <n v="3"/>
    <d v="2024-06-13T00:00:00"/>
    <d v="2024-06-19T00:00:00"/>
    <x v="0"/>
    <x v="1"/>
    <n v="39.840000000000003"/>
    <x v="2"/>
    <x v="1"/>
    <x v="9"/>
    <n v="346.21000000000004"/>
    <n v="1158.1500000000001"/>
  </r>
  <r>
    <x v="10527"/>
    <x v="0"/>
    <x v="2"/>
    <n v="527.72"/>
    <n v="0.35"/>
    <n v="7"/>
    <d v="2023-05-03T00:00:00"/>
    <d v="2023-05-07T00:00:00"/>
    <x v="0"/>
    <x v="1"/>
    <n v="66.44"/>
    <x v="0"/>
    <x v="0"/>
    <x v="5"/>
    <n v="461.28000000000003"/>
    <n v="3694.04"/>
  </r>
  <r>
    <x v="10528"/>
    <x v="1"/>
    <x v="3"/>
    <n v="4239.6499999999996"/>
    <n v="7.0000000000000007E-2"/>
    <n v="5"/>
    <d v="2024-11-02T00:00:00"/>
    <d v="2024-11-07T00:00:00"/>
    <x v="1"/>
    <x v="1"/>
    <n v="698.99"/>
    <x v="3"/>
    <x v="1"/>
    <x v="11"/>
    <n v="3540.66"/>
    <n v="21198.25"/>
  </r>
  <r>
    <x v="10529"/>
    <x v="1"/>
    <x v="2"/>
    <n v="2270.48"/>
    <n v="0.3"/>
    <n v="1"/>
    <d v="2023-07-01T00:00:00"/>
    <d v="2023-07-06T00:00:00"/>
    <x v="1"/>
    <x v="2"/>
    <n v="404.4"/>
    <x v="3"/>
    <x v="0"/>
    <x v="4"/>
    <n v="1866.08"/>
    <n v="2270.48"/>
  </r>
  <r>
    <x v="10530"/>
    <x v="2"/>
    <x v="4"/>
    <n v="1084.78"/>
    <n v="0.41"/>
    <n v="3"/>
    <d v="2024-05-11T00:00:00"/>
    <d v="2024-05-12T00:00:00"/>
    <x v="1"/>
    <x v="1"/>
    <n v="154.78"/>
    <x v="0"/>
    <x v="1"/>
    <x v="5"/>
    <n v="930"/>
    <n v="3254.34"/>
  </r>
  <r>
    <x v="10531"/>
    <x v="2"/>
    <x v="4"/>
    <n v="3003.66"/>
    <n v="0.09"/>
    <n v="9"/>
    <d v="2024-08-18T00:00:00"/>
    <d v="2024-08-20T00:00:00"/>
    <x v="0"/>
    <x v="0"/>
    <n v="844.01"/>
    <x v="1"/>
    <x v="1"/>
    <x v="1"/>
    <n v="2159.6499999999996"/>
    <n v="27032.94"/>
  </r>
  <r>
    <x v="10532"/>
    <x v="0"/>
    <x v="0"/>
    <n v="2644.49"/>
    <n v="0.11"/>
    <n v="9"/>
    <d v="2024-11-13T00:00:00"/>
    <d v="2024-11-14T00:00:00"/>
    <x v="2"/>
    <x v="1"/>
    <n v="611.48"/>
    <x v="3"/>
    <x v="1"/>
    <x v="11"/>
    <n v="2033.0099999999998"/>
    <n v="23800.409999999996"/>
  </r>
  <r>
    <x v="10533"/>
    <x v="2"/>
    <x v="1"/>
    <n v="2113.4499999999998"/>
    <n v="0.1"/>
    <n v="5"/>
    <d v="2024-11-11T00:00:00"/>
    <d v="2024-11-17T00:00:00"/>
    <x v="2"/>
    <x v="2"/>
    <n v="472.53"/>
    <x v="0"/>
    <x v="1"/>
    <x v="11"/>
    <n v="1640.9199999999998"/>
    <n v="10567.25"/>
  </r>
  <r>
    <x v="10534"/>
    <x v="3"/>
    <x v="1"/>
    <n v="4536.54"/>
    <n v="0.5"/>
    <n v="5"/>
    <d v="2023-05-16T00:00:00"/>
    <d v="2023-05-17T00:00:00"/>
    <x v="2"/>
    <x v="1"/>
    <n v="881.43"/>
    <x v="2"/>
    <x v="0"/>
    <x v="5"/>
    <n v="3655.11"/>
    <n v="22682.7"/>
  </r>
  <r>
    <x v="10535"/>
    <x v="2"/>
    <x v="3"/>
    <n v="3772.34"/>
    <n v="0.11"/>
    <n v="4"/>
    <d v="2024-09-28T00:00:00"/>
    <d v="2024-10-04T00:00:00"/>
    <x v="2"/>
    <x v="1"/>
    <n v="714.96"/>
    <x v="2"/>
    <x v="1"/>
    <x v="7"/>
    <n v="3057.38"/>
    <n v="15089.36"/>
  </r>
  <r>
    <x v="10536"/>
    <x v="2"/>
    <x v="1"/>
    <n v="842.81"/>
    <n v="0.13"/>
    <n v="4"/>
    <d v="2024-06-04T00:00:00"/>
    <d v="2024-06-09T00:00:00"/>
    <x v="0"/>
    <x v="1"/>
    <n v="133.06"/>
    <x v="1"/>
    <x v="1"/>
    <x v="9"/>
    <n v="709.75"/>
    <n v="3371.24"/>
  </r>
  <r>
    <x v="10537"/>
    <x v="0"/>
    <x v="0"/>
    <n v="2896.8"/>
    <n v="0.02"/>
    <n v="4"/>
    <d v="2024-08-12T00:00:00"/>
    <d v="2024-08-19T00:00:00"/>
    <x v="1"/>
    <x v="1"/>
    <n v="463.02"/>
    <x v="3"/>
    <x v="1"/>
    <x v="1"/>
    <n v="2433.7800000000002"/>
    <n v="11587.2"/>
  </r>
  <r>
    <x v="10538"/>
    <x v="3"/>
    <x v="4"/>
    <n v="534.85"/>
    <n v="0.49"/>
    <n v="2"/>
    <d v="2024-03-05T00:00:00"/>
    <d v="2024-03-07T00:00:00"/>
    <x v="0"/>
    <x v="0"/>
    <n v="152.34"/>
    <x v="1"/>
    <x v="1"/>
    <x v="0"/>
    <n v="382.51"/>
    <n v="1069.7"/>
  </r>
  <r>
    <x v="10539"/>
    <x v="2"/>
    <x v="3"/>
    <n v="1298.8"/>
    <n v="0.12"/>
    <n v="7"/>
    <d v="2024-06-28T00:00:00"/>
    <d v="2024-07-05T00:00:00"/>
    <x v="1"/>
    <x v="0"/>
    <n v="255.85"/>
    <x v="3"/>
    <x v="1"/>
    <x v="9"/>
    <n v="1042.95"/>
    <n v="9091.6"/>
  </r>
  <r>
    <x v="10540"/>
    <x v="3"/>
    <x v="4"/>
    <n v="4558.32"/>
    <n v="0.36"/>
    <n v="3"/>
    <d v="2023-11-10T00:00:00"/>
    <d v="2023-11-15T00:00:00"/>
    <x v="0"/>
    <x v="0"/>
    <n v="700.71"/>
    <x v="2"/>
    <x v="0"/>
    <x v="11"/>
    <n v="3857.6099999999997"/>
    <n v="13674.96"/>
  </r>
  <r>
    <x v="10541"/>
    <x v="3"/>
    <x v="0"/>
    <n v="2364.19"/>
    <n v="0.01"/>
    <n v="1"/>
    <d v="2023-03-20T00:00:00"/>
    <d v="2023-03-22T00:00:00"/>
    <x v="0"/>
    <x v="1"/>
    <n v="407.65"/>
    <x v="5"/>
    <x v="0"/>
    <x v="0"/>
    <n v="1956.54"/>
    <n v="2364.19"/>
  </r>
  <r>
    <x v="10542"/>
    <x v="3"/>
    <x v="3"/>
    <n v="4471.32"/>
    <n v="0.39"/>
    <n v="3"/>
    <d v="2023-08-10T00:00:00"/>
    <d v="2023-08-15T00:00:00"/>
    <x v="1"/>
    <x v="1"/>
    <n v="1262.54"/>
    <x v="5"/>
    <x v="0"/>
    <x v="1"/>
    <n v="3208.7799999999997"/>
    <n v="13413.96"/>
  </r>
  <r>
    <x v="10543"/>
    <x v="1"/>
    <x v="2"/>
    <n v="913.39"/>
    <n v="0.38"/>
    <n v="9"/>
    <d v="2023-12-16T00:00:00"/>
    <d v="2023-12-18T00:00:00"/>
    <x v="1"/>
    <x v="1"/>
    <n v="124.57"/>
    <x v="4"/>
    <x v="0"/>
    <x v="10"/>
    <n v="788.81999999999994"/>
    <n v="8220.51"/>
  </r>
  <r>
    <x v="10544"/>
    <x v="1"/>
    <x v="1"/>
    <n v="1106.17"/>
    <n v="0.04"/>
    <n v="9"/>
    <d v="2023-08-20T00:00:00"/>
    <d v="2023-08-23T00:00:00"/>
    <x v="0"/>
    <x v="0"/>
    <n v="331.17"/>
    <x v="4"/>
    <x v="0"/>
    <x v="1"/>
    <n v="775"/>
    <n v="9955.5300000000007"/>
  </r>
  <r>
    <x v="10545"/>
    <x v="1"/>
    <x v="0"/>
    <n v="1828.84"/>
    <n v="0.06"/>
    <n v="7"/>
    <d v="2023-03-24T00:00:00"/>
    <d v="2023-03-29T00:00:00"/>
    <x v="1"/>
    <x v="1"/>
    <n v="268.7"/>
    <x v="1"/>
    <x v="0"/>
    <x v="0"/>
    <n v="1560.1399999999999"/>
    <n v="12801.88"/>
  </r>
  <r>
    <x v="10546"/>
    <x v="1"/>
    <x v="3"/>
    <n v="1895"/>
    <n v="0.15"/>
    <n v="1"/>
    <d v="2023-10-31T00:00:00"/>
    <d v="2023-11-06T00:00:00"/>
    <x v="1"/>
    <x v="1"/>
    <n v="470.05"/>
    <x v="3"/>
    <x v="0"/>
    <x v="2"/>
    <n v="1424.95"/>
    <n v="1895"/>
  </r>
  <r>
    <x v="10547"/>
    <x v="0"/>
    <x v="4"/>
    <n v="3751.86"/>
    <n v="0.18"/>
    <n v="6"/>
    <d v="2024-10-12T00:00:00"/>
    <d v="2024-10-15T00:00:00"/>
    <x v="0"/>
    <x v="0"/>
    <n v="251.41"/>
    <x v="1"/>
    <x v="1"/>
    <x v="2"/>
    <n v="3500.4500000000003"/>
    <n v="22511.16"/>
  </r>
  <r>
    <x v="10548"/>
    <x v="2"/>
    <x v="3"/>
    <n v="3037.11"/>
    <n v="0.39"/>
    <n v="1"/>
    <d v="2024-04-29T00:00:00"/>
    <d v="2024-05-06T00:00:00"/>
    <x v="2"/>
    <x v="1"/>
    <n v="462.41"/>
    <x v="4"/>
    <x v="1"/>
    <x v="3"/>
    <n v="2574.7000000000003"/>
    <n v="3037.11"/>
  </r>
  <r>
    <x v="10549"/>
    <x v="1"/>
    <x v="2"/>
    <n v="2810.92"/>
    <n v="0.03"/>
    <n v="2"/>
    <d v="2023-11-26T00:00:00"/>
    <d v="2023-12-03T00:00:00"/>
    <x v="0"/>
    <x v="0"/>
    <n v="243.61"/>
    <x v="5"/>
    <x v="0"/>
    <x v="11"/>
    <n v="2567.31"/>
    <n v="5621.84"/>
  </r>
  <r>
    <x v="10550"/>
    <x v="0"/>
    <x v="0"/>
    <n v="3051.64"/>
    <n v="0.33"/>
    <n v="3"/>
    <d v="2024-10-01T00:00:00"/>
    <d v="2024-10-02T00:00:00"/>
    <x v="0"/>
    <x v="1"/>
    <n v="375.21"/>
    <x v="0"/>
    <x v="1"/>
    <x v="2"/>
    <n v="2676.43"/>
    <n v="9154.92"/>
  </r>
  <r>
    <x v="10551"/>
    <x v="2"/>
    <x v="3"/>
    <n v="3687.74"/>
    <n v="0.11"/>
    <n v="6"/>
    <d v="2023-12-22T00:00:00"/>
    <d v="2023-12-27T00:00:00"/>
    <x v="0"/>
    <x v="0"/>
    <n v="557.88"/>
    <x v="0"/>
    <x v="0"/>
    <x v="10"/>
    <n v="3129.8599999999997"/>
    <n v="22126.44"/>
  </r>
  <r>
    <x v="10552"/>
    <x v="1"/>
    <x v="0"/>
    <n v="4474.8"/>
    <n v="0.19"/>
    <n v="7"/>
    <d v="2024-03-20T00:00:00"/>
    <d v="2024-03-27T00:00:00"/>
    <x v="0"/>
    <x v="0"/>
    <n v="849.95"/>
    <x v="5"/>
    <x v="1"/>
    <x v="0"/>
    <n v="3624.8500000000004"/>
    <n v="31323.600000000002"/>
  </r>
  <r>
    <x v="10553"/>
    <x v="2"/>
    <x v="0"/>
    <n v="2132.23"/>
    <n v="0"/>
    <n v="8"/>
    <d v="2023-03-29T00:00:00"/>
    <d v="2023-04-04T00:00:00"/>
    <x v="2"/>
    <x v="1"/>
    <n v="180.89"/>
    <x v="0"/>
    <x v="0"/>
    <x v="0"/>
    <n v="1951.3400000000001"/>
    <n v="17057.84"/>
  </r>
  <r>
    <x v="10554"/>
    <x v="1"/>
    <x v="4"/>
    <n v="4034.34"/>
    <n v="0.15"/>
    <n v="9"/>
    <d v="2023-09-28T00:00:00"/>
    <d v="2023-09-29T00:00:00"/>
    <x v="1"/>
    <x v="1"/>
    <n v="649.01"/>
    <x v="4"/>
    <x v="0"/>
    <x v="7"/>
    <n v="3385.33"/>
    <n v="36309.06"/>
  </r>
  <r>
    <x v="10555"/>
    <x v="0"/>
    <x v="1"/>
    <n v="2525.9699999999998"/>
    <n v="0.09"/>
    <n v="7"/>
    <d v="2024-06-24T00:00:00"/>
    <d v="2024-06-29T00:00:00"/>
    <x v="2"/>
    <x v="1"/>
    <n v="714.45"/>
    <x v="3"/>
    <x v="1"/>
    <x v="9"/>
    <n v="1811.5199999999998"/>
    <n v="17681.789999999997"/>
  </r>
  <r>
    <x v="10556"/>
    <x v="3"/>
    <x v="2"/>
    <n v="3638.18"/>
    <n v="0.25"/>
    <n v="6"/>
    <d v="2023-06-04T00:00:00"/>
    <d v="2023-06-05T00:00:00"/>
    <x v="1"/>
    <x v="2"/>
    <n v="643.57000000000005"/>
    <x v="5"/>
    <x v="0"/>
    <x v="9"/>
    <n v="2994.6099999999997"/>
    <n v="21829.079999999998"/>
  </r>
  <r>
    <x v="10557"/>
    <x v="3"/>
    <x v="3"/>
    <n v="4386.6400000000003"/>
    <n v="0.08"/>
    <n v="5"/>
    <d v="2023-01-14T00:00:00"/>
    <d v="2023-01-18T00:00:00"/>
    <x v="2"/>
    <x v="0"/>
    <n v="293.63"/>
    <x v="2"/>
    <x v="0"/>
    <x v="6"/>
    <n v="4093.01"/>
    <n v="21933.200000000001"/>
  </r>
  <r>
    <x v="10558"/>
    <x v="2"/>
    <x v="1"/>
    <n v="257.85000000000002"/>
    <n v="0.42"/>
    <n v="2"/>
    <d v="2024-05-23T00:00:00"/>
    <d v="2024-05-30T00:00:00"/>
    <x v="0"/>
    <x v="0"/>
    <n v="25.56"/>
    <x v="2"/>
    <x v="1"/>
    <x v="5"/>
    <n v="232.29000000000002"/>
    <n v="515.70000000000005"/>
  </r>
  <r>
    <x v="10559"/>
    <x v="0"/>
    <x v="4"/>
    <n v="2778.49"/>
    <n v="0.44"/>
    <n v="8"/>
    <d v="2024-07-02T00:00:00"/>
    <d v="2024-07-04T00:00:00"/>
    <x v="2"/>
    <x v="0"/>
    <n v="695.64"/>
    <x v="3"/>
    <x v="1"/>
    <x v="4"/>
    <n v="2082.85"/>
    <n v="22227.919999999998"/>
  </r>
  <r>
    <x v="10560"/>
    <x v="3"/>
    <x v="1"/>
    <n v="4947.97"/>
    <n v="0.42"/>
    <n v="5"/>
    <d v="2024-04-28T00:00:00"/>
    <d v="2024-04-29T00:00:00"/>
    <x v="2"/>
    <x v="0"/>
    <n v="625.52"/>
    <x v="0"/>
    <x v="1"/>
    <x v="3"/>
    <n v="4322.4500000000007"/>
    <n v="24739.850000000002"/>
  </r>
  <r>
    <x v="10561"/>
    <x v="1"/>
    <x v="0"/>
    <n v="2531.5"/>
    <n v="0.49"/>
    <n v="2"/>
    <d v="2023-08-04T00:00:00"/>
    <d v="2023-08-06T00:00:00"/>
    <x v="0"/>
    <x v="2"/>
    <n v="663.92"/>
    <x v="2"/>
    <x v="0"/>
    <x v="1"/>
    <n v="1867.58"/>
    <n v="5063"/>
  </r>
  <r>
    <x v="10562"/>
    <x v="3"/>
    <x v="0"/>
    <n v="4335.09"/>
    <n v="0.46"/>
    <n v="3"/>
    <d v="2023-02-18T00:00:00"/>
    <d v="2023-02-19T00:00:00"/>
    <x v="2"/>
    <x v="0"/>
    <n v="542.89"/>
    <x v="1"/>
    <x v="0"/>
    <x v="8"/>
    <n v="3792.2000000000003"/>
    <n v="13005.27"/>
  </r>
  <r>
    <x v="10563"/>
    <x v="2"/>
    <x v="2"/>
    <n v="1010.91"/>
    <n v="0.14000000000000001"/>
    <n v="7"/>
    <d v="2024-03-17T00:00:00"/>
    <d v="2024-03-22T00:00:00"/>
    <x v="1"/>
    <x v="2"/>
    <n v="191.84"/>
    <x v="2"/>
    <x v="1"/>
    <x v="0"/>
    <n v="819.06999999999994"/>
    <n v="7076.37"/>
  </r>
  <r>
    <x v="10564"/>
    <x v="2"/>
    <x v="3"/>
    <n v="3061.01"/>
    <n v="0.16"/>
    <n v="8"/>
    <d v="2023-01-15T00:00:00"/>
    <d v="2023-01-17T00:00:00"/>
    <x v="0"/>
    <x v="0"/>
    <n v="601.54"/>
    <x v="5"/>
    <x v="0"/>
    <x v="6"/>
    <n v="2459.4700000000003"/>
    <n v="24488.080000000002"/>
  </r>
  <r>
    <x v="10565"/>
    <x v="0"/>
    <x v="3"/>
    <n v="4364.5"/>
    <n v="0.27"/>
    <n v="5"/>
    <d v="2024-05-31T00:00:00"/>
    <d v="2024-06-06T00:00:00"/>
    <x v="1"/>
    <x v="2"/>
    <n v="931.44"/>
    <x v="0"/>
    <x v="1"/>
    <x v="5"/>
    <n v="3433.06"/>
    <n v="21822.5"/>
  </r>
  <r>
    <x v="10566"/>
    <x v="2"/>
    <x v="4"/>
    <n v="2214.5100000000002"/>
    <n v="0.19"/>
    <n v="8"/>
    <d v="2024-08-31T00:00:00"/>
    <d v="2024-09-02T00:00:00"/>
    <x v="1"/>
    <x v="0"/>
    <n v="521.59"/>
    <x v="0"/>
    <x v="1"/>
    <x v="1"/>
    <n v="1692.92"/>
    <n v="17716.080000000002"/>
  </r>
  <r>
    <x v="10567"/>
    <x v="3"/>
    <x v="2"/>
    <n v="2484.94"/>
    <n v="0.48"/>
    <n v="6"/>
    <d v="2023-10-30T00:00:00"/>
    <d v="2023-11-02T00:00:00"/>
    <x v="0"/>
    <x v="2"/>
    <n v="742.92"/>
    <x v="3"/>
    <x v="0"/>
    <x v="2"/>
    <n v="1742.02"/>
    <n v="14909.64"/>
  </r>
  <r>
    <x v="10568"/>
    <x v="3"/>
    <x v="3"/>
    <n v="501.89"/>
    <n v="0.17"/>
    <n v="2"/>
    <d v="2023-10-17T00:00:00"/>
    <d v="2023-10-23T00:00:00"/>
    <x v="1"/>
    <x v="0"/>
    <n v="25.95"/>
    <x v="1"/>
    <x v="0"/>
    <x v="2"/>
    <n v="475.94"/>
    <n v="1003.78"/>
  </r>
  <r>
    <x v="10569"/>
    <x v="3"/>
    <x v="0"/>
    <n v="306.64"/>
    <n v="0.37"/>
    <n v="2"/>
    <d v="2023-05-16T00:00:00"/>
    <d v="2023-05-22T00:00:00"/>
    <x v="1"/>
    <x v="2"/>
    <n v="74.77"/>
    <x v="5"/>
    <x v="0"/>
    <x v="5"/>
    <n v="231.87"/>
    <n v="613.28"/>
  </r>
  <r>
    <x v="10570"/>
    <x v="3"/>
    <x v="2"/>
    <n v="2396.67"/>
    <n v="0.28999999999999998"/>
    <n v="8"/>
    <d v="2023-08-26T00:00:00"/>
    <d v="2023-09-01T00:00:00"/>
    <x v="0"/>
    <x v="2"/>
    <n v="598.54"/>
    <x v="3"/>
    <x v="0"/>
    <x v="1"/>
    <n v="1798.13"/>
    <n v="19173.36"/>
  </r>
  <r>
    <x v="10571"/>
    <x v="0"/>
    <x v="1"/>
    <n v="4233.03"/>
    <n v="0.48"/>
    <n v="4"/>
    <d v="2024-07-19T00:00:00"/>
    <d v="2024-07-21T00:00:00"/>
    <x v="0"/>
    <x v="1"/>
    <n v="437.7"/>
    <x v="4"/>
    <x v="1"/>
    <x v="4"/>
    <n v="3795.33"/>
    <n v="16932.12"/>
  </r>
  <r>
    <x v="10572"/>
    <x v="1"/>
    <x v="2"/>
    <n v="4663.49"/>
    <n v="0.37"/>
    <n v="8"/>
    <d v="2023-03-28T00:00:00"/>
    <d v="2023-03-30T00:00:00"/>
    <x v="2"/>
    <x v="0"/>
    <n v="554.22"/>
    <x v="3"/>
    <x v="0"/>
    <x v="0"/>
    <n v="4109.2699999999995"/>
    <n v="37307.919999999998"/>
  </r>
  <r>
    <x v="10573"/>
    <x v="1"/>
    <x v="2"/>
    <n v="3327.4"/>
    <n v="0.15"/>
    <n v="9"/>
    <d v="2023-08-16T00:00:00"/>
    <d v="2023-08-18T00:00:00"/>
    <x v="0"/>
    <x v="1"/>
    <n v="664.75"/>
    <x v="4"/>
    <x v="0"/>
    <x v="1"/>
    <n v="2662.65"/>
    <n v="29946.600000000002"/>
  </r>
  <r>
    <x v="10574"/>
    <x v="0"/>
    <x v="3"/>
    <n v="4149.3500000000004"/>
    <n v="0.1"/>
    <n v="6"/>
    <d v="2024-07-25T00:00:00"/>
    <d v="2024-07-31T00:00:00"/>
    <x v="2"/>
    <x v="2"/>
    <n v="425.52"/>
    <x v="0"/>
    <x v="1"/>
    <x v="4"/>
    <n v="3723.8300000000004"/>
    <n v="24896.100000000002"/>
  </r>
  <r>
    <x v="10575"/>
    <x v="2"/>
    <x v="4"/>
    <n v="3700.79"/>
    <n v="0.43"/>
    <n v="9"/>
    <d v="2024-03-05T00:00:00"/>
    <d v="2024-03-06T00:00:00"/>
    <x v="0"/>
    <x v="1"/>
    <n v="742.53"/>
    <x v="3"/>
    <x v="1"/>
    <x v="0"/>
    <n v="2958.26"/>
    <n v="33307.11"/>
  </r>
  <r>
    <x v="10576"/>
    <x v="1"/>
    <x v="4"/>
    <n v="3537.28"/>
    <n v="0.46"/>
    <n v="6"/>
    <d v="2023-10-01T00:00:00"/>
    <d v="2023-10-07T00:00:00"/>
    <x v="1"/>
    <x v="1"/>
    <n v="337.03"/>
    <x v="1"/>
    <x v="0"/>
    <x v="2"/>
    <n v="3200.25"/>
    <n v="21223.68"/>
  </r>
  <r>
    <x v="10577"/>
    <x v="2"/>
    <x v="3"/>
    <n v="3868.26"/>
    <n v="0.42"/>
    <n v="3"/>
    <d v="2024-06-05T00:00:00"/>
    <d v="2024-06-11T00:00:00"/>
    <x v="1"/>
    <x v="2"/>
    <n v="729.88"/>
    <x v="5"/>
    <x v="1"/>
    <x v="9"/>
    <n v="3138.38"/>
    <n v="11604.78"/>
  </r>
  <r>
    <x v="10578"/>
    <x v="1"/>
    <x v="3"/>
    <n v="2575.98"/>
    <n v="0.37"/>
    <n v="8"/>
    <d v="2024-08-02T00:00:00"/>
    <d v="2024-08-06T00:00:00"/>
    <x v="0"/>
    <x v="1"/>
    <n v="637.05999999999995"/>
    <x v="1"/>
    <x v="1"/>
    <x v="1"/>
    <n v="1938.92"/>
    <n v="20607.84"/>
  </r>
  <r>
    <x v="10579"/>
    <x v="2"/>
    <x v="3"/>
    <n v="2343.9"/>
    <n v="0.16"/>
    <n v="1"/>
    <d v="2024-12-11T00:00:00"/>
    <d v="2024-12-13T00:00:00"/>
    <x v="2"/>
    <x v="1"/>
    <n v="687.85"/>
    <x v="1"/>
    <x v="1"/>
    <x v="10"/>
    <n v="1656.0500000000002"/>
    <n v="2343.9"/>
  </r>
  <r>
    <x v="10580"/>
    <x v="0"/>
    <x v="4"/>
    <n v="879.8"/>
    <n v="0.25"/>
    <n v="6"/>
    <d v="2024-04-28T00:00:00"/>
    <d v="2024-05-02T00:00:00"/>
    <x v="0"/>
    <x v="1"/>
    <n v="141.15"/>
    <x v="2"/>
    <x v="1"/>
    <x v="3"/>
    <n v="738.65"/>
    <n v="5278.7999999999993"/>
  </r>
  <r>
    <x v="10581"/>
    <x v="3"/>
    <x v="3"/>
    <n v="4234.7"/>
    <n v="0.46"/>
    <n v="3"/>
    <d v="2024-08-20T00:00:00"/>
    <d v="2024-08-26T00:00:00"/>
    <x v="2"/>
    <x v="1"/>
    <n v="593.44000000000005"/>
    <x v="5"/>
    <x v="1"/>
    <x v="1"/>
    <n v="3641.2599999999998"/>
    <n v="12704.099999999999"/>
  </r>
  <r>
    <x v="10582"/>
    <x v="2"/>
    <x v="1"/>
    <n v="318.61"/>
    <n v="7.0000000000000007E-2"/>
    <n v="3"/>
    <d v="2024-05-05T00:00:00"/>
    <d v="2024-05-07T00:00:00"/>
    <x v="0"/>
    <x v="2"/>
    <n v="79.7"/>
    <x v="2"/>
    <x v="1"/>
    <x v="5"/>
    <n v="238.91000000000003"/>
    <n v="955.83"/>
  </r>
  <r>
    <x v="10583"/>
    <x v="3"/>
    <x v="1"/>
    <n v="1410.48"/>
    <n v="0.25"/>
    <n v="9"/>
    <d v="2024-02-12T00:00:00"/>
    <d v="2024-02-17T00:00:00"/>
    <x v="2"/>
    <x v="2"/>
    <n v="164.11"/>
    <x v="2"/>
    <x v="1"/>
    <x v="8"/>
    <n v="1246.3699999999999"/>
    <n v="12694.32"/>
  </r>
  <r>
    <x v="10584"/>
    <x v="2"/>
    <x v="0"/>
    <n v="2647.59"/>
    <n v="0.18"/>
    <n v="7"/>
    <d v="2023-02-06T00:00:00"/>
    <d v="2023-02-10T00:00:00"/>
    <x v="0"/>
    <x v="1"/>
    <n v="430.63"/>
    <x v="3"/>
    <x v="0"/>
    <x v="8"/>
    <n v="2216.96"/>
    <n v="18533.13"/>
  </r>
  <r>
    <x v="10585"/>
    <x v="2"/>
    <x v="1"/>
    <n v="4860.83"/>
    <n v="0.34"/>
    <n v="2"/>
    <d v="2023-07-19T00:00:00"/>
    <d v="2023-07-22T00:00:00"/>
    <x v="1"/>
    <x v="0"/>
    <n v="470.77"/>
    <x v="5"/>
    <x v="0"/>
    <x v="4"/>
    <n v="4390.0599999999995"/>
    <n v="9721.66"/>
  </r>
  <r>
    <x v="10586"/>
    <x v="2"/>
    <x v="2"/>
    <n v="3951.27"/>
    <n v="0.32"/>
    <n v="6"/>
    <d v="2024-04-12T00:00:00"/>
    <d v="2024-04-14T00:00:00"/>
    <x v="2"/>
    <x v="0"/>
    <n v="969.33"/>
    <x v="0"/>
    <x v="1"/>
    <x v="3"/>
    <n v="2981.94"/>
    <n v="23707.62"/>
  </r>
  <r>
    <x v="10587"/>
    <x v="2"/>
    <x v="0"/>
    <n v="1906.49"/>
    <n v="0.28000000000000003"/>
    <n v="4"/>
    <d v="2023-02-12T00:00:00"/>
    <d v="2023-02-17T00:00:00"/>
    <x v="2"/>
    <x v="1"/>
    <n v="294.68"/>
    <x v="5"/>
    <x v="0"/>
    <x v="8"/>
    <n v="1611.81"/>
    <n v="7625.96"/>
  </r>
  <r>
    <x v="10588"/>
    <x v="2"/>
    <x v="1"/>
    <n v="3598.35"/>
    <n v="0.14000000000000001"/>
    <n v="7"/>
    <d v="2023-07-29T00:00:00"/>
    <d v="2023-08-05T00:00:00"/>
    <x v="1"/>
    <x v="2"/>
    <n v="723.24"/>
    <x v="2"/>
    <x v="0"/>
    <x v="4"/>
    <n v="2875.1099999999997"/>
    <n v="25188.45"/>
  </r>
  <r>
    <x v="10589"/>
    <x v="3"/>
    <x v="2"/>
    <n v="4663.71"/>
    <n v="0.08"/>
    <n v="4"/>
    <d v="2023-10-08T00:00:00"/>
    <d v="2023-10-12T00:00:00"/>
    <x v="0"/>
    <x v="1"/>
    <n v="421.13"/>
    <x v="0"/>
    <x v="0"/>
    <x v="2"/>
    <n v="4242.58"/>
    <n v="18654.84"/>
  </r>
  <r>
    <x v="10590"/>
    <x v="2"/>
    <x v="1"/>
    <n v="2740.53"/>
    <n v="0.39"/>
    <n v="7"/>
    <d v="2024-04-30T00:00:00"/>
    <d v="2024-05-06T00:00:00"/>
    <x v="0"/>
    <x v="2"/>
    <n v="779.18"/>
    <x v="0"/>
    <x v="1"/>
    <x v="3"/>
    <n v="1961.3500000000004"/>
    <n v="19183.710000000003"/>
  </r>
  <r>
    <x v="10591"/>
    <x v="3"/>
    <x v="2"/>
    <n v="2363.5100000000002"/>
    <n v="0.5"/>
    <n v="6"/>
    <d v="2024-10-19T00:00:00"/>
    <d v="2024-10-24T00:00:00"/>
    <x v="0"/>
    <x v="0"/>
    <n v="702.63"/>
    <x v="4"/>
    <x v="1"/>
    <x v="2"/>
    <n v="1660.88"/>
    <n v="14181.060000000001"/>
  </r>
  <r>
    <x v="10592"/>
    <x v="0"/>
    <x v="3"/>
    <n v="2809.67"/>
    <n v="0.08"/>
    <n v="8"/>
    <d v="2023-10-29T00:00:00"/>
    <d v="2023-11-05T00:00:00"/>
    <x v="0"/>
    <x v="1"/>
    <n v="414.87"/>
    <x v="4"/>
    <x v="0"/>
    <x v="2"/>
    <n v="2394.8000000000002"/>
    <n v="22477.360000000001"/>
  </r>
  <r>
    <x v="10593"/>
    <x v="1"/>
    <x v="2"/>
    <n v="1626.5"/>
    <n v="0.04"/>
    <n v="7"/>
    <d v="2024-12-15T00:00:00"/>
    <d v="2024-12-18T00:00:00"/>
    <x v="2"/>
    <x v="1"/>
    <n v="423.82"/>
    <x v="1"/>
    <x v="1"/>
    <x v="10"/>
    <n v="1202.68"/>
    <n v="11385.5"/>
  </r>
  <r>
    <x v="10594"/>
    <x v="2"/>
    <x v="3"/>
    <n v="4546.01"/>
    <n v="0.37"/>
    <n v="9"/>
    <d v="2023-06-16T00:00:00"/>
    <d v="2023-06-19T00:00:00"/>
    <x v="0"/>
    <x v="2"/>
    <n v="392.31"/>
    <x v="4"/>
    <x v="0"/>
    <x v="9"/>
    <n v="4153.7"/>
    <n v="40914.090000000004"/>
  </r>
  <r>
    <x v="10595"/>
    <x v="1"/>
    <x v="2"/>
    <n v="4006.68"/>
    <n v="0.17"/>
    <n v="4"/>
    <d v="2023-11-30T00:00:00"/>
    <d v="2023-12-03T00:00:00"/>
    <x v="0"/>
    <x v="2"/>
    <n v="957.67"/>
    <x v="2"/>
    <x v="0"/>
    <x v="11"/>
    <n v="3049.0099999999998"/>
    <n v="16026.72"/>
  </r>
  <r>
    <x v="10596"/>
    <x v="3"/>
    <x v="2"/>
    <n v="3556.87"/>
    <n v="0.11"/>
    <n v="9"/>
    <d v="2023-09-11T00:00:00"/>
    <d v="2023-09-14T00:00:00"/>
    <x v="1"/>
    <x v="0"/>
    <n v="905.51"/>
    <x v="1"/>
    <x v="0"/>
    <x v="7"/>
    <n v="2651.3599999999997"/>
    <n v="32011.829999999998"/>
  </r>
  <r>
    <x v="10597"/>
    <x v="0"/>
    <x v="1"/>
    <n v="2986.55"/>
    <n v="0.26"/>
    <n v="5"/>
    <d v="2023-08-25T00:00:00"/>
    <d v="2023-08-30T00:00:00"/>
    <x v="1"/>
    <x v="0"/>
    <n v="559.15"/>
    <x v="1"/>
    <x v="0"/>
    <x v="1"/>
    <n v="2427.4"/>
    <n v="14932.75"/>
  </r>
  <r>
    <x v="10598"/>
    <x v="0"/>
    <x v="2"/>
    <n v="4850.43"/>
    <n v="0.34"/>
    <n v="9"/>
    <d v="2024-02-26T00:00:00"/>
    <d v="2024-03-03T00:00:00"/>
    <x v="2"/>
    <x v="1"/>
    <n v="935.98"/>
    <x v="1"/>
    <x v="1"/>
    <x v="8"/>
    <n v="3914.4500000000003"/>
    <n v="43653.87"/>
  </r>
  <r>
    <x v="10599"/>
    <x v="0"/>
    <x v="1"/>
    <n v="1558.76"/>
    <n v="0.11"/>
    <n v="4"/>
    <d v="2024-11-25T00:00:00"/>
    <d v="2024-11-29T00:00:00"/>
    <x v="2"/>
    <x v="1"/>
    <n v="383.22"/>
    <x v="1"/>
    <x v="1"/>
    <x v="11"/>
    <n v="1175.54"/>
    <n v="6235.04"/>
  </r>
  <r>
    <x v="10600"/>
    <x v="1"/>
    <x v="2"/>
    <n v="1487.36"/>
    <n v="0.5"/>
    <n v="3"/>
    <d v="2023-12-01T00:00:00"/>
    <d v="2023-12-04T00:00:00"/>
    <x v="1"/>
    <x v="2"/>
    <n v="166.72"/>
    <x v="4"/>
    <x v="0"/>
    <x v="10"/>
    <n v="1320.6399999999999"/>
    <n v="4462.08"/>
  </r>
  <r>
    <x v="10601"/>
    <x v="3"/>
    <x v="4"/>
    <n v="1286.48"/>
    <n v="0.16"/>
    <n v="7"/>
    <d v="2023-04-23T00:00:00"/>
    <d v="2023-04-28T00:00:00"/>
    <x v="0"/>
    <x v="0"/>
    <n v="121.58"/>
    <x v="0"/>
    <x v="0"/>
    <x v="3"/>
    <n v="1164.9000000000001"/>
    <n v="9005.36"/>
  </r>
  <r>
    <x v="10602"/>
    <x v="2"/>
    <x v="0"/>
    <n v="3734.7"/>
    <n v="0.16"/>
    <n v="4"/>
    <d v="2024-01-24T00:00:00"/>
    <d v="2024-01-30T00:00:00"/>
    <x v="2"/>
    <x v="0"/>
    <n v="878.7"/>
    <x v="1"/>
    <x v="1"/>
    <x v="6"/>
    <n v="2856"/>
    <n v="14938.8"/>
  </r>
  <r>
    <x v="10603"/>
    <x v="2"/>
    <x v="1"/>
    <n v="4006.7"/>
    <n v="0.21"/>
    <n v="5"/>
    <d v="2024-11-20T00:00:00"/>
    <d v="2024-11-25T00:00:00"/>
    <x v="1"/>
    <x v="1"/>
    <n v="692.25"/>
    <x v="3"/>
    <x v="1"/>
    <x v="11"/>
    <n v="3314.45"/>
    <n v="20033.5"/>
  </r>
  <r>
    <x v="10604"/>
    <x v="3"/>
    <x v="1"/>
    <n v="3025.86"/>
    <n v="0.37"/>
    <n v="3"/>
    <d v="2024-02-07T00:00:00"/>
    <d v="2024-02-11T00:00:00"/>
    <x v="1"/>
    <x v="0"/>
    <n v="822"/>
    <x v="5"/>
    <x v="1"/>
    <x v="8"/>
    <n v="2203.86"/>
    <n v="9077.58"/>
  </r>
  <r>
    <x v="10605"/>
    <x v="1"/>
    <x v="3"/>
    <n v="3294.72"/>
    <n v="0.44"/>
    <n v="6"/>
    <d v="2024-11-04T00:00:00"/>
    <d v="2024-11-09T00:00:00"/>
    <x v="1"/>
    <x v="2"/>
    <n v="982.5"/>
    <x v="1"/>
    <x v="1"/>
    <x v="11"/>
    <n v="2312.2199999999998"/>
    <n v="19768.32"/>
  </r>
  <r>
    <x v="10606"/>
    <x v="2"/>
    <x v="4"/>
    <n v="1809.91"/>
    <n v="0.16"/>
    <n v="4"/>
    <d v="2023-11-05T00:00:00"/>
    <d v="2023-11-12T00:00:00"/>
    <x v="2"/>
    <x v="2"/>
    <n v="476.79"/>
    <x v="4"/>
    <x v="0"/>
    <x v="11"/>
    <n v="1333.1200000000001"/>
    <n v="7239.64"/>
  </r>
  <r>
    <x v="10607"/>
    <x v="3"/>
    <x v="3"/>
    <n v="294.81"/>
    <n v="0.06"/>
    <n v="1"/>
    <d v="2023-01-21T00:00:00"/>
    <d v="2023-01-27T00:00:00"/>
    <x v="2"/>
    <x v="2"/>
    <n v="28.6"/>
    <x v="5"/>
    <x v="0"/>
    <x v="6"/>
    <n v="266.20999999999998"/>
    <n v="294.81"/>
  </r>
  <r>
    <x v="10608"/>
    <x v="2"/>
    <x v="4"/>
    <n v="1342.82"/>
    <n v="0.13"/>
    <n v="2"/>
    <d v="2023-10-28T00:00:00"/>
    <d v="2023-10-29T00:00:00"/>
    <x v="0"/>
    <x v="0"/>
    <n v="216.33"/>
    <x v="1"/>
    <x v="0"/>
    <x v="2"/>
    <n v="1126.49"/>
    <n v="2685.64"/>
  </r>
  <r>
    <x v="10609"/>
    <x v="0"/>
    <x v="4"/>
    <n v="2963.09"/>
    <n v="0.04"/>
    <n v="8"/>
    <d v="2024-07-25T00:00:00"/>
    <d v="2024-07-31T00:00:00"/>
    <x v="2"/>
    <x v="2"/>
    <n v="630.16999999999996"/>
    <x v="2"/>
    <x v="1"/>
    <x v="4"/>
    <n v="2332.92"/>
    <n v="23704.720000000001"/>
  </r>
  <r>
    <x v="10610"/>
    <x v="2"/>
    <x v="2"/>
    <n v="4083.37"/>
    <n v="0.32"/>
    <n v="4"/>
    <d v="2024-06-14T00:00:00"/>
    <d v="2024-06-21T00:00:00"/>
    <x v="1"/>
    <x v="1"/>
    <n v="505.13"/>
    <x v="1"/>
    <x v="1"/>
    <x v="9"/>
    <n v="3578.24"/>
    <n v="16333.48"/>
  </r>
  <r>
    <x v="10611"/>
    <x v="1"/>
    <x v="3"/>
    <n v="3908.26"/>
    <n v="0.37"/>
    <n v="2"/>
    <d v="2024-04-16T00:00:00"/>
    <d v="2024-04-20T00:00:00"/>
    <x v="0"/>
    <x v="0"/>
    <n v="1014.79"/>
    <x v="1"/>
    <x v="1"/>
    <x v="3"/>
    <n v="2893.4700000000003"/>
    <n v="7816.52"/>
  </r>
  <r>
    <x v="10612"/>
    <x v="3"/>
    <x v="0"/>
    <n v="979.49"/>
    <n v="0.21"/>
    <n v="4"/>
    <d v="2023-01-14T00:00:00"/>
    <d v="2023-01-20T00:00:00"/>
    <x v="0"/>
    <x v="0"/>
    <n v="158.34"/>
    <x v="0"/>
    <x v="0"/>
    <x v="6"/>
    <n v="821.15"/>
    <n v="3917.96"/>
  </r>
  <r>
    <x v="10613"/>
    <x v="1"/>
    <x v="4"/>
    <n v="352.09"/>
    <n v="0.48"/>
    <n v="7"/>
    <d v="2024-08-20T00:00:00"/>
    <d v="2024-08-27T00:00:00"/>
    <x v="2"/>
    <x v="2"/>
    <n v="27.22"/>
    <x v="2"/>
    <x v="1"/>
    <x v="1"/>
    <n v="324.87"/>
    <n v="2464.6299999999997"/>
  </r>
  <r>
    <x v="10614"/>
    <x v="3"/>
    <x v="4"/>
    <n v="4267.74"/>
    <n v="0.36"/>
    <n v="2"/>
    <d v="2024-09-06T00:00:00"/>
    <d v="2024-09-11T00:00:00"/>
    <x v="2"/>
    <x v="0"/>
    <n v="468.31"/>
    <x v="1"/>
    <x v="1"/>
    <x v="7"/>
    <n v="3799.43"/>
    <n v="8535.48"/>
  </r>
  <r>
    <x v="10615"/>
    <x v="0"/>
    <x v="1"/>
    <n v="470.39"/>
    <n v="0.19"/>
    <n v="6"/>
    <d v="2023-08-10T00:00:00"/>
    <d v="2023-08-12T00:00:00"/>
    <x v="2"/>
    <x v="1"/>
    <n v="93.56"/>
    <x v="1"/>
    <x v="0"/>
    <x v="1"/>
    <n v="376.83"/>
    <n v="2822.34"/>
  </r>
  <r>
    <x v="10616"/>
    <x v="3"/>
    <x v="2"/>
    <n v="2027.23"/>
    <n v="0.05"/>
    <n v="1"/>
    <d v="2023-09-25T00:00:00"/>
    <d v="2023-09-27T00:00:00"/>
    <x v="2"/>
    <x v="1"/>
    <n v="448.21"/>
    <x v="3"/>
    <x v="0"/>
    <x v="7"/>
    <n v="1579.02"/>
    <n v="2027.23"/>
  </r>
  <r>
    <x v="10617"/>
    <x v="2"/>
    <x v="0"/>
    <n v="561.71"/>
    <n v="0.25"/>
    <n v="3"/>
    <d v="2024-11-19T00:00:00"/>
    <d v="2024-11-26T00:00:00"/>
    <x v="0"/>
    <x v="0"/>
    <n v="126.14"/>
    <x v="1"/>
    <x v="1"/>
    <x v="11"/>
    <n v="435.57000000000005"/>
    <n v="1685.13"/>
  </r>
  <r>
    <x v="10618"/>
    <x v="2"/>
    <x v="4"/>
    <n v="2863.84"/>
    <n v="0.25"/>
    <n v="9"/>
    <d v="2024-12-16T00:00:00"/>
    <d v="2024-12-19T00:00:00"/>
    <x v="1"/>
    <x v="0"/>
    <n v="260.69"/>
    <x v="2"/>
    <x v="1"/>
    <x v="10"/>
    <n v="2603.15"/>
    <n v="25774.560000000001"/>
  </r>
  <r>
    <x v="10619"/>
    <x v="0"/>
    <x v="1"/>
    <n v="1880.35"/>
    <n v="0.28000000000000003"/>
    <n v="5"/>
    <d v="2024-04-22T00:00:00"/>
    <d v="2024-04-26T00:00:00"/>
    <x v="0"/>
    <x v="0"/>
    <n v="453.4"/>
    <x v="4"/>
    <x v="1"/>
    <x v="3"/>
    <n v="1426.9499999999998"/>
    <n v="9401.75"/>
  </r>
  <r>
    <x v="10620"/>
    <x v="3"/>
    <x v="3"/>
    <n v="1092.22"/>
    <n v="0.34"/>
    <n v="8"/>
    <d v="2023-01-03T00:00:00"/>
    <d v="2023-01-09T00:00:00"/>
    <x v="1"/>
    <x v="0"/>
    <n v="81.03"/>
    <x v="0"/>
    <x v="0"/>
    <x v="6"/>
    <n v="1011.19"/>
    <n v="8737.76"/>
  </r>
  <r>
    <x v="10621"/>
    <x v="0"/>
    <x v="4"/>
    <n v="3016.32"/>
    <n v="0.13"/>
    <n v="1"/>
    <d v="2023-04-29T00:00:00"/>
    <d v="2023-05-04T00:00:00"/>
    <x v="1"/>
    <x v="0"/>
    <n v="871.08"/>
    <x v="3"/>
    <x v="0"/>
    <x v="3"/>
    <n v="2145.2400000000002"/>
    <n v="3016.32"/>
  </r>
  <r>
    <x v="10622"/>
    <x v="2"/>
    <x v="1"/>
    <n v="1880.62"/>
    <n v="0"/>
    <n v="4"/>
    <d v="2023-04-14T00:00:00"/>
    <d v="2023-04-19T00:00:00"/>
    <x v="2"/>
    <x v="1"/>
    <n v="456.03"/>
    <x v="4"/>
    <x v="0"/>
    <x v="3"/>
    <n v="1424.59"/>
    <n v="7522.48"/>
  </r>
  <r>
    <x v="10623"/>
    <x v="1"/>
    <x v="3"/>
    <n v="917.26"/>
    <n v="0.41"/>
    <n v="3"/>
    <d v="2023-12-18T00:00:00"/>
    <d v="2023-12-19T00:00:00"/>
    <x v="1"/>
    <x v="1"/>
    <n v="206.73"/>
    <x v="5"/>
    <x v="0"/>
    <x v="10"/>
    <n v="710.53"/>
    <n v="2751.7799999999997"/>
  </r>
  <r>
    <x v="10624"/>
    <x v="0"/>
    <x v="2"/>
    <n v="3530.42"/>
    <n v="0.41"/>
    <n v="9"/>
    <d v="2024-10-28T00:00:00"/>
    <d v="2024-10-29T00:00:00"/>
    <x v="0"/>
    <x v="1"/>
    <n v="368.05"/>
    <x v="5"/>
    <x v="1"/>
    <x v="2"/>
    <n v="3162.37"/>
    <n v="31773.78"/>
  </r>
  <r>
    <x v="10625"/>
    <x v="1"/>
    <x v="3"/>
    <n v="4200.3599999999997"/>
    <n v="0.46"/>
    <n v="7"/>
    <d v="2024-04-10T00:00:00"/>
    <d v="2024-04-13T00:00:00"/>
    <x v="2"/>
    <x v="0"/>
    <n v="358.59"/>
    <x v="4"/>
    <x v="1"/>
    <x v="3"/>
    <n v="3841.7699999999995"/>
    <n v="29402.519999999997"/>
  </r>
  <r>
    <x v="10626"/>
    <x v="1"/>
    <x v="4"/>
    <n v="1441.34"/>
    <n v="0.48"/>
    <n v="3"/>
    <d v="2024-01-08T00:00:00"/>
    <d v="2024-01-12T00:00:00"/>
    <x v="0"/>
    <x v="1"/>
    <n v="124.85"/>
    <x v="4"/>
    <x v="1"/>
    <x v="6"/>
    <n v="1316.49"/>
    <n v="4324.0199999999995"/>
  </r>
  <r>
    <x v="10627"/>
    <x v="3"/>
    <x v="0"/>
    <n v="1013.48"/>
    <n v="0.08"/>
    <n v="1"/>
    <d v="2024-10-26T00:00:00"/>
    <d v="2024-10-29T00:00:00"/>
    <x v="0"/>
    <x v="1"/>
    <n v="109.22"/>
    <x v="5"/>
    <x v="1"/>
    <x v="2"/>
    <n v="904.26"/>
    <n v="1013.48"/>
  </r>
  <r>
    <x v="10628"/>
    <x v="0"/>
    <x v="3"/>
    <n v="468.73"/>
    <n v="0.18"/>
    <n v="5"/>
    <d v="2024-05-25T00:00:00"/>
    <d v="2024-05-26T00:00:00"/>
    <x v="2"/>
    <x v="0"/>
    <n v="121.31"/>
    <x v="3"/>
    <x v="1"/>
    <x v="5"/>
    <n v="347.42"/>
    <n v="2343.65"/>
  </r>
  <r>
    <x v="10629"/>
    <x v="1"/>
    <x v="0"/>
    <n v="2686.72"/>
    <n v="0.43"/>
    <n v="3"/>
    <d v="2024-05-07T00:00:00"/>
    <d v="2024-05-08T00:00:00"/>
    <x v="1"/>
    <x v="2"/>
    <n v="577.74"/>
    <x v="1"/>
    <x v="1"/>
    <x v="5"/>
    <n v="2108.9799999999996"/>
    <n v="8060.16"/>
  </r>
  <r>
    <x v="10630"/>
    <x v="1"/>
    <x v="0"/>
    <n v="4173.34"/>
    <n v="0.47"/>
    <n v="2"/>
    <d v="2023-01-27T00:00:00"/>
    <d v="2023-01-31T00:00:00"/>
    <x v="0"/>
    <x v="1"/>
    <n v="1218.6199999999999"/>
    <x v="0"/>
    <x v="0"/>
    <x v="6"/>
    <n v="2954.7200000000003"/>
    <n v="8346.68"/>
  </r>
  <r>
    <x v="10631"/>
    <x v="3"/>
    <x v="3"/>
    <n v="1328.87"/>
    <n v="0.01"/>
    <n v="3"/>
    <d v="2023-06-07T00:00:00"/>
    <d v="2023-06-13T00:00:00"/>
    <x v="1"/>
    <x v="0"/>
    <n v="97.24"/>
    <x v="5"/>
    <x v="0"/>
    <x v="9"/>
    <n v="1231.6299999999999"/>
    <n v="3986.6099999999997"/>
  </r>
  <r>
    <x v="10632"/>
    <x v="3"/>
    <x v="2"/>
    <n v="2357.13"/>
    <n v="0.19"/>
    <n v="5"/>
    <d v="2024-12-15T00:00:00"/>
    <d v="2024-12-18T00:00:00"/>
    <x v="1"/>
    <x v="0"/>
    <n v="533.77"/>
    <x v="5"/>
    <x v="1"/>
    <x v="10"/>
    <n v="1823.3600000000001"/>
    <n v="11785.650000000001"/>
  </r>
  <r>
    <x v="10633"/>
    <x v="2"/>
    <x v="3"/>
    <n v="887.94"/>
    <n v="0.06"/>
    <n v="5"/>
    <d v="2024-11-29T00:00:00"/>
    <d v="2024-11-30T00:00:00"/>
    <x v="0"/>
    <x v="1"/>
    <n v="233.7"/>
    <x v="0"/>
    <x v="1"/>
    <x v="11"/>
    <n v="654.24"/>
    <n v="4439.7000000000007"/>
  </r>
  <r>
    <x v="10634"/>
    <x v="1"/>
    <x v="1"/>
    <n v="2080.58"/>
    <n v="0.39"/>
    <n v="8"/>
    <d v="2023-06-30T00:00:00"/>
    <d v="2023-07-05T00:00:00"/>
    <x v="1"/>
    <x v="2"/>
    <n v="354.14"/>
    <x v="1"/>
    <x v="0"/>
    <x v="9"/>
    <n v="1726.44"/>
    <n v="16644.64"/>
  </r>
  <r>
    <x v="10635"/>
    <x v="2"/>
    <x v="0"/>
    <n v="175.68"/>
    <n v="0.37"/>
    <n v="4"/>
    <d v="2024-08-12T00:00:00"/>
    <d v="2024-08-14T00:00:00"/>
    <x v="2"/>
    <x v="1"/>
    <n v="11.37"/>
    <x v="0"/>
    <x v="1"/>
    <x v="1"/>
    <n v="164.31"/>
    <n v="702.72"/>
  </r>
  <r>
    <x v="10636"/>
    <x v="1"/>
    <x v="4"/>
    <n v="4562.57"/>
    <n v="0.38"/>
    <n v="2"/>
    <d v="2023-10-28T00:00:00"/>
    <d v="2023-10-29T00:00:00"/>
    <x v="0"/>
    <x v="0"/>
    <n v="967.49"/>
    <x v="4"/>
    <x v="0"/>
    <x v="2"/>
    <n v="3595.08"/>
    <n v="9125.14"/>
  </r>
  <r>
    <x v="10637"/>
    <x v="2"/>
    <x v="0"/>
    <n v="3415.2"/>
    <n v="0.2"/>
    <n v="8"/>
    <d v="2023-07-19T00:00:00"/>
    <d v="2023-07-25T00:00:00"/>
    <x v="0"/>
    <x v="0"/>
    <n v="701.16"/>
    <x v="2"/>
    <x v="0"/>
    <x v="4"/>
    <n v="2714.04"/>
    <n v="27321.599999999999"/>
  </r>
  <r>
    <x v="10638"/>
    <x v="3"/>
    <x v="4"/>
    <n v="1730.79"/>
    <n v="0.2"/>
    <n v="8"/>
    <d v="2024-03-20T00:00:00"/>
    <d v="2024-03-23T00:00:00"/>
    <x v="1"/>
    <x v="0"/>
    <n v="494.65"/>
    <x v="1"/>
    <x v="1"/>
    <x v="0"/>
    <n v="1236.1399999999999"/>
    <n v="13846.32"/>
  </r>
  <r>
    <x v="10639"/>
    <x v="0"/>
    <x v="1"/>
    <n v="4417.87"/>
    <n v="0.13"/>
    <n v="8"/>
    <d v="2023-09-24T00:00:00"/>
    <d v="2023-09-25T00:00:00"/>
    <x v="0"/>
    <x v="0"/>
    <n v="1131.8399999999999"/>
    <x v="1"/>
    <x v="0"/>
    <x v="7"/>
    <n v="3286.0299999999997"/>
    <n v="35342.959999999999"/>
  </r>
  <r>
    <x v="10640"/>
    <x v="3"/>
    <x v="1"/>
    <n v="996.36"/>
    <n v="0.18"/>
    <n v="1"/>
    <d v="2023-03-19T00:00:00"/>
    <d v="2023-03-24T00:00:00"/>
    <x v="1"/>
    <x v="0"/>
    <n v="185.35"/>
    <x v="0"/>
    <x v="0"/>
    <x v="0"/>
    <n v="811.01"/>
    <n v="996.36"/>
  </r>
  <r>
    <x v="10641"/>
    <x v="2"/>
    <x v="1"/>
    <n v="485.8"/>
    <n v="0.49"/>
    <n v="9"/>
    <d v="2024-11-21T00:00:00"/>
    <d v="2024-11-23T00:00:00"/>
    <x v="1"/>
    <x v="0"/>
    <n v="38.049999999999997"/>
    <x v="0"/>
    <x v="1"/>
    <x v="11"/>
    <n v="447.75"/>
    <n v="4372.2"/>
  </r>
  <r>
    <x v="10642"/>
    <x v="2"/>
    <x v="3"/>
    <n v="4718.8500000000004"/>
    <n v="0.02"/>
    <n v="4"/>
    <d v="2024-09-14T00:00:00"/>
    <d v="2024-09-16T00:00:00"/>
    <x v="0"/>
    <x v="0"/>
    <n v="301.39"/>
    <x v="2"/>
    <x v="1"/>
    <x v="7"/>
    <n v="4417.46"/>
    <n v="18875.400000000001"/>
  </r>
  <r>
    <x v="10643"/>
    <x v="0"/>
    <x v="0"/>
    <n v="1614.18"/>
    <n v="0.16"/>
    <n v="4"/>
    <d v="2024-12-26T00:00:00"/>
    <d v="2024-12-31T00:00:00"/>
    <x v="0"/>
    <x v="1"/>
    <n v="444.99"/>
    <x v="2"/>
    <x v="1"/>
    <x v="10"/>
    <n v="1169.19"/>
    <n v="6456.72"/>
  </r>
  <r>
    <x v="10644"/>
    <x v="1"/>
    <x v="4"/>
    <n v="4686.2700000000004"/>
    <n v="0.39"/>
    <n v="8"/>
    <d v="2023-07-21T00:00:00"/>
    <d v="2023-07-24T00:00:00"/>
    <x v="0"/>
    <x v="2"/>
    <n v="790.01"/>
    <x v="2"/>
    <x v="0"/>
    <x v="4"/>
    <n v="3896.26"/>
    <n v="37490.160000000003"/>
  </r>
  <r>
    <x v="10645"/>
    <x v="2"/>
    <x v="1"/>
    <n v="3224.3"/>
    <n v="0.19"/>
    <n v="8"/>
    <d v="2023-08-16T00:00:00"/>
    <d v="2023-08-21T00:00:00"/>
    <x v="0"/>
    <x v="2"/>
    <n v="678.6"/>
    <x v="4"/>
    <x v="0"/>
    <x v="1"/>
    <n v="2545.7000000000003"/>
    <n v="25794.400000000001"/>
  </r>
  <r>
    <x v="10646"/>
    <x v="2"/>
    <x v="1"/>
    <n v="4902.21"/>
    <n v="0.47"/>
    <n v="6"/>
    <d v="2024-02-27T00:00:00"/>
    <d v="2024-03-04T00:00:00"/>
    <x v="1"/>
    <x v="2"/>
    <n v="1122.8699999999999"/>
    <x v="3"/>
    <x v="1"/>
    <x v="8"/>
    <n v="3779.34"/>
    <n v="29413.260000000002"/>
  </r>
  <r>
    <x v="10647"/>
    <x v="2"/>
    <x v="4"/>
    <n v="3791.8"/>
    <n v="0.17"/>
    <n v="4"/>
    <d v="2023-01-24T00:00:00"/>
    <d v="2023-01-31T00:00:00"/>
    <x v="1"/>
    <x v="0"/>
    <n v="716.04"/>
    <x v="5"/>
    <x v="0"/>
    <x v="6"/>
    <n v="3075.76"/>
    <n v="15167.2"/>
  </r>
  <r>
    <x v="10648"/>
    <x v="0"/>
    <x v="0"/>
    <n v="616.87"/>
    <n v="0.42"/>
    <n v="3"/>
    <d v="2024-10-07T00:00:00"/>
    <d v="2024-10-12T00:00:00"/>
    <x v="1"/>
    <x v="2"/>
    <n v="163.71"/>
    <x v="5"/>
    <x v="1"/>
    <x v="2"/>
    <n v="453.15999999999997"/>
    <n v="1850.6100000000001"/>
  </r>
  <r>
    <x v="10649"/>
    <x v="3"/>
    <x v="0"/>
    <n v="4275.92"/>
    <n v="0.41"/>
    <n v="5"/>
    <d v="2024-06-28T00:00:00"/>
    <d v="2024-07-02T00:00:00"/>
    <x v="2"/>
    <x v="0"/>
    <n v="277.91000000000003"/>
    <x v="3"/>
    <x v="1"/>
    <x v="9"/>
    <n v="3998.01"/>
    <n v="21379.599999999999"/>
  </r>
  <r>
    <x v="10650"/>
    <x v="2"/>
    <x v="4"/>
    <n v="824.6"/>
    <n v="0"/>
    <n v="8"/>
    <d v="2024-02-10T00:00:00"/>
    <d v="2024-02-17T00:00:00"/>
    <x v="1"/>
    <x v="1"/>
    <n v="198.81"/>
    <x v="3"/>
    <x v="1"/>
    <x v="8"/>
    <n v="625.79"/>
    <n v="6596.8"/>
  </r>
  <r>
    <x v="10651"/>
    <x v="0"/>
    <x v="2"/>
    <n v="3491.77"/>
    <n v="0.2"/>
    <n v="7"/>
    <d v="2024-02-08T00:00:00"/>
    <d v="2024-02-14T00:00:00"/>
    <x v="1"/>
    <x v="1"/>
    <n v="840.06"/>
    <x v="2"/>
    <x v="1"/>
    <x v="8"/>
    <n v="2651.71"/>
    <n v="24442.39"/>
  </r>
  <r>
    <x v="10652"/>
    <x v="2"/>
    <x v="0"/>
    <n v="2552"/>
    <n v="0.14000000000000001"/>
    <n v="8"/>
    <d v="2023-01-11T00:00:00"/>
    <d v="2023-01-15T00:00:00"/>
    <x v="2"/>
    <x v="0"/>
    <n v="275.62"/>
    <x v="2"/>
    <x v="0"/>
    <x v="6"/>
    <n v="2276.38"/>
    <n v="20416"/>
  </r>
  <r>
    <x v="10653"/>
    <x v="1"/>
    <x v="4"/>
    <n v="3567.85"/>
    <n v="0.24"/>
    <n v="1"/>
    <d v="2023-04-25T00:00:00"/>
    <d v="2023-04-29T00:00:00"/>
    <x v="0"/>
    <x v="2"/>
    <n v="285.91000000000003"/>
    <x v="1"/>
    <x v="0"/>
    <x v="3"/>
    <n v="3281.94"/>
    <n v="3567.85"/>
  </r>
  <r>
    <x v="10654"/>
    <x v="0"/>
    <x v="4"/>
    <n v="3848.45"/>
    <n v="0.23"/>
    <n v="4"/>
    <d v="2023-03-06T00:00:00"/>
    <d v="2023-03-08T00:00:00"/>
    <x v="0"/>
    <x v="0"/>
    <n v="806.62"/>
    <x v="2"/>
    <x v="0"/>
    <x v="0"/>
    <n v="3041.83"/>
    <n v="15393.8"/>
  </r>
  <r>
    <x v="10655"/>
    <x v="2"/>
    <x v="1"/>
    <n v="4037.96"/>
    <n v="0.45"/>
    <n v="9"/>
    <d v="2023-12-28T00:00:00"/>
    <d v="2023-12-30T00:00:00"/>
    <x v="1"/>
    <x v="0"/>
    <n v="537.54999999999995"/>
    <x v="4"/>
    <x v="0"/>
    <x v="10"/>
    <n v="3500.41"/>
    <n v="36341.64"/>
  </r>
  <r>
    <x v="10656"/>
    <x v="0"/>
    <x v="4"/>
    <n v="4191.3999999999996"/>
    <n v="0.09"/>
    <n v="6"/>
    <d v="2023-07-25T00:00:00"/>
    <d v="2023-07-26T00:00:00"/>
    <x v="1"/>
    <x v="0"/>
    <n v="225.6"/>
    <x v="3"/>
    <x v="0"/>
    <x v="4"/>
    <n v="3965.7999999999997"/>
    <n v="25148.399999999998"/>
  </r>
  <r>
    <x v="10657"/>
    <x v="2"/>
    <x v="3"/>
    <n v="4251.3999999999996"/>
    <n v="0.09"/>
    <n v="8"/>
    <d v="2024-03-08T00:00:00"/>
    <d v="2024-03-12T00:00:00"/>
    <x v="2"/>
    <x v="1"/>
    <n v="679.5"/>
    <x v="3"/>
    <x v="1"/>
    <x v="0"/>
    <n v="3571.8999999999996"/>
    <n v="34011.199999999997"/>
  </r>
  <r>
    <x v="10658"/>
    <x v="3"/>
    <x v="1"/>
    <n v="2121.61"/>
    <n v="0.05"/>
    <n v="8"/>
    <d v="2023-03-07T00:00:00"/>
    <d v="2023-03-10T00:00:00"/>
    <x v="1"/>
    <x v="2"/>
    <n v="444.76"/>
    <x v="4"/>
    <x v="0"/>
    <x v="0"/>
    <n v="1676.8500000000001"/>
    <n v="16972.88"/>
  </r>
  <r>
    <x v="10659"/>
    <x v="2"/>
    <x v="1"/>
    <n v="4457.22"/>
    <n v="0.37"/>
    <n v="5"/>
    <d v="2024-03-05T00:00:00"/>
    <d v="2024-03-08T00:00:00"/>
    <x v="0"/>
    <x v="1"/>
    <n v="1245.4000000000001"/>
    <x v="3"/>
    <x v="1"/>
    <x v="0"/>
    <n v="3211.82"/>
    <n v="22286.100000000002"/>
  </r>
  <r>
    <x v="10660"/>
    <x v="0"/>
    <x v="0"/>
    <n v="3625.94"/>
    <n v="0.46"/>
    <n v="8"/>
    <d v="2024-10-06T00:00:00"/>
    <d v="2024-10-10T00:00:00"/>
    <x v="0"/>
    <x v="2"/>
    <n v="573.63"/>
    <x v="1"/>
    <x v="1"/>
    <x v="2"/>
    <n v="3052.31"/>
    <n v="29007.52"/>
  </r>
  <r>
    <x v="10661"/>
    <x v="1"/>
    <x v="2"/>
    <n v="4210.96"/>
    <n v="0.18"/>
    <n v="4"/>
    <d v="2024-11-09T00:00:00"/>
    <d v="2024-11-11T00:00:00"/>
    <x v="1"/>
    <x v="1"/>
    <n v="362.25"/>
    <x v="2"/>
    <x v="1"/>
    <x v="11"/>
    <n v="3848.71"/>
    <n v="16843.84"/>
  </r>
  <r>
    <x v="10662"/>
    <x v="1"/>
    <x v="0"/>
    <n v="4947.04"/>
    <n v="0.03"/>
    <n v="6"/>
    <d v="2023-03-20T00:00:00"/>
    <d v="2023-03-25T00:00:00"/>
    <x v="1"/>
    <x v="0"/>
    <n v="779.86"/>
    <x v="2"/>
    <x v="0"/>
    <x v="0"/>
    <n v="4167.18"/>
    <n v="29682.239999999998"/>
  </r>
  <r>
    <x v="10663"/>
    <x v="1"/>
    <x v="3"/>
    <n v="670.43"/>
    <n v="0.08"/>
    <n v="7"/>
    <d v="2024-03-10T00:00:00"/>
    <d v="2024-03-16T00:00:00"/>
    <x v="2"/>
    <x v="2"/>
    <n v="161.61000000000001"/>
    <x v="1"/>
    <x v="1"/>
    <x v="0"/>
    <n v="508.81999999999994"/>
    <n v="4693.0099999999993"/>
  </r>
  <r>
    <x v="10664"/>
    <x v="2"/>
    <x v="1"/>
    <n v="1915.84"/>
    <n v="0.05"/>
    <n v="6"/>
    <d v="2024-02-09T00:00:00"/>
    <d v="2024-02-11T00:00:00"/>
    <x v="2"/>
    <x v="1"/>
    <n v="142.21"/>
    <x v="2"/>
    <x v="1"/>
    <x v="8"/>
    <n v="1773.6299999999999"/>
    <n v="11495.039999999999"/>
  </r>
  <r>
    <x v="10665"/>
    <x v="3"/>
    <x v="1"/>
    <n v="4052.08"/>
    <n v="0.3"/>
    <n v="6"/>
    <d v="2023-06-15T00:00:00"/>
    <d v="2023-06-16T00:00:00"/>
    <x v="1"/>
    <x v="1"/>
    <n v="390.67"/>
    <x v="2"/>
    <x v="0"/>
    <x v="9"/>
    <n v="3661.41"/>
    <n v="24312.48"/>
  </r>
  <r>
    <x v="10666"/>
    <x v="2"/>
    <x v="4"/>
    <n v="522.89"/>
    <n v="0.14000000000000001"/>
    <n v="8"/>
    <d v="2024-05-14T00:00:00"/>
    <d v="2024-05-18T00:00:00"/>
    <x v="2"/>
    <x v="2"/>
    <n v="61.98"/>
    <x v="1"/>
    <x v="1"/>
    <x v="5"/>
    <n v="460.90999999999997"/>
    <n v="4183.12"/>
  </r>
  <r>
    <x v="10667"/>
    <x v="1"/>
    <x v="2"/>
    <n v="2749.83"/>
    <n v="0.45"/>
    <n v="5"/>
    <d v="2024-02-24T00:00:00"/>
    <d v="2024-02-26T00:00:00"/>
    <x v="0"/>
    <x v="1"/>
    <n v="451.27"/>
    <x v="2"/>
    <x v="1"/>
    <x v="8"/>
    <n v="2298.56"/>
    <n v="13749.15"/>
  </r>
  <r>
    <x v="10668"/>
    <x v="0"/>
    <x v="2"/>
    <n v="4306.1499999999996"/>
    <n v="0.08"/>
    <n v="8"/>
    <d v="2024-02-21T00:00:00"/>
    <d v="2024-02-28T00:00:00"/>
    <x v="0"/>
    <x v="0"/>
    <n v="1202.3699999999999"/>
    <x v="0"/>
    <x v="1"/>
    <x v="8"/>
    <n v="3103.7799999999997"/>
    <n v="34449.199999999997"/>
  </r>
  <r>
    <x v="10669"/>
    <x v="1"/>
    <x v="4"/>
    <n v="193.06"/>
    <n v="0.47"/>
    <n v="9"/>
    <d v="2024-06-18T00:00:00"/>
    <d v="2024-06-23T00:00:00"/>
    <x v="2"/>
    <x v="1"/>
    <n v="46.57"/>
    <x v="2"/>
    <x v="1"/>
    <x v="9"/>
    <n v="146.49"/>
    <n v="1737.54"/>
  </r>
  <r>
    <x v="10670"/>
    <x v="0"/>
    <x v="3"/>
    <n v="4703.6400000000003"/>
    <n v="0.17"/>
    <n v="4"/>
    <d v="2023-03-13T00:00:00"/>
    <d v="2023-03-14T00:00:00"/>
    <x v="0"/>
    <x v="0"/>
    <n v="968.7"/>
    <x v="0"/>
    <x v="0"/>
    <x v="0"/>
    <n v="3734.9400000000005"/>
    <n v="18814.560000000001"/>
  </r>
  <r>
    <x v="10671"/>
    <x v="3"/>
    <x v="2"/>
    <n v="4892.91"/>
    <n v="0.43"/>
    <n v="3"/>
    <d v="2023-07-31T00:00:00"/>
    <d v="2023-08-02T00:00:00"/>
    <x v="0"/>
    <x v="2"/>
    <n v="1232.33"/>
    <x v="1"/>
    <x v="0"/>
    <x v="4"/>
    <n v="3660.58"/>
    <n v="14678.73"/>
  </r>
  <r>
    <x v="10672"/>
    <x v="0"/>
    <x v="1"/>
    <n v="1679.18"/>
    <n v="0.47"/>
    <n v="5"/>
    <d v="2023-06-15T00:00:00"/>
    <d v="2023-06-19T00:00:00"/>
    <x v="0"/>
    <x v="2"/>
    <n v="454.61"/>
    <x v="4"/>
    <x v="0"/>
    <x v="9"/>
    <n v="1224.5700000000002"/>
    <n v="8395.9"/>
  </r>
  <r>
    <x v="10673"/>
    <x v="2"/>
    <x v="3"/>
    <n v="3857.28"/>
    <n v="0.49"/>
    <n v="5"/>
    <d v="2024-07-29T00:00:00"/>
    <d v="2024-08-03T00:00:00"/>
    <x v="0"/>
    <x v="0"/>
    <n v="638.82000000000005"/>
    <x v="4"/>
    <x v="1"/>
    <x v="4"/>
    <n v="3218.46"/>
    <n v="19286.400000000001"/>
  </r>
  <r>
    <x v="10674"/>
    <x v="2"/>
    <x v="0"/>
    <n v="723.16"/>
    <n v="0.4"/>
    <n v="7"/>
    <d v="2024-03-06T00:00:00"/>
    <d v="2024-03-08T00:00:00"/>
    <x v="2"/>
    <x v="2"/>
    <n v="170.33"/>
    <x v="0"/>
    <x v="1"/>
    <x v="0"/>
    <n v="552.82999999999993"/>
    <n v="5062.12"/>
  </r>
  <r>
    <x v="10675"/>
    <x v="2"/>
    <x v="0"/>
    <n v="3887.03"/>
    <n v="0.05"/>
    <n v="3"/>
    <d v="2023-11-20T00:00:00"/>
    <d v="2023-11-26T00:00:00"/>
    <x v="0"/>
    <x v="2"/>
    <n v="1093.0999999999999"/>
    <x v="1"/>
    <x v="0"/>
    <x v="11"/>
    <n v="2793.9300000000003"/>
    <n v="11661.09"/>
  </r>
  <r>
    <x v="10676"/>
    <x v="0"/>
    <x v="3"/>
    <n v="2459.46"/>
    <n v="0.03"/>
    <n v="9"/>
    <d v="2023-08-02T00:00:00"/>
    <d v="2023-08-06T00:00:00"/>
    <x v="1"/>
    <x v="1"/>
    <n v="450.08"/>
    <x v="3"/>
    <x v="0"/>
    <x v="1"/>
    <n v="2009.38"/>
    <n v="22135.14"/>
  </r>
  <r>
    <x v="10677"/>
    <x v="2"/>
    <x v="1"/>
    <n v="4315.34"/>
    <n v="0.37"/>
    <n v="6"/>
    <d v="2024-12-16T00:00:00"/>
    <d v="2024-12-20T00:00:00"/>
    <x v="2"/>
    <x v="1"/>
    <n v="1039.24"/>
    <x v="2"/>
    <x v="1"/>
    <x v="10"/>
    <n v="3276.1000000000004"/>
    <n v="25892.04"/>
  </r>
  <r>
    <x v="10678"/>
    <x v="2"/>
    <x v="0"/>
    <n v="1141.77"/>
    <n v="0.45"/>
    <n v="9"/>
    <d v="2024-06-20T00:00:00"/>
    <d v="2024-06-22T00:00:00"/>
    <x v="2"/>
    <x v="0"/>
    <n v="337.48"/>
    <x v="5"/>
    <x v="1"/>
    <x v="9"/>
    <n v="804.29"/>
    <n v="10275.93"/>
  </r>
  <r>
    <x v="10679"/>
    <x v="2"/>
    <x v="1"/>
    <n v="3396.02"/>
    <n v="0.08"/>
    <n v="1"/>
    <d v="2024-09-19T00:00:00"/>
    <d v="2024-09-21T00:00:00"/>
    <x v="0"/>
    <x v="2"/>
    <n v="570.92999999999995"/>
    <x v="1"/>
    <x v="1"/>
    <x v="7"/>
    <n v="2825.09"/>
    <n v="3396.02"/>
  </r>
  <r>
    <x v="10680"/>
    <x v="3"/>
    <x v="4"/>
    <n v="3951.98"/>
    <n v="0.47"/>
    <n v="2"/>
    <d v="2024-01-03T00:00:00"/>
    <d v="2024-01-10T00:00:00"/>
    <x v="1"/>
    <x v="1"/>
    <n v="861.6"/>
    <x v="3"/>
    <x v="1"/>
    <x v="6"/>
    <n v="3090.38"/>
    <n v="7903.96"/>
  </r>
  <r>
    <x v="10681"/>
    <x v="0"/>
    <x v="2"/>
    <n v="1092.21"/>
    <n v="0.31"/>
    <n v="2"/>
    <d v="2023-07-04T00:00:00"/>
    <d v="2023-07-06T00:00:00"/>
    <x v="0"/>
    <x v="0"/>
    <n v="176.56"/>
    <x v="3"/>
    <x v="0"/>
    <x v="4"/>
    <n v="915.65000000000009"/>
    <n v="2184.42"/>
  </r>
  <r>
    <x v="10682"/>
    <x v="0"/>
    <x v="3"/>
    <n v="4109.6099999999997"/>
    <n v="0.06"/>
    <n v="8"/>
    <d v="2023-06-29T00:00:00"/>
    <d v="2023-07-04T00:00:00"/>
    <x v="0"/>
    <x v="2"/>
    <n v="940.76"/>
    <x v="5"/>
    <x v="0"/>
    <x v="9"/>
    <n v="3168.8499999999995"/>
    <n v="32876.879999999997"/>
  </r>
  <r>
    <x v="10683"/>
    <x v="1"/>
    <x v="2"/>
    <n v="4794.13"/>
    <n v="0.08"/>
    <n v="4"/>
    <d v="2023-03-24T00:00:00"/>
    <d v="2023-03-26T00:00:00"/>
    <x v="2"/>
    <x v="1"/>
    <n v="704.72"/>
    <x v="5"/>
    <x v="0"/>
    <x v="0"/>
    <n v="4089.41"/>
    <n v="19176.52"/>
  </r>
  <r>
    <x v="10684"/>
    <x v="0"/>
    <x v="4"/>
    <n v="3118.79"/>
    <n v="0.03"/>
    <n v="7"/>
    <d v="2024-03-17T00:00:00"/>
    <d v="2024-03-23T00:00:00"/>
    <x v="0"/>
    <x v="0"/>
    <n v="255.43"/>
    <x v="2"/>
    <x v="1"/>
    <x v="0"/>
    <n v="2863.36"/>
    <n v="21831.53"/>
  </r>
  <r>
    <x v="10685"/>
    <x v="3"/>
    <x v="0"/>
    <n v="3945.77"/>
    <n v="7.0000000000000007E-2"/>
    <n v="4"/>
    <d v="2023-05-31T00:00:00"/>
    <d v="2023-06-06T00:00:00"/>
    <x v="1"/>
    <x v="2"/>
    <n v="1073.4100000000001"/>
    <x v="1"/>
    <x v="0"/>
    <x v="5"/>
    <n v="2872.3599999999997"/>
    <n v="15783.08"/>
  </r>
  <r>
    <x v="10686"/>
    <x v="0"/>
    <x v="1"/>
    <n v="2709.66"/>
    <n v="0.37"/>
    <n v="4"/>
    <d v="2023-04-28T00:00:00"/>
    <d v="2023-05-01T00:00:00"/>
    <x v="2"/>
    <x v="0"/>
    <n v="617.27"/>
    <x v="0"/>
    <x v="0"/>
    <x v="3"/>
    <n v="2092.39"/>
    <n v="10838.64"/>
  </r>
  <r>
    <x v="10687"/>
    <x v="3"/>
    <x v="1"/>
    <n v="3030.71"/>
    <n v="0.11"/>
    <n v="8"/>
    <d v="2024-10-11T00:00:00"/>
    <d v="2024-10-17T00:00:00"/>
    <x v="1"/>
    <x v="2"/>
    <n v="905.39"/>
    <x v="1"/>
    <x v="1"/>
    <x v="2"/>
    <n v="2125.3200000000002"/>
    <n v="24245.68"/>
  </r>
  <r>
    <x v="10688"/>
    <x v="3"/>
    <x v="4"/>
    <n v="165.43"/>
    <n v="0.28000000000000003"/>
    <n v="4"/>
    <d v="2024-11-06T00:00:00"/>
    <d v="2024-11-08T00:00:00"/>
    <x v="0"/>
    <x v="0"/>
    <n v="38.33"/>
    <x v="2"/>
    <x v="1"/>
    <x v="11"/>
    <n v="127.10000000000001"/>
    <n v="661.72"/>
  </r>
  <r>
    <x v="10689"/>
    <x v="0"/>
    <x v="3"/>
    <n v="2669.01"/>
    <n v="0.36"/>
    <n v="3"/>
    <d v="2024-10-04T00:00:00"/>
    <d v="2024-10-05T00:00:00"/>
    <x v="0"/>
    <x v="1"/>
    <n v="697.32"/>
    <x v="2"/>
    <x v="1"/>
    <x v="2"/>
    <n v="1971.69"/>
    <n v="8007.0300000000007"/>
  </r>
  <r>
    <x v="10690"/>
    <x v="1"/>
    <x v="2"/>
    <n v="2920.26"/>
    <n v="0.45"/>
    <n v="9"/>
    <d v="2023-03-13T00:00:00"/>
    <d v="2023-03-16T00:00:00"/>
    <x v="1"/>
    <x v="0"/>
    <n v="844.5"/>
    <x v="2"/>
    <x v="0"/>
    <x v="0"/>
    <n v="2075.7600000000002"/>
    <n v="26282.340000000004"/>
  </r>
  <r>
    <x v="10691"/>
    <x v="2"/>
    <x v="0"/>
    <n v="3383.23"/>
    <n v="0.28999999999999998"/>
    <n v="3"/>
    <d v="2023-11-29T00:00:00"/>
    <d v="2023-11-30T00:00:00"/>
    <x v="1"/>
    <x v="2"/>
    <n v="219.27"/>
    <x v="1"/>
    <x v="0"/>
    <x v="11"/>
    <n v="3163.96"/>
    <n v="10149.69"/>
  </r>
  <r>
    <x v="10692"/>
    <x v="2"/>
    <x v="3"/>
    <n v="930.01"/>
    <n v="0.28000000000000003"/>
    <n v="5"/>
    <d v="2024-04-23T00:00:00"/>
    <d v="2024-04-29T00:00:00"/>
    <x v="0"/>
    <x v="2"/>
    <n v="245.73"/>
    <x v="2"/>
    <x v="1"/>
    <x v="3"/>
    <n v="684.28"/>
    <n v="4650.05"/>
  </r>
  <r>
    <x v="10693"/>
    <x v="0"/>
    <x v="4"/>
    <n v="1282.73"/>
    <n v="0.46"/>
    <n v="1"/>
    <d v="2024-02-01T00:00:00"/>
    <d v="2024-02-02T00:00:00"/>
    <x v="0"/>
    <x v="0"/>
    <n v="99.68"/>
    <x v="3"/>
    <x v="1"/>
    <x v="8"/>
    <n v="1183.05"/>
    <n v="1282.73"/>
  </r>
  <r>
    <x v="10694"/>
    <x v="0"/>
    <x v="4"/>
    <n v="3804.42"/>
    <n v="0.15"/>
    <n v="9"/>
    <d v="2023-06-25T00:00:00"/>
    <d v="2023-06-29T00:00:00"/>
    <x v="0"/>
    <x v="1"/>
    <n v="1025.92"/>
    <x v="3"/>
    <x v="0"/>
    <x v="9"/>
    <n v="2778.5"/>
    <n v="34239.78"/>
  </r>
  <r>
    <x v="10695"/>
    <x v="3"/>
    <x v="1"/>
    <n v="921.43"/>
    <n v="0.1"/>
    <n v="6"/>
    <d v="2024-09-15T00:00:00"/>
    <d v="2024-09-20T00:00:00"/>
    <x v="2"/>
    <x v="2"/>
    <n v="224.18"/>
    <x v="0"/>
    <x v="1"/>
    <x v="7"/>
    <n v="697.25"/>
    <n v="5528.58"/>
  </r>
  <r>
    <x v="10696"/>
    <x v="0"/>
    <x v="0"/>
    <n v="2138.5300000000002"/>
    <n v="0.44"/>
    <n v="5"/>
    <d v="2024-07-31T00:00:00"/>
    <d v="2024-08-03T00:00:00"/>
    <x v="1"/>
    <x v="0"/>
    <n v="356.03"/>
    <x v="5"/>
    <x v="1"/>
    <x v="4"/>
    <n v="1782.5000000000002"/>
    <n v="10692.650000000001"/>
  </r>
  <r>
    <x v="10697"/>
    <x v="3"/>
    <x v="3"/>
    <n v="1327.4"/>
    <n v="0.04"/>
    <n v="4"/>
    <d v="2024-10-04T00:00:00"/>
    <d v="2024-10-07T00:00:00"/>
    <x v="2"/>
    <x v="0"/>
    <n v="336.19"/>
    <x v="4"/>
    <x v="1"/>
    <x v="2"/>
    <n v="991.21"/>
    <n v="5309.6"/>
  </r>
  <r>
    <x v="10698"/>
    <x v="1"/>
    <x v="1"/>
    <n v="2771.4"/>
    <n v="0.09"/>
    <n v="8"/>
    <d v="2024-07-28T00:00:00"/>
    <d v="2024-08-04T00:00:00"/>
    <x v="1"/>
    <x v="0"/>
    <n v="417.04"/>
    <x v="0"/>
    <x v="1"/>
    <x v="4"/>
    <n v="2354.36"/>
    <n v="22171.200000000001"/>
  </r>
  <r>
    <x v="10699"/>
    <x v="0"/>
    <x v="0"/>
    <n v="4935.67"/>
    <n v="0.21"/>
    <n v="2"/>
    <d v="2023-01-15T00:00:00"/>
    <d v="2023-01-19T00:00:00"/>
    <x v="0"/>
    <x v="1"/>
    <n v="1145.71"/>
    <x v="1"/>
    <x v="0"/>
    <x v="6"/>
    <n v="3789.96"/>
    <n v="9871.34"/>
  </r>
  <r>
    <x v="10700"/>
    <x v="2"/>
    <x v="2"/>
    <n v="4274.99"/>
    <n v="0.18"/>
    <n v="5"/>
    <d v="2024-10-03T00:00:00"/>
    <d v="2024-10-04T00:00:00"/>
    <x v="0"/>
    <x v="0"/>
    <n v="425.53"/>
    <x v="1"/>
    <x v="1"/>
    <x v="2"/>
    <n v="3849.46"/>
    <n v="21374.949999999997"/>
  </r>
  <r>
    <x v="10701"/>
    <x v="2"/>
    <x v="2"/>
    <n v="1420.42"/>
    <n v="0.35"/>
    <n v="8"/>
    <d v="2023-05-25T00:00:00"/>
    <d v="2023-06-01T00:00:00"/>
    <x v="0"/>
    <x v="0"/>
    <n v="96.29"/>
    <x v="2"/>
    <x v="0"/>
    <x v="5"/>
    <n v="1324.13"/>
    <n v="11363.36"/>
  </r>
  <r>
    <x v="10702"/>
    <x v="0"/>
    <x v="1"/>
    <n v="1906.2"/>
    <n v="0.05"/>
    <n v="1"/>
    <d v="2024-04-30T00:00:00"/>
    <d v="2024-05-05T00:00:00"/>
    <x v="0"/>
    <x v="1"/>
    <n v="412.5"/>
    <x v="2"/>
    <x v="1"/>
    <x v="3"/>
    <n v="1493.7"/>
    <n v="1906.2"/>
  </r>
  <r>
    <x v="10703"/>
    <x v="3"/>
    <x v="3"/>
    <n v="4601.3"/>
    <n v="0.24"/>
    <n v="3"/>
    <d v="2023-09-18T00:00:00"/>
    <d v="2023-09-23T00:00:00"/>
    <x v="1"/>
    <x v="0"/>
    <n v="705.57"/>
    <x v="3"/>
    <x v="0"/>
    <x v="7"/>
    <n v="3895.73"/>
    <n v="13803.900000000001"/>
  </r>
  <r>
    <x v="10704"/>
    <x v="2"/>
    <x v="0"/>
    <n v="4501.6499999999996"/>
    <n v="0.4"/>
    <n v="7"/>
    <d v="2024-08-30T00:00:00"/>
    <d v="2024-09-03T00:00:00"/>
    <x v="0"/>
    <x v="2"/>
    <n v="473.43"/>
    <x v="0"/>
    <x v="1"/>
    <x v="1"/>
    <n v="4028.22"/>
    <n v="31511.549999999996"/>
  </r>
  <r>
    <x v="10705"/>
    <x v="3"/>
    <x v="2"/>
    <n v="886.59"/>
    <n v="0.34"/>
    <n v="5"/>
    <d v="2024-07-28T00:00:00"/>
    <d v="2024-07-30T00:00:00"/>
    <x v="1"/>
    <x v="0"/>
    <n v="80.290000000000006"/>
    <x v="5"/>
    <x v="1"/>
    <x v="4"/>
    <n v="806.30000000000007"/>
    <n v="4432.95"/>
  </r>
  <r>
    <x v="10706"/>
    <x v="0"/>
    <x v="2"/>
    <n v="4163.43"/>
    <n v="0.32"/>
    <n v="9"/>
    <d v="2024-01-23T00:00:00"/>
    <d v="2024-01-28T00:00:00"/>
    <x v="2"/>
    <x v="0"/>
    <n v="1118.17"/>
    <x v="1"/>
    <x v="1"/>
    <x v="6"/>
    <n v="3045.26"/>
    <n v="37470.870000000003"/>
  </r>
  <r>
    <x v="10707"/>
    <x v="0"/>
    <x v="3"/>
    <n v="1558.28"/>
    <n v="0.12"/>
    <n v="1"/>
    <d v="2024-06-24T00:00:00"/>
    <d v="2024-06-26T00:00:00"/>
    <x v="0"/>
    <x v="2"/>
    <n v="213.55"/>
    <x v="4"/>
    <x v="1"/>
    <x v="9"/>
    <n v="1344.73"/>
    <n v="1558.28"/>
  </r>
  <r>
    <x v="10708"/>
    <x v="2"/>
    <x v="1"/>
    <n v="2764.64"/>
    <n v="0.2"/>
    <n v="7"/>
    <d v="2023-05-25T00:00:00"/>
    <d v="2023-05-29T00:00:00"/>
    <x v="2"/>
    <x v="0"/>
    <n v="709.71"/>
    <x v="0"/>
    <x v="0"/>
    <x v="5"/>
    <n v="2054.9299999999998"/>
    <n v="19352.48"/>
  </r>
  <r>
    <x v="10709"/>
    <x v="0"/>
    <x v="4"/>
    <n v="124.98"/>
    <n v="0.09"/>
    <n v="6"/>
    <d v="2024-11-05T00:00:00"/>
    <d v="2024-11-06T00:00:00"/>
    <x v="1"/>
    <x v="0"/>
    <n v="11.66"/>
    <x v="5"/>
    <x v="1"/>
    <x v="11"/>
    <n v="113.32000000000001"/>
    <n v="749.88"/>
  </r>
  <r>
    <x v="10710"/>
    <x v="1"/>
    <x v="0"/>
    <n v="4993.09"/>
    <n v="0.25"/>
    <n v="4"/>
    <d v="2024-11-18T00:00:00"/>
    <d v="2024-11-20T00:00:00"/>
    <x v="1"/>
    <x v="2"/>
    <n v="824.62"/>
    <x v="2"/>
    <x v="1"/>
    <x v="11"/>
    <n v="4168.47"/>
    <n v="19972.36"/>
  </r>
  <r>
    <x v="10711"/>
    <x v="1"/>
    <x v="2"/>
    <n v="3829.37"/>
    <n v="0.28999999999999998"/>
    <n v="6"/>
    <d v="2023-12-07T00:00:00"/>
    <d v="2023-12-10T00:00:00"/>
    <x v="1"/>
    <x v="0"/>
    <n v="609.99"/>
    <x v="1"/>
    <x v="0"/>
    <x v="10"/>
    <n v="3219.38"/>
    <n v="22976.22"/>
  </r>
  <r>
    <x v="10712"/>
    <x v="2"/>
    <x v="4"/>
    <n v="1284.49"/>
    <n v="0.32"/>
    <n v="9"/>
    <d v="2023-03-28T00:00:00"/>
    <d v="2023-03-30T00:00:00"/>
    <x v="2"/>
    <x v="2"/>
    <n v="138.27000000000001"/>
    <x v="4"/>
    <x v="0"/>
    <x v="0"/>
    <n v="1146.22"/>
    <n v="11560.41"/>
  </r>
  <r>
    <x v="10713"/>
    <x v="1"/>
    <x v="3"/>
    <n v="3450.59"/>
    <n v="0.44"/>
    <n v="9"/>
    <d v="2023-10-31T00:00:00"/>
    <d v="2023-11-01T00:00:00"/>
    <x v="1"/>
    <x v="0"/>
    <n v="342.01"/>
    <x v="4"/>
    <x v="0"/>
    <x v="2"/>
    <n v="3108.58"/>
    <n v="31055.31"/>
  </r>
  <r>
    <x v="10714"/>
    <x v="3"/>
    <x v="1"/>
    <n v="1537.21"/>
    <n v="0.03"/>
    <n v="2"/>
    <d v="2024-09-20T00:00:00"/>
    <d v="2024-09-22T00:00:00"/>
    <x v="1"/>
    <x v="2"/>
    <n v="267.08999999999997"/>
    <x v="5"/>
    <x v="1"/>
    <x v="7"/>
    <n v="1270.1200000000001"/>
    <n v="3074.42"/>
  </r>
  <r>
    <x v="10715"/>
    <x v="2"/>
    <x v="0"/>
    <n v="538.33000000000004"/>
    <n v="0.19"/>
    <n v="9"/>
    <d v="2023-07-22T00:00:00"/>
    <d v="2023-07-26T00:00:00"/>
    <x v="2"/>
    <x v="2"/>
    <n v="88.13"/>
    <x v="1"/>
    <x v="0"/>
    <x v="4"/>
    <n v="450.20000000000005"/>
    <n v="4844.97"/>
  </r>
  <r>
    <x v="10716"/>
    <x v="2"/>
    <x v="3"/>
    <n v="2184.02"/>
    <n v="0.3"/>
    <n v="2"/>
    <d v="2023-09-14T00:00:00"/>
    <d v="2023-09-16T00:00:00"/>
    <x v="0"/>
    <x v="0"/>
    <n v="537.45000000000005"/>
    <x v="1"/>
    <x v="0"/>
    <x v="7"/>
    <n v="1646.57"/>
    <n v="4368.04"/>
  </r>
  <r>
    <x v="10717"/>
    <x v="3"/>
    <x v="1"/>
    <n v="3107.22"/>
    <n v="0.28999999999999998"/>
    <n v="6"/>
    <d v="2024-10-08T00:00:00"/>
    <d v="2024-10-15T00:00:00"/>
    <x v="2"/>
    <x v="1"/>
    <n v="523.44000000000005"/>
    <x v="0"/>
    <x v="1"/>
    <x v="2"/>
    <n v="2583.7799999999997"/>
    <n v="18643.32"/>
  </r>
  <r>
    <x v="10718"/>
    <x v="1"/>
    <x v="3"/>
    <n v="539.91"/>
    <n v="0.01"/>
    <n v="7"/>
    <d v="2023-08-21T00:00:00"/>
    <d v="2023-08-27T00:00:00"/>
    <x v="2"/>
    <x v="2"/>
    <n v="71.75"/>
    <x v="0"/>
    <x v="0"/>
    <x v="1"/>
    <n v="468.15999999999997"/>
    <n v="3779.37"/>
  </r>
  <r>
    <x v="10719"/>
    <x v="1"/>
    <x v="2"/>
    <n v="2640.19"/>
    <n v="0.09"/>
    <n v="9"/>
    <d v="2024-08-11T00:00:00"/>
    <d v="2024-08-14T00:00:00"/>
    <x v="1"/>
    <x v="2"/>
    <n v="449.34"/>
    <x v="0"/>
    <x v="1"/>
    <x v="1"/>
    <n v="2190.85"/>
    <n v="23761.71"/>
  </r>
  <r>
    <x v="10720"/>
    <x v="1"/>
    <x v="2"/>
    <n v="2622.83"/>
    <n v="0.42"/>
    <n v="6"/>
    <d v="2024-01-09T00:00:00"/>
    <d v="2024-01-11T00:00:00"/>
    <x v="2"/>
    <x v="2"/>
    <n v="733.06"/>
    <x v="4"/>
    <x v="1"/>
    <x v="6"/>
    <n v="1889.77"/>
    <n v="15736.98"/>
  </r>
  <r>
    <x v="10721"/>
    <x v="2"/>
    <x v="4"/>
    <n v="3180.36"/>
    <n v="0.26"/>
    <n v="8"/>
    <d v="2024-08-18T00:00:00"/>
    <d v="2024-08-22T00:00:00"/>
    <x v="1"/>
    <x v="0"/>
    <n v="277.5"/>
    <x v="5"/>
    <x v="1"/>
    <x v="1"/>
    <n v="2902.86"/>
    <n v="25442.880000000001"/>
  </r>
  <r>
    <x v="10722"/>
    <x v="2"/>
    <x v="3"/>
    <n v="1298.76"/>
    <n v="0.21"/>
    <n v="3"/>
    <d v="2024-12-10T00:00:00"/>
    <d v="2024-12-12T00:00:00"/>
    <x v="0"/>
    <x v="0"/>
    <n v="362.5"/>
    <x v="3"/>
    <x v="1"/>
    <x v="10"/>
    <n v="936.26"/>
    <n v="3896.2799999999997"/>
  </r>
  <r>
    <x v="10723"/>
    <x v="1"/>
    <x v="2"/>
    <n v="201.14"/>
    <n v="0.45"/>
    <n v="6"/>
    <d v="2024-08-04T00:00:00"/>
    <d v="2024-08-09T00:00:00"/>
    <x v="1"/>
    <x v="0"/>
    <n v="45.15"/>
    <x v="4"/>
    <x v="1"/>
    <x v="1"/>
    <n v="155.98999999999998"/>
    <n v="1206.8399999999999"/>
  </r>
  <r>
    <x v="10724"/>
    <x v="0"/>
    <x v="1"/>
    <n v="1691.8"/>
    <n v="0.04"/>
    <n v="2"/>
    <d v="2023-04-08T00:00:00"/>
    <d v="2023-04-09T00:00:00"/>
    <x v="2"/>
    <x v="2"/>
    <n v="366.05"/>
    <x v="1"/>
    <x v="0"/>
    <x v="3"/>
    <n v="1325.75"/>
    <n v="3383.6"/>
  </r>
  <r>
    <x v="10725"/>
    <x v="1"/>
    <x v="4"/>
    <n v="2053.0500000000002"/>
    <n v="0.46"/>
    <n v="1"/>
    <d v="2024-09-02T00:00:00"/>
    <d v="2024-09-05T00:00:00"/>
    <x v="2"/>
    <x v="1"/>
    <n v="324.87"/>
    <x v="4"/>
    <x v="1"/>
    <x v="7"/>
    <n v="1728.1800000000003"/>
    <n v="2053.0500000000002"/>
  </r>
  <r>
    <x v="10726"/>
    <x v="3"/>
    <x v="0"/>
    <n v="3215.13"/>
    <n v="0.01"/>
    <n v="6"/>
    <d v="2023-03-25T00:00:00"/>
    <d v="2023-04-01T00:00:00"/>
    <x v="2"/>
    <x v="0"/>
    <n v="450.78"/>
    <x v="0"/>
    <x v="0"/>
    <x v="0"/>
    <n v="2764.3500000000004"/>
    <n v="19290.78"/>
  </r>
  <r>
    <x v="10727"/>
    <x v="2"/>
    <x v="3"/>
    <n v="4657.84"/>
    <n v="0.28000000000000003"/>
    <n v="3"/>
    <d v="2023-06-15T00:00:00"/>
    <d v="2023-06-16T00:00:00"/>
    <x v="0"/>
    <x v="1"/>
    <n v="1102.45"/>
    <x v="3"/>
    <x v="0"/>
    <x v="9"/>
    <n v="3555.3900000000003"/>
    <n v="13973.52"/>
  </r>
  <r>
    <x v="10728"/>
    <x v="3"/>
    <x v="2"/>
    <n v="1096.5899999999999"/>
    <n v="0.28000000000000003"/>
    <n v="5"/>
    <d v="2023-06-07T00:00:00"/>
    <d v="2023-06-10T00:00:00"/>
    <x v="0"/>
    <x v="0"/>
    <n v="222.11"/>
    <x v="1"/>
    <x v="0"/>
    <x v="9"/>
    <n v="874.4799999999999"/>
    <n v="5482.95"/>
  </r>
  <r>
    <x v="10729"/>
    <x v="3"/>
    <x v="1"/>
    <n v="3467.93"/>
    <n v="0.32"/>
    <n v="6"/>
    <d v="2024-05-13T00:00:00"/>
    <d v="2024-05-14T00:00:00"/>
    <x v="1"/>
    <x v="2"/>
    <n v="739.08"/>
    <x v="3"/>
    <x v="1"/>
    <x v="5"/>
    <n v="2728.85"/>
    <n v="20807.579999999998"/>
  </r>
  <r>
    <x v="10730"/>
    <x v="2"/>
    <x v="3"/>
    <n v="577.26"/>
    <n v="0.01"/>
    <n v="6"/>
    <d v="2023-04-07T00:00:00"/>
    <d v="2023-04-13T00:00:00"/>
    <x v="2"/>
    <x v="0"/>
    <n v="118.26"/>
    <x v="2"/>
    <x v="0"/>
    <x v="3"/>
    <n v="459"/>
    <n v="3463.56"/>
  </r>
  <r>
    <x v="10731"/>
    <x v="0"/>
    <x v="1"/>
    <n v="1034.05"/>
    <n v="0.27"/>
    <n v="7"/>
    <d v="2023-11-06T00:00:00"/>
    <d v="2023-11-09T00:00:00"/>
    <x v="0"/>
    <x v="2"/>
    <n v="67.069999999999993"/>
    <x v="3"/>
    <x v="0"/>
    <x v="11"/>
    <n v="966.98"/>
    <n v="7238.3499999999995"/>
  </r>
  <r>
    <x v="10732"/>
    <x v="1"/>
    <x v="4"/>
    <n v="2594.7600000000002"/>
    <n v="0.06"/>
    <n v="7"/>
    <d v="2024-09-07T00:00:00"/>
    <d v="2024-09-09T00:00:00"/>
    <x v="1"/>
    <x v="1"/>
    <n v="464.3"/>
    <x v="0"/>
    <x v="1"/>
    <x v="7"/>
    <n v="2130.46"/>
    <n v="18163.32"/>
  </r>
  <r>
    <x v="10733"/>
    <x v="3"/>
    <x v="2"/>
    <n v="3571.05"/>
    <n v="0.08"/>
    <n v="6"/>
    <d v="2023-09-29T00:00:00"/>
    <d v="2023-09-30T00:00:00"/>
    <x v="1"/>
    <x v="0"/>
    <n v="501.05"/>
    <x v="2"/>
    <x v="0"/>
    <x v="7"/>
    <n v="3070"/>
    <n v="21426.300000000003"/>
  </r>
  <r>
    <x v="10734"/>
    <x v="2"/>
    <x v="2"/>
    <n v="4306.99"/>
    <n v="0.11"/>
    <n v="1"/>
    <d v="2023-10-10T00:00:00"/>
    <d v="2023-10-17T00:00:00"/>
    <x v="2"/>
    <x v="0"/>
    <n v="1078.79"/>
    <x v="3"/>
    <x v="0"/>
    <x v="2"/>
    <n v="3228.2"/>
    <n v="4306.99"/>
  </r>
  <r>
    <x v="10735"/>
    <x v="3"/>
    <x v="4"/>
    <n v="3745.13"/>
    <n v="0.31"/>
    <n v="8"/>
    <d v="2024-09-03T00:00:00"/>
    <d v="2024-09-06T00:00:00"/>
    <x v="2"/>
    <x v="0"/>
    <n v="738.44"/>
    <x v="5"/>
    <x v="1"/>
    <x v="7"/>
    <n v="3006.69"/>
    <n v="29961.040000000001"/>
  </r>
  <r>
    <x v="10736"/>
    <x v="1"/>
    <x v="1"/>
    <n v="175.23"/>
    <n v="0.2"/>
    <n v="4"/>
    <d v="2024-02-03T00:00:00"/>
    <d v="2024-02-10T00:00:00"/>
    <x v="0"/>
    <x v="0"/>
    <n v="27.84"/>
    <x v="2"/>
    <x v="1"/>
    <x v="8"/>
    <n v="147.38999999999999"/>
    <n v="700.92"/>
  </r>
  <r>
    <x v="10737"/>
    <x v="0"/>
    <x v="3"/>
    <n v="3451.26"/>
    <n v="0.04"/>
    <n v="1"/>
    <d v="2023-02-15T00:00:00"/>
    <d v="2023-02-22T00:00:00"/>
    <x v="2"/>
    <x v="2"/>
    <n v="1029.1600000000001"/>
    <x v="2"/>
    <x v="0"/>
    <x v="8"/>
    <n v="2422.1000000000004"/>
    <n v="3451.26"/>
  </r>
  <r>
    <x v="10738"/>
    <x v="0"/>
    <x v="1"/>
    <n v="4140.82"/>
    <n v="0.14000000000000001"/>
    <n v="2"/>
    <d v="2024-01-20T00:00:00"/>
    <d v="2024-01-22T00:00:00"/>
    <x v="0"/>
    <x v="1"/>
    <n v="904.16"/>
    <x v="1"/>
    <x v="1"/>
    <x v="6"/>
    <n v="3236.66"/>
    <n v="8281.64"/>
  </r>
  <r>
    <x v="10739"/>
    <x v="0"/>
    <x v="3"/>
    <n v="2675.11"/>
    <n v="0.04"/>
    <n v="3"/>
    <d v="2024-05-16T00:00:00"/>
    <d v="2024-05-19T00:00:00"/>
    <x v="0"/>
    <x v="0"/>
    <n v="723.87"/>
    <x v="1"/>
    <x v="1"/>
    <x v="5"/>
    <n v="1951.2400000000002"/>
    <n v="8025.33"/>
  </r>
  <r>
    <x v="10740"/>
    <x v="2"/>
    <x v="4"/>
    <n v="4831.43"/>
    <n v="0.33"/>
    <n v="6"/>
    <d v="2024-11-03T00:00:00"/>
    <d v="2024-11-06T00:00:00"/>
    <x v="0"/>
    <x v="1"/>
    <n v="1354.77"/>
    <x v="0"/>
    <x v="1"/>
    <x v="11"/>
    <n v="3476.6600000000003"/>
    <n v="28988.58"/>
  </r>
  <r>
    <x v="10741"/>
    <x v="2"/>
    <x v="0"/>
    <n v="121.13"/>
    <n v="0.28000000000000003"/>
    <n v="2"/>
    <d v="2024-09-03T00:00:00"/>
    <d v="2024-09-07T00:00:00"/>
    <x v="1"/>
    <x v="1"/>
    <n v="28.55"/>
    <x v="3"/>
    <x v="1"/>
    <x v="7"/>
    <n v="92.58"/>
    <n v="242.26"/>
  </r>
  <r>
    <x v="10742"/>
    <x v="0"/>
    <x v="3"/>
    <n v="4111.42"/>
    <n v="0.2"/>
    <n v="2"/>
    <d v="2024-02-03T00:00:00"/>
    <d v="2024-02-10T00:00:00"/>
    <x v="0"/>
    <x v="1"/>
    <n v="636.83000000000004"/>
    <x v="3"/>
    <x v="1"/>
    <x v="8"/>
    <n v="3474.59"/>
    <n v="8222.84"/>
  </r>
  <r>
    <x v="10743"/>
    <x v="1"/>
    <x v="2"/>
    <n v="1740.62"/>
    <n v="0.46"/>
    <n v="6"/>
    <d v="2023-11-09T00:00:00"/>
    <d v="2023-11-16T00:00:00"/>
    <x v="0"/>
    <x v="1"/>
    <n v="301.27999999999997"/>
    <x v="4"/>
    <x v="0"/>
    <x v="11"/>
    <n v="1439.34"/>
    <n v="10443.719999999999"/>
  </r>
  <r>
    <x v="10744"/>
    <x v="1"/>
    <x v="2"/>
    <n v="3287.2"/>
    <n v="0.26"/>
    <n v="4"/>
    <d v="2023-11-22T00:00:00"/>
    <d v="2023-11-26T00:00:00"/>
    <x v="0"/>
    <x v="0"/>
    <n v="294.3"/>
    <x v="0"/>
    <x v="0"/>
    <x v="11"/>
    <n v="2992.8999999999996"/>
    <n v="13148.8"/>
  </r>
  <r>
    <x v="10745"/>
    <x v="2"/>
    <x v="2"/>
    <n v="3498.06"/>
    <n v="0.44"/>
    <n v="5"/>
    <d v="2024-12-08T00:00:00"/>
    <d v="2024-12-09T00:00:00"/>
    <x v="1"/>
    <x v="0"/>
    <n v="713.95"/>
    <x v="3"/>
    <x v="1"/>
    <x v="10"/>
    <n v="2784.1099999999997"/>
    <n v="17490.3"/>
  </r>
  <r>
    <x v="10746"/>
    <x v="0"/>
    <x v="1"/>
    <n v="1600.62"/>
    <n v="0.28999999999999998"/>
    <n v="8"/>
    <d v="2024-05-30T00:00:00"/>
    <d v="2024-06-01T00:00:00"/>
    <x v="2"/>
    <x v="0"/>
    <n v="285.02999999999997"/>
    <x v="5"/>
    <x v="1"/>
    <x v="5"/>
    <n v="1315.59"/>
    <n v="12804.96"/>
  </r>
  <r>
    <x v="10747"/>
    <x v="1"/>
    <x v="1"/>
    <n v="4977.58"/>
    <n v="0.19"/>
    <n v="3"/>
    <d v="2023-01-10T00:00:00"/>
    <d v="2023-01-15T00:00:00"/>
    <x v="0"/>
    <x v="0"/>
    <n v="515.17999999999995"/>
    <x v="4"/>
    <x v="0"/>
    <x v="6"/>
    <n v="4462.3999999999996"/>
    <n v="14932.74"/>
  </r>
  <r>
    <x v="10748"/>
    <x v="1"/>
    <x v="1"/>
    <n v="605.92999999999995"/>
    <n v="0.27"/>
    <n v="5"/>
    <d v="2023-11-09T00:00:00"/>
    <d v="2023-11-15T00:00:00"/>
    <x v="1"/>
    <x v="1"/>
    <n v="36.51"/>
    <x v="1"/>
    <x v="0"/>
    <x v="11"/>
    <n v="569.41999999999996"/>
    <n v="3029.6499999999996"/>
  </r>
  <r>
    <x v="10749"/>
    <x v="1"/>
    <x v="2"/>
    <n v="869.44"/>
    <n v="0.08"/>
    <n v="1"/>
    <d v="2023-11-07T00:00:00"/>
    <d v="2023-11-10T00:00:00"/>
    <x v="2"/>
    <x v="1"/>
    <n v="232.37"/>
    <x v="5"/>
    <x v="0"/>
    <x v="11"/>
    <n v="637.07000000000005"/>
    <n v="869.44"/>
  </r>
  <r>
    <x v="10750"/>
    <x v="2"/>
    <x v="3"/>
    <n v="4471.74"/>
    <n v="0.34"/>
    <n v="4"/>
    <d v="2024-11-01T00:00:00"/>
    <d v="2024-11-08T00:00:00"/>
    <x v="1"/>
    <x v="2"/>
    <n v="257.70999999999998"/>
    <x v="2"/>
    <x v="1"/>
    <x v="11"/>
    <n v="4214.03"/>
    <n v="17886.96"/>
  </r>
  <r>
    <x v="10751"/>
    <x v="0"/>
    <x v="2"/>
    <n v="683.98"/>
    <n v="0.49"/>
    <n v="5"/>
    <d v="2023-11-16T00:00:00"/>
    <d v="2023-11-17T00:00:00"/>
    <x v="0"/>
    <x v="2"/>
    <n v="99.27"/>
    <x v="1"/>
    <x v="0"/>
    <x v="11"/>
    <n v="584.71"/>
    <n v="3419.9"/>
  </r>
  <r>
    <x v="10752"/>
    <x v="3"/>
    <x v="3"/>
    <n v="1968.3"/>
    <n v="0.12"/>
    <n v="4"/>
    <d v="2024-02-24T00:00:00"/>
    <d v="2024-02-28T00:00:00"/>
    <x v="1"/>
    <x v="1"/>
    <n v="373.98"/>
    <x v="1"/>
    <x v="1"/>
    <x v="8"/>
    <n v="1594.32"/>
    <n v="7873.2"/>
  </r>
  <r>
    <x v="10753"/>
    <x v="0"/>
    <x v="1"/>
    <n v="3692.4"/>
    <n v="0.16"/>
    <n v="9"/>
    <d v="2023-04-01T00:00:00"/>
    <d v="2023-04-03T00:00:00"/>
    <x v="1"/>
    <x v="2"/>
    <n v="673.21"/>
    <x v="0"/>
    <x v="0"/>
    <x v="3"/>
    <n v="3019.19"/>
    <n v="33231.599999999999"/>
  </r>
  <r>
    <x v="10754"/>
    <x v="0"/>
    <x v="0"/>
    <n v="3978.31"/>
    <n v="0.2"/>
    <n v="8"/>
    <d v="2023-01-13T00:00:00"/>
    <d v="2023-01-17T00:00:00"/>
    <x v="2"/>
    <x v="1"/>
    <n v="730"/>
    <x v="1"/>
    <x v="0"/>
    <x v="6"/>
    <n v="3248.31"/>
    <n v="31826.48"/>
  </r>
  <r>
    <x v="10755"/>
    <x v="2"/>
    <x v="1"/>
    <n v="4777.88"/>
    <n v="0.24"/>
    <n v="2"/>
    <d v="2023-03-16T00:00:00"/>
    <d v="2023-03-19T00:00:00"/>
    <x v="2"/>
    <x v="2"/>
    <n v="509.73"/>
    <x v="5"/>
    <x v="0"/>
    <x v="0"/>
    <n v="4268.1499999999996"/>
    <n v="9555.76"/>
  </r>
  <r>
    <x v="10756"/>
    <x v="1"/>
    <x v="4"/>
    <n v="3968.91"/>
    <n v="0.36"/>
    <n v="9"/>
    <d v="2024-01-08T00:00:00"/>
    <d v="2024-01-12T00:00:00"/>
    <x v="1"/>
    <x v="2"/>
    <n v="527.01"/>
    <x v="0"/>
    <x v="1"/>
    <x v="6"/>
    <n v="3441.8999999999996"/>
    <n v="35720.19"/>
  </r>
  <r>
    <x v="10757"/>
    <x v="1"/>
    <x v="3"/>
    <n v="4238.21"/>
    <n v="7.0000000000000007E-2"/>
    <n v="2"/>
    <d v="2023-11-25T00:00:00"/>
    <d v="2023-12-01T00:00:00"/>
    <x v="0"/>
    <x v="2"/>
    <n v="218.26"/>
    <x v="2"/>
    <x v="0"/>
    <x v="11"/>
    <n v="4019.95"/>
    <n v="8476.42"/>
  </r>
  <r>
    <x v="10758"/>
    <x v="2"/>
    <x v="0"/>
    <n v="4751.9399999999996"/>
    <n v="0.15"/>
    <n v="6"/>
    <d v="2024-12-01T00:00:00"/>
    <d v="2024-12-05T00:00:00"/>
    <x v="1"/>
    <x v="2"/>
    <n v="1336.42"/>
    <x v="2"/>
    <x v="1"/>
    <x v="10"/>
    <n v="3415.5199999999995"/>
    <n v="28511.64"/>
  </r>
  <r>
    <x v="10759"/>
    <x v="2"/>
    <x v="1"/>
    <n v="2813.07"/>
    <n v="0.27"/>
    <n v="2"/>
    <d v="2023-01-10T00:00:00"/>
    <d v="2023-01-16T00:00:00"/>
    <x v="1"/>
    <x v="1"/>
    <n v="566.6"/>
    <x v="4"/>
    <x v="0"/>
    <x v="6"/>
    <n v="2246.4700000000003"/>
    <n v="5626.14"/>
  </r>
  <r>
    <x v="10760"/>
    <x v="2"/>
    <x v="0"/>
    <n v="1782.82"/>
    <n v="0.28999999999999998"/>
    <n v="6"/>
    <d v="2024-03-25T00:00:00"/>
    <d v="2024-03-27T00:00:00"/>
    <x v="2"/>
    <x v="2"/>
    <n v="453.98"/>
    <x v="5"/>
    <x v="1"/>
    <x v="0"/>
    <n v="1328.84"/>
    <n v="10696.92"/>
  </r>
  <r>
    <x v="10761"/>
    <x v="2"/>
    <x v="2"/>
    <n v="3831.9"/>
    <n v="0.27"/>
    <n v="6"/>
    <d v="2024-10-25T00:00:00"/>
    <d v="2024-10-31T00:00:00"/>
    <x v="2"/>
    <x v="1"/>
    <n v="883.52"/>
    <x v="2"/>
    <x v="1"/>
    <x v="2"/>
    <n v="2948.38"/>
    <n v="22991.4"/>
  </r>
  <r>
    <x v="10762"/>
    <x v="2"/>
    <x v="3"/>
    <n v="901.35"/>
    <n v="0.22"/>
    <n v="7"/>
    <d v="2023-12-21T00:00:00"/>
    <d v="2023-12-22T00:00:00"/>
    <x v="2"/>
    <x v="2"/>
    <n v="172.03"/>
    <x v="1"/>
    <x v="0"/>
    <x v="10"/>
    <n v="729.32"/>
    <n v="6309.45"/>
  </r>
  <r>
    <x v="10763"/>
    <x v="3"/>
    <x v="4"/>
    <n v="434.34"/>
    <n v="0.36"/>
    <n v="5"/>
    <d v="2024-03-09T00:00:00"/>
    <d v="2024-03-12T00:00:00"/>
    <x v="2"/>
    <x v="2"/>
    <n v="77.489999999999995"/>
    <x v="5"/>
    <x v="1"/>
    <x v="0"/>
    <n v="356.84999999999997"/>
    <n v="2171.6999999999998"/>
  </r>
  <r>
    <x v="10764"/>
    <x v="0"/>
    <x v="2"/>
    <n v="3948.12"/>
    <n v="0.1"/>
    <n v="3"/>
    <d v="2023-11-27T00:00:00"/>
    <d v="2023-12-04T00:00:00"/>
    <x v="2"/>
    <x v="2"/>
    <n v="638.12"/>
    <x v="0"/>
    <x v="0"/>
    <x v="11"/>
    <n v="3310"/>
    <n v="11844.36"/>
  </r>
  <r>
    <x v="10765"/>
    <x v="0"/>
    <x v="0"/>
    <n v="4758.29"/>
    <n v="0.14000000000000001"/>
    <n v="2"/>
    <d v="2024-09-19T00:00:00"/>
    <d v="2024-09-22T00:00:00"/>
    <x v="0"/>
    <x v="1"/>
    <n v="895.57"/>
    <x v="4"/>
    <x v="1"/>
    <x v="7"/>
    <n v="3862.72"/>
    <n v="9516.58"/>
  </r>
  <r>
    <x v="10766"/>
    <x v="0"/>
    <x v="1"/>
    <n v="2267.9899999999998"/>
    <n v="0.22"/>
    <n v="4"/>
    <d v="2024-10-02T00:00:00"/>
    <d v="2024-10-08T00:00:00"/>
    <x v="0"/>
    <x v="0"/>
    <n v="227.97"/>
    <x v="2"/>
    <x v="1"/>
    <x v="2"/>
    <n v="2040.0199999999998"/>
    <n v="9071.9599999999991"/>
  </r>
  <r>
    <x v="10767"/>
    <x v="1"/>
    <x v="3"/>
    <n v="889.55"/>
    <n v="0.35"/>
    <n v="1"/>
    <d v="2024-05-31T00:00:00"/>
    <d v="2024-06-02T00:00:00"/>
    <x v="1"/>
    <x v="1"/>
    <n v="132.47999999999999"/>
    <x v="5"/>
    <x v="1"/>
    <x v="5"/>
    <n v="757.06999999999994"/>
    <n v="889.55"/>
  </r>
  <r>
    <x v="10768"/>
    <x v="3"/>
    <x v="4"/>
    <n v="2535.4"/>
    <n v="0.04"/>
    <n v="2"/>
    <d v="2024-02-15T00:00:00"/>
    <d v="2024-02-21T00:00:00"/>
    <x v="2"/>
    <x v="0"/>
    <n v="476.01"/>
    <x v="2"/>
    <x v="1"/>
    <x v="8"/>
    <n v="2059.3900000000003"/>
    <n v="5070.8"/>
  </r>
  <r>
    <x v="10769"/>
    <x v="0"/>
    <x v="1"/>
    <n v="2027.26"/>
    <n v="0.06"/>
    <n v="8"/>
    <d v="2023-01-07T00:00:00"/>
    <d v="2023-01-13T00:00:00"/>
    <x v="2"/>
    <x v="0"/>
    <n v="473.15"/>
    <x v="5"/>
    <x v="0"/>
    <x v="6"/>
    <n v="1554.1100000000001"/>
    <n v="16218.08"/>
  </r>
  <r>
    <x v="10770"/>
    <x v="1"/>
    <x v="4"/>
    <n v="1925.12"/>
    <n v="0.39"/>
    <n v="5"/>
    <d v="2023-08-30T00:00:00"/>
    <d v="2023-08-31T00:00:00"/>
    <x v="1"/>
    <x v="1"/>
    <n v="474.52"/>
    <x v="4"/>
    <x v="0"/>
    <x v="1"/>
    <n v="1450.6"/>
    <n v="9625.5999999999985"/>
  </r>
  <r>
    <x v="10771"/>
    <x v="3"/>
    <x v="3"/>
    <n v="3177.6"/>
    <n v="0.13"/>
    <n v="5"/>
    <d v="2023-04-11T00:00:00"/>
    <d v="2023-04-13T00:00:00"/>
    <x v="2"/>
    <x v="2"/>
    <n v="843.97"/>
    <x v="5"/>
    <x v="0"/>
    <x v="3"/>
    <n v="2333.63"/>
    <n v="15888"/>
  </r>
  <r>
    <x v="10772"/>
    <x v="3"/>
    <x v="0"/>
    <n v="956.21"/>
    <n v="0.48"/>
    <n v="3"/>
    <d v="2024-05-14T00:00:00"/>
    <d v="2024-05-20T00:00:00"/>
    <x v="1"/>
    <x v="2"/>
    <n v="131.47"/>
    <x v="4"/>
    <x v="1"/>
    <x v="5"/>
    <n v="824.74"/>
    <n v="2868.63"/>
  </r>
  <r>
    <x v="10773"/>
    <x v="1"/>
    <x v="4"/>
    <n v="1964.36"/>
    <n v="0.48"/>
    <n v="1"/>
    <d v="2023-08-18T00:00:00"/>
    <d v="2023-08-20T00:00:00"/>
    <x v="0"/>
    <x v="1"/>
    <n v="387.92"/>
    <x v="0"/>
    <x v="0"/>
    <x v="1"/>
    <n v="1576.4399999999998"/>
    <n v="1964.36"/>
  </r>
  <r>
    <x v="10774"/>
    <x v="3"/>
    <x v="3"/>
    <n v="4356.5200000000004"/>
    <n v="0.34"/>
    <n v="6"/>
    <d v="2023-10-15T00:00:00"/>
    <d v="2023-10-21T00:00:00"/>
    <x v="0"/>
    <x v="0"/>
    <n v="802.84"/>
    <x v="0"/>
    <x v="0"/>
    <x v="2"/>
    <n v="3553.6800000000003"/>
    <n v="26139.120000000003"/>
  </r>
  <r>
    <x v="10775"/>
    <x v="1"/>
    <x v="4"/>
    <n v="3675.36"/>
    <n v="0.36"/>
    <n v="1"/>
    <d v="2024-10-18T00:00:00"/>
    <d v="2024-10-22T00:00:00"/>
    <x v="0"/>
    <x v="1"/>
    <n v="553.28"/>
    <x v="1"/>
    <x v="1"/>
    <x v="2"/>
    <n v="3122.08"/>
    <n v="3675.36"/>
  </r>
  <r>
    <x v="10776"/>
    <x v="0"/>
    <x v="1"/>
    <n v="372.38"/>
    <n v="0.33"/>
    <n v="4"/>
    <d v="2023-10-01T00:00:00"/>
    <d v="2023-10-02T00:00:00"/>
    <x v="0"/>
    <x v="2"/>
    <n v="49.9"/>
    <x v="0"/>
    <x v="0"/>
    <x v="2"/>
    <n v="322.48"/>
    <n v="1489.52"/>
  </r>
  <r>
    <x v="10777"/>
    <x v="1"/>
    <x v="4"/>
    <n v="2618.13"/>
    <n v="0.09"/>
    <n v="4"/>
    <d v="2024-08-02T00:00:00"/>
    <d v="2024-08-08T00:00:00"/>
    <x v="1"/>
    <x v="0"/>
    <n v="137.13999999999999"/>
    <x v="2"/>
    <x v="1"/>
    <x v="1"/>
    <n v="2480.9900000000002"/>
    <n v="10472.52"/>
  </r>
  <r>
    <x v="10778"/>
    <x v="3"/>
    <x v="1"/>
    <n v="547.35"/>
    <n v="0.25"/>
    <n v="3"/>
    <d v="2024-07-14T00:00:00"/>
    <d v="2024-07-17T00:00:00"/>
    <x v="2"/>
    <x v="0"/>
    <n v="51.62"/>
    <x v="4"/>
    <x v="1"/>
    <x v="4"/>
    <n v="495.73"/>
    <n v="1642.0500000000002"/>
  </r>
  <r>
    <x v="10779"/>
    <x v="0"/>
    <x v="1"/>
    <n v="4791.7299999999996"/>
    <n v="0.4"/>
    <n v="4"/>
    <d v="2023-03-10T00:00:00"/>
    <d v="2023-03-16T00:00:00"/>
    <x v="1"/>
    <x v="0"/>
    <n v="404.14"/>
    <x v="5"/>
    <x v="0"/>
    <x v="0"/>
    <n v="4387.5899999999992"/>
    <n v="19166.919999999998"/>
  </r>
  <r>
    <x v="10780"/>
    <x v="0"/>
    <x v="3"/>
    <n v="1298.74"/>
    <n v="0.39"/>
    <n v="6"/>
    <d v="2023-11-20T00:00:00"/>
    <d v="2023-11-25T00:00:00"/>
    <x v="2"/>
    <x v="1"/>
    <n v="162.47999999999999"/>
    <x v="1"/>
    <x v="0"/>
    <x v="11"/>
    <n v="1136.26"/>
    <n v="7792.4400000000005"/>
  </r>
  <r>
    <x v="10781"/>
    <x v="2"/>
    <x v="2"/>
    <n v="4669.84"/>
    <n v="0.45"/>
    <n v="6"/>
    <d v="2023-03-28T00:00:00"/>
    <d v="2023-04-03T00:00:00"/>
    <x v="1"/>
    <x v="1"/>
    <n v="653.64"/>
    <x v="3"/>
    <x v="0"/>
    <x v="0"/>
    <n v="4016.2000000000003"/>
    <n v="28019.040000000001"/>
  </r>
  <r>
    <x v="10782"/>
    <x v="2"/>
    <x v="4"/>
    <n v="4186.6400000000003"/>
    <n v="0.45"/>
    <n v="6"/>
    <d v="2024-10-06T00:00:00"/>
    <d v="2024-10-09T00:00:00"/>
    <x v="0"/>
    <x v="0"/>
    <n v="502.09"/>
    <x v="0"/>
    <x v="1"/>
    <x v="2"/>
    <n v="3684.55"/>
    <n v="25119.840000000004"/>
  </r>
  <r>
    <x v="10783"/>
    <x v="3"/>
    <x v="0"/>
    <n v="2801.69"/>
    <n v="0.13"/>
    <n v="6"/>
    <d v="2023-03-18T00:00:00"/>
    <d v="2023-03-20T00:00:00"/>
    <x v="0"/>
    <x v="2"/>
    <n v="695.21"/>
    <x v="2"/>
    <x v="0"/>
    <x v="0"/>
    <n v="2106.48"/>
    <n v="16810.14"/>
  </r>
  <r>
    <x v="10784"/>
    <x v="1"/>
    <x v="1"/>
    <n v="1747.89"/>
    <n v="0.36"/>
    <n v="4"/>
    <d v="2024-07-27T00:00:00"/>
    <d v="2024-08-01T00:00:00"/>
    <x v="0"/>
    <x v="0"/>
    <n v="174.02"/>
    <x v="0"/>
    <x v="1"/>
    <x v="4"/>
    <n v="1573.8700000000001"/>
    <n v="6991.56"/>
  </r>
  <r>
    <x v="10785"/>
    <x v="1"/>
    <x v="2"/>
    <n v="4303.9399999999996"/>
    <n v="0.33"/>
    <n v="7"/>
    <d v="2023-03-14T00:00:00"/>
    <d v="2023-03-16T00:00:00"/>
    <x v="0"/>
    <x v="2"/>
    <n v="498.4"/>
    <x v="0"/>
    <x v="0"/>
    <x v="0"/>
    <n v="3805.5399999999995"/>
    <n v="30127.579999999998"/>
  </r>
  <r>
    <x v="10786"/>
    <x v="3"/>
    <x v="1"/>
    <n v="848.64"/>
    <n v="0.44"/>
    <n v="7"/>
    <d v="2023-03-09T00:00:00"/>
    <d v="2023-03-14T00:00:00"/>
    <x v="1"/>
    <x v="1"/>
    <n v="149.12"/>
    <x v="1"/>
    <x v="0"/>
    <x v="0"/>
    <n v="699.52"/>
    <n v="5940.48"/>
  </r>
  <r>
    <x v="10787"/>
    <x v="0"/>
    <x v="2"/>
    <n v="981.87"/>
    <n v="0.09"/>
    <n v="2"/>
    <d v="2023-08-06T00:00:00"/>
    <d v="2023-08-12T00:00:00"/>
    <x v="0"/>
    <x v="1"/>
    <n v="118.9"/>
    <x v="2"/>
    <x v="0"/>
    <x v="1"/>
    <n v="862.97"/>
    <n v="1963.74"/>
  </r>
  <r>
    <x v="10788"/>
    <x v="3"/>
    <x v="2"/>
    <n v="1201.1400000000001"/>
    <n v="0.37"/>
    <n v="6"/>
    <d v="2024-08-12T00:00:00"/>
    <d v="2024-08-18T00:00:00"/>
    <x v="2"/>
    <x v="2"/>
    <n v="329.07"/>
    <x v="4"/>
    <x v="1"/>
    <x v="1"/>
    <n v="872.07000000000016"/>
    <n v="7206.84"/>
  </r>
  <r>
    <x v="10789"/>
    <x v="3"/>
    <x v="0"/>
    <n v="3028.71"/>
    <n v="0.21"/>
    <n v="5"/>
    <d v="2023-09-03T00:00:00"/>
    <d v="2023-09-07T00:00:00"/>
    <x v="2"/>
    <x v="2"/>
    <n v="614.86"/>
    <x v="1"/>
    <x v="0"/>
    <x v="7"/>
    <n v="2413.85"/>
    <n v="15143.55"/>
  </r>
  <r>
    <x v="10790"/>
    <x v="0"/>
    <x v="2"/>
    <n v="1640.19"/>
    <n v="0.2"/>
    <n v="1"/>
    <d v="2023-04-05T00:00:00"/>
    <d v="2023-04-07T00:00:00"/>
    <x v="0"/>
    <x v="1"/>
    <n v="220.23"/>
    <x v="1"/>
    <x v="0"/>
    <x v="3"/>
    <n v="1419.96"/>
    <n v="1640.19"/>
  </r>
  <r>
    <x v="10791"/>
    <x v="1"/>
    <x v="0"/>
    <n v="4946.99"/>
    <n v="0.02"/>
    <n v="3"/>
    <d v="2024-11-20T00:00:00"/>
    <d v="2024-11-25T00:00:00"/>
    <x v="2"/>
    <x v="1"/>
    <n v="806.71"/>
    <x v="2"/>
    <x v="1"/>
    <x v="11"/>
    <n v="4140.28"/>
    <n v="14840.97"/>
  </r>
  <r>
    <x v="10792"/>
    <x v="3"/>
    <x v="3"/>
    <n v="1056.05"/>
    <n v="0.48"/>
    <n v="9"/>
    <d v="2024-04-18T00:00:00"/>
    <d v="2024-04-21T00:00:00"/>
    <x v="1"/>
    <x v="1"/>
    <n v="164.39"/>
    <x v="0"/>
    <x v="1"/>
    <x v="3"/>
    <n v="891.66"/>
    <n v="9504.4499999999989"/>
  </r>
  <r>
    <x v="10793"/>
    <x v="1"/>
    <x v="1"/>
    <n v="4047.49"/>
    <n v="0.34"/>
    <n v="9"/>
    <d v="2023-01-02T00:00:00"/>
    <d v="2023-01-06T00:00:00"/>
    <x v="1"/>
    <x v="1"/>
    <n v="1103.48"/>
    <x v="2"/>
    <x v="0"/>
    <x v="6"/>
    <n v="2944.0099999999998"/>
    <n v="36427.409999999996"/>
  </r>
  <r>
    <x v="10794"/>
    <x v="3"/>
    <x v="0"/>
    <n v="569.6"/>
    <n v="0.3"/>
    <n v="9"/>
    <d v="2024-05-08T00:00:00"/>
    <d v="2024-05-10T00:00:00"/>
    <x v="1"/>
    <x v="2"/>
    <n v="111.68"/>
    <x v="5"/>
    <x v="1"/>
    <x v="5"/>
    <n v="457.92"/>
    <n v="5126.4000000000005"/>
  </r>
  <r>
    <x v="10795"/>
    <x v="0"/>
    <x v="1"/>
    <n v="1831.89"/>
    <n v="0.13"/>
    <n v="5"/>
    <d v="2024-11-14T00:00:00"/>
    <d v="2024-11-15T00:00:00"/>
    <x v="1"/>
    <x v="0"/>
    <n v="261.83"/>
    <x v="0"/>
    <x v="1"/>
    <x v="11"/>
    <n v="1570.0600000000002"/>
    <n v="9159.4500000000007"/>
  </r>
  <r>
    <x v="10796"/>
    <x v="0"/>
    <x v="4"/>
    <n v="1294.44"/>
    <n v="0.33"/>
    <n v="6"/>
    <d v="2024-07-17T00:00:00"/>
    <d v="2024-07-23T00:00:00"/>
    <x v="1"/>
    <x v="1"/>
    <n v="225"/>
    <x v="1"/>
    <x v="1"/>
    <x v="4"/>
    <n v="1069.44"/>
    <n v="7766.64"/>
  </r>
  <r>
    <x v="10797"/>
    <x v="2"/>
    <x v="3"/>
    <n v="4886.5"/>
    <n v="0.47"/>
    <n v="9"/>
    <d v="2024-07-02T00:00:00"/>
    <d v="2024-07-08T00:00:00"/>
    <x v="0"/>
    <x v="2"/>
    <n v="687.33"/>
    <x v="5"/>
    <x v="1"/>
    <x v="4"/>
    <n v="4199.17"/>
    <n v="43978.5"/>
  </r>
  <r>
    <x v="10798"/>
    <x v="0"/>
    <x v="4"/>
    <n v="226.08"/>
    <n v="0.08"/>
    <n v="4"/>
    <d v="2023-03-07T00:00:00"/>
    <d v="2023-03-11T00:00:00"/>
    <x v="0"/>
    <x v="1"/>
    <n v="54.76"/>
    <x v="5"/>
    <x v="0"/>
    <x v="0"/>
    <n v="171.32000000000002"/>
    <n v="904.32"/>
  </r>
  <r>
    <x v="10799"/>
    <x v="2"/>
    <x v="4"/>
    <n v="3636.18"/>
    <n v="0.49"/>
    <n v="4"/>
    <d v="2023-04-02T00:00:00"/>
    <d v="2023-04-07T00:00:00"/>
    <x v="2"/>
    <x v="0"/>
    <n v="198.81"/>
    <x v="3"/>
    <x v="0"/>
    <x v="3"/>
    <n v="3437.37"/>
    <n v="14544.72"/>
  </r>
  <r>
    <x v="10800"/>
    <x v="3"/>
    <x v="2"/>
    <n v="1313.84"/>
    <n v="0.21"/>
    <n v="9"/>
    <d v="2023-07-03T00:00:00"/>
    <d v="2023-07-09T00:00:00"/>
    <x v="1"/>
    <x v="2"/>
    <n v="229.22"/>
    <x v="3"/>
    <x v="0"/>
    <x v="4"/>
    <n v="1084.6199999999999"/>
    <n v="11824.56"/>
  </r>
  <r>
    <x v="10801"/>
    <x v="1"/>
    <x v="2"/>
    <n v="4075.12"/>
    <n v="0.49"/>
    <n v="7"/>
    <d v="2023-07-18T00:00:00"/>
    <d v="2023-07-19T00:00:00"/>
    <x v="0"/>
    <x v="1"/>
    <n v="455.67"/>
    <x v="0"/>
    <x v="0"/>
    <x v="4"/>
    <n v="3619.45"/>
    <n v="28525.84"/>
  </r>
  <r>
    <x v="10802"/>
    <x v="0"/>
    <x v="4"/>
    <n v="1625"/>
    <n v="0.32"/>
    <n v="6"/>
    <d v="2024-11-09T00:00:00"/>
    <d v="2024-11-10T00:00:00"/>
    <x v="2"/>
    <x v="0"/>
    <n v="175.64"/>
    <x v="2"/>
    <x v="1"/>
    <x v="11"/>
    <n v="1449.3600000000001"/>
    <n v="9750"/>
  </r>
  <r>
    <x v="10803"/>
    <x v="0"/>
    <x v="2"/>
    <n v="1017.69"/>
    <n v="0.16"/>
    <n v="6"/>
    <d v="2024-01-07T00:00:00"/>
    <d v="2024-01-13T00:00:00"/>
    <x v="0"/>
    <x v="2"/>
    <n v="97.96"/>
    <x v="1"/>
    <x v="1"/>
    <x v="6"/>
    <n v="919.73"/>
    <n v="6106.14"/>
  </r>
  <r>
    <x v="10804"/>
    <x v="0"/>
    <x v="1"/>
    <n v="3495.9"/>
    <n v="0.19"/>
    <n v="5"/>
    <d v="2023-03-27T00:00:00"/>
    <d v="2023-04-02T00:00:00"/>
    <x v="1"/>
    <x v="2"/>
    <n v="612.28"/>
    <x v="1"/>
    <x v="0"/>
    <x v="0"/>
    <n v="2883.62"/>
    <n v="17479.5"/>
  </r>
  <r>
    <x v="10805"/>
    <x v="3"/>
    <x v="2"/>
    <n v="1362.13"/>
    <n v="0.15"/>
    <n v="4"/>
    <d v="2023-11-08T00:00:00"/>
    <d v="2023-11-09T00:00:00"/>
    <x v="1"/>
    <x v="0"/>
    <n v="104.41"/>
    <x v="0"/>
    <x v="0"/>
    <x v="11"/>
    <n v="1257.72"/>
    <n v="5448.52"/>
  </r>
  <r>
    <x v="10806"/>
    <x v="2"/>
    <x v="4"/>
    <n v="2479.1799999999998"/>
    <n v="0.17"/>
    <n v="3"/>
    <d v="2024-01-11T00:00:00"/>
    <d v="2024-01-16T00:00:00"/>
    <x v="2"/>
    <x v="0"/>
    <n v="446.03"/>
    <x v="5"/>
    <x v="1"/>
    <x v="6"/>
    <n v="2033.1499999999999"/>
    <n v="7437.5399999999991"/>
  </r>
  <r>
    <x v="10807"/>
    <x v="3"/>
    <x v="2"/>
    <n v="744.51"/>
    <n v="0.32"/>
    <n v="7"/>
    <d v="2024-02-24T00:00:00"/>
    <d v="2024-02-28T00:00:00"/>
    <x v="0"/>
    <x v="1"/>
    <n v="149.51"/>
    <x v="0"/>
    <x v="1"/>
    <x v="8"/>
    <n v="595"/>
    <n v="5211.57"/>
  </r>
  <r>
    <x v="10808"/>
    <x v="1"/>
    <x v="2"/>
    <n v="3650.53"/>
    <n v="0.01"/>
    <n v="5"/>
    <d v="2023-12-20T00:00:00"/>
    <d v="2023-12-27T00:00:00"/>
    <x v="2"/>
    <x v="1"/>
    <n v="1002.64"/>
    <x v="1"/>
    <x v="0"/>
    <x v="10"/>
    <n v="2647.8900000000003"/>
    <n v="18252.650000000001"/>
  </r>
  <r>
    <x v="10809"/>
    <x v="3"/>
    <x v="0"/>
    <n v="2093.5"/>
    <n v="0.48"/>
    <n v="2"/>
    <d v="2023-09-17T00:00:00"/>
    <d v="2023-09-18T00:00:00"/>
    <x v="2"/>
    <x v="0"/>
    <n v="505.3"/>
    <x v="4"/>
    <x v="0"/>
    <x v="7"/>
    <n v="1588.2"/>
    <n v="4187"/>
  </r>
  <r>
    <x v="10810"/>
    <x v="1"/>
    <x v="0"/>
    <n v="788.84"/>
    <n v="0.38"/>
    <n v="3"/>
    <d v="2024-07-06T00:00:00"/>
    <d v="2024-07-12T00:00:00"/>
    <x v="1"/>
    <x v="0"/>
    <n v="167.56"/>
    <x v="2"/>
    <x v="1"/>
    <x v="4"/>
    <n v="621.28"/>
    <n v="2366.52"/>
  </r>
  <r>
    <x v="10811"/>
    <x v="0"/>
    <x v="4"/>
    <n v="3733.82"/>
    <n v="0.47"/>
    <n v="5"/>
    <d v="2023-04-09T00:00:00"/>
    <d v="2023-04-10T00:00:00"/>
    <x v="1"/>
    <x v="1"/>
    <n v="939.87"/>
    <x v="1"/>
    <x v="0"/>
    <x v="3"/>
    <n v="2793.9500000000003"/>
    <n v="18669.100000000002"/>
  </r>
  <r>
    <x v="10812"/>
    <x v="1"/>
    <x v="1"/>
    <n v="606.47"/>
    <n v="0.36"/>
    <n v="9"/>
    <d v="2023-06-08T00:00:00"/>
    <d v="2023-06-14T00:00:00"/>
    <x v="2"/>
    <x v="0"/>
    <n v="83.63"/>
    <x v="2"/>
    <x v="0"/>
    <x v="9"/>
    <n v="522.84"/>
    <n v="5458.2300000000005"/>
  </r>
  <r>
    <x v="10813"/>
    <x v="1"/>
    <x v="3"/>
    <n v="2916.62"/>
    <n v="0.24"/>
    <n v="6"/>
    <d v="2024-02-21T00:00:00"/>
    <d v="2024-02-28T00:00:00"/>
    <x v="1"/>
    <x v="2"/>
    <n v="533.80999999999995"/>
    <x v="2"/>
    <x v="1"/>
    <x v="8"/>
    <n v="2382.81"/>
    <n v="17499.72"/>
  </r>
  <r>
    <x v="10814"/>
    <x v="2"/>
    <x v="3"/>
    <n v="3076.68"/>
    <n v="0.09"/>
    <n v="2"/>
    <d v="2024-01-24T00:00:00"/>
    <d v="2024-01-29T00:00:00"/>
    <x v="1"/>
    <x v="0"/>
    <n v="219.61"/>
    <x v="5"/>
    <x v="1"/>
    <x v="6"/>
    <n v="2857.0699999999997"/>
    <n v="6153.36"/>
  </r>
  <r>
    <x v="10815"/>
    <x v="1"/>
    <x v="4"/>
    <n v="4658.72"/>
    <n v="0.26"/>
    <n v="8"/>
    <d v="2024-03-02T00:00:00"/>
    <d v="2024-03-04T00:00:00"/>
    <x v="0"/>
    <x v="0"/>
    <n v="841.57"/>
    <x v="5"/>
    <x v="1"/>
    <x v="0"/>
    <n v="3817.15"/>
    <n v="37269.760000000002"/>
  </r>
  <r>
    <x v="10816"/>
    <x v="1"/>
    <x v="1"/>
    <n v="839.8"/>
    <n v="0.36"/>
    <n v="6"/>
    <d v="2023-08-23T00:00:00"/>
    <d v="2023-08-25T00:00:00"/>
    <x v="2"/>
    <x v="0"/>
    <n v="123.64"/>
    <x v="4"/>
    <x v="0"/>
    <x v="1"/>
    <n v="716.16"/>
    <n v="5038.7999999999993"/>
  </r>
  <r>
    <x v="10817"/>
    <x v="3"/>
    <x v="1"/>
    <n v="3301.4"/>
    <n v="0.43"/>
    <n v="6"/>
    <d v="2024-01-30T00:00:00"/>
    <d v="2024-02-05T00:00:00"/>
    <x v="1"/>
    <x v="1"/>
    <n v="918.6"/>
    <x v="1"/>
    <x v="1"/>
    <x v="6"/>
    <n v="2382.8000000000002"/>
    <n v="19808.400000000001"/>
  </r>
  <r>
    <x v="10818"/>
    <x v="0"/>
    <x v="1"/>
    <n v="1965.77"/>
    <n v="0.16"/>
    <n v="8"/>
    <d v="2023-02-01T00:00:00"/>
    <d v="2023-02-05T00:00:00"/>
    <x v="1"/>
    <x v="2"/>
    <n v="246.56"/>
    <x v="5"/>
    <x v="0"/>
    <x v="8"/>
    <n v="1719.21"/>
    <n v="15726.16"/>
  </r>
  <r>
    <x v="10819"/>
    <x v="3"/>
    <x v="0"/>
    <n v="2063.9899999999998"/>
    <n v="0.26"/>
    <n v="7"/>
    <d v="2024-01-02T00:00:00"/>
    <d v="2024-01-08T00:00:00"/>
    <x v="1"/>
    <x v="2"/>
    <n v="457.53"/>
    <x v="0"/>
    <x v="1"/>
    <x v="6"/>
    <n v="1606.4599999999998"/>
    <n v="14447.929999999998"/>
  </r>
  <r>
    <x v="10820"/>
    <x v="3"/>
    <x v="4"/>
    <n v="2558.94"/>
    <n v="0.31"/>
    <n v="5"/>
    <d v="2024-01-20T00:00:00"/>
    <d v="2024-01-27T00:00:00"/>
    <x v="1"/>
    <x v="0"/>
    <n v="567.84"/>
    <x v="1"/>
    <x v="1"/>
    <x v="6"/>
    <n v="1991.1"/>
    <n v="12794.7"/>
  </r>
  <r>
    <x v="10821"/>
    <x v="0"/>
    <x v="3"/>
    <n v="1245.54"/>
    <n v="0.28999999999999998"/>
    <n v="9"/>
    <d v="2023-02-12T00:00:00"/>
    <d v="2023-02-18T00:00:00"/>
    <x v="1"/>
    <x v="1"/>
    <n v="284.35000000000002"/>
    <x v="3"/>
    <x v="0"/>
    <x v="8"/>
    <n v="961.18999999999994"/>
    <n v="11209.86"/>
  </r>
  <r>
    <x v="10822"/>
    <x v="0"/>
    <x v="1"/>
    <n v="2359.8000000000002"/>
    <n v="0.03"/>
    <n v="1"/>
    <d v="2024-08-26T00:00:00"/>
    <d v="2024-08-27T00:00:00"/>
    <x v="1"/>
    <x v="1"/>
    <n v="519.72"/>
    <x v="1"/>
    <x v="1"/>
    <x v="1"/>
    <n v="1840.0800000000002"/>
    <n v="2359.8000000000002"/>
  </r>
  <r>
    <x v="10823"/>
    <x v="1"/>
    <x v="4"/>
    <n v="3465.55"/>
    <n v="0.24"/>
    <n v="4"/>
    <d v="2023-07-28T00:00:00"/>
    <d v="2023-07-31T00:00:00"/>
    <x v="2"/>
    <x v="0"/>
    <n v="937.9"/>
    <x v="3"/>
    <x v="0"/>
    <x v="4"/>
    <n v="2527.65"/>
    <n v="13862.2"/>
  </r>
  <r>
    <x v="10824"/>
    <x v="1"/>
    <x v="3"/>
    <n v="2339.85"/>
    <n v="0.4"/>
    <n v="9"/>
    <d v="2024-11-11T00:00:00"/>
    <d v="2024-11-13T00:00:00"/>
    <x v="0"/>
    <x v="0"/>
    <n v="465.61"/>
    <x v="4"/>
    <x v="1"/>
    <x v="11"/>
    <n v="1874.2399999999998"/>
    <n v="21058.649999999998"/>
  </r>
  <r>
    <x v="10825"/>
    <x v="2"/>
    <x v="0"/>
    <n v="308.29000000000002"/>
    <n v="0.4"/>
    <n v="2"/>
    <d v="2023-10-10T00:00:00"/>
    <d v="2023-10-17T00:00:00"/>
    <x v="0"/>
    <x v="1"/>
    <n v="81.34"/>
    <x v="1"/>
    <x v="0"/>
    <x v="2"/>
    <n v="226.95000000000002"/>
    <n v="616.58000000000004"/>
  </r>
  <r>
    <x v="10826"/>
    <x v="3"/>
    <x v="2"/>
    <n v="1363.35"/>
    <n v="0.25"/>
    <n v="3"/>
    <d v="2024-12-01T00:00:00"/>
    <d v="2024-12-02T00:00:00"/>
    <x v="2"/>
    <x v="1"/>
    <n v="297.76"/>
    <x v="2"/>
    <x v="1"/>
    <x v="10"/>
    <n v="1065.5899999999999"/>
    <n v="4090.0499999999997"/>
  </r>
  <r>
    <x v="10827"/>
    <x v="0"/>
    <x v="3"/>
    <n v="1822.16"/>
    <n v="0.48"/>
    <n v="3"/>
    <d v="2023-03-17T00:00:00"/>
    <d v="2023-03-24T00:00:00"/>
    <x v="1"/>
    <x v="2"/>
    <n v="492.57"/>
    <x v="4"/>
    <x v="0"/>
    <x v="0"/>
    <n v="1329.5900000000001"/>
    <n v="5466.4800000000005"/>
  </r>
  <r>
    <x v="10828"/>
    <x v="1"/>
    <x v="3"/>
    <n v="1838.13"/>
    <n v="0.41"/>
    <n v="6"/>
    <d v="2023-01-13T00:00:00"/>
    <d v="2023-01-17T00:00:00"/>
    <x v="1"/>
    <x v="0"/>
    <n v="426.78"/>
    <x v="4"/>
    <x v="0"/>
    <x v="6"/>
    <n v="1411.3500000000001"/>
    <n v="11028.78"/>
  </r>
  <r>
    <x v="10829"/>
    <x v="0"/>
    <x v="3"/>
    <n v="496.93"/>
    <n v="0.37"/>
    <n v="3"/>
    <d v="2023-12-17T00:00:00"/>
    <d v="2023-12-20T00:00:00"/>
    <x v="2"/>
    <x v="1"/>
    <n v="81.709999999999994"/>
    <x v="4"/>
    <x v="0"/>
    <x v="10"/>
    <n v="415.22"/>
    <n v="1490.79"/>
  </r>
  <r>
    <x v="10830"/>
    <x v="1"/>
    <x v="2"/>
    <n v="2302.9"/>
    <n v="0.26"/>
    <n v="3"/>
    <d v="2024-06-30T00:00:00"/>
    <d v="2024-07-02T00:00:00"/>
    <x v="1"/>
    <x v="1"/>
    <n v="270.92"/>
    <x v="3"/>
    <x v="1"/>
    <x v="9"/>
    <n v="2031.98"/>
    <n v="6908.7000000000007"/>
  </r>
  <r>
    <x v="10831"/>
    <x v="2"/>
    <x v="1"/>
    <n v="3490.55"/>
    <n v="0.3"/>
    <n v="5"/>
    <d v="2024-06-20T00:00:00"/>
    <d v="2024-06-22T00:00:00"/>
    <x v="0"/>
    <x v="2"/>
    <n v="967.84"/>
    <x v="4"/>
    <x v="1"/>
    <x v="9"/>
    <n v="2522.71"/>
    <n v="17452.75"/>
  </r>
  <r>
    <x v="10832"/>
    <x v="2"/>
    <x v="2"/>
    <n v="338.49"/>
    <n v="0.11"/>
    <n v="3"/>
    <d v="2024-10-22T00:00:00"/>
    <d v="2024-10-28T00:00:00"/>
    <x v="0"/>
    <x v="2"/>
    <n v="28.1"/>
    <x v="2"/>
    <x v="1"/>
    <x v="2"/>
    <n v="310.39"/>
    <n v="1015.47"/>
  </r>
  <r>
    <x v="10833"/>
    <x v="0"/>
    <x v="3"/>
    <n v="3779.53"/>
    <n v="0.27"/>
    <n v="5"/>
    <d v="2023-04-22T00:00:00"/>
    <d v="2023-04-28T00:00:00"/>
    <x v="2"/>
    <x v="0"/>
    <n v="1010.61"/>
    <x v="1"/>
    <x v="0"/>
    <x v="3"/>
    <n v="2768.92"/>
    <n v="18897.650000000001"/>
  </r>
  <r>
    <x v="10834"/>
    <x v="2"/>
    <x v="0"/>
    <n v="4780.0200000000004"/>
    <n v="0.26"/>
    <n v="3"/>
    <d v="2023-11-07T00:00:00"/>
    <d v="2023-11-08T00:00:00"/>
    <x v="1"/>
    <x v="2"/>
    <n v="1018.42"/>
    <x v="5"/>
    <x v="0"/>
    <x v="11"/>
    <n v="3761.6000000000004"/>
    <n v="14340.060000000001"/>
  </r>
  <r>
    <x v="10835"/>
    <x v="0"/>
    <x v="3"/>
    <n v="145.76"/>
    <n v="0.1"/>
    <n v="2"/>
    <d v="2023-02-05T00:00:00"/>
    <d v="2023-02-06T00:00:00"/>
    <x v="1"/>
    <x v="0"/>
    <n v="29.52"/>
    <x v="5"/>
    <x v="0"/>
    <x v="8"/>
    <n v="116.24"/>
    <n v="291.52"/>
  </r>
  <r>
    <x v="10836"/>
    <x v="1"/>
    <x v="0"/>
    <n v="1049.0899999999999"/>
    <n v="0.48"/>
    <n v="8"/>
    <d v="2023-06-04T00:00:00"/>
    <d v="2023-06-07T00:00:00"/>
    <x v="1"/>
    <x v="2"/>
    <n v="193.12"/>
    <x v="3"/>
    <x v="0"/>
    <x v="9"/>
    <n v="855.96999999999991"/>
    <n v="8392.7199999999993"/>
  </r>
  <r>
    <x v="10837"/>
    <x v="3"/>
    <x v="4"/>
    <n v="2763.09"/>
    <n v="0.12"/>
    <n v="3"/>
    <d v="2024-01-31T00:00:00"/>
    <d v="2024-02-05T00:00:00"/>
    <x v="1"/>
    <x v="0"/>
    <n v="340.12"/>
    <x v="2"/>
    <x v="1"/>
    <x v="6"/>
    <n v="2422.9700000000003"/>
    <n v="8289.27"/>
  </r>
  <r>
    <x v="10838"/>
    <x v="2"/>
    <x v="0"/>
    <n v="1168.44"/>
    <n v="0.05"/>
    <n v="6"/>
    <d v="2023-07-21T00:00:00"/>
    <d v="2023-07-27T00:00:00"/>
    <x v="0"/>
    <x v="0"/>
    <n v="236"/>
    <x v="5"/>
    <x v="0"/>
    <x v="4"/>
    <n v="932.44"/>
    <n v="7010.64"/>
  </r>
  <r>
    <x v="10839"/>
    <x v="1"/>
    <x v="3"/>
    <n v="3846.67"/>
    <n v="0.23"/>
    <n v="2"/>
    <d v="2024-06-21T00:00:00"/>
    <d v="2024-06-25T00:00:00"/>
    <x v="0"/>
    <x v="0"/>
    <n v="650.55999999999995"/>
    <x v="1"/>
    <x v="1"/>
    <x v="9"/>
    <n v="3196.11"/>
    <n v="7693.34"/>
  </r>
  <r>
    <x v="10840"/>
    <x v="3"/>
    <x v="2"/>
    <n v="1629.46"/>
    <n v="0.34"/>
    <n v="1"/>
    <d v="2023-06-22T00:00:00"/>
    <d v="2023-06-23T00:00:00"/>
    <x v="1"/>
    <x v="1"/>
    <n v="244.13"/>
    <x v="3"/>
    <x v="0"/>
    <x v="9"/>
    <n v="1385.33"/>
    <n v="1629.46"/>
  </r>
  <r>
    <x v="10841"/>
    <x v="3"/>
    <x v="3"/>
    <n v="1538.76"/>
    <n v="0.1"/>
    <n v="8"/>
    <d v="2024-06-03T00:00:00"/>
    <d v="2024-06-10T00:00:00"/>
    <x v="2"/>
    <x v="0"/>
    <n v="323.63"/>
    <x v="4"/>
    <x v="1"/>
    <x v="9"/>
    <n v="1215.1300000000001"/>
    <n v="12310.08"/>
  </r>
  <r>
    <x v="10842"/>
    <x v="3"/>
    <x v="3"/>
    <n v="104.53"/>
    <n v="0.09"/>
    <n v="3"/>
    <d v="2024-09-28T00:00:00"/>
    <d v="2024-09-29T00:00:00"/>
    <x v="2"/>
    <x v="1"/>
    <n v="7.37"/>
    <x v="1"/>
    <x v="1"/>
    <x v="7"/>
    <n v="97.16"/>
    <n v="313.59000000000003"/>
  </r>
  <r>
    <x v="10843"/>
    <x v="1"/>
    <x v="4"/>
    <n v="1423.62"/>
    <n v="0.13"/>
    <n v="2"/>
    <d v="2024-02-26T00:00:00"/>
    <d v="2024-03-04T00:00:00"/>
    <x v="0"/>
    <x v="2"/>
    <n v="286.5"/>
    <x v="5"/>
    <x v="1"/>
    <x v="8"/>
    <n v="1137.1199999999999"/>
    <n v="2847.24"/>
  </r>
  <r>
    <x v="10844"/>
    <x v="1"/>
    <x v="1"/>
    <n v="1166.5899999999999"/>
    <n v="0.15"/>
    <n v="2"/>
    <d v="2023-08-27T00:00:00"/>
    <d v="2023-09-03T00:00:00"/>
    <x v="2"/>
    <x v="1"/>
    <n v="349.28"/>
    <x v="5"/>
    <x v="0"/>
    <x v="1"/>
    <n v="817.31"/>
    <n v="2333.1799999999998"/>
  </r>
  <r>
    <x v="10845"/>
    <x v="0"/>
    <x v="3"/>
    <n v="1781.88"/>
    <n v="0.12"/>
    <n v="5"/>
    <d v="2023-07-24T00:00:00"/>
    <d v="2023-07-26T00:00:00"/>
    <x v="0"/>
    <x v="1"/>
    <n v="108.13"/>
    <x v="5"/>
    <x v="0"/>
    <x v="4"/>
    <n v="1673.75"/>
    <n v="8909.4000000000015"/>
  </r>
  <r>
    <x v="10846"/>
    <x v="3"/>
    <x v="4"/>
    <n v="823.52"/>
    <n v="0.24"/>
    <n v="6"/>
    <d v="2024-11-11T00:00:00"/>
    <d v="2024-11-14T00:00:00"/>
    <x v="0"/>
    <x v="1"/>
    <n v="138.87"/>
    <x v="1"/>
    <x v="1"/>
    <x v="11"/>
    <n v="684.65"/>
    <n v="4941.12"/>
  </r>
  <r>
    <x v="10847"/>
    <x v="3"/>
    <x v="2"/>
    <n v="3013.78"/>
    <n v="0.01"/>
    <n v="2"/>
    <d v="2024-02-03T00:00:00"/>
    <d v="2024-02-10T00:00:00"/>
    <x v="2"/>
    <x v="2"/>
    <n v="492.48"/>
    <x v="4"/>
    <x v="1"/>
    <x v="8"/>
    <n v="2521.3000000000002"/>
    <n v="6027.56"/>
  </r>
  <r>
    <x v="10848"/>
    <x v="3"/>
    <x v="4"/>
    <n v="1269.83"/>
    <n v="0.04"/>
    <n v="6"/>
    <d v="2024-08-17T00:00:00"/>
    <d v="2024-08-23T00:00:00"/>
    <x v="1"/>
    <x v="0"/>
    <n v="86.98"/>
    <x v="1"/>
    <x v="1"/>
    <x v="1"/>
    <n v="1182.8499999999999"/>
    <n v="7618.98"/>
  </r>
  <r>
    <x v="10849"/>
    <x v="0"/>
    <x v="4"/>
    <n v="4175.58"/>
    <n v="0.36"/>
    <n v="1"/>
    <d v="2024-08-17T00:00:00"/>
    <d v="2024-08-24T00:00:00"/>
    <x v="1"/>
    <x v="0"/>
    <n v="723.52"/>
    <x v="3"/>
    <x v="1"/>
    <x v="1"/>
    <n v="3452.06"/>
    <n v="4175.58"/>
  </r>
  <r>
    <x v="10850"/>
    <x v="3"/>
    <x v="0"/>
    <n v="1494.33"/>
    <n v="0.21"/>
    <n v="9"/>
    <d v="2024-05-23T00:00:00"/>
    <d v="2024-05-28T00:00:00"/>
    <x v="0"/>
    <x v="2"/>
    <n v="130.81"/>
    <x v="5"/>
    <x v="1"/>
    <x v="5"/>
    <n v="1363.52"/>
    <n v="13448.97"/>
  </r>
  <r>
    <x v="10851"/>
    <x v="1"/>
    <x v="1"/>
    <n v="1133.26"/>
    <n v="0.18"/>
    <n v="4"/>
    <d v="2023-03-15T00:00:00"/>
    <d v="2023-03-20T00:00:00"/>
    <x v="1"/>
    <x v="0"/>
    <n v="289.58999999999997"/>
    <x v="4"/>
    <x v="0"/>
    <x v="0"/>
    <n v="843.67000000000007"/>
    <n v="4533.04"/>
  </r>
  <r>
    <x v="10852"/>
    <x v="3"/>
    <x v="1"/>
    <n v="378.08"/>
    <n v="0.01"/>
    <n v="5"/>
    <d v="2024-04-29T00:00:00"/>
    <d v="2024-05-03T00:00:00"/>
    <x v="0"/>
    <x v="0"/>
    <n v="104"/>
    <x v="1"/>
    <x v="1"/>
    <x v="3"/>
    <n v="274.08"/>
    <n v="1890.3999999999999"/>
  </r>
  <r>
    <x v="10853"/>
    <x v="2"/>
    <x v="2"/>
    <n v="3725.54"/>
    <n v="0.15"/>
    <n v="3"/>
    <d v="2023-06-02T00:00:00"/>
    <d v="2023-06-06T00:00:00"/>
    <x v="1"/>
    <x v="0"/>
    <n v="953.8"/>
    <x v="4"/>
    <x v="0"/>
    <x v="9"/>
    <n v="2771.74"/>
    <n v="11176.619999999999"/>
  </r>
  <r>
    <x v="10854"/>
    <x v="1"/>
    <x v="4"/>
    <n v="2590.2199999999998"/>
    <n v="0.41"/>
    <n v="6"/>
    <d v="2023-12-01T00:00:00"/>
    <d v="2023-12-02T00:00:00"/>
    <x v="0"/>
    <x v="0"/>
    <n v="730.54"/>
    <x v="1"/>
    <x v="0"/>
    <x v="10"/>
    <n v="1859.6799999999998"/>
    <n v="15541.32"/>
  </r>
  <r>
    <x v="10855"/>
    <x v="0"/>
    <x v="2"/>
    <n v="657.54"/>
    <n v="0.17"/>
    <n v="1"/>
    <d v="2024-11-05T00:00:00"/>
    <d v="2024-11-12T00:00:00"/>
    <x v="2"/>
    <x v="2"/>
    <n v="139.28"/>
    <x v="3"/>
    <x v="1"/>
    <x v="11"/>
    <n v="518.26"/>
    <n v="657.54"/>
  </r>
  <r>
    <x v="10856"/>
    <x v="3"/>
    <x v="2"/>
    <n v="1184.54"/>
    <n v="0.48"/>
    <n v="7"/>
    <d v="2023-02-06T00:00:00"/>
    <d v="2023-02-09T00:00:00"/>
    <x v="1"/>
    <x v="0"/>
    <n v="309.04000000000002"/>
    <x v="3"/>
    <x v="0"/>
    <x v="8"/>
    <n v="875.5"/>
    <n v="8291.7799999999988"/>
  </r>
  <r>
    <x v="10857"/>
    <x v="2"/>
    <x v="1"/>
    <n v="4993.72"/>
    <n v="0.19"/>
    <n v="8"/>
    <d v="2024-10-28T00:00:00"/>
    <d v="2024-10-30T00:00:00"/>
    <x v="0"/>
    <x v="0"/>
    <n v="872.93"/>
    <x v="3"/>
    <x v="1"/>
    <x v="2"/>
    <n v="4120.79"/>
    <n v="39949.760000000002"/>
  </r>
  <r>
    <x v="10858"/>
    <x v="0"/>
    <x v="1"/>
    <n v="4049.54"/>
    <n v="0.23"/>
    <n v="3"/>
    <d v="2024-08-22T00:00:00"/>
    <d v="2024-08-26T00:00:00"/>
    <x v="2"/>
    <x v="1"/>
    <n v="1002.45"/>
    <x v="1"/>
    <x v="1"/>
    <x v="1"/>
    <n v="3047.09"/>
    <n v="12148.619999999999"/>
  </r>
  <r>
    <x v="10859"/>
    <x v="0"/>
    <x v="1"/>
    <n v="1814.36"/>
    <n v="0.4"/>
    <n v="2"/>
    <d v="2024-12-06T00:00:00"/>
    <d v="2024-12-13T00:00:00"/>
    <x v="2"/>
    <x v="1"/>
    <n v="520.07000000000005"/>
    <x v="3"/>
    <x v="1"/>
    <x v="10"/>
    <n v="1294.29"/>
    <n v="3628.72"/>
  </r>
  <r>
    <x v="10860"/>
    <x v="1"/>
    <x v="3"/>
    <n v="2758.52"/>
    <n v="0.49"/>
    <n v="4"/>
    <d v="2024-07-22T00:00:00"/>
    <d v="2024-07-29T00:00:00"/>
    <x v="2"/>
    <x v="0"/>
    <n v="400.46"/>
    <x v="4"/>
    <x v="1"/>
    <x v="4"/>
    <n v="2358.06"/>
    <n v="11034.08"/>
  </r>
  <r>
    <x v="10861"/>
    <x v="0"/>
    <x v="4"/>
    <n v="2138.48"/>
    <n v="0.19"/>
    <n v="8"/>
    <d v="2024-12-01T00:00:00"/>
    <d v="2024-12-06T00:00:00"/>
    <x v="2"/>
    <x v="1"/>
    <n v="552.88"/>
    <x v="1"/>
    <x v="1"/>
    <x v="10"/>
    <n v="1585.6"/>
    <n v="17107.84"/>
  </r>
  <r>
    <x v="10862"/>
    <x v="0"/>
    <x v="2"/>
    <n v="278.31"/>
    <n v="0.06"/>
    <n v="8"/>
    <d v="2024-09-30T00:00:00"/>
    <d v="2024-10-01T00:00:00"/>
    <x v="1"/>
    <x v="0"/>
    <n v="46.9"/>
    <x v="0"/>
    <x v="1"/>
    <x v="7"/>
    <n v="231.41"/>
    <n v="2226.48"/>
  </r>
  <r>
    <x v="10863"/>
    <x v="0"/>
    <x v="4"/>
    <n v="3915.52"/>
    <n v="0.26"/>
    <n v="8"/>
    <d v="2024-05-21T00:00:00"/>
    <d v="2024-05-28T00:00:00"/>
    <x v="1"/>
    <x v="0"/>
    <n v="795.62"/>
    <x v="5"/>
    <x v="1"/>
    <x v="5"/>
    <n v="3119.9"/>
    <n v="31324.16"/>
  </r>
  <r>
    <x v="10864"/>
    <x v="0"/>
    <x v="2"/>
    <n v="3613.23"/>
    <n v="0.3"/>
    <n v="2"/>
    <d v="2024-04-25T00:00:00"/>
    <d v="2024-05-01T00:00:00"/>
    <x v="1"/>
    <x v="1"/>
    <n v="978.08"/>
    <x v="4"/>
    <x v="1"/>
    <x v="3"/>
    <n v="2635.15"/>
    <n v="7226.46"/>
  </r>
  <r>
    <x v="10865"/>
    <x v="3"/>
    <x v="2"/>
    <n v="2103.13"/>
    <n v="0.48"/>
    <n v="4"/>
    <d v="2024-04-24T00:00:00"/>
    <d v="2024-04-25T00:00:00"/>
    <x v="1"/>
    <x v="0"/>
    <n v="568.30999999999995"/>
    <x v="2"/>
    <x v="1"/>
    <x v="3"/>
    <n v="1534.8200000000002"/>
    <n v="8412.52"/>
  </r>
  <r>
    <x v="10866"/>
    <x v="3"/>
    <x v="2"/>
    <n v="4244.8999999999996"/>
    <n v="0.21"/>
    <n v="1"/>
    <d v="2024-03-23T00:00:00"/>
    <d v="2024-03-30T00:00:00"/>
    <x v="0"/>
    <x v="1"/>
    <n v="999.84"/>
    <x v="1"/>
    <x v="1"/>
    <x v="0"/>
    <n v="3245.0599999999995"/>
    <n v="4244.8999999999996"/>
  </r>
  <r>
    <x v="10867"/>
    <x v="3"/>
    <x v="2"/>
    <n v="2720.22"/>
    <n v="0.05"/>
    <n v="7"/>
    <d v="2024-06-27T00:00:00"/>
    <d v="2024-06-29T00:00:00"/>
    <x v="2"/>
    <x v="2"/>
    <n v="348.54"/>
    <x v="1"/>
    <x v="1"/>
    <x v="9"/>
    <n v="2371.6799999999998"/>
    <n v="19041.539999999997"/>
  </r>
  <r>
    <x v="10868"/>
    <x v="3"/>
    <x v="0"/>
    <n v="419.52"/>
    <n v="0.33"/>
    <n v="6"/>
    <d v="2024-02-04T00:00:00"/>
    <d v="2024-02-10T00:00:00"/>
    <x v="0"/>
    <x v="1"/>
    <n v="30.05"/>
    <x v="0"/>
    <x v="1"/>
    <x v="8"/>
    <n v="389.46999999999997"/>
    <n v="2517.12"/>
  </r>
  <r>
    <x v="10869"/>
    <x v="2"/>
    <x v="0"/>
    <n v="1371.09"/>
    <n v="0.01"/>
    <n v="7"/>
    <d v="2023-12-31T00:00:00"/>
    <d v="2024-01-03T00:00:00"/>
    <x v="0"/>
    <x v="2"/>
    <n v="406.79"/>
    <x v="2"/>
    <x v="0"/>
    <x v="10"/>
    <n v="964.3"/>
    <n v="9597.6299999999992"/>
  </r>
  <r>
    <x v="10870"/>
    <x v="3"/>
    <x v="3"/>
    <n v="2362.69"/>
    <n v="0.21"/>
    <n v="5"/>
    <d v="2023-10-27T00:00:00"/>
    <d v="2023-11-01T00:00:00"/>
    <x v="1"/>
    <x v="1"/>
    <n v="453.92"/>
    <x v="5"/>
    <x v="0"/>
    <x v="2"/>
    <n v="1908.77"/>
    <n v="11813.45"/>
  </r>
  <r>
    <x v="10871"/>
    <x v="0"/>
    <x v="1"/>
    <n v="606.9"/>
    <n v="0.2"/>
    <n v="6"/>
    <d v="2023-08-03T00:00:00"/>
    <d v="2023-08-09T00:00:00"/>
    <x v="2"/>
    <x v="2"/>
    <n v="47.13"/>
    <x v="2"/>
    <x v="0"/>
    <x v="1"/>
    <n v="559.77"/>
    <n v="3641.3999999999996"/>
  </r>
  <r>
    <x v="10872"/>
    <x v="3"/>
    <x v="2"/>
    <n v="2898.3"/>
    <n v="0.13"/>
    <n v="6"/>
    <d v="2023-12-12T00:00:00"/>
    <d v="2023-12-18T00:00:00"/>
    <x v="2"/>
    <x v="0"/>
    <n v="840.08"/>
    <x v="4"/>
    <x v="0"/>
    <x v="10"/>
    <n v="2058.2200000000003"/>
    <n v="17389.800000000003"/>
  </r>
  <r>
    <x v="10873"/>
    <x v="3"/>
    <x v="4"/>
    <n v="690.78"/>
    <n v="0.48"/>
    <n v="6"/>
    <d v="2023-05-02T00:00:00"/>
    <d v="2023-05-08T00:00:00"/>
    <x v="2"/>
    <x v="0"/>
    <n v="113.51"/>
    <x v="5"/>
    <x v="0"/>
    <x v="5"/>
    <n v="577.27"/>
    <n v="4144.68"/>
  </r>
  <r>
    <x v="10874"/>
    <x v="1"/>
    <x v="0"/>
    <n v="1082.49"/>
    <n v="0.2"/>
    <n v="9"/>
    <d v="2024-12-01T00:00:00"/>
    <d v="2024-12-02T00:00:00"/>
    <x v="0"/>
    <x v="1"/>
    <n v="314.54000000000002"/>
    <x v="4"/>
    <x v="1"/>
    <x v="10"/>
    <n v="767.95"/>
    <n v="9742.41"/>
  </r>
  <r>
    <x v="10875"/>
    <x v="0"/>
    <x v="1"/>
    <n v="4480.5200000000004"/>
    <n v="0.45"/>
    <n v="4"/>
    <d v="2023-11-23T00:00:00"/>
    <d v="2023-11-30T00:00:00"/>
    <x v="1"/>
    <x v="0"/>
    <n v="633.08000000000004"/>
    <x v="2"/>
    <x v="0"/>
    <x v="11"/>
    <n v="3847.4400000000005"/>
    <n v="17922.080000000002"/>
  </r>
  <r>
    <x v="10876"/>
    <x v="3"/>
    <x v="3"/>
    <n v="4999.08"/>
    <n v="0.26"/>
    <n v="2"/>
    <d v="2024-11-04T00:00:00"/>
    <d v="2024-11-10T00:00:00"/>
    <x v="0"/>
    <x v="1"/>
    <n v="1386.43"/>
    <x v="3"/>
    <x v="1"/>
    <x v="11"/>
    <n v="3612.6499999999996"/>
    <n v="9998.16"/>
  </r>
  <r>
    <x v="10877"/>
    <x v="3"/>
    <x v="1"/>
    <n v="2796.24"/>
    <n v="0.41"/>
    <n v="9"/>
    <d v="2023-08-30T00:00:00"/>
    <d v="2023-08-31T00:00:00"/>
    <x v="1"/>
    <x v="0"/>
    <n v="736.35"/>
    <x v="2"/>
    <x v="0"/>
    <x v="1"/>
    <n v="2059.89"/>
    <n v="25166.159999999996"/>
  </r>
  <r>
    <x v="10878"/>
    <x v="3"/>
    <x v="2"/>
    <n v="3136.28"/>
    <n v="0.23"/>
    <n v="7"/>
    <d v="2024-09-23T00:00:00"/>
    <d v="2024-09-27T00:00:00"/>
    <x v="0"/>
    <x v="0"/>
    <n v="526.30999999999995"/>
    <x v="2"/>
    <x v="1"/>
    <x v="7"/>
    <n v="2609.9700000000003"/>
    <n v="21953.960000000003"/>
  </r>
  <r>
    <x v="10879"/>
    <x v="2"/>
    <x v="1"/>
    <n v="4007.41"/>
    <n v="0.5"/>
    <n v="5"/>
    <d v="2024-08-20T00:00:00"/>
    <d v="2024-08-25T00:00:00"/>
    <x v="1"/>
    <x v="0"/>
    <n v="513.29"/>
    <x v="3"/>
    <x v="1"/>
    <x v="1"/>
    <n v="3494.12"/>
    <n v="20037.05"/>
  </r>
  <r>
    <x v="10880"/>
    <x v="3"/>
    <x v="2"/>
    <n v="3511.08"/>
    <n v="0.32"/>
    <n v="6"/>
    <d v="2023-10-04T00:00:00"/>
    <d v="2023-10-06T00:00:00"/>
    <x v="2"/>
    <x v="0"/>
    <n v="825.53"/>
    <x v="1"/>
    <x v="0"/>
    <x v="2"/>
    <n v="2685.55"/>
    <n v="21066.48"/>
  </r>
  <r>
    <x v="10881"/>
    <x v="1"/>
    <x v="0"/>
    <n v="994.09"/>
    <n v="0.08"/>
    <n v="7"/>
    <d v="2024-07-17T00:00:00"/>
    <d v="2024-07-18T00:00:00"/>
    <x v="0"/>
    <x v="1"/>
    <n v="261.05"/>
    <x v="3"/>
    <x v="1"/>
    <x v="4"/>
    <n v="733.04"/>
    <n v="6958.63"/>
  </r>
  <r>
    <x v="10882"/>
    <x v="0"/>
    <x v="0"/>
    <n v="2117.19"/>
    <n v="0"/>
    <n v="5"/>
    <d v="2023-04-30T00:00:00"/>
    <d v="2023-05-06T00:00:00"/>
    <x v="1"/>
    <x v="0"/>
    <n v="128.44999999999999"/>
    <x v="3"/>
    <x v="0"/>
    <x v="3"/>
    <n v="1988.74"/>
    <n v="10585.95"/>
  </r>
  <r>
    <x v="10883"/>
    <x v="0"/>
    <x v="2"/>
    <n v="2722.07"/>
    <n v="0.46"/>
    <n v="5"/>
    <d v="2023-02-08T00:00:00"/>
    <d v="2023-02-13T00:00:00"/>
    <x v="2"/>
    <x v="1"/>
    <n v="289.11"/>
    <x v="1"/>
    <x v="0"/>
    <x v="8"/>
    <n v="2432.96"/>
    <n v="13610.35"/>
  </r>
  <r>
    <x v="10884"/>
    <x v="3"/>
    <x v="4"/>
    <n v="1862.59"/>
    <n v="0.34"/>
    <n v="6"/>
    <d v="2023-12-11T00:00:00"/>
    <d v="2023-12-14T00:00:00"/>
    <x v="2"/>
    <x v="2"/>
    <n v="293.31"/>
    <x v="2"/>
    <x v="0"/>
    <x v="10"/>
    <n v="1569.28"/>
    <n v="11175.539999999999"/>
  </r>
  <r>
    <x v="10885"/>
    <x v="3"/>
    <x v="0"/>
    <n v="962.92"/>
    <n v="0.05"/>
    <n v="8"/>
    <d v="2024-11-13T00:00:00"/>
    <d v="2024-11-18T00:00:00"/>
    <x v="1"/>
    <x v="0"/>
    <n v="98.19"/>
    <x v="1"/>
    <x v="1"/>
    <x v="11"/>
    <n v="864.73"/>
    <n v="7703.36"/>
  </r>
  <r>
    <x v="10886"/>
    <x v="3"/>
    <x v="4"/>
    <n v="3706.96"/>
    <n v="0.37"/>
    <n v="2"/>
    <d v="2024-01-09T00:00:00"/>
    <d v="2024-01-12T00:00:00"/>
    <x v="2"/>
    <x v="0"/>
    <n v="436.78"/>
    <x v="0"/>
    <x v="1"/>
    <x v="6"/>
    <n v="3270.1800000000003"/>
    <n v="7413.92"/>
  </r>
  <r>
    <x v="10887"/>
    <x v="0"/>
    <x v="2"/>
    <n v="1074.3499999999999"/>
    <n v="0.11"/>
    <n v="9"/>
    <d v="2024-12-11T00:00:00"/>
    <d v="2024-12-14T00:00:00"/>
    <x v="2"/>
    <x v="2"/>
    <n v="191.97"/>
    <x v="5"/>
    <x v="1"/>
    <x v="10"/>
    <n v="882.37999999999988"/>
    <n v="9669.15"/>
  </r>
  <r>
    <x v="10888"/>
    <x v="0"/>
    <x v="2"/>
    <n v="1376.38"/>
    <n v="0.4"/>
    <n v="5"/>
    <d v="2024-04-23T00:00:00"/>
    <d v="2024-04-25T00:00:00"/>
    <x v="0"/>
    <x v="1"/>
    <n v="200.57"/>
    <x v="4"/>
    <x v="1"/>
    <x v="3"/>
    <n v="1175.8100000000002"/>
    <n v="6881.9000000000005"/>
  </r>
  <r>
    <x v="10889"/>
    <x v="2"/>
    <x v="0"/>
    <n v="1503.95"/>
    <n v="0.3"/>
    <n v="4"/>
    <d v="2023-07-13T00:00:00"/>
    <d v="2023-07-14T00:00:00"/>
    <x v="0"/>
    <x v="1"/>
    <n v="426.54"/>
    <x v="1"/>
    <x v="0"/>
    <x v="4"/>
    <n v="1077.4100000000001"/>
    <n v="6015.8"/>
  </r>
  <r>
    <x v="10890"/>
    <x v="1"/>
    <x v="4"/>
    <n v="892.72"/>
    <n v="0.06"/>
    <n v="8"/>
    <d v="2023-04-18T00:00:00"/>
    <d v="2023-04-21T00:00:00"/>
    <x v="1"/>
    <x v="1"/>
    <n v="232.52"/>
    <x v="1"/>
    <x v="0"/>
    <x v="3"/>
    <n v="660.2"/>
    <n v="7141.76"/>
  </r>
  <r>
    <x v="10891"/>
    <x v="2"/>
    <x v="2"/>
    <n v="4262.8"/>
    <n v="0.04"/>
    <n v="4"/>
    <d v="2024-10-05T00:00:00"/>
    <d v="2024-10-07T00:00:00"/>
    <x v="1"/>
    <x v="1"/>
    <n v="435.04"/>
    <x v="5"/>
    <x v="1"/>
    <x v="2"/>
    <n v="3827.76"/>
    <n v="17051.2"/>
  </r>
  <r>
    <x v="10892"/>
    <x v="1"/>
    <x v="0"/>
    <n v="3092.02"/>
    <n v="0.23"/>
    <n v="2"/>
    <d v="2024-01-20T00:00:00"/>
    <d v="2024-01-25T00:00:00"/>
    <x v="1"/>
    <x v="0"/>
    <n v="887.58"/>
    <x v="2"/>
    <x v="1"/>
    <x v="6"/>
    <n v="2204.44"/>
    <n v="6184.04"/>
  </r>
  <r>
    <x v="10893"/>
    <x v="2"/>
    <x v="2"/>
    <n v="4190.2700000000004"/>
    <n v="0.47"/>
    <n v="5"/>
    <d v="2023-04-21T00:00:00"/>
    <d v="2023-04-28T00:00:00"/>
    <x v="2"/>
    <x v="2"/>
    <n v="436.78"/>
    <x v="4"/>
    <x v="0"/>
    <x v="3"/>
    <n v="3753.4900000000007"/>
    <n v="20951.350000000002"/>
  </r>
  <r>
    <x v="10894"/>
    <x v="0"/>
    <x v="1"/>
    <n v="2519.27"/>
    <n v="0.28000000000000003"/>
    <n v="5"/>
    <d v="2024-07-25T00:00:00"/>
    <d v="2024-07-26T00:00:00"/>
    <x v="1"/>
    <x v="2"/>
    <n v="501.67"/>
    <x v="2"/>
    <x v="1"/>
    <x v="4"/>
    <n v="2017.6"/>
    <n v="12596.35"/>
  </r>
  <r>
    <x v="10895"/>
    <x v="2"/>
    <x v="1"/>
    <n v="2645.86"/>
    <n v="0.38"/>
    <n v="4"/>
    <d v="2023-11-02T00:00:00"/>
    <d v="2023-11-03T00:00:00"/>
    <x v="0"/>
    <x v="2"/>
    <n v="335.29"/>
    <x v="0"/>
    <x v="0"/>
    <x v="11"/>
    <n v="2310.5700000000002"/>
    <n v="10583.44"/>
  </r>
  <r>
    <x v="10896"/>
    <x v="1"/>
    <x v="0"/>
    <n v="3119.11"/>
    <n v="0.23"/>
    <n v="3"/>
    <d v="2023-12-09T00:00:00"/>
    <d v="2023-12-11T00:00:00"/>
    <x v="2"/>
    <x v="2"/>
    <n v="377.96"/>
    <x v="4"/>
    <x v="0"/>
    <x v="10"/>
    <n v="2741.15"/>
    <n v="9357.33"/>
  </r>
  <r>
    <x v="10897"/>
    <x v="3"/>
    <x v="2"/>
    <n v="1917.51"/>
    <n v="0.19"/>
    <n v="5"/>
    <d v="2023-10-30T00:00:00"/>
    <d v="2023-11-01T00:00:00"/>
    <x v="0"/>
    <x v="2"/>
    <n v="354.88"/>
    <x v="2"/>
    <x v="0"/>
    <x v="2"/>
    <n v="1562.63"/>
    <n v="9587.5499999999993"/>
  </r>
  <r>
    <x v="10898"/>
    <x v="1"/>
    <x v="0"/>
    <n v="2533.2600000000002"/>
    <n v="0.41"/>
    <n v="9"/>
    <d v="2023-01-17T00:00:00"/>
    <d v="2023-01-21T00:00:00"/>
    <x v="0"/>
    <x v="0"/>
    <n v="726.35"/>
    <x v="4"/>
    <x v="0"/>
    <x v="6"/>
    <n v="1806.9100000000003"/>
    <n v="22799.340000000004"/>
  </r>
  <r>
    <x v="10899"/>
    <x v="3"/>
    <x v="3"/>
    <n v="2779.88"/>
    <n v="0.23"/>
    <n v="9"/>
    <d v="2024-11-05T00:00:00"/>
    <d v="2024-11-11T00:00:00"/>
    <x v="0"/>
    <x v="0"/>
    <n v="430.11"/>
    <x v="5"/>
    <x v="1"/>
    <x v="11"/>
    <n v="2349.77"/>
    <n v="25018.920000000002"/>
  </r>
  <r>
    <x v="10900"/>
    <x v="0"/>
    <x v="0"/>
    <n v="4772.3599999999997"/>
    <n v="7.0000000000000007E-2"/>
    <n v="9"/>
    <d v="2024-06-03T00:00:00"/>
    <d v="2024-06-08T00:00:00"/>
    <x v="2"/>
    <x v="1"/>
    <n v="574.28"/>
    <x v="5"/>
    <x v="1"/>
    <x v="9"/>
    <n v="4198.08"/>
    <n v="42951.24"/>
  </r>
  <r>
    <x v="10901"/>
    <x v="1"/>
    <x v="0"/>
    <n v="4426.25"/>
    <n v="0.14000000000000001"/>
    <n v="6"/>
    <d v="2024-07-21T00:00:00"/>
    <d v="2024-07-25T00:00:00"/>
    <x v="1"/>
    <x v="0"/>
    <n v="498.29"/>
    <x v="0"/>
    <x v="1"/>
    <x v="4"/>
    <n v="3927.96"/>
    <n v="26557.5"/>
  </r>
  <r>
    <x v="10902"/>
    <x v="2"/>
    <x v="1"/>
    <n v="733.3"/>
    <n v="0.28000000000000003"/>
    <n v="8"/>
    <d v="2024-11-30T00:00:00"/>
    <d v="2024-12-07T00:00:00"/>
    <x v="1"/>
    <x v="1"/>
    <n v="93.33"/>
    <x v="0"/>
    <x v="1"/>
    <x v="11"/>
    <n v="639.96999999999991"/>
    <n v="5866.4"/>
  </r>
  <r>
    <x v="10903"/>
    <x v="1"/>
    <x v="1"/>
    <n v="302.27999999999997"/>
    <n v="0.2"/>
    <n v="1"/>
    <d v="2023-07-02T00:00:00"/>
    <d v="2023-07-06T00:00:00"/>
    <x v="0"/>
    <x v="0"/>
    <n v="48.72"/>
    <x v="1"/>
    <x v="0"/>
    <x v="4"/>
    <n v="253.55999999999997"/>
    <n v="302.27999999999997"/>
  </r>
  <r>
    <x v="10904"/>
    <x v="3"/>
    <x v="2"/>
    <n v="3433.64"/>
    <n v="0.18"/>
    <n v="1"/>
    <d v="2023-09-20T00:00:00"/>
    <d v="2023-09-21T00:00:00"/>
    <x v="2"/>
    <x v="0"/>
    <n v="921.19"/>
    <x v="0"/>
    <x v="0"/>
    <x v="7"/>
    <n v="2512.4499999999998"/>
    <n v="3433.64"/>
  </r>
  <r>
    <x v="10905"/>
    <x v="0"/>
    <x v="0"/>
    <n v="341.07"/>
    <n v="0.33"/>
    <n v="7"/>
    <d v="2023-03-06T00:00:00"/>
    <d v="2023-03-10T00:00:00"/>
    <x v="2"/>
    <x v="2"/>
    <n v="43.89"/>
    <x v="1"/>
    <x v="0"/>
    <x v="0"/>
    <n v="297.18"/>
    <n v="2387.4899999999998"/>
  </r>
  <r>
    <x v="10906"/>
    <x v="2"/>
    <x v="0"/>
    <n v="395.72"/>
    <n v="0.32"/>
    <n v="5"/>
    <d v="2023-10-08T00:00:00"/>
    <d v="2023-10-13T00:00:00"/>
    <x v="0"/>
    <x v="1"/>
    <n v="46.74"/>
    <x v="0"/>
    <x v="0"/>
    <x v="2"/>
    <n v="348.98"/>
    <n v="1978.6000000000001"/>
  </r>
  <r>
    <x v="10907"/>
    <x v="1"/>
    <x v="2"/>
    <n v="880.39"/>
    <n v="0.16"/>
    <n v="2"/>
    <d v="2024-05-13T00:00:00"/>
    <d v="2024-05-15T00:00:00"/>
    <x v="1"/>
    <x v="1"/>
    <n v="170.4"/>
    <x v="0"/>
    <x v="1"/>
    <x v="5"/>
    <n v="709.99"/>
    <n v="1760.78"/>
  </r>
  <r>
    <x v="10908"/>
    <x v="3"/>
    <x v="4"/>
    <n v="1823.36"/>
    <n v="0.18"/>
    <n v="4"/>
    <d v="2024-06-19T00:00:00"/>
    <d v="2024-06-20T00:00:00"/>
    <x v="2"/>
    <x v="1"/>
    <n v="360.65"/>
    <x v="0"/>
    <x v="1"/>
    <x v="9"/>
    <n v="1462.71"/>
    <n v="7293.44"/>
  </r>
  <r>
    <x v="10909"/>
    <x v="2"/>
    <x v="2"/>
    <n v="2231.48"/>
    <n v="0.38"/>
    <n v="4"/>
    <d v="2024-09-17T00:00:00"/>
    <d v="2024-09-24T00:00:00"/>
    <x v="1"/>
    <x v="1"/>
    <n v="360.19"/>
    <x v="5"/>
    <x v="1"/>
    <x v="7"/>
    <n v="1871.29"/>
    <n v="8925.92"/>
  </r>
  <r>
    <x v="10910"/>
    <x v="0"/>
    <x v="1"/>
    <n v="2644.95"/>
    <n v="0.46"/>
    <n v="6"/>
    <d v="2023-04-07T00:00:00"/>
    <d v="2023-04-13T00:00:00"/>
    <x v="1"/>
    <x v="1"/>
    <n v="258.27999999999997"/>
    <x v="0"/>
    <x v="0"/>
    <x v="3"/>
    <n v="2386.67"/>
    <n v="15869.699999999999"/>
  </r>
  <r>
    <x v="10911"/>
    <x v="2"/>
    <x v="1"/>
    <n v="4962.21"/>
    <n v="0.16"/>
    <n v="8"/>
    <d v="2024-04-03T00:00:00"/>
    <d v="2024-04-04T00:00:00"/>
    <x v="2"/>
    <x v="0"/>
    <n v="485.17"/>
    <x v="3"/>
    <x v="1"/>
    <x v="3"/>
    <n v="4477.04"/>
    <n v="39697.68"/>
  </r>
  <r>
    <x v="10912"/>
    <x v="0"/>
    <x v="0"/>
    <n v="1987.64"/>
    <n v="0.15"/>
    <n v="3"/>
    <d v="2024-08-30T00:00:00"/>
    <d v="2024-09-06T00:00:00"/>
    <x v="1"/>
    <x v="2"/>
    <n v="357.87"/>
    <x v="2"/>
    <x v="1"/>
    <x v="1"/>
    <n v="1629.77"/>
    <n v="5962.92"/>
  </r>
  <r>
    <x v="10913"/>
    <x v="2"/>
    <x v="1"/>
    <n v="1289.49"/>
    <n v="0.13"/>
    <n v="7"/>
    <d v="2023-12-15T00:00:00"/>
    <d v="2023-12-19T00:00:00"/>
    <x v="2"/>
    <x v="0"/>
    <n v="156.32"/>
    <x v="5"/>
    <x v="0"/>
    <x v="10"/>
    <n v="1133.17"/>
    <n v="9026.43"/>
  </r>
  <r>
    <x v="10914"/>
    <x v="1"/>
    <x v="2"/>
    <n v="2918.74"/>
    <n v="7.0000000000000007E-2"/>
    <n v="2"/>
    <d v="2024-07-30T00:00:00"/>
    <d v="2024-08-04T00:00:00"/>
    <x v="0"/>
    <x v="0"/>
    <n v="257.61"/>
    <x v="2"/>
    <x v="1"/>
    <x v="4"/>
    <n v="2661.1299999999997"/>
    <n v="5837.48"/>
  </r>
  <r>
    <x v="10915"/>
    <x v="3"/>
    <x v="0"/>
    <n v="1154.24"/>
    <n v="0.19"/>
    <n v="9"/>
    <d v="2023-10-30T00:00:00"/>
    <d v="2023-11-01T00:00:00"/>
    <x v="2"/>
    <x v="0"/>
    <n v="65.34"/>
    <x v="5"/>
    <x v="0"/>
    <x v="2"/>
    <n v="1088.9000000000001"/>
    <n v="10388.16"/>
  </r>
  <r>
    <x v="10916"/>
    <x v="1"/>
    <x v="2"/>
    <n v="4708.66"/>
    <n v="0.26"/>
    <n v="7"/>
    <d v="2024-10-09T00:00:00"/>
    <d v="2024-10-14T00:00:00"/>
    <x v="1"/>
    <x v="2"/>
    <n v="393.51"/>
    <x v="1"/>
    <x v="1"/>
    <x v="2"/>
    <n v="4315.1499999999996"/>
    <n v="32960.619999999995"/>
  </r>
  <r>
    <x v="10917"/>
    <x v="1"/>
    <x v="2"/>
    <n v="1370.35"/>
    <n v="0.27"/>
    <n v="1"/>
    <d v="2023-06-22T00:00:00"/>
    <d v="2023-06-25T00:00:00"/>
    <x v="1"/>
    <x v="1"/>
    <n v="353.26"/>
    <x v="5"/>
    <x v="0"/>
    <x v="9"/>
    <n v="1017.0899999999999"/>
    <n v="1370.35"/>
  </r>
  <r>
    <x v="10918"/>
    <x v="0"/>
    <x v="0"/>
    <n v="4950.68"/>
    <n v="0.35"/>
    <n v="4"/>
    <d v="2024-02-17T00:00:00"/>
    <d v="2024-02-22T00:00:00"/>
    <x v="1"/>
    <x v="2"/>
    <n v="440.4"/>
    <x v="2"/>
    <x v="1"/>
    <x v="8"/>
    <n v="4510.2800000000007"/>
    <n v="19802.72"/>
  </r>
  <r>
    <x v="10919"/>
    <x v="0"/>
    <x v="4"/>
    <n v="2151.4699999999998"/>
    <n v="0.03"/>
    <n v="2"/>
    <d v="2023-01-31T00:00:00"/>
    <d v="2023-02-03T00:00:00"/>
    <x v="0"/>
    <x v="1"/>
    <n v="109.03"/>
    <x v="0"/>
    <x v="0"/>
    <x v="6"/>
    <n v="2042.4399999999998"/>
    <n v="4302.9399999999996"/>
  </r>
  <r>
    <x v="10920"/>
    <x v="0"/>
    <x v="1"/>
    <n v="4082.16"/>
    <n v="0.28000000000000003"/>
    <n v="5"/>
    <d v="2024-04-27T00:00:00"/>
    <d v="2024-04-28T00:00:00"/>
    <x v="0"/>
    <x v="1"/>
    <n v="603.51"/>
    <x v="1"/>
    <x v="1"/>
    <x v="3"/>
    <n v="3478.6499999999996"/>
    <n v="20410.8"/>
  </r>
  <r>
    <x v="10921"/>
    <x v="1"/>
    <x v="3"/>
    <n v="3276.57"/>
    <n v="0.13"/>
    <n v="9"/>
    <d v="2023-05-15T00:00:00"/>
    <d v="2023-05-22T00:00:00"/>
    <x v="1"/>
    <x v="2"/>
    <n v="924.12"/>
    <x v="5"/>
    <x v="0"/>
    <x v="5"/>
    <n v="2352.4500000000003"/>
    <n v="29489.13"/>
  </r>
  <r>
    <x v="10922"/>
    <x v="2"/>
    <x v="3"/>
    <n v="4674.12"/>
    <n v="0.12"/>
    <n v="3"/>
    <d v="2023-06-08T00:00:00"/>
    <d v="2023-06-13T00:00:00"/>
    <x v="0"/>
    <x v="2"/>
    <n v="843.12"/>
    <x v="4"/>
    <x v="0"/>
    <x v="9"/>
    <n v="3831"/>
    <n v="14022.36"/>
  </r>
  <r>
    <x v="10923"/>
    <x v="2"/>
    <x v="3"/>
    <n v="3164.59"/>
    <n v="0.39"/>
    <n v="5"/>
    <d v="2024-09-12T00:00:00"/>
    <d v="2024-09-17T00:00:00"/>
    <x v="2"/>
    <x v="1"/>
    <n v="166.37"/>
    <x v="0"/>
    <x v="1"/>
    <x v="7"/>
    <n v="2998.2200000000003"/>
    <n v="15822.95"/>
  </r>
  <r>
    <x v="10924"/>
    <x v="1"/>
    <x v="1"/>
    <n v="2947.97"/>
    <n v="0.08"/>
    <n v="2"/>
    <d v="2023-08-30T00:00:00"/>
    <d v="2023-09-04T00:00:00"/>
    <x v="2"/>
    <x v="0"/>
    <n v="670.13"/>
    <x v="2"/>
    <x v="0"/>
    <x v="1"/>
    <n v="2277.8399999999997"/>
    <n v="5895.94"/>
  </r>
  <r>
    <x v="10925"/>
    <x v="1"/>
    <x v="4"/>
    <n v="3298.98"/>
    <n v="0.16"/>
    <n v="4"/>
    <d v="2023-07-07T00:00:00"/>
    <d v="2023-07-14T00:00:00"/>
    <x v="1"/>
    <x v="1"/>
    <n v="495.42"/>
    <x v="2"/>
    <x v="0"/>
    <x v="4"/>
    <n v="2803.56"/>
    <n v="13195.92"/>
  </r>
  <r>
    <x v="10926"/>
    <x v="3"/>
    <x v="2"/>
    <n v="3953.68"/>
    <n v="0.32"/>
    <n v="2"/>
    <d v="2023-07-03T00:00:00"/>
    <d v="2023-07-07T00:00:00"/>
    <x v="2"/>
    <x v="2"/>
    <n v="957.53"/>
    <x v="5"/>
    <x v="0"/>
    <x v="4"/>
    <n v="2996.1499999999996"/>
    <n v="7907.36"/>
  </r>
  <r>
    <x v="10927"/>
    <x v="0"/>
    <x v="0"/>
    <n v="4504.32"/>
    <n v="0.32"/>
    <n v="8"/>
    <d v="2024-11-02T00:00:00"/>
    <d v="2024-11-03T00:00:00"/>
    <x v="1"/>
    <x v="2"/>
    <n v="897.31"/>
    <x v="5"/>
    <x v="1"/>
    <x v="11"/>
    <n v="3607.0099999999998"/>
    <n v="36034.559999999998"/>
  </r>
  <r>
    <x v="10928"/>
    <x v="0"/>
    <x v="4"/>
    <n v="1407.39"/>
    <n v="0.02"/>
    <n v="7"/>
    <d v="2024-08-28T00:00:00"/>
    <d v="2024-09-02T00:00:00"/>
    <x v="0"/>
    <x v="0"/>
    <n v="119.44"/>
    <x v="1"/>
    <x v="1"/>
    <x v="1"/>
    <n v="1287.95"/>
    <n v="9851.7300000000014"/>
  </r>
  <r>
    <x v="10929"/>
    <x v="1"/>
    <x v="3"/>
    <n v="1084.3499999999999"/>
    <n v="0.04"/>
    <n v="7"/>
    <d v="2023-11-13T00:00:00"/>
    <d v="2023-11-15T00:00:00"/>
    <x v="1"/>
    <x v="0"/>
    <n v="182.14"/>
    <x v="4"/>
    <x v="0"/>
    <x v="11"/>
    <n v="902.20999999999992"/>
    <n v="7590.4499999999989"/>
  </r>
  <r>
    <x v="10930"/>
    <x v="1"/>
    <x v="1"/>
    <n v="268.31"/>
    <n v="0.33"/>
    <n v="7"/>
    <d v="2023-07-08T00:00:00"/>
    <d v="2023-07-09T00:00:00"/>
    <x v="1"/>
    <x v="1"/>
    <n v="50.66"/>
    <x v="3"/>
    <x v="0"/>
    <x v="4"/>
    <n v="217.65"/>
    <n v="1878.17"/>
  </r>
  <r>
    <x v="10931"/>
    <x v="2"/>
    <x v="1"/>
    <n v="1913.39"/>
    <n v="0.48"/>
    <n v="9"/>
    <d v="2024-08-10T00:00:00"/>
    <d v="2024-08-15T00:00:00"/>
    <x v="0"/>
    <x v="1"/>
    <n v="335.04"/>
    <x v="4"/>
    <x v="1"/>
    <x v="1"/>
    <n v="1578.3500000000001"/>
    <n v="17220.510000000002"/>
  </r>
  <r>
    <x v="10932"/>
    <x v="1"/>
    <x v="0"/>
    <n v="4246.3100000000004"/>
    <n v="0.5"/>
    <n v="2"/>
    <d v="2023-12-21T00:00:00"/>
    <d v="2023-12-28T00:00:00"/>
    <x v="0"/>
    <x v="1"/>
    <n v="1048.46"/>
    <x v="1"/>
    <x v="0"/>
    <x v="10"/>
    <n v="3197.8500000000004"/>
    <n v="8492.6200000000008"/>
  </r>
  <r>
    <x v="10933"/>
    <x v="2"/>
    <x v="2"/>
    <n v="442.3"/>
    <n v="0.49"/>
    <n v="6"/>
    <d v="2024-03-23T00:00:00"/>
    <d v="2024-03-29T00:00:00"/>
    <x v="2"/>
    <x v="1"/>
    <n v="116.06"/>
    <x v="4"/>
    <x v="1"/>
    <x v="0"/>
    <n v="326.24"/>
    <n v="2653.8"/>
  </r>
  <r>
    <x v="10934"/>
    <x v="1"/>
    <x v="4"/>
    <n v="2738.75"/>
    <n v="0.18"/>
    <n v="4"/>
    <d v="2023-09-23T00:00:00"/>
    <d v="2023-09-25T00:00:00"/>
    <x v="1"/>
    <x v="1"/>
    <n v="593.38"/>
    <x v="0"/>
    <x v="0"/>
    <x v="7"/>
    <n v="2145.37"/>
    <n v="10955"/>
  </r>
  <r>
    <x v="10935"/>
    <x v="3"/>
    <x v="4"/>
    <n v="3504.46"/>
    <n v="0.12"/>
    <n v="6"/>
    <d v="2024-02-14T00:00:00"/>
    <d v="2024-02-20T00:00:00"/>
    <x v="1"/>
    <x v="1"/>
    <n v="207.92"/>
    <x v="4"/>
    <x v="1"/>
    <x v="8"/>
    <n v="3296.54"/>
    <n v="21026.760000000002"/>
  </r>
  <r>
    <x v="10936"/>
    <x v="3"/>
    <x v="4"/>
    <n v="4200.58"/>
    <n v="0.05"/>
    <n v="9"/>
    <d v="2023-03-10T00:00:00"/>
    <d v="2023-03-14T00:00:00"/>
    <x v="2"/>
    <x v="0"/>
    <n v="580.17999999999995"/>
    <x v="3"/>
    <x v="0"/>
    <x v="0"/>
    <n v="3620.4"/>
    <n v="37805.22"/>
  </r>
  <r>
    <x v="10937"/>
    <x v="2"/>
    <x v="2"/>
    <n v="2958.81"/>
    <n v="0.16"/>
    <n v="1"/>
    <d v="2024-08-21T00:00:00"/>
    <d v="2024-08-23T00:00:00"/>
    <x v="1"/>
    <x v="1"/>
    <n v="420.79"/>
    <x v="5"/>
    <x v="1"/>
    <x v="1"/>
    <n v="2538.02"/>
    <n v="2958.81"/>
  </r>
  <r>
    <x v="10938"/>
    <x v="0"/>
    <x v="2"/>
    <n v="1012.97"/>
    <n v="0.14000000000000001"/>
    <n v="2"/>
    <d v="2023-11-25T00:00:00"/>
    <d v="2023-12-02T00:00:00"/>
    <x v="0"/>
    <x v="0"/>
    <n v="106.99"/>
    <x v="1"/>
    <x v="0"/>
    <x v="11"/>
    <n v="905.98"/>
    <n v="2025.94"/>
  </r>
  <r>
    <x v="10939"/>
    <x v="3"/>
    <x v="2"/>
    <n v="4826.2299999999996"/>
    <n v="0.28999999999999998"/>
    <n v="6"/>
    <d v="2023-04-07T00:00:00"/>
    <d v="2023-04-08T00:00:00"/>
    <x v="1"/>
    <x v="2"/>
    <n v="757.27"/>
    <x v="1"/>
    <x v="0"/>
    <x v="3"/>
    <n v="4068.9599999999996"/>
    <n v="28957.379999999997"/>
  </r>
  <r>
    <x v="10940"/>
    <x v="2"/>
    <x v="0"/>
    <n v="563.79"/>
    <n v="0.18"/>
    <n v="7"/>
    <d v="2023-09-11T00:00:00"/>
    <d v="2023-09-12T00:00:00"/>
    <x v="0"/>
    <x v="0"/>
    <n v="54.65"/>
    <x v="2"/>
    <x v="0"/>
    <x v="7"/>
    <n v="509.14"/>
    <n v="3946.5299999999997"/>
  </r>
  <r>
    <x v="10941"/>
    <x v="1"/>
    <x v="1"/>
    <n v="3868.1"/>
    <n v="0.12"/>
    <n v="3"/>
    <d v="2024-05-28T00:00:00"/>
    <d v="2024-05-31T00:00:00"/>
    <x v="0"/>
    <x v="1"/>
    <n v="924.07"/>
    <x v="2"/>
    <x v="1"/>
    <x v="5"/>
    <n v="2944.0299999999997"/>
    <n v="11604.3"/>
  </r>
  <r>
    <x v="10942"/>
    <x v="1"/>
    <x v="3"/>
    <n v="524.14"/>
    <n v="0.31"/>
    <n v="1"/>
    <d v="2023-10-25T00:00:00"/>
    <d v="2023-10-28T00:00:00"/>
    <x v="0"/>
    <x v="0"/>
    <n v="135.55000000000001"/>
    <x v="3"/>
    <x v="0"/>
    <x v="2"/>
    <n v="388.59"/>
    <n v="524.14"/>
  </r>
  <r>
    <x v="10943"/>
    <x v="2"/>
    <x v="2"/>
    <n v="802.75"/>
    <n v="0.16"/>
    <n v="7"/>
    <d v="2023-07-15T00:00:00"/>
    <d v="2023-07-18T00:00:00"/>
    <x v="0"/>
    <x v="1"/>
    <n v="227.66"/>
    <x v="5"/>
    <x v="0"/>
    <x v="4"/>
    <n v="575.09"/>
    <n v="5619.25"/>
  </r>
  <r>
    <x v="10944"/>
    <x v="0"/>
    <x v="1"/>
    <n v="4501.26"/>
    <n v="0.18"/>
    <n v="2"/>
    <d v="2024-10-11T00:00:00"/>
    <d v="2024-10-15T00:00:00"/>
    <x v="1"/>
    <x v="0"/>
    <n v="240.96"/>
    <x v="0"/>
    <x v="1"/>
    <x v="2"/>
    <n v="4260.3"/>
    <n v="9002.52"/>
  </r>
  <r>
    <x v="10945"/>
    <x v="2"/>
    <x v="2"/>
    <n v="3790.07"/>
    <n v="0.3"/>
    <n v="6"/>
    <d v="2024-06-26T00:00:00"/>
    <d v="2024-06-27T00:00:00"/>
    <x v="2"/>
    <x v="0"/>
    <n v="700.02"/>
    <x v="5"/>
    <x v="1"/>
    <x v="9"/>
    <n v="3090.05"/>
    <n v="22740.420000000002"/>
  </r>
  <r>
    <x v="10946"/>
    <x v="2"/>
    <x v="3"/>
    <n v="1890.99"/>
    <n v="0.06"/>
    <n v="4"/>
    <d v="2024-12-19T00:00:00"/>
    <d v="2024-12-23T00:00:00"/>
    <x v="0"/>
    <x v="1"/>
    <n v="193.4"/>
    <x v="0"/>
    <x v="1"/>
    <x v="10"/>
    <n v="1697.59"/>
    <n v="7563.96"/>
  </r>
  <r>
    <x v="10947"/>
    <x v="3"/>
    <x v="2"/>
    <n v="3229.75"/>
    <n v="0.39"/>
    <n v="4"/>
    <d v="2024-04-13T00:00:00"/>
    <d v="2024-04-14T00:00:00"/>
    <x v="2"/>
    <x v="0"/>
    <n v="590.05999999999995"/>
    <x v="1"/>
    <x v="1"/>
    <x v="3"/>
    <n v="2639.69"/>
    <n v="12919"/>
  </r>
  <r>
    <x v="10948"/>
    <x v="2"/>
    <x v="1"/>
    <n v="2340.5100000000002"/>
    <n v="0.48"/>
    <n v="9"/>
    <d v="2024-06-01T00:00:00"/>
    <d v="2024-06-08T00:00:00"/>
    <x v="2"/>
    <x v="1"/>
    <n v="158.44"/>
    <x v="0"/>
    <x v="1"/>
    <x v="9"/>
    <n v="2182.0700000000002"/>
    <n v="21064.590000000004"/>
  </r>
  <r>
    <x v="10949"/>
    <x v="2"/>
    <x v="0"/>
    <n v="426.04"/>
    <n v="0.25"/>
    <n v="7"/>
    <d v="2023-03-06T00:00:00"/>
    <d v="2023-03-12T00:00:00"/>
    <x v="0"/>
    <x v="1"/>
    <n v="102.81"/>
    <x v="1"/>
    <x v="0"/>
    <x v="0"/>
    <n v="323.23"/>
    <n v="2982.28"/>
  </r>
  <r>
    <x v="10950"/>
    <x v="1"/>
    <x v="3"/>
    <n v="3633.53"/>
    <n v="0.28000000000000003"/>
    <n v="1"/>
    <d v="2024-12-14T00:00:00"/>
    <d v="2024-12-17T00:00:00"/>
    <x v="0"/>
    <x v="2"/>
    <n v="449.55"/>
    <x v="0"/>
    <x v="1"/>
    <x v="10"/>
    <n v="3183.98"/>
    <n v="3633.53"/>
  </r>
  <r>
    <x v="10951"/>
    <x v="3"/>
    <x v="1"/>
    <n v="3839.95"/>
    <n v="0.19"/>
    <n v="4"/>
    <d v="2024-05-18T00:00:00"/>
    <d v="2024-05-21T00:00:00"/>
    <x v="2"/>
    <x v="1"/>
    <n v="736"/>
    <x v="5"/>
    <x v="1"/>
    <x v="5"/>
    <n v="3103.95"/>
    <n v="15359.8"/>
  </r>
  <r>
    <x v="10952"/>
    <x v="1"/>
    <x v="4"/>
    <n v="4423.47"/>
    <n v="0.48"/>
    <n v="6"/>
    <d v="2024-01-28T00:00:00"/>
    <d v="2024-01-30T00:00:00"/>
    <x v="2"/>
    <x v="2"/>
    <n v="1102.06"/>
    <x v="0"/>
    <x v="1"/>
    <x v="6"/>
    <n v="3321.4100000000003"/>
    <n v="26540.82"/>
  </r>
  <r>
    <x v="10953"/>
    <x v="1"/>
    <x v="4"/>
    <n v="2749.12"/>
    <n v="7.0000000000000007E-2"/>
    <n v="2"/>
    <d v="2024-08-15T00:00:00"/>
    <d v="2024-08-21T00:00:00"/>
    <x v="1"/>
    <x v="2"/>
    <n v="435.84"/>
    <x v="1"/>
    <x v="1"/>
    <x v="1"/>
    <n v="2313.2799999999997"/>
    <n v="5498.24"/>
  </r>
  <r>
    <x v="10954"/>
    <x v="0"/>
    <x v="4"/>
    <n v="3398.38"/>
    <n v="0.41"/>
    <n v="4"/>
    <d v="2024-03-25T00:00:00"/>
    <d v="2024-03-31T00:00:00"/>
    <x v="0"/>
    <x v="0"/>
    <n v="1013.44"/>
    <x v="5"/>
    <x v="1"/>
    <x v="0"/>
    <n v="2384.94"/>
    <n v="13593.52"/>
  </r>
  <r>
    <x v="10955"/>
    <x v="0"/>
    <x v="0"/>
    <n v="2246.4499999999998"/>
    <n v="0.33"/>
    <n v="2"/>
    <d v="2023-12-02T00:00:00"/>
    <d v="2023-12-08T00:00:00"/>
    <x v="1"/>
    <x v="2"/>
    <n v="564.53"/>
    <x v="4"/>
    <x v="0"/>
    <x v="10"/>
    <n v="1681.9199999999998"/>
    <n v="4492.8999999999996"/>
  </r>
  <r>
    <x v="10956"/>
    <x v="3"/>
    <x v="2"/>
    <n v="1662.66"/>
    <n v="0.4"/>
    <n v="1"/>
    <d v="2024-07-24T00:00:00"/>
    <d v="2024-07-27T00:00:00"/>
    <x v="0"/>
    <x v="2"/>
    <n v="259.22000000000003"/>
    <x v="2"/>
    <x v="1"/>
    <x v="4"/>
    <n v="1403.44"/>
    <n v="1662.66"/>
  </r>
  <r>
    <x v="10957"/>
    <x v="3"/>
    <x v="2"/>
    <n v="2117.33"/>
    <n v="0.48"/>
    <n v="1"/>
    <d v="2023-08-31T00:00:00"/>
    <d v="2023-09-03T00:00:00"/>
    <x v="2"/>
    <x v="1"/>
    <n v="478.84"/>
    <x v="1"/>
    <x v="0"/>
    <x v="1"/>
    <n v="1638.49"/>
    <n v="2117.33"/>
  </r>
  <r>
    <x v="10958"/>
    <x v="0"/>
    <x v="2"/>
    <n v="4567.59"/>
    <n v="0.25"/>
    <n v="9"/>
    <d v="2024-10-14T00:00:00"/>
    <d v="2024-10-19T00:00:00"/>
    <x v="2"/>
    <x v="2"/>
    <n v="993.06"/>
    <x v="5"/>
    <x v="1"/>
    <x v="2"/>
    <n v="3574.53"/>
    <n v="41108.31"/>
  </r>
  <r>
    <x v="10959"/>
    <x v="0"/>
    <x v="0"/>
    <n v="904.44"/>
    <n v="0.14000000000000001"/>
    <n v="9"/>
    <d v="2023-09-19T00:00:00"/>
    <d v="2023-09-20T00:00:00"/>
    <x v="2"/>
    <x v="0"/>
    <n v="55.04"/>
    <x v="2"/>
    <x v="0"/>
    <x v="7"/>
    <n v="849.40000000000009"/>
    <n v="8139.9600000000009"/>
  </r>
  <r>
    <x v="10960"/>
    <x v="0"/>
    <x v="4"/>
    <n v="1317.65"/>
    <n v="0.39"/>
    <n v="4"/>
    <d v="2024-02-13T00:00:00"/>
    <d v="2024-02-16T00:00:00"/>
    <x v="2"/>
    <x v="0"/>
    <n v="188.01"/>
    <x v="5"/>
    <x v="1"/>
    <x v="8"/>
    <n v="1129.6400000000001"/>
    <n v="5270.6"/>
  </r>
  <r>
    <x v="10961"/>
    <x v="0"/>
    <x v="2"/>
    <n v="3070.33"/>
    <n v="0.42"/>
    <n v="8"/>
    <d v="2024-03-22T00:00:00"/>
    <d v="2024-03-27T00:00:00"/>
    <x v="1"/>
    <x v="0"/>
    <n v="556.94000000000005"/>
    <x v="0"/>
    <x v="1"/>
    <x v="0"/>
    <n v="2513.39"/>
    <n v="24562.639999999999"/>
  </r>
  <r>
    <x v="10962"/>
    <x v="0"/>
    <x v="0"/>
    <n v="669.78"/>
    <n v="0.34"/>
    <n v="7"/>
    <d v="2023-07-06T00:00:00"/>
    <d v="2023-07-11T00:00:00"/>
    <x v="2"/>
    <x v="0"/>
    <n v="102.98"/>
    <x v="2"/>
    <x v="0"/>
    <x v="4"/>
    <n v="566.79999999999995"/>
    <n v="4688.46"/>
  </r>
  <r>
    <x v="10963"/>
    <x v="1"/>
    <x v="0"/>
    <n v="4470.1400000000003"/>
    <n v="0.42"/>
    <n v="5"/>
    <d v="2024-08-24T00:00:00"/>
    <d v="2024-08-29T00:00:00"/>
    <x v="1"/>
    <x v="0"/>
    <n v="426.83"/>
    <x v="0"/>
    <x v="1"/>
    <x v="1"/>
    <n v="4043.3100000000004"/>
    <n v="22350.7"/>
  </r>
  <r>
    <x v="10964"/>
    <x v="3"/>
    <x v="1"/>
    <n v="331.46"/>
    <n v="0.37"/>
    <n v="2"/>
    <d v="2023-09-03T00:00:00"/>
    <d v="2023-09-09T00:00:00"/>
    <x v="2"/>
    <x v="2"/>
    <n v="71.39"/>
    <x v="4"/>
    <x v="0"/>
    <x v="7"/>
    <n v="260.07"/>
    <n v="662.92"/>
  </r>
  <r>
    <x v="10965"/>
    <x v="1"/>
    <x v="2"/>
    <n v="3801.03"/>
    <n v="0.48"/>
    <n v="9"/>
    <d v="2023-12-08T00:00:00"/>
    <d v="2023-12-14T00:00:00"/>
    <x v="1"/>
    <x v="2"/>
    <n v="1128.8699999999999"/>
    <x v="2"/>
    <x v="0"/>
    <x v="10"/>
    <n v="2672.1600000000003"/>
    <n v="34209.270000000004"/>
  </r>
  <r>
    <x v="10966"/>
    <x v="1"/>
    <x v="4"/>
    <n v="1931.27"/>
    <n v="0.28999999999999998"/>
    <n v="7"/>
    <d v="2023-02-11T00:00:00"/>
    <d v="2023-02-17T00:00:00"/>
    <x v="0"/>
    <x v="1"/>
    <n v="261.06"/>
    <x v="4"/>
    <x v="0"/>
    <x v="8"/>
    <n v="1670.21"/>
    <n v="13518.89"/>
  </r>
  <r>
    <x v="10967"/>
    <x v="2"/>
    <x v="3"/>
    <n v="350.71"/>
    <n v="0.19"/>
    <n v="4"/>
    <d v="2024-10-18T00:00:00"/>
    <d v="2024-10-21T00:00:00"/>
    <x v="0"/>
    <x v="0"/>
    <n v="101.71"/>
    <x v="0"/>
    <x v="1"/>
    <x v="2"/>
    <n v="249"/>
    <n v="1402.84"/>
  </r>
  <r>
    <x v="10968"/>
    <x v="1"/>
    <x v="0"/>
    <n v="4230.3500000000004"/>
    <n v="0.34"/>
    <n v="2"/>
    <d v="2024-01-18T00:00:00"/>
    <d v="2024-01-22T00:00:00"/>
    <x v="1"/>
    <x v="0"/>
    <n v="1011.55"/>
    <x v="3"/>
    <x v="1"/>
    <x v="6"/>
    <n v="3218.8"/>
    <n v="8460.7000000000007"/>
  </r>
  <r>
    <x v="10969"/>
    <x v="0"/>
    <x v="1"/>
    <n v="3238.26"/>
    <n v="0.03"/>
    <n v="2"/>
    <d v="2023-01-23T00:00:00"/>
    <d v="2023-01-27T00:00:00"/>
    <x v="1"/>
    <x v="2"/>
    <n v="427.62"/>
    <x v="4"/>
    <x v="0"/>
    <x v="6"/>
    <n v="2810.6400000000003"/>
    <n v="6476.52"/>
  </r>
  <r>
    <x v="10970"/>
    <x v="0"/>
    <x v="3"/>
    <n v="143.41"/>
    <n v="0.25"/>
    <n v="3"/>
    <d v="2024-10-16T00:00:00"/>
    <d v="2024-10-22T00:00:00"/>
    <x v="0"/>
    <x v="2"/>
    <n v="22.22"/>
    <x v="4"/>
    <x v="1"/>
    <x v="2"/>
    <n v="121.19"/>
    <n v="430.23"/>
  </r>
  <r>
    <x v="10971"/>
    <x v="2"/>
    <x v="0"/>
    <n v="1410.91"/>
    <n v="0.39"/>
    <n v="6"/>
    <d v="2024-07-21T00:00:00"/>
    <d v="2024-07-22T00:00:00"/>
    <x v="0"/>
    <x v="1"/>
    <n v="291.72000000000003"/>
    <x v="4"/>
    <x v="1"/>
    <x v="4"/>
    <n v="1119.19"/>
    <n v="8465.4600000000009"/>
  </r>
  <r>
    <x v="10972"/>
    <x v="2"/>
    <x v="1"/>
    <n v="1825.02"/>
    <n v="0.08"/>
    <n v="1"/>
    <d v="2024-02-22T00:00:00"/>
    <d v="2024-02-26T00:00:00"/>
    <x v="2"/>
    <x v="0"/>
    <n v="432.43"/>
    <x v="4"/>
    <x v="1"/>
    <x v="8"/>
    <n v="1392.59"/>
    <n v="1825.02"/>
  </r>
  <r>
    <x v="10973"/>
    <x v="2"/>
    <x v="2"/>
    <n v="1680.63"/>
    <n v="0.2"/>
    <n v="5"/>
    <d v="2024-07-30T00:00:00"/>
    <d v="2024-08-02T00:00:00"/>
    <x v="0"/>
    <x v="0"/>
    <n v="397.84"/>
    <x v="0"/>
    <x v="1"/>
    <x v="4"/>
    <n v="1282.7900000000002"/>
    <n v="8403.1500000000015"/>
  </r>
  <r>
    <x v="10974"/>
    <x v="2"/>
    <x v="1"/>
    <n v="2541.88"/>
    <n v="0.18"/>
    <n v="3"/>
    <d v="2023-12-27T00:00:00"/>
    <d v="2024-01-03T00:00:00"/>
    <x v="2"/>
    <x v="2"/>
    <n v="534.51"/>
    <x v="3"/>
    <x v="0"/>
    <x v="10"/>
    <n v="2007.3700000000001"/>
    <n v="7625.64"/>
  </r>
  <r>
    <x v="10975"/>
    <x v="2"/>
    <x v="0"/>
    <n v="2681.33"/>
    <n v="0.17"/>
    <n v="7"/>
    <d v="2023-08-05T00:00:00"/>
    <d v="2023-08-06T00:00:00"/>
    <x v="1"/>
    <x v="1"/>
    <n v="209.44"/>
    <x v="5"/>
    <x v="0"/>
    <x v="1"/>
    <n v="2471.89"/>
    <n v="18769.309999999998"/>
  </r>
  <r>
    <x v="10976"/>
    <x v="1"/>
    <x v="2"/>
    <n v="2044.09"/>
    <n v="0.33"/>
    <n v="7"/>
    <d v="2024-09-15T00:00:00"/>
    <d v="2024-09-16T00:00:00"/>
    <x v="0"/>
    <x v="1"/>
    <n v="538.70000000000005"/>
    <x v="1"/>
    <x v="1"/>
    <x v="7"/>
    <n v="1505.3899999999999"/>
    <n v="14308.63"/>
  </r>
  <r>
    <x v="10977"/>
    <x v="2"/>
    <x v="4"/>
    <n v="1725.67"/>
    <n v="0.25"/>
    <n v="5"/>
    <d v="2023-03-28T00:00:00"/>
    <d v="2023-04-03T00:00:00"/>
    <x v="2"/>
    <x v="0"/>
    <n v="201.58"/>
    <x v="1"/>
    <x v="0"/>
    <x v="0"/>
    <n v="1524.0900000000001"/>
    <n v="8628.35"/>
  </r>
  <r>
    <x v="10978"/>
    <x v="1"/>
    <x v="1"/>
    <n v="2571.61"/>
    <n v="0.4"/>
    <n v="9"/>
    <d v="2023-10-17T00:00:00"/>
    <d v="2023-10-18T00:00:00"/>
    <x v="0"/>
    <x v="1"/>
    <n v="241.28"/>
    <x v="5"/>
    <x v="0"/>
    <x v="2"/>
    <n v="2330.33"/>
    <n v="23144.49"/>
  </r>
  <r>
    <x v="10979"/>
    <x v="3"/>
    <x v="3"/>
    <n v="264.72000000000003"/>
    <n v="0.03"/>
    <n v="8"/>
    <d v="2024-04-01T00:00:00"/>
    <d v="2024-04-03T00:00:00"/>
    <x v="0"/>
    <x v="2"/>
    <n v="27.27"/>
    <x v="5"/>
    <x v="1"/>
    <x v="3"/>
    <n v="237.45000000000002"/>
    <n v="2117.7600000000002"/>
  </r>
  <r>
    <x v="10980"/>
    <x v="2"/>
    <x v="2"/>
    <n v="3261.49"/>
    <n v="0.23"/>
    <n v="9"/>
    <d v="2023-12-23T00:00:00"/>
    <d v="2023-12-26T00:00:00"/>
    <x v="1"/>
    <x v="1"/>
    <n v="196.04"/>
    <x v="1"/>
    <x v="0"/>
    <x v="10"/>
    <n v="3065.45"/>
    <n v="29353.409999999996"/>
  </r>
  <r>
    <x v="10981"/>
    <x v="2"/>
    <x v="2"/>
    <n v="3069.31"/>
    <n v="0.01"/>
    <n v="6"/>
    <d v="2024-09-15T00:00:00"/>
    <d v="2024-09-21T00:00:00"/>
    <x v="1"/>
    <x v="0"/>
    <n v="718.05"/>
    <x v="0"/>
    <x v="1"/>
    <x v="7"/>
    <n v="2351.2600000000002"/>
    <n v="18415.86"/>
  </r>
  <r>
    <x v="10982"/>
    <x v="1"/>
    <x v="4"/>
    <n v="1468.18"/>
    <n v="0.11"/>
    <n v="8"/>
    <d v="2024-03-21T00:00:00"/>
    <d v="2024-03-24T00:00:00"/>
    <x v="1"/>
    <x v="2"/>
    <n v="92.46"/>
    <x v="0"/>
    <x v="1"/>
    <x v="0"/>
    <n v="1375.72"/>
    <n v="11745.44"/>
  </r>
  <r>
    <x v="10983"/>
    <x v="3"/>
    <x v="1"/>
    <n v="979.63"/>
    <n v="0.39"/>
    <n v="2"/>
    <d v="2023-09-25T00:00:00"/>
    <d v="2023-09-29T00:00:00"/>
    <x v="1"/>
    <x v="1"/>
    <n v="59.22"/>
    <x v="3"/>
    <x v="0"/>
    <x v="7"/>
    <n v="920.41"/>
    <n v="1959.26"/>
  </r>
  <r>
    <x v="10984"/>
    <x v="1"/>
    <x v="3"/>
    <n v="457.63"/>
    <n v="0.05"/>
    <n v="5"/>
    <d v="2024-08-21T00:00:00"/>
    <d v="2024-08-25T00:00:00"/>
    <x v="0"/>
    <x v="0"/>
    <n v="23.06"/>
    <x v="5"/>
    <x v="1"/>
    <x v="1"/>
    <n v="434.57"/>
    <n v="2288.15"/>
  </r>
  <r>
    <x v="10985"/>
    <x v="1"/>
    <x v="4"/>
    <n v="2977.98"/>
    <n v="0.05"/>
    <n v="8"/>
    <d v="2024-08-06T00:00:00"/>
    <d v="2024-08-09T00:00:00"/>
    <x v="2"/>
    <x v="0"/>
    <n v="152.43"/>
    <x v="5"/>
    <x v="1"/>
    <x v="1"/>
    <n v="2825.55"/>
    <n v="23823.84"/>
  </r>
  <r>
    <x v="10986"/>
    <x v="2"/>
    <x v="1"/>
    <n v="2887.61"/>
    <n v="0.2"/>
    <n v="2"/>
    <d v="2023-05-08T00:00:00"/>
    <d v="2023-05-10T00:00:00"/>
    <x v="1"/>
    <x v="2"/>
    <n v="635.25"/>
    <x v="5"/>
    <x v="0"/>
    <x v="5"/>
    <n v="2252.36"/>
    <n v="5775.22"/>
  </r>
  <r>
    <x v="10987"/>
    <x v="0"/>
    <x v="3"/>
    <n v="2713.26"/>
    <n v="0.39"/>
    <n v="2"/>
    <d v="2023-03-21T00:00:00"/>
    <d v="2023-03-28T00:00:00"/>
    <x v="0"/>
    <x v="1"/>
    <n v="471.68"/>
    <x v="2"/>
    <x v="0"/>
    <x v="0"/>
    <n v="2241.5800000000004"/>
    <n v="5426.52"/>
  </r>
  <r>
    <x v="10988"/>
    <x v="0"/>
    <x v="3"/>
    <n v="4929.53"/>
    <n v="0.32"/>
    <n v="3"/>
    <d v="2023-03-25T00:00:00"/>
    <d v="2023-03-30T00:00:00"/>
    <x v="0"/>
    <x v="2"/>
    <n v="1075.03"/>
    <x v="5"/>
    <x v="0"/>
    <x v="0"/>
    <n v="3854.5"/>
    <n v="14788.59"/>
  </r>
  <r>
    <x v="10989"/>
    <x v="1"/>
    <x v="0"/>
    <n v="2704.57"/>
    <n v="0.39"/>
    <n v="2"/>
    <d v="2024-06-23T00:00:00"/>
    <d v="2024-06-30T00:00:00"/>
    <x v="1"/>
    <x v="1"/>
    <n v="291.93"/>
    <x v="2"/>
    <x v="1"/>
    <x v="9"/>
    <n v="2412.6400000000003"/>
    <n v="5409.14"/>
  </r>
  <r>
    <x v="10990"/>
    <x v="2"/>
    <x v="3"/>
    <n v="3636.77"/>
    <n v="0.02"/>
    <n v="4"/>
    <d v="2024-02-18T00:00:00"/>
    <d v="2024-02-20T00:00:00"/>
    <x v="1"/>
    <x v="2"/>
    <n v="835.97"/>
    <x v="1"/>
    <x v="1"/>
    <x v="8"/>
    <n v="2800.8"/>
    <n v="14547.08"/>
  </r>
  <r>
    <x v="10991"/>
    <x v="3"/>
    <x v="1"/>
    <n v="653.29999999999995"/>
    <n v="0.28000000000000003"/>
    <n v="4"/>
    <d v="2024-04-03T00:00:00"/>
    <d v="2024-04-10T00:00:00"/>
    <x v="0"/>
    <x v="2"/>
    <n v="83.55"/>
    <x v="2"/>
    <x v="1"/>
    <x v="3"/>
    <n v="569.75"/>
    <n v="2613.1999999999998"/>
  </r>
  <r>
    <x v="10992"/>
    <x v="0"/>
    <x v="4"/>
    <n v="1564.96"/>
    <n v="0.23"/>
    <n v="1"/>
    <d v="2024-02-05T00:00:00"/>
    <d v="2024-02-07T00:00:00"/>
    <x v="1"/>
    <x v="2"/>
    <n v="272.73"/>
    <x v="0"/>
    <x v="1"/>
    <x v="8"/>
    <n v="1292.23"/>
    <n v="1564.96"/>
  </r>
  <r>
    <x v="10993"/>
    <x v="3"/>
    <x v="4"/>
    <n v="1449.69"/>
    <n v="0.45"/>
    <n v="6"/>
    <d v="2024-10-11T00:00:00"/>
    <d v="2024-10-15T00:00:00"/>
    <x v="0"/>
    <x v="1"/>
    <n v="385.06"/>
    <x v="3"/>
    <x v="1"/>
    <x v="2"/>
    <n v="1064.6300000000001"/>
    <n v="8698.14"/>
  </r>
  <r>
    <x v="10994"/>
    <x v="0"/>
    <x v="0"/>
    <n v="2922.28"/>
    <n v="0.37"/>
    <n v="7"/>
    <d v="2024-05-17T00:00:00"/>
    <d v="2024-05-19T00:00:00"/>
    <x v="0"/>
    <x v="0"/>
    <n v="193.39"/>
    <x v="5"/>
    <x v="1"/>
    <x v="5"/>
    <n v="2728.8900000000003"/>
    <n v="20455.960000000003"/>
  </r>
  <r>
    <x v="10995"/>
    <x v="2"/>
    <x v="1"/>
    <n v="1720.98"/>
    <n v="0.21"/>
    <n v="7"/>
    <d v="2023-12-17T00:00:00"/>
    <d v="2023-12-21T00:00:00"/>
    <x v="1"/>
    <x v="1"/>
    <n v="454.01"/>
    <x v="2"/>
    <x v="0"/>
    <x v="10"/>
    <n v="1266.97"/>
    <n v="12046.86"/>
  </r>
  <r>
    <x v="10996"/>
    <x v="1"/>
    <x v="3"/>
    <n v="3241.23"/>
    <n v="0.28000000000000003"/>
    <n v="5"/>
    <d v="2024-06-06T00:00:00"/>
    <d v="2024-06-10T00:00:00"/>
    <x v="0"/>
    <x v="1"/>
    <n v="430.68"/>
    <x v="0"/>
    <x v="1"/>
    <x v="9"/>
    <n v="2810.55"/>
    <n v="16206.15"/>
  </r>
  <r>
    <x v="10997"/>
    <x v="3"/>
    <x v="0"/>
    <n v="3481.44"/>
    <n v="0.21"/>
    <n v="4"/>
    <d v="2024-11-17T00:00:00"/>
    <d v="2024-11-23T00:00:00"/>
    <x v="1"/>
    <x v="2"/>
    <n v="387.86"/>
    <x v="5"/>
    <x v="1"/>
    <x v="11"/>
    <n v="3093.58"/>
    <n v="13925.76"/>
  </r>
  <r>
    <x v="10998"/>
    <x v="3"/>
    <x v="2"/>
    <n v="265.08"/>
    <n v="0.22"/>
    <n v="2"/>
    <d v="2024-10-09T00:00:00"/>
    <d v="2024-10-16T00:00:00"/>
    <x v="2"/>
    <x v="1"/>
    <n v="69.5"/>
    <x v="2"/>
    <x v="1"/>
    <x v="2"/>
    <n v="195.57999999999998"/>
    <n v="530.16"/>
  </r>
  <r>
    <x v="10999"/>
    <x v="1"/>
    <x v="1"/>
    <n v="3234.81"/>
    <n v="0.32"/>
    <n v="5"/>
    <d v="2023-01-31T00:00:00"/>
    <d v="2023-02-01T00:00:00"/>
    <x v="2"/>
    <x v="0"/>
    <n v="723.79"/>
    <x v="4"/>
    <x v="0"/>
    <x v="6"/>
    <n v="2511.02"/>
    <n v="16174.05"/>
  </r>
  <r>
    <x v="11000"/>
    <x v="3"/>
    <x v="0"/>
    <n v="672.26"/>
    <n v="0.11"/>
    <n v="4"/>
    <d v="2023-12-23T00:00:00"/>
    <d v="2023-12-30T00:00:00"/>
    <x v="0"/>
    <x v="1"/>
    <n v="83.36"/>
    <x v="3"/>
    <x v="0"/>
    <x v="10"/>
    <n v="588.9"/>
    <n v="2689.04"/>
  </r>
  <r>
    <x v="11001"/>
    <x v="0"/>
    <x v="4"/>
    <n v="2379.16"/>
    <n v="0.17"/>
    <n v="8"/>
    <d v="2024-11-07T00:00:00"/>
    <d v="2024-11-13T00:00:00"/>
    <x v="0"/>
    <x v="2"/>
    <n v="533.44000000000005"/>
    <x v="1"/>
    <x v="1"/>
    <x v="11"/>
    <n v="1845.7199999999998"/>
    <n v="19033.28"/>
  </r>
  <r>
    <x v="11002"/>
    <x v="1"/>
    <x v="0"/>
    <n v="3660.23"/>
    <n v="0.14000000000000001"/>
    <n v="1"/>
    <d v="2023-06-10T00:00:00"/>
    <d v="2023-06-12T00:00:00"/>
    <x v="1"/>
    <x v="2"/>
    <n v="1009.75"/>
    <x v="4"/>
    <x v="0"/>
    <x v="9"/>
    <n v="2650.48"/>
    <n v="3660.23"/>
  </r>
  <r>
    <x v="11003"/>
    <x v="0"/>
    <x v="2"/>
    <n v="3546.39"/>
    <n v="0.4"/>
    <n v="7"/>
    <d v="2024-10-10T00:00:00"/>
    <d v="2024-10-17T00:00:00"/>
    <x v="1"/>
    <x v="2"/>
    <n v="949.09"/>
    <x v="0"/>
    <x v="1"/>
    <x v="2"/>
    <n v="2597.2999999999997"/>
    <n v="24824.73"/>
  </r>
  <r>
    <x v="11004"/>
    <x v="0"/>
    <x v="1"/>
    <n v="1569.13"/>
    <n v="0.47"/>
    <n v="5"/>
    <d v="2024-11-16T00:00:00"/>
    <d v="2024-11-18T00:00:00"/>
    <x v="1"/>
    <x v="2"/>
    <n v="394.73"/>
    <x v="4"/>
    <x v="1"/>
    <x v="11"/>
    <n v="1174.4000000000001"/>
    <n v="7845.6500000000005"/>
  </r>
  <r>
    <x v="11005"/>
    <x v="2"/>
    <x v="0"/>
    <n v="1434.59"/>
    <n v="0.21"/>
    <n v="5"/>
    <d v="2024-05-11T00:00:00"/>
    <d v="2024-05-13T00:00:00"/>
    <x v="0"/>
    <x v="1"/>
    <n v="429.21"/>
    <x v="3"/>
    <x v="1"/>
    <x v="5"/>
    <n v="1005.3799999999999"/>
    <n v="7172.95"/>
  </r>
  <r>
    <x v="11006"/>
    <x v="0"/>
    <x v="3"/>
    <n v="2257.11"/>
    <n v="0.04"/>
    <n v="1"/>
    <d v="2023-09-26T00:00:00"/>
    <d v="2023-10-02T00:00:00"/>
    <x v="0"/>
    <x v="1"/>
    <n v="208.14"/>
    <x v="5"/>
    <x v="0"/>
    <x v="7"/>
    <n v="2048.9700000000003"/>
    <n v="2257.11"/>
  </r>
  <r>
    <x v="11007"/>
    <x v="2"/>
    <x v="1"/>
    <n v="1024.47"/>
    <n v="0.05"/>
    <n v="9"/>
    <d v="2023-09-01T00:00:00"/>
    <d v="2023-09-08T00:00:00"/>
    <x v="1"/>
    <x v="1"/>
    <n v="243.16"/>
    <x v="4"/>
    <x v="0"/>
    <x v="7"/>
    <n v="781.31000000000006"/>
    <n v="9220.23"/>
  </r>
  <r>
    <x v="11008"/>
    <x v="3"/>
    <x v="0"/>
    <n v="4876.03"/>
    <n v="0.2"/>
    <n v="7"/>
    <d v="2024-02-16T00:00:00"/>
    <d v="2024-02-19T00:00:00"/>
    <x v="1"/>
    <x v="1"/>
    <n v="602.71"/>
    <x v="2"/>
    <x v="1"/>
    <x v="8"/>
    <n v="4273.32"/>
    <n v="34132.21"/>
  </r>
  <r>
    <x v="11009"/>
    <x v="3"/>
    <x v="0"/>
    <n v="1790.09"/>
    <n v="0.2"/>
    <n v="2"/>
    <d v="2024-07-17T00:00:00"/>
    <d v="2024-07-22T00:00:00"/>
    <x v="0"/>
    <x v="1"/>
    <n v="506.54"/>
    <x v="5"/>
    <x v="1"/>
    <x v="4"/>
    <n v="1283.55"/>
    <n v="3580.18"/>
  </r>
  <r>
    <x v="11010"/>
    <x v="2"/>
    <x v="1"/>
    <n v="4622.67"/>
    <n v="7.0000000000000007E-2"/>
    <n v="5"/>
    <d v="2023-07-08T00:00:00"/>
    <d v="2023-07-13T00:00:00"/>
    <x v="2"/>
    <x v="0"/>
    <n v="324.13"/>
    <x v="0"/>
    <x v="0"/>
    <x v="4"/>
    <n v="4298.54"/>
    <n v="23113.35"/>
  </r>
  <r>
    <x v="11011"/>
    <x v="0"/>
    <x v="4"/>
    <n v="4550.5"/>
    <n v="0.4"/>
    <n v="8"/>
    <d v="2023-01-10T00:00:00"/>
    <d v="2023-01-13T00:00:00"/>
    <x v="0"/>
    <x v="2"/>
    <n v="987.07"/>
    <x v="5"/>
    <x v="0"/>
    <x v="6"/>
    <n v="3563.43"/>
    <n v="36404"/>
  </r>
  <r>
    <x v="11012"/>
    <x v="1"/>
    <x v="3"/>
    <n v="1887.76"/>
    <n v="0.25"/>
    <n v="7"/>
    <d v="2024-11-12T00:00:00"/>
    <d v="2024-11-18T00:00:00"/>
    <x v="2"/>
    <x v="1"/>
    <n v="189.71"/>
    <x v="0"/>
    <x v="1"/>
    <x v="11"/>
    <n v="1698.05"/>
    <n v="13214.32"/>
  </r>
  <r>
    <x v="11013"/>
    <x v="1"/>
    <x v="1"/>
    <n v="1345.01"/>
    <n v="0.05"/>
    <n v="2"/>
    <d v="2023-06-14T00:00:00"/>
    <d v="2023-06-20T00:00:00"/>
    <x v="0"/>
    <x v="1"/>
    <n v="400.31"/>
    <x v="1"/>
    <x v="0"/>
    <x v="9"/>
    <n v="944.7"/>
    <n v="2690.02"/>
  </r>
  <r>
    <x v="11014"/>
    <x v="2"/>
    <x v="3"/>
    <n v="3877.09"/>
    <n v="0.05"/>
    <n v="7"/>
    <d v="2024-06-10T00:00:00"/>
    <d v="2024-06-12T00:00:00"/>
    <x v="2"/>
    <x v="0"/>
    <n v="697.53"/>
    <x v="5"/>
    <x v="1"/>
    <x v="9"/>
    <n v="3179.5600000000004"/>
    <n v="27139.63"/>
  </r>
  <r>
    <x v="11015"/>
    <x v="3"/>
    <x v="3"/>
    <n v="1223.95"/>
    <n v="0.22"/>
    <n v="6"/>
    <d v="2023-12-28T00:00:00"/>
    <d v="2024-01-01T00:00:00"/>
    <x v="0"/>
    <x v="0"/>
    <n v="224.32"/>
    <x v="4"/>
    <x v="0"/>
    <x v="10"/>
    <n v="999.63000000000011"/>
    <n v="7343.7000000000007"/>
  </r>
  <r>
    <x v="11016"/>
    <x v="3"/>
    <x v="1"/>
    <n v="2654.11"/>
    <n v="0.06"/>
    <n v="8"/>
    <d v="2024-10-29T00:00:00"/>
    <d v="2024-11-05T00:00:00"/>
    <x v="1"/>
    <x v="2"/>
    <n v="482.6"/>
    <x v="3"/>
    <x v="1"/>
    <x v="2"/>
    <n v="2171.5100000000002"/>
    <n v="21232.880000000001"/>
  </r>
  <r>
    <x v="11017"/>
    <x v="1"/>
    <x v="0"/>
    <n v="642.38"/>
    <n v="0.28000000000000003"/>
    <n v="9"/>
    <d v="2024-11-07T00:00:00"/>
    <d v="2024-11-10T00:00:00"/>
    <x v="2"/>
    <x v="0"/>
    <n v="153.97999999999999"/>
    <x v="1"/>
    <x v="1"/>
    <x v="11"/>
    <n v="488.4"/>
    <n v="5781.42"/>
  </r>
  <r>
    <x v="11018"/>
    <x v="2"/>
    <x v="4"/>
    <n v="1991.07"/>
    <n v="0.19"/>
    <n v="7"/>
    <d v="2023-07-12T00:00:00"/>
    <d v="2023-07-16T00:00:00"/>
    <x v="2"/>
    <x v="2"/>
    <n v="583.08000000000004"/>
    <x v="2"/>
    <x v="0"/>
    <x v="4"/>
    <n v="1407.9899999999998"/>
    <n v="13937.49"/>
  </r>
  <r>
    <x v="11019"/>
    <x v="1"/>
    <x v="3"/>
    <n v="482.96"/>
    <n v="0.46"/>
    <n v="8"/>
    <d v="2024-02-01T00:00:00"/>
    <d v="2024-02-04T00:00:00"/>
    <x v="2"/>
    <x v="0"/>
    <n v="140.13"/>
    <x v="5"/>
    <x v="1"/>
    <x v="8"/>
    <n v="342.83"/>
    <n v="3863.68"/>
  </r>
  <r>
    <x v="11020"/>
    <x v="0"/>
    <x v="3"/>
    <n v="1488.85"/>
    <n v="0.21"/>
    <n v="7"/>
    <d v="2023-02-25T00:00:00"/>
    <d v="2023-02-27T00:00:00"/>
    <x v="0"/>
    <x v="0"/>
    <n v="161.28"/>
    <x v="5"/>
    <x v="0"/>
    <x v="8"/>
    <n v="1327.57"/>
    <n v="10421.949999999999"/>
  </r>
  <r>
    <x v="11021"/>
    <x v="0"/>
    <x v="0"/>
    <n v="3359.94"/>
    <n v="0.31"/>
    <n v="7"/>
    <d v="2024-05-02T00:00:00"/>
    <d v="2024-05-08T00:00:00"/>
    <x v="0"/>
    <x v="0"/>
    <n v="637.34"/>
    <x v="2"/>
    <x v="1"/>
    <x v="5"/>
    <n v="2722.6"/>
    <n v="23519.58"/>
  </r>
  <r>
    <x v="11022"/>
    <x v="2"/>
    <x v="1"/>
    <n v="4957.41"/>
    <n v="0.41"/>
    <n v="1"/>
    <d v="2023-10-13T00:00:00"/>
    <d v="2023-10-19T00:00:00"/>
    <x v="0"/>
    <x v="1"/>
    <n v="924.4"/>
    <x v="4"/>
    <x v="0"/>
    <x v="2"/>
    <n v="4033.0099999999998"/>
    <n v="4957.41"/>
  </r>
  <r>
    <x v="11023"/>
    <x v="2"/>
    <x v="4"/>
    <n v="1348.56"/>
    <n v="0.15"/>
    <n v="5"/>
    <d v="2023-09-01T00:00:00"/>
    <d v="2023-09-08T00:00:00"/>
    <x v="2"/>
    <x v="0"/>
    <n v="109.41"/>
    <x v="0"/>
    <x v="0"/>
    <x v="7"/>
    <n v="1239.1499999999999"/>
    <n v="6742.7999999999993"/>
  </r>
  <r>
    <x v="11024"/>
    <x v="0"/>
    <x v="3"/>
    <n v="2419.27"/>
    <n v="0.26"/>
    <n v="5"/>
    <d v="2023-03-05T00:00:00"/>
    <d v="2023-03-07T00:00:00"/>
    <x v="1"/>
    <x v="1"/>
    <n v="542.59"/>
    <x v="4"/>
    <x v="0"/>
    <x v="0"/>
    <n v="1876.6799999999998"/>
    <n v="12096.35"/>
  </r>
  <r>
    <x v="11025"/>
    <x v="3"/>
    <x v="3"/>
    <n v="2295.4299999999998"/>
    <n v="0.06"/>
    <n v="4"/>
    <d v="2023-10-03T00:00:00"/>
    <d v="2023-10-06T00:00:00"/>
    <x v="0"/>
    <x v="2"/>
    <n v="550.39"/>
    <x v="1"/>
    <x v="0"/>
    <x v="2"/>
    <n v="1745.04"/>
    <n v="9181.7199999999993"/>
  </r>
  <r>
    <x v="11026"/>
    <x v="2"/>
    <x v="1"/>
    <n v="1002.35"/>
    <n v="0.22"/>
    <n v="1"/>
    <d v="2023-09-03T00:00:00"/>
    <d v="2023-09-10T00:00:00"/>
    <x v="2"/>
    <x v="0"/>
    <n v="267.95999999999998"/>
    <x v="4"/>
    <x v="0"/>
    <x v="7"/>
    <n v="734.3900000000001"/>
    <n v="1002.35"/>
  </r>
  <r>
    <x v="11027"/>
    <x v="0"/>
    <x v="0"/>
    <n v="3089.34"/>
    <n v="0.19"/>
    <n v="7"/>
    <d v="2023-04-09T00:00:00"/>
    <d v="2023-04-11T00:00:00"/>
    <x v="1"/>
    <x v="1"/>
    <n v="722.54"/>
    <x v="5"/>
    <x v="0"/>
    <x v="3"/>
    <n v="2366.8000000000002"/>
    <n v="21625.38"/>
  </r>
  <r>
    <x v="11028"/>
    <x v="0"/>
    <x v="2"/>
    <n v="3651.05"/>
    <n v="0.21"/>
    <n v="8"/>
    <d v="2024-05-24T00:00:00"/>
    <d v="2024-05-25T00:00:00"/>
    <x v="0"/>
    <x v="2"/>
    <n v="290.87"/>
    <x v="0"/>
    <x v="1"/>
    <x v="5"/>
    <n v="3360.1800000000003"/>
    <n v="29208.400000000001"/>
  </r>
  <r>
    <x v="11029"/>
    <x v="3"/>
    <x v="0"/>
    <n v="821.38"/>
    <n v="0.05"/>
    <n v="5"/>
    <d v="2023-10-10T00:00:00"/>
    <d v="2023-10-13T00:00:00"/>
    <x v="2"/>
    <x v="2"/>
    <n v="229.77"/>
    <x v="3"/>
    <x v="0"/>
    <x v="2"/>
    <n v="591.61"/>
    <n v="4106.8999999999996"/>
  </r>
  <r>
    <x v="11030"/>
    <x v="3"/>
    <x v="3"/>
    <n v="3809.91"/>
    <n v="0.2"/>
    <n v="4"/>
    <d v="2023-05-20T00:00:00"/>
    <d v="2023-05-27T00:00:00"/>
    <x v="2"/>
    <x v="1"/>
    <n v="391.37"/>
    <x v="0"/>
    <x v="0"/>
    <x v="5"/>
    <n v="3418.54"/>
    <n v="15239.64"/>
  </r>
  <r>
    <x v="11031"/>
    <x v="3"/>
    <x v="3"/>
    <n v="3530.79"/>
    <n v="0.44"/>
    <n v="9"/>
    <d v="2023-04-19T00:00:00"/>
    <d v="2023-04-21T00:00:00"/>
    <x v="0"/>
    <x v="2"/>
    <n v="714.62"/>
    <x v="2"/>
    <x v="0"/>
    <x v="3"/>
    <n v="2816.17"/>
    <n v="31777.11"/>
  </r>
  <r>
    <x v="11032"/>
    <x v="3"/>
    <x v="4"/>
    <n v="1066.98"/>
    <n v="0.47"/>
    <n v="3"/>
    <d v="2023-08-31T00:00:00"/>
    <d v="2023-09-04T00:00:00"/>
    <x v="2"/>
    <x v="1"/>
    <n v="225.37"/>
    <x v="1"/>
    <x v="0"/>
    <x v="1"/>
    <n v="841.61"/>
    <n v="3200.94"/>
  </r>
  <r>
    <x v="11033"/>
    <x v="1"/>
    <x v="0"/>
    <n v="3279.84"/>
    <n v="0.12"/>
    <n v="3"/>
    <d v="2023-02-10T00:00:00"/>
    <d v="2023-02-15T00:00:00"/>
    <x v="1"/>
    <x v="0"/>
    <n v="288.63"/>
    <x v="0"/>
    <x v="0"/>
    <x v="8"/>
    <n v="2991.21"/>
    <n v="9839.52"/>
  </r>
  <r>
    <x v="11034"/>
    <x v="3"/>
    <x v="2"/>
    <n v="2028.99"/>
    <n v="0.15"/>
    <n v="4"/>
    <d v="2024-12-20T00:00:00"/>
    <d v="2024-12-25T00:00:00"/>
    <x v="1"/>
    <x v="2"/>
    <n v="275.58999999999997"/>
    <x v="2"/>
    <x v="1"/>
    <x v="10"/>
    <n v="1753.4"/>
    <n v="8115.96"/>
  </r>
  <r>
    <x v="11035"/>
    <x v="1"/>
    <x v="4"/>
    <n v="3437.57"/>
    <n v="0"/>
    <n v="7"/>
    <d v="2023-08-12T00:00:00"/>
    <d v="2023-08-14T00:00:00"/>
    <x v="1"/>
    <x v="1"/>
    <n v="429.55"/>
    <x v="5"/>
    <x v="0"/>
    <x v="1"/>
    <n v="3008.02"/>
    <n v="24062.99"/>
  </r>
  <r>
    <x v="11036"/>
    <x v="2"/>
    <x v="2"/>
    <n v="2530.87"/>
    <n v="0.06"/>
    <n v="2"/>
    <d v="2023-02-20T00:00:00"/>
    <d v="2023-02-24T00:00:00"/>
    <x v="1"/>
    <x v="1"/>
    <n v="575.64"/>
    <x v="2"/>
    <x v="0"/>
    <x v="8"/>
    <n v="1955.23"/>
    <n v="5061.74"/>
  </r>
  <r>
    <x v="11037"/>
    <x v="0"/>
    <x v="4"/>
    <n v="335.87"/>
    <n v="0.17"/>
    <n v="8"/>
    <d v="2023-12-19T00:00:00"/>
    <d v="2023-12-23T00:00:00"/>
    <x v="0"/>
    <x v="2"/>
    <n v="69.27"/>
    <x v="1"/>
    <x v="0"/>
    <x v="10"/>
    <n v="266.60000000000002"/>
    <n v="2686.96"/>
  </r>
  <r>
    <x v="11038"/>
    <x v="1"/>
    <x v="0"/>
    <n v="3956.14"/>
    <n v="0.34"/>
    <n v="2"/>
    <d v="2023-03-21T00:00:00"/>
    <d v="2023-03-26T00:00:00"/>
    <x v="2"/>
    <x v="1"/>
    <n v="615.61"/>
    <x v="5"/>
    <x v="0"/>
    <x v="0"/>
    <n v="3340.5299999999997"/>
    <n v="7912.28"/>
  </r>
  <r>
    <x v="11039"/>
    <x v="2"/>
    <x v="3"/>
    <n v="2822.44"/>
    <n v="0.15"/>
    <n v="4"/>
    <d v="2024-06-24T00:00:00"/>
    <d v="2024-06-30T00:00:00"/>
    <x v="0"/>
    <x v="0"/>
    <n v="257.81"/>
    <x v="1"/>
    <x v="1"/>
    <x v="9"/>
    <n v="2564.63"/>
    <n v="11289.76"/>
  </r>
  <r>
    <x v="11040"/>
    <x v="2"/>
    <x v="2"/>
    <n v="3651.49"/>
    <n v="0.04"/>
    <n v="2"/>
    <d v="2023-12-13T00:00:00"/>
    <d v="2023-12-19T00:00:00"/>
    <x v="2"/>
    <x v="0"/>
    <n v="857.2"/>
    <x v="3"/>
    <x v="0"/>
    <x v="10"/>
    <n v="2794.29"/>
    <n v="7302.98"/>
  </r>
  <r>
    <x v="11041"/>
    <x v="1"/>
    <x v="0"/>
    <n v="717.75"/>
    <n v="0.37"/>
    <n v="9"/>
    <d v="2023-02-20T00:00:00"/>
    <d v="2023-02-21T00:00:00"/>
    <x v="2"/>
    <x v="1"/>
    <n v="204.37"/>
    <x v="0"/>
    <x v="0"/>
    <x v="8"/>
    <n v="513.38"/>
    <n v="6459.75"/>
  </r>
  <r>
    <x v="11042"/>
    <x v="2"/>
    <x v="2"/>
    <n v="3634.24"/>
    <n v="0.23"/>
    <n v="4"/>
    <d v="2023-11-11T00:00:00"/>
    <d v="2023-11-18T00:00:00"/>
    <x v="1"/>
    <x v="1"/>
    <n v="706"/>
    <x v="3"/>
    <x v="0"/>
    <x v="11"/>
    <n v="2928.24"/>
    <n v="14536.96"/>
  </r>
  <r>
    <x v="11043"/>
    <x v="2"/>
    <x v="0"/>
    <n v="2126.96"/>
    <n v="0.26"/>
    <n v="5"/>
    <d v="2024-08-22T00:00:00"/>
    <d v="2024-08-23T00:00:00"/>
    <x v="1"/>
    <x v="2"/>
    <n v="591.32000000000005"/>
    <x v="3"/>
    <x v="1"/>
    <x v="1"/>
    <n v="1535.6399999999999"/>
    <n v="10634.8"/>
  </r>
  <r>
    <x v="11044"/>
    <x v="1"/>
    <x v="4"/>
    <n v="4016.41"/>
    <n v="0.16"/>
    <n v="9"/>
    <d v="2023-06-08T00:00:00"/>
    <d v="2023-06-11T00:00:00"/>
    <x v="2"/>
    <x v="0"/>
    <n v="1015.16"/>
    <x v="4"/>
    <x v="0"/>
    <x v="9"/>
    <n v="3001.25"/>
    <n v="36147.69"/>
  </r>
  <r>
    <x v="11045"/>
    <x v="2"/>
    <x v="0"/>
    <n v="3035.91"/>
    <n v="0.31"/>
    <n v="2"/>
    <d v="2024-10-10T00:00:00"/>
    <d v="2024-10-17T00:00:00"/>
    <x v="0"/>
    <x v="0"/>
    <n v="872.94"/>
    <x v="0"/>
    <x v="1"/>
    <x v="2"/>
    <n v="2162.9699999999998"/>
    <n v="6071.82"/>
  </r>
  <r>
    <x v="11046"/>
    <x v="3"/>
    <x v="4"/>
    <n v="1839.02"/>
    <n v="0.45"/>
    <n v="4"/>
    <d v="2023-04-19T00:00:00"/>
    <d v="2023-04-22T00:00:00"/>
    <x v="1"/>
    <x v="1"/>
    <n v="247.94"/>
    <x v="4"/>
    <x v="0"/>
    <x v="3"/>
    <n v="1591.08"/>
    <n v="7356.08"/>
  </r>
  <r>
    <x v="11047"/>
    <x v="3"/>
    <x v="3"/>
    <n v="1089.3900000000001"/>
    <n v="0.28000000000000003"/>
    <n v="6"/>
    <d v="2024-03-29T00:00:00"/>
    <d v="2024-04-02T00:00:00"/>
    <x v="1"/>
    <x v="1"/>
    <n v="226.63"/>
    <x v="2"/>
    <x v="1"/>
    <x v="0"/>
    <n v="862.7600000000001"/>
    <n v="6536.34"/>
  </r>
  <r>
    <x v="11048"/>
    <x v="0"/>
    <x v="4"/>
    <n v="4098.03"/>
    <n v="0.28999999999999998"/>
    <n v="1"/>
    <d v="2023-10-13T00:00:00"/>
    <d v="2023-10-18T00:00:00"/>
    <x v="0"/>
    <x v="1"/>
    <n v="438.95"/>
    <x v="5"/>
    <x v="0"/>
    <x v="2"/>
    <n v="3659.08"/>
    <n v="4098.03"/>
  </r>
  <r>
    <x v="11049"/>
    <x v="2"/>
    <x v="1"/>
    <n v="2844.94"/>
    <n v="0.19"/>
    <n v="1"/>
    <d v="2023-03-31T00:00:00"/>
    <d v="2023-04-07T00:00:00"/>
    <x v="2"/>
    <x v="1"/>
    <n v="667.09"/>
    <x v="2"/>
    <x v="0"/>
    <x v="0"/>
    <n v="2177.85"/>
    <n v="2844.94"/>
  </r>
  <r>
    <x v="11050"/>
    <x v="0"/>
    <x v="3"/>
    <n v="4938.59"/>
    <n v="0.04"/>
    <n v="7"/>
    <d v="2023-10-23T00:00:00"/>
    <d v="2023-10-29T00:00:00"/>
    <x v="0"/>
    <x v="2"/>
    <n v="1462.02"/>
    <x v="4"/>
    <x v="0"/>
    <x v="2"/>
    <n v="3476.57"/>
    <n v="34570.130000000005"/>
  </r>
  <r>
    <x v="11051"/>
    <x v="3"/>
    <x v="0"/>
    <n v="1930.09"/>
    <n v="0.21"/>
    <n v="6"/>
    <d v="2024-06-02T00:00:00"/>
    <d v="2024-06-04T00:00:00"/>
    <x v="1"/>
    <x v="1"/>
    <n v="251.68"/>
    <x v="2"/>
    <x v="1"/>
    <x v="9"/>
    <n v="1678.4099999999999"/>
    <n v="11580.539999999999"/>
  </r>
  <r>
    <x v="11052"/>
    <x v="3"/>
    <x v="0"/>
    <n v="3460.02"/>
    <n v="0.46"/>
    <n v="4"/>
    <d v="2024-03-31T00:00:00"/>
    <d v="2024-04-03T00:00:00"/>
    <x v="2"/>
    <x v="1"/>
    <n v="229.7"/>
    <x v="5"/>
    <x v="1"/>
    <x v="0"/>
    <n v="3230.32"/>
    <n v="13840.08"/>
  </r>
  <r>
    <x v="11053"/>
    <x v="3"/>
    <x v="1"/>
    <n v="3151.82"/>
    <n v="0.34"/>
    <n v="5"/>
    <d v="2023-05-19T00:00:00"/>
    <d v="2023-05-20T00:00:00"/>
    <x v="2"/>
    <x v="0"/>
    <n v="924.55"/>
    <x v="5"/>
    <x v="0"/>
    <x v="5"/>
    <n v="2227.2700000000004"/>
    <n v="15759.1"/>
  </r>
  <r>
    <x v="11054"/>
    <x v="2"/>
    <x v="0"/>
    <n v="3224.15"/>
    <n v="0.25"/>
    <n v="5"/>
    <d v="2024-05-29T00:00:00"/>
    <d v="2024-06-02T00:00:00"/>
    <x v="2"/>
    <x v="1"/>
    <n v="186.35"/>
    <x v="2"/>
    <x v="1"/>
    <x v="5"/>
    <n v="3037.8"/>
    <n v="16120.75"/>
  </r>
  <r>
    <x v="11055"/>
    <x v="2"/>
    <x v="3"/>
    <n v="3711.2"/>
    <n v="0.31"/>
    <n v="9"/>
    <d v="2023-08-13T00:00:00"/>
    <d v="2023-08-16T00:00:00"/>
    <x v="1"/>
    <x v="0"/>
    <n v="523.47"/>
    <x v="0"/>
    <x v="0"/>
    <x v="1"/>
    <n v="3187.7299999999996"/>
    <n v="33400.799999999996"/>
  </r>
  <r>
    <x v="11056"/>
    <x v="3"/>
    <x v="3"/>
    <n v="781.63"/>
    <n v="0.28000000000000003"/>
    <n v="5"/>
    <d v="2023-01-20T00:00:00"/>
    <d v="2023-01-24T00:00:00"/>
    <x v="1"/>
    <x v="1"/>
    <n v="148.46"/>
    <x v="3"/>
    <x v="0"/>
    <x v="6"/>
    <n v="633.16999999999996"/>
    <n v="3908.15"/>
  </r>
  <r>
    <x v="11057"/>
    <x v="0"/>
    <x v="4"/>
    <n v="2793.26"/>
    <n v="0.46"/>
    <n v="2"/>
    <d v="2024-11-04T00:00:00"/>
    <d v="2024-11-10T00:00:00"/>
    <x v="0"/>
    <x v="2"/>
    <n v="685.7"/>
    <x v="5"/>
    <x v="1"/>
    <x v="11"/>
    <n v="2107.5600000000004"/>
    <n v="5586.52"/>
  </r>
  <r>
    <x v="11058"/>
    <x v="0"/>
    <x v="2"/>
    <n v="2594.7399999999998"/>
    <n v="0.11"/>
    <n v="7"/>
    <d v="2024-10-15T00:00:00"/>
    <d v="2024-10-17T00:00:00"/>
    <x v="2"/>
    <x v="0"/>
    <n v="270.20999999999998"/>
    <x v="0"/>
    <x v="1"/>
    <x v="2"/>
    <n v="2324.5299999999997"/>
    <n v="18163.18"/>
  </r>
  <r>
    <x v="11059"/>
    <x v="1"/>
    <x v="0"/>
    <n v="1778.4"/>
    <n v="0.44"/>
    <n v="9"/>
    <d v="2024-02-01T00:00:00"/>
    <d v="2024-02-04T00:00:00"/>
    <x v="1"/>
    <x v="1"/>
    <n v="112.96"/>
    <x v="2"/>
    <x v="1"/>
    <x v="8"/>
    <n v="1665.44"/>
    <n v="16005.6"/>
  </r>
  <r>
    <x v="11060"/>
    <x v="3"/>
    <x v="1"/>
    <n v="2237.14"/>
    <n v="0.34"/>
    <n v="7"/>
    <d v="2024-03-20T00:00:00"/>
    <d v="2024-03-25T00:00:00"/>
    <x v="1"/>
    <x v="1"/>
    <n v="501.63"/>
    <x v="3"/>
    <x v="1"/>
    <x v="0"/>
    <n v="1735.5099999999998"/>
    <n v="15659.98"/>
  </r>
  <r>
    <x v="11061"/>
    <x v="0"/>
    <x v="3"/>
    <n v="2642.18"/>
    <n v="0.06"/>
    <n v="8"/>
    <d v="2024-03-08T00:00:00"/>
    <d v="2024-03-10T00:00:00"/>
    <x v="2"/>
    <x v="1"/>
    <n v="196.25"/>
    <x v="5"/>
    <x v="1"/>
    <x v="0"/>
    <n v="2445.9299999999998"/>
    <n v="21137.439999999999"/>
  </r>
  <r>
    <x v="11062"/>
    <x v="3"/>
    <x v="3"/>
    <n v="1672.52"/>
    <n v="0.19"/>
    <n v="3"/>
    <d v="2023-02-14T00:00:00"/>
    <d v="2023-02-15T00:00:00"/>
    <x v="0"/>
    <x v="1"/>
    <n v="185.59"/>
    <x v="1"/>
    <x v="0"/>
    <x v="8"/>
    <n v="1486.93"/>
    <n v="5017.5599999999995"/>
  </r>
  <r>
    <x v="11063"/>
    <x v="0"/>
    <x v="3"/>
    <n v="1536.48"/>
    <n v="0.22"/>
    <n v="9"/>
    <d v="2023-10-07T00:00:00"/>
    <d v="2023-10-11T00:00:00"/>
    <x v="0"/>
    <x v="0"/>
    <n v="179.68"/>
    <x v="1"/>
    <x v="0"/>
    <x v="2"/>
    <n v="1356.8"/>
    <n v="13828.32"/>
  </r>
  <r>
    <x v="11064"/>
    <x v="1"/>
    <x v="2"/>
    <n v="3717.54"/>
    <n v="0.04"/>
    <n v="7"/>
    <d v="2023-08-10T00:00:00"/>
    <d v="2023-08-12T00:00:00"/>
    <x v="2"/>
    <x v="1"/>
    <n v="964.5"/>
    <x v="1"/>
    <x v="0"/>
    <x v="1"/>
    <n v="2753.04"/>
    <n v="26022.78"/>
  </r>
  <r>
    <x v="11065"/>
    <x v="1"/>
    <x v="2"/>
    <n v="427.9"/>
    <n v="0.28000000000000003"/>
    <n v="4"/>
    <d v="2023-07-10T00:00:00"/>
    <d v="2023-07-12T00:00:00"/>
    <x v="0"/>
    <x v="1"/>
    <n v="83.38"/>
    <x v="3"/>
    <x v="0"/>
    <x v="4"/>
    <n v="344.52"/>
    <n v="1711.6"/>
  </r>
  <r>
    <x v="11066"/>
    <x v="3"/>
    <x v="0"/>
    <n v="1633.52"/>
    <n v="0.13"/>
    <n v="7"/>
    <d v="2024-06-04T00:00:00"/>
    <d v="2024-06-11T00:00:00"/>
    <x v="2"/>
    <x v="1"/>
    <n v="266.14"/>
    <x v="0"/>
    <x v="1"/>
    <x v="9"/>
    <n v="1367.38"/>
    <n v="11434.64"/>
  </r>
  <r>
    <x v="11067"/>
    <x v="0"/>
    <x v="1"/>
    <n v="3303.18"/>
    <n v="0.23"/>
    <n v="3"/>
    <d v="2024-12-03T00:00:00"/>
    <d v="2024-12-05T00:00:00"/>
    <x v="1"/>
    <x v="0"/>
    <n v="186.34"/>
    <x v="0"/>
    <x v="1"/>
    <x v="10"/>
    <n v="3116.8399999999997"/>
    <n v="9909.5399999999991"/>
  </r>
  <r>
    <x v="11068"/>
    <x v="2"/>
    <x v="2"/>
    <n v="1122.99"/>
    <n v="0.22"/>
    <n v="7"/>
    <d v="2023-11-08T00:00:00"/>
    <d v="2023-11-12T00:00:00"/>
    <x v="1"/>
    <x v="2"/>
    <n v="198.8"/>
    <x v="0"/>
    <x v="0"/>
    <x v="11"/>
    <n v="924.19"/>
    <n v="7860.93"/>
  </r>
  <r>
    <x v="11069"/>
    <x v="1"/>
    <x v="4"/>
    <n v="2904.14"/>
    <n v="0.26"/>
    <n v="3"/>
    <d v="2023-11-29T00:00:00"/>
    <d v="2023-12-06T00:00:00"/>
    <x v="1"/>
    <x v="2"/>
    <n v="662.63"/>
    <x v="4"/>
    <x v="0"/>
    <x v="11"/>
    <n v="2241.5099999999998"/>
    <n v="8712.42"/>
  </r>
  <r>
    <x v="11070"/>
    <x v="3"/>
    <x v="2"/>
    <n v="1580.6"/>
    <n v="0.42"/>
    <n v="2"/>
    <d v="2023-11-29T00:00:00"/>
    <d v="2023-12-05T00:00:00"/>
    <x v="0"/>
    <x v="1"/>
    <n v="464.96"/>
    <x v="5"/>
    <x v="0"/>
    <x v="11"/>
    <n v="1115.6399999999999"/>
    <n v="3161.2"/>
  </r>
  <r>
    <x v="11071"/>
    <x v="3"/>
    <x v="3"/>
    <n v="4232.18"/>
    <n v="0.39"/>
    <n v="1"/>
    <d v="2023-07-18T00:00:00"/>
    <d v="2023-07-24T00:00:00"/>
    <x v="0"/>
    <x v="1"/>
    <n v="722.38"/>
    <x v="2"/>
    <x v="0"/>
    <x v="4"/>
    <n v="3509.8"/>
    <n v="4232.18"/>
  </r>
  <r>
    <x v="11072"/>
    <x v="0"/>
    <x v="1"/>
    <n v="1814.95"/>
    <n v="0.44"/>
    <n v="6"/>
    <d v="2024-01-19T00:00:00"/>
    <d v="2024-01-24T00:00:00"/>
    <x v="0"/>
    <x v="2"/>
    <n v="343.46"/>
    <x v="2"/>
    <x v="1"/>
    <x v="6"/>
    <n v="1471.49"/>
    <n v="10889.7"/>
  </r>
  <r>
    <x v="11073"/>
    <x v="3"/>
    <x v="0"/>
    <n v="1224.6300000000001"/>
    <n v="0.28999999999999998"/>
    <n v="3"/>
    <d v="2024-12-15T00:00:00"/>
    <d v="2024-12-22T00:00:00"/>
    <x v="0"/>
    <x v="2"/>
    <n v="159.63999999999999"/>
    <x v="5"/>
    <x v="1"/>
    <x v="10"/>
    <n v="1064.9900000000002"/>
    <n v="3673.8900000000003"/>
  </r>
  <r>
    <x v="11074"/>
    <x v="1"/>
    <x v="2"/>
    <n v="2697.51"/>
    <n v="0.31"/>
    <n v="2"/>
    <d v="2024-05-25T00:00:00"/>
    <d v="2024-05-29T00:00:00"/>
    <x v="2"/>
    <x v="2"/>
    <n v="685"/>
    <x v="1"/>
    <x v="1"/>
    <x v="5"/>
    <n v="2012.5100000000002"/>
    <n v="5395.02"/>
  </r>
  <r>
    <x v="11075"/>
    <x v="3"/>
    <x v="3"/>
    <n v="764.74"/>
    <n v="0.22"/>
    <n v="3"/>
    <d v="2023-05-08T00:00:00"/>
    <d v="2023-05-12T00:00:00"/>
    <x v="0"/>
    <x v="2"/>
    <n v="141.54"/>
    <x v="0"/>
    <x v="0"/>
    <x v="5"/>
    <n v="623.20000000000005"/>
    <n v="2294.2200000000003"/>
  </r>
  <r>
    <x v="11076"/>
    <x v="3"/>
    <x v="4"/>
    <n v="4007.67"/>
    <n v="0.36"/>
    <n v="8"/>
    <d v="2023-04-23T00:00:00"/>
    <d v="2023-04-24T00:00:00"/>
    <x v="0"/>
    <x v="0"/>
    <n v="577.24"/>
    <x v="0"/>
    <x v="0"/>
    <x v="3"/>
    <n v="3430.4300000000003"/>
    <n v="32061.360000000001"/>
  </r>
  <r>
    <x v="11077"/>
    <x v="2"/>
    <x v="4"/>
    <n v="3432.14"/>
    <n v="0.1"/>
    <n v="3"/>
    <d v="2023-02-11T00:00:00"/>
    <d v="2023-02-18T00:00:00"/>
    <x v="0"/>
    <x v="1"/>
    <n v="271.55"/>
    <x v="4"/>
    <x v="0"/>
    <x v="8"/>
    <n v="3160.5899999999997"/>
    <n v="10296.42"/>
  </r>
  <r>
    <x v="11078"/>
    <x v="2"/>
    <x v="0"/>
    <n v="3875.49"/>
    <n v="0.24"/>
    <n v="4"/>
    <d v="2024-05-27T00:00:00"/>
    <d v="2024-05-31T00:00:00"/>
    <x v="0"/>
    <x v="2"/>
    <n v="1057.8900000000001"/>
    <x v="0"/>
    <x v="1"/>
    <x v="5"/>
    <n v="2817.5999999999995"/>
    <n v="15501.96"/>
  </r>
  <r>
    <x v="11079"/>
    <x v="1"/>
    <x v="0"/>
    <n v="2054.5"/>
    <n v="0.36"/>
    <n v="2"/>
    <d v="2023-03-05T00:00:00"/>
    <d v="2023-03-09T00:00:00"/>
    <x v="0"/>
    <x v="0"/>
    <n v="514.36"/>
    <x v="3"/>
    <x v="0"/>
    <x v="0"/>
    <n v="1540.1399999999999"/>
    <n v="4109"/>
  </r>
  <r>
    <x v="11080"/>
    <x v="0"/>
    <x v="2"/>
    <n v="4191.5200000000004"/>
    <n v="0.39"/>
    <n v="8"/>
    <d v="2023-08-08T00:00:00"/>
    <d v="2023-08-13T00:00:00"/>
    <x v="2"/>
    <x v="0"/>
    <n v="426.77"/>
    <x v="4"/>
    <x v="0"/>
    <x v="1"/>
    <n v="3764.7500000000005"/>
    <n v="33532.160000000003"/>
  </r>
  <r>
    <x v="11081"/>
    <x v="2"/>
    <x v="0"/>
    <n v="2518.39"/>
    <n v="0.12"/>
    <n v="6"/>
    <d v="2024-08-06T00:00:00"/>
    <d v="2024-08-12T00:00:00"/>
    <x v="1"/>
    <x v="0"/>
    <n v="676.88"/>
    <x v="0"/>
    <x v="1"/>
    <x v="1"/>
    <n v="1841.5099999999998"/>
    <n v="15110.34"/>
  </r>
  <r>
    <x v="11082"/>
    <x v="0"/>
    <x v="3"/>
    <n v="564.03"/>
    <n v="0.09"/>
    <n v="9"/>
    <d v="2024-06-10T00:00:00"/>
    <d v="2024-06-14T00:00:00"/>
    <x v="0"/>
    <x v="2"/>
    <n v="106.78"/>
    <x v="5"/>
    <x v="1"/>
    <x v="9"/>
    <n v="457.25"/>
    <n v="5076.2699999999995"/>
  </r>
  <r>
    <x v="11083"/>
    <x v="1"/>
    <x v="3"/>
    <n v="1197.74"/>
    <n v="0.14000000000000001"/>
    <n v="8"/>
    <d v="2024-02-10T00:00:00"/>
    <d v="2024-02-17T00:00:00"/>
    <x v="1"/>
    <x v="0"/>
    <n v="290.61"/>
    <x v="2"/>
    <x v="1"/>
    <x v="8"/>
    <n v="907.13"/>
    <n v="9581.92"/>
  </r>
  <r>
    <x v="11084"/>
    <x v="2"/>
    <x v="3"/>
    <n v="3584.16"/>
    <n v="0.46"/>
    <n v="4"/>
    <d v="2024-02-08T00:00:00"/>
    <d v="2024-02-12T00:00:00"/>
    <x v="0"/>
    <x v="1"/>
    <n v="762.78"/>
    <x v="2"/>
    <x v="1"/>
    <x v="8"/>
    <n v="2821.38"/>
    <n v="14336.64"/>
  </r>
  <r>
    <x v="11085"/>
    <x v="0"/>
    <x v="2"/>
    <n v="4492.47"/>
    <n v="0.06"/>
    <n v="8"/>
    <d v="2024-05-20T00:00:00"/>
    <d v="2024-05-24T00:00:00"/>
    <x v="0"/>
    <x v="1"/>
    <n v="303.43"/>
    <x v="0"/>
    <x v="1"/>
    <x v="5"/>
    <n v="4189.04"/>
    <n v="35939.760000000002"/>
  </r>
  <r>
    <x v="11086"/>
    <x v="2"/>
    <x v="2"/>
    <n v="566.41"/>
    <n v="0.48"/>
    <n v="1"/>
    <d v="2023-03-30T00:00:00"/>
    <d v="2023-04-06T00:00:00"/>
    <x v="2"/>
    <x v="0"/>
    <n v="63.54"/>
    <x v="0"/>
    <x v="0"/>
    <x v="0"/>
    <n v="502.86999999999995"/>
    <n v="566.41"/>
  </r>
  <r>
    <x v="11087"/>
    <x v="1"/>
    <x v="0"/>
    <n v="4334.6499999999996"/>
    <n v="0.5"/>
    <n v="9"/>
    <d v="2024-08-14T00:00:00"/>
    <d v="2024-08-21T00:00:00"/>
    <x v="1"/>
    <x v="2"/>
    <n v="674.84"/>
    <x v="2"/>
    <x v="1"/>
    <x v="1"/>
    <n v="3659.8099999999995"/>
    <n v="39011.85"/>
  </r>
  <r>
    <x v="11088"/>
    <x v="1"/>
    <x v="2"/>
    <n v="4015.44"/>
    <n v="0.39"/>
    <n v="5"/>
    <d v="2023-06-17T00:00:00"/>
    <d v="2023-06-23T00:00:00"/>
    <x v="2"/>
    <x v="2"/>
    <n v="312.88"/>
    <x v="1"/>
    <x v="0"/>
    <x v="9"/>
    <n v="3702.56"/>
    <n v="20077.2"/>
  </r>
  <r>
    <x v="11089"/>
    <x v="2"/>
    <x v="3"/>
    <n v="1847.15"/>
    <n v="0.38"/>
    <n v="4"/>
    <d v="2024-03-05T00:00:00"/>
    <d v="2024-03-09T00:00:00"/>
    <x v="1"/>
    <x v="2"/>
    <n v="264.45999999999998"/>
    <x v="4"/>
    <x v="1"/>
    <x v="0"/>
    <n v="1582.69"/>
    <n v="7388.6"/>
  </r>
  <r>
    <x v="11090"/>
    <x v="0"/>
    <x v="1"/>
    <n v="3477.46"/>
    <n v="0.48"/>
    <n v="5"/>
    <d v="2024-08-25T00:00:00"/>
    <d v="2024-08-31T00:00:00"/>
    <x v="2"/>
    <x v="1"/>
    <n v="205.22"/>
    <x v="2"/>
    <x v="1"/>
    <x v="1"/>
    <n v="3272.2400000000002"/>
    <n v="17387.3"/>
  </r>
  <r>
    <x v="11091"/>
    <x v="3"/>
    <x v="3"/>
    <n v="1016.06"/>
    <n v="0.15"/>
    <n v="1"/>
    <d v="2024-07-28T00:00:00"/>
    <d v="2024-08-04T00:00:00"/>
    <x v="2"/>
    <x v="0"/>
    <n v="275.24"/>
    <x v="3"/>
    <x v="1"/>
    <x v="4"/>
    <n v="740.81999999999994"/>
    <n v="1016.06"/>
  </r>
  <r>
    <x v="11092"/>
    <x v="3"/>
    <x v="1"/>
    <n v="4085.63"/>
    <n v="0.06"/>
    <n v="2"/>
    <d v="2024-11-22T00:00:00"/>
    <d v="2024-11-23T00:00:00"/>
    <x v="1"/>
    <x v="1"/>
    <n v="248.41"/>
    <x v="4"/>
    <x v="1"/>
    <x v="11"/>
    <n v="3837.2200000000003"/>
    <n v="8171.26"/>
  </r>
  <r>
    <x v="11093"/>
    <x v="2"/>
    <x v="0"/>
    <n v="3320.96"/>
    <n v="0.41"/>
    <n v="2"/>
    <d v="2023-08-04T00:00:00"/>
    <d v="2023-08-05T00:00:00"/>
    <x v="2"/>
    <x v="1"/>
    <n v="621.32000000000005"/>
    <x v="2"/>
    <x v="0"/>
    <x v="1"/>
    <n v="2699.64"/>
    <n v="6641.92"/>
  </r>
  <r>
    <x v="11094"/>
    <x v="0"/>
    <x v="4"/>
    <n v="2250.2600000000002"/>
    <n v="0.09"/>
    <n v="9"/>
    <d v="2023-11-07T00:00:00"/>
    <d v="2023-11-13T00:00:00"/>
    <x v="2"/>
    <x v="0"/>
    <n v="500.45"/>
    <x v="5"/>
    <x v="0"/>
    <x v="11"/>
    <n v="1749.8100000000002"/>
    <n v="20252.340000000004"/>
  </r>
  <r>
    <x v="11095"/>
    <x v="3"/>
    <x v="2"/>
    <n v="4336.13"/>
    <n v="0.02"/>
    <n v="6"/>
    <d v="2024-01-24T00:00:00"/>
    <d v="2024-01-28T00:00:00"/>
    <x v="0"/>
    <x v="2"/>
    <n v="534.23"/>
    <x v="4"/>
    <x v="1"/>
    <x v="6"/>
    <n v="3801.9"/>
    <n v="26016.78"/>
  </r>
  <r>
    <x v="11096"/>
    <x v="1"/>
    <x v="2"/>
    <n v="782.25"/>
    <n v="0.1"/>
    <n v="3"/>
    <d v="2024-07-12T00:00:00"/>
    <d v="2024-07-18T00:00:00"/>
    <x v="1"/>
    <x v="2"/>
    <n v="39.53"/>
    <x v="0"/>
    <x v="1"/>
    <x v="4"/>
    <n v="742.72"/>
    <n v="2346.75"/>
  </r>
  <r>
    <x v="11097"/>
    <x v="0"/>
    <x v="3"/>
    <n v="4244.3500000000004"/>
    <n v="0.22"/>
    <n v="4"/>
    <d v="2024-05-04T00:00:00"/>
    <d v="2024-05-08T00:00:00"/>
    <x v="2"/>
    <x v="1"/>
    <n v="800.01"/>
    <x v="5"/>
    <x v="1"/>
    <x v="5"/>
    <n v="3444.34"/>
    <n v="16977.400000000001"/>
  </r>
  <r>
    <x v="11098"/>
    <x v="3"/>
    <x v="3"/>
    <n v="217.04"/>
    <n v="0.25"/>
    <n v="1"/>
    <d v="2023-06-15T00:00:00"/>
    <d v="2023-06-16T00:00:00"/>
    <x v="1"/>
    <x v="2"/>
    <n v="36.08"/>
    <x v="4"/>
    <x v="0"/>
    <x v="9"/>
    <n v="180.95999999999998"/>
    <n v="217.04"/>
  </r>
  <r>
    <x v="11099"/>
    <x v="0"/>
    <x v="1"/>
    <n v="3790.68"/>
    <n v="0.03"/>
    <n v="7"/>
    <d v="2024-12-10T00:00:00"/>
    <d v="2024-12-11T00:00:00"/>
    <x v="2"/>
    <x v="2"/>
    <n v="366.66"/>
    <x v="1"/>
    <x v="1"/>
    <x v="10"/>
    <n v="3424.02"/>
    <n v="26534.76"/>
  </r>
  <r>
    <x v="11100"/>
    <x v="2"/>
    <x v="2"/>
    <n v="2909.48"/>
    <n v="0.22"/>
    <n v="7"/>
    <d v="2023-05-16T00:00:00"/>
    <d v="2023-05-22T00:00:00"/>
    <x v="2"/>
    <x v="1"/>
    <n v="212.49"/>
    <x v="1"/>
    <x v="0"/>
    <x v="5"/>
    <n v="2696.99"/>
    <n v="20366.36"/>
  </r>
  <r>
    <x v="11101"/>
    <x v="0"/>
    <x v="0"/>
    <n v="3513.94"/>
    <n v="0.3"/>
    <n v="8"/>
    <d v="2024-11-20T00:00:00"/>
    <d v="2024-11-24T00:00:00"/>
    <x v="0"/>
    <x v="0"/>
    <n v="876.52"/>
    <x v="4"/>
    <x v="1"/>
    <x v="11"/>
    <n v="2637.42"/>
    <n v="28111.52"/>
  </r>
  <r>
    <x v="11102"/>
    <x v="3"/>
    <x v="3"/>
    <n v="2120.4899999999998"/>
    <n v="0.47"/>
    <n v="1"/>
    <d v="2024-08-12T00:00:00"/>
    <d v="2024-08-16T00:00:00"/>
    <x v="0"/>
    <x v="2"/>
    <n v="209.41"/>
    <x v="4"/>
    <x v="1"/>
    <x v="1"/>
    <n v="1911.0799999999997"/>
    <n v="2120.4899999999998"/>
  </r>
  <r>
    <x v="11103"/>
    <x v="2"/>
    <x v="2"/>
    <n v="4335.76"/>
    <n v="0.11"/>
    <n v="9"/>
    <d v="2023-05-21T00:00:00"/>
    <d v="2023-05-26T00:00:00"/>
    <x v="0"/>
    <x v="1"/>
    <n v="677.45"/>
    <x v="4"/>
    <x v="0"/>
    <x v="5"/>
    <n v="3658.3100000000004"/>
    <n v="39021.840000000004"/>
  </r>
  <r>
    <x v="11104"/>
    <x v="0"/>
    <x v="4"/>
    <n v="1634.43"/>
    <n v="0.11"/>
    <n v="2"/>
    <d v="2023-04-06T00:00:00"/>
    <d v="2023-04-07T00:00:00"/>
    <x v="0"/>
    <x v="0"/>
    <n v="403.65"/>
    <x v="0"/>
    <x v="0"/>
    <x v="3"/>
    <n v="1230.7800000000002"/>
    <n v="3268.86"/>
  </r>
  <r>
    <x v="11105"/>
    <x v="1"/>
    <x v="1"/>
    <n v="1447.28"/>
    <n v="0.19"/>
    <n v="1"/>
    <d v="2023-06-12T00:00:00"/>
    <d v="2023-06-13T00:00:00"/>
    <x v="2"/>
    <x v="2"/>
    <n v="403.58"/>
    <x v="3"/>
    <x v="0"/>
    <x v="9"/>
    <n v="1043.7"/>
    <n v="1447.28"/>
  </r>
  <r>
    <x v="11106"/>
    <x v="3"/>
    <x v="3"/>
    <n v="1578.58"/>
    <n v="0.49"/>
    <n v="1"/>
    <d v="2023-01-25T00:00:00"/>
    <d v="2023-01-31T00:00:00"/>
    <x v="1"/>
    <x v="2"/>
    <n v="236.2"/>
    <x v="0"/>
    <x v="0"/>
    <x v="6"/>
    <n v="1342.3799999999999"/>
    <n v="1578.58"/>
  </r>
  <r>
    <x v="11107"/>
    <x v="2"/>
    <x v="3"/>
    <n v="3894.38"/>
    <n v="0.17"/>
    <n v="8"/>
    <d v="2024-03-20T00:00:00"/>
    <d v="2024-03-21T00:00:00"/>
    <x v="0"/>
    <x v="0"/>
    <n v="648.27"/>
    <x v="5"/>
    <x v="1"/>
    <x v="0"/>
    <n v="3246.11"/>
    <n v="31155.040000000001"/>
  </r>
  <r>
    <x v="11108"/>
    <x v="0"/>
    <x v="0"/>
    <n v="2526.9299999999998"/>
    <n v="0.02"/>
    <n v="3"/>
    <d v="2023-01-31T00:00:00"/>
    <d v="2023-02-03T00:00:00"/>
    <x v="2"/>
    <x v="2"/>
    <n v="575.25"/>
    <x v="3"/>
    <x v="0"/>
    <x v="6"/>
    <n v="1951.6799999999998"/>
    <n v="7580.7899999999991"/>
  </r>
  <r>
    <x v="11109"/>
    <x v="1"/>
    <x v="3"/>
    <n v="2731.72"/>
    <n v="0.13"/>
    <n v="6"/>
    <d v="2024-07-14T00:00:00"/>
    <d v="2024-07-16T00:00:00"/>
    <x v="0"/>
    <x v="0"/>
    <n v="241.17"/>
    <x v="5"/>
    <x v="1"/>
    <x v="4"/>
    <n v="2490.5499999999997"/>
    <n v="16390.32"/>
  </r>
  <r>
    <x v="11110"/>
    <x v="3"/>
    <x v="2"/>
    <n v="4175.1099999999997"/>
    <n v="0.28000000000000003"/>
    <n v="6"/>
    <d v="2024-11-13T00:00:00"/>
    <d v="2024-11-20T00:00:00"/>
    <x v="2"/>
    <x v="0"/>
    <n v="1085.25"/>
    <x v="3"/>
    <x v="1"/>
    <x v="11"/>
    <n v="3089.8599999999997"/>
    <n v="25050.659999999996"/>
  </r>
  <r>
    <x v="11111"/>
    <x v="1"/>
    <x v="2"/>
    <n v="4183.49"/>
    <n v="0.21"/>
    <n v="2"/>
    <d v="2023-10-28T00:00:00"/>
    <d v="2023-11-04T00:00:00"/>
    <x v="1"/>
    <x v="0"/>
    <n v="493.72"/>
    <x v="3"/>
    <x v="0"/>
    <x v="2"/>
    <n v="3689.7699999999995"/>
    <n v="8366.98"/>
  </r>
  <r>
    <x v="11112"/>
    <x v="0"/>
    <x v="2"/>
    <n v="892.52"/>
    <n v="0.39"/>
    <n v="2"/>
    <d v="2024-09-19T00:00:00"/>
    <d v="2024-09-20T00:00:00"/>
    <x v="2"/>
    <x v="1"/>
    <n v="137.49"/>
    <x v="1"/>
    <x v="1"/>
    <x v="7"/>
    <n v="755.03"/>
    <n v="1785.04"/>
  </r>
  <r>
    <x v="11113"/>
    <x v="0"/>
    <x v="4"/>
    <n v="2793.86"/>
    <n v="0.3"/>
    <n v="1"/>
    <d v="2023-07-31T00:00:00"/>
    <d v="2023-08-03T00:00:00"/>
    <x v="0"/>
    <x v="1"/>
    <n v="795.13"/>
    <x v="3"/>
    <x v="0"/>
    <x v="4"/>
    <n v="1998.73"/>
    <n v="2793.86"/>
  </r>
  <r>
    <x v="11114"/>
    <x v="2"/>
    <x v="4"/>
    <n v="717.49"/>
    <n v="0.28000000000000003"/>
    <n v="9"/>
    <d v="2024-05-04T00:00:00"/>
    <d v="2024-05-10T00:00:00"/>
    <x v="1"/>
    <x v="1"/>
    <n v="209.9"/>
    <x v="4"/>
    <x v="1"/>
    <x v="5"/>
    <n v="507.59000000000003"/>
    <n v="6457.41"/>
  </r>
  <r>
    <x v="11115"/>
    <x v="1"/>
    <x v="3"/>
    <n v="4355.79"/>
    <n v="0.16"/>
    <n v="1"/>
    <d v="2023-12-23T00:00:00"/>
    <d v="2023-12-29T00:00:00"/>
    <x v="2"/>
    <x v="0"/>
    <n v="689.82"/>
    <x v="2"/>
    <x v="0"/>
    <x v="10"/>
    <n v="3665.97"/>
    <n v="4355.79"/>
  </r>
  <r>
    <x v="11116"/>
    <x v="2"/>
    <x v="4"/>
    <n v="4201.33"/>
    <n v="0.28000000000000003"/>
    <n v="6"/>
    <d v="2023-01-07T00:00:00"/>
    <d v="2023-01-09T00:00:00"/>
    <x v="2"/>
    <x v="2"/>
    <n v="492.42"/>
    <x v="3"/>
    <x v="0"/>
    <x v="6"/>
    <n v="3708.91"/>
    <n v="25207.98"/>
  </r>
  <r>
    <x v="11117"/>
    <x v="3"/>
    <x v="4"/>
    <n v="4261.8100000000004"/>
    <n v="0.31"/>
    <n v="9"/>
    <d v="2024-05-15T00:00:00"/>
    <d v="2024-05-17T00:00:00"/>
    <x v="2"/>
    <x v="0"/>
    <n v="359.15"/>
    <x v="4"/>
    <x v="1"/>
    <x v="5"/>
    <n v="3902.6600000000003"/>
    <n v="38356.29"/>
  </r>
  <r>
    <x v="11118"/>
    <x v="2"/>
    <x v="0"/>
    <n v="3553.81"/>
    <n v="0.09"/>
    <n v="6"/>
    <d v="2023-07-21T00:00:00"/>
    <d v="2023-07-22T00:00:00"/>
    <x v="1"/>
    <x v="1"/>
    <n v="315.89"/>
    <x v="1"/>
    <x v="0"/>
    <x v="4"/>
    <n v="3237.92"/>
    <n v="21322.86"/>
  </r>
  <r>
    <x v="11119"/>
    <x v="3"/>
    <x v="4"/>
    <n v="2387.6999999999998"/>
    <n v="0.37"/>
    <n v="6"/>
    <d v="2024-10-07T00:00:00"/>
    <d v="2024-10-09T00:00:00"/>
    <x v="2"/>
    <x v="0"/>
    <n v="423.94"/>
    <x v="4"/>
    <x v="1"/>
    <x v="2"/>
    <n v="1963.7599999999998"/>
    <n v="14326.199999999999"/>
  </r>
  <r>
    <x v="11120"/>
    <x v="0"/>
    <x v="1"/>
    <n v="2083.13"/>
    <n v="0.2"/>
    <n v="4"/>
    <d v="2023-08-05T00:00:00"/>
    <d v="2023-08-08T00:00:00"/>
    <x v="2"/>
    <x v="0"/>
    <n v="461.3"/>
    <x v="3"/>
    <x v="0"/>
    <x v="1"/>
    <n v="1621.8300000000002"/>
    <n v="8332.52"/>
  </r>
  <r>
    <x v="11121"/>
    <x v="0"/>
    <x v="1"/>
    <n v="2036.6"/>
    <n v="0.37"/>
    <n v="5"/>
    <d v="2024-03-29T00:00:00"/>
    <d v="2024-03-30T00:00:00"/>
    <x v="1"/>
    <x v="0"/>
    <n v="286.58"/>
    <x v="2"/>
    <x v="1"/>
    <x v="0"/>
    <n v="1750.02"/>
    <n v="10183"/>
  </r>
  <r>
    <x v="11122"/>
    <x v="1"/>
    <x v="1"/>
    <n v="424.44"/>
    <n v="0.09"/>
    <n v="1"/>
    <d v="2023-10-28T00:00:00"/>
    <d v="2023-11-01T00:00:00"/>
    <x v="2"/>
    <x v="0"/>
    <n v="46.58"/>
    <x v="4"/>
    <x v="0"/>
    <x v="2"/>
    <n v="377.86"/>
    <n v="424.44"/>
  </r>
  <r>
    <x v="11123"/>
    <x v="3"/>
    <x v="3"/>
    <n v="4749.46"/>
    <n v="0.33"/>
    <n v="3"/>
    <d v="2024-11-24T00:00:00"/>
    <d v="2024-11-28T00:00:00"/>
    <x v="0"/>
    <x v="0"/>
    <n v="241.16"/>
    <x v="2"/>
    <x v="1"/>
    <x v="11"/>
    <n v="4508.3"/>
    <n v="14248.380000000001"/>
  </r>
  <r>
    <x v="11124"/>
    <x v="0"/>
    <x v="2"/>
    <n v="2306.35"/>
    <n v="0.01"/>
    <n v="6"/>
    <d v="2024-09-27T00:00:00"/>
    <d v="2024-10-03T00:00:00"/>
    <x v="1"/>
    <x v="0"/>
    <n v="282.79000000000002"/>
    <x v="5"/>
    <x v="1"/>
    <x v="7"/>
    <n v="2023.56"/>
    <n v="13838.099999999999"/>
  </r>
  <r>
    <x v="11125"/>
    <x v="1"/>
    <x v="0"/>
    <n v="4657.5600000000004"/>
    <n v="0.08"/>
    <n v="2"/>
    <d v="2023-05-25T00:00:00"/>
    <d v="2023-05-29T00:00:00"/>
    <x v="2"/>
    <x v="0"/>
    <n v="966.21"/>
    <x v="3"/>
    <x v="0"/>
    <x v="5"/>
    <n v="3691.3500000000004"/>
    <n v="9315.1200000000008"/>
  </r>
  <r>
    <x v="11126"/>
    <x v="1"/>
    <x v="3"/>
    <n v="4408.3599999999997"/>
    <n v="0.45"/>
    <n v="1"/>
    <d v="2023-12-09T00:00:00"/>
    <d v="2023-12-12T00:00:00"/>
    <x v="2"/>
    <x v="0"/>
    <n v="1037.07"/>
    <x v="1"/>
    <x v="0"/>
    <x v="10"/>
    <n v="3371.29"/>
    <n v="4408.3599999999997"/>
  </r>
  <r>
    <x v="11127"/>
    <x v="2"/>
    <x v="2"/>
    <n v="4160.1899999999996"/>
    <n v="0.23"/>
    <n v="1"/>
    <d v="2024-02-17T00:00:00"/>
    <d v="2024-02-20T00:00:00"/>
    <x v="1"/>
    <x v="2"/>
    <n v="1055.3800000000001"/>
    <x v="2"/>
    <x v="1"/>
    <x v="8"/>
    <n v="3104.8099999999995"/>
    <n v="4160.1899999999996"/>
  </r>
  <r>
    <x v="11128"/>
    <x v="1"/>
    <x v="0"/>
    <n v="2982.71"/>
    <n v="0.25"/>
    <n v="1"/>
    <d v="2024-12-04T00:00:00"/>
    <d v="2024-12-10T00:00:00"/>
    <x v="2"/>
    <x v="1"/>
    <n v="538.53"/>
    <x v="5"/>
    <x v="1"/>
    <x v="10"/>
    <n v="2444.1800000000003"/>
    <n v="2982.71"/>
  </r>
  <r>
    <x v="11129"/>
    <x v="0"/>
    <x v="0"/>
    <n v="597.62"/>
    <n v="0.45"/>
    <n v="1"/>
    <d v="2024-03-30T00:00:00"/>
    <d v="2024-04-01T00:00:00"/>
    <x v="2"/>
    <x v="2"/>
    <n v="167.68"/>
    <x v="1"/>
    <x v="1"/>
    <x v="0"/>
    <n v="429.94"/>
    <n v="597.62"/>
  </r>
  <r>
    <x v="11130"/>
    <x v="2"/>
    <x v="0"/>
    <n v="1687.17"/>
    <n v="0.24"/>
    <n v="6"/>
    <d v="2024-09-02T00:00:00"/>
    <d v="2024-09-09T00:00:00"/>
    <x v="1"/>
    <x v="0"/>
    <n v="417.26"/>
    <x v="1"/>
    <x v="1"/>
    <x v="7"/>
    <n v="1269.9100000000001"/>
    <n v="10123.02"/>
  </r>
  <r>
    <x v="11131"/>
    <x v="3"/>
    <x v="1"/>
    <n v="3057.57"/>
    <n v="0.33"/>
    <n v="4"/>
    <d v="2024-09-23T00:00:00"/>
    <d v="2024-09-30T00:00:00"/>
    <x v="1"/>
    <x v="1"/>
    <n v="754.03"/>
    <x v="3"/>
    <x v="1"/>
    <x v="7"/>
    <n v="2303.54"/>
    <n v="12230.28"/>
  </r>
  <r>
    <x v="11132"/>
    <x v="3"/>
    <x v="1"/>
    <n v="165.93"/>
    <n v="0.11"/>
    <n v="4"/>
    <d v="2023-04-26T00:00:00"/>
    <d v="2023-05-02T00:00:00"/>
    <x v="1"/>
    <x v="1"/>
    <n v="9.02"/>
    <x v="4"/>
    <x v="0"/>
    <x v="3"/>
    <n v="156.91"/>
    <n v="663.72"/>
  </r>
  <r>
    <x v="11133"/>
    <x v="0"/>
    <x v="1"/>
    <n v="308.89"/>
    <n v="0.04"/>
    <n v="4"/>
    <d v="2024-02-08T00:00:00"/>
    <d v="2024-02-11T00:00:00"/>
    <x v="2"/>
    <x v="2"/>
    <n v="19.22"/>
    <x v="3"/>
    <x v="1"/>
    <x v="8"/>
    <n v="289.66999999999996"/>
    <n v="1235.56"/>
  </r>
  <r>
    <x v="11134"/>
    <x v="0"/>
    <x v="0"/>
    <n v="3420.55"/>
    <n v="0.18"/>
    <n v="8"/>
    <d v="2024-04-21T00:00:00"/>
    <d v="2024-04-27T00:00:00"/>
    <x v="2"/>
    <x v="1"/>
    <n v="825.5"/>
    <x v="5"/>
    <x v="1"/>
    <x v="3"/>
    <n v="2595.0500000000002"/>
    <n v="27364.400000000001"/>
  </r>
  <r>
    <x v="11135"/>
    <x v="2"/>
    <x v="0"/>
    <n v="4452.1899999999996"/>
    <n v="0.4"/>
    <n v="7"/>
    <d v="2023-09-20T00:00:00"/>
    <d v="2023-09-21T00:00:00"/>
    <x v="0"/>
    <x v="0"/>
    <n v="560.4"/>
    <x v="0"/>
    <x v="0"/>
    <x v="7"/>
    <n v="3891.7899999999995"/>
    <n v="31165.329999999998"/>
  </r>
  <r>
    <x v="11136"/>
    <x v="2"/>
    <x v="1"/>
    <n v="4290.3"/>
    <n v="0.22"/>
    <n v="5"/>
    <d v="2024-01-18T00:00:00"/>
    <d v="2024-01-23T00:00:00"/>
    <x v="2"/>
    <x v="1"/>
    <n v="517.52"/>
    <x v="1"/>
    <x v="1"/>
    <x v="6"/>
    <n v="3772.78"/>
    <n v="21451.5"/>
  </r>
  <r>
    <x v="11137"/>
    <x v="0"/>
    <x v="0"/>
    <n v="923.91"/>
    <n v="0.08"/>
    <n v="7"/>
    <d v="2023-06-11T00:00:00"/>
    <d v="2023-06-15T00:00:00"/>
    <x v="2"/>
    <x v="2"/>
    <n v="114.52"/>
    <x v="0"/>
    <x v="0"/>
    <x v="9"/>
    <n v="809.39"/>
    <n v="6467.37"/>
  </r>
  <r>
    <x v="11138"/>
    <x v="0"/>
    <x v="1"/>
    <n v="4565.04"/>
    <n v="0.27"/>
    <n v="8"/>
    <d v="2024-05-31T00:00:00"/>
    <d v="2024-06-06T00:00:00"/>
    <x v="1"/>
    <x v="2"/>
    <n v="1086.44"/>
    <x v="3"/>
    <x v="1"/>
    <x v="5"/>
    <n v="3478.6"/>
    <n v="36520.32"/>
  </r>
  <r>
    <x v="11139"/>
    <x v="3"/>
    <x v="1"/>
    <n v="3511.88"/>
    <n v="0.13"/>
    <n v="8"/>
    <d v="2023-07-24T00:00:00"/>
    <d v="2023-07-26T00:00:00"/>
    <x v="1"/>
    <x v="2"/>
    <n v="770.62"/>
    <x v="4"/>
    <x v="0"/>
    <x v="4"/>
    <n v="2741.26"/>
    <n v="28095.040000000001"/>
  </r>
  <r>
    <x v="11140"/>
    <x v="3"/>
    <x v="1"/>
    <n v="3610"/>
    <n v="0.47"/>
    <n v="7"/>
    <d v="2024-01-25T00:00:00"/>
    <d v="2024-01-27T00:00:00"/>
    <x v="2"/>
    <x v="2"/>
    <n v="225.25"/>
    <x v="1"/>
    <x v="1"/>
    <x v="6"/>
    <n v="3384.75"/>
    <n v="25270"/>
  </r>
  <r>
    <x v="11141"/>
    <x v="3"/>
    <x v="2"/>
    <n v="1589.8"/>
    <n v="0.28999999999999998"/>
    <n v="7"/>
    <d v="2024-04-24T00:00:00"/>
    <d v="2024-04-28T00:00:00"/>
    <x v="2"/>
    <x v="0"/>
    <n v="394.01"/>
    <x v="0"/>
    <x v="1"/>
    <x v="3"/>
    <n v="1195.79"/>
    <n v="11128.6"/>
  </r>
  <r>
    <x v="11142"/>
    <x v="0"/>
    <x v="0"/>
    <n v="3608.38"/>
    <n v="0.49"/>
    <n v="9"/>
    <d v="2023-10-16T00:00:00"/>
    <d v="2023-10-23T00:00:00"/>
    <x v="1"/>
    <x v="2"/>
    <n v="575.28"/>
    <x v="5"/>
    <x v="0"/>
    <x v="2"/>
    <n v="3033.1000000000004"/>
    <n v="32475.420000000002"/>
  </r>
  <r>
    <x v="11143"/>
    <x v="1"/>
    <x v="3"/>
    <n v="3577.88"/>
    <n v="0.02"/>
    <n v="5"/>
    <d v="2024-11-13T00:00:00"/>
    <d v="2024-11-20T00:00:00"/>
    <x v="1"/>
    <x v="0"/>
    <n v="841.15"/>
    <x v="4"/>
    <x v="1"/>
    <x v="11"/>
    <n v="2736.73"/>
    <n v="17889.400000000001"/>
  </r>
  <r>
    <x v="11144"/>
    <x v="0"/>
    <x v="1"/>
    <n v="3013.86"/>
    <n v="0.01"/>
    <n v="8"/>
    <d v="2023-07-30T00:00:00"/>
    <d v="2023-08-03T00:00:00"/>
    <x v="0"/>
    <x v="1"/>
    <n v="863.91"/>
    <x v="1"/>
    <x v="0"/>
    <x v="4"/>
    <n v="2149.9500000000003"/>
    <n v="24110.880000000001"/>
  </r>
  <r>
    <x v="11145"/>
    <x v="0"/>
    <x v="3"/>
    <n v="1850.71"/>
    <n v="0.24"/>
    <n v="2"/>
    <d v="2023-07-08T00:00:00"/>
    <d v="2023-07-09T00:00:00"/>
    <x v="1"/>
    <x v="2"/>
    <n v="387.05"/>
    <x v="4"/>
    <x v="0"/>
    <x v="4"/>
    <n v="1463.66"/>
    <n v="3701.42"/>
  </r>
  <r>
    <x v="11146"/>
    <x v="3"/>
    <x v="2"/>
    <n v="4073.97"/>
    <n v="0.43"/>
    <n v="8"/>
    <d v="2023-05-26T00:00:00"/>
    <d v="2023-05-28T00:00:00"/>
    <x v="0"/>
    <x v="1"/>
    <n v="898.76"/>
    <x v="5"/>
    <x v="0"/>
    <x v="5"/>
    <n v="3175.21"/>
    <n v="32591.759999999998"/>
  </r>
  <r>
    <x v="11147"/>
    <x v="0"/>
    <x v="0"/>
    <n v="4693.84"/>
    <n v="0.26"/>
    <n v="1"/>
    <d v="2023-05-22T00:00:00"/>
    <d v="2023-05-28T00:00:00"/>
    <x v="2"/>
    <x v="0"/>
    <n v="633.19000000000005"/>
    <x v="2"/>
    <x v="0"/>
    <x v="5"/>
    <n v="4060.65"/>
    <n v="4693.84"/>
  </r>
  <r>
    <x v="11148"/>
    <x v="2"/>
    <x v="1"/>
    <n v="4362.45"/>
    <n v="0.44"/>
    <n v="9"/>
    <d v="2023-06-08T00:00:00"/>
    <d v="2023-06-12T00:00:00"/>
    <x v="0"/>
    <x v="2"/>
    <n v="896.54"/>
    <x v="1"/>
    <x v="0"/>
    <x v="9"/>
    <n v="3465.91"/>
    <n v="39262.049999999996"/>
  </r>
  <r>
    <x v="11149"/>
    <x v="0"/>
    <x v="1"/>
    <n v="1290.5999999999999"/>
    <n v="7.0000000000000007E-2"/>
    <n v="1"/>
    <d v="2023-03-22T00:00:00"/>
    <d v="2023-03-28T00:00:00"/>
    <x v="0"/>
    <x v="2"/>
    <n v="295.76"/>
    <x v="4"/>
    <x v="0"/>
    <x v="0"/>
    <n v="994.83999999999992"/>
    <n v="1290.5999999999999"/>
  </r>
  <r>
    <x v="11150"/>
    <x v="0"/>
    <x v="1"/>
    <n v="2283.8000000000002"/>
    <n v="0.35"/>
    <n v="8"/>
    <d v="2023-05-15T00:00:00"/>
    <d v="2023-05-18T00:00:00"/>
    <x v="1"/>
    <x v="2"/>
    <n v="263.12"/>
    <x v="0"/>
    <x v="0"/>
    <x v="5"/>
    <n v="2020.6800000000003"/>
    <n v="18270.400000000001"/>
  </r>
  <r>
    <x v="11151"/>
    <x v="0"/>
    <x v="3"/>
    <n v="1777.83"/>
    <n v="0.33"/>
    <n v="3"/>
    <d v="2023-12-07T00:00:00"/>
    <d v="2023-12-09T00:00:00"/>
    <x v="1"/>
    <x v="0"/>
    <n v="236.05"/>
    <x v="4"/>
    <x v="0"/>
    <x v="10"/>
    <n v="1541.78"/>
    <n v="5333.49"/>
  </r>
  <r>
    <x v="11152"/>
    <x v="0"/>
    <x v="2"/>
    <n v="3566.65"/>
    <n v="0.27"/>
    <n v="4"/>
    <d v="2023-03-12T00:00:00"/>
    <d v="2023-03-15T00:00:00"/>
    <x v="1"/>
    <x v="2"/>
    <n v="258.36"/>
    <x v="3"/>
    <x v="0"/>
    <x v="0"/>
    <n v="3308.29"/>
    <n v="14266.6"/>
  </r>
  <r>
    <x v="11153"/>
    <x v="1"/>
    <x v="0"/>
    <n v="4174.3"/>
    <n v="0.2"/>
    <n v="7"/>
    <d v="2024-10-02T00:00:00"/>
    <d v="2024-10-06T00:00:00"/>
    <x v="1"/>
    <x v="2"/>
    <n v="1008.28"/>
    <x v="5"/>
    <x v="1"/>
    <x v="2"/>
    <n v="3166.0200000000004"/>
    <n v="29220.100000000002"/>
  </r>
  <r>
    <x v="11154"/>
    <x v="0"/>
    <x v="2"/>
    <n v="1157.4000000000001"/>
    <n v="0.32"/>
    <n v="3"/>
    <d v="2023-12-08T00:00:00"/>
    <d v="2023-12-09T00:00:00"/>
    <x v="1"/>
    <x v="2"/>
    <n v="239.57"/>
    <x v="4"/>
    <x v="0"/>
    <x v="10"/>
    <n v="917.83000000000015"/>
    <n v="3472.2000000000003"/>
  </r>
  <r>
    <x v="11155"/>
    <x v="2"/>
    <x v="1"/>
    <n v="4741.6499999999996"/>
    <n v="0.28000000000000003"/>
    <n v="9"/>
    <d v="2023-10-05T00:00:00"/>
    <d v="2023-10-07T00:00:00"/>
    <x v="2"/>
    <x v="1"/>
    <n v="692.21"/>
    <x v="0"/>
    <x v="0"/>
    <x v="2"/>
    <n v="4049.4399999999996"/>
    <n v="42674.85"/>
  </r>
  <r>
    <x v="11156"/>
    <x v="2"/>
    <x v="2"/>
    <n v="3418.91"/>
    <n v="0.14000000000000001"/>
    <n v="3"/>
    <d v="2023-03-28T00:00:00"/>
    <d v="2023-03-30T00:00:00"/>
    <x v="2"/>
    <x v="0"/>
    <n v="626.64"/>
    <x v="5"/>
    <x v="0"/>
    <x v="0"/>
    <n v="2792.27"/>
    <n v="10256.73"/>
  </r>
  <r>
    <x v="11157"/>
    <x v="0"/>
    <x v="3"/>
    <n v="1170.3900000000001"/>
    <n v="0.05"/>
    <n v="8"/>
    <d v="2023-04-02T00:00:00"/>
    <d v="2023-04-09T00:00:00"/>
    <x v="2"/>
    <x v="2"/>
    <n v="256.72000000000003"/>
    <x v="5"/>
    <x v="0"/>
    <x v="3"/>
    <n v="913.67000000000007"/>
    <n v="9363.1200000000008"/>
  </r>
  <r>
    <x v="11158"/>
    <x v="3"/>
    <x v="4"/>
    <n v="1918.36"/>
    <n v="0.19"/>
    <n v="8"/>
    <d v="2023-07-10T00:00:00"/>
    <d v="2023-07-16T00:00:00"/>
    <x v="1"/>
    <x v="0"/>
    <n v="183.8"/>
    <x v="2"/>
    <x v="0"/>
    <x v="4"/>
    <n v="1734.56"/>
    <n v="15346.88"/>
  </r>
  <r>
    <x v="11159"/>
    <x v="1"/>
    <x v="4"/>
    <n v="612.57000000000005"/>
    <n v="0.26"/>
    <n v="3"/>
    <d v="2023-08-20T00:00:00"/>
    <d v="2023-08-24T00:00:00"/>
    <x v="0"/>
    <x v="0"/>
    <n v="134.33000000000001"/>
    <x v="4"/>
    <x v="0"/>
    <x v="1"/>
    <n v="478.24"/>
    <n v="1837.71"/>
  </r>
  <r>
    <x v="11160"/>
    <x v="0"/>
    <x v="0"/>
    <n v="3025.64"/>
    <n v="0.25"/>
    <n v="3"/>
    <d v="2024-03-21T00:00:00"/>
    <d v="2024-03-24T00:00:00"/>
    <x v="0"/>
    <x v="2"/>
    <n v="626.67999999999995"/>
    <x v="0"/>
    <x v="1"/>
    <x v="0"/>
    <n v="2398.96"/>
    <n v="9076.92"/>
  </r>
  <r>
    <x v="11161"/>
    <x v="0"/>
    <x v="0"/>
    <n v="929.04"/>
    <n v="0.21"/>
    <n v="5"/>
    <d v="2023-09-13T00:00:00"/>
    <d v="2023-09-19T00:00:00"/>
    <x v="0"/>
    <x v="2"/>
    <n v="196.87"/>
    <x v="0"/>
    <x v="0"/>
    <x v="7"/>
    <n v="732.17"/>
    <n v="4645.2"/>
  </r>
  <r>
    <x v="11162"/>
    <x v="0"/>
    <x v="2"/>
    <n v="3496.14"/>
    <n v="0.16"/>
    <n v="8"/>
    <d v="2024-07-11T00:00:00"/>
    <d v="2024-07-16T00:00:00"/>
    <x v="0"/>
    <x v="2"/>
    <n v="458.98"/>
    <x v="2"/>
    <x v="1"/>
    <x v="4"/>
    <n v="3037.16"/>
    <n v="27969.119999999999"/>
  </r>
  <r>
    <x v="11163"/>
    <x v="3"/>
    <x v="0"/>
    <n v="3712.51"/>
    <n v="0.18"/>
    <n v="6"/>
    <d v="2024-07-22T00:00:00"/>
    <d v="2024-07-28T00:00:00"/>
    <x v="1"/>
    <x v="1"/>
    <n v="325.63"/>
    <x v="1"/>
    <x v="1"/>
    <x v="4"/>
    <n v="3386.88"/>
    <n v="22275.06"/>
  </r>
  <r>
    <x v="11164"/>
    <x v="3"/>
    <x v="3"/>
    <n v="2448.7399999999998"/>
    <n v="0.13"/>
    <n v="5"/>
    <d v="2023-06-22T00:00:00"/>
    <d v="2023-06-29T00:00:00"/>
    <x v="0"/>
    <x v="0"/>
    <n v="361.91"/>
    <x v="1"/>
    <x v="0"/>
    <x v="9"/>
    <n v="2086.83"/>
    <n v="12243.699999999999"/>
  </r>
  <r>
    <x v="11165"/>
    <x v="3"/>
    <x v="1"/>
    <n v="559.70000000000005"/>
    <n v="0.28999999999999998"/>
    <n v="5"/>
    <d v="2024-12-14T00:00:00"/>
    <d v="2024-12-18T00:00:00"/>
    <x v="0"/>
    <x v="0"/>
    <n v="41.14"/>
    <x v="4"/>
    <x v="1"/>
    <x v="10"/>
    <n v="518.56000000000006"/>
    <n v="2798.5"/>
  </r>
  <r>
    <x v="11166"/>
    <x v="1"/>
    <x v="1"/>
    <n v="3093.28"/>
    <n v="0.42"/>
    <n v="6"/>
    <d v="2024-04-08T00:00:00"/>
    <d v="2024-04-14T00:00:00"/>
    <x v="1"/>
    <x v="2"/>
    <n v="281.07"/>
    <x v="5"/>
    <x v="1"/>
    <x v="3"/>
    <n v="2812.21"/>
    <n v="18559.68"/>
  </r>
  <r>
    <x v="11167"/>
    <x v="2"/>
    <x v="2"/>
    <n v="1923.81"/>
    <n v="0.44"/>
    <n v="8"/>
    <d v="2024-04-13T00:00:00"/>
    <d v="2024-04-16T00:00:00"/>
    <x v="0"/>
    <x v="1"/>
    <n v="362.59"/>
    <x v="4"/>
    <x v="1"/>
    <x v="3"/>
    <n v="1561.22"/>
    <n v="15390.48"/>
  </r>
  <r>
    <x v="11168"/>
    <x v="1"/>
    <x v="1"/>
    <n v="4753.2700000000004"/>
    <n v="0.5"/>
    <n v="6"/>
    <d v="2024-06-08T00:00:00"/>
    <d v="2024-06-14T00:00:00"/>
    <x v="2"/>
    <x v="1"/>
    <n v="1337.34"/>
    <x v="2"/>
    <x v="1"/>
    <x v="9"/>
    <n v="3415.9300000000003"/>
    <n v="28519.620000000003"/>
  </r>
  <r>
    <x v="11169"/>
    <x v="3"/>
    <x v="2"/>
    <n v="2614.71"/>
    <n v="0.04"/>
    <n v="7"/>
    <d v="2024-05-09T00:00:00"/>
    <d v="2024-05-12T00:00:00"/>
    <x v="0"/>
    <x v="2"/>
    <n v="276.38"/>
    <x v="3"/>
    <x v="1"/>
    <x v="5"/>
    <n v="2338.33"/>
    <n v="18302.97"/>
  </r>
  <r>
    <x v="11170"/>
    <x v="2"/>
    <x v="0"/>
    <n v="454.1"/>
    <n v="0.11"/>
    <n v="9"/>
    <d v="2024-08-28T00:00:00"/>
    <d v="2024-09-03T00:00:00"/>
    <x v="2"/>
    <x v="1"/>
    <n v="83.62"/>
    <x v="4"/>
    <x v="1"/>
    <x v="1"/>
    <n v="370.48"/>
    <n v="4086.9"/>
  </r>
  <r>
    <x v="11171"/>
    <x v="2"/>
    <x v="0"/>
    <n v="3216.64"/>
    <n v="0.37"/>
    <n v="7"/>
    <d v="2023-05-22T00:00:00"/>
    <d v="2023-05-27T00:00:00"/>
    <x v="2"/>
    <x v="1"/>
    <n v="287.93"/>
    <x v="3"/>
    <x v="0"/>
    <x v="5"/>
    <n v="2928.71"/>
    <n v="22516.48"/>
  </r>
  <r>
    <x v="11172"/>
    <x v="3"/>
    <x v="3"/>
    <n v="3918.83"/>
    <n v="0.32"/>
    <n v="9"/>
    <d v="2023-10-20T00:00:00"/>
    <d v="2023-10-22T00:00:00"/>
    <x v="1"/>
    <x v="2"/>
    <n v="721.91"/>
    <x v="3"/>
    <x v="0"/>
    <x v="2"/>
    <n v="3196.92"/>
    <n v="35269.47"/>
  </r>
  <r>
    <x v="11173"/>
    <x v="3"/>
    <x v="1"/>
    <n v="886.46"/>
    <n v="7.0000000000000007E-2"/>
    <n v="1"/>
    <d v="2024-04-17T00:00:00"/>
    <d v="2024-04-24T00:00:00"/>
    <x v="2"/>
    <x v="1"/>
    <n v="211.53"/>
    <x v="3"/>
    <x v="1"/>
    <x v="3"/>
    <n v="674.93000000000006"/>
    <n v="886.46"/>
  </r>
  <r>
    <x v="11174"/>
    <x v="1"/>
    <x v="3"/>
    <n v="2300.38"/>
    <n v="0.32"/>
    <n v="3"/>
    <d v="2024-09-06T00:00:00"/>
    <d v="2024-09-07T00:00:00"/>
    <x v="0"/>
    <x v="0"/>
    <n v="582.47"/>
    <x v="4"/>
    <x v="1"/>
    <x v="7"/>
    <n v="1717.91"/>
    <n v="6901.14"/>
  </r>
  <r>
    <x v="11175"/>
    <x v="3"/>
    <x v="4"/>
    <n v="3741.67"/>
    <n v="0.2"/>
    <n v="6"/>
    <d v="2023-12-13T00:00:00"/>
    <d v="2023-12-18T00:00:00"/>
    <x v="1"/>
    <x v="0"/>
    <n v="841.57"/>
    <x v="4"/>
    <x v="0"/>
    <x v="10"/>
    <n v="2900.1"/>
    <n v="22450.02"/>
  </r>
  <r>
    <x v="11176"/>
    <x v="2"/>
    <x v="3"/>
    <n v="200.42"/>
    <n v="0.48"/>
    <n v="3"/>
    <d v="2023-09-27T00:00:00"/>
    <d v="2023-10-01T00:00:00"/>
    <x v="2"/>
    <x v="0"/>
    <n v="20.16"/>
    <x v="0"/>
    <x v="0"/>
    <x v="7"/>
    <n v="180.26"/>
    <n v="601.26"/>
  </r>
  <r>
    <x v="11177"/>
    <x v="0"/>
    <x v="2"/>
    <n v="241.95"/>
    <n v="0.43"/>
    <n v="2"/>
    <d v="2024-03-25T00:00:00"/>
    <d v="2024-04-01T00:00:00"/>
    <x v="2"/>
    <x v="1"/>
    <n v="39.299999999999997"/>
    <x v="1"/>
    <x v="1"/>
    <x v="0"/>
    <n v="202.64999999999998"/>
    <n v="483.9"/>
  </r>
  <r>
    <x v="11178"/>
    <x v="3"/>
    <x v="2"/>
    <n v="3416.87"/>
    <n v="0.04"/>
    <n v="5"/>
    <d v="2024-12-06T00:00:00"/>
    <d v="2024-12-09T00:00:00"/>
    <x v="2"/>
    <x v="2"/>
    <n v="868.85"/>
    <x v="0"/>
    <x v="1"/>
    <x v="10"/>
    <n v="2548.02"/>
    <n v="17084.349999999999"/>
  </r>
  <r>
    <x v="11179"/>
    <x v="3"/>
    <x v="3"/>
    <n v="3653.12"/>
    <n v="0.04"/>
    <n v="1"/>
    <d v="2024-11-03T00:00:00"/>
    <d v="2024-11-09T00:00:00"/>
    <x v="2"/>
    <x v="2"/>
    <n v="854.33"/>
    <x v="1"/>
    <x v="1"/>
    <x v="11"/>
    <n v="2798.79"/>
    <n v="3653.12"/>
  </r>
  <r>
    <x v="11180"/>
    <x v="1"/>
    <x v="0"/>
    <n v="4244.76"/>
    <n v="0.21"/>
    <n v="5"/>
    <d v="2023-09-13T00:00:00"/>
    <d v="2023-09-18T00:00:00"/>
    <x v="0"/>
    <x v="0"/>
    <n v="1064.26"/>
    <x v="5"/>
    <x v="0"/>
    <x v="7"/>
    <n v="3180.5"/>
    <n v="21223.800000000003"/>
  </r>
  <r>
    <x v="11181"/>
    <x v="1"/>
    <x v="4"/>
    <n v="2058.04"/>
    <n v="0"/>
    <n v="8"/>
    <d v="2024-11-23T00:00:00"/>
    <d v="2024-11-26T00:00:00"/>
    <x v="0"/>
    <x v="1"/>
    <n v="151.81"/>
    <x v="3"/>
    <x v="1"/>
    <x v="11"/>
    <n v="1906.23"/>
    <n v="16464.32"/>
  </r>
  <r>
    <x v="11182"/>
    <x v="3"/>
    <x v="3"/>
    <n v="2009.91"/>
    <n v="0.05"/>
    <n v="9"/>
    <d v="2024-08-23T00:00:00"/>
    <d v="2024-08-25T00:00:00"/>
    <x v="1"/>
    <x v="1"/>
    <n v="466.13"/>
    <x v="0"/>
    <x v="1"/>
    <x v="1"/>
    <n v="1543.7800000000002"/>
    <n v="18089.190000000002"/>
  </r>
  <r>
    <x v="11183"/>
    <x v="2"/>
    <x v="0"/>
    <n v="2806.6"/>
    <n v="0.47"/>
    <n v="6"/>
    <d v="2023-02-24T00:00:00"/>
    <d v="2023-03-02T00:00:00"/>
    <x v="1"/>
    <x v="0"/>
    <n v="451.2"/>
    <x v="2"/>
    <x v="0"/>
    <x v="8"/>
    <n v="2355.4"/>
    <n v="16839.599999999999"/>
  </r>
  <r>
    <x v="11184"/>
    <x v="2"/>
    <x v="3"/>
    <n v="3810.9"/>
    <n v="0.4"/>
    <n v="4"/>
    <d v="2024-05-21T00:00:00"/>
    <d v="2024-05-24T00:00:00"/>
    <x v="2"/>
    <x v="2"/>
    <n v="530.58000000000004"/>
    <x v="0"/>
    <x v="1"/>
    <x v="5"/>
    <n v="3280.32"/>
    <n v="15243.6"/>
  </r>
  <r>
    <x v="11185"/>
    <x v="0"/>
    <x v="1"/>
    <n v="3240.86"/>
    <n v="0.34"/>
    <n v="3"/>
    <d v="2023-06-22T00:00:00"/>
    <d v="2023-06-23T00:00:00"/>
    <x v="0"/>
    <x v="1"/>
    <n v="293.06"/>
    <x v="5"/>
    <x v="0"/>
    <x v="9"/>
    <n v="2947.8"/>
    <n v="9722.58"/>
  </r>
  <r>
    <x v="11186"/>
    <x v="3"/>
    <x v="2"/>
    <n v="1703.88"/>
    <n v="0.42"/>
    <n v="8"/>
    <d v="2023-06-04T00:00:00"/>
    <d v="2023-06-11T00:00:00"/>
    <x v="0"/>
    <x v="0"/>
    <n v="186.61"/>
    <x v="1"/>
    <x v="0"/>
    <x v="9"/>
    <n v="1517.27"/>
    <n v="13631.04"/>
  </r>
  <r>
    <x v="11187"/>
    <x v="1"/>
    <x v="1"/>
    <n v="1798.08"/>
    <n v="0.13"/>
    <n v="2"/>
    <d v="2024-12-30T00:00:00"/>
    <d v="2025-01-05T00:00:00"/>
    <x v="2"/>
    <x v="2"/>
    <n v="359.69"/>
    <x v="1"/>
    <x v="1"/>
    <x v="10"/>
    <n v="1438.3899999999999"/>
    <n v="3596.16"/>
  </r>
  <r>
    <x v="11188"/>
    <x v="2"/>
    <x v="1"/>
    <n v="3838.72"/>
    <n v="0.36"/>
    <n v="8"/>
    <d v="2023-06-29T00:00:00"/>
    <d v="2023-07-06T00:00:00"/>
    <x v="1"/>
    <x v="1"/>
    <n v="865.77"/>
    <x v="1"/>
    <x v="0"/>
    <x v="9"/>
    <n v="2972.95"/>
    <n v="30709.759999999998"/>
  </r>
  <r>
    <x v="11189"/>
    <x v="0"/>
    <x v="4"/>
    <n v="2719.77"/>
    <n v="0.31"/>
    <n v="7"/>
    <d v="2024-09-30T00:00:00"/>
    <d v="2024-10-04T00:00:00"/>
    <x v="2"/>
    <x v="0"/>
    <n v="506.31"/>
    <x v="2"/>
    <x v="1"/>
    <x v="7"/>
    <n v="2213.46"/>
    <n v="19038.39"/>
  </r>
  <r>
    <x v="11190"/>
    <x v="3"/>
    <x v="0"/>
    <n v="580.08000000000004"/>
    <n v="0.42"/>
    <n v="2"/>
    <d v="2024-01-07T00:00:00"/>
    <d v="2024-01-09T00:00:00"/>
    <x v="1"/>
    <x v="1"/>
    <n v="168.97"/>
    <x v="1"/>
    <x v="1"/>
    <x v="6"/>
    <n v="411.11"/>
    <n v="1160.1600000000001"/>
  </r>
  <r>
    <x v="11191"/>
    <x v="2"/>
    <x v="2"/>
    <n v="849.68"/>
    <n v="0.14000000000000001"/>
    <n v="2"/>
    <d v="2024-11-17T00:00:00"/>
    <d v="2024-11-20T00:00:00"/>
    <x v="0"/>
    <x v="1"/>
    <n v="82.2"/>
    <x v="5"/>
    <x v="1"/>
    <x v="11"/>
    <n v="767.4799999999999"/>
    <n v="1699.36"/>
  </r>
  <r>
    <x v="11192"/>
    <x v="3"/>
    <x v="1"/>
    <n v="4270.83"/>
    <n v="0.38"/>
    <n v="2"/>
    <d v="2023-02-27T00:00:00"/>
    <d v="2023-03-06T00:00:00"/>
    <x v="2"/>
    <x v="2"/>
    <n v="826.96"/>
    <x v="2"/>
    <x v="0"/>
    <x v="8"/>
    <n v="3443.87"/>
    <n v="8541.66"/>
  </r>
  <r>
    <x v="11193"/>
    <x v="3"/>
    <x v="2"/>
    <n v="4994.1400000000003"/>
    <n v="0.43"/>
    <n v="1"/>
    <d v="2024-10-08T00:00:00"/>
    <d v="2024-10-09T00:00:00"/>
    <x v="1"/>
    <x v="2"/>
    <n v="1177.17"/>
    <x v="2"/>
    <x v="1"/>
    <x v="2"/>
    <n v="3816.9700000000003"/>
    <n v="4994.1400000000003"/>
  </r>
  <r>
    <x v="11194"/>
    <x v="2"/>
    <x v="0"/>
    <n v="1744.85"/>
    <n v="0.27"/>
    <n v="7"/>
    <d v="2023-05-21T00:00:00"/>
    <d v="2023-05-22T00:00:00"/>
    <x v="1"/>
    <x v="1"/>
    <n v="192.09"/>
    <x v="2"/>
    <x v="0"/>
    <x v="5"/>
    <n v="1552.76"/>
    <n v="12213.949999999999"/>
  </r>
  <r>
    <x v="11195"/>
    <x v="2"/>
    <x v="3"/>
    <n v="1994.84"/>
    <n v="0.21"/>
    <n v="8"/>
    <d v="2023-02-17T00:00:00"/>
    <d v="2023-02-21T00:00:00"/>
    <x v="1"/>
    <x v="2"/>
    <n v="121.36"/>
    <x v="5"/>
    <x v="0"/>
    <x v="8"/>
    <n v="1873.48"/>
    <n v="15958.72"/>
  </r>
  <r>
    <x v="11196"/>
    <x v="2"/>
    <x v="1"/>
    <n v="856.99"/>
    <n v="0.47"/>
    <n v="7"/>
    <d v="2024-10-29T00:00:00"/>
    <d v="2024-10-31T00:00:00"/>
    <x v="2"/>
    <x v="0"/>
    <n v="93.97"/>
    <x v="0"/>
    <x v="1"/>
    <x v="2"/>
    <n v="763.02"/>
    <n v="5998.93"/>
  </r>
  <r>
    <x v="11197"/>
    <x v="3"/>
    <x v="0"/>
    <n v="1254.99"/>
    <n v="0.08"/>
    <n v="4"/>
    <d v="2024-03-04T00:00:00"/>
    <d v="2024-03-08T00:00:00"/>
    <x v="2"/>
    <x v="2"/>
    <n v="64.91"/>
    <x v="0"/>
    <x v="1"/>
    <x v="0"/>
    <n v="1190.08"/>
    <n v="5019.96"/>
  </r>
  <r>
    <x v="11198"/>
    <x v="3"/>
    <x v="2"/>
    <n v="2180.69"/>
    <n v="0.02"/>
    <n v="9"/>
    <d v="2024-11-26T00:00:00"/>
    <d v="2024-11-30T00:00:00"/>
    <x v="0"/>
    <x v="0"/>
    <n v="358.85"/>
    <x v="0"/>
    <x v="1"/>
    <x v="11"/>
    <n v="1821.8400000000001"/>
    <n v="19626.21"/>
  </r>
  <r>
    <x v="11199"/>
    <x v="0"/>
    <x v="0"/>
    <n v="1493.51"/>
    <n v="0.09"/>
    <n v="2"/>
    <d v="2024-04-20T00:00:00"/>
    <d v="2024-04-21T00:00:00"/>
    <x v="1"/>
    <x v="0"/>
    <n v="91.02"/>
    <x v="3"/>
    <x v="1"/>
    <x v="3"/>
    <n v="1402.49"/>
    <n v="2987.02"/>
  </r>
  <r>
    <x v="11200"/>
    <x v="1"/>
    <x v="3"/>
    <n v="3536.98"/>
    <n v="0.34"/>
    <n v="5"/>
    <d v="2023-08-04T00:00:00"/>
    <d v="2023-08-11T00:00:00"/>
    <x v="2"/>
    <x v="1"/>
    <n v="841.35"/>
    <x v="1"/>
    <x v="0"/>
    <x v="1"/>
    <n v="2695.63"/>
    <n v="17684.900000000001"/>
  </r>
  <r>
    <x v="11201"/>
    <x v="3"/>
    <x v="0"/>
    <n v="2735.46"/>
    <n v="0.39"/>
    <n v="2"/>
    <d v="2024-11-05T00:00:00"/>
    <d v="2024-11-10T00:00:00"/>
    <x v="2"/>
    <x v="2"/>
    <n v="752.61"/>
    <x v="1"/>
    <x v="1"/>
    <x v="11"/>
    <n v="1982.85"/>
    <n v="5470.92"/>
  </r>
  <r>
    <x v="11202"/>
    <x v="1"/>
    <x v="2"/>
    <n v="4129.26"/>
    <n v="0.36"/>
    <n v="3"/>
    <d v="2023-05-05T00:00:00"/>
    <d v="2023-05-08T00:00:00"/>
    <x v="0"/>
    <x v="2"/>
    <n v="537.64"/>
    <x v="5"/>
    <x v="0"/>
    <x v="5"/>
    <n v="3591.6200000000003"/>
    <n v="12387.78"/>
  </r>
  <r>
    <x v="11203"/>
    <x v="2"/>
    <x v="1"/>
    <n v="3650.17"/>
    <n v="0.21"/>
    <n v="2"/>
    <d v="2023-11-07T00:00:00"/>
    <d v="2023-11-14T00:00:00"/>
    <x v="1"/>
    <x v="0"/>
    <n v="718.71"/>
    <x v="4"/>
    <x v="0"/>
    <x v="11"/>
    <n v="2931.46"/>
    <n v="7300.34"/>
  </r>
  <r>
    <x v="11204"/>
    <x v="3"/>
    <x v="1"/>
    <n v="727.69"/>
    <n v="0.48"/>
    <n v="8"/>
    <d v="2024-05-25T00:00:00"/>
    <d v="2024-05-27T00:00:00"/>
    <x v="2"/>
    <x v="2"/>
    <n v="186.63"/>
    <x v="1"/>
    <x v="1"/>
    <x v="5"/>
    <n v="541.06000000000006"/>
    <n v="5821.52"/>
  </r>
  <r>
    <x v="11205"/>
    <x v="0"/>
    <x v="4"/>
    <n v="704.61"/>
    <n v="0.22"/>
    <n v="6"/>
    <d v="2023-05-17T00:00:00"/>
    <d v="2023-05-22T00:00:00"/>
    <x v="2"/>
    <x v="0"/>
    <n v="81.47"/>
    <x v="2"/>
    <x v="0"/>
    <x v="5"/>
    <n v="623.14"/>
    <n v="4227.66"/>
  </r>
  <r>
    <x v="11206"/>
    <x v="0"/>
    <x v="2"/>
    <n v="4488.68"/>
    <n v="0.49"/>
    <n v="5"/>
    <d v="2023-04-26T00:00:00"/>
    <d v="2023-04-30T00:00:00"/>
    <x v="2"/>
    <x v="1"/>
    <n v="1017.86"/>
    <x v="0"/>
    <x v="0"/>
    <x v="3"/>
    <n v="3470.82"/>
    <n v="22443.4"/>
  </r>
  <r>
    <x v="11207"/>
    <x v="1"/>
    <x v="4"/>
    <n v="4115.6099999999997"/>
    <n v="0.46"/>
    <n v="5"/>
    <d v="2023-05-10T00:00:00"/>
    <d v="2023-05-12T00:00:00"/>
    <x v="2"/>
    <x v="2"/>
    <n v="1126.54"/>
    <x v="4"/>
    <x v="0"/>
    <x v="5"/>
    <n v="2989.0699999999997"/>
    <n v="20578.05"/>
  </r>
  <r>
    <x v="11208"/>
    <x v="2"/>
    <x v="4"/>
    <n v="2392.79"/>
    <n v="0.2"/>
    <n v="9"/>
    <d v="2024-03-17T00:00:00"/>
    <d v="2024-03-24T00:00:00"/>
    <x v="0"/>
    <x v="1"/>
    <n v="530.38"/>
    <x v="1"/>
    <x v="1"/>
    <x v="0"/>
    <n v="1862.4099999999999"/>
    <n v="21535.11"/>
  </r>
  <r>
    <x v="11209"/>
    <x v="1"/>
    <x v="3"/>
    <n v="738.78"/>
    <n v="0.08"/>
    <n v="2"/>
    <d v="2023-10-05T00:00:00"/>
    <d v="2023-10-09T00:00:00"/>
    <x v="0"/>
    <x v="1"/>
    <n v="162.57"/>
    <x v="0"/>
    <x v="0"/>
    <x v="2"/>
    <n v="576.21"/>
    <n v="1477.56"/>
  </r>
  <r>
    <x v="11210"/>
    <x v="2"/>
    <x v="2"/>
    <n v="4503.0200000000004"/>
    <n v="0.04"/>
    <n v="1"/>
    <d v="2024-05-24T00:00:00"/>
    <d v="2024-05-31T00:00:00"/>
    <x v="1"/>
    <x v="0"/>
    <n v="345.53"/>
    <x v="1"/>
    <x v="1"/>
    <x v="5"/>
    <n v="4157.4900000000007"/>
    <n v="4503.0200000000004"/>
  </r>
  <r>
    <x v="11211"/>
    <x v="0"/>
    <x v="1"/>
    <n v="1230.43"/>
    <n v="0.27"/>
    <n v="6"/>
    <d v="2023-08-01T00:00:00"/>
    <d v="2023-08-07T00:00:00"/>
    <x v="0"/>
    <x v="2"/>
    <n v="110.29"/>
    <x v="5"/>
    <x v="0"/>
    <x v="1"/>
    <n v="1120.1400000000001"/>
    <n v="7382.58"/>
  </r>
  <r>
    <x v="11212"/>
    <x v="1"/>
    <x v="2"/>
    <n v="274.12"/>
    <n v="0.38"/>
    <n v="8"/>
    <d v="2024-04-29T00:00:00"/>
    <d v="2024-05-01T00:00:00"/>
    <x v="1"/>
    <x v="2"/>
    <n v="53.87"/>
    <x v="4"/>
    <x v="1"/>
    <x v="3"/>
    <n v="220.25"/>
    <n v="2192.96"/>
  </r>
  <r>
    <x v="11213"/>
    <x v="0"/>
    <x v="3"/>
    <n v="4628.7700000000004"/>
    <n v="0.09"/>
    <n v="8"/>
    <d v="2023-10-07T00:00:00"/>
    <d v="2023-10-09T00:00:00"/>
    <x v="1"/>
    <x v="2"/>
    <n v="451.72"/>
    <x v="4"/>
    <x v="0"/>
    <x v="2"/>
    <n v="4177.05"/>
    <n v="37030.160000000003"/>
  </r>
  <r>
    <x v="11214"/>
    <x v="0"/>
    <x v="2"/>
    <n v="4063.78"/>
    <n v="0.16"/>
    <n v="6"/>
    <d v="2023-07-25T00:00:00"/>
    <d v="2023-07-28T00:00:00"/>
    <x v="2"/>
    <x v="0"/>
    <n v="677.81"/>
    <x v="4"/>
    <x v="0"/>
    <x v="4"/>
    <n v="3385.9700000000003"/>
    <n v="24382.68"/>
  </r>
  <r>
    <x v="11215"/>
    <x v="2"/>
    <x v="2"/>
    <n v="3498.06"/>
    <n v="0.32"/>
    <n v="3"/>
    <d v="2024-11-28T00:00:00"/>
    <d v="2024-11-29T00:00:00"/>
    <x v="2"/>
    <x v="1"/>
    <n v="935.85"/>
    <x v="2"/>
    <x v="1"/>
    <x v="11"/>
    <n v="2562.21"/>
    <n v="10494.18"/>
  </r>
  <r>
    <x v="11216"/>
    <x v="1"/>
    <x v="4"/>
    <n v="266.75"/>
    <n v="0.23"/>
    <n v="3"/>
    <d v="2023-07-05T00:00:00"/>
    <d v="2023-07-08T00:00:00"/>
    <x v="2"/>
    <x v="0"/>
    <n v="76.75"/>
    <x v="1"/>
    <x v="0"/>
    <x v="4"/>
    <n v="190"/>
    <n v="800.25"/>
  </r>
  <r>
    <x v="11217"/>
    <x v="1"/>
    <x v="2"/>
    <n v="2689.31"/>
    <n v="0.3"/>
    <n v="2"/>
    <d v="2024-02-09T00:00:00"/>
    <d v="2024-02-16T00:00:00"/>
    <x v="1"/>
    <x v="1"/>
    <n v="412.03"/>
    <x v="0"/>
    <x v="1"/>
    <x v="8"/>
    <n v="2277.2799999999997"/>
    <n v="5378.62"/>
  </r>
  <r>
    <x v="11218"/>
    <x v="0"/>
    <x v="4"/>
    <n v="3302.82"/>
    <n v="0.34"/>
    <n v="2"/>
    <d v="2023-11-29T00:00:00"/>
    <d v="2023-12-06T00:00:00"/>
    <x v="2"/>
    <x v="0"/>
    <n v="289.67"/>
    <x v="0"/>
    <x v="0"/>
    <x v="11"/>
    <n v="3013.15"/>
    <n v="6605.64"/>
  </r>
  <r>
    <x v="11219"/>
    <x v="0"/>
    <x v="4"/>
    <n v="3820.8"/>
    <n v="0.19"/>
    <n v="2"/>
    <d v="2023-03-04T00:00:00"/>
    <d v="2023-03-07T00:00:00"/>
    <x v="2"/>
    <x v="2"/>
    <n v="1063.27"/>
    <x v="3"/>
    <x v="0"/>
    <x v="0"/>
    <n v="2757.53"/>
    <n v="7641.6"/>
  </r>
  <r>
    <x v="11220"/>
    <x v="2"/>
    <x v="0"/>
    <n v="2408.2600000000002"/>
    <n v="0.39"/>
    <n v="7"/>
    <d v="2023-07-10T00:00:00"/>
    <d v="2023-07-15T00:00:00"/>
    <x v="0"/>
    <x v="0"/>
    <n v="401.9"/>
    <x v="0"/>
    <x v="0"/>
    <x v="4"/>
    <n v="2006.3600000000001"/>
    <n v="16857.82"/>
  </r>
  <r>
    <x v="11221"/>
    <x v="3"/>
    <x v="3"/>
    <n v="4771.41"/>
    <n v="0.35"/>
    <n v="9"/>
    <d v="2023-12-30T00:00:00"/>
    <d v="2024-01-02T00:00:00"/>
    <x v="0"/>
    <x v="0"/>
    <n v="584.17999999999995"/>
    <x v="2"/>
    <x v="0"/>
    <x v="10"/>
    <n v="4187.2299999999996"/>
    <n v="42942.69"/>
  </r>
  <r>
    <x v="11222"/>
    <x v="3"/>
    <x v="4"/>
    <n v="1299.43"/>
    <n v="0.34"/>
    <n v="7"/>
    <d v="2024-01-06T00:00:00"/>
    <d v="2024-01-08T00:00:00"/>
    <x v="0"/>
    <x v="1"/>
    <n v="387.77"/>
    <x v="1"/>
    <x v="1"/>
    <x v="6"/>
    <n v="911.66000000000008"/>
    <n v="9096.01"/>
  </r>
  <r>
    <x v="11223"/>
    <x v="0"/>
    <x v="2"/>
    <n v="441.7"/>
    <n v="7.0000000000000007E-2"/>
    <n v="8"/>
    <d v="2024-02-28T00:00:00"/>
    <d v="2024-03-03T00:00:00"/>
    <x v="0"/>
    <x v="0"/>
    <n v="121.42"/>
    <x v="1"/>
    <x v="1"/>
    <x v="8"/>
    <n v="320.27999999999997"/>
    <n v="3533.6"/>
  </r>
  <r>
    <x v="11224"/>
    <x v="3"/>
    <x v="4"/>
    <n v="1730.55"/>
    <n v="0.24"/>
    <n v="5"/>
    <d v="2023-03-16T00:00:00"/>
    <d v="2023-03-21T00:00:00"/>
    <x v="1"/>
    <x v="0"/>
    <n v="273.44"/>
    <x v="1"/>
    <x v="0"/>
    <x v="0"/>
    <n v="1457.11"/>
    <n v="8652.75"/>
  </r>
  <r>
    <x v="11225"/>
    <x v="3"/>
    <x v="4"/>
    <n v="3342.84"/>
    <n v="0.28999999999999998"/>
    <n v="2"/>
    <d v="2024-12-06T00:00:00"/>
    <d v="2024-12-08T00:00:00"/>
    <x v="2"/>
    <x v="2"/>
    <n v="209.38"/>
    <x v="4"/>
    <x v="1"/>
    <x v="10"/>
    <n v="3133.46"/>
    <n v="6685.68"/>
  </r>
  <r>
    <x v="11226"/>
    <x v="3"/>
    <x v="4"/>
    <n v="3712.07"/>
    <n v="0.11"/>
    <n v="8"/>
    <d v="2023-08-17T00:00:00"/>
    <d v="2023-08-23T00:00:00"/>
    <x v="0"/>
    <x v="2"/>
    <n v="727.88"/>
    <x v="5"/>
    <x v="0"/>
    <x v="1"/>
    <n v="2984.19"/>
    <n v="29696.560000000001"/>
  </r>
  <r>
    <x v="11227"/>
    <x v="3"/>
    <x v="1"/>
    <n v="3718.63"/>
    <n v="0.38"/>
    <n v="5"/>
    <d v="2023-12-14T00:00:00"/>
    <d v="2023-12-21T00:00:00"/>
    <x v="1"/>
    <x v="1"/>
    <n v="852.07"/>
    <x v="1"/>
    <x v="0"/>
    <x v="10"/>
    <n v="2866.56"/>
    <n v="18593.150000000001"/>
  </r>
  <r>
    <x v="11228"/>
    <x v="0"/>
    <x v="1"/>
    <n v="642.29999999999995"/>
    <n v="0.06"/>
    <n v="9"/>
    <d v="2024-09-21T00:00:00"/>
    <d v="2024-09-25T00:00:00"/>
    <x v="1"/>
    <x v="1"/>
    <n v="32.96"/>
    <x v="5"/>
    <x v="1"/>
    <x v="7"/>
    <n v="609.33999999999992"/>
    <n v="5780.7"/>
  </r>
  <r>
    <x v="11229"/>
    <x v="3"/>
    <x v="1"/>
    <n v="4436.9399999999996"/>
    <n v="7.0000000000000007E-2"/>
    <n v="6"/>
    <d v="2023-07-14T00:00:00"/>
    <d v="2023-07-18T00:00:00"/>
    <x v="2"/>
    <x v="0"/>
    <n v="589.23"/>
    <x v="3"/>
    <x v="0"/>
    <x v="4"/>
    <n v="3847.7099999999996"/>
    <n v="26621.64"/>
  </r>
  <r>
    <x v="11230"/>
    <x v="3"/>
    <x v="1"/>
    <n v="1476.09"/>
    <n v="0.21"/>
    <n v="7"/>
    <d v="2024-04-07T00:00:00"/>
    <d v="2024-04-12T00:00:00"/>
    <x v="1"/>
    <x v="2"/>
    <n v="108.65"/>
    <x v="3"/>
    <x v="1"/>
    <x v="3"/>
    <n v="1367.4399999999998"/>
    <n v="10332.629999999999"/>
  </r>
  <r>
    <x v="11231"/>
    <x v="2"/>
    <x v="0"/>
    <n v="1128.56"/>
    <n v="7.0000000000000007E-2"/>
    <n v="1"/>
    <d v="2023-06-01T00:00:00"/>
    <d v="2023-06-04T00:00:00"/>
    <x v="1"/>
    <x v="0"/>
    <n v="304.44"/>
    <x v="4"/>
    <x v="0"/>
    <x v="9"/>
    <n v="824.11999999999989"/>
    <n v="1128.56"/>
  </r>
  <r>
    <x v="11232"/>
    <x v="0"/>
    <x v="4"/>
    <n v="3110.84"/>
    <n v="0.01"/>
    <n v="8"/>
    <d v="2024-12-10T00:00:00"/>
    <d v="2024-12-15T00:00:00"/>
    <x v="1"/>
    <x v="2"/>
    <n v="188.16"/>
    <x v="2"/>
    <x v="1"/>
    <x v="10"/>
    <n v="2922.6800000000003"/>
    <n v="24886.720000000001"/>
  </r>
  <r>
    <x v="11233"/>
    <x v="1"/>
    <x v="0"/>
    <n v="1138.06"/>
    <n v="0.21"/>
    <n v="7"/>
    <d v="2024-03-10T00:00:00"/>
    <d v="2024-03-15T00:00:00"/>
    <x v="0"/>
    <x v="1"/>
    <n v="327.3"/>
    <x v="4"/>
    <x v="1"/>
    <x v="0"/>
    <n v="810.76"/>
    <n v="7966.42"/>
  </r>
  <r>
    <x v="11234"/>
    <x v="1"/>
    <x v="2"/>
    <n v="2589.39"/>
    <n v="0.32"/>
    <n v="7"/>
    <d v="2024-09-02T00:00:00"/>
    <d v="2024-09-08T00:00:00"/>
    <x v="0"/>
    <x v="1"/>
    <n v="152.18"/>
    <x v="2"/>
    <x v="1"/>
    <x v="7"/>
    <n v="2437.21"/>
    <n v="18125.73"/>
  </r>
  <r>
    <x v="11235"/>
    <x v="2"/>
    <x v="3"/>
    <n v="2094.4499999999998"/>
    <n v="0.25"/>
    <n v="7"/>
    <d v="2023-04-30T00:00:00"/>
    <d v="2023-05-05T00:00:00"/>
    <x v="0"/>
    <x v="2"/>
    <n v="122.49"/>
    <x v="3"/>
    <x v="0"/>
    <x v="3"/>
    <n v="1971.9599999999998"/>
    <n v="14661.149999999998"/>
  </r>
  <r>
    <x v="11236"/>
    <x v="2"/>
    <x v="0"/>
    <n v="1236.97"/>
    <n v="0.03"/>
    <n v="7"/>
    <d v="2023-09-11T00:00:00"/>
    <d v="2023-09-17T00:00:00"/>
    <x v="2"/>
    <x v="0"/>
    <n v="196"/>
    <x v="2"/>
    <x v="0"/>
    <x v="7"/>
    <n v="1040.97"/>
    <n v="8658.7900000000009"/>
  </r>
  <r>
    <x v="11237"/>
    <x v="0"/>
    <x v="1"/>
    <n v="1531.09"/>
    <n v="0.12"/>
    <n v="1"/>
    <d v="2023-07-24T00:00:00"/>
    <d v="2023-07-28T00:00:00"/>
    <x v="2"/>
    <x v="1"/>
    <n v="211.68"/>
    <x v="4"/>
    <x v="0"/>
    <x v="4"/>
    <n v="1319.4099999999999"/>
    <n v="1531.09"/>
  </r>
  <r>
    <x v="11238"/>
    <x v="1"/>
    <x v="1"/>
    <n v="2194.3000000000002"/>
    <n v="0.26"/>
    <n v="9"/>
    <d v="2023-12-28T00:00:00"/>
    <d v="2023-12-31T00:00:00"/>
    <x v="2"/>
    <x v="1"/>
    <n v="136.56"/>
    <x v="4"/>
    <x v="0"/>
    <x v="10"/>
    <n v="2057.7400000000002"/>
    <n v="19748.7"/>
  </r>
  <r>
    <x v="11239"/>
    <x v="3"/>
    <x v="2"/>
    <n v="1796.19"/>
    <n v="0.37"/>
    <n v="7"/>
    <d v="2023-09-11T00:00:00"/>
    <d v="2023-09-17T00:00:00"/>
    <x v="0"/>
    <x v="2"/>
    <n v="445.23"/>
    <x v="0"/>
    <x v="0"/>
    <x v="7"/>
    <n v="1350.96"/>
    <n v="12573.33"/>
  </r>
  <r>
    <x v="11240"/>
    <x v="2"/>
    <x v="4"/>
    <n v="1969.72"/>
    <n v="0.4"/>
    <n v="7"/>
    <d v="2024-11-01T00:00:00"/>
    <d v="2024-11-07T00:00:00"/>
    <x v="1"/>
    <x v="0"/>
    <n v="130.84"/>
    <x v="2"/>
    <x v="1"/>
    <x v="11"/>
    <n v="1838.88"/>
    <n v="13788.04"/>
  </r>
  <r>
    <x v="11241"/>
    <x v="1"/>
    <x v="3"/>
    <n v="3703.63"/>
    <n v="0.26"/>
    <n v="1"/>
    <d v="2023-10-13T00:00:00"/>
    <d v="2023-10-14T00:00:00"/>
    <x v="1"/>
    <x v="2"/>
    <n v="241.3"/>
    <x v="3"/>
    <x v="0"/>
    <x v="2"/>
    <n v="3462.33"/>
    <n v="3703.63"/>
  </r>
  <r>
    <x v="11242"/>
    <x v="0"/>
    <x v="0"/>
    <n v="925.06"/>
    <n v="0.32"/>
    <n v="6"/>
    <d v="2024-07-05T00:00:00"/>
    <d v="2024-07-09T00:00:00"/>
    <x v="2"/>
    <x v="1"/>
    <n v="158.59"/>
    <x v="5"/>
    <x v="1"/>
    <x v="4"/>
    <n v="766.46999999999991"/>
    <n v="5550.36"/>
  </r>
  <r>
    <x v="11243"/>
    <x v="3"/>
    <x v="4"/>
    <n v="3175.33"/>
    <n v="0.45"/>
    <n v="8"/>
    <d v="2023-08-26T00:00:00"/>
    <d v="2023-08-31T00:00:00"/>
    <x v="2"/>
    <x v="0"/>
    <n v="435.92"/>
    <x v="0"/>
    <x v="0"/>
    <x v="1"/>
    <n v="2739.41"/>
    <n v="25402.639999999999"/>
  </r>
  <r>
    <x v="11244"/>
    <x v="0"/>
    <x v="4"/>
    <n v="3422.97"/>
    <n v="0.03"/>
    <n v="5"/>
    <d v="2024-09-20T00:00:00"/>
    <d v="2024-09-26T00:00:00"/>
    <x v="0"/>
    <x v="0"/>
    <n v="292.27999999999997"/>
    <x v="3"/>
    <x v="1"/>
    <x v="7"/>
    <n v="3130.6899999999996"/>
    <n v="17114.849999999999"/>
  </r>
  <r>
    <x v="11245"/>
    <x v="2"/>
    <x v="0"/>
    <n v="4030.23"/>
    <n v="0.05"/>
    <n v="1"/>
    <d v="2024-01-14T00:00:00"/>
    <d v="2024-01-21T00:00:00"/>
    <x v="2"/>
    <x v="2"/>
    <n v="325.08"/>
    <x v="1"/>
    <x v="1"/>
    <x v="6"/>
    <n v="3705.15"/>
    <n v="4030.23"/>
  </r>
  <r>
    <x v="11246"/>
    <x v="1"/>
    <x v="0"/>
    <n v="4251.8999999999996"/>
    <n v="0.23"/>
    <n v="5"/>
    <d v="2024-06-09T00:00:00"/>
    <d v="2024-06-13T00:00:00"/>
    <x v="0"/>
    <x v="2"/>
    <n v="1243.53"/>
    <x v="3"/>
    <x v="1"/>
    <x v="9"/>
    <n v="3008.37"/>
    <n v="21259.5"/>
  </r>
  <r>
    <x v="11247"/>
    <x v="1"/>
    <x v="0"/>
    <n v="877.46"/>
    <n v="0.3"/>
    <n v="2"/>
    <d v="2024-07-09T00:00:00"/>
    <d v="2024-07-11T00:00:00"/>
    <x v="2"/>
    <x v="1"/>
    <n v="185.03"/>
    <x v="1"/>
    <x v="1"/>
    <x v="4"/>
    <n v="692.43000000000006"/>
    <n v="1754.92"/>
  </r>
  <r>
    <x v="11248"/>
    <x v="1"/>
    <x v="0"/>
    <n v="777.48"/>
    <n v="0"/>
    <n v="2"/>
    <d v="2024-11-04T00:00:00"/>
    <d v="2024-11-07T00:00:00"/>
    <x v="1"/>
    <x v="2"/>
    <n v="79.52"/>
    <x v="1"/>
    <x v="1"/>
    <x v="11"/>
    <n v="697.96"/>
    <n v="1554.96"/>
  </r>
  <r>
    <x v="11249"/>
    <x v="1"/>
    <x v="1"/>
    <n v="3112.38"/>
    <n v="0.23"/>
    <n v="4"/>
    <d v="2023-06-16T00:00:00"/>
    <d v="2023-06-23T00:00:00"/>
    <x v="1"/>
    <x v="0"/>
    <n v="405.53"/>
    <x v="3"/>
    <x v="0"/>
    <x v="9"/>
    <n v="2706.8500000000004"/>
    <n v="12449.52"/>
  </r>
  <r>
    <x v="11250"/>
    <x v="3"/>
    <x v="4"/>
    <n v="3808.89"/>
    <n v="0.09"/>
    <n v="4"/>
    <d v="2024-10-05T00:00:00"/>
    <d v="2024-10-06T00:00:00"/>
    <x v="0"/>
    <x v="2"/>
    <n v="820.72"/>
    <x v="2"/>
    <x v="1"/>
    <x v="2"/>
    <n v="2988.17"/>
    <n v="15235.56"/>
  </r>
  <r>
    <x v="11251"/>
    <x v="3"/>
    <x v="4"/>
    <n v="1434.4"/>
    <n v="0.32"/>
    <n v="7"/>
    <d v="2023-08-04T00:00:00"/>
    <d v="2023-08-07T00:00:00"/>
    <x v="1"/>
    <x v="2"/>
    <n v="103.04"/>
    <x v="3"/>
    <x v="0"/>
    <x v="1"/>
    <n v="1331.3600000000001"/>
    <n v="10040.800000000001"/>
  </r>
  <r>
    <x v="11252"/>
    <x v="0"/>
    <x v="1"/>
    <n v="2676.65"/>
    <n v="0.13"/>
    <n v="9"/>
    <d v="2024-02-15T00:00:00"/>
    <d v="2024-02-17T00:00:00"/>
    <x v="1"/>
    <x v="2"/>
    <n v="372.99"/>
    <x v="5"/>
    <x v="1"/>
    <x v="8"/>
    <n v="2303.66"/>
    <n v="24089.850000000002"/>
  </r>
  <r>
    <x v="11253"/>
    <x v="3"/>
    <x v="4"/>
    <n v="3883.97"/>
    <n v="0.45"/>
    <n v="2"/>
    <d v="2023-10-25T00:00:00"/>
    <d v="2023-10-26T00:00:00"/>
    <x v="1"/>
    <x v="2"/>
    <n v="221.35"/>
    <x v="5"/>
    <x v="0"/>
    <x v="2"/>
    <n v="3662.62"/>
    <n v="7767.94"/>
  </r>
  <r>
    <x v="11254"/>
    <x v="2"/>
    <x v="0"/>
    <n v="3860.77"/>
    <n v="0.03"/>
    <n v="8"/>
    <d v="2023-05-19T00:00:00"/>
    <d v="2023-05-23T00:00:00"/>
    <x v="0"/>
    <x v="1"/>
    <n v="777.49"/>
    <x v="4"/>
    <x v="0"/>
    <x v="5"/>
    <n v="3083.2799999999997"/>
    <n v="30886.16"/>
  </r>
  <r>
    <x v="11255"/>
    <x v="2"/>
    <x v="3"/>
    <n v="3303.72"/>
    <n v="0.4"/>
    <n v="8"/>
    <d v="2024-09-09T00:00:00"/>
    <d v="2024-09-10T00:00:00"/>
    <x v="2"/>
    <x v="2"/>
    <n v="870.92"/>
    <x v="0"/>
    <x v="1"/>
    <x v="7"/>
    <n v="2432.7999999999997"/>
    <n v="26429.759999999998"/>
  </r>
  <r>
    <x v="11256"/>
    <x v="1"/>
    <x v="4"/>
    <n v="486.06"/>
    <n v="0.2"/>
    <n v="8"/>
    <d v="2023-05-03T00:00:00"/>
    <d v="2023-05-08T00:00:00"/>
    <x v="2"/>
    <x v="0"/>
    <n v="133.93"/>
    <x v="5"/>
    <x v="0"/>
    <x v="5"/>
    <n v="352.13"/>
    <n v="3888.48"/>
  </r>
  <r>
    <x v="11257"/>
    <x v="2"/>
    <x v="3"/>
    <n v="348.15"/>
    <n v="0.43"/>
    <n v="9"/>
    <d v="2023-11-02T00:00:00"/>
    <d v="2023-11-09T00:00:00"/>
    <x v="0"/>
    <x v="2"/>
    <n v="73.52"/>
    <x v="2"/>
    <x v="0"/>
    <x v="11"/>
    <n v="274.63"/>
    <n v="3133.35"/>
  </r>
  <r>
    <x v="11258"/>
    <x v="0"/>
    <x v="3"/>
    <n v="2003.38"/>
    <n v="0.41"/>
    <n v="9"/>
    <d v="2024-07-18T00:00:00"/>
    <d v="2024-07-20T00:00:00"/>
    <x v="2"/>
    <x v="0"/>
    <n v="505.24"/>
    <x v="0"/>
    <x v="1"/>
    <x v="4"/>
    <n v="1498.14"/>
    <n v="18030.420000000002"/>
  </r>
  <r>
    <x v="11259"/>
    <x v="3"/>
    <x v="1"/>
    <n v="230.77"/>
    <n v="0.12"/>
    <n v="7"/>
    <d v="2024-10-05T00:00:00"/>
    <d v="2024-10-11T00:00:00"/>
    <x v="1"/>
    <x v="2"/>
    <n v="55.46"/>
    <x v="2"/>
    <x v="1"/>
    <x v="2"/>
    <n v="175.31"/>
    <n v="1615.39"/>
  </r>
  <r>
    <x v="11260"/>
    <x v="3"/>
    <x v="2"/>
    <n v="4530.3100000000004"/>
    <n v="0.03"/>
    <n v="5"/>
    <d v="2024-10-20T00:00:00"/>
    <d v="2024-10-25T00:00:00"/>
    <x v="1"/>
    <x v="2"/>
    <n v="249.78"/>
    <x v="5"/>
    <x v="1"/>
    <x v="2"/>
    <n v="4280.5300000000007"/>
    <n v="22651.550000000003"/>
  </r>
  <r>
    <x v="11261"/>
    <x v="3"/>
    <x v="4"/>
    <n v="198.71"/>
    <n v="0.35"/>
    <n v="7"/>
    <d v="2023-11-23T00:00:00"/>
    <d v="2023-11-30T00:00:00"/>
    <x v="1"/>
    <x v="1"/>
    <n v="18.43"/>
    <x v="0"/>
    <x v="0"/>
    <x v="11"/>
    <n v="180.28"/>
    <n v="1390.97"/>
  </r>
  <r>
    <x v="11262"/>
    <x v="2"/>
    <x v="1"/>
    <n v="245.1"/>
    <n v="0.1"/>
    <n v="7"/>
    <d v="2023-02-02T00:00:00"/>
    <d v="2023-02-04T00:00:00"/>
    <x v="0"/>
    <x v="0"/>
    <n v="16.29"/>
    <x v="5"/>
    <x v="0"/>
    <x v="8"/>
    <n v="228.81"/>
    <n v="1715.7"/>
  </r>
  <r>
    <x v="11263"/>
    <x v="3"/>
    <x v="1"/>
    <n v="910.1"/>
    <n v="0.47"/>
    <n v="7"/>
    <d v="2024-08-12T00:00:00"/>
    <d v="2024-08-16T00:00:00"/>
    <x v="0"/>
    <x v="2"/>
    <n v="109.23"/>
    <x v="3"/>
    <x v="1"/>
    <x v="1"/>
    <n v="800.87"/>
    <n v="6370.7"/>
  </r>
  <r>
    <x v="11264"/>
    <x v="1"/>
    <x v="3"/>
    <n v="3172.37"/>
    <n v="0.03"/>
    <n v="8"/>
    <d v="2024-03-29T00:00:00"/>
    <d v="2024-04-05T00:00:00"/>
    <x v="1"/>
    <x v="2"/>
    <n v="225.38"/>
    <x v="1"/>
    <x v="1"/>
    <x v="0"/>
    <n v="2946.99"/>
    <n v="25378.959999999999"/>
  </r>
  <r>
    <x v="11265"/>
    <x v="1"/>
    <x v="4"/>
    <n v="2753.62"/>
    <n v="0.16"/>
    <n v="2"/>
    <d v="2024-09-26T00:00:00"/>
    <d v="2024-09-30T00:00:00"/>
    <x v="0"/>
    <x v="0"/>
    <n v="488.17"/>
    <x v="0"/>
    <x v="1"/>
    <x v="7"/>
    <n v="2265.4499999999998"/>
    <n v="5507.24"/>
  </r>
  <r>
    <x v="11266"/>
    <x v="1"/>
    <x v="1"/>
    <n v="3331.49"/>
    <n v="0.01"/>
    <n v="4"/>
    <d v="2024-08-17T00:00:00"/>
    <d v="2024-08-22T00:00:00"/>
    <x v="0"/>
    <x v="0"/>
    <n v="326.25"/>
    <x v="1"/>
    <x v="1"/>
    <x v="1"/>
    <n v="3005.24"/>
    <n v="13325.96"/>
  </r>
  <r>
    <x v="11267"/>
    <x v="2"/>
    <x v="0"/>
    <n v="4478.42"/>
    <n v="0.16"/>
    <n v="9"/>
    <d v="2024-07-20T00:00:00"/>
    <d v="2024-07-22T00:00:00"/>
    <x v="0"/>
    <x v="2"/>
    <n v="414.82"/>
    <x v="5"/>
    <x v="1"/>
    <x v="4"/>
    <n v="4063.6"/>
    <n v="40305.78"/>
  </r>
  <r>
    <x v="11268"/>
    <x v="3"/>
    <x v="1"/>
    <n v="2329.23"/>
    <n v="0.27"/>
    <n v="4"/>
    <d v="2024-06-04T00:00:00"/>
    <d v="2024-06-06T00:00:00"/>
    <x v="1"/>
    <x v="1"/>
    <n v="689.64"/>
    <x v="1"/>
    <x v="1"/>
    <x v="9"/>
    <n v="1639.5900000000001"/>
    <n v="9316.92"/>
  </r>
  <r>
    <x v="11269"/>
    <x v="2"/>
    <x v="0"/>
    <n v="314.99"/>
    <n v="0.33"/>
    <n v="2"/>
    <d v="2023-07-09T00:00:00"/>
    <d v="2023-07-13T00:00:00"/>
    <x v="0"/>
    <x v="1"/>
    <n v="87.79"/>
    <x v="1"/>
    <x v="0"/>
    <x v="4"/>
    <n v="227.2"/>
    <n v="629.98"/>
  </r>
  <r>
    <x v="11270"/>
    <x v="3"/>
    <x v="2"/>
    <n v="3841.13"/>
    <n v="0.36"/>
    <n v="7"/>
    <d v="2023-11-14T00:00:00"/>
    <d v="2023-11-17T00:00:00"/>
    <x v="0"/>
    <x v="0"/>
    <n v="383.46"/>
    <x v="2"/>
    <x v="0"/>
    <x v="11"/>
    <n v="3457.67"/>
    <n v="26887.91"/>
  </r>
  <r>
    <x v="11271"/>
    <x v="0"/>
    <x v="0"/>
    <n v="4078.63"/>
    <n v="0.42"/>
    <n v="6"/>
    <d v="2024-07-13T00:00:00"/>
    <d v="2024-07-20T00:00:00"/>
    <x v="1"/>
    <x v="2"/>
    <n v="414.74"/>
    <x v="1"/>
    <x v="1"/>
    <x v="4"/>
    <n v="3663.8900000000003"/>
    <n v="24471.78"/>
  </r>
  <r>
    <x v="11272"/>
    <x v="0"/>
    <x v="0"/>
    <n v="344.45"/>
    <n v="0.06"/>
    <n v="4"/>
    <d v="2023-12-12T00:00:00"/>
    <d v="2023-12-17T00:00:00"/>
    <x v="2"/>
    <x v="1"/>
    <n v="80.38"/>
    <x v="1"/>
    <x v="0"/>
    <x v="10"/>
    <n v="264.07"/>
    <n v="1377.8"/>
  </r>
  <r>
    <x v="11273"/>
    <x v="2"/>
    <x v="3"/>
    <n v="1289.96"/>
    <n v="0.38"/>
    <n v="8"/>
    <d v="2024-08-02T00:00:00"/>
    <d v="2024-08-07T00:00:00"/>
    <x v="1"/>
    <x v="1"/>
    <n v="276.08999999999997"/>
    <x v="0"/>
    <x v="1"/>
    <x v="1"/>
    <n v="1013.8700000000001"/>
    <n v="10319.68"/>
  </r>
  <r>
    <x v="11274"/>
    <x v="1"/>
    <x v="1"/>
    <n v="3875.92"/>
    <n v="0.14000000000000001"/>
    <n v="6"/>
    <d v="2024-02-15T00:00:00"/>
    <d v="2024-02-17T00:00:00"/>
    <x v="1"/>
    <x v="2"/>
    <n v="487.21"/>
    <x v="0"/>
    <x v="1"/>
    <x v="8"/>
    <n v="3388.71"/>
    <n v="23255.52"/>
  </r>
  <r>
    <x v="11275"/>
    <x v="2"/>
    <x v="2"/>
    <n v="1943.16"/>
    <n v="7.0000000000000007E-2"/>
    <n v="8"/>
    <d v="2023-11-07T00:00:00"/>
    <d v="2023-11-13T00:00:00"/>
    <x v="0"/>
    <x v="1"/>
    <n v="517.80999999999995"/>
    <x v="0"/>
    <x v="0"/>
    <x v="11"/>
    <n v="1425.3500000000001"/>
    <n v="15545.28"/>
  </r>
  <r>
    <x v="11276"/>
    <x v="1"/>
    <x v="1"/>
    <n v="2415.9899999999998"/>
    <n v="0.13"/>
    <n v="4"/>
    <d v="2023-06-21T00:00:00"/>
    <d v="2023-06-22T00:00:00"/>
    <x v="2"/>
    <x v="1"/>
    <n v="194.31"/>
    <x v="4"/>
    <x v="0"/>
    <x v="9"/>
    <n v="2221.6799999999998"/>
    <n v="9663.9599999999991"/>
  </r>
  <r>
    <x v="11277"/>
    <x v="3"/>
    <x v="0"/>
    <n v="4133.5600000000004"/>
    <n v="0.43"/>
    <n v="2"/>
    <d v="2023-11-23T00:00:00"/>
    <d v="2023-11-29T00:00:00"/>
    <x v="0"/>
    <x v="2"/>
    <n v="1007.77"/>
    <x v="3"/>
    <x v="0"/>
    <x v="11"/>
    <n v="3125.7900000000004"/>
    <n v="8267.1200000000008"/>
  </r>
  <r>
    <x v="11278"/>
    <x v="1"/>
    <x v="0"/>
    <n v="563.64"/>
    <n v="0.31"/>
    <n v="6"/>
    <d v="2024-03-11T00:00:00"/>
    <d v="2024-03-15T00:00:00"/>
    <x v="0"/>
    <x v="2"/>
    <n v="155.97"/>
    <x v="0"/>
    <x v="1"/>
    <x v="0"/>
    <n v="407.66999999999996"/>
    <n v="3381.84"/>
  </r>
  <r>
    <x v="11279"/>
    <x v="1"/>
    <x v="1"/>
    <n v="3418.69"/>
    <n v="0.3"/>
    <n v="9"/>
    <d v="2023-11-09T00:00:00"/>
    <d v="2023-11-15T00:00:00"/>
    <x v="2"/>
    <x v="1"/>
    <n v="299.98"/>
    <x v="1"/>
    <x v="0"/>
    <x v="11"/>
    <n v="3118.71"/>
    <n v="30768.21"/>
  </r>
  <r>
    <x v="11280"/>
    <x v="3"/>
    <x v="2"/>
    <n v="1153.42"/>
    <n v="0.28999999999999998"/>
    <n v="9"/>
    <d v="2024-01-28T00:00:00"/>
    <d v="2024-02-01T00:00:00"/>
    <x v="2"/>
    <x v="1"/>
    <n v="218.32"/>
    <x v="5"/>
    <x v="1"/>
    <x v="6"/>
    <n v="935.10000000000014"/>
    <n v="10380.780000000001"/>
  </r>
  <r>
    <x v="11281"/>
    <x v="0"/>
    <x v="2"/>
    <n v="406.99"/>
    <n v="0.2"/>
    <n v="9"/>
    <d v="2023-12-20T00:00:00"/>
    <d v="2023-12-27T00:00:00"/>
    <x v="1"/>
    <x v="0"/>
    <n v="26.15"/>
    <x v="2"/>
    <x v="0"/>
    <x v="10"/>
    <n v="380.84000000000003"/>
    <n v="3662.91"/>
  </r>
  <r>
    <x v="11282"/>
    <x v="3"/>
    <x v="3"/>
    <n v="3346.24"/>
    <n v="0.21"/>
    <n v="3"/>
    <d v="2023-09-21T00:00:00"/>
    <d v="2023-09-27T00:00:00"/>
    <x v="1"/>
    <x v="1"/>
    <n v="844.73"/>
    <x v="5"/>
    <x v="0"/>
    <x v="7"/>
    <n v="2501.5099999999998"/>
    <n v="10038.719999999999"/>
  </r>
  <r>
    <x v="11283"/>
    <x v="2"/>
    <x v="0"/>
    <n v="694.92"/>
    <n v="7.0000000000000007E-2"/>
    <n v="3"/>
    <d v="2024-11-26T00:00:00"/>
    <d v="2024-11-29T00:00:00"/>
    <x v="1"/>
    <x v="1"/>
    <n v="161.19999999999999"/>
    <x v="4"/>
    <x v="1"/>
    <x v="11"/>
    <n v="533.72"/>
    <n v="2084.7599999999998"/>
  </r>
  <r>
    <x v="11284"/>
    <x v="2"/>
    <x v="0"/>
    <n v="3760.34"/>
    <n v="0.17"/>
    <n v="3"/>
    <d v="2024-06-05T00:00:00"/>
    <d v="2024-06-06T00:00:00"/>
    <x v="0"/>
    <x v="2"/>
    <n v="628.92999999999995"/>
    <x v="1"/>
    <x v="1"/>
    <x v="9"/>
    <n v="3131.4100000000003"/>
    <n v="11281.02"/>
  </r>
  <r>
    <x v="11285"/>
    <x v="2"/>
    <x v="3"/>
    <n v="1093.26"/>
    <n v="0.26"/>
    <n v="5"/>
    <d v="2024-12-05T00:00:00"/>
    <d v="2024-12-06T00:00:00"/>
    <x v="0"/>
    <x v="2"/>
    <n v="134.34"/>
    <x v="1"/>
    <x v="1"/>
    <x v="10"/>
    <n v="958.92"/>
    <n v="5466.3"/>
  </r>
  <r>
    <x v="11286"/>
    <x v="2"/>
    <x v="1"/>
    <n v="337.71"/>
    <n v="0.3"/>
    <n v="5"/>
    <d v="2024-01-05T00:00:00"/>
    <d v="2024-01-06T00:00:00"/>
    <x v="2"/>
    <x v="1"/>
    <n v="32.04"/>
    <x v="0"/>
    <x v="1"/>
    <x v="6"/>
    <n v="305.66999999999996"/>
    <n v="1688.55"/>
  </r>
  <r>
    <x v="11287"/>
    <x v="2"/>
    <x v="0"/>
    <n v="586.55999999999995"/>
    <n v="0.04"/>
    <n v="5"/>
    <d v="2023-09-13T00:00:00"/>
    <d v="2023-09-16T00:00:00"/>
    <x v="2"/>
    <x v="1"/>
    <n v="135.41"/>
    <x v="3"/>
    <x v="0"/>
    <x v="7"/>
    <n v="451.15"/>
    <n v="2932.7999999999997"/>
  </r>
  <r>
    <x v="11288"/>
    <x v="0"/>
    <x v="1"/>
    <n v="4222.22"/>
    <n v="0.17"/>
    <n v="8"/>
    <d v="2023-02-14T00:00:00"/>
    <d v="2023-02-18T00:00:00"/>
    <x v="1"/>
    <x v="1"/>
    <n v="942.94"/>
    <x v="1"/>
    <x v="0"/>
    <x v="8"/>
    <n v="3279.28"/>
    <n v="33777.760000000002"/>
  </r>
  <r>
    <x v="11289"/>
    <x v="0"/>
    <x v="2"/>
    <n v="1917.74"/>
    <n v="0.17"/>
    <n v="8"/>
    <d v="2024-11-09T00:00:00"/>
    <d v="2024-11-10T00:00:00"/>
    <x v="0"/>
    <x v="1"/>
    <n v="345.66"/>
    <x v="2"/>
    <x v="1"/>
    <x v="11"/>
    <n v="1572.08"/>
    <n v="15341.92"/>
  </r>
  <r>
    <x v="11290"/>
    <x v="1"/>
    <x v="4"/>
    <n v="1581.11"/>
    <n v="0.26"/>
    <n v="8"/>
    <d v="2023-10-29T00:00:00"/>
    <d v="2023-11-02T00:00:00"/>
    <x v="2"/>
    <x v="0"/>
    <n v="135.12"/>
    <x v="4"/>
    <x v="0"/>
    <x v="2"/>
    <n v="1445.9899999999998"/>
    <n v="12648.88"/>
  </r>
  <r>
    <x v="11291"/>
    <x v="2"/>
    <x v="3"/>
    <n v="2506.87"/>
    <n v="0.36"/>
    <n v="9"/>
    <d v="2023-03-23T00:00:00"/>
    <d v="2023-03-27T00:00:00"/>
    <x v="1"/>
    <x v="0"/>
    <n v="157.71"/>
    <x v="1"/>
    <x v="0"/>
    <x v="0"/>
    <n v="2349.16"/>
    <n v="22561.829999999998"/>
  </r>
  <r>
    <x v="11292"/>
    <x v="3"/>
    <x v="0"/>
    <n v="3201.37"/>
    <n v="0.32"/>
    <n v="6"/>
    <d v="2023-08-14T00:00:00"/>
    <d v="2023-08-17T00:00:00"/>
    <x v="0"/>
    <x v="0"/>
    <n v="186.66"/>
    <x v="0"/>
    <x v="0"/>
    <x v="1"/>
    <n v="3014.71"/>
    <n v="19208.22"/>
  </r>
  <r>
    <x v="11293"/>
    <x v="2"/>
    <x v="3"/>
    <n v="281.8"/>
    <n v="0.28999999999999998"/>
    <n v="2"/>
    <d v="2023-05-08T00:00:00"/>
    <d v="2023-05-12T00:00:00"/>
    <x v="1"/>
    <x v="0"/>
    <n v="76.290000000000006"/>
    <x v="3"/>
    <x v="0"/>
    <x v="5"/>
    <n v="205.51"/>
    <n v="563.6"/>
  </r>
  <r>
    <x v="11294"/>
    <x v="0"/>
    <x v="2"/>
    <n v="4501.12"/>
    <n v="0.15"/>
    <n v="9"/>
    <d v="2024-01-06T00:00:00"/>
    <d v="2024-01-08T00:00:00"/>
    <x v="2"/>
    <x v="0"/>
    <n v="363.79"/>
    <x v="2"/>
    <x v="1"/>
    <x v="6"/>
    <n v="4137.33"/>
    <n v="40510.080000000002"/>
  </r>
  <r>
    <x v="11295"/>
    <x v="2"/>
    <x v="2"/>
    <n v="4796.5600000000004"/>
    <n v="0.42"/>
    <n v="6"/>
    <d v="2023-11-19T00:00:00"/>
    <d v="2023-11-23T00:00:00"/>
    <x v="0"/>
    <x v="0"/>
    <n v="822.93"/>
    <x v="2"/>
    <x v="0"/>
    <x v="11"/>
    <n v="3973.6300000000006"/>
    <n v="28779.360000000001"/>
  </r>
  <r>
    <x v="11296"/>
    <x v="0"/>
    <x v="2"/>
    <n v="2144.8000000000002"/>
    <n v="0.39"/>
    <n v="1"/>
    <d v="2023-07-09T00:00:00"/>
    <d v="2023-07-16T00:00:00"/>
    <x v="1"/>
    <x v="0"/>
    <n v="549.72"/>
    <x v="2"/>
    <x v="0"/>
    <x v="4"/>
    <n v="1595.0800000000002"/>
    <n v="2144.8000000000002"/>
  </r>
  <r>
    <x v="11297"/>
    <x v="1"/>
    <x v="2"/>
    <n v="2121.88"/>
    <n v="0.09"/>
    <n v="5"/>
    <d v="2024-08-02T00:00:00"/>
    <d v="2024-08-04T00:00:00"/>
    <x v="1"/>
    <x v="2"/>
    <n v="350.64"/>
    <x v="2"/>
    <x v="1"/>
    <x v="1"/>
    <n v="1771.2400000000002"/>
    <n v="10609.400000000001"/>
  </r>
  <r>
    <x v="11298"/>
    <x v="1"/>
    <x v="4"/>
    <n v="4404.9399999999996"/>
    <n v="0.33"/>
    <n v="7"/>
    <d v="2024-11-06T00:00:00"/>
    <d v="2024-11-07T00:00:00"/>
    <x v="1"/>
    <x v="1"/>
    <n v="232.6"/>
    <x v="3"/>
    <x v="1"/>
    <x v="11"/>
    <n v="4172.3399999999992"/>
    <n v="30834.579999999998"/>
  </r>
  <r>
    <x v="11299"/>
    <x v="1"/>
    <x v="1"/>
    <n v="2203.63"/>
    <n v="0.45"/>
    <n v="1"/>
    <d v="2023-01-09T00:00:00"/>
    <d v="2023-01-15T00:00:00"/>
    <x v="0"/>
    <x v="2"/>
    <n v="555.35"/>
    <x v="0"/>
    <x v="0"/>
    <x v="6"/>
    <n v="1648.2800000000002"/>
    <n v="2203.63"/>
  </r>
  <r>
    <x v="11300"/>
    <x v="0"/>
    <x v="1"/>
    <n v="4295.33"/>
    <n v="0.22"/>
    <n v="7"/>
    <d v="2023-06-12T00:00:00"/>
    <d v="2023-06-14T00:00:00"/>
    <x v="1"/>
    <x v="0"/>
    <n v="316.27"/>
    <x v="0"/>
    <x v="0"/>
    <x v="9"/>
    <n v="3979.06"/>
    <n v="30067.309999999998"/>
  </r>
  <r>
    <x v="11301"/>
    <x v="2"/>
    <x v="4"/>
    <n v="238.85"/>
    <n v="0.46"/>
    <n v="5"/>
    <d v="2024-12-29T00:00:00"/>
    <d v="2024-12-30T00:00:00"/>
    <x v="2"/>
    <x v="1"/>
    <n v="42.33"/>
    <x v="3"/>
    <x v="1"/>
    <x v="10"/>
    <n v="196.51999999999998"/>
    <n v="1194.25"/>
  </r>
  <r>
    <x v="11302"/>
    <x v="2"/>
    <x v="1"/>
    <n v="2499.29"/>
    <n v="0.01"/>
    <n v="5"/>
    <d v="2023-02-21T00:00:00"/>
    <d v="2023-02-27T00:00:00"/>
    <x v="0"/>
    <x v="0"/>
    <n v="636.82000000000005"/>
    <x v="2"/>
    <x v="0"/>
    <x v="8"/>
    <n v="1862.4699999999998"/>
    <n v="12496.45"/>
  </r>
  <r>
    <x v="11303"/>
    <x v="3"/>
    <x v="2"/>
    <n v="4766.8999999999996"/>
    <n v="0.26"/>
    <n v="2"/>
    <d v="2023-04-28T00:00:00"/>
    <d v="2023-04-30T00:00:00"/>
    <x v="2"/>
    <x v="1"/>
    <n v="917.86"/>
    <x v="5"/>
    <x v="0"/>
    <x v="3"/>
    <n v="3849.0399999999995"/>
    <n v="9533.7999999999993"/>
  </r>
  <r>
    <x v="11304"/>
    <x v="0"/>
    <x v="1"/>
    <n v="1338.74"/>
    <n v="0.13"/>
    <n v="4"/>
    <d v="2023-04-11T00:00:00"/>
    <d v="2023-04-18T00:00:00"/>
    <x v="1"/>
    <x v="1"/>
    <n v="133.54"/>
    <x v="2"/>
    <x v="0"/>
    <x v="3"/>
    <n v="1205.2"/>
    <n v="5354.96"/>
  </r>
  <r>
    <x v="11305"/>
    <x v="3"/>
    <x v="3"/>
    <n v="1404.16"/>
    <n v="0.13"/>
    <n v="9"/>
    <d v="2024-09-15T00:00:00"/>
    <d v="2024-09-17T00:00:00"/>
    <x v="0"/>
    <x v="2"/>
    <n v="114.14"/>
    <x v="1"/>
    <x v="1"/>
    <x v="7"/>
    <n v="1290.02"/>
    <n v="12637.44"/>
  </r>
  <r>
    <x v="11306"/>
    <x v="1"/>
    <x v="1"/>
    <n v="3187.6"/>
    <n v="0.44"/>
    <n v="2"/>
    <d v="2024-02-16T00:00:00"/>
    <d v="2024-02-17T00:00:00"/>
    <x v="0"/>
    <x v="1"/>
    <n v="945.26"/>
    <x v="0"/>
    <x v="1"/>
    <x v="8"/>
    <n v="2242.34"/>
    <n v="6375.2"/>
  </r>
  <r>
    <x v="11307"/>
    <x v="2"/>
    <x v="3"/>
    <n v="4638.34"/>
    <n v="0.16"/>
    <n v="9"/>
    <d v="2024-04-11T00:00:00"/>
    <d v="2024-04-14T00:00:00"/>
    <x v="2"/>
    <x v="2"/>
    <n v="519.73"/>
    <x v="3"/>
    <x v="1"/>
    <x v="3"/>
    <n v="4118.6100000000006"/>
    <n v="41745.06"/>
  </r>
  <r>
    <x v="11308"/>
    <x v="0"/>
    <x v="0"/>
    <n v="1073.8399999999999"/>
    <n v="0.01"/>
    <n v="8"/>
    <d v="2024-10-25T00:00:00"/>
    <d v="2024-10-29T00:00:00"/>
    <x v="1"/>
    <x v="0"/>
    <n v="57.45"/>
    <x v="1"/>
    <x v="1"/>
    <x v="2"/>
    <n v="1016.3899999999999"/>
    <n v="8590.7199999999993"/>
  </r>
  <r>
    <x v="11309"/>
    <x v="3"/>
    <x v="3"/>
    <n v="4616.09"/>
    <n v="0.27"/>
    <n v="4"/>
    <d v="2024-07-24T00:00:00"/>
    <d v="2024-07-26T00:00:00"/>
    <x v="0"/>
    <x v="2"/>
    <n v="660.47"/>
    <x v="1"/>
    <x v="1"/>
    <x v="4"/>
    <n v="3955.62"/>
    <n v="18464.36"/>
  </r>
  <r>
    <x v="11310"/>
    <x v="3"/>
    <x v="3"/>
    <n v="3348.72"/>
    <n v="0.49"/>
    <n v="2"/>
    <d v="2023-02-06T00:00:00"/>
    <d v="2023-02-11T00:00:00"/>
    <x v="1"/>
    <x v="0"/>
    <n v="781.95"/>
    <x v="2"/>
    <x v="0"/>
    <x v="8"/>
    <n v="2566.7699999999995"/>
    <n v="6697.44"/>
  </r>
  <r>
    <x v="11311"/>
    <x v="3"/>
    <x v="2"/>
    <n v="4965.93"/>
    <n v="0.04"/>
    <n v="6"/>
    <d v="2023-04-14T00:00:00"/>
    <d v="2023-04-17T00:00:00"/>
    <x v="1"/>
    <x v="1"/>
    <n v="763.94"/>
    <x v="1"/>
    <x v="0"/>
    <x v="3"/>
    <n v="4201.99"/>
    <n v="29795.58"/>
  </r>
  <r>
    <x v="11312"/>
    <x v="2"/>
    <x v="2"/>
    <n v="3708.65"/>
    <n v="0.14000000000000001"/>
    <n v="7"/>
    <d v="2024-07-03T00:00:00"/>
    <d v="2024-07-10T00:00:00"/>
    <x v="0"/>
    <x v="1"/>
    <n v="332.28"/>
    <x v="3"/>
    <x v="1"/>
    <x v="4"/>
    <n v="3376.37"/>
    <n v="25960.55"/>
  </r>
  <r>
    <x v="11313"/>
    <x v="2"/>
    <x v="2"/>
    <n v="3372.22"/>
    <n v="0.23"/>
    <n v="2"/>
    <d v="2023-01-15T00:00:00"/>
    <d v="2023-01-21T00:00:00"/>
    <x v="1"/>
    <x v="1"/>
    <n v="332.15"/>
    <x v="2"/>
    <x v="0"/>
    <x v="6"/>
    <n v="3040.0699999999997"/>
    <n v="6744.44"/>
  </r>
  <r>
    <x v="11314"/>
    <x v="2"/>
    <x v="3"/>
    <n v="4093.03"/>
    <n v="0.42"/>
    <n v="8"/>
    <d v="2023-05-24T00:00:00"/>
    <d v="2023-05-28T00:00:00"/>
    <x v="0"/>
    <x v="2"/>
    <n v="939.25"/>
    <x v="5"/>
    <x v="0"/>
    <x v="5"/>
    <n v="3153.78"/>
    <n v="32744.240000000002"/>
  </r>
  <r>
    <x v="11315"/>
    <x v="0"/>
    <x v="4"/>
    <n v="958.19"/>
    <n v="0.13"/>
    <n v="9"/>
    <d v="2023-09-07T00:00:00"/>
    <d v="2023-09-10T00:00:00"/>
    <x v="2"/>
    <x v="0"/>
    <n v="271.64999999999998"/>
    <x v="3"/>
    <x v="0"/>
    <x v="7"/>
    <n v="686.54000000000008"/>
    <n v="8623.7100000000009"/>
  </r>
  <r>
    <x v="11316"/>
    <x v="2"/>
    <x v="2"/>
    <n v="4735.33"/>
    <n v="0.17"/>
    <n v="5"/>
    <d v="2024-01-23T00:00:00"/>
    <d v="2024-01-26T00:00:00"/>
    <x v="2"/>
    <x v="0"/>
    <n v="554.05999999999995"/>
    <x v="5"/>
    <x v="1"/>
    <x v="6"/>
    <n v="4181.2700000000004"/>
    <n v="23676.65"/>
  </r>
  <r>
    <x v="11317"/>
    <x v="0"/>
    <x v="2"/>
    <n v="911.42"/>
    <n v="0.19"/>
    <n v="6"/>
    <d v="2023-10-09T00:00:00"/>
    <d v="2023-10-10T00:00:00"/>
    <x v="0"/>
    <x v="1"/>
    <n v="257.19"/>
    <x v="3"/>
    <x v="0"/>
    <x v="2"/>
    <n v="654.23"/>
    <n v="5468.5199999999995"/>
  </r>
  <r>
    <x v="11318"/>
    <x v="3"/>
    <x v="3"/>
    <n v="225.78"/>
    <n v="0.19"/>
    <n v="6"/>
    <d v="2023-10-22T00:00:00"/>
    <d v="2023-10-27T00:00:00"/>
    <x v="0"/>
    <x v="0"/>
    <n v="18.54"/>
    <x v="2"/>
    <x v="0"/>
    <x v="2"/>
    <n v="207.24"/>
    <n v="1354.68"/>
  </r>
  <r>
    <x v="11319"/>
    <x v="3"/>
    <x v="0"/>
    <n v="3519.5"/>
    <n v="0.1"/>
    <n v="2"/>
    <d v="2024-03-16T00:00:00"/>
    <d v="2024-03-23T00:00:00"/>
    <x v="1"/>
    <x v="1"/>
    <n v="257.70999999999998"/>
    <x v="3"/>
    <x v="1"/>
    <x v="0"/>
    <n v="3261.79"/>
    <n v="7039"/>
  </r>
  <r>
    <x v="11320"/>
    <x v="1"/>
    <x v="0"/>
    <n v="1004.52"/>
    <n v="0.46"/>
    <n v="1"/>
    <d v="2024-01-19T00:00:00"/>
    <d v="2024-01-26T00:00:00"/>
    <x v="0"/>
    <x v="2"/>
    <n v="92.96"/>
    <x v="5"/>
    <x v="1"/>
    <x v="6"/>
    <n v="911.56"/>
    <n v="1004.52"/>
  </r>
  <r>
    <x v="11321"/>
    <x v="2"/>
    <x v="1"/>
    <n v="3817.89"/>
    <n v="0.4"/>
    <n v="5"/>
    <d v="2023-02-16T00:00:00"/>
    <d v="2023-02-20T00:00:00"/>
    <x v="2"/>
    <x v="1"/>
    <n v="565.39"/>
    <x v="0"/>
    <x v="0"/>
    <x v="8"/>
    <n v="3252.5"/>
    <n v="19089.45"/>
  </r>
  <r>
    <x v="11322"/>
    <x v="3"/>
    <x v="0"/>
    <n v="3995.69"/>
    <n v="0.49"/>
    <n v="6"/>
    <d v="2024-04-18T00:00:00"/>
    <d v="2024-04-25T00:00:00"/>
    <x v="1"/>
    <x v="1"/>
    <n v="734.39"/>
    <x v="5"/>
    <x v="1"/>
    <x v="3"/>
    <n v="3261.3"/>
    <n v="23974.14"/>
  </r>
  <r>
    <x v="11323"/>
    <x v="2"/>
    <x v="2"/>
    <n v="1259.83"/>
    <n v="0.19"/>
    <n v="1"/>
    <d v="2024-08-26T00:00:00"/>
    <d v="2024-09-02T00:00:00"/>
    <x v="2"/>
    <x v="0"/>
    <n v="135.33000000000001"/>
    <x v="2"/>
    <x v="1"/>
    <x v="1"/>
    <n v="1124.5"/>
    <n v="1259.83"/>
  </r>
  <r>
    <x v="11324"/>
    <x v="0"/>
    <x v="4"/>
    <n v="524.92999999999995"/>
    <n v="0.02"/>
    <n v="8"/>
    <d v="2024-11-19T00:00:00"/>
    <d v="2024-11-22T00:00:00"/>
    <x v="2"/>
    <x v="2"/>
    <n v="37"/>
    <x v="0"/>
    <x v="1"/>
    <x v="11"/>
    <n v="487.92999999999995"/>
    <n v="4199.4399999999996"/>
  </r>
  <r>
    <x v="11325"/>
    <x v="3"/>
    <x v="1"/>
    <n v="2554.02"/>
    <n v="0.06"/>
    <n v="5"/>
    <d v="2023-06-14T00:00:00"/>
    <d v="2023-06-15T00:00:00"/>
    <x v="2"/>
    <x v="2"/>
    <n v="597.54999999999995"/>
    <x v="0"/>
    <x v="0"/>
    <x v="9"/>
    <n v="1956.47"/>
    <n v="12770.1"/>
  </r>
  <r>
    <x v="11326"/>
    <x v="2"/>
    <x v="4"/>
    <n v="4462.07"/>
    <n v="0.18"/>
    <n v="5"/>
    <d v="2023-02-07T00:00:00"/>
    <d v="2023-02-11T00:00:00"/>
    <x v="1"/>
    <x v="2"/>
    <n v="549.96"/>
    <x v="5"/>
    <x v="0"/>
    <x v="8"/>
    <n v="3912.1099999999997"/>
    <n v="22310.35"/>
  </r>
  <r>
    <x v="11327"/>
    <x v="3"/>
    <x v="4"/>
    <n v="4251.7299999999996"/>
    <n v="0.46"/>
    <n v="8"/>
    <d v="2024-09-03T00:00:00"/>
    <d v="2024-09-04T00:00:00"/>
    <x v="2"/>
    <x v="1"/>
    <n v="793.21"/>
    <x v="0"/>
    <x v="1"/>
    <x v="7"/>
    <n v="3458.5199999999995"/>
    <n v="34013.839999999997"/>
  </r>
  <r>
    <x v="11328"/>
    <x v="3"/>
    <x v="2"/>
    <n v="673.7"/>
    <n v="0.49"/>
    <n v="8"/>
    <d v="2023-03-03T00:00:00"/>
    <d v="2023-03-07T00:00:00"/>
    <x v="2"/>
    <x v="0"/>
    <n v="162.44999999999999"/>
    <x v="2"/>
    <x v="0"/>
    <x v="0"/>
    <n v="511.25000000000006"/>
    <n v="5389.6"/>
  </r>
  <r>
    <x v="11329"/>
    <x v="2"/>
    <x v="3"/>
    <n v="4827.4399999999996"/>
    <n v="0.41"/>
    <n v="9"/>
    <d v="2024-07-26T00:00:00"/>
    <d v="2024-07-29T00:00:00"/>
    <x v="2"/>
    <x v="2"/>
    <n v="368.56"/>
    <x v="3"/>
    <x v="1"/>
    <x v="4"/>
    <n v="4458.8799999999992"/>
    <n v="43446.96"/>
  </r>
  <r>
    <x v="11330"/>
    <x v="3"/>
    <x v="3"/>
    <n v="1393.35"/>
    <n v="0.12"/>
    <n v="4"/>
    <d v="2024-12-14T00:00:00"/>
    <d v="2024-12-16T00:00:00"/>
    <x v="0"/>
    <x v="1"/>
    <n v="248.36"/>
    <x v="5"/>
    <x v="1"/>
    <x v="10"/>
    <n v="1144.9899999999998"/>
    <n v="5573.4"/>
  </r>
  <r>
    <x v="11331"/>
    <x v="3"/>
    <x v="3"/>
    <n v="1812.02"/>
    <n v="0.33"/>
    <n v="3"/>
    <d v="2023-04-28T00:00:00"/>
    <d v="2023-05-04T00:00:00"/>
    <x v="2"/>
    <x v="1"/>
    <n v="468.68"/>
    <x v="2"/>
    <x v="0"/>
    <x v="3"/>
    <n v="1343.34"/>
    <n v="5436.0599999999995"/>
  </r>
  <r>
    <x v="11332"/>
    <x v="3"/>
    <x v="0"/>
    <n v="830.35"/>
    <n v="0.3"/>
    <n v="2"/>
    <d v="2024-04-25T00:00:00"/>
    <d v="2024-05-01T00:00:00"/>
    <x v="1"/>
    <x v="0"/>
    <n v="116.15"/>
    <x v="1"/>
    <x v="1"/>
    <x v="3"/>
    <n v="714.2"/>
    <n v="1660.7"/>
  </r>
  <r>
    <x v="11333"/>
    <x v="3"/>
    <x v="3"/>
    <n v="1951.23"/>
    <n v="0.41"/>
    <n v="1"/>
    <d v="2023-01-08T00:00:00"/>
    <d v="2023-01-13T00:00:00"/>
    <x v="0"/>
    <x v="1"/>
    <n v="356.71"/>
    <x v="2"/>
    <x v="0"/>
    <x v="6"/>
    <n v="1594.52"/>
    <n v="1951.23"/>
  </r>
  <r>
    <x v="11334"/>
    <x v="0"/>
    <x v="2"/>
    <n v="3214.64"/>
    <n v="0.25"/>
    <n v="5"/>
    <d v="2023-04-16T00:00:00"/>
    <d v="2023-04-23T00:00:00"/>
    <x v="2"/>
    <x v="1"/>
    <n v="916.05"/>
    <x v="1"/>
    <x v="0"/>
    <x v="3"/>
    <n v="2298.59"/>
    <n v="16073.199999999999"/>
  </r>
  <r>
    <x v="11335"/>
    <x v="3"/>
    <x v="0"/>
    <n v="2579.7800000000002"/>
    <n v="0.16"/>
    <n v="6"/>
    <d v="2023-10-19T00:00:00"/>
    <d v="2023-10-25T00:00:00"/>
    <x v="0"/>
    <x v="0"/>
    <n v="609.07000000000005"/>
    <x v="3"/>
    <x v="0"/>
    <x v="2"/>
    <n v="1970.71"/>
    <n v="15478.68"/>
  </r>
  <r>
    <x v="11336"/>
    <x v="1"/>
    <x v="3"/>
    <n v="4154.9399999999996"/>
    <n v="0.01"/>
    <n v="8"/>
    <d v="2024-07-21T00:00:00"/>
    <d v="2024-07-23T00:00:00"/>
    <x v="1"/>
    <x v="1"/>
    <n v="614.03"/>
    <x v="1"/>
    <x v="1"/>
    <x v="4"/>
    <n v="3540.91"/>
    <n v="33239.519999999997"/>
  </r>
  <r>
    <x v="11337"/>
    <x v="3"/>
    <x v="4"/>
    <n v="3242.37"/>
    <n v="0.4"/>
    <n v="6"/>
    <d v="2024-07-10T00:00:00"/>
    <d v="2024-07-12T00:00:00"/>
    <x v="0"/>
    <x v="1"/>
    <n v="279.39999999999998"/>
    <x v="5"/>
    <x v="1"/>
    <x v="4"/>
    <n v="2962.97"/>
    <n v="19454.22"/>
  </r>
  <r>
    <x v="11338"/>
    <x v="2"/>
    <x v="2"/>
    <n v="1391.37"/>
    <n v="0.27"/>
    <n v="2"/>
    <d v="2024-06-15T00:00:00"/>
    <d v="2024-06-18T00:00:00"/>
    <x v="1"/>
    <x v="1"/>
    <n v="164.29"/>
    <x v="3"/>
    <x v="1"/>
    <x v="9"/>
    <n v="1227.08"/>
    <n v="2782.74"/>
  </r>
  <r>
    <x v="11339"/>
    <x v="1"/>
    <x v="2"/>
    <n v="2831.45"/>
    <n v="0.27"/>
    <n v="8"/>
    <d v="2023-07-02T00:00:00"/>
    <d v="2023-07-09T00:00:00"/>
    <x v="2"/>
    <x v="2"/>
    <n v="533.19000000000005"/>
    <x v="3"/>
    <x v="0"/>
    <x v="4"/>
    <n v="2298.2599999999998"/>
    <n v="22651.599999999999"/>
  </r>
  <r>
    <x v="11340"/>
    <x v="0"/>
    <x v="1"/>
    <n v="414.54"/>
    <n v="0.48"/>
    <n v="5"/>
    <d v="2024-09-05T00:00:00"/>
    <d v="2024-09-06T00:00:00"/>
    <x v="0"/>
    <x v="2"/>
    <n v="37.979999999999997"/>
    <x v="5"/>
    <x v="1"/>
    <x v="7"/>
    <n v="376.56"/>
    <n v="2072.7000000000003"/>
  </r>
  <r>
    <x v="11341"/>
    <x v="1"/>
    <x v="2"/>
    <n v="2945.87"/>
    <n v="0.24"/>
    <n v="3"/>
    <d v="2023-12-14T00:00:00"/>
    <d v="2023-12-21T00:00:00"/>
    <x v="0"/>
    <x v="1"/>
    <n v="409.71"/>
    <x v="4"/>
    <x v="0"/>
    <x v="10"/>
    <n v="2536.16"/>
    <n v="8837.61"/>
  </r>
  <r>
    <x v="11342"/>
    <x v="1"/>
    <x v="4"/>
    <n v="2009.35"/>
    <n v="0.16"/>
    <n v="6"/>
    <d v="2023-10-15T00:00:00"/>
    <d v="2023-10-20T00:00:00"/>
    <x v="1"/>
    <x v="1"/>
    <n v="428.56"/>
    <x v="0"/>
    <x v="0"/>
    <x v="2"/>
    <n v="1580.79"/>
    <n v="12056.099999999999"/>
  </r>
  <r>
    <x v="11343"/>
    <x v="1"/>
    <x v="2"/>
    <n v="582.15"/>
    <n v="0.17"/>
    <n v="6"/>
    <d v="2023-07-23T00:00:00"/>
    <d v="2023-07-25T00:00:00"/>
    <x v="2"/>
    <x v="1"/>
    <n v="164.68"/>
    <x v="4"/>
    <x v="0"/>
    <x v="4"/>
    <n v="417.46999999999997"/>
    <n v="3492.8999999999996"/>
  </r>
  <r>
    <x v="11344"/>
    <x v="2"/>
    <x v="1"/>
    <n v="1606.57"/>
    <n v="0.01"/>
    <n v="3"/>
    <d v="2024-12-13T00:00:00"/>
    <d v="2024-12-14T00:00:00"/>
    <x v="1"/>
    <x v="0"/>
    <n v="170.69"/>
    <x v="5"/>
    <x v="1"/>
    <x v="10"/>
    <n v="1435.8799999999999"/>
    <n v="4819.71"/>
  </r>
  <r>
    <x v="11345"/>
    <x v="2"/>
    <x v="2"/>
    <n v="4500.63"/>
    <n v="0.06"/>
    <n v="7"/>
    <d v="2023-02-12T00:00:00"/>
    <d v="2023-02-17T00:00:00"/>
    <x v="0"/>
    <x v="2"/>
    <n v="510.91"/>
    <x v="4"/>
    <x v="0"/>
    <x v="8"/>
    <n v="3989.7200000000003"/>
    <n v="31504.41"/>
  </r>
  <r>
    <x v="11346"/>
    <x v="2"/>
    <x v="2"/>
    <n v="2971.59"/>
    <n v="0.02"/>
    <n v="7"/>
    <d v="2023-12-01T00:00:00"/>
    <d v="2023-12-04T00:00:00"/>
    <x v="1"/>
    <x v="1"/>
    <n v="657.8"/>
    <x v="5"/>
    <x v="0"/>
    <x v="10"/>
    <n v="2313.79"/>
    <n v="20801.13"/>
  </r>
  <r>
    <x v="11347"/>
    <x v="0"/>
    <x v="1"/>
    <n v="4526"/>
    <n v="0.12"/>
    <n v="7"/>
    <d v="2024-02-01T00:00:00"/>
    <d v="2024-02-07T00:00:00"/>
    <x v="1"/>
    <x v="0"/>
    <n v="362.55"/>
    <x v="4"/>
    <x v="1"/>
    <x v="8"/>
    <n v="4163.45"/>
    <n v="31682"/>
  </r>
  <r>
    <x v="11348"/>
    <x v="2"/>
    <x v="2"/>
    <n v="2112.94"/>
    <n v="0.03"/>
    <n v="8"/>
    <d v="2023-01-02T00:00:00"/>
    <d v="2023-01-07T00:00:00"/>
    <x v="2"/>
    <x v="0"/>
    <n v="192.82"/>
    <x v="4"/>
    <x v="0"/>
    <x v="6"/>
    <n v="1920.1200000000001"/>
    <n v="16903.52"/>
  </r>
  <r>
    <x v="11349"/>
    <x v="2"/>
    <x v="0"/>
    <n v="4896.6499999999996"/>
    <n v="0.17"/>
    <n v="7"/>
    <d v="2023-07-31T00:00:00"/>
    <d v="2023-08-06T00:00:00"/>
    <x v="0"/>
    <x v="1"/>
    <n v="458.66"/>
    <x v="2"/>
    <x v="0"/>
    <x v="4"/>
    <n v="4437.99"/>
    <n v="34276.549999999996"/>
  </r>
  <r>
    <x v="11350"/>
    <x v="1"/>
    <x v="2"/>
    <n v="1864.09"/>
    <n v="0.06"/>
    <n v="4"/>
    <d v="2024-11-12T00:00:00"/>
    <d v="2024-11-16T00:00:00"/>
    <x v="1"/>
    <x v="2"/>
    <n v="396.44"/>
    <x v="0"/>
    <x v="1"/>
    <x v="11"/>
    <n v="1467.6499999999999"/>
    <n v="7456.36"/>
  </r>
  <r>
    <x v="11351"/>
    <x v="2"/>
    <x v="3"/>
    <n v="3808.34"/>
    <n v="0.46"/>
    <n v="5"/>
    <d v="2023-05-23T00:00:00"/>
    <d v="2023-05-29T00:00:00"/>
    <x v="2"/>
    <x v="0"/>
    <n v="634.96"/>
    <x v="1"/>
    <x v="0"/>
    <x v="5"/>
    <n v="3173.38"/>
    <n v="19041.7"/>
  </r>
  <r>
    <x v="11352"/>
    <x v="3"/>
    <x v="3"/>
    <n v="1596.48"/>
    <n v="0.47"/>
    <n v="4"/>
    <d v="2023-04-03T00:00:00"/>
    <d v="2023-04-06T00:00:00"/>
    <x v="0"/>
    <x v="1"/>
    <n v="128.66999999999999"/>
    <x v="1"/>
    <x v="0"/>
    <x v="3"/>
    <n v="1467.81"/>
    <n v="6385.92"/>
  </r>
  <r>
    <x v="11353"/>
    <x v="2"/>
    <x v="0"/>
    <n v="619.35"/>
    <n v="0.3"/>
    <n v="2"/>
    <d v="2023-05-02T00:00:00"/>
    <d v="2023-05-04T00:00:00"/>
    <x v="2"/>
    <x v="1"/>
    <n v="73.239999999999995"/>
    <x v="3"/>
    <x v="0"/>
    <x v="5"/>
    <n v="546.11"/>
    <n v="1238.7"/>
  </r>
  <r>
    <x v="11354"/>
    <x v="0"/>
    <x v="2"/>
    <n v="4181.9799999999996"/>
    <n v="0.4"/>
    <n v="7"/>
    <d v="2024-12-25T00:00:00"/>
    <d v="2024-12-29T00:00:00"/>
    <x v="2"/>
    <x v="2"/>
    <n v="690.95"/>
    <x v="2"/>
    <x v="1"/>
    <x v="10"/>
    <n v="3491.0299999999997"/>
    <n v="29273.859999999997"/>
  </r>
  <r>
    <x v="11355"/>
    <x v="0"/>
    <x v="4"/>
    <n v="3836.65"/>
    <n v="0.34"/>
    <n v="3"/>
    <d v="2024-01-29T00:00:00"/>
    <d v="2024-01-30T00:00:00"/>
    <x v="2"/>
    <x v="2"/>
    <n v="488.67"/>
    <x v="5"/>
    <x v="1"/>
    <x v="6"/>
    <n v="3347.98"/>
    <n v="11509.95"/>
  </r>
  <r>
    <x v="11356"/>
    <x v="3"/>
    <x v="2"/>
    <n v="4121.08"/>
    <n v="0.41"/>
    <n v="1"/>
    <d v="2024-03-15T00:00:00"/>
    <d v="2024-03-17T00:00:00"/>
    <x v="0"/>
    <x v="1"/>
    <n v="635.05999999999995"/>
    <x v="5"/>
    <x v="1"/>
    <x v="0"/>
    <n v="3486.02"/>
    <n v="4121.08"/>
  </r>
  <r>
    <x v="11357"/>
    <x v="0"/>
    <x v="3"/>
    <n v="1568.5"/>
    <n v="0.32"/>
    <n v="1"/>
    <d v="2023-09-13T00:00:00"/>
    <d v="2023-09-17T00:00:00"/>
    <x v="0"/>
    <x v="0"/>
    <n v="438"/>
    <x v="3"/>
    <x v="0"/>
    <x v="7"/>
    <n v="1130.5"/>
    <n v="1568.5"/>
  </r>
  <r>
    <x v="11358"/>
    <x v="0"/>
    <x v="1"/>
    <n v="3547.94"/>
    <n v="0.22"/>
    <n v="9"/>
    <d v="2023-09-07T00:00:00"/>
    <d v="2023-09-13T00:00:00"/>
    <x v="2"/>
    <x v="2"/>
    <n v="1033.73"/>
    <x v="2"/>
    <x v="0"/>
    <x v="7"/>
    <n v="2514.21"/>
    <n v="31931.46"/>
  </r>
  <r>
    <x v="11359"/>
    <x v="1"/>
    <x v="0"/>
    <n v="1177.6199999999999"/>
    <n v="0.44"/>
    <n v="3"/>
    <d v="2024-09-08T00:00:00"/>
    <d v="2024-09-14T00:00:00"/>
    <x v="0"/>
    <x v="1"/>
    <n v="350.96"/>
    <x v="2"/>
    <x v="1"/>
    <x v="7"/>
    <n v="826.65999999999985"/>
    <n v="3532.8599999999997"/>
  </r>
  <r>
    <x v="11360"/>
    <x v="3"/>
    <x v="1"/>
    <n v="155.43"/>
    <n v="0.22"/>
    <n v="7"/>
    <d v="2023-08-18T00:00:00"/>
    <d v="2023-08-21T00:00:00"/>
    <x v="2"/>
    <x v="2"/>
    <n v="8.7899999999999991"/>
    <x v="0"/>
    <x v="0"/>
    <x v="1"/>
    <n v="146.64000000000001"/>
    <n v="1088.01"/>
  </r>
  <r>
    <x v="11361"/>
    <x v="1"/>
    <x v="4"/>
    <n v="4345.8"/>
    <n v="0.2"/>
    <n v="9"/>
    <d v="2024-04-13T00:00:00"/>
    <d v="2024-04-17T00:00:00"/>
    <x v="2"/>
    <x v="0"/>
    <n v="993.72"/>
    <x v="1"/>
    <x v="1"/>
    <x v="3"/>
    <n v="3352.08"/>
    <n v="39112.200000000004"/>
  </r>
  <r>
    <x v="11362"/>
    <x v="1"/>
    <x v="2"/>
    <n v="2665.27"/>
    <n v="0.31"/>
    <n v="7"/>
    <d v="2024-05-06T00:00:00"/>
    <d v="2024-05-13T00:00:00"/>
    <x v="1"/>
    <x v="2"/>
    <n v="756.33"/>
    <x v="2"/>
    <x v="1"/>
    <x v="5"/>
    <n v="1908.94"/>
    <n v="18656.89"/>
  </r>
  <r>
    <x v="11363"/>
    <x v="2"/>
    <x v="4"/>
    <n v="4919.8999999999996"/>
    <n v="0.47"/>
    <n v="8"/>
    <d v="2024-04-09T00:00:00"/>
    <d v="2024-04-13T00:00:00"/>
    <x v="0"/>
    <x v="0"/>
    <n v="1358.03"/>
    <x v="2"/>
    <x v="1"/>
    <x v="3"/>
    <n v="3561.87"/>
    <n v="39359.199999999997"/>
  </r>
  <r>
    <x v="11364"/>
    <x v="3"/>
    <x v="1"/>
    <n v="1986.67"/>
    <n v="0.22"/>
    <n v="6"/>
    <d v="2024-01-09T00:00:00"/>
    <d v="2024-01-15T00:00:00"/>
    <x v="2"/>
    <x v="0"/>
    <n v="111.65"/>
    <x v="5"/>
    <x v="1"/>
    <x v="6"/>
    <n v="1875.02"/>
    <n v="11920.02"/>
  </r>
  <r>
    <x v="11365"/>
    <x v="2"/>
    <x v="2"/>
    <n v="4788.68"/>
    <n v="0.28999999999999998"/>
    <n v="3"/>
    <d v="2023-04-18T00:00:00"/>
    <d v="2023-04-24T00:00:00"/>
    <x v="2"/>
    <x v="1"/>
    <n v="1205.82"/>
    <x v="0"/>
    <x v="0"/>
    <x v="3"/>
    <n v="3582.8600000000006"/>
    <n v="14366.04"/>
  </r>
  <r>
    <x v="11366"/>
    <x v="2"/>
    <x v="4"/>
    <n v="3113.78"/>
    <n v="0.25"/>
    <n v="1"/>
    <d v="2023-03-03T00:00:00"/>
    <d v="2023-03-05T00:00:00"/>
    <x v="1"/>
    <x v="1"/>
    <n v="512.9"/>
    <x v="0"/>
    <x v="0"/>
    <x v="0"/>
    <n v="2600.88"/>
    <n v="3113.78"/>
  </r>
  <r>
    <x v="11367"/>
    <x v="1"/>
    <x v="3"/>
    <n v="2609.8000000000002"/>
    <n v="0.45"/>
    <n v="8"/>
    <d v="2023-02-26T00:00:00"/>
    <d v="2023-03-04T00:00:00"/>
    <x v="1"/>
    <x v="0"/>
    <n v="685.19"/>
    <x v="2"/>
    <x v="0"/>
    <x v="8"/>
    <n v="1924.6100000000001"/>
    <n v="20878.400000000001"/>
  </r>
  <r>
    <x v="11368"/>
    <x v="0"/>
    <x v="3"/>
    <n v="1583.77"/>
    <n v="0.34"/>
    <n v="6"/>
    <d v="2023-05-12T00:00:00"/>
    <d v="2023-05-16T00:00:00"/>
    <x v="2"/>
    <x v="1"/>
    <n v="362.51"/>
    <x v="1"/>
    <x v="0"/>
    <x v="5"/>
    <n v="1221.26"/>
    <n v="9502.619999999999"/>
  </r>
  <r>
    <x v="11369"/>
    <x v="3"/>
    <x v="0"/>
    <n v="4143.8500000000004"/>
    <n v="0.21"/>
    <n v="2"/>
    <d v="2023-03-19T00:00:00"/>
    <d v="2023-03-24T00:00:00"/>
    <x v="2"/>
    <x v="0"/>
    <n v="663.1"/>
    <x v="2"/>
    <x v="0"/>
    <x v="0"/>
    <n v="3480.7500000000005"/>
    <n v="8287.7000000000007"/>
  </r>
  <r>
    <x v="11370"/>
    <x v="0"/>
    <x v="3"/>
    <n v="4161.09"/>
    <n v="0.3"/>
    <n v="8"/>
    <d v="2024-02-22T00:00:00"/>
    <d v="2024-02-28T00:00:00"/>
    <x v="1"/>
    <x v="1"/>
    <n v="515.33000000000004"/>
    <x v="3"/>
    <x v="1"/>
    <x v="8"/>
    <n v="3645.76"/>
    <n v="33288.720000000001"/>
  </r>
  <r>
    <x v="11371"/>
    <x v="1"/>
    <x v="3"/>
    <n v="2142.9499999999998"/>
    <n v="0.08"/>
    <n v="4"/>
    <d v="2023-06-11T00:00:00"/>
    <d v="2023-06-13T00:00:00"/>
    <x v="1"/>
    <x v="0"/>
    <n v="107.6"/>
    <x v="2"/>
    <x v="0"/>
    <x v="9"/>
    <n v="2035.35"/>
    <n v="8571.7999999999993"/>
  </r>
  <r>
    <x v="11372"/>
    <x v="1"/>
    <x v="1"/>
    <n v="3663.74"/>
    <n v="0.17"/>
    <n v="9"/>
    <d v="2024-06-30T00:00:00"/>
    <d v="2024-07-05T00:00:00"/>
    <x v="0"/>
    <x v="0"/>
    <n v="678.03"/>
    <x v="1"/>
    <x v="1"/>
    <x v="9"/>
    <n v="2985.71"/>
    <n v="32973.659999999996"/>
  </r>
  <r>
    <x v="11373"/>
    <x v="1"/>
    <x v="3"/>
    <n v="2291.4699999999998"/>
    <n v="0.37"/>
    <n v="9"/>
    <d v="2024-06-10T00:00:00"/>
    <d v="2024-06-14T00:00:00"/>
    <x v="1"/>
    <x v="1"/>
    <n v="343.19"/>
    <x v="4"/>
    <x v="1"/>
    <x v="9"/>
    <n v="1948.2799999999997"/>
    <n v="20623.23"/>
  </r>
  <r>
    <x v="11374"/>
    <x v="1"/>
    <x v="3"/>
    <n v="3724.33"/>
    <n v="0.28000000000000003"/>
    <n v="9"/>
    <d v="2023-01-20T00:00:00"/>
    <d v="2023-01-26T00:00:00"/>
    <x v="0"/>
    <x v="1"/>
    <n v="502.14"/>
    <x v="1"/>
    <x v="0"/>
    <x v="6"/>
    <n v="3222.19"/>
    <n v="33518.97"/>
  </r>
  <r>
    <x v="11375"/>
    <x v="1"/>
    <x v="1"/>
    <n v="4971.53"/>
    <n v="0.16"/>
    <n v="4"/>
    <d v="2024-04-20T00:00:00"/>
    <d v="2024-04-27T00:00:00"/>
    <x v="1"/>
    <x v="1"/>
    <n v="830.62"/>
    <x v="5"/>
    <x v="1"/>
    <x v="3"/>
    <n v="4140.91"/>
    <n v="19886.12"/>
  </r>
  <r>
    <x v="11376"/>
    <x v="1"/>
    <x v="3"/>
    <n v="1386.23"/>
    <n v="0.18"/>
    <n v="6"/>
    <d v="2023-02-07T00:00:00"/>
    <d v="2023-02-12T00:00:00"/>
    <x v="2"/>
    <x v="2"/>
    <n v="234.36"/>
    <x v="4"/>
    <x v="0"/>
    <x v="8"/>
    <n v="1151.8699999999999"/>
    <n v="8317.380000000001"/>
  </r>
  <r>
    <x v="11377"/>
    <x v="0"/>
    <x v="3"/>
    <n v="3206.86"/>
    <n v="0.4"/>
    <n v="4"/>
    <d v="2024-10-22T00:00:00"/>
    <d v="2024-10-29T00:00:00"/>
    <x v="0"/>
    <x v="1"/>
    <n v="622.45000000000005"/>
    <x v="1"/>
    <x v="1"/>
    <x v="2"/>
    <n v="2584.41"/>
    <n v="12827.44"/>
  </r>
  <r>
    <x v="11378"/>
    <x v="2"/>
    <x v="0"/>
    <n v="1961.4"/>
    <n v="0.27"/>
    <n v="5"/>
    <d v="2023-08-04T00:00:00"/>
    <d v="2023-08-07T00:00:00"/>
    <x v="0"/>
    <x v="0"/>
    <n v="420.94"/>
    <x v="0"/>
    <x v="0"/>
    <x v="1"/>
    <n v="1540.46"/>
    <n v="9807"/>
  </r>
  <r>
    <x v="11379"/>
    <x v="0"/>
    <x v="3"/>
    <n v="2787.02"/>
    <n v="0.12"/>
    <n v="7"/>
    <d v="2023-01-10T00:00:00"/>
    <d v="2023-01-16T00:00:00"/>
    <x v="2"/>
    <x v="1"/>
    <n v="253.34"/>
    <x v="5"/>
    <x v="0"/>
    <x v="6"/>
    <n v="2533.6799999999998"/>
    <n v="19509.14"/>
  </r>
  <r>
    <x v="11380"/>
    <x v="3"/>
    <x v="3"/>
    <n v="4383.32"/>
    <n v="0.15"/>
    <n v="7"/>
    <d v="2023-04-10T00:00:00"/>
    <d v="2023-04-13T00:00:00"/>
    <x v="2"/>
    <x v="0"/>
    <n v="462.49"/>
    <x v="4"/>
    <x v="0"/>
    <x v="3"/>
    <n v="3920.83"/>
    <n v="30683.239999999998"/>
  </r>
  <r>
    <x v="11381"/>
    <x v="0"/>
    <x v="0"/>
    <n v="1803.12"/>
    <n v="0.23"/>
    <n v="6"/>
    <d v="2024-03-13T00:00:00"/>
    <d v="2024-03-17T00:00:00"/>
    <x v="1"/>
    <x v="1"/>
    <n v="296.07"/>
    <x v="2"/>
    <x v="1"/>
    <x v="0"/>
    <n v="1507.05"/>
    <n v="10818.72"/>
  </r>
  <r>
    <x v="11382"/>
    <x v="1"/>
    <x v="1"/>
    <n v="454.7"/>
    <n v="0.38"/>
    <n v="4"/>
    <d v="2024-01-28T00:00:00"/>
    <d v="2024-02-02T00:00:00"/>
    <x v="0"/>
    <x v="0"/>
    <n v="52.95"/>
    <x v="4"/>
    <x v="1"/>
    <x v="6"/>
    <n v="401.75"/>
    <n v="1818.8"/>
  </r>
  <r>
    <x v="11383"/>
    <x v="0"/>
    <x v="3"/>
    <n v="4014.79"/>
    <n v="0.5"/>
    <n v="5"/>
    <d v="2024-12-26T00:00:00"/>
    <d v="2024-12-30T00:00:00"/>
    <x v="2"/>
    <x v="0"/>
    <n v="998.41"/>
    <x v="4"/>
    <x v="1"/>
    <x v="10"/>
    <n v="3016.38"/>
    <n v="20073.95"/>
  </r>
  <r>
    <x v="11384"/>
    <x v="2"/>
    <x v="4"/>
    <n v="2819.62"/>
    <n v="0.09"/>
    <n v="5"/>
    <d v="2023-04-11T00:00:00"/>
    <d v="2023-04-14T00:00:00"/>
    <x v="0"/>
    <x v="2"/>
    <n v="480.2"/>
    <x v="2"/>
    <x v="0"/>
    <x v="3"/>
    <n v="2339.42"/>
    <n v="14098.099999999999"/>
  </r>
  <r>
    <x v="11385"/>
    <x v="3"/>
    <x v="1"/>
    <n v="2302.06"/>
    <n v="0.38"/>
    <n v="9"/>
    <d v="2023-12-29T00:00:00"/>
    <d v="2024-01-03T00:00:00"/>
    <x v="0"/>
    <x v="2"/>
    <n v="423.21"/>
    <x v="1"/>
    <x v="0"/>
    <x v="10"/>
    <n v="1878.85"/>
    <n v="20718.54"/>
  </r>
  <r>
    <x v="11386"/>
    <x v="0"/>
    <x v="1"/>
    <n v="998.33"/>
    <n v="0.31"/>
    <n v="6"/>
    <d v="2023-10-07T00:00:00"/>
    <d v="2023-10-10T00:00:00"/>
    <x v="1"/>
    <x v="0"/>
    <n v="189.88"/>
    <x v="1"/>
    <x v="0"/>
    <x v="2"/>
    <n v="808.45"/>
    <n v="5989.9800000000005"/>
  </r>
  <r>
    <x v="11387"/>
    <x v="2"/>
    <x v="3"/>
    <n v="554.98"/>
    <n v="0.27"/>
    <n v="4"/>
    <d v="2023-01-04T00:00:00"/>
    <d v="2023-01-09T00:00:00"/>
    <x v="0"/>
    <x v="0"/>
    <n v="128.5"/>
    <x v="5"/>
    <x v="0"/>
    <x v="6"/>
    <n v="426.48"/>
    <n v="2219.92"/>
  </r>
  <r>
    <x v="11388"/>
    <x v="0"/>
    <x v="0"/>
    <n v="1465.8"/>
    <n v="0.48"/>
    <n v="6"/>
    <d v="2024-09-21T00:00:00"/>
    <d v="2024-09-27T00:00:00"/>
    <x v="1"/>
    <x v="0"/>
    <n v="332.1"/>
    <x v="3"/>
    <x v="1"/>
    <x v="7"/>
    <n v="1133.6999999999998"/>
    <n v="8794.7999999999993"/>
  </r>
  <r>
    <x v="11389"/>
    <x v="3"/>
    <x v="1"/>
    <n v="3622.63"/>
    <n v="0.16"/>
    <n v="7"/>
    <d v="2023-05-31T00:00:00"/>
    <d v="2023-06-02T00:00:00"/>
    <x v="0"/>
    <x v="1"/>
    <n v="803.64"/>
    <x v="1"/>
    <x v="0"/>
    <x v="5"/>
    <n v="2818.9900000000002"/>
    <n v="25358.41"/>
  </r>
  <r>
    <x v="11390"/>
    <x v="0"/>
    <x v="0"/>
    <n v="2117.6799999999998"/>
    <n v="0.09"/>
    <n v="7"/>
    <d v="2023-02-11T00:00:00"/>
    <d v="2023-02-15T00:00:00"/>
    <x v="0"/>
    <x v="1"/>
    <n v="149.06"/>
    <x v="2"/>
    <x v="0"/>
    <x v="8"/>
    <n v="1968.62"/>
    <n v="14823.759999999998"/>
  </r>
  <r>
    <x v="11391"/>
    <x v="1"/>
    <x v="4"/>
    <n v="2894.12"/>
    <n v="0.44"/>
    <n v="3"/>
    <d v="2024-01-11T00:00:00"/>
    <d v="2024-01-18T00:00:00"/>
    <x v="0"/>
    <x v="1"/>
    <n v="688.53"/>
    <x v="2"/>
    <x v="1"/>
    <x v="6"/>
    <n v="2205.59"/>
    <n v="8682.36"/>
  </r>
  <r>
    <x v="11392"/>
    <x v="0"/>
    <x v="0"/>
    <n v="502.02"/>
    <n v="0.03"/>
    <n v="6"/>
    <d v="2024-09-20T00:00:00"/>
    <d v="2024-09-27T00:00:00"/>
    <x v="1"/>
    <x v="0"/>
    <n v="124.36"/>
    <x v="5"/>
    <x v="1"/>
    <x v="7"/>
    <n v="377.65999999999997"/>
    <n v="3012.12"/>
  </r>
  <r>
    <x v="11393"/>
    <x v="2"/>
    <x v="2"/>
    <n v="703.89"/>
    <n v="0.41"/>
    <n v="7"/>
    <d v="2023-01-19T00:00:00"/>
    <d v="2023-01-25T00:00:00"/>
    <x v="1"/>
    <x v="0"/>
    <n v="148.21"/>
    <x v="0"/>
    <x v="0"/>
    <x v="6"/>
    <n v="555.67999999999995"/>
    <n v="4927.2299999999996"/>
  </r>
  <r>
    <x v="11394"/>
    <x v="0"/>
    <x v="0"/>
    <n v="155.4"/>
    <n v="0.28999999999999998"/>
    <n v="1"/>
    <d v="2024-02-16T00:00:00"/>
    <d v="2024-02-22T00:00:00"/>
    <x v="0"/>
    <x v="1"/>
    <n v="40.880000000000003"/>
    <x v="1"/>
    <x v="1"/>
    <x v="8"/>
    <n v="114.52000000000001"/>
    <n v="155.4"/>
  </r>
  <r>
    <x v="11395"/>
    <x v="2"/>
    <x v="1"/>
    <n v="3399.09"/>
    <n v="0.08"/>
    <n v="4"/>
    <d v="2024-06-19T00:00:00"/>
    <d v="2024-06-24T00:00:00"/>
    <x v="2"/>
    <x v="2"/>
    <n v="429.47"/>
    <x v="2"/>
    <x v="1"/>
    <x v="9"/>
    <n v="2969.62"/>
    <n v="13596.36"/>
  </r>
  <r>
    <x v="11396"/>
    <x v="3"/>
    <x v="0"/>
    <n v="1395.83"/>
    <n v="0.11"/>
    <n v="7"/>
    <d v="2023-08-24T00:00:00"/>
    <d v="2023-08-30T00:00:00"/>
    <x v="2"/>
    <x v="2"/>
    <n v="97.14"/>
    <x v="3"/>
    <x v="0"/>
    <x v="1"/>
    <n v="1298.6899999999998"/>
    <n v="9770.81"/>
  </r>
  <r>
    <x v="11397"/>
    <x v="0"/>
    <x v="0"/>
    <n v="4837.9399999999996"/>
    <n v="0.08"/>
    <n v="1"/>
    <d v="2024-05-19T00:00:00"/>
    <d v="2024-05-25T00:00:00"/>
    <x v="2"/>
    <x v="2"/>
    <n v="611.44000000000005"/>
    <x v="3"/>
    <x v="1"/>
    <x v="5"/>
    <n v="4226.5"/>
    <n v="4837.9399999999996"/>
  </r>
  <r>
    <x v="11398"/>
    <x v="3"/>
    <x v="2"/>
    <n v="1611.43"/>
    <n v="0.36"/>
    <n v="8"/>
    <d v="2023-01-07T00:00:00"/>
    <d v="2023-01-12T00:00:00"/>
    <x v="2"/>
    <x v="2"/>
    <n v="370.73"/>
    <x v="2"/>
    <x v="0"/>
    <x v="6"/>
    <n v="1240.7"/>
    <n v="12891.44"/>
  </r>
  <r>
    <x v="11399"/>
    <x v="3"/>
    <x v="2"/>
    <n v="1881.73"/>
    <n v="7.0000000000000007E-2"/>
    <n v="6"/>
    <d v="2023-05-04T00:00:00"/>
    <d v="2023-05-06T00:00:00"/>
    <x v="2"/>
    <x v="2"/>
    <n v="457.77"/>
    <x v="2"/>
    <x v="0"/>
    <x v="5"/>
    <n v="1423.96"/>
    <n v="11290.380000000001"/>
  </r>
  <r>
    <x v="11400"/>
    <x v="0"/>
    <x v="3"/>
    <n v="2400.5"/>
    <n v="0.34"/>
    <n v="6"/>
    <d v="2024-05-27T00:00:00"/>
    <d v="2024-05-28T00:00:00"/>
    <x v="0"/>
    <x v="2"/>
    <n v="491.51"/>
    <x v="2"/>
    <x v="1"/>
    <x v="5"/>
    <n v="1908.99"/>
    <n v="14403"/>
  </r>
  <r>
    <x v="11401"/>
    <x v="2"/>
    <x v="1"/>
    <n v="1663.79"/>
    <n v="0.06"/>
    <n v="3"/>
    <d v="2024-01-30T00:00:00"/>
    <d v="2024-02-01T00:00:00"/>
    <x v="2"/>
    <x v="2"/>
    <n v="153.44"/>
    <x v="2"/>
    <x v="1"/>
    <x v="6"/>
    <n v="1510.35"/>
    <n v="4991.37"/>
  </r>
  <r>
    <x v="11402"/>
    <x v="3"/>
    <x v="3"/>
    <n v="4105.47"/>
    <n v="0.4"/>
    <n v="6"/>
    <d v="2024-11-21T00:00:00"/>
    <d v="2024-11-26T00:00:00"/>
    <x v="2"/>
    <x v="2"/>
    <n v="958.83"/>
    <x v="0"/>
    <x v="1"/>
    <x v="11"/>
    <n v="3146.6400000000003"/>
    <n v="24632.82"/>
  </r>
  <r>
    <x v="11403"/>
    <x v="3"/>
    <x v="2"/>
    <n v="4393.41"/>
    <n v="0.46"/>
    <n v="4"/>
    <d v="2024-11-30T00:00:00"/>
    <d v="2024-12-06T00:00:00"/>
    <x v="0"/>
    <x v="1"/>
    <n v="231.85"/>
    <x v="2"/>
    <x v="1"/>
    <x v="11"/>
    <n v="4161.5599999999995"/>
    <n v="17573.64"/>
  </r>
  <r>
    <x v="11404"/>
    <x v="0"/>
    <x v="0"/>
    <n v="154.08000000000001"/>
    <n v="0.28000000000000003"/>
    <n v="9"/>
    <d v="2024-11-01T00:00:00"/>
    <d v="2024-11-07T00:00:00"/>
    <x v="2"/>
    <x v="0"/>
    <n v="9.9499999999999993"/>
    <x v="5"/>
    <x v="1"/>
    <x v="11"/>
    <n v="144.13000000000002"/>
    <n v="1386.72"/>
  </r>
  <r>
    <x v="11405"/>
    <x v="0"/>
    <x v="2"/>
    <n v="3307.84"/>
    <n v="0.48"/>
    <n v="4"/>
    <d v="2023-01-30T00:00:00"/>
    <d v="2023-02-06T00:00:00"/>
    <x v="1"/>
    <x v="1"/>
    <n v="242.53"/>
    <x v="5"/>
    <x v="0"/>
    <x v="6"/>
    <n v="3065.31"/>
    <n v="13231.36"/>
  </r>
  <r>
    <x v="11406"/>
    <x v="0"/>
    <x v="4"/>
    <n v="3461.83"/>
    <n v="0.2"/>
    <n v="6"/>
    <d v="2023-03-18T00:00:00"/>
    <d v="2023-03-19T00:00:00"/>
    <x v="2"/>
    <x v="0"/>
    <n v="387.13"/>
    <x v="0"/>
    <x v="0"/>
    <x v="0"/>
    <n v="3074.7"/>
    <n v="20770.98"/>
  </r>
  <r>
    <x v="11407"/>
    <x v="0"/>
    <x v="0"/>
    <n v="4810.9799999999996"/>
    <n v="0.12"/>
    <n v="6"/>
    <d v="2024-06-13T00:00:00"/>
    <d v="2024-06-19T00:00:00"/>
    <x v="2"/>
    <x v="0"/>
    <n v="775.61"/>
    <x v="4"/>
    <x v="1"/>
    <x v="9"/>
    <n v="4035.3699999999994"/>
    <n v="28865.879999999997"/>
  </r>
  <r>
    <x v="11408"/>
    <x v="0"/>
    <x v="3"/>
    <n v="1914.96"/>
    <n v="0.09"/>
    <n v="1"/>
    <d v="2023-07-05T00:00:00"/>
    <d v="2023-07-08T00:00:00"/>
    <x v="0"/>
    <x v="0"/>
    <n v="354.48"/>
    <x v="0"/>
    <x v="0"/>
    <x v="4"/>
    <n v="1560.48"/>
    <n v="1914.96"/>
  </r>
  <r>
    <x v="11409"/>
    <x v="1"/>
    <x v="0"/>
    <n v="1056.8699999999999"/>
    <n v="0.24"/>
    <n v="4"/>
    <d v="2024-04-05T00:00:00"/>
    <d v="2024-04-09T00:00:00"/>
    <x v="1"/>
    <x v="2"/>
    <n v="188.78"/>
    <x v="2"/>
    <x v="1"/>
    <x v="3"/>
    <n v="868.08999999999992"/>
    <n v="4227.4799999999996"/>
  </r>
  <r>
    <x v="11410"/>
    <x v="0"/>
    <x v="4"/>
    <n v="2650.85"/>
    <n v="7.0000000000000007E-2"/>
    <n v="9"/>
    <d v="2024-05-17T00:00:00"/>
    <d v="2024-05-24T00:00:00"/>
    <x v="0"/>
    <x v="0"/>
    <n v="614.32000000000005"/>
    <x v="4"/>
    <x v="1"/>
    <x v="5"/>
    <n v="2036.5299999999997"/>
    <n v="23857.649999999998"/>
  </r>
  <r>
    <x v="11411"/>
    <x v="2"/>
    <x v="2"/>
    <n v="2293.02"/>
    <n v="0.44"/>
    <n v="6"/>
    <d v="2023-10-29T00:00:00"/>
    <d v="2023-10-30T00:00:00"/>
    <x v="1"/>
    <x v="1"/>
    <n v="188.97"/>
    <x v="4"/>
    <x v="0"/>
    <x v="2"/>
    <n v="2104.0500000000002"/>
    <n v="13758.119999999999"/>
  </r>
  <r>
    <x v="11412"/>
    <x v="3"/>
    <x v="1"/>
    <n v="3979.48"/>
    <n v="0.39"/>
    <n v="4"/>
    <d v="2023-04-22T00:00:00"/>
    <d v="2023-04-25T00:00:00"/>
    <x v="0"/>
    <x v="0"/>
    <n v="799.15"/>
    <x v="3"/>
    <x v="0"/>
    <x v="3"/>
    <n v="3180.33"/>
    <n v="15917.92"/>
  </r>
  <r>
    <x v="11413"/>
    <x v="2"/>
    <x v="1"/>
    <n v="4529.4799999999996"/>
    <n v="0.28000000000000003"/>
    <n v="7"/>
    <d v="2023-01-19T00:00:00"/>
    <d v="2023-01-25T00:00:00"/>
    <x v="0"/>
    <x v="1"/>
    <n v="761.11"/>
    <x v="5"/>
    <x v="0"/>
    <x v="6"/>
    <n v="3768.3699999999994"/>
    <n v="31706.359999999997"/>
  </r>
  <r>
    <x v="11414"/>
    <x v="2"/>
    <x v="1"/>
    <n v="524.87"/>
    <n v="0.36"/>
    <n v="7"/>
    <d v="2023-01-12T00:00:00"/>
    <d v="2023-01-19T00:00:00"/>
    <x v="1"/>
    <x v="1"/>
    <n v="115.24"/>
    <x v="1"/>
    <x v="0"/>
    <x v="6"/>
    <n v="409.63"/>
    <n v="3674.09"/>
  </r>
  <r>
    <x v="11415"/>
    <x v="1"/>
    <x v="2"/>
    <n v="4248.24"/>
    <n v="0.02"/>
    <n v="5"/>
    <d v="2023-08-06T00:00:00"/>
    <d v="2023-08-11T00:00:00"/>
    <x v="1"/>
    <x v="1"/>
    <n v="1247.78"/>
    <x v="0"/>
    <x v="0"/>
    <x v="1"/>
    <n v="3000.46"/>
    <n v="21241.199999999997"/>
  </r>
  <r>
    <x v="11416"/>
    <x v="0"/>
    <x v="1"/>
    <n v="4553.96"/>
    <n v="0.1"/>
    <n v="4"/>
    <d v="2023-12-04T00:00:00"/>
    <d v="2023-12-05T00:00:00"/>
    <x v="1"/>
    <x v="2"/>
    <n v="650.52"/>
    <x v="1"/>
    <x v="0"/>
    <x v="10"/>
    <n v="3903.44"/>
    <n v="18215.84"/>
  </r>
  <r>
    <x v="11417"/>
    <x v="3"/>
    <x v="4"/>
    <n v="4628.2700000000004"/>
    <n v="0.31"/>
    <n v="4"/>
    <d v="2023-11-02T00:00:00"/>
    <d v="2023-11-04T00:00:00"/>
    <x v="1"/>
    <x v="2"/>
    <n v="516.41999999999996"/>
    <x v="1"/>
    <x v="0"/>
    <x v="11"/>
    <n v="4111.8500000000004"/>
    <n v="18513.080000000002"/>
  </r>
  <r>
    <x v="11418"/>
    <x v="2"/>
    <x v="2"/>
    <n v="3845.12"/>
    <n v="0.24"/>
    <n v="7"/>
    <d v="2024-02-08T00:00:00"/>
    <d v="2024-02-14T00:00:00"/>
    <x v="2"/>
    <x v="2"/>
    <n v="1017.28"/>
    <x v="0"/>
    <x v="1"/>
    <x v="8"/>
    <n v="2827.84"/>
    <n v="26915.84"/>
  </r>
  <r>
    <x v="11419"/>
    <x v="0"/>
    <x v="1"/>
    <n v="3736.2"/>
    <n v="0.3"/>
    <n v="6"/>
    <d v="2024-06-01T00:00:00"/>
    <d v="2024-06-05T00:00:00"/>
    <x v="2"/>
    <x v="1"/>
    <n v="459.32"/>
    <x v="0"/>
    <x v="1"/>
    <x v="9"/>
    <n v="3276.8799999999997"/>
    <n v="22417.199999999997"/>
  </r>
  <r>
    <x v="11420"/>
    <x v="0"/>
    <x v="3"/>
    <n v="172.99"/>
    <n v="0.04"/>
    <n v="4"/>
    <d v="2024-01-26T00:00:00"/>
    <d v="2024-02-01T00:00:00"/>
    <x v="2"/>
    <x v="1"/>
    <n v="45.88"/>
    <x v="2"/>
    <x v="1"/>
    <x v="6"/>
    <n v="127.11000000000001"/>
    <n v="691.96"/>
  </r>
  <r>
    <x v="11421"/>
    <x v="1"/>
    <x v="2"/>
    <n v="4608.9399999999996"/>
    <n v="0.33"/>
    <n v="3"/>
    <d v="2023-12-18T00:00:00"/>
    <d v="2023-12-25T00:00:00"/>
    <x v="1"/>
    <x v="1"/>
    <n v="295.87"/>
    <x v="2"/>
    <x v="0"/>
    <x v="10"/>
    <n v="4313.07"/>
    <n v="13826.82"/>
  </r>
  <r>
    <x v="11422"/>
    <x v="1"/>
    <x v="2"/>
    <n v="1822.38"/>
    <n v="0.4"/>
    <n v="2"/>
    <d v="2023-11-07T00:00:00"/>
    <d v="2023-11-09T00:00:00"/>
    <x v="2"/>
    <x v="1"/>
    <n v="119.85"/>
    <x v="3"/>
    <x v="0"/>
    <x v="11"/>
    <n v="1702.5300000000002"/>
    <n v="3644.76"/>
  </r>
  <r>
    <x v="11423"/>
    <x v="1"/>
    <x v="0"/>
    <n v="301.5"/>
    <n v="0.27"/>
    <n v="4"/>
    <d v="2024-04-25T00:00:00"/>
    <d v="2024-04-27T00:00:00"/>
    <x v="2"/>
    <x v="1"/>
    <n v="62.33"/>
    <x v="1"/>
    <x v="1"/>
    <x v="3"/>
    <n v="239.17000000000002"/>
    <n v="1206"/>
  </r>
  <r>
    <x v="11424"/>
    <x v="3"/>
    <x v="1"/>
    <n v="2123.6"/>
    <n v="0.18"/>
    <n v="7"/>
    <d v="2023-05-04T00:00:00"/>
    <d v="2023-05-08T00:00:00"/>
    <x v="2"/>
    <x v="1"/>
    <n v="256.54000000000002"/>
    <x v="0"/>
    <x v="0"/>
    <x v="5"/>
    <n v="1867.06"/>
    <n v="14865.199999999999"/>
  </r>
  <r>
    <x v="11425"/>
    <x v="2"/>
    <x v="3"/>
    <n v="3690.98"/>
    <n v="0.09"/>
    <n v="2"/>
    <d v="2024-06-10T00:00:00"/>
    <d v="2024-06-12T00:00:00"/>
    <x v="2"/>
    <x v="1"/>
    <n v="546.28"/>
    <x v="4"/>
    <x v="1"/>
    <x v="9"/>
    <n v="3144.7"/>
    <n v="7381.96"/>
  </r>
  <r>
    <x v="11426"/>
    <x v="1"/>
    <x v="4"/>
    <n v="2265.58"/>
    <n v="0.13"/>
    <n v="9"/>
    <d v="2024-02-12T00:00:00"/>
    <d v="2024-02-17T00:00:00"/>
    <x v="1"/>
    <x v="2"/>
    <n v="123.44"/>
    <x v="5"/>
    <x v="1"/>
    <x v="8"/>
    <n v="2142.14"/>
    <n v="20390.22"/>
  </r>
  <r>
    <x v="11427"/>
    <x v="1"/>
    <x v="2"/>
    <n v="3814.25"/>
    <n v="0.26"/>
    <n v="9"/>
    <d v="2023-10-12T00:00:00"/>
    <d v="2023-10-14T00:00:00"/>
    <x v="0"/>
    <x v="0"/>
    <n v="686.7"/>
    <x v="2"/>
    <x v="0"/>
    <x v="2"/>
    <n v="3127.55"/>
    <n v="34328.25"/>
  </r>
  <r>
    <x v="11428"/>
    <x v="1"/>
    <x v="4"/>
    <n v="2596.11"/>
    <n v="0.13"/>
    <n v="6"/>
    <d v="2023-07-18T00:00:00"/>
    <d v="2023-07-25T00:00:00"/>
    <x v="1"/>
    <x v="1"/>
    <n v="139"/>
    <x v="4"/>
    <x v="0"/>
    <x v="4"/>
    <n v="2457.11"/>
    <n v="15576.66"/>
  </r>
  <r>
    <x v="11429"/>
    <x v="2"/>
    <x v="4"/>
    <n v="1567.19"/>
    <n v="0.39"/>
    <n v="9"/>
    <d v="2024-04-06T00:00:00"/>
    <d v="2024-04-11T00:00:00"/>
    <x v="0"/>
    <x v="2"/>
    <n v="413.69"/>
    <x v="3"/>
    <x v="1"/>
    <x v="3"/>
    <n v="1153.5"/>
    <n v="14104.710000000001"/>
  </r>
  <r>
    <x v="11430"/>
    <x v="2"/>
    <x v="4"/>
    <n v="1094.27"/>
    <n v="7.0000000000000007E-2"/>
    <n v="1"/>
    <d v="2024-04-12T00:00:00"/>
    <d v="2024-04-14T00:00:00"/>
    <x v="1"/>
    <x v="2"/>
    <n v="239.43"/>
    <x v="1"/>
    <x v="1"/>
    <x v="3"/>
    <n v="854.83999999999992"/>
    <n v="1094.27"/>
  </r>
  <r>
    <x v="11431"/>
    <x v="1"/>
    <x v="0"/>
    <n v="2163.41"/>
    <n v="0.26"/>
    <n v="6"/>
    <d v="2023-04-03T00:00:00"/>
    <d v="2023-04-09T00:00:00"/>
    <x v="1"/>
    <x v="1"/>
    <n v="345.32"/>
    <x v="0"/>
    <x v="0"/>
    <x v="3"/>
    <n v="1818.09"/>
    <n v="12980.46"/>
  </r>
  <r>
    <x v="11432"/>
    <x v="1"/>
    <x v="4"/>
    <n v="275.44"/>
    <n v="0.25"/>
    <n v="3"/>
    <d v="2024-07-02T00:00:00"/>
    <d v="2024-07-07T00:00:00"/>
    <x v="2"/>
    <x v="2"/>
    <n v="57.88"/>
    <x v="3"/>
    <x v="1"/>
    <x v="4"/>
    <n v="217.56"/>
    <n v="826.31999999999994"/>
  </r>
  <r>
    <x v="11433"/>
    <x v="0"/>
    <x v="1"/>
    <n v="2170.4699999999998"/>
    <n v="7.0000000000000007E-2"/>
    <n v="6"/>
    <d v="2024-12-04T00:00:00"/>
    <d v="2024-12-05T00:00:00"/>
    <x v="2"/>
    <x v="1"/>
    <n v="364.25"/>
    <x v="1"/>
    <x v="1"/>
    <x v="10"/>
    <n v="1806.2199999999998"/>
    <n v="13022.82"/>
  </r>
  <r>
    <x v="11434"/>
    <x v="1"/>
    <x v="1"/>
    <n v="436.24"/>
    <n v="0.5"/>
    <n v="5"/>
    <d v="2023-04-05T00:00:00"/>
    <d v="2023-04-10T00:00:00"/>
    <x v="1"/>
    <x v="0"/>
    <n v="39.5"/>
    <x v="4"/>
    <x v="0"/>
    <x v="3"/>
    <n v="396.74"/>
    <n v="2181.1999999999998"/>
  </r>
  <r>
    <x v="11435"/>
    <x v="3"/>
    <x v="3"/>
    <n v="4397.32"/>
    <n v="0.41"/>
    <n v="5"/>
    <d v="2024-02-07T00:00:00"/>
    <d v="2024-02-14T00:00:00"/>
    <x v="2"/>
    <x v="2"/>
    <n v="808.88"/>
    <x v="3"/>
    <x v="1"/>
    <x v="8"/>
    <n v="3588.4399999999996"/>
    <n v="21986.6"/>
  </r>
  <r>
    <x v="11436"/>
    <x v="3"/>
    <x v="3"/>
    <n v="2919.86"/>
    <n v="0.19"/>
    <n v="1"/>
    <d v="2023-03-12T00:00:00"/>
    <d v="2023-03-18T00:00:00"/>
    <x v="0"/>
    <x v="2"/>
    <n v="816.09"/>
    <x v="2"/>
    <x v="0"/>
    <x v="0"/>
    <n v="2103.77"/>
    <n v="2919.86"/>
  </r>
  <r>
    <x v="11437"/>
    <x v="1"/>
    <x v="4"/>
    <n v="3265.61"/>
    <n v="0.34"/>
    <n v="5"/>
    <d v="2024-06-01T00:00:00"/>
    <d v="2024-06-05T00:00:00"/>
    <x v="0"/>
    <x v="0"/>
    <n v="681.35"/>
    <x v="4"/>
    <x v="1"/>
    <x v="9"/>
    <n v="2584.2600000000002"/>
    <n v="16328.050000000001"/>
  </r>
  <r>
    <x v="11438"/>
    <x v="2"/>
    <x v="4"/>
    <n v="1515.43"/>
    <n v="0.36"/>
    <n v="6"/>
    <d v="2023-12-21T00:00:00"/>
    <d v="2023-12-23T00:00:00"/>
    <x v="2"/>
    <x v="0"/>
    <n v="386.25"/>
    <x v="4"/>
    <x v="0"/>
    <x v="10"/>
    <n v="1129.18"/>
    <n v="9092.58"/>
  </r>
  <r>
    <x v="11439"/>
    <x v="0"/>
    <x v="0"/>
    <n v="1206.52"/>
    <n v="0.33"/>
    <n v="1"/>
    <d v="2024-07-20T00:00:00"/>
    <d v="2024-07-26T00:00:00"/>
    <x v="2"/>
    <x v="0"/>
    <n v="135.96"/>
    <x v="5"/>
    <x v="1"/>
    <x v="4"/>
    <n v="1070.56"/>
    <n v="1206.52"/>
  </r>
  <r>
    <x v="11440"/>
    <x v="2"/>
    <x v="4"/>
    <n v="3568.74"/>
    <n v="0.22"/>
    <n v="7"/>
    <d v="2023-10-08T00:00:00"/>
    <d v="2023-10-09T00:00:00"/>
    <x v="1"/>
    <x v="2"/>
    <n v="548.23"/>
    <x v="5"/>
    <x v="0"/>
    <x v="2"/>
    <n v="3020.5099999999998"/>
    <n v="24981.18"/>
  </r>
  <r>
    <x v="11441"/>
    <x v="1"/>
    <x v="4"/>
    <n v="3390.67"/>
    <n v="0.44"/>
    <n v="1"/>
    <d v="2023-04-08T00:00:00"/>
    <d v="2023-04-10T00:00:00"/>
    <x v="1"/>
    <x v="0"/>
    <n v="404.01"/>
    <x v="2"/>
    <x v="0"/>
    <x v="3"/>
    <n v="2986.66"/>
    <n v="3390.67"/>
  </r>
  <r>
    <x v="11442"/>
    <x v="3"/>
    <x v="4"/>
    <n v="701.12"/>
    <n v="0.39"/>
    <n v="7"/>
    <d v="2023-03-24T00:00:00"/>
    <d v="2023-03-30T00:00:00"/>
    <x v="1"/>
    <x v="1"/>
    <n v="167.06"/>
    <x v="2"/>
    <x v="0"/>
    <x v="0"/>
    <n v="534.05999999999995"/>
    <n v="4907.84"/>
  </r>
  <r>
    <x v="11443"/>
    <x v="0"/>
    <x v="2"/>
    <n v="1269.3399999999999"/>
    <n v="0.27"/>
    <n v="9"/>
    <d v="2023-09-17T00:00:00"/>
    <d v="2023-09-22T00:00:00"/>
    <x v="2"/>
    <x v="1"/>
    <n v="265.91000000000003"/>
    <x v="2"/>
    <x v="0"/>
    <x v="7"/>
    <n v="1003.4299999999998"/>
    <n v="11424.06"/>
  </r>
  <r>
    <x v="11444"/>
    <x v="2"/>
    <x v="2"/>
    <n v="4738.22"/>
    <n v="0"/>
    <n v="7"/>
    <d v="2023-08-04T00:00:00"/>
    <d v="2023-08-06T00:00:00"/>
    <x v="2"/>
    <x v="2"/>
    <n v="914.61"/>
    <x v="3"/>
    <x v="0"/>
    <x v="1"/>
    <n v="3823.61"/>
    <n v="33167.54"/>
  </r>
  <r>
    <x v="11445"/>
    <x v="2"/>
    <x v="0"/>
    <n v="1590.47"/>
    <n v="0.11"/>
    <n v="5"/>
    <d v="2023-08-23T00:00:00"/>
    <d v="2023-08-30T00:00:00"/>
    <x v="1"/>
    <x v="1"/>
    <n v="82.49"/>
    <x v="5"/>
    <x v="0"/>
    <x v="1"/>
    <n v="1507.98"/>
    <n v="7952.35"/>
  </r>
  <r>
    <x v="11446"/>
    <x v="1"/>
    <x v="0"/>
    <n v="226.57"/>
    <n v="0.25"/>
    <n v="3"/>
    <d v="2023-11-18T00:00:00"/>
    <d v="2023-11-24T00:00:00"/>
    <x v="2"/>
    <x v="0"/>
    <n v="59.94"/>
    <x v="4"/>
    <x v="0"/>
    <x v="11"/>
    <n v="166.63"/>
    <n v="679.71"/>
  </r>
  <r>
    <x v="11447"/>
    <x v="0"/>
    <x v="1"/>
    <n v="412.53"/>
    <n v="0.45"/>
    <n v="7"/>
    <d v="2024-02-02T00:00:00"/>
    <d v="2024-02-05T00:00:00"/>
    <x v="0"/>
    <x v="1"/>
    <n v="114.76"/>
    <x v="0"/>
    <x v="1"/>
    <x v="8"/>
    <n v="297.77"/>
    <n v="2887.71"/>
  </r>
  <r>
    <x v="11448"/>
    <x v="3"/>
    <x v="0"/>
    <n v="3899.92"/>
    <n v="0.31"/>
    <n v="6"/>
    <d v="2024-11-20T00:00:00"/>
    <d v="2024-11-21T00:00:00"/>
    <x v="0"/>
    <x v="0"/>
    <n v="879.54"/>
    <x v="0"/>
    <x v="1"/>
    <x v="11"/>
    <n v="3020.38"/>
    <n v="23399.52"/>
  </r>
  <r>
    <x v="11449"/>
    <x v="1"/>
    <x v="1"/>
    <n v="3810.06"/>
    <n v="0.21"/>
    <n v="8"/>
    <d v="2024-06-29T00:00:00"/>
    <d v="2024-07-05T00:00:00"/>
    <x v="0"/>
    <x v="2"/>
    <n v="1032.6099999999999"/>
    <x v="3"/>
    <x v="1"/>
    <x v="9"/>
    <n v="2777.45"/>
    <n v="30480.48"/>
  </r>
  <r>
    <x v="11450"/>
    <x v="0"/>
    <x v="4"/>
    <n v="1970.95"/>
    <n v="0.02"/>
    <n v="8"/>
    <d v="2023-09-04T00:00:00"/>
    <d v="2023-09-07T00:00:00"/>
    <x v="1"/>
    <x v="0"/>
    <n v="511.79"/>
    <x v="0"/>
    <x v="0"/>
    <x v="7"/>
    <n v="1459.16"/>
    <n v="15767.6"/>
  </r>
  <r>
    <x v="11451"/>
    <x v="2"/>
    <x v="0"/>
    <n v="850.68"/>
    <n v="0.3"/>
    <n v="6"/>
    <d v="2023-08-08T00:00:00"/>
    <d v="2023-08-10T00:00:00"/>
    <x v="1"/>
    <x v="1"/>
    <n v="216.77"/>
    <x v="3"/>
    <x v="0"/>
    <x v="1"/>
    <n v="633.91"/>
    <n v="5104.08"/>
  </r>
  <r>
    <x v="11452"/>
    <x v="1"/>
    <x v="0"/>
    <n v="2540.7199999999998"/>
    <n v="0.18"/>
    <n v="7"/>
    <d v="2024-10-23T00:00:00"/>
    <d v="2024-10-28T00:00:00"/>
    <x v="0"/>
    <x v="0"/>
    <n v="595.14"/>
    <x v="2"/>
    <x v="1"/>
    <x v="2"/>
    <n v="1945.58"/>
    <n v="17785.039999999997"/>
  </r>
  <r>
    <x v="11453"/>
    <x v="2"/>
    <x v="0"/>
    <n v="1726.25"/>
    <n v="0.27"/>
    <n v="3"/>
    <d v="2024-04-25T00:00:00"/>
    <d v="2024-04-26T00:00:00"/>
    <x v="0"/>
    <x v="2"/>
    <n v="113.84"/>
    <x v="1"/>
    <x v="1"/>
    <x v="3"/>
    <n v="1612.41"/>
    <n v="5178.75"/>
  </r>
  <r>
    <x v="11454"/>
    <x v="2"/>
    <x v="1"/>
    <n v="1932.44"/>
    <n v="0.38"/>
    <n v="4"/>
    <d v="2023-09-01T00:00:00"/>
    <d v="2023-09-07T00:00:00"/>
    <x v="0"/>
    <x v="0"/>
    <n v="158.88999999999999"/>
    <x v="5"/>
    <x v="0"/>
    <x v="7"/>
    <n v="1773.5500000000002"/>
    <n v="7729.76"/>
  </r>
  <r>
    <x v="11455"/>
    <x v="1"/>
    <x v="1"/>
    <n v="1378.83"/>
    <n v="0.4"/>
    <n v="7"/>
    <d v="2024-03-16T00:00:00"/>
    <d v="2024-03-17T00:00:00"/>
    <x v="2"/>
    <x v="1"/>
    <n v="359.51"/>
    <x v="2"/>
    <x v="1"/>
    <x v="0"/>
    <n v="1019.3199999999999"/>
    <n v="9651.81"/>
  </r>
  <r>
    <x v="11456"/>
    <x v="1"/>
    <x v="3"/>
    <n v="408"/>
    <n v="0.43"/>
    <n v="6"/>
    <d v="2024-12-18T00:00:00"/>
    <d v="2024-12-25T00:00:00"/>
    <x v="0"/>
    <x v="2"/>
    <n v="61.01"/>
    <x v="3"/>
    <x v="1"/>
    <x v="10"/>
    <n v="346.99"/>
    <n v="2448"/>
  </r>
  <r>
    <x v="11457"/>
    <x v="1"/>
    <x v="1"/>
    <n v="3976.68"/>
    <n v="0.32"/>
    <n v="3"/>
    <d v="2024-11-08T00:00:00"/>
    <d v="2024-11-13T00:00:00"/>
    <x v="0"/>
    <x v="1"/>
    <n v="949.93"/>
    <x v="4"/>
    <x v="1"/>
    <x v="11"/>
    <n v="3026.75"/>
    <n v="11930.039999999999"/>
  </r>
  <r>
    <x v="11458"/>
    <x v="1"/>
    <x v="1"/>
    <n v="3129.28"/>
    <n v="0.45"/>
    <n v="7"/>
    <d v="2023-09-22T00:00:00"/>
    <d v="2023-09-23T00:00:00"/>
    <x v="1"/>
    <x v="1"/>
    <n v="312.06"/>
    <x v="4"/>
    <x v="0"/>
    <x v="7"/>
    <n v="2817.2200000000003"/>
    <n v="21904.960000000003"/>
  </r>
  <r>
    <x v="11459"/>
    <x v="1"/>
    <x v="2"/>
    <n v="4189.71"/>
    <n v="0.35"/>
    <n v="3"/>
    <d v="2023-01-29T00:00:00"/>
    <d v="2023-02-05T00:00:00"/>
    <x v="1"/>
    <x v="1"/>
    <n v="890.22"/>
    <x v="2"/>
    <x v="0"/>
    <x v="6"/>
    <n v="3299.49"/>
    <n v="12569.130000000001"/>
  </r>
  <r>
    <x v="11460"/>
    <x v="2"/>
    <x v="0"/>
    <n v="2565.69"/>
    <n v="0.39"/>
    <n v="8"/>
    <d v="2024-03-01T00:00:00"/>
    <d v="2024-03-07T00:00:00"/>
    <x v="2"/>
    <x v="0"/>
    <n v="283.3"/>
    <x v="0"/>
    <x v="1"/>
    <x v="0"/>
    <n v="2282.39"/>
    <n v="20525.52"/>
  </r>
  <r>
    <x v="11461"/>
    <x v="3"/>
    <x v="1"/>
    <n v="4926.43"/>
    <n v="0.34"/>
    <n v="7"/>
    <d v="2024-02-27T00:00:00"/>
    <d v="2024-03-03T00:00:00"/>
    <x v="0"/>
    <x v="1"/>
    <n v="782.54"/>
    <x v="1"/>
    <x v="1"/>
    <x v="8"/>
    <n v="4143.8900000000003"/>
    <n v="34485.01"/>
  </r>
  <r>
    <x v="11462"/>
    <x v="3"/>
    <x v="0"/>
    <n v="4816.37"/>
    <n v="0.44"/>
    <n v="4"/>
    <d v="2024-03-31T00:00:00"/>
    <d v="2024-04-06T00:00:00"/>
    <x v="1"/>
    <x v="2"/>
    <n v="586.44000000000005"/>
    <x v="4"/>
    <x v="1"/>
    <x v="0"/>
    <n v="4229.93"/>
    <n v="19265.48"/>
  </r>
  <r>
    <x v="11463"/>
    <x v="1"/>
    <x v="0"/>
    <n v="1431.74"/>
    <n v="0.11"/>
    <n v="1"/>
    <d v="2023-11-12T00:00:00"/>
    <d v="2023-11-15T00:00:00"/>
    <x v="2"/>
    <x v="2"/>
    <n v="231.9"/>
    <x v="3"/>
    <x v="0"/>
    <x v="11"/>
    <n v="1199.8399999999999"/>
    <n v="1431.74"/>
  </r>
  <r>
    <x v="11464"/>
    <x v="2"/>
    <x v="2"/>
    <n v="1996.19"/>
    <n v="0.38"/>
    <n v="6"/>
    <d v="2024-09-29T00:00:00"/>
    <d v="2024-10-01T00:00:00"/>
    <x v="2"/>
    <x v="1"/>
    <n v="589.89"/>
    <x v="0"/>
    <x v="1"/>
    <x v="7"/>
    <n v="1406.3000000000002"/>
    <n v="11977.14"/>
  </r>
  <r>
    <x v="11465"/>
    <x v="3"/>
    <x v="0"/>
    <n v="3788.28"/>
    <n v="0.06"/>
    <n v="5"/>
    <d v="2024-10-09T00:00:00"/>
    <d v="2024-10-10T00:00:00"/>
    <x v="2"/>
    <x v="0"/>
    <n v="820.85"/>
    <x v="3"/>
    <x v="1"/>
    <x v="2"/>
    <n v="2967.4300000000003"/>
    <n v="18941.400000000001"/>
  </r>
  <r>
    <x v="11466"/>
    <x v="3"/>
    <x v="1"/>
    <n v="3905.36"/>
    <n v="0.05"/>
    <n v="9"/>
    <d v="2023-04-16T00:00:00"/>
    <d v="2023-04-17T00:00:00"/>
    <x v="1"/>
    <x v="0"/>
    <n v="1037.54"/>
    <x v="2"/>
    <x v="0"/>
    <x v="3"/>
    <n v="2867.82"/>
    <n v="35148.239999999998"/>
  </r>
  <r>
    <x v="11467"/>
    <x v="3"/>
    <x v="0"/>
    <n v="4562.43"/>
    <n v="0.25"/>
    <n v="6"/>
    <d v="2024-09-08T00:00:00"/>
    <d v="2024-09-09T00:00:00"/>
    <x v="0"/>
    <x v="2"/>
    <n v="777.1"/>
    <x v="0"/>
    <x v="1"/>
    <x v="7"/>
    <n v="3785.3300000000004"/>
    <n v="27374.58"/>
  </r>
  <r>
    <x v="11468"/>
    <x v="2"/>
    <x v="3"/>
    <n v="3297.91"/>
    <n v="0.15"/>
    <n v="1"/>
    <d v="2023-05-29T00:00:00"/>
    <d v="2023-06-01T00:00:00"/>
    <x v="0"/>
    <x v="0"/>
    <n v="178.41"/>
    <x v="4"/>
    <x v="0"/>
    <x v="5"/>
    <n v="3119.5"/>
    <n v="3297.91"/>
  </r>
  <r>
    <x v="11469"/>
    <x v="1"/>
    <x v="3"/>
    <n v="2428.09"/>
    <n v="0.28000000000000003"/>
    <n v="3"/>
    <d v="2024-11-26T00:00:00"/>
    <d v="2024-12-01T00:00:00"/>
    <x v="0"/>
    <x v="2"/>
    <n v="555.26"/>
    <x v="1"/>
    <x v="1"/>
    <x v="11"/>
    <n v="1872.8300000000002"/>
    <n v="7284.27"/>
  </r>
  <r>
    <x v="11470"/>
    <x v="1"/>
    <x v="2"/>
    <n v="1950.49"/>
    <n v="0.34"/>
    <n v="2"/>
    <d v="2024-11-18T00:00:00"/>
    <d v="2024-11-24T00:00:00"/>
    <x v="2"/>
    <x v="1"/>
    <n v="569.28"/>
    <x v="4"/>
    <x v="1"/>
    <x v="11"/>
    <n v="1381.21"/>
    <n v="3900.98"/>
  </r>
  <r>
    <x v="11471"/>
    <x v="1"/>
    <x v="1"/>
    <n v="2153.9699999999998"/>
    <n v="0.11"/>
    <n v="3"/>
    <d v="2023-10-30T00:00:00"/>
    <d v="2023-11-04T00:00:00"/>
    <x v="1"/>
    <x v="1"/>
    <n v="261.89999999999998"/>
    <x v="5"/>
    <x v="0"/>
    <x v="2"/>
    <n v="1892.0699999999997"/>
    <n v="6461.91"/>
  </r>
  <r>
    <x v="11472"/>
    <x v="0"/>
    <x v="2"/>
    <n v="4266.99"/>
    <n v="0.35"/>
    <n v="1"/>
    <d v="2023-03-19T00:00:00"/>
    <d v="2023-03-22T00:00:00"/>
    <x v="1"/>
    <x v="0"/>
    <n v="915.94"/>
    <x v="2"/>
    <x v="0"/>
    <x v="0"/>
    <n v="3351.0499999999997"/>
    <n v="4266.99"/>
  </r>
  <r>
    <x v="11473"/>
    <x v="0"/>
    <x v="3"/>
    <n v="4902.04"/>
    <n v="0.5"/>
    <n v="2"/>
    <d v="2023-10-14T00:00:00"/>
    <d v="2023-10-16T00:00:00"/>
    <x v="0"/>
    <x v="2"/>
    <n v="778.24"/>
    <x v="0"/>
    <x v="0"/>
    <x v="2"/>
    <n v="4123.8"/>
    <n v="9804.08"/>
  </r>
  <r>
    <x v="11474"/>
    <x v="0"/>
    <x v="1"/>
    <n v="354.36"/>
    <n v="0.38"/>
    <n v="8"/>
    <d v="2023-04-01T00:00:00"/>
    <d v="2023-04-07T00:00:00"/>
    <x v="2"/>
    <x v="2"/>
    <n v="65.62"/>
    <x v="5"/>
    <x v="0"/>
    <x v="3"/>
    <n v="288.74"/>
    <n v="2834.88"/>
  </r>
  <r>
    <x v="11475"/>
    <x v="2"/>
    <x v="0"/>
    <n v="2943.2"/>
    <n v="0.09"/>
    <n v="3"/>
    <d v="2024-01-30T00:00:00"/>
    <d v="2024-02-02T00:00:00"/>
    <x v="0"/>
    <x v="2"/>
    <n v="197.67"/>
    <x v="3"/>
    <x v="1"/>
    <x v="6"/>
    <n v="2745.5299999999997"/>
    <n v="8829.5999999999985"/>
  </r>
  <r>
    <x v="11476"/>
    <x v="3"/>
    <x v="1"/>
    <n v="2648.26"/>
    <n v="0.32"/>
    <n v="9"/>
    <d v="2023-11-18T00:00:00"/>
    <d v="2023-11-24T00:00:00"/>
    <x v="0"/>
    <x v="2"/>
    <n v="631.48"/>
    <x v="2"/>
    <x v="0"/>
    <x v="11"/>
    <n v="2016.7800000000002"/>
    <n v="23834.340000000004"/>
  </r>
  <r>
    <x v="11477"/>
    <x v="3"/>
    <x v="4"/>
    <n v="1943.1"/>
    <n v="0"/>
    <n v="4"/>
    <d v="2024-03-19T00:00:00"/>
    <d v="2024-03-20T00:00:00"/>
    <x v="2"/>
    <x v="0"/>
    <n v="513.70000000000005"/>
    <x v="1"/>
    <x v="1"/>
    <x v="0"/>
    <n v="1429.3999999999999"/>
    <n v="7772.4"/>
  </r>
  <r>
    <x v="11478"/>
    <x v="2"/>
    <x v="1"/>
    <n v="4272.72"/>
    <n v="0.23"/>
    <n v="2"/>
    <d v="2023-01-31T00:00:00"/>
    <d v="2023-02-02T00:00:00"/>
    <x v="0"/>
    <x v="2"/>
    <n v="288.91000000000003"/>
    <x v="4"/>
    <x v="0"/>
    <x v="6"/>
    <n v="3983.8100000000004"/>
    <n v="8545.44"/>
  </r>
  <r>
    <x v="11479"/>
    <x v="2"/>
    <x v="0"/>
    <n v="2921.14"/>
    <n v="0.27"/>
    <n v="7"/>
    <d v="2023-06-27T00:00:00"/>
    <d v="2023-07-01T00:00:00"/>
    <x v="2"/>
    <x v="2"/>
    <n v="546.09"/>
    <x v="3"/>
    <x v="0"/>
    <x v="9"/>
    <n v="2375.0499999999997"/>
    <n v="20447.98"/>
  </r>
  <r>
    <x v="11480"/>
    <x v="1"/>
    <x v="4"/>
    <n v="1634.27"/>
    <n v="0.49"/>
    <n v="9"/>
    <d v="2023-11-12T00:00:00"/>
    <d v="2023-11-19T00:00:00"/>
    <x v="1"/>
    <x v="2"/>
    <n v="393.26"/>
    <x v="3"/>
    <x v="0"/>
    <x v="11"/>
    <n v="1241.01"/>
    <n v="14708.43"/>
  </r>
  <r>
    <x v="11481"/>
    <x v="1"/>
    <x v="2"/>
    <n v="2276.11"/>
    <n v="0.37"/>
    <n v="5"/>
    <d v="2024-11-09T00:00:00"/>
    <d v="2024-11-11T00:00:00"/>
    <x v="2"/>
    <x v="2"/>
    <n v="673.15"/>
    <x v="3"/>
    <x v="1"/>
    <x v="11"/>
    <n v="1602.96"/>
    <n v="11380.550000000001"/>
  </r>
  <r>
    <x v="11482"/>
    <x v="0"/>
    <x v="1"/>
    <n v="1848.34"/>
    <n v="0.35"/>
    <n v="1"/>
    <d v="2023-03-09T00:00:00"/>
    <d v="2023-03-15T00:00:00"/>
    <x v="1"/>
    <x v="1"/>
    <n v="243.09"/>
    <x v="3"/>
    <x v="0"/>
    <x v="0"/>
    <n v="1605.25"/>
    <n v="1848.34"/>
  </r>
  <r>
    <x v="11483"/>
    <x v="0"/>
    <x v="2"/>
    <n v="2207.42"/>
    <n v="0.27"/>
    <n v="9"/>
    <d v="2024-06-25T00:00:00"/>
    <d v="2024-06-28T00:00:00"/>
    <x v="0"/>
    <x v="1"/>
    <n v="298.23"/>
    <x v="2"/>
    <x v="1"/>
    <x v="9"/>
    <n v="1909.19"/>
    <n v="19866.78"/>
  </r>
  <r>
    <x v="11484"/>
    <x v="2"/>
    <x v="1"/>
    <n v="449.2"/>
    <n v="0.26"/>
    <n v="9"/>
    <d v="2023-03-08T00:00:00"/>
    <d v="2023-03-14T00:00:00"/>
    <x v="0"/>
    <x v="2"/>
    <n v="120.89"/>
    <x v="5"/>
    <x v="0"/>
    <x v="0"/>
    <n v="328.31"/>
    <n v="4042.7999999999997"/>
  </r>
  <r>
    <x v="11485"/>
    <x v="0"/>
    <x v="3"/>
    <n v="648.39"/>
    <n v="0.5"/>
    <n v="7"/>
    <d v="2024-08-02T00:00:00"/>
    <d v="2024-08-09T00:00:00"/>
    <x v="0"/>
    <x v="1"/>
    <n v="146.24"/>
    <x v="2"/>
    <x v="1"/>
    <x v="1"/>
    <n v="502.15"/>
    <n v="4538.7299999999996"/>
  </r>
  <r>
    <x v="11486"/>
    <x v="3"/>
    <x v="3"/>
    <n v="3156.09"/>
    <n v="0.01"/>
    <n v="1"/>
    <d v="2023-07-05T00:00:00"/>
    <d v="2023-07-06T00:00:00"/>
    <x v="2"/>
    <x v="0"/>
    <n v="911.81"/>
    <x v="1"/>
    <x v="0"/>
    <x v="4"/>
    <n v="2244.2800000000002"/>
    <n v="3156.09"/>
  </r>
  <r>
    <x v="11487"/>
    <x v="2"/>
    <x v="0"/>
    <n v="3451.94"/>
    <n v="0.15"/>
    <n v="4"/>
    <d v="2023-03-18T00:00:00"/>
    <d v="2023-03-25T00:00:00"/>
    <x v="2"/>
    <x v="2"/>
    <n v="588.63"/>
    <x v="1"/>
    <x v="0"/>
    <x v="0"/>
    <n v="2863.31"/>
    <n v="13807.76"/>
  </r>
  <r>
    <x v="11488"/>
    <x v="2"/>
    <x v="3"/>
    <n v="3219.44"/>
    <n v="7.0000000000000007E-2"/>
    <n v="1"/>
    <d v="2023-06-30T00:00:00"/>
    <d v="2023-07-06T00:00:00"/>
    <x v="1"/>
    <x v="0"/>
    <n v="660.39"/>
    <x v="4"/>
    <x v="0"/>
    <x v="9"/>
    <n v="2559.0500000000002"/>
    <n v="3219.44"/>
  </r>
  <r>
    <x v="11489"/>
    <x v="3"/>
    <x v="4"/>
    <n v="3839.07"/>
    <n v="0.16"/>
    <n v="3"/>
    <d v="2024-06-09T00:00:00"/>
    <d v="2024-06-11T00:00:00"/>
    <x v="0"/>
    <x v="0"/>
    <n v="266.10000000000002"/>
    <x v="1"/>
    <x v="1"/>
    <x v="9"/>
    <n v="3572.9700000000003"/>
    <n v="11517.210000000001"/>
  </r>
  <r>
    <x v="11490"/>
    <x v="1"/>
    <x v="4"/>
    <n v="4723.32"/>
    <n v="0.23"/>
    <n v="7"/>
    <d v="2023-05-18T00:00:00"/>
    <d v="2023-05-23T00:00:00"/>
    <x v="2"/>
    <x v="1"/>
    <n v="1380.33"/>
    <x v="0"/>
    <x v="0"/>
    <x v="5"/>
    <n v="3342.99"/>
    <n v="33063.24"/>
  </r>
  <r>
    <x v="11491"/>
    <x v="1"/>
    <x v="1"/>
    <n v="4317.03"/>
    <n v="0.17"/>
    <n v="1"/>
    <d v="2024-04-06T00:00:00"/>
    <d v="2024-04-08T00:00:00"/>
    <x v="0"/>
    <x v="1"/>
    <n v="609.79"/>
    <x v="4"/>
    <x v="1"/>
    <x v="3"/>
    <n v="3707.24"/>
    <n v="4317.03"/>
  </r>
  <r>
    <x v="11492"/>
    <x v="3"/>
    <x v="2"/>
    <n v="2150.6999999999998"/>
    <n v="0.48"/>
    <n v="8"/>
    <d v="2024-12-03T00:00:00"/>
    <d v="2024-12-07T00:00:00"/>
    <x v="0"/>
    <x v="1"/>
    <n v="411.03"/>
    <x v="0"/>
    <x v="1"/>
    <x v="10"/>
    <n v="1739.6699999999998"/>
    <n v="17205.599999999999"/>
  </r>
  <r>
    <x v="11493"/>
    <x v="3"/>
    <x v="4"/>
    <n v="1165.96"/>
    <n v="0.34"/>
    <n v="4"/>
    <d v="2024-07-26T00:00:00"/>
    <d v="2024-08-01T00:00:00"/>
    <x v="0"/>
    <x v="2"/>
    <n v="227.77"/>
    <x v="4"/>
    <x v="1"/>
    <x v="4"/>
    <n v="938.19"/>
    <n v="4663.84"/>
  </r>
  <r>
    <x v="11494"/>
    <x v="0"/>
    <x v="1"/>
    <n v="1628.08"/>
    <n v="0.36"/>
    <n v="4"/>
    <d v="2023-06-23T00:00:00"/>
    <d v="2023-06-29T00:00:00"/>
    <x v="0"/>
    <x v="0"/>
    <n v="265.94"/>
    <x v="5"/>
    <x v="0"/>
    <x v="9"/>
    <n v="1362.1399999999999"/>
    <n v="6512.32"/>
  </r>
  <r>
    <x v="11495"/>
    <x v="2"/>
    <x v="2"/>
    <n v="2979.93"/>
    <n v="0.37"/>
    <n v="1"/>
    <d v="2023-10-20T00:00:00"/>
    <d v="2023-10-26T00:00:00"/>
    <x v="1"/>
    <x v="0"/>
    <n v="738.09"/>
    <x v="1"/>
    <x v="0"/>
    <x v="2"/>
    <n v="2241.8399999999997"/>
    <n v="2979.93"/>
  </r>
  <r>
    <x v="11496"/>
    <x v="0"/>
    <x v="3"/>
    <n v="4295.42"/>
    <n v="0.45"/>
    <n v="5"/>
    <d v="2024-01-22T00:00:00"/>
    <d v="2024-01-29T00:00:00"/>
    <x v="1"/>
    <x v="1"/>
    <n v="839.12"/>
    <x v="1"/>
    <x v="1"/>
    <x v="6"/>
    <n v="3456.3"/>
    <n v="21477.1"/>
  </r>
  <r>
    <x v="11497"/>
    <x v="3"/>
    <x v="1"/>
    <n v="3538.45"/>
    <n v="0.38"/>
    <n v="8"/>
    <d v="2024-02-07T00:00:00"/>
    <d v="2024-02-09T00:00:00"/>
    <x v="2"/>
    <x v="1"/>
    <n v="379.62"/>
    <x v="4"/>
    <x v="1"/>
    <x v="8"/>
    <n v="3158.83"/>
    <n v="28307.599999999999"/>
  </r>
  <r>
    <x v="11498"/>
    <x v="0"/>
    <x v="2"/>
    <n v="2760.76"/>
    <n v="0.01"/>
    <n v="8"/>
    <d v="2023-07-26T00:00:00"/>
    <d v="2023-08-02T00:00:00"/>
    <x v="2"/>
    <x v="2"/>
    <n v="375.93"/>
    <x v="0"/>
    <x v="0"/>
    <x v="4"/>
    <n v="2384.8300000000004"/>
    <n v="22086.080000000002"/>
  </r>
  <r>
    <x v="11499"/>
    <x v="3"/>
    <x v="0"/>
    <n v="3049.2"/>
    <n v="0.13"/>
    <n v="7"/>
    <d v="2023-09-11T00:00:00"/>
    <d v="2023-09-13T00:00:00"/>
    <x v="2"/>
    <x v="2"/>
    <n v="879.88"/>
    <x v="2"/>
    <x v="0"/>
    <x v="7"/>
    <n v="2169.3199999999997"/>
    <n v="21344.399999999998"/>
  </r>
  <r>
    <x v="11500"/>
    <x v="0"/>
    <x v="0"/>
    <n v="2688.48"/>
    <n v="0.49"/>
    <n v="7"/>
    <d v="2023-11-26T00:00:00"/>
    <d v="2023-12-02T00:00:00"/>
    <x v="1"/>
    <x v="1"/>
    <n v="698.46"/>
    <x v="0"/>
    <x v="0"/>
    <x v="11"/>
    <n v="1990.02"/>
    <n v="18819.36"/>
  </r>
  <r>
    <x v="11501"/>
    <x v="0"/>
    <x v="4"/>
    <n v="4860.97"/>
    <n v="0.33"/>
    <n v="8"/>
    <d v="2023-12-18T00:00:00"/>
    <d v="2023-12-20T00:00:00"/>
    <x v="0"/>
    <x v="1"/>
    <n v="1418.09"/>
    <x v="1"/>
    <x v="0"/>
    <x v="10"/>
    <n v="3442.88"/>
    <n v="38887.760000000002"/>
  </r>
  <r>
    <x v="11502"/>
    <x v="1"/>
    <x v="2"/>
    <n v="4098.8500000000004"/>
    <n v="0.03"/>
    <n v="8"/>
    <d v="2024-02-28T00:00:00"/>
    <d v="2024-02-29T00:00:00"/>
    <x v="1"/>
    <x v="1"/>
    <n v="460.12"/>
    <x v="5"/>
    <x v="1"/>
    <x v="8"/>
    <n v="3638.7300000000005"/>
    <n v="32790.800000000003"/>
  </r>
  <r>
    <x v="11503"/>
    <x v="3"/>
    <x v="0"/>
    <n v="3928.26"/>
    <n v="0.23"/>
    <n v="1"/>
    <d v="2023-05-15T00:00:00"/>
    <d v="2023-05-18T00:00:00"/>
    <x v="2"/>
    <x v="0"/>
    <n v="630.41999999999996"/>
    <x v="0"/>
    <x v="0"/>
    <x v="5"/>
    <n v="3297.84"/>
    <n v="3928.26"/>
  </r>
  <r>
    <x v="11504"/>
    <x v="0"/>
    <x v="4"/>
    <n v="2634.91"/>
    <n v="0.49"/>
    <n v="2"/>
    <d v="2024-07-11T00:00:00"/>
    <d v="2024-07-12T00:00:00"/>
    <x v="1"/>
    <x v="2"/>
    <n v="179.29"/>
    <x v="3"/>
    <x v="1"/>
    <x v="4"/>
    <n v="2455.62"/>
    <n v="5269.82"/>
  </r>
  <r>
    <x v="11505"/>
    <x v="2"/>
    <x v="1"/>
    <n v="1725.87"/>
    <n v="0.5"/>
    <n v="8"/>
    <d v="2024-01-05T00:00:00"/>
    <d v="2024-01-07T00:00:00"/>
    <x v="0"/>
    <x v="0"/>
    <n v="285.70999999999998"/>
    <x v="0"/>
    <x v="1"/>
    <x v="6"/>
    <n v="1440.1599999999999"/>
    <n v="13806.96"/>
  </r>
  <r>
    <x v="11506"/>
    <x v="0"/>
    <x v="1"/>
    <n v="195.62"/>
    <n v="0.22"/>
    <n v="1"/>
    <d v="2023-05-06T00:00:00"/>
    <d v="2023-05-11T00:00:00"/>
    <x v="0"/>
    <x v="1"/>
    <n v="21.28"/>
    <x v="0"/>
    <x v="0"/>
    <x v="5"/>
    <n v="174.34"/>
    <n v="195.62"/>
  </r>
  <r>
    <x v="11507"/>
    <x v="0"/>
    <x v="2"/>
    <n v="312.81"/>
    <n v="0.45"/>
    <n v="9"/>
    <d v="2024-02-03T00:00:00"/>
    <d v="2024-02-08T00:00:00"/>
    <x v="0"/>
    <x v="2"/>
    <n v="48.19"/>
    <x v="4"/>
    <x v="1"/>
    <x v="8"/>
    <n v="264.62"/>
    <n v="2815.29"/>
  </r>
  <r>
    <x v="11508"/>
    <x v="2"/>
    <x v="2"/>
    <n v="248.17"/>
    <n v="0.3"/>
    <n v="9"/>
    <d v="2024-05-06T00:00:00"/>
    <d v="2024-05-11T00:00:00"/>
    <x v="0"/>
    <x v="1"/>
    <n v="31.41"/>
    <x v="4"/>
    <x v="1"/>
    <x v="5"/>
    <n v="216.76"/>
    <n v="2233.5299999999997"/>
  </r>
  <r>
    <x v="11509"/>
    <x v="3"/>
    <x v="2"/>
    <n v="4904.34"/>
    <n v="0.25"/>
    <n v="2"/>
    <d v="2024-12-25T00:00:00"/>
    <d v="2025-01-01T00:00:00"/>
    <x v="1"/>
    <x v="0"/>
    <n v="301.72000000000003"/>
    <x v="2"/>
    <x v="1"/>
    <x v="10"/>
    <n v="4602.62"/>
    <n v="9808.68"/>
  </r>
  <r>
    <x v="11510"/>
    <x v="1"/>
    <x v="2"/>
    <n v="660.96"/>
    <n v="0.21"/>
    <n v="6"/>
    <d v="2023-03-15T00:00:00"/>
    <d v="2023-03-17T00:00:00"/>
    <x v="0"/>
    <x v="2"/>
    <n v="77.27"/>
    <x v="3"/>
    <x v="0"/>
    <x v="0"/>
    <n v="583.69000000000005"/>
    <n v="3965.76"/>
  </r>
  <r>
    <x v="11511"/>
    <x v="1"/>
    <x v="0"/>
    <n v="796.38"/>
    <n v="0.45"/>
    <n v="4"/>
    <d v="2023-03-28T00:00:00"/>
    <d v="2023-03-30T00:00:00"/>
    <x v="0"/>
    <x v="2"/>
    <n v="144.31"/>
    <x v="1"/>
    <x v="0"/>
    <x v="0"/>
    <n v="652.06999999999994"/>
    <n v="3185.52"/>
  </r>
  <r>
    <x v="11512"/>
    <x v="1"/>
    <x v="0"/>
    <n v="2472.33"/>
    <n v="0.31"/>
    <n v="7"/>
    <d v="2024-05-31T00:00:00"/>
    <d v="2024-06-04T00:00:00"/>
    <x v="0"/>
    <x v="1"/>
    <n v="176.83"/>
    <x v="2"/>
    <x v="1"/>
    <x v="5"/>
    <n v="2295.5"/>
    <n v="17306.309999999998"/>
  </r>
  <r>
    <x v="11513"/>
    <x v="2"/>
    <x v="4"/>
    <n v="2458.87"/>
    <n v="0.17"/>
    <n v="2"/>
    <d v="2023-08-29T00:00:00"/>
    <d v="2023-09-02T00:00:00"/>
    <x v="2"/>
    <x v="1"/>
    <n v="507.21"/>
    <x v="3"/>
    <x v="0"/>
    <x v="1"/>
    <n v="1951.6599999999999"/>
    <n v="4917.74"/>
  </r>
  <r>
    <x v="11514"/>
    <x v="0"/>
    <x v="0"/>
    <n v="4607.87"/>
    <n v="0.25"/>
    <n v="1"/>
    <d v="2024-11-29T00:00:00"/>
    <d v="2024-12-06T00:00:00"/>
    <x v="2"/>
    <x v="0"/>
    <n v="1026.73"/>
    <x v="0"/>
    <x v="1"/>
    <x v="11"/>
    <n v="3581.14"/>
    <n v="4607.87"/>
  </r>
  <r>
    <x v="11515"/>
    <x v="3"/>
    <x v="1"/>
    <n v="460.31"/>
    <n v="0.22"/>
    <n v="9"/>
    <d v="2023-09-07T00:00:00"/>
    <d v="2023-09-10T00:00:00"/>
    <x v="1"/>
    <x v="0"/>
    <n v="67.2"/>
    <x v="3"/>
    <x v="0"/>
    <x v="7"/>
    <n v="393.11"/>
    <n v="4142.79"/>
  </r>
  <r>
    <x v="11516"/>
    <x v="0"/>
    <x v="4"/>
    <n v="4790.47"/>
    <n v="0.23"/>
    <n v="9"/>
    <d v="2024-12-10T00:00:00"/>
    <d v="2024-12-12T00:00:00"/>
    <x v="0"/>
    <x v="0"/>
    <n v="1328.2"/>
    <x v="5"/>
    <x v="1"/>
    <x v="10"/>
    <n v="3462.2700000000004"/>
    <n v="43114.23"/>
  </r>
  <r>
    <x v="11517"/>
    <x v="1"/>
    <x v="0"/>
    <n v="1160.31"/>
    <n v="0.16"/>
    <n v="9"/>
    <d v="2023-01-22T00:00:00"/>
    <d v="2023-01-24T00:00:00"/>
    <x v="2"/>
    <x v="2"/>
    <n v="82.62"/>
    <x v="0"/>
    <x v="0"/>
    <x v="6"/>
    <n v="1077.69"/>
    <n v="10442.789999999999"/>
  </r>
  <r>
    <x v="11518"/>
    <x v="0"/>
    <x v="2"/>
    <n v="4853.75"/>
    <n v="0.32"/>
    <n v="5"/>
    <d v="2023-01-28T00:00:00"/>
    <d v="2023-02-02T00:00:00"/>
    <x v="2"/>
    <x v="1"/>
    <n v="1002.34"/>
    <x v="3"/>
    <x v="0"/>
    <x v="6"/>
    <n v="3851.41"/>
    <n v="24268.75"/>
  </r>
  <r>
    <x v="11519"/>
    <x v="2"/>
    <x v="0"/>
    <n v="2752.49"/>
    <n v="0.03"/>
    <n v="3"/>
    <d v="2024-03-13T00:00:00"/>
    <d v="2024-03-20T00:00:00"/>
    <x v="2"/>
    <x v="2"/>
    <n v="643.76"/>
    <x v="3"/>
    <x v="1"/>
    <x v="0"/>
    <n v="2108.7299999999996"/>
    <n v="8257.4699999999993"/>
  </r>
  <r>
    <x v="11520"/>
    <x v="2"/>
    <x v="3"/>
    <n v="3294.86"/>
    <n v="0.44"/>
    <n v="6"/>
    <d v="2023-01-19T00:00:00"/>
    <d v="2023-01-23T00:00:00"/>
    <x v="0"/>
    <x v="2"/>
    <n v="811.87"/>
    <x v="1"/>
    <x v="0"/>
    <x v="6"/>
    <n v="2482.9900000000002"/>
    <n v="19769.16"/>
  </r>
  <r>
    <x v="11521"/>
    <x v="3"/>
    <x v="4"/>
    <n v="1647.07"/>
    <n v="0.21"/>
    <n v="1"/>
    <d v="2023-04-23T00:00:00"/>
    <d v="2023-04-29T00:00:00"/>
    <x v="1"/>
    <x v="2"/>
    <n v="268.19"/>
    <x v="1"/>
    <x v="0"/>
    <x v="3"/>
    <n v="1378.8799999999999"/>
    <n v="1647.07"/>
  </r>
  <r>
    <x v="11522"/>
    <x v="3"/>
    <x v="0"/>
    <n v="3097.94"/>
    <n v="0.4"/>
    <n v="8"/>
    <d v="2024-06-09T00:00:00"/>
    <d v="2024-06-15T00:00:00"/>
    <x v="2"/>
    <x v="2"/>
    <n v="362.38"/>
    <x v="4"/>
    <x v="1"/>
    <x v="9"/>
    <n v="2735.56"/>
    <n v="24783.52"/>
  </r>
  <r>
    <x v="11523"/>
    <x v="1"/>
    <x v="0"/>
    <n v="3583.07"/>
    <n v="0.36"/>
    <n v="4"/>
    <d v="2023-06-25T00:00:00"/>
    <d v="2023-06-26T00:00:00"/>
    <x v="1"/>
    <x v="0"/>
    <n v="1041.46"/>
    <x v="3"/>
    <x v="0"/>
    <x v="9"/>
    <n v="2541.61"/>
    <n v="14332.28"/>
  </r>
  <r>
    <x v="11524"/>
    <x v="3"/>
    <x v="1"/>
    <n v="150.81"/>
    <n v="0.24"/>
    <n v="2"/>
    <d v="2023-07-26T00:00:00"/>
    <d v="2023-07-30T00:00:00"/>
    <x v="0"/>
    <x v="0"/>
    <n v="42.5"/>
    <x v="2"/>
    <x v="0"/>
    <x v="4"/>
    <n v="108.31"/>
    <n v="301.62"/>
  </r>
  <r>
    <x v="11525"/>
    <x v="0"/>
    <x v="2"/>
    <n v="267.72000000000003"/>
    <n v="0.1"/>
    <n v="4"/>
    <d v="2024-10-23T00:00:00"/>
    <d v="2024-10-29T00:00:00"/>
    <x v="2"/>
    <x v="1"/>
    <n v="79.34"/>
    <x v="5"/>
    <x v="1"/>
    <x v="2"/>
    <n v="188.38000000000002"/>
    <n v="1070.8800000000001"/>
  </r>
  <r>
    <x v="11526"/>
    <x v="2"/>
    <x v="2"/>
    <n v="4933.74"/>
    <n v="0.28000000000000003"/>
    <n v="1"/>
    <d v="2023-10-29T00:00:00"/>
    <d v="2023-11-05T00:00:00"/>
    <x v="1"/>
    <x v="1"/>
    <n v="1140.04"/>
    <x v="4"/>
    <x v="0"/>
    <x v="2"/>
    <n v="3793.7"/>
    <n v="4933.74"/>
  </r>
  <r>
    <x v="11527"/>
    <x v="2"/>
    <x v="1"/>
    <n v="2342.0300000000002"/>
    <n v="0.47"/>
    <n v="8"/>
    <d v="2024-12-23T00:00:00"/>
    <d v="2024-12-26T00:00:00"/>
    <x v="0"/>
    <x v="1"/>
    <n v="574.80999999999995"/>
    <x v="0"/>
    <x v="1"/>
    <x v="10"/>
    <n v="1767.2200000000003"/>
    <n v="18736.240000000002"/>
  </r>
  <r>
    <x v="11528"/>
    <x v="2"/>
    <x v="1"/>
    <n v="4685.51"/>
    <n v="0.09"/>
    <n v="6"/>
    <d v="2024-05-25T00:00:00"/>
    <d v="2024-06-01T00:00:00"/>
    <x v="2"/>
    <x v="0"/>
    <n v="1323.75"/>
    <x v="2"/>
    <x v="1"/>
    <x v="5"/>
    <n v="3361.76"/>
    <n v="28113.06"/>
  </r>
  <r>
    <x v="11529"/>
    <x v="3"/>
    <x v="3"/>
    <n v="3676.5"/>
    <n v="0.13"/>
    <n v="1"/>
    <d v="2024-10-14T00:00:00"/>
    <d v="2024-10-15T00:00:00"/>
    <x v="1"/>
    <x v="2"/>
    <n v="591.15"/>
    <x v="0"/>
    <x v="1"/>
    <x v="2"/>
    <n v="3085.35"/>
    <n v="3676.5"/>
  </r>
  <r>
    <x v="11530"/>
    <x v="2"/>
    <x v="4"/>
    <n v="1927.54"/>
    <n v="0.5"/>
    <n v="1"/>
    <d v="2023-10-05T00:00:00"/>
    <d v="2023-10-10T00:00:00"/>
    <x v="1"/>
    <x v="2"/>
    <n v="174.73"/>
    <x v="2"/>
    <x v="0"/>
    <x v="2"/>
    <n v="1752.81"/>
    <n v="1927.54"/>
  </r>
  <r>
    <x v="11531"/>
    <x v="2"/>
    <x v="2"/>
    <n v="839.13"/>
    <n v="0.45"/>
    <n v="2"/>
    <d v="2023-05-18T00:00:00"/>
    <d v="2023-05-25T00:00:00"/>
    <x v="0"/>
    <x v="2"/>
    <n v="159.37"/>
    <x v="4"/>
    <x v="0"/>
    <x v="5"/>
    <n v="679.76"/>
    <n v="1678.26"/>
  </r>
  <r>
    <x v="11532"/>
    <x v="2"/>
    <x v="1"/>
    <n v="4892.9399999999996"/>
    <n v="0.27"/>
    <n v="7"/>
    <d v="2024-01-01T00:00:00"/>
    <d v="2024-01-05T00:00:00"/>
    <x v="2"/>
    <x v="1"/>
    <n v="828.2"/>
    <x v="0"/>
    <x v="1"/>
    <x v="6"/>
    <n v="4064.74"/>
    <n v="34250.579999999994"/>
  </r>
  <r>
    <x v="11533"/>
    <x v="1"/>
    <x v="1"/>
    <n v="2964.03"/>
    <n v="0.35"/>
    <n v="2"/>
    <d v="2024-05-19T00:00:00"/>
    <d v="2024-05-25T00:00:00"/>
    <x v="1"/>
    <x v="1"/>
    <n v="726.29"/>
    <x v="2"/>
    <x v="1"/>
    <x v="5"/>
    <n v="2237.7400000000002"/>
    <n v="5928.06"/>
  </r>
  <r>
    <x v="11534"/>
    <x v="1"/>
    <x v="4"/>
    <n v="1042.55"/>
    <n v="0.22"/>
    <n v="3"/>
    <d v="2023-02-13T00:00:00"/>
    <d v="2023-02-15T00:00:00"/>
    <x v="2"/>
    <x v="2"/>
    <n v="244.79"/>
    <x v="1"/>
    <x v="0"/>
    <x v="8"/>
    <n v="797.76"/>
    <n v="3127.6499999999996"/>
  </r>
  <r>
    <x v="11535"/>
    <x v="3"/>
    <x v="1"/>
    <n v="3440.1"/>
    <n v="0.2"/>
    <n v="9"/>
    <d v="2023-10-07T00:00:00"/>
    <d v="2023-10-13T00:00:00"/>
    <x v="0"/>
    <x v="2"/>
    <n v="409.2"/>
    <x v="0"/>
    <x v="0"/>
    <x v="2"/>
    <n v="3030.9"/>
    <n v="30960.899999999998"/>
  </r>
  <r>
    <x v="11536"/>
    <x v="2"/>
    <x v="3"/>
    <n v="551.04"/>
    <n v="0.22"/>
    <n v="1"/>
    <d v="2024-03-18T00:00:00"/>
    <d v="2024-03-25T00:00:00"/>
    <x v="1"/>
    <x v="1"/>
    <n v="41.66"/>
    <x v="2"/>
    <x v="1"/>
    <x v="0"/>
    <n v="509.38"/>
    <n v="551.04"/>
  </r>
  <r>
    <x v="11537"/>
    <x v="3"/>
    <x v="4"/>
    <n v="4353.38"/>
    <n v="0.21"/>
    <n v="9"/>
    <d v="2024-03-21T00:00:00"/>
    <d v="2024-03-24T00:00:00"/>
    <x v="2"/>
    <x v="0"/>
    <n v="842.72"/>
    <x v="5"/>
    <x v="1"/>
    <x v="0"/>
    <n v="3510.66"/>
    <n v="39180.42"/>
  </r>
  <r>
    <x v="11538"/>
    <x v="2"/>
    <x v="3"/>
    <n v="541.66999999999996"/>
    <n v="0.34"/>
    <n v="6"/>
    <d v="2023-03-13T00:00:00"/>
    <d v="2023-03-16T00:00:00"/>
    <x v="1"/>
    <x v="1"/>
    <n v="118.76"/>
    <x v="1"/>
    <x v="0"/>
    <x v="0"/>
    <n v="422.90999999999997"/>
    <n v="3250.0199999999995"/>
  </r>
  <r>
    <x v="11539"/>
    <x v="2"/>
    <x v="0"/>
    <n v="1257.3499999999999"/>
    <n v="0.17"/>
    <n v="9"/>
    <d v="2024-03-31T00:00:00"/>
    <d v="2024-04-01T00:00:00"/>
    <x v="2"/>
    <x v="1"/>
    <n v="222.39"/>
    <x v="1"/>
    <x v="1"/>
    <x v="0"/>
    <n v="1034.96"/>
    <n v="11316.15"/>
  </r>
  <r>
    <x v="11540"/>
    <x v="2"/>
    <x v="2"/>
    <n v="548.01"/>
    <n v="0.09"/>
    <n v="8"/>
    <d v="2023-04-23T00:00:00"/>
    <d v="2023-04-24T00:00:00"/>
    <x v="1"/>
    <x v="2"/>
    <n v="118.83"/>
    <x v="4"/>
    <x v="0"/>
    <x v="3"/>
    <n v="429.18"/>
    <n v="4384.08"/>
  </r>
  <r>
    <x v="11541"/>
    <x v="3"/>
    <x v="1"/>
    <n v="608.55999999999995"/>
    <n v="0.35"/>
    <n v="7"/>
    <d v="2024-11-25T00:00:00"/>
    <d v="2024-12-02T00:00:00"/>
    <x v="0"/>
    <x v="2"/>
    <n v="144.82"/>
    <x v="5"/>
    <x v="1"/>
    <x v="11"/>
    <n v="463.73999999999995"/>
    <n v="4259.92"/>
  </r>
  <r>
    <x v="11542"/>
    <x v="3"/>
    <x v="4"/>
    <n v="2666.79"/>
    <n v="0.02"/>
    <n v="7"/>
    <d v="2024-03-08T00:00:00"/>
    <d v="2024-03-11T00:00:00"/>
    <x v="2"/>
    <x v="2"/>
    <n v="429.32"/>
    <x v="1"/>
    <x v="1"/>
    <x v="0"/>
    <n v="2237.4699999999998"/>
    <n v="18667.53"/>
  </r>
  <r>
    <x v="11543"/>
    <x v="2"/>
    <x v="3"/>
    <n v="3466.25"/>
    <n v="0.36"/>
    <n v="6"/>
    <d v="2023-08-19T00:00:00"/>
    <d v="2023-08-23T00:00:00"/>
    <x v="2"/>
    <x v="1"/>
    <n v="608.78"/>
    <x v="5"/>
    <x v="0"/>
    <x v="1"/>
    <n v="2857.4700000000003"/>
    <n v="20797.5"/>
  </r>
  <r>
    <x v="11544"/>
    <x v="0"/>
    <x v="2"/>
    <n v="3963.56"/>
    <n v="0.13"/>
    <n v="8"/>
    <d v="2024-07-15T00:00:00"/>
    <d v="2024-07-17T00:00:00"/>
    <x v="1"/>
    <x v="2"/>
    <n v="827.22"/>
    <x v="3"/>
    <x v="1"/>
    <x v="4"/>
    <n v="3136.34"/>
    <n v="31708.48"/>
  </r>
  <r>
    <x v="11545"/>
    <x v="3"/>
    <x v="2"/>
    <n v="3505.77"/>
    <n v="0.1"/>
    <n v="9"/>
    <d v="2023-08-22T00:00:00"/>
    <d v="2023-08-27T00:00:00"/>
    <x v="0"/>
    <x v="1"/>
    <n v="715.43"/>
    <x v="0"/>
    <x v="0"/>
    <x v="1"/>
    <n v="2790.34"/>
    <n v="31551.93"/>
  </r>
  <r>
    <x v="11546"/>
    <x v="1"/>
    <x v="1"/>
    <n v="1881.1"/>
    <n v="0.19"/>
    <n v="8"/>
    <d v="2024-07-23T00:00:00"/>
    <d v="2024-07-25T00:00:00"/>
    <x v="0"/>
    <x v="0"/>
    <n v="322.27999999999997"/>
    <x v="5"/>
    <x v="1"/>
    <x v="4"/>
    <n v="1558.82"/>
    <n v="15048.8"/>
  </r>
  <r>
    <x v="11547"/>
    <x v="3"/>
    <x v="2"/>
    <n v="2830.71"/>
    <n v="0.06"/>
    <n v="9"/>
    <d v="2024-08-31T00:00:00"/>
    <d v="2024-09-07T00:00:00"/>
    <x v="2"/>
    <x v="1"/>
    <n v="320.89"/>
    <x v="2"/>
    <x v="1"/>
    <x v="1"/>
    <n v="2509.8200000000002"/>
    <n v="25476.39"/>
  </r>
  <r>
    <x v="11548"/>
    <x v="2"/>
    <x v="1"/>
    <n v="4645.55"/>
    <n v="0.19"/>
    <n v="5"/>
    <d v="2024-11-18T00:00:00"/>
    <d v="2024-11-25T00:00:00"/>
    <x v="0"/>
    <x v="2"/>
    <n v="1023.81"/>
    <x v="4"/>
    <x v="1"/>
    <x v="11"/>
    <n v="3621.7400000000002"/>
    <n v="23227.75"/>
  </r>
  <r>
    <x v="11549"/>
    <x v="0"/>
    <x v="0"/>
    <n v="1999.13"/>
    <n v="0.05"/>
    <n v="3"/>
    <d v="2023-03-13T00:00:00"/>
    <d v="2023-03-17T00:00:00"/>
    <x v="0"/>
    <x v="2"/>
    <n v="293.89999999999998"/>
    <x v="3"/>
    <x v="0"/>
    <x v="0"/>
    <n v="1705.23"/>
    <n v="5997.39"/>
  </r>
  <r>
    <x v="11550"/>
    <x v="2"/>
    <x v="1"/>
    <n v="1336.78"/>
    <n v="0.24"/>
    <n v="4"/>
    <d v="2023-03-27T00:00:00"/>
    <d v="2023-03-28T00:00:00"/>
    <x v="1"/>
    <x v="0"/>
    <n v="220"/>
    <x v="4"/>
    <x v="0"/>
    <x v="0"/>
    <n v="1116.78"/>
    <n v="5347.12"/>
  </r>
  <r>
    <x v="11551"/>
    <x v="1"/>
    <x v="3"/>
    <n v="2644.66"/>
    <n v="0.09"/>
    <n v="4"/>
    <d v="2023-06-22T00:00:00"/>
    <d v="2023-06-27T00:00:00"/>
    <x v="0"/>
    <x v="2"/>
    <n v="479.43"/>
    <x v="3"/>
    <x v="0"/>
    <x v="9"/>
    <n v="2165.23"/>
    <n v="10578.64"/>
  </r>
  <r>
    <x v="11552"/>
    <x v="3"/>
    <x v="2"/>
    <n v="1556.94"/>
    <n v="0.06"/>
    <n v="9"/>
    <d v="2023-01-26T00:00:00"/>
    <d v="2023-01-28T00:00:00"/>
    <x v="0"/>
    <x v="2"/>
    <n v="259.97000000000003"/>
    <x v="2"/>
    <x v="0"/>
    <x v="6"/>
    <n v="1296.97"/>
    <n v="14012.460000000001"/>
  </r>
  <r>
    <x v="11553"/>
    <x v="3"/>
    <x v="2"/>
    <n v="1382.9"/>
    <n v="0.28999999999999998"/>
    <n v="9"/>
    <d v="2024-08-15T00:00:00"/>
    <d v="2024-08-17T00:00:00"/>
    <x v="1"/>
    <x v="0"/>
    <n v="297.95999999999998"/>
    <x v="5"/>
    <x v="1"/>
    <x v="1"/>
    <n v="1084.94"/>
    <n v="12446.1"/>
  </r>
  <r>
    <x v="11554"/>
    <x v="2"/>
    <x v="2"/>
    <n v="3916.14"/>
    <n v="0.31"/>
    <n v="1"/>
    <d v="2024-02-19T00:00:00"/>
    <d v="2024-02-24T00:00:00"/>
    <x v="2"/>
    <x v="0"/>
    <n v="699.28"/>
    <x v="5"/>
    <x v="1"/>
    <x v="8"/>
    <n v="3216.8599999999997"/>
    <n v="3916.14"/>
  </r>
  <r>
    <x v="11555"/>
    <x v="2"/>
    <x v="1"/>
    <n v="4465.1000000000004"/>
    <n v="0"/>
    <n v="5"/>
    <d v="2023-03-23T00:00:00"/>
    <d v="2023-03-26T00:00:00"/>
    <x v="1"/>
    <x v="1"/>
    <n v="556.87"/>
    <x v="3"/>
    <x v="0"/>
    <x v="0"/>
    <n v="3908.2300000000005"/>
    <n v="22325.5"/>
  </r>
  <r>
    <x v="11556"/>
    <x v="1"/>
    <x v="4"/>
    <n v="2561.35"/>
    <n v="0.19"/>
    <n v="2"/>
    <d v="2024-07-24T00:00:00"/>
    <d v="2024-07-29T00:00:00"/>
    <x v="2"/>
    <x v="2"/>
    <n v="741.25"/>
    <x v="5"/>
    <x v="1"/>
    <x v="4"/>
    <n v="1820.1"/>
    <n v="5122.7"/>
  </r>
  <r>
    <x v="11557"/>
    <x v="0"/>
    <x v="1"/>
    <n v="3920.94"/>
    <n v="0.04"/>
    <n v="5"/>
    <d v="2024-10-04T00:00:00"/>
    <d v="2024-10-06T00:00:00"/>
    <x v="1"/>
    <x v="2"/>
    <n v="1163.26"/>
    <x v="2"/>
    <x v="1"/>
    <x v="2"/>
    <n v="2757.6800000000003"/>
    <n v="19604.7"/>
  </r>
  <r>
    <x v="11558"/>
    <x v="1"/>
    <x v="3"/>
    <n v="1016.74"/>
    <n v="0.37"/>
    <n v="5"/>
    <d v="2024-01-07T00:00:00"/>
    <d v="2024-01-12T00:00:00"/>
    <x v="2"/>
    <x v="0"/>
    <n v="69.349999999999994"/>
    <x v="5"/>
    <x v="1"/>
    <x v="6"/>
    <n v="947.39"/>
    <n v="5083.7"/>
  </r>
  <r>
    <x v="11559"/>
    <x v="0"/>
    <x v="1"/>
    <n v="2783.45"/>
    <n v="0.34"/>
    <n v="3"/>
    <d v="2024-03-16T00:00:00"/>
    <d v="2024-03-22T00:00:00"/>
    <x v="2"/>
    <x v="2"/>
    <n v="608.77"/>
    <x v="0"/>
    <x v="1"/>
    <x v="0"/>
    <n v="2174.6799999999998"/>
    <n v="8350.3499999999985"/>
  </r>
  <r>
    <x v="11560"/>
    <x v="3"/>
    <x v="2"/>
    <n v="3217.38"/>
    <n v="0.02"/>
    <n v="4"/>
    <d v="2024-04-27T00:00:00"/>
    <d v="2024-04-29T00:00:00"/>
    <x v="2"/>
    <x v="2"/>
    <n v="874.09"/>
    <x v="5"/>
    <x v="1"/>
    <x v="3"/>
    <n v="2343.29"/>
    <n v="12869.52"/>
  </r>
  <r>
    <x v="11561"/>
    <x v="0"/>
    <x v="0"/>
    <n v="2504.25"/>
    <n v="0.47"/>
    <n v="7"/>
    <d v="2023-09-03T00:00:00"/>
    <d v="2023-09-09T00:00:00"/>
    <x v="1"/>
    <x v="2"/>
    <n v="720.81"/>
    <x v="3"/>
    <x v="0"/>
    <x v="7"/>
    <n v="1783.44"/>
    <n v="17529.75"/>
  </r>
  <r>
    <x v="11562"/>
    <x v="0"/>
    <x v="3"/>
    <n v="672.71"/>
    <n v="0.48"/>
    <n v="4"/>
    <d v="2024-07-07T00:00:00"/>
    <d v="2024-07-11T00:00:00"/>
    <x v="2"/>
    <x v="2"/>
    <n v="170.26"/>
    <x v="3"/>
    <x v="1"/>
    <x v="4"/>
    <n v="502.45000000000005"/>
    <n v="2690.84"/>
  </r>
  <r>
    <x v="11563"/>
    <x v="3"/>
    <x v="0"/>
    <n v="3697.09"/>
    <n v="0.17"/>
    <n v="3"/>
    <d v="2023-11-14T00:00:00"/>
    <d v="2023-11-21T00:00:00"/>
    <x v="1"/>
    <x v="1"/>
    <n v="1009.75"/>
    <x v="5"/>
    <x v="0"/>
    <x v="11"/>
    <n v="2687.34"/>
    <n v="11091.27"/>
  </r>
  <r>
    <x v="11564"/>
    <x v="3"/>
    <x v="3"/>
    <n v="4211.4799999999996"/>
    <n v="7.0000000000000007E-2"/>
    <n v="4"/>
    <d v="2023-01-30T00:00:00"/>
    <d v="2023-02-05T00:00:00"/>
    <x v="2"/>
    <x v="0"/>
    <n v="585.84"/>
    <x v="5"/>
    <x v="0"/>
    <x v="6"/>
    <n v="3625.6399999999994"/>
    <n v="16845.919999999998"/>
  </r>
  <r>
    <x v="11565"/>
    <x v="3"/>
    <x v="3"/>
    <n v="3212.61"/>
    <n v="0.06"/>
    <n v="2"/>
    <d v="2023-03-02T00:00:00"/>
    <d v="2023-03-09T00:00:00"/>
    <x v="0"/>
    <x v="2"/>
    <n v="827.99"/>
    <x v="2"/>
    <x v="0"/>
    <x v="0"/>
    <n v="2384.62"/>
    <n v="6425.22"/>
  </r>
  <r>
    <x v="11566"/>
    <x v="1"/>
    <x v="2"/>
    <n v="928.89"/>
    <n v="0.42"/>
    <n v="1"/>
    <d v="2024-07-20T00:00:00"/>
    <d v="2024-07-23T00:00:00"/>
    <x v="2"/>
    <x v="2"/>
    <n v="188.38"/>
    <x v="0"/>
    <x v="1"/>
    <x v="4"/>
    <n v="740.51"/>
    <n v="928.89"/>
  </r>
  <r>
    <x v="11567"/>
    <x v="3"/>
    <x v="1"/>
    <n v="465.31"/>
    <n v="0.23"/>
    <n v="5"/>
    <d v="2023-09-17T00:00:00"/>
    <d v="2023-09-22T00:00:00"/>
    <x v="2"/>
    <x v="2"/>
    <n v="72.78"/>
    <x v="1"/>
    <x v="0"/>
    <x v="7"/>
    <n v="392.53"/>
    <n v="2326.5500000000002"/>
  </r>
  <r>
    <x v="11568"/>
    <x v="2"/>
    <x v="2"/>
    <n v="1577.86"/>
    <n v="0"/>
    <n v="9"/>
    <d v="2024-09-15T00:00:00"/>
    <d v="2024-09-19T00:00:00"/>
    <x v="1"/>
    <x v="0"/>
    <n v="397.78"/>
    <x v="5"/>
    <x v="1"/>
    <x v="7"/>
    <n v="1180.08"/>
    <n v="14200.74"/>
  </r>
  <r>
    <x v="11569"/>
    <x v="3"/>
    <x v="2"/>
    <n v="281.25"/>
    <n v="0.46"/>
    <n v="9"/>
    <d v="2023-07-18T00:00:00"/>
    <d v="2023-07-22T00:00:00"/>
    <x v="2"/>
    <x v="0"/>
    <n v="29.57"/>
    <x v="0"/>
    <x v="0"/>
    <x v="4"/>
    <n v="251.68"/>
    <n v="2531.25"/>
  </r>
  <r>
    <x v="11570"/>
    <x v="3"/>
    <x v="2"/>
    <n v="4212.17"/>
    <n v="0.3"/>
    <n v="1"/>
    <d v="2023-04-06T00:00:00"/>
    <d v="2023-04-13T00:00:00"/>
    <x v="1"/>
    <x v="2"/>
    <n v="1208.68"/>
    <x v="3"/>
    <x v="0"/>
    <x v="3"/>
    <n v="3003.49"/>
    <n v="4212.17"/>
  </r>
  <r>
    <x v="11571"/>
    <x v="3"/>
    <x v="0"/>
    <n v="3545"/>
    <n v="0.35"/>
    <n v="1"/>
    <d v="2024-08-31T00:00:00"/>
    <d v="2024-09-03T00:00:00"/>
    <x v="2"/>
    <x v="1"/>
    <n v="586.79999999999995"/>
    <x v="2"/>
    <x v="1"/>
    <x v="1"/>
    <n v="2958.2"/>
    <n v="3545"/>
  </r>
  <r>
    <x v="11572"/>
    <x v="0"/>
    <x v="3"/>
    <n v="2862.07"/>
    <n v="0.41"/>
    <n v="8"/>
    <d v="2023-11-15T00:00:00"/>
    <d v="2023-11-16T00:00:00"/>
    <x v="1"/>
    <x v="1"/>
    <n v="750.53"/>
    <x v="5"/>
    <x v="0"/>
    <x v="11"/>
    <n v="2111.54"/>
    <n v="22896.560000000001"/>
  </r>
  <r>
    <x v="11573"/>
    <x v="1"/>
    <x v="4"/>
    <n v="4459.2"/>
    <n v="0.41"/>
    <n v="7"/>
    <d v="2023-11-16T00:00:00"/>
    <d v="2023-11-21T00:00:00"/>
    <x v="0"/>
    <x v="1"/>
    <n v="496.75"/>
    <x v="4"/>
    <x v="0"/>
    <x v="11"/>
    <n v="3962.45"/>
    <n v="31214.399999999998"/>
  </r>
  <r>
    <x v="11574"/>
    <x v="3"/>
    <x v="1"/>
    <n v="639.46"/>
    <n v="0.04"/>
    <n v="7"/>
    <d v="2023-05-25T00:00:00"/>
    <d v="2023-05-31T00:00:00"/>
    <x v="1"/>
    <x v="1"/>
    <n v="174.83"/>
    <x v="4"/>
    <x v="0"/>
    <x v="5"/>
    <n v="464.63"/>
    <n v="4476.22"/>
  </r>
  <r>
    <x v="11575"/>
    <x v="1"/>
    <x v="2"/>
    <n v="3600.85"/>
    <n v="0.28999999999999998"/>
    <n v="9"/>
    <d v="2024-05-18T00:00:00"/>
    <d v="2024-05-21T00:00:00"/>
    <x v="0"/>
    <x v="0"/>
    <n v="670.56"/>
    <x v="1"/>
    <x v="1"/>
    <x v="5"/>
    <n v="2930.29"/>
    <n v="32407.649999999998"/>
  </r>
  <r>
    <x v="11576"/>
    <x v="2"/>
    <x v="3"/>
    <n v="818.5"/>
    <n v="0.35"/>
    <n v="5"/>
    <d v="2023-06-17T00:00:00"/>
    <d v="2023-06-23T00:00:00"/>
    <x v="0"/>
    <x v="0"/>
    <n v="96.76"/>
    <x v="3"/>
    <x v="0"/>
    <x v="9"/>
    <n v="721.74"/>
    <n v="4092.5"/>
  </r>
  <r>
    <x v="11577"/>
    <x v="2"/>
    <x v="1"/>
    <n v="398.53"/>
    <n v="0.04"/>
    <n v="8"/>
    <d v="2023-03-11T00:00:00"/>
    <d v="2023-03-18T00:00:00"/>
    <x v="1"/>
    <x v="2"/>
    <n v="79.849999999999994"/>
    <x v="3"/>
    <x v="0"/>
    <x v="0"/>
    <n v="318.67999999999995"/>
    <n v="3188.24"/>
  </r>
  <r>
    <x v="11578"/>
    <x v="3"/>
    <x v="4"/>
    <n v="751.23"/>
    <n v="0.11"/>
    <n v="7"/>
    <d v="2023-05-07T00:00:00"/>
    <d v="2023-05-10T00:00:00"/>
    <x v="0"/>
    <x v="0"/>
    <n v="51.45"/>
    <x v="4"/>
    <x v="0"/>
    <x v="5"/>
    <n v="699.78"/>
    <n v="5258.6100000000006"/>
  </r>
  <r>
    <x v="11579"/>
    <x v="2"/>
    <x v="4"/>
    <n v="4759.6099999999997"/>
    <n v="0.2"/>
    <n v="2"/>
    <d v="2024-05-21T00:00:00"/>
    <d v="2024-05-23T00:00:00"/>
    <x v="2"/>
    <x v="1"/>
    <n v="666.26"/>
    <x v="4"/>
    <x v="1"/>
    <x v="5"/>
    <n v="4093.3499999999995"/>
    <n v="9519.2199999999993"/>
  </r>
  <r>
    <x v="11580"/>
    <x v="1"/>
    <x v="2"/>
    <n v="2258.12"/>
    <n v="0.44"/>
    <n v="2"/>
    <d v="2023-02-19T00:00:00"/>
    <d v="2023-02-22T00:00:00"/>
    <x v="0"/>
    <x v="2"/>
    <n v="411.86"/>
    <x v="0"/>
    <x v="0"/>
    <x v="8"/>
    <n v="1846.2599999999998"/>
    <n v="4516.24"/>
  </r>
  <r>
    <x v="11581"/>
    <x v="0"/>
    <x v="4"/>
    <n v="340.08"/>
    <n v="0.43"/>
    <n v="4"/>
    <d v="2023-09-28T00:00:00"/>
    <d v="2023-10-01T00:00:00"/>
    <x v="2"/>
    <x v="0"/>
    <n v="61.76"/>
    <x v="3"/>
    <x v="0"/>
    <x v="7"/>
    <n v="278.32"/>
    <n v="1360.32"/>
  </r>
  <r>
    <x v="11582"/>
    <x v="3"/>
    <x v="4"/>
    <n v="2959.81"/>
    <n v="0.39"/>
    <n v="1"/>
    <d v="2023-03-13T00:00:00"/>
    <d v="2023-03-18T00:00:00"/>
    <x v="2"/>
    <x v="2"/>
    <n v="602.39"/>
    <x v="4"/>
    <x v="0"/>
    <x v="0"/>
    <n v="2357.42"/>
    <n v="2959.81"/>
  </r>
  <r>
    <x v="11583"/>
    <x v="2"/>
    <x v="1"/>
    <n v="1078.5999999999999"/>
    <n v="0.5"/>
    <n v="5"/>
    <d v="2024-02-22T00:00:00"/>
    <d v="2024-02-25T00:00:00"/>
    <x v="2"/>
    <x v="0"/>
    <n v="65.59"/>
    <x v="4"/>
    <x v="1"/>
    <x v="8"/>
    <n v="1013.0099999999999"/>
    <n v="5393"/>
  </r>
  <r>
    <x v="11584"/>
    <x v="1"/>
    <x v="1"/>
    <n v="133.5"/>
    <n v="0.12"/>
    <n v="5"/>
    <d v="2023-08-31T00:00:00"/>
    <d v="2023-09-06T00:00:00"/>
    <x v="0"/>
    <x v="2"/>
    <n v="32.26"/>
    <x v="2"/>
    <x v="0"/>
    <x v="1"/>
    <n v="101.24000000000001"/>
    <n v="667.5"/>
  </r>
  <r>
    <x v="11585"/>
    <x v="1"/>
    <x v="2"/>
    <n v="3816.09"/>
    <n v="0.23"/>
    <n v="1"/>
    <d v="2024-04-15T00:00:00"/>
    <d v="2024-04-18T00:00:00"/>
    <x v="0"/>
    <x v="1"/>
    <n v="279.77999999999997"/>
    <x v="1"/>
    <x v="1"/>
    <x v="3"/>
    <n v="3536.3100000000004"/>
    <n v="3816.09"/>
  </r>
  <r>
    <x v="11586"/>
    <x v="2"/>
    <x v="3"/>
    <n v="858.83"/>
    <n v="0.22"/>
    <n v="5"/>
    <d v="2024-02-12T00:00:00"/>
    <d v="2024-02-13T00:00:00"/>
    <x v="1"/>
    <x v="1"/>
    <n v="244.96"/>
    <x v="4"/>
    <x v="1"/>
    <x v="8"/>
    <n v="613.87"/>
    <n v="4294.1500000000005"/>
  </r>
  <r>
    <x v="11587"/>
    <x v="1"/>
    <x v="2"/>
    <n v="4718.18"/>
    <n v="0.34"/>
    <n v="4"/>
    <d v="2023-04-18T00:00:00"/>
    <d v="2023-04-22T00:00:00"/>
    <x v="1"/>
    <x v="1"/>
    <n v="882.22"/>
    <x v="4"/>
    <x v="0"/>
    <x v="3"/>
    <n v="3835.96"/>
    <n v="18872.72"/>
  </r>
  <r>
    <x v="11588"/>
    <x v="1"/>
    <x v="0"/>
    <n v="3004.72"/>
    <n v="0.43"/>
    <n v="5"/>
    <d v="2024-06-03T00:00:00"/>
    <d v="2024-06-08T00:00:00"/>
    <x v="2"/>
    <x v="0"/>
    <n v="886.67"/>
    <x v="4"/>
    <x v="1"/>
    <x v="9"/>
    <n v="2118.0499999999997"/>
    <n v="15023.599999999999"/>
  </r>
  <r>
    <x v="11589"/>
    <x v="3"/>
    <x v="4"/>
    <n v="526.28"/>
    <n v="0.25"/>
    <n v="4"/>
    <d v="2024-03-16T00:00:00"/>
    <d v="2024-03-17T00:00:00"/>
    <x v="1"/>
    <x v="2"/>
    <n v="50.23"/>
    <x v="5"/>
    <x v="1"/>
    <x v="0"/>
    <n v="476.04999999999995"/>
    <n v="2105.12"/>
  </r>
  <r>
    <x v="11590"/>
    <x v="1"/>
    <x v="3"/>
    <n v="1167.3399999999999"/>
    <n v="0.25"/>
    <n v="9"/>
    <d v="2024-01-05T00:00:00"/>
    <d v="2024-01-11T00:00:00"/>
    <x v="0"/>
    <x v="1"/>
    <n v="284.82"/>
    <x v="4"/>
    <x v="1"/>
    <x v="6"/>
    <n v="882.52"/>
    <n v="10506.06"/>
  </r>
  <r>
    <x v="11591"/>
    <x v="2"/>
    <x v="1"/>
    <n v="3093.14"/>
    <n v="0.3"/>
    <n v="9"/>
    <d v="2023-07-24T00:00:00"/>
    <d v="2023-07-29T00:00:00"/>
    <x v="2"/>
    <x v="1"/>
    <n v="605.42999999999995"/>
    <x v="1"/>
    <x v="0"/>
    <x v="4"/>
    <n v="2487.71"/>
    <n v="27838.26"/>
  </r>
  <r>
    <x v="11592"/>
    <x v="3"/>
    <x v="0"/>
    <n v="1756.75"/>
    <n v="0.37"/>
    <n v="3"/>
    <d v="2023-10-08T00:00:00"/>
    <d v="2023-10-15T00:00:00"/>
    <x v="2"/>
    <x v="2"/>
    <n v="454.89"/>
    <x v="3"/>
    <x v="0"/>
    <x v="2"/>
    <n v="1301.8600000000001"/>
    <n v="5270.25"/>
  </r>
  <r>
    <x v="11593"/>
    <x v="2"/>
    <x v="0"/>
    <n v="2707.5"/>
    <n v="0.1"/>
    <n v="3"/>
    <d v="2023-01-18T00:00:00"/>
    <d v="2023-01-22T00:00:00"/>
    <x v="0"/>
    <x v="1"/>
    <n v="170.28"/>
    <x v="5"/>
    <x v="0"/>
    <x v="6"/>
    <n v="2537.2199999999998"/>
    <n v="8122.5"/>
  </r>
  <r>
    <x v="11594"/>
    <x v="0"/>
    <x v="4"/>
    <n v="4017.61"/>
    <n v="0.48"/>
    <n v="3"/>
    <d v="2023-03-14T00:00:00"/>
    <d v="2023-03-21T00:00:00"/>
    <x v="2"/>
    <x v="2"/>
    <n v="567.72"/>
    <x v="5"/>
    <x v="0"/>
    <x v="0"/>
    <n v="3449.8900000000003"/>
    <n v="12052.83"/>
  </r>
  <r>
    <x v="11595"/>
    <x v="2"/>
    <x v="1"/>
    <n v="3983.75"/>
    <n v="0.05"/>
    <n v="7"/>
    <d v="2023-07-17T00:00:00"/>
    <d v="2023-07-20T00:00:00"/>
    <x v="1"/>
    <x v="0"/>
    <n v="855.79"/>
    <x v="2"/>
    <x v="0"/>
    <x v="4"/>
    <n v="3127.96"/>
    <n v="27886.25"/>
  </r>
  <r>
    <x v="11596"/>
    <x v="2"/>
    <x v="3"/>
    <n v="3520.14"/>
    <n v="0.01"/>
    <n v="1"/>
    <d v="2024-06-09T00:00:00"/>
    <d v="2024-06-12T00:00:00"/>
    <x v="0"/>
    <x v="1"/>
    <n v="429.25"/>
    <x v="5"/>
    <x v="1"/>
    <x v="9"/>
    <n v="3090.89"/>
    <n v="3520.14"/>
  </r>
  <r>
    <x v="11597"/>
    <x v="3"/>
    <x v="1"/>
    <n v="4441.67"/>
    <n v="0.18"/>
    <n v="4"/>
    <d v="2024-01-25T00:00:00"/>
    <d v="2024-01-31T00:00:00"/>
    <x v="1"/>
    <x v="2"/>
    <n v="1231.3699999999999"/>
    <x v="1"/>
    <x v="1"/>
    <x v="6"/>
    <n v="3210.3"/>
    <n v="17766.68"/>
  </r>
  <r>
    <x v="11598"/>
    <x v="1"/>
    <x v="4"/>
    <n v="1076.8699999999999"/>
    <n v="0.35"/>
    <n v="9"/>
    <d v="2024-04-10T00:00:00"/>
    <d v="2024-04-12T00:00:00"/>
    <x v="2"/>
    <x v="2"/>
    <n v="261.75"/>
    <x v="4"/>
    <x v="1"/>
    <x v="3"/>
    <n v="815.11999999999989"/>
    <n v="9691.8299999999981"/>
  </r>
  <r>
    <x v="11599"/>
    <x v="2"/>
    <x v="0"/>
    <n v="968.48"/>
    <n v="0.49"/>
    <n v="8"/>
    <d v="2023-04-13T00:00:00"/>
    <d v="2023-04-20T00:00:00"/>
    <x v="1"/>
    <x v="2"/>
    <n v="138.44999999999999"/>
    <x v="2"/>
    <x v="0"/>
    <x v="3"/>
    <n v="830.03"/>
    <n v="7747.84"/>
  </r>
  <r>
    <x v="11600"/>
    <x v="3"/>
    <x v="4"/>
    <n v="4016.81"/>
    <n v="0.47"/>
    <n v="3"/>
    <d v="2023-08-06T00:00:00"/>
    <d v="2023-08-10T00:00:00"/>
    <x v="1"/>
    <x v="1"/>
    <n v="351.44"/>
    <x v="2"/>
    <x v="0"/>
    <x v="1"/>
    <n v="3665.37"/>
    <n v="12050.43"/>
  </r>
  <r>
    <x v="11601"/>
    <x v="0"/>
    <x v="2"/>
    <n v="1672.36"/>
    <n v="0.34"/>
    <n v="8"/>
    <d v="2023-02-05T00:00:00"/>
    <d v="2023-02-08T00:00:00"/>
    <x v="0"/>
    <x v="0"/>
    <n v="363.9"/>
    <x v="0"/>
    <x v="0"/>
    <x v="8"/>
    <n v="1308.46"/>
    <n v="13378.88"/>
  </r>
  <r>
    <x v="11602"/>
    <x v="3"/>
    <x v="0"/>
    <n v="2609.69"/>
    <n v="0.22"/>
    <n v="6"/>
    <d v="2023-07-22T00:00:00"/>
    <d v="2023-07-27T00:00:00"/>
    <x v="2"/>
    <x v="2"/>
    <n v="599.89"/>
    <x v="5"/>
    <x v="0"/>
    <x v="4"/>
    <n v="2009.8000000000002"/>
    <n v="15658.14"/>
  </r>
  <r>
    <x v="11603"/>
    <x v="3"/>
    <x v="4"/>
    <n v="3745.37"/>
    <n v="0.3"/>
    <n v="3"/>
    <d v="2024-10-19T00:00:00"/>
    <d v="2024-10-25T00:00:00"/>
    <x v="0"/>
    <x v="0"/>
    <n v="443.26"/>
    <x v="2"/>
    <x v="1"/>
    <x v="2"/>
    <n v="3302.1099999999997"/>
    <n v="11236.11"/>
  </r>
  <r>
    <x v="11604"/>
    <x v="1"/>
    <x v="3"/>
    <n v="2040.07"/>
    <n v="0.48"/>
    <n v="9"/>
    <d v="2023-01-15T00:00:00"/>
    <d v="2023-01-22T00:00:00"/>
    <x v="1"/>
    <x v="0"/>
    <n v="147.32"/>
    <x v="0"/>
    <x v="0"/>
    <x v="6"/>
    <n v="1892.75"/>
    <n v="18360.63"/>
  </r>
  <r>
    <x v="11605"/>
    <x v="2"/>
    <x v="3"/>
    <n v="737.8"/>
    <n v="0.13"/>
    <n v="7"/>
    <d v="2023-12-11T00:00:00"/>
    <d v="2023-12-16T00:00:00"/>
    <x v="2"/>
    <x v="1"/>
    <n v="61.45"/>
    <x v="2"/>
    <x v="0"/>
    <x v="10"/>
    <n v="676.34999999999991"/>
    <n v="5164.5999999999995"/>
  </r>
  <r>
    <x v="11606"/>
    <x v="0"/>
    <x v="3"/>
    <n v="3429.34"/>
    <n v="0.24"/>
    <n v="8"/>
    <d v="2023-09-29T00:00:00"/>
    <d v="2023-10-01T00:00:00"/>
    <x v="2"/>
    <x v="0"/>
    <n v="924.07"/>
    <x v="5"/>
    <x v="0"/>
    <x v="7"/>
    <n v="2505.27"/>
    <n v="27434.720000000001"/>
  </r>
  <r>
    <x v="11607"/>
    <x v="3"/>
    <x v="2"/>
    <n v="4104.08"/>
    <n v="0.35"/>
    <n v="2"/>
    <d v="2023-03-17T00:00:00"/>
    <d v="2023-03-20T00:00:00"/>
    <x v="2"/>
    <x v="2"/>
    <n v="593.16999999999996"/>
    <x v="5"/>
    <x v="0"/>
    <x v="0"/>
    <n v="3510.91"/>
    <n v="8208.16"/>
  </r>
  <r>
    <x v="11608"/>
    <x v="2"/>
    <x v="1"/>
    <n v="162.71"/>
    <n v="0.01"/>
    <n v="3"/>
    <d v="2023-01-14T00:00:00"/>
    <d v="2023-01-19T00:00:00"/>
    <x v="2"/>
    <x v="0"/>
    <n v="40.65"/>
    <x v="1"/>
    <x v="0"/>
    <x v="6"/>
    <n v="122.06"/>
    <n v="488.13"/>
  </r>
  <r>
    <x v="11609"/>
    <x v="2"/>
    <x v="3"/>
    <n v="2856.51"/>
    <n v="0.19"/>
    <n v="7"/>
    <d v="2024-07-12T00:00:00"/>
    <d v="2024-07-18T00:00:00"/>
    <x v="1"/>
    <x v="0"/>
    <n v="427.93"/>
    <x v="3"/>
    <x v="1"/>
    <x v="4"/>
    <n v="2428.5800000000004"/>
    <n v="19995.57"/>
  </r>
  <r>
    <x v="11610"/>
    <x v="3"/>
    <x v="2"/>
    <n v="2400.08"/>
    <n v="0.28000000000000003"/>
    <n v="2"/>
    <d v="2024-11-24T00:00:00"/>
    <d v="2024-11-28T00:00:00"/>
    <x v="0"/>
    <x v="1"/>
    <n v="578.98"/>
    <x v="4"/>
    <x v="1"/>
    <x v="11"/>
    <n v="1821.1"/>
    <n v="4800.16"/>
  </r>
  <r>
    <x v="11611"/>
    <x v="2"/>
    <x v="3"/>
    <n v="1372.02"/>
    <n v="0.45"/>
    <n v="6"/>
    <d v="2023-02-27T00:00:00"/>
    <d v="2023-03-05T00:00:00"/>
    <x v="1"/>
    <x v="0"/>
    <n v="356.78"/>
    <x v="4"/>
    <x v="0"/>
    <x v="8"/>
    <n v="1015.24"/>
    <n v="8232.119999999999"/>
  </r>
  <r>
    <x v="11612"/>
    <x v="3"/>
    <x v="2"/>
    <n v="889.04"/>
    <n v="0.5"/>
    <n v="7"/>
    <d v="2024-12-17T00:00:00"/>
    <d v="2024-12-19T00:00:00"/>
    <x v="1"/>
    <x v="2"/>
    <n v="117.43"/>
    <x v="4"/>
    <x v="1"/>
    <x v="10"/>
    <n v="771.6099999999999"/>
    <n v="6223.28"/>
  </r>
  <r>
    <x v="11613"/>
    <x v="3"/>
    <x v="3"/>
    <n v="1021.38"/>
    <n v="0.28000000000000003"/>
    <n v="6"/>
    <d v="2023-08-19T00:00:00"/>
    <d v="2023-08-22T00:00:00"/>
    <x v="2"/>
    <x v="2"/>
    <n v="305.3"/>
    <x v="3"/>
    <x v="0"/>
    <x v="1"/>
    <n v="716.07999999999993"/>
    <n v="6128.28"/>
  </r>
  <r>
    <x v="11614"/>
    <x v="3"/>
    <x v="1"/>
    <n v="3652.37"/>
    <n v="0.47"/>
    <n v="5"/>
    <d v="2024-10-31T00:00:00"/>
    <d v="2024-11-06T00:00:00"/>
    <x v="0"/>
    <x v="2"/>
    <n v="343.26"/>
    <x v="3"/>
    <x v="1"/>
    <x v="2"/>
    <n v="3309.1099999999997"/>
    <n v="18261.849999999999"/>
  </r>
  <r>
    <x v="11615"/>
    <x v="0"/>
    <x v="4"/>
    <n v="2727.36"/>
    <n v="0.05"/>
    <n v="9"/>
    <d v="2024-04-28T00:00:00"/>
    <d v="2024-05-05T00:00:00"/>
    <x v="2"/>
    <x v="1"/>
    <n v="520.07000000000005"/>
    <x v="0"/>
    <x v="1"/>
    <x v="3"/>
    <n v="2207.29"/>
    <n v="24546.240000000002"/>
  </r>
  <r>
    <x v="11616"/>
    <x v="3"/>
    <x v="3"/>
    <n v="4907.66"/>
    <n v="0.35"/>
    <n v="3"/>
    <d v="2023-10-29T00:00:00"/>
    <d v="2023-11-01T00:00:00"/>
    <x v="1"/>
    <x v="1"/>
    <n v="1061.8699999999999"/>
    <x v="4"/>
    <x v="0"/>
    <x v="2"/>
    <n v="3845.79"/>
    <n v="14722.98"/>
  </r>
  <r>
    <x v="11617"/>
    <x v="1"/>
    <x v="4"/>
    <n v="1291.83"/>
    <n v="0.2"/>
    <n v="5"/>
    <d v="2024-06-11T00:00:00"/>
    <d v="2024-06-13T00:00:00"/>
    <x v="1"/>
    <x v="2"/>
    <n v="114.29"/>
    <x v="0"/>
    <x v="1"/>
    <x v="9"/>
    <n v="1177.54"/>
    <n v="6459.15"/>
  </r>
  <r>
    <x v="11618"/>
    <x v="2"/>
    <x v="3"/>
    <n v="4788.83"/>
    <n v="0.38"/>
    <n v="5"/>
    <d v="2023-05-09T00:00:00"/>
    <d v="2023-05-16T00:00:00"/>
    <x v="0"/>
    <x v="0"/>
    <n v="279.57"/>
    <x v="0"/>
    <x v="0"/>
    <x v="5"/>
    <n v="4509.26"/>
    <n v="23944.15"/>
  </r>
  <r>
    <x v="11619"/>
    <x v="0"/>
    <x v="1"/>
    <n v="2624.04"/>
    <n v="0.43"/>
    <n v="8"/>
    <d v="2024-11-11T00:00:00"/>
    <d v="2024-11-18T00:00:00"/>
    <x v="0"/>
    <x v="1"/>
    <n v="209.25"/>
    <x v="2"/>
    <x v="1"/>
    <x v="11"/>
    <n v="2414.79"/>
    <n v="20992.32"/>
  </r>
  <r>
    <x v="11620"/>
    <x v="2"/>
    <x v="4"/>
    <n v="815.53"/>
    <n v="0.03"/>
    <n v="8"/>
    <d v="2023-07-24T00:00:00"/>
    <d v="2023-07-25T00:00:00"/>
    <x v="1"/>
    <x v="0"/>
    <n v="70.400000000000006"/>
    <x v="4"/>
    <x v="0"/>
    <x v="4"/>
    <n v="745.13"/>
    <n v="6524.24"/>
  </r>
  <r>
    <x v="11621"/>
    <x v="0"/>
    <x v="2"/>
    <n v="826.08"/>
    <n v="0.47"/>
    <n v="1"/>
    <d v="2023-03-03T00:00:00"/>
    <d v="2023-03-09T00:00:00"/>
    <x v="2"/>
    <x v="0"/>
    <n v="172.96"/>
    <x v="3"/>
    <x v="0"/>
    <x v="0"/>
    <n v="653.12"/>
    <n v="826.08"/>
  </r>
  <r>
    <x v="11622"/>
    <x v="1"/>
    <x v="3"/>
    <n v="3081.98"/>
    <n v="0.03"/>
    <n v="6"/>
    <d v="2024-02-08T00:00:00"/>
    <d v="2024-02-13T00:00:00"/>
    <x v="0"/>
    <x v="1"/>
    <n v="902.22"/>
    <x v="0"/>
    <x v="1"/>
    <x v="8"/>
    <n v="2179.7600000000002"/>
    <n v="18491.88"/>
  </r>
  <r>
    <x v="11623"/>
    <x v="0"/>
    <x v="3"/>
    <n v="4173.97"/>
    <n v="0.38"/>
    <n v="6"/>
    <d v="2023-02-24T00:00:00"/>
    <d v="2023-03-01T00:00:00"/>
    <x v="2"/>
    <x v="0"/>
    <n v="725.52"/>
    <x v="4"/>
    <x v="0"/>
    <x v="8"/>
    <n v="3448.4500000000003"/>
    <n v="25043.82"/>
  </r>
  <r>
    <x v="11624"/>
    <x v="0"/>
    <x v="2"/>
    <n v="3763.79"/>
    <n v="0.03"/>
    <n v="2"/>
    <d v="2023-11-03T00:00:00"/>
    <d v="2023-11-05T00:00:00"/>
    <x v="1"/>
    <x v="0"/>
    <n v="935.36"/>
    <x v="1"/>
    <x v="0"/>
    <x v="11"/>
    <n v="2828.43"/>
    <n v="7527.58"/>
  </r>
  <r>
    <x v="11625"/>
    <x v="0"/>
    <x v="1"/>
    <n v="3312.57"/>
    <n v="0.43"/>
    <n v="5"/>
    <d v="2024-09-20T00:00:00"/>
    <d v="2024-09-23T00:00:00"/>
    <x v="1"/>
    <x v="2"/>
    <n v="252.8"/>
    <x v="1"/>
    <x v="1"/>
    <x v="7"/>
    <n v="3059.77"/>
    <n v="16562.850000000002"/>
  </r>
  <r>
    <x v="11626"/>
    <x v="2"/>
    <x v="0"/>
    <n v="943.33"/>
    <n v="0.1"/>
    <n v="6"/>
    <d v="2023-03-10T00:00:00"/>
    <d v="2023-03-11T00:00:00"/>
    <x v="0"/>
    <x v="0"/>
    <n v="130.29"/>
    <x v="1"/>
    <x v="0"/>
    <x v="0"/>
    <n v="813.04000000000008"/>
    <n v="5659.9800000000005"/>
  </r>
  <r>
    <x v="11627"/>
    <x v="3"/>
    <x v="3"/>
    <n v="630.87"/>
    <n v="0.22"/>
    <n v="3"/>
    <d v="2023-07-20T00:00:00"/>
    <d v="2023-07-24T00:00:00"/>
    <x v="0"/>
    <x v="0"/>
    <n v="56.31"/>
    <x v="5"/>
    <x v="0"/>
    <x v="4"/>
    <n v="574.55999999999995"/>
    <n v="1892.6100000000001"/>
  </r>
  <r>
    <x v="11628"/>
    <x v="2"/>
    <x v="2"/>
    <n v="101.22"/>
    <n v="0.47"/>
    <n v="1"/>
    <d v="2023-04-07T00:00:00"/>
    <d v="2023-04-14T00:00:00"/>
    <x v="2"/>
    <x v="1"/>
    <n v="22.44"/>
    <x v="4"/>
    <x v="0"/>
    <x v="3"/>
    <n v="78.78"/>
    <n v="101.22"/>
  </r>
  <r>
    <x v="11629"/>
    <x v="3"/>
    <x v="0"/>
    <n v="598.79"/>
    <n v="0.4"/>
    <n v="9"/>
    <d v="2024-02-22T00:00:00"/>
    <d v="2024-02-25T00:00:00"/>
    <x v="1"/>
    <x v="1"/>
    <n v="173.48"/>
    <x v="0"/>
    <x v="1"/>
    <x v="8"/>
    <n v="425.30999999999995"/>
    <n v="5389.11"/>
  </r>
  <r>
    <x v="11630"/>
    <x v="2"/>
    <x v="3"/>
    <n v="3855.2"/>
    <n v="0.39"/>
    <n v="2"/>
    <d v="2024-02-15T00:00:00"/>
    <d v="2024-02-20T00:00:00"/>
    <x v="2"/>
    <x v="0"/>
    <n v="508.59"/>
    <x v="1"/>
    <x v="1"/>
    <x v="8"/>
    <n v="3346.6099999999997"/>
    <n v="7710.4"/>
  </r>
  <r>
    <x v="11631"/>
    <x v="1"/>
    <x v="4"/>
    <n v="4486.72"/>
    <n v="0.38"/>
    <n v="4"/>
    <d v="2024-09-04T00:00:00"/>
    <d v="2024-09-11T00:00:00"/>
    <x v="0"/>
    <x v="0"/>
    <n v="569.54999999999995"/>
    <x v="5"/>
    <x v="1"/>
    <x v="7"/>
    <n v="3917.17"/>
    <n v="17946.88"/>
  </r>
  <r>
    <x v="11632"/>
    <x v="1"/>
    <x v="2"/>
    <n v="1277.72"/>
    <n v="0.28000000000000003"/>
    <n v="9"/>
    <d v="2024-08-31T00:00:00"/>
    <d v="2024-09-02T00:00:00"/>
    <x v="1"/>
    <x v="1"/>
    <n v="203.52"/>
    <x v="4"/>
    <x v="1"/>
    <x v="1"/>
    <n v="1074.2"/>
    <n v="11499.48"/>
  </r>
  <r>
    <x v="11633"/>
    <x v="0"/>
    <x v="4"/>
    <n v="3994.98"/>
    <n v="0.48"/>
    <n v="9"/>
    <d v="2024-01-03T00:00:00"/>
    <d v="2024-01-04T00:00:00"/>
    <x v="0"/>
    <x v="0"/>
    <n v="304.60000000000002"/>
    <x v="5"/>
    <x v="1"/>
    <x v="6"/>
    <n v="3690.38"/>
    <n v="35954.82"/>
  </r>
  <r>
    <x v="11634"/>
    <x v="1"/>
    <x v="1"/>
    <n v="1074.3599999999999"/>
    <n v="0.42"/>
    <n v="8"/>
    <d v="2023-10-21T00:00:00"/>
    <d v="2023-10-28T00:00:00"/>
    <x v="1"/>
    <x v="2"/>
    <n v="258"/>
    <x v="0"/>
    <x v="0"/>
    <x v="2"/>
    <n v="816.3599999999999"/>
    <n v="8594.8799999999992"/>
  </r>
  <r>
    <x v="11635"/>
    <x v="0"/>
    <x v="0"/>
    <n v="1321.43"/>
    <n v="0.22"/>
    <n v="4"/>
    <d v="2023-10-12T00:00:00"/>
    <d v="2023-10-17T00:00:00"/>
    <x v="2"/>
    <x v="0"/>
    <n v="368.23"/>
    <x v="1"/>
    <x v="0"/>
    <x v="2"/>
    <n v="953.2"/>
    <n v="5285.72"/>
  </r>
  <r>
    <x v="11636"/>
    <x v="3"/>
    <x v="2"/>
    <n v="1198.3699999999999"/>
    <n v="0.37"/>
    <n v="1"/>
    <d v="2023-10-03T00:00:00"/>
    <d v="2023-10-08T00:00:00"/>
    <x v="1"/>
    <x v="0"/>
    <n v="86.88"/>
    <x v="1"/>
    <x v="0"/>
    <x v="2"/>
    <n v="1111.4899999999998"/>
    <n v="1198.3699999999999"/>
  </r>
  <r>
    <x v="11637"/>
    <x v="1"/>
    <x v="3"/>
    <n v="353.48"/>
    <n v="0.5"/>
    <n v="7"/>
    <d v="2024-10-20T00:00:00"/>
    <d v="2024-10-26T00:00:00"/>
    <x v="2"/>
    <x v="0"/>
    <n v="49.46"/>
    <x v="2"/>
    <x v="1"/>
    <x v="2"/>
    <n v="304.02000000000004"/>
    <n v="2474.36"/>
  </r>
  <r>
    <x v="11638"/>
    <x v="3"/>
    <x v="3"/>
    <n v="1050.9000000000001"/>
    <n v="0.44"/>
    <n v="2"/>
    <d v="2024-01-24T00:00:00"/>
    <d v="2024-01-27T00:00:00"/>
    <x v="0"/>
    <x v="0"/>
    <n v="281.57"/>
    <x v="1"/>
    <x v="1"/>
    <x v="6"/>
    <n v="769.33000000000015"/>
    <n v="2101.8000000000002"/>
  </r>
  <r>
    <x v="11639"/>
    <x v="2"/>
    <x v="0"/>
    <n v="1930.36"/>
    <n v="0"/>
    <n v="8"/>
    <d v="2023-10-08T00:00:00"/>
    <d v="2023-10-10T00:00:00"/>
    <x v="1"/>
    <x v="1"/>
    <n v="170.93"/>
    <x v="4"/>
    <x v="0"/>
    <x v="2"/>
    <n v="1759.4299999999998"/>
    <n v="15442.88"/>
  </r>
  <r>
    <x v="11640"/>
    <x v="3"/>
    <x v="4"/>
    <n v="2086.8000000000002"/>
    <n v="0.37"/>
    <n v="2"/>
    <d v="2024-08-27T00:00:00"/>
    <d v="2024-08-28T00:00:00"/>
    <x v="0"/>
    <x v="0"/>
    <n v="462.98"/>
    <x v="2"/>
    <x v="1"/>
    <x v="1"/>
    <n v="1623.8200000000002"/>
    <n v="4173.6000000000004"/>
  </r>
  <r>
    <x v="11641"/>
    <x v="2"/>
    <x v="4"/>
    <n v="1616.39"/>
    <n v="0.45"/>
    <n v="3"/>
    <d v="2023-10-09T00:00:00"/>
    <d v="2023-10-12T00:00:00"/>
    <x v="2"/>
    <x v="2"/>
    <n v="159.31"/>
    <x v="5"/>
    <x v="0"/>
    <x v="2"/>
    <n v="1457.0800000000002"/>
    <n v="4849.17"/>
  </r>
  <r>
    <x v="11642"/>
    <x v="3"/>
    <x v="2"/>
    <n v="2622.15"/>
    <n v="0.16"/>
    <n v="6"/>
    <d v="2023-07-13T00:00:00"/>
    <d v="2023-07-17T00:00:00"/>
    <x v="1"/>
    <x v="0"/>
    <n v="608.69000000000005"/>
    <x v="4"/>
    <x v="0"/>
    <x v="4"/>
    <n v="2013.46"/>
    <n v="15732.900000000001"/>
  </r>
  <r>
    <x v="11643"/>
    <x v="3"/>
    <x v="2"/>
    <n v="1952.19"/>
    <n v="0.49"/>
    <n v="4"/>
    <d v="2024-12-01T00:00:00"/>
    <d v="2024-12-06T00:00:00"/>
    <x v="0"/>
    <x v="2"/>
    <n v="416.84"/>
    <x v="3"/>
    <x v="1"/>
    <x v="10"/>
    <n v="1535.3500000000001"/>
    <n v="7808.76"/>
  </r>
  <r>
    <x v="11644"/>
    <x v="1"/>
    <x v="4"/>
    <n v="4854.79"/>
    <n v="0.2"/>
    <n v="2"/>
    <d v="2023-05-08T00:00:00"/>
    <d v="2023-05-11T00:00:00"/>
    <x v="2"/>
    <x v="1"/>
    <n v="1400.07"/>
    <x v="2"/>
    <x v="0"/>
    <x v="5"/>
    <n v="3454.7200000000003"/>
    <n v="9709.58"/>
  </r>
  <r>
    <x v="11645"/>
    <x v="3"/>
    <x v="2"/>
    <n v="4056.02"/>
    <n v="0.21"/>
    <n v="1"/>
    <d v="2024-07-10T00:00:00"/>
    <d v="2024-07-16T00:00:00"/>
    <x v="1"/>
    <x v="2"/>
    <n v="766.53"/>
    <x v="2"/>
    <x v="1"/>
    <x v="4"/>
    <n v="3289.49"/>
    <n v="4056.02"/>
  </r>
  <r>
    <x v="11646"/>
    <x v="1"/>
    <x v="4"/>
    <n v="4661.79"/>
    <n v="0.08"/>
    <n v="3"/>
    <d v="2024-11-28T00:00:00"/>
    <d v="2024-12-03T00:00:00"/>
    <x v="1"/>
    <x v="1"/>
    <n v="764.78"/>
    <x v="5"/>
    <x v="1"/>
    <x v="11"/>
    <n v="3897.01"/>
    <n v="13985.369999999999"/>
  </r>
  <r>
    <x v="11647"/>
    <x v="1"/>
    <x v="0"/>
    <n v="2831.39"/>
    <n v="0.05"/>
    <n v="4"/>
    <d v="2023-02-12T00:00:00"/>
    <d v="2023-02-15T00:00:00"/>
    <x v="1"/>
    <x v="1"/>
    <n v="507.72"/>
    <x v="0"/>
    <x v="0"/>
    <x v="8"/>
    <n v="2323.67"/>
    <n v="11325.56"/>
  </r>
  <r>
    <x v="11648"/>
    <x v="0"/>
    <x v="2"/>
    <n v="3423.86"/>
    <n v="0.27"/>
    <n v="9"/>
    <d v="2023-01-14T00:00:00"/>
    <d v="2023-01-16T00:00:00"/>
    <x v="0"/>
    <x v="1"/>
    <n v="684.6"/>
    <x v="3"/>
    <x v="0"/>
    <x v="6"/>
    <n v="2739.26"/>
    <n v="30814.74"/>
  </r>
  <r>
    <x v="11649"/>
    <x v="0"/>
    <x v="4"/>
    <n v="916.71"/>
    <n v="0.3"/>
    <n v="9"/>
    <d v="2023-03-15T00:00:00"/>
    <d v="2023-03-21T00:00:00"/>
    <x v="1"/>
    <x v="2"/>
    <n v="266.75"/>
    <x v="0"/>
    <x v="0"/>
    <x v="0"/>
    <n v="649.96"/>
    <n v="8250.39"/>
  </r>
  <r>
    <x v="11650"/>
    <x v="2"/>
    <x v="2"/>
    <n v="3788.65"/>
    <n v="0.18"/>
    <n v="5"/>
    <d v="2023-01-19T00:00:00"/>
    <d v="2023-01-20T00:00:00"/>
    <x v="2"/>
    <x v="2"/>
    <n v="245.27"/>
    <x v="4"/>
    <x v="0"/>
    <x v="6"/>
    <n v="3543.38"/>
    <n v="18943.25"/>
  </r>
  <r>
    <x v="11651"/>
    <x v="3"/>
    <x v="3"/>
    <n v="1256.26"/>
    <n v="0.3"/>
    <n v="5"/>
    <d v="2023-02-20T00:00:00"/>
    <d v="2023-02-22T00:00:00"/>
    <x v="2"/>
    <x v="2"/>
    <n v="246.61"/>
    <x v="0"/>
    <x v="0"/>
    <x v="8"/>
    <n v="1009.65"/>
    <n v="6281.3"/>
  </r>
  <r>
    <x v="11652"/>
    <x v="2"/>
    <x v="3"/>
    <n v="814.58"/>
    <n v="0.2"/>
    <n v="7"/>
    <d v="2024-01-27T00:00:00"/>
    <d v="2024-02-03T00:00:00"/>
    <x v="0"/>
    <x v="1"/>
    <n v="144.25"/>
    <x v="2"/>
    <x v="1"/>
    <x v="6"/>
    <n v="670.33"/>
    <n v="5702.06"/>
  </r>
  <r>
    <x v="11653"/>
    <x v="3"/>
    <x v="1"/>
    <n v="305.11"/>
    <n v="0.43"/>
    <n v="8"/>
    <d v="2023-10-31T00:00:00"/>
    <d v="2023-11-05T00:00:00"/>
    <x v="1"/>
    <x v="0"/>
    <n v="89.12"/>
    <x v="3"/>
    <x v="0"/>
    <x v="2"/>
    <n v="215.99"/>
    <n v="2440.88"/>
  </r>
  <r>
    <x v="11654"/>
    <x v="0"/>
    <x v="4"/>
    <n v="2413.9299999999998"/>
    <n v="0.48"/>
    <n v="3"/>
    <d v="2024-10-13T00:00:00"/>
    <d v="2024-10-18T00:00:00"/>
    <x v="2"/>
    <x v="2"/>
    <n v="594.12"/>
    <x v="4"/>
    <x v="1"/>
    <x v="2"/>
    <n v="1819.81"/>
    <n v="7241.7899999999991"/>
  </r>
  <r>
    <x v="11655"/>
    <x v="0"/>
    <x v="1"/>
    <n v="1505.27"/>
    <n v="0.3"/>
    <n v="5"/>
    <d v="2024-12-10T00:00:00"/>
    <d v="2024-12-13T00:00:00"/>
    <x v="2"/>
    <x v="2"/>
    <n v="404.06"/>
    <x v="4"/>
    <x v="1"/>
    <x v="10"/>
    <n v="1101.21"/>
    <n v="7526.35"/>
  </r>
  <r>
    <x v="11656"/>
    <x v="3"/>
    <x v="4"/>
    <n v="4934.96"/>
    <n v="0.42"/>
    <n v="7"/>
    <d v="2023-10-18T00:00:00"/>
    <d v="2023-10-24T00:00:00"/>
    <x v="1"/>
    <x v="2"/>
    <n v="340.46"/>
    <x v="2"/>
    <x v="0"/>
    <x v="2"/>
    <n v="4594.5"/>
    <n v="34544.720000000001"/>
  </r>
  <r>
    <x v="11657"/>
    <x v="3"/>
    <x v="2"/>
    <n v="1324.19"/>
    <n v="0.43"/>
    <n v="2"/>
    <d v="2023-07-17T00:00:00"/>
    <d v="2023-07-20T00:00:00"/>
    <x v="2"/>
    <x v="0"/>
    <n v="349.51"/>
    <x v="0"/>
    <x v="0"/>
    <x v="4"/>
    <n v="974.68000000000006"/>
    <n v="2648.38"/>
  </r>
  <r>
    <x v="11658"/>
    <x v="0"/>
    <x v="4"/>
    <n v="4346.0600000000004"/>
    <n v="0.36"/>
    <n v="9"/>
    <d v="2024-06-01T00:00:00"/>
    <d v="2024-06-04T00:00:00"/>
    <x v="1"/>
    <x v="1"/>
    <n v="1037.9100000000001"/>
    <x v="4"/>
    <x v="1"/>
    <x v="9"/>
    <n v="3308.1500000000005"/>
    <n v="39114.54"/>
  </r>
  <r>
    <x v="11659"/>
    <x v="0"/>
    <x v="3"/>
    <n v="1650.55"/>
    <n v="0.1"/>
    <n v="3"/>
    <d v="2023-12-21T00:00:00"/>
    <d v="2023-12-26T00:00:00"/>
    <x v="2"/>
    <x v="0"/>
    <n v="289.07"/>
    <x v="4"/>
    <x v="0"/>
    <x v="10"/>
    <n v="1361.48"/>
    <n v="4951.6499999999996"/>
  </r>
  <r>
    <x v="11660"/>
    <x v="2"/>
    <x v="2"/>
    <n v="3770.72"/>
    <n v="0.08"/>
    <n v="7"/>
    <d v="2023-08-24T00:00:00"/>
    <d v="2023-08-25T00:00:00"/>
    <x v="0"/>
    <x v="0"/>
    <n v="488.89"/>
    <x v="4"/>
    <x v="0"/>
    <x v="1"/>
    <n v="3281.83"/>
    <n v="26395.039999999997"/>
  </r>
  <r>
    <x v="11661"/>
    <x v="0"/>
    <x v="3"/>
    <n v="3333.22"/>
    <n v="0.46"/>
    <n v="9"/>
    <d v="2023-09-24T00:00:00"/>
    <d v="2023-10-01T00:00:00"/>
    <x v="0"/>
    <x v="0"/>
    <n v="461.24"/>
    <x v="1"/>
    <x v="0"/>
    <x v="7"/>
    <n v="2871.9799999999996"/>
    <n v="29998.98"/>
  </r>
  <r>
    <x v="11662"/>
    <x v="3"/>
    <x v="2"/>
    <n v="2852.74"/>
    <n v="0.13"/>
    <n v="9"/>
    <d v="2023-09-08T00:00:00"/>
    <d v="2023-09-12T00:00:00"/>
    <x v="0"/>
    <x v="1"/>
    <n v="606.85"/>
    <x v="3"/>
    <x v="0"/>
    <x v="7"/>
    <n v="2245.89"/>
    <n v="25674.659999999996"/>
  </r>
  <r>
    <x v="11663"/>
    <x v="2"/>
    <x v="4"/>
    <n v="2142.44"/>
    <n v="0.12"/>
    <n v="3"/>
    <d v="2024-06-21T00:00:00"/>
    <d v="2024-06-25T00:00:00"/>
    <x v="0"/>
    <x v="2"/>
    <n v="159.11000000000001"/>
    <x v="2"/>
    <x v="1"/>
    <x v="9"/>
    <n v="1983.33"/>
    <n v="6427.32"/>
  </r>
  <r>
    <x v="11664"/>
    <x v="3"/>
    <x v="4"/>
    <n v="3388.41"/>
    <n v="0.08"/>
    <n v="2"/>
    <d v="2024-08-06T00:00:00"/>
    <d v="2024-08-10T00:00:00"/>
    <x v="2"/>
    <x v="2"/>
    <n v="375.21"/>
    <x v="4"/>
    <x v="1"/>
    <x v="1"/>
    <n v="3013.2"/>
    <n v="6776.82"/>
  </r>
  <r>
    <x v="11665"/>
    <x v="1"/>
    <x v="3"/>
    <n v="2095.66"/>
    <n v="0.26"/>
    <n v="5"/>
    <d v="2023-03-30T00:00:00"/>
    <d v="2023-04-03T00:00:00"/>
    <x v="2"/>
    <x v="2"/>
    <n v="451.63"/>
    <x v="3"/>
    <x v="0"/>
    <x v="0"/>
    <n v="1644.0299999999997"/>
    <n v="10478.299999999999"/>
  </r>
  <r>
    <x v="11666"/>
    <x v="2"/>
    <x v="0"/>
    <n v="2785.69"/>
    <n v="0.34"/>
    <n v="5"/>
    <d v="2023-03-24T00:00:00"/>
    <d v="2023-03-26T00:00:00"/>
    <x v="1"/>
    <x v="1"/>
    <n v="345.55"/>
    <x v="1"/>
    <x v="0"/>
    <x v="0"/>
    <n v="2440.14"/>
    <n v="13928.45"/>
  </r>
  <r>
    <x v="11667"/>
    <x v="3"/>
    <x v="4"/>
    <n v="2990.03"/>
    <n v="0.34"/>
    <n v="8"/>
    <d v="2024-06-21T00:00:00"/>
    <d v="2024-06-22T00:00:00"/>
    <x v="2"/>
    <x v="0"/>
    <n v="739.89"/>
    <x v="3"/>
    <x v="1"/>
    <x v="9"/>
    <n v="2250.1400000000003"/>
    <n v="23920.240000000002"/>
  </r>
  <r>
    <x v="11668"/>
    <x v="0"/>
    <x v="0"/>
    <n v="1410.04"/>
    <n v="0.13"/>
    <n v="6"/>
    <d v="2024-05-01T00:00:00"/>
    <d v="2024-05-05T00:00:00"/>
    <x v="0"/>
    <x v="1"/>
    <n v="330.02"/>
    <x v="5"/>
    <x v="1"/>
    <x v="5"/>
    <n v="1080.02"/>
    <n v="8460.24"/>
  </r>
  <r>
    <x v="11669"/>
    <x v="1"/>
    <x v="2"/>
    <n v="1764.71"/>
    <n v="0.05"/>
    <n v="7"/>
    <d v="2024-04-04T00:00:00"/>
    <d v="2024-04-11T00:00:00"/>
    <x v="0"/>
    <x v="1"/>
    <n v="310.44"/>
    <x v="4"/>
    <x v="1"/>
    <x v="3"/>
    <n v="1454.27"/>
    <n v="12352.970000000001"/>
  </r>
  <r>
    <x v="11670"/>
    <x v="3"/>
    <x v="0"/>
    <n v="188.45"/>
    <n v="0.16"/>
    <n v="8"/>
    <d v="2023-10-07T00:00:00"/>
    <d v="2023-10-08T00:00:00"/>
    <x v="1"/>
    <x v="0"/>
    <n v="46.61"/>
    <x v="5"/>
    <x v="0"/>
    <x v="2"/>
    <n v="141.83999999999997"/>
    <n v="1507.6"/>
  </r>
  <r>
    <x v="11671"/>
    <x v="2"/>
    <x v="3"/>
    <n v="4275.58"/>
    <n v="0.25"/>
    <n v="9"/>
    <d v="2023-07-06T00:00:00"/>
    <d v="2023-07-12T00:00:00"/>
    <x v="1"/>
    <x v="1"/>
    <n v="385.38"/>
    <x v="1"/>
    <x v="0"/>
    <x v="4"/>
    <n v="3890.2"/>
    <n v="38480.22"/>
  </r>
  <r>
    <x v="11672"/>
    <x v="3"/>
    <x v="1"/>
    <n v="3804.32"/>
    <n v="0.31"/>
    <n v="4"/>
    <d v="2024-02-05T00:00:00"/>
    <d v="2024-02-06T00:00:00"/>
    <x v="1"/>
    <x v="0"/>
    <n v="964.6"/>
    <x v="5"/>
    <x v="1"/>
    <x v="8"/>
    <n v="2839.7200000000003"/>
    <n v="15217.28"/>
  </r>
  <r>
    <x v="11673"/>
    <x v="1"/>
    <x v="1"/>
    <n v="999.3"/>
    <n v="0.14000000000000001"/>
    <n v="5"/>
    <d v="2024-08-15T00:00:00"/>
    <d v="2024-08-19T00:00:00"/>
    <x v="1"/>
    <x v="1"/>
    <n v="100.56"/>
    <x v="1"/>
    <x v="1"/>
    <x v="1"/>
    <n v="898.74"/>
    <n v="4996.5"/>
  </r>
  <r>
    <x v="11674"/>
    <x v="2"/>
    <x v="3"/>
    <n v="1874.04"/>
    <n v="0.09"/>
    <n v="4"/>
    <d v="2024-05-05T00:00:00"/>
    <d v="2024-05-11T00:00:00"/>
    <x v="0"/>
    <x v="1"/>
    <n v="415.98"/>
    <x v="3"/>
    <x v="1"/>
    <x v="5"/>
    <n v="1458.06"/>
    <n v="7496.16"/>
  </r>
  <r>
    <x v="11675"/>
    <x v="1"/>
    <x v="1"/>
    <n v="2163.2399999999998"/>
    <n v="0.42"/>
    <n v="9"/>
    <d v="2024-10-02T00:00:00"/>
    <d v="2024-10-04T00:00:00"/>
    <x v="2"/>
    <x v="1"/>
    <n v="484.16"/>
    <x v="4"/>
    <x v="1"/>
    <x v="2"/>
    <n v="1679.0799999999997"/>
    <n v="19469.159999999996"/>
  </r>
  <r>
    <x v="11676"/>
    <x v="3"/>
    <x v="3"/>
    <n v="1738.46"/>
    <n v="0.43"/>
    <n v="2"/>
    <d v="2023-05-19T00:00:00"/>
    <d v="2023-05-22T00:00:00"/>
    <x v="2"/>
    <x v="0"/>
    <n v="351.91"/>
    <x v="1"/>
    <x v="0"/>
    <x v="5"/>
    <n v="1386.55"/>
    <n v="3476.92"/>
  </r>
  <r>
    <x v="11677"/>
    <x v="0"/>
    <x v="4"/>
    <n v="4011.39"/>
    <n v="0.14000000000000001"/>
    <n v="8"/>
    <d v="2023-10-03T00:00:00"/>
    <d v="2023-10-06T00:00:00"/>
    <x v="2"/>
    <x v="1"/>
    <n v="746.72"/>
    <x v="3"/>
    <x v="0"/>
    <x v="2"/>
    <n v="3264.67"/>
    <n v="32091.119999999999"/>
  </r>
  <r>
    <x v="11678"/>
    <x v="0"/>
    <x v="0"/>
    <n v="3654.56"/>
    <n v="0.28000000000000003"/>
    <n v="7"/>
    <d v="2024-06-26T00:00:00"/>
    <d v="2024-06-28T00:00:00"/>
    <x v="2"/>
    <x v="2"/>
    <n v="988.32"/>
    <x v="0"/>
    <x v="1"/>
    <x v="9"/>
    <n v="2666.24"/>
    <n v="25581.919999999998"/>
  </r>
  <r>
    <x v="11679"/>
    <x v="3"/>
    <x v="1"/>
    <n v="3859.08"/>
    <n v="0.22"/>
    <n v="7"/>
    <d v="2024-09-02T00:00:00"/>
    <d v="2024-09-07T00:00:00"/>
    <x v="1"/>
    <x v="2"/>
    <n v="837.11"/>
    <x v="4"/>
    <x v="1"/>
    <x v="7"/>
    <n v="3021.97"/>
    <n v="27013.559999999998"/>
  </r>
  <r>
    <x v="11680"/>
    <x v="3"/>
    <x v="4"/>
    <n v="4530.24"/>
    <n v="7.0000000000000007E-2"/>
    <n v="8"/>
    <d v="2023-06-16T00:00:00"/>
    <d v="2023-06-23T00:00:00"/>
    <x v="2"/>
    <x v="0"/>
    <n v="626.39"/>
    <x v="0"/>
    <x v="0"/>
    <x v="9"/>
    <n v="3903.85"/>
    <n v="36241.919999999998"/>
  </r>
  <r>
    <x v="11681"/>
    <x v="3"/>
    <x v="1"/>
    <n v="3016.24"/>
    <n v="0.47"/>
    <n v="1"/>
    <d v="2024-03-22T00:00:00"/>
    <d v="2024-03-26T00:00:00"/>
    <x v="1"/>
    <x v="0"/>
    <n v="743.16"/>
    <x v="1"/>
    <x v="1"/>
    <x v="0"/>
    <n v="2273.08"/>
    <n v="3016.24"/>
  </r>
  <r>
    <x v="11682"/>
    <x v="2"/>
    <x v="2"/>
    <n v="3111.22"/>
    <n v="0"/>
    <n v="1"/>
    <d v="2023-01-06T00:00:00"/>
    <d v="2023-01-12T00:00:00"/>
    <x v="1"/>
    <x v="1"/>
    <n v="322.45"/>
    <x v="0"/>
    <x v="0"/>
    <x v="6"/>
    <n v="2788.77"/>
    <n v="3111.22"/>
  </r>
  <r>
    <x v="11683"/>
    <x v="1"/>
    <x v="3"/>
    <n v="3637.48"/>
    <n v="0.09"/>
    <n v="7"/>
    <d v="2023-12-21T00:00:00"/>
    <d v="2023-12-26T00:00:00"/>
    <x v="2"/>
    <x v="2"/>
    <n v="495.07"/>
    <x v="1"/>
    <x v="0"/>
    <x v="10"/>
    <n v="3142.41"/>
    <n v="25462.36"/>
  </r>
  <r>
    <x v="11684"/>
    <x v="1"/>
    <x v="3"/>
    <n v="3438.04"/>
    <n v="0.17"/>
    <n v="2"/>
    <d v="2023-02-22T00:00:00"/>
    <d v="2023-02-23T00:00:00"/>
    <x v="2"/>
    <x v="2"/>
    <n v="841.86"/>
    <x v="2"/>
    <x v="0"/>
    <x v="8"/>
    <n v="2596.1799999999998"/>
    <n v="6876.08"/>
  </r>
  <r>
    <x v="11685"/>
    <x v="1"/>
    <x v="4"/>
    <n v="4362.08"/>
    <n v="0.43"/>
    <n v="4"/>
    <d v="2023-04-26T00:00:00"/>
    <d v="2023-04-29T00:00:00"/>
    <x v="2"/>
    <x v="2"/>
    <n v="1275.1199999999999"/>
    <x v="0"/>
    <x v="0"/>
    <x v="3"/>
    <n v="3086.96"/>
    <n v="17448.32"/>
  </r>
  <r>
    <x v="11686"/>
    <x v="3"/>
    <x v="2"/>
    <n v="3873.97"/>
    <n v="0.39"/>
    <n v="6"/>
    <d v="2023-10-27T00:00:00"/>
    <d v="2023-11-01T00:00:00"/>
    <x v="1"/>
    <x v="1"/>
    <n v="1075.6400000000001"/>
    <x v="0"/>
    <x v="0"/>
    <x v="2"/>
    <n v="2798.33"/>
    <n v="23243.82"/>
  </r>
  <r>
    <x v="11687"/>
    <x v="1"/>
    <x v="0"/>
    <n v="690.25"/>
    <n v="0.28999999999999998"/>
    <n v="5"/>
    <d v="2023-03-06T00:00:00"/>
    <d v="2023-03-13T00:00:00"/>
    <x v="1"/>
    <x v="2"/>
    <n v="87.42"/>
    <x v="5"/>
    <x v="0"/>
    <x v="0"/>
    <n v="602.83000000000004"/>
    <n v="3451.25"/>
  </r>
  <r>
    <x v="11688"/>
    <x v="3"/>
    <x v="2"/>
    <n v="4648.96"/>
    <n v="0.35"/>
    <n v="5"/>
    <d v="2023-07-27T00:00:00"/>
    <d v="2023-07-28T00:00:00"/>
    <x v="0"/>
    <x v="2"/>
    <n v="1218.1199999999999"/>
    <x v="4"/>
    <x v="0"/>
    <x v="4"/>
    <n v="3430.84"/>
    <n v="23244.799999999999"/>
  </r>
  <r>
    <x v="11689"/>
    <x v="2"/>
    <x v="2"/>
    <n v="3447.19"/>
    <n v="0.17"/>
    <n v="6"/>
    <d v="2023-04-19T00:00:00"/>
    <d v="2023-04-20T00:00:00"/>
    <x v="0"/>
    <x v="2"/>
    <n v="641.66"/>
    <x v="0"/>
    <x v="0"/>
    <x v="3"/>
    <n v="2805.53"/>
    <n v="20683.14"/>
  </r>
  <r>
    <x v="11690"/>
    <x v="0"/>
    <x v="0"/>
    <n v="723.02"/>
    <n v="0.47"/>
    <n v="7"/>
    <d v="2023-06-05T00:00:00"/>
    <d v="2023-06-07T00:00:00"/>
    <x v="0"/>
    <x v="2"/>
    <n v="115.7"/>
    <x v="5"/>
    <x v="0"/>
    <x v="9"/>
    <n v="607.31999999999994"/>
    <n v="5061.1399999999994"/>
  </r>
  <r>
    <x v="11691"/>
    <x v="3"/>
    <x v="0"/>
    <n v="3882.67"/>
    <n v="0.01"/>
    <n v="2"/>
    <d v="2024-08-06T00:00:00"/>
    <d v="2024-08-07T00:00:00"/>
    <x v="1"/>
    <x v="1"/>
    <n v="691.25"/>
    <x v="1"/>
    <x v="1"/>
    <x v="1"/>
    <n v="3191.42"/>
    <n v="7765.34"/>
  </r>
  <r>
    <x v="11692"/>
    <x v="3"/>
    <x v="2"/>
    <n v="1856.22"/>
    <n v="0.05"/>
    <n v="4"/>
    <d v="2023-04-20T00:00:00"/>
    <d v="2023-04-25T00:00:00"/>
    <x v="1"/>
    <x v="1"/>
    <n v="418.66"/>
    <x v="3"/>
    <x v="0"/>
    <x v="3"/>
    <n v="1437.56"/>
    <n v="7424.88"/>
  </r>
  <r>
    <x v="11693"/>
    <x v="0"/>
    <x v="1"/>
    <n v="4049.29"/>
    <n v="0.46"/>
    <n v="7"/>
    <d v="2023-01-30T00:00:00"/>
    <d v="2023-01-31T00:00:00"/>
    <x v="2"/>
    <x v="0"/>
    <n v="679.68"/>
    <x v="3"/>
    <x v="0"/>
    <x v="6"/>
    <n v="3369.61"/>
    <n v="28345.03"/>
  </r>
  <r>
    <x v="11694"/>
    <x v="0"/>
    <x v="1"/>
    <n v="4781.49"/>
    <n v="0.47"/>
    <n v="5"/>
    <d v="2024-02-23T00:00:00"/>
    <d v="2024-03-01T00:00:00"/>
    <x v="0"/>
    <x v="1"/>
    <n v="314.36"/>
    <x v="4"/>
    <x v="1"/>
    <x v="8"/>
    <n v="4467.13"/>
    <n v="23907.449999999997"/>
  </r>
  <r>
    <x v="11695"/>
    <x v="2"/>
    <x v="2"/>
    <n v="1350.69"/>
    <n v="0.25"/>
    <n v="9"/>
    <d v="2024-01-25T00:00:00"/>
    <d v="2024-01-29T00:00:00"/>
    <x v="0"/>
    <x v="1"/>
    <n v="82.76"/>
    <x v="0"/>
    <x v="1"/>
    <x v="6"/>
    <n v="1267.93"/>
    <n v="12156.210000000001"/>
  </r>
  <r>
    <x v="11696"/>
    <x v="1"/>
    <x v="1"/>
    <n v="4301.3100000000004"/>
    <n v="0.28999999999999998"/>
    <n v="6"/>
    <d v="2023-12-24T00:00:00"/>
    <d v="2023-12-30T00:00:00"/>
    <x v="1"/>
    <x v="2"/>
    <n v="727.7"/>
    <x v="2"/>
    <x v="0"/>
    <x v="10"/>
    <n v="3573.6100000000006"/>
    <n v="25807.86"/>
  </r>
  <r>
    <x v="11697"/>
    <x v="3"/>
    <x v="0"/>
    <n v="3890.45"/>
    <n v="0.45"/>
    <n v="4"/>
    <d v="2024-08-19T00:00:00"/>
    <d v="2024-08-21T00:00:00"/>
    <x v="2"/>
    <x v="0"/>
    <n v="624.85"/>
    <x v="2"/>
    <x v="1"/>
    <x v="1"/>
    <n v="3265.6"/>
    <n v="15561.8"/>
  </r>
  <r>
    <x v="11698"/>
    <x v="1"/>
    <x v="0"/>
    <n v="3388.81"/>
    <n v="0.43"/>
    <n v="4"/>
    <d v="2024-06-25T00:00:00"/>
    <d v="2024-06-29T00:00:00"/>
    <x v="0"/>
    <x v="1"/>
    <n v="850.9"/>
    <x v="0"/>
    <x v="1"/>
    <x v="9"/>
    <n v="2537.91"/>
    <n v="13555.24"/>
  </r>
  <r>
    <x v="11699"/>
    <x v="3"/>
    <x v="1"/>
    <n v="1986.11"/>
    <n v="0.43"/>
    <n v="3"/>
    <d v="2024-01-16T00:00:00"/>
    <d v="2024-01-21T00:00:00"/>
    <x v="0"/>
    <x v="0"/>
    <n v="209.96"/>
    <x v="3"/>
    <x v="1"/>
    <x v="6"/>
    <n v="1776.1499999999999"/>
    <n v="5958.33"/>
  </r>
  <r>
    <x v="11700"/>
    <x v="2"/>
    <x v="0"/>
    <n v="638.32000000000005"/>
    <n v="0.19"/>
    <n v="6"/>
    <d v="2024-12-31T00:00:00"/>
    <d v="2025-01-06T00:00:00"/>
    <x v="0"/>
    <x v="1"/>
    <n v="125.13"/>
    <x v="3"/>
    <x v="1"/>
    <x v="10"/>
    <n v="513.19000000000005"/>
    <n v="3829.92"/>
  </r>
  <r>
    <x v="11701"/>
    <x v="0"/>
    <x v="3"/>
    <n v="2471.09"/>
    <n v="0.42"/>
    <n v="8"/>
    <d v="2023-05-08T00:00:00"/>
    <d v="2023-05-09T00:00:00"/>
    <x v="0"/>
    <x v="1"/>
    <n v="508.7"/>
    <x v="5"/>
    <x v="0"/>
    <x v="5"/>
    <n v="1962.39"/>
    <n v="19768.72"/>
  </r>
  <r>
    <x v="11702"/>
    <x v="2"/>
    <x v="0"/>
    <n v="617.77"/>
    <n v="0.03"/>
    <n v="1"/>
    <d v="2023-10-16T00:00:00"/>
    <d v="2023-10-23T00:00:00"/>
    <x v="2"/>
    <x v="1"/>
    <n v="58.44"/>
    <x v="1"/>
    <x v="0"/>
    <x v="2"/>
    <n v="559.32999999999993"/>
    <n v="617.77"/>
  </r>
  <r>
    <x v="11703"/>
    <x v="0"/>
    <x v="2"/>
    <n v="2550.7199999999998"/>
    <n v="0.24"/>
    <n v="2"/>
    <d v="2023-03-17T00:00:00"/>
    <d v="2023-03-22T00:00:00"/>
    <x v="1"/>
    <x v="2"/>
    <n v="242.41"/>
    <x v="5"/>
    <x v="0"/>
    <x v="0"/>
    <n v="2308.31"/>
    <n v="5101.4399999999996"/>
  </r>
  <r>
    <x v="11704"/>
    <x v="1"/>
    <x v="4"/>
    <n v="4119.4399999999996"/>
    <n v="0.12"/>
    <n v="4"/>
    <d v="2023-10-26T00:00:00"/>
    <d v="2023-10-27T00:00:00"/>
    <x v="1"/>
    <x v="1"/>
    <n v="956.66"/>
    <x v="2"/>
    <x v="0"/>
    <x v="2"/>
    <n v="3162.7799999999997"/>
    <n v="16477.759999999998"/>
  </r>
  <r>
    <x v="11705"/>
    <x v="1"/>
    <x v="1"/>
    <n v="4988.43"/>
    <n v="0.02"/>
    <n v="7"/>
    <d v="2024-07-10T00:00:00"/>
    <d v="2024-07-11T00:00:00"/>
    <x v="2"/>
    <x v="2"/>
    <n v="533.61"/>
    <x v="5"/>
    <x v="1"/>
    <x v="4"/>
    <n v="4454.8200000000006"/>
    <n v="34919.01"/>
  </r>
  <r>
    <x v="11706"/>
    <x v="2"/>
    <x v="1"/>
    <n v="1070.24"/>
    <n v="0.31"/>
    <n v="2"/>
    <d v="2024-04-15T00:00:00"/>
    <d v="2024-04-16T00:00:00"/>
    <x v="0"/>
    <x v="1"/>
    <n v="119.17"/>
    <x v="1"/>
    <x v="1"/>
    <x v="3"/>
    <n v="951.07"/>
    <n v="2140.48"/>
  </r>
  <r>
    <x v="11707"/>
    <x v="0"/>
    <x v="0"/>
    <n v="1118.5"/>
    <n v="0.04"/>
    <n v="8"/>
    <d v="2024-05-01T00:00:00"/>
    <d v="2024-05-08T00:00:00"/>
    <x v="0"/>
    <x v="0"/>
    <n v="125.77"/>
    <x v="0"/>
    <x v="1"/>
    <x v="5"/>
    <n v="992.73"/>
    <n v="8948"/>
  </r>
  <r>
    <x v="11708"/>
    <x v="2"/>
    <x v="0"/>
    <n v="4073.33"/>
    <n v="0.06"/>
    <n v="3"/>
    <d v="2024-05-08T00:00:00"/>
    <d v="2024-05-10T00:00:00"/>
    <x v="0"/>
    <x v="2"/>
    <n v="897.84"/>
    <x v="1"/>
    <x v="1"/>
    <x v="5"/>
    <n v="3175.49"/>
    <n v="12219.99"/>
  </r>
  <r>
    <x v="11709"/>
    <x v="0"/>
    <x v="4"/>
    <n v="2398.39"/>
    <n v="0.04"/>
    <n v="2"/>
    <d v="2023-04-25T00:00:00"/>
    <d v="2023-04-30T00:00:00"/>
    <x v="2"/>
    <x v="1"/>
    <n v="516.83000000000004"/>
    <x v="5"/>
    <x v="0"/>
    <x v="3"/>
    <n v="1881.56"/>
    <n v="4796.78"/>
  </r>
  <r>
    <x v="11710"/>
    <x v="0"/>
    <x v="4"/>
    <n v="4587.4399999999996"/>
    <n v="0.49"/>
    <n v="7"/>
    <d v="2024-01-06T00:00:00"/>
    <d v="2024-01-08T00:00:00"/>
    <x v="1"/>
    <x v="1"/>
    <n v="1326.28"/>
    <x v="1"/>
    <x v="1"/>
    <x v="6"/>
    <n v="3261.16"/>
    <n v="32112.079999999998"/>
  </r>
  <r>
    <x v="11711"/>
    <x v="1"/>
    <x v="2"/>
    <n v="3868.08"/>
    <n v="0.02"/>
    <n v="9"/>
    <d v="2024-03-24T00:00:00"/>
    <d v="2024-03-25T00:00:00"/>
    <x v="1"/>
    <x v="1"/>
    <n v="647.13"/>
    <x v="4"/>
    <x v="1"/>
    <x v="0"/>
    <n v="3220.95"/>
    <n v="34812.720000000001"/>
  </r>
  <r>
    <x v="11712"/>
    <x v="1"/>
    <x v="3"/>
    <n v="3708.5"/>
    <n v="0.13"/>
    <n v="4"/>
    <d v="2023-06-13T00:00:00"/>
    <d v="2023-06-19T00:00:00"/>
    <x v="0"/>
    <x v="0"/>
    <n v="384.71"/>
    <x v="2"/>
    <x v="0"/>
    <x v="9"/>
    <n v="3323.79"/>
    <n v="14834"/>
  </r>
  <r>
    <x v="11713"/>
    <x v="0"/>
    <x v="2"/>
    <n v="599.57000000000005"/>
    <n v="0.33"/>
    <n v="2"/>
    <d v="2023-08-01T00:00:00"/>
    <d v="2023-08-08T00:00:00"/>
    <x v="1"/>
    <x v="1"/>
    <n v="93.71"/>
    <x v="3"/>
    <x v="0"/>
    <x v="1"/>
    <n v="505.86000000000007"/>
    <n v="1199.1400000000001"/>
  </r>
  <r>
    <x v="11714"/>
    <x v="0"/>
    <x v="1"/>
    <n v="275.79000000000002"/>
    <n v="0.41"/>
    <n v="9"/>
    <d v="2023-10-20T00:00:00"/>
    <d v="2023-10-22T00:00:00"/>
    <x v="2"/>
    <x v="0"/>
    <n v="49.83"/>
    <x v="5"/>
    <x v="0"/>
    <x v="2"/>
    <n v="225.96000000000004"/>
    <n v="2482.11"/>
  </r>
  <r>
    <x v="11715"/>
    <x v="0"/>
    <x v="0"/>
    <n v="1652.14"/>
    <n v="0.3"/>
    <n v="5"/>
    <d v="2023-05-01T00:00:00"/>
    <d v="2023-05-03T00:00:00"/>
    <x v="2"/>
    <x v="1"/>
    <n v="163.30000000000001"/>
    <x v="1"/>
    <x v="0"/>
    <x v="5"/>
    <n v="1488.8400000000001"/>
    <n v="8260.7000000000007"/>
  </r>
  <r>
    <x v="11716"/>
    <x v="1"/>
    <x v="2"/>
    <n v="1164.76"/>
    <n v="0.49"/>
    <n v="7"/>
    <d v="2024-01-31T00:00:00"/>
    <d v="2024-02-03T00:00:00"/>
    <x v="2"/>
    <x v="0"/>
    <n v="281.94"/>
    <x v="4"/>
    <x v="1"/>
    <x v="6"/>
    <n v="882.81999999999994"/>
    <n v="8153.32"/>
  </r>
  <r>
    <x v="11717"/>
    <x v="1"/>
    <x v="0"/>
    <n v="3590.31"/>
    <n v="0.17"/>
    <n v="5"/>
    <d v="2024-02-26T00:00:00"/>
    <d v="2024-02-28T00:00:00"/>
    <x v="2"/>
    <x v="2"/>
    <n v="266.08"/>
    <x v="3"/>
    <x v="1"/>
    <x v="8"/>
    <n v="3324.23"/>
    <n v="17951.55"/>
  </r>
  <r>
    <x v="11718"/>
    <x v="3"/>
    <x v="0"/>
    <n v="2308.6"/>
    <n v="0.24"/>
    <n v="5"/>
    <d v="2024-07-21T00:00:00"/>
    <d v="2024-07-26T00:00:00"/>
    <x v="0"/>
    <x v="0"/>
    <n v="130.43"/>
    <x v="5"/>
    <x v="1"/>
    <x v="4"/>
    <n v="2178.17"/>
    <n v="11543"/>
  </r>
  <r>
    <x v="11719"/>
    <x v="0"/>
    <x v="2"/>
    <n v="2663.42"/>
    <n v="0.41"/>
    <n v="6"/>
    <d v="2023-03-21T00:00:00"/>
    <d v="2023-03-25T00:00:00"/>
    <x v="0"/>
    <x v="1"/>
    <n v="244.02"/>
    <x v="0"/>
    <x v="0"/>
    <x v="0"/>
    <n v="2419.4"/>
    <n v="15980.52"/>
  </r>
  <r>
    <x v="11720"/>
    <x v="3"/>
    <x v="2"/>
    <n v="4087.33"/>
    <n v="0.34"/>
    <n v="5"/>
    <d v="2024-01-16T00:00:00"/>
    <d v="2024-01-21T00:00:00"/>
    <x v="1"/>
    <x v="2"/>
    <n v="239.38"/>
    <x v="2"/>
    <x v="1"/>
    <x v="6"/>
    <n v="3847.95"/>
    <n v="20436.650000000001"/>
  </r>
  <r>
    <x v="11721"/>
    <x v="0"/>
    <x v="4"/>
    <n v="2444.67"/>
    <n v="0.11"/>
    <n v="8"/>
    <d v="2023-10-09T00:00:00"/>
    <d v="2023-10-16T00:00:00"/>
    <x v="2"/>
    <x v="1"/>
    <n v="192.63"/>
    <x v="3"/>
    <x v="0"/>
    <x v="2"/>
    <n v="2252.04"/>
    <n v="19557.36"/>
  </r>
  <r>
    <x v="11722"/>
    <x v="1"/>
    <x v="3"/>
    <n v="2770.14"/>
    <n v="0.25"/>
    <n v="4"/>
    <d v="2024-07-22T00:00:00"/>
    <d v="2024-07-29T00:00:00"/>
    <x v="1"/>
    <x v="0"/>
    <n v="193.67"/>
    <x v="3"/>
    <x v="1"/>
    <x v="4"/>
    <n v="2576.4699999999998"/>
    <n v="11080.56"/>
  </r>
  <r>
    <x v="11723"/>
    <x v="3"/>
    <x v="4"/>
    <n v="4227.37"/>
    <n v="0.49"/>
    <n v="3"/>
    <d v="2024-03-15T00:00:00"/>
    <d v="2024-03-22T00:00:00"/>
    <x v="2"/>
    <x v="2"/>
    <n v="941.83"/>
    <x v="4"/>
    <x v="1"/>
    <x v="0"/>
    <n v="3285.54"/>
    <n v="12682.11"/>
  </r>
  <r>
    <x v="11724"/>
    <x v="3"/>
    <x v="3"/>
    <n v="2213.5500000000002"/>
    <n v="0.43"/>
    <n v="3"/>
    <d v="2023-11-22T00:00:00"/>
    <d v="2023-11-27T00:00:00"/>
    <x v="1"/>
    <x v="1"/>
    <n v="512.5"/>
    <x v="2"/>
    <x v="0"/>
    <x v="11"/>
    <n v="1701.0500000000002"/>
    <n v="6640.6500000000005"/>
  </r>
  <r>
    <x v="11725"/>
    <x v="2"/>
    <x v="2"/>
    <n v="507.32"/>
    <n v="0.1"/>
    <n v="2"/>
    <d v="2023-10-24T00:00:00"/>
    <d v="2023-10-28T00:00:00"/>
    <x v="1"/>
    <x v="0"/>
    <n v="66.83"/>
    <x v="2"/>
    <x v="0"/>
    <x v="2"/>
    <n v="440.49"/>
    <n v="1014.64"/>
  </r>
  <r>
    <x v="11726"/>
    <x v="0"/>
    <x v="3"/>
    <n v="2656.36"/>
    <n v="0.09"/>
    <n v="8"/>
    <d v="2023-02-20T00:00:00"/>
    <d v="2023-02-22T00:00:00"/>
    <x v="2"/>
    <x v="0"/>
    <n v="264.45999999999998"/>
    <x v="4"/>
    <x v="0"/>
    <x v="8"/>
    <n v="2391.9"/>
    <n v="21250.880000000001"/>
  </r>
  <r>
    <x v="11727"/>
    <x v="1"/>
    <x v="1"/>
    <n v="2938.87"/>
    <n v="0.41"/>
    <n v="7"/>
    <d v="2024-04-12T00:00:00"/>
    <d v="2024-04-16T00:00:00"/>
    <x v="1"/>
    <x v="0"/>
    <n v="711.16"/>
    <x v="5"/>
    <x v="1"/>
    <x v="3"/>
    <n v="2227.71"/>
    <n v="20572.09"/>
  </r>
  <r>
    <x v="11728"/>
    <x v="2"/>
    <x v="4"/>
    <n v="2607.8000000000002"/>
    <n v="0.1"/>
    <n v="6"/>
    <d v="2024-03-26T00:00:00"/>
    <d v="2024-04-02T00:00:00"/>
    <x v="1"/>
    <x v="2"/>
    <n v="233.65"/>
    <x v="4"/>
    <x v="1"/>
    <x v="0"/>
    <n v="2374.15"/>
    <n v="15646.800000000001"/>
  </r>
  <r>
    <x v="11729"/>
    <x v="2"/>
    <x v="4"/>
    <n v="1364.44"/>
    <n v="0.23"/>
    <n v="2"/>
    <d v="2024-05-15T00:00:00"/>
    <d v="2024-05-19T00:00:00"/>
    <x v="1"/>
    <x v="1"/>
    <n v="201.35"/>
    <x v="3"/>
    <x v="1"/>
    <x v="5"/>
    <n v="1163.0900000000001"/>
    <n v="2728.88"/>
  </r>
  <r>
    <x v="11730"/>
    <x v="0"/>
    <x v="4"/>
    <n v="1196.08"/>
    <n v="0.09"/>
    <n v="2"/>
    <d v="2024-06-07T00:00:00"/>
    <d v="2024-06-12T00:00:00"/>
    <x v="2"/>
    <x v="1"/>
    <n v="230.31"/>
    <x v="3"/>
    <x v="1"/>
    <x v="9"/>
    <n v="965.77"/>
    <n v="2392.16"/>
  </r>
  <r>
    <x v="11731"/>
    <x v="2"/>
    <x v="0"/>
    <n v="1911.81"/>
    <n v="0.01"/>
    <n v="1"/>
    <d v="2023-04-07T00:00:00"/>
    <d v="2023-04-13T00:00:00"/>
    <x v="0"/>
    <x v="1"/>
    <n v="359.28"/>
    <x v="0"/>
    <x v="0"/>
    <x v="3"/>
    <n v="1552.53"/>
    <n v="1911.81"/>
  </r>
  <r>
    <x v="11732"/>
    <x v="0"/>
    <x v="0"/>
    <n v="914.52"/>
    <n v="0.44"/>
    <n v="2"/>
    <d v="2024-09-12T00:00:00"/>
    <d v="2024-09-17T00:00:00"/>
    <x v="1"/>
    <x v="2"/>
    <n v="143.74"/>
    <x v="2"/>
    <x v="1"/>
    <x v="7"/>
    <n v="770.78"/>
    <n v="1829.04"/>
  </r>
  <r>
    <x v="11733"/>
    <x v="2"/>
    <x v="2"/>
    <n v="3363.52"/>
    <n v="0.39"/>
    <n v="9"/>
    <d v="2024-10-20T00:00:00"/>
    <d v="2024-10-26T00:00:00"/>
    <x v="1"/>
    <x v="1"/>
    <n v="633.54"/>
    <x v="1"/>
    <x v="1"/>
    <x v="2"/>
    <n v="2729.98"/>
    <n v="30271.68"/>
  </r>
  <r>
    <x v="11734"/>
    <x v="0"/>
    <x v="2"/>
    <n v="3111.91"/>
    <n v="0.24"/>
    <n v="1"/>
    <d v="2024-12-06T00:00:00"/>
    <d v="2024-12-09T00:00:00"/>
    <x v="1"/>
    <x v="1"/>
    <n v="674.21"/>
    <x v="3"/>
    <x v="1"/>
    <x v="10"/>
    <n v="2437.6999999999998"/>
    <n v="3111.91"/>
  </r>
  <r>
    <x v="11735"/>
    <x v="1"/>
    <x v="0"/>
    <n v="3198.74"/>
    <n v="0.08"/>
    <n v="4"/>
    <d v="2024-03-17T00:00:00"/>
    <d v="2024-03-24T00:00:00"/>
    <x v="2"/>
    <x v="1"/>
    <n v="355.53"/>
    <x v="3"/>
    <x v="1"/>
    <x v="0"/>
    <n v="2843.21"/>
    <n v="12794.96"/>
  </r>
  <r>
    <x v="11736"/>
    <x v="0"/>
    <x v="4"/>
    <n v="1201.51"/>
    <n v="0.4"/>
    <n v="2"/>
    <d v="2023-12-09T00:00:00"/>
    <d v="2023-12-10T00:00:00"/>
    <x v="0"/>
    <x v="0"/>
    <n v="177.56"/>
    <x v="2"/>
    <x v="0"/>
    <x v="10"/>
    <n v="1023.95"/>
    <n v="2403.02"/>
  </r>
  <r>
    <x v="11737"/>
    <x v="0"/>
    <x v="0"/>
    <n v="1307.99"/>
    <n v="0.18"/>
    <n v="5"/>
    <d v="2023-08-25T00:00:00"/>
    <d v="2023-08-27T00:00:00"/>
    <x v="2"/>
    <x v="1"/>
    <n v="290.10000000000002"/>
    <x v="5"/>
    <x v="0"/>
    <x v="1"/>
    <n v="1017.89"/>
    <n v="6539.95"/>
  </r>
  <r>
    <x v="11738"/>
    <x v="3"/>
    <x v="3"/>
    <n v="3958.21"/>
    <n v="0.33"/>
    <n v="8"/>
    <d v="2024-08-06T00:00:00"/>
    <d v="2024-08-10T00:00:00"/>
    <x v="2"/>
    <x v="0"/>
    <n v="323.20999999999998"/>
    <x v="2"/>
    <x v="1"/>
    <x v="1"/>
    <n v="3635"/>
    <n v="31665.68"/>
  </r>
  <r>
    <x v="11739"/>
    <x v="1"/>
    <x v="4"/>
    <n v="3481.55"/>
    <n v="0.16"/>
    <n v="1"/>
    <d v="2023-08-14T00:00:00"/>
    <d v="2023-08-19T00:00:00"/>
    <x v="2"/>
    <x v="0"/>
    <n v="473.55"/>
    <x v="3"/>
    <x v="0"/>
    <x v="1"/>
    <n v="3008"/>
    <n v="3481.55"/>
  </r>
  <r>
    <x v="11740"/>
    <x v="1"/>
    <x v="0"/>
    <n v="4388.38"/>
    <n v="0.22"/>
    <n v="9"/>
    <d v="2023-05-06T00:00:00"/>
    <d v="2023-05-12T00:00:00"/>
    <x v="2"/>
    <x v="0"/>
    <n v="254.25"/>
    <x v="2"/>
    <x v="0"/>
    <x v="5"/>
    <n v="4134.13"/>
    <n v="39495.42"/>
  </r>
  <r>
    <x v="11741"/>
    <x v="1"/>
    <x v="2"/>
    <n v="2077.1799999999998"/>
    <n v="0.27"/>
    <n v="7"/>
    <d v="2023-09-17T00:00:00"/>
    <d v="2023-09-22T00:00:00"/>
    <x v="2"/>
    <x v="0"/>
    <n v="212.95"/>
    <x v="5"/>
    <x v="0"/>
    <x v="7"/>
    <n v="1864.2299999999998"/>
    <n v="14540.259999999998"/>
  </r>
  <r>
    <x v="11742"/>
    <x v="2"/>
    <x v="0"/>
    <n v="2781.91"/>
    <n v="0.38"/>
    <n v="5"/>
    <d v="2024-06-22T00:00:00"/>
    <d v="2024-06-24T00:00:00"/>
    <x v="2"/>
    <x v="1"/>
    <n v="423.58"/>
    <x v="1"/>
    <x v="1"/>
    <x v="9"/>
    <n v="2358.33"/>
    <n v="13909.55"/>
  </r>
  <r>
    <x v="11743"/>
    <x v="3"/>
    <x v="1"/>
    <n v="3720.01"/>
    <n v="0.42"/>
    <n v="5"/>
    <d v="2024-06-21T00:00:00"/>
    <d v="2024-06-24T00:00:00"/>
    <x v="0"/>
    <x v="1"/>
    <n v="434.79"/>
    <x v="3"/>
    <x v="1"/>
    <x v="9"/>
    <n v="3285.2200000000003"/>
    <n v="18600.050000000003"/>
  </r>
  <r>
    <x v="11744"/>
    <x v="1"/>
    <x v="0"/>
    <n v="4873.3599999999997"/>
    <n v="0.22"/>
    <n v="9"/>
    <d v="2023-12-19T00:00:00"/>
    <d v="2023-12-24T00:00:00"/>
    <x v="2"/>
    <x v="0"/>
    <n v="1201.0999999999999"/>
    <x v="5"/>
    <x v="0"/>
    <x v="10"/>
    <n v="3672.2599999999998"/>
    <n v="43860.24"/>
  </r>
  <r>
    <x v="11745"/>
    <x v="2"/>
    <x v="4"/>
    <n v="4949.2"/>
    <n v="0.12"/>
    <n v="9"/>
    <d v="2024-09-07T00:00:00"/>
    <d v="2024-09-11T00:00:00"/>
    <x v="2"/>
    <x v="1"/>
    <n v="755.07"/>
    <x v="0"/>
    <x v="1"/>
    <x v="7"/>
    <n v="4194.13"/>
    <n v="44542.799999999996"/>
  </r>
  <r>
    <x v="11746"/>
    <x v="2"/>
    <x v="0"/>
    <n v="4995.96"/>
    <n v="0.08"/>
    <n v="2"/>
    <d v="2023-02-09T00:00:00"/>
    <d v="2023-02-11T00:00:00"/>
    <x v="0"/>
    <x v="0"/>
    <n v="649.04999999999995"/>
    <x v="5"/>
    <x v="0"/>
    <x v="8"/>
    <n v="4346.91"/>
    <n v="9991.92"/>
  </r>
  <r>
    <x v="11747"/>
    <x v="2"/>
    <x v="2"/>
    <n v="4463.58"/>
    <n v="0.17"/>
    <n v="8"/>
    <d v="2024-11-20T00:00:00"/>
    <d v="2024-11-24T00:00:00"/>
    <x v="0"/>
    <x v="2"/>
    <n v="1276.6600000000001"/>
    <x v="3"/>
    <x v="1"/>
    <x v="11"/>
    <n v="3186.92"/>
    <n v="35708.639999999999"/>
  </r>
  <r>
    <x v="11748"/>
    <x v="3"/>
    <x v="3"/>
    <n v="3234.29"/>
    <n v="0.4"/>
    <n v="5"/>
    <d v="2024-03-26T00:00:00"/>
    <d v="2024-03-27T00:00:00"/>
    <x v="0"/>
    <x v="1"/>
    <n v="675.3"/>
    <x v="2"/>
    <x v="1"/>
    <x v="0"/>
    <n v="2558.9899999999998"/>
    <n v="16171.45"/>
  </r>
  <r>
    <x v="11749"/>
    <x v="2"/>
    <x v="1"/>
    <n v="134.16"/>
    <n v="0.14000000000000001"/>
    <n v="2"/>
    <d v="2024-12-13T00:00:00"/>
    <d v="2024-12-18T00:00:00"/>
    <x v="2"/>
    <x v="0"/>
    <n v="30.51"/>
    <x v="5"/>
    <x v="1"/>
    <x v="10"/>
    <n v="103.64999999999999"/>
    <n v="268.32"/>
  </r>
  <r>
    <x v="11750"/>
    <x v="3"/>
    <x v="4"/>
    <n v="3527.76"/>
    <n v="0.02"/>
    <n v="9"/>
    <d v="2023-07-21T00:00:00"/>
    <d v="2023-07-27T00:00:00"/>
    <x v="0"/>
    <x v="2"/>
    <n v="941.18"/>
    <x v="2"/>
    <x v="0"/>
    <x v="4"/>
    <n v="2586.5800000000004"/>
    <n v="31749.840000000004"/>
  </r>
  <r>
    <x v="11751"/>
    <x v="0"/>
    <x v="2"/>
    <n v="1269.1400000000001"/>
    <n v="0.28000000000000003"/>
    <n v="4"/>
    <d v="2024-06-24T00:00:00"/>
    <d v="2024-06-26T00:00:00"/>
    <x v="2"/>
    <x v="1"/>
    <n v="160.41"/>
    <x v="3"/>
    <x v="1"/>
    <x v="9"/>
    <n v="1108.73"/>
    <n v="5076.5600000000004"/>
  </r>
  <r>
    <x v="11752"/>
    <x v="2"/>
    <x v="1"/>
    <n v="380.12"/>
    <n v="0.02"/>
    <n v="5"/>
    <d v="2023-12-07T00:00:00"/>
    <d v="2023-12-12T00:00:00"/>
    <x v="2"/>
    <x v="1"/>
    <n v="71.48"/>
    <x v="2"/>
    <x v="0"/>
    <x v="10"/>
    <n v="308.64"/>
    <n v="1900.6"/>
  </r>
  <r>
    <x v="11753"/>
    <x v="1"/>
    <x v="0"/>
    <n v="3516.2"/>
    <n v="0.44"/>
    <n v="7"/>
    <d v="2023-09-04T00:00:00"/>
    <d v="2023-09-05T00:00:00"/>
    <x v="1"/>
    <x v="2"/>
    <n v="538.1"/>
    <x v="3"/>
    <x v="0"/>
    <x v="7"/>
    <n v="2978.1"/>
    <n v="24613.399999999998"/>
  </r>
  <r>
    <x v="11754"/>
    <x v="2"/>
    <x v="1"/>
    <n v="3804.45"/>
    <n v="0.34"/>
    <n v="2"/>
    <d v="2023-04-27T00:00:00"/>
    <d v="2023-04-29T00:00:00"/>
    <x v="2"/>
    <x v="1"/>
    <n v="462.76"/>
    <x v="3"/>
    <x v="0"/>
    <x v="3"/>
    <n v="3341.6899999999996"/>
    <n v="7608.9"/>
  </r>
  <r>
    <x v="11755"/>
    <x v="0"/>
    <x v="3"/>
    <n v="3331.22"/>
    <n v="0.13"/>
    <n v="5"/>
    <d v="2024-01-17T00:00:00"/>
    <d v="2024-01-24T00:00:00"/>
    <x v="1"/>
    <x v="2"/>
    <n v="175.13"/>
    <x v="5"/>
    <x v="1"/>
    <x v="6"/>
    <n v="3156.0899999999997"/>
    <n v="16656.099999999999"/>
  </r>
  <r>
    <x v="11756"/>
    <x v="0"/>
    <x v="1"/>
    <n v="1889.33"/>
    <n v="0.23"/>
    <n v="8"/>
    <d v="2023-08-30T00:00:00"/>
    <d v="2023-09-03T00:00:00"/>
    <x v="1"/>
    <x v="1"/>
    <n v="160.12"/>
    <x v="1"/>
    <x v="0"/>
    <x v="1"/>
    <n v="1729.21"/>
    <n v="15114.64"/>
  </r>
  <r>
    <x v="11757"/>
    <x v="2"/>
    <x v="1"/>
    <n v="2603.92"/>
    <n v="0.37"/>
    <n v="1"/>
    <d v="2023-12-03T00:00:00"/>
    <d v="2023-12-07T00:00:00"/>
    <x v="0"/>
    <x v="2"/>
    <n v="658.21"/>
    <x v="0"/>
    <x v="0"/>
    <x v="10"/>
    <n v="1945.71"/>
    <n v="2603.92"/>
  </r>
  <r>
    <x v="11758"/>
    <x v="0"/>
    <x v="0"/>
    <n v="4681.24"/>
    <n v="0.46"/>
    <n v="8"/>
    <d v="2023-09-04T00:00:00"/>
    <d v="2023-09-05T00:00:00"/>
    <x v="1"/>
    <x v="1"/>
    <n v="395.59"/>
    <x v="4"/>
    <x v="0"/>
    <x v="7"/>
    <n v="4285.6499999999996"/>
    <n v="37449.919999999998"/>
  </r>
  <r>
    <x v="11759"/>
    <x v="3"/>
    <x v="0"/>
    <n v="3675.09"/>
    <n v="0.44"/>
    <n v="2"/>
    <d v="2024-10-22T00:00:00"/>
    <d v="2024-10-27T00:00:00"/>
    <x v="1"/>
    <x v="0"/>
    <n v="1015.87"/>
    <x v="5"/>
    <x v="1"/>
    <x v="2"/>
    <n v="2659.2200000000003"/>
    <n v="7350.18"/>
  </r>
  <r>
    <x v="11760"/>
    <x v="3"/>
    <x v="4"/>
    <n v="2572.9499999999998"/>
    <n v="0.03"/>
    <n v="4"/>
    <d v="2024-02-15T00:00:00"/>
    <d v="2024-02-17T00:00:00"/>
    <x v="1"/>
    <x v="1"/>
    <n v="303.52"/>
    <x v="0"/>
    <x v="1"/>
    <x v="8"/>
    <n v="2269.4299999999998"/>
    <n v="10291.799999999999"/>
  </r>
  <r>
    <x v="11761"/>
    <x v="2"/>
    <x v="0"/>
    <n v="3007.9"/>
    <n v="0.04"/>
    <n v="3"/>
    <d v="2023-04-06T00:00:00"/>
    <d v="2023-04-10T00:00:00"/>
    <x v="2"/>
    <x v="2"/>
    <n v="498.63"/>
    <x v="5"/>
    <x v="0"/>
    <x v="3"/>
    <n v="2509.27"/>
    <n v="9023.7000000000007"/>
  </r>
  <r>
    <x v="11762"/>
    <x v="3"/>
    <x v="1"/>
    <n v="4645.6499999999996"/>
    <n v="0.3"/>
    <n v="2"/>
    <d v="2023-04-16T00:00:00"/>
    <d v="2023-04-20T00:00:00"/>
    <x v="0"/>
    <x v="2"/>
    <n v="1237.52"/>
    <x v="5"/>
    <x v="0"/>
    <x v="3"/>
    <n v="3408.1299999999997"/>
    <n v="9291.2999999999993"/>
  </r>
  <r>
    <x v="11763"/>
    <x v="3"/>
    <x v="3"/>
    <n v="2029.53"/>
    <n v="0.25"/>
    <n v="2"/>
    <d v="2023-08-09T00:00:00"/>
    <d v="2023-08-14T00:00:00"/>
    <x v="0"/>
    <x v="0"/>
    <n v="277.52"/>
    <x v="3"/>
    <x v="0"/>
    <x v="1"/>
    <n v="1752.01"/>
    <n v="4059.06"/>
  </r>
  <r>
    <x v="11764"/>
    <x v="1"/>
    <x v="0"/>
    <n v="599.03"/>
    <n v="0.15"/>
    <n v="6"/>
    <d v="2023-06-24T00:00:00"/>
    <d v="2023-07-01T00:00:00"/>
    <x v="0"/>
    <x v="2"/>
    <n v="64.39"/>
    <x v="0"/>
    <x v="0"/>
    <x v="9"/>
    <n v="534.64"/>
    <n v="3594.18"/>
  </r>
  <r>
    <x v="11765"/>
    <x v="2"/>
    <x v="4"/>
    <n v="1696.55"/>
    <n v="0.49"/>
    <n v="3"/>
    <d v="2024-04-21T00:00:00"/>
    <d v="2024-04-22T00:00:00"/>
    <x v="2"/>
    <x v="0"/>
    <n v="98.15"/>
    <x v="4"/>
    <x v="1"/>
    <x v="3"/>
    <n v="1598.3999999999999"/>
    <n v="5089.6499999999996"/>
  </r>
  <r>
    <x v="11766"/>
    <x v="0"/>
    <x v="4"/>
    <n v="2134.48"/>
    <n v="0.37"/>
    <n v="4"/>
    <d v="2024-06-21T00:00:00"/>
    <d v="2024-06-22T00:00:00"/>
    <x v="0"/>
    <x v="2"/>
    <n v="614.27"/>
    <x v="2"/>
    <x v="1"/>
    <x v="9"/>
    <n v="1520.21"/>
    <n v="8537.92"/>
  </r>
  <r>
    <x v="11767"/>
    <x v="2"/>
    <x v="1"/>
    <n v="1437.52"/>
    <n v="0.34"/>
    <n v="4"/>
    <d v="2024-08-25T00:00:00"/>
    <d v="2024-08-26T00:00:00"/>
    <x v="2"/>
    <x v="1"/>
    <n v="217.29"/>
    <x v="3"/>
    <x v="1"/>
    <x v="1"/>
    <n v="1220.23"/>
    <n v="5750.08"/>
  </r>
  <r>
    <x v="11768"/>
    <x v="3"/>
    <x v="0"/>
    <n v="2691.96"/>
    <n v="0.09"/>
    <n v="2"/>
    <d v="2024-01-14T00:00:00"/>
    <d v="2024-01-18T00:00:00"/>
    <x v="0"/>
    <x v="1"/>
    <n v="733.36"/>
    <x v="5"/>
    <x v="1"/>
    <x v="6"/>
    <n v="1958.6"/>
    <n v="5383.92"/>
  </r>
  <r>
    <x v="11769"/>
    <x v="1"/>
    <x v="0"/>
    <n v="1593.8"/>
    <n v="0.14000000000000001"/>
    <n v="4"/>
    <d v="2024-01-31T00:00:00"/>
    <d v="2024-02-07T00:00:00"/>
    <x v="0"/>
    <x v="2"/>
    <n v="253.27"/>
    <x v="1"/>
    <x v="1"/>
    <x v="6"/>
    <n v="1340.53"/>
    <n v="6375.2"/>
  </r>
  <r>
    <x v="11770"/>
    <x v="2"/>
    <x v="4"/>
    <n v="605.58000000000004"/>
    <n v="0.3"/>
    <n v="2"/>
    <d v="2024-06-11T00:00:00"/>
    <d v="2024-06-18T00:00:00"/>
    <x v="0"/>
    <x v="0"/>
    <n v="163.88"/>
    <x v="2"/>
    <x v="1"/>
    <x v="9"/>
    <n v="441.70000000000005"/>
    <n v="1211.1600000000001"/>
  </r>
  <r>
    <x v="11771"/>
    <x v="2"/>
    <x v="0"/>
    <n v="1021.54"/>
    <n v="0.4"/>
    <n v="4"/>
    <d v="2023-02-25T00:00:00"/>
    <d v="2023-03-01T00:00:00"/>
    <x v="1"/>
    <x v="2"/>
    <n v="77.59"/>
    <x v="5"/>
    <x v="0"/>
    <x v="8"/>
    <n v="943.94999999999993"/>
    <n v="4086.16"/>
  </r>
  <r>
    <x v="11772"/>
    <x v="3"/>
    <x v="1"/>
    <n v="4598.96"/>
    <n v="0.47"/>
    <n v="8"/>
    <d v="2024-07-16T00:00:00"/>
    <d v="2024-07-23T00:00:00"/>
    <x v="1"/>
    <x v="1"/>
    <n v="736.93"/>
    <x v="3"/>
    <x v="1"/>
    <x v="4"/>
    <n v="3862.03"/>
    <n v="36791.68"/>
  </r>
  <r>
    <x v="11773"/>
    <x v="3"/>
    <x v="3"/>
    <n v="3185.02"/>
    <n v="0.35"/>
    <n v="9"/>
    <d v="2024-05-01T00:00:00"/>
    <d v="2024-05-05T00:00:00"/>
    <x v="2"/>
    <x v="2"/>
    <n v="511.99"/>
    <x v="5"/>
    <x v="1"/>
    <x v="5"/>
    <n v="2673.0299999999997"/>
    <n v="28665.18"/>
  </r>
  <r>
    <x v="11774"/>
    <x v="2"/>
    <x v="1"/>
    <n v="1640.11"/>
    <n v="0.21"/>
    <n v="4"/>
    <d v="2023-10-10T00:00:00"/>
    <d v="2023-10-16T00:00:00"/>
    <x v="1"/>
    <x v="1"/>
    <n v="481.19"/>
    <x v="3"/>
    <x v="0"/>
    <x v="2"/>
    <n v="1158.9199999999998"/>
    <n v="6560.44"/>
  </r>
  <r>
    <x v="11775"/>
    <x v="3"/>
    <x v="0"/>
    <n v="1897.9"/>
    <n v="0.35"/>
    <n v="4"/>
    <d v="2024-04-01T00:00:00"/>
    <d v="2024-04-07T00:00:00"/>
    <x v="2"/>
    <x v="1"/>
    <n v="328.86"/>
    <x v="5"/>
    <x v="1"/>
    <x v="3"/>
    <n v="1569.04"/>
    <n v="7591.6"/>
  </r>
  <r>
    <x v="11776"/>
    <x v="3"/>
    <x v="1"/>
    <n v="2517.58"/>
    <n v="0.03"/>
    <n v="7"/>
    <d v="2024-09-13T00:00:00"/>
    <d v="2024-09-17T00:00:00"/>
    <x v="2"/>
    <x v="1"/>
    <n v="191.78"/>
    <x v="2"/>
    <x v="1"/>
    <x v="7"/>
    <n v="2325.7999999999997"/>
    <n v="17623.059999999998"/>
  </r>
  <r>
    <x v="11777"/>
    <x v="3"/>
    <x v="2"/>
    <n v="3398.34"/>
    <n v="0.3"/>
    <n v="1"/>
    <d v="2023-03-07T00:00:00"/>
    <d v="2023-03-11T00:00:00"/>
    <x v="1"/>
    <x v="2"/>
    <n v="941.34"/>
    <x v="1"/>
    <x v="0"/>
    <x v="0"/>
    <n v="2457"/>
    <n v="3398.34"/>
  </r>
  <r>
    <x v="11778"/>
    <x v="3"/>
    <x v="2"/>
    <n v="2952.68"/>
    <n v="0.45"/>
    <n v="7"/>
    <d v="2024-07-27T00:00:00"/>
    <d v="2024-07-31T00:00:00"/>
    <x v="1"/>
    <x v="2"/>
    <n v="848.66"/>
    <x v="1"/>
    <x v="1"/>
    <x v="4"/>
    <n v="2104.02"/>
    <n v="20668.759999999998"/>
  </r>
  <r>
    <x v="11779"/>
    <x v="3"/>
    <x v="0"/>
    <n v="4670.22"/>
    <n v="0.32"/>
    <n v="9"/>
    <d v="2023-03-12T00:00:00"/>
    <d v="2023-03-15T00:00:00"/>
    <x v="0"/>
    <x v="1"/>
    <n v="710"/>
    <x v="3"/>
    <x v="0"/>
    <x v="0"/>
    <n v="3960.2200000000003"/>
    <n v="42031.98"/>
  </r>
  <r>
    <x v="11780"/>
    <x v="1"/>
    <x v="0"/>
    <n v="3166.17"/>
    <n v="0"/>
    <n v="4"/>
    <d v="2024-11-08T00:00:00"/>
    <d v="2024-11-14T00:00:00"/>
    <x v="0"/>
    <x v="1"/>
    <n v="788.89"/>
    <x v="0"/>
    <x v="1"/>
    <x v="11"/>
    <n v="2377.2800000000002"/>
    <n v="12664.68"/>
  </r>
  <r>
    <x v="11781"/>
    <x v="3"/>
    <x v="3"/>
    <n v="4562.88"/>
    <n v="0.35"/>
    <n v="2"/>
    <d v="2024-06-01T00:00:00"/>
    <d v="2024-06-03T00:00:00"/>
    <x v="2"/>
    <x v="2"/>
    <n v="307.52"/>
    <x v="2"/>
    <x v="1"/>
    <x v="9"/>
    <n v="4255.3600000000006"/>
    <n v="9125.76"/>
  </r>
  <r>
    <x v="11782"/>
    <x v="0"/>
    <x v="1"/>
    <n v="126.61"/>
    <n v="0.36"/>
    <n v="4"/>
    <d v="2024-09-23T00:00:00"/>
    <d v="2024-09-24T00:00:00"/>
    <x v="0"/>
    <x v="2"/>
    <n v="19.170000000000002"/>
    <x v="3"/>
    <x v="1"/>
    <x v="7"/>
    <n v="107.44"/>
    <n v="506.44"/>
  </r>
  <r>
    <x v="11783"/>
    <x v="2"/>
    <x v="3"/>
    <n v="4463.74"/>
    <n v="0.27"/>
    <n v="2"/>
    <d v="2024-07-24T00:00:00"/>
    <d v="2024-07-26T00:00:00"/>
    <x v="0"/>
    <x v="0"/>
    <n v="793.44"/>
    <x v="3"/>
    <x v="1"/>
    <x v="4"/>
    <n v="3670.2999999999997"/>
    <n v="8927.48"/>
  </r>
  <r>
    <x v="11784"/>
    <x v="1"/>
    <x v="0"/>
    <n v="3635.15"/>
    <n v="0.41"/>
    <n v="7"/>
    <d v="2024-08-13T00:00:00"/>
    <d v="2024-08-19T00:00:00"/>
    <x v="2"/>
    <x v="2"/>
    <n v="973.57"/>
    <x v="0"/>
    <x v="1"/>
    <x v="1"/>
    <n v="2661.58"/>
    <n v="25446.05"/>
  </r>
  <r>
    <x v="11785"/>
    <x v="1"/>
    <x v="0"/>
    <n v="943.75"/>
    <n v="0.1"/>
    <n v="6"/>
    <d v="2023-08-25T00:00:00"/>
    <d v="2023-08-30T00:00:00"/>
    <x v="2"/>
    <x v="0"/>
    <n v="71.010000000000005"/>
    <x v="5"/>
    <x v="0"/>
    <x v="1"/>
    <n v="872.74"/>
    <n v="5662.5"/>
  </r>
  <r>
    <x v="11786"/>
    <x v="3"/>
    <x v="4"/>
    <n v="1388.89"/>
    <n v="0.2"/>
    <n v="2"/>
    <d v="2023-06-05T00:00:00"/>
    <d v="2023-06-06T00:00:00"/>
    <x v="1"/>
    <x v="0"/>
    <n v="210.66"/>
    <x v="1"/>
    <x v="0"/>
    <x v="9"/>
    <n v="1178.23"/>
    <n v="2777.78"/>
  </r>
  <r>
    <x v="11787"/>
    <x v="2"/>
    <x v="3"/>
    <n v="2759.77"/>
    <n v="0.4"/>
    <n v="6"/>
    <d v="2023-05-18T00:00:00"/>
    <d v="2023-05-24T00:00:00"/>
    <x v="2"/>
    <x v="2"/>
    <n v="491.85"/>
    <x v="4"/>
    <x v="0"/>
    <x v="5"/>
    <n v="2267.92"/>
    <n v="16558.62"/>
  </r>
  <r>
    <x v="11788"/>
    <x v="0"/>
    <x v="0"/>
    <n v="712.2"/>
    <n v="0.3"/>
    <n v="9"/>
    <d v="2023-06-22T00:00:00"/>
    <d v="2023-06-23T00:00:00"/>
    <x v="2"/>
    <x v="1"/>
    <n v="154.26"/>
    <x v="3"/>
    <x v="0"/>
    <x v="9"/>
    <n v="557.94000000000005"/>
    <n v="6409.8"/>
  </r>
  <r>
    <x v="11789"/>
    <x v="3"/>
    <x v="2"/>
    <n v="3948.3"/>
    <n v="0.5"/>
    <n v="8"/>
    <d v="2024-12-05T00:00:00"/>
    <d v="2024-12-09T00:00:00"/>
    <x v="2"/>
    <x v="2"/>
    <n v="299.29000000000002"/>
    <x v="2"/>
    <x v="1"/>
    <x v="10"/>
    <n v="3649.01"/>
    <n v="31586.400000000001"/>
  </r>
  <r>
    <x v="11790"/>
    <x v="2"/>
    <x v="4"/>
    <n v="3976.75"/>
    <n v="0.03"/>
    <n v="9"/>
    <d v="2023-06-27T00:00:00"/>
    <d v="2023-07-04T00:00:00"/>
    <x v="1"/>
    <x v="0"/>
    <n v="478.55"/>
    <x v="5"/>
    <x v="0"/>
    <x v="9"/>
    <n v="3498.2"/>
    <n v="35790.75"/>
  </r>
  <r>
    <x v="11791"/>
    <x v="3"/>
    <x v="1"/>
    <n v="1574.65"/>
    <n v="0.12"/>
    <n v="5"/>
    <d v="2024-02-20T00:00:00"/>
    <d v="2024-02-24T00:00:00"/>
    <x v="1"/>
    <x v="0"/>
    <n v="96.42"/>
    <x v="1"/>
    <x v="1"/>
    <x v="8"/>
    <n v="1478.23"/>
    <n v="7873.25"/>
  </r>
  <r>
    <x v="11792"/>
    <x v="3"/>
    <x v="4"/>
    <n v="442.1"/>
    <n v="0.1"/>
    <n v="2"/>
    <d v="2023-05-24T00:00:00"/>
    <d v="2023-05-29T00:00:00"/>
    <x v="0"/>
    <x v="0"/>
    <n v="38.47"/>
    <x v="2"/>
    <x v="0"/>
    <x v="5"/>
    <n v="403.63"/>
    <n v="884.2"/>
  </r>
  <r>
    <x v="11793"/>
    <x v="3"/>
    <x v="1"/>
    <n v="4945.3500000000004"/>
    <n v="0.49"/>
    <n v="5"/>
    <d v="2024-03-25T00:00:00"/>
    <d v="2024-03-27T00:00:00"/>
    <x v="0"/>
    <x v="1"/>
    <n v="859.34"/>
    <x v="3"/>
    <x v="1"/>
    <x v="0"/>
    <n v="4086.01"/>
    <n v="24726.75"/>
  </r>
  <r>
    <x v="11794"/>
    <x v="3"/>
    <x v="2"/>
    <n v="1328.57"/>
    <n v="0.43"/>
    <n v="3"/>
    <d v="2023-11-18T00:00:00"/>
    <d v="2023-11-20T00:00:00"/>
    <x v="0"/>
    <x v="2"/>
    <n v="144.47999999999999"/>
    <x v="0"/>
    <x v="0"/>
    <x v="11"/>
    <n v="1184.0899999999999"/>
    <n v="3985.71"/>
  </r>
  <r>
    <x v="11795"/>
    <x v="3"/>
    <x v="1"/>
    <n v="431.04"/>
    <n v="7.0000000000000007E-2"/>
    <n v="4"/>
    <d v="2024-10-20T00:00:00"/>
    <d v="2024-10-27T00:00:00"/>
    <x v="1"/>
    <x v="2"/>
    <n v="73.22"/>
    <x v="0"/>
    <x v="1"/>
    <x v="2"/>
    <n v="357.82000000000005"/>
    <n v="1724.16"/>
  </r>
  <r>
    <x v="11796"/>
    <x v="3"/>
    <x v="3"/>
    <n v="1716.83"/>
    <n v="0.18"/>
    <n v="7"/>
    <d v="2024-01-12T00:00:00"/>
    <d v="2024-01-14T00:00:00"/>
    <x v="1"/>
    <x v="1"/>
    <n v="424.66"/>
    <x v="0"/>
    <x v="1"/>
    <x v="6"/>
    <n v="1292.1699999999998"/>
    <n v="12017.81"/>
  </r>
  <r>
    <x v="11797"/>
    <x v="3"/>
    <x v="1"/>
    <n v="4848.12"/>
    <n v="0.03"/>
    <n v="2"/>
    <d v="2024-07-08T00:00:00"/>
    <d v="2024-07-13T00:00:00"/>
    <x v="2"/>
    <x v="1"/>
    <n v="701.25"/>
    <x v="1"/>
    <x v="1"/>
    <x v="4"/>
    <n v="4146.87"/>
    <n v="9696.24"/>
  </r>
  <r>
    <x v="11798"/>
    <x v="0"/>
    <x v="1"/>
    <n v="3985.35"/>
    <n v="0.32"/>
    <n v="6"/>
    <d v="2023-05-26T00:00:00"/>
    <d v="2023-05-29T00:00:00"/>
    <x v="2"/>
    <x v="1"/>
    <n v="919.76"/>
    <x v="1"/>
    <x v="0"/>
    <x v="5"/>
    <n v="3065.59"/>
    <n v="23912.1"/>
  </r>
  <r>
    <x v="11799"/>
    <x v="1"/>
    <x v="4"/>
    <n v="2453.63"/>
    <n v="0.17"/>
    <n v="1"/>
    <d v="2024-09-14T00:00:00"/>
    <d v="2024-09-16T00:00:00"/>
    <x v="1"/>
    <x v="1"/>
    <n v="592.86"/>
    <x v="5"/>
    <x v="1"/>
    <x v="7"/>
    <n v="1860.77"/>
    <n v="2453.63"/>
  </r>
  <r>
    <x v="11800"/>
    <x v="0"/>
    <x v="2"/>
    <n v="1596.12"/>
    <n v="0.13"/>
    <n v="3"/>
    <d v="2023-06-23T00:00:00"/>
    <d v="2023-06-24T00:00:00"/>
    <x v="2"/>
    <x v="2"/>
    <n v="294.52999999999997"/>
    <x v="0"/>
    <x v="0"/>
    <x v="9"/>
    <n v="1301.5899999999999"/>
    <n v="4788.3599999999997"/>
  </r>
  <r>
    <x v="11801"/>
    <x v="3"/>
    <x v="1"/>
    <n v="2174.1999999999998"/>
    <n v="0.26"/>
    <n v="7"/>
    <d v="2024-12-25T00:00:00"/>
    <d v="2024-12-26T00:00:00"/>
    <x v="1"/>
    <x v="1"/>
    <n v="257.64999999999998"/>
    <x v="5"/>
    <x v="1"/>
    <x v="10"/>
    <n v="1916.5499999999997"/>
    <n v="15219.399999999998"/>
  </r>
  <r>
    <x v="11802"/>
    <x v="3"/>
    <x v="3"/>
    <n v="185.09"/>
    <n v="0.4"/>
    <n v="5"/>
    <d v="2024-09-06T00:00:00"/>
    <d v="2024-09-10T00:00:00"/>
    <x v="0"/>
    <x v="2"/>
    <n v="46.16"/>
    <x v="3"/>
    <x v="1"/>
    <x v="7"/>
    <n v="138.93"/>
    <n v="925.45"/>
  </r>
  <r>
    <x v="11803"/>
    <x v="0"/>
    <x v="4"/>
    <n v="3620.02"/>
    <n v="0.2"/>
    <n v="8"/>
    <d v="2023-06-07T00:00:00"/>
    <d v="2023-06-13T00:00:00"/>
    <x v="0"/>
    <x v="1"/>
    <n v="523.46"/>
    <x v="1"/>
    <x v="0"/>
    <x v="9"/>
    <n v="3096.56"/>
    <n v="28960.16"/>
  </r>
  <r>
    <x v="11804"/>
    <x v="0"/>
    <x v="2"/>
    <n v="588.26"/>
    <n v="0.38"/>
    <n v="7"/>
    <d v="2024-12-04T00:00:00"/>
    <d v="2024-12-08T00:00:00"/>
    <x v="0"/>
    <x v="1"/>
    <n v="116.16"/>
    <x v="1"/>
    <x v="1"/>
    <x v="10"/>
    <n v="472.1"/>
    <n v="4117.82"/>
  </r>
  <r>
    <x v="11805"/>
    <x v="1"/>
    <x v="2"/>
    <n v="2643.28"/>
    <n v="0.22"/>
    <n v="7"/>
    <d v="2024-07-06T00:00:00"/>
    <d v="2024-07-08T00:00:00"/>
    <x v="0"/>
    <x v="1"/>
    <n v="457.74"/>
    <x v="3"/>
    <x v="1"/>
    <x v="4"/>
    <n v="2185.54"/>
    <n v="18502.960000000003"/>
  </r>
  <r>
    <x v="11806"/>
    <x v="0"/>
    <x v="0"/>
    <n v="2872.64"/>
    <n v="0.11"/>
    <n v="1"/>
    <d v="2024-02-05T00:00:00"/>
    <d v="2024-02-07T00:00:00"/>
    <x v="1"/>
    <x v="2"/>
    <n v="593.23"/>
    <x v="4"/>
    <x v="1"/>
    <x v="8"/>
    <n v="2279.41"/>
    <n v="2872.64"/>
  </r>
  <r>
    <x v="11807"/>
    <x v="1"/>
    <x v="3"/>
    <n v="108.28"/>
    <n v="0.22"/>
    <n v="1"/>
    <d v="2023-05-13T00:00:00"/>
    <d v="2023-05-17T00:00:00"/>
    <x v="1"/>
    <x v="0"/>
    <n v="28.48"/>
    <x v="2"/>
    <x v="0"/>
    <x v="5"/>
    <n v="79.8"/>
    <n v="108.28"/>
  </r>
  <r>
    <x v="11808"/>
    <x v="3"/>
    <x v="4"/>
    <n v="4901.41"/>
    <n v="0.27"/>
    <n v="6"/>
    <d v="2023-01-05T00:00:00"/>
    <d v="2023-01-11T00:00:00"/>
    <x v="2"/>
    <x v="1"/>
    <n v="679.52"/>
    <x v="3"/>
    <x v="0"/>
    <x v="6"/>
    <n v="4221.8899999999994"/>
    <n v="29408.46"/>
  </r>
  <r>
    <x v="11809"/>
    <x v="2"/>
    <x v="4"/>
    <n v="1580.48"/>
    <n v="0.23"/>
    <n v="8"/>
    <d v="2024-12-13T00:00:00"/>
    <d v="2024-12-14T00:00:00"/>
    <x v="1"/>
    <x v="2"/>
    <n v="441.05"/>
    <x v="5"/>
    <x v="1"/>
    <x v="10"/>
    <n v="1139.43"/>
    <n v="12643.84"/>
  </r>
  <r>
    <x v="11810"/>
    <x v="2"/>
    <x v="3"/>
    <n v="478.4"/>
    <n v="0.14000000000000001"/>
    <n v="3"/>
    <d v="2023-03-16T00:00:00"/>
    <d v="2023-03-22T00:00:00"/>
    <x v="1"/>
    <x v="2"/>
    <n v="36.93"/>
    <x v="5"/>
    <x v="0"/>
    <x v="0"/>
    <n v="441.46999999999997"/>
    <n v="1435.1999999999998"/>
  </r>
  <r>
    <x v="11811"/>
    <x v="2"/>
    <x v="2"/>
    <n v="4286.5"/>
    <n v="0.09"/>
    <n v="8"/>
    <d v="2023-12-26T00:00:00"/>
    <d v="2023-12-31T00:00:00"/>
    <x v="1"/>
    <x v="0"/>
    <n v="493.94"/>
    <x v="5"/>
    <x v="0"/>
    <x v="10"/>
    <n v="3792.56"/>
    <n v="34292"/>
  </r>
  <r>
    <x v="11812"/>
    <x v="2"/>
    <x v="1"/>
    <n v="844.57"/>
    <n v="0.47"/>
    <n v="8"/>
    <d v="2024-04-06T00:00:00"/>
    <d v="2024-04-11T00:00:00"/>
    <x v="1"/>
    <x v="0"/>
    <n v="236.39"/>
    <x v="0"/>
    <x v="1"/>
    <x v="3"/>
    <n v="608.18000000000006"/>
    <n v="6756.56"/>
  </r>
  <r>
    <x v="11813"/>
    <x v="3"/>
    <x v="3"/>
    <n v="222.28"/>
    <n v="0.15"/>
    <n v="1"/>
    <d v="2024-09-23T00:00:00"/>
    <d v="2024-09-28T00:00:00"/>
    <x v="0"/>
    <x v="1"/>
    <n v="14.67"/>
    <x v="2"/>
    <x v="1"/>
    <x v="7"/>
    <n v="207.61"/>
    <n v="222.28"/>
  </r>
  <r>
    <x v="11814"/>
    <x v="2"/>
    <x v="4"/>
    <n v="2523.98"/>
    <n v="0.35"/>
    <n v="5"/>
    <d v="2024-07-03T00:00:00"/>
    <d v="2024-07-05T00:00:00"/>
    <x v="0"/>
    <x v="0"/>
    <n v="418.05"/>
    <x v="1"/>
    <x v="1"/>
    <x v="4"/>
    <n v="2105.9299999999998"/>
    <n v="12619.9"/>
  </r>
  <r>
    <x v="11815"/>
    <x v="0"/>
    <x v="3"/>
    <n v="736.59"/>
    <n v="0.17"/>
    <n v="9"/>
    <d v="2024-11-28T00:00:00"/>
    <d v="2024-12-03T00:00:00"/>
    <x v="0"/>
    <x v="0"/>
    <n v="84.68"/>
    <x v="4"/>
    <x v="1"/>
    <x v="11"/>
    <n v="651.91000000000008"/>
    <n v="6629.31"/>
  </r>
  <r>
    <x v="11816"/>
    <x v="0"/>
    <x v="2"/>
    <n v="4913.87"/>
    <n v="0.48"/>
    <n v="3"/>
    <d v="2024-03-24T00:00:00"/>
    <d v="2024-03-27T00:00:00"/>
    <x v="2"/>
    <x v="1"/>
    <n v="1214.25"/>
    <x v="2"/>
    <x v="1"/>
    <x v="0"/>
    <n v="3699.62"/>
    <n v="14741.61"/>
  </r>
  <r>
    <x v="11817"/>
    <x v="2"/>
    <x v="0"/>
    <n v="151.01"/>
    <n v="0.49"/>
    <n v="9"/>
    <d v="2023-12-11T00:00:00"/>
    <d v="2023-12-17T00:00:00"/>
    <x v="0"/>
    <x v="2"/>
    <n v="10.84"/>
    <x v="1"/>
    <x v="0"/>
    <x v="10"/>
    <n v="140.16999999999999"/>
    <n v="1359.09"/>
  </r>
  <r>
    <x v="11818"/>
    <x v="0"/>
    <x v="0"/>
    <n v="350.87"/>
    <n v="0.41"/>
    <n v="9"/>
    <d v="2024-06-08T00:00:00"/>
    <d v="2024-06-15T00:00:00"/>
    <x v="0"/>
    <x v="2"/>
    <n v="28.67"/>
    <x v="2"/>
    <x v="1"/>
    <x v="9"/>
    <n v="322.2"/>
    <n v="3157.83"/>
  </r>
  <r>
    <x v="11819"/>
    <x v="1"/>
    <x v="1"/>
    <n v="4183.09"/>
    <n v="0.28999999999999998"/>
    <n v="1"/>
    <d v="2024-10-28T00:00:00"/>
    <d v="2024-10-30T00:00:00"/>
    <x v="1"/>
    <x v="0"/>
    <n v="373.93"/>
    <x v="3"/>
    <x v="1"/>
    <x v="2"/>
    <n v="3809.1600000000003"/>
    <n v="4183.09"/>
  </r>
  <r>
    <x v="11820"/>
    <x v="3"/>
    <x v="1"/>
    <n v="1274.78"/>
    <n v="0.27"/>
    <n v="2"/>
    <d v="2024-11-26T00:00:00"/>
    <d v="2024-12-02T00:00:00"/>
    <x v="1"/>
    <x v="0"/>
    <n v="164.33"/>
    <x v="0"/>
    <x v="1"/>
    <x v="11"/>
    <n v="1110.45"/>
    <n v="2549.56"/>
  </r>
  <r>
    <x v="11821"/>
    <x v="2"/>
    <x v="2"/>
    <n v="4566.82"/>
    <n v="0.16"/>
    <n v="3"/>
    <d v="2023-03-09T00:00:00"/>
    <d v="2023-03-12T00:00:00"/>
    <x v="0"/>
    <x v="0"/>
    <n v="1207.3699999999999"/>
    <x v="3"/>
    <x v="0"/>
    <x v="0"/>
    <n v="3359.45"/>
    <n v="13700.46"/>
  </r>
  <r>
    <x v="11822"/>
    <x v="2"/>
    <x v="1"/>
    <n v="1624.57"/>
    <n v="0.06"/>
    <n v="4"/>
    <d v="2024-11-29T00:00:00"/>
    <d v="2024-12-01T00:00:00"/>
    <x v="2"/>
    <x v="1"/>
    <n v="436.73"/>
    <x v="0"/>
    <x v="1"/>
    <x v="11"/>
    <n v="1187.8399999999999"/>
    <n v="6498.28"/>
  </r>
  <r>
    <x v="11823"/>
    <x v="3"/>
    <x v="0"/>
    <n v="441.93"/>
    <n v="0.04"/>
    <n v="5"/>
    <d v="2023-08-27T00:00:00"/>
    <d v="2023-08-29T00:00:00"/>
    <x v="0"/>
    <x v="2"/>
    <n v="44.36"/>
    <x v="4"/>
    <x v="0"/>
    <x v="1"/>
    <n v="397.57"/>
    <n v="2209.65"/>
  </r>
  <r>
    <x v="11824"/>
    <x v="0"/>
    <x v="2"/>
    <n v="151.9"/>
    <n v="0.23"/>
    <n v="5"/>
    <d v="2023-04-05T00:00:00"/>
    <d v="2023-04-10T00:00:00"/>
    <x v="0"/>
    <x v="2"/>
    <n v="27.33"/>
    <x v="3"/>
    <x v="0"/>
    <x v="3"/>
    <n v="124.57000000000001"/>
    <n v="759.5"/>
  </r>
  <r>
    <x v="11825"/>
    <x v="3"/>
    <x v="2"/>
    <n v="1484.58"/>
    <n v="0.49"/>
    <n v="5"/>
    <d v="2024-11-19T00:00:00"/>
    <d v="2024-11-21T00:00:00"/>
    <x v="0"/>
    <x v="2"/>
    <n v="321.08999999999997"/>
    <x v="0"/>
    <x v="1"/>
    <x v="11"/>
    <n v="1163.49"/>
    <n v="7422.9"/>
  </r>
  <r>
    <x v="11826"/>
    <x v="3"/>
    <x v="2"/>
    <n v="2421.2800000000002"/>
    <n v="0.12"/>
    <n v="3"/>
    <d v="2024-06-13T00:00:00"/>
    <d v="2024-06-16T00:00:00"/>
    <x v="1"/>
    <x v="1"/>
    <n v="370.66"/>
    <x v="0"/>
    <x v="1"/>
    <x v="9"/>
    <n v="2050.6200000000003"/>
    <n v="7263.84"/>
  </r>
  <r>
    <x v="11827"/>
    <x v="0"/>
    <x v="3"/>
    <n v="104.98"/>
    <n v="0.21"/>
    <n v="6"/>
    <d v="2023-07-22T00:00:00"/>
    <d v="2023-07-29T00:00:00"/>
    <x v="2"/>
    <x v="0"/>
    <n v="30.16"/>
    <x v="5"/>
    <x v="0"/>
    <x v="4"/>
    <n v="74.820000000000007"/>
    <n v="629.88"/>
  </r>
  <r>
    <x v="11828"/>
    <x v="3"/>
    <x v="1"/>
    <n v="2947.43"/>
    <n v="0.32"/>
    <n v="4"/>
    <d v="2023-01-03T00:00:00"/>
    <d v="2023-01-09T00:00:00"/>
    <x v="2"/>
    <x v="2"/>
    <n v="550.97"/>
    <x v="3"/>
    <x v="0"/>
    <x v="6"/>
    <n v="2396.46"/>
    <n v="11789.72"/>
  </r>
  <r>
    <x v="11829"/>
    <x v="0"/>
    <x v="4"/>
    <n v="1734.94"/>
    <n v="0.18"/>
    <n v="9"/>
    <d v="2023-07-26T00:00:00"/>
    <d v="2023-07-27T00:00:00"/>
    <x v="1"/>
    <x v="0"/>
    <n v="275.42"/>
    <x v="0"/>
    <x v="0"/>
    <x v="4"/>
    <n v="1459.52"/>
    <n v="15614.460000000001"/>
  </r>
  <r>
    <x v="11830"/>
    <x v="0"/>
    <x v="0"/>
    <n v="2011.75"/>
    <n v="0"/>
    <n v="2"/>
    <d v="2024-07-22T00:00:00"/>
    <d v="2024-07-25T00:00:00"/>
    <x v="0"/>
    <x v="1"/>
    <n v="414.9"/>
    <x v="5"/>
    <x v="1"/>
    <x v="4"/>
    <n v="1596.85"/>
    <n v="4023.5"/>
  </r>
  <r>
    <x v="11831"/>
    <x v="3"/>
    <x v="1"/>
    <n v="1380.91"/>
    <n v="0.2"/>
    <n v="1"/>
    <d v="2023-11-21T00:00:00"/>
    <d v="2023-11-25T00:00:00"/>
    <x v="2"/>
    <x v="0"/>
    <n v="352.65"/>
    <x v="5"/>
    <x v="0"/>
    <x v="11"/>
    <n v="1028.2600000000002"/>
    <n v="1380.91"/>
  </r>
  <r>
    <x v="11832"/>
    <x v="1"/>
    <x v="0"/>
    <n v="2692.32"/>
    <n v="0.4"/>
    <n v="7"/>
    <d v="2024-06-05T00:00:00"/>
    <d v="2024-06-11T00:00:00"/>
    <x v="2"/>
    <x v="1"/>
    <n v="309.56"/>
    <x v="5"/>
    <x v="1"/>
    <x v="9"/>
    <n v="2382.7600000000002"/>
    <n v="18846.240000000002"/>
  </r>
  <r>
    <x v="11833"/>
    <x v="0"/>
    <x v="1"/>
    <n v="1227.5999999999999"/>
    <n v="0.47"/>
    <n v="9"/>
    <d v="2023-01-03T00:00:00"/>
    <d v="2023-01-05T00:00:00"/>
    <x v="2"/>
    <x v="0"/>
    <n v="344.19"/>
    <x v="3"/>
    <x v="0"/>
    <x v="6"/>
    <n v="883.40999999999985"/>
    <n v="11048.4"/>
  </r>
  <r>
    <x v="11834"/>
    <x v="3"/>
    <x v="4"/>
    <n v="760.63"/>
    <n v="0.14000000000000001"/>
    <n v="9"/>
    <d v="2023-01-12T00:00:00"/>
    <d v="2023-01-15T00:00:00"/>
    <x v="1"/>
    <x v="1"/>
    <n v="98.56"/>
    <x v="1"/>
    <x v="0"/>
    <x v="6"/>
    <n v="662.06999999999994"/>
    <n v="6845.67"/>
  </r>
  <r>
    <x v="11835"/>
    <x v="0"/>
    <x v="0"/>
    <n v="4464.17"/>
    <n v="0.46"/>
    <n v="3"/>
    <d v="2024-04-04T00:00:00"/>
    <d v="2024-04-09T00:00:00"/>
    <x v="1"/>
    <x v="0"/>
    <n v="930.99"/>
    <x v="1"/>
    <x v="1"/>
    <x v="3"/>
    <n v="3533.1800000000003"/>
    <n v="13392.51"/>
  </r>
  <r>
    <x v="11836"/>
    <x v="1"/>
    <x v="4"/>
    <n v="2013.72"/>
    <n v="0.43"/>
    <n v="1"/>
    <d v="2024-09-09T00:00:00"/>
    <d v="2024-09-13T00:00:00"/>
    <x v="0"/>
    <x v="2"/>
    <n v="462.04"/>
    <x v="4"/>
    <x v="1"/>
    <x v="7"/>
    <n v="1551.68"/>
    <n v="2013.72"/>
  </r>
  <r>
    <x v="11837"/>
    <x v="1"/>
    <x v="0"/>
    <n v="476.96"/>
    <n v="0.2"/>
    <n v="9"/>
    <d v="2023-12-16T00:00:00"/>
    <d v="2023-12-17T00:00:00"/>
    <x v="1"/>
    <x v="2"/>
    <n v="131.46"/>
    <x v="2"/>
    <x v="0"/>
    <x v="10"/>
    <n v="345.5"/>
    <n v="4292.6399999999994"/>
  </r>
  <r>
    <x v="11838"/>
    <x v="2"/>
    <x v="3"/>
    <n v="1228.58"/>
    <n v="0"/>
    <n v="7"/>
    <d v="2023-07-28T00:00:00"/>
    <d v="2023-07-31T00:00:00"/>
    <x v="0"/>
    <x v="1"/>
    <n v="253.94"/>
    <x v="5"/>
    <x v="0"/>
    <x v="4"/>
    <n v="974.63999999999987"/>
    <n v="8600.06"/>
  </r>
  <r>
    <x v="11839"/>
    <x v="0"/>
    <x v="3"/>
    <n v="1618.72"/>
    <n v="0.42"/>
    <n v="8"/>
    <d v="2023-01-14T00:00:00"/>
    <d v="2023-01-21T00:00:00"/>
    <x v="0"/>
    <x v="0"/>
    <n v="461.26"/>
    <x v="3"/>
    <x v="0"/>
    <x v="6"/>
    <n v="1157.46"/>
    <n v="12949.76"/>
  </r>
  <r>
    <x v="11840"/>
    <x v="0"/>
    <x v="0"/>
    <n v="3871.27"/>
    <n v="0.14000000000000001"/>
    <n v="6"/>
    <d v="2023-04-13T00:00:00"/>
    <d v="2023-04-16T00:00:00"/>
    <x v="0"/>
    <x v="1"/>
    <n v="883.57"/>
    <x v="0"/>
    <x v="0"/>
    <x v="3"/>
    <n v="2987.7"/>
    <n v="23227.62"/>
  </r>
  <r>
    <x v="11841"/>
    <x v="3"/>
    <x v="0"/>
    <n v="209.05"/>
    <n v="0.38"/>
    <n v="6"/>
    <d v="2023-11-27T00:00:00"/>
    <d v="2023-11-30T00:00:00"/>
    <x v="1"/>
    <x v="2"/>
    <n v="51.89"/>
    <x v="0"/>
    <x v="0"/>
    <x v="11"/>
    <n v="157.16000000000003"/>
    <n v="1254.3000000000002"/>
  </r>
  <r>
    <x v="11842"/>
    <x v="0"/>
    <x v="4"/>
    <n v="2443.42"/>
    <n v="0.28999999999999998"/>
    <n v="4"/>
    <d v="2024-06-24T00:00:00"/>
    <d v="2024-06-28T00:00:00"/>
    <x v="0"/>
    <x v="0"/>
    <n v="597.75"/>
    <x v="2"/>
    <x v="1"/>
    <x v="9"/>
    <n v="1845.67"/>
    <n v="9773.68"/>
  </r>
  <r>
    <x v="11843"/>
    <x v="2"/>
    <x v="2"/>
    <n v="2097.69"/>
    <n v="0.11"/>
    <n v="2"/>
    <d v="2023-09-20T00:00:00"/>
    <d v="2023-09-25T00:00:00"/>
    <x v="0"/>
    <x v="1"/>
    <n v="420.43"/>
    <x v="3"/>
    <x v="0"/>
    <x v="7"/>
    <n v="1677.26"/>
    <n v="4195.38"/>
  </r>
  <r>
    <x v="11844"/>
    <x v="1"/>
    <x v="0"/>
    <n v="4845.16"/>
    <n v="0.32"/>
    <n v="1"/>
    <d v="2023-02-18T00:00:00"/>
    <d v="2023-02-25T00:00:00"/>
    <x v="2"/>
    <x v="2"/>
    <n v="1322.26"/>
    <x v="0"/>
    <x v="0"/>
    <x v="8"/>
    <n v="3522.8999999999996"/>
    <n v="4845.16"/>
  </r>
  <r>
    <x v="11845"/>
    <x v="1"/>
    <x v="1"/>
    <n v="982.37"/>
    <n v="0.38"/>
    <n v="6"/>
    <d v="2024-12-05T00:00:00"/>
    <d v="2024-12-09T00:00:00"/>
    <x v="0"/>
    <x v="2"/>
    <n v="131.69999999999999"/>
    <x v="2"/>
    <x v="1"/>
    <x v="10"/>
    <n v="850.67000000000007"/>
    <n v="5894.22"/>
  </r>
  <r>
    <x v="11846"/>
    <x v="2"/>
    <x v="1"/>
    <n v="3176.57"/>
    <n v="0.24"/>
    <n v="9"/>
    <d v="2024-05-03T00:00:00"/>
    <d v="2024-05-08T00:00:00"/>
    <x v="1"/>
    <x v="2"/>
    <n v="327.10000000000002"/>
    <x v="1"/>
    <x v="1"/>
    <x v="5"/>
    <n v="2849.4700000000003"/>
    <n v="28589.13"/>
  </r>
  <r>
    <x v="11847"/>
    <x v="0"/>
    <x v="1"/>
    <n v="1090.76"/>
    <n v="0.37"/>
    <n v="2"/>
    <d v="2023-09-20T00:00:00"/>
    <d v="2023-09-25T00:00:00"/>
    <x v="0"/>
    <x v="1"/>
    <n v="100.3"/>
    <x v="5"/>
    <x v="0"/>
    <x v="7"/>
    <n v="990.46"/>
    <n v="2181.52"/>
  </r>
  <r>
    <x v="11848"/>
    <x v="0"/>
    <x v="3"/>
    <n v="2787.27"/>
    <n v="0.2"/>
    <n v="1"/>
    <d v="2024-02-02T00:00:00"/>
    <d v="2024-02-03T00:00:00"/>
    <x v="0"/>
    <x v="0"/>
    <n v="506.72"/>
    <x v="1"/>
    <x v="1"/>
    <x v="8"/>
    <n v="2280.5500000000002"/>
    <n v="2787.27"/>
  </r>
  <r>
    <x v="11849"/>
    <x v="2"/>
    <x v="4"/>
    <n v="2819.81"/>
    <n v="0.49"/>
    <n v="1"/>
    <d v="2024-09-02T00:00:00"/>
    <d v="2024-09-04T00:00:00"/>
    <x v="1"/>
    <x v="1"/>
    <n v="792.47"/>
    <x v="2"/>
    <x v="1"/>
    <x v="7"/>
    <n v="2027.34"/>
    <n v="2819.81"/>
  </r>
  <r>
    <x v="11850"/>
    <x v="3"/>
    <x v="3"/>
    <n v="469.2"/>
    <n v="0.12"/>
    <n v="7"/>
    <d v="2024-10-17T00:00:00"/>
    <d v="2024-10-23T00:00:00"/>
    <x v="0"/>
    <x v="0"/>
    <n v="91"/>
    <x v="4"/>
    <x v="1"/>
    <x v="2"/>
    <n v="378.2"/>
    <n v="3284.4"/>
  </r>
  <r>
    <x v="11851"/>
    <x v="1"/>
    <x v="1"/>
    <n v="2336.61"/>
    <n v="0.39"/>
    <n v="1"/>
    <d v="2023-12-04T00:00:00"/>
    <d v="2023-12-06T00:00:00"/>
    <x v="2"/>
    <x v="1"/>
    <n v="628.79"/>
    <x v="5"/>
    <x v="0"/>
    <x v="10"/>
    <n v="1707.8200000000002"/>
    <n v="2336.61"/>
  </r>
  <r>
    <x v="11852"/>
    <x v="2"/>
    <x v="0"/>
    <n v="2359.66"/>
    <n v="0.37"/>
    <n v="9"/>
    <d v="2024-02-17T00:00:00"/>
    <d v="2024-02-20T00:00:00"/>
    <x v="0"/>
    <x v="1"/>
    <n v="202.43"/>
    <x v="0"/>
    <x v="1"/>
    <x v="8"/>
    <n v="2157.23"/>
    <n v="21236.94"/>
  </r>
  <r>
    <x v="11853"/>
    <x v="2"/>
    <x v="1"/>
    <n v="1663.77"/>
    <n v="0.26"/>
    <n v="9"/>
    <d v="2024-04-13T00:00:00"/>
    <d v="2024-04-15T00:00:00"/>
    <x v="1"/>
    <x v="1"/>
    <n v="383.32"/>
    <x v="1"/>
    <x v="1"/>
    <x v="3"/>
    <n v="1280.45"/>
    <n v="14973.93"/>
  </r>
  <r>
    <x v="11854"/>
    <x v="0"/>
    <x v="0"/>
    <n v="1458.08"/>
    <n v="0.18"/>
    <n v="3"/>
    <d v="2024-01-13T00:00:00"/>
    <d v="2024-01-19T00:00:00"/>
    <x v="1"/>
    <x v="0"/>
    <n v="431.38"/>
    <x v="2"/>
    <x v="1"/>
    <x v="6"/>
    <n v="1026.6999999999998"/>
    <n v="4374.24"/>
  </r>
  <r>
    <x v="11855"/>
    <x v="1"/>
    <x v="4"/>
    <n v="1199.06"/>
    <n v="0.22"/>
    <n v="2"/>
    <d v="2024-01-16T00:00:00"/>
    <d v="2024-01-19T00:00:00"/>
    <x v="0"/>
    <x v="1"/>
    <n v="223.51"/>
    <x v="3"/>
    <x v="1"/>
    <x v="6"/>
    <n v="975.55"/>
    <n v="2398.12"/>
  </r>
  <r>
    <x v="11856"/>
    <x v="0"/>
    <x v="2"/>
    <n v="129.11000000000001"/>
    <n v="0.31"/>
    <n v="9"/>
    <d v="2023-03-02T00:00:00"/>
    <d v="2023-03-06T00:00:00"/>
    <x v="1"/>
    <x v="0"/>
    <n v="32.14"/>
    <x v="3"/>
    <x v="0"/>
    <x v="0"/>
    <n v="96.970000000000013"/>
    <n v="1161.9900000000002"/>
  </r>
  <r>
    <x v="11857"/>
    <x v="2"/>
    <x v="0"/>
    <n v="108.9"/>
    <n v="0.27"/>
    <n v="3"/>
    <d v="2023-12-31T00:00:00"/>
    <d v="2024-01-02T00:00:00"/>
    <x v="2"/>
    <x v="0"/>
    <n v="19.77"/>
    <x v="0"/>
    <x v="0"/>
    <x v="10"/>
    <n v="89.13000000000001"/>
    <n v="326.70000000000005"/>
  </r>
  <r>
    <x v="11858"/>
    <x v="3"/>
    <x v="3"/>
    <n v="2989.96"/>
    <n v="0.38"/>
    <n v="2"/>
    <d v="2023-10-14T00:00:00"/>
    <d v="2023-10-15T00:00:00"/>
    <x v="2"/>
    <x v="2"/>
    <n v="797.72"/>
    <x v="5"/>
    <x v="0"/>
    <x v="2"/>
    <n v="2192.2399999999998"/>
    <n v="5979.92"/>
  </r>
  <r>
    <x v="11859"/>
    <x v="1"/>
    <x v="1"/>
    <n v="1528.17"/>
    <n v="0.18"/>
    <n v="4"/>
    <d v="2024-07-24T00:00:00"/>
    <d v="2024-07-25T00:00:00"/>
    <x v="2"/>
    <x v="0"/>
    <n v="301.76"/>
    <x v="1"/>
    <x v="1"/>
    <x v="4"/>
    <n v="1226.4100000000001"/>
    <n v="6112.68"/>
  </r>
  <r>
    <x v="11860"/>
    <x v="2"/>
    <x v="1"/>
    <n v="922.65"/>
    <n v="0.05"/>
    <n v="7"/>
    <d v="2024-08-22T00:00:00"/>
    <d v="2024-08-29T00:00:00"/>
    <x v="1"/>
    <x v="2"/>
    <n v="91.6"/>
    <x v="2"/>
    <x v="1"/>
    <x v="1"/>
    <n v="831.05"/>
    <n v="6458.55"/>
  </r>
  <r>
    <x v="11861"/>
    <x v="2"/>
    <x v="1"/>
    <n v="3455.2"/>
    <n v="0.25"/>
    <n v="4"/>
    <d v="2024-03-06T00:00:00"/>
    <d v="2024-03-13T00:00:00"/>
    <x v="0"/>
    <x v="2"/>
    <n v="373.6"/>
    <x v="4"/>
    <x v="1"/>
    <x v="0"/>
    <n v="3081.6"/>
    <n v="13820.8"/>
  </r>
  <r>
    <x v="11862"/>
    <x v="3"/>
    <x v="0"/>
    <n v="2691.63"/>
    <n v="0.13"/>
    <n v="8"/>
    <d v="2023-10-14T00:00:00"/>
    <d v="2023-10-15T00:00:00"/>
    <x v="1"/>
    <x v="2"/>
    <n v="374.57"/>
    <x v="1"/>
    <x v="0"/>
    <x v="2"/>
    <n v="2317.06"/>
    <n v="21533.040000000001"/>
  </r>
  <r>
    <x v="11863"/>
    <x v="2"/>
    <x v="4"/>
    <n v="4583.3"/>
    <n v="0.31"/>
    <n v="5"/>
    <d v="2024-02-06T00:00:00"/>
    <d v="2024-02-10T00:00:00"/>
    <x v="2"/>
    <x v="1"/>
    <n v="1339.51"/>
    <x v="5"/>
    <x v="1"/>
    <x v="8"/>
    <n v="3243.79"/>
    <n v="22916.5"/>
  </r>
  <r>
    <x v="11864"/>
    <x v="2"/>
    <x v="0"/>
    <n v="4171.9799999999996"/>
    <n v="0.26"/>
    <n v="2"/>
    <d v="2023-08-28T00:00:00"/>
    <d v="2023-08-31T00:00:00"/>
    <x v="1"/>
    <x v="0"/>
    <n v="861.49"/>
    <x v="4"/>
    <x v="0"/>
    <x v="1"/>
    <n v="3310.49"/>
    <n v="8343.9599999999991"/>
  </r>
  <r>
    <x v="11865"/>
    <x v="1"/>
    <x v="3"/>
    <n v="3660.97"/>
    <n v="0.39"/>
    <n v="4"/>
    <d v="2023-01-09T00:00:00"/>
    <d v="2023-01-13T00:00:00"/>
    <x v="2"/>
    <x v="2"/>
    <n v="625.77"/>
    <x v="2"/>
    <x v="0"/>
    <x v="6"/>
    <n v="3035.2"/>
    <n v="14643.88"/>
  </r>
  <r>
    <x v="11866"/>
    <x v="1"/>
    <x v="1"/>
    <n v="720.25"/>
    <n v="0.28999999999999998"/>
    <n v="7"/>
    <d v="2024-05-29T00:00:00"/>
    <d v="2024-06-02T00:00:00"/>
    <x v="1"/>
    <x v="0"/>
    <n v="102.13"/>
    <x v="3"/>
    <x v="1"/>
    <x v="5"/>
    <n v="618.12"/>
    <n v="5041.75"/>
  </r>
  <r>
    <x v="11867"/>
    <x v="1"/>
    <x v="0"/>
    <n v="3363.83"/>
    <n v="0.22"/>
    <n v="1"/>
    <d v="2024-09-29T00:00:00"/>
    <d v="2024-10-06T00:00:00"/>
    <x v="0"/>
    <x v="1"/>
    <n v="907.53"/>
    <x v="3"/>
    <x v="1"/>
    <x v="7"/>
    <n v="2456.3000000000002"/>
    <n v="3363.83"/>
  </r>
  <r>
    <x v="11868"/>
    <x v="0"/>
    <x v="1"/>
    <n v="3500.24"/>
    <n v="0.06"/>
    <n v="7"/>
    <d v="2024-08-05T00:00:00"/>
    <d v="2024-08-12T00:00:00"/>
    <x v="0"/>
    <x v="2"/>
    <n v="440.06"/>
    <x v="3"/>
    <x v="1"/>
    <x v="1"/>
    <n v="3060.18"/>
    <n v="24501.68"/>
  </r>
  <r>
    <x v="11869"/>
    <x v="3"/>
    <x v="3"/>
    <n v="3840.33"/>
    <n v="0.06"/>
    <n v="3"/>
    <d v="2024-02-14T00:00:00"/>
    <d v="2024-02-18T00:00:00"/>
    <x v="0"/>
    <x v="2"/>
    <n v="645.16"/>
    <x v="3"/>
    <x v="1"/>
    <x v="8"/>
    <n v="3195.17"/>
    <n v="11520.99"/>
  </r>
  <r>
    <x v="11870"/>
    <x v="1"/>
    <x v="2"/>
    <n v="1389.35"/>
    <n v="0.32"/>
    <n v="7"/>
    <d v="2024-11-04T00:00:00"/>
    <d v="2024-11-11T00:00:00"/>
    <x v="0"/>
    <x v="2"/>
    <n v="116.81"/>
    <x v="0"/>
    <x v="1"/>
    <x v="11"/>
    <n v="1272.54"/>
    <n v="9725.4499999999989"/>
  </r>
  <r>
    <x v="11871"/>
    <x v="0"/>
    <x v="2"/>
    <n v="3237.46"/>
    <n v="0.44"/>
    <n v="3"/>
    <d v="2023-10-26T00:00:00"/>
    <d v="2023-10-31T00:00:00"/>
    <x v="2"/>
    <x v="2"/>
    <n v="469.47"/>
    <x v="5"/>
    <x v="0"/>
    <x v="2"/>
    <n v="2767.99"/>
    <n v="9712.380000000001"/>
  </r>
  <r>
    <x v="11872"/>
    <x v="0"/>
    <x v="2"/>
    <n v="3129.56"/>
    <n v="0.21"/>
    <n v="8"/>
    <d v="2024-11-03T00:00:00"/>
    <d v="2024-11-07T00:00:00"/>
    <x v="2"/>
    <x v="2"/>
    <n v="842.72"/>
    <x v="2"/>
    <x v="1"/>
    <x v="11"/>
    <n v="2286.84"/>
    <n v="25036.48"/>
  </r>
  <r>
    <x v="11873"/>
    <x v="3"/>
    <x v="1"/>
    <n v="1988.02"/>
    <n v="0.27"/>
    <n v="4"/>
    <d v="2023-11-21T00:00:00"/>
    <d v="2023-11-28T00:00:00"/>
    <x v="2"/>
    <x v="1"/>
    <n v="135.44999999999999"/>
    <x v="5"/>
    <x v="0"/>
    <x v="11"/>
    <n v="1852.57"/>
    <n v="7952.08"/>
  </r>
  <r>
    <x v="11874"/>
    <x v="3"/>
    <x v="0"/>
    <n v="3351.18"/>
    <n v="0.3"/>
    <n v="1"/>
    <d v="2024-11-06T00:00:00"/>
    <d v="2024-11-08T00:00:00"/>
    <x v="1"/>
    <x v="2"/>
    <n v="201.47"/>
    <x v="0"/>
    <x v="1"/>
    <x v="11"/>
    <n v="3149.71"/>
    <n v="3351.18"/>
  </r>
  <r>
    <x v="11875"/>
    <x v="2"/>
    <x v="1"/>
    <n v="524.80999999999995"/>
    <n v="0.24"/>
    <n v="1"/>
    <d v="2024-08-13T00:00:00"/>
    <d v="2024-08-20T00:00:00"/>
    <x v="1"/>
    <x v="2"/>
    <n v="83.07"/>
    <x v="3"/>
    <x v="1"/>
    <x v="1"/>
    <n v="441.73999999999995"/>
    <n v="524.80999999999995"/>
  </r>
  <r>
    <x v="11876"/>
    <x v="0"/>
    <x v="4"/>
    <n v="3253.17"/>
    <n v="0.03"/>
    <n v="4"/>
    <d v="2024-09-24T00:00:00"/>
    <d v="2024-09-27T00:00:00"/>
    <x v="0"/>
    <x v="2"/>
    <n v="706.18"/>
    <x v="5"/>
    <x v="1"/>
    <x v="7"/>
    <n v="2546.9900000000002"/>
    <n v="13012.68"/>
  </r>
  <r>
    <x v="11877"/>
    <x v="1"/>
    <x v="0"/>
    <n v="3069.48"/>
    <n v="0.28999999999999998"/>
    <n v="9"/>
    <d v="2023-07-21T00:00:00"/>
    <d v="2023-07-22T00:00:00"/>
    <x v="2"/>
    <x v="2"/>
    <n v="181.4"/>
    <x v="1"/>
    <x v="0"/>
    <x v="4"/>
    <n v="2888.08"/>
    <n v="27625.32"/>
  </r>
  <r>
    <x v="11878"/>
    <x v="3"/>
    <x v="3"/>
    <n v="1132.06"/>
    <n v="7.0000000000000007E-2"/>
    <n v="5"/>
    <d v="2024-01-18T00:00:00"/>
    <d v="2024-01-24T00:00:00"/>
    <x v="0"/>
    <x v="1"/>
    <n v="190.66"/>
    <x v="0"/>
    <x v="1"/>
    <x v="6"/>
    <n v="941.4"/>
    <n v="5660.2999999999993"/>
  </r>
  <r>
    <x v="11879"/>
    <x v="0"/>
    <x v="2"/>
    <n v="4109.25"/>
    <n v="0.28000000000000003"/>
    <n v="5"/>
    <d v="2023-02-16T00:00:00"/>
    <d v="2023-02-23T00:00:00"/>
    <x v="0"/>
    <x v="0"/>
    <n v="245.64"/>
    <x v="2"/>
    <x v="0"/>
    <x v="8"/>
    <n v="3863.61"/>
    <n v="20546.25"/>
  </r>
  <r>
    <x v="11880"/>
    <x v="1"/>
    <x v="0"/>
    <n v="4384.63"/>
    <n v="0.39"/>
    <n v="3"/>
    <d v="2023-08-17T00:00:00"/>
    <d v="2023-08-24T00:00:00"/>
    <x v="1"/>
    <x v="1"/>
    <n v="948.87"/>
    <x v="5"/>
    <x v="0"/>
    <x v="1"/>
    <n v="3435.76"/>
    <n v="13153.89"/>
  </r>
  <r>
    <x v="11881"/>
    <x v="0"/>
    <x v="0"/>
    <n v="1131.3699999999999"/>
    <n v="0"/>
    <n v="5"/>
    <d v="2023-12-24T00:00:00"/>
    <d v="2023-12-29T00:00:00"/>
    <x v="2"/>
    <x v="1"/>
    <n v="256.57"/>
    <x v="1"/>
    <x v="0"/>
    <x v="10"/>
    <n v="874.8"/>
    <n v="5656.8499999999995"/>
  </r>
  <r>
    <x v="11882"/>
    <x v="3"/>
    <x v="2"/>
    <n v="472.21"/>
    <n v="0.22"/>
    <n v="7"/>
    <d v="2024-08-30T00:00:00"/>
    <d v="2024-09-02T00:00:00"/>
    <x v="2"/>
    <x v="1"/>
    <n v="129.83000000000001"/>
    <x v="4"/>
    <x v="1"/>
    <x v="1"/>
    <n v="342.38"/>
    <n v="3305.47"/>
  </r>
  <r>
    <x v="11883"/>
    <x v="2"/>
    <x v="3"/>
    <n v="3057.52"/>
    <n v="0.37"/>
    <n v="3"/>
    <d v="2024-12-28T00:00:00"/>
    <d v="2024-12-31T00:00:00"/>
    <x v="0"/>
    <x v="2"/>
    <n v="874.58"/>
    <x v="5"/>
    <x v="1"/>
    <x v="10"/>
    <n v="2182.94"/>
    <n v="9172.56"/>
  </r>
  <r>
    <x v="11884"/>
    <x v="0"/>
    <x v="1"/>
    <n v="2451.6"/>
    <n v="0.26"/>
    <n v="5"/>
    <d v="2023-12-06T00:00:00"/>
    <d v="2023-12-10T00:00:00"/>
    <x v="1"/>
    <x v="0"/>
    <n v="605.91999999999996"/>
    <x v="0"/>
    <x v="0"/>
    <x v="10"/>
    <n v="1845.6799999999998"/>
    <n v="12258"/>
  </r>
  <r>
    <x v="11885"/>
    <x v="1"/>
    <x v="1"/>
    <n v="2195.21"/>
    <n v="0.12"/>
    <n v="3"/>
    <d v="2023-02-10T00:00:00"/>
    <d v="2023-02-17T00:00:00"/>
    <x v="1"/>
    <x v="2"/>
    <n v="393.51"/>
    <x v="4"/>
    <x v="0"/>
    <x v="8"/>
    <n v="1801.7"/>
    <n v="6585.63"/>
  </r>
  <r>
    <x v="11886"/>
    <x v="3"/>
    <x v="0"/>
    <n v="3828.94"/>
    <n v="0.35"/>
    <n v="1"/>
    <d v="2023-12-26T00:00:00"/>
    <d v="2023-12-27T00:00:00"/>
    <x v="1"/>
    <x v="2"/>
    <n v="393.88"/>
    <x v="3"/>
    <x v="0"/>
    <x v="10"/>
    <n v="3435.06"/>
    <n v="3828.94"/>
  </r>
  <r>
    <x v="11887"/>
    <x v="2"/>
    <x v="2"/>
    <n v="4851.3500000000004"/>
    <n v="0.39"/>
    <n v="6"/>
    <d v="2023-11-20T00:00:00"/>
    <d v="2023-11-23T00:00:00"/>
    <x v="1"/>
    <x v="1"/>
    <n v="1076.7"/>
    <x v="4"/>
    <x v="0"/>
    <x v="11"/>
    <n v="3774.6500000000005"/>
    <n v="29108.100000000002"/>
  </r>
  <r>
    <x v="11888"/>
    <x v="1"/>
    <x v="4"/>
    <n v="2440.5500000000002"/>
    <n v="0.18"/>
    <n v="3"/>
    <d v="2023-07-22T00:00:00"/>
    <d v="2023-07-24T00:00:00"/>
    <x v="2"/>
    <x v="2"/>
    <n v="718.41"/>
    <x v="3"/>
    <x v="0"/>
    <x v="4"/>
    <n v="1722.1400000000003"/>
    <n v="7321.6500000000005"/>
  </r>
  <r>
    <x v="11889"/>
    <x v="1"/>
    <x v="3"/>
    <n v="130.16"/>
    <n v="0.15"/>
    <n v="2"/>
    <d v="2023-09-24T00:00:00"/>
    <d v="2023-10-01T00:00:00"/>
    <x v="1"/>
    <x v="1"/>
    <n v="34.78"/>
    <x v="3"/>
    <x v="0"/>
    <x v="7"/>
    <n v="95.38"/>
    <n v="260.32"/>
  </r>
  <r>
    <x v="11890"/>
    <x v="1"/>
    <x v="1"/>
    <n v="3021.71"/>
    <n v="0.27"/>
    <n v="3"/>
    <d v="2024-09-08T00:00:00"/>
    <d v="2024-09-09T00:00:00"/>
    <x v="1"/>
    <x v="0"/>
    <n v="596.65"/>
    <x v="3"/>
    <x v="1"/>
    <x v="7"/>
    <n v="2425.06"/>
    <n v="9065.130000000001"/>
  </r>
  <r>
    <x v="11891"/>
    <x v="0"/>
    <x v="3"/>
    <n v="3304.43"/>
    <n v="0.18"/>
    <n v="5"/>
    <d v="2023-03-06T00:00:00"/>
    <d v="2023-03-08T00:00:00"/>
    <x v="0"/>
    <x v="0"/>
    <n v="920.92"/>
    <x v="1"/>
    <x v="0"/>
    <x v="0"/>
    <n v="2383.5099999999998"/>
    <n v="16522.149999999998"/>
  </r>
  <r>
    <x v="11892"/>
    <x v="3"/>
    <x v="3"/>
    <n v="4157.29"/>
    <n v="0.42"/>
    <n v="5"/>
    <d v="2024-04-25T00:00:00"/>
    <d v="2024-04-30T00:00:00"/>
    <x v="0"/>
    <x v="0"/>
    <n v="594.58000000000004"/>
    <x v="0"/>
    <x v="1"/>
    <x v="3"/>
    <n v="3562.71"/>
    <n v="20786.45"/>
  </r>
  <r>
    <x v="11893"/>
    <x v="1"/>
    <x v="3"/>
    <n v="1077.0899999999999"/>
    <n v="0.39"/>
    <n v="9"/>
    <d v="2024-12-11T00:00:00"/>
    <d v="2024-12-18T00:00:00"/>
    <x v="0"/>
    <x v="0"/>
    <n v="208.2"/>
    <x v="5"/>
    <x v="1"/>
    <x v="10"/>
    <n v="868.88999999999987"/>
    <n v="9693.81"/>
  </r>
  <r>
    <x v="11894"/>
    <x v="0"/>
    <x v="2"/>
    <n v="2669.21"/>
    <n v="0.16"/>
    <n v="9"/>
    <d v="2024-03-26T00:00:00"/>
    <d v="2024-03-29T00:00:00"/>
    <x v="0"/>
    <x v="0"/>
    <n v="463.92"/>
    <x v="3"/>
    <x v="1"/>
    <x v="0"/>
    <n v="2205.29"/>
    <n v="24022.89"/>
  </r>
  <r>
    <x v="11895"/>
    <x v="3"/>
    <x v="2"/>
    <n v="2290.94"/>
    <n v="0.23"/>
    <n v="2"/>
    <d v="2024-05-27T00:00:00"/>
    <d v="2024-06-01T00:00:00"/>
    <x v="1"/>
    <x v="1"/>
    <n v="410.65"/>
    <x v="0"/>
    <x v="1"/>
    <x v="5"/>
    <n v="1880.29"/>
    <n v="4581.88"/>
  </r>
  <r>
    <x v="11896"/>
    <x v="3"/>
    <x v="2"/>
    <n v="3355.76"/>
    <n v="0.44"/>
    <n v="6"/>
    <d v="2023-08-13T00:00:00"/>
    <d v="2023-08-20T00:00:00"/>
    <x v="0"/>
    <x v="0"/>
    <n v="985.18"/>
    <x v="5"/>
    <x v="0"/>
    <x v="1"/>
    <n v="2370.5800000000004"/>
    <n v="20134.560000000001"/>
  </r>
  <r>
    <x v="11897"/>
    <x v="0"/>
    <x v="0"/>
    <n v="413.32"/>
    <n v="7.0000000000000007E-2"/>
    <n v="9"/>
    <d v="2024-03-30T00:00:00"/>
    <d v="2024-04-01T00:00:00"/>
    <x v="2"/>
    <x v="2"/>
    <n v="45.53"/>
    <x v="3"/>
    <x v="1"/>
    <x v="0"/>
    <n v="367.78999999999996"/>
    <n v="3719.88"/>
  </r>
  <r>
    <x v="11898"/>
    <x v="0"/>
    <x v="2"/>
    <n v="4431.66"/>
    <n v="0.38"/>
    <n v="9"/>
    <d v="2023-01-04T00:00:00"/>
    <d v="2023-01-09T00:00:00"/>
    <x v="1"/>
    <x v="0"/>
    <n v="270.18"/>
    <x v="3"/>
    <x v="0"/>
    <x v="6"/>
    <n v="4161.4799999999996"/>
    <n v="39884.94"/>
  </r>
  <r>
    <x v="11899"/>
    <x v="1"/>
    <x v="0"/>
    <n v="2604.67"/>
    <n v="0.16"/>
    <n v="6"/>
    <d v="2024-08-16T00:00:00"/>
    <d v="2024-08-23T00:00:00"/>
    <x v="1"/>
    <x v="1"/>
    <n v="135.47999999999999"/>
    <x v="3"/>
    <x v="1"/>
    <x v="1"/>
    <n v="2469.19"/>
    <n v="15628.02"/>
  </r>
  <r>
    <x v="11900"/>
    <x v="3"/>
    <x v="1"/>
    <n v="4397.5200000000004"/>
    <n v="0.06"/>
    <n v="1"/>
    <d v="2023-09-02T00:00:00"/>
    <d v="2023-09-04T00:00:00"/>
    <x v="1"/>
    <x v="0"/>
    <n v="446.95"/>
    <x v="1"/>
    <x v="0"/>
    <x v="7"/>
    <n v="3950.5700000000006"/>
    <n v="4397.5200000000004"/>
  </r>
  <r>
    <x v="11901"/>
    <x v="2"/>
    <x v="1"/>
    <n v="1767.16"/>
    <n v="0.06"/>
    <n v="1"/>
    <d v="2024-07-02T00:00:00"/>
    <d v="2024-07-09T00:00:00"/>
    <x v="0"/>
    <x v="0"/>
    <n v="339.06"/>
    <x v="1"/>
    <x v="1"/>
    <x v="4"/>
    <n v="1428.1000000000001"/>
    <n v="1767.16"/>
  </r>
  <r>
    <x v="11902"/>
    <x v="0"/>
    <x v="1"/>
    <n v="3302.26"/>
    <n v="0.14000000000000001"/>
    <n v="9"/>
    <d v="2024-02-02T00:00:00"/>
    <d v="2024-02-09T00:00:00"/>
    <x v="2"/>
    <x v="2"/>
    <n v="810.31"/>
    <x v="1"/>
    <x v="1"/>
    <x v="8"/>
    <n v="2491.9500000000003"/>
    <n v="29720.340000000004"/>
  </r>
  <r>
    <x v="11903"/>
    <x v="3"/>
    <x v="1"/>
    <n v="4787.95"/>
    <n v="0.27"/>
    <n v="3"/>
    <d v="2023-09-01T00:00:00"/>
    <d v="2023-09-05T00:00:00"/>
    <x v="1"/>
    <x v="1"/>
    <n v="533.79999999999995"/>
    <x v="4"/>
    <x v="0"/>
    <x v="7"/>
    <n v="4254.1499999999996"/>
    <n v="14363.849999999999"/>
  </r>
  <r>
    <x v="11904"/>
    <x v="3"/>
    <x v="1"/>
    <n v="4722.5600000000004"/>
    <n v="0.45"/>
    <n v="5"/>
    <d v="2024-10-05T00:00:00"/>
    <d v="2024-10-09T00:00:00"/>
    <x v="2"/>
    <x v="0"/>
    <n v="450.69"/>
    <x v="0"/>
    <x v="1"/>
    <x v="2"/>
    <n v="4271.8700000000008"/>
    <n v="23612.800000000003"/>
  </r>
  <r>
    <x v="11905"/>
    <x v="1"/>
    <x v="2"/>
    <n v="4726.1000000000004"/>
    <n v="0.15"/>
    <n v="6"/>
    <d v="2023-06-20T00:00:00"/>
    <d v="2023-06-25T00:00:00"/>
    <x v="2"/>
    <x v="1"/>
    <n v="703.51"/>
    <x v="1"/>
    <x v="0"/>
    <x v="9"/>
    <n v="4022.59"/>
    <n v="28356.600000000002"/>
  </r>
  <r>
    <x v="11906"/>
    <x v="2"/>
    <x v="4"/>
    <n v="310.44"/>
    <n v="0.1"/>
    <n v="1"/>
    <d v="2023-01-26T00:00:00"/>
    <d v="2023-02-01T00:00:00"/>
    <x v="2"/>
    <x v="2"/>
    <n v="70.290000000000006"/>
    <x v="3"/>
    <x v="0"/>
    <x v="6"/>
    <n v="240.14999999999998"/>
    <n v="310.44"/>
  </r>
  <r>
    <x v="11907"/>
    <x v="1"/>
    <x v="2"/>
    <n v="2074.7800000000002"/>
    <n v="0.24"/>
    <n v="1"/>
    <d v="2023-07-31T00:00:00"/>
    <d v="2023-08-06T00:00:00"/>
    <x v="0"/>
    <x v="1"/>
    <n v="216.81"/>
    <x v="2"/>
    <x v="0"/>
    <x v="4"/>
    <n v="1857.9700000000003"/>
    <n v="2074.7800000000002"/>
  </r>
  <r>
    <x v="11908"/>
    <x v="2"/>
    <x v="4"/>
    <n v="397.83"/>
    <n v="0.08"/>
    <n v="4"/>
    <d v="2024-10-16T00:00:00"/>
    <d v="2024-10-18T00:00:00"/>
    <x v="2"/>
    <x v="2"/>
    <n v="83.29"/>
    <x v="5"/>
    <x v="1"/>
    <x v="2"/>
    <n v="314.53999999999996"/>
    <n v="1591.32"/>
  </r>
  <r>
    <x v="11909"/>
    <x v="2"/>
    <x v="2"/>
    <n v="1616.44"/>
    <n v="0.14000000000000001"/>
    <n v="6"/>
    <d v="2023-06-14T00:00:00"/>
    <d v="2023-06-17T00:00:00"/>
    <x v="2"/>
    <x v="0"/>
    <n v="274.60000000000002"/>
    <x v="3"/>
    <x v="0"/>
    <x v="9"/>
    <n v="1341.8400000000001"/>
    <n v="9698.64"/>
  </r>
  <r>
    <x v="11910"/>
    <x v="0"/>
    <x v="1"/>
    <n v="955.43"/>
    <n v="0.49"/>
    <n v="8"/>
    <d v="2024-09-30T00:00:00"/>
    <d v="2024-10-07T00:00:00"/>
    <x v="0"/>
    <x v="0"/>
    <n v="76.06"/>
    <x v="2"/>
    <x v="1"/>
    <x v="7"/>
    <n v="879.36999999999989"/>
    <n v="7643.44"/>
  </r>
  <r>
    <x v="11911"/>
    <x v="3"/>
    <x v="3"/>
    <n v="3138.67"/>
    <n v="0.28000000000000003"/>
    <n v="7"/>
    <d v="2023-02-11T00:00:00"/>
    <d v="2023-02-12T00:00:00"/>
    <x v="0"/>
    <x v="2"/>
    <n v="493.4"/>
    <x v="5"/>
    <x v="0"/>
    <x v="8"/>
    <n v="2645.27"/>
    <n v="21970.690000000002"/>
  </r>
  <r>
    <x v="11912"/>
    <x v="3"/>
    <x v="4"/>
    <n v="3925.66"/>
    <n v="0.39"/>
    <n v="2"/>
    <d v="2024-10-17T00:00:00"/>
    <d v="2024-10-22T00:00:00"/>
    <x v="1"/>
    <x v="1"/>
    <n v="475.83"/>
    <x v="1"/>
    <x v="1"/>
    <x v="2"/>
    <n v="3449.83"/>
    <n v="7851.32"/>
  </r>
  <r>
    <x v="11913"/>
    <x v="3"/>
    <x v="3"/>
    <n v="2615.4"/>
    <n v="0.11"/>
    <n v="4"/>
    <d v="2024-07-07T00:00:00"/>
    <d v="2024-07-10T00:00:00"/>
    <x v="2"/>
    <x v="1"/>
    <n v="496.4"/>
    <x v="3"/>
    <x v="1"/>
    <x v="4"/>
    <n v="2119"/>
    <n v="10461.6"/>
  </r>
  <r>
    <x v="11914"/>
    <x v="2"/>
    <x v="1"/>
    <n v="3997.82"/>
    <n v="0.26"/>
    <n v="5"/>
    <d v="2023-02-07T00:00:00"/>
    <d v="2023-02-14T00:00:00"/>
    <x v="1"/>
    <x v="0"/>
    <n v="886.34"/>
    <x v="1"/>
    <x v="0"/>
    <x v="8"/>
    <n v="3111.48"/>
    <n v="19989.100000000002"/>
  </r>
  <r>
    <x v="11915"/>
    <x v="3"/>
    <x v="4"/>
    <n v="162.79"/>
    <n v="0.26"/>
    <n v="8"/>
    <d v="2024-12-05T00:00:00"/>
    <d v="2024-12-07T00:00:00"/>
    <x v="1"/>
    <x v="0"/>
    <n v="46.8"/>
    <x v="3"/>
    <x v="1"/>
    <x v="10"/>
    <n v="115.99"/>
    <n v="1302.32"/>
  </r>
  <r>
    <x v="11916"/>
    <x v="0"/>
    <x v="3"/>
    <n v="4120.33"/>
    <n v="0.41"/>
    <n v="7"/>
    <d v="2024-10-06T00:00:00"/>
    <d v="2024-10-13T00:00:00"/>
    <x v="2"/>
    <x v="1"/>
    <n v="885.82"/>
    <x v="5"/>
    <x v="1"/>
    <x v="2"/>
    <n v="3234.5099999999998"/>
    <n v="28842.309999999998"/>
  </r>
  <r>
    <x v="11917"/>
    <x v="2"/>
    <x v="2"/>
    <n v="973.97"/>
    <n v="0.01"/>
    <n v="4"/>
    <d v="2024-06-25T00:00:00"/>
    <d v="2024-06-27T00:00:00"/>
    <x v="0"/>
    <x v="0"/>
    <n v="73.14"/>
    <x v="3"/>
    <x v="1"/>
    <x v="9"/>
    <n v="900.83"/>
    <n v="3895.88"/>
  </r>
  <r>
    <x v="11918"/>
    <x v="2"/>
    <x v="1"/>
    <n v="2358.59"/>
    <n v="0.43"/>
    <n v="8"/>
    <d v="2024-08-29T00:00:00"/>
    <d v="2024-09-03T00:00:00"/>
    <x v="1"/>
    <x v="1"/>
    <n v="469.7"/>
    <x v="1"/>
    <x v="1"/>
    <x v="1"/>
    <n v="1888.89"/>
    <n v="18868.72"/>
  </r>
  <r>
    <x v="11919"/>
    <x v="2"/>
    <x v="2"/>
    <n v="2268.67"/>
    <n v="0.04"/>
    <n v="8"/>
    <d v="2024-03-02T00:00:00"/>
    <d v="2024-03-09T00:00:00"/>
    <x v="0"/>
    <x v="0"/>
    <n v="541.71"/>
    <x v="2"/>
    <x v="1"/>
    <x v="0"/>
    <n v="1726.96"/>
    <n v="18149.36"/>
  </r>
  <r>
    <x v="11920"/>
    <x v="2"/>
    <x v="2"/>
    <n v="4378.46"/>
    <n v="0.46"/>
    <n v="4"/>
    <d v="2023-02-01T00:00:00"/>
    <d v="2023-02-04T00:00:00"/>
    <x v="1"/>
    <x v="2"/>
    <n v="717.77"/>
    <x v="5"/>
    <x v="0"/>
    <x v="8"/>
    <n v="3660.69"/>
    <n v="17513.84"/>
  </r>
  <r>
    <x v="11921"/>
    <x v="0"/>
    <x v="1"/>
    <n v="4833.3"/>
    <n v="7.0000000000000007E-2"/>
    <n v="2"/>
    <d v="2024-03-26T00:00:00"/>
    <d v="2024-04-01T00:00:00"/>
    <x v="2"/>
    <x v="1"/>
    <n v="965.77"/>
    <x v="0"/>
    <x v="1"/>
    <x v="0"/>
    <n v="3867.53"/>
    <n v="9666.6"/>
  </r>
  <r>
    <x v="11922"/>
    <x v="3"/>
    <x v="4"/>
    <n v="1350.09"/>
    <n v="0.27"/>
    <n v="3"/>
    <d v="2023-07-14T00:00:00"/>
    <d v="2023-07-19T00:00:00"/>
    <x v="1"/>
    <x v="2"/>
    <n v="206"/>
    <x v="3"/>
    <x v="0"/>
    <x v="4"/>
    <n v="1144.0899999999999"/>
    <n v="4050.2699999999995"/>
  </r>
  <r>
    <x v="11923"/>
    <x v="0"/>
    <x v="0"/>
    <n v="430.32"/>
    <n v="0.05"/>
    <n v="5"/>
    <d v="2023-10-25T00:00:00"/>
    <d v="2023-10-29T00:00:00"/>
    <x v="1"/>
    <x v="1"/>
    <n v="37.1"/>
    <x v="2"/>
    <x v="0"/>
    <x v="2"/>
    <n v="393.21999999999997"/>
    <n v="2151.6"/>
  </r>
  <r>
    <x v="11924"/>
    <x v="3"/>
    <x v="0"/>
    <n v="3287.56"/>
    <n v="0.22"/>
    <n v="1"/>
    <d v="2024-01-17T00:00:00"/>
    <d v="2024-01-24T00:00:00"/>
    <x v="1"/>
    <x v="2"/>
    <n v="359.77"/>
    <x v="1"/>
    <x v="1"/>
    <x v="6"/>
    <n v="2927.79"/>
    <n v="3287.56"/>
  </r>
  <r>
    <x v="11925"/>
    <x v="0"/>
    <x v="1"/>
    <n v="2563.92"/>
    <n v="0.15"/>
    <n v="5"/>
    <d v="2024-05-31T00:00:00"/>
    <d v="2024-06-02T00:00:00"/>
    <x v="0"/>
    <x v="2"/>
    <n v="457.36"/>
    <x v="5"/>
    <x v="1"/>
    <x v="5"/>
    <n v="2106.56"/>
    <n v="12819.6"/>
  </r>
  <r>
    <x v="11926"/>
    <x v="1"/>
    <x v="0"/>
    <n v="2871.96"/>
    <n v="0.21"/>
    <n v="4"/>
    <d v="2024-04-27T00:00:00"/>
    <d v="2024-05-04T00:00:00"/>
    <x v="2"/>
    <x v="0"/>
    <n v="662.48"/>
    <x v="0"/>
    <x v="1"/>
    <x v="3"/>
    <n v="2209.48"/>
    <n v="11487.84"/>
  </r>
  <r>
    <x v="11927"/>
    <x v="1"/>
    <x v="3"/>
    <n v="326.72000000000003"/>
    <n v="0.27"/>
    <n v="5"/>
    <d v="2024-08-30T00:00:00"/>
    <d v="2024-09-03T00:00:00"/>
    <x v="0"/>
    <x v="1"/>
    <n v="60.5"/>
    <x v="2"/>
    <x v="1"/>
    <x v="1"/>
    <n v="266.22000000000003"/>
    <n v="1633.6000000000001"/>
  </r>
  <r>
    <x v="11928"/>
    <x v="1"/>
    <x v="4"/>
    <n v="3899.02"/>
    <n v="0.23"/>
    <n v="1"/>
    <d v="2024-11-29T00:00:00"/>
    <d v="2024-12-04T00:00:00"/>
    <x v="2"/>
    <x v="0"/>
    <n v="737.7"/>
    <x v="2"/>
    <x v="1"/>
    <x v="11"/>
    <n v="3161.3199999999997"/>
    <n v="3899.02"/>
  </r>
  <r>
    <x v="11929"/>
    <x v="1"/>
    <x v="2"/>
    <n v="1238.53"/>
    <n v="0.01"/>
    <n v="7"/>
    <d v="2023-10-06T00:00:00"/>
    <d v="2023-10-08T00:00:00"/>
    <x v="2"/>
    <x v="1"/>
    <n v="191.34"/>
    <x v="4"/>
    <x v="0"/>
    <x v="2"/>
    <n v="1047.19"/>
    <n v="8669.7099999999991"/>
  </r>
  <r>
    <x v="11930"/>
    <x v="2"/>
    <x v="2"/>
    <n v="1741.19"/>
    <n v="0.43"/>
    <n v="9"/>
    <d v="2023-08-18T00:00:00"/>
    <d v="2023-08-24T00:00:00"/>
    <x v="1"/>
    <x v="2"/>
    <n v="180.3"/>
    <x v="0"/>
    <x v="0"/>
    <x v="1"/>
    <n v="1560.89"/>
    <n v="15670.710000000001"/>
  </r>
  <r>
    <x v="11931"/>
    <x v="2"/>
    <x v="1"/>
    <n v="1218.93"/>
    <n v="0.05"/>
    <n v="5"/>
    <d v="2024-05-26T00:00:00"/>
    <d v="2024-06-01T00:00:00"/>
    <x v="0"/>
    <x v="1"/>
    <n v="168.51"/>
    <x v="5"/>
    <x v="1"/>
    <x v="5"/>
    <n v="1050.42"/>
    <n v="6094.6500000000005"/>
  </r>
  <r>
    <x v="11932"/>
    <x v="0"/>
    <x v="2"/>
    <n v="4735.13"/>
    <n v="0.49"/>
    <n v="3"/>
    <d v="2023-12-28T00:00:00"/>
    <d v="2024-01-02T00:00:00"/>
    <x v="0"/>
    <x v="0"/>
    <n v="446.94"/>
    <x v="1"/>
    <x v="0"/>
    <x v="10"/>
    <n v="4288.1900000000005"/>
    <n v="14205.39"/>
  </r>
  <r>
    <x v="11933"/>
    <x v="0"/>
    <x v="3"/>
    <n v="926.74"/>
    <n v="0.43"/>
    <n v="9"/>
    <d v="2024-01-27T00:00:00"/>
    <d v="2024-02-02T00:00:00"/>
    <x v="2"/>
    <x v="0"/>
    <n v="202.68"/>
    <x v="5"/>
    <x v="1"/>
    <x v="6"/>
    <n v="724.06"/>
    <n v="8340.66"/>
  </r>
  <r>
    <x v="11934"/>
    <x v="1"/>
    <x v="3"/>
    <n v="3688.36"/>
    <n v="0.28000000000000003"/>
    <n v="6"/>
    <d v="2023-11-22T00:00:00"/>
    <d v="2023-11-23T00:00:00"/>
    <x v="1"/>
    <x v="1"/>
    <n v="790.63"/>
    <x v="1"/>
    <x v="0"/>
    <x v="11"/>
    <n v="2897.73"/>
    <n v="22130.16"/>
  </r>
  <r>
    <x v="11935"/>
    <x v="3"/>
    <x v="1"/>
    <n v="1304.1600000000001"/>
    <n v="0.12"/>
    <n v="6"/>
    <d v="2024-12-31T00:00:00"/>
    <d v="2025-01-03T00:00:00"/>
    <x v="1"/>
    <x v="2"/>
    <n v="297.36"/>
    <x v="3"/>
    <x v="1"/>
    <x v="10"/>
    <n v="1006.8000000000001"/>
    <n v="7824.9600000000009"/>
  </r>
  <r>
    <x v="11936"/>
    <x v="1"/>
    <x v="2"/>
    <n v="2182.11"/>
    <n v="0.04"/>
    <n v="3"/>
    <d v="2023-10-02T00:00:00"/>
    <d v="2023-10-09T00:00:00"/>
    <x v="2"/>
    <x v="0"/>
    <n v="168.89"/>
    <x v="3"/>
    <x v="0"/>
    <x v="2"/>
    <n v="2013.2200000000003"/>
    <n v="6546.33"/>
  </r>
  <r>
    <x v="11937"/>
    <x v="0"/>
    <x v="0"/>
    <n v="4980.7"/>
    <n v="0.34"/>
    <n v="1"/>
    <d v="2023-04-16T00:00:00"/>
    <d v="2023-04-18T00:00:00"/>
    <x v="1"/>
    <x v="1"/>
    <n v="706.06"/>
    <x v="5"/>
    <x v="0"/>
    <x v="3"/>
    <n v="4274.6399999999994"/>
    <n v="4980.7"/>
  </r>
  <r>
    <x v="11938"/>
    <x v="1"/>
    <x v="0"/>
    <n v="592.83000000000004"/>
    <n v="0.1"/>
    <n v="4"/>
    <d v="2024-03-03T00:00:00"/>
    <d v="2024-03-10T00:00:00"/>
    <x v="0"/>
    <x v="2"/>
    <n v="136.49"/>
    <x v="5"/>
    <x v="1"/>
    <x v="0"/>
    <n v="456.34000000000003"/>
    <n v="2371.3200000000002"/>
  </r>
  <r>
    <x v="11939"/>
    <x v="0"/>
    <x v="4"/>
    <n v="4418.66"/>
    <n v="0.37"/>
    <n v="4"/>
    <d v="2024-05-17T00:00:00"/>
    <d v="2024-05-24T00:00:00"/>
    <x v="1"/>
    <x v="0"/>
    <n v="1125.6400000000001"/>
    <x v="0"/>
    <x v="1"/>
    <x v="5"/>
    <n v="3293.0199999999995"/>
    <n v="17674.64"/>
  </r>
  <r>
    <x v="11940"/>
    <x v="1"/>
    <x v="1"/>
    <n v="4735.6400000000003"/>
    <n v="0.42"/>
    <n v="3"/>
    <d v="2024-01-25T00:00:00"/>
    <d v="2024-02-01T00:00:00"/>
    <x v="2"/>
    <x v="0"/>
    <n v="1408.22"/>
    <x v="5"/>
    <x v="1"/>
    <x v="6"/>
    <n v="3327.42"/>
    <n v="14206.920000000002"/>
  </r>
  <r>
    <x v="11941"/>
    <x v="3"/>
    <x v="4"/>
    <n v="3521.31"/>
    <n v="0.49"/>
    <n v="5"/>
    <d v="2023-09-16T00:00:00"/>
    <d v="2023-09-22T00:00:00"/>
    <x v="2"/>
    <x v="2"/>
    <n v="1007.81"/>
    <x v="2"/>
    <x v="0"/>
    <x v="7"/>
    <n v="2513.5"/>
    <n v="17606.55"/>
  </r>
  <r>
    <x v="11942"/>
    <x v="1"/>
    <x v="0"/>
    <n v="148.81"/>
    <n v="0.25"/>
    <n v="9"/>
    <d v="2024-05-10T00:00:00"/>
    <d v="2024-05-12T00:00:00"/>
    <x v="0"/>
    <x v="1"/>
    <n v="12.14"/>
    <x v="1"/>
    <x v="1"/>
    <x v="5"/>
    <n v="136.67000000000002"/>
    <n v="1339.29"/>
  </r>
  <r>
    <x v="11943"/>
    <x v="3"/>
    <x v="0"/>
    <n v="4121.91"/>
    <n v="0.49"/>
    <n v="9"/>
    <d v="2024-08-14T00:00:00"/>
    <d v="2024-08-18T00:00:00"/>
    <x v="1"/>
    <x v="2"/>
    <n v="1015.82"/>
    <x v="2"/>
    <x v="1"/>
    <x v="1"/>
    <n v="3106.0899999999997"/>
    <n v="37097.19"/>
  </r>
  <r>
    <x v="11944"/>
    <x v="3"/>
    <x v="0"/>
    <n v="4423.13"/>
    <n v="7.0000000000000007E-2"/>
    <n v="8"/>
    <d v="2024-02-21T00:00:00"/>
    <d v="2024-02-22T00:00:00"/>
    <x v="2"/>
    <x v="2"/>
    <n v="953.35"/>
    <x v="2"/>
    <x v="1"/>
    <x v="8"/>
    <n v="3469.78"/>
    <n v="35385.040000000001"/>
  </r>
  <r>
    <x v="11945"/>
    <x v="0"/>
    <x v="4"/>
    <n v="4906.58"/>
    <n v="0.42"/>
    <n v="6"/>
    <d v="2024-07-31T00:00:00"/>
    <d v="2024-08-04T00:00:00"/>
    <x v="0"/>
    <x v="2"/>
    <n v="274.12"/>
    <x v="1"/>
    <x v="1"/>
    <x v="4"/>
    <n v="4632.46"/>
    <n v="29439.48"/>
  </r>
  <r>
    <x v="11946"/>
    <x v="3"/>
    <x v="1"/>
    <n v="4212.6499999999996"/>
    <n v="0.18"/>
    <n v="4"/>
    <d v="2024-01-17T00:00:00"/>
    <d v="2024-01-20T00:00:00"/>
    <x v="0"/>
    <x v="1"/>
    <n v="1163.5"/>
    <x v="1"/>
    <x v="1"/>
    <x v="6"/>
    <n v="3049.1499999999996"/>
    <n v="16850.599999999999"/>
  </r>
  <r>
    <x v="11947"/>
    <x v="2"/>
    <x v="3"/>
    <n v="2283.38"/>
    <n v="0.18"/>
    <n v="2"/>
    <d v="2024-02-14T00:00:00"/>
    <d v="2024-02-19T00:00:00"/>
    <x v="2"/>
    <x v="1"/>
    <n v="396.83"/>
    <x v="4"/>
    <x v="1"/>
    <x v="8"/>
    <n v="1886.5500000000002"/>
    <n v="4566.76"/>
  </r>
  <r>
    <x v="11948"/>
    <x v="2"/>
    <x v="3"/>
    <n v="3474.38"/>
    <n v="0.13"/>
    <n v="3"/>
    <d v="2024-09-02T00:00:00"/>
    <d v="2024-09-03T00:00:00"/>
    <x v="0"/>
    <x v="1"/>
    <n v="844.65"/>
    <x v="0"/>
    <x v="1"/>
    <x v="7"/>
    <n v="2629.73"/>
    <n v="10423.14"/>
  </r>
  <r>
    <x v="11949"/>
    <x v="2"/>
    <x v="0"/>
    <n v="2477.13"/>
    <n v="0.09"/>
    <n v="9"/>
    <d v="2023-10-11T00:00:00"/>
    <d v="2023-10-15T00:00:00"/>
    <x v="0"/>
    <x v="2"/>
    <n v="465.18"/>
    <x v="5"/>
    <x v="0"/>
    <x v="2"/>
    <n v="2011.95"/>
    <n v="22294.170000000002"/>
  </r>
  <r>
    <x v="11950"/>
    <x v="0"/>
    <x v="1"/>
    <n v="1829.79"/>
    <n v="0.22"/>
    <n v="1"/>
    <d v="2023-06-20T00:00:00"/>
    <d v="2023-06-27T00:00:00"/>
    <x v="1"/>
    <x v="0"/>
    <n v="241.59"/>
    <x v="3"/>
    <x v="0"/>
    <x v="9"/>
    <n v="1588.2"/>
    <n v="1829.79"/>
  </r>
  <r>
    <x v="11951"/>
    <x v="2"/>
    <x v="1"/>
    <n v="3169.49"/>
    <n v="0.49"/>
    <n v="7"/>
    <d v="2024-08-09T00:00:00"/>
    <d v="2024-08-14T00:00:00"/>
    <x v="2"/>
    <x v="0"/>
    <n v="544.99"/>
    <x v="1"/>
    <x v="1"/>
    <x v="1"/>
    <n v="2624.5"/>
    <n v="22186.43"/>
  </r>
  <r>
    <x v="11952"/>
    <x v="0"/>
    <x v="2"/>
    <n v="3872.18"/>
    <n v="0.16"/>
    <n v="6"/>
    <d v="2024-09-13T00:00:00"/>
    <d v="2024-09-19T00:00:00"/>
    <x v="2"/>
    <x v="1"/>
    <n v="997.89"/>
    <x v="4"/>
    <x v="1"/>
    <x v="7"/>
    <n v="2874.29"/>
    <n v="23233.079999999998"/>
  </r>
  <r>
    <x v="11953"/>
    <x v="0"/>
    <x v="2"/>
    <n v="3215.91"/>
    <n v="0.23"/>
    <n v="2"/>
    <d v="2024-12-28T00:00:00"/>
    <d v="2025-01-04T00:00:00"/>
    <x v="1"/>
    <x v="0"/>
    <n v="328.33"/>
    <x v="0"/>
    <x v="1"/>
    <x v="10"/>
    <n v="2887.58"/>
    <n v="6431.82"/>
  </r>
  <r>
    <x v="11954"/>
    <x v="2"/>
    <x v="4"/>
    <n v="4150.2299999999996"/>
    <n v="0.11"/>
    <n v="5"/>
    <d v="2024-06-11T00:00:00"/>
    <d v="2024-06-14T00:00:00"/>
    <x v="0"/>
    <x v="0"/>
    <n v="780.06"/>
    <x v="3"/>
    <x v="1"/>
    <x v="9"/>
    <n v="3370.1699999999996"/>
    <n v="20751.149999999998"/>
  </r>
  <r>
    <x v="11955"/>
    <x v="3"/>
    <x v="2"/>
    <n v="964.24"/>
    <n v="0.17"/>
    <n v="2"/>
    <d v="2023-03-30T00:00:00"/>
    <d v="2023-04-02T00:00:00"/>
    <x v="2"/>
    <x v="1"/>
    <n v="199.07"/>
    <x v="2"/>
    <x v="0"/>
    <x v="0"/>
    <n v="765.17000000000007"/>
    <n v="1928.48"/>
  </r>
  <r>
    <x v="11956"/>
    <x v="1"/>
    <x v="4"/>
    <n v="1931.1"/>
    <n v="0.03"/>
    <n v="9"/>
    <d v="2023-07-06T00:00:00"/>
    <d v="2023-07-12T00:00:00"/>
    <x v="2"/>
    <x v="1"/>
    <n v="379.43"/>
    <x v="4"/>
    <x v="0"/>
    <x v="4"/>
    <n v="1551.6699999999998"/>
    <n v="17379.899999999998"/>
  </r>
  <r>
    <x v="11957"/>
    <x v="0"/>
    <x v="3"/>
    <n v="1631.67"/>
    <n v="0.48"/>
    <n v="5"/>
    <d v="2023-12-25T00:00:00"/>
    <d v="2023-12-26T00:00:00"/>
    <x v="2"/>
    <x v="2"/>
    <n v="242.54"/>
    <x v="1"/>
    <x v="0"/>
    <x v="10"/>
    <n v="1389.13"/>
    <n v="8158.35"/>
  </r>
  <r>
    <x v="11958"/>
    <x v="2"/>
    <x v="0"/>
    <n v="1051.22"/>
    <n v="0.25"/>
    <n v="6"/>
    <d v="2023-10-18T00:00:00"/>
    <d v="2023-10-24T00:00:00"/>
    <x v="2"/>
    <x v="2"/>
    <n v="95.86"/>
    <x v="0"/>
    <x v="0"/>
    <x v="2"/>
    <n v="955.36"/>
    <n v="6307.32"/>
  </r>
  <r>
    <x v="11959"/>
    <x v="0"/>
    <x v="1"/>
    <n v="2271.5500000000002"/>
    <n v="0.37"/>
    <n v="4"/>
    <d v="2023-08-05T00:00:00"/>
    <d v="2023-08-06T00:00:00"/>
    <x v="0"/>
    <x v="1"/>
    <n v="262.08999999999997"/>
    <x v="2"/>
    <x v="0"/>
    <x v="1"/>
    <n v="2009.4600000000003"/>
    <n v="9086.2000000000007"/>
  </r>
  <r>
    <x v="11960"/>
    <x v="3"/>
    <x v="3"/>
    <n v="4744.58"/>
    <n v="0.26"/>
    <n v="1"/>
    <d v="2024-09-28T00:00:00"/>
    <d v="2024-10-04T00:00:00"/>
    <x v="1"/>
    <x v="0"/>
    <n v="779.58"/>
    <x v="0"/>
    <x v="1"/>
    <x v="7"/>
    <n v="3965"/>
    <n v="4744.58"/>
  </r>
  <r>
    <x v="11961"/>
    <x v="3"/>
    <x v="3"/>
    <n v="2736.24"/>
    <n v="0.39"/>
    <n v="3"/>
    <d v="2023-06-18T00:00:00"/>
    <d v="2023-06-20T00:00:00"/>
    <x v="1"/>
    <x v="0"/>
    <n v="278.10000000000002"/>
    <x v="1"/>
    <x v="0"/>
    <x v="9"/>
    <n v="2458.14"/>
    <n v="8208.7199999999993"/>
  </r>
  <r>
    <x v="11962"/>
    <x v="2"/>
    <x v="4"/>
    <n v="1503.38"/>
    <n v="0.27"/>
    <n v="5"/>
    <d v="2024-01-08T00:00:00"/>
    <d v="2024-01-11T00:00:00"/>
    <x v="1"/>
    <x v="0"/>
    <n v="349.26"/>
    <x v="1"/>
    <x v="1"/>
    <x v="6"/>
    <n v="1154.1200000000001"/>
    <n v="7516.9000000000005"/>
  </r>
  <r>
    <x v="11963"/>
    <x v="0"/>
    <x v="0"/>
    <n v="1834.9"/>
    <n v="0.35"/>
    <n v="3"/>
    <d v="2024-05-01T00:00:00"/>
    <d v="2024-05-07T00:00:00"/>
    <x v="0"/>
    <x v="1"/>
    <n v="219.36"/>
    <x v="1"/>
    <x v="1"/>
    <x v="5"/>
    <n v="1615.54"/>
    <n v="5504.7000000000007"/>
  </r>
  <r>
    <x v="11964"/>
    <x v="1"/>
    <x v="4"/>
    <n v="3104.07"/>
    <n v="0.34"/>
    <n v="8"/>
    <d v="2023-12-31T00:00:00"/>
    <d v="2024-01-02T00:00:00"/>
    <x v="0"/>
    <x v="2"/>
    <n v="308.55"/>
    <x v="3"/>
    <x v="0"/>
    <x v="10"/>
    <n v="2795.52"/>
    <n v="24832.560000000001"/>
  </r>
  <r>
    <x v="11965"/>
    <x v="1"/>
    <x v="3"/>
    <n v="1828.46"/>
    <n v="0.27"/>
    <n v="2"/>
    <d v="2023-12-19T00:00:00"/>
    <d v="2023-12-24T00:00:00"/>
    <x v="2"/>
    <x v="0"/>
    <n v="254.01"/>
    <x v="2"/>
    <x v="0"/>
    <x v="10"/>
    <n v="1574.45"/>
    <n v="3656.92"/>
  </r>
  <r>
    <x v="11966"/>
    <x v="0"/>
    <x v="1"/>
    <n v="2737.9"/>
    <n v="0.12"/>
    <n v="2"/>
    <d v="2024-02-10T00:00:00"/>
    <d v="2024-02-11T00:00:00"/>
    <x v="0"/>
    <x v="2"/>
    <n v="291.41000000000003"/>
    <x v="5"/>
    <x v="1"/>
    <x v="8"/>
    <n v="2446.4900000000002"/>
    <n v="5475.8"/>
  </r>
  <r>
    <x v="11967"/>
    <x v="0"/>
    <x v="2"/>
    <n v="1443.38"/>
    <n v="0.11"/>
    <n v="1"/>
    <d v="2024-08-08T00:00:00"/>
    <d v="2024-08-10T00:00:00"/>
    <x v="1"/>
    <x v="2"/>
    <n v="326.64"/>
    <x v="1"/>
    <x v="1"/>
    <x v="1"/>
    <n v="1116.7400000000002"/>
    <n v="1443.38"/>
  </r>
  <r>
    <x v="11968"/>
    <x v="0"/>
    <x v="4"/>
    <n v="1795.06"/>
    <n v="0.44"/>
    <n v="1"/>
    <d v="2024-01-20T00:00:00"/>
    <d v="2024-01-23T00:00:00"/>
    <x v="1"/>
    <x v="0"/>
    <n v="448.17"/>
    <x v="5"/>
    <x v="1"/>
    <x v="6"/>
    <n v="1346.8899999999999"/>
    <n v="1795.06"/>
  </r>
  <r>
    <x v="11969"/>
    <x v="2"/>
    <x v="3"/>
    <n v="3558.07"/>
    <n v="0.06"/>
    <n v="4"/>
    <d v="2023-02-15T00:00:00"/>
    <d v="2023-02-22T00:00:00"/>
    <x v="0"/>
    <x v="2"/>
    <n v="551.1"/>
    <x v="5"/>
    <x v="0"/>
    <x v="8"/>
    <n v="3006.9700000000003"/>
    <n v="14232.28"/>
  </r>
  <r>
    <x v="11970"/>
    <x v="3"/>
    <x v="2"/>
    <n v="2964.63"/>
    <n v="0.28000000000000003"/>
    <n v="8"/>
    <d v="2023-10-05T00:00:00"/>
    <d v="2023-10-10T00:00:00"/>
    <x v="2"/>
    <x v="2"/>
    <n v="639.41999999999996"/>
    <x v="2"/>
    <x v="0"/>
    <x v="2"/>
    <n v="2325.21"/>
    <n v="23717.040000000001"/>
  </r>
  <r>
    <x v="11971"/>
    <x v="1"/>
    <x v="2"/>
    <n v="558.09"/>
    <n v="0.25"/>
    <n v="8"/>
    <d v="2023-10-15T00:00:00"/>
    <d v="2023-10-16T00:00:00"/>
    <x v="1"/>
    <x v="2"/>
    <n v="55.43"/>
    <x v="1"/>
    <x v="0"/>
    <x v="2"/>
    <n v="502.66"/>
    <n v="4464.72"/>
  </r>
  <r>
    <x v="11972"/>
    <x v="2"/>
    <x v="3"/>
    <n v="4868.59"/>
    <n v="0.4"/>
    <n v="8"/>
    <d v="2024-12-27T00:00:00"/>
    <d v="2024-12-30T00:00:00"/>
    <x v="0"/>
    <x v="2"/>
    <n v="652.32000000000005"/>
    <x v="0"/>
    <x v="1"/>
    <x v="10"/>
    <n v="4216.2700000000004"/>
    <n v="38948.720000000001"/>
  </r>
  <r>
    <x v="11973"/>
    <x v="0"/>
    <x v="0"/>
    <n v="341.75"/>
    <n v="7.0000000000000007E-2"/>
    <n v="1"/>
    <d v="2024-10-31T00:00:00"/>
    <d v="2024-11-04T00:00:00"/>
    <x v="1"/>
    <x v="1"/>
    <n v="30.2"/>
    <x v="5"/>
    <x v="1"/>
    <x v="2"/>
    <n v="311.55"/>
    <n v="341.75"/>
  </r>
  <r>
    <x v="11974"/>
    <x v="0"/>
    <x v="3"/>
    <n v="506.4"/>
    <n v="0.34"/>
    <n v="1"/>
    <d v="2023-03-28T00:00:00"/>
    <d v="2023-04-02T00:00:00"/>
    <x v="2"/>
    <x v="2"/>
    <n v="52.06"/>
    <x v="5"/>
    <x v="0"/>
    <x v="0"/>
    <n v="454.34"/>
    <n v="506.4"/>
  </r>
  <r>
    <x v="11975"/>
    <x v="3"/>
    <x v="1"/>
    <n v="3536.79"/>
    <n v="0.3"/>
    <n v="7"/>
    <d v="2024-09-14T00:00:00"/>
    <d v="2024-09-19T00:00:00"/>
    <x v="1"/>
    <x v="0"/>
    <n v="595.24"/>
    <x v="4"/>
    <x v="1"/>
    <x v="7"/>
    <n v="2941.55"/>
    <n v="24757.53"/>
  </r>
  <r>
    <x v="11976"/>
    <x v="0"/>
    <x v="2"/>
    <n v="3569.29"/>
    <n v="0.35"/>
    <n v="7"/>
    <d v="2023-01-12T00:00:00"/>
    <d v="2023-01-16T00:00:00"/>
    <x v="1"/>
    <x v="2"/>
    <n v="755.93"/>
    <x v="2"/>
    <x v="0"/>
    <x v="6"/>
    <n v="2813.36"/>
    <n v="24985.03"/>
  </r>
  <r>
    <x v="11977"/>
    <x v="2"/>
    <x v="1"/>
    <n v="192.78"/>
    <n v="0.31"/>
    <n v="5"/>
    <d v="2023-12-05T00:00:00"/>
    <d v="2023-12-06T00:00:00"/>
    <x v="0"/>
    <x v="1"/>
    <n v="16.55"/>
    <x v="4"/>
    <x v="0"/>
    <x v="10"/>
    <n v="176.23"/>
    <n v="963.9"/>
  </r>
  <r>
    <x v="11978"/>
    <x v="2"/>
    <x v="4"/>
    <n v="3249.49"/>
    <n v="0.28000000000000003"/>
    <n v="8"/>
    <d v="2024-03-30T00:00:00"/>
    <d v="2024-04-06T00:00:00"/>
    <x v="1"/>
    <x v="0"/>
    <n v="592.23"/>
    <x v="3"/>
    <x v="1"/>
    <x v="0"/>
    <n v="2657.2599999999998"/>
    <n v="25995.919999999998"/>
  </r>
  <r>
    <x v="11979"/>
    <x v="3"/>
    <x v="2"/>
    <n v="262.97000000000003"/>
    <n v="0.46"/>
    <n v="6"/>
    <d v="2024-02-15T00:00:00"/>
    <d v="2024-02-18T00:00:00"/>
    <x v="1"/>
    <x v="2"/>
    <n v="43.47"/>
    <x v="4"/>
    <x v="1"/>
    <x v="8"/>
    <n v="219.50000000000003"/>
    <n v="1577.8200000000002"/>
  </r>
  <r>
    <x v="11980"/>
    <x v="2"/>
    <x v="0"/>
    <n v="4807.7700000000004"/>
    <n v="0.17"/>
    <n v="1"/>
    <d v="2023-05-26T00:00:00"/>
    <d v="2023-06-01T00:00:00"/>
    <x v="0"/>
    <x v="1"/>
    <n v="254.63"/>
    <x v="2"/>
    <x v="0"/>
    <x v="5"/>
    <n v="4553.1400000000003"/>
    <n v="4807.7700000000004"/>
  </r>
  <r>
    <x v="11981"/>
    <x v="1"/>
    <x v="3"/>
    <n v="3511.1"/>
    <n v="0.09"/>
    <n v="7"/>
    <d v="2023-04-02T00:00:00"/>
    <d v="2023-04-07T00:00:00"/>
    <x v="1"/>
    <x v="1"/>
    <n v="943.25"/>
    <x v="1"/>
    <x v="0"/>
    <x v="3"/>
    <n v="2567.85"/>
    <n v="24577.7"/>
  </r>
  <r>
    <x v="11982"/>
    <x v="2"/>
    <x v="4"/>
    <n v="1014.23"/>
    <n v="0.4"/>
    <n v="8"/>
    <d v="2024-08-15T00:00:00"/>
    <d v="2024-08-17T00:00:00"/>
    <x v="0"/>
    <x v="1"/>
    <n v="197.41"/>
    <x v="4"/>
    <x v="1"/>
    <x v="1"/>
    <n v="816.82"/>
    <n v="8113.84"/>
  </r>
  <r>
    <x v="11983"/>
    <x v="2"/>
    <x v="1"/>
    <n v="874.71"/>
    <n v="0.06"/>
    <n v="8"/>
    <d v="2024-12-01T00:00:00"/>
    <d v="2024-12-07T00:00:00"/>
    <x v="2"/>
    <x v="1"/>
    <n v="100.6"/>
    <x v="5"/>
    <x v="1"/>
    <x v="10"/>
    <n v="774.11"/>
    <n v="6997.68"/>
  </r>
  <r>
    <x v="11984"/>
    <x v="2"/>
    <x v="4"/>
    <n v="2891.35"/>
    <n v="0.34"/>
    <n v="9"/>
    <d v="2024-11-16T00:00:00"/>
    <d v="2024-11-22T00:00:00"/>
    <x v="2"/>
    <x v="0"/>
    <n v="576.19000000000005"/>
    <x v="1"/>
    <x v="1"/>
    <x v="11"/>
    <n v="2315.16"/>
    <n v="26022.149999999998"/>
  </r>
  <r>
    <x v="11985"/>
    <x v="1"/>
    <x v="0"/>
    <n v="3204.24"/>
    <n v="0.27"/>
    <n v="3"/>
    <d v="2024-06-24T00:00:00"/>
    <d v="2024-06-25T00:00:00"/>
    <x v="2"/>
    <x v="0"/>
    <n v="904.49"/>
    <x v="4"/>
    <x v="1"/>
    <x v="9"/>
    <n v="2299.75"/>
    <n v="9612.7199999999993"/>
  </r>
  <r>
    <x v="11986"/>
    <x v="0"/>
    <x v="3"/>
    <n v="4173.0600000000004"/>
    <n v="0"/>
    <n v="2"/>
    <d v="2024-11-02T00:00:00"/>
    <d v="2024-11-09T00:00:00"/>
    <x v="2"/>
    <x v="1"/>
    <n v="229.2"/>
    <x v="5"/>
    <x v="1"/>
    <x v="11"/>
    <n v="3943.8600000000006"/>
    <n v="8346.1200000000008"/>
  </r>
  <r>
    <x v="11987"/>
    <x v="2"/>
    <x v="4"/>
    <n v="4526.2700000000004"/>
    <n v="0.12"/>
    <n v="8"/>
    <d v="2024-10-16T00:00:00"/>
    <d v="2024-10-17T00:00:00"/>
    <x v="2"/>
    <x v="0"/>
    <n v="1303.69"/>
    <x v="3"/>
    <x v="1"/>
    <x v="2"/>
    <n v="3222.5800000000004"/>
    <n v="36210.160000000003"/>
  </r>
  <r>
    <x v="11988"/>
    <x v="3"/>
    <x v="1"/>
    <n v="2023.41"/>
    <n v="0.25"/>
    <n v="4"/>
    <d v="2024-11-30T00:00:00"/>
    <d v="2024-12-03T00:00:00"/>
    <x v="0"/>
    <x v="0"/>
    <n v="433"/>
    <x v="1"/>
    <x v="1"/>
    <x v="11"/>
    <n v="1590.41"/>
    <n v="8093.64"/>
  </r>
  <r>
    <x v="11989"/>
    <x v="1"/>
    <x v="4"/>
    <n v="4236.0200000000004"/>
    <n v="0.16"/>
    <n v="2"/>
    <d v="2023-07-29T00:00:00"/>
    <d v="2023-08-02T00:00:00"/>
    <x v="0"/>
    <x v="1"/>
    <n v="782.35"/>
    <x v="4"/>
    <x v="0"/>
    <x v="4"/>
    <n v="3453.6700000000005"/>
    <n v="8472.0400000000009"/>
  </r>
  <r>
    <x v="11990"/>
    <x v="3"/>
    <x v="3"/>
    <n v="2757.66"/>
    <n v="0.21"/>
    <n v="2"/>
    <d v="2023-06-05T00:00:00"/>
    <d v="2023-06-10T00:00:00"/>
    <x v="1"/>
    <x v="0"/>
    <n v="411.57"/>
    <x v="2"/>
    <x v="0"/>
    <x v="9"/>
    <n v="2346.0899999999997"/>
    <n v="5515.32"/>
  </r>
  <r>
    <x v="11991"/>
    <x v="2"/>
    <x v="4"/>
    <n v="2405.85"/>
    <n v="0.3"/>
    <n v="2"/>
    <d v="2024-02-15T00:00:00"/>
    <d v="2024-02-22T00:00:00"/>
    <x v="1"/>
    <x v="1"/>
    <n v="199.74"/>
    <x v="4"/>
    <x v="1"/>
    <x v="8"/>
    <n v="2206.1099999999997"/>
    <n v="4811.7"/>
  </r>
  <r>
    <x v="11992"/>
    <x v="3"/>
    <x v="1"/>
    <n v="3524.96"/>
    <n v="0.37"/>
    <n v="5"/>
    <d v="2023-06-18T00:00:00"/>
    <d v="2023-06-24T00:00:00"/>
    <x v="2"/>
    <x v="0"/>
    <n v="192.19"/>
    <x v="3"/>
    <x v="0"/>
    <x v="9"/>
    <n v="3332.77"/>
    <n v="17624.8"/>
  </r>
  <r>
    <x v="11993"/>
    <x v="2"/>
    <x v="3"/>
    <n v="605.66"/>
    <n v="0.08"/>
    <n v="8"/>
    <d v="2024-09-18T00:00:00"/>
    <d v="2024-09-23T00:00:00"/>
    <x v="2"/>
    <x v="2"/>
    <n v="96.09"/>
    <x v="4"/>
    <x v="1"/>
    <x v="7"/>
    <n v="509.56999999999994"/>
    <n v="4845.28"/>
  </r>
  <r>
    <x v="11994"/>
    <x v="1"/>
    <x v="0"/>
    <n v="1400.39"/>
    <n v="0.14000000000000001"/>
    <n v="9"/>
    <d v="2023-10-16T00:00:00"/>
    <d v="2023-10-23T00:00:00"/>
    <x v="1"/>
    <x v="2"/>
    <n v="263.05"/>
    <x v="5"/>
    <x v="0"/>
    <x v="2"/>
    <n v="1137.3400000000001"/>
    <n v="12603.51"/>
  </r>
  <r>
    <x v="11995"/>
    <x v="3"/>
    <x v="0"/>
    <n v="4102.1400000000003"/>
    <n v="0.32"/>
    <n v="6"/>
    <d v="2023-10-27T00:00:00"/>
    <d v="2023-10-29T00:00:00"/>
    <x v="2"/>
    <x v="2"/>
    <n v="1219.98"/>
    <x v="0"/>
    <x v="0"/>
    <x v="2"/>
    <n v="2882.1600000000003"/>
    <n v="24612.840000000004"/>
  </r>
  <r>
    <x v="11996"/>
    <x v="3"/>
    <x v="2"/>
    <n v="2569.9899999999998"/>
    <n v="0.28999999999999998"/>
    <n v="8"/>
    <d v="2024-07-15T00:00:00"/>
    <d v="2024-07-17T00:00:00"/>
    <x v="0"/>
    <x v="0"/>
    <n v="466.08"/>
    <x v="2"/>
    <x v="1"/>
    <x v="4"/>
    <n v="2103.91"/>
    <n v="20559.919999999998"/>
  </r>
  <r>
    <x v="11997"/>
    <x v="2"/>
    <x v="4"/>
    <n v="4549.41"/>
    <n v="0.37"/>
    <n v="6"/>
    <d v="2023-09-23T00:00:00"/>
    <d v="2023-09-25T00:00:00"/>
    <x v="0"/>
    <x v="2"/>
    <n v="1029.46"/>
    <x v="3"/>
    <x v="0"/>
    <x v="7"/>
    <n v="3519.95"/>
    <n v="27296.46"/>
  </r>
  <r>
    <x v="11998"/>
    <x v="2"/>
    <x v="1"/>
    <n v="534.65"/>
    <n v="0.32"/>
    <n v="1"/>
    <d v="2024-02-12T00:00:00"/>
    <d v="2024-02-14T00:00:00"/>
    <x v="2"/>
    <x v="0"/>
    <n v="111.18"/>
    <x v="2"/>
    <x v="1"/>
    <x v="8"/>
    <n v="423.46999999999997"/>
    <n v="534.65"/>
  </r>
  <r>
    <x v="11999"/>
    <x v="0"/>
    <x v="4"/>
    <n v="1635.72"/>
    <n v="0.17"/>
    <n v="9"/>
    <d v="2024-09-25T00:00:00"/>
    <d v="2024-09-28T00:00:00"/>
    <x v="0"/>
    <x v="2"/>
    <n v="441.32"/>
    <x v="4"/>
    <x v="1"/>
    <x v="7"/>
    <n v="1194.4000000000001"/>
    <n v="14721.48"/>
  </r>
  <r>
    <x v="12000"/>
    <x v="2"/>
    <x v="3"/>
    <n v="1842.19"/>
    <n v="0.25"/>
    <n v="7"/>
    <d v="2023-01-20T00:00:00"/>
    <d v="2023-01-23T00:00:00"/>
    <x v="1"/>
    <x v="2"/>
    <n v="316.47000000000003"/>
    <x v="5"/>
    <x v="0"/>
    <x v="6"/>
    <n v="1525.72"/>
    <n v="12895.33"/>
  </r>
  <r>
    <x v="12001"/>
    <x v="2"/>
    <x v="2"/>
    <n v="2171.33"/>
    <n v="0.44"/>
    <n v="2"/>
    <d v="2023-08-21T00:00:00"/>
    <d v="2023-08-27T00:00:00"/>
    <x v="0"/>
    <x v="1"/>
    <n v="204.36"/>
    <x v="0"/>
    <x v="0"/>
    <x v="1"/>
    <n v="1966.9699999999998"/>
    <n v="4342.66"/>
  </r>
  <r>
    <x v="12002"/>
    <x v="0"/>
    <x v="1"/>
    <n v="4935.42"/>
    <n v="0.09"/>
    <n v="3"/>
    <d v="2023-02-24T00:00:00"/>
    <d v="2023-02-26T00:00:00"/>
    <x v="2"/>
    <x v="2"/>
    <n v="538.44000000000005"/>
    <x v="0"/>
    <x v="0"/>
    <x v="8"/>
    <n v="4396.9799999999996"/>
    <n v="14806.26"/>
  </r>
  <r>
    <x v="12003"/>
    <x v="2"/>
    <x v="4"/>
    <n v="1622.25"/>
    <n v="0.19"/>
    <n v="2"/>
    <d v="2023-08-29T00:00:00"/>
    <d v="2023-08-31T00:00:00"/>
    <x v="0"/>
    <x v="0"/>
    <n v="226.6"/>
    <x v="5"/>
    <x v="0"/>
    <x v="1"/>
    <n v="1395.65"/>
    <n v="3244.5"/>
  </r>
  <r>
    <x v="12004"/>
    <x v="2"/>
    <x v="1"/>
    <n v="2641.54"/>
    <n v="0.42"/>
    <n v="9"/>
    <d v="2023-08-06T00:00:00"/>
    <d v="2023-08-08T00:00:00"/>
    <x v="2"/>
    <x v="2"/>
    <n v="257.36"/>
    <x v="4"/>
    <x v="0"/>
    <x v="1"/>
    <n v="2384.1799999999998"/>
    <n v="23773.86"/>
  </r>
  <r>
    <x v="12005"/>
    <x v="0"/>
    <x v="3"/>
    <n v="2726.75"/>
    <n v="0.18"/>
    <n v="8"/>
    <d v="2024-03-02T00:00:00"/>
    <d v="2024-03-08T00:00:00"/>
    <x v="2"/>
    <x v="0"/>
    <n v="676.24"/>
    <x v="5"/>
    <x v="1"/>
    <x v="0"/>
    <n v="2050.5100000000002"/>
    <n v="21814"/>
  </r>
  <r>
    <x v="12006"/>
    <x v="1"/>
    <x v="2"/>
    <n v="3876.91"/>
    <n v="0.21"/>
    <n v="5"/>
    <d v="2024-12-25T00:00:00"/>
    <d v="2024-12-30T00:00:00"/>
    <x v="0"/>
    <x v="1"/>
    <n v="552.08000000000004"/>
    <x v="2"/>
    <x v="1"/>
    <x v="10"/>
    <n v="3324.83"/>
    <n v="19384.55"/>
  </r>
  <r>
    <x v="12007"/>
    <x v="1"/>
    <x v="1"/>
    <n v="2637.56"/>
    <n v="0.16"/>
    <n v="4"/>
    <d v="2024-11-20T00:00:00"/>
    <d v="2024-11-27T00:00:00"/>
    <x v="2"/>
    <x v="0"/>
    <n v="382.95"/>
    <x v="2"/>
    <x v="1"/>
    <x v="11"/>
    <n v="2254.61"/>
    <n v="10550.24"/>
  </r>
  <r>
    <x v="12008"/>
    <x v="2"/>
    <x v="3"/>
    <n v="3068.11"/>
    <n v="0.45"/>
    <n v="7"/>
    <d v="2023-02-24T00:00:00"/>
    <d v="2023-02-27T00:00:00"/>
    <x v="0"/>
    <x v="1"/>
    <n v="537.29"/>
    <x v="4"/>
    <x v="0"/>
    <x v="8"/>
    <n v="2530.8200000000002"/>
    <n v="21476.77"/>
  </r>
  <r>
    <x v="12009"/>
    <x v="2"/>
    <x v="0"/>
    <n v="3791.31"/>
    <n v="0.33"/>
    <n v="9"/>
    <d v="2023-06-26T00:00:00"/>
    <d v="2023-06-27T00:00:00"/>
    <x v="1"/>
    <x v="1"/>
    <n v="461.97"/>
    <x v="5"/>
    <x v="0"/>
    <x v="9"/>
    <n v="3329.34"/>
    <n v="34121.79"/>
  </r>
  <r>
    <x v="12010"/>
    <x v="0"/>
    <x v="1"/>
    <n v="595.54999999999995"/>
    <n v="0.1"/>
    <n v="8"/>
    <d v="2024-04-25T00:00:00"/>
    <d v="2024-04-28T00:00:00"/>
    <x v="2"/>
    <x v="1"/>
    <n v="48.42"/>
    <x v="5"/>
    <x v="1"/>
    <x v="3"/>
    <n v="547.13"/>
    <n v="4764.3999999999996"/>
  </r>
  <r>
    <x v="12011"/>
    <x v="0"/>
    <x v="2"/>
    <n v="4821.01"/>
    <n v="0.37"/>
    <n v="8"/>
    <d v="2023-05-04T00:00:00"/>
    <d v="2023-05-10T00:00:00"/>
    <x v="2"/>
    <x v="1"/>
    <n v="1126.67"/>
    <x v="1"/>
    <x v="0"/>
    <x v="5"/>
    <n v="3694.34"/>
    <n v="38568.080000000002"/>
  </r>
  <r>
    <x v="12012"/>
    <x v="1"/>
    <x v="1"/>
    <n v="4246.8900000000003"/>
    <n v="0.02"/>
    <n v="2"/>
    <d v="2024-10-11T00:00:00"/>
    <d v="2024-10-14T00:00:00"/>
    <x v="2"/>
    <x v="2"/>
    <n v="839.92"/>
    <x v="3"/>
    <x v="1"/>
    <x v="2"/>
    <n v="3406.9700000000003"/>
    <n v="8493.7800000000007"/>
  </r>
  <r>
    <x v="12013"/>
    <x v="3"/>
    <x v="1"/>
    <n v="2004.99"/>
    <n v="0.2"/>
    <n v="9"/>
    <d v="2023-09-24T00:00:00"/>
    <d v="2023-09-30T00:00:00"/>
    <x v="1"/>
    <x v="0"/>
    <n v="195.97"/>
    <x v="0"/>
    <x v="0"/>
    <x v="7"/>
    <n v="1809.02"/>
    <n v="18044.91"/>
  </r>
  <r>
    <x v="12014"/>
    <x v="2"/>
    <x v="3"/>
    <n v="3669.25"/>
    <n v="0.45"/>
    <n v="2"/>
    <d v="2024-01-13T00:00:00"/>
    <d v="2024-01-20T00:00:00"/>
    <x v="0"/>
    <x v="2"/>
    <n v="240.19"/>
    <x v="3"/>
    <x v="1"/>
    <x v="6"/>
    <n v="3429.06"/>
    <n v="7338.5"/>
  </r>
  <r>
    <x v="12015"/>
    <x v="3"/>
    <x v="4"/>
    <n v="3835.39"/>
    <n v="0.34"/>
    <n v="8"/>
    <d v="2024-09-22T00:00:00"/>
    <d v="2024-09-27T00:00:00"/>
    <x v="0"/>
    <x v="1"/>
    <n v="707.61"/>
    <x v="4"/>
    <x v="1"/>
    <x v="7"/>
    <n v="3127.7799999999997"/>
    <n v="30683.119999999999"/>
  </r>
  <r>
    <x v="12016"/>
    <x v="3"/>
    <x v="4"/>
    <n v="4266.21"/>
    <n v="0.4"/>
    <n v="5"/>
    <d v="2023-07-25T00:00:00"/>
    <d v="2023-08-01T00:00:00"/>
    <x v="1"/>
    <x v="2"/>
    <n v="924.14"/>
    <x v="0"/>
    <x v="0"/>
    <x v="4"/>
    <n v="3342.07"/>
    <n v="21331.05"/>
  </r>
  <r>
    <x v="12017"/>
    <x v="0"/>
    <x v="1"/>
    <n v="1022.75"/>
    <n v="0.47"/>
    <n v="6"/>
    <d v="2024-08-18T00:00:00"/>
    <d v="2024-08-24T00:00:00"/>
    <x v="2"/>
    <x v="1"/>
    <n v="110.85"/>
    <x v="4"/>
    <x v="1"/>
    <x v="1"/>
    <n v="911.9"/>
    <n v="6136.5"/>
  </r>
  <r>
    <x v="12018"/>
    <x v="2"/>
    <x v="2"/>
    <n v="3548.14"/>
    <n v="0.39"/>
    <n v="9"/>
    <d v="2023-01-20T00:00:00"/>
    <d v="2023-01-25T00:00:00"/>
    <x v="1"/>
    <x v="1"/>
    <n v="524.62"/>
    <x v="5"/>
    <x v="0"/>
    <x v="6"/>
    <n v="3023.52"/>
    <n v="31933.26"/>
  </r>
  <r>
    <x v="12019"/>
    <x v="2"/>
    <x v="2"/>
    <n v="263.37"/>
    <n v="0.04"/>
    <n v="8"/>
    <d v="2023-03-13T00:00:00"/>
    <d v="2023-03-15T00:00:00"/>
    <x v="0"/>
    <x v="0"/>
    <n v="71.099999999999994"/>
    <x v="3"/>
    <x v="0"/>
    <x v="0"/>
    <n v="192.27"/>
    <n v="2106.96"/>
  </r>
  <r>
    <x v="12020"/>
    <x v="0"/>
    <x v="3"/>
    <n v="666.34"/>
    <n v="0.12"/>
    <n v="5"/>
    <d v="2024-08-17T00:00:00"/>
    <d v="2024-08-21T00:00:00"/>
    <x v="2"/>
    <x v="2"/>
    <n v="117.53"/>
    <x v="4"/>
    <x v="1"/>
    <x v="1"/>
    <n v="548.81000000000006"/>
    <n v="3331.7000000000003"/>
  </r>
  <r>
    <x v="12021"/>
    <x v="3"/>
    <x v="1"/>
    <n v="3902.73"/>
    <n v="0.25"/>
    <n v="6"/>
    <d v="2023-03-17T00:00:00"/>
    <d v="2023-03-20T00:00:00"/>
    <x v="0"/>
    <x v="1"/>
    <n v="1032.95"/>
    <x v="1"/>
    <x v="0"/>
    <x v="0"/>
    <n v="2869.7799999999997"/>
    <n v="23416.38"/>
  </r>
  <r>
    <x v="12022"/>
    <x v="0"/>
    <x v="1"/>
    <n v="4083.71"/>
    <n v="0.01"/>
    <n v="5"/>
    <d v="2023-10-16T00:00:00"/>
    <d v="2023-10-20T00:00:00"/>
    <x v="1"/>
    <x v="0"/>
    <n v="761.99"/>
    <x v="1"/>
    <x v="0"/>
    <x v="2"/>
    <n v="3321.7200000000003"/>
    <n v="20418.55"/>
  </r>
  <r>
    <x v="12023"/>
    <x v="1"/>
    <x v="4"/>
    <n v="3002.94"/>
    <n v="0.31"/>
    <n v="9"/>
    <d v="2023-08-31T00:00:00"/>
    <d v="2023-09-01T00:00:00"/>
    <x v="1"/>
    <x v="0"/>
    <n v="608.6"/>
    <x v="3"/>
    <x v="0"/>
    <x v="1"/>
    <n v="2394.34"/>
    <n v="27026.46"/>
  </r>
  <r>
    <x v="12024"/>
    <x v="2"/>
    <x v="3"/>
    <n v="2950.26"/>
    <n v="0.33"/>
    <n v="5"/>
    <d v="2023-10-03T00:00:00"/>
    <d v="2023-10-05T00:00:00"/>
    <x v="2"/>
    <x v="1"/>
    <n v="576.67999999999995"/>
    <x v="1"/>
    <x v="0"/>
    <x v="2"/>
    <n v="2373.5800000000004"/>
    <n v="14751.300000000001"/>
  </r>
  <r>
    <x v="12025"/>
    <x v="1"/>
    <x v="0"/>
    <n v="3772.61"/>
    <n v="0.35"/>
    <n v="6"/>
    <d v="2024-03-05T00:00:00"/>
    <d v="2024-03-08T00:00:00"/>
    <x v="1"/>
    <x v="0"/>
    <n v="317.14"/>
    <x v="5"/>
    <x v="1"/>
    <x v="0"/>
    <n v="3455.4700000000003"/>
    <n v="22635.66"/>
  </r>
  <r>
    <x v="12026"/>
    <x v="0"/>
    <x v="2"/>
    <n v="4539.82"/>
    <n v="0.28000000000000003"/>
    <n v="1"/>
    <d v="2023-10-14T00:00:00"/>
    <d v="2023-10-19T00:00:00"/>
    <x v="1"/>
    <x v="0"/>
    <n v="283.16000000000003"/>
    <x v="4"/>
    <x v="0"/>
    <x v="2"/>
    <n v="4256.66"/>
    <n v="4539.82"/>
  </r>
  <r>
    <x v="12027"/>
    <x v="2"/>
    <x v="2"/>
    <n v="2163.46"/>
    <n v="0.23"/>
    <n v="8"/>
    <d v="2024-09-05T00:00:00"/>
    <d v="2024-09-12T00:00:00"/>
    <x v="2"/>
    <x v="2"/>
    <n v="496.61"/>
    <x v="1"/>
    <x v="1"/>
    <x v="7"/>
    <n v="1666.85"/>
    <n v="17307.68"/>
  </r>
  <r>
    <x v="12028"/>
    <x v="1"/>
    <x v="1"/>
    <n v="662.62"/>
    <n v="0.43"/>
    <n v="8"/>
    <d v="2023-04-30T00:00:00"/>
    <d v="2023-05-05T00:00:00"/>
    <x v="1"/>
    <x v="0"/>
    <n v="133.51"/>
    <x v="5"/>
    <x v="0"/>
    <x v="3"/>
    <n v="529.11"/>
    <n v="5300.96"/>
  </r>
  <r>
    <x v="12029"/>
    <x v="1"/>
    <x v="3"/>
    <n v="4211.1000000000004"/>
    <n v="0.38"/>
    <n v="8"/>
    <d v="2023-09-05T00:00:00"/>
    <d v="2023-09-12T00:00:00"/>
    <x v="2"/>
    <x v="2"/>
    <n v="577.49"/>
    <x v="1"/>
    <x v="0"/>
    <x v="7"/>
    <n v="3633.6100000000006"/>
    <n v="33688.800000000003"/>
  </r>
  <r>
    <x v="12030"/>
    <x v="3"/>
    <x v="0"/>
    <n v="1774.06"/>
    <n v="0.31"/>
    <n v="7"/>
    <d v="2023-12-05T00:00:00"/>
    <d v="2023-12-09T00:00:00"/>
    <x v="1"/>
    <x v="2"/>
    <n v="349.46"/>
    <x v="4"/>
    <x v="0"/>
    <x v="10"/>
    <n v="1424.6"/>
    <n v="12418.42"/>
  </r>
  <r>
    <x v="12031"/>
    <x v="2"/>
    <x v="2"/>
    <n v="755.55"/>
    <n v="0.02"/>
    <n v="7"/>
    <d v="2023-11-14T00:00:00"/>
    <d v="2023-11-19T00:00:00"/>
    <x v="1"/>
    <x v="1"/>
    <n v="140.86000000000001"/>
    <x v="5"/>
    <x v="0"/>
    <x v="11"/>
    <n v="614.68999999999994"/>
    <n v="5288.8499999999995"/>
  </r>
  <r>
    <x v="12032"/>
    <x v="1"/>
    <x v="3"/>
    <n v="3111.62"/>
    <n v="0.35"/>
    <n v="6"/>
    <d v="2024-12-17T00:00:00"/>
    <d v="2024-12-21T00:00:00"/>
    <x v="1"/>
    <x v="1"/>
    <n v="728.08"/>
    <x v="1"/>
    <x v="1"/>
    <x v="10"/>
    <n v="2383.54"/>
    <n v="18669.72"/>
  </r>
  <r>
    <x v="12033"/>
    <x v="1"/>
    <x v="0"/>
    <n v="2932.61"/>
    <n v="0.28000000000000003"/>
    <n v="7"/>
    <d v="2024-11-08T00:00:00"/>
    <d v="2024-11-10T00:00:00"/>
    <x v="1"/>
    <x v="0"/>
    <n v="571.46"/>
    <x v="0"/>
    <x v="1"/>
    <x v="11"/>
    <n v="2361.15"/>
    <n v="20528.27"/>
  </r>
  <r>
    <x v="12034"/>
    <x v="3"/>
    <x v="1"/>
    <n v="2423.81"/>
    <n v="0.35"/>
    <n v="9"/>
    <d v="2023-11-17T00:00:00"/>
    <d v="2023-11-24T00:00:00"/>
    <x v="0"/>
    <x v="0"/>
    <n v="520.57000000000005"/>
    <x v="1"/>
    <x v="0"/>
    <x v="11"/>
    <n v="1903.2399999999998"/>
    <n v="21814.29"/>
  </r>
  <r>
    <x v="12035"/>
    <x v="1"/>
    <x v="4"/>
    <n v="4313.01"/>
    <n v="0.16"/>
    <n v="5"/>
    <d v="2023-09-24T00:00:00"/>
    <d v="2023-10-01T00:00:00"/>
    <x v="2"/>
    <x v="2"/>
    <n v="805.49"/>
    <x v="0"/>
    <x v="0"/>
    <x v="7"/>
    <n v="3507.5200000000004"/>
    <n v="21565.050000000003"/>
  </r>
  <r>
    <x v="12036"/>
    <x v="1"/>
    <x v="2"/>
    <n v="1433.91"/>
    <n v="0.39"/>
    <n v="9"/>
    <d v="2023-10-10T00:00:00"/>
    <d v="2023-10-14T00:00:00"/>
    <x v="1"/>
    <x v="1"/>
    <n v="128.57"/>
    <x v="1"/>
    <x v="0"/>
    <x v="2"/>
    <n v="1305.3400000000001"/>
    <n v="12905.19"/>
  </r>
  <r>
    <x v="12037"/>
    <x v="1"/>
    <x v="2"/>
    <n v="164.85"/>
    <n v="0.21"/>
    <n v="9"/>
    <d v="2024-04-29T00:00:00"/>
    <d v="2024-05-02T00:00:00"/>
    <x v="2"/>
    <x v="2"/>
    <n v="43.54"/>
    <x v="1"/>
    <x v="1"/>
    <x v="3"/>
    <n v="121.31"/>
    <n v="1483.6499999999999"/>
  </r>
  <r>
    <x v="12038"/>
    <x v="3"/>
    <x v="0"/>
    <n v="1685"/>
    <n v="0.45"/>
    <n v="4"/>
    <d v="2024-07-23T00:00:00"/>
    <d v="2024-07-28T00:00:00"/>
    <x v="2"/>
    <x v="1"/>
    <n v="253.44"/>
    <x v="4"/>
    <x v="1"/>
    <x v="4"/>
    <n v="1431.56"/>
    <n v="6740"/>
  </r>
  <r>
    <x v="12039"/>
    <x v="1"/>
    <x v="4"/>
    <n v="147.56"/>
    <n v="0.05"/>
    <n v="9"/>
    <d v="2023-08-19T00:00:00"/>
    <d v="2023-08-24T00:00:00"/>
    <x v="0"/>
    <x v="1"/>
    <n v="15.01"/>
    <x v="4"/>
    <x v="0"/>
    <x v="1"/>
    <n v="132.55000000000001"/>
    <n v="1328.04"/>
  </r>
  <r>
    <x v="12040"/>
    <x v="1"/>
    <x v="3"/>
    <n v="2763.6"/>
    <n v="0.24"/>
    <n v="8"/>
    <d v="2023-07-12T00:00:00"/>
    <d v="2023-07-15T00:00:00"/>
    <x v="1"/>
    <x v="2"/>
    <n v="806"/>
    <x v="0"/>
    <x v="0"/>
    <x v="4"/>
    <n v="1957.6"/>
    <n v="22108.799999999999"/>
  </r>
  <r>
    <x v="12041"/>
    <x v="2"/>
    <x v="1"/>
    <n v="1953.42"/>
    <n v="0.1"/>
    <n v="5"/>
    <d v="2024-06-10T00:00:00"/>
    <d v="2024-06-11T00:00:00"/>
    <x v="1"/>
    <x v="1"/>
    <n v="416.56"/>
    <x v="4"/>
    <x v="1"/>
    <x v="9"/>
    <n v="1536.8600000000001"/>
    <n v="9767.1"/>
  </r>
  <r>
    <x v="12042"/>
    <x v="2"/>
    <x v="3"/>
    <n v="4088.32"/>
    <n v="0.23"/>
    <n v="3"/>
    <d v="2023-12-11T00:00:00"/>
    <d v="2023-12-13T00:00:00"/>
    <x v="0"/>
    <x v="1"/>
    <n v="1145.52"/>
    <x v="3"/>
    <x v="0"/>
    <x v="10"/>
    <n v="2942.8"/>
    <n v="12264.960000000001"/>
  </r>
  <r>
    <x v="12043"/>
    <x v="3"/>
    <x v="0"/>
    <n v="4008.17"/>
    <n v="0.18"/>
    <n v="9"/>
    <d v="2023-09-14T00:00:00"/>
    <d v="2023-09-18T00:00:00"/>
    <x v="1"/>
    <x v="0"/>
    <n v="446.35"/>
    <x v="1"/>
    <x v="0"/>
    <x v="7"/>
    <n v="3561.82"/>
    <n v="36073.53"/>
  </r>
  <r>
    <x v="12044"/>
    <x v="0"/>
    <x v="2"/>
    <n v="2229.73"/>
    <n v="0.4"/>
    <n v="3"/>
    <d v="2024-06-14T00:00:00"/>
    <d v="2024-06-21T00:00:00"/>
    <x v="0"/>
    <x v="0"/>
    <n v="473.42"/>
    <x v="1"/>
    <x v="1"/>
    <x v="9"/>
    <n v="1756.31"/>
    <n v="6689.1900000000005"/>
  </r>
  <r>
    <x v="12045"/>
    <x v="2"/>
    <x v="2"/>
    <n v="1160.78"/>
    <n v="0.08"/>
    <n v="3"/>
    <d v="2023-07-03T00:00:00"/>
    <d v="2023-07-05T00:00:00"/>
    <x v="1"/>
    <x v="0"/>
    <n v="183.51"/>
    <x v="2"/>
    <x v="0"/>
    <x v="4"/>
    <n v="977.27"/>
    <n v="3482.34"/>
  </r>
  <r>
    <x v="12046"/>
    <x v="3"/>
    <x v="3"/>
    <n v="2169.91"/>
    <n v="0.3"/>
    <n v="3"/>
    <d v="2024-12-04T00:00:00"/>
    <d v="2024-12-11T00:00:00"/>
    <x v="0"/>
    <x v="1"/>
    <n v="131.66999999999999"/>
    <x v="2"/>
    <x v="1"/>
    <x v="10"/>
    <n v="2038.2399999999998"/>
    <n v="6509.73"/>
  </r>
  <r>
    <x v="12047"/>
    <x v="1"/>
    <x v="1"/>
    <n v="3242.46"/>
    <n v="0.2"/>
    <n v="1"/>
    <d v="2024-07-29T00:00:00"/>
    <d v="2024-08-05T00:00:00"/>
    <x v="0"/>
    <x v="2"/>
    <n v="546.73"/>
    <x v="0"/>
    <x v="1"/>
    <x v="4"/>
    <n v="2695.73"/>
    <n v="3242.46"/>
  </r>
  <r>
    <x v="12048"/>
    <x v="1"/>
    <x v="0"/>
    <n v="1032.01"/>
    <n v="0.26"/>
    <n v="6"/>
    <d v="2023-07-07T00:00:00"/>
    <d v="2023-07-10T00:00:00"/>
    <x v="2"/>
    <x v="2"/>
    <n v="140.47999999999999"/>
    <x v="3"/>
    <x v="0"/>
    <x v="4"/>
    <n v="891.53"/>
    <n v="6192.0599999999995"/>
  </r>
  <r>
    <x v="12049"/>
    <x v="3"/>
    <x v="1"/>
    <n v="3887.93"/>
    <n v="0.36"/>
    <n v="3"/>
    <d v="2024-11-09T00:00:00"/>
    <d v="2024-11-11T00:00:00"/>
    <x v="0"/>
    <x v="2"/>
    <n v="279.58999999999997"/>
    <x v="2"/>
    <x v="1"/>
    <x v="11"/>
    <n v="3608.3399999999997"/>
    <n v="11663.789999999999"/>
  </r>
  <r>
    <x v="12050"/>
    <x v="1"/>
    <x v="0"/>
    <n v="1719.75"/>
    <n v="0.18"/>
    <n v="3"/>
    <d v="2023-03-07T00:00:00"/>
    <d v="2023-03-08T00:00:00"/>
    <x v="1"/>
    <x v="2"/>
    <n v="408.31"/>
    <x v="5"/>
    <x v="0"/>
    <x v="0"/>
    <n v="1311.44"/>
    <n v="5159.25"/>
  </r>
  <r>
    <x v="12051"/>
    <x v="1"/>
    <x v="1"/>
    <n v="4667.67"/>
    <n v="0.18"/>
    <n v="9"/>
    <d v="2023-10-15T00:00:00"/>
    <d v="2023-10-21T00:00:00"/>
    <x v="1"/>
    <x v="0"/>
    <n v="874.22"/>
    <x v="3"/>
    <x v="0"/>
    <x v="2"/>
    <n v="3793.45"/>
    <n v="42009.03"/>
  </r>
  <r>
    <x v="12052"/>
    <x v="0"/>
    <x v="3"/>
    <n v="2608.17"/>
    <n v="0.04"/>
    <n v="7"/>
    <d v="2023-02-20T00:00:00"/>
    <d v="2023-02-26T00:00:00"/>
    <x v="1"/>
    <x v="1"/>
    <n v="152.16999999999999"/>
    <x v="3"/>
    <x v="0"/>
    <x v="8"/>
    <n v="2456"/>
    <n v="18257.190000000002"/>
  </r>
  <r>
    <x v="12053"/>
    <x v="1"/>
    <x v="4"/>
    <n v="4250.92"/>
    <n v="0.28000000000000003"/>
    <n v="8"/>
    <d v="2024-07-22T00:00:00"/>
    <d v="2024-07-24T00:00:00"/>
    <x v="0"/>
    <x v="0"/>
    <n v="470.91"/>
    <x v="0"/>
    <x v="1"/>
    <x v="4"/>
    <n v="3780.01"/>
    <n v="34007.360000000001"/>
  </r>
  <r>
    <x v="12054"/>
    <x v="2"/>
    <x v="0"/>
    <n v="3117.87"/>
    <n v="0.21"/>
    <n v="1"/>
    <d v="2023-03-25T00:00:00"/>
    <d v="2023-03-29T00:00:00"/>
    <x v="1"/>
    <x v="2"/>
    <n v="910.13"/>
    <x v="2"/>
    <x v="0"/>
    <x v="0"/>
    <n v="2207.7399999999998"/>
    <n v="3117.87"/>
  </r>
  <r>
    <x v="12055"/>
    <x v="1"/>
    <x v="3"/>
    <n v="2817.55"/>
    <n v="0.41"/>
    <n v="8"/>
    <d v="2023-07-07T00:00:00"/>
    <d v="2023-07-10T00:00:00"/>
    <x v="0"/>
    <x v="2"/>
    <n v="647.94000000000005"/>
    <x v="5"/>
    <x v="0"/>
    <x v="4"/>
    <n v="2169.61"/>
    <n v="22540.400000000001"/>
  </r>
  <r>
    <x v="12056"/>
    <x v="3"/>
    <x v="2"/>
    <n v="3442.44"/>
    <n v="0.22"/>
    <n v="8"/>
    <d v="2023-07-02T00:00:00"/>
    <d v="2023-07-03T00:00:00"/>
    <x v="0"/>
    <x v="2"/>
    <n v="967.34"/>
    <x v="4"/>
    <x v="0"/>
    <x v="4"/>
    <n v="2475.1"/>
    <n v="27539.52"/>
  </r>
  <r>
    <x v="12057"/>
    <x v="0"/>
    <x v="2"/>
    <n v="4076.31"/>
    <n v="0.49"/>
    <n v="8"/>
    <d v="2024-05-17T00:00:00"/>
    <d v="2024-05-18T00:00:00"/>
    <x v="0"/>
    <x v="0"/>
    <n v="772.23"/>
    <x v="4"/>
    <x v="1"/>
    <x v="5"/>
    <n v="3304.08"/>
    <n v="32610.48"/>
  </r>
  <r>
    <x v="12058"/>
    <x v="1"/>
    <x v="1"/>
    <n v="3258.09"/>
    <n v="0.09"/>
    <n v="6"/>
    <d v="2024-06-02T00:00:00"/>
    <d v="2024-06-03T00:00:00"/>
    <x v="1"/>
    <x v="1"/>
    <n v="837.85"/>
    <x v="1"/>
    <x v="1"/>
    <x v="9"/>
    <n v="2420.2400000000002"/>
    <n v="19548.54"/>
  </r>
  <r>
    <x v="12059"/>
    <x v="3"/>
    <x v="2"/>
    <n v="4006.48"/>
    <n v="0.13"/>
    <n v="5"/>
    <d v="2023-12-03T00:00:00"/>
    <d v="2023-12-08T00:00:00"/>
    <x v="0"/>
    <x v="2"/>
    <n v="710.31"/>
    <x v="0"/>
    <x v="0"/>
    <x v="10"/>
    <n v="3296.17"/>
    <n v="20032.400000000001"/>
  </r>
  <r>
    <x v="12060"/>
    <x v="2"/>
    <x v="4"/>
    <n v="1033.28"/>
    <n v="0.2"/>
    <n v="4"/>
    <d v="2023-06-03T00:00:00"/>
    <d v="2023-06-05T00:00:00"/>
    <x v="1"/>
    <x v="1"/>
    <n v="177.29"/>
    <x v="3"/>
    <x v="0"/>
    <x v="9"/>
    <n v="855.99"/>
    <n v="4133.12"/>
  </r>
  <r>
    <x v="12061"/>
    <x v="1"/>
    <x v="0"/>
    <n v="1459.83"/>
    <n v="0.09"/>
    <n v="9"/>
    <d v="2023-04-28T00:00:00"/>
    <d v="2023-05-02T00:00:00"/>
    <x v="1"/>
    <x v="1"/>
    <n v="145.47"/>
    <x v="5"/>
    <x v="0"/>
    <x v="3"/>
    <n v="1314.36"/>
    <n v="13138.47"/>
  </r>
  <r>
    <x v="12062"/>
    <x v="0"/>
    <x v="1"/>
    <n v="1225.6400000000001"/>
    <n v="0.49"/>
    <n v="7"/>
    <d v="2023-12-17T00:00:00"/>
    <d v="2023-12-22T00:00:00"/>
    <x v="2"/>
    <x v="0"/>
    <n v="302.81"/>
    <x v="4"/>
    <x v="0"/>
    <x v="10"/>
    <n v="922.83000000000015"/>
    <n v="8579.4800000000014"/>
  </r>
  <r>
    <x v="12063"/>
    <x v="1"/>
    <x v="0"/>
    <n v="4011.69"/>
    <n v="0.32"/>
    <n v="1"/>
    <d v="2024-09-22T00:00:00"/>
    <d v="2024-09-26T00:00:00"/>
    <x v="0"/>
    <x v="0"/>
    <n v="713.15"/>
    <x v="4"/>
    <x v="1"/>
    <x v="7"/>
    <n v="3298.54"/>
    <n v="4011.69"/>
  </r>
  <r>
    <x v="12064"/>
    <x v="3"/>
    <x v="0"/>
    <n v="522.03"/>
    <n v="0.01"/>
    <n v="1"/>
    <d v="2023-12-20T00:00:00"/>
    <d v="2023-12-24T00:00:00"/>
    <x v="1"/>
    <x v="1"/>
    <n v="50.11"/>
    <x v="0"/>
    <x v="0"/>
    <x v="10"/>
    <n v="471.91999999999996"/>
    <n v="522.03"/>
  </r>
  <r>
    <x v="12065"/>
    <x v="0"/>
    <x v="3"/>
    <n v="3999.73"/>
    <n v="0.28999999999999998"/>
    <n v="1"/>
    <d v="2023-07-29T00:00:00"/>
    <d v="2023-08-02T00:00:00"/>
    <x v="1"/>
    <x v="1"/>
    <n v="641.64"/>
    <x v="1"/>
    <x v="0"/>
    <x v="4"/>
    <n v="3358.09"/>
    <n v="3999.73"/>
  </r>
  <r>
    <x v="12066"/>
    <x v="1"/>
    <x v="2"/>
    <n v="2006.31"/>
    <n v="0.39"/>
    <n v="4"/>
    <d v="2023-08-21T00:00:00"/>
    <d v="2023-08-25T00:00:00"/>
    <x v="0"/>
    <x v="0"/>
    <n v="336.86"/>
    <x v="3"/>
    <x v="0"/>
    <x v="1"/>
    <n v="1669.4499999999998"/>
    <n v="8025.24"/>
  </r>
  <r>
    <x v="12067"/>
    <x v="2"/>
    <x v="0"/>
    <n v="489.59"/>
    <n v="0.03"/>
    <n v="9"/>
    <d v="2023-05-04T00:00:00"/>
    <d v="2023-05-06T00:00:00"/>
    <x v="0"/>
    <x v="1"/>
    <n v="28.9"/>
    <x v="4"/>
    <x v="0"/>
    <x v="5"/>
    <n v="460.69"/>
    <n v="4406.3099999999995"/>
  </r>
  <r>
    <x v="12068"/>
    <x v="0"/>
    <x v="4"/>
    <n v="2179.69"/>
    <n v="0.28999999999999998"/>
    <n v="3"/>
    <d v="2024-08-12T00:00:00"/>
    <d v="2024-08-14T00:00:00"/>
    <x v="2"/>
    <x v="1"/>
    <n v="510.21"/>
    <x v="5"/>
    <x v="1"/>
    <x v="1"/>
    <n v="1669.48"/>
    <n v="6539.07"/>
  </r>
  <r>
    <x v="12069"/>
    <x v="2"/>
    <x v="4"/>
    <n v="1572.46"/>
    <n v="0.19"/>
    <n v="1"/>
    <d v="2023-05-13T00:00:00"/>
    <d v="2023-05-17T00:00:00"/>
    <x v="1"/>
    <x v="1"/>
    <n v="86.53"/>
    <x v="4"/>
    <x v="0"/>
    <x v="5"/>
    <n v="1485.93"/>
    <n v="1572.46"/>
  </r>
  <r>
    <x v="12070"/>
    <x v="3"/>
    <x v="2"/>
    <n v="3000.57"/>
    <n v="0.28999999999999998"/>
    <n v="1"/>
    <d v="2023-08-03T00:00:00"/>
    <d v="2023-08-07T00:00:00"/>
    <x v="2"/>
    <x v="2"/>
    <n v="567.83000000000004"/>
    <x v="0"/>
    <x v="0"/>
    <x v="1"/>
    <n v="2432.7400000000002"/>
    <n v="3000.57"/>
  </r>
  <r>
    <x v="12071"/>
    <x v="1"/>
    <x v="2"/>
    <n v="2415.38"/>
    <n v="0.13"/>
    <n v="3"/>
    <d v="2023-01-01T00:00:00"/>
    <d v="2023-01-02T00:00:00"/>
    <x v="0"/>
    <x v="2"/>
    <n v="510.53"/>
    <x v="2"/>
    <x v="0"/>
    <x v="6"/>
    <n v="1904.8500000000001"/>
    <n v="7246.14"/>
  </r>
  <r>
    <x v="12072"/>
    <x v="2"/>
    <x v="1"/>
    <n v="1554.21"/>
    <n v="0.33"/>
    <n v="7"/>
    <d v="2023-12-06T00:00:00"/>
    <d v="2023-12-11T00:00:00"/>
    <x v="0"/>
    <x v="0"/>
    <n v="94.73"/>
    <x v="4"/>
    <x v="0"/>
    <x v="10"/>
    <n v="1459.48"/>
    <n v="10879.470000000001"/>
  </r>
  <r>
    <x v="12073"/>
    <x v="3"/>
    <x v="1"/>
    <n v="4325.1000000000004"/>
    <n v="0.34"/>
    <n v="8"/>
    <d v="2024-01-21T00:00:00"/>
    <d v="2024-01-23T00:00:00"/>
    <x v="1"/>
    <x v="2"/>
    <n v="567.62"/>
    <x v="1"/>
    <x v="1"/>
    <x v="6"/>
    <n v="3757.4800000000005"/>
    <n v="34600.800000000003"/>
  </r>
  <r>
    <x v="12074"/>
    <x v="1"/>
    <x v="1"/>
    <n v="2093.42"/>
    <n v="0.27"/>
    <n v="4"/>
    <d v="2023-08-23T00:00:00"/>
    <d v="2023-08-24T00:00:00"/>
    <x v="2"/>
    <x v="0"/>
    <n v="507.72"/>
    <x v="1"/>
    <x v="0"/>
    <x v="1"/>
    <n v="1585.7"/>
    <n v="8373.68"/>
  </r>
  <r>
    <x v="12075"/>
    <x v="3"/>
    <x v="2"/>
    <n v="2406.38"/>
    <n v="0.46"/>
    <n v="2"/>
    <d v="2024-09-28T00:00:00"/>
    <d v="2024-10-01T00:00:00"/>
    <x v="2"/>
    <x v="0"/>
    <n v="206.75"/>
    <x v="0"/>
    <x v="1"/>
    <x v="7"/>
    <n v="2199.63"/>
    <n v="4812.76"/>
  </r>
  <r>
    <x v="12076"/>
    <x v="2"/>
    <x v="0"/>
    <n v="4248.4799999999996"/>
    <n v="0.45"/>
    <n v="7"/>
    <d v="2024-09-04T00:00:00"/>
    <d v="2024-09-05T00:00:00"/>
    <x v="2"/>
    <x v="1"/>
    <n v="737.25"/>
    <x v="1"/>
    <x v="1"/>
    <x v="7"/>
    <n v="3511.2299999999996"/>
    <n v="29739.359999999997"/>
  </r>
  <r>
    <x v="12077"/>
    <x v="3"/>
    <x v="3"/>
    <n v="536.38"/>
    <n v="0.02"/>
    <n v="9"/>
    <d v="2024-07-30T00:00:00"/>
    <d v="2024-08-04T00:00:00"/>
    <x v="2"/>
    <x v="0"/>
    <n v="42.08"/>
    <x v="4"/>
    <x v="1"/>
    <x v="4"/>
    <n v="494.3"/>
    <n v="4827.42"/>
  </r>
  <r>
    <x v="12078"/>
    <x v="0"/>
    <x v="1"/>
    <n v="2010.48"/>
    <n v="0.14000000000000001"/>
    <n v="6"/>
    <d v="2023-09-04T00:00:00"/>
    <d v="2023-09-07T00:00:00"/>
    <x v="0"/>
    <x v="2"/>
    <n v="583.20000000000005"/>
    <x v="3"/>
    <x v="0"/>
    <x v="7"/>
    <n v="1427.28"/>
    <n v="12062.880000000001"/>
  </r>
  <r>
    <x v="12079"/>
    <x v="1"/>
    <x v="3"/>
    <n v="2074"/>
    <n v="0.18"/>
    <n v="2"/>
    <d v="2023-06-27T00:00:00"/>
    <d v="2023-07-01T00:00:00"/>
    <x v="0"/>
    <x v="2"/>
    <n v="223.75"/>
    <x v="0"/>
    <x v="0"/>
    <x v="9"/>
    <n v="1850.25"/>
    <n v="4148"/>
  </r>
  <r>
    <x v="12080"/>
    <x v="3"/>
    <x v="4"/>
    <n v="2529.5500000000002"/>
    <n v="0.03"/>
    <n v="9"/>
    <d v="2023-11-03T00:00:00"/>
    <d v="2023-11-04T00:00:00"/>
    <x v="1"/>
    <x v="0"/>
    <n v="404.76"/>
    <x v="2"/>
    <x v="0"/>
    <x v="11"/>
    <n v="2124.79"/>
    <n v="22765.95"/>
  </r>
  <r>
    <x v="12081"/>
    <x v="2"/>
    <x v="2"/>
    <n v="619.99"/>
    <n v="0.26"/>
    <n v="7"/>
    <d v="2023-10-24T00:00:00"/>
    <d v="2023-10-29T00:00:00"/>
    <x v="0"/>
    <x v="2"/>
    <n v="96.46"/>
    <x v="4"/>
    <x v="0"/>
    <x v="2"/>
    <n v="523.53"/>
    <n v="4339.93"/>
  </r>
  <r>
    <x v="12082"/>
    <x v="1"/>
    <x v="4"/>
    <n v="603.03"/>
    <n v="0.01"/>
    <n v="9"/>
    <d v="2024-03-17T00:00:00"/>
    <d v="2024-03-18T00:00:00"/>
    <x v="0"/>
    <x v="1"/>
    <n v="120.52"/>
    <x v="4"/>
    <x v="1"/>
    <x v="0"/>
    <n v="482.51"/>
    <n v="5427.2699999999995"/>
  </r>
  <r>
    <x v="12083"/>
    <x v="0"/>
    <x v="1"/>
    <n v="2140.44"/>
    <n v="0.34"/>
    <n v="2"/>
    <d v="2023-03-18T00:00:00"/>
    <d v="2023-03-23T00:00:00"/>
    <x v="1"/>
    <x v="1"/>
    <n v="282.57"/>
    <x v="3"/>
    <x v="0"/>
    <x v="0"/>
    <n v="1857.8700000000001"/>
    <n v="4280.88"/>
  </r>
  <r>
    <x v="12084"/>
    <x v="1"/>
    <x v="0"/>
    <n v="261.83999999999997"/>
    <n v="0"/>
    <n v="4"/>
    <d v="2024-08-02T00:00:00"/>
    <d v="2024-08-03T00:00:00"/>
    <x v="0"/>
    <x v="1"/>
    <n v="44.52"/>
    <x v="1"/>
    <x v="1"/>
    <x v="1"/>
    <n v="217.31999999999996"/>
    <n v="1047.3599999999999"/>
  </r>
  <r>
    <x v="12085"/>
    <x v="0"/>
    <x v="1"/>
    <n v="1349.42"/>
    <n v="0.02"/>
    <n v="6"/>
    <d v="2024-09-15T00:00:00"/>
    <d v="2024-09-20T00:00:00"/>
    <x v="1"/>
    <x v="0"/>
    <n v="378.55"/>
    <x v="0"/>
    <x v="1"/>
    <x v="7"/>
    <n v="970.87000000000012"/>
    <n v="8096.52"/>
  </r>
  <r>
    <x v="12086"/>
    <x v="1"/>
    <x v="3"/>
    <n v="1085.77"/>
    <n v="0.42"/>
    <n v="7"/>
    <d v="2024-04-19T00:00:00"/>
    <d v="2024-04-23T00:00:00"/>
    <x v="0"/>
    <x v="2"/>
    <n v="69.95"/>
    <x v="0"/>
    <x v="1"/>
    <x v="3"/>
    <n v="1015.8199999999999"/>
    <n v="7600.3899999999994"/>
  </r>
  <r>
    <x v="12087"/>
    <x v="3"/>
    <x v="1"/>
    <n v="2497.9899999999998"/>
    <n v="0.13"/>
    <n v="3"/>
    <d v="2023-11-08T00:00:00"/>
    <d v="2023-11-15T00:00:00"/>
    <x v="0"/>
    <x v="0"/>
    <n v="134.13999999999999"/>
    <x v="4"/>
    <x v="0"/>
    <x v="11"/>
    <n v="2363.85"/>
    <n v="7493.9699999999993"/>
  </r>
  <r>
    <x v="12088"/>
    <x v="3"/>
    <x v="0"/>
    <n v="154.68"/>
    <n v="0.04"/>
    <n v="5"/>
    <d v="2024-01-13T00:00:00"/>
    <d v="2024-01-18T00:00:00"/>
    <x v="2"/>
    <x v="2"/>
    <n v="46.3"/>
    <x v="1"/>
    <x v="1"/>
    <x v="6"/>
    <n v="108.38000000000001"/>
    <n v="773.40000000000009"/>
  </r>
  <r>
    <x v="12089"/>
    <x v="2"/>
    <x v="0"/>
    <n v="3411.09"/>
    <n v="0.2"/>
    <n v="4"/>
    <d v="2023-08-16T00:00:00"/>
    <d v="2023-08-23T00:00:00"/>
    <x v="1"/>
    <x v="0"/>
    <n v="569.34"/>
    <x v="1"/>
    <x v="0"/>
    <x v="1"/>
    <n v="2841.75"/>
    <n v="13644.36"/>
  </r>
  <r>
    <x v="12090"/>
    <x v="0"/>
    <x v="2"/>
    <n v="4292.38"/>
    <n v="0.03"/>
    <n v="5"/>
    <d v="2024-04-24T00:00:00"/>
    <d v="2024-04-30T00:00:00"/>
    <x v="2"/>
    <x v="2"/>
    <n v="571.23"/>
    <x v="4"/>
    <x v="1"/>
    <x v="3"/>
    <n v="3721.15"/>
    <n v="21461.9"/>
  </r>
  <r>
    <x v="12091"/>
    <x v="2"/>
    <x v="2"/>
    <n v="3563.03"/>
    <n v="0.38"/>
    <n v="6"/>
    <d v="2024-07-21T00:00:00"/>
    <d v="2024-07-23T00:00:00"/>
    <x v="2"/>
    <x v="0"/>
    <n v="370.56"/>
    <x v="2"/>
    <x v="1"/>
    <x v="4"/>
    <n v="3192.4700000000003"/>
    <n v="21378.18"/>
  </r>
  <r>
    <x v="12092"/>
    <x v="3"/>
    <x v="0"/>
    <n v="4108.58"/>
    <n v="0.25"/>
    <n v="6"/>
    <d v="2024-01-31T00:00:00"/>
    <d v="2024-02-07T00:00:00"/>
    <x v="2"/>
    <x v="1"/>
    <n v="903.68"/>
    <x v="4"/>
    <x v="1"/>
    <x v="6"/>
    <n v="3204.9"/>
    <n v="24651.48"/>
  </r>
  <r>
    <x v="12093"/>
    <x v="0"/>
    <x v="0"/>
    <n v="3252.25"/>
    <n v="0.28000000000000003"/>
    <n v="7"/>
    <d v="2023-12-07T00:00:00"/>
    <d v="2023-12-08T00:00:00"/>
    <x v="2"/>
    <x v="0"/>
    <n v="671.76"/>
    <x v="0"/>
    <x v="0"/>
    <x v="10"/>
    <n v="2580.4899999999998"/>
    <n v="22765.75"/>
  </r>
  <r>
    <x v="12094"/>
    <x v="2"/>
    <x v="3"/>
    <n v="2586.1"/>
    <n v="0.38"/>
    <n v="6"/>
    <d v="2023-03-13T00:00:00"/>
    <d v="2023-03-20T00:00:00"/>
    <x v="2"/>
    <x v="2"/>
    <n v="298.8"/>
    <x v="0"/>
    <x v="0"/>
    <x v="0"/>
    <n v="2287.2999999999997"/>
    <n v="15516.599999999999"/>
  </r>
  <r>
    <x v="12095"/>
    <x v="2"/>
    <x v="1"/>
    <n v="1173.21"/>
    <n v="0.39"/>
    <n v="6"/>
    <d v="2024-02-10T00:00:00"/>
    <d v="2024-02-17T00:00:00"/>
    <x v="1"/>
    <x v="2"/>
    <n v="129.97"/>
    <x v="2"/>
    <x v="1"/>
    <x v="8"/>
    <n v="1043.24"/>
    <n v="7039.26"/>
  </r>
  <r>
    <x v="12096"/>
    <x v="2"/>
    <x v="2"/>
    <n v="1470.17"/>
    <n v="7.0000000000000007E-2"/>
    <n v="4"/>
    <d v="2024-04-02T00:00:00"/>
    <d v="2024-04-05T00:00:00"/>
    <x v="2"/>
    <x v="0"/>
    <n v="379.59"/>
    <x v="4"/>
    <x v="1"/>
    <x v="3"/>
    <n v="1090.5800000000002"/>
    <n v="5880.68"/>
  </r>
  <r>
    <x v="12097"/>
    <x v="2"/>
    <x v="3"/>
    <n v="1656.77"/>
    <n v="0.14000000000000001"/>
    <n v="2"/>
    <d v="2024-12-24T00:00:00"/>
    <d v="2024-12-27T00:00:00"/>
    <x v="1"/>
    <x v="0"/>
    <n v="388.94"/>
    <x v="5"/>
    <x v="1"/>
    <x v="10"/>
    <n v="1267.83"/>
    <n v="3313.54"/>
  </r>
  <r>
    <x v="12098"/>
    <x v="2"/>
    <x v="1"/>
    <n v="286.29000000000002"/>
    <n v="0.09"/>
    <n v="7"/>
    <d v="2023-03-03T00:00:00"/>
    <d v="2023-03-06T00:00:00"/>
    <x v="2"/>
    <x v="2"/>
    <n v="68.989999999999995"/>
    <x v="1"/>
    <x v="0"/>
    <x v="0"/>
    <n v="217.3"/>
    <n v="2004.0300000000002"/>
  </r>
  <r>
    <x v="12099"/>
    <x v="0"/>
    <x v="2"/>
    <n v="4574.13"/>
    <n v="0.03"/>
    <n v="7"/>
    <d v="2024-05-19T00:00:00"/>
    <d v="2024-05-24T00:00:00"/>
    <x v="0"/>
    <x v="1"/>
    <n v="749.84"/>
    <x v="1"/>
    <x v="1"/>
    <x v="5"/>
    <n v="3824.29"/>
    <n v="32018.91"/>
  </r>
  <r>
    <x v="12100"/>
    <x v="2"/>
    <x v="3"/>
    <n v="4511.4799999999996"/>
    <n v="0.27"/>
    <n v="3"/>
    <d v="2024-03-23T00:00:00"/>
    <d v="2024-03-29T00:00:00"/>
    <x v="0"/>
    <x v="0"/>
    <n v="575.37"/>
    <x v="3"/>
    <x v="1"/>
    <x v="0"/>
    <n v="3936.1099999999997"/>
    <n v="13534.439999999999"/>
  </r>
  <r>
    <x v="12101"/>
    <x v="0"/>
    <x v="4"/>
    <n v="628.11"/>
    <n v="0.12"/>
    <n v="5"/>
    <d v="2023-01-28T00:00:00"/>
    <d v="2023-01-31T00:00:00"/>
    <x v="0"/>
    <x v="2"/>
    <n v="109.58"/>
    <x v="1"/>
    <x v="0"/>
    <x v="6"/>
    <n v="518.53"/>
    <n v="3140.55"/>
  </r>
  <r>
    <x v="12102"/>
    <x v="2"/>
    <x v="4"/>
    <n v="2827.8"/>
    <n v="0.08"/>
    <n v="6"/>
    <d v="2024-05-11T00:00:00"/>
    <d v="2024-05-16T00:00:00"/>
    <x v="0"/>
    <x v="0"/>
    <n v="561.16"/>
    <x v="5"/>
    <x v="1"/>
    <x v="5"/>
    <n v="2266.6400000000003"/>
    <n v="16966.800000000003"/>
  </r>
  <r>
    <x v="12103"/>
    <x v="3"/>
    <x v="2"/>
    <n v="2391.44"/>
    <n v="0.26"/>
    <n v="9"/>
    <d v="2024-10-29T00:00:00"/>
    <d v="2024-11-05T00:00:00"/>
    <x v="1"/>
    <x v="1"/>
    <n v="551.59"/>
    <x v="0"/>
    <x v="1"/>
    <x v="2"/>
    <n v="1839.85"/>
    <n v="21522.959999999999"/>
  </r>
  <r>
    <x v="12104"/>
    <x v="3"/>
    <x v="3"/>
    <n v="3448.73"/>
    <n v="0.32"/>
    <n v="3"/>
    <d v="2024-05-30T00:00:00"/>
    <d v="2024-06-02T00:00:00"/>
    <x v="2"/>
    <x v="2"/>
    <n v="568.5"/>
    <x v="4"/>
    <x v="1"/>
    <x v="5"/>
    <n v="2880.23"/>
    <n v="10346.19"/>
  </r>
  <r>
    <x v="12105"/>
    <x v="2"/>
    <x v="1"/>
    <n v="3054.79"/>
    <n v="0.39"/>
    <n v="3"/>
    <d v="2024-03-04T00:00:00"/>
    <d v="2024-03-07T00:00:00"/>
    <x v="1"/>
    <x v="2"/>
    <n v="683.57"/>
    <x v="1"/>
    <x v="1"/>
    <x v="0"/>
    <n v="2371.2199999999998"/>
    <n v="9164.369999999999"/>
  </r>
  <r>
    <x v="12106"/>
    <x v="1"/>
    <x v="1"/>
    <n v="709.18"/>
    <n v="0.01"/>
    <n v="5"/>
    <d v="2024-02-01T00:00:00"/>
    <d v="2024-02-07T00:00:00"/>
    <x v="1"/>
    <x v="2"/>
    <n v="127.8"/>
    <x v="2"/>
    <x v="1"/>
    <x v="8"/>
    <n v="581.38"/>
    <n v="3545.8999999999996"/>
  </r>
  <r>
    <x v="12107"/>
    <x v="3"/>
    <x v="3"/>
    <n v="3334.38"/>
    <n v="0.26"/>
    <n v="2"/>
    <d v="2024-08-17T00:00:00"/>
    <d v="2024-08-21T00:00:00"/>
    <x v="1"/>
    <x v="0"/>
    <n v="301.29000000000002"/>
    <x v="4"/>
    <x v="1"/>
    <x v="1"/>
    <n v="3033.09"/>
    <n v="6668.76"/>
  </r>
  <r>
    <x v="12108"/>
    <x v="0"/>
    <x v="4"/>
    <n v="3083.47"/>
    <n v="0.13"/>
    <n v="3"/>
    <d v="2023-04-08T00:00:00"/>
    <d v="2023-04-12T00:00:00"/>
    <x v="2"/>
    <x v="2"/>
    <n v="212.88"/>
    <x v="2"/>
    <x v="0"/>
    <x v="3"/>
    <n v="2870.5899999999997"/>
    <n v="9250.41"/>
  </r>
  <r>
    <x v="12109"/>
    <x v="2"/>
    <x v="3"/>
    <n v="2703"/>
    <n v="0.5"/>
    <n v="6"/>
    <d v="2024-05-07T00:00:00"/>
    <d v="2024-05-11T00:00:00"/>
    <x v="0"/>
    <x v="2"/>
    <n v="514.16"/>
    <x v="1"/>
    <x v="1"/>
    <x v="5"/>
    <n v="2188.84"/>
    <n v="16218"/>
  </r>
  <r>
    <x v="12110"/>
    <x v="0"/>
    <x v="4"/>
    <n v="2071.79"/>
    <n v="0.08"/>
    <n v="3"/>
    <d v="2024-04-08T00:00:00"/>
    <d v="2024-04-09T00:00:00"/>
    <x v="0"/>
    <x v="2"/>
    <n v="343.65"/>
    <x v="2"/>
    <x v="1"/>
    <x v="3"/>
    <n v="1728.1399999999999"/>
    <n v="6215.37"/>
  </r>
  <r>
    <x v="12111"/>
    <x v="1"/>
    <x v="4"/>
    <n v="4779.1099999999997"/>
    <n v="0.22"/>
    <n v="1"/>
    <d v="2023-09-17T00:00:00"/>
    <d v="2023-09-22T00:00:00"/>
    <x v="1"/>
    <x v="2"/>
    <n v="693.81"/>
    <x v="2"/>
    <x v="0"/>
    <x v="7"/>
    <n v="4085.2999999999997"/>
    <n v="4779.1099999999997"/>
  </r>
  <r>
    <x v="12112"/>
    <x v="2"/>
    <x v="1"/>
    <n v="4262.25"/>
    <n v="0.49"/>
    <n v="7"/>
    <d v="2023-03-25T00:00:00"/>
    <d v="2023-04-01T00:00:00"/>
    <x v="0"/>
    <x v="2"/>
    <n v="820.59"/>
    <x v="1"/>
    <x v="0"/>
    <x v="0"/>
    <n v="3441.66"/>
    <n v="29835.75"/>
  </r>
  <r>
    <x v="12113"/>
    <x v="3"/>
    <x v="2"/>
    <n v="2966.92"/>
    <n v="0.11"/>
    <n v="7"/>
    <d v="2023-04-18T00:00:00"/>
    <d v="2023-04-23T00:00:00"/>
    <x v="0"/>
    <x v="0"/>
    <n v="668.27"/>
    <x v="0"/>
    <x v="0"/>
    <x v="3"/>
    <n v="2298.65"/>
    <n v="20768.440000000002"/>
  </r>
  <r>
    <x v="12114"/>
    <x v="0"/>
    <x v="0"/>
    <n v="131.25"/>
    <n v="0.4"/>
    <n v="2"/>
    <d v="2023-12-24T00:00:00"/>
    <d v="2023-12-28T00:00:00"/>
    <x v="2"/>
    <x v="1"/>
    <n v="14.16"/>
    <x v="4"/>
    <x v="0"/>
    <x v="10"/>
    <n v="117.09"/>
    <n v="262.5"/>
  </r>
  <r>
    <x v="12115"/>
    <x v="3"/>
    <x v="3"/>
    <n v="2217.4"/>
    <n v="0.12"/>
    <n v="5"/>
    <d v="2023-12-16T00:00:00"/>
    <d v="2023-12-22T00:00:00"/>
    <x v="1"/>
    <x v="1"/>
    <n v="413.11"/>
    <x v="2"/>
    <x v="0"/>
    <x v="10"/>
    <n v="1804.29"/>
    <n v="11087"/>
  </r>
  <r>
    <x v="12116"/>
    <x v="3"/>
    <x v="4"/>
    <n v="3531.66"/>
    <n v="0.04"/>
    <n v="9"/>
    <d v="2024-10-07T00:00:00"/>
    <d v="2024-10-11T00:00:00"/>
    <x v="1"/>
    <x v="1"/>
    <n v="370.24"/>
    <x v="0"/>
    <x v="1"/>
    <x v="2"/>
    <n v="3161.42"/>
    <n v="31784.94"/>
  </r>
  <r>
    <x v="12117"/>
    <x v="2"/>
    <x v="3"/>
    <n v="674.74"/>
    <n v="0.02"/>
    <n v="3"/>
    <d v="2024-09-21T00:00:00"/>
    <d v="2024-09-28T00:00:00"/>
    <x v="1"/>
    <x v="2"/>
    <n v="141.74"/>
    <x v="1"/>
    <x v="1"/>
    <x v="7"/>
    <n v="533"/>
    <n v="2024.22"/>
  </r>
  <r>
    <x v="12118"/>
    <x v="0"/>
    <x v="2"/>
    <n v="2092.09"/>
    <n v="0.47"/>
    <n v="8"/>
    <d v="2024-03-15T00:00:00"/>
    <d v="2024-03-22T00:00:00"/>
    <x v="1"/>
    <x v="0"/>
    <n v="395.3"/>
    <x v="4"/>
    <x v="1"/>
    <x v="0"/>
    <n v="1696.7900000000002"/>
    <n v="16736.72"/>
  </r>
  <r>
    <x v="12119"/>
    <x v="1"/>
    <x v="2"/>
    <n v="1039.45"/>
    <n v="0.11"/>
    <n v="4"/>
    <d v="2024-08-15T00:00:00"/>
    <d v="2024-08-18T00:00:00"/>
    <x v="0"/>
    <x v="1"/>
    <n v="233.92"/>
    <x v="4"/>
    <x v="1"/>
    <x v="1"/>
    <n v="805.53000000000009"/>
    <n v="4157.8"/>
  </r>
  <r>
    <x v="12120"/>
    <x v="3"/>
    <x v="0"/>
    <n v="1756.9"/>
    <n v="0.15"/>
    <n v="3"/>
    <d v="2024-10-28T00:00:00"/>
    <d v="2024-10-31T00:00:00"/>
    <x v="0"/>
    <x v="0"/>
    <n v="454.83"/>
    <x v="1"/>
    <x v="1"/>
    <x v="2"/>
    <n v="1302.0700000000002"/>
    <n v="5270.7000000000007"/>
  </r>
  <r>
    <x v="12121"/>
    <x v="2"/>
    <x v="0"/>
    <n v="230.68"/>
    <n v="0.48"/>
    <n v="2"/>
    <d v="2023-10-18T00:00:00"/>
    <d v="2023-10-21T00:00:00"/>
    <x v="0"/>
    <x v="2"/>
    <n v="30.36"/>
    <x v="0"/>
    <x v="0"/>
    <x v="2"/>
    <n v="200.32"/>
    <n v="461.36"/>
  </r>
  <r>
    <x v="12122"/>
    <x v="2"/>
    <x v="4"/>
    <n v="720.99"/>
    <n v="0.33"/>
    <n v="9"/>
    <d v="2024-04-25T00:00:00"/>
    <d v="2024-04-26T00:00:00"/>
    <x v="1"/>
    <x v="2"/>
    <n v="196.97"/>
    <x v="3"/>
    <x v="1"/>
    <x v="3"/>
    <n v="524.02"/>
    <n v="6488.91"/>
  </r>
  <r>
    <x v="12123"/>
    <x v="1"/>
    <x v="0"/>
    <n v="2328.31"/>
    <n v="0.24"/>
    <n v="5"/>
    <d v="2023-07-29T00:00:00"/>
    <d v="2023-08-02T00:00:00"/>
    <x v="2"/>
    <x v="0"/>
    <n v="161.02000000000001"/>
    <x v="0"/>
    <x v="0"/>
    <x v="4"/>
    <n v="2167.29"/>
    <n v="11641.55"/>
  </r>
  <r>
    <x v="12124"/>
    <x v="2"/>
    <x v="4"/>
    <n v="4501.13"/>
    <n v="0.22"/>
    <n v="9"/>
    <d v="2024-11-28T00:00:00"/>
    <d v="2024-12-02T00:00:00"/>
    <x v="0"/>
    <x v="2"/>
    <n v="940.28"/>
    <x v="0"/>
    <x v="1"/>
    <x v="11"/>
    <n v="3560.8500000000004"/>
    <n v="40510.17"/>
  </r>
  <r>
    <x v="12125"/>
    <x v="3"/>
    <x v="1"/>
    <n v="2503.85"/>
    <n v="0.02"/>
    <n v="8"/>
    <d v="2024-12-03T00:00:00"/>
    <d v="2024-12-09T00:00:00"/>
    <x v="1"/>
    <x v="1"/>
    <n v="316.91000000000003"/>
    <x v="5"/>
    <x v="1"/>
    <x v="10"/>
    <n v="2186.94"/>
    <n v="20030.8"/>
  </r>
  <r>
    <x v="12126"/>
    <x v="2"/>
    <x v="4"/>
    <n v="2320.08"/>
    <n v="0.42"/>
    <n v="3"/>
    <d v="2023-04-25T00:00:00"/>
    <d v="2023-05-02T00:00:00"/>
    <x v="1"/>
    <x v="0"/>
    <n v="549.53"/>
    <x v="2"/>
    <x v="0"/>
    <x v="3"/>
    <n v="1770.55"/>
    <n v="6960.24"/>
  </r>
  <r>
    <x v="12127"/>
    <x v="0"/>
    <x v="0"/>
    <n v="3959.09"/>
    <n v="0.38"/>
    <n v="4"/>
    <d v="2024-02-21T00:00:00"/>
    <d v="2024-02-27T00:00:00"/>
    <x v="1"/>
    <x v="1"/>
    <n v="205.57"/>
    <x v="2"/>
    <x v="1"/>
    <x v="8"/>
    <n v="3753.52"/>
    <n v="15836.36"/>
  </r>
  <r>
    <x v="12128"/>
    <x v="0"/>
    <x v="3"/>
    <n v="1412.37"/>
    <n v="0.05"/>
    <n v="6"/>
    <d v="2023-04-11T00:00:00"/>
    <d v="2023-04-15T00:00:00"/>
    <x v="0"/>
    <x v="1"/>
    <n v="363.86"/>
    <x v="0"/>
    <x v="0"/>
    <x v="3"/>
    <n v="1048.5099999999998"/>
    <n v="8474.2199999999993"/>
  </r>
  <r>
    <x v="12129"/>
    <x v="3"/>
    <x v="0"/>
    <n v="565.84"/>
    <n v="0.18"/>
    <n v="5"/>
    <d v="2024-01-12T00:00:00"/>
    <d v="2024-01-15T00:00:00"/>
    <x v="1"/>
    <x v="2"/>
    <n v="146.11000000000001"/>
    <x v="2"/>
    <x v="1"/>
    <x v="6"/>
    <n v="419.73"/>
    <n v="2829.2000000000003"/>
  </r>
  <r>
    <x v="12130"/>
    <x v="0"/>
    <x v="2"/>
    <n v="1126.9100000000001"/>
    <n v="0.44"/>
    <n v="3"/>
    <d v="2023-12-19T00:00:00"/>
    <d v="2023-12-20T00:00:00"/>
    <x v="2"/>
    <x v="1"/>
    <n v="192.55"/>
    <x v="0"/>
    <x v="0"/>
    <x v="10"/>
    <n v="934.36000000000013"/>
    <n v="3380.7300000000005"/>
  </r>
  <r>
    <x v="12131"/>
    <x v="1"/>
    <x v="0"/>
    <n v="3977.37"/>
    <n v="0.12"/>
    <n v="5"/>
    <d v="2024-08-15T00:00:00"/>
    <d v="2024-08-17T00:00:00"/>
    <x v="0"/>
    <x v="1"/>
    <n v="1123.05"/>
    <x v="1"/>
    <x v="1"/>
    <x v="1"/>
    <n v="2854.3199999999997"/>
    <n v="19886.849999999999"/>
  </r>
  <r>
    <x v="12132"/>
    <x v="2"/>
    <x v="1"/>
    <n v="3417.53"/>
    <n v="0.31"/>
    <n v="5"/>
    <d v="2023-02-02T00:00:00"/>
    <d v="2023-02-04T00:00:00"/>
    <x v="0"/>
    <x v="2"/>
    <n v="526.80999999999995"/>
    <x v="0"/>
    <x v="0"/>
    <x v="8"/>
    <n v="2890.7200000000003"/>
    <n v="17087.650000000001"/>
  </r>
  <r>
    <x v="12133"/>
    <x v="3"/>
    <x v="4"/>
    <n v="548.51"/>
    <n v="0.24"/>
    <n v="9"/>
    <d v="2024-09-03T00:00:00"/>
    <d v="2024-09-06T00:00:00"/>
    <x v="1"/>
    <x v="0"/>
    <n v="151.52000000000001"/>
    <x v="4"/>
    <x v="1"/>
    <x v="7"/>
    <n v="396.99"/>
    <n v="4936.59"/>
  </r>
  <r>
    <x v="12134"/>
    <x v="1"/>
    <x v="2"/>
    <n v="3368.76"/>
    <n v="0.41"/>
    <n v="4"/>
    <d v="2023-11-21T00:00:00"/>
    <d v="2023-11-24T00:00:00"/>
    <x v="0"/>
    <x v="2"/>
    <n v="168.93"/>
    <x v="3"/>
    <x v="0"/>
    <x v="11"/>
    <n v="3199.8300000000004"/>
    <n v="13475.04"/>
  </r>
  <r>
    <x v="12135"/>
    <x v="2"/>
    <x v="4"/>
    <n v="4664.6000000000004"/>
    <n v="0.02"/>
    <n v="8"/>
    <d v="2024-07-05T00:00:00"/>
    <d v="2024-07-11T00:00:00"/>
    <x v="1"/>
    <x v="1"/>
    <n v="708.1"/>
    <x v="4"/>
    <x v="1"/>
    <x v="4"/>
    <n v="3956.5000000000005"/>
    <n v="37316.800000000003"/>
  </r>
  <r>
    <x v="12136"/>
    <x v="1"/>
    <x v="4"/>
    <n v="320.27999999999997"/>
    <n v="0.41"/>
    <n v="4"/>
    <d v="2023-09-07T00:00:00"/>
    <d v="2023-09-11T00:00:00"/>
    <x v="1"/>
    <x v="2"/>
    <n v="20.73"/>
    <x v="1"/>
    <x v="0"/>
    <x v="7"/>
    <n v="299.54999999999995"/>
    <n v="1281.1199999999999"/>
  </r>
  <r>
    <x v="12137"/>
    <x v="3"/>
    <x v="0"/>
    <n v="3120.45"/>
    <n v="7.0000000000000007E-2"/>
    <n v="2"/>
    <d v="2024-07-12T00:00:00"/>
    <d v="2024-07-17T00:00:00"/>
    <x v="1"/>
    <x v="0"/>
    <n v="304.87"/>
    <x v="3"/>
    <x v="1"/>
    <x v="4"/>
    <n v="2815.58"/>
    <n v="6240.9"/>
  </r>
  <r>
    <x v="12138"/>
    <x v="3"/>
    <x v="3"/>
    <n v="1957.91"/>
    <n v="0.01"/>
    <n v="3"/>
    <d v="2024-11-15T00:00:00"/>
    <d v="2024-11-22T00:00:00"/>
    <x v="0"/>
    <x v="1"/>
    <n v="312.57"/>
    <x v="0"/>
    <x v="1"/>
    <x v="11"/>
    <n v="1645.3400000000001"/>
    <n v="5873.7300000000005"/>
  </r>
  <r>
    <x v="12139"/>
    <x v="1"/>
    <x v="2"/>
    <n v="2555.0500000000002"/>
    <n v="0.3"/>
    <n v="4"/>
    <d v="2023-10-10T00:00:00"/>
    <d v="2023-10-17T00:00:00"/>
    <x v="1"/>
    <x v="2"/>
    <n v="563.41"/>
    <x v="0"/>
    <x v="0"/>
    <x v="2"/>
    <n v="1991.6400000000003"/>
    <n v="10220.200000000001"/>
  </r>
  <r>
    <x v="12140"/>
    <x v="2"/>
    <x v="1"/>
    <n v="2688.08"/>
    <n v="0.13"/>
    <n v="8"/>
    <d v="2023-05-15T00:00:00"/>
    <d v="2023-05-18T00:00:00"/>
    <x v="2"/>
    <x v="2"/>
    <n v="342.9"/>
    <x v="2"/>
    <x v="0"/>
    <x v="5"/>
    <n v="2345.1799999999998"/>
    <n v="21504.639999999999"/>
  </r>
  <r>
    <x v="12141"/>
    <x v="0"/>
    <x v="1"/>
    <n v="3878.13"/>
    <n v="0.35"/>
    <n v="9"/>
    <d v="2024-03-17T00:00:00"/>
    <d v="2024-03-20T00:00:00"/>
    <x v="1"/>
    <x v="2"/>
    <n v="418.81"/>
    <x v="2"/>
    <x v="1"/>
    <x v="0"/>
    <n v="3459.32"/>
    <n v="34903.17"/>
  </r>
  <r>
    <x v="12142"/>
    <x v="0"/>
    <x v="3"/>
    <n v="2829.36"/>
    <n v="0.23"/>
    <n v="6"/>
    <d v="2024-06-09T00:00:00"/>
    <d v="2024-06-11T00:00:00"/>
    <x v="1"/>
    <x v="2"/>
    <n v="743.13"/>
    <x v="4"/>
    <x v="1"/>
    <x v="9"/>
    <n v="2086.23"/>
    <n v="16976.16"/>
  </r>
  <r>
    <x v="12143"/>
    <x v="1"/>
    <x v="3"/>
    <n v="3006.12"/>
    <n v="0.3"/>
    <n v="8"/>
    <d v="2024-09-17T00:00:00"/>
    <d v="2024-09-23T00:00:00"/>
    <x v="0"/>
    <x v="2"/>
    <n v="191.32"/>
    <x v="0"/>
    <x v="1"/>
    <x v="7"/>
    <n v="2814.7999999999997"/>
    <n v="24048.959999999999"/>
  </r>
  <r>
    <x v="12144"/>
    <x v="3"/>
    <x v="0"/>
    <n v="1731.27"/>
    <n v="0.34"/>
    <n v="5"/>
    <d v="2024-12-22T00:00:00"/>
    <d v="2024-12-25T00:00:00"/>
    <x v="1"/>
    <x v="0"/>
    <n v="452.48"/>
    <x v="4"/>
    <x v="1"/>
    <x v="10"/>
    <n v="1278.79"/>
    <n v="8656.35"/>
  </r>
  <r>
    <x v="12145"/>
    <x v="2"/>
    <x v="1"/>
    <n v="717.13"/>
    <n v="0.46"/>
    <n v="5"/>
    <d v="2024-11-04T00:00:00"/>
    <d v="2024-11-11T00:00:00"/>
    <x v="0"/>
    <x v="2"/>
    <n v="40.590000000000003"/>
    <x v="1"/>
    <x v="1"/>
    <x v="11"/>
    <n v="676.54"/>
    <n v="3585.65"/>
  </r>
  <r>
    <x v="12146"/>
    <x v="2"/>
    <x v="2"/>
    <n v="3445.39"/>
    <n v="0.41"/>
    <n v="8"/>
    <d v="2024-01-04T00:00:00"/>
    <d v="2024-01-09T00:00:00"/>
    <x v="0"/>
    <x v="2"/>
    <n v="180.54"/>
    <x v="3"/>
    <x v="1"/>
    <x v="6"/>
    <n v="3264.85"/>
    <n v="27563.119999999999"/>
  </r>
  <r>
    <x v="12147"/>
    <x v="3"/>
    <x v="3"/>
    <n v="102.36"/>
    <n v="0.25"/>
    <n v="4"/>
    <d v="2023-12-13T00:00:00"/>
    <d v="2023-12-20T00:00:00"/>
    <x v="0"/>
    <x v="2"/>
    <n v="29.08"/>
    <x v="0"/>
    <x v="0"/>
    <x v="10"/>
    <n v="73.28"/>
    <n v="409.44"/>
  </r>
  <r>
    <x v="12148"/>
    <x v="0"/>
    <x v="3"/>
    <n v="1710.71"/>
    <n v="0.22"/>
    <n v="3"/>
    <d v="2024-02-26T00:00:00"/>
    <d v="2024-03-01T00:00:00"/>
    <x v="2"/>
    <x v="0"/>
    <n v="231.17"/>
    <x v="2"/>
    <x v="1"/>
    <x v="8"/>
    <n v="1479.54"/>
    <n v="5132.13"/>
  </r>
  <r>
    <x v="12149"/>
    <x v="2"/>
    <x v="3"/>
    <n v="1168.42"/>
    <n v="0.33"/>
    <n v="2"/>
    <d v="2024-07-11T00:00:00"/>
    <d v="2024-07-16T00:00:00"/>
    <x v="2"/>
    <x v="1"/>
    <n v="106.56"/>
    <x v="5"/>
    <x v="1"/>
    <x v="4"/>
    <n v="1061.8600000000001"/>
    <n v="2336.84"/>
  </r>
  <r>
    <x v="12150"/>
    <x v="1"/>
    <x v="2"/>
    <n v="2003.81"/>
    <n v="0.37"/>
    <n v="8"/>
    <d v="2023-05-27T00:00:00"/>
    <d v="2023-05-28T00:00:00"/>
    <x v="2"/>
    <x v="0"/>
    <n v="192.91"/>
    <x v="0"/>
    <x v="0"/>
    <x v="5"/>
    <n v="1810.8999999999999"/>
    <n v="16030.48"/>
  </r>
  <r>
    <x v="12151"/>
    <x v="0"/>
    <x v="1"/>
    <n v="1625.21"/>
    <n v="0.09"/>
    <n v="5"/>
    <d v="2024-10-02T00:00:00"/>
    <d v="2024-10-09T00:00:00"/>
    <x v="2"/>
    <x v="1"/>
    <n v="344.08"/>
    <x v="4"/>
    <x v="1"/>
    <x v="2"/>
    <n v="1281.1300000000001"/>
    <n v="8126.05"/>
  </r>
  <r>
    <x v="12152"/>
    <x v="1"/>
    <x v="2"/>
    <n v="3550.66"/>
    <n v="0.02"/>
    <n v="6"/>
    <d v="2023-08-24T00:00:00"/>
    <d v="2023-08-27T00:00:00"/>
    <x v="0"/>
    <x v="1"/>
    <n v="911.11"/>
    <x v="1"/>
    <x v="0"/>
    <x v="1"/>
    <n v="2639.5499999999997"/>
    <n v="21303.96"/>
  </r>
  <r>
    <x v="12153"/>
    <x v="0"/>
    <x v="2"/>
    <n v="1375.01"/>
    <n v="0.23"/>
    <n v="9"/>
    <d v="2024-10-24T00:00:00"/>
    <d v="2024-10-27T00:00:00"/>
    <x v="2"/>
    <x v="0"/>
    <n v="223.4"/>
    <x v="2"/>
    <x v="1"/>
    <x v="2"/>
    <n v="1151.6099999999999"/>
    <n v="12375.09"/>
  </r>
  <r>
    <x v="12154"/>
    <x v="3"/>
    <x v="0"/>
    <n v="2847.68"/>
    <n v="0.05"/>
    <n v="3"/>
    <d v="2024-03-21T00:00:00"/>
    <d v="2024-03-26T00:00:00"/>
    <x v="0"/>
    <x v="2"/>
    <n v="302.99"/>
    <x v="3"/>
    <x v="1"/>
    <x v="0"/>
    <n v="2544.6899999999996"/>
    <n v="8543.0399999999991"/>
  </r>
  <r>
    <x v="12155"/>
    <x v="1"/>
    <x v="3"/>
    <n v="2333.2800000000002"/>
    <n v="0.14000000000000001"/>
    <n v="4"/>
    <d v="2024-09-15T00:00:00"/>
    <d v="2024-09-21T00:00:00"/>
    <x v="2"/>
    <x v="0"/>
    <n v="299.04000000000002"/>
    <x v="3"/>
    <x v="1"/>
    <x v="7"/>
    <n v="2034.2400000000002"/>
    <n v="9333.1200000000008"/>
  </r>
  <r>
    <x v="12156"/>
    <x v="1"/>
    <x v="1"/>
    <n v="4025.18"/>
    <n v="0.28999999999999998"/>
    <n v="2"/>
    <d v="2024-12-13T00:00:00"/>
    <d v="2024-12-14T00:00:00"/>
    <x v="2"/>
    <x v="2"/>
    <n v="401.8"/>
    <x v="3"/>
    <x v="1"/>
    <x v="10"/>
    <n v="3623.3799999999997"/>
    <n v="8050.36"/>
  </r>
  <r>
    <x v="12157"/>
    <x v="3"/>
    <x v="0"/>
    <n v="2197.65"/>
    <n v="0.08"/>
    <n v="6"/>
    <d v="2023-10-11T00:00:00"/>
    <d v="2023-10-18T00:00:00"/>
    <x v="2"/>
    <x v="1"/>
    <n v="214.59"/>
    <x v="2"/>
    <x v="0"/>
    <x v="2"/>
    <n v="1983.0600000000002"/>
    <n v="13185.900000000001"/>
  </r>
  <r>
    <x v="12158"/>
    <x v="1"/>
    <x v="0"/>
    <n v="4332.99"/>
    <n v="0.01"/>
    <n v="9"/>
    <d v="2023-11-29T00:00:00"/>
    <d v="2023-12-03T00:00:00"/>
    <x v="1"/>
    <x v="1"/>
    <n v="821.7"/>
    <x v="1"/>
    <x v="0"/>
    <x v="11"/>
    <n v="3511.29"/>
    <n v="38996.909999999996"/>
  </r>
  <r>
    <x v="12159"/>
    <x v="0"/>
    <x v="4"/>
    <n v="100.71"/>
    <n v="0.28000000000000003"/>
    <n v="2"/>
    <d v="2024-02-21T00:00:00"/>
    <d v="2024-02-26T00:00:00"/>
    <x v="1"/>
    <x v="1"/>
    <n v="18.29"/>
    <x v="4"/>
    <x v="1"/>
    <x v="8"/>
    <n v="82.419999999999987"/>
    <n v="201.42"/>
  </r>
  <r>
    <x v="12160"/>
    <x v="2"/>
    <x v="3"/>
    <n v="3063.7"/>
    <n v="0.23"/>
    <n v="5"/>
    <d v="2024-01-22T00:00:00"/>
    <d v="2024-01-28T00:00:00"/>
    <x v="1"/>
    <x v="2"/>
    <n v="669.68"/>
    <x v="1"/>
    <x v="1"/>
    <x v="6"/>
    <n v="2394.02"/>
    <n v="15318.5"/>
  </r>
  <r>
    <x v="12161"/>
    <x v="2"/>
    <x v="1"/>
    <n v="148.05000000000001"/>
    <n v="0.15"/>
    <n v="1"/>
    <d v="2024-12-19T00:00:00"/>
    <d v="2024-12-21T00:00:00"/>
    <x v="0"/>
    <x v="1"/>
    <n v="13.88"/>
    <x v="0"/>
    <x v="1"/>
    <x v="10"/>
    <n v="134.17000000000002"/>
    <n v="148.05000000000001"/>
  </r>
  <r>
    <x v="12162"/>
    <x v="3"/>
    <x v="1"/>
    <n v="3598.28"/>
    <n v="0.23"/>
    <n v="4"/>
    <d v="2024-06-11T00:00:00"/>
    <d v="2024-06-12T00:00:00"/>
    <x v="2"/>
    <x v="1"/>
    <n v="216.22"/>
    <x v="2"/>
    <x v="1"/>
    <x v="9"/>
    <n v="3382.0600000000004"/>
    <n v="14393.12"/>
  </r>
  <r>
    <x v="12163"/>
    <x v="0"/>
    <x v="1"/>
    <n v="1251.1199999999999"/>
    <n v="0.34"/>
    <n v="8"/>
    <d v="2023-05-07T00:00:00"/>
    <d v="2023-05-11T00:00:00"/>
    <x v="1"/>
    <x v="1"/>
    <n v="239.93"/>
    <x v="5"/>
    <x v="0"/>
    <x v="5"/>
    <n v="1011.1899999999998"/>
    <n v="10008.959999999999"/>
  </r>
  <r>
    <x v="12164"/>
    <x v="1"/>
    <x v="3"/>
    <n v="1961.91"/>
    <n v="0.05"/>
    <n v="3"/>
    <d v="2023-10-13T00:00:00"/>
    <d v="2023-10-14T00:00:00"/>
    <x v="0"/>
    <x v="1"/>
    <n v="529.28"/>
    <x v="0"/>
    <x v="0"/>
    <x v="2"/>
    <n v="1432.63"/>
    <n v="5885.7300000000005"/>
  </r>
  <r>
    <x v="12165"/>
    <x v="1"/>
    <x v="1"/>
    <n v="1964.14"/>
    <n v="0.13"/>
    <n v="4"/>
    <d v="2023-03-19T00:00:00"/>
    <d v="2023-03-26T00:00:00"/>
    <x v="1"/>
    <x v="2"/>
    <n v="447.85"/>
    <x v="2"/>
    <x v="0"/>
    <x v="0"/>
    <n v="1516.29"/>
    <n v="7856.56"/>
  </r>
  <r>
    <x v="12166"/>
    <x v="2"/>
    <x v="2"/>
    <n v="4247.47"/>
    <n v="0.4"/>
    <n v="2"/>
    <d v="2024-01-20T00:00:00"/>
    <d v="2024-01-22T00:00:00"/>
    <x v="0"/>
    <x v="1"/>
    <n v="446.49"/>
    <x v="1"/>
    <x v="1"/>
    <x v="6"/>
    <n v="3800.9800000000005"/>
    <n v="8494.94"/>
  </r>
  <r>
    <x v="12167"/>
    <x v="1"/>
    <x v="2"/>
    <n v="600.25"/>
    <n v="0.34"/>
    <n v="9"/>
    <d v="2024-06-28T00:00:00"/>
    <d v="2024-06-29T00:00:00"/>
    <x v="0"/>
    <x v="2"/>
    <n v="93.61"/>
    <x v="0"/>
    <x v="1"/>
    <x v="9"/>
    <n v="506.64"/>
    <n v="5402.25"/>
  </r>
  <r>
    <x v="12168"/>
    <x v="2"/>
    <x v="3"/>
    <n v="3367.8"/>
    <n v="0.13"/>
    <n v="5"/>
    <d v="2024-07-02T00:00:00"/>
    <d v="2024-07-07T00:00:00"/>
    <x v="1"/>
    <x v="2"/>
    <n v="349.91"/>
    <x v="4"/>
    <x v="1"/>
    <x v="4"/>
    <n v="3017.8900000000003"/>
    <n v="16839"/>
  </r>
  <r>
    <x v="12169"/>
    <x v="3"/>
    <x v="1"/>
    <n v="4908.16"/>
    <n v="0.2"/>
    <n v="3"/>
    <d v="2023-06-06T00:00:00"/>
    <d v="2023-06-11T00:00:00"/>
    <x v="0"/>
    <x v="2"/>
    <n v="452.96"/>
    <x v="1"/>
    <x v="0"/>
    <x v="9"/>
    <n v="4455.2"/>
    <n v="14724.48"/>
  </r>
  <r>
    <x v="12170"/>
    <x v="1"/>
    <x v="4"/>
    <n v="209.68"/>
    <n v="0.06"/>
    <n v="7"/>
    <d v="2023-06-14T00:00:00"/>
    <d v="2023-06-15T00:00:00"/>
    <x v="1"/>
    <x v="0"/>
    <n v="56.45"/>
    <x v="5"/>
    <x v="0"/>
    <x v="9"/>
    <n v="153.23000000000002"/>
    <n v="1467.76"/>
  </r>
  <r>
    <x v="12171"/>
    <x v="0"/>
    <x v="4"/>
    <n v="4832.88"/>
    <n v="0.13"/>
    <n v="1"/>
    <d v="2023-07-08T00:00:00"/>
    <d v="2023-07-11T00:00:00"/>
    <x v="2"/>
    <x v="0"/>
    <n v="425.75"/>
    <x v="1"/>
    <x v="0"/>
    <x v="4"/>
    <n v="4407.13"/>
    <n v="4832.88"/>
  </r>
  <r>
    <x v="12172"/>
    <x v="1"/>
    <x v="4"/>
    <n v="190.18"/>
    <n v="0.42"/>
    <n v="9"/>
    <d v="2023-01-08T00:00:00"/>
    <d v="2023-01-15T00:00:00"/>
    <x v="2"/>
    <x v="1"/>
    <n v="42.64"/>
    <x v="0"/>
    <x v="0"/>
    <x v="6"/>
    <n v="147.54000000000002"/>
    <n v="1711.6200000000001"/>
  </r>
  <r>
    <x v="12173"/>
    <x v="2"/>
    <x v="2"/>
    <n v="4221.63"/>
    <n v="0.22"/>
    <n v="7"/>
    <d v="2023-11-15T00:00:00"/>
    <d v="2023-11-16T00:00:00"/>
    <x v="0"/>
    <x v="1"/>
    <n v="582.02"/>
    <x v="5"/>
    <x v="0"/>
    <x v="11"/>
    <n v="3639.61"/>
    <n v="29551.41"/>
  </r>
  <r>
    <x v="12174"/>
    <x v="3"/>
    <x v="4"/>
    <n v="4810.1000000000004"/>
    <n v="0.32"/>
    <n v="1"/>
    <d v="2024-12-28T00:00:00"/>
    <d v="2025-01-04T00:00:00"/>
    <x v="1"/>
    <x v="0"/>
    <n v="551.52"/>
    <x v="4"/>
    <x v="1"/>
    <x v="10"/>
    <n v="4258.58"/>
    <n v="4810.1000000000004"/>
  </r>
  <r>
    <x v="12175"/>
    <x v="2"/>
    <x v="1"/>
    <n v="4965.83"/>
    <n v="0.08"/>
    <n v="4"/>
    <d v="2024-05-21T00:00:00"/>
    <d v="2024-05-26T00:00:00"/>
    <x v="2"/>
    <x v="2"/>
    <n v="1406.43"/>
    <x v="0"/>
    <x v="1"/>
    <x v="5"/>
    <n v="3559.3999999999996"/>
    <n v="19863.32"/>
  </r>
  <r>
    <x v="12176"/>
    <x v="1"/>
    <x v="1"/>
    <n v="2349.69"/>
    <n v="0.09"/>
    <n v="7"/>
    <d v="2024-09-17T00:00:00"/>
    <d v="2024-09-21T00:00:00"/>
    <x v="0"/>
    <x v="2"/>
    <n v="636.53"/>
    <x v="5"/>
    <x v="1"/>
    <x v="7"/>
    <n v="1713.16"/>
    <n v="16447.830000000002"/>
  </r>
  <r>
    <x v="12177"/>
    <x v="2"/>
    <x v="4"/>
    <n v="4348.09"/>
    <n v="0.47"/>
    <n v="4"/>
    <d v="2024-12-05T00:00:00"/>
    <d v="2024-12-06T00:00:00"/>
    <x v="2"/>
    <x v="1"/>
    <n v="463.36"/>
    <x v="1"/>
    <x v="1"/>
    <x v="10"/>
    <n v="3884.73"/>
    <n v="17392.36"/>
  </r>
  <r>
    <x v="12178"/>
    <x v="2"/>
    <x v="0"/>
    <n v="699.46"/>
    <n v="0.42"/>
    <n v="7"/>
    <d v="2024-11-16T00:00:00"/>
    <d v="2024-11-18T00:00:00"/>
    <x v="1"/>
    <x v="2"/>
    <n v="106.99"/>
    <x v="3"/>
    <x v="1"/>
    <x v="11"/>
    <n v="592.47"/>
    <n v="4896.22"/>
  </r>
  <r>
    <x v="12179"/>
    <x v="3"/>
    <x v="4"/>
    <n v="2184.38"/>
    <n v="0.4"/>
    <n v="3"/>
    <d v="2024-09-23T00:00:00"/>
    <d v="2024-09-25T00:00:00"/>
    <x v="0"/>
    <x v="2"/>
    <n v="494.39"/>
    <x v="0"/>
    <x v="1"/>
    <x v="7"/>
    <n v="1689.9900000000002"/>
    <n v="6553.14"/>
  </r>
  <r>
    <x v="12180"/>
    <x v="0"/>
    <x v="0"/>
    <n v="1609.08"/>
    <n v="0.16"/>
    <n v="4"/>
    <d v="2024-06-05T00:00:00"/>
    <d v="2024-06-09T00:00:00"/>
    <x v="0"/>
    <x v="1"/>
    <n v="407.38"/>
    <x v="5"/>
    <x v="1"/>
    <x v="9"/>
    <n v="1201.6999999999998"/>
    <n v="6436.32"/>
  </r>
  <r>
    <x v="12181"/>
    <x v="1"/>
    <x v="3"/>
    <n v="2036.37"/>
    <n v="0.28000000000000003"/>
    <n v="3"/>
    <d v="2024-12-22T00:00:00"/>
    <d v="2024-12-26T00:00:00"/>
    <x v="0"/>
    <x v="1"/>
    <n v="325.02"/>
    <x v="1"/>
    <x v="1"/>
    <x v="10"/>
    <n v="1711.35"/>
    <n v="6109.11"/>
  </r>
  <r>
    <x v="12182"/>
    <x v="3"/>
    <x v="3"/>
    <n v="3539.71"/>
    <n v="0.25"/>
    <n v="4"/>
    <d v="2024-12-25T00:00:00"/>
    <d v="2024-12-29T00:00:00"/>
    <x v="0"/>
    <x v="1"/>
    <n v="985.82"/>
    <x v="4"/>
    <x v="1"/>
    <x v="10"/>
    <n v="2553.89"/>
    <n v="14158.84"/>
  </r>
  <r>
    <x v="12183"/>
    <x v="0"/>
    <x v="1"/>
    <n v="528.65"/>
    <n v="0.48"/>
    <n v="3"/>
    <d v="2023-09-23T00:00:00"/>
    <d v="2023-09-30T00:00:00"/>
    <x v="0"/>
    <x v="1"/>
    <n v="81.56"/>
    <x v="3"/>
    <x v="0"/>
    <x v="7"/>
    <n v="447.09"/>
    <n v="1585.9499999999998"/>
  </r>
  <r>
    <x v="12184"/>
    <x v="2"/>
    <x v="2"/>
    <n v="4991"/>
    <n v="0.12"/>
    <n v="5"/>
    <d v="2023-03-03T00:00:00"/>
    <d v="2023-03-07T00:00:00"/>
    <x v="2"/>
    <x v="1"/>
    <n v="383.02"/>
    <x v="4"/>
    <x v="0"/>
    <x v="0"/>
    <n v="4607.9799999999996"/>
    <n v="24955"/>
  </r>
  <r>
    <x v="12185"/>
    <x v="0"/>
    <x v="1"/>
    <n v="3211.83"/>
    <n v="0.47"/>
    <n v="4"/>
    <d v="2023-03-27T00:00:00"/>
    <d v="2023-03-28T00:00:00"/>
    <x v="0"/>
    <x v="0"/>
    <n v="949.5"/>
    <x v="2"/>
    <x v="0"/>
    <x v="0"/>
    <n v="2262.33"/>
    <n v="12847.32"/>
  </r>
  <r>
    <x v="12186"/>
    <x v="2"/>
    <x v="1"/>
    <n v="4380.24"/>
    <n v="0.35"/>
    <n v="3"/>
    <d v="2024-07-10T00:00:00"/>
    <d v="2024-07-14T00:00:00"/>
    <x v="2"/>
    <x v="1"/>
    <n v="1237.5"/>
    <x v="1"/>
    <x v="1"/>
    <x v="4"/>
    <n v="3142.74"/>
    <n v="13140.72"/>
  </r>
  <r>
    <x v="12187"/>
    <x v="2"/>
    <x v="2"/>
    <n v="4165.51"/>
    <n v="0.21"/>
    <n v="5"/>
    <d v="2023-07-20T00:00:00"/>
    <d v="2023-07-24T00:00:00"/>
    <x v="2"/>
    <x v="1"/>
    <n v="1013.28"/>
    <x v="2"/>
    <x v="0"/>
    <x v="4"/>
    <n v="3152.2300000000005"/>
    <n v="20827.550000000003"/>
  </r>
  <r>
    <x v="12188"/>
    <x v="3"/>
    <x v="1"/>
    <n v="3853.39"/>
    <n v="0.13"/>
    <n v="9"/>
    <d v="2024-12-13T00:00:00"/>
    <d v="2024-12-16T00:00:00"/>
    <x v="0"/>
    <x v="1"/>
    <n v="1052.33"/>
    <x v="4"/>
    <x v="1"/>
    <x v="10"/>
    <n v="2801.06"/>
    <n v="34680.51"/>
  </r>
  <r>
    <x v="12189"/>
    <x v="2"/>
    <x v="2"/>
    <n v="292.2"/>
    <n v="0.38"/>
    <n v="1"/>
    <d v="2024-09-07T00:00:00"/>
    <d v="2024-09-09T00:00:00"/>
    <x v="0"/>
    <x v="1"/>
    <n v="61.88"/>
    <x v="5"/>
    <x v="1"/>
    <x v="7"/>
    <n v="230.32"/>
    <n v="292.2"/>
  </r>
  <r>
    <x v="12190"/>
    <x v="3"/>
    <x v="1"/>
    <n v="2630.69"/>
    <n v="0.41"/>
    <n v="4"/>
    <d v="2024-05-01T00:00:00"/>
    <d v="2024-05-08T00:00:00"/>
    <x v="1"/>
    <x v="2"/>
    <n v="395.94"/>
    <x v="2"/>
    <x v="1"/>
    <x v="5"/>
    <n v="2234.75"/>
    <n v="10522.76"/>
  </r>
  <r>
    <x v="12191"/>
    <x v="0"/>
    <x v="3"/>
    <n v="1707.93"/>
    <n v="0.18"/>
    <n v="7"/>
    <d v="2024-08-19T00:00:00"/>
    <d v="2024-08-20T00:00:00"/>
    <x v="1"/>
    <x v="0"/>
    <n v="245.4"/>
    <x v="4"/>
    <x v="1"/>
    <x v="1"/>
    <n v="1462.53"/>
    <n v="11955.51"/>
  </r>
  <r>
    <x v="12192"/>
    <x v="0"/>
    <x v="0"/>
    <n v="653.4"/>
    <n v="0.09"/>
    <n v="4"/>
    <d v="2024-11-28T00:00:00"/>
    <d v="2024-12-05T00:00:00"/>
    <x v="1"/>
    <x v="2"/>
    <n v="82.68"/>
    <x v="0"/>
    <x v="1"/>
    <x v="11"/>
    <n v="570.72"/>
    <n v="2613.6"/>
  </r>
  <r>
    <x v="12193"/>
    <x v="2"/>
    <x v="1"/>
    <n v="1780.65"/>
    <n v="0.25"/>
    <n v="8"/>
    <d v="2023-04-05T00:00:00"/>
    <d v="2023-04-10T00:00:00"/>
    <x v="2"/>
    <x v="0"/>
    <n v="393.97"/>
    <x v="3"/>
    <x v="0"/>
    <x v="3"/>
    <n v="1386.68"/>
    <n v="14245.2"/>
  </r>
  <r>
    <x v="12194"/>
    <x v="3"/>
    <x v="0"/>
    <n v="3259.53"/>
    <n v="0.23"/>
    <n v="7"/>
    <d v="2024-12-06T00:00:00"/>
    <d v="2024-12-12T00:00:00"/>
    <x v="1"/>
    <x v="1"/>
    <n v="404.96"/>
    <x v="2"/>
    <x v="1"/>
    <x v="10"/>
    <n v="2854.57"/>
    <n v="22816.710000000003"/>
  </r>
  <r>
    <x v="12195"/>
    <x v="2"/>
    <x v="4"/>
    <n v="1230.07"/>
    <n v="0.36"/>
    <n v="5"/>
    <d v="2023-08-31T00:00:00"/>
    <d v="2023-09-06T00:00:00"/>
    <x v="2"/>
    <x v="2"/>
    <n v="166.67"/>
    <x v="0"/>
    <x v="0"/>
    <x v="1"/>
    <n v="1063.3999999999999"/>
    <n v="6150.3499999999995"/>
  </r>
  <r>
    <x v="12196"/>
    <x v="3"/>
    <x v="1"/>
    <n v="2278.52"/>
    <n v="0.49"/>
    <n v="4"/>
    <d v="2023-09-02T00:00:00"/>
    <d v="2023-09-05T00:00:00"/>
    <x v="2"/>
    <x v="0"/>
    <n v="398.33"/>
    <x v="2"/>
    <x v="0"/>
    <x v="7"/>
    <n v="1880.19"/>
    <n v="9114.08"/>
  </r>
  <r>
    <x v="12197"/>
    <x v="3"/>
    <x v="3"/>
    <n v="2082.02"/>
    <n v="0.27"/>
    <n v="8"/>
    <d v="2024-06-19T00:00:00"/>
    <d v="2024-06-22T00:00:00"/>
    <x v="2"/>
    <x v="2"/>
    <n v="336.22"/>
    <x v="3"/>
    <x v="1"/>
    <x v="9"/>
    <n v="1745.8"/>
    <n v="16656.16"/>
  </r>
  <r>
    <x v="12198"/>
    <x v="3"/>
    <x v="2"/>
    <n v="357.07"/>
    <n v="0.37"/>
    <n v="1"/>
    <d v="2023-08-13T00:00:00"/>
    <d v="2023-08-18T00:00:00"/>
    <x v="0"/>
    <x v="0"/>
    <n v="22.2"/>
    <x v="1"/>
    <x v="0"/>
    <x v="1"/>
    <n v="334.87"/>
    <n v="357.07"/>
  </r>
  <r>
    <x v="12199"/>
    <x v="0"/>
    <x v="3"/>
    <n v="3177.6"/>
    <n v="0.18"/>
    <n v="2"/>
    <d v="2024-11-25T00:00:00"/>
    <d v="2024-12-02T00:00:00"/>
    <x v="2"/>
    <x v="0"/>
    <n v="500.5"/>
    <x v="0"/>
    <x v="1"/>
    <x v="11"/>
    <n v="2677.1"/>
    <n v="6355.2"/>
  </r>
  <r>
    <x v="12200"/>
    <x v="3"/>
    <x v="0"/>
    <n v="3132.35"/>
    <n v="0.3"/>
    <n v="5"/>
    <d v="2023-04-23T00:00:00"/>
    <d v="2023-04-26T00:00:00"/>
    <x v="1"/>
    <x v="0"/>
    <n v="539.63"/>
    <x v="2"/>
    <x v="0"/>
    <x v="3"/>
    <n v="2592.7199999999998"/>
    <n v="15661.75"/>
  </r>
  <r>
    <x v="12201"/>
    <x v="0"/>
    <x v="2"/>
    <n v="4835.43"/>
    <n v="0.06"/>
    <n v="7"/>
    <d v="2024-11-21T00:00:00"/>
    <d v="2024-11-22T00:00:00"/>
    <x v="1"/>
    <x v="2"/>
    <n v="915.49"/>
    <x v="3"/>
    <x v="1"/>
    <x v="11"/>
    <n v="3919.9400000000005"/>
    <n v="33848.01"/>
  </r>
  <r>
    <x v="12202"/>
    <x v="3"/>
    <x v="3"/>
    <n v="1560.23"/>
    <n v="0.41"/>
    <n v="9"/>
    <d v="2023-07-19T00:00:00"/>
    <d v="2023-07-21T00:00:00"/>
    <x v="1"/>
    <x v="2"/>
    <n v="417.11"/>
    <x v="4"/>
    <x v="0"/>
    <x v="4"/>
    <n v="1143.1199999999999"/>
    <n v="14042.07"/>
  </r>
  <r>
    <x v="12203"/>
    <x v="0"/>
    <x v="3"/>
    <n v="2152.86"/>
    <n v="0.17"/>
    <n v="3"/>
    <d v="2023-11-25T00:00:00"/>
    <d v="2023-12-02T00:00:00"/>
    <x v="1"/>
    <x v="2"/>
    <n v="294.92"/>
    <x v="1"/>
    <x v="0"/>
    <x v="11"/>
    <n v="1857.94"/>
    <n v="6458.58"/>
  </r>
  <r>
    <x v="12204"/>
    <x v="1"/>
    <x v="3"/>
    <n v="2077.8200000000002"/>
    <n v="0.04"/>
    <n v="5"/>
    <d v="2023-10-23T00:00:00"/>
    <d v="2023-10-27T00:00:00"/>
    <x v="2"/>
    <x v="2"/>
    <n v="467.79"/>
    <x v="5"/>
    <x v="0"/>
    <x v="2"/>
    <n v="1610.0300000000002"/>
    <n v="10389.1"/>
  </r>
  <r>
    <x v="12205"/>
    <x v="0"/>
    <x v="2"/>
    <n v="4606.75"/>
    <n v="0.5"/>
    <n v="2"/>
    <d v="2024-10-04T00:00:00"/>
    <d v="2024-10-07T00:00:00"/>
    <x v="1"/>
    <x v="1"/>
    <n v="1286.42"/>
    <x v="1"/>
    <x v="1"/>
    <x v="2"/>
    <n v="3320.33"/>
    <n v="9213.5"/>
  </r>
  <r>
    <x v="12206"/>
    <x v="0"/>
    <x v="3"/>
    <n v="2102.38"/>
    <n v="0.45"/>
    <n v="6"/>
    <d v="2024-03-08T00:00:00"/>
    <d v="2024-03-14T00:00:00"/>
    <x v="2"/>
    <x v="1"/>
    <n v="594.57000000000005"/>
    <x v="1"/>
    <x v="1"/>
    <x v="0"/>
    <n v="1507.81"/>
    <n v="12614.28"/>
  </r>
  <r>
    <x v="12207"/>
    <x v="2"/>
    <x v="3"/>
    <n v="2269.54"/>
    <n v="0.1"/>
    <n v="6"/>
    <d v="2023-10-08T00:00:00"/>
    <d v="2023-10-09T00:00:00"/>
    <x v="0"/>
    <x v="1"/>
    <n v="646.25"/>
    <x v="1"/>
    <x v="0"/>
    <x v="2"/>
    <n v="1623.29"/>
    <n v="13617.24"/>
  </r>
  <r>
    <x v="12208"/>
    <x v="3"/>
    <x v="0"/>
    <n v="1336.49"/>
    <n v="0.18"/>
    <n v="4"/>
    <d v="2024-12-22T00:00:00"/>
    <d v="2024-12-25T00:00:00"/>
    <x v="1"/>
    <x v="2"/>
    <n v="347.36"/>
    <x v="5"/>
    <x v="1"/>
    <x v="10"/>
    <n v="989.13"/>
    <n v="5345.96"/>
  </r>
  <r>
    <x v="12209"/>
    <x v="1"/>
    <x v="3"/>
    <n v="105.72"/>
    <n v="0.47"/>
    <n v="2"/>
    <d v="2023-05-04T00:00:00"/>
    <d v="2023-05-05T00:00:00"/>
    <x v="2"/>
    <x v="1"/>
    <n v="19.98"/>
    <x v="4"/>
    <x v="0"/>
    <x v="5"/>
    <n v="85.74"/>
    <n v="211.44"/>
  </r>
  <r>
    <x v="12210"/>
    <x v="2"/>
    <x v="3"/>
    <n v="641.21"/>
    <n v="0.4"/>
    <n v="8"/>
    <d v="2023-04-04T00:00:00"/>
    <d v="2023-04-07T00:00:00"/>
    <x v="2"/>
    <x v="1"/>
    <n v="145.37"/>
    <x v="2"/>
    <x v="0"/>
    <x v="3"/>
    <n v="495.84000000000003"/>
    <n v="5129.68"/>
  </r>
  <r>
    <x v="12211"/>
    <x v="3"/>
    <x v="4"/>
    <n v="3549.06"/>
    <n v="0.45"/>
    <n v="8"/>
    <d v="2023-03-30T00:00:00"/>
    <d v="2023-03-31T00:00:00"/>
    <x v="2"/>
    <x v="1"/>
    <n v="238.52"/>
    <x v="1"/>
    <x v="0"/>
    <x v="0"/>
    <n v="3310.54"/>
    <n v="28392.48"/>
  </r>
  <r>
    <x v="12212"/>
    <x v="1"/>
    <x v="2"/>
    <n v="3444.23"/>
    <n v="0.28000000000000003"/>
    <n v="1"/>
    <d v="2023-07-22T00:00:00"/>
    <d v="2023-07-26T00:00:00"/>
    <x v="1"/>
    <x v="2"/>
    <n v="332.87"/>
    <x v="5"/>
    <x v="0"/>
    <x v="4"/>
    <n v="3111.36"/>
    <n v="3444.23"/>
  </r>
  <r>
    <x v="12213"/>
    <x v="1"/>
    <x v="4"/>
    <n v="1680.4"/>
    <n v="0.12"/>
    <n v="2"/>
    <d v="2023-03-29T00:00:00"/>
    <d v="2023-04-05T00:00:00"/>
    <x v="1"/>
    <x v="1"/>
    <n v="499.95"/>
    <x v="2"/>
    <x v="0"/>
    <x v="0"/>
    <n v="1180.45"/>
    <n v="3360.8"/>
  </r>
  <r>
    <x v="12214"/>
    <x v="1"/>
    <x v="0"/>
    <n v="2417.73"/>
    <n v="0.11"/>
    <n v="4"/>
    <d v="2023-06-09T00:00:00"/>
    <d v="2023-06-10T00:00:00"/>
    <x v="1"/>
    <x v="1"/>
    <n v="136.09"/>
    <x v="4"/>
    <x v="0"/>
    <x v="9"/>
    <n v="2281.64"/>
    <n v="9670.92"/>
  </r>
  <r>
    <x v="12215"/>
    <x v="3"/>
    <x v="4"/>
    <n v="1557.15"/>
    <n v="0.26"/>
    <n v="1"/>
    <d v="2024-08-23T00:00:00"/>
    <d v="2024-08-28T00:00:00"/>
    <x v="2"/>
    <x v="1"/>
    <n v="89.53"/>
    <x v="1"/>
    <x v="1"/>
    <x v="1"/>
    <n v="1467.6200000000001"/>
    <n v="1557.15"/>
  </r>
  <r>
    <x v="12216"/>
    <x v="1"/>
    <x v="1"/>
    <n v="3681.49"/>
    <n v="0.46"/>
    <n v="6"/>
    <d v="2023-05-02T00:00:00"/>
    <d v="2023-05-09T00:00:00"/>
    <x v="2"/>
    <x v="0"/>
    <n v="403.46"/>
    <x v="2"/>
    <x v="0"/>
    <x v="5"/>
    <n v="3278.0299999999997"/>
    <n v="22088.94"/>
  </r>
  <r>
    <x v="12217"/>
    <x v="1"/>
    <x v="2"/>
    <n v="4228.25"/>
    <n v="0.32"/>
    <n v="2"/>
    <d v="2024-09-12T00:00:00"/>
    <d v="2024-09-15T00:00:00"/>
    <x v="0"/>
    <x v="2"/>
    <n v="807.59"/>
    <x v="4"/>
    <x v="1"/>
    <x v="7"/>
    <n v="3420.66"/>
    <n v="8456.5"/>
  </r>
  <r>
    <x v="12218"/>
    <x v="2"/>
    <x v="3"/>
    <n v="4505.62"/>
    <n v="0.02"/>
    <n v="3"/>
    <d v="2023-10-03T00:00:00"/>
    <d v="2023-10-07T00:00:00"/>
    <x v="2"/>
    <x v="0"/>
    <n v="449.21"/>
    <x v="0"/>
    <x v="0"/>
    <x v="2"/>
    <n v="4056.41"/>
    <n v="13516.86"/>
  </r>
  <r>
    <x v="12219"/>
    <x v="0"/>
    <x v="4"/>
    <n v="951.97"/>
    <n v="0.28000000000000003"/>
    <n v="9"/>
    <d v="2023-09-05T00:00:00"/>
    <d v="2023-09-12T00:00:00"/>
    <x v="2"/>
    <x v="0"/>
    <n v="71.97"/>
    <x v="5"/>
    <x v="0"/>
    <x v="7"/>
    <n v="880"/>
    <n v="8567.73"/>
  </r>
  <r>
    <x v="12220"/>
    <x v="3"/>
    <x v="4"/>
    <n v="3505.58"/>
    <n v="0.3"/>
    <n v="7"/>
    <d v="2024-02-08T00:00:00"/>
    <d v="2024-02-15T00:00:00"/>
    <x v="0"/>
    <x v="2"/>
    <n v="303.26"/>
    <x v="5"/>
    <x v="1"/>
    <x v="8"/>
    <n v="3202.3199999999997"/>
    <n v="24539.059999999998"/>
  </r>
  <r>
    <x v="12221"/>
    <x v="0"/>
    <x v="3"/>
    <n v="4818.72"/>
    <n v="0.28999999999999998"/>
    <n v="4"/>
    <d v="2023-03-22T00:00:00"/>
    <d v="2023-03-28T00:00:00"/>
    <x v="1"/>
    <x v="0"/>
    <n v="798.39"/>
    <x v="5"/>
    <x v="0"/>
    <x v="0"/>
    <n v="4020.3300000000004"/>
    <n v="19274.88"/>
  </r>
  <r>
    <x v="12222"/>
    <x v="2"/>
    <x v="3"/>
    <n v="3288"/>
    <n v="0.35"/>
    <n v="1"/>
    <d v="2023-01-20T00:00:00"/>
    <d v="2023-01-23T00:00:00"/>
    <x v="2"/>
    <x v="0"/>
    <n v="599.5"/>
    <x v="0"/>
    <x v="0"/>
    <x v="6"/>
    <n v="2688.5"/>
    <n v="3288"/>
  </r>
  <r>
    <x v="12223"/>
    <x v="0"/>
    <x v="0"/>
    <n v="1819.77"/>
    <n v="0.15"/>
    <n v="4"/>
    <d v="2024-04-10T00:00:00"/>
    <d v="2024-04-11T00:00:00"/>
    <x v="0"/>
    <x v="1"/>
    <n v="205.28"/>
    <x v="3"/>
    <x v="1"/>
    <x v="3"/>
    <n v="1614.49"/>
    <n v="7279.08"/>
  </r>
  <r>
    <x v="12224"/>
    <x v="1"/>
    <x v="4"/>
    <n v="3216.14"/>
    <n v="7.0000000000000007E-2"/>
    <n v="6"/>
    <d v="2024-06-09T00:00:00"/>
    <d v="2024-06-12T00:00:00"/>
    <x v="2"/>
    <x v="1"/>
    <n v="927.74"/>
    <x v="1"/>
    <x v="1"/>
    <x v="9"/>
    <n v="2288.3999999999996"/>
    <n v="19296.84"/>
  </r>
  <r>
    <x v="12225"/>
    <x v="1"/>
    <x v="4"/>
    <n v="3473.29"/>
    <n v="0.38"/>
    <n v="8"/>
    <d v="2023-08-14T00:00:00"/>
    <d v="2023-08-21T00:00:00"/>
    <x v="0"/>
    <x v="1"/>
    <n v="876.94"/>
    <x v="5"/>
    <x v="0"/>
    <x v="1"/>
    <n v="2596.35"/>
    <n v="27786.32"/>
  </r>
  <r>
    <x v="12226"/>
    <x v="3"/>
    <x v="1"/>
    <n v="2045.53"/>
    <n v="0.1"/>
    <n v="9"/>
    <d v="2023-02-01T00:00:00"/>
    <d v="2023-02-07T00:00:00"/>
    <x v="1"/>
    <x v="2"/>
    <n v="342.75"/>
    <x v="2"/>
    <x v="0"/>
    <x v="8"/>
    <n v="1702.78"/>
    <n v="18409.77"/>
  </r>
  <r>
    <x v="12227"/>
    <x v="3"/>
    <x v="1"/>
    <n v="609.55999999999995"/>
    <n v="0.06"/>
    <n v="4"/>
    <d v="2024-12-12T00:00:00"/>
    <d v="2024-12-14T00:00:00"/>
    <x v="2"/>
    <x v="0"/>
    <n v="55.82"/>
    <x v="5"/>
    <x v="1"/>
    <x v="10"/>
    <n v="553.7399999999999"/>
    <n v="2438.2399999999998"/>
  </r>
  <r>
    <x v="12228"/>
    <x v="3"/>
    <x v="4"/>
    <n v="3072.63"/>
    <n v="0.18"/>
    <n v="6"/>
    <d v="2023-06-19T00:00:00"/>
    <d v="2023-06-25T00:00:00"/>
    <x v="0"/>
    <x v="2"/>
    <n v="838.26"/>
    <x v="4"/>
    <x v="0"/>
    <x v="9"/>
    <n v="2234.37"/>
    <n v="18435.78"/>
  </r>
  <r>
    <x v="12229"/>
    <x v="2"/>
    <x v="1"/>
    <n v="4030.49"/>
    <n v="0.42"/>
    <n v="2"/>
    <d v="2024-09-25T00:00:00"/>
    <d v="2024-09-26T00:00:00"/>
    <x v="1"/>
    <x v="0"/>
    <n v="357.17"/>
    <x v="0"/>
    <x v="1"/>
    <x v="7"/>
    <n v="3673.3199999999997"/>
    <n v="8060.98"/>
  </r>
  <r>
    <x v="12230"/>
    <x v="3"/>
    <x v="4"/>
    <n v="4988.12"/>
    <n v="0.04"/>
    <n v="2"/>
    <d v="2024-12-04T00:00:00"/>
    <d v="2024-12-10T00:00:00"/>
    <x v="0"/>
    <x v="2"/>
    <n v="1101.93"/>
    <x v="1"/>
    <x v="1"/>
    <x v="10"/>
    <n v="3886.1899999999996"/>
    <n v="9976.24"/>
  </r>
  <r>
    <x v="12231"/>
    <x v="2"/>
    <x v="2"/>
    <n v="1192.99"/>
    <n v="0.1"/>
    <n v="6"/>
    <d v="2023-01-04T00:00:00"/>
    <d v="2023-01-10T00:00:00"/>
    <x v="0"/>
    <x v="0"/>
    <n v="246.15"/>
    <x v="3"/>
    <x v="0"/>
    <x v="6"/>
    <n v="946.84"/>
    <n v="7157.9400000000005"/>
  </r>
  <r>
    <x v="12232"/>
    <x v="1"/>
    <x v="0"/>
    <n v="3531.91"/>
    <n v="0.24"/>
    <n v="9"/>
    <d v="2023-08-15T00:00:00"/>
    <d v="2023-08-22T00:00:00"/>
    <x v="2"/>
    <x v="0"/>
    <n v="954.89"/>
    <x v="5"/>
    <x v="0"/>
    <x v="1"/>
    <n v="2577.02"/>
    <n v="31787.19"/>
  </r>
  <r>
    <x v="12233"/>
    <x v="0"/>
    <x v="1"/>
    <n v="237.41"/>
    <n v="0.14000000000000001"/>
    <n v="3"/>
    <d v="2023-05-04T00:00:00"/>
    <d v="2023-05-05T00:00:00"/>
    <x v="1"/>
    <x v="0"/>
    <n v="30.75"/>
    <x v="0"/>
    <x v="0"/>
    <x v="5"/>
    <n v="206.66"/>
    <n v="712.23"/>
  </r>
  <r>
    <x v="12234"/>
    <x v="1"/>
    <x v="4"/>
    <n v="4852.1400000000003"/>
    <n v="0.36"/>
    <n v="4"/>
    <d v="2023-08-08T00:00:00"/>
    <d v="2023-08-11T00:00:00"/>
    <x v="2"/>
    <x v="1"/>
    <n v="543.08000000000004"/>
    <x v="1"/>
    <x v="0"/>
    <x v="1"/>
    <n v="4309.0600000000004"/>
    <n v="19408.560000000001"/>
  </r>
  <r>
    <x v="12235"/>
    <x v="1"/>
    <x v="1"/>
    <n v="161.57"/>
    <n v="0.34"/>
    <n v="9"/>
    <d v="2024-12-03T00:00:00"/>
    <d v="2024-12-07T00:00:00"/>
    <x v="1"/>
    <x v="1"/>
    <n v="25.22"/>
    <x v="5"/>
    <x v="1"/>
    <x v="10"/>
    <n v="136.35"/>
    <n v="1454.1299999999999"/>
  </r>
  <r>
    <x v="12236"/>
    <x v="1"/>
    <x v="0"/>
    <n v="1858.1"/>
    <n v="0.42"/>
    <n v="9"/>
    <d v="2023-08-23T00:00:00"/>
    <d v="2023-08-28T00:00:00"/>
    <x v="2"/>
    <x v="0"/>
    <n v="502.71"/>
    <x v="2"/>
    <x v="0"/>
    <x v="1"/>
    <n v="1355.3899999999999"/>
    <n v="16722.899999999998"/>
  </r>
  <r>
    <x v="12237"/>
    <x v="3"/>
    <x v="2"/>
    <n v="474.37"/>
    <n v="0.1"/>
    <n v="5"/>
    <d v="2024-05-04T00:00:00"/>
    <d v="2024-05-08T00:00:00"/>
    <x v="1"/>
    <x v="0"/>
    <n v="39.86"/>
    <x v="1"/>
    <x v="1"/>
    <x v="5"/>
    <n v="434.51"/>
    <n v="2371.85"/>
  </r>
  <r>
    <x v="12238"/>
    <x v="3"/>
    <x v="3"/>
    <n v="3142.74"/>
    <n v="0.32"/>
    <n v="9"/>
    <d v="2023-07-13T00:00:00"/>
    <d v="2023-07-18T00:00:00"/>
    <x v="0"/>
    <x v="0"/>
    <n v="901.4"/>
    <x v="5"/>
    <x v="0"/>
    <x v="4"/>
    <n v="2241.3399999999997"/>
    <n v="28284.659999999996"/>
  </r>
  <r>
    <x v="12239"/>
    <x v="3"/>
    <x v="3"/>
    <n v="1763.55"/>
    <n v="0.39"/>
    <n v="5"/>
    <d v="2024-07-10T00:00:00"/>
    <d v="2024-07-16T00:00:00"/>
    <x v="1"/>
    <x v="1"/>
    <n v="379.83"/>
    <x v="5"/>
    <x v="1"/>
    <x v="4"/>
    <n v="1383.72"/>
    <n v="8817.75"/>
  </r>
  <r>
    <x v="12240"/>
    <x v="0"/>
    <x v="1"/>
    <n v="3691.43"/>
    <n v="0.03"/>
    <n v="5"/>
    <d v="2023-11-02T00:00:00"/>
    <d v="2023-11-09T00:00:00"/>
    <x v="0"/>
    <x v="0"/>
    <n v="253.75"/>
    <x v="0"/>
    <x v="0"/>
    <x v="11"/>
    <n v="3437.68"/>
    <n v="18457.149999999998"/>
  </r>
  <r>
    <x v="12241"/>
    <x v="3"/>
    <x v="4"/>
    <n v="2483.25"/>
    <n v="0.02"/>
    <n v="7"/>
    <d v="2023-03-29T00:00:00"/>
    <d v="2023-03-31T00:00:00"/>
    <x v="0"/>
    <x v="2"/>
    <n v="499.65"/>
    <x v="2"/>
    <x v="0"/>
    <x v="0"/>
    <n v="1983.6"/>
    <n v="17382.75"/>
  </r>
  <r>
    <x v="12242"/>
    <x v="2"/>
    <x v="0"/>
    <n v="2155.08"/>
    <n v="0.28000000000000003"/>
    <n v="6"/>
    <d v="2023-05-11T00:00:00"/>
    <d v="2023-05-16T00:00:00"/>
    <x v="2"/>
    <x v="0"/>
    <n v="393.5"/>
    <x v="4"/>
    <x v="0"/>
    <x v="5"/>
    <n v="1761.58"/>
    <n v="12930.48"/>
  </r>
  <r>
    <x v="12243"/>
    <x v="1"/>
    <x v="2"/>
    <n v="1807.73"/>
    <n v="0.28999999999999998"/>
    <n v="7"/>
    <d v="2023-01-23T00:00:00"/>
    <d v="2023-01-27T00:00:00"/>
    <x v="1"/>
    <x v="1"/>
    <n v="374.8"/>
    <x v="4"/>
    <x v="0"/>
    <x v="6"/>
    <n v="1432.93"/>
    <n v="12654.11"/>
  </r>
  <r>
    <x v="12244"/>
    <x v="0"/>
    <x v="2"/>
    <n v="522.03"/>
    <n v="0.2"/>
    <n v="2"/>
    <d v="2024-01-30T00:00:00"/>
    <d v="2024-02-04T00:00:00"/>
    <x v="2"/>
    <x v="1"/>
    <n v="90.64"/>
    <x v="5"/>
    <x v="1"/>
    <x v="6"/>
    <n v="431.39"/>
    <n v="1044.06"/>
  </r>
  <r>
    <x v="12245"/>
    <x v="0"/>
    <x v="2"/>
    <n v="1103.6400000000001"/>
    <n v="0.02"/>
    <n v="9"/>
    <d v="2024-03-15T00:00:00"/>
    <d v="2024-03-20T00:00:00"/>
    <x v="1"/>
    <x v="2"/>
    <n v="275.27"/>
    <x v="1"/>
    <x v="1"/>
    <x v="0"/>
    <n v="828.37000000000012"/>
    <n v="9932.76"/>
  </r>
  <r>
    <x v="12246"/>
    <x v="0"/>
    <x v="3"/>
    <n v="3231.6"/>
    <n v="0.2"/>
    <n v="6"/>
    <d v="2023-09-19T00:00:00"/>
    <d v="2023-09-21T00:00:00"/>
    <x v="1"/>
    <x v="2"/>
    <n v="838.83"/>
    <x v="1"/>
    <x v="0"/>
    <x v="7"/>
    <n v="2392.77"/>
    <n v="19389.599999999999"/>
  </r>
  <r>
    <x v="12247"/>
    <x v="0"/>
    <x v="0"/>
    <n v="2534.08"/>
    <n v="0.32"/>
    <n v="9"/>
    <d v="2023-11-22T00:00:00"/>
    <d v="2023-11-27T00:00:00"/>
    <x v="2"/>
    <x v="2"/>
    <n v="480.48"/>
    <x v="1"/>
    <x v="0"/>
    <x v="11"/>
    <n v="2053.6"/>
    <n v="22806.720000000001"/>
  </r>
  <r>
    <x v="12248"/>
    <x v="0"/>
    <x v="3"/>
    <n v="443.44"/>
    <n v="0.35"/>
    <n v="1"/>
    <d v="2024-11-10T00:00:00"/>
    <d v="2024-11-13T00:00:00"/>
    <x v="1"/>
    <x v="1"/>
    <n v="32.520000000000003"/>
    <x v="0"/>
    <x v="1"/>
    <x v="11"/>
    <n v="410.92"/>
    <n v="443.44"/>
  </r>
  <r>
    <x v="12249"/>
    <x v="2"/>
    <x v="1"/>
    <n v="2765.36"/>
    <n v="0.25"/>
    <n v="2"/>
    <d v="2023-02-04T00:00:00"/>
    <d v="2023-02-11T00:00:00"/>
    <x v="2"/>
    <x v="0"/>
    <n v="485.07"/>
    <x v="1"/>
    <x v="0"/>
    <x v="8"/>
    <n v="2280.29"/>
    <n v="5530.72"/>
  </r>
  <r>
    <x v="12250"/>
    <x v="1"/>
    <x v="2"/>
    <n v="365.3"/>
    <n v="0.26"/>
    <n v="7"/>
    <d v="2024-02-01T00:00:00"/>
    <d v="2024-02-07T00:00:00"/>
    <x v="0"/>
    <x v="0"/>
    <n v="26.94"/>
    <x v="0"/>
    <x v="1"/>
    <x v="8"/>
    <n v="338.36"/>
    <n v="2557.1"/>
  </r>
  <r>
    <x v="12251"/>
    <x v="0"/>
    <x v="0"/>
    <n v="2607.46"/>
    <n v="0.34"/>
    <n v="2"/>
    <d v="2024-06-20T00:00:00"/>
    <d v="2024-06-22T00:00:00"/>
    <x v="0"/>
    <x v="2"/>
    <n v="145.08000000000001"/>
    <x v="0"/>
    <x v="1"/>
    <x v="9"/>
    <n v="2462.38"/>
    <n v="5214.92"/>
  </r>
  <r>
    <x v="12252"/>
    <x v="1"/>
    <x v="2"/>
    <n v="4828.3100000000004"/>
    <n v="0.22"/>
    <n v="6"/>
    <d v="2024-12-26T00:00:00"/>
    <d v="2025-01-02T00:00:00"/>
    <x v="1"/>
    <x v="2"/>
    <n v="761.38"/>
    <x v="5"/>
    <x v="1"/>
    <x v="10"/>
    <n v="4066.9300000000003"/>
    <n v="28969.86"/>
  </r>
  <r>
    <x v="12253"/>
    <x v="3"/>
    <x v="3"/>
    <n v="1605.99"/>
    <n v="0.13"/>
    <n v="2"/>
    <d v="2024-08-15T00:00:00"/>
    <d v="2024-08-17T00:00:00"/>
    <x v="2"/>
    <x v="1"/>
    <n v="469.69"/>
    <x v="2"/>
    <x v="1"/>
    <x v="1"/>
    <n v="1136.3"/>
    <n v="3211.98"/>
  </r>
  <r>
    <x v="12254"/>
    <x v="0"/>
    <x v="3"/>
    <n v="3645.17"/>
    <n v="0.11"/>
    <n v="5"/>
    <d v="2023-11-19T00:00:00"/>
    <d v="2023-11-22T00:00:00"/>
    <x v="1"/>
    <x v="2"/>
    <n v="337.68"/>
    <x v="2"/>
    <x v="0"/>
    <x v="11"/>
    <n v="3307.4900000000002"/>
    <n v="18225.849999999999"/>
  </r>
  <r>
    <x v="12255"/>
    <x v="0"/>
    <x v="3"/>
    <n v="3753.2"/>
    <n v="0.38"/>
    <n v="6"/>
    <d v="2024-08-02T00:00:00"/>
    <d v="2024-08-09T00:00:00"/>
    <x v="0"/>
    <x v="2"/>
    <n v="941.9"/>
    <x v="1"/>
    <x v="1"/>
    <x v="1"/>
    <n v="2811.2999999999997"/>
    <n v="22519.199999999997"/>
  </r>
  <r>
    <x v="12256"/>
    <x v="1"/>
    <x v="2"/>
    <n v="2083.81"/>
    <n v="0.24"/>
    <n v="7"/>
    <d v="2024-11-13T00:00:00"/>
    <d v="2024-11-15T00:00:00"/>
    <x v="1"/>
    <x v="1"/>
    <n v="109.4"/>
    <x v="5"/>
    <x v="1"/>
    <x v="11"/>
    <n v="1974.4099999999999"/>
    <n v="14586.67"/>
  </r>
  <r>
    <x v="12257"/>
    <x v="0"/>
    <x v="0"/>
    <n v="3007.13"/>
    <n v="0.31"/>
    <n v="1"/>
    <d v="2024-05-28T00:00:00"/>
    <d v="2024-05-30T00:00:00"/>
    <x v="0"/>
    <x v="0"/>
    <n v="219.42"/>
    <x v="0"/>
    <x v="1"/>
    <x v="5"/>
    <n v="2787.71"/>
    <n v="3007.13"/>
  </r>
  <r>
    <x v="12258"/>
    <x v="0"/>
    <x v="0"/>
    <n v="2413.0300000000002"/>
    <n v="0.24"/>
    <n v="2"/>
    <d v="2023-02-14T00:00:00"/>
    <d v="2023-02-18T00:00:00"/>
    <x v="0"/>
    <x v="0"/>
    <n v="626.38"/>
    <x v="4"/>
    <x v="0"/>
    <x v="8"/>
    <n v="1786.65"/>
    <n v="4826.0600000000004"/>
  </r>
  <r>
    <x v="12259"/>
    <x v="0"/>
    <x v="1"/>
    <n v="1488.48"/>
    <n v="0.41"/>
    <n v="2"/>
    <d v="2024-11-18T00:00:00"/>
    <d v="2024-11-24T00:00:00"/>
    <x v="0"/>
    <x v="0"/>
    <n v="216.06"/>
    <x v="2"/>
    <x v="1"/>
    <x v="11"/>
    <n v="1272.42"/>
    <n v="2976.96"/>
  </r>
  <r>
    <x v="12260"/>
    <x v="2"/>
    <x v="2"/>
    <n v="3798.24"/>
    <n v="0.25"/>
    <n v="1"/>
    <d v="2023-03-03T00:00:00"/>
    <d v="2023-03-10T00:00:00"/>
    <x v="2"/>
    <x v="2"/>
    <n v="1109.5999999999999"/>
    <x v="1"/>
    <x v="0"/>
    <x v="0"/>
    <n v="2688.64"/>
    <n v="3798.24"/>
  </r>
  <r>
    <x v="12261"/>
    <x v="2"/>
    <x v="1"/>
    <n v="3543.85"/>
    <n v="0.49"/>
    <n v="3"/>
    <d v="2024-07-12T00:00:00"/>
    <d v="2024-07-16T00:00:00"/>
    <x v="2"/>
    <x v="1"/>
    <n v="231.93"/>
    <x v="5"/>
    <x v="1"/>
    <x v="4"/>
    <n v="3311.92"/>
    <n v="10631.55"/>
  </r>
  <r>
    <x v="12262"/>
    <x v="0"/>
    <x v="1"/>
    <n v="4512.6899999999996"/>
    <n v="0.12"/>
    <n v="6"/>
    <d v="2024-05-30T00:00:00"/>
    <d v="2024-06-05T00:00:00"/>
    <x v="0"/>
    <x v="2"/>
    <n v="603.54"/>
    <x v="2"/>
    <x v="1"/>
    <x v="5"/>
    <n v="3909.1499999999996"/>
    <n v="27076.14"/>
  </r>
  <r>
    <x v="12263"/>
    <x v="2"/>
    <x v="1"/>
    <n v="3128.82"/>
    <n v="7.0000000000000007E-2"/>
    <n v="9"/>
    <d v="2024-11-30T00:00:00"/>
    <d v="2024-12-06T00:00:00"/>
    <x v="0"/>
    <x v="1"/>
    <n v="612.46"/>
    <x v="0"/>
    <x v="1"/>
    <x v="11"/>
    <n v="2516.36"/>
    <n v="28159.38"/>
  </r>
  <r>
    <x v="12264"/>
    <x v="3"/>
    <x v="1"/>
    <n v="2004.73"/>
    <n v="0.19"/>
    <n v="3"/>
    <d v="2023-02-18T00:00:00"/>
    <d v="2023-02-25T00:00:00"/>
    <x v="0"/>
    <x v="1"/>
    <n v="444.03"/>
    <x v="5"/>
    <x v="0"/>
    <x v="8"/>
    <n v="1560.7"/>
    <n v="6014.1900000000005"/>
  </r>
  <r>
    <x v="12265"/>
    <x v="0"/>
    <x v="3"/>
    <n v="3598.64"/>
    <n v="0.46"/>
    <n v="3"/>
    <d v="2023-03-17T00:00:00"/>
    <d v="2023-03-23T00:00:00"/>
    <x v="0"/>
    <x v="0"/>
    <n v="635.5"/>
    <x v="3"/>
    <x v="0"/>
    <x v="0"/>
    <n v="2963.14"/>
    <n v="10795.92"/>
  </r>
  <r>
    <x v="12266"/>
    <x v="3"/>
    <x v="1"/>
    <n v="3133.28"/>
    <n v="0.43"/>
    <n v="2"/>
    <d v="2024-06-29T00:00:00"/>
    <d v="2024-06-30T00:00:00"/>
    <x v="2"/>
    <x v="0"/>
    <n v="816.98"/>
    <x v="4"/>
    <x v="1"/>
    <x v="9"/>
    <n v="2316.3000000000002"/>
    <n v="6266.56"/>
  </r>
  <r>
    <x v="12267"/>
    <x v="1"/>
    <x v="0"/>
    <n v="3121.41"/>
    <n v="0.12"/>
    <n v="2"/>
    <d v="2023-02-25T00:00:00"/>
    <d v="2023-02-26T00:00:00"/>
    <x v="2"/>
    <x v="1"/>
    <n v="673.39"/>
    <x v="4"/>
    <x v="0"/>
    <x v="8"/>
    <n v="2448.02"/>
    <n v="6242.82"/>
  </r>
  <r>
    <x v="12268"/>
    <x v="3"/>
    <x v="1"/>
    <n v="4264.21"/>
    <n v="0.3"/>
    <n v="7"/>
    <d v="2023-10-25T00:00:00"/>
    <d v="2023-10-27T00:00:00"/>
    <x v="2"/>
    <x v="2"/>
    <n v="1212.52"/>
    <x v="4"/>
    <x v="0"/>
    <x v="2"/>
    <n v="3051.69"/>
    <n v="29849.47"/>
  </r>
  <r>
    <x v="12269"/>
    <x v="1"/>
    <x v="3"/>
    <n v="4561.3"/>
    <n v="0.28999999999999998"/>
    <n v="4"/>
    <d v="2023-07-16T00:00:00"/>
    <d v="2023-07-23T00:00:00"/>
    <x v="2"/>
    <x v="1"/>
    <n v="1118.7"/>
    <x v="5"/>
    <x v="0"/>
    <x v="4"/>
    <n v="3442.6000000000004"/>
    <n v="18245.2"/>
  </r>
  <r>
    <x v="12270"/>
    <x v="0"/>
    <x v="4"/>
    <n v="983.18"/>
    <n v="0.15"/>
    <n v="6"/>
    <d v="2023-10-16T00:00:00"/>
    <d v="2023-10-23T00:00:00"/>
    <x v="1"/>
    <x v="1"/>
    <n v="286.56"/>
    <x v="3"/>
    <x v="0"/>
    <x v="2"/>
    <n v="696.61999999999989"/>
    <n v="5899.08"/>
  </r>
  <r>
    <x v="12271"/>
    <x v="1"/>
    <x v="4"/>
    <n v="1638.85"/>
    <n v="0.12"/>
    <n v="8"/>
    <d v="2023-08-14T00:00:00"/>
    <d v="2023-08-16T00:00:00"/>
    <x v="1"/>
    <x v="0"/>
    <n v="383.89"/>
    <x v="3"/>
    <x v="0"/>
    <x v="1"/>
    <n v="1254.96"/>
    <n v="13110.8"/>
  </r>
  <r>
    <x v="12272"/>
    <x v="1"/>
    <x v="4"/>
    <n v="3286.5"/>
    <n v="0.2"/>
    <n v="5"/>
    <d v="2023-08-12T00:00:00"/>
    <d v="2023-08-18T00:00:00"/>
    <x v="2"/>
    <x v="0"/>
    <n v="361.16"/>
    <x v="0"/>
    <x v="0"/>
    <x v="1"/>
    <n v="2925.34"/>
    <n v="16432.5"/>
  </r>
  <r>
    <x v="12273"/>
    <x v="3"/>
    <x v="2"/>
    <n v="2830.38"/>
    <n v="0.39"/>
    <n v="3"/>
    <d v="2024-08-01T00:00:00"/>
    <d v="2024-08-08T00:00:00"/>
    <x v="1"/>
    <x v="2"/>
    <n v="508.34"/>
    <x v="3"/>
    <x v="1"/>
    <x v="1"/>
    <n v="2322.04"/>
    <n v="8491.14"/>
  </r>
  <r>
    <x v="12274"/>
    <x v="3"/>
    <x v="0"/>
    <n v="3296.4"/>
    <n v="0.1"/>
    <n v="2"/>
    <d v="2023-12-26T00:00:00"/>
    <d v="2023-12-29T00:00:00"/>
    <x v="0"/>
    <x v="0"/>
    <n v="450.73"/>
    <x v="3"/>
    <x v="0"/>
    <x v="10"/>
    <n v="2845.67"/>
    <n v="6592.8"/>
  </r>
  <r>
    <x v="12275"/>
    <x v="3"/>
    <x v="3"/>
    <n v="2221.77"/>
    <n v="0.22"/>
    <n v="6"/>
    <d v="2024-07-07T00:00:00"/>
    <d v="2024-07-14T00:00:00"/>
    <x v="1"/>
    <x v="1"/>
    <n v="368.86"/>
    <x v="3"/>
    <x v="1"/>
    <x v="4"/>
    <n v="1852.9099999999999"/>
    <n v="13330.619999999999"/>
  </r>
  <r>
    <x v="12276"/>
    <x v="0"/>
    <x v="4"/>
    <n v="2120.9499999999998"/>
    <n v="0.24"/>
    <n v="8"/>
    <d v="2023-02-13T00:00:00"/>
    <d v="2023-02-19T00:00:00"/>
    <x v="2"/>
    <x v="2"/>
    <n v="363.58"/>
    <x v="0"/>
    <x v="0"/>
    <x v="8"/>
    <n v="1757.37"/>
    <n v="16967.599999999999"/>
  </r>
  <r>
    <x v="12277"/>
    <x v="0"/>
    <x v="3"/>
    <n v="676.5"/>
    <n v="0.47"/>
    <n v="4"/>
    <d v="2024-09-03T00:00:00"/>
    <d v="2024-09-06T00:00:00"/>
    <x v="2"/>
    <x v="2"/>
    <n v="194.66"/>
    <x v="5"/>
    <x v="1"/>
    <x v="7"/>
    <n v="481.84000000000003"/>
    <n v="2706"/>
  </r>
  <r>
    <x v="12278"/>
    <x v="3"/>
    <x v="3"/>
    <n v="3155.88"/>
    <n v="0.15"/>
    <n v="2"/>
    <d v="2024-03-16T00:00:00"/>
    <d v="2024-03-18T00:00:00"/>
    <x v="0"/>
    <x v="2"/>
    <n v="742.17"/>
    <x v="1"/>
    <x v="1"/>
    <x v="0"/>
    <n v="2413.71"/>
    <n v="6311.76"/>
  </r>
  <r>
    <x v="12279"/>
    <x v="0"/>
    <x v="2"/>
    <n v="961.35"/>
    <n v="0.01"/>
    <n v="3"/>
    <d v="2023-02-05T00:00:00"/>
    <d v="2023-02-10T00:00:00"/>
    <x v="2"/>
    <x v="2"/>
    <n v="231.47"/>
    <x v="5"/>
    <x v="0"/>
    <x v="8"/>
    <n v="729.88"/>
    <n v="2884.05"/>
  </r>
  <r>
    <x v="12280"/>
    <x v="0"/>
    <x v="4"/>
    <n v="3388.01"/>
    <n v="0.35"/>
    <n v="3"/>
    <d v="2024-02-29T00:00:00"/>
    <d v="2024-03-04T00:00:00"/>
    <x v="2"/>
    <x v="0"/>
    <n v="934.55"/>
    <x v="5"/>
    <x v="1"/>
    <x v="8"/>
    <n v="2453.46"/>
    <n v="10164.030000000001"/>
  </r>
  <r>
    <x v="12281"/>
    <x v="1"/>
    <x v="1"/>
    <n v="4838.6499999999996"/>
    <n v="0.38"/>
    <n v="9"/>
    <d v="2024-09-26T00:00:00"/>
    <d v="2024-10-01T00:00:00"/>
    <x v="2"/>
    <x v="0"/>
    <n v="252.47"/>
    <x v="2"/>
    <x v="1"/>
    <x v="7"/>
    <n v="4586.1799999999994"/>
    <n v="43547.85"/>
  </r>
  <r>
    <x v="12282"/>
    <x v="1"/>
    <x v="3"/>
    <n v="1356.42"/>
    <n v="0.35"/>
    <n v="4"/>
    <d v="2024-11-26T00:00:00"/>
    <d v="2024-12-02T00:00:00"/>
    <x v="2"/>
    <x v="2"/>
    <n v="318.52999999999997"/>
    <x v="0"/>
    <x v="1"/>
    <x v="11"/>
    <n v="1037.8900000000001"/>
    <n v="5425.68"/>
  </r>
  <r>
    <x v="12283"/>
    <x v="3"/>
    <x v="4"/>
    <n v="796.55"/>
    <n v="0.35"/>
    <n v="6"/>
    <d v="2024-01-07T00:00:00"/>
    <d v="2024-01-13T00:00:00"/>
    <x v="2"/>
    <x v="0"/>
    <n v="188.05"/>
    <x v="5"/>
    <x v="1"/>
    <x v="6"/>
    <n v="608.5"/>
    <n v="4779.2999999999993"/>
  </r>
  <r>
    <x v="12284"/>
    <x v="0"/>
    <x v="3"/>
    <n v="218.46"/>
    <n v="0.24"/>
    <n v="9"/>
    <d v="2024-05-29T00:00:00"/>
    <d v="2024-06-02T00:00:00"/>
    <x v="2"/>
    <x v="0"/>
    <n v="37.57"/>
    <x v="1"/>
    <x v="1"/>
    <x v="5"/>
    <n v="180.89000000000001"/>
    <n v="1966.14"/>
  </r>
  <r>
    <x v="12285"/>
    <x v="1"/>
    <x v="2"/>
    <n v="1956.25"/>
    <n v="0.01"/>
    <n v="8"/>
    <d v="2024-01-05T00:00:00"/>
    <d v="2024-01-11T00:00:00"/>
    <x v="1"/>
    <x v="0"/>
    <n v="246.36"/>
    <x v="5"/>
    <x v="1"/>
    <x v="6"/>
    <n v="1709.8899999999999"/>
    <n v="15650"/>
  </r>
  <r>
    <x v="12286"/>
    <x v="2"/>
    <x v="2"/>
    <n v="1151.5899999999999"/>
    <n v="0.36"/>
    <n v="9"/>
    <d v="2024-07-21T00:00:00"/>
    <d v="2024-07-23T00:00:00"/>
    <x v="2"/>
    <x v="1"/>
    <n v="72.27"/>
    <x v="5"/>
    <x v="1"/>
    <x v="4"/>
    <n v="1079.32"/>
    <n v="10364.31"/>
  </r>
  <r>
    <x v="12287"/>
    <x v="0"/>
    <x v="1"/>
    <n v="2510.11"/>
    <n v="0.47"/>
    <n v="6"/>
    <d v="2024-03-15T00:00:00"/>
    <d v="2024-03-22T00:00:00"/>
    <x v="0"/>
    <x v="1"/>
    <n v="733.35"/>
    <x v="3"/>
    <x v="1"/>
    <x v="0"/>
    <n v="1776.7600000000002"/>
    <n v="15060.66"/>
  </r>
  <r>
    <x v="12288"/>
    <x v="2"/>
    <x v="2"/>
    <n v="2669.1"/>
    <n v="0.08"/>
    <n v="2"/>
    <d v="2024-11-10T00:00:00"/>
    <d v="2024-11-14T00:00:00"/>
    <x v="1"/>
    <x v="2"/>
    <n v="462.37"/>
    <x v="4"/>
    <x v="1"/>
    <x v="11"/>
    <n v="2206.73"/>
    <n v="5338.2"/>
  </r>
  <r>
    <x v="12289"/>
    <x v="3"/>
    <x v="4"/>
    <n v="1811.71"/>
    <n v="0.03"/>
    <n v="5"/>
    <d v="2023-10-22T00:00:00"/>
    <d v="2023-10-23T00:00:00"/>
    <x v="2"/>
    <x v="0"/>
    <n v="143.52000000000001"/>
    <x v="4"/>
    <x v="0"/>
    <x v="2"/>
    <n v="1668.19"/>
    <n v="9058.5499999999993"/>
  </r>
  <r>
    <x v="12290"/>
    <x v="0"/>
    <x v="2"/>
    <n v="3774.54"/>
    <n v="0.13"/>
    <n v="3"/>
    <d v="2024-09-11T00:00:00"/>
    <d v="2024-09-17T00:00:00"/>
    <x v="1"/>
    <x v="2"/>
    <n v="819.16"/>
    <x v="4"/>
    <x v="1"/>
    <x v="7"/>
    <n v="2955.38"/>
    <n v="11323.619999999999"/>
  </r>
  <r>
    <x v="12291"/>
    <x v="3"/>
    <x v="1"/>
    <n v="4533.55"/>
    <n v="0.42"/>
    <n v="3"/>
    <d v="2023-03-08T00:00:00"/>
    <d v="2023-03-10T00:00:00"/>
    <x v="2"/>
    <x v="2"/>
    <n v="1112.23"/>
    <x v="5"/>
    <x v="0"/>
    <x v="0"/>
    <n v="3421.32"/>
    <n v="13600.650000000001"/>
  </r>
  <r>
    <x v="12292"/>
    <x v="3"/>
    <x v="0"/>
    <n v="1136.46"/>
    <n v="0.05"/>
    <n v="1"/>
    <d v="2024-08-28T00:00:00"/>
    <d v="2024-08-30T00:00:00"/>
    <x v="2"/>
    <x v="1"/>
    <n v="318.33"/>
    <x v="3"/>
    <x v="1"/>
    <x v="1"/>
    <n v="818.13000000000011"/>
    <n v="1136.46"/>
  </r>
  <r>
    <x v="12293"/>
    <x v="3"/>
    <x v="3"/>
    <n v="4197.8599999999997"/>
    <n v="0.36"/>
    <n v="4"/>
    <d v="2023-11-17T00:00:00"/>
    <d v="2023-11-19T00:00:00"/>
    <x v="1"/>
    <x v="0"/>
    <n v="720.67"/>
    <x v="0"/>
    <x v="0"/>
    <x v="11"/>
    <n v="3477.1899999999996"/>
    <n v="16791.439999999999"/>
  </r>
  <r>
    <x v="12294"/>
    <x v="3"/>
    <x v="3"/>
    <n v="742.82"/>
    <n v="0.03"/>
    <n v="7"/>
    <d v="2024-05-29T00:00:00"/>
    <d v="2024-06-04T00:00:00"/>
    <x v="1"/>
    <x v="0"/>
    <n v="187.41"/>
    <x v="0"/>
    <x v="1"/>
    <x v="5"/>
    <n v="555.41000000000008"/>
    <n v="5199.7400000000007"/>
  </r>
  <r>
    <x v="12295"/>
    <x v="3"/>
    <x v="4"/>
    <n v="1220.6400000000001"/>
    <n v="0.02"/>
    <n v="3"/>
    <d v="2024-01-18T00:00:00"/>
    <d v="2024-01-21T00:00:00"/>
    <x v="0"/>
    <x v="1"/>
    <n v="322.18"/>
    <x v="4"/>
    <x v="1"/>
    <x v="6"/>
    <n v="898.46"/>
    <n v="3661.92"/>
  </r>
  <r>
    <x v="12296"/>
    <x v="0"/>
    <x v="1"/>
    <n v="2850.94"/>
    <n v="0.45"/>
    <n v="7"/>
    <d v="2023-05-11T00:00:00"/>
    <d v="2023-05-17T00:00:00"/>
    <x v="1"/>
    <x v="1"/>
    <n v="294.63"/>
    <x v="5"/>
    <x v="0"/>
    <x v="5"/>
    <n v="2556.31"/>
    <n v="19956.580000000002"/>
  </r>
  <r>
    <x v="12297"/>
    <x v="2"/>
    <x v="1"/>
    <n v="1602.25"/>
    <n v="0.39"/>
    <n v="6"/>
    <d v="2023-02-06T00:00:00"/>
    <d v="2023-02-08T00:00:00"/>
    <x v="2"/>
    <x v="2"/>
    <n v="248.33"/>
    <x v="1"/>
    <x v="0"/>
    <x v="8"/>
    <n v="1353.92"/>
    <n v="9613.5"/>
  </r>
  <r>
    <x v="12298"/>
    <x v="0"/>
    <x v="1"/>
    <n v="304.38"/>
    <n v="0.3"/>
    <n v="1"/>
    <d v="2024-02-08T00:00:00"/>
    <d v="2024-02-10T00:00:00"/>
    <x v="2"/>
    <x v="0"/>
    <n v="61.18"/>
    <x v="0"/>
    <x v="1"/>
    <x v="8"/>
    <n v="243.2"/>
    <n v="304.38"/>
  </r>
  <r>
    <x v="12299"/>
    <x v="0"/>
    <x v="3"/>
    <n v="1544.87"/>
    <n v="0.09"/>
    <n v="5"/>
    <d v="2024-01-30T00:00:00"/>
    <d v="2024-02-05T00:00:00"/>
    <x v="0"/>
    <x v="0"/>
    <n v="285.02999999999997"/>
    <x v="2"/>
    <x v="1"/>
    <x v="6"/>
    <n v="1259.8399999999999"/>
    <n v="7724.3499999999995"/>
  </r>
  <r>
    <x v="12300"/>
    <x v="0"/>
    <x v="2"/>
    <n v="4533.8599999999997"/>
    <n v="0.14000000000000001"/>
    <n v="6"/>
    <d v="2024-12-31T00:00:00"/>
    <d v="2025-01-02T00:00:00"/>
    <x v="1"/>
    <x v="0"/>
    <n v="1354.27"/>
    <x v="1"/>
    <x v="1"/>
    <x v="10"/>
    <n v="3179.5899999999997"/>
    <n v="27203.159999999996"/>
  </r>
  <r>
    <x v="12301"/>
    <x v="1"/>
    <x v="3"/>
    <n v="953.69"/>
    <n v="0.02"/>
    <n v="9"/>
    <d v="2024-10-25T00:00:00"/>
    <d v="2024-10-31T00:00:00"/>
    <x v="1"/>
    <x v="0"/>
    <n v="136.56"/>
    <x v="0"/>
    <x v="1"/>
    <x v="2"/>
    <n v="817.13000000000011"/>
    <n v="8583.2100000000009"/>
  </r>
  <r>
    <x v="12302"/>
    <x v="1"/>
    <x v="3"/>
    <n v="3842.38"/>
    <n v="0.32"/>
    <n v="6"/>
    <d v="2023-07-17T00:00:00"/>
    <d v="2023-07-23T00:00:00"/>
    <x v="0"/>
    <x v="1"/>
    <n v="1025.1600000000001"/>
    <x v="1"/>
    <x v="0"/>
    <x v="4"/>
    <n v="2817.2200000000003"/>
    <n v="23054.28"/>
  </r>
  <r>
    <x v="12303"/>
    <x v="0"/>
    <x v="3"/>
    <n v="3639.18"/>
    <n v="0.34"/>
    <n v="8"/>
    <d v="2023-03-06T00:00:00"/>
    <d v="2023-03-11T00:00:00"/>
    <x v="1"/>
    <x v="0"/>
    <n v="358.93"/>
    <x v="5"/>
    <x v="0"/>
    <x v="0"/>
    <n v="3280.25"/>
    <n v="29113.439999999999"/>
  </r>
  <r>
    <x v="12304"/>
    <x v="2"/>
    <x v="2"/>
    <n v="620.5"/>
    <n v="0.16"/>
    <n v="2"/>
    <d v="2023-05-01T00:00:00"/>
    <d v="2023-05-05T00:00:00"/>
    <x v="1"/>
    <x v="2"/>
    <n v="171.92"/>
    <x v="0"/>
    <x v="0"/>
    <x v="5"/>
    <n v="448.58000000000004"/>
    <n v="1241"/>
  </r>
  <r>
    <x v="12305"/>
    <x v="0"/>
    <x v="0"/>
    <n v="1714.27"/>
    <n v="0.17"/>
    <n v="1"/>
    <d v="2023-12-05T00:00:00"/>
    <d v="2023-12-06T00:00:00"/>
    <x v="1"/>
    <x v="0"/>
    <n v="91.45"/>
    <x v="5"/>
    <x v="0"/>
    <x v="10"/>
    <n v="1622.82"/>
    <n v="1714.27"/>
  </r>
  <r>
    <x v="12306"/>
    <x v="3"/>
    <x v="4"/>
    <n v="1027.8499999999999"/>
    <n v="0.31"/>
    <n v="1"/>
    <d v="2024-01-07T00:00:00"/>
    <d v="2024-01-09T00:00:00"/>
    <x v="1"/>
    <x v="0"/>
    <n v="238.97"/>
    <x v="3"/>
    <x v="1"/>
    <x v="6"/>
    <n v="788.87999999999988"/>
    <n v="1027.8499999999999"/>
  </r>
  <r>
    <x v="12307"/>
    <x v="1"/>
    <x v="0"/>
    <n v="213.44"/>
    <n v="0.47"/>
    <n v="7"/>
    <d v="2024-09-25T00:00:00"/>
    <d v="2024-09-29T00:00:00"/>
    <x v="2"/>
    <x v="2"/>
    <n v="35.590000000000003"/>
    <x v="0"/>
    <x v="1"/>
    <x v="7"/>
    <n v="177.85"/>
    <n v="1494.08"/>
  </r>
  <r>
    <x v="12308"/>
    <x v="1"/>
    <x v="0"/>
    <n v="947.9"/>
    <n v="0.2"/>
    <n v="8"/>
    <d v="2023-11-26T00:00:00"/>
    <d v="2023-11-27T00:00:00"/>
    <x v="1"/>
    <x v="0"/>
    <n v="49.34"/>
    <x v="0"/>
    <x v="0"/>
    <x v="11"/>
    <n v="898.56"/>
    <n v="7583.2"/>
  </r>
  <r>
    <x v="12309"/>
    <x v="0"/>
    <x v="3"/>
    <n v="1087.73"/>
    <n v="0.25"/>
    <n v="8"/>
    <d v="2023-06-09T00:00:00"/>
    <d v="2023-06-13T00:00:00"/>
    <x v="0"/>
    <x v="1"/>
    <n v="297.60000000000002"/>
    <x v="1"/>
    <x v="0"/>
    <x v="9"/>
    <n v="790.13"/>
    <n v="8701.84"/>
  </r>
  <r>
    <x v="12310"/>
    <x v="0"/>
    <x v="0"/>
    <n v="913.3"/>
    <n v="0.35"/>
    <n v="3"/>
    <d v="2024-12-02T00:00:00"/>
    <d v="2024-12-04T00:00:00"/>
    <x v="0"/>
    <x v="2"/>
    <n v="197.56"/>
    <x v="4"/>
    <x v="1"/>
    <x v="10"/>
    <n v="715.74"/>
    <n v="2739.8999999999996"/>
  </r>
  <r>
    <x v="12311"/>
    <x v="2"/>
    <x v="3"/>
    <n v="546.38"/>
    <n v="0.17"/>
    <n v="5"/>
    <d v="2024-05-10T00:00:00"/>
    <d v="2024-05-14T00:00:00"/>
    <x v="0"/>
    <x v="1"/>
    <n v="126.5"/>
    <x v="1"/>
    <x v="1"/>
    <x v="5"/>
    <n v="419.88"/>
    <n v="2731.9"/>
  </r>
  <r>
    <x v="12312"/>
    <x v="2"/>
    <x v="3"/>
    <n v="2678.9"/>
    <n v="0.43"/>
    <n v="7"/>
    <d v="2024-09-04T00:00:00"/>
    <d v="2024-09-08T00:00:00"/>
    <x v="1"/>
    <x v="0"/>
    <n v="543.79999999999995"/>
    <x v="1"/>
    <x v="1"/>
    <x v="7"/>
    <n v="2135.1000000000004"/>
    <n v="18752.3"/>
  </r>
  <r>
    <x v="12313"/>
    <x v="3"/>
    <x v="4"/>
    <n v="1680.93"/>
    <n v="0.42"/>
    <n v="9"/>
    <d v="2024-07-31T00:00:00"/>
    <d v="2024-08-04T00:00:00"/>
    <x v="2"/>
    <x v="0"/>
    <n v="469.52"/>
    <x v="5"/>
    <x v="1"/>
    <x v="4"/>
    <n v="1211.4100000000001"/>
    <n v="15128.37"/>
  </r>
  <r>
    <x v="12314"/>
    <x v="0"/>
    <x v="1"/>
    <n v="4550.42"/>
    <n v="0.34"/>
    <n v="5"/>
    <d v="2024-02-25T00:00:00"/>
    <d v="2024-02-27T00:00:00"/>
    <x v="0"/>
    <x v="1"/>
    <n v="1156.8800000000001"/>
    <x v="3"/>
    <x v="1"/>
    <x v="8"/>
    <n v="3393.54"/>
    <n v="22752.1"/>
  </r>
  <r>
    <x v="12315"/>
    <x v="0"/>
    <x v="3"/>
    <n v="1017.35"/>
    <n v="0.27"/>
    <n v="4"/>
    <d v="2023-02-15T00:00:00"/>
    <d v="2023-02-18T00:00:00"/>
    <x v="0"/>
    <x v="0"/>
    <n v="126.17"/>
    <x v="3"/>
    <x v="0"/>
    <x v="8"/>
    <n v="891.18000000000006"/>
    <n v="4069.4"/>
  </r>
  <r>
    <x v="12316"/>
    <x v="0"/>
    <x v="0"/>
    <n v="3054.03"/>
    <n v="0.49"/>
    <n v="4"/>
    <d v="2024-12-17T00:00:00"/>
    <d v="2024-12-20T00:00:00"/>
    <x v="2"/>
    <x v="2"/>
    <n v="412.55"/>
    <x v="4"/>
    <x v="1"/>
    <x v="10"/>
    <n v="2641.48"/>
    <n v="12216.12"/>
  </r>
  <r>
    <x v="12317"/>
    <x v="1"/>
    <x v="4"/>
    <n v="4513.04"/>
    <n v="0.35"/>
    <n v="6"/>
    <d v="2024-03-15T00:00:00"/>
    <d v="2024-03-19T00:00:00"/>
    <x v="0"/>
    <x v="1"/>
    <n v="369.23"/>
    <x v="5"/>
    <x v="1"/>
    <x v="0"/>
    <n v="4143.8099999999995"/>
    <n v="27078.239999999998"/>
  </r>
  <r>
    <x v="12318"/>
    <x v="3"/>
    <x v="0"/>
    <n v="331.23"/>
    <n v="0.32"/>
    <n v="9"/>
    <d v="2023-11-02T00:00:00"/>
    <d v="2023-11-08T00:00:00"/>
    <x v="1"/>
    <x v="1"/>
    <n v="20.52"/>
    <x v="4"/>
    <x v="0"/>
    <x v="11"/>
    <n v="310.71000000000004"/>
    <n v="2981.07"/>
  </r>
  <r>
    <x v="12319"/>
    <x v="2"/>
    <x v="1"/>
    <n v="2629.76"/>
    <n v="0.44"/>
    <n v="1"/>
    <d v="2024-01-17T00:00:00"/>
    <d v="2024-01-23T00:00:00"/>
    <x v="0"/>
    <x v="2"/>
    <n v="644.17999999999995"/>
    <x v="4"/>
    <x v="1"/>
    <x v="6"/>
    <n v="1985.5800000000004"/>
    <n v="2629.76"/>
  </r>
  <r>
    <x v="12320"/>
    <x v="1"/>
    <x v="2"/>
    <n v="2308.2800000000002"/>
    <n v="0.28000000000000003"/>
    <n v="1"/>
    <d v="2024-02-05T00:00:00"/>
    <d v="2024-02-12T00:00:00"/>
    <x v="1"/>
    <x v="1"/>
    <n v="305.88"/>
    <x v="5"/>
    <x v="1"/>
    <x v="8"/>
    <n v="2002.4"/>
    <n v="2308.2800000000002"/>
  </r>
  <r>
    <x v="12321"/>
    <x v="1"/>
    <x v="1"/>
    <n v="4651.0200000000004"/>
    <n v="0.12"/>
    <n v="1"/>
    <d v="2024-06-22T00:00:00"/>
    <d v="2024-06-24T00:00:00"/>
    <x v="2"/>
    <x v="1"/>
    <n v="861.19"/>
    <x v="4"/>
    <x v="1"/>
    <x v="9"/>
    <n v="3789.8300000000004"/>
    <n v="4651.0200000000004"/>
  </r>
  <r>
    <x v="12322"/>
    <x v="1"/>
    <x v="4"/>
    <n v="3352.45"/>
    <n v="7.0000000000000007E-2"/>
    <n v="4"/>
    <d v="2023-11-06T00:00:00"/>
    <d v="2023-11-13T00:00:00"/>
    <x v="2"/>
    <x v="1"/>
    <n v="758.84"/>
    <x v="1"/>
    <x v="0"/>
    <x v="11"/>
    <n v="2593.6099999999997"/>
    <n v="13409.8"/>
  </r>
  <r>
    <x v="12323"/>
    <x v="1"/>
    <x v="1"/>
    <n v="1810.89"/>
    <n v="0.24"/>
    <n v="4"/>
    <d v="2024-06-24T00:00:00"/>
    <d v="2024-06-30T00:00:00"/>
    <x v="0"/>
    <x v="0"/>
    <n v="414.96"/>
    <x v="0"/>
    <x v="1"/>
    <x v="9"/>
    <n v="1395.93"/>
    <n v="7243.56"/>
  </r>
  <r>
    <x v="12324"/>
    <x v="3"/>
    <x v="1"/>
    <n v="3586.45"/>
    <n v="0.26"/>
    <n v="8"/>
    <d v="2023-09-26T00:00:00"/>
    <d v="2023-09-30T00:00:00"/>
    <x v="1"/>
    <x v="0"/>
    <n v="955.79"/>
    <x v="5"/>
    <x v="0"/>
    <x v="7"/>
    <n v="2630.66"/>
    <n v="28691.599999999999"/>
  </r>
  <r>
    <x v="12325"/>
    <x v="0"/>
    <x v="4"/>
    <n v="2955"/>
    <n v="0.41"/>
    <n v="5"/>
    <d v="2024-03-08T00:00:00"/>
    <d v="2024-03-11T00:00:00"/>
    <x v="2"/>
    <x v="1"/>
    <n v="747.8"/>
    <x v="2"/>
    <x v="1"/>
    <x v="0"/>
    <n v="2207.1999999999998"/>
    <n v="14775"/>
  </r>
  <r>
    <x v="12326"/>
    <x v="2"/>
    <x v="4"/>
    <n v="1801.13"/>
    <n v="7.0000000000000007E-2"/>
    <n v="4"/>
    <d v="2023-01-25T00:00:00"/>
    <d v="2023-01-30T00:00:00"/>
    <x v="0"/>
    <x v="0"/>
    <n v="401.72"/>
    <x v="5"/>
    <x v="0"/>
    <x v="6"/>
    <n v="1399.41"/>
    <n v="7204.52"/>
  </r>
  <r>
    <x v="12327"/>
    <x v="2"/>
    <x v="0"/>
    <n v="3947.72"/>
    <n v="0.34"/>
    <n v="8"/>
    <d v="2023-12-10T00:00:00"/>
    <d v="2023-12-17T00:00:00"/>
    <x v="0"/>
    <x v="2"/>
    <n v="399.36"/>
    <x v="3"/>
    <x v="0"/>
    <x v="10"/>
    <n v="3548.3599999999997"/>
    <n v="31581.759999999998"/>
  </r>
  <r>
    <x v="12328"/>
    <x v="1"/>
    <x v="3"/>
    <n v="3374.03"/>
    <n v="0.15"/>
    <n v="7"/>
    <d v="2023-04-10T00:00:00"/>
    <d v="2023-04-16T00:00:00"/>
    <x v="0"/>
    <x v="1"/>
    <n v="872.13"/>
    <x v="0"/>
    <x v="0"/>
    <x v="3"/>
    <n v="2501.9"/>
    <n v="23618.210000000003"/>
  </r>
  <r>
    <x v="12329"/>
    <x v="1"/>
    <x v="2"/>
    <n v="126.54"/>
    <n v="0.47"/>
    <n v="6"/>
    <d v="2024-02-11T00:00:00"/>
    <d v="2024-02-16T00:00:00"/>
    <x v="2"/>
    <x v="2"/>
    <n v="9.8000000000000007"/>
    <x v="1"/>
    <x v="1"/>
    <x v="8"/>
    <n v="116.74000000000001"/>
    <n v="759.24"/>
  </r>
  <r>
    <x v="12330"/>
    <x v="3"/>
    <x v="2"/>
    <n v="4339.16"/>
    <n v="0.24"/>
    <n v="2"/>
    <d v="2023-10-09T00:00:00"/>
    <d v="2023-10-15T00:00:00"/>
    <x v="1"/>
    <x v="1"/>
    <n v="468.61"/>
    <x v="1"/>
    <x v="0"/>
    <x v="2"/>
    <n v="3870.5499999999997"/>
    <n v="8678.32"/>
  </r>
  <r>
    <x v="12331"/>
    <x v="1"/>
    <x v="2"/>
    <n v="2045.75"/>
    <n v="0.31"/>
    <n v="5"/>
    <d v="2024-07-13T00:00:00"/>
    <d v="2024-07-17T00:00:00"/>
    <x v="1"/>
    <x v="2"/>
    <n v="273.14"/>
    <x v="0"/>
    <x v="1"/>
    <x v="4"/>
    <n v="1772.6100000000001"/>
    <n v="10228.75"/>
  </r>
  <r>
    <x v="12332"/>
    <x v="2"/>
    <x v="1"/>
    <n v="3262.69"/>
    <n v="0.33"/>
    <n v="2"/>
    <d v="2024-11-06T00:00:00"/>
    <d v="2024-11-09T00:00:00"/>
    <x v="1"/>
    <x v="1"/>
    <n v="624.1"/>
    <x v="2"/>
    <x v="1"/>
    <x v="11"/>
    <n v="2638.59"/>
    <n v="6525.38"/>
  </r>
  <r>
    <x v="12333"/>
    <x v="2"/>
    <x v="4"/>
    <n v="2044.16"/>
    <n v="0.05"/>
    <n v="6"/>
    <d v="2024-01-25T00:00:00"/>
    <d v="2024-01-31T00:00:00"/>
    <x v="0"/>
    <x v="2"/>
    <n v="584.62"/>
    <x v="0"/>
    <x v="1"/>
    <x v="6"/>
    <n v="1459.54"/>
    <n v="12264.960000000001"/>
  </r>
  <r>
    <x v="12334"/>
    <x v="0"/>
    <x v="4"/>
    <n v="4418.67"/>
    <n v="0.43"/>
    <n v="9"/>
    <d v="2024-12-20T00:00:00"/>
    <d v="2024-12-25T00:00:00"/>
    <x v="1"/>
    <x v="0"/>
    <n v="855.21"/>
    <x v="0"/>
    <x v="1"/>
    <x v="10"/>
    <n v="3563.46"/>
    <n v="39768.03"/>
  </r>
  <r>
    <x v="12335"/>
    <x v="0"/>
    <x v="4"/>
    <n v="3289.09"/>
    <n v="0.08"/>
    <n v="9"/>
    <d v="2023-03-15T00:00:00"/>
    <d v="2023-03-20T00:00:00"/>
    <x v="2"/>
    <x v="1"/>
    <n v="702.07"/>
    <x v="0"/>
    <x v="0"/>
    <x v="0"/>
    <n v="2587.02"/>
    <n v="29601.81"/>
  </r>
  <r>
    <x v="12336"/>
    <x v="2"/>
    <x v="3"/>
    <n v="2938.99"/>
    <n v="0.2"/>
    <n v="6"/>
    <d v="2024-02-27T00:00:00"/>
    <d v="2024-03-02T00:00:00"/>
    <x v="0"/>
    <x v="1"/>
    <n v="578.46"/>
    <x v="2"/>
    <x v="1"/>
    <x v="8"/>
    <n v="2360.5299999999997"/>
    <n v="17633.939999999999"/>
  </r>
  <r>
    <x v="12337"/>
    <x v="2"/>
    <x v="4"/>
    <n v="4903.3"/>
    <n v="0.34"/>
    <n v="4"/>
    <d v="2023-02-26T00:00:00"/>
    <d v="2023-03-02T00:00:00"/>
    <x v="2"/>
    <x v="1"/>
    <n v="349.42"/>
    <x v="2"/>
    <x v="0"/>
    <x v="8"/>
    <n v="4553.88"/>
    <n v="19613.2"/>
  </r>
  <r>
    <x v="12338"/>
    <x v="3"/>
    <x v="4"/>
    <n v="1475.14"/>
    <n v="0.03"/>
    <n v="9"/>
    <d v="2023-04-01T00:00:00"/>
    <d v="2023-04-04T00:00:00"/>
    <x v="2"/>
    <x v="0"/>
    <n v="184.83"/>
    <x v="2"/>
    <x v="0"/>
    <x v="3"/>
    <n v="1290.3100000000002"/>
    <n v="13276.26"/>
  </r>
  <r>
    <x v="12339"/>
    <x v="3"/>
    <x v="1"/>
    <n v="419.75"/>
    <n v="0.28999999999999998"/>
    <n v="5"/>
    <d v="2023-07-13T00:00:00"/>
    <d v="2023-07-19T00:00:00"/>
    <x v="2"/>
    <x v="2"/>
    <n v="118.09"/>
    <x v="1"/>
    <x v="0"/>
    <x v="4"/>
    <n v="301.65999999999997"/>
    <n v="2098.75"/>
  </r>
  <r>
    <x v="12340"/>
    <x v="2"/>
    <x v="0"/>
    <n v="2628.45"/>
    <n v="0.2"/>
    <n v="8"/>
    <d v="2024-01-29T00:00:00"/>
    <d v="2024-01-30T00:00:00"/>
    <x v="1"/>
    <x v="1"/>
    <n v="287.14"/>
    <x v="0"/>
    <x v="1"/>
    <x v="6"/>
    <n v="2341.31"/>
    <n v="21027.599999999999"/>
  </r>
  <r>
    <x v="12341"/>
    <x v="1"/>
    <x v="2"/>
    <n v="2177.69"/>
    <n v="0.03"/>
    <n v="9"/>
    <d v="2024-05-10T00:00:00"/>
    <d v="2024-05-16T00:00:00"/>
    <x v="0"/>
    <x v="2"/>
    <n v="333.9"/>
    <x v="5"/>
    <x v="1"/>
    <x v="5"/>
    <n v="1843.79"/>
    <n v="19599.21"/>
  </r>
  <r>
    <x v="12342"/>
    <x v="0"/>
    <x v="1"/>
    <n v="2326.02"/>
    <n v="0.36"/>
    <n v="5"/>
    <d v="2023-07-19T00:00:00"/>
    <d v="2023-07-26T00:00:00"/>
    <x v="0"/>
    <x v="1"/>
    <n v="454.68"/>
    <x v="5"/>
    <x v="0"/>
    <x v="4"/>
    <n v="1871.34"/>
    <n v="11630.1"/>
  </r>
  <r>
    <x v="12343"/>
    <x v="2"/>
    <x v="1"/>
    <n v="3138.51"/>
    <n v="0.25"/>
    <n v="6"/>
    <d v="2023-01-09T00:00:00"/>
    <d v="2023-01-14T00:00:00"/>
    <x v="2"/>
    <x v="2"/>
    <n v="748.74"/>
    <x v="3"/>
    <x v="0"/>
    <x v="6"/>
    <n v="2389.7700000000004"/>
    <n v="18831.060000000001"/>
  </r>
  <r>
    <x v="12344"/>
    <x v="1"/>
    <x v="1"/>
    <n v="3114.1"/>
    <n v="0.15"/>
    <n v="4"/>
    <d v="2023-09-01T00:00:00"/>
    <d v="2023-09-02T00:00:00"/>
    <x v="0"/>
    <x v="1"/>
    <n v="595.59"/>
    <x v="5"/>
    <x v="0"/>
    <x v="7"/>
    <n v="2518.5099999999998"/>
    <n v="12456.4"/>
  </r>
  <r>
    <x v="12345"/>
    <x v="2"/>
    <x v="2"/>
    <n v="2022.1"/>
    <n v="0.04"/>
    <n v="1"/>
    <d v="2024-08-06T00:00:00"/>
    <d v="2024-08-13T00:00:00"/>
    <x v="0"/>
    <x v="0"/>
    <n v="325.68"/>
    <x v="4"/>
    <x v="1"/>
    <x v="1"/>
    <n v="1696.4199999999998"/>
    <n v="2022.1"/>
  </r>
  <r>
    <x v="12346"/>
    <x v="0"/>
    <x v="1"/>
    <n v="4328.1000000000004"/>
    <n v="0.27"/>
    <n v="1"/>
    <d v="2023-02-15T00:00:00"/>
    <d v="2023-02-20T00:00:00"/>
    <x v="1"/>
    <x v="0"/>
    <n v="972.55"/>
    <x v="5"/>
    <x v="0"/>
    <x v="8"/>
    <n v="3355.55"/>
    <n v="4328.1000000000004"/>
  </r>
  <r>
    <x v="12347"/>
    <x v="0"/>
    <x v="0"/>
    <n v="3292.15"/>
    <n v="0.15"/>
    <n v="5"/>
    <d v="2023-08-01T00:00:00"/>
    <d v="2023-08-06T00:00:00"/>
    <x v="0"/>
    <x v="2"/>
    <n v="666.75"/>
    <x v="2"/>
    <x v="0"/>
    <x v="1"/>
    <n v="2625.4"/>
    <n v="16460.75"/>
  </r>
  <r>
    <x v="12348"/>
    <x v="3"/>
    <x v="4"/>
    <n v="4460.57"/>
    <n v="0.47"/>
    <n v="3"/>
    <d v="2023-10-24T00:00:00"/>
    <d v="2023-10-29T00:00:00"/>
    <x v="2"/>
    <x v="2"/>
    <n v="790.9"/>
    <x v="1"/>
    <x v="0"/>
    <x v="2"/>
    <n v="3669.6699999999996"/>
    <n v="13381.71"/>
  </r>
  <r>
    <x v="12349"/>
    <x v="3"/>
    <x v="0"/>
    <n v="4574.45"/>
    <n v="0.3"/>
    <n v="7"/>
    <d v="2024-02-22T00:00:00"/>
    <d v="2024-02-26T00:00:00"/>
    <x v="0"/>
    <x v="2"/>
    <n v="902.58"/>
    <x v="4"/>
    <x v="1"/>
    <x v="8"/>
    <n v="3671.87"/>
    <n v="32021.149999999998"/>
  </r>
  <r>
    <x v="12350"/>
    <x v="3"/>
    <x v="4"/>
    <n v="919.83"/>
    <n v="0.14000000000000001"/>
    <n v="4"/>
    <d v="2023-06-07T00:00:00"/>
    <d v="2023-06-14T00:00:00"/>
    <x v="2"/>
    <x v="0"/>
    <n v="139.54"/>
    <x v="0"/>
    <x v="0"/>
    <x v="9"/>
    <n v="780.29000000000008"/>
    <n v="3679.32"/>
  </r>
  <r>
    <x v="12351"/>
    <x v="3"/>
    <x v="4"/>
    <n v="3434.75"/>
    <n v="0.26"/>
    <n v="4"/>
    <d v="2024-11-14T00:00:00"/>
    <d v="2024-11-15T00:00:00"/>
    <x v="0"/>
    <x v="0"/>
    <n v="611.76"/>
    <x v="2"/>
    <x v="1"/>
    <x v="11"/>
    <n v="2822.99"/>
    <n v="13739"/>
  </r>
  <r>
    <x v="12352"/>
    <x v="0"/>
    <x v="1"/>
    <n v="1655.81"/>
    <n v="0.27"/>
    <n v="4"/>
    <d v="2024-04-08T00:00:00"/>
    <d v="2024-04-10T00:00:00"/>
    <x v="2"/>
    <x v="1"/>
    <n v="268.63"/>
    <x v="5"/>
    <x v="1"/>
    <x v="3"/>
    <n v="1387.1799999999998"/>
    <n v="6623.24"/>
  </r>
  <r>
    <x v="12353"/>
    <x v="1"/>
    <x v="1"/>
    <n v="4198.5"/>
    <n v="0.36"/>
    <n v="6"/>
    <d v="2023-09-14T00:00:00"/>
    <d v="2023-09-18T00:00:00"/>
    <x v="2"/>
    <x v="0"/>
    <n v="1257.49"/>
    <x v="1"/>
    <x v="0"/>
    <x v="7"/>
    <n v="2941.01"/>
    <n v="25191"/>
  </r>
  <r>
    <x v="12354"/>
    <x v="1"/>
    <x v="2"/>
    <n v="3690.97"/>
    <n v="0.45"/>
    <n v="9"/>
    <d v="2024-07-12T00:00:00"/>
    <d v="2024-07-17T00:00:00"/>
    <x v="0"/>
    <x v="2"/>
    <n v="235.93"/>
    <x v="0"/>
    <x v="1"/>
    <x v="4"/>
    <n v="3455.04"/>
    <n v="33218.729999999996"/>
  </r>
  <r>
    <x v="12355"/>
    <x v="1"/>
    <x v="3"/>
    <n v="1073.8599999999999"/>
    <n v="0.48"/>
    <n v="9"/>
    <d v="2023-08-22T00:00:00"/>
    <d v="2023-08-23T00:00:00"/>
    <x v="2"/>
    <x v="0"/>
    <n v="230.47"/>
    <x v="3"/>
    <x v="0"/>
    <x v="1"/>
    <n v="843.38999999999987"/>
    <n v="9664.74"/>
  </r>
  <r>
    <x v="12356"/>
    <x v="2"/>
    <x v="0"/>
    <n v="4699.78"/>
    <n v="0.36"/>
    <n v="5"/>
    <d v="2023-06-07T00:00:00"/>
    <d v="2023-06-08T00:00:00"/>
    <x v="1"/>
    <x v="1"/>
    <n v="519.70000000000005"/>
    <x v="2"/>
    <x v="0"/>
    <x v="9"/>
    <n v="4180.08"/>
    <n v="23498.899999999998"/>
  </r>
  <r>
    <x v="12357"/>
    <x v="3"/>
    <x v="2"/>
    <n v="3449.05"/>
    <n v="0.27"/>
    <n v="8"/>
    <d v="2024-02-10T00:00:00"/>
    <d v="2024-02-13T00:00:00"/>
    <x v="1"/>
    <x v="1"/>
    <n v="493.92"/>
    <x v="4"/>
    <x v="1"/>
    <x v="8"/>
    <n v="2955.13"/>
    <n v="27592.400000000001"/>
  </r>
  <r>
    <x v="12358"/>
    <x v="3"/>
    <x v="2"/>
    <n v="4748.3"/>
    <n v="0.11"/>
    <n v="4"/>
    <d v="2023-01-15T00:00:00"/>
    <d v="2023-01-19T00:00:00"/>
    <x v="2"/>
    <x v="2"/>
    <n v="462.56"/>
    <x v="2"/>
    <x v="0"/>
    <x v="6"/>
    <n v="4285.74"/>
    <n v="18993.2"/>
  </r>
  <r>
    <x v="12359"/>
    <x v="0"/>
    <x v="0"/>
    <n v="1089.3599999999999"/>
    <n v="0.2"/>
    <n v="8"/>
    <d v="2024-08-18T00:00:00"/>
    <d v="2024-08-20T00:00:00"/>
    <x v="2"/>
    <x v="2"/>
    <n v="259.27999999999997"/>
    <x v="4"/>
    <x v="1"/>
    <x v="1"/>
    <n v="830.07999999999993"/>
    <n v="8714.8799999999992"/>
  </r>
  <r>
    <x v="12360"/>
    <x v="0"/>
    <x v="0"/>
    <n v="4361.55"/>
    <n v="0.24"/>
    <n v="9"/>
    <d v="2024-11-08T00:00:00"/>
    <d v="2024-11-15T00:00:00"/>
    <x v="2"/>
    <x v="0"/>
    <n v="531.29"/>
    <x v="4"/>
    <x v="1"/>
    <x v="11"/>
    <n v="3830.26"/>
    <n v="39253.950000000004"/>
  </r>
  <r>
    <x v="12361"/>
    <x v="2"/>
    <x v="4"/>
    <n v="3373.56"/>
    <n v="0.06"/>
    <n v="8"/>
    <d v="2023-01-23T00:00:00"/>
    <d v="2023-01-26T00:00:00"/>
    <x v="0"/>
    <x v="2"/>
    <n v="720.42"/>
    <x v="3"/>
    <x v="0"/>
    <x v="6"/>
    <n v="2653.14"/>
    <n v="26988.48"/>
  </r>
  <r>
    <x v="12362"/>
    <x v="2"/>
    <x v="3"/>
    <n v="2806.2"/>
    <n v="0.13"/>
    <n v="8"/>
    <d v="2024-11-27T00:00:00"/>
    <d v="2024-11-28T00:00:00"/>
    <x v="1"/>
    <x v="0"/>
    <n v="539.12"/>
    <x v="4"/>
    <x v="1"/>
    <x v="11"/>
    <n v="2267.08"/>
    <n v="22449.599999999999"/>
  </r>
  <r>
    <x v="12363"/>
    <x v="1"/>
    <x v="1"/>
    <n v="4120.51"/>
    <n v="0.49"/>
    <n v="9"/>
    <d v="2023-07-28T00:00:00"/>
    <d v="2023-07-31T00:00:00"/>
    <x v="0"/>
    <x v="2"/>
    <n v="647.51"/>
    <x v="0"/>
    <x v="0"/>
    <x v="4"/>
    <n v="3473"/>
    <n v="37084.590000000004"/>
  </r>
  <r>
    <x v="12364"/>
    <x v="0"/>
    <x v="3"/>
    <n v="3201.03"/>
    <n v="0.38"/>
    <n v="8"/>
    <d v="2023-02-04T00:00:00"/>
    <d v="2023-02-09T00:00:00"/>
    <x v="0"/>
    <x v="2"/>
    <n v="432.86"/>
    <x v="4"/>
    <x v="0"/>
    <x v="8"/>
    <n v="2768.17"/>
    <n v="25608.240000000002"/>
  </r>
  <r>
    <x v="12365"/>
    <x v="3"/>
    <x v="3"/>
    <n v="3381.04"/>
    <n v="0.24"/>
    <n v="4"/>
    <d v="2024-12-06T00:00:00"/>
    <d v="2024-12-10T00:00:00"/>
    <x v="1"/>
    <x v="2"/>
    <n v="760.32"/>
    <x v="1"/>
    <x v="1"/>
    <x v="10"/>
    <n v="2620.7199999999998"/>
    <n v="13524.16"/>
  </r>
  <r>
    <x v="12366"/>
    <x v="1"/>
    <x v="1"/>
    <n v="1342.99"/>
    <n v="0.11"/>
    <n v="5"/>
    <d v="2023-08-27T00:00:00"/>
    <d v="2023-08-29T00:00:00"/>
    <x v="0"/>
    <x v="1"/>
    <n v="247.59"/>
    <x v="4"/>
    <x v="0"/>
    <x v="1"/>
    <n v="1095.4000000000001"/>
    <n v="6714.95"/>
  </r>
  <r>
    <x v="12367"/>
    <x v="3"/>
    <x v="3"/>
    <n v="4103.5600000000004"/>
    <n v="0.28999999999999998"/>
    <n v="6"/>
    <d v="2023-06-30T00:00:00"/>
    <d v="2023-07-06T00:00:00"/>
    <x v="0"/>
    <x v="2"/>
    <n v="253.48"/>
    <x v="1"/>
    <x v="0"/>
    <x v="9"/>
    <n v="3850.0800000000004"/>
    <n v="24621.360000000001"/>
  </r>
  <r>
    <x v="12368"/>
    <x v="1"/>
    <x v="2"/>
    <n v="3286.48"/>
    <n v="0.12"/>
    <n v="5"/>
    <d v="2023-01-31T00:00:00"/>
    <d v="2023-02-02T00:00:00"/>
    <x v="1"/>
    <x v="2"/>
    <n v="771.61"/>
    <x v="4"/>
    <x v="0"/>
    <x v="6"/>
    <n v="2514.87"/>
    <n v="16432.400000000001"/>
  </r>
  <r>
    <x v="12369"/>
    <x v="3"/>
    <x v="2"/>
    <n v="4237.51"/>
    <n v="0.1"/>
    <n v="9"/>
    <d v="2024-02-14T00:00:00"/>
    <d v="2024-02-15T00:00:00"/>
    <x v="2"/>
    <x v="2"/>
    <n v="1013.55"/>
    <x v="2"/>
    <x v="1"/>
    <x v="8"/>
    <n v="3223.96"/>
    <n v="38137.590000000004"/>
  </r>
  <r>
    <x v="12370"/>
    <x v="2"/>
    <x v="1"/>
    <n v="1822.48"/>
    <n v="0.05"/>
    <n v="2"/>
    <d v="2023-07-19T00:00:00"/>
    <d v="2023-07-22T00:00:00"/>
    <x v="0"/>
    <x v="2"/>
    <n v="281.83"/>
    <x v="4"/>
    <x v="0"/>
    <x v="4"/>
    <n v="1540.65"/>
    <n v="3644.96"/>
  </r>
  <r>
    <x v="12371"/>
    <x v="1"/>
    <x v="1"/>
    <n v="1725.38"/>
    <n v="0.17"/>
    <n v="6"/>
    <d v="2023-06-30T00:00:00"/>
    <d v="2023-07-02T00:00:00"/>
    <x v="0"/>
    <x v="2"/>
    <n v="94.72"/>
    <x v="2"/>
    <x v="0"/>
    <x v="9"/>
    <n v="1630.66"/>
    <n v="10352.280000000001"/>
  </r>
  <r>
    <x v="12372"/>
    <x v="3"/>
    <x v="0"/>
    <n v="217.12"/>
    <n v="0.27"/>
    <n v="2"/>
    <d v="2024-11-26T00:00:00"/>
    <d v="2024-12-03T00:00:00"/>
    <x v="0"/>
    <x v="0"/>
    <n v="21.22"/>
    <x v="1"/>
    <x v="1"/>
    <x v="11"/>
    <n v="195.9"/>
    <n v="434.24"/>
  </r>
  <r>
    <x v="12373"/>
    <x v="3"/>
    <x v="0"/>
    <n v="3866.17"/>
    <n v="0.08"/>
    <n v="8"/>
    <d v="2024-08-17T00:00:00"/>
    <d v="2024-08-19T00:00:00"/>
    <x v="1"/>
    <x v="1"/>
    <n v="748.19"/>
    <x v="2"/>
    <x v="1"/>
    <x v="1"/>
    <n v="3117.98"/>
    <n v="30929.360000000001"/>
  </r>
  <r>
    <x v="12374"/>
    <x v="0"/>
    <x v="3"/>
    <n v="1718.54"/>
    <n v="0.1"/>
    <n v="8"/>
    <d v="2024-03-21T00:00:00"/>
    <d v="2024-03-26T00:00:00"/>
    <x v="2"/>
    <x v="0"/>
    <n v="410.85"/>
    <x v="5"/>
    <x v="1"/>
    <x v="0"/>
    <n v="1307.69"/>
    <n v="13748.32"/>
  </r>
  <r>
    <x v="12375"/>
    <x v="1"/>
    <x v="3"/>
    <n v="1703.34"/>
    <n v="0.2"/>
    <n v="5"/>
    <d v="2024-07-09T00:00:00"/>
    <d v="2024-07-14T00:00:00"/>
    <x v="2"/>
    <x v="0"/>
    <n v="121.41"/>
    <x v="3"/>
    <x v="1"/>
    <x v="4"/>
    <n v="1581.9299999999998"/>
    <n v="8516.6999999999989"/>
  </r>
  <r>
    <x v="12376"/>
    <x v="3"/>
    <x v="1"/>
    <n v="3474.55"/>
    <n v="0.24"/>
    <n v="8"/>
    <d v="2023-02-27T00:00:00"/>
    <d v="2023-02-28T00:00:00"/>
    <x v="0"/>
    <x v="2"/>
    <n v="758.22"/>
    <x v="3"/>
    <x v="0"/>
    <x v="8"/>
    <n v="2716.33"/>
    <n v="27796.400000000001"/>
  </r>
  <r>
    <x v="12377"/>
    <x v="0"/>
    <x v="3"/>
    <n v="1339.06"/>
    <n v="0.38"/>
    <n v="5"/>
    <d v="2024-04-05T00:00:00"/>
    <d v="2024-04-11T00:00:00"/>
    <x v="0"/>
    <x v="0"/>
    <n v="234.77"/>
    <x v="1"/>
    <x v="1"/>
    <x v="3"/>
    <n v="1104.29"/>
    <n v="6695.2999999999993"/>
  </r>
  <r>
    <x v="12378"/>
    <x v="3"/>
    <x v="4"/>
    <n v="4554.2"/>
    <n v="0.28000000000000003"/>
    <n v="4"/>
    <d v="2024-10-14T00:00:00"/>
    <d v="2024-10-17T00:00:00"/>
    <x v="0"/>
    <x v="2"/>
    <n v="494.76"/>
    <x v="1"/>
    <x v="1"/>
    <x v="2"/>
    <n v="4059.4399999999996"/>
    <n v="18216.8"/>
  </r>
  <r>
    <x v="12379"/>
    <x v="1"/>
    <x v="2"/>
    <n v="2736.52"/>
    <n v="0.31"/>
    <n v="9"/>
    <d v="2023-11-13T00:00:00"/>
    <d v="2023-11-18T00:00:00"/>
    <x v="1"/>
    <x v="0"/>
    <n v="469.34"/>
    <x v="3"/>
    <x v="0"/>
    <x v="11"/>
    <n v="2267.1799999999998"/>
    <n v="24628.68"/>
  </r>
  <r>
    <x v="12380"/>
    <x v="2"/>
    <x v="3"/>
    <n v="4850.4399999999996"/>
    <n v="0.35"/>
    <n v="8"/>
    <d v="2024-08-02T00:00:00"/>
    <d v="2024-08-05T00:00:00"/>
    <x v="0"/>
    <x v="0"/>
    <n v="319.64"/>
    <x v="4"/>
    <x v="1"/>
    <x v="1"/>
    <n v="4530.7999999999993"/>
    <n v="38803.519999999997"/>
  </r>
  <r>
    <x v="12381"/>
    <x v="1"/>
    <x v="3"/>
    <n v="475.68"/>
    <n v="0.23"/>
    <n v="4"/>
    <d v="2023-06-28T00:00:00"/>
    <d v="2023-07-05T00:00:00"/>
    <x v="0"/>
    <x v="0"/>
    <n v="102.17"/>
    <x v="5"/>
    <x v="0"/>
    <x v="9"/>
    <n v="373.51"/>
    <n v="1902.72"/>
  </r>
  <r>
    <x v="12382"/>
    <x v="1"/>
    <x v="0"/>
    <n v="1750.44"/>
    <n v="0.17"/>
    <n v="2"/>
    <d v="2023-05-05T00:00:00"/>
    <d v="2023-05-11T00:00:00"/>
    <x v="1"/>
    <x v="2"/>
    <n v="142.55000000000001"/>
    <x v="1"/>
    <x v="0"/>
    <x v="5"/>
    <n v="1607.89"/>
    <n v="3500.88"/>
  </r>
  <r>
    <x v="12383"/>
    <x v="3"/>
    <x v="4"/>
    <n v="1969.2"/>
    <n v="0.4"/>
    <n v="2"/>
    <d v="2024-12-02T00:00:00"/>
    <d v="2024-12-09T00:00:00"/>
    <x v="2"/>
    <x v="1"/>
    <n v="109.8"/>
    <x v="5"/>
    <x v="1"/>
    <x v="10"/>
    <n v="1859.4"/>
    <n v="3938.4"/>
  </r>
  <r>
    <x v="12384"/>
    <x v="3"/>
    <x v="3"/>
    <n v="3679.06"/>
    <n v="0.41"/>
    <n v="2"/>
    <d v="2023-12-17T00:00:00"/>
    <d v="2023-12-18T00:00:00"/>
    <x v="2"/>
    <x v="1"/>
    <n v="208.44"/>
    <x v="3"/>
    <x v="0"/>
    <x v="10"/>
    <n v="3470.62"/>
    <n v="7358.12"/>
  </r>
  <r>
    <x v="12385"/>
    <x v="1"/>
    <x v="2"/>
    <n v="1143.52"/>
    <n v="0.08"/>
    <n v="8"/>
    <d v="2023-07-10T00:00:00"/>
    <d v="2023-07-14T00:00:00"/>
    <x v="0"/>
    <x v="1"/>
    <n v="260.47000000000003"/>
    <x v="3"/>
    <x v="0"/>
    <x v="4"/>
    <n v="883.05"/>
    <n v="9148.16"/>
  </r>
  <r>
    <x v="12386"/>
    <x v="0"/>
    <x v="3"/>
    <n v="1939.19"/>
    <n v="0.48"/>
    <n v="6"/>
    <d v="2023-03-13T00:00:00"/>
    <d v="2023-03-14T00:00:00"/>
    <x v="2"/>
    <x v="1"/>
    <n v="215.21"/>
    <x v="3"/>
    <x v="0"/>
    <x v="0"/>
    <n v="1723.98"/>
    <n v="11635.14"/>
  </r>
  <r>
    <x v="12387"/>
    <x v="0"/>
    <x v="1"/>
    <n v="4562.1499999999996"/>
    <n v="0.46"/>
    <n v="1"/>
    <d v="2024-04-19T00:00:00"/>
    <d v="2024-04-26T00:00:00"/>
    <x v="1"/>
    <x v="2"/>
    <n v="832.92"/>
    <x v="2"/>
    <x v="1"/>
    <x v="3"/>
    <n v="3729.2299999999996"/>
    <n v="4562.1499999999996"/>
  </r>
  <r>
    <x v="12388"/>
    <x v="0"/>
    <x v="4"/>
    <n v="661.3"/>
    <n v="0.44"/>
    <n v="4"/>
    <d v="2023-11-24T00:00:00"/>
    <d v="2023-11-28T00:00:00"/>
    <x v="1"/>
    <x v="0"/>
    <n v="40.65"/>
    <x v="1"/>
    <x v="0"/>
    <x v="11"/>
    <n v="620.65"/>
    <n v="2645.2"/>
  </r>
  <r>
    <x v="12389"/>
    <x v="3"/>
    <x v="3"/>
    <n v="3752.09"/>
    <n v="0.21"/>
    <n v="3"/>
    <d v="2023-03-27T00:00:00"/>
    <d v="2023-04-01T00:00:00"/>
    <x v="1"/>
    <x v="2"/>
    <n v="229.42"/>
    <x v="2"/>
    <x v="0"/>
    <x v="0"/>
    <n v="3522.67"/>
    <n v="11256.27"/>
  </r>
  <r>
    <x v="12390"/>
    <x v="3"/>
    <x v="4"/>
    <n v="3542.18"/>
    <n v="0.42"/>
    <n v="7"/>
    <d v="2023-06-17T00:00:00"/>
    <d v="2023-06-19T00:00:00"/>
    <x v="1"/>
    <x v="1"/>
    <n v="928.27"/>
    <x v="4"/>
    <x v="0"/>
    <x v="9"/>
    <n v="2613.91"/>
    <n v="24795.26"/>
  </r>
  <r>
    <x v="12391"/>
    <x v="1"/>
    <x v="3"/>
    <n v="739.47"/>
    <n v="0.31"/>
    <n v="5"/>
    <d v="2024-10-30T00:00:00"/>
    <d v="2024-10-31T00:00:00"/>
    <x v="1"/>
    <x v="2"/>
    <n v="167.76"/>
    <x v="0"/>
    <x v="1"/>
    <x v="2"/>
    <n v="571.71"/>
    <n v="3697.3500000000004"/>
  </r>
  <r>
    <x v="12392"/>
    <x v="2"/>
    <x v="2"/>
    <n v="3473.6"/>
    <n v="0.1"/>
    <n v="1"/>
    <d v="2023-11-25T00:00:00"/>
    <d v="2023-11-28T00:00:00"/>
    <x v="2"/>
    <x v="2"/>
    <n v="269.60000000000002"/>
    <x v="2"/>
    <x v="0"/>
    <x v="11"/>
    <n v="3204"/>
    <n v="3473.6"/>
  </r>
  <r>
    <x v="12393"/>
    <x v="3"/>
    <x v="2"/>
    <n v="2891.94"/>
    <n v="0.39"/>
    <n v="6"/>
    <d v="2024-10-18T00:00:00"/>
    <d v="2024-10-25T00:00:00"/>
    <x v="2"/>
    <x v="2"/>
    <n v="540.73"/>
    <x v="5"/>
    <x v="1"/>
    <x v="2"/>
    <n v="2351.21"/>
    <n v="17351.64"/>
  </r>
  <r>
    <x v="12394"/>
    <x v="1"/>
    <x v="4"/>
    <n v="1508.86"/>
    <n v="0.2"/>
    <n v="4"/>
    <d v="2023-01-01T00:00:00"/>
    <d v="2023-01-04T00:00:00"/>
    <x v="2"/>
    <x v="1"/>
    <n v="133.11000000000001"/>
    <x v="2"/>
    <x v="0"/>
    <x v="6"/>
    <n v="1375.75"/>
    <n v="6035.44"/>
  </r>
  <r>
    <x v="12395"/>
    <x v="1"/>
    <x v="0"/>
    <n v="1624.59"/>
    <n v="0.15"/>
    <n v="6"/>
    <d v="2023-04-06T00:00:00"/>
    <d v="2023-04-13T00:00:00"/>
    <x v="2"/>
    <x v="0"/>
    <n v="397.63"/>
    <x v="5"/>
    <x v="0"/>
    <x v="3"/>
    <n v="1226.96"/>
    <n v="9747.5399999999991"/>
  </r>
  <r>
    <x v="12396"/>
    <x v="2"/>
    <x v="0"/>
    <n v="4181.66"/>
    <n v="0.44"/>
    <n v="7"/>
    <d v="2023-07-31T00:00:00"/>
    <d v="2023-08-06T00:00:00"/>
    <x v="0"/>
    <x v="0"/>
    <n v="907.72"/>
    <x v="5"/>
    <x v="0"/>
    <x v="4"/>
    <n v="3273.9399999999996"/>
    <n v="29271.62"/>
  </r>
  <r>
    <x v="12397"/>
    <x v="0"/>
    <x v="1"/>
    <n v="1231.97"/>
    <n v="0.43"/>
    <n v="9"/>
    <d v="2023-01-01T00:00:00"/>
    <d v="2023-01-05T00:00:00"/>
    <x v="0"/>
    <x v="0"/>
    <n v="353.07"/>
    <x v="2"/>
    <x v="0"/>
    <x v="6"/>
    <n v="878.90000000000009"/>
    <n v="11087.73"/>
  </r>
  <r>
    <x v="12398"/>
    <x v="1"/>
    <x v="0"/>
    <n v="2612.62"/>
    <n v="0.43"/>
    <n v="1"/>
    <d v="2024-11-11T00:00:00"/>
    <d v="2024-11-14T00:00:00"/>
    <x v="1"/>
    <x v="2"/>
    <n v="499.29"/>
    <x v="1"/>
    <x v="1"/>
    <x v="11"/>
    <n v="2113.33"/>
    <n v="2612.62"/>
  </r>
  <r>
    <x v="12399"/>
    <x v="1"/>
    <x v="4"/>
    <n v="3437.63"/>
    <n v="0.43"/>
    <n v="6"/>
    <d v="2024-12-31T00:00:00"/>
    <d v="2025-01-05T00:00:00"/>
    <x v="0"/>
    <x v="0"/>
    <n v="509.09"/>
    <x v="2"/>
    <x v="1"/>
    <x v="10"/>
    <n v="2928.54"/>
    <n v="20625.78"/>
  </r>
  <r>
    <x v="12400"/>
    <x v="1"/>
    <x v="0"/>
    <n v="736.52"/>
    <n v="0.28000000000000003"/>
    <n v="8"/>
    <d v="2024-10-24T00:00:00"/>
    <d v="2024-10-28T00:00:00"/>
    <x v="0"/>
    <x v="0"/>
    <n v="164.93"/>
    <x v="3"/>
    <x v="1"/>
    <x v="2"/>
    <n v="571.58999999999992"/>
    <n v="5892.16"/>
  </r>
  <r>
    <x v="12401"/>
    <x v="0"/>
    <x v="1"/>
    <n v="4668.53"/>
    <n v="0.31"/>
    <n v="4"/>
    <d v="2023-10-01T00:00:00"/>
    <d v="2023-10-03T00:00:00"/>
    <x v="2"/>
    <x v="1"/>
    <n v="927.31"/>
    <x v="5"/>
    <x v="0"/>
    <x v="2"/>
    <n v="3741.22"/>
    <n v="18674.12"/>
  </r>
  <r>
    <x v="12402"/>
    <x v="0"/>
    <x v="3"/>
    <n v="1377.11"/>
    <n v="0.47"/>
    <n v="9"/>
    <d v="2023-04-05T00:00:00"/>
    <d v="2023-04-06T00:00:00"/>
    <x v="0"/>
    <x v="2"/>
    <n v="209.73"/>
    <x v="4"/>
    <x v="0"/>
    <x v="3"/>
    <n v="1167.3799999999999"/>
    <n v="12393.99"/>
  </r>
  <r>
    <x v="12403"/>
    <x v="2"/>
    <x v="0"/>
    <n v="1662.29"/>
    <n v="0.06"/>
    <n v="4"/>
    <d v="2024-10-29T00:00:00"/>
    <d v="2024-11-02T00:00:00"/>
    <x v="1"/>
    <x v="2"/>
    <n v="257.66000000000003"/>
    <x v="0"/>
    <x v="1"/>
    <x v="2"/>
    <n v="1404.6299999999999"/>
    <n v="6649.16"/>
  </r>
  <r>
    <x v="12404"/>
    <x v="3"/>
    <x v="4"/>
    <n v="3363.97"/>
    <n v="0.4"/>
    <n v="4"/>
    <d v="2024-01-07T00:00:00"/>
    <d v="2024-01-14T00:00:00"/>
    <x v="0"/>
    <x v="1"/>
    <n v="294.07"/>
    <x v="2"/>
    <x v="1"/>
    <x v="6"/>
    <n v="3069.8999999999996"/>
    <n v="13455.88"/>
  </r>
  <r>
    <x v="12405"/>
    <x v="0"/>
    <x v="4"/>
    <n v="483.14"/>
    <n v="0.26"/>
    <n v="9"/>
    <d v="2024-05-04T00:00:00"/>
    <d v="2024-05-10T00:00:00"/>
    <x v="2"/>
    <x v="0"/>
    <n v="81.81"/>
    <x v="3"/>
    <x v="1"/>
    <x v="5"/>
    <n v="401.33"/>
    <n v="4348.26"/>
  </r>
  <r>
    <x v="12406"/>
    <x v="3"/>
    <x v="1"/>
    <n v="3175.3"/>
    <n v="0.49"/>
    <n v="4"/>
    <d v="2023-03-26T00:00:00"/>
    <d v="2023-04-01T00:00:00"/>
    <x v="0"/>
    <x v="1"/>
    <n v="281.36"/>
    <x v="0"/>
    <x v="0"/>
    <x v="0"/>
    <n v="2893.94"/>
    <n v="12701.2"/>
  </r>
  <r>
    <x v="12407"/>
    <x v="3"/>
    <x v="1"/>
    <n v="4588.55"/>
    <n v="0.32"/>
    <n v="9"/>
    <d v="2024-10-13T00:00:00"/>
    <d v="2024-10-18T00:00:00"/>
    <x v="0"/>
    <x v="1"/>
    <n v="427.44"/>
    <x v="4"/>
    <x v="1"/>
    <x v="2"/>
    <n v="4161.1100000000006"/>
    <n v="41296.950000000004"/>
  </r>
  <r>
    <x v="12408"/>
    <x v="0"/>
    <x v="2"/>
    <n v="1320.54"/>
    <n v="0.08"/>
    <n v="1"/>
    <d v="2024-08-22T00:00:00"/>
    <d v="2024-08-26T00:00:00"/>
    <x v="0"/>
    <x v="2"/>
    <n v="117.44"/>
    <x v="2"/>
    <x v="1"/>
    <x v="1"/>
    <n v="1203.0999999999999"/>
    <n v="1320.54"/>
  </r>
  <r>
    <x v="12409"/>
    <x v="1"/>
    <x v="2"/>
    <n v="1873.35"/>
    <n v="0.41"/>
    <n v="8"/>
    <d v="2024-05-13T00:00:00"/>
    <d v="2024-05-18T00:00:00"/>
    <x v="0"/>
    <x v="2"/>
    <n v="318.79000000000002"/>
    <x v="3"/>
    <x v="1"/>
    <x v="5"/>
    <n v="1554.56"/>
    <n v="14986.8"/>
  </r>
  <r>
    <x v="12410"/>
    <x v="2"/>
    <x v="2"/>
    <n v="1238.44"/>
    <n v="0.34"/>
    <n v="2"/>
    <d v="2024-07-14T00:00:00"/>
    <d v="2024-07-21T00:00:00"/>
    <x v="2"/>
    <x v="0"/>
    <n v="212.95"/>
    <x v="3"/>
    <x v="1"/>
    <x v="4"/>
    <n v="1025.49"/>
    <n v="2476.88"/>
  </r>
  <r>
    <x v="12411"/>
    <x v="3"/>
    <x v="3"/>
    <n v="4111.97"/>
    <n v="7.0000000000000007E-2"/>
    <n v="8"/>
    <d v="2024-04-25T00:00:00"/>
    <d v="2024-05-01T00:00:00"/>
    <x v="2"/>
    <x v="1"/>
    <n v="271.07"/>
    <x v="2"/>
    <x v="1"/>
    <x v="3"/>
    <n v="3840.9"/>
    <n v="32895.760000000002"/>
  </r>
  <r>
    <x v="12412"/>
    <x v="1"/>
    <x v="4"/>
    <n v="921.28"/>
    <n v="0"/>
    <n v="5"/>
    <d v="2023-08-31T00:00:00"/>
    <d v="2023-09-04T00:00:00"/>
    <x v="1"/>
    <x v="0"/>
    <n v="195.81"/>
    <x v="5"/>
    <x v="0"/>
    <x v="1"/>
    <n v="725.47"/>
    <n v="4606.3999999999996"/>
  </r>
  <r>
    <x v="12413"/>
    <x v="0"/>
    <x v="2"/>
    <n v="1798.48"/>
    <n v="0.27"/>
    <n v="1"/>
    <d v="2024-05-21T00:00:00"/>
    <d v="2024-05-25T00:00:00"/>
    <x v="1"/>
    <x v="0"/>
    <n v="163.18"/>
    <x v="2"/>
    <x v="1"/>
    <x v="5"/>
    <n v="1635.3"/>
    <n v="1798.48"/>
  </r>
  <r>
    <x v="12414"/>
    <x v="3"/>
    <x v="4"/>
    <n v="3045.01"/>
    <n v="0.12"/>
    <n v="1"/>
    <d v="2024-08-31T00:00:00"/>
    <d v="2024-09-07T00:00:00"/>
    <x v="2"/>
    <x v="1"/>
    <n v="504.35"/>
    <x v="3"/>
    <x v="1"/>
    <x v="1"/>
    <n v="2540.6600000000003"/>
    <n v="3045.01"/>
  </r>
  <r>
    <x v="12415"/>
    <x v="3"/>
    <x v="1"/>
    <n v="2082.3200000000002"/>
    <n v="0.43"/>
    <n v="6"/>
    <d v="2023-01-16T00:00:00"/>
    <d v="2023-01-18T00:00:00"/>
    <x v="1"/>
    <x v="1"/>
    <n v="420.83"/>
    <x v="1"/>
    <x v="0"/>
    <x v="6"/>
    <n v="1661.4900000000002"/>
    <n v="12493.920000000002"/>
  </r>
  <r>
    <x v="12416"/>
    <x v="3"/>
    <x v="3"/>
    <n v="420.8"/>
    <n v="0.13"/>
    <n v="1"/>
    <d v="2023-06-04T00:00:00"/>
    <d v="2023-06-08T00:00:00"/>
    <x v="2"/>
    <x v="1"/>
    <n v="26.79"/>
    <x v="4"/>
    <x v="0"/>
    <x v="9"/>
    <n v="394.01"/>
    <n v="420.8"/>
  </r>
  <r>
    <x v="12417"/>
    <x v="1"/>
    <x v="1"/>
    <n v="4743.83"/>
    <n v="0.33"/>
    <n v="2"/>
    <d v="2024-05-03T00:00:00"/>
    <d v="2024-05-08T00:00:00"/>
    <x v="1"/>
    <x v="1"/>
    <n v="896.84"/>
    <x v="4"/>
    <x v="1"/>
    <x v="5"/>
    <n v="3846.99"/>
    <n v="9487.66"/>
  </r>
  <r>
    <x v="12418"/>
    <x v="1"/>
    <x v="4"/>
    <n v="1755.71"/>
    <n v="0.17"/>
    <n v="3"/>
    <d v="2023-06-30T00:00:00"/>
    <d v="2023-07-04T00:00:00"/>
    <x v="1"/>
    <x v="1"/>
    <n v="490.28"/>
    <x v="4"/>
    <x v="0"/>
    <x v="9"/>
    <n v="1265.43"/>
    <n v="5267.13"/>
  </r>
  <r>
    <x v="12419"/>
    <x v="1"/>
    <x v="2"/>
    <n v="2283.69"/>
    <n v="0.18"/>
    <n v="2"/>
    <d v="2023-06-13T00:00:00"/>
    <d v="2023-06-16T00:00:00"/>
    <x v="0"/>
    <x v="0"/>
    <n v="191.47"/>
    <x v="3"/>
    <x v="0"/>
    <x v="9"/>
    <n v="2092.2200000000003"/>
    <n v="4567.38"/>
  </r>
  <r>
    <x v="12420"/>
    <x v="3"/>
    <x v="1"/>
    <n v="920.97"/>
    <n v="0.09"/>
    <n v="9"/>
    <d v="2024-01-26T00:00:00"/>
    <d v="2024-01-28T00:00:00"/>
    <x v="2"/>
    <x v="2"/>
    <n v="257.33"/>
    <x v="2"/>
    <x v="1"/>
    <x v="6"/>
    <n v="663.6400000000001"/>
    <n v="8288.73"/>
  </r>
  <r>
    <x v="12421"/>
    <x v="3"/>
    <x v="0"/>
    <n v="4340.22"/>
    <n v="0.25"/>
    <n v="6"/>
    <d v="2023-10-17T00:00:00"/>
    <d v="2023-10-22T00:00:00"/>
    <x v="1"/>
    <x v="0"/>
    <n v="1103.6400000000001"/>
    <x v="2"/>
    <x v="0"/>
    <x v="2"/>
    <n v="3236.58"/>
    <n v="26041.32"/>
  </r>
  <r>
    <x v="12422"/>
    <x v="2"/>
    <x v="3"/>
    <n v="1528"/>
    <n v="0.28999999999999998"/>
    <n v="9"/>
    <d v="2024-01-13T00:00:00"/>
    <d v="2024-01-14T00:00:00"/>
    <x v="1"/>
    <x v="1"/>
    <n v="281.33"/>
    <x v="2"/>
    <x v="1"/>
    <x v="6"/>
    <n v="1246.67"/>
    <n v="13752"/>
  </r>
  <r>
    <x v="12423"/>
    <x v="2"/>
    <x v="4"/>
    <n v="197.13"/>
    <n v="0.28999999999999998"/>
    <n v="5"/>
    <d v="2024-05-30T00:00:00"/>
    <d v="2024-06-06T00:00:00"/>
    <x v="0"/>
    <x v="2"/>
    <n v="16.03"/>
    <x v="5"/>
    <x v="1"/>
    <x v="5"/>
    <n v="181.1"/>
    <n v="985.65"/>
  </r>
  <r>
    <x v="12424"/>
    <x v="1"/>
    <x v="2"/>
    <n v="1650.37"/>
    <n v="0.43"/>
    <n v="4"/>
    <d v="2023-04-28T00:00:00"/>
    <d v="2023-05-05T00:00:00"/>
    <x v="1"/>
    <x v="2"/>
    <n v="381.02"/>
    <x v="5"/>
    <x v="0"/>
    <x v="3"/>
    <n v="1269.3499999999999"/>
    <n v="6601.48"/>
  </r>
  <r>
    <x v="12425"/>
    <x v="1"/>
    <x v="1"/>
    <n v="4921.8900000000003"/>
    <n v="0.33"/>
    <n v="2"/>
    <d v="2023-01-26T00:00:00"/>
    <d v="2023-02-01T00:00:00"/>
    <x v="1"/>
    <x v="2"/>
    <n v="1042.79"/>
    <x v="2"/>
    <x v="0"/>
    <x v="6"/>
    <n v="3879.1000000000004"/>
    <n v="9843.7800000000007"/>
  </r>
  <r>
    <x v="12426"/>
    <x v="0"/>
    <x v="3"/>
    <n v="819.53"/>
    <n v="0.37"/>
    <n v="4"/>
    <d v="2023-05-28T00:00:00"/>
    <d v="2023-06-01T00:00:00"/>
    <x v="1"/>
    <x v="0"/>
    <n v="177.46"/>
    <x v="5"/>
    <x v="0"/>
    <x v="5"/>
    <n v="642.06999999999994"/>
    <n v="3278.12"/>
  </r>
  <r>
    <x v="12427"/>
    <x v="1"/>
    <x v="2"/>
    <n v="252.89"/>
    <n v="0.16"/>
    <n v="8"/>
    <d v="2024-03-10T00:00:00"/>
    <d v="2024-03-17T00:00:00"/>
    <x v="1"/>
    <x v="2"/>
    <n v="20.83"/>
    <x v="5"/>
    <x v="1"/>
    <x v="0"/>
    <n v="232.06"/>
    <n v="2023.12"/>
  </r>
  <r>
    <x v="12428"/>
    <x v="2"/>
    <x v="1"/>
    <n v="2933.06"/>
    <n v="0.21"/>
    <n v="2"/>
    <d v="2024-12-17T00:00:00"/>
    <d v="2024-12-22T00:00:00"/>
    <x v="1"/>
    <x v="2"/>
    <n v="505.64"/>
    <x v="2"/>
    <x v="1"/>
    <x v="10"/>
    <n v="2427.42"/>
    <n v="5866.12"/>
  </r>
  <r>
    <x v="12429"/>
    <x v="2"/>
    <x v="4"/>
    <n v="1921.17"/>
    <n v="0.01"/>
    <n v="8"/>
    <d v="2023-04-09T00:00:00"/>
    <d v="2023-04-12T00:00:00"/>
    <x v="0"/>
    <x v="1"/>
    <n v="409.94"/>
    <x v="2"/>
    <x v="0"/>
    <x v="3"/>
    <n v="1511.23"/>
    <n v="15369.36"/>
  </r>
  <r>
    <x v="12430"/>
    <x v="2"/>
    <x v="0"/>
    <n v="3995.38"/>
    <n v="0.04"/>
    <n v="2"/>
    <d v="2024-10-11T00:00:00"/>
    <d v="2024-10-15T00:00:00"/>
    <x v="1"/>
    <x v="0"/>
    <n v="665.07"/>
    <x v="3"/>
    <x v="1"/>
    <x v="2"/>
    <n v="3330.31"/>
    <n v="7990.76"/>
  </r>
  <r>
    <x v="12431"/>
    <x v="3"/>
    <x v="0"/>
    <n v="3686.25"/>
    <n v="0.19"/>
    <n v="1"/>
    <d v="2023-05-25T00:00:00"/>
    <d v="2023-05-28T00:00:00"/>
    <x v="1"/>
    <x v="0"/>
    <n v="728.22"/>
    <x v="2"/>
    <x v="0"/>
    <x v="5"/>
    <n v="2958.0299999999997"/>
    <n v="3686.25"/>
  </r>
  <r>
    <x v="12432"/>
    <x v="3"/>
    <x v="4"/>
    <n v="1008.55"/>
    <n v="0.1"/>
    <n v="4"/>
    <d v="2023-03-10T00:00:00"/>
    <d v="2023-03-14T00:00:00"/>
    <x v="1"/>
    <x v="2"/>
    <n v="192.72"/>
    <x v="1"/>
    <x v="0"/>
    <x v="0"/>
    <n v="815.82999999999993"/>
    <n v="4034.2"/>
  </r>
  <r>
    <x v="12433"/>
    <x v="1"/>
    <x v="3"/>
    <n v="2866.7"/>
    <n v="0.41"/>
    <n v="7"/>
    <d v="2023-10-13T00:00:00"/>
    <d v="2023-10-17T00:00:00"/>
    <x v="2"/>
    <x v="2"/>
    <n v="449.26"/>
    <x v="2"/>
    <x v="0"/>
    <x v="2"/>
    <n v="2417.4399999999996"/>
    <n v="20066.899999999998"/>
  </r>
  <r>
    <x v="12434"/>
    <x v="0"/>
    <x v="4"/>
    <n v="258.94"/>
    <n v="0.34"/>
    <n v="2"/>
    <d v="2024-08-29T00:00:00"/>
    <d v="2024-09-04T00:00:00"/>
    <x v="2"/>
    <x v="0"/>
    <n v="22.73"/>
    <x v="2"/>
    <x v="1"/>
    <x v="1"/>
    <n v="236.21"/>
    <n v="517.88"/>
  </r>
  <r>
    <x v="12435"/>
    <x v="0"/>
    <x v="1"/>
    <n v="2253.44"/>
    <n v="0.49"/>
    <n v="3"/>
    <d v="2023-03-02T00:00:00"/>
    <d v="2023-03-08T00:00:00"/>
    <x v="1"/>
    <x v="2"/>
    <n v="570.48"/>
    <x v="1"/>
    <x v="0"/>
    <x v="0"/>
    <n v="1682.96"/>
    <n v="6760.32"/>
  </r>
  <r>
    <x v="12436"/>
    <x v="0"/>
    <x v="3"/>
    <n v="3598.86"/>
    <n v="0.44"/>
    <n v="6"/>
    <d v="2024-01-07T00:00:00"/>
    <d v="2024-01-08T00:00:00"/>
    <x v="0"/>
    <x v="0"/>
    <n v="757.25"/>
    <x v="2"/>
    <x v="1"/>
    <x v="6"/>
    <n v="2841.61"/>
    <n v="21593.16"/>
  </r>
  <r>
    <x v="12437"/>
    <x v="3"/>
    <x v="0"/>
    <n v="2133.3000000000002"/>
    <n v="0.49"/>
    <n v="2"/>
    <d v="2023-01-24T00:00:00"/>
    <d v="2023-01-25T00:00:00"/>
    <x v="1"/>
    <x v="0"/>
    <n v="448.65"/>
    <x v="1"/>
    <x v="0"/>
    <x v="6"/>
    <n v="1684.65"/>
    <n v="4266.6000000000004"/>
  </r>
  <r>
    <x v="12438"/>
    <x v="2"/>
    <x v="1"/>
    <n v="677.98"/>
    <n v="0.18"/>
    <n v="9"/>
    <d v="2024-08-15T00:00:00"/>
    <d v="2024-08-18T00:00:00"/>
    <x v="2"/>
    <x v="2"/>
    <n v="42.96"/>
    <x v="0"/>
    <x v="1"/>
    <x v="1"/>
    <n v="635.02"/>
    <n v="6101.82"/>
  </r>
  <r>
    <x v="12439"/>
    <x v="2"/>
    <x v="2"/>
    <n v="401.51"/>
    <n v="0.24"/>
    <n v="6"/>
    <d v="2023-09-02T00:00:00"/>
    <d v="2023-09-04T00:00:00"/>
    <x v="2"/>
    <x v="1"/>
    <n v="95.78"/>
    <x v="0"/>
    <x v="0"/>
    <x v="7"/>
    <n v="305.73"/>
    <n v="2409.06"/>
  </r>
  <r>
    <x v="12440"/>
    <x v="3"/>
    <x v="2"/>
    <n v="4282.93"/>
    <n v="0.19"/>
    <n v="6"/>
    <d v="2023-08-14T00:00:00"/>
    <d v="2023-08-20T00:00:00"/>
    <x v="0"/>
    <x v="1"/>
    <n v="445.89"/>
    <x v="4"/>
    <x v="0"/>
    <x v="1"/>
    <n v="3837.0400000000004"/>
    <n v="25697.58"/>
  </r>
  <r>
    <x v="12441"/>
    <x v="0"/>
    <x v="2"/>
    <n v="4467.5"/>
    <n v="0.48"/>
    <n v="8"/>
    <d v="2024-09-10T00:00:00"/>
    <d v="2024-09-14T00:00:00"/>
    <x v="1"/>
    <x v="1"/>
    <n v="987.93"/>
    <x v="2"/>
    <x v="1"/>
    <x v="7"/>
    <n v="3479.57"/>
    <n v="35740"/>
  </r>
  <r>
    <x v="12442"/>
    <x v="0"/>
    <x v="0"/>
    <n v="1781.15"/>
    <n v="0.2"/>
    <n v="1"/>
    <d v="2023-02-04T00:00:00"/>
    <d v="2023-02-05T00:00:00"/>
    <x v="2"/>
    <x v="1"/>
    <n v="392.9"/>
    <x v="5"/>
    <x v="0"/>
    <x v="8"/>
    <n v="1388.25"/>
    <n v="1781.15"/>
  </r>
  <r>
    <x v="12443"/>
    <x v="1"/>
    <x v="4"/>
    <n v="904.44"/>
    <n v="0.06"/>
    <n v="3"/>
    <d v="2023-04-28T00:00:00"/>
    <d v="2023-04-30T00:00:00"/>
    <x v="2"/>
    <x v="0"/>
    <n v="65.73"/>
    <x v="1"/>
    <x v="0"/>
    <x v="3"/>
    <n v="838.71"/>
    <n v="2713.32"/>
  </r>
  <r>
    <x v="12444"/>
    <x v="1"/>
    <x v="3"/>
    <n v="4895.22"/>
    <n v="0.13"/>
    <n v="2"/>
    <d v="2023-07-08T00:00:00"/>
    <d v="2023-07-11T00:00:00"/>
    <x v="0"/>
    <x v="1"/>
    <n v="896.45"/>
    <x v="1"/>
    <x v="0"/>
    <x v="4"/>
    <n v="3998.7700000000004"/>
    <n v="9790.44"/>
  </r>
  <r>
    <x v="12445"/>
    <x v="0"/>
    <x v="0"/>
    <n v="2774.73"/>
    <n v="0.21"/>
    <n v="1"/>
    <d v="2024-04-03T00:00:00"/>
    <d v="2024-04-09T00:00:00"/>
    <x v="2"/>
    <x v="1"/>
    <n v="631.77"/>
    <x v="0"/>
    <x v="1"/>
    <x v="3"/>
    <n v="2142.96"/>
    <n v="2774.73"/>
  </r>
  <r>
    <x v="12446"/>
    <x v="3"/>
    <x v="1"/>
    <n v="2435.61"/>
    <n v="0.3"/>
    <n v="6"/>
    <d v="2023-10-19T00:00:00"/>
    <d v="2023-10-24T00:00:00"/>
    <x v="2"/>
    <x v="0"/>
    <n v="596.20000000000005"/>
    <x v="1"/>
    <x v="0"/>
    <x v="2"/>
    <n v="1839.41"/>
    <n v="14613.66"/>
  </r>
  <r>
    <x v="12447"/>
    <x v="0"/>
    <x v="1"/>
    <n v="3733.88"/>
    <n v="0.31"/>
    <n v="4"/>
    <d v="2023-05-02T00:00:00"/>
    <d v="2023-05-08T00:00:00"/>
    <x v="0"/>
    <x v="1"/>
    <n v="571.82000000000005"/>
    <x v="0"/>
    <x v="0"/>
    <x v="5"/>
    <n v="3162.06"/>
    <n v="14935.52"/>
  </r>
  <r>
    <x v="12448"/>
    <x v="1"/>
    <x v="2"/>
    <n v="927.46"/>
    <n v="0.38"/>
    <n v="6"/>
    <d v="2023-11-07T00:00:00"/>
    <d v="2023-11-13T00:00:00"/>
    <x v="0"/>
    <x v="2"/>
    <n v="52.15"/>
    <x v="3"/>
    <x v="0"/>
    <x v="11"/>
    <n v="875.31000000000006"/>
    <n v="5564.76"/>
  </r>
  <r>
    <x v="12449"/>
    <x v="0"/>
    <x v="3"/>
    <n v="2941.95"/>
    <n v="0.32"/>
    <n v="8"/>
    <d v="2024-11-07T00:00:00"/>
    <d v="2024-11-08T00:00:00"/>
    <x v="0"/>
    <x v="1"/>
    <n v="663.35"/>
    <x v="5"/>
    <x v="1"/>
    <x v="11"/>
    <n v="2278.6"/>
    <n v="23535.599999999999"/>
  </r>
  <r>
    <x v="12450"/>
    <x v="3"/>
    <x v="2"/>
    <n v="4461.8"/>
    <n v="0.25"/>
    <n v="7"/>
    <d v="2024-07-27T00:00:00"/>
    <d v="2024-08-03T00:00:00"/>
    <x v="2"/>
    <x v="1"/>
    <n v="572.32000000000005"/>
    <x v="1"/>
    <x v="1"/>
    <x v="4"/>
    <n v="3889.48"/>
    <n v="31232.600000000002"/>
  </r>
  <r>
    <x v="12451"/>
    <x v="2"/>
    <x v="1"/>
    <n v="213.04"/>
    <n v="0.02"/>
    <n v="3"/>
    <d v="2023-08-06T00:00:00"/>
    <d v="2023-08-10T00:00:00"/>
    <x v="2"/>
    <x v="1"/>
    <n v="23.32"/>
    <x v="5"/>
    <x v="0"/>
    <x v="1"/>
    <n v="189.72"/>
    <n v="639.12"/>
  </r>
  <r>
    <x v="12452"/>
    <x v="3"/>
    <x v="1"/>
    <n v="3397.4"/>
    <n v="0.35"/>
    <n v="3"/>
    <d v="2023-12-20T00:00:00"/>
    <d v="2023-12-27T00:00:00"/>
    <x v="1"/>
    <x v="2"/>
    <n v="846.44"/>
    <x v="0"/>
    <x v="0"/>
    <x v="10"/>
    <n v="2550.96"/>
    <n v="10192.200000000001"/>
  </r>
  <r>
    <x v="12453"/>
    <x v="3"/>
    <x v="4"/>
    <n v="2801.98"/>
    <n v="0.04"/>
    <n v="6"/>
    <d v="2024-12-15T00:00:00"/>
    <d v="2024-12-16T00:00:00"/>
    <x v="1"/>
    <x v="2"/>
    <n v="404.47"/>
    <x v="1"/>
    <x v="1"/>
    <x v="10"/>
    <n v="2397.5100000000002"/>
    <n v="16811.88"/>
  </r>
  <r>
    <x v="12454"/>
    <x v="1"/>
    <x v="4"/>
    <n v="4758.92"/>
    <n v="0.23"/>
    <n v="1"/>
    <d v="2023-11-24T00:00:00"/>
    <d v="2023-11-28T00:00:00"/>
    <x v="1"/>
    <x v="2"/>
    <n v="822.86"/>
    <x v="3"/>
    <x v="0"/>
    <x v="11"/>
    <n v="3936.06"/>
    <n v="4758.92"/>
  </r>
  <r>
    <x v="12455"/>
    <x v="3"/>
    <x v="4"/>
    <n v="1367.62"/>
    <n v="0.45"/>
    <n v="3"/>
    <d v="2023-05-16T00:00:00"/>
    <d v="2023-05-22T00:00:00"/>
    <x v="0"/>
    <x v="2"/>
    <n v="199.95"/>
    <x v="4"/>
    <x v="0"/>
    <x v="5"/>
    <n v="1167.6699999999998"/>
    <n v="4102.8599999999997"/>
  </r>
  <r>
    <x v="12456"/>
    <x v="3"/>
    <x v="2"/>
    <n v="4308.57"/>
    <n v="0.3"/>
    <n v="8"/>
    <d v="2023-03-10T00:00:00"/>
    <d v="2023-03-16T00:00:00"/>
    <x v="2"/>
    <x v="0"/>
    <n v="1193.31"/>
    <x v="2"/>
    <x v="0"/>
    <x v="0"/>
    <n v="3115.2599999999998"/>
    <n v="34468.559999999998"/>
  </r>
  <r>
    <x v="12457"/>
    <x v="1"/>
    <x v="3"/>
    <n v="1614.03"/>
    <n v="0.1"/>
    <n v="3"/>
    <d v="2023-04-19T00:00:00"/>
    <d v="2023-04-20T00:00:00"/>
    <x v="2"/>
    <x v="1"/>
    <n v="252"/>
    <x v="5"/>
    <x v="0"/>
    <x v="3"/>
    <n v="1362.03"/>
    <n v="4842.09"/>
  </r>
  <r>
    <x v="12458"/>
    <x v="1"/>
    <x v="4"/>
    <n v="2206.33"/>
    <n v="0.4"/>
    <n v="1"/>
    <d v="2024-07-08T00:00:00"/>
    <d v="2024-07-11T00:00:00"/>
    <x v="1"/>
    <x v="1"/>
    <n v="315.54000000000002"/>
    <x v="2"/>
    <x v="1"/>
    <x v="4"/>
    <n v="1890.79"/>
    <n v="2206.33"/>
  </r>
  <r>
    <x v="12459"/>
    <x v="2"/>
    <x v="0"/>
    <n v="1145.1099999999999"/>
    <n v="0.15"/>
    <n v="9"/>
    <d v="2024-02-25T00:00:00"/>
    <d v="2024-02-28T00:00:00"/>
    <x v="0"/>
    <x v="2"/>
    <n v="118.56"/>
    <x v="2"/>
    <x v="1"/>
    <x v="8"/>
    <n v="1026.55"/>
    <n v="10305.99"/>
  </r>
  <r>
    <x v="12460"/>
    <x v="0"/>
    <x v="4"/>
    <n v="4331.6000000000004"/>
    <n v="0.28999999999999998"/>
    <n v="2"/>
    <d v="2024-08-20T00:00:00"/>
    <d v="2024-08-27T00:00:00"/>
    <x v="2"/>
    <x v="2"/>
    <n v="696.56"/>
    <x v="2"/>
    <x v="1"/>
    <x v="1"/>
    <n v="3635.0400000000004"/>
    <n v="8663.2000000000007"/>
  </r>
  <r>
    <x v="12461"/>
    <x v="3"/>
    <x v="2"/>
    <n v="1057.51"/>
    <n v="0.32"/>
    <n v="7"/>
    <d v="2024-03-16T00:00:00"/>
    <d v="2024-03-19T00:00:00"/>
    <x v="1"/>
    <x v="1"/>
    <n v="184.13"/>
    <x v="4"/>
    <x v="1"/>
    <x v="0"/>
    <n v="873.38"/>
    <n v="7402.57"/>
  </r>
  <r>
    <x v="12462"/>
    <x v="1"/>
    <x v="3"/>
    <n v="4309.16"/>
    <n v="0.37"/>
    <n v="8"/>
    <d v="2023-10-08T00:00:00"/>
    <d v="2023-10-11T00:00:00"/>
    <x v="0"/>
    <x v="1"/>
    <n v="930.25"/>
    <x v="2"/>
    <x v="0"/>
    <x v="2"/>
    <n v="3378.91"/>
    <n v="34473.279999999999"/>
  </r>
  <r>
    <x v="12463"/>
    <x v="2"/>
    <x v="4"/>
    <n v="2332.5100000000002"/>
    <n v="0.03"/>
    <n v="3"/>
    <d v="2024-05-30T00:00:00"/>
    <d v="2024-06-02T00:00:00"/>
    <x v="2"/>
    <x v="1"/>
    <n v="542.25"/>
    <x v="4"/>
    <x v="1"/>
    <x v="5"/>
    <n v="1790.2600000000002"/>
    <n v="6997.5300000000007"/>
  </r>
  <r>
    <x v="12464"/>
    <x v="0"/>
    <x v="3"/>
    <n v="4191.92"/>
    <n v="0.43"/>
    <n v="7"/>
    <d v="2024-07-02T00:00:00"/>
    <d v="2024-07-06T00:00:00"/>
    <x v="1"/>
    <x v="2"/>
    <n v="456.4"/>
    <x v="0"/>
    <x v="1"/>
    <x v="4"/>
    <n v="3735.52"/>
    <n v="29343.440000000002"/>
  </r>
  <r>
    <x v="12465"/>
    <x v="1"/>
    <x v="0"/>
    <n v="1395.99"/>
    <n v="0.06"/>
    <n v="4"/>
    <d v="2023-05-16T00:00:00"/>
    <d v="2023-05-23T00:00:00"/>
    <x v="0"/>
    <x v="2"/>
    <n v="399.21"/>
    <x v="0"/>
    <x v="0"/>
    <x v="5"/>
    <n v="996.78"/>
    <n v="5583.96"/>
  </r>
  <r>
    <x v="12466"/>
    <x v="0"/>
    <x v="1"/>
    <n v="750.38"/>
    <n v="0.05"/>
    <n v="2"/>
    <d v="2024-04-22T00:00:00"/>
    <d v="2024-04-26T00:00:00"/>
    <x v="1"/>
    <x v="0"/>
    <n v="156.06"/>
    <x v="3"/>
    <x v="1"/>
    <x v="3"/>
    <n v="594.31999999999994"/>
    <n v="1500.76"/>
  </r>
  <r>
    <x v="12467"/>
    <x v="0"/>
    <x v="3"/>
    <n v="2819.31"/>
    <n v="0.23"/>
    <n v="4"/>
    <d v="2023-01-09T00:00:00"/>
    <d v="2023-01-14T00:00:00"/>
    <x v="1"/>
    <x v="0"/>
    <n v="213.09"/>
    <x v="1"/>
    <x v="0"/>
    <x v="6"/>
    <n v="2606.2199999999998"/>
    <n v="11277.24"/>
  </r>
  <r>
    <x v="12468"/>
    <x v="3"/>
    <x v="4"/>
    <n v="2596.2399999999998"/>
    <n v="0.19"/>
    <n v="8"/>
    <d v="2024-08-13T00:00:00"/>
    <d v="2024-08-19T00:00:00"/>
    <x v="2"/>
    <x v="0"/>
    <n v="626.14"/>
    <x v="5"/>
    <x v="1"/>
    <x v="1"/>
    <n v="1970.1"/>
    <n v="20769.919999999998"/>
  </r>
  <r>
    <x v="12469"/>
    <x v="3"/>
    <x v="2"/>
    <n v="1847.38"/>
    <n v="0.03"/>
    <n v="2"/>
    <d v="2023-08-31T00:00:00"/>
    <d v="2023-09-03T00:00:00"/>
    <x v="1"/>
    <x v="0"/>
    <n v="416.12"/>
    <x v="3"/>
    <x v="0"/>
    <x v="1"/>
    <n v="1431.2600000000002"/>
    <n v="3694.76"/>
  </r>
  <r>
    <x v="12470"/>
    <x v="1"/>
    <x v="2"/>
    <n v="3347.82"/>
    <n v="0.08"/>
    <n v="6"/>
    <d v="2023-12-30T00:00:00"/>
    <d v="2024-01-01T00:00:00"/>
    <x v="2"/>
    <x v="1"/>
    <n v="747.08"/>
    <x v="5"/>
    <x v="0"/>
    <x v="10"/>
    <n v="2600.7400000000002"/>
    <n v="20086.920000000002"/>
  </r>
  <r>
    <x v="12471"/>
    <x v="0"/>
    <x v="2"/>
    <n v="566.20000000000005"/>
    <n v="0.22"/>
    <n v="3"/>
    <d v="2024-03-27T00:00:00"/>
    <d v="2024-03-31T00:00:00"/>
    <x v="2"/>
    <x v="0"/>
    <n v="139.08000000000001"/>
    <x v="5"/>
    <x v="1"/>
    <x v="0"/>
    <n v="427.12"/>
    <n v="1698.6000000000001"/>
  </r>
  <r>
    <x v="12472"/>
    <x v="1"/>
    <x v="2"/>
    <n v="3147.81"/>
    <n v="0.41"/>
    <n v="3"/>
    <d v="2024-05-19T00:00:00"/>
    <d v="2024-05-23T00:00:00"/>
    <x v="0"/>
    <x v="0"/>
    <n v="660.66"/>
    <x v="0"/>
    <x v="1"/>
    <x v="5"/>
    <n v="2487.15"/>
    <n v="9443.43"/>
  </r>
  <r>
    <x v="12473"/>
    <x v="1"/>
    <x v="3"/>
    <n v="1137.5999999999999"/>
    <n v="0.06"/>
    <n v="6"/>
    <d v="2024-11-14T00:00:00"/>
    <d v="2024-11-19T00:00:00"/>
    <x v="0"/>
    <x v="0"/>
    <n v="61.68"/>
    <x v="3"/>
    <x v="1"/>
    <x v="11"/>
    <n v="1075.9199999999998"/>
    <n v="6825.5999999999995"/>
  </r>
  <r>
    <x v="12474"/>
    <x v="0"/>
    <x v="2"/>
    <n v="731.88"/>
    <n v="0.05"/>
    <n v="3"/>
    <d v="2023-03-06T00:00:00"/>
    <d v="2023-03-10T00:00:00"/>
    <x v="0"/>
    <x v="0"/>
    <n v="157.22"/>
    <x v="4"/>
    <x v="0"/>
    <x v="0"/>
    <n v="574.66"/>
    <n v="2195.64"/>
  </r>
  <r>
    <x v="12475"/>
    <x v="1"/>
    <x v="1"/>
    <n v="4557.08"/>
    <n v="0.4"/>
    <n v="2"/>
    <d v="2023-01-14T00:00:00"/>
    <d v="2023-01-15T00:00:00"/>
    <x v="1"/>
    <x v="2"/>
    <n v="1140.28"/>
    <x v="4"/>
    <x v="0"/>
    <x v="6"/>
    <n v="3416.8"/>
    <n v="9114.16"/>
  </r>
  <r>
    <x v="12476"/>
    <x v="0"/>
    <x v="0"/>
    <n v="2353"/>
    <n v="0.25"/>
    <n v="2"/>
    <d v="2024-12-31T00:00:00"/>
    <d v="2025-01-06T00:00:00"/>
    <x v="2"/>
    <x v="2"/>
    <n v="439.74"/>
    <x v="1"/>
    <x v="1"/>
    <x v="10"/>
    <n v="1913.26"/>
    <n v="4706"/>
  </r>
  <r>
    <x v="12477"/>
    <x v="0"/>
    <x v="3"/>
    <n v="3840.74"/>
    <n v="0.18"/>
    <n v="3"/>
    <d v="2023-05-06T00:00:00"/>
    <d v="2023-05-10T00:00:00"/>
    <x v="2"/>
    <x v="1"/>
    <n v="368.12"/>
    <x v="5"/>
    <x v="0"/>
    <x v="5"/>
    <n v="3472.62"/>
    <n v="11522.22"/>
  </r>
  <r>
    <x v="12478"/>
    <x v="0"/>
    <x v="3"/>
    <n v="536.66999999999996"/>
    <n v="0.23"/>
    <n v="2"/>
    <d v="2024-06-21T00:00:00"/>
    <d v="2024-06-22T00:00:00"/>
    <x v="0"/>
    <x v="2"/>
    <n v="117.08"/>
    <x v="4"/>
    <x v="1"/>
    <x v="9"/>
    <n v="419.59"/>
    <n v="1073.3399999999999"/>
  </r>
  <r>
    <x v="12479"/>
    <x v="0"/>
    <x v="2"/>
    <n v="381.58"/>
    <n v="0.21"/>
    <n v="6"/>
    <d v="2024-02-20T00:00:00"/>
    <d v="2024-02-25T00:00:00"/>
    <x v="2"/>
    <x v="1"/>
    <n v="23.57"/>
    <x v="0"/>
    <x v="1"/>
    <x v="8"/>
    <n v="358.01"/>
    <n v="2289.48"/>
  </r>
  <r>
    <x v="12480"/>
    <x v="2"/>
    <x v="2"/>
    <n v="2524.7800000000002"/>
    <n v="0.39"/>
    <n v="4"/>
    <d v="2023-09-10T00:00:00"/>
    <d v="2023-09-11T00:00:00"/>
    <x v="2"/>
    <x v="0"/>
    <n v="416.52"/>
    <x v="1"/>
    <x v="0"/>
    <x v="7"/>
    <n v="2108.2600000000002"/>
    <n v="10099.120000000001"/>
  </r>
  <r>
    <x v="12481"/>
    <x v="0"/>
    <x v="3"/>
    <n v="1646.2"/>
    <n v="0"/>
    <n v="1"/>
    <d v="2024-01-21T00:00:00"/>
    <d v="2024-01-27T00:00:00"/>
    <x v="2"/>
    <x v="0"/>
    <n v="279.31"/>
    <x v="3"/>
    <x v="1"/>
    <x v="6"/>
    <n v="1366.89"/>
    <n v="1646.2"/>
  </r>
  <r>
    <x v="12482"/>
    <x v="3"/>
    <x v="2"/>
    <n v="124.05"/>
    <n v="0.22"/>
    <n v="3"/>
    <d v="2023-08-08T00:00:00"/>
    <d v="2023-08-15T00:00:00"/>
    <x v="0"/>
    <x v="0"/>
    <n v="36.659999999999997"/>
    <x v="4"/>
    <x v="0"/>
    <x v="1"/>
    <n v="87.39"/>
    <n v="372.15"/>
  </r>
  <r>
    <x v="12483"/>
    <x v="3"/>
    <x v="2"/>
    <n v="998.14"/>
    <n v="0.08"/>
    <n v="3"/>
    <d v="2024-03-08T00:00:00"/>
    <d v="2024-03-10T00:00:00"/>
    <x v="0"/>
    <x v="0"/>
    <n v="95.02"/>
    <x v="5"/>
    <x v="1"/>
    <x v="0"/>
    <n v="903.12"/>
    <n v="2994.42"/>
  </r>
  <r>
    <x v="12484"/>
    <x v="3"/>
    <x v="2"/>
    <n v="1172"/>
    <n v="0.15"/>
    <n v="4"/>
    <d v="2023-07-22T00:00:00"/>
    <d v="2023-07-29T00:00:00"/>
    <x v="1"/>
    <x v="2"/>
    <n v="216.69"/>
    <x v="3"/>
    <x v="0"/>
    <x v="4"/>
    <n v="955.31"/>
    <n v="4688"/>
  </r>
  <r>
    <x v="12485"/>
    <x v="0"/>
    <x v="2"/>
    <n v="1513.68"/>
    <n v="0.06"/>
    <n v="6"/>
    <d v="2024-06-18T00:00:00"/>
    <d v="2024-06-22T00:00:00"/>
    <x v="1"/>
    <x v="2"/>
    <n v="338.22"/>
    <x v="1"/>
    <x v="1"/>
    <x v="9"/>
    <n v="1175.46"/>
    <n v="9082.08"/>
  </r>
  <r>
    <x v="12486"/>
    <x v="3"/>
    <x v="2"/>
    <n v="4399.92"/>
    <n v="0.21"/>
    <n v="1"/>
    <d v="2024-08-28T00:00:00"/>
    <d v="2024-08-30T00:00:00"/>
    <x v="1"/>
    <x v="2"/>
    <n v="236.13"/>
    <x v="1"/>
    <x v="1"/>
    <x v="1"/>
    <n v="4163.79"/>
    <n v="4399.92"/>
  </r>
  <r>
    <x v="12487"/>
    <x v="2"/>
    <x v="4"/>
    <n v="2160.9499999999998"/>
    <n v="0.32"/>
    <n v="2"/>
    <d v="2024-05-14T00:00:00"/>
    <d v="2024-05-17T00:00:00"/>
    <x v="0"/>
    <x v="1"/>
    <n v="596.1"/>
    <x v="4"/>
    <x v="1"/>
    <x v="5"/>
    <n v="1564.85"/>
    <n v="4321.8999999999996"/>
  </r>
  <r>
    <x v="12488"/>
    <x v="1"/>
    <x v="4"/>
    <n v="3429.22"/>
    <n v="0.33"/>
    <n v="3"/>
    <d v="2023-11-12T00:00:00"/>
    <d v="2023-11-17T00:00:00"/>
    <x v="0"/>
    <x v="1"/>
    <n v="769.46"/>
    <x v="4"/>
    <x v="0"/>
    <x v="11"/>
    <n v="2659.7599999999998"/>
    <n v="10287.66"/>
  </r>
  <r>
    <x v="12489"/>
    <x v="0"/>
    <x v="4"/>
    <n v="190.14"/>
    <n v="0.4"/>
    <n v="5"/>
    <d v="2023-08-11T00:00:00"/>
    <d v="2023-08-16T00:00:00"/>
    <x v="2"/>
    <x v="1"/>
    <n v="39.21"/>
    <x v="1"/>
    <x v="0"/>
    <x v="1"/>
    <n v="150.92999999999998"/>
    <n v="950.69999999999993"/>
  </r>
  <r>
    <x v="12490"/>
    <x v="3"/>
    <x v="3"/>
    <n v="4088.24"/>
    <n v="0.41"/>
    <n v="7"/>
    <d v="2024-10-21T00:00:00"/>
    <d v="2024-10-25T00:00:00"/>
    <x v="1"/>
    <x v="1"/>
    <n v="860.77"/>
    <x v="2"/>
    <x v="1"/>
    <x v="2"/>
    <n v="3227.47"/>
    <n v="28617.68"/>
  </r>
  <r>
    <x v="12491"/>
    <x v="2"/>
    <x v="0"/>
    <n v="1277.6099999999999"/>
    <n v="0.3"/>
    <n v="1"/>
    <d v="2024-04-21T00:00:00"/>
    <d v="2024-04-27T00:00:00"/>
    <x v="0"/>
    <x v="0"/>
    <n v="100.67"/>
    <x v="3"/>
    <x v="1"/>
    <x v="3"/>
    <n v="1176.9399999999998"/>
    <n v="1277.6099999999999"/>
  </r>
  <r>
    <x v="12492"/>
    <x v="1"/>
    <x v="3"/>
    <n v="1614.29"/>
    <n v="0.18"/>
    <n v="2"/>
    <d v="2023-11-26T00:00:00"/>
    <d v="2023-12-03T00:00:00"/>
    <x v="2"/>
    <x v="0"/>
    <n v="467.34"/>
    <x v="5"/>
    <x v="0"/>
    <x v="11"/>
    <n v="1146.95"/>
    <n v="3228.58"/>
  </r>
  <r>
    <x v="12493"/>
    <x v="2"/>
    <x v="4"/>
    <n v="321.76"/>
    <n v="0.03"/>
    <n v="4"/>
    <d v="2023-02-28T00:00:00"/>
    <d v="2023-03-04T00:00:00"/>
    <x v="1"/>
    <x v="2"/>
    <n v="51.62"/>
    <x v="3"/>
    <x v="0"/>
    <x v="8"/>
    <n v="270.14"/>
    <n v="1287.04"/>
  </r>
  <r>
    <x v="12494"/>
    <x v="3"/>
    <x v="3"/>
    <n v="2107.5"/>
    <n v="0.02"/>
    <n v="1"/>
    <d v="2023-06-08T00:00:00"/>
    <d v="2023-06-13T00:00:00"/>
    <x v="2"/>
    <x v="0"/>
    <n v="406.87"/>
    <x v="5"/>
    <x v="0"/>
    <x v="9"/>
    <n v="1700.63"/>
    <n v="2107.5"/>
  </r>
  <r>
    <x v="12495"/>
    <x v="2"/>
    <x v="0"/>
    <n v="4277.63"/>
    <n v="0.06"/>
    <n v="1"/>
    <d v="2024-10-05T00:00:00"/>
    <d v="2024-10-09T00:00:00"/>
    <x v="0"/>
    <x v="2"/>
    <n v="485.27"/>
    <x v="1"/>
    <x v="1"/>
    <x v="2"/>
    <n v="3792.36"/>
    <n v="4277.63"/>
  </r>
  <r>
    <x v="12496"/>
    <x v="1"/>
    <x v="2"/>
    <n v="1955.8"/>
    <n v="0.49"/>
    <n v="9"/>
    <d v="2023-09-13T00:00:00"/>
    <d v="2023-09-14T00:00:00"/>
    <x v="1"/>
    <x v="1"/>
    <n v="152.27000000000001"/>
    <x v="5"/>
    <x v="0"/>
    <x v="7"/>
    <n v="1803.53"/>
    <n v="17602.2"/>
  </r>
  <r>
    <x v="12497"/>
    <x v="3"/>
    <x v="1"/>
    <n v="4552.17"/>
    <n v="0.39"/>
    <n v="6"/>
    <d v="2024-01-15T00:00:00"/>
    <d v="2024-01-21T00:00:00"/>
    <x v="0"/>
    <x v="0"/>
    <n v="1124.22"/>
    <x v="5"/>
    <x v="1"/>
    <x v="6"/>
    <n v="3427.95"/>
    <n v="27313.02"/>
  </r>
  <r>
    <x v="12498"/>
    <x v="1"/>
    <x v="4"/>
    <n v="4350.49"/>
    <n v="0.2"/>
    <n v="2"/>
    <d v="2024-06-13T00:00:00"/>
    <d v="2024-06-19T00:00:00"/>
    <x v="2"/>
    <x v="0"/>
    <n v="856.12"/>
    <x v="0"/>
    <x v="1"/>
    <x v="9"/>
    <n v="3494.37"/>
    <n v="8700.98"/>
  </r>
  <r>
    <x v="12499"/>
    <x v="2"/>
    <x v="4"/>
    <n v="403.61"/>
    <n v="0.23"/>
    <n v="7"/>
    <d v="2024-12-03T00:00:00"/>
    <d v="2024-12-04T00:00:00"/>
    <x v="1"/>
    <x v="0"/>
    <n v="59.54"/>
    <x v="1"/>
    <x v="1"/>
    <x v="10"/>
    <n v="344.07"/>
    <n v="2825.27"/>
  </r>
  <r>
    <x v="12500"/>
    <x v="0"/>
    <x v="0"/>
    <n v="1595.83"/>
    <n v="0.37"/>
    <n v="6"/>
    <d v="2023-12-30T00:00:00"/>
    <d v="2024-01-05T00:00:00"/>
    <x v="1"/>
    <x v="0"/>
    <n v="142.99"/>
    <x v="4"/>
    <x v="0"/>
    <x v="10"/>
    <n v="1452.84"/>
    <n v="9574.98"/>
  </r>
  <r>
    <x v="12501"/>
    <x v="0"/>
    <x v="2"/>
    <n v="4561.04"/>
    <n v="0.26"/>
    <n v="6"/>
    <d v="2023-08-11T00:00:00"/>
    <d v="2023-08-12T00:00:00"/>
    <x v="1"/>
    <x v="2"/>
    <n v="692.01"/>
    <x v="4"/>
    <x v="0"/>
    <x v="1"/>
    <n v="3869.0299999999997"/>
    <n v="27366.239999999998"/>
  </r>
  <r>
    <x v="12502"/>
    <x v="0"/>
    <x v="2"/>
    <n v="246.06"/>
    <n v="0.18"/>
    <n v="8"/>
    <d v="2024-03-30T00:00:00"/>
    <d v="2024-04-04T00:00:00"/>
    <x v="2"/>
    <x v="1"/>
    <n v="12.48"/>
    <x v="4"/>
    <x v="1"/>
    <x v="0"/>
    <n v="233.58"/>
    <n v="1968.48"/>
  </r>
  <r>
    <x v="12503"/>
    <x v="0"/>
    <x v="1"/>
    <n v="3852.46"/>
    <n v="0.17"/>
    <n v="3"/>
    <d v="2024-06-14T00:00:00"/>
    <d v="2024-06-19T00:00:00"/>
    <x v="2"/>
    <x v="1"/>
    <n v="1130.8800000000001"/>
    <x v="0"/>
    <x v="1"/>
    <x v="9"/>
    <n v="2721.58"/>
    <n v="11557.380000000001"/>
  </r>
  <r>
    <x v="12504"/>
    <x v="1"/>
    <x v="2"/>
    <n v="4541.5"/>
    <n v="0.1"/>
    <n v="2"/>
    <d v="2023-11-18T00:00:00"/>
    <d v="2023-11-24T00:00:00"/>
    <x v="0"/>
    <x v="2"/>
    <n v="945.74"/>
    <x v="4"/>
    <x v="0"/>
    <x v="11"/>
    <n v="3595.76"/>
    <n v="9083"/>
  </r>
  <r>
    <x v="12505"/>
    <x v="0"/>
    <x v="0"/>
    <n v="3875.41"/>
    <n v="0.44"/>
    <n v="9"/>
    <d v="2024-09-22T00:00:00"/>
    <d v="2024-09-24T00:00:00"/>
    <x v="2"/>
    <x v="2"/>
    <n v="472.99"/>
    <x v="1"/>
    <x v="1"/>
    <x v="7"/>
    <n v="3402.42"/>
    <n v="34878.69"/>
  </r>
  <r>
    <x v="12506"/>
    <x v="1"/>
    <x v="2"/>
    <n v="3744.69"/>
    <n v="0.21"/>
    <n v="5"/>
    <d v="2023-10-29T00:00:00"/>
    <d v="2023-11-01T00:00:00"/>
    <x v="2"/>
    <x v="0"/>
    <n v="996.11"/>
    <x v="2"/>
    <x v="0"/>
    <x v="2"/>
    <n v="2748.58"/>
    <n v="18723.45"/>
  </r>
  <r>
    <x v="12507"/>
    <x v="3"/>
    <x v="0"/>
    <n v="4232.4399999999996"/>
    <n v="0.38"/>
    <n v="6"/>
    <d v="2023-08-08T00:00:00"/>
    <d v="2023-08-12T00:00:00"/>
    <x v="1"/>
    <x v="1"/>
    <n v="311.19"/>
    <x v="0"/>
    <x v="0"/>
    <x v="1"/>
    <n v="3921.2499999999995"/>
    <n v="25394.639999999999"/>
  </r>
  <r>
    <x v="12508"/>
    <x v="0"/>
    <x v="4"/>
    <n v="3362.37"/>
    <n v="0.28999999999999998"/>
    <n v="7"/>
    <d v="2023-06-15T00:00:00"/>
    <d v="2023-06-22T00:00:00"/>
    <x v="2"/>
    <x v="0"/>
    <n v="354.52"/>
    <x v="0"/>
    <x v="0"/>
    <x v="9"/>
    <n v="3007.85"/>
    <n v="23536.59"/>
  </r>
  <r>
    <x v="12509"/>
    <x v="1"/>
    <x v="4"/>
    <n v="2173.17"/>
    <n v="0.38"/>
    <n v="2"/>
    <d v="2023-06-06T00:00:00"/>
    <d v="2023-06-11T00:00:00"/>
    <x v="1"/>
    <x v="0"/>
    <n v="283.75"/>
    <x v="4"/>
    <x v="0"/>
    <x v="9"/>
    <n v="1889.42"/>
    <n v="4346.34"/>
  </r>
  <r>
    <x v="12510"/>
    <x v="0"/>
    <x v="4"/>
    <n v="407.5"/>
    <n v="0.16"/>
    <n v="6"/>
    <d v="2023-12-13T00:00:00"/>
    <d v="2023-12-15T00:00:00"/>
    <x v="2"/>
    <x v="0"/>
    <n v="112.38"/>
    <x v="2"/>
    <x v="0"/>
    <x v="10"/>
    <n v="295.12"/>
    <n v="2445"/>
  </r>
  <r>
    <x v="12511"/>
    <x v="0"/>
    <x v="3"/>
    <n v="3961.04"/>
    <n v="0.38"/>
    <n v="1"/>
    <d v="2023-09-12T00:00:00"/>
    <d v="2023-09-19T00:00:00"/>
    <x v="0"/>
    <x v="1"/>
    <n v="449.99"/>
    <x v="5"/>
    <x v="0"/>
    <x v="7"/>
    <n v="3511.05"/>
    <n v="3961.04"/>
  </r>
  <r>
    <x v="12512"/>
    <x v="0"/>
    <x v="4"/>
    <n v="4535.74"/>
    <n v="0.39"/>
    <n v="9"/>
    <d v="2024-11-18T00:00:00"/>
    <d v="2024-11-21T00:00:00"/>
    <x v="1"/>
    <x v="0"/>
    <n v="701.33"/>
    <x v="5"/>
    <x v="1"/>
    <x v="11"/>
    <n v="3834.41"/>
    <n v="40821.659999999996"/>
  </r>
  <r>
    <x v="12513"/>
    <x v="1"/>
    <x v="0"/>
    <n v="2606.77"/>
    <n v="0.05"/>
    <n v="6"/>
    <d v="2024-11-18T00:00:00"/>
    <d v="2024-11-19T00:00:00"/>
    <x v="2"/>
    <x v="0"/>
    <n v="532.29"/>
    <x v="4"/>
    <x v="1"/>
    <x v="11"/>
    <n v="2074.48"/>
    <n v="15640.619999999999"/>
  </r>
  <r>
    <x v="12514"/>
    <x v="2"/>
    <x v="1"/>
    <n v="2709.3"/>
    <n v="0.05"/>
    <n v="7"/>
    <d v="2023-07-08T00:00:00"/>
    <d v="2023-07-12T00:00:00"/>
    <x v="2"/>
    <x v="0"/>
    <n v="659.37"/>
    <x v="3"/>
    <x v="0"/>
    <x v="4"/>
    <n v="2049.9300000000003"/>
    <n v="18965.100000000002"/>
  </r>
  <r>
    <x v="12515"/>
    <x v="0"/>
    <x v="2"/>
    <n v="2076.11"/>
    <n v="0.49"/>
    <n v="5"/>
    <d v="2024-03-26T00:00:00"/>
    <d v="2024-03-31T00:00:00"/>
    <x v="0"/>
    <x v="0"/>
    <n v="448.16"/>
    <x v="4"/>
    <x v="1"/>
    <x v="0"/>
    <n v="1627.95"/>
    <n v="10380.550000000001"/>
  </r>
  <r>
    <x v="12516"/>
    <x v="0"/>
    <x v="4"/>
    <n v="4298.72"/>
    <n v="0.06"/>
    <n v="2"/>
    <d v="2023-06-25T00:00:00"/>
    <d v="2023-06-27T00:00:00"/>
    <x v="1"/>
    <x v="2"/>
    <n v="948.26"/>
    <x v="4"/>
    <x v="0"/>
    <x v="9"/>
    <n v="3350.46"/>
    <n v="8597.44"/>
  </r>
  <r>
    <x v="12517"/>
    <x v="3"/>
    <x v="3"/>
    <n v="172.54"/>
    <n v="0.34"/>
    <n v="4"/>
    <d v="2023-03-23T00:00:00"/>
    <d v="2023-03-30T00:00:00"/>
    <x v="0"/>
    <x v="2"/>
    <n v="40.659999999999997"/>
    <x v="4"/>
    <x v="0"/>
    <x v="0"/>
    <n v="131.88"/>
    <n v="690.16"/>
  </r>
  <r>
    <x v="12518"/>
    <x v="2"/>
    <x v="3"/>
    <n v="3160.29"/>
    <n v="0.37"/>
    <n v="5"/>
    <d v="2024-12-26T00:00:00"/>
    <d v="2024-12-27T00:00:00"/>
    <x v="0"/>
    <x v="0"/>
    <n v="621.91999999999996"/>
    <x v="1"/>
    <x v="1"/>
    <x v="10"/>
    <n v="2538.37"/>
    <n v="15801.45"/>
  </r>
  <r>
    <x v="12519"/>
    <x v="1"/>
    <x v="0"/>
    <n v="4546.32"/>
    <n v="0.03"/>
    <n v="2"/>
    <d v="2023-03-29T00:00:00"/>
    <d v="2023-04-01T00:00:00"/>
    <x v="0"/>
    <x v="0"/>
    <n v="804.5"/>
    <x v="5"/>
    <x v="0"/>
    <x v="0"/>
    <n v="3741.8199999999997"/>
    <n v="9092.64"/>
  </r>
  <r>
    <x v="12520"/>
    <x v="3"/>
    <x v="1"/>
    <n v="605.79"/>
    <n v="0.37"/>
    <n v="9"/>
    <d v="2023-11-19T00:00:00"/>
    <d v="2023-11-25T00:00:00"/>
    <x v="0"/>
    <x v="0"/>
    <n v="156"/>
    <x v="4"/>
    <x v="0"/>
    <x v="11"/>
    <n v="449.78999999999996"/>
    <n v="5452.11"/>
  </r>
  <r>
    <x v="12521"/>
    <x v="0"/>
    <x v="4"/>
    <n v="4799.91"/>
    <n v="0.21"/>
    <n v="2"/>
    <d v="2024-01-16T00:00:00"/>
    <d v="2024-01-18T00:00:00"/>
    <x v="2"/>
    <x v="0"/>
    <n v="1096"/>
    <x v="2"/>
    <x v="1"/>
    <x v="6"/>
    <n v="3703.91"/>
    <n v="9599.82"/>
  </r>
  <r>
    <x v="12522"/>
    <x v="3"/>
    <x v="4"/>
    <n v="4841.62"/>
    <n v="0.14000000000000001"/>
    <n v="2"/>
    <d v="2024-07-12T00:00:00"/>
    <d v="2024-07-15T00:00:00"/>
    <x v="2"/>
    <x v="0"/>
    <n v="820.39"/>
    <x v="3"/>
    <x v="1"/>
    <x v="4"/>
    <n v="4021.23"/>
    <n v="9683.24"/>
  </r>
  <r>
    <x v="12523"/>
    <x v="3"/>
    <x v="3"/>
    <n v="4655.97"/>
    <n v="0.33"/>
    <n v="2"/>
    <d v="2023-01-24T00:00:00"/>
    <d v="2023-01-30T00:00:00"/>
    <x v="0"/>
    <x v="0"/>
    <n v="1220.46"/>
    <x v="1"/>
    <x v="0"/>
    <x v="6"/>
    <n v="3435.51"/>
    <n v="9311.94"/>
  </r>
  <r>
    <x v="12524"/>
    <x v="0"/>
    <x v="0"/>
    <n v="2366.48"/>
    <n v="0.42"/>
    <n v="2"/>
    <d v="2023-12-13T00:00:00"/>
    <d v="2023-12-18T00:00:00"/>
    <x v="0"/>
    <x v="0"/>
    <n v="222.4"/>
    <x v="4"/>
    <x v="0"/>
    <x v="10"/>
    <n v="2144.08"/>
    <n v="4732.96"/>
  </r>
  <r>
    <x v="12525"/>
    <x v="2"/>
    <x v="3"/>
    <n v="1976.55"/>
    <n v="0.28999999999999998"/>
    <n v="5"/>
    <d v="2024-03-21T00:00:00"/>
    <d v="2024-03-27T00:00:00"/>
    <x v="2"/>
    <x v="1"/>
    <n v="535.29999999999995"/>
    <x v="3"/>
    <x v="1"/>
    <x v="0"/>
    <n v="1441.25"/>
    <n v="9882.75"/>
  </r>
  <r>
    <x v="12526"/>
    <x v="2"/>
    <x v="3"/>
    <n v="3559.14"/>
    <n v="0.44"/>
    <n v="7"/>
    <d v="2024-03-17T00:00:00"/>
    <d v="2024-03-19T00:00:00"/>
    <x v="1"/>
    <x v="1"/>
    <n v="328.79"/>
    <x v="1"/>
    <x v="1"/>
    <x v="0"/>
    <n v="3230.35"/>
    <n v="24913.98"/>
  </r>
  <r>
    <x v="12527"/>
    <x v="3"/>
    <x v="1"/>
    <n v="1661.58"/>
    <n v="0.01"/>
    <n v="1"/>
    <d v="2024-02-22T00:00:00"/>
    <d v="2024-02-26T00:00:00"/>
    <x v="2"/>
    <x v="2"/>
    <n v="185.86"/>
    <x v="0"/>
    <x v="1"/>
    <x v="8"/>
    <n v="1475.7199999999998"/>
    <n v="1661.58"/>
  </r>
  <r>
    <x v="12528"/>
    <x v="0"/>
    <x v="0"/>
    <n v="434.89"/>
    <n v="0.37"/>
    <n v="9"/>
    <d v="2024-07-13T00:00:00"/>
    <d v="2024-07-14T00:00:00"/>
    <x v="2"/>
    <x v="2"/>
    <n v="50.52"/>
    <x v="3"/>
    <x v="1"/>
    <x v="4"/>
    <n v="384.37"/>
    <n v="3914.0099999999998"/>
  </r>
  <r>
    <x v="12529"/>
    <x v="1"/>
    <x v="1"/>
    <n v="4516.97"/>
    <n v="0.08"/>
    <n v="6"/>
    <d v="2024-04-19T00:00:00"/>
    <d v="2024-04-21T00:00:00"/>
    <x v="2"/>
    <x v="0"/>
    <n v="298.16000000000003"/>
    <x v="5"/>
    <x v="1"/>
    <x v="3"/>
    <n v="4218.8100000000004"/>
    <n v="27101.82"/>
  </r>
  <r>
    <x v="12530"/>
    <x v="3"/>
    <x v="0"/>
    <n v="3210.79"/>
    <n v="0.14000000000000001"/>
    <n v="1"/>
    <d v="2023-02-14T00:00:00"/>
    <d v="2023-02-21T00:00:00"/>
    <x v="0"/>
    <x v="1"/>
    <n v="400.18"/>
    <x v="5"/>
    <x v="0"/>
    <x v="8"/>
    <n v="2810.61"/>
    <n v="3210.79"/>
  </r>
  <r>
    <x v="12531"/>
    <x v="1"/>
    <x v="4"/>
    <n v="1115.06"/>
    <n v="0.28999999999999998"/>
    <n v="1"/>
    <d v="2023-06-06T00:00:00"/>
    <d v="2023-06-11T00:00:00"/>
    <x v="0"/>
    <x v="0"/>
    <n v="132.94"/>
    <x v="5"/>
    <x v="0"/>
    <x v="9"/>
    <n v="982.11999999999989"/>
    <n v="1115.06"/>
  </r>
  <r>
    <x v="12532"/>
    <x v="3"/>
    <x v="2"/>
    <n v="190.2"/>
    <n v="0.14000000000000001"/>
    <n v="9"/>
    <d v="2023-04-29T00:00:00"/>
    <d v="2023-05-04T00:00:00"/>
    <x v="0"/>
    <x v="1"/>
    <n v="37.549999999999997"/>
    <x v="3"/>
    <x v="0"/>
    <x v="3"/>
    <n v="152.64999999999998"/>
    <n v="1711.8"/>
  </r>
  <r>
    <x v="12533"/>
    <x v="3"/>
    <x v="2"/>
    <n v="3645.23"/>
    <n v="0.08"/>
    <n v="9"/>
    <d v="2024-05-09T00:00:00"/>
    <d v="2024-05-12T00:00:00"/>
    <x v="0"/>
    <x v="1"/>
    <n v="727.36"/>
    <x v="1"/>
    <x v="1"/>
    <x v="5"/>
    <n v="2917.87"/>
    <n v="32807.07"/>
  </r>
  <r>
    <x v="12534"/>
    <x v="0"/>
    <x v="0"/>
    <n v="4278.72"/>
    <n v="0.44"/>
    <n v="1"/>
    <d v="2024-09-13T00:00:00"/>
    <d v="2024-09-16T00:00:00"/>
    <x v="1"/>
    <x v="0"/>
    <n v="801.04"/>
    <x v="4"/>
    <x v="1"/>
    <x v="7"/>
    <n v="3477.6800000000003"/>
    <n v="4278.72"/>
  </r>
  <r>
    <x v="12535"/>
    <x v="0"/>
    <x v="2"/>
    <n v="2087.67"/>
    <n v="0.45"/>
    <n v="1"/>
    <d v="2023-07-10T00:00:00"/>
    <d v="2023-07-14T00:00:00"/>
    <x v="2"/>
    <x v="1"/>
    <n v="433.06"/>
    <x v="4"/>
    <x v="0"/>
    <x v="4"/>
    <n v="1654.6100000000001"/>
    <n v="2087.67"/>
  </r>
  <r>
    <x v="12536"/>
    <x v="1"/>
    <x v="3"/>
    <n v="496.4"/>
    <n v="0.02"/>
    <n v="5"/>
    <d v="2024-07-13T00:00:00"/>
    <d v="2024-07-18T00:00:00"/>
    <x v="1"/>
    <x v="2"/>
    <n v="29.81"/>
    <x v="2"/>
    <x v="1"/>
    <x v="4"/>
    <n v="466.59"/>
    <n v="2482"/>
  </r>
  <r>
    <x v="12537"/>
    <x v="1"/>
    <x v="4"/>
    <n v="3278.24"/>
    <n v="0.25"/>
    <n v="5"/>
    <d v="2024-01-31T00:00:00"/>
    <d v="2024-02-07T00:00:00"/>
    <x v="0"/>
    <x v="0"/>
    <n v="736.61"/>
    <x v="4"/>
    <x v="1"/>
    <x v="6"/>
    <n v="2541.6299999999997"/>
    <n v="16391.199999999997"/>
  </r>
  <r>
    <x v="12538"/>
    <x v="2"/>
    <x v="4"/>
    <n v="1554.95"/>
    <n v="0.1"/>
    <n v="7"/>
    <d v="2024-04-06T00:00:00"/>
    <d v="2024-04-11T00:00:00"/>
    <x v="2"/>
    <x v="1"/>
    <n v="446.57"/>
    <x v="5"/>
    <x v="1"/>
    <x v="3"/>
    <n v="1108.3800000000001"/>
    <n v="10884.65"/>
  </r>
  <r>
    <x v="12539"/>
    <x v="0"/>
    <x v="2"/>
    <n v="805.34"/>
    <n v="0.43"/>
    <n v="4"/>
    <d v="2024-02-15T00:00:00"/>
    <d v="2024-02-20T00:00:00"/>
    <x v="0"/>
    <x v="0"/>
    <n v="167.52"/>
    <x v="1"/>
    <x v="1"/>
    <x v="8"/>
    <n v="637.82000000000005"/>
    <n v="3221.36"/>
  </r>
  <r>
    <x v="12540"/>
    <x v="3"/>
    <x v="0"/>
    <n v="2600.94"/>
    <n v="0.23"/>
    <n v="1"/>
    <d v="2023-07-13T00:00:00"/>
    <d v="2023-07-14T00:00:00"/>
    <x v="1"/>
    <x v="1"/>
    <n v="310.79000000000002"/>
    <x v="4"/>
    <x v="0"/>
    <x v="4"/>
    <n v="2290.15"/>
    <n v="2600.94"/>
  </r>
  <r>
    <x v="12541"/>
    <x v="3"/>
    <x v="3"/>
    <n v="2461.0300000000002"/>
    <n v="0.24"/>
    <n v="6"/>
    <d v="2023-02-06T00:00:00"/>
    <d v="2023-02-07T00:00:00"/>
    <x v="1"/>
    <x v="0"/>
    <n v="313.43"/>
    <x v="0"/>
    <x v="0"/>
    <x v="8"/>
    <n v="2147.6000000000004"/>
    <n v="14766.18"/>
  </r>
  <r>
    <x v="12542"/>
    <x v="2"/>
    <x v="0"/>
    <n v="2632.18"/>
    <n v="0.31"/>
    <n v="3"/>
    <d v="2023-05-06T00:00:00"/>
    <d v="2023-05-11T00:00:00"/>
    <x v="0"/>
    <x v="2"/>
    <n v="635.65"/>
    <x v="0"/>
    <x v="0"/>
    <x v="5"/>
    <n v="1996.5299999999997"/>
    <n v="7896.5399999999991"/>
  </r>
  <r>
    <x v="12543"/>
    <x v="0"/>
    <x v="2"/>
    <n v="4137.2700000000004"/>
    <n v="0.03"/>
    <n v="7"/>
    <d v="2023-02-14T00:00:00"/>
    <d v="2023-02-15T00:00:00"/>
    <x v="1"/>
    <x v="1"/>
    <n v="322.18"/>
    <x v="2"/>
    <x v="0"/>
    <x v="8"/>
    <n v="3815.0900000000006"/>
    <n v="28960.890000000003"/>
  </r>
  <r>
    <x v="12544"/>
    <x v="3"/>
    <x v="4"/>
    <n v="2474.27"/>
    <n v="0.06"/>
    <n v="1"/>
    <d v="2023-07-04T00:00:00"/>
    <d v="2023-07-09T00:00:00"/>
    <x v="0"/>
    <x v="2"/>
    <n v="354.23"/>
    <x v="0"/>
    <x v="0"/>
    <x v="4"/>
    <n v="2120.04"/>
    <n v="2474.27"/>
  </r>
  <r>
    <x v="12545"/>
    <x v="2"/>
    <x v="4"/>
    <n v="4512.6499999999996"/>
    <n v="0.25"/>
    <n v="4"/>
    <d v="2023-01-18T00:00:00"/>
    <d v="2023-01-21T00:00:00"/>
    <x v="0"/>
    <x v="1"/>
    <n v="440.4"/>
    <x v="0"/>
    <x v="0"/>
    <x v="6"/>
    <n v="4072.2499999999995"/>
    <n v="18050.599999999999"/>
  </r>
  <r>
    <x v="12546"/>
    <x v="2"/>
    <x v="0"/>
    <n v="4224.87"/>
    <n v="0.48"/>
    <n v="9"/>
    <d v="2024-05-25T00:00:00"/>
    <d v="2024-05-28T00:00:00"/>
    <x v="1"/>
    <x v="0"/>
    <n v="422.62"/>
    <x v="5"/>
    <x v="1"/>
    <x v="5"/>
    <n v="3802.25"/>
    <n v="38023.83"/>
  </r>
  <r>
    <x v="12547"/>
    <x v="3"/>
    <x v="1"/>
    <n v="3290.47"/>
    <n v="0.42"/>
    <n v="6"/>
    <d v="2024-06-08T00:00:00"/>
    <d v="2024-06-15T00:00:00"/>
    <x v="1"/>
    <x v="1"/>
    <n v="167.43"/>
    <x v="2"/>
    <x v="1"/>
    <x v="9"/>
    <n v="3123.04"/>
    <n v="19742.82"/>
  </r>
  <r>
    <x v="12548"/>
    <x v="3"/>
    <x v="0"/>
    <n v="378.57"/>
    <n v="0.44"/>
    <n v="2"/>
    <d v="2023-11-25T00:00:00"/>
    <d v="2023-11-26T00:00:00"/>
    <x v="0"/>
    <x v="1"/>
    <n v="102.94"/>
    <x v="2"/>
    <x v="0"/>
    <x v="11"/>
    <n v="275.63"/>
    <n v="757.14"/>
  </r>
  <r>
    <x v="12549"/>
    <x v="1"/>
    <x v="1"/>
    <n v="4338.2299999999996"/>
    <n v="7.0000000000000007E-2"/>
    <n v="6"/>
    <d v="2023-11-08T00:00:00"/>
    <d v="2023-11-11T00:00:00"/>
    <x v="0"/>
    <x v="1"/>
    <n v="560.86"/>
    <x v="3"/>
    <x v="0"/>
    <x v="11"/>
    <n v="3777.3699999999994"/>
    <n v="26029.379999999997"/>
  </r>
  <r>
    <x v="12550"/>
    <x v="0"/>
    <x v="0"/>
    <n v="4537.3"/>
    <n v="0.48"/>
    <n v="9"/>
    <d v="2023-07-21T00:00:00"/>
    <d v="2023-07-27T00:00:00"/>
    <x v="0"/>
    <x v="0"/>
    <n v="665.91"/>
    <x v="3"/>
    <x v="0"/>
    <x v="4"/>
    <n v="3871.3900000000003"/>
    <n v="40835.700000000004"/>
  </r>
  <r>
    <x v="12551"/>
    <x v="1"/>
    <x v="1"/>
    <n v="1937.73"/>
    <n v="0.36"/>
    <n v="1"/>
    <d v="2023-01-20T00:00:00"/>
    <d v="2023-01-23T00:00:00"/>
    <x v="2"/>
    <x v="1"/>
    <n v="109.29"/>
    <x v="2"/>
    <x v="0"/>
    <x v="6"/>
    <n v="1828.44"/>
    <n v="1937.73"/>
  </r>
  <r>
    <x v="12552"/>
    <x v="2"/>
    <x v="1"/>
    <n v="2678.14"/>
    <n v="0.16"/>
    <n v="5"/>
    <d v="2024-01-25T00:00:00"/>
    <d v="2024-02-01T00:00:00"/>
    <x v="1"/>
    <x v="2"/>
    <n v="197.53"/>
    <x v="3"/>
    <x v="1"/>
    <x v="6"/>
    <n v="2480.6099999999997"/>
    <n v="13390.699999999999"/>
  </r>
  <r>
    <x v="12553"/>
    <x v="3"/>
    <x v="1"/>
    <n v="1477"/>
    <n v="0.43"/>
    <n v="8"/>
    <d v="2024-02-14T00:00:00"/>
    <d v="2024-02-21T00:00:00"/>
    <x v="1"/>
    <x v="2"/>
    <n v="155.97999999999999"/>
    <x v="4"/>
    <x v="1"/>
    <x v="8"/>
    <n v="1321.02"/>
    <n v="11816"/>
  </r>
  <r>
    <x v="12554"/>
    <x v="1"/>
    <x v="1"/>
    <n v="172.11"/>
    <n v="0.37"/>
    <n v="7"/>
    <d v="2023-07-08T00:00:00"/>
    <d v="2023-07-12T00:00:00"/>
    <x v="1"/>
    <x v="1"/>
    <n v="15.98"/>
    <x v="1"/>
    <x v="0"/>
    <x v="4"/>
    <n v="156.13000000000002"/>
    <n v="1204.77"/>
  </r>
  <r>
    <x v="12555"/>
    <x v="2"/>
    <x v="3"/>
    <n v="2449.31"/>
    <n v="0.37"/>
    <n v="2"/>
    <d v="2023-03-27T00:00:00"/>
    <d v="2023-03-31T00:00:00"/>
    <x v="1"/>
    <x v="0"/>
    <n v="636.47"/>
    <x v="4"/>
    <x v="0"/>
    <x v="0"/>
    <n v="1812.84"/>
    <n v="4898.62"/>
  </r>
  <r>
    <x v="12556"/>
    <x v="0"/>
    <x v="1"/>
    <n v="733.86"/>
    <n v="0.37"/>
    <n v="8"/>
    <d v="2024-09-21T00:00:00"/>
    <d v="2024-09-26T00:00:00"/>
    <x v="1"/>
    <x v="1"/>
    <n v="211.28"/>
    <x v="1"/>
    <x v="1"/>
    <x v="7"/>
    <n v="522.58000000000004"/>
    <n v="5870.88"/>
  </r>
  <r>
    <x v="12557"/>
    <x v="3"/>
    <x v="1"/>
    <n v="998.29"/>
    <n v="0.4"/>
    <n v="9"/>
    <d v="2023-06-20T00:00:00"/>
    <d v="2023-06-22T00:00:00"/>
    <x v="0"/>
    <x v="0"/>
    <n v="283.33999999999997"/>
    <x v="0"/>
    <x v="0"/>
    <x v="9"/>
    <n v="714.95"/>
    <n v="8984.61"/>
  </r>
  <r>
    <x v="12558"/>
    <x v="1"/>
    <x v="4"/>
    <n v="2455.48"/>
    <n v="0.47"/>
    <n v="8"/>
    <d v="2024-11-17T00:00:00"/>
    <d v="2024-11-19T00:00:00"/>
    <x v="0"/>
    <x v="2"/>
    <n v="253.92"/>
    <x v="4"/>
    <x v="1"/>
    <x v="11"/>
    <n v="2201.56"/>
    <n v="19643.84"/>
  </r>
  <r>
    <x v="12559"/>
    <x v="0"/>
    <x v="3"/>
    <n v="4348.49"/>
    <n v="7.0000000000000007E-2"/>
    <n v="6"/>
    <d v="2024-04-30T00:00:00"/>
    <d v="2024-05-04T00:00:00"/>
    <x v="2"/>
    <x v="1"/>
    <n v="355.12"/>
    <x v="5"/>
    <x v="1"/>
    <x v="3"/>
    <n v="3993.37"/>
    <n v="26090.94"/>
  </r>
  <r>
    <x v="12560"/>
    <x v="1"/>
    <x v="1"/>
    <n v="4238.7"/>
    <n v="0.5"/>
    <n v="9"/>
    <d v="2024-04-09T00:00:00"/>
    <d v="2024-04-15T00:00:00"/>
    <x v="1"/>
    <x v="1"/>
    <n v="911.36"/>
    <x v="1"/>
    <x v="1"/>
    <x v="3"/>
    <n v="3327.3399999999997"/>
    <n v="38148.299999999996"/>
  </r>
  <r>
    <x v="12561"/>
    <x v="2"/>
    <x v="2"/>
    <n v="4828.84"/>
    <n v="0.44"/>
    <n v="8"/>
    <d v="2023-05-09T00:00:00"/>
    <d v="2023-05-14T00:00:00"/>
    <x v="0"/>
    <x v="1"/>
    <n v="578.61"/>
    <x v="3"/>
    <x v="0"/>
    <x v="5"/>
    <n v="4250.2300000000005"/>
    <n v="38630.720000000001"/>
  </r>
  <r>
    <x v="12562"/>
    <x v="0"/>
    <x v="3"/>
    <n v="2465.14"/>
    <n v="0.22"/>
    <n v="4"/>
    <d v="2023-07-20T00:00:00"/>
    <d v="2023-07-24T00:00:00"/>
    <x v="1"/>
    <x v="2"/>
    <n v="158.01"/>
    <x v="5"/>
    <x v="0"/>
    <x v="4"/>
    <n v="2307.13"/>
    <n v="9860.56"/>
  </r>
  <r>
    <x v="12563"/>
    <x v="1"/>
    <x v="4"/>
    <n v="2804.84"/>
    <n v="0.08"/>
    <n v="6"/>
    <d v="2024-06-21T00:00:00"/>
    <d v="2024-06-24T00:00:00"/>
    <x v="2"/>
    <x v="2"/>
    <n v="534.65"/>
    <x v="5"/>
    <x v="1"/>
    <x v="9"/>
    <n v="2270.19"/>
    <n v="16829.04"/>
  </r>
  <r>
    <x v="12564"/>
    <x v="0"/>
    <x v="0"/>
    <n v="4128.37"/>
    <n v="0.23"/>
    <n v="5"/>
    <d v="2024-07-29T00:00:00"/>
    <d v="2024-08-03T00:00:00"/>
    <x v="2"/>
    <x v="2"/>
    <n v="481.39"/>
    <x v="2"/>
    <x v="1"/>
    <x v="4"/>
    <n v="3646.98"/>
    <n v="20641.849999999999"/>
  </r>
  <r>
    <x v="12565"/>
    <x v="2"/>
    <x v="4"/>
    <n v="3528.4"/>
    <n v="0.39"/>
    <n v="9"/>
    <d v="2024-12-02T00:00:00"/>
    <d v="2024-12-08T00:00:00"/>
    <x v="2"/>
    <x v="0"/>
    <n v="457.67"/>
    <x v="0"/>
    <x v="1"/>
    <x v="10"/>
    <n v="3070.73"/>
    <n v="31755.600000000002"/>
  </r>
  <r>
    <x v="12566"/>
    <x v="0"/>
    <x v="4"/>
    <n v="995.83"/>
    <n v="0.3"/>
    <n v="4"/>
    <d v="2024-05-12T00:00:00"/>
    <d v="2024-05-17T00:00:00"/>
    <x v="0"/>
    <x v="1"/>
    <n v="197.87"/>
    <x v="0"/>
    <x v="1"/>
    <x v="5"/>
    <n v="797.96"/>
    <n v="3983.32"/>
  </r>
  <r>
    <x v="12567"/>
    <x v="1"/>
    <x v="3"/>
    <n v="2051.06"/>
    <n v="0.14000000000000001"/>
    <n v="1"/>
    <d v="2024-01-12T00:00:00"/>
    <d v="2024-01-14T00:00:00"/>
    <x v="2"/>
    <x v="0"/>
    <n v="460.1"/>
    <x v="5"/>
    <x v="1"/>
    <x v="6"/>
    <n v="1590.96"/>
    <n v="2051.06"/>
  </r>
  <r>
    <x v="12568"/>
    <x v="2"/>
    <x v="3"/>
    <n v="4652.88"/>
    <n v="0.2"/>
    <n v="9"/>
    <d v="2023-09-19T00:00:00"/>
    <d v="2023-09-21T00:00:00"/>
    <x v="1"/>
    <x v="1"/>
    <n v="360.6"/>
    <x v="0"/>
    <x v="0"/>
    <x v="7"/>
    <n v="4292.28"/>
    <n v="41875.919999999998"/>
  </r>
  <r>
    <x v="12569"/>
    <x v="3"/>
    <x v="2"/>
    <n v="816.02"/>
    <n v="0.48"/>
    <n v="9"/>
    <d v="2023-04-20T00:00:00"/>
    <d v="2023-04-22T00:00:00"/>
    <x v="2"/>
    <x v="0"/>
    <n v="51.13"/>
    <x v="4"/>
    <x v="0"/>
    <x v="3"/>
    <n v="764.89"/>
    <n v="7344.18"/>
  </r>
  <r>
    <x v="12570"/>
    <x v="1"/>
    <x v="2"/>
    <n v="1125.8499999999999"/>
    <n v="0.4"/>
    <n v="7"/>
    <d v="2023-11-14T00:00:00"/>
    <d v="2023-11-15T00:00:00"/>
    <x v="2"/>
    <x v="0"/>
    <n v="288.43"/>
    <x v="5"/>
    <x v="0"/>
    <x v="11"/>
    <n v="837.41999999999985"/>
    <n v="7880.9499999999989"/>
  </r>
  <r>
    <x v="12571"/>
    <x v="1"/>
    <x v="3"/>
    <n v="2063.23"/>
    <n v="0.06"/>
    <n v="5"/>
    <d v="2024-07-31T00:00:00"/>
    <d v="2024-08-03T00:00:00"/>
    <x v="2"/>
    <x v="2"/>
    <n v="241.45"/>
    <x v="3"/>
    <x v="1"/>
    <x v="4"/>
    <n v="1821.78"/>
    <n v="10316.15"/>
  </r>
  <r>
    <x v="12572"/>
    <x v="2"/>
    <x v="3"/>
    <n v="4705.38"/>
    <n v="0.27"/>
    <n v="7"/>
    <d v="2024-11-12T00:00:00"/>
    <d v="2024-11-19T00:00:00"/>
    <x v="1"/>
    <x v="0"/>
    <n v="853.67"/>
    <x v="0"/>
    <x v="1"/>
    <x v="11"/>
    <n v="3851.71"/>
    <n v="32937.660000000003"/>
  </r>
  <r>
    <x v="12573"/>
    <x v="2"/>
    <x v="3"/>
    <n v="657.71"/>
    <n v="0.47"/>
    <n v="9"/>
    <d v="2024-06-22T00:00:00"/>
    <d v="2024-06-25T00:00:00"/>
    <x v="1"/>
    <x v="0"/>
    <n v="161.97"/>
    <x v="3"/>
    <x v="1"/>
    <x v="9"/>
    <n v="495.74"/>
    <n v="5919.39"/>
  </r>
  <r>
    <x v="12574"/>
    <x v="3"/>
    <x v="0"/>
    <n v="3397.42"/>
    <n v="0.02"/>
    <n v="3"/>
    <d v="2023-03-23T00:00:00"/>
    <d v="2023-03-26T00:00:00"/>
    <x v="2"/>
    <x v="0"/>
    <n v="216.59"/>
    <x v="4"/>
    <x v="0"/>
    <x v="0"/>
    <n v="3180.83"/>
    <n v="10192.26"/>
  </r>
  <r>
    <x v="12575"/>
    <x v="1"/>
    <x v="4"/>
    <n v="747.4"/>
    <n v="0.02"/>
    <n v="5"/>
    <d v="2024-09-01T00:00:00"/>
    <d v="2024-09-04T00:00:00"/>
    <x v="0"/>
    <x v="0"/>
    <n v="181.87"/>
    <x v="0"/>
    <x v="1"/>
    <x v="7"/>
    <n v="565.53"/>
    <n v="3737"/>
  </r>
  <r>
    <x v="12576"/>
    <x v="2"/>
    <x v="2"/>
    <n v="2670.06"/>
    <n v="0.36"/>
    <n v="3"/>
    <d v="2024-12-25T00:00:00"/>
    <d v="2024-12-31T00:00:00"/>
    <x v="0"/>
    <x v="0"/>
    <n v="506.22"/>
    <x v="2"/>
    <x v="1"/>
    <x v="10"/>
    <n v="2163.84"/>
    <n v="8010.18"/>
  </r>
  <r>
    <x v="12577"/>
    <x v="3"/>
    <x v="2"/>
    <n v="2729.16"/>
    <n v="0.28999999999999998"/>
    <n v="8"/>
    <d v="2024-07-30T00:00:00"/>
    <d v="2024-08-02T00:00:00"/>
    <x v="0"/>
    <x v="1"/>
    <n v="208.45"/>
    <x v="4"/>
    <x v="1"/>
    <x v="4"/>
    <n v="2520.71"/>
    <n v="21833.279999999999"/>
  </r>
  <r>
    <x v="12578"/>
    <x v="3"/>
    <x v="1"/>
    <n v="308.87"/>
    <n v="0.02"/>
    <n v="1"/>
    <d v="2023-06-24T00:00:00"/>
    <d v="2023-06-30T00:00:00"/>
    <x v="2"/>
    <x v="0"/>
    <n v="67.66"/>
    <x v="4"/>
    <x v="0"/>
    <x v="9"/>
    <n v="241.21"/>
    <n v="308.87"/>
  </r>
  <r>
    <x v="12579"/>
    <x v="2"/>
    <x v="0"/>
    <n v="4775.18"/>
    <n v="0.5"/>
    <n v="4"/>
    <d v="2024-11-02T00:00:00"/>
    <d v="2024-11-05T00:00:00"/>
    <x v="2"/>
    <x v="0"/>
    <n v="325.88"/>
    <x v="1"/>
    <x v="1"/>
    <x v="11"/>
    <n v="4449.3"/>
    <n v="19100.72"/>
  </r>
  <r>
    <x v="12580"/>
    <x v="1"/>
    <x v="3"/>
    <n v="4052.45"/>
    <n v="0.28999999999999998"/>
    <n v="7"/>
    <d v="2023-12-29T00:00:00"/>
    <d v="2023-12-30T00:00:00"/>
    <x v="0"/>
    <x v="1"/>
    <n v="517.91"/>
    <x v="2"/>
    <x v="0"/>
    <x v="10"/>
    <n v="3534.54"/>
    <n v="28367.149999999998"/>
  </r>
  <r>
    <x v="12581"/>
    <x v="0"/>
    <x v="3"/>
    <n v="1583.99"/>
    <n v="0.25"/>
    <n v="9"/>
    <d v="2023-06-11T00:00:00"/>
    <d v="2023-06-16T00:00:00"/>
    <x v="0"/>
    <x v="2"/>
    <n v="291.42"/>
    <x v="3"/>
    <x v="0"/>
    <x v="9"/>
    <n v="1292.57"/>
    <n v="14255.91"/>
  </r>
  <r>
    <x v="12582"/>
    <x v="0"/>
    <x v="0"/>
    <n v="740.06"/>
    <n v="0.22"/>
    <n v="2"/>
    <d v="2024-03-06T00:00:00"/>
    <d v="2024-03-08T00:00:00"/>
    <x v="0"/>
    <x v="2"/>
    <n v="161.72999999999999"/>
    <x v="3"/>
    <x v="1"/>
    <x v="0"/>
    <n v="578.32999999999993"/>
    <n v="1480.12"/>
  </r>
  <r>
    <x v="12583"/>
    <x v="3"/>
    <x v="2"/>
    <n v="1793.57"/>
    <n v="0.35"/>
    <n v="9"/>
    <d v="2023-04-27T00:00:00"/>
    <d v="2023-04-29T00:00:00"/>
    <x v="1"/>
    <x v="2"/>
    <n v="207.33"/>
    <x v="1"/>
    <x v="0"/>
    <x v="3"/>
    <n v="1586.24"/>
    <n v="16142.13"/>
  </r>
  <r>
    <x v="12584"/>
    <x v="0"/>
    <x v="3"/>
    <n v="4481.96"/>
    <n v="0.23"/>
    <n v="6"/>
    <d v="2024-05-31T00:00:00"/>
    <d v="2024-06-02T00:00:00"/>
    <x v="1"/>
    <x v="1"/>
    <n v="426.19"/>
    <x v="4"/>
    <x v="1"/>
    <x v="5"/>
    <n v="4055.77"/>
    <n v="26891.760000000002"/>
  </r>
  <r>
    <x v="12585"/>
    <x v="0"/>
    <x v="1"/>
    <n v="750.15"/>
    <n v="0.33"/>
    <n v="7"/>
    <d v="2024-07-01T00:00:00"/>
    <d v="2024-07-07T00:00:00"/>
    <x v="0"/>
    <x v="0"/>
    <n v="176.33"/>
    <x v="4"/>
    <x v="1"/>
    <x v="4"/>
    <n v="573.81999999999994"/>
    <n v="5251.05"/>
  </r>
  <r>
    <x v="12586"/>
    <x v="2"/>
    <x v="2"/>
    <n v="1811.65"/>
    <n v="0.24"/>
    <n v="4"/>
    <d v="2024-09-29T00:00:00"/>
    <d v="2024-10-02T00:00:00"/>
    <x v="1"/>
    <x v="0"/>
    <n v="275.63"/>
    <x v="0"/>
    <x v="1"/>
    <x v="7"/>
    <n v="1536.02"/>
    <n v="7246.6"/>
  </r>
  <r>
    <x v="12587"/>
    <x v="3"/>
    <x v="4"/>
    <n v="2522.09"/>
    <n v="0.31"/>
    <n v="5"/>
    <d v="2023-09-03T00:00:00"/>
    <d v="2023-09-05T00:00:00"/>
    <x v="1"/>
    <x v="1"/>
    <n v="254.32"/>
    <x v="0"/>
    <x v="0"/>
    <x v="7"/>
    <n v="2267.77"/>
    <n v="12610.45"/>
  </r>
  <r>
    <x v="12588"/>
    <x v="1"/>
    <x v="0"/>
    <n v="261.13"/>
    <n v="0.4"/>
    <n v="1"/>
    <d v="2023-09-22T00:00:00"/>
    <d v="2023-09-28T00:00:00"/>
    <x v="2"/>
    <x v="1"/>
    <n v="51.86"/>
    <x v="4"/>
    <x v="0"/>
    <x v="7"/>
    <n v="209.26999999999998"/>
    <n v="261.13"/>
  </r>
  <r>
    <x v="12589"/>
    <x v="3"/>
    <x v="2"/>
    <n v="1413.37"/>
    <n v="0.41"/>
    <n v="4"/>
    <d v="2023-04-19T00:00:00"/>
    <d v="2023-04-20T00:00:00"/>
    <x v="1"/>
    <x v="1"/>
    <n v="209.99"/>
    <x v="0"/>
    <x v="0"/>
    <x v="3"/>
    <n v="1203.3799999999999"/>
    <n v="5653.48"/>
  </r>
  <r>
    <x v="12590"/>
    <x v="2"/>
    <x v="4"/>
    <n v="3018.61"/>
    <n v="0.42"/>
    <n v="8"/>
    <d v="2023-06-12T00:00:00"/>
    <d v="2023-06-19T00:00:00"/>
    <x v="2"/>
    <x v="2"/>
    <n v="618.6"/>
    <x v="2"/>
    <x v="0"/>
    <x v="9"/>
    <n v="2400.0100000000002"/>
    <n v="24148.880000000001"/>
  </r>
  <r>
    <x v="12591"/>
    <x v="0"/>
    <x v="1"/>
    <n v="1687.43"/>
    <n v="0.1"/>
    <n v="6"/>
    <d v="2023-11-27T00:00:00"/>
    <d v="2023-11-30T00:00:00"/>
    <x v="2"/>
    <x v="2"/>
    <n v="414.32"/>
    <x v="0"/>
    <x v="0"/>
    <x v="11"/>
    <n v="1273.1100000000001"/>
    <n v="10124.58"/>
  </r>
  <r>
    <x v="12592"/>
    <x v="1"/>
    <x v="0"/>
    <n v="4365.57"/>
    <n v="0.03"/>
    <n v="7"/>
    <d v="2024-07-11T00:00:00"/>
    <d v="2024-07-18T00:00:00"/>
    <x v="0"/>
    <x v="2"/>
    <n v="240.23"/>
    <x v="4"/>
    <x v="1"/>
    <x v="4"/>
    <n v="4125.34"/>
    <n v="30558.989999999998"/>
  </r>
  <r>
    <x v="12593"/>
    <x v="3"/>
    <x v="3"/>
    <n v="4690.1499999999996"/>
    <n v="0.42"/>
    <n v="1"/>
    <d v="2023-04-15T00:00:00"/>
    <d v="2023-04-18T00:00:00"/>
    <x v="1"/>
    <x v="1"/>
    <n v="651.48"/>
    <x v="3"/>
    <x v="0"/>
    <x v="3"/>
    <n v="4038.6699999999996"/>
    <n v="4690.1499999999996"/>
  </r>
  <r>
    <x v="12594"/>
    <x v="0"/>
    <x v="3"/>
    <n v="2263.56"/>
    <n v="0.02"/>
    <n v="7"/>
    <d v="2023-09-26T00:00:00"/>
    <d v="2023-09-27T00:00:00"/>
    <x v="0"/>
    <x v="2"/>
    <n v="311.83"/>
    <x v="1"/>
    <x v="0"/>
    <x v="7"/>
    <n v="1951.73"/>
    <n v="15844.92"/>
  </r>
  <r>
    <x v="12595"/>
    <x v="3"/>
    <x v="4"/>
    <n v="2706.9"/>
    <n v="0.11"/>
    <n v="6"/>
    <d v="2023-03-02T00:00:00"/>
    <d v="2023-03-07T00:00:00"/>
    <x v="2"/>
    <x v="1"/>
    <n v="744.13"/>
    <x v="3"/>
    <x v="0"/>
    <x v="0"/>
    <n v="1962.77"/>
    <n v="16241.400000000001"/>
  </r>
  <r>
    <x v="12596"/>
    <x v="1"/>
    <x v="2"/>
    <n v="3190.96"/>
    <n v="0.26"/>
    <n v="4"/>
    <d v="2024-06-25T00:00:00"/>
    <d v="2024-06-26T00:00:00"/>
    <x v="1"/>
    <x v="2"/>
    <n v="954.91"/>
    <x v="2"/>
    <x v="1"/>
    <x v="9"/>
    <n v="2236.0500000000002"/>
    <n v="12763.84"/>
  </r>
  <r>
    <x v="12597"/>
    <x v="3"/>
    <x v="1"/>
    <n v="3356.22"/>
    <n v="0.43"/>
    <n v="2"/>
    <d v="2024-09-01T00:00:00"/>
    <d v="2024-09-02T00:00:00"/>
    <x v="0"/>
    <x v="0"/>
    <n v="715.63"/>
    <x v="3"/>
    <x v="1"/>
    <x v="7"/>
    <n v="2640.5899999999997"/>
    <n v="6712.44"/>
  </r>
  <r>
    <x v="12598"/>
    <x v="3"/>
    <x v="4"/>
    <n v="409.96"/>
    <n v="0.45"/>
    <n v="2"/>
    <d v="2024-06-27T00:00:00"/>
    <d v="2024-07-04T00:00:00"/>
    <x v="0"/>
    <x v="1"/>
    <n v="62.3"/>
    <x v="3"/>
    <x v="1"/>
    <x v="9"/>
    <n v="347.65999999999997"/>
    <n v="819.92"/>
  </r>
  <r>
    <x v="12599"/>
    <x v="3"/>
    <x v="1"/>
    <n v="363.03"/>
    <n v="0.31"/>
    <n v="7"/>
    <d v="2023-07-14T00:00:00"/>
    <d v="2023-07-21T00:00:00"/>
    <x v="0"/>
    <x v="0"/>
    <n v="58.1"/>
    <x v="4"/>
    <x v="0"/>
    <x v="4"/>
    <n v="304.92999999999995"/>
    <n v="2541.21"/>
  </r>
  <r>
    <x v="12600"/>
    <x v="0"/>
    <x v="1"/>
    <n v="4341.38"/>
    <n v="0.48"/>
    <n v="3"/>
    <d v="2024-03-30T00:00:00"/>
    <d v="2024-03-31T00:00:00"/>
    <x v="2"/>
    <x v="1"/>
    <n v="937.21"/>
    <x v="4"/>
    <x v="1"/>
    <x v="0"/>
    <n v="3404.17"/>
    <n v="13024.14"/>
  </r>
  <r>
    <x v="12601"/>
    <x v="1"/>
    <x v="1"/>
    <n v="1177.3699999999999"/>
    <n v="0.36"/>
    <n v="2"/>
    <d v="2024-09-01T00:00:00"/>
    <d v="2024-09-08T00:00:00"/>
    <x v="0"/>
    <x v="2"/>
    <n v="233.79"/>
    <x v="4"/>
    <x v="1"/>
    <x v="7"/>
    <n v="943.57999999999993"/>
    <n v="2354.7399999999998"/>
  </r>
  <r>
    <x v="12602"/>
    <x v="1"/>
    <x v="0"/>
    <n v="2962.12"/>
    <n v="0.26"/>
    <n v="3"/>
    <d v="2024-10-09T00:00:00"/>
    <d v="2024-10-14T00:00:00"/>
    <x v="0"/>
    <x v="0"/>
    <n v="784.53"/>
    <x v="4"/>
    <x v="1"/>
    <x v="2"/>
    <n v="2177.59"/>
    <n v="8886.36"/>
  </r>
  <r>
    <x v="12603"/>
    <x v="0"/>
    <x v="4"/>
    <n v="3160.89"/>
    <n v="7.0000000000000007E-2"/>
    <n v="2"/>
    <d v="2024-03-02T00:00:00"/>
    <d v="2024-03-08T00:00:00"/>
    <x v="1"/>
    <x v="2"/>
    <n v="722.12"/>
    <x v="4"/>
    <x v="1"/>
    <x v="0"/>
    <n v="2438.77"/>
    <n v="6321.78"/>
  </r>
  <r>
    <x v="12604"/>
    <x v="0"/>
    <x v="0"/>
    <n v="905.87"/>
    <n v="0.21"/>
    <n v="3"/>
    <d v="2024-03-07T00:00:00"/>
    <d v="2024-03-09T00:00:00"/>
    <x v="2"/>
    <x v="1"/>
    <n v="75.66"/>
    <x v="1"/>
    <x v="1"/>
    <x v="0"/>
    <n v="830.21"/>
    <n v="2717.61"/>
  </r>
  <r>
    <x v="12605"/>
    <x v="0"/>
    <x v="2"/>
    <n v="3831.82"/>
    <n v="0.41"/>
    <n v="5"/>
    <d v="2024-06-27T00:00:00"/>
    <d v="2024-06-28T00:00:00"/>
    <x v="2"/>
    <x v="0"/>
    <n v="995.04"/>
    <x v="1"/>
    <x v="1"/>
    <x v="9"/>
    <n v="2836.78"/>
    <n v="19159.100000000002"/>
  </r>
  <r>
    <x v="12606"/>
    <x v="2"/>
    <x v="2"/>
    <n v="4343.13"/>
    <n v="0.14000000000000001"/>
    <n v="5"/>
    <d v="2023-12-26T00:00:00"/>
    <d v="2023-12-29T00:00:00"/>
    <x v="1"/>
    <x v="1"/>
    <n v="533.15"/>
    <x v="1"/>
    <x v="0"/>
    <x v="10"/>
    <n v="3809.98"/>
    <n v="21715.65"/>
  </r>
  <r>
    <x v="12607"/>
    <x v="3"/>
    <x v="3"/>
    <n v="1498.35"/>
    <n v="0.28999999999999998"/>
    <n v="7"/>
    <d v="2023-11-30T00:00:00"/>
    <d v="2023-12-02T00:00:00"/>
    <x v="0"/>
    <x v="2"/>
    <n v="360.28"/>
    <x v="1"/>
    <x v="0"/>
    <x v="11"/>
    <n v="1138.07"/>
    <n v="10488.449999999999"/>
  </r>
  <r>
    <x v="12608"/>
    <x v="3"/>
    <x v="3"/>
    <n v="4401.42"/>
    <n v="0.49"/>
    <n v="3"/>
    <d v="2023-11-21T00:00:00"/>
    <d v="2023-11-23T00:00:00"/>
    <x v="0"/>
    <x v="1"/>
    <n v="281.01"/>
    <x v="0"/>
    <x v="0"/>
    <x v="11"/>
    <n v="4120.41"/>
    <n v="13204.26"/>
  </r>
  <r>
    <x v="12609"/>
    <x v="1"/>
    <x v="3"/>
    <n v="497.08"/>
    <n v="0.09"/>
    <n v="3"/>
    <d v="2023-09-20T00:00:00"/>
    <d v="2023-09-26T00:00:00"/>
    <x v="1"/>
    <x v="2"/>
    <n v="63.78"/>
    <x v="1"/>
    <x v="0"/>
    <x v="7"/>
    <n v="433.29999999999995"/>
    <n v="1491.24"/>
  </r>
  <r>
    <x v="12610"/>
    <x v="3"/>
    <x v="2"/>
    <n v="4022.27"/>
    <n v="0.05"/>
    <n v="7"/>
    <d v="2024-10-22T00:00:00"/>
    <d v="2024-10-26T00:00:00"/>
    <x v="1"/>
    <x v="1"/>
    <n v="928.96"/>
    <x v="2"/>
    <x v="1"/>
    <x v="2"/>
    <n v="3093.31"/>
    <n v="28155.89"/>
  </r>
  <r>
    <x v="12611"/>
    <x v="2"/>
    <x v="1"/>
    <n v="3236.54"/>
    <n v="0.4"/>
    <n v="6"/>
    <d v="2024-08-26T00:00:00"/>
    <d v="2024-08-27T00:00:00"/>
    <x v="2"/>
    <x v="1"/>
    <n v="952.21"/>
    <x v="4"/>
    <x v="1"/>
    <x v="1"/>
    <n v="2284.33"/>
    <n v="19419.239999999998"/>
  </r>
  <r>
    <x v="12612"/>
    <x v="0"/>
    <x v="1"/>
    <n v="2957.24"/>
    <n v="0.01"/>
    <n v="6"/>
    <d v="2024-03-29T00:00:00"/>
    <d v="2024-03-31T00:00:00"/>
    <x v="1"/>
    <x v="1"/>
    <n v="444.98"/>
    <x v="0"/>
    <x v="1"/>
    <x v="0"/>
    <n v="2512.2599999999998"/>
    <n v="17743.439999999999"/>
  </r>
  <r>
    <x v="12613"/>
    <x v="1"/>
    <x v="4"/>
    <n v="1227.6500000000001"/>
    <n v="0.32"/>
    <n v="4"/>
    <d v="2024-07-03T00:00:00"/>
    <d v="2024-07-06T00:00:00"/>
    <x v="0"/>
    <x v="2"/>
    <n v="136.04"/>
    <x v="5"/>
    <x v="1"/>
    <x v="4"/>
    <n v="1091.6100000000001"/>
    <n v="4910.6000000000004"/>
  </r>
  <r>
    <x v="12614"/>
    <x v="1"/>
    <x v="2"/>
    <n v="1873.02"/>
    <n v="0.17"/>
    <n v="4"/>
    <d v="2024-03-01T00:00:00"/>
    <d v="2024-03-06T00:00:00"/>
    <x v="0"/>
    <x v="1"/>
    <n v="501.55"/>
    <x v="1"/>
    <x v="1"/>
    <x v="0"/>
    <n v="1371.47"/>
    <n v="7492.08"/>
  </r>
  <r>
    <x v="12615"/>
    <x v="3"/>
    <x v="3"/>
    <n v="4560.49"/>
    <n v="0.36"/>
    <n v="2"/>
    <d v="2024-09-08T00:00:00"/>
    <d v="2024-09-13T00:00:00"/>
    <x v="0"/>
    <x v="1"/>
    <n v="1187.25"/>
    <x v="4"/>
    <x v="1"/>
    <x v="7"/>
    <n v="3373.24"/>
    <n v="9120.98"/>
  </r>
  <r>
    <x v="12616"/>
    <x v="1"/>
    <x v="2"/>
    <n v="2382.13"/>
    <n v="0.06"/>
    <n v="6"/>
    <d v="2024-01-22T00:00:00"/>
    <d v="2024-01-28T00:00:00"/>
    <x v="2"/>
    <x v="0"/>
    <n v="443.32"/>
    <x v="2"/>
    <x v="1"/>
    <x v="6"/>
    <n v="1938.8100000000002"/>
    <n v="14292.78"/>
  </r>
  <r>
    <x v="12617"/>
    <x v="0"/>
    <x v="1"/>
    <n v="3012.46"/>
    <n v="0.17"/>
    <n v="3"/>
    <d v="2023-06-14T00:00:00"/>
    <d v="2023-06-16T00:00:00"/>
    <x v="0"/>
    <x v="1"/>
    <n v="351.38"/>
    <x v="2"/>
    <x v="0"/>
    <x v="9"/>
    <n v="2661.08"/>
    <n v="9037.380000000001"/>
  </r>
  <r>
    <x v="12618"/>
    <x v="1"/>
    <x v="1"/>
    <n v="4685.67"/>
    <n v="0.01"/>
    <n v="6"/>
    <d v="2024-06-12T00:00:00"/>
    <d v="2024-06-17T00:00:00"/>
    <x v="1"/>
    <x v="0"/>
    <n v="595.74"/>
    <x v="1"/>
    <x v="1"/>
    <x v="9"/>
    <n v="4089.9300000000003"/>
    <n v="28114.02"/>
  </r>
  <r>
    <x v="12619"/>
    <x v="0"/>
    <x v="0"/>
    <n v="2385.79"/>
    <n v="0.12"/>
    <n v="3"/>
    <d v="2024-11-03T00:00:00"/>
    <d v="2024-11-10T00:00:00"/>
    <x v="2"/>
    <x v="1"/>
    <n v="410.84"/>
    <x v="2"/>
    <x v="1"/>
    <x v="11"/>
    <n v="1974.95"/>
    <n v="7157.37"/>
  </r>
  <r>
    <x v="12620"/>
    <x v="2"/>
    <x v="0"/>
    <n v="2002.52"/>
    <n v="0.24"/>
    <n v="3"/>
    <d v="2024-06-05T00:00:00"/>
    <d v="2024-06-09T00:00:00"/>
    <x v="2"/>
    <x v="0"/>
    <n v="591.85"/>
    <x v="4"/>
    <x v="1"/>
    <x v="9"/>
    <n v="1410.67"/>
    <n v="6007.5599999999995"/>
  </r>
  <r>
    <x v="12621"/>
    <x v="2"/>
    <x v="4"/>
    <n v="4476.6899999999996"/>
    <n v="0.09"/>
    <n v="1"/>
    <d v="2024-07-02T00:00:00"/>
    <d v="2024-07-07T00:00:00"/>
    <x v="2"/>
    <x v="1"/>
    <n v="348.08"/>
    <x v="1"/>
    <x v="1"/>
    <x v="4"/>
    <n v="4128.6099999999997"/>
    <n v="4476.6899999999996"/>
  </r>
  <r>
    <x v="12622"/>
    <x v="0"/>
    <x v="2"/>
    <n v="4563.3500000000004"/>
    <n v="0.3"/>
    <n v="5"/>
    <d v="2023-05-07T00:00:00"/>
    <d v="2023-05-12T00:00:00"/>
    <x v="0"/>
    <x v="2"/>
    <n v="643.34"/>
    <x v="3"/>
    <x v="0"/>
    <x v="5"/>
    <n v="3920.01"/>
    <n v="22816.75"/>
  </r>
  <r>
    <x v="12623"/>
    <x v="3"/>
    <x v="0"/>
    <n v="1837.73"/>
    <n v="0.06"/>
    <n v="2"/>
    <d v="2024-02-21T00:00:00"/>
    <d v="2024-02-26T00:00:00"/>
    <x v="1"/>
    <x v="1"/>
    <n v="487.43"/>
    <x v="1"/>
    <x v="1"/>
    <x v="8"/>
    <n v="1350.3"/>
    <n v="3675.46"/>
  </r>
  <r>
    <x v="12624"/>
    <x v="1"/>
    <x v="0"/>
    <n v="3000.75"/>
    <n v="0.37"/>
    <n v="2"/>
    <d v="2023-10-11T00:00:00"/>
    <d v="2023-10-14T00:00:00"/>
    <x v="2"/>
    <x v="2"/>
    <n v="871.53"/>
    <x v="3"/>
    <x v="0"/>
    <x v="2"/>
    <n v="2129.2200000000003"/>
    <n v="6001.5"/>
  </r>
  <r>
    <x v="12625"/>
    <x v="3"/>
    <x v="2"/>
    <n v="4822.2700000000004"/>
    <n v="0.46"/>
    <n v="9"/>
    <d v="2024-12-27T00:00:00"/>
    <d v="2024-12-31T00:00:00"/>
    <x v="2"/>
    <x v="0"/>
    <n v="302.16000000000003"/>
    <x v="5"/>
    <x v="1"/>
    <x v="10"/>
    <n v="4520.1100000000006"/>
    <n v="43400.430000000008"/>
  </r>
  <r>
    <x v="12626"/>
    <x v="1"/>
    <x v="1"/>
    <n v="371.81"/>
    <n v="0.19"/>
    <n v="2"/>
    <d v="2023-06-19T00:00:00"/>
    <d v="2023-06-23T00:00:00"/>
    <x v="2"/>
    <x v="0"/>
    <n v="73.37"/>
    <x v="5"/>
    <x v="0"/>
    <x v="9"/>
    <n v="298.44"/>
    <n v="743.62"/>
  </r>
  <r>
    <x v="12627"/>
    <x v="2"/>
    <x v="4"/>
    <n v="295.02999999999997"/>
    <n v="0.26"/>
    <n v="2"/>
    <d v="2024-09-23T00:00:00"/>
    <d v="2024-09-28T00:00:00"/>
    <x v="1"/>
    <x v="1"/>
    <n v="59.33"/>
    <x v="5"/>
    <x v="1"/>
    <x v="7"/>
    <n v="235.7"/>
    <n v="590.05999999999995"/>
  </r>
  <r>
    <x v="12628"/>
    <x v="2"/>
    <x v="4"/>
    <n v="2631.24"/>
    <n v="0.24"/>
    <n v="6"/>
    <d v="2024-01-01T00:00:00"/>
    <d v="2024-01-03T00:00:00"/>
    <x v="1"/>
    <x v="0"/>
    <n v="463.48"/>
    <x v="4"/>
    <x v="1"/>
    <x v="6"/>
    <n v="2167.7599999999998"/>
    <n v="15787.439999999999"/>
  </r>
  <r>
    <x v="12629"/>
    <x v="2"/>
    <x v="4"/>
    <n v="1527.08"/>
    <n v="0.39"/>
    <n v="1"/>
    <d v="2023-02-27T00:00:00"/>
    <d v="2023-03-05T00:00:00"/>
    <x v="0"/>
    <x v="1"/>
    <n v="92.82"/>
    <x v="0"/>
    <x v="0"/>
    <x v="8"/>
    <n v="1434.26"/>
    <n v="1527.08"/>
  </r>
  <r>
    <x v="12630"/>
    <x v="1"/>
    <x v="0"/>
    <n v="2951.06"/>
    <n v="0.5"/>
    <n v="8"/>
    <d v="2024-11-18T00:00:00"/>
    <d v="2024-11-25T00:00:00"/>
    <x v="1"/>
    <x v="0"/>
    <n v="381.88"/>
    <x v="5"/>
    <x v="1"/>
    <x v="11"/>
    <n v="2569.1799999999998"/>
    <n v="23608.48"/>
  </r>
  <r>
    <x v="12631"/>
    <x v="2"/>
    <x v="1"/>
    <n v="3649.05"/>
    <n v="0.37"/>
    <n v="1"/>
    <d v="2024-05-12T00:00:00"/>
    <d v="2024-05-18T00:00:00"/>
    <x v="0"/>
    <x v="0"/>
    <n v="584.08000000000004"/>
    <x v="1"/>
    <x v="1"/>
    <x v="5"/>
    <n v="3064.9700000000003"/>
    <n v="3649.05"/>
  </r>
  <r>
    <x v="12632"/>
    <x v="2"/>
    <x v="4"/>
    <n v="438.46"/>
    <n v="0.11"/>
    <n v="9"/>
    <d v="2024-03-10T00:00:00"/>
    <d v="2024-03-13T00:00:00"/>
    <x v="1"/>
    <x v="2"/>
    <n v="75.38"/>
    <x v="5"/>
    <x v="1"/>
    <x v="0"/>
    <n v="363.08"/>
    <n v="3946.14"/>
  </r>
  <r>
    <x v="12633"/>
    <x v="2"/>
    <x v="2"/>
    <n v="4423.6000000000004"/>
    <n v="0.35"/>
    <n v="4"/>
    <d v="2024-01-01T00:00:00"/>
    <d v="2024-01-03T00:00:00"/>
    <x v="0"/>
    <x v="1"/>
    <n v="1289.04"/>
    <x v="0"/>
    <x v="1"/>
    <x v="6"/>
    <n v="3134.5600000000004"/>
    <n v="17694.400000000001"/>
  </r>
  <r>
    <x v="12634"/>
    <x v="2"/>
    <x v="4"/>
    <n v="1456.75"/>
    <n v="0.31"/>
    <n v="3"/>
    <d v="2024-06-11T00:00:00"/>
    <d v="2024-06-12T00:00:00"/>
    <x v="0"/>
    <x v="1"/>
    <n v="183.84"/>
    <x v="5"/>
    <x v="1"/>
    <x v="9"/>
    <n v="1272.9100000000001"/>
    <n v="4370.25"/>
  </r>
  <r>
    <x v="12635"/>
    <x v="3"/>
    <x v="3"/>
    <n v="1968.6"/>
    <n v="0.11"/>
    <n v="7"/>
    <d v="2023-08-12T00:00:00"/>
    <d v="2023-08-15T00:00:00"/>
    <x v="0"/>
    <x v="1"/>
    <n v="127.54"/>
    <x v="5"/>
    <x v="0"/>
    <x v="1"/>
    <n v="1841.06"/>
    <n v="13780.199999999999"/>
  </r>
  <r>
    <x v="12636"/>
    <x v="2"/>
    <x v="1"/>
    <n v="1751.48"/>
    <n v="0.12"/>
    <n v="8"/>
    <d v="2023-03-03T00:00:00"/>
    <d v="2023-03-09T00:00:00"/>
    <x v="2"/>
    <x v="1"/>
    <n v="140.15"/>
    <x v="0"/>
    <x v="0"/>
    <x v="0"/>
    <n v="1611.33"/>
    <n v="14011.84"/>
  </r>
  <r>
    <x v="12637"/>
    <x v="2"/>
    <x v="3"/>
    <n v="4215.1899999999996"/>
    <n v="0.33"/>
    <n v="5"/>
    <d v="2024-03-08T00:00:00"/>
    <d v="2024-03-13T00:00:00"/>
    <x v="0"/>
    <x v="1"/>
    <n v="582.33000000000004"/>
    <x v="2"/>
    <x v="1"/>
    <x v="0"/>
    <n v="3632.8599999999997"/>
    <n v="21075.949999999997"/>
  </r>
  <r>
    <x v="12638"/>
    <x v="3"/>
    <x v="1"/>
    <n v="936.2"/>
    <n v="0.4"/>
    <n v="3"/>
    <d v="2024-08-23T00:00:00"/>
    <d v="2024-08-26T00:00:00"/>
    <x v="2"/>
    <x v="1"/>
    <n v="229.02"/>
    <x v="4"/>
    <x v="1"/>
    <x v="1"/>
    <n v="707.18000000000006"/>
    <n v="2808.6000000000004"/>
  </r>
  <r>
    <x v="12639"/>
    <x v="3"/>
    <x v="2"/>
    <n v="240.5"/>
    <n v="0.38"/>
    <n v="4"/>
    <d v="2024-10-16T00:00:00"/>
    <d v="2024-10-19T00:00:00"/>
    <x v="1"/>
    <x v="1"/>
    <n v="48.53"/>
    <x v="4"/>
    <x v="1"/>
    <x v="2"/>
    <n v="191.97"/>
    <n v="962"/>
  </r>
  <r>
    <x v="12640"/>
    <x v="1"/>
    <x v="0"/>
    <n v="4861.83"/>
    <n v="0.3"/>
    <n v="6"/>
    <d v="2024-06-11T00:00:00"/>
    <d v="2024-06-13T00:00:00"/>
    <x v="2"/>
    <x v="2"/>
    <n v="1193.52"/>
    <x v="0"/>
    <x v="1"/>
    <x v="9"/>
    <n v="3668.31"/>
    <n v="29170.98"/>
  </r>
  <r>
    <x v="12641"/>
    <x v="0"/>
    <x v="0"/>
    <n v="4905.1000000000004"/>
    <n v="0.47"/>
    <n v="5"/>
    <d v="2023-07-28T00:00:00"/>
    <d v="2023-08-03T00:00:00"/>
    <x v="0"/>
    <x v="2"/>
    <n v="1371.54"/>
    <x v="1"/>
    <x v="0"/>
    <x v="4"/>
    <n v="3533.5600000000004"/>
    <n v="24525.5"/>
  </r>
  <r>
    <x v="12642"/>
    <x v="2"/>
    <x v="1"/>
    <n v="1362.69"/>
    <n v="0.37"/>
    <n v="4"/>
    <d v="2023-01-27T00:00:00"/>
    <d v="2023-01-28T00:00:00"/>
    <x v="2"/>
    <x v="0"/>
    <n v="109.3"/>
    <x v="5"/>
    <x v="0"/>
    <x v="6"/>
    <n v="1253.3900000000001"/>
    <n v="5450.76"/>
  </r>
  <r>
    <x v="12643"/>
    <x v="2"/>
    <x v="4"/>
    <n v="145.83000000000001"/>
    <n v="0.27"/>
    <n v="3"/>
    <d v="2024-07-12T00:00:00"/>
    <d v="2024-07-15T00:00:00"/>
    <x v="0"/>
    <x v="1"/>
    <n v="26.52"/>
    <x v="2"/>
    <x v="1"/>
    <x v="4"/>
    <n v="119.31000000000002"/>
    <n v="437.49"/>
  </r>
  <r>
    <x v="12644"/>
    <x v="2"/>
    <x v="3"/>
    <n v="3264.99"/>
    <n v="0.41"/>
    <n v="6"/>
    <d v="2023-06-03T00:00:00"/>
    <d v="2023-06-04T00:00:00"/>
    <x v="2"/>
    <x v="2"/>
    <n v="673.15"/>
    <x v="0"/>
    <x v="0"/>
    <x v="9"/>
    <n v="2591.8399999999997"/>
    <n v="19589.939999999999"/>
  </r>
  <r>
    <x v="12645"/>
    <x v="1"/>
    <x v="2"/>
    <n v="3277.47"/>
    <n v="0.15"/>
    <n v="7"/>
    <d v="2024-03-31T00:00:00"/>
    <d v="2024-04-01T00:00:00"/>
    <x v="1"/>
    <x v="1"/>
    <n v="505.41"/>
    <x v="3"/>
    <x v="1"/>
    <x v="0"/>
    <n v="2772.06"/>
    <n v="22942.289999999997"/>
  </r>
  <r>
    <x v="12646"/>
    <x v="2"/>
    <x v="4"/>
    <n v="4707.75"/>
    <n v="0.13"/>
    <n v="2"/>
    <d v="2024-02-29T00:00:00"/>
    <d v="2024-03-02T00:00:00"/>
    <x v="2"/>
    <x v="0"/>
    <n v="768.34"/>
    <x v="5"/>
    <x v="1"/>
    <x v="8"/>
    <n v="3939.41"/>
    <n v="9415.5"/>
  </r>
  <r>
    <x v="12647"/>
    <x v="0"/>
    <x v="0"/>
    <n v="1562.51"/>
    <n v="0.49"/>
    <n v="6"/>
    <d v="2023-12-27T00:00:00"/>
    <d v="2024-01-02T00:00:00"/>
    <x v="0"/>
    <x v="1"/>
    <n v="111.06"/>
    <x v="3"/>
    <x v="0"/>
    <x v="10"/>
    <n v="1451.45"/>
    <n v="9375.06"/>
  </r>
  <r>
    <x v="12648"/>
    <x v="3"/>
    <x v="4"/>
    <n v="1028.57"/>
    <n v="0.47"/>
    <n v="3"/>
    <d v="2024-10-12T00:00:00"/>
    <d v="2024-10-18T00:00:00"/>
    <x v="2"/>
    <x v="1"/>
    <n v="66.510000000000005"/>
    <x v="2"/>
    <x v="1"/>
    <x v="2"/>
    <n v="962.06"/>
    <n v="3085.71"/>
  </r>
  <r>
    <x v="12649"/>
    <x v="1"/>
    <x v="3"/>
    <n v="3120.27"/>
    <n v="0.44"/>
    <n v="8"/>
    <d v="2023-04-01T00:00:00"/>
    <d v="2023-04-03T00:00:00"/>
    <x v="0"/>
    <x v="1"/>
    <n v="189.53"/>
    <x v="2"/>
    <x v="0"/>
    <x v="3"/>
    <n v="2930.74"/>
    <n v="24962.16"/>
  </r>
  <r>
    <x v="12650"/>
    <x v="3"/>
    <x v="0"/>
    <n v="2861.99"/>
    <n v="0.11"/>
    <n v="2"/>
    <d v="2024-06-04T00:00:00"/>
    <d v="2024-06-11T00:00:00"/>
    <x v="0"/>
    <x v="1"/>
    <n v="612.22"/>
    <x v="3"/>
    <x v="1"/>
    <x v="9"/>
    <n v="2249.7699999999995"/>
    <n v="5723.98"/>
  </r>
  <r>
    <x v="12651"/>
    <x v="2"/>
    <x v="1"/>
    <n v="3616.91"/>
    <n v="0.28999999999999998"/>
    <n v="5"/>
    <d v="2023-07-01T00:00:00"/>
    <d v="2023-07-06T00:00:00"/>
    <x v="1"/>
    <x v="2"/>
    <n v="272.02999999999997"/>
    <x v="5"/>
    <x v="0"/>
    <x v="4"/>
    <n v="3344.88"/>
    <n v="18084.55"/>
  </r>
  <r>
    <x v="12652"/>
    <x v="2"/>
    <x v="2"/>
    <n v="4437.12"/>
    <n v="0.27"/>
    <n v="8"/>
    <d v="2024-06-06T00:00:00"/>
    <d v="2024-06-13T00:00:00"/>
    <x v="0"/>
    <x v="2"/>
    <n v="630.62"/>
    <x v="3"/>
    <x v="1"/>
    <x v="9"/>
    <n v="3806.5"/>
    <n v="35496.959999999999"/>
  </r>
  <r>
    <x v="12653"/>
    <x v="2"/>
    <x v="2"/>
    <n v="2842.75"/>
    <n v="0.1"/>
    <n v="9"/>
    <d v="2024-06-02T00:00:00"/>
    <d v="2024-06-07T00:00:00"/>
    <x v="0"/>
    <x v="1"/>
    <n v="793.89"/>
    <x v="0"/>
    <x v="1"/>
    <x v="9"/>
    <n v="2048.86"/>
    <n v="25584.75"/>
  </r>
  <r>
    <x v="12654"/>
    <x v="0"/>
    <x v="0"/>
    <n v="835.37"/>
    <n v="0.22"/>
    <n v="7"/>
    <d v="2024-06-23T00:00:00"/>
    <d v="2024-06-26T00:00:00"/>
    <x v="1"/>
    <x v="1"/>
    <n v="76.8"/>
    <x v="5"/>
    <x v="1"/>
    <x v="9"/>
    <n v="758.57"/>
    <n v="5847.59"/>
  </r>
  <r>
    <x v="12655"/>
    <x v="0"/>
    <x v="1"/>
    <n v="3030.83"/>
    <n v="0.23"/>
    <n v="9"/>
    <d v="2023-03-03T00:00:00"/>
    <d v="2023-03-08T00:00:00"/>
    <x v="0"/>
    <x v="1"/>
    <n v="509.82"/>
    <x v="1"/>
    <x v="0"/>
    <x v="0"/>
    <n v="2521.0099999999998"/>
    <n v="27277.47"/>
  </r>
  <r>
    <x v="12656"/>
    <x v="1"/>
    <x v="3"/>
    <n v="1933.1"/>
    <n v="0.12"/>
    <n v="9"/>
    <d v="2024-11-06T00:00:00"/>
    <d v="2024-11-13T00:00:00"/>
    <x v="2"/>
    <x v="1"/>
    <n v="449.18"/>
    <x v="4"/>
    <x v="1"/>
    <x v="11"/>
    <n v="1483.9199999999998"/>
    <n v="17397.899999999998"/>
  </r>
  <r>
    <x v="12657"/>
    <x v="3"/>
    <x v="2"/>
    <n v="2318.4"/>
    <n v="0.48"/>
    <n v="8"/>
    <d v="2024-09-18T00:00:00"/>
    <d v="2024-09-24T00:00:00"/>
    <x v="1"/>
    <x v="0"/>
    <n v="259.45"/>
    <x v="1"/>
    <x v="1"/>
    <x v="7"/>
    <n v="2058.9500000000003"/>
    <n v="18547.2"/>
  </r>
  <r>
    <x v="12658"/>
    <x v="2"/>
    <x v="0"/>
    <n v="4801.47"/>
    <n v="0.25"/>
    <n v="7"/>
    <d v="2023-03-14T00:00:00"/>
    <d v="2023-03-16T00:00:00"/>
    <x v="1"/>
    <x v="1"/>
    <n v="266.29000000000002"/>
    <x v="3"/>
    <x v="0"/>
    <x v="0"/>
    <n v="4535.18"/>
    <n v="33610.29"/>
  </r>
  <r>
    <x v="12659"/>
    <x v="2"/>
    <x v="2"/>
    <n v="2819.24"/>
    <n v="0.26"/>
    <n v="6"/>
    <d v="2023-04-09T00:00:00"/>
    <d v="2023-04-14T00:00:00"/>
    <x v="0"/>
    <x v="2"/>
    <n v="689.22"/>
    <x v="4"/>
    <x v="0"/>
    <x v="3"/>
    <n v="2130.0199999999995"/>
    <n v="16915.439999999999"/>
  </r>
  <r>
    <x v="12660"/>
    <x v="2"/>
    <x v="1"/>
    <n v="833.27"/>
    <n v="0.3"/>
    <n v="3"/>
    <d v="2024-12-03T00:00:00"/>
    <d v="2024-12-08T00:00:00"/>
    <x v="0"/>
    <x v="1"/>
    <n v="193.47"/>
    <x v="3"/>
    <x v="1"/>
    <x v="10"/>
    <n v="639.79999999999995"/>
    <n v="2499.81"/>
  </r>
  <r>
    <x v="12661"/>
    <x v="2"/>
    <x v="3"/>
    <n v="2271.48"/>
    <n v="0.44"/>
    <n v="8"/>
    <d v="2023-11-03T00:00:00"/>
    <d v="2023-11-08T00:00:00"/>
    <x v="1"/>
    <x v="1"/>
    <n v="670.08"/>
    <x v="1"/>
    <x v="0"/>
    <x v="11"/>
    <n v="1601.4"/>
    <n v="18171.84"/>
  </r>
  <r>
    <x v="12662"/>
    <x v="0"/>
    <x v="1"/>
    <n v="1219.31"/>
    <n v="0.27"/>
    <n v="3"/>
    <d v="2023-07-24T00:00:00"/>
    <d v="2023-07-30T00:00:00"/>
    <x v="2"/>
    <x v="0"/>
    <n v="245.84"/>
    <x v="3"/>
    <x v="0"/>
    <x v="4"/>
    <n v="973.46999999999991"/>
    <n v="3657.93"/>
  </r>
  <r>
    <x v="12663"/>
    <x v="3"/>
    <x v="4"/>
    <n v="763.86"/>
    <n v="0.27"/>
    <n v="9"/>
    <d v="2024-08-02T00:00:00"/>
    <d v="2024-08-03T00:00:00"/>
    <x v="0"/>
    <x v="1"/>
    <n v="97.23"/>
    <x v="5"/>
    <x v="1"/>
    <x v="1"/>
    <n v="666.63"/>
    <n v="6874.74"/>
  </r>
  <r>
    <x v="12664"/>
    <x v="3"/>
    <x v="1"/>
    <n v="3589.95"/>
    <n v="0.12"/>
    <n v="9"/>
    <d v="2023-09-23T00:00:00"/>
    <d v="2023-09-28T00:00:00"/>
    <x v="2"/>
    <x v="0"/>
    <n v="295.91000000000003"/>
    <x v="4"/>
    <x v="0"/>
    <x v="7"/>
    <n v="3294.04"/>
    <n v="32309.55"/>
  </r>
  <r>
    <x v="12665"/>
    <x v="1"/>
    <x v="1"/>
    <n v="3179.99"/>
    <n v="0.3"/>
    <n v="9"/>
    <d v="2024-01-13T00:00:00"/>
    <d v="2024-01-15T00:00:00"/>
    <x v="0"/>
    <x v="1"/>
    <n v="237.63"/>
    <x v="0"/>
    <x v="1"/>
    <x v="6"/>
    <n v="2942.3599999999997"/>
    <n v="28619.909999999996"/>
  </r>
  <r>
    <x v="12666"/>
    <x v="0"/>
    <x v="2"/>
    <n v="2539.17"/>
    <n v="0.19"/>
    <n v="4"/>
    <d v="2024-06-21T00:00:00"/>
    <d v="2024-06-28T00:00:00"/>
    <x v="0"/>
    <x v="2"/>
    <n v="531.89"/>
    <x v="1"/>
    <x v="1"/>
    <x v="9"/>
    <n v="2007.2800000000002"/>
    <n v="10156.68"/>
  </r>
  <r>
    <x v="12667"/>
    <x v="2"/>
    <x v="1"/>
    <n v="2173.87"/>
    <n v="0.32"/>
    <n v="9"/>
    <d v="2024-03-26T00:00:00"/>
    <d v="2024-03-27T00:00:00"/>
    <x v="1"/>
    <x v="0"/>
    <n v="298.54000000000002"/>
    <x v="2"/>
    <x v="1"/>
    <x v="0"/>
    <n v="1875.33"/>
    <n v="19564.829999999998"/>
  </r>
  <r>
    <x v="12668"/>
    <x v="3"/>
    <x v="0"/>
    <n v="1678.87"/>
    <n v="0.15"/>
    <n v="2"/>
    <d v="2024-10-18T00:00:00"/>
    <d v="2024-10-23T00:00:00"/>
    <x v="1"/>
    <x v="1"/>
    <n v="433.11"/>
    <x v="0"/>
    <x v="1"/>
    <x v="2"/>
    <n v="1245.7599999999998"/>
    <n v="3357.74"/>
  </r>
  <r>
    <x v="12669"/>
    <x v="3"/>
    <x v="2"/>
    <n v="531.24"/>
    <n v="0.36"/>
    <n v="1"/>
    <d v="2024-10-28T00:00:00"/>
    <d v="2024-11-02T00:00:00"/>
    <x v="2"/>
    <x v="1"/>
    <n v="43.1"/>
    <x v="4"/>
    <x v="1"/>
    <x v="2"/>
    <n v="488.14"/>
    <n v="531.24"/>
  </r>
  <r>
    <x v="12670"/>
    <x v="0"/>
    <x v="2"/>
    <n v="1566.42"/>
    <n v="0.31"/>
    <n v="8"/>
    <d v="2023-10-05T00:00:00"/>
    <d v="2023-10-07T00:00:00"/>
    <x v="1"/>
    <x v="2"/>
    <n v="455.83"/>
    <x v="2"/>
    <x v="0"/>
    <x v="2"/>
    <n v="1110.5900000000001"/>
    <n v="12531.36"/>
  </r>
  <r>
    <x v="12671"/>
    <x v="1"/>
    <x v="4"/>
    <n v="4208.13"/>
    <n v="0.24"/>
    <n v="6"/>
    <d v="2024-09-11T00:00:00"/>
    <d v="2024-09-14T00:00:00"/>
    <x v="2"/>
    <x v="2"/>
    <n v="273.33"/>
    <x v="4"/>
    <x v="1"/>
    <x v="7"/>
    <n v="3934.8"/>
    <n v="25248.78"/>
  </r>
  <r>
    <x v="12672"/>
    <x v="1"/>
    <x v="0"/>
    <n v="3940.01"/>
    <n v="0.05"/>
    <n v="9"/>
    <d v="2024-07-01T00:00:00"/>
    <d v="2024-07-03T00:00:00"/>
    <x v="2"/>
    <x v="2"/>
    <n v="967.11"/>
    <x v="1"/>
    <x v="1"/>
    <x v="4"/>
    <n v="2972.9"/>
    <n v="35460.090000000004"/>
  </r>
  <r>
    <x v="12673"/>
    <x v="2"/>
    <x v="1"/>
    <n v="4864.3599999999997"/>
    <n v="0.31"/>
    <n v="9"/>
    <d v="2024-03-31T00:00:00"/>
    <d v="2024-04-04T00:00:00"/>
    <x v="1"/>
    <x v="1"/>
    <n v="1189.22"/>
    <x v="2"/>
    <x v="1"/>
    <x v="0"/>
    <n v="3675.1399999999994"/>
    <n v="43779.24"/>
  </r>
  <r>
    <x v="12674"/>
    <x v="1"/>
    <x v="4"/>
    <n v="3314.73"/>
    <n v="0.43"/>
    <n v="3"/>
    <d v="2024-04-18T00:00:00"/>
    <d v="2024-04-20T00:00:00"/>
    <x v="2"/>
    <x v="2"/>
    <n v="673.87"/>
    <x v="4"/>
    <x v="1"/>
    <x v="3"/>
    <n v="2640.86"/>
    <n v="9944.19"/>
  </r>
  <r>
    <x v="12675"/>
    <x v="3"/>
    <x v="0"/>
    <n v="2812.83"/>
    <n v="0.09"/>
    <n v="2"/>
    <d v="2023-06-30T00:00:00"/>
    <d v="2023-07-03T00:00:00"/>
    <x v="1"/>
    <x v="2"/>
    <n v="838.62"/>
    <x v="1"/>
    <x v="0"/>
    <x v="9"/>
    <n v="1974.21"/>
    <n v="5625.66"/>
  </r>
  <r>
    <x v="12676"/>
    <x v="1"/>
    <x v="4"/>
    <n v="1550.62"/>
    <n v="0.04"/>
    <n v="7"/>
    <d v="2023-09-12T00:00:00"/>
    <d v="2023-09-14T00:00:00"/>
    <x v="2"/>
    <x v="0"/>
    <n v="79.28"/>
    <x v="4"/>
    <x v="0"/>
    <x v="7"/>
    <n v="1471.34"/>
    <n v="10854.34"/>
  </r>
  <r>
    <x v="12677"/>
    <x v="2"/>
    <x v="3"/>
    <n v="476.62"/>
    <n v="0.02"/>
    <n v="5"/>
    <d v="2023-12-15T00:00:00"/>
    <d v="2023-12-16T00:00:00"/>
    <x v="2"/>
    <x v="0"/>
    <n v="79.260000000000005"/>
    <x v="2"/>
    <x v="0"/>
    <x v="10"/>
    <n v="397.36"/>
    <n v="2383.1"/>
  </r>
  <r>
    <x v="12678"/>
    <x v="3"/>
    <x v="1"/>
    <n v="3128.29"/>
    <n v="0.02"/>
    <n v="6"/>
    <d v="2024-10-30T00:00:00"/>
    <d v="2024-10-31T00:00:00"/>
    <x v="0"/>
    <x v="1"/>
    <n v="239.14"/>
    <x v="4"/>
    <x v="1"/>
    <x v="2"/>
    <n v="2889.15"/>
    <n v="18769.739999999998"/>
  </r>
  <r>
    <x v="12679"/>
    <x v="1"/>
    <x v="4"/>
    <n v="2491.9899999999998"/>
    <n v="0.42"/>
    <n v="5"/>
    <d v="2023-12-23T00:00:00"/>
    <d v="2023-12-25T00:00:00"/>
    <x v="1"/>
    <x v="2"/>
    <n v="445.35"/>
    <x v="2"/>
    <x v="0"/>
    <x v="10"/>
    <n v="2046.6399999999999"/>
    <n v="12459.949999999999"/>
  </r>
  <r>
    <x v="12680"/>
    <x v="1"/>
    <x v="3"/>
    <n v="3819.47"/>
    <n v="0.36"/>
    <n v="4"/>
    <d v="2023-05-03T00:00:00"/>
    <d v="2023-05-10T00:00:00"/>
    <x v="1"/>
    <x v="2"/>
    <n v="377.77"/>
    <x v="4"/>
    <x v="0"/>
    <x v="5"/>
    <n v="3441.7"/>
    <n v="15277.88"/>
  </r>
  <r>
    <x v="12681"/>
    <x v="0"/>
    <x v="1"/>
    <n v="2118.1"/>
    <n v="0.1"/>
    <n v="1"/>
    <d v="2023-11-10T00:00:00"/>
    <d v="2023-11-11T00:00:00"/>
    <x v="1"/>
    <x v="1"/>
    <n v="342.29"/>
    <x v="4"/>
    <x v="0"/>
    <x v="11"/>
    <n v="1775.81"/>
    <n v="2118.1"/>
  </r>
  <r>
    <x v="12682"/>
    <x v="2"/>
    <x v="4"/>
    <n v="4929.2"/>
    <n v="0.46"/>
    <n v="4"/>
    <d v="2023-09-28T00:00:00"/>
    <d v="2023-10-01T00:00:00"/>
    <x v="1"/>
    <x v="2"/>
    <n v="293.32"/>
    <x v="4"/>
    <x v="0"/>
    <x v="7"/>
    <n v="4635.88"/>
    <n v="19716.8"/>
  </r>
  <r>
    <x v="12683"/>
    <x v="1"/>
    <x v="4"/>
    <n v="2048.3000000000002"/>
    <n v="7.0000000000000007E-2"/>
    <n v="3"/>
    <d v="2023-07-01T00:00:00"/>
    <d v="2023-07-05T00:00:00"/>
    <x v="0"/>
    <x v="2"/>
    <n v="334.52"/>
    <x v="5"/>
    <x v="0"/>
    <x v="4"/>
    <n v="1713.7800000000002"/>
    <n v="6144.9000000000005"/>
  </r>
  <r>
    <x v="12684"/>
    <x v="0"/>
    <x v="4"/>
    <n v="1732.05"/>
    <n v="0.19"/>
    <n v="3"/>
    <d v="2024-12-02T00:00:00"/>
    <d v="2024-12-06T00:00:00"/>
    <x v="0"/>
    <x v="0"/>
    <n v="375.33"/>
    <x v="5"/>
    <x v="1"/>
    <x v="10"/>
    <n v="1356.72"/>
    <n v="5196.1499999999996"/>
  </r>
  <r>
    <x v="12685"/>
    <x v="3"/>
    <x v="4"/>
    <n v="4367.83"/>
    <n v="0.23"/>
    <n v="5"/>
    <d v="2023-02-26T00:00:00"/>
    <d v="2023-03-01T00:00:00"/>
    <x v="0"/>
    <x v="2"/>
    <n v="1178.21"/>
    <x v="2"/>
    <x v="0"/>
    <x v="8"/>
    <n v="3189.62"/>
    <n v="21839.15"/>
  </r>
  <r>
    <x v="12686"/>
    <x v="0"/>
    <x v="2"/>
    <n v="2037.98"/>
    <n v="0.04"/>
    <n v="1"/>
    <d v="2024-10-01T00:00:00"/>
    <d v="2024-10-06T00:00:00"/>
    <x v="0"/>
    <x v="2"/>
    <n v="574.39"/>
    <x v="3"/>
    <x v="1"/>
    <x v="2"/>
    <n v="1463.5900000000001"/>
    <n v="2037.98"/>
  </r>
  <r>
    <x v="12687"/>
    <x v="0"/>
    <x v="4"/>
    <n v="4367.3999999999996"/>
    <n v="0.17"/>
    <n v="6"/>
    <d v="2023-03-20T00:00:00"/>
    <d v="2023-03-25T00:00:00"/>
    <x v="1"/>
    <x v="1"/>
    <n v="604.19000000000005"/>
    <x v="3"/>
    <x v="0"/>
    <x v="0"/>
    <n v="3763.2099999999996"/>
    <n v="26204.399999999998"/>
  </r>
  <r>
    <x v="12688"/>
    <x v="1"/>
    <x v="2"/>
    <n v="234.04"/>
    <n v="0.05"/>
    <n v="2"/>
    <d v="2024-08-05T00:00:00"/>
    <d v="2024-08-09T00:00:00"/>
    <x v="2"/>
    <x v="2"/>
    <n v="58.96"/>
    <x v="5"/>
    <x v="1"/>
    <x v="1"/>
    <n v="175.07999999999998"/>
    <n v="468.08"/>
  </r>
  <r>
    <x v="12689"/>
    <x v="1"/>
    <x v="2"/>
    <n v="3493.71"/>
    <n v="0.39"/>
    <n v="1"/>
    <d v="2023-02-27T00:00:00"/>
    <d v="2023-02-28T00:00:00"/>
    <x v="1"/>
    <x v="1"/>
    <n v="942.63"/>
    <x v="3"/>
    <x v="0"/>
    <x v="8"/>
    <n v="2551.08"/>
    <n v="3493.71"/>
  </r>
  <r>
    <x v="12690"/>
    <x v="1"/>
    <x v="3"/>
    <n v="452.08"/>
    <n v="0.02"/>
    <n v="8"/>
    <d v="2024-03-08T00:00:00"/>
    <d v="2024-03-09T00:00:00"/>
    <x v="1"/>
    <x v="1"/>
    <n v="132.18"/>
    <x v="5"/>
    <x v="1"/>
    <x v="0"/>
    <n v="319.89999999999998"/>
    <n v="3616.64"/>
  </r>
  <r>
    <x v="12691"/>
    <x v="0"/>
    <x v="1"/>
    <n v="826.34"/>
    <n v="0.01"/>
    <n v="3"/>
    <d v="2024-05-20T00:00:00"/>
    <d v="2024-05-25T00:00:00"/>
    <x v="0"/>
    <x v="1"/>
    <n v="132.13"/>
    <x v="0"/>
    <x v="1"/>
    <x v="5"/>
    <n v="694.21"/>
    <n v="2479.02"/>
  </r>
  <r>
    <x v="12692"/>
    <x v="3"/>
    <x v="2"/>
    <n v="3530.37"/>
    <n v="0.37"/>
    <n v="6"/>
    <d v="2024-02-21T00:00:00"/>
    <d v="2024-02-25T00:00:00"/>
    <x v="0"/>
    <x v="2"/>
    <n v="899.86"/>
    <x v="2"/>
    <x v="1"/>
    <x v="8"/>
    <n v="2630.5099999999998"/>
    <n v="21182.22"/>
  </r>
  <r>
    <x v="12693"/>
    <x v="2"/>
    <x v="0"/>
    <n v="1519.64"/>
    <n v="0.39"/>
    <n v="2"/>
    <d v="2024-07-11T00:00:00"/>
    <d v="2024-07-13T00:00:00"/>
    <x v="1"/>
    <x v="2"/>
    <n v="174.9"/>
    <x v="2"/>
    <x v="1"/>
    <x v="4"/>
    <n v="1344.74"/>
    <n v="3039.28"/>
  </r>
  <r>
    <x v="12694"/>
    <x v="0"/>
    <x v="2"/>
    <n v="1131.1199999999999"/>
    <n v="0.25"/>
    <n v="5"/>
    <d v="2024-07-19T00:00:00"/>
    <d v="2024-07-25T00:00:00"/>
    <x v="1"/>
    <x v="1"/>
    <n v="273.55"/>
    <x v="1"/>
    <x v="1"/>
    <x v="4"/>
    <n v="857.56999999999994"/>
    <n v="5655.5999999999995"/>
  </r>
  <r>
    <x v="12695"/>
    <x v="1"/>
    <x v="0"/>
    <n v="4027.48"/>
    <n v="0.16"/>
    <n v="9"/>
    <d v="2024-12-20T00:00:00"/>
    <d v="2024-12-22T00:00:00"/>
    <x v="2"/>
    <x v="0"/>
    <n v="1006.46"/>
    <x v="5"/>
    <x v="1"/>
    <x v="10"/>
    <n v="3021.02"/>
    <n v="36247.32"/>
  </r>
  <r>
    <x v="12696"/>
    <x v="2"/>
    <x v="3"/>
    <n v="4736.6099999999997"/>
    <n v="0.12"/>
    <n v="7"/>
    <d v="2023-03-26T00:00:00"/>
    <d v="2023-03-27T00:00:00"/>
    <x v="0"/>
    <x v="2"/>
    <n v="1247.73"/>
    <x v="4"/>
    <x v="0"/>
    <x v="0"/>
    <n v="3488.8799999999997"/>
    <n v="33156.269999999997"/>
  </r>
  <r>
    <x v="12697"/>
    <x v="3"/>
    <x v="0"/>
    <n v="1238.67"/>
    <n v="0.06"/>
    <n v="4"/>
    <d v="2024-06-02T00:00:00"/>
    <d v="2024-06-05T00:00:00"/>
    <x v="2"/>
    <x v="0"/>
    <n v="313.74"/>
    <x v="5"/>
    <x v="1"/>
    <x v="9"/>
    <n v="924.93000000000006"/>
    <n v="4954.68"/>
  </r>
  <r>
    <x v="12698"/>
    <x v="2"/>
    <x v="3"/>
    <n v="1654.26"/>
    <n v="0.24"/>
    <n v="3"/>
    <d v="2024-05-06T00:00:00"/>
    <d v="2024-05-12T00:00:00"/>
    <x v="1"/>
    <x v="1"/>
    <n v="407.86"/>
    <x v="4"/>
    <x v="1"/>
    <x v="5"/>
    <n v="1246.4000000000001"/>
    <n v="4962.78"/>
  </r>
  <r>
    <x v="12699"/>
    <x v="1"/>
    <x v="3"/>
    <n v="3598.96"/>
    <n v="0.25"/>
    <n v="9"/>
    <d v="2023-10-12T00:00:00"/>
    <d v="2023-10-19T00:00:00"/>
    <x v="0"/>
    <x v="0"/>
    <n v="794.36"/>
    <x v="2"/>
    <x v="0"/>
    <x v="2"/>
    <n v="2804.6"/>
    <n v="32390.639999999999"/>
  </r>
  <r>
    <x v="12700"/>
    <x v="0"/>
    <x v="3"/>
    <n v="4094.94"/>
    <n v="0.23"/>
    <n v="4"/>
    <d v="2024-10-10T00:00:00"/>
    <d v="2024-10-15T00:00:00"/>
    <x v="1"/>
    <x v="1"/>
    <n v="318.36"/>
    <x v="5"/>
    <x v="1"/>
    <x v="2"/>
    <n v="3776.58"/>
    <n v="16379.76"/>
  </r>
  <r>
    <x v="12701"/>
    <x v="0"/>
    <x v="0"/>
    <n v="4995.8999999999996"/>
    <n v="0.39"/>
    <n v="5"/>
    <d v="2023-02-18T00:00:00"/>
    <d v="2023-02-19T00:00:00"/>
    <x v="0"/>
    <x v="2"/>
    <n v="714.47"/>
    <x v="2"/>
    <x v="0"/>
    <x v="8"/>
    <n v="4281.4299999999994"/>
    <n v="24979.5"/>
  </r>
  <r>
    <x v="12702"/>
    <x v="1"/>
    <x v="0"/>
    <n v="1439.52"/>
    <n v="0.05"/>
    <n v="6"/>
    <d v="2023-12-16T00:00:00"/>
    <d v="2023-12-22T00:00:00"/>
    <x v="2"/>
    <x v="1"/>
    <n v="160.83000000000001"/>
    <x v="1"/>
    <x v="0"/>
    <x v="10"/>
    <n v="1278.69"/>
    <n v="8637.119999999999"/>
  </r>
  <r>
    <x v="12703"/>
    <x v="0"/>
    <x v="3"/>
    <n v="2827.43"/>
    <n v="0.34"/>
    <n v="5"/>
    <d v="2024-03-10T00:00:00"/>
    <d v="2024-03-13T00:00:00"/>
    <x v="2"/>
    <x v="0"/>
    <n v="447.45"/>
    <x v="4"/>
    <x v="1"/>
    <x v="0"/>
    <n v="2379.98"/>
    <n v="14137.15"/>
  </r>
  <r>
    <x v="12704"/>
    <x v="1"/>
    <x v="3"/>
    <n v="756.69"/>
    <n v="0.2"/>
    <n v="9"/>
    <d v="2024-04-26T00:00:00"/>
    <d v="2024-04-29T00:00:00"/>
    <x v="0"/>
    <x v="0"/>
    <n v="211.23"/>
    <x v="5"/>
    <x v="1"/>
    <x v="3"/>
    <n v="545.46"/>
    <n v="6810.2100000000009"/>
  </r>
  <r>
    <x v="12705"/>
    <x v="0"/>
    <x v="1"/>
    <n v="1721.12"/>
    <n v="0.12"/>
    <n v="1"/>
    <d v="2023-11-07T00:00:00"/>
    <d v="2023-11-14T00:00:00"/>
    <x v="2"/>
    <x v="2"/>
    <n v="350.26"/>
    <x v="0"/>
    <x v="0"/>
    <x v="11"/>
    <n v="1370.86"/>
    <n v="1721.12"/>
  </r>
  <r>
    <x v="12706"/>
    <x v="0"/>
    <x v="3"/>
    <n v="320.35000000000002"/>
    <n v="0.34"/>
    <n v="6"/>
    <d v="2024-01-15T00:00:00"/>
    <d v="2024-01-22T00:00:00"/>
    <x v="2"/>
    <x v="1"/>
    <n v="22.74"/>
    <x v="2"/>
    <x v="1"/>
    <x v="6"/>
    <n v="297.61"/>
    <n v="1922.1000000000001"/>
  </r>
  <r>
    <x v="12707"/>
    <x v="0"/>
    <x v="4"/>
    <n v="1133.1099999999999"/>
    <n v="0.1"/>
    <n v="4"/>
    <d v="2024-12-05T00:00:00"/>
    <d v="2024-12-12T00:00:00"/>
    <x v="1"/>
    <x v="1"/>
    <n v="141.25"/>
    <x v="0"/>
    <x v="1"/>
    <x v="10"/>
    <n v="991.8599999999999"/>
    <n v="4532.4399999999996"/>
  </r>
  <r>
    <x v="12708"/>
    <x v="3"/>
    <x v="1"/>
    <n v="2582.0700000000002"/>
    <n v="0.12"/>
    <n v="4"/>
    <d v="2024-04-26T00:00:00"/>
    <d v="2024-05-01T00:00:00"/>
    <x v="0"/>
    <x v="2"/>
    <n v="678.99"/>
    <x v="2"/>
    <x v="1"/>
    <x v="3"/>
    <n v="1903.0800000000002"/>
    <n v="10328.280000000001"/>
  </r>
  <r>
    <x v="12709"/>
    <x v="3"/>
    <x v="1"/>
    <n v="902.42"/>
    <n v="0.5"/>
    <n v="3"/>
    <d v="2024-08-18T00:00:00"/>
    <d v="2024-08-21T00:00:00"/>
    <x v="1"/>
    <x v="1"/>
    <n v="129.79"/>
    <x v="5"/>
    <x v="1"/>
    <x v="1"/>
    <n v="772.63"/>
    <n v="2707.2599999999998"/>
  </r>
  <r>
    <x v="12710"/>
    <x v="1"/>
    <x v="1"/>
    <n v="4457.9799999999996"/>
    <n v="0.44"/>
    <n v="5"/>
    <d v="2023-04-05T00:00:00"/>
    <d v="2023-04-12T00:00:00"/>
    <x v="2"/>
    <x v="1"/>
    <n v="230.92"/>
    <x v="5"/>
    <x v="0"/>
    <x v="3"/>
    <n v="4227.0599999999995"/>
    <n v="22289.899999999998"/>
  </r>
  <r>
    <x v="12711"/>
    <x v="3"/>
    <x v="4"/>
    <n v="3580.51"/>
    <n v="0.35"/>
    <n v="8"/>
    <d v="2024-06-10T00:00:00"/>
    <d v="2024-06-13T00:00:00"/>
    <x v="1"/>
    <x v="2"/>
    <n v="873.14"/>
    <x v="4"/>
    <x v="1"/>
    <x v="9"/>
    <n v="2707.3700000000003"/>
    <n v="28644.080000000002"/>
  </r>
  <r>
    <x v="12712"/>
    <x v="1"/>
    <x v="1"/>
    <n v="235.91"/>
    <n v="0.16"/>
    <n v="4"/>
    <d v="2024-11-21T00:00:00"/>
    <d v="2024-11-27T00:00:00"/>
    <x v="2"/>
    <x v="0"/>
    <n v="20.09"/>
    <x v="0"/>
    <x v="1"/>
    <x v="11"/>
    <n v="215.82"/>
    <n v="943.64"/>
  </r>
  <r>
    <x v="12713"/>
    <x v="2"/>
    <x v="1"/>
    <n v="4395.84"/>
    <n v="0.27"/>
    <n v="7"/>
    <d v="2023-02-03T00:00:00"/>
    <d v="2023-02-08T00:00:00"/>
    <x v="2"/>
    <x v="1"/>
    <n v="353.82"/>
    <x v="0"/>
    <x v="0"/>
    <x v="8"/>
    <n v="4042.02"/>
    <n v="30770.880000000001"/>
  </r>
  <r>
    <x v="12714"/>
    <x v="2"/>
    <x v="0"/>
    <n v="4888.87"/>
    <n v="0.06"/>
    <n v="8"/>
    <d v="2024-08-03T00:00:00"/>
    <d v="2024-08-09T00:00:00"/>
    <x v="1"/>
    <x v="1"/>
    <n v="998.35"/>
    <x v="3"/>
    <x v="1"/>
    <x v="1"/>
    <n v="3890.52"/>
    <n v="39110.959999999999"/>
  </r>
  <r>
    <x v="12715"/>
    <x v="3"/>
    <x v="0"/>
    <n v="2559.12"/>
    <n v="0.17"/>
    <n v="5"/>
    <d v="2023-08-02T00:00:00"/>
    <d v="2023-08-06T00:00:00"/>
    <x v="1"/>
    <x v="2"/>
    <n v="491.97"/>
    <x v="4"/>
    <x v="0"/>
    <x v="1"/>
    <n v="2067.1499999999996"/>
    <n v="12795.599999999999"/>
  </r>
  <r>
    <x v="12716"/>
    <x v="2"/>
    <x v="3"/>
    <n v="1641.59"/>
    <n v="0.03"/>
    <n v="1"/>
    <d v="2023-01-12T00:00:00"/>
    <d v="2023-01-18T00:00:00"/>
    <x v="0"/>
    <x v="1"/>
    <n v="230.24"/>
    <x v="5"/>
    <x v="0"/>
    <x v="6"/>
    <n v="1411.35"/>
    <n v="1641.59"/>
  </r>
  <r>
    <x v="12717"/>
    <x v="2"/>
    <x v="3"/>
    <n v="1390.98"/>
    <n v="0.31"/>
    <n v="8"/>
    <d v="2024-11-15T00:00:00"/>
    <d v="2024-11-17T00:00:00"/>
    <x v="0"/>
    <x v="0"/>
    <n v="141.76"/>
    <x v="3"/>
    <x v="1"/>
    <x v="11"/>
    <n v="1249.22"/>
    <n v="11127.84"/>
  </r>
  <r>
    <x v="12718"/>
    <x v="0"/>
    <x v="2"/>
    <n v="528.36"/>
    <n v="0.43"/>
    <n v="3"/>
    <d v="2024-11-01T00:00:00"/>
    <d v="2024-11-05T00:00:00"/>
    <x v="1"/>
    <x v="0"/>
    <n v="40.1"/>
    <x v="0"/>
    <x v="1"/>
    <x v="11"/>
    <n v="488.26"/>
    <n v="1585.08"/>
  </r>
  <r>
    <x v="12719"/>
    <x v="0"/>
    <x v="4"/>
    <n v="2508.89"/>
    <n v="0.4"/>
    <n v="4"/>
    <d v="2023-05-30T00:00:00"/>
    <d v="2023-06-01T00:00:00"/>
    <x v="2"/>
    <x v="2"/>
    <n v="201.72"/>
    <x v="1"/>
    <x v="0"/>
    <x v="5"/>
    <n v="2307.17"/>
    <n v="10035.56"/>
  </r>
  <r>
    <x v="12720"/>
    <x v="1"/>
    <x v="0"/>
    <n v="345.69"/>
    <n v="0.43"/>
    <n v="7"/>
    <d v="2023-08-28T00:00:00"/>
    <d v="2023-08-30T00:00:00"/>
    <x v="2"/>
    <x v="2"/>
    <n v="80.87"/>
    <x v="5"/>
    <x v="0"/>
    <x v="1"/>
    <n v="264.82"/>
    <n v="2419.83"/>
  </r>
  <r>
    <x v="12721"/>
    <x v="2"/>
    <x v="3"/>
    <n v="2568.8000000000002"/>
    <n v="0.09"/>
    <n v="9"/>
    <d v="2023-03-13T00:00:00"/>
    <d v="2023-03-18T00:00:00"/>
    <x v="0"/>
    <x v="1"/>
    <n v="706.6"/>
    <x v="5"/>
    <x v="0"/>
    <x v="0"/>
    <n v="1862.2000000000003"/>
    <n v="23119.200000000001"/>
  </r>
  <r>
    <x v="12722"/>
    <x v="1"/>
    <x v="4"/>
    <n v="1337.49"/>
    <n v="0.33"/>
    <n v="4"/>
    <d v="2023-07-11T00:00:00"/>
    <d v="2023-07-15T00:00:00"/>
    <x v="1"/>
    <x v="1"/>
    <n v="254.78"/>
    <x v="2"/>
    <x v="0"/>
    <x v="4"/>
    <n v="1082.71"/>
    <n v="5349.96"/>
  </r>
  <r>
    <x v="12723"/>
    <x v="1"/>
    <x v="1"/>
    <n v="2434.52"/>
    <n v="0.48"/>
    <n v="4"/>
    <d v="2023-08-17T00:00:00"/>
    <d v="2023-08-24T00:00:00"/>
    <x v="0"/>
    <x v="2"/>
    <n v="514.77"/>
    <x v="1"/>
    <x v="0"/>
    <x v="1"/>
    <n v="1919.75"/>
    <n v="9738.08"/>
  </r>
  <r>
    <x v="12724"/>
    <x v="2"/>
    <x v="4"/>
    <n v="2150.08"/>
    <n v="0.39"/>
    <n v="6"/>
    <d v="2023-10-11T00:00:00"/>
    <d v="2023-10-17T00:00:00"/>
    <x v="0"/>
    <x v="1"/>
    <n v="630.6"/>
    <x v="1"/>
    <x v="0"/>
    <x v="2"/>
    <n v="1519.48"/>
    <n v="12900.48"/>
  </r>
  <r>
    <x v="12725"/>
    <x v="3"/>
    <x v="0"/>
    <n v="1595.06"/>
    <n v="0"/>
    <n v="9"/>
    <d v="2024-04-03T00:00:00"/>
    <d v="2024-04-08T00:00:00"/>
    <x v="1"/>
    <x v="2"/>
    <n v="85.99"/>
    <x v="4"/>
    <x v="1"/>
    <x v="3"/>
    <n v="1509.07"/>
    <n v="14355.539999999999"/>
  </r>
  <r>
    <x v="12726"/>
    <x v="2"/>
    <x v="2"/>
    <n v="2298.33"/>
    <n v="0.44"/>
    <n v="4"/>
    <d v="2023-11-27T00:00:00"/>
    <d v="2023-12-03T00:00:00"/>
    <x v="2"/>
    <x v="0"/>
    <n v="204.51"/>
    <x v="3"/>
    <x v="0"/>
    <x v="11"/>
    <n v="2093.8199999999997"/>
    <n v="9193.32"/>
  </r>
  <r>
    <x v="12727"/>
    <x v="0"/>
    <x v="0"/>
    <n v="2422.77"/>
    <n v="0.35"/>
    <n v="8"/>
    <d v="2024-04-15T00:00:00"/>
    <d v="2024-04-19T00:00:00"/>
    <x v="0"/>
    <x v="0"/>
    <n v="405.92"/>
    <x v="4"/>
    <x v="1"/>
    <x v="3"/>
    <n v="2016.85"/>
    <n v="19382.16"/>
  </r>
  <r>
    <x v="12728"/>
    <x v="2"/>
    <x v="3"/>
    <n v="4185.09"/>
    <n v="0.06"/>
    <n v="3"/>
    <d v="2023-08-22T00:00:00"/>
    <d v="2023-08-25T00:00:00"/>
    <x v="1"/>
    <x v="0"/>
    <n v="301.33"/>
    <x v="0"/>
    <x v="0"/>
    <x v="1"/>
    <n v="3883.76"/>
    <n v="12555.27"/>
  </r>
  <r>
    <x v="12729"/>
    <x v="3"/>
    <x v="3"/>
    <n v="3362.34"/>
    <n v="0.16"/>
    <n v="2"/>
    <d v="2023-11-29T00:00:00"/>
    <d v="2023-12-05T00:00:00"/>
    <x v="1"/>
    <x v="1"/>
    <n v="388.24"/>
    <x v="2"/>
    <x v="0"/>
    <x v="11"/>
    <n v="2974.1000000000004"/>
    <n v="6724.68"/>
  </r>
  <r>
    <x v="12730"/>
    <x v="1"/>
    <x v="4"/>
    <n v="2222.4699999999998"/>
    <n v="0.06"/>
    <n v="4"/>
    <d v="2023-02-12T00:00:00"/>
    <d v="2023-02-13T00:00:00"/>
    <x v="1"/>
    <x v="2"/>
    <n v="326.55"/>
    <x v="1"/>
    <x v="0"/>
    <x v="8"/>
    <n v="1895.9199999999998"/>
    <n v="8889.8799999999992"/>
  </r>
  <r>
    <x v="12731"/>
    <x v="1"/>
    <x v="0"/>
    <n v="4535.6899999999996"/>
    <n v="0.36"/>
    <n v="4"/>
    <d v="2024-02-15T00:00:00"/>
    <d v="2024-02-19T00:00:00"/>
    <x v="2"/>
    <x v="0"/>
    <n v="1027.4100000000001"/>
    <x v="2"/>
    <x v="1"/>
    <x v="8"/>
    <n v="3508.2799999999997"/>
    <n v="18142.759999999998"/>
  </r>
  <r>
    <x v="12732"/>
    <x v="0"/>
    <x v="3"/>
    <n v="3803.13"/>
    <n v="0"/>
    <n v="7"/>
    <d v="2023-04-07T00:00:00"/>
    <d v="2023-04-11T00:00:00"/>
    <x v="1"/>
    <x v="1"/>
    <n v="315.77"/>
    <x v="2"/>
    <x v="0"/>
    <x v="3"/>
    <n v="3487.36"/>
    <n v="26621.91"/>
  </r>
  <r>
    <x v="12733"/>
    <x v="0"/>
    <x v="1"/>
    <n v="471.01"/>
    <n v="0.23"/>
    <n v="7"/>
    <d v="2024-01-08T00:00:00"/>
    <d v="2024-01-15T00:00:00"/>
    <x v="0"/>
    <x v="2"/>
    <n v="94.4"/>
    <x v="3"/>
    <x v="1"/>
    <x v="6"/>
    <n v="376.61"/>
    <n v="3297.0699999999997"/>
  </r>
  <r>
    <x v="12734"/>
    <x v="0"/>
    <x v="1"/>
    <n v="853.35"/>
    <n v="0.5"/>
    <n v="9"/>
    <d v="2024-08-24T00:00:00"/>
    <d v="2024-08-27T00:00:00"/>
    <x v="0"/>
    <x v="1"/>
    <n v="53.72"/>
    <x v="4"/>
    <x v="1"/>
    <x v="1"/>
    <n v="799.63"/>
    <n v="7680.1500000000005"/>
  </r>
  <r>
    <x v="12735"/>
    <x v="1"/>
    <x v="2"/>
    <n v="500.17"/>
    <n v="0.43"/>
    <n v="2"/>
    <d v="2023-08-23T00:00:00"/>
    <d v="2023-08-30T00:00:00"/>
    <x v="1"/>
    <x v="0"/>
    <n v="80.930000000000007"/>
    <x v="0"/>
    <x v="0"/>
    <x v="1"/>
    <n v="419.24"/>
    <n v="1000.34"/>
  </r>
  <r>
    <x v="12736"/>
    <x v="0"/>
    <x v="4"/>
    <n v="1662.43"/>
    <n v="0.28999999999999998"/>
    <n v="4"/>
    <d v="2024-02-24T00:00:00"/>
    <d v="2024-02-27T00:00:00"/>
    <x v="2"/>
    <x v="2"/>
    <n v="124.14"/>
    <x v="2"/>
    <x v="1"/>
    <x v="8"/>
    <n v="1538.29"/>
    <n v="6649.72"/>
  </r>
  <r>
    <x v="12737"/>
    <x v="2"/>
    <x v="3"/>
    <n v="2234.67"/>
    <n v="0.35"/>
    <n v="3"/>
    <d v="2023-04-07T00:00:00"/>
    <d v="2023-04-14T00:00:00"/>
    <x v="2"/>
    <x v="2"/>
    <n v="390.09"/>
    <x v="3"/>
    <x v="0"/>
    <x v="3"/>
    <n v="1844.5800000000002"/>
    <n v="6704.01"/>
  </r>
  <r>
    <x v="12738"/>
    <x v="1"/>
    <x v="2"/>
    <n v="2570.81"/>
    <n v="0.3"/>
    <n v="3"/>
    <d v="2023-10-21T00:00:00"/>
    <d v="2023-10-23T00:00:00"/>
    <x v="1"/>
    <x v="1"/>
    <n v="395.59"/>
    <x v="0"/>
    <x v="0"/>
    <x v="2"/>
    <n v="2175.2199999999998"/>
    <n v="7712.43"/>
  </r>
  <r>
    <x v="12739"/>
    <x v="3"/>
    <x v="1"/>
    <n v="4271.92"/>
    <n v="0.41"/>
    <n v="7"/>
    <d v="2024-08-08T00:00:00"/>
    <d v="2024-08-09T00:00:00"/>
    <x v="2"/>
    <x v="2"/>
    <n v="618.98"/>
    <x v="5"/>
    <x v="1"/>
    <x v="1"/>
    <n v="3652.94"/>
    <n v="29903.440000000002"/>
  </r>
  <r>
    <x v="12740"/>
    <x v="1"/>
    <x v="2"/>
    <n v="187.99"/>
    <n v="0.44"/>
    <n v="6"/>
    <d v="2023-09-09T00:00:00"/>
    <d v="2023-09-10T00:00:00"/>
    <x v="1"/>
    <x v="2"/>
    <n v="47.58"/>
    <x v="5"/>
    <x v="0"/>
    <x v="7"/>
    <n v="140.41000000000003"/>
    <n v="1127.94"/>
  </r>
  <r>
    <x v="12741"/>
    <x v="2"/>
    <x v="2"/>
    <n v="2198.61"/>
    <n v="0.38"/>
    <n v="3"/>
    <d v="2024-01-03T00:00:00"/>
    <d v="2024-01-04T00:00:00"/>
    <x v="2"/>
    <x v="1"/>
    <n v="393.69"/>
    <x v="1"/>
    <x v="1"/>
    <x v="6"/>
    <n v="1804.92"/>
    <n v="6595.83"/>
  </r>
  <r>
    <x v="12742"/>
    <x v="2"/>
    <x v="3"/>
    <n v="2113.89"/>
    <n v="0.09"/>
    <n v="8"/>
    <d v="2023-02-10T00:00:00"/>
    <d v="2023-02-16T00:00:00"/>
    <x v="2"/>
    <x v="2"/>
    <n v="249.31"/>
    <x v="2"/>
    <x v="0"/>
    <x v="8"/>
    <n v="1864.58"/>
    <n v="16911.12"/>
  </r>
  <r>
    <x v="12743"/>
    <x v="0"/>
    <x v="3"/>
    <n v="4742.63"/>
    <n v="0.19"/>
    <n v="8"/>
    <d v="2023-10-27T00:00:00"/>
    <d v="2023-10-31T00:00:00"/>
    <x v="1"/>
    <x v="0"/>
    <n v="1200.92"/>
    <x v="1"/>
    <x v="0"/>
    <x v="2"/>
    <n v="3541.71"/>
    <n v="37941.040000000001"/>
  </r>
  <r>
    <x v="12744"/>
    <x v="1"/>
    <x v="3"/>
    <n v="1281.08"/>
    <n v="0.39"/>
    <n v="7"/>
    <d v="2023-11-04T00:00:00"/>
    <d v="2023-11-08T00:00:00"/>
    <x v="0"/>
    <x v="0"/>
    <n v="230.83"/>
    <x v="3"/>
    <x v="0"/>
    <x v="11"/>
    <n v="1050.25"/>
    <n v="8967.56"/>
  </r>
  <r>
    <x v="12745"/>
    <x v="1"/>
    <x v="4"/>
    <n v="699.79"/>
    <n v="0.41"/>
    <n v="9"/>
    <d v="2023-10-26T00:00:00"/>
    <d v="2023-10-31T00:00:00"/>
    <x v="0"/>
    <x v="1"/>
    <n v="205.66"/>
    <x v="0"/>
    <x v="0"/>
    <x v="2"/>
    <n v="494.13"/>
    <n v="6298.11"/>
  </r>
  <r>
    <x v="12746"/>
    <x v="1"/>
    <x v="2"/>
    <n v="797.08"/>
    <n v="0.31"/>
    <n v="3"/>
    <d v="2023-01-01T00:00:00"/>
    <d v="2023-01-03T00:00:00"/>
    <x v="0"/>
    <x v="0"/>
    <n v="138.51"/>
    <x v="1"/>
    <x v="0"/>
    <x v="6"/>
    <n v="658.57"/>
    <n v="2391.2400000000002"/>
  </r>
  <r>
    <x v="12747"/>
    <x v="3"/>
    <x v="2"/>
    <n v="2648.7"/>
    <n v="0.36"/>
    <n v="5"/>
    <d v="2023-04-03T00:00:00"/>
    <d v="2023-04-06T00:00:00"/>
    <x v="0"/>
    <x v="0"/>
    <n v="678.87"/>
    <x v="4"/>
    <x v="0"/>
    <x v="3"/>
    <n v="1969.83"/>
    <n v="13243.5"/>
  </r>
  <r>
    <x v="12748"/>
    <x v="0"/>
    <x v="4"/>
    <n v="2015.43"/>
    <n v="0.09"/>
    <n v="6"/>
    <d v="2023-10-08T00:00:00"/>
    <d v="2023-10-11T00:00:00"/>
    <x v="0"/>
    <x v="0"/>
    <n v="101.46"/>
    <x v="4"/>
    <x v="0"/>
    <x v="2"/>
    <n v="1913.97"/>
    <n v="12092.58"/>
  </r>
  <r>
    <x v="12749"/>
    <x v="2"/>
    <x v="1"/>
    <n v="3795.3"/>
    <n v="0.19"/>
    <n v="9"/>
    <d v="2024-06-01T00:00:00"/>
    <d v="2024-06-04T00:00:00"/>
    <x v="0"/>
    <x v="2"/>
    <n v="428.15"/>
    <x v="0"/>
    <x v="1"/>
    <x v="9"/>
    <n v="3367.15"/>
    <n v="34157.700000000004"/>
  </r>
  <r>
    <x v="12750"/>
    <x v="2"/>
    <x v="0"/>
    <n v="1683.59"/>
    <n v="0.27"/>
    <n v="4"/>
    <d v="2024-04-02T00:00:00"/>
    <d v="2024-04-07T00:00:00"/>
    <x v="1"/>
    <x v="0"/>
    <n v="96.61"/>
    <x v="5"/>
    <x v="1"/>
    <x v="3"/>
    <n v="1586.98"/>
    <n v="6734.36"/>
  </r>
  <r>
    <x v="12751"/>
    <x v="0"/>
    <x v="1"/>
    <n v="727.01"/>
    <n v="0.49"/>
    <n v="5"/>
    <d v="2024-05-02T00:00:00"/>
    <d v="2024-05-07T00:00:00"/>
    <x v="2"/>
    <x v="0"/>
    <n v="135.97"/>
    <x v="2"/>
    <x v="1"/>
    <x v="5"/>
    <n v="591.04"/>
    <n v="3635.05"/>
  </r>
  <r>
    <x v="12752"/>
    <x v="2"/>
    <x v="4"/>
    <n v="1995.69"/>
    <n v="0.4"/>
    <n v="9"/>
    <d v="2024-02-11T00:00:00"/>
    <d v="2024-02-15T00:00:00"/>
    <x v="0"/>
    <x v="2"/>
    <n v="335.78"/>
    <x v="4"/>
    <x v="1"/>
    <x v="8"/>
    <n v="1659.91"/>
    <n v="17961.21"/>
  </r>
  <r>
    <x v="12753"/>
    <x v="2"/>
    <x v="2"/>
    <n v="4426.87"/>
    <n v="0.1"/>
    <n v="4"/>
    <d v="2023-10-02T00:00:00"/>
    <d v="2023-10-07T00:00:00"/>
    <x v="0"/>
    <x v="0"/>
    <n v="1060.68"/>
    <x v="3"/>
    <x v="0"/>
    <x v="2"/>
    <n v="3366.1899999999996"/>
    <n v="17707.48"/>
  </r>
  <r>
    <x v="12754"/>
    <x v="0"/>
    <x v="2"/>
    <n v="2087.08"/>
    <n v="0.18"/>
    <n v="2"/>
    <d v="2024-05-01T00:00:00"/>
    <d v="2024-05-06T00:00:00"/>
    <x v="2"/>
    <x v="2"/>
    <n v="163.21"/>
    <x v="3"/>
    <x v="1"/>
    <x v="5"/>
    <n v="1923.87"/>
    <n v="4174.16"/>
  </r>
  <r>
    <x v="12755"/>
    <x v="2"/>
    <x v="3"/>
    <n v="4184.78"/>
    <n v="0.11"/>
    <n v="9"/>
    <d v="2023-04-13T00:00:00"/>
    <d v="2023-04-16T00:00:00"/>
    <x v="1"/>
    <x v="2"/>
    <n v="1078"/>
    <x v="1"/>
    <x v="0"/>
    <x v="3"/>
    <n v="3106.7799999999997"/>
    <n v="37663.019999999997"/>
  </r>
  <r>
    <x v="12756"/>
    <x v="1"/>
    <x v="3"/>
    <n v="1920.5"/>
    <n v="0.08"/>
    <n v="3"/>
    <d v="2024-02-07T00:00:00"/>
    <d v="2024-02-13T00:00:00"/>
    <x v="1"/>
    <x v="0"/>
    <n v="130.68"/>
    <x v="3"/>
    <x v="1"/>
    <x v="8"/>
    <n v="1789.82"/>
    <n v="5761.5"/>
  </r>
  <r>
    <x v="12757"/>
    <x v="3"/>
    <x v="2"/>
    <n v="1478.79"/>
    <n v="0.06"/>
    <n v="6"/>
    <d v="2023-04-17T00:00:00"/>
    <d v="2023-04-23T00:00:00"/>
    <x v="1"/>
    <x v="0"/>
    <n v="386.24"/>
    <x v="3"/>
    <x v="0"/>
    <x v="3"/>
    <n v="1092.55"/>
    <n v="8872.74"/>
  </r>
  <r>
    <x v="12758"/>
    <x v="0"/>
    <x v="2"/>
    <n v="3896.83"/>
    <n v="0.48"/>
    <n v="9"/>
    <d v="2024-01-20T00:00:00"/>
    <d v="2024-01-25T00:00:00"/>
    <x v="2"/>
    <x v="2"/>
    <n v="731.92"/>
    <x v="0"/>
    <x v="1"/>
    <x v="6"/>
    <n v="3164.91"/>
    <n v="35071.47"/>
  </r>
  <r>
    <x v="12759"/>
    <x v="3"/>
    <x v="3"/>
    <n v="1125.25"/>
    <n v="0.45"/>
    <n v="3"/>
    <d v="2023-08-18T00:00:00"/>
    <d v="2023-08-25T00:00:00"/>
    <x v="1"/>
    <x v="0"/>
    <n v="81.94"/>
    <x v="0"/>
    <x v="0"/>
    <x v="1"/>
    <n v="1043.31"/>
    <n v="3375.75"/>
  </r>
  <r>
    <x v="12760"/>
    <x v="2"/>
    <x v="3"/>
    <n v="1235.97"/>
    <n v="0.24"/>
    <n v="8"/>
    <d v="2023-07-24T00:00:00"/>
    <d v="2023-07-31T00:00:00"/>
    <x v="0"/>
    <x v="2"/>
    <n v="71.37"/>
    <x v="0"/>
    <x v="0"/>
    <x v="4"/>
    <n v="1164.5999999999999"/>
    <n v="9887.76"/>
  </r>
  <r>
    <x v="12761"/>
    <x v="2"/>
    <x v="1"/>
    <n v="344.08"/>
    <n v="0.27"/>
    <n v="9"/>
    <d v="2024-01-12T00:00:00"/>
    <d v="2024-01-14T00:00:00"/>
    <x v="0"/>
    <x v="2"/>
    <n v="85.83"/>
    <x v="0"/>
    <x v="1"/>
    <x v="6"/>
    <n v="258.25"/>
    <n v="3096.72"/>
  </r>
  <r>
    <x v="12762"/>
    <x v="1"/>
    <x v="2"/>
    <n v="1020.44"/>
    <n v="0.42"/>
    <n v="3"/>
    <d v="2023-06-27T00:00:00"/>
    <d v="2023-07-04T00:00:00"/>
    <x v="1"/>
    <x v="1"/>
    <n v="131.91999999999999"/>
    <x v="4"/>
    <x v="0"/>
    <x v="9"/>
    <n v="888.5200000000001"/>
    <n v="3061.32"/>
  </r>
  <r>
    <x v="12763"/>
    <x v="0"/>
    <x v="2"/>
    <n v="1956.2"/>
    <n v="0.32"/>
    <n v="3"/>
    <d v="2023-04-08T00:00:00"/>
    <d v="2023-04-13T00:00:00"/>
    <x v="2"/>
    <x v="0"/>
    <n v="560.02"/>
    <x v="2"/>
    <x v="0"/>
    <x v="3"/>
    <n v="1396.18"/>
    <n v="5868.6"/>
  </r>
  <r>
    <x v="12764"/>
    <x v="2"/>
    <x v="4"/>
    <n v="2057.91"/>
    <n v="0.37"/>
    <n v="4"/>
    <d v="2024-07-23T00:00:00"/>
    <d v="2024-07-30T00:00:00"/>
    <x v="1"/>
    <x v="1"/>
    <n v="610.94000000000005"/>
    <x v="4"/>
    <x v="1"/>
    <x v="4"/>
    <n v="1446.9699999999998"/>
    <n v="8231.64"/>
  </r>
  <r>
    <x v="12765"/>
    <x v="0"/>
    <x v="1"/>
    <n v="2161.08"/>
    <n v="0.4"/>
    <n v="1"/>
    <d v="2023-12-03T00:00:00"/>
    <d v="2023-12-09T00:00:00"/>
    <x v="2"/>
    <x v="1"/>
    <n v="541.41999999999996"/>
    <x v="2"/>
    <x v="0"/>
    <x v="10"/>
    <n v="1619.6599999999999"/>
    <n v="2161.08"/>
  </r>
  <r>
    <x v="12766"/>
    <x v="0"/>
    <x v="0"/>
    <n v="2450.5"/>
    <n v="0.24"/>
    <n v="2"/>
    <d v="2023-06-26T00:00:00"/>
    <d v="2023-07-02T00:00:00"/>
    <x v="0"/>
    <x v="2"/>
    <n v="589.54"/>
    <x v="3"/>
    <x v="0"/>
    <x v="9"/>
    <n v="1860.96"/>
    <n v="4901"/>
  </r>
  <r>
    <x v="12767"/>
    <x v="0"/>
    <x v="0"/>
    <n v="2902.36"/>
    <n v="0.49"/>
    <n v="1"/>
    <d v="2024-09-01T00:00:00"/>
    <d v="2024-09-02T00:00:00"/>
    <x v="0"/>
    <x v="2"/>
    <n v="664.67"/>
    <x v="1"/>
    <x v="1"/>
    <x v="7"/>
    <n v="2237.69"/>
    <n v="2902.36"/>
  </r>
  <r>
    <x v="12768"/>
    <x v="0"/>
    <x v="0"/>
    <n v="1028.2"/>
    <n v="0.31"/>
    <n v="3"/>
    <d v="2023-04-02T00:00:00"/>
    <d v="2023-04-07T00:00:00"/>
    <x v="1"/>
    <x v="1"/>
    <n v="102.51"/>
    <x v="4"/>
    <x v="0"/>
    <x v="3"/>
    <n v="925.69"/>
    <n v="3084.6000000000004"/>
  </r>
  <r>
    <x v="12769"/>
    <x v="0"/>
    <x v="3"/>
    <n v="3108.33"/>
    <n v="0.32"/>
    <n v="6"/>
    <d v="2023-09-08T00:00:00"/>
    <d v="2023-09-12T00:00:00"/>
    <x v="2"/>
    <x v="0"/>
    <n v="274.93"/>
    <x v="4"/>
    <x v="0"/>
    <x v="7"/>
    <n v="2833.4"/>
    <n v="18649.98"/>
  </r>
  <r>
    <x v="12770"/>
    <x v="3"/>
    <x v="0"/>
    <n v="1749.12"/>
    <n v="7.0000000000000007E-2"/>
    <n v="8"/>
    <d v="2024-05-16T00:00:00"/>
    <d v="2024-05-18T00:00:00"/>
    <x v="0"/>
    <x v="1"/>
    <n v="264.29000000000002"/>
    <x v="5"/>
    <x v="1"/>
    <x v="5"/>
    <n v="1484.83"/>
    <n v="13992.96"/>
  </r>
  <r>
    <x v="12771"/>
    <x v="1"/>
    <x v="4"/>
    <n v="3696.65"/>
    <n v="0.49"/>
    <n v="5"/>
    <d v="2023-12-23T00:00:00"/>
    <d v="2023-12-28T00:00:00"/>
    <x v="2"/>
    <x v="1"/>
    <n v="1058.3499999999999"/>
    <x v="1"/>
    <x v="0"/>
    <x v="10"/>
    <n v="2638.3"/>
    <n v="18483.25"/>
  </r>
  <r>
    <x v="12772"/>
    <x v="0"/>
    <x v="3"/>
    <n v="2830.3"/>
    <n v="0.04"/>
    <n v="8"/>
    <d v="2023-08-04T00:00:00"/>
    <d v="2023-08-08T00:00:00"/>
    <x v="0"/>
    <x v="0"/>
    <n v="164.98"/>
    <x v="2"/>
    <x v="0"/>
    <x v="1"/>
    <n v="2665.32"/>
    <n v="22642.400000000001"/>
  </r>
  <r>
    <x v="12773"/>
    <x v="3"/>
    <x v="3"/>
    <n v="2815.92"/>
    <n v="0.49"/>
    <n v="6"/>
    <d v="2024-03-07T00:00:00"/>
    <d v="2024-03-13T00:00:00"/>
    <x v="1"/>
    <x v="2"/>
    <n v="718.45"/>
    <x v="3"/>
    <x v="1"/>
    <x v="0"/>
    <n v="2097.4700000000003"/>
    <n v="16895.52"/>
  </r>
  <r>
    <x v="12774"/>
    <x v="2"/>
    <x v="0"/>
    <n v="3458.89"/>
    <n v="0.46"/>
    <n v="1"/>
    <d v="2024-12-17T00:00:00"/>
    <d v="2024-12-19T00:00:00"/>
    <x v="1"/>
    <x v="1"/>
    <n v="529.04"/>
    <x v="0"/>
    <x v="1"/>
    <x v="10"/>
    <n v="2929.85"/>
    <n v="3458.89"/>
  </r>
  <r>
    <x v="12775"/>
    <x v="0"/>
    <x v="3"/>
    <n v="1731.79"/>
    <n v="0.43"/>
    <n v="3"/>
    <d v="2024-06-21T00:00:00"/>
    <d v="2024-06-26T00:00:00"/>
    <x v="0"/>
    <x v="0"/>
    <n v="100.61"/>
    <x v="1"/>
    <x v="1"/>
    <x v="9"/>
    <n v="1631.18"/>
    <n v="5195.37"/>
  </r>
  <r>
    <x v="12776"/>
    <x v="2"/>
    <x v="1"/>
    <n v="2203.2399999999998"/>
    <n v="0.34"/>
    <n v="2"/>
    <d v="2023-05-15T00:00:00"/>
    <d v="2023-05-22T00:00:00"/>
    <x v="0"/>
    <x v="0"/>
    <n v="208.39"/>
    <x v="3"/>
    <x v="0"/>
    <x v="5"/>
    <n v="1994.85"/>
    <n v="4406.4799999999996"/>
  </r>
  <r>
    <x v="12777"/>
    <x v="0"/>
    <x v="1"/>
    <n v="2956.2"/>
    <n v="0.3"/>
    <n v="6"/>
    <d v="2023-02-13T00:00:00"/>
    <d v="2023-02-15T00:00:00"/>
    <x v="2"/>
    <x v="0"/>
    <n v="872.99"/>
    <x v="1"/>
    <x v="0"/>
    <x v="8"/>
    <n v="2083.21"/>
    <n v="17737.199999999997"/>
  </r>
  <r>
    <x v="12778"/>
    <x v="3"/>
    <x v="0"/>
    <n v="2165.62"/>
    <n v="0.5"/>
    <n v="8"/>
    <d v="2024-10-15T00:00:00"/>
    <d v="2024-10-21T00:00:00"/>
    <x v="0"/>
    <x v="2"/>
    <n v="549.62"/>
    <x v="2"/>
    <x v="1"/>
    <x v="2"/>
    <n v="1616"/>
    <n v="17324.96"/>
  </r>
  <r>
    <x v="12779"/>
    <x v="3"/>
    <x v="4"/>
    <n v="2276.86"/>
    <n v="0.49"/>
    <n v="6"/>
    <d v="2023-02-21T00:00:00"/>
    <d v="2023-02-27T00:00:00"/>
    <x v="1"/>
    <x v="0"/>
    <n v="585.22"/>
    <x v="4"/>
    <x v="0"/>
    <x v="8"/>
    <n v="1691.64"/>
    <n v="13661.16"/>
  </r>
  <r>
    <x v="12780"/>
    <x v="3"/>
    <x v="3"/>
    <n v="1435.19"/>
    <n v="0.41"/>
    <n v="4"/>
    <d v="2024-11-02T00:00:00"/>
    <d v="2024-11-03T00:00:00"/>
    <x v="0"/>
    <x v="1"/>
    <n v="268.74"/>
    <x v="3"/>
    <x v="1"/>
    <x v="11"/>
    <n v="1166.45"/>
    <n v="5740.76"/>
  </r>
  <r>
    <x v="12781"/>
    <x v="1"/>
    <x v="2"/>
    <n v="1508.19"/>
    <n v="0.04"/>
    <n v="4"/>
    <d v="2024-12-15T00:00:00"/>
    <d v="2024-12-18T00:00:00"/>
    <x v="1"/>
    <x v="0"/>
    <n v="90.28"/>
    <x v="3"/>
    <x v="1"/>
    <x v="10"/>
    <n v="1417.91"/>
    <n v="6032.76"/>
  </r>
  <r>
    <x v="12782"/>
    <x v="2"/>
    <x v="0"/>
    <n v="3524.89"/>
    <n v="0.19"/>
    <n v="9"/>
    <d v="2023-03-16T00:00:00"/>
    <d v="2023-03-21T00:00:00"/>
    <x v="2"/>
    <x v="0"/>
    <n v="897.12"/>
    <x v="0"/>
    <x v="0"/>
    <x v="0"/>
    <n v="2627.77"/>
    <n v="31724.01"/>
  </r>
  <r>
    <x v="12783"/>
    <x v="1"/>
    <x v="3"/>
    <n v="120.98"/>
    <n v="0.43"/>
    <n v="1"/>
    <d v="2023-07-04T00:00:00"/>
    <d v="2023-07-06T00:00:00"/>
    <x v="0"/>
    <x v="1"/>
    <n v="20.37"/>
    <x v="5"/>
    <x v="0"/>
    <x v="4"/>
    <n v="100.61"/>
    <n v="120.98"/>
  </r>
  <r>
    <x v="12784"/>
    <x v="0"/>
    <x v="0"/>
    <n v="566.91999999999996"/>
    <n v="0.35"/>
    <n v="2"/>
    <d v="2023-02-21T00:00:00"/>
    <d v="2023-02-25T00:00:00"/>
    <x v="1"/>
    <x v="0"/>
    <n v="129.65"/>
    <x v="3"/>
    <x v="0"/>
    <x v="8"/>
    <n v="437.27"/>
    <n v="1133.8399999999999"/>
  </r>
  <r>
    <x v="12785"/>
    <x v="2"/>
    <x v="0"/>
    <n v="4749.17"/>
    <n v="0.06"/>
    <n v="4"/>
    <d v="2023-08-27T00:00:00"/>
    <d v="2023-08-28T00:00:00"/>
    <x v="1"/>
    <x v="1"/>
    <n v="1122.9000000000001"/>
    <x v="4"/>
    <x v="0"/>
    <x v="1"/>
    <n v="3626.27"/>
    <n v="18996.68"/>
  </r>
  <r>
    <x v="12786"/>
    <x v="3"/>
    <x v="4"/>
    <n v="1016.39"/>
    <n v="0.17"/>
    <n v="3"/>
    <d v="2024-09-17T00:00:00"/>
    <d v="2024-09-20T00:00:00"/>
    <x v="1"/>
    <x v="2"/>
    <n v="61.06"/>
    <x v="0"/>
    <x v="1"/>
    <x v="7"/>
    <n v="955.32999999999993"/>
    <n v="3049.17"/>
  </r>
  <r>
    <x v="12787"/>
    <x v="2"/>
    <x v="2"/>
    <n v="2148.79"/>
    <n v="0.01"/>
    <n v="9"/>
    <d v="2024-12-01T00:00:00"/>
    <d v="2024-12-05T00:00:00"/>
    <x v="2"/>
    <x v="2"/>
    <n v="228.45"/>
    <x v="1"/>
    <x v="1"/>
    <x v="10"/>
    <n v="1920.34"/>
    <n v="19339.11"/>
  </r>
  <r>
    <x v="12788"/>
    <x v="3"/>
    <x v="3"/>
    <n v="4263.46"/>
    <n v="0.45"/>
    <n v="5"/>
    <d v="2023-03-03T00:00:00"/>
    <d v="2023-03-04T00:00:00"/>
    <x v="1"/>
    <x v="0"/>
    <n v="1100.95"/>
    <x v="5"/>
    <x v="0"/>
    <x v="0"/>
    <n v="3162.51"/>
    <n v="21317.3"/>
  </r>
  <r>
    <x v="12789"/>
    <x v="1"/>
    <x v="0"/>
    <n v="100.5"/>
    <n v="0.37"/>
    <n v="8"/>
    <d v="2024-12-26T00:00:00"/>
    <d v="2024-12-31T00:00:00"/>
    <x v="2"/>
    <x v="2"/>
    <n v="17.37"/>
    <x v="0"/>
    <x v="1"/>
    <x v="10"/>
    <n v="83.13"/>
    <n v="804"/>
  </r>
  <r>
    <x v="12790"/>
    <x v="1"/>
    <x v="0"/>
    <n v="4633.38"/>
    <n v="0.22"/>
    <n v="4"/>
    <d v="2023-11-28T00:00:00"/>
    <d v="2023-12-02T00:00:00"/>
    <x v="2"/>
    <x v="2"/>
    <n v="268.49"/>
    <x v="2"/>
    <x v="0"/>
    <x v="11"/>
    <n v="4364.8900000000003"/>
    <n v="18533.52"/>
  </r>
  <r>
    <x v="12791"/>
    <x v="3"/>
    <x v="3"/>
    <n v="362.09"/>
    <n v="0.38"/>
    <n v="4"/>
    <d v="2023-06-08T00:00:00"/>
    <d v="2023-06-15T00:00:00"/>
    <x v="0"/>
    <x v="0"/>
    <n v="104.93"/>
    <x v="3"/>
    <x v="0"/>
    <x v="9"/>
    <n v="257.15999999999997"/>
    <n v="1448.36"/>
  </r>
  <r>
    <x v="12792"/>
    <x v="3"/>
    <x v="0"/>
    <n v="937.26"/>
    <n v="0.47"/>
    <n v="3"/>
    <d v="2024-02-17T00:00:00"/>
    <d v="2024-02-19T00:00:00"/>
    <x v="2"/>
    <x v="1"/>
    <n v="191.68"/>
    <x v="2"/>
    <x v="1"/>
    <x v="8"/>
    <n v="745.57999999999993"/>
    <n v="2811.7799999999997"/>
  </r>
  <r>
    <x v="12793"/>
    <x v="0"/>
    <x v="0"/>
    <n v="242.61"/>
    <n v="0.14000000000000001"/>
    <n v="9"/>
    <d v="2023-10-14T00:00:00"/>
    <d v="2023-10-20T00:00:00"/>
    <x v="0"/>
    <x v="1"/>
    <n v="36.36"/>
    <x v="0"/>
    <x v="0"/>
    <x v="2"/>
    <n v="206.25"/>
    <n v="2183.4900000000002"/>
  </r>
  <r>
    <x v="12794"/>
    <x v="1"/>
    <x v="0"/>
    <n v="2645.65"/>
    <n v="0.14000000000000001"/>
    <n v="2"/>
    <d v="2024-06-07T00:00:00"/>
    <d v="2024-06-08T00:00:00"/>
    <x v="0"/>
    <x v="1"/>
    <n v="728.04"/>
    <x v="2"/>
    <x v="1"/>
    <x v="9"/>
    <n v="1917.6100000000001"/>
    <n v="5291.3"/>
  </r>
  <r>
    <x v="12795"/>
    <x v="1"/>
    <x v="1"/>
    <n v="4721.16"/>
    <n v="0.24"/>
    <n v="3"/>
    <d v="2023-11-09T00:00:00"/>
    <d v="2023-11-10T00:00:00"/>
    <x v="0"/>
    <x v="1"/>
    <n v="391.94"/>
    <x v="3"/>
    <x v="0"/>
    <x v="11"/>
    <n v="4329.22"/>
    <n v="14163.48"/>
  </r>
  <r>
    <x v="12796"/>
    <x v="0"/>
    <x v="1"/>
    <n v="4211.28"/>
    <n v="0.35"/>
    <n v="3"/>
    <d v="2024-11-11T00:00:00"/>
    <d v="2024-11-16T00:00:00"/>
    <x v="1"/>
    <x v="1"/>
    <n v="1236.5899999999999"/>
    <x v="5"/>
    <x v="1"/>
    <x v="11"/>
    <n v="2974.6899999999996"/>
    <n v="12633.84"/>
  </r>
  <r>
    <x v="12797"/>
    <x v="1"/>
    <x v="2"/>
    <n v="3234.77"/>
    <n v="0.5"/>
    <n v="3"/>
    <d v="2023-01-27T00:00:00"/>
    <d v="2023-01-28T00:00:00"/>
    <x v="0"/>
    <x v="0"/>
    <n v="371.82"/>
    <x v="0"/>
    <x v="0"/>
    <x v="6"/>
    <n v="2862.95"/>
    <n v="9704.31"/>
  </r>
  <r>
    <x v="12798"/>
    <x v="3"/>
    <x v="4"/>
    <n v="1008.89"/>
    <n v="0.08"/>
    <n v="4"/>
    <d v="2024-04-22T00:00:00"/>
    <d v="2024-04-25T00:00:00"/>
    <x v="1"/>
    <x v="2"/>
    <n v="191.84"/>
    <x v="2"/>
    <x v="1"/>
    <x v="3"/>
    <n v="817.05"/>
    <n v="4035.56"/>
  </r>
  <r>
    <x v="12799"/>
    <x v="2"/>
    <x v="3"/>
    <n v="4361.03"/>
    <n v="0.17"/>
    <n v="5"/>
    <d v="2024-01-01T00:00:00"/>
    <d v="2024-01-03T00:00:00"/>
    <x v="0"/>
    <x v="1"/>
    <n v="1109.9000000000001"/>
    <x v="2"/>
    <x v="1"/>
    <x v="6"/>
    <n v="3251.1299999999997"/>
    <n v="21805.149999999998"/>
  </r>
  <r>
    <x v="12800"/>
    <x v="2"/>
    <x v="4"/>
    <n v="3798.4"/>
    <n v="0.18"/>
    <n v="6"/>
    <d v="2024-02-12T00:00:00"/>
    <d v="2024-02-18T00:00:00"/>
    <x v="0"/>
    <x v="2"/>
    <n v="442.1"/>
    <x v="2"/>
    <x v="1"/>
    <x v="8"/>
    <n v="3356.3"/>
    <n v="22790.400000000001"/>
  </r>
  <r>
    <x v="12801"/>
    <x v="1"/>
    <x v="4"/>
    <n v="1407.55"/>
    <n v="0.36"/>
    <n v="5"/>
    <d v="2023-12-04T00:00:00"/>
    <d v="2023-12-09T00:00:00"/>
    <x v="1"/>
    <x v="1"/>
    <n v="172.8"/>
    <x v="5"/>
    <x v="0"/>
    <x v="10"/>
    <n v="1234.75"/>
    <n v="7037.75"/>
  </r>
  <r>
    <x v="12802"/>
    <x v="0"/>
    <x v="1"/>
    <n v="4044.94"/>
    <n v="0.44"/>
    <n v="9"/>
    <d v="2024-02-12T00:00:00"/>
    <d v="2024-02-19T00:00:00"/>
    <x v="0"/>
    <x v="0"/>
    <n v="799.93"/>
    <x v="0"/>
    <x v="1"/>
    <x v="8"/>
    <n v="3245.01"/>
    <n v="36404.46"/>
  </r>
  <r>
    <x v="12803"/>
    <x v="3"/>
    <x v="2"/>
    <n v="4398.04"/>
    <n v="0.09"/>
    <n v="7"/>
    <d v="2023-03-17T00:00:00"/>
    <d v="2023-03-20T00:00:00"/>
    <x v="0"/>
    <x v="0"/>
    <n v="301.05"/>
    <x v="0"/>
    <x v="0"/>
    <x v="0"/>
    <n v="4096.99"/>
    <n v="30786.28"/>
  </r>
  <r>
    <x v="12804"/>
    <x v="2"/>
    <x v="4"/>
    <n v="3521.31"/>
    <n v="0.36"/>
    <n v="7"/>
    <d v="2024-10-29T00:00:00"/>
    <d v="2024-11-03T00:00:00"/>
    <x v="1"/>
    <x v="2"/>
    <n v="843.35"/>
    <x v="2"/>
    <x v="1"/>
    <x v="2"/>
    <n v="2677.96"/>
    <n v="24649.17"/>
  </r>
  <r>
    <x v="12805"/>
    <x v="3"/>
    <x v="4"/>
    <n v="591.88"/>
    <n v="0.45"/>
    <n v="7"/>
    <d v="2023-03-16T00:00:00"/>
    <d v="2023-03-21T00:00:00"/>
    <x v="1"/>
    <x v="2"/>
    <n v="75.25"/>
    <x v="0"/>
    <x v="0"/>
    <x v="0"/>
    <n v="516.63"/>
    <n v="4143.16"/>
  </r>
  <r>
    <x v="12806"/>
    <x v="1"/>
    <x v="0"/>
    <n v="4922.8100000000004"/>
    <n v="0.06"/>
    <n v="7"/>
    <d v="2023-09-16T00:00:00"/>
    <d v="2023-09-18T00:00:00"/>
    <x v="1"/>
    <x v="2"/>
    <n v="1423.24"/>
    <x v="1"/>
    <x v="0"/>
    <x v="7"/>
    <n v="3499.5700000000006"/>
    <n v="34459.670000000006"/>
  </r>
  <r>
    <x v="12807"/>
    <x v="1"/>
    <x v="3"/>
    <n v="472.4"/>
    <n v="0.32"/>
    <n v="2"/>
    <d v="2023-12-23T00:00:00"/>
    <d v="2023-12-24T00:00:00"/>
    <x v="0"/>
    <x v="2"/>
    <n v="57.7"/>
    <x v="1"/>
    <x v="0"/>
    <x v="10"/>
    <n v="414.7"/>
    <n v="944.8"/>
  </r>
  <r>
    <x v="12808"/>
    <x v="2"/>
    <x v="2"/>
    <n v="3306.92"/>
    <n v="0.1"/>
    <n v="8"/>
    <d v="2024-05-29T00:00:00"/>
    <d v="2024-06-03T00:00:00"/>
    <x v="2"/>
    <x v="0"/>
    <n v="943.47"/>
    <x v="0"/>
    <x v="1"/>
    <x v="5"/>
    <n v="2363.4499999999998"/>
    <n v="26455.360000000001"/>
  </r>
  <r>
    <x v="12809"/>
    <x v="1"/>
    <x v="3"/>
    <n v="641.57000000000005"/>
    <n v="0.22"/>
    <n v="1"/>
    <d v="2023-10-12T00:00:00"/>
    <d v="2023-10-16T00:00:00"/>
    <x v="1"/>
    <x v="2"/>
    <n v="50.25"/>
    <x v="5"/>
    <x v="0"/>
    <x v="2"/>
    <n v="591.32000000000005"/>
    <n v="641.57000000000005"/>
  </r>
  <r>
    <x v="12810"/>
    <x v="0"/>
    <x v="1"/>
    <n v="4536.53"/>
    <n v="0.06"/>
    <n v="6"/>
    <d v="2024-02-20T00:00:00"/>
    <d v="2024-02-22T00:00:00"/>
    <x v="0"/>
    <x v="1"/>
    <n v="681.2"/>
    <x v="5"/>
    <x v="1"/>
    <x v="8"/>
    <n v="3855.33"/>
    <n v="27219.18"/>
  </r>
  <r>
    <x v="12811"/>
    <x v="1"/>
    <x v="4"/>
    <n v="1814.89"/>
    <n v="0.34"/>
    <n v="3"/>
    <d v="2023-02-23T00:00:00"/>
    <d v="2023-02-25T00:00:00"/>
    <x v="2"/>
    <x v="0"/>
    <n v="385.44"/>
    <x v="1"/>
    <x v="0"/>
    <x v="8"/>
    <n v="1429.45"/>
    <n v="5444.67"/>
  </r>
  <r>
    <x v="12812"/>
    <x v="1"/>
    <x v="4"/>
    <n v="2606.36"/>
    <n v="0.2"/>
    <n v="6"/>
    <d v="2024-02-26T00:00:00"/>
    <d v="2024-03-04T00:00:00"/>
    <x v="2"/>
    <x v="1"/>
    <n v="300.66000000000003"/>
    <x v="1"/>
    <x v="1"/>
    <x v="8"/>
    <n v="2305.7000000000003"/>
    <n v="15638.16"/>
  </r>
  <r>
    <x v="12813"/>
    <x v="1"/>
    <x v="3"/>
    <n v="975.93"/>
    <n v="0.28000000000000003"/>
    <n v="6"/>
    <d v="2023-08-11T00:00:00"/>
    <d v="2023-08-15T00:00:00"/>
    <x v="0"/>
    <x v="0"/>
    <n v="230.96"/>
    <x v="1"/>
    <x v="0"/>
    <x v="1"/>
    <n v="744.96999999999991"/>
    <n v="5855.58"/>
  </r>
  <r>
    <x v="12814"/>
    <x v="3"/>
    <x v="1"/>
    <n v="2778.15"/>
    <n v="0.26"/>
    <n v="8"/>
    <d v="2024-03-15T00:00:00"/>
    <d v="2024-03-17T00:00:00"/>
    <x v="2"/>
    <x v="0"/>
    <n v="828.54"/>
    <x v="3"/>
    <x v="1"/>
    <x v="0"/>
    <n v="1949.6100000000001"/>
    <n v="22225.200000000001"/>
  </r>
  <r>
    <x v="12815"/>
    <x v="3"/>
    <x v="0"/>
    <n v="4700.32"/>
    <n v="0.35"/>
    <n v="4"/>
    <d v="2024-10-22T00:00:00"/>
    <d v="2024-10-27T00:00:00"/>
    <x v="1"/>
    <x v="1"/>
    <n v="1342.2"/>
    <x v="5"/>
    <x v="1"/>
    <x v="2"/>
    <n v="3358.12"/>
    <n v="18801.28"/>
  </r>
  <r>
    <x v="12816"/>
    <x v="2"/>
    <x v="0"/>
    <n v="4518"/>
    <n v="0.45"/>
    <n v="3"/>
    <d v="2024-07-06T00:00:00"/>
    <d v="2024-07-09T00:00:00"/>
    <x v="0"/>
    <x v="0"/>
    <n v="1330.88"/>
    <x v="5"/>
    <x v="1"/>
    <x v="4"/>
    <n v="3187.12"/>
    <n v="13554"/>
  </r>
  <r>
    <x v="12817"/>
    <x v="2"/>
    <x v="4"/>
    <n v="413.09"/>
    <n v="0.14000000000000001"/>
    <n v="2"/>
    <d v="2024-06-15T00:00:00"/>
    <d v="2024-06-16T00:00:00"/>
    <x v="0"/>
    <x v="2"/>
    <n v="26.32"/>
    <x v="0"/>
    <x v="1"/>
    <x v="9"/>
    <n v="386.77"/>
    <n v="826.18"/>
  </r>
  <r>
    <x v="12818"/>
    <x v="2"/>
    <x v="4"/>
    <n v="1953.47"/>
    <n v="0.3"/>
    <n v="6"/>
    <d v="2023-09-03T00:00:00"/>
    <d v="2023-09-09T00:00:00"/>
    <x v="1"/>
    <x v="1"/>
    <n v="393.1"/>
    <x v="3"/>
    <x v="0"/>
    <x v="7"/>
    <n v="1560.37"/>
    <n v="11720.82"/>
  </r>
  <r>
    <x v="12819"/>
    <x v="1"/>
    <x v="2"/>
    <n v="1410.41"/>
    <n v="0.28999999999999998"/>
    <n v="3"/>
    <d v="2024-07-25T00:00:00"/>
    <d v="2024-08-01T00:00:00"/>
    <x v="2"/>
    <x v="0"/>
    <n v="373.39"/>
    <x v="5"/>
    <x v="1"/>
    <x v="4"/>
    <n v="1037.02"/>
    <n v="4231.2300000000005"/>
  </r>
  <r>
    <x v="12820"/>
    <x v="3"/>
    <x v="3"/>
    <n v="2458.67"/>
    <n v="0.16"/>
    <n v="4"/>
    <d v="2024-12-15T00:00:00"/>
    <d v="2024-12-22T00:00:00"/>
    <x v="0"/>
    <x v="0"/>
    <n v="660.08"/>
    <x v="2"/>
    <x v="1"/>
    <x v="10"/>
    <n v="1798.5900000000001"/>
    <n v="9834.68"/>
  </r>
  <r>
    <x v="12821"/>
    <x v="0"/>
    <x v="4"/>
    <n v="4185.2700000000004"/>
    <n v="0.25"/>
    <n v="9"/>
    <d v="2024-04-02T00:00:00"/>
    <d v="2024-04-05T00:00:00"/>
    <x v="0"/>
    <x v="1"/>
    <n v="719.05"/>
    <x v="2"/>
    <x v="1"/>
    <x v="3"/>
    <n v="3466.2200000000003"/>
    <n v="37667.430000000008"/>
  </r>
  <r>
    <x v="12822"/>
    <x v="1"/>
    <x v="1"/>
    <n v="3720.37"/>
    <n v="0.02"/>
    <n v="7"/>
    <d v="2023-07-02T00:00:00"/>
    <d v="2023-07-04T00:00:00"/>
    <x v="1"/>
    <x v="1"/>
    <n v="196.76"/>
    <x v="1"/>
    <x v="0"/>
    <x v="4"/>
    <n v="3523.6099999999997"/>
    <n v="26042.59"/>
  </r>
  <r>
    <x v="12823"/>
    <x v="1"/>
    <x v="3"/>
    <n v="1785.49"/>
    <n v="0.21"/>
    <n v="1"/>
    <d v="2023-09-16T00:00:00"/>
    <d v="2023-09-20T00:00:00"/>
    <x v="0"/>
    <x v="2"/>
    <n v="432.27"/>
    <x v="0"/>
    <x v="0"/>
    <x v="7"/>
    <n v="1353.22"/>
    <n v="1785.49"/>
  </r>
  <r>
    <x v="12824"/>
    <x v="1"/>
    <x v="2"/>
    <n v="1975.06"/>
    <n v="0.14000000000000001"/>
    <n v="4"/>
    <d v="2024-09-27T00:00:00"/>
    <d v="2024-09-29T00:00:00"/>
    <x v="0"/>
    <x v="2"/>
    <n v="562.26"/>
    <x v="2"/>
    <x v="1"/>
    <x v="7"/>
    <n v="1412.8"/>
    <n v="7900.24"/>
  </r>
  <r>
    <x v="12825"/>
    <x v="0"/>
    <x v="0"/>
    <n v="3305.85"/>
    <n v="0.43"/>
    <n v="8"/>
    <d v="2023-09-27T00:00:00"/>
    <d v="2023-09-29T00:00:00"/>
    <x v="0"/>
    <x v="2"/>
    <n v="168.82"/>
    <x v="5"/>
    <x v="0"/>
    <x v="7"/>
    <n v="3137.0299999999997"/>
    <n v="26446.799999999999"/>
  </r>
  <r>
    <x v="12826"/>
    <x v="2"/>
    <x v="2"/>
    <n v="1051.7"/>
    <n v="0.18"/>
    <n v="4"/>
    <d v="2024-09-12T00:00:00"/>
    <d v="2024-09-19T00:00:00"/>
    <x v="1"/>
    <x v="2"/>
    <n v="64.08"/>
    <x v="0"/>
    <x v="1"/>
    <x v="7"/>
    <n v="987.62"/>
    <n v="4206.8"/>
  </r>
  <r>
    <x v="12827"/>
    <x v="0"/>
    <x v="3"/>
    <n v="603.37"/>
    <n v="0.1"/>
    <n v="1"/>
    <d v="2023-12-17T00:00:00"/>
    <d v="2023-12-19T00:00:00"/>
    <x v="0"/>
    <x v="2"/>
    <n v="146.88"/>
    <x v="3"/>
    <x v="0"/>
    <x v="10"/>
    <n v="456.49"/>
    <n v="603.37"/>
  </r>
  <r>
    <x v="12828"/>
    <x v="2"/>
    <x v="0"/>
    <n v="1288.68"/>
    <n v="0.26"/>
    <n v="2"/>
    <d v="2023-07-07T00:00:00"/>
    <d v="2023-07-13T00:00:00"/>
    <x v="1"/>
    <x v="1"/>
    <n v="315.36"/>
    <x v="5"/>
    <x v="0"/>
    <x v="4"/>
    <n v="973.32"/>
    <n v="2577.36"/>
  </r>
  <r>
    <x v="12829"/>
    <x v="0"/>
    <x v="1"/>
    <n v="707.76"/>
    <n v="0.41"/>
    <n v="5"/>
    <d v="2024-05-16T00:00:00"/>
    <d v="2024-05-17T00:00:00"/>
    <x v="0"/>
    <x v="1"/>
    <n v="72.63"/>
    <x v="1"/>
    <x v="1"/>
    <x v="5"/>
    <n v="635.13"/>
    <n v="3538.8"/>
  </r>
  <r>
    <x v="12830"/>
    <x v="3"/>
    <x v="0"/>
    <n v="1824.72"/>
    <n v="0.18"/>
    <n v="6"/>
    <d v="2023-06-26T00:00:00"/>
    <d v="2023-06-28T00:00:00"/>
    <x v="2"/>
    <x v="1"/>
    <n v="418.5"/>
    <x v="3"/>
    <x v="0"/>
    <x v="9"/>
    <n v="1406.22"/>
    <n v="10948.32"/>
  </r>
  <r>
    <x v="12831"/>
    <x v="1"/>
    <x v="0"/>
    <n v="4694.07"/>
    <n v="0.42"/>
    <n v="1"/>
    <d v="2024-01-28T00:00:00"/>
    <d v="2024-01-30T00:00:00"/>
    <x v="2"/>
    <x v="1"/>
    <n v="1271.07"/>
    <x v="4"/>
    <x v="1"/>
    <x v="6"/>
    <n v="3423"/>
    <n v="4694.07"/>
  </r>
  <r>
    <x v="12832"/>
    <x v="1"/>
    <x v="1"/>
    <n v="689.47"/>
    <n v="0.16"/>
    <n v="5"/>
    <d v="2024-03-13T00:00:00"/>
    <d v="2024-03-19T00:00:00"/>
    <x v="0"/>
    <x v="2"/>
    <n v="78.88"/>
    <x v="4"/>
    <x v="1"/>
    <x v="0"/>
    <n v="610.59"/>
    <n v="3447.3500000000004"/>
  </r>
  <r>
    <x v="12833"/>
    <x v="1"/>
    <x v="4"/>
    <n v="4109.78"/>
    <n v="0.37"/>
    <n v="8"/>
    <d v="2023-12-15T00:00:00"/>
    <d v="2023-12-17T00:00:00"/>
    <x v="0"/>
    <x v="0"/>
    <n v="664.67"/>
    <x v="0"/>
    <x v="0"/>
    <x v="10"/>
    <n v="3445.1099999999997"/>
    <n v="32878.239999999998"/>
  </r>
  <r>
    <x v="12834"/>
    <x v="2"/>
    <x v="4"/>
    <n v="2719.78"/>
    <n v="0.06"/>
    <n v="8"/>
    <d v="2024-05-08T00:00:00"/>
    <d v="2024-05-12T00:00:00"/>
    <x v="1"/>
    <x v="2"/>
    <n v="466.57"/>
    <x v="0"/>
    <x v="1"/>
    <x v="5"/>
    <n v="2253.21"/>
    <n v="21758.240000000002"/>
  </r>
  <r>
    <x v="12835"/>
    <x v="0"/>
    <x v="0"/>
    <n v="3201.23"/>
    <n v="0.03"/>
    <n v="2"/>
    <d v="2023-03-04T00:00:00"/>
    <d v="2023-03-09T00:00:00"/>
    <x v="2"/>
    <x v="1"/>
    <n v="491.65"/>
    <x v="3"/>
    <x v="0"/>
    <x v="0"/>
    <n v="2709.58"/>
    <n v="6402.46"/>
  </r>
  <r>
    <x v="12836"/>
    <x v="3"/>
    <x v="0"/>
    <n v="933.4"/>
    <n v="0.37"/>
    <n v="9"/>
    <d v="2023-06-29T00:00:00"/>
    <d v="2023-07-05T00:00:00"/>
    <x v="2"/>
    <x v="1"/>
    <n v="122.83"/>
    <x v="5"/>
    <x v="0"/>
    <x v="9"/>
    <n v="810.56999999999994"/>
    <n v="8400.6"/>
  </r>
  <r>
    <x v="12837"/>
    <x v="0"/>
    <x v="2"/>
    <n v="841.73"/>
    <n v="0.18"/>
    <n v="2"/>
    <d v="2024-06-17T00:00:00"/>
    <d v="2024-06-19T00:00:00"/>
    <x v="0"/>
    <x v="2"/>
    <n v="250.27"/>
    <x v="3"/>
    <x v="1"/>
    <x v="9"/>
    <n v="591.46"/>
    <n v="1683.46"/>
  </r>
  <r>
    <x v="12838"/>
    <x v="1"/>
    <x v="4"/>
    <n v="897.44"/>
    <n v="0.2"/>
    <n v="4"/>
    <d v="2023-11-07T00:00:00"/>
    <d v="2023-11-09T00:00:00"/>
    <x v="0"/>
    <x v="0"/>
    <n v="172.87"/>
    <x v="2"/>
    <x v="0"/>
    <x v="11"/>
    <n v="724.57"/>
    <n v="3589.76"/>
  </r>
  <r>
    <x v="12839"/>
    <x v="3"/>
    <x v="1"/>
    <n v="3368.61"/>
    <n v="0.28999999999999998"/>
    <n v="4"/>
    <d v="2024-09-16T00:00:00"/>
    <d v="2024-09-22T00:00:00"/>
    <x v="1"/>
    <x v="0"/>
    <n v="770.67"/>
    <x v="1"/>
    <x v="1"/>
    <x v="7"/>
    <n v="2597.94"/>
    <n v="13474.44"/>
  </r>
  <r>
    <x v="12840"/>
    <x v="3"/>
    <x v="0"/>
    <n v="3764.16"/>
    <n v="0.49"/>
    <n v="4"/>
    <d v="2023-04-20T00:00:00"/>
    <d v="2023-04-27T00:00:00"/>
    <x v="1"/>
    <x v="2"/>
    <n v="288.52"/>
    <x v="5"/>
    <x v="0"/>
    <x v="3"/>
    <n v="3475.64"/>
    <n v="15056.64"/>
  </r>
  <r>
    <x v="12841"/>
    <x v="1"/>
    <x v="0"/>
    <n v="4609.2"/>
    <n v="0.09"/>
    <n v="7"/>
    <d v="2024-05-29T00:00:00"/>
    <d v="2024-05-31T00:00:00"/>
    <x v="1"/>
    <x v="1"/>
    <n v="817.56"/>
    <x v="1"/>
    <x v="1"/>
    <x v="5"/>
    <n v="3791.64"/>
    <n v="32264.399999999998"/>
  </r>
  <r>
    <x v="12842"/>
    <x v="0"/>
    <x v="2"/>
    <n v="2051.14"/>
    <n v="0.15"/>
    <n v="8"/>
    <d v="2023-09-15T00:00:00"/>
    <d v="2023-09-16T00:00:00"/>
    <x v="0"/>
    <x v="0"/>
    <n v="562.04999999999995"/>
    <x v="3"/>
    <x v="0"/>
    <x v="7"/>
    <n v="1489.09"/>
    <n v="16409.12"/>
  </r>
  <r>
    <x v="12843"/>
    <x v="1"/>
    <x v="2"/>
    <n v="2363.65"/>
    <n v="0.32"/>
    <n v="8"/>
    <d v="2024-11-29T00:00:00"/>
    <d v="2024-12-03T00:00:00"/>
    <x v="0"/>
    <x v="0"/>
    <n v="539.65"/>
    <x v="0"/>
    <x v="1"/>
    <x v="11"/>
    <n v="1824"/>
    <n v="18909.2"/>
  </r>
  <r>
    <x v="12844"/>
    <x v="0"/>
    <x v="2"/>
    <n v="2401.02"/>
    <n v="0.35"/>
    <n v="4"/>
    <d v="2024-06-23T00:00:00"/>
    <d v="2024-06-26T00:00:00"/>
    <x v="1"/>
    <x v="1"/>
    <n v="288.06"/>
    <x v="2"/>
    <x v="1"/>
    <x v="9"/>
    <n v="2112.96"/>
    <n v="9604.08"/>
  </r>
  <r>
    <x v="12845"/>
    <x v="3"/>
    <x v="3"/>
    <n v="1422.5"/>
    <n v="0.35"/>
    <n v="4"/>
    <d v="2024-02-25T00:00:00"/>
    <d v="2024-03-02T00:00:00"/>
    <x v="2"/>
    <x v="2"/>
    <n v="370.86"/>
    <x v="5"/>
    <x v="1"/>
    <x v="8"/>
    <n v="1051.6399999999999"/>
    <n v="5690"/>
  </r>
  <r>
    <x v="12846"/>
    <x v="3"/>
    <x v="1"/>
    <n v="1708.34"/>
    <n v="0.3"/>
    <n v="6"/>
    <d v="2023-09-05T00:00:00"/>
    <d v="2023-09-10T00:00:00"/>
    <x v="0"/>
    <x v="2"/>
    <n v="107.79"/>
    <x v="1"/>
    <x v="0"/>
    <x v="7"/>
    <n v="1600.55"/>
    <n v="10250.039999999999"/>
  </r>
  <r>
    <x v="12847"/>
    <x v="1"/>
    <x v="3"/>
    <n v="4249.42"/>
    <n v="0.28999999999999998"/>
    <n v="9"/>
    <d v="2024-03-28T00:00:00"/>
    <d v="2024-03-30T00:00:00"/>
    <x v="0"/>
    <x v="2"/>
    <n v="1259.42"/>
    <x v="5"/>
    <x v="1"/>
    <x v="0"/>
    <n v="2990"/>
    <n v="38244.78"/>
  </r>
  <r>
    <x v="12848"/>
    <x v="3"/>
    <x v="0"/>
    <n v="1784.24"/>
    <n v="7.0000000000000007E-2"/>
    <n v="5"/>
    <d v="2023-01-09T00:00:00"/>
    <d v="2023-01-12T00:00:00"/>
    <x v="0"/>
    <x v="1"/>
    <n v="427.22"/>
    <x v="5"/>
    <x v="0"/>
    <x v="6"/>
    <n v="1357.02"/>
    <n v="8921.2000000000007"/>
  </r>
  <r>
    <x v="12849"/>
    <x v="2"/>
    <x v="2"/>
    <n v="4358.57"/>
    <n v="0.42"/>
    <n v="2"/>
    <d v="2024-12-02T00:00:00"/>
    <d v="2024-12-05T00:00:00"/>
    <x v="1"/>
    <x v="0"/>
    <n v="1254.07"/>
    <x v="4"/>
    <x v="1"/>
    <x v="10"/>
    <n v="3104.5"/>
    <n v="8717.14"/>
  </r>
  <r>
    <x v="12850"/>
    <x v="3"/>
    <x v="2"/>
    <n v="1595.81"/>
    <n v="0"/>
    <n v="9"/>
    <d v="2023-10-15T00:00:00"/>
    <d v="2023-10-16T00:00:00"/>
    <x v="0"/>
    <x v="1"/>
    <n v="421.04"/>
    <x v="3"/>
    <x v="0"/>
    <x v="2"/>
    <n v="1174.77"/>
    <n v="14362.289999999999"/>
  </r>
  <r>
    <x v="12851"/>
    <x v="2"/>
    <x v="2"/>
    <n v="1765.43"/>
    <n v="0.21"/>
    <n v="9"/>
    <d v="2024-04-09T00:00:00"/>
    <d v="2024-04-10T00:00:00"/>
    <x v="0"/>
    <x v="0"/>
    <n v="428.62"/>
    <x v="3"/>
    <x v="1"/>
    <x v="3"/>
    <n v="1336.81"/>
    <n v="15888.87"/>
  </r>
  <r>
    <x v="12852"/>
    <x v="3"/>
    <x v="4"/>
    <n v="2845.38"/>
    <n v="0.11"/>
    <n v="1"/>
    <d v="2023-03-16T00:00:00"/>
    <d v="2023-03-23T00:00:00"/>
    <x v="2"/>
    <x v="0"/>
    <n v="456.92"/>
    <x v="2"/>
    <x v="0"/>
    <x v="0"/>
    <n v="2388.46"/>
    <n v="2845.38"/>
  </r>
  <r>
    <x v="12853"/>
    <x v="1"/>
    <x v="1"/>
    <n v="605.32000000000005"/>
    <n v="0.05"/>
    <n v="9"/>
    <d v="2023-04-12T00:00:00"/>
    <d v="2023-04-18T00:00:00"/>
    <x v="1"/>
    <x v="2"/>
    <n v="152.47"/>
    <x v="5"/>
    <x v="0"/>
    <x v="3"/>
    <n v="452.85"/>
    <n v="5447.88"/>
  </r>
  <r>
    <x v="12854"/>
    <x v="1"/>
    <x v="3"/>
    <n v="4618.1099999999997"/>
    <n v="0.16"/>
    <n v="7"/>
    <d v="2024-05-25T00:00:00"/>
    <d v="2024-05-28T00:00:00"/>
    <x v="1"/>
    <x v="1"/>
    <n v="318.62"/>
    <x v="1"/>
    <x v="1"/>
    <x v="5"/>
    <n v="4299.49"/>
    <n v="32326.769999999997"/>
  </r>
  <r>
    <x v="12855"/>
    <x v="2"/>
    <x v="1"/>
    <n v="4119.96"/>
    <n v="0.33"/>
    <n v="1"/>
    <d v="2023-10-18T00:00:00"/>
    <d v="2023-10-20T00:00:00"/>
    <x v="1"/>
    <x v="2"/>
    <n v="441.08"/>
    <x v="4"/>
    <x v="0"/>
    <x v="2"/>
    <n v="3678.88"/>
    <n v="4119.96"/>
  </r>
  <r>
    <x v="12856"/>
    <x v="1"/>
    <x v="2"/>
    <n v="3385.47"/>
    <n v="0.25"/>
    <n v="2"/>
    <d v="2024-07-12T00:00:00"/>
    <d v="2024-07-17T00:00:00"/>
    <x v="1"/>
    <x v="0"/>
    <n v="920.42"/>
    <x v="3"/>
    <x v="1"/>
    <x v="4"/>
    <n v="2465.0499999999997"/>
    <n v="6770.94"/>
  </r>
  <r>
    <x v="12857"/>
    <x v="3"/>
    <x v="0"/>
    <n v="4941.8100000000004"/>
    <n v="0.44"/>
    <n v="2"/>
    <d v="2024-07-01T00:00:00"/>
    <d v="2024-07-08T00:00:00"/>
    <x v="0"/>
    <x v="0"/>
    <n v="1110.78"/>
    <x v="2"/>
    <x v="1"/>
    <x v="4"/>
    <n v="3831.0300000000007"/>
    <n v="9883.6200000000008"/>
  </r>
  <r>
    <x v="12858"/>
    <x v="3"/>
    <x v="4"/>
    <n v="178.4"/>
    <n v="0.3"/>
    <n v="8"/>
    <d v="2024-10-20T00:00:00"/>
    <d v="2024-10-22T00:00:00"/>
    <x v="1"/>
    <x v="2"/>
    <n v="17.23"/>
    <x v="5"/>
    <x v="1"/>
    <x v="2"/>
    <n v="161.17000000000002"/>
    <n v="1427.2"/>
  </r>
  <r>
    <x v="12859"/>
    <x v="1"/>
    <x v="1"/>
    <n v="2114.1999999999998"/>
    <n v="0.13"/>
    <n v="1"/>
    <d v="2023-05-03T00:00:00"/>
    <d v="2023-05-07T00:00:00"/>
    <x v="0"/>
    <x v="1"/>
    <n v="325.33999999999997"/>
    <x v="5"/>
    <x v="0"/>
    <x v="5"/>
    <n v="1788.86"/>
    <n v="2114.1999999999998"/>
  </r>
  <r>
    <x v="12860"/>
    <x v="3"/>
    <x v="0"/>
    <n v="4305.88"/>
    <n v="0.26"/>
    <n v="3"/>
    <d v="2024-10-26T00:00:00"/>
    <d v="2024-10-30T00:00:00"/>
    <x v="0"/>
    <x v="1"/>
    <n v="983.25"/>
    <x v="0"/>
    <x v="1"/>
    <x v="2"/>
    <n v="3322.63"/>
    <n v="12917.64"/>
  </r>
  <r>
    <x v="12861"/>
    <x v="0"/>
    <x v="2"/>
    <n v="2221.7800000000002"/>
    <n v="0.11"/>
    <n v="1"/>
    <d v="2024-03-05T00:00:00"/>
    <d v="2024-03-09T00:00:00"/>
    <x v="1"/>
    <x v="1"/>
    <n v="553.39"/>
    <x v="5"/>
    <x v="1"/>
    <x v="0"/>
    <n v="1668.3900000000003"/>
    <n v="2221.7800000000002"/>
  </r>
  <r>
    <x v="12862"/>
    <x v="0"/>
    <x v="2"/>
    <n v="125.68"/>
    <n v="0.09"/>
    <n v="5"/>
    <d v="2023-11-12T00:00:00"/>
    <d v="2023-11-18T00:00:00"/>
    <x v="1"/>
    <x v="2"/>
    <n v="32.69"/>
    <x v="2"/>
    <x v="0"/>
    <x v="11"/>
    <n v="92.990000000000009"/>
    <n v="628.40000000000009"/>
  </r>
  <r>
    <x v="12863"/>
    <x v="3"/>
    <x v="2"/>
    <n v="873"/>
    <n v="0.48"/>
    <n v="4"/>
    <d v="2023-05-01T00:00:00"/>
    <d v="2023-05-08T00:00:00"/>
    <x v="0"/>
    <x v="2"/>
    <n v="75.94"/>
    <x v="1"/>
    <x v="0"/>
    <x v="5"/>
    <n v="797.06"/>
    <n v="3492"/>
  </r>
  <r>
    <x v="12864"/>
    <x v="1"/>
    <x v="2"/>
    <n v="2226.9499999999998"/>
    <n v="0.23"/>
    <n v="3"/>
    <d v="2023-08-20T00:00:00"/>
    <d v="2023-08-27T00:00:00"/>
    <x v="2"/>
    <x v="0"/>
    <n v="115.14"/>
    <x v="2"/>
    <x v="0"/>
    <x v="1"/>
    <n v="2111.81"/>
    <n v="6680.8499999999995"/>
  </r>
  <r>
    <x v="12865"/>
    <x v="2"/>
    <x v="4"/>
    <n v="3372.94"/>
    <n v="0.33"/>
    <n v="8"/>
    <d v="2024-08-29T00:00:00"/>
    <d v="2024-09-04T00:00:00"/>
    <x v="2"/>
    <x v="1"/>
    <n v="282.02"/>
    <x v="2"/>
    <x v="1"/>
    <x v="1"/>
    <n v="3090.92"/>
    <n v="26983.52"/>
  </r>
  <r>
    <x v="12866"/>
    <x v="1"/>
    <x v="4"/>
    <n v="897.01"/>
    <n v="0.44"/>
    <n v="7"/>
    <d v="2023-01-23T00:00:00"/>
    <d v="2023-01-25T00:00:00"/>
    <x v="1"/>
    <x v="2"/>
    <n v="155.24"/>
    <x v="2"/>
    <x v="0"/>
    <x v="6"/>
    <n v="741.77"/>
    <n v="6279.07"/>
  </r>
  <r>
    <x v="12867"/>
    <x v="2"/>
    <x v="1"/>
    <n v="2295.41"/>
    <n v="0.16"/>
    <n v="4"/>
    <d v="2024-09-18T00:00:00"/>
    <d v="2024-09-19T00:00:00"/>
    <x v="0"/>
    <x v="0"/>
    <n v="643.72"/>
    <x v="3"/>
    <x v="1"/>
    <x v="7"/>
    <n v="1651.6899999999998"/>
    <n v="9181.64"/>
  </r>
  <r>
    <x v="12868"/>
    <x v="1"/>
    <x v="2"/>
    <n v="162.66"/>
    <n v="0.39"/>
    <n v="1"/>
    <d v="2024-04-06T00:00:00"/>
    <d v="2024-04-12T00:00:00"/>
    <x v="0"/>
    <x v="2"/>
    <n v="16.010000000000002"/>
    <x v="2"/>
    <x v="1"/>
    <x v="3"/>
    <n v="146.65"/>
    <n v="162.66"/>
  </r>
  <r>
    <x v="12869"/>
    <x v="3"/>
    <x v="4"/>
    <n v="2439.75"/>
    <n v="0.39"/>
    <n v="7"/>
    <d v="2024-10-28T00:00:00"/>
    <d v="2024-10-31T00:00:00"/>
    <x v="1"/>
    <x v="0"/>
    <n v="592.47"/>
    <x v="5"/>
    <x v="1"/>
    <x v="2"/>
    <n v="1847.28"/>
    <n v="17078.25"/>
  </r>
  <r>
    <x v="12870"/>
    <x v="0"/>
    <x v="0"/>
    <n v="4490.03"/>
    <n v="0.41"/>
    <n v="3"/>
    <d v="2024-11-05T00:00:00"/>
    <d v="2024-11-08T00:00:00"/>
    <x v="2"/>
    <x v="1"/>
    <n v="986.52"/>
    <x v="4"/>
    <x v="1"/>
    <x v="11"/>
    <n v="3503.5099999999998"/>
    <n v="13470.09"/>
  </r>
  <r>
    <x v="12871"/>
    <x v="1"/>
    <x v="4"/>
    <n v="3024.16"/>
    <n v="0.09"/>
    <n v="5"/>
    <d v="2024-08-11T00:00:00"/>
    <d v="2024-08-17T00:00:00"/>
    <x v="2"/>
    <x v="0"/>
    <n v="879.89"/>
    <x v="4"/>
    <x v="1"/>
    <x v="1"/>
    <n v="2144.27"/>
    <n v="15120.8"/>
  </r>
  <r>
    <x v="12872"/>
    <x v="2"/>
    <x v="4"/>
    <n v="2259.21"/>
    <n v="0.48"/>
    <n v="8"/>
    <d v="2023-10-19T00:00:00"/>
    <d v="2023-10-21T00:00:00"/>
    <x v="2"/>
    <x v="2"/>
    <n v="277.20999999999998"/>
    <x v="5"/>
    <x v="0"/>
    <x v="2"/>
    <n v="1982"/>
    <n v="18073.68"/>
  </r>
  <r>
    <x v="12873"/>
    <x v="0"/>
    <x v="1"/>
    <n v="895.07"/>
    <n v="0.14000000000000001"/>
    <n v="9"/>
    <d v="2024-12-28T00:00:00"/>
    <d v="2024-12-30T00:00:00"/>
    <x v="1"/>
    <x v="2"/>
    <n v="198.24"/>
    <x v="0"/>
    <x v="1"/>
    <x v="10"/>
    <n v="696.83"/>
    <n v="8055.63"/>
  </r>
  <r>
    <x v="12874"/>
    <x v="2"/>
    <x v="4"/>
    <n v="1091.8499999999999"/>
    <n v="0.39"/>
    <n v="7"/>
    <d v="2024-08-31T00:00:00"/>
    <d v="2024-09-05T00:00:00"/>
    <x v="1"/>
    <x v="1"/>
    <n v="62.66"/>
    <x v="2"/>
    <x v="1"/>
    <x v="1"/>
    <n v="1029.1899999999998"/>
    <n v="7642.9499999999989"/>
  </r>
  <r>
    <x v="12875"/>
    <x v="3"/>
    <x v="0"/>
    <n v="474.9"/>
    <n v="0.08"/>
    <n v="6"/>
    <d v="2023-07-18T00:00:00"/>
    <d v="2023-07-25T00:00:00"/>
    <x v="2"/>
    <x v="1"/>
    <n v="52.25"/>
    <x v="0"/>
    <x v="0"/>
    <x v="4"/>
    <n v="422.65"/>
    <n v="2849.3999999999996"/>
  </r>
  <r>
    <x v="12876"/>
    <x v="0"/>
    <x v="2"/>
    <n v="3737.81"/>
    <n v="0.46"/>
    <n v="5"/>
    <d v="2023-05-17T00:00:00"/>
    <d v="2023-05-24T00:00:00"/>
    <x v="1"/>
    <x v="2"/>
    <n v="771.19"/>
    <x v="1"/>
    <x v="0"/>
    <x v="5"/>
    <n v="2966.62"/>
    <n v="18689.05"/>
  </r>
  <r>
    <x v="12877"/>
    <x v="2"/>
    <x v="3"/>
    <n v="477.96"/>
    <n v="0.21"/>
    <n v="5"/>
    <d v="2024-01-05T00:00:00"/>
    <d v="2024-01-09T00:00:00"/>
    <x v="0"/>
    <x v="2"/>
    <n v="139.86000000000001"/>
    <x v="3"/>
    <x v="1"/>
    <x v="6"/>
    <n v="338.09999999999997"/>
    <n v="2389.7999999999997"/>
  </r>
  <r>
    <x v="12878"/>
    <x v="1"/>
    <x v="1"/>
    <n v="1981.35"/>
    <n v="0.33"/>
    <n v="4"/>
    <d v="2023-01-21T00:00:00"/>
    <d v="2023-01-23T00:00:00"/>
    <x v="2"/>
    <x v="1"/>
    <n v="296.74"/>
    <x v="2"/>
    <x v="0"/>
    <x v="6"/>
    <n v="1684.61"/>
    <n v="7925.4"/>
  </r>
  <r>
    <x v="12879"/>
    <x v="3"/>
    <x v="0"/>
    <n v="3774.24"/>
    <n v="0.43"/>
    <n v="7"/>
    <d v="2023-06-09T00:00:00"/>
    <d v="2023-06-14T00:00:00"/>
    <x v="1"/>
    <x v="2"/>
    <n v="815.57"/>
    <x v="3"/>
    <x v="0"/>
    <x v="9"/>
    <n v="2958.6699999999996"/>
    <n v="26419.68"/>
  </r>
  <r>
    <x v="12880"/>
    <x v="3"/>
    <x v="1"/>
    <n v="3592.83"/>
    <n v="0.14000000000000001"/>
    <n v="1"/>
    <d v="2023-11-18T00:00:00"/>
    <d v="2023-11-23T00:00:00"/>
    <x v="0"/>
    <x v="1"/>
    <n v="245.74"/>
    <x v="0"/>
    <x v="0"/>
    <x v="11"/>
    <n v="3347.09"/>
    <n v="3592.83"/>
  </r>
  <r>
    <x v="12881"/>
    <x v="3"/>
    <x v="2"/>
    <n v="2929.91"/>
    <n v="0.19"/>
    <n v="3"/>
    <d v="2023-10-27T00:00:00"/>
    <d v="2023-11-02T00:00:00"/>
    <x v="0"/>
    <x v="0"/>
    <n v="154.84"/>
    <x v="4"/>
    <x v="0"/>
    <x v="2"/>
    <n v="2775.0699999999997"/>
    <n v="8789.73"/>
  </r>
  <r>
    <x v="12882"/>
    <x v="1"/>
    <x v="4"/>
    <n v="2899.41"/>
    <n v="0.16"/>
    <n v="6"/>
    <d v="2024-09-24T00:00:00"/>
    <d v="2024-10-01T00:00:00"/>
    <x v="2"/>
    <x v="2"/>
    <n v="253.75"/>
    <x v="0"/>
    <x v="1"/>
    <x v="7"/>
    <n v="2645.66"/>
    <n v="17396.46"/>
  </r>
  <r>
    <x v="12883"/>
    <x v="1"/>
    <x v="4"/>
    <n v="542.61"/>
    <n v="0.14000000000000001"/>
    <n v="1"/>
    <d v="2024-04-17T00:00:00"/>
    <d v="2024-04-18T00:00:00"/>
    <x v="0"/>
    <x v="1"/>
    <n v="106"/>
    <x v="2"/>
    <x v="1"/>
    <x v="3"/>
    <n v="436.61"/>
    <n v="542.61"/>
  </r>
  <r>
    <x v="12884"/>
    <x v="0"/>
    <x v="0"/>
    <n v="957.08"/>
    <n v="0.26"/>
    <n v="7"/>
    <d v="2024-12-05T00:00:00"/>
    <d v="2024-12-11T00:00:00"/>
    <x v="0"/>
    <x v="2"/>
    <n v="241.58"/>
    <x v="4"/>
    <x v="1"/>
    <x v="10"/>
    <n v="715.5"/>
    <n v="6699.56"/>
  </r>
  <r>
    <x v="12885"/>
    <x v="1"/>
    <x v="2"/>
    <n v="2720.25"/>
    <n v="0.27"/>
    <n v="2"/>
    <d v="2024-04-03T00:00:00"/>
    <d v="2024-04-07T00:00:00"/>
    <x v="1"/>
    <x v="2"/>
    <n v="382.86"/>
    <x v="4"/>
    <x v="1"/>
    <x v="3"/>
    <n v="2337.39"/>
    <n v="5440.5"/>
  </r>
  <r>
    <x v="12886"/>
    <x v="0"/>
    <x v="3"/>
    <n v="1805.59"/>
    <n v="0.04"/>
    <n v="7"/>
    <d v="2023-12-02T00:00:00"/>
    <d v="2023-12-05T00:00:00"/>
    <x v="0"/>
    <x v="0"/>
    <n v="406.43"/>
    <x v="2"/>
    <x v="0"/>
    <x v="10"/>
    <n v="1399.1599999999999"/>
    <n v="12639.13"/>
  </r>
  <r>
    <x v="12887"/>
    <x v="3"/>
    <x v="3"/>
    <n v="192.79"/>
    <n v="0.34"/>
    <n v="4"/>
    <d v="2024-12-27T00:00:00"/>
    <d v="2025-01-03T00:00:00"/>
    <x v="2"/>
    <x v="1"/>
    <n v="32.6"/>
    <x v="4"/>
    <x v="1"/>
    <x v="10"/>
    <n v="160.19"/>
    <n v="771.16"/>
  </r>
  <r>
    <x v="12888"/>
    <x v="0"/>
    <x v="4"/>
    <n v="4011.02"/>
    <n v="0.21"/>
    <n v="9"/>
    <d v="2024-10-16T00:00:00"/>
    <d v="2024-10-18T00:00:00"/>
    <x v="2"/>
    <x v="0"/>
    <n v="1021.08"/>
    <x v="5"/>
    <x v="1"/>
    <x v="2"/>
    <n v="2989.94"/>
    <n v="36099.18"/>
  </r>
  <r>
    <x v="12889"/>
    <x v="2"/>
    <x v="2"/>
    <n v="3303.69"/>
    <n v="0.44"/>
    <n v="5"/>
    <d v="2024-10-28T00:00:00"/>
    <d v="2024-11-04T00:00:00"/>
    <x v="1"/>
    <x v="0"/>
    <n v="251.15"/>
    <x v="4"/>
    <x v="1"/>
    <x v="2"/>
    <n v="3052.54"/>
    <n v="16518.45"/>
  </r>
  <r>
    <x v="12890"/>
    <x v="3"/>
    <x v="2"/>
    <n v="1696.35"/>
    <n v="0.44"/>
    <n v="1"/>
    <d v="2023-01-16T00:00:00"/>
    <d v="2023-01-17T00:00:00"/>
    <x v="1"/>
    <x v="0"/>
    <n v="332.51"/>
    <x v="2"/>
    <x v="0"/>
    <x v="6"/>
    <n v="1363.84"/>
    <n v="1696.35"/>
  </r>
  <r>
    <x v="12891"/>
    <x v="3"/>
    <x v="0"/>
    <n v="581.21"/>
    <n v="0.36"/>
    <n v="4"/>
    <d v="2023-10-29T00:00:00"/>
    <d v="2023-11-05T00:00:00"/>
    <x v="1"/>
    <x v="0"/>
    <n v="164.42"/>
    <x v="1"/>
    <x v="0"/>
    <x v="2"/>
    <n v="416.79000000000008"/>
    <n v="2324.84"/>
  </r>
  <r>
    <x v="12892"/>
    <x v="0"/>
    <x v="3"/>
    <n v="2996.88"/>
    <n v="0.43"/>
    <n v="4"/>
    <d v="2024-04-25T00:00:00"/>
    <d v="2024-04-26T00:00:00"/>
    <x v="2"/>
    <x v="2"/>
    <n v="216.21"/>
    <x v="4"/>
    <x v="1"/>
    <x v="3"/>
    <n v="2780.67"/>
    <n v="11987.52"/>
  </r>
  <r>
    <x v="12893"/>
    <x v="3"/>
    <x v="0"/>
    <n v="1807.89"/>
    <n v="0.46"/>
    <n v="4"/>
    <d v="2023-12-25T00:00:00"/>
    <d v="2023-12-30T00:00:00"/>
    <x v="1"/>
    <x v="1"/>
    <n v="209.32"/>
    <x v="3"/>
    <x v="0"/>
    <x v="10"/>
    <n v="1598.5700000000002"/>
    <n v="7231.56"/>
  </r>
  <r>
    <x v="12894"/>
    <x v="1"/>
    <x v="1"/>
    <n v="1351.41"/>
    <n v="0.28999999999999998"/>
    <n v="3"/>
    <d v="2024-12-12T00:00:00"/>
    <d v="2024-12-18T00:00:00"/>
    <x v="2"/>
    <x v="0"/>
    <n v="159.85"/>
    <x v="1"/>
    <x v="1"/>
    <x v="10"/>
    <n v="1191.5600000000002"/>
    <n v="4054.2300000000005"/>
  </r>
  <r>
    <x v="12895"/>
    <x v="2"/>
    <x v="2"/>
    <n v="3635.2"/>
    <n v="0.49"/>
    <n v="3"/>
    <d v="2024-07-30T00:00:00"/>
    <d v="2024-08-05T00:00:00"/>
    <x v="2"/>
    <x v="2"/>
    <n v="775.09"/>
    <x v="3"/>
    <x v="1"/>
    <x v="4"/>
    <n v="2860.1099999999997"/>
    <n v="10905.599999999999"/>
  </r>
  <r>
    <x v="12896"/>
    <x v="0"/>
    <x v="3"/>
    <n v="1707.94"/>
    <n v="0.48"/>
    <n v="5"/>
    <d v="2023-01-19T00:00:00"/>
    <d v="2023-01-22T00:00:00"/>
    <x v="1"/>
    <x v="1"/>
    <n v="418.97"/>
    <x v="0"/>
    <x v="0"/>
    <x v="6"/>
    <n v="1288.97"/>
    <n v="8539.7000000000007"/>
  </r>
  <r>
    <x v="12897"/>
    <x v="0"/>
    <x v="0"/>
    <n v="766.64"/>
    <n v="0.05"/>
    <n v="5"/>
    <d v="2024-08-24T00:00:00"/>
    <d v="2024-08-25T00:00:00"/>
    <x v="0"/>
    <x v="1"/>
    <n v="160.94999999999999"/>
    <x v="4"/>
    <x v="1"/>
    <x v="1"/>
    <n v="605.69000000000005"/>
    <n v="3833.2"/>
  </r>
  <r>
    <x v="12898"/>
    <x v="3"/>
    <x v="4"/>
    <n v="2460.1"/>
    <n v="0.26"/>
    <n v="2"/>
    <d v="2024-07-02T00:00:00"/>
    <d v="2024-07-06T00:00:00"/>
    <x v="1"/>
    <x v="2"/>
    <n v="398.29"/>
    <x v="0"/>
    <x v="1"/>
    <x v="4"/>
    <n v="2061.81"/>
    <n v="4920.2"/>
  </r>
  <r>
    <x v="12899"/>
    <x v="1"/>
    <x v="1"/>
    <n v="4159.4799999999996"/>
    <n v="0.06"/>
    <n v="9"/>
    <d v="2024-11-28T00:00:00"/>
    <d v="2024-11-29T00:00:00"/>
    <x v="2"/>
    <x v="0"/>
    <n v="468.49"/>
    <x v="4"/>
    <x v="1"/>
    <x v="11"/>
    <n v="3690.99"/>
    <n v="37435.319999999992"/>
  </r>
  <r>
    <x v="12900"/>
    <x v="3"/>
    <x v="0"/>
    <n v="4263.33"/>
    <n v="0.34"/>
    <n v="3"/>
    <d v="2024-03-14T00:00:00"/>
    <d v="2024-03-19T00:00:00"/>
    <x v="0"/>
    <x v="2"/>
    <n v="1203.24"/>
    <x v="0"/>
    <x v="1"/>
    <x v="0"/>
    <n v="3060.09"/>
    <n v="12789.99"/>
  </r>
  <r>
    <x v="12901"/>
    <x v="3"/>
    <x v="4"/>
    <n v="4261.78"/>
    <n v="0.38"/>
    <n v="4"/>
    <d v="2023-11-05T00:00:00"/>
    <d v="2023-11-06T00:00:00"/>
    <x v="1"/>
    <x v="1"/>
    <n v="406.23"/>
    <x v="1"/>
    <x v="0"/>
    <x v="11"/>
    <n v="3855.5499999999997"/>
    <n v="17047.12"/>
  </r>
  <r>
    <x v="12902"/>
    <x v="0"/>
    <x v="3"/>
    <n v="2162.5100000000002"/>
    <n v="0.44"/>
    <n v="2"/>
    <d v="2023-02-16T00:00:00"/>
    <d v="2023-02-21T00:00:00"/>
    <x v="0"/>
    <x v="0"/>
    <n v="523.97"/>
    <x v="4"/>
    <x v="0"/>
    <x v="8"/>
    <n v="1638.5400000000002"/>
    <n v="4325.0200000000004"/>
  </r>
  <r>
    <x v="12903"/>
    <x v="3"/>
    <x v="3"/>
    <n v="3975.58"/>
    <n v="0.33"/>
    <n v="8"/>
    <d v="2023-05-11T00:00:00"/>
    <d v="2023-05-18T00:00:00"/>
    <x v="2"/>
    <x v="1"/>
    <n v="354.79"/>
    <x v="2"/>
    <x v="0"/>
    <x v="5"/>
    <n v="3620.79"/>
    <n v="31804.639999999999"/>
  </r>
  <r>
    <x v="12904"/>
    <x v="2"/>
    <x v="1"/>
    <n v="4266.13"/>
    <n v="0.23"/>
    <n v="7"/>
    <d v="2023-03-29T00:00:00"/>
    <d v="2023-03-30T00:00:00"/>
    <x v="1"/>
    <x v="0"/>
    <n v="664.29"/>
    <x v="5"/>
    <x v="0"/>
    <x v="0"/>
    <n v="3601.84"/>
    <n v="29862.91"/>
  </r>
  <r>
    <x v="12905"/>
    <x v="3"/>
    <x v="4"/>
    <n v="2351.7399999999998"/>
    <n v="0.08"/>
    <n v="3"/>
    <d v="2023-12-08T00:00:00"/>
    <d v="2023-12-12T00:00:00"/>
    <x v="1"/>
    <x v="0"/>
    <n v="294.76"/>
    <x v="0"/>
    <x v="0"/>
    <x v="10"/>
    <n v="2056.9799999999996"/>
    <n v="7055.2199999999993"/>
  </r>
  <r>
    <x v="12906"/>
    <x v="3"/>
    <x v="2"/>
    <n v="1661.82"/>
    <n v="0.06"/>
    <n v="5"/>
    <d v="2023-03-03T00:00:00"/>
    <d v="2023-03-05T00:00:00"/>
    <x v="0"/>
    <x v="2"/>
    <n v="202.45"/>
    <x v="5"/>
    <x v="0"/>
    <x v="0"/>
    <n v="1459.37"/>
    <n v="8309.1"/>
  </r>
  <r>
    <x v="12907"/>
    <x v="0"/>
    <x v="3"/>
    <n v="3539.63"/>
    <n v="0.24"/>
    <n v="1"/>
    <d v="2023-05-09T00:00:00"/>
    <d v="2023-05-11T00:00:00"/>
    <x v="1"/>
    <x v="0"/>
    <n v="447.78"/>
    <x v="4"/>
    <x v="0"/>
    <x v="5"/>
    <n v="3091.8500000000004"/>
    <n v="3539.63"/>
  </r>
  <r>
    <x v="12908"/>
    <x v="3"/>
    <x v="2"/>
    <n v="4531.8999999999996"/>
    <n v="0.42"/>
    <n v="6"/>
    <d v="2023-02-08T00:00:00"/>
    <d v="2023-02-09T00:00:00"/>
    <x v="0"/>
    <x v="0"/>
    <n v="1161.71"/>
    <x v="0"/>
    <x v="0"/>
    <x v="8"/>
    <n v="3370.1899999999996"/>
    <n v="27191.399999999998"/>
  </r>
  <r>
    <x v="12909"/>
    <x v="1"/>
    <x v="2"/>
    <n v="4863.55"/>
    <n v="0.38"/>
    <n v="6"/>
    <d v="2023-06-10T00:00:00"/>
    <d v="2023-06-13T00:00:00"/>
    <x v="0"/>
    <x v="2"/>
    <n v="525.16"/>
    <x v="0"/>
    <x v="0"/>
    <x v="9"/>
    <n v="4338.3900000000003"/>
    <n v="29181.300000000003"/>
  </r>
  <r>
    <x v="12910"/>
    <x v="0"/>
    <x v="0"/>
    <n v="1522.1"/>
    <n v="0.44"/>
    <n v="5"/>
    <d v="2024-11-04T00:00:00"/>
    <d v="2024-11-10T00:00:00"/>
    <x v="2"/>
    <x v="0"/>
    <n v="161.81"/>
    <x v="5"/>
    <x v="1"/>
    <x v="11"/>
    <n v="1360.29"/>
    <n v="7610.5"/>
  </r>
  <r>
    <x v="12911"/>
    <x v="3"/>
    <x v="0"/>
    <n v="4785.24"/>
    <n v="0.41"/>
    <n v="9"/>
    <d v="2023-02-18T00:00:00"/>
    <d v="2023-02-25T00:00:00"/>
    <x v="1"/>
    <x v="2"/>
    <n v="636.92999999999995"/>
    <x v="2"/>
    <x v="0"/>
    <x v="8"/>
    <n v="4148.3099999999995"/>
    <n v="43067.159999999996"/>
  </r>
  <r>
    <x v="12912"/>
    <x v="2"/>
    <x v="3"/>
    <n v="2546.48"/>
    <n v="0.1"/>
    <n v="4"/>
    <d v="2024-09-28T00:00:00"/>
    <d v="2024-09-30T00:00:00"/>
    <x v="0"/>
    <x v="1"/>
    <n v="541.1"/>
    <x v="5"/>
    <x v="1"/>
    <x v="7"/>
    <n v="2005.38"/>
    <n v="10185.92"/>
  </r>
  <r>
    <x v="12913"/>
    <x v="2"/>
    <x v="2"/>
    <n v="1599.57"/>
    <n v="0.1"/>
    <n v="2"/>
    <d v="2023-11-01T00:00:00"/>
    <d v="2023-11-02T00:00:00"/>
    <x v="0"/>
    <x v="1"/>
    <n v="301.52999999999997"/>
    <x v="4"/>
    <x v="0"/>
    <x v="11"/>
    <n v="1298.04"/>
    <n v="3199.14"/>
  </r>
  <r>
    <x v="12914"/>
    <x v="0"/>
    <x v="0"/>
    <n v="4943.1499999999996"/>
    <n v="0.23"/>
    <n v="7"/>
    <d v="2024-01-29T00:00:00"/>
    <d v="2024-01-31T00:00:00"/>
    <x v="0"/>
    <x v="2"/>
    <n v="772"/>
    <x v="2"/>
    <x v="1"/>
    <x v="6"/>
    <n v="4171.1499999999996"/>
    <n v="34602.049999999996"/>
  </r>
  <r>
    <x v="12915"/>
    <x v="0"/>
    <x v="4"/>
    <n v="4401.26"/>
    <n v="0.1"/>
    <n v="5"/>
    <d v="2023-12-18T00:00:00"/>
    <d v="2023-12-23T00:00:00"/>
    <x v="0"/>
    <x v="0"/>
    <n v="1254"/>
    <x v="5"/>
    <x v="0"/>
    <x v="10"/>
    <n v="3147.26"/>
    <n v="22006.300000000003"/>
  </r>
  <r>
    <x v="12916"/>
    <x v="3"/>
    <x v="4"/>
    <n v="3492.84"/>
    <n v="0.09"/>
    <n v="7"/>
    <d v="2023-03-12T00:00:00"/>
    <d v="2023-03-13T00:00:00"/>
    <x v="2"/>
    <x v="1"/>
    <n v="324.7"/>
    <x v="3"/>
    <x v="0"/>
    <x v="0"/>
    <n v="3168.1400000000003"/>
    <n v="24449.88"/>
  </r>
  <r>
    <x v="12917"/>
    <x v="1"/>
    <x v="4"/>
    <n v="4485.22"/>
    <n v="0.13"/>
    <n v="7"/>
    <d v="2024-04-04T00:00:00"/>
    <d v="2024-04-05T00:00:00"/>
    <x v="1"/>
    <x v="1"/>
    <n v="359.23"/>
    <x v="3"/>
    <x v="1"/>
    <x v="3"/>
    <n v="4125.99"/>
    <n v="31396.54"/>
  </r>
  <r>
    <x v="12918"/>
    <x v="3"/>
    <x v="4"/>
    <n v="3439.29"/>
    <n v="0.01"/>
    <n v="7"/>
    <d v="2023-02-08T00:00:00"/>
    <d v="2023-02-10T00:00:00"/>
    <x v="1"/>
    <x v="0"/>
    <n v="323.83"/>
    <x v="3"/>
    <x v="0"/>
    <x v="8"/>
    <n v="3115.46"/>
    <n v="24075.03"/>
  </r>
  <r>
    <x v="12919"/>
    <x v="2"/>
    <x v="2"/>
    <n v="2257.98"/>
    <n v="0.28999999999999998"/>
    <n v="3"/>
    <d v="2023-04-10T00:00:00"/>
    <d v="2023-04-14T00:00:00"/>
    <x v="2"/>
    <x v="0"/>
    <n v="455.07"/>
    <x v="4"/>
    <x v="0"/>
    <x v="3"/>
    <n v="1802.91"/>
    <n v="6773.9400000000005"/>
  </r>
  <r>
    <x v="12920"/>
    <x v="1"/>
    <x v="4"/>
    <n v="4745.4399999999996"/>
    <n v="0.2"/>
    <n v="5"/>
    <d v="2024-04-19T00:00:00"/>
    <d v="2024-04-26T00:00:00"/>
    <x v="1"/>
    <x v="2"/>
    <n v="1172.99"/>
    <x v="4"/>
    <x v="1"/>
    <x v="3"/>
    <n v="3572.45"/>
    <n v="23727.199999999997"/>
  </r>
  <r>
    <x v="12921"/>
    <x v="1"/>
    <x v="2"/>
    <n v="4819.91"/>
    <n v="0.12"/>
    <n v="1"/>
    <d v="2024-05-27T00:00:00"/>
    <d v="2024-06-02T00:00:00"/>
    <x v="2"/>
    <x v="2"/>
    <n v="1138.99"/>
    <x v="5"/>
    <x v="1"/>
    <x v="5"/>
    <n v="3680.92"/>
    <n v="4819.91"/>
  </r>
  <r>
    <x v="12922"/>
    <x v="1"/>
    <x v="3"/>
    <n v="1639.46"/>
    <n v="7.0000000000000007E-2"/>
    <n v="6"/>
    <d v="2024-11-16T00:00:00"/>
    <d v="2024-11-23T00:00:00"/>
    <x v="1"/>
    <x v="1"/>
    <n v="455.16"/>
    <x v="0"/>
    <x v="1"/>
    <x v="11"/>
    <n v="1184.3"/>
    <n v="9836.76"/>
  </r>
  <r>
    <x v="12923"/>
    <x v="3"/>
    <x v="3"/>
    <n v="1836.54"/>
    <n v="0.23"/>
    <n v="4"/>
    <d v="2024-11-06T00:00:00"/>
    <d v="2024-11-07T00:00:00"/>
    <x v="0"/>
    <x v="0"/>
    <n v="428.1"/>
    <x v="2"/>
    <x v="1"/>
    <x v="11"/>
    <n v="1408.44"/>
    <n v="7346.16"/>
  </r>
  <r>
    <x v="12924"/>
    <x v="2"/>
    <x v="4"/>
    <n v="1975.33"/>
    <n v="0.3"/>
    <n v="2"/>
    <d v="2024-11-14T00:00:00"/>
    <d v="2024-11-21T00:00:00"/>
    <x v="2"/>
    <x v="0"/>
    <n v="592.5"/>
    <x v="5"/>
    <x v="1"/>
    <x v="11"/>
    <n v="1382.83"/>
    <n v="3950.66"/>
  </r>
  <r>
    <x v="12925"/>
    <x v="0"/>
    <x v="4"/>
    <n v="4128.5200000000004"/>
    <n v="0.49"/>
    <n v="3"/>
    <d v="2024-06-26T00:00:00"/>
    <d v="2024-06-27T00:00:00"/>
    <x v="1"/>
    <x v="0"/>
    <n v="773.55"/>
    <x v="1"/>
    <x v="1"/>
    <x v="9"/>
    <n v="3354.9700000000003"/>
    <n v="12385.560000000001"/>
  </r>
  <r>
    <x v="12926"/>
    <x v="3"/>
    <x v="4"/>
    <n v="3976.61"/>
    <n v="0.13"/>
    <n v="3"/>
    <d v="2023-04-07T00:00:00"/>
    <d v="2023-04-11T00:00:00"/>
    <x v="0"/>
    <x v="2"/>
    <n v="1187.8699999999999"/>
    <x v="3"/>
    <x v="0"/>
    <x v="3"/>
    <n v="2788.7400000000002"/>
    <n v="11929.83"/>
  </r>
  <r>
    <x v="12927"/>
    <x v="0"/>
    <x v="3"/>
    <n v="4917.26"/>
    <n v="0.01"/>
    <n v="1"/>
    <d v="2024-09-13T00:00:00"/>
    <d v="2024-09-17T00:00:00"/>
    <x v="2"/>
    <x v="2"/>
    <n v="906.61"/>
    <x v="4"/>
    <x v="1"/>
    <x v="7"/>
    <n v="4010.65"/>
    <n v="4917.26"/>
  </r>
  <r>
    <x v="12928"/>
    <x v="1"/>
    <x v="0"/>
    <n v="2379.5500000000002"/>
    <n v="0.37"/>
    <n v="7"/>
    <d v="2024-11-28T00:00:00"/>
    <d v="2024-12-02T00:00:00"/>
    <x v="0"/>
    <x v="2"/>
    <n v="166.99"/>
    <x v="3"/>
    <x v="1"/>
    <x v="11"/>
    <n v="2212.5600000000004"/>
    <n v="16656.850000000002"/>
  </r>
  <r>
    <x v="12929"/>
    <x v="1"/>
    <x v="3"/>
    <n v="3710.16"/>
    <n v="0.12"/>
    <n v="3"/>
    <d v="2024-01-23T00:00:00"/>
    <d v="2024-01-29T00:00:00"/>
    <x v="2"/>
    <x v="1"/>
    <n v="931.65"/>
    <x v="4"/>
    <x v="1"/>
    <x v="6"/>
    <n v="2778.5099999999998"/>
    <n v="11130.48"/>
  </r>
  <r>
    <x v="12930"/>
    <x v="3"/>
    <x v="4"/>
    <n v="4297.93"/>
    <n v="0.24"/>
    <n v="7"/>
    <d v="2024-05-26T00:00:00"/>
    <d v="2024-05-29T00:00:00"/>
    <x v="2"/>
    <x v="0"/>
    <n v="1166.97"/>
    <x v="0"/>
    <x v="1"/>
    <x v="5"/>
    <n v="3130.96"/>
    <n v="30085.510000000002"/>
  </r>
  <r>
    <x v="12931"/>
    <x v="2"/>
    <x v="0"/>
    <n v="1184.03"/>
    <n v="0.4"/>
    <n v="9"/>
    <d v="2023-02-22T00:00:00"/>
    <d v="2023-02-25T00:00:00"/>
    <x v="2"/>
    <x v="2"/>
    <n v="191.87"/>
    <x v="1"/>
    <x v="0"/>
    <x v="8"/>
    <n v="992.16"/>
    <n v="10656.27"/>
  </r>
  <r>
    <x v="12932"/>
    <x v="1"/>
    <x v="0"/>
    <n v="3140.72"/>
    <n v="0.02"/>
    <n v="6"/>
    <d v="2024-04-17T00:00:00"/>
    <d v="2024-04-24T00:00:00"/>
    <x v="0"/>
    <x v="0"/>
    <n v="273.92"/>
    <x v="5"/>
    <x v="1"/>
    <x v="3"/>
    <n v="2866.7999999999997"/>
    <n v="18844.32"/>
  </r>
  <r>
    <x v="12933"/>
    <x v="0"/>
    <x v="1"/>
    <n v="2783.77"/>
    <n v="7.0000000000000007E-2"/>
    <n v="8"/>
    <d v="2024-09-06T00:00:00"/>
    <d v="2024-09-12T00:00:00"/>
    <x v="1"/>
    <x v="2"/>
    <n v="791.16"/>
    <x v="5"/>
    <x v="1"/>
    <x v="7"/>
    <n v="1992.6100000000001"/>
    <n v="22270.16"/>
  </r>
  <r>
    <x v="12934"/>
    <x v="0"/>
    <x v="2"/>
    <n v="3739.85"/>
    <n v="0.05"/>
    <n v="1"/>
    <d v="2023-07-04T00:00:00"/>
    <d v="2023-07-08T00:00:00"/>
    <x v="1"/>
    <x v="0"/>
    <n v="1029.6300000000001"/>
    <x v="4"/>
    <x v="0"/>
    <x v="4"/>
    <n v="2710.22"/>
    <n v="3739.85"/>
  </r>
  <r>
    <x v="12935"/>
    <x v="3"/>
    <x v="4"/>
    <n v="3507.6"/>
    <n v="0.12"/>
    <n v="8"/>
    <d v="2023-07-20T00:00:00"/>
    <d v="2023-07-23T00:00:00"/>
    <x v="2"/>
    <x v="1"/>
    <n v="405.92"/>
    <x v="3"/>
    <x v="0"/>
    <x v="4"/>
    <n v="3101.68"/>
    <n v="28060.799999999999"/>
  </r>
  <r>
    <x v="12936"/>
    <x v="0"/>
    <x v="2"/>
    <n v="4082.68"/>
    <n v="0.09"/>
    <n v="8"/>
    <d v="2023-03-19T00:00:00"/>
    <d v="2023-03-23T00:00:00"/>
    <x v="2"/>
    <x v="1"/>
    <n v="377.85"/>
    <x v="2"/>
    <x v="0"/>
    <x v="0"/>
    <n v="3704.83"/>
    <n v="32661.439999999999"/>
  </r>
  <r>
    <x v="12937"/>
    <x v="2"/>
    <x v="1"/>
    <n v="1624.61"/>
    <n v="0.16"/>
    <n v="3"/>
    <d v="2023-09-05T00:00:00"/>
    <d v="2023-09-10T00:00:00"/>
    <x v="1"/>
    <x v="1"/>
    <n v="119.29"/>
    <x v="3"/>
    <x v="0"/>
    <x v="7"/>
    <n v="1505.32"/>
    <n v="4873.83"/>
  </r>
  <r>
    <x v="12938"/>
    <x v="1"/>
    <x v="2"/>
    <n v="1160.1500000000001"/>
    <n v="0.37"/>
    <n v="6"/>
    <d v="2024-03-09T00:00:00"/>
    <d v="2024-03-15T00:00:00"/>
    <x v="1"/>
    <x v="2"/>
    <n v="122.26"/>
    <x v="4"/>
    <x v="1"/>
    <x v="0"/>
    <n v="1037.8900000000001"/>
    <n v="6960.9000000000005"/>
  </r>
  <r>
    <x v="12939"/>
    <x v="0"/>
    <x v="4"/>
    <n v="4045.47"/>
    <n v="0.02"/>
    <n v="6"/>
    <d v="2023-02-01T00:00:00"/>
    <d v="2023-02-06T00:00:00"/>
    <x v="1"/>
    <x v="0"/>
    <n v="1035.92"/>
    <x v="5"/>
    <x v="0"/>
    <x v="8"/>
    <n v="3009.5499999999997"/>
    <n v="24272.82"/>
  </r>
  <r>
    <x v="12940"/>
    <x v="0"/>
    <x v="1"/>
    <n v="1866.76"/>
    <n v="0.04"/>
    <n v="7"/>
    <d v="2024-10-07T00:00:00"/>
    <d v="2024-10-08T00:00:00"/>
    <x v="2"/>
    <x v="0"/>
    <n v="365.41"/>
    <x v="2"/>
    <x v="1"/>
    <x v="2"/>
    <n v="1501.35"/>
    <n v="13067.32"/>
  </r>
  <r>
    <x v="12941"/>
    <x v="1"/>
    <x v="2"/>
    <n v="1509.11"/>
    <n v="0.28000000000000003"/>
    <n v="3"/>
    <d v="2024-03-28T00:00:00"/>
    <d v="2024-04-03T00:00:00"/>
    <x v="1"/>
    <x v="2"/>
    <n v="257.73"/>
    <x v="1"/>
    <x v="1"/>
    <x v="0"/>
    <n v="1251.3799999999999"/>
    <n v="4527.33"/>
  </r>
  <r>
    <x v="12942"/>
    <x v="3"/>
    <x v="3"/>
    <n v="1750.41"/>
    <n v="0.26"/>
    <n v="1"/>
    <d v="2024-08-27T00:00:00"/>
    <d v="2024-08-28T00:00:00"/>
    <x v="1"/>
    <x v="0"/>
    <n v="480.94"/>
    <x v="5"/>
    <x v="1"/>
    <x v="1"/>
    <n v="1269.47"/>
    <n v="1750.41"/>
  </r>
  <r>
    <x v="12943"/>
    <x v="0"/>
    <x v="0"/>
    <n v="425.13"/>
    <n v="0.24"/>
    <n v="9"/>
    <d v="2024-05-20T00:00:00"/>
    <d v="2024-05-24T00:00:00"/>
    <x v="0"/>
    <x v="2"/>
    <n v="57.57"/>
    <x v="5"/>
    <x v="1"/>
    <x v="5"/>
    <n v="367.56"/>
    <n v="3826.17"/>
  </r>
  <r>
    <x v="12944"/>
    <x v="3"/>
    <x v="1"/>
    <n v="3888.41"/>
    <n v="0.26"/>
    <n v="6"/>
    <d v="2024-01-16T00:00:00"/>
    <d v="2024-01-20T00:00:00"/>
    <x v="2"/>
    <x v="0"/>
    <n v="647.74"/>
    <x v="4"/>
    <x v="1"/>
    <x v="6"/>
    <n v="3240.67"/>
    <n v="23330.46"/>
  </r>
  <r>
    <x v="12945"/>
    <x v="3"/>
    <x v="3"/>
    <n v="3604.28"/>
    <n v="0.37"/>
    <n v="5"/>
    <d v="2024-01-29T00:00:00"/>
    <d v="2024-02-01T00:00:00"/>
    <x v="1"/>
    <x v="1"/>
    <n v="1040.3900000000001"/>
    <x v="4"/>
    <x v="1"/>
    <x v="6"/>
    <n v="2563.8900000000003"/>
    <n v="18021.400000000001"/>
  </r>
  <r>
    <x v="12946"/>
    <x v="0"/>
    <x v="4"/>
    <n v="2808.19"/>
    <n v="0.28999999999999998"/>
    <n v="2"/>
    <d v="2024-02-11T00:00:00"/>
    <d v="2024-02-12T00:00:00"/>
    <x v="0"/>
    <x v="0"/>
    <n v="334.54"/>
    <x v="4"/>
    <x v="1"/>
    <x v="8"/>
    <n v="2473.65"/>
    <n v="5616.38"/>
  </r>
  <r>
    <x v="12947"/>
    <x v="2"/>
    <x v="0"/>
    <n v="3608.82"/>
    <n v="0.23"/>
    <n v="4"/>
    <d v="2023-06-30T00:00:00"/>
    <d v="2023-07-03T00:00:00"/>
    <x v="0"/>
    <x v="0"/>
    <n v="804.85"/>
    <x v="3"/>
    <x v="0"/>
    <x v="9"/>
    <n v="2803.9700000000003"/>
    <n v="14435.28"/>
  </r>
  <r>
    <x v="12948"/>
    <x v="3"/>
    <x v="1"/>
    <n v="1928.35"/>
    <n v="0.04"/>
    <n v="5"/>
    <d v="2023-11-13T00:00:00"/>
    <d v="2023-11-15T00:00:00"/>
    <x v="2"/>
    <x v="0"/>
    <n v="177.42"/>
    <x v="1"/>
    <x v="0"/>
    <x v="11"/>
    <n v="1750.9299999999998"/>
    <n v="9641.75"/>
  </r>
  <r>
    <x v="12949"/>
    <x v="0"/>
    <x v="0"/>
    <n v="1547.31"/>
    <n v="0.49"/>
    <n v="4"/>
    <d v="2024-10-20T00:00:00"/>
    <d v="2024-10-24T00:00:00"/>
    <x v="1"/>
    <x v="2"/>
    <n v="291.82"/>
    <x v="4"/>
    <x v="1"/>
    <x v="2"/>
    <n v="1255.49"/>
    <n v="6189.24"/>
  </r>
  <r>
    <x v="12950"/>
    <x v="3"/>
    <x v="1"/>
    <n v="4325.2700000000004"/>
    <n v="0.12"/>
    <n v="4"/>
    <d v="2024-10-05T00:00:00"/>
    <d v="2024-10-06T00:00:00"/>
    <x v="1"/>
    <x v="0"/>
    <n v="1136.9000000000001"/>
    <x v="0"/>
    <x v="1"/>
    <x v="2"/>
    <n v="3188.3700000000003"/>
    <n v="17301.080000000002"/>
  </r>
  <r>
    <x v="12951"/>
    <x v="1"/>
    <x v="1"/>
    <n v="2170.0300000000002"/>
    <n v="0.43"/>
    <n v="6"/>
    <d v="2024-11-02T00:00:00"/>
    <d v="2024-11-03T00:00:00"/>
    <x v="2"/>
    <x v="2"/>
    <n v="270.39"/>
    <x v="3"/>
    <x v="1"/>
    <x v="11"/>
    <n v="1899.6400000000003"/>
    <n v="13020.18"/>
  </r>
  <r>
    <x v="12952"/>
    <x v="2"/>
    <x v="2"/>
    <n v="1059.97"/>
    <n v="0.19"/>
    <n v="4"/>
    <d v="2023-10-29T00:00:00"/>
    <d v="2023-11-01T00:00:00"/>
    <x v="0"/>
    <x v="0"/>
    <n v="99.57"/>
    <x v="1"/>
    <x v="0"/>
    <x v="2"/>
    <n v="960.40000000000009"/>
    <n v="4239.88"/>
  </r>
  <r>
    <x v="12953"/>
    <x v="2"/>
    <x v="0"/>
    <n v="3770.32"/>
    <n v="0.34"/>
    <n v="9"/>
    <d v="2024-07-27T00:00:00"/>
    <d v="2024-08-01T00:00:00"/>
    <x v="2"/>
    <x v="0"/>
    <n v="1012.96"/>
    <x v="5"/>
    <x v="1"/>
    <x v="4"/>
    <n v="2757.36"/>
    <n v="33932.880000000005"/>
  </r>
  <r>
    <x v="12954"/>
    <x v="1"/>
    <x v="0"/>
    <n v="1745.77"/>
    <n v="0.23"/>
    <n v="2"/>
    <d v="2023-11-06T00:00:00"/>
    <d v="2023-11-10T00:00:00"/>
    <x v="0"/>
    <x v="2"/>
    <n v="165.5"/>
    <x v="2"/>
    <x v="0"/>
    <x v="11"/>
    <n v="1580.27"/>
    <n v="3491.54"/>
  </r>
  <r>
    <x v="12955"/>
    <x v="1"/>
    <x v="3"/>
    <n v="1138.07"/>
    <n v="0.18"/>
    <n v="5"/>
    <d v="2024-12-27T00:00:00"/>
    <d v="2025-01-03T00:00:00"/>
    <x v="1"/>
    <x v="1"/>
    <n v="315.24"/>
    <x v="3"/>
    <x v="1"/>
    <x v="10"/>
    <n v="822.82999999999993"/>
    <n v="5690.3499999999995"/>
  </r>
  <r>
    <x v="12956"/>
    <x v="3"/>
    <x v="4"/>
    <n v="233.35"/>
    <n v="0.31"/>
    <n v="3"/>
    <d v="2024-07-31T00:00:00"/>
    <d v="2024-08-04T00:00:00"/>
    <x v="2"/>
    <x v="1"/>
    <n v="53.89"/>
    <x v="4"/>
    <x v="1"/>
    <x v="4"/>
    <n v="179.45999999999998"/>
    <n v="700.05"/>
  </r>
  <r>
    <x v="12957"/>
    <x v="1"/>
    <x v="3"/>
    <n v="4855.95"/>
    <n v="0.27"/>
    <n v="8"/>
    <d v="2024-06-13T00:00:00"/>
    <d v="2024-06-17T00:00:00"/>
    <x v="2"/>
    <x v="1"/>
    <n v="450.79"/>
    <x v="1"/>
    <x v="1"/>
    <x v="9"/>
    <n v="4405.16"/>
    <n v="38847.599999999999"/>
  </r>
  <r>
    <x v="12958"/>
    <x v="2"/>
    <x v="2"/>
    <n v="2389.7199999999998"/>
    <n v="0.12"/>
    <n v="3"/>
    <d v="2024-08-30T00:00:00"/>
    <d v="2024-09-04T00:00:00"/>
    <x v="1"/>
    <x v="2"/>
    <n v="655.27"/>
    <x v="1"/>
    <x v="1"/>
    <x v="1"/>
    <n v="1734.4499999999998"/>
    <n v="7169.16"/>
  </r>
  <r>
    <x v="12959"/>
    <x v="1"/>
    <x v="1"/>
    <n v="892.61"/>
    <n v="0.17"/>
    <n v="8"/>
    <d v="2024-07-13T00:00:00"/>
    <d v="2024-07-19T00:00:00"/>
    <x v="0"/>
    <x v="1"/>
    <n v="99.71"/>
    <x v="0"/>
    <x v="1"/>
    <x v="4"/>
    <n v="792.9"/>
    <n v="7140.88"/>
  </r>
  <r>
    <x v="12960"/>
    <x v="0"/>
    <x v="2"/>
    <n v="3813.27"/>
    <n v="0.02"/>
    <n v="8"/>
    <d v="2024-07-13T00:00:00"/>
    <d v="2024-07-20T00:00:00"/>
    <x v="0"/>
    <x v="2"/>
    <n v="434.54"/>
    <x v="3"/>
    <x v="1"/>
    <x v="4"/>
    <n v="3378.73"/>
    <n v="30506.16"/>
  </r>
  <r>
    <x v="12961"/>
    <x v="0"/>
    <x v="2"/>
    <n v="4449.49"/>
    <n v="0.1"/>
    <n v="2"/>
    <d v="2023-08-28T00:00:00"/>
    <d v="2023-09-01T00:00:00"/>
    <x v="2"/>
    <x v="2"/>
    <n v="1064.6600000000001"/>
    <x v="2"/>
    <x v="0"/>
    <x v="1"/>
    <n v="3384.83"/>
    <n v="8898.98"/>
  </r>
  <r>
    <x v="12962"/>
    <x v="3"/>
    <x v="3"/>
    <n v="2687.04"/>
    <n v="0.17"/>
    <n v="7"/>
    <d v="2023-08-10T00:00:00"/>
    <d v="2023-08-15T00:00:00"/>
    <x v="0"/>
    <x v="0"/>
    <n v="548.62"/>
    <x v="3"/>
    <x v="0"/>
    <x v="1"/>
    <n v="2138.42"/>
    <n v="18809.28"/>
  </r>
  <r>
    <x v="12963"/>
    <x v="2"/>
    <x v="1"/>
    <n v="238.96"/>
    <n v="0.49"/>
    <n v="6"/>
    <d v="2024-10-28T00:00:00"/>
    <d v="2024-11-02T00:00:00"/>
    <x v="0"/>
    <x v="1"/>
    <n v="61.45"/>
    <x v="5"/>
    <x v="1"/>
    <x v="2"/>
    <n v="177.51"/>
    <n v="1433.76"/>
  </r>
  <r>
    <x v="12964"/>
    <x v="0"/>
    <x v="4"/>
    <n v="1889.2"/>
    <n v="0.26"/>
    <n v="1"/>
    <d v="2024-07-27T00:00:00"/>
    <d v="2024-07-30T00:00:00"/>
    <x v="1"/>
    <x v="1"/>
    <n v="280.67"/>
    <x v="1"/>
    <x v="1"/>
    <x v="4"/>
    <n v="1608.53"/>
    <n v="1889.2"/>
  </r>
  <r>
    <x v="12965"/>
    <x v="1"/>
    <x v="2"/>
    <n v="1291.2"/>
    <n v="0.35"/>
    <n v="2"/>
    <d v="2023-04-12T00:00:00"/>
    <d v="2023-04-16T00:00:00"/>
    <x v="0"/>
    <x v="0"/>
    <n v="299.08999999999997"/>
    <x v="4"/>
    <x v="0"/>
    <x v="3"/>
    <n v="992.11000000000013"/>
    <n v="2582.4"/>
  </r>
  <r>
    <x v="12966"/>
    <x v="0"/>
    <x v="4"/>
    <n v="3218.35"/>
    <n v="0.34"/>
    <n v="4"/>
    <d v="2024-01-16T00:00:00"/>
    <d v="2024-01-21T00:00:00"/>
    <x v="1"/>
    <x v="2"/>
    <n v="604.75"/>
    <x v="3"/>
    <x v="1"/>
    <x v="6"/>
    <n v="2613.6"/>
    <n v="12873.4"/>
  </r>
  <r>
    <x v="12967"/>
    <x v="0"/>
    <x v="1"/>
    <n v="2642.4"/>
    <n v="0.49"/>
    <n v="2"/>
    <d v="2023-12-24T00:00:00"/>
    <d v="2023-12-29T00:00:00"/>
    <x v="0"/>
    <x v="0"/>
    <n v="474.77"/>
    <x v="0"/>
    <x v="0"/>
    <x v="10"/>
    <n v="2167.63"/>
    <n v="5284.8"/>
  </r>
  <r>
    <x v="12968"/>
    <x v="3"/>
    <x v="1"/>
    <n v="1843.11"/>
    <n v="0.28000000000000003"/>
    <n v="5"/>
    <d v="2023-11-30T00:00:00"/>
    <d v="2023-12-03T00:00:00"/>
    <x v="1"/>
    <x v="0"/>
    <n v="382.32"/>
    <x v="4"/>
    <x v="0"/>
    <x v="11"/>
    <n v="1460.79"/>
    <n v="9215.5499999999993"/>
  </r>
  <r>
    <x v="12969"/>
    <x v="1"/>
    <x v="3"/>
    <n v="3277.68"/>
    <n v="0.28999999999999998"/>
    <n v="3"/>
    <d v="2023-11-04T00:00:00"/>
    <d v="2023-11-08T00:00:00"/>
    <x v="2"/>
    <x v="1"/>
    <n v="911.09"/>
    <x v="2"/>
    <x v="0"/>
    <x v="11"/>
    <n v="2366.5899999999997"/>
    <n v="9833.0399999999991"/>
  </r>
  <r>
    <x v="12970"/>
    <x v="1"/>
    <x v="0"/>
    <n v="2963.7"/>
    <n v="0.15"/>
    <n v="6"/>
    <d v="2023-01-01T00:00:00"/>
    <d v="2023-01-08T00:00:00"/>
    <x v="2"/>
    <x v="1"/>
    <n v="614.41999999999996"/>
    <x v="1"/>
    <x v="0"/>
    <x v="6"/>
    <n v="2349.2799999999997"/>
    <n v="17782.199999999997"/>
  </r>
  <r>
    <x v="12971"/>
    <x v="1"/>
    <x v="3"/>
    <n v="4541.8"/>
    <n v="0.31"/>
    <n v="9"/>
    <d v="2024-07-05T00:00:00"/>
    <d v="2024-07-07T00:00:00"/>
    <x v="2"/>
    <x v="2"/>
    <n v="846.13"/>
    <x v="4"/>
    <x v="1"/>
    <x v="4"/>
    <n v="3695.67"/>
    <n v="40876.200000000004"/>
  </r>
  <r>
    <x v="12972"/>
    <x v="3"/>
    <x v="4"/>
    <n v="3024.33"/>
    <n v="0.38"/>
    <n v="7"/>
    <d v="2024-08-06T00:00:00"/>
    <d v="2024-08-12T00:00:00"/>
    <x v="0"/>
    <x v="2"/>
    <n v="895.71"/>
    <x v="3"/>
    <x v="1"/>
    <x v="1"/>
    <n v="2128.62"/>
    <n v="21170.309999999998"/>
  </r>
  <r>
    <x v="12973"/>
    <x v="1"/>
    <x v="3"/>
    <n v="2587.79"/>
    <n v="0.05"/>
    <n v="5"/>
    <d v="2023-05-25T00:00:00"/>
    <d v="2023-06-01T00:00:00"/>
    <x v="2"/>
    <x v="0"/>
    <n v="665.68"/>
    <x v="5"/>
    <x v="0"/>
    <x v="5"/>
    <n v="1922.1100000000001"/>
    <n v="12938.95"/>
  </r>
  <r>
    <x v="12974"/>
    <x v="1"/>
    <x v="1"/>
    <n v="4135.9799999999996"/>
    <n v="0.24"/>
    <n v="1"/>
    <d v="2023-01-01T00:00:00"/>
    <d v="2023-01-06T00:00:00"/>
    <x v="2"/>
    <x v="0"/>
    <n v="220.18"/>
    <x v="4"/>
    <x v="0"/>
    <x v="6"/>
    <n v="3915.7999999999997"/>
    <n v="4135.9799999999996"/>
  </r>
  <r>
    <x v="12975"/>
    <x v="0"/>
    <x v="2"/>
    <n v="1091.8599999999999"/>
    <n v="0.21"/>
    <n v="1"/>
    <d v="2024-08-12T00:00:00"/>
    <d v="2024-08-19T00:00:00"/>
    <x v="1"/>
    <x v="2"/>
    <n v="119.6"/>
    <x v="3"/>
    <x v="1"/>
    <x v="1"/>
    <n v="972.25999999999988"/>
    <n v="1091.8599999999999"/>
  </r>
  <r>
    <x v="12976"/>
    <x v="0"/>
    <x v="0"/>
    <n v="1293.47"/>
    <n v="0.06"/>
    <n v="1"/>
    <d v="2024-05-05T00:00:00"/>
    <d v="2024-05-06T00:00:00"/>
    <x v="1"/>
    <x v="2"/>
    <n v="205.96"/>
    <x v="3"/>
    <x v="1"/>
    <x v="5"/>
    <n v="1087.51"/>
    <n v="1293.47"/>
  </r>
  <r>
    <x v="12977"/>
    <x v="1"/>
    <x v="1"/>
    <n v="3939.51"/>
    <n v="0.17"/>
    <n v="3"/>
    <d v="2024-05-06T00:00:00"/>
    <d v="2024-05-12T00:00:00"/>
    <x v="2"/>
    <x v="1"/>
    <n v="632.24"/>
    <x v="5"/>
    <x v="1"/>
    <x v="5"/>
    <n v="3307.2700000000004"/>
    <n v="11818.53"/>
  </r>
  <r>
    <x v="12978"/>
    <x v="2"/>
    <x v="2"/>
    <n v="2267.52"/>
    <n v="0.27"/>
    <n v="7"/>
    <d v="2024-12-17T00:00:00"/>
    <d v="2024-12-20T00:00:00"/>
    <x v="2"/>
    <x v="1"/>
    <n v="653.78"/>
    <x v="3"/>
    <x v="1"/>
    <x v="10"/>
    <n v="1613.74"/>
    <n v="15872.64"/>
  </r>
  <r>
    <x v="12979"/>
    <x v="2"/>
    <x v="4"/>
    <n v="2105.2600000000002"/>
    <n v="0.32"/>
    <n v="9"/>
    <d v="2024-12-17T00:00:00"/>
    <d v="2024-12-24T00:00:00"/>
    <x v="0"/>
    <x v="0"/>
    <n v="263.64999999999998"/>
    <x v="2"/>
    <x v="1"/>
    <x v="10"/>
    <n v="1841.6100000000001"/>
    <n v="18947.340000000004"/>
  </r>
  <r>
    <x v="12980"/>
    <x v="1"/>
    <x v="4"/>
    <n v="4446.68"/>
    <n v="0.14000000000000001"/>
    <n v="6"/>
    <d v="2024-05-17T00:00:00"/>
    <d v="2024-05-23T00:00:00"/>
    <x v="0"/>
    <x v="2"/>
    <n v="1300.75"/>
    <x v="5"/>
    <x v="1"/>
    <x v="5"/>
    <n v="3145.9300000000003"/>
    <n v="26680.080000000002"/>
  </r>
  <r>
    <x v="12981"/>
    <x v="2"/>
    <x v="4"/>
    <n v="3089.53"/>
    <n v="0.24"/>
    <n v="7"/>
    <d v="2024-06-17T00:00:00"/>
    <d v="2024-06-20T00:00:00"/>
    <x v="0"/>
    <x v="1"/>
    <n v="179.95"/>
    <x v="2"/>
    <x v="1"/>
    <x v="9"/>
    <n v="2909.5800000000004"/>
    <n v="21626.710000000003"/>
  </r>
  <r>
    <x v="12982"/>
    <x v="3"/>
    <x v="3"/>
    <n v="4034.25"/>
    <n v="0.37"/>
    <n v="3"/>
    <d v="2024-01-17T00:00:00"/>
    <d v="2024-01-20T00:00:00"/>
    <x v="0"/>
    <x v="2"/>
    <n v="1113.57"/>
    <x v="1"/>
    <x v="1"/>
    <x v="6"/>
    <n v="2920.6800000000003"/>
    <n v="12102.75"/>
  </r>
  <r>
    <x v="12983"/>
    <x v="0"/>
    <x v="4"/>
    <n v="4068.21"/>
    <n v="0.21"/>
    <n v="8"/>
    <d v="2023-08-20T00:00:00"/>
    <d v="2023-08-27T00:00:00"/>
    <x v="1"/>
    <x v="0"/>
    <n v="851.78"/>
    <x v="2"/>
    <x v="0"/>
    <x v="1"/>
    <n v="3216.4300000000003"/>
    <n v="32545.68"/>
  </r>
  <r>
    <x v="12984"/>
    <x v="3"/>
    <x v="4"/>
    <n v="688.13"/>
    <n v="0.47"/>
    <n v="6"/>
    <d v="2024-07-10T00:00:00"/>
    <d v="2024-07-14T00:00:00"/>
    <x v="0"/>
    <x v="0"/>
    <n v="104.87"/>
    <x v="3"/>
    <x v="1"/>
    <x v="4"/>
    <n v="583.26"/>
    <n v="4128.78"/>
  </r>
  <r>
    <x v="12985"/>
    <x v="0"/>
    <x v="3"/>
    <n v="3303.14"/>
    <n v="0.02"/>
    <n v="3"/>
    <d v="2023-10-16T00:00:00"/>
    <d v="2023-10-23T00:00:00"/>
    <x v="2"/>
    <x v="1"/>
    <n v="982.88"/>
    <x v="4"/>
    <x v="0"/>
    <x v="2"/>
    <n v="2320.2599999999998"/>
    <n v="9909.42"/>
  </r>
  <r>
    <x v="12986"/>
    <x v="2"/>
    <x v="2"/>
    <n v="4767.33"/>
    <n v="0.13"/>
    <n v="2"/>
    <d v="2024-01-31T00:00:00"/>
    <d v="2024-02-02T00:00:00"/>
    <x v="1"/>
    <x v="2"/>
    <n v="1427.69"/>
    <x v="2"/>
    <x v="1"/>
    <x v="6"/>
    <n v="3339.64"/>
    <n v="9534.66"/>
  </r>
  <r>
    <x v="12987"/>
    <x v="2"/>
    <x v="1"/>
    <n v="2452.13"/>
    <n v="7.0000000000000007E-2"/>
    <n v="9"/>
    <d v="2024-12-09T00:00:00"/>
    <d v="2024-12-10T00:00:00"/>
    <x v="1"/>
    <x v="2"/>
    <n v="380.02"/>
    <x v="2"/>
    <x v="1"/>
    <x v="10"/>
    <n v="2072.11"/>
    <n v="22069.170000000002"/>
  </r>
  <r>
    <x v="12988"/>
    <x v="1"/>
    <x v="0"/>
    <n v="3687.69"/>
    <n v="0.27"/>
    <n v="7"/>
    <d v="2023-05-10T00:00:00"/>
    <d v="2023-05-16T00:00:00"/>
    <x v="0"/>
    <x v="1"/>
    <n v="362.65"/>
    <x v="4"/>
    <x v="0"/>
    <x v="5"/>
    <n v="3325.04"/>
    <n v="25813.83"/>
  </r>
  <r>
    <x v="12989"/>
    <x v="2"/>
    <x v="4"/>
    <n v="2876.99"/>
    <n v="0.09"/>
    <n v="9"/>
    <d v="2023-11-11T00:00:00"/>
    <d v="2023-11-17T00:00:00"/>
    <x v="0"/>
    <x v="1"/>
    <n v="472.35"/>
    <x v="0"/>
    <x v="0"/>
    <x v="11"/>
    <n v="2404.64"/>
    <n v="25892.909999999996"/>
  </r>
  <r>
    <x v="12990"/>
    <x v="2"/>
    <x v="4"/>
    <n v="1103.75"/>
    <n v="0.37"/>
    <n v="4"/>
    <d v="2024-05-24T00:00:00"/>
    <d v="2024-05-31T00:00:00"/>
    <x v="1"/>
    <x v="0"/>
    <n v="285"/>
    <x v="0"/>
    <x v="1"/>
    <x v="5"/>
    <n v="818.75"/>
    <n v="4415"/>
  </r>
  <r>
    <x v="12991"/>
    <x v="1"/>
    <x v="4"/>
    <n v="1056.45"/>
    <n v="0.46"/>
    <n v="4"/>
    <d v="2024-05-16T00:00:00"/>
    <d v="2024-05-22T00:00:00"/>
    <x v="2"/>
    <x v="0"/>
    <n v="238.81"/>
    <x v="1"/>
    <x v="1"/>
    <x v="5"/>
    <n v="817.6400000000001"/>
    <n v="4225.8"/>
  </r>
  <r>
    <x v="12992"/>
    <x v="1"/>
    <x v="3"/>
    <n v="2225.7800000000002"/>
    <n v="0.1"/>
    <n v="6"/>
    <d v="2023-05-30T00:00:00"/>
    <d v="2023-06-02T00:00:00"/>
    <x v="2"/>
    <x v="2"/>
    <n v="144.12"/>
    <x v="1"/>
    <x v="0"/>
    <x v="5"/>
    <n v="2081.6600000000003"/>
    <n v="13354.68"/>
  </r>
  <r>
    <x v="12993"/>
    <x v="0"/>
    <x v="3"/>
    <n v="2466.65"/>
    <n v="0.45"/>
    <n v="2"/>
    <d v="2024-12-25T00:00:00"/>
    <d v="2025-01-01T00:00:00"/>
    <x v="2"/>
    <x v="2"/>
    <n v="260.72000000000003"/>
    <x v="5"/>
    <x v="1"/>
    <x v="10"/>
    <n v="2205.9300000000003"/>
    <n v="4933.3"/>
  </r>
  <r>
    <x v="12994"/>
    <x v="2"/>
    <x v="3"/>
    <n v="2565.35"/>
    <n v="0.32"/>
    <n v="1"/>
    <d v="2024-09-08T00:00:00"/>
    <d v="2024-09-13T00:00:00"/>
    <x v="0"/>
    <x v="1"/>
    <n v="427.1"/>
    <x v="1"/>
    <x v="1"/>
    <x v="7"/>
    <n v="2138.25"/>
    <n v="2565.35"/>
  </r>
  <r>
    <x v="12995"/>
    <x v="0"/>
    <x v="0"/>
    <n v="4779.5"/>
    <n v="0.1"/>
    <n v="3"/>
    <d v="2024-11-19T00:00:00"/>
    <d v="2024-11-21T00:00:00"/>
    <x v="2"/>
    <x v="0"/>
    <n v="1384.21"/>
    <x v="1"/>
    <x v="1"/>
    <x v="11"/>
    <n v="3395.29"/>
    <n v="14338.5"/>
  </r>
  <r>
    <x v="12996"/>
    <x v="0"/>
    <x v="1"/>
    <n v="591.25"/>
    <n v="0.37"/>
    <n v="5"/>
    <d v="2024-01-31T00:00:00"/>
    <d v="2024-02-02T00:00:00"/>
    <x v="2"/>
    <x v="0"/>
    <n v="120.73"/>
    <x v="5"/>
    <x v="1"/>
    <x v="6"/>
    <n v="470.52"/>
    <n v="2956.25"/>
  </r>
  <r>
    <x v="12997"/>
    <x v="3"/>
    <x v="4"/>
    <n v="1964.58"/>
    <n v="0.05"/>
    <n v="2"/>
    <d v="2024-12-11T00:00:00"/>
    <d v="2024-12-18T00:00:00"/>
    <x v="1"/>
    <x v="1"/>
    <n v="123.11"/>
    <x v="2"/>
    <x v="1"/>
    <x v="10"/>
    <n v="1841.47"/>
    <n v="3929.16"/>
  </r>
  <r>
    <x v="12998"/>
    <x v="2"/>
    <x v="2"/>
    <n v="2621.2800000000002"/>
    <n v="0.35"/>
    <n v="9"/>
    <d v="2023-08-05T00:00:00"/>
    <d v="2023-08-08T00:00:00"/>
    <x v="0"/>
    <x v="0"/>
    <n v="382.42"/>
    <x v="1"/>
    <x v="0"/>
    <x v="1"/>
    <n v="2238.86"/>
    <n v="23591.52"/>
  </r>
  <r>
    <x v="12999"/>
    <x v="2"/>
    <x v="4"/>
    <n v="4819.25"/>
    <n v="0.43"/>
    <n v="1"/>
    <d v="2024-04-25T00:00:00"/>
    <d v="2024-04-26T00:00:00"/>
    <x v="2"/>
    <x v="2"/>
    <n v="1333.44"/>
    <x v="4"/>
    <x v="1"/>
    <x v="3"/>
    <n v="3485.81"/>
    <n v="4819.25"/>
  </r>
  <r>
    <x v="13000"/>
    <x v="3"/>
    <x v="4"/>
    <n v="2571.14"/>
    <n v="0.48"/>
    <n v="3"/>
    <d v="2024-06-11T00:00:00"/>
    <d v="2024-06-14T00:00:00"/>
    <x v="2"/>
    <x v="0"/>
    <n v="453.76"/>
    <x v="4"/>
    <x v="1"/>
    <x v="9"/>
    <n v="2117.38"/>
    <n v="7713.42"/>
  </r>
  <r>
    <x v="13001"/>
    <x v="0"/>
    <x v="4"/>
    <n v="3898.85"/>
    <n v="0.03"/>
    <n v="5"/>
    <d v="2023-06-17T00:00:00"/>
    <d v="2023-06-18T00:00:00"/>
    <x v="0"/>
    <x v="2"/>
    <n v="289.55"/>
    <x v="0"/>
    <x v="0"/>
    <x v="9"/>
    <n v="3609.2999999999997"/>
    <n v="19494.25"/>
  </r>
  <r>
    <x v="13002"/>
    <x v="2"/>
    <x v="4"/>
    <n v="3771.46"/>
    <n v="0.03"/>
    <n v="1"/>
    <d v="2023-06-22T00:00:00"/>
    <d v="2023-06-25T00:00:00"/>
    <x v="2"/>
    <x v="2"/>
    <n v="752.86"/>
    <x v="1"/>
    <x v="0"/>
    <x v="9"/>
    <n v="3018.6"/>
    <n v="3771.46"/>
  </r>
  <r>
    <x v="13003"/>
    <x v="0"/>
    <x v="1"/>
    <n v="2875.58"/>
    <n v="0.47"/>
    <n v="4"/>
    <d v="2024-07-29T00:00:00"/>
    <d v="2024-08-01T00:00:00"/>
    <x v="1"/>
    <x v="0"/>
    <n v="630.82000000000005"/>
    <x v="1"/>
    <x v="1"/>
    <x v="4"/>
    <n v="2244.7599999999998"/>
    <n v="11502.32"/>
  </r>
  <r>
    <x v="13004"/>
    <x v="3"/>
    <x v="2"/>
    <n v="740.45"/>
    <n v="0.39"/>
    <n v="1"/>
    <d v="2024-12-03T00:00:00"/>
    <d v="2024-12-06T00:00:00"/>
    <x v="2"/>
    <x v="1"/>
    <n v="176.36"/>
    <x v="3"/>
    <x v="1"/>
    <x v="10"/>
    <n v="564.09"/>
    <n v="740.45"/>
  </r>
  <r>
    <x v="13005"/>
    <x v="1"/>
    <x v="3"/>
    <n v="1171.92"/>
    <n v="0.39"/>
    <n v="7"/>
    <d v="2024-11-21T00:00:00"/>
    <d v="2024-11-25T00:00:00"/>
    <x v="2"/>
    <x v="2"/>
    <n v="156.94999999999999"/>
    <x v="3"/>
    <x v="1"/>
    <x v="11"/>
    <n v="1014.97"/>
    <n v="8203.44"/>
  </r>
  <r>
    <x v="13006"/>
    <x v="0"/>
    <x v="2"/>
    <n v="1276.69"/>
    <n v="0.37"/>
    <n v="1"/>
    <d v="2023-08-25T00:00:00"/>
    <d v="2023-08-28T00:00:00"/>
    <x v="2"/>
    <x v="2"/>
    <n v="287.57"/>
    <x v="0"/>
    <x v="0"/>
    <x v="1"/>
    <n v="989.12000000000012"/>
    <n v="1276.69"/>
  </r>
  <r>
    <x v="13007"/>
    <x v="2"/>
    <x v="4"/>
    <n v="289.43"/>
    <n v="0.36"/>
    <n v="3"/>
    <d v="2023-01-10T00:00:00"/>
    <d v="2023-01-12T00:00:00"/>
    <x v="1"/>
    <x v="2"/>
    <n v="37.64"/>
    <x v="0"/>
    <x v="0"/>
    <x v="6"/>
    <n v="251.79000000000002"/>
    <n v="868.29"/>
  </r>
  <r>
    <x v="13008"/>
    <x v="1"/>
    <x v="2"/>
    <n v="1958.17"/>
    <n v="0.31"/>
    <n v="4"/>
    <d v="2023-03-17T00:00:00"/>
    <d v="2023-03-22T00:00:00"/>
    <x v="1"/>
    <x v="2"/>
    <n v="352.63"/>
    <x v="1"/>
    <x v="0"/>
    <x v="0"/>
    <n v="1605.54"/>
    <n v="7832.68"/>
  </r>
  <r>
    <x v="13009"/>
    <x v="0"/>
    <x v="4"/>
    <n v="3091.52"/>
    <n v="0.41"/>
    <n v="4"/>
    <d v="2023-08-02T00:00:00"/>
    <d v="2023-08-08T00:00:00"/>
    <x v="2"/>
    <x v="1"/>
    <n v="169.65"/>
    <x v="1"/>
    <x v="0"/>
    <x v="1"/>
    <n v="2921.87"/>
    <n v="12366.08"/>
  </r>
  <r>
    <x v="13010"/>
    <x v="0"/>
    <x v="2"/>
    <n v="806.9"/>
    <n v="0.02"/>
    <n v="7"/>
    <d v="2023-05-01T00:00:00"/>
    <d v="2023-05-07T00:00:00"/>
    <x v="2"/>
    <x v="1"/>
    <n v="176.33"/>
    <x v="5"/>
    <x v="0"/>
    <x v="5"/>
    <n v="630.56999999999994"/>
    <n v="5648.3"/>
  </r>
  <r>
    <x v="13011"/>
    <x v="1"/>
    <x v="0"/>
    <n v="957.68"/>
    <n v="0.37"/>
    <n v="5"/>
    <d v="2023-06-22T00:00:00"/>
    <d v="2023-06-27T00:00:00"/>
    <x v="2"/>
    <x v="0"/>
    <n v="138.47"/>
    <x v="3"/>
    <x v="0"/>
    <x v="9"/>
    <n v="819.20999999999992"/>
    <n v="4788.3999999999996"/>
  </r>
  <r>
    <x v="13012"/>
    <x v="1"/>
    <x v="2"/>
    <n v="3564.23"/>
    <n v="0.28999999999999998"/>
    <n v="8"/>
    <d v="2024-07-21T00:00:00"/>
    <d v="2024-07-24T00:00:00"/>
    <x v="1"/>
    <x v="2"/>
    <n v="806.42"/>
    <x v="5"/>
    <x v="1"/>
    <x v="4"/>
    <n v="2757.81"/>
    <n v="28513.84"/>
  </r>
  <r>
    <x v="13013"/>
    <x v="1"/>
    <x v="3"/>
    <n v="929.34"/>
    <n v="0.45"/>
    <n v="3"/>
    <d v="2023-08-18T00:00:00"/>
    <d v="2023-08-22T00:00:00"/>
    <x v="1"/>
    <x v="2"/>
    <n v="270.52"/>
    <x v="0"/>
    <x v="0"/>
    <x v="1"/>
    <n v="658.82"/>
    <n v="2788.02"/>
  </r>
  <r>
    <x v="13014"/>
    <x v="2"/>
    <x v="3"/>
    <n v="763.14"/>
    <n v="0.47"/>
    <n v="8"/>
    <d v="2024-08-07T00:00:00"/>
    <d v="2024-08-10T00:00:00"/>
    <x v="0"/>
    <x v="2"/>
    <n v="53.63"/>
    <x v="0"/>
    <x v="1"/>
    <x v="1"/>
    <n v="709.51"/>
    <n v="6105.12"/>
  </r>
  <r>
    <x v="13015"/>
    <x v="2"/>
    <x v="2"/>
    <n v="4891.43"/>
    <n v="0.12"/>
    <n v="9"/>
    <d v="2024-12-24T00:00:00"/>
    <d v="2024-12-27T00:00:00"/>
    <x v="2"/>
    <x v="2"/>
    <n v="1295.5"/>
    <x v="0"/>
    <x v="1"/>
    <x v="10"/>
    <n v="3595.9300000000003"/>
    <n v="44022.87"/>
  </r>
  <r>
    <x v="13016"/>
    <x v="0"/>
    <x v="2"/>
    <n v="172.2"/>
    <n v="0.39"/>
    <n v="9"/>
    <d v="2023-01-13T00:00:00"/>
    <d v="2023-01-14T00:00:00"/>
    <x v="2"/>
    <x v="1"/>
    <n v="18.62"/>
    <x v="4"/>
    <x v="0"/>
    <x v="6"/>
    <n v="153.57999999999998"/>
    <n v="1549.8"/>
  </r>
  <r>
    <x v="13017"/>
    <x v="0"/>
    <x v="1"/>
    <n v="1694.5"/>
    <n v="0.48"/>
    <n v="9"/>
    <d v="2023-03-05T00:00:00"/>
    <d v="2023-03-11T00:00:00"/>
    <x v="1"/>
    <x v="2"/>
    <n v="187.3"/>
    <x v="0"/>
    <x v="0"/>
    <x v="0"/>
    <n v="1507.2"/>
    <n v="15250.5"/>
  </r>
  <r>
    <x v="13018"/>
    <x v="3"/>
    <x v="2"/>
    <n v="271.19"/>
    <n v="0.13"/>
    <n v="1"/>
    <d v="2024-09-18T00:00:00"/>
    <d v="2024-09-24T00:00:00"/>
    <x v="0"/>
    <x v="2"/>
    <n v="28.88"/>
    <x v="3"/>
    <x v="1"/>
    <x v="7"/>
    <n v="242.31"/>
    <n v="271.19"/>
  </r>
  <r>
    <x v="13019"/>
    <x v="2"/>
    <x v="3"/>
    <n v="4206.4399999999996"/>
    <n v="0.43"/>
    <n v="9"/>
    <d v="2024-12-28T00:00:00"/>
    <d v="2024-12-30T00:00:00"/>
    <x v="2"/>
    <x v="0"/>
    <n v="354.94"/>
    <x v="3"/>
    <x v="1"/>
    <x v="10"/>
    <n v="3851.4999999999995"/>
    <n v="37857.96"/>
  </r>
  <r>
    <x v="13020"/>
    <x v="0"/>
    <x v="0"/>
    <n v="2959.32"/>
    <n v="0.28999999999999998"/>
    <n v="8"/>
    <d v="2024-10-31T00:00:00"/>
    <d v="2024-11-06T00:00:00"/>
    <x v="2"/>
    <x v="1"/>
    <n v="293.06"/>
    <x v="0"/>
    <x v="1"/>
    <x v="2"/>
    <n v="2666.26"/>
    <n v="23674.560000000001"/>
  </r>
  <r>
    <x v="13021"/>
    <x v="1"/>
    <x v="3"/>
    <n v="334.96"/>
    <n v="0.2"/>
    <n v="2"/>
    <d v="2024-09-17T00:00:00"/>
    <d v="2024-09-18T00:00:00"/>
    <x v="0"/>
    <x v="0"/>
    <n v="78.92"/>
    <x v="5"/>
    <x v="1"/>
    <x v="7"/>
    <n v="256.03999999999996"/>
    <n v="669.92"/>
  </r>
  <r>
    <x v="13022"/>
    <x v="1"/>
    <x v="1"/>
    <n v="3115.27"/>
    <n v="0.41"/>
    <n v="3"/>
    <d v="2024-07-19T00:00:00"/>
    <d v="2024-07-25T00:00:00"/>
    <x v="0"/>
    <x v="1"/>
    <n v="754.25"/>
    <x v="1"/>
    <x v="1"/>
    <x v="4"/>
    <n v="2361.02"/>
    <n v="9345.81"/>
  </r>
  <r>
    <x v="13023"/>
    <x v="2"/>
    <x v="2"/>
    <n v="703.17"/>
    <n v="0.44"/>
    <n v="7"/>
    <d v="2024-06-13T00:00:00"/>
    <d v="2024-06-18T00:00:00"/>
    <x v="1"/>
    <x v="0"/>
    <n v="204.14"/>
    <x v="5"/>
    <x v="1"/>
    <x v="9"/>
    <n v="499.03"/>
    <n v="4922.1899999999996"/>
  </r>
  <r>
    <x v="13024"/>
    <x v="1"/>
    <x v="0"/>
    <n v="2529.09"/>
    <n v="0.14000000000000001"/>
    <n v="3"/>
    <d v="2024-06-20T00:00:00"/>
    <d v="2024-06-26T00:00:00"/>
    <x v="1"/>
    <x v="2"/>
    <n v="192.07"/>
    <x v="4"/>
    <x v="1"/>
    <x v="9"/>
    <n v="2337.02"/>
    <n v="7587.27"/>
  </r>
  <r>
    <x v="13025"/>
    <x v="3"/>
    <x v="3"/>
    <n v="3380.12"/>
    <n v="0.4"/>
    <n v="2"/>
    <d v="2024-11-23T00:00:00"/>
    <d v="2024-11-27T00:00:00"/>
    <x v="2"/>
    <x v="1"/>
    <n v="296.25"/>
    <x v="0"/>
    <x v="1"/>
    <x v="11"/>
    <n v="3083.87"/>
    <n v="6760.24"/>
  </r>
  <r>
    <x v="13026"/>
    <x v="0"/>
    <x v="0"/>
    <n v="827.68"/>
    <n v="0.02"/>
    <n v="4"/>
    <d v="2024-06-06T00:00:00"/>
    <d v="2024-06-07T00:00:00"/>
    <x v="0"/>
    <x v="1"/>
    <n v="224.54"/>
    <x v="2"/>
    <x v="1"/>
    <x v="9"/>
    <n v="603.14"/>
    <n v="3310.72"/>
  </r>
  <r>
    <x v="13027"/>
    <x v="0"/>
    <x v="4"/>
    <n v="2535.5500000000002"/>
    <n v="0.21"/>
    <n v="9"/>
    <d v="2024-11-10T00:00:00"/>
    <d v="2024-11-12T00:00:00"/>
    <x v="0"/>
    <x v="1"/>
    <n v="484.66"/>
    <x v="3"/>
    <x v="1"/>
    <x v="11"/>
    <n v="2050.8900000000003"/>
    <n v="22819.95"/>
  </r>
  <r>
    <x v="13028"/>
    <x v="0"/>
    <x v="3"/>
    <n v="2341.31"/>
    <n v="0.03"/>
    <n v="2"/>
    <d v="2024-04-26T00:00:00"/>
    <d v="2024-04-28T00:00:00"/>
    <x v="1"/>
    <x v="1"/>
    <n v="436.17"/>
    <x v="5"/>
    <x v="1"/>
    <x v="3"/>
    <n v="1905.1399999999999"/>
    <n v="4682.62"/>
  </r>
  <r>
    <x v="13029"/>
    <x v="2"/>
    <x v="4"/>
    <n v="4587.18"/>
    <n v="0.15"/>
    <n v="1"/>
    <d v="2024-08-24T00:00:00"/>
    <d v="2024-08-26T00:00:00"/>
    <x v="2"/>
    <x v="2"/>
    <n v="1114.5999999999999"/>
    <x v="5"/>
    <x v="1"/>
    <x v="1"/>
    <n v="3472.5800000000004"/>
    <n v="4587.18"/>
  </r>
  <r>
    <x v="13030"/>
    <x v="1"/>
    <x v="0"/>
    <n v="4978.9399999999996"/>
    <n v="0.48"/>
    <n v="7"/>
    <d v="2023-03-28T00:00:00"/>
    <d v="2023-04-02T00:00:00"/>
    <x v="0"/>
    <x v="2"/>
    <n v="937.25"/>
    <x v="1"/>
    <x v="0"/>
    <x v="0"/>
    <n v="4041.6899999999996"/>
    <n v="34852.579999999994"/>
  </r>
  <r>
    <x v="13031"/>
    <x v="3"/>
    <x v="2"/>
    <n v="3306.92"/>
    <n v="0.37"/>
    <n v="1"/>
    <d v="2024-05-11T00:00:00"/>
    <d v="2024-05-12T00:00:00"/>
    <x v="2"/>
    <x v="2"/>
    <n v="216.74"/>
    <x v="3"/>
    <x v="1"/>
    <x v="5"/>
    <n v="3090.1800000000003"/>
    <n v="3306.92"/>
  </r>
  <r>
    <x v="13032"/>
    <x v="2"/>
    <x v="2"/>
    <n v="4288.8100000000004"/>
    <n v="0.38"/>
    <n v="6"/>
    <d v="2024-03-01T00:00:00"/>
    <d v="2024-03-03T00:00:00"/>
    <x v="1"/>
    <x v="0"/>
    <n v="1178.54"/>
    <x v="1"/>
    <x v="1"/>
    <x v="0"/>
    <n v="3110.2700000000004"/>
    <n v="25732.86"/>
  </r>
  <r>
    <x v="13033"/>
    <x v="0"/>
    <x v="2"/>
    <n v="3269.72"/>
    <n v="7.0000000000000007E-2"/>
    <n v="5"/>
    <d v="2024-11-17T00:00:00"/>
    <d v="2024-11-24T00:00:00"/>
    <x v="2"/>
    <x v="2"/>
    <n v="272.95"/>
    <x v="5"/>
    <x v="1"/>
    <x v="11"/>
    <n v="2996.77"/>
    <n v="16348.599999999999"/>
  </r>
  <r>
    <x v="13034"/>
    <x v="3"/>
    <x v="4"/>
    <n v="4393.8"/>
    <n v="0.28999999999999998"/>
    <n v="8"/>
    <d v="2023-02-25T00:00:00"/>
    <d v="2023-03-02T00:00:00"/>
    <x v="1"/>
    <x v="1"/>
    <n v="747.1"/>
    <x v="2"/>
    <x v="0"/>
    <x v="8"/>
    <n v="3646.7000000000003"/>
    <n v="35150.400000000001"/>
  </r>
  <r>
    <x v="13035"/>
    <x v="0"/>
    <x v="2"/>
    <n v="2223.0300000000002"/>
    <n v="0.19"/>
    <n v="3"/>
    <d v="2024-12-29T00:00:00"/>
    <d v="2025-01-02T00:00:00"/>
    <x v="2"/>
    <x v="2"/>
    <n v="313.74"/>
    <x v="3"/>
    <x v="1"/>
    <x v="10"/>
    <n v="1909.2900000000002"/>
    <n v="6669.09"/>
  </r>
  <r>
    <x v="13036"/>
    <x v="0"/>
    <x v="1"/>
    <n v="3079.15"/>
    <n v="0.37"/>
    <n v="3"/>
    <d v="2024-09-01T00:00:00"/>
    <d v="2024-09-04T00:00:00"/>
    <x v="0"/>
    <x v="2"/>
    <n v="438.68"/>
    <x v="2"/>
    <x v="1"/>
    <x v="7"/>
    <n v="2640.4700000000003"/>
    <n v="9237.4500000000007"/>
  </r>
  <r>
    <x v="13037"/>
    <x v="2"/>
    <x v="3"/>
    <n v="4241.33"/>
    <n v="0.08"/>
    <n v="1"/>
    <d v="2023-11-21T00:00:00"/>
    <d v="2023-11-25T00:00:00"/>
    <x v="2"/>
    <x v="0"/>
    <n v="513.44000000000005"/>
    <x v="3"/>
    <x v="0"/>
    <x v="11"/>
    <n v="3727.89"/>
    <n v="4241.33"/>
  </r>
  <r>
    <x v="13038"/>
    <x v="0"/>
    <x v="3"/>
    <n v="4598.62"/>
    <n v="0.14000000000000001"/>
    <n v="4"/>
    <d v="2024-06-24T00:00:00"/>
    <d v="2024-06-25T00:00:00"/>
    <x v="0"/>
    <x v="1"/>
    <n v="1330.37"/>
    <x v="0"/>
    <x v="1"/>
    <x v="9"/>
    <n v="3268.25"/>
    <n v="18394.48"/>
  </r>
  <r>
    <x v="13039"/>
    <x v="3"/>
    <x v="0"/>
    <n v="220.95"/>
    <n v="0.45"/>
    <n v="6"/>
    <d v="2024-04-22T00:00:00"/>
    <d v="2024-04-26T00:00:00"/>
    <x v="0"/>
    <x v="0"/>
    <n v="15.69"/>
    <x v="5"/>
    <x v="1"/>
    <x v="3"/>
    <n v="205.26"/>
    <n v="1325.6999999999998"/>
  </r>
  <r>
    <x v="13040"/>
    <x v="0"/>
    <x v="4"/>
    <n v="609.37"/>
    <n v="0.08"/>
    <n v="5"/>
    <d v="2023-11-12T00:00:00"/>
    <d v="2023-11-19T00:00:00"/>
    <x v="0"/>
    <x v="2"/>
    <n v="152.72"/>
    <x v="3"/>
    <x v="0"/>
    <x v="11"/>
    <n v="456.65"/>
    <n v="3046.85"/>
  </r>
  <r>
    <x v="13041"/>
    <x v="1"/>
    <x v="3"/>
    <n v="4662.74"/>
    <n v="0.32"/>
    <n v="7"/>
    <d v="2024-05-15T00:00:00"/>
    <d v="2024-05-21T00:00:00"/>
    <x v="1"/>
    <x v="0"/>
    <n v="690.69"/>
    <x v="1"/>
    <x v="1"/>
    <x v="5"/>
    <n v="3972.0499999999997"/>
    <n v="32639.18"/>
  </r>
  <r>
    <x v="13042"/>
    <x v="0"/>
    <x v="4"/>
    <n v="2885.69"/>
    <n v="0.16"/>
    <n v="1"/>
    <d v="2024-10-26T00:00:00"/>
    <d v="2024-10-31T00:00:00"/>
    <x v="0"/>
    <x v="0"/>
    <n v="182.26"/>
    <x v="4"/>
    <x v="1"/>
    <x v="2"/>
    <n v="2703.4300000000003"/>
    <n v="2885.69"/>
  </r>
  <r>
    <x v="13043"/>
    <x v="2"/>
    <x v="0"/>
    <n v="4951.9399999999996"/>
    <n v="0.04"/>
    <n v="3"/>
    <d v="2023-04-17T00:00:00"/>
    <d v="2023-04-18T00:00:00"/>
    <x v="2"/>
    <x v="1"/>
    <n v="957"/>
    <x v="3"/>
    <x v="0"/>
    <x v="3"/>
    <n v="3994.9399999999996"/>
    <n v="14855.82"/>
  </r>
  <r>
    <x v="13044"/>
    <x v="3"/>
    <x v="2"/>
    <n v="3983.9"/>
    <n v="0.11"/>
    <n v="4"/>
    <d v="2024-11-14T00:00:00"/>
    <d v="2024-11-21T00:00:00"/>
    <x v="1"/>
    <x v="1"/>
    <n v="569.9"/>
    <x v="0"/>
    <x v="1"/>
    <x v="11"/>
    <n v="3414"/>
    <n v="15935.6"/>
  </r>
  <r>
    <x v="13045"/>
    <x v="2"/>
    <x v="0"/>
    <n v="4108.8900000000003"/>
    <n v="0.43"/>
    <n v="6"/>
    <d v="2024-02-22T00:00:00"/>
    <d v="2024-02-24T00:00:00"/>
    <x v="0"/>
    <x v="1"/>
    <n v="432.05"/>
    <x v="3"/>
    <x v="1"/>
    <x v="8"/>
    <n v="3676.84"/>
    <n v="24653.340000000004"/>
  </r>
  <r>
    <x v="13046"/>
    <x v="1"/>
    <x v="1"/>
    <n v="1992"/>
    <n v="0.46"/>
    <n v="4"/>
    <d v="2023-05-01T00:00:00"/>
    <d v="2023-05-06T00:00:00"/>
    <x v="0"/>
    <x v="1"/>
    <n v="284.07"/>
    <x v="1"/>
    <x v="0"/>
    <x v="5"/>
    <n v="1707.93"/>
    <n v="7968"/>
  </r>
  <r>
    <x v="13047"/>
    <x v="0"/>
    <x v="2"/>
    <n v="1361.95"/>
    <n v="0.21"/>
    <n v="7"/>
    <d v="2023-01-12T00:00:00"/>
    <d v="2023-01-18T00:00:00"/>
    <x v="1"/>
    <x v="0"/>
    <n v="400.79"/>
    <x v="1"/>
    <x v="0"/>
    <x v="6"/>
    <n v="961.16000000000008"/>
    <n v="9533.65"/>
  </r>
  <r>
    <x v="13048"/>
    <x v="2"/>
    <x v="2"/>
    <n v="3031.47"/>
    <n v="0.31"/>
    <n v="3"/>
    <d v="2023-12-15T00:00:00"/>
    <d v="2023-12-16T00:00:00"/>
    <x v="1"/>
    <x v="2"/>
    <n v="732.04"/>
    <x v="3"/>
    <x v="0"/>
    <x v="10"/>
    <n v="2299.4299999999998"/>
    <n v="9094.41"/>
  </r>
  <r>
    <x v="13049"/>
    <x v="2"/>
    <x v="2"/>
    <n v="4407.26"/>
    <n v="0.26"/>
    <n v="8"/>
    <d v="2024-07-04T00:00:00"/>
    <d v="2024-07-11T00:00:00"/>
    <x v="0"/>
    <x v="0"/>
    <n v="1123.8"/>
    <x v="2"/>
    <x v="1"/>
    <x v="4"/>
    <n v="3283.46"/>
    <n v="35258.080000000002"/>
  </r>
  <r>
    <x v="13050"/>
    <x v="2"/>
    <x v="0"/>
    <n v="3655.92"/>
    <n v="0.14000000000000001"/>
    <n v="7"/>
    <d v="2023-05-27T00:00:00"/>
    <d v="2023-06-02T00:00:00"/>
    <x v="1"/>
    <x v="1"/>
    <n v="663.1"/>
    <x v="5"/>
    <x v="0"/>
    <x v="5"/>
    <n v="2992.82"/>
    <n v="25591.440000000002"/>
  </r>
  <r>
    <x v="13051"/>
    <x v="2"/>
    <x v="1"/>
    <n v="2413.66"/>
    <n v="0.17"/>
    <n v="3"/>
    <d v="2024-10-20T00:00:00"/>
    <d v="2024-10-27T00:00:00"/>
    <x v="0"/>
    <x v="1"/>
    <n v="298.98"/>
    <x v="2"/>
    <x v="1"/>
    <x v="2"/>
    <n v="2114.6799999999998"/>
    <n v="7240.98"/>
  </r>
  <r>
    <x v="13052"/>
    <x v="1"/>
    <x v="4"/>
    <n v="3790.68"/>
    <n v="0.26"/>
    <n v="9"/>
    <d v="2023-01-29T00:00:00"/>
    <d v="2023-02-04T00:00:00"/>
    <x v="0"/>
    <x v="1"/>
    <n v="709.05"/>
    <x v="5"/>
    <x v="0"/>
    <x v="6"/>
    <n v="3081.63"/>
    <n v="34116.119999999995"/>
  </r>
  <r>
    <x v="13053"/>
    <x v="1"/>
    <x v="0"/>
    <n v="3482.95"/>
    <n v="0.35"/>
    <n v="5"/>
    <d v="2024-12-06T00:00:00"/>
    <d v="2024-12-07T00:00:00"/>
    <x v="0"/>
    <x v="1"/>
    <n v="649.19000000000005"/>
    <x v="4"/>
    <x v="1"/>
    <x v="10"/>
    <n v="2833.7599999999998"/>
    <n v="17414.75"/>
  </r>
  <r>
    <x v="13054"/>
    <x v="0"/>
    <x v="3"/>
    <n v="4573.95"/>
    <n v="0.17"/>
    <n v="2"/>
    <d v="2024-08-24T00:00:00"/>
    <d v="2024-08-29T00:00:00"/>
    <x v="1"/>
    <x v="0"/>
    <n v="398.31"/>
    <x v="4"/>
    <x v="1"/>
    <x v="1"/>
    <n v="4175.6399999999994"/>
    <n v="9147.9"/>
  </r>
  <r>
    <x v="13055"/>
    <x v="0"/>
    <x v="3"/>
    <n v="1391.43"/>
    <n v="0.35"/>
    <n v="9"/>
    <d v="2024-05-07T00:00:00"/>
    <d v="2024-05-11T00:00:00"/>
    <x v="2"/>
    <x v="0"/>
    <n v="299.85000000000002"/>
    <x v="2"/>
    <x v="1"/>
    <x v="5"/>
    <n v="1091.58"/>
    <n v="12522.87"/>
  </r>
  <r>
    <x v="13056"/>
    <x v="3"/>
    <x v="0"/>
    <n v="684.63"/>
    <n v="0.48"/>
    <n v="8"/>
    <d v="2023-12-23T00:00:00"/>
    <d v="2023-12-30T00:00:00"/>
    <x v="2"/>
    <x v="2"/>
    <n v="167.95"/>
    <x v="5"/>
    <x v="0"/>
    <x v="10"/>
    <n v="516.68000000000006"/>
    <n v="5477.04"/>
  </r>
  <r>
    <x v="13057"/>
    <x v="1"/>
    <x v="4"/>
    <n v="2403.25"/>
    <n v="0.01"/>
    <n v="8"/>
    <d v="2023-08-14T00:00:00"/>
    <d v="2023-08-18T00:00:00"/>
    <x v="1"/>
    <x v="1"/>
    <n v="449.96"/>
    <x v="0"/>
    <x v="0"/>
    <x v="1"/>
    <n v="1953.29"/>
    <n v="19226"/>
  </r>
  <r>
    <x v="13058"/>
    <x v="2"/>
    <x v="3"/>
    <n v="1869.3"/>
    <n v="0.08"/>
    <n v="1"/>
    <d v="2023-11-28T00:00:00"/>
    <d v="2023-11-30T00:00:00"/>
    <x v="1"/>
    <x v="0"/>
    <n v="278.92"/>
    <x v="2"/>
    <x v="0"/>
    <x v="11"/>
    <n v="1590.3799999999999"/>
    <n v="1869.3"/>
  </r>
  <r>
    <x v="13059"/>
    <x v="2"/>
    <x v="4"/>
    <n v="4876.82"/>
    <n v="0.46"/>
    <n v="4"/>
    <d v="2024-06-15T00:00:00"/>
    <d v="2024-06-22T00:00:00"/>
    <x v="2"/>
    <x v="2"/>
    <n v="1022.73"/>
    <x v="3"/>
    <x v="1"/>
    <x v="9"/>
    <n v="3854.0899999999997"/>
    <n v="19507.28"/>
  </r>
  <r>
    <x v="13060"/>
    <x v="3"/>
    <x v="2"/>
    <n v="136.77000000000001"/>
    <n v="0.04"/>
    <n v="7"/>
    <d v="2024-05-28T00:00:00"/>
    <d v="2024-06-03T00:00:00"/>
    <x v="1"/>
    <x v="2"/>
    <n v="25.21"/>
    <x v="2"/>
    <x v="1"/>
    <x v="5"/>
    <n v="111.56"/>
    <n v="957.3900000000001"/>
  </r>
  <r>
    <x v="13061"/>
    <x v="2"/>
    <x v="0"/>
    <n v="4673.58"/>
    <n v="0.38"/>
    <n v="6"/>
    <d v="2023-06-05T00:00:00"/>
    <d v="2023-06-06T00:00:00"/>
    <x v="2"/>
    <x v="2"/>
    <n v="330.76"/>
    <x v="3"/>
    <x v="0"/>
    <x v="9"/>
    <n v="4342.82"/>
    <n v="28041.48"/>
  </r>
  <r>
    <x v="13062"/>
    <x v="3"/>
    <x v="2"/>
    <n v="4779.8900000000003"/>
    <n v="0.31"/>
    <n v="9"/>
    <d v="2024-06-29T00:00:00"/>
    <d v="2024-07-03T00:00:00"/>
    <x v="0"/>
    <x v="2"/>
    <n v="686.47"/>
    <x v="2"/>
    <x v="1"/>
    <x v="9"/>
    <n v="4093.42"/>
    <n v="43019.01"/>
  </r>
  <r>
    <x v="13063"/>
    <x v="0"/>
    <x v="3"/>
    <n v="349.7"/>
    <n v="0.02"/>
    <n v="8"/>
    <d v="2023-10-04T00:00:00"/>
    <d v="2023-10-05T00:00:00"/>
    <x v="1"/>
    <x v="1"/>
    <n v="98.47"/>
    <x v="5"/>
    <x v="0"/>
    <x v="2"/>
    <n v="251.23"/>
    <n v="2797.6"/>
  </r>
  <r>
    <x v="13064"/>
    <x v="1"/>
    <x v="4"/>
    <n v="4458.8900000000003"/>
    <n v="0"/>
    <n v="9"/>
    <d v="2023-12-05T00:00:00"/>
    <d v="2023-12-09T00:00:00"/>
    <x v="0"/>
    <x v="2"/>
    <n v="291.51"/>
    <x v="0"/>
    <x v="0"/>
    <x v="10"/>
    <n v="4167.38"/>
    <n v="40130.01"/>
  </r>
  <r>
    <x v="13065"/>
    <x v="3"/>
    <x v="2"/>
    <n v="2406.8200000000002"/>
    <n v="0.25"/>
    <n v="4"/>
    <d v="2024-12-18T00:00:00"/>
    <d v="2024-12-23T00:00:00"/>
    <x v="2"/>
    <x v="1"/>
    <n v="291.12"/>
    <x v="0"/>
    <x v="1"/>
    <x v="10"/>
    <n v="2115.7000000000003"/>
    <n v="9627.2800000000007"/>
  </r>
  <r>
    <x v="13066"/>
    <x v="2"/>
    <x v="3"/>
    <n v="3854.14"/>
    <n v="0.06"/>
    <n v="8"/>
    <d v="2023-12-03T00:00:00"/>
    <d v="2023-12-09T00:00:00"/>
    <x v="1"/>
    <x v="2"/>
    <n v="1018.04"/>
    <x v="3"/>
    <x v="0"/>
    <x v="10"/>
    <n v="2836.1"/>
    <n v="30833.119999999999"/>
  </r>
  <r>
    <x v="13067"/>
    <x v="3"/>
    <x v="1"/>
    <n v="488.35"/>
    <n v="0.44"/>
    <n v="6"/>
    <d v="2024-03-15T00:00:00"/>
    <d v="2024-03-20T00:00:00"/>
    <x v="0"/>
    <x v="2"/>
    <n v="24.58"/>
    <x v="0"/>
    <x v="1"/>
    <x v="0"/>
    <n v="463.77000000000004"/>
    <n v="2930.1000000000004"/>
  </r>
  <r>
    <x v="13068"/>
    <x v="0"/>
    <x v="2"/>
    <n v="4780.51"/>
    <n v="0.24"/>
    <n v="9"/>
    <d v="2024-01-24T00:00:00"/>
    <d v="2024-01-28T00:00:00"/>
    <x v="0"/>
    <x v="0"/>
    <n v="1363.84"/>
    <x v="3"/>
    <x v="1"/>
    <x v="6"/>
    <n v="3416.67"/>
    <n v="43024.590000000004"/>
  </r>
  <r>
    <x v="13069"/>
    <x v="2"/>
    <x v="1"/>
    <n v="3076.99"/>
    <n v="0.12"/>
    <n v="1"/>
    <d v="2023-12-07T00:00:00"/>
    <d v="2023-12-12T00:00:00"/>
    <x v="1"/>
    <x v="1"/>
    <n v="683.23"/>
    <x v="5"/>
    <x v="0"/>
    <x v="10"/>
    <n v="2393.7599999999998"/>
    <n v="3076.99"/>
  </r>
  <r>
    <x v="13070"/>
    <x v="0"/>
    <x v="1"/>
    <n v="4503.6000000000004"/>
    <n v="0.08"/>
    <n v="6"/>
    <d v="2024-11-29T00:00:00"/>
    <d v="2024-12-05T00:00:00"/>
    <x v="0"/>
    <x v="1"/>
    <n v="652.02"/>
    <x v="0"/>
    <x v="1"/>
    <x v="11"/>
    <n v="3851.5800000000004"/>
    <n v="27021.600000000002"/>
  </r>
  <r>
    <x v="13071"/>
    <x v="0"/>
    <x v="3"/>
    <n v="3397.52"/>
    <n v="0.42"/>
    <n v="2"/>
    <d v="2023-03-25T00:00:00"/>
    <d v="2023-03-26T00:00:00"/>
    <x v="1"/>
    <x v="2"/>
    <n v="194.08"/>
    <x v="1"/>
    <x v="0"/>
    <x v="0"/>
    <n v="3203.44"/>
    <n v="6795.04"/>
  </r>
  <r>
    <x v="13072"/>
    <x v="3"/>
    <x v="0"/>
    <n v="2730.37"/>
    <n v="0.36"/>
    <n v="3"/>
    <d v="2023-07-10T00:00:00"/>
    <d v="2023-07-16T00:00:00"/>
    <x v="0"/>
    <x v="1"/>
    <n v="167.67"/>
    <x v="0"/>
    <x v="0"/>
    <x v="4"/>
    <n v="2562.6999999999998"/>
    <n v="8191.11"/>
  </r>
  <r>
    <x v="13073"/>
    <x v="0"/>
    <x v="4"/>
    <n v="945.23"/>
    <n v="0.36"/>
    <n v="9"/>
    <d v="2023-10-28T00:00:00"/>
    <d v="2023-11-02T00:00:00"/>
    <x v="0"/>
    <x v="0"/>
    <n v="117.11"/>
    <x v="0"/>
    <x v="0"/>
    <x v="2"/>
    <n v="828.12"/>
    <n v="8507.07"/>
  </r>
  <r>
    <x v="13074"/>
    <x v="2"/>
    <x v="3"/>
    <n v="971.98"/>
    <n v="0.04"/>
    <n v="5"/>
    <d v="2023-12-05T00:00:00"/>
    <d v="2023-12-07T00:00:00"/>
    <x v="0"/>
    <x v="2"/>
    <n v="208.77"/>
    <x v="5"/>
    <x v="0"/>
    <x v="10"/>
    <n v="763.21"/>
    <n v="4859.8999999999996"/>
  </r>
  <r>
    <x v="13075"/>
    <x v="0"/>
    <x v="2"/>
    <n v="2415.59"/>
    <n v="0.31"/>
    <n v="5"/>
    <d v="2024-04-15T00:00:00"/>
    <d v="2024-04-19T00:00:00"/>
    <x v="2"/>
    <x v="0"/>
    <n v="161.4"/>
    <x v="3"/>
    <x v="1"/>
    <x v="3"/>
    <n v="2254.19"/>
    <n v="12077.95"/>
  </r>
  <r>
    <x v="13076"/>
    <x v="0"/>
    <x v="4"/>
    <n v="4365.17"/>
    <n v="0.43"/>
    <n v="1"/>
    <d v="2023-02-02T00:00:00"/>
    <d v="2023-02-09T00:00:00"/>
    <x v="1"/>
    <x v="2"/>
    <n v="1180.4000000000001"/>
    <x v="5"/>
    <x v="0"/>
    <x v="8"/>
    <n v="3184.77"/>
    <n v="4365.17"/>
  </r>
  <r>
    <x v="13077"/>
    <x v="3"/>
    <x v="0"/>
    <n v="664.57"/>
    <n v="0.38"/>
    <n v="2"/>
    <d v="2024-04-10T00:00:00"/>
    <d v="2024-04-12T00:00:00"/>
    <x v="0"/>
    <x v="1"/>
    <n v="175.72"/>
    <x v="2"/>
    <x v="1"/>
    <x v="3"/>
    <n v="488.85"/>
    <n v="1329.14"/>
  </r>
  <r>
    <x v="13078"/>
    <x v="0"/>
    <x v="3"/>
    <n v="4992.09"/>
    <n v="0.06"/>
    <n v="9"/>
    <d v="2023-10-18T00:00:00"/>
    <d v="2023-10-24T00:00:00"/>
    <x v="1"/>
    <x v="2"/>
    <n v="605.49"/>
    <x v="1"/>
    <x v="0"/>
    <x v="2"/>
    <n v="4386.6000000000004"/>
    <n v="44928.81"/>
  </r>
  <r>
    <x v="13079"/>
    <x v="1"/>
    <x v="0"/>
    <n v="4391.97"/>
    <n v="0.47"/>
    <n v="7"/>
    <d v="2023-10-29T00:00:00"/>
    <d v="2023-11-03T00:00:00"/>
    <x v="0"/>
    <x v="2"/>
    <n v="433.12"/>
    <x v="0"/>
    <x v="0"/>
    <x v="2"/>
    <n v="3958.8500000000004"/>
    <n v="30743.79"/>
  </r>
  <r>
    <x v="13080"/>
    <x v="3"/>
    <x v="2"/>
    <n v="2023.54"/>
    <n v="0.03"/>
    <n v="4"/>
    <d v="2024-09-30T00:00:00"/>
    <d v="2024-10-04T00:00:00"/>
    <x v="2"/>
    <x v="1"/>
    <n v="318.41000000000003"/>
    <x v="1"/>
    <x v="1"/>
    <x v="7"/>
    <n v="1705.1299999999999"/>
    <n v="8094.16"/>
  </r>
  <r>
    <x v="13081"/>
    <x v="3"/>
    <x v="3"/>
    <n v="1340.28"/>
    <n v="0.28000000000000003"/>
    <n v="7"/>
    <d v="2024-04-29T00:00:00"/>
    <d v="2024-05-03T00:00:00"/>
    <x v="2"/>
    <x v="0"/>
    <n v="161.62"/>
    <x v="3"/>
    <x v="1"/>
    <x v="3"/>
    <n v="1178.6599999999999"/>
    <n v="9381.9599999999991"/>
  </r>
  <r>
    <x v="13082"/>
    <x v="2"/>
    <x v="2"/>
    <n v="4617.78"/>
    <n v="0.47"/>
    <n v="2"/>
    <d v="2024-11-06T00:00:00"/>
    <d v="2024-11-07T00:00:00"/>
    <x v="2"/>
    <x v="1"/>
    <n v="1328.08"/>
    <x v="3"/>
    <x v="1"/>
    <x v="11"/>
    <n v="3289.7"/>
    <n v="9235.56"/>
  </r>
  <r>
    <x v="13083"/>
    <x v="2"/>
    <x v="4"/>
    <n v="703.74"/>
    <n v="0.41"/>
    <n v="5"/>
    <d v="2023-12-30T00:00:00"/>
    <d v="2023-12-31T00:00:00"/>
    <x v="2"/>
    <x v="2"/>
    <n v="137.71"/>
    <x v="0"/>
    <x v="0"/>
    <x v="10"/>
    <n v="566.03"/>
    <n v="3518.7"/>
  </r>
  <r>
    <x v="13084"/>
    <x v="2"/>
    <x v="4"/>
    <n v="1801.72"/>
    <n v="0.34"/>
    <n v="9"/>
    <d v="2024-12-02T00:00:00"/>
    <d v="2024-12-07T00:00:00"/>
    <x v="1"/>
    <x v="2"/>
    <n v="421.64"/>
    <x v="2"/>
    <x v="1"/>
    <x v="10"/>
    <n v="1380.08"/>
    <n v="16215.48"/>
  </r>
  <r>
    <x v="13085"/>
    <x v="2"/>
    <x v="0"/>
    <n v="511.17"/>
    <n v="0.43"/>
    <n v="2"/>
    <d v="2023-03-24T00:00:00"/>
    <d v="2023-03-31T00:00:00"/>
    <x v="2"/>
    <x v="2"/>
    <n v="93.37"/>
    <x v="3"/>
    <x v="0"/>
    <x v="0"/>
    <n v="417.8"/>
    <n v="1022.34"/>
  </r>
  <r>
    <x v="13086"/>
    <x v="1"/>
    <x v="0"/>
    <n v="4771.97"/>
    <n v="0.34"/>
    <n v="3"/>
    <d v="2024-12-30T00:00:00"/>
    <d v="2024-12-31T00:00:00"/>
    <x v="2"/>
    <x v="0"/>
    <n v="1236.68"/>
    <x v="1"/>
    <x v="1"/>
    <x v="10"/>
    <n v="3535.29"/>
    <n v="14315.91"/>
  </r>
  <r>
    <x v="13087"/>
    <x v="3"/>
    <x v="4"/>
    <n v="3126.35"/>
    <n v="0.03"/>
    <n v="5"/>
    <d v="2023-12-29T00:00:00"/>
    <d v="2024-01-05T00:00:00"/>
    <x v="2"/>
    <x v="1"/>
    <n v="232.73"/>
    <x v="2"/>
    <x v="0"/>
    <x v="10"/>
    <n v="2893.62"/>
    <n v="15631.75"/>
  </r>
  <r>
    <x v="13088"/>
    <x v="0"/>
    <x v="1"/>
    <n v="1747.28"/>
    <n v="0.18"/>
    <n v="5"/>
    <d v="2023-01-26T00:00:00"/>
    <d v="2023-01-27T00:00:00"/>
    <x v="2"/>
    <x v="1"/>
    <n v="403.05"/>
    <x v="2"/>
    <x v="0"/>
    <x v="6"/>
    <n v="1344.23"/>
    <n v="8736.4"/>
  </r>
  <r>
    <x v="13089"/>
    <x v="2"/>
    <x v="4"/>
    <n v="1449.87"/>
    <n v="0.21"/>
    <n v="8"/>
    <d v="2024-10-08T00:00:00"/>
    <d v="2024-10-10T00:00:00"/>
    <x v="2"/>
    <x v="1"/>
    <n v="350.71"/>
    <x v="1"/>
    <x v="1"/>
    <x v="2"/>
    <n v="1099.1599999999999"/>
    <n v="11598.96"/>
  </r>
  <r>
    <x v="13090"/>
    <x v="2"/>
    <x v="3"/>
    <n v="2276.06"/>
    <n v="0.27"/>
    <n v="7"/>
    <d v="2023-12-09T00:00:00"/>
    <d v="2023-12-11T00:00:00"/>
    <x v="1"/>
    <x v="1"/>
    <n v="318.81"/>
    <x v="4"/>
    <x v="0"/>
    <x v="10"/>
    <n v="1957.25"/>
    <n v="15932.42"/>
  </r>
  <r>
    <x v="13091"/>
    <x v="2"/>
    <x v="2"/>
    <n v="547.75"/>
    <n v="0.11"/>
    <n v="3"/>
    <d v="2024-10-06T00:00:00"/>
    <d v="2024-10-08T00:00:00"/>
    <x v="2"/>
    <x v="1"/>
    <n v="39.08"/>
    <x v="1"/>
    <x v="1"/>
    <x v="2"/>
    <n v="508.67"/>
    <n v="1643.25"/>
  </r>
  <r>
    <x v="13092"/>
    <x v="0"/>
    <x v="4"/>
    <n v="4457.8100000000004"/>
    <n v="0.44"/>
    <n v="5"/>
    <d v="2024-01-08T00:00:00"/>
    <d v="2024-01-13T00:00:00"/>
    <x v="2"/>
    <x v="1"/>
    <n v="950.96"/>
    <x v="4"/>
    <x v="1"/>
    <x v="6"/>
    <n v="3506.8500000000004"/>
    <n v="22289.050000000003"/>
  </r>
  <r>
    <x v="13093"/>
    <x v="2"/>
    <x v="4"/>
    <n v="2603.61"/>
    <n v="0.11"/>
    <n v="8"/>
    <d v="2024-12-27T00:00:00"/>
    <d v="2025-01-03T00:00:00"/>
    <x v="2"/>
    <x v="1"/>
    <n v="328.12"/>
    <x v="4"/>
    <x v="1"/>
    <x v="10"/>
    <n v="2275.4900000000002"/>
    <n v="20828.88"/>
  </r>
  <r>
    <x v="13094"/>
    <x v="0"/>
    <x v="2"/>
    <n v="3652.98"/>
    <n v="0.33"/>
    <n v="5"/>
    <d v="2024-04-19T00:00:00"/>
    <d v="2024-04-25T00:00:00"/>
    <x v="1"/>
    <x v="1"/>
    <n v="715.66"/>
    <x v="3"/>
    <x v="1"/>
    <x v="3"/>
    <n v="2937.32"/>
    <n v="18264.900000000001"/>
  </r>
  <r>
    <x v="13095"/>
    <x v="3"/>
    <x v="2"/>
    <n v="1245.3499999999999"/>
    <n v="0.44"/>
    <n v="2"/>
    <d v="2023-03-22T00:00:00"/>
    <d v="2023-03-28T00:00:00"/>
    <x v="1"/>
    <x v="1"/>
    <n v="336.56"/>
    <x v="5"/>
    <x v="0"/>
    <x v="0"/>
    <n v="908.79"/>
    <n v="2490.6999999999998"/>
  </r>
  <r>
    <x v="13096"/>
    <x v="3"/>
    <x v="3"/>
    <n v="2568.37"/>
    <n v="0.37"/>
    <n v="2"/>
    <d v="2023-12-06T00:00:00"/>
    <d v="2023-12-13T00:00:00"/>
    <x v="2"/>
    <x v="2"/>
    <n v="662.62"/>
    <x v="3"/>
    <x v="0"/>
    <x v="10"/>
    <n v="1905.75"/>
    <n v="5136.74"/>
  </r>
  <r>
    <x v="13097"/>
    <x v="3"/>
    <x v="2"/>
    <n v="1134.32"/>
    <n v="7.0000000000000007E-2"/>
    <n v="1"/>
    <d v="2024-12-20T00:00:00"/>
    <d v="2024-12-27T00:00:00"/>
    <x v="2"/>
    <x v="1"/>
    <n v="220.03"/>
    <x v="2"/>
    <x v="1"/>
    <x v="10"/>
    <n v="914.29"/>
    <n v="1134.32"/>
  </r>
  <r>
    <x v="13098"/>
    <x v="1"/>
    <x v="0"/>
    <n v="4098.8599999999997"/>
    <n v="0.48"/>
    <n v="6"/>
    <d v="2024-09-15T00:00:00"/>
    <d v="2024-09-22T00:00:00"/>
    <x v="0"/>
    <x v="2"/>
    <n v="316.20999999999998"/>
    <x v="5"/>
    <x v="1"/>
    <x v="7"/>
    <n v="3782.6499999999996"/>
    <n v="24593.159999999996"/>
  </r>
  <r>
    <x v="13099"/>
    <x v="0"/>
    <x v="4"/>
    <n v="3898.85"/>
    <n v="0.05"/>
    <n v="1"/>
    <d v="2024-05-04T00:00:00"/>
    <d v="2024-05-10T00:00:00"/>
    <x v="1"/>
    <x v="1"/>
    <n v="631.13"/>
    <x v="3"/>
    <x v="1"/>
    <x v="5"/>
    <n v="3267.72"/>
    <n v="3898.85"/>
  </r>
  <r>
    <x v="13100"/>
    <x v="2"/>
    <x v="2"/>
    <n v="826.19"/>
    <n v="0.1"/>
    <n v="8"/>
    <d v="2023-05-03T00:00:00"/>
    <d v="2023-05-07T00:00:00"/>
    <x v="1"/>
    <x v="1"/>
    <n v="191.23"/>
    <x v="4"/>
    <x v="0"/>
    <x v="5"/>
    <n v="634.96"/>
    <n v="6609.52"/>
  </r>
  <r>
    <x v="13101"/>
    <x v="2"/>
    <x v="3"/>
    <n v="465.08"/>
    <n v="7.0000000000000007E-2"/>
    <n v="1"/>
    <d v="2024-03-21T00:00:00"/>
    <d v="2024-03-24T00:00:00"/>
    <x v="0"/>
    <x v="2"/>
    <n v="89.18"/>
    <x v="4"/>
    <x v="1"/>
    <x v="0"/>
    <n v="375.9"/>
    <n v="465.08"/>
  </r>
  <r>
    <x v="13102"/>
    <x v="2"/>
    <x v="2"/>
    <n v="4138.5600000000004"/>
    <n v="0.33"/>
    <n v="8"/>
    <d v="2023-05-02T00:00:00"/>
    <d v="2023-05-07T00:00:00"/>
    <x v="0"/>
    <x v="1"/>
    <n v="547.63"/>
    <x v="3"/>
    <x v="0"/>
    <x v="5"/>
    <n v="3590.9300000000003"/>
    <n v="33108.480000000003"/>
  </r>
  <r>
    <x v="13103"/>
    <x v="2"/>
    <x v="4"/>
    <n v="637.27"/>
    <n v="0.4"/>
    <n v="6"/>
    <d v="2023-03-21T00:00:00"/>
    <d v="2023-03-25T00:00:00"/>
    <x v="2"/>
    <x v="0"/>
    <n v="81"/>
    <x v="5"/>
    <x v="0"/>
    <x v="0"/>
    <n v="556.27"/>
    <n v="3823.62"/>
  </r>
  <r>
    <x v="13104"/>
    <x v="1"/>
    <x v="1"/>
    <n v="2787.57"/>
    <n v="0.12"/>
    <n v="9"/>
    <d v="2024-10-01T00:00:00"/>
    <d v="2024-10-02T00:00:00"/>
    <x v="2"/>
    <x v="1"/>
    <n v="612.19000000000005"/>
    <x v="2"/>
    <x v="1"/>
    <x v="2"/>
    <n v="2175.38"/>
    <n v="25088.13"/>
  </r>
  <r>
    <x v="13105"/>
    <x v="2"/>
    <x v="2"/>
    <n v="2718.99"/>
    <n v="0.49"/>
    <n v="3"/>
    <d v="2023-11-30T00:00:00"/>
    <d v="2023-12-05T00:00:00"/>
    <x v="0"/>
    <x v="2"/>
    <n v="565.34"/>
    <x v="0"/>
    <x v="0"/>
    <x v="11"/>
    <n v="2153.6499999999996"/>
    <n v="8156.9699999999993"/>
  </r>
  <r>
    <x v="13106"/>
    <x v="1"/>
    <x v="0"/>
    <n v="1094.43"/>
    <n v="7.0000000000000007E-2"/>
    <n v="7"/>
    <d v="2023-03-15T00:00:00"/>
    <d v="2023-03-19T00:00:00"/>
    <x v="1"/>
    <x v="2"/>
    <n v="216.77"/>
    <x v="5"/>
    <x v="0"/>
    <x v="0"/>
    <n v="877.66000000000008"/>
    <n v="7661.01"/>
  </r>
  <r>
    <x v="13107"/>
    <x v="0"/>
    <x v="4"/>
    <n v="2997.65"/>
    <n v="0.16"/>
    <n v="2"/>
    <d v="2024-03-25T00:00:00"/>
    <d v="2024-03-30T00:00:00"/>
    <x v="1"/>
    <x v="2"/>
    <n v="863.33"/>
    <x v="2"/>
    <x v="1"/>
    <x v="0"/>
    <n v="2134.3200000000002"/>
    <n v="5995.3"/>
  </r>
  <r>
    <x v="13108"/>
    <x v="3"/>
    <x v="3"/>
    <n v="2563.5"/>
    <n v="0.25"/>
    <n v="5"/>
    <d v="2023-10-24T00:00:00"/>
    <d v="2023-10-25T00:00:00"/>
    <x v="2"/>
    <x v="1"/>
    <n v="701.66"/>
    <x v="2"/>
    <x v="0"/>
    <x v="2"/>
    <n v="1861.8400000000001"/>
    <n v="12817.5"/>
  </r>
  <r>
    <x v="13109"/>
    <x v="2"/>
    <x v="4"/>
    <n v="2595.0300000000002"/>
    <n v="0.4"/>
    <n v="1"/>
    <d v="2023-03-27T00:00:00"/>
    <d v="2023-03-28T00:00:00"/>
    <x v="1"/>
    <x v="0"/>
    <n v="333.47"/>
    <x v="1"/>
    <x v="0"/>
    <x v="0"/>
    <n v="2261.5600000000004"/>
    <n v="2595.0300000000002"/>
  </r>
  <r>
    <x v="13110"/>
    <x v="3"/>
    <x v="1"/>
    <n v="1862.53"/>
    <n v="0.19"/>
    <n v="5"/>
    <d v="2024-12-04T00:00:00"/>
    <d v="2024-12-09T00:00:00"/>
    <x v="1"/>
    <x v="0"/>
    <n v="209.06"/>
    <x v="1"/>
    <x v="1"/>
    <x v="10"/>
    <n v="1653.47"/>
    <n v="9312.65"/>
  </r>
  <r>
    <x v="13111"/>
    <x v="0"/>
    <x v="3"/>
    <n v="4208.3"/>
    <n v="0.09"/>
    <n v="8"/>
    <d v="2024-05-14T00:00:00"/>
    <d v="2024-05-20T00:00:00"/>
    <x v="0"/>
    <x v="1"/>
    <n v="1181.2"/>
    <x v="4"/>
    <x v="1"/>
    <x v="5"/>
    <n v="3027.1000000000004"/>
    <n v="33666.400000000001"/>
  </r>
  <r>
    <x v="13112"/>
    <x v="0"/>
    <x v="1"/>
    <n v="513.41999999999996"/>
    <n v="0.23"/>
    <n v="3"/>
    <d v="2023-05-03T00:00:00"/>
    <d v="2023-05-08T00:00:00"/>
    <x v="2"/>
    <x v="2"/>
    <n v="52.41"/>
    <x v="3"/>
    <x v="0"/>
    <x v="5"/>
    <n v="461.01"/>
    <n v="1540.2599999999998"/>
  </r>
  <r>
    <x v="13113"/>
    <x v="2"/>
    <x v="1"/>
    <n v="2249.25"/>
    <n v="0.24"/>
    <n v="6"/>
    <d v="2024-09-30T00:00:00"/>
    <d v="2024-10-03T00:00:00"/>
    <x v="1"/>
    <x v="2"/>
    <n v="661.93"/>
    <x v="1"/>
    <x v="1"/>
    <x v="7"/>
    <n v="1587.3200000000002"/>
    <n v="13495.5"/>
  </r>
  <r>
    <x v="13114"/>
    <x v="0"/>
    <x v="0"/>
    <n v="1373.1"/>
    <n v="0.01"/>
    <n v="4"/>
    <d v="2024-03-04T00:00:00"/>
    <d v="2024-03-06T00:00:00"/>
    <x v="1"/>
    <x v="0"/>
    <n v="142.61000000000001"/>
    <x v="3"/>
    <x v="1"/>
    <x v="0"/>
    <n v="1230.4899999999998"/>
    <n v="5492.4"/>
  </r>
  <r>
    <x v="13115"/>
    <x v="3"/>
    <x v="2"/>
    <n v="4257.32"/>
    <n v="0.01"/>
    <n v="8"/>
    <d v="2024-06-25T00:00:00"/>
    <d v="2024-06-29T00:00:00"/>
    <x v="2"/>
    <x v="1"/>
    <n v="328.11"/>
    <x v="1"/>
    <x v="1"/>
    <x v="9"/>
    <n v="3929.2099999999996"/>
    <n v="34058.559999999998"/>
  </r>
  <r>
    <x v="13116"/>
    <x v="2"/>
    <x v="0"/>
    <n v="1202.8900000000001"/>
    <n v="0.14000000000000001"/>
    <n v="2"/>
    <d v="2023-06-16T00:00:00"/>
    <d v="2023-06-22T00:00:00"/>
    <x v="1"/>
    <x v="0"/>
    <n v="177.63"/>
    <x v="5"/>
    <x v="0"/>
    <x v="9"/>
    <n v="1025.2600000000002"/>
    <n v="2405.7800000000002"/>
  </r>
  <r>
    <x v="13117"/>
    <x v="1"/>
    <x v="0"/>
    <n v="3858.42"/>
    <n v="0.37"/>
    <n v="5"/>
    <d v="2024-10-20T00:00:00"/>
    <d v="2024-10-21T00:00:00"/>
    <x v="2"/>
    <x v="1"/>
    <n v="1062.02"/>
    <x v="0"/>
    <x v="1"/>
    <x v="2"/>
    <n v="2796.4"/>
    <n v="19292.099999999999"/>
  </r>
  <r>
    <x v="13118"/>
    <x v="2"/>
    <x v="0"/>
    <n v="3096.43"/>
    <n v="0.18"/>
    <n v="6"/>
    <d v="2024-03-06T00:00:00"/>
    <d v="2024-03-07T00:00:00"/>
    <x v="0"/>
    <x v="0"/>
    <n v="720.97"/>
    <x v="1"/>
    <x v="1"/>
    <x v="0"/>
    <n v="2375.46"/>
    <n v="18578.579999999998"/>
  </r>
  <r>
    <x v="13119"/>
    <x v="3"/>
    <x v="3"/>
    <n v="4386.47"/>
    <n v="0.11"/>
    <n v="8"/>
    <d v="2023-02-07T00:00:00"/>
    <d v="2023-02-11T00:00:00"/>
    <x v="2"/>
    <x v="2"/>
    <n v="875.75"/>
    <x v="3"/>
    <x v="0"/>
    <x v="8"/>
    <n v="3510.7200000000003"/>
    <n v="35091.760000000002"/>
  </r>
  <r>
    <x v="13120"/>
    <x v="2"/>
    <x v="2"/>
    <n v="3009.59"/>
    <n v="0.06"/>
    <n v="2"/>
    <d v="2024-02-05T00:00:00"/>
    <d v="2024-02-11T00:00:00"/>
    <x v="0"/>
    <x v="0"/>
    <n v="678.34"/>
    <x v="3"/>
    <x v="1"/>
    <x v="8"/>
    <n v="2331.25"/>
    <n v="6019.18"/>
  </r>
  <r>
    <x v="13121"/>
    <x v="2"/>
    <x v="2"/>
    <n v="2826.77"/>
    <n v="0.14000000000000001"/>
    <n v="9"/>
    <d v="2024-09-04T00:00:00"/>
    <d v="2024-09-09T00:00:00"/>
    <x v="1"/>
    <x v="1"/>
    <n v="508.93"/>
    <x v="1"/>
    <x v="1"/>
    <x v="7"/>
    <n v="2317.84"/>
    <n v="25440.93"/>
  </r>
  <r>
    <x v="13122"/>
    <x v="3"/>
    <x v="3"/>
    <n v="4025.54"/>
    <n v="0.24"/>
    <n v="7"/>
    <d v="2024-08-13T00:00:00"/>
    <d v="2024-08-16T00:00:00"/>
    <x v="0"/>
    <x v="2"/>
    <n v="521.13"/>
    <x v="4"/>
    <x v="1"/>
    <x v="1"/>
    <n v="3504.41"/>
    <n v="28178.78"/>
  </r>
  <r>
    <x v="13123"/>
    <x v="2"/>
    <x v="0"/>
    <n v="2856.18"/>
    <n v="0.05"/>
    <n v="4"/>
    <d v="2023-04-12T00:00:00"/>
    <d v="2023-04-18T00:00:00"/>
    <x v="1"/>
    <x v="0"/>
    <n v="497.69"/>
    <x v="0"/>
    <x v="0"/>
    <x v="3"/>
    <n v="2358.4899999999998"/>
    <n v="11424.72"/>
  </r>
  <r>
    <x v="13124"/>
    <x v="2"/>
    <x v="0"/>
    <n v="4238.26"/>
    <n v="0.01"/>
    <n v="2"/>
    <d v="2024-05-05T00:00:00"/>
    <d v="2024-05-09T00:00:00"/>
    <x v="0"/>
    <x v="0"/>
    <n v="614.33000000000004"/>
    <x v="3"/>
    <x v="1"/>
    <x v="5"/>
    <n v="3623.9300000000003"/>
    <n v="8476.52"/>
  </r>
  <r>
    <x v="13125"/>
    <x v="3"/>
    <x v="1"/>
    <n v="341.66"/>
    <n v="0.06"/>
    <n v="8"/>
    <d v="2024-11-05T00:00:00"/>
    <d v="2024-11-10T00:00:00"/>
    <x v="2"/>
    <x v="0"/>
    <n v="82.68"/>
    <x v="0"/>
    <x v="1"/>
    <x v="11"/>
    <n v="258.98"/>
    <n v="2733.28"/>
  </r>
  <r>
    <x v="13126"/>
    <x v="0"/>
    <x v="1"/>
    <n v="2526.23"/>
    <n v="0.37"/>
    <n v="2"/>
    <d v="2024-04-09T00:00:00"/>
    <d v="2024-04-10T00:00:00"/>
    <x v="1"/>
    <x v="1"/>
    <n v="231.61"/>
    <x v="2"/>
    <x v="1"/>
    <x v="3"/>
    <n v="2294.62"/>
    <n v="5052.46"/>
  </r>
  <r>
    <x v="13127"/>
    <x v="3"/>
    <x v="4"/>
    <n v="4082.19"/>
    <n v="0.23"/>
    <n v="2"/>
    <d v="2024-08-19T00:00:00"/>
    <d v="2024-08-24T00:00:00"/>
    <x v="1"/>
    <x v="1"/>
    <n v="663.21"/>
    <x v="2"/>
    <x v="1"/>
    <x v="1"/>
    <n v="3418.98"/>
    <n v="8164.38"/>
  </r>
  <r>
    <x v="13128"/>
    <x v="2"/>
    <x v="1"/>
    <n v="4256.99"/>
    <n v="0.22"/>
    <n v="9"/>
    <d v="2024-09-13T00:00:00"/>
    <d v="2024-09-15T00:00:00"/>
    <x v="0"/>
    <x v="0"/>
    <n v="326.37"/>
    <x v="1"/>
    <x v="1"/>
    <x v="7"/>
    <n v="3930.62"/>
    <n v="38312.909999999996"/>
  </r>
  <r>
    <x v="13129"/>
    <x v="1"/>
    <x v="2"/>
    <n v="4186.87"/>
    <n v="0.01"/>
    <n v="4"/>
    <d v="2024-03-17T00:00:00"/>
    <d v="2024-03-20T00:00:00"/>
    <x v="2"/>
    <x v="0"/>
    <n v="254.66"/>
    <x v="3"/>
    <x v="1"/>
    <x v="0"/>
    <n v="3932.21"/>
    <n v="16747.48"/>
  </r>
  <r>
    <x v="13130"/>
    <x v="1"/>
    <x v="3"/>
    <n v="3061.47"/>
    <n v="0.36"/>
    <n v="7"/>
    <d v="2024-02-10T00:00:00"/>
    <d v="2024-02-17T00:00:00"/>
    <x v="2"/>
    <x v="0"/>
    <n v="330.99"/>
    <x v="0"/>
    <x v="1"/>
    <x v="8"/>
    <n v="2730.4799999999996"/>
    <n v="21430.289999999997"/>
  </r>
  <r>
    <x v="13131"/>
    <x v="3"/>
    <x v="0"/>
    <n v="4970.46"/>
    <n v="0.1"/>
    <n v="4"/>
    <d v="2024-01-24T00:00:00"/>
    <d v="2024-01-26T00:00:00"/>
    <x v="0"/>
    <x v="2"/>
    <n v="448.64"/>
    <x v="0"/>
    <x v="1"/>
    <x v="6"/>
    <n v="4521.82"/>
    <n v="19881.84"/>
  </r>
  <r>
    <x v="13132"/>
    <x v="1"/>
    <x v="4"/>
    <n v="988.79"/>
    <n v="0.05"/>
    <n v="5"/>
    <d v="2023-07-07T00:00:00"/>
    <d v="2023-07-09T00:00:00"/>
    <x v="0"/>
    <x v="2"/>
    <n v="242.71"/>
    <x v="3"/>
    <x v="0"/>
    <x v="4"/>
    <n v="746.07999999999993"/>
    <n v="4943.95"/>
  </r>
  <r>
    <x v="13133"/>
    <x v="2"/>
    <x v="1"/>
    <n v="954.84"/>
    <n v="0.42"/>
    <n v="1"/>
    <d v="2023-02-05T00:00:00"/>
    <d v="2023-02-10T00:00:00"/>
    <x v="2"/>
    <x v="0"/>
    <n v="86.03"/>
    <x v="3"/>
    <x v="0"/>
    <x v="8"/>
    <n v="868.81000000000006"/>
    <n v="954.84"/>
  </r>
  <r>
    <x v="13134"/>
    <x v="2"/>
    <x v="4"/>
    <n v="260.83"/>
    <n v="0.24"/>
    <n v="1"/>
    <d v="2023-07-31T00:00:00"/>
    <d v="2023-08-07T00:00:00"/>
    <x v="0"/>
    <x v="2"/>
    <n v="56.88"/>
    <x v="1"/>
    <x v="0"/>
    <x v="4"/>
    <n v="203.95"/>
    <n v="260.83"/>
  </r>
  <r>
    <x v="13135"/>
    <x v="3"/>
    <x v="3"/>
    <n v="4947.75"/>
    <n v="0.37"/>
    <n v="3"/>
    <d v="2024-01-01T00:00:00"/>
    <d v="2024-01-06T00:00:00"/>
    <x v="2"/>
    <x v="2"/>
    <n v="869.41"/>
    <x v="4"/>
    <x v="1"/>
    <x v="6"/>
    <n v="4078.34"/>
    <n v="14843.25"/>
  </r>
  <r>
    <x v="13136"/>
    <x v="2"/>
    <x v="3"/>
    <n v="1805.3"/>
    <n v="0.41"/>
    <n v="6"/>
    <d v="2023-11-09T00:00:00"/>
    <d v="2023-11-15T00:00:00"/>
    <x v="1"/>
    <x v="1"/>
    <n v="253.25"/>
    <x v="5"/>
    <x v="0"/>
    <x v="11"/>
    <n v="1552.05"/>
    <n v="10831.8"/>
  </r>
  <r>
    <x v="13137"/>
    <x v="0"/>
    <x v="4"/>
    <n v="3834.07"/>
    <n v="0.48"/>
    <n v="1"/>
    <d v="2024-05-17T00:00:00"/>
    <d v="2024-05-24T00:00:00"/>
    <x v="1"/>
    <x v="2"/>
    <n v="250.82"/>
    <x v="3"/>
    <x v="1"/>
    <x v="5"/>
    <n v="3583.25"/>
    <n v="3834.07"/>
  </r>
  <r>
    <x v="13138"/>
    <x v="2"/>
    <x v="4"/>
    <n v="392.58"/>
    <n v="0.31"/>
    <n v="4"/>
    <d v="2024-08-18T00:00:00"/>
    <d v="2024-08-24T00:00:00"/>
    <x v="2"/>
    <x v="0"/>
    <n v="60.55"/>
    <x v="0"/>
    <x v="1"/>
    <x v="1"/>
    <n v="332.03"/>
    <n v="1570.32"/>
  </r>
  <r>
    <x v="13139"/>
    <x v="3"/>
    <x v="4"/>
    <n v="1563.57"/>
    <n v="0.03"/>
    <n v="9"/>
    <d v="2023-03-31T00:00:00"/>
    <d v="2023-04-07T00:00:00"/>
    <x v="0"/>
    <x v="2"/>
    <n v="300.48"/>
    <x v="0"/>
    <x v="0"/>
    <x v="0"/>
    <n v="1263.0899999999999"/>
    <n v="14072.13"/>
  </r>
  <r>
    <x v="13140"/>
    <x v="0"/>
    <x v="0"/>
    <n v="3156.85"/>
    <n v="0.28000000000000003"/>
    <n v="2"/>
    <d v="2024-10-05T00:00:00"/>
    <d v="2024-10-09T00:00:00"/>
    <x v="0"/>
    <x v="2"/>
    <n v="250.73"/>
    <x v="2"/>
    <x v="1"/>
    <x v="2"/>
    <n v="2906.12"/>
    <n v="6313.7"/>
  </r>
  <r>
    <x v="13141"/>
    <x v="0"/>
    <x v="2"/>
    <n v="2671.42"/>
    <n v="0.25"/>
    <n v="2"/>
    <d v="2023-11-03T00:00:00"/>
    <d v="2023-11-09T00:00:00"/>
    <x v="0"/>
    <x v="1"/>
    <n v="741.08"/>
    <x v="3"/>
    <x v="0"/>
    <x v="11"/>
    <n v="1930.3400000000001"/>
    <n v="5342.84"/>
  </r>
  <r>
    <x v="13142"/>
    <x v="1"/>
    <x v="1"/>
    <n v="1117.97"/>
    <n v="0.03"/>
    <n v="2"/>
    <d v="2024-08-18T00:00:00"/>
    <d v="2024-08-19T00:00:00"/>
    <x v="1"/>
    <x v="2"/>
    <n v="86.87"/>
    <x v="4"/>
    <x v="1"/>
    <x v="1"/>
    <n v="1031.0999999999999"/>
    <n v="2235.94"/>
  </r>
  <r>
    <x v="13143"/>
    <x v="2"/>
    <x v="1"/>
    <n v="2361.81"/>
    <n v="0.15"/>
    <n v="7"/>
    <d v="2023-04-16T00:00:00"/>
    <d v="2023-04-19T00:00:00"/>
    <x v="1"/>
    <x v="2"/>
    <n v="608.51"/>
    <x v="4"/>
    <x v="0"/>
    <x v="3"/>
    <n v="1753.3"/>
    <n v="16532.669999999998"/>
  </r>
  <r>
    <x v="13144"/>
    <x v="3"/>
    <x v="1"/>
    <n v="633.03"/>
    <n v="0.21"/>
    <n v="7"/>
    <d v="2024-11-22T00:00:00"/>
    <d v="2024-11-29T00:00:00"/>
    <x v="2"/>
    <x v="0"/>
    <n v="155.61000000000001"/>
    <x v="5"/>
    <x v="1"/>
    <x v="11"/>
    <n v="477.41999999999996"/>
    <n v="4431.21"/>
  </r>
  <r>
    <x v="13145"/>
    <x v="1"/>
    <x v="4"/>
    <n v="2759.25"/>
    <n v="0.08"/>
    <n v="6"/>
    <d v="2023-07-22T00:00:00"/>
    <d v="2023-07-29T00:00:00"/>
    <x v="2"/>
    <x v="2"/>
    <n v="748.23"/>
    <x v="4"/>
    <x v="0"/>
    <x v="4"/>
    <n v="2011.02"/>
    <n v="16555.5"/>
  </r>
  <r>
    <x v="13146"/>
    <x v="1"/>
    <x v="4"/>
    <n v="575.01"/>
    <n v="0"/>
    <n v="2"/>
    <d v="2023-11-23T00:00:00"/>
    <d v="2023-11-25T00:00:00"/>
    <x v="0"/>
    <x v="1"/>
    <n v="44.01"/>
    <x v="5"/>
    <x v="0"/>
    <x v="11"/>
    <n v="531"/>
    <n v="1150.02"/>
  </r>
  <r>
    <x v="13147"/>
    <x v="2"/>
    <x v="4"/>
    <n v="3216.08"/>
    <n v="0.38"/>
    <n v="5"/>
    <d v="2023-11-07T00:00:00"/>
    <d v="2023-11-12T00:00:00"/>
    <x v="1"/>
    <x v="1"/>
    <n v="530.79999999999995"/>
    <x v="1"/>
    <x v="0"/>
    <x v="11"/>
    <n v="2685.2799999999997"/>
    <n v="16080.4"/>
  </r>
  <r>
    <x v="13148"/>
    <x v="2"/>
    <x v="0"/>
    <n v="861.25"/>
    <n v="0.43"/>
    <n v="6"/>
    <d v="2024-09-11T00:00:00"/>
    <d v="2024-09-12T00:00:00"/>
    <x v="2"/>
    <x v="1"/>
    <n v="110.78"/>
    <x v="3"/>
    <x v="1"/>
    <x v="7"/>
    <n v="750.47"/>
    <n v="5167.5"/>
  </r>
  <r>
    <x v="13149"/>
    <x v="3"/>
    <x v="0"/>
    <n v="2780.72"/>
    <n v="0.11"/>
    <n v="6"/>
    <d v="2023-01-31T00:00:00"/>
    <d v="2023-02-04T00:00:00"/>
    <x v="0"/>
    <x v="0"/>
    <n v="615.70000000000005"/>
    <x v="1"/>
    <x v="0"/>
    <x v="6"/>
    <n v="2165.0199999999995"/>
    <n v="16684.32"/>
  </r>
  <r>
    <x v="13150"/>
    <x v="1"/>
    <x v="0"/>
    <n v="732.69"/>
    <n v="0"/>
    <n v="6"/>
    <d v="2023-02-19T00:00:00"/>
    <d v="2023-02-26T00:00:00"/>
    <x v="2"/>
    <x v="2"/>
    <n v="70.91"/>
    <x v="1"/>
    <x v="0"/>
    <x v="8"/>
    <n v="661.78000000000009"/>
    <n v="4396.1400000000003"/>
  </r>
  <r>
    <x v="13151"/>
    <x v="3"/>
    <x v="0"/>
    <n v="2063.48"/>
    <n v="0.44"/>
    <n v="6"/>
    <d v="2023-03-28T00:00:00"/>
    <d v="2023-04-02T00:00:00"/>
    <x v="1"/>
    <x v="2"/>
    <n v="149.59"/>
    <x v="0"/>
    <x v="0"/>
    <x v="0"/>
    <n v="1913.89"/>
    <n v="12380.880000000001"/>
  </r>
  <r>
    <x v="13152"/>
    <x v="1"/>
    <x v="3"/>
    <n v="1823.97"/>
    <n v="7.0000000000000007E-2"/>
    <n v="1"/>
    <d v="2024-10-16T00:00:00"/>
    <d v="2024-10-20T00:00:00"/>
    <x v="1"/>
    <x v="2"/>
    <n v="190.97"/>
    <x v="3"/>
    <x v="1"/>
    <x v="2"/>
    <n v="1633"/>
    <n v="1823.97"/>
  </r>
  <r>
    <x v="13153"/>
    <x v="1"/>
    <x v="0"/>
    <n v="3806.41"/>
    <n v="0.2"/>
    <n v="4"/>
    <d v="2023-03-06T00:00:00"/>
    <d v="2023-03-12T00:00:00"/>
    <x v="1"/>
    <x v="1"/>
    <n v="1134.25"/>
    <x v="5"/>
    <x v="0"/>
    <x v="0"/>
    <n v="2672.16"/>
    <n v="15225.64"/>
  </r>
  <r>
    <x v="13154"/>
    <x v="1"/>
    <x v="0"/>
    <n v="3241.69"/>
    <n v="0.18"/>
    <n v="1"/>
    <d v="2024-08-22T00:00:00"/>
    <d v="2024-08-29T00:00:00"/>
    <x v="1"/>
    <x v="1"/>
    <n v="368.74"/>
    <x v="1"/>
    <x v="1"/>
    <x v="1"/>
    <n v="2872.95"/>
    <n v="3241.69"/>
  </r>
  <r>
    <x v="13155"/>
    <x v="2"/>
    <x v="0"/>
    <n v="4691.74"/>
    <n v="0.08"/>
    <n v="3"/>
    <d v="2023-12-01T00:00:00"/>
    <d v="2023-12-07T00:00:00"/>
    <x v="2"/>
    <x v="1"/>
    <n v="570.76"/>
    <x v="0"/>
    <x v="0"/>
    <x v="10"/>
    <n v="4120.9799999999996"/>
    <n v="14075.22"/>
  </r>
  <r>
    <x v="13156"/>
    <x v="1"/>
    <x v="1"/>
    <n v="4617.3599999999997"/>
    <n v="0.3"/>
    <n v="2"/>
    <d v="2023-06-25T00:00:00"/>
    <d v="2023-07-01T00:00:00"/>
    <x v="0"/>
    <x v="0"/>
    <n v="1064.1400000000001"/>
    <x v="3"/>
    <x v="0"/>
    <x v="9"/>
    <n v="3553.2199999999993"/>
    <n v="9234.7199999999993"/>
  </r>
  <r>
    <x v="13157"/>
    <x v="1"/>
    <x v="1"/>
    <n v="3652.48"/>
    <n v="0.46"/>
    <n v="2"/>
    <d v="2024-10-22T00:00:00"/>
    <d v="2024-10-27T00:00:00"/>
    <x v="1"/>
    <x v="1"/>
    <n v="467.28"/>
    <x v="3"/>
    <x v="1"/>
    <x v="2"/>
    <n v="3185.2"/>
    <n v="7304.96"/>
  </r>
  <r>
    <x v="13158"/>
    <x v="1"/>
    <x v="1"/>
    <n v="3875.87"/>
    <n v="0.26"/>
    <n v="6"/>
    <d v="2024-04-14T00:00:00"/>
    <d v="2024-04-21T00:00:00"/>
    <x v="0"/>
    <x v="1"/>
    <n v="705.81"/>
    <x v="2"/>
    <x v="1"/>
    <x v="3"/>
    <n v="3170.06"/>
    <n v="23255.22"/>
  </r>
  <r>
    <x v="13159"/>
    <x v="0"/>
    <x v="2"/>
    <n v="3162.07"/>
    <n v="0.49"/>
    <n v="1"/>
    <d v="2023-01-24T00:00:00"/>
    <d v="2023-01-30T00:00:00"/>
    <x v="1"/>
    <x v="0"/>
    <n v="751.66"/>
    <x v="1"/>
    <x v="0"/>
    <x v="6"/>
    <n v="2410.4100000000003"/>
    <n v="3162.07"/>
  </r>
  <r>
    <x v="13160"/>
    <x v="2"/>
    <x v="3"/>
    <n v="3489.15"/>
    <n v="0.1"/>
    <n v="4"/>
    <d v="2024-10-24T00:00:00"/>
    <d v="2024-10-31T00:00:00"/>
    <x v="2"/>
    <x v="0"/>
    <n v="466.54"/>
    <x v="5"/>
    <x v="1"/>
    <x v="2"/>
    <n v="3022.61"/>
    <n v="13956.6"/>
  </r>
  <r>
    <x v="13161"/>
    <x v="0"/>
    <x v="4"/>
    <n v="3124.39"/>
    <n v="0.42"/>
    <n v="9"/>
    <d v="2023-11-21T00:00:00"/>
    <d v="2023-11-24T00:00:00"/>
    <x v="1"/>
    <x v="0"/>
    <n v="437.95"/>
    <x v="0"/>
    <x v="0"/>
    <x v="11"/>
    <n v="2686.44"/>
    <n v="28119.51"/>
  </r>
  <r>
    <x v="13162"/>
    <x v="2"/>
    <x v="0"/>
    <n v="1627.65"/>
    <n v="0.13"/>
    <n v="3"/>
    <d v="2023-02-05T00:00:00"/>
    <d v="2023-02-07T00:00:00"/>
    <x v="2"/>
    <x v="2"/>
    <n v="172.24"/>
    <x v="4"/>
    <x v="0"/>
    <x v="8"/>
    <n v="1455.41"/>
    <n v="4882.9500000000007"/>
  </r>
  <r>
    <x v="13163"/>
    <x v="3"/>
    <x v="1"/>
    <n v="1818.38"/>
    <n v="0.13"/>
    <n v="8"/>
    <d v="2023-08-20T00:00:00"/>
    <d v="2023-08-24T00:00:00"/>
    <x v="1"/>
    <x v="1"/>
    <n v="431.83"/>
    <x v="2"/>
    <x v="0"/>
    <x v="1"/>
    <n v="1386.5500000000002"/>
    <n v="14547.04"/>
  </r>
  <r>
    <x v="13164"/>
    <x v="0"/>
    <x v="3"/>
    <n v="2916.2"/>
    <n v="0.06"/>
    <n v="9"/>
    <d v="2024-11-28T00:00:00"/>
    <d v="2024-12-02T00:00:00"/>
    <x v="1"/>
    <x v="2"/>
    <n v="869.7"/>
    <x v="2"/>
    <x v="1"/>
    <x v="11"/>
    <n v="2046.4999999999998"/>
    <n v="26245.8"/>
  </r>
  <r>
    <x v="13165"/>
    <x v="3"/>
    <x v="0"/>
    <n v="3628.87"/>
    <n v="0.43"/>
    <n v="2"/>
    <d v="2024-08-24T00:00:00"/>
    <d v="2024-08-28T00:00:00"/>
    <x v="2"/>
    <x v="1"/>
    <n v="238.03"/>
    <x v="3"/>
    <x v="1"/>
    <x v="1"/>
    <n v="3390.8399999999997"/>
    <n v="7257.74"/>
  </r>
  <r>
    <x v="13166"/>
    <x v="1"/>
    <x v="2"/>
    <n v="2089.98"/>
    <n v="0.36"/>
    <n v="5"/>
    <d v="2023-11-18T00:00:00"/>
    <d v="2023-11-23T00:00:00"/>
    <x v="0"/>
    <x v="0"/>
    <n v="317.16000000000003"/>
    <x v="0"/>
    <x v="0"/>
    <x v="11"/>
    <n v="1772.82"/>
    <n v="10449.9"/>
  </r>
  <r>
    <x v="13167"/>
    <x v="3"/>
    <x v="4"/>
    <n v="799.07"/>
    <n v="0.17"/>
    <n v="6"/>
    <d v="2023-08-14T00:00:00"/>
    <d v="2023-08-18T00:00:00"/>
    <x v="0"/>
    <x v="2"/>
    <n v="108.53"/>
    <x v="0"/>
    <x v="0"/>
    <x v="1"/>
    <n v="690.54000000000008"/>
    <n v="4794.42"/>
  </r>
  <r>
    <x v="13168"/>
    <x v="3"/>
    <x v="0"/>
    <n v="2351.14"/>
    <n v="0.17"/>
    <n v="5"/>
    <d v="2023-12-26T00:00:00"/>
    <d v="2023-12-31T00:00:00"/>
    <x v="1"/>
    <x v="1"/>
    <n v="326.11"/>
    <x v="2"/>
    <x v="0"/>
    <x v="10"/>
    <n v="2025.0299999999997"/>
    <n v="11755.699999999999"/>
  </r>
  <r>
    <x v="13169"/>
    <x v="3"/>
    <x v="4"/>
    <n v="4819.62"/>
    <n v="0.42"/>
    <n v="6"/>
    <d v="2023-07-10T00:00:00"/>
    <d v="2023-07-17T00:00:00"/>
    <x v="1"/>
    <x v="0"/>
    <n v="872.62"/>
    <x v="4"/>
    <x v="0"/>
    <x v="4"/>
    <n v="3947"/>
    <n v="28917.72"/>
  </r>
  <r>
    <x v="13170"/>
    <x v="3"/>
    <x v="0"/>
    <n v="1149.03"/>
    <n v="0.46"/>
    <n v="5"/>
    <d v="2023-06-22T00:00:00"/>
    <d v="2023-06-27T00:00:00"/>
    <x v="0"/>
    <x v="1"/>
    <n v="246.67"/>
    <x v="2"/>
    <x v="0"/>
    <x v="9"/>
    <n v="902.36"/>
    <n v="5745.15"/>
  </r>
  <r>
    <x v="13171"/>
    <x v="2"/>
    <x v="2"/>
    <n v="3280.44"/>
    <n v="0.3"/>
    <n v="7"/>
    <d v="2024-08-17T00:00:00"/>
    <d v="2024-08-24T00:00:00"/>
    <x v="2"/>
    <x v="0"/>
    <n v="566.87"/>
    <x v="3"/>
    <x v="1"/>
    <x v="1"/>
    <n v="2713.57"/>
    <n v="22963.08"/>
  </r>
  <r>
    <x v="13172"/>
    <x v="0"/>
    <x v="3"/>
    <n v="4914.45"/>
    <n v="0.2"/>
    <n v="5"/>
    <d v="2024-09-24T00:00:00"/>
    <d v="2024-10-01T00:00:00"/>
    <x v="1"/>
    <x v="0"/>
    <n v="1181.18"/>
    <x v="4"/>
    <x v="1"/>
    <x v="7"/>
    <n v="3733.2699999999995"/>
    <n v="24572.25"/>
  </r>
  <r>
    <x v="13173"/>
    <x v="2"/>
    <x v="4"/>
    <n v="1943.56"/>
    <n v="0.03"/>
    <n v="5"/>
    <d v="2024-04-10T00:00:00"/>
    <d v="2024-04-16T00:00:00"/>
    <x v="2"/>
    <x v="1"/>
    <n v="127.92"/>
    <x v="5"/>
    <x v="1"/>
    <x v="3"/>
    <n v="1815.6399999999999"/>
    <n v="9717.7999999999993"/>
  </r>
  <r>
    <x v="13174"/>
    <x v="2"/>
    <x v="4"/>
    <n v="4450.63"/>
    <n v="0.06"/>
    <n v="7"/>
    <d v="2024-11-20T00:00:00"/>
    <d v="2024-11-23T00:00:00"/>
    <x v="0"/>
    <x v="2"/>
    <n v="1113.48"/>
    <x v="0"/>
    <x v="1"/>
    <x v="11"/>
    <n v="3337.15"/>
    <n v="31154.41"/>
  </r>
  <r>
    <x v="13175"/>
    <x v="2"/>
    <x v="3"/>
    <n v="4333.6400000000003"/>
    <n v="7.0000000000000007E-2"/>
    <n v="3"/>
    <d v="2023-07-18T00:00:00"/>
    <d v="2023-07-24T00:00:00"/>
    <x v="1"/>
    <x v="0"/>
    <n v="1173.01"/>
    <x v="1"/>
    <x v="0"/>
    <x v="4"/>
    <n v="3160.63"/>
    <n v="13000.920000000002"/>
  </r>
  <r>
    <x v="13176"/>
    <x v="3"/>
    <x v="4"/>
    <n v="1761.32"/>
    <n v="0.14000000000000001"/>
    <n v="7"/>
    <d v="2023-05-09T00:00:00"/>
    <d v="2023-05-14T00:00:00"/>
    <x v="0"/>
    <x v="1"/>
    <n v="351.15"/>
    <x v="0"/>
    <x v="0"/>
    <x v="5"/>
    <n v="1410.17"/>
    <n v="12329.24"/>
  </r>
  <r>
    <x v="13177"/>
    <x v="2"/>
    <x v="1"/>
    <n v="582.73"/>
    <n v="0.13"/>
    <n v="8"/>
    <d v="2023-12-08T00:00:00"/>
    <d v="2023-12-14T00:00:00"/>
    <x v="0"/>
    <x v="0"/>
    <n v="75.73"/>
    <x v="5"/>
    <x v="0"/>
    <x v="10"/>
    <n v="507"/>
    <n v="4661.84"/>
  </r>
  <r>
    <x v="13178"/>
    <x v="0"/>
    <x v="3"/>
    <n v="974.84"/>
    <n v="0.27"/>
    <n v="5"/>
    <d v="2023-03-24T00:00:00"/>
    <d v="2023-03-25T00:00:00"/>
    <x v="2"/>
    <x v="0"/>
    <n v="164.22"/>
    <x v="5"/>
    <x v="0"/>
    <x v="0"/>
    <n v="810.62"/>
    <n v="4874.2"/>
  </r>
  <r>
    <x v="13179"/>
    <x v="2"/>
    <x v="2"/>
    <n v="1892.17"/>
    <n v="0.47"/>
    <n v="4"/>
    <d v="2023-05-17T00:00:00"/>
    <d v="2023-05-21T00:00:00"/>
    <x v="2"/>
    <x v="2"/>
    <n v="376.26"/>
    <x v="1"/>
    <x v="0"/>
    <x v="5"/>
    <n v="1515.91"/>
    <n v="7568.68"/>
  </r>
  <r>
    <x v="13180"/>
    <x v="1"/>
    <x v="0"/>
    <n v="4799.76"/>
    <n v="0.43"/>
    <n v="2"/>
    <d v="2024-09-02T00:00:00"/>
    <d v="2024-09-04T00:00:00"/>
    <x v="2"/>
    <x v="2"/>
    <n v="1195.5"/>
    <x v="4"/>
    <x v="1"/>
    <x v="7"/>
    <n v="3604.26"/>
    <n v="9599.52"/>
  </r>
  <r>
    <x v="13181"/>
    <x v="3"/>
    <x v="0"/>
    <n v="1444.81"/>
    <n v="0.25"/>
    <n v="5"/>
    <d v="2024-05-16T00:00:00"/>
    <d v="2024-05-20T00:00:00"/>
    <x v="2"/>
    <x v="0"/>
    <n v="355.38"/>
    <x v="0"/>
    <x v="1"/>
    <x v="5"/>
    <n v="1089.4299999999998"/>
    <n v="7224.0499999999993"/>
  </r>
  <r>
    <x v="13182"/>
    <x v="1"/>
    <x v="3"/>
    <n v="4641.6400000000003"/>
    <n v="0.01"/>
    <n v="6"/>
    <d v="2023-06-12T00:00:00"/>
    <d v="2023-06-13T00:00:00"/>
    <x v="1"/>
    <x v="1"/>
    <n v="635.1"/>
    <x v="1"/>
    <x v="0"/>
    <x v="9"/>
    <n v="4006.5400000000004"/>
    <n v="27849.840000000004"/>
  </r>
  <r>
    <x v="13183"/>
    <x v="0"/>
    <x v="1"/>
    <n v="988.69"/>
    <n v="0.03"/>
    <n v="9"/>
    <d v="2023-05-21T00:00:00"/>
    <d v="2023-05-28T00:00:00"/>
    <x v="1"/>
    <x v="1"/>
    <n v="156.47"/>
    <x v="3"/>
    <x v="0"/>
    <x v="5"/>
    <n v="832.22"/>
    <n v="8898.2100000000009"/>
  </r>
  <r>
    <x v="13184"/>
    <x v="0"/>
    <x v="2"/>
    <n v="4852.08"/>
    <n v="0.43"/>
    <n v="6"/>
    <d v="2024-10-27T00:00:00"/>
    <d v="2024-11-02T00:00:00"/>
    <x v="1"/>
    <x v="2"/>
    <n v="1170.9000000000001"/>
    <x v="0"/>
    <x v="1"/>
    <x v="2"/>
    <n v="3681.18"/>
    <n v="29112.48"/>
  </r>
  <r>
    <x v="13185"/>
    <x v="0"/>
    <x v="0"/>
    <n v="1538.66"/>
    <n v="0.14000000000000001"/>
    <n v="6"/>
    <d v="2023-06-22T00:00:00"/>
    <d v="2023-06-27T00:00:00"/>
    <x v="2"/>
    <x v="0"/>
    <n v="241.71"/>
    <x v="4"/>
    <x v="0"/>
    <x v="9"/>
    <n v="1296.95"/>
    <n v="9231.9600000000009"/>
  </r>
  <r>
    <x v="13186"/>
    <x v="0"/>
    <x v="0"/>
    <n v="3202.15"/>
    <n v="0.16"/>
    <n v="6"/>
    <d v="2023-06-28T00:00:00"/>
    <d v="2023-07-04T00:00:00"/>
    <x v="0"/>
    <x v="1"/>
    <n v="668.62"/>
    <x v="2"/>
    <x v="0"/>
    <x v="9"/>
    <n v="2533.5300000000002"/>
    <n v="19212.900000000001"/>
  </r>
  <r>
    <x v="13187"/>
    <x v="2"/>
    <x v="1"/>
    <n v="441.49"/>
    <n v="7.0000000000000007E-2"/>
    <n v="8"/>
    <d v="2023-06-02T00:00:00"/>
    <d v="2023-06-05T00:00:00"/>
    <x v="1"/>
    <x v="1"/>
    <n v="131"/>
    <x v="4"/>
    <x v="0"/>
    <x v="9"/>
    <n v="310.49"/>
    <n v="3531.92"/>
  </r>
  <r>
    <x v="13188"/>
    <x v="3"/>
    <x v="4"/>
    <n v="1568.35"/>
    <n v="0.11"/>
    <n v="6"/>
    <d v="2024-07-21T00:00:00"/>
    <d v="2024-07-26T00:00:00"/>
    <x v="2"/>
    <x v="1"/>
    <n v="408"/>
    <x v="1"/>
    <x v="1"/>
    <x v="4"/>
    <n v="1160.3499999999999"/>
    <n v="9410.0999999999985"/>
  </r>
  <r>
    <x v="13189"/>
    <x v="0"/>
    <x v="3"/>
    <n v="1132.48"/>
    <n v="0.12"/>
    <n v="1"/>
    <d v="2024-10-04T00:00:00"/>
    <d v="2024-10-07T00:00:00"/>
    <x v="1"/>
    <x v="1"/>
    <n v="118.35"/>
    <x v="5"/>
    <x v="1"/>
    <x v="2"/>
    <n v="1014.13"/>
    <n v="1132.48"/>
  </r>
  <r>
    <x v="13190"/>
    <x v="1"/>
    <x v="1"/>
    <n v="116.74"/>
    <n v="0.21"/>
    <n v="1"/>
    <d v="2024-04-03T00:00:00"/>
    <d v="2024-04-05T00:00:00"/>
    <x v="1"/>
    <x v="1"/>
    <n v="17.86"/>
    <x v="4"/>
    <x v="1"/>
    <x v="3"/>
    <n v="98.88"/>
    <n v="116.74"/>
  </r>
  <r>
    <x v="13191"/>
    <x v="0"/>
    <x v="1"/>
    <n v="868.17"/>
    <n v="0.31"/>
    <n v="2"/>
    <d v="2024-04-22T00:00:00"/>
    <d v="2024-04-26T00:00:00"/>
    <x v="1"/>
    <x v="0"/>
    <n v="161.75"/>
    <x v="2"/>
    <x v="1"/>
    <x v="3"/>
    <n v="706.42"/>
    <n v="1736.34"/>
  </r>
  <r>
    <x v="13192"/>
    <x v="3"/>
    <x v="1"/>
    <n v="3006.21"/>
    <n v="0.18"/>
    <n v="1"/>
    <d v="2024-07-18T00:00:00"/>
    <d v="2024-07-25T00:00:00"/>
    <x v="2"/>
    <x v="0"/>
    <n v="599.84"/>
    <x v="4"/>
    <x v="1"/>
    <x v="4"/>
    <n v="2406.37"/>
    <n v="3006.21"/>
  </r>
  <r>
    <x v="13193"/>
    <x v="1"/>
    <x v="1"/>
    <n v="2010.61"/>
    <n v="0.22"/>
    <n v="3"/>
    <d v="2024-07-27T00:00:00"/>
    <d v="2024-08-01T00:00:00"/>
    <x v="1"/>
    <x v="0"/>
    <n v="250.24"/>
    <x v="1"/>
    <x v="1"/>
    <x v="4"/>
    <n v="1760.37"/>
    <n v="6031.83"/>
  </r>
  <r>
    <x v="13194"/>
    <x v="1"/>
    <x v="4"/>
    <n v="3640.6"/>
    <n v="0.09"/>
    <n v="3"/>
    <d v="2023-04-15T00:00:00"/>
    <d v="2023-04-18T00:00:00"/>
    <x v="0"/>
    <x v="1"/>
    <n v="1019.1"/>
    <x v="1"/>
    <x v="0"/>
    <x v="3"/>
    <n v="2621.5"/>
    <n v="10921.8"/>
  </r>
  <r>
    <x v="13195"/>
    <x v="1"/>
    <x v="2"/>
    <n v="3388.27"/>
    <n v="0.03"/>
    <n v="4"/>
    <d v="2024-12-07T00:00:00"/>
    <d v="2024-12-10T00:00:00"/>
    <x v="1"/>
    <x v="0"/>
    <n v="940.16"/>
    <x v="1"/>
    <x v="1"/>
    <x v="10"/>
    <n v="2448.11"/>
    <n v="13553.08"/>
  </r>
  <r>
    <x v="13196"/>
    <x v="2"/>
    <x v="1"/>
    <n v="4016.57"/>
    <n v="0.17"/>
    <n v="6"/>
    <d v="2023-07-19T00:00:00"/>
    <d v="2023-07-20T00:00:00"/>
    <x v="2"/>
    <x v="2"/>
    <n v="365.4"/>
    <x v="1"/>
    <x v="0"/>
    <x v="4"/>
    <n v="3651.17"/>
    <n v="24099.420000000002"/>
  </r>
  <r>
    <x v="13197"/>
    <x v="0"/>
    <x v="1"/>
    <n v="4348.42"/>
    <n v="0.03"/>
    <n v="7"/>
    <d v="2023-11-11T00:00:00"/>
    <d v="2023-11-12T00:00:00"/>
    <x v="2"/>
    <x v="0"/>
    <n v="1228.1400000000001"/>
    <x v="3"/>
    <x v="0"/>
    <x v="11"/>
    <n v="3120.2799999999997"/>
    <n v="30438.940000000002"/>
  </r>
  <r>
    <x v="13198"/>
    <x v="2"/>
    <x v="3"/>
    <n v="4117.1400000000003"/>
    <n v="0.15"/>
    <n v="9"/>
    <d v="2024-02-10T00:00:00"/>
    <d v="2024-02-14T00:00:00"/>
    <x v="1"/>
    <x v="1"/>
    <n v="664.3"/>
    <x v="1"/>
    <x v="1"/>
    <x v="8"/>
    <n v="3452.84"/>
    <n v="37054.26"/>
  </r>
  <r>
    <x v="13199"/>
    <x v="1"/>
    <x v="0"/>
    <n v="2295.5"/>
    <n v="0.42"/>
    <n v="8"/>
    <d v="2024-11-08T00:00:00"/>
    <d v="2024-11-11T00:00:00"/>
    <x v="1"/>
    <x v="0"/>
    <n v="366.26"/>
    <x v="5"/>
    <x v="1"/>
    <x v="11"/>
    <n v="1929.24"/>
    <n v="18364"/>
  </r>
  <r>
    <x v="13200"/>
    <x v="2"/>
    <x v="4"/>
    <n v="1612.77"/>
    <n v="0.18"/>
    <n v="6"/>
    <d v="2024-12-28T00:00:00"/>
    <d v="2024-12-30T00:00:00"/>
    <x v="0"/>
    <x v="2"/>
    <n v="154.32"/>
    <x v="2"/>
    <x v="1"/>
    <x v="10"/>
    <n v="1458.45"/>
    <n v="9676.619999999999"/>
  </r>
  <r>
    <x v="13201"/>
    <x v="2"/>
    <x v="1"/>
    <n v="2561.2800000000002"/>
    <n v="0.1"/>
    <n v="9"/>
    <d v="2023-10-14T00:00:00"/>
    <d v="2023-10-17T00:00:00"/>
    <x v="0"/>
    <x v="2"/>
    <n v="181.79"/>
    <x v="4"/>
    <x v="0"/>
    <x v="2"/>
    <n v="2379.4900000000002"/>
    <n v="23051.52"/>
  </r>
  <r>
    <x v="13202"/>
    <x v="2"/>
    <x v="2"/>
    <n v="2722.13"/>
    <n v="0.45"/>
    <n v="4"/>
    <d v="2024-01-01T00:00:00"/>
    <d v="2024-01-04T00:00:00"/>
    <x v="0"/>
    <x v="1"/>
    <n v="305.2"/>
    <x v="3"/>
    <x v="1"/>
    <x v="6"/>
    <n v="2416.9300000000003"/>
    <n v="10888.52"/>
  </r>
  <r>
    <x v="13203"/>
    <x v="0"/>
    <x v="2"/>
    <n v="1634.56"/>
    <n v="0.32"/>
    <n v="6"/>
    <d v="2023-08-05T00:00:00"/>
    <d v="2023-08-10T00:00:00"/>
    <x v="2"/>
    <x v="0"/>
    <n v="441.36"/>
    <x v="0"/>
    <x v="0"/>
    <x v="1"/>
    <n v="1193.1999999999998"/>
    <n v="9807.36"/>
  </r>
  <r>
    <x v="13204"/>
    <x v="1"/>
    <x v="2"/>
    <n v="2746.03"/>
    <n v="0.49"/>
    <n v="7"/>
    <d v="2024-07-03T00:00:00"/>
    <d v="2024-07-08T00:00:00"/>
    <x v="1"/>
    <x v="2"/>
    <n v="416.71"/>
    <x v="4"/>
    <x v="1"/>
    <x v="4"/>
    <n v="2329.3200000000002"/>
    <n v="19222.210000000003"/>
  </r>
  <r>
    <x v="13205"/>
    <x v="1"/>
    <x v="3"/>
    <n v="618.32000000000005"/>
    <n v="0.15"/>
    <n v="2"/>
    <d v="2023-11-01T00:00:00"/>
    <d v="2023-11-02T00:00:00"/>
    <x v="1"/>
    <x v="1"/>
    <n v="173.07"/>
    <x v="4"/>
    <x v="0"/>
    <x v="11"/>
    <n v="445.25000000000006"/>
    <n v="1236.6400000000001"/>
  </r>
  <r>
    <x v="13206"/>
    <x v="0"/>
    <x v="2"/>
    <n v="1232.0999999999999"/>
    <n v="0.1"/>
    <n v="1"/>
    <d v="2024-12-30T00:00:00"/>
    <d v="2025-01-04T00:00:00"/>
    <x v="1"/>
    <x v="2"/>
    <n v="246.33"/>
    <x v="1"/>
    <x v="1"/>
    <x v="10"/>
    <n v="985.76999999999987"/>
    <n v="1232.0999999999999"/>
  </r>
  <r>
    <x v="13207"/>
    <x v="2"/>
    <x v="3"/>
    <n v="3755.64"/>
    <n v="0.15"/>
    <n v="8"/>
    <d v="2023-04-10T00:00:00"/>
    <d v="2023-04-13T00:00:00"/>
    <x v="2"/>
    <x v="1"/>
    <n v="195.51"/>
    <x v="0"/>
    <x v="0"/>
    <x v="3"/>
    <n v="3560.13"/>
    <n v="30045.119999999999"/>
  </r>
  <r>
    <x v="13208"/>
    <x v="2"/>
    <x v="4"/>
    <n v="995.88"/>
    <n v="0.41"/>
    <n v="8"/>
    <d v="2024-02-15T00:00:00"/>
    <d v="2024-02-20T00:00:00"/>
    <x v="0"/>
    <x v="2"/>
    <n v="132.16"/>
    <x v="1"/>
    <x v="1"/>
    <x v="8"/>
    <n v="863.72"/>
    <n v="7967.04"/>
  </r>
  <r>
    <x v="13209"/>
    <x v="3"/>
    <x v="2"/>
    <n v="781.29"/>
    <n v="0.08"/>
    <n v="7"/>
    <d v="2024-06-18T00:00:00"/>
    <d v="2024-06-19T00:00:00"/>
    <x v="2"/>
    <x v="1"/>
    <n v="63.98"/>
    <x v="0"/>
    <x v="1"/>
    <x v="9"/>
    <n v="717.31"/>
    <n v="5469.03"/>
  </r>
  <r>
    <x v="13210"/>
    <x v="3"/>
    <x v="0"/>
    <n v="1507.98"/>
    <n v="0.12"/>
    <n v="9"/>
    <d v="2023-12-06T00:00:00"/>
    <d v="2023-12-10T00:00:00"/>
    <x v="2"/>
    <x v="0"/>
    <n v="356.45"/>
    <x v="3"/>
    <x v="0"/>
    <x v="10"/>
    <n v="1151.53"/>
    <n v="13571.82"/>
  </r>
  <r>
    <x v="13211"/>
    <x v="3"/>
    <x v="1"/>
    <n v="1918.14"/>
    <n v="0.35"/>
    <n v="9"/>
    <d v="2023-10-10T00:00:00"/>
    <d v="2023-10-16T00:00:00"/>
    <x v="1"/>
    <x v="0"/>
    <n v="420.56"/>
    <x v="1"/>
    <x v="0"/>
    <x v="2"/>
    <n v="1497.5800000000002"/>
    <n v="17263.260000000002"/>
  </r>
  <r>
    <x v="13212"/>
    <x v="0"/>
    <x v="4"/>
    <n v="1709.89"/>
    <n v="0.37"/>
    <n v="3"/>
    <d v="2024-08-15T00:00:00"/>
    <d v="2024-08-17T00:00:00"/>
    <x v="2"/>
    <x v="1"/>
    <n v="183.17"/>
    <x v="1"/>
    <x v="1"/>
    <x v="1"/>
    <n v="1526.72"/>
    <n v="5129.67"/>
  </r>
  <r>
    <x v="13213"/>
    <x v="1"/>
    <x v="0"/>
    <n v="1935.57"/>
    <n v="0.48"/>
    <n v="1"/>
    <d v="2024-10-15T00:00:00"/>
    <d v="2024-10-21T00:00:00"/>
    <x v="0"/>
    <x v="2"/>
    <n v="197.71"/>
    <x v="2"/>
    <x v="1"/>
    <x v="2"/>
    <n v="1737.86"/>
    <n v="1935.57"/>
  </r>
  <r>
    <x v="13214"/>
    <x v="3"/>
    <x v="4"/>
    <n v="785.57"/>
    <n v="0.49"/>
    <n v="9"/>
    <d v="2023-05-11T00:00:00"/>
    <d v="2023-05-17T00:00:00"/>
    <x v="1"/>
    <x v="2"/>
    <n v="216.52"/>
    <x v="4"/>
    <x v="0"/>
    <x v="5"/>
    <n v="569.05000000000007"/>
    <n v="7070.13"/>
  </r>
  <r>
    <x v="13215"/>
    <x v="1"/>
    <x v="2"/>
    <n v="910.44"/>
    <n v="0.33"/>
    <n v="1"/>
    <d v="2023-04-14T00:00:00"/>
    <d v="2023-04-17T00:00:00"/>
    <x v="1"/>
    <x v="0"/>
    <n v="72.239999999999995"/>
    <x v="5"/>
    <x v="0"/>
    <x v="3"/>
    <n v="838.2"/>
    <n v="910.44"/>
  </r>
  <r>
    <x v="13216"/>
    <x v="1"/>
    <x v="4"/>
    <n v="1255.5899999999999"/>
    <n v="0.18"/>
    <n v="1"/>
    <d v="2024-06-22T00:00:00"/>
    <d v="2024-06-24T00:00:00"/>
    <x v="1"/>
    <x v="0"/>
    <n v="73.14"/>
    <x v="4"/>
    <x v="1"/>
    <x v="9"/>
    <n v="1182.4499999999998"/>
    <n v="1255.5899999999999"/>
  </r>
  <r>
    <x v="13217"/>
    <x v="1"/>
    <x v="4"/>
    <n v="2069.7600000000002"/>
    <n v="0.23"/>
    <n v="5"/>
    <d v="2024-12-02T00:00:00"/>
    <d v="2024-12-08T00:00:00"/>
    <x v="0"/>
    <x v="1"/>
    <n v="293.01"/>
    <x v="2"/>
    <x v="1"/>
    <x v="10"/>
    <n v="1776.7500000000002"/>
    <n v="10348.800000000001"/>
  </r>
  <r>
    <x v="13218"/>
    <x v="0"/>
    <x v="4"/>
    <n v="1745.91"/>
    <n v="0.22"/>
    <n v="2"/>
    <d v="2023-09-09T00:00:00"/>
    <d v="2023-09-15T00:00:00"/>
    <x v="2"/>
    <x v="2"/>
    <n v="333.38"/>
    <x v="1"/>
    <x v="0"/>
    <x v="7"/>
    <n v="1412.5300000000002"/>
    <n v="3491.82"/>
  </r>
  <r>
    <x v="13219"/>
    <x v="0"/>
    <x v="3"/>
    <n v="3977.54"/>
    <n v="0.19"/>
    <n v="2"/>
    <d v="2024-11-14T00:00:00"/>
    <d v="2024-11-21T00:00:00"/>
    <x v="1"/>
    <x v="1"/>
    <n v="1112.8"/>
    <x v="0"/>
    <x v="1"/>
    <x v="11"/>
    <n v="2864.74"/>
    <n v="7955.08"/>
  </r>
  <r>
    <x v="13220"/>
    <x v="0"/>
    <x v="0"/>
    <n v="2675.04"/>
    <n v="0.17"/>
    <n v="5"/>
    <d v="2023-01-25T00:00:00"/>
    <d v="2023-01-29T00:00:00"/>
    <x v="2"/>
    <x v="0"/>
    <n v="743.36"/>
    <x v="3"/>
    <x v="0"/>
    <x v="6"/>
    <n v="1931.6799999999998"/>
    <n v="13375.2"/>
  </r>
  <r>
    <x v="13221"/>
    <x v="0"/>
    <x v="2"/>
    <n v="2920.94"/>
    <n v="0.08"/>
    <n v="7"/>
    <d v="2023-07-08T00:00:00"/>
    <d v="2023-07-15T00:00:00"/>
    <x v="1"/>
    <x v="1"/>
    <n v="247.99"/>
    <x v="4"/>
    <x v="0"/>
    <x v="4"/>
    <n v="2672.95"/>
    <n v="20446.580000000002"/>
  </r>
  <r>
    <x v="13222"/>
    <x v="3"/>
    <x v="1"/>
    <n v="2846.91"/>
    <n v="0.18"/>
    <n v="6"/>
    <d v="2023-07-22T00:00:00"/>
    <d v="2023-07-25T00:00:00"/>
    <x v="0"/>
    <x v="1"/>
    <n v="702.45"/>
    <x v="0"/>
    <x v="0"/>
    <x v="4"/>
    <n v="2144.46"/>
    <n v="17081.46"/>
  </r>
  <r>
    <x v="13223"/>
    <x v="2"/>
    <x v="2"/>
    <n v="2054"/>
    <n v="0.48"/>
    <n v="5"/>
    <d v="2024-05-22T00:00:00"/>
    <d v="2024-05-24T00:00:00"/>
    <x v="2"/>
    <x v="1"/>
    <n v="582.54"/>
    <x v="2"/>
    <x v="1"/>
    <x v="5"/>
    <n v="1471.46"/>
    <n v="10270"/>
  </r>
  <r>
    <x v="13224"/>
    <x v="2"/>
    <x v="2"/>
    <n v="4904.37"/>
    <n v="0.44"/>
    <n v="3"/>
    <d v="2023-02-21T00:00:00"/>
    <d v="2023-02-25T00:00:00"/>
    <x v="2"/>
    <x v="2"/>
    <n v="1267.2"/>
    <x v="5"/>
    <x v="0"/>
    <x v="8"/>
    <n v="3637.17"/>
    <n v="14713.11"/>
  </r>
  <r>
    <x v="13225"/>
    <x v="2"/>
    <x v="3"/>
    <n v="282.91000000000003"/>
    <n v="0.31"/>
    <n v="9"/>
    <d v="2024-10-13T00:00:00"/>
    <d v="2024-10-16T00:00:00"/>
    <x v="2"/>
    <x v="1"/>
    <n v="43.44"/>
    <x v="5"/>
    <x v="1"/>
    <x v="2"/>
    <n v="239.47000000000003"/>
    <n v="2546.19"/>
  </r>
  <r>
    <x v="13226"/>
    <x v="3"/>
    <x v="3"/>
    <n v="1157.6099999999999"/>
    <n v="0.1"/>
    <n v="8"/>
    <d v="2024-05-20T00:00:00"/>
    <d v="2024-05-27T00:00:00"/>
    <x v="0"/>
    <x v="1"/>
    <n v="118"/>
    <x v="5"/>
    <x v="1"/>
    <x v="5"/>
    <n v="1039.6099999999999"/>
    <n v="9260.8799999999992"/>
  </r>
  <r>
    <x v="13227"/>
    <x v="2"/>
    <x v="4"/>
    <n v="1494.81"/>
    <n v="0.44"/>
    <n v="3"/>
    <d v="2024-04-12T00:00:00"/>
    <d v="2024-04-16T00:00:00"/>
    <x v="0"/>
    <x v="0"/>
    <n v="416.89"/>
    <x v="0"/>
    <x v="1"/>
    <x v="3"/>
    <n v="1077.92"/>
    <n v="4484.43"/>
  </r>
  <r>
    <x v="13228"/>
    <x v="3"/>
    <x v="2"/>
    <n v="4418.3599999999997"/>
    <n v="0.16"/>
    <n v="7"/>
    <d v="2024-02-22T00:00:00"/>
    <d v="2024-02-28T00:00:00"/>
    <x v="0"/>
    <x v="2"/>
    <n v="808.58"/>
    <x v="4"/>
    <x v="1"/>
    <x v="8"/>
    <n v="3609.7799999999997"/>
    <n v="30928.519999999997"/>
  </r>
  <r>
    <x v="13229"/>
    <x v="3"/>
    <x v="0"/>
    <n v="4602.46"/>
    <n v="0.27"/>
    <n v="3"/>
    <d v="2023-04-30T00:00:00"/>
    <d v="2023-05-03T00:00:00"/>
    <x v="0"/>
    <x v="0"/>
    <n v="521.4"/>
    <x v="0"/>
    <x v="0"/>
    <x v="3"/>
    <n v="4081.06"/>
    <n v="13807.380000000001"/>
  </r>
  <r>
    <x v="13230"/>
    <x v="3"/>
    <x v="3"/>
    <n v="4245.91"/>
    <n v="0.46"/>
    <n v="6"/>
    <d v="2024-05-06T00:00:00"/>
    <d v="2024-05-13T00:00:00"/>
    <x v="1"/>
    <x v="0"/>
    <n v="555.70000000000005"/>
    <x v="2"/>
    <x v="1"/>
    <x v="5"/>
    <n v="3690.21"/>
    <n v="25475.46"/>
  </r>
  <r>
    <x v="13231"/>
    <x v="2"/>
    <x v="3"/>
    <n v="2143.06"/>
    <n v="0.17"/>
    <n v="3"/>
    <d v="2023-09-14T00:00:00"/>
    <d v="2023-09-17T00:00:00"/>
    <x v="2"/>
    <x v="2"/>
    <n v="408.11"/>
    <x v="2"/>
    <x v="0"/>
    <x v="7"/>
    <n v="1734.9499999999998"/>
    <n v="6429.18"/>
  </r>
  <r>
    <x v="13232"/>
    <x v="1"/>
    <x v="0"/>
    <n v="4581.66"/>
    <n v="0.46"/>
    <n v="8"/>
    <d v="2024-04-02T00:00:00"/>
    <d v="2024-04-08T00:00:00"/>
    <x v="0"/>
    <x v="0"/>
    <n v="694.36"/>
    <x v="4"/>
    <x v="1"/>
    <x v="3"/>
    <n v="3887.2999999999997"/>
    <n v="36653.279999999999"/>
  </r>
  <r>
    <x v="13233"/>
    <x v="2"/>
    <x v="3"/>
    <n v="582.69000000000005"/>
    <n v="0.12"/>
    <n v="3"/>
    <d v="2023-07-12T00:00:00"/>
    <d v="2023-07-16T00:00:00"/>
    <x v="1"/>
    <x v="0"/>
    <n v="34.97"/>
    <x v="5"/>
    <x v="0"/>
    <x v="4"/>
    <n v="547.72"/>
    <n v="1748.0700000000002"/>
  </r>
  <r>
    <x v="13234"/>
    <x v="2"/>
    <x v="0"/>
    <n v="3296.93"/>
    <n v="0.46"/>
    <n v="5"/>
    <d v="2024-09-29T00:00:00"/>
    <d v="2024-10-06T00:00:00"/>
    <x v="2"/>
    <x v="0"/>
    <n v="638.27"/>
    <x v="2"/>
    <x v="1"/>
    <x v="7"/>
    <n v="2658.66"/>
    <n v="16484.649999999998"/>
  </r>
  <r>
    <x v="13235"/>
    <x v="0"/>
    <x v="1"/>
    <n v="4692.3999999999996"/>
    <n v="0.18"/>
    <n v="3"/>
    <d v="2023-05-13T00:00:00"/>
    <d v="2023-05-14T00:00:00"/>
    <x v="1"/>
    <x v="0"/>
    <n v="710.72"/>
    <x v="1"/>
    <x v="0"/>
    <x v="5"/>
    <n v="3981.6799999999994"/>
    <n v="14077.199999999999"/>
  </r>
  <r>
    <x v="13236"/>
    <x v="3"/>
    <x v="0"/>
    <n v="3799.01"/>
    <n v="0.19"/>
    <n v="8"/>
    <d v="2023-07-04T00:00:00"/>
    <d v="2023-07-11T00:00:00"/>
    <x v="0"/>
    <x v="2"/>
    <n v="639.61"/>
    <x v="5"/>
    <x v="0"/>
    <x v="4"/>
    <n v="3159.4"/>
    <n v="30392.080000000002"/>
  </r>
  <r>
    <x v="13237"/>
    <x v="1"/>
    <x v="1"/>
    <n v="1461.55"/>
    <n v="0.28000000000000003"/>
    <n v="9"/>
    <d v="2023-05-30T00:00:00"/>
    <d v="2023-06-01T00:00:00"/>
    <x v="1"/>
    <x v="2"/>
    <n v="348.09"/>
    <x v="1"/>
    <x v="0"/>
    <x v="5"/>
    <n v="1113.46"/>
    <n v="13153.949999999999"/>
  </r>
  <r>
    <x v="13238"/>
    <x v="0"/>
    <x v="4"/>
    <n v="3615.78"/>
    <n v="0.17"/>
    <n v="6"/>
    <d v="2024-03-02T00:00:00"/>
    <d v="2024-03-03T00:00:00"/>
    <x v="2"/>
    <x v="1"/>
    <n v="204.01"/>
    <x v="3"/>
    <x v="1"/>
    <x v="0"/>
    <n v="3411.7700000000004"/>
    <n v="21694.68"/>
  </r>
  <r>
    <x v="13239"/>
    <x v="1"/>
    <x v="4"/>
    <n v="1544.34"/>
    <n v="0.22"/>
    <n v="4"/>
    <d v="2023-09-15T00:00:00"/>
    <d v="2023-09-20T00:00:00"/>
    <x v="0"/>
    <x v="0"/>
    <n v="102.59"/>
    <x v="5"/>
    <x v="0"/>
    <x v="7"/>
    <n v="1441.75"/>
    <n v="6177.36"/>
  </r>
  <r>
    <x v="13240"/>
    <x v="1"/>
    <x v="3"/>
    <n v="646.75"/>
    <n v="0.25"/>
    <n v="4"/>
    <d v="2024-04-01T00:00:00"/>
    <d v="2024-04-03T00:00:00"/>
    <x v="0"/>
    <x v="1"/>
    <n v="32.5"/>
    <x v="0"/>
    <x v="1"/>
    <x v="3"/>
    <n v="614.25"/>
    <n v="2587"/>
  </r>
  <r>
    <x v="13241"/>
    <x v="3"/>
    <x v="0"/>
    <n v="3614.39"/>
    <n v="0.25"/>
    <n v="5"/>
    <d v="2024-01-26T00:00:00"/>
    <d v="2024-01-29T00:00:00"/>
    <x v="1"/>
    <x v="1"/>
    <n v="564.46"/>
    <x v="0"/>
    <x v="1"/>
    <x v="6"/>
    <n v="3049.93"/>
    <n v="18071.95"/>
  </r>
  <r>
    <x v="13242"/>
    <x v="2"/>
    <x v="3"/>
    <n v="978.21"/>
    <n v="0.48"/>
    <n v="3"/>
    <d v="2023-10-04T00:00:00"/>
    <d v="2023-10-10T00:00:00"/>
    <x v="2"/>
    <x v="0"/>
    <n v="117.5"/>
    <x v="3"/>
    <x v="0"/>
    <x v="2"/>
    <n v="860.71"/>
    <n v="2934.63"/>
  </r>
  <r>
    <x v="13243"/>
    <x v="3"/>
    <x v="0"/>
    <n v="644.22"/>
    <n v="0.14000000000000001"/>
    <n v="4"/>
    <d v="2023-11-23T00:00:00"/>
    <d v="2023-11-25T00:00:00"/>
    <x v="0"/>
    <x v="2"/>
    <n v="98.16"/>
    <x v="1"/>
    <x v="0"/>
    <x v="11"/>
    <n v="546.06000000000006"/>
    <n v="2576.88"/>
  </r>
  <r>
    <x v="13244"/>
    <x v="3"/>
    <x v="3"/>
    <n v="2803.62"/>
    <n v="0.14000000000000001"/>
    <n v="4"/>
    <d v="2024-07-24T00:00:00"/>
    <d v="2024-07-26T00:00:00"/>
    <x v="1"/>
    <x v="1"/>
    <n v="544.74"/>
    <x v="1"/>
    <x v="1"/>
    <x v="4"/>
    <n v="2258.88"/>
    <n v="11214.48"/>
  </r>
  <r>
    <x v="13245"/>
    <x v="0"/>
    <x v="4"/>
    <n v="3141.06"/>
    <n v="0.42"/>
    <n v="1"/>
    <d v="2023-04-30T00:00:00"/>
    <d v="2023-05-05T00:00:00"/>
    <x v="2"/>
    <x v="0"/>
    <n v="163.59"/>
    <x v="4"/>
    <x v="0"/>
    <x v="3"/>
    <n v="2977.47"/>
    <n v="3141.06"/>
  </r>
  <r>
    <x v="13246"/>
    <x v="3"/>
    <x v="4"/>
    <n v="350.18"/>
    <n v="0.2"/>
    <n v="1"/>
    <d v="2024-08-07T00:00:00"/>
    <d v="2024-08-14T00:00:00"/>
    <x v="0"/>
    <x v="1"/>
    <n v="31.38"/>
    <x v="3"/>
    <x v="1"/>
    <x v="1"/>
    <n v="318.8"/>
    <n v="350.18"/>
  </r>
  <r>
    <x v="13247"/>
    <x v="2"/>
    <x v="3"/>
    <n v="121.9"/>
    <n v="0.04"/>
    <n v="9"/>
    <d v="2023-09-08T00:00:00"/>
    <d v="2023-09-14T00:00:00"/>
    <x v="0"/>
    <x v="1"/>
    <n v="9.99"/>
    <x v="0"/>
    <x v="0"/>
    <x v="7"/>
    <n v="111.91000000000001"/>
    <n v="1097.1000000000001"/>
  </r>
  <r>
    <x v="13248"/>
    <x v="1"/>
    <x v="0"/>
    <n v="4422.1400000000003"/>
    <n v="0.24"/>
    <n v="3"/>
    <d v="2023-04-25T00:00:00"/>
    <d v="2023-05-02T00:00:00"/>
    <x v="1"/>
    <x v="1"/>
    <n v="907.83"/>
    <x v="1"/>
    <x v="0"/>
    <x v="3"/>
    <n v="3514.3100000000004"/>
    <n v="13266.420000000002"/>
  </r>
  <r>
    <x v="13249"/>
    <x v="3"/>
    <x v="2"/>
    <n v="664.74"/>
    <n v="0.28000000000000003"/>
    <n v="5"/>
    <d v="2024-01-31T00:00:00"/>
    <d v="2024-02-01T00:00:00"/>
    <x v="1"/>
    <x v="2"/>
    <n v="131.49"/>
    <x v="0"/>
    <x v="1"/>
    <x v="6"/>
    <n v="533.25"/>
    <n v="3323.7"/>
  </r>
  <r>
    <x v="13250"/>
    <x v="1"/>
    <x v="0"/>
    <n v="2961.1"/>
    <n v="0.31"/>
    <n v="2"/>
    <d v="2024-05-06T00:00:00"/>
    <d v="2024-05-09T00:00:00"/>
    <x v="2"/>
    <x v="1"/>
    <n v="205.46"/>
    <x v="0"/>
    <x v="1"/>
    <x v="5"/>
    <n v="2755.64"/>
    <n v="5922.2"/>
  </r>
  <r>
    <x v="13251"/>
    <x v="3"/>
    <x v="3"/>
    <n v="4772.38"/>
    <n v="0.12"/>
    <n v="1"/>
    <d v="2024-09-03T00:00:00"/>
    <d v="2024-09-05T00:00:00"/>
    <x v="1"/>
    <x v="0"/>
    <n v="1194.95"/>
    <x v="1"/>
    <x v="1"/>
    <x v="7"/>
    <n v="3577.4300000000003"/>
    <n v="4772.38"/>
  </r>
  <r>
    <x v="13252"/>
    <x v="1"/>
    <x v="0"/>
    <n v="2608.36"/>
    <n v="0.49"/>
    <n v="7"/>
    <d v="2024-08-07T00:00:00"/>
    <d v="2024-08-08T00:00:00"/>
    <x v="0"/>
    <x v="2"/>
    <n v="235.4"/>
    <x v="4"/>
    <x v="1"/>
    <x v="1"/>
    <n v="2372.96"/>
    <n v="18258.52"/>
  </r>
  <r>
    <x v="13253"/>
    <x v="3"/>
    <x v="1"/>
    <n v="785.01"/>
    <n v="0.37"/>
    <n v="9"/>
    <d v="2023-05-18T00:00:00"/>
    <d v="2023-05-23T00:00:00"/>
    <x v="0"/>
    <x v="0"/>
    <n v="73.209999999999994"/>
    <x v="4"/>
    <x v="0"/>
    <x v="5"/>
    <n v="711.8"/>
    <n v="7065.09"/>
  </r>
  <r>
    <x v="13254"/>
    <x v="0"/>
    <x v="0"/>
    <n v="2028.07"/>
    <n v="0.36"/>
    <n v="4"/>
    <d v="2024-09-16T00:00:00"/>
    <d v="2024-09-17T00:00:00"/>
    <x v="2"/>
    <x v="0"/>
    <n v="305.58999999999997"/>
    <x v="5"/>
    <x v="1"/>
    <x v="7"/>
    <n v="1722.48"/>
    <n v="8112.28"/>
  </r>
  <r>
    <x v="13255"/>
    <x v="1"/>
    <x v="4"/>
    <n v="3157.81"/>
    <n v="0.44"/>
    <n v="4"/>
    <d v="2024-08-08T00:00:00"/>
    <d v="2024-08-13T00:00:00"/>
    <x v="2"/>
    <x v="0"/>
    <n v="419.96"/>
    <x v="2"/>
    <x v="1"/>
    <x v="1"/>
    <n v="2737.85"/>
    <n v="12631.24"/>
  </r>
  <r>
    <x v="13256"/>
    <x v="3"/>
    <x v="4"/>
    <n v="3837.91"/>
    <n v="0.01"/>
    <n v="3"/>
    <d v="2023-09-17T00:00:00"/>
    <d v="2023-09-23T00:00:00"/>
    <x v="2"/>
    <x v="1"/>
    <n v="1117.8399999999999"/>
    <x v="2"/>
    <x v="0"/>
    <x v="7"/>
    <n v="2720.0699999999997"/>
    <n v="11513.73"/>
  </r>
  <r>
    <x v="13257"/>
    <x v="3"/>
    <x v="1"/>
    <n v="3074"/>
    <n v="0.31"/>
    <n v="3"/>
    <d v="2024-07-29T00:00:00"/>
    <d v="2024-07-31T00:00:00"/>
    <x v="1"/>
    <x v="2"/>
    <n v="850.97"/>
    <x v="0"/>
    <x v="1"/>
    <x v="4"/>
    <n v="2223.0299999999997"/>
    <n v="9222"/>
  </r>
  <r>
    <x v="13258"/>
    <x v="0"/>
    <x v="0"/>
    <n v="268.14999999999998"/>
    <n v="0.41"/>
    <n v="2"/>
    <d v="2024-10-17T00:00:00"/>
    <d v="2024-10-20T00:00:00"/>
    <x v="0"/>
    <x v="1"/>
    <n v="16.82"/>
    <x v="2"/>
    <x v="1"/>
    <x v="2"/>
    <n v="251.32999999999998"/>
    <n v="536.29999999999995"/>
  </r>
  <r>
    <x v="13259"/>
    <x v="0"/>
    <x v="2"/>
    <n v="801.2"/>
    <n v="0.02"/>
    <n v="3"/>
    <d v="2023-11-01T00:00:00"/>
    <d v="2023-11-02T00:00:00"/>
    <x v="1"/>
    <x v="0"/>
    <n v="118.58"/>
    <x v="2"/>
    <x v="0"/>
    <x v="11"/>
    <n v="682.62"/>
    <n v="2403.6000000000004"/>
  </r>
  <r>
    <x v="13260"/>
    <x v="0"/>
    <x v="0"/>
    <n v="1921.83"/>
    <n v="0.38"/>
    <n v="5"/>
    <d v="2024-05-10T00:00:00"/>
    <d v="2024-05-17T00:00:00"/>
    <x v="0"/>
    <x v="1"/>
    <n v="472.57"/>
    <x v="1"/>
    <x v="1"/>
    <x v="5"/>
    <n v="1449.26"/>
    <n v="9609.15"/>
  </r>
  <r>
    <x v="13261"/>
    <x v="1"/>
    <x v="4"/>
    <n v="3558"/>
    <n v="0.49"/>
    <n v="8"/>
    <d v="2024-09-03T00:00:00"/>
    <d v="2024-09-08T00:00:00"/>
    <x v="2"/>
    <x v="1"/>
    <n v="737.64"/>
    <x v="3"/>
    <x v="1"/>
    <x v="7"/>
    <n v="2820.36"/>
    <n v="28464"/>
  </r>
  <r>
    <x v="13262"/>
    <x v="1"/>
    <x v="4"/>
    <n v="2963.21"/>
    <n v="0.3"/>
    <n v="8"/>
    <d v="2023-06-04T00:00:00"/>
    <d v="2023-06-07T00:00:00"/>
    <x v="0"/>
    <x v="2"/>
    <n v="719.81"/>
    <x v="4"/>
    <x v="0"/>
    <x v="9"/>
    <n v="2243.4"/>
    <n v="23705.68"/>
  </r>
  <r>
    <x v="13263"/>
    <x v="0"/>
    <x v="3"/>
    <n v="319.01"/>
    <n v="0.21"/>
    <n v="5"/>
    <d v="2023-01-06T00:00:00"/>
    <d v="2023-01-13T00:00:00"/>
    <x v="0"/>
    <x v="0"/>
    <n v="48.42"/>
    <x v="2"/>
    <x v="0"/>
    <x v="6"/>
    <n v="270.58999999999997"/>
    <n v="1595.05"/>
  </r>
  <r>
    <x v="13264"/>
    <x v="2"/>
    <x v="4"/>
    <n v="4004.74"/>
    <n v="0.23"/>
    <n v="1"/>
    <d v="2024-09-07T00:00:00"/>
    <d v="2024-09-09T00:00:00"/>
    <x v="2"/>
    <x v="0"/>
    <n v="589.61"/>
    <x v="3"/>
    <x v="1"/>
    <x v="7"/>
    <n v="3415.1299999999997"/>
    <n v="4004.74"/>
  </r>
  <r>
    <x v="13265"/>
    <x v="2"/>
    <x v="3"/>
    <n v="3065.11"/>
    <n v="0.34"/>
    <n v="2"/>
    <d v="2024-06-04T00:00:00"/>
    <d v="2024-06-05T00:00:00"/>
    <x v="2"/>
    <x v="0"/>
    <n v="741.13"/>
    <x v="5"/>
    <x v="1"/>
    <x v="9"/>
    <n v="2323.98"/>
    <n v="6130.22"/>
  </r>
  <r>
    <x v="13266"/>
    <x v="3"/>
    <x v="4"/>
    <n v="4447.04"/>
    <n v="0.28000000000000003"/>
    <n v="8"/>
    <d v="2024-06-27T00:00:00"/>
    <d v="2024-07-01T00:00:00"/>
    <x v="0"/>
    <x v="1"/>
    <n v="546.96"/>
    <x v="5"/>
    <x v="1"/>
    <x v="9"/>
    <n v="3900.08"/>
    <n v="35576.32"/>
  </r>
  <r>
    <x v="13267"/>
    <x v="2"/>
    <x v="4"/>
    <n v="2146.5"/>
    <n v="0.39"/>
    <n v="9"/>
    <d v="2024-02-26T00:00:00"/>
    <d v="2024-03-04T00:00:00"/>
    <x v="1"/>
    <x v="1"/>
    <n v="138.26"/>
    <x v="5"/>
    <x v="1"/>
    <x v="8"/>
    <n v="2008.24"/>
    <n v="19318.5"/>
  </r>
  <r>
    <x v="13268"/>
    <x v="3"/>
    <x v="2"/>
    <n v="2501.9899999999998"/>
    <n v="0.21"/>
    <n v="7"/>
    <d v="2023-01-30T00:00:00"/>
    <d v="2023-02-02T00:00:00"/>
    <x v="2"/>
    <x v="2"/>
    <n v="682"/>
    <x v="5"/>
    <x v="0"/>
    <x v="6"/>
    <n v="1819.9899999999998"/>
    <n v="17513.93"/>
  </r>
  <r>
    <x v="13269"/>
    <x v="1"/>
    <x v="3"/>
    <n v="2087.1999999999998"/>
    <n v="0.21"/>
    <n v="9"/>
    <d v="2023-10-28T00:00:00"/>
    <d v="2023-10-29T00:00:00"/>
    <x v="2"/>
    <x v="2"/>
    <n v="598.03"/>
    <x v="1"/>
    <x v="0"/>
    <x v="2"/>
    <n v="1489.1699999999998"/>
    <n v="18784.8"/>
  </r>
  <r>
    <x v="13270"/>
    <x v="1"/>
    <x v="3"/>
    <n v="3640.03"/>
    <n v="0.37"/>
    <n v="9"/>
    <d v="2024-01-05T00:00:00"/>
    <d v="2024-01-12T00:00:00"/>
    <x v="1"/>
    <x v="0"/>
    <n v="738.49"/>
    <x v="2"/>
    <x v="1"/>
    <x v="6"/>
    <n v="2901.54"/>
    <n v="32760.27"/>
  </r>
  <r>
    <x v="13271"/>
    <x v="2"/>
    <x v="4"/>
    <n v="3785.44"/>
    <n v="0.32"/>
    <n v="6"/>
    <d v="2023-05-30T00:00:00"/>
    <d v="2023-06-04T00:00:00"/>
    <x v="1"/>
    <x v="1"/>
    <n v="886.66"/>
    <x v="4"/>
    <x v="0"/>
    <x v="5"/>
    <n v="2898.78"/>
    <n v="22712.639999999999"/>
  </r>
  <r>
    <x v="13272"/>
    <x v="1"/>
    <x v="3"/>
    <n v="3643.89"/>
    <n v="0.39"/>
    <n v="6"/>
    <d v="2024-12-21T00:00:00"/>
    <d v="2024-12-25T00:00:00"/>
    <x v="1"/>
    <x v="1"/>
    <n v="810.4"/>
    <x v="1"/>
    <x v="1"/>
    <x v="10"/>
    <n v="2833.49"/>
    <n v="21863.34"/>
  </r>
  <r>
    <x v="13273"/>
    <x v="0"/>
    <x v="4"/>
    <n v="1528.84"/>
    <n v="0.44"/>
    <n v="7"/>
    <d v="2024-10-01T00:00:00"/>
    <d v="2024-10-04T00:00:00"/>
    <x v="1"/>
    <x v="0"/>
    <n v="281.58"/>
    <x v="0"/>
    <x v="1"/>
    <x v="2"/>
    <n v="1247.26"/>
    <n v="10701.88"/>
  </r>
  <r>
    <x v="13274"/>
    <x v="0"/>
    <x v="4"/>
    <n v="3216.55"/>
    <n v="0.13"/>
    <n v="1"/>
    <d v="2024-06-12T00:00:00"/>
    <d v="2024-06-18T00:00:00"/>
    <x v="2"/>
    <x v="2"/>
    <n v="643.53"/>
    <x v="1"/>
    <x v="1"/>
    <x v="9"/>
    <n v="2573.0200000000004"/>
    <n v="3216.55"/>
  </r>
  <r>
    <x v="13275"/>
    <x v="2"/>
    <x v="0"/>
    <n v="1758.79"/>
    <n v="0.16"/>
    <n v="9"/>
    <d v="2023-05-05T00:00:00"/>
    <d v="2023-05-11T00:00:00"/>
    <x v="1"/>
    <x v="2"/>
    <n v="325.48"/>
    <x v="1"/>
    <x v="0"/>
    <x v="5"/>
    <n v="1433.31"/>
    <n v="15829.11"/>
  </r>
  <r>
    <x v="13276"/>
    <x v="2"/>
    <x v="3"/>
    <n v="4187.58"/>
    <n v="0.26"/>
    <n v="1"/>
    <d v="2023-02-23T00:00:00"/>
    <d v="2023-02-27T00:00:00"/>
    <x v="1"/>
    <x v="2"/>
    <n v="328.08"/>
    <x v="0"/>
    <x v="0"/>
    <x v="8"/>
    <n v="3859.5"/>
    <n v="4187.58"/>
  </r>
  <r>
    <x v="13277"/>
    <x v="3"/>
    <x v="1"/>
    <n v="370.07"/>
    <n v="0.47"/>
    <n v="8"/>
    <d v="2024-08-13T00:00:00"/>
    <d v="2024-08-16T00:00:00"/>
    <x v="1"/>
    <x v="1"/>
    <n v="48"/>
    <x v="0"/>
    <x v="1"/>
    <x v="1"/>
    <n v="322.07"/>
    <n v="2960.56"/>
  </r>
  <r>
    <x v="13278"/>
    <x v="1"/>
    <x v="3"/>
    <n v="284.83"/>
    <n v="0.42"/>
    <n v="2"/>
    <d v="2023-06-09T00:00:00"/>
    <d v="2023-06-15T00:00:00"/>
    <x v="0"/>
    <x v="1"/>
    <n v="15.47"/>
    <x v="3"/>
    <x v="0"/>
    <x v="9"/>
    <n v="269.35999999999996"/>
    <n v="569.66"/>
  </r>
  <r>
    <x v="13279"/>
    <x v="3"/>
    <x v="3"/>
    <n v="598.37"/>
    <n v="0.23"/>
    <n v="7"/>
    <d v="2023-06-05T00:00:00"/>
    <d v="2023-06-12T00:00:00"/>
    <x v="2"/>
    <x v="0"/>
    <n v="41.45"/>
    <x v="3"/>
    <x v="0"/>
    <x v="9"/>
    <n v="556.91999999999996"/>
    <n v="4188.59"/>
  </r>
  <r>
    <x v="13280"/>
    <x v="3"/>
    <x v="2"/>
    <n v="1091.58"/>
    <n v="0.28999999999999998"/>
    <n v="5"/>
    <d v="2024-01-30T00:00:00"/>
    <d v="2024-02-01T00:00:00"/>
    <x v="2"/>
    <x v="2"/>
    <n v="193.3"/>
    <x v="5"/>
    <x v="1"/>
    <x v="6"/>
    <n v="898.28"/>
    <n v="5457.9"/>
  </r>
  <r>
    <x v="13281"/>
    <x v="0"/>
    <x v="1"/>
    <n v="284.41000000000003"/>
    <n v="0.36"/>
    <n v="8"/>
    <d v="2024-02-27T00:00:00"/>
    <d v="2024-03-04T00:00:00"/>
    <x v="1"/>
    <x v="2"/>
    <n v="26.86"/>
    <x v="3"/>
    <x v="1"/>
    <x v="8"/>
    <n v="257.55"/>
    <n v="2275.2800000000002"/>
  </r>
  <r>
    <x v="13282"/>
    <x v="0"/>
    <x v="1"/>
    <n v="450.92"/>
    <n v="0.26"/>
    <n v="7"/>
    <d v="2024-01-06T00:00:00"/>
    <d v="2024-01-11T00:00:00"/>
    <x v="2"/>
    <x v="2"/>
    <n v="62.82"/>
    <x v="2"/>
    <x v="1"/>
    <x v="6"/>
    <n v="388.1"/>
    <n v="3156.44"/>
  </r>
  <r>
    <x v="13283"/>
    <x v="0"/>
    <x v="2"/>
    <n v="1599.68"/>
    <n v="0.05"/>
    <n v="8"/>
    <d v="2023-06-16T00:00:00"/>
    <d v="2023-06-21T00:00:00"/>
    <x v="1"/>
    <x v="2"/>
    <n v="414.73"/>
    <x v="1"/>
    <x v="0"/>
    <x v="9"/>
    <n v="1184.95"/>
    <n v="12797.44"/>
  </r>
  <r>
    <x v="13284"/>
    <x v="0"/>
    <x v="2"/>
    <n v="588.97"/>
    <n v="0.18"/>
    <n v="2"/>
    <d v="2024-12-13T00:00:00"/>
    <d v="2024-12-15T00:00:00"/>
    <x v="2"/>
    <x v="0"/>
    <n v="42.25"/>
    <x v="1"/>
    <x v="1"/>
    <x v="10"/>
    <n v="546.72"/>
    <n v="1177.94"/>
  </r>
  <r>
    <x v="13285"/>
    <x v="3"/>
    <x v="3"/>
    <n v="4030.16"/>
    <n v="0.02"/>
    <n v="9"/>
    <d v="2024-10-26T00:00:00"/>
    <d v="2024-10-29T00:00:00"/>
    <x v="1"/>
    <x v="0"/>
    <n v="1039.6400000000001"/>
    <x v="4"/>
    <x v="1"/>
    <x v="2"/>
    <n v="2990.5199999999995"/>
    <n v="36271.440000000002"/>
  </r>
  <r>
    <x v="13286"/>
    <x v="0"/>
    <x v="0"/>
    <n v="363.95"/>
    <n v="0.33"/>
    <n v="6"/>
    <d v="2023-11-20T00:00:00"/>
    <d v="2023-11-23T00:00:00"/>
    <x v="2"/>
    <x v="0"/>
    <n v="99.59"/>
    <x v="4"/>
    <x v="0"/>
    <x v="11"/>
    <n v="264.36"/>
    <n v="2183.6999999999998"/>
  </r>
  <r>
    <x v="13287"/>
    <x v="1"/>
    <x v="2"/>
    <n v="4548.8500000000004"/>
    <n v="0.17"/>
    <n v="6"/>
    <d v="2023-07-09T00:00:00"/>
    <d v="2023-07-14T00:00:00"/>
    <x v="0"/>
    <x v="1"/>
    <n v="589.70000000000005"/>
    <x v="3"/>
    <x v="0"/>
    <x v="4"/>
    <n v="3959.1500000000005"/>
    <n v="27293.100000000002"/>
  </r>
  <r>
    <x v="13288"/>
    <x v="0"/>
    <x v="1"/>
    <n v="4367.1099999999997"/>
    <n v="0.37"/>
    <n v="6"/>
    <d v="2024-10-20T00:00:00"/>
    <d v="2024-10-21T00:00:00"/>
    <x v="0"/>
    <x v="2"/>
    <n v="715.42"/>
    <x v="5"/>
    <x v="1"/>
    <x v="2"/>
    <n v="3651.6899999999996"/>
    <n v="26202.659999999996"/>
  </r>
  <r>
    <x v="13289"/>
    <x v="0"/>
    <x v="1"/>
    <n v="1121.08"/>
    <n v="0.21"/>
    <n v="1"/>
    <d v="2024-06-08T00:00:00"/>
    <d v="2024-06-14T00:00:00"/>
    <x v="1"/>
    <x v="1"/>
    <n v="171.57"/>
    <x v="4"/>
    <x v="1"/>
    <x v="9"/>
    <n v="949.51"/>
    <n v="1121.08"/>
  </r>
  <r>
    <x v="13290"/>
    <x v="0"/>
    <x v="3"/>
    <n v="450.48"/>
    <n v="0.02"/>
    <n v="7"/>
    <d v="2024-05-26T00:00:00"/>
    <d v="2024-06-02T00:00:00"/>
    <x v="1"/>
    <x v="0"/>
    <n v="38.79"/>
    <x v="0"/>
    <x v="1"/>
    <x v="5"/>
    <n v="411.69"/>
    <n v="3153.36"/>
  </r>
  <r>
    <x v="13291"/>
    <x v="2"/>
    <x v="0"/>
    <n v="617.12"/>
    <n v="0.19"/>
    <n v="2"/>
    <d v="2023-10-12T00:00:00"/>
    <d v="2023-10-15T00:00:00"/>
    <x v="2"/>
    <x v="0"/>
    <n v="45.36"/>
    <x v="1"/>
    <x v="0"/>
    <x v="2"/>
    <n v="571.76"/>
    <n v="1234.24"/>
  </r>
  <r>
    <x v="13292"/>
    <x v="1"/>
    <x v="4"/>
    <n v="2839.53"/>
    <n v="0.11"/>
    <n v="2"/>
    <d v="2023-08-27T00:00:00"/>
    <d v="2023-08-29T00:00:00"/>
    <x v="0"/>
    <x v="1"/>
    <n v="461.55"/>
    <x v="2"/>
    <x v="0"/>
    <x v="1"/>
    <n v="2377.98"/>
    <n v="5679.06"/>
  </r>
  <r>
    <x v="13293"/>
    <x v="1"/>
    <x v="2"/>
    <n v="3044.49"/>
    <n v="0.11"/>
    <n v="5"/>
    <d v="2024-08-07T00:00:00"/>
    <d v="2024-08-12T00:00:00"/>
    <x v="1"/>
    <x v="1"/>
    <n v="583.76"/>
    <x v="3"/>
    <x v="1"/>
    <x v="1"/>
    <n v="2460.7299999999996"/>
    <n v="15222.449999999999"/>
  </r>
  <r>
    <x v="13294"/>
    <x v="3"/>
    <x v="2"/>
    <n v="1646.36"/>
    <n v="0.19"/>
    <n v="6"/>
    <d v="2024-11-12T00:00:00"/>
    <d v="2024-11-19T00:00:00"/>
    <x v="2"/>
    <x v="1"/>
    <n v="283.36"/>
    <x v="1"/>
    <x v="1"/>
    <x v="11"/>
    <n v="1363"/>
    <n v="9878.16"/>
  </r>
  <r>
    <x v="13295"/>
    <x v="3"/>
    <x v="3"/>
    <n v="1554.48"/>
    <n v="0.49"/>
    <n v="1"/>
    <d v="2024-03-21T00:00:00"/>
    <d v="2024-03-23T00:00:00"/>
    <x v="0"/>
    <x v="1"/>
    <n v="342.11"/>
    <x v="1"/>
    <x v="1"/>
    <x v="0"/>
    <n v="1212.3699999999999"/>
    <n v="1554.48"/>
  </r>
  <r>
    <x v="13296"/>
    <x v="0"/>
    <x v="0"/>
    <n v="2704.36"/>
    <n v="0.48"/>
    <n v="1"/>
    <d v="2023-07-18T00:00:00"/>
    <d v="2023-07-20T00:00:00"/>
    <x v="0"/>
    <x v="0"/>
    <n v="457.04"/>
    <x v="3"/>
    <x v="0"/>
    <x v="4"/>
    <n v="2247.3200000000002"/>
    <n v="2704.36"/>
  </r>
  <r>
    <x v="13297"/>
    <x v="2"/>
    <x v="1"/>
    <n v="1597.58"/>
    <n v="0.4"/>
    <n v="1"/>
    <d v="2023-07-18T00:00:00"/>
    <d v="2023-07-21T00:00:00"/>
    <x v="2"/>
    <x v="1"/>
    <n v="424.79"/>
    <x v="3"/>
    <x v="0"/>
    <x v="4"/>
    <n v="1172.79"/>
    <n v="1597.58"/>
  </r>
  <r>
    <x v="13298"/>
    <x v="3"/>
    <x v="1"/>
    <n v="4678.17"/>
    <n v="0.12"/>
    <n v="7"/>
    <d v="2023-01-21T00:00:00"/>
    <d v="2023-01-27T00:00:00"/>
    <x v="2"/>
    <x v="1"/>
    <n v="941.67"/>
    <x v="2"/>
    <x v="0"/>
    <x v="6"/>
    <n v="3736.5"/>
    <n v="32747.190000000002"/>
  </r>
  <r>
    <x v="13299"/>
    <x v="3"/>
    <x v="4"/>
    <n v="1974.9"/>
    <n v="0.38"/>
    <n v="1"/>
    <d v="2023-09-22T00:00:00"/>
    <d v="2023-09-24T00:00:00"/>
    <x v="2"/>
    <x v="1"/>
    <n v="210.47"/>
    <x v="2"/>
    <x v="0"/>
    <x v="7"/>
    <n v="1764.43"/>
    <n v="1974.9"/>
  </r>
  <r>
    <x v="13300"/>
    <x v="0"/>
    <x v="1"/>
    <n v="1177.0899999999999"/>
    <n v="0.01"/>
    <n v="9"/>
    <d v="2024-05-12T00:00:00"/>
    <d v="2024-05-17T00:00:00"/>
    <x v="1"/>
    <x v="1"/>
    <n v="316.67"/>
    <x v="3"/>
    <x v="1"/>
    <x v="5"/>
    <n v="860.41999999999985"/>
    <n v="10593.81"/>
  </r>
  <r>
    <x v="13301"/>
    <x v="0"/>
    <x v="2"/>
    <n v="815.23"/>
    <n v="0.03"/>
    <n v="3"/>
    <d v="2024-11-15T00:00:00"/>
    <d v="2024-11-16T00:00:00"/>
    <x v="0"/>
    <x v="1"/>
    <n v="216.16"/>
    <x v="2"/>
    <x v="1"/>
    <x v="11"/>
    <n v="599.07000000000005"/>
    <n v="2445.69"/>
  </r>
  <r>
    <x v="13302"/>
    <x v="3"/>
    <x v="4"/>
    <n v="3195.37"/>
    <n v="0.42"/>
    <n v="2"/>
    <d v="2024-02-15T00:00:00"/>
    <d v="2024-02-20T00:00:00"/>
    <x v="1"/>
    <x v="0"/>
    <n v="455.44"/>
    <x v="0"/>
    <x v="1"/>
    <x v="8"/>
    <n v="2739.93"/>
    <n v="6390.74"/>
  </r>
  <r>
    <x v="13303"/>
    <x v="3"/>
    <x v="0"/>
    <n v="1700.64"/>
    <n v="0.28000000000000003"/>
    <n v="6"/>
    <d v="2023-12-07T00:00:00"/>
    <d v="2023-12-11T00:00:00"/>
    <x v="2"/>
    <x v="1"/>
    <n v="165.48"/>
    <x v="1"/>
    <x v="0"/>
    <x v="10"/>
    <n v="1535.16"/>
    <n v="10203.84"/>
  </r>
  <r>
    <x v="13304"/>
    <x v="1"/>
    <x v="4"/>
    <n v="1025.0899999999999"/>
    <n v="0.19"/>
    <n v="2"/>
    <d v="2023-07-16T00:00:00"/>
    <d v="2023-07-21T00:00:00"/>
    <x v="1"/>
    <x v="0"/>
    <n v="250.75"/>
    <x v="4"/>
    <x v="0"/>
    <x v="4"/>
    <n v="774.33999999999992"/>
    <n v="2050.1799999999998"/>
  </r>
  <r>
    <x v="13305"/>
    <x v="2"/>
    <x v="0"/>
    <n v="1451.5"/>
    <n v="0.37"/>
    <n v="5"/>
    <d v="2023-05-13T00:00:00"/>
    <d v="2023-05-17T00:00:00"/>
    <x v="2"/>
    <x v="0"/>
    <n v="94.28"/>
    <x v="5"/>
    <x v="0"/>
    <x v="5"/>
    <n v="1357.22"/>
    <n v="7257.5"/>
  </r>
  <r>
    <x v="13306"/>
    <x v="1"/>
    <x v="1"/>
    <n v="1608.62"/>
    <n v="0.06"/>
    <n v="5"/>
    <d v="2023-09-28T00:00:00"/>
    <d v="2023-10-01T00:00:00"/>
    <x v="1"/>
    <x v="2"/>
    <n v="252.53"/>
    <x v="2"/>
    <x v="0"/>
    <x v="7"/>
    <n v="1356.09"/>
    <n v="8043.0999999999995"/>
  </r>
  <r>
    <x v="13307"/>
    <x v="3"/>
    <x v="3"/>
    <n v="3166.58"/>
    <n v="0.14000000000000001"/>
    <n v="9"/>
    <d v="2024-08-11T00:00:00"/>
    <d v="2024-08-15T00:00:00"/>
    <x v="1"/>
    <x v="2"/>
    <n v="522.22"/>
    <x v="0"/>
    <x v="1"/>
    <x v="1"/>
    <n v="2644.3599999999997"/>
    <n v="28499.22"/>
  </r>
  <r>
    <x v="13308"/>
    <x v="1"/>
    <x v="4"/>
    <n v="955.94"/>
    <n v="0.36"/>
    <n v="4"/>
    <d v="2024-08-31T00:00:00"/>
    <d v="2024-09-01T00:00:00"/>
    <x v="2"/>
    <x v="0"/>
    <n v="198.14"/>
    <x v="0"/>
    <x v="1"/>
    <x v="1"/>
    <n v="757.80000000000007"/>
    <n v="3823.76"/>
  </r>
  <r>
    <x v="13309"/>
    <x v="1"/>
    <x v="4"/>
    <n v="3690.74"/>
    <n v="0.1"/>
    <n v="8"/>
    <d v="2024-11-14T00:00:00"/>
    <d v="2024-11-21T00:00:00"/>
    <x v="1"/>
    <x v="0"/>
    <n v="434.95"/>
    <x v="3"/>
    <x v="1"/>
    <x v="11"/>
    <n v="3255.79"/>
    <n v="29525.919999999998"/>
  </r>
  <r>
    <x v="13310"/>
    <x v="3"/>
    <x v="2"/>
    <n v="1593.92"/>
    <n v="0.3"/>
    <n v="7"/>
    <d v="2024-01-14T00:00:00"/>
    <d v="2024-01-21T00:00:00"/>
    <x v="2"/>
    <x v="0"/>
    <n v="221.1"/>
    <x v="5"/>
    <x v="1"/>
    <x v="6"/>
    <n v="1372.8200000000002"/>
    <n v="11157.44"/>
  </r>
  <r>
    <x v="13311"/>
    <x v="0"/>
    <x v="2"/>
    <n v="2492.7199999999998"/>
    <n v="0.22"/>
    <n v="7"/>
    <d v="2024-06-27T00:00:00"/>
    <d v="2024-06-30T00:00:00"/>
    <x v="0"/>
    <x v="1"/>
    <n v="718.75"/>
    <x v="4"/>
    <x v="1"/>
    <x v="9"/>
    <n v="1773.9699999999998"/>
    <n v="17449.039999999997"/>
  </r>
  <r>
    <x v="13312"/>
    <x v="3"/>
    <x v="0"/>
    <n v="3308.71"/>
    <n v="0.1"/>
    <n v="1"/>
    <d v="2023-02-05T00:00:00"/>
    <d v="2023-02-12T00:00:00"/>
    <x v="0"/>
    <x v="0"/>
    <n v="887.52"/>
    <x v="2"/>
    <x v="0"/>
    <x v="8"/>
    <n v="2421.19"/>
    <n v="3308.71"/>
  </r>
  <r>
    <x v="13313"/>
    <x v="0"/>
    <x v="3"/>
    <n v="2763.74"/>
    <n v="0.44"/>
    <n v="6"/>
    <d v="2024-11-19T00:00:00"/>
    <d v="2024-11-26T00:00:00"/>
    <x v="0"/>
    <x v="2"/>
    <n v="401.99"/>
    <x v="2"/>
    <x v="1"/>
    <x v="11"/>
    <n v="2361.75"/>
    <n v="16582.439999999999"/>
  </r>
  <r>
    <x v="13314"/>
    <x v="3"/>
    <x v="2"/>
    <n v="3344.94"/>
    <n v="0.22"/>
    <n v="6"/>
    <d v="2024-03-12T00:00:00"/>
    <d v="2024-03-13T00:00:00"/>
    <x v="0"/>
    <x v="0"/>
    <n v="975.81"/>
    <x v="3"/>
    <x v="1"/>
    <x v="0"/>
    <n v="2369.13"/>
    <n v="20069.64"/>
  </r>
  <r>
    <x v="13315"/>
    <x v="3"/>
    <x v="2"/>
    <n v="1680.72"/>
    <n v="0.3"/>
    <n v="8"/>
    <d v="2024-02-11T00:00:00"/>
    <d v="2024-02-18T00:00:00"/>
    <x v="0"/>
    <x v="0"/>
    <n v="110.18"/>
    <x v="0"/>
    <x v="1"/>
    <x v="8"/>
    <n v="1570.54"/>
    <n v="13445.76"/>
  </r>
  <r>
    <x v="13316"/>
    <x v="3"/>
    <x v="1"/>
    <n v="4820.8999999999996"/>
    <n v="0.13"/>
    <n v="6"/>
    <d v="2023-05-26T00:00:00"/>
    <d v="2023-05-30T00:00:00"/>
    <x v="1"/>
    <x v="2"/>
    <n v="607.75"/>
    <x v="5"/>
    <x v="0"/>
    <x v="5"/>
    <n v="4213.1499999999996"/>
    <n v="28925.399999999998"/>
  </r>
  <r>
    <x v="13317"/>
    <x v="2"/>
    <x v="1"/>
    <n v="2349.0500000000002"/>
    <n v="0.17"/>
    <n v="8"/>
    <d v="2024-01-31T00:00:00"/>
    <d v="2024-02-03T00:00:00"/>
    <x v="0"/>
    <x v="1"/>
    <n v="534.79999999999995"/>
    <x v="4"/>
    <x v="1"/>
    <x v="6"/>
    <n v="1814.2500000000002"/>
    <n v="18792.400000000001"/>
  </r>
  <r>
    <x v="13318"/>
    <x v="0"/>
    <x v="2"/>
    <n v="1677.47"/>
    <n v="0.02"/>
    <n v="6"/>
    <d v="2024-01-17T00:00:00"/>
    <d v="2024-01-21T00:00:00"/>
    <x v="0"/>
    <x v="0"/>
    <n v="335.61"/>
    <x v="0"/>
    <x v="1"/>
    <x v="6"/>
    <n v="1341.8600000000001"/>
    <n v="10064.82"/>
  </r>
  <r>
    <x v="13319"/>
    <x v="2"/>
    <x v="0"/>
    <n v="1552.33"/>
    <n v="0.24"/>
    <n v="8"/>
    <d v="2023-05-10T00:00:00"/>
    <d v="2023-05-12T00:00:00"/>
    <x v="1"/>
    <x v="2"/>
    <n v="281.49"/>
    <x v="4"/>
    <x v="0"/>
    <x v="5"/>
    <n v="1270.8399999999999"/>
    <n v="12418.64"/>
  </r>
  <r>
    <x v="13320"/>
    <x v="3"/>
    <x v="3"/>
    <n v="309.20999999999998"/>
    <n v="0.17"/>
    <n v="5"/>
    <d v="2023-08-24T00:00:00"/>
    <d v="2023-08-25T00:00:00"/>
    <x v="0"/>
    <x v="1"/>
    <n v="75"/>
    <x v="4"/>
    <x v="0"/>
    <x v="1"/>
    <n v="234.20999999999998"/>
    <n v="1546.05"/>
  </r>
  <r>
    <x v="13321"/>
    <x v="1"/>
    <x v="2"/>
    <n v="3455.55"/>
    <n v="0.16"/>
    <n v="9"/>
    <d v="2024-10-28T00:00:00"/>
    <d v="2024-10-30T00:00:00"/>
    <x v="0"/>
    <x v="1"/>
    <n v="1017.11"/>
    <x v="5"/>
    <x v="1"/>
    <x v="2"/>
    <n v="2438.44"/>
    <n v="31099.95"/>
  </r>
  <r>
    <x v="13322"/>
    <x v="2"/>
    <x v="0"/>
    <n v="1386.32"/>
    <n v="0.44"/>
    <n v="4"/>
    <d v="2023-06-27T00:00:00"/>
    <d v="2023-06-28T00:00:00"/>
    <x v="1"/>
    <x v="2"/>
    <n v="310.91000000000003"/>
    <x v="1"/>
    <x v="0"/>
    <x v="9"/>
    <n v="1075.4099999999999"/>
    <n v="5545.28"/>
  </r>
  <r>
    <x v="13323"/>
    <x v="0"/>
    <x v="0"/>
    <n v="4798.76"/>
    <n v="0.35"/>
    <n v="6"/>
    <d v="2024-02-19T00:00:00"/>
    <d v="2024-02-20T00:00:00"/>
    <x v="1"/>
    <x v="2"/>
    <n v="759.06"/>
    <x v="1"/>
    <x v="1"/>
    <x v="8"/>
    <n v="4039.7000000000003"/>
    <n v="28792.560000000001"/>
  </r>
  <r>
    <x v="13324"/>
    <x v="3"/>
    <x v="2"/>
    <n v="1131.18"/>
    <n v="0.23"/>
    <n v="2"/>
    <d v="2024-03-07T00:00:00"/>
    <d v="2024-03-10T00:00:00"/>
    <x v="2"/>
    <x v="0"/>
    <n v="249.71"/>
    <x v="0"/>
    <x v="1"/>
    <x v="0"/>
    <n v="881.47"/>
    <n v="2262.36"/>
  </r>
  <r>
    <x v="13325"/>
    <x v="2"/>
    <x v="0"/>
    <n v="2694.51"/>
    <n v="0.1"/>
    <n v="3"/>
    <d v="2023-03-10T00:00:00"/>
    <d v="2023-03-16T00:00:00"/>
    <x v="2"/>
    <x v="2"/>
    <n v="490.71"/>
    <x v="5"/>
    <x v="0"/>
    <x v="0"/>
    <n v="2203.8000000000002"/>
    <n v="8083.5300000000007"/>
  </r>
  <r>
    <x v="13326"/>
    <x v="1"/>
    <x v="4"/>
    <n v="3703.81"/>
    <n v="0.49"/>
    <n v="4"/>
    <d v="2023-05-25T00:00:00"/>
    <d v="2023-05-27T00:00:00"/>
    <x v="2"/>
    <x v="2"/>
    <n v="771.03"/>
    <x v="3"/>
    <x v="0"/>
    <x v="5"/>
    <n v="2932.7799999999997"/>
    <n v="14815.24"/>
  </r>
  <r>
    <x v="13327"/>
    <x v="2"/>
    <x v="0"/>
    <n v="4363.5600000000004"/>
    <n v="0.04"/>
    <n v="3"/>
    <d v="2023-02-12T00:00:00"/>
    <d v="2023-02-16T00:00:00"/>
    <x v="1"/>
    <x v="1"/>
    <n v="951.93"/>
    <x v="3"/>
    <x v="0"/>
    <x v="8"/>
    <n v="3411.6300000000006"/>
    <n v="13090.68"/>
  </r>
  <r>
    <x v="13328"/>
    <x v="0"/>
    <x v="2"/>
    <n v="866.66"/>
    <n v="7.0000000000000007E-2"/>
    <n v="7"/>
    <d v="2024-03-30T00:00:00"/>
    <d v="2024-04-02T00:00:00"/>
    <x v="2"/>
    <x v="2"/>
    <n v="258.60000000000002"/>
    <x v="1"/>
    <x v="1"/>
    <x v="0"/>
    <n v="608.05999999999995"/>
    <n v="6066.62"/>
  </r>
  <r>
    <x v="13329"/>
    <x v="2"/>
    <x v="0"/>
    <n v="4928.47"/>
    <n v="0.14000000000000001"/>
    <n v="9"/>
    <d v="2023-05-26T00:00:00"/>
    <d v="2023-06-01T00:00:00"/>
    <x v="1"/>
    <x v="1"/>
    <n v="858.1"/>
    <x v="3"/>
    <x v="0"/>
    <x v="5"/>
    <n v="4070.3700000000003"/>
    <n v="44356.23"/>
  </r>
  <r>
    <x v="13330"/>
    <x v="1"/>
    <x v="2"/>
    <n v="4543.07"/>
    <n v="0.48"/>
    <n v="6"/>
    <d v="2023-07-13T00:00:00"/>
    <d v="2023-07-14T00:00:00"/>
    <x v="0"/>
    <x v="0"/>
    <n v="1095.1099999999999"/>
    <x v="4"/>
    <x v="0"/>
    <x v="4"/>
    <n v="3447.96"/>
    <n v="27258.42"/>
  </r>
  <r>
    <x v="13331"/>
    <x v="1"/>
    <x v="1"/>
    <n v="4817.96"/>
    <n v="0.14000000000000001"/>
    <n v="3"/>
    <d v="2023-03-04T00:00:00"/>
    <d v="2023-03-08T00:00:00"/>
    <x v="2"/>
    <x v="2"/>
    <n v="1385.27"/>
    <x v="0"/>
    <x v="0"/>
    <x v="0"/>
    <n v="3432.69"/>
    <n v="14453.880000000001"/>
  </r>
  <r>
    <x v="13332"/>
    <x v="0"/>
    <x v="2"/>
    <n v="4278.09"/>
    <n v="0.25"/>
    <n v="9"/>
    <d v="2023-10-11T00:00:00"/>
    <d v="2023-10-12T00:00:00"/>
    <x v="0"/>
    <x v="2"/>
    <n v="449.27"/>
    <x v="2"/>
    <x v="0"/>
    <x v="2"/>
    <n v="3828.82"/>
    <n v="38502.81"/>
  </r>
  <r>
    <x v="13333"/>
    <x v="1"/>
    <x v="0"/>
    <n v="4400.58"/>
    <n v="0.38"/>
    <n v="1"/>
    <d v="2024-12-07T00:00:00"/>
    <d v="2024-12-08T00:00:00"/>
    <x v="1"/>
    <x v="0"/>
    <n v="641.55999999999995"/>
    <x v="2"/>
    <x v="1"/>
    <x v="10"/>
    <n v="3759.02"/>
    <n v="4400.58"/>
  </r>
  <r>
    <x v="13334"/>
    <x v="3"/>
    <x v="2"/>
    <n v="3034.26"/>
    <n v="0.46"/>
    <n v="5"/>
    <d v="2024-01-28T00:00:00"/>
    <d v="2024-02-01T00:00:00"/>
    <x v="1"/>
    <x v="2"/>
    <n v="573.6"/>
    <x v="3"/>
    <x v="1"/>
    <x v="6"/>
    <n v="2460.6600000000003"/>
    <n v="15171.300000000001"/>
  </r>
  <r>
    <x v="13335"/>
    <x v="1"/>
    <x v="3"/>
    <n v="4242.0200000000004"/>
    <n v="0.3"/>
    <n v="5"/>
    <d v="2024-08-31T00:00:00"/>
    <d v="2024-09-05T00:00:00"/>
    <x v="1"/>
    <x v="2"/>
    <n v="630.6"/>
    <x v="3"/>
    <x v="1"/>
    <x v="1"/>
    <n v="3611.4200000000005"/>
    <n v="21210.100000000002"/>
  </r>
  <r>
    <x v="13336"/>
    <x v="3"/>
    <x v="2"/>
    <n v="2716.67"/>
    <n v="0.19"/>
    <n v="2"/>
    <d v="2023-01-28T00:00:00"/>
    <d v="2023-02-01T00:00:00"/>
    <x v="0"/>
    <x v="2"/>
    <n v="631.85"/>
    <x v="2"/>
    <x v="0"/>
    <x v="6"/>
    <n v="2084.8200000000002"/>
    <n v="5433.34"/>
  </r>
  <r>
    <x v="13337"/>
    <x v="2"/>
    <x v="2"/>
    <n v="2737.26"/>
    <n v="0.49"/>
    <n v="5"/>
    <d v="2024-05-22T00:00:00"/>
    <d v="2024-05-29T00:00:00"/>
    <x v="0"/>
    <x v="2"/>
    <n v="250.41"/>
    <x v="1"/>
    <x v="1"/>
    <x v="5"/>
    <n v="2486.8500000000004"/>
    <n v="13686.300000000001"/>
  </r>
  <r>
    <x v="13338"/>
    <x v="3"/>
    <x v="3"/>
    <n v="2856.64"/>
    <n v="0.01"/>
    <n v="1"/>
    <d v="2024-10-16T00:00:00"/>
    <d v="2024-10-19T00:00:00"/>
    <x v="0"/>
    <x v="2"/>
    <n v="818.77"/>
    <x v="3"/>
    <x v="1"/>
    <x v="2"/>
    <n v="2037.87"/>
    <n v="2856.64"/>
  </r>
  <r>
    <x v="13339"/>
    <x v="3"/>
    <x v="3"/>
    <n v="4981.96"/>
    <n v="0.42"/>
    <n v="1"/>
    <d v="2024-04-03T00:00:00"/>
    <d v="2024-04-07T00:00:00"/>
    <x v="2"/>
    <x v="2"/>
    <n v="718.5"/>
    <x v="1"/>
    <x v="1"/>
    <x v="3"/>
    <n v="4263.46"/>
    <n v="4981.96"/>
  </r>
  <r>
    <x v="13340"/>
    <x v="2"/>
    <x v="3"/>
    <n v="611.53"/>
    <n v="0.14000000000000001"/>
    <n v="4"/>
    <d v="2024-09-13T00:00:00"/>
    <d v="2024-09-16T00:00:00"/>
    <x v="1"/>
    <x v="1"/>
    <n v="170.44"/>
    <x v="3"/>
    <x v="1"/>
    <x v="7"/>
    <n v="441.09"/>
    <n v="2446.12"/>
  </r>
  <r>
    <x v="13341"/>
    <x v="1"/>
    <x v="4"/>
    <n v="4047.49"/>
    <n v="0.41"/>
    <n v="6"/>
    <d v="2024-12-31T00:00:00"/>
    <d v="2025-01-02T00:00:00"/>
    <x v="0"/>
    <x v="2"/>
    <n v="1171.5"/>
    <x v="1"/>
    <x v="1"/>
    <x v="10"/>
    <n v="2875.99"/>
    <n v="24284.94"/>
  </r>
  <r>
    <x v="13342"/>
    <x v="3"/>
    <x v="2"/>
    <n v="1439.23"/>
    <n v="0.08"/>
    <n v="2"/>
    <d v="2023-03-17T00:00:00"/>
    <d v="2023-03-21T00:00:00"/>
    <x v="2"/>
    <x v="2"/>
    <n v="142.66"/>
    <x v="1"/>
    <x v="0"/>
    <x v="0"/>
    <n v="1296.57"/>
    <n v="2878.46"/>
  </r>
  <r>
    <x v="13343"/>
    <x v="1"/>
    <x v="3"/>
    <n v="1870.01"/>
    <n v="0.17"/>
    <n v="5"/>
    <d v="2023-07-21T00:00:00"/>
    <d v="2023-07-27T00:00:00"/>
    <x v="0"/>
    <x v="0"/>
    <n v="357.29"/>
    <x v="3"/>
    <x v="0"/>
    <x v="4"/>
    <n v="1512.72"/>
    <n v="9350.0499999999993"/>
  </r>
  <r>
    <x v="13344"/>
    <x v="2"/>
    <x v="3"/>
    <n v="494.61"/>
    <n v="0.03"/>
    <n v="5"/>
    <d v="2023-07-20T00:00:00"/>
    <d v="2023-07-22T00:00:00"/>
    <x v="1"/>
    <x v="2"/>
    <n v="118.92"/>
    <x v="1"/>
    <x v="0"/>
    <x v="4"/>
    <n v="375.69"/>
    <n v="2473.0500000000002"/>
  </r>
  <r>
    <x v="13345"/>
    <x v="0"/>
    <x v="1"/>
    <n v="1822.71"/>
    <n v="0.1"/>
    <n v="3"/>
    <d v="2024-01-08T00:00:00"/>
    <d v="2024-01-12T00:00:00"/>
    <x v="2"/>
    <x v="0"/>
    <n v="106.71"/>
    <x v="3"/>
    <x v="1"/>
    <x v="6"/>
    <n v="1716"/>
    <n v="5468.13"/>
  </r>
  <r>
    <x v="13346"/>
    <x v="1"/>
    <x v="4"/>
    <n v="4954.74"/>
    <n v="0.3"/>
    <n v="4"/>
    <d v="2023-11-18T00:00:00"/>
    <d v="2023-11-24T00:00:00"/>
    <x v="2"/>
    <x v="0"/>
    <n v="745.93"/>
    <x v="4"/>
    <x v="0"/>
    <x v="11"/>
    <n v="4208.8099999999995"/>
    <n v="19818.96"/>
  </r>
  <r>
    <x v="13347"/>
    <x v="1"/>
    <x v="2"/>
    <n v="2045.64"/>
    <n v="0.38"/>
    <n v="2"/>
    <d v="2023-11-25T00:00:00"/>
    <d v="2023-11-28T00:00:00"/>
    <x v="2"/>
    <x v="0"/>
    <n v="314.24"/>
    <x v="3"/>
    <x v="0"/>
    <x v="11"/>
    <n v="1731.4"/>
    <n v="4091.28"/>
  </r>
  <r>
    <x v="13348"/>
    <x v="0"/>
    <x v="0"/>
    <n v="3381.47"/>
    <n v="0.46"/>
    <n v="7"/>
    <d v="2024-01-02T00:00:00"/>
    <d v="2024-01-08T00:00:00"/>
    <x v="2"/>
    <x v="0"/>
    <n v="731.64"/>
    <x v="2"/>
    <x v="1"/>
    <x v="6"/>
    <n v="2649.83"/>
    <n v="23670.289999999997"/>
  </r>
  <r>
    <x v="13349"/>
    <x v="0"/>
    <x v="4"/>
    <n v="691.49"/>
    <n v="0.06"/>
    <n v="3"/>
    <d v="2024-09-23T00:00:00"/>
    <d v="2024-09-29T00:00:00"/>
    <x v="2"/>
    <x v="1"/>
    <n v="124.75"/>
    <x v="0"/>
    <x v="1"/>
    <x v="7"/>
    <n v="566.74"/>
    <n v="2074.4700000000003"/>
  </r>
  <r>
    <x v="13350"/>
    <x v="2"/>
    <x v="4"/>
    <n v="4620.24"/>
    <n v="7.0000000000000007E-2"/>
    <n v="6"/>
    <d v="2023-06-28T00:00:00"/>
    <d v="2023-06-30T00:00:00"/>
    <x v="2"/>
    <x v="1"/>
    <n v="1076.1400000000001"/>
    <x v="5"/>
    <x v="0"/>
    <x v="9"/>
    <n v="3544.0999999999995"/>
    <n v="27721.439999999999"/>
  </r>
  <r>
    <x v="13351"/>
    <x v="1"/>
    <x v="1"/>
    <n v="4155.95"/>
    <n v="0.47"/>
    <n v="9"/>
    <d v="2023-05-07T00:00:00"/>
    <d v="2023-05-12T00:00:00"/>
    <x v="1"/>
    <x v="2"/>
    <n v="582.22"/>
    <x v="2"/>
    <x v="0"/>
    <x v="5"/>
    <n v="3573.7299999999996"/>
    <n v="37403.549999999996"/>
  </r>
  <r>
    <x v="13352"/>
    <x v="1"/>
    <x v="2"/>
    <n v="1992.84"/>
    <n v="0.38"/>
    <n v="7"/>
    <d v="2023-05-24T00:00:00"/>
    <d v="2023-05-28T00:00:00"/>
    <x v="1"/>
    <x v="0"/>
    <n v="302.61"/>
    <x v="0"/>
    <x v="0"/>
    <x v="5"/>
    <n v="1690.23"/>
    <n v="13949.88"/>
  </r>
  <r>
    <x v="13353"/>
    <x v="2"/>
    <x v="2"/>
    <n v="1807.47"/>
    <n v="0.27"/>
    <n v="4"/>
    <d v="2023-07-12T00:00:00"/>
    <d v="2023-07-15T00:00:00"/>
    <x v="2"/>
    <x v="1"/>
    <n v="274.31"/>
    <x v="2"/>
    <x v="0"/>
    <x v="4"/>
    <n v="1533.16"/>
    <n v="7229.88"/>
  </r>
  <r>
    <x v="13354"/>
    <x v="1"/>
    <x v="3"/>
    <n v="2218.11"/>
    <n v="0.24"/>
    <n v="2"/>
    <d v="2024-04-13T00:00:00"/>
    <d v="2024-04-16T00:00:00"/>
    <x v="1"/>
    <x v="1"/>
    <n v="292.77999999999997"/>
    <x v="3"/>
    <x v="1"/>
    <x v="3"/>
    <n v="1925.3300000000002"/>
    <n v="4436.22"/>
  </r>
  <r>
    <x v="13355"/>
    <x v="3"/>
    <x v="3"/>
    <n v="2066.17"/>
    <n v="0.08"/>
    <n v="7"/>
    <d v="2023-08-30T00:00:00"/>
    <d v="2023-09-06T00:00:00"/>
    <x v="1"/>
    <x v="1"/>
    <n v="143.72999999999999"/>
    <x v="2"/>
    <x v="0"/>
    <x v="1"/>
    <n v="1922.44"/>
    <n v="14463.19"/>
  </r>
  <r>
    <x v="13356"/>
    <x v="3"/>
    <x v="4"/>
    <n v="1364.45"/>
    <n v="0.19"/>
    <n v="8"/>
    <d v="2023-02-26T00:00:00"/>
    <d v="2023-02-27T00:00:00"/>
    <x v="0"/>
    <x v="2"/>
    <n v="224.36"/>
    <x v="3"/>
    <x v="0"/>
    <x v="8"/>
    <n v="1140.0900000000001"/>
    <n v="10915.6"/>
  </r>
  <r>
    <x v="13357"/>
    <x v="3"/>
    <x v="1"/>
    <n v="4955.1499999999996"/>
    <n v="0.19"/>
    <n v="3"/>
    <d v="2024-02-25T00:00:00"/>
    <d v="2024-02-28T00:00:00"/>
    <x v="0"/>
    <x v="2"/>
    <n v="1317.87"/>
    <x v="5"/>
    <x v="1"/>
    <x v="8"/>
    <n v="3637.2799999999997"/>
    <n v="14865.449999999999"/>
  </r>
  <r>
    <x v="13358"/>
    <x v="1"/>
    <x v="2"/>
    <n v="4071.68"/>
    <n v="0.32"/>
    <n v="7"/>
    <d v="2024-11-09T00:00:00"/>
    <d v="2024-11-16T00:00:00"/>
    <x v="0"/>
    <x v="1"/>
    <n v="636.63"/>
    <x v="2"/>
    <x v="1"/>
    <x v="11"/>
    <n v="3435.0499999999997"/>
    <n v="28501.759999999998"/>
  </r>
  <r>
    <x v="13359"/>
    <x v="3"/>
    <x v="1"/>
    <n v="1412.82"/>
    <n v="0.3"/>
    <n v="1"/>
    <d v="2024-07-30T00:00:00"/>
    <d v="2024-08-02T00:00:00"/>
    <x v="2"/>
    <x v="2"/>
    <n v="121.3"/>
    <x v="1"/>
    <x v="1"/>
    <x v="4"/>
    <n v="1291.52"/>
    <n v="1412.82"/>
  </r>
  <r>
    <x v="13360"/>
    <x v="3"/>
    <x v="0"/>
    <n v="4910.45"/>
    <n v="0.03"/>
    <n v="8"/>
    <d v="2024-03-08T00:00:00"/>
    <d v="2024-03-12T00:00:00"/>
    <x v="0"/>
    <x v="0"/>
    <n v="622.59"/>
    <x v="2"/>
    <x v="1"/>
    <x v="0"/>
    <n v="4287.8599999999997"/>
    <n v="39283.599999999999"/>
  </r>
  <r>
    <x v="13361"/>
    <x v="2"/>
    <x v="2"/>
    <n v="176.1"/>
    <n v="0.42"/>
    <n v="7"/>
    <d v="2023-02-16T00:00:00"/>
    <d v="2023-02-18T00:00:00"/>
    <x v="1"/>
    <x v="2"/>
    <n v="42.19"/>
    <x v="5"/>
    <x v="0"/>
    <x v="8"/>
    <n v="133.91"/>
    <n v="1232.7"/>
  </r>
  <r>
    <x v="13362"/>
    <x v="2"/>
    <x v="3"/>
    <n v="2245.6999999999998"/>
    <n v="0.47"/>
    <n v="6"/>
    <d v="2024-02-28T00:00:00"/>
    <d v="2024-03-05T00:00:00"/>
    <x v="0"/>
    <x v="0"/>
    <n v="255.16"/>
    <x v="4"/>
    <x v="1"/>
    <x v="8"/>
    <n v="1990.5399999999997"/>
    <n v="13474.199999999999"/>
  </r>
  <r>
    <x v="13363"/>
    <x v="0"/>
    <x v="4"/>
    <n v="2890.48"/>
    <n v="0.39"/>
    <n v="3"/>
    <d v="2024-02-02T00:00:00"/>
    <d v="2024-02-09T00:00:00"/>
    <x v="2"/>
    <x v="2"/>
    <n v="187.2"/>
    <x v="0"/>
    <x v="1"/>
    <x v="8"/>
    <n v="2703.28"/>
    <n v="8671.44"/>
  </r>
  <r>
    <x v="13364"/>
    <x v="0"/>
    <x v="1"/>
    <n v="284.17"/>
    <n v="0.09"/>
    <n v="4"/>
    <d v="2023-10-23T00:00:00"/>
    <d v="2023-10-27T00:00:00"/>
    <x v="2"/>
    <x v="0"/>
    <n v="18.07"/>
    <x v="5"/>
    <x v="0"/>
    <x v="2"/>
    <n v="266.10000000000002"/>
    <n v="1136.68"/>
  </r>
  <r>
    <x v="13365"/>
    <x v="0"/>
    <x v="3"/>
    <n v="889.08"/>
    <n v="0.09"/>
    <n v="8"/>
    <d v="2023-10-31T00:00:00"/>
    <d v="2023-11-04T00:00:00"/>
    <x v="1"/>
    <x v="2"/>
    <n v="179.36"/>
    <x v="2"/>
    <x v="0"/>
    <x v="2"/>
    <n v="709.72"/>
    <n v="7112.64"/>
  </r>
  <r>
    <x v="13366"/>
    <x v="0"/>
    <x v="4"/>
    <n v="1364.84"/>
    <n v="0.36"/>
    <n v="1"/>
    <d v="2023-08-24T00:00:00"/>
    <d v="2023-08-29T00:00:00"/>
    <x v="1"/>
    <x v="2"/>
    <n v="374.6"/>
    <x v="3"/>
    <x v="0"/>
    <x v="1"/>
    <n v="990.2399999999999"/>
    <n v="1364.84"/>
  </r>
  <r>
    <x v="13367"/>
    <x v="2"/>
    <x v="3"/>
    <n v="3629.11"/>
    <n v="0.22"/>
    <n v="2"/>
    <d v="2024-02-20T00:00:00"/>
    <d v="2024-02-26T00:00:00"/>
    <x v="0"/>
    <x v="0"/>
    <n v="417.43"/>
    <x v="0"/>
    <x v="1"/>
    <x v="8"/>
    <n v="3211.6800000000003"/>
    <n v="7258.22"/>
  </r>
  <r>
    <x v="13368"/>
    <x v="2"/>
    <x v="2"/>
    <n v="4704.74"/>
    <n v="0.39"/>
    <n v="1"/>
    <d v="2024-09-04T00:00:00"/>
    <d v="2024-09-09T00:00:00"/>
    <x v="0"/>
    <x v="0"/>
    <n v="1397.24"/>
    <x v="5"/>
    <x v="1"/>
    <x v="7"/>
    <n v="3307.5"/>
    <n v="4704.74"/>
  </r>
  <r>
    <x v="13369"/>
    <x v="2"/>
    <x v="1"/>
    <n v="3160.22"/>
    <n v="0.04"/>
    <n v="4"/>
    <d v="2024-11-03T00:00:00"/>
    <d v="2024-11-07T00:00:00"/>
    <x v="0"/>
    <x v="0"/>
    <n v="332.01"/>
    <x v="2"/>
    <x v="1"/>
    <x v="11"/>
    <n v="2828.21"/>
    <n v="12640.88"/>
  </r>
  <r>
    <x v="13370"/>
    <x v="3"/>
    <x v="0"/>
    <n v="2857.04"/>
    <n v="0.36"/>
    <n v="6"/>
    <d v="2024-02-18T00:00:00"/>
    <d v="2024-02-23T00:00:00"/>
    <x v="2"/>
    <x v="1"/>
    <n v="390.05"/>
    <x v="4"/>
    <x v="1"/>
    <x v="8"/>
    <n v="2466.9899999999998"/>
    <n v="17142.239999999998"/>
  </r>
  <r>
    <x v="13371"/>
    <x v="3"/>
    <x v="3"/>
    <n v="2730.12"/>
    <n v="0.21"/>
    <n v="5"/>
    <d v="2023-04-30T00:00:00"/>
    <d v="2023-05-01T00:00:00"/>
    <x v="0"/>
    <x v="2"/>
    <n v="455.65"/>
    <x v="0"/>
    <x v="0"/>
    <x v="3"/>
    <n v="2274.4699999999998"/>
    <n v="13650.599999999999"/>
  </r>
  <r>
    <x v="13372"/>
    <x v="0"/>
    <x v="1"/>
    <n v="1818.45"/>
    <n v="0.02"/>
    <n v="6"/>
    <d v="2024-10-27T00:00:00"/>
    <d v="2024-10-30T00:00:00"/>
    <x v="0"/>
    <x v="2"/>
    <n v="139.81"/>
    <x v="0"/>
    <x v="1"/>
    <x v="2"/>
    <n v="1678.64"/>
    <n v="10910.7"/>
  </r>
  <r>
    <x v="13373"/>
    <x v="3"/>
    <x v="2"/>
    <n v="4155.8"/>
    <n v="0.27"/>
    <n v="2"/>
    <d v="2024-07-08T00:00:00"/>
    <d v="2024-07-14T00:00:00"/>
    <x v="1"/>
    <x v="1"/>
    <n v="512.38"/>
    <x v="1"/>
    <x v="1"/>
    <x v="4"/>
    <n v="3643.42"/>
    <n v="8311.6"/>
  </r>
  <r>
    <x v="13374"/>
    <x v="1"/>
    <x v="3"/>
    <n v="2749.76"/>
    <n v="0.35"/>
    <n v="5"/>
    <d v="2024-03-14T00:00:00"/>
    <d v="2024-03-21T00:00:00"/>
    <x v="2"/>
    <x v="2"/>
    <n v="550.95000000000005"/>
    <x v="2"/>
    <x v="1"/>
    <x v="0"/>
    <n v="2198.8100000000004"/>
    <n v="13748.800000000001"/>
  </r>
  <r>
    <x v="13375"/>
    <x v="2"/>
    <x v="2"/>
    <n v="1227.51"/>
    <n v="0.26"/>
    <n v="1"/>
    <d v="2024-07-09T00:00:00"/>
    <d v="2024-07-16T00:00:00"/>
    <x v="2"/>
    <x v="0"/>
    <n v="65.09"/>
    <x v="5"/>
    <x v="1"/>
    <x v="4"/>
    <n v="1162.42"/>
    <n v="1227.51"/>
  </r>
  <r>
    <x v="13376"/>
    <x v="0"/>
    <x v="0"/>
    <n v="770.47"/>
    <n v="0.06"/>
    <n v="6"/>
    <d v="2023-03-19T00:00:00"/>
    <d v="2023-03-23T00:00:00"/>
    <x v="1"/>
    <x v="0"/>
    <n v="131.65"/>
    <x v="0"/>
    <x v="0"/>
    <x v="0"/>
    <n v="638.82000000000005"/>
    <n v="4622.82"/>
  </r>
  <r>
    <x v="13377"/>
    <x v="0"/>
    <x v="0"/>
    <n v="4929.01"/>
    <n v="0.41"/>
    <n v="4"/>
    <d v="2023-11-28T00:00:00"/>
    <d v="2023-11-30T00:00:00"/>
    <x v="2"/>
    <x v="1"/>
    <n v="1059.02"/>
    <x v="1"/>
    <x v="0"/>
    <x v="11"/>
    <n v="3869.9900000000002"/>
    <n v="19716.04"/>
  </r>
  <r>
    <x v="13378"/>
    <x v="1"/>
    <x v="4"/>
    <n v="185.62"/>
    <n v="0.16"/>
    <n v="9"/>
    <d v="2023-04-18T00:00:00"/>
    <d v="2023-04-23T00:00:00"/>
    <x v="1"/>
    <x v="2"/>
    <n v="23.12"/>
    <x v="5"/>
    <x v="0"/>
    <x v="3"/>
    <n v="162.5"/>
    <n v="1670.58"/>
  </r>
  <r>
    <x v="13379"/>
    <x v="3"/>
    <x v="4"/>
    <n v="4673.8599999999997"/>
    <n v="0.46"/>
    <n v="3"/>
    <d v="2024-01-22T00:00:00"/>
    <d v="2024-01-29T00:00:00"/>
    <x v="1"/>
    <x v="2"/>
    <n v="1251.56"/>
    <x v="2"/>
    <x v="1"/>
    <x v="6"/>
    <n v="3422.2999999999997"/>
    <n v="14021.579999999998"/>
  </r>
  <r>
    <x v="13380"/>
    <x v="0"/>
    <x v="4"/>
    <n v="1169.69"/>
    <n v="0.45"/>
    <n v="3"/>
    <d v="2023-01-07T00:00:00"/>
    <d v="2023-01-08T00:00:00"/>
    <x v="1"/>
    <x v="1"/>
    <n v="139.56"/>
    <x v="0"/>
    <x v="0"/>
    <x v="6"/>
    <n v="1030.1300000000001"/>
    <n v="3509.07"/>
  </r>
  <r>
    <x v="13381"/>
    <x v="3"/>
    <x v="2"/>
    <n v="3321.99"/>
    <n v="0.1"/>
    <n v="9"/>
    <d v="2024-07-23T00:00:00"/>
    <d v="2024-07-28T00:00:00"/>
    <x v="0"/>
    <x v="0"/>
    <n v="923.54"/>
    <x v="0"/>
    <x v="1"/>
    <x v="4"/>
    <n v="2398.4499999999998"/>
    <n v="29897.909999999996"/>
  </r>
  <r>
    <x v="13382"/>
    <x v="3"/>
    <x v="4"/>
    <n v="1577.51"/>
    <n v="0.24"/>
    <n v="4"/>
    <d v="2024-01-29T00:00:00"/>
    <d v="2024-01-30T00:00:00"/>
    <x v="0"/>
    <x v="0"/>
    <n v="407.49"/>
    <x v="0"/>
    <x v="1"/>
    <x v="6"/>
    <n v="1170.02"/>
    <n v="6310.04"/>
  </r>
  <r>
    <x v="13383"/>
    <x v="1"/>
    <x v="1"/>
    <n v="4313.07"/>
    <n v="7.0000000000000007E-2"/>
    <n v="7"/>
    <d v="2024-06-05T00:00:00"/>
    <d v="2024-06-11T00:00:00"/>
    <x v="2"/>
    <x v="2"/>
    <n v="467.4"/>
    <x v="3"/>
    <x v="1"/>
    <x v="9"/>
    <n v="3845.6699999999996"/>
    <n v="30191.489999999998"/>
  </r>
  <r>
    <x v="13384"/>
    <x v="0"/>
    <x v="2"/>
    <n v="2762.88"/>
    <n v="0.34"/>
    <n v="2"/>
    <d v="2023-08-16T00:00:00"/>
    <d v="2023-08-17T00:00:00"/>
    <x v="1"/>
    <x v="0"/>
    <n v="181.64"/>
    <x v="4"/>
    <x v="0"/>
    <x v="1"/>
    <n v="2581.2400000000002"/>
    <n v="5525.76"/>
  </r>
  <r>
    <x v="13385"/>
    <x v="3"/>
    <x v="2"/>
    <n v="791.18"/>
    <n v="0.43"/>
    <n v="1"/>
    <d v="2023-06-19T00:00:00"/>
    <d v="2023-06-25T00:00:00"/>
    <x v="0"/>
    <x v="2"/>
    <n v="45.81"/>
    <x v="2"/>
    <x v="0"/>
    <x v="9"/>
    <n v="745.36999999999989"/>
    <n v="791.18"/>
  </r>
  <r>
    <x v="13386"/>
    <x v="3"/>
    <x v="4"/>
    <n v="1422.19"/>
    <n v="0.32"/>
    <n v="1"/>
    <d v="2023-02-03T00:00:00"/>
    <d v="2023-02-09T00:00:00"/>
    <x v="2"/>
    <x v="0"/>
    <n v="347"/>
    <x v="2"/>
    <x v="0"/>
    <x v="8"/>
    <n v="1075.19"/>
    <n v="1422.19"/>
  </r>
  <r>
    <x v="13387"/>
    <x v="1"/>
    <x v="4"/>
    <n v="1669.56"/>
    <n v="0.13"/>
    <n v="6"/>
    <d v="2024-12-22T00:00:00"/>
    <d v="2024-12-29T00:00:00"/>
    <x v="2"/>
    <x v="0"/>
    <n v="318.04000000000002"/>
    <x v="3"/>
    <x v="1"/>
    <x v="10"/>
    <n v="1351.52"/>
    <n v="10017.36"/>
  </r>
  <r>
    <x v="13388"/>
    <x v="1"/>
    <x v="2"/>
    <n v="4441.0200000000004"/>
    <n v="0.04"/>
    <n v="4"/>
    <d v="2023-06-03T00:00:00"/>
    <d v="2023-06-04T00:00:00"/>
    <x v="1"/>
    <x v="2"/>
    <n v="419.23"/>
    <x v="0"/>
    <x v="0"/>
    <x v="9"/>
    <n v="4021.7900000000004"/>
    <n v="17764.080000000002"/>
  </r>
  <r>
    <x v="13389"/>
    <x v="3"/>
    <x v="0"/>
    <n v="3857.02"/>
    <n v="0.03"/>
    <n v="2"/>
    <d v="2023-05-10T00:00:00"/>
    <d v="2023-05-14T00:00:00"/>
    <x v="1"/>
    <x v="2"/>
    <n v="351.07"/>
    <x v="5"/>
    <x v="0"/>
    <x v="5"/>
    <n v="3505.95"/>
    <n v="7714.04"/>
  </r>
  <r>
    <x v="13390"/>
    <x v="1"/>
    <x v="0"/>
    <n v="4164.9799999999996"/>
    <n v="0.31"/>
    <n v="7"/>
    <d v="2024-12-13T00:00:00"/>
    <d v="2024-12-16T00:00:00"/>
    <x v="2"/>
    <x v="0"/>
    <n v="601.65"/>
    <x v="1"/>
    <x v="1"/>
    <x v="10"/>
    <n v="3563.3299999999995"/>
    <n v="29154.859999999997"/>
  </r>
  <r>
    <x v="13391"/>
    <x v="3"/>
    <x v="4"/>
    <n v="356.04"/>
    <n v="0.48"/>
    <n v="8"/>
    <d v="2024-07-10T00:00:00"/>
    <d v="2024-07-14T00:00:00"/>
    <x v="2"/>
    <x v="2"/>
    <n v="25.51"/>
    <x v="3"/>
    <x v="1"/>
    <x v="4"/>
    <n v="330.53000000000003"/>
    <n v="2848.32"/>
  </r>
  <r>
    <x v="13392"/>
    <x v="0"/>
    <x v="0"/>
    <n v="2936.03"/>
    <n v="0.35"/>
    <n v="7"/>
    <d v="2023-01-05T00:00:00"/>
    <d v="2023-01-08T00:00:00"/>
    <x v="2"/>
    <x v="0"/>
    <n v="654.19000000000005"/>
    <x v="0"/>
    <x v="0"/>
    <x v="6"/>
    <n v="2281.84"/>
    <n v="20552.210000000003"/>
  </r>
  <r>
    <x v="13393"/>
    <x v="2"/>
    <x v="1"/>
    <n v="4995.97"/>
    <n v="0.37"/>
    <n v="9"/>
    <d v="2023-01-26T00:00:00"/>
    <d v="2023-01-28T00:00:00"/>
    <x v="0"/>
    <x v="2"/>
    <n v="1435.25"/>
    <x v="1"/>
    <x v="0"/>
    <x v="6"/>
    <n v="3560.7200000000003"/>
    <n v="44963.73"/>
  </r>
  <r>
    <x v="13394"/>
    <x v="1"/>
    <x v="1"/>
    <n v="3947.48"/>
    <n v="0.16"/>
    <n v="1"/>
    <d v="2024-05-14T00:00:00"/>
    <d v="2024-05-21T00:00:00"/>
    <x v="0"/>
    <x v="1"/>
    <n v="605.99"/>
    <x v="3"/>
    <x v="1"/>
    <x v="5"/>
    <n v="3341.49"/>
    <n v="3947.48"/>
  </r>
  <r>
    <x v="13395"/>
    <x v="2"/>
    <x v="1"/>
    <n v="691.47"/>
    <n v="0.28999999999999998"/>
    <n v="6"/>
    <d v="2023-12-01T00:00:00"/>
    <d v="2023-12-06T00:00:00"/>
    <x v="2"/>
    <x v="2"/>
    <n v="184.88"/>
    <x v="4"/>
    <x v="0"/>
    <x v="10"/>
    <n v="506.59000000000003"/>
    <n v="4148.82"/>
  </r>
  <r>
    <x v="13396"/>
    <x v="3"/>
    <x v="2"/>
    <n v="3426.21"/>
    <n v="0.16"/>
    <n v="8"/>
    <d v="2024-02-13T00:00:00"/>
    <d v="2024-02-17T00:00:00"/>
    <x v="2"/>
    <x v="0"/>
    <n v="451.5"/>
    <x v="3"/>
    <x v="1"/>
    <x v="8"/>
    <n v="2974.71"/>
    <n v="27409.68"/>
  </r>
  <r>
    <x v="13397"/>
    <x v="3"/>
    <x v="2"/>
    <n v="3752.09"/>
    <n v="0.45"/>
    <n v="9"/>
    <d v="2023-04-02T00:00:00"/>
    <d v="2023-04-07T00:00:00"/>
    <x v="2"/>
    <x v="0"/>
    <n v="419.17"/>
    <x v="3"/>
    <x v="0"/>
    <x v="3"/>
    <n v="3332.92"/>
    <n v="33768.81"/>
  </r>
  <r>
    <x v="13398"/>
    <x v="3"/>
    <x v="2"/>
    <n v="2619.8200000000002"/>
    <n v="7.0000000000000007E-2"/>
    <n v="8"/>
    <d v="2024-12-27T00:00:00"/>
    <d v="2025-01-02T00:00:00"/>
    <x v="0"/>
    <x v="0"/>
    <n v="349.97"/>
    <x v="0"/>
    <x v="1"/>
    <x v="10"/>
    <n v="2269.8500000000004"/>
    <n v="20958.560000000001"/>
  </r>
  <r>
    <x v="13399"/>
    <x v="2"/>
    <x v="2"/>
    <n v="485.89"/>
    <n v="0.32"/>
    <n v="6"/>
    <d v="2024-08-19T00:00:00"/>
    <d v="2024-08-24T00:00:00"/>
    <x v="1"/>
    <x v="1"/>
    <n v="49.66"/>
    <x v="0"/>
    <x v="1"/>
    <x v="1"/>
    <n v="436.23"/>
    <n v="2915.34"/>
  </r>
  <r>
    <x v="13400"/>
    <x v="3"/>
    <x v="2"/>
    <n v="269.95999999999998"/>
    <n v="0.37"/>
    <n v="8"/>
    <d v="2024-06-17T00:00:00"/>
    <d v="2024-06-23T00:00:00"/>
    <x v="1"/>
    <x v="0"/>
    <n v="29.47"/>
    <x v="2"/>
    <x v="1"/>
    <x v="9"/>
    <n v="240.48999999999998"/>
    <n v="2159.6799999999998"/>
  </r>
  <r>
    <x v="13401"/>
    <x v="1"/>
    <x v="4"/>
    <n v="4695.2700000000004"/>
    <n v="0.35"/>
    <n v="8"/>
    <d v="2024-02-07T00:00:00"/>
    <d v="2024-02-13T00:00:00"/>
    <x v="2"/>
    <x v="2"/>
    <n v="1044.0999999999999"/>
    <x v="4"/>
    <x v="1"/>
    <x v="8"/>
    <n v="3651.1700000000005"/>
    <n v="37562.160000000003"/>
  </r>
  <r>
    <x v="13402"/>
    <x v="0"/>
    <x v="0"/>
    <n v="1361.82"/>
    <n v="0.13"/>
    <n v="1"/>
    <d v="2024-05-12T00:00:00"/>
    <d v="2024-05-14T00:00:00"/>
    <x v="0"/>
    <x v="2"/>
    <n v="362.5"/>
    <x v="4"/>
    <x v="1"/>
    <x v="5"/>
    <n v="999.31999999999994"/>
    <n v="1361.82"/>
  </r>
  <r>
    <x v="13403"/>
    <x v="0"/>
    <x v="4"/>
    <n v="1956.94"/>
    <n v="0.24"/>
    <n v="8"/>
    <d v="2023-02-11T00:00:00"/>
    <d v="2023-02-16T00:00:00"/>
    <x v="0"/>
    <x v="0"/>
    <n v="284.27"/>
    <x v="2"/>
    <x v="0"/>
    <x v="8"/>
    <n v="1672.67"/>
    <n v="15655.52"/>
  </r>
  <r>
    <x v="13404"/>
    <x v="1"/>
    <x v="0"/>
    <n v="3996.86"/>
    <n v="0.33"/>
    <n v="7"/>
    <d v="2024-04-28T00:00:00"/>
    <d v="2024-05-01T00:00:00"/>
    <x v="2"/>
    <x v="2"/>
    <n v="790.67"/>
    <x v="1"/>
    <x v="1"/>
    <x v="3"/>
    <n v="3206.19"/>
    <n v="27978.02"/>
  </r>
  <r>
    <x v="13405"/>
    <x v="0"/>
    <x v="4"/>
    <n v="3477.38"/>
    <n v="0.47"/>
    <n v="8"/>
    <d v="2023-06-08T00:00:00"/>
    <d v="2023-06-12T00:00:00"/>
    <x v="2"/>
    <x v="0"/>
    <n v="312.72000000000003"/>
    <x v="2"/>
    <x v="0"/>
    <x v="9"/>
    <n v="3164.66"/>
    <n v="27819.040000000001"/>
  </r>
  <r>
    <x v="13406"/>
    <x v="2"/>
    <x v="1"/>
    <n v="4845.97"/>
    <n v="0.25"/>
    <n v="8"/>
    <d v="2024-11-01T00:00:00"/>
    <d v="2024-11-03T00:00:00"/>
    <x v="2"/>
    <x v="1"/>
    <n v="1158.83"/>
    <x v="2"/>
    <x v="1"/>
    <x v="11"/>
    <n v="3687.1400000000003"/>
    <n v="38767.760000000002"/>
  </r>
  <r>
    <x v="13407"/>
    <x v="3"/>
    <x v="3"/>
    <n v="554.91"/>
    <n v="0.15"/>
    <n v="6"/>
    <d v="2023-12-21T00:00:00"/>
    <d v="2023-12-27T00:00:00"/>
    <x v="0"/>
    <x v="0"/>
    <n v="40.06"/>
    <x v="0"/>
    <x v="0"/>
    <x v="10"/>
    <n v="514.84999999999991"/>
    <n v="3329.46"/>
  </r>
  <r>
    <x v="13408"/>
    <x v="3"/>
    <x v="2"/>
    <n v="3563.91"/>
    <n v="0.19"/>
    <n v="9"/>
    <d v="2024-05-14T00:00:00"/>
    <d v="2024-05-21T00:00:00"/>
    <x v="1"/>
    <x v="1"/>
    <n v="337.25"/>
    <x v="4"/>
    <x v="1"/>
    <x v="5"/>
    <n v="3226.66"/>
    <n v="32075.19"/>
  </r>
  <r>
    <x v="13409"/>
    <x v="3"/>
    <x v="3"/>
    <n v="502.92"/>
    <n v="0.27"/>
    <n v="3"/>
    <d v="2023-09-07T00:00:00"/>
    <d v="2023-09-13T00:00:00"/>
    <x v="0"/>
    <x v="0"/>
    <n v="77.650000000000006"/>
    <x v="3"/>
    <x v="0"/>
    <x v="7"/>
    <n v="425.27"/>
    <n v="1508.76"/>
  </r>
  <r>
    <x v="13410"/>
    <x v="2"/>
    <x v="3"/>
    <n v="100.81"/>
    <n v="0.49"/>
    <n v="1"/>
    <d v="2023-11-27T00:00:00"/>
    <d v="2023-11-30T00:00:00"/>
    <x v="0"/>
    <x v="1"/>
    <n v="8.01"/>
    <x v="0"/>
    <x v="0"/>
    <x v="11"/>
    <n v="92.8"/>
    <n v="100.81"/>
  </r>
  <r>
    <x v="13411"/>
    <x v="2"/>
    <x v="1"/>
    <n v="689.13"/>
    <n v="0.31"/>
    <n v="9"/>
    <d v="2023-08-02T00:00:00"/>
    <d v="2023-08-08T00:00:00"/>
    <x v="0"/>
    <x v="1"/>
    <n v="188.85"/>
    <x v="3"/>
    <x v="0"/>
    <x v="1"/>
    <n v="500.28"/>
    <n v="6202.17"/>
  </r>
  <r>
    <x v="13412"/>
    <x v="2"/>
    <x v="3"/>
    <n v="3121.96"/>
    <n v="0.08"/>
    <n v="2"/>
    <d v="2023-12-29T00:00:00"/>
    <d v="2024-01-01T00:00:00"/>
    <x v="1"/>
    <x v="1"/>
    <n v="540.45000000000005"/>
    <x v="5"/>
    <x v="0"/>
    <x v="10"/>
    <n v="2581.5100000000002"/>
    <n v="6243.92"/>
  </r>
  <r>
    <x v="13413"/>
    <x v="1"/>
    <x v="3"/>
    <n v="3413.34"/>
    <n v="0.42"/>
    <n v="3"/>
    <d v="2024-04-18T00:00:00"/>
    <d v="2024-04-24T00:00:00"/>
    <x v="1"/>
    <x v="2"/>
    <n v="414.15"/>
    <x v="0"/>
    <x v="1"/>
    <x v="3"/>
    <n v="2999.19"/>
    <n v="10240.02"/>
  </r>
  <r>
    <x v="13414"/>
    <x v="2"/>
    <x v="1"/>
    <n v="2247.87"/>
    <n v="0.09"/>
    <n v="4"/>
    <d v="2024-02-24T00:00:00"/>
    <d v="2024-03-01T00:00:00"/>
    <x v="1"/>
    <x v="2"/>
    <n v="190.41"/>
    <x v="5"/>
    <x v="1"/>
    <x v="8"/>
    <n v="2057.46"/>
    <n v="8991.48"/>
  </r>
  <r>
    <x v="13415"/>
    <x v="0"/>
    <x v="0"/>
    <n v="325.75"/>
    <n v="0.02"/>
    <n v="8"/>
    <d v="2023-08-28T00:00:00"/>
    <d v="2023-08-30T00:00:00"/>
    <x v="2"/>
    <x v="2"/>
    <n v="30.1"/>
    <x v="3"/>
    <x v="0"/>
    <x v="1"/>
    <n v="295.64999999999998"/>
    <n v="2606"/>
  </r>
  <r>
    <x v="13416"/>
    <x v="1"/>
    <x v="4"/>
    <n v="3206.89"/>
    <n v="0.05"/>
    <n v="9"/>
    <d v="2024-03-25T00:00:00"/>
    <d v="2024-03-27T00:00:00"/>
    <x v="1"/>
    <x v="1"/>
    <n v="745.75"/>
    <x v="4"/>
    <x v="1"/>
    <x v="0"/>
    <n v="2461.14"/>
    <n v="28862.01"/>
  </r>
  <r>
    <x v="13417"/>
    <x v="1"/>
    <x v="3"/>
    <n v="520.51"/>
    <n v="0.39"/>
    <n v="3"/>
    <d v="2023-03-08T00:00:00"/>
    <d v="2023-03-13T00:00:00"/>
    <x v="2"/>
    <x v="2"/>
    <n v="140.72999999999999"/>
    <x v="0"/>
    <x v="0"/>
    <x v="0"/>
    <n v="379.78"/>
    <n v="1561.53"/>
  </r>
  <r>
    <x v="13418"/>
    <x v="1"/>
    <x v="2"/>
    <n v="794.46"/>
    <n v="0.45"/>
    <n v="2"/>
    <d v="2023-07-10T00:00:00"/>
    <d v="2023-07-11T00:00:00"/>
    <x v="2"/>
    <x v="2"/>
    <n v="167.72"/>
    <x v="1"/>
    <x v="0"/>
    <x v="4"/>
    <n v="626.74"/>
    <n v="1588.92"/>
  </r>
  <r>
    <x v="13419"/>
    <x v="2"/>
    <x v="1"/>
    <n v="2611.62"/>
    <n v="0.13"/>
    <n v="2"/>
    <d v="2024-01-05T00:00:00"/>
    <d v="2024-01-11T00:00:00"/>
    <x v="1"/>
    <x v="2"/>
    <n v="363.63"/>
    <x v="4"/>
    <x v="1"/>
    <x v="6"/>
    <n v="2247.9899999999998"/>
    <n v="5223.24"/>
  </r>
  <r>
    <x v="13420"/>
    <x v="1"/>
    <x v="3"/>
    <n v="1767.83"/>
    <n v="0.25"/>
    <n v="9"/>
    <d v="2023-10-06T00:00:00"/>
    <d v="2023-10-09T00:00:00"/>
    <x v="2"/>
    <x v="2"/>
    <n v="203.72"/>
    <x v="5"/>
    <x v="0"/>
    <x v="2"/>
    <n v="1564.11"/>
    <n v="15910.47"/>
  </r>
  <r>
    <x v="13421"/>
    <x v="2"/>
    <x v="0"/>
    <n v="2377.29"/>
    <n v="0.3"/>
    <n v="8"/>
    <d v="2023-02-19T00:00:00"/>
    <d v="2023-02-25T00:00:00"/>
    <x v="0"/>
    <x v="0"/>
    <n v="408.39"/>
    <x v="2"/>
    <x v="0"/>
    <x v="8"/>
    <n v="1968.9"/>
    <n v="19018.32"/>
  </r>
  <r>
    <x v="13422"/>
    <x v="2"/>
    <x v="0"/>
    <n v="3211.88"/>
    <n v="0.21"/>
    <n v="2"/>
    <d v="2023-11-17T00:00:00"/>
    <d v="2023-11-20T00:00:00"/>
    <x v="2"/>
    <x v="1"/>
    <n v="402.53"/>
    <x v="4"/>
    <x v="0"/>
    <x v="11"/>
    <n v="2809.3500000000004"/>
    <n v="6423.76"/>
  </r>
  <r>
    <x v="13423"/>
    <x v="1"/>
    <x v="2"/>
    <n v="884.03"/>
    <n v="0.03"/>
    <n v="8"/>
    <d v="2024-12-09T00:00:00"/>
    <d v="2024-12-16T00:00:00"/>
    <x v="0"/>
    <x v="0"/>
    <n v="153.72"/>
    <x v="0"/>
    <x v="1"/>
    <x v="10"/>
    <n v="730.31"/>
    <n v="7072.24"/>
  </r>
  <r>
    <x v="13424"/>
    <x v="3"/>
    <x v="3"/>
    <n v="4476.13"/>
    <n v="0.03"/>
    <n v="4"/>
    <d v="2023-06-21T00:00:00"/>
    <d v="2023-06-22T00:00:00"/>
    <x v="2"/>
    <x v="1"/>
    <n v="236.36"/>
    <x v="2"/>
    <x v="0"/>
    <x v="9"/>
    <n v="4239.7700000000004"/>
    <n v="17904.52"/>
  </r>
  <r>
    <x v="13425"/>
    <x v="3"/>
    <x v="2"/>
    <n v="2841.45"/>
    <n v="0.22"/>
    <n v="6"/>
    <d v="2024-11-28T00:00:00"/>
    <d v="2024-12-01T00:00:00"/>
    <x v="2"/>
    <x v="0"/>
    <n v="768.93"/>
    <x v="1"/>
    <x v="1"/>
    <x v="11"/>
    <n v="2072.52"/>
    <n v="17048.699999999997"/>
  </r>
  <r>
    <x v="13426"/>
    <x v="1"/>
    <x v="0"/>
    <n v="208.26"/>
    <n v="0.4"/>
    <n v="5"/>
    <d v="2024-11-27T00:00:00"/>
    <d v="2024-12-03T00:00:00"/>
    <x v="1"/>
    <x v="2"/>
    <n v="41.05"/>
    <x v="4"/>
    <x v="1"/>
    <x v="11"/>
    <n v="167.20999999999998"/>
    <n v="1041.3"/>
  </r>
  <r>
    <x v="13427"/>
    <x v="3"/>
    <x v="0"/>
    <n v="3179.42"/>
    <n v="0.04"/>
    <n v="5"/>
    <d v="2024-11-07T00:00:00"/>
    <d v="2024-11-11T00:00:00"/>
    <x v="0"/>
    <x v="2"/>
    <n v="548.36"/>
    <x v="0"/>
    <x v="1"/>
    <x v="11"/>
    <n v="2631.06"/>
    <n v="15897.1"/>
  </r>
  <r>
    <x v="13428"/>
    <x v="0"/>
    <x v="4"/>
    <n v="2369.58"/>
    <n v="0.1"/>
    <n v="7"/>
    <d v="2024-03-24T00:00:00"/>
    <d v="2024-03-29T00:00:00"/>
    <x v="0"/>
    <x v="0"/>
    <n v="402.88"/>
    <x v="1"/>
    <x v="1"/>
    <x v="0"/>
    <n v="1966.6999999999998"/>
    <n v="16587.059999999998"/>
  </r>
  <r>
    <x v="13429"/>
    <x v="0"/>
    <x v="0"/>
    <n v="3538.03"/>
    <n v="0.13"/>
    <n v="8"/>
    <d v="2023-01-18T00:00:00"/>
    <d v="2023-01-23T00:00:00"/>
    <x v="1"/>
    <x v="0"/>
    <n v="853.55"/>
    <x v="2"/>
    <x v="0"/>
    <x v="6"/>
    <n v="2684.4800000000005"/>
    <n v="28304.240000000002"/>
  </r>
  <r>
    <x v="13430"/>
    <x v="2"/>
    <x v="1"/>
    <n v="3941.76"/>
    <n v="0.28000000000000003"/>
    <n v="5"/>
    <d v="2024-01-07T00:00:00"/>
    <d v="2024-01-11T00:00:00"/>
    <x v="0"/>
    <x v="2"/>
    <n v="735.8"/>
    <x v="5"/>
    <x v="1"/>
    <x v="6"/>
    <n v="3205.96"/>
    <n v="19708.800000000003"/>
  </r>
  <r>
    <x v="13431"/>
    <x v="3"/>
    <x v="4"/>
    <n v="4700.34"/>
    <n v="0.02"/>
    <n v="4"/>
    <d v="2024-01-24T00:00:00"/>
    <d v="2024-01-25T00:00:00"/>
    <x v="0"/>
    <x v="2"/>
    <n v="988.33"/>
    <x v="5"/>
    <x v="1"/>
    <x v="6"/>
    <n v="3712.01"/>
    <n v="18801.36"/>
  </r>
  <r>
    <x v="13432"/>
    <x v="0"/>
    <x v="2"/>
    <n v="4991.8900000000003"/>
    <n v="0.43"/>
    <n v="2"/>
    <d v="2024-04-10T00:00:00"/>
    <d v="2024-04-12T00:00:00"/>
    <x v="0"/>
    <x v="0"/>
    <n v="1244.3599999999999"/>
    <x v="4"/>
    <x v="1"/>
    <x v="3"/>
    <n v="3747.5300000000007"/>
    <n v="9983.7800000000007"/>
  </r>
  <r>
    <x v="13433"/>
    <x v="1"/>
    <x v="0"/>
    <n v="2793.12"/>
    <n v="0.24"/>
    <n v="5"/>
    <d v="2024-09-02T00:00:00"/>
    <d v="2024-09-05T00:00:00"/>
    <x v="0"/>
    <x v="1"/>
    <n v="737"/>
    <x v="3"/>
    <x v="1"/>
    <x v="7"/>
    <n v="2056.12"/>
    <n v="13965.599999999999"/>
  </r>
  <r>
    <x v="13434"/>
    <x v="3"/>
    <x v="1"/>
    <n v="2851.39"/>
    <n v="0.24"/>
    <n v="8"/>
    <d v="2024-09-21T00:00:00"/>
    <d v="2024-09-24T00:00:00"/>
    <x v="1"/>
    <x v="0"/>
    <n v="536.20000000000005"/>
    <x v="0"/>
    <x v="1"/>
    <x v="7"/>
    <n v="2315.1899999999996"/>
    <n v="22811.119999999999"/>
  </r>
  <r>
    <x v="13435"/>
    <x v="0"/>
    <x v="4"/>
    <n v="209.98"/>
    <n v="0.16"/>
    <n v="1"/>
    <d v="2023-09-03T00:00:00"/>
    <d v="2023-09-05T00:00:00"/>
    <x v="1"/>
    <x v="0"/>
    <n v="41.17"/>
    <x v="4"/>
    <x v="0"/>
    <x v="7"/>
    <n v="168.81"/>
    <n v="209.98"/>
  </r>
  <r>
    <x v="13436"/>
    <x v="0"/>
    <x v="1"/>
    <n v="4339.34"/>
    <n v="0.11"/>
    <n v="6"/>
    <d v="2023-04-06T00:00:00"/>
    <d v="2023-04-08T00:00:00"/>
    <x v="2"/>
    <x v="0"/>
    <n v="959.7"/>
    <x v="4"/>
    <x v="0"/>
    <x v="3"/>
    <n v="3379.6400000000003"/>
    <n v="26036.04"/>
  </r>
  <r>
    <x v="13437"/>
    <x v="1"/>
    <x v="4"/>
    <n v="240.72"/>
    <n v="0.18"/>
    <n v="2"/>
    <d v="2023-10-16T00:00:00"/>
    <d v="2023-10-17T00:00:00"/>
    <x v="1"/>
    <x v="0"/>
    <n v="40.46"/>
    <x v="3"/>
    <x v="0"/>
    <x v="2"/>
    <n v="200.26"/>
    <n v="481.44"/>
  </r>
  <r>
    <x v="13438"/>
    <x v="2"/>
    <x v="4"/>
    <n v="3200.06"/>
    <n v="0.46"/>
    <n v="2"/>
    <d v="2023-08-04T00:00:00"/>
    <d v="2023-08-10T00:00:00"/>
    <x v="2"/>
    <x v="0"/>
    <n v="882.56"/>
    <x v="4"/>
    <x v="0"/>
    <x v="1"/>
    <n v="2317.5"/>
    <n v="6400.12"/>
  </r>
  <r>
    <x v="13439"/>
    <x v="1"/>
    <x v="4"/>
    <n v="583.03"/>
    <n v="0.05"/>
    <n v="8"/>
    <d v="2024-10-28T00:00:00"/>
    <d v="2024-10-31T00:00:00"/>
    <x v="0"/>
    <x v="2"/>
    <n v="108.39"/>
    <x v="2"/>
    <x v="1"/>
    <x v="2"/>
    <n v="474.64"/>
    <n v="4664.24"/>
  </r>
  <r>
    <x v="13440"/>
    <x v="2"/>
    <x v="2"/>
    <n v="1500.61"/>
    <n v="0.03"/>
    <n v="6"/>
    <d v="2023-07-30T00:00:00"/>
    <d v="2023-08-01T00:00:00"/>
    <x v="1"/>
    <x v="0"/>
    <n v="421.76"/>
    <x v="2"/>
    <x v="0"/>
    <x v="4"/>
    <n v="1078.8499999999999"/>
    <n v="9003.66"/>
  </r>
  <r>
    <x v="13441"/>
    <x v="0"/>
    <x v="4"/>
    <n v="787.61"/>
    <n v="0.06"/>
    <n v="6"/>
    <d v="2023-03-23T00:00:00"/>
    <d v="2023-03-26T00:00:00"/>
    <x v="2"/>
    <x v="2"/>
    <n v="197.6"/>
    <x v="5"/>
    <x v="0"/>
    <x v="0"/>
    <n v="590.01"/>
    <n v="4725.66"/>
  </r>
  <r>
    <x v="13442"/>
    <x v="2"/>
    <x v="4"/>
    <n v="773.23"/>
    <n v="0.39"/>
    <n v="6"/>
    <d v="2024-08-13T00:00:00"/>
    <d v="2024-08-19T00:00:00"/>
    <x v="2"/>
    <x v="2"/>
    <n v="108.89"/>
    <x v="3"/>
    <x v="1"/>
    <x v="1"/>
    <n v="664.34"/>
    <n v="4639.38"/>
  </r>
  <r>
    <x v="13443"/>
    <x v="0"/>
    <x v="1"/>
    <n v="465.54"/>
    <n v="0.02"/>
    <n v="9"/>
    <d v="2024-08-25T00:00:00"/>
    <d v="2024-08-29T00:00:00"/>
    <x v="0"/>
    <x v="0"/>
    <n v="100.55"/>
    <x v="1"/>
    <x v="1"/>
    <x v="1"/>
    <n v="364.99"/>
    <n v="4189.8600000000006"/>
  </r>
  <r>
    <x v="13444"/>
    <x v="0"/>
    <x v="4"/>
    <n v="1657.62"/>
    <n v="0.17"/>
    <n v="3"/>
    <d v="2024-09-24T00:00:00"/>
    <d v="2024-10-01T00:00:00"/>
    <x v="2"/>
    <x v="0"/>
    <n v="379.97"/>
    <x v="5"/>
    <x v="1"/>
    <x v="7"/>
    <n v="1277.6499999999999"/>
    <n v="4972.8599999999997"/>
  </r>
  <r>
    <x v="13445"/>
    <x v="3"/>
    <x v="2"/>
    <n v="2175.89"/>
    <n v="0.21"/>
    <n v="2"/>
    <d v="2024-04-03T00:00:00"/>
    <d v="2024-04-09T00:00:00"/>
    <x v="0"/>
    <x v="0"/>
    <n v="363.21"/>
    <x v="2"/>
    <x v="1"/>
    <x v="3"/>
    <n v="1812.6799999999998"/>
    <n v="4351.78"/>
  </r>
  <r>
    <x v="13446"/>
    <x v="2"/>
    <x v="1"/>
    <n v="2375.92"/>
    <n v="0.25"/>
    <n v="5"/>
    <d v="2024-01-17T00:00:00"/>
    <d v="2024-01-19T00:00:00"/>
    <x v="1"/>
    <x v="1"/>
    <n v="538.41999999999996"/>
    <x v="2"/>
    <x v="1"/>
    <x v="6"/>
    <n v="1837.5"/>
    <n v="11879.6"/>
  </r>
  <r>
    <x v="13447"/>
    <x v="2"/>
    <x v="4"/>
    <n v="2254.5700000000002"/>
    <n v="0"/>
    <n v="6"/>
    <d v="2023-09-16T00:00:00"/>
    <d v="2023-09-17T00:00:00"/>
    <x v="0"/>
    <x v="1"/>
    <n v="248.49"/>
    <x v="1"/>
    <x v="0"/>
    <x v="7"/>
    <n v="2006.0800000000002"/>
    <n v="13527.420000000002"/>
  </r>
  <r>
    <x v="13448"/>
    <x v="2"/>
    <x v="1"/>
    <n v="2666.09"/>
    <n v="0.24"/>
    <n v="9"/>
    <d v="2024-11-09T00:00:00"/>
    <d v="2024-11-10T00:00:00"/>
    <x v="1"/>
    <x v="2"/>
    <n v="325.97000000000003"/>
    <x v="5"/>
    <x v="1"/>
    <x v="11"/>
    <n v="2340.12"/>
    <n v="23994.81"/>
  </r>
  <r>
    <x v="13449"/>
    <x v="1"/>
    <x v="2"/>
    <n v="4312.96"/>
    <n v="0.1"/>
    <n v="9"/>
    <d v="2024-01-31T00:00:00"/>
    <d v="2024-02-06T00:00:00"/>
    <x v="1"/>
    <x v="0"/>
    <n v="909.76"/>
    <x v="4"/>
    <x v="1"/>
    <x v="6"/>
    <n v="3403.2"/>
    <n v="38816.639999999999"/>
  </r>
  <r>
    <x v="13450"/>
    <x v="3"/>
    <x v="1"/>
    <n v="3195.8"/>
    <n v="0.05"/>
    <n v="2"/>
    <d v="2023-02-02T00:00:00"/>
    <d v="2023-02-05T00:00:00"/>
    <x v="2"/>
    <x v="2"/>
    <n v="545.54"/>
    <x v="5"/>
    <x v="0"/>
    <x v="8"/>
    <n v="2650.26"/>
    <n v="6391.6"/>
  </r>
  <r>
    <x v="13451"/>
    <x v="3"/>
    <x v="2"/>
    <n v="184.7"/>
    <n v="0.27"/>
    <n v="9"/>
    <d v="2023-09-27T00:00:00"/>
    <d v="2023-09-30T00:00:00"/>
    <x v="0"/>
    <x v="0"/>
    <n v="26.94"/>
    <x v="0"/>
    <x v="0"/>
    <x v="7"/>
    <n v="157.76"/>
    <n v="1662.3"/>
  </r>
  <r>
    <x v="13452"/>
    <x v="3"/>
    <x v="0"/>
    <n v="947.47"/>
    <n v="0.37"/>
    <n v="9"/>
    <d v="2024-04-11T00:00:00"/>
    <d v="2024-04-17T00:00:00"/>
    <x v="0"/>
    <x v="0"/>
    <n v="63.16"/>
    <x v="5"/>
    <x v="1"/>
    <x v="3"/>
    <n v="884.31000000000006"/>
    <n v="8527.23"/>
  </r>
  <r>
    <x v="13453"/>
    <x v="1"/>
    <x v="4"/>
    <n v="1809.85"/>
    <n v="0.47"/>
    <n v="6"/>
    <d v="2024-04-13T00:00:00"/>
    <d v="2024-04-14T00:00:00"/>
    <x v="2"/>
    <x v="0"/>
    <n v="535.70000000000005"/>
    <x v="2"/>
    <x v="1"/>
    <x v="3"/>
    <n v="1274.1499999999999"/>
    <n v="10859.099999999999"/>
  </r>
  <r>
    <x v="13454"/>
    <x v="2"/>
    <x v="2"/>
    <n v="4750.3100000000004"/>
    <n v="0.46"/>
    <n v="1"/>
    <d v="2024-02-29T00:00:00"/>
    <d v="2024-03-03T00:00:00"/>
    <x v="0"/>
    <x v="2"/>
    <n v="508.17"/>
    <x v="2"/>
    <x v="1"/>
    <x v="8"/>
    <n v="4242.1400000000003"/>
    <n v="4750.3100000000004"/>
  </r>
  <r>
    <x v="13455"/>
    <x v="2"/>
    <x v="4"/>
    <n v="482.59"/>
    <n v="0.2"/>
    <n v="8"/>
    <d v="2024-03-04T00:00:00"/>
    <d v="2024-03-05T00:00:00"/>
    <x v="0"/>
    <x v="1"/>
    <n v="99.23"/>
    <x v="2"/>
    <x v="1"/>
    <x v="0"/>
    <n v="383.35999999999996"/>
    <n v="3860.72"/>
  </r>
  <r>
    <x v="13456"/>
    <x v="2"/>
    <x v="2"/>
    <n v="3579.58"/>
    <n v="0.35"/>
    <n v="8"/>
    <d v="2024-06-26T00:00:00"/>
    <d v="2024-07-01T00:00:00"/>
    <x v="2"/>
    <x v="2"/>
    <n v="887.85"/>
    <x v="0"/>
    <x v="1"/>
    <x v="9"/>
    <n v="2691.73"/>
    <n v="28636.639999999999"/>
  </r>
  <r>
    <x v="13457"/>
    <x v="3"/>
    <x v="3"/>
    <n v="262.16000000000003"/>
    <n v="0.35"/>
    <n v="8"/>
    <d v="2024-08-03T00:00:00"/>
    <d v="2024-08-04T00:00:00"/>
    <x v="1"/>
    <x v="2"/>
    <n v="46.4"/>
    <x v="3"/>
    <x v="1"/>
    <x v="1"/>
    <n v="215.76000000000002"/>
    <n v="2097.2800000000002"/>
  </r>
  <r>
    <x v="13458"/>
    <x v="3"/>
    <x v="3"/>
    <n v="1876.43"/>
    <n v="0.21"/>
    <n v="8"/>
    <d v="2023-04-09T00:00:00"/>
    <d v="2023-04-15T00:00:00"/>
    <x v="0"/>
    <x v="1"/>
    <n v="365.49"/>
    <x v="4"/>
    <x v="0"/>
    <x v="3"/>
    <n v="1510.94"/>
    <n v="15011.44"/>
  </r>
  <r>
    <x v="13459"/>
    <x v="0"/>
    <x v="3"/>
    <n v="3873.73"/>
    <n v="0.05"/>
    <n v="5"/>
    <d v="2024-03-19T00:00:00"/>
    <d v="2024-03-26T00:00:00"/>
    <x v="1"/>
    <x v="0"/>
    <n v="708.29"/>
    <x v="5"/>
    <x v="1"/>
    <x v="0"/>
    <n v="3165.44"/>
    <n v="19368.650000000001"/>
  </r>
  <r>
    <x v="13460"/>
    <x v="1"/>
    <x v="2"/>
    <n v="1785.25"/>
    <n v="0.19"/>
    <n v="2"/>
    <d v="2024-08-30T00:00:00"/>
    <d v="2024-09-05T00:00:00"/>
    <x v="2"/>
    <x v="2"/>
    <n v="373.36"/>
    <x v="4"/>
    <x v="1"/>
    <x v="1"/>
    <n v="1411.8899999999999"/>
    <n v="3570.5"/>
  </r>
  <r>
    <x v="13461"/>
    <x v="1"/>
    <x v="4"/>
    <n v="2208.38"/>
    <n v="0.5"/>
    <n v="9"/>
    <d v="2024-01-06T00:00:00"/>
    <d v="2024-01-11T00:00:00"/>
    <x v="2"/>
    <x v="0"/>
    <n v="340.28"/>
    <x v="0"/>
    <x v="1"/>
    <x v="6"/>
    <n v="1868.1000000000001"/>
    <n v="19875.420000000002"/>
  </r>
  <r>
    <x v="13462"/>
    <x v="3"/>
    <x v="3"/>
    <n v="4535.99"/>
    <n v="0.28000000000000003"/>
    <n v="6"/>
    <d v="2023-05-12T00:00:00"/>
    <d v="2023-05-19T00:00:00"/>
    <x v="1"/>
    <x v="0"/>
    <n v="630.64"/>
    <x v="5"/>
    <x v="0"/>
    <x v="5"/>
    <n v="3905.35"/>
    <n v="27215.94"/>
  </r>
  <r>
    <x v="13463"/>
    <x v="0"/>
    <x v="4"/>
    <n v="424.23"/>
    <n v="0.17"/>
    <n v="3"/>
    <d v="2023-09-23T00:00:00"/>
    <d v="2023-09-30T00:00:00"/>
    <x v="0"/>
    <x v="1"/>
    <n v="125.7"/>
    <x v="3"/>
    <x v="0"/>
    <x v="7"/>
    <n v="298.53000000000003"/>
    <n v="1272.69"/>
  </r>
  <r>
    <x v="13464"/>
    <x v="2"/>
    <x v="2"/>
    <n v="2685.55"/>
    <n v="0.37"/>
    <n v="1"/>
    <d v="2023-08-10T00:00:00"/>
    <d v="2023-08-14T00:00:00"/>
    <x v="1"/>
    <x v="2"/>
    <n v="385.03"/>
    <x v="1"/>
    <x v="0"/>
    <x v="1"/>
    <n v="2300.5200000000004"/>
    <n v="2685.55"/>
  </r>
  <r>
    <x v="13465"/>
    <x v="3"/>
    <x v="4"/>
    <n v="1894.56"/>
    <n v="0.34"/>
    <n v="5"/>
    <d v="2024-09-22T00:00:00"/>
    <d v="2024-09-28T00:00:00"/>
    <x v="0"/>
    <x v="1"/>
    <n v="306.13"/>
    <x v="2"/>
    <x v="1"/>
    <x v="7"/>
    <n v="1588.4299999999998"/>
    <n v="9472.7999999999993"/>
  </r>
  <r>
    <x v="13466"/>
    <x v="1"/>
    <x v="4"/>
    <n v="4822.68"/>
    <n v="0.28999999999999998"/>
    <n v="4"/>
    <d v="2023-12-23T00:00:00"/>
    <d v="2023-12-27T00:00:00"/>
    <x v="1"/>
    <x v="2"/>
    <n v="436.53"/>
    <x v="2"/>
    <x v="0"/>
    <x v="10"/>
    <n v="4386.1500000000005"/>
    <n v="19290.72"/>
  </r>
  <r>
    <x v="13467"/>
    <x v="1"/>
    <x v="3"/>
    <n v="3989.08"/>
    <n v="0.32"/>
    <n v="4"/>
    <d v="2024-05-13T00:00:00"/>
    <d v="2024-05-20T00:00:00"/>
    <x v="2"/>
    <x v="1"/>
    <n v="1024.4000000000001"/>
    <x v="1"/>
    <x v="1"/>
    <x v="5"/>
    <n v="2964.68"/>
    <n v="15956.32"/>
  </r>
  <r>
    <x v="13468"/>
    <x v="1"/>
    <x v="1"/>
    <n v="698.18"/>
    <n v="0.28999999999999998"/>
    <n v="9"/>
    <d v="2023-05-17T00:00:00"/>
    <d v="2023-05-24T00:00:00"/>
    <x v="0"/>
    <x v="0"/>
    <n v="169.95"/>
    <x v="0"/>
    <x v="0"/>
    <x v="5"/>
    <n v="528.23"/>
    <n v="6283.62"/>
  </r>
  <r>
    <x v="13469"/>
    <x v="2"/>
    <x v="0"/>
    <n v="4644.3100000000004"/>
    <n v="0.48"/>
    <n v="6"/>
    <d v="2024-12-01T00:00:00"/>
    <d v="2024-12-05T00:00:00"/>
    <x v="0"/>
    <x v="1"/>
    <n v="1082.03"/>
    <x v="5"/>
    <x v="1"/>
    <x v="10"/>
    <n v="3562.2800000000007"/>
    <n v="27865.86"/>
  </r>
  <r>
    <x v="13470"/>
    <x v="1"/>
    <x v="2"/>
    <n v="1134.95"/>
    <n v="0.25"/>
    <n v="8"/>
    <d v="2024-12-30T00:00:00"/>
    <d v="2025-01-01T00:00:00"/>
    <x v="0"/>
    <x v="0"/>
    <n v="303.24"/>
    <x v="0"/>
    <x v="1"/>
    <x v="10"/>
    <n v="831.71"/>
    <n v="9079.6"/>
  </r>
  <r>
    <x v="13471"/>
    <x v="2"/>
    <x v="2"/>
    <n v="515.61"/>
    <n v="0.3"/>
    <n v="9"/>
    <d v="2023-05-29T00:00:00"/>
    <d v="2023-05-30T00:00:00"/>
    <x v="2"/>
    <x v="2"/>
    <n v="28.17"/>
    <x v="2"/>
    <x v="0"/>
    <x v="5"/>
    <n v="487.44"/>
    <n v="4640.49"/>
  </r>
  <r>
    <x v="13472"/>
    <x v="2"/>
    <x v="2"/>
    <n v="2753.81"/>
    <n v="0.24"/>
    <n v="1"/>
    <d v="2023-05-07T00:00:00"/>
    <d v="2023-05-12T00:00:00"/>
    <x v="2"/>
    <x v="2"/>
    <n v="150.06"/>
    <x v="3"/>
    <x v="0"/>
    <x v="5"/>
    <n v="2603.75"/>
    <n v="2753.81"/>
  </r>
  <r>
    <x v="13473"/>
    <x v="2"/>
    <x v="0"/>
    <n v="3709.49"/>
    <n v="0.3"/>
    <n v="7"/>
    <d v="2023-08-28T00:00:00"/>
    <d v="2023-09-04T00:00:00"/>
    <x v="0"/>
    <x v="1"/>
    <n v="1091.5899999999999"/>
    <x v="5"/>
    <x v="0"/>
    <x v="1"/>
    <n v="2617.8999999999996"/>
    <n v="25966.43"/>
  </r>
  <r>
    <x v="13474"/>
    <x v="3"/>
    <x v="1"/>
    <n v="3608.65"/>
    <n v="0.45"/>
    <n v="7"/>
    <d v="2023-10-06T00:00:00"/>
    <d v="2023-10-11T00:00:00"/>
    <x v="2"/>
    <x v="1"/>
    <n v="353.69"/>
    <x v="4"/>
    <x v="0"/>
    <x v="2"/>
    <n v="3254.96"/>
    <n v="25260.55"/>
  </r>
  <r>
    <x v="13475"/>
    <x v="2"/>
    <x v="4"/>
    <n v="2716.87"/>
    <n v="0.17"/>
    <n v="9"/>
    <d v="2023-03-02T00:00:00"/>
    <d v="2023-03-07T00:00:00"/>
    <x v="1"/>
    <x v="0"/>
    <n v="738.51"/>
    <x v="3"/>
    <x v="0"/>
    <x v="0"/>
    <n v="1978.36"/>
    <n v="24451.829999999998"/>
  </r>
  <r>
    <x v="13476"/>
    <x v="0"/>
    <x v="2"/>
    <n v="2514.41"/>
    <n v="0.25"/>
    <n v="1"/>
    <d v="2024-08-29T00:00:00"/>
    <d v="2024-09-04T00:00:00"/>
    <x v="1"/>
    <x v="2"/>
    <n v="625.19000000000005"/>
    <x v="3"/>
    <x v="1"/>
    <x v="1"/>
    <n v="1889.2199999999998"/>
    <n v="2514.41"/>
  </r>
  <r>
    <x v="13477"/>
    <x v="1"/>
    <x v="4"/>
    <n v="4850.7700000000004"/>
    <n v="0.22"/>
    <n v="2"/>
    <d v="2024-01-13T00:00:00"/>
    <d v="2024-01-14T00:00:00"/>
    <x v="2"/>
    <x v="0"/>
    <n v="872.96"/>
    <x v="0"/>
    <x v="1"/>
    <x v="6"/>
    <n v="3977.8100000000004"/>
    <n v="9701.5400000000009"/>
  </r>
  <r>
    <x v="13478"/>
    <x v="3"/>
    <x v="3"/>
    <n v="4120.74"/>
    <n v="0.2"/>
    <n v="6"/>
    <d v="2024-02-05T00:00:00"/>
    <d v="2024-02-11T00:00:00"/>
    <x v="2"/>
    <x v="1"/>
    <n v="250.33"/>
    <x v="0"/>
    <x v="1"/>
    <x v="8"/>
    <n v="3870.41"/>
    <n v="24724.44"/>
  </r>
  <r>
    <x v="13479"/>
    <x v="1"/>
    <x v="3"/>
    <n v="3523.34"/>
    <n v="0.41"/>
    <n v="4"/>
    <d v="2023-12-26T00:00:00"/>
    <d v="2023-12-30T00:00:00"/>
    <x v="0"/>
    <x v="1"/>
    <n v="357.23"/>
    <x v="4"/>
    <x v="0"/>
    <x v="10"/>
    <n v="3166.11"/>
    <n v="14093.36"/>
  </r>
  <r>
    <x v="13480"/>
    <x v="2"/>
    <x v="3"/>
    <n v="1056.54"/>
    <n v="0.12"/>
    <n v="5"/>
    <d v="2024-03-14T00:00:00"/>
    <d v="2024-03-16T00:00:00"/>
    <x v="2"/>
    <x v="1"/>
    <n v="70.39"/>
    <x v="5"/>
    <x v="1"/>
    <x v="0"/>
    <n v="986.15"/>
    <n v="5282.7"/>
  </r>
  <r>
    <x v="13481"/>
    <x v="3"/>
    <x v="2"/>
    <n v="4116.88"/>
    <n v="0.25"/>
    <n v="5"/>
    <d v="2023-10-04T00:00:00"/>
    <d v="2023-10-05T00:00:00"/>
    <x v="0"/>
    <x v="1"/>
    <n v="1007.02"/>
    <x v="2"/>
    <x v="0"/>
    <x v="2"/>
    <n v="3109.86"/>
    <n v="20584.400000000001"/>
  </r>
  <r>
    <x v="13482"/>
    <x v="0"/>
    <x v="0"/>
    <n v="3773.93"/>
    <n v="0.46"/>
    <n v="1"/>
    <d v="2024-03-13T00:00:00"/>
    <d v="2024-03-19T00:00:00"/>
    <x v="1"/>
    <x v="2"/>
    <n v="663.67"/>
    <x v="2"/>
    <x v="1"/>
    <x v="0"/>
    <n v="3110.2599999999998"/>
    <n v="3773.93"/>
  </r>
  <r>
    <x v="13483"/>
    <x v="2"/>
    <x v="2"/>
    <n v="4960.93"/>
    <n v="0.08"/>
    <n v="1"/>
    <d v="2024-07-12T00:00:00"/>
    <d v="2024-07-19T00:00:00"/>
    <x v="0"/>
    <x v="0"/>
    <n v="1471.48"/>
    <x v="0"/>
    <x v="1"/>
    <x v="4"/>
    <n v="3489.4500000000003"/>
    <n v="4960.93"/>
  </r>
  <r>
    <x v="13484"/>
    <x v="1"/>
    <x v="3"/>
    <n v="751.68"/>
    <n v="0"/>
    <n v="7"/>
    <d v="2024-11-11T00:00:00"/>
    <d v="2024-11-13T00:00:00"/>
    <x v="2"/>
    <x v="2"/>
    <n v="138.44"/>
    <x v="2"/>
    <x v="1"/>
    <x v="11"/>
    <n v="613.24"/>
    <n v="5261.7599999999993"/>
  </r>
  <r>
    <x v="13485"/>
    <x v="0"/>
    <x v="3"/>
    <n v="3604.95"/>
    <n v="0.13"/>
    <n v="3"/>
    <d v="2023-04-07T00:00:00"/>
    <d v="2023-04-09T00:00:00"/>
    <x v="1"/>
    <x v="2"/>
    <n v="282.01"/>
    <x v="3"/>
    <x v="0"/>
    <x v="3"/>
    <n v="3322.9399999999996"/>
    <n v="10814.849999999999"/>
  </r>
  <r>
    <x v="13486"/>
    <x v="2"/>
    <x v="2"/>
    <n v="4897.51"/>
    <n v="0.46"/>
    <n v="5"/>
    <d v="2023-05-23T00:00:00"/>
    <d v="2023-05-25T00:00:00"/>
    <x v="0"/>
    <x v="2"/>
    <n v="367.9"/>
    <x v="3"/>
    <x v="0"/>
    <x v="5"/>
    <n v="4529.6100000000006"/>
    <n v="24487.550000000003"/>
  </r>
  <r>
    <x v="13487"/>
    <x v="0"/>
    <x v="0"/>
    <n v="2366.71"/>
    <n v="0.04"/>
    <n v="8"/>
    <d v="2023-08-12T00:00:00"/>
    <d v="2023-08-13T00:00:00"/>
    <x v="2"/>
    <x v="1"/>
    <n v="428.34"/>
    <x v="5"/>
    <x v="0"/>
    <x v="1"/>
    <n v="1938.3700000000001"/>
    <n v="18933.68"/>
  </r>
  <r>
    <x v="13488"/>
    <x v="2"/>
    <x v="0"/>
    <n v="3693.71"/>
    <n v="7.0000000000000007E-2"/>
    <n v="5"/>
    <d v="2023-11-11T00:00:00"/>
    <d v="2023-11-15T00:00:00"/>
    <x v="2"/>
    <x v="1"/>
    <n v="723.96"/>
    <x v="5"/>
    <x v="0"/>
    <x v="11"/>
    <n v="2969.75"/>
    <n v="18468.55"/>
  </r>
  <r>
    <x v="13489"/>
    <x v="3"/>
    <x v="4"/>
    <n v="4879.32"/>
    <n v="0.16"/>
    <n v="9"/>
    <d v="2023-01-29T00:00:00"/>
    <d v="2023-02-04T00:00:00"/>
    <x v="2"/>
    <x v="0"/>
    <n v="433.09"/>
    <x v="3"/>
    <x v="0"/>
    <x v="6"/>
    <n v="4446.2299999999996"/>
    <n v="43913.88"/>
  </r>
  <r>
    <x v="13490"/>
    <x v="2"/>
    <x v="1"/>
    <n v="2782.68"/>
    <n v="0.38"/>
    <n v="4"/>
    <d v="2024-06-06T00:00:00"/>
    <d v="2024-06-10T00:00:00"/>
    <x v="1"/>
    <x v="2"/>
    <n v="245.77"/>
    <x v="5"/>
    <x v="1"/>
    <x v="9"/>
    <n v="2536.91"/>
    <n v="11130.72"/>
  </r>
  <r>
    <x v="13491"/>
    <x v="3"/>
    <x v="3"/>
    <n v="3525.3"/>
    <n v="0.38"/>
    <n v="7"/>
    <d v="2023-01-29T00:00:00"/>
    <d v="2023-02-01T00:00:00"/>
    <x v="2"/>
    <x v="1"/>
    <n v="982.81"/>
    <x v="2"/>
    <x v="0"/>
    <x v="6"/>
    <n v="2542.4900000000002"/>
    <n v="24677.100000000002"/>
  </r>
  <r>
    <x v="13492"/>
    <x v="2"/>
    <x v="0"/>
    <n v="198.42"/>
    <n v="0.04"/>
    <n v="8"/>
    <d v="2024-01-06T00:00:00"/>
    <d v="2024-01-11T00:00:00"/>
    <x v="1"/>
    <x v="2"/>
    <n v="51.81"/>
    <x v="4"/>
    <x v="1"/>
    <x v="6"/>
    <n v="146.60999999999999"/>
    <n v="1587.36"/>
  </r>
  <r>
    <x v="13493"/>
    <x v="2"/>
    <x v="3"/>
    <n v="2646.36"/>
    <n v="0.47"/>
    <n v="7"/>
    <d v="2024-08-20T00:00:00"/>
    <d v="2024-08-25T00:00:00"/>
    <x v="2"/>
    <x v="2"/>
    <n v="138.99"/>
    <x v="3"/>
    <x v="1"/>
    <x v="1"/>
    <n v="2507.37"/>
    <n v="18524.52"/>
  </r>
  <r>
    <x v="13494"/>
    <x v="1"/>
    <x v="1"/>
    <n v="1353.42"/>
    <n v="0.12"/>
    <n v="4"/>
    <d v="2024-12-22T00:00:00"/>
    <d v="2024-12-26T00:00:00"/>
    <x v="2"/>
    <x v="2"/>
    <n v="320.26"/>
    <x v="0"/>
    <x v="1"/>
    <x v="10"/>
    <n v="1033.1600000000001"/>
    <n v="5413.68"/>
  </r>
  <r>
    <x v="13495"/>
    <x v="0"/>
    <x v="3"/>
    <n v="743.1"/>
    <n v="0.14000000000000001"/>
    <n v="8"/>
    <d v="2023-12-11T00:00:00"/>
    <d v="2023-12-16T00:00:00"/>
    <x v="1"/>
    <x v="1"/>
    <n v="135.07"/>
    <x v="1"/>
    <x v="0"/>
    <x v="10"/>
    <n v="608.03"/>
    <n v="5944.8"/>
  </r>
  <r>
    <x v="13496"/>
    <x v="0"/>
    <x v="0"/>
    <n v="3572.13"/>
    <n v="0.19"/>
    <n v="4"/>
    <d v="2023-12-07T00:00:00"/>
    <d v="2023-12-11T00:00:00"/>
    <x v="1"/>
    <x v="2"/>
    <n v="754.82"/>
    <x v="5"/>
    <x v="0"/>
    <x v="10"/>
    <n v="2817.31"/>
    <n v="14288.52"/>
  </r>
  <r>
    <x v="13497"/>
    <x v="0"/>
    <x v="4"/>
    <n v="291.54000000000002"/>
    <n v="0.32"/>
    <n v="8"/>
    <d v="2024-04-16T00:00:00"/>
    <d v="2024-04-23T00:00:00"/>
    <x v="1"/>
    <x v="0"/>
    <n v="17.47"/>
    <x v="3"/>
    <x v="1"/>
    <x v="3"/>
    <n v="274.07000000000005"/>
    <n v="2332.3200000000002"/>
  </r>
  <r>
    <x v="13498"/>
    <x v="2"/>
    <x v="2"/>
    <n v="4533.84"/>
    <n v="0.26"/>
    <n v="8"/>
    <d v="2024-09-17T00:00:00"/>
    <d v="2024-09-19T00:00:00"/>
    <x v="0"/>
    <x v="1"/>
    <n v="722.52"/>
    <x v="4"/>
    <x v="1"/>
    <x v="7"/>
    <n v="3811.32"/>
    <n v="36270.720000000001"/>
  </r>
  <r>
    <x v="13499"/>
    <x v="2"/>
    <x v="2"/>
    <n v="2637.09"/>
    <n v="0.46"/>
    <n v="4"/>
    <d v="2024-07-21T00:00:00"/>
    <d v="2024-07-27T00:00:00"/>
    <x v="2"/>
    <x v="0"/>
    <n v="443.88"/>
    <x v="0"/>
    <x v="1"/>
    <x v="4"/>
    <n v="2193.21"/>
    <n v="10548.36"/>
  </r>
  <r>
    <x v="13500"/>
    <x v="2"/>
    <x v="0"/>
    <n v="3276.33"/>
    <n v="0.28000000000000003"/>
    <n v="5"/>
    <d v="2023-06-30T00:00:00"/>
    <d v="2023-07-07T00:00:00"/>
    <x v="1"/>
    <x v="1"/>
    <n v="268.76"/>
    <x v="1"/>
    <x v="0"/>
    <x v="9"/>
    <n v="3007.5699999999997"/>
    <n v="16381.65"/>
  </r>
  <r>
    <x v="13501"/>
    <x v="3"/>
    <x v="0"/>
    <n v="1341.83"/>
    <n v="0.43"/>
    <n v="5"/>
    <d v="2024-05-29T00:00:00"/>
    <d v="2024-06-01T00:00:00"/>
    <x v="0"/>
    <x v="2"/>
    <n v="378.89"/>
    <x v="1"/>
    <x v="1"/>
    <x v="5"/>
    <n v="962.93999999999994"/>
    <n v="6709.15"/>
  </r>
  <r>
    <x v="13502"/>
    <x v="3"/>
    <x v="1"/>
    <n v="992.75"/>
    <n v="0.04"/>
    <n v="5"/>
    <d v="2024-06-08T00:00:00"/>
    <d v="2024-06-13T00:00:00"/>
    <x v="0"/>
    <x v="2"/>
    <n v="52.57"/>
    <x v="2"/>
    <x v="1"/>
    <x v="9"/>
    <n v="940.18"/>
    <n v="4963.75"/>
  </r>
  <r>
    <x v="13503"/>
    <x v="1"/>
    <x v="3"/>
    <n v="1294.3900000000001"/>
    <n v="0.43"/>
    <n v="3"/>
    <d v="2024-02-26T00:00:00"/>
    <d v="2024-03-04T00:00:00"/>
    <x v="1"/>
    <x v="2"/>
    <n v="95.04"/>
    <x v="2"/>
    <x v="1"/>
    <x v="8"/>
    <n v="1199.3500000000001"/>
    <n v="3883.17"/>
  </r>
  <r>
    <x v="13504"/>
    <x v="2"/>
    <x v="1"/>
    <n v="1238.24"/>
    <n v="0.1"/>
    <n v="2"/>
    <d v="2024-01-11T00:00:00"/>
    <d v="2024-01-13T00:00:00"/>
    <x v="2"/>
    <x v="1"/>
    <n v="238"/>
    <x v="1"/>
    <x v="1"/>
    <x v="6"/>
    <n v="1000.24"/>
    <n v="2476.48"/>
  </r>
  <r>
    <x v="13505"/>
    <x v="0"/>
    <x v="2"/>
    <n v="4336.0600000000004"/>
    <n v="0.18"/>
    <n v="1"/>
    <d v="2024-02-11T00:00:00"/>
    <d v="2024-02-16T00:00:00"/>
    <x v="1"/>
    <x v="0"/>
    <n v="221.49"/>
    <x v="1"/>
    <x v="1"/>
    <x v="8"/>
    <n v="4114.5700000000006"/>
    <n v="4336.0600000000004"/>
  </r>
  <r>
    <x v="13506"/>
    <x v="0"/>
    <x v="3"/>
    <n v="3957.96"/>
    <n v="0.16"/>
    <n v="3"/>
    <d v="2024-04-01T00:00:00"/>
    <d v="2024-04-04T00:00:00"/>
    <x v="1"/>
    <x v="0"/>
    <n v="1181.1199999999999"/>
    <x v="2"/>
    <x v="1"/>
    <x v="3"/>
    <n v="2776.84"/>
    <n v="11873.880000000001"/>
  </r>
  <r>
    <x v="13507"/>
    <x v="1"/>
    <x v="1"/>
    <n v="4278.41"/>
    <n v="0.17"/>
    <n v="9"/>
    <d v="2024-05-11T00:00:00"/>
    <d v="2024-05-12T00:00:00"/>
    <x v="2"/>
    <x v="2"/>
    <n v="245.8"/>
    <x v="2"/>
    <x v="1"/>
    <x v="5"/>
    <n v="4032.6099999999997"/>
    <n v="38505.69"/>
  </r>
  <r>
    <x v="13508"/>
    <x v="0"/>
    <x v="2"/>
    <n v="3700.87"/>
    <n v="0.46"/>
    <n v="7"/>
    <d v="2023-02-25T00:00:00"/>
    <d v="2023-02-28T00:00:00"/>
    <x v="0"/>
    <x v="0"/>
    <n v="768.63"/>
    <x v="0"/>
    <x v="0"/>
    <x v="8"/>
    <n v="2932.24"/>
    <n v="25906.09"/>
  </r>
  <r>
    <x v="13509"/>
    <x v="1"/>
    <x v="3"/>
    <n v="3253.4"/>
    <n v="0.22"/>
    <n v="2"/>
    <d v="2023-09-22T00:00:00"/>
    <d v="2023-09-24T00:00:00"/>
    <x v="0"/>
    <x v="0"/>
    <n v="456.72"/>
    <x v="4"/>
    <x v="0"/>
    <x v="7"/>
    <n v="2796.6800000000003"/>
    <n v="6506.8"/>
  </r>
  <r>
    <x v="13510"/>
    <x v="2"/>
    <x v="4"/>
    <n v="2686.59"/>
    <n v="0.13"/>
    <n v="8"/>
    <d v="2023-05-03T00:00:00"/>
    <d v="2023-05-06T00:00:00"/>
    <x v="2"/>
    <x v="0"/>
    <n v="209.92"/>
    <x v="5"/>
    <x v="0"/>
    <x v="5"/>
    <n v="2476.67"/>
    <n v="21492.720000000001"/>
  </r>
  <r>
    <x v="13511"/>
    <x v="0"/>
    <x v="4"/>
    <n v="1400.86"/>
    <n v="0.15"/>
    <n v="8"/>
    <d v="2024-01-13T00:00:00"/>
    <d v="2024-01-15T00:00:00"/>
    <x v="2"/>
    <x v="2"/>
    <n v="372.34"/>
    <x v="1"/>
    <x v="1"/>
    <x v="6"/>
    <n v="1028.52"/>
    <n v="11206.88"/>
  </r>
  <r>
    <x v="13512"/>
    <x v="2"/>
    <x v="1"/>
    <n v="3556.28"/>
    <n v="0.4"/>
    <n v="7"/>
    <d v="2023-12-05T00:00:00"/>
    <d v="2023-12-08T00:00:00"/>
    <x v="2"/>
    <x v="1"/>
    <n v="663.21"/>
    <x v="4"/>
    <x v="0"/>
    <x v="10"/>
    <n v="2893.07"/>
    <n v="24893.960000000003"/>
  </r>
  <r>
    <x v="13513"/>
    <x v="3"/>
    <x v="0"/>
    <n v="769.26"/>
    <n v="0.27"/>
    <n v="6"/>
    <d v="2023-08-15T00:00:00"/>
    <d v="2023-08-22T00:00:00"/>
    <x v="0"/>
    <x v="2"/>
    <n v="167.55"/>
    <x v="0"/>
    <x v="0"/>
    <x v="1"/>
    <n v="601.71"/>
    <n v="4615.5599999999995"/>
  </r>
  <r>
    <x v="13514"/>
    <x v="0"/>
    <x v="3"/>
    <n v="2604.1999999999998"/>
    <n v="0.22"/>
    <n v="2"/>
    <d v="2024-04-20T00:00:00"/>
    <d v="2024-04-25T00:00:00"/>
    <x v="2"/>
    <x v="2"/>
    <n v="642.14"/>
    <x v="0"/>
    <x v="1"/>
    <x v="3"/>
    <n v="1962.06"/>
    <n v="5208.3999999999996"/>
  </r>
  <r>
    <x v="13515"/>
    <x v="3"/>
    <x v="1"/>
    <n v="1056.8499999999999"/>
    <n v="0.46"/>
    <n v="4"/>
    <d v="2023-06-05T00:00:00"/>
    <d v="2023-06-11T00:00:00"/>
    <x v="1"/>
    <x v="0"/>
    <n v="198.71"/>
    <x v="2"/>
    <x v="0"/>
    <x v="9"/>
    <n v="858.13999999999987"/>
    <n v="4227.3999999999996"/>
  </r>
  <r>
    <x v="13516"/>
    <x v="0"/>
    <x v="0"/>
    <n v="2573.3200000000002"/>
    <n v="0.47"/>
    <n v="1"/>
    <d v="2023-03-20T00:00:00"/>
    <d v="2023-03-23T00:00:00"/>
    <x v="1"/>
    <x v="2"/>
    <n v="290.94"/>
    <x v="2"/>
    <x v="0"/>
    <x v="0"/>
    <n v="2282.38"/>
    <n v="2573.3200000000002"/>
  </r>
  <r>
    <x v="13517"/>
    <x v="2"/>
    <x v="0"/>
    <n v="1540.15"/>
    <n v="0.38"/>
    <n v="7"/>
    <d v="2023-10-02T00:00:00"/>
    <d v="2023-10-05T00:00:00"/>
    <x v="2"/>
    <x v="0"/>
    <n v="197.2"/>
    <x v="5"/>
    <x v="0"/>
    <x v="2"/>
    <n v="1342.95"/>
    <n v="10781.050000000001"/>
  </r>
  <r>
    <x v="13518"/>
    <x v="1"/>
    <x v="3"/>
    <n v="362.05"/>
    <n v="0.26"/>
    <n v="2"/>
    <d v="2023-12-19T00:00:00"/>
    <d v="2023-12-23T00:00:00"/>
    <x v="1"/>
    <x v="2"/>
    <n v="92.83"/>
    <x v="4"/>
    <x v="0"/>
    <x v="10"/>
    <n v="269.22000000000003"/>
    <n v="724.1"/>
  </r>
  <r>
    <x v="13519"/>
    <x v="2"/>
    <x v="3"/>
    <n v="2568.17"/>
    <n v="0.06"/>
    <n v="6"/>
    <d v="2023-08-08T00:00:00"/>
    <d v="2023-08-11T00:00:00"/>
    <x v="2"/>
    <x v="2"/>
    <n v="633.16"/>
    <x v="5"/>
    <x v="0"/>
    <x v="1"/>
    <n v="1935.0100000000002"/>
    <n v="15409.02"/>
  </r>
  <r>
    <x v="13520"/>
    <x v="2"/>
    <x v="0"/>
    <n v="990.97"/>
    <n v="0.35"/>
    <n v="9"/>
    <d v="2023-09-17T00:00:00"/>
    <d v="2023-09-22T00:00:00"/>
    <x v="0"/>
    <x v="1"/>
    <n v="53.13"/>
    <x v="5"/>
    <x v="0"/>
    <x v="7"/>
    <n v="937.84"/>
    <n v="8918.73"/>
  </r>
  <r>
    <x v="13521"/>
    <x v="2"/>
    <x v="2"/>
    <n v="889.66"/>
    <n v="0.41"/>
    <n v="5"/>
    <d v="2024-03-06T00:00:00"/>
    <d v="2024-03-08T00:00:00"/>
    <x v="0"/>
    <x v="0"/>
    <n v="173.22"/>
    <x v="3"/>
    <x v="1"/>
    <x v="0"/>
    <n v="716.43999999999994"/>
    <n v="4448.3"/>
  </r>
  <r>
    <x v="13522"/>
    <x v="0"/>
    <x v="1"/>
    <n v="1983.39"/>
    <n v="0.43"/>
    <n v="5"/>
    <d v="2024-02-19T00:00:00"/>
    <d v="2024-02-20T00:00:00"/>
    <x v="1"/>
    <x v="2"/>
    <n v="472.7"/>
    <x v="3"/>
    <x v="1"/>
    <x v="8"/>
    <n v="1510.69"/>
    <n v="9916.9500000000007"/>
  </r>
  <r>
    <x v="13523"/>
    <x v="1"/>
    <x v="3"/>
    <n v="1872.76"/>
    <n v="0.28999999999999998"/>
    <n v="4"/>
    <d v="2024-01-24T00:00:00"/>
    <d v="2024-01-25T00:00:00"/>
    <x v="0"/>
    <x v="2"/>
    <n v="140.78"/>
    <x v="1"/>
    <x v="1"/>
    <x v="6"/>
    <n v="1731.98"/>
    <n v="7491.04"/>
  </r>
  <r>
    <x v="13524"/>
    <x v="3"/>
    <x v="0"/>
    <n v="4348.09"/>
    <n v="0.31"/>
    <n v="1"/>
    <d v="2023-05-04T00:00:00"/>
    <d v="2023-05-05T00:00:00"/>
    <x v="2"/>
    <x v="1"/>
    <n v="884.23"/>
    <x v="3"/>
    <x v="0"/>
    <x v="5"/>
    <n v="3463.86"/>
    <n v="4348.09"/>
  </r>
  <r>
    <x v="13525"/>
    <x v="2"/>
    <x v="2"/>
    <n v="2866.72"/>
    <n v="0.35"/>
    <n v="4"/>
    <d v="2023-10-16T00:00:00"/>
    <d v="2023-10-23T00:00:00"/>
    <x v="1"/>
    <x v="0"/>
    <n v="477.45"/>
    <x v="1"/>
    <x v="0"/>
    <x v="2"/>
    <n v="2389.27"/>
    <n v="11466.88"/>
  </r>
  <r>
    <x v="13526"/>
    <x v="0"/>
    <x v="4"/>
    <n v="4287.38"/>
    <n v="0.44"/>
    <n v="9"/>
    <d v="2023-10-31T00:00:00"/>
    <d v="2023-11-01T00:00:00"/>
    <x v="2"/>
    <x v="2"/>
    <n v="447.8"/>
    <x v="4"/>
    <x v="0"/>
    <x v="2"/>
    <n v="3839.58"/>
    <n v="38586.42"/>
  </r>
  <r>
    <x v="13527"/>
    <x v="3"/>
    <x v="0"/>
    <n v="819.49"/>
    <n v="0.02"/>
    <n v="9"/>
    <d v="2023-06-09T00:00:00"/>
    <d v="2023-06-15T00:00:00"/>
    <x v="2"/>
    <x v="0"/>
    <n v="171.6"/>
    <x v="2"/>
    <x v="0"/>
    <x v="9"/>
    <n v="647.89"/>
    <n v="7375.41"/>
  </r>
  <r>
    <x v="13528"/>
    <x v="2"/>
    <x v="2"/>
    <n v="1850.82"/>
    <n v="0.28000000000000003"/>
    <n v="7"/>
    <d v="2024-01-17T00:00:00"/>
    <d v="2024-01-19T00:00:00"/>
    <x v="2"/>
    <x v="2"/>
    <n v="231.2"/>
    <x v="4"/>
    <x v="1"/>
    <x v="6"/>
    <n v="1619.62"/>
    <n v="12955.74"/>
  </r>
  <r>
    <x v="13529"/>
    <x v="3"/>
    <x v="4"/>
    <n v="2821.12"/>
    <n v="0.18"/>
    <n v="4"/>
    <d v="2023-04-22T00:00:00"/>
    <d v="2023-04-28T00:00:00"/>
    <x v="0"/>
    <x v="0"/>
    <n v="282.12"/>
    <x v="3"/>
    <x v="0"/>
    <x v="3"/>
    <n v="2539"/>
    <n v="11284.48"/>
  </r>
  <r>
    <x v="13530"/>
    <x v="2"/>
    <x v="2"/>
    <n v="850.33"/>
    <n v="0.42"/>
    <n v="9"/>
    <d v="2024-09-04T00:00:00"/>
    <d v="2024-09-06T00:00:00"/>
    <x v="2"/>
    <x v="0"/>
    <n v="138.02000000000001"/>
    <x v="0"/>
    <x v="1"/>
    <x v="7"/>
    <n v="712.31000000000006"/>
    <n v="7652.97"/>
  </r>
  <r>
    <x v="13531"/>
    <x v="3"/>
    <x v="3"/>
    <n v="727.48"/>
    <n v="7.0000000000000007E-2"/>
    <n v="5"/>
    <d v="2023-08-14T00:00:00"/>
    <d v="2023-08-15T00:00:00"/>
    <x v="0"/>
    <x v="2"/>
    <n v="145.77000000000001"/>
    <x v="2"/>
    <x v="0"/>
    <x v="1"/>
    <n v="581.71"/>
    <n v="3637.4"/>
  </r>
  <r>
    <x v="13532"/>
    <x v="3"/>
    <x v="0"/>
    <n v="3340.87"/>
    <n v="0.45"/>
    <n v="2"/>
    <d v="2024-05-02T00:00:00"/>
    <d v="2024-05-09T00:00:00"/>
    <x v="2"/>
    <x v="1"/>
    <n v="528.20000000000005"/>
    <x v="4"/>
    <x v="1"/>
    <x v="5"/>
    <n v="2812.67"/>
    <n v="6681.74"/>
  </r>
  <r>
    <x v="13533"/>
    <x v="1"/>
    <x v="4"/>
    <n v="3303.79"/>
    <n v="0.06"/>
    <n v="9"/>
    <d v="2024-07-12T00:00:00"/>
    <d v="2024-07-15T00:00:00"/>
    <x v="2"/>
    <x v="2"/>
    <n v="917.18"/>
    <x v="3"/>
    <x v="1"/>
    <x v="4"/>
    <n v="2386.61"/>
    <n v="29734.11"/>
  </r>
  <r>
    <x v="13534"/>
    <x v="1"/>
    <x v="2"/>
    <n v="1247.3800000000001"/>
    <n v="0.04"/>
    <n v="6"/>
    <d v="2024-10-10T00:00:00"/>
    <d v="2024-10-13T00:00:00"/>
    <x v="0"/>
    <x v="1"/>
    <n v="343.05"/>
    <x v="3"/>
    <x v="1"/>
    <x v="2"/>
    <n v="904.33000000000015"/>
    <n v="7484.2800000000007"/>
  </r>
  <r>
    <x v="13535"/>
    <x v="2"/>
    <x v="4"/>
    <n v="1212.9100000000001"/>
    <n v="0.17"/>
    <n v="5"/>
    <d v="2023-12-27T00:00:00"/>
    <d v="2024-01-02T00:00:00"/>
    <x v="1"/>
    <x v="1"/>
    <n v="172.61"/>
    <x v="0"/>
    <x v="0"/>
    <x v="10"/>
    <n v="1040.3000000000002"/>
    <n v="6064.55"/>
  </r>
  <r>
    <x v="13536"/>
    <x v="0"/>
    <x v="1"/>
    <n v="3752.68"/>
    <n v="0.5"/>
    <n v="8"/>
    <d v="2023-06-12T00:00:00"/>
    <d v="2023-06-16T00:00:00"/>
    <x v="1"/>
    <x v="2"/>
    <n v="385.94"/>
    <x v="1"/>
    <x v="0"/>
    <x v="9"/>
    <n v="3366.74"/>
    <n v="30021.439999999999"/>
  </r>
  <r>
    <x v="13537"/>
    <x v="1"/>
    <x v="0"/>
    <n v="673.24"/>
    <n v="0.32"/>
    <n v="2"/>
    <d v="2023-02-16T00:00:00"/>
    <d v="2023-02-18T00:00:00"/>
    <x v="0"/>
    <x v="2"/>
    <n v="185.18"/>
    <x v="2"/>
    <x v="0"/>
    <x v="8"/>
    <n v="488.06"/>
    <n v="1346.48"/>
  </r>
  <r>
    <x v="13538"/>
    <x v="3"/>
    <x v="3"/>
    <n v="4623.99"/>
    <n v="0.01"/>
    <n v="5"/>
    <d v="2024-08-22T00:00:00"/>
    <d v="2024-08-26T00:00:00"/>
    <x v="1"/>
    <x v="1"/>
    <n v="712.8"/>
    <x v="3"/>
    <x v="1"/>
    <x v="1"/>
    <n v="3911.1899999999996"/>
    <n v="23119.949999999997"/>
  </r>
  <r>
    <x v="13539"/>
    <x v="1"/>
    <x v="4"/>
    <n v="4724.32"/>
    <n v="0.12"/>
    <n v="8"/>
    <d v="2023-12-04T00:00:00"/>
    <d v="2023-12-09T00:00:00"/>
    <x v="0"/>
    <x v="2"/>
    <n v="603.09"/>
    <x v="1"/>
    <x v="0"/>
    <x v="10"/>
    <n v="4121.2299999999996"/>
    <n v="37794.559999999998"/>
  </r>
  <r>
    <x v="13540"/>
    <x v="1"/>
    <x v="2"/>
    <n v="4367.8599999999997"/>
    <n v="7.0000000000000007E-2"/>
    <n v="4"/>
    <d v="2023-09-30T00:00:00"/>
    <d v="2023-10-02T00:00:00"/>
    <x v="2"/>
    <x v="2"/>
    <n v="1264.78"/>
    <x v="0"/>
    <x v="0"/>
    <x v="7"/>
    <n v="3103.08"/>
    <n v="17471.439999999999"/>
  </r>
  <r>
    <x v="13541"/>
    <x v="2"/>
    <x v="4"/>
    <n v="1132.32"/>
    <n v="0"/>
    <n v="9"/>
    <d v="2023-02-24T00:00:00"/>
    <d v="2023-02-25T00:00:00"/>
    <x v="2"/>
    <x v="1"/>
    <n v="196.11"/>
    <x v="0"/>
    <x v="0"/>
    <x v="8"/>
    <n v="936.20999999999992"/>
    <n v="10190.879999999999"/>
  </r>
  <r>
    <x v="13542"/>
    <x v="1"/>
    <x v="2"/>
    <n v="182.33"/>
    <n v="0.26"/>
    <n v="7"/>
    <d v="2023-09-24T00:00:00"/>
    <d v="2023-09-25T00:00:00"/>
    <x v="0"/>
    <x v="2"/>
    <n v="48.97"/>
    <x v="2"/>
    <x v="0"/>
    <x v="7"/>
    <n v="133.36000000000001"/>
    <n v="1276.3100000000002"/>
  </r>
  <r>
    <x v="13543"/>
    <x v="1"/>
    <x v="4"/>
    <n v="4689.79"/>
    <n v="0.19"/>
    <n v="7"/>
    <d v="2024-06-28T00:00:00"/>
    <d v="2024-07-02T00:00:00"/>
    <x v="1"/>
    <x v="2"/>
    <n v="245.27"/>
    <x v="3"/>
    <x v="1"/>
    <x v="9"/>
    <n v="4444.5199999999995"/>
    <n v="32828.53"/>
  </r>
  <r>
    <x v="13544"/>
    <x v="3"/>
    <x v="3"/>
    <n v="1785.46"/>
    <n v="0.31"/>
    <n v="9"/>
    <d v="2023-11-16T00:00:00"/>
    <d v="2023-11-18T00:00:00"/>
    <x v="1"/>
    <x v="0"/>
    <n v="113.72"/>
    <x v="3"/>
    <x v="0"/>
    <x v="11"/>
    <n v="1671.74"/>
    <n v="16069.14"/>
  </r>
  <r>
    <x v="13545"/>
    <x v="1"/>
    <x v="3"/>
    <n v="1621.01"/>
    <n v="0.11"/>
    <n v="3"/>
    <d v="2023-02-27T00:00:00"/>
    <d v="2023-03-02T00:00:00"/>
    <x v="1"/>
    <x v="1"/>
    <n v="275.12"/>
    <x v="2"/>
    <x v="0"/>
    <x v="8"/>
    <n v="1345.8899999999999"/>
    <n v="4863.03"/>
  </r>
  <r>
    <x v="13546"/>
    <x v="3"/>
    <x v="0"/>
    <n v="1382.22"/>
    <n v="0.42"/>
    <n v="3"/>
    <d v="2024-09-11T00:00:00"/>
    <d v="2024-09-13T00:00:00"/>
    <x v="2"/>
    <x v="0"/>
    <n v="294.44"/>
    <x v="2"/>
    <x v="1"/>
    <x v="7"/>
    <n v="1087.78"/>
    <n v="4146.66"/>
  </r>
  <r>
    <x v="13547"/>
    <x v="1"/>
    <x v="3"/>
    <n v="1298.23"/>
    <n v="0.19"/>
    <n v="7"/>
    <d v="2023-10-01T00:00:00"/>
    <d v="2023-10-05T00:00:00"/>
    <x v="1"/>
    <x v="0"/>
    <n v="220.41"/>
    <x v="1"/>
    <x v="0"/>
    <x v="2"/>
    <n v="1077.82"/>
    <n v="9087.61"/>
  </r>
  <r>
    <x v="13548"/>
    <x v="1"/>
    <x v="4"/>
    <n v="3699.31"/>
    <n v="0.24"/>
    <n v="2"/>
    <d v="2023-11-30T00:00:00"/>
    <d v="2023-12-04T00:00:00"/>
    <x v="2"/>
    <x v="2"/>
    <n v="623.24"/>
    <x v="5"/>
    <x v="0"/>
    <x v="11"/>
    <n v="3076.0699999999997"/>
    <n v="7398.62"/>
  </r>
  <r>
    <x v="13549"/>
    <x v="0"/>
    <x v="4"/>
    <n v="4548.68"/>
    <n v="0.37"/>
    <n v="3"/>
    <d v="2024-11-15T00:00:00"/>
    <d v="2024-11-21T00:00:00"/>
    <x v="2"/>
    <x v="1"/>
    <n v="603.04999999999995"/>
    <x v="1"/>
    <x v="1"/>
    <x v="11"/>
    <n v="3945.63"/>
    <n v="13646.04"/>
  </r>
  <r>
    <x v="13550"/>
    <x v="1"/>
    <x v="3"/>
    <n v="3951.68"/>
    <n v="0.08"/>
    <n v="6"/>
    <d v="2023-05-03T00:00:00"/>
    <d v="2023-05-09T00:00:00"/>
    <x v="2"/>
    <x v="1"/>
    <n v="648.37"/>
    <x v="0"/>
    <x v="0"/>
    <x v="5"/>
    <n v="3303.31"/>
    <n v="23710.079999999998"/>
  </r>
  <r>
    <x v="13551"/>
    <x v="3"/>
    <x v="1"/>
    <n v="3403.13"/>
    <n v="0.13"/>
    <n v="9"/>
    <d v="2024-07-08T00:00:00"/>
    <d v="2024-07-15T00:00:00"/>
    <x v="2"/>
    <x v="2"/>
    <n v="879.31"/>
    <x v="1"/>
    <x v="1"/>
    <x v="4"/>
    <n v="2523.8200000000002"/>
    <n v="30628.170000000002"/>
  </r>
  <r>
    <x v="13552"/>
    <x v="3"/>
    <x v="4"/>
    <n v="1510.01"/>
    <n v="0.08"/>
    <n v="4"/>
    <d v="2023-05-28T00:00:00"/>
    <d v="2023-05-29T00:00:00"/>
    <x v="2"/>
    <x v="0"/>
    <n v="362.95"/>
    <x v="2"/>
    <x v="0"/>
    <x v="5"/>
    <n v="1147.06"/>
    <n v="6040.04"/>
  </r>
  <r>
    <x v="13553"/>
    <x v="2"/>
    <x v="0"/>
    <n v="2780.12"/>
    <n v="0.38"/>
    <n v="5"/>
    <d v="2023-11-09T00:00:00"/>
    <d v="2023-11-10T00:00:00"/>
    <x v="0"/>
    <x v="1"/>
    <n v="298.49"/>
    <x v="2"/>
    <x v="0"/>
    <x v="11"/>
    <n v="2481.63"/>
    <n v="13900.599999999999"/>
  </r>
  <r>
    <x v="13554"/>
    <x v="2"/>
    <x v="1"/>
    <n v="1261.1400000000001"/>
    <n v="0.05"/>
    <n v="6"/>
    <d v="2023-07-29T00:00:00"/>
    <d v="2023-08-03T00:00:00"/>
    <x v="2"/>
    <x v="0"/>
    <n v="289.68"/>
    <x v="2"/>
    <x v="0"/>
    <x v="4"/>
    <n v="971.46"/>
    <n v="7566.84"/>
  </r>
  <r>
    <x v="13555"/>
    <x v="0"/>
    <x v="3"/>
    <n v="646.38"/>
    <n v="0.24"/>
    <n v="3"/>
    <d v="2023-10-01T00:00:00"/>
    <d v="2023-10-08T00:00:00"/>
    <x v="2"/>
    <x v="2"/>
    <n v="142.87"/>
    <x v="0"/>
    <x v="0"/>
    <x v="2"/>
    <n v="503.51"/>
    <n v="1939.1399999999999"/>
  </r>
  <r>
    <x v="13556"/>
    <x v="3"/>
    <x v="2"/>
    <n v="689.44"/>
    <n v="0.37"/>
    <n v="2"/>
    <d v="2023-05-25T00:00:00"/>
    <d v="2023-06-01T00:00:00"/>
    <x v="2"/>
    <x v="2"/>
    <n v="57.51"/>
    <x v="2"/>
    <x v="0"/>
    <x v="5"/>
    <n v="631.93000000000006"/>
    <n v="1378.88"/>
  </r>
  <r>
    <x v="13557"/>
    <x v="3"/>
    <x v="4"/>
    <n v="3058.47"/>
    <n v="0.25"/>
    <n v="4"/>
    <d v="2024-08-23T00:00:00"/>
    <d v="2024-08-27T00:00:00"/>
    <x v="0"/>
    <x v="0"/>
    <n v="813.18"/>
    <x v="0"/>
    <x v="1"/>
    <x v="1"/>
    <n v="2245.29"/>
    <n v="12233.88"/>
  </r>
  <r>
    <x v="13558"/>
    <x v="3"/>
    <x v="2"/>
    <n v="288.55"/>
    <n v="0.25"/>
    <n v="6"/>
    <d v="2024-01-09T00:00:00"/>
    <d v="2024-01-16T00:00:00"/>
    <x v="1"/>
    <x v="0"/>
    <n v="18.77"/>
    <x v="1"/>
    <x v="1"/>
    <x v="6"/>
    <n v="269.78000000000003"/>
    <n v="1731.3000000000002"/>
  </r>
  <r>
    <x v="13559"/>
    <x v="0"/>
    <x v="0"/>
    <n v="4868.95"/>
    <n v="0.03"/>
    <n v="4"/>
    <d v="2023-12-22T00:00:00"/>
    <d v="2023-12-27T00:00:00"/>
    <x v="0"/>
    <x v="1"/>
    <n v="249.15"/>
    <x v="0"/>
    <x v="0"/>
    <x v="10"/>
    <n v="4619.8"/>
    <n v="19475.8"/>
  </r>
  <r>
    <x v="13560"/>
    <x v="3"/>
    <x v="1"/>
    <n v="4977.79"/>
    <n v="0.39"/>
    <n v="8"/>
    <d v="2024-07-04T00:00:00"/>
    <d v="2024-07-09T00:00:00"/>
    <x v="0"/>
    <x v="1"/>
    <n v="1251.19"/>
    <x v="4"/>
    <x v="1"/>
    <x v="4"/>
    <n v="3726.6"/>
    <n v="39822.32"/>
  </r>
  <r>
    <x v="13561"/>
    <x v="2"/>
    <x v="2"/>
    <n v="832.18"/>
    <n v="0.3"/>
    <n v="9"/>
    <d v="2024-04-08T00:00:00"/>
    <d v="2024-04-15T00:00:00"/>
    <x v="2"/>
    <x v="2"/>
    <n v="176.43"/>
    <x v="5"/>
    <x v="1"/>
    <x v="3"/>
    <n v="655.75"/>
    <n v="7489.62"/>
  </r>
  <r>
    <x v="13562"/>
    <x v="0"/>
    <x v="0"/>
    <n v="2193.7800000000002"/>
    <n v="0.33"/>
    <n v="8"/>
    <d v="2023-06-16T00:00:00"/>
    <d v="2023-06-17T00:00:00"/>
    <x v="1"/>
    <x v="0"/>
    <n v="213.88"/>
    <x v="5"/>
    <x v="0"/>
    <x v="9"/>
    <n v="1979.9"/>
    <n v="17550.240000000002"/>
  </r>
  <r>
    <x v="13563"/>
    <x v="2"/>
    <x v="2"/>
    <n v="3863.57"/>
    <n v="0.38"/>
    <n v="7"/>
    <d v="2023-12-10T00:00:00"/>
    <d v="2023-12-13T00:00:00"/>
    <x v="2"/>
    <x v="0"/>
    <n v="892.86"/>
    <x v="5"/>
    <x v="0"/>
    <x v="10"/>
    <n v="2970.71"/>
    <n v="27044.99"/>
  </r>
  <r>
    <x v="13564"/>
    <x v="2"/>
    <x v="2"/>
    <n v="4779.83"/>
    <n v="0.28000000000000003"/>
    <n v="2"/>
    <d v="2023-05-29T00:00:00"/>
    <d v="2023-05-30T00:00:00"/>
    <x v="0"/>
    <x v="2"/>
    <n v="1289.73"/>
    <x v="2"/>
    <x v="0"/>
    <x v="5"/>
    <n v="3490.1"/>
    <n v="9559.66"/>
  </r>
  <r>
    <x v="13565"/>
    <x v="0"/>
    <x v="0"/>
    <n v="4467.47"/>
    <n v="0.25"/>
    <n v="2"/>
    <d v="2023-10-12T00:00:00"/>
    <d v="2023-10-14T00:00:00"/>
    <x v="1"/>
    <x v="0"/>
    <n v="420.43"/>
    <x v="5"/>
    <x v="0"/>
    <x v="2"/>
    <n v="4047.0400000000004"/>
    <n v="8934.94"/>
  </r>
  <r>
    <x v="13566"/>
    <x v="1"/>
    <x v="4"/>
    <n v="1348.3"/>
    <n v="0.33"/>
    <n v="5"/>
    <d v="2023-12-20T00:00:00"/>
    <d v="2023-12-23T00:00:00"/>
    <x v="0"/>
    <x v="0"/>
    <n v="180.31"/>
    <x v="4"/>
    <x v="0"/>
    <x v="10"/>
    <n v="1167.99"/>
    <n v="6741.5"/>
  </r>
  <r>
    <x v="13567"/>
    <x v="1"/>
    <x v="2"/>
    <n v="517.46"/>
    <n v="0.45"/>
    <n v="4"/>
    <d v="2023-09-18T00:00:00"/>
    <d v="2023-09-24T00:00:00"/>
    <x v="0"/>
    <x v="0"/>
    <n v="132.16999999999999"/>
    <x v="0"/>
    <x v="0"/>
    <x v="7"/>
    <n v="385.29000000000008"/>
    <n v="2069.84"/>
  </r>
  <r>
    <x v="13568"/>
    <x v="2"/>
    <x v="0"/>
    <n v="1514.77"/>
    <n v="0.32"/>
    <n v="4"/>
    <d v="2024-12-07T00:00:00"/>
    <d v="2024-12-11T00:00:00"/>
    <x v="0"/>
    <x v="2"/>
    <n v="364.37"/>
    <x v="1"/>
    <x v="1"/>
    <x v="10"/>
    <n v="1150.4000000000001"/>
    <n v="6059.08"/>
  </r>
  <r>
    <x v="13569"/>
    <x v="1"/>
    <x v="2"/>
    <n v="2242.46"/>
    <n v="0.39"/>
    <n v="4"/>
    <d v="2024-10-10T00:00:00"/>
    <d v="2024-10-13T00:00:00"/>
    <x v="1"/>
    <x v="0"/>
    <n v="451.99"/>
    <x v="2"/>
    <x v="1"/>
    <x v="2"/>
    <n v="1790.47"/>
    <n v="8969.84"/>
  </r>
  <r>
    <x v="13570"/>
    <x v="3"/>
    <x v="4"/>
    <n v="1863.7"/>
    <n v="0.24"/>
    <n v="7"/>
    <d v="2024-12-07T00:00:00"/>
    <d v="2024-12-11T00:00:00"/>
    <x v="2"/>
    <x v="1"/>
    <n v="274.74"/>
    <x v="2"/>
    <x v="1"/>
    <x v="10"/>
    <n v="1588.96"/>
    <n v="13045.9"/>
  </r>
  <r>
    <x v="13571"/>
    <x v="0"/>
    <x v="0"/>
    <n v="3891.96"/>
    <n v="0.28999999999999998"/>
    <n v="3"/>
    <d v="2023-06-21T00:00:00"/>
    <d v="2023-06-25T00:00:00"/>
    <x v="2"/>
    <x v="1"/>
    <n v="598.89"/>
    <x v="4"/>
    <x v="0"/>
    <x v="9"/>
    <n v="3293.07"/>
    <n v="11675.880000000001"/>
  </r>
  <r>
    <x v="13572"/>
    <x v="2"/>
    <x v="2"/>
    <n v="1363.16"/>
    <n v="0.09"/>
    <n v="2"/>
    <d v="2023-07-09T00:00:00"/>
    <d v="2023-07-14T00:00:00"/>
    <x v="1"/>
    <x v="2"/>
    <n v="215.52"/>
    <x v="0"/>
    <x v="0"/>
    <x v="4"/>
    <n v="1147.6400000000001"/>
    <n v="2726.32"/>
  </r>
  <r>
    <x v="13573"/>
    <x v="3"/>
    <x v="3"/>
    <n v="4307.32"/>
    <n v="0.24"/>
    <n v="5"/>
    <d v="2023-04-23T00:00:00"/>
    <d v="2023-04-25T00:00:00"/>
    <x v="1"/>
    <x v="2"/>
    <n v="1210.78"/>
    <x v="5"/>
    <x v="0"/>
    <x v="3"/>
    <n v="3096.54"/>
    <n v="21536.6"/>
  </r>
  <r>
    <x v="13574"/>
    <x v="1"/>
    <x v="4"/>
    <n v="1205.6099999999999"/>
    <n v="7.0000000000000007E-2"/>
    <n v="6"/>
    <d v="2024-05-09T00:00:00"/>
    <d v="2024-05-10T00:00:00"/>
    <x v="1"/>
    <x v="1"/>
    <n v="217.66"/>
    <x v="0"/>
    <x v="1"/>
    <x v="5"/>
    <n v="987.94999999999993"/>
    <n v="7233.66"/>
  </r>
  <r>
    <x v="13575"/>
    <x v="3"/>
    <x v="2"/>
    <n v="1870.63"/>
    <n v="0.23"/>
    <n v="8"/>
    <d v="2024-12-02T00:00:00"/>
    <d v="2024-12-09T00:00:00"/>
    <x v="0"/>
    <x v="0"/>
    <n v="332.37"/>
    <x v="0"/>
    <x v="1"/>
    <x v="10"/>
    <n v="1538.2600000000002"/>
    <n v="14965.04"/>
  </r>
  <r>
    <x v="13576"/>
    <x v="1"/>
    <x v="1"/>
    <n v="2294.2600000000002"/>
    <n v="0.03"/>
    <n v="3"/>
    <d v="2024-03-21T00:00:00"/>
    <d v="2024-03-26T00:00:00"/>
    <x v="2"/>
    <x v="0"/>
    <n v="324.89999999999998"/>
    <x v="3"/>
    <x v="1"/>
    <x v="0"/>
    <n v="1969.3600000000001"/>
    <n v="6882.7800000000007"/>
  </r>
  <r>
    <x v="13577"/>
    <x v="2"/>
    <x v="0"/>
    <n v="1526.97"/>
    <n v="0.28999999999999998"/>
    <n v="4"/>
    <d v="2024-11-30T00:00:00"/>
    <d v="2024-12-05T00:00:00"/>
    <x v="0"/>
    <x v="2"/>
    <n v="320.23"/>
    <x v="5"/>
    <x v="1"/>
    <x v="11"/>
    <n v="1206.74"/>
    <n v="6107.88"/>
  </r>
  <r>
    <x v="13578"/>
    <x v="3"/>
    <x v="2"/>
    <n v="3855.22"/>
    <n v="0.14000000000000001"/>
    <n v="4"/>
    <d v="2024-03-08T00:00:00"/>
    <d v="2024-03-10T00:00:00"/>
    <x v="1"/>
    <x v="0"/>
    <n v="726.42"/>
    <x v="2"/>
    <x v="1"/>
    <x v="0"/>
    <n v="3128.7999999999997"/>
    <n v="15420.88"/>
  </r>
  <r>
    <x v="13579"/>
    <x v="0"/>
    <x v="4"/>
    <n v="2106.7800000000002"/>
    <n v="0.42"/>
    <n v="4"/>
    <d v="2023-06-16T00:00:00"/>
    <d v="2023-06-17T00:00:00"/>
    <x v="0"/>
    <x v="1"/>
    <n v="450.01"/>
    <x v="4"/>
    <x v="0"/>
    <x v="9"/>
    <n v="1656.7700000000002"/>
    <n v="8427.1200000000008"/>
  </r>
  <r>
    <x v="13580"/>
    <x v="2"/>
    <x v="4"/>
    <n v="4446.43"/>
    <n v="0.19"/>
    <n v="7"/>
    <d v="2024-11-11T00:00:00"/>
    <d v="2024-11-16T00:00:00"/>
    <x v="0"/>
    <x v="0"/>
    <n v="1268.5899999999999"/>
    <x v="0"/>
    <x v="1"/>
    <x v="11"/>
    <n v="3177.84"/>
    <n v="31125.010000000002"/>
  </r>
  <r>
    <x v="13581"/>
    <x v="3"/>
    <x v="1"/>
    <n v="4821.58"/>
    <n v="0.46"/>
    <n v="4"/>
    <d v="2023-11-02T00:00:00"/>
    <d v="2023-11-05T00:00:00"/>
    <x v="1"/>
    <x v="0"/>
    <n v="1211.5899999999999"/>
    <x v="3"/>
    <x v="0"/>
    <x v="11"/>
    <n v="3609.99"/>
    <n v="19286.32"/>
  </r>
  <r>
    <x v="13582"/>
    <x v="3"/>
    <x v="1"/>
    <n v="4313.0600000000004"/>
    <n v="0.24"/>
    <n v="7"/>
    <d v="2024-06-12T00:00:00"/>
    <d v="2024-06-13T00:00:00"/>
    <x v="1"/>
    <x v="1"/>
    <n v="283.41000000000003"/>
    <x v="2"/>
    <x v="1"/>
    <x v="9"/>
    <n v="4029.6500000000005"/>
    <n v="30191.420000000002"/>
  </r>
  <r>
    <x v="13583"/>
    <x v="1"/>
    <x v="2"/>
    <n v="2660.86"/>
    <n v="0.42"/>
    <n v="4"/>
    <d v="2024-07-18T00:00:00"/>
    <d v="2024-07-20T00:00:00"/>
    <x v="1"/>
    <x v="2"/>
    <n v="787.19"/>
    <x v="4"/>
    <x v="1"/>
    <x v="4"/>
    <n v="1873.67"/>
    <n v="10643.44"/>
  </r>
  <r>
    <x v="13584"/>
    <x v="2"/>
    <x v="3"/>
    <n v="2598.06"/>
    <n v="0.15"/>
    <n v="8"/>
    <d v="2024-01-13T00:00:00"/>
    <d v="2024-01-16T00:00:00"/>
    <x v="2"/>
    <x v="0"/>
    <n v="288.54000000000002"/>
    <x v="1"/>
    <x v="1"/>
    <x v="6"/>
    <n v="2309.52"/>
    <n v="20784.48"/>
  </r>
  <r>
    <x v="13585"/>
    <x v="2"/>
    <x v="4"/>
    <n v="1157.78"/>
    <n v="0.23"/>
    <n v="5"/>
    <d v="2023-07-02T00:00:00"/>
    <d v="2023-07-05T00:00:00"/>
    <x v="1"/>
    <x v="0"/>
    <n v="244.1"/>
    <x v="1"/>
    <x v="0"/>
    <x v="4"/>
    <n v="913.68"/>
    <n v="5788.9"/>
  </r>
  <r>
    <x v="13586"/>
    <x v="2"/>
    <x v="3"/>
    <n v="3002.16"/>
    <n v="0.32"/>
    <n v="2"/>
    <d v="2023-07-25T00:00:00"/>
    <d v="2023-07-30T00:00:00"/>
    <x v="2"/>
    <x v="0"/>
    <n v="615.95000000000005"/>
    <x v="5"/>
    <x v="0"/>
    <x v="4"/>
    <n v="2386.21"/>
    <n v="6004.32"/>
  </r>
  <r>
    <x v="13587"/>
    <x v="2"/>
    <x v="3"/>
    <n v="4768.3599999999997"/>
    <n v="0.13"/>
    <n v="9"/>
    <d v="2024-03-15T00:00:00"/>
    <d v="2024-03-17T00:00:00"/>
    <x v="1"/>
    <x v="0"/>
    <n v="291.95"/>
    <x v="2"/>
    <x v="1"/>
    <x v="0"/>
    <n v="4476.41"/>
    <n v="42915.24"/>
  </r>
  <r>
    <x v="13588"/>
    <x v="1"/>
    <x v="2"/>
    <n v="494.97"/>
    <n v="0.33"/>
    <n v="9"/>
    <d v="2023-07-12T00:00:00"/>
    <d v="2023-07-14T00:00:00"/>
    <x v="0"/>
    <x v="0"/>
    <n v="146.83000000000001"/>
    <x v="5"/>
    <x v="0"/>
    <x v="4"/>
    <n v="348.14"/>
    <n v="4454.7300000000005"/>
  </r>
  <r>
    <x v="13589"/>
    <x v="0"/>
    <x v="0"/>
    <n v="3787.04"/>
    <n v="0.14000000000000001"/>
    <n v="1"/>
    <d v="2024-10-16T00:00:00"/>
    <d v="2024-10-21T00:00:00"/>
    <x v="1"/>
    <x v="2"/>
    <n v="597.08000000000004"/>
    <x v="5"/>
    <x v="1"/>
    <x v="2"/>
    <n v="3189.96"/>
    <n v="3787.04"/>
  </r>
  <r>
    <x v="13590"/>
    <x v="2"/>
    <x v="0"/>
    <n v="4360.74"/>
    <n v="0.24"/>
    <n v="5"/>
    <d v="2023-09-15T00:00:00"/>
    <d v="2023-09-21T00:00:00"/>
    <x v="0"/>
    <x v="0"/>
    <n v="1102.08"/>
    <x v="3"/>
    <x v="0"/>
    <x v="7"/>
    <n v="3258.66"/>
    <n v="21803.699999999997"/>
  </r>
  <r>
    <x v="13591"/>
    <x v="1"/>
    <x v="0"/>
    <n v="4934.8500000000004"/>
    <n v="0.01"/>
    <n v="3"/>
    <d v="2023-01-12T00:00:00"/>
    <d v="2023-01-13T00:00:00"/>
    <x v="0"/>
    <x v="1"/>
    <n v="719.78"/>
    <x v="0"/>
    <x v="0"/>
    <x v="6"/>
    <n v="4215.0700000000006"/>
    <n v="14804.550000000001"/>
  </r>
  <r>
    <x v="13592"/>
    <x v="0"/>
    <x v="1"/>
    <n v="1740.31"/>
    <n v="0.04"/>
    <n v="5"/>
    <d v="2023-07-04T00:00:00"/>
    <d v="2023-07-08T00:00:00"/>
    <x v="2"/>
    <x v="2"/>
    <n v="249.6"/>
    <x v="5"/>
    <x v="0"/>
    <x v="4"/>
    <n v="1490.71"/>
    <n v="8701.5499999999993"/>
  </r>
  <r>
    <x v="13593"/>
    <x v="0"/>
    <x v="4"/>
    <n v="1842.31"/>
    <n v="0.11"/>
    <n v="4"/>
    <d v="2023-08-03T00:00:00"/>
    <d v="2023-08-08T00:00:00"/>
    <x v="0"/>
    <x v="1"/>
    <n v="398.63"/>
    <x v="3"/>
    <x v="0"/>
    <x v="1"/>
    <n v="1443.6799999999998"/>
    <n v="7369.24"/>
  </r>
  <r>
    <x v="13594"/>
    <x v="1"/>
    <x v="1"/>
    <n v="1225.9000000000001"/>
    <n v="0.4"/>
    <n v="3"/>
    <d v="2024-12-02T00:00:00"/>
    <d v="2024-12-05T00:00:00"/>
    <x v="1"/>
    <x v="0"/>
    <n v="165.83"/>
    <x v="3"/>
    <x v="1"/>
    <x v="10"/>
    <n v="1060.0700000000002"/>
    <n v="3677.7000000000003"/>
  </r>
  <r>
    <x v="13595"/>
    <x v="2"/>
    <x v="4"/>
    <n v="3966.41"/>
    <n v="0.33"/>
    <n v="7"/>
    <d v="2024-11-04T00:00:00"/>
    <d v="2024-11-08T00:00:00"/>
    <x v="0"/>
    <x v="2"/>
    <n v="624.86"/>
    <x v="4"/>
    <x v="1"/>
    <x v="11"/>
    <n v="3341.5499999999997"/>
    <n v="27764.87"/>
  </r>
  <r>
    <x v="13596"/>
    <x v="0"/>
    <x v="4"/>
    <n v="786.19"/>
    <n v="0.45"/>
    <n v="5"/>
    <d v="2024-12-18T00:00:00"/>
    <d v="2024-12-19T00:00:00"/>
    <x v="0"/>
    <x v="0"/>
    <n v="132.69"/>
    <x v="3"/>
    <x v="1"/>
    <x v="10"/>
    <n v="653.5"/>
    <n v="3930.9500000000003"/>
  </r>
  <r>
    <x v="13597"/>
    <x v="2"/>
    <x v="4"/>
    <n v="1412.06"/>
    <n v="0.45"/>
    <n v="1"/>
    <d v="2024-04-03T00:00:00"/>
    <d v="2024-04-09T00:00:00"/>
    <x v="0"/>
    <x v="1"/>
    <n v="222.92"/>
    <x v="2"/>
    <x v="1"/>
    <x v="3"/>
    <n v="1189.1399999999999"/>
    <n v="1412.06"/>
  </r>
  <r>
    <x v="13598"/>
    <x v="2"/>
    <x v="2"/>
    <n v="1546.79"/>
    <n v="0.19"/>
    <n v="4"/>
    <d v="2023-12-06T00:00:00"/>
    <d v="2023-12-13T00:00:00"/>
    <x v="1"/>
    <x v="1"/>
    <n v="196.83"/>
    <x v="5"/>
    <x v="0"/>
    <x v="10"/>
    <n v="1349.96"/>
    <n v="6187.16"/>
  </r>
  <r>
    <x v="13599"/>
    <x v="3"/>
    <x v="0"/>
    <n v="1937.16"/>
    <n v="0.18"/>
    <n v="1"/>
    <d v="2023-12-30T00:00:00"/>
    <d v="2023-12-31T00:00:00"/>
    <x v="1"/>
    <x v="0"/>
    <n v="481.27"/>
    <x v="1"/>
    <x v="0"/>
    <x v="10"/>
    <n v="1455.89"/>
    <n v="1937.16"/>
  </r>
  <r>
    <x v="13600"/>
    <x v="2"/>
    <x v="1"/>
    <n v="2166.16"/>
    <n v="0.42"/>
    <n v="3"/>
    <d v="2024-12-11T00:00:00"/>
    <d v="2024-12-17T00:00:00"/>
    <x v="0"/>
    <x v="0"/>
    <n v="542.70000000000005"/>
    <x v="3"/>
    <x v="1"/>
    <x v="10"/>
    <n v="1623.4599999999998"/>
    <n v="6498.48"/>
  </r>
  <r>
    <x v="13601"/>
    <x v="3"/>
    <x v="1"/>
    <n v="2839.22"/>
    <n v="0.21"/>
    <n v="5"/>
    <d v="2023-11-17T00:00:00"/>
    <d v="2023-11-24T00:00:00"/>
    <x v="0"/>
    <x v="2"/>
    <n v="693.68"/>
    <x v="5"/>
    <x v="0"/>
    <x v="11"/>
    <n v="2145.54"/>
    <n v="14196.099999999999"/>
  </r>
  <r>
    <x v="13602"/>
    <x v="0"/>
    <x v="2"/>
    <n v="4747.03"/>
    <n v="0.43"/>
    <n v="6"/>
    <d v="2024-09-23T00:00:00"/>
    <d v="2024-09-30T00:00:00"/>
    <x v="2"/>
    <x v="2"/>
    <n v="261.49"/>
    <x v="5"/>
    <x v="1"/>
    <x v="7"/>
    <n v="4485.54"/>
    <n v="28482.18"/>
  </r>
  <r>
    <x v="13603"/>
    <x v="1"/>
    <x v="4"/>
    <n v="1311.67"/>
    <n v="0.25"/>
    <n v="1"/>
    <d v="2023-08-28T00:00:00"/>
    <d v="2023-09-04T00:00:00"/>
    <x v="0"/>
    <x v="0"/>
    <n v="235.37"/>
    <x v="0"/>
    <x v="0"/>
    <x v="1"/>
    <n v="1076.3000000000002"/>
    <n v="1311.67"/>
  </r>
  <r>
    <x v="13604"/>
    <x v="3"/>
    <x v="0"/>
    <n v="3918.18"/>
    <n v="0.21"/>
    <n v="9"/>
    <d v="2023-01-15T00:00:00"/>
    <d v="2023-01-22T00:00:00"/>
    <x v="0"/>
    <x v="2"/>
    <n v="987.5"/>
    <x v="2"/>
    <x v="0"/>
    <x v="6"/>
    <n v="2930.68"/>
    <n v="35263.619999999995"/>
  </r>
  <r>
    <x v="13605"/>
    <x v="1"/>
    <x v="3"/>
    <n v="3414.31"/>
    <n v="0.14000000000000001"/>
    <n v="9"/>
    <d v="2023-06-15T00:00:00"/>
    <d v="2023-06-16T00:00:00"/>
    <x v="2"/>
    <x v="2"/>
    <n v="176.42"/>
    <x v="3"/>
    <x v="0"/>
    <x v="9"/>
    <n v="3237.89"/>
    <n v="30728.79"/>
  </r>
  <r>
    <x v="13606"/>
    <x v="0"/>
    <x v="3"/>
    <n v="668.65"/>
    <n v="0.06"/>
    <n v="1"/>
    <d v="2023-12-20T00:00:00"/>
    <d v="2023-12-24T00:00:00"/>
    <x v="0"/>
    <x v="2"/>
    <n v="73.239999999999995"/>
    <x v="1"/>
    <x v="0"/>
    <x v="10"/>
    <n v="595.41"/>
    <n v="668.65"/>
  </r>
  <r>
    <x v="13607"/>
    <x v="2"/>
    <x v="2"/>
    <n v="4070.85"/>
    <n v="0.26"/>
    <n v="7"/>
    <d v="2024-04-01T00:00:00"/>
    <d v="2024-04-06T00:00:00"/>
    <x v="1"/>
    <x v="1"/>
    <n v="741.78"/>
    <x v="5"/>
    <x v="1"/>
    <x v="3"/>
    <n v="3329.0699999999997"/>
    <n v="28495.95"/>
  </r>
  <r>
    <x v="13608"/>
    <x v="0"/>
    <x v="0"/>
    <n v="544"/>
    <n v="0.16"/>
    <n v="4"/>
    <d v="2023-11-17T00:00:00"/>
    <d v="2023-11-23T00:00:00"/>
    <x v="0"/>
    <x v="1"/>
    <n v="78.72"/>
    <x v="2"/>
    <x v="0"/>
    <x v="11"/>
    <n v="465.28"/>
    <n v="2176"/>
  </r>
  <r>
    <x v="13609"/>
    <x v="1"/>
    <x v="3"/>
    <n v="3720.74"/>
    <n v="0.12"/>
    <n v="2"/>
    <d v="2023-09-22T00:00:00"/>
    <d v="2023-09-24T00:00:00"/>
    <x v="0"/>
    <x v="0"/>
    <n v="918.67"/>
    <x v="1"/>
    <x v="0"/>
    <x v="7"/>
    <n v="2802.0699999999997"/>
    <n v="7441.48"/>
  </r>
  <r>
    <x v="13610"/>
    <x v="0"/>
    <x v="3"/>
    <n v="3607.36"/>
    <n v="0.08"/>
    <n v="2"/>
    <d v="2023-06-19T00:00:00"/>
    <d v="2023-06-24T00:00:00"/>
    <x v="1"/>
    <x v="2"/>
    <n v="680.52"/>
    <x v="0"/>
    <x v="0"/>
    <x v="9"/>
    <n v="2926.84"/>
    <n v="7214.72"/>
  </r>
  <r>
    <x v="13611"/>
    <x v="2"/>
    <x v="1"/>
    <n v="3478.07"/>
    <n v="0.19"/>
    <n v="6"/>
    <d v="2024-05-25T00:00:00"/>
    <d v="2024-05-30T00:00:00"/>
    <x v="1"/>
    <x v="0"/>
    <n v="781.1"/>
    <x v="1"/>
    <x v="1"/>
    <x v="5"/>
    <n v="2696.9700000000003"/>
    <n v="20868.420000000002"/>
  </r>
  <r>
    <x v="13612"/>
    <x v="0"/>
    <x v="0"/>
    <n v="1455.79"/>
    <n v="0.28000000000000003"/>
    <n v="6"/>
    <d v="2024-03-25T00:00:00"/>
    <d v="2024-03-29T00:00:00"/>
    <x v="2"/>
    <x v="1"/>
    <n v="83.73"/>
    <x v="4"/>
    <x v="1"/>
    <x v="0"/>
    <n v="1372.06"/>
    <n v="8734.74"/>
  </r>
  <r>
    <x v="13613"/>
    <x v="2"/>
    <x v="3"/>
    <n v="2909.5"/>
    <n v="0.42"/>
    <n v="5"/>
    <d v="2024-12-26T00:00:00"/>
    <d v="2024-12-29T00:00:00"/>
    <x v="2"/>
    <x v="2"/>
    <n v="244.96"/>
    <x v="0"/>
    <x v="1"/>
    <x v="10"/>
    <n v="2664.54"/>
    <n v="14547.5"/>
  </r>
  <r>
    <x v="13614"/>
    <x v="3"/>
    <x v="1"/>
    <n v="3831.73"/>
    <n v="0.41"/>
    <n v="3"/>
    <d v="2024-11-21T00:00:00"/>
    <d v="2024-11-28T00:00:00"/>
    <x v="2"/>
    <x v="2"/>
    <n v="677.89"/>
    <x v="3"/>
    <x v="1"/>
    <x v="11"/>
    <n v="3153.84"/>
    <n v="11495.19"/>
  </r>
  <r>
    <x v="13615"/>
    <x v="1"/>
    <x v="0"/>
    <n v="3224.2"/>
    <n v="0.43"/>
    <n v="7"/>
    <d v="2023-03-19T00:00:00"/>
    <d v="2023-03-23T00:00:00"/>
    <x v="0"/>
    <x v="1"/>
    <n v="825.29"/>
    <x v="3"/>
    <x v="0"/>
    <x v="0"/>
    <n v="2398.91"/>
    <n v="22569.399999999998"/>
  </r>
  <r>
    <x v="13616"/>
    <x v="2"/>
    <x v="4"/>
    <n v="4041.1"/>
    <n v="0.28999999999999998"/>
    <n v="3"/>
    <d v="2023-07-27T00:00:00"/>
    <d v="2023-07-30T00:00:00"/>
    <x v="0"/>
    <x v="2"/>
    <n v="271.31"/>
    <x v="5"/>
    <x v="0"/>
    <x v="4"/>
    <n v="3769.79"/>
    <n v="12123.3"/>
  </r>
  <r>
    <x v="13617"/>
    <x v="2"/>
    <x v="0"/>
    <n v="3470.62"/>
    <n v="0.28000000000000003"/>
    <n v="7"/>
    <d v="2023-01-31T00:00:00"/>
    <d v="2023-02-04T00:00:00"/>
    <x v="2"/>
    <x v="2"/>
    <n v="190.14"/>
    <x v="2"/>
    <x v="0"/>
    <x v="6"/>
    <n v="3280.48"/>
    <n v="24294.34"/>
  </r>
  <r>
    <x v="13618"/>
    <x v="0"/>
    <x v="2"/>
    <n v="1444.8"/>
    <n v="0.45"/>
    <n v="2"/>
    <d v="2023-07-13T00:00:00"/>
    <d v="2023-07-16T00:00:00"/>
    <x v="1"/>
    <x v="0"/>
    <n v="306.24"/>
    <x v="0"/>
    <x v="0"/>
    <x v="4"/>
    <n v="1138.56"/>
    <n v="2889.6"/>
  </r>
  <r>
    <x v="13619"/>
    <x v="3"/>
    <x v="1"/>
    <n v="849.98"/>
    <n v="0.14000000000000001"/>
    <n v="8"/>
    <d v="2023-06-09T00:00:00"/>
    <d v="2023-06-11T00:00:00"/>
    <x v="2"/>
    <x v="0"/>
    <n v="139.4"/>
    <x v="2"/>
    <x v="0"/>
    <x v="9"/>
    <n v="710.58"/>
    <n v="6799.84"/>
  </r>
  <r>
    <x v="13620"/>
    <x v="2"/>
    <x v="4"/>
    <n v="3196.7"/>
    <n v="7.0000000000000007E-2"/>
    <n v="2"/>
    <d v="2023-04-10T00:00:00"/>
    <d v="2023-04-16T00:00:00"/>
    <x v="1"/>
    <x v="1"/>
    <n v="396.72"/>
    <x v="5"/>
    <x v="0"/>
    <x v="3"/>
    <n v="2799.9799999999996"/>
    <n v="6393.4"/>
  </r>
  <r>
    <x v="13621"/>
    <x v="3"/>
    <x v="1"/>
    <n v="3822.82"/>
    <n v="0.04"/>
    <n v="2"/>
    <d v="2024-05-18T00:00:00"/>
    <d v="2024-05-20T00:00:00"/>
    <x v="2"/>
    <x v="0"/>
    <n v="331.59"/>
    <x v="4"/>
    <x v="1"/>
    <x v="5"/>
    <n v="3491.23"/>
    <n v="7645.64"/>
  </r>
  <r>
    <x v="13622"/>
    <x v="3"/>
    <x v="1"/>
    <n v="797.38"/>
    <n v="0.44"/>
    <n v="4"/>
    <d v="2023-07-22T00:00:00"/>
    <d v="2023-07-23T00:00:00"/>
    <x v="2"/>
    <x v="0"/>
    <n v="98.49"/>
    <x v="3"/>
    <x v="0"/>
    <x v="4"/>
    <n v="698.89"/>
    <n v="3189.52"/>
  </r>
  <r>
    <x v="13623"/>
    <x v="0"/>
    <x v="3"/>
    <n v="956.62"/>
    <n v="0.19"/>
    <n v="1"/>
    <d v="2023-01-08T00:00:00"/>
    <d v="2023-01-15T00:00:00"/>
    <x v="0"/>
    <x v="2"/>
    <n v="110.96"/>
    <x v="2"/>
    <x v="0"/>
    <x v="6"/>
    <n v="845.66"/>
    <n v="956.62"/>
  </r>
  <r>
    <x v="13624"/>
    <x v="2"/>
    <x v="0"/>
    <n v="159.13999999999999"/>
    <n v="0.25"/>
    <n v="7"/>
    <d v="2024-12-09T00:00:00"/>
    <d v="2024-12-10T00:00:00"/>
    <x v="1"/>
    <x v="0"/>
    <n v="10.07"/>
    <x v="3"/>
    <x v="1"/>
    <x v="10"/>
    <n v="149.07"/>
    <n v="1113.98"/>
  </r>
  <r>
    <x v="13625"/>
    <x v="0"/>
    <x v="1"/>
    <n v="2705.57"/>
    <n v="0.4"/>
    <n v="2"/>
    <d v="2024-04-26T00:00:00"/>
    <d v="2024-04-29T00:00:00"/>
    <x v="2"/>
    <x v="0"/>
    <n v="541.53"/>
    <x v="5"/>
    <x v="1"/>
    <x v="3"/>
    <n v="2164.04"/>
    <n v="5411.14"/>
  </r>
  <r>
    <x v="13626"/>
    <x v="1"/>
    <x v="1"/>
    <n v="2757.23"/>
    <n v="0.19"/>
    <n v="6"/>
    <d v="2024-06-27T00:00:00"/>
    <d v="2024-07-02T00:00:00"/>
    <x v="2"/>
    <x v="2"/>
    <n v="727.15"/>
    <x v="1"/>
    <x v="1"/>
    <x v="9"/>
    <n v="2030.08"/>
    <n v="16543.38"/>
  </r>
  <r>
    <x v="13627"/>
    <x v="1"/>
    <x v="2"/>
    <n v="2550.37"/>
    <n v="0.43"/>
    <n v="5"/>
    <d v="2023-10-30T00:00:00"/>
    <d v="2023-11-06T00:00:00"/>
    <x v="1"/>
    <x v="0"/>
    <n v="591.03"/>
    <x v="4"/>
    <x v="0"/>
    <x v="2"/>
    <n v="1959.34"/>
    <n v="12751.849999999999"/>
  </r>
  <r>
    <x v="13628"/>
    <x v="2"/>
    <x v="2"/>
    <n v="1648.45"/>
    <n v="0.16"/>
    <n v="5"/>
    <d v="2023-01-08T00:00:00"/>
    <d v="2023-01-09T00:00:00"/>
    <x v="0"/>
    <x v="0"/>
    <n v="336.88"/>
    <x v="0"/>
    <x v="0"/>
    <x v="6"/>
    <n v="1311.5700000000002"/>
    <n v="8242.25"/>
  </r>
  <r>
    <x v="13629"/>
    <x v="3"/>
    <x v="2"/>
    <n v="2196.2800000000002"/>
    <n v="0.37"/>
    <n v="4"/>
    <d v="2024-11-04T00:00:00"/>
    <d v="2024-11-08T00:00:00"/>
    <x v="1"/>
    <x v="1"/>
    <n v="274.32"/>
    <x v="2"/>
    <x v="1"/>
    <x v="11"/>
    <n v="1921.9600000000003"/>
    <n v="8785.1200000000008"/>
  </r>
  <r>
    <x v="13630"/>
    <x v="2"/>
    <x v="1"/>
    <n v="3854.56"/>
    <n v="0.33"/>
    <n v="5"/>
    <d v="2023-06-21T00:00:00"/>
    <d v="2023-06-23T00:00:00"/>
    <x v="2"/>
    <x v="2"/>
    <n v="700.59"/>
    <x v="3"/>
    <x v="0"/>
    <x v="9"/>
    <n v="3153.97"/>
    <n v="19272.8"/>
  </r>
  <r>
    <x v="13631"/>
    <x v="2"/>
    <x v="4"/>
    <n v="990.8"/>
    <n v="0.1"/>
    <n v="9"/>
    <d v="2023-06-02T00:00:00"/>
    <d v="2023-06-03T00:00:00"/>
    <x v="1"/>
    <x v="0"/>
    <n v="117.36"/>
    <x v="4"/>
    <x v="0"/>
    <x v="9"/>
    <n v="873.43999999999994"/>
    <n v="8917.1999999999989"/>
  </r>
  <r>
    <x v="13632"/>
    <x v="1"/>
    <x v="0"/>
    <n v="1087.58"/>
    <n v="0.06"/>
    <n v="1"/>
    <d v="2023-10-09T00:00:00"/>
    <d v="2023-10-10T00:00:00"/>
    <x v="1"/>
    <x v="0"/>
    <n v="95.49"/>
    <x v="3"/>
    <x v="0"/>
    <x v="2"/>
    <n v="992.08999999999992"/>
    <n v="1087.58"/>
  </r>
  <r>
    <x v="13633"/>
    <x v="1"/>
    <x v="1"/>
    <n v="3368.19"/>
    <n v="0.06"/>
    <n v="2"/>
    <d v="2024-01-28T00:00:00"/>
    <d v="2024-01-29T00:00:00"/>
    <x v="1"/>
    <x v="0"/>
    <n v="247.84"/>
    <x v="3"/>
    <x v="1"/>
    <x v="6"/>
    <n v="3120.35"/>
    <n v="6736.38"/>
  </r>
  <r>
    <x v="13634"/>
    <x v="3"/>
    <x v="3"/>
    <n v="4347.8100000000004"/>
    <n v="0.33"/>
    <n v="7"/>
    <d v="2023-10-30T00:00:00"/>
    <d v="2023-11-03T00:00:00"/>
    <x v="2"/>
    <x v="0"/>
    <n v="308.20999999999998"/>
    <x v="5"/>
    <x v="0"/>
    <x v="2"/>
    <n v="4039.6000000000004"/>
    <n v="30434.670000000002"/>
  </r>
  <r>
    <x v="13635"/>
    <x v="3"/>
    <x v="4"/>
    <n v="1767.93"/>
    <n v="0.01"/>
    <n v="9"/>
    <d v="2023-07-19T00:00:00"/>
    <d v="2023-07-23T00:00:00"/>
    <x v="1"/>
    <x v="2"/>
    <n v="293.33999999999997"/>
    <x v="4"/>
    <x v="0"/>
    <x v="4"/>
    <n v="1474.5900000000001"/>
    <n v="15911.37"/>
  </r>
  <r>
    <x v="13636"/>
    <x v="2"/>
    <x v="4"/>
    <n v="4670.45"/>
    <n v="0.33"/>
    <n v="3"/>
    <d v="2023-05-25T00:00:00"/>
    <d v="2023-05-26T00:00:00"/>
    <x v="0"/>
    <x v="0"/>
    <n v="1074.8800000000001"/>
    <x v="5"/>
    <x v="0"/>
    <x v="5"/>
    <n v="3595.5699999999997"/>
    <n v="14011.349999999999"/>
  </r>
  <r>
    <x v="13637"/>
    <x v="0"/>
    <x v="0"/>
    <n v="382.61"/>
    <n v="0.39"/>
    <n v="6"/>
    <d v="2023-01-15T00:00:00"/>
    <d v="2023-01-20T00:00:00"/>
    <x v="2"/>
    <x v="1"/>
    <n v="63.95"/>
    <x v="5"/>
    <x v="0"/>
    <x v="6"/>
    <n v="318.66000000000003"/>
    <n v="2295.66"/>
  </r>
  <r>
    <x v="13638"/>
    <x v="2"/>
    <x v="4"/>
    <n v="680.74"/>
    <n v="0.15"/>
    <n v="5"/>
    <d v="2024-11-12T00:00:00"/>
    <d v="2024-11-18T00:00:00"/>
    <x v="2"/>
    <x v="1"/>
    <n v="134.86000000000001"/>
    <x v="2"/>
    <x v="1"/>
    <x v="11"/>
    <n v="545.88"/>
    <n v="3403.7"/>
  </r>
  <r>
    <x v="13639"/>
    <x v="3"/>
    <x v="0"/>
    <n v="2353.8000000000002"/>
    <n v="0.37"/>
    <n v="9"/>
    <d v="2023-11-06T00:00:00"/>
    <d v="2023-11-12T00:00:00"/>
    <x v="0"/>
    <x v="0"/>
    <n v="450.94"/>
    <x v="1"/>
    <x v="0"/>
    <x v="11"/>
    <n v="1902.8600000000001"/>
    <n v="21184.2"/>
  </r>
  <r>
    <x v="13640"/>
    <x v="0"/>
    <x v="4"/>
    <n v="3645.08"/>
    <n v="0.08"/>
    <n v="9"/>
    <d v="2024-02-01T00:00:00"/>
    <d v="2024-02-07T00:00:00"/>
    <x v="0"/>
    <x v="0"/>
    <n v="461.14"/>
    <x v="1"/>
    <x v="1"/>
    <x v="8"/>
    <n v="3183.94"/>
    <n v="32805.72"/>
  </r>
  <r>
    <x v="13641"/>
    <x v="1"/>
    <x v="0"/>
    <n v="1917.1"/>
    <n v="0.48"/>
    <n v="3"/>
    <d v="2024-05-20T00:00:00"/>
    <d v="2024-05-27T00:00:00"/>
    <x v="2"/>
    <x v="2"/>
    <n v="537.09"/>
    <x v="0"/>
    <x v="1"/>
    <x v="5"/>
    <n v="1380.0099999999998"/>
    <n v="5751.2999999999993"/>
  </r>
  <r>
    <x v="13642"/>
    <x v="3"/>
    <x v="2"/>
    <n v="2818.26"/>
    <n v="0.12"/>
    <n v="2"/>
    <d v="2024-05-09T00:00:00"/>
    <d v="2024-05-14T00:00:00"/>
    <x v="2"/>
    <x v="2"/>
    <n v="659.29"/>
    <x v="0"/>
    <x v="1"/>
    <x v="5"/>
    <n v="2158.9700000000003"/>
    <n v="5636.52"/>
  </r>
  <r>
    <x v="13643"/>
    <x v="3"/>
    <x v="2"/>
    <n v="240"/>
    <n v="0.24"/>
    <n v="4"/>
    <d v="2024-11-20T00:00:00"/>
    <d v="2024-11-27T00:00:00"/>
    <x v="0"/>
    <x v="2"/>
    <n v="55.35"/>
    <x v="5"/>
    <x v="1"/>
    <x v="11"/>
    <n v="184.65"/>
    <n v="960"/>
  </r>
  <r>
    <x v="13644"/>
    <x v="0"/>
    <x v="4"/>
    <n v="2362.9899999999998"/>
    <n v="0.49"/>
    <n v="9"/>
    <d v="2023-02-13T00:00:00"/>
    <d v="2023-02-17T00:00:00"/>
    <x v="2"/>
    <x v="1"/>
    <n v="417.77"/>
    <x v="5"/>
    <x v="0"/>
    <x v="8"/>
    <n v="1945.2199999999998"/>
    <n v="21266.909999999996"/>
  </r>
  <r>
    <x v="13645"/>
    <x v="3"/>
    <x v="4"/>
    <n v="1288.6199999999999"/>
    <n v="0.45"/>
    <n v="3"/>
    <d v="2023-09-16T00:00:00"/>
    <d v="2023-09-23T00:00:00"/>
    <x v="0"/>
    <x v="1"/>
    <n v="125.56"/>
    <x v="3"/>
    <x v="0"/>
    <x v="7"/>
    <n v="1163.06"/>
    <n v="3865.8599999999997"/>
  </r>
  <r>
    <x v="13646"/>
    <x v="3"/>
    <x v="0"/>
    <n v="2630.21"/>
    <n v="0.33"/>
    <n v="4"/>
    <d v="2023-06-30T00:00:00"/>
    <d v="2023-07-04T00:00:00"/>
    <x v="2"/>
    <x v="0"/>
    <n v="414.26"/>
    <x v="3"/>
    <x v="0"/>
    <x v="9"/>
    <n v="2215.9499999999998"/>
    <n v="10520.84"/>
  </r>
  <r>
    <x v="13647"/>
    <x v="3"/>
    <x v="0"/>
    <n v="2676.58"/>
    <n v="0.18"/>
    <n v="2"/>
    <d v="2023-11-08T00:00:00"/>
    <d v="2023-11-15T00:00:00"/>
    <x v="2"/>
    <x v="0"/>
    <n v="283.77"/>
    <x v="4"/>
    <x v="0"/>
    <x v="11"/>
    <n v="2392.81"/>
    <n v="5353.16"/>
  </r>
  <r>
    <x v="13648"/>
    <x v="3"/>
    <x v="1"/>
    <n v="3790.48"/>
    <n v="0.35"/>
    <n v="1"/>
    <d v="2023-02-23T00:00:00"/>
    <d v="2023-02-25T00:00:00"/>
    <x v="2"/>
    <x v="1"/>
    <n v="368.89"/>
    <x v="2"/>
    <x v="0"/>
    <x v="8"/>
    <n v="3421.59"/>
    <n v="3790.48"/>
  </r>
  <r>
    <x v="13649"/>
    <x v="3"/>
    <x v="2"/>
    <n v="2745.22"/>
    <n v="0.23"/>
    <n v="5"/>
    <d v="2024-11-27T00:00:00"/>
    <d v="2024-12-02T00:00:00"/>
    <x v="1"/>
    <x v="1"/>
    <n v="206.62"/>
    <x v="5"/>
    <x v="1"/>
    <x v="11"/>
    <n v="2538.6"/>
    <n v="13726.099999999999"/>
  </r>
  <r>
    <x v="13650"/>
    <x v="3"/>
    <x v="1"/>
    <n v="3109.92"/>
    <n v="0.05"/>
    <n v="4"/>
    <d v="2024-10-13T00:00:00"/>
    <d v="2024-10-19T00:00:00"/>
    <x v="2"/>
    <x v="0"/>
    <n v="363.67"/>
    <x v="3"/>
    <x v="1"/>
    <x v="2"/>
    <n v="2746.25"/>
    <n v="12439.68"/>
  </r>
  <r>
    <x v="13651"/>
    <x v="3"/>
    <x v="1"/>
    <n v="2695.27"/>
    <n v="0.4"/>
    <n v="2"/>
    <d v="2023-12-15T00:00:00"/>
    <d v="2023-12-22T00:00:00"/>
    <x v="1"/>
    <x v="1"/>
    <n v="589.14"/>
    <x v="1"/>
    <x v="0"/>
    <x v="10"/>
    <n v="2106.13"/>
    <n v="5390.54"/>
  </r>
  <r>
    <x v="13652"/>
    <x v="3"/>
    <x v="3"/>
    <n v="4952.8500000000004"/>
    <n v="0.44"/>
    <n v="6"/>
    <d v="2024-01-19T00:00:00"/>
    <d v="2024-01-20T00:00:00"/>
    <x v="0"/>
    <x v="0"/>
    <n v="1206.5899999999999"/>
    <x v="0"/>
    <x v="1"/>
    <x v="6"/>
    <n v="3746.26"/>
    <n v="29717.100000000002"/>
  </r>
  <r>
    <x v="13653"/>
    <x v="1"/>
    <x v="0"/>
    <n v="3978.93"/>
    <n v="0.2"/>
    <n v="5"/>
    <d v="2023-07-06T00:00:00"/>
    <d v="2023-07-09T00:00:00"/>
    <x v="2"/>
    <x v="2"/>
    <n v="1128.9100000000001"/>
    <x v="5"/>
    <x v="0"/>
    <x v="4"/>
    <n v="2850.0199999999995"/>
    <n v="19894.649999999998"/>
  </r>
  <r>
    <x v="13654"/>
    <x v="3"/>
    <x v="3"/>
    <n v="3802.66"/>
    <n v="0.33"/>
    <n v="1"/>
    <d v="2023-11-17T00:00:00"/>
    <d v="2023-11-24T00:00:00"/>
    <x v="2"/>
    <x v="0"/>
    <n v="661.03"/>
    <x v="2"/>
    <x v="0"/>
    <x v="11"/>
    <n v="3141.63"/>
    <n v="3802.66"/>
  </r>
  <r>
    <x v="13655"/>
    <x v="1"/>
    <x v="3"/>
    <n v="3173.57"/>
    <n v="0.02"/>
    <n v="3"/>
    <d v="2023-12-18T00:00:00"/>
    <d v="2023-12-20T00:00:00"/>
    <x v="1"/>
    <x v="2"/>
    <n v="679.14"/>
    <x v="2"/>
    <x v="0"/>
    <x v="10"/>
    <n v="2494.4300000000003"/>
    <n v="9520.7100000000009"/>
  </r>
  <r>
    <x v="13656"/>
    <x v="1"/>
    <x v="1"/>
    <n v="2689.02"/>
    <n v="0.1"/>
    <n v="4"/>
    <d v="2024-10-21T00:00:00"/>
    <d v="2024-10-27T00:00:00"/>
    <x v="0"/>
    <x v="2"/>
    <n v="769.43"/>
    <x v="5"/>
    <x v="1"/>
    <x v="2"/>
    <n v="1919.5900000000001"/>
    <n v="10756.08"/>
  </r>
  <r>
    <x v="13657"/>
    <x v="2"/>
    <x v="3"/>
    <n v="1789.31"/>
    <n v="0.28999999999999998"/>
    <n v="1"/>
    <d v="2024-03-31T00:00:00"/>
    <d v="2024-04-02T00:00:00"/>
    <x v="0"/>
    <x v="1"/>
    <n v="390.04"/>
    <x v="1"/>
    <x v="1"/>
    <x v="0"/>
    <n v="1399.27"/>
    <n v="1789.31"/>
  </r>
  <r>
    <x v="13658"/>
    <x v="2"/>
    <x v="0"/>
    <n v="3941.44"/>
    <n v="0.14000000000000001"/>
    <n v="8"/>
    <d v="2023-10-20T00:00:00"/>
    <d v="2023-10-26T00:00:00"/>
    <x v="1"/>
    <x v="1"/>
    <n v="897.5"/>
    <x v="3"/>
    <x v="0"/>
    <x v="2"/>
    <n v="3043.94"/>
    <n v="31531.52"/>
  </r>
  <r>
    <x v="13659"/>
    <x v="1"/>
    <x v="1"/>
    <n v="1029.08"/>
    <n v="0.47"/>
    <n v="3"/>
    <d v="2023-06-08T00:00:00"/>
    <d v="2023-06-09T00:00:00"/>
    <x v="0"/>
    <x v="2"/>
    <n v="252.29"/>
    <x v="0"/>
    <x v="0"/>
    <x v="9"/>
    <n v="776.79"/>
    <n v="3087.24"/>
  </r>
  <r>
    <x v="13660"/>
    <x v="1"/>
    <x v="0"/>
    <n v="279.08999999999997"/>
    <n v="0.42"/>
    <n v="5"/>
    <d v="2024-04-23T00:00:00"/>
    <d v="2024-04-30T00:00:00"/>
    <x v="1"/>
    <x v="2"/>
    <n v="30.98"/>
    <x v="3"/>
    <x v="1"/>
    <x v="3"/>
    <n v="248.10999999999999"/>
    <n v="1395.4499999999998"/>
  </r>
  <r>
    <x v="13661"/>
    <x v="3"/>
    <x v="4"/>
    <n v="3521.04"/>
    <n v="0.33"/>
    <n v="3"/>
    <d v="2023-01-25T00:00:00"/>
    <d v="2023-01-26T00:00:00"/>
    <x v="2"/>
    <x v="1"/>
    <n v="856.37"/>
    <x v="5"/>
    <x v="0"/>
    <x v="6"/>
    <n v="2664.67"/>
    <n v="10563.119999999999"/>
  </r>
  <r>
    <x v="13662"/>
    <x v="2"/>
    <x v="3"/>
    <n v="809.77"/>
    <n v="0.5"/>
    <n v="4"/>
    <d v="2023-08-20T00:00:00"/>
    <d v="2023-08-24T00:00:00"/>
    <x v="1"/>
    <x v="0"/>
    <n v="221.06"/>
    <x v="3"/>
    <x v="0"/>
    <x v="1"/>
    <n v="588.71"/>
    <n v="3239.08"/>
  </r>
  <r>
    <x v="13663"/>
    <x v="0"/>
    <x v="1"/>
    <n v="4528.75"/>
    <n v="0.12"/>
    <n v="9"/>
    <d v="2024-09-12T00:00:00"/>
    <d v="2024-09-17T00:00:00"/>
    <x v="1"/>
    <x v="1"/>
    <n v="301.43"/>
    <x v="4"/>
    <x v="1"/>
    <x v="7"/>
    <n v="4227.32"/>
    <n v="40758.75"/>
  </r>
  <r>
    <x v="13664"/>
    <x v="2"/>
    <x v="2"/>
    <n v="3876.34"/>
    <n v="0.46"/>
    <n v="3"/>
    <d v="2024-07-14T00:00:00"/>
    <d v="2024-07-21T00:00:00"/>
    <x v="0"/>
    <x v="1"/>
    <n v="1073.3499999999999"/>
    <x v="4"/>
    <x v="1"/>
    <x v="4"/>
    <n v="2802.9900000000002"/>
    <n v="11629.02"/>
  </r>
  <r>
    <x v="13665"/>
    <x v="1"/>
    <x v="0"/>
    <n v="3051"/>
    <n v="0.15"/>
    <n v="8"/>
    <d v="2024-06-03T00:00:00"/>
    <d v="2024-06-10T00:00:00"/>
    <x v="2"/>
    <x v="2"/>
    <n v="383.16"/>
    <x v="3"/>
    <x v="1"/>
    <x v="9"/>
    <n v="2667.84"/>
    <n v="24408"/>
  </r>
  <r>
    <x v="13666"/>
    <x v="1"/>
    <x v="3"/>
    <n v="1638.23"/>
    <n v="0.3"/>
    <n v="6"/>
    <d v="2024-04-22T00:00:00"/>
    <d v="2024-04-26T00:00:00"/>
    <x v="2"/>
    <x v="1"/>
    <n v="434.13"/>
    <x v="4"/>
    <x v="1"/>
    <x v="3"/>
    <n v="1204.0999999999999"/>
    <n v="9829.380000000001"/>
  </r>
  <r>
    <x v="13667"/>
    <x v="3"/>
    <x v="0"/>
    <n v="3225.92"/>
    <n v="0.22"/>
    <n v="6"/>
    <d v="2024-08-28T00:00:00"/>
    <d v="2024-09-02T00:00:00"/>
    <x v="1"/>
    <x v="2"/>
    <n v="201.83"/>
    <x v="3"/>
    <x v="1"/>
    <x v="1"/>
    <n v="3024.09"/>
    <n v="19355.52"/>
  </r>
  <r>
    <x v="13668"/>
    <x v="3"/>
    <x v="0"/>
    <n v="2436.6"/>
    <n v="0.22"/>
    <n v="1"/>
    <d v="2024-09-24T00:00:00"/>
    <d v="2024-10-01T00:00:00"/>
    <x v="0"/>
    <x v="2"/>
    <n v="684.71"/>
    <x v="4"/>
    <x v="1"/>
    <x v="7"/>
    <n v="1751.8899999999999"/>
    <n v="2436.6"/>
  </r>
  <r>
    <x v="13669"/>
    <x v="2"/>
    <x v="4"/>
    <n v="1526.63"/>
    <n v="0.38"/>
    <n v="7"/>
    <d v="2024-02-23T00:00:00"/>
    <d v="2024-02-28T00:00:00"/>
    <x v="1"/>
    <x v="0"/>
    <n v="197.61"/>
    <x v="2"/>
    <x v="1"/>
    <x v="8"/>
    <n v="1329.02"/>
    <n v="10686.41"/>
  </r>
  <r>
    <x v="13670"/>
    <x v="3"/>
    <x v="0"/>
    <n v="4730.8900000000003"/>
    <n v="0.17"/>
    <n v="4"/>
    <d v="2024-01-05T00:00:00"/>
    <d v="2024-01-12T00:00:00"/>
    <x v="2"/>
    <x v="1"/>
    <n v="1150.6400000000001"/>
    <x v="0"/>
    <x v="1"/>
    <x v="6"/>
    <n v="3580.25"/>
    <n v="18923.560000000001"/>
  </r>
  <r>
    <x v="13671"/>
    <x v="0"/>
    <x v="4"/>
    <n v="893.26"/>
    <n v="0.25"/>
    <n v="8"/>
    <d v="2024-05-06T00:00:00"/>
    <d v="2024-05-09T00:00:00"/>
    <x v="2"/>
    <x v="1"/>
    <n v="64.34"/>
    <x v="4"/>
    <x v="1"/>
    <x v="5"/>
    <n v="828.92"/>
    <n v="7146.08"/>
  </r>
  <r>
    <x v="13672"/>
    <x v="0"/>
    <x v="4"/>
    <n v="3791.58"/>
    <n v="0.11"/>
    <n v="9"/>
    <d v="2023-01-13T00:00:00"/>
    <d v="2023-01-15T00:00:00"/>
    <x v="0"/>
    <x v="0"/>
    <n v="956.72"/>
    <x v="0"/>
    <x v="0"/>
    <x v="6"/>
    <n v="2834.8599999999997"/>
    <n v="34124.22"/>
  </r>
  <r>
    <x v="13673"/>
    <x v="3"/>
    <x v="4"/>
    <n v="4020.19"/>
    <n v="0.38"/>
    <n v="2"/>
    <d v="2023-03-14T00:00:00"/>
    <d v="2023-03-17T00:00:00"/>
    <x v="2"/>
    <x v="1"/>
    <n v="553.95000000000005"/>
    <x v="2"/>
    <x v="0"/>
    <x v="0"/>
    <n v="3466.24"/>
    <n v="8040.38"/>
  </r>
  <r>
    <x v="13674"/>
    <x v="0"/>
    <x v="3"/>
    <n v="4763.79"/>
    <n v="0.28000000000000003"/>
    <n v="8"/>
    <d v="2023-06-01T00:00:00"/>
    <d v="2023-06-02T00:00:00"/>
    <x v="2"/>
    <x v="0"/>
    <n v="1299.42"/>
    <x v="0"/>
    <x v="0"/>
    <x v="9"/>
    <n v="3464.37"/>
    <n v="38110.32"/>
  </r>
  <r>
    <x v="13675"/>
    <x v="0"/>
    <x v="0"/>
    <n v="2792.14"/>
    <n v="0.13"/>
    <n v="8"/>
    <d v="2024-03-07T00:00:00"/>
    <d v="2024-03-10T00:00:00"/>
    <x v="1"/>
    <x v="1"/>
    <n v="499.38"/>
    <x v="1"/>
    <x v="1"/>
    <x v="0"/>
    <n v="2292.7599999999998"/>
    <n v="22337.119999999999"/>
  </r>
  <r>
    <x v="13676"/>
    <x v="2"/>
    <x v="0"/>
    <n v="2720.89"/>
    <n v="0.13"/>
    <n v="6"/>
    <d v="2024-06-28T00:00:00"/>
    <d v="2024-07-01T00:00:00"/>
    <x v="1"/>
    <x v="1"/>
    <n v="753.77"/>
    <x v="3"/>
    <x v="1"/>
    <x v="9"/>
    <n v="1967.12"/>
    <n v="16325.34"/>
  </r>
  <r>
    <x v="13677"/>
    <x v="0"/>
    <x v="4"/>
    <n v="4609.42"/>
    <n v="0.15"/>
    <n v="3"/>
    <d v="2023-09-14T00:00:00"/>
    <d v="2023-09-16T00:00:00"/>
    <x v="2"/>
    <x v="2"/>
    <n v="827.81"/>
    <x v="2"/>
    <x v="0"/>
    <x v="7"/>
    <n v="3781.61"/>
    <n v="13828.26"/>
  </r>
  <r>
    <x v="13678"/>
    <x v="1"/>
    <x v="0"/>
    <n v="4025.36"/>
    <n v="0.35"/>
    <n v="5"/>
    <d v="2023-11-24T00:00:00"/>
    <d v="2023-12-01T00:00:00"/>
    <x v="0"/>
    <x v="0"/>
    <n v="1077.1199999999999"/>
    <x v="2"/>
    <x v="0"/>
    <x v="11"/>
    <n v="2948.2400000000002"/>
    <n v="20126.8"/>
  </r>
  <r>
    <x v="13679"/>
    <x v="1"/>
    <x v="0"/>
    <n v="3841.82"/>
    <n v="0.3"/>
    <n v="2"/>
    <d v="2023-09-11T00:00:00"/>
    <d v="2023-09-14T00:00:00"/>
    <x v="0"/>
    <x v="1"/>
    <n v="680.87"/>
    <x v="5"/>
    <x v="0"/>
    <x v="7"/>
    <n v="3160.9500000000003"/>
    <n v="7683.64"/>
  </r>
  <r>
    <x v="13680"/>
    <x v="2"/>
    <x v="4"/>
    <n v="3966.77"/>
    <n v="0.41"/>
    <n v="6"/>
    <d v="2024-10-15T00:00:00"/>
    <d v="2024-10-17T00:00:00"/>
    <x v="2"/>
    <x v="1"/>
    <n v="629.5"/>
    <x v="1"/>
    <x v="1"/>
    <x v="2"/>
    <n v="3337.27"/>
    <n v="23800.62"/>
  </r>
  <r>
    <x v="13681"/>
    <x v="3"/>
    <x v="2"/>
    <n v="2516.59"/>
    <n v="0.28999999999999998"/>
    <n v="3"/>
    <d v="2024-11-19T00:00:00"/>
    <d v="2024-11-21T00:00:00"/>
    <x v="0"/>
    <x v="0"/>
    <n v="603.51"/>
    <x v="3"/>
    <x v="1"/>
    <x v="11"/>
    <n v="1913.0800000000002"/>
    <n v="7549.77"/>
  </r>
  <r>
    <x v="13682"/>
    <x v="2"/>
    <x v="2"/>
    <n v="302.95"/>
    <n v="0.15"/>
    <n v="4"/>
    <d v="2023-05-02T00:00:00"/>
    <d v="2023-05-04T00:00:00"/>
    <x v="2"/>
    <x v="2"/>
    <n v="42.31"/>
    <x v="1"/>
    <x v="0"/>
    <x v="5"/>
    <n v="260.64"/>
    <n v="1211.8"/>
  </r>
  <r>
    <x v="13683"/>
    <x v="3"/>
    <x v="4"/>
    <n v="1071.5"/>
    <n v="0.48"/>
    <n v="9"/>
    <d v="2023-02-02T00:00:00"/>
    <d v="2023-02-04T00:00:00"/>
    <x v="2"/>
    <x v="1"/>
    <n v="252.18"/>
    <x v="3"/>
    <x v="0"/>
    <x v="8"/>
    <n v="819.31999999999994"/>
    <n v="9643.5"/>
  </r>
  <r>
    <x v="13684"/>
    <x v="3"/>
    <x v="3"/>
    <n v="3250.66"/>
    <n v="0.44"/>
    <n v="5"/>
    <d v="2023-09-17T00:00:00"/>
    <d v="2023-09-20T00:00:00"/>
    <x v="1"/>
    <x v="1"/>
    <n v="523.33000000000004"/>
    <x v="4"/>
    <x v="0"/>
    <x v="7"/>
    <n v="2727.33"/>
    <n v="16253.3"/>
  </r>
  <r>
    <x v="13685"/>
    <x v="3"/>
    <x v="0"/>
    <n v="2041.21"/>
    <n v="0.14000000000000001"/>
    <n v="7"/>
    <d v="2024-07-03T00:00:00"/>
    <d v="2024-07-07T00:00:00"/>
    <x v="1"/>
    <x v="1"/>
    <n v="197.38"/>
    <x v="0"/>
    <x v="1"/>
    <x v="4"/>
    <n v="1843.83"/>
    <n v="14288.470000000001"/>
  </r>
  <r>
    <x v="13686"/>
    <x v="3"/>
    <x v="0"/>
    <n v="3073.17"/>
    <n v="0.46"/>
    <n v="9"/>
    <d v="2023-06-02T00:00:00"/>
    <d v="2023-06-06T00:00:00"/>
    <x v="0"/>
    <x v="2"/>
    <n v="903.39"/>
    <x v="0"/>
    <x v="0"/>
    <x v="9"/>
    <n v="2169.7800000000002"/>
    <n v="27658.53"/>
  </r>
  <r>
    <x v="13687"/>
    <x v="3"/>
    <x v="2"/>
    <n v="2803.22"/>
    <n v="0.36"/>
    <n v="5"/>
    <d v="2023-09-02T00:00:00"/>
    <d v="2023-09-08T00:00:00"/>
    <x v="0"/>
    <x v="2"/>
    <n v="331.64"/>
    <x v="1"/>
    <x v="0"/>
    <x v="7"/>
    <n v="2471.58"/>
    <n v="14016.099999999999"/>
  </r>
  <r>
    <x v="13688"/>
    <x v="2"/>
    <x v="4"/>
    <n v="2249.44"/>
    <n v="0.21"/>
    <n v="1"/>
    <d v="2023-05-21T00:00:00"/>
    <d v="2023-05-22T00:00:00"/>
    <x v="2"/>
    <x v="0"/>
    <n v="314.83"/>
    <x v="4"/>
    <x v="0"/>
    <x v="5"/>
    <n v="1934.6100000000001"/>
    <n v="2249.44"/>
  </r>
  <r>
    <x v="13689"/>
    <x v="3"/>
    <x v="3"/>
    <n v="1250.17"/>
    <n v="0.23"/>
    <n v="2"/>
    <d v="2024-09-22T00:00:00"/>
    <d v="2024-09-24T00:00:00"/>
    <x v="1"/>
    <x v="1"/>
    <n v="227.29"/>
    <x v="0"/>
    <x v="1"/>
    <x v="7"/>
    <n v="1022.8800000000001"/>
    <n v="2500.34"/>
  </r>
  <r>
    <x v="13690"/>
    <x v="0"/>
    <x v="4"/>
    <n v="3622.9"/>
    <n v="0.22"/>
    <n v="3"/>
    <d v="2024-05-03T00:00:00"/>
    <d v="2024-05-07T00:00:00"/>
    <x v="1"/>
    <x v="2"/>
    <n v="906.87"/>
    <x v="4"/>
    <x v="1"/>
    <x v="5"/>
    <n v="2716.03"/>
    <n v="10868.7"/>
  </r>
  <r>
    <x v="13691"/>
    <x v="0"/>
    <x v="2"/>
    <n v="4554.32"/>
    <n v="0.4"/>
    <n v="3"/>
    <d v="2023-08-18T00:00:00"/>
    <d v="2023-08-19T00:00:00"/>
    <x v="1"/>
    <x v="1"/>
    <n v="747.51"/>
    <x v="2"/>
    <x v="0"/>
    <x v="1"/>
    <n v="3806.8099999999995"/>
    <n v="13662.96"/>
  </r>
  <r>
    <x v="13692"/>
    <x v="3"/>
    <x v="2"/>
    <n v="3872.82"/>
    <n v="0.09"/>
    <n v="1"/>
    <d v="2023-07-20T00:00:00"/>
    <d v="2023-07-27T00:00:00"/>
    <x v="2"/>
    <x v="0"/>
    <n v="426.81"/>
    <x v="2"/>
    <x v="0"/>
    <x v="4"/>
    <n v="3446.01"/>
    <n v="3872.82"/>
  </r>
  <r>
    <x v="13693"/>
    <x v="0"/>
    <x v="0"/>
    <n v="688.19"/>
    <n v="0.03"/>
    <n v="9"/>
    <d v="2024-07-08T00:00:00"/>
    <d v="2024-07-11T00:00:00"/>
    <x v="1"/>
    <x v="0"/>
    <n v="152.30000000000001"/>
    <x v="4"/>
    <x v="1"/>
    <x v="4"/>
    <n v="535.8900000000001"/>
    <n v="6193.7100000000009"/>
  </r>
  <r>
    <x v="13694"/>
    <x v="1"/>
    <x v="1"/>
    <n v="2735.95"/>
    <n v="0.25"/>
    <n v="9"/>
    <d v="2023-06-15T00:00:00"/>
    <d v="2023-06-21T00:00:00"/>
    <x v="1"/>
    <x v="0"/>
    <n v="668.87"/>
    <x v="5"/>
    <x v="0"/>
    <x v="9"/>
    <n v="2067.08"/>
    <n v="24623.55"/>
  </r>
  <r>
    <x v="13695"/>
    <x v="2"/>
    <x v="3"/>
    <n v="4193.29"/>
    <n v="0.15"/>
    <n v="4"/>
    <d v="2023-02-04T00:00:00"/>
    <d v="2023-02-11T00:00:00"/>
    <x v="0"/>
    <x v="0"/>
    <n v="1054.72"/>
    <x v="3"/>
    <x v="0"/>
    <x v="8"/>
    <n v="3138.5699999999997"/>
    <n v="16773.16"/>
  </r>
  <r>
    <x v="13696"/>
    <x v="2"/>
    <x v="3"/>
    <n v="2995.81"/>
    <n v="0.28000000000000003"/>
    <n v="9"/>
    <d v="2024-08-27T00:00:00"/>
    <d v="2024-08-28T00:00:00"/>
    <x v="1"/>
    <x v="2"/>
    <n v="551.98"/>
    <x v="2"/>
    <x v="1"/>
    <x v="1"/>
    <n v="2443.83"/>
    <n v="26962.29"/>
  </r>
  <r>
    <x v="13697"/>
    <x v="3"/>
    <x v="1"/>
    <n v="2253.89"/>
    <n v="0.49"/>
    <n v="4"/>
    <d v="2023-08-18T00:00:00"/>
    <d v="2023-08-22T00:00:00"/>
    <x v="0"/>
    <x v="0"/>
    <n v="500.37"/>
    <x v="1"/>
    <x v="0"/>
    <x v="1"/>
    <n v="1753.52"/>
    <n v="9015.56"/>
  </r>
  <r>
    <x v="13698"/>
    <x v="3"/>
    <x v="2"/>
    <n v="1494.28"/>
    <n v="0.34"/>
    <n v="8"/>
    <d v="2023-10-17T00:00:00"/>
    <d v="2023-10-23T00:00:00"/>
    <x v="0"/>
    <x v="0"/>
    <n v="203.49"/>
    <x v="3"/>
    <x v="0"/>
    <x v="2"/>
    <n v="1290.79"/>
    <n v="11954.24"/>
  </r>
  <r>
    <x v="13699"/>
    <x v="1"/>
    <x v="4"/>
    <n v="1718.91"/>
    <n v="0.48"/>
    <n v="3"/>
    <d v="2024-03-01T00:00:00"/>
    <d v="2024-03-02T00:00:00"/>
    <x v="0"/>
    <x v="2"/>
    <n v="148.31"/>
    <x v="5"/>
    <x v="1"/>
    <x v="0"/>
    <n v="1570.6000000000001"/>
    <n v="5156.7300000000005"/>
  </r>
  <r>
    <x v="13700"/>
    <x v="3"/>
    <x v="3"/>
    <n v="1286.57"/>
    <n v="0.37"/>
    <n v="9"/>
    <d v="2024-08-26T00:00:00"/>
    <d v="2024-08-27T00:00:00"/>
    <x v="2"/>
    <x v="1"/>
    <n v="113.25"/>
    <x v="2"/>
    <x v="1"/>
    <x v="1"/>
    <n v="1173.32"/>
    <n v="11579.13"/>
  </r>
  <r>
    <x v="13701"/>
    <x v="0"/>
    <x v="1"/>
    <n v="1059.06"/>
    <n v="0.04"/>
    <n v="4"/>
    <d v="2024-11-21T00:00:00"/>
    <d v="2024-11-27T00:00:00"/>
    <x v="0"/>
    <x v="1"/>
    <n v="64.319999999999993"/>
    <x v="3"/>
    <x v="1"/>
    <x v="11"/>
    <n v="994.74"/>
    <n v="4236.24"/>
  </r>
  <r>
    <x v="13702"/>
    <x v="1"/>
    <x v="0"/>
    <n v="2985.44"/>
    <n v="0.44"/>
    <n v="8"/>
    <d v="2024-11-07T00:00:00"/>
    <d v="2024-11-13T00:00:00"/>
    <x v="1"/>
    <x v="2"/>
    <n v="323.99"/>
    <x v="1"/>
    <x v="1"/>
    <x v="11"/>
    <n v="2661.45"/>
    <n v="23883.52"/>
  </r>
  <r>
    <x v="13703"/>
    <x v="0"/>
    <x v="0"/>
    <n v="2595.9899999999998"/>
    <n v="0.1"/>
    <n v="2"/>
    <d v="2023-03-07T00:00:00"/>
    <d v="2023-03-08T00:00:00"/>
    <x v="1"/>
    <x v="0"/>
    <n v="557.79999999999995"/>
    <x v="4"/>
    <x v="0"/>
    <x v="0"/>
    <n v="2038.1899999999998"/>
    <n v="5191.9799999999996"/>
  </r>
  <r>
    <x v="13704"/>
    <x v="2"/>
    <x v="2"/>
    <n v="3700.68"/>
    <n v="0.43"/>
    <n v="7"/>
    <d v="2023-02-03T00:00:00"/>
    <d v="2023-02-07T00:00:00"/>
    <x v="0"/>
    <x v="0"/>
    <n v="1025.8"/>
    <x v="4"/>
    <x v="0"/>
    <x v="8"/>
    <n v="2674.88"/>
    <n v="25904.76"/>
  </r>
  <r>
    <x v="13705"/>
    <x v="0"/>
    <x v="3"/>
    <n v="1608.85"/>
    <n v="0.37"/>
    <n v="2"/>
    <d v="2023-08-20T00:00:00"/>
    <d v="2023-08-26T00:00:00"/>
    <x v="2"/>
    <x v="2"/>
    <n v="399.38"/>
    <x v="1"/>
    <x v="0"/>
    <x v="1"/>
    <n v="1209.4699999999998"/>
    <n v="3217.7"/>
  </r>
  <r>
    <x v="13706"/>
    <x v="2"/>
    <x v="4"/>
    <n v="2358.04"/>
    <n v="0.42"/>
    <n v="5"/>
    <d v="2024-10-27T00:00:00"/>
    <d v="2024-10-29T00:00:00"/>
    <x v="1"/>
    <x v="1"/>
    <n v="569.72"/>
    <x v="2"/>
    <x v="1"/>
    <x v="2"/>
    <n v="1788.32"/>
    <n v="11790.2"/>
  </r>
  <r>
    <x v="13707"/>
    <x v="0"/>
    <x v="3"/>
    <n v="3433.81"/>
    <n v="0.13"/>
    <n v="9"/>
    <d v="2023-11-28T00:00:00"/>
    <d v="2023-12-05T00:00:00"/>
    <x v="1"/>
    <x v="0"/>
    <n v="952.37"/>
    <x v="0"/>
    <x v="0"/>
    <x v="11"/>
    <n v="2481.44"/>
    <n v="30904.29"/>
  </r>
  <r>
    <x v="13708"/>
    <x v="2"/>
    <x v="0"/>
    <n v="4819.8500000000004"/>
    <n v="0.4"/>
    <n v="5"/>
    <d v="2024-11-18T00:00:00"/>
    <d v="2024-11-21T00:00:00"/>
    <x v="0"/>
    <x v="1"/>
    <n v="515.61"/>
    <x v="5"/>
    <x v="1"/>
    <x v="11"/>
    <n v="4304.2400000000007"/>
    <n v="24099.25"/>
  </r>
  <r>
    <x v="13709"/>
    <x v="3"/>
    <x v="3"/>
    <n v="1809.46"/>
    <n v="0.31"/>
    <n v="4"/>
    <d v="2023-05-07T00:00:00"/>
    <d v="2023-05-09T00:00:00"/>
    <x v="0"/>
    <x v="1"/>
    <n v="117.15"/>
    <x v="5"/>
    <x v="0"/>
    <x v="5"/>
    <n v="1692.31"/>
    <n v="7237.84"/>
  </r>
  <r>
    <x v="13710"/>
    <x v="0"/>
    <x v="0"/>
    <n v="1561.22"/>
    <n v="0.04"/>
    <n v="8"/>
    <d v="2023-05-05T00:00:00"/>
    <d v="2023-05-10T00:00:00"/>
    <x v="2"/>
    <x v="2"/>
    <n v="241.98"/>
    <x v="2"/>
    <x v="0"/>
    <x v="5"/>
    <n v="1319.24"/>
    <n v="12489.76"/>
  </r>
  <r>
    <x v="13711"/>
    <x v="2"/>
    <x v="1"/>
    <n v="2301.5100000000002"/>
    <n v="0.44"/>
    <n v="5"/>
    <d v="2024-01-03T00:00:00"/>
    <d v="2024-01-05T00:00:00"/>
    <x v="0"/>
    <x v="0"/>
    <n v="331.78"/>
    <x v="1"/>
    <x v="1"/>
    <x v="6"/>
    <n v="1969.7300000000002"/>
    <n v="11507.550000000001"/>
  </r>
  <r>
    <x v="13712"/>
    <x v="0"/>
    <x v="1"/>
    <n v="3646.98"/>
    <n v="0.44"/>
    <n v="9"/>
    <d v="2023-03-20T00:00:00"/>
    <d v="2023-03-27T00:00:00"/>
    <x v="0"/>
    <x v="2"/>
    <n v="727.02"/>
    <x v="0"/>
    <x v="0"/>
    <x v="0"/>
    <n v="2919.96"/>
    <n v="32822.82"/>
  </r>
  <r>
    <x v="13713"/>
    <x v="1"/>
    <x v="0"/>
    <n v="4811.6000000000004"/>
    <n v="0.28999999999999998"/>
    <n v="9"/>
    <d v="2023-01-10T00:00:00"/>
    <d v="2023-01-16T00:00:00"/>
    <x v="1"/>
    <x v="0"/>
    <n v="821.3"/>
    <x v="5"/>
    <x v="0"/>
    <x v="6"/>
    <n v="3990.3"/>
    <n v="43304.4"/>
  </r>
  <r>
    <x v="13714"/>
    <x v="3"/>
    <x v="4"/>
    <n v="2729.03"/>
    <n v="0.23"/>
    <n v="2"/>
    <d v="2024-07-01T00:00:00"/>
    <d v="2024-07-04T00:00:00"/>
    <x v="0"/>
    <x v="1"/>
    <n v="646.99"/>
    <x v="1"/>
    <x v="1"/>
    <x v="4"/>
    <n v="2082.04"/>
    <n v="5458.06"/>
  </r>
  <r>
    <x v="13715"/>
    <x v="2"/>
    <x v="4"/>
    <n v="4080.96"/>
    <n v="0.2"/>
    <n v="9"/>
    <d v="2023-06-17T00:00:00"/>
    <d v="2023-06-24T00:00:00"/>
    <x v="1"/>
    <x v="2"/>
    <n v="1016.57"/>
    <x v="1"/>
    <x v="0"/>
    <x v="9"/>
    <n v="3064.39"/>
    <n v="36728.639999999999"/>
  </r>
  <r>
    <x v="13716"/>
    <x v="1"/>
    <x v="3"/>
    <n v="2375.56"/>
    <n v="0.3"/>
    <n v="8"/>
    <d v="2023-05-17T00:00:00"/>
    <d v="2023-05-18T00:00:00"/>
    <x v="0"/>
    <x v="0"/>
    <n v="461.5"/>
    <x v="0"/>
    <x v="0"/>
    <x v="5"/>
    <n v="1914.06"/>
    <n v="19004.48"/>
  </r>
  <r>
    <x v="13717"/>
    <x v="0"/>
    <x v="0"/>
    <n v="295.3"/>
    <n v="0.42"/>
    <n v="7"/>
    <d v="2023-06-30T00:00:00"/>
    <d v="2023-07-02T00:00:00"/>
    <x v="2"/>
    <x v="2"/>
    <n v="30.11"/>
    <x v="0"/>
    <x v="0"/>
    <x v="9"/>
    <n v="265.19"/>
    <n v="2067.1"/>
  </r>
  <r>
    <x v="13718"/>
    <x v="1"/>
    <x v="2"/>
    <n v="4481.6400000000003"/>
    <n v="0.28000000000000003"/>
    <n v="6"/>
    <d v="2024-12-21T00:00:00"/>
    <d v="2024-12-28T00:00:00"/>
    <x v="1"/>
    <x v="2"/>
    <n v="1208.31"/>
    <x v="1"/>
    <x v="1"/>
    <x v="10"/>
    <n v="3273.3300000000004"/>
    <n v="26889.840000000004"/>
  </r>
  <r>
    <x v="13719"/>
    <x v="0"/>
    <x v="4"/>
    <n v="1520.4"/>
    <n v="0.06"/>
    <n v="4"/>
    <d v="2024-03-29T00:00:00"/>
    <d v="2024-04-02T00:00:00"/>
    <x v="2"/>
    <x v="2"/>
    <n v="176.49"/>
    <x v="2"/>
    <x v="1"/>
    <x v="0"/>
    <n v="1343.91"/>
    <n v="6081.6"/>
  </r>
  <r>
    <x v="13720"/>
    <x v="3"/>
    <x v="4"/>
    <n v="779.46"/>
    <n v="0.15"/>
    <n v="7"/>
    <d v="2023-03-27T00:00:00"/>
    <d v="2023-04-02T00:00:00"/>
    <x v="1"/>
    <x v="0"/>
    <n v="188.12"/>
    <x v="3"/>
    <x v="0"/>
    <x v="0"/>
    <n v="591.34"/>
    <n v="5456.22"/>
  </r>
  <r>
    <x v="13721"/>
    <x v="1"/>
    <x v="1"/>
    <n v="4981.1899999999996"/>
    <n v="0.33"/>
    <n v="6"/>
    <d v="2024-12-20T00:00:00"/>
    <d v="2024-12-25T00:00:00"/>
    <x v="1"/>
    <x v="1"/>
    <n v="881.72"/>
    <x v="1"/>
    <x v="1"/>
    <x v="10"/>
    <n v="4099.4699999999993"/>
    <n v="29887.14"/>
  </r>
  <r>
    <x v="13722"/>
    <x v="3"/>
    <x v="4"/>
    <n v="1802.26"/>
    <n v="0.32"/>
    <n v="8"/>
    <d v="2023-08-02T00:00:00"/>
    <d v="2023-08-03T00:00:00"/>
    <x v="2"/>
    <x v="0"/>
    <n v="340.95"/>
    <x v="5"/>
    <x v="0"/>
    <x v="1"/>
    <n v="1461.31"/>
    <n v="14418.08"/>
  </r>
  <r>
    <x v="13723"/>
    <x v="2"/>
    <x v="4"/>
    <n v="769.04"/>
    <n v="0.26"/>
    <n v="1"/>
    <d v="2023-11-05T00:00:00"/>
    <d v="2023-11-06T00:00:00"/>
    <x v="0"/>
    <x v="1"/>
    <n v="69.44"/>
    <x v="0"/>
    <x v="0"/>
    <x v="11"/>
    <n v="699.59999999999991"/>
    <n v="769.04"/>
  </r>
  <r>
    <x v="13724"/>
    <x v="0"/>
    <x v="4"/>
    <n v="1626.56"/>
    <n v="0.12"/>
    <n v="3"/>
    <d v="2023-06-16T00:00:00"/>
    <d v="2023-06-17T00:00:00"/>
    <x v="0"/>
    <x v="2"/>
    <n v="313.36"/>
    <x v="4"/>
    <x v="0"/>
    <x v="9"/>
    <n v="1313.1999999999998"/>
    <n v="4879.68"/>
  </r>
  <r>
    <x v="13725"/>
    <x v="0"/>
    <x v="0"/>
    <n v="2617.8000000000002"/>
    <n v="0.14000000000000001"/>
    <n v="8"/>
    <d v="2023-11-13T00:00:00"/>
    <d v="2023-11-15T00:00:00"/>
    <x v="1"/>
    <x v="1"/>
    <n v="677.16"/>
    <x v="5"/>
    <x v="0"/>
    <x v="11"/>
    <n v="1940.6400000000003"/>
    <n v="20942.400000000001"/>
  </r>
  <r>
    <x v="13726"/>
    <x v="3"/>
    <x v="0"/>
    <n v="530.99"/>
    <n v="0.24"/>
    <n v="2"/>
    <d v="2023-02-21T00:00:00"/>
    <d v="2023-02-25T00:00:00"/>
    <x v="2"/>
    <x v="2"/>
    <n v="84.57"/>
    <x v="2"/>
    <x v="0"/>
    <x v="8"/>
    <n v="446.42"/>
    <n v="1061.98"/>
  </r>
  <r>
    <x v="13727"/>
    <x v="3"/>
    <x v="1"/>
    <n v="1827.84"/>
    <n v="0.2"/>
    <n v="9"/>
    <d v="2023-07-15T00:00:00"/>
    <d v="2023-07-22T00:00:00"/>
    <x v="0"/>
    <x v="0"/>
    <n v="239.26"/>
    <x v="5"/>
    <x v="0"/>
    <x v="4"/>
    <n v="1588.58"/>
    <n v="16450.559999999998"/>
  </r>
  <r>
    <x v="13728"/>
    <x v="2"/>
    <x v="3"/>
    <n v="3377.4"/>
    <n v="0.16"/>
    <n v="2"/>
    <d v="2024-12-08T00:00:00"/>
    <d v="2024-12-14T00:00:00"/>
    <x v="0"/>
    <x v="2"/>
    <n v="396.01"/>
    <x v="2"/>
    <x v="1"/>
    <x v="10"/>
    <n v="2981.3900000000003"/>
    <n v="6754.8"/>
  </r>
  <r>
    <x v="13729"/>
    <x v="1"/>
    <x v="4"/>
    <n v="4588.07"/>
    <n v="0.41"/>
    <n v="9"/>
    <d v="2024-12-13T00:00:00"/>
    <d v="2024-12-19T00:00:00"/>
    <x v="0"/>
    <x v="1"/>
    <n v="770.97"/>
    <x v="5"/>
    <x v="1"/>
    <x v="10"/>
    <n v="3817.0999999999995"/>
    <n v="41292.629999999997"/>
  </r>
  <r>
    <x v="13730"/>
    <x v="0"/>
    <x v="3"/>
    <n v="2047.44"/>
    <n v="0.25"/>
    <n v="7"/>
    <d v="2023-07-25T00:00:00"/>
    <d v="2023-07-28T00:00:00"/>
    <x v="2"/>
    <x v="1"/>
    <n v="228.54"/>
    <x v="4"/>
    <x v="0"/>
    <x v="4"/>
    <n v="1818.9"/>
    <n v="14332.08"/>
  </r>
  <r>
    <x v="13731"/>
    <x v="0"/>
    <x v="0"/>
    <n v="2866.36"/>
    <n v="0.25"/>
    <n v="4"/>
    <d v="2024-11-12T00:00:00"/>
    <d v="2024-11-17T00:00:00"/>
    <x v="0"/>
    <x v="2"/>
    <n v="457.68"/>
    <x v="3"/>
    <x v="1"/>
    <x v="11"/>
    <n v="2408.6800000000003"/>
    <n v="11465.44"/>
  </r>
  <r>
    <x v="13732"/>
    <x v="2"/>
    <x v="4"/>
    <n v="3216.7"/>
    <n v="0.21"/>
    <n v="3"/>
    <d v="2023-08-31T00:00:00"/>
    <d v="2023-09-04T00:00:00"/>
    <x v="0"/>
    <x v="1"/>
    <n v="560.69000000000005"/>
    <x v="1"/>
    <x v="0"/>
    <x v="1"/>
    <n v="2656.0099999999998"/>
    <n v="9650.0999999999985"/>
  </r>
  <r>
    <x v="13733"/>
    <x v="2"/>
    <x v="3"/>
    <n v="446.69"/>
    <n v="0.34"/>
    <n v="8"/>
    <d v="2023-08-06T00:00:00"/>
    <d v="2023-08-08T00:00:00"/>
    <x v="1"/>
    <x v="0"/>
    <n v="41.4"/>
    <x v="2"/>
    <x v="0"/>
    <x v="1"/>
    <n v="405.29"/>
    <n v="3573.52"/>
  </r>
  <r>
    <x v="13734"/>
    <x v="3"/>
    <x v="3"/>
    <n v="1776.9"/>
    <n v="0.09"/>
    <n v="7"/>
    <d v="2024-12-07T00:00:00"/>
    <d v="2024-12-12T00:00:00"/>
    <x v="1"/>
    <x v="1"/>
    <n v="468.9"/>
    <x v="5"/>
    <x v="1"/>
    <x v="10"/>
    <n v="1308"/>
    <n v="12438.300000000001"/>
  </r>
  <r>
    <x v="13735"/>
    <x v="3"/>
    <x v="2"/>
    <n v="3452.84"/>
    <n v="0.47"/>
    <n v="1"/>
    <d v="2023-12-18T00:00:00"/>
    <d v="2023-12-25T00:00:00"/>
    <x v="2"/>
    <x v="2"/>
    <n v="794.71"/>
    <x v="2"/>
    <x v="0"/>
    <x v="10"/>
    <n v="2658.13"/>
    <n v="3452.84"/>
  </r>
  <r>
    <x v="13736"/>
    <x v="1"/>
    <x v="0"/>
    <n v="3704.74"/>
    <n v="0.05"/>
    <n v="7"/>
    <d v="2024-08-09T00:00:00"/>
    <d v="2024-08-13T00:00:00"/>
    <x v="1"/>
    <x v="2"/>
    <n v="942.36"/>
    <x v="1"/>
    <x v="1"/>
    <x v="1"/>
    <n v="2762.3799999999997"/>
    <n v="25933.18"/>
  </r>
  <r>
    <x v="13737"/>
    <x v="2"/>
    <x v="1"/>
    <n v="1844.17"/>
    <n v="0.36"/>
    <n v="1"/>
    <d v="2023-06-28T00:00:00"/>
    <d v="2023-07-01T00:00:00"/>
    <x v="0"/>
    <x v="1"/>
    <n v="490.15"/>
    <x v="4"/>
    <x v="0"/>
    <x v="9"/>
    <n v="1354.02"/>
    <n v="1844.17"/>
  </r>
  <r>
    <x v="13738"/>
    <x v="1"/>
    <x v="1"/>
    <n v="133.01"/>
    <n v="0.35"/>
    <n v="1"/>
    <d v="2024-01-22T00:00:00"/>
    <d v="2024-01-25T00:00:00"/>
    <x v="1"/>
    <x v="2"/>
    <n v="23.59"/>
    <x v="0"/>
    <x v="1"/>
    <x v="6"/>
    <n v="109.41999999999999"/>
    <n v="133.01"/>
  </r>
  <r>
    <x v="13739"/>
    <x v="2"/>
    <x v="2"/>
    <n v="133.63999999999999"/>
    <n v="0.06"/>
    <n v="5"/>
    <d v="2023-12-30T00:00:00"/>
    <d v="2023-12-31T00:00:00"/>
    <x v="1"/>
    <x v="2"/>
    <n v="36.22"/>
    <x v="5"/>
    <x v="0"/>
    <x v="10"/>
    <n v="97.419999999999987"/>
    <n v="668.19999999999993"/>
  </r>
  <r>
    <x v="13740"/>
    <x v="0"/>
    <x v="3"/>
    <n v="2736.79"/>
    <n v="0.5"/>
    <n v="5"/>
    <d v="2024-09-23T00:00:00"/>
    <d v="2024-09-24T00:00:00"/>
    <x v="0"/>
    <x v="2"/>
    <n v="544.14"/>
    <x v="0"/>
    <x v="1"/>
    <x v="7"/>
    <n v="2192.65"/>
    <n v="13683.95"/>
  </r>
  <r>
    <x v="13741"/>
    <x v="2"/>
    <x v="2"/>
    <n v="2802.28"/>
    <n v="0.02"/>
    <n v="2"/>
    <d v="2024-01-12T00:00:00"/>
    <d v="2024-01-15T00:00:00"/>
    <x v="0"/>
    <x v="2"/>
    <n v="812.8"/>
    <x v="2"/>
    <x v="1"/>
    <x v="6"/>
    <n v="1989.4800000000002"/>
    <n v="5604.56"/>
  </r>
  <r>
    <x v="13742"/>
    <x v="2"/>
    <x v="2"/>
    <n v="2823.03"/>
    <n v="0.18"/>
    <n v="7"/>
    <d v="2024-07-26T00:00:00"/>
    <d v="2024-07-27T00:00:00"/>
    <x v="2"/>
    <x v="2"/>
    <n v="444.32"/>
    <x v="3"/>
    <x v="1"/>
    <x v="4"/>
    <n v="2378.71"/>
    <n v="19761.210000000003"/>
  </r>
  <r>
    <x v="13743"/>
    <x v="0"/>
    <x v="0"/>
    <n v="3636.59"/>
    <n v="0.21"/>
    <n v="3"/>
    <d v="2023-10-07T00:00:00"/>
    <d v="2023-10-08T00:00:00"/>
    <x v="2"/>
    <x v="0"/>
    <n v="889.14"/>
    <x v="3"/>
    <x v="0"/>
    <x v="2"/>
    <n v="2747.4500000000003"/>
    <n v="10909.77"/>
  </r>
  <r>
    <x v="13744"/>
    <x v="2"/>
    <x v="4"/>
    <n v="4614.22"/>
    <n v="0.4"/>
    <n v="1"/>
    <d v="2024-10-21T00:00:00"/>
    <d v="2024-10-24T00:00:00"/>
    <x v="0"/>
    <x v="2"/>
    <n v="634.77"/>
    <x v="3"/>
    <x v="1"/>
    <x v="2"/>
    <n v="3979.4500000000003"/>
    <n v="4614.22"/>
  </r>
  <r>
    <x v="13745"/>
    <x v="1"/>
    <x v="3"/>
    <n v="4951.83"/>
    <n v="0.01"/>
    <n v="7"/>
    <d v="2023-03-15T00:00:00"/>
    <d v="2023-03-20T00:00:00"/>
    <x v="1"/>
    <x v="2"/>
    <n v="405.75"/>
    <x v="2"/>
    <x v="0"/>
    <x v="0"/>
    <n v="4546.08"/>
    <n v="34662.81"/>
  </r>
  <r>
    <x v="13746"/>
    <x v="3"/>
    <x v="1"/>
    <n v="3535.23"/>
    <n v="0.28000000000000003"/>
    <n v="4"/>
    <d v="2024-12-27T00:00:00"/>
    <d v="2025-01-02T00:00:00"/>
    <x v="2"/>
    <x v="0"/>
    <n v="939.62"/>
    <x v="5"/>
    <x v="1"/>
    <x v="10"/>
    <n v="2595.61"/>
    <n v="14140.92"/>
  </r>
  <r>
    <x v="13747"/>
    <x v="3"/>
    <x v="1"/>
    <n v="2618.59"/>
    <n v="0.1"/>
    <n v="4"/>
    <d v="2024-05-14T00:00:00"/>
    <d v="2024-05-21T00:00:00"/>
    <x v="1"/>
    <x v="1"/>
    <n v="588.4"/>
    <x v="4"/>
    <x v="1"/>
    <x v="5"/>
    <n v="2030.19"/>
    <n v="10474.36"/>
  </r>
  <r>
    <x v="13748"/>
    <x v="1"/>
    <x v="2"/>
    <n v="790.87"/>
    <n v="0.28999999999999998"/>
    <n v="3"/>
    <d v="2024-05-04T00:00:00"/>
    <d v="2024-05-07T00:00:00"/>
    <x v="1"/>
    <x v="2"/>
    <n v="154.74"/>
    <x v="3"/>
    <x v="1"/>
    <x v="5"/>
    <n v="636.13"/>
    <n v="2372.61"/>
  </r>
  <r>
    <x v="13749"/>
    <x v="0"/>
    <x v="2"/>
    <n v="1982.46"/>
    <n v="0.32"/>
    <n v="7"/>
    <d v="2023-04-07T00:00:00"/>
    <d v="2023-04-14T00:00:00"/>
    <x v="0"/>
    <x v="2"/>
    <n v="570.33000000000004"/>
    <x v="5"/>
    <x v="0"/>
    <x v="3"/>
    <n v="1412.13"/>
    <n v="13877.220000000001"/>
  </r>
  <r>
    <x v="13750"/>
    <x v="2"/>
    <x v="2"/>
    <n v="2905.04"/>
    <n v="0.02"/>
    <n v="2"/>
    <d v="2023-02-04T00:00:00"/>
    <d v="2023-02-05T00:00:00"/>
    <x v="2"/>
    <x v="2"/>
    <n v="717.96"/>
    <x v="4"/>
    <x v="0"/>
    <x v="8"/>
    <n v="2187.08"/>
    <n v="5810.08"/>
  </r>
  <r>
    <x v="13751"/>
    <x v="1"/>
    <x v="3"/>
    <n v="4999.0600000000004"/>
    <n v="0.03"/>
    <n v="7"/>
    <d v="2024-08-12T00:00:00"/>
    <d v="2024-08-19T00:00:00"/>
    <x v="2"/>
    <x v="0"/>
    <n v="340.23"/>
    <x v="1"/>
    <x v="1"/>
    <x v="1"/>
    <n v="4658.83"/>
    <n v="34993.420000000006"/>
  </r>
  <r>
    <x v="13752"/>
    <x v="3"/>
    <x v="2"/>
    <n v="722.21"/>
    <n v="0.04"/>
    <n v="8"/>
    <d v="2024-05-15T00:00:00"/>
    <d v="2024-05-20T00:00:00"/>
    <x v="0"/>
    <x v="2"/>
    <n v="43.87"/>
    <x v="4"/>
    <x v="1"/>
    <x v="5"/>
    <n v="678.34"/>
    <n v="5777.68"/>
  </r>
  <r>
    <x v="13753"/>
    <x v="3"/>
    <x v="2"/>
    <n v="3986.07"/>
    <n v="0.43"/>
    <n v="2"/>
    <d v="2023-10-13T00:00:00"/>
    <d v="2023-10-14T00:00:00"/>
    <x v="2"/>
    <x v="0"/>
    <n v="774.43"/>
    <x v="1"/>
    <x v="0"/>
    <x v="2"/>
    <n v="3211.6400000000003"/>
    <n v="7972.14"/>
  </r>
  <r>
    <x v="13754"/>
    <x v="1"/>
    <x v="4"/>
    <n v="4994.8100000000004"/>
    <n v="0.46"/>
    <n v="8"/>
    <d v="2023-03-24T00:00:00"/>
    <d v="2023-03-26T00:00:00"/>
    <x v="0"/>
    <x v="2"/>
    <n v="819.35"/>
    <x v="0"/>
    <x v="0"/>
    <x v="0"/>
    <n v="4175.46"/>
    <n v="39958.480000000003"/>
  </r>
  <r>
    <x v="13755"/>
    <x v="3"/>
    <x v="3"/>
    <n v="4045.93"/>
    <n v="0.22"/>
    <n v="7"/>
    <d v="2023-02-10T00:00:00"/>
    <d v="2023-02-11T00:00:00"/>
    <x v="0"/>
    <x v="1"/>
    <n v="254.06"/>
    <x v="4"/>
    <x v="0"/>
    <x v="8"/>
    <n v="3791.87"/>
    <n v="28321.51"/>
  </r>
  <r>
    <x v="13756"/>
    <x v="1"/>
    <x v="0"/>
    <n v="3859.01"/>
    <n v="0.44"/>
    <n v="8"/>
    <d v="2024-05-12T00:00:00"/>
    <d v="2024-05-16T00:00:00"/>
    <x v="0"/>
    <x v="0"/>
    <n v="287.47000000000003"/>
    <x v="5"/>
    <x v="1"/>
    <x v="5"/>
    <n v="3571.54"/>
    <n v="30872.080000000002"/>
  </r>
  <r>
    <x v="13757"/>
    <x v="3"/>
    <x v="0"/>
    <n v="1367.54"/>
    <n v="0.24"/>
    <n v="3"/>
    <d v="2024-09-05T00:00:00"/>
    <d v="2024-09-09T00:00:00"/>
    <x v="1"/>
    <x v="1"/>
    <n v="185.19"/>
    <x v="4"/>
    <x v="1"/>
    <x v="7"/>
    <n v="1182.3499999999999"/>
    <n v="4102.62"/>
  </r>
  <r>
    <x v="13758"/>
    <x v="1"/>
    <x v="4"/>
    <n v="116.48"/>
    <n v="0.2"/>
    <n v="6"/>
    <d v="2024-11-19T00:00:00"/>
    <d v="2024-11-25T00:00:00"/>
    <x v="0"/>
    <x v="0"/>
    <n v="18.27"/>
    <x v="2"/>
    <x v="1"/>
    <x v="11"/>
    <n v="98.210000000000008"/>
    <n v="698.88"/>
  </r>
  <r>
    <x v="13759"/>
    <x v="2"/>
    <x v="1"/>
    <n v="1207.3399999999999"/>
    <n v="0.27"/>
    <n v="1"/>
    <d v="2024-08-18T00:00:00"/>
    <d v="2024-08-24T00:00:00"/>
    <x v="0"/>
    <x v="0"/>
    <n v="278.27999999999997"/>
    <x v="0"/>
    <x v="1"/>
    <x v="1"/>
    <n v="929.06"/>
    <n v="1207.3399999999999"/>
  </r>
  <r>
    <x v="13760"/>
    <x v="2"/>
    <x v="0"/>
    <n v="3970.02"/>
    <n v="0.4"/>
    <n v="7"/>
    <d v="2023-08-01T00:00:00"/>
    <d v="2023-08-07T00:00:00"/>
    <x v="0"/>
    <x v="0"/>
    <n v="960.42"/>
    <x v="4"/>
    <x v="0"/>
    <x v="1"/>
    <n v="3009.6"/>
    <n v="27790.14"/>
  </r>
  <r>
    <x v="13761"/>
    <x v="2"/>
    <x v="3"/>
    <n v="625.67999999999995"/>
    <n v="0.11"/>
    <n v="4"/>
    <d v="2023-09-05T00:00:00"/>
    <d v="2023-09-11T00:00:00"/>
    <x v="0"/>
    <x v="0"/>
    <n v="114.71"/>
    <x v="1"/>
    <x v="0"/>
    <x v="7"/>
    <n v="510.96999999999997"/>
    <n v="2502.7199999999998"/>
  </r>
  <r>
    <x v="13762"/>
    <x v="2"/>
    <x v="1"/>
    <n v="1550.98"/>
    <n v="0.15"/>
    <n v="4"/>
    <d v="2024-07-30T00:00:00"/>
    <d v="2024-08-05T00:00:00"/>
    <x v="0"/>
    <x v="1"/>
    <n v="134.33000000000001"/>
    <x v="1"/>
    <x v="1"/>
    <x v="4"/>
    <n v="1416.65"/>
    <n v="6203.92"/>
  </r>
  <r>
    <x v="13763"/>
    <x v="3"/>
    <x v="2"/>
    <n v="2856.28"/>
    <n v="0.42"/>
    <n v="9"/>
    <d v="2024-08-19T00:00:00"/>
    <d v="2024-08-20T00:00:00"/>
    <x v="0"/>
    <x v="2"/>
    <n v="396.67"/>
    <x v="4"/>
    <x v="1"/>
    <x v="1"/>
    <n v="2459.61"/>
    <n v="25706.52"/>
  </r>
  <r>
    <x v="13764"/>
    <x v="0"/>
    <x v="3"/>
    <n v="2941.07"/>
    <n v="0.46"/>
    <n v="7"/>
    <d v="2023-05-01T00:00:00"/>
    <d v="2023-05-02T00:00:00"/>
    <x v="2"/>
    <x v="1"/>
    <n v="740.84"/>
    <x v="1"/>
    <x v="0"/>
    <x v="5"/>
    <n v="2200.23"/>
    <n v="20587.490000000002"/>
  </r>
  <r>
    <x v="13765"/>
    <x v="1"/>
    <x v="1"/>
    <n v="2760.64"/>
    <n v="0.06"/>
    <n v="8"/>
    <d v="2024-03-31T00:00:00"/>
    <d v="2024-04-02T00:00:00"/>
    <x v="2"/>
    <x v="2"/>
    <n v="768.28"/>
    <x v="3"/>
    <x v="1"/>
    <x v="0"/>
    <n v="1992.36"/>
    <n v="22085.119999999999"/>
  </r>
  <r>
    <x v="13766"/>
    <x v="0"/>
    <x v="0"/>
    <n v="4906.33"/>
    <n v="0.35"/>
    <n v="6"/>
    <d v="2024-02-29T00:00:00"/>
    <d v="2024-03-05T00:00:00"/>
    <x v="1"/>
    <x v="1"/>
    <n v="618.65"/>
    <x v="0"/>
    <x v="1"/>
    <x v="8"/>
    <n v="4287.68"/>
    <n v="29437.98"/>
  </r>
  <r>
    <x v="13767"/>
    <x v="3"/>
    <x v="2"/>
    <n v="160.19999999999999"/>
    <n v="0"/>
    <n v="2"/>
    <d v="2024-03-12T00:00:00"/>
    <d v="2024-03-17T00:00:00"/>
    <x v="0"/>
    <x v="1"/>
    <n v="10.25"/>
    <x v="4"/>
    <x v="1"/>
    <x v="0"/>
    <n v="149.94999999999999"/>
    <n v="320.39999999999998"/>
  </r>
  <r>
    <x v="13768"/>
    <x v="3"/>
    <x v="2"/>
    <n v="2489.23"/>
    <n v="0.12"/>
    <n v="3"/>
    <d v="2024-12-15T00:00:00"/>
    <d v="2024-12-17T00:00:00"/>
    <x v="2"/>
    <x v="0"/>
    <n v="296.52999999999997"/>
    <x v="3"/>
    <x v="1"/>
    <x v="10"/>
    <n v="2192.6999999999998"/>
    <n v="7467.6900000000005"/>
  </r>
  <r>
    <x v="13769"/>
    <x v="0"/>
    <x v="3"/>
    <n v="2571.66"/>
    <n v="0.03"/>
    <n v="4"/>
    <d v="2024-02-04T00:00:00"/>
    <d v="2024-02-07T00:00:00"/>
    <x v="0"/>
    <x v="0"/>
    <n v="656.57"/>
    <x v="0"/>
    <x v="1"/>
    <x v="8"/>
    <n v="1915.0899999999997"/>
    <n v="10286.64"/>
  </r>
  <r>
    <x v="13770"/>
    <x v="0"/>
    <x v="2"/>
    <n v="1537.28"/>
    <n v="0.26"/>
    <n v="2"/>
    <d v="2024-10-10T00:00:00"/>
    <d v="2024-10-11T00:00:00"/>
    <x v="0"/>
    <x v="0"/>
    <n v="229.84"/>
    <x v="2"/>
    <x v="1"/>
    <x v="2"/>
    <n v="1307.44"/>
    <n v="3074.56"/>
  </r>
  <r>
    <x v="13771"/>
    <x v="3"/>
    <x v="1"/>
    <n v="2672.85"/>
    <n v="0.17"/>
    <n v="1"/>
    <d v="2023-08-29T00:00:00"/>
    <d v="2023-08-30T00:00:00"/>
    <x v="2"/>
    <x v="1"/>
    <n v="222.63"/>
    <x v="4"/>
    <x v="0"/>
    <x v="1"/>
    <n v="2450.2199999999998"/>
    <n v="2672.85"/>
  </r>
  <r>
    <x v="13772"/>
    <x v="3"/>
    <x v="4"/>
    <n v="3399.07"/>
    <n v="7.0000000000000007E-2"/>
    <n v="9"/>
    <d v="2024-08-30T00:00:00"/>
    <d v="2024-09-03T00:00:00"/>
    <x v="2"/>
    <x v="0"/>
    <n v="753.8"/>
    <x v="3"/>
    <x v="1"/>
    <x v="1"/>
    <n v="2645.2700000000004"/>
    <n v="30591.63"/>
  </r>
  <r>
    <x v="13773"/>
    <x v="1"/>
    <x v="0"/>
    <n v="3396.5"/>
    <n v="0"/>
    <n v="2"/>
    <d v="2024-03-23T00:00:00"/>
    <d v="2024-03-27T00:00:00"/>
    <x v="2"/>
    <x v="0"/>
    <n v="876.15"/>
    <x v="5"/>
    <x v="1"/>
    <x v="0"/>
    <n v="2520.35"/>
    <n v="6793"/>
  </r>
  <r>
    <x v="13774"/>
    <x v="2"/>
    <x v="3"/>
    <n v="530.5"/>
    <n v="0.19"/>
    <n v="5"/>
    <d v="2024-10-24T00:00:00"/>
    <d v="2024-10-27T00:00:00"/>
    <x v="1"/>
    <x v="1"/>
    <n v="110.43"/>
    <x v="1"/>
    <x v="1"/>
    <x v="2"/>
    <n v="420.07"/>
    <n v="2652.5"/>
  </r>
  <r>
    <x v="13775"/>
    <x v="2"/>
    <x v="4"/>
    <n v="4032.05"/>
    <n v="0.15"/>
    <n v="7"/>
    <d v="2024-03-06T00:00:00"/>
    <d v="2024-03-11T00:00:00"/>
    <x v="2"/>
    <x v="1"/>
    <n v="988.38"/>
    <x v="2"/>
    <x v="1"/>
    <x v="0"/>
    <n v="3043.67"/>
    <n v="28224.350000000002"/>
  </r>
  <r>
    <x v="13776"/>
    <x v="1"/>
    <x v="4"/>
    <n v="4660.4799999999996"/>
    <n v="0.02"/>
    <n v="2"/>
    <d v="2024-11-19T00:00:00"/>
    <d v="2024-11-24T00:00:00"/>
    <x v="0"/>
    <x v="2"/>
    <n v="1218.3900000000001"/>
    <x v="4"/>
    <x v="1"/>
    <x v="11"/>
    <n v="3442.0899999999992"/>
    <n v="9320.9599999999991"/>
  </r>
  <r>
    <x v="13777"/>
    <x v="0"/>
    <x v="3"/>
    <n v="705.7"/>
    <n v="0.43"/>
    <n v="6"/>
    <d v="2024-11-25T00:00:00"/>
    <d v="2024-12-02T00:00:00"/>
    <x v="1"/>
    <x v="0"/>
    <n v="83.7"/>
    <x v="0"/>
    <x v="1"/>
    <x v="11"/>
    <n v="622"/>
    <n v="4234.2000000000007"/>
  </r>
  <r>
    <x v="13778"/>
    <x v="3"/>
    <x v="1"/>
    <n v="2141.54"/>
    <n v="0.21"/>
    <n v="8"/>
    <d v="2023-04-29T00:00:00"/>
    <d v="2023-05-05T00:00:00"/>
    <x v="2"/>
    <x v="0"/>
    <n v="477.35"/>
    <x v="1"/>
    <x v="0"/>
    <x v="3"/>
    <n v="1664.19"/>
    <n v="17132.32"/>
  </r>
  <r>
    <x v="13779"/>
    <x v="0"/>
    <x v="0"/>
    <n v="2607.58"/>
    <n v="0.39"/>
    <n v="7"/>
    <d v="2024-07-28T00:00:00"/>
    <d v="2024-08-03T00:00:00"/>
    <x v="1"/>
    <x v="0"/>
    <n v="663.84"/>
    <x v="0"/>
    <x v="1"/>
    <x v="4"/>
    <n v="1943.7399999999998"/>
    <n v="18253.059999999998"/>
  </r>
  <r>
    <x v="13780"/>
    <x v="2"/>
    <x v="3"/>
    <n v="760.63"/>
    <n v="0.21"/>
    <n v="6"/>
    <d v="2024-09-11T00:00:00"/>
    <d v="2024-09-16T00:00:00"/>
    <x v="2"/>
    <x v="2"/>
    <n v="40.39"/>
    <x v="1"/>
    <x v="1"/>
    <x v="7"/>
    <n v="720.24"/>
    <n v="4563.78"/>
  </r>
  <r>
    <x v="13781"/>
    <x v="2"/>
    <x v="4"/>
    <n v="2566.58"/>
    <n v="0.03"/>
    <n v="8"/>
    <d v="2024-06-21T00:00:00"/>
    <d v="2024-06-22T00:00:00"/>
    <x v="0"/>
    <x v="0"/>
    <n v="650.16"/>
    <x v="3"/>
    <x v="1"/>
    <x v="9"/>
    <n v="1916.42"/>
    <n v="20532.64"/>
  </r>
  <r>
    <x v="13782"/>
    <x v="0"/>
    <x v="4"/>
    <n v="1113.6099999999999"/>
    <n v="0.2"/>
    <n v="2"/>
    <d v="2024-11-18T00:00:00"/>
    <d v="2024-11-22T00:00:00"/>
    <x v="2"/>
    <x v="1"/>
    <n v="252.24"/>
    <x v="0"/>
    <x v="1"/>
    <x v="11"/>
    <n v="861.36999999999989"/>
    <n v="2227.2199999999998"/>
  </r>
  <r>
    <x v="13783"/>
    <x v="2"/>
    <x v="3"/>
    <n v="4683.2700000000004"/>
    <n v="0.44"/>
    <n v="4"/>
    <d v="2024-05-01T00:00:00"/>
    <d v="2024-05-07T00:00:00"/>
    <x v="2"/>
    <x v="2"/>
    <n v="882.62"/>
    <x v="4"/>
    <x v="1"/>
    <x v="5"/>
    <n v="3800.6500000000005"/>
    <n v="18733.080000000002"/>
  </r>
  <r>
    <x v="13784"/>
    <x v="3"/>
    <x v="4"/>
    <n v="2297.5"/>
    <n v="0"/>
    <n v="4"/>
    <d v="2024-05-04T00:00:00"/>
    <d v="2024-05-10T00:00:00"/>
    <x v="1"/>
    <x v="2"/>
    <n v="117.08"/>
    <x v="3"/>
    <x v="1"/>
    <x v="5"/>
    <n v="2180.42"/>
    <n v="9190"/>
  </r>
  <r>
    <x v="13785"/>
    <x v="1"/>
    <x v="3"/>
    <n v="4975.0200000000004"/>
    <n v="0.45"/>
    <n v="7"/>
    <d v="2024-02-18T00:00:00"/>
    <d v="2024-02-19T00:00:00"/>
    <x v="2"/>
    <x v="1"/>
    <n v="362.57"/>
    <x v="1"/>
    <x v="1"/>
    <x v="8"/>
    <n v="4612.4500000000007"/>
    <n v="34825.14"/>
  </r>
  <r>
    <x v="13786"/>
    <x v="0"/>
    <x v="3"/>
    <n v="327.9"/>
    <n v="0.33"/>
    <n v="7"/>
    <d v="2023-05-10T00:00:00"/>
    <d v="2023-05-13T00:00:00"/>
    <x v="2"/>
    <x v="0"/>
    <n v="45.44"/>
    <x v="5"/>
    <x v="0"/>
    <x v="5"/>
    <n v="282.45999999999998"/>
    <n v="2295.2999999999997"/>
  </r>
  <r>
    <x v="13787"/>
    <x v="3"/>
    <x v="0"/>
    <n v="725.15"/>
    <n v="0.5"/>
    <n v="3"/>
    <d v="2024-06-24T00:00:00"/>
    <d v="2024-07-01T00:00:00"/>
    <x v="2"/>
    <x v="0"/>
    <n v="69.23"/>
    <x v="3"/>
    <x v="1"/>
    <x v="9"/>
    <n v="655.92"/>
    <n v="2175.4499999999998"/>
  </r>
  <r>
    <x v="13788"/>
    <x v="3"/>
    <x v="3"/>
    <n v="2271.73"/>
    <n v="0.46"/>
    <n v="4"/>
    <d v="2024-03-13T00:00:00"/>
    <d v="2024-03-15T00:00:00"/>
    <x v="1"/>
    <x v="1"/>
    <n v="214.78"/>
    <x v="4"/>
    <x v="1"/>
    <x v="0"/>
    <n v="2056.9499999999998"/>
    <n v="9086.92"/>
  </r>
  <r>
    <x v="13789"/>
    <x v="2"/>
    <x v="4"/>
    <n v="4384.3599999999997"/>
    <n v="0.43"/>
    <n v="1"/>
    <d v="2023-06-09T00:00:00"/>
    <d v="2023-06-11T00:00:00"/>
    <x v="2"/>
    <x v="1"/>
    <n v="550.73"/>
    <x v="4"/>
    <x v="0"/>
    <x v="9"/>
    <n v="3833.6299999999997"/>
    <n v="4384.3599999999997"/>
  </r>
  <r>
    <x v="13790"/>
    <x v="3"/>
    <x v="2"/>
    <n v="2820.61"/>
    <n v="0.02"/>
    <n v="8"/>
    <d v="2023-04-18T00:00:00"/>
    <d v="2023-04-23T00:00:00"/>
    <x v="2"/>
    <x v="0"/>
    <n v="146.59"/>
    <x v="0"/>
    <x v="0"/>
    <x v="3"/>
    <n v="2674.02"/>
    <n v="22564.880000000001"/>
  </r>
  <r>
    <x v="13791"/>
    <x v="0"/>
    <x v="0"/>
    <n v="3688.48"/>
    <n v="0.14000000000000001"/>
    <n v="4"/>
    <d v="2023-08-31T00:00:00"/>
    <d v="2023-09-07T00:00:00"/>
    <x v="1"/>
    <x v="1"/>
    <n v="290.41000000000003"/>
    <x v="1"/>
    <x v="0"/>
    <x v="1"/>
    <n v="3398.07"/>
    <n v="14753.92"/>
  </r>
  <r>
    <x v="13792"/>
    <x v="3"/>
    <x v="4"/>
    <n v="2175.46"/>
    <n v="0.19"/>
    <n v="5"/>
    <d v="2023-09-08T00:00:00"/>
    <d v="2023-09-12T00:00:00"/>
    <x v="0"/>
    <x v="1"/>
    <n v="339.9"/>
    <x v="2"/>
    <x v="0"/>
    <x v="7"/>
    <n v="1835.56"/>
    <n v="10877.3"/>
  </r>
  <r>
    <x v="13793"/>
    <x v="1"/>
    <x v="4"/>
    <n v="298.51"/>
    <n v="0.35"/>
    <n v="5"/>
    <d v="2023-06-15T00:00:00"/>
    <d v="2023-06-18T00:00:00"/>
    <x v="1"/>
    <x v="0"/>
    <n v="64.87"/>
    <x v="3"/>
    <x v="0"/>
    <x v="9"/>
    <n v="233.64"/>
    <n v="1492.55"/>
  </r>
  <r>
    <x v="13794"/>
    <x v="3"/>
    <x v="0"/>
    <n v="3274.28"/>
    <n v="0.32"/>
    <n v="1"/>
    <d v="2023-10-04T00:00:00"/>
    <d v="2023-10-05T00:00:00"/>
    <x v="0"/>
    <x v="2"/>
    <n v="545.22"/>
    <x v="3"/>
    <x v="0"/>
    <x v="2"/>
    <n v="2729.0600000000004"/>
    <n v="3274.28"/>
  </r>
  <r>
    <x v="13795"/>
    <x v="3"/>
    <x v="0"/>
    <n v="3206.61"/>
    <n v="0.09"/>
    <n v="1"/>
    <d v="2023-10-10T00:00:00"/>
    <d v="2023-10-13T00:00:00"/>
    <x v="0"/>
    <x v="1"/>
    <n v="946.42"/>
    <x v="2"/>
    <x v="0"/>
    <x v="2"/>
    <n v="2260.19"/>
    <n v="3206.61"/>
  </r>
  <r>
    <x v="13796"/>
    <x v="1"/>
    <x v="4"/>
    <n v="450"/>
    <n v="0.37"/>
    <n v="7"/>
    <d v="2024-05-14T00:00:00"/>
    <d v="2024-05-17T00:00:00"/>
    <x v="0"/>
    <x v="0"/>
    <n v="26.12"/>
    <x v="1"/>
    <x v="1"/>
    <x v="5"/>
    <n v="423.88"/>
    <n v="3150"/>
  </r>
  <r>
    <x v="13797"/>
    <x v="3"/>
    <x v="2"/>
    <n v="937.32"/>
    <n v="0.08"/>
    <n v="1"/>
    <d v="2024-12-28T00:00:00"/>
    <d v="2024-12-31T00:00:00"/>
    <x v="0"/>
    <x v="0"/>
    <n v="208.43"/>
    <x v="2"/>
    <x v="1"/>
    <x v="10"/>
    <n v="728.8900000000001"/>
    <n v="937.32"/>
  </r>
  <r>
    <x v="13798"/>
    <x v="3"/>
    <x v="1"/>
    <n v="2433.16"/>
    <n v="0.23"/>
    <n v="9"/>
    <d v="2023-02-03T00:00:00"/>
    <d v="2023-02-10T00:00:00"/>
    <x v="0"/>
    <x v="0"/>
    <n v="514.79"/>
    <x v="0"/>
    <x v="0"/>
    <x v="8"/>
    <n v="1918.37"/>
    <n v="21898.44"/>
  </r>
  <r>
    <x v="13799"/>
    <x v="2"/>
    <x v="4"/>
    <n v="2288.52"/>
    <n v="0.28999999999999998"/>
    <n v="6"/>
    <d v="2023-06-16T00:00:00"/>
    <d v="2023-06-20T00:00:00"/>
    <x v="2"/>
    <x v="2"/>
    <n v="505.48"/>
    <x v="4"/>
    <x v="0"/>
    <x v="9"/>
    <n v="1783.04"/>
    <n v="13731.119999999999"/>
  </r>
  <r>
    <x v="13800"/>
    <x v="0"/>
    <x v="0"/>
    <n v="3786.85"/>
    <n v="0.44"/>
    <n v="1"/>
    <d v="2023-03-10T00:00:00"/>
    <d v="2023-03-13T00:00:00"/>
    <x v="1"/>
    <x v="1"/>
    <n v="583.77"/>
    <x v="5"/>
    <x v="0"/>
    <x v="0"/>
    <n v="3203.08"/>
    <n v="3786.85"/>
  </r>
  <r>
    <x v="13801"/>
    <x v="2"/>
    <x v="3"/>
    <n v="1998.32"/>
    <n v="0.32"/>
    <n v="1"/>
    <d v="2024-09-20T00:00:00"/>
    <d v="2024-09-22T00:00:00"/>
    <x v="1"/>
    <x v="1"/>
    <n v="289.89"/>
    <x v="5"/>
    <x v="1"/>
    <x v="7"/>
    <n v="1708.4299999999998"/>
    <n v="1998.32"/>
  </r>
  <r>
    <x v="13802"/>
    <x v="0"/>
    <x v="3"/>
    <n v="3350.17"/>
    <n v="0.48"/>
    <n v="5"/>
    <d v="2023-03-14T00:00:00"/>
    <d v="2023-03-19T00:00:00"/>
    <x v="2"/>
    <x v="2"/>
    <n v="894.82"/>
    <x v="5"/>
    <x v="0"/>
    <x v="0"/>
    <n v="2455.35"/>
    <n v="16750.849999999999"/>
  </r>
  <r>
    <x v="13803"/>
    <x v="1"/>
    <x v="0"/>
    <n v="3551.68"/>
    <n v="0.5"/>
    <n v="3"/>
    <d v="2023-10-28T00:00:00"/>
    <d v="2023-11-03T00:00:00"/>
    <x v="1"/>
    <x v="0"/>
    <n v="317.5"/>
    <x v="1"/>
    <x v="0"/>
    <x v="2"/>
    <n v="3234.18"/>
    <n v="10655.039999999999"/>
  </r>
  <r>
    <x v="13804"/>
    <x v="1"/>
    <x v="0"/>
    <n v="3260.52"/>
    <n v="0.25"/>
    <n v="8"/>
    <d v="2023-01-08T00:00:00"/>
    <d v="2023-01-14T00:00:00"/>
    <x v="1"/>
    <x v="2"/>
    <n v="411.25"/>
    <x v="1"/>
    <x v="0"/>
    <x v="6"/>
    <n v="2849.27"/>
    <n v="26084.16"/>
  </r>
  <r>
    <x v="13805"/>
    <x v="1"/>
    <x v="1"/>
    <n v="3021.02"/>
    <n v="0.03"/>
    <n v="8"/>
    <d v="2024-06-07T00:00:00"/>
    <d v="2024-06-10T00:00:00"/>
    <x v="1"/>
    <x v="2"/>
    <n v="264.7"/>
    <x v="1"/>
    <x v="1"/>
    <x v="9"/>
    <n v="2756.32"/>
    <n v="24168.16"/>
  </r>
  <r>
    <x v="13806"/>
    <x v="0"/>
    <x v="0"/>
    <n v="4047.85"/>
    <n v="0.01"/>
    <n v="8"/>
    <d v="2024-12-04T00:00:00"/>
    <d v="2024-12-05T00:00:00"/>
    <x v="1"/>
    <x v="1"/>
    <n v="331.77"/>
    <x v="4"/>
    <x v="1"/>
    <x v="10"/>
    <n v="3716.08"/>
    <n v="32382.799999999999"/>
  </r>
  <r>
    <x v="13807"/>
    <x v="0"/>
    <x v="3"/>
    <n v="3319.82"/>
    <n v="0.43"/>
    <n v="6"/>
    <d v="2024-01-11T00:00:00"/>
    <d v="2024-01-13T00:00:00"/>
    <x v="1"/>
    <x v="1"/>
    <n v="497.81"/>
    <x v="2"/>
    <x v="1"/>
    <x v="6"/>
    <n v="2822.01"/>
    <n v="19918.920000000002"/>
  </r>
  <r>
    <x v="13808"/>
    <x v="0"/>
    <x v="2"/>
    <n v="4187.5"/>
    <n v="0.25"/>
    <n v="5"/>
    <d v="2023-07-02T00:00:00"/>
    <d v="2023-07-09T00:00:00"/>
    <x v="1"/>
    <x v="0"/>
    <n v="1171.6099999999999"/>
    <x v="4"/>
    <x v="0"/>
    <x v="4"/>
    <n v="3015.8900000000003"/>
    <n v="20937.5"/>
  </r>
  <r>
    <x v="13809"/>
    <x v="1"/>
    <x v="0"/>
    <n v="3219.76"/>
    <n v="0.18"/>
    <n v="5"/>
    <d v="2023-09-25T00:00:00"/>
    <d v="2023-09-28T00:00:00"/>
    <x v="1"/>
    <x v="1"/>
    <n v="892.63"/>
    <x v="2"/>
    <x v="0"/>
    <x v="7"/>
    <n v="2327.13"/>
    <n v="16098.800000000001"/>
  </r>
  <r>
    <x v="13810"/>
    <x v="0"/>
    <x v="1"/>
    <n v="878.97"/>
    <n v="0.14000000000000001"/>
    <n v="6"/>
    <d v="2023-03-25T00:00:00"/>
    <d v="2023-03-29T00:00:00"/>
    <x v="0"/>
    <x v="2"/>
    <n v="189.59"/>
    <x v="1"/>
    <x v="0"/>
    <x v="0"/>
    <n v="689.38"/>
    <n v="5273.82"/>
  </r>
  <r>
    <x v="13811"/>
    <x v="3"/>
    <x v="2"/>
    <n v="1616.28"/>
    <n v="0.14000000000000001"/>
    <n v="6"/>
    <d v="2024-06-17T00:00:00"/>
    <d v="2024-06-20T00:00:00"/>
    <x v="1"/>
    <x v="2"/>
    <n v="282.27"/>
    <x v="1"/>
    <x v="1"/>
    <x v="9"/>
    <n v="1334.01"/>
    <n v="9697.68"/>
  </r>
  <r>
    <x v="13812"/>
    <x v="2"/>
    <x v="1"/>
    <n v="1718.74"/>
    <n v="0.04"/>
    <n v="9"/>
    <d v="2023-06-25T00:00:00"/>
    <d v="2023-06-30T00:00:00"/>
    <x v="1"/>
    <x v="0"/>
    <n v="334.65"/>
    <x v="5"/>
    <x v="0"/>
    <x v="9"/>
    <n v="1384.0900000000001"/>
    <n v="15468.66"/>
  </r>
  <r>
    <x v="13813"/>
    <x v="1"/>
    <x v="2"/>
    <n v="560.19000000000005"/>
    <n v="0.15"/>
    <n v="7"/>
    <d v="2023-10-28T00:00:00"/>
    <d v="2023-11-03T00:00:00"/>
    <x v="2"/>
    <x v="2"/>
    <n v="118.49"/>
    <x v="3"/>
    <x v="0"/>
    <x v="2"/>
    <n v="441.70000000000005"/>
    <n v="3921.3300000000004"/>
  </r>
  <r>
    <x v="13814"/>
    <x v="2"/>
    <x v="0"/>
    <n v="3492.3"/>
    <n v="0.32"/>
    <n v="6"/>
    <d v="2023-01-26T00:00:00"/>
    <d v="2023-01-28T00:00:00"/>
    <x v="0"/>
    <x v="2"/>
    <n v="610.63"/>
    <x v="1"/>
    <x v="0"/>
    <x v="6"/>
    <n v="2881.67"/>
    <n v="20953.800000000003"/>
  </r>
  <r>
    <x v="13815"/>
    <x v="3"/>
    <x v="3"/>
    <n v="3016.04"/>
    <n v="0.19"/>
    <n v="7"/>
    <d v="2023-04-19T00:00:00"/>
    <d v="2023-04-24T00:00:00"/>
    <x v="1"/>
    <x v="2"/>
    <n v="549.62"/>
    <x v="3"/>
    <x v="0"/>
    <x v="3"/>
    <n v="2466.42"/>
    <n v="21112.28"/>
  </r>
  <r>
    <x v="13816"/>
    <x v="0"/>
    <x v="2"/>
    <n v="2989.8"/>
    <n v="0.47"/>
    <n v="3"/>
    <d v="2024-01-02T00:00:00"/>
    <d v="2024-01-07T00:00:00"/>
    <x v="2"/>
    <x v="0"/>
    <n v="751.54"/>
    <x v="3"/>
    <x v="1"/>
    <x v="6"/>
    <n v="2238.2600000000002"/>
    <n v="8969.4000000000015"/>
  </r>
  <r>
    <x v="13817"/>
    <x v="2"/>
    <x v="4"/>
    <n v="2444.73"/>
    <n v="0.33"/>
    <n v="2"/>
    <d v="2023-04-17T00:00:00"/>
    <d v="2023-04-24T00:00:00"/>
    <x v="2"/>
    <x v="0"/>
    <n v="635.70000000000005"/>
    <x v="3"/>
    <x v="0"/>
    <x v="3"/>
    <n v="1809.03"/>
    <n v="4889.46"/>
  </r>
  <r>
    <x v="13818"/>
    <x v="3"/>
    <x v="1"/>
    <n v="2761.31"/>
    <n v="0.43"/>
    <n v="7"/>
    <d v="2024-03-14T00:00:00"/>
    <d v="2024-03-21T00:00:00"/>
    <x v="2"/>
    <x v="1"/>
    <n v="498.33"/>
    <x v="3"/>
    <x v="1"/>
    <x v="0"/>
    <n v="2262.98"/>
    <n v="19329.169999999998"/>
  </r>
  <r>
    <x v="13819"/>
    <x v="3"/>
    <x v="2"/>
    <n v="139.63"/>
    <n v="0.06"/>
    <n v="3"/>
    <d v="2024-08-07T00:00:00"/>
    <d v="2024-08-11T00:00:00"/>
    <x v="2"/>
    <x v="1"/>
    <n v="27.17"/>
    <x v="4"/>
    <x v="1"/>
    <x v="1"/>
    <n v="112.46"/>
    <n v="418.89"/>
  </r>
  <r>
    <x v="13820"/>
    <x v="2"/>
    <x v="1"/>
    <n v="571.62"/>
    <n v="0.23"/>
    <n v="4"/>
    <d v="2023-07-16T00:00:00"/>
    <d v="2023-07-22T00:00:00"/>
    <x v="1"/>
    <x v="2"/>
    <n v="53.43"/>
    <x v="0"/>
    <x v="0"/>
    <x v="4"/>
    <n v="518.19000000000005"/>
    <n v="2286.48"/>
  </r>
  <r>
    <x v="13821"/>
    <x v="1"/>
    <x v="3"/>
    <n v="3448.43"/>
    <n v="0.02"/>
    <n v="2"/>
    <d v="2023-01-02T00:00:00"/>
    <d v="2023-01-05T00:00:00"/>
    <x v="2"/>
    <x v="2"/>
    <n v="495.1"/>
    <x v="2"/>
    <x v="0"/>
    <x v="6"/>
    <n v="2953.33"/>
    <n v="6896.86"/>
  </r>
  <r>
    <x v="13822"/>
    <x v="2"/>
    <x v="1"/>
    <n v="1381.19"/>
    <n v="0.45"/>
    <n v="5"/>
    <d v="2024-09-09T00:00:00"/>
    <d v="2024-09-16T00:00:00"/>
    <x v="2"/>
    <x v="1"/>
    <n v="256.61"/>
    <x v="5"/>
    <x v="1"/>
    <x v="7"/>
    <n v="1124.58"/>
    <n v="6905.9500000000007"/>
  </r>
  <r>
    <x v="13823"/>
    <x v="1"/>
    <x v="1"/>
    <n v="628.77"/>
    <n v="7.0000000000000007E-2"/>
    <n v="5"/>
    <d v="2024-06-23T00:00:00"/>
    <d v="2024-06-28T00:00:00"/>
    <x v="1"/>
    <x v="2"/>
    <n v="100.45"/>
    <x v="3"/>
    <x v="1"/>
    <x v="9"/>
    <n v="528.31999999999994"/>
    <n v="3143.85"/>
  </r>
  <r>
    <x v="13824"/>
    <x v="0"/>
    <x v="4"/>
    <n v="1710.41"/>
    <n v="0.4"/>
    <n v="1"/>
    <d v="2023-11-29T00:00:00"/>
    <d v="2023-12-01T00:00:00"/>
    <x v="2"/>
    <x v="1"/>
    <n v="414.01"/>
    <x v="1"/>
    <x v="0"/>
    <x v="11"/>
    <n v="1296.4000000000001"/>
    <n v="1710.41"/>
  </r>
  <r>
    <x v="13825"/>
    <x v="1"/>
    <x v="1"/>
    <n v="1346.96"/>
    <n v="0.46"/>
    <n v="4"/>
    <d v="2024-04-07T00:00:00"/>
    <d v="2024-04-14T00:00:00"/>
    <x v="2"/>
    <x v="1"/>
    <n v="140.30000000000001"/>
    <x v="1"/>
    <x v="1"/>
    <x v="3"/>
    <n v="1206.6600000000001"/>
    <n v="5387.84"/>
  </r>
  <r>
    <x v="13826"/>
    <x v="0"/>
    <x v="2"/>
    <n v="243.93"/>
    <n v="0.22"/>
    <n v="3"/>
    <d v="2023-06-30T00:00:00"/>
    <d v="2023-07-07T00:00:00"/>
    <x v="0"/>
    <x v="0"/>
    <n v="26.13"/>
    <x v="5"/>
    <x v="0"/>
    <x v="9"/>
    <n v="217.8"/>
    <n v="731.79"/>
  </r>
  <r>
    <x v="13827"/>
    <x v="2"/>
    <x v="1"/>
    <n v="2111.73"/>
    <n v="0.19"/>
    <n v="7"/>
    <d v="2024-10-15T00:00:00"/>
    <d v="2024-10-18T00:00:00"/>
    <x v="1"/>
    <x v="1"/>
    <n v="594.44000000000005"/>
    <x v="1"/>
    <x v="1"/>
    <x v="2"/>
    <n v="1517.29"/>
    <n v="14782.11"/>
  </r>
  <r>
    <x v="13828"/>
    <x v="0"/>
    <x v="0"/>
    <n v="232.44"/>
    <n v="0.3"/>
    <n v="5"/>
    <d v="2024-09-10T00:00:00"/>
    <d v="2024-09-15T00:00:00"/>
    <x v="2"/>
    <x v="0"/>
    <n v="18.23"/>
    <x v="1"/>
    <x v="1"/>
    <x v="7"/>
    <n v="214.21"/>
    <n v="1162.2"/>
  </r>
  <r>
    <x v="13829"/>
    <x v="3"/>
    <x v="1"/>
    <n v="101.92"/>
    <n v="0.37"/>
    <n v="6"/>
    <d v="2023-06-23T00:00:00"/>
    <d v="2023-06-29T00:00:00"/>
    <x v="1"/>
    <x v="0"/>
    <n v="11.17"/>
    <x v="3"/>
    <x v="0"/>
    <x v="9"/>
    <n v="90.75"/>
    <n v="611.52"/>
  </r>
  <r>
    <x v="13830"/>
    <x v="0"/>
    <x v="0"/>
    <n v="3983.12"/>
    <n v="0.32"/>
    <n v="2"/>
    <d v="2024-01-16T00:00:00"/>
    <d v="2024-01-17T00:00:00"/>
    <x v="0"/>
    <x v="0"/>
    <n v="936.26"/>
    <x v="1"/>
    <x v="1"/>
    <x v="6"/>
    <n v="3046.8599999999997"/>
    <n v="7966.24"/>
  </r>
  <r>
    <x v="13831"/>
    <x v="1"/>
    <x v="1"/>
    <n v="1643.36"/>
    <n v="0"/>
    <n v="1"/>
    <d v="2023-11-30T00:00:00"/>
    <d v="2023-12-07T00:00:00"/>
    <x v="0"/>
    <x v="0"/>
    <n v="298"/>
    <x v="2"/>
    <x v="0"/>
    <x v="11"/>
    <n v="1345.36"/>
    <n v="1643.36"/>
  </r>
  <r>
    <x v="13832"/>
    <x v="1"/>
    <x v="1"/>
    <n v="2881.17"/>
    <n v="0.39"/>
    <n v="3"/>
    <d v="2023-11-19T00:00:00"/>
    <d v="2023-11-25T00:00:00"/>
    <x v="0"/>
    <x v="0"/>
    <n v="231.53"/>
    <x v="1"/>
    <x v="0"/>
    <x v="11"/>
    <n v="2649.64"/>
    <n v="8643.51"/>
  </r>
  <r>
    <x v="13833"/>
    <x v="1"/>
    <x v="2"/>
    <n v="1558.98"/>
    <n v="7.0000000000000007E-2"/>
    <n v="3"/>
    <d v="2024-05-15T00:00:00"/>
    <d v="2024-05-22T00:00:00"/>
    <x v="1"/>
    <x v="1"/>
    <n v="329.52"/>
    <x v="0"/>
    <x v="1"/>
    <x v="5"/>
    <n v="1229.46"/>
    <n v="4676.9400000000005"/>
  </r>
  <r>
    <x v="13834"/>
    <x v="0"/>
    <x v="0"/>
    <n v="4657.12"/>
    <n v="0.22"/>
    <n v="7"/>
    <d v="2024-04-30T00:00:00"/>
    <d v="2024-05-06T00:00:00"/>
    <x v="2"/>
    <x v="2"/>
    <n v="489.99"/>
    <x v="3"/>
    <x v="1"/>
    <x v="3"/>
    <n v="4167.13"/>
    <n v="32599.84"/>
  </r>
  <r>
    <x v="13835"/>
    <x v="1"/>
    <x v="0"/>
    <n v="3672.99"/>
    <n v="0.14000000000000001"/>
    <n v="7"/>
    <d v="2023-07-17T00:00:00"/>
    <d v="2023-07-18T00:00:00"/>
    <x v="1"/>
    <x v="1"/>
    <n v="359.11"/>
    <x v="2"/>
    <x v="0"/>
    <x v="4"/>
    <n v="3313.8799999999997"/>
    <n v="25710.93"/>
  </r>
  <r>
    <x v="13836"/>
    <x v="1"/>
    <x v="4"/>
    <n v="1908.93"/>
    <n v="0.46"/>
    <n v="6"/>
    <d v="2024-06-30T00:00:00"/>
    <d v="2024-07-01T00:00:00"/>
    <x v="1"/>
    <x v="0"/>
    <n v="230.77"/>
    <x v="0"/>
    <x v="1"/>
    <x v="9"/>
    <n v="1678.16"/>
    <n v="11453.58"/>
  </r>
  <r>
    <x v="13837"/>
    <x v="3"/>
    <x v="1"/>
    <n v="1132.07"/>
    <n v="0.25"/>
    <n v="4"/>
    <d v="2023-10-03T00:00:00"/>
    <d v="2023-10-10T00:00:00"/>
    <x v="1"/>
    <x v="2"/>
    <n v="163.13"/>
    <x v="2"/>
    <x v="0"/>
    <x v="2"/>
    <n v="968.93999999999994"/>
    <n v="4528.28"/>
  </r>
  <r>
    <x v="13838"/>
    <x v="0"/>
    <x v="1"/>
    <n v="775.25"/>
    <n v="0.26"/>
    <n v="8"/>
    <d v="2024-09-16T00:00:00"/>
    <d v="2024-09-23T00:00:00"/>
    <x v="0"/>
    <x v="0"/>
    <n v="213.79"/>
    <x v="2"/>
    <x v="1"/>
    <x v="7"/>
    <n v="561.46"/>
    <n v="6202"/>
  </r>
  <r>
    <x v="13839"/>
    <x v="3"/>
    <x v="2"/>
    <n v="3835.85"/>
    <n v="0.04"/>
    <n v="2"/>
    <d v="2023-02-25T00:00:00"/>
    <d v="2023-03-04T00:00:00"/>
    <x v="1"/>
    <x v="1"/>
    <n v="679.2"/>
    <x v="5"/>
    <x v="0"/>
    <x v="8"/>
    <n v="3156.6499999999996"/>
    <n v="7671.7"/>
  </r>
  <r>
    <x v="13840"/>
    <x v="1"/>
    <x v="4"/>
    <n v="2319.88"/>
    <n v="0.45"/>
    <n v="7"/>
    <d v="2023-04-18T00:00:00"/>
    <d v="2023-04-23T00:00:00"/>
    <x v="2"/>
    <x v="1"/>
    <n v="215.03"/>
    <x v="3"/>
    <x v="0"/>
    <x v="3"/>
    <n v="2104.85"/>
    <n v="16239.16"/>
  </r>
  <r>
    <x v="13841"/>
    <x v="1"/>
    <x v="4"/>
    <n v="1236.6199999999999"/>
    <n v="0.12"/>
    <n v="1"/>
    <d v="2023-01-03T00:00:00"/>
    <d v="2023-01-07T00:00:00"/>
    <x v="2"/>
    <x v="0"/>
    <n v="361.37"/>
    <x v="4"/>
    <x v="0"/>
    <x v="6"/>
    <n v="875.24999999999989"/>
    <n v="1236.6199999999999"/>
  </r>
  <r>
    <x v="13842"/>
    <x v="1"/>
    <x v="2"/>
    <n v="4606.17"/>
    <n v="0.21"/>
    <n v="8"/>
    <d v="2023-03-03T00:00:00"/>
    <d v="2023-03-08T00:00:00"/>
    <x v="0"/>
    <x v="0"/>
    <n v="671.42"/>
    <x v="4"/>
    <x v="0"/>
    <x v="0"/>
    <n v="3934.75"/>
    <n v="36849.360000000001"/>
  </r>
  <r>
    <x v="13843"/>
    <x v="0"/>
    <x v="0"/>
    <n v="2011.47"/>
    <n v="0.49"/>
    <n v="5"/>
    <d v="2024-07-26T00:00:00"/>
    <d v="2024-07-28T00:00:00"/>
    <x v="1"/>
    <x v="1"/>
    <n v="573.21"/>
    <x v="1"/>
    <x v="1"/>
    <x v="4"/>
    <n v="1438.26"/>
    <n v="10057.35"/>
  </r>
  <r>
    <x v="13844"/>
    <x v="2"/>
    <x v="3"/>
    <n v="2763.11"/>
    <n v="0.06"/>
    <n v="6"/>
    <d v="2024-04-23T00:00:00"/>
    <d v="2024-04-29T00:00:00"/>
    <x v="2"/>
    <x v="2"/>
    <n v="392.91"/>
    <x v="3"/>
    <x v="1"/>
    <x v="3"/>
    <n v="2370.2000000000003"/>
    <n v="16578.66"/>
  </r>
  <r>
    <x v="13845"/>
    <x v="1"/>
    <x v="2"/>
    <n v="4303.22"/>
    <n v="0.36"/>
    <n v="6"/>
    <d v="2024-11-28T00:00:00"/>
    <d v="2024-12-04T00:00:00"/>
    <x v="0"/>
    <x v="0"/>
    <n v="308.11"/>
    <x v="2"/>
    <x v="1"/>
    <x v="11"/>
    <n v="3995.11"/>
    <n v="25819.32"/>
  </r>
  <r>
    <x v="13846"/>
    <x v="1"/>
    <x v="0"/>
    <n v="4183.54"/>
    <n v="0.13"/>
    <n v="1"/>
    <d v="2023-01-29T00:00:00"/>
    <d v="2023-01-30T00:00:00"/>
    <x v="1"/>
    <x v="1"/>
    <n v="874.66"/>
    <x v="3"/>
    <x v="0"/>
    <x v="6"/>
    <n v="3308.88"/>
    <n v="4183.54"/>
  </r>
  <r>
    <x v="13847"/>
    <x v="1"/>
    <x v="4"/>
    <n v="3225.97"/>
    <n v="0.21"/>
    <n v="7"/>
    <d v="2024-02-26T00:00:00"/>
    <d v="2024-03-03T00:00:00"/>
    <x v="0"/>
    <x v="0"/>
    <n v="917.6"/>
    <x v="3"/>
    <x v="1"/>
    <x v="8"/>
    <n v="2308.37"/>
    <n v="22581.789999999997"/>
  </r>
  <r>
    <x v="13848"/>
    <x v="1"/>
    <x v="2"/>
    <n v="4454.26"/>
    <n v="0.21"/>
    <n v="3"/>
    <d v="2023-12-06T00:00:00"/>
    <d v="2023-12-13T00:00:00"/>
    <x v="2"/>
    <x v="2"/>
    <n v="1003.68"/>
    <x v="0"/>
    <x v="0"/>
    <x v="10"/>
    <n v="3450.5800000000004"/>
    <n v="13362.78"/>
  </r>
  <r>
    <x v="13849"/>
    <x v="0"/>
    <x v="3"/>
    <n v="4765.28"/>
    <n v="0.47"/>
    <n v="2"/>
    <d v="2024-05-25T00:00:00"/>
    <d v="2024-06-01T00:00:00"/>
    <x v="0"/>
    <x v="2"/>
    <n v="286.94"/>
    <x v="1"/>
    <x v="1"/>
    <x v="5"/>
    <n v="4478.34"/>
    <n v="9530.56"/>
  </r>
  <r>
    <x v="13850"/>
    <x v="2"/>
    <x v="1"/>
    <n v="4682.0600000000004"/>
    <n v="0.01"/>
    <n v="7"/>
    <d v="2024-08-21T00:00:00"/>
    <d v="2024-08-26T00:00:00"/>
    <x v="0"/>
    <x v="2"/>
    <n v="533.77"/>
    <x v="1"/>
    <x v="1"/>
    <x v="1"/>
    <n v="4148.2900000000009"/>
    <n v="32774.420000000006"/>
  </r>
  <r>
    <x v="13851"/>
    <x v="2"/>
    <x v="2"/>
    <n v="1810.14"/>
    <n v="0.18"/>
    <n v="9"/>
    <d v="2024-04-14T00:00:00"/>
    <d v="2024-04-15T00:00:00"/>
    <x v="0"/>
    <x v="0"/>
    <n v="349.27"/>
    <x v="0"/>
    <x v="1"/>
    <x v="3"/>
    <n v="1460.8700000000001"/>
    <n v="16291.26"/>
  </r>
  <r>
    <x v="13852"/>
    <x v="2"/>
    <x v="3"/>
    <n v="2046.14"/>
    <n v="0.43"/>
    <n v="4"/>
    <d v="2023-07-31T00:00:00"/>
    <d v="2023-08-02T00:00:00"/>
    <x v="2"/>
    <x v="1"/>
    <n v="105.22"/>
    <x v="3"/>
    <x v="0"/>
    <x v="4"/>
    <n v="1940.92"/>
    <n v="8184.56"/>
  </r>
  <r>
    <x v="13853"/>
    <x v="1"/>
    <x v="3"/>
    <n v="1278.47"/>
    <n v="0.46"/>
    <n v="7"/>
    <d v="2023-04-20T00:00:00"/>
    <d v="2023-04-24T00:00:00"/>
    <x v="1"/>
    <x v="0"/>
    <n v="235.26"/>
    <x v="5"/>
    <x v="0"/>
    <x v="3"/>
    <n v="1043.21"/>
    <n v="8949.2900000000009"/>
  </r>
  <r>
    <x v="13854"/>
    <x v="1"/>
    <x v="2"/>
    <n v="4200.47"/>
    <n v="0.16"/>
    <n v="5"/>
    <d v="2024-09-28T00:00:00"/>
    <d v="2024-10-02T00:00:00"/>
    <x v="0"/>
    <x v="0"/>
    <n v="1051.4000000000001"/>
    <x v="5"/>
    <x v="1"/>
    <x v="7"/>
    <n v="3149.07"/>
    <n v="21002.350000000002"/>
  </r>
  <r>
    <x v="13855"/>
    <x v="2"/>
    <x v="0"/>
    <n v="696.94"/>
    <n v="0.12"/>
    <n v="7"/>
    <d v="2024-02-26T00:00:00"/>
    <d v="2024-03-01T00:00:00"/>
    <x v="2"/>
    <x v="0"/>
    <n v="206.97"/>
    <x v="0"/>
    <x v="1"/>
    <x v="8"/>
    <n v="489.97"/>
    <n v="4878.58"/>
  </r>
  <r>
    <x v="13856"/>
    <x v="2"/>
    <x v="2"/>
    <n v="1839.91"/>
    <n v="0.23"/>
    <n v="1"/>
    <d v="2024-01-03T00:00:00"/>
    <d v="2024-01-04T00:00:00"/>
    <x v="0"/>
    <x v="2"/>
    <n v="337.89"/>
    <x v="1"/>
    <x v="1"/>
    <x v="6"/>
    <n v="1502.02"/>
    <n v="1839.91"/>
  </r>
  <r>
    <x v="13857"/>
    <x v="1"/>
    <x v="4"/>
    <n v="147.69"/>
    <n v="0.37"/>
    <n v="9"/>
    <d v="2024-11-20T00:00:00"/>
    <d v="2024-11-25T00:00:00"/>
    <x v="0"/>
    <x v="2"/>
    <n v="32.479999999999997"/>
    <x v="1"/>
    <x v="1"/>
    <x v="11"/>
    <n v="115.21000000000001"/>
    <n v="1329.21"/>
  </r>
  <r>
    <x v="13858"/>
    <x v="1"/>
    <x v="3"/>
    <n v="3013.77"/>
    <n v="0.08"/>
    <n v="6"/>
    <d v="2023-12-27T00:00:00"/>
    <d v="2023-12-30T00:00:00"/>
    <x v="2"/>
    <x v="0"/>
    <n v="266.58999999999997"/>
    <x v="2"/>
    <x v="0"/>
    <x v="10"/>
    <n v="2747.18"/>
    <n v="18082.62"/>
  </r>
  <r>
    <x v="13859"/>
    <x v="3"/>
    <x v="3"/>
    <n v="3326.08"/>
    <n v="0.39"/>
    <n v="8"/>
    <d v="2024-01-26T00:00:00"/>
    <d v="2024-01-28T00:00:00"/>
    <x v="0"/>
    <x v="0"/>
    <n v="264.02999999999997"/>
    <x v="0"/>
    <x v="1"/>
    <x v="6"/>
    <n v="3062.05"/>
    <n v="26608.639999999999"/>
  </r>
  <r>
    <x v="13860"/>
    <x v="3"/>
    <x v="1"/>
    <n v="1320.04"/>
    <n v="0.26"/>
    <n v="9"/>
    <d v="2023-08-30T00:00:00"/>
    <d v="2023-08-31T00:00:00"/>
    <x v="1"/>
    <x v="0"/>
    <n v="278.2"/>
    <x v="1"/>
    <x v="0"/>
    <x v="1"/>
    <n v="1041.8399999999999"/>
    <n v="11880.36"/>
  </r>
  <r>
    <x v="13861"/>
    <x v="3"/>
    <x v="3"/>
    <n v="3709.98"/>
    <n v="7.0000000000000007E-2"/>
    <n v="1"/>
    <d v="2023-12-30T00:00:00"/>
    <d v="2024-01-01T00:00:00"/>
    <x v="2"/>
    <x v="1"/>
    <n v="334.03"/>
    <x v="5"/>
    <x v="0"/>
    <x v="10"/>
    <n v="3375.95"/>
    <n v="3709.98"/>
  </r>
  <r>
    <x v="13862"/>
    <x v="2"/>
    <x v="1"/>
    <n v="1969.53"/>
    <n v="0.34"/>
    <n v="5"/>
    <d v="2023-04-11T00:00:00"/>
    <d v="2023-04-12T00:00:00"/>
    <x v="1"/>
    <x v="0"/>
    <n v="474.38"/>
    <x v="4"/>
    <x v="0"/>
    <x v="3"/>
    <n v="1495.15"/>
    <n v="9847.65"/>
  </r>
  <r>
    <x v="13863"/>
    <x v="0"/>
    <x v="3"/>
    <n v="1627.38"/>
    <n v="0.31"/>
    <n v="7"/>
    <d v="2024-03-05T00:00:00"/>
    <d v="2024-03-09T00:00:00"/>
    <x v="0"/>
    <x v="2"/>
    <n v="363.32"/>
    <x v="5"/>
    <x v="1"/>
    <x v="0"/>
    <n v="1264.0600000000002"/>
    <n v="11391.66"/>
  </r>
  <r>
    <x v="13864"/>
    <x v="1"/>
    <x v="3"/>
    <n v="4785.21"/>
    <n v="0.31"/>
    <n v="8"/>
    <d v="2024-02-13T00:00:00"/>
    <d v="2024-02-15T00:00:00"/>
    <x v="2"/>
    <x v="2"/>
    <n v="684.16"/>
    <x v="1"/>
    <x v="1"/>
    <x v="8"/>
    <n v="4101.05"/>
    <n v="38281.68"/>
  </r>
  <r>
    <x v="13865"/>
    <x v="3"/>
    <x v="2"/>
    <n v="2984.59"/>
    <n v="0.38"/>
    <n v="3"/>
    <d v="2024-04-06T00:00:00"/>
    <d v="2024-04-09T00:00:00"/>
    <x v="1"/>
    <x v="1"/>
    <n v="647.88"/>
    <x v="3"/>
    <x v="1"/>
    <x v="3"/>
    <n v="2336.71"/>
    <n v="8953.77"/>
  </r>
  <r>
    <x v="13866"/>
    <x v="0"/>
    <x v="2"/>
    <n v="1336.37"/>
    <n v="0.09"/>
    <n v="8"/>
    <d v="2023-09-12T00:00:00"/>
    <d v="2023-09-16T00:00:00"/>
    <x v="1"/>
    <x v="1"/>
    <n v="190.9"/>
    <x v="1"/>
    <x v="0"/>
    <x v="7"/>
    <n v="1145.4699999999998"/>
    <n v="10690.96"/>
  </r>
  <r>
    <x v="13867"/>
    <x v="1"/>
    <x v="4"/>
    <n v="4917.8900000000003"/>
    <n v="0.35"/>
    <n v="5"/>
    <d v="2023-12-25T00:00:00"/>
    <d v="2023-12-29T00:00:00"/>
    <x v="0"/>
    <x v="1"/>
    <n v="1007.04"/>
    <x v="3"/>
    <x v="0"/>
    <x v="10"/>
    <n v="3910.8500000000004"/>
    <n v="24589.45"/>
  </r>
  <r>
    <x v="13868"/>
    <x v="0"/>
    <x v="0"/>
    <n v="1998.99"/>
    <n v="0.44"/>
    <n v="1"/>
    <d v="2023-08-09T00:00:00"/>
    <d v="2023-08-16T00:00:00"/>
    <x v="0"/>
    <x v="2"/>
    <n v="429.68"/>
    <x v="2"/>
    <x v="0"/>
    <x v="1"/>
    <n v="1569.31"/>
    <n v="1998.99"/>
  </r>
  <r>
    <x v="13869"/>
    <x v="2"/>
    <x v="4"/>
    <n v="3274.37"/>
    <n v="0.27"/>
    <n v="4"/>
    <d v="2023-12-02T00:00:00"/>
    <d v="2023-12-05T00:00:00"/>
    <x v="0"/>
    <x v="2"/>
    <n v="745.49"/>
    <x v="4"/>
    <x v="0"/>
    <x v="10"/>
    <n v="2528.88"/>
    <n v="13097.48"/>
  </r>
  <r>
    <x v="13870"/>
    <x v="2"/>
    <x v="3"/>
    <n v="3646.88"/>
    <n v="0.24"/>
    <n v="2"/>
    <d v="2024-04-13T00:00:00"/>
    <d v="2024-04-16T00:00:00"/>
    <x v="2"/>
    <x v="0"/>
    <n v="662.21"/>
    <x v="3"/>
    <x v="1"/>
    <x v="3"/>
    <n v="2984.67"/>
    <n v="7293.76"/>
  </r>
  <r>
    <x v="13871"/>
    <x v="2"/>
    <x v="4"/>
    <n v="2169.25"/>
    <n v="0.4"/>
    <n v="5"/>
    <d v="2023-05-30T00:00:00"/>
    <d v="2023-06-03T00:00:00"/>
    <x v="0"/>
    <x v="0"/>
    <n v="309.20999999999998"/>
    <x v="5"/>
    <x v="0"/>
    <x v="5"/>
    <n v="1860.04"/>
    <n v="10846.25"/>
  </r>
  <r>
    <x v="13872"/>
    <x v="3"/>
    <x v="2"/>
    <n v="2725.99"/>
    <n v="7.0000000000000007E-2"/>
    <n v="4"/>
    <d v="2023-03-27T00:00:00"/>
    <d v="2023-03-30T00:00:00"/>
    <x v="0"/>
    <x v="2"/>
    <n v="557"/>
    <x v="4"/>
    <x v="0"/>
    <x v="0"/>
    <n v="2168.9899999999998"/>
    <n v="10903.96"/>
  </r>
  <r>
    <x v="13873"/>
    <x v="1"/>
    <x v="3"/>
    <n v="1274.93"/>
    <n v="0.17"/>
    <n v="2"/>
    <d v="2023-05-17T00:00:00"/>
    <d v="2023-05-23T00:00:00"/>
    <x v="2"/>
    <x v="1"/>
    <n v="217.15"/>
    <x v="1"/>
    <x v="0"/>
    <x v="5"/>
    <n v="1057.78"/>
    <n v="2549.86"/>
  </r>
  <r>
    <x v="13874"/>
    <x v="2"/>
    <x v="3"/>
    <n v="2382.5300000000002"/>
    <n v="0.43"/>
    <n v="7"/>
    <d v="2023-12-09T00:00:00"/>
    <d v="2023-12-13T00:00:00"/>
    <x v="2"/>
    <x v="2"/>
    <n v="154.6"/>
    <x v="3"/>
    <x v="0"/>
    <x v="10"/>
    <n v="2227.9300000000003"/>
    <n v="16677.710000000003"/>
  </r>
  <r>
    <x v="13875"/>
    <x v="3"/>
    <x v="4"/>
    <n v="1622.92"/>
    <n v="0.25"/>
    <n v="2"/>
    <d v="2024-12-13T00:00:00"/>
    <d v="2024-12-18T00:00:00"/>
    <x v="1"/>
    <x v="2"/>
    <n v="279.81"/>
    <x v="4"/>
    <x v="1"/>
    <x v="10"/>
    <n v="1343.1100000000001"/>
    <n v="3245.84"/>
  </r>
  <r>
    <x v="13876"/>
    <x v="3"/>
    <x v="1"/>
    <n v="2782.54"/>
    <n v="0.42"/>
    <n v="2"/>
    <d v="2024-04-24T00:00:00"/>
    <d v="2024-05-01T00:00:00"/>
    <x v="2"/>
    <x v="1"/>
    <n v="394.34"/>
    <x v="0"/>
    <x v="1"/>
    <x v="3"/>
    <n v="2388.1999999999998"/>
    <n v="5565.08"/>
  </r>
  <r>
    <x v="13877"/>
    <x v="3"/>
    <x v="0"/>
    <n v="3382.46"/>
    <n v="0.13"/>
    <n v="4"/>
    <d v="2023-10-19T00:00:00"/>
    <d v="2023-10-20T00:00:00"/>
    <x v="0"/>
    <x v="2"/>
    <n v="217.54"/>
    <x v="1"/>
    <x v="0"/>
    <x v="2"/>
    <n v="3164.92"/>
    <n v="13529.84"/>
  </r>
  <r>
    <x v="13878"/>
    <x v="3"/>
    <x v="4"/>
    <n v="3108.63"/>
    <n v="0.19"/>
    <n v="5"/>
    <d v="2023-08-27T00:00:00"/>
    <d v="2023-09-02T00:00:00"/>
    <x v="1"/>
    <x v="2"/>
    <n v="239.46"/>
    <x v="4"/>
    <x v="0"/>
    <x v="1"/>
    <n v="2869.17"/>
    <n v="15543.150000000001"/>
  </r>
  <r>
    <x v="13879"/>
    <x v="2"/>
    <x v="4"/>
    <n v="3905.91"/>
    <n v="0.41"/>
    <n v="3"/>
    <d v="2023-09-18T00:00:00"/>
    <d v="2023-09-23T00:00:00"/>
    <x v="0"/>
    <x v="1"/>
    <n v="753.13"/>
    <x v="4"/>
    <x v="0"/>
    <x v="7"/>
    <n v="3152.7799999999997"/>
    <n v="11717.73"/>
  </r>
  <r>
    <x v="13880"/>
    <x v="3"/>
    <x v="0"/>
    <n v="303.5"/>
    <n v="0.08"/>
    <n v="9"/>
    <d v="2023-08-06T00:00:00"/>
    <d v="2023-08-07T00:00:00"/>
    <x v="1"/>
    <x v="2"/>
    <n v="77.19"/>
    <x v="5"/>
    <x v="0"/>
    <x v="1"/>
    <n v="226.31"/>
    <n v="2731.5"/>
  </r>
  <r>
    <x v="13881"/>
    <x v="2"/>
    <x v="3"/>
    <n v="485.12"/>
    <n v="0.45"/>
    <n v="6"/>
    <d v="2023-01-04T00:00:00"/>
    <d v="2023-01-05T00:00:00"/>
    <x v="2"/>
    <x v="0"/>
    <n v="82.01"/>
    <x v="5"/>
    <x v="0"/>
    <x v="6"/>
    <n v="403.11"/>
    <n v="2910.7200000000003"/>
  </r>
  <r>
    <x v="13882"/>
    <x v="2"/>
    <x v="3"/>
    <n v="1106.04"/>
    <n v="0.15"/>
    <n v="8"/>
    <d v="2024-06-19T00:00:00"/>
    <d v="2024-06-24T00:00:00"/>
    <x v="1"/>
    <x v="2"/>
    <n v="68.7"/>
    <x v="1"/>
    <x v="1"/>
    <x v="9"/>
    <n v="1037.3399999999999"/>
    <n v="8848.32"/>
  </r>
  <r>
    <x v="13883"/>
    <x v="3"/>
    <x v="1"/>
    <n v="4930.43"/>
    <n v="0.49"/>
    <n v="5"/>
    <d v="2023-12-29T00:00:00"/>
    <d v="2024-01-05T00:00:00"/>
    <x v="0"/>
    <x v="1"/>
    <n v="1284.3800000000001"/>
    <x v="3"/>
    <x v="0"/>
    <x v="10"/>
    <n v="3646.05"/>
    <n v="24652.15"/>
  </r>
  <r>
    <x v="13884"/>
    <x v="2"/>
    <x v="4"/>
    <n v="4021.31"/>
    <n v="0.41"/>
    <n v="8"/>
    <d v="2024-12-31T00:00:00"/>
    <d v="2025-01-07T00:00:00"/>
    <x v="2"/>
    <x v="1"/>
    <n v="869.12"/>
    <x v="0"/>
    <x v="1"/>
    <x v="10"/>
    <n v="3152.19"/>
    <n v="32170.48"/>
  </r>
  <r>
    <x v="13885"/>
    <x v="1"/>
    <x v="0"/>
    <n v="4628.1899999999996"/>
    <n v="0.23"/>
    <n v="6"/>
    <d v="2024-06-07T00:00:00"/>
    <d v="2024-06-08T00:00:00"/>
    <x v="2"/>
    <x v="0"/>
    <n v="1290.8399999999999"/>
    <x v="1"/>
    <x v="1"/>
    <x v="9"/>
    <n v="3337.3499999999995"/>
    <n v="27769.14"/>
  </r>
  <r>
    <x v="13886"/>
    <x v="1"/>
    <x v="4"/>
    <n v="1433.24"/>
    <n v="0.37"/>
    <n v="7"/>
    <d v="2024-08-16T00:00:00"/>
    <d v="2024-08-17T00:00:00"/>
    <x v="0"/>
    <x v="1"/>
    <n v="426.43"/>
    <x v="0"/>
    <x v="1"/>
    <x v="1"/>
    <n v="1006.81"/>
    <n v="10032.68"/>
  </r>
  <r>
    <x v="13887"/>
    <x v="0"/>
    <x v="2"/>
    <n v="2911.9"/>
    <n v="0.28000000000000003"/>
    <n v="2"/>
    <d v="2023-05-17T00:00:00"/>
    <d v="2023-05-23T00:00:00"/>
    <x v="0"/>
    <x v="1"/>
    <n v="761.73"/>
    <x v="4"/>
    <x v="0"/>
    <x v="5"/>
    <n v="2150.17"/>
    <n v="5823.8"/>
  </r>
  <r>
    <x v="13888"/>
    <x v="1"/>
    <x v="4"/>
    <n v="2818.94"/>
    <n v="0.43"/>
    <n v="6"/>
    <d v="2024-07-31T00:00:00"/>
    <d v="2024-08-06T00:00:00"/>
    <x v="0"/>
    <x v="2"/>
    <n v="782.53"/>
    <x v="4"/>
    <x v="1"/>
    <x v="4"/>
    <n v="2036.41"/>
    <n v="16913.64"/>
  </r>
  <r>
    <x v="13889"/>
    <x v="2"/>
    <x v="4"/>
    <n v="2890.64"/>
    <n v="0.26"/>
    <n v="5"/>
    <d v="2024-05-13T00:00:00"/>
    <d v="2024-05-17T00:00:00"/>
    <x v="0"/>
    <x v="0"/>
    <n v="699.88"/>
    <x v="0"/>
    <x v="1"/>
    <x v="5"/>
    <n v="2190.7599999999998"/>
    <n v="14453.199999999999"/>
  </r>
  <r>
    <x v="13890"/>
    <x v="2"/>
    <x v="2"/>
    <n v="3616.08"/>
    <n v="0.49"/>
    <n v="8"/>
    <d v="2023-06-15T00:00:00"/>
    <d v="2023-06-16T00:00:00"/>
    <x v="0"/>
    <x v="2"/>
    <n v="1009.91"/>
    <x v="3"/>
    <x v="0"/>
    <x v="9"/>
    <n v="2606.17"/>
    <n v="28928.639999999999"/>
  </r>
  <r>
    <x v="13891"/>
    <x v="1"/>
    <x v="2"/>
    <n v="2030.5"/>
    <n v="7.0000000000000007E-2"/>
    <n v="5"/>
    <d v="2023-04-06T00:00:00"/>
    <d v="2023-04-13T00:00:00"/>
    <x v="2"/>
    <x v="2"/>
    <n v="340.58"/>
    <x v="4"/>
    <x v="0"/>
    <x v="3"/>
    <n v="1689.92"/>
    <n v="10152.5"/>
  </r>
  <r>
    <x v="13892"/>
    <x v="3"/>
    <x v="0"/>
    <n v="3418.33"/>
    <n v="0.34"/>
    <n v="7"/>
    <d v="2024-08-11T00:00:00"/>
    <d v="2024-08-18T00:00:00"/>
    <x v="2"/>
    <x v="0"/>
    <n v="961.87"/>
    <x v="2"/>
    <x v="1"/>
    <x v="1"/>
    <n v="2456.46"/>
    <n v="23928.309999999998"/>
  </r>
  <r>
    <x v="13893"/>
    <x v="3"/>
    <x v="3"/>
    <n v="3963.34"/>
    <n v="0.12"/>
    <n v="4"/>
    <d v="2023-06-24T00:00:00"/>
    <d v="2023-06-27T00:00:00"/>
    <x v="1"/>
    <x v="1"/>
    <n v="408.59"/>
    <x v="5"/>
    <x v="0"/>
    <x v="9"/>
    <n v="3554.75"/>
    <n v="15853.36"/>
  </r>
  <r>
    <x v="13894"/>
    <x v="2"/>
    <x v="1"/>
    <n v="1516.46"/>
    <n v="0.1"/>
    <n v="2"/>
    <d v="2023-08-04T00:00:00"/>
    <d v="2023-08-11T00:00:00"/>
    <x v="1"/>
    <x v="0"/>
    <n v="120.63"/>
    <x v="5"/>
    <x v="0"/>
    <x v="1"/>
    <n v="1395.83"/>
    <n v="3032.92"/>
  </r>
  <r>
    <x v="13895"/>
    <x v="3"/>
    <x v="2"/>
    <n v="4734.1400000000003"/>
    <n v="0.2"/>
    <n v="3"/>
    <d v="2024-01-16T00:00:00"/>
    <d v="2024-01-17T00:00:00"/>
    <x v="0"/>
    <x v="1"/>
    <n v="795.26"/>
    <x v="0"/>
    <x v="1"/>
    <x v="6"/>
    <n v="3938.88"/>
    <n v="14202.420000000002"/>
  </r>
  <r>
    <x v="13896"/>
    <x v="0"/>
    <x v="3"/>
    <n v="2638.44"/>
    <n v="0.18"/>
    <n v="4"/>
    <d v="2024-05-19T00:00:00"/>
    <d v="2024-05-26T00:00:00"/>
    <x v="1"/>
    <x v="1"/>
    <n v="301.89"/>
    <x v="5"/>
    <x v="1"/>
    <x v="5"/>
    <n v="2336.5500000000002"/>
    <n v="10553.76"/>
  </r>
  <r>
    <x v="13897"/>
    <x v="0"/>
    <x v="0"/>
    <n v="3690.54"/>
    <n v="0.02"/>
    <n v="3"/>
    <d v="2024-01-03T00:00:00"/>
    <d v="2024-01-05T00:00:00"/>
    <x v="1"/>
    <x v="2"/>
    <n v="788.63"/>
    <x v="3"/>
    <x v="1"/>
    <x v="6"/>
    <n v="2901.91"/>
    <n v="11071.619999999999"/>
  </r>
  <r>
    <x v="13898"/>
    <x v="1"/>
    <x v="4"/>
    <n v="3671.73"/>
    <n v="0.21"/>
    <n v="7"/>
    <d v="2023-08-26T00:00:00"/>
    <d v="2023-08-30T00:00:00"/>
    <x v="0"/>
    <x v="2"/>
    <n v="932.71"/>
    <x v="5"/>
    <x v="0"/>
    <x v="1"/>
    <n v="2739.02"/>
    <n v="25702.11"/>
  </r>
  <r>
    <x v="13899"/>
    <x v="1"/>
    <x v="0"/>
    <n v="2869.69"/>
    <n v="0.48"/>
    <n v="5"/>
    <d v="2023-12-05T00:00:00"/>
    <d v="2023-12-09T00:00:00"/>
    <x v="1"/>
    <x v="2"/>
    <n v="298.93"/>
    <x v="3"/>
    <x v="0"/>
    <x v="10"/>
    <n v="2570.7600000000002"/>
    <n v="14348.45"/>
  </r>
  <r>
    <x v="13900"/>
    <x v="3"/>
    <x v="0"/>
    <n v="1681.15"/>
    <n v="0.23"/>
    <n v="3"/>
    <d v="2023-08-27T00:00:00"/>
    <d v="2023-09-03T00:00:00"/>
    <x v="2"/>
    <x v="1"/>
    <n v="113.37"/>
    <x v="0"/>
    <x v="0"/>
    <x v="1"/>
    <n v="1567.7800000000002"/>
    <n v="5043.4500000000007"/>
  </r>
  <r>
    <x v="13901"/>
    <x v="2"/>
    <x v="2"/>
    <n v="3368"/>
    <n v="0.15"/>
    <n v="3"/>
    <d v="2023-05-26T00:00:00"/>
    <d v="2023-05-27T00:00:00"/>
    <x v="2"/>
    <x v="0"/>
    <n v="680.31"/>
    <x v="3"/>
    <x v="0"/>
    <x v="5"/>
    <n v="2687.69"/>
    <n v="10104"/>
  </r>
  <r>
    <x v="13902"/>
    <x v="1"/>
    <x v="1"/>
    <n v="527.70000000000005"/>
    <n v="0.47"/>
    <n v="9"/>
    <d v="2023-12-30T00:00:00"/>
    <d v="2024-01-01T00:00:00"/>
    <x v="2"/>
    <x v="0"/>
    <n v="113.36"/>
    <x v="0"/>
    <x v="0"/>
    <x v="10"/>
    <n v="414.34000000000003"/>
    <n v="4749.3"/>
  </r>
  <r>
    <x v="13903"/>
    <x v="0"/>
    <x v="2"/>
    <n v="4909.03"/>
    <n v="0.25"/>
    <n v="9"/>
    <d v="2023-03-07T00:00:00"/>
    <d v="2023-03-13T00:00:00"/>
    <x v="0"/>
    <x v="1"/>
    <n v="957.47"/>
    <x v="3"/>
    <x v="0"/>
    <x v="0"/>
    <n v="3951.5599999999995"/>
    <n v="44181.27"/>
  </r>
  <r>
    <x v="13904"/>
    <x v="1"/>
    <x v="4"/>
    <n v="1001.59"/>
    <n v="0.14000000000000001"/>
    <n v="5"/>
    <d v="2024-04-18T00:00:00"/>
    <d v="2024-04-20T00:00:00"/>
    <x v="2"/>
    <x v="2"/>
    <n v="223.14"/>
    <x v="2"/>
    <x v="1"/>
    <x v="3"/>
    <n v="778.45"/>
    <n v="5007.95"/>
  </r>
  <r>
    <x v="13905"/>
    <x v="1"/>
    <x v="2"/>
    <n v="1449.59"/>
    <n v="0.39"/>
    <n v="2"/>
    <d v="2023-07-04T00:00:00"/>
    <d v="2023-07-08T00:00:00"/>
    <x v="2"/>
    <x v="1"/>
    <n v="93.36"/>
    <x v="0"/>
    <x v="0"/>
    <x v="4"/>
    <n v="1356.23"/>
    <n v="2899.18"/>
  </r>
  <r>
    <x v="13906"/>
    <x v="0"/>
    <x v="4"/>
    <n v="4776.75"/>
    <n v="0.11"/>
    <n v="5"/>
    <d v="2023-09-01T00:00:00"/>
    <d v="2023-09-06T00:00:00"/>
    <x v="1"/>
    <x v="0"/>
    <n v="1056.32"/>
    <x v="0"/>
    <x v="0"/>
    <x v="7"/>
    <n v="3720.4300000000003"/>
    <n v="23883.75"/>
  </r>
  <r>
    <x v="13907"/>
    <x v="2"/>
    <x v="2"/>
    <n v="1014.05"/>
    <n v="0.12"/>
    <n v="4"/>
    <d v="2023-03-05T00:00:00"/>
    <d v="2023-03-12T00:00:00"/>
    <x v="1"/>
    <x v="2"/>
    <n v="179.76"/>
    <x v="1"/>
    <x v="0"/>
    <x v="0"/>
    <n v="834.29"/>
    <n v="4056.2"/>
  </r>
  <r>
    <x v="13908"/>
    <x v="1"/>
    <x v="1"/>
    <n v="933.45"/>
    <n v="0.16"/>
    <n v="6"/>
    <d v="2024-12-28T00:00:00"/>
    <d v="2024-12-30T00:00:00"/>
    <x v="2"/>
    <x v="0"/>
    <n v="113.71"/>
    <x v="4"/>
    <x v="1"/>
    <x v="10"/>
    <n v="819.74"/>
    <n v="5600.7000000000007"/>
  </r>
  <r>
    <x v="13909"/>
    <x v="1"/>
    <x v="3"/>
    <n v="4042.23"/>
    <n v="0.2"/>
    <n v="6"/>
    <d v="2024-05-10T00:00:00"/>
    <d v="2024-05-11T00:00:00"/>
    <x v="0"/>
    <x v="0"/>
    <n v="647.34"/>
    <x v="3"/>
    <x v="1"/>
    <x v="5"/>
    <n v="3394.89"/>
    <n v="24253.38"/>
  </r>
  <r>
    <x v="13910"/>
    <x v="1"/>
    <x v="1"/>
    <n v="1331.31"/>
    <n v="0.28999999999999998"/>
    <n v="6"/>
    <d v="2024-10-28T00:00:00"/>
    <d v="2024-11-04T00:00:00"/>
    <x v="1"/>
    <x v="2"/>
    <n v="128.69"/>
    <x v="0"/>
    <x v="1"/>
    <x v="2"/>
    <n v="1202.6199999999999"/>
    <n v="7987.86"/>
  </r>
  <r>
    <x v="13911"/>
    <x v="3"/>
    <x v="2"/>
    <n v="564.16"/>
    <n v="0.26"/>
    <n v="7"/>
    <d v="2024-05-17T00:00:00"/>
    <d v="2024-05-23T00:00:00"/>
    <x v="0"/>
    <x v="2"/>
    <n v="31.62"/>
    <x v="3"/>
    <x v="1"/>
    <x v="5"/>
    <n v="532.54"/>
    <n v="3949.12"/>
  </r>
  <r>
    <x v="13912"/>
    <x v="1"/>
    <x v="0"/>
    <n v="1210.55"/>
    <n v="0.37"/>
    <n v="2"/>
    <d v="2023-11-05T00:00:00"/>
    <d v="2023-11-08T00:00:00"/>
    <x v="1"/>
    <x v="0"/>
    <n v="120.02"/>
    <x v="0"/>
    <x v="0"/>
    <x v="11"/>
    <n v="1090.53"/>
    <n v="2421.1"/>
  </r>
  <r>
    <x v="13913"/>
    <x v="0"/>
    <x v="3"/>
    <n v="4453.03"/>
    <n v="0.36"/>
    <n v="4"/>
    <d v="2024-03-18T00:00:00"/>
    <d v="2024-03-23T00:00:00"/>
    <x v="1"/>
    <x v="2"/>
    <n v="787.9"/>
    <x v="1"/>
    <x v="1"/>
    <x v="0"/>
    <n v="3665.1299999999997"/>
    <n v="17812.12"/>
  </r>
  <r>
    <x v="13914"/>
    <x v="2"/>
    <x v="0"/>
    <n v="1473.56"/>
    <n v="0.02"/>
    <n v="9"/>
    <d v="2024-09-21T00:00:00"/>
    <d v="2024-09-22T00:00:00"/>
    <x v="0"/>
    <x v="2"/>
    <n v="236.05"/>
    <x v="3"/>
    <x v="1"/>
    <x v="7"/>
    <n v="1237.51"/>
    <n v="13262.039999999999"/>
  </r>
  <r>
    <x v="13915"/>
    <x v="2"/>
    <x v="1"/>
    <n v="3505.8"/>
    <n v="7.0000000000000007E-2"/>
    <n v="5"/>
    <d v="2024-06-24T00:00:00"/>
    <d v="2024-06-25T00:00:00"/>
    <x v="1"/>
    <x v="1"/>
    <n v="1014.73"/>
    <x v="0"/>
    <x v="1"/>
    <x v="9"/>
    <n v="2491.0700000000002"/>
    <n v="17529"/>
  </r>
  <r>
    <x v="13916"/>
    <x v="0"/>
    <x v="3"/>
    <n v="2036.18"/>
    <n v="0.11"/>
    <n v="1"/>
    <d v="2023-03-13T00:00:00"/>
    <d v="2023-03-19T00:00:00"/>
    <x v="2"/>
    <x v="1"/>
    <n v="560.39"/>
    <x v="2"/>
    <x v="0"/>
    <x v="0"/>
    <n v="1475.79"/>
    <n v="2036.18"/>
  </r>
  <r>
    <x v="13917"/>
    <x v="3"/>
    <x v="2"/>
    <n v="1384.38"/>
    <n v="0.3"/>
    <n v="6"/>
    <d v="2023-08-11T00:00:00"/>
    <d v="2023-08-16T00:00:00"/>
    <x v="2"/>
    <x v="1"/>
    <n v="154.25"/>
    <x v="1"/>
    <x v="0"/>
    <x v="1"/>
    <n v="1230.1300000000001"/>
    <n v="8306.2800000000007"/>
  </r>
  <r>
    <x v="13918"/>
    <x v="0"/>
    <x v="0"/>
    <n v="805.83"/>
    <n v="0.45"/>
    <n v="5"/>
    <d v="2023-08-14T00:00:00"/>
    <d v="2023-08-21T00:00:00"/>
    <x v="2"/>
    <x v="2"/>
    <n v="124.85"/>
    <x v="4"/>
    <x v="0"/>
    <x v="1"/>
    <n v="680.98"/>
    <n v="4029.15"/>
  </r>
  <r>
    <x v="13919"/>
    <x v="2"/>
    <x v="2"/>
    <n v="4863.74"/>
    <n v="0.16"/>
    <n v="2"/>
    <d v="2024-08-02T00:00:00"/>
    <d v="2024-08-08T00:00:00"/>
    <x v="2"/>
    <x v="1"/>
    <n v="1419.63"/>
    <x v="4"/>
    <x v="1"/>
    <x v="1"/>
    <n v="3444.1099999999997"/>
    <n v="9727.48"/>
  </r>
  <r>
    <x v="13920"/>
    <x v="0"/>
    <x v="4"/>
    <n v="2653.47"/>
    <n v="0.48"/>
    <n v="3"/>
    <d v="2024-07-08T00:00:00"/>
    <d v="2024-07-11T00:00:00"/>
    <x v="2"/>
    <x v="0"/>
    <n v="397.55"/>
    <x v="5"/>
    <x v="1"/>
    <x v="4"/>
    <n v="2255.9199999999996"/>
    <n v="7960.41"/>
  </r>
  <r>
    <x v="13921"/>
    <x v="3"/>
    <x v="3"/>
    <n v="662.3"/>
    <n v="0.09"/>
    <n v="3"/>
    <d v="2024-01-04T00:00:00"/>
    <d v="2024-01-09T00:00:00"/>
    <x v="0"/>
    <x v="1"/>
    <n v="195.58"/>
    <x v="2"/>
    <x v="1"/>
    <x v="6"/>
    <n v="466.71999999999991"/>
    <n v="1986.8999999999999"/>
  </r>
  <r>
    <x v="13922"/>
    <x v="2"/>
    <x v="0"/>
    <n v="1074.19"/>
    <n v="0.46"/>
    <n v="7"/>
    <d v="2024-06-24T00:00:00"/>
    <d v="2024-06-28T00:00:00"/>
    <x v="2"/>
    <x v="0"/>
    <n v="115.23"/>
    <x v="3"/>
    <x v="1"/>
    <x v="9"/>
    <n v="958.96"/>
    <n v="7519.33"/>
  </r>
  <r>
    <x v="13923"/>
    <x v="3"/>
    <x v="1"/>
    <n v="2095.7600000000002"/>
    <n v="0.4"/>
    <n v="5"/>
    <d v="2024-07-22T00:00:00"/>
    <d v="2024-07-23T00:00:00"/>
    <x v="1"/>
    <x v="0"/>
    <n v="419.8"/>
    <x v="2"/>
    <x v="1"/>
    <x v="4"/>
    <n v="1675.9600000000003"/>
    <n v="10478.800000000001"/>
  </r>
  <r>
    <x v="13924"/>
    <x v="0"/>
    <x v="1"/>
    <n v="2766.44"/>
    <n v="0.19"/>
    <n v="9"/>
    <d v="2024-09-21T00:00:00"/>
    <d v="2024-09-25T00:00:00"/>
    <x v="2"/>
    <x v="1"/>
    <n v="663.57"/>
    <x v="3"/>
    <x v="1"/>
    <x v="7"/>
    <n v="2102.87"/>
    <n v="24897.96"/>
  </r>
  <r>
    <x v="13925"/>
    <x v="1"/>
    <x v="1"/>
    <n v="990.8"/>
    <n v="0.1"/>
    <n v="1"/>
    <d v="2024-06-28T00:00:00"/>
    <d v="2024-07-02T00:00:00"/>
    <x v="0"/>
    <x v="1"/>
    <n v="81.25"/>
    <x v="0"/>
    <x v="1"/>
    <x v="9"/>
    <n v="909.55"/>
    <n v="990.8"/>
  </r>
  <r>
    <x v="13926"/>
    <x v="0"/>
    <x v="1"/>
    <n v="1460.87"/>
    <n v="0.2"/>
    <n v="3"/>
    <d v="2023-10-04T00:00:00"/>
    <d v="2023-10-08T00:00:00"/>
    <x v="1"/>
    <x v="2"/>
    <n v="430.49"/>
    <x v="4"/>
    <x v="0"/>
    <x v="2"/>
    <n v="1030.3799999999999"/>
    <n v="4382.6099999999997"/>
  </r>
  <r>
    <x v="13927"/>
    <x v="3"/>
    <x v="0"/>
    <n v="3940.16"/>
    <n v="0.11"/>
    <n v="8"/>
    <d v="2024-02-29T00:00:00"/>
    <d v="2024-03-03T00:00:00"/>
    <x v="1"/>
    <x v="2"/>
    <n v="873.39"/>
    <x v="5"/>
    <x v="1"/>
    <x v="8"/>
    <n v="3066.77"/>
    <n v="31521.279999999999"/>
  </r>
  <r>
    <x v="13928"/>
    <x v="0"/>
    <x v="4"/>
    <n v="2145.66"/>
    <n v="0.28000000000000003"/>
    <n v="3"/>
    <d v="2024-01-04T00:00:00"/>
    <d v="2024-01-10T00:00:00"/>
    <x v="0"/>
    <x v="1"/>
    <n v="143.46"/>
    <x v="2"/>
    <x v="1"/>
    <x v="6"/>
    <n v="2002.1999999999998"/>
    <n v="6436.98"/>
  </r>
  <r>
    <x v="13929"/>
    <x v="1"/>
    <x v="1"/>
    <n v="106.87"/>
    <n v="0.28999999999999998"/>
    <n v="3"/>
    <d v="2023-05-09T00:00:00"/>
    <d v="2023-05-10T00:00:00"/>
    <x v="1"/>
    <x v="0"/>
    <n v="7.25"/>
    <x v="4"/>
    <x v="0"/>
    <x v="5"/>
    <n v="99.62"/>
    <n v="320.61"/>
  </r>
  <r>
    <x v="13930"/>
    <x v="3"/>
    <x v="1"/>
    <n v="364.31"/>
    <n v="0.38"/>
    <n v="8"/>
    <d v="2024-02-15T00:00:00"/>
    <d v="2024-02-19T00:00:00"/>
    <x v="0"/>
    <x v="1"/>
    <n v="45.93"/>
    <x v="1"/>
    <x v="1"/>
    <x v="8"/>
    <n v="318.38"/>
    <n v="2914.48"/>
  </r>
  <r>
    <x v="13931"/>
    <x v="0"/>
    <x v="1"/>
    <n v="2252.71"/>
    <n v="0.26"/>
    <n v="3"/>
    <d v="2024-05-28T00:00:00"/>
    <d v="2024-06-01T00:00:00"/>
    <x v="0"/>
    <x v="2"/>
    <n v="656.92"/>
    <x v="2"/>
    <x v="1"/>
    <x v="5"/>
    <n v="1595.79"/>
    <n v="6758.13"/>
  </r>
  <r>
    <x v="13932"/>
    <x v="3"/>
    <x v="4"/>
    <n v="394.58"/>
    <n v="0.17"/>
    <n v="2"/>
    <d v="2024-11-21T00:00:00"/>
    <d v="2024-11-25T00:00:00"/>
    <x v="1"/>
    <x v="2"/>
    <n v="102.21"/>
    <x v="4"/>
    <x v="1"/>
    <x v="11"/>
    <n v="292.37"/>
    <n v="789.16"/>
  </r>
  <r>
    <x v="13933"/>
    <x v="3"/>
    <x v="3"/>
    <n v="952.13"/>
    <n v="0.46"/>
    <n v="3"/>
    <d v="2024-09-29T00:00:00"/>
    <d v="2024-10-01T00:00:00"/>
    <x v="0"/>
    <x v="0"/>
    <n v="225.23"/>
    <x v="4"/>
    <x v="1"/>
    <x v="7"/>
    <n v="726.9"/>
    <n v="2856.39"/>
  </r>
  <r>
    <x v="13934"/>
    <x v="2"/>
    <x v="1"/>
    <n v="3666.59"/>
    <n v="0.04"/>
    <n v="2"/>
    <d v="2024-01-09T00:00:00"/>
    <d v="2024-01-10T00:00:00"/>
    <x v="0"/>
    <x v="2"/>
    <n v="414.76"/>
    <x v="4"/>
    <x v="1"/>
    <x v="6"/>
    <n v="3251.83"/>
    <n v="7333.18"/>
  </r>
  <r>
    <x v="13935"/>
    <x v="2"/>
    <x v="1"/>
    <n v="2453.88"/>
    <n v="0.4"/>
    <n v="8"/>
    <d v="2023-03-15T00:00:00"/>
    <d v="2023-03-19T00:00:00"/>
    <x v="2"/>
    <x v="1"/>
    <n v="643.58000000000004"/>
    <x v="2"/>
    <x v="0"/>
    <x v="0"/>
    <n v="1810.3000000000002"/>
    <n v="19631.04"/>
  </r>
  <r>
    <x v="13936"/>
    <x v="3"/>
    <x v="1"/>
    <n v="2464.06"/>
    <n v="0.2"/>
    <n v="5"/>
    <d v="2024-08-08T00:00:00"/>
    <d v="2024-08-11T00:00:00"/>
    <x v="1"/>
    <x v="0"/>
    <n v="457.49"/>
    <x v="3"/>
    <x v="1"/>
    <x v="1"/>
    <n v="2006.57"/>
    <n v="12320.3"/>
  </r>
  <r>
    <x v="13937"/>
    <x v="0"/>
    <x v="3"/>
    <n v="3031.27"/>
    <n v="0.09"/>
    <n v="3"/>
    <d v="2024-02-18T00:00:00"/>
    <d v="2024-02-25T00:00:00"/>
    <x v="2"/>
    <x v="1"/>
    <n v="901.53"/>
    <x v="5"/>
    <x v="1"/>
    <x v="8"/>
    <n v="2129.7399999999998"/>
    <n v="9093.81"/>
  </r>
  <r>
    <x v="13938"/>
    <x v="0"/>
    <x v="1"/>
    <n v="3963.74"/>
    <n v="0.06"/>
    <n v="8"/>
    <d v="2023-05-09T00:00:00"/>
    <d v="2023-05-11T00:00:00"/>
    <x v="0"/>
    <x v="0"/>
    <n v="468.19"/>
    <x v="1"/>
    <x v="0"/>
    <x v="5"/>
    <n v="3495.5499999999997"/>
    <n v="31709.919999999998"/>
  </r>
  <r>
    <x v="13939"/>
    <x v="0"/>
    <x v="3"/>
    <n v="877.07"/>
    <n v="0.11"/>
    <n v="8"/>
    <d v="2024-04-23T00:00:00"/>
    <d v="2024-04-25T00:00:00"/>
    <x v="1"/>
    <x v="0"/>
    <n v="237.17"/>
    <x v="4"/>
    <x v="1"/>
    <x v="3"/>
    <n v="639.90000000000009"/>
    <n v="7016.56"/>
  </r>
  <r>
    <x v="13940"/>
    <x v="1"/>
    <x v="3"/>
    <n v="947.93"/>
    <n v="0.06"/>
    <n v="4"/>
    <d v="2024-04-27T00:00:00"/>
    <d v="2024-05-03T00:00:00"/>
    <x v="1"/>
    <x v="1"/>
    <n v="61.77"/>
    <x v="2"/>
    <x v="1"/>
    <x v="3"/>
    <n v="886.16"/>
    <n v="3791.72"/>
  </r>
  <r>
    <x v="13941"/>
    <x v="3"/>
    <x v="2"/>
    <n v="694.88"/>
    <n v="0.23"/>
    <n v="9"/>
    <d v="2023-08-28T00:00:00"/>
    <d v="2023-09-02T00:00:00"/>
    <x v="1"/>
    <x v="2"/>
    <n v="177.35"/>
    <x v="3"/>
    <x v="0"/>
    <x v="1"/>
    <n v="517.53"/>
    <n v="6253.92"/>
  </r>
  <r>
    <x v="13942"/>
    <x v="3"/>
    <x v="2"/>
    <n v="4690.46"/>
    <n v="0.17"/>
    <n v="1"/>
    <d v="2023-06-06T00:00:00"/>
    <d v="2023-06-09T00:00:00"/>
    <x v="1"/>
    <x v="2"/>
    <n v="905.95"/>
    <x v="4"/>
    <x v="0"/>
    <x v="9"/>
    <n v="3784.51"/>
    <n v="4690.46"/>
  </r>
  <r>
    <x v="13943"/>
    <x v="1"/>
    <x v="1"/>
    <n v="2928.72"/>
    <n v="0.18"/>
    <n v="7"/>
    <d v="2023-05-21T00:00:00"/>
    <d v="2023-05-26T00:00:00"/>
    <x v="1"/>
    <x v="0"/>
    <n v="489.82"/>
    <x v="3"/>
    <x v="0"/>
    <x v="5"/>
    <n v="2438.8999999999996"/>
    <n v="20501.039999999997"/>
  </r>
  <r>
    <x v="13944"/>
    <x v="3"/>
    <x v="0"/>
    <n v="553.94000000000005"/>
    <n v="0.08"/>
    <n v="5"/>
    <d v="2023-10-26T00:00:00"/>
    <d v="2023-10-28T00:00:00"/>
    <x v="2"/>
    <x v="0"/>
    <n v="58.44"/>
    <x v="3"/>
    <x v="0"/>
    <x v="2"/>
    <n v="495.50000000000006"/>
    <n v="2769.7000000000003"/>
  </r>
  <r>
    <x v="13945"/>
    <x v="3"/>
    <x v="2"/>
    <n v="1181.1600000000001"/>
    <n v="0.33"/>
    <n v="7"/>
    <d v="2023-02-10T00:00:00"/>
    <d v="2023-02-15T00:00:00"/>
    <x v="2"/>
    <x v="2"/>
    <n v="108.96"/>
    <x v="0"/>
    <x v="0"/>
    <x v="8"/>
    <n v="1072.2"/>
    <n v="8268.1200000000008"/>
  </r>
  <r>
    <x v="13946"/>
    <x v="1"/>
    <x v="2"/>
    <n v="3655.39"/>
    <n v="0.3"/>
    <n v="8"/>
    <d v="2024-12-28T00:00:00"/>
    <d v="2025-01-03T00:00:00"/>
    <x v="2"/>
    <x v="0"/>
    <n v="510.87"/>
    <x v="0"/>
    <x v="1"/>
    <x v="10"/>
    <n v="3144.52"/>
    <n v="29243.119999999999"/>
  </r>
  <r>
    <x v="13947"/>
    <x v="2"/>
    <x v="0"/>
    <n v="242.06"/>
    <n v="0.49"/>
    <n v="3"/>
    <d v="2023-12-11T00:00:00"/>
    <d v="2023-12-16T00:00:00"/>
    <x v="0"/>
    <x v="2"/>
    <n v="22.05"/>
    <x v="1"/>
    <x v="0"/>
    <x v="10"/>
    <n v="220.01"/>
    <n v="726.18000000000006"/>
  </r>
  <r>
    <x v="13948"/>
    <x v="3"/>
    <x v="4"/>
    <n v="3655.71"/>
    <n v="0.08"/>
    <n v="3"/>
    <d v="2024-11-28T00:00:00"/>
    <d v="2024-12-03T00:00:00"/>
    <x v="1"/>
    <x v="2"/>
    <n v="401.78"/>
    <x v="1"/>
    <x v="1"/>
    <x v="11"/>
    <n v="3253.9300000000003"/>
    <n v="10967.130000000001"/>
  </r>
  <r>
    <x v="13949"/>
    <x v="1"/>
    <x v="1"/>
    <n v="4566.18"/>
    <n v="0.42"/>
    <n v="1"/>
    <d v="2024-02-02T00:00:00"/>
    <d v="2024-02-06T00:00:00"/>
    <x v="1"/>
    <x v="1"/>
    <n v="1355.34"/>
    <x v="5"/>
    <x v="1"/>
    <x v="8"/>
    <n v="3210.84"/>
    <n v="4566.18"/>
  </r>
  <r>
    <x v="13950"/>
    <x v="0"/>
    <x v="4"/>
    <n v="376.27"/>
    <n v="0.02"/>
    <n v="5"/>
    <d v="2023-02-10T00:00:00"/>
    <d v="2023-02-12T00:00:00"/>
    <x v="2"/>
    <x v="1"/>
    <n v="98.27"/>
    <x v="2"/>
    <x v="0"/>
    <x v="8"/>
    <n v="278"/>
    <n v="1881.35"/>
  </r>
  <r>
    <x v="13951"/>
    <x v="2"/>
    <x v="4"/>
    <n v="1013.46"/>
    <n v="0.04"/>
    <n v="8"/>
    <d v="2024-03-26T00:00:00"/>
    <d v="2024-03-31T00:00:00"/>
    <x v="0"/>
    <x v="2"/>
    <n v="61.13"/>
    <x v="3"/>
    <x v="1"/>
    <x v="0"/>
    <n v="952.33"/>
    <n v="8107.68"/>
  </r>
  <r>
    <x v="13952"/>
    <x v="0"/>
    <x v="3"/>
    <n v="111.66"/>
    <n v="0.32"/>
    <n v="1"/>
    <d v="2024-03-13T00:00:00"/>
    <d v="2024-03-19T00:00:00"/>
    <x v="2"/>
    <x v="2"/>
    <n v="14.48"/>
    <x v="3"/>
    <x v="1"/>
    <x v="0"/>
    <n v="97.179999999999993"/>
    <n v="111.66"/>
  </r>
  <r>
    <x v="13953"/>
    <x v="3"/>
    <x v="3"/>
    <n v="634.25"/>
    <n v="0.2"/>
    <n v="2"/>
    <d v="2024-07-11T00:00:00"/>
    <d v="2024-07-14T00:00:00"/>
    <x v="1"/>
    <x v="1"/>
    <n v="57.91"/>
    <x v="2"/>
    <x v="1"/>
    <x v="4"/>
    <n v="576.34"/>
    <n v="1268.5"/>
  </r>
  <r>
    <x v="13954"/>
    <x v="2"/>
    <x v="1"/>
    <n v="3123.26"/>
    <n v="0.12"/>
    <n v="2"/>
    <d v="2023-07-24T00:00:00"/>
    <d v="2023-07-28T00:00:00"/>
    <x v="0"/>
    <x v="2"/>
    <n v="297.8"/>
    <x v="1"/>
    <x v="0"/>
    <x v="4"/>
    <n v="2825.46"/>
    <n v="6246.52"/>
  </r>
  <r>
    <x v="13955"/>
    <x v="1"/>
    <x v="0"/>
    <n v="319.61"/>
    <n v="0"/>
    <n v="2"/>
    <d v="2024-05-22T00:00:00"/>
    <d v="2024-05-24T00:00:00"/>
    <x v="2"/>
    <x v="2"/>
    <n v="29"/>
    <x v="4"/>
    <x v="1"/>
    <x v="5"/>
    <n v="290.61"/>
    <n v="639.22"/>
  </r>
  <r>
    <x v="13956"/>
    <x v="3"/>
    <x v="3"/>
    <n v="2186.59"/>
    <n v="0.33"/>
    <n v="5"/>
    <d v="2024-12-18T00:00:00"/>
    <d v="2024-12-20T00:00:00"/>
    <x v="2"/>
    <x v="0"/>
    <n v="418.67"/>
    <x v="2"/>
    <x v="1"/>
    <x v="10"/>
    <n v="1767.92"/>
    <n v="10932.95"/>
  </r>
  <r>
    <x v="13957"/>
    <x v="1"/>
    <x v="2"/>
    <n v="2566.67"/>
    <n v="0.22"/>
    <n v="7"/>
    <d v="2024-02-14T00:00:00"/>
    <d v="2024-02-21T00:00:00"/>
    <x v="0"/>
    <x v="1"/>
    <n v="240.76"/>
    <x v="1"/>
    <x v="1"/>
    <x v="8"/>
    <n v="2325.91"/>
    <n v="17966.690000000002"/>
  </r>
  <r>
    <x v="13958"/>
    <x v="2"/>
    <x v="1"/>
    <n v="4542.4799999999996"/>
    <n v="0.09"/>
    <n v="3"/>
    <d v="2023-07-05T00:00:00"/>
    <d v="2023-07-06T00:00:00"/>
    <x v="0"/>
    <x v="1"/>
    <n v="1358.4"/>
    <x v="1"/>
    <x v="0"/>
    <x v="4"/>
    <n v="3184.0799999999995"/>
    <n v="13627.439999999999"/>
  </r>
  <r>
    <x v="13959"/>
    <x v="0"/>
    <x v="4"/>
    <n v="2424.02"/>
    <n v="0.49"/>
    <n v="1"/>
    <d v="2023-05-11T00:00:00"/>
    <d v="2023-05-13T00:00:00"/>
    <x v="0"/>
    <x v="1"/>
    <n v="236.63"/>
    <x v="5"/>
    <x v="0"/>
    <x v="5"/>
    <n v="2187.39"/>
    <n v="2424.02"/>
  </r>
  <r>
    <x v="13960"/>
    <x v="3"/>
    <x v="1"/>
    <n v="798.47"/>
    <n v="0.18"/>
    <n v="9"/>
    <d v="2024-09-01T00:00:00"/>
    <d v="2024-09-06T00:00:00"/>
    <x v="1"/>
    <x v="0"/>
    <n v="213.52"/>
    <x v="5"/>
    <x v="1"/>
    <x v="7"/>
    <n v="584.95000000000005"/>
    <n v="7186.2300000000005"/>
  </r>
  <r>
    <x v="13961"/>
    <x v="3"/>
    <x v="3"/>
    <n v="1517.53"/>
    <n v="0.15"/>
    <n v="9"/>
    <d v="2023-10-06T00:00:00"/>
    <d v="2023-10-07T00:00:00"/>
    <x v="2"/>
    <x v="1"/>
    <n v="375.94"/>
    <x v="5"/>
    <x v="0"/>
    <x v="2"/>
    <n v="1141.5899999999999"/>
    <n v="13657.77"/>
  </r>
  <r>
    <x v="13962"/>
    <x v="1"/>
    <x v="0"/>
    <n v="3393.76"/>
    <n v="0.26"/>
    <n v="4"/>
    <d v="2024-12-02T00:00:00"/>
    <d v="2024-12-04T00:00:00"/>
    <x v="0"/>
    <x v="1"/>
    <n v="983.14"/>
    <x v="2"/>
    <x v="1"/>
    <x v="10"/>
    <n v="2410.6200000000003"/>
    <n v="13575.04"/>
  </r>
  <r>
    <x v="13963"/>
    <x v="2"/>
    <x v="4"/>
    <n v="649.37"/>
    <n v="0.14000000000000001"/>
    <n v="5"/>
    <d v="2023-01-04T00:00:00"/>
    <d v="2023-01-08T00:00:00"/>
    <x v="1"/>
    <x v="1"/>
    <n v="185.03"/>
    <x v="2"/>
    <x v="0"/>
    <x v="6"/>
    <n v="464.34000000000003"/>
    <n v="3246.85"/>
  </r>
  <r>
    <x v="13964"/>
    <x v="1"/>
    <x v="0"/>
    <n v="1235.54"/>
    <n v="0.14000000000000001"/>
    <n v="4"/>
    <d v="2023-02-08T00:00:00"/>
    <d v="2023-02-10T00:00:00"/>
    <x v="0"/>
    <x v="2"/>
    <n v="222.09"/>
    <x v="0"/>
    <x v="0"/>
    <x v="8"/>
    <n v="1013.4499999999999"/>
    <n v="4942.16"/>
  </r>
  <r>
    <x v="13965"/>
    <x v="2"/>
    <x v="1"/>
    <n v="4979.3100000000004"/>
    <n v="0.48"/>
    <n v="8"/>
    <d v="2024-09-16T00:00:00"/>
    <d v="2024-09-22T00:00:00"/>
    <x v="1"/>
    <x v="0"/>
    <n v="1486.66"/>
    <x v="4"/>
    <x v="1"/>
    <x v="7"/>
    <n v="3492.6500000000005"/>
    <n v="39834.480000000003"/>
  </r>
  <r>
    <x v="13966"/>
    <x v="3"/>
    <x v="0"/>
    <n v="127.12"/>
    <n v="0.13"/>
    <n v="1"/>
    <d v="2024-04-02T00:00:00"/>
    <d v="2024-04-08T00:00:00"/>
    <x v="1"/>
    <x v="2"/>
    <n v="35.200000000000003"/>
    <x v="0"/>
    <x v="1"/>
    <x v="3"/>
    <n v="91.92"/>
    <n v="127.12"/>
  </r>
  <r>
    <x v="13967"/>
    <x v="2"/>
    <x v="0"/>
    <n v="845.7"/>
    <n v="0.3"/>
    <n v="4"/>
    <d v="2024-06-29T00:00:00"/>
    <d v="2024-07-06T00:00:00"/>
    <x v="0"/>
    <x v="1"/>
    <n v="143.91"/>
    <x v="5"/>
    <x v="1"/>
    <x v="9"/>
    <n v="701.79000000000008"/>
    <n v="3382.8"/>
  </r>
  <r>
    <x v="13968"/>
    <x v="3"/>
    <x v="1"/>
    <n v="4234.0600000000004"/>
    <n v="0.02"/>
    <n v="4"/>
    <d v="2023-08-04T00:00:00"/>
    <d v="2023-08-08T00:00:00"/>
    <x v="0"/>
    <x v="0"/>
    <n v="712.49"/>
    <x v="2"/>
    <x v="0"/>
    <x v="1"/>
    <n v="3521.5700000000006"/>
    <n v="16936.240000000002"/>
  </r>
  <r>
    <x v="13969"/>
    <x v="2"/>
    <x v="4"/>
    <n v="596.77"/>
    <n v="0.08"/>
    <n v="3"/>
    <d v="2023-04-30T00:00:00"/>
    <d v="2023-05-02T00:00:00"/>
    <x v="1"/>
    <x v="2"/>
    <n v="138.49"/>
    <x v="5"/>
    <x v="0"/>
    <x v="3"/>
    <n v="458.28"/>
    <n v="1790.31"/>
  </r>
  <r>
    <x v="13970"/>
    <x v="0"/>
    <x v="0"/>
    <n v="264.83999999999997"/>
    <n v="0.01"/>
    <n v="4"/>
    <d v="2023-10-08T00:00:00"/>
    <d v="2023-10-15T00:00:00"/>
    <x v="1"/>
    <x v="0"/>
    <n v="46.63"/>
    <x v="2"/>
    <x v="0"/>
    <x v="2"/>
    <n v="218.20999999999998"/>
    <n v="1059.3599999999999"/>
  </r>
  <r>
    <x v="13971"/>
    <x v="2"/>
    <x v="0"/>
    <n v="694.43"/>
    <n v="0.27"/>
    <n v="7"/>
    <d v="2023-09-28T00:00:00"/>
    <d v="2023-09-30T00:00:00"/>
    <x v="0"/>
    <x v="1"/>
    <n v="191.04"/>
    <x v="0"/>
    <x v="0"/>
    <x v="7"/>
    <n v="503.39"/>
    <n v="4861.0099999999993"/>
  </r>
  <r>
    <x v="13972"/>
    <x v="0"/>
    <x v="1"/>
    <n v="3498.63"/>
    <n v="0.25"/>
    <n v="5"/>
    <d v="2023-05-09T00:00:00"/>
    <d v="2023-05-14T00:00:00"/>
    <x v="1"/>
    <x v="0"/>
    <n v="268.91000000000003"/>
    <x v="4"/>
    <x v="0"/>
    <x v="5"/>
    <n v="3229.7200000000003"/>
    <n v="17493.150000000001"/>
  </r>
  <r>
    <x v="13973"/>
    <x v="2"/>
    <x v="2"/>
    <n v="4966.24"/>
    <n v="0.17"/>
    <n v="3"/>
    <d v="2024-01-11T00:00:00"/>
    <d v="2024-01-13T00:00:00"/>
    <x v="2"/>
    <x v="1"/>
    <n v="1428.56"/>
    <x v="4"/>
    <x v="1"/>
    <x v="6"/>
    <n v="3537.68"/>
    <n v="14898.72"/>
  </r>
  <r>
    <x v="13974"/>
    <x v="2"/>
    <x v="0"/>
    <n v="2994.11"/>
    <n v="0.35"/>
    <n v="6"/>
    <d v="2023-11-11T00:00:00"/>
    <d v="2023-11-16T00:00:00"/>
    <x v="1"/>
    <x v="0"/>
    <n v="886.4"/>
    <x v="4"/>
    <x v="0"/>
    <x v="11"/>
    <n v="2107.71"/>
    <n v="17964.66"/>
  </r>
  <r>
    <x v="13975"/>
    <x v="1"/>
    <x v="3"/>
    <n v="709.15"/>
    <n v="0.31"/>
    <n v="9"/>
    <d v="2023-05-22T00:00:00"/>
    <d v="2023-05-29T00:00:00"/>
    <x v="2"/>
    <x v="1"/>
    <n v="211.31"/>
    <x v="0"/>
    <x v="0"/>
    <x v="5"/>
    <n v="497.84"/>
    <n v="6382.3499999999995"/>
  </r>
  <r>
    <x v="13976"/>
    <x v="1"/>
    <x v="4"/>
    <n v="1000.52"/>
    <n v="0.3"/>
    <n v="3"/>
    <d v="2023-04-15T00:00:00"/>
    <d v="2023-04-16T00:00:00"/>
    <x v="1"/>
    <x v="1"/>
    <n v="219.68"/>
    <x v="0"/>
    <x v="0"/>
    <x v="3"/>
    <n v="780.83999999999992"/>
    <n v="3001.56"/>
  </r>
  <r>
    <x v="13977"/>
    <x v="3"/>
    <x v="0"/>
    <n v="2734.64"/>
    <n v="0.17"/>
    <n v="2"/>
    <d v="2024-12-28T00:00:00"/>
    <d v="2025-01-04T00:00:00"/>
    <x v="2"/>
    <x v="0"/>
    <n v="152.24"/>
    <x v="2"/>
    <x v="1"/>
    <x v="10"/>
    <n v="2582.3999999999996"/>
    <n v="5469.28"/>
  </r>
  <r>
    <x v="13978"/>
    <x v="1"/>
    <x v="1"/>
    <n v="3606.73"/>
    <n v="0.16"/>
    <n v="9"/>
    <d v="2024-05-18T00:00:00"/>
    <d v="2024-05-20T00:00:00"/>
    <x v="2"/>
    <x v="2"/>
    <n v="896.77"/>
    <x v="5"/>
    <x v="1"/>
    <x v="5"/>
    <n v="2709.96"/>
    <n v="32460.57"/>
  </r>
  <r>
    <x v="13979"/>
    <x v="2"/>
    <x v="3"/>
    <n v="3348.27"/>
    <n v="0.44"/>
    <n v="5"/>
    <d v="2023-02-22T00:00:00"/>
    <d v="2023-02-28T00:00:00"/>
    <x v="1"/>
    <x v="1"/>
    <n v="802.31"/>
    <x v="0"/>
    <x v="0"/>
    <x v="8"/>
    <n v="2545.96"/>
    <n v="16741.349999999999"/>
  </r>
  <r>
    <x v="13980"/>
    <x v="1"/>
    <x v="1"/>
    <n v="2916.16"/>
    <n v="0.27"/>
    <n v="5"/>
    <d v="2023-09-01T00:00:00"/>
    <d v="2023-09-06T00:00:00"/>
    <x v="2"/>
    <x v="1"/>
    <n v="260.25"/>
    <x v="5"/>
    <x v="0"/>
    <x v="7"/>
    <n v="2655.91"/>
    <n v="14580.8"/>
  </r>
  <r>
    <x v="13981"/>
    <x v="2"/>
    <x v="0"/>
    <n v="4932.72"/>
    <n v="0.14000000000000001"/>
    <n v="7"/>
    <d v="2024-01-29T00:00:00"/>
    <d v="2024-02-02T00:00:00"/>
    <x v="1"/>
    <x v="1"/>
    <n v="597.16"/>
    <x v="5"/>
    <x v="1"/>
    <x v="6"/>
    <n v="4335.5600000000004"/>
    <n v="34529.040000000001"/>
  </r>
  <r>
    <x v="13982"/>
    <x v="0"/>
    <x v="3"/>
    <n v="1070.3699999999999"/>
    <n v="0.27"/>
    <n v="2"/>
    <d v="2024-09-09T00:00:00"/>
    <d v="2024-09-10T00:00:00"/>
    <x v="0"/>
    <x v="2"/>
    <n v="107.86"/>
    <x v="5"/>
    <x v="1"/>
    <x v="7"/>
    <n v="962.50999999999988"/>
    <n v="2140.7399999999998"/>
  </r>
  <r>
    <x v="13983"/>
    <x v="2"/>
    <x v="4"/>
    <n v="947.23"/>
    <n v="0.13"/>
    <n v="5"/>
    <d v="2023-06-20T00:00:00"/>
    <d v="2023-06-21T00:00:00"/>
    <x v="1"/>
    <x v="1"/>
    <n v="265.08"/>
    <x v="1"/>
    <x v="0"/>
    <x v="9"/>
    <n v="682.15000000000009"/>
    <n v="4736.1499999999996"/>
  </r>
  <r>
    <x v="13984"/>
    <x v="3"/>
    <x v="4"/>
    <n v="4309.3999999999996"/>
    <n v="0.09"/>
    <n v="8"/>
    <d v="2023-05-26T00:00:00"/>
    <d v="2023-05-30T00:00:00"/>
    <x v="1"/>
    <x v="2"/>
    <n v="589.12"/>
    <x v="5"/>
    <x v="0"/>
    <x v="5"/>
    <n v="3720.2799999999997"/>
    <n v="34475.199999999997"/>
  </r>
  <r>
    <x v="13985"/>
    <x v="0"/>
    <x v="4"/>
    <n v="1525.03"/>
    <n v="0.14000000000000001"/>
    <n v="8"/>
    <d v="2024-08-01T00:00:00"/>
    <d v="2024-08-02T00:00:00"/>
    <x v="0"/>
    <x v="1"/>
    <n v="437.09"/>
    <x v="3"/>
    <x v="1"/>
    <x v="1"/>
    <n v="1087.94"/>
    <n v="12200.24"/>
  </r>
  <r>
    <x v="13986"/>
    <x v="3"/>
    <x v="2"/>
    <n v="1729.38"/>
    <n v="0.31"/>
    <n v="7"/>
    <d v="2023-11-11T00:00:00"/>
    <d v="2023-11-15T00:00:00"/>
    <x v="2"/>
    <x v="0"/>
    <n v="245.33"/>
    <x v="3"/>
    <x v="0"/>
    <x v="11"/>
    <n v="1484.0500000000002"/>
    <n v="12105.66"/>
  </r>
  <r>
    <x v="13987"/>
    <x v="3"/>
    <x v="1"/>
    <n v="2788.47"/>
    <n v="0.26"/>
    <n v="5"/>
    <d v="2023-11-28T00:00:00"/>
    <d v="2023-12-01T00:00:00"/>
    <x v="1"/>
    <x v="0"/>
    <n v="396.97"/>
    <x v="3"/>
    <x v="0"/>
    <x v="11"/>
    <n v="2391.5"/>
    <n v="13942.349999999999"/>
  </r>
  <r>
    <x v="13988"/>
    <x v="3"/>
    <x v="0"/>
    <n v="1968.25"/>
    <n v="0.08"/>
    <n v="4"/>
    <d v="2023-12-30T00:00:00"/>
    <d v="2024-01-06T00:00:00"/>
    <x v="1"/>
    <x v="1"/>
    <n v="261.02999999999997"/>
    <x v="5"/>
    <x v="0"/>
    <x v="10"/>
    <n v="1707.22"/>
    <n v="7873"/>
  </r>
  <r>
    <x v="13989"/>
    <x v="1"/>
    <x v="3"/>
    <n v="1509.44"/>
    <n v="0.45"/>
    <n v="2"/>
    <d v="2023-10-06T00:00:00"/>
    <d v="2023-10-11T00:00:00"/>
    <x v="2"/>
    <x v="1"/>
    <n v="391.37"/>
    <x v="4"/>
    <x v="0"/>
    <x v="2"/>
    <n v="1118.0700000000002"/>
    <n v="3018.88"/>
  </r>
  <r>
    <x v="13990"/>
    <x v="3"/>
    <x v="1"/>
    <n v="4594.16"/>
    <n v="0.25"/>
    <n v="2"/>
    <d v="2023-03-27T00:00:00"/>
    <d v="2023-03-29T00:00:00"/>
    <x v="0"/>
    <x v="0"/>
    <n v="469.59"/>
    <x v="1"/>
    <x v="0"/>
    <x v="0"/>
    <n v="4124.57"/>
    <n v="9188.32"/>
  </r>
  <r>
    <x v="13991"/>
    <x v="0"/>
    <x v="0"/>
    <n v="733.44"/>
    <n v="0.4"/>
    <n v="3"/>
    <d v="2024-04-03T00:00:00"/>
    <d v="2024-04-04T00:00:00"/>
    <x v="2"/>
    <x v="2"/>
    <n v="163.16999999999999"/>
    <x v="3"/>
    <x v="1"/>
    <x v="3"/>
    <n v="570.2700000000001"/>
    <n v="2200.3200000000002"/>
  </r>
  <r>
    <x v="13992"/>
    <x v="2"/>
    <x v="2"/>
    <n v="2081.02"/>
    <n v="0.17"/>
    <n v="3"/>
    <d v="2023-06-26T00:00:00"/>
    <d v="2023-07-03T00:00:00"/>
    <x v="0"/>
    <x v="2"/>
    <n v="145.01"/>
    <x v="1"/>
    <x v="0"/>
    <x v="9"/>
    <n v="1936.01"/>
    <n v="6243.0599999999995"/>
  </r>
  <r>
    <x v="13993"/>
    <x v="3"/>
    <x v="0"/>
    <n v="114.54"/>
    <n v="0.48"/>
    <n v="7"/>
    <d v="2024-10-24T00:00:00"/>
    <d v="2024-10-27T00:00:00"/>
    <x v="2"/>
    <x v="1"/>
    <n v="34.270000000000003"/>
    <x v="4"/>
    <x v="1"/>
    <x v="2"/>
    <n v="80.27000000000001"/>
    <n v="801.78000000000009"/>
  </r>
  <r>
    <x v="13994"/>
    <x v="0"/>
    <x v="1"/>
    <n v="4056.52"/>
    <n v="0.38"/>
    <n v="6"/>
    <d v="2024-01-31T00:00:00"/>
    <d v="2024-02-04T00:00:00"/>
    <x v="2"/>
    <x v="2"/>
    <n v="693.46"/>
    <x v="3"/>
    <x v="1"/>
    <x v="6"/>
    <n v="3363.06"/>
    <n v="24339.119999999999"/>
  </r>
  <r>
    <x v="13995"/>
    <x v="3"/>
    <x v="0"/>
    <n v="925.25"/>
    <n v="0.23"/>
    <n v="1"/>
    <d v="2023-08-05T00:00:00"/>
    <d v="2023-08-07T00:00:00"/>
    <x v="0"/>
    <x v="2"/>
    <n v="75.14"/>
    <x v="3"/>
    <x v="0"/>
    <x v="1"/>
    <n v="850.11"/>
    <n v="925.25"/>
  </r>
  <r>
    <x v="13996"/>
    <x v="2"/>
    <x v="3"/>
    <n v="3887.65"/>
    <n v="0.45"/>
    <n v="6"/>
    <d v="2024-08-22T00:00:00"/>
    <d v="2024-08-26T00:00:00"/>
    <x v="0"/>
    <x v="1"/>
    <n v="638.88"/>
    <x v="5"/>
    <x v="1"/>
    <x v="1"/>
    <n v="3248.77"/>
    <n v="23325.9"/>
  </r>
  <r>
    <x v="13997"/>
    <x v="0"/>
    <x v="2"/>
    <n v="828.16"/>
    <n v="0.36"/>
    <n v="5"/>
    <d v="2024-07-24T00:00:00"/>
    <d v="2024-07-28T00:00:00"/>
    <x v="2"/>
    <x v="1"/>
    <n v="57.82"/>
    <x v="1"/>
    <x v="1"/>
    <x v="4"/>
    <n v="770.33999999999992"/>
    <n v="4140.8"/>
  </r>
  <r>
    <x v="13998"/>
    <x v="0"/>
    <x v="3"/>
    <n v="2142.02"/>
    <n v="0.22"/>
    <n v="6"/>
    <d v="2023-11-05T00:00:00"/>
    <d v="2023-11-12T00:00:00"/>
    <x v="2"/>
    <x v="2"/>
    <n v="472.73"/>
    <x v="3"/>
    <x v="0"/>
    <x v="11"/>
    <n v="1669.29"/>
    <n v="12852.119999999999"/>
  </r>
  <r>
    <x v="13999"/>
    <x v="2"/>
    <x v="2"/>
    <n v="3668.11"/>
    <n v="0.49"/>
    <n v="8"/>
    <d v="2023-11-20T00:00:00"/>
    <d v="2023-11-24T00:00:00"/>
    <x v="0"/>
    <x v="0"/>
    <n v="634.19000000000005"/>
    <x v="2"/>
    <x v="0"/>
    <x v="11"/>
    <n v="3033.92"/>
    <n v="29344.880000000001"/>
  </r>
  <r>
    <x v="14000"/>
    <x v="0"/>
    <x v="2"/>
    <n v="1426.96"/>
    <n v="0.15"/>
    <n v="1"/>
    <d v="2023-12-23T00:00:00"/>
    <d v="2023-12-24T00:00:00"/>
    <x v="1"/>
    <x v="2"/>
    <n v="115.75"/>
    <x v="4"/>
    <x v="0"/>
    <x v="10"/>
    <n v="1311.21"/>
    <n v="1426.96"/>
  </r>
  <r>
    <x v="14001"/>
    <x v="2"/>
    <x v="0"/>
    <n v="1638.19"/>
    <n v="0.13"/>
    <n v="6"/>
    <d v="2024-12-03T00:00:00"/>
    <d v="2024-12-06T00:00:00"/>
    <x v="2"/>
    <x v="0"/>
    <n v="331.76"/>
    <x v="4"/>
    <x v="1"/>
    <x v="10"/>
    <n v="1306.43"/>
    <n v="9829.14"/>
  </r>
  <r>
    <x v="14002"/>
    <x v="0"/>
    <x v="3"/>
    <n v="3369.88"/>
    <n v="0.45"/>
    <n v="4"/>
    <d v="2024-06-24T00:00:00"/>
    <d v="2024-06-25T00:00:00"/>
    <x v="2"/>
    <x v="2"/>
    <n v="412.94"/>
    <x v="1"/>
    <x v="1"/>
    <x v="9"/>
    <n v="2956.94"/>
    <n v="13479.52"/>
  </r>
  <r>
    <x v="14003"/>
    <x v="0"/>
    <x v="2"/>
    <n v="1019.73"/>
    <n v="0.35"/>
    <n v="9"/>
    <d v="2023-01-03T00:00:00"/>
    <d v="2023-01-05T00:00:00"/>
    <x v="1"/>
    <x v="0"/>
    <n v="291.17"/>
    <x v="2"/>
    <x v="0"/>
    <x v="6"/>
    <n v="728.56"/>
    <n v="9177.57"/>
  </r>
  <r>
    <x v="14004"/>
    <x v="2"/>
    <x v="2"/>
    <n v="4763.74"/>
    <n v="0.17"/>
    <n v="8"/>
    <d v="2023-03-30T00:00:00"/>
    <d v="2023-04-02T00:00:00"/>
    <x v="0"/>
    <x v="1"/>
    <n v="1018.74"/>
    <x v="1"/>
    <x v="0"/>
    <x v="0"/>
    <n v="3745"/>
    <n v="38109.919999999998"/>
  </r>
  <r>
    <x v="14005"/>
    <x v="2"/>
    <x v="0"/>
    <n v="1025.06"/>
    <n v="0.12"/>
    <n v="7"/>
    <d v="2024-01-02T00:00:00"/>
    <d v="2024-01-04T00:00:00"/>
    <x v="2"/>
    <x v="2"/>
    <n v="155.16"/>
    <x v="5"/>
    <x v="1"/>
    <x v="6"/>
    <n v="869.9"/>
    <n v="7175.42"/>
  </r>
  <r>
    <x v="14006"/>
    <x v="0"/>
    <x v="1"/>
    <n v="3774.98"/>
    <n v="0.09"/>
    <n v="3"/>
    <d v="2024-02-25T00:00:00"/>
    <d v="2024-02-26T00:00:00"/>
    <x v="0"/>
    <x v="1"/>
    <n v="320.11"/>
    <x v="2"/>
    <x v="1"/>
    <x v="8"/>
    <n v="3454.87"/>
    <n v="11324.94"/>
  </r>
  <r>
    <x v="14007"/>
    <x v="0"/>
    <x v="1"/>
    <n v="4032.73"/>
    <n v="0.16"/>
    <n v="9"/>
    <d v="2023-03-04T00:00:00"/>
    <d v="2023-03-10T00:00:00"/>
    <x v="1"/>
    <x v="0"/>
    <n v="906.63"/>
    <x v="4"/>
    <x v="0"/>
    <x v="0"/>
    <n v="3126.1"/>
    <n v="36294.57"/>
  </r>
  <r>
    <x v="14008"/>
    <x v="2"/>
    <x v="4"/>
    <n v="1934.42"/>
    <n v="0.06"/>
    <n v="3"/>
    <d v="2023-10-06T00:00:00"/>
    <d v="2023-10-11T00:00:00"/>
    <x v="0"/>
    <x v="1"/>
    <n v="325.33999999999997"/>
    <x v="2"/>
    <x v="0"/>
    <x v="2"/>
    <n v="1609.0800000000002"/>
    <n v="5803.26"/>
  </r>
  <r>
    <x v="14009"/>
    <x v="1"/>
    <x v="4"/>
    <n v="865.57"/>
    <n v="7.0000000000000007E-2"/>
    <n v="6"/>
    <d v="2024-03-08T00:00:00"/>
    <d v="2024-03-13T00:00:00"/>
    <x v="0"/>
    <x v="1"/>
    <n v="205.37"/>
    <x v="3"/>
    <x v="1"/>
    <x v="0"/>
    <n v="660.2"/>
    <n v="5193.42"/>
  </r>
  <r>
    <x v="14010"/>
    <x v="2"/>
    <x v="2"/>
    <n v="912.93"/>
    <n v="0.39"/>
    <n v="2"/>
    <d v="2023-03-27T00:00:00"/>
    <d v="2023-04-03T00:00:00"/>
    <x v="1"/>
    <x v="0"/>
    <n v="193.72"/>
    <x v="0"/>
    <x v="0"/>
    <x v="0"/>
    <n v="719.20999999999992"/>
    <n v="1825.86"/>
  </r>
  <r>
    <x v="14011"/>
    <x v="0"/>
    <x v="1"/>
    <n v="4928.71"/>
    <n v="0.03"/>
    <n v="8"/>
    <d v="2023-03-18T00:00:00"/>
    <d v="2023-03-25T00:00:00"/>
    <x v="2"/>
    <x v="0"/>
    <n v="1013.25"/>
    <x v="3"/>
    <x v="0"/>
    <x v="0"/>
    <n v="3915.46"/>
    <n v="39429.68"/>
  </r>
  <r>
    <x v="14012"/>
    <x v="0"/>
    <x v="2"/>
    <n v="3654.51"/>
    <n v="0.22"/>
    <n v="1"/>
    <d v="2024-10-04T00:00:00"/>
    <d v="2024-10-07T00:00:00"/>
    <x v="0"/>
    <x v="2"/>
    <n v="853.73"/>
    <x v="1"/>
    <x v="1"/>
    <x v="2"/>
    <n v="2800.78"/>
    <n v="3654.51"/>
  </r>
  <r>
    <x v="14013"/>
    <x v="0"/>
    <x v="3"/>
    <n v="2305.23"/>
    <n v="0.2"/>
    <n v="1"/>
    <d v="2024-09-13T00:00:00"/>
    <d v="2024-09-18T00:00:00"/>
    <x v="2"/>
    <x v="0"/>
    <n v="320.16000000000003"/>
    <x v="5"/>
    <x v="1"/>
    <x v="7"/>
    <n v="1985.07"/>
    <n v="2305.23"/>
  </r>
  <r>
    <x v="14014"/>
    <x v="2"/>
    <x v="1"/>
    <n v="1361.01"/>
    <n v="0.48"/>
    <n v="8"/>
    <d v="2024-02-10T00:00:00"/>
    <d v="2024-02-14T00:00:00"/>
    <x v="1"/>
    <x v="0"/>
    <n v="397.2"/>
    <x v="5"/>
    <x v="1"/>
    <x v="8"/>
    <n v="963.81"/>
    <n v="10888.08"/>
  </r>
  <r>
    <x v="14015"/>
    <x v="0"/>
    <x v="1"/>
    <n v="192.66"/>
    <n v="0.23"/>
    <n v="9"/>
    <d v="2024-01-04T00:00:00"/>
    <d v="2024-01-09T00:00:00"/>
    <x v="1"/>
    <x v="0"/>
    <n v="54.73"/>
    <x v="2"/>
    <x v="1"/>
    <x v="6"/>
    <n v="137.93"/>
    <n v="1733.94"/>
  </r>
  <r>
    <x v="14016"/>
    <x v="1"/>
    <x v="1"/>
    <n v="3385.27"/>
    <n v="0.08"/>
    <n v="9"/>
    <d v="2023-09-02T00:00:00"/>
    <d v="2023-09-07T00:00:00"/>
    <x v="2"/>
    <x v="0"/>
    <n v="776.36"/>
    <x v="3"/>
    <x v="0"/>
    <x v="7"/>
    <n v="2608.91"/>
    <n v="30467.43"/>
  </r>
  <r>
    <x v="14017"/>
    <x v="3"/>
    <x v="4"/>
    <n v="4788.8900000000003"/>
    <n v="0.04"/>
    <n v="8"/>
    <d v="2024-07-01T00:00:00"/>
    <d v="2024-07-05T00:00:00"/>
    <x v="1"/>
    <x v="1"/>
    <n v="382.74"/>
    <x v="2"/>
    <x v="1"/>
    <x v="4"/>
    <n v="4406.1500000000005"/>
    <n v="38311.120000000003"/>
  </r>
  <r>
    <x v="14018"/>
    <x v="1"/>
    <x v="0"/>
    <n v="623.53"/>
    <n v="0.37"/>
    <n v="8"/>
    <d v="2024-01-29T00:00:00"/>
    <d v="2024-02-02T00:00:00"/>
    <x v="2"/>
    <x v="1"/>
    <n v="158.02000000000001"/>
    <x v="0"/>
    <x v="1"/>
    <x v="6"/>
    <n v="465.51"/>
    <n v="4988.24"/>
  </r>
  <r>
    <x v="14019"/>
    <x v="2"/>
    <x v="0"/>
    <n v="3797.01"/>
    <n v="7.0000000000000007E-2"/>
    <n v="4"/>
    <d v="2023-04-30T00:00:00"/>
    <d v="2023-05-02T00:00:00"/>
    <x v="0"/>
    <x v="0"/>
    <n v="497.08"/>
    <x v="3"/>
    <x v="0"/>
    <x v="3"/>
    <n v="3299.9300000000003"/>
    <n v="15188.04"/>
  </r>
  <r>
    <x v="14020"/>
    <x v="0"/>
    <x v="4"/>
    <n v="850.86"/>
    <n v="0.47"/>
    <n v="8"/>
    <d v="2023-02-02T00:00:00"/>
    <d v="2023-02-03T00:00:00"/>
    <x v="1"/>
    <x v="1"/>
    <n v="71.180000000000007"/>
    <x v="3"/>
    <x v="0"/>
    <x v="8"/>
    <n v="779.68000000000006"/>
    <n v="6806.88"/>
  </r>
  <r>
    <x v="14021"/>
    <x v="2"/>
    <x v="4"/>
    <n v="3981.32"/>
    <n v="0.28000000000000003"/>
    <n v="7"/>
    <d v="2024-01-14T00:00:00"/>
    <d v="2024-01-17T00:00:00"/>
    <x v="2"/>
    <x v="2"/>
    <n v="867.6"/>
    <x v="5"/>
    <x v="1"/>
    <x v="6"/>
    <n v="3113.7200000000003"/>
    <n v="27869.24"/>
  </r>
  <r>
    <x v="14022"/>
    <x v="3"/>
    <x v="4"/>
    <n v="1915.81"/>
    <n v="0.2"/>
    <n v="9"/>
    <d v="2023-01-31T00:00:00"/>
    <d v="2023-02-04T00:00:00"/>
    <x v="1"/>
    <x v="1"/>
    <n v="466.32"/>
    <x v="0"/>
    <x v="0"/>
    <x v="6"/>
    <n v="1449.49"/>
    <n v="17242.29"/>
  </r>
  <r>
    <x v="14023"/>
    <x v="2"/>
    <x v="0"/>
    <n v="3589.1"/>
    <n v="0.34"/>
    <n v="8"/>
    <d v="2024-04-11T00:00:00"/>
    <d v="2024-04-14T00:00:00"/>
    <x v="1"/>
    <x v="0"/>
    <n v="950.57"/>
    <x v="0"/>
    <x v="1"/>
    <x v="3"/>
    <n v="2638.5299999999997"/>
    <n v="28712.799999999999"/>
  </r>
  <r>
    <x v="14024"/>
    <x v="0"/>
    <x v="2"/>
    <n v="4638.78"/>
    <n v="0.1"/>
    <n v="2"/>
    <d v="2024-03-09T00:00:00"/>
    <d v="2024-03-11T00:00:00"/>
    <x v="2"/>
    <x v="0"/>
    <n v="370.83"/>
    <x v="5"/>
    <x v="1"/>
    <x v="0"/>
    <n v="4267.95"/>
    <n v="9277.56"/>
  </r>
  <r>
    <x v="14025"/>
    <x v="3"/>
    <x v="4"/>
    <n v="3138.68"/>
    <n v="0.19"/>
    <n v="8"/>
    <d v="2023-04-29T00:00:00"/>
    <d v="2023-05-06T00:00:00"/>
    <x v="2"/>
    <x v="1"/>
    <n v="318.47000000000003"/>
    <x v="1"/>
    <x v="0"/>
    <x v="3"/>
    <n v="2820.21"/>
    <n v="25109.439999999999"/>
  </r>
  <r>
    <x v="14026"/>
    <x v="3"/>
    <x v="2"/>
    <n v="4611.43"/>
    <n v="0.02"/>
    <n v="8"/>
    <d v="2023-03-19T00:00:00"/>
    <d v="2023-03-24T00:00:00"/>
    <x v="2"/>
    <x v="2"/>
    <n v="1270.1600000000001"/>
    <x v="3"/>
    <x v="0"/>
    <x v="0"/>
    <n v="3341.2700000000004"/>
    <n v="36891.440000000002"/>
  </r>
  <r>
    <x v="14027"/>
    <x v="0"/>
    <x v="2"/>
    <n v="1251.6199999999999"/>
    <n v="0.44"/>
    <n v="9"/>
    <d v="2023-11-19T00:00:00"/>
    <d v="2023-11-20T00:00:00"/>
    <x v="2"/>
    <x v="2"/>
    <n v="131.94999999999999"/>
    <x v="0"/>
    <x v="0"/>
    <x v="11"/>
    <n v="1119.6699999999998"/>
    <n v="11264.579999999998"/>
  </r>
  <r>
    <x v="14028"/>
    <x v="0"/>
    <x v="3"/>
    <n v="4892.8599999999997"/>
    <n v="0.21"/>
    <n v="3"/>
    <d v="2023-06-11T00:00:00"/>
    <d v="2023-06-18T00:00:00"/>
    <x v="1"/>
    <x v="0"/>
    <n v="968.63"/>
    <x v="4"/>
    <x v="0"/>
    <x v="9"/>
    <n v="3924.2299999999996"/>
    <n v="14678.579999999998"/>
  </r>
  <r>
    <x v="14029"/>
    <x v="0"/>
    <x v="0"/>
    <n v="4376.96"/>
    <n v="0.38"/>
    <n v="8"/>
    <d v="2023-02-20T00:00:00"/>
    <d v="2023-02-27T00:00:00"/>
    <x v="2"/>
    <x v="2"/>
    <n v="422.58"/>
    <x v="0"/>
    <x v="0"/>
    <x v="8"/>
    <n v="3954.38"/>
    <n v="35015.68"/>
  </r>
  <r>
    <x v="14030"/>
    <x v="2"/>
    <x v="2"/>
    <n v="627.11"/>
    <n v="0.46"/>
    <n v="8"/>
    <d v="2024-04-11T00:00:00"/>
    <d v="2024-04-12T00:00:00"/>
    <x v="2"/>
    <x v="0"/>
    <n v="52.58"/>
    <x v="5"/>
    <x v="1"/>
    <x v="3"/>
    <n v="574.53"/>
    <n v="5016.88"/>
  </r>
  <r>
    <x v="14031"/>
    <x v="1"/>
    <x v="0"/>
    <n v="2126.34"/>
    <n v="0.33"/>
    <n v="4"/>
    <d v="2023-08-06T00:00:00"/>
    <d v="2023-08-10T00:00:00"/>
    <x v="2"/>
    <x v="0"/>
    <n v="234.06"/>
    <x v="0"/>
    <x v="0"/>
    <x v="1"/>
    <n v="1892.2800000000002"/>
    <n v="8505.36"/>
  </r>
  <r>
    <x v="14032"/>
    <x v="2"/>
    <x v="0"/>
    <n v="4642.4399999999996"/>
    <n v="0.19"/>
    <n v="5"/>
    <d v="2024-12-08T00:00:00"/>
    <d v="2024-12-13T00:00:00"/>
    <x v="0"/>
    <x v="2"/>
    <n v="497.02"/>
    <x v="0"/>
    <x v="1"/>
    <x v="10"/>
    <n v="4145.42"/>
    <n v="23212.199999999997"/>
  </r>
  <r>
    <x v="14033"/>
    <x v="2"/>
    <x v="3"/>
    <n v="482.77"/>
    <n v="0.31"/>
    <n v="2"/>
    <d v="2024-01-31T00:00:00"/>
    <d v="2024-02-01T00:00:00"/>
    <x v="1"/>
    <x v="0"/>
    <n v="47.75"/>
    <x v="5"/>
    <x v="1"/>
    <x v="6"/>
    <n v="435.02"/>
    <n v="965.54"/>
  </r>
  <r>
    <x v="14034"/>
    <x v="1"/>
    <x v="0"/>
    <n v="2323.44"/>
    <n v="0.18"/>
    <n v="6"/>
    <d v="2023-03-31T00:00:00"/>
    <d v="2023-04-07T00:00:00"/>
    <x v="0"/>
    <x v="1"/>
    <n v="172.59"/>
    <x v="5"/>
    <x v="0"/>
    <x v="0"/>
    <n v="2150.85"/>
    <n v="13940.64"/>
  </r>
  <r>
    <x v="14035"/>
    <x v="0"/>
    <x v="2"/>
    <n v="3645.61"/>
    <n v="0.28000000000000003"/>
    <n v="9"/>
    <d v="2023-05-10T00:00:00"/>
    <d v="2023-05-13T00:00:00"/>
    <x v="2"/>
    <x v="1"/>
    <n v="247.34"/>
    <x v="1"/>
    <x v="0"/>
    <x v="5"/>
    <n v="3398.27"/>
    <n v="32810.49"/>
  </r>
  <r>
    <x v="14036"/>
    <x v="0"/>
    <x v="1"/>
    <n v="263.89"/>
    <n v="0.22"/>
    <n v="3"/>
    <d v="2023-01-12T00:00:00"/>
    <d v="2023-01-17T00:00:00"/>
    <x v="1"/>
    <x v="1"/>
    <n v="34.07"/>
    <x v="4"/>
    <x v="0"/>
    <x v="6"/>
    <n v="229.82"/>
    <n v="791.67"/>
  </r>
  <r>
    <x v="14037"/>
    <x v="1"/>
    <x v="2"/>
    <n v="3788.87"/>
    <n v="7.0000000000000007E-2"/>
    <n v="6"/>
    <d v="2024-01-16T00:00:00"/>
    <d v="2024-01-23T00:00:00"/>
    <x v="2"/>
    <x v="1"/>
    <n v="498.49"/>
    <x v="3"/>
    <x v="1"/>
    <x v="6"/>
    <n v="3290.38"/>
    <n v="22733.22"/>
  </r>
  <r>
    <x v="14038"/>
    <x v="1"/>
    <x v="2"/>
    <n v="1869.89"/>
    <n v="0.39"/>
    <n v="8"/>
    <d v="2023-02-01T00:00:00"/>
    <d v="2023-02-07T00:00:00"/>
    <x v="0"/>
    <x v="1"/>
    <n v="458.1"/>
    <x v="4"/>
    <x v="0"/>
    <x v="8"/>
    <n v="1411.79"/>
    <n v="14959.12"/>
  </r>
  <r>
    <x v="14039"/>
    <x v="2"/>
    <x v="0"/>
    <n v="1321.92"/>
    <n v="0.25"/>
    <n v="2"/>
    <d v="2023-02-20T00:00:00"/>
    <d v="2023-02-27T00:00:00"/>
    <x v="1"/>
    <x v="1"/>
    <n v="340.68"/>
    <x v="4"/>
    <x v="0"/>
    <x v="8"/>
    <n v="981.24"/>
    <n v="2643.84"/>
  </r>
  <r>
    <x v="14040"/>
    <x v="3"/>
    <x v="2"/>
    <n v="2922.26"/>
    <n v="0.1"/>
    <n v="1"/>
    <d v="2024-01-15T00:00:00"/>
    <d v="2024-01-19T00:00:00"/>
    <x v="2"/>
    <x v="1"/>
    <n v="255.94"/>
    <x v="3"/>
    <x v="1"/>
    <x v="6"/>
    <n v="2666.32"/>
    <n v="2922.26"/>
  </r>
  <r>
    <x v="14041"/>
    <x v="1"/>
    <x v="1"/>
    <n v="2767.22"/>
    <n v="0.45"/>
    <n v="6"/>
    <d v="2023-12-24T00:00:00"/>
    <d v="2023-12-27T00:00:00"/>
    <x v="1"/>
    <x v="0"/>
    <n v="686.71"/>
    <x v="3"/>
    <x v="0"/>
    <x v="10"/>
    <n v="2080.5099999999998"/>
    <n v="16603.32"/>
  </r>
  <r>
    <x v="14042"/>
    <x v="2"/>
    <x v="0"/>
    <n v="4382.3"/>
    <n v="0.43"/>
    <n v="3"/>
    <d v="2023-09-24T00:00:00"/>
    <d v="2023-09-25T00:00:00"/>
    <x v="0"/>
    <x v="0"/>
    <n v="512.4"/>
    <x v="5"/>
    <x v="0"/>
    <x v="7"/>
    <n v="3869.9"/>
    <n v="13146.900000000001"/>
  </r>
  <r>
    <x v="14043"/>
    <x v="3"/>
    <x v="4"/>
    <n v="3412.41"/>
    <n v="0.28000000000000003"/>
    <n v="2"/>
    <d v="2024-05-22T00:00:00"/>
    <d v="2024-05-25T00:00:00"/>
    <x v="1"/>
    <x v="1"/>
    <n v="595.48"/>
    <x v="2"/>
    <x v="1"/>
    <x v="5"/>
    <n v="2816.93"/>
    <n v="6824.82"/>
  </r>
  <r>
    <x v="14044"/>
    <x v="0"/>
    <x v="2"/>
    <n v="2167.14"/>
    <n v="0.49"/>
    <n v="8"/>
    <d v="2024-03-23T00:00:00"/>
    <d v="2024-03-28T00:00:00"/>
    <x v="0"/>
    <x v="2"/>
    <n v="154.91999999999999"/>
    <x v="0"/>
    <x v="1"/>
    <x v="0"/>
    <n v="2012.2199999999998"/>
    <n v="17337.12"/>
  </r>
  <r>
    <x v="14045"/>
    <x v="0"/>
    <x v="2"/>
    <n v="3285.68"/>
    <n v="0.46"/>
    <n v="9"/>
    <d v="2024-04-07T00:00:00"/>
    <d v="2024-04-14T00:00:00"/>
    <x v="0"/>
    <x v="2"/>
    <n v="491.44"/>
    <x v="4"/>
    <x v="1"/>
    <x v="3"/>
    <n v="2794.24"/>
    <n v="29571.119999999999"/>
  </r>
  <r>
    <x v="14046"/>
    <x v="2"/>
    <x v="3"/>
    <n v="3775.73"/>
    <n v="0.45"/>
    <n v="7"/>
    <d v="2023-02-23T00:00:00"/>
    <d v="2023-02-26T00:00:00"/>
    <x v="0"/>
    <x v="2"/>
    <n v="238.78"/>
    <x v="5"/>
    <x v="0"/>
    <x v="8"/>
    <n v="3536.95"/>
    <n v="26430.11"/>
  </r>
  <r>
    <x v="14047"/>
    <x v="2"/>
    <x v="4"/>
    <n v="4692.91"/>
    <n v="7.0000000000000007E-2"/>
    <n v="9"/>
    <d v="2024-06-01T00:00:00"/>
    <d v="2024-06-08T00:00:00"/>
    <x v="1"/>
    <x v="0"/>
    <n v="242.63"/>
    <x v="0"/>
    <x v="1"/>
    <x v="9"/>
    <n v="4450.28"/>
    <n v="42236.19"/>
  </r>
  <r>
    <x v="14048"/>
    <x v="1"/>
    <x v="4"/>
    <n v="3550.88"/>
    <n v="0.15"/>
    <n v="7"/>
    <d v="2023-01-08T00:00:00"/>
    <d v="2023-01-12T00:00:00"/>
    <x v="1"/>
    <x v="2"/>
    <n v="1005.18"/>
    <x v="2"/>
    <x v="0"/>
    <x v="6"/>
    <n v="2545.7000000000003"/>
    <n v="24856.16"/>
  </r>
  <r>
    <x v="14049"/>
    <x v="0"/>
    <x v="1"/>
    <n v="2764.97"/>
    <n v="0.21"/>
    <n v="3"/>
    <d v="2023-10-21T00:00:00"/>
    <d v="2023-10-22T00:00:00"/>
    <x v="1"/>
    <x v="1"/>
    <n v="690.26"/>
    <x v="2"/>
    <x v="0"/>
    <x v="2"/>
    <n v="2074.71"/>
    <n v="8294.91"/>
  </r>
  <r>
    <x v="14050"/>
    <x v="2"/>
    <x v="4"/>
    <n v="1927.6"/>
    <n v="0.42"/>
    <n v="1"/>
    <d v="2024-10-09T00:00:00"/>
    <d v="2024-10-12T00:00:00"/>
    <x v="1"/>
    <x v="2"/>
    <n v="198.93"/>
    <x v="2"/>
    <x v="1"/>
    <x v="2"/>
    <n v="1728.6699999999998"/>
    <n v="1927.6"/>
  </r>
  <r>
    <x v="14051"/>
    <x v="0"/>
    <x v="3"/>
    <n v="4468.2700000000004"/>
    <n v="0.44"/>
    <n v="1"/>
    <d v="2024-06-12T00:00:00"/>
    <d v="2024-06-15T00:00:00"/>
    <x v="2"/>
    <x v="0"/>
    <n v="540.54"/>
    <x v="3"/>
    <x v="1"/>
    <x v="9"/>
    <n v="3927.7300000000005"/>
    <n v="4468.2700000000004"/>
  </r>
  <r>
    <x v="14052"/>
    <x v="0"/>
    <x v="1"/>
    <n v="3983.35"/>
    <n v="0.38"/>
    <n v="5"/>
    <d v="2023-12-05T00:00:00"/>
    <d v="2023-12-07T00:00:00"/>
    <x v="2"/>
    <x v="2"/>
    <n v="326.93"/>
    <x v="5"/>
    <x v="0"/>
    <x v="10"/>
    <n v="3656.42"/>
    <n v="19916.75"/>
  </r>
  <r>
    <x v="14053"/>
    <x v="1"/>
    <x v="4"/>
    <n v="478.19"/>
    <n v="0.24"/>
    <n v="9"/>
    <d v="2024-01-16T00:00:00"/>
    <d v="2024-01-21T00:00:00"/>
    <x v="2"/>
    <x v="2"/>
    <n v="41.92"/>
    <x v="0"/>
    <x v="1"/>
    <x v="6"/>
    <n v="436.27"/>
    <n v="4303.71"/>
  </r>
  <r>
    <x v="14054"/>
    <x v="3"/>
    <x v="1"/>
    <n v="3527.75"/>
    <n v="0.08"/>
    <n v="6"/>
    <d v="2024-01-22T00:00:00"/>
    <d v="2024-01-26T00:00:00"/>
    <x v="1"/>
    <x v="1"/>
    <n v="689.89"/>
    <x v="3"/>
    <x v="1"/>
    <x v="6"/>
    <n v="2837.86"/>
    <n v="21166.5"/>
  </r>
  <r>
    <x v="14055"/>
    <x v="1"/>
    <x v="4"/>
    <n v="2739.87"/>
    <n v="0.02"/>
    <n v="2"/>
    <d v="2024-02-29T00:00:00"/>
    <d v="2024-03-01T00:00:00"/>
    <x v="0"/>
    <x v="2"/>
    <n v="531.75"/>
    <x v="1"/>
    <x v="1"/>
    <x v="8"/>
    <n v="2208.12"/>
    <n v="5479.74"/>
  </r>
  <r>
    <x v="14056"/>
    <x v="2"/>
    <x v="4"/>
    <n v="607.86"/>
    <n v="0.35"/>
    <n v="6"/>
    <d v="2024-12-13T00:00:00"/>
    <d v="2024-12-20T00:00:00"/>
    <x v="0"/>
    <x v="1"/>
    <n v="116.06"/>
    <x v="1"/>
    <x v="1"/>
    <x v="10"/>
    <n v="491.8"/>
    <n v="3647.16"/>
  </r>
  <r>
    <x v="14057"/>
    <x v="1"/>
    <x v="4"/>
    <n v="2868.31"/>
    <n v="0.5"/>
    <n v="4"/>
    <d v="2024-09-13T00:00:00"/>
    <d v="2024-09-16T00:00:00"/>
    <x v="2"/>
    <x v="0"/>
    <n v="169.87"/>
    <x v="1"/>
    <x v="1"/>
    <x v="7"/>
    <n v="2698.44"/>
    <n v="11473.24"/>
  </r>
  <r>
    <x v="14058"/>
    <x v="1"/>
    <x v="2"/>
    <n v="1043.28"/>
    <n v="0.17"/>
    <n v="9"/>
    <d v="2023-12-19T00:00:00"/>
    <d v="2023-12-21T00:00:00"/>
    <x v="2"/>
    <x v="2"/>
    <n v="230.98"/>
    <x v="4"/>
    <x v="0"/>
    <x v="10"/>
    <n v="812.3"/>
    <n v="9389.52"/>
  </r>
  <r>
    <x v="14059"/>
    <x v="0"/>
    <x v="4"/>
    <n v="3569.91"/>
    <n v="0.28000000000000003"/>
    <n v="3"/>
    <d v="2024-08-30T00:00:00"/>
    <d v="2024-09-04T00:00:00"/>
    <x v="1"/>
    <x v="0"/>
    <n v="201.45"/>
    <x v="1"/>
    <x v="1"/>
    <x v="1"/>
    <n v="3368.46"/>
    <n v="10709.73"/>
  </r>
  <r>
    <x v="14060"/>
    <x v="1"/>
    <x v="2"/>
    <n v="1464.46"/>
    <n v="0.41"/>
    <n v="7"/>
    <d v="2023-08-12T00:00:00"/>
    <d v="2023-08-16T00:00:00"/>
    <x v="1"/>
    <x v="0"/>
    <n v="435.87"/>
    <x v="1"/>
    <x v="0"/>
    <x v="1"/>
    <n v="1028.5900000000001"/>
    <n v="10251.220000000001"/>
  </r>
  <r>
    <x v="14061"/>
    <x v="2"/>
    <x v="0"/>
    <n v="836.69"/>
    <n v="0.09"/>
    <n v="8"/>
    <d v="2024-03-29T00:00:00"/>
    <d v="2024-03-31T00:00:00"/>
    <x v="2"/>
    <x v="0"/>
    <n v="215.61"/>
    <x v="4"/>
    <x v="1"/>
    <x v="0"/>
    <n v="621.08000000000004"/>
    <n v="6693.52"/>
  </r>
  <r>
    <x v="14062"/>
    <x v="3"/>
    <x v="3"/>
    <n v="501.67"/>
    <n v="0.41"/>
    <n v="2"/>
    <d v="2023-11-14T00:00:00"/>
    <d v="2023-11-19T00:00:00"/>
    <x v="1"/>
    <x v="1"/>
    <n v="141.04"/>
    <x v="2"/>
    <x v="0"/>
    <x v="11"/>
    <n v="360.63"/>
    <n v="1003.34"/>
  </r>
  <r>
    <x v="14063"/>
    <x v="1"/>
    <x v="1"/>
    <n v="2504.92"/>
    <n v="0.31"/>
    <n v="7"/>
    <d v="2023-11-05T00:00:00"/>
    <d v="2023-11-11T00:00:00"/>
    <x v="2"/>
    <x v="2"/>
    <n v="623.71"/>
    <x v="3"/>
    <x v="0"/>
    <x v="11"/>
    <n v="1881.21"/>
    <n v="17534.440000000002"/>
  </r>
  <r>
    <x v="14064"/>
    <x v="1"/>
    <x v="1"/>
    <n v="1078.21"/>
    <n v="0.28000000000000003"/>
    <n v="5"/>
    <d v="2023-12-15T00:00:00"/>
    <d v="2023-12-22T00:00:00"/>
    <x v="2"/>
    <x v="0"/>
    <n v="139.72"/>
    <x v="3"/>
    <x v="0"/>
    <x v="10"/>
    <n v="938.49"/>
    <n v="5391.05"/>
  </r>
  <r>
    <x v="14065"/>
    <x v="3"/>
    <x v="0"/>
    <n v="4290.13"/>
    <n v="0.38"/>
    <n v="1"/>
    <d v="2024-09-04T00:00:00"/>
    <d v="2024-09-05T00:00:00"/>
    <x v="1"/>
    <x v="0"/>
    <n v="424.58"/>
    <x v="4"/>
    <x v="1"/>
    <x v="7"/>
    <n v="3865.55"/>
    <n v="4290.13"/>
  </r>
  <r>
    <x v="14066"/>
    <x v="2"/>
    <x v="4"/>
    <n v="114.71"/>
    <n v="0.12"/>
    <n v="7"/>
    <d v="2024-12-21T00:00:00"/>
    <d v="2024-12-25T00:00:00"/>
    <x v="1"/>
    <x v="2"/>
    <n v="19.84"/>
    <x v="2"/>
    <x v="1"/>
    <x v="10"/>
    <n v="94.86999999999999"/>
    <n v="802.96999999999991"/>
  </r>
  <r>
    <x v="14067"/>
    <x v="2"/>
    <x v="3"/>
    <n v="4233.83"/>
    <n v="0.31"/>
    <n v="8"/>
    <d v="2023-12-05T00:00:00"/>
    <d v="2023-12-06T00:00:00"/>
    <x v="2"/>
    <x v="0"/>
    <n v="1053.67"/>
    <x v="1"/>
    <x v="0"/>
    <x v="10"/>
    <n v="3180.16"/>
    <n v="33870.639999999999"/>
  </r>
  <r>
    <x v="14068"/>
    <x v="1"/>
    <x v="0"/>
    <n v="2653.35"/>
    <n v="0.12"/>
    <n v="1"/>
    <d v="2023-12-17T00:00:00"/>
    <d v="2023-12-24T00:00:00"/>
    <x v="2"/>
    <x v="1"/>
    <n v="481.51"/>
    <x v="2"/>
    <x v="0"/>
    <x v="10"/>
    <n v="2171.84"/>
    <n v="2653.35"/>
  </r>
  <r>
    <x v="14069"/>
    <x v="0"/>
    <x v="0"/>
    <n v="4618.51"/>
    <n v="0.09"/>
    <n v="4"/>
    <d v="2024-10-24T00:00:00"/>
    <d v="2024-10-29T00:00:00"/>
    <x v="0"/>
    <x v="0"/>
    <n v="577.54999999999995"/>
    <x v="0"/>
    <x v="1"/>
    <x v="2"/>
    <n v="4040.96"/>
    <n v="18474.04"/>
  </r>
  <r>
    <x v="14070"/>
    <x v="1"/>
    <x v="1"/>
    <n v="1102.5999999999999"/>
    <n v="0.31"/>
    <n v="4"/>
    <d v="2024-11-05T00:00:00"/>
    <d v="2024-11-08T00:00:00"/>
    <x v="2"/>
    <x v="2"/>
    <n v="127.15"/>
    <x v="5"/>
    <x v="1"/>
    <x v="11"/>
    <n v="975.44999999999993"/>
    <n v="4410.3999999999996"/>
  </r>
  <r>
    <x v="14071"/>
    <x v="3"/>
    <x v="2"/>
    <n v="601.14"/>
    <n v="0.13"/>
    <n v="5"/>
    <d v="2023-09-27T00:00:00"/>
    <d v="2023-09-30T00:00:00"/>
    <x v="1"/>
    <x v="2"/>
    <n v="102.93"/>
    <x v="5"/>
    <x v="0"/>
    <x v="7"/>
    <n v="498.21"/>
    <n v="3005.7"/>
  </r>
  <r>
    <x v="14072"/>
    <x v="3"/>
    <x v="2"/>
    <n v="3162.3"/>
    <n v="0.36"/>
    <n v="5"/>
    <d v="2024-07-30T00:00:00"/>
    <d v="2024-08-05T00:00:00"/>
    <x v="1"/>
    <x v="2"/>
    <n v="473.5"/>
    <x v="0"/>
    <x v="1"/>
    <x v="4"/>
    <n v="2688.8"/>
    <n v="15811.5"/>
  </r>
  <r>
    <x v="14073"/>
    <x v="3"/>
    <x v="4"/>
    <n v="3562.96"/>
    <n v="0.26"/>
    <n v="4"/>
    <d v="2024-01-04T00:00:00"/>
    <d v="2024-01-07T00:00:00"/>
    <x v="1"/>
    <x v="0"/>
    <n v="735.62"/>
    <x v="4"/>
    <x v="1"/>
    <x v="6"/>
    <n v="2827.34"/>
    <n v="14251.84"/>
  </r>
  <r>
    <x v="14074"/>
    <x v="1"/>
    <x v="4"/>
    <n v="1925.67"/>
    <n v="0.35"/>
    <n v="1"/>
    <d v="2023-02-18T00:00:00"/>
    <d v="2023-02-19T00:00:00"/>
    <x v="0"/>
    <x v="2"/>
    <n v="102.42"/>
    <x v="1"/>
    <x v="0"/>
    <x v="8"/>
    <n v="1823.25"/>
    <n v="1925.67"/>
  </r>
  <r>
    <x v="14075"/>
    <x v="1"/>
    <x v="0"/>
    <n v="167.03"/>
    <n v="0.45"/>
    <n v="9"/>
    <d v="2024-11-06T00:00:00"/>
    <d v="2024-11-07T00:00:00"/>
    <x v="0"/>
    <x v="0"/>
    <n v="34.76"/>
    <x v="2"/>
    <x v="1"/>
    <x v="11"/>
    <n v="132.27000000000001"/>
    <n v="1503.27"/>
  </r>
  <r>
    <x v="14076"/>
    <x v="2"/>
    <x v="4"/>
    <n v="2094.12"/>
    <n v="7.0000000000000007E-2"/>
    <n v="5"/>
    <d v="2024-10-02T00:00:00"/>
    <d v="2024-10-03T00:00:00"/>
    <x v="1"/>
    <x v="1"/>
    <n v="353.45"/>
    <x v="4"/>
    <x v="1"/>
    <x v="2"/>
    <n v="1740.6699999999998"/>
    <n v="10470.599999999999"/>
  </r>
  <r>
    <x v="14077"/>
    <x v="0"/>
    <x v="2"/>
    <n v="1245.56"/>
    <n v="0.03"/>
    <n v="1"/>
    <d v="2024-06-17T00:00:00"/>
    <d v="2024-06-20T00:00:00"/>
    <x v="2"/>
    <x v="0"/>
    <n v="311.5"/>
    <x v="4"/>
    <x v="1"/>
    <x v="9"/>
    <n v="934.06"/>
    <n v="1245.56"/>
  </r>
  <r>
    <x v="14078"/>
    <x v="1"/>
    <x v="3"/>
    <n v="1802.6"/>
    <n v="0.2"/>
    <n v="3"/>
    <d v="2023-01-03T00:00:00"/>
    <d v="2023-01-10T00:00:00"/>
    <x v="2"/>
    <x v="1"/>
    <n v="219.5"/>
    <x v="1"/>
    <x v="0"/>
    <x v="6"/>
    <n v="1583.1"/>
    <n v="5407.7999999999993"/>
  </r>
  <r>
    <x v="14079"/>
    <x v="2"/>
    <x v="1"/>
    <n v="2583.1"/>
    <n v="0.36"/>
    <n v="1"/>
    <d v="2024-01-31T00:00:00"/>
    <d v="2024-02-05T00:00:00"/>
    <x v="2"/>
    <x v="2"/>
    <n v="635.9"/>
    <x v="3"/>
    <x v="1"/>
    <x v="6"/>
    <n v="1947.1999999999998"/>
    <n v="2583.1"/>
  </r>
  <r>
    <x v="14080"/>
    <x v="1"/>
    <x v="2"/>
    <n v="3541.47"/>
    <n v="0.44"/>
    <n v="7"/>
    <d v="2024-02-25T00:00:00"/>
    <d v="2024-03-02T00:00:00"/>
    <x v="2"/>
    <x v="1"/>
    <n v="1023.72"/>
    <x v="2"/>
    <x v="1"/>
    <x v="8"/>
    <n v="2517.75"/>
    <n v="24790.289999999997"/>
  </r>
  <r>
    <x v="14081"/>
    <x v="2"/>
    <x v="4"/>
    <n v="4819.8"/>
    <n v="0.02"/>
    <n v="7"/>
    <d v="2023-12-06T00:00:00"/>
    <d v="2023-12-09T00:00:00"/>
    <x v="1"/>
    <x v="0"/>
    <n v="787.81"/>
    <x v="2"/>
    <x v="0"/>
    <x v="10"/>
    <n v="4031.9900000000002"/>
    <n v="33738.6"/>
  </r>
  <r>
    <x v="14082"/>
    <x v="2"/>
    <x v="1"/>
    <n v="805.6"/>
    <n v="0.4"/>
    <n v="6"/>
    <d v="2024-12-05T00:00:00"/>
    <d v="2024-12-10T00:00:00"/>
    <x v="0"/>
    <x v="1"/>
    <n v="113.85"/>
    <x v="1"/>
    <x v="1"/>
    <x v="10"/>
    <n v="691.75"/>
    <n v="4833.6000000000004"/>
  </r>
  <r>
    <x v="14083"/>
    <x v="0"/>
    <x v="1"/>
    <n v="3431.51"/>
    <n v="0.04"/>
    <n v="9"/>
    <d v="2024-03-17T00:00:00"/>
    <d v="2024-03-22T00:00:00"/>
    <x v="2"/>
    <x v="1"/>
    <n v="905.56"/>
    <x v="2"/>
    <x v="1"/>
    <x v="0"/>
    <n v="2525.9500000000003"/>
    <n v="30883.590000000004"/>
  </r>
  <r>
    <x v="14084"/>
    <x v="1"/>
    <x v="0"/>
    <n v="1242.74"/>
    <n v="0.28999999999999998"/>
    <n v="7"/>
    <d v="2023-11-12T00:00:00"/>
    <d v="2023-11-17T00:00:00"/>
    <x v="1"/>
    <x v="2"/>
    <n v="135.33000000000001"/>
    <x v="3"/>
    <x v="0"/>
    <x v="11"/>
    <n v="1107.4100000000001"/>
    <n v="8699.18"/>
  </r>
  <r>
    <x v="14085"/>
    <x v="2"/>
    <x v="4"/>
    <n v="1181.45"/>
    <n v="0.17"/>
    <n v="5"/>
    <d v="2023-02-10T00:00:00"/>
    <d v="2023-02-14T00:00:00"/>
    <x v="1"/>
    <x v="1"/>
    <n v="275.5"/>
    <x v="4"/>
    <x v="0"/>
    <x v="8"/>
    <n v="905.95"/>
    <n v="5907.25"/>
  </r>
  <r>
    <x v="14086"/>
    <x v="3"/>
    <x v="0"/>
    <n v="3204.41"/>
    <n v="0.01"/>
    <n v="7"/>
    <d v="2023-08-04T00:00:00"/>
    <d v="2023-08-05T00:00:00"/>
    <x v="2"/>
    <x v="0"/>
    <n v="618.99"/>
    <x v="0"/>
    <x v="0"/>
    <x v="1"/>
    <n v="2585.42"/>
    <n v="22430.87"/>
  </r>
  <r>
    <x v="14087"/>
    <x v="3"/>
    <x v="1"/>
    <n v="3902.4"/>
    <n v="0.05"/>
    <n v="4"/>
    <d v="2023-09-01T00:00:00"/>
    <d v="2023-09-06T00:00:00"/>
    <x v="2"/>
    <x v="1"/>
    <n v="615.95000000000005"/>
    <x v="3"/>
    <x v="0"/>
    <x v="7"/>
    <n v="3286.45"/>
    <n v="15609.6"/>
  </r>
  <r>
    <x v="14088"/>
    <x v="3"/>
    <x v="0"/>
    <n v="4891.16"/>
    <n v="0.18"/>
    <n v="9"/>
    <d v="2023-04-12T00:00:00"/>
    <d v="2023-04-17T00:00:00"/>
    <x v="2"/>
    <x v="0"/>
    <n v="479.51"/>
    <x v="4"/>
    <x v="0"/>
    <x v="3"/>
    <n v="4411.6499999999996"/>
    <n v="44020.44"/>
  </r>
  <r>
    <x v="14089"/>
    <x v="0"/>
    <x v="4"/>
    <n v="3867.27"/>
    <n v="0.48"/>
    <n v="6"/>
    <d v="2024-04-18T00:00:00"/>
    <d v="2024-04-23T00:00:00"/>
    <x v="0"/>
    <x v="0"/>
    <n v="206.25"/>
    <x v="5"/>
    <x v="1"/>
    <x v="3"/>
    <n v="3661.02"/>
    <n v="23203.62"/>
  </r>
  <r>
    <x v="14090"/>
    <x v="2"/>
    <x v="2"/>
    <n v="870.84"/>
    <n v="0.08"/>
    <n v="4"/>
    <d v="2023-06-29T00:00:00"/>
    <d v="2023-07-05T00:00:00"/>
    <x v="2"/>
    <x v="1"/>
    <n v="160.75"/>
    <x v="1"/>
    <x v="0"/>
    <x v="9"/>
    <n v="710.09"/>
    <n v="3483.36"/>
  </r>
  <r>
    <x v="14091"/>
    <x v="0"/>
    <x v="3"/>
    <n v="1204.47"/>
    <n v="0.14000000000000001"/>
    <n v="5"/>
    <d v="2023-06-29T00:00:00"/>
    <d v="2023-06-30T00:00:00"/>
    <x v="2"/>
    <x v="0"/>
    <n v="77.66"/>
    <x v="3"/>
    <x v="0"/>
    <x v="9"/>
    <n v="1126.81"/>
    <n v="6022.35"/>
  </r>
  <r>
    <x v="14092"/>
    <x v="1"/>
    <x v="2"/>
    <n v="3830.81"/>
    <n v="0.5"/>
    <n v="8"/>
    <d v="2023-11-14T00:00:00"/>
    <d v="2023-11-18T00:00:00"/>
    <x v="1"/>
    <x v="0"/>
    <n v="293.56"/>
    <x v="0"/>
    <x v="0"/>
    <x v="11"/>
    <n v="3537.25"/>
    <n v="30646.48"/>
  </r>
  <r>
    <x v="14093"/>
    <x v="1"/>
    <x v="1"/>
    <n v="2682.24"/>
    <n v="0.24"/>
    <n v="7"/>
    <d v="2024-12-03T00:00:00"/>
    <d v="2024-12-04T00:00:00"/>
    <x v="0"/>
    <x v="1"/>
    <n v="539.41"/>
    <x v="5"/>
    <x v="1"/>
    <x v="10"/>
    <n v="2142.83"/>
    <n v="18775.68"/>
  </r>
  <r>
    <x v="14094"/>
    <x v="2"/>
    <x v="2"/>
    <n v="1547.5"/>
    <n v="0.13"/>
    <n v="6"/>
    <d v="2023-03-11T00:00:00"/>
    <d v="2023-03-14T00:00:00"/>
    <x v="1"/>
    <x v="2"/>
    <n v="170.49"/>
    <x v="3"/>
    <x v="0"/>
    <x v="0"/>
    <n v="1377.01"/>
    <n v="9285"/>
  </r>
  <r>
    <x v="14095"/>
    <x v="3"/>
    <x v="0"/>
    <n v="2411.7399999999998"/>
    <n v="0.31"/>
    <n v="2"/>
    <d v="2024-07-05T00:00:00"/>
    <d v="2024-07-06T00:00:00"/>
    <x v="1"/>
    <x v="0"/>
    <n v="536.14"/>
    <x v="5"/>
    <x v="1"/>
    <x v="4"/>
    <n v="1875.6"/>
    <n v="4823.4799999999996"/>
  </r>
  <r>
    <x v="14096"/>
    <x v="2"/>
    <x v="4"/>
    <n v="4582.95"/>
    <n v="0.22"/>
    <n v="3"/>
    <d v="2023-01-09T00:00:00"/>
    <d v="2023-01-10T00:00:00"/>
    <x v="1"/>
    <x v="2"/>
    <n v="398.79"/>
    <x v="4"/>
    <x v="0"/>
    <x v="6"/>
    <n v="4184.16"/>
    <n v="13748.849999999999"/>
  </r>
  <r>
    <x v="14097"/>
    <x v="2"/>
    <x v="2"/>
    <n v="3802.44"/>
    <n v="0.43"/>
    <n v="1"/>
    <d v="2024-09-17T00:00:00"/>
    <d v="2024-09-23T00:00:00"/>
    <x v="2"/>
    <x v="1"/>
    <n v="257.08"/>
    <x v="1"/>
    <x v="1"/>
    <x v="7"/>
    <n v="3545.36"/>
    <n v="3802.44"/>
  </r>
  <r>
    <x v="14098"/>
    <x v="2"/>
    <x v="2"/>
    <n v="2308.42"/>
    <n v="0"/>
    <n v="3"/>
    <d v="2024-03-29T00:00:00"/>
    <d v="2024-03-31T00:00:00"/>
    <x v="2"/>
    <x v="2"/>
    <n v="417.81"/>
    <x v="4"/>
    <x v="1"/>
    <x v="0"/>
    <n v="1890.6100000000001"/>
    <n v="6925.26"/>
  </r>
  <r>
    <x v="14099"/>
    <x v="0"/>
    <x v="4"/>
    <n v="4904.71"/>
    <n v="0.5"/>
    <n v="2"/>
    <d v="2023-05-25T00:00:00"/>
    <d v="2023-05-31T00:00:00"/>
    <x v="2"/>
    <x v="2"/>
    <n v="537.71"/>
    <x v="4"/>
    <x v="0"/>
    <x v="5"/>
    <n v="4367"/>
    <n v="9809.42"/>
  </r>
  <r>
    <x v="14100"/>
    <x v="1"/>
    <x v="0"/>
    <n v="3994.89"/>
    <n v="0.03"/>
    <n v="6"/>
    <d v="2024-10-24T00:00:00"/>
    <d v="2024-10-26T00:00:00"/>
    <x v="2"/>
    <x v="2"/>
    <n v="626.27"/>
    <x v="4"/>
    <x v="1"/>
    <x v="2"/>
    <n v="3368.62"/>
    <n v="23969.34"/>
  </r>
  <r>
    <x v="14101"/>
    <x v="2"/>
    <x v="3"/>
    <n v="128.77000000000001"/>
    <n v="0.27"/>
    <n v="4"/>
    <d v="2023-03-21T00:00:00"/>
    <d v="2023-03-25T00:00:00"/>
    <x v="2"/>
    <x v="0"/>
    <n v="9.9499999999999993"/>
    <x v="4"/>
    <x v="0"/>
    <x v="0"/>
    <n v="118.82000000000001"/>
    <n v="515.08000000000004"/>
  </r>
  <r>
    <x v="14102"/>
    <x v="2"/>
    <x v="2"/>
    <n v="650.6"/>
    <n v="0.35"/>
    <n v="3"/>
    <d v="2024-07-16T00:00:00"/>
    <d v="2024-07-17T00:00:00"/>
    <x v="1"/>
    <x v="2"/>
    <n v="80.14"/>
    <x v="0"/>
    <x v="1"/>
    <x v="4"/>
    <n v="570.46"/>
    <n v="1951.8000000000002"/>
  </r>
  <r>
    <x v="14103"/>
    <x v="2"/>
    <x v="1"/>
    <n v="2814.45"/>
    <n v="0.27"/>
    <n v="8"/>
    <d v="2024-08-20T00:00:00"/>
    <d v="2024-08-22T00:00:00"/>
    <x v="0"/>
    <x v="0"/>
    <n v="182.4"/>
    <x v="0"/>
    <x v="1"/>
    <x v="1"/>
    <n v="2632.0499999999997"/>
    <n v="22515.599999999999"/>
  </r>
  <r>
    <x v="14104"/>
    <x v="0"/>
    <x v="0"/>
    <n v="1814.78"/>
    <n v="0.15"/>
    <n v="5"/>
    <d v="2024-10-17T00:00:00"/>
    <d v="2024-10-18T00:00:00"/>
    <x v="0"/>
    <x v="0"/>
    <n v="458.57"/>
    <x v="2"/>
    <x v="1"/>
    <x v="2"/>
    <n v="1356.21"/>
    <n v="9073.9"/>
  </r>
  <r>
    <x v="14105"/>
    <x v="0"/>
    <x v="0"/>
    <n v="4081.54"/>
    <n v="0.43"/>
    <n v="4"/>
    <d v="2023-06-22T00:00:00"/>
    <d v="2023-06-27T00:00:00"/>
    <x v="0"/>
    <x v="0"/>
    <n v="208.51"/>
    <x v="3"/>
    <x v="0"/>
    <x v="9"/>
    <n v="3873.0299999999997"/>
    <n v="16326.16"/>
  </r>
  <r>
    <x v="14106"/>
    <x v="0"/>
    <x v="2"/>
    <n v="4488.87"/>
    <n v="0.22"/>
    <n v="6"/>
    <d v="2023-07-08T00:00:00"/>
    <d v="2023-07-10T00:00:00"/>
    <x v="2"/>
    <x v="0"/>
    <n v="1301.3"/>
    <x v="0"/>
    <x v="0"/>
    <x v="4"/>
    <n v="3187.5699999999997"/>
    <n v="26933.22"/>
  </r>
  <r>
    <x v="14107"/>
    <x v="2"/>
    <x v="4"/>
    <n v="1279.19"/>
    <n v="0.15"/>
    <n v="4"/>
    <d v="2023-07-20T00:00:00"/>
    <d v="2023-07-22T00:00:00"/>
    <x v="1"/>
    <x v="1"/>
    <n v="151.03"/>
    <x v="5"/>
    <x v="0"/>
    <x v="4"/>
    <n v="1128.1600000000001"/>
    <n v="5116.76"/>
  </r>
  <r>
    <x v="14108"/>
    <x v="3"/>
    <x v="2"/>
    <n v="3840.1"/>
    <n v="0.38"/>
    <n v="5"/>
    <d v="2023-01-06T00:00:00"/>
    <d v="2023-01-08T00:00:00"/>
    <x v="0"/>
    <x v="2"/>
    <n v="266.83"/>
    <x v="0"/>
    <x v="0"/>
    <x v="6"/>
    <n v="3573.27"/>
    <n v="19200.5"/>
  </r>
  <r>
    <x v="14109"/>
    <x v="3"/>
    <x v="2"/>
    <n v="2723.45"/>
    <n v="7.0000000000000007E-2"/>
    <n v="4"/>
    <d v="2024-09-05T00:00:00"/>
    <d v="2024-09-06T00:00:00"/>
    <x v="0"/>
    <x v="0"/>
    <n v="718.44"/>
    <x v="5"/>
    <x v="1"/>
    <x v="7"/>
    <n v="2005.0099999999998"/>
    <n v="10893.8"/>
  </r>
  <r>
    <x v="14110"/>
    <x v="3"/>
    <x v="4"/>
    <n v="2020.64"/>
    <n v="0.1"/>
    <n v="9"/>
    <d v="2024-04-09T00:00:00"/>
    <d v="2024-04-14T00:00:00"/>
    <x v="0"/>
    <x v="0"/>
    <n v="438.68"/>
    <x v="4"/>
    <x v="1"/>
    <x v="3"/>
    <n v="1581.96"/>
    <n v="18185.760000000002"/>
  </r>
  <r>
    <x v="14111"/>
    <x v="1"/>
    <x v="1"/>
    <n v="3955.22"/>
    <n v="0.13"/>
    <n v="2"/>
    <d v="2023-07-21T00:00:00"/>
    <d v="2023-07-28T00:00:00"/>
    <x v="2"/>
    <x v="0"/>
    <n v="1041.01"/>
    <x v="3"/>
    <x v="0"/>
    <x v="4"/>
    <n v="2914.21"/>
    <n v="7910.44"/>
  </r>
  <r>
    <x v="14112"/>
    <x v="2"/>
    <x v="4"/>
    <n v="2868.13"/>
    <n v="0.22"/>
    <n v="1"/>
    <d v="2023-06-12T00:00:00"/>
    <d v="2023-06-13T00:00:00"/>
    <x v="2"/>
    <x v="2"/>
    <n v="535.04999999999995"/>
    <x v="3"/>
    <x v="0"/>
    <x v="9"/>
    <n v="2333.08"/>
    <n v="2868.13"/>
  </r>
  <r>
    <x v="14113"/>
    <x v="3"/>
    <x v="2"/>
    <n v="3212.89"/>
    <n v="0.01"/>
    <n v="7"/>
    <d v="2023-02-16T00:00:00"/>
    <d v="2023-02-18T00:00:00"/>
    <x v="0"/>
    <x v="1"/>
    <n v="367.64"/>
    <x v="4"/>
    <x v="0"/>
    <x v="8"/>
    <n v="2845.25"/>
    <n v="22490.23"/>
  </r>
  <r>
    <x v="14114"/>
    <x v="3"/>
    <x v="3"/>
    <n v="405.04"/>
    <n v="0.5"/>
    <n v="9"/>
    <d v="2024-08-19T00:00:00"/>
    <d v="2024-08-24T00:00:00"/>
    <x v="2"/>
    <x v="2"/>
    <n v="30.23"/>
    <x v="2"/>
    <x v="1"/>
    <x v="1"/>
    <n v="374.81"/>
    <n v="3645.36"/>
  </r>
  <r>
    <x v="14115"/>
    <x v="3"/>
    <x v="4"/>
    <n v="2970.81"/>
    <n v="0.3"/>
    <n v="9"/>
    <d v="2023-04-27T00:00:00"/>
    <d v="2023-05-03T00:00:00"/>
    <x v="2"/>
    <x v="0"/>
    <n v="554.85"/>
    <x v="2"/>
    <x v="0"/>
    <x v="3"/>
    <n v="2415.96"/>
    <n v="26737.29"/>
  </r>
  <r>
    <x v="14116"/>
    <x v="2"/>
    <x v="1"/>
    <n v="1573.49"/>
    <n v="0.49"/>
    <n v="4"/>
    <d v="2023-10-02T00:00:00"/>
    <d v="2023-10-04T00:00:00"/>
    <x v="0"/>
    <x v="2"/>
    <n v="333.33"/>
    <x v="5"/>
    <x v="0"/>
    <x v="2"/>
    <n v="1240.1600000000001"/>
    <n v="6293.96"/>
  </r>
  <r>
    <x v="14117"/>
    <x v="3"/>
    <x v="4"/>
    <n v="2517.14"/>
    <n v="0.4"/>
    <n v="4"/>
    <d v="2023-10-10T00:00:00"/>
    <d v="2023-10-16T00:00:00"/>
    <x v="2"/>
    <x v="2"/>
    <n v="407.04"/>
    <x v="3"/>
    <x v="0"/>
    <x v="2"/>
    <n v="2110.1"/>
    <n v="10068.56"/>
  </r>
  <r>
    <x v="14118"/>
    <x v="3"/>
    <x v="4"/>
    <n v="1187.8499999999999"/>
    <n v="7.0000000000000007E-2"/>
    <n v="1"/>
    <d v="2023-05-19T00:00:00"/>
    <d v="2023-05-23T00:00:00"/>
    <x v="1"/>
    <x v="2"/>
    <n v="158.1"/>
    <x v="0"/>
    <x v="0"/>
    <x v="5"/>
    <n v="1029.75"/>
    <n v="1187.8499999999999"/>
  </r>
  <r>
    <x v="14119"/>
    <x v="2"/>
    <x v="0"/>
    <n v="3110.93"/>
    <n v="0.1"/>
    <n v="1"/>
    <d v="2023-11-22T00:00:00"/>
    <d v="2023-11-29T00:00:00"/>
    <x v="1"/>
    <x v="1"/>
    <n v="815.65"/>
    <x v="2"/>
    <x v="0"/>
    <x v="11"/>
    <n v="2295.2799999999997"/>
    <n v="3110.93"/>
  </r>
  <r>
    <x v="14120"/>
    <x v="1"/>
    <x v="0"/>
    <n v="822.6"/>
    <n v="0.02"/>
    <n v="1"/>
    <d v="2023-07-06T00:00:00"/>
    <d v="2023-07-11T00:00:00"/>
    <x v="0"/>
    <x v="0"/>
    <n v="172.75"/>
    <x v="0"/>
    <x v="0"/>
    <x v="4"/>
    <n v="649.85"/>
    <n v="822.6"/>
  </r>
  <r>
    <x v="14121"/>
    <x v="0"/>
    <x v="2"/>
    <n v="702.23"/>
    <n v="0.42"/>
    <n v="6"/>
    <d v="2024-07-06T00:00:00"/>
    <d v="2024-07-10T00:00:00"/>
    <x v="2"/>
    <x v="1"/>
    <n v="61.71"/>
    <x v="2"/>
    <x v="1"/>
    <x v="4"/>
    <n v="640.52"/>
    <n v="4213.38"/>
  </r>
  <r>
    <x v="14122"/>
    <x v="3"/>
    <x v="2"/>
    <n v="1023.22"/>
    <n v="0.3"/>
    <n v="6"/>
    <d v="2024-11-13T00:00:00"/>
    <d v="2024-11-16T00:00:00"/>
    <x v="0"/>
    <x v="1"/>
    <n v="285.88"/>
    <x v="5"/>
    <x v="1"/>
    <x v="11"/>
    <n v="737.34"/>
    <n v="6139.32"/>
  </r>
  <r>
    <x v="14123"/>
    <x v="0"/>
    <x v="4"/>
    <n v="4105.58"/>
    <n v="0.11"/>
    <n v="5"/>
    <d v="2023-01-28T00:00:00"/>
    <d v="2023-01-30T00:00:00"/>
    <x v="2"/>
    <x v="2"/>
    <n v="380.67"/>
    <x v="3"/>
    <x v="0"/>
    <x v="6"/>
    <n v="3724.91"/>
    <n v="20527.900000000001"/>
  </r>
  <r>
    <x v="14124"/>
    <x v="1"/>
    <x v="3"/>
    <n v="264.32"/>
    <n v="0.49"/>
    <n v="2"/>
    <d v="2024-07-28T00:00:00"/>
    <d v="2024-08-04T00:00:00"/>
    <x v="1"/>
    <x v="0"/>
    <n v="72.17"/>
    <x v="1"/>
    <x v="1"/>
    <x v="4"/>
    <n v="192.14999999999998"/>
    <n v="528.64"/>
  </r>
  <r>
    <x v="14125"/>
    <x v="1"/>
    <x v="2"/>
    <n v="3674.93"/>
    <n v="0.37"/>
    <n v="6"/>
    <d v="2024-05-03T00:00:00"/>
    <d v="2024-05-10T00:00:00"/>
    <x v="2"/>
    <x v="0"/>
    <n v="222.26"/>
    <x v="1"/>
    <x v="1"/>
    <x v="5"/>
    <n v="3452.67"/>
    <n v="22049.579999999998"/>
  </r>
  <r>
    <x v="14126"/>
    <x v="3"/>
    <x v="4"/>
    <n v="376.89"/>
    <n v="0.35"/>
    <n v="1"/>
    <d v="2024-03-04T00:00:00"/>
    <d v="2024-03-07T00:00:00"/>
    <x v="1"/>
    <x v="0"/>
    <n v="110.32"/>
    <x v="0"/>
    <x v="1"/>
    <x v="0"/>
    <n v="266.57"/>
    <n v="376.89"/>
  </r>
  <r>
    <x v="14127"/>
    <x v="2"/>
    <x v="4"/>
    <n v="3000.1"/>
    <n v="0.13"/>
    <n v="3"/>
    <d v="2023-10-07T00:00:00"/>
    <d v="2023-10-08T00:00:00"/>
    <x v="2"/>
    <x v="0"/>
    <n v="525.62"/>
    <x v="5"/>
    <x v="0"/>
    <x v="2"/>
    <n v="2474.48"/>
    <n v="9000.2999999999993"/>
  </r>
  <r>
    <x v="14128"/>
    <x v="1"/>
    <x v="4"/>
    <n v="3890.44"/>
    <n v="0.16"/>
    <n v="5"/>
    <d v="2023-12-23T00:00:00"/>
    <d v="2023-12-27T00:00:00"/>
    <x v="1"/>
    <x v="1"/>
    <n v="314.27"/>
    <x v="0"/>
    <x v="0"/>
    <x v="10"/>
    <n v="3576.17"/>
    <n v="19452.2"/>
  </r>
  <r>
    <x v="14129"/>
    <x v="0"/>
    <x v="4"/>
    <n v="1232.26"/>
    <n v="0.33"/>
    <n v="5"/>
    <d v="2024-12-17T00:00:00"/>
    <d v="2024-12-23T00:00:00"/>
    <x v="0"/>
    <x v="0"/>
    <n v="94.95"/>
    <x v="3"/>
    <x v="1"/>
    <x v="10"/>
    <n v="1137.31"/>
    <n v="6161.3"/>
  </r>
  <r>
    <x v="14130"/>
    <x v="0"/>
    <x v="4"/>
    <n v="1060.1400000000001"/>
    <n v="0.3"/>
    <n v="7"/>
    <d v="2024-03-23T00:00:00"/>
    <d v="2024-03-26T00:00:00"/>
    <x v="2"/>
    <x v="0"/>
    <n v="163.77000000000001"/>
    <x v="1"/>
    <x v="1"/>
    <x v="0"/>
    <n v="896.37000000000012"/>
    <n v="7420.9800000000005"/>
  </r>
  <r>
    <x v="14131"/>
    <x v="0"/>
    <x v="0"/>
    <n v="1516.97"/>
    <n v="0.32"/>
    <n v="5"/>
    <d v="2023-12-01T00:00:00"/>
    <d v="2023-12-04T00:00:00"/>
    <x v="0"/>
    <x v="1"/>
    <n v="236.45"/>
    <x v="5"/>
    <x v="0"/>
    <x v="10"/>
    <n v="1280.52"/>
    <n v="7584.85"/>
  </r>
  <r>
    <x v="14132"/>
    <x v="0"/>
    <x v="1"/>
    <n v="3528.11"/>
    <n v="0.44"/>
    <n v="6"/>
    <d v="2024-04-01T00:00:00"/>
    <d v="2024-04-03T00:00:00"/>
    <x v="2"/>
    <x v="0"/>
    <n v="688.82"/>
    <x v="3"/>
    <x v="1"/>
    <x v="3"/>
    <n v="2839.29"/>
    <n v="21168.66"/>
  </r>
  <r>
    <x v="14133"/>
    <x v="1"/>
    <x v="1"/>
    <n v="1348.65"/>
    <n v="0.08"/>
    <n v="7"/>
    <d v="2023-10-22T00:00:00"/>
    <d v="2023-10-27T00:00:00"/>
    <x v="0"/>
    <x v="0"/>
    <n v="187.88"/>
    <x v="3"/>
    <x v="0"/>
    <x v="2"/>
    <n v="1160.77"/>
    <n v="9440.5500000000011"/>
  </r>
  <r>
    <x v="14134"/>
    <x v="3"/>
    <x v="4"/>
    <n v="2558.67"/>
    <n v="0.06"/>
    <n v="2"/>
    <d v="2023-05-02T00:00:00"/>
    <d v="2023-05-04T00:00:00"/>
    <x v="1"/>
    <x v="2"/>
    <n v="453.66"/>
    <x v="4"/>
    <x v="0"/>
    <x v="5"/>
    <n v="2105.0100000000002"/>
    <n v="5117.34"/>
  </r>
  <r>
    <x v="14135"/>
    <x v="3"/>
    <x v="2"/>
    <n v="758.88"/>
    <n v="0.28000000000000003"/>
    <n v="3"/>
    <d v="2024-07-10T00:00:00"/>
    <d v="2024-07-12T00:00:00"/>
    <x v="0"/>
    <x v="0"/>
    <n v="152.57"/>
    <x v="3"/>
    <x v="1"/>
    <x v="4"/>
    <n v="606.30999999999995"/>
    <n v="2276.64"/>
  </r>
  <r>
    <x v="14136"/>
    <x v="0"/>
    <x v="3"/>
    <n v="2359.86"/>
    <n v="0.25"/>
    <n v="3"/>
    <d v="2024-04-10T00:00:00"/>
    <d v="2024-04-11T00:00:00"/>
    <x v="1"/>
    <x v="2"/>
    <n v="626.55999999999995"/>
    <x v="2"/>
    <x v="1"/>
    <x v="3"/>
    <n v="1733.3000000000002"/>
    <n v="7079.58"/>
  </r>
  <r>
    <x v="14137"/>
    <x v="3"/>
    <x v="4"/>
    <n v="3161.17"/>
    <n v="0.2"/>
    <n v="1"/>
    <d v="2023-06-20T00:00:00"/>
    <d v="2023-06-24T00:00:00"/>
    <x v="0"/>
    <x v="1"/>
    <n v="915.85"/>
    <x v="2"/>
    <x v="0"/>
    <x v="9"/>
    <n v="2245.3200000000002"/>
    <n v="3161.17"/>
  </r>
  <r>
    <x v="14138"/>
    <x v="0"/>
    <x v="3"/>
    <n v="451.91"/>
    <n v="0.45"/>
    <n v="9"/>
    <d v="2024-05-15T00:00:00"/>
    <d v="2024-05-21T00:00:00"/>
    <x v="0"/>
    <x v="2"/>
    <n v="122.37"/>
    <x v="0"/>
    <x v="1"/>
    <x v="5"/>
    <n v="329.54"/>
    <n v="4067.19"/>
  </r>
  <r>
    <x v="14139"/>
    <x v="0"/>
    <x v="0"/>
    <n v="4095.57"/>
    <n v="0.28000000000000003"/>
    <n v="9"/>
    <d v="2024-12-07T00:00:00"/>
    <d v="2024-12-14T00:00:00"/>
    <x v="1"/>
    <x v="1"/>
    <n v="288.52999999999997"/>
    <x v="3"/>
    <x v="1"/>
    <x v="10"/>
    <n v="3807.04"/>
    <n v="36860.130000000005"/>
  </r>
  <r>
    <x v="14140"/>
    <x v="2"/>
    <x v="1"/>
    <n v="4693.4399999999996"/>
    <n v="0.28000000000000003"/>
    <n v="9"/>
    <d v="2024-03-01T00:00:00"/>
    <d v="2024-03-02T00:00:00"/>
    <x v="1"/>
    <x v="0"/>
    <n v="588.29999999999995"/>
    <x v="5"/>
    <x v="1"/>
    <x v="0"/>
    <n v="4105.1399999999994"/>
    <n v="42240.959999999999"/>
  </r>
  <r>
    <x v="14141"/>
    <x v="1"/>
    <x v="0"/>
    <n v="1048.3800000000001"/>
    <n v="0.18"/>
    <n v="9"/>
    <d v="2024-07-12T00:00:00"/>
    <d v="2024-07-18T00:00:00"/>
    <x v="2"/>
    <x v="2"/>
    <n v="86.43"/>
    <x v="1"/>
    <x v="1"/>
    <x v="4"/>
    <n v="961.95"/>
    <n v="9435.4200000000019"/>
  </r>
  <r>
    <x v="14142"/>
    <x v="1"/>
    <x v="2"/>
    <n v="3821.22"/>
    <n v="0.17"/>
    <n v="8"/>
    <d v="2023-05-02T00:00:00"/>
    <d v="2023-05-07T00:00:00"/>
    <x v="2"/>
    <x v="2"/>
    <n v="754.79"/>
    <x v="0"/>
    <x v="0"/>
    <x v="5"/>
    <n v="3066.43"/>
    <n v="30569.759999999998"/>
  </r>
  <r>
    <x v="14143"/>
    <x v="0"/>
    <x v="2"/>
    <n v="1635.99"/>
    <n v="0.49"/>
    <n v="5"/>
    <d v="2024-10-24T00:00:00"/>
    <d v="2024-10-27T00:00:00"/>
    <x v="2"/>
    <x v="2"/>
    <n v="374.88"/>
    <x v="4"/>
    <x v="1"/>
    <x v="2"/>
    <n v="1261.1100000000001"/>
    <n v="8179.95"/>
  </r>
  <r>
    <x v="14144"/>
    <x v="1"/>
    <x v="4"/>
    <n v="3415.95"/>
    <n v="0.31"/>
    <n v="9"/>
    <d v="2023-10-15T00:00:00"/>
    <d v="2023-10-22T00:00:00"/>
    <x v="0"/>
    <x v="1"/>
    <n v="777.78"/>
    <x v="3"/>
    <x v="0"/>
    <x v="2"/>
    <n v="2638.17"/>
    <n v="30743.55"/>
  </r>
  <r>
    <x v="14145"/>
    <x v="3"/>
    <x v="2"/>
    <n v="1602.72"/>
    <n v="0.41"/>
    <n v="7"/>
    <d v="2023-03-15T00:00:00"/>
    <d v="2023-03-19T00:00:00"/>
    <x v="2"/>
    <x v="2"/>
    <n v="262.54000000000002"/>
    <x v="0"/>
    <x v="0"/>
    <x v="0"/>
    <n v="1340.18"/>
    <n v="11219.04"/>
  </r>
  <r>
    <x v="14146"/>
    <x v="0"/>
    <x v="2"/>
    <n v="4325.4799999999996"/>
    <n v="0.22"/>
    <n v="2"/>
    <d v="2024-01-13T00:00:00"/>
    <d v="2024-01-14T00:00:00"/>
    <x v="1"/>
    <x v="0"/>
    <n v="873.49"/>
    <x v="1"/>
    <x v="1"/>
    <x v="6"/>
    <n v="3451.99"/>
    <n v="8650.9599999999991"/>
  </r>
  <r>
    <x v="14147"/>
    <x v="2"/>
    <x v="0"/>
    <n v="1800.83"/>
    <n v="0.1"/>
    <n v="7"/>
    <d v="2023-12-24T00:00:00"/>
    <d v="2023-12-25T00:00:00"/>
    <x v="2"/>
    <x v="0"/>
    <n v="216.14"/>
    <x v="0"/>
    <x v="0"/>
    <x v="10"/>
    <n v="1584.69"/>
    <n v="12605.81"/>
  </r>
  <r>
    <x v="14148"/>
    <x v="3"/>
    <x v="3"/>
    <n v="4259.2700000000004"/>
    <n v="0.16"/>
    <n v="4"/>
    <d v="2024-11-27T00:00:00"/>
    <d v="2024-12-02T00:00:00"/>
    <x v="2"/>
    <x v="2"/>
    <n v="930.2"/>
    <x v="3"/>
    <x v="1"/>
    <x v="11"/>
    <n v="3329.0700000000006"/>
    <n v="17037.080000000002"/>
  </r>
  <r>
    <x v="14149"/>
    <x v="2"/>
    <x v="1"/>
    <n v="3854.1"/>
    <n v="0.17"/>
    <n v="7"/>
    <d v="2024-11-08T00:00:00"/>
    <d v="2024-11-15T00:00:00"/>
    <x v="1"/>
    <x v="0"/>
    <n v="341.97"/>
    <x v="3"/>
    <x v="1"/>
    <x v="11"/>
    <n v="3512.13"/>
    <n v="26978.7"/>
  </r>
  <r>
    <x v="14150"/>
    <x v="2"/>
    <x v="2"/>
    <n v="1061.99"/>
    <n v="0.28000000000000003"/>
    <n v="7"/>
    <d v="2023-03-18T00:00:00"/>
    <d v="2023-03-21T00:00:00"/>
    <x v="1"/>
    <x v="1"/>
    <n v="80.16"/>
    <x v="5"/>
    <x v="0"/>
    <x v="0"/>
    <n v="981.83"/>
    <n v="7433.93"/>
  </r>
  <r>
    <x v="14151"/>
    <x v="1"/>
    <x v="2"/>
    <n v="869.07"/>
    <n v="0.08"/>
    <n v="3"/>
    <d v="2024-06-08T00:00:00"/>
    <d v="2024-06-15T00:00:00"/>
    <x v="2"/>
    <x v="2"/>
    <n v="124.6"/>
    <x v="2"/>
    <x v="1"/>
    <x v="9"/>
    <n v="744.47"/>
    <n v="2607.21"/>
  </r>
  <r>
    <x v="14152"/>
    <x v="1"/>
    <x v="0"/>
    <n v="3920.31"/>
    <n v="0.19"/>
    <n v="3"/>
    <d v="2023-10-18T00:00:00"/>
    <d v="2023-10-21T00:00:00"/>
    <x v="1"/>
    <x v="2"/>
    <n v="963.85"/>
    <x v="4"/>
    <x v="0"/>
    <x v="2"/>
    <n v="2956.46"/>
    <n v="11760.93"/>
  </r>
  <r>
    <x v="14153"/>
    <x v="0"/>
    <x v="1"/>
    <n v="2012.49"/>
    <n v="0.05"/>
    <n v="6"/>
    <d v="2023-05-10T00:00:00"/>
    <d v="2023-05-14T00:00:00"/>
    <x v="1"/>
    <x v="0"/>
    <n v="232.9"/>
    <x v="3"/>
    <x v="0"/>
    <x v="5"/>
    <n v="1779.59"/>
    <n v="12074.94"/>
  </r>
  <r>
    <x v="14154"/>
    <x v="1"/>
    <x v="0"/>
    <n v="4752.03"/>
    <n v="0.25"/>
    <n v="2"/>
    <d v="2023-03-02T00:00:00"/>
    <d v="2023-03-06T00:00:00"/>
    <x v="2"/>
    <x v="1"/>
    <n v="473.67"/>
    <x v="3"/>
    <x v="0"/>
    <x v="0"/>
    <n v="4278.3599999999997"/>
    <n v="9504.06"/>
  </r>
  <r>
    <x v="14155"/>
    <x v="2"/>
    <x v="3"/>
    <n v="4720.45"/>
    <n v="0.47"/>
    <n v="8"/>
    <d v="2024-02-29T00:00:00"/>
    <d v="2024-03-02T00:00:00"/>
    <x v="2"/>
    <x v="2"/>
    <n v="1304.83"/>
    <x v="2"/>
    <x v="1"/>
    <x v="8"/>
    <n v="3415.62"/>
    <n v="37763.599999999999"/>
  </r>
  <r>
    <x v="14156"/>
    <x v="2"/>
    <x v="0"/>
    <n v="3498.06"/>
    <n v="0.17"/>
    <n v="8"/>
    <d v="2024-08-30T00:00:00"/>
    <d v="2024-09-06T00:00:00"/>
    <x v="0"/>
    <x v="2"/>
    <n v="672.65"/>
    <x v="3"/>
    <x v="1"/>
    <x v="1"/>
    <n v="2825.41"/>
    <n v="27984.48"/>
  </r>
  <r>
    <x v="14157"/>
    <x v="3"/>
    <x v="1"/>
    <n v="2552.84"/>
    <n v="0.02"/>
    <n v="4"/>
    <d v="2024-04-22T00:00:00"/>
    <d v="2024-04-27T00:00:00"/>
    <x v="0"/>
    <x v="0"/>
    <n v="252.38"/>
    <x v="2"/>
    <x v="1"/>
    <x v="3"/>
    <n v="2300.46"/>
    <n v="10211.36"/>
  </r>
  <r>
    <x v="14158"/>
    <x v="2"/>
    <x v="1"/>
    <n v="1055.3399999999999"/>
    <n v="0.3"/>
    <n v="2"/>
    <d v="2024-08-20T00:00:00"/>
    <d v="2024-08-24T00:00:00"/>
    <x v="1"/>
    <x v="1"/>
    <n v="102.09"/>
    <x v="2"/>
    <x v="1"/>
    <x v="1"/>
    <n v="953.24999999999989"/>
    <n v="2110.6799999999998"/>
  </r>
  <r>
    <x v="14159"/>
    <x v="0"/>
    <x v="2"/>
    <n v="4423.72"/>
    <n v="0.32"/>
    <n v="9"/>
    <d v="2024-05-30T00:00:00"/>
    <d v="2024-06-04T00:00:00"/>
    <x v="0"/>
    <x v="1"/>
    <n v="351.52"/>
    <x v="2"/>
    <x v="1"/>
    <x v="5"/>
    <n v="4072.2000000000003"/>
    <n v="39813.480000000003"/>
  </r>
  <r>
    <x v="14160"/>
    <x v="0"/>
    <x v="3"/>
    <n v="501.79"/>
    <n v="0.24"/>
    <n v="9"/>
    <d v="2024-09-13T00:00:00"/>
    <d v="2024-09-19T00:00:00"/>
    <x v="1"/>
    <x v="0"/>
    <n v="40.630000000000003"/>
    <x v="3"/>
    <x v="1"/>
    <x v="7"/>
    <n v="461.16"/>
    <n v="4516.1100000000006"/>
  </r>
  <r>
    <x v="14161"/>
    <x v="1"/>
    <x v="4"/>
    <n v="1914.72"/>
    <n v="0.2"/>
    <n v="2"/>
    <d v="2024-04-16T00:00:00"/>
    <d v="2024-04-22T00:00:00"/>
    <x v="1"/>
    <x v="0"/>
    <n v="480.02"/>
    <x v="5"/>
    <x v="1"/>
    <x v="3"/>
    <n v="1434.7"/>
    <n v="3829.44"/>
  </r>
  <r>
    <x v="14162"/>
    <x v="1"/>
    <x v="2"/>
    <n v="1664.18"/>
    <n v="0.45"/>
    <n v="4"/>
    <d v="2023-01-14T00:00:00"/>
    <d v="2023-01-18T00:00:00"/>
    <x v="2"/>
    <x v="1"/>
    <n v="417.32"/>
    <x v="1"/>
    <x v="0"/>
    <x v="6"/>
    <n v="1246.8600000000001"/>
    <n v="6656.72"/>
  </r>
  <r>
    <x v="14163"/>
    <x v="1"/>
    <x v="0"/>
    <n v="4796.3"/>
    <n v="0.47"/>
    <n v="1"/>
    <d v="2024-10-18T00:00:00"/>
    <d v="2024-10-24T00:00:00"/>
    <x v="0"/>
    <x v="1"/>
    <n v="1383.28"/>
    <x v="1"/>
    <x v="1"/>
    <x v="2"/>
    <n v="3413.0200000000004"/>
    <n v="4796.3"/>
  </r>
  <r>
    <x v="14164"/>
    <x v="0"/>
    <x v="0"/>
    <n v="678.77"/>
    <n v="0.34"/>
    <n v="6"/>
    <d v="2023-05-22T00:00:00"/>
    <d v="2023-05-27T00:00:00"/>
    <x v="1"/>
    <x v="1"/>
    <n v="84.41"/>
    <x v="1"/>
    <x v="0"/>
    <x v="5"/>
    <n v="594.36"/>
    <n v="4072.62"/>
  </r>
  <r>
    <x v="14165"/>
    <x v="2"/>
    <x v="1"/>
    <n v="4461.7299999999996"/>
    <n v="0.25"/>
    <n v="1"/>
    <d v="2024-05-01T00:00:00"/>
    <d v="2024-05-07T00:00:00"/>
    <x v="0"/>
    <x v="2"/>
    <n v="862.53"/>
    <x v="5"/>
    <x v="1"/>
    <x v="5"/>
    <n v="3599.2"/>
    <n v="4461.7299999999996"/>
  </r>
  <r>
    <x v="14166"/>
    <x v="1"/>
    <x v="1"/>
    <n v="2336.5300000000002"/>
    <n v="0.03"/>
    <n v="7"/>
    <d v="2023-02-10T00:00:00"/>
    <d v="2023-02-12T00:00:00"/>
    <x v="0"/>
    <x v="0"/>
    <n v="430.59"/>
    <x v="3"/>
    <x v="0"/>
    <x v="8"/>
    <n v="1905.9400000000003"/>
    <n v="16355.710000000001"/>
  </r>
  <r>
    <x v="14167"/>
    <x v="3"/>
    <x v="1"/>
    <n v="332.74"/>
    <n v="0.15"/>
    <n v="9"/>
    <d v="2023-10-10T00:00:00"/>
    <d v="2023-10-11T00:00:00"/>
    <x v="1"/>
    <x v="1"/>
    <n v="25.13"/>
    <x v="2"/>
    <x v="0"/>
    <x v="2"/>
    <n v="307.61"/>
    <n v="2994.66"/>
  </r>
  <r>
    <x v="14168"/>
    <x v="1"/>
    <x v="4"/>
    <n v="3671.45"/>
    <n v="0.14000000000000001"/>
    <n v="9"/>
    <d v="2023-12-07T00:00:00"/>
    <d v="2023-12-08T00:00:00"/>
    <x v="0"/>
    <x v="1"/>
    <n v="664.85"/>
    <x v="2"/>
    <x v="0"/>
    <x v="10"/>
    <n v="3006.6"/>
    <n v="33043.049999999996"/>
  </r>
  <r>
    <x v="14169"/>
    <x v="0"/>
    <x v="4"/>
    <n v="594.30999999999995"/>
    <n v="0.03"/>
    <n v="2"/>
    <d v="2023-02-09T00:00:00"/>
    <d v="2023-02-12T00:00:00"/>
    <x v="2"/>
    <x v="1"/>
    <n v="61.21"/>
    <x v="1"/>
    <x v="0"/>
    <x v="8"/>
    <n v="533.09999999999991"/>
    <n v="1188.6199999999999"/>
  </r>
  <r>
    <x v="14170"/>
    <x v="1"/>
    <x v="2"/>
    <n v="1261.32"/>
    <n v="0.42"/>
    <n v="8"/>
    <d v="2023-02-04T00:00:00"/>
    <d v="2023-02-06T00:00:00"/>
    <x v="0"/>
    <x v="0"/>
    <n v="139.84"/>
    <x v="5"/>
    <x v="0"/>
    <x v="8"/>
    <n v="1121.48"/>
    <n v="10090.56"/>
  </r>
  <r>
    <x v="14171"/>
    <x v="2"/>
    <x v="4"/>
    <n v="4018.67"/>
    <n v="0.43"/>
    <n v="3"/>
    <d v="2024-04-18T00:00:00"/>
    <d v="2024-04-19T00:00:00"/>
    <x v="2"/>
    <x v="2"/>
    <n v="1025.8599999999999"/>
    <x v="0"/>
    <x v="1"/>
    <x v="3"/>
    <n v="2992.8100000000004"/>
    <n v="12056.01"/>
  </r>
  <r>
    <x v="14172"/>
    <x v="1"/>
    <x v="1"/>
    <n v="858.19"/>
    <n v="0.46"/>
    <n v="5"/>
    <d v="2023-04-05T00:00:00"/>
    <d v="2023-04-07T00:00:00"/>
    <x v="1"/>
    <x v="2"/>
    <n v="106.93"/>
    <x v="1"/>
    <x v="0"/>
    <x v="3"/>
    <n v="751.26"/>
    <n v="4290.9500000000007"/>
  </r>
  <r>
    <x v="14173"/>
    <x v="0"/>
    <x v="2"/>
    <n v="1694.8"/>
    <n v="0.37"/>
    <n v="4"/>
    <d v="2024-11-29T00:00:00"/>
    <d v="2024-12-03T00:00:00"/>
    <x v="0"/>
    <x v="0"/>
    <n v="414.98"/>
    <x v="4"/>
    <x v="1"/>
    <x v="11"/>
    <n v="1279.82"/>
    <n v="6779.2"/>
  </r>
  <r>
    <x v="14174"/>
    <x v="0"/>
    <x v="2"/>
    <n v="1868.89"/>
    <n v="0.36"/>
    <n v="6"/>
    <d v="2024-11-19T00:00:00"/>
    <d v="2024-11-22T00:00:00"/>
    <x v="1"/>
    <x v="2"/>
    <n v="122.98"/>
    <x v="2"/>
    <x v="1"/>
    <x v="11"/>
    <n v="1745.91"/>
    <n v="11213.34"/>
  </r>
  <r>
    <x v="14175"/>
    <x v="3"/>
    <x v="3"/>
    <n v="2985.13"/>
    <n v="0.24"/>
    <n v="7"/>
    <d v="2024-12-03T00:00:00"/>
    <d v="2024-12-09T00:00:00"/>
    <x v="1"/>
    <x v="1"/>
    <n v="553.32000000000005"/>
    <x v="3"/>
    <x v="1"/>
    <x v="10"/>
    <n v="2431.81"/>
    <n v="20895.91"/>
  </r>
  <r>
    <x v="14176"/>
    <x v="0"/>
    <x v="4"/>
    <n v="3970.67"/>
    <n v="0.43"/>
    <n v="9"/>
    <d v="2023-01-11T00:00:00"/>
    <d v="2023-01-17T00:00:00"/>
    <x v="1"/>
    <x v="1"/>
    <n v="840.15"/>
    <x v="5"/>
    <x v="0"/>
    <x v="6"/>
    <n v="3130.52"/>
    <n v="35736.03"/>
  </r>
  <r>
    <x v="14177"/>
    <x v="3"/>
    <x v="0"/>
    <n v="1230.98"/>
    <n v="0.26"/>
    <n v="5"/>
    <d v="2023-09-07T00:00:00"/>
    <d v="2023-09-14T00:00:00"/>
    <x v="1"/>
    <x v="1"/>
    <n v="303.95999999999998"/>
    <x v="0"/>
    <x v="0"/>
    <x v="7"/>
    <n v="927.02"/>
    <n v="6154.9"/>
  </r>
  <r>
    <x v="14178"/>
    <x v="2"/>
    <x v="0"/>
    <n v="1108.3399999999999"/>
    <n v="0.01"/>
    <n v="2"/>
    <d v="2024-08-14T00:00:00"/>
    <d v="2024-08-16T00:00:00"/>
    <x v="2"/>
    <x v="2"/>
    <n v="267.25"/>
    <x v="4"/>
    <x v="1"/>
    <x v="1"/>
    <n v="841.08999999999992"/>
    <n v="2216.6799999999998"/>
  </r>
  <r>
    <x v="14179"/>
    <x v="0"/>
    <x v="3"/>
    <n v="1187.32"/>
    <n v="0.28999999999999998"/>
    <n v="4"/>
    <d v="2024-01-25T00:00:00"/>
    <d v="2024-02-01T00:00:00"/>
    <x v="0"/>
    <x v="2"/>
    <n v="136.53"/>
    <x v="3"/>
    <x v="1"/>
    <x v="6"/>
    <n v="1050.79"/>
    <n v="4749.28"/>
  </r>
  <r>
    <x v="14180"/>
    <x v="1"/>
    <x v="1"/>
    <n v="1969.9"/>
    <n v="0.2"/>
    <n v="2"/>
    <d v="2024-01-16T00:00:00"/>
    <d v="2024-01-20T00:00:00"/>
    <x v="1"/>
    <x v="0"/>
    <n v="416.39"/>
    <x v="0"/>
    <x v="1"/>
    <x v="6"/>
    <n v="1553.5100000000002"/>
    <n v="3939.8"/>
  </r>
  <r>
    <x v="14181"/>
    <x v="2"/>
    <x v="3"/>
    <n v="2722.01"/>
    <n v="0.26"/>
    <n v="1"/>
    <d v="2024-11-02T00:00:00"/>
    <d v="2024-11-09T00:00:00"/>
    <x v="2"/>
    <x v="0"/>
    <n v="258.95999999999998"/>
    <x v="2"/>
    <x v="1"/>
    <x v="11"/>
    <n v="2463.0500000000002"/>
    <n v="2722.01"/>
  </r>
  <r>
    <x v="14182"/>
    <x v="1"/>
    <x v="1"/>
    <n v="165.88"/>
    <n v="0.22"/>
    <n v="2"/>
    <d v="2023-01-21T00:00:00"/>
    <d v="2023-01-25T00:00:00"/>
    <x v="0"/>
    <x v="1"/>
    <n v="14.91"/>
    <x v="1"/>
    <x v="0"/>
    <x v="6"/>
    <n v="150.97"/>
    <n v="331.76"/>
  </r>
  <r>
    <x v="14183"/>
    <x v="1"/>
    <x v="4"/>
    <n v="3923.46"/>
    <n v="0.25"/>
    <n v="7"/>
    <d v="2023-09-05T00:00:00"/>
    <d v="2023-09-08T00:00:00"/>
    <x v="0"/>
    <x v="0"/>
    <n v="387.16"/>
    <x v="3"/>
    <x v="0"/>
    <x v="7"/>
    <n v="3536.3"/>
    <n v="27464.22"/>
  </r>
  <r>
    <x v="14184"/>
    <x v="1"/>
    <x v="4"/>
    <n v="4640.91"/>
    <n v="0.05"/>
    <n v="2"/>
    <d v="2024-02-16T00:00:00"/>
    <d v="2024-02-22T00:00:00"/>
    <x v="1"/>
    <x v="0"/>
    <n v="472.63"/>
    <x v="5"/>
    <x v="1"/>
    <x v="8"/>
    <n v="4168.28"/>
    <n v="9281.82"/>
  </r>
  <r>
    <x v="14185"/>
    <x v="2"/>
    <x v="2"/>
    <n v="4233.25"/>
    <n v="0.01"/>
    <n v="4"/>
    <d v="2024-04-23T00:00:00"/>
    <d v="2024-04-29T00:00:00"/>
    <x v="0"/>
    <x v="2"/>
    <n v="374.1"/>
    <x v="3"/>
    <x v="1"/>
    <x v="3"/>
    <n v="3859.15"/>
    <n v="16933"/>
  </r>
  <r>
    <x v="14186"/>
    <x v="2"/>
    <x v="2"/>
    <n v="282.2"/>
    <n v="0.17"/>
    <n v="5"/>
    <d v="2024-09-17T00:00:00"/>
    <d v="2024-09-22T00:00:00"/>
    <x v="1"/>
    <x v="1"/>
    <n v="37.5"/>
    <x v="3"/>
    <x v="1"/>
    <x v="7"/>
    <n v="244.7"/>
    <n v="1411"/>
  </r>
  <r>
    <x v="14187"/>
    <x v="0"/>
    <x v="2"/>
    <n v="2670.07"/>
    <n v="0.13"/>
    <n v="3"/>
    <d v="2024-04-03T00:00:00"/>
    <d v="2024-04-09T00:00:00"/>
    <x v="2"/>
    <x v="0"/>
    <n v="609.05999999999995"/>
    <x v="0"/>
    <x v="1"/>
    <x v="3"/>
    <n v="2061.0100000000002"/>
    <n v="8010.2100000000009"/>
  </r>
  <r>
    <x v="14188"/>
    <x v="1"/>
    <x v="2"/>
    <n v="4088.73"/>
    <n v="0.13"/>
    <n v="4"/>
    <d v="2023-09-08T00:00:00"/>
    <d v="2023-09-14T00:00:00"/>
    <x v="0"/>
    <x v="0"/>
    <n v="1007.04"/>
    <x v="1"/>
    <x v="0"/>
    <x v="7"/>
    <n v="3081.69"/>
    <n v="16354.92"/>
  </r>
  <r>
    <x v="14189"/>
    <x v="3"/>
    <x v="0"/>
    <n v="1786.16"/>
    <n v="0.47"/>
    <n v="3"/>
    <d v="2023-11-29T00:00:00"/>
    <d v="2023-12-02T00:00:00"/>
    <x v="1"/>
    <x v="2"/>
    <n v="243.92"/>
    <x v="0"/>
    <x v="0"/>
    <x v="11"/>
    <n v="1542.24"/>
    <n v="5358.4800000000005"/>
  </r>
  <r>
    <x v="14190"/>
    <x v="0"/>
    <x v="2"/>
    <n v="4495.4799999999996"/>
    <n v="0.41"/>
    <n v="8"/>
    <d v="2023-12-29T00:00:00"/>
    <d v="2024-01-05T00:00:00"/>
    <x v="2"/>
    <x v="1"/>
    <n v="1042.0899999999999"/>
    <x v="2"/>
    <x v="0"/>
    <x v="10"/>
    <n v="3453.3899999999994"/>
    <n v="35963.839999999997"/>
  </r>
  <r>
    <x v="14191"/>
    <x v="2"/>
    <x v="2"/>
    <n v="4445.71"/>
    <n v="0.01"/>
    <n v="8"/>
    <d v="2024-11-23T00:00:00"/>
    <d v="2024-11-29T00:00:00"/>
    <x v="1"/>
    <x v="2"/>
    <n v="1079.01"/>
    <x v="1"/>
    <x v="1"/>
    <x v="11"/>
    <n v="3366.7"/>
    <n v="35565.68"/>
  </r>
  <r>
    <x v="14192"/>
    <x v="3"/>
    <x v="2"/>
    <n v="794.35"/>
    <n v="0"/>
    <n v="3"/>
    <d v="2024-07-13T00:00:00"/>
    <d v="2024-07-19T00:00:00"/>
    <x v="0"/>
    <x v="2"/>
    <n v="116.59"/>
    <x v="5"/>
    <x v="1"/>
    <x v="4"/>
    <n v="677.76"/>
    <n v="2383.0500000000002"/>
  </r>
  <r>
    <x v="14193"/>
    <x v="2"/>
    <x v="1"/>
    <n v="2518.79"/>
    <n v="0.39"/>
    <n v="9"/>
    <d v="2024-04-11T00:00:00"/>
    <d v="2024-04-15T00:00:00"/>
    <x v="2"/>
    <x v="1"/>
    <n v="752.38"/>
    <x v="5"/>
    <x v="1"/>
    <x v="3"/>
    <n v="1766.4099999999999"/>
    <n v="22669.11"/>
  </r>
  <r>
    <x v="14194"/>
    <x v="3"/>
    <x v="2"/>
    <n v="225.77"/>
    <n v="0.49"/>
    <n v="9"/>
    <d v="2024-04-06T00:00:00"/>
    <d v="2024-04-08T00:00:00"/>
    <x v="1"/>
    <x v="0"/>
    <n v="42.48"/>
    <x v="5"/>
    <x v="1"/>
    <x v="3"/>
    <n v="183.29000000000002"/>
    <n v="2031.93"/>
  </r>
  <r>
    <x v="14195"/>
    <x v="0"/>
    <x v="3"/>
    <n v="1481.11"/>
    <n v="0.23"/>
    <n v="7"/>
    <d v="2023-02-27T00:00:00"/>
    <d v="2023-02-28T00:00:00"/>
    <x v="2"/>
    <x v="2"/>
    <n v="333.65"/>
    <x v="4"/>
    <x v="0"/>
    <x v="8"/>
    <n v="1147.46"/>
    <n v="10367.769999999999"/>
  </r>
  <r>
    <x v="14196"/>
    <x v="3"/>
    <x v="2"/>
    <n v="4078.18"/>
    <n v="0.22"/>
    <n v="1"/>
    <d v="2023-05-17T00:00:00"/>
    <d v="2023-05-18T00:00:00"/>
    <x v="2"/>
    <x v="1"/>
    <n v="306.44"/>
    <x v="1"/>
    <x v="0"/>
    <x v="5"/>
    <n v="3771.74"/>
    <n v="4078.18"/>
  </r>
  <r>
    <x v="14197"/>
    <x v="0"/>
    <x v="2"/>
    <n v="4878.1899999999996"/>
    <n v="0.14000000000000001"/>
    <n v="3"/>
    <d v="2023-11-07T00:00:00"/>
    <d v="2023-11-14T00:00:00"/>
    <x v="2"/>
    <x v="2"/>
    <n v="932.1"/>
    <x v="5"/>
    <x v="0"/>
    <x v="11"/>
    <n v="3946.0899999999997"/>
    <n v="14634.57"/>
  </r>
  <r>
    <x v="14198"/>
    <x v="2"/>
    <x v="0"/>
    <n v="4575.28"/>
    <n v="0.33"/>
    <n v="8"/>
    <d v="2023-10-28T00:00:00"/>
    <d v="2023-11-01T00:00:00"/>
    <x v="0"/>
    <x v="0"/>
    <n v="1066.95"/>
    <x v="3"/>
    <x v="0"/>
    <x v="2"/>
    <n v="3508.33"/>
    <n v="36602.239999999998"/>
  </r>
  <r>
    <x v="14199"/>
    <x v="3"/>
    <x v="2"/>
    <n v="308.64"/>
    <n v="0.24"/>
    <n v="6"/>
    <d v="2023-06-05T00:00:00"/>
    <d v="2023-06-07T00:00:00"/>
    <x v="0"/>
    <x v="0"/>
    <n v="56.46"/>
    <x v="3"/>
    <x v="0"/>
    <x v="9"/>
    <n v="252.17999999999998"/>
    <n v="1851.84"/>
  </r>
  <r>
    <x v="14200"/>
    <x v="1"/>
    <x v="1"/>
    <n v="4640.9799999999996"/>
    <n v="0.08"/>
    <n v="9"/>
    <d v="2023-06-05T00:00:00"/>
    <d v="2023-06-08T00:00:00"/>
    <x v="0"/>
    <x v="2"/>
    <n v="1216.43"/>
    <x v="3"/>
    <x v="0"/>
    <x v="9"/>
    <n v="3424.5499999999993"/>
    <n v="41768.819999999992"/>
  </r>
  <r>
    <x v="14201"/>
    <x v="1"/>
    <x v="4"/>
    <n v="4130.9799999999996"/>
    <n v="0.24"/>
    <n v="9"/>
    <d v="2023-06-23T00:00:00"/>
    <d v="2023-06-24T00:00:00"/>
    <x v="0"/>
    <x v="0"/>
    <n v="282.86"/>
    <x v="4"/>
    <x v="0"/>
    <x v="9"/>
    <n v="3848.1199999999994"/>
    <n v="37178.819999999992"/>
  </r>
  <r>
    <x v="14202"/>
    <x v="2"/>
    <x v="2"/>
    <n v="4351.74"/>
    <n v="0.19"/>
    <n v="1"/>
    <d v="2023-10-09T00:00:00"/>
    <d v="2023-10-13T00:00:00"/>
    <x v="0"/>
    <x v="2"/>
    <n v="1182.8699999999999"/>
    <x v="1"/>
    <x v="0"/>
    <x v="2"/>
    <n v="3168.87"/>
    <n v="4351.74"/>
  </r>
  <r>
    <x v="14203"/>
    <x v="3"/>
    <x v="2"/>
    <n v="4582.6499999999996"/>
    <n v="0.44"/>
    <n v="6"/>
    <d v="2023-11-14T00:00:00"/>
    <d v="2023-11-19T00:00:00"/>
    <x v="2"/>
    <x v="2"/>
    <n v="1111.98"/>
    <x v="3"/>
    <x v="0"/>
    <x v="11"/>
    <n v="3470.6699999999996"/>
    <n v="27495.899999999998"/>
  </r>
  <r>
    <x v="14204"/>
    <x v="1"/>
    <x v="2"/>
    <n v="2492.08"/>
    <n v="0.39"/>
    <n v="3"/>
    <d v="2023-07-15T00:00:00"/>
    <d v="2023-07-16T00:00:00"/>
    <x v="2"/>
    <x v="1"/>
    <n v="126.82"/>
    <x v="0"/>
    <x v="0"/>
    <x v="4"/>
    <n v="2365.2599999999998"/>
    <n v="7476.24"/>
  </r>
  <r>
    <x v="14205"/>
    <x v="0"/>
    <x v="0"/>
    <n v="1134.97"/>
    <n v="0.35"/>
    <n v="5"/>
    <d v="2023-07-14T00:00:00"/>
    <d v="2023-07-21T00:00:00"/>
    <x v="0"/>
    <x v="1"/>
    <n v="80"/>
    <x v="4"/>
    <x v="0"/>
    <x v="4"/>
    <n v="1054.97"/>
    <n v="5674.85"/>
  </r>
  <r>
    <x v="14206"/>
    <x v="3"/>
    <x v="4"/>
    <n v="203.02"/>
    <n v="0.16"/>
    <n v="1"/>
    <d v="2024-02-22T00:00:00"/>
    <d v="2024-02-23T00:00:00"/>
    <x v="1"/>
    <x v="2"/>
    <n v="15.51"/>
    <x v="0"/>
    <x v="1"/>
    <x v="8"/>
    <n v="187.51000000000002"/>
    <n v="203.02"/>
  </r>
  <r>
    <x v="14207"/>
    <x v="3"/>
    <x v="0"/>
    <n v="215.39"/>
    <n v="7.0000000000000007E-2"/>
    <n v="7"/>
    <d v="2024-07-09T00:00:00"/>
    <d v="2024-07-15T00:00:00"/>
    <x v="1"/>
    <x v="2"/>
    <n v="32.840000000000003"/>
    <x v="4"/>
    <x v="1"/>
    <x v="4"/>
    <n v="182.54999999999998"/>
    <n v="1507.73"/>
  </r>
  <r>
    <x v="14208"/>
    <x v="1"/>
    <x v="0"/>
    <n v="3248.31"/>
    <n v="0.43"/>
    <n v="6"/>
    <d v="2023-11-28T00:00:00"/>
    <d v="2023-12-05T00:00:00"/>
    <x v="0"/>
    <x v="2"/>
    <n v="273.61"/>
    <x v="3"/>
    <x v="0"/>
    <x v="11"/>
    <n v="2974.7"/>
    <n v="19489.86"/>
  </r>
  <r>
    <x v="14209"/>
    <x v="0"/>
    <x v="0"/>
    <n v="1752.67"/>
    <n v="0.17"/>
    <n v="5"/>
    <d v="2024-12-29T00:00:00"/>
    <d v="2025-01-02T00:00:00"/>
    <x v="0"/>
    <x v="2"/>
    <n v="105.49"/>
    <x v="2"/>
    <x v="1"/>
    <x v="10"/>
    <n v="1647.18"/>
    <n v="8763.35"/>
  </r>
  <r>
    <x v="14210"/>
    <x v="0"/>
    <x v="1"/>
    <n v="2529.89"/>
    <n v="0.3"/>
    <n v="2"/>
    <d v="2023-10-04T00:00:00"/>
    <d v="2023-10-09T00:00:00"/>
    <x v="2"/>
    <x v="2"/>
    <n v="647.57000000000005"/>
    <x v="5"/>
    <x v="0"/>
    <x v="2"/>
    <n v="1882.3199999999997"/>
    <n v="5059.78"/>
  </r>
  <r>
    <x v="14211"/>
    <x v="0"/>
    <x v="4"/>
    <n v="743.54"/>
    <n v="0.3"/>
    <n v="8"/>
    <d v="2024-02-06T00:00:00"/>
    <d v="2024-02-13T00:00:00"/>
    <x v="2"/>
    <x v="1"/>
    <n v="77.12"/>
    <x v="5"/>
    <x v="1"/>
    <x v="8"/>
    <n v="666.42"/>
    <n v="5948.32"/>
  </r>
  <r>
    <x v="14212"/>
    <x v="3"/>
    <x v="1"/>
    <n v="4880.0200000000004"/>
    <n v="0.46"/>
    <n v="5"/>
    <d v="2023-02-05T00:00:00"/>
    <d v="2023-02-12T00:00:00"/>
    <x v="0"/>
    <x v="2"/>
    <n v="980.43"/>
    <x v="1"/>
    <x v="0"/>
    <x v="8"/>
    <n v="3899.5900000000006"/>
    <n v="24400.100000000002"/>
  </r>
  <r>
    <x v="14213"/>
    <x v="2"/>
    <x v="1"/>
    <n v="736.72"/>
    <n v="0.09"/>
    <n v="2"/>
    <d v="2024-08-04T00:00:00"/>
    <d v="2024-08-11T00:00:00"/>
    <x v="0"/>
    <x v="1"/>
    <n v="145.32"/>
    <x v="5"/>
    <x v="1"/>
    <x v="1"/>
    <n v="591.40000000000009"/>
    <n v="1473.44"/>
  </r>
  <r>
    <x v="14214"/>
    <x v="3"/>
    <x v="4"/>
    <n v="2279.5500000000002"/>
    <n v="0.39"/>
    <n v="4"/>
    <d v="2024-04-12T00:00:00"/>
    <d v="2024-04-16T00:00:00"/>
    <x v="1"/>
    <x v="0"/>
    <n v="571.74"/>
    <x v="1"/>
    <x v="1"/>
    <x v="3"/>
    <n v="1707.8100000000002"/>
    <n v="9118.2000000000007"/>
  </r>
  <r>
    <x v="14215"/>
    <x v="3"/>
    <x v="1"/>
    <n v="2272.4299999999998"/>
    <n v="0.23"/>
    <n v="8"/>
    <d v="2024-11-23T00:00:00"/>
    <d v="2024-11-24T00:00:00"/>
    <x v="1"/>
    <x v="2"/>
    <n v="421.04"/>
    <x v="5"/>
    <x v="1"/>
    <x v="11"/>
    <n v="1851.3899999999999"/>
    <n v="18179.439999999999"/>
  </r>
  <r>
    <x v="14216"/>
    <x v="1"/>
    <x v="4"/>
    <n v="142.33000000000001"/>
    <n v="0.09"/>
    <n v="8"/>
    <d v="2023-05-28T00:00:00"/>
    <d v="2023-06-01T00:00:00"/>
    <x v="2"/>
    <x v="1"/>
    <n v="41.71"/>
    <x v="0"/>
    <x v="0"/>
    <x v="5"/>
    <n v="100.62"/>
    <n v="1138.6400000000001"/>
  </r>
  <r>
    <x v="14217"/>
    <x v="2"/>
    <x v="2"/>
    <n v="3372.21"/>
    <n v="0.42"/>
    <n v="3"/>
    <d v="2024-04-24T00:00:00"/>
    <d v="2024-04-25T00:00:00"/>
    <x v="1"/>
    <x v="1"/>
    <n v="615.97"/>
    <x v="5"/>
    <x v="1"/>
    <x v="3"/>
    <n v="2756.24"/>
    <n v="10116.630000000001"/>
  </r>
  <r>
    <x v="14218"/>
    <x v="0"/>
    <x v="0"/>
    <n v="2737.23"/>
    <n v="0.41"/>
    <n v="8"/>
    <d v="2023-08-11T00:00:00"/>
    <d v="2023-08-13T00:00:00"/>
    <x v="2"/>
    <x v="0"/>
    <n v="597.82000000000005"/>
    <x v="5"/>
    <x v="0"/>
    <x v="1"/>
    <n v="2139.41"/>
    <n v="21897.84"/>
  </r>
  <r>
    <x v="14219"/>
    <x v="1"/>
    <x v="1"/>
    <n v="2537.73"/>
    <n v="0.02"/>
    <n v="9"/>
    <d v="2024-04-12T00:00:00"/>
    <d v="2024-04-18T00:00:00"/>
    <x v="1"/>
    <x v="0"/>
    <n v="701.9"/>
    <x v="2"/>
    <x v="1"/>
    <x v="3"/>
    <n v="1835.83"/>
    <n v="22839.57"/>
  </r>
  <r>
    <x v="14220"/>
    <x v="3"/>
    <x v="4"/>
    <n v="4108.62"/>
    <n v="0.35"/>
    <n v="2"/>
    <d v="2024-09-18T00:00:00"/>
    <d v="2024-09-24T00:00:00"/>
    <x v="0"/>
    <x v="0"/>
    <n v="945.14"/>
    <x v="0"/>
    <x v="1"/>
    <x v="7"/>
    <n v="3163.48"/>
    <n v="8217.24"/>
  </r>
  <r>
    <x v="14221"/>
    <x v="2"/>
    <x v="3"/>
    <n v="1281.57"/>
    <n v="0.08"/>
    <n v="6"/>
    <d v="2023-05-07T00:00:00"/>
    <d v="2023-05-13T00:00:00"/>
    <x v="1"/>
    <x v="2"/>
    <n v="297.76"/>
    <x v="5"/>
    <x v="0"/>
    <x v="5"/>
    <n v="983.81"/>
    <n v="7689.42"/>
  </r>
  <r>
    <x v="14222"/>
    <x v="0"/>
    <x v="1"/>
    <n v="4319.37"/>
    <n v="0.31"/>
    <n v="3"/>
    <d v="2024-08-28T00:00:00"/>
    <d v="2024-09-01T00:00:00"/>
    <x v="2"/>
    <x v="2"/>
    <n v="278.58"/>
    <x v="4"/>
    <x v="1"/>
    <x v="1"/>
    <n v="4040.79"/>
    <n v="12958.11"/>
  </r>
  <r>
    <x v="14223"/>
    <x v="0"/>
    <x v="1"/>
    <n v="4337.42"/>
    <n v="0.32"/>
    <n v="5"/>
    <d v="2023-09-16T00:00:00"/>
    <d v="2023-09-22T00:00:00"/>
    <x v="1"/>
    <x v="2"/>
    <n v="308.32"/>
    <x v="1"/>
    <x v="0"/>
    <x v="7"/>
    <n v="4029.1"/>
    <n v="21687.1"/>
  </r>
  <r>
    <x v="14224"/>
    <x v="3"/>
    <x v="4"/>
    <n v="4151.63"/>
    <n v="0.33"/>
    <n v="4"/>
    <d v="2024-12-24T00:00:00"/>
    <d v="2024-12-27T00:00:00"/>
    <x v="2"/>
    <x v="0"/>
    <n v="492.63"/>
    <x v="0"/>
    <x v="1"/>
    <x v="10"/>
    <n v="3659"/>
    <n v="16606.52"/>
  </r>
  <r>
    <x v="14225"/>
    <x v="0"/>
    <x v="3"/>
    <n v="1772.85"/>
    <n v="0.06"/>
    <n v="8"/>
    <d v="2024-06-03T00:00:00"/>
    <d v="2024-06-07T00:00:00"/>
    <x v="2"/>
    <x v="1"/>
    <n v="338.08"/>
    <x v="1"/>
    <x v="1"/>
    <x v="9"/>
    <n v="1434.77"/>
    <n v="14182.8"/>
  </r>
  <r>
    <x v="14226"/>
    <x v="0"/>
    <x v="3"/>
    <n v="896.53"/>
    <n v="0.3"/>
    <n v="7"/>
    <d v="2023-09-13T00:00:00"/>
    <d v="2023-09-15T00:00:00"/>
    <x v="2"/>
    <x v="1"/>
    <n v="243.06"/>
    <x v="4"/>
    <x v="0"/>
    <x v="7"/>
    <n v="653.47"/>
    <n v="6275.71"/>
  </r>
  <r>
    <x v="14227"/>
    <x v="2"/>
    <x v="2"/>
    <n v="2428.37"/>
    <n v="0.05"/>
    <n v="7"/>
    <d v="2024-02-11T00:00:00"/>
    <d v="2024-02-12T00:00:00"/>
    <x v="2"/>
    <x v="0"/>
    <n v="174.6"/>
    <x v="0"/>
    <x v="1"/>
    <x v="8"/>
    <n v="2253.77"/>
    <n v="16998.59"/>
  </r>
  <r>
    <x v="14228"/>
    <x v="1"/>
    <x v="1"/>
    <n v="1373.22"/>
    <n v="0.37"/>
    <n v="1"/>
    <d v="2024-09-21T00:00:00"/>
    <d v="2024-09-28T00:00:00"/>
    <x v="0"/>
    <x v="2"/>
    <n v="117.43"/>
    <x v="5"/>
    <x v="1"/>
    <x v="7"/>
    <n v="1255.79"/>
    <n v="1373.22"/>
  </r>
  <r>
    <x v="14229"/>
    <x v="2"/>
    <x v="0"/>
    <n v="355.69"/>
    <n v="0.03"/>
    <n v="6"/>
    <d v="2024-05-27T00:00:00"/>
    <d v="2024-05-29T00:00:00"/>
    <x v="1"/>
    <x v="1"/>
    <n v="64.81"/>
    <x v="1"/>
    <x v="1"/>
    <x v="5"/>
    <n v="290.88"/>
    <n v="2134.14"/>
  </r>
  <r>
    <x v="14230"/>
    <x v="1"/>
    <x v="1"/>
    <n v="1469.4"/>
    <n v="0.38"/>
    <n v="2"/>
    <d v="2023-01-02T00:00:00"/>
    <d v="2023-01-04T00:00:00"/>
    <x v="1"/>
    <x v="1"/>
    <n v="124.19"/>
    <x v="3"/>
    <x v="0"/>
    <x v="6"/>
    <n v="1345.21"/>
    <n v="2938.8"/>
  </r>
  <r>
    <x v="14231"/>
    <x v="1"/>
    <x v="0"/>
    <n v="2398.73"/>
    <n v="0.44"/>
    <n v="8"/>
    <d v="2024-08-08T00:00:00"/>
    <d v="2024-08-15T00:00:00"/>
    <x v="1"/>
    <x v="1"/>
    <n v="401.06"/>
    <x v="0"/>
    <x v="1"/>
    <x v="1"/>
    <n v="1997.67"/>
    <n v="19189.84"/>
  </r>
  <r>
    <x v="14232"/>
    <x v="1"/>
    <x v="0"/>
    <n v="652.4"/>
    <n v="0.15"/>
    <n v="6"/>
    <d v="2023-10-20T00:00:00"/>
    <d v="2023-10-24T00:00:00"/>
    <x v="0"/>
    <x v="1"/>
    <n v="179.96"/>
    <x v="1"/>
    <x v="0"/>
    <x v="2"/>
    <n v="472.43999999999994"/>
    <n v="3914.3999999999996"/>
  </r>
  <r>
    <x v="14233"/>
    <x v="0"/>
    <x v="4"/>
    <n v="4727.24"/>
    <n v="0.39"/>
    <n v="9"/>
    <d v="2023-04-04T00:00:00"/>
    <d v="2023-04-07T00:00:00"/>
    <x v="1"/>
    <x v="2"/>
    <n v="1118.97"/>
    <x v="1"/>
    <x v="0"/>
    <x v="3"/>
    <n v="3608.2699999999995"/>
    <n v="42545.159999999996"/>
  </r>
  <r>
    <x v="14234"/>
    <x v="2"/>
    <x v="1"/>
    <n v="3314.9"/>
    <n v="0.21"/>
    <n v="1"/>
    <d v="2023-02-20T00:00:00"/>
    <d v="2023-02-23T00:00:00"/>
    <x v="0"/>
    <x v="2"/>
    <n v="784.49"/>
    <x v="5"/>
    <x v="0"/>
    <x v="8"/>
    <n v="2530.41"/>
    <n v="3314.9"/>
  </r>
  <r>
    <x v="14235"/>
    <x v="0"/>
    <x v="4"/>
    <n v="768.07"/>
    <n v="0.4"/>
    <n v="8"/>
    <d v="2023-06-21T00:00:00"/>
    <d v="2023-06-25T00:00:00"/>
    <x v="2"/>
    <x v="2"/>
    <n v="118.5"/>
    <x v="0"/>
    <x v="0"/>
    <x v="9"/>
    <n v="649.57000000000005"/>
    <n v="6144.56"/>
  </r>
  <r>
    <x v="14236"/>
    <x v="3"/>
    <x v="2"/>
    <n v="4079.11"/>
    <n v="0.34"/>
    <n v="2"/>
    <d v="2023-06-01T00:00:00"/>
    <d v="2023-06-04T00:00:00"/>
    <x v="2"/>
    <x v="1"/>
    <n v="892.05"/>
    <x v="0"/>
    <x v="0"/>
    <x v="9"/>
    <n v="3187.0600000000004"/>
    <n v="8158.22"/>
  </r>
  <r>
    <x v="14237"/>
    <x v="2"/>
    <x v="0"/>
    <n v="4647.63"/>
    <n v="0.14000000000000001"/>
    <n v="7"/>
    <d v="2023-06-09T00:00:00"/>
    <d v="2023-06-15T00:00:00"/>
    <x v="0"/>
    <x v="2"/>
    <n v="1088.54"/>
    <x v="4"/>
    <x v="0"/>
    <x v="9"/>
    <n v="3559.09"/>
    <n v="32533.41"/>
  </r>
  <r>
    <x v="14238"/>
    <x v="1"/>
    <x v="3"/>
    <n v="1387.64"/>
    <n v="0.1"/>
    <n v="3"/>
    <d v="2023-07-03T00:00:00"/>
    <d v="2023-07-10T00:00:00"/>
    <x v="0"/>
    <x v="1"/>
    <n v="76.39"/>
    <x v="4"/>
    <x v="0"/>
    <x v="4"/>
    <n v="1311.25"/>
    <n v="4162.92"/>
  </r>
  <r>
    <x v="14239"/>
    <x v="0"/>
    <x v="0"/>
    <n v="801.94"/>
    <n v="0.46"/>
    <n v="7"/>
    <d v="2023-07-11T00:00:00"/>
    <d v="2023-07-14T00:00:00"/>
    <x v="0"/>
    <x v="2"/>
    <n v="203.36"/>
    <x v="1"/>
    <x v="0"/>
    <x v="4"/>
    <n v="598.58000000000004"/>
    <n v="5613.58"/>
  </r>
  <r>
    <x v="14240"/>
    <x v="0"/>
    <x v="2"/>
    <n v="1680.13"/>
    <n v="0.42"/>
    <n v="1"/>
    <d v="2023-06-07T00:00:00"/>
    <d v="2023-06-13T00:00:00"/>
    <x v="0"/>
    <x v="1"/>
    <n v="458.67"/>
    <x v="1"/>
    <x v="0"/>
    <x v="9"/>
    <n v="1221.46"/>
    <n v="1680.13"/>
  </r>
  <r>
    <x v="14241"/>
    <x v="2"/>
    <x v="0"/>
    <n v="4178.0200000000004"/>
    <n v="0.33"/>
    <n v="9"/>
    <d v="2023-06-15T00:00:00"/>
    <d v="2023-06-18T00:00:00"/>
    <x v="1"/>
    <x v="0"/>
    <n v="335.55"/>
    <x v="2"/>
    <x v="0"/>
    <x v="9"/>
    <n v="3842.4700000000003"/>
    <n v="37602.180000000008"/>
  </r>
  <r>
    <x v="14242"/>
    <x v="2"/>
    <x v="4"/>
    <n v="957.96"/>
    <n v="0.17"/>
    <n v="6"/>
    <d v="2023-04-29T00:00:00"/>
    <d v="2023-05-04T00:00:00"/>
    <x v="1"/>
    <x v="2"/>
    <n v="249.29"/>
    <x v="4"/>
    <x v="0"/>
    <x v="3"/>
    <n v="708.67000000000007"/>
    <n v="5747.76"/>
  </r>
  <r>
    <x v="14243"/>
    <x v="1"/>
    <x v="1"/>
    <n v="3918.8"/>
    <n v="0.26"/>
    <n v="7"/>
    <d v="2024-09-29T00:00:00"/>
    <d v="2024-10-05T00:00:00"/>
    <x v="2"/>
    <x v="0"/>
    <n v="546.91"/>
    <x v="1"/>
    <x v="1"/>
    <x v="7"/>
    <n v="3371.8900000000003"/>
    <n v="27431.600000000002"/>
  </r>
  <r>
    <x v="14244"/>
    <x v="1"/>
    <x v="3"/>
    <n v="3609.69"/>
    <n v="0.28000000000000003"/>
    <n v="9"/>
    <d v="2024-11-25T00:00:00"/>
    <d v="2024-11-27T00:00:00"/>
    <x v="2"/>
    <x v="2"/>
    <n v="467.49"/>
    <x v="0"/>
    <x v="1"/>
    <x v="11"/>
    <n v="3142.2"/>
    <n v="32487.21"/>
  </r>
  <r>
    <x v="14245"/>
    <x v="3"/>
    <x v="4"/>
    <n v="3291.7"/>
    <n v="0.04"/>
    <n v="1"/>
    <d v="2024-02-13T00:00:00"/>
    <d v="2024-02-20T00:00:00"/>
    <x v="0"/>
    <x v="0"/>
    <n v="662.46"/>
    <x v="3"/>
    <x v="1"/>
    <x v="8"/>
    <n v="2629.24"/>
    <n v="3291.7"/>
  </r>
  <r>
    <x v="14246"/>
    <x v="1"/>
    <x v="1"/>
    <n v="2223.2600000000002"/>
    <n v="0.49"/>
    <n v="8"/>
    <d v="2023-02-14T00:00:00"/>
    <d v="2023-02-20T00:00:00"/>
    <x v="1"/>
    <x v="0"/>
    <n v="562.59"/>
    <x v="4"/>
    <x v="0"/>
    <x v="8"/>
    <n v="1660.67"/>
    <n v="17786.080000000002"/>
  </r>
  <r>
    <x v="14247"/>
    <x v="0"/>
    <x v="3"/>
    <n v="1897.17"/>
    <n v="0.05"/>
    <n v="7"/>
    <d v="2023-07-09T00:00:00"/>
    <d v="2023-07-15T00:00:00"/>
    <x v="0"/>
    <x v="0"/>
    <n v="283.06"/>
    <x v="4"/>
    <x v="0"/>
    <x v="4"/>
    <n v="1614.1100000000001"/>
    <n v="13280.19"/>
  </r>
  <r>
    <x v="14248"/>
    <x v="3"/>
    <x v="2"/>
    <n v="517.76"/>
    <n v="0.36"/>
    <n v="2"/>
    <d v="2023-05-15T00:00:00"/>
    <d v="2023-05-21T00:00:00"/>
    <x v="0"/>
    <x v="2"/>
    <n v="107.82"/>
    <x v="3"/>
    <x v="0"/>
    <x v="5"/>
    <n v="409.94"/>
    <n v="1035.52"/>
  </r>
  <r>
    <x v="14249"/>
    <x v="3"/>
    <x v="0"/>
    <n v="1851.04"/>
    <n v="0.25"/>
    <n v="1"/>
    <d v="2023-06-04T00:00:00"/>
    <d v="2023-06-05T00:00:00"/>
    <x v="2"/>
    <x v="1"/>
    <n v="476.03"/>
    <x v="2"/>
    <x v="0"/>
    <x v="9"/>
    <n v="1375.01"/>
    <n v="1851.04"/>
  </r>
  <r>
    <x v="14250"/>
    <x v="3"/>
    <x v="3"/>
    <n v="3049.02"/>
    <n v="0.38"/>
    <n v="1"/>
    <d v="2023-08-18T00:00:00"/>
    <d v="2023-08-24T00:00:00"/>
    <x v="1"/>
    <x v="1"/>
    <n v="750.06"/>
    <x v="2"/>
    <x v="0"/>
    <x v="1"/>
    <n v="2298.96"/>
    <n v="3049.02"/>
  </r>
  <r>
    <x v="14251"/>
    <x v="2"/>
    <x v="2"/>
    <n v="4501.2299999999996"/>
    <n v="0.13"/>
    <n v="4"/>
    <d v="2023-01-23T00:00:00"/>
    <d v="2023-01-28T00:00:00"/>
    <x v="2"/>
    <x v="1"/>
    <n v="535.91999999999996"/>
    <x v="1"/>
    <x v="0"/>
    <x v="6"/>
    <n v="3965.3099999999995"/>
    <n v="18004.919999999998"/>
  </r>
  <r>
    <x v="14252"/>
    <x v="1"/>
    <x v="1"/>
    <n v="4182.3100000000004"/>
    <n v="0.2"/>
    <n v="5"/>
    <d v="2023-06-09T00:00:00"/>
    <d v="2023-06-10T00:00:00"/>
    <x v="0"/>
    <x v="2"/>
    <n v="947.31"/>
    <x v="1"/>
    <x v="0"/>
    <x v="9"/>
    <n v="3235.0000000000005"/>
    <n v="20911.550000000003"/>
  </r>
  <r>
    <x v="14253"/>
    <x v="3"/>
    <x v="3"/>
    <n v="257.86"/>
    <n v="0.26"/>
    <n v="7"/>
    <d v="2024-05-28T00:00:00"/>
    <d v="2024-06-01T00:00:00"/>
    <x v="2"/>
    <x v="1"/>
    <n v="53.99"/>
    <x v="5"/>
    <x v="1"/>
    <x v="5"/>
    <n v="203.87"/>
    <n v="1805.02"/>
  </r>
  <r>
    <x v="14254"/>
    <x v="2"/>
    <x v="2"/>
    <n v="780.43"/>
    <n v="0.06"/>
    <n v="8"/>
    <d v="2023-07-22T00:00:00"/>
    <d v="2023-07-28T00:00:00"/>
    <x v="2"/>
    <x v="2"/>
    <n v="173.81"/>
    <x v="4"/>
    <x v="0"/>
    <x v="4"/>
    <n v="606.61999999999989"/>
    <n v="6243.44"/>
  </r>
  <r>
    <x v="14255"/>
    <x v="2"/>
    <x v="1"/>
    <n v="4257.59"/>
    <n v="0.43"/>
    <n v="2"/>
    <d v="2024-11-04T00:00:00"/>
    <d v="2024-11-10T00:00:00"/>
    <x v="2"/>
    <x v="1"/>
    <n v="664.6"/>
    <x v="2"/>
    <x v="1"/>
    <x v="11"/>
    <n v="3592.9900000000002"/>
    <n v="8515.18"/>
  </r>
  <r>
    <x v="14256"/>
    <x v="3"/>
    <x v="4"/>
    <n v="4702.66"/>
    <n v="0.5"/>
    <n v="9"/>
    <d v="2023-07-08T00:00:00"/>
    <d v="2023-07-15T00:00:00"/>
    <x v="1"/>
    <x v="0"/>
    <n v="259.06"/>
    <x v="5"/>
    <x v="0"/>
    <x v="4"/>
    <n v="4443.5999999999995"/>
    <n v="42323.94"/>
  </r>
  <r>
    <x v="14257"/>
    <x v="3"/>
    <x v="0"/>
    <n v="373.46"/>
    <n v="0.21"/>
    <n v="7"/>
    <d v="2023-04-21T00:00:00"/>
    <d v="2023-04-26T00:00:00"/>
    <x v="2"/>
    <x v="0"/>
    <n v="50.5"/>
    <x v="2"/>
    <x v="0"/>
    <x v="3"/>
    <n v="322.95999999999998"/>
    <n v="2614.2199999999998"/>
  </r>
  <r>
    <x v="14258"/>
    <x v="0"/>
    <x v="2"/>
    <n v="3536.14"/>
    <n v="0.19"/>
    <n v="6"/>
    <d v="2024-01-17T00:00:00"/>
    <d v="2024-01-19T00:00:00"/>
    <x v="0"/>
    <x v="0"/>
    <n v="828.97"/>
    <x v="3"/>
    <x v="1"/>
    <x v="6"/>
    <n v="2707.17"/>
    <n v="21216.84"/>
  </r>
  <r>
    <x v="14259"/>
    <x v="3"/>
    <x v="4"/>
    <n v="1892.09"/>
    <n v="0.3"/>
    <n v="8"/>
    <d v="2023-09-23T00:00:00"/>
    <d v="2023-09-29T00:00:00"/>
    <x v="1"/>
    <x v="2"/>
    <n v="461.02"/>
    <x v="0"/>
    <x v="0"/>
    <x v="7"/>
    <n v="1431.07"/>
    <n v="15136.72"/>
  </r>
  <r>
    <x v="14260"/>
    <x v="0"/>
    <x v="1"/>
    <n v="1885.02"/>
    <n v="0.34"/>
    <n v="2"/>
    <d v="2024-04-17T00:00:00"/>
    <d v="2024-04-18T00:00:00"/>
    <x v="0"/>
    <x v="0"/>
    <n v="504.24"/>
    <x v="3"/>
    <x v="1"/>
    <x v="3"/>
    <n v="1380.78"/>
    <n v="3770.04"/>
  </r>
  <r>
    <x v="14261"/>
    <x v="3"/>
    <x v="3"/>
    <n v="3249.08"/>
    <n v="0.43"/>
    <n v="1"/>
    <d v="2024-10-03T00:00:00"/>
    <d v="2024-10-08T00:00:00"/>
    <x v="1"/>
    <x v="0"/>
    <n v="349.97"/>
    <x v="3"/>
    <x v="1"/>
    <x v="2"/>
    <n v="2899.1099999999997"/>
    <n v="3249.08"/>
  </r>
  <r>
    <x v="14262"/>
    <x v="3"/>
    <x v="0"/>
    <n v="4070.06"/>
    <n v="0.19"/>
    <n v="5"/>
    <d v="2023-03-22T00:00:00"/>
    <d v="2023-03-26T00:00:00"/>
    <x v="1"/>
    <x v="1"/>
    <n v="866.29"/>
    <x v="3"/>
    <x v="0"/>
    <x v="0"/>
    <n v="3203.77"/>
    <n v="20350.3"/>
  </r>
  <r>
    <x v="14263"/>
    <x v="1"/>
    <x v="1"/>
    <n v="1446.7"/>
    <n v="0.38"/>
    <n v="9"/>
    <d v="2023-06-06T00:00:00"/>
    <d v="2023-06-12T00:00:00"/>
    <x v="1"/>
    <x v="2"/>
    <n v="145.11000000000001"/>
    <x v="3"/>
    <x v="0"/>
    <x v="9"/>
    <n v="1301.5900000000001"/>
    <n v="13020.300000000001"/>
  </r>
  <r>
    <x v="14264"/>
    <x v="3"/>
    <x v="2"/>
    <n v="3556.24"/>
    <n v="0.12"/>
    <n v="7"/>
    <d v="2023-07-29T00:00:00"/>
    <d v="2023-07-30T00:00:00"/>
    <x v="2"/>
    <x v="1"/>
    <n v="329.41"/>
    <x v="0"/>
    <x v="0"/>
    <x v="4"/>
    <n v="3226.83"/>
    <n v="24893.68"/>
  </r>
  <r>
    <x v="14265"/>
    <x v="3"/>
    <x v="0"/>
    <n v="3215.79"/>
    <n v="0.34"/>
    <n v="7"/>
    <d v="2023-08-26T00:00:00"/>
    <d v="2023-08-28T00:00:00"/>
    <x v="1"/>
    <x v="0"/>
    <n v="724.01"/>
    <x v="0"/>
    <x v="0"/>
    <x v="1"/>
    <n v="2491.7799999999997"/>
    <n v="22510.53"/>
  </r>
  <r>
    <x v="14266"/>
    <x v="0"/>
    <x v="4"/>
    <n v="2634.87"/>
    <n v="0.23"/>
    <n v="9"/>
    <d v="2023-11-12T00:00:00"/>
    <d v="2023-11-14T00:00:00"/>
    <x v="2"/>
    <x v="0"/>
    <n v="246.24"/>
    <x v="1"/>
    <x v="0"/>
    <x v="11"/>
    <n v="2388.63"/>
    <n v="23713.829999999998"/>
  </r>
  <r>
    <x v="14267"/>
    <x v="0"/>
    <x v="0"/>
    <n v="3051.89"/>
    <n v="0.33"/>
    <n v="5"/>
    <d v="2023-01-17T00:00:00"/>
    <d v="2023-01-18T00:00:00"/>
    <x v="0"/>
    <x v="1"/>
    <n v="177.22"/>
    <x v="5"/>
    <x v="0"/>
    <x v="6"/>
    <n v="2874.67"/>
    <n v="15259.449999999999"/>
  </r>
  <r>
    <x v="14268"/>
    <x v="1"/>
    <x v="4"/>
    <n v="188.46"/>
    <n v="0.19"/>
    <n v="5"/>
    <d v="2023-07-03T00:00:00"/>
    <d v="2023-07-09T00:00:00"/>
    <x v="1"/>
    <x v="2"/>
    <n v="37.99"/>
    <x v="1"/>
    <x v="0"/>
    <x v="4"/>
    <n v="150.47"/>
    <n v="942.30000000000007"/>
  </r>
  <r>
    <x v="14269"/>
    <x v="3"/>
    <x v="1"/>
    <n v="119.92"/>
    <n v="0.15"/>
    <n v="7"/>
    <d v="2024-05-09T00:00:00"/>
    <d v="2024-05-11T00:00:00"/>
    <x v="1"/>
    <x v="2"/>
    <n v="7.02"/>
    <x v="1"/>
    <x v="1"/>
    <x v="5"/>
    <n v="112.9"/>
    <n v="839.44"/>
  </r>
  <r>
    <x v="14270"/>
    <x v="3"/>
    <x v="3"/>
    <n v="2797.15"/>
    <n v="0.24"/>
    <n v="6"/>
    <d v="2024-08-20T00:00:00"/>
    <d v="2024-08-21T00:00:00"/>
    <x v="1"/>
    <x v="1"/>
    <n v="515.16999999999996"/>
    <x v="2"/>
    <x v="1"/>
    <x v="1"/>
    <n v="2281.98"/>
    <n v="16782.900000000001"/>
  </r>
  <r>
    <x v="14271"/>
    <x v="0"/>
    <x v="0"/>
    <n v="2668.13"/>
    <n v="0.45"/>
    <n v="6"/>
    <d v="2024-04-12T00:00:00"/>
    <d v="2024-04-19T00:00:00"/>
    <x v="1"/>
    <x v="1"/>
    <n v="670.28"/>
    <x v="4"/>
    <x v="1"/>
    <x v="3"/>
    <n v="1997.8500000000001"/>
    <n v="16008.78"/>
  </r>
  <r>
    <x v="14272"/>
    <x v="2"/>
    <x v="3"/>
    <n v="449.54"/>
    <n v="0.34"/>
    <n v="8"/>
    <d v="2023-06-02T00:00:00"/>
    <d v="2023-06-06T00:00:00"/>
    <x v="0"/>
    <x v="2"/>
    <n v="27.44"/>
    <x v="0"/>
    <x v="0"/>
    <x v="9"/>
    <n v="422.1"/>
    <n v="3596.32"/>
  </r>
  <r>
    <x v="14273"/>
    <x v="2"/>
    <x v="3"/>
    <n v="2510.9299999999998"/>
    <n v="0.31"/>
    <n v="4"/>
    <d v="2023-09-28T00:00:00"/>
    <d v="2023-10-04T00:00:00"/>
    <x v="2"/>
    <x v="0"/>
    <n v="546.14"/>
    <x v="2"/>
    <x v="0"/>
    <x v="7"/>
    <n v="1964.79"/>
    <n v="10043.719999999999"/>
  </r>
  <r>
    <x v="14274"/>
    <x v="2"/>
    <x v="0"/>
    <n v="3811.89"/>
    <n v="0.36"/>
    <n v="2"/>
    <d v="2024-09-04T00:00:00"/>
    <d v="2024-09-10T00:00:00"/>
    <x v="0"/>
    <x v="0"/>
    <n v="259.98"/>
    <x v="5"/>
    <x v="1"/>
    <x v="7"/>
    <n v="3551.91"/>
    <n v="7623.78"/>
  </r>
  <r>
    <x v="14275"/>
    <x v="0"/>
    <x v="0"/>
    <n v="2751.89"/>
    <n v="0.36"/>
    <n v="3"/>
    <d v="2023-03-20T00:00:00"/>
    <d v="2023-03-21T00:00:00"/>
    <x v="2"/>
    <x v="2"/>
    <n v="566.01"/>
    <x v="1"/>
    <x v="0"/>
    <x v="0"/>
    <n v="2185.88"/>
    <n v="8255.67"/>
  </r>
  <r>
    <x v="14276"/>
    <x v="0"/>
    <x v="3"/>
    <n v="2636.31"/>
    <n v="0.15"/>
    <n v="4"/>
    <d v="2024-03-16T00:00:00"/>
    <d v="2024-03-17T00:00:00"/>
    <x v="2"/>
    <x v="1"/>
    <n v="705.88"/>
    <x v="2"/>
    <x v="1"/>
    <x v="0"/>
    <n v="1930.4299999999998"/>
    <n v="10545.24"/>
  </r>
  <r>
    <x v="14277"/>
    <x v="2"/>
    <x v="2"/>
    <n v="3617.75"/>
    <n v="0.12"/>
    <n v="5"/>
    <d v="2023-07-03T00:00:00"/>
    <d v="2023-07-04T00:00:00"/>
    <x v="1"/>
    <x v="0"/>
    <n v="569.32000000000005"/>
    <x v="4"/>
    <x v="0"/>
    <x v="4"/>
    <n v="3048.43"/>
    <n v="18088.75"/>
  </r>
  <r>
    <x v="14278"/>
    <x v="2"/>
    <x v="2"/>
    <n v="942.04"/>
    <n v="0.25"/>
    <n v="2"/>
    <d v="2024-08-16T00:00:00"/>
    <d v="2024-08-17T00:00:00"/>
    <x v="0"/>
    <x v="2"/>
    <n v="136.11000000000001"/>
    <x v="3"/>
    <x v="1"/>
    <x v="1"/>
    <n v="805.93"/>
    <n v="1884.08"/>
  </r>
  <r>
    <x v="14279"/>
    <x v="3"/>
    <x v="0"/>
    <n v="2341.65"/>
    <n v="7.0000000000000007E-2"/>
    <n v="8"/>
    <d v="2024-07-02T00:00:00"/>
    <d v="2024-07-07T00:00:00"/>
    <x v="2"/>
    <x v="0"/>
    <n v="598.59"/>
    <x v="4"/>
    <x v="1"/>
    <x v="4"/>
    <n v="1743.06"/>
    <n v="18733.2"/>
  </r>
  <r>
    <x v="14280"/>
    <x v="0"/>
    <x v="3"/>
    <n v="825.43"/>
    <n v="0.24"/>
    <n v="5"/>
    <d v="2024-10-01T00:00:00"/>
    <d v="2024-10-08T00:00:00"/>
    <x v="2"/>
    <x v="1"/>
    <n v="170.77"/>
    <x v="4"/>
    <x v="1"/>
    <x v="2"/>
    <n v="654.66"/>
    <n v="4127.1499999999996"/>
  </r>
  <r>
    <x v="14281"/>
    <x v="0"/>
    <x v="3"/>
    <n v="2666.82"/>
    <n v="0.35"/>
    <n v="7"/>
    <d v="2023-03-06T00:00:00"/>
    <d v="2023-03-13T00:00:00"/>
    <x v="1"/>
    <x v="0"/>
    <n v="433.39"/>
    <x v="0"/>
    <x v="0"/>
    <x v="0"/>
    <n v="2233.4300000000003"/>
    <n v="18667.740000000002"/>
  </r>
  <r>
    <x v="14282"/>
    <x v="2"/>
    <x v="1"/>
    <n v="3000.51"/>
    <n v="0"/>
    <n v="9"/>
    <d v="2023-10-16T00:00:00"/>
    <d v="2023-10-18T00:00:00"/>
    <x v="0"/>
    <x v="2"/>
    <n v="621.87"/>
    <x v="0"/>
    <x v="0"/>
    <x v="2"/>
    <n v="2378.6400000000003"/>
    <n v="27004.590000000004"/>
  </r>
  <r>
    <x v="14283"/>
    <x v="2"/>
    <x v="3"/>
    <n v="696.2"/>
    <n v="0.06"/>
    <n v="7"/>
    <d v="2023-05-11T00:00:00"/>
    <d v="2023-05-13T00:00:00"/>
    <x v="1"/>
    <x v="1"/>
    <n v="87.24"/>
    <x v="4"/>
    <x v="0"/>
    <x v="5"/>
    <n v="608.96"/>
    <n v="4873.4000000000005"/>
  </r>
  <r>
    <x v="14284"/>
    <x v="1"/>
    <x v="2"/>
    <n v="470.02"/>
    <n v="0.48"/>
    <n v="4"/>
    <d v="2023-11-01T00:00:00"/>
    <d v="2023-11-04T00:00:00"/>
    <x v="2"/>
    <x v="2"/>
    <n v="130.66999999999999"/>
    <x v="3"/>
    <x v="0"/>
    <x v="11"/>
    <n v="339.35"/>
    <n v="1880.08"/>
  </r>
  <r>
    <x v="14285"/>
    <x v="0"/>
    <x v="1"/>
    <n v="916.99"/>
    <n v="0.46"/>
    <n v="3"/>
    <d v="2024-11-24T00:00:00"/>
    <d v="2024-12-01T00:00:00"/>
    <x v="1"/>
    <x v="2"/>
    <n v="47.32"/>
    <x v="3"/>
    <x v="1"/>
    <x v="11"/>
    <n v="869.67"/>
    <n v="2750.9700000000003"/>
  </r>
  <r>
    <x v="14286"/>
    <x v="1"/>
    <x v="2"/>
    <n v="2973.05"/>
    <n v="0.21"/>
    <n v="8"/>
    <d v="2023-05-29T00:00:00"/>
    <d v="2023-06-03T00:00:00"/>
    <x v="0"/>
    <x v="0"/>
    <n v="348.17"/>
    <x v="0"/>
    <x v="0"/>
    <x v="5"/>
    <n v="2624.88"/>
    <n v="23784.400000000001"/>
  </r>
  <r>
    <x v="14287"/>
    <x v="3"/>
    <x v="4"/>
    <n v="1029.1300000000001"/>
    <n v="0.3"/>
    <n v="9"/>
    <d v="2023-04-20T00:00:00"/>
    <d v="2023-04-22T00:00:00"/>
    <x v="1"/>
    <x v="2"/>
    <n v="267.14"/>
    <x v="1"/>
    <x v="0"/>
    <x v="3"/>
    <n v="761.99000000000012"/>
    <n v="9262.1700000000019"/>
  </r>
  <r>
    <x v="14288"/>
    <x v="1"/>
    <x v="0"/>
    <n v="1448.69"/>
    <n v="0.08"/>
    <n v="5"/>
    <d v="2023-04-15T00:00:00"/>
    <d v="2023-04-20T00:00:00"/>
    <x v="0"/>
    <x v="2"/>
    <n v="144.47999999999999"/>
    <x v="3"/>
    <x v="0"/>
    <x v="3"/>
    <n v="1304.21"/>
    <n v="7243.4500000000007"/>
  </r>
  <r>
    <x v="14289"/>
    <x v="2"/>
    <x v="4"/>
    <n v="3542.48"/>
    <n v="0.17"/>
    <n v="6"/>
    <d v="2023-01-27T00:00:00"/>
    <d v="2023-01-28T00:00:00"/>
    <x v="2"/>
    <x v="0"/>
    <n v="385.09"/>
    <x v="4"/>
    <x v="0"/>
    <x v="6"/>
    <n v="3157.39"/>
    <n v="21254.880000000001"/>
  </r>
  <r>
    <x v="14290"/>
    <x v="0"/>
    <x v="0"/>
    <n v="1316.89"/>
    <n v="0.4"/>
    <n v="6"/>
    <d v="2024-01-23T00:00:00"/>
    <d v="2024-01-24T00:00:00"/>
    <x v="2"/>
    <x v="0"/>
    <n v="250.77"/>
    <x v="4"/>
    <x v="1"/>
    <x v="6"/>
    <n v="1066.1200000000001"/>
    <n v="7901.34"/>
  </r>
  <r>
    <x v="14291"/>
    <x v="0"/>
    <x v="2"/>
    <n v="2047.88"/>
    <n v="0.43"/>
    <n v="3"/>
    <d v="2023-04-25T00:00:00"/>
    <d v="2023-04-27T00:00:00"/>
    <x v="0"/>
    <x v="0"/>
    <n v="448.53"/>
    <x v="5"/>
    <x v="0"/>
    <x v="3"/>
    <n v="1599.3500000000001"/>
    <n v="6143.64"/>
  </r>
  <r>
    <x v="14292"/>
    <x v="1"/>
    <x v="2"/>
    <n v="4651.34"/>
    <n v="0.2"/>
    <n v="4"/>
    <d v="2023-08-15T00:00:00"/>
    <d v="2023-08-19T00:00:00"/>
    <x v="1"/>
    <x v="1"/>
    <n v="281.20999999999998"/>
    <x v="5"/>
    <x v="0"/>
    <x v="1"/>
    <n v="4370.13"/>
    <n v="18605.36"/>
  </r>
  <r>
    <x v="14293"/>
    <x v="1"/>
    <x v="4"/>
    <n v="4142.4799999999996"/>
    <n v="0.16"/>
    <n v="9"/>
    <d v="2023-05-09T00:00:00"/>
    <d v="2023-05-11T00:00:00"/>
    <x v="0"/>
    <x v="0"/>
    <n v="1064.9100000000001"/>
    <x v="4"/>
    <x v="0"/>
    <x v="5"/>
    <n v="3077.5699999999997"/>
    <n v="37282.319999999992"/>
  </r>
  <r>
    <x v="14294"/>
    <x v="3"/>
    <x v="0"/>
    <n v="1351.81"/>
    <n v="0.34"/>
    <n v="6"/>
    <d v="2024-03-14T00:00:00"/>
    <d v="2024-03-18T00:00:00"/>
    <x v="0"/>
    <x v="0"/>
    <n v="259.66000000000003"/>
    <x v="4"/>
    <x v="1"/>
    <x v="0"/>
    <n v="1092.1499999999999"/>
    <n v="8110.86"/>
  </r>
  <r>
    <x v="14295"/>
    <x v="3"/>
    <x v="0"/>
    <n v="3028.12"/>
    <n v="0.36"/>
    <n v="5"/>
    <d v="2024-06-19T00:00:00"/>
    <d v="2024-06-20T00:00:00"/>
    <x v="2"/>
    <x v="1"/>
    <n v="187.52"/>
    <x v="0"/>
    <x v="1"/>
    <x v="9"/>
    <n v="2840.6"/>
    <n v="15140.599999999999"/>
  </r>
  <r>
    <x v="14296"/>
    <x v="2"/>
    <x v="1"/>
    <n v="3362.44"/>
    <n v="0.49"/>
    <n v="9"/>
    <d v="2023-04-20T00:00:00"/>
    <d v="2023-04-26T00:00:00"/>
    <x v="1"/>
    <x v="1"/>
    <n v="621.21"/>
    <x v="2"/>
    <x v="0"/>
    <x v="3"/>
    <n v="2741.23"/>
    <n v="30261.96"/>
  </r>
  <r>
    <x v="14297"/>
    <x v="2"/>
    <x v="3"/>
    <n v="4511.18"/>
    <n v="0.35"/>
    <n v="8"/>
    <d v="2024-10-30T00:00:00"/>
    <d v="2024-11-02T00:00:00"/>
    <x v="0"/>
    <x v="0"/>
    <n v="410.31"/>
    <x v="5"/>
    <x v="1"/>
    <x v="2"/>
    <n v="4100.87"/>
    <n v="36089.440000000002"/>
  </r>
  <r>
    <x v="14298"/>
    <x v="2"/>
    <x v="1"/>
    <n v="2782.59"/>
    <n v="0.12"/>
    <n v="9"/>
    <d v="2024-06-17T00:00:00"/>
    <d v="2024-06-18T00:00:00"/>
    <x v="0"/>
    <x v="0"/>
    <n v="237.21"/>
    <x v="3"/>
    <x v="1"/>
    <x v="9"/>
    <n v="2545.38"/>
    <n v="25043.31"/>
  </r>
  <r>
    <x v="14299"/>
    <x v="1"/>
    <x v="2"/>
    <n v="2850.31"/>
    <n v="0.03"/>
    <n v="9"/>
    <d v="2023-05-31T00:00:00"/>
    <d v="2023-06-05T00:00:00"/>
    <x v="1"/>
    <x v="0"/>
    <n v="542.37"/>
    <x v="1"/>
    <x v="0"/>
    <x v="5"/>
    <n v="2307.94"/>
    <n v="25652.79"/>
  </r>
  <r>
    <x v="14300"/>
    <x v="1"/>
    <x v="4"/>
    <n v="4453.3900000000003"/>
    <n v="0.13"/>
    <n v="4"/>
    <d v="2023-08-01T00:00:00"/>
    <d v="2023-08-02T00:00:00"/>
    <x v="2"/>
    <x v="2"/>
    <n v="1009.1"/>
    <x v="4"/>
    <x v="0"/>
    <x v="1"/>
    <n v="3444.2900000000004"/>
    <n v="17813.560000000001"/>
  </r>
  <r>
    <x v="14301"/>
    <x v="0"/>
    <x v="0"/>
    <n v="366.47"/>
    <n v="0.11"/>
    <n v="8"/>
    <d v="2024-06-03T00:00:00"/>
    <d v="2024-06-04T00:00:00"/>
    <x v="2"/>
    <x v="0"/>
    <n v="44.53"/>
    <x v="2"/>
    <x v="1"/>
    <x v="9"/>
    <n v="321.94000000000005"/>
    <n v="2931.76"/>
  </r>
  <r>
    <x v="14302"/>
    <x v="2"/>
    <x v="1"/>
    <n v="3177.89"/>
    <n v="0.05"/>
    <n v="9"/>
    <d v="2023-03-21T00:00:00"/>
    <d v="2023-03-26T00:00:00"/>
    <x v="1"/>
    <x v="0"/>
    <n v="881.07"/>
    <x v="2"/>
    <x v="0"/>
    <x v="0"/>
    <n v="2296.8199999999997"/>
    <n v="28601.01"/>
  </r>
  <r>
    <x v="14303"/>
    <x v="1"/>
    <x v="4"/>
    <n v="2141.58"/>
    <n v="0.22"/>
    <n v="5"/>
    <d v="2024-04-27T00:00:00"/>
    <d v="2024-05-04T00:00:00"/>
    <x v="2"/>
    <x v="0"/>
    <n v="332.56"/>
    <x v="5"/>
    <x v="1"/>
    <x v="3"/>
    <n v="1809.02"/>
    <n v="10707.9"/>
  </r>
  <r>
    <x v="14304"/>
    <x v="0"/>
    <x v="4"/>
    <n v="4557.84"/>
    <n v="0.14000000000000001"/>
    <n v="4"/>
    <d v="2023-03-29T00:00:00"/>
    <d v="2023-03-30T00:00:00"/>
    <x v="2"/>
    <x v="1"/>
    <n v="644.65"/>
    <x v="0"/>
    <x v="0"/>
    <x v="0"/>
    <n v="3913.19"/>
    <n v="18231.36"/>
  </r>
  <r>
    <x v="14305"/>
    <x v="2"/>
    <x v="3"/>
    <n v="4806.6499999999996"/>
    <n v="0.46"/>
    <n v="1"/>
    <d v="2024-07-24T00:00:00"/>
    <d v="2024-07-30T00:00:00"/>
    <x v="1"/>
    <x v="2"/>
    <n v="932.7"/>
    <x v="4"/>
    <x v="1"/>
    <x v="4"/>
    <n v="3873.95"/>
    <n v="4806.6499999999996"/>
  </r>
  <r>
    <x v="14306"/>
    <x v="3"/>
    <x v="0"/>
    <n v="934.21"/>
    <n v="0.2"/>
    <n v="3"/>
    <d v="2023-03-31T00:00:00"/>
    <d v="2023-04-02T00:00:00"/>
    <x v="1"/>
    <x v="0"/>
    <n v="229.92"/>
    <x v="4"/>
    <x v="0"/>
    <x v="0"/>
    <n v="704.29000000000008"/>
    <n v="2802.63"/>
  </r>
  <r>
    <x v="14307"/>
    <x v="3"/>
    <x v="4"/>
    <n v="1479.2"/>
    <n v="0.44"/>
    <n v="2"/>
    <d v="2023-10-08T00:00:00"/>
    <d v="2023-10-15T00:00:00"/>
    <x v="2"/>
    <x v="0"/>
    <n v="103.5"/>
    <x v="2"/>
    <x v="0"/>
    <x v="2"/>
    <n v="1375.7"/>
    <n v="2958.4"/>
  </r>
  <r>
    <x v="14308"/>
    <x v="1"/>
    <x v="0"/>
    <n v="1439.94"/>
    <n v="0.15"/>
    <n v="7"/>
    <d v="2024-05-23T00:00:00"/>
    <d v="2024-05-24T00:00:00"/>
    <x v="2"/>
    <x v="0"/>
    <n v="377.34"/>
    <x v="0"/>
    <x v="1"/>
    <x v="5"/>
    <n v="1062.6000000000001"/>
    <n v="10079.58"/>
  </r>
  <r>
    <x v="14309"/>
    <x v="0"/>
    <x v="1"/>
    <n v="593.08000000000004"/>
    <n v="0.42"/>
    <n v="4"/>
    <d v="2023-04-12T00:00:00"/>
    <d v="2023-04-19T00:00:00"/>
    <x v="0"/>
    <x v="1"/>
    <n v="103.71"/>
    <x v="2"/>
    <x v="0"/>
    <x v="3"/>
    <n v="489.37000000000006"/>
    <n v="2372.3200000000002"/>
  </r>
  <r>
    <x v="14310"/>
    <x v="3"/>
    <x v="4"/>
    <n v="2466.4299999999998"/>
    <n v="0.23"/>
    <n v="9"/>
    <d v="2024-11-15T00:00:00"/>
    <d v="2024-11-22T00:00:00"/>
    <x v="2"/>
    <x v="0"/>
    <n v="444.78"/>
    <x v="1"/>
    <x v="1"/>
    <x v="11"/>
    <n v="2021.6499999999999"/>
    <n v="22197.87"/>
  </r>
  <r>
    <x v="14311"/>
    <x v="0"/>
    <x v="4"/>
    <n v="2614.1"/>
    <n v="0.02"/>
    <n v="9"/>
    <d v="2023-08-06T00:00:00"/>
    <d v="2023-08-12T00:00:00"/>
    <x v="0"/>
    <x v="0"/>
    <n v="673.98"/>
    <x v="3"/>
    <x v="0"/>
    <x v="1"/>
    <n v="1940.12"/>
    <n v="23526.899999999998"/>
  </r>
  <r>
    <x v="14312"/>
    <x v="0"/>
    <x v="1"/>
    <n v="2907.59"/>
    <n v="0.24"/>
    <n v="2"/>
    <d v="2023-09-13T00:00:00"/>
    <d v="2023-09-18T00:00:00"/>
    <x v="1"/>
    <x v="1"/>
    <n v="551.01"/>
    <x v="3"/>
    <x v="0"/>
    <x v="7"/>
    <n v="2356.58"/>
    <n v="5815.18"/>
  </r>
  <r>
    <x v="14313"/>
    <x v="3"/>
    <x v="0"/>
    <n v="3348.5"/>
    <n v="0.11"/>
    <n v="3"/>
    <d v="2024-10-27T00:00:00"/>
    <d v="2024-10-28T00:00:00"/>
    <x v="0"/>
    <x v="1"/>
    <n v="541.24"/>
    <x v="4"/>
    <x v="1"/>
    <x v="2"/>
    <n v="2807.26"/>
    <n v="10045.5"/>
  </r>
  <r>
    <x v="14314"/>
    <x v="0"/>
    <x v="0"/>
    <n v="408.3"/>
    <n v="0.15"/>
    <n v="8"/>
    <d v="2023-06-07T00:00:00"/>
    <d v="2023-06-12T00:00:00"/>
    <x v="2"/>
    <x v="1"/>
    <n v="104.91"/>
    <x v="5"/>
    <x v="0"/>
    <x v="9"/>
    <n v="303.39"/>
    <n v="3266.4"/>
  </r>
  <r>
    <x v="14315"/>
    <x v="3"/>
    <x v="4"/>
    <n v="3150.17"/>
    <n v="0.34"/>
    <n v="3"/>
    <d v="2023-07-13T00:00:00"/>
    <d v="2023-07-20T00:00:00"/>
    <x v="0"/>
    <x v="1"/>
    <n v="917.46"/>
    <x v="2"/>
    <x v="0"/>
    <x v="4"/>
    <n v="2232.71"/>
    <n v="9450.51"/>
  </r>
  <r>
    <x v="14316"/>
    <x v="1"/>
    <x v="1"/>
    <n v="4577.67"/>
    <n v="0.26"/>
    <n v="4"/>
    <d v="2024-01-15T00:00:00"/>
    <d v="2024-01-19T00:00:00"/>
    <x v="2"/>
    <x v="1"/>
    <n v="1087.6600000000001"/>
    <x v="4"/>
    <x v="1"/>
    <x v="6"/>
    <n v="3490.01"/>
    <n v="18310.68"/>
  </r>
  <r>
    <x v="14317"/>
    <x v="2"/>
    <x v="2"/>
    <n v="2329.46"/>
    <n v="0.44"/>
    <n v="3"/>
    <d v="2023-08-23T00:00:00"/>
    <d v="2023-08-28T00:00:00"/>
    <x v="2"/>
    <x v="1"/>
    <n v="649.32000000000005"/>
    <x v="3"/>
    <x v="0"/>
    <x v="1"/>
    <n v="1680.1399999999999"/>
    <n v="6988.38"/>
  </r>
  <r>
    <x v="14318"/>
    <x v="2"/>
    <x v="0"/>
    <n v="622.89"/>
    <n v="0.47"/>
    <n v="2"/>
    <d v="2023-02-22T00:00:00"/>
    <d v="2023-03-01T00:00:00"/>
    <x v="2"/>
    <x v="1"/>
    <n v="152.21"/>
    <x v="2"/>
    <x v="0"/>
    <x v="8"/>
    <n v="470.67999999999995"/>
    <n v="1245.78"/>
  </r>
  <r>
    <x v="14319"/>
    <x v="1"/>
    <x v="2"/>
    <n v="521.13"/>
    <n v="0.35"/>
    <n v="1"/>
    <d v="2024-12-13T00:00:00"/>
    <d v="2024-12-16T00:00:00"/>
    <x v="1"/>
    <x v="1"/>
    <n v="129"/>
    <x v="4"/>
    <x v="1"/>
    <x v="10"/>
    <n v="392.13"/>
    <n v="521.13"/>
  </r>
  <r>
    <x v="14320"/>
    <x v="3"/>
    <x v="4"/>
    <n v="1480.59"/>
    <n v="0.43"/>
    <n v="3"/>
    <d v="2024-11-09T00:00:00"/>
    <d v="2024-11-11T00:00:00"/>
    <x v="0"/>
    <x v="1"/>
    <n v="155.97"/>
    <x v="5"/>
    <x v="1"/>
    <x v="11"/>
    <n v="1324.62"/>
    <n v="4441.7699999999995"/>
  </r>
  <r>
    <x v="14321"/>
    <x v="3"/>
    <x v="2"/>
    <n v="3787.37"/>
    <n v="0.1"/>
    <n v="9"/>
    <d v="2024-09-11T00:00:00"/>
    <d v="2024-09-12T00:00:00"/>
    <x v="0"/>
    <x v="0"/>
    <n v="1068.1400000000001"/>
    <x v="4"/>
    <x v="1"/>
    <x v="7"/>
    <n v="2719.2299999999996"/>
    <n v="34086.33"/>
  </r>
  <r>
    <x v="14322"/>
    <x v="3"/>
    <x v="2"/>
    <n v="1378.9"/>
    <n v="0.04"/>
    <n v="8"/>
    <d v="2024-10-13T00:00:00"/>
    <d v="2024-10-20T00:00:00"/>
    <x v="0"/>
    <x v="2"/>
    <n v="108.3"/>
    <x v="3"/>
    <x v="1"/>
    <x v="2"/>
    <n v="1270.6000000000001"/>
    <n v="11031.2"/>
  </r>
  <r>
    <x v="14323"/>
    <x v="3"/>
    <x v="0"/>
    <n v="4090.22"/>
    <n v="0.17"/>
    <n v="9"/>
    <d v="2024-10-01T00:00:00"/>
    <d v="2024-10-03T00:00:00"/>
    <x v="0"/>
    <x v="0"/>
    <n v="747.88"/>
    <x v="0"/>
    <x v="1"/>
    <x v="2"/>
    <n v="3342.3399999999997"/>
    <n v="36811.979999999996"/>
  </r>
  <r>
    <x v="14324"/>
    <x v="1"/>
    <x v="4"/>
    <n v="4116.33"/>
    <n v="0.16"/>
    <n v="5"/>
    <d v="2024-04-27T00:00:00"/>
    <d v="2024-05-03T00:00:00"/>
    <x v="2"/>
    <x v="1"/>
    <n v="219.05"/>
    <x v="1"/>
    <x v="1"/>
    <x v="3"/>
    <n v="3897.2799999999997"/>
    <n v="20581.650000000001"/>
  </r>
  <r>
    <x v="14325"/>
    <x v="2"/>
    <x v="2"/>
    <n v="2339.85"/>
    <n v="0.33"/>
    <n v="5"/>
    <d v="2023-06-27T00:00:00"/>
    <d v="2023-06-28T00:00:00"/>
    <x v="0"/>
    <x v="0"/>
    <n v="330.38"/>
    <x v="1"/>
    <x v="0"/>
    <x v="9"/>
    <n v="2009.4699999999998"/>
    <n v="11699.25"/>
  </r>
  <r>
    <x v="14326"/>
    <x v="0"/>
    <x v="0"/>
    <n v="1573.87"/>
    <n v="0.42"/>
    <n v="8"/>
    <d v="2023-02-25T00:00:00"/>
    <d v="2023-03-03T00:00:00"/>
    <x v="0"/>
    <x v="1"/>
    <n v="348.75"/>
    <x v="4"/>
    <x v="0"/>
    <x v="8"/>
    <n v="1225.1199999999999"/>
    <n v="12590.96"/>
  </r>
  <r>
    <x v="14327"/>
    <x v="0"/>
    <x v="2"/>
    <n v="3028.57"/>
    <n v="0.15"/>
    <n v="5"/>
    <d v="2024-02-28T00:00:00"/>
    <d v="2024-03-05T00:00:00"/>
    <x v="1"/>
    <x v="2"/>
    <n v="178.05"/>
    <x v="0"/>
    <x v="1"/>
    <x v="8"/>
    <n v="2850.52"/>
    <n v="15142.85"/>
  </r>
  <r>
    <x v="14328"/>
    <x v="2"/>
    <x v="0"/>
    <n v="4071.6"/>
    <n v="0.21"/>
    <n v="4"/>
    <d v="2023-06-26T00:00:00"/>
    <d v="2023-06-30T00:00:00"/>
    <x v="1"/>
    <x v="2"/>
    <n v="276.85000000000002"/>
    <x v="1"/>
    <x v="0"/>
    <x v="9"/>
    <n v="3794.75"/>
    <n v="16286.4"/>
  </r>
  <r>
    <x v="14329"/>
    <x v="1"/>
    <x v="4"/>
    <n v="416.4"/>
    <n v="0.05"/>
    <n v="9"/>
    <d v="2023-10-15T00:00:00"/>
    <d v="2023-10-22T00:00:00"/>
    <x v="0"/>
    <x v="1"/>
    <n v="76.38"/>
    <x v="0"/>
    <x v="0"/>
    <x v="2"/>
    <n v="340.02"/>
    <n v="3747.6"/>
  </r>
  <r>
    <x v="14330"/>
    <x v="0"/>
    <x v="1"/>
    <n v="4771.78"/>
    <n v="0.21"/>
    <n v="1"/>
    <d v="2024-08-16T00:00:00"/>
    <d v="2024-08-18T00:00:00"/>
    <x v="1"/>
    <x v="1"/>
    <n v="308.77999999999997"/>
    <x v="1"/>
    <x v="1"/>
    <x v="1"/>
    <n v="4463"/>
    <n v="4771.78"/>
  </r>
  <r>
    <x v="14331"/>
    <x v="2"/>
    <x v="0"/>
    <n v="3264.91"/>
    <n v="0.11"/>
    <n v="6"/>
    <d v="2024-01-08T00:00:00"/>
    <d v="2024-01-15T00:00:00"/>
    <x v="1"/>
    <x v="0"/>
    <n v="412.95"/>
    <x v="1"/>
    <x v="1"/>
    <x v="6"/>
    <n v="2851.96"/>
    <n v="19589.46"/>
  </r>
  <r>
    <x v="14332"/>
    <x v="1"/>
    <x v="0"/>
    <n v="2050.92"/>
    <n v="0.19"/>
    <n v="7"/>
    <d v="2024-03-04T00:00:00"/>
    <d v="2024-03-05T00:00:00"/>
    <x v="1"/>
    <x v="0"/>
    <n v="492.82"/>
    <x v="4"/>
    <x v="1"/>
    <x v="0"/>
    <n v="1558.1000000000001"/>
    <n v="14356.44"/>
  </r>
  <r>
    <x v="14333"/>
    <x v="0"/>
    <x v="2"/>
    <n v="2579.4899999999998"/>
    <n v="0.13"/>
    <n v="6"/>
    <d v="2023-08-01T00:00:00"/>
    <d v="2023-08-05T00:00:00"/>
    <x v="2"/>
    <x v="1"/>
    <n v="335.15"/>
    <x v="3"/>
    <x v="0"/>
    <x v="1"/>
    <n v="2244.3399999999997"/>
    <n v="15476.939999999999"/>
  </r>
  <r>
    <x v="14334"/>
    <x v="3"/>
    <x v="4"/>
    <n v="1989.4"/>
    <n v="0.4"/>
    <n v="8"/>
    <d v="2024-04-08T00:00:00"/>
    <d v="2024-04-11T00:00:00"/>
    <x v="1"/>
    <x v="2"/>
    <n v="296.43"/>
    <x v="0"/>
    <x v="1"/>
    <x v="3"/>
    <n v="1692.97"/>
    <n v="15915.2"/>
  </r>
  <r>
    <x v="14335"/>
    <x v="3"/>
    <x v="3"/>
    <n v="2121.79"/>
    <n v="0"/>
    <n v="8"/>
    <d v="2023-11-23T00:00:00"/>
    <d v="2023-11-30T00:00:00"/>
    <x v="1"/>
    <x v="0"/>
    <n v="514.20000000000005"/>
    <x v="0"/>
    <x v="0"/>
    <x v="11"/>
    <n v="1607.59"/>
    <n v="16974.32"/>
  </r>
  <r>
    <x v="14336"/>
    <x v="1"/>
    <x v="3"/>
    <n v="3018.52"/>
    <n v="0.17"/>
    <n v="5"/>
    <d v="2024-01-19T00:00:00"/>
    <d v="2024-01-25T00:00:00"/>
    <x v="0"/>
    <x v="0"/>
    <n v="262.98"/>
    <x v="4"/>
    <x v="1"/>
    <x v="6"/>
    <n v="2755.54"/>
    <n v="15092.6"/>
  </r>
  <r>
    <x v="14337"/>
    <x v="3"/>
    <x v="1"/>
    <n v="395.18"/>
    <n v="0.48"/>
    <n v="4"/>
    <d v="2023-06-21T00:00:00"/>
    <d v="2023-06-22T00:00:00"/>
    <x v="0"/>
    <x v="2"/>
    <n v="102.43"/>
    <x v="3"/>
    <x v="0"/>
    <x v="9"/>
    <n v="292.75"/>
    <n v="1580.72"/>
  </r>
  <r>
    <x v="14338"/>
    <x v="1"/>
    <x v="4"/>
    <n v="959.35"/>
    <n v="0.34"/>
    <n v="7"/>
    <d v="2023-06-18T00:00:00"/>
    <d v="2023-06-22T00:00:00"/>
    <x v="2"/>
    <x v="2"/>
    <n v="50.34"/>
    <x v="1"/>
    <x v="0"/>
    <x v="9"/>
    <n v="909.01"/>
    <n v="6715.45"/>
  </r>
  <r>
    <x v="14339"/>
    <x v="2"/>
    <x v="0"/>
    <n v="1212.49"/>
    <n v="0.39"/>
    <n v="9"/>
    <d v="2024-08-31T00:00:00"/>
    <d v="2024-09-06T00:00:00"/>
    <x v="1"/>
    <x v="0"/>
    <n v="132.4"/>
    <x v="2"/>
    <x v="1"/>
    <x v="1"/>
    <n v="1080.0899999999999"/>
    <n v="10912.41"/>
  </r>
  <r>
    <x v="14340"/>
    <x v="2"/>
    <x v="3"/>
    <n v="2096.8200000000002"/>
    <n v="0.43"/>
    <n v="2"/>
    <d v="2023-12-07T00:00:00"/>
    <d v="2023-12-10T00:00:00"/>
    <x v="0"/>
    <x v="1"/>
    <n v="317.41000000000003"/>
    <x v="1"/>
    <x v="0"/>
    <x v="10"/>
    <n v="1779.41"/>
    <n v="4193.6400000000003"/>
  </r>
  <r>
    <x v="14341"/>
    <x v="0"/>
    <x v="1"/>
    <n v="1918.18"/>
    <n v="0.18"/>
    <n v="7"/>
    <d v="2023-07-14T00:00:00"/>
    <d v="2023-07-17T00:00:00"/>
    <x v="2"/>
    <x v="2"/>
    <n v="198.82"/>
    <x v="2"/>
    <x v="0"/>
    <x v="4"/>
    <n v="1719.3600000000001"/>
    <n v="13427.26"/>
  </r>
  <r>
    <x v="14342"/>
    <x v="1"/>
    <x v="4"/>
    <n v="3638.8"/>
    <n v="0.03"/>
    <n v="6"/>
    <d v="2023-05-30T00:00:00"/>
    <d v="2023-06-02T00:00:00"/>
    <x v="0"/>
    <x v="0"/>
    <n v="940.14"/>
    <x v="5"/>
    <x v="0"/>
    <x v="5"/>
    <n v="2698.6600000000003"/>
    <n v="21832.800000000003"/>
  </r>
  <r>
    <x v="14343"/>
    <x v="0"/>
    <x v="1"/>
    <n v="1369.98"/>
    <n v="0.21"/>
    <n v="3"/>
    <d v="2024-02-05T00:00:00"/>
    <d v="2024-02-06T00:00:00"/>
    <x v="0"/>
    <x v="1"/>
    <n v="386.62"/>
    <x v="4"/>
    <x v="1"/>
    <x v="8"/>
    <n v="983.36"/>
    <n v="4109.9400000000005"/>
  </r>
  <r>
    <x v="14344"/>
    <x v="0"/>
    <x v="3"/>
    <n v="379.65"/>
    <n v="0.33"/>
    <n v="2"/>
    <d v="2023-08-30T00:00:00"/>
    <d v="2023-09-03T00:00:00"/>
    <x v="1"/>
    <x v="1"/>
    <n v="46.54"/>
    <x v="0"/>
    <x v="0"/>
    <x v="1"/>
    <n v="333.10999999999996"/>
    <n v="759.3"/>
  </r>
  <r>
    <x v="14345"/>
    <x v="2"/>
    <x v="2"/>
    <n v="371.67"/>
    <n v="0.19"/>
    <n v="1"/>
    <d v="2024-08-23T00:00:00"/>
    <d v="2024-08-24T00:00:00"/>
    <x v="0"/>
    <x v="1"/>
    <n v="30.41"/>
    <x v="3"/>
    <x v="1"/>
    <x v="1"/>
    <n v="341.26"/>
    <n v="371.67"/>
  </r>
  <r>
    <x v="14346"/>
    <x v="0"/>
    <x v="2"/>
    <n v="155.43"/>
    <n v="0.22"/>
    <n v="2"/>
    <d v="2024-11-20T00:00:00"/>
    <d v="2024-11-25T00:00:00"/>
    <x v="1"/>
    <x v="0"/>
    <n v="39.22"/>
    <x v="0"/>
    <x v="1"/>
    <x v="11"/>
    <n v="116.21000000000001"/>
    <n v="310.86"/>
  </r>
  <r>
    <x v="14347"/>
    <x v="3"/>
    <x v="4"/>
    <n v="286.33"/>
    <n v="0.41"/>
    <n v="5"/>
    <d v="2024-12-24T00:00:00"/>
    <d v="2024-12-30T00:00:00"/>
    <x v="1"/>
    <x v="0"/>
    <n v="85.49"/>
    <x v="2"/>
    <x v="1"/>
    <x v="10"/>
    <n v="200.83999999999997"/>
    <n v="1431.6499999999999"/>
  </r>
  <r>
    <x v="14348"/>
    <x v="0"/>
    <x v="1"/>
    <n v="4307.4399999999996"/>
    <n v="0.02"/>
    <n v="1"/>
    <d v="2023-06-08T00:00:00"/>
    <d v="2023-06-10T00:00:00"/>
    <x v="0"/>
    <x v="2"/>
    <n v="863.63"/>
    <x v="3"/>
    <x v="0"/>
    <x v="9"/>
    <n v="3443.8099999999995"/>
    <n v="4307.4399999999996"/>
  </r>
  <r>
    <x v="14349"/>
    <x v="1"/>
    <x v="0"/>
    <n v="3516.49"/>
    <n v="0.17"/>
    <n v="8"/>
    <d v="2023-02-20T00:00:00"/>
    <d v="2023-02-24T00:00:00"/>
    <x v="2"/>
    <x v="2"/>
    <n v="1042.06"/>
    <x v="3"/>
    <x v="0"/>
    <x v="8"/>
    <n v="2474.4299999999998"/>
    <n v="28131.919999999998"/>
  </r>
  <r>
    <x v="14350"/>
    <x v="3"/>
    <x v="3"/>
    <n v="4980.0600000000004"/>
    <n v="0.24"/>
    <n v="4"/>
    <d v="2023-01-20T00:00:00"/>
    <d v="2023-01-26T00:00:00"/>
    <x v="0"/>
    <x v="1"/>
    <n v="277.10000000000002"/>
    <x v="1"/>
    <x v="0"/>
    <x v="6"/>
    <n v="4702.96"/>
    <n v="19920.240000000002"/>
  </r>
  <r>
    <x v="14351"/>
    <x v="2"/>
    <x v="2"/>
    <n v="199.53"/>
    <n v="0.15"/>
    <n v="3"/>
    <d v="2023-06-25T00:00:00"/>
    <d v="2023-07-01T00:00:00"/>
    <x v="2"/>
    <x v="1"/>
    <n v="48.59"/>
    <x v="4"/>
    <x v="0"/>
    <x v="9"/>
    <n v="150.94"/>
    <n v="598.59"/>
  </r>
  <r>
    <x v="14352"/>
    <x v="1"/>
    <x v="2"/>
    <n v="4260.1099999999997"/>
    <n v="0.22"/>
    <n v="2"/>
    <d v="2023-03-13T00:00:00"/>
    <d v="2023-03-17T00:00:00"/>
    <x v="0"/>
    <x v="0"/>
    <n v="749.05"/>
    <x v="4"/>
    <x v="0"/>
    <x v="0"/>
    <n v="3511.0599999999995"/>
    <n v="8520.2199999999993"/>
  </r>
  <r>
    <x v="14353"/>
    <x v="3"/>
    <x v="1"/>
    <n v="3510.68"/>
    <n v="0.2"/>
    <n v="1"/>
    <d v="2023-11-26T00:00:00"/>
    <d v="2023-11-27T00:00:00"/>
    <x v="1"/>
    <x v="0"/>
    <n v="523.23"/>
    <x v="5"/>
    <x v="0"/>
    <x v="11"/>
    <n v="2987.45"/>
    <n v="3510.68"/>
  </r>
  <r>
    <x v="14354"/>
    <x v="1"/>
    <x v="2"/>
    <n v="3237.68"/>
    <n v="0.46"/>
    <n v="8"/>
    <d v="2024-09-24T00:00:00"/>
    <d v="2024-09-29T00:00:00"/>
    <x v="2"/>
    <x v="2"/>
    <n v="634.28"/>
    <x v="1"/>
    <x v="1"/>
    <x v="7"/>
    <n v="2603.3999999999996"/>
    <n v="25901.439999999999"/>
  </r>
  <r>
    <x v="14355"/>
    <x v="3"/>
    <x v="1"/>
    <n v="1847.01"/>
    <n v="0.25"/>
    <n v="9"/>
    <d v="2024-10-15T00:00:00"/>
    <d v="2024-10-19T00:00:00"/>
    <x v="0"/>
    <x v="2"/>
    <n v="203.5"/>
    <x v="4"/>
    <x v="1"/>
    <x v="2"/>
    <n v="1643.51"/>
    <n v="16623.09"/>
  </r>
  <r>
    <x v="14356"/>
    <x v="1"/>
    <x v="3"/>
    <n v="1945.96"/>
    <n v="0.24"/>
    <n v="3"/>
    <d v="2023-03-03T00:00:00"/>
    <d v="2023-03-10T00:00:00"/>
    <x v="0"/>
    <x v="0"/>
    <n v="328.07"/>
    <x v="0"/>
    <x v="0"/>
    <x v="0"/>
    <n v="1617.89"/>
    <n v="5837.88"/>
  </r>
  <r>
    <x v="14357"/>
    <x v="1"/>
    <x v="1"/>
    <n v="4243.25"/>
    <n v="0.13"/>
    <n v="3"/>
    <d v="2023-06-28T00:00:00"/>
    <d v="2023-07-03T00:00:00"/>
    <x v="1"/>
    <x v="1"/>
    <n v="746.83"/>
    <x v="1"/>
    <x v="0"/>
    <x v="9"/>
    <n v="3496.42"/>
    <n v="12729.75"/>
  </r>
  <r>
    <x v="14358"/>
    <x v="3"/>
    <x v="2"/>
    <n v="3596.07"/>
    <n v="0.02"/>
    <n v="9"/>
    <d v="2024-12-18T00:00:00"/>
    <d v="2024-12-20T00:00:00"/>
    <x v="0"/>
    <x v="1"/>
    <n v="863.86"/>
    <x v="3"/>
    <x v="1"/>
    <x v="10"/>
    <n v="2732.21"/>
    <n v="32364.63"/>
  </r>
  <r>
    <x v="14359"/>
    <x v="2"/>
    <x v="1"/>
    <n v="3384.55"/>
    <n v="0.15"/>
    <n v="7"/>
    <d v="2023-05-07T00:00:00"/>
    <d v="2023-05-11T00:00:00"/>
    <x v="1"/>
    <x v="2"/>
    <n v="643.71"/>
    <x v="0"/>
    <x v="0"/>
    <x v="5"/>
    <n v="2740.84"/>
    <n v="23691.850000000002"/>
  </r>
  <r>
    <x v="14360"/>
    <x v="2"/>
    <x v="2"/>
    <n v="250.18"/>
    <n v="0.01"/>
    <n v="9"/>
    <d v="2024-12-10T00:00:00"/>
    <d v="2024-12-16T00:00:00"/>
    <x v="2"/>
    <x v="2"/>
    <n v="47.23"/>
    <x v="5"/>
    <x v="1"/>
    <x v="10"/>
    <n v="202.95000000000002"/>
    <n v="2251.62"/>
  </r>
  <r>
    <x v="14361"/>
    <x v="1"/>
    <x v="4"/>
    <n v="1003.17"/>
    <n v="0.41"/>
    <n v="2"/>
    <d v="2023-04-08T00:00:00"/>
    <d v="2023-04-14T00:00:00"/>
    <x v="0"/>
    <x v="1"/>
    <n v="58.98"/>
    <x v="3"/>
    <x v="0"/>
    <x v="3"/>
    <n v="944.18999999999994"/>
    <n v="2006.34"/>
  </r>
  <r>
    <x v="14362"/>
    <x v="1"/>
    <x v="2"/>
    <n v="4816.8599999999997"/>
    <n v="0.1"/>
    <n v="7"/>
    <d v="2023-05-07T00:00:00"/>
    <d v="2023-05-12T00:00:00"/>
    <x v="0"/>
    <x v="0"/>
    <n v="1256.5"/>
    <x v="5"/>
    <x v="0"/>
    <x v="5"/>
    <n v="3560.3599999999997"/>
    <n v="33718.019999999997"/>
  </r>
  <r>
    <x v="14363"/>
    <x v="2"/>
    <x v="2"/>
    <n v="2326.42"/>
    <n v="0.46"/>
    <n v="8"/>
    <d v="2024-08-15T00:00:00"/>
    <d v="2024-08-20T00:00:00"/>
    <x v="1"/>
    <x v="1"/>
    <n v="373.79"/>
    <x v="3"/>
    <x v="1"/>
    <x v="1"/>
    <n v="1952.63"/>
    <n v="18611.36"/>
  </r>
  <r>
    <x v="14364"/>
    <x v="2"/>
    <x v="2"/>
    <n v="3928.83"/>
    <n v="0.44"/>
    <n v="4"/>
    <d v="2024-02-09T00:00:00"/>
    <d v="2024-02-14T00:00:00"/>
    <x v="1"/>
    <x v="1"/>
    <n v="1057.94"/>
    <x v="4"/>
    <x v="1"/>
    <x v="8"/>
    <n v="2870.89"/>
    <n v="15715.32"/>
  </r>
  <r>
    <x v="14365"/>
    <x v="0"/>
    <x v="4"/>
    <n v="2007.69"/>
    <n v="0.33"/>
    <n v="4"/>
    <d v="2024-05-23T00:00:00"/>
    <d v="2024-05-28T00:00:00"/>
    <x v="0"/>
    <x v="1"/>
    <n v="526.04999999999995"/>
    <x v="4"/>
    <x v="1"/>
    <x v="5"/>
    <n v="1481.64"/>
    <n v="8030.76"/>
  </r>
  <r>
    <x v="14366"/>
    <x v="2"/>
    <x v="0"/>
    <n v="3845.18"/>
    <n v="0.43"/>
    <n v="2"/>
    <d v="2023-05-23T00:00:00"/>
    <d v="2023-05-29T00:00:00"/>
    <x v="2"/>
    <x v="2"/>
    <n v="761.41"/>
    <x v="1"/>
    <x v="0"/>
    <x v="5"/>
    <n v="3083.77"/>
    <n v="7690.36"/>
  </r>
  <r>
    <x v="14367"/>
    <x v="1"/>
    <x v="2"/>
    <n v="684.14"/>
    <n v="0.44"/>
    <n v="2"/>
    <d v="2024-07-01T00:00:00"/>
    <d v="2024-07-02T00:00:00"/>
    <x v="1"/>
    <x v="1"/>
    <n v="36.29"/>
    <x v="2"/>
    <x v="1"/>
    <x v="4"/>
    <n v="647.85"/>
    <n v="1368.28"/>
  </r>
  <r>
    <x v="14368"/>
    <x v="3"/>
    <x v="0"/>
    <n v="306.43"/>
    <n v="0.39"/>
    <n v="4"/>
    <d v="2023-01-09T00:00:00"/>
    <d v="2023-01-16T00:00:00"/>
    <x v="2"/>
    <x v="1"/>
    <n v="48.3"/>
    <x v="1"/>
    <x v="0"/>
    <x v="6"/>
    <n v="258.13"/>
    <n v="1225.72"/>
  </r>
  <r>
    <x v="14369"/>
    <x v="2"/>
    <x v="3"/>
    <n v="2384.27"/>
    <n v="0.25"/>
    <n v="4"/>
    <d v="2023-11-11T00:00:00"/>
    <d v="2023-11-15T00:00:00"/>
    <x v="2"/>
    <x v="1"/>
    <n v="276.02"/>
    <x v="2"/>
    <x v="0"/>
    <x v="11"/>
    <n v="2108.25"/>
    <n v="9537.08"/>
  </r>
  <r>
    <x v="14370"/>
    <x v="0"/>
    <x v="1"/>
    <n v="2999.07"/>
    <n v="0.48"/>
    <n v="5"/>
    <d v="2023-08-25T00:00:00"/>
    <d v="2023-09-01T00:00:00"/>
    <x v="2"/>
    <x v="1"/>
    <n v="277.97000000000003"/>
    <x v="2"/>
    <x v="0"/>
    <x v="1"/>
    <n v="2721.1000000000004"/>
    <n v="14995.35"/>
  </r>
  <r>
    <x v="14371"/>
    <x v="0"/>
    <x v="0"/>
    <n v="1686.14"/>
    <n v="0.41"/>
    <n v="9"/>
    <d v="2023-12-04T00:00:00"/>
    <d v="2023-12-05T00:00:00"/>
    <x v="1"/>
    <x v="0"/>
    <n v="309.69"/>
    <x v="2"/>
    <x v="0"/>
    <x v="10"/>
    <n v="1376.45"/>
    <n v="15175.26"/>
  </r>
  <r>
    <x v="14372"/>
    <x v="0"/>
    <x v="3"/>
    <n v="3608.42"/>
    <n v="0.06"/>
    <n v="9"/>
    <d v="2023-05-25T00:00:00"/>
    <d v="2023-06-01T00:00:00"/>
    <x v="1"/>
    <x v="0"/>
    <n v="512.13"/>
    <x v="4"/>
    <x v="0"/>
    <x v="5"/>
    <n v="3096.29"/>
    <n v="32475.78"/>
  </r>
  <r>
    <x v="14373"/>
    <x v="3"/>
    <x v="1"/>
    <n v="2529.52"/>
    <n v="0.21"/>
    <n v="7"/>
    <d v="2024-08-16T00:00:00"/>
    <d v="2024-08-21T00:00:00"/>
    <x v="2"/>
    <x v="2"/>
    <n v="594.52"/>
    <x v="5"/>
    <x v="1"/>
    <x v="1"/>
    <n v="1935"/>
    <n v="17706.64"/>
  </r>
  <r>
    <x v="14374"/>
    <x v="2"/>
    <x v="2"/>
    <n v="4648.75"/>
    <n v="0.27"/>
    <n v="6"/>
    <d v="2024-05-30T00:00:00"/>
    <d v="2024-06-02T00:00:00"/>
    <x v="1"/>
    <x v="1"/>
    <n v="518.66"/>
    <x v="0"/>
    <x v="1"/>
    <x v="5"/>
    <n v="4130.09"/>
    <n v="27892.5"/>
  </r>
  <r>
    <x v="14375"/>
    <x v="2"/>
    <x v="2"/>
    <n v="516.45000000000005"/>
    <n v="0.26"/>
    <n v="5"/>
    <d v="2024-08-18T00:00:00"/>
    <d v="2024-08-22T00:00:00"/>
    <x v="0"/>
    <x v="0"/>
    <n v="97.57"/>
    <x v="2"/>
    <x v="1"/>
    <x v="1"/>
    <n v="418.88000000000005"/>
    <n v="2582.25"/>
  </r>
  <r>
    <x v="14376"/>
    <x v="2"/>
    <x v="2"/>
    <n v="426.18"/>
    <n v="0.19"/>
    <n v="4"/>
    <d v="2024-06-08T00:00:00"/>
    <d v="2024-06-09T00:00:00"/>
    <x v="2"/>
    <x v="2"/>
    <n v="75.099999999999994"/>
    <x v="5"/>
    <x v="1"/>
    <x v="9"/>
    <n v="351.08000000000004"/>
    <n v="1704.72"/>
  </r>
  <r>
    <x v="14377"/>
    <x v="3"/>
    <x v="4"/>
    <n v="4535.1000000000004"/>
    <n v="0.27"/>
    <n v="2"/>
    <d v="2024-09-18T00:00:00"/>
    <d v="2024-09-23T00:00:00"/>
    <x v="0"/>
    <x v="1"/>
    <n v="689.65"/>
    <x v="2"/>
    <x v="1"/>
    <x v="7"/>
    <n v="3845.4500000000003"/>
    <n v="9070.2000000000007"/>
  </r>
  <r>
    <x v="14378"/>
    <x v="3"/>
    <x v="4"/>
    <n v="3378.62"/>
    <n v="0.05"/>
    <n v="4"/>
    <d v="2023-10-26T00:00:00"/>
    <d v="2023-10-31T00:00:00"/>
    <x v="1"/>
    <x v="1"/>
    <n v="896.78"/>
    <x v="2"/>
    <x v="0"/>
    <x v="2"/>
    <n v="2481.84"/>
    <n v="13514.48"/>
  </r>
  <r>
    <x v="14379"/>
    <x v="1"/>
    <x v="4"/>
    <n v="3388.48"/>
    <n v="0.33"/>
    <n v="7"/>
    <d v="2024-04-20T00:00:00"/>
    <d v="2024-04-24T00:00:00"/>
    <x v="0"/>
    <x v="1"/>
    <n v="682.05"/>
    <x v="4"/>
    <x v="1"/>
    <x v="3"/>
    <n v="2706.4300000000003"/>
    <n v="23719.360000000001"/>
  </r>
  <r>
    <x v="14380"/>
    <x v="0"/>
    <x v="4"/>
    <n v="235.02"/>
    <n v="0.25"/>
    <n v="1"/>
    <d v="2023-09-21T00:00:00"/>
    <d v="2023-09-23T00:00:00"/>
    <x v="2"/>
    <x v="1"/>
    <n v="57.08"/>
    <x v="1"/>
    <x v="0"/>
    <x v="7"/>
    <n v="177.94"/>
    <n v="235.02"/>
  </r>
  <r>
    <x v="14381"/>
    <x v="0"/>
    <x v="3"/>
    <n v="4694.6099999999997"/>
    <n v="0.39"/>
    <n v="3"/>
    <d v="2024-02-08T00:00:00"/>
    <d v="2024-02-15T00:00:00"/>
    <x v="0"/>
    <x v="0"/>
    <n v="1185.18"/>
    <x v="5"/>
    <x v="1"/>
    <x v="8"/>
    <n v="3509.4299999999994"/>
    <n v="14083.829999999998"/>
  </r>
  <r>
    <x v="14382"/>
    <x v="2"/>
    <x v="3"/>
    <n v="3881.94"/>
    <n v="0.35"/>
    <n v="4"/>
    <d v="2023-05-03T00:00:00"/>
    <d v="2023-05-10T00:00:00"/>
    <x v="1"/>
    <x v="0"/>
    <n v="337.9"/>
    <x v="2"/>
    <x v="0"/>
    <x v="5"/>
    <n v="3544.04"/>
    <n v="15527.76"/>
  </r>
  <r>
    <x v="14383"/>
    <x v="3"/>
    <x v="2"/>
    <n v="3845.14"/>
    <n v="0.06"/>
    <n v="7"/>
    <d v="2023-07-29T00:00:00"/>
    <d v="2023-08-02T00:00:00"/>
    <x v="0"/>
    <x v="1"/>
    <n v="262.98"/>
    <x v="4"/>
    <x v="0"/>
    <x v="4"/>
    <n v="3582.16"/>
    <n v="26915.98"/>
  </r>
  <r>
    <x v="14384"/>
    <x v="3"/>
    <x v="1"/>
    <n v="4568.46"/>
    <n v="0.18"/>
    <n v="3"/>
    <d v="2023-07-18T00:00:00"/>
    <d v="2023-07-19T00:00:00"/>
    <x v="2"/>
    <x v="1"/>
    <n v="325.55"/>
    <x v="3"/>
    <x v="0"/>
    <x v="4"/>
    <n v="4242.91"/>
    <n v="13705.380000000001"/>
  </r>
  <r>
    <x v="14385"/>
    <x v="2"/>
    <x v="4"/>
    <n v="2932.95"/>
    <n v="0.37"/>
    <n v="4"/>
    <d v="2023-11-13T00:00:00"/>
    <d v="2023-11-15T00:00:00"/>
    <x v="0"/>
    <x v="2"/>
    <n v="480.15"/>
    <x v="2"/>
    <x v="0"/>
    <x v="11"/>
    <n v="2452.7999999999997"/>
    <n v="11731.8"/>
  </r>
  <r>
    <x v="14386"/>
    <x v="2"/>
    <x v="1"/>
    <n v="2033.87"/>
    <n v="0.17"/>
    <n v="1"/>
    <d v="2024-07-09T00:00:00"/>
    <d v="2024-07-13T00:00:00"/>
    <x v="1"/>
    <x v="0"/>
    <n v="298.02999999999997"/>
    <x v="3"/>
    <x v="1"/>
    <x v="4"/>
    <n v="1735.84"/>
    <n v="2033.87"/>
  </r>
  <r>
    <x v="14387"/>
    <x v="1"/>
    <x v="3"/>
    <n v="2455.33"/>
    <n v="0.28000000000000003"/>
    <n v="1"/>
    <d v="2024-04-25T00:00:00"/>
    <d v="2024-05-01T00:00:00"/>
    <x v="1"/>
    <x v="1"/>
    <n v="705.78"/>
    <x v="0"/>
    <x v="1"/>
    <x v="3"/>
    <n v="1749.55"/>
    <n v="2455.33"/>
  </r>
  <r>
    <x v="14388"/>
    <x v="0"/>
    <x v="4"/>
    <n v="3908.48"/>
    <n v="0.48"/>
    <n v="3"/>
    <d v="2023-06-28T00:00:00"/>
    <d v="2023-07-02T00:00:00"/>
    <x v="0"/>
    <x v="2"/>
    <n v="613.71"/>
    <x v="4"/>
    <x v="0"/>
    <x v="9"/>
    <n v="3294.77"/>
    <n v="11725.44"/>
  </r>
  <r>
    <x v="14389"/>
    <x v="0"/>
    <x v="3"/>
    <n v="3866.78"/>
    <n v="0.04"/>
    <n v="7"/>
    <d v="2024-03-17T00:00:00"/>
    <d v="2024-03-21T00:00:00"/>
    <x v="2"/>
    <x v="2"/>
    <n v="334.95"/>
    <x v="3"/>
    <x v="1"/>
    <x v="0"/>
    <n v="3531.8300000000004"/>
    <n v="27067.460000000003"/>
  </r>
  <r>
    <x v="14390"/>
    <x v="0"/>
    <x v="3"/>
    <n v="3086.97"/>
    <n v="0.1"/>
    <n v="6"/>
    <d v="2024-04-03T00:00:00"/>
    <d v="2024-04-09T00:00:00"/>
    <x v="0"/>
    <x v="1"/>
    <n v="281.27999999999997"/>
    <x v="5"/>
    <x v="1"/>
    <x v="3"/>
    <n v="2805.6899999999996"/>
    <n v="18521.82"/>
  </r>
  <r>
    <x v="14391"/>
    <x v="1"/>
    <x v="0"/>
    <n v="1168.5899999999999"/>
    <n v="0.24"/>
    <n v="5"/>
    <d v="2023-04-27T00:00:00"/>
    <d v="2023-05-03T00:00:00"/>
    <x v="2"/>
    <x v="0"/>
    <n v="157.4"/>
    <x v="5"/>
    <x v="0"/>
    <x v="3"/>
    <n v="1011.1899999999999"/>
    <n v="5842.95"/>
  </r>
  <r>
    <x v="14392"/>
    <x v="2"/>
    <x v="3"/>
    <n v="4112.53"/>
    <n v="0.37"/>
    <n v="8"/>
    <d v="2024-02-18T00:00:00"/>
    <d v="2024-02-21T00:00:00"/>
    <x v="0"/>
    <x v="2"/>
    <n v="1079.6300000000001"/>
    <x v="1"/>
    <x v="1"/>
    <x v="8"/>
    <n v="3032.8999999999996"/>
    <n v="32900.239999999998"/>
  </r>
  <r>
    <x v="14393"/>
    <x v="2"/>
    <x v="2"/>
    <n v="3271.48"/>
    <n v="0.17"/>
    <n v="8"/>
    <d v="2024-05-07T00:00:00"/>
    <d v="2024-05-13T00:00:00"/>
    <x v="1"/>
    <x v="2"/>
    <n v="727.95"/>
    <x v="4"/>
    <x v="1"/>
    <x v="5"/>
    <n v="2543.5299999999997"/>
    <n v="26171.84"/>
  </r>
  <r>
    <x v="14394"/>
    <x v="0"/>
    <x v="3"/>
    <n v="1184.18"/>
    <n v="0.06"/>
    <n v="4"/>
    <d v="2023-12-06T00:00:00"/>
    <d v="2023-12-13T00:00:00"/>
    <x v="2"/>
    <x v="2"/>
    <n v="287.08"/>
    <x v="0"/>
    <x v="0"/>
    <x v="10"/>
    <n v="897.10000000000014"/>
    <n v="4736.72"/>
  </r>
  <r>
    <x v="14395"/>
    <x v="0"/>
    <x v="4"/>
    <n v="2455.16"/>
    <n v="0.16"/>
    <n v="6"/>
    <d v="2024-09-04T00:00:00"/>
    <d v="2024-09-08T00:00:00"/>
    <x v="2"/>
    <x v="2"/>
    <n v="315.82"/>
    <x v="2"/>
    <x v="1"/>
    <x v="7"/>
    <n v="2139.3399999999997"/>
    <n v="14730.96"/>
  </r>
  <r>
    <x v="14396"/>
    <x v="1"/>
    <x v="2"/>
    <n v="4986.3100000000004"/>
    <n v="0.32"/>
    <n v="1"/>
    <d v="2024-06-05T00:00:00"/>
    <d v="2024-06-06T00:00:00"/>
    <x v="2"/>
    <x v="2"/>
    <n v="875.75"/>
    <x v="3"/>
    <x v="1"/>
    <x v="9"/>
    <n v="4110.5600000000004"/>
    <n v="4986.3100000000004"/>
  </r>
  <r>
    <x v="14397"/>
    <x v="3"/>
    <x v="3"/>
    <n v="1709.06"/>
    <n v="0.4"/>
    <n v="9"/>
    <d v="2024-02-06T00:00:00"/>
    <d v="2024-02-11T00:00:00"/>
    <x v="1"/>
    <x v="1"/>
    <n v="469.32"/>
    <x v="5"/>
    <x v="1"/>
    <x v="8"/>
    <n v="1239.74"/>
    <n v="15381.539999999999"/>
  </r>
  <r>
    <x v="14398"/>
    <x v="3"/>
    <x v="2"/>
    <n v="671.15"/>
    <n v="0.49"/>
    <n v="5"/>
    <d v="2024-01-15T00:00:00"/>
    <d v="2024-01-16T00:00:00"/>
    <x v="1"/>
    <x v="2"/>
    <n v="146.96"/>
    <x v="3"/>
    <x v="1"/>
    <x v="6"/>
    <n v="524.18999999999994"/>
    <n v="3355.75"/>
  </r>
  <r>
    <x v="14399"/>
    <x v="0"/>
    <x v="3"/>
    <n v="206.17"/>
    <n v="0.38"/>
    <n v="8"/>
    <d v="2023-10-08T00:00:00"/>
    <d v="2023-10-12T00:00:00"/>
    <x v="1"/>
    <x v="0"/>
    <n v="46.52"/>
    <x v="5"/>
    <x v="0"/>
    <x v="2"/>
    <n v="159.64999999999998"/>
    <n v="1649.36"/>
  </r>
  <r>
    <x v="14400"/>
    <x v="1"/>
    <x v="2"/>
    <n v="1004.7"/>
    <n v="0.25"/>
    <n v="1"/>
    <d v="2024-04-24T00:00:00"/>
    <d v="2024-04-26T00:00:00"/>
    <x v="0"/>
    <x v="0"/>
    <n v="86.42"/>
    <x v="5"/>
    <x v="1"/>
    <x v="3"/>
    <n v="918.28000000000009"/>
    <n v="1004.7"/>
  </r>
  <r>
    <x v="14401"/>
    <x v="0"/>
    <x v="1"/>
    <n v="1016.13"/>
    <n v="0.15"/>
    <n v="4"/>
    <d v="2024-09-06T00:00:00"/>
    <d v="2024-09-09T00:00:00"/>
    <x v="0"/>
    <x v="2"/>
    <n v="213.9"/>
    <x v="3"/>
    <x v="1"/>
    <x v="7"/>
    <n v="802.23"/>
    <n v="4064.52"/>
  </r>
  <r>
    <x v="14402"/>
    <x v="3"/>
    <x v="0"/>
    <n v="4304.54"/>
    <n v="0.46"/>
    <n v="2"/>
    <d v="2023-06-11T00:00:00"/>
    <d v="2023-06-14T00:00:00"/>
    <x v="0"/>
    <x v="2"/>
    <n v="895.23"/>
    <x v="1"/>
    <x v="0"/>
    <x v="9"/>
    <n v="3409.31"/>
    <n v="8609.08"/>
  </r>
  <r>
    <x v="14403"/>
    <x v="0"/>
    <x v="2"/>
    <n v="865.16"/>
    <n v="0.27"/>
    <n v="2"/>
    <d v="2023-02-13T00:00:00"/>
    <d v="2023-02-19T00:00:00"/>
    <x v="2"/>
    <x v="2"/>
    <n v="208.93"/>
    <x v="4"/>
    <x v="0"/>
    <x v="8"/>
    <n v="656.23"/>
    <n v="1730.32"/>
  </r>
  <r>
    <x v="14404"/>
    <x v="3"/>
    <x v="4"/>
    <n v="4326.99"/>
    <n v="0.34"/>
    <n v="2"/>
    <d v="2023-09-03T00:00:00"/>
    <d v="2023-09-06T00:00:00"/>
    <x v="2"/>
    <x v="1"/>
    <n v="938.09"/>
    <x v="4"/>
    <x v="0"/>
    <x v="7"/>
    <n v="3388.8999999999996"/>
    <n v="8653.98"/>
  </r>
  <r>
    <x v="14405"/>
    <x v="3"/>
    <x v="0"/>
    <n v="524.91"/>
    <n v="0.24"/>
    <n v="2"/>
    <d v="2024-04-23T00:00:00"/>
    <d v="2024-04-29T00:00:00"/>
    <x v="2"/>
    <x v="2"/>
    <n v="118.78"/>
    <x v="3"/>
    <x v="1"/>
    <x v="3"/>
    <n v="406.13"/>
    <n v="1049.82"/>
  </r>
  <r>
    <x v="14406"/>
    <x v="3"/>
    <x v="0"/>
    <n v="4542.5600000000004"/>
    <n v="0.12"/>
    <n v="8"/>
    <d v="2024-04-20T00:00:00"/>
    <d v="2024-04-22T00:00:00"/>
    <x v="2"/>
    <x v="1"/>
    <n v="1142.98"/>
    <x v="2"/>
    <x v="1"/>
    <x v="3"/>
    <n v="3399.5800000000004"/>
    <n v="36340.480000000003"/>
  </r>
  <r>
    <x v="14407"/>
    <x v="2"/>
    <x v="3"/>
    <n v="1356.13"/>
    <n v="0.27"/>
    <n v="6"/>
    <d v="2024-08-24T00:00:00"/>
    <d v="2024-08-26T00:00:00"/>
    <x v="1"/>
    <x v="2"/>
    <n v="323.88"/>
    <x v="0"/>
    <x v="1"/>
    <x v="1"/>
    <n v="1032.25"/>
    <n v="8136.7800000000007"/>
  </r>
  <r>
    <x v="14408"/>
    <x v="2"/>
    <x v="2"/>
    <n v="3096.34"/>
    <n v="0.42"/>
    <n v="9"/>
    <d v="2023-07-15T00:00:00"/>
    <d v="2023-07-22T00:00:00"/>
    <x v="2"/>
    <x v="1"/>
    <n v="685.1"/>
    <x v="1"/>
    <x v="0"/>
    <x v="4"/>
    <n v="2411.2400000000002"/>
    <n v="27867.06"/>
  </r>
  <r>
    <x v="14409"/>
    <x v="0"/>
    <x v="0"/>
    <n v="882.66"/>
    <n v="0.19"/>
    <n v="2"/>
    <d v="2023-06-20T00:00:00"/>
    <d v="2023-06-22T00:00:00"/>
    <x v="0"/>
    <x v="1"/>
    <n v="136.34"/>
    <x v="4"/>
    <x v="0"/>
    <x v="9"/>
    <n v="746.31999999999994"/>
    <n v="1765.32"/>
  </r>
  <r>
    <x v="14410"/>
    <x v="3"/>
    <x v="4"/>
    <n v="2011.27"/>
    <n v="0.33"/>
    <n v="1"/>
    <d v="2023-11-24T00:00:00"/>
    <d v="2023-11-26T00:00:00"/>
    <x v="0"/>
    <x v="2"/>
    <n v="162.36000000000001"/>
    <x v="5"/>
    <x v="0"/>
    <x v="11"/>
    <n v="1848.9099999999999"/>
    <n v="2011.27"/>
  </r>
  <r>
    <x v="14411"/>
    <x v="2"/>
    <x v="4"/>
    <n v="520.26"/>
    <n v="0.02"/>
    <n v="8"/>
    <d v="2023-04-24T00:00:00"/>
    <d v="2023-04-25T00:00:00"/>
    <x v="1"/>
    <x v="2"/>
    <n v="67.38"/>
    <x v="5"/>
    <x v="0"/>
    <x v="3"/>
    <n v="452.88"/>
    <n v="4162.08"/>
  </r>
  <r>
    <x v="14412"/>
    <x v="0"/>
    <x v="4"/>
    <n v="2939.69"/>
    <n v="0.47"/>
    <n v="3"/>
    <d v="2024-05-12T00:00:00"/>
    <d v="2024-05-17T00:00:00"/>
    <x v="2"/>
    <x v="2"/>
    <n v="661.36"/>
    <x v="2"/>
    <x v="1"/>
    <x v="5"/>
    <n v="2278.33"/>
    <n v="8819.07"/>
  </r>
  <r>
    <x v="14413"/>
    <x v="0"/>
    <x v="3"/>
    <n v="1794.8"/>
    <n v="0.48"/>
    <n v="3"/>
    <d v="2023-06-04T00:00:00"/>
    <d v="2023-06-06T00:00:00"/>
    <x v="1"/>
    <x v="2"/>
    <n v="531.66"/>
    <x v="3"/>
    <x v="0"/>
    <x v="9"/>
    <n v="1263.1399999999999"/>
    <n v="5384.4"/>
  </r>
  <r>
    <x v="14414"/>
    <x v="0"/>
    <x v="1"/>
    <n v="4275.54"/>
    <n v="0.19"/>
    <n v="8"/>
    <d v="2023-06-13T00:00:00"/>
    <d v="2023-06-19T00:00:00"/>
    <x v="1"/>
    <x v="1"/>
    <n v="434.07"/>
    <x v="2"/>
    <x v="0"/>
    <x v="9"/>
    <n v="3841.47"/>
    <n v="34204.32"/>
  </r>
  <r>
    <x v="14415"/>
    <x v="0"/>
    <x v="2"/>
    <n v="990.9"/>
    <n v="0.25"/>
    <n v="5"/>
    <d v="2024-04-13T00:00:00"/>
    <d v="2024-04-18T00:00:00"/>
    <x v="0"/>
    <x v="2"/>
    <n v="87.33"/>
    <x v="3"/>
    <x v="1"/>
    <x v="3"/>
    <n v="903.56999999999994"/>
    <n v="4954.5"/>
  </r>
  <r>
    <x v="14416"/>
    <x v="0"/>
    <x v="0"/>
    <n v="1471.94"/>
    <n v="0.08"/>
    <n v="8"/>
    <d v="2023-08-03T00:00:00"/>
    <d v="2023-08-07T00:00:00"/>
    <x v="1"/>
    <x v="0"/>
    <n v="252.73"/>
    <x v="5"/>
    <x v="0"/>
    <x v="1"/>
    <n v="1219.21"/>
    <n v="11775.52"/>
  </r>
  <r>
    <x v="14417"/>
    <x v="1"/>
    <x v="2"/>
    <n v="968.55"/>
    <n v="0.1"/>
    <n v="2"/>
    <d v="2024-09-10T00:00:00"/>
    <d v="2024-09-15T00:00:00"/>
    <x v="1"/>
    <x v="0"/>
    <n v="242.99"/>
    <x v="1"/>
    <x v="1"/>
    <x v="7"/>
    <n v="725.56"/>
    <n v="1937.1"/>
  </r>
  <r>
    <x v="14418"/>
    <x v="3"/>
    <x v="0"/>
    <n v="2862.73"/>
    <n v="0.3"/>
    <n v="9"/>
    <d v="2023-03-10T00:00:00"/>
    <d v="2023-03-14T00:00:00"/>
    <x v="0"/>
    <x v="2"/>
    <n v="188.25"/>
    <x v="2"/>
    <x v="0"/>
    <x v="0"/>
    <n v="2674.48"/>
    <n v="25764.57"/>
  </r>
  <r>
    <x v="14419"/>
    <x v="0"/>
    <x v="3"/>
    <n v="647.55999999999995"/>
    <n v="0.31"/>
    <n v="2"/>
    <d v="2023-04-14T00:00:00"/>
    <d v="2023-04-17T00:00:00"/>
    <x v="0"/>
    <x v="1"/>
    <n v="171.28"/>
    <x v="1"/>
    <x v="0"/>
    <x v="3"/>
    <n v="476.28"/>
    <n v="1295.1199999999999"/>
  </r>
  <r>
    <x v="14420"/>
    <x v="1"/>
    <x v="2"/>
    <n v="1027.8499999999999"/>
    <n v="0.17"/>
    <n v="9"/>
    <d v="2023-11-17T00:00:00"/>
    <d v="2023-11-21T00:00:00"/>
    <x v="2"/>
    <x v="0"/>
    <n v="96.8"/>
    <x v="4"/>
    <x v="0"/>
    <x v="11"/>
    <n v="931.05"/>
    <n v="9250.65"/>
  </r>
  <r>
    <x v="14421"/>
    <x v="3"/>
    <x v="3"/>
    <n v="3424.6"/>
    <n v="0.19"/>
    <n v="6"/>
    <d v="2024-08-19T00:00:00"/>
    <d v="2024-08-26T00:00:00"/>
    <x v="0"/>
    <x v="1"/>
    <n v="637.36"/>
    <x v="3"/>
    <x v="1"/>
    <x v="1"/>
    <n v="2787.24"/>
    <n v="20547.599999999999"/>
  </r>
  <r>
    <x v="14422"/>
    <x v="2"/>
    <x v="3"/>
    <n v="464.63"/>
    <n v="0.25"/>
    <n v="5"/>
    <d v="2023-10-26T00:00:00"/>
    <d v="2023-10-27T00:00:00"/>
    <x v="1"/>
    <x v="2"/>
    <n v="91.82"/>
    <x v="3"/>
    <x v="0"/>
    <x v="2"/>
    <n v="372.81"/>
    <n v="2323.15"/>
  </r>
  <r>
    <x v="14423"/>
    <x v="0"/>
    <x v="2"/>
    <n v="3741.5"/>
    <n v="0.47"/>
    <n v="7"/>
    <d v="2023-03-15T00:00:00"/>
    <d v="2023-03-19T00:00:00"/>
    <x v="0"/>
    <x v="2"/>
    <n v="506.18"/>
    <x v="4"/>
    <x v="0"/>
    <x v="0"/>
    <n v="3235.32"/>
    <n v="26190.5"/>
  </r>
  <r>
    <x v="14424"/>
    <x v="1"/>
    <x v="2"/>
    <n v="611.23"/>
    <n v="7.0000000000000007E-2"/>
    <n v="7"/>
    <d v="2024-03-25T00:00:00"/>
    <d v="2024-03-28T00:00:00"/>
    <x v="1"/>
    <x v="2"/>
    <n v="110.18"/>
    <x v="5"/>
    <x v="1"/>
    <x v="0"/>
    <n v="501.05"/>
    <n v="4278.6100000000006"/>
  </r>
  <r>
    <x v="14425"/>
    <x v="2"/>
    <x v="0"/>
    <n v="2968.89"/>
    <n v="0.28000000000000003"/>
    <n v="4"/>
    <d v="2023-10-04T00:00:00"/>
    <d v="2023-10-11T00:00:00"/>
    <x v="0"/>
    <x v="0"/>
    <n v="439.87"/>
    <x v="0"/>
    <x v="0"/>
    <x v="2"/>
    <n v="2529.02"/>
    <n v="11875.56"/>
  </r>
  <r>
    <x v="14426"/>
    <x v="1"/>
    <x v="4"/>
    <n v="4989.2700000000004"/>
    <n v="0.03"/>
    <n v="7"/>
    <d v="2024-03-20T00:00:00"/>
    <d v="2024-03-23T00:00:00"/>
    <x v="2"/>
    <x v="2"/>
    <n v="1399.92"/>
    <x v="5"/>
    <x v="1"/>
    <x v="0"/>
    <n v="3589.3500000000004"/>
    <n v="34924.89"/>
  </r>
  <r>
    <x v="14427"/>
    <x v="3"/>
    <x v="3"/>
    <n v="952.08"/>
    <n v="0.23"/>
    <n v="3"/>
    <d v="2023-05-21T00:00:00"/>
    <d v="2023-05-27T00:00:00"/>
    <x v="2"/>
    <x v="1"/>
    <n v="53.32"/>
    <x v="4"/>
    <x v="0"/>
    <x v="5"/>
    <n v="898.76"/>
    <n v="2856.2400000000002"/>
  </r>
  <r>
    <x v="14428"/>
    <x v="3"/>
    <x v="1"/>
    <n v="1379.32"/>
    <n v="0.2"/>
    <n v="3"/>
    <d v="2023-04-18T00:00:00"/>
    <d v="2023-04-23T00:00:00"/>
    <x v="1"/>
    <x v="1"/>
    <n v="368.37"/>
    <x v="4"/>
    <x v="0"/>
    <x v="3"/>
    <n v="1010.9499999999999"/>
    <n v="4137.96"/>
  </r>
  <r>
    <x v="14429"/>
    <x v="2"/>
    <x v="0"/>
    <n v="4502.29"/>
    <n v="0.08"/>
    <n v="7"/>
    <d v="2024-05-16T00:00:00"/>
    <d v="2024-05-23T00:00:00"/>
    <x v="2"/>
    <x v="1"/>
    <n v="311.83999999999997"/>
    <x v="3"/>
    <x v="1"/>
    <x v="5"/>
    <n v="4190.45"/>
    <n v="31516.03"/>
  </r>
  <r>
    <x v="14430"/>
    <x v="1"/>
    <x v="0"/>
    <n v="3168.8"/>
    <n v="0.08"/>
    <n v="1"/>
    <d v="2023-01-28T00:00:00"/>
    <d v="2023-02-02T00:00:00"/>
    <x v="1"/>
    <x v="2"/>
    <n v="589.53"/>
    <x v="2"/>
    <x v="0"/>
    <x v="6"/>
    <n v="2579.2700000000004"/>
    <n v="3168.8"/>
  </r>
  <r>
    <x v="14431"/>
    <x v="0"/>
    <x v="4"/>
    <n v="2513.4"/>
    <n v="0.23"/>
    <n v="8"/>
    <d v="2023-06-07T00:00:00"/>
    <d v="2023-06-13T00:00:00"/>
    <x v="0"/>
    <x v="1"/>
    <n v="752.84"/>
    <x v="5"/>
    <x v="0"/>
    <x v="9"/>
    <n v="1760.56"/>
    <n v="20107.2"/>
  </r>
  <r>
    <x v="14432"/>
    <x v="0"/>
    <x v="4"/>
    <n v="2857.25"/>
    <n v="0.06"/>
    <n v="2"/>
    <d v="2023-03-23T00:00:00"/>
    <d v="2023-03-26T00:00:00"/>
    <x v="2"/>
    <x v="0"/>
    <n v="290.92"/>
    <x v="3"/>
    <x v="0"/>
    <x v="0"/>
    <n v="2566.33"/>
    <n v="5714.5"/>
  </r>
  <r>
    <x v="14433"/>
    <x v="2"/>
    <x v="3"/>
    <n v="1547.93"/>
    <n v="0.15"/>
    <n v="1"/>
    <d v="2023-04-16T00:00:00"/>
    <d v="2023-04-20T00:00:00"/>
    <x v="0"/>
    <x v="0"/>
    <n v="242.54"/>
    <x v="0"/>
    <x v="0"/>
    <x v="3"/>
    <n v="1305.3900000000001"/>
    <n v="1547.93"/>
  </r>
  <r>
    <x v="14434"/>
    <x v="2"/>
    <x v="0"/>
    <n v="4291.08"/>
    <n v="0.04"/>
    <n v="6"/>
    <d v="2024-10-03T00:00:00"/>
    <d v="2024-10-09T00:00:00"/>
    <x v="0"/>
    <x v="1"/>
    <n v="697.79"/>
    <x v="4"/>
    <x v="1"/>
    <x v="2"/>
    <n v="3593.29"/>
    <n v="25746.48"/>
  </r>
  <r>
    <x v="14435"/>
    <x v="2"/>
    <x v="0"/>
    <n v="3751.82"/>
    <n v="0.15"/>
    <n v="4"/>
    <d v="2023-07-30T00:00:00"/>
    <d v="2023-08-03T00:00:00"/>
    <x v="1"/>
    <x v="0"/>
    <n v="819.4"/>
    <x v="3"/>
    <x v="0"/>
    <x v="4"/>
    <n v="2932.42"/>
    <n v="15007.28"/>
  </r>
  <r>
    <x v="14436"/>
    <x v="1"/>
    <x v="1"/>
    <n v="3248.09"/>
    <n v="0.27"/>
    <n v="7"/>
    <d v="2023-01-21T00:00:00"/>
    <d v="2023-01-23T00:00:00"/>
    <x v="1"/>
    <x v="1"/>
    <n v="416.26"/>
    <x v="1"/>
    <x v="0"/>
    <x v="6"/>
    <n v="2831.83"/>
    <n v="22736.63"/>
  </r>
  <r>
    <x v="14437"/>
    <x v="0"/>
    <x v="3"/>
    <n v="4665.54"/>
    <n v="0.37"/>
    <n v="3"/>
    <d v="2023-12-12T00:00:00"/>
    <d v="2023-12-19T00:00:00"/>
    <x v="2"/>
    <x v="0"/>
    <n v="1195.2"/>
    <x v="1"/>
    <x v="0"/>
    <x v="10"/>
    <n v="3470.34"/>
    <n v="13996.619999999999"/>
  </r>
  <r>
    <x v="14438"/>
    <x v="0"/>
    <x v="3"/>
    <n v="2932.74"/>
    <n v="0.42"/>
    <n v="2"/>
    <d v="2023-06-23T00:00:00"/>
    <d v="2023-06-29T00:00:00"/>
    <x v="0"/>
    <x v="0"/>
    <n v="300.98"/>
    <x v="5"/>
    <x v="0"/>
    <x v="9"/>
    <n v="2631.7599999999998"/>
    <n v="5865.48"/>
  </r>
  <r>
    <x v="14439"/>
    <x v="0"/>
    <x v="4"/>
    <n v="2608.1999999999998"/>
    <n v="0.17"/>
    <n v="4"/>
    <d v="2023-08-05T00:00:00"/>
    <d v="2023-08-06T00:00:00"/>
    <x v="0"/>
    <x v="2"/>
    <n v="779.73"/>
    <x v="2"/>
    <x v="0"/>
    <x v="1"/>
    <n v="1828.4699999999998"/>
    <n v="10432.799999999999"/>
  </r>
  <r>
    <x v="14440"/>
    <x v="2"/>
    <x v="3"/>
    <n v="4880.8999999999996"/>
    <n v="0.47"/>
    <n v="4"/>
    <d v="2024-06-20T00:00:00"/>
    <d v="2024-06-24T00:00:00"/>
    <x v="0"/>
    <x v="1"/>
    <n v="1270.04"/>
    <x v="4"/>
    <x v="1"/>
    <x v="9"/>
    <n v="3610.8599999999997"/>
    <n v="19523.599999999999"/>
  </r>
  <r>
    <x v="14441"/>
    <x v="0"/>
    <x v="1"/>
    <n v="1109.47"/>
    <n v="0.12"/>
    <n v="4"/>
    <d v="2024-05-03T00:00:00"/>
    <d v="2024-05-09T00:00:00"/>
    <x v="2"/>
    <x v="1"/>
    <n v="64.86"/>
    <x v="2"/>
    <x v="1"/>
    <x v="5"/>
    <n v="1044.6100000000001"/>
    <n v="4437.88"/>
  </r>
  <r>
    <x v="14442"/>
    <x v="3"/>
    <x v="3"/>
    <n v="795.64"/>
    <n v="0.04"/>
    <n v="3"/>
    <d v="2023-11-09T00:00:00"/>
    <d v="2023-11-15T00:00:00"/>
    <x v="0"/>
    <x v="0"/>
    <n v="179.13"/>
    <x v="1"/>
    <x v="0"/>
    <x v="11"/>
    <n v="616.51"/>
    <n v="2386.92"/>
  </r>
  <r>
    <x v="14443"/>
    <x v="2"/>
    <x v="2"/>
    <n v="895.19"/>
    <n v="0.46"/>
    <n v="7"/>
    <d v="2024-10-21T00:00:00"/>
    <d v="2024-10-24T00:00:00"/>
    <x v="0"/>
    <x v="0"/>
    <n v="78.53"/>
    <x v="5"/>
    <x v="1"/>
    <x v="2"/>
    <n v="816.66000000000008"/>
    <n v="6266.33"/>
  </r>
  <r>
    <x v="14444"/>
    <x v="0"/>
    <x v="2"/>
    <n v="4948.2700000000004"/>
    <n v="0.27"/>
    <n v="5"/>
    <d v="2024-11-19T00:00:00"/>
    <d v="2024-11-20T00:00:00"/>
    <x v="0"/>
    <x v="2"/>
    <n v="1253.6199999999999"/>
    <x v="1"/>
    <x v="1"/>
    <x v="11"/>
    <n v="3694.6500000000005"/>
    <n v="24741.350000000002"/>
  </r>
  <r>
    <x v="14445"/>
    <x v="1"/>
    <x v="1"/>
    <n v="3296.03"/>
    <n v="0.18"/>
    <n v="4"/>
    <d v="2023-06-11T00:00:00"/>
    <d v="2023-06-16T00:00:00"/>
    <x v="0"/>
    <x v="1"/>
    <n v="476.79"/>
    <x v="4"/>
    <x v="0"/>
    <x v="9"/>
    <n v="2819.2400000000002"/>
    <n v="13184.12"/>
  </r>
  <r>
    <x v="14446"/>
    <x v="2"/>
    <x v="4"/>
    <n v="1599.02"/>
    <n v="0.45"/>
    <n v="5"/>
    <d v="2024-01-29T00:00:00"/>
    <d v="2024-02-01T00:00:00"/>
    <x v="2"/>
    <x v="2"/>
    <n v="182.06"/>
    <x v="2"/>
    <x v="1"/>
    <x v="6"/>
    <n v="1416.96"/>
    <n v="7995.1"/>
  </r>
  <r>
    <x v="14447"/>
    <x v="3"/>
    <x v="0"/>
    <n v="1319.99"/>
    <n v="0.39"/>
    <n v="7"/>
    <d v="2023-10-16T00:00:00"/>
    <d v="2023-10-19T00:00:00"/>
    <x v="2"/>
    <x v="0"/>
    <n v="96.82"/>
    <x v="1"/>
    <x v="0"/>
    <x v="2"/>
    <n v="1223.17"/>
    <n v="9239.93"/>
  </r>
  <r>
    <x v="14448"/>
    <x v="3"/>
    <x v="3"/>
    <n v="377.53"/>
    <n v="0.42"/>
    <n v="4"/>
    <d v="2024-09-18T00:00:00"/>
    <d v="2024-09-25T00:00:00"/>
    <x v="0"/>
    <x v="0"/>
    <n v="44.54"/>
    <x v="1"/>
    <x v="1"/>
    <x v="7"/>
    <n v="332.98999999999995"/>
    <n v="1510.12"/>
  </r>
  <r>
    <x v="14449"/>
    <x v="1"/>
    <x v="4"/>
    <n v="746.54"/>
    <n v="0.15"/>
    <n v="5"/>
    <d v="2023-07-13T00:00:00"/>
    <d v="2023-07-18T00:00:00"/>
    <x v="0"/>
    <x v="2"/>
    <n v="48.01"/>
    <x v="4"/>
    <x v="0"/>
    <x v="4"/>
    <n v="698.53"/>
    <n v="3732.7"/>
  </r>
  <r>
    <x v="14450"/>
    <x v="1"/>
    <x v="4"/>
    <n v="4550.05"/>
    <n v="0.44"/>
    <n v="6"/>
    <d v="2023-02-16T00:00:00"/>
    <d v="2023-02-23T00:00:00"/>
    <x v="2"/>
    <x v="0"/>
    <n v="1353.74"/>
    <x v="1"/>
    <x v="0"/>
    <x v="8"/>
    <n v="3196.3100000000004"/>
    <n v="27300.300000000003"/>
  </r>
  <r>
    <x v="14451"/>
    <x v="2"/>
    <x v="3"/>
    <n v="3761.97"/>
    <n v="0.32"/>
    <n v="6"/>
    <d v="2024-11-19T00:00:00"/>
    <d v="2024-11-23T00:00:00"/>
    <x v="2"/>
    <x v="0"/>
    <n v="435.69"/>
    <x v="0"/>
    <x v="1"/>
    <x v="11"/>
    <n v="3326.2799999999997"/>
    <n v="22571.82"/>
  </r>
  <r>
    <x v="14452"/>
    <x v="2"/>
    <x v="0"/>
    <n v="4713.6400000000003"/>
    <n v="0.37"/>
    <n v="7"/>
    <d v="2023-01-30T00:00:00"/>
    <d v="2023-02-06T00:00:00"/>
    <x v="2"/>
    <x v="1"/>
    <n v="590.63"/>
    <x v="4"/>
    <x v="0"/>
    <x v="6"/>
    <n v="4123.01"/>
    <n v="32995.480000000003"/>
  </r>
  <r>
    <x v="14453"/>
    <x v="3"/>
    <x v="3"/>
    <n v="2176.2800000000002"/>
    <n v="0.16"/>
    <n v="3"/>
    <d v="2024-05-01T00:00:00"/>
    <d v="2024-05-06T00:00:00"/>
    <x v="1"/>
    <x v="0"/>
    <n v="301.02"/>
    <x v="1"/>
    <x v="1"/>
    <x v="5"/>
    <n v="1875.2600000000002"/>
    <n v="6528.84"/>
  </r>
  <r>
    <x v="14454"/>
    <x v="1"/>
    <x v="0"/>
    <n v="3046.06"/>
    <n v="0.12"/>
    <n v="8"/>
    <d v="2023-07-30T00:00:00"/>
    <d v="2023-08-02T00:00:00"/>
    <x v="2"/>
    <x v="1"/>
    <n v="475.69"/>
    <x v="1"/>
    <x v="0"/>
    <x v="4"/>
    <n v="2570.37"/>
    <n v="24368.48"/>
  </r>
  <r>
    <x v="14455"/>
    <x v="2"/>
    <x v="1"/>
    <n v="2469.9899999999998"/>
    <n v="0.2"/>
    <n v="5"/>
    <d v="2024-04-13T00:00:00"/>
    <d v="2024-04-20T00:00:00"/>
    <x v="2"/>
    <x v="0"/>
    <n v="328.99"/>
    <x v="4"/>
    <x v="1"/>
    <x v="3"/>
    <n v="2141"/>
    <n v="12349.949999999999"/>
  </r>
  <r>
    <x v="14456"/>
    <x v="3"/>
    <x v="0"/>
    <n v="4418.79"/>
    <n v="0.28999999999999998"/>
    <n v="1"/>
    <d v="2023-11-11T00:00:00"/>
    <d v="2023-11-15T00:00:00"/>
    <x v="2"/>
    <x v="1"/>
    <n v="864.91"/>
    <x v="4"/>
    <x v="0"/>
    <x v="11"/>
    <n v="3553.88"/>
    <n v="4418.79"/>
  </r>
  <r>
    <x v="14457"/>
    <x v="1"/>
    <x v="4"/>
    <n v="4957.7700000000004"/>
    <n v="0.33"/>
    <n v="4"/>
    <d v="2024-05-06T00:00:00"/>
    <d v="2024-05-12T00:00:00"/>
    <x v="0"/>
    <x v="0"/>
    <n v="1004.1"/>
    <x v="4"/>
    <x v="1"/>
    <x v="5"/>
    <n v="3953.6700000000005"/>
    <n v="19831.080000000002"/>
  </r>
  <r>
    <x v="14458"/>
    <x v="3"/>
    <x v="1"/>
    <n v="4670.6000000000004"/>
    <n v="0.25"/>
    <n v="4"/>
    <d v="2023-10-14T00:00:00"/>
    <d v="2023-10-20T00:00:00"/>
    <x v="2"/>
    <x v="1"/>
    <n v="286.49"/>
    <x v="1"/>
    <x v="0"/>
    <x v="2"/>
    <n v="4384.1100000000006"/>
    <n v="18682.400000000001"/>
  </r>
  <r>
    <x v="14459"/>
    <x v="0"/>
    <x v="2"/>
    <n v="3030.47"/>
    <n v="0.35"/>
    <n v="8"/>
    <d v="2023-10-04T00:00:00"/>
    <d v="2023-10-09T00:00:00"/>
    <x v="0"/>
    <x v="1"/>
    <n v="577.84"/>
    <x v="0"/>
    <x v="0"/>
    <x v="2"/>
    <n v="2452.6299999999997"/>
    <n v="24243.759999999998"/>
  </r>
  <r>
    <x v="14460"/>
    <x v="1"/>
    <x v="1"/>
    <n v="402.83"/>
    <n v="0.35"/>
    <n v="9"/>
    <d v="2023-09-30T00:00:00"/>
    <d v="2023-10-04T00:00:00"/>
    <x v="0"/>
    <x v="1"/>
    <n v="107.92"/>
    <x v="0"/>
    <x v="0"/>
    <x v="7"/>
    <n v="294.90999999999997"/>
    <n v="3625.47"/>
  </r>
  <r>
    <x v="14461"/>
    <x v="2"/>
    <x v="0"/>
    <n v="3125.88"/>
    <n v="0.33"/>
    <n v="3"/>
    <d v="2024-03-10T00:00:00"/>
    <d v="2024-03-16T00:00:00"/>
    <x v="0"/>
    <x v="1"/>
    <n v="278.70999999999998"/>
    <x v="4"/>
    <x v="1"/>
    <x v="0"/>
    <n v="2847.17"/>
    <n v="9377.64"/>
  </r>
  <r>
    <x v="14462"/>
    <x v="2"/>
    <x v="1"/>
    <n v="575.53"/>
    <n v="0.13"/>
    <n v="1"/>
    <d v="2024-02-12T00:00:00"/>
    <d v="2024-02-19T00:00:00"/>
    <x v="0"/>
    <x v="2"/>
    <n v="76.31"/>
    <x v="4"/>
    <x v="1"/>
    <x v="8"/>
    <n v="499.21999999999997"/>
    <n v="575.53"/>
  </r>
  <r>
    <x v="14463"/>
    <x v="0"/>
    <x v="1"/>
    <n v="780.23"/>
    <n v="0.22"/>
    <n v="8"/>
    <d v="2023-08-17T00:00:00"/>
    <d v="2023-08-18T00:00:00"/>
    <x v="2"/>
    <x v="1"/>
    <n v="157.44"/>
    <x v="5"/>
    <x v="0"/>
    <x v="1"/>
    <n v="622.79"/>
    <n v="6241.84"/>
  </r>
  <r>
    <x v="14464"/>
    <x v="1"/>
    <x v="2"/>
    <n v="1037.5899999999999"/>
    <n v="0.38"/>
    <n v="9"/>
    <d v="2023-08-21T00:00:00"/>
    <d v="2023-08-28T00:00:00"/>
    <x v="1"/>
    <x v="0"/>
    <n v="213.98"/>
    <x v="5"/>
    <x v="0"/>
    <x v="1"/>
    <n v="823.6099999999999"/>
    <n v="9338.31"/>
  </r>
  <r>
    <x v="14465"/>
    <x v="3"/>
    <x v="0"/>
    <n v="1881.12"/>
    <n v="0.44"/>
    <n v="4"/>
    <d v="2024-09-01T00:00:00"/>
    <d v="2024-09-05T00:00:00"/>
    <x v="0"/>
    <x v="2"/>
    <n v="128.85"/>
    <x v="5"/>
    <x v="1"/>
    <x v="7"/>
    <n v="1752.27"/>
    <n v="7524.48"/>
  </r>
  <r>
    <x v="14466"/>
    <x v="2"/>
    <x v="4"/>
    <n v="2999.75"/>
    <n v="0.25"/>
    <n v="5"/>
    <d v="2024-11-17T00:00:00"/>
    <d v="2024-11-23T00:00:00"/>
    <x v="2"/>
    <x v="0"/>
    <n v="469.59"/>
    <x v="4"/>
    <x v="1"/>
    <x v="11"/>
    <n v="2530.16"/>
    <n v="14998.75"/>
  </r>
  <r>
    <x v="14467"/>
    <x v="0"/>
    <x v="1"/>
    <n v="1734.41"/>
    <n v="0.49"/>
    <n v="4"/>
    <d v="2023-09-29T00:00:00"/>
    <d v="2023-10-05T00:00:00"/>
    <x v="2"/>
    <x v="0"/>
    <n v="103.1"/>
    <x v="5"/>
    <x v="0"/>
    <x v="7"/>
    <n v="1631.3100000000002"/>
    <n v="6937.64"/>
  </r>
  <r>
    <x v="14468"/>
    <x v="0"/>
    <x v="3"/>
    <n v="2316.11"/>
    <n v="0.09"/>
    <n v="4"/>
    <d v="2023-02-18T00:00:00"/>
    <d v="2023-02-24T00:00:00"/>
    <x v="1"/>
    <x v="2"/>
    <n v="653.33000000000004"/>
    <x v="3"/>
    <x v="0"/>
    <x v="8"/>
    <n v="1662.7800000000002"/>
    <n v="9264.44"/>
  </r>
  <r>
    <x v="14469"/>
    <x v="1"/>
    <x v="4"/>
    <n v="331.72"/>
    <n v="0.11"/>
    <n v="3"/>
    <d v="2024-03-01T00:00:00"/>
    <d v="2024-03-04T00:00:00"/>
    <x v="1"/>
    <x v="1"/>
    <n v="72.73"/>
    <x v="1"/>
    <x v="1"/>
    <x v="0"/>
    <n v="258.99"/>
    <n v="995.16000000000008"/>
  </r>
  <r>
    <x v="14470"/>
    <x v="1"/>
    <x v="1"/>
    <n v="3136.81"/>
    <n v="0.23"/>
    <n v="4"/>
    <d v="2024-01-31T00:00:00"/>
    <d v="2024-02-05T00:00:00"/>
    <x v="0"/>
    <x v="2"/>
    <n v="235.12"/>
    <x v="0"/>
    <x v="1"/>
    <x v="6"/>
    <n v="2901.69"/>
    <n v="12547.24"/>
  </r>
  <r>
    <x v="14471"/>
    <x v="2"/>
    <x v="4"/>
    <n v="3319.46"/>
    <n v="0.25"/>
    <n v="9"/>
    <d v="2024-11-11T00:00:00"/>
    <d v="2024-11-15T00:00:00"/>
    <x v="1"/>
    <x v="0"/>
    <n v="707.7"/>
    <x v="2"/>
    <x v="1"/>
    <x v="11"/>
    <n v="2611.7600000000002"/>
    <n v="29875.14"/>
  </r>
  <r>
    <x v="14472"/>
    <x v="0"/>
    <x v="3"/>
    <n v="587.01"/>
    <n v="0.21"/>
    <n v="7"/>
    <d v="2024-07-25T00:00:00"/>
    <d v="2024-08-01T00:00:00"/>
    <x v="1"/>
    <x v="2"/>
    <n v="43.84"/>
    <x v="4"/>
    <x v="1"/>
    <x v="4"/>
    <n v="543.16999999999996"/>
    <n v="4109.07"/>
  </r>
  <r>
    <x v="14473"/>
    <x v="3"/>
    <x v="4"/>
    <n v="3947.07"/>
    <n v="0.22"/>
    <n v="6"/>
    <d v="2023-10-17T00:00:00"/>
    <d v="2023-10-19T00:00:00"/>
    <x v="0"/>
    <x v="1"/>
    <n v="252.91"/>
    <x v="0"/>
    <x v="0"/>
    <x v="2"/>
    <n v="3694.1600000000003"/>
    <n v="23682.420000000002"/>
  </r>
  <r>
    <x v="14474"/>
    <x v="0"/>
    <x v="4"/>
    <n v="3272.55"/>
    <n v="0.24"/>
    <n v="9"/>
    <d v="2024-03-20T00:00:00"/>
    <d v="2024-03-25T00:00:00"/>
    <x v="2"/>
    <x v="1"/>
    <n v="339.75"/>
    <x v="0"/>
    <x v="1"/>
    <x v="0"/>
    <n v="2932.8"/>
    <n v="29452.95"/>
  </r>
  <r>
    <x v="14475"/>
    <x v="3"/>
    <x v="3"/>
    <n v="2499.67"/>
    <n v="0.16"/>
    <n v="2"/>
    <d v="2023-08-18T00:00:00"/>
    <d v="2023-08-25T00:00:00"/>
    <x v="1"/>
    <x v="2"/>
    <n v="732.97"/>
    <x v="2"/>
    <x v="0"/>
    <x v="1"/>
    <n v="1766.7"/>
    <n v="4999.34"/>
  </r>
  <r>
    <x v="14476"/>
    <x v="3"/>
    <x v="3"/>
    <n v="2809.01"/>
    <n v="7.0000000000000007E-2"/>
    <n v="4"/>
    <d v="2023-03-26T00:00:00"/>
    <d v="2023-03-31T00:00:00"/>
    <x v="1"/>
    <x v="0"/>
    <n v="547.15"/>
    <x v="2"/>
    <x v="0"/>
    <x v="0"/>
    <n v="2261.86"/>
    <n v="11236.04"/>
  </r>
  <r>
    <x v="14477"/>
    <x v="2"/>
    <x v="3"/>
    <n v="2564.92"/>
    <n v="0.48"/>
    <n v="9"/>
    <d v="2024-05-15T00:00:00"/>
    <d v="2024-05-22T00:00:00"/>
    <x v="2"/>
    <x v="1"/>
    <n v="336.92"/>
    <x v="1"/>
    <x v="1"/>
    <x v="5"/>
    <n v="2228"/>
    <n v="23084.28"/>
  </r>
  <r>
    <x v="14478"/>
    <x v="0"/>
    <x v="2"/>
    <n v="363.59"/>
    <n v="0.4"/>
    <n v="8"/>
    <d v="2023-08-29T00:00:00"/>
    <d v="2023-08-31T00:00:00"/>
    <x v="1"/>
    <x v="1"/>
    <n v="24.15"/>
    <x v="3"/>
    <x v="0"/>
    <x v="1"/>
    <n v="339.44"/>
    <n v="2908.72"/>
  </r>
  <r>
    <x v="14479"/>
    <x v="3"/>
    <x v="3"/>
    <n v="3702.23"/>
    <n v="0.41"/>
    <n v="1"/>
    <d v="2024-09-10T00:00:00"/>
    <d v="2024-09-14T00:00:00"/>
    <x v="0"/>
    <x v="0"/>
    <n v="199.55"/>
    <x v="3"/>
    <x v="1"/>
    <x v="7"/>
    <n v="3502.68"/>
    <n v="3702.23"/>
  </r>
  <r>
    <x v="14480"/>
    <x v="1"/>
    <x v="4"/>
    <n v="2607.87"/>
    <n v="0.18"/>
    <n v="9"/>
    <d v="2023-08-18T00:00:00"/>
    <d v="2023-08-19T00:00:00"/>
    <x v="2"/>
    <x v="2"/>
    <n v="713.38"/>
    <x v="3"/>
    <x v="0"/>
    <x v="1"/>
    <n v="1894.4899999999998"/>
    <n v="23470.829999999998"/>
  </r>
  <r>
    <x v="14481"/>
    <x v="3"/>
    <x v="3"/>
    <n v="946.84"/>
    <n v="0.2"/>
    <n v="2"/>
    <d v="2023-09-03T00:00:00"/>
    <d v="2023-09-06T00:00:00"/>
    <x v="1"/>
    <x v="1"/>
    <n v="161.06"/>
    <x v="1"/>
    <x v="0"/>
    <x v="7"/>
    <n v="785.78"/>
    <n v="1893.68"/>
  </r>
  <r>
    <x v="14482"/>
    <x v="1"/>
    <x v="1"/>
    <n v="3435.58"/>
    <n v="0.47"/>
    <n v="1"/>
    <d v="2023-04-11T00:00:00"/>
    <d v="2023-04-12T00:00:00"/>
    <x v="1"/>
    <x v="0"/>
    <n v="250.13"/>
    <x v="2"/>
    <x v="0"/>
    <x v="3"/>
    <n v="3185.45"/>
    <n v="3435.58"/>
  </r>
  <r>
    <x v="14483"/>
    <x v="1"/>
    <x v="3"/>
    <n v="3505.82"/>
    <n v="0.49"/>
    <n v="2"/>
    <d v="2024-09-11T00:00:00"/>
    <d v="2024-09-14T00:00:00"/>
    <x v="0"/>
    <x v="2"/>
    <n v="653.13"/>
    <x v="5"/>
    <x v="1"/>
    <x v="7"/>
    <n v="2852.69"/>
    <n v="7011.64"/>
  </r>
  <r>
    <x v="14484"/>
    <x v="0"/>
    <x v="3"/>
    <n v="1146.1300000000001"/>
    <n v="0.47"/>
    <n v="6"/>
    <d v="2024-10-31T00:00:00"/>
    <d v="2024-11-03T00:00:00"/>
    <x v="0"/>
    <x v="0"/>
    <n v="76"/>
    <x v="1"/>
    <x v="1"/>
    <x v="2"/>
    <n v="1070.1300000000001"/>
    <n v="6876.7800000000007"/>
  </r>
  <r>
    <x v="14485"/>
    <x v="1"/>
    <x v="0"/>
    <n v="4002.83"/>
    <n v="0.32"/>
    <n v="2"/>
    <d v="2023-02-14T00:00:00"/>
    <d v="2023-02-19T00:00:00"/>
    <x v="2"/>
    <x v="0"/>
    <n v="605.73"/>
    <x v="4"/>
    <x v="0"/>
    <x v="8"/>
    <n v="3397.1"/>
    <n v="8005.66"/>
  </r>
  <r>
    <x v="14486"/>
    <x v="3"/>
    <x v="4"/>
    <n v="2336.87"/>
    <n v="0.12"/>
    <n v="1"/>
    <d v="2023-03-15T00:00:00"/>
    <d v="2023-03-18T00:00:00"/>
    <x v="0"/>
    <x v="0"/>
    <n v="648.94000000000005"/>
    <x v="0"/>
    <x v="0"/>
    <x v="0"/>
    <n v="1687.9299999999998"/>
    <n v="2336.87"/>
  </r>
  <r>
    <x v="14487"/>
    <x v="1"/>
    <x v="4"/>
    <n v="984.99"/>
    <n v="0.3"/>
    <n v="5"/>
    <d v="2023-09-14T00:00:00"/>
    <d v="2023-09-19T00:00:00"/>
    <x v="1"/>
    <x v="2"/>
    <n v="277.33"/>
    <x v="3"/>
    <x v="0"/>
    <x v="7"/>
    <n v="707.66000000000008"/>
    <n v="4924.95"/>
  </r>
  <r>
    <x v="14488"/>
    <x v="0"/>
    <x v="1"/>
    <n v="3322.34"/>
    <n v="0.28999999999999998"/>
    <n v="2"/>
    <d v="2023-04-13T00:00:00"/>
    <d v="2023-04-15T00:00:00"/>
    <x v="0"/>
    <x v="2"/>
    <n v="957.18"/>
    <x v="5"/>
    <x v="0"/>
    <x v="3"/>
    <n v="2365.1600000000003"/>
    <n v="6644.68"/>
  </r>
  <r>
    <x v="14489"/>
    <x v="2"/>
    <x v="2"/>
    <n v="3023.96"/>
    <n v="0.45"/>
    <n v="4"/>
    <d v="2023-04-02T00:00:00"/>
    <d v="2023-04-09T00:00:00"/>
    <x v="1"/>
    <x v="0"/>
    <n v="259.10000000000002"/>
    <x v="5"/>
    <x v="0"/>
    <x v="3"/>
    <n v="2764.86"/>
    <n v="12095.84"/>
  </r>
  <r>
    <x v="14490"/>
    <x v="3"/>
    <x v="0"/>
    <n v="934.99"/>
    <n v="0.16"/>
    <n v="8"/>
    <d v="2023-08-25T00:00:00"/>
    <d v="2023-08-28T00:00:00"/>
    <x v="2"/>
    <x v="2"/>
    <n v="89.61"/>
    <x v="1"/>
    <x v="0"/>
    <x v="1"/>
    <n v="845.38"/>
    <n v="7479.92"/>
  </r>
  <r>
    <x v="14491"/>
    <x v="3"/>
    <x v="1"/>
    <n v="4374.51"/>
    <n v="0.1"/>
    <n v="6"/>
    <d v="2024-12-23T00:00:00"/>
    <d v="2024-12-25T00:00:00"/>
    <x v="0"/>
    <x v="0"/>
    <n v="1149.3699999999999"/>
    <x v="2"/>
    <x v="1"/>
    <x v="10"/>
    <n v="3225.1400000000003"/>
    <n v="26247.06"/>
  </r>
  <r>
    <x v="14492"/>
    <x v="0"/>
    <x v="1"/>
    <n v="4287.22"/>
    <n v="0.13"/>
    <n v="8"/>
    <d v="2024-08-28T00:00:00"/>
    <d v="2024-08-29T00:00:00"/>
    <x v="0"/>
    <x v="2"/>
    <n v="324.24"/>
    <x v="1"/>
    <x v="1"/>
    <x v="1"/>
    <n v="3962.9800000000005"/>
    <n v="34297.760000000002"/>
  </r>
  <r>
    <x v="14493"/>
    <x v="0"/>
    <x v="4"/>
    <n v="4197.6000000000004"/>
    <n v="0.12"/>
    <n v="5"/>
    <d v="2023-03-25T00:00:00"/>
    <d v="2023-04-01T00:00:00"/>
    <x v="1"/>
    <x v="0"/>
    <n v="222.88"/>
    <x v="0"/>
    <x v="0"/>
    <x v="0"/>
    <n v="3974.7200000000003"/>
    <n v="20988"/>
  </r>
  <r>
    <x v="14494"/>
    <x v="0"/>
    <x v="0"/>
    <n v="2056.2199999999998"/>
    <n v="0.32"/>
    <n v="2"/>
    <d v="2024-06-15T00:00:00"/>
    <d v="2024-06-20T00:00:00"/>
    <x v="1"/>
    <x v="1"/>
    <n v="462.17"/>
    <x v="5"/>
    <x v="1"/>
    <x v="9"/>
    <n v="1594.0499999999997"/>
    <n v="4112.4399999999996"/>
  </r>
  <r>
    <x v="14495"/>
    <x v="0"/>
    <x v="4"/>
    <n v="4140.6499999999996"/>
    <n v="0.41"/>
    <n v="1"/>
    <d v="2023-01-23T00:00:00"/>
    <d v="2023-01-28T00:00:00"/>
    <x v="2"/>
    <x v="0"/>
    <n v="666.23"/>
    <x v="4"/>
    <x v="0"/>
    <x v="6"/>
    <n v="3474.4199999999996"/>
    <n v="4140.6499999999996"/>
  </r>
  <r>
    <x v="14496"/>
    <x v="3"/>
    <x v="2"/>
    <n v="4239.5"/>
    <n v="0.18"/>
    <n v="8"/>
    <d v="2024-08-30T00:00:00"/>
    <d v="2024-09-03T00:00:00"/>
    <x v="1"/>
    <x v="2"/>
    <n v="1063.6600000000001"/>
    <x v="1"/>
    <x v="1"/>
    <x v="1"/>
    <n v="3175.84"/>
    <n v="33916"/>
  </r>
  <r>
    <x v="14497"/>
    <x v="2"/>
    <x v="4"/>
    <n v="4983.05"/>
    <n v="0.09"/>
    <n v="1"/>
    <d v="2023-06-10T00:00:00"/>
    <d v="2023-06-13T00:00:00"/>
    <x v="2"/>
    <x v="1"/>
    <n v="442.34"/>
    <x v="3"/>
    <x v="0"/>
    <x v="9"/>
    <n v="4540.71"/>
    <n v="4983.05"/>
  </r>
  <r>
    <x v="14498"/>
    <x v="1"/>
    <x v="3"/>
    <n v="4792.26"/>
    <n v="0.17"/>
    <n v="9"/>
    <d v="2023-01-08T00:00:00"/>
    <d v="2023-01-12T00:00:00"/>
    <x v="2"/>
    <x v="1"/>
    <n v="763.14"/>
    <x v="3"/>
    <x v="0"/>
    <x v="6"/>
    <n v="4029.1200000000003"/>
    <n v="43130.340000000004"/>
  </r>
  <r>
    <x v="14499"/>
    <x v="1"/>
    <x v="4"/>
    <n v="1975.95"/>
    <n v="0.27"/>
    <n v="4"/>
    <d v="2023-11-15T00:00:00"/>
    <d v="2023-11-22T00:00:00"/>
    <x v="2"/>
    <x v="0"/>
    <n v="502.28"/>
    <x v="2"/>
    <x v="0"/>
    <x v="11"/>
    <n v="1473.67"/>
    <n v="7903.8"/>
  </r>
  <r>
    <x v="14500"/>
    <x v="2"/>
    <x v="3"/>
    <n v="1071.2"/>
    <n v="0.33"/>
    <n v="6"/>
    <d v="2024-09-27T00:00:00"/>
    <d v="2024-10-01T00:00:00"/>
    <x v="1"/>
    <x v="1"/>
    <n v="122.83"/>
    <x v="1"/>
    <x v="1"/>
    <x v="7"/>
    <n v="948.37"/>
    <n v="6427.2000000000007"/>
  </r>
  <r>
    <x v="14501"/>
    <x v="2"/>
    <x v="1"/>
    <n v="1533.07"/>
    <n v="0.27"/>
    <n v="6"/>
    <d v="2023-05-12T00:00:00"/>
    <d v="2023-05-14T00:00:00"/>
    <x v="1"/>
    <x v="1"/>
    <n v="257.24"/>
    <x v="5"/>
    <x v="0"/>
    <x v="5"/>
    <n v="1275.83"/>
    <n v="9198.42"/>
  </r>
  <r>
    <x v="14502"/>
    <x v="2"/>
    <x v="2"/>
    <n v="2524.4299999999998"/>
    <n v="0.13"/>
    <n v="3"/>
    <d v="2024-06-30T00:00:00"/>
    <d v="2024-07-05T00:00:00"/>
    <x v="1"/>
    <x v="0"/>
    <n v="518.9"/>
    <x v="4"/>
    <x v="1"/>
    <x v="9"/>
    <n v="2005.5299999999997"/>
    <n v="7573.2899999999991"/>
  </r>
  <r>
    <x v="14503"/>
    <x v="0"/>
    <x v="3"/>
    <n v="4046.74"/>
    <n v="0.46"/>
    <n v="1"/>
    <d v="2023-04-03T00:00:00"/>
    <d v="2023-04-09T00:00:00"/>
    <x v="0"/>
    <x v="1"/>
    <n v="930.79"/>
    <x v="5"/>
    <x v="0"/>
    <x v="3"/>
    <n v="3115.95"/>
    <n v="4046.74"/>
  </r>
  <r>
    <x v="14504"/>
    <x v="3"/>
    <x v="2"/>
    <n v="3642.62"/>
    <n v="0.22"/>
    <n v="6"/>
    <d v="2023-11-08T00:00:00"/>
    <d v="2023-11-10T00:00:00"/>
    <x v="0"/>
    <x v="0"/>
    <n v="657.83"/>
    <x v="2"/>
    <x v="0"/>
    <x v="11"/>
    <n v="2984.79"/>
    <n v="21855.72"/>
  </r>
  <r>
    <x v="14505"/>
    <x v="3"/>
    <x v="4"/>
    <n v="3959.79"/>
    <n v="0.23"/>
    <n v="5"/>
    <d v="2024-10-12T00:00:00"/>
    <d v="2024-10-18T00:00:00"/>
    <x v="0"/>
    <x v="1"/>
    <n v="913.63"/>
    <x v="2"/>
    <x v="1"/>
    <x v="2"/>
    <n v="3046.16"/>
    <n v="19798.95"/>
  </r>
  <r>
    <x v="14506"/>
    <x v="3"/>
    <x v="4"/>
    <n v="1961.64"/>
    <n v="0.48"/>
    <n v="4"/>
    <d v="2023-10-21T00:00:00"/>
    <d v="2023-10-26T00:00:00"/>
    <x v="2"/>
    <x v="2"/>
    <n v="467.33"/>
    <x v="3"/>
    <x v="0"/>
    <x v="2"/>
    <n v="1494.3100000000002"/>
    <n v="7846.56"/>
  </r>
  <r>
    <x v="14507"/>
    <x v="0"/>
    <x v="1"/>
    <n v="1309.83"/>
    <n v="0.43"/>
    <n v="9"/>
    <d v="2024-03-04T00:00:00"/>
    <d v="2024-03-09T00:00:00"/>
    <x v="0"/>
    <x v="0"/>
    <n v="338.38"/>
    <x v="2"/>
    <x v="1"/>
    <x v="0"/>
    <n v="971.44999999999993"/>
    <n v="11788.47"/>
  </r>
  <r>
    <x v="14508"/>
    <x v="3"/>
    <x v="4"/>
    <n v="218.24"/>
    <n v="0.4"/>
    <n v="4"/>
    <d v="2024-08-20T00:00:00"/>
    <d v="2024-08-24T00:00:00"/>
    <x v="0"/>
    <x v="2"/>
    <n v="60.46"/>
    <x v="3"/>
    <x v="1"/>
    <x v="1"/>
    <n v="157.78"/>
    <n v="872.96"/>
  </r>
  <r>
    <x v="14509"/>
    <x v="0"/>
    <x v="3"/>
    <n v="3168.3"/>
    <n v="0.09"/>
    <n v="1"/>
    <d v="2024-03-17T00:00:00"/>
    <d v="2024-03-19T00:00:00"/>
    <x v="0"/>
    <x v="2"/>
    <n v="715.17"/>
    <x v="0"/>
    <x v="1"/>
    <x v="0"/>
    <n v="2453.13"/>
    <n v="3168.3"/>
  </r>
  <r>
    <x v="14510"/>
    <x v="3"/>
    <x v="1"/>
    <n v="3995.68"/>
    <n v="0.42"/>
    <n v="6"/>
    <d v="2024-09-21T00:00:00"/>
    <d v="2024-09-23T00:00:00"/>
    <x v="0"/>
    <x v="0"/>
    <n v="1096.01"/>
    <x v="3"/>
    <x v="1"/>
    <x v="7"/>
    <n v="2899.67"/>
    <n v="23974.079999999998"/>
  </r>
  <r>
    <x v="14511"/>
    <x v="2"/>
    <x v="2"/>
    <n v="4456.79"/>
    <n v="0.23"/>
    <n v="7"/>
    <d v="2024-11-04T00:00:00"/>
    <d v="2024-11-10T00:00:00"/>
    <x v="2"/>
    <x v="1"/>
    <n v="290.39"/>
    <x v="2"/>
    <x v="1"/>
    <x v="11"/>
    <n v="4166.3999999999996"/>
    <n v="31197.53"/>
  </r>
  <r>
    <x v="14512"/>
    <x v="1"/>
    <x v="1"/>
    <n v="2433.5700000000002"/>
    <n v="0.1"/>
    <n v="1"/>
    <d v="2024-09-13T00:00:00"/>
    <d v="2024-09-18T00:00:00"/>
    <x v="2"/>
    <x v="0"/>
    <n v="200.77"/>
    <x v="1"/>
    <x v="1"/>
    <x v="7"/>
    <n v="2232.8000000000002"/>
    <n v="2433.5700000000002"/>
  </r>
  <r>
    <x v="14513"/>
    <x v="1"/>
    <x v="2"/>
    <n v="4645.46"/>
    <n v="0.5"/>
    <n v="9"/>
    <d v="2023-04-02T00:00:00"/>
    <d v="2023-04-04T00:00:00"/>
    <x v="1"/>
    <x v="1"/>
    <n v="701.86"/>
    <x v="2"/>
    <x v="0"/>
    <x v="3"/>
    <n v="3943.6"/>
    <n v="41809.14"/>
  </r>
  <r>
    <x v="14514"/>
    <x v="0"/>
    <x v="0"/>
    <n v="1091.82"/>
    <n v="0.09"/>
    <n v="2"/>
    <d v="2024-01-10T00:00:00"/>
    <d v="2024-01-13T00:00:00"/>
    <x v="1"/>
    <x v="0"/>
    <n v="100.02"/>
    <x v="2"/>
    <x v="1"/>
    <x v="6"/>
    <n v="991.8"/>
    <n v="2183.64"/>
  </r>
  <r>
    <x v="14515"/>
    <x v="3"/>
    <x v="3"/>
    <n v="2620.4499999999998"/>
    <n v="0.46"/>
    <n v="7"/>
    <d v="2024-12-12T00:00:00"/>
    <d v="2024-12-19T00:00:00"/>
    <x v="2"/>
    <x v="0"/>
    <n v="352.04"/>
    <x v="5"/>
    <x v="1"/>
    <x v="10"/>
    <n v="2268.41"/>
    <n v="18343.149999999998"/>
  </r>
  <r>
    <x v="14516"/>
    <x v="1"/>
    <x v="3"/>
    <n v="1147.46"/>
    <n v="0"/>
    <n v="8"/>
    <d v="2024-10-25T00:00:00"/>
    <d v="2024-10-27T00:00:00"/>
    <x v="2"/>
    <x v="2"/>
    <n v="310.83999999999997"/>
    <x v="1"/>
    <x v="1"/>
    <x v="2"/>
    <n v="836.62000000000012"/>
    <n v="9179.68"/>
  </r>
  <r>
    <x v="14517"/>
    <x v="2"/>
    <x v="2"/>
    <n v="1021.57"/>
    <n v="0.22"/>
    <n v="8"/>
    <d v="2024-08-08T00:00:00"/>
    <d v="2024-08-09T00:00:00"/>
    <x v="2"/>
    <x v="0"/>
    <n v="82.41"/>
    <x v="3"/>
    <x v="1"/>
    <x v="1"/>
    <n v="939.16000000000008"/>
    <n v="8172.56"/>
  </r>
  <r>
    <x v="14518"/>
    <x v="2"/>
    <x v="4"/>
    <n v="4771.6000000000004"/>
    <n v="0.01"/>
    <n v="1"/>
    <d v="2024-04-07T00:00:00"/>
    <d v="2024-04-09T00:00:00"/>
    <x v="1"/>
    <x v="2"/>
    <n v="996.83"/>
    <x v="4"/>
    <x v="1"/>
    <x v="3"/>
    <n v="3774.7700000000004"/>
    <n v="4771.6000000000004"/>
  </r>
  <r>
    <x v="14519"/>
    <x v="2"/>
    <x v="4"/>
    <n v="4106.93"/>
    <n v="0.46"/>
    <n v="1"/>
    <d v="2023-11-15T00:00:00"/>
    <d v="2023-11-18T00:00:00"/>
    <x v="0"/>
    <x v="2"/>
    <n v="440.37"/>
    <x v="0"/>
    <x v="0"/>
    <x v="11"/>
    <n v="3666.5600000000004"/>
    <n v="4106.93"/>
  </r>
  <r>
    <x v="14520"/>
    <x v="0"/>
    <x v="0"/>
    <n v="157.82"/>
    <n v="0.06"/>
    <n v="4"/>
    <d v="2024-09-12T00:00:00"/>
    <d v="2024-09-18T00:00:00"/>
    <x v="0"/>
    <x v="2"/>
    <n v="27.3"/>
    <x v="4"/>
    <x v="1"/>
    <x v="7"/>
    <n v="130.51999999999998"/>
    <n v="631.28"/>
  </r>
  <r>
    <x v="14521"/>
    <x v="0"/>
    <x v="2"/>
    <n v="1415.71"/>
    <n v="0.34"/>
    <n v="2"/>
    <d v="2024-05-01T00:00:00"/>
    <d v="2024-05-03T00:00:00"/>
    <x v="2"/>
    <x v="2"/>
    <n v="210.93"/>
    <x v="4"/>
    <x v="1"/>
    <x v="5"/>
    <n v="1204.78"/>
    <n v="2831.42"/>
  </r>
  <r>
    <x v="14522"/>
    <x v="3"/>
    <x v="0"/>
    <n v="1105.1600000000001"/>
    <n v="0.32"/>
    <n v="4"/>
    <d v="2023-08-16T00:00:00"/>
    <d v="2023-08-19T00:00:00"/>
    <x v="1"/>
    <x v="0"/>
    <n v="294.10000000000002"/>
    <x v="5"/>
    <x v="0"/>
    <x v="1"/>
    <n v="811.06000000000006"/>
    <n v="4420.6400000000003"/>
  </r>
  <r>
    <x v="14523"/>
    <x v="2"/>
    <x v="2"/>
    <n v="820.96"/>
    <n v="0.39"/>
    <n v="6"/>
    <d v="2024-02-01T00:00:00"/>
    <d v="2024-02-02T00:00:00"/>
    <x v="2"/>
    <x v="2"/>
    <n v="151.66"/>
    <x v="4"/>
    <x v="1"/>
    <x v="8"/>
    <n v="669.30000000000007"/>
    <n v="4925.76"/>
  </r>
  <r>
    <x v="14524"/>
    <x v="3"/>
    <x v="0"/>
    <n v="3517.32"/>
    <n v="0.37"/>
    <n v="3"/>
    <d v="2023-01-02T00:00:00"/>
    <d v="2023-01-09T00:00:00"/>
    <x v="1"/>
    <x v="1"/>
    <n v="898.27"/>
    <x v="0"/>
    <x v="0"/>
    <x v="6"/>
    <n v="2619.0500000000002"/>
    <n v="10551.960000000001"/>
  </r>
  <r>
    <x v="14525"/>
    <x v="3"/>
    <x v="2"/>
    <n v="2877.51"/>
    <n v="0.02"/>
    <n v="3"/>
    <d v="2024-09-14T00:00:00"/>
    <d v="2024-09-20T00:00:00"/>
    <x v="0"/>
    <x v="1"/>
    <n v="441.73"/>
    <x v="0"/>
    <x v="1"/>
    <x v="7"/>
    <n v="2435.7800000000002"/>
    <n v="8632.5300000000007"/>
  </r>
  <r>
    <x v="14526"/>
    <x v="2"/>
    <x v="3"/>
    <n v="2324.2800000000002"/>
    <n v="0.19"/>
    <n v="1"/>
    <d v="2024-02-15T00:00:00"/>
    <d v="2024-02-19T00:00:00"/>
    <x v="0"/>
    <x v="2"/>
    <n v="500.71"/>
    <x v="5"/>
    <x v="1"/>
    <x v="8"/>
    <n v="1823.5700000000002"/>
    <n v="2324.2800000000002"/>
  </r>
  <r>
    <x v="14527"/>
    <x v="3"/>
    <x v="0"/>
    <n v="1028.54"/>
    <n v="0.16"/>
    <n v="5"/>
    <d v="2023-04-15T00:00:00"/>
    <d v="2023-04-20T00:00:00"/>
    <x v="2"/>
    <x v="1"/>
    <n v="285.2"/>
    <x v="4"/>
    <x v="0"/>
    <x v="3"/>
    <n v="743.33999999999992"/>
    <n v="5142.7"/>
  </r>
  <r>
    <x v="14528"/>
    <x v="1"/>
    <x v="0"/>
    <n v="1460.33"/>
    <n v="0.49"/>
    <n v="7"/>
    <d v="2023-08-06T00:00:00"/>
    <d v="2023-08-11T00:00:00"/>
    <x v="0"/>
    <x v="1"/>
    <n v="127.29"/>
    <x v="3"/>
    <x v="0"/>
    <x v="1"/>
    <n v="1333.04"/>
    <n v="10222.31"/>
  </r>
  <r>
    <x v="14529"/>
    <x v="0"/>
    <x v="2"/>
    <n v="1844.9"/>
    <n v="0.39"/>
    <n v="6"/>
    <d v="2023-10-02T00:00:00"/>
    <d v="2023-10-07T00:00:00"/>
    <x v="2"/>
    <x v="1"/>
    <n v="350.64"/>
    <x v="3"/>
    <x v="0"/>
    <x v="2"/>
    <n v="1494.2600000000002"/>
    <n v="11069.400000000001"/>
  </r>
  <r>
    <x v="14530"/>
    <x v="3"/>
    <x v="1"/>
    <n v="3948.87"/>
    <n v="0.35"/>
    <n v="4"/>
    <d v="2023-01-21T00:00:00"/>
    <d v="2023-01-28T00:00:00"/>
    <x v="1"/>
    <x v="2"/>
    <n v="821.41"/>
    <x v="2"/>
    <x v="0"/>
    <x v="6"/>
    <n v="3127.46"/>
    <n v="15795.48"/>
  </r>
  <r>
    <x v="14531"/>
    <x v="2"/>
    <x v="1"/>
    <n v="4947.03"/>
    <n v="0.22"/>
    <n v="6"/>
    <d v="2023-11-10T00:00:00"/>
    <d v="2023-11-11T00:00:00"/>
    <x v="2"/>
    <x v="1"/>
    <n v="1010.69"/>
    <x v="2"/>
    <x v="0"/>
    <x v="11"/>
    <n v="3936.3399999999997"/>
    <n v="29682.18"/>
  </r>
  <r>
    <x v="14532"/>
    <x v="0"/>
    <x v="3"/>
    <n v="1001.49"/>
    <n v="0.45"/>
    <n v="3"/>
    <d v="2024-02-14T00:00:00"/>
    <d v="2024-02-15T00:00:00"/>
    <x v="1"/>
    <x v="0"/>
    <n v="188.13"/>
    <x v="1"/>
    <x v="1"/>
    <x v="8"/>
    <n v="813.36"/>
    <n v="3004.4700000000003"/>
  </r>
  <r>
    <x v="14533"/>
    <x v="0"/>
    <x v="4"/>
    <n v="1773.46"/>
    <n v="0.01"/>
    <n v="3"/>
    <d v="2024-04-02T00:00:00"/>
    <d v="2024-04-05T00:00:00"/>
    <x v="2"/>
    <x v="0"/>
    <n v="440.97"/>
    <x v="4"/>
    <x v="1"/>
    <x v="3"/>
    <n v="1332.49"/>
    <n v="5320.38"/>
  </r>
  <r>
    <x v="14534"/>
    <x v="3"/>
    <x v="4"/>
    <n v="1472.99"/>
    <n v="0.11"/>
    <n v="7"/>
    <d v="2023-10-27T00:00:00"/>
    <d v="2023-10-28T00:00:00"/>
    <x v="2"/>
    <x v="1"/>
    <n v="95.27"/>
    <x v="0"/>
    <x v="0"/>
    <x v="2"/>
    <n v="1377.72"/>
    <n v="10310.93"/>
  </r>
  <r>
    <x v="14535"/>
    <x v="1"/>
    <x v="3"/>
    <n v="315.93"/>
    <n v="0.35"/>
    <n v="9"/>
    <d v="2023-01-27T00:00:00"/>
    <d v="2023-01-31T00:00:00"/>
    <x v="1"/>
    <x v="0"/>
    <n v="68.16"/>
    <x v="2"/>
    <x v="0"/>
    <x v="6"/>
    <n v="247.77"/>
    <n v="2843.37"/>
  </r>
  <r>
    <x v="14536"/>
    <x v="3"/>
    <x v="4"/>
    <n v="1174.17"/>
    <n v="0.25"/>
    <n v="1"/>
    <d v="2024-10-09T00:00:00"/>
    <d v="2024-10-12T00:00:00"/>
    <x v="0"/>
    <x v="0"/>
    <n v="318.86"/>
    <x v="2"/>
    <x v="1"/>
    <x v="2"/>
    <n v="855.31000000000006"/>
    <n v="1174.17"/>
  </r>
  <r>
    <x v="14537"/>
    <x v="1"/>
    <x v="2"/>
    <n v="4517.91"/>
    <n v="0.27"/>
    <n v="4"/>
    <d v="2024-01-20T00:00:00"/>
    <d v="2024-01-27T00:00:00"/>
    <x v="1"/>
    <x v="0"/>
    <n v="1259.25"/>
    <x v="1"/>
    <x v="1"/>
    <x v="6"/>
    <n v="3258.66"/>
    <n v="18071.64"/>
  </r>
  <r>
    <x v="14538"/>
    <x v="0"/>
    <x v="1"/>
    <n v="4230.01"/>
    <n v="0.21"/>
    <n v="5"/>
    <d v="2024-09-30T00:00:00"/>
    <d v="2024-10-04T00:00:00"/>
    <x v="2"/>
    <x v="2"/>
    <n v="399.28"/>
    <x v="3"/>
    <x v="1"/>
    <x v="7"/>
    <n v="3830.7300000000005"/>
    <n v="21150.050000000003"/>
  </r>
  <r>
    <x v="14539"/>
    <x v="3"/>
    <x v="3"/>
    <n v="921.23"/>
    <n v="0.08"/>
    <n v="2"/>
    <d v="2023-03-14T00:00:00"/>
    <d v="2023-03-18T00:00:00"/>
    <x v="0"/>
    <x v="2"/>
    <n v="184.65"/>
    <x v="2"/>
    <x v="0"/>
    <x v="0"/>
    <n v="736.58"/>
    <n v="1842.46"/>
  </r>
  <r>
    <x v="14540"/>
    <x v="2"/>
    <x v="2"/>
    <n v="1894.2"/>
    <n v="0.08"/>
    <n v="3"/>
    <d v="2023-01-31T00:00:00"/>
    <d v="2023-02-07T00:00:00"/>
    <x v="1"/>
    <x v="1"/>
    <n v="227.45"/>
    <x v="3"/>
    <x v="0"/>
    <x v="6"/>
    <n v="1666.75"/>
    <n v="5682.6"/>
  </r>
  <r>
    <x v="14541"/>
    <x v="3"/>
    <x v="3"/>
    <n v="1622.93"/>
    <n v="0.15"/>
    <n v="5"/>
    <d v="2024-01-26T00:00:00"/>
    <d v="2024-02-01T00:00:00"/>
    <x v="1"/>
    <x v="0"/>
    <n v="374.45"/>
    <x v="3"/>
    <x v="1"/>
    <x v="6"/>
    <n v="1248.48"/>
    <n v="8114.6500000000005"/>
  </r>
  <r>
    <x v="14542"/>
    <x v="1"/>
    <x v="1"/>
    <n v="823.93"/>
    <n v="0.23"/>
    <n v="8"/>
    <d v="2023-01-09T00:00:00"/>
    <d v="2023-01-11T00:00:00"/>
    <x v="0"/>
    <x v="0"/>
    <n v="57.57"/>
    <x v="3"/>
    <x v="0"/>
    <x v="6"/>
    <n v="766.3599999999999"/>
    <n v="6591.44"/>
  </r>
  <r>
    <x v="14543"/>
    <x v="1"/>
    <x v="4"/>
    <n v="3148.82"/>
    <n v="0.41"/>
    <n v="3"/>
    <d v="2023-07-18T00:00:00"/>
    <d v="2023-07-23T00:00:00"/>
    <x v="0"/>
    <x v="2"/>
    <n v="254.99"/>
    <x v="4"/>
    <x v="0"/>
    <x v="4"/>
    <n v="2893.83"/>
    <n v="9446.4600000000009"/>
  </r>
  <r>
    <x v="14544"/>
    <x v="3"/>
    <x v="2"/>
    <n v="2830.76"/>
    <n v="0.22"/>
    <n v="3"/>
    <d v="2024-04-20T00:00:00"/>
    <d v="2024-04-24T00:00:00"/>
    <x v="1"/>
    <x v="2"/>
    <n v="617.48"/>
    <x v="1"/>
    <x v="1"/>
    <x v="3"/>
    <n v="2213.2800000000002"/>
    <n v="8492.2800000000007"/>
  </r>
  <r>
    <x v="14545"/>
    <x v="1"/>
    <x v="1"/>
    <n v="2192.2600000000002"/>
    <n v="0.45"/>
    <n v="6"/>
    <d v="2024-01-16T00:00:00"/>
    <d v="2024-01-21T00:00:00"/>
    <x v="1"/>
    <x v="1"/>
    <n v="409.97"/>
    <x v="3"/>
    <x v="1"/>
    <x v="6"/>
    <n v="1782.2900000000002"/>
    <n v="13153.560000000001"/>
  </r>
  <r>
    <x v="14546"/>
    <x v="0"/>
    <x v="3"/>
    <n v="4291.9399999999996"/>
    <n v="0.06"/>
    <n v="8"/>
    <d v="2024-04-26T00:00:00"/>
    <d v="2024-04-29T00:00:00"/>
    <x v="2"/>
    <x v="1"/>
    <n v="1175.97"/>
    <x v="1"/>
    <x v="1"/>
    <x v="3"/>
    <n v="3115.9699999999993"/>
    <n v="34335.519999999997"/>
  </r>
  <r>
    <x v="14547"/>
    <x v="3"/>
    <x v="0"/>
    <n v="3136.59"/>
    <n v="0.14000000000000001"/>
    <n v="1"/>
    <d v="2024-03-12T00:00:00"/>
    <d v="2024-03-17T00:00:00"/>
    <x v="1"/>
    <x v="1"/>
    <n v="178.98"/>
    <x v="3"/>
    <x v="1"/>
    <x v="0"/>
    <n v="2957.61"/>
    <n v="3136.59"/>
  </r>
  <r>
    <x v="14548"/>
    <x v="1"/>
    <x v="2"/>
    <n v="1370.44"/>
    <n v="0.04"/>
    <n v="7"/>
    <d v="2023-05-24T00:00:00"/>
    <d v="2023-05-25T00:00:00"/>
    <x v="0"/>
    <x v="1"/>
    <n v="308.88"/>
    <x v="4"/>
    <x v="0"/>
    <x v="5"/>
    <n v="1061.56"/>
    <n v="9593.08"/>
  </r>
  <r>
    <x v="14549"/>
    <x v="3"/>
    <x v="3"/>
    <n v="1931.15"/>
    <n v="0.26"/>
    <n v="7"/>
    <d v="2024-12-14T00:00:00"/>
    <d v="2024-12-19T00:00:00"/>
    <x v="1"/>
    <x v="2"/>
    <n v="441.36"/>
    <x v="2"/>
    <x v="1"/>
    <x v="10"/>
    <n v="1489.79"/>
    <n v="13518.050000000001"/>
  </r>
  <r>
    <x v="14550"/>
    <x v="3"/>
    <x v="3"/>
    <n v="835.77"/>
    <n v="0.05"/>
    <n v="3"/>
    <d v="2024-02-12T00:00:00"/>
    <d v="2024-02-13T00:00:00"/>
    <x v="0"/>
    <x v="2"/>
    <n v="215.05"/>
    <x v="3"/>
    <x v="1"/>
    <x v="8"/>
    <n v="620.72"/>
    <n v="2507.31"/>
  </r>
  <r>
    <x v="14551"/>
    <x v="2"/>
    <x v="1"/>
    <n v="2997.73"/>
    <n v="0.4"/>
    <n v="3"/>
    <d v="2023-11-26T00:00:00"/>
    <d v="2023-11-28T00:00:00"/>
    <x v="2"/>
    <x v="0"/>
    <n v="727.37"/>
    <x v="1"/>
    <x v="0"/>
    <x v="11"/>
    <n v="2270.36"/>
    <n v="8993.19"/>
  </r>
  <r>
    <x v="14552"/>
    <x v="3"/>
    <x v="3"/>
    <n v="2974.48"/>
    <n v="0.02"/>
    <n v="9"/>
    <d v="2023-06-23T00:00:00"/>
    <d v="2023-06-25T00:00:00"/>
    <x v="0"/>
    <x v="2"/>
    <n v="534.63"/>
    <x v="3"/>
    <x v="0"/>
    <x v="9"/>
    <n v="2439.85"/>
    <n v="26770.32"/>
  </r>
  <r>
    <x v="14553"/>
    <x v="2"/>
    <x v="2"/>
    <n v="4363.8999999999996"/>
    <n v="0.24"/>
    <n v="1"/>
    <d v="2024-12-29T00:00:00"/>
    <d v="2025-01-02T00:00:00"/>
    <x v="0"/>
    <x v="2"/>
    <n v="531.25"/>
    <x v="1"/>
    <x v="1"/>
    <x v="10"/>
    <n v="3832.6499999999996"/>
    <n v="4363.8999999999996"/>
  </r>
  <r>
    <x v="14554"/>
    <x v="1"/>
    <x v="2"/>
    <n v="4293.5"/>
    <n v="0.21"/>
    <n v="1"/>
    <d v="2023-08-21T00:00:00"/>
    <d v="2023-08-22T00:00:00"/>
    <x v="0"/>
    <x v="0"/>
    <n v="637.74"/>
    <x v="3"/>
    <x v="0"/>
    <x v="1"/>
    <n v="3655.76"/>
    <n v="4293.5"/>
  </r>
  <r>
    <x v="14555"/>
    <x v="2"/>
    <x v="3"/>
    <n v="4201.0200000000004"/>
    <n v="0.1"/>
    <n v="2"/>
    <d v="2024-03-10T00:00:00"/>
    <d v="2024-03-11T00:00:00"/>
    <x v="1"/>
    <x v="0"/>
    <n v="758.87"/>
    <x v="4"/>
    <x v="1"/>
    <x v="0"/>
    <n v="3442.1500000000005"/>
    <n v="8402.0400000000009"/>
  </r>
  <r>
    <x v="14556"/>
    <x v="2"/>
    <x v="1"/>
    <n v="2789.87"/>
    <n v="0.28999999999999998"/>
    <n v="6"/>
    <d v="2024-12-23T00:00:00"/>
    <d v="2024-12-28T00:00:00"/>
    <x v="1"/>
    <x v="0"/>
    <n v="142.63"/>
    <x v="1"/>
    <x v="1"/>
    <x v="10"/>
    <n v="2647.24"/>
    <n v="16739.22"/>
  </r>
  <r>
    <x v="14557"/>
    <x v="2"/>
    <x v="2"/>
    <n v="3294.9"/>
    <n v="0.19"/>
    <n v="8"/>
    <d v="2024-05-15T00:00:00"/>
    <d v="2024-05-22T00:00:00"/>
    <x v="1"/>
    <x v="0"/>
    <n v="239.27"/>
    <x v="3"/>
    <x v="1"/>
    <x v="5"/>
    <n v="3055.63"/>
    <n v="26359.200000000001"/>
  </r>
  <r>
    <x v="14558"/>
    <x v="0"/>
    <x v="0"/>
    <n v="3900.16"/>
    <n v="0.1"/>
    <n v="1"/>
    <d v="2024-11-01T00:00:00"/>
    <d v="2024-11-03T00:00:00"/>
    <x v="0"/>
    <x v="2"/>
    <n v="723.75"/>
    <x v="5"/>
    <x v="1"/>
    <x v="11"/>
    <n v="3176.41"/>
    <n v="3900.16"/>
  </r>
  <r>
    <x v="14559"/>
    <x v="2"/>
    <x v="4"/>
    <n v="549.26"/>
    <n v="0.41"/>
    <n v="1"/>
    <d v="2024-06-25T00:00:00"/>
    <d v="2024-06-26T00:00:00"/>
    <x v="1"/>
    <x v="0"/>
    <n v="164.21"/>
    <x v="3"/>
    <x v="1"/>
    <x v="9"/>
    <n v="385.04999999999995"/>
    <n v="549.26"/>
  </r>
  <r>
    <x v="14560"/>
    <x v="3"/>
    <x v="1"/>
    <n v="1572.93"/>
    <n v="0.33"/>
    <n v="2"/>
    <d v="2023-10-17T00:00:00"/>
    <d v="2023-10-20T00:00:00"/>
    <x v="1"/>
    <x v="0"/>
    <n v="226.7"/>
    <x v="3"/>
    <x v="0"/>
    <x v="2"/>
    <n v="1346.23"/>
    <n v="3145.86"/>
  </r>
  <r>
    <x v="14561"/>
    <x v="2"/>
    <x v="1"/>
    <n v="928.54"/>
    <n v="0.01"/>
    <n v="7"/>
    <d v="2023-10-02T00:00:00"/>
    <d v="2023-10-04T00:00:00"/>
    <x v="0"/>
    <x v="0"/>
    <n v="231.85"/>
    <x v="2"/>
    <x v="0"/>
    <x v="2"/>
    <n v="696.68999999999994"/>
    <n v="6499.78"/>
  </r>
  <r>
    <x v="14562"/>
    <x v="3"/>
    <x v="4"/>
    <n v="2606.19"/>
    <n v="0.25"/>
    <n v="4"/>
    <d v="2024-02-16T00:00:00"/>
    <d v="2024-02-20T00:00:00"/>
    <x v="0"/>
    <x v="2"/>
    <n v="379.24"/>
    <x v="2"/>
    <x v="1"/>
    <x v="8"/>
    <n v="2226.9499999999998"/>
    <n v="10424.76"/>
  </r>
  <r>
    <x v="14563"/>
    <x v="2"/>
    <x v="4"/>
    <n v="4204.57"/>
    <n v="0.14000000000000001"/>
    <n v="1"/>
    <d v="2023-01-06T00:00:00"/>
    <d v="2023-01-10T00:00:00"/>
    <x v="1"/>
    <x v="0"/>
    <n v="341.04"/>
    <x v="2"/>
    <x v="0"/>
    <x v="6"/>
    <n v="3863.5299999999997"/>
    <n v="4204.57"/>
  </r>
  <r>
    <x v="14564"/>
    <x v="0"/>
    <x v="2"/>
    <n v="1230.49"/>
    <n v="0.46"/>
    <n v="8"/>
    <d v="2023-05-25T00:00:00"/>
    <d v="2023-05-31T00:00:00"/>
    <x v="1"/>
    <x v="1"/>
    <n v="320.56"/>
    <x v="0"/>
    <x v="0"/>
    <x v="5"/>
    <n v="909.93000000000006"/>
    <n v="9843.92"/>
  </r>
  <r>
    <x v="14565"/>
    <x v="1"/>
    <x v="3"/>
    <n v="3681.43"/>
    <n v="0.36"/>
    <n v="4"/>
    <d v="2023-04-11T00:00:00"/>
    <d v="2023-04-13T00:00:00"/>
    <x v="1"/>
    <x v="0"/>
    <n v="789.24"/>
    <x v="1"/>
    <x v="0"/>
    <x v="3"/>
    <n v="2892.1899999999996"/>
    <n v="14725.72"/>
  </r>
  <r>
    <x v="14566"/>
    <x v="2"/>
    <x v="3"/>
    <n v="2088.54"/>
    <n v="0.31"/>
    <n v="7"/>
    <d v="2024-08-25T00:00:00"/>
    <d v="2024-08-26T00:00:00"/>
    <x v="2"/>
    <x v="2"/>
    <n v="173.73"/>
    <x v="2"/>
    <x v="1"/>
    <x v="1"/>
    <n v="1914.81"/>
    <n v="14619.779999999999"/>
  </r>
  <r>
    <x v="14567"/>
    <x v="2"/>
    <x v="0"/>
    <n v="4525.07"/>
    <n v="0.04"/>
    <n v="8"/>
    <d v="2023-06-13T00:00:00"/>
    <d v="2023-06-17T00:00:00"/>
    <x v="1"/>
    <x v="0"/>
    <n v="719.54"/>
    <x v="2"/>
    <x v="0"/>
    <x v="9"/>
    <n v="3805.5299999999997"/>
    <n v="36200.559999999998"/>
  </r>
  <r>
    <x v="14568"/>
    <x v="0"/>
    <x v="3"/>
    <n v="3171.27"/>
    <n v="0.47"/>
    <n v="1"/>
    <d v="2024-05-27T00:00:00"/>
    <d v="2024-05-29T00:00:00"/>
    <x v="0"/>
    <x v="0"/>
    <n v="337.28"/>
    <x v="2"/>
    <x v="1"/>
    <x v="5"/>
    <n v="2833.99"/>
    <n v="3171.27"/>
  </r>
  <r>
    <x v="14569"/>
    <x v="2"/>
    <x v="0"/>
    <n v="4885.1099999999997"/>
    <n v="7.0000000000000007E-2"/>
    <n v="2"/>
    <d v="2023-05-24T00:00:00"/>
    <d v="2023-05-29T00:00:00"/>
    <x v="1"/>
    <x v="0"/>
    <n v="1058.53"/>
    <x v="2"/>
    <x v="0"/>
    <x v="5"/>
    <n v="3826.58"/>
    <n v="9770.2199999999993"/>
  </r>
  <r>
    <x v="14570"/>
    <x v="3"/>
    <x v="0"/>
    <n v="1303.78"/>
    <n v="0.23"/>
    <n v="2"/>
    <d v="2024-03-27T00:00:00"/>
    <d v="2024-03-28T00:00:00"/>
    <x v="2"/>
    <x v="0"/>
    <n v="216.6"/>
    <x v="2"/>
    <x v="1"/>
    <x v="0"/>
    <n v="1087.18"/>
    <n v="2607.56"/>
  </r>
  <r>
    <x v="14571"/>
    <x v="2"/>
    <x v="1"/>
    <n v="4627.3999999999996"/>
    <n v="0.34"/>
    <n v="5"/>
    <d v="2023-02-16T00:00:00"/>
    <d v="2023-02-18T00:00:00"/>
    <x v="2"/>
    <x v="2"/>
    <n v="576.63"/>
    <x v="2"/>
    <x v="0"/>
    <x v="8"/>
    <n v="4050.7699999999995"/>
    <n v="23137"/>
  </r>
  <r>
    <x v="14572"/>
    <x v="2"/>
    <x v="1"/>
    <n v="1849.57"/>
    <n v="0.25"/>
    <n v="5"/>
    <d v="2023-01-23T00:00:00"/>
    <d v="2023-01-28T00:00:00"/>
    <x v="2"/>
    <x v="2"/>
    <n v="349.81"/>
    <x v="0"/>
    <x v="0"/>
    <x v="6"/>
    <n v="1499.76"/>
    <n v="9247.85"/>
  </r>
  <r>
    <x v="14573"/>
    <x v="1"/>
    <x v="2"/>
    <n v="3147.64"/>
    <n v="0.44"/>
    <n v="6"/>
    <d v="2023-07-14T00:00:00"/>
    <d v="2023-07-21T00:00:00"/>
    <x v="1"/>
    <x v="0"/>
    <n v="869.78"/>
    <x v="3"/>
    <x v="0"/>
    <x v="4"/>
    <n v="2277.8599999999997"/>
    <n v="18885.84"/>
  </r>
  <r>
    <x v="14574"/>
    <x v="1"/>
    <x v="4"/>
    <n v="955.09"/>
    <n v="0.42"/>
    <n v="2"/>
    <d v="2024-03-21T00:00:00"/>
    <d v="2024-03-24T00:00:00"/>
    <x v="0"/>
    <x v="0"/>
    <n v="146.88999999999999"/>
    <x v="0"/>
    <x v="1"/>
    <x v="0"/>
    <n v="808.2"/>
    <n v="1910.18"/>
  </r>
  <r>
    <x v="14575"/>
    <x v="2"/>
    <x v="4"/>
    <n v="3822.95"/>
    <n v="7.0000000000000007E-2"/>
    <n v="8"/>
    <d v="2023-03-26T00:00:00"/>
    <d v="2023-04-02T00:00:00"/>
    <x v="0"/>
    <x v="2"/>
    <n v="1114.3699999999999"/>
    <x v="0"/>
    <x v="0"/>
    <x v="0"/>
    <n v="2708.58"/>
    <n v="30583.599999999999"/>
  </r>
  <r>
    <x v="14576"/>
    <x v="0"/>
    <x v="0"/>
    <n v="4893.43"/>
    <n v="0.31"/>
    <n v="1"/>
    <d v="2023-12-10T00:00:00"/>
    <d v="2023-12-14T00:00:00"/>
    <x v="1"/>
    <x v="1"/>
    <n v="1115.3399999999999"/>
    <x v="1"/>
    <x v="0"/>
    <x v="10"/>
    <n v="3778.09"/>
    <n v="4893.43"/>
  </r>
  <r>
    <x v="14577"/>
    <x v="1"/>
    <x v="4"/>
    <n v="3958.39"/>
    <n v="0.03"/>
    <n v="9"/>
    <d v="2024-08-01T00:00:00"/>
    <d v="2024-08-03T00:00:00"/>
    <x v="1"/>
    <x v="0"/>
    <n v="794.26"/>
    <x v="5"/>
    <x v="1"/>
    <x v="1"/>
    <n v="3164.13"/>
    <n v="35625.51"/>
  </r>
  <r>
    <x v="14578"/>
    <x v="2"/>
    <x v="0"/>
    <n v="3117.4"/>
    <n v="0.36"/>
    <n v="5"/>
    <d v="2024-04-11T00:00:00"/>
    <d v="2024-04-18T00:00:00"/>
    <x v="1"/>
    <x v="0"/>
    <n v="202.43"/>
    <x v="5"/>
    <x v="1"/>
    <x v="3"/>
    <n v="2914.9700000000003"/>
    <n v="15587"/>
  </r>
  <r>
    <x v="14579"/>
    <x v="1"/>
    <x v="4"/>
    <n v="2296.25"/>
    <n v="0.37"/>
    <n v="8"/>
    <d v="2023-10-26T00:00:00"/>
    <d v="2023-11-01T00:00:00"/>
    <x v="1"/>
    <x v="2"/>
    <n v="579.86"/>
    <x v="4"/>
    <x v="0"/>
    <x v="2"/>
    <n v="1716.3899999999999"/>
    <n v="18370"/>
  </r>
  <r>
    <x v="14580"/>
    <x v="2"/>
    <x v="2"/>
    <n v="1791.66"/>
    <n v="0.17"/>
    <n v="8"/>
    <d v="2024-01-06T00:00:00"/>
    <d v="2024-01-07T00:00:00"/>
    <x v="0"/>
    <x v="0"/>
    <n v="390.83"/>
    <x v="3"/>
    <x v="1"/>
    <x v="6"/>
    <n v="1400.8300000000002"/>
    <n v="14333.28"/>
  </r>
  <r>
    <x v="14581"/>
    <x v="1"/>
    <x v="1"/>
    <n v="2153.16"/>
    <n v="0.39"/>
    <n v="2"/>
    <d v="2024-09-01T00:00:00"/>
    <d v="2024-09-06T00:00:00"/>
    <x v="2"/>
    <x v="1"/>
    <n v="175.98"/>
    <x v="2"/>
    <x v="1"/>
    <x v="7"/>
    <n v="1977.1799999999998"/>
    <n v="4306.32"/>
  </r>
  <r>
    <x v="14582"/>
    <x v="1"/>
    <x v="1"/>
    <n v="1708.61"/>
    <n v="0.33"/>
    <n v="9"/>
    <d v="2023-06-21T00:00:00"/>
    <d v="2023-06-23T00:00:00"/>
    <x v="2"/>
    <x v="1"/>
    <n v="89.96"/>
    <x v="1"/>
    <x v="0"/>
    <x v="9"/>
    <n v="1618.6499999999999"/>
    <n v="15377.49"/>
  </r>
  <r>
    <x v="14583"/>
    <x v="3"/>
    <x v="0"/>
    <n v="4180.28"/>
    <n v="0.25"/>
    <n v="6"/>
    <d v="2023-08-20T00:00:00"/>
    <d v="2023-08-22T00:00:00"/>
    <x v="0"/>
    <x v="2"/>
    <n v="1186.8900000000001"/>
    <x v="2"/>
    <x v="0"/>
    <x v="1"/>
    <n v="2993.3899999999994"/>
    <n v="25081.68"/>
  </r>
  <r>
    <x v="14584"/>
    <x v="2"/>
    <x v="4"/>
    <n v="4476.24"/>
    <n v="0.23"/>
    <n v="3"/>
    <d v="2024-04-30T00:00:00"/>
    <d v="2024-05-05T00:00:00"/>
    <x v="1"/>
    <x v="1"/>
    <n v="445.89"/>
    <x v="4"/>
    <x v="1"/>
    <x v="3"/>
    <n v="4030.35"/>
    <n v="13428.72"/>
  </r>
  <r>
    <x v="14585"/>
    <x v="2"/>
    <x v="3"/>
    <n v="4753.32"/>
    <n v="0.05"/>
    <n v="1"/>
    <d v="2024-06-21T00:00:00"/>
    <d v="2024-06-27T00:00:00"/>
    <x v="1"/>
    <x v="1"/>
    <n v="739.1"/>
    <x v="2"/>
    <x v="1"/>
    <x v="9"/>
    <n v="4014.22"/>
    <n v="4753.32"/>
  </r>
  <r>
    <x v="14586"/>
    <x v="2"/>
    <x v="2"/>
    <n v="2149.98"/>
    <n v="0.27"/>
    <n v="9"/>
    <d v="2024-12-07T00:00:00"/>
    <d v="2024-12-09T00:00:00"/>
    <x v="0"/>
    <x v="2"/>
    <n v="332.62"/>
    <x v="4"/>
    <x v="1"/>
    <x v="10"/>
    <n v="1817.3600000000001"/>
    <n v="19349.82"/>
  </r>
  <r>
    <x v="14587"/>
    <x v="2"/>
    <x v="4"/>
    <n v="2776.47"/>
    <n v="0.08"/>
    <n v="3"/>
    <d v="2023-06-09T00:00:00"/>
    <d v="2023-06-10T00:00:00"/>
    <x v="0"/>
    <x v="0"/>
    <n v="198.49"/>
    <x v="3"/>
    <x v="0"/>
    <x v="9"/>
    <n v="2577.9799999999996"/>
    <n v="8329.41"/>
  </r>
  <r>
    <x v="14588"/>
    <x v="1"/>
    <x v="3"/>
    <n v="2926.79"/>
    <n v="0.33"/>
    <n v="1"/>
    <d v="2023-02-12T00:00:00"/>
    <d v="2023-02-16T00:00:00"/>
    <x v="2"/>
    <x v="2"/>
    <n v="734.74"/>
    <x v="2"/>
    <x v="0"/>
    <x v="8"/>
    <n v="2192.0500000000002"/>
    <n v="2926.79"/>
  </r>
  <r>
    <x v="14589"/>
    <x v="3"/>
    <x v="2"/>
    <n v="3290.33"/>
    <n v="0.3"/>
    <n v="5"/>
    <d v="2023-04-22T00:00:00"/>
    <d v="2023-04-29T00:00:00"/>
    <x v="0"/>
    <x v="0"/>
    <n v="661.08"/>
    <x v="0"/>
    <x v="0"/>
    <x v="3"/>
    <n v="2629.25"/>
    <n v="16451.650000000001"/>
  </r>
  <r>
    <x v="14590"/>
    <x v="3"/>
    <x v="2"/>
    <n v="112.04"/>
    <n v="0.15"/>
    <n v="8"/>
    <d v="2024-04-02T00:00:00"/>
    <d v="2024-04-03T00:00:00"/>
    <x v="1"/>
    <x v="2"/>
    <n v="20.59"/>
    <x v="4"/>
    <x v="1"/>
    <x v="3"/>
    <n v="91.45"/>
    <n v="896.32"/>
  </r>
  <r>
    <x v="14591"/>
    <x v="0"/>
    <x v="1"/>
    <n v="4229.18"/>
    <n v="0.12"/>
    <n v="7"/>
    <d v="2024-04-02T00:00:00"/>
    <d v="2024-04-03T00:00:00"/>
    <x v="0"/>
    <x v="2"/>
    <n v="1123.83"/>
    <x v="2"/>
    <x v="1"/>
    <x v="3"/>
    <n v="3105.3500000000004"/>
    <n v="29604.260000000002"/>
  </r>
  <r>
    <x v="14592"/>
    <x v="2"/>
    <x v="0"/>
    <n v="1413.89"/>
    <n v="0.24"/>
    <n v="5"/>
    <d v="2023-08-29T00:00:00"/>
    <d v="2023-09-02T00:00:00"/>
    <x v="0"/>
    <x v="2"/>
    <n v="392.46"/>
    <x v="3"/>
    <x v="0"/>
    <x v="1"/>
    <n v="1021.4300000000001"/>
    <n v="7069.4500000000007"/>
  </r>
  <r>
    <x v="14593"/>
    <x v="0"/>
    <x v="4"/>
    <n v="2413.6"/>
    <n v="0.26"/>
    <n v="2"/>
    <d v="2024-01-30T00:00:00"/>
    <d v="2024-02-05T00:00:00"/>
    <x v="0"/>
    <x v="0"/>
    <n v="198.32"/>
    <x v="0"/>
    <x v="1"/>
    <x v="6"/>
    <n v="2215.2799999999997"/>
    <n v="4827.2"/>
  </r>
  <r>
    <x v="14594"/>
    <x v="1"/>
    <x v="2"/>
    <n v="4223.68"/>
    <n v="0.4"/>
    <n v="2"/>
    <d v="2023-04-28T00:00:00"/>
    <d v="2023-04-30T00:00:00"/>
    <x v="1"/>
    <x v="0"/>
    <n v="937.23"/>
    <x v="4"/>
    <x v="0"/>
    <x v="3"/>
    <n v="3286.4500000000003"/>
    <n v="8447.36"/>
  </r>
  <r>
    <x v="14595"/>
    <x v="0"/>
    <x v="4"/>
    <n v="4984.6000000000004"/>
    <n v="0.15"/>
    <n v="3"/>
    <d v="2024-04-06T00:00:00"/>
    <d v="2024-04-11T00:00:00"/>
    <x v="1"/>
    <x v="2"/>
    <n v="583.55999999999995"/>
    <x v="5"/>
    <x v="1"/>
    <x v="3"/>
    <n v="4401.0400000000009"/>
    <n v="14953.800000000001"/>
  </r>
  <r>
    <x v="14596"/>
    <x v="2"/>
    <x v="2"/>
    <n v="3994.93"/>
    <n v="0.2"/>
    <n v="6"/>
    <d v="2024-04-23T00:00:00"/>
    <d v="2024-04-28T00:00:00"/>
    <x v="2"/>
    <x v="1"/>
    <n v="979.18"/>
    <x v="5"/>
    <x v="1"/>
    <x v="3"/>
    <n v="3015.75"/>
    <n v="23969.579999999998"/>
  </r>
  <r>
    <x v="14597"/>
    <x v="3"/>
    <x v="1"/>
    <n v="221.68"/>
    <n v="0.17"/>
    <n v="4"/>
    <d v="2023-05-17T00:00:00"/>
    <d v="2023-05-20T00:00:00"/>
    <x v="0"/>
    <x v="0"/>
    <n v="17.559999999999999"/>
    <x v="5"/>
    <x v="0"/>
    <x v="5"/>
    <n v="204.12"/>
    <n v="886.72"/>
  </r>
  <r>
    <x v="14598"/>
    <x v="3"/>
    <x v="0"/>
    <n v="1906.9"/>
    <n v="0.2"/>
    <n v="9"/>
    <d v="2024-07-13T00:00:00"/>
    <d v="2024-07-14T00:00:00"/>
    <x v="1"/>
    <x v="2"/>
    <n v="184.97"/>
    <x v="0"/>
    <x v="1"/>
    <x v="4"/>
    <n v="1721.93"/>
    <n v="17162.100000000002"/>
  </r>
  <r>
    <x v="14599"/>
    <x v="2"/>
    <x v="3"/>
    <n v="1311.33"/>
    <n v="0.28000000000000003"/>
    <n v="3"/>
    <d v="2023-08-29T00:00:00"/>
    <d v="2023-09-02T00:00:00"/>
    <x v="2"/>
    <x v="0"/>
    <n v="135.38999999999999"/>
    <x v="1"/>
    <x v="0"/>
    <x v="1"/>
    <n v="1175.94"/>
    <n v="3933.99"/>
  </r>
  <r>
    <x v="14600"/>
    <x v="1"/>
    <x v="3"/>
    <n v="4824.25"/>
    <n v="0.28000000000000003"/>
    <n v="6"/>
    <d v="2024-07-19T00:00:00"/>
    <d v="2024-07-24T00:00:00"/>
    <x v="1"/>
    <x v="1"/>
    <n v="992.61"/>
    <x v="2"/>
    <x v="1"/>
    <x v="4"/>
    <n v="3831.64"/>
    <n v="28945.5"/>
  </r>
  <r>
    <x v="14601"/>
    <x v="2"/>
    <x v="1"/>
    <n v="1394.72"/>
    <n v="0.18"/>
    <n v="4"/>
    <d v="2023-05-07T00:00:00"/>
    <d v="2023-05-11T00:00:00"/>
    <x v="2"/>
    <x v="0"/>
    <n v="302.64"/>
    <x v="2"/>
    <x v="0"/>
    <x v="5"/>
    <n v="1092.08"/>
    <n v="5578.88"/>
  </r>
  <r>
    <x v="14602"/>
    <x v="1"/>
    <x v="2"/>
    <n v="4722.42"/>
    <n v="0.3"/>
    <n v="1"/>
    <d v="2024-09-24T00:00:00"/>
    <d v="2024-09-29T00:00:00"/>
    <x v="0"/>
    <x v="2"/>
    <n v="1320.6"/>
    <x v="2"/>
    <x v="1"/>
    <x v="7"/>
    <n v="3401.82"/>
    <n v="4722.42"/>
  </r>
  <r>
    <x v="14603"/>
    <x v="3"/>
    <x v="1"/>
    <n v="4693.84"/>
    <n v="0.31"/>
    <n v="1"/>
    <d v="2024-04-27T00:00:00"/>
    <d v="2024-05-04T00:00:00"/>
    <x v="2"/>
    <x v="1"/>
    <n v="321.68"/>
    <x v="3"/>
    <x v="1"/>
    <x v="3"/>
    <n v="4372.16"/>
    <n v="4693.84"/>
  </r>
  <r>
    <x v="14604"/>
    <x v="1"/>
    <x v="0"/>
    <n v="4213.1099999999997"/>
    <n v="0.26"/>
    <n v="8"/>
    <d v="2023-12-20T00:00:00"/>
    <d v="2023-12-24T00:00:00"/>
    <x v="0"/>
    <x v="1"/>
    <n v="931.34"/>
    <x v="4"/>
    <x v="0"/>
    <x v="10"/>
    <n v="3281.7699999999995"/>
    <n v="33704.879999999997"/>
  </r>
  <r>
    <x v="14605"/>
    <x v="2"/>
    <x v="3"/>
    <n v="580.54999999999995"/>
    <n v="0.23"/>
    <n v="3"/>
    <d v="2023-08-23T00:00:00"/>
    <d v="2023-08-24T00:00:00"/>
    <x v="0"/>
    <x v="0"/>
    <n v="30.84"/>
    <x v="3"/>
    <x v="0"/>
    <x v="1"/>
    <n v="549.70999999999992"/>
    <n v="1741.6499999999999"/>
  </r>
  <r>
    <x v="14606"/>
    <x v="2"/>
    <x v="4"/>
    <n v="109.78"/>
    <n v="0.04"/>
    <n v="2"/>
    <d v="2024-07-21T00:00:00"/>
    <d v="2024-07-24T00:00:00"/>
    <x v="0"/>
    <x v="2"/>
    <n v="19.47"/>
    <x v="0"/>
    <x v="1"/>
    <x v="4"/>
    <n v="90.31"/>
    <n v="219.56"/>
  </r>
  <r>
    <x v="14607"/>
    <x v="2"/>
    <x v="3"/>
    <n v="3990.03"/>
    <n v="0.27"/>
    <n v="1"/>
    <d v="2023-12-04T00:00:00"/>
    <d v="2023-12-07T00:00:00"/>
    <x v="0"/>
    <x v="1"/>
    <n v="658.84"/>
    <x v="3"/>
    <x v="0"/>
    <x v="10"/>
    <n v="3331.19"/>
    <n v="3990.03"/>
  </r>
  <r>
    <x v="14608"/>
    <x v="1"/>
    <x v="0"/>
    <n v="4232.17"/>
    <n v="0.36"/>
    <n v="8"/>
    <d v="2024-08-21T00:00:00"/>
    <d v="2024-08-22T00:00:00"/>
    <x v="2"/>
    <x v="1"/>
    <n v="259.26"/>
    <x v="4"/>
    <x v="1"/>
    <x v="1"/>
    <n v="3972.91"/>
    <n v="33857.360000000001"/>
  </r>
  <r>
    <x v="14609"/>
    <x v="1"/>
    <x v="2"/>
    <n v="4814.6899999999996"/>
    <n v="0.11"/>
    <n v="9"/>
    <d v="2024-02-18T00:00:00"/>
    <d v="2024-02-25T00:00:00"/>
    <x v="2"/>
    <x v="2"/>
    <n v="465.59"/>
    <x v="2"/>
    <x v="1"/>
    <x v="8"/>
    <n v="4349.0999999999995"/>
    <n v="43332.21"/>
  </r>
  <r>
    <x v="14610"/>
    <x v="1"/>
    <x v="1"/>
    <n v="1170.07"/>
    <n v="0.39"/>
    <n v="1"/>
    <d v="2023-05-11T00:00:00"/>
    <d v="2023-05-17T00:00:00"/>
    <x v="1"/>
    <x v="2"/>
    <n v="293.04000000000002"/>
    <x v="0"/>
    <x v="0"/>
    <x v="5"/>
    <n v="877.03"/>
    <n v="1170.07"/>
  </r>
  <r>
    <x v="14611"/>
    <x v="3"/>
    <x v="3"/>
    <n v="3692.42"/>
    <n v="0.28999999999999998"/>
    <n v="8"/>
    <d v="2023-03-02T00:00:00"/>
    <d v="2023-03-09T00:00:00"/>
    <x v="2"/>
    <x v="1"/>
    <n v="465.32"/>
    <x v="0"/>
    <x v="0"/>
    <x v="0"/>
    <n v="3227.1"/>
    <n v="29539.360000000001"/>
  </r>
  <r>
    <x v="14612"/>
    <x v="0"/>
    <x v="3"/>
    <n v="2643.42"/>
    <n v="0.12"/>
    <n v="1"/>
    <d v="2024-05-05T00:00:00"/>
    <d v="2024-05-11T00:00:00"/>
    <x v="0"/>
    <x v="2"/>
    <n v="450.76"/>
    <x v="5"/>
    <x v="1"/>
    <x v="5"/>
    <n v="2192.66"/>
    <n v="2643.42"/>
  </r>
  <r>
    <x v="14613"/>
    <x v="0"/>
    <x v="4"/>
    <n v="1709.56"/>
    <n v="0.08"/>
    <n v="2"/>
    <d v="2023-09-16T00:00:00"/>
    <d v="2023-09-18T00:00:00"/>
    <x v="1"/>
    <x v="1"/>
    <n v="253.98"/>
    <x v="0"/>
    <x v="0"/>
    <x v="7"/>
    <n v="1455.58"/>
    <n v="3419.12"/>
  </r>
  <r>
    <x v="14614"/>
    <x v="2"/>
    <x v="1"/>
    <n v="3070.83"/>
    <n v="0.12"/>
    <n v="1"/>
    <d v="2024-02-03T00:00:00"/>
    <d v="2024-02-05T00:00:00"/>
    <x v="2"/>
    <x v="2"/>
    <n v="296.04000000000002"/>
    <x v="3"/>
    <x v="1"/>
    <x v="8"/>
    <n v="2774.79"/>
    <n v="3070.83"/>
  </r>
  <r>
    <x v="14615"/>
    <x v="3"/>
    <x v="4"/>
    <n v="2786.18"/>
    <n v="0.38"/>
    <n v="2"/>
    <d v="2024-10-30T00:00:00"/>
    <d v="2024-11-03T00:00:00"/>
    <x v="0"/>
    <x v="2"/>
    <n v="794.74"/>
    <x v="0"/>
    <x v="1"/>
    <x v="2"/>
    <n v="1991.4399999999998"/>
    <n v="5572.36"/>
  </r>
  <r>
    <x v="14616"/>
    <x v="1"/>
    <x v="4"/>
    <n v="1532.24"/>
    <n v="0.13"/>
    <n v="2"/>
    <d v="2023-10-14T00:00:00"/>
    <d v="2023-10-15T00:00:00"/>
    <x v="1"/>
    <x v="1"/>
    <n v="96.9"/>
    <x v="0"/>
    <x v="0"/>
    <x v="2"/>
    <n v="1435.34"/>
    <n v="3064.48"/>
  </r>
  <r>
    <x v="14617"/>
    <x v="2"/>
    <x v="2"/>
    <n v="1415.47"/>
    <n v="0.34"/>
    <n v="5"/>
    <d v="2023-07-18T00:00:00"/>
    <d v="2023-07-19T00:00:00"/>
    <x v="2"/>
    <x v="1"/>
    <n v="234.34"/>
    <x v="4"/>
    <x v="0"/>
    <x v="4"/>
    <n v="1181.1300000000001"/>
    <n v="7077.35"/>
  </r>
  <r>
    <x v="14618"/>
    <x v="3"/>
    <x v="3"/>
    <n v="2484.2399999999998"/>
    <n v="0.27"/>
    <n v="3"/>
    <d v="2023-11-23T00:00:00"/>
    <d v="2023-11-27T00:00:00"/>
    <x v="1"/>
    <x v="1"/>
    <n v="333.11"/>
    <x v="2"/>
    <x v="0"/>
    <x v="11"/>
    <n v="2151.1299999999997"/>
    <n v="7452.7199999999993"/>
  </r>
  <r>
    <x v="14619"/>
    <x v="2"/>
    <x v="1"/>
    <n v="2422.7800000000002"/>
    <n v="0.27"/>
    <n v="1"/>
    <d v="2024-07-20T00:00:00"/>
    <d v="2024-07-27T00:00:00"/>
    <x v="2"/>
    <x v="2"/>
    <n v="524.98"/>
    <x v="0"/>
    <x v="1"/>
    <x v="4"/>
    <n v="1897.8000000000002"/>
    <n v="2422.7800000000002"/>
  </r>
  <r>
    <x v="14620"/>
    <x v="3"/>
    <x v="2"/>
    <n v="1580.06"/>
    <n v="0.43"/>
    <n v="2"/>
    <d v="2023-04-02T00:00:00"/>
    <d v="2023-04-06T00:00:00"/>
    <x v="2"/>
    <x v="0"/>
    <n v="334.57"/>
    <x v="0"/>
    <x v="0"/>
    <x v="3"/>
    <n v="1245.49"/>
    <n v="3160.12"/>
  </r>
  <r>
    <x v="14621"/>
    <x v="3"/>
    <x v="2"/>
    <n v="1392.28"/>
    <n v="0.44"/>
    <n v="4"/>
    <d v="2023-08-16T00:00:00"/>
    <d v="2023-08-21T00:00:00"/>
    <x v="1"/>
    <x v="2"/>
    <n v="312.11"/>
    <x v="3"/>
    <x v="0"/>
    <x v="1"/>
    <n v="1080.17"/>
    <n v="5569.12"/>
  </r>
  <r>
    <x v="14622"/>
    <x v="0"/>
    <x v="2"/>
    <n v="4776.1099999999997"/>
    <n v="0.27"/>
    <n v="7"/>
    <d v="2023-04-20T00:00:00"/>
    <d v="2023-04-23T00:00:00"/>
    <x v="1"/>
    <x v="1"/>
    <n v="834.84"/>
    <x v="3"/>
    <x v="0"/>
    <x v="3"/>
    <n v="3941.2699999999995"/>
    <n v="33432.769999999997"/>
  </r>
  <r>
    <x v="14623"/>
    <x v="2"/>
    <x v="0"/>
    <n v="4325.62"/>
    <n v="0.03"/>
    <n v="1"/>
    <d v="2023-10-08T00:00:00"/>
    <d v="2023-10-13T00:00:00"/>
    <x v="1"/>
    <x v="1"/>
    <n v="335.96"/>
    <x v="1"/>
    <x v="0"/>
    <x v="2"/>
    <n v="3989.66"/>
    <n v="4325.62"/>
  </r>
  <r>
    <x v="14624"/>
    <x v="1"/>
    <x v="0"/>
    <n v="4102.22"/>
    <n v="0.08"/>
    <n v="5"/>
    <d v="2024-07-15T00:00:00"/>
    <d v="2024-07-19T00:00:00"/>
    <x v="0"/>
    <x v="1"/>
    <n v="721.23"/>
    <x v="5"/>
    <x v="1"/>
    <x v="4"/>
    <n v="3380.9900000000002"/>
    <n v="20511.100000000002"/>
  </r>
  <r>
    <x v="14625"/>
    <x v="0"/>
    <x v="2"/>
    <n v="1149.99"/>
    <n v="0.47"/>
    <n v="2"/>
    <d v="2024-07-03T00:00:00"/>
    <d v="2024-07-07T00:00:00"/>
    <x v="0"/>
    <x v="0"/>
    <n v="310.27999999999997"/>
    <x v="3"/>
    <x v="1"/>
    <x v="4"/>
    <n v="839.71"/>
    <n v="2299.98"/>
  </r>
  <r>
    <x v="14626"/>
    <x v="0"/>
    <x v="0"/>
    <n v="1027.53"/>
    <n v="7.0000000000000007E-2"/>
    <n v="8"/>
    <d v="2023-03-26T00:00:00"/>
    <d v="2023-03-30T00:00:00"/>
    <x v="1"/>
    <x v="0"/>
    <n v="135.83000000000001"/>
    <x v="0"/>
    <x v="0"/>
    <x v="0"/>
    <n v="891.69999999999993"/>
    <n v="8220.24"/>
  </r>
  <r>
    <x v="14627"/>
    <x v="1"/>
    <x v="1"/>
    <n v="4065.71"/>
    <n v="0.42"/>
    <n v="2"/>
    <d v="2024-11-22T00:00:00"/>
    <d v="2024-11-29T00:00:00"/>
    <x v="2"/>
    <x v="0"/>
    <n v="1104"/>
    <x v="3"/>
    <x v="1"/>
    <x v="11"/>
    <n v="2961.71"/>
    <n v="8131.42"/>
  </r>
  <r>
    <x v="14628"/>
    <x v="3"/>
    <x v="3"/>
    <n v="1004.9"/>
    <n v="0.27"/>
    <n v="4"/>
    <d v="2023-12-06T00:00:00"/>
    <d v="2023-12-11T00:00:00"/>
    <x v="1"/>
    <x v="0"/>
    <n v="226.82"/>
    <x v="1"/>
    <x v="0"/>
    <x v="10"/>
    <n v="778.07999999999993"/>
    <n v="4019.6"/>
  </r>
  <r>
    <x v="14629"/>
    <x v="1"/>
    <x v="1"/>
    <n v="2567.33"/>
    <n v="0.06"/>
    <n v="6"/>
    <d v="2023-07-17T00:00:00"/>
    <d v="2023-07-20T00:00:00"/>
    <x v="0"/>
    <x v="2"/>
    <n v="737.15"/>
    <x v="1"/>
    <x v="0"/>
    <x v="4"/>
    <n v="1830.1799999999998"/>
    <n v="15403.98"/>
  </r>
  <r>
    <x v="14630"/>
    <x v="2"/>
    <x v="3"/>
    <n v="1184.97"/>
    <n v="0.46"/>
    <n v="9"/>
    <d v="2023-03-17T00:00:00"/>
    <d v="2023-03-21T00:00:00"/>
    <x v="1"/>
    <x v="1"/>
    <n v="203.85"/>
    <x v="2"/>
    <x v="0"/>
    <x v="0"/>
    <n v="981.12"/>
    <n v="10664.73"/>
  </r>
  <r>
    <x v="14631"/>
    <x v="1"/>
    <x v="0"/>
    <n v="1952.54"/>
    <n v="0.46"/>
    <n v="4"/>
    <d v="2023-06-22T00:00:00"/>
    <d v="2023-06-24T00:00:00"/>
    <x v="1"/>
    <x v="2"/>
    <n v="233.75"/>
    <x v="4"/>
    <x v="0"/>
    <x v="9"/>
    <n v="1718.79"/>
    <n v="7810.16"/>
  </r>
  <r>
    <x v="14632"/>
    <x v="3"/>
    <x v="1"/>
    <n v="4281.93"/>
    <n v="0.31"/>
    <n v="4"/>
    <d v="2023-08-13T00:00:00"/>
    <d v="2023-08-16T00:00:00"/>
    <x v="0"/>
    <x v="2"/>
    <n v="292.49"/>
    <x v="4"/>
    <x v="0"/>
    <x v="1"/>
    <n v="3989.4400000000005"/>
    <n v="17127.72"/>
  </r>
  <r>
    <x v="14633"/>
    <x v="1"/>
    <x v="4"/>
    <n v="4467.95"/>
    <n v="0.19"/>
    <n v="7"/>
    <d v="2024-09-03T00:00:00"/>
    <d v="2024-09-05T00:00:00"/>
    <x v="2"/>
    <x v="0"/>
    <n v="232.54"/>
    <x v="5"/>
    <x v="1"/>
    <x v="7"/>
    <n v="4235.41"/>
    <n v="31275.649999999998"/>
  </r>
  <r>
    <x v="14634"/>
    <x v="3"/>
    <x v="2"/>
    <n v="4983.7299999999996"/>
    <n v="0.3"/>
    <n v="1"/>
    <d v="2024-09-15T00:00:00"/>
    <d v="2024-09-17T00:00:00"/>
    <x v="2"/>
    <x v="2"/>
    <n v="1375.74"/>
    <x v="5"/>
    <x v="1"/>
    <x v="7"/>
    <n v="3607.99"/>
    <n v="4983.7299999999996"/>
  </r>
  <r>
    <x v="14635"/>
    <x v="3"/>
    <x v="3"/>
    <n v="4725.13"/>
    <n v="0.31"/>
    <n v="5"/>
    <d v="2023-01-19T00:00:00"/>
    <d v="2023-01-22T00:00:00"/>
    <x v="0"/>
    <x v="2"/>
    <n v="902.99"/>
    <x v="5"/>
    <x v="0"/>
    <x v="6"/>
    <n v="3822.1400000000003"/>
    <n v="23625.65"/>
  </r>
  <r>
    <x v="14636"/>
    <x v="2"/>
    <x v="3"/>
    <n v="3389.13"/>
    <n v="0.31"/>
    <n v="5"/>
    <d v="2024-10-06T00:00:00"/>
    <d v="2024-10-08T00:00:00"/>
    <x v="0"/>
    <x v="2"/>
    <n v="260.44"/>
    <x v="4"/>
    <x v="1"/>
    <x v="2"/>
    <n v="3128.69"/>
    <n v="16945.650000000001"/>
  </r>
  <r>
    <x v="14637"/>
    <x v="1"/>
    <x v="4"/>
    <n v="2215.46"/>
    <n v="0.37"/>
    <n v="1"/>
    <d v="2023-08-25T00:00:00"/>
    <d v="2023-08-26T00:00:00"/>
    <x v="1"/>
    <x v="0"/>
    <n v="305.25"/>
    <x v="2"/>
    <x v="0"/>
    <x v="1"/>
    <n v="1910.21"/>
    <n v="2215.46"/>
  </r>
  <r>
    <x v="14638"/>
    <x v="1"/>
    <x v="4"/>
    <n v="382.69"/>
    <n v="0.03"/>
    <n v="6"/>
    <d v="2024-03-01T00:00:00"/>
    <d v="2024-03-08T00:00:00"/>
    <x v="2"/>
    <x v="2"/>
    <n v="75.13"/>
    <x v="0"/>
    <x v="1"/>
    <x v="0"/>
    <n v="307.56"/>
    <n v="2296.14"/>
  </r>
  <r>
    <x v="14639"/>
    <x v="2"/>
    <x v="2"/>
    <n v="3080.01"/>
    <n v="0.05"/>
    <n v="9"/>
    <d v="2024-09-25T00:00:00"/>
    <d v="2024-09-30T00:00:00"/>
    <x v="2"/>
    <x v="1"/>
    <n v="863.98"/>
    <x v="2"/>
    <x v="1"/>
    <x v="7"/>
    <n v="2216.0300000000002"/>
    <n v="27720.090000000004"/>
  </r>
  <r>
    <x v="14640"/>
    <x v="3"/>
    <x v="0"/>
    <n v="1132.3399999999999"/>
    <n v="0.14000000000000001"/>
    <n v="7"/>
    <d v="2023-04-03T00:00:00"/>
    <d v="2023-04-07T00:00:00"/>
    <x v="0"/>
    <x v="2"/>
    <n v="266.45"/>
    <x v="0"/>
    <x v="0"/>
    <x v="3"/>
    <n v="865.88999999999987"/>
    <n v="7926.3799999999992"/>
  </r>
  <r>
    <x v="14641"/>
    <x v="1"/>
    <x v="1"/>
    <n v="4265.67"/>
    <n v="0.17"/>
    <n v="2"/>
    <d v="2024-06-25T00:00:00"/>
    <d v="2024-06-26T00:00:00"/>
    <x v="2"/>
    <x v="2"/>
    <n v="659.89"/>
    <x v="3"/>
    <x v="1"/>
    <x v="9"/>
    <n v="3605.78"/>
    <n v="8531.34"/>
  </r>
  <r>
    <x v="14642"/>
    <x v="2"/>
    <x v="1"/>
    <n v="2789.6"/>
    <n v="0.32"/>
    <n v="4"/>
    <d v="2024-08-10T00:00:00"/>
    <d v="2024-08-14T00:00:00"/>
    <x v="0"/>
    <x v="2"/>
    <n v="167.24"/>
    <x v="4"/>
    <x v="1"/>
    <x v="1"/>
    <n v="2622.3599999999997"/>
    <n v="11158.4"/>
  </r>
  <r>
    <x v="14643"/>
    <x v="3"/>
    <x v="1"/>
    <n v="3694.16"/>
    <n v="0.09"/>
    <n v="8"/>
    <d v="2023-05-19T00:00:00"/>
    <d v="2023-05-26T00:00:00"/>
    <x v="2"/>
    <x v="1"/>
    <n v="777.13"/>
    <x v="1"/>
    <x v="0"/>
    <x v="5"/>
    <n v="2917.0299999999997"/>
    <n v="29553.279999999999"/>
  </r>
  <r>
    <x v="14644"/>
    <x v="2"/>
    <x v="0"/>
    <n v="3400.13"/>
    <n v="0.27"/>
    <n v="1"/>
    <d v="2023-12-06T00:00:00"/>
    <d v="2023-12-10T00:00:00"/>
    <x v="2"/>
    <x v="0"/>
    <n v="479.79"/>
    <x v="4"/>
    <x v="0"/>
    <x v="10"/>
    <n v="2920.34"/>
    <n v="3400.13"/>
  </r>
  <r>
    <x v="14645"/>
    <x v="1"/>
    <x v="2"/>
    <n v="1801.92"/>
    <n v="0.09"/>
    <n v="6"/>
    <d v="2023-10-12T00:00:00"/>
    <d v="2023-10-13T00:00:00"/>
    <x v="0"/>
    <x v="1"/>
    <n v="121.63"/>
    <x v="5"/>
    <x v="0"/>
    <x v="2"/>
    <n v="1680.29"/>
    <n v="10811.52"/>
  </r>
  <r>
    <x v="14646"/>
    <x v="2"/>
    <x v="1"/>
    <n v="3819.52"/>
    <n v="0.18"/>
    <n v="3"/>
    <d v="2024-12-30T00:00:00"/>
    <d v="2025-01-03T00:00:00"/>
    <x v="1"/>
    <x v="1"/>
    <n v="983.88"/>
    <x v="4"/>
    <x v="1"/>
    <x v="10"/>
    <n v="2835.64"/>
    <n v="11458.56"/>
  </r>
  <r>
    <x v="14647"/>
    <x v="0"/>
    <x v="3"/>
    <n v="4232.54"/>
    <n v="0.47"/>
    <n v="3"/>
    <d v="2024-04-26T00:00:00"/>
    <d v="2024-05-03T00:00:00"/>
    <x v="1"/>
    <x v="1"/>
    <n v="1202.58"/>
    <x v="3"/>
    <x v="1"/>
    <x v="3"/>
    <n v="3029.96"/>
    <n v="12697.619999999999"/>
  </r>
  <r>
    <x v="14648"/>
    <x v="3"/>
    <x v="3"/>
    <n v="3746.24"/>
    <n v="0.45"/>
    <n v="1"/>
    <d v="2024-08-08T00:00:00"/>
    <d v="2024-08-11T00:00:00"/>
    <x v="2"/>
    <x v="2"/>
    <n v="679.98"/>
    <x v="2"/>
    <x v="1"/>
    <x v="1"/>
    <n v="3066.2599999999998"/>
    <n v="3746.24"/>
  </r>
  <r>
    <x v="14649"/>
    <x v="0"/>
    <x v="3"/>
    <n v="3906.35"/>
    <n v="0.48"/>
    <n v="8"/>
    <d v="2024-09-11T00:00:00"/>
    <d v="2024-09-16T00:00:00"/>
    <x v="1"/>
    <x v="1"/>
    <n v="308.56"/>
    <x v="3"/>
    <x v="1"/>
    <x v="7"/>
    <n v="3597.79"/>
    <n v="31250.799999999999"/>
  </r>
  <r>
    <x v="14650"/>
    <x v="0"/>
    <x v="4"/>
    <n v="1864.08"/>
    <n v="0.3"/>
    <n v="5"/>
    <d v="2023-08-21T00:00:00"/>
    <d v="2023-08-28T00:00:00"/>
    <x v="2"/>
    <x v="0"/>
    <n v="280.74"/>
    <x v="2"/>
    <x v="0"/>
    <x v="1"/>
    <n v="1583.34"/>
    <n v="9320.4"/>
  </r>
  <r>
    <x v="14651"/>
    <x v="3"/>
    <x v="4"/>
    <n v="4724.07"/>
    <n v="0.25"/>
    <n v="1"/>
    <d v="2023-08-21T00:00:00"/>
    <d v="2023-08-28T00:00:00"/>
    <x v="1"/>
    <x v="2"/>
    <n v="327.42"/>
    <x v="5"/>
    <x v="0"/>
    <x v="1"/>
    <n v="4396.6499999999996"/>
    <n v="4724.07"/>
  </r>
  <r>
    <x v="14652"/>
    <x v="3"/>
    <x v="0"/>
    <n v="2180.4"/>
    <n v="0.42"/>
    <n v="5"/>
    <d v="2023-02-08T00:00:00"/>
    <d v="2023-02-15T00:00:00"/>
    <x v="1"/>
    <x v="2"/>
    <n v="546.11"/>
    <x v="2"/>
    <x v="0"/>
    <x v="8"/>
    <n v="1634.29"/>
    <n v="10902"/>
  </r>
  <r>
    <x v="14653"/>
    <x v="2"/>
    <x v="1"/>
    <n v="4495.55"/>
    <n v="0.04"/>
    <n v="5"/>
    <d v="2023-03-01T00:00:00"/>
    <d v="2023-03-05T00:00:00"/>
    <x v="2"/>
    <x v="2"/>
    <n v="832.93"/>
    <x v="2"/>
    <x v="0"/>
    <x v="0"/>
    <n v="3662.6200000000003"/>
    <n v="22477.75"/>
  </r>
  <r>
    <x v="14654"/>
    <x v="3"/>
    <x v="4"/>
    <n v="4303.2700000000004"/>
    <n v="0.49"/>
    <n v="9"/>
    <d v="2024-08-30T00:00:00"/>
    <d v="2024-09-04T00:00:00"/>
    <x v="1"/>
    <x v="1"/>
    <n v="638.36"/>
    <x v="2"/>
    <x v="1"/>
    <x v="1"/>
    <n v="3664.9100000000003"/>
    <n v="38729.430000000008"/>
  </r>
  <r>
    <x v="14655"/>
    <x v="0"/>
    <x v="3"/>
    <n v="709.22"/>
    <n v="0.23"/>
    <n v="3"/>
    <d v="2023-08-14T00:00:00"/>
    <d v="2023-08-21T00:00:00"/>
    <x v="0"/>
    <x v="0"/>
    <n v="164.87"/>
    <x v="5"/>
    <x v="0"/>
    <x v="1"/>
    <n v="544.35"/>
    <n v="2127.66"/>
  </r>
  <r>
    <x v="14656"/>
    <x v="0"/>
    <x v="4"/>
    <n v="4834.7299999999996"/>
    <n v="0.34"/>
    <n v="9"/>
    <d v="2024-08-31T00:00:00"/>
    <d v="2024-09-06T00:00:00"/>
    <x v="1"/>
    <x v="2"/>
    <n v="1253.32"/>
    <x v="1"/>
    <x v="1"/>
    <x v="1"/>
    <n v="3581.41"/>
    <n v="43512.569999999992"/>
  </r>
  <r>
    <x v="14657"/>
    <x v="1"/>
    <x v="3"/>
    <n v="4982.07"/>
    <n v="0.36"/>
    <n v="8"/>
    <d v="2024-04-24T00:00:00"/>
    <d v="2024-04-26T00:00:00"/>
    <x v="2"/>
    <x v="2"/>
    <n v="1224.24"/>
    <x v="4"/>
    <x v="1"/>
    <x v="3"/>
    <n v="3757.83"/>
    <n v="39856.559999999998"/>
  </r>
  <r>
    <x v="14658"/>
    <x v="3"/>
    <x v="1"/>
    <n v="3070.12"/>
    <n v="0.31"/>
    <n v="2"/>
    <d v="2024-02-10T00:00:00"/>
    <d v="2024-02-14T00:00:00"/>
    <x v="1"/>
    <x v="0"/>
    <n v="783.74"/>
    <x v="4"/>
    <x v="1"/>
    <x v="8"/>
    <n v="2286.38"/>
    <n v="6140.24"/>
  </r>
  <r>
    <x v="14659"/>
    <x v="0"/>
    <x v="0"/>
    <n v="3937.24"/>
    <n v="0.45"/>
    <n v="9"/>
    <d v="2024-01-08T00:00:00"/>
    <d v="2024-01-10T00:00:00"/>
    <x v="0"/>
    <x v="0"/>
    <n v="1051.17"/>
    <x v="1"/>
    <x v="1"/>
    <x v="6"/>
    <n v="2886.0699999999997"/>
    <n v="35435.159999999996"/>
  </r>
  <r>
    <x v="14660"/>
    <x v="1"/>
    <x v="2"/>
    <n v="4675.07"/>
    <n v="0.14000000000000001"/>
    <n v="5"/>
    <d v="2023-12-09T00:00:00"/>
    <d v="2023-12-14T00:00:00"/>
    <x v="0"/>
    <x v="1"/>
    <n v="781.11"/>
    <x v="4"/>
    <x v="0"/>
    <x v="10"/>
    <n v="3893.9599999999996"/>
    <n v="23375.35"/>
  </r>
  <r>
    <x v="14661"/>
    <x v="1"/>
    <x v="2"/>
    <n v="198.12"/>
    <n v="0.27"/>
    <n v="8"/>
    <d v="2024-12-23T00:00:00"/>
    <d v="2024-12-24T00:00:00"/>
    <x v="1"/>
    <x v="0"/>
    <n v="42.56"/>
    <x v="1"/>
    <x v="1"/>
    <x v="10"/>
    <n v="155.56"/>
    <n v="1584.96"/>
  </r>
  <r>
    <x v="14662"/>
    <x v="2"/>
    <x v="3"/>
    <n v="4656.95"/>
    <n v="0.22"/>
    <n v="8"/>
    <d v="2024-02-11T00:00:00"/>
    <d v="2024-02-16T00:00:00"/>
    <x v="2"/>
    <x v="2"/>
    <n v="920.26"/>
    <x v="0"/>
    <x v="1"/>
    <x v="8"/>
    <n v="3736.6899999999996"/>
    <n v="37255.599999999999"/>
  </r>
  <r>
    <x v="14663"/>
    <x v="0"/>
    <x v="4"/>
    <n v="3174.09"/>
    <n v="0.35"/>
    <n v="4"/>
    <d v="2023-10-02T00:00:00"/>
    <d v="2023-10-05T00:00:00"/>
    <x v="0"/>
    <x v="1"/>
    <n v="260.16000000000003"/>
    <x v="0"/>
    <x v="0"/>
    <x v="2"/>
    <n v="2913.9300000000003"/>
    <n v="12696.36"/>
  </r>
  <r>
    <x v="14664"/>
    <x v="2"/>
    <x v="4"/>
    <n v="4159.4399999999996"/>
    <n v="0.2"/>
    <n v="1"/>
    <d v="2023-01-22T00:00:00"/>
    <d v="2023-01-25T00:00:00"/>
    <x v="0"/>
    <x v="0"/>
    <n v="456.49"/>
    <x v="0"/>
    <x v="0"/>
    <x v="6"/>
    <n v="3702.95"/>
    <n v="4159.4399999999996"/>
  </r>
  <r>
    <x v="14665"/>
    <x v="0"/>
    <x v="3"/>
    <n v="2749.54"/>
    <n v="0.45"/>
    <n v="9"/>
    <d v="2024-09-30T00:00:00"/>
    <d v="2024-10-05T00:00:00"/>
    <x v="2"/>
    <x v="1"/>
    <n v="255.56"/>
    <x v="3"/>
    <x v="1"/>
    <x v="7"/>
    <n v="2493.98"/>
    <n v="24745.86"/>
  </r>
  <r>
    <x v="14666"/>
    <x v="2"/>
    <x v="1"/>
    <n v="2699.68"/>
    <n v="0.25"/>
    <n v="6"/>
    <d v="2024-01-20T00:00:00"/>
    <d v="2024-01-25T00:00:00"/>
    <x v="0"/>
    <x v="1"/>
    <n v="573.11"/>
    <x v="4"/>
    <x v="1"/>
    <x v="6"/>
    <n v="2126.5699999999997"/>
    <n v="16198.079999999998"/>
  </r>
  <r>
    <x v="14667"/>
    <x v="2"/>
    <x v="3"/>
    <n v="4497.84"/>
    <n v="0.27"/>
    <n v="2"/>
    <d v="2024-11-04T00:00:00"/>
    <d v="2024-11-06T00:00:00"/>
    <x v="0"/>
    <x v="0"/>
    <n v="1195.56"/>
    <x v="2"/>
    <x v="1"/>
    <x v="11"/>
    <n v="3302.28"/>
    <n v="8995.68"/>
  </r>
  <r>
    <x v="14668"/>
    <x v="3"/>
    <x v="1"/>
    <n v="2586.61"/>
    <n v="0.25"/>
    <n v="4"/>
    <d v="2023-01-26T00:00:00"/>
    <d v="2023-01-28T00:00:00"/>
    <x v="0"/>
    <x v="2"/>
    <n v="619.72"/>
    <x v="5"/>
    <x v="0"/>
    <x v="6"/>
    <n v="1966.89"/>
    <n v="10346.44"/>
  </r>
  <r>
    <x v="14669"/>
    <x v="2"/>
    <x v="0"/>
    <n v="2411.77"/>
    <n v="0.31"/>
    <n v="5"/>
    <d v="2024-05-30T00:00:00"/>
    <d v="2024-06-03T00:00:00"/>
    <x v="2"/>
    <x v="0"/>
    <n v="348.03"/>
    <x v="5"/>
    <x v="1"/>
    <x v="5"/>
    <n v="2063.7399999999998"/>
    <n v="12058.85"/>
  </r>
  <r>
    <x v="14670"/>
    <x v="3"/>
    <x v="0"/>
    <n v="3080.13"/>
    <n v="0.26"/>
    <n v="6"/>
    <d v="2024-11-18T00:00:00"/>
    <d v="2024-11-20T00:00:00"/>
    <x v="0"/>
    <x v="1"/>
    <n v="660.78"/>
    <x v="0"/>
    <x v="1"/>
    <x v="11"/>
    <n v="2419.3500000000004"/>
    <n v="18480.78"/>
  </r>
  <r>
    <x v="14671"/>
    <x v="1"/>
    <x v="3"/>
    <n v="2640.99"/>
    <n v="0.47"/>
    <n v="5"/>
    <d v="2024-07-10T00:00:00"/>
    <d v="2024-07-16T00:00:00"/>
    <x v="2"/>
    <x v="2"/>
    <n v="402.72"/>
    <x v="3"/>
    <x v="1"/>
    <x v="4"/>
    <n v="2238.2699999999995"/>
    <n v="13204.949999999999"/>
  </r>
  <r>
    <x v="14672"/>
    <x v="0"/>
    <x v="0"/>
    <n v="2286.81"/>
    <n v="7.0000000000000007E-2"/>
    <n v="9"/>
    <d v="2023-09-25T00:00:00"/>
    <d v="2023-09-26T00:00:00"/>
    <x v="0"/>
    <x v="2"/>
    <n v="271.27"/>
    <x v="0"/>
    <x v="0"/>
    <x v="7"/>
    <n v="2015.54"/>
    <n v="20581.29"/>
  </r>
  <r>
    <x v="14673"/>
    <x v="1"/>
    <x v="4"/>
    <n v="984.57"/>
    <n v="0.01"/>
    <n v="2"/>
    <d v="2023-04-02T00:00:00"/>
    <d v="2023-04-03T00:00:00"/>
    <x v="0"/>
    <x v="0"/>
    <n v="269.17"/>
    <x v="0"/>
    <x v="0"/>
    <x v="3"/>
    <n v="715.40000000000009"/>
    <n v="1969.14"/>
  </r>
  <r>
    <x v="14674"/>
    <x v="0"/>
    <x v="1"/>
    <n v="2047.26"/>
    <n v="0.26"/>
    <n v="3"/>
    <d v="2023-10-20T00:00:00"/>
    <d v="2023-10-26T00:00:00"/>
    <x v="0"/>
    <x v="1"/>
    <n v="207.14"/>
    <x v="2"/>
    <x v="0"/>
    <x v="2"/>
    <n v="1840.12"/>
    <n v="6141.78"/>
  </r>
  <r>
    <x v="14675"/>
    <x v="1"/>
    <x v="2"/>
    <n v="1482.02"/>
    <n v="0.38"/>
    <n v="3"/>
    <d v="2024-01-22T00:00:00"/>
    <d v="2024-01-24T00:00:00"/>
    <x v="2"/>
    <x v="2"/>
    <n v="309.16000000000003"/>
    <x v="1"/>
    <x v="1"/>
    <x v="6"/>
    <n v="1172.8599999999999"/>
    <n v="4446.0599999999995"/>
  </r>
  <r>
    <x v="14676"/>
    <x v="0"/>
    <x v="2"/>
    <n v="2062.2800000000002"/>
    <n v="0.32"/>
    <n v="3"/>
    <d v="2024-10-29T00:00:00"/>
    <d v="2024-11-04T00:00:00"/>
    <x v="0"/>
    <x v="1"/>
    <n v="490.12"/>
    <x v="1"/>
    <x v="1"/>
    <x v="2"/>
    <n v="1572.1600000000003"/>
    <n v="6186.84"/>
  </r>
  <r>
    <x v="14677"/>
    <x v="2"/>
    <x v="0"/>
    <n v="3006.48"/>
    <n v="0.48"/>
    <n v="6"/>
    <d v="2023-05-10T00:00:00"/>
    <d v="2023-05-15T00:00:00"/>
    <x v="1"/>
    <x v="1"/>
    <n v="615.24"/>
    <x v="4"/>
    <x v="0"/>
    <x v="5"/>
    <n v="2391.2399999999998"/>
    <n v="18038.88"/>
  </r>
  <r>
    <x v="14678"/>
    <x v="0"/>
    <x v="1"/>
    <n v="3083.37"/>
    <n v="0.09"/>
    <n v="8"/>
    <d v="2024-04-29T00:00:00"/>
    <d v="2024-05-04T00:00:00"/>
    <x v="2"/>
    <x v="2"/>
    <n v="246.75"/>
    <x v="0"/>
    <x v="1"/>
    <x v="3"/>
    <n v="2836.62"/>
    <n v="24666.959999999999"/>
  </r>
  <r>
    <x v="14679"/>
    <x v="0"/>
    <x v="4"/>
    <n v="1269.44"/>
    <n v="0.35"/>
    <n v="5"/>
    <d v="2023-04-21T00:00:00"/>
    <d v="2023-04-22T00:00:00"/>
    <x v="2"/>
    <x v="0"/>
    <n v="149.03"/>
    <x v="1"/>
    <x v="0"/>
    <x v="3"/>
    <n v="1120.4100000000001"/>
    <n v="6347.2000000000007"/>
  </r>
  <r>
    <x v="14680"/>
    <x v="1"/>
    <x v="2"/>
    <n v="513.95000000000005"/>
    <n v="0.41"/>
    <n v="6"/>
    <d v="2024-03-03T00:00:00"/>
    <d v="2024-03-10T00:00:00"/>
    <x v="1"/>
    <x v="2"/>
    <n v="27.57"/>
    <x v="5"/>
    <x v="1"/>
    <x v="0"/>
    <n v="486.38000000000005"/>
    <n v="3083.7000000000003"/>
  </r>
  <r>
    <x v="14681"/>
    <x v="1"/>
    <x v="4"/>
    <n v="3747.74"/>
    <n v="0.46"/>
    <n v="1"/>
    <d v="2023-08-22T00:00:00"/>
    <d v="2023-08-27T00:00:00"/>
    <x v="1"/>
    <x v="2"/>
    <n v="898.22"/>
    <x v="4"/>
    <x v="0"/>
    <x v="1"/>
    <n v="2849.5199999999995"/>
    <n v="3747.74"/>
  </r>
  <r>
    <x v="14682"/>
    <x v="1"/>
    <x v="4"/>
    <n v="2690"/>
    <n v="0.26"/>
    <n v="3"/>
    <d v="2024-12-13T00:00:00"/>
    <d v="2024-12-16T00:00:00"/>
    <x v="0"/>
    <x v="0"/>
    <n v="258.95999999999998"/>
    <x v="3"/>
    <x v="1"/>
    <x v="10"/>
    <n v="2431.04"/>
    <n v="8070"/>
  </r>
  <r>
    <x v="14683"/>
    <x v="3"/>
    <x v="2"/>
    <n v="2266.3000000000002"/>
    <n v="0.18"/>
    <n v="4"/>
    <d v="2023-02-06T00:00:00"/>
    <d v="2023-02-11T00:00:00"/>
    <x v="2"/>
    <x v="0"/>
    <n v="598.41999999999996"/>
    <x v="4"/>
    <x v="0"/>
    <x v="8"/>
    <n v="1667.88"/>
    <n v="9065.2000000000007"/>
  </r>
  <r>
    <x v="14684"/>
    <x v="3"/>
    <x v="2"/>
    <n v="735.02"/>
    <n v="0.48"/>
    <n v="7"/>
    <d v="2024-07-19T00:00:00"/>
    <d v="2024-07-20T00:00:00"/>
    <x v="2"/>
    <x v="1"/>
    <n v="67.16"/>
    <x v="3"/>
    <x v="1"/>
    <x v="4"/>
    <n v="667.86"/>
    <n v="5145.1399999999994"/>
  </r>
  <r>
    <x v="14685"/>
    <x v="0"/>
    <x v="0"/>
    <n v="2131.85"/>
    <n v="0.4"/>
    <n v="5"/>
    <d v="2023-04-15T00:00:00"/>
    <d v="2023-04-19T00:00:00"/>
    <x v="1"/>
    <x v="1"/>
    <n v="304.75"/>
    <x v="0"/>
    <x v="0"/>
    <x v="3"/>
    <n v="1827.1"/>
    <n v="10659.25"/>
  </r>
  <r>
    <x v="14686"/>
    <x v="0"/>
    <x v="1"/>
    <n v="4109.0600000000004"/>
    <n v="0.24"/>
    <n v="1"/>
    <d v="2023-12-05T00:00:00"/>
    <d v="2023-12-12T00:00:00"/>
    <x v="1"/>
    <x v="1"/>
    <n v="351.5"/>
    <x v="1"/>
    <x v="0"/>
    <x v="10"/>
    <n v="3757.5600000000004"/>
    <n v="4109.0600000000004"/>
  </r>
  <r>
    <x v="14687"/>
    <x v="2"/>
    <x v="3"/>
    <n v="2949.03"/>
    <n v="0.33"/>
    <n v="3"/>
    <d v="2023-07-09T00:00:00"/>
    <d v="2023-07-11T00:00:00"/>
    <x v="1"/>
    <x v="1"/>
    <n v="540.22"/>
    <x v="0"/>
    <x v="0"/>
    <x v="4"/>
    <n v="2408.8100000000004"/>
    <n v="8847.09"/>
  </r>
  <r>
    <x v="14688"/>
    <x v="2"/>
    <x v="1"/>
    <n v="545.78"/>
    <n v="0.14000000000000001"/>
    <n v="2"/>
    <d v="2024-10-26T00:00:00"/>
    <d v="2024-10-28T00:00:00"/>
    <x v="1"/>
    <x v="1"/>
    <n v="108.31"/>
    <x v="4"/>
    <x v="1"/>
    <x v="2"/>
    <n v="437.46999999999997"/>
    <n v="1091.56"/>
  </r>
  <r>
    <x v="14689"/>
    <x v="0"/>
    <x v="3"/>
    <n v="1728.15"/>
    <n v="0.31"/>
    <n v="6"/>
    <d v="2024-11-22T00:00:00"/>
    <d v="2024-11-26T00:00:00"/>
    <x v="0"/>
    <x v="1"/>
    <n v="185.13"/>
    <x v="3"/>
    <x v="1"/>
    <x v="11"/>
    <n v="1543.02"/>
    <n v="10368.900000000001"/>
  </r>
  <r>
    <x v="14690"/>
    <x v="3"/>
    <x v="2"/>
    <n v="4901.03"/>
    <n v="0.27"/>
    <n v="5"/>
    <d v="2023-07-10T00:00:00"/>
    <d v="2023-07-13T00:00:00"/>
    <x v="1"/>
    <x v="0"/>
    <n v="744.06"/>
    <x v="1"/>
    <x v="0"/>
    <x v="4"/>
    <n v="4156.9699999999993"/>
    <n v="24505.149999999998"/>
  </r>
  <r>
    <x v="14691"/>
    <x v="0"/>
    <x v="4"/>
    <n v="2768.09"/>
    <n v="0.02"/>
    <n v="3"/>
    <d v="2023-02-25T00:00:00"/>
    <d v="2023-03-04T00:00:00"/>
    <x v="2"/>
    <x v="2"/>
    <n v="219.45"/>
    <x v="0"/>
    <x v="0"/>
    <x v="8"/>
    <n v="2548.6400000000003"/>
    <n v="8304.27"/>
  </r>
  <r>
    <x v="14692"/>
    <x v="2"/>
    <x v="1"/>
    <n v="1503.34"/>
    <n v="0.43"/>
    <n v="2"/>
    <d v="2023-04-24T00:00:00"/>
    <d v="2023-04-27T00:00:00"/>
    <x v="1"/>
    <x v="1"/>
    <n v="371.26"/>
    <x v="4"/>
    <x v="0"/>
    <x v="3"/>
    <n v="1132.08"/>
    <n v="3006.68"/>
  </r>
  <r>
    <x v="14693"/>
    <x v="3"/>
    <x v="4"/>
    <n v="4575.88"/>
    <n v="0.25"/>
    <n v="1"/>
    <d v="2023-01-26T00:00:00"/>
    <d v="2023-01-30T00:00:00"/>
    <x v="0"/>
    <x v="0"/>
    <n v="1128.5999999999999"/>
    <x v="3"/>
    <x v="0"/>
    <x v="6"/>
    <n v="3447.28"/>
    <n v="4575.88"/>
  </r>
  <r>
    <x v="14694"/>
    <x v="3"/>
    <x v="1"/>
    <n v="1746.4"/>
    <n v="0.24"/>
    <n v="2"/>
    <d v="2023-04-20T00:00:00"/>
    <d v="2023-04-25T00:00:00"/>
    <x v="2"/>
    <x v="2"/>
    <n v="200.17"/>
    <x v="2"/>
    <x v="0"/>
    <x v="3"/>
    <n v="1546.23"/>
    <n v="3492.8"/>
  </r>
  <r>
    <x v="14695"/>
    <x v="2"/>
    <x v="1"/>
    <n v="3676.55"/>
    <n v="0.14000000000000001"/>
    <n v="5"/>
    <d v="2024-03-26T00:00:00"/>
    <d v="2024-04-02T00:00:00"/>
    <x v="1"/>
    <x v="1"/>
    <n v="426.69"/>
    <x v="1"/>
    <x v="1"/>
    <x v="0"/>
    <n v="3249.86"/>
    <n v="18382.75"/>
  </r>
  <r>
    <x v="14696"/>
    <x v="0"/>
    <x v="4"/>
    <n v="821.38"/>
    <n v="0.1"/>
    <n v="5"/>
    <d v="2023-06-02T00:00:00"/>
    <d v="2023-06-03T00:00:00"/>
    <x v="0"/>
    <x v="0"/>
    <n v="166.26"/>
    <x v="1"/>
    <x v="0"/>
    <x v="9"/>
    <n v="655.12"/>
    <n v="4106.8999999999996"/>
  </r>
  <r>
    <x v="14697"/>
    <x v="1"/>
    <x v="0"/>
    <n v="866.82"/>
    <n v="0.15"/>
    <n v="9"/>
    <d v="2024-11-04T00:00:00"/>
    <d v="2024-11-11T00:00:00"/>
    <x v="2"/>
    <x v="0"/>
    <n v="175.31"/>
    <x v="0"/>
    <x v="1"/>
    <x v="11"/>
    <n v="691.51"/>
    <n v="7801.38"/>
  </r>
  <r>
    <x v="14698"/>
    <x v="0"/>
    <x v="2"/>
    <n v="2850.44"/>
    <n v="0.32"/>
    <n v="6"/>
    <d v="2024-05-15T00:00:00"/>
    <d v="2024-05-18T00:00:00"/>
    <x v="0"/>
    <x v="2"/>
    <n v="665.1"/>
    <x v="5"/>
    <x v="1"/>
    <x v="5"/>
    <n v="2185.34"/>
    <n v="17102.64"/>
  </r>
  <r>
    <x v="14699"/>
    <x v="0"/>
    <x v="0"/>
    <n v="1275.1300000000001"/>
    <n v="0.05"/>
    <n v="3"/>
    <d v="2024-09-05T00:00:00"/>
    <d v="2024-09-08T00:00:00"/>
    <x v="1"/>
    <x v="2"/>
    <n v="94.53"/>
    <x v="5"/>
    <x v="1"/>
    <x v="7"/>
    <n v="1180.6000000000001"/>
    <n v="3825.3900000000003"/>
  </r>
  <r>
    <x v="14700"/>
    <x v="2"/>
    <x v="0"/>
    <n v="341.73"/>
    <n v="0.17"/>
    <n v="3"/>
    <d v="2024-04-16T00:00:00"/>
    <d v="2024-04-20T00:00:00"/>
    <x v="2"/>
    <x v="0"/>
    <n v="74.5"/>
    <x v="0"/>
    <x v="1"/>
    <x v="3"/>
    <n v="267.23"/>
    <n v="1025.19"/>
  </r>
  <r>
    <x v="14701"/>
    <x v="3"/>
    <x v="1"/>
    <n v="4639.68"/>
    <n v="0.49"/>
    <n v="3"/>
    <d v="2023-12-27T00:00:00"/>
    <d v="2024-01-02T00:00:00"/>
    <x v="2"/>
    <x v="1"/>
    <n v="1085.1199999999999"/>
    <x v="4"/>
    <x v="0"/>
    <x v="10"/>
    <n v="3554.5600000000004"/>
    <n v="13919.04"/>
  </r>
  <r>
    <x v="14702"/>
    <x v="2"/>
    <x v="2"/>
    <n v="374.35"/>
    <n v="0.14000000000000001"/>
    <n v="8"/>
    <d v="2024-06-20T00:00:00"/>
    <d v="2024-06-24T00:00:00"/>
    <x v="2"/>
    <x v="1"/>
    <n v="44.82"/>
    <x v="4"/>
    <x v="1"/>
    <x v="9"/>
    <n v="329.53000000000003"/>
    <n v="2994.8"/>
  </r>
  <r>
    <x v="14703"/>
    <x v="0"/>
    <x v="1"/>
    <n v="3615.45"/>
    <n v="0.48"/>
    <n v="9"/>
    <d v="2023-07-12T00:00:00"/>
    <d v="2023-07-15T00:00:00"/>
    <x v="0"/>
    <x v="0"/>
    <n v="414.13"/>
    <x v="1"/>
    <x v="0"/>
    <x v="4"/>
    <n v="3201.3199999999997"/>
    <n v="32539.05"/>
  </r>
  <r>
    <x v="14704"/>
    <x v="1"/>
    <x v="3"/>
    <n v="1731.63"/>
    <n v="0.05"/>
    <n v="3"/>
    <d v="2024-01-02T00:00:00"/>
    <d v="2024-01-07T00:00:00"/>
    <x v="2"/>
    <x v="2"/>
    <n v="374.3"/>
    <x v="2"/>
    <x v="1"/>
    <x v="6"/>
    <n v="1357.3300000000002"/>
    <n v="5194.8900000000003"/>
  </r>
  <r>
    <x v="14705"/>
    <x v="1"/>
    <x v="1"/>
    <n v="4674.17"/>
    <n v="0.4"/>
    <n v="1"/>
    <d v="2023-06-12T00:00:00"/>
    <d v="2023-06-18T00:00:00"/>
    <x v="1"/>
    <x v="0"/>
    <n v="369.94"/>
    <x v="2"/>
    <x v="0"/>
    <x v="9"/>
    <n v="4304.2300000000005"/>
    <n v="4674.17"/>
  </r>
  <r>
    <x v="14706"/>
    <x v="1"/>
    <x v="4"/>
    <n v="4931.66"/>
    <n v="0.22"/>
    <n v="8"/>
    <d v="2023-09-29T00:00:00"/>
    <d v="2023-10-01T00:00:00"/>
    <x v="1"/>
    <x v="1"/>
    <n v="914.3"/>
    <x v="5"/>
    <x v="0"/>
    <x v="7"/>
    <n v="4017.3599999999997"/>
    <n v="39453.279999999999"/>
  </r>
  <r>
    <x v="14707"/>
    <x v="2"/>
    <x v="1"/>
    <n v="1743.61"/>
    <n v="0.1"/>
    <n v="2"/>
    <d v="2024-06-27T00:00:00"/>
    <d v="2024-06-29T00:00:00"/>
    <x v="0"/>
    <x v="0"/>
    <n v="305.95"/>
    <x v="4"/>
    <x v="1"/>
    <x v="9"/>
    <n v="1437.6599999999999"/>
    <n v="3487.22"/>
  </r>
  <r>
    <x v="14708"/>
    <x v="3"/>
    <x v="3"/>
    <n v="2996.42"/>
    <n v="0.39"/>
    <n v="7"/>
    <d v="2023-08-27T00:00:00"/>
    <d v="2023-08-29T00:00:00"/>
    <x v="0"/>
    <x v="0"/>
    <n v="653.63"/>
    <x v="5"/>
    <x v="0"/>
    <x v="1"/>
    <n v="2342.79"/>
    <n v="20974.940000000002"/>
  </r>
  <r>
    <x v="14709"/>
    <x v="2"/>
    <x v="1"/>
    <n v="3887.63"/>
    <n v="0"/>
    <n v="7"/>
    <d v="2024-01-24T00:00:00"/>
    <d v="2024-01-30T00:00:00"/>
    <x v="2"/>
    <x v="1"/>
    <n v="783.52"/>
    <x v="1"/>
    <x v="1"/>
    <x v="6"/>
    <n v="3104.11"/>
    <n v="27213.41"/>
  </r>
  <r>
    <x v="14710"/>
    <x v="1"/>
    <x v="3"/>
    <n v="704.71"/>
    <n v="0.17"/>
    <n v="9"/>
    <d v="2023-01-10T00:00:00"/>
    <d v="2023-01-12T00:00:00"/>
    <x v="1"/>
    <x v="0"/>
    <n v="178.71"/>
    <x v="1"/>
    <x v="0"/>
    <x v="6"/>
    <n v="526"/>
    <n v="6342.39"/>
  </r>
  <r>
    <x v="14711"/>
    <x v="0"/>
    <x v="2"/>
    <n v="3576.37"/>
    <n v="0.3"/>
    <n v="8"/>
    <d v="2023-11-24T00:00:00"/>
    <d v="2023-11-27T00:00:00"/>
    <x v="2"/>
    <x v="2"/>
    <n v="233.24"/>
    <x v="5"/>
    <x v="0"/>
    <x v="11"/>
    <n v="3343.13"/>
    <n v="28610.959999999999"/>
  </r>
  <r>
    <x v="14712"/>
    <x v="3"/>
    <x v="1"/>
    <n v="4540.37"/>
    <n v="0.12"/>
    <n v="9"/>
    <d v="2024-08-13T00:00:00"/>
    <d v="2024-08-16T00:00:00"/>
    <x v="0"/>
    <x v="1"/>
    <n v="961.04"/>
    <x v="4"/>
    <x v="1"/>
    <x v="1"/>
    <n v="3579.33"/>
    <n v="40863.33"/>
  </r>
  <r>
    <x v="14713"/>
    <x v="2"/>
    <x v="3"/>
    <n v="974.66"/>
    <n v="0.17"/>
    <n v="1"/>
    <d v="2023-12-11T00:00:00"/>
    <d v="2023-12-13T00:00:00"/>
    <x v="1"/>
    <x v="1"/>
    <n v="223.59"/>
    <x v="5"/>
    <x v="0"/>
    <x v="10"/>
    <n v="751.06999999999994"/>
    <n v="974.66"/>
  </r>
  <r>
    <x v="14714"/>
    <x v="2"/>
    <x v="2"/>
    <n v="4209.68"/>
    <n v="0.05"/>
    <n v="3"/>
    <d v="2024-01-31T00:00:00"/>
    <d v="2024-02-02T00:00:00"/>
    <x v="2"/>
    <x v="1"/>
    <n v="1044.49"/>
    <x v="4"/>
    <x v="1"/>
    <x v="6"/>
    <n v="3165.1900000000005"/>
    <n v="12629.04"/>
  </r>
  <r>
    <x v="14715"/>
    <x v="3"/>
    <x v="4"/>
    <n v="666.46"/>
    <n v="0.43"/>
    <n v="4"/>
    <d v="2023-03-31T00:00:00"/>
    <d v="2023-04-05T00:00:00"/>
    <x v="1"/>
    <x v="0"/>
    <n v="95"/>
    <x v="1"/>
    <x v="0"/>
    <x v="0"/>
    <n v="571.46"/>
    <n v="2665.84"/>
  </r>
  <r>
    <x v="14716"/>
    <x v="3"/>
    <x v="0"/>
    <n v="2884.68"/>
    <n v="0.21"/>
    <n v="3"/>
    <d v="2024-03-27T00:00:00"/>
    <d v="2024-04-01T00:00:00"/>
    <x v="1"/>
    <x v="1"/>
    <n v="355.14"/>
    <x v="0"/>
    <x v="1"/>
    <x v="0"/>
    <n v="2529.54"/>
    <n v="8654.0399999999991"/>
  </r>
  <r>
    <x v="14717"/>
    <x v="0"/>
    <x v="3"/>
    <n v="1762.88"/>
    <n v="7.0000000000000007E-2"/>
    <n v="8"/>
    <d v="2024-03-22T00:00:00"/>
    <d v="2024-03-28T00:00:00"/>
    <x v="0"/>
    <x v="2"/>
    <n v="381.05"/>
    <x v="3"/>
    <x v="1"/>
    <x v="0"/>
    <n v="1381.8300000000002"/>
    <n v="14103.04"/>
  </r>
  <r>
    <x v="14718"/>
    <x v="3"/>
    <x v="4"/>
    <n v="2411.41"/>
    <n v="0.1"/>
    <n v="7"/>
    <d v="2024-02-14T00:00:00"/>
    <d v="2024-02-19T00:00:00"/>
    <x v="2"/>
    <x v="0"/>
    <n v="431.06"/>
    <x v="1"/>
    <x v="1"/>
    <x v="8"/>
    <n v="1980.35"/>
    <n v="16879.87"/>
  </r>
  <r>
    <x v="14719"/>
    <x v="0"/>
    <x v="2"/>
    <n v="1573.1"/>
    <n v="0.14000000000000001"/>
    <n v="5"/>
    <d v="2024-03-19T00:00:00"/>
    <d v="2024-03-20T00:00:00"/>
    <x v="0"/>
    <x v="0"/>
    <n v="226.66"/>
    <x v="4"/>
    <x v="1"/>
    <x v="0"/>
    <n v="1346.4399999999998"/>
    <n v="7865.5"/>
  </r>
  <r>
    <x v="14720"/>
    <x v="1"/>
    <x v="4"/>
    <n v="1376.64"/>
    <n v="0.11"/>
    <n v="5"/>
    <d v="2024-07-26T00:00:00"/>
    <d v="2024-08-02T00:00:00"/>
    <x v="1"/>
    <x v="2"/>
    <n v="325.26"/>
    <x v="0"/>
    <x v="1"/>
    <x v="4"/>
    <n v="1051.3800000000001"/>
    <n v="6883.2000000000007"/>
  </r>
  <r>
    <x v="14721"/>
    <x v="1"/>
    <x v="1"/>
    <n v="3741.38"/>
    <n v="0.25"/>
    <n v="4"/>
    <d v="2024-02-03T00:00:00"/>
    <d v="2024-02-10T00:00:00"/>
    <x v="0"/>
    <x v="2"/>
    <n v="637.04999999999995"/>
    <x v="1"/>
    <x v="1"/>
    <x v="8"/>
    <n v="3104.33"/>
    <n v="14965.52"/>
  </r>
  <r>
    <x v="14722"/>
    <x v="2"/>
    <x v="0"/>
    <n v="1193.25"/>
    <n v="0.45"/>
    <n v="5"/>
    <d v="2023-01-05T00:00:00"/>
    <d v="2023-01-10T00:00:00"/>
    <x v="0"/>
    <x v="1"/>
    <n v="196.28"/>
    <x v="0"/>
    <x v="0"/>
    <x v="6"/>
    <n v="996.97"/>
    <n v="5966.25"/>
  </r>
  <r>
    <x v="14723"/>
    <x v="1"/>
    <x v="3"/>
    <n v="2101.2199999999998"/>
    <n v="0.09"/>
    <n v="5"/>
    <d v="2024-11-02T00:00:00"/>
    <d v="2024-11-09T00:00:00"/>
    <x v="2"/>
    <x v="0"/>
    <n v="293.39999999999998"/>
    <x v="1"/>
    <x v="1"/>
    <x v="11"/>
    <n v="1807.8199999999997"/>
    <n v="10506.099999999999"/>
  </r>
  <r>
    <x v="14724"/>
    <x v="1"/>
    <x v="2"/>
    <n v="1445.33"/>
    <n v="0.23"/>
    <n v="4"/>
    <d v="2023-04-06T00:00:00"/>
    <d v="2023-04-11T00:00:00"/>
    <x v="2"/>
    <x v="1"/>
    <n v="90"/>
    <x v="0"/>
    <x v="0"/>
    <x v="3"/>
    <n v="1355.33"/>
    <n v="5781.32"/>
  </r>
  <r>
    <x v="14725"/>
    <x v="0"/>
    <x v="0"/>
    <n v="1269.31"/>
    <n v="0.33"/>
    <n v="5"/>
    <d v="2024-06-07T00:00:00"/>
    <d v="2024-06-10T00:00:00"/>
    <x v="2"/>
    <x v="0"/>
    <n v="327.98"/>
    <x v="1"/>
    <x v="1"/>
    <x v="9"/>
    <n v="941.32999999999993"/>
    <n v="6346.5499999999993"/>
  </r>
  <r>
    <x v="14726"/>
    <x v="2"/>
    <x v="2"/>
    <n v="3172.77"/>
    <n v="0.09"/>
    <n v="7"/>
    <d v="2023-12-10T00:00:00"/>
    <d v="2023-12-12T00:00:00"/>
    <x v="1"/>
    <x v="0"/>
    <n v="430.5"/>
    <x v="1"/>
    <x v="0"/>
    <x v="10"/>
    <n v="2742.27"/>
    <n v="22209.39"/>
  </r>
  <r>
    <x v="14727"/>
    <x v="3"/>
    <x v="4"/>
    <n v="322.60000000000002"/>
    <n v="0.08"/>
    <n v="9"/>
    <d v="2024-09-12T00:00:00"/>
    <d v="2024-09-18T00:00:00"/>
    <x v="1"/>
    <x v="2"/>
    <n v="51.34"/>
    <x v="2"/>
    <x v="1"/>
    <x v="7"/>
    <n v="271.26"/>
    <n v="2903.4"/>
  </r>
  <r>
    <x v="14728"/>
    <x v="2"/>
    <x v="2"/>
    <n v="3965.6"/>
    <n v="0.08"/>
    <n v="7"/>
    <d v="2024-05-03T00:00:00"/>
    <d v="2024-05-08T00:00:00"/>
    <x v="2"/>
    <x v="1"/>
    <n v="315.35000000000002"/>
    <x v="5"/>
    <x v="1"/>
    <x v="5"/>
    <n v="3650.25"/>
    <n v="27759.200000000001"/>
  </r>
  <r>
    <x v="14729"/>
    <x v="1"/>
    <x v="2"/>
    <n v="2776.55"/>
    <n v="0.44"/>
    <n v="1"/>
    <d v="2023-07-27T00:00:00"/>
    <d v="2023-08-01T00:00:00"/>
    <x v="1"/>
    <x v="0"/>
    <n v="564.84"/>
    <x v="1"/>
    <x v="0"/>
    <x v="4"/>
    <n v="2211.71"/>
    <n v="2776.55"/>
  </r>
  <r>
    <x v="14730"/>
    <x v="3"/>
    <x v="4"/>
    <n v="4159.34"/>
    <n v="0.36"/>
    <n v="9"/>
    <d v="2024-06-11T00:00:00"/>
    <d v="2024-06-16T00:00:00"/>
    <x v="1"/>
    <x v="1"/>
    <n v="826.19"/>
    <x v="0"/>
    <x v="1"/>
    <x v="9"/>
    <n v="3333.15"/>
    <n v="37434.06"/>
  </r>
  <r>
    <x v="14731"/>
    <x v="2"/>
    <x v="4"/>
    <n v="1143.78"/>
    <n v="0.17"/>
    <n v="3"/>
    <d v="2023-11-03T00:00:00"/>
    <d v="2023-11-06T00:00:00"/>
    <x v="2"/>
    <x v="0"/>
    <n v="144.19999999999999"/>
    <x v="1"/>
    <x v="0"/>
    <x v="11"/>
    <n v="999.57999999999993"/>
    <n v="3431.34"/>
  </r>
  <r>
    <x v="14732"/>
    <x v="2"/>
    <x v="0"/>
    <n v="3576.09"/>
    <n v="0.45"/>
    <n v="2"/>
    <d v="2024-12-27T00:00:00"/>
    <d v="2024-12-28T00:00:00"/>
    <x v="1"/>
    <x v="1"/>
    <n v="499.01"/>
    <x v="1"/>
    <x v="1"/>
    <x v="10"/>
    <n v="3077.08"/>
    <n v="7152.18"/>
  </r>
  <r>
    <x v="14733"/>
    <x v="2"/>
    <x v="3"/>
    <n v="2160.86"/>
    <n v="0.48"/>
    <n v="9"/>
    <d v="2024-06-27T00:00:00"/>
    <d v="2024-07-01T00:00:00"/>
    <x v="0"/>
    <x v="0"/>
    <n v="512.75"/>
    <x v="2"/>
    <x v="1"/>
    <x v="9"/>
    <n v="1648.1100000000001"/>
    <n v="19447.740000000002"/>
  </r>
  <r>
    <x v="14734"/>
    <x v="2"/>
    <x v="4"/>
    <n v="476.34"/>
    <n v="0.2"/>
    <n v="2"/>
    <d v="2024-09-18T00:00:00"/>
    <d v="2024-09-25T00:00:00"/>
    <x v="2"/>
    <x v="1"/>
    <n v="87.45"/>
    <x v="2"/>
    <x v="1"/>
    <x v="7"/>
    <n v="388.89"/>
    <n v="952.68"/>
  </r>
  <r>
    <x v="14735"/>
    <x v="0"/>
    <x v="0"/>
    <n v="3787.13"/>
    <n v="0.26"/>
    <n v="9"/>
    <d v="2024-09-29T00:00:00"/>
    <d v="2024-10-05T00:00:00"/>
    <x v="0"/>
    <x v="1"/>
    <n v="426.15"/>
    <x v="1"/>
    <x v="1"/>
    <x v="7"/>
    <n v="3360.98"/>
    <n v="34084.17"/>
  </r>
  <r>
    <x v="14736"/>
    <x v="2"/>
    <x v="2"/>
    <n v="3834.72"/>
    <n v="0.18"/>
    <n v="5"/>
    <d v="2023-08-16T00:00:00"/>
    <d v="2023-08-22T00:00:00"/>
    <x v="0"/>
    <x v="2"/>
    <n v="732.17"/>
    <x v="5"/>
    <x v="0"/>
    <x v="1"/>
    <n v="3102.5499999999997"/>
    <n v="19173.599999999999"/>
  </r>
  <r>
    <x v="14737"/>
    <x v="1"/>
    <x v="2"/>
    <n v="1427.49"/>
    <n v="0.11"/>
    <n v="6"/>
    <d v="2023-08-17T00:00:00"/>
    <d v="2023-08-19T00:00:00"/>
    <x v="0"/>
    <x v="1"/>
    <n v="383.62"/>
    <x v="0"/>
    <x v="0"/>
    <x v="1"/>
    <n v="1043.8699999999999"/>
    <n v="8564.94"/>
  </r>
  <r>
    <x v="14738"/>
    <x v="1"/>
    <x v="1"/>
    <n v="4588.63"/>
    <n v="0.39"/>
    <n v="7"/>
    <d v="2024-01-22T00:00:00"/>
    <d v="2024-01-25T00:00:00"/>
    <x v="0"/>
    <x v="2"/>
    <n v="1372.75"/>
    <x v="3"/>
    <x v="1"/>
    <x v="6"/>
    <n v="3215.88"/>
    <n v="32120.41"/>
  </r>
  <r>
    <x v="14739"/>
    <x v="0"/>
    <x v="4"/>
    <n v="3843.45"/>
    <n v="0.32"/>
    <n v="7"/>
    <d v="2024-01-06T00:00:00"/>
    <d v="2024-01-09T00:00:00"/>
    <x v="0"/>
    <x v="2"/>
    <n v="279.20999999999998"/>
    <x v="1"/>
    <x v="1"/>
    <x v="6"/>
    <n v="3564.24"/>
    <n v="26904.149999999998"/>
  </r>
  <r>
    <x v="14740"/>
    <x v="3"/>
    <x v="0"/>
    <n v="1603.11"/>
    <n v="0.18"/>
    <n v="4"/>
    <d v="2023-12-14T00:00:00"/>
    <d v="2023-12-20T00:00:00"/>
    <x v="2"/>
    <x v="1"/>
    <n v="259.60000000000002"/>
    <x v="4"/>
    <x v="0"/>
    <x v="10"/>
    <n v="1343.5099999999998"/>
    <n v="6412.44"/>
  </r>
  <r>
    <x v="14741"/>
    <x v="3"/>
    <x v="0"/>
    <n v="1271.6300000000001"/>
    <n v="0.01"/>
    <n v="4"/>
    <d v="2024-07-10T00:00:00"/>
    <d v="2024-07-13T00:00:00"/>
    <x v="1"/>
    <x v="0"/>
    <n v="205.66"/>
    <x v="3"/>
    <x v="1"/>
    <x v="4"/>
    <n v="1065.97"/>
    <n v="5086.5200000000004"/>
  </r>
  <r>
    <x v="14742"/>
    <x v="1"/>
    <x v="3"/>
    <n v="2256.44"/>
    <n v="0.38"/>
    <n v="5"/>
    <d v="2023-01-24T00:00:00"/>
    <d v="2023-01-31T00:00:00"/>
    <x v="1"/>
    <x v="2"/>
    <n v="645.24"/>
    <x v="0"/>
    <x v="0"/>
    <x v="6"/>
    <n v="1611.2"/>
    <n v="11282.2"/>
  </r>
  <r>
    <x v="14743"/>
    <x v="1"/>
    <x v="0"/>
    <n v="1534.67"/>
    <n v="0.24"/>
    <n v="9"/>
    <d v="2023-01-13T00:00:00"/>
    <d v="2023-01-18T00:00:00"/>
    <x v="2"/>
    <x v="1"/>
    <n v="429.82"/>
    <x v="1"/>
    <x v="0"/>
    <x v="6"/>
    <n v="1104.8500000000001"/>
    <n v="13812.03"/>
  </r>
  <r>
    <x v="14744"/>
    <x v="0"/>
    <x v="4"/>
    <n v="1163.4100000000001"/>
    <n v="0.04"/>
    <n v="1"/>
    <d v="2024-05-31T00:00:00"/>
    <d v="2024-06-03T00:00:00"/>
    <x v="1"/>
    <x v="1"/>
    <n v="188.84"/>
    <x v="4"/>
    <x v="1"/>
    <x v="5"/>
    <n v="974.57"/>
    <n v="1163.4100000000001"/>
  </r>
  <r>
    <x v="14745"/>
    <x v="3"/>
    <x v="0"/>
    <n v="2055.59"/>
    <n v="0.06"/>
    <n v="8"/>
    <d v="2024-08-15T00:00:00"/>
    <d v="2024-08-19T00:00:00"/>
    <x v="1"/>
    <x v="1"/>
    <n v="240.62"/>
    <x v="4"/>
    <x v="1"/>
    <x v="1"/>
    <n v="1814.9700000000003"/>
    <n v="16444.72"/>
  </r>
  <r>
    <x v="14746"/>
    <x v="3"/>
    <x v="1"/>
    <n v="225.95"/>
    <n v="0.31"/>
    <n v="8"/>
    <d v="2023-06-27T00:00:00"/>
    <d v="2023-06-30T00:00:00"/>
    <x v="1"/>
    <x v="0"/>
    <n v="47.72"/>
    <x v="1"/>
    <x v="0"/>
    <x v="9"/>
    <n v="178.23"/>
    <n v="1807.6"/>
  </r>
  <r>
    <x v="14747"/>
    <x v="2"/>
    <x v="2"/>
    <n v="2066.91"/>
    <n v="0.27"/>
    <n v="7"/>
    <d v="2024-04-04T00:00:00"/>
    <d v="2024-04-05T00:00:00"/>
    <x v="1"/>
    <x v="2"/>
    <n v="165.63"/>
    <x v="4"/>
    <x v="1"/>
    <x v="3"/>
    <n v="1901.2799999999997"/>
    <n v="14468.369999999999"/>
  </r>
  <r>
    <x v="14748"/>
    <x v="2"/>
    <x v="2"/>
    <n v="1186.1500000000001"/>
    <n v="0.12"/>
    <n v="6"/>
    <d v="2024-01-10T00:00:00"/>
    <d v="2024-01-12T00:00:00"/>
    <x v="0"/>
    <x v="2"/>
    <n v="119.64"/>
    <x v="2"/>
    <x v="1"/>
    <x v="6"/>
    <n v="1066.51"/>
    <n v="7116.9000000000005"/>
  </r>
  <r>
    <x v="14749"/>
    <x v="2"/>
    <x v="0"/>
    <n v="1395.24"/>
    <n v="7.0000000000000007E-2"/>
    <n v="3"/>
    <d v="2024-11-19T00:00:00"/>
    <d v="2024-11-25T00:00:00"/>
    <x v="1"/>
    <x v="0"/>
    <n v="356.49"/>
    <x v="2"/>
    <x v="1"/>
    <x v="11"/>
    <n v="1038.75"/>
    <n v="4185.72"/>
  </r>
  <r>
    <x v="14750"/>
    <x v="0"/>
    <x v="0"/>
    <n v="504.51"/>
    <n v="0.44"/>
    <n v="8"/>
    <d v="2024-02-06T00:00:00"/>
    <d v="2024-02-11T00:00:00"/>
    <x v="1"/>
    <x v="2"/>
    <n v="130.87"/>
    <x v="1"/>
    <x v="1"/>
    <x v="8"/>
    <n v="373.64"/>
    <n v="4036.08"/>
  </r>
  <r>
    <x v="14751"/>
    <x v="1"/>
    <x v="0"/>
    <n v="2985.77"/>
    <n v="7.0000000000000007E-2"/>
    <n v="7"/>
    <d v="2023-10-16T00:00:00"/>
    <d v="2023-10-18T00:00:00"/>
    <x v="1"/>
    <x v="0"/>
    <n v="824.61"/>
    <x v="3"/>
    <x v="0"/>
    <x v="2"/>
    <n v="2161.16"/>
    <n v="20900.39"/>
  </r>
  <r>
    <x v="14752"/>
    <x v="0"/>
    <x v="0"/>
    <n v="2412.85"/>
    <n v="0.04"/>
    <n v="8"/>
    <d v="2023-07-05T00:00:00"/>
    <d v="2023-07-11T00:00:00"/>
    <x v="0"/>
    <x v="1"/>
    <n v="570.39"/>
    <x v="5"/>
    <x v="0"/>
    <x v="4"/>
    <n v="1842.46"/>
    <n v="19302.8"/>
  </r>
  <r>
    <x v="14753"/>
    <x v="3"/>
    <x v="1"/>
    <n v="3778.07"/>
    <n v="0.31"/>
    <n v="2"/>
    <d v="2024-05-17T00:00:00"/>
    <d v="2024-05-19T00:00:00"/>
    <x v="1"/>
    <x v="2"/>
    <n v="346.52"/>
    <x v="5"/>
    <x v="1"/>
    <x v="5"/>
    <n v="3431.55"/>
    <n v="7556.14"/>
  </r>
  <r>
    <x v="14754"/>
    <x v="1"/>
    <x v="4"/>
    <n v="4936.78"/>
    <n v="0.13"/>
    <n v="8"/>
    <d v="2023-06-11T00:00:00"/>
    <d v="2023-06-17T00:00:00"/>
    <x v="2"/>
    <x v="0"/>
    <n v="606.72"/>
    <x v="2"/>
    <x v="0"/>
    <x v="9"/>
    <n v="4330.0599999999995"/>
    <n v="39494.239999999998"/>
  </r>
  <r>
    <x v="14755"/>
    <x v="2"/>
    <x v="1"/>
    <n v="685.72"/>
    <n v="0.33"/>
    <n v="7"/>
    <d v="2024-04-02T00:00:00"/>
    <d v="2024-04-09T00:00:00"/>
    <x v="1"/>
    <x v="2"/>
    <n v="113.64"/>
    <x v="3"/>
    <x v="1"/>
    <x v="3"/>
    <n v="572.08000000000004"/>
    <n v="4800.04"/>
  </r>
  <r>
    <x v="14756"/>
    <x v="0"/>
    <x v="1"/>
    <n v="1434.88"/>
    <n v="0.24"/>
    <n v="6"/>
    <d v="2023-01-31T00:00:00"/>
    <d v="2023-02-06T00:00:00"/>
    <x v="2"/>
    <x v="0"/>
    <n v="186.44"/>
    <x v="4"/>
    <x v="0"/>
    <x v="6"/>
    <n v="1248.44"/>
    <n v="8609.2800000000007"/>
  </r>
  <r>
    <x v="14757"/>
    <x v="0"/>
    <x v="1"/>
    <n v="3444.03"/>
    <n v="0.11"/>
    <n v="9"/>
    <d v="2023-03-20T00:00:00"/>
    <d v="2023-03-23T00:00:00"/>
    <x v="0"/>
    <x v="2"/>
    <n v="632.08000000000004"/>
    <x v="0"/>
    <x v="0"/>
    <x v="0"/>
    <n v="2811.9500000000003"/>
    <n v="30996.27"/>
  </r>
  <r>
    <x v="14758"/>
    <x v="2"/>
    <x v="2"/>
    <n v="1262.83"/>
    <n v="0.03"/>
    <n v="8"/>
    <d v="2023-10-10T00:00:00"/>
    <d v="2023-10-13T00:00:00"/>
    <x v="0"/>
    <x v="1"/>
    <n v="93.08"/>
    <x v="0"/>
    <x v="0"/>
    <x v="2"/>
    <n v="1169.75"/>
    <n v="10102.64"/>
  </r>
  <r>
    <x v="14759"/>
    <x v="0"/>
    <x v="1"/>
    <n v="247.72"/>
    <n v="0.04"/>
    <n v="5"/>
    <d v="2023-07-06T00:00:00"/>
    <d v="2023-07-12T00:00:00"/>
    <x v="1"/>
    <x v="2"/>
    <n v="71.349999999999994"/>
    <x v="5"/>
    <x v="0"/>
    <x v="4"/>
    <n v="176.37"/>
    <n v="1238.5999999999999"/>
  </r>
  <r>
    <x v="14760"/>
    <x v="2"/>
    <x v="0"/>
    <n v="638.04999999999995"/>
    <n v="0.28999999999999998"/>
    <n v="5"/>
    <d v="2024-06-22T00:00:00"/>
    <d v="2024-06-27T00:00:00"/>
    <x v="1"/>
    <x v="2"/>
    <n v="188.14"/>
    <x v="1"/>
    <x v="1"/>
    <x v="9"/>
    <n v="449.90999999999997"/>
    <n v="3190.25"/>
  </r>
  <r>
    <x v="14761"/>
    <x v="3"/>
    <x v="1"/>
    <n v="2224.77"/>
    <n v="0.38"/>
    <n v="9"/>
    <d v="2024-01-10T00:00:00"/>
    <d v="2024-01-17T00:00:00"/>
    <x v="1"/>
    <x v="0"/>
    <n v="152.02000000000001"/>
    <x v="1"/>
    <x v="1"/>
    <x v="6"/>
    <n v="2072.75"/>
    <n v="20022.93"/>
  </r>
  <r>
    <x v="14762"/>
    <x v="1"/>
    <x v="0"/>
    <n v="2210.84"/>
    <n v="0.34"/>
    <n v="8"/>
    <d v="2024-01-20T00:00:00"/>
    <d v="2024-01-25T00:00:00"/>
    <x v="1"/>
    <x v="2"/>
    <n v="132.86000000000001"/>
    <x v="4"/>
    <x v="1"/>
    <x v="6"/>
    <n v="2077.98"/>
    <n v="17686.72"/>
  </r>
  <r>
    <x v="14763"/>
    <x v="3"/>
    <x v="4"/>
    <n v="4864.29"/>
    <n v="0.3"/>
    <n v="4"/>
    <d v="2023-03-17T00:00:00"/>
    <d v="2023-03-19T00:00:00"/>
    <x v="0"/>
    <x v="2"/>
    <n v="835.67"/>
    <x v="1"/>
    <x v="0"/>
    <x v="0"/>
    <n v="4028.62"/>
    <n v="19457.16"/>
  </r>
  <r>
    <x v="14764"/>
    <x v="3"/>
    <x v="2"/>
    <n v="2383.16"/>
    <n v="0.11"/>
    <n v="9"/>
    <d v="2024-12-08T00:00:00"/>
    <d v="2024-12-14T00:00:00"/>
    <x v="1"/>
    <x v="0"/>
    <n v="204.62"/>
    <x v="5"/>
    <x v="1"/>
    <x v="10"/>
    <n v="2178.54"/>
    <n v="21448.44"/>
  </r>
  <r>
    <x v="14765"/>
    <x v="2"/>
    <x v="4"/>
    <n v="3422.53"/>
    <n v="0.43"/>
    <n v="6"/>
    <d v="2024-02-11T00:00:00"/>
    <d v="2024-02-16T00:00:00"/>
    <x v="1"/>
    <x v="0"/>
    <n v="289.79000000000002"/>
    <x v="3"/>
    <x v="1"/>
    <x v="8"/>
    <n v="3132.7400000000002"/>
    <n v="20535.18"/>
  </r>
  <r>
    <x v="14766"/>
    <x v="0"/>
    <x v="4"/>
    <n v="2511.7800000000002"/>
    <n v="0.31"/>
    <n v="5"/>
    <d v="2024-08-21T00:00:00"/>
    <d v="2024-08-28T00:00:00"/>
    <x v="1"/>
    <x v="2"/>
    <n v="356.44"/>
    <x v="5"/>
    <x v="1"/>
    <x v="1"/>
    <n v="2155.34"/>
    <n v="12558.900000000001"/>
  </r>
  <r>
    <x v="14767"/>
    <x v="3"/>
    <x v="2"/>
    <n v="1422.6"/>
    <n v="0.35"/>
    <n v="7"/>
    <d v="2023-05-03T00:00:00"/>
    <d v="2023-05-06T00:00:00"/>
    <x v="1"/>
    <x v="0"/>
    <n v="411.96"/>
    <x v="0"/>
    <x v="0"/>
    <x v="5"/>
    <n v="1010.6399999999999"/>
    <n v="9958.1999999999989"/>
  </r>
  <r>
    <x v="14768"/>
    <x v="3"/>
    <x v="0"/>
    <n v="616.71"/>
    <n v="0.11"/>
    <n v="9"/>
    <d v="2024-04-12T00:00:00"/>
    <d v="2024-04-16T00:00:00"/>
    <x v="1"/>
    <x v="0"/>
    <n v="175.27"/>
    <x v="3"/>
    <x v="1"/>
    <x v="3"/>
    <n v="441.44000000000005"/>
    <n v="5550.39"/>
  </r>
  <r>
    <x v="14769"/>
    <x v="3"/>
    <x v="0"/>
    <n v="4309.46"/>
    <n v="0.13"/>
    <n v="1"/>
    <d v="2023-07-10T00:00:00"/>
    <d v="2023-07-13T00:00:00"/>
    <x v="0"/>
    <x v="0"/>
    <n v="1215.1400000000001"/>
    <x v="3"/>
    <x v="0"/>
    <x v="4"/>
    <n v="3094.3199999999997"/>
    <n v="4309.46"/>
  </r>
  <r>
    <x v="14770"/>
    <x v="0"/>
    <x v="0"/>
    <n v="848.05"/>
    <n v="0.45"/>
    <n v="9"/>
    <d v="2023-09-12T00:00:00"/>
    <d v="2023-09-19T00:00:00"/>
    <x v="0"/>
    <x v="1"/>
    <n v="78.08"/>
    <x v="0"/>
    <x v="0"/>
    <x v="7"/>
    <n v="769.96999999999991"/>
    <n v="7632.45"/>
  </r>
  <r>
    <x v="14771"/>
    <x v="0"/>
    <x v="2"/>
    <n v="574.78"/>
    <n v="0.24"/>
    <n v="5"/>
    <d v="2023-07-31T00:00:00"/>
    <d v="2023-08-02T00:00:00"/>
    <x v="1"/>
    <x v="0"/>
    <n v="40.96"/>
    <x v="1"/>
    <x v="0"/>
    <x v="4"/>
    <n v="533.81999999999994"/>
    <n v="2873.8999999999996"/>
  </r>
  <r>
    <x v="14772"/>
    <x v="2"/>
    <x v="1"/>
    <n v="1147.76"/>
    <n v="0.28000000000000003"/>
    <n v="9"/>
    <d v="2023-10-11T00:00:00"/>
    <d v="2023-10-18T00:00:00"/>
    <x v="1"/>
    <x v="0"/>
    <n v="89"/>
    <x v="5"/>
    <x v="0"/>
    <x v="2"/>
    <n v="1058.76"/>
    <n v="10329.84"/>
  </r>
  <r>
    <x v="14773"/>
    <x v="3"/>
    <x v="3"/>
    <n v="112.19"/>
    <n v="0.06"/>
    <n v="5"/>
    <d v="2023-10-07T00:00:00"/>
    <d v="2023-10-13T00:00:00"/>
    <x v="2"/>
    <x v="2"/>
    <n v="22.16"/>
    <x v="3"/>
    <x v="0"/>
    <x v="2"/>
    <n v="90.03"/>
    <n v="560.95000000000005"/>
  </r>
  <r>
    <x v="14774"/>
    <x v="1"/>
    <x v="1"/>
    <n v="452.63"/>
    <n v="0.2"/>
    <n v="7"/>
    <d v="2023-10-05T00:00:00"/>
    <d v="2023-10-08T00:00:00"/>
    <x v="2"/>
    <x v="0"/>
    <n v="61.01"/>
    <x v="1"/>
    <x v="0"/>
    <x v="2"/>
    <n v="391.62"/>
    <n v="3168.41"/>
  </r>
  <r>
    <x v="14775"/>
    <x v="0"/>
    <x v="1"/>
    <n v="3212.46"/>
    <n v="0.44"/>
    <n v="7"/>
    <d v="2024-04-14T00:00:00"/>
    <d v="2024-04-20T00:00:00"/>
    <x v="1"/>
    <x v="0"/>
    <n v="863.58"/>
    <x v="5"/>
    <x v="1"/>
    <x v="3"/>
    <n v="2348.88"/>
    <n v="22487.22"/>
  </r>
  <r>
    <x v="14776"/>
    <x v="2"/>
    <x v="4"/>
    <n v="1293.3800000000001"/>
    <n v="0.45"/>
    <n v="9"/>
    <d v="2023-06-17T00:00:00"/>
    <d v="2023-06-24T00:00:00"/>
    <x v="1"/>
    <x v="0"/>
    <n v="277.70999999999998"/>
    <x v="4"/>
    <x v="0"/>
    <x v="9"/>
    <n v="1015.6700000000001"/>
    <n v="11640.420000000002"/>
  </r>
  <r>
    <x v="14777"/>
    <x v="3"/>
    <x v="3"/>
    <n v="1758.71"/>
    <n v="0.37"/>
    <n v="5"/>
    <d v="2023-07-22T00:00:00"/>
    <d v="2023-07-23T00:00:00"/>
    <x v="2"/>
    <x v="0"/>
    <n v="526.79"/>
    <x v="3"/>
    <x v="0"/>
    <x v="4"/>
    <n v="1231.92"/>
    <n v="8793.5499999999993"/>
  </r>
  <r>
    <x v="14778"/>
    <x v="1"/>
    <x v="0"/>
    <n v="4192.97"/>
    <n v="0.27"/>
    <n v="7"/>
    <d v="2023-04-06T00:00:00"/>
    <d v="2023-04-10T00:00:00"/>
    <x v="2"/>
    <x v="1"/>
    <n v="1161.83"/>
    <x v="0"/>
    <x v="0"/>
    <x v="3"/>
    <n v="3031.1400000000003"/>
    <n v="29350.79"/>
  </r>
  <r>
    <x v="14779"/>
    <x v="0"/>
    <x v="1"/>
    <n v="3887.21"/>
    <n v="0.47"/>
    <n v="5"/>
    <d v="2024-12-28T00:00:00"/>
    <d v="2025-01-04T00:00:00"/>
    <x v="1"/>
    <x v="0"/>
    <n v="748.93"/>
    <x v="0"/>
    <x v="1"/>
    <x v="10"/>
    <n v="3138.28"/>
    <n v="19436.05"/>
  </r>
  <r>
    <x v="14780"/>
    <x v="1"/>
    <x v="2"/>
    <n v="2512.02"/>
    <n v="0.44"/>
    <n v="4"/>
    <d v="2024-09-07T00:00:00"/>
    <d v="2024-09-11T00:00:00"/>
    <x v="0"/>
    <x v="2"/>
    <n v="647.70000000000005"/>
    <x v="5"/>
    <x v="1"/>
    <x v="7"/>
    <n v="1864.32"/>
    <n v="10048.08"/>
  </r>
  <r>
    <x v="14781"/>
    <x v="0"/>
    <x v="1"/>
    <n v="3103.59"/>
    <n v="0.42"/>
    <n v="1"/>
    <d v="2024-10-22T00:00:00"/>
    <d v="2024-10-25T00:00:00"/>
    <x v="0"/>
    <x v="1"/>
    <n v="279.56"/>
    <x v="2"/>
    <x v="1"/>
    <x v="2"/>
    <n v="2824.03"/>
    <n v="3103.59"/>
  </r>
  <r>
    <x v="14782"/>
    <x v="2"/>
    <x v="0"/>
    <n v="520.48"/>
    <n v="0.44"/>
    <n v="5"/>
    <d v="2024-01-19T00:00:00"/>
    <d v="2024-01-24T00:00:00"/>
    <x v="0"/>
    <x v="1"/>
    <n v="137.94999999999999"/>
    <x v="4"/>
    <x v="1"/>
    <x v="6"/>
    <n v="382.53000000000003"/>
    <n v="2602.4"/>
  </r>
  <r>
    <x v="14783"/>
    <x v="1"/>
    <x v="1"/>
    <n v="3831.81"/>
    <n v="0.23"/>
    <n v="4"/>
    <d v="2024-11-09T00:00:00"/>
    <d v="2024-11-11T00:00:00"/>
    <x v="2"/>
    <x v="0"/>
    <n v="877.36"/>
    <x v="2"/>
    <x v="1"/>
    <x v="11"/>
    <n v="2954.45"/>
    <n v="15327.24"/>
  </r>
  <r>
    <x v="14784"/>
    <x v="3"/>
    <x v="4"/>
    <n v="2629.34"/>
    <n v="0.26"/>
    <n v="1"/>
    <d v="2023-04-19T00:00:00"/>
    <d v="2023-04-26T00:00:00"/>
    <x v="2"/>
    <x v="2"/>
    <n v="386.03"/>
    <x v="5"/>
    <x v="0"/>
    <x v="3"/>
    <n v="2243.3100000000004"/>
    <n v="2629.34"/>
  </r>
  <r>
    <x v="14785"/>
    <x v="3"/>
    <x v="4"/>
    <n v="2897.65"/>
    <n v="0.21"/>
    <n v="1"/>
    <d v="2023-12-04T00:00:00"/>
    <d v="2023-12-09T00:00:00"/>
    <x v="1"/>
    <x v="1"/>
    <n v="729.51"/>
    <x v="2"/>
    <x v="0"/>
    <x v="10"/>
    <n v="2168.1400000000003"/>
    <n v="2897.65"/>
  </r>
  <r>
    <x v="14786"/>
    <x v="0"/>
    <x v="1"/>
    <n v="3361.08"/>
    <n v="0.37"/>
    <n v="5"/>
    <d v="2023-02-27T00:00:00"/>
    <d v="2023-03-02T00:00:00"/>
    <x v="1"/>
    <x v="0"/>
    <n v="720.24"/>
    <x v="5"/>
    <x v="0"/>
    <x v="8"/>
    <n v="2640.84"/>
    <n v="16805.400000000001"/>
  </r>
  <r>
    <x v="14787"/>
    <x v="3"/>
    <x v="4"/>
    <n v="2550.86"/>
    <n v="0.3"/>
    <n v="9"/>
    <d v="2023-07-17T00:00:00"/>
    <d v="2023-07-19T00:00:00"/>
    <x v="1"/>
    <x v="0"/>
    <n v="182.97"/>
    <x v="1"/>
    <x v="0"/>
    <x v="4"/>
    <n v="2367.8900000000003"/>
    <n v="22957.74"/>
  </r>
  <r>
    <x v="14788"/>
    <x v="1"/>
    <x v="2"/>
    <n v="2656.29"/>
    <n v="0.03"/>
    <n v="1"/>
    <d v="2024-11-15T00:00:00"/>
    <d v="2024-11-22T00:00:00"/>
    <x v="1"/>
    <x v="0"/>
    <n v="782.89"/>
    <x v="4"/>
    <x v="1"/>
    <x v="11"/>
    <n v="1873.4"/>
    <n v="2656.29"/>
  </r>
  <r>
    <x v="14789"/>
    <x v="2"/>
    <x v="3"/>
    <n v="2548.21"/>
    <n v="7.0000000000000007E-2"/>
    <n v="8"/>
    <d v="2024-10-01T00:00:00"/>
    <d v="2024-10-07T00:00:00"/>
    <x v="0"/>
    <x v="2"/>
    <n v="300.16000000000003"/>
    <x v="5"/>
    <x v="1"/>
    <x v="2"/>
    <n v="2248.0500000000002"/>
    <n v="20385.68"/>
  </r>
  <r>
    <x v="14790"/>
    <x v="0"/>
    <x v="1"/>
    <n v="2534.41"/>
    <n v="0.1"/>
    <n v="9"/>
    <d v="2023-12-01T00:00:00"/>
    <d v="2023-12-05T00:00:00"/>
    <x v="2"/>
    <x v="1"/>
    <n v="473.47"/>
    <x v="5"/>
    <x v="0"/>
    <x v="10"/>
    <n v="2060.9399999999996"/>
    <n v="22809.69"/>
  </r>
  <r>
    <x v="14791"/>
    <x v="1"/>
    <x v="2"/>
    <n v="3776.01"/>
    <n v="0.34"/>
    <n v="4"/>
    <d v="2024-05-11T00:00:00"/>
    <d v="2024-05-13T00:00:00"/>
    <x v="2"/>
    <x v="1"/>
    <n v="1009.37"/>
    <x v="5"/>
    <x v="1"/>
    <x v="5"/>
    <n v="2766.6400000000003"/>
    <n v="15104.04"/>
  </r>
  <r>
    <x v="14792"/>
    <x v="0"/>
    <x v="2"/>
    <n v="2193.3200000000002"/>
    <n v="0.05"/>
    <n v="8"/>
    <d v="2023-11-14T00:00:00"/>
    <d v="2023-11-15T00:00:00"/>
    <x v="2"/>
    <x v="0"/>
    <n v="267.97000000000003"/>
    <x v="4"/>
    <x v="0"/>
    <x v="11"/>
    <n v="1925.3500000000001"/>
    <n v="17546.560000000001"/>
  </r>
  <r>
    <x v="14793"/>
    <x v="2"/>
    <x v="2"/>
    <n v="114.18"/>
    <n v="0.27"/>
    <n v="1"/>
    <d v="2023-06-15T00:00:00"/>
    <d v="2023-06-18T00:00:00"/>
    <x v="2"/>
    <x v="0"/>
    <n v="12.3"/>
    <x v="2"/>
    <x v="0"/>
    <x v="9"/>
    <n v="101.88000000000001"/>
    <n v="114.18"/>
  </r>
  <r>
    <x v="14794"/>
    <x v="0"/>
    <x v="0"/>
    <n v="3099.11"/>
    <n v="0.42"/>
    <n v="4"/>
    <d v="2024-07-29T00:00:00"/>
    <d v="2024-08-01T00:00:00"/>
    <x v="0"/>
    <x v="1"/>
    <n v="585.22"/>
    <x v="5"/>
    <x v="1"/>
    <x v="4"/>
    <n v="2513.8900000000003"/>
    <n v="12396.44"/>
  </r>
  <r>
    <x v="14795"/>
    <x v="3"/>
    <x v="1"/>
    <n v="4768.05"/>
    <n v="0.47"/>
    <n v="2"/>
    <d v="2024-09-11T00:00:00"/>
    <d v="2024-09-16T00:00:00"/>
    <x v="1"/>
    <x v="0"/>
    <n v="657.8"/>
    <x v="2"/>
    <x v="1"/>
    <x v="7"/>
    <n v="4110.25"/>
    <n v="9536.1"/>
  </r>
  <r>
    <x v="14796"/>
    <x v="3"/>
    <x v="1"/>
    <n v="1359.1"/>
    <n v="0.21"/>
    <n v="4"/>
    <d v="2024-01-16T00:00:00"/>
    <d v="2024-01-22T00:00:00"/>
    <x v="2"/>
    <x v="0"/>
    <n v="303.04000000000002"/>
    <x v="0"/>
    <x v="1"/>
    <x v="6"/>
    <n v="1056.06"/>
    <n v="5436.4"/>
  </r>
  <r>
    <x v="14797"/>
    <x v="0"/>
    <x v="1"/>
    <n v="4099.3500000000004"/>
    <n v="0.27"/>
    <n v="2"/>
    <d v="2024-09-19T00:00:00"/>
    <d v="2024-09-20T00:00:00"/>
    <x v="2"/>
    <x v="2"/>
    <n v="534.76"/>
    <x v="1"/>
    <x v="1"/>
    <x v="7"/>
    <n v="3564.59"/>
    <n v="8198.7000000000007"/>
  </r>
  <r>
    <x v="14798"/>
    <x v="2"/>
    <x v="3"/>
    <n v="2331.9"/>
    <n v="0.42"/>
    <n v="3"/>
    <d v="2023-12-10T00:00:00"/>
    <d v="2023-12-15T00:00:00"/>
    <x v="2"/>
    <x v="1"/>
    <n v="693.31"/>
    <x v="0"/>
    <x v="0"/>
    <x v="10"/>
    <n v="1638.5900000000001"/>
    <n v="6995.7000000000007"/>
  </r>
  <r>
    <x v="14799"/>
    <x v="2"/>
    <x v="2"/>
    <n v="3250.61"/>
    <n v="0.47"/>
    <n v="1"/>
    <d v="2024-12-11T00:00:00"/>
    <d v="2024-12-12T00:00:00"/>
    <x v="1"/>
    <x v="2"/>
    <n v="392.35"/>
    <x v="0"/>
    <x v="1"/>
    <x v="10"/>
    <n v="2858.26"/>
    <n v="3250.61"/>
  </r>
  <r>
    <x v="14800"/>
    <x v="3"/>
    <x v="1"/>
    <n v="4465.28"/>
    <n v="0.19"/>
    <n v="3"/>
    <d v="2024-12-15T00:00:00"/>
    <d v="2024-12-19T00:00:00"/>
    <x v="2"/>
    <x v="0"/>
    <n v="934.81"/>
    <x v="4"/>
    <x v="1"/>
    <x v="10"/>
    <n v="3530.47"/>
    <n v="13395.84"/>
  </r>
  <r>
    <x v="14801"/>
    <x v="2"/>
    <x v="4"/>
    <n v="3877.97"/>
    <n v="0.18"/>
    <n v="7"/>
    <d v="2024-08-12T00:00:00"/>
    <d v="2024-08-14T00:00:00"/>
    <x v="1"/>
    <x v="0"/>
    <n v="457.08"/>
    <x v="1"/>
    <x v="1"/>
    <x v="1"/>
    <n v="3420.89"/>
    <n v="27145.789999999997"/>
  </r>
  <r>
    <x v="14802"/>
    <x v="0"/>
    <x v="0"/>
    <n v="4434.41"/>
    <n v="0.23"/>
    <n v="8"/>
    <d v="2024-02-08T00:00:00"/>
    <d v="2024-02-12T00:00:00"/>
    <x v="0"/>
    <x v="1"/>
    <n v="733.27"/>
    <x v="5"/>
    <x v="1"/>
    <x v="8"/>
    <n v="3701.14"/>
    <n v="35475.279999999999"/>
  </r>
  <r>
    <x v="14803"/>
    <x v="1"/>
    <x v="3"/>
    <n v="146.65"/>
    <n v="0.13"/>
    <n v="6"/>
    <d v="2024-06-23T00:00:00"/>
    <d v="2024-06-25T00:00:00"/>
    <x v="2"/>
    <x v="2"/>
    <n v="18.010000000000002"/>
    <x v="5"/>
    <x v="1"/>
    <x v="9"/>
    <n v="128.64000000000001"/>
    <n v="879.90000000000009"/>
  </r>
  <r>
    <x v="14804"/>
    <x v="0"/>
    <x v="0"/>
    <n v="1017.84"/>
    <n v="0.43"/>
    <n v="1"/>
    <d v="2023-08-18T00:00:00"/>
    <d v="2023-08-25T00:00:00"/>
    <x v="1"/>
    <x v="0"/>
    <n v="156.72"/>
    <x v="5"/>
    <x v="0"/>
    <x v="1"/>
    <n v="861.12"/>
    <n v="1017.84"/>
  </r>
  <r>
    <x v="14805"/>
    <x v="3"/>
    <x v="2"/>
    <n v="2175.12"/>
    <n v="0.16"/>
    <n v="7"/>
    <d v="2024-05-20T00:00:00"/>
    <d v="2024-05-25T00:00:00"/>
    <x v="1"/>
    <x v="1"/>
    <n v="452.39"/>
    <x v="3"/>
    <x v="1"/>
    <x v="5"/>
    <n v="1722.73"/>
    <n v="15225.84"/>
  </r>
  <r>
    <x v="14806"/>
    <x v="3"/>
    <x v="4"/>
    <n v="4254.42"/>
    <n v="0.22"/>
    <n v="3"/>
    <d v="2023-07-20T00:00:00"/>
    <d v="2023-07-21T00:00:00"/>
    <x v="2"/>
    <x v="0"/>
    <n v="963.4"/>
    <x v="0"/>
    <x v="0"/>
    <x v="4"/>
    <n v="3291.02"/>
    <n v="12763.26"/>
  </r>
  <r>
    <x v="14807"/>
    <x v="3"/>
    <x v="2"/>
    <n v="4208.12"/>
    <n v="0.16"/>
    <n v="9"/>
    <d v="2023-01-20T00:00:00"/>
    <d v="2023-01-27T00:00:00"/>
    <x v="2"/>
    <x v="2"/>
    <n v="458.35"/>
    <x v="4"/>
    <x v="0"/>
    <x v="6"/>
    <n v="3749.77"/>
    <n v="37873.08"/>
  </r>
  <r>
    <x v="14808"/>
    <x v="2"/>
    <x v="1"/>
    <n v="1007.19"/>
    <n v="0.06"/>
    <n v="2"/>
    <d v="2023-04-17T00:00:00"/>
    <d v="2023-04-19T00:00:00"/>
    <x v="1"/>
    <x v="2"/>
    <n v="276.76"/>
    <x v="2"/>
    <x v="0"/>
    <x v="3"/>
    <n v="730.43000000000006"/>
    <n v="2014.38"/>
  </r>
  <r>
    <x v="14809"/>
    <x v="0"/>
    <x v="0"/>
    <n v="796.99"/>
    <n v="0.3"/>
    <n v="9"/>
    <d v="2024-04-13T00:00:00"/>
    <d v="2024-04-19T00:00:00"/>
    <x v="2"/>
    <x v="1"/>
    <n v="104.05"/>
    <x v="1"/>
    <x v="1"/>
    <x v="3"/>
    <n v="692.94"/>
    <n v="7172.91"/>
  </r>
  <r>
    <x v="14810"/>
    <x v="1"/>
    <x v="4"/>
    <n v="4190.04"/>
    <n v="0.28999999999999998"/>
    <n v="2"/>
    <d v="2023-01-22T00:00:00"/>
    <d v="2023-01-29T00:00:00"/>
    <x v="0"/>
    <x v="1"/>
    <n v="274.29000000000002"/>
    <x v="1"/>
    <x v="0"/>
    <x v="6"/>
    <n v="3915.75"/>
    <n v="8380.08"/>
  </r>
  <r>
    <x v="14811"/>
    <x v="0"/>
    <x v="0"/>
    <n v="2753.03"/>
    <n v="0.15"/>
    <n v="2"/>
    <d v="2023-07-24T00:00:00"/>
    <d v="2023-07-28T00:00:00"/>
    <x v="1"/>
    <x v="0"/>
    <n v="789.35"/>
    <x v="5"/>
    <x v="0"/>
    <x v="4"/>
    <n v="1963.6800000000003"/>
    <n v="5506.06"/>
  </r>
  <r>
    <x v="14812"/>
    <x v="1"/>
    <x v="3"/>
    <n v="3171.17"/>
    <n v="0.02"/>
    <n v="4"/>
    <d v="2023-02-16T00:00:00"/>
    <d v="2023-02-19T00:00:00"/>
    <x v="1"/>
    <x v="2"/>
    <n v="374.46"/>
    <x v="2"/>
    <x v="0"/>
    <x v="8"/>
    <n v="2796.71"/>
    <n v="12684.68"/>
  </r>
  <r>
    <x v="14813"/>
    <x v="0"/>
    <x v="4"/>
    <n v="4065.11"/>
    <n v="0.47"/>
    <n v="2"/>
    <d v="2023-01-25T00:00:00"/>
    <d v="2023-01-28T00:00:00"/>
    <x v="2"/>
    <x v="0"/>
    <n v="1216.24"/>
    <x v="5"/>
    <x v="0"/>
    <x v="6"/>
    <n v="2848.87"/>
    <n v="8130.22"/>
  </r>
  <r>
    <x v="14814"/>
    <x v="3"/>
    <x v="3"/>
    <n v="1137.56"/>
    <n v="0.18"/>
    <n v="7"/>
    <d v="2023-05-30T00:00:00"/>
    <d v="2023-06-02T00:00:00"/>
    <x v="1"/>
    <x v="2"/>
    <n v="212.51"/>
    <x v="0"/>
    <x v="0"/>
    <x v="5"/>
    <n v="925.05"/>
    <n v="7962.92"/>
  </r>
  <r>
    <x v="14815"/>
    <x v="1"/>
    <x v="4"/>
    <n v="768.78"/>
    <n v="0.27"/>
    <n v="3"/>
    <d v="2024-09-05T00:00:00"/>
    <d v="2024-09-10T00:00:00"/>
    <x v="2"/>
    <x v="2"/>
    <n v="201.57"/>
    <x v="0"/>
    <x v="1"/>
    <x v="7"/>
    <n v="567.21"/>
    <n v="2306.34"/>
  </r>
  <r>
    <x v="14816"/>
    <x v="0"/>
    <x v="1"/>
    <n v="4309.32"/>
    <n v="7.0000000000000007E-2"/>
    <n v="4"/>
    <d v="2023-11-13T00:00:00"/>
    <d v="2023-11-17T00:00:00"/>
    <x v="2"/>
    <x v="0"/>
    <n v="332.22"/>
    <x v="3"/>
    <x v="0"/>
    <x v="11"/>
    <n v="3977.0999999999995"/>
    <n v="17237.28"/>
  </r>
  <r>
    <x v="14817"/>
    <x v="2"/>
    <x v="0"/>
    <n v="647.69000000000005"/>
    <n v="0.13"/>
    <n v="1"/>
    <d v="2024-11-22T00:00:00"/>
    <d v="2024-11-24T00:00:00"/>
    <x v="2"/>
    <x v="0"/>
    <n v="121.7"/>
    <x v="3"/>
    <x v="1"/>
    <x v="11"/>
    <n v="525.99"/>
    <n v="647.69000000000005"/>
  </r>
  <r>
    <x v="14818"/>
    <x v="2"/>
    <x v="0"/>
    <n v="532.09"/>
    <n v="0.22"/>
    <n v="4"/>
    <d v="2023-04-29T00:00:00"/>
    <d v="2023-05-03T00:00:00"/>
    <x v="1"/>
    <x v="0"/>
    <n v="29.1"/>
    <x v="5"/>
    <x v="0"/>
    <x v="3"/>
    <n v="502.99"/>
    <n v="2128.36"/>
  </r>
  <r>
    <x v="14819"/>
    <x v="0"/>
    <x v="2"/>
    <n v="1457.67"/>
    <n v="0.28000000000000003"/>
    <n v="4"/>
    <d v="2023-05-28T00:00:00"/>
    <d v="2023-06-01T00:00:00"/>
    <x v="2"/>
    <x v="2"/>
    <n v="211.28"/>
    <x v="2"/>
    <x v="0"/>
    <x v="5"/>
    <n v="1246.3900000000001"/>
    <n v="5830.68"/>
  </r>
  <r>
    <x v="14820"/>
    <x v="3"/>
    <x v="4"/>
    <n v="1652.56"/>
    <n v="0.43"/>
    <n v="4"/>
    <d v="2023-07-27T00:00:00"/>
    <d v="2023-08-01T00:00:00"/>
    <x v="2"/>
    <x v="2"/>
    <n v="99.62"/>
    <x v="3"/>
    <x v="0"/>
    <x v="4"/>
    <n v="1552.94"/>
    <n v="6610.24"/>
  </r>
  <r>
    <x v="14821"/>
    <x v="1"/>
    <x v="4"/>
    <n v="1281.56"/>
    <n v="0.15"/>
    <n v="9"/>
    <d v="2023-01-20T00:00:00"/>
    <d v="2023-01-22T00:00:00"/>
    <x v="2"/>
    <x v="1"/>
    <n v="212.18"/>
    <x v="4"/>
    <x v="0"/>
    <x v="6"/>
    <n v="1069.3799999999999"/>
    <n v="11534.039999999999"/>
  </r>
  <r>
    <x v="14822"/>
    <x v="0"/>
    <x v="3"/>
    <n v="3733.95"/>
    <n v="0.44"/>
    <n v="3"/>
    <d v="2024-09-08T00:00:00"/>
    <d v="2024-09-10T00:00:00"/>
    <x v="2"/>
    <x v="2"/>
    <n v="852.35"/>
    <x v="0"/>
    <x v="1"/>
    <x v="7"/>
    <n v="2881.6"/>
    <n v="11201.849999999999"/>
  </r>
  <r>
    <x v="14823"/>
    <x v="2"/>
    <x v="4"/>
    <n v="4869.4399999999996"/>
    <n v="0.23"/>
    <n v="7"/>
    <d v="2024-09-09T00:00:00"/>
    <d v="2024-09-13T00:00:00"/>
    <x v="2"/>
    <x v="1"/>
    <n v="1311.79"/>
    <x v="2"/>
    <x v="1"/>
    <x v="7"/>
    <n v="3557.6499999999996"/>
    <n v="34086.079999999994"/>
  </r>
  <r>
    <x v="14824"/>
    <x v="1"/>
    <x v="0"/>
    <n v="1078"/>
    <n v="0.22"/>
    <n v="4"/>
    <d v="2023-12-24T00:00:00"/>
    <d v="2023-12-28T00:00:00"/>
    <x v="1"/>
    <x v="2"/>
    <n v="233.14"/>
    <x v="5"/>
    <x v="0"/>
    <x v="10"/>
    <n v="844.86"/>
    <n v="4312"/>
  </r>
  <r>
    <x v="14825"/>
    <x v="2"/>
    <x v="4"/>
    <n v="3931.08"/>
    <n v="0.2"/>
    <n v="1"/>
    <d v="2024-11-15T00:00:00"/>
    <d v="2024-11-21T00:00:00"/>
    <x v="2"/>
    <x v="1"/>
    <n v="909.23"/>
    <x v="5"/>
    <x v="1"/>
    <x v="11"/>
    <n v="3021.85"/>
    <n v="3931.08"/>
  </r>
  <r>
    <x v="14826"/>
    <x v="2"/>
    <x v="2"/>
    <n v="316.79000000000002"/>
    <n v="0.44"/>
    <n v="3"/>
    <d v="2023-02-06T00:00:00"/>
    <d v="2023-02-13T00:00:00"/>
    <x v="0"/>
    <x v="2"/>
    <n v="33.090000000000003"/>
    <x v="0"/>
    <x v="0"/>
    <x v="8"/>
    <n v="283.70000000000005"/>
    <n v="950.37000000000012"/>
  </r>
  <r>
    <x v="14827"/>
    <x v="0"/>
    <x v="2"/>
    <n v="682.62"/>
    <n v="0.13"/>
    <n v="9"/>
    <d v="2023-05-23T00:00:00"/>
    <d v="2023-05-29T00:00:00"/>
    <x v="0"/>
    <x v="0"/>
    <n v="84.11"/>
    <x v="2"/>
    <x v="0"/>
    <x v="5"/>
    <n v="598.51"/>
    <n v="6143.58"/>
  </r>
  <r>
    <x v="14828"/>
    <x v="2"/>
    <x v="0"/>
    <n v="2624.08"/>
    <n v="0.43"/>
    <n v="6"/>
    <d v="2023-05-17T00:00:00"/>
    <d v="2023-05-23T00:00:00"/>
    <x v="0"/>
    <x v="0"/>
    <n v="746.41"/>
    <x v="4"/>
    <x v="0"/>
    <x v="5"/>
    <n v="1877.67"/>
    <n v="15744.48"/>
  </r>
  <r>
    <x v="14829"/>
    <x v="1"/>
    <x v="0"/>
    <n v="4998.08"/>
    <n v="0.04"/>
    <n v="8"/>
    <d v="2024-09-04T00:00:00"/>
    <d v="2024-09-07T00:00:00"/>
    <x v="1"/>
    <x v="0"/>
    <n v="453.69"/>
    <x v="5"/>
    <x v="1"/>
    <x v="7"/>
    <n v="4544.3900000000003"/>
    <n v="39984.639999999999"/>
  </r>
  <r>
    <x v="14830"/>
    <x v="3"/>
    <x v="0"/>
    <n v="4751.8900000000003"/>
    <n v="0.48"/>
    <n v="9"/>
    <d v="2023-06-21T00:00:00"/>
    <d v="2023-06-28T00:00:00"/>
    <x v="1"/>
    <x v="1"/>
    <n v="1414.52"/>
    <x v="0"/>
    <x v="0"/>
    <x v="9"/>
    <n v="3337.3700000000003"/>
    <n v="42767.01"/>
  </r>
  <r>
    <x v="14831"/>
    <x v="0"/>
    <x v="4"/>
    <n v="648.52"/>
    <n v="0.25"/>
    <n v="8"/>
    <d v="2024-10-16T00:00:00"/>
    <d v="2024-10-20T00:00:00"/>
    <x v="1"/>
    <x v="1"/>
    <n v="168.7"/>
    <x v="3"/>
    <x v="1"/>
    <x v="2"/>
    <n v="479.82"/>
    <n v="5188.16"/>
  </r>
  <r>
    <x v="14832"/>
    <x v="1"/>
    <x v="4"/>
    <n v="1274.47"/>
    <n v="0.5"/>
    <n v="5"/>
    <d v="2024-07-09T00:00:00"/>
    <d v="2024-07-10T00:00:00"/>
    <x v="1"/>
    <x v="0"/>
    <n v="319.37"/>
    <x v="1"/>
    <x v="1"/>
    <x v="4"/>
    <n v="955.1"/>
    <n v="6372.35"/>
  </r>
  <r>
    <x v="14833"/>
    <x v="0"/>
    <x v="1"/>
    <n v="4734.38"/>
    <n v="0.3"/>
    <n v="6"/>
    <d v="2024-09-23T00:00:00"/>
    <d v="2024-09-26T00:00:00"/>
    <x v="2"/>
    <x v="0"/>
    <n v="1193.51"/>
    <x v="0"/>
    <x v="1"/>
    <x v="7"/>
    <n v="3540.87"/>
    <n v="28406.28"/>
  </r>
  <r>
    <x v="14834"/>
    <x v="2"/>
    <x v="3"/>
    <n v="838.55"/>
    <n v="0.06"/>
    <n v="2"/>
    <d v="2024-09-21T00:00:00"/>
    <d v="2024-09-22T00:00:00"/>
    <x v="0"/>
    <x v="2"/>
    <n v="120.05"/>
    <x v="0"/>
    <x v="1"/>
    <x v="7"/>
    <n v="718.5"/>
    <n v="1677.1"/>
  </r>
  <r>
    <x v="14835"/>
    <x v="2"/>
    <x v="4"/>
    <n v="3739.67"/>
    <n v="0.03"/>
    <n v="9"/>
    <d v="2024-01-31T00:00:00"/>
    <d v="2024-02-04T00:00:00"/>
    <x v="0"/>
    <x v="1"/>
    <n v="928.09"/>
    <x v="3"/>
    <x v="1"/>
    <x v="6"/>
    <n v="2811.58"/>
    <n v="33657.03"/>
  </r>
  <r>
    <x v="14836"/>
    <x v="1"/>
    <x v="1"/>
    <n v="105.43"/>
    <n v="0.1"/>
    <n v="6"/>
    <d v="2023-08-27T00:00:00"/>
    <d v="2023-09-03T00:00:00"/>
    <x v="2"/>
    <x v="1"/>
    <n v="14.61"/>
    <x v="1"/>
    <x v="0"/>
    <x v="1"/>
    <n v="90.820000000000007"/>
    <n v="632.58000000000004"/>
  </r>
  <r>
    <x v="14837"/>
    <x v="1"/>
    <x v="1"/>
    <n v="3195.39"/>
    <n v="0.21"/>
    <n v="8"/>
    <d v="2023-06-02T00:00:00"/>
    <d v="2023-06-06T00:00:00"/>
    <x v="1"/>
    <x v="1"/>
    <n v="452.42"/>
    <x v="4"/>
    <x v="0"/>
    <x v="9"/>
    <n v="2742.97"/>
    <n v="25563.119999999999"/>
  </r>
  <r>
    <x v="14838"/>
    <x v="3"/>
    <x v="2"/>
    <n v="2523.54"/>
    <n v="0.37"/>
    <n v="7"/>
    <d v="2023-07-21T00:00:00"/>
    <d v="2023-07-26T00:00:00"/>
    <x v="2"/>
    <x v="2"/>
    <n v="627.04999999999995"/>
    <x v="0"/>
    <x v="0"/>
    <x v="4"/>
    <n v="1896.49"/>
    <n v="17664.78"/>
  </r>
  <r>
    <x v="14839"/>
    <x v="1"/>
    <x v="4"/>
    <n v="2408.02"/>
    <n v="0"/>
    <n v="2"/>
    <d v="2023-02-19T00:00:00"/>
    <d v="2023-02-25T00:00:00"/>
    <x v="0"/>
    <x v="1"/>
    <n v="355.4"/>
    <x v="0"/>
    <x v="0"/>
    <x v="8"/>
    <n v="2052.62"/>
    <n v="4816.04"/>
  </r>
  <r>
    <x v="14840"/>
    <x v="1"/>
    <x v="1"/>
    <n v="4163.04"/>
    <n v="0.13"/>
    <n v="2"/>
    <d v="2023-05-19T00:00:00"/>
    <d v="2023-05-23T00:00:00"/>
    <x v="1"/>
    <x v="1"/>
    <n v="1049.04"/>
    <x v="1"/>
    <x v="0"/>
    <x v="5"/>
    <n v="3114"/>
    <n v="8326.08"/>
  </r>
  <r>
    <x v="14841"/>
    <x v="0"/>
    <x v="2"/>
    <n v="495.6"/>
    <n v="0.28999999999999998"/>
    <n v="5"/>
    <d v="2023-12-05T00:00:00"/>
    <d v="2023-12-12T00:00:00"/>
    <x v="2"/>
    <x v="0"/>
    <n v="26.19"/>
    <x v="0"/>
    <x v="0"/>
    <x v="10"/>
    <n v="469.41"/>
    <n v="2478"/>
  </r>
  <r>
    <x v="14842"/>
    <x v="2"/>
    <x v="3"/>
    <n v="1948.93"/>
    <n v="0.15"/>
    <n v="3"/>
    <d v="2023-10-06T00:00:00"/>
    <d v="2023-10-11T00:00:00"/>
    <x v="0"/>
    <x v="0"/>
    <n v="181.06"/>
    <x v="2"/>
    <x v="0"/>
    <x v="2"/>
    <n v="1767.8700000000001"/>
    <n v="5846.79"/>
  </r>
  <r>
    <x v="14843"/>
    <x v="1"/>
    <x v="2"/>
    <n v="2285.59"/>
    <n v="0.18"/>
    <n v="1"/>
    <d v="2023-03-29T00:00:00"/>
    <d v="2023-04-04T00:00:00"/>
    <x v="0"/>
    <x v="1"/>
    <n v="647.62"/>
    <x v="5"/>
    <x v="0"/>
    <x v="0"/>
    <n v="1637.9700000000003"/>
    <n v="2285.59"/>
  </r>
  <r>
    <x v="14844"/>
    <x v="3"/>
    <x v="3"/>
    <n v="707.24"/>
    <n v="0.15"/>
    <n v="3"/>
    <d v="2024-10-16T00:00:00"/>
    <d v="2024-10-22T00:00:00"/>
    <x v="1"/>
    <x v="0"/>
    <n v="146.66"/>
    <x v="2"/>
    <x v="1"/>
    <x v="2"/>
    <n v="560.58000000000004"/>
    <n v="2121.7200000000003"/>
  </r>
  <r>
    <x v="14845"/>
    <x v="1"/>
    <x v="0"/>
    <n v="519.77"/>
    <n v="0.48"/>
    <n v="7"/>
    <d v="2024-07-28T00:00:00"/>
    <d v="2024-08-02T00:00:00"/>
    <x v="0"/>
    <x v="2"/>
    <n v="86.81"/>
    <x v="1"/>
    <x v="1"/>
    <x v="4"/>
    <n v="432.96"/>
    <n v="3638.39"/>
  </r>
  <r>
    <x v="14846"/>
    <x v="2"/>
    <x v="0"/>
    <n v="980.11"/>
    <n v="0.03"/>
    <n v="9"/>
    <d v="2024-10-21T00:00:00"/>
    <d v="2024-10-23T00:00:00"/>
    <x v="0"/>
    <x v="0"/>
    <n v="191.14"/>
    <x v="1"/>
    <x v="1"/>
    <x v="2"/>
    <n v="788.97"/>
    <n v="8820.99"/>
  </r>
  <r>
    <x v="14847"/>
    <x v="1"/>
    <x v="2"/>
    <n v="1281.1300000000001"/>
    <n v="0.45"/>
    <n v="4"/>
    <d v="2023-12-11T00:00:00"/>
    <d v="2023-12-16T00:00:00"/>
    <x v="2"/>
    <x v="1"/>
    <n v="192.83"/>
    <x v="0"/>
    <x v="0"/>
    <x v="10"/>
    <n v="1088.3000000000002"/>
    <n v="5124.5200000000004"/>
  </r>
  <r>
    <x v="14848"/>
    <x v="0"/>
    <x v="0"/>
    <n v="4833.7"/>
    <n v="0.16"/>
    <n v="8"/>
    <d v="2023-09-05T00:00:00"/>
    <d v="2023-09-07T00:00:00"/>
    <x v="0"/>
    <x v="1"/>
    <n v="402.11"/>
    <x v="0"/>
    <x v="0"/>
    <x v="7"/>
    <n v="4431.59"/>
    <n v="38669.599999999999"/>
  </r>
  <r>
    <x v="14849"/>
    <x v="2"/>
    <x v="4"/>
    <n v="2430.5100000000002"/>
    <n v="0.12"/>
    <n v="6"/>
    <d v="2024-06-05T00:00:00"/>
    <d v="2024-06-07T00:00:00"/>
    <x v="2"/>
    <x v="0"/>
    <n v="663.03"/>
    <x v="1"/>
    <x v="1"/>
    <x v="9"/>
    <n v="1767.4800000000002"/>
    <n v="14583.060000000001"/>
  </r>
  <r>
    <x v="14850"/>
    <x v="1"/>
    <x v="2"/>
    <n v="2600.42"/>
    <n v="0.44"/>
    <n v="4"/>
    <d v="2024-09-15T00:00:00"/>
    <d v="2024-09-18T00:00:00"/>
    <x v="0"/>
    <x v="0"/>
    <n v="620.27"/>
    <x v="3"/>
    <x v="1"/>
    <x v="7"/>
    <n v="1980.15"/>
    <n v="10401.68"/>
  </r>
  <r>
    <x v="14851"/>
    <x v="0"/>
    <x v="1"/>
    <n v="3564.29"/>
    <n v="0.14000000000000001"/>
    <n v="3"/>
    <d v="2023-08-30T00:00:00"/>
    <d v="2023-09-01T00:00:00"/>
    <x v="1"/>
    <x v="0"/>
    <n v="800.1"/>
    <x v="3"/>
    <x v="0"/>
    <x v="1"/>
    <n v="2764.19"/>
    <n v="10692.869999999999"/>
  </r>
  <r>
    <x v="14852"/>
    <x v="2"/>
    <x v="4"/>
    <n v="3452.91"/>
    <n v="0.49"/>
    <n v="5"/>
    <d v="2024-03-20T00:00:00"/>
    <d v="2024-03-26T00:00:00"/>
    <x v="2"/>
    <x v="0"/>
    <n v="901.06"/>
    <x v="2"/>
    <x v="1"/>
    <x v="0"/>
    <n v="2551.85"/>
    <n v="17264.55"/>
  </r>
  <r>
    <x v="14853"/>
    <x v="1"/>
    <x v="2"/>
    <n v="2563.61"/>
    <n v="0.27"/>
    <n v="3"/>
    <d v="2024-04-21T00:00:00"/>
    <d v="2024-04-24T00:00:00"/>
    <x v="0"/>
    <x v="1"/>
    <n v="606.08000000000004"/>
    <x v="0"/>
    <x v="1"/>
    <x v="3"/>
    <n v="1957.5300000000002"/>
    <n v="7690.83"/>
  </r>
  <r>
    <x v="14854"/>
    <x v="0"/>
    <x v="3"/>
    <n v="1765.21"/>
    <n v="0.24"/>
    <n v="8"/>
    <d v="2024-01-09T00:00:00"/>
    <d v="2024-01-12T00:00:00"/>
    <x v="1"/>
    <x v="0"/>
    <n v="315.89"/>
    <x v="3"/>
    <x v="1"/>
    <x v="6"/>
    <n v="1449.3200000000002"/>
    <n v="14121.68"/>
  </r>
  <r>
    <x v="14855"/>
    <x v="3"/>
    <x v="0"/>
    <n v="1722.15"/>
    <n v="0.49"/>
    <n v="6"/>
    <d v="2024-07-14T00:00:00"/>
    <d v="2024-07-17T00:00:00"/>
    <x v="0"/>
    <x v="1"/>
    <n v="145.15"/>
    <x v="3"/>
    <x v="1"/>
    <x v="4"/>
    <n v="1577"/>
    <n v="10332.900000000001"/>
  </r>
  <r>
    <x v="14856"/>
    <x v="0"/>
    <x v="0"/>
    <n v="382.78"/>
    <n v="0.11"/>
    <n v="6"/>
    <d v="2023-02-18T00:00:00"/>
    <d v="2023-02-24T00:00:00"/>
    <x v="2"/>
    <x v="1"/>
    <n v="29.41"/>
    <x v="4"/>
    <x v="0"/>
    <x v="8"/>
    <n v="353.36999999999995"/>
    <n v="2296.6799999999998"/>
  </r>
  <r>
    <x v="14857"/>
    <x v="3"/>
    <x v="0"/>
    <n v="4508.1899999999996"/>
    <n v="0.45"/>
    <n v="7"/>
    <d v="2023-11-28T00:00:00"/>
    <d v="2023-12-02T00:00:00"/>
    <x v="1"/>
    <x v="1"/>
    <n v="260.85000000000002"/>
    <x v="1"/>
    <x v="0"/>
    <x v="11"/>
    <n v="4247.3399999999992"/>
    <n v="31557.329999999998"/>
  </r>
  <r>
    <x v="14858"/>
    <x v="1"/>
    <x v="2"/>
    <n v="3870.03"/>
    <n v="0.3"/>
    <n v="7"/>
    <d v="2024-06-28T00:00:00"/>
    <d v="2024-07-05T00:00:00"/>
    <x v="1"/>
    <x v="0"/>
    <n v="669.26"/>
    <x v="4"/>
    <x v="1"/>
    <x v="9"/>
    <n v="3200.7700000000004"/>
    <n v="27090.210000000003"/>
  </r>
  <r>
    <x v="14859"/>
    <x v="0"/>
    <x v="4"/>
    <n v="3154.38"/>
    <n v="0.38"/>
    <n v="8"/>
    <d v="2024-08-21T00:00:00"/>
    <d v="2024-08-26T00:00:00"/>
    <x v="0"/>
    <x v="0"/>
    <n v="283.52999999999997"/>
    <x v="1"/>
    <x v="1"/>
    <x v="1"/>
    <n v="2870.8500000000004"/>
    <n v="25235.040000000001"/>
  </r>
  <r>
    <x v="14860"/>
    <x v="3"/>
    <x v="3"/>
    <n v="2040.8"/>
    <n v="0.28999999999999998"/>
    <n v="5"/>
    <d v="2023-10-06T00:00:00"/>
    <d v="2023-10-12T00:00:00"/>
    <x v="2"/>
    <x v="1"/>
    <n v="241.3"/>
    <x v="0"/>
    <x v="0"/>
    <x v="2"/>
    <n v="1799.5"/>
    <n v="10204"/>
  </r>
  <r>
    <x v="14861"/>
    <x v="2"/>
    <x v="0"/>
    <n v="2954.08"/>
    <n v="0.31"/>
    <n v="5"/>
    <d v="2023-06-30T00:00:00"/>
    <d v="2023-07-05T00:00:00"/>
    <x v="2"/>
    <x v="0"/>
    <n v="796.02"/>
    <x v="3"/>
    <x v="0"/>
    <x v="9"/>
    <n v="2158.06"/>
    <n v="14770.4"/>
  </r>
  <r>
    <x v="14862"/>
    <x v="0"/>
    <x v="4"/>
    <n v="2476.94"/>
    <n v="0.08"/>
    <n v="6"/>
    <d v="2023-10-20T00:00:00"/>
    <d v="2023-10-21T00:00:00"/>
    <x v="2"/>
    <x v="0"/>
    <n v="500.11"/>
    <x v="2"/>
    <x v="0"/>
    <x v="2"/>
    <n v="1976.83"/>
    <n v="14861.64"/>
  </r>
  <r>
    <x v="14863"/>
    <x v="1"/>
    <x v="1"/>
    <n v="1442.28"/>
    <n v="0.08"/>
    <n v="4"/>
    <d v="2023-08-09T00:00:00"/>
    <d v="2023-08-10T00:00:00"/>
    <x v="2"/>
    <x v="0"/>
    <n v="427.43"/>
    <x v="5"/>
    <x v="0"/>
    <x v="1"/>
    <n v="1014.8499999999999"/>
    <n v="5769.12"/>
  </r>
  <r>
    <x v="14864"/>
    <x v="2"/>
    <x v="1"/>
    <n v="1563.01"/>
    <n v="0.2"/>
    <n v="2"/>
    <d v="2024-04-28T00:00:00"/>
    <d v="2024-05-02T00:00:00"/>
    <x v="1"/>
    <x v="0"/>
    <n v="449.35"/>
    <x v="2"/>
    <x v="1"/>
    <x v="3"/>
    <n v="1113.6599999999999"/>
    <n v="3126.02"/>
  </r>
  <r>
    <x v="14865"/>
    <x v="3"/>
    <x v="3"/>
    <n v="4384.95"/>
    <n v="0.17"/>
    <n v="2"/>
    <d v="2024-10-03T00:00:00"/>
    <d v="2024-10-05T00:00:00"/>
    <x v="2"/>
    <x v="0"/>
    <n v="703.94"/>
    <x v="0"/>
    <x v="1"/>
    <x v="2"/>
    <n v="3681.0099999999998"/>
    <n v="8769.9"/>
  </r>
  <r>
    <x v="14866"/>
    <x v="0"/>
    <x v="0"/>
    <n v="3211.05"/>
    <n v="0.36"/>
    <n v="2"/>
    <d v="2023-01-05T00:00:00"/>
    <d v="2023-01-11T00:00:00"/>
    <x v="0"/>
    <x v="2"/>
    <n v="688.34"/>
    <x v="5"/>
    <x v="0"/>
    <x v="6"/>
    <n v="2522.71"/>
    <n v="6422.1"/>
  </r>
  <r>
    <x v="14867"/>
    <x v="0"/>
    <x v="1"/>
    <n v="106.97"/>
    <n v="0.36"/>
    <n v="2"/>
    <d v="2024-04-19T00:00:00"/>
    <d v="2024-04-20T00:00:00"/>
    <x v="2"/>
    <x v="2"/>
    <n v="30.71"/>
    <x v="2"/>
    <x v="1"/>
    <x v="3"/>
    <n v="76.259999999999991"/>
    <n v="213.94"/>
  </r>
  <r>
    <x v="14868"/>
    <x v="1"/>
    <x v="4"/>
    <n v="1701.67"/>
    <n v="0.28000000000000003"/>
    <n v="5"/>
    <d v="2024-12-17T00:00:00"/>
    <d v="2024-12-23T00:00:00"/>
    <x v="1"/>
    <x v="2"/>
    <n v="418.81"/>
    <x v="2"/>
    <x v="1"/>
    <x v="10"/>
    <n v="1282.8600000000001"/>
    <n v="8508.35"/>
  </r>
  <r>
    <x v="14869"/>
    <x v="2"/>
    <x v="4"/>
    <n v="1765.73"/>
    <n v="0.2"/>
    <n v="2"/>
    <d v="2024-04-14T00:00:00"/>
    <d v="2024-04-20T00:00:00"/>
    <x v="0"/>
    <x v="0"/>
    <n v="377.81"/>
    <x v="5"/>
    <x v="1"/>
    <x v="3"/>
    <n v="1387.92"/>
    <n v="3531.46"/>
  </r>
  <r>
    <x v="14870"/>
    <x v="0"/>
    <x v="1"/>
    <n v="3561.04"/>
    <n v="0.34"/>
    <n v="7"/>
    <d v="2023-07-24T00:00:00"/>
    <d v="2023-07-25T00:00:00"/>
    <x v="1"/>
    <x v="0"/>
    <n v="705.53"/>
    <x v="1"/>
    <x v="0"/>
    <x v="4"/>
    <n v="2855.51"/>
    <n v="24927.279999999999"/>
  </r>
  <r>
    <x v="14871"/>
    <x v="0"/>
    <x v="0"/>
    <n v="3532.22"/>
    <n v="0.34"/>
    <n v="4"/>
    <d v="2024-02-20T00:00:00"/>
    <d v="2024-02-26T00:00:00"/>
    <x v="2"/>
    <x v="2"/>
    <n v="655.62"/>
    <x v="4"/>
    <x v="1"/>
    <x v="8"/>
    <n v="2876.6"/>
    <n v="14128.88"/>
  </r>
  <r>
    <x v="14872"/>
    <x v="2"/>
    <x v="3"/>
    <n v="2374.36"/>
    <n v="0.4"/>
    <n v="5"/>
    <d v="2024-03-17T00:00:00"/>
    <d v="2024-03-20T00:00:00"/>
    <x v="1"/>
    <x v="2"/>
    <n v="201.05"/>
    <x v="2"/>
    <x v="1"/>
    <x v="0"/>
    <n v="2173.31"/>
    <n v="11871.800000000001"/>
  </r>
  <r>
    <x v="14873"/>
    <x v="0"/>
    <x v="0"/>
    <n v="4759.8"/>
    <n v="0.41"/>
    <n v="2"/>
    <d v="2024-08-04T00:00:00"/>
    <d v="2024-08-10T00:00:00"/>
    <x v="2"/>
    <x v="2"/>
    <n v="364.31"/>
    <x v="0"/>
    <x v="1"/>
    <x v="1"/>
    <n v="4395.49"/>
    <n v="9519.6"/>
  </r>
  <r>
    <x v="14874"/>
    <x v="2"/>
    <x v="2"/>
    <n v="4373.92"/>
    <n v="0.03"/>
    <n v="1"/>
    <d v="2023-02-09T00:00:00"/>
    <d v="2023-02-15T00:00:00"/>
    <x v="0"/>
    <x v="1"/>
    <n v="481.8"/>
    <x v="1"/>
    <x v="0"/>
    <x v="8"/>
    <n v="3892.12"/>
    <n v="4373.92"/>
  </r>
  <r>
    <x v="14875"/>
    <x v="2"/>
    <x v="1"/>
    <n v="4344.43"/>
    <n v="0.19"/>
    <n v="9"/>
    <d v="2023-12-23T00:00:00"/>
    <d v="2023-12-24T00:00:00"/>
    <x v="0"/>
    <x v="0"/>
    <n v="840.14"/>
    <x v="2"/>
    <x v="0"/>
    <x v="10"/>
    <n v="3504.2900000000004"/>
    <n v="39099.870000000003"/>
  </r>
  <r>
    <x v="14876"/>
    <x v="2"/>
    <x v="2"/>
    <n v="1806.5"/>
    <n v="0.21"/>
    <n v="6"/>
    <d v="2023-05-14T00:00:00"/>
    <d v="2023-05-20T00:00:00"/>
    <x v="2"/>
    <x v="1"/>
    <n v="510.56"/>
    <x v="3"/>
    <x v="0"/>
    <x v="5"/>
    <n v="1295.94"/>
    <n v="10839"/>
  </r>
  <r>
    <x v="14877"/>
    <x v="1"/>
    <x v="1"/>
    <n v="2211.9"/>
    <n v="0.42"/>
    <n v="5"/>
    <d v="2024-07-28T00:00:00"/>
    <d v="2024-08-02T00:00:00"/>
    <x v="2"/>
    <x v="2"/>
    <n v="328.43"/>
    <x v="1"/>
    <x v="1"/>
    <x v="4"/>
    <n v="1883.47"/>
    <n v="11059.5"/>
  </r>
  <r>
    <x v="14878"/>
    <x v="2"/>
    <x v="3"/>
    <n v="2152.91"/>
    <n v="0.25"/>
    <n v="5"/>
    <d v="2023-04-01T00:00:00"/>
    <d v="2023-04-04T00:00:00"/>
    <x v="2"/>
    <x v="1"/>
    <n v="569.75"/>
    <x v="2"/>
    <x v="0"/>
    <x v="3"/>
    <n v="1583.1599999999999"/>
    <n v="10764.55"/>
  </r>
  <r>
    <x v="14879"/>
    <x v="2"/>
    <x v="0"/>
    <n v="2257.31"/>
    <n v="0.24"/>
    <n v="2"/>
    <d v="2023-07-16T00:00:00"/>
    <d v="2023-07-20T00:00:00"/>
    <x v="1"/>
    <x v="2"/>
    <n v="125.22"/>
    <x v="2"/>
    <x v="0"/>
    <x v="4"/>
    <n v="2132.09"/>
    <n v="4514.62"/>
  </r>
  <r>
    <x v="14880"/>
    <x v="3"/>
    <x v="0"/>
    <n v="4457.13"/>
    <n v="0.28000000000000003"/>
    <n v="8"/>
    <d v="2023-09-06T00:00:00"/>
    <d v="2023-09-10T00:00:00"/>
    <x v="1"/>
    <x v="1"/>
    <n v="1047.72"/>
    <x v="1"/>
    <x v="0"/>
    <x v="7"/>
    <n v="3409.41"/>
    <n v="35657.040000000001"/>
  </r>
  <r>
    <x v="14881"/>
    <x v="3"/>
    <x v="1"/>
    <n v="1320.69"/>
    <n v="0.06"/>
    <n v="4"/>
    <d v="2023-12-05T00:00:00"/>
    <d v="2023-12-09T00:00:00"/>
    <x v="0"/>
    <x v="0"/>
    <n v="95.59"/>
    <x v="2"/>
    <x v="0"/>
    <x v="10"/>
    <n v="1225.1000000000001"/>
    <n v="5282.76"/>
  </r>
  <r>
    <x v="14882"/>
    <x v="1"/>
    <x v="4"/>
    <n v="4030.76"/>
    <n v="0.28000000000000003"/>
    <n v="4"/>
    <d v="2023-11-02T00:00:00"/>
    <d v="2023-11-05T00:00:00"/>
    <x v="0"/>
    <x v="1"/>
    <n v="1109.02"/>
    <x v="0"/>
    <x v="0"/>
    <x v="11"/>
    <n v="2921.7400000000002"/>
    <n v="16123.04"/>
  </r>
  <r>
    <x v="14883"/>
    <x v="2"/>
    <x v="2"/>
    <n v="2618.8000000000002"/>
    <n v="0.28000000000000003"/>
    <n v="8"/>
    <d v="2024-02-28T00:00:00"/>
    <d v="2024-02-29T00:00:00"/>
    <x v="2"/>
    <x v="0"/>
    <n v="447.69"/>
    <x v="2"/>
    <x v="1"/>
    <x v="8"/>
    <n v="2171.11"/>
    <n v="20950.400000000001"/>
  </r>
  <r>
    <x v="14884"/>
    <x v="3"/>
    <x v="0"/>
    <n v="1320.51"/>
    <n v="0.38"/>
    <n v="4"/>
    <d v="2024-05-27T00:00:00"/>
    <d v="2024-05-28T00:00:00"/>
    <x v="0"/>
    <x v="2"/>
    <n v="233.58"/>
    <x v="0"/>
    <x v="1"/>
    <x v="5"/>
    <n v="1086.93"/>
    <n v="5282.04"/>
  </r>
  <r>
    <x v="14885"/>
    <x v="3"/>
    <x v="0"/>
    <n v="2683.74"/>
    <n v="0.32"/>
    <n v="1"/>
    <d v="2024-11-16T00:00:00"/>
    <d v="2024-11-21T00:00:00"/>
    <x v="0"/>
    <x v="1"/>
    <n v="750.62"/>
    <x v="0"/>
    <x v="1"/>
    <x v="11"/>
    <n v="1933.12"/>
    <n v="2683.74"/>
  </r>
  <r>
    <x v="14886"/>
    <x v="0"/>
    <x v="1"/>
    <n v="1057.6600000000001"/>
    <n v="0.48"/>
    <n v="4"/>
    <d v="2023-05-18T00:00:00"/>
    <d v="2023-05-21T00:00:00"/>
    <x v="2"/>
    <x v="0"/>
    <n v="168.94"/>
    <x v="1"/>
    <x v="0"/>
    <x v="5"/>
    <n v="888.72"/>
    <n v="4230.6400000000003"/>
  </r>
  <r>
    <x v="14887"/>
    <x v="2"/>
    <x v="4"/>
    <n v="630.08000000000004"/>
    <n v="0.04"/>
    <n v="1"/>
    <d v="2024-09-16T00:00:00"/>
    <d v="2024-09-19T00:00:00"/>
    <x v="1"/>
    <x v="0"/>
    <n v="173.68"/>
    <x v="2"/>
    <x v="1"/>
    <x v="7"/>
    <n v="456.40000000000003"/>
    <n v="630.08000000000004"/>
  </r>
  <r>
    <x v="14888"/>
    <x v="3"/>
    <x v="2"/>
    <n v="4207.07"/>
    <n v="0.39"/>
    <n v="6"/>
    <d v="2023-11-01T00:00:00"/>
    <d v="2023-11-06T00:00:00"/>
    <x v="1"/>
    <x v="0"/>
    <n v="926.76"/>
    <x v="2"/>
    <x v="0"/>
    <x v="11"/>
    <n v="3280.3099999999995"/>
    <n v="25242.42"/>
  </r>
  <r>
    <x v="14889"/>
    <x v="1"/>
    <x v="4"/>
    <n v="3526.68"/>
    <n v="0.38"/>
    <n v="2"/>
    <d v="2023-01-14T00:00:00"/>
    <d v="2023-01-15T00:00:00"/>
    <x v="2"/>
    <x v="1"/>
    <n v="425.64"/>
    <x v="2"/>
    <x v="0"/>
    <x v="6"/>
    <n v="3101.04"/>
    <n v="7053.36"/>
  </r>
  <r>
    <x v="14890"/>
    <x v="0"/>
    <x v="4"/>
    <n v="1104.4000000000001"/>
    <n v="0.13"/>
    <n v="9"/>
    <d v="2023-02-15T00:00:00"/>
    <d v="2023-02-16T00:00:00"/>
    <x v="2"/>
    <x v="2"/>
    <n v="71.989999999999995"/>
    <x v="2"/>
    <x v="0"/>
    <x v="8"/>
    <n v="1032.4100000000001"/>
    <n v="9939.6"/>
  </r>
  <r>
    <x v="14891"/>
    <x v="0"/>
    <x v="1"/>
    <n v="4717.24"/>
    <n v="0.35"/>
    <n v="4"/>
    <d v="2024-07-05T00:00:00"/>
    <d v="2024-07-07T00:00:00"/>
    <x v="0"/>
    <x v="0"/>
    <n v="1302.83"/>
    <x v="0"/>
    <x v="1"/>
    <x v="4"/>
    <n v="3414.41"/>
    <n v="18868.96"/>
  </r>
  <r>
    <x v="14892"/>
    <x v="2"/>
    <x v="4"/>
    <n v="219.55"/>
    <n v="0.33"/>
    <n v="8"/>
    <d v="2023-04-24T00:00:00"/>
    <d v="2023-04-26T00:00:00"/>
    <x v="0"/>
    <x v="0"/>
    <n v="28.8"/>
    <x v="0"/>
    <x v="0"/>
    <x v="3"/>
    <n v="190.75"/>
    <n v="1756.4"/>
  </r>
  <r>
    <x v="14893"/>
    <x v="2"/>
    <x v="2"/>
    <n v="1733.07"/>
    <n v="0.15"/>
    <n v="2"/>
    <d v="2023-05-27T00:00:00"/>
    <d v="2023-06-02T00:00:00"/>
    <x v="0"/>
    <x v="1"/>
    <n v="97.28"/>
    <x v="1"/>
    <x v="0"/>
    <x v="5"/>
    <n v="1635.79"/>
    <n v="3466.14"/>
  </r>
  <r>
    <x v="14894"/>
    <x v="0"/>
    <x v="3"/>
    <n v="206.1"/>
    <n v="0.36"/>
    <n v="5"/>
    <d v="2023-08-30T00:00:00"/>
    <d v="2023-09-01T00:00:00"/>
    <x v="1"/>
    <x v="0"/>
    <n v="57.02"/>
    <x v="2"/>
    <x v="0"/>
    <x v="1"/>
    <n v="149.07999999999998"/>
    <n v="1030.5"/>
  </r>
  <r>
    <x v="14895"/>
    <x v="1"/>
    <x v="3"/>
    <n v="797.26"/>
    <n v="0.47"/>
    <n v="8"/>
    <d v="2024-06-12T00:00:00"/>
    <d v="2024-06-14T00:00:00"/>
    <x v="1"/>
    <x v="0"/>
    <n v="146.02000000000001"/>
    <x v="0"/>
    <x v="1"/>
    <x v="9"/>
    <n v="651.24"/>
    <n v="6378.08"/>
  </r>
  <r>
    <x v="14896"/>
    <x v="2"/>
    <x v="2"/>
    <n v="982.39"/>
    <n v="0.15"/>
    <n v="1"/>
    <d v="2023-07-29T00:00:00"/>
    <d v="2023-08-04T00:00:00"/>
    <x v="0"/>
    <x v="1"/>
    <n v="220.39"/>
    <x v="3"/>
    <x v="0"/>
    <x v="4"/>
    <n v="762"/>
    <n v="982.39"/>
  </r>
  <r>
    <x v="14897"/>
    <x v="2"/>
    <x v="1"/>
    <n v="4070.64"/>
    <n v="0.49"/>
    <n v="6"/>
    <d v="2023-08-20T00:00:00"/>
    <d v="2023-08-21T00:00:00"/>
    <x v="2"/>
    <x v="2"/>
    <n v="1173.5"/>
    <x v="4"/>
    <x v="0"/>
    <x v="1"/>
    <n v="2897.14"/>
    <n v="24423.84"/>
  </r>
  <r>
    <x v="14898"/>
    <x v="0"/>
    <x v="0"/>
    <n v="4965.8900000000003"/>
    <n v="0.11"/>
    <n v="2"/>
    <d v="2024-01-05T00:00:00"/>
    <d v="2024-01-09T00:00:00"/>
    <x v="2"/>
    <x v="1"/>
    <n v="493.29"/>
    <x v="5"/>
    <x v="1"/>
    <x v="6"/>
    <n v="4472.6000000000004"/>
    <n v="9931.7800000000007"/>
  </r>
  <r>
    <x v="14899"/>
    <x v="0"/>
    <x v="1"/>
    <n v="4349.87"/>
    <n v="7.0000000000000007E-2"/>
    <n v="5"/>
    <d v="2024-04-01T00:00:00"/>
    <d v="2024-04-04T00:00:00"/>
    <x v="2"/>
    <x v="1"/>
    <n v="904.1"/>
    <x v="1"/>
    <x v="1"/>
    <x v="3"/>
    <n v="3445.77"/>
    <n v="21749.35"/>
  </r>
  <r>
    <x v="14900"/>
    <x v="2"/>
    <x v="2"/>
    <n v="3212.15"/>
    <n v="0.04"/>
    <n v="1"/>
    <d v="2023-07-12T00:00:00"/>
    <d v="2023-07-14T00:00:00"/>
    <x v="1"/>
    <x v="1"/>
    <n v="299.8"/>
    <x v="4"/>
    <x v="0"/>
    <x v="4"/>
    <n v="2912.35"/>
    <n v="3212.15"/>
  </r>
  <r>
    <x v="14901"/>
    <x v="3"/>
    <x v="4"/>
    <n v="3642.32"/>
    <n v="0.11"/>
    <n v="4"/>
    <d v="2023-03-11T00:00:00"/>
    <d v="2023-03-15T00:00:00"/>
    <x v="0"/>
    <x v="1"/>
    <n v="418.04"/>
    <x v="4"/>
    <x v="0"/>
    <x v="0"/>
    <n v="3224.28"/>
    <n v="14569.28"/>
  </r>
  <r>
    <x v="14902"/>
    <x v="2"/>
    <x v="3"/>
    <n v="2661.82"/>
    <n v="0.17"/>
    <n v="3"/>
    <d v="2023-10-21T00:00:00"/>
    <d v="2023-10-23T00:00:00"/>
    <x v="2"/>
    <x v="0"/>
    <n v="493.08"/>
    <x v="5"/>
    <x v="0"/>
    <x v="2"/>
    <n v="2168.7400000000002"/>
    <n v="7985.4600000000009"/>
  </r>
  <r>
    <x v="14903"/>
    <x v="3"/>
    <x v="4"/>
    <n v="2170.46"/>
    <n v="0.37"/>
    <n v="5"/>
    <d v="2023-05-25T00:00:00"/>
    <d v="2023-05-30T00:00:00"/>
    <x v="1"/>
    <x v="2"/>
    <n v="229.46"/>
    <x v="2"/>
    <x v="0"/>
    <x v="5"/>
    <n v="1941"/>
    <n v="10852.3"/>
  </r>
  <r>
    <x v="14904"/>
    <x v="0"/>
    <x v="1"/>
    <n v="3491.63"/>
    <n v="0.04"/>
    <n v="8"/>
    <d v="2024-08-07T00:00:00"/>
    <d v="2024-08-14T00:00:00"/>
    <x v="2"/>
    <x v="0"/>
    <n v="585.57000000000005"/>
    <x v="4"/>
    <x v="1"/>
    <x v="1"/>
    <n v="2906.06"/>
    <n v="27933.040000000001"/>
  </r>
  <r>
    <x v="14905"/>
    <x v="3"/>
    <x v="2"/>
    <n v="4868.2700000000004"/>
    <n v="0.25"/>
    <n v="9"/>
    <d v="2023-05-05T00:00:00"/>
    <d v="2023-05-07T00:00:00"/>
    <x v="1"/>
    <x v="2"/>
    <n v="262.89999999999998"/>
    <x v="2"/>
    <x v="0"/>
    <x v="5"/>
    <n v="4605.3700000000008"/>
    <n v="43814.430000000008"/>
  </r>
  <r>
    <x v="14906"/>
    <x v="1"/>
    <x v="3"/>
    <n v="241.58"/>
    <n v="0.26"/>
    <n v="5"/>
    <d v="2024-01-11T00:00:00"/>
    <d v="2024-01-18T00:00:00"/>
    <x v="0"/>
    <x v="0"/>
    <n v="51.34"/>
    <x v="2"/>
    <x v="1"/>
    <x v="6"/>
    <n v="190.24"/>
    <n v="1207.9000000000001"/>
  </r>
  <r>
    <x v="14907"/>
    <x v="0"/>
    <x v="2"/>
    <n v="1639.02"/>
    <n v="0.11"/>
    <n v="9"/>
    <d v="2023-05-26T00:00:00"/>
    <d v="2023-05-31T00:00:00"/>
    <x v="2"/>
    <x v="0"/>
    <n v="395.75"/>
    <x v="3"/>
    <x v="0"/>
    <x v="5"/>
    <n v="1243.27"/>
    <n v="14751.18"/>
  </r>
  <r>
    <x v="14908"/>
    <x v="2"/>
    <x v="3"/>
    <n v="1717.29"/>
    <n v="0.02"/>
    <n v="4"/>
    <d v="2023-08-26T00:00:00"/>
    <d v="2023-09-01T00:00:00"/>
    <x v="1"/>
    <x v="1"/>
    <n v="185.9"/>
    <x v="0"/>
    <x v="0"/>
    <x v="1"/>
    <n v="1531.3899999999999"/>
    <n v="6869.16"/>
  </r>
  <r>
    <x v="14909"/>
    <x v="2"/>
    <x v="3"/>
    <n v="2129.83"/>
    <n v="0.11"/>
    <n v="5"/>
    <d v="2023-05-15T00:00:00"/>
    <d v="2023-05-22T00:00:00"/>
    <x v="0"/>
    <x v="1"/>
    <n v="121.51"/>
    <x v="5"/>
    <x v="0"/>
    <x v="5"/>
    <n v="2008.32"/>
    <n v="10649.15"/>
  </r>
  <r>
    <x v="14910"/>
    <x v="0"/>
    <x v="3"/>
    <n v="3171.77"/>
    <n v="0.12"/>
    <n v="9"/>
    <d v="2024-02-23T00:00:00"/>
    <d v="2024-02-26T00:00:00"/>
    <x v="1"/>
    <x v="0"/>
    <n v="212.07"/>
    <x v="5"/>
    <x v="1"/>
    <x v="8"/>
    <n v="2959.7"/>
    <n v="28545.93"/>
  </r>
  <r>
    <x v="14911"/>
    <x v="0"/>
    <x v="1"/>
    <n v="2617.39"/>
    <n v="0.34"/>
    <n v="9"/>
    <d v="2023-06-21T00:00:00"/>
    <d v="2023-06-23T00:00:00"/>
    <x v="2"/>
    <x v="1"/>
    <n v="544.17999999999995"/>
    <x v="5"/>
    <x v="0"/>
    <x v="9"/>
    <n v="2073.21"/>
    <n v="23556.51"/>
  </r>
  <r>
    <x v="14912"/>
    <x v="1"/>
    <x v="2"/>
    <n v="191.77"/>
    <n v="0.12"/>
    <n v="2"/>
    <d v="2023-10-22T00:00:00"/>
    <d v="2023-10-27T00:00:00"/>
    <x v="2"/>
    <x v="2"/>
    <n v="57.52"/>
    <x v="0"/>
    <x v="0"/>
    <x v="2"/>
    <n v="134.25"/>
    <n v="383.54"/>
  </r>
  <r>
    <x v="14913"/>
    <x v="0"/>
    <x v="0"/>
    <n v="2116.89"/>
    <n v="0.17"/>
    <n v="5"/>
    <d v="2024-06-06T00:00:00"/>
    <d v="2024-06-09T00:00:00"/>
    <x v="2"/>
    <x v="1"/>
    <n v="468.82"/>
    <x v="5"/>
    <x v="1"/>
    <x v="9"/>
    <n v="1648.07"/>
    <n v="10584.449999999999"/>
  </r>
  <r>
    <x v="14914"/>
    <x v="2"/>
    <x v="0"/>
    <n v="3135.3"/>
    <n v="0.02"/>
    <n v="8"/>
    <d v="2023-05-05T00:00:00"/>
    <d v="2023-05-07T00:00:00"/>
    <x v="1"/>
    <x v="0"/>
    <n v="164.04"/>
    <x v="4"/>
    <x v="0"/>
    <x v="5"/>
    <n v="2971.26"/>
    <n v="25082.400000000001"/>
  </r>
  <r>
    <x v="14915"/>
    <x v="1"/>
    <x v="0"/>
    <n v="2573.64"/>
    <n v="0.31"/>
    <n v="1"/>
    <d v="2023-09-23T00:00:00"/>
    <d v="2023-09-29T00:00:00"/>
    <x v="2"/>
    <x v="0"/>
    <n v="732.07"/>
    <x v="5"/>
    <x v="0"/>
    <x v="7"/>
    <n v="1841.5699999999997"/>
    <n v="2573.64"/>
  </r>
  <r>
    <x v="14916"/>
    <x v="2"/>
    <x v="2"/>
    <n v="4373.1000000000004"/>
    <n v="0.24"/>
    <n v="4"/>
    <d v="2023-05-08T00:00:00"/>
    <d v="2023-05-15T00:00:00"/>
    <x v="2"/>
    <x v="0"/>
    <n v="1156.46"/>
    <x v="1"/>
    <x v="0"/>
    <x v="5"/>
    <n v="3216.6400000000003"/>
    <n v="17492.400000000001"/>
  </r>
  <r>
    <x v="14917"/>
    <x v="3"/>
    <x v="4"/>
    <n v="2053.12"/>
    <n v="0.17"/>
    <n v="8"/>
    <d v="2023-12-20T00:00:00"/>
    <d v="2023-12-27T00:00:00"/>
    <x v="2"/>
    <x v="0"/>
    <n v="370.96"/>
    <x v="3"/>
    <x v="0"/>
    <x v="10"/>
    <n v="1682.1599999999999"/>
    <n v="16424.96"/>
  </r>
  <r>
    <x v="14918"/>
    <x v="0"/>
    <x v="2"/>
    <n v="161.54"/>
    <n v="0.35"/>
    <n v="2"/>
    <d v="2023-03-17T00:00:00"/>
    <d v="2023-03-24T00:00:00"/>
    <x v="2"/>
    <x v="2"/>
    <n v="40.81"/>
    <x v="2"/>
    <x v="0"/>
    <x v="0"/>
    <n v="120.72999999999999"/>
    <n v="323.08"/>
  </r>
  <r>
    <x v="14919"/>
    <x v="3"/>
    <x v="3"/>
    <n v="1496"/>
    <n v="0.34"/>
    <n v="1"/>
    <d v="2024-01-28T00:00:00"/>
    <d v="2024-01-30T00:00:00"/>
    <x v="2"/>
    <x v="0"/>
    <n v="184.81"/>
    <x v="2"/>
    <x v="1"/>
    <x v="6"/>
    <n v="1311.19"/>
    <n v="1496"/>
  </r>
  <r>
    <x v="14920"/>
    <x v="2"/>
    <x v="4"/>
    <n v="764.8"/>
    <n v="0.16"/>
    <n v="6"/>
    <d v="2023-12-24T00:00:00"/>
    <d v="2023-12-30T00:00:00"/>
    <x v="1"/>
    <x v="1"/>
    <n v="61.59"/>
    <x v="3"/>
    <x v="0"/>
    <x v="10"/>
    <n v="703.20999999999992"/>
    <n v="4588.7999999999993"/>
  </r>
  <r>
    <x v="14921"/>
    <x v="3"/>
    <x v="3"/>
    <n v="1326.13"/>
    <n v="0.35"/>
    <n v="6"/>
    <d v="2024-09-13T00:00:00"/>
    <d v="2024-09-14T00:00:00"/>
    <x v="2"/>
    <x v="0"/>
    <n v="118.27"/>
    <x v="0"/>
    <x v="1"/>
    <x v="7"/>
    <n v="1207.8600000000001"/>
    <n v="7956.7800000000007"/>
  </r>
  <r>
    <x v="14922"/>
    <x v="3"/>
    <x v="3"/>
    <n v="1874.23"/>
    <n v="0.17"/>
    <n v="1"/>
    <d v="2023-01-08T00:00:00"/>
    <d v="2023-01-12T00:00:00"/>
    <x v="0"/>
    <x v="0"/>
    <n v="204.34"/>
    <x v="0"/>
    <x v="0"/>
    <x v="6"/>
    <n v="1669.89"/>
    <n v="1874.23"/>
  </r>
  <r>
    <x v="14923"/>
    <x v="2"/>
    <x v="2"/>
    <n v="3415.61"/>
    <n v="0.11"/>
    <n v="3"/>
    <d v="2024-11-18T00:00:00"/>
    <d v="2024-11-22T00:00:00"/>
    <x v="2"/>
    <x v="1"/>
    <n v="402.83"/>
    <x v="5"/>
    <x v="1"/>
    <x v="11"/>
    <n v="3012.78"/>
    <n v="10246.83"/>
  </r>
  <r>
    <x v="14924"/>
    <x v="2"/>
    <x v="0"/>
    <n v="1688.43"/>
    <n v="0.36"/>
    <n v="8"/>
    <d v="2023-01-21T00:00:00"/>
    <d v="2023-01-24T00:00:00"/>
    <x v="1"/>
    <x v="2"/>
    <n v="262.39"/>
    <x v="5"/>
    <x v="0"/>
    <x v="6"/>
    <n v="1426.04"/>
    <n v="13507.44"/>
  </r>
  <r>
    <x v="14925"/>
    <x v="0"/>
    <x v="4"/>
    <n v="4432.13"/>
    <n v="0.36"/>
    <n v="9"/>
    <d v="2023-07-27T00:00:00"/>
    <d v="2023-08-01T00:00:00"/>
    <x v="2"/>
    <x v="1"/>
    <n v="985.96"/>
    <x v="4"/>
    <x v="0"/>
    <x v="4"/>
    <n v="3446.17"/>
    <n v="39889.17"/>
  </r>
  <r>
    <x v="14926"/>
    <x v="3"/>
    <x v="1"/>
    <n v="1567.88"/>
    <n v="0.43"/>
    <n v="8"/>
    <d v="2023-04-07T00:00:00"/>
    <d v="2023-04-11T00:00:00"/>
    <x v="2"/>
    <x v="2"/>
    <n v="130.06"/>
    <x v="2"/>
    <x v="0"/>
    <x v="3"/>
    <n v="1437.8200000000002"/>
    <n v="12543.04"/>
  </r>
  <r>
    <x v="14927"/>
    <x v="1"/>
    <x v="0"/>
    <n v="770.97"/>
    <n v="0.25"/>
    <n v="1"/>
    <d v="2024-09-06T00:00:00"/>
    <d v="2024-09-11T00:00:00"/>
    <x v="1"/>
    <x v="0"/>
    <n v="76.900000000000006"/>
    <x v="5"/>
    <x v="1"/>
    <x v="7"/>
    <n v="694.07"/>
    <n v="770.97"/>
  </r>
  <r>
    <x v="14928"/>
    <x v="1"/>
    <x v="1"/>
    <n v="927.44"/>
    <n v="0.12"/>
    <n v="4"/>
    <d v="2023-09-19T00:00:00"/>
    <d v="2023-09-24T00:00:00"/>
    <x v="1"/>
    <x v="2"/>
    <n v="72.78"/>
    <x v="3"/>
    <x v="0"/>
    <x v="7"/>
    <n v="854.66000000000008"/>
    <n v="3709.76"/>
  </r>
  <r>
    <x v="14929"/>
    <x v="2"/>
    <x v="2"/>
    <n v="4679.4399999999996"/>
    <n v="0.42"/>
    <n v="9"/>
    <d v="2023-02-28T00:00:00"/>
    <d v="2023-03-04T00:00:00"/>
    <x v="2"/>
    <x v="0"/>
    <n v="799.86"/>
    <x v="0"/>
    <x v="0"/>
    <x v="8"/>
    <n v="3879.5799999999995"/>
    <n v="42114.96"/>
  </r>
  <r>
    <x v="14930"/>
    <x v="2"/>
    <x v="4"/>
    <n v="2328.59"/>
    <n v="0.09"/>
    <n v="1"/>
    <d v="2024-06-18T00:00:00"/>
    <d v="2024-06-22T00:00:00"/>
    <x v="2"/>
    <x v="2"/>
    <n v="531.89"/>
    <x v="5"/>
    <x v="1"/>
    <x v="9"/>
    <n v="1796.7000000000003"/>
    <n v="2328.59"/>
  </r>
  <r>
    <x v="14931"/>
    <x v="3"/>
    <x v="2"/>
    <n v="2075.3200000000002"/>
    <n v="0.47"/>
    <n v="4"/>
    <d v="2023-11-25T00:00:00"/>
    <d v="2023-12-02T00:00:00"/>
    <x v="1"/>
    <x v="0"/>
    <n v="333.45"/>
    <x v="0"/>
    <x v="0"/>
    <x v="11"/>
    <n v="1741.8700000000001"/>
    <n v="8301.2800000000007"/>
  </r>
  <r>
    <x v="14932"/>
    <x v="2"/>
    <x v="1"/>
    <n v="437.61"/>
    <n v="0.15"/>
    <n v="7"/>
    <d v="2024-09-03T00:00:00"/>
    <d v="2024-09-08T00:00:00"/>
    <x v="1"/>
    <x v="1"/>
    <n v="103.29"/>
    <x v="2"/>
    <x v="1"/>
    <x v="7"/>
    <n v="334.32"/>
    <n v="3063.27"/>
  </r>
  <r>
    <x v="14933"/>
    <x v="1"/>
    <x v="3"/>
    <n v="3693.27"/>
    <n v="0.01"/>
    <n v="7"/>
    <d v="2024-04-03T00:00:00"/>
    <d v="2024-04-08T00:00:00"/>
    <x v="2"/>
    <x v="0"/>
    <n v="708.98"/>
    <x v="4"/>
    <x v="1"/>
    <x v="3"/>
    <n v="2984.29"/>
    <n v="25852.89"/>
  </r>
  <r>
    <x v="14934"/>
    <x v="0"/>
    <x v="2"/>
    <n v="3503.8"/>
    <n v="0.09"/>
    <n v="7"/>
    <d v="2024-09-21T00:00:00"/>
    <d v="2024-09-23T00:00:00"/>
    <x v="1"/>
    <x v="0"/>
    <n v="452.3"/>
    <x v="1"/>
    <x v="1"/>
    <x v="7"/>
    <n v="3051.5"/>
    <n v="24526.600000000002"/>
  </r>
  <r>
    <x v="14935"/>
    <x v="0"/>
    <x v="4"/>
    <n v="1941.13"/>
    <n v="0.21"/>
    <n v="4"/>
    <d v="2024-01-31T00:00:00"/>
    <d v="2024-02-07T00:00:00"/>
    <x v="2"/>
    <x v="0"/>
    <n v="361.51"/>
    <x v="0"/>
    <x v="1"/>
    <x v="6"/>
    <n v="1579.6200000000001"/>
    <n v="7764.52"/>
  </r>
  <r>
    <x v="14936"/>
    <x v="3"/>
    <x v="2"/>
    <n v="3489.64"/>
    <n v="0.03"/>
    <n v="8"/>
    <d v="2023-07-04T00:00:00"/>
    <d v="2023-07-06T00:00:00"/>
    <x v="2"/>
    <x v="0"/>
    <n v="899.71"/>
    <x v="0"/>
    <x v="0"/>
    <x v="4"/>
    <n v="2589.9299999999998"/>
    <n v="27917.119999999999"/>
  </r>
  <r>
    <x v="14937"/>
    <x v="0"/>
    <x v="0"/>
    <n v="1900.51"/>
    <n v="0.2"/>
    <n v="3"/>
    <d v="2024-10-30T00:00:00"/>
    <d v="2024-11-04T00:00:00"/>
    <x v="0"/>
    <x v="2"/>
    <n v="177.2"/>
    <x v="5"/>
    <x v="1"/>
    <x v="2"/>
    <n v="1723.31"/>
    <n v="5701.53"/>
  </r>
  <r>
    <x v="14938"/>
    <x v="2"/>
    <x v="2"/>
    <n v="458.47"/>
    <n v="0.1"/>
    <n v="9"/>
    <d v="2024-12-25T00:00:00"/>
    <d v="2024-12-29T00:00:00"/>
    <x v="0"/>
    <x v="2"/>
    <n v="87.49"/>
    <x v="5"/>
    <x v="1"/>
    <x v="10"/>
    <n v="370.98"/>
    <n v="4126.2300000000005"/>
  </r>
  <r>
    <x v="14939"/>
    <x v="2"/>
    <x v="1"/>
    <n v="3716.69"/>
    <n v="0.01"/>
    <n v="6"/>
    <d v="2023-11-19T00:00:00"/>
    <d v="2023-11-21T00:00:00"/>
    <x v="2"/>
    <x v="1"/>
    <n v="812.66"/>
    <x v="2"/>
    <x v="0"/>
    <x v="11"/>
    <n v="2904.03"/>
    <n v="22300.14"/>
  </r>
  <r>
    <x v="14940"/>
    <x v="2"/>
    <x v="2"/>
    <n v="4829.49"/>
    <n v="0.15"/>
    <n v="7"/>
    <d v="2024-07-26T00:00:00"/>
    <d v="2024-07-31T00:00:00"/>
    <x v="1"/>
    <x v="2"/>
    <n v="1332.95"/>
    <x v="4"/>
    <x v="1"/>
    <x v="4"/>
    <n v="3496.54"/>
    <n v="33806.43"/>
  </r>
  <r>
    <x v="14941"/>
    <x v="2"/>
    <x v="4"/>
    <n v="3276.62"/>
    <n v="0.11"/>
    <n v="9"/>
    <d v="2024-07-26T00:00:00"/>
    <d v="2024-08-01T00:00:00"/>
    <x v="1"/>
    <x v="1"/>
    <n v="658.49"/>
    <x v="1"/>
    <x v="1"/>
    <x v="4"/>
    <n v="2618.13"/>
    <n v="29489.579999999998"/>
  </r>
  <r>
    <x v="14942"/>
    <x v="3"/>
    <x v="2"/>
    <n v="1454.66"/>
    <n v="0.21"/>
    <n v="4"/>
    <d v="2024-01-09T00:00:00"/>
    <d v="2024-01-16T00:00:00"/>
    <x v="0"/>
    <x v="0"/>
    <n v="88.22"/>
    <x v="1"/>
    <x v="1"/>
    <x v="6"/>
    <n v="1366.44"/>
    <n v="5818.64"/>
  </r>
  <r>
    <x v="14943"/>
    <x v="0"/>
    <x v="2"/>
    <n v="1422.61"/>
    <n v="0.38"/>
    <n v="5"/>
    <d v="2023-08-04T00:00:00"/>
    <d v="2023-08-09T00:00:00"/>
    <x v="0"/>
    <x v="2"/>
    <n v="273.39999999999998"/>
    <x v="5"/>
    <x v="0"/>
    <x v="1"/>
    <n v="1149.21"/>
    <n v="7113.0499999999993"/>
  </r>
  <r>
    <x v="14944"/>
    <x v="1"/>
    <x v="4"/>
    <n v="4651.99"/>
    <n v="0.25"/>
    <n v="1"/>
    <d v="2023-01-30T00:00:00"/>
    <d v="2023-02-02T00:00:00"/>
    <x v="2"/>
    <x v="1"/>
    <n v="468.97"/>
    <x v="4"/>
    <x v="0"/>
    <x v="6"/>
    <n v="4183.0199999999995"/>
    <n v="4651.99"/>
  </r>
  <r>
    <x v="14945"/>
    <x v="0"/>
    <x v="2"/>
    <n v="1586.12"/>
    <n v="0.38"/>
    <n v="8"/>
    <d v="2023-09-12T00:00:00"/>
    <d v="2023-09-15T00:00:00"/>
    <x v="2"/>
    <x v="0"/>
    <n v="263.37"/>
    <x v="4"/>
    <x v="0"/>
    <x v="7"/>
    <n v="1322.75"/>
    <n v="12688.96"/>
  </r>
  <r>
    <x v="14946"/>
    <x v="2"/>
    <x v="4"/>
    <n v="3864.14"/>
    <n v="0.17"/>
    <n v="2"/>
    <d v="2023-10-10T00:00:00"/>
    <d v="2023-10-15T00:00:00"/>
    <x v="1"/>
    <x v="1"/>
    <n v="740.79"/>
    <x v="5"/>
    <x v="0"/>
    <x v="2"/>
    <n v="3123.35"/>
    <n v="7728.28"/>
  </r>
  <r>
    <x v="14947"/>
    <x v="1"/>
    <x v="1"/>
    <n v="3250.28"/>
    <n v="0.01"/>
    <n v="5"/>
    <d v="2024-04-21T00:00:00"/>
    <d v="2024-04-28T00:00:00"/>
    <x v="0"/>
    <x v="1"/>
    <n v="697.71"/>
    <x v="0"/>
    <x v="1"/>
    <x v="3"/>
    <n v="2552.5700000000002"/>
    <n v="16251.400000000001"/>
  </r>
  <r>
    <x v="14948"/>
    <x v="3"/>
    <x v="4"/>
    <n v="3003.75"/>
    <n v="0.46"/>
    <n v="5"/>
    <d v="2024-01-15T00:00:00"/>
    <d v="2024-01-20T00:00:00"/>
    <x v="0"/>
    <x v="1"/>
    <n v="205.18"/>
    <x v="3"/>
    <x v="1"/>
    <x v="6"/>
    <n v="2798.57"/>
    <n v="15018.75"/>
  </r>
  <r>
    <x v="14949"/>
    <x v="2"/>
    <x v="1"/>
    <n v="987.27"/>
    <n v="0.16"/>
    <n v="4"/>
    <d v="2024-06-25T00:00:00"/>
    <d v="2024-06-30T00:00:00"/>
    <x v="1"/>
    <x v="2"/>
    <n v="258.42"/>
    <x v="1"/>
    <x v="1"/>
    <x v="9"/>
    <n v="728.84999999999991"/>
    <n v="3949.08"/>
  </r>
  <r>
    <x v="14950"/>
    <x v="2"/>
    <x v="1"/>
    <n v="268.61"/>
    <n v="0.26"/>
    <n v="4"/>
    <d v="2023-07-02T00:00:00"/>
    <d v="2023-07-04T00:00:00"/>
    <x v="1"/>
    <x v="2"/>
    <n v="76.81"/>
    <x v="1"/>
    <x v="0"/>
    <x v="4"/>
    <n v="191.8"/>
    <n v="1074.44"/>
  </r>
  <r>
    <x v="14951"/>
    <x v="1"/>
    <x v="4"/>
    <n v="2494.52"/>
    <n v="0.23"/>
    <n v="2"/>
    <d v="2023-05-31T00:00:00"/>
    <d v="2023-06-01T00:00:00"/>
    <x v="0"/>
    <x v="1"/>
    <n v="560.35"/>
    <x v="2"/>
    <x v="0"/>
    <x v="5"/>
    <n v="1934.17"/>
    <n v="4989.04"/>
  </r>
  <r>
    <x v="14952"/>
    <x v="3"/>
    <x v="2"/>
    <n v="4941.9799999999996"/>
    <n v="0.28999999999999998"/>
    <n v="3"/>
    <d v="2023-10-20T00:00:00"/>
    <d v="2023-10-22T00:00:00"/>
    <x v="2"/>
    <x v="1"/>
    <n v="992.58"/>
    <x v="4"/>
    <x v="0"/>
    <x v="2"/>
    <n v="3949.3999999999996"/>
    <n v="14825.939999999999"/>
  </r>
  <r>
    <x v="14953"/>
    <x v="1"/>
    <x v="0"/>
    <n v="1059.22"/>
    <n v="0.44"/>
    <n v="2"/>
    <d v="2023-08-08T00:00:00"/>
    <d v="2023-08-13T00:00:00"/>
    <x v="2"/>
    <x v="1"/>
    <n v="216.81"/>
    <x v="0"/>
    <x v="0"/>
    <x v="1"/>
    <n v="842.41000000000008"/>
    <n v="2118.44"/>
  </r>
  <r>
    <x v="14954"/>
    <x v="3"/>
    <x v="4"/>
    <n v="2730.67"/>
    <n v="0.43"/>
    <n v="1"/>
    <d v="2024-07-28T00:00:00"/>
    <d v="2024-08-04T00:00:00"/>
    <x v="2"/>
    <x v="1"/>
    <n v="613.03"/>
    <x v="4"/>
    <x v="1"/>
    <x v="4"/>
    <n v="2117.6400000000003"/>
    <n v="2730.67"/>
  </r>
  <r>
    <x v="14955"/>
    <x v="2"/>
    <x v="2"/>
    <n v="3387.8"/>
    <n v="0.49"/>
    <n v="4"/>
    <d v="2024-03-10T00:00:00"/>
    <d v="2024-03-12T00:00:00"/>
    <x v="1"/>
    <x v="1"/>
    <n v="915.18"/>
    <x v="5"/>
    <x v="1"/>
    <x v="0"/>
    <n v="2472.6200000000003"/>
    <n v="13551.2"/>
  </r>
  <r>
    <x v="14956"/>
    <x v="0"/>
    <x v="1"/>
    <n v="2470.02"/>
    <n v="0.26"/>
    <n v="9"/>
    <d v="2023-12-15T00:00:00"/>
    <d v="2023-12-16T00:00:00"/>
    <x v="1"/>
    <x v="2"/>
    <n v="216.43"/>
    <x v="2"/>
    <x v="0"/>
    <x v="10"/>
    <n v="2253.59"/>
    <n v="22230.18"/>
  </r>
  <r>
    <x v="14957"/>
    <x v="2"/>
    <x v="3"/>
    <n v="2583.98"/>
    <n v="0.46"/>
    <n v="6"/>
    <d v="2024-05-06T00:00:00"/>
    <d v="2024-05-07T00:00:00"/>
    <x v="0"/>
    <x v="1"/>
    <n v="151.38"/>
    <x v="2"/>
    <x v="1"/>
    <x v="5"/>
    <n v="2432.6"/>
    <n v="15503.880000000001"/>
  </r>
  <r>
    <x v="14958"/>
    <x v="0"/>
    <x v="0"/>
    <n v="3340.01"/>
    <n v="0.24"/>
    <n v="8"/>
    <d v="2024-12-18T00:00:00"/>
    <d v="2024-12-25T00:00:00"/>
    <x v="1"/>
    <x v="1"/>
    <n v="226.45"/>
    <x v="0"/>
    <x v="1"/>
    <x v="10"/>
    <n v="3113.5600000000004"/>
    <n v="26720.080000000002"/>
  </r>
  <r>
    <x v="14959"/>
    <x v="0"/>
    <x v="2"/>
    <n v="4093.04"/>
    <n v="0.02"/>
    <n v="2"/>
    <d v="2023-12-30T00:00:00"/>
    <d v="2023-12-31T00:00:00"/>
    <x v="0"/>
    <x v="1"/>
    <n v="489.26"/>
    <x v="4"/>
    <x v="0"/>
    <x v="10"/>
    <n v="3603.7799999999997"/>
    <n v="8186.08"/>
  </r>
  <r>
    <x v="14960"/>
    <x v="3"/>
    <x v="0"/>
    <n v="1733.11"/>
    <n v="7.0000000000000007E-2"/>
    <n v="2"/>
    <d v="2024-12-03T00:00:00"/>
    <d v="2024-12-10T00:00:00"/>
    <x v="1"/>
    <x v="1"/>
    <n v="261.18"/>
    <x v="0"/>
    <x v="1"/>
    <x v="10"/>
    <n v="1471.9299999999998"/>
    <n v="3466.22"/>
  </r>
  <r>
    <x v="14961"/>
    <x v="1"/>
    <x v="3"/>
    <n v="4506.45"/>
    <n v="0.17"/>
    <n v="2"/>
    <d v="2024-05-07T00:00:00"/>
    <d v="2024-05-13T00:00:00"/>
    <x v="0"/>
    <x v="0"/>
    <n v="749.9"/>
    <x v="5"/>
    <x v="1"/>
    <x v="5"/>
    <n v="3756.5499999999997"/>
    <n v="9012.9"/>
  </r>
  <r>
    <x v="14962"/>
    <x v="3"/>
    <x v="3"/>
    <n v="2476.0100000000002"/>
    <n v="0.36"/>
    <n v="8"/>
    <d v="2023-10-20T00:00:00"/>
    <d v="2023-10-27T00:00:00"/>
    <x v="2"/>
    <x v="1"/>
    <n v="262.95999999999998"/>
    <x v="3"/>
    <x v="0"/>
    <x v="2"/>
    <n v="2213.0500000000002"/>
    <n v="19808.080000000002"/>
  </r>
  <r>
    <x v="14963"/>
    <x v="2"/>
    <x v="3"/>
    <n v="3343.2"/>
    <n v="0.04"/>
    <n v="1"/>
    <d v="2024-08-31T00:00:00"/>
    <d v="2024-09-05T00:00:00"/>
    <x v="2"/>
    <x v="0"/>
    <n v="230.11"/>
    <x v="5"/>
    <x v="1"/>
    <x v="1"/>
    <n v="3113.0899999999997"/>
    <n v="3343.2"/>
  </r>
  <r>
    <x v="14964"/>
    <x v="1"/>
    <x v="4"/>
    <n v="621.91999999999996"/>
    <n v="0.18"/>
    <n v="5"/>
    <d v="2024-09-18T00:00:00"/>
    <d v="2024-09-25T00:00:00"/>
    <x v="2"/>
    <x v="0"/>
    <n v="69.77"/>
    <x v="4"/>
    <x v="1"/>
    <x v="7"/>
    <n v="552.15"/>
    <n v="3109.6"/>
  </r>
  <r>
    <x v="14965"/>
    <x v="0"/>
    <x v="0"/>
    <n v="2513.15"/>
    <n v="0.49"/>
    <n v="4"/>
    <d v="2024-05-25T00:00:00"/>
    <d v="2024-05-29T00:00:00"/>
    <x v="0"/>
    <x v="1"/>
    <n v="610.91999999999996"/>
    <x v="3"/>
    <x v="1"/>
    <x v="5"/>
    <n v="1902.23"/>
    <n v="10052.6"/>
  </r>
  <r>
    <x v="14966"/>
    <x v="0"/>
    <x v="4"/>
    <n v="178.92"/>
    <n v="0.39"/>
    <n v="1"/>
    <d v="2024-06-26T00:00:00"/>
    <d v="2024-06-30T00:00:00"/>
    <x v="0"/>
    <x v="1"/>
    <n v="36.200000000000003"/>
    <x v="3"/>
    <x v="1"/>
    <x v="9"/>
    <n v="142.71999999999997"/>
    <n v="178.92"/>
  </r>
  <r>
    <x v="14967"/>
    <x v="2"/>
    <x v="3"/>
    <n v="2016.02"/>
    <n v="0.28999999999999998"/>
    <n v="7"/>
    <d v="2024-12-18T00:00:00"/>
    <d v="2024-12-25T00:00:00"/>
    <x v="2"/>
    <x v="0"/>
    <n v="474"/>
    <x v="1"/>
    <x v="1"/>
    <x v="10"/>
    <n v="1542.02"/>
    <n v="14112.14"/>
  </r>
  <r>
    <x v="14968"/>
    <x v="1"/>
    <x v="2"/>
    <n v="366.97"/>
    <n v="0.03"/>
    <n v="1"/>
    <d v="2023-06-02T00:00:00"/>
    <d v="2023-06-06T00:00:00"/>
    <x v="1"/>
    <x v="1"/>
    <n v="66.680000000000007"/>
    <x v="3"/>
    <x v="0"/>
    <x v="9"/>
    <n v="300.29000000000002"/>
    <n v="366.97"/>
  </r>
  <r>
    <x v="14969"/>
    <x v="2"/>
    <x v="3"/>
    <n v="4495.21"/>
    <n v="0.01"/>
    <n v="6"/>
    <d v="2024-04-01T00:00:00"/>
    <d v="2024-04-04T00:00:00"/>
    <x v="0"/>
    <x v="0"/>
    <n v="511.17"/>
    <x v="5"/>
    <x v="1"/>
    <x v="3"/>
    <n v="3984.04"/>
    <n v="26971.260000000002"/>
  </r>
  <r>
    <x v="14970"/>
    <x v="2"/>
    <x v="4"/>
    <n v="3396.75"/>
    <n v="0.05"/>
    <n v="1"/>
    <d v="2023-06-02T00:00:00"/>
    <d v="2023-06-06T00:00:00"/>
    <x v="1"/>
    <x v="0"/>
    <n v="989.57"/>
    <x v="4"/>
    <x v="0"/>
    <x v="9"/>
    <n v="2407.1799999999998"/>
    <n v="3396.75"/>
  </r>
  <r>
    <x v="14971"/>
    <x v="3"/>
    <x v="3"/>
    <n v="3980.19"/>
    <n v="0.16"/>
    <n v="9"/>
    <d v="2023-12-27T00:00:00"/>
    <d v="2024-01-01T00:00:00"/>
    <x v="2"/>
    <x v="2"/>
    <n v="1042.93"/>
    <x v="3"/>
    <x v="0"/>
    <x v="10"/>
    <n v="2937.26"/>
    <n v="35821.71"/>
  </r>
  <r>
    <x v="14972"/>
    <x v="2"/>
    <x v="3"/>
    <n v="2391.63"/>
    <n v="0.3"/>
    <n v="3"/>
    <d v="2024-11-16T00:00:00"/>
    <d v="2024-11-21T00:00:00"/>
    <x v="2"/>
    <x v="1"/>
    <n v="664.13"/>
    <x v="0"/>
    <x v="1"/>
    <x v="11"/>
    <n v="1727.5"/>
    <n v="7174.89"/>
  </r>
  <r>
    <x v="14973"/>
    <x v="1"/>
    <x v="4"/>
    <n v="4274.3"/>
    <n v="0.1"/>
    <n v="2"/>
    <d v="2023-10-13T00:00:00"/>
    <d v="2023-10-16T00:00:00"/>
    <x v="1"/>
    <x v="0"/>
    <n v="443.29"/>
    <x v="1"/>
    <x v="0"/>
    <x v="2"/>
    <n v="3831.01"/>
    <n v="8548.6"/>
  </r>
  <r>
    <x v="14974"/>
    <x v="2"/>
    <x v="4"/>
    <n v="4377.8999999999996"/>
    <n v="0.03"/>
    <n v="7"/>
    <d v="2024-02-08T00:00:00"/>
    <d v="2024-02-14T00:00:00"/>
    <x v="0"/>
    <x v="0"/>
    <n v="982.3"/>
    <x v="3"/>
    <x v="1"/>
    <x v="8"/>
    <n v="3395.5999999999995"/>
    <n v="30645.299999999996"/>
  </r>
  <r>
    <x v="14975"/>
    <x v="1"/>
    <x v="2"/>
    <n v="1848.41"/>
    <n v="0.05"/>
    <n v="1"/>
    <d v="2023-10-06T00:00:00"/>
    <d v="2023-10-11T00:00:00"/>
    <x v="1"/>
    <x v="1"/>
    <n v="345.64"/>
    <x v="5"/>
    <x v="0"/>
    <x v="2"/>
    <n v="1502.77"/>
    <n v="1848.41"/>
  </r>
  <r>
    <x v="14976"/>
    <x v="0"/>
    <x v="4"/>
    <n v="1946.59"/>
    <n v="0.21"/>
    <n v="7"/>
    <d v="2023-05-07T00:00:00"/>
    <d v="2023-05-13T00:00:00"/>
    <x v="2"/>
    <x v="0"/>
    <n v="201.81"/>
    <x v="0"/>
    <x v="0"/>
    <x v="5"/>
    <n v="1744.78"/>
    <n v="13626.13"/>
  </r>
  <r>
    <x v="14977"/>
    <x v="2"/>
    <x v="2"/>
    <n v="2590.38"/>
    <n v="0.39"/>
    <n v="9"/>
    <d v="2024-01-20T00:00:00"/>
    <d v="2024-01-25T00:00:00"/>
    <x v="1"/>
    <x v="1"/>
    <n v="658.91"/>
    <x v="4"/>
    <x v="1"/>
    <x v="6"/>
    <n v="1931.4700000000003"/>
    <n v="23313.420000000002"/>
  </r>
  <r>
    <x v="14978"/>
    <x v="1"/>
    <x v="1"/>
    <n v="306.99"/>
    <n v="0.41"/>
    <n v="4"/>
    <d v="2023-05-23T00:00:00"/>
    <d v="2023-05-30T00:00:00"/>
    <x v="0"/>
    <x v="2"/>
    <n v="15.59"/>
    <x v="4"/>
    <x v="0"/>
    <x v="5"/>
    <n v="291.40000000000003"/>
    <n v="1227.96"/>
  </r>
  <r>
    <x v="14979"/>
    <x v="0"/>
    <x v="1"/>
    <n v="4979.26"/>
    <n v="0.15"/>
    <n v="2"/>
    <d v="2023-01-21T00:00:00"/>
    <d v="2023-01-24T00:00:00"/>
    <x v="2"/>
    <x v="1"/>
    <n v="462.37"/>
    <x v="5"/>
    <x v="0"/>
    <x v="6"/>
    <n v="4516.8900000000003"/>
    <n v="9958.52"/>
  </r>
  <r>
    <x v="14980"/>
    <x v="1"/>
    <x v="4"/>
    <n v="1859.99"/>
    <n v="0.33"/>
    <n v="4"/>
    <d v="2023-10-13T00:00:00"/>
    <d v="2023-10-20T00:00:00"/>
    <x v="1"/>
    <x v="2"/>
    <n v="170.36"/>
    <x v="3"/>
    <x v="0"/>
    <x v="2"/>
    <n v="1689.63"/>
    <n v="7439.96"/>
  </r>
  <r>
    <x v="14981"/>
    <x v="0"/>
    <x v="3"/>
    <n v="2407.13"/>
    <n v="0.2"/>
    <n v="9"/>
    <d v="2023-09-12T00:00:00"/>
    <d v="2023-09-18T00:00:00"/>
    <x v="1"/>
    <x v="1"/>
    <n v="469.62"/>
    <x v="4"/>
    <x v="0"/>
    <x v="7"/>
    <n v="1937.5100000000002"/>
    <n v="21664.170000000002"/>
  </r>
  <r>
    <x v="14982"/>
    <x v="3"/>
    <x v="0"/>
    <n v="3798.31"/>
    <n v="0.49"/>
    <n v="8"/>
    <d v="2024-06-06T00:00:00"/>
    <d v="2024-06-12T00:00:00"/>
    <x v="1"/>
    <x v="2"/>
    <n v="675.41"/>
    <x v="2"/>
    <x v="1"/>
    <x v="9"/>
    <n v="3122.9"/>
    <n v="30386.48"/>
  </r>
  <r>
    <x v="14983"/>
    <x v="2"/>
    <x v="3"/>
    <n v="1557.82"/>
    <n v="0.2"/>
    <n v="5"/>
    <d v="2023-04-24T00:00:00"/>
    <d v="2023-04-30T00:00:00"/>
    <x v="0"/>
    <x v="0"/>
    <n v="439.84"/>
    <x v="3"/>
    <x v="0"/>
    <x v="3"/>
    <n v="1117.98"/>
    <n v="7789.0999999999995"/>
  </r>
  <r>
    <x v="14984"/>
    <x v="2"/>
    <x v="4"/>
    <n v="1087.99"/>
    <n v="0.2"/>
    <n v="8"/>
    <d v="2023-08-06T00:00:00"/>
    <d v="2023-08-09T00:00:00"/>
    <x v="1"/>
    <x v="2"/>
    <n v="279.81"/>
    <x v="1"/>
    <x v="0"/>
    <x v="1"/>
    <n v="808.18000000000006"/>
    <n v="8703.92"/>
  </r>
  <r>
    <x v="14985"/>
    <x v="0"/>
    <x v="2"/>
    <n v="724.51"/>
    <n v="0.25"/>
    <n v="7"/>
    <d v="2024-10-10T00:00:00"/>
    <d v="2024-10-13T00:00:00"/>
    <x v="1"/>
    <x v="1"/>
    <n v="96.01"/>
    <x v="0"/>
    <x v="1"/>
    <x v="2"/>
    <n v="628.5"/>
    <n v="5071.57"/>
  </r>
  <r>
    <x v="14986"/>
    <x v="3"/>
    <x v="3"/>
    <n v="2687.28"/>
    <n v="0.01"/>
    <n v="4"/>
    <d v="2024-08-03T00:00:00"/>
    <d v="2024-08-08T00:00:00"/>
    <x v="1"/>
    <x v="0"/>
    <n v="489.44"/>
    <x v="5"/>
    <x v="1"/>
    <x v="1"/>
    <n v="2197.84"/>
    <n v="10749.12"/>
  </r>
  <r>
    <x v="14987"/>
    <x v="1"/>
    <x v="1"/>
    <n v="126.94"/>
    <n v="0.21"/>
    <n v="3"/>
    <d v="2024-07-12T00:00:00"/>
    <d v="2024-07-15T00:00:00"/>
    <x v="0"/>
    <x v="0"/>
    <n v="16.190000000000001"/>
    <x v="5"/>
    <x v="1"/>
    <x v="4"/>
    <n v="110.75"/>
    <n v="380.82"/>
  </r>
  <r>
    <x v="14988"/>
    <x v="3"/>
    <x v="4"/>
    <n v="3576.65"/>
    <n v="0.41"/>
    <n v="1"/>
    <d v="2023-08-27T00:00:00"/>
    <d v="2023-09-02T00:00:00"/>
    <x v="1"/>
    <x v="1"/>
    <n v="358.46"/>
    <x v="0"/>
    <x v="0"/>
    <x v="1"/>
    <n v="3218.19"/>
    <n v="3576.65"/>
  </r>
  <r>
    <x v="14989"/>
    <x v="1"/>
    <x v="3"/>
    <n v="2360.81"/>
    <n v="0.31"/>
    <n v="3"/>
    <d v="2024-11-04T00:00:00"/>
    <d v="2024-11-05T00:00:00"/>
    <x v="0"/>
    <x v="1"/>
    <n v="478.55"/>
    <x v="3"/>
    <x v="1"/>
    <x v="11"/>
    <n v="1882.26"/>
    <n v="7082.43"/>
  </r>
  <r>
    <x v="14990"/>
    <x v="1"/>
    <x v="3"/>
    <n v="2705.93"/>
    <n v="0.48"/>
    <n v="8"/>
    <d v="2024-06-28T00:00:00"/>
    <d v="2024-06-30T00:00:00"/>
    <x v="0"/>
    <x v="0"/>
    <n v="693.64"/>
    <x v="1"/>
    <x v="1"/>
    <x v="9"/>
    <n v="2012.29"/>
    <n v="21647.439999999999"/>
  </r>
  <r>
    <x v="14991"/>
    <x v="2"/>
    <x v="2"/>
    <n v="1389.7"/>
    <n v="0.16"/>
    <n v="9"/>
    <d v="2024-04-26T00:00:00"/>
    <d v="2024-04-29T00:00:00"/>
    <x v="2"/>
    <x v="0"/>
    <n v="79.91"/>
    <x v="0"/>
    <x v="1"/>
    <x v="3"/>
    <n v="1309.79"/>
    <n v="12507.300000000001"/>
  </r>
  <r>
    <x v="14992"/>
    <x v="0"/>
    <x v="2"/>
    <n v="973.44"/>
    <n v="0.08"/>
    <n v="9"/>
    <d v="2023-03-06T00:00:00"/>
    <d v="2023-03-12T00:00:00"/>
    <x v="2"/>
    <x v="1"/>
    <n v="60.65"/>
    <x v="0"/>
    <x v="0"/>
    <x v="0"/>
    <n v="912.79000000000008"/>
    <n v="8760.9600000000009"/>
  </r>
  <r>
    <x v="14993"/>
    <x v="2"/>
    <x v="2"/>
    <n v="3529.95"/>
    <n v="0.38"/>
    <n v="5"/>
    <d v="2023-06-28T00:00:00"/>
    <d v="2023-07-01T00:00:00"/>
    <x v="0"/>
    <x v="0"/>
    <n v="209.39"/>
    <x v="2"/>
    <x v="0"/>
    <x v="9"/>
    <n v="3320.56"/>
    <n v="17649.75"/>
  </r>
  <r>
    <x v="14994"/>
    <x v="2"/>
    <x v="0"/>
    <n v="1130.3399999999999"/>
    <n v="0.02"/>
    <n v="4"/>
    <d v="2024-04-07T00:00:00"/>
    <d v="2024-04-10T00:00:00"/>
    <x v="0"/>
    <x v="0"/>
    <n v="254.79"/>
    <x v="0"/>
    <x v="1"/>
    <x v="3"/>
    <n v="875.55"/>
    <n v="4521.3599999999997"/>
  </r>
  <r>
    <x v="14995"/>
    <x v="2"/>
    <x v="4"/>
    <n v="3922.42"/>
    <n v="0.08"/>
    <n v="6"/>
    <d v="2024-02-19T00:00:00"/>
    <d v="2024-02-25T00:00:00"/>
    <x v="2"/>
    <x v="1"/>
    <n v="537.82000000000005"/>
    <x v="5"/>
    <x v="1"/>
    <x v="8"/>
    <n v="3384.6"/>
    <n v="23534.52"/>
  </r>
  <r>
    <x v="14996"/>
    <x v="1"/>
    <x v="4"/>
    <n v="1098"/>
    <n v="0.25"/>
    <n v="7"/>
    <d v="2024-01-14T00:00:00"/>
    <d v="2024-01-20T00:00:00"/>
    <x v="0"/>
    <x v="2"/>
    <n v="249.52"/>
    <x v="4"/>
    <x v="1"/>
    <x v="6"/>
    <n v="848.48"/>
    <n v="7686"/>
  </r>
  <r>
    <x v="14997"/>
    <x v="2"/>
    <x v="1"/>
    <n v="3102.15"/>
    <n v="0.38"/>
    <n v="6"/>
    <d v="2023-11-08T00:00:00"/>
    <d v="2023-11-11T00:00:00"/>
    <x v="2"/>
    <x v="1"/>
    <n v="327.88"/>
    <x v="3"/>
    <x v="0"/>
    <x v="11"/>
    <n v="2774.27"/>
    <n v="18612.900000000001"/>
  </r>
  <r>
    <x v="14998"/>
    <x v="1"/>
    <x v="1"/>
    <n v="3254.97"/>
    <n v="0.3"/>
    <n v="5"/>
    <d v="2023-07-23T00:00:00"/>
    <d v="2023-07-25T00:00:00"/>
    <x v="1"/>
    <x v="0"/>
    <n v="171.26"/>
    <x v="4"/>
    <x v="0"/>
    <x v="4"/>
    <n v="3083.71"/>
    <n v="16274.849999999999"/>
  </r>
  <r>
    <x v="14999"/>
    <x v="0"/>
    <x v="4"/>
    <n v="2577.66"/>
    <n v="0.5"/>
    <n v="2"/>
    <d v="2024-03-30T00:00:00"/>
    <d v="2024-04-04T00:00:00"/>
    <x v="2"/>
    <x v="0"/>
    <n v="557.34"/>
    <x v="0"/>
    <x v="1"/>
    <x v="0"/>
    <n v="2020.3199999999997"/>
    <n v="5155.32"/>
  </r>
  <r>
    <x v="15000"/>
    <x v="1"/>
    <x v="3"/>
    <n v="4984.2700000000004"/>
    <n v="0.33"/>
    <n v="3"/>
    <d v="2023-02-14T00:00:00"/>
    <d v="2023-02-18T00:00:00"/>
    <x v="1"/>
    <x v="0"/>
    <n v="491.67"/>
    <x v="0"/>
    <x v="0"/>
    <x v="8"/>
    <n v="4492.6000000000004"/>
    <n v="14952.810000000001"/>
  </r>
  <r>
    <x v="15001"/>
    <x v="1"/>
    <x v="4"/>
    <n v="1941.63"/>
    <n v="0.36"/>
    <n v="9"/>
    <d v="2024-06-28T00:00:00"/>
    <d v="2024-06-29T00:00:00"/>
    <x v="0"/>
    <x v="0"/>
    <n v="367.12"/>
    <x v="1"/>
    <x v="1"/>
    <x v="9"/>
    <n v="1574.5100000000002"/>
    <n v="17474.670000000002"/>
  </r>
  <r>
    <x v="15002"/>
    <x v="3"/>
    <x v="0"/>
    <n v="4428.2700000000004"/>
    <n v="0.5"/>
    <n v="7"/>
    <d v="2023-04-16T00:00:00"/>
    <d v="2023-04-23T00:00:00"/>
    <x v="1"/>
    <x v="0"/>
    <n v="701.67"/>
    <x v="2"/>
    <x v="0"/>
    <x v="3"/>
    <n v="3726.6000000000004"/>
    <n v="30997.890000000003"/>
  </r>
  <r>
    <x v="15003"/>
    <x v="2"/>
    <x v="1"/>
    <n v="929.22"/>
    <n v="0.3"/>
    <n v="2"/>
    <d v="2024-07-16T00:00:00"/>
    <d v="2024-07-21T00:00:00"/>
    <x v="0"/>
    <x v="0"/>
    <n v="253.34"/>
    <x v="1"/>
    <x v="1"/>
    <x v="4"/>
    <n v="675.88"/>
    <n v="1858.44"/>
  </r>
  <r>
    <x v="15004"/>
    <x v="2"/>
    <x v="1"/>
    <n v="1752.33"/>
    <n v="0.36"/>
    <n v="1"/>
    <d v="2024-05-17T00:00:00"/>
    <d v="2024-05-20T00:00:00"/>
    <x v="1"/>
    <x v="2"/>
    <n v="104.17"/>
    <x v="5"/>
    <x v="1"/>
    <x v="5"/>
    <n v="1648.1599999999999"/>
    <n v="1752.33"/>
  </r>
  <r>
    <x v="15005"/>
    <x v="2"/>
    <x v="1"/>
    <n v="812.3"/>
    <n v="0.15"/>
    <n v="1"/>
    <d v="2024-10-06T00:00:00"/>
    <d v="2024-10-13T00:00:00"/>
    <x v="2"/>
    <x v="0"/>
    <n v="131.28"/>
    <x v="3"/>
    <x v="1"/>
    <x v="2"/>
    <n v="681.02"/>
    <n v="812.3"/>
  </r>
  <r>
    <x v="15006"/>
    <x v="2"/>
    <x v="4"/>
    <n v="3057.76"/>
    <n v="0.27"/>
    <n v="1"/>
    <d v="2023-10-21T00:00:00"/>
    <d v="2023-10-27T00:00:00"/>
    <x v="1"/>
    <x v="1"/>
    <n v="793.37"/>
    <x v="0"/>
    <x v="0"/>
    <x v="2"/>
    <n v="2264.3900000000003"/>
    <n v="3057.76"/>
  </r>
  <r>
    <x v="15007"/>
    <x v="3"/>
    <x v="1"/>
    <n v="3227.46"/>
    <n v="0.46"/>
    <n v="6"/>
    <d v="2024-10-06T00:00:00"/>
    <d v="2024-10-13T00:00:00"/>
    <x v="0"/>
    <x v="2"/>
    <n v="710.28"/>
    <x v="5"/>
    <x v="1"/>
    <x v="2"/>
    <n v="2517.1800000000003"/>
    <n v="19364.760000000002"/>
  </r>
  <r>
    <x v="15008"/>
    <x v="3"/>
    <x v="1"/>
    <n v="2322.17"/>
    <n v="0.43"/>
    <n v="5"/>
    <d v="2023-02-25T00:00:00"/>
    <d v="2023-03-02T00:00:00"/>
    <x v="2"/>
    <x v="0"/>
    <n v="626.15"/>
    <x v="4"/>
    <x v="0"/>
    <x v="8"/>
    <n v="1696.02"/>
    <n v="11610.85"/>
  </r>
  <r>
    <x v="15009"/>
    <x v="3"/>
    <x v="4"/>
    <n v="3628.79"/>
    <n v="0.15"/>
    <n v="7"/>
    <d v="2024-08-23T00:00:00"/>
    <d v="2024-08-29T00:00:00"/>
    <x v="1"/>
    <x v="1"/>
    <n v="1080.71"/>
    <x v="3"/>
    <x v="1"/>
    <x v="1"/>
    <n v="2548.08"/>
    <n v="25401.53"/>
  </r>
  <r>
    <x v="15010"/>
    <x v="3"/>
    <x v="3"/>
    <n v="4351.5"/>
    <n v="0.18"/>
    <n v="5"/>
    <d v="2024-03-26T00:00:00"/>
    <d v="2024-03-27T00:00:00"/>
    <x v="2"/>
    <x v="2"/>
    <n v="823.36"/>
    <x v="3"/>
    <x v="1"/>
    <x v="0"/>
    <n v="3528.14"/>
    <n v="21757.5"/>
  </r>
  <r>
    <x v="15011"/>
    <x v="2"/>
    <x v="1"/>
    <n v="3905.14"/>
    <n v="0.42"/>
    <n v="9"/>
    <d v="2023-11-04T00:00:00"/>
    <d v="2023-11-09T00:00:00"/>
    <x v="1"/>
    <x v="1"/>
    <n v="532.46"/>
    <x v="2"/>
    <x v="0"/>
    <x v="11"/>
    <n v="3372.68"/>
    <n v="35146.26"/>
  </r>
  <r>
    <x v="15012"/>
    <x v="1"/>
    <x v="1"/>
    <n v="1284.1500000000001"/>
    <n v="0.14000000000000001"/>
    <n v="1"/>
    <d v="2023-10-19T00:00:00"/>
    <d v="2023-10-24T00:00:00"/>
    <x v="0"/>
    <x v="0"/>
    <n v="90.17"/>
    <x v="5"/>
    <x v="0"/>
    <x v="2"/>
    <n v="1193.98"/>
    <n v="1284.1500000000001"/>
  </r>
  <r>
    <x v="15013"/>
    <x v="0"/>
    <x v="1"/>
    <n v="1669.96"/>
    <n v="0.44"/>
    <n v="9"/>
    <d v="2024-01-11T00:00:00"/>
    <d v="2024-01-18T00:00:00"/>
    <x v="1"/>
    <x v="1"/>
    <n v="345.77"/>
    <x v="3"/>
    <x v="1"/>
    <x v="6"/>
    <n v="1324.19"/>
    <n v="15029.64"/>
  </r>
  <r>
    <x v="15014"/>
    <x v="3"/>
    <x v="0"/>
    <n v="1963.36"/>
    <n v="0.39"/>
    <n v="4"/>
    <d v="2024-04-20T00:00:00"/>
    <d v="2024-04-26T00:00:00"/>
    <x v="0"/>
    <x v="2"/>
    <n v="479.55"/>
    <x v="4"/>
    <x v="1"/>
    <x v="3"/>
    <n v="1483.81"/>
    <n v="7853.44"/>
  </r>
  <r>
    <x v="15015"/>
    <x v="1"/>
    <x v="4"/>
    <n v="1098.45"/>
    <n v="0.08"/>
    <n v="7"/>
    <d v="2024-10-24T00:00:00"/>
    <d v="2024-10-27T00:00:00"/>
    <x v="2"/>
    <x v="1"/>
    <n v="192.06"/>
    <x v="4"/>
    <x v="1"/>
    <x v="2"/>
    <n v="906.3900000000001"/>
    <n v="7689.1500000000005"/>
  </r>
  <r>
    <x v="15016"/>
    <x v="3"/>
    <x v="1"/>
    <n v="1870.06"/>
    <n v="0.36"/>
    <n v="2"/>
    <d v="2024-06-16T00:00:00"/>
    <d v="2024-06-22T00:00:00"/>
    <x v="2"/>
    <x v="1"/>
    <n v="189.37"/>
    <x v="1"/>
    <x v="1"/>
    <x v="9"/>
    <n v="1680.69"/>
    <n v="3740.12"/>
  </r>
  <r>
    <x v="15017"/>
    <x v="2"/>
    <x v="0"/>
    <n v="1266.42"/>
    <n v="0.42"/>
    <n v="3"/>
    <d v="2024-09-02T00:00:00"/>
    <d v="2024-09-04T00:00:00"/>
    <x v="0"/>
    <x v="0"/>
    <n v="349.79"/>
    <x v="1"/>
    <x v="1"/>
    <x v="7"/>
    <n v="916.63000000000011"/>
    <n v="3799.26"/>
  </r>
  <r>
    <x v="15018"/>
    <x v="2"/>
    <x v="3"/>
    <n v="4979.07"/>
    <n v="7.0000000000000007E-2"/>
    <n v="4"/>
    <d v="2024-09-09T00:00:00"/>
    <d v="2024-09-15T00:00:00"/>
    <x v="0"/>
    <x v="1"/>
    <n v="1364.1"/>
    <x v="0"/>
    <x v="1"/>
    <x v="7"/>
    <n v="3614.97"/>
    <n v="19916.28"/>
  </r>
  <r>
    <x v="15019"/>
    <x v="1"/>
    <x v="3"/>
    <n v="3937.93"/>
    <n v="0.23"/>
    <n v="5"/>
    <d v="2024-01-13T00:00:00"/>
    <d v="2024-01-17T00:00:00"/>
    <x v="2"/>
    <x v="2"/>
    <n v="574.09"/>
    <x v="0"/>
    <x v="1"/>
    <x v="6"/>
    <n v="3363.8399999999997"/>
    <n v="19689.649999999998"/>
  </r>
  <r>
    <x v="15020"/>
    <x v="1"/>
    <x v="0"/>
    <n v="4314.08"/>
    <n v="0.43"/>
    <n v="2"/>
    <d v="2024-05-18T00:00:00"/>
    <d v="2024-05-25T00:00:00"/>
    <x v="0"/>
    <x v="2"/>
    <n v="924.65"/>
    <x v="4"/>
    <x v="1"/>
    <x v="5"/>
    <n v="3389.43"/>
    <n v="8628.16"/>
  </r>
  <r>
    <x v="15021"/>
    <x v="1"/>
    <x v="3"/>
    <n v="4618.5200000000004"/>
    <n v="0.1"/>
    <n v="7"/>
    <d v="2023-10-27T00:00:00"/>
    <d v="2023-11-01T00:00:00"/>
    <x v="1"/>
    <x v="0"/>
    <n v="1119.6500000000001"/>
    <x v="5"/>
    <x v="0"/>
    <x v="2"/>
    <n v="3498.8700000000003"/>
    <n v="32329.640000000003"/>
  </r>
  <r>
    <x v="15022"/>
    <x v="2"/>
    <x v="2"/>
    <n v="3358.5"/>
    <n v="0.22"/>
    <n v="6"/>
    <d v="2023-08-05T00:00:00"/>
    <d v="2023-08-07T00:00:00"/>
    <x v="2"/>
    <x v="0"/>
    <n v="253.4"/>
    <x v="5"/>
    <x v="0"/>
    <x v="1"/>
    <n v="3105.1"/>
    <n v="20151"/>
  </r>
  <r>
    <x v="15023"/>
    <x v="2"/>
    <x v="3"/>
    <n v="962.29"/>
    <n v="0.31"/>
    <n v="9"/>
    <d v="2023-04-18T00:00:00"/>
    <d v="2023-04-24T00:00:00"/>
    <x v="0"/>
    <x v="1"/>
    <n v="251.39"/>
    <x v="4"/>
    <x v="0"/>
    <x v="3"/>
    <n v="710.9"/>
    <n v="8660.61"/>
  </r>
  <r>
    <x v="15024"/>
    <x v="0"/>
    <x v="2"/>
    <n v="3816.78"/>
    <n v="0.05"/>
    <n v="7"/>
    <d v="2023-12-27T00:00:00"/>
    <d v="2023-12-31T00:00:00"/>
    <x v="0"/>
    <x v="2"/>
    <n v="889.9"/>
    <x v="4"/>
    <x v="0"/>
    <x v="10"/>
    <n v="2926.88"/>
    <n v="26717.460000000003"/>
  </r>
  <r>
    <x v="15025"/>
    <x v="1"/>
    <x v="0"/>
    <n v="176.5"/>
    <n v="0.11"/>
    <n v="2"/>
    <d v="2023-12-20T00:00:00"/>
    <d v="2023-12-21T00:00:00"/>
    <x v="1"/>
    <x v="0"/>
    <n v="31.84"/>
    <x v="0"/>
    <x v="0"/>
    <x v="10"/>
    <n v="144.66"/>
    <n v="353"/>
  </r>
  <r>
    <x v="15026"/>
    <x v="0"/>
    <x v="2"/>
    <n v="654.83000000000004"/>
    <n v="0.23"/>
    <n v="3"/>
    <d v="2023-05-23T00:00:00"/>
    <d v="2023-05-24T00:00:00"/>
    <x v="1"/>
    <x v="2"/>
    <n v="183.37"/>
    <x v="4"/>
    <x v="0"/>
    <x v="5"/>
    <n v="471.46000000000004"/>
    <n v="1964.4900000000002"/>
  </r>
  <r>
    <x v="15027"/>
    <x v="3"/>
    <x v="3"/>
    <n v="244.96"/>
    <n v="0.19"/>
    <n v="3"/>
    <d v="2024-02-28T00:00:00"/>
    <d v="2024-03-04T00:00:00"/>
    <x v="1"/>
    <x v="1"/>
    <n v="60.34"/>
    <x v="0"/>
    <x v="1"/>
    <x v="8"/>
    <n v="184.62"/>
    <n v="734.88"/>
  </r>
  <r>
    <x v="15028"/>
    <x v="0"/>
    <x v="1"/>
    <n v="763.68"/>
    <n v="0.16"/>
    <n v="8"/>
    <d v="2023-06-24T00:00:00"/>
    <d v="2023-06-28T00:00:00"/>
    <x v="1"/>
    <x v="0"/>
    <n v="132.22999999999999"/>
    <x v="1"/>
    <x v="0"/>
    <x v="9"/>
    <n v="631.44999999999993"/>
    <n v="6109.44"/>
  </r>
  <r>
    <x v="15029"/>
    <x v="3"/>
    <x v="2"/>
    <n v="3784.82"/>
    <n v="0.01"/>
    <n v="8"/>
    <d v="2023-07-23T00:00:00"/>
    <d v="2023-07-30T00:00:00"/>
    <x v="1"/>
    <x v="2"/>
    <n v="1019.52"/>
    <x v="0"/>
    <x v="0"/>
    <x v="4"/>
    <n v="2765.3"/>
    <n v="30278.560000000001"/>
  </r>
  <r>
    <x v="15030"/>
    <x v="3"/>
    <x v="3"/>
    <n v="4438.8500000000004"/>
    <n v="0.46"/>
    <n v="3"/>
    <d v="2024-05-14T00:00:00"/>
    <d v="2024-05-15T00:00:00"/>
    <x v="0"/>
    <x v="2"/>
    <n v="1194.5899999999999"/>
    <x v="0"/>
    <x v="1"/>
    <x v="5"/>
    <n v="3244.26"/>
    <n v="13316.550000000001"/>
  </r>
  <r>
    <x v="15031"/>
    <x v="0"/>
    <x v="1"/>
    <n v="1466.32"/>
    <n v="0.44"/>
    <n v="8"/>
    <d v="2023-11-04T00:00:00"/>
    <d v="2023-11-07T00:00:00"/>
    <x v="2"/>
    <x v="2"/>
    <n v="300.68"/>
    <x v="2"/>
    <x v="0"/>
    <x v="11"/>
    <n v="1165.6399999999999"/>
    <n v="11730.56"/>
  </r>
  <r>
    <x v="15032"/>
    <x v="1"/>
    <x v="0"/>
    <n v="683.72"/>
    <n v="0.2"/>
    <n v="5"/>
    <d v="2024-10-07T00:00:00"/>
    <d v="2024-10-09T00:00:00"/>
    <x v="2"/>
    <x v="1"/>
    <n v="185.67"/>
    <x v="1"/>
    <x v="1"/>
    <x v="2"/>
    <n v="498.05000000000007"/>
    <n v="3418.6000000000004"/>
  </r>
  <r>
    <x v="15033"/>
    <x v="3"/>
    <x v="0"/>
    <n v="1437.5"/>
    <n v="0.09"/>
    <n v="4"/>
    <d v="2024-12-10T00:00:00"/>
    <d v="2024-12-15T00:00:00"/>
    <x v="0"/>
    <x v="2"/>
    <n v="334.37"/>
    <x v="5"/>
    <x v="1"/>
    <x v="10"/>
    <n v="1103.1300000000001"/>
    <n v="5750"/>
  </r>
  <r>
    <x v="15034"/>
    <x v="1"/>
    <x v="4"/>
    <n v="3270.86"/>
    <n v="0.03"/>
    <n v="4"/>
    <d v="2023-06-25T00:00:00"/>
    <d v="2023-07-01T00:00:00"/>
    <x v="1"/>
    <x v="0"/>
    <n v="242.53"/>
    <x v="4"/>
    <x v="0"/>
    <x v="9"/>
    <n v="3028.33"/>
    <n v="13083.44"/>
  </r>
  <r>
    <x v="15035"/>
    <x v="2"/>
    <x v="0"/>
    <n v="1815.99"/>
    <n v="0.06"/>
    <n v="4"/>
    <d v="2024-11-28T00:00:00"/>
    <d v="2024-12-04T00:00:00"/>
    <x v="1"/>
    <x v="1"/>
    <n v="488.9"/>
    <x v="2"/>
    <x v="1"/>
    <x v="11"/>
    <n v="1327.0900000000001"/>
    <n v="7263.96"/>
  </r>
  <r>
    <x v="15036"/>
    <x v="3"/>
    <x v="4"/>
    <n v="4809.62"/>
    <n v="0.3"/>
    <n v="1"/>
    <d v="2023-04-11T00:00:00"/>
    <d v="2023-04-12T00:00:00"/>
    <x v="0"/>
    <x v="1"/>
    <n v="1142.46"/>
    <x v="1"/>
    <x v="0"/>
    <x v="3"/>
    <n v="3667.16"/>
    <n v="4809.62"/>
  </r>
  <r>
    <x v="15037"/>
    <x v="2"/>
    <x v="0"/>
    <n v="741.8"/>
    <n v="0.37"/>
    <n v="7"/>
    <d v="2023-08-06T00:00:00"/>
    <d v="2023-08-13T00:00:00"/>
    <x v="2"/>
    <x v="0"/>
    <n v="98.62"/>
    <x v="0"/>
    <x v="0"/>
    <x v="1"/>
    <n v="643.17999999999995"/>
    <n v="5192.5999999999995"/>
  </r>
  <r>
    <x v="15038"/>
    <x v="0"/>
    <x v="0"/>
    <n v="4952.68"/>
    <n v="0.08"/>
    <n v="4"/>
    <d v="2024-10-04T00:00:00"/>
    <d v="2024-10-10T00:00:00"/>
    <x v="2"/>
    <x v="0"/>
    <n v="423.52"/>
    <x v="2"/>
    <x v="1"/>
    <x v="2"/>
    <n v="4529.16"/>
    <n v="19810.72"/>
  </r>
  <r>
    <x v="15039"/>
    <x v="1"/>
    <x v="0"/>
    <n v="161.01"/>
    <n v="0.06"/>
    <n v="2"/>
    <d v="2023-12-18T00:00:00"/>
    <d v="2023-12-20T00:00:00"/>
    <x v="0"/>
    <x v="1"/>
    <n v="11.06"/>
    <x v="2"/>
    <x v="0"/>
    <x v="10"/>
    <n v="149.94999999999999"/>
    <n v="322.02"/>
  </r>
  <r>
    <x v="15040"/>
    <x v="0"/>
    <x v="4"/>
    <n v="2313.3000000000002"/>
    <n v="0.35"/>
    <n v="1"/>
    <d v="2023-06-23T00:00:00"/>
    <d v="2023-06-26T00:00:00"/>
    <x v="1"/>
    <x v="2"/>
    <n v="673.06"/>
    <x v="5"/>
    <x v="0"/>
    <x v="9"/>
    <n v="1640.2400000000002"/>
    <n v="2313.3000000000002"/>
  </r>
  <r>
    <x v="15041"/>
    <x v="3"/>
    <x v="4"/>
    <n v="1333.88"/>
    <n v="0.26"/>
    <n v="3"/>
    <d v="2023-05-26T00:00:00"/>
    <d v="2023-06-01T00:00:00"/>
    <x v="2"/>
    <x v="1"/>
    <n v="264.38"/>
    <x v="3"/>
    <x v="0"/>
    <x v="5"/>
    <n v="1069.5"/>
    <n v="4001.6400000000003"/>
  </r>
  <r>
    <x v="15042"/>
    <x v="2"/>
    <x v="2"/>
    <n v="2874.8"/>
    <n v="0.19"/>
    <n v="1"/>
    <d v="2023-07-03T00:00:00"/>
    <d v="2023-07-08T00:00:00"/>
    <x v="1"/>
    <x v="0"/>
    <n v="189.24"/>
    <x v="0"/>
    <x v="0"/>
    <x v="4"/>
    <n v="2685.5600000000004"/>
    <n v="2874.8"/>
  </r>
  <r>
    <x v="15043"/>
    <x v="3"/>
    <x v="3"/>
    <n v="573.1"/>
    <n v="0.36"/>
    <n v="5"/>
    <d v="2024-02-21T00:00:00"/>
    <d v="2024-02-28T00:00:00"/>
    <x v="0"/>
    <x v="1"/>
    <n v="32.200000000000003"/>
    <x v="2"/>
    <x v="1"/>
    <x v="8"/>
    <n v="540.9"/>
    <n v="2865.5"/>
  </r>
  <r>
    <x v="15044"/>
    <x v="0"/>
    <x v="3"/>
    <n v="4391.53"/>
    <n v="0.23"/>
    <n v="6"/>
    <d v="2023-05-25T00:00:00"/>
    <d v="2023-05-30T00:00:00"/>
    <x v="2"/>
    <x v="0"/>
    <n v="337.84"/>
    <x v="4"/>
    <x v="0"/>
    <x v="5"/>
    <n v="4053.6899999999996"/>
    <n v="26349.18"/>
  </r>
  <r>
    <x v="15045"/>
    <x v="1"/>
    <x v="3"/>
    <n v="768.98"/>
    <n v="0.23"/>
    <n v="6"/>
    <d v="2023-03-17T00:00:00"/>
    <d v="2023-03-18T00:00:00"/>
    <x v="0"/>
    <x v="1"/>
    <n v="170.03"/>
    <x v="1"/>
    <x v="0"/>
    <x v="0"/>
    <n v="598.95000000000005"/>
    <n v="4613.88"/>
  </r>
  <r>
    <x v="15046"/>
    <x v="1"/>
    <x v="0"/>
    <n v="2978.21"/>
    <n v="0.01"/>
    <n v="6"/>
    <d v="2024-12-25T00:00:00"/>
    <d v="2024-12-30T00:00:00"/>
    <x v="1"/>
    <x v="0"/>
    <n v="304.7"/>
    <x v="3"/>
    <x v="1"/>
    <x v="10"/>
    <n v="2673.51"/>
    <n v="17869.260000000002"/>
  </r>
  <r>
    <x v="15047"/>
    <x v="3"/>
    <x v="3"/>
    <n v="263.39999999999998"/>
    <n v="0.16"/>
    <n v="7"/>
    <d v="2024-01-21T00:00:00"/>
    <d v="2024-01-23T00:00:00"/>
    <x v="1"/>
    <x v="1"/>
    <n v="47.09"/>
    <x v="3"/>
    <x v="1"/>
    <x v="6"/>
    <n v="216.30999999999997"/>
    <n v="1843.7999999999997"/>
  </r>
  <r>
    <x v="15048"/>
    <x v="3"/>
    <x v="4"/>
    <n v="1623.86"/>
    <n v="0"/>
    <n v="1"/>
    <d v="2023-06-03T00:00:00"/>
    <d v="2023-06-07T00:00:00"/>
    <x v="1"/>
    <x v="2"/>
    <n v="418.85"/>
    <x v="2"/>
    <x v="0"/>
    <x v="9"/>
    <n v="1205.0099999999998"/>
    <n v="1623.86"/>
  </r>
  <r>
    <x v="15049"/>
    <x v="2"/>
    <x v="2"/>
    <n v="833.64"/>
    <n v="0.46"/>
    <n v="4"/>
    <d v="2023-06-16T00:00:00"/>
    <d v="2023-06-18T00:00:00"/>
    <x v="0"/>
    <x v="0"/>
    <n v="201.75"/>
    <x v="3"/>
    <x v="0"/>
    <x v="9"/>
    <n v="631.89"/>
    <n v="3334.56"/>
  </r>
  <r>
    <x v="15050"/>
    <x v="0"/>
    <x v="1"/>
    <n v="4891.45"/>
    <n v="0.15"/>
    <n v="9"/>
    <d v="2024-03-22T00:00:00"/>
    <d v="2024-03-25T00:00:00"/>
    <x v="0"/>
    <x v="0"/>
    <n v="733.06"/>
    <x v="3"/>
    <x v="1"/>
    <x v="0"/>
    <n v="4158.3899999999994"/>
    <n v="44023.049999999996"/>
  </r>
  <r>
    <x v="15051"/>
    <x v="3"/>
    <x v="2"/>
    <n v="158.9"/>
    <n v="0.09"/>
    <n v="2"/>
    <d v="2024-02-05T00:00:00"/>
    <d v="2024-02-11T00:00:00"/>
    <x v="2"/>
    <x v="2"/>
    <n v="41.4"/>
    <x v="1"/>
    <x v="1"/>
    <x v="8"/>
    <n v="117.5"/>
    <n v="317.8"/>
  </r>
  <r>
    <x v="15052"/>
    <x v="2"/>
    <x v="3"/>
    <n v="1826.74"/>
    <n v="0.05"/>
    <n v="8"/>
    <d v="2023-04-26T00:00:00"/>
    <d v="2023-05-01T00:00:00"/>
    <x v="1"/>
    <x v="2"/>
    <n v="232.56"/>
    <x v="2"/>
    <x v="0"/>
    <x v="3"/>
    <n v="1594.18"/>
    <n v="14613.92"/>
  </r>
  <r>
    <x v="15053"/>
    <x v="3"/>
    <x v="3"/>
    <n v="1583.6"/>
    <n v="0.02"/>
    <n v="7"/>
    <d v="2023-04-10T00:00:00"/>
    <d v="2023-04-13T00:00:00"/>
    <x v="0"/>
    <x v="2"/>
    <n v="176.98"/>
    <x v="1"/>
    <x v="0"/>
    <x v="3"/>
    <n v="1406.62"/>
    <n v="11085.199999999999"/>
  </r>
  <r>
    <x v="15054"/>
    <x v="1"/>
    <x v="4"/>
    <n v="3321.13"/>
    <n v="0.44"/>
    <n v="7"/>
    <d v="2023-02-03T00:00:00"/>
    <d v="2023-02-06T00:00:00"/>
    <x v="1"/>
    <x v="2"/>
    <n v="791.81"/>
    <x v="5"/>
    <x v="0"/>
    <x v="8"/>
    <n v="2529.3200000000002"/>
    <n v="23247.91"/>
  </r>
  <r>
    <x v="15055"/>
    <x v="2"/>
    <x v="2"/>
    <n v="376.25"/>
    <n v="0.08"/>
    <n v="3"/>
    <d v="2024-06-14T00:00:00"/>
    <d v="2024-06-19T00:00:00"/>
    <x v="1"/>
    <x v="2"/>
    <n v="65.55"/>
    <x v="4"/>
    <x v="1"/>
    <x v="9"/>
    <n v="310.7"/>
    <n v="1128.75"/>
  </r>
  <r>
    <x v="15056"/>
    <x v="2"/>
    <x v="4"/>
    <n v="4072.03"/>
    <n v="0.31"/>
    <n v="2"/>
    <d v="2024-02-20T00:00:00"/>
    <d v="2024-02-24T00:00:00"/>
    <x v="1"/>
    <x v="2"/>
    <n v="1168.56"/>
    <x v="0"/>
    <x v="1"/>
    <x v="8"/>
    <n v="2903.4700000000003"/>
    <n v="8144.06"/>
  </r>
  <r>
    <x v="15057"/>
    <x v="3"/>
    <x v="4"/>
    <n v="2385.9699999999998"/>
    <n v="0.33"/>
    <n v="2"/>
    <d v="2024-08-20T00:00:00"/>
    <d v="2024-08-22T00:00:00"/>
    <x v="1"/>
    <x v="1"/>
    <n v="280.61"/>
    <x v="5"/>
    <x v="1"/>
    <x v="1"/>
    <n v="2105.3599999999997"/>
    <n v="4771.9399999999996"/>
  </r>
  <r>
    <x v="15058"/>
    <x v="0"/>
    <x v="1"/>
    <n v="2318.59"/>
    <n v="0.16"/>
    <n v="3"/>
    <d v="2024-05-12T00:00:00"/>
    <d v="2024-05-15T00:00:00"/>
    <x v="1"/>
    <x v="1"/>
    <n v="422.97"/>
    <x v="0"/>
    <x v="1"/>
    <x v="5"/>
    <n v="1895.6200000000001"/>
    <n v="6955.77"/>
  </r>
  <r>
    <x v="15059"/>
    <x v="1"/>
    <x v="4"/>
    <n v="1211.27"/>
    <n v="0.42"/>
    <n v="3"/>
    <d v="2024-01-13T00:00:00"/>
    <d v="2024-01-15T00:00:00"/>
    <x v="2"/>
    <x v="1"/>
    <n v="121.89"/>
    <x v="2"/>
    <x v="1"/>
    <x v="6"/>
    <n v="1089.3799999999999"/>
    <n v="3633.81"/>
  </r>
  <r>
    <x v="15060"/>
    <x v="0"/>
    <x v="4"/>
    <n v="2501.23"/>
    <n v="0.11"/>
    <n v="2"/>
    <d v="2023-03-23T00:00:00"/>
    <d v="2023-03-26T00:00:00"/>
    <x v="1"/>
    <x v="0"/>
    <n v="175.25"/>
    <x v="1"/>
    <x v="0"/>
    <x v="0"/>
    <n v="2325.98"/>
    <n v="5002.46"/>
  </r>
  <r>
    <x v="15061"/>
    <x v="2"/>
    <x v="1"/>
    <n v="1883.08"/>
    <n v="0.04"/>
    <n v="7"/>
    <d v="2024-05-03T00:00:00"/>
    <d v="2024-05-08T00:00:00"/>
    <x v="0"/>
    <x v="0"/>
    <n v="182.51"/>
    <x v="1"/>
    <x v="1"/>
    <x v="5"/>
    <n v="1700.57"/>
    <n v="13181.56"/>
  </r>
  <r>
    <x v="15062"/>
    <x v="0"/>
    <x v="0"/>
    <n v="1301.17"/>
    <n v="0.03"/>
    <n v="2"/>
    <d v="2023-11-18T00:00:00"/>
    <d v="2023-11-23T00:00:00"/>
    <x v="0"/>
    <x v="2"/>
    <n v="84.25"/>
    <x v="0"/>
    <x v="0"/>
    <x v="11"/>
    <n v="1216.92"/>
    <n v="2602.34"/>
  </r>
  <r>
    <x v="15063"/>
    <x v="2"/>
    <x v="0"/>
    <n v="926.47"/>
    <n v="0.15"/>
    <n v="6"/>
    <d v="2023-06-17T00:00:00"/>
    <d v="2023-06-24T00:00:00"/>
    <x v="1"/>
    <x v="0"/>
    <n v="92.72"/>
    <x v="1"/>
    <x v="0"/>
    <x v="9"/>
    <n v="833.75"/>
    <n v="5558.82"/>
  </r>
  <r>
    <x v="15064"/>
    <x v="0"/>
    <x v="1"/>
    <n v="3668.84"/>
    <n v="0.23"/>
    <n v="5"/>
    <d v="2023-06-01T00:00:00"/>
    <d v="2023-06-06T00:00:00"/>
    <x v="1"/>
    <x v="1"/>
    <n v="204.3"/>
    <x v="5"/>
    <x v="0"/>
    <x v="9"/>
    <n v="3464.54"/>
    <n v="18344.2"/>
  </r>
  <r>
    <x v="15065"/>
    <x v="3"/>
    <x v="4"/>
    <n v="796.01"/>
    <n v="0.31"/>
    <n v="7"/>
    <d v="2024-07-17T00:00:00"/>
    <d v="2024-07-22T00:00:00"/>
    <x v="2"/>
    <x v="1"/>
    <n v="66.989999999999995"/>
    <x v="4"/>
    <x v="1"/>
    <x v="4"/>
    <n v="729.02"/>
    <n v="5572.07"/>
  </r>
  <r>
    <x v="15066"/>
    <x v="0"/>
    <x v="3"/>
    <n v="923.11"/>
    <n v="0.36"/>
    <n v="7"/>
    <d v="2023-01-02T00:00:00"/>
    <d v="2023-01-07T00:00:00"/>
    <x v="0"/>
    <x v="0"/>
    <n v="146"/>
    <x v="5"/>
    <x v="0"/>
    <x v="6"/>
    <n v="777.11"/>
    <n v="6461.77"/>
  </r>
  <r>
    <x v="15067"/>
    <x v="2"/>
    <x v="2"/>
    <n v="2927.65"/>
    <n v="0.09"/>
    <n v="8"/>
    <d v="2024-12-01T00:00:00"/>
    <d v="2024-12-03T00:00:00"/>
    <x v="2"/>
    <x v="1"/>
    <n v="350.16"/>
    <x v="1"/>
    <x v="1"/>
    <x v="10"/>
    <n v="2577.4900000000002"/>
    <n v="23421.200000000001"/>
  </r>
  <r>
    <x v="15068"/>
    <x v="1"/>
    <x v="3"/>
    <n v="1207.78"/>
    <n v="0.34"/>
    <n v="4"/>
    <d v="2024-12-06T00:00:00"/>
    <d v="2024-12-09T00:00:00"/>
    <x v="0"/>
    <x v="1"/>
    <n v="159.69"/>
    <x v="3"/>
    <x v="1"/>
    <x v="10"/>
    <n v="1048.0899999999999"/>
    <n v="4831.12"/>
  </r>
  <r>
    <x v="15069"/>
    <x v="1"/>
    <x v="3"/>
    <n v="2350.94"/>
    <n v="0.09"/>
    <n v="5"/>
    <d v="2023-12-09T00:00:00"/>
    <d v="2023-12-15T00:00:00"/>
    <x v="1"/>
    <x v="0"/>
    <n v="218.07"/>
    <x v="1"/>
    <x v="0"/>
    <x v="10"/>
    <n v="2132.87"/>
    <n v="11754.7"/>
  </r>
  <r>
    <x v="15070"/>
    <x v="1"/>
    <x v="4"/>
    <n v="2809.3"/>
    <n v="0.5"/>
    <n v="4"/>
    <d v="2024-07-20T00:00:00"/>
    <d v="2024-07-21T00:00:00"/>
    <x v="1"/>
    <x v="1"/>
    <n v="794.33"/>
    <x v="1"/>
    <x v="1"/>
    <x v="4"/>
    <n v="2014.9700000000003"/>
    <n v="11237.2"/>
  </r>
  <r>
    <x v="15071"/>
    <x v="2"/>
    <x v="2"/>
    <n v="1444.71"/>
    <n v="0.48"/>
    <n v="7"/>
    <d v="2023-07-23T00:00:00"/>
    <d v="2023-07-27T00:00:00"/>
    <x v="1"/>
    <x v="1"/>
    <n v="395.58"/>
    <x v="3"/>
    <x v="0"/>
    <x v="4"/>
    <n v="1049.1300000000001"/>
    <n v="10112.970000000001"/>
  </r>
  <r>
    <x v="15072"/>
    <x v="0"/>
    <x v="2"/>
    <n v="1783.42"/>
    <n v="0.05"/>
    <n v="3"/>
    <d v="2023-01-08T00:00:00"/>
    <d v="2023-01-09T00:00:00"/>
    <x v="1"/>
    <x v="0"/>
    <n v="236.7"/>
    <x v="5"/>
    <x v="0"/>
    <x v="6"/>
    <n v="1546.72"/>
    <n v="5350.26"/>
  </r>
  <r>
    <x v="15073"/>
    <x v="1"/>
    <x v="0"/>
    <n v="1130.01"/>
    <n v="0.33"/>
    <n v="2"/>
    <d v="2024-11-22T00:00:00"/>
    <d v="2024-11-29T00:00:00"/>
    <x v="1"/>
    <x v="0"/>
    <n v="315.66000000000003"/>
    <x v="3"/>
    <x v="1"/>
    <x v="11"/>
    <n v="814.34999999999991"/>
    <n v="2260.02"/>
  </r>
  <r>
    <x v="15074"/>
    <x v="1"/>
    <x v="1"/>
    <n v="2356.08"/>
    <n v="0.45"/>
    <n v="4"/>
    <d v="2024-05-20T00:00:00"/>
    <d v="2024-05-27T00:00:00"/>
    <x v="2"/>
    <x v="0"/>
    <n v="376.42"/>
    <x v="5"/>
    <x v="1"/>
    <x v="5"/>
    <n v="1979.6599999999999"/>
    <n v="9424.32"/>
  </r>
  <r>
    <x v="15075"/>
    <x v="1"/>
    <x v="4"/>
    <n v="4962.76"/>
    <n v="0.04"/>
    <n v="5"/>
    <d v="2023-09-30T00:00:00"/>
    <d v="2023-10-06T00:00:00"/>
    <x v="0"/>
    <x v="2"/>
    <n v="614.87"/>
    <x v="5"/>
    <x v="0"/>
    <x v="7"/>
    <n v="4347.8900000000003"/>
    <n v="24813.800000000003"/>
  </r>
  <r>
    <x v="15076"/>
    <x v="3"/>
    <x v="2"/>
    <n v="1877.29"/>
    <n v="0.06"/>
    <n v="1"/>
    <d v="2024-09-12T00:00:00"/>
    <d v="2024-09-15T00:00:00"/>
    <x v="2"/>
    <x v="1"/>
    <n v="558.33000000000004"/>
    <x v="4"/>
    <x v="1"/>
    <x v="7"/>
    <n v="1318.96"/>
    <n v="1877.29"/>
  </r>
  <r>
    <x v="15077"/>
    <x v="2"/>
    <x v="4"/>
    <n v="3301.32"/>
    <n v="0.17"/>
    <n v="3"/>
    <d v="2023-10-16T00:00:00"/>
    <d v="2023-10-18T00:00:00"/>
    <x v="0"/>
    <x v="1"/>
    <n v="519.79999999999995"/>
    <x v="4"/>
    <x v="0"/>
    <x v="2"/>
    <n v="2781.5200000000004"/>
    <n v="9903.9600000000009"/>
  </r>
  <r>
    <x v="15078"/>
    <x v="2"/>
    <x v="0"/>
    <n v="3215.88"/>
    <n v="0.05"/>
    <n v="8"/>
    <d v="2023-11-07T00:00:00"/>
    <d v="2023-11-13T00:00:00"/>
    <x v="2"/>
    <x v="1"/>
    <n v="227.98"/>
    <x v="4"/>
    <x v="0"/>
    <x v="11"/>
    <n v="2987.9"/>
    <n v="25727.040000000001"/>
  </r>
  <r>
    <x v="15079"/>
    <x v="2"/>
    <x v="3"/>
    <n v="3953.76"/>
    <n v="0.44"/>
    <n v="5"/>
    <d v="2023-07-22T00:00:00"/>
    <d v="2023-07-29T00:00:00"/>
    <x v="1"/>
    <x v="0"/>
    <n v="774.33"/>
    <x v="3"/>
    <x v="0"/>
    <x v="4"/>
    <n v="3179.4300000000003"/>
    <n v="19768.800000000003"/>
  </r>
  <r>
    <x v="15080"/>
    <x v="2"/>
    <x v="2"/>
    <n v="3588.4"/>
    <n v="0.44"/>
    <n v="1"/>
    <d v="2023-11-25T00:00:00"/>
    <d v="2023-11-28T00:00:00"/>
    <x v="0"/>
    <x v="1"/>
    <n v="342.43"/>
    <x v="3"/>
    <x v="0"/>
    <x v="11"/>
    <n v="3245.9700000000003"/>
    <n v="3588.4"/>
  </r>
  <r>
    <x v="15081"/>
    <x v="2"/>
    <x v="0"/>
    <n v="157.72"/>
    <n v="0.47"/>
    <n v="4"/>
    <d v="2023-04-08T00:00:00"/>
    <d v="2023-04-12T00:00:00"/>
    <x v="0"/>
    <x v="2"/>
    <n v="32.1"/>
    <x v="0"/>
    <x v="0"/>
    <x v="3"/>
    <n v="125.62"/>
    <n v="630.88"/>
  </r>
  <r>
    <x v="15082"/>
    <x v="3"/>
    <x v="4"/>
    <n v="1615.16"/>
    <n v="0.1"/>
    <n v="8"/>
    <d v="2023-12-30T00:00:00"/>
    <d v="2024-01-06T00:00:00"/>
    <x v="2"/>
    <x v="1"/>
    <n v="100.16"/>
    <x v="5"/>
    <x v="0"/>
    <x v="10"/>
    <n v="1515"/>
    <n v="12921.28"/>
  </r>
  <r>
    <x v="15083"/>
    <x v="0"/>
    <x v="0"/>
    <n v="4364.1400000000003"/>
    <n v="0.02"/>
    <n v="8"/>
    <d v="2024-05-05T00:00:00"/>
    <d v="2024-05-12T00:00:00"/>
    <x v="2"/>
    <x v="1"/>
    <n v="339.05"/>
    <x v="5"/>
    <x v="1"/>
    <x v="5"/>
    <n v="4025.09"/>
    <n v="34913.120000000003"/>
  </r>
  <r>
    <x v="15084"/>
    <x v="3"/>
    <x v="0"/>
    <n v="2743.8"/>
    <n v="0.22"/>
    <n v="2"/>
    <d v="2023-03-20T00:00:00"/>
    <d v="2023-03-26T00:00:00"/>
    <x v="1"/>
    <x v="1"/>
    <n v="351.61"/>
    <x v="4"/>
    <x v="0"/>
    <x v="0"/>
    <n v="2392.19"/>
    <n v="5487.6"/>
  </r>
  <r>
    <x v="15085"/>
    <x v="1"/>
    <x v="0"/>
    <n v="610.70000000000005"/>
    <n v="0.44"/>
    <n v="9"/>
    <d v="2023-11-16T00:00:00"/>
    <d v="2023-11-19T00:00:00"/>
    <x v="0"/>
    <x v="0"/>
    <n v="124.63"/>
    <x v="1"/>
    <x v="0"/>
    <x v="11"/>
    <n v="486.07000000000005"/>
    <n v="5496.3"/>
  </r>
  <r>
    <x v="15086"/>
    <x v="3"/>
    <x v="0"/>
    <n v="1453.07"/>
    <n v="0.32"/>
    <n v="1"/>
    <d v="2023-03-29T00:00:00"/>
    <d v="2023-04-03T00:00:00"/>
    <x v="1"/>
    <x v="0"/>
    <n v="307.38"/>
    <x v="3"/>
    <x v="0"/>
    <x v="0"/>
    <n v="1145.69"/>
    <n v="1453.07"/>
  </r>
  <r>
    <x v="15087"/>
    <x v="2"/>
    <x v="0"/>
    <n v="1488.59"/>
    <n v="0.5"/>
    <n v="8"/>
    <d v="2023-12-23T00:00:00"/>
    <d v="2023-12-24T00:00:00"/>
    <x v="2"/>
    <x v="0"/>
    <n v="315.43"/>
    <x v="4"/>
    <x v="0"/>
    <x v="10"/>
    <n v="1173.1599999999999"/>
    <n v="11908.72"/>
  </r>
  <r>
    <x v="15088"/>
    <x v="3"/>
    <x v="0"/>
    <n v="4378.57"/>
    <n v="0.45"/>
    <n v="8"/>
    <d v="2024-01-04T00:00:00"/>
    <d v="2024-01-11T00:00:00"/>
    <x v="0"/>
    <x v="0"/>
    <n v="777.36"/>
    <x v="3"/>
    <x v="1"/>
    <x v="6"/>
    <n v="3601.2099999999996"/>
    <n v="35028.559999999998"/>
  </r>
  <r>
    <x v="15089"/>
    <x v="2"/>
    <x v="1"/>
    <n v="2811.67"/>
    <n v="0.2"/>
    <n v="6"/>
    <d v="2023-06-17T00:00:00"/>
    <d v="2023-06-21T00:00:00"/>
    <x v="1"/>
    <x v="0"/>
    <n v="373.01"/>
    <x v="1"/>
    <x v="0"/>
    <x v="9"/>
    <n v="2438.66"/>
    <n v="16870.02"/>
  </r>
  <r>
    <x v="15090"/>
    <x v="3"/>
    <x v="4"/>
    <n v="3080.79"/>
    <n v="0.02"/>
    <n v="1"/>
    <d v="2023-07-05T00:00:00"/>
    <d v="2023-07-09T00:00:00"/>
    <x v="2"/>
    <x v="2"/>
    <n v="826.6"/>
    <x v="3"/>
    <x v="0"/>
    <x v="4"/>
    <n v="2254.19"/>
    <n v="3080.79"/>
  </r>
  <r>
    <x v="15091"/>
    <x v="2"/>
    <x v="3"/>
    <n v="1898.62"/>
    <n v="0"/>
    <n v="9"/>
    <d v="2024-08-17T00:00:00"/>
    <d v="2024-08-18T00:00:00"/>
    <x v="2"/>
    <x v="1"/>
    <n v="309.41000000000003"/>
    <x v="5"/>
    <x v="1"/>
    <x v="1"/>
    <n v="1589.2099999999998"/>
    <n v="17087.579999999998"/>
  </r>
  <r>
    <x v="15092"/>
    <x v="1"/>
    <x v="4"/>
    <n v="395.52"/>
    <n v="0.32"/>
    <n v="3"/>
    <d v="2023-01-23T00:00:00"/>
    <d v="2023-01-25T00:00:00"/>
    <x v="2"/>
    <x v="2"/>
    <n v="97.17"/>
    <x v="3"/>
    <x v="0"/>
    <x v="6"/>
    <n v="298.34999999999997"/>
    <n v="1186.56"/>
  </r>
  <r>
    <x v="15093"/>
    <x v="2"/>
    <x v="2"/>
    <n v="468.72"/>
    <n v="0.46"/>
    <n v="1"/>
    <d v="2024-09-06T00:00:00"/>
    <d v="2024-09-07T00:00:00"/>
    <x v="1"/>
    <x v="0"/>
    <n v="78.72"/>
    <x v="3"/>
    <x v="1"/>
    <x v="7"/>
    <n v="390"/>
    <n v="468.72"/>
  </r>
  <r>
    <x v="15094"/>
    <x v="3"/>
    <x v="2"/>
    <n v="2159.87"/>
    <n v="0.22"/>
    <n v="7"/>
    <d v="2023-12-17T00:00:00"/>
    <d v="2023-12-24T00:00:00"/>
    <x v="0"/>
    <x v="2"/>
    <n v="571.22"/>
    <x v="5"/>
    <x v="0"/>
    <x v="10"/>
    <n v="1588.6499999999999"/>
    <n v="15119.09"/>
  </r>
  <r>
    <x v="15095"/>
    <x v="1"/>
    <x v="4"/>
    <n v="969.72"/>
    <n v="0.44"/>
    <n v="5"/>
    <d v="2023-12-16T00:00:00"/>
    <d v="2023-12-17T00:00:00"/>
    <x v="1"/>
    <x v="1"/>
    <n v="55.27"/>
    <x v="1"/>
    <x v="0"/>
    <x v="10"/>
    <n v="914.45"/>
    <n v="4848.6000000000004"/>
  </r>
  <r>
    <x v="15096"/>
    <x v="3"/>
    <x v="0"/>
    <n v="610.89"/>
    <n v="0.28000000000000003"/>
    <n v="2"/>
    <d v="2024-06-02T00:00:00"/>
    <d v="2024-06-03T00:00:00"/>
    <x v="2"/>
    <x v="0"/>
    <n v="71.510000000000005"/>
    <x v="1"/>
    <x v="1"/>
    <x v="9"/>
    <n v="539.38"/>
    <n v="1221.78"/>
  </r>
  <r>
    <x v="15097"/>
    <x v="1"/>
    <x v="1"/>
    <n v="1384.99"/>
    <n v="0.05"/>
    <n v="1"/>
    <d v="2024-03-18T00:00:00"/>
    <d v="2024-03-25T00:00:00"/>
    <x v="2"/>
    <x v="0"/>
    <n v="339.34"/>
    <x v="0"/>
    <x v="1"/>
    <x v="0"/>
    <n v="1045.6500000000001"/>
    <n v="1384.99"/>
  </r>
  <r>
    <x v="15098"/>
    <x v="0"/>
    <x v="3"/>
    <n v="3736.03"/>
    <n v="0.4"/>
    <n v="6"/>
    <d v="2023-04-19T00:00:00"/>
    <d v="2023-04-21T00:00:00"/>
    <x v="2"/>
    <x v="1"/>
    <n v="832.51"/>
    <x v="5"/>
    <x v="0"/>
    <x v="3"/>
    <n v="2903.5200000000004"/>
    <n v="22416.18"/>
  </r>
  <r>
    <x v="15099"/>
    <x v="0"/>
    <x v="0"/>
    <n v="457.79"/>
    <n v="0.25"/>
    <n v="1"/>
    <d v="2024-01-05T00:00:00"/>
    <d v="2024-01-09T00:00:00"/>
    <x v="1"/>
    <x v="0"/>
    <n v="126.7"/>
    <x v="3"/>
    <x v="1"/>
    <x v="6"/>
    <n v="331.09000000000003"/>
    <n v="457.79"/>
  </r>
  <r>
    <x v="15100"/>
    <x v="0"/>
    <x v="4"/>
    <n v="2296.31"/>
    <n v="0.03"/>
    <n v="6"/>
    <d v="2024-04-30T00:00:00"/>
    <d v="2024-05-06T00:00:00"/>
    <x v="2"/>
    <x v="2"/>
    <n v="454.74"/>
    <x v="3"/>
    <x v="1"/>
    <x v="3"/>
    <n v="1841.57"/>
    <n v="13777.86"/>
  </r>
  <r>
    <x v="15101"/>
    <x v="3"/>
    <x v="4"/>
    <n v="4147.83"/>
    <n v="0.41"/>
    <n v="1"/>
    <d v="2023-04-22T00:00:00"/>
    <d v="2023-04-25T00:00:00"/>
    <x v="0"/>
    <x v="1"/>
    <n v="1198.32"/>
    <x v="3"/>
    <x v="0"/>
    <x v="3"/>
    <n v="2949.51"/>
    <n v="4147.83"/>
  </r>
  <r>
    <x v="15102"/>
    <x v="3"/>
    <x v="1"/>
    <n v="1412.83"/>
    <n v="0.38"/>
    <n v="7"/>
    <d v="2023-10-13T00:00:00"/>
    <d v="2023-10-14T00:00:00"/>
    <x v="1"/>
    <x v="0"/>
    <n v="393.87"/>
    <x v="3"/>
    <x v="0"/>
    <x v="2"/>
    <n v="1018.9599999999999"/>
    <n v="9889.81"/>
  </r>
  <r>
    <x v="15103"/>
    <x v="1"/>
    <x v="1"/>
    <n v="1579.18"/>
    <n v="0.23"/>
    <n v="7"/>
    <d v="2024-01-29T00:00:00"/>
    <d v="2024-01-31T00:00:00"/>
    <x v="0"/>
    <x v="0"/>
    <n v="444.68"/>
    <x v="3"/>
    <x v="1"/>
    <x v="6"/>
    <n v="1134.5"/>
    <n v="11054.26"/>
  </r>
  <r>
    <x v="15104"/>
    <x v="1"/>
    <x v="4"/>
    <n v="4432.62"/>
    <n v="0.01"/>
    <n v="4"/>
    <d v="2023-04-08T00:00:00"/>
    <d v="2023-04-11T00:00:00"/>
    <x v="2"/>
    <x v="1"/>
    <n v="902.83"/>
    <x v="5"/>
    <x v="0"/>
    <x v="3"/>
    <n v="3529.79"/>
    <n v="17730.48"/>
  </r>
  <r>
    <x v="15105"/>
    <x v="1"/>
    <x v="0"/>
    <n v="3285.02"/>
    <n v="0.17"/>
    <n v="7"/>
    <d v="2024-06-08T00:00:00"/>
    <d v="2024-06-14T00:00:00"/>
    <x v="1"/>
    <x v="0"/>
    <n v="895.28"/>
    <x v="0"/>
    <x v="1"/>
    <x v="9"/>
    <n v="2389.7399999999998"/>
    <n v="22995.14"/>
  </r>
  <r>
    <x v="15106"/>
    <x v="1"/>
    <x v="0"/>
    <n v="4008.79"/>
    <n v="0.22"/>
    <n v="8"/>
    <d v="2023-06-16T00:00:00"/>
    <d v="2023-06-23T00:00:00"/>
    <x v="2"/>
    <x v="2"/>
    <n v="631.16999999999996"/>
    <x v="5"/>
    <x v="0"/>
    <x v="9"/>
    <n v="3377.62"/>
    <n v="32070.32"/>
  </r>
  <r>
    <x v="15107"/>
    <x v="2"/>
    <x v="0"/>
    <n v="1517.1"/>
    <n v="0.08"/>
    <n v="8"/>
    <d v="2024-08-11T00:00:00"/>
    <d v="2024-08-17T00:00:00"/>
    <x v="1"/>
    <x v="0"/>
    <n v="445.57"/>
    <x v="5"/>
    <x v="1"/>
    <x v="1"/>
    <n v="1071.53"/>
    <n v="12136.8"/>
  </r>
  <r>
    <x v="15108"/>
    <x v="0"/>
    <x v="3"/>
    <n v="4984.22"/>
    <n v="0.08"/>
    <n v="3"/>
    <d v="2024-03-23T00:00:00"/>
    <d v="2024-03-26T00:00:00"/>
    <x v="2"/>
    <x v="1"/>
    <n v="456.36"/>
    <x v="1"/>
    <x v="1"/>
    <x v="0"/>
    <n v="4527.8600000000006"/>
    <n v="14952.66"/>
  </r>
  <r>
    <x v="15109"/>
    <x v="2"/>
    <x v="3"/>
    <n v="790.39"/>
    <n v="0.08"/>
    <n v="8"/>
    <d v="2023-10-08T00:00:00"/>
    <d v="2023-10-12T00:00:00"/>
    <x v="1"/>
    <x v="0"/>
    <n v="98.59"/>
    <x v="4"/>
    <x v="0"/>
    <x v="2"/>
    <n v="691.8"/>
    <n v="6323.12"/>
  </r>
  <r>
    <x v="15110"/>
    <x v="2"/>
    <x v="0"/>
    <n v="4813.49"/>
    <n v="0.19"/>
    <n v="3"/>
    <d v="2023-06-18T00:00:00"/>
    <d v="2023-06-24T00:00:00"/>
    <x v="1"/>
    <x v="0"/>
    <n v="856.77"/>
    <x v="3"/>
    <x v="0"/>
    <x v="9"/>
    <n v="3956.72"/>
    <n v="14440.47"/>
  </r>
  <r>
    <x v="15111"/>
    <x v="2"/>
    <x v="4"/>
    <n v="4520.29"/>
    <n v="0.41"/>
    <n v="5"/>
    <d v="2023-08-14T00:00:00"/>
    <d v="2023-08-21T00:00:00"/>
    <x v="1"/>
    <x v="0"/>
    <n v="1312.23"/>
    <x v="1"/>
    <x v="0"/>
    <x v="1"/>
    <n v="3208.06"/>
    <n v="22601.45"/>
  </r>
  <r>
    <x v="15112"/>
    <x v="2"/>
    <x v="1"/>
    <n v="2804.28"/>
    <n v="0.38"/>
    <n v="1"/>
    <d v="2023-11-14T00:00:00"/>
    <d v="2023-11-19T00:00:00"/>
    <x v="2"/>
    <x v="1"/>
    <n v="545.37"/>
    <x v="3"/>
    <x v="0"/>
    <x v="11"/>
    <n v="2258.9100000000003"/>
    <n v="2804.28"/>
  </r>
  <r>
    <x v="15113"/>
    <x v="0"/>
    <x v="2"/>
    <n v="2967.95"/>
    <n v="0.01"/>
    <n v="7"/>
    <d v="2023-02-09T00:00:00"/>
    <d v="2023-02-12T00:00:00"/>
    <x v="2"/>
    <x v="0"/>
    <n v="194.84"/>
    <x v="2"/>
    <x v="0"/>
    <x v="8"/>
    <n v="2773.1099999999997"/>
    <n v="20775.649999999998"/>
  </r>
  <r>
    <x v="15114"/>
    <x v="2"/>
    <x v="1"/>
    <n v="3897.73"/>
    <n v="0"/>
    <n v="8"/>
    <d v="2024-05-02T00:00:00"/>
    <d v="2024-05-03T00:00:00"/>
    <x v="2"/>
    <x v="0"/>
    <n v="796.88"/>
    <x v="3"/>
    <x v="1"/>
    <x v="5"/>
    <n v="3100.85"/>
    <n v="31181.84"/>
  </r>
  <r>
    <x v="15115"/>
    <x v="1"/>
    <x v="1"/>
    <n v="1603.23"/>
    <n v="0.04"/>
    <n v="4"/>
    <d v="2024-02-22T00:00:00"/>
    <d v="2024-02-25T00:00:00"/>
    <x v="1"/>
    <x v="2"/>
    <n v="462.26"/>
    <x v="0"/>
    <x v="1"/>
    <x v="8"/>
    <n v="1140.97"/>
    <n v="6412.92"/>
  </r>
  <r>
    <x v="15116"/>
    <x v="3"/>
    <x v="2"/>
    <n v="2684.6"/>
    <n v="0.23"/>
    <n v="7"/>
    <d v="2023-12-01T00:00:00"/>
    <d v="2023-12-06T00:00:00"/>
    <x v="2"/>
    <x v="2"/>
    <n v="424.7"/>
    <x v="5"/>
    <x v="0"/>
    <x v="10"/>
    <n v="2259.9"/>
    <n v="18792.2"/>
  </r>
  <r>
    <x v="15117"/>
    <x v="1"/>
    <x v="0"/>
    <n v="4521.6400000000003"/>
    <n v="0.44"/>
    <n v="7"/>
    <d v="2024-05-29T00:00:00"/>
    <d v="2024-06-05T00:00:00"/>
    <x v="0"/>
    <x v="1"/>
    <n v="566.61"/>
    <x v="0"/>
    <x v="1"/>
    <x v="5"/>
    <n v="3955.03"/>
    <n v="31651.480000000003"/>
  </r>
  <r>
    <x v="15118"/>
    <x v="3"/>
    <x v="1"/>
    <n v="434.42"/>
    <n v="0.09"/>
    <n v="6"/>
    <d v="2024-03-11T00:00:00"/>
    <d v="2024-03-16T00:00:00"/>
    <x v="1"/>
    <x v="2"/>
    <n v="86.78"/>
    <x v="2"/>
    <x v="1"/>
    <x v="0"/>
    <n v="347.64"/>
    <n v="2606.52"/>
  </r>
  <r>
    <x v="15119"/>
    <x v="1"/>
    <x v="2"/>
    <n v="4537.09"/>
    <n v="0.24"/>
    <n v="5"/>
    <d v="2023-09-08T00:00:00"/>
    <d v="2023-09-15T00:00:00"/>
    <x v="0"/>
    <x v="1"/>
    <n v="1002.7"/>
    <x v="3"/>
    <x v="0"/>
    <x v="7"/>
    <n v="3534.3900000000003"/>
    <n v="22685.45"/>
  </r>
  <r>
    <x v="15120"/>
    <x v="1"/>
    <x v="4"/>
    <n v="3671.01"/>
    <n v="0.02"/>
    <n v="4"/>
    <d v="2023-04-08T00:00:00"/>
    <d v="2023-04-12T00:00:00"/>
    <x v="0"/>
    <x v="1"/>
    <n v="553.58000000000004"/>
    <x v="2"/>
    <x v="0"/>
    <x v="3"/>
    <n v="3117.4300000000003"/>
    <n v="14684.04"/>
  </r>
  <r>
    <x v="15121"/>
    <x v="3"/>
    <x v="4"/>
    <n v="3872.24"/>
    <n v="0.01"/>
    <n v="5"/>
    <d v="2023-11-21T00:00:00"/>
    <d v="2023-11-23T00:00:00"/>
    <x v="0"/>
    <x v="0"/>
    <n v="267.69"/>
    <x v="4"/>
    <x v="0"/>
    <x v="11"/>
    <n v="3604.5499999999997"/>
    <n v="19361.199999999997"/>
  </r>
  <r>
    <x v="15122"/>
    <x v="0"/>
    <x v="4"/>
    <n v="417.12"/>
    <n v="0"/>
    <n v="7"/>
    <d v="2024-04-14T00:00:00"/>
    <d v="2024-04-20T00:00:00"/>
    <x v="1"/>
    <x v="2"/>
    <n v="59.84"/>
    <x v="4"/>
    <x v="1"/>
    <x v="3"/>
    <n v="357.28"/>
    <n v="2919.84"/>
  </r>
  <r>
    <x v="15123"/>
    <x v="2"/>
    <x v="0"/>
    <n v="1020.01"/>
    <n v="0.37"/>
    <n v="8"/>
    <d v="2024-10-30T00:00:00"/>
    <d v="2024-11-05T00:00:00"/>
    <x v="1"/>
    <x v="2"/>
    <n v="175.22"/>
    <x v="2"/>
    <x v="1"/>
    <x v="2"/>
    <n v="844.79"/>
    <n v="8160.08"/>
  </r>
  <r>
    <x v="15124"/>
    <x v="1"/>
    <x v="1"/>
    <n v="4633.78"/>
    <n v="0.01"/>
    <n v="4"/>
    <d v="2024-05-30T00:00:00"/>
    <d v="2024-06-05T00:00:00"/>
    <x v="2"/>
    <x v="2"/>
    <n v="833.34"/>
    <x v="2"/>
    <x v="1"/>
    <x v="5"/>
    <n v="3800.4399999999996"/>
    <n v="18535.12"/>
  </r>
  <r>
    <x v="15125"/>
    <x v="0"/>
    <x v="1"/>
    <n v="707.85"/>
    <n v="0.14000000000000001"/>
    <n v="5"/>
    <d v="2024-05-16T00:00:00"/>
    <d v="2024-05-20T00:00:00"/>
    <x v="0"/>
    <x v="2"/>
    <n v="159.41999999999999"/>
    <x v="3"/>
    <x v="1"/>
    <x v="5"/>
    <n v="548.43000000000006"/>
    <n v="3539.25"/>
  </r>
  <r>
    <x v="15126"/>
    <x v="2"/>
    <x v="3"/>
    <n v="3192.8"/>
    <n v="0.32"/>
    <n v="6"/>
    <d v="2023-10-08T00:00:00"/>
    <d v="2023-10-15T00:00:00"/>
    <x v="1"/>
    <x v="2"/>
    <n v="172.77"/>
    <x v="0"/>
    <x v="0"/>
    <x v="2"/>
    <n v="3020.03"/>
    <n v="19156.800000000003"/>
  </r>
  <r>
    <x v="15127"/>
    <x v="0"/>
    <x v="4"/>
    <n v="3935.19"/>
    <n v="0.31"/>
    <n v="9"/>
    <d v="2023-09-09T00:00:00"/>
    <d v="2023-09-15T00:00:00"/>
    <x v="2"/>
    <x v="0"/>
    <n v="1065.93"/>
    <x v="3"/>
    <x v="0"/>
    <x v="7"/>
    <n v="2869.26"/>
    <n v="35416.71"/>
  </r>
  <r>
    <x v="15128"/>
    <x v="0"/>
    <x v="0"/>
    <n v="1233.28"/>
    <n v="0.03"/>
    <n v="6"/>
    <d v="2024-03-09T00:00:00"/>
    <d v="2024-03-16T00:00:00"/>
    <x v="2"/>
    <x v="2"/>
    <n v="248.46"/>
    <x v="2"/>
    <x v="1"/>
    <x v="0"/>
    <n v="984.81999999999994"/>
    <n v="7399.68"/>
  </r>
  <r>
    <x v="15129"/>
    <x v="2"/>
    <x v="2"/>
    <n v="3524.07"/>
    <n v="0.13"/>
    <n v="7"/>
    <d v="2023-09-12T00:00:00"/>
    <d v="2023-09-17T00:00:00"/>
    <x v="2"/>
    <x v="0"/>
    <n v="642.29"/>
    <x v="5"/>
    <x v="0"/>
    <x v="7"/>
    <n v="2881.78"/>
    <n v="24668.49"/>
  </r>
  <r>
    <x v="15130"/>
    <x v="1"/>
    <x v="0"/>
    <n v="421.32"/>
    <n v="0.32"/>
    <n v="8"/>
    <d v="2024-02-11T00:00:00"/>
    <d v="2024-02-13T00:00:00"/>
    <x v="1"/>
    <x v="0"/>
    <n v="38.049999999999997"/>
    <x v="2"/>
    <x v="1"/>
    <x v="8"/>
    <n v="383.27"/>
    <n v="3370.56"/>
  </r>
  <r>
    <x v="15131"/>
    <x v="0"/>
    <x v="1"/>
    <n v="2543.9699999999998"/>
    <n v="0.2"/>
    <n v="3"/>
    <d v="2024-02-13T00:00:00"/>
    <d v="2024-02-19T00:00:00"/>
    <x v="0"/>
    <x v="2"/>
    <n v="204.15"/>
    <x v="4"/>
    <x v="1"/>
    <x v="8"/>
    <n v="2339.8199999999997"/>
    <n v="7631.91"/>
  </r>
  <r>
    <x v="15132"/>
    <x v="1"/>
    <x v="4"/>
    <n v="1738.72"/>
    <n v="0.23"/>
    <n v="5"/>
    <d v="2023-11-22T00:00:00"/>
    <d v="2023-11-28T00:00:00"/>
    <x v="1"/>
    <x v="1"/>
    <n v="329.96"/>
    <x v="4"/>
    <x v="0"/>
    <x v="11"/>
    <n v="1408.76"/>
    <n v="8693.6"/>
  </r>
  <r>
    <x v="15133"/>
    <x v="1"/>
    <x v="3"/>
    <n v="3264.14"/>
    <n v="0.1"/>
    <n v="4"/>
    <d v="2023-04-08T00:00:00"/>
    <d v="2023-04-14T00:00:00"/>
    <x v="1"/>
    <x v="1"/>
    <n v="748.52"/>
    <x v="5"/>
    <x v="0"/>
    <x v="3"/>
    <n v="2515.62"/>
    <n v="13056.56"/>
  </r>
  <r>
    <x v="15134"/>
    <x v="1"/>
    <x v="0"/>
    <n v="4456.12"/>
    <n v="0.02"/>
    <n v="1"/>
    <d v="2023-05-29T00:00:00"/>
    <d v="2023-06-05T00:00:00"/>
    <x v="2"/>
    <x v="2"/>
    <n v="1072.05"/>
    <x v="1"/>
    <x v="0"/>
    <x v="5"/>
    <n v="3384.0699999999997"/>
    <n v="4456.12"/>
  </r>
  <r>
    <x v="15135"/>
    <x v="2"/>
    <x v="3"/>
    <n v="714.91"/>
    <n v="0.17"/>
    <n v="4"/>
    <d v="2023-04-18T00:00:00"/>
    <d v="2023-04-24T00:00:00"/>
    <x v="0"/>
    <x v="1"/>
    <n v="137.79"/>
    <x v="3"/>
    <x v="0"/>
    <x v="3"/>
    <n v="577.12"/>
    <n v="2859.64"/>
  </r>
  <r>
    <x v="15136"/>
    <x v="3"/>
    <x v="1"/>
    <n v="2306.5100000000002"/>
    <n v="0.34"/>
    <n v="2"/>
    <d v="2023-12-16T00:00:00"/>
    <d v="2023-12-22T00:00:00"/>
    <x v="1"/>
    <x v="1"/>
    <n v="319.94"/>
    <x v="1"/>
    <x v="0"/>
    <x v="10"/>
    <n v="1986.5700000000002"/>
    <n v="4613.0200000000004"/>
  </r>
  <r>
    <x v="15137"/>
    <x v="1"/>
    <x v="2"/>
    <n v="2173.65"/>
    <n v="0.38"/>
    <n v="4"/>
    <d v="2023-05-03T00:00:00"/>
    <d v="2023-05-10T00:00:00"/>
    <x v="0"/>
    <x v="0"/>
    <n v="185.62"/>
    <x v="4"/>
    <x v="0"/>
    <x v="5"/>
    <n v="1988.0300000000002"/>
    <n v="8694.6"/>
  </r>
  <r>
    <x v="15138"/>
    <x v="3"/>
    <x v="0"/>
    <n v="1686.6"/>
    <n v="0.3"/>
    <n v="2"/>
    <d v="2023-11-08T00:00:00"/>
    <d v="2023-11-12T00:00:00"/>
    <x v="1"/>
    <x v="2"/>
    <n v="323.07"/>
    <x v="4"/>
    <x v="0"/>
    <x v="11"/>
    <n v="1363.53"/>
    <n v="3373.2"/>
  </r>
  <r>
    <x v="15139"/>
    <x v="3"/>
    <x v="1"/>
    <n v="2452.8200000000002"/>
    <n v="0.2"/>
    <n v="4"/>
    <d v="2023-09-16T00:00:00"/>
    <d v="2023-09-17T00:00:00"/>
    <x v="0"/>
    <x v="2"/>
    <n v="326.73"/>
    <x v="0"/>
    <x v="0"/>
    <x v="7"/>
    <n v="2126.09"/>
    <n v="9811.2800000000007"/>
  </r>
  <r>
    <x v="15140"/>
    <x v="0"/>
    <x v="4"/>
    <n v="4415.57"/>
    <n v="0.28999999999999998"/>
    <n v="4"/>
    <d v="2024-08-13T00:00:00"/>
    <d v="2024-08-16T00:00:00"/>
    <x v="2"/>
    <x v="0"/>
    <n v="1113.6500000000001"/>
    <x v="5"/>
    <x v="1"/>
    <x v="1"/>
    <n v="3301.9199999999996"/>
    <n v="17662.28"/>
  </r>
  <r>
    <x v="15141"/>
    <x v="1"/>
    <x v="0"/>
    <n v="4870.9399999999996"/>
    <n v="0.35"/>
    <n v="3"/>
    <d v="2024-02-09T00:00:00"/>
    <d v="2024-02-10T00:00:00"/>
    <x v="2"/>
    <x v="2"/>
    <n v="861.29"/>
    <x v="4"/>
    <x v="1"/>
    <x v="8"/>
    <n v="4009.6499999999996"/>
    <n v="14612.82"/>
  </r>
  <r>
    <x v="15142"/>
    <x v="1"/>
    <x v="3"/>
    <n v="113.93"/>
    <n v="0.38"/>
    <n v="5"/>
    <d v="2023-07-30T00:00:00"/>
    <d v="2023-07-31T00:00:00"/>
    <x v="0"/>
    <x v="0"/>
    <n v="12.09"/>
    <x v="4"/>
    <x v="0"/>
    <x v="4"/>
    <n v="101.84"/>
    <n v="569.65000000000009"/>
  </r>
  <r>
    <x v="15143"/>
    <x v="1"/>
    <x v="0"/>
    <n v="3721.25"/>
    <n v="0.05"/>
    <n v="9"/>
    <d v="2023-06-26T00:00:00"/>
    <d v="2023-06-29T00:00:00"/>
    <x v="2"/>
    <x v="1"/>
    <n v="958.71"/>
    <x v="1"/>
    <x v="0"/>
    <x v="9"/>
    <n v="2762.54"/>
    <n v="33491.25"/>
  </r>
  <r>
    <x v="15144"/>
    <x v="3"/>
    <x v="1"/>
    <n v="3113.9"/>
    <n v="0.4"/>
    <n v="1"/>
    <d v="2024-01-17T00:00:00"/>
    <d v="2024-01-23T00:00:00"/>
    <x v="1"/>
    <x v="1"/>
    <n v="867.25"/>
    <x v="4"/>
    <x v="1"/>
    <x v="6"/>
    <n v="2246.65"/>
    <n v="3113.9"/>
  </r>
  <r>
    <x v="15145"/>
    <x v="2"/>
    <x v="1"/>
    <n v="4973.1099999999997"/>
    <n v="0.03"/>
    <n v="7"/>
    <d v="2024-08-02T00:00:00"/>
    <d v="2024-08-05T00:00:00"/>
    <x v="1"/>
    <x v="0"/>
    <n v="476.78"/>
    <x v="3"/>
    <x v="1"/>
    <x v="1"/>
    <n v="4496.33"/>
    <n v="34811.769999999997"/>
  </r>
  <r>
    <x v="15146"/>
    <x v="3"/>
    <x v="3"/>
    <n v="540.66"/>
    <n v="0.44"/>
    <n v="1"/>
    <d v="2023-10-14T00:00:00"/>
    <d v="2023-10-20T00:00:00"/>
    <x v="0"/>
    <x v="2"/>
    <n v="101.49"/>
    <x v="5"/>
    <x v="0"/>
    <x v="2"/>
    <n v="439.16999999999996"/>
    <n v="540.66"/>
  </r>
  <r>
    <x v="15147"/>
    <x v="1"/>
    <x v="1"/>
    <n v="4075.6"/>
    <n v="0.2"/>
    <n v="1"/>
    <d v="2023-10-29T00:00:00"/>
    <d v="2023-11-05T00:00:00"/>
    <x v="0"/>
    <x v="2"/>
    <n v="1067.1600000000001"/>
    <x v="0"/>
    <x v="0"/>
    <x v="2"/>
    <n v="3008.4399999999996"/>
    <n v="4075.6"/>
  </r>
  <r>
    <x v="15148"/>
    <x v="1"/>
    <x v="0"/>
    <n v="4676.25"/>
    <n v="0.27"/>
    <n v="2"/>
    <d v="2023-10-28T00:00:00"/>
    <d v="2023-11-02T00:00:00"/>
    <x v="2"/>
    <x v="1"/>
    <n v="1245.8399999999999"/>
    <x v="1"/>
    <x v="0"/>
    <x v="2"/>
    <n v="3430.41"/>
    <n v="9352.5"/>
  </r>
  <r>
    <x v="15149"/>
    <x v="1"/>
    <x v="3"/>
    <n v="4569.37"/>
    <n v="0.14000000000000001"/>
    <n v="6"/>
    <d v="2024-04-03T00:00:00"/>
    <d v="2024-04-06T00:00:00"/>
    <x v="0"/>
    <x v="2"/>
    <n v="894.19"/>
    <x v="4"/>
    <x v="1"/>
    <x v="3"/>
    <n v="3675.18"/>
    <n v="27416.22"/>
  </r>
  <r>
    <x v="15150"/>
    <x v="3"/>
    <x v="1"/>
    <n v="2846.81"/>
    <n v="0.21"/>
    <n v="9"/>
    <d v="2024-09-28T00:00:00"/>
    <d v="2024-09-29T00:00:00"/>
    <x v="2"/>
    <x v="0"/>
    <n v="521"/>
    <x v="1"/>
    <x v="1"/>
    <x v="7"/>
    <n v="2325.81"/>
    <n v="25621.29"/>
  </r>
  <r>
    <x v="15151"/>
    <x v="1"/>
    <x v="1"/>
    <n v="1705.03"/>
    <n v="0.42"/>
    <n v="3"/>
    <d v="2024-12-20T00:00:00"/>
    <d v="2024-12-27T00:00:00"/>
    <x v="1"/>
    <x v="2"/>
    <n v="105.35"/>
    <x v="0"/>
    <x v="1"/>
    <x v="10"/>
    <n v="1599.68"/>
    <n v="5115.09"/>
  </r>
  <r>
    <x v="15152"/>
    <x v="0"/>
    <x v="0"/>
    <n v="3235.53"/>
    <n v="0.15"/>
    <n v="5"/>
    <d v="2024-03-16T00:00:00"/>
    <d v="2024-03-23T00:00:00"/>
    <x v="1"/>
    <x v="0"/>
    <n v="753.16"/>
    <x v="0"/>
    <x v="1"/>
    <x v="0"/>
    <n v="2482.3700000000003"/>
    <n v="16177.650000000001"/>
  </r>
  <r>
    <x v="15153"/>
    <x v="1"/>
    <x v="1"/>
    <n v="1599.75"/>
    <n v="0.28000000000000003"/>
    <n v="8"/>
    <d v="2023-11-08T00:00:00"/>
    <d v="2023-11-14T00:00:00"/>
    <x v="0"/>
    <x v="1"/>
    <n v="153.15"/>
    <x v="0"/>
    <x v="0"/>
    <x v="11"/>
    <n v="1446.6"/>
    <n v="12798"/>
  </r>
  <r>
    <x v="15154"/>
    <x v="2"/>
    <x v="0"/>
    <n v="2120.12"/>
    <n v="0.32"/>
    <n v="6"/>
    <d v="2023-06-15T00:00:00"/>
    <d v="2023-06-22T00:00:00"/>
    <x v="1"/>
    <x v="2"/>
    <n v="574.61"/>
    <x v="5"/>
    <x v="0"/>
    <x v="9"/>
    <n v="1545.5099999999998"/>
    <n v="12720.72"/>
  </r>
  <r>
    <x v="15155"/>
    <x v="0"/>
    <x v="4"/>
    <n v="2284.0500000000002"/>
    <n v="7.0000000000000007E-2"/>
    <n v="3"/>
    <d v="2023-09-19T00:00:00"/>
    <d v="2023-09-25T00:00:00"/>
    <x v="2"/>
    <x v="1"/>
    <n v="564.51"/>
    <x v="5"/>
    <x v="0"/>
    <x v="7"/>
    <n v="1719.5400000000002"/>
    <n v="6852.1500000000005"/>
  </r>
  <r>
    <x v="15156"/>
    <x v="1"/>
    <x v="0"/>
    <n v="1579.56"/>
    <n v="0.39"/>
    <n v="2"/>
    <d v="2024-05-15T00:00:00"/>
    <d v="2024-05-18T00:00:00"/>
    <x v="0"/>
    <x v="1"/>
    <n v="471.53"/>
    <x v="5"/>
    <x v="1"/>
    <x v="5"/>
    <n v="1108.03"/>
    <n v="3159.12"/>
  </r>
  <r>
    <x v="15157"/>
    <x v="0"/>
    <x v="2"/>
    <n v="1774.95"/>
    <n v="0.5"/>
    <n v="3"/>
    <d v="2024-12-29T00:00:00"/>
    <d v="2025-01-03T00:00:00"/>
    <x v="1"/>
    <x v="2"/>
    <n v="331.05"/>
    <x v="1"/>
    <x v="1"/>
    <x v="10"/>
    <n v="1443.9"/>
    <n v="5324.85"/>
  </r>
  <r>
    <x v="15158"/>
    <x v="1"/>
    <x v="1"/>
    <n v="135.83000000000001"/>
    <n v="0.08"/>
    <n v="6"/>
    <d v="2023-04-21T00:00:00"/>
    <d v="2023-04-28T00:00:00"/>
    <x v="1"/>
    <x v="1"/>
    <n v="22.53"/>
    <x v="2"/>
    <x v="0"/>
    <x v="3"/>
    <n v="113.30000000000001"/>
    <n v="814.98"/>
  </r>
  <r>
    <x v="15159"/>
    <x v="2"/>
    <x v="4"/>
    <n v="1555.69"/>
    <n v="0.38"/>
    <n v="5"/>
    <d v="2023-03-14T00:00:00"/>
    <d v="2023-03-16T00:00:00"/>
    <x v="1"/>
    <x v="1"/>
    <n v="196.22"/>
    <x v="0"/>
    <x v="0"/>
    <x v="0"/>
    <n v="1359.47"/>
    <n v="7778.4500000000007"/>
  </r>
  <r>
    <x v="15160"/>
    <x v="1"/>
    <x v="3"/>
    <n v="2414.3000000000002"/>
    <n v="7.0000000000000007E-2"/>
    <n v="8"/>
    <d v="2023-06-14T00:00:00"/>
    <d v="2023-06-18T00:00:00"/>
    <x v="1"/>
    <x v="0"/>
    <n v="144.47999999999999"/>
    <x v="2"/>
    <x v="0"/>
    <x v="9"/>
    <n v="2269.8200000000002"/>
    <n v="19314.400000000001"/>
  </r>
  <r>
    <x v="15161"/>
    <x v="0"/>
    <x v="2"/>
    <n v="947.74"/>
    <n v="0.48"/>
    <n v="2"/>
    <d v="2024-09-01T00:00:00"/>
    <d v="2024-09-07T00:00:00"/>
    <x v="0"/>
    <x v="1"/>
    <n v="197.91"/>
    <x v="3"/>
    <x v="1"/>
    <x v="7"/>
    <n v="749.83"/>
    <n v="1895.48"/>
  </r>
  <r>
    <x v="15162"/>
    <x v="2"/>
    <x v="3"/>
    <n v="4047.36"/>
    <n v="0.21"/>
    <n v="2"/>
    <d v="2024-02-22T00:00:00"/>
    <d v="2024-02-29T00:00:00"/>
    <x v="2"/>
    <x v="2"/>
    <n v="1160.75"/>
    <x v="0"/>
    <x v="1"/>
    <x v="8"/>
    <n v="2886.61"/>
    <n v="8094.72"/>
  </r>
  <r>
    <x v="15163"/>
    <x v="3"/>
    <x v="2"/>
    <n v="2734.42"/>
    <n v="0.49"/>
    <n v="4"/>
    <d v="2024-01-18T00:00:00"/>
    <d v="2024-01-19T00:00:00"/>
    <x v="0"/>
    <x v="2"/>
    <n v="460.11"/>
    <x v="4"/>
    <x v="1"/>
    <x v="6"/>
    <n v="2274.31"/>
    <n v="10937.68"/>
  </r>
  <r>
    <x v="15164"/>
    <x v="2"/>
    <x v="4"/>
    <n v="3990.02"/>
    <n v="0.03"/>
    <n v="9"/>
    <d v="2023-02-09T00:00:00"/>
    <d v="2023-02-12T00:00:00"/>
    <x v="0"/>
    <x v="1"/>
    <n v="492.99"/>
    <x v="0"/>
    <x v="0"/>
    <x v="8"/>
    <n v="3497.0299999999997"/>
    <n v="35910.18"/>
  </r>
  <r>
    <x v="15165"/>
    <x v="2"/>
    <x v="4"/>
    <n v="727.71"/>
    <n v="0.4"/>
    <n v="5"/>
    <d v="2023-09-05T00:00:00"/>
    <d v="2023-09-07T00:00:00"/>
    <x v="1"/>
    <x v="0"/>
    <n v="159.88"/>
    <x v="5"/>
    <x v="0"/>
    <x v="7"/>
    <n v="567.83000000000004"/>
    <n v="3638.55"/>
  </r>
  <r>
    <x v="15166"/>
    <x v="2"/>
    <x v="4"/>
    <n v="4120.51"/>
    <n v="0.24"/>
    <n v="7"/>
    <d v="2023-06-17T00:00:00"/>
    <d v="2023-06-21T00:00:00"/>
    <x v="0"/>
    <x v="1"/>
    <n v="942.02"/>
    <x v="0"/>
    <x v="0"/>
    <x v="9"/>
    <n v="3178.4900000000002"/>
    <n v="28843.57"/>
  </r>
  <r>
    <x v="15167"/>
    <x v="0"/>
    <x v="2"/>
    <n v="4795.49"/>
    <n v="0.14000000000000001"/>
    <n v="7"/>
    <d v="2024-09-29T00:00:00"/>
    <d v="2024-10-06T00:00:00"/>
    <x v="2"/>
    <x v="1"/>
    <n v="1097.94"/>
    <x v="1"/>
    <x v="1"/>
    <x v="7"/>
    <n v="3697.5499999999997"/>
    <n v="33568.43"/>
  </r>
  <r>
    <x v="15168"/>
    <x v="2"/>
    <x v="0"/>
    <n v="1827.02"/>
    <n v="0.37"/>
    <n v="6"/>
    <d v="2023-02-19T00:00:00"/>
    <d v="2023-02-23T00:00:00"/>
    <x v="0"/>
    <x v="1"/>
    <n v="528.94000000000005"/>
    <x v="3"/>
    <x v="0"/>
    <x v="8"/>
    <n v="1298.08"/>
    <n v="10962.119999999999"/>
  </r>
  <r>
    <x v="15169"/>
    <x v="1"/>
    <x v="3"/>
    <n v="1491.37"/>
    <n v="0.32"/>
    <n v="6"/>
    <d v="2024-05-10T00:00:00"/>
    <d v="2024-05-16T00:00:00"/>
    <x v="0"/>
    <x v="0"/>
    <n v="120.07"/>
    <x v="5"/>
    <x v="1"/>
    <x v="5"/>
    <n v="1371.3"/>
    <n v="8948.2199999999993"/>
  </r>
  <r>
    <x v="15170"/>
    <x v="2"/>
    <x v="0"/>
    <n v="3269.47"/>
    <n v="0.45"/>
    <n v="9"/>
    <d v="2024-12-18T00:00:00"/>
    <d v="2024-12-22T00:00:00"/>
    <x v="2"/>
    <x v="0"/>
    <n v="826.81"/>
    <x v="5"/>
    <x v="1"/>
    <x v="10"/>
    <n v="2442.66"/>
    <n v="29425.23"/>
  </r>
  <r>
    <x v="15171"/>
    <x v="2"/>
    <x v="0"/>
    <n v="3215.98"/>
    <n v="0.12"/>
    <n v="4"/>
    <d v="2024-06-03T00:00:00"/>
    <d v="2024-06-10T00:00:00"/>
    <x v="2"/>
    <x v="0"/>
    <n v="227.02"/>
    <x v="5"/>
    <x v="1"/>
    <x v="9"/>
    <n v="2988.96"/>
    <n v="12863.92"/>
  </r>
  <r>
    <x v="15172"/>
    <x v="1"/>
    <x v="1"/>
    <n v="651.09"/>
    <n v="0.47"/>
    <n v="2"/>
    <d v="2024-12-24T00:00:00"/>
    <d v="2024-12-30T00:00:00"/>
    <x v="1"/>
    <x v="2"/>
    <n v="146.85"/>
    <x v="1"/>
    <x v="1"/>
    <x v="10"/>
    <n v="504.24"/>
    <n v="1302.18"/>
  </r>
  <r>
    <x v="15173"/>
    <x v="1"/>
    <x v="3"/>
    <n v="4641.12"/>
    <n v="0.32"/>
    <n v="7"/>
    <d v="2024-07-25T00:00:00"/>
    <d v="2024-08-01T00:00:00"/>
    <x v="2"/>
    <x v="1"/>
    <n v="1107.67"/>
    <x v="4"/>
    <x v="1"/>
    <x v="4"/>
    <n v="3533.45"/>
    <n v="32487.84"/>
  </r>
  <r>
    <x v="15174"/>
    <x v="3"/>
    <x v="2"/>
    <n v="2447.38"/>
    <n v="0.23"/>
    <n v="6"/>
    <d v="2023-12-11T00:00:00"/>
    <d v="2023-12-18T00:00:00"/>
    <x v="2"/>
    <x v="0"/>
    <n v="369.8"/>
    <x v="1"/>
    <x v="0"/>
    <x v="10"/>
    <n v="2077.58"/>
    <n v="14684.28"/>
  </r>
  <r>
    <x v="15175"/>
    <x v="2"/>
    <x v="1"/>
    <n v="3845.64"/>
    <n v="0.03"/>
    <n v="4"/>
    <d v="2023-09-23T00:00:00"/>
    <d v="2023-09-30T00:00:00"/>
    <x v="1"/>
    <x v="2"/>
    <n v="883.24"/>
    <x v="3"/>
    <x v="0"/>
    <x v="7"/>
    <n v="2962.3999999999996"/>
    <n v="15382.56"/>
  </r>
  <r>
    <x v="15176"/>
    <x v="0"/>
    <x v="1"/>
    <n v="1860.66"/>
    <n v="0.38"/>
    <n v="1"/>
    <d v="2024-07-28T00:00:00"/>
    <d v="2024-07-29T00:00:00"/>
    <x v="1"/>
    <x v="1"/>
    <n v="187.78"/>
    <x v="1"/>
    <x v="1"/>
    <x v="4"/>
    <n v="1672.88"/>
    <n v="1860.66"/>
  </r>
  <r>
    <x v="15177"/>
    <x v="2"/>
    <x v="4"/>
    <n v="1381.53"/>
    <n v="0.43"/>
    <n v="4"/>
    <d v="2023-07-08T00:00:00"/>
    <d v="2023-07-12T00:00:00"/>
    <x v="1"/>
    <x v="1"/>
    <n v="80.319999999999993"/>
    <x v="2"/>
    <x v="0"/>
    <x v="4"/>
    <n v="1301.21"/>
    <n v="5526.12"/>
  </r>
  <r>
    <x v="15178"/>
    <x v="2"/>
    <x v="2"/>
    <n v="645.23"/>
    <n v="0.4"/>
    <n v="6"/>
    <d v="2023-11-27T00:00:00"/>
    <d v="2023-12-03T00:00:00"/>
    <x v="2"/>
    <x v="0"/>
    <n v="60.96"/>
    <x v="4"/>
    <x v="0"/>
    <x v="11"/>
    <n v="584.27"/>
    <n v="3871.38"/>
  </r>
  <r>
    <x v="15179"/>
    <x v="1"/>
    <x v="0"/>
    <n v="1445.14"/>
    <n v="0.37"/>
    <n v="3"/>
    <d v="2023-06-03T00:00:00"/>
    <d v="2023-06-04T00:00:00"/>
    <x v="0"/>
    <x v="0"/>
    <n v="122.03"/>
    <x v="1"/>
    <x v="0"/>
    <x v="9"/>
    <n v="1323.1100000000001"/>
    <n v="4335.42"/>
  </r>
  <r>
    <x v="15180"/>
    <x v="3"/>
    <x v="0"/>
    <n v="4967.8100000000004"/>
    <n v="0.48"/>
    <n v="1"/>
    <d v="2024-10-24T00:00:00"/>
    <d v="2024-10-25T00:00:00"/>
    <x v="0"/>
    <x v="0"/>
    <n v="1291.43"/>
    <x v="2"/>
    <x v="1"/>
    <x v="2"/>
    <n v="3676.38"/>
    <n v="4967.8100000000004"/>
  </r>
  <r>
    <x v="15181"/>
    <x v="2"/>
    <x v="0"/>
    <n v="3324"/>
    <n v="0.42"/>
    <n v="2"/>
    <d v="2024-10-20T00:00:00"/>
    <d v="2024-10-25T00:00:00"/>
    <x v="0"/>
    <x v="0"/>
    <n v="391.8"/>
    <x v="1"/>
    <x v="1"/>
    <x v="2"/>
    <n v="2932.2"/>
    <n v="6648"/>
  </r>
  <r>
    <x v="15182"/>
    <x v="0"/>
    <x v="4"/>
    <n v="4033.63"/>
    <n v="0.46"/>
    <n v="6"/>
    <d v="2023-05-26T00:00:00"/>
    <d v="2023-05-30T00:00:00"/>
    <x v="2"/>
    <x v="0"/>
    <n v="931.52"/>
    <x v="5"/>
    <x v="0"/>
    <x v="5"/>
    <n v="3102.11"/>
    <n v="24201.78"/>
  </r>
  <r>
    <x v="15183"/>
    <x v="2"/>
    <x v="0"/>
    <n v="4796.6899999999996"/>
    <n v="0.37"/>
    <n v="1"/>
    <d v="2023-06-27T00:00:00"/>
    <d v="2023-06-30T00:00:00"/>
    <x v="1"/>
    <x v="2"/>
    <n v="1236.82"/>
    <x v="5"/>
    <x v="0"/>
    <x v="9"/>
    <n v="3559.87"/>
    <n v="4796.6899999999996"/>
  </r>
  <r>
    <x v="15184"/>
    <x v="0"/>
    <x v="3"/>
    <n v="487.06"/>
    <n v="0.41"/>
    <n v="6"/>
    <d v="2023-05-27T00:00:00"/>
    <d v="2023-06-02T00:00:00"/>
    <x v="0"/>
    <x v="2"/>
    <n v="140.63"/>
    <x v="2"/>
    <x v="0"/>
    <x v="5"/>
    <n v="346.43"/>
    <n v="2922.36"/>
  </r>
  <r>
    <x v="15185"/>
    <x v="1"/>
    <x v="0"/>
    <n v="907"/>
    <n v="0.14000000000000001"/>
    <n v="1"/>
    <d v="2023-09-28T00:00:00"/>
    <d v="2023-09-30T00:00:00"/>
    <x v="0"/>
    <x v="1"/>
    <n v="232.47"/>
    <x v="0"/>
    <x v="0"/>
    <x v="7"/>
    <n v="674.53"/>
    <n v="907"/>
  </r>
  <r>
    <x v="15186"/>
    <x v="3"/>
    <x v="0"/>
    <n v="4647.03"/>
    <n v="0.33"/>
    <n v="1"/>
    <d v="2023-01-16T00:00:00"/>
    <d v="2023-01-17T00:00:00"/>
    <x v="0"/>
    <x v="0"/>
    <n v="1212.5999999999999"/>
    <x v="3"/>
    <x v="0"/>
    <x v="6"/>
    <n v="3434.43"/>
    <n v="4647.03"/>
  </r>
  <r>
    <x v="15187"/>
    <x v="2"/>
    <x v="3"/>
    <n v="2866.31"/>
    <n v="0.1"/>
    <n v="6"/>
    <d v="2024-05-26T00:00:00"/>
    <d v="2024-05-27T00:00:00"/>
    <x v="1"/>
    <x v="1"/>
    <n v="389.7"/>
    <x v="0"/>
    <x v="1"/>
    <x v="5"/>
    <n v="2476.61"/>
    <n v="17197.86"/>
  </r>
  <r>
    <x v="15188"/>
    <x v="3"/>
    <x v="4"/>
    <n v="3210.76"/>
    <n v="0.03"/>
    <n v="1"/>
    <d v="2023-05-27T00:00:00"/>
    <d v="2023-06-01T00:00:00"/>
    <x v="2"/>
    <x v="0"/>
    <n v="393.24"/>
    <x v="5"/>
    <x v="0"/>
    <x v="5"/>
    <n v="2817.5200000000004"/>
    <n v="3210.76"/>
  </r>
  <r>
    <x v="15189"/>
    <x v="2"/>
    <x v="1"/>
    <n v="2195.41"/>
    <n v="0.28999999999999998"/>
    <n v="9"/>
    <d v="2024-03-30T00:00:00"/>
    <d v="2024-03-31T00:00:00"/>
    <x v="1"/>
    <x v="2"/>
    <n v="340.38"/>
    <x v="2"/>
    <x v="1"/>
    <x v="0"/>
    <n v="1855.0299999999997"/>
    <n v="19758.689999999999"/>
  </r>
  <r>
    <x v="15190"/>
    <x v="0"/>
    <x v="2"/>
    <n v="4090.7"/>
    <n v="0.39"/>
    <n v="2"/>
    <d v="2024-02-07T00:00:00"/>
    <d v="2024-02-13T00:00:00"/>
    <x v="2"/>
    <x v="1"/>
    <n v="897.17"/>
    <x v="4"/>
    <x v="1"/>
    <x v="8"/>
    <n v="3193.5299999999997"/>
    <n v="8181.4"/>
  </r>
  <r>
    <x v="15191"/>
    <x v="3"/>
    <x v="4"/>
    <n v="2634.5"/>
    <n v="0.04"/>
    <n v="9"/>
    <d v="2023-12-10T00:00:00"/>
    <d v="2023-12-11T00:00:00"/>
    <x v="1"/>
    <x v="2"/>
    <n v="335.53"/>
    <x v="5"/>
    <x v="0"/>
    <x v="10"/>
    <n v="2298.9700000000003"/>
    <n v="23710.5"/>
  </r>
  <r>
    <x v="15192"/>
    <x v="2"/>
    <x v="0"/>
    <n v="4148.03"/>
    <n v="0.09"/>
    <n v="5"/>
    <d v="2024-11-18T00:00:00"/>
    <d v="2024-11-21T00:00:00"/>
    <x v="1"/>
    <x v="1"/>
    <n v="238.01"/>
    <x v="5"/>
    <x v="1"/>
    <x v="11"/>
    <n v="3910.0199999999995"/>
    <n v="20740.149999999998"/>
  </r>
  <r>
    <x v="15193"/>
    <x v="1"/>
    <x v="1"/>
    <n v="4961.71"/>
    <n v="0.05"/>
    <n v="5"/>
    <d v="2023-01-08T00:00:00"/>
    <d v="2023-01-09T00:00:00"/>
    <x v="1"/>
    <x v="0"/>
    <n v="924.28"/>
    <x v="4"/>
    <x v="0"/>
    <x v="6"/>
    <n v="4037.4300000000003"/>
    <n v="24808.55"/>
  </r>
  <r>
    <x v="15194"/>
    <x v="0"/>
    <x v="2"/>
    <n v="3268.96"/>
    <n v="0.32"/>
    <n v="8"/>
    <d v="2023-02-19T00:00:00"/>
    <d v="2023-02-21T00:00:00"/>
    <x v="0"/>
    <x v="1"/>
    <n v="190.73"/>
    <x v="0"/>
    <x v="0"/>
    <x v="8"/>
    <n v="3078.23"/>
    <n v="26151.68"/>
  </r>
  <r>
    <x v="15195"/>
    <x v="3"/>
    <x v="2"/>
    <n v="2691.19"/>
    <n v="0.04"/>
    <n v="1"/>
    <d v="2024-12-01T00:00:00"/>
    <d v="2024-12-08T00:00:00"/>
    <x v="2"/>
    <x v="1"/>
    <n v="660.35"/>
    <x v="0"/>
    <x v="1"/>
    <x v="10"/>
    <n v="2030.8400000000001"/>
    <n v="2691.19"/>
  </r>
  <r>
    <x v="15196"/>
    <x v="2"/>
    <x v="2"/>
    <n v="1889.27"/>
    <n v="0.05"/>
    <n v="9"/>
    <d v="2024-08-22T00:00:00"/>
    <d v="2024-08-24T00:00:00"/>
    <x v="2"/>
    <x v="1"/>
    <n v="151.83000000000001"/>
    <x v="1"/>
    <x v="1"/>
    <x v="1"/>
    <n v="1737.44"/>
    <n v="17003.43"/>
  </r>
  <r>
    <x v="15197"/>
    <x v="3"/>
    <x v="3"/>
    <n v="1054.01"/>
    <n v="0.13"/>
    <n v="1"/>
    <d v="2023-01-13T00:00:00"/>
    <d v="2023-01-16T00:00:00"/>
    <x v="0"/>
    <x v="1"/>
    <n v="293.63"/>
    <x v="1"/>
    <x v="0"/>
    <x v="6"/>
    <n v="760.38"/>
    <n v="1054.01"/>
  </r>
  <r>
    <x v="15198"/>
    <x v="2"/>
    <x v="3"/>
    <n v="3317.62"/>
    <n v="0.14000000000000001"/>
    <n v="5"/>
    <d v="2023-07-21T00:00:00"/>
    <d v="2023-07-26T00:00:00"/>
    <x v="1"/>
    <x v="2"/>
    <n v="617.57000000000005"/>
    <x v="0"/>
    <x v="0"/>
    <x v="4"/>
    <n v="2700.0499999999997"/>
    <n v="16588.099999999999"/>
  </r>
  <r>
    <x v="15199"/>
    <x v="0"/>
    <x v="1"/>
    <n v="406.92"/>
    <n v="0.28000000000000003"/>
    <n v="8"/>
    <d v="2024-10-20T00:00:00"/>
    <d v="2024-10-23T00:00:00"/>
    <x v="2"/>
    <x v="2"/>
    <n v="85.43"/>
    <x v="5"/>
    <x v="1"/>
    <x v="2"/>
    <n v="321.49"/>
    <n v="3255.36"/>
  </r>
  <r>
    <x v="15200"/>
    <x v="1"/>
    <x v="0"/>
    <n v="4785.8100000000004"/>
    <n v="0.02"/>
    <n v="1"/>
    <d v="2024-03-09T00:00:00"/>
    <d v="2024-03-11T00:00:00"/>
    <x v="2"/>
    <x v="0"/>
    <n v="682.85"/>
    <x v="3"/>
    <x v="1"/>
    <x v="0"/>
    <n v="4102.96"/>
    <n v="4785.8100000000004"/>
  </r>
  <r>
    <x v="15201"/>
    <x v="0"/>
    <x v="1"/>
    <n v="3273.02"/>
    <n v="0.31"/>
    <n v="5"/>
    <d v="2024-02-11T00:00:00"/>
    <d v="2024-02-14T00:00:00"/>
    <x v="0"/>
    <x v="1"/>
    <n v="695.99"/>
    <x v="2"/>
    <x v="1"/>
    <x v="8"/>
    <n v="2577.0299999999997"/>
    <n v="16365.1"/>
  </r>
  <r>
    <x v="15202"/>
    <x v="3"/>
    <x v="0"/>
    <n v="4800.88"/>
    <n v="0.21"/>
    <n v="3"/>
    <d v="2023-06-07T00:00:00"/>
    <d v="2023-06-10T00:00:00"/>
    <x v="1"/>
    <x v="2"/>
    <n v="544.61"/>
    <x v="1"/>
    <x v="0"/>
    <x v="9"/>
    <n v="4256.2700000000004"/>
    <n v="14402.64"/>
  </r>
  <r>
    <x v="15203"/>
    <x v="3"/>
    <x v="4"/>
    <n v="1434.15"/>
    <n v="0.09"/>
    <n v="8"/>
    <d v="2024-04-29T00:00:00"/>
    <d v="2024-05-06T00:00:00"/>
    <x v="0"/>
    <x v="0"/>
    <n v="363.1"/>
    <x v="2"/>
    <x v="1"/>
    <x v="3"/>
    <n v="1071.0500000000002"/>
    <n v="11473.2"/>
  </r>
  <r>
    <x v="15204"/>
    <x v="2"/>
    <x v="2"/>
    <n v="4737.93"/>
    <n v="0.33"/>
    <n v="3"/>
    <d v="2024-07-26T00:00:00"/>
    <d v="2024-07-30T00:00:00"/>
    <x v="0"/>
    <x v="2"/>
    <n v="617.26"/>
    <x v="3"/>
    <x v="1"/>
    <x v="4"/>
    <n v="4120.67"/>
    <n v="14213.79"/>
  </r>
  <r>
    <x v="15205"/>
    <x v="0"/>
    <x v="2"/>
    <n v="3099.41"/>
    <n v="0.16"/>
    <n v="8"/>
    <d v="2024-06-30T00:00:00"/>
    <d v="2024-07-04T00:00:00"/>
    <x v="1"/>
    <x v="2"/>
    <n v="648.45000000000005"/>
    <x v="0"/>
    <x v="1"/>
    <x v="9"/>
    <n v="2450.96"/>
    <n v="24795.279999999999"/>
  </r>
  <r>
    <x v="15206"/>
    <x v="2"/>
    <x v="3"/>
    <n v="4070.29"/>
    <n v="0.41"/>
    <n v="2"/>
    <d v="2024-01-28T00:00:00"/>
    <d v="2024-02-03T00:00:00"/>
    <x v="0"/>
    <x v="2"/>
    <n v="937.64"/>
    <x v="2"/>
    <x v="1"/>
    <x v="6"/>
    <n v="3132.65"/>
    <n v="8140.58"/>
  </r>
  <r>
    <x v="15207"/>
    <x v="0"/>
    <x v="4"/>
    <n v="976.72"/>
    <n v="0.49"/>
    <n v="3"/>
    <d v="2024-01-03T00:00:00"/>
    <d v="2024-01-06T00:00:00"/>
    <x v="0"/>
    <x v="0"/>
    <n v="126.16"/>
    <x v="0"/>
    <x v="1"/>
    <x v="6"/>
    <n v="850.56000000000006"/>
    <n v="2930.16"/>
  </r>
  <r>
    <x v="15208"/>
    <x v="3"/>
    <x v="4"/>
    <n v="2550.54"/>
    <n v="0.39"/>
    <n v="1"/>
    <d v="2024-01-12T00:00:00"/>
    <d v="2024-01-19T00:00:00"/>
    <x v="0"/>
    <x v="1"/>
    <n v="535.1"/>
    <x v="5"/>
    <x v="1"/>
    <x v="6"/>
    <n v="2015.44"/>
    <n v="2550.54"/>
  </r>
  <r>
    <x v="15209"/>
    <x v="2"/>
    <x v="0"/>
    <n v="2887.91"/>
    <n v="0.37"/>
    <n v="1"/>
    <d v="2023-04-16T00:00:00"/>
    <d v="2023-04-17T00:00:00"/>
    <x v="2"/>
    <x v="2"/>
    <n v="414.87"/>
    <x v="3"/>
    <x v="0"/>
    <x v="3"/>
    <n v="2473.04"/>
    <n v="2887.91"/>
  </r>
  <r>
    <x v="15210"/>
    <x v="2"/>
    <x v="4"/>
    <n v="2024.99"/>
    <n v="0.18"/>
    <n v="4"/>
    <d v="2024-01-06T00:00:00"/>
    <d v="2024-01-09T00:00:00"/>
    <x v="2"/>
    <x v="1"/>
    <n v="375.97"/>
    <x v="2"/>
    <x v="1"/>
    <x v="6"/>
    <n v="1649.02"/>
    <n v="8099.96"/>
  </r>
  <r>
    <x v="15211"/>
    <x v="0"/>
    <x v="3"/>
    <n v="1340.84"/>
    <n v="0.27"/>
    <n v="5"/>
    <d v="2023-04-20T00:00:00"/>
    <d v="2023-04-25T00:00:00"/>
    <x v="2"/>
    <x v="1"/>
    <n v="330.39"/>
    <x v="5"/>
    <x v="0"/>
    <x v="3"/>
    <n v="1010.4499999999999"/>
    <n v="6704.2"/>
  </r>
  <r>
    <x v="15212"/>
    <x v="1"/>
    <x v="0"/>
    <n v="4533.3999999999996"/>
    <n v="0.03"/>
    <n v="3"/>
    <d v="2023-10-21T00:00:00"/>
    <d v="2023-10-24T00:00:00"/>
    <x v="1"/>
    <x v="2"/>
    <n v="1053.58"/>
    <x v="3"/>
    <x v="0"/>
    <x v="2"/>
    <n v="3479.8199999999997"/>
    <n v="13600.199999999999"/>
  </r>
  <r>
    <x v="15213"/>
    <x v="0"/>
    <x v="1"/>
    <n v="516.79"/>
    <n v="0.36"/>
    <n v="2"/>
    <d v="2023-09-21T00:00:00"/>
    <d v="2023-09-23T00:00:00"/>
    <x v="1"/>
    <x v="1"/>
    <n v="56.37"/>
    <x v="5"/>
    <x v="0"/>
    <x v="7"/>
    <n v="460.41999999999996"/>
    <n v="1033.58"/>
  </r>
  <r>
    <x v="15214"/>
    <x v="1"/>
    <x v="0"/>
    <n v="854.54"/>
    <n v="0.34"/>
    <n v="1"/>
    <d v="2023-11-27T00:00:00"/>
    <d v="2023-12-04T00:00:00"/>
    <x v="1"/>
    <x v="1"/>
    <n v="193.21"/>
    <x v="1"/>
    <x v="0"/>
    <x v="11"/>
    <n v="661.32999999999993"/>
    <n v="854.54"/>
  </r>
  <r>
    <x v="15215"/>
    <x v="0"/>
    <x v="1"/>
    <n v="1670.5"/>
    <n v="0.13"/>
    <n v="3"/>
    <d v="2024-02-28T00:00:00"/>
    <d v="2024-03-06T00:00:00"/>
    <x v="1"/>
    <x v="1"/>
    <n v="422.13"/>
    <x v="5"/>
    <x v="1"/>
    <x v="8"/>
    <n v="1248.3699999999999"/>
    <n v="5011.5"/>
  </r>
  <r>
    <x v="15216"/>
    <x v="3"/>
    <x v="0"/>
    <n v="4606.87"/>
    <n v="0.27"/>
    <n v="1"/>
    <d v="2023-10-06T00:00:00"/>
    <d v="2023-10-11T00:00:00"/>
    <x v="1"/>
    <x v="0"/>
    <n v="395.49"/>
    <x v="4"/>
    <x v="0"/>
    <x v="2"/>
    <n v="4211.38"/>
    <n v="4606.87"/>
  </r>
  <r>
    <x v="15217"/>
    <x v="2"/>
    <x v="2"/>
    <n v="2864.63"/>
    <n v="0.34"/>
    <n v="6"/>
    <d v="2023-08-12T00:00:00"/>
    <d v="2023-08-14T00:00:00"/>
    <x v="1"/>
    <x v="0"/>
    <n v="173.39"/>
    <x v="0"/>
    <x v="0"/>
    <x v="1"/>
    <n v="2691.2400000000002"/>
    <n v="17187.78"/>
  </r>
  <r>
    <x v="15218"/>
    <x v="0"/>
    <x v="1"/>
    <n v="1928.55"/>
    <n v="0.18"/>
    <n v="3"/>
    <d v="2023-06-22T00:00:00"/>
    <d v="2023-06-27T00:00:00"/>
    <x v="1"/>
    <x v="2"/>
    <n v="311.64999999999998"/>
    <x v="2"/>
    <x v="0"/>
    <x v="9"/>
    <n v="1616.9"/>
    <n v="5785.65"/>
  </r>
  <r>
    <x v="15219"/>
    <x v="3"/>
    <x v="3"/>
    <n v="2073.12"/>
    <n v="0.36"/>
    <n v="4"/>
    <d v="2023-05-09T00:00:00"/>
    <d v="2023-05-14T00:00:00"/>
    <x v="0"/>
    <x v="2"/>
    <n v="231.69"/>
    <x v="5"/>
    <x v="0"/>
    <x v="5"/>
    <n v="1841.4299999999998"/>
    <n v="8292.48"/>
  </r>
  <r>
    <x v="15220"/>
    <x v="0"/>
    <x v="1"/>
    <n v="4205.1099999999997"/>
    <n v="0.4"/>
    <n v="8"/>
    <d v="2023-09-03T00:00:00"/>
    <d v="2023-09-05T00:00:00"/>
    <x v="2"/>
    <x v="2"/>
    <n v="314.14999999999998"/>
    <x v="5"/>
    <x v="0"/>
    <x v="7"/>
    <n v="3890.9599999999996"/>
    <n v="33640.879999999997"/>
  </r>
  <r>
    <x v="15221"/>
    <x v="2"/>
    <x v="1"/>
    <n v="231.22"/>
    <n v="0.11"/>
    <n v="5"/>
    <d v="2024-06-04T00:00:00"/>
    <d v="2024-06-10T00:00:00"/>
    <x v="2"/>
    <x v="2"/>
    <n v="62.6"/>
    <x v="5"/>
    <x v="1"/>
    <x v="9"/>
    <n v="168.62"/>
    <n v="1156.0999999999999"/>
  </r>
  <r>
    <x v="15222"/>
    <x v="0"/>
    <x v="0"/>
    <n v="155.56"/>
    <n v="0.15"/>
    <n v="5"/>
    <d v="2023-10-23T00:00:00"/>
    <d v="2023-10-26T00:00:00"/>
    <x v="2"/>
    <x v="2"/>
    <n v="9.1"/>
    <x v="3"/>
    <x v="0"/>
    <x v="2"/>
    <n v="146.46"/>
    <n v="777.8"/>
  </r>
  <r>
    <x v="15223"/>
    <x v="1"/>
    <x v="2"/>
    <n v="325.82"/>
    <n v="0.2"/>
    <n v="8"/>
    <d v="2023-06-05T00:00:00"/>
    <d v="2023-06-10T00:00:00"/>
    <x v="1"/>
    <x v="0"/>
    <n v="43.46"/>
    <x v="1"/>
    <x v="0"/>
    <x v="9"/>
    <n v="282.36"/>
    <n v="2606.56"/>
  </r>
  <r>
    <x v="15224"/>
    <x v="2"/>
    <x v="0"/>
    <n v="2399.1"/>
    <n v="0.12"/>
    <n v="4"/>
    <d v="2024-08-31T00:00:00"/>
    <d v="2024-09-01T00:00:00"/>
    <x v="2"/>
    <x v="2"/>
    <n v="583.35"/>
    <x v="4"/>
    <x v="1"/>
    <x v="1"/>
    <n v="1815.75"/>
    <n v="9596.4"/>
  </r>
  <r>
    <x v="15225"/>
    <x v="1"/>
    <x v="0"/>
    <n v="2948.12"/>
    <n v="0.39"/>
    <n v="8"/>
    <d v="2023-12-18T00:00:00"/>
    <d v="2023-12-20T00:00:00"/>
    <x v="2"/>
    <x v="2"/>
    <n v="177.09"/>
    <x v="1"/>
    <x v="0"/>
    <x v="10"/>
    <n v="2771.0299999999997"/>
    <n v="23584.959999999999"/>
  </r>
  <r>
    <x v="15226"/>
    <x v="3"/>
    <x v="2"/>
    <n v="3159.9"/>
    <n v="0.28999999999999998"/>
    <n v="5"/>
    <d v="2024-10-09T00:00:00"/>
    <d v="2024-10-16T00:00:00"/>
    <x v="1"/>
    <x v="2"/>
    <n v="332.66"/>
    <x v="2"/>
    <x v="1"/>
    <x v="2"/>
    <n v="2827.2400000000002"/>
    <n v="15799.5"/>
  </r>
  <r>
    <x v="15227"/>
    <x v="3"/>
    <x v="0"/>
    <n v="3682.57"/>
    <n v="0.19"/>
    <n v="6"/>
    <d v="2023-10-20T00:00:00"/>
    <d v="2023-10-22T00:00:00"/>
    <x v="2"/>
    <x v="0"/>
    <n v="758.84"/>
    <x v="1"/>
    <x v="0"/>
    <x v="2"/>
    <n v="2923.73"/>
    <n v="22095.420000000002"/>
  </r>
  <r>
    <x v="15228"/>
    <x v="0"/>
    <x v="2"/>
    <n v="1029.6500000000001"/>
    <n v="0.01"/>
    <n v="1"/>
    <d v="2024-12-22T00:00:00"/>
    <d v="2024-12-29T00:00:00"/>
    <x v="0"/>
    <x v="1"/>
    <n v="171.71"/>
    <x v="0"/>
    <x v="1"/>
    <x v="10"/>
    <n v="857.94"/>
    <n v="1029.6500000000001"/>
  </r>
  <r>
    <x v="15229"/>
    <x v="1"/>
    <x v="3"/>
    <n v="1385.19"/>
    <n v="0.16"/>
    <n v="9"/>
    <d v="2024-03-30T00:00:00"/>
    <d v="2024-04-02T00:00:00"/>
    <x v="0"/>
    <x v="2"/>
    <n v="99.64"/>
    <x v="4"/>
    <x v="1"/>
    <x v="0"/>
    <n v="1285.55"/>
    <n v="12466.710000000001"/>
  </r>
  <r>
    <x v="15230"/>
    <x v="1"/>
    <x v="2"/>
    <n v="1293.18"/>
    <n v="0.42"/>
    <n v="4"/>
    <d v="2023-10-01T00:00:00"/>
    <d v="2023-10-04T00:00:00"/>
    <x v="0"/>
    <x v="0"/>
    <n v="194.49"/>
    <x v="1"/>
    <x v="0"/>
    <x v="2"/>
    <n v="1098.69"/>
    <n v="5172.72"/>
  </r>
  <r>
    <x v="15231"/>
    <x v="2"/>
    <x v="4"/>
    <n v="830.94"/>
    <n v="0.37"/>
    <n v="1"/>
    <d v="2023-04-22T00:00:00"/>
    <d v="2023-04-27T00:00:00"/>
    <x v="1"/>
    <x v="1"/>
    <n v="105.15"/>
    <x v="3"/>
    <x v="0"/>
    <x v="3"/>
    <n v="725.79000000000008"/>
    <n v="830.94"/>
  </r>
  <r>
    <x v="15232"/>
    <x v="1"/>
    <x v="2"/>
    <n v="1297.54"/>
    <n v="0.03"/>
    <n v="7"/>
    <d v="2024-12-16T00:00:00"/>
    <d v="2024-12-18T00:00:00"/>
    <x v="1"/>
    <x v="0"/>
    <n v="291.66000000000003"/>
    <x v="4"/>
    <x v="1"/>
    <x v="10"/>
    <n v="1005.8799999999999"/>
    <n v="9082.7799999999988"/>
  </r>
  <r>
    <x v="15233"/>
    <x v="1"/>
    <x v="2"/>
    <n v="3106.9"/>
    <n v="0.4"/>
    <n v="4"/>
    <d v="2024-03-27T00:00:00"/>
    <d v="2024-03-30T00:00:00"/>
    <x v="0"/>
    <x v="1"/>
    <n v="589.36"/>
    <x v="3"/>
    <x v="1"/>
    <x v="0"/>
    <n v="2517.54"/>
    <n v="12427.6"/>
  </r>
  <r>
    <x v="15234"/>
    <x v="2"/>
    <x v="4"/>
    <n v="1895.42"/>
    <n v="0.09"/>
    <n v="5"/>
    <d v="2023-03-18T00:00:00"/>
    <d v="2023-03-20T00:00:00"/>
    <x v="2"/>
    <x v="0"/>
    <n v="345.08"/>
    <x v="3"/>
    <x v="0"/>
    <x v="0"/>
    <n v="1550.3400000000001"/>
    <n v="9477.1"/>
  </r>
  <r>
    <x v="15235"/>
    <x v="2"/>
    <x v="2"/>
    <n v="3862.77"/>
    <n v="0.49"/>
    <n v="7"/>
    <d v="2024-08-09T00:00:00"/>
    <d v="2024-08-16T00:00:00"/>
    <x v="1"/>
    <x v="2"/>
    <n v="927.17"/>
    <x v="4"/>
    <x v="1"/>
    <x v="1"/>
    <n v="2935.6"/>
    <n v="27039.39"/>
  </r>
  <r>
    <x v="15236"/>
    <x v="1"/>
    <x v="1"/>
    <n v="2728.45"/>
    <n v="0.43"/>
    <n v="7"/>
    <d v="2023-03-21T00:00:00"/>
    <d v="2023-03-22T00:00:00"/>
    <x v="0"/>
    <x v="1"/>
    <n v="280.64999999999998"/>
    <x v="2"/>
    <x v="0"/>
    <x v="0"/>
    <n v="2447.7999999999997"/>
    <n v="19099.149999999998"/>
  </r>
  <r>
    <x v="15237"/>
    <x v="0"/>
    <x v="0"/>
    <n v="1138.99"/>
    <n v="0.46"/>
    <n v="9"/>
    <d v="2024-07-09T00:00:00"/>
    <d v="2024-07-11T00:00:00"/>
    <x v="2"/>
    <x v="0"/>
    <n v="233.6"/>
    <x v="3"/>
    <x v="1"/>
    <x v="4"/>
    <n v="905.39"/>
    <n v="10250.91"/>
  </r>
  <r>
    <x v="15238"/>
    <x v="2"/>
    <x v="0"/>
    <n v="2390.17"/>
    <n v="0.38"/>
    <n v="9"/>
    <d v="2023-03-19T00:00:00"/>
    <d v="2023-03-24T00:00:00"/>
    <x v="0"/>
    <x v="1"/>
    <n v="232.77"/>
    <x v="0"/>
    <x v="0"/>
    <x v="0"/>
    <n v="2157.4"/>
    <n v="21511.53"/>
  </r>
  <r>
    <x v="15239"/>
    <x v="2"/>
    <x v="3"/>
    <n v="3007.51"/>
    <n v="0.36"/>
    <n v="7"/>
    <d v="2024-03-11T00:00:00"/>
    <d v="2024-03-18T00:00:00"/>
    <x v="0"/>
    <x v="2"/>
    <n v="524.85"/>
    <x v="2"/>
    <x v="1"/>
    <x v="0"/>
    <n v="2482.6600000000003"/>
    <n v="21052.57"/>
  </r>
  <r>
    <x v="15240"/>
    <x v="1"/>
    <x v="3"/>
    <n v="4344.3599999999997"/>
    <n v="0.12"/>
    <n v="9"/>
    <d v="2024-11-23T00:00:00"/>
    <d v="2024-11-24T00:00:00"/>
    <x v="2"/>
    <x v="2"/>
    <n v="995.25"/>
    <x v="5"/>
    <x v="1"/>
    <x v="11"/>
    <n v="3349.1099999999997"/>
    <n v="39099.24"/>
  </r>
  <r>
    <x v="15241"/>
    <x v="1"/>
    <x v="4"/>
    <n v="4185.22"/>
    <n v="0.28999999999999998"/>
    <n v="5"/>
    <d v="2024-12-26T00:00:00"/>
    <d v="2024-12-27T00:00:00"/>
    <x v="1"/>
    <x v="0"/>
    <n v="942.95"/>
    <x v="2"/>
    <x v="1"/>
    <x v="10"/>
    <n v="3242.2700000000004"/>
    <n v="20926.100000000002"/>
  </r>
  <r>
    <x v="15242"/>
    <x v="2"/>
    <x v="1"/>
    <n v="2189.75"/>
    <n v="0.35"/>
    <n v="2"/>
    <d v="2023-07-08T00:00:00"/>
    <d v="2023-07-14T00:00:00"/>
    <x v="2"/>
    <x v="2"/>
    <n v="358.26"/>
    <x v="5"/>
    <x v="0"/>
    <x v="4"/>
    <n v="1831.49"/>
    <n v="4379.5"/>
  </r>
  <r>
    <x v="15243"/>
    <x v="1"/>
    <x v="3"/>
    <n v="3273.61"/>
    <n v="0.14000000000000001"/>
    <n v="9"/>
    <d v="2023-02-04T00:00:00"/>
    <d v="2023-02-08T00:00:00"/>
    <x v="2"/>
    <x v="0"/>
    <n v="377.21"/>
    <x v="2"/>
    <x v="0"/>
    <x v="8"/>
    <n v="2896.4"/>
    <n v="29462.49"/>
  </r>
  <r>
    <x v="15244"/>
    <x v="2"/>
    <x v="0"/>
    <n v="1559.24"/>
    <n v="0.2"/>
    <n v="6"/>
    <d v="2024-08-05T00:00:00"/>
    <d v="2024-08-08T00:00:00"/>
    <x v="2"/>
    <x v="2"/>
    <n v="86.28"/>
    <x v="2"/>
    <x v="1"/>
    <x v="1"/>
    <n v="1472.96"/>
    <n v="9355.44"/>
  </r>
  <r>
    <x v="15245"/>
    <x v="0"/>
    <x v="3"/>
    <n v="3201.72"/>
    <n v="0.47"/>
    <n v="6"/>
    <d v="2023-07-31T00:00:00"/>
    <d v="2023-08-07T00:00:00"/>
    <x v="2"/>
    <x v="0"/>
    <n v="470.93"/>
    <x v="4"/>
    <x v="0"/>
    <x v="4"/>
    <n v="2730.79"/>
    <n v="19210.32"/>
  </r>
  <r>
    <x v="15246"/>
    <x v="0"/>
    <x v="3"/>
    <n v="4572.68"/>
    <n v="0.2"/>
    <n v="9"/>
    <d v="2023-10-10T00:00:00"/>
    <d v="2023-10-11T00:00:00"/>
    <x v="1"/>
    <x v="2"/>
    <n v="909.72"/>
    <x v="2"/>
    <x v="0"/>
    <x v="2"/>
    <n v="3662.96"/>
    <n v="41154.120000000003"/>
  </r>
  <r>
    <x v="15247"/>
    <x v="2"/>
    <x v="2"/>
    <n v="3160.26"/>
    <n v="0.16"/>
    <n v="1"/>
    <d v="2023-05-18T00:00:00"/>
    <d v="2023-05-24T00:00:00"/>
    <x v="0"/>
    <x v="1"/>
    <n v="388.8"/>
    <x v="2"/>
    <x v="0"/>
    <x v="5"/>
    <n v="2771.46"/>
    <n v="3160.26"/>
  </r>
  <r>
    <x v="15248"/>
    <x v="2"/>
    <x v="3"/>
    <n v="1588.48"/>
    <n v="0.05"/>
    <n v="2"/>
    <d v="2024-08-09T00:00:00"/>
    <d v="2024-08-15T00:00:00"/>
    <x v="1"/>
    <x v="1"/>
    <n v="400.98"/>
    <x v="4"/>
    <x v="1"/>
    <x v="1"/>
    <n v="1187.5"/>
    <n v="3176.96"/>
  </r>
  <r>
    <x v="15249"/>
    <x v="3"/>
    <x v="4"/>
    <n v="3255.52"/>
    <n v="0.17"/>
    <n v="3"/>
    <d v="2024-11-03T00:00:00"/>
    <d v="2024-11-09T00:00:00"/>
    <x v="1"/>
    <x v="2"/>
    <n v="849.36"/>
    <x v="5"/>
    <x v="1"/>
    <x v="11"/>
    <n v="2406.16"/>
    <n v="9766.56"/>
  </r>
  <r>
    <x v="15250"/>
    <x v="3"/>
    <x v="0"/>
    <n v="4523.5"/>
    <n v="0.31"/>
    <n v="1"/>
    <d v="2024-04-29T00:00:00"/>
    <d v="2024-05-03T00:00:00"/>
    <x v="0"/>
    <x v="1"/>
    <n v="701.27"/>
    <x v="0"/>
    <x v="1"/>
    <x v="3"/>
    <n v="3822.23"/>
    <n v="4523.5"/>
  </r>
  <r>
    <x v="15251"/>
    <x v="1"/>
    <x v="4"/>
    <n v="771.53"/>
    <n v="7.0000000000000007E-2"/>
    <n v="4"/>
    <d v="2023-07-24T00:00:00"/>
    <d v="2023-07-29T00:00:00"/>
    <x v="2"/>
    <x v="1"/>
    <n v="126.28"/>
    <x v="2"/>
    <x v="0"/>
    <x v="4"/>
    <n v="645.25"/>
    <n v="3086.12"/>
  </r>
  <r>
    <x v="15252"/>
    <x v="1"/>
    <x v="4"/>
    <n v="2463.9899999999998"/>
    <n v="0.3"/>
    <n v="2"/>
    <d v="2023-12-02T00:00:00"/>
    <d v="2023-12-09T00:00:00"/>
    <x v="1"/>
    <x v="0"/>
    <n v="233.4"/>
    <x v="5"/>
    <x v="0"/>
    <x v="10"/>
    <n v="2230.5899999999997"/>
    <n v="4927.9799999999996"/>
  </r>
  <r>
    <x v="15253"/>
    <x v="2"/>
    <x v="1"/>
    <n v="1673.15"/>
    <n v="0.37"/>
    <n v="3"/>
    <d v="2024-03-28T00:00:00"/>
    <d v="2024-03-31T00:00:00"/>
    <x v="1"/>
    <x v="2"/>
    <n v="149.34"/>
    <x v="5"/>
    <x v="1"/>
    <x v="0"/>
    <n v="1523.8100000000002"/>
    <n v="5019.4500000000007"/>
  </r>
  <r>
    <x v="15254"/>
    <x v="2"/>
    <x v="2"/>
    <n v="1283.19"/>
    <n v="0.38"/>
    <n v="8"/>
    <d v="2024-04-30T00:00:00"/>
    <d v="2024-05-02T00:00:00"/>
    <x v="0"/>
    <x v="2"/>
    <n v="138.28"/>
    <x v="5"/>
    <x v="1"/>
    <x v="3"/>
    <n v="1144.9100000000001"/>
    <n v="10265.52"/>
  </r>
  <r>
    <x v="15255"/>
    <x v="3"/>
    <x v="4"/>
    <n v="2041.42"/>
    <n v="0.49"/>
    <n v="4"/>
    <d v="2024-11-29T00:00:00"/>
    <d v="2024-12-01T00:00:00"/>
    <x v="2"/>
    <x v="0"/>
    <n v="311.77999999999997"/>
    <x v="4"/>
    <x v="1"/>
    <x v="11"/>
    <n v="1729.64"/>
    <n v="8165.68"/>
  </r>
  <r>
    <x v="15256"/>
    <x v="3"/>
    <x v="1"/>
    <n v="2030.44"/>
    <n v="0.22"/>
    <n v="9"/>
    <d v="2024-03-12T00:00:00"/>
    <d v="2024-03-14T00:00:00"/>
    <x v="0"/>
    <x v="1"/>
    <n v="594.71"/>
    <x v="0"/>
    <x v="1"/>
    <x v="0"/>
    <n v="1435.73"/>
    <n v="18273.96"/>
  </r>
  <r>
    <x v="15257"/>
    <x v="2"/>
    <x v="0"/>
    <n v="1131.1199999999999"/>
    <n v="0.02"/>
    <n v="6"/>
    <d v="2024-02-26T00:00:00"/>
    <d v="2024-02-27T00:00:00"/>
    <x v="2"/>
    <x v="1"/>
    <n v="233.22"/>
    <x v="0"/>
    <x v="1"/>
    <x v="8"/>
    <n v="897.89999999999986"/>
    <n v="6786.7199999999993"/>
  </r>
  <r>
    <x v="15258"/>
    <x v="0"/>
    <x v="0"/>
    <n v="2077.7600000000002"/>
    <n v="0.43"/>
    <n v="1"/>
    <d v="2023-05-18T00:00:00"/>
    <d v="2023-05-24T00:00:00"/>
    <x v="1"/>
    <x v="0"/>
    <n v="323.57"/>
    <x v="5"/>
    <x v="0"/>
    <x v="5"/>
    <n v="1754.1900000000003"/>
    <n v="2077.7600000000002"/>
  </r>
  <r>
    <x v="15259"/>
    <x v="0"/>
    <x v="1"/>
    <n v="3205.29"/>
    <n v="0.04"/>
    <n v="6"/>
    <d v="2023-01-06T00:00:00"/>
    <d v="2023-01-09T00:00:00"/>
    <x v="2"/>
    <x v="0"/>
    <n v="335.06"/>
    <x v="0"/>
    <x v="0"/>
    <x v="6"/>
    <n v="2870.23"/>
    <n v="19231.739999999998"/>
  </r>
  <r>
    <x v="15260"/>
    <x v="1"/>
    <x v="4"/>
    <n v="226.09"/>
    <n v="0.43"/>
    <n v="7"/>
    <d v="2023-08-01T00:00:00"/>
    <d v="2023-08-07T00:00:00"/>
    <x v="2"/>
    <x v="1"/>
    <n v="55.33"/>
    <x v="0"/>
    <x v="0"/>
    <x v="1"/>
    <n v="170.76"/>
    <n v="1582.63"/>
  </r>
  <r>
    <x v="15261"/>
    <x v="2"/>
    <x v="4"/>
    <n v="4947.2"/>
    <n v="0.49"/>
    <n v="4"/>
    <d v="2023-04-05T00:00:00"/>
    <d v="2023-04-10T00:00:00"/>
    <x v="1"/>
    <x v="2"/>
    <n v="1039.8399999999999"/>
    <x v="1"/>
    <x v="0"/>
    <x v="3"/>
    <n v="3907.3599999999997"/>
    <n v="19788.8"/>
  </r>
  <r>
    <x v="15262"/>
    <x v="2"/>
    <x v="2"/>
    <n v="1550.13"/>
    <n v="0.45"/>
    <n v="8"/>
    <d v="2024-07-14T00:00:00"/>
    <d v="2024-07-18T00:00:00"/>
    <x v="1"/>
    <x v="0"/>
    <n v="235.12"/>
    <x v="2"/>
    <x v="1"/>
    <x v="4"/>
    <n v="1315.0100000000002"/>
    <n v="12401.04"/>
  </r>
  <r>
    <x v="15263"/>
    <x v="1"/>
    <x v="2"/>
    <n v="3155.86"/>
    <n v="0.48"/>
    <n v="3"/>
    <d v="2023-10-12T00:00:00"/>
    <d v="2023-10-15T00:00:00"/>
    <x v="1"/>
    <x v="2"/>
    <n v="639.04999999999995"/>
    <x v="4"/>
    <x v="0"/>
    <x v="2"/>
    <n v="2516.8100000000004"/>
    <n v="9467.58"/>
  </r>
  <r>
    <x v="15264"/>
    <x v="3"/>
    <x v="0"/>
    <n v="1489.39"/>
    <n v="0.01"/>
    <n v="7"/>
    <d v="2024-01-13T00:00:00"/>
    <d v="2024-01-17T00:00:00"/>
    <x v="1"/>
    <x v="1"/>
    <n v="289.57"/>
    <x v="2"/>
    <x v="1"/>
    <x v="6"/>
    <n v="1199.8200000000002"/>
    <n v="10425.730000000001"/>
  </r>
  <r>
    <x v="15265"/>
    <x v="3"/>
    <x v="2"/>
    <n v="2028.33"/>
    <n v="0.01"/>
    <n v="7"/>
    <d v="2024-05-16T00:00:00"/>
    <d v="2024-05-20T00:00:00"/>
    <x v="1"/>
    <x v="1"/>
    <n v="395.77"/>
    <x v="4"/>
    <x v="1"/>
    <x v="5"/>
    <n v="1632.56"/>
    <n v="14198.31"/>
  </r>
  <r>
    <x v="15266"/>
    <x v="0"/>
    <x v="1"/>
    <n v="2791.26"/>
    <n v="0.11"/>
    <n v="4"/>
    <d v="2024-03-24T00:00:00"/>
    <d v="2024-03-31T00:00:00"/>
    <x v="1"/>
    <x v="0"/>
    <n v="189.16"/>
    <x v="5"/>
    <x v="1"/>
    <x v="0"/>
    <n v="2602.1000000000004"/>
    <n v="11165.04"/>
  </r>
  <r>
    <x v="15267"/>
    <x v="2"/>
    <x v="0"/>
    <n v="3098.08"/>
    <n v="0.4"/>
    <n v="1"/>
    <d v="2024-02-21T00:00:00"/>
    <d v="2024-02-23T00:00:00"/>
    <x v="1"/>
    <x v="1"/>
    <n v="852.97"/>
    <x v="3"/>
    <x v="1"/>
    <x v="8"/>
    <n v="2245.1099999999997"/>
    <n v="3098.08"/>
  </r>
  <r>
    <x v="15268"/>
    <x v="3"/>
    <x v="4"/>
    <n v="3875.24"/>
    <n v="0.04"/>
    <n v="6"/>
    <d v="2023-04-08T00:00:00"/>
    <d v="2023-04-09T00:00:00"/>
    <x v="2"/>
    <x v="2"/>
    <n v="1019.51"/>
    <x v="1"/>
    <x v="0"/>
    <x v="3"/>
    <n v="2855.7299999999996"/>
    <n v="23251.439999999999"/>
  </r>
  <r>
    <x v="15269"/>
    <x v="0"/>
    <x v="0"/>
    <n v="3979.25"/>
    <n v="0.37"/>
    <n v="7"/>
    <d v="2024-07-14T00:00:00"/>
    <d v="2024-07-21T00:00:00"/>
    <x v="1"/>
    <x v="0"/>
    <n v="280.93"/>
    <x v="2"/>
    <x v="1"/>
    <x v="4"/>
    <n v="3698.32"/>
    <n v="27854.75"/>
  </r>
  <r>
    <x v="15270"/>
    <x v="0"/>
    <x v="3"/>
    <n v="2641.65"/>
    <n v="0.01"/>
    <n v="3"/>
    <d v="2024-10-17T00:00:00"/>
    <d v="2024-10-18T00:00:00"/>
    <x v="0"/>
    <x v="0"/>
    <n v="551.98"/>
    <x v="0"/>
    <x v="1"/>
    <x v="2"/>
    <n v="2089.67"/>
    <n v="7924.9500000000007"/>
  </r>
  <r>
    <x v="15271"/>
    <x v="0"/>
    <x v="0"/>
    <n v="471.06"/>
    <n v="0.37"/>
    <n v="5"/>
    <d v="2023-05-15T00:00:00"/>
    <d v="2023-05-20T00:00:00"/>
    <x v="0"/>
    <x v="1"/>
    <n v="82.07"/>
    <x v="1"/>
    <x v="0"/>
    <x v="5"/>
    <n v="388.99"/>
    <n v="2355.3000000000002"/>
  </r>
  <r>
    <x v="15272"/>
    <x v="3"/>
    <x v="2"/>
    <n v="2833.14"/>
    <n v="0.13"/>
    <n v="8"/>
    <d v="2024-12-24T00:00:00"/>
    <d v="2024-12-31T00:00:00"/>
    <x v="1"/>
    <x v="2"/>
    <n v="667.58"/>
    <x v="2"/>
    <x v="1"/>
    <x v="10"/>
    <n v="2165.56"/>
    <n v="22665.119999999999"/>
  </r>
  <r>
    <x v="15273"/>
    <x v="3"/>
    <x v="1"/>
    <n v="2440.14"/>
    <n v="0.22"/>
    <n v="7"/>
    <d v="2024-01-23T00:00:00"/>
    <d v="2024-01-30T00:00:00"/>
    <x v="1"/>
    <x v="1"/>
    <n v="366.64"/>
    <x v="3"/>
    <x v="1"/>
    <x v="6"/>
    <n v="2073.5"/>
    <n v="17080.98"/>
  </r>
  <r>
    <x v="15274"/>
    <x v="2"/>
    <x v="4"/>
    <n v="1155.3900000000001"/>
    <n v="0.49"/>
    <n v="2"/>
    <d v="2023-11-15T00:00:00"/>
    <d v="2023-11-20T00:00:00"/>
    <x v="2"/>
    <x v="2"/>
    <n v="340.18"/>
    <x v="1"/>
    <x v="0"/>
    <x v="11"/>
    <n v="815.21"/>
    <n v="2310.7800000000002"/>
  </r>
  <r>
    <x v="15275"/>
    <x v="2"/>
    <x v="4"/>
    <n v="149.80000000000001"/>
    <n v="0.28000000000000003"/>
    <n v="4"/>
    <d v="2023-07-16T00:00:00"/>
    <d v="2023-07-18T00:00:00"/>
    <x v="0"/>
    <x v="2"/>
    <n v="43.14"/>
    <x v="1"/>
    <x v="0"/>
    <x v="4"/>
    <n v="106.66000000000001"/>
    <n v="599.20000000000005"/>
  </r>
  <r>
    <x v="15276"/>
    <x v="0"/>
    <x v="2"/>
    <n v="1648.23"/>
    <n v="0.04"/>
    <n v="7"/>
    <d v="2023-05-04T00:00:00"/>
    <d v="2023-05-11T00:00:00"/>
    <x v="2"/>
    <x v="0"/>
    <n v="121.93"/>
    <x v="3"/>
    <x v="0"/>
    <x v="5"/>
    <n v="1526.3"/>
    <n v="11537.61"/>
  </r>
  <r>
    <x v="15277"/>
    <x v="0"/>
    <x v="2"/>
    <n v="1371.49"/>
    <n v="0.44"/>
    <n v="9"/>
    <d v="2023-11-25T00:00:00"/>
    <d v="2023-12-01T00:00:00"/>
    <x v="1"/>
    <x v="1"/>
    <n v="173.41"/>
    <x v="4"/>
    <x v="0"/>
    <x v="11"/>
    <n v="1198.08"/>
    <n v="12343.41"/>
  </r>
  <r>
    <x v="15278"/>
    <x v="3"/>
    <x v="2"/>
    <n v="2466.2600000000002"/>
    <n v="0.16"/>
    <n v="7"/>
    <d v="2023-03-19T00:00:00"/>
    <d v="2023-03-23T00:00:00"/>
    <x v="0"/>
    <x v="1"/>
    <n v="251.08"/>
    <x v="1"/>
    <x v="0"/>
    <x v="0"/>
    <n v="2215.1800000000003"/>
    <n v="17263.82"/>
  </r>
  <r>
    <x v="15279"/>
    <x v="3"/>
    <x v="3"/>
    <n v="3831.85"/>
    <n v="0.28999999999999998"/>
    <n v="8"/>
    <d v="2023-10-01T00:00:00"/>
    <d v="2023-10-08T00:00:00"/>
    <x v="2"/>
    <x v="0"/>
    <n v="496.49"/>
    <x v="0"/>
    <x v="0"/>
    <x v="2"/>
    <n v="3335.3599999999997"/>
    <n v="30654.799999999999"/>
  </r>
  <r>
    <x v="15280"/>
    <x v="2"/>
    <x v="1"/>
    <n v="2251.3000000000002"/>
    <n v="0.36"/>
    <n v="9"/>
    <d v="2023-05-16T00:00:00"/>
    <d v="2023-05-22T00:00:00"/>
    <x v="2"/>
    <x v="1"/>
    <n v="381.26"/>
    <x v="1"/>
    <x v="0"/>
    <x v="5"/>
    <n v="1870.0400000000002"/>
    <n v="20261.7"/>
  </r>
  <r>
    <x v="15281"/>
    <x v="2"/>
    <x v="3"/>
    <n v="4762.6899999999996"/>
    <n v="0.39"/>
    <n v="1"/>
    <d v="2024-04-17T00:00:00"/>
    <d v="2024-04-24T00:00:00"/>
    <x v="2"/>
    <x v="2"/>
    <n v="375.4"/>
    <x v="0"/>
    <x v="1"/>
    <x v="3"/>
    <n v="4387.29"/>
    <n v="4762.6899999999996"/>
  </r>
  <r>
    <x v="15282"/>
    <x v="1"/>
    <x v="2"/>
    <n v="1184.44"/>
    <n v="0.22"/>
    <n v="3"/>
    <d v="2023-11-20T00:00:00"/>
    <d v="2023-11-22T00:00:00"/>
    <x v="0"/>
    <x v="2"/>
    <n v="269.74"/>
    <x v="1"/>
    <x v="0"/>
    <x v="11"/>
    <n v="914.7"/>
    <n v="3553.32"/>
  </r>
  <r>
    <x v="15283"/>
    <x v="2"/>
    <x v="1"/>
    <n v="1182.67"/>
    <n v="0.39"/>
    <n v="6"/>
    <d v="2024-01-06T00:00:00"/>
    <d v="2024-01-07T00:00:00"/>
    <x v="2"/>
    <x v="1"/>
    <n v="228.89"/>
    <x v="0"/>
    <x v="1"/>
    <x v="6"/>
    <n v="953.78000000000009"/>
    <n v="7096.02"/>
  </r>
  <r>
    <x v="15284"/>
    <x v="3"/>
    <x v="2"/>
    <n v="3061.8"/>
    <n v="0.06"/>
    <n v="8"/>
    <d v="2023-06-03T00:00:00"/>
    <d v="2023-06-10T00:00:00"/>
    <x v="2"/>
    <x v="0"/>
    <n v="265.73"/>
    <x v="1"/>
    <x v="0"/>
    <x v="9"/>
    <n v="2796.07"/>
    <n v="24494.400000000001"/>
  </r>
  <r>
    <x v="15285"/>
    <x v="0"/>
    <x v="1"/>
    <n v="4491.6899999999996"/>
    <n v="0.26"/>
    <n v="7"/>
    <d v="2024-08-09T00:00:00"/>
    <d v="2024-08-15T00:00:00"/>
    <x v="0"/>
    <x v="2"/>
    <n v="985.34"/>
    <x v="3"/>
    <x v="1"/>
    <x v="1"/>
    <n v="3506.3499999999995"/>
    <n v="31441.829999999998"/>
  </r>
  <r>
    <x v="15286"/>
    <x v="1"/>
    <x v="4"/>
    <n v="3392.1"/>
    <n v="0.01"/>
    <n v="6"/>
    <d v="2024-02-21T00:00:00"/>
    <d v="2024-02-22T00:00:00"/>
    <x v="1"/>
    <x v="1"/>
    <n v="715.78"/>
    <x v="4"/>
    <x v="1"/>
    <x v="8"/>
    <n v="2676.3199999999997"/>
    <n v="20352.599999999999"/>
  </r>
  <r>
    <x v="15287"/>
    <x v="2"/>
    <x v="3"/>
    <n v="3401.02"/>
    <n v="0.2"/>
    <n v="4"/>
    <d v="2023-01-22T00:00:00"/>
    <d v="2023-01-24T00:00:00"/>
    <x v="2"/>
    <x v="1"/>
    <n v="920.89"/>
    <x v="5"/>
    <x v="0"/>
    <x v="6"/>
    <n v="2480.13"/>
    <n v="13604.08"/>
  </r>
  <r>
    <x v="15288"/>
    <x v="2"/>
    <x v="2"/>
    <n v="4050.8"/>
    <n v="0.18"/>
    <n v="8"/>
    <d v="2023-09-13T00:00:00"/>
    <d v="2023-09-16T00:00:00"/>
    <x v="1"/>
    <x v="2"/>
    <n v="416.9"/>
    <x v="4"/>
    <x v="0"/>
    <x v="7"/>
    <n v="3633.9"/>
    <n v="32406.400000000001"/>
  </r>
  <r>
    <x v="15289"/>
    <x v="3"/>
    <x v="2"/>
    <n v="3376.53"/>
    <n v="0.49"/>
    <n v="4"/>
    <d v="2024-08-03T00:00:00"/>
    <d v="2024-08-04T00:00:00"/>
    <x v="0"/>
    <x v="2"/>
    <n v="682.98"/>
    <x v="5"/>
    <x v="1"/>
    <x v="1"/>
    <n v="2693.55"/>
    <n v="13506.12"/>
  </r>
  <r>
    <x v="15290"/>
    <x v="1"/>
    <x v="0"/>
    <n v="3820.8"/>
    <n v="0.2"/>
    <n v="6"/>
    <d v="2024-10-02T00:00:00"/>
    <d v="2024-10-07T00:00:00"/>
    <x v="0"/>
    <x v="1"/>
    <n v="1027.78"/>
    <x v="3"/>
    <x v="1"/>
    <x v="2"/>
    <n v="2793.0200000000004"/>
    <n v="22924.800000000003"/>
  </r>
  <r>
    <x v="15291"/>
    <x v="2"/>
    <x v="4"/>
    <n v="4344.0200000000004"/>
    <n v="0.45"/>
    <n v="3"/>
    <d v="2023-02-04T00:00:00"/>
    <d v="2023-02-07T00:00:00"/>
    <x v="2"/>
    <x v="2"/>
    <n v="502.98"/>
    <x v="2"/>
    <x v="0"/>
    <x v="8"/>
    <n v="3841.0400000000004"/>
    <n v="13032.060000000001"/>
  </r>
  <r>
    <x v="15292"/>
    <x v="0"/>
    <x v="2"/>
    <n v="138.76"/>
    <n v="0.22"/>
    <n v="7"/>
    <d v="2023-07-03T00:00:00"/>
    <d v="2023-07-05T00:00:00"/>
    <x v="2"/>
    <x v="0"/>
    <n v="14.98"/>
    <x v="5"/>
    <x v="0"/>
    <x v="4"/>
    <n v="123.77999999999999"/>
    <n v="971.31999999999994"/>
  </r>
  <r>
    <x v="15293"/>
    <x v="3"/>
    <x v="3"/>
    <n v="4439.55"/>
    <n v="0.27"/>
    <n v="6"/>
    <d v="2023-08-11T00:00:00"/>
    <d v="2023-08-14T00:00:00"/>
    <x v="0"/>
    <x v="2"/>
    <n v="527.30999999999995"/>
    <x v="2"/>
    <x v="0"/>
    <x v="1"/>
    <n v="3912.2400000000002"/>
    <n v="26637.300000000003"/>
  </r>
  <r>
    <x v="15294"/>
    <x v="1"/>
    <x v="4"/>
    <n v="1154.8"/>
    <n v="0.18"/>
    <n v="7"/>
    <d v="2023-05-06T00:00:00"/>
    <d v="2023-05-10T00:00:00"/>
    <x v="2"/>
    <x v="0"/>
    <n v="278.06"/>
    <x v="2"/>
    <x v="0"/>
    <x v="5"/>
    <n v="876.74"/>
    <n v="8083.5999999999995"/>
  </r>
  <r>
    <x v="15295"/>
    <x v="2"/>
    <x v="2"/>
    <n v="4569.32"/>
    <n v="0.32"/>
    <n v="5"/>
    <d v="2024-10-04T00:00:00"/>
    <d v="2024-10-10T00:00:00"/>
    <x v="2"/>
    <x v="0"/>
    <n v="1152.97"/>
    <x v="4"/>
    <x v="1"/>
    <x v="2"/>
    <n v="3416.3499999999995"/>
    <n v="22846.6"/>
  </r>
  <r>
    <x v="15296"/>
    <x v="2"/>
    <x v="3"/>
    <n v="1404.3"/>
    <n v="0.37"/>
    <n v="5"/>
    <d v="2023-07-18T00:00:00"/>
    <d v="2023-07-25T00:00:00"/>
    <x v="1"/>
    <x v="2"/>
    <n v="82.33"/>
    <x v="4"/>
    <x v="0"/>
    <x v="4"/>
    <n v="1321.97"/>
    <n v="7021.5"/>
  </r>
  <r>
    <x v="15297"/>
    <x v="1"/>
    <x v="0"/>
    <n v="2330.67"/>
    <n v="0.4"/>
    <n v="2"/>
    <d v="2023-05-09T00:00:00"/>
    <d v="2023-05-12T00:00:00"/>
    <x v="1"/>
    <x v="0"/>
    <n v="299.63"/>
    <x v="5"/>
    <x v="0"/>
    <x v="5"/>
    <n v="2031.04"/>
    <n v="4661.34"/>
  </r>
  <r>
    <x v="15298"/>
    <x v="3"/>
    <x v="0"/>
    <n v="4676.03"/>
    <n v="0.35"/>
    <n v="6"/>
    <d v="2024-07-23T00:00:00"/>
    <d v="2024-07-30T00:00:00"/>
    <x v="0"/>
    <x v="1"/>
    <n v="382.02"/>
    <x v="2"/>
    <x v="1"/>
    <x v="4"/>
    <n v="4294.01"/>
    <n v="28056.18"/>
  </r>
  <r>
    <x v="15299"/>
    <x v="1"/>
    <x v="3"/>
    <n v="637.76"/>
    <n v="0.16"/>
    <n v="1"/>
    <d v="2023-08-17T00:00:00"/>
    <d v="2023-08-23T00:00:00"/>
    <x v="2"/>
    <x v="1"/>
    <n v="56.38"/>
    <x v="3"/>
    <x v="0"/>
    <x v="1"/>
    <n v="581.38"/>
    <n v="637.76"/>
  </r>
  <r>
    <x v="15300"/>
    <x v="1"/>
    <x v="4"/>
    <n v="3751.89"/>
    <n v="0.17"/>
    <n v="7"/>
    <d v="2023-08-10T00:00:00"/>
    <d v="2023-08-12T00:00:00"/>
    <x v="2"/>
    <x v="1"/>
    <n v="952.92"/>
    <x v="1"/>
    <x v="0"/>
    <x v="1"/>
    <n v="2798.97"/>
    <n v="26263.23"/>
  </r>
  <r>
    <x v="15301"/>
    <x v="3"/>
    <x v="3"/>
    <n v="2023"/>
    <n v="0.17"/>
    <n v="3"/>
    <d v="2024-08-19T00:00:00"/>
    <d v="2024-08-23T00:00:00"/>
    <x v="1"/>
    <x v="1"/>
    <n v="588.64"/>
    <x v="4"/>
    <x v="1"/>
    <x v="1"/>
    <n v="1434.3600000000001"/>
    <n v="6069"/>
  </r>
  <r>
    <x v="15302"/>
    <x v="2"/>
    <x v="3"/>
    <n v="218.09"/>
    <n v="0.02"/>
    <n v="2"/>
    <d v="2024-03-23T00:00:00"/>
    <d v="2024-03-29T00:00:00"/>
    <x v="2"/>
    <x v="1"/>
    <n v="33.46"/>
    <x v="0"/>
    <x v="1"/>
    <x v="0"/>
    <n v="184.63"/>
    <n v="436.18"/>
  </r>
  <r>
    <x v="15303"/>
    <x v="0"/>
    <x v="0"/>
    <n v="4701.75"/>
    <n v="0.47"/>
    <n v="7"/>
    <d v="2024-04-08T00:00:00"/>
    <d v="2024-04-13T00:00:00"/>
    <x v="1"/>
    <x v="2"/>
    <n v="1375.36"/>
    <x v="3"/>
    <x v="1"/>
    <x v="3"/>
    <n v="3326.3900000000003"/>
    <n v="32912.25"/>
  </r>
  <r>
    <x v="15304"/>
    <x v="3"/>
    <x v="0"/>
    <n v="677.36"/>
    <n v="0.1"/>
    <n v="9"/>
    <d v="2023-09-17T00:00:00"/>
    <d v="2023-09-22T00:00:00"/>
    <x v="0"/>
    <x v="1"/>
    <n v="97.84"/>
    <x v="3"/>
    <x v="0"/>
    <x v="7"/>
    <n v="579.52"/>
    <n v="6096.24"/>
  </r>
  <r>
    <x v="15305"/>
    <x v="0"/>
    <x v="0"/>
    <n v="3893.29"/>
    <n v="0.08"/>
    <n v="1"/>
    <d v="2024-05-21T00:00:00"/>
    <d v="2024-05-27T00:00:00"/>
    <x v="0"/>
    <x v="2"/>
    <n v="891.71"/>
    <x v="5"/>
    <x v="1"/>
    <x v="5"/>
    <n v="3001.58"/>
    <n v="3893.29"/>
  </r>
  <r>
    <x v="15306"/>
    <x v="2"/>
    <x v="2"/>
    <n v="1982.92"/>
    <n v="0.28000000000000003"/>
    <n v="6"/>
    <d v="2023-01-17T00:00:00"/>
    <d v="2023-01-23T00:00:00"/>
    <x v="0"/>
    <x v="1"/>
    <n v="277.12"/>
    <x v="1"/>
    <x v="0"/>
    <x v="6"/>
    <n v="1705.8000000000002"/>
    <n v="11897.52"/>
  </r>
  <r>
    <x v="15307"/>
    <x v="1"/>
    <x v="2"/>
    <n v="4071.86"/>
    <n v="0.02"/>
    <n v="8"/>
    <d v="2024-08-11T00:00:00"/>
    <d v="2024-08-12T00:00:00"/>
    <x v="0"/>
    <x v="1"/>
    <n v="529.32000000000005"/>
    <x v="0"/>
    <x v="1"/>
    <x v="1"/>
    <n v="3542.54"/>
    <n v="32574.880000000001"/>
  </r>
  <r>
    <x v="15308"/>
    <x v="0"/>
    <x v="1"/>
    <n v="3776.41"/>
    <n v="0.42"/>
    <n v="2"/>
    <d v="2023-12-21T00:00:00"/>
    <d v="2023-12-24T00:00:00"/>
    <x v="0"/>
    <x v="0"/>
    <n v="743.52"/>
    <x v="0"/>
    <x v="0"/>
    <x v="10"/>
    <n v="3032.89"/>
    <n v="7552.82"/>
  </r>
  <r>
    <x v="15309"/>
    <x v="2"/>
    <x v="2"/>
    <n v="3202.77"/>
    <n v="0.44"/>
    <n v="5"/>
    <d v="2024-02-22T00:00:00"/>
    <d v="2024-02-29T00:00:00"/>
    <x v="2"/>
    <x v="0"/>
    <n v="856.36"/>
    <x v="1"/>
    <x v="1"/>
    <x v="8"/>
    <n v="2346.41"/>
    <n v="16013.85"/>
  </r>
  <r>
    <x v="15310"/>
    <x v="2"/>
    <x v="4"/>
    <n v="4702.1899999999996"/>
    <n v="0.2"/>
    <n v="4"/>
    <d v="2024-03-15T00:00:00"/>
    <d v="2024-03-21T00:00:00"/>
    <x v="2"/>
    <x v="1"/>
    <n v="932.55"/>
    <x v="0"/>
    <x v="1"/>
    <x v="0"/>
    <n v="3769.6399999999994"/>
    <n v="18808.759999999998"/>
  </r>
  <r>
    <x v="15311"/>
    <x v="1"/>
    <x v="4"/>
    <n v="584.73"/>
    <n v="0.49"/>
    <n v="3"/>
    <d v="2024-06-06T00:00:00"/>
    <d v="2024-06-13T00:00:00"/>
    <x v="2"/>
    <x v="0"/>
    <n v="112.57"/>
    <x v="4"/>
    <x v="1"/>
    <x v="9"/>
    <n v="472.16"/>
    <n v="1754.19"/>
  </r>
  <r>
    <x v="15312"/>
    <x v="1"/>
    <x v="0"/>
    <n v="4013.04"/>
    <n v="0.16"/>
    <n v="8"/>
    <d v="2023-10-23T00:00:00"/>
    <d v="2023-10-25T00:00:00"/>
    <x v="1"/>
    <x v="0"/>
    <n v="706.71"/>
    <x v="0"/>
    <x v="0"/>
    <x v="2"/>
    <n v="3306.33"/>
    <n v="32104.32"/>
  </r>
  <r>
    <x v="15313"/>
    <x v="2"/>
    <x v="3"/>
    <n v="3386.85"/>
    <n v="0.13"/>
    <n v="2"/>
    <d v="2024-10-14T00:00:00"/>
    <d v="2024-10-19T00:00:00"/>
    <x v="2"/>
    <x v="2"/>
    <n v="972.48"/>
    <x v="3"/>
    <x v="1"/>
    <x v="2"/>
    <n v="2414.37"/>
    <n v="6773.7"/>
  </r>
  <r>
    <x v="15314"/>
    <x v="2"/>
    <x v="0"/>
    <n v="1642.13"/>
    <n v="0.49"/>
    <n v="1"/>
    <d v="2024-10-25T00:00:00"/>
    <d v="2024-10-31T00:00:00"/>
    <x v="1"/>
    <x v="1"/>
    <n v="416.55"/>
    <x v="1"/>
    <x v="1"/>
    <x v="2"/>
    <n v="1225.5800000000002"/>
    <n v="1642.13"/>
  </r>
  <r>
    <x v="15315"/>
    <x v="0"/>
    <x v="3"/>
    <n v="2775.26"/>
    <n v="0.13"/>
    <n v="1"/>
    <d v="2023-04-10T00:00:00"/>
    <d v="2023-04-15T00:00:00"/>
    <x v="2"/>
    <x v="2"/>
    <n v="421"/>
    <x v="5"/>
    <x v="0"/>
    <x v="3"/>
    <n v="2354.2600000000002"/>
    <n v="2775.26"/>
  </r>
  <r>
    <x v="15316"/>
    <x v="2"/>
    <x v="0"/>
    <n v="3258.68"/>
    <n v="0.22"/>
    <n v="5"/>
    <d v="2023-10-17T00:00:00"/>
    <d v="2023-10-20T00:00:00"/>
    <x v="0"/>
    <x v="0"/>
    <n v="834.41"/>
    <x v="4"/>
    <x v="0"/>
    <x v="2"/>
    <n v="2424.27"/>
    <n v="16293.4"/>
  </r>
  <r>
    <x v="15317"/>
    <x v="2"/>
    <x v="0"/>
    <n v="3707.73"/>
    <n v="0.31"/>
    <n v="9"/>
    <d v="2023-05-16T00:00:00"/>
    <d v="2023-05-18T00:00:00"/>
    <x v="1"/>
    <x v="0"/>
    <n v="285.95"/>
    <x v="2"/>
    <x v="0"/>
    <x v="5"/>
    <n v="3421.78"/>
    <n v="33369.57"/>
  </r>
  <r>
    <x v="15318"/>
    <x v="0"/>
    <x v="4"/>
    <n v="1016.59"/>
    <n v="0.16"/>
    <n v="4"/>
    <d v="2023-09-04T00:00:00"/>
    <d v="2023-09-06T00:00:00"/>
    <x v="1"/>
    <x v="2"/>
    <n v="161.49"/>
    <x v="0"/>
    <x v="0"/>
    <x v="7"/>
    <n v="855.1"/>
    <n v="4066.36"/>
  </r>
  <r>
    <x v="15319"/>
    <x v="3"/>
    <x v="3"/>
    <n v="600.36"/>
    <n v="0.19"/>
    <n v="7"/>
    <d v="2023-07-29T00:00:00"/>
    <d v="2023-08-02T00:00:00"/>
    <x v="2"/>
    <x v="2"/>
    <n v="46.79"/>
    <x v="4"/>
    <x v="0"/>
    <x v="4"/>
    <n v="553.57000000000005"/>
    <n v="4202.5200000000004"/>
  </r>
  <r>
    <x v="15320"/>
    <x v="0"/>
    <x v="1"/>
    <n v="600.07000000000005"/>
    <n v="0.36"/>
    <n v="2"/>
    <d v="2023-11-14T00:00:00"/>
    <d v="2023-11-20T00:00:00"/>
    <x v="2"/>
    <x v="0"/>
    <n v="179.59"/>
    <x v="5"/>
    <x v="0"/>
    <x v="11"/>
    <n v="420.48"/>
    <n v="1200.1400000000001"/>
  </r>
  <r>
    <x v="15321"/>
    <x v="0"/>
    <x v="1"/>
    <n v="1539.96"/>
    <n v="0.36"/>
    <n v="3"/>
    <d v="2024-07-11T00:00:00"/>
    <d v="2024-07-16T00:00:00"/>
    <x v="1"/>
    <x v="0"/>
    <n v="95.11"/>
    <x v="2"/>
    <x v="1"/>
    <x v="4"/>
    <n v="1444.8500000000001"/>
    <n v="4619.88"/>
  </r>
  <r>
    <x v="15322"/>
    <x v="1"/>
    <x v="0"/>
    <n v="855.45"/>
    <n v="0.4"/>
    <n v="9"/>
    <d v="2023-08-02T00:00:00"/>
    <d v="2023-08-09T00:00:00"/>
    <x v="2"/>
    <x v="1"/>
    <n v="236.99"/>
    <x v="3"/>
    <x v="0"/>
    <x v="1"/>
    <n v="618.46"/>
    <n v="7699.05"/>
  </r>
  <r>
    <x v="15323"/>
    <x v="0"/>
    <x v="0"/>
    <n v="2724.64"/>
    <n v="0.3"/>
    <n v="5"/>
    <d v="2023-07-18T00:00:00"/>
    <d v="2023-07-24T00:00:00"/>
    <x v="1"/>
    <x v="0"/>
    <n v="770.94"/>
    <x v="0"/>
    <x v="0"/>
    <x v="4"/>
    <n v="1953.6999999999998"/>
    <n v="13623.199999999999"/>
  </r>
  <r>
    <x v="15324"/>
    <x v="2"/>
    <x v="4"/>
    <n v="2241.5"/>
    <n v="0.12"/>
    <n v="6"/>
    <d v="2023-05-07T00:00:00"/>
    <d v="2023-05-10T00:00:00"/>
    <x v="1"/>
    <x v="2"/>
    <n v="276.17"/>
    <x v="0"/>
    <x v="0"/>
    <x v="5"/>
    <n v="1965.33"/>
    <n v="13449"/>
  </r>
  <r>
    <x v="15325"/>
    <x v="2"/>
    <x v="3"/>
    <n v="4476.03"/>
    <n v="0.17"/>
    <n v="3"/>
    <d v="2024-01-17T00:00:00"/>
    <d v="2024-01-22T00:00:00"/>
    <x v="0"/>
    <x v="2"/>
    <n v="1286.3399999999999"/>
    <x v="5"/>
    <x v="1"/>
    <x v="6"/>
    <n v="3189.6899999999996"/>
    <n v="13428.09"/>
  </r>
  <r>
    <x v="15326"/>
    <x v="2"/>
    <x v="0"/>
    <n v="3615.27"/>
    <n v="0.45"/>
    <n v="6"/>
    <d v="2023-01-13T00:00:00"/>
    <d v="2023-01-16T00:00:00"/>
    <x v="2"/>
    <x v="2"/>
    <n v="633.21"/>
    <x v="4"/>
    <x v="0"/>
    <x v="6"/>
    <n v="2982.06"/>
    <n v="21691.62"/>
  </r>
  <r>
    <x v="15327"/>
    <x v="3"/>
    <x v="1"/>
    <n v="1108.48"/>
    <n v="0.37"/>
    <n v="8"/>
    <d v="2024-01-21T00:00:00"/>
    <d v="2024-01-27T00:00:00"/>
    <x v="0"/>
    <x v="2"/>
    <n v="315.38"/>
    <x v="1"/>
    <x v="1"/>
    <x v="6"/>
    <n v="793.1"/>
    <n v="8867.84"/>
  </r>
  <r>
    <x v="15328"/>
    <x v="2"/>
    <x v="3"/>
    <n v="324.06"/>
    <n v="0.04"/>
    <n v="1"/>
    <d v="2023-01-29T00:00:00"/>
    <d v="2023-02-04T00:00:00"/>
    <x v="2"/>
    <x v="0"/>
    <n v="55.55"/>
    <x v="4"/>
    <x v="0"/>
    <x v="6"/>
    <n v="268.51"/>
    <n v="324.06"/>
  </r>
  <r>
    <x v="15329"/>
    <x v="3"/>
    <x v="0"/>
    <n v="3574.86"/>
    <n v="0.38"/>
    <n v="8"/>
    <d v="2024-05-02T00:00:00"/>
    <d v="2024-05-03T00:00:00"/>
    <x v="1"/>
    <x v="2"/>
    <n v="599.15"/>
    <x v="2"/>
    <x v="1"/>
    <x v="5"/>
    <n v="2975.71"/>
    <n v="28598.880000000001"/>
  </r>
  <r>
    <x v="15330"/>
    <x v="2"/>
    <x v="3"/>
    <n v="4244.5600000000004"/>
    <n v="0.17"/>
    <n v="8"/>
    <d v="2023-12-04T00:00:00"/>
    <d v="2023-12-07T00:00:00"/>
    <x v="1"/>
    <x v="0"/>
    <n v="1011.69"/>
    <x v="0"/>
    <x v="0"/>
    <x v="10"/>
    <n v="3232.8700000000003"/>
    <n v="33956.480000000003"/>
  </r>
  <r>
    <x v="15331"/>
    <x v="0"/>
    <x v="4"/>
    <n v="3534.87"/>
    <n v="0.01"/>
    <n v="7"/>
    <d v="2024-05-28T00:00:00"/>
    <d v="2024-05-30T00:00:00"/>
    <x v="0"/>
    <x v="0"/>
    <n v="383.1"/>
    <x v="5"/>
    <x v="1"/>
    <x v="5"/>
    <n v="3151.77"/>
    <n v="24744.09"/>
  </r>
  <r>
    <x v="15332"/>
    <x v="1"/>
    <x v="1"/>
    <n v="3254.59"/>
    <n v="0.24"/>
    <n v="4"/>
    <d v="2024-12-08T00:00:00"/>
    <d v="2024-12-09T00:00:00"/>
    <x v="2"/>
    <x v="1"/>
    <n v="898.39"/>
    <x v="4"/>
    <x v="1"/>
    <x v="10"/>
    <n v="2356.2000000000003"/>
    <n v="13018.36"/>
  </r>
  <r>
    <x v="15333"/>
    <x v="2"/>
    <x v="3"/>
    <n v="1321.64"/>
    <n v="0.44"/>
    <n v="1"/>
    <d v="2023-11-13T00:00:00"/>
    <d v="2023-11-16T00:00:00"/>
    <x v="2"/>
    <x v="1"/>
    <n v="346.39"/>
    <x v="0"/>
    <x v="0"/>
    <x v="11"/>
    <n v="975.25000000000011"/>
    <n v="1321.64"/>
  </r>
  <r>
    <x v="15334"/>
    <x v="3"/>
    <x v="1"/>
    <n v="2523.56"/>
    <n v="0.22"/>
    <n v="2"/>
    <d v="2024-11-16T00:00:00"/>
    <d v="2024-11-22T00:00:00"/>
    <x v="0"/>
    <x v="2"/>
    <n v="211.38"/>
    <x v="1"/>
    <x v="1"/>
    <x v="11"/>
    <n v="2312.1799999999998"/>
    <n v="5047.12"/>
  </r>
  <r>
    <x v="15335"/>
    <x v="3"/>
    <x v="0"/>
    <n v="3652.31"/>
    <n v="0.49"/>
    <n v="3"/>
    <d v="2023-11-24T00:00:00"/>
    <d v="2023-11-29T00:00:00"/>
    <x v="1"/>
    <x v="1"/>
    <n v="209.43"/>
    <x v="4"/>
    <x v="0"/>
    <x v="11"/>
    <n v="3442.88"/>
    <n v="10956.93"/>
  </r>
  <r>
    <x v="15336"/>
    <x v="1"/>
    <x v="2"/>
    <n v="1047.54"/>
    <n v="0.09"/>
    <n v="5"/>
    <d v="2024-09-03T00:00:00"/>
    <d v="2024-09-07T00:00:00"/>
    <x v="0"/>
    <x v="1"/>
    <n v="238.46"/>
    <x v="1"/>
    <x v="1"/>
    <x v="7"/>
    <n v="809.07999999999993"/>
    <n v="5237.7"/>
  </r>
  <r>
    <x v="15337"/>
    <x v="2"/>
    <x v="3"/>
    <n v="2435.06"/>
    <n v="0.18"/>
    <n v="3"/>
    <d v="2024-07-24T00:00:00"/>
    <d v="2024-07-29T00:00:00"/>
    <x v="0"/>
    <x v="0"/>
    <n v="335.86"/>
    <x v="3"/>
    <x v="1"/>
    <x v="4"/>
    <n v="2099.1999999999998"/>
    <n v="7305.18"/>
  </r>
  <r>
    <x v="15338"/>
    <x v="0"/>
    <x v="1"/>
    <n v="673.44"/>
    <n v="0.01"/>
    <n v="8"/>
    <d v="2023-10-31T00:00:00"/>
    <d v="2023-11-01T00:00:00"/>
    <x v="1"/>
    <x v="0"/>
    <n v="50.86"/>
    <x v="1"/>
    <x v="0"/>
    <x v="2"/>
    <n v="622.58000000000004"/>
    <n v="5387.52"/>
  </r>
  <r>
    <x v="15339"/>
    <x v="2"/>
    <x v="3"/>
    <n v="2700.52"/>
    <n v="0.03"/>
    <n v="6"/>
    <d v="2024-02-06T00:00:00"/>
    <d v="2024-02-07T00:00:00"/>
    <x v="0"/>
    <x v="1"/>
    <n v="739.55"/>
    <x v="3"/>
    <x v="1"/>
    <x v="8"/>
    <n v="1960.97"/>
    <n v="16203.119999999999"/>
  </r>
  <r>
    <x v="15340"/>
    <x v="2"/>
    <x v="0"/>
    <n v="2910.33"/>
    <n v="0.18"/>
    <n v="3"/>
    <d v="2023-11-02T00:00:00"/>
    <d v="2023-11-03T00:00:00"/>
    <x v="2"/>
    <x v="1"/>
    <n v="868.91"/>
    <x v="0"/>
    <x v="0"/>
    <x v="11"/>
    <n v="2041.42"/>
    <n v="8730.99"/>
  </r>
  <r>
    <x v="15341"/>
    <x v="1"/>
    <x v="0"/>
    <n v="2723.39"/>
    <n v="0.26"/>
    <n v="2"/>
    <d v="2023-07-22T00:00:00"/>
    <d v="2023-07-25T00:00:00"/>
    <x v="2"/>
    <x v="1"/>
    <n v="353.12"/>
    <x v="0"/>
    <x v="0"/>
    <x v="4"/>
    <n v="2370.27"/>
    <n v="5446.78"/>
  </r>
  <r>
    <x v="15342"/>
    <x v="2"/>
    <x v="1"/>
    <n v="2400.38"/>
    <n v="0.12"/>
    <n v="3"/>
    <d v="2023-06-04T00:00:00"/>
    <d v="2023-06-06T00:00:00"/>
    <x v="0"/>
    <x v="1"/>
    <n v="231.2"/>
    <x v="0"/>
    <x v="0"/>
    <x v="9"/>
    <n v="2169.1800000000003"/>
    <n v="7201.14"/>
  </r>
  <r>
    <x v="15343"/>
    <x v="0"/>
    <x v="4"/>
    <n v="2978.52"/>
    <n v="0.08"/>
    <n v="2"/>
    <d v="2024-02-20T00:00:00"/>
    <d v="2024-02-27T00:00:00"/>
    <x v="1"/>
    <x v="1"/>
    <n v="786.85"/>
    <x v="1"/>
    <x v="1"/>
    <x v="8"/>
    <n v="2191.67"/>
    <n v="5957.04"/>
  </r>
  <r>
    <x v="15344"/>
    <x v="3"/>
    <x v="3"/>
    <n v="4984.32"/>
    <n v="0.21"/>
    <n v="3"/>
    <d v="2023-11-18T00:00:00"/>
    <d v="2023-11-19T00:00:00"/>
    <x v="2"/>
    <x v="1"/>
    <n v="909.1"/>
    <x v="2"/>
    <x v="0"/>
    <x v="11"/>
    <n v="4075.22"/>
    <n v="14952.9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C6909B-8446-4436-8FE7-D799660F0CDA}" name="PivotTable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H27:I34" firstHeaderRow="1" firstDataRow="1" firstDataCol="1"/>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dataField="1" numFmtId="44" showAll="0"/>
    <pivotField axis="axisRow" showAll="0">
      <items count="7">
        <item x="2"/>
        <item x="5"/>
        <item x="4"/>
        <item x="1"/>
        <item x="3"/>
        <item x="0"/>
        <item t="default"/>
      </items>
    </pivotField>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11"/>
  </rowFields>
  <rowItems count="7">
    <i>
      <x/>
    </i>
    <i>
      <x v="1"/>
    </i>
    <i>
      <x v="2"/>
    </i>
    <i>
      <x v="3"/>
    </i>
    <i>
      <x v="4"/>
    </i>
    <i>
      <x v="5"/>
    </i>
    <i t="grand">
      <x/>
    </i>
  </rowItems>
  <colItems count="1">
    <i/>
  </colItems>
  <dataFields count="1">
    <dataField name="Sum of profit" fld="10"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BC0FBD-F96B-4434-A195-438153048F17}"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7:K18"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dataField="1"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Sum of profi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I11:J15" firstHeaderRow="1" firstDataRow="1" firstDataCol="1"/>
  <pivotFields count="16">
    <pivotField dataField="1" showAll="0">
      <items count="153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t="default"/>
      </items>
    </pivotField>
    <pivotField showAll="0"/>
    <pivotField showAll="0"/>
    <pivotField numFmtId="44" showAll="0"/>
    <pivotField showAll="0"/>
    <pivotField showAll="0"/>
    <pivotField numFmtId="14" showAll="0"/>
    <pivotField numFmtId="14" showAll="0"/>
    <pivotField showAll="0">
      <items count="4">
        <item x="0"/>
        <item x="2"/>
        <item x="1"/>
        <item t="default"/>
      </items>
    </pivotField>
    <pivotField axis="axisRow" showAll="0">
      <items count="4">
        <item x="1"/>
        <item x="2"/>
        <item x="0"/>
        <item t="default"/>
      </items>
    </pivotField>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9"/>
  </rowFields>
  <rowItems count="4">
    <i>
      <x/>
    </i>
    <i>
      <x v="1"/>
    </i>
    <i>
      <x v="2"/>
    </i>
    <i t="grand">
      <x/>
    </i>
  </rowItems>
  <colItems count="1">
    <i/>
  </colItems>
  <dataFields count="1">
    <dataField name="Count of order_id" fld="0" subtotal="count" baseField="0" baseItem="0"/>
  </dataFields>
  <chartFormats count="4">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9" count="1" selected="0">
            <x v="0"/>
          </reference>
        </references>
      </pivotArea>
    </chartFormat>
    <chartFormat chart="2" format="7">
      <pivotArea type="data" outline="0" fieldPosition="0">
        <references count="2">
          <reference field="4294967294" count="1" selected="0">
            <x v="0"/>
          </reference>
          <reference field="9" count="1" selected="0">
            <x v="1"/>
          </reference>
        </references>
      </pivotArea>
    </chartFormat>
    <chartFormat chart="2" format="8">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PivotTable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E14" firstHeaderRow="1" firstDataRow="1" firstDataCol="1"/>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axis="axisRow" showAll="0">
      <items count="13">
        <item x="6"/>
        <item x="8"/>
        <item x="0"/>
        <item x="3"/>
        <item x="5"/>
        <item x="9"/>
        <item x="4"/>
        <item x="1"/>
        <item x="7"/>
        <item x="2"/>
        <item x="11"/>
        <item x="10"/>
        <item t="default"/>
      </items>
    </pivotField>
    <pivotField numFmtId="44" showAll="0"/>
    <pivotField numFmtId="44" showAll="0"/>
  </pivotFields>
  <rowFields count="1">
    <field x="13"/>
  </rowFields>
  <rowItems count="13">
    <i>
      <x/>
    </i>
    <i>
      <x v="1"/>
    </i>
    <i>
      <x v="2"/>
    </i>
    <i>
      <x v="3"/>
    </i>
    <i>
      <x v="4"/>
    </i>
    <i>
      <x v="5"/>
    </i>
    <i>
      <x v="6"/>
    </i>
    <i>
      <x v="7"/>
    </i>
    <i>
      <x v="8"/>
    </i>
    <i>
      <x v="9"/>
    </i>
    <i>
      <x v="10"/>
    </i>
    <i>
      <x v="11"/>
    </i>
    <i t="grand">
      <x/>
    </i>
  </rowItems>
  <colItems count="1">
    <i/>
  </colItems>
  <dataFields count="1">
    <dataField name="Sum of sales" fld="3" baseField="0" baseItem="0" numFmtId="44"/>
  </dataFields>
  <formats count="1">
    <format dxfId="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9:J20" firstHeaderRow="1" firstDataRow="1" firstDataCol="0"/>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Total Sales" fld="3" baseField="0" baseItem="1387250848" numFmtId="44"/>
  </dataFields>
  <formats count="1">
    <format dxfId="8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1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8:K9"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dataField="1" numFmtId="44" showAll="0"/>
    <pivotField numFmtId="44" showAll="0"/>
  </pivotFields>
  <rowItems count="1">
    <i/>
  </rowItems>
  <colItems count="1">
    <i/>
  </colItems>
  <dataFields count="1">
    <dataField name="Total Cost" fld="14" baseField="0" baseItem="1387250848" numFmtId="44"/>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A000000}" name="PivotTable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8:H22" firstHeaderRow="1" firstDataRow="1" firstDataCol="1"/>
  <pivotFields count="16">
    <pivotField showAll="0">
      <items count="153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t="default"/>
      </items>
    </pivotField>
    <pivotField showAll="0"/>
    <pivotField showAll="0"/>
    <pivotField dataField="1" numFmtId="44" showAll="0"/>
    <pivotField showAll="0"/>
    <pivotField showAll="0"/>
    <pivotField numFmtId="14" showAll="0"/>
    <pivotField numFmtId="14" showAll="0"/>
    <pivotField axis="axisRow"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8"/>
  </rowFields>
  <rowItems count="4">
    <i>
      <x/>
    </i>
    <i>
      <x v="1"/>
    </i>
    <i>
      <x v="2"/>
    </i>
    <i t="grand">
      <x/>
    </i>
  </rowItems>
  <colItems count="1">
    <i/>
  </colItems>
  <dataFields count="1">
    <dataField name="Sum of sales" fld="3" baseField="0" baseItem="0" numFmtId="44"/>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Category">
  <location ref="A1:B7" firstHeaderRow="1" firstDataRow="1" firstDataCol="1"/>
  <pivotFields count="16">
    <pivotField showAll="0"/>
    <pivotField showAll="0"/>
    <pivotField axis="axisRow" showAll="0">
      <items count="6">
        <item x="0"/>
        <item x="1"/>
        <item x="3"/>
        <item x="2"/>
        <item x="4"/>
        <item t="default"/>
      </items>
    </pivotField>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2"/>
  </rowFields>
  <rowItems count="6">
    <i>
      <x/>
    </i>
    <i>
      <x v="1"/>
    </i>
    <i>
      <x v="2"/>
    </i>
    <i>
      <x v="3"/>
    </i>
    <i>
      <x v="4"/>
    </i>
    <i t="grand">
      <x/>
    </i>
  </rowItems>
  <colItems count="1">
    <i/>
  </colItems>
  <dataFields count="1">
    <dataField name="Total Sales" fld="3" baseField="2" baseItem="0" numFmtId="44"/>
  </dataFields>
  <formats count="1">
    <format dxfId="87">
      <pivotArea outline="0" collapsedLevelsAreSubtotals="1" fieldPosition="0"/>
    </format>
  </formats>
  <chartFormats count="2">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B19" firstHeaderRow="1" firstDataRow="1" firstDataCol="1"/>
  <pivotFields count="16">
    <pivotField showAll="0"/>
    <pivotField showAll="0"/>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axis="axisRow"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12"/>
  </rowFields>
  <rowItems count="3">
    <i>
      <x/>
    </i>
    <i>
      <x v="1"/>
    </i>
    <i t="grand">
      <x/>
    </i>
  </rowItems>
  <colItems count="1">
    <i/>
  </colItems>
  <dataFields count="1">
    <dataField name="Sum of sales" fld="3" baseField="0" baseItem="0" numFmtId="44"/>
  </dataFields>
  <formats count="1">
    <format dxfId="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100-000009000000}" name="PivotTable1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1:K12" firstHeaderRow="1" firstDataRow="1" firstDataCol="0"/>
  <pivotFields count="16">
    <pivotField showAll="0"/>
    <pivotField showAll="0"/>
    <pivotField showAll="0"/>
    <pivotField numFmtId="44" showAll="0"/>
    <pivotField showAll="0"/>
    <pivotField dataField="1"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Items count="1">
    <i/>
  </rowItems>
  <colItems count="1">
    <i/>
  </colItems>
  <dataFields count="1">
    <dataField name="Total Quantity" fld="5" baseField="0" baseItem="138725084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1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K6" firstHeaderRow="1" firstDataRow="1" firstDataCol="0"/>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dataField="1" numFmtId="44" showAll="0"/>
  </pivotFields>
  <rowItems count="1">
    <i/>
  </rowItems>
  <colItems count="1">
    <i/>
  </colItems>
  <dataFields count="1">
    <dataField name="Total Revenue" fld="15" baseField="0" baseItem="1387250848" numFmtId="44"/>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9:B14" firstHeaderRow="1" firstDataRow="1" firstDataCol="1"/>
  <pivotFields count="16">
    <pivotField showAll="0"/>
    <pivotField axis="axisRow" showAll="0">
      <items count="5">
        <item x="0"/>
        <item x="2"/>
        <item x="3"/>
        <item x="1"/>
        <item t="default"/>
      </items>
    </pivotField>
    <pivotField showAll="0"/>
    <pivotField dataField="1" numFmtId="44" showAll="0"/>
    <pivotField showAll="0"/>
    <pivotField showAll="0"/>
    <pivotField numFmtId="14" showAll="0"/>
    <pivotField numFmtId="14" showAll="0"/>
    <pivotField showAll="0">
      <items count="4">
        <item x="0"/>
        <item x="2"/>
        <item x="1"/>
        <item t="default"/>
      </items>
    </pivotField>
    <pivotField showAll="0"/>
    <pivotField numFmtId="44" showAll="0"/>
    <pivotField showAll="0"/>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numFmtId="44" showAll="0"/>
  </pivotFields>
  <rowFields count="1">
    <field x="1"/>
  </rowFields>
  <rowItems count="5">
    <i>
      <x/>
    </i>
    <i>
      <x v="1"/>
    </i>
    <i>
      <x v="2"/>
    </i>
    <i>
      <x v="3"/>
    </i>
    <i t="grand">
      <x/>
    </i>
  </rowItems>
  <colItems count="1">
    <i/>
  </colItems>
  <dataFields count="1">
    <dataField name="Total Sales" fld="3" baseField="1" baseItem="0" numFmtId="44"/>
  </dataFields>
  <formats count="1">
    <format dxfId="90">
      <pivotArea outline="0" collapsedLevelsAreSubtotals="1" fieldPosition="0"/>
    </format>
  </formats>
  <chartFormats count="5">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1" count="1" selected="0">
            <x v="0"/>
          </reference>
        </references>
      </pivotArea>
    </chartFormat>
    <chartFormat chart="9" format="12">
      <pivotArea type="data" outline="0" fieldPosition="0">
        <references count="2">
          <reference field="4294967294" count="1" selected="0">
            <x v="0"/>
          </reference>
          <reference field="1" count="1" selected="0">
            <x v="1"/>
          </reference>
        </references>
      </pivotArea>
    </chartFormat>
    <chartFormat chart="9" format="13">
      <pivotArea type="data" outline="0" fieldPosition="0">
        <references count="2">
          <reference field="4294967294" count="1" selected="0">
            <x v="0"/>
          </reference>
          <reference field="1" count="1" selected="0">
            <x v="2"/>
          </reference>
        </references>
      </pivotArea>
    </chartFormat>
    <chartFormat chart="9" format="14">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4">
  <location ref="D17:E24" firstHeaderRow="1" firstDataRow="1" firstDataCol="1"/>
  <pivotFields count="16">
    <pivotField showAll="0"/>
    <pivotField showAll="0"/>
    <pivotField showAll="0"/>
    <pivotField numFmtId="44" showAll="0"/>
    <pivotField showAll="0"/>
    <pivotField showAll="0"/>
    <pivotField numFmtId="14" showAll="0"/>
    <pivotField numFmtId="14" showAll="0"/>
    <pivotField showAll="0">
      <items count="4">
        <item x="0"/>
        <item x="2"/>
        <item x="1"/>
        <item t="default"/>
      </items>
    </pivotField>
    <pivotField showAll="0"/>
    <pivotField numFmtId="44" showAll="0"/>
    <pivotField axis="axisRow" showAll="0">
      <items count="7">
        <item x="2"/>
        <item x="5"/>
        <item x="4"/>
        <item x="1"/>
        <item x="3"/>
        <item x="0"/>
        <item t="default"/>
      </items>
    </pivotField>
    <pivotField showAll="0">
      <items count="3">
        <item x="0"/>
        <item x="1"/>
        <item t="default"/>
      </items>
    </pivotField>
    <pivotField showAll="0">
      <items count="13">
        <item x="6"/>
        <item x="8"/>
        <item x="0"/>
        <item x="3"/>
        <item x="5"/>
        <item x="9"/>
        <item x="4"/>
        <item x="1"/>
        <item x="7"/>
        <item x="2"/>
        <item x="11"/>
        <item x="10"/>
        <item t="default"/>
      </items>
    </pivotField>
    <pivotField numFmtId="44" showAll="0"/>
    <pivotField dataField="1" numFmtId="44" showAll="0"/>
  </pivotFields>
  <rowFields count="1">
    <field x="11"/>
  </rowFields>
  <rowItems count="7">
    <i>
      <x/>
    </i>
    <i>
      <x v="1"/>
    </i>
    <i>
      <x v="2"/>
    </i>
    <i>
      <x v="3"/>
    </i>
    <i>
      <x v="4"/>
    </i>
    <i>
      <x v="5"/>
    </i>
    <i t="grand">
      <x/>
    </i>
  </rowItems>
  <colItems count="1">
    <i/>
  </colItems>
  <dataFields count="1">
    <dataField name="Sum of Revenue" fld="15" baseField="0" baseItem="0" numFmtId="44"/>
  </dataFields>
  <formats count="1">
    <format dxfId="91">
      <pivotArea outline="0" collapsedLevelsAreSubtotals="1" fieldPosition="0"/>
    </format>
  </formats>
  <chartFormats count="1">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2000000}" sourceName="month">
  <pivotTables>
    <pivotTable tabId="2" name="PivotTable5"/>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6"/>
    <pivotTable tabId="2" name="PivotTable9"/>
    <pivotTable tabId="2" name="PivotTable7"/>
    <pivotTable tabId="2" name="PivotTable8"/>
  </pivotTables>
  <data>
    <tabular pivotCacheId="1960411558">
      <items count="12">
        <i x="6" s="1"/>
        <i x="8" s="1"/>
        <i x="0" s="1"/>
        <i x="3" s="1"/>
        <i x="5" s="1"/>
        <i x="9" s="1"/>
        <i x="4" s="1"/>
        <i x="1" s="1"/>
        <i x="7" s="1"/>
        <i x="2" s="1"/>
        <i x="11" s="1"/>
        <i x="1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F0802EE-C8B2-4112-9475-000B302E6AA1}" sourceName="Year">
  <pivotTables>
    <pivotTable tabId="2" name="PivotTable5"/>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6"/>
    <pivotTable tabId="2" name="PivotTable9"/>
    <pivotTable tabId="2" name="PivotTable7"/>
    <pivotTable tabId="2" name="PivotTable8"/>
  </pivotTables>
  <data>
    <tabular pivotCacheId="1960411558">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07A272F2-521F-45AE-B54D-B4B43B2DB989}" sourceName="customer_type">
  <pivotTables>
    <pivotTable tabId="2" name="PivotTable6"/>
    <pivotTable tabId="2" name="PivotTable1"/>
    <pivotTable tabId="2" name="PivotTable10"/>
    <pivotTable tabId="2" name="PivotTable11"/>
    <pivotTable tabId="2" name="PivotTable12"/>
    <pivotTable tabId="2" name="PivotTable13"/>
    <pivotTable tabId="2" name="PivotTable2"/>
    <pivotTable tabId="2" name="PivotTable3"/>
    <pivotTable tabId="2" name="PivotTable4"/>
    <pivotTable tabId="2" name="PivotTable5"/>
    <pivotTable tabId="2" name="PivotTable9"/>
    <pivotTable tabId="2" name="PivotTable7"/>
    <pivotTable tabId="2" name="PivotTable8"/>
  </pivotTables>
  <data>
    <tabular pivotCacheId="1960411558">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2000000}" cache="Slicer_month" caption="month" columnCount="2" style="SlicerStyleLight6" rowHeight="251883"/>
  <slicer name="Year" xr10:uid="{91845E5D-C02C-48D1-9F0C-C42525F9847B}" cache="Slicer_Year" caption="Year" columnCount="2" style="SlicerStyleLight6" rowHeight="251883"/>
  <slicer name="customer_type" xr10:uid="{58C660CA-619B-4863-8183-AC8FAF9FE46E}" cache="Slicer_customer_type" caption="Customer Type" style="SlicerStyleLight6" rowHeight="396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Q15346" totalsRowShown="0">
  <autoFilter ref="A1:Q15346" xr:uid="{00000000-0009-0000-0100-000001000000}"/>
  <tableColumns count="17">
    <tableColumn id="1" xr3:uid="{00000000-0010-0000-0000-000001000000}" name="order_id"/>
    <tableColumn id="2" xr3:uid="{00000000-0010-0000-0000-000002000000}" name="region"/>
    <tableColumn id="3" xr3:uid="{00000000-0010-0000-0000-000003000000}" name="category"/>
    <tableColumn id="4" xr3:uid="{00000000-0010-0000-0000-000004000000}" name="sales" dataCellStyle="Currency"/>
    <tableColumn id="5" xr3:uid="{00000000-0010-0000-0000-000005000000}" name="discount"/>
    <tableColumn id="6" xr3:uid="{00000000-0010-0000-0000-000006000000}" name="quantity"/>
    <tableColumn id="7" xr3:uid="{00000000-0010-0000-0000-000007000000}" name="order_date" dataDxfId="96"/>
    <tableColumn id="8" xr3:uid="{00000000-0010-0000-0000-000008000000}" name="delivery_date" dataDxfId="95"/>
    <tableColumn id="9" xr3:uid="{00000000-0010-0000-0000-000009000000}" name="customer_type"/>
    <tableColumn id="10" xr3:uid="{00000000-0010-0000-0000-00000A000000}" name="payment_mode"/>
    <tableColumn id="11" xr3:uid="{00000000-0010-0000-0000-00000B000000}" name="profit" dataCellStyle="Currency"/>
    <tableColumn id="12" xr3:uid="{00000000-0010-0000-0000-00000C000000}" name="city"/>
    <tableColumn id="13" xr3:uid="{00000000-0010-0000-0000-00000D000000}" name="Year" dataDxfId="94">
      <calculatedColumnFormula>YEAR(Table1[[#This Row],[order_date]])</calculatedColumnFormula>
    </tableColumn>
    <tableColumn id="14" xr3:uid="{00000000-0010-0000-0000-00000E000000}" name="month" dataDxfId="93">
      <calculatedColumnFormula>MONTH(Table1[[#This Row],[order_date]])</calculatedColumnFormula>
    </tableColumn>
    <tableColumn id="15" xr3:uid="{00000000-0010-0000-0000-00000F000000}" name="cost" dataDxfId="92">
      <calculatedColumnFormula>Table1[[#This Row],[sales]]-Table1[[#This Row],[profit]]</calculatedColumnFormula>
    </tableColumn>
    <tableColumn id="16" xr3:uid="{00000000-0010-0000-0000-000010000000}" name="Revenue" dataDxfId="82">
      <calculatedColumnFormula>Table1[[#This Row],[sales]]*Table1[[#This Row],[quantity]]</calculatedColumnFormula>
    </tableColumn>
    <tableColumn id="17" xr3:uid="{E3176E35-2ED6-41C1-9193-1FB62DC38A04}" name="Delivery Time" dataDxfId="81" dataCellStyle="Comma">
      <calculatedColumnFormula>Table1[[#This Row],[delivery_date]]-Table1[[#This Row],[order_date]]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5346"/>
  <sheetViews>
    <sheetView workbookViewId="0">
      <pane ySplit="1" topLeftCell="A2" activePane="bottomLeft" state="frozen"/>
      <selection activeCell="B1" sqref="B1"/>
      <selection pane="bottomLeft" activeCell="H15342" sqref="A2:Q15346"/>
    </sheetView>
  </sheetViews>
  <sheetFormatPr defaultRowHeight="14.5" x14ac:dyDescent="0.35"/>
  <cols>
    <col min="1" max="1" width="10.54296875" bestFit="1" customWidth="1"/>
    <col min="2" max="2" width="8" customWidth="1"/>
    <col min="3" max="3" width="12.1796875" bestFit="1" customWidth="1"/>
    <col min="4" max="4" width="10" bestFit="1" customWidth="1"/>
    <col min="5" max="5" width="10.1796875" customWidth="1"/>
    <col min="6" max="6" width="9.81640625" customWidth="1"/>
    <col min="7" max="7" width="11.7265625" customWidth="1"/>
    <col min="8" max="8" width="14" customWidth="1"/>
    <col min="9" max="9" width="15.1796875" customWidth="1"/>
    <col min="10" max="10" width="15.7265625" customWidth="1"/>
    <col min="11" max="11" width="10" bestFit="1" customWidth="1"/>
    <col min="12" max="12" width="9.54296875" bestFit="1" customWidth="1"/>
    <col min="15" max="15" width="10" bestFit="1" customWidth="1"/>
    <col min="16" max="16" width="11" bestFit="1" customWidth="1"/>
    <col min="17" max="17" width="11" customWidth="1"/>
    <col min="18" max="18" width="13.6328125" bestFit="1" customWidth="1"/>
    <col min="19" max="19" width="15.1796875" bestFit="1" customWidth="1"/>
    <col min="20" max="20" width="13.453125" bestFit="1" customWidth="1"/>
    <col min="21" max="21" width="17.36328125" bestFit="1" customWidth="1"/>
  </cols>
  <sheetData>
    <row r="1" spans="1:21" x14ac:dyDescent="0.35">
      <c r="A1" t="s">
        <v>0</v>
      </c>
      <c r="B1" t="s">
        <v>1</v>
      </c>
      <c r="C1" t="s">
        <v>2</v>
      </c>
      <c r="D1" t="s">
        <v>3</v>
      </c>
      <c r="E1" t="s">
        <v>4</v>
      </c>
      <c r="F1" t="s">
        <v>5</v>
      </c>
      <c r="G1" t="s">
        <v>6</v>
      </c>
      <c r="H1" t="s">
        <v>7</v>
      </c>
      <c r="I1" t="s">
        <v>8</v>
      </c>
      <c r="J1" t="s">
        <v>9</v>
      </c>
      <c r="K1" t="s">
        <v>10</v>
      </c>
      <c r="L1" t="s">
        <v>11</v>
      </c>
      <c r="M1" t="s">
        <v>15378</v>
      </c>
      <c r="N1" t="s">
        <v>15379</v>
      </c>
      <c r="O1" t="s">
        <v>15380</v>
      </c>
      <c r="P1" t="s">
        <v>15381</v>
      </c>
      <c r="Q1" t="s">
        <v>15403</v>
      </c>
    </row>
    <row r="2" spans="1:21" x14ac:dyDescent="0.35">
      <c r="A2" t="s">
        <v>12</v>
      </c>
      <c r="B2" t="s">
        <v>13</v>
      </c>
      <c r="C2" t="s">
        <v>14</v>
      </c>
      <c r="D2" s="2">
        <v>713.49</v>
      </c>
      <c r="E2">
        <v>0.31</v>
      </c>
      <c r="F2">
        <v>3</v>
      </c>
      <c r="G2" s="1">
        <v>45015</v>
      </c>
      <c r="H2" s="1">
        <v>45017</v>
      </c>
      <c r="I2" t="s">
        <v>15</v>
      </c>
      <c r="J2" t="s">
        <v>16</v>
      </c>
      <c r="K2" s="2">
        <v>114.72</v>
      </c>
      <c r="L2" t="s">
        <v>17</v>
      </c>
      <c r="M2">
        <f>YEAR(Table1[[#This Row],[order_date]])</f>
        <v>2023</v>
      </c>
      <c r="N2">
        <f>MONTH(Table1[[#This Row],[order_date]])</f>
        <v>3</v>
      </c>
      <c r="O2" s="3">
        <f>Table1[[#This Row],[sales]]-Table1[[#This Row],[profit]]</f>
        <v>598.77</v>
      </c>
      <c r="P2" s="3">
        <f>Table1[[#This Row],[sales]]*Table1[[#This Row],[quantity]]</f>
        <v>2140.4700000000003</v>
      </c>
      <c r="Q2" s="9">
        <f>Table1[[#This Row],[delivery_date]]-Table1[[#This Row],[order_date]]</f>
        <v>2</v>
      </c>
    </row>
    <row r="3" spans="1:21" x14ac:dyDescent="0.35">
      <c r="A3" t="s">
        <v>18</v>
      </c>
      <c r="B3" t="s">
        <v>19</v>
      </c>
      <c r="C3" t="s">
        <v>20</v>
      </c>
      <c r="D3" s="2">
        <v>3802.97</v>
      </c>
      <c r="E3">
        <v>0.38</v>
      </c>
      <c r="F3">
        <v>4</v>
      </c>
      <c r="G3" s="1">
        <v>45166</v>
      </c>
      <c r="H3" s="1">
        <v>45172</v>
      </c>
      <c r="I3" t="s">
        <v>21</v>
      </c>
      <c r="J3" t="s">
        <v>22</v>
      </c>
      <c r="K3" s="2">
        <v>971.41</v>
      </c>
      <c r="L3" t="s">
        <v>23</v>
      </c>
      <c r="M3">
        <f>YEAR(Table1[[#This Row],[order_date]])</f>
        <v>2023</v>
      </c>
      <c r="N3">
        <f>MONTH(Table1[[#This Row],[order_date]])</f>
        <v>8</v>
      </c>
      <c r="O3" s="3">
        <f>Table1[[#This Row],[sales]]-Table1[[#This Row],[profit]]</f>
        <v>2831.56</v>
      </c>
      <c r="P3" s="3">
        <f>Table1[[#This Row],[sales]]*Table1[[#This Row],[quantity]]</f>
        <v>15211.88</v>
      </c>
      <c r="Q3" s="9">
        <f>Table1[[#This Row],[delivery_date]]-Table1[[#This Row],[order_date]]</f>
        <v>6</v>
      </c>
    </row>
    <row r="4" spans="1:21" x14ac:dyDescent="0.35">
      <c r="A4" t="s">
        <v>24</v>
      </c>
      <c r="B4" t="s">
        <v>25</v>
      </c>
      <c r="C4" t="s">
        <v>26</v>
      </c>
      <c r="D4" s="2">
        <v>3588.97</v>
      </c>
      <c r="E4">
        <v>0.1</v>
      </c>
      <c r="F4">
        <v>7</v>
      </c>
      <c r="G4" s="1">
        <v>45360</v>
      </c>
      <c r="H4" s="1">
        <v>45366</v>
      </c>
      <c r="I4" t="s">
        <v>21</v>
      </c>
      <c r="J4" t="s">
        <v>27</v>
      </c>
      <c r="K4" s="2">
        <v>769.08</v>
      </c>
      <c r="L4" t="s">
        <v>28</v>
      </c>
      <c r="M4">
        <f>YEAR(Table1[[#This Row],[order_date]])</f>
        <v>2024</v>
      </c>
      <c r="N4">
        <f>MONTH(Table1[[#This Row],[order_date]])</f>
        <v>3</v>
      </c>
      <c r="O4" s="3">
        <f>Table1[[#This Row],[sales]]-Table1[[#This Row],[profit]]</f>
        <v>2819.89</v>
      </c>
      <c r="P4" s="3">
        <f>Table1[[#This Row],[sales]]*Table1[[#This Row],[quantity]]</f>
        <v>25122.789999999997</v>
      </c>
      <c r="Q4" s="9">
        <f>Table1[[#This Row],[delivery_date]]-Table1[[#This Row],[order_date]]</f>
        <v>6</v>
      </c>
    </row>
    <row r="5" spans="1:21" x14ac:dyDescent="0.35">
      <c r="A5" t="s">
        <v>29</v>
      </c>
      <c r="B5" t="s">
        <v>13</v>
      </c>
      <c r="C5" t="s">
        <v>20</v>
      </c>
      <c r="D5" s="2">
        <v>1160.8599999999999</v>
      </c>
      <c r="E5">
        <v>0.27</v>
      </c>
      <c r="F5">
        <v>5</v>
      </c>
      <c r="G5" s="1">
        <v>45578</v>
      </c>
      <c r="H5" s="1">
        <v>45584</v>
      </c>
      <c r="I5" t="s">
        <v>15</v>
      </c>
      <c r="J5" t="s">
        <v>16</v>
      </c>
      <c r="K5" s="2">
        <v>71.61</v>
      </c>
      <c r="L5" t="s">
        <v>17</v>
      </c>
      <c r="M5">
        <f>YEAR(Table1[[#This Row],[order_date]])</f>
        <v>2024</v>
      </c>
      <c r="N5">
        <f>MONTH(Table1[[#This Row],[order_date]])</f>
        <v>10</v>
      </c>
      <c r="O5" s="3">
        <f>Table1[[#This Row],[sales]]-Table1[[#This Row],[profit]]</f>
        <v>1089.25</v>
      </c>
      <c r="P5" s="3">
        <f>Table1[[#This Row],[sales]]*Table1[[#This Row],[quantity]]</f>
        <v>5804.2999999999993</v>
      </c>
      <c r="Q5" s="9">
        <f>Table1[[#This Row],[delivery_date]]-Table1[[#This Row],[order_date]]</f>
        <v>6</v>
      </c>
    </row>
    <row r="6" spans="1:21" x14ac:dyDescent="0.35">
      <c r="A6" t="s">
        <v>30</v>
      </c>
      <c r="B6" t="s">
        <v>13</v>
      </c>
      <c r="C6" t="s">
        <v>20</v>
      </c>
      <c r="D6" s="2">
        <v>3071.32</v>
      </c>
      <c r="E6">
        <v>0</v>
      </c>
      <c r="F6">
        <v>7</v>
      </c>
      <c r="G6" s="1">
        <v>45022</v>
      </c>
      <c r="H6" s="1">
        <v>45025</v>
      </c>
      <c r="I6" t="s">
        <v>31</v>
      </c>
      <c r="J6" t="s">
        <v>27</v>
      </c>
      <c r="K6" s="2">
        <v>621.91999999999996</v>
      </c>
      <c r="L6" t="s">
        <v>28</v>
      </c>
      <c r="M6">
        <f>YEAR(Table1[[#This Row],[order_date]])</f>
        <v>2023</v>
      </c>
      <c r="N6">
        <f>MONTH(Table1[[#This Row],[order_date]])</f>
        <v>4</v>
      </c>
      <c r="O6" s="3">
        <f>Table1[[#This Row],[sales]]-Table1[[#This Row],[profit]]</f>
        <v>2449.4</v>
      </c>
      <c r="P6" s="3">
        <f>Table1[[#This Row],[sales]]*Table1[[#This Row],[quantity]]</f>
        <v>21499.24</v>
      </c>
      <c r="Q6" s="9">
        <f>Table1[[#This Row],[delivery_date]]-Table1[[#This Row],[order_date]]</f>
        <v>3</v>
      </c>
      <c r="S6" s="6" t="s">
        <v>15394</v>
      </c>
      <c r="T6" s="6" t="s">
        <v>15396</v>
      </c>
      <c r="U6" s="6" t="s">
        <v>15395</v>
      </c>
    </row>
    <row r="7" spans="1:21" x14ac:dyDescent="0.35">
      <c r="A7" t="s">
        <v>32</v>
      </c>
      <c r="B7" t="s">
        <v>19</v>
      </c>
      <c r="C7" t="s">
        <v>33</v>
      </c>
      <c r="D7" s="2">
        <v>2566.1799999999998</v>
      </c>
      <c r="E7">
        <v>0.02</v>
      </c>
      <c r="F7">
        <v>6</v>
      </c>
      <c r="G7" s="1">
        <v>45108</v>
      </c>
      <c r="H7" s="1">
        <v>45111</v>
      </c>
      <c r="I7" t="s">
        <v>15</v>
      </c>
      <c r="J7" t="s">
        <v>16</v>
      </c>
      <c r="K7" s="2">
        <v>578.94000000000005</v>
      </c>
      <c r="L7" t="s">
        <v>34</v>
      </c>
      <c r="M7">
        <f>YEAR(Table1[[#This Row],[order_date]])</f>
        <v>2023</v>
      </c>
      <c r="N7">
        <f>MONTH(Table1[[#This Row],[order_date]])</f>
        <v>7</v>
      </c>
      <c r="O7" s="3">
        <f>Table1[[#This Row],[sales]]-Table1[[#This Row],[profit]]</f>
        <v>1987.2399999999998</v>
      </c>
      <c r="P7" s="3">
        <f>Table1[[#This Row],[sales]]*Table1[[#This Row],[quantity]]</f>
        <v>15397.079999999998</v>
      </c>
      <c r="Q7" s="9">
        <f>Table1[[#This Row],[delivery_date]]-Table1[[#This Row],[order_date]]</f>
        <v>3</v>
      </c>
      <c r="R7" t="s">
        <v>0</v>
      </c>
      <c r="S7" t="s">
        <v>8</v>
      </c>
      <c r="T7" t="s">
        <v>9</v>
      </c>
      <c r="U7" t="s">
        <v>10</v>
      </c>
    </row>
    <row r="8" spans="1:21" x14ac:dyDescent="0.35">
      <c r="A8" t="s">
        <v>35</v>
      </c>
      <c r="B8" t="s">
        <v>25</v>
      </c>
      <c r="C8" t="s">
        <v>36</v>
      </c>
      <c r="D8" s="2">
        <v>398</v>
      </c>
      <c r="E8">
        <v>0.16</v>
      </c>
      <c r="F8">
        <v>4</v>
      </c>
      <c r="G8" s="1">
        <v>45119</v>
      </c>
      <c r="H8" s="1">
        <v>45124</v>
      </c>
      <c r="I8" t="s">
        <v>31</v>
      </c>
      <c r="J8" t="s">
        <v>27</v>
      </c>
      <c r="K8" s="2">
        <v>110.31</v>
      </c>
      <c r="L8" t="s">
        <v>34</v>
      </c>
      <c r="M8">
        <f>YEAR(Table1[[#This Row],[order_date]])</f>
        <v>2023</v>
      </c>
      <c r="N8">
        <f>MONTH(Table1[[#This Row],[order_date]])</f>
        <v>7</v>
      </c>
      <c r="O8" s="3">
        <f>Table1[[#This Row],[sales]]-Table1[[#This Row],[profit]]</f>
        <v>287.69</v>
      </c>
      <c r="P8" s="3">
        <f>Table1[[#This Row],[sales]]*Table1[[#This Row],[quantity]]</f>
        <v>1592</v>
      </c>
      <c r="Q8" s="9">
        <f>Table1[[#This Row],[delivery_date]]-Table1[[#This Row],[order_date]]</f>
        <v>5</v>
      </c>
      <c r="R8" t="s">
        <v>40</v>
      </c>
      <c r="S8" t="str">
        <f>VLOOKUP(R8,Table1[],9,0)</f>
        <v>New</v>
      </c>
      <c r="T8" t="str">
        <f>VLOOKUP(R8,Table1[],MATCH($T$7,Table1[#Headers],0),0)</f>
        <v>Cash</v>
      </c>
      <c r="U8">
        <f>INDEX(Table1[],MATCH(R8,Table1[order_id],0),MATCH($U$7,Table1[#Headers],0))</f>
        <v>102.96</v>
      </c>
    </row>
    <row r="9" spans="1:21" x14ac:dyDescent="0.35">
      <c r="A9" t="s">
        <v>37</v>
      </c>
      <c r="B9" t="s">
        <v>25</v>
      </c>
      <c r="C9" t="s">
        <v>36</v>
      </c>
      <c r="D9" s="2">
        <v>1462.95</v>
      </c>
      <c r="E9">
        <v>0.23</v>
      </c>
      <c r="F9">
        <v>2</v>
      </c>
      <c r="G9" s="1">
        <v>45064</v>
      </c>
      <c r="H9" s="1">
        <v>45066</v>
      </c>
      <c r="I9" t="s">
        <v>21</v>
      </c>
      <c r="J9" t="s">
        <v>16</v>
      </c>
      <c r="K9" s="2">
        <v>91.68</v>
      </c>
      <c r="L9" t="s">
        <v>28</v>
      </c>
      <c r="M9">
        <f>YEAR(Table1[[#This Row],[order_date]])</f>
        <v>2023</v>
      </c>
      <c r="N9">
        <f>MONTH(Table1[[#This Row],[order_date]])</f>
        <v>5</v>
      </c>
      <c r="O9" s="3">
        <f>Table1[[#This Row],[sales]]-Table1[[#This Row],[profit]]</f>
        <v>1371.27</v>
      </c>
      <c r="P9" s="3">
        <f>Table1[[#This Row],[sales]]*Table1[[#This Row],[quantity]]</f>
        <v>2925.9</v>
      </c>
      <c r="Q9" s="9">
        <f>Table1[[#This Row],[delivery_date]]-Table1[[#This Row],[order_date]]</f>
        <v>2</v>
      </c>
      <c r="R9" t="s">
        <v>42</v>
      </c>
      <c r="S9" t="str">
        <f>VLOOKUP(R9,Table1[],9,0)</f>
        <v>Regular</v>
      </c>
      <c r="T9" t="str">
        <f>VLOOKUP(R9,Table1[],MATCH($T$7,Table1[#Headers],0),0)</f>
        <v>Cash</v>
      </c>
      <c r="U9">
        <f>INDEX(Table1[],MATCH(R9,Table1[order_id],0),MATCH($U$7,Table1[#Headers],0))</f>
        <v>542.82000000000005</v>
      </c>
    </row>
    <row r="10" spans="1:21" x14ac:dyDescent="0.35">
      <c r="A10" t="s">
        <v>38</v>
      </c>
      <c r="B10" t="s">
        <v>13</v>
      </c>
      <c r="C10" t="s">
        <v>36</v>
      </c>
      <c r="D10" s="2">
        <v>4997.47</v>
      </c>
      <c r="E10">
        <v>0.28999999999999998</v>
      </c>
      <c r="F10">
        <v>6</v>
      </c>
      <c r="G10" s="1">
        <v>45296</v>
      </c>
      <c r="H10" s="1">
        <v>45299</v>
      </c>
      <c r="I10" t="s">
        <v>21</v>
      </c>
      <c r="J10" t="s">
        <v>22</v>
      </c>
      <c r="K10" s="2">
        <v>995.78</v>
      </c>
      <c r="L10" t="s">
        <v>39</v>
      </c>
      <c r="M10">
        <f>YEAR(Table1[[#This Row],[order_date]])</f>
        <v>2024</v>
      </c>
      <c r="N10">
        <f>MONTH(Table1[[#This Row],[order_date]])</f>
        <v>1</v>
      </c>
      <c r="O10" s="3">
        <f>Table1[[#This Row],[sales]]-Table1[[#This Row],[profit]]</f>
        <v>4001.6900000000005</v>
      </c>
      <c r="P10" s="3">
        <f>Table1[[#This Row],[sales]]*Table1[[#This Row],[quantity]]</f>
        <v>29984.82</v>
      </c>
      <c r="Q10" s="9">
        <f>Table1[[#This Row],[delivery_date]]-Table1[[#This Row],[order_date]]</f>
        <v>3</v>
      </c>
      <c r="R10" t="s">
        <v>43</v>
      </c>
      <c r="S10" t="str">
        <f>VLOOKUP(R10,Table1[],9,0)</f>
        <v>New</v>
      </c>
      <c r="T10" t="str">
        <f>VLOOKUP(R10,Table1[],MATCH($T$7,Table1[#Headers],0),0)</f>
        <v>UPI</v>
      </c>
      <c r="U10">
        <f>INDEX(Table1[],MATCH(R10,Table1[order_id],0),MATCH($U$7,Table1[#Headers],0))</f>
        <v>1028.47</v>
      </c>
    </row>
    <row r="11" spans="1:21" x14ac:dyDescent="0.35">
      <c r="A11" t="s">
        <v>40</v>
      </c>
      <c r="B11" t="s">
        <v>41</v>
      </c>
      <c r="C11" t="s">
        <v>33</v>
      </c>
      <c r="D11" s="2">
        <v>587.72</v>
      </c>
      <c r="E11">
        <v>0.44</v>
      </c>
      <c r="F11">
        <v>6</v>
      </c>
      <c r="G11" s="1">
        <v>45514</v>
      </c>
      <c r="H11" s="1">
        <v>45521</v>
      </c>
      <c r="I11" t="s">
        <v>31</v>
      </c>
      <c r="J11" t="s">
        <v>27</v>
      </c>
      <c r="K11" s="2">
        <v>102.96</v>
      </c>
      <c r="L11" t="s">
        <v>17</v>
      </c>
      <c r="M11">
        <f>YEAR(Table1[[#This Row],[order_date]])</f>
        <v>2024</v>
      </c>
      <c r="N11">
        <f>MONTH(Table1[[#This Row],[order_date]])</f>
        <v>8</v>
      </c>
      <c r="O11" s="3">
        <f>Table1[[#This Row],[sales]]-Table1[[#This Row],[profit]]</f>
        <v>484.76000000000005</v>
      </c>
      <c r="P11" s="3">
        <f>Table1[[#This Row],[sales]]*Table1[[#This Row],[quantity]]</f>
        <v>3526.32</v>
      </c>
      <c r="Q11" s="9">
        <f>Table1[[#This Row],[delivery_date]]-Table1[[#This Row],[order_date]]</f>
        <v>7</v>
      </c>
      <c r="R11" t="s">
        <v>44</v>
      </c>
      <c r="S11" t="str">
        <f>VLOOKUP(R11,Table1[],9,0)</f>
        <v>New</v>
      </c>
      <c r="T11" t="str">
        <f>VLOOKUP(R11,Table1[],MATCH($T$7,Table1[#Headers],0),0)</f>
        <v>Cash</v>
      </c>
      <c r="U11">
        <f>INDEX(Table1[],MATCH(R11,Table1[order_id],0),MATCH($U$7,Table1[#Headers],0))</f>
        <v>131.5</v>
      </c>
    </row>
    <row r="12" spans="1:21" x14ac:dyDescent="0.35">
      <c r="A12" t="s">
        <v>42</v>
      </c>
      <c r="B12" t="s">
        <v>13</v>
      </c>
      <c r="C12" t="s">
        <v>14</v>
      </c>
      <c r="D12" s="2">
        <v>2581.42</v>
      </c>
      <c r="E12">
        <v>0.39</v>
      </c>
      <c r="F12">
        <v>6</v>
      </c>
      <c r="G12" s="1">
        <v>45419</v>
      </c>
      <c r="H12" s="1">
        <v>45420</v>
      </c>
      <c r="I12" t="s">
        <v>21</v>
      </c>
      <c r="J12" t="s">
        <v>27</v>
      </c>
      <c r="K12" s="2">
        <v>542.82000000000005</v>
      </c>
      <c r="L12" t="s">
        <v>28</v>
      </c>
      <c r="M12">
        <f>YEAR(Table1[[#This Row],[order_date]])</f>
        <v>2024</v>
      </c>
      <c r="N12">
        <f>MONTH(Table1[[#This Row],[order_date]])</f>
        <v>5</v>
      </c>
      <c r="O12" s="3">
        <f>Table1[[#This Row],[sales]]-Table1[[#This Row],[profit]]</f>
        <v>2038.6</v>
      </c>
      <c r="P12" s="3">
        <f>Table1[[#This Row],[sales]]*Table1[[#This Row],[quantity]]</f>
        <v>15488.52</v>
      </c>
      <c r="Q12" s="9">
        <f>Table1[[#This Row],[delivery_date]]-Table1[[#This Row],[order_date]]</f>
        <v>1</v>
      </c>
      <c r="R12" t="s">
        <v>12</v>
      </c>
      <c r="S12" t="str">
        <f>VLOOKUP(R12,Table1[],9,0)</f>
        <v>Member</v>
      </c>
      <c r="T12" t="str">
        <f>VLOOKUP(R12,Table1[],MATCH($T$7,Table1[#Headers],0),0)</f>
        <v>UPI</v>
      </c>
      <c r="U12">
        <f>INDEX(Table1[],MATCH(R12,Table1[order_id],0),MATCH($U$7,Table1[#Headers],0))</f>
        <v>114.72</v>
      </c>
    </row>
    <row r="13" spans="1:21" x14ac:dyDescent="0.35">
      <c r="A13" t="s">
        <v>43</v>
      </c>
      <c r="B13" t="s">
        <v>13</v>
      </c>
      <c r="C13" t="s">
        <v>14</v>
      </c>
      <c r="D13" s="2">
        <v>4261.74</v>
      </c>
      <c r="E13">
        <v>0.15</v>
      </c>
      <c r="F13">
        <v>1</v>
      </c>
      <c r="G13" s="1">
        <v>45171</v>
      </c>
      <c r="H13" s="1">
        <v>45172</v>
      </c>
      <c r="I13" t="s">
        <v>31</v>
      </c>
      <c r="J13" t="s">
        <v>16</v>
      </c>
      <c r="K13" s="2">
        <v>1028.47</v>
      </c>
      <c r="L13" t="s">
        <v>17</v>
      </c>
      <c r="M13">
        <f>YEAR(Table1[[#This Row],[order_date]])</f>
        <v>2023</v>
      </c>
      <c r="N13">
        <f>MONTH(Table1[[#This Row],[order_date]])</f>
        <v>9</v>
      </c>
      <c r="O13" s="3">
        <f>Table1[[#This Row],[sales]]-Table1[[#This Row],[profit]]</f>
        <v>3233.2699999999995</v>
      </c>
      <c r="P13" s="3">
        <f>Table1[[#This Row],[sales]]*Table1[[#This Row],[quantity]]</f>
        <v>4261.74</v>
      </c>
      <c r="Q13" s="9">
        <f>Table1[[#This Row],[delivery_date]]-Table1[[#This Row],[order_date]]</f>
        <v>1</v>
      </c>
      <c r="R13" t="s">
        <v>18</v>
      </c>
      <c r="S13" t="str">
        <f>VLOOKUP(R13,Table1[],9,0)</f>
        <v>Regular</v>
      </c>
      <c r="T13" t="str">
        <f>VLOOKUP(R13,Table1[],MATCH($T$7,Table1[#Headers],0),0)</f>
        <v>Card</v>
      </c>
      <c r="U13">
        <f>INDEX(Table1[],MATCH(R13,Table1[order_id],0),MATCH($U$7,Table1[#Headers],0))</f>
        <v>971.41</v>
      </c>
    </row>
    <row r="14" spans="1:21" x14ac:dyDescent="0.35">
      <c r="A14" t="s">
        <v>44</v>
      </c>
      <c r="B14" t="s">
        <v>13</v>
      </c>
      <c r="C14" t="s">
        <v>26</v>
      </c>
      <c r="D14" s="2">
        <v>1573.19</v>
      </c>
      <c r="E14">
        <v>0.37</v>
      </c>
      <c r="F14">
        <v>6</v>
      </c>
      <c r="G14" s="1">
        <v>45331</v>
      </c>
      <c r="H14" s="1">
        <v>45338</v>
      </c>
      <c r="I14" t="s">
        <v>31</v>
      </c>
      <c r="J14" t="s">
        <v>27</v>
      </c>
      <c r="K14" s="2">
        <v>131.5</v>
      </c>
      <c r="L14" t="s">
        <v>28</v>
      </c>
      <c r="M14">
        <f>YEAR(Table1[[#This Row],[order_date]])</f>
        <v>2024</v>
      </c>
      <c r="N14">
        <f>MONTH(Table1[[#This Row],[order_date]])</f>
        <v>2</v>
      </c>
      <c r="O14" s="3">
        <f>Table1[[#This Row],[sales]]-Table1[[#This Row],[profit]]</f>
        <v>1441.69</v>
      </c>
      <c r="P14" s="3">
        <f>Table1[[#This Row],[sales]]*Table1[[#This Row],[quantity]]</f>
        <v>9439.14</v>
      </c>
      <c r="Q14" s="9">
        <f>Table1[[#This Row],[delivery_date]]-Table1[[#This Row],[order_date]]</f>
        <v>7</v>
      </c>
      <c r="R14" t="s">
        <v>24</v>
      </c>
      <c r="S14" t="str">
        <f>VLOOKUP(R14,Table1[],9,0)</f>
        <v>Regular</v>
      </c>
      <c r="T14" t="str">
        <f>VLOOKUP(R14,Table1[],MATCH($T$7,Table1[#Headers],0),0)</f>
        <v>Cash</v>
      </c>
      <c r="U14">
        <f>INDEX(Table1[],MATCH(R14,Table1[order_id],0),MATCH($U$7,Table1[#Headers],0))</f>
        <v>769.08</v>
      </c>
    </row>
    <row r="15" spans="1:21" x14ac:dyDescent="0.35">
      <c r="A15" t="s">
        <v>45</v>
      </c>
      <c r="B15" t="s">
        <v>13</v>
      </c>
      <c r="C15" t="s">
        <v>14</v>
      </c>
      <c r="D15" s="2">
        <v>1377.47</v>
      </c>
      <c r="E15">
        <v>0.27</v>
      </c>
      <c r="F15">
        <v>2</v>
      </c>
      <c r="G15" s="1">
        <v>45074</v>
      </c>
      <c r="H15" s="1">
        <v>45075</v>
      </c>
      <c r="I15" t="s">
        <v>15</v>
      </c>
      <c r="J15" t="s">
        <v>27</v>
      </c>
      <c r="K15" s="2">
        <v>255.49</v>
      </c>
      <c r="L15" t="s">
        <v>39</v>
      </c>
      <c r="M15">
        <f>YEAR(Table1[[#This Row],[order_date]])</f>
        <v>2023</v>
      </c>
      <c r="N15">
        <f>MONTH(Table1[[#This Row],[order_date]])</f>
        <v>5</v>
      </c>
      <c r="O15" s="3">
        <f>Table1[[#This Row],[sales]]-Table1[[#This Row],[profit]]</f>
        <v>1121.98</v>
      </c>
      <c r="P15" s="3">
        <f>Table1[[#This Row],[sales]]*Table1[[#This Row],[quantity]]</f>
        <v>2754.94</v>
      </c>
      <c r="Q15" s="9">
        <f>Table1[[#This Row],[delivery_date]]-Table1[[#This Row],[order_date]]</f>
        <v>1</v>
      </c>
      <c r="R15" t="s">
        <v>29</v>
      </c>
      <c r="S15" t="str">
        <f>VLOOKUP(R15,Table1[],9,0)</f>
        <v>Member</v>
      </c>
      <c r="T15" t="str">
        <f>VLOOKUP(R15,Table1[],MATCH($T$7,Table1[#Headers],0),0)</f>
        <v>UPI</v>
      </c>
      <c r="U15">
        <f>INDEX(Table1[],MATCH(R15,Table1[order_id],0),MATCH($U$7,Table1[#Headers],0))</f>
        <v>71.61</v>
      </c>
    </row>
    <row r="16" spans="1:21" x14ac:dyDescent="0.35">
      <c r="A16" t="s">
        <v>46</v>
      </c>
      <c r="B16" t="s">
        <v>19</v>
      </c>
      <c r="C16" t="s">
        <v>14</v>
      </c>
      <c r="D16" s="2">
        <v>4464.8900000000003</v>
      </c>
      <c r="E16">
        <v>0.39</v>
      </c>
      <c r="F16">
        <v>5</v>
      </c>
      <c r="G16" s="1">
        <v>45296</v>
      </c>
      <c r="H16" s="1">
        <v>45303</v>
      </c>
      <c r="I16" t="s">
        <v>21</v>
      </c>
      <c r="J16" t="s">
        <v>16</v>
      </c>
      <c r="K16" s="2">
        <v>804.36</v>
      </c>
      <c r="L16" t="s">
        <v>17</v>
      </c>
      <c r="M16">
        <f>YEAR(Table1[[#This Row],[order_date]])</f>
        <v>2024</v>
      </c>
      <c r="N16">
        <f>MONTH(Table1[[#This Row],[order_date]])</f>
        <v>1</v>
      </c>
      <c r="O16" s="3">
        <f>Table1[[#This Row],[sales]]-Table1[[#This Row],[profit]]</f>
        <v>3660.53</v>
      </c>
      <c r="P16" s="3">
        <f>Table1[[#This Row],[sales]]*Table1[[#This Row],[quantity]]</f>
        <v>22324.45</v>
      </c>
      <c r="Q16" s="9">
        <f>Table1[[#This Row],[delivery_date]]-Table1[[#This Row],[order_date]]</f>
        <v>7</v>
      </c>
      <c r="R16" t="s">
        <v>214</v>
      </c>
      <c r="S16" t="str">
        <f>VLOOKUP(R16,Table1[],9,0)</f>
        <v>New</v>
      </c>
      <c r="T16" t="str">
        <f>VLOOKUP(R16,Table1[],MATCH($T$7,Table1[#Headers],0),0)</f>
        <v>UPI</v>
      </c>
      <c r="U16">
        <f>INDEX(Table1[],MATCH(R16,Table1[order_id],0),MATCH($U$7,Table1[#Headers],0))</f>
        <v>235.73</v>
      </c>
    </row>
    <row r="17" spans="1:21" x14ac:dyDescent="0.35">
      <c r="A17" t="s">
        <v>47</v>
      </c>
      <c r="B17" t="s">
        <v>25</v>
      </c>
      <c r="C17" t="s">
        <v>36</v>
      </c>
      <c r="D17" s="2">
        <v>1593.67</v>
      </c>
      <c r="E17">
        <v>0.21</v>
      </c>
      <c r="F17">
        <v>7</v>
      </c>
      <c r="G17" s="1">
        <v>45583</v>
      </c>
      <c r="H17" s="1">
        <v>45587</v>
      </c>
      <c r="I17" t="s">
        <v>15</v>
      </c>
      <c r="J17" t="s">
        <v>22</v>
      </c>
      <c r="K17" s="2">
        <v>284.91000000000003</v>
      </c>
      <c r="L17" t="s">
        <v>48</v>
      </c>
      <c r="M17">
        <f>YEAR(Table1[[#This Row],[order_date]])</f>
        <v>2024</v>
      </c>
      <c r="N17">
        <f>MONTH(Table1[[#This Row],[order_date]])</f>
        <v>10</v>
      </c>
      <c r="O17" s="3">
        <f>Table1[[#This Row],[sales]]-Table1[[#This Row],[profit]]</f>
        <v>1308.76</v>
      </c>
      <c r="P17" s="3">
        <f>Table1[[#This Row],[sales]]*Table1[[#This Row],[quantity]]</f>
        <v>11155.69</v>
      </c>
      <c r="Q17" s="9">
        <f>Table1[[#This Row],[delivery_date]]-Table1[[#This Row],[order_date]]</f>
        <v>4</v>
      </c>
      <c r="R17" t="s">
        <v>215</v>
      </c>
      <c r="S17" t="str">
        <f>VLOOKUP(R17,Table1[],9,0)</f>
        <v>New</v>
      </c>
      <c r="T17" t="str">
        <f>VLOOKUP(R17,Table1[],MATCH($T$7,Table1[#Headers],0),0)</f>
        <v>UPI</v>
      </c>
      <c r="U17">
        <f>INDEX(Table1[],MATCH(R17,Table1[order_id],0),MATCH($U$7,Table1[#Headers],0))</f>
        <v>350.59</v>
      </c>
    </row>
    <row r="18" spans="1:21" x14ac:dyDescent="0.35">
      <c r="A18" t="s">
        <v>49</v>
      </c>
      <c r="B18" t="s">
        <v>19</v>
      </c>
      <c r="C18" t="s">
        <v>20</v>
      </c>
      <c r="D18" s="2">
        <v>3292.32</v>
      </c>
      <c r="E18">
        <v>0.05</v>
      </c>
      <c r="F18">
        <v>1</v>
      </c>
      <c r="G18" s="1">
        <v>45042</v>
      </c>
      <c r="H18" s="1">
        <v>45043</v>
      </c>
      <c r="I18" t="s">
        <v>15</v>
      </c>
      <c r="J18" t="s">
        <v>22</v>
      </c>
      <c r="K18" s="2">
        <v>504.83</v>
      </c>
      <c r="L18" t="s">
        <v>34</v>
      </c>
      <c r="M18">
        <f>YEAR(Table1[[#This Row],[order_date]])</f>
        <v>2023</v>
      </c>
      <c r="N18">
        <f>MONTH(Table1[[#This Row],[order_date]])</f>
        <v>4</v>
      </c>
      <c r="O18" s="3">
        <f>Table1[[#This Row],[sales]]-Table1[[#This Row],[profit]]</f>
        <v>2787.4900000000002</v>
      </c>
      <c r="P18" s="3">
        <f>Table1[[#This Row],[sales]]*Table1[[#This Row],[quantity]]</f>
        <v>3292.32</v>
      </c>
      <c r="Q18" s="9">
        <f>Table1[[#This Row],[delivery_date]]-Table1[[#This Row],[order_date]]</f>
        <v>1</v>
      </c>
      <c r="R18" t="s">
        <v>216</v>
      </c>
      <c r="S18" t="str">
        <f>VLOOKUP(R18,Table1[],9,0)</f>
        <v>Member</v>
      </c>
      <c r="T18" t="str">
        <f>VLOOKUP(R18,Table1[],MATCH($T$7,Table1[#Headers],0),0)</f>
        <v>UPI</v>
      </c>
      <c r="U18">
        <f>INDEX(Table1[],MATCH(R18,Table1[order_id],0),MATCH($U$7,Table1[#Headers],0))</f>
        <v>255.64</v>
      </c>
    </row>
    <row r="19" spans="1:21" x14ac:dyDescent="0.35">
      <c r="A19" t="s">
        <v>50</v>
      </c>
      <c r="B19" t="s">
        <v>19</v>
      </c>
      <c r="C19" t="s">
        <v>14</v>
      </c>
      <c r="D19" s="2">
        <v>3727.53</v>
      </c>
      <c r="E19">
        <v>0.31</v>
      </c>
      <c r="F19">
        <v>5</v>
      </c>
      <c r="G19" s="1">
        <v>45228</v>
      </c>
      <c r="H19" s="1">
        <v>45235</v>
      </c>
      <c r="I19" t="s">
        <v>21</v>
      </c>
      <c r="J19" t="s">
        <v>22</v>
      </c>
      <c r="K19" s="2">
        <v>978.07</v>
      </c>
      <c r="L19" t="s">
        <v>48</v>
      </c>
      <c r="M19">
        <f>YEAR(Table1[[#This Row],[order_date]])</f>
        <v>2023</v>
      </c>
      <c r="N19">
        <f>MONTH(Table1[[#This Row],[order_date]])</f>
        <v>10</v>
      </c>
      <c r="O19" s="3">
        <f>Table1[[#This Row],[sales]]-Table1[[#This Row],[profit]]</f>
        <v>2749.46</v>
      </c>
      <c r="P19" s="3">
        <f>Table1[[#This Row],[sales]]*Table1[[#This Row],[quantity]]</f>
        <v>18637.650000000001</v>
      </c>
      <c r="Q19" s="9">
        <f>Table1[[#This Row],[delivery_date]]-Table1[[#This Row],[order_date]]</f>
        <v>7</v>
      </c>
      <c r="R19" t="s">
        <v>217</v>
      </c>
      <c r="S19" t="str">
        <f>VLOOKUP(R19,Table1[],9,0)</f>
        <v>Member</v>
      </c>
      <c r="T19" t="str">
        <f>VLOOKUP(R19,Table1[],MATCH($T$7,Table1[#Headers],0),0)</f>
        <v>UPI</v>
      </c>
      <c r="U19">
        <f>INDEX(Table1[],MATCH(R19,Table1[order_id],0),MATCH($U$7,Table1[#Headers],0))</f>
        <v>227.77</v>
      </c>
    </row>
    <row r="20" spans="1:21" x14ac:dyDescent="0.35">
      <c r="A20" t="s">
        <v>51</v>
      </c>
      <c r="B20" t="s">
        <v>19</v>
      </c>
      <c r="C20" t="s">
        <v>14</v>
      </c>
      <c r="D20" s="2">
        <v>3964.23</v>
      </c>
      <c r="E20">
        <v>0.28000000000000003</v>
      </c>
      <c r="F20">
        <v>9</v>
      </c>
      <c r="G20" s="1">
        <v>45448</v>
      </c>
      <c r="H20" s="1">
        <v>45451</v>
      </c>
      <c r="I20" t="s">
        <v>15</v>
      </c>
      <c r="J20" t="s">
        <v>16</v>
      </c>
      <c r="K20" s="2">
        <v>260.95</v>
      </c>
      <c r="L20" t="s">
        <v>28</v>
      </c>
      <c r="M20">
        <f>YEAR(Table1[[#This Row],[order_date]])</f>
        <v>2024</v>
      </c>
      <c r="N20">
        <f>MONTH(Table1[[#This Row],[order_date]])</f>
        <v>6</v>
      </c>
      <c r="O20" s="3">
        <f>Table1[[#This Row],[sales]]-Table1[[#This Row],[profit]]</f>
        <v>3703.28</v>
      </c>
      <c r="P20" s="3">
        <f>Table1[[#This Row],[sales]]*Table1[[#This Row],[quantity]]</f>
        <v>35678.07</v>
      </c>
      <c r="Q20" s="9">
        <f>Table1[[#This Row],[delivery_date]]-Table1[[#This Row],[order_date]]</f>
        <v>3</v>
      </c>
      <c r="R20" t="s">
        <v>218</v>
      </c>
      <c r="S20" t="str">
        <f>VLOOKUP(R20,Table1[],9,0)</f>
        <v>New</v>
      </c>
      <c r="T20" t="str">
        <f>VLOOKUP(R20,Table1[],MATCH($T$7,Table1[#Headers],0),0)</f>
        <v>UPI</v>
      </c>
      <c r="U20">
        <f>INDEX(Table1[],MATCH(R20,Table1[order_id],0),MATCH($U$7,Table1[#Headers],0))</f>
        <v>393.92</v>
      </c>
    </row>
    <row r="21" spans="1:21" x14ac:dyDescent="0.35">
      <c r="A21" t="s">
        <v>52</v>
      </c>
      <c r="B21" t="s">
        <v>13</v>
      </c>
      <c r="C21" t="s">
        <v>33</v>
      </c>
      <c r="D21" s="2">
        <v>4974.32</v>
      </c>
      <c r="E21">
        <v>0.48</v>
      </c>
      <c r="F21">
        <v>3</v>
      </c>
      <c r="G21" s="1">
        <v>45047</v>
      </c>
      <c r="H21" s="1">
        <v>45051</v>
      </c>
      <c r="I21" t="s">
        <v>21</v>
      </c>
      <c r="J21" t="s">
        <v>22</v>
      </c>
      <c r="K21" s="2">
        <v>727.29</v>
      </c>
      <c r="L21" t="s">
        <v>39</v>
      </c>
      <c r="M21">
        <f>YEAR(Table1[[#This Row],[order_date]])</f>
        <v>2023</v>
      </c>
      <c r="N21">
        <f>MONTH(Table1[[#This Row],[order_date]])</f>
        <v>5</v>
      </c>
      <c r="O21" s="3">
        <f>Table1[[#This Row],[sales]]-Table1[[#This Row],[profit]]</f>
        <v>4247.03</v>
      </c>
      <c r="P21" s="3">
        <f>Table1[[#This Row],[sales]]*Table1[[#This Row],[quantity]]</f>
        <v>14922.96</v>
      </c>
      <c r="Q21" s="9">
        <f>Table1[[#This Row],[delivery_date]]-Table1[[#This Row],[order_date]]</f>
        <v>4</v>
      </c>
    </row>
    <row r="22" spans="1:21" x14ac:dyDescent="0.35">
      <c r="A22" t="s">
        <v>53</v>
      </c>
      <c r="B22" t="s">
        <v>41</v>
      </c>
      <c r="C22" t="s">
        <v>26</v>
      </c>
      <c r="D22" s="2">
        <v>4035.64</v>
      </c>
      <c r="E22">
        <v>0.08</v>
      </c>
      <c r="F22">
        <v>2</v>
      </c>
      <c r="G22" s="1">
        <v>45586</v>
      </c>
      <c r="H22" s="1">
        <v>45593</v>
      </c>
      <c r="I22" t="s">
        <v>21</v>
      </c>
      <c r="J22" t="s">
        <v>27</v>
      </c>
      <c r="K22" s="2">
        <v>798.81</v>
      </c>
      <c r="L22" t="s">
        <v>39</v>
      </c>
      <c r="M22">
        <f>YEAR(Table1[[#This Row],[order_date]])</f>
        <v>2024</v>
      </c>
      <c r="N22">
        <f>MONTH(Table1[[#This Row],[order_date]])</f>
        <v>10</v>
      </c>
      <c r="O22" s="3">
        <f>Table1[[#This Row],[sales]]-Table1[[#This Row],[profit]]</f>
        <v>3236.83</v>
      </c>
      <c r="P22" s="3">
        <f>Table1[[#This Row],[sales]]*Table1[[#This Row],[quantity]]</f>
        <v>8071.28</v>
      </c>
      <c r="Q22" s="9">
        <f>Table1[[#This Row],[delivery_date]]-Table1[[#This Row],[order_date]]</f>
        <v>7</v>
      </c>
    </row>
    <row r="23" spans="1:21" x14ac:dyDescent="0.35">
      <c r="A23" t="s">
        <v>54</v>
      </c>
      <c r="B23" t="s">
        <v>25</v>
      </c>
      <c r="C23" t="s">
        <v>33</v>
      </c>
      <c r="D23" s="2">
        <v>3319.36</v>
      </c>
      <c r="E23">
        <v>0.33</v>
      </c>
      <c r="F23">
        <v>2</v>
      </c>
      <c r="G23" s="1">
        <v>45153</v>
      </c>
      <c r="H23" s="1">
        <v>45159</v>
      </c>
      <c r="I23" t="s">
        <v>15</v>
      </c>
      <c r="J23" t="s">
        <v>27</v>
      </c>
      <c r="K23" s="2">
        <v>920.22</v>
      </c>
      <c r="L23" t="s">
        <v>28</v>
      </c>
      <c r="M23">
        <f>YEAR(Table1[[#This Row],[order_date]])</f>
        <v>2023</v>
      </c>
      <c r="N23">
        <f>MONTH(Table1[[#This Row],[order_date]])</f>
        <v>8</v>
      </c>
      <c r="O23" s="3">
        <f>Table1[[#This Row],[sales]]-Table1[[#This Row],[profit]]</f>
        <v>2399.1400000000003</v>
      </c>
      <c r="P23" s="3">
        <f>Table1[[#This Row],[sales]]*Table1[[#This Row],[quantity]]</f>
        <v>6638.72</v>
      </c>
      <c r="Q23" s="9">
        <f>Table1[[#This Row],[delivery_date]]-Table1[[#This Row],[order_date]]</f>
        <v>6</v>
      </c>
      <c r="R23" t="s">
        <v>15398</v>
      </c>
      <c r="S23" t="s">
        <v>15385</v>
      </c>
      <c r="T23" t="s">
        <v>15397</v>
      </c>
      <c r="U23" t="s">
        <v>15399</v>
      </c>
    </row>
    <row r="24" spans="1:21" x14ac:dyDescent="0.35">
      <c r="A24" t="s">
        <v>55</v>
      </c>
      <c r="B24" t="s">
        <v>41</v>
      </c>
      <c r="C24" t="s">
        <v>36</v>
      </c>
      <c r="D24" s="2">
        <v>4487.7700000000004</v>
      </c>
      <c r="E24">
        <v>0.24</v>
      </c>
      <c r="F24">
        <v>3</v>
      </c>
      <c r="G24" s="1">
        <v>45657</v>
      </c>
      <c r="H24" s="1">
        <v>45659</v>
      </c>
      <c r="I24" t="s">
        <v>21</v>
      </c>
      <c r="J24" t="s">
        <v>22</v>
      </c>
      <c r="K24" s="2">
        <v>931.37</v>
      </c>
      <c r="L24" t="s">
        <v>17</v>
      </c>
      <c r="M24">
        <f>YEAR(Table1[[#This Row],[order_date]])</f>
        <v>2024</v>
      </c>
      <c r="N24">
        <f>MONTH(Table1[[#This Row],[order_date]])</f>
        <v>12</v>
      </c>
      <c r="O24" s="3">
        <f>Table1[[#This Row],[sales]]-Table1[[#This Row],[profit]]</f>
        <v>3556.4000000000005</v>
      </c>
      <c r="P24" s="3">
        <f>Table1[[#This Row],[sales]]*Table1[[#This Row],[quantity]]</f>
        <v>13463.310000000001</v>
      </c>
      <c r="Q24" s="9">
        <f>Table1[[#This Row],[delivery_date]]-Table1[[#This Row],[order_date]]</f>
        <v>2</v>
      </c>
      <c r="R24" s="3">
        <f>SUM(Table1[profit])</f>
        <v>6872139.8099999921</v>
      </c>
      <c r="S24" s="3">
        <f>SUM(Table1[sales])</f>
        <v>39262877.519999973</v>
      </c>
      <c r="T24" s="7">
        <f>R24/S24</f>
        <v>0.17502893939700212</v>
      </c>
      <c r="U24" s="3">
        <f>S24/R27</f>
        <v>2558.6756285434976</v>
      </c>
    </row>
    <row r="25" spans="1:21" x14ac:dyDescent="0.35">
      <c r="A25" t="s">
        <v>56</v>
      </c>
      <c r="B25" t="s">
        <v>19</v>
      </c>
      <c r="C25" t="s">
        <v>20</v>
      </c>
      <c r="D25" s="2">
        <v>4538.1499999999996</v>
      </c>
      <c r="E25">
        <v>0.19</v>
      </c>
      <c r="F25">
        <v>1</v>
      </c>
      <c r="G25" s="1">
        <v>45005</v>
      </c>
      <c r="H25" s="1">
        <v>45008</v>
      </c>
      <c r="I25" t="s">
        <v>21</v>
      </c>
      <c r="J25" t="s">
        <v>27</v>
      </c>
      <c r="K25" s="2">
        <v>375.7</v>
      </c>
      <c r="L25" t="s">
        <v>39</v>
      </c>
      <c r="M25">
        <f>YEAR(Table1[[#This Row],[order_date]])</f>
        <v>2023</v>
      </c>
      <c r="N25">
        <f>MONTH(Table1[[#This Row],[order_date]])</f>
        <v>3</v>
      </c>
      <c r="O25" s="3">
        <f>Table1[[#This Row],[sales]]-Table1[[#This Row],[profit]]</f>
        <v>4162.45</v>
      </c>
      <c r="P25" s="3">
        <f>Table1[[#This Row],[sales]]*Table1[[#This Row],[quantity]]</f>
        <v>4538.1499999999996</v>
      </c>
      <c r="Q25" s="9">
        <f>Table1[[#This Row],[delivery_date]]-Table1[[#This Row],[order_date]]</f>
        <v>3</v>
      </c>
    </row>
    <row r="26" spans="1:21" x14ac:dyDescent="0.35">
      <c r="A26" t="s">
        <v>57</v>
      </c>
      <c r="B26" t="s">
        <v>19</v>
      </c>
      <c r="C26" t="s">
        <v>26</v>
      </c>
      <c r="D26" s="2">
        <v>4868.5200000000004</v>
      </c>
      <c r="E26">
        <v>0.4</v>
      </c>
      <c r="F26">
        <v>2</v>
      </c>
      <c r="G26" s="1">
        <v>45272</v>
      </c>
      <c r="H26" s="1">
        <v>45273</v>
      </c>
      <c r="I26" t="s">
        <v>21</v>
      </c>
      <c r="J26" t="s">
        <v>27</v>
      </c>
      <c r="K26" s="2">
        <v>1072.26</v>
      </c>
      <c r="L26" t="s">
        <v>34</v>
      </c>
      <c r="M26">
        <f>YEAR(Table1[[#This Row],[order_date]])</f>
        <v>2023</v>
      </c>
      <c r="N26">
        <f>MONTH(Table1[[#This Row],[order_date]])</f>
        <v>12</v>
      </c>
      <c r="O26" s="3">
        <f>Table1[[#This Row],[sales]]-Table1[[#This Row],[profit]]</f>
        <v>3796.26</v>
      </c>
      <c r="P26" s="3">
        <f>Table1[[#This Row],[sales]]*Table1[[#This Row],[quantity]]</f>
        <v>9737.0400000000009</v>
      </c>
      <c r="Q26" s="9">
        <f>Table1[[#This Row],[delivery_date]]-Table1[[#This Row],[order_date]]</f>
        <v>1</v>
      </c>
      <c r="R26" t="s">
        <v>15400</v>
      </c>
    </row>
    <row r="27" spans="1:21" x14ac:dyDescent="0.35">
      <c r="A27" t="s">
        <v>58</v>
      </c>
      <c r="B27" t="s">
        <v>41</v>
      </c>
      <c r="C27" t="s">
        <v>33</v>
      </c>
      <c r="D27" s="2">
        <v>3904.68</v>
      </c>
      <c r="E27">
        <v>0.41</v>
      </c>
      <c r="F27">
        <v>6</v>
      </c>
      <c r="G27" s="1">
        <v>45066</v>
      </c>
      <c r="H27" s="1">
        <v>45072</v>
      </c>
      <c r="I27" t="s">
        <v>21</v>
      </c>
      <c r="J27" t="s">
        <v>22</v>
      </c>
      <c r="K27" s="2">
        <v>526.66</v>
      </c>
      <c r="L27" t="s">
        <v>23</v>
      </c>
      <c r="M27">
        <f>YEAR(Table1[[#This Row],[order_date]])</f>
        <v>2023</v>
      </c>
      <c r="N27">
        <f>MONTH(Table1[[#This Row],[order_date]])</f>
        <v>5</v>
      </c>
      <c r="O27" s="3">
        <f>Table1[[#This Row],[sales]]-Table1[[#This Row],[profit]]</f>
        <v>3378.02</v>
      </c>
      <c r="P27" s="3">
        <f>Table1[[#This Row],[sales]]*Table1[[#This Row],[quantity]]</f>
        <v>23428.079999999998</v>
      </c>
      <c r="Q27" s="9">
        <f>Table1[[#This Row],[delivery_date]]-Table1[[#This Row],[order_date]]</f>
        <v>6</v>
      </c>
      <c r="R27">
        <f>COUNTA(Table1[order_id])</f>
        <v>15345</v>
      </c>
    </row>
    <row r="28" spans="1:21" x14ac:dyDescent="0.35">
      <c r="A28" t="s">
        <v>59</v>
      </c>
      <c r="B28" t="s">
        <v>41</v>
      </c>
      <c r="C28" t="s">
        <v>14</v>
      </c>
      <c r="D28" s="2">
        <v>1055.1400000000001</v>
      </c>
      <c r="E28">
        <v>0.36</v>
      </c>
      <c r="F28">
        <v>8</v>
      </c>
      <c r="G28" s="1">
        <v>45462</v>
      </c>
      <c r="H28" s="1">
        <v>45468</v>
      </c>
      <c r="I28" t="s">
        <v>15</v>
      </c>
      <c r="J28" t="s">
        <v>16</v>
      </c>
      <c r="K28" s="2">
        <v>207.61</v>
      </c>
      <c r="L28" t="s">
        <v>48</v>
      </c>
      <c r="M28">
        <f>YEAR(Table1[[#This Row],[order_date]])</f>
        <v>2024</v>
      </c>
      <c r="N28">
        <f>MONTH(Table1[[#This Row],[order_date]])</f>
        <v>6</v>
      </c>
      <c r="O28" s="3">
        <f>Table1[[#This Row],[sales]]-Table1[[#This Row],[profit]]</f>
        <v>847.53000000000009</v>
      </c>
      <c r="P28" s="3">
        <f>Table1[[#This Row],[sales]]*Table1[[#This Row],[quantity]]</f>
        <v>8441.1200000000008</v>
      </c>
      <c r="Q28" s="9">
        <f>Table1[[#This Row],[delivery_date]]-Table1[[#This Row],[order_date]]</f>
        <v>6</v>
      </c>
    </row>
    <row r="29" spans="1:21" x14ac:dyDescent="0.35">
      <c r="A29" t="s">
        <v>60</v>
      </c>
      <c r="B29" t="s">
        <v>41</v>
      </c>
      <c r="C29" t="s">
        <v>14</v>
      </c>
      <c r="D29" s="2">
        <v>3578.05</v>
      </c>
      <c r="E29">
        <v>0.04</v>
      </c>
      <c r="F29">
        <v>4</v>
      </c>
      <c r="G29" s="1">
        <v>45215</v>
      </c>
      <c r="H29" s="1">
        <v>45217</v>
      </c>
      <c r="I29" t="s">
        <v>31</v>
      </c>
      <c r="J29" t="s">
        <v>22</v>
      </c>
      <c r="K29" s="2">
        <v>689.74</v>
      </c>
      <c r="L29" t="s">
        <v>34</v>
      </c>
      <c r="M29">
        <f>YEAR(Table1[[#This Row],[order_date]])</f>
        <v>2023</v>
      </c>
      <c r="N29">
        <f>MONTH(Table1[[#This Row],[order_date]])</f>
        <v>10</v>
      </c>
      <c r="O29" s="3">
        <f>Table1[[#This Row],[sales]]-Table1[[#This Row],[profit]]</f>
        <v>2888.3100000000004</v>
      </c>
      <c r="P29" s="3">
        <f>Table1[[#This Row],[sales]]*Table1[[#This Row],[quantity]]</f>
        <v>14312.2</v>
      </c>
      <c r="Q29" s="9">
        <f>Table1[[#This Row],[delivery_date]]-Table1[[#This Row],[order_date]]</f>
        <v>2</v>
      </c>
    </row>
    <row r="30" spans="1:21" x14ac:dyDescent="0.35">
      <c r="A30" t="s">
        <v>61</v>
      </c>
      <c r="B30" t="s">
        <v>19</v>
      </c>
      <c r="C30" t="s">
        <v>26</v>
      </c>
      <c r="D30" s="2">
        <v>468.13</v>
      </c>
      <c r="E30">
        <v>0.17</v>
      </c>
      <c r="F30">
        <v>2</v>
      </c>
      <c r="G30" s="1">
        <v>45255</v>
      </c>
      <c r="H30" s="1">
        <v>45261</v>
      </c>
      <c r="I30" t="s">
        <v>15</v>
      </c>
      <c r="J30" t="s">
        <v>16</v>
      </c>
      <c r="K30" s="2">
        <v>43.58</v>
      </c>
      <c r="L30" t="s">
        <v>23</v>
      </c>
      <c r="M30">
        <f>YEAR(Table1[[#This Row],[order_date]])</f>
        <v>2023</v>
      </c>
      <c r="N30">
        <f>MONTH(Table1[[#This Row],[order_date]])</f>
        <v>11</v>
      </c>
      <c r="O30" s="3">
        <f>Table1[[#This Row],[sales]]-Table1[[#This Row],[profit]]</f>
        <v>424.55</v>
      </c>
      <c r="P30" s="3">
        <f>Table1[[#This Row],[sales]]*Table1[[#This Row],[quantity]]</f>
        <v>936.26</v>
      </c>
      <c r="Q30" s="9">
        <f>Table1[[#This Row],[delivery_date]]-Table1[[#This Row],[order_date]]</f>
        <v>6</v>
      </c>
    </row>
    <row r="31" spans="1:21" x14ac:dyDescent="0.35">
      <c r="A31" t="s">
        <v>62</v>
      </c>
      <c r="B31" t="s">
        <v>19</v>
      </c>
      <c r="C31" t="s">
        <v>14</v>
      </c>
      <c r="D31" s="2">
        <v>1658.02</v>
      </c>
      <c r="E31">
        <v>0.02</v>
      </c>
      <c r="F31">
        <v>5</v>
      </c>
      <c r="G31" s="1">
        <v>45356</v>
      </c>
      <c r="H31" s="1">
        <v>45357</v>
      </c>
      <c r="I31" t="s">
        <v>31</v>
      </c>
      <c r="J31" t="s">
        <v>27</v>
      </c>
      <c r="K31" s="2">
        <v>422.33</v>
      </c>
      <c r="L31" t="s">
        <v>39</v>
      </c>
      <c r="M31">
        <f>YEAR(Table1[[#This Row],[order_date]])</f>
        <v>2024</v>
      </c>
      <c r="N31">
        <f>MONTH(Table1[[#This Row],[order_date]])</f>
        <v>3</v>
      </c>
      <c r="O31" s="3">
        <f>Table1[[#This Row],[sales]]-Table1[[#This Row],[profit]]</f>
        <v>1235.69</v>
      </c>
      <c r="P31" s="3">
        <f>Table1[[#This Row],[sales]]*Table1[[#This Row],[quantity]]</f>
        <v>8290.1</v>
      </c>
      <c r="Q31" s="9">
        <f>Table1[[#This Row],[delivery_date]]-Table1[[#This Row],[order_date]]</f>
        <v>1</v>
      </c>
    </row>
    <row r="32" spans="1:21" x14ac:dyDescent="0.35">
      <c r="A32" t="s">
        <v>63</v>
      </c>
      <c r="B32" t="s">
        <v>25</v>
      </c>
      <c r="C32" t="s">
        <v>33</v>
      </c>
      <c r="D32" s="2">
        <v>667.46</v>
      </c>
      <c r="E32">
        <v>0.17</v>
      </c>
      <c r="F32">
        <v>3</v>
      </c>
      <c r="G32" s="1">
        <v>45026</v>
      </c>
      <c r="H32" s="1">
        <v>45031</v>
      </c>
      <c r="I32" t="s">
        <v>31</v>
      </c>
      <c r="J32" t="s">
        <v>22</v>
      </c>
      <c r="K32" s="2">
        <v>123.49</v>
      </c>
      <c r="L32" t="s">
        <v>17</v>
      </c>
      <c r="M32">
        <f>YEAR(Table1[[#This Row],[order_date]])</f>
        <v>2023</v>
      </c>
      <c r="N32">
        <f>MONTH(Table1[[#This Row],[order_date]])</f>
        <v>4</v>
      </c>
      <c r="O32" s="3">
        <f>Table1[[#This Row],[sales]]-Table1[[#This Row],[profit]]</f>
        <v>543.97</v>
      </c>
      <c r="P32" s="3">
        <f>Table1[[#This Row],[sales]]*Table1[[#This Row],[quantity]]</f>
        <v>2002.38</v>
      </c>
      <c r="Q32" s="9">
        <f>Table1[[#This Row],[delivery_date]]-Table1[[#This Row],[order_date]]</f>
        <v>5</v>
      </c>
    </row>
    <row r="33" spans="1:17" x14ac:dyDescent="0.35">
      <c r="A33" t="s">
        <v>64</v>
      </c>
      <c r="B33" t="s">
        <v>25</v>
      </c>
      <c r="C33" t="s">
        <v>33</v>
      </c>
      <c r="D33" s="2">
        <v>4754.72</v>
      </c>
      <c r="E33">
        <v>0.32</v>
      </c>
      <c r="F33">
        <v>5</v>
      </c>
      <c r="G33" s="1">
        <v>45527</v>
      </c>
      <c r="H33" s="1">
        <v>45531</v>
      </c>
      <c r="I33" t="s">
        <v>31</v>
      </c>
      <c r="J33" t="s">
        <v>27</v>
      </c>
      <c r="K33" s="2">
        <v>697.03</v>
      </c>
      <c r="L33" t="s">
        <v>48</v>
      </c>
      <c r="M33">
        <f>YEAR(Table1[[#This Row],[order_date]])</f>
        <v>2024</v>
      </c>
      <c r="N33">
        <f>MONTH(Table1[[#This Row],[order_date]])</f>
        <v>8</v>
      </c>
      <c r="O33" s="3">
        <f>Table1[[#This Row],[sales]]-Table1[[#This Row],[profit]]</f>
        <v>4057.6900000000005</v>
      </c>
      <c r="P33" s="3">
        <f>Table1[[#This Row],[sales]]*Table1[[#This Row],[quantity]]</f>
        <v>23773.600000000002</v>
      </c>
      <c r="Q33" s="9">
        <f>Table1[[#This Row],[delivery_date]]-Table1[[#This Row],[order_date]]</f>
        <v>4</v>
      </c>
    </row>
    <row r="34" spans="1:17" x14ac:dyDescent="0.35">
      <c r="A34" t="s">
        <v>65</v>
      </c>
      <c r="B34" t="s">
        <v>19</v>
      </c>
      <c r="C34" t="s">
        <v>14</v>
      </c>
      <c r="D34" s="2">
        <v>1759.9</v>
      </c>
      <c r="E34">
        <v>0.26</v>
      </c>
      <c r="F34">
        <v>3</v>
      </c>
      <c r="G34" s="1">
        <v>44933</v>
      </c>
      <c r="H34" s="1">
        <v>44939</v>
      </c>
      <c r="I34" t="s">
        <v>21</v>
      </c>
      <c r="J34" t="s">
        <v>27</v>
      </c>
      <c r="K34" s="2">
        <v>178.58</v>
      </c>
      <c r="L34" t="s">
        <v>39</v>
      </c>
      <c r="M34">
        <f>YEAR(Table1[[#This Row],[order_date]])</f>
        <v>2023</v>
      </c>
      <c r="N34">
        <f>MONTH(Table1[[#This Row],[order_date]])</f>
        <v>1</v>
      </c>
      <c r="O34" s="3">
        <f>Table1[[#This Row],[sales]]-Table1[[#This Row],[profit]]</f>
        <v>1581.3200000000002</v>
      </c>
      <c r="P34" s="3">
        <f>Table1[[#This Row],[sales]]*Table1[[#This Row],[quantity]]</f>
        <v>5279.7000000000007</v>
      </c>
      <c r="Q34" s="9">
        <f>Table1[[#This Row],[delivery_date]]-Table1[[#This Row],[order_date]]</f>
        <v>6</v>
      </c>
    </row>
    <row r="35" spans="1:17" x14ac:dyDescent="0.35">
      <c r="A35" t="s">
        <v>66</v>
      </c>
      <c r="B35" t="s">
        <v>41</v>
      </c>
      <c r="C35" t="s">
        <v>14</v>
      </c>
      <c r="D35" s="2">
        <v>3594.76</v>
      </c>
      <c r="E35">
        <v>0.35</v>
      </c>
      <c r="F35">
        <v>4</v>
      </c>
      <c r="G35" s="1">
        <v>45097</v>
      </c>
      <c r="H35" s="1">
        <v>45099</v>
      </c>
      <c r="I35" t="s">
        <v>31</v>
      </c>
      <c r="J35" t="s">
        <v>16</v>
      </c>
      <c r="K35" s="2">
        <v>1002.97</v>
      </c>
      <c r="L35" t="s">
        <v>39</v>
      </c>
      <c r="M35">
        <f>YEAR(Table1[[#This Row],[order_date]])</f>
        <v>2023</v>
      </c>
      <c r="N35">
        <f>MONTH(Table1[[#This Row],[order_date]])</f>
        <v>6</v>
      </c>
      <c r="O35" s="3">
        <f>Table1[[#This Row],[sales]]-Table1[[#This Row],[profit]]</f>
        <v>2591.79</v>
      </c>
      <c r="P35" s="3">
        <f>Table1[[#This Row],[sales]]*Table1[[#This Row],[quantity]]</f>
        <v>14379.04</v>
      </c>
      <c r="Q35" s="9">
        <f>Table1[[#This Row],[delivery_date]]-Table1[[#This Row],[order_date]]</f>
        <v>2</v>
      </c>
    </row>
    <row r="36" spans="1:17" x14ac:dyDescent="0.35">
      <c r="A36" t="s">
        <v>67</v>
      </c>
      <c r="B36" t="s">
        <v>41</v>
      </c>
      <c r="C36" t="s">
        <v>36</v>
      </c>
      <c r="D36" s="2">
        <v>2899.46</v>
      </c>
      <c r="E36">
        <v>0.28000000000000003</v>
      </c>
      <c r="F36">
        <v>5</v>
      </c>
      <c r="G36" s="1">
        <v>45189</v>
      </c>
      <c r="H36" s="1">
        <v>45190</v>
      </c>
      <c r="I36" t="s">
        <v>21</v>
      </c>
      <c r="J36" t="s">
        <v>27</v>
      </c>
      <c r="K36" s="2">
        <v>320.43</v>
      </c>
      <c r="L36" t="s">
        <v>28</v>
      </c>
      <c r="M36">
        <f>YEAR(Table1[[#This Row],[order_date]])</f>
        <v>2023</v>
      </c>
      <c r="N36">
        <f>MONTH(Table1[[#This Row],[order_date]])</f>
        <v>9</v>
      </c>
      <c r="O36" s="3">
        <f>Table1[[#This Row],[sales]]-Table1[[#This Row],[profit]]</f>
        <v>2579.0300000000002</v>
      </c>
      <c r="P36" s="3">
        <f>Table1[[#This Row],[sales]]*Table1[[#This Row],[quantity]]</f>
        <v>14497.3</v>
      </c>
      <c r="Q36" s="9">
        <f>Table1[[#This Row],[delivery_date]]-Table1[[#This Row],[order_date]]</f>
        <v>1</v>
      </c>
    </row>
    <row r="37" spans="1:17" x14ac:dyDescent="0.35">
      <c r="A37" t="s">
        <v>68</v>
      </c>
      <c r="B37" t="s">
        <v>25</v>
      </c>
      <c r="C37" t="s">
        <v>20</v>
      </c>
      <c r="D37" s="2">
        <v>626.80999999999995</v>
      </c>
      <c r="E37">
        <v>0.28000000000000003</v>
      </c>
      <c r="F37">
        <v>7</v>
      </c>
      <c r="G37" s="1">
        <v>45298</v>
      </c>
      <c r="H37" s="1">
        <v>45303</v>
      </c>
      <c r="I37" t="s">
        <v>21</v>
      </c>
      <c r="J37" t="s">
        <v>16</v>
      </c>
      <c r="K37" s="2">
        <v>177.84</v>
      </c>
      <c r="L37" t="s">
        <v>34</v>
      </c>
      <c r="M37">
        <f>YEAR(Table1[[#This Row],[order_date]])</f>
        <v>2024</v>
      </c>
      <c r="N37">
        <f>MONTH(Table1[[#This Row],[order_date]])</f>
        <v>1</v>
      </c>
      <c r="O37" s="3">
        <f>Table1[[#This Row],[sales]]-Table1[[#This Row],[profit]]</f>
        <v>448.96999999999991</v>
      </c>
      <c r="P37" s="3">
        <f>Table1[[#This Row],[sales]]*Table1[[#This Row],[quantity]]</f>
        <v>4387.67</v>
      </c>
      <c r="Q37" s="9">
        <f>Table1[[#This Row],[delivery_date]]-Table1[[#This Row],[order_date]]</f>
        <v>5</v>
      </c>
    </row>
    <row r="38" spans="1:17" x14ac:dyDescent="0.35">
      <c r="A38" t="s">
        <v>69</v>
      </c>
      <c r="B38" t="s">
        <v>19</v>
      </c>
      <c r="C38" t="s">
        <v>26</v>
      </c>
      <c r="D38" s="2">
        <v>2850.59</v>
      </c>
      <c r="E38">
        <v>0.26</v>
      </c>
      <c r="F38">
        <v>2</v>
      </c>
      <c r="G38" s="1">
        <v>45470</v>
      </c>
      <c r="H38" s="1">
        <v>45474</v>
      </c>
      <c r="I38" t="s">
        <v>21</v>
      </c>
      <c r="J38" t="s">
        <v>22</v>
      </c>
      <c r="K38" s="2">
        <v>528.38</v>
      </c>
      <c r="L38" t="s">
        <v>48</v>
      </c>
      <c r="M38">
        <f>YEAR(Table1[[#This Row],[order_date]])</f>
        <v>2024</v>
      </c>
      <c r="N38">
        <f>MONTH(Table1[[#This Row],[order_date]])</f>
        <v>6</v>
      </c>
      <c r="O38" s="3">
        <f>Table1[[#This Row],[sales]]-Table1[[#This Row],[profit]]</f>
        <v>2322.21</v>
      </c>
      <c r="P38" s="3">
        <f>Table1[[#This Row],[sales]]*Table1[[#This Row],[quantity]]</f>
        <v>5701.18</v>
      </c>
      <c r="Q38" s="9">
        <f>Table1[[#This Row],[delivery_date]]-Table1[[#This Row],[order_date]]</f>
        <v>4</v>
      </c>
    </row>
    <row r="39" spans="1:17" x14ac:dyDescent="0.35">
      <c r="A39" t="s">
        <v>70</v>
      </c>
      <c r="B39" t="s">
        <v>25</v>
      </c>
      <c r="C39" t="s">
        <v>33</v>
      </c>
      <c r="D39" s="2">
        <v>3339.02</v>
      </c>
      <c r="E39">
        <v>0.18</v>
      </c>
      <c r="F39">
        <v>6</v>
      </c>
      <c r="G39" s="1">
        <v>45651</v>
      </c>
      <c r="H39" s="1">
        <v>45652</v>
      </c>
      <c r="I39" t="s">
        <v>15</v>
      </c>
      <c r="J39" t="s">
        <v>27</v>
      </c>
      <c r="K39" s="2">
        <v>586.69000000000005</v>
      </c>
      <c r="L39" t="s">
        <v>23</v>
      </c>
      <c r="M39">
        <f>YEAR(Table1[[#This Row],[order_date]])</f>
        <v>2024</v>
      </c>
      <c r="N39">
        <f>MONTH(Table1[[#This Row],[order_date]])</f>
        <v>12</v>
      </c>
      <c r="O39" s="3">
        <f>Table1[[#This Row],[sales]]-Table1[[#This Row],[profit]]</f>
        <v>2752.33</v>
      </c>
      <c r="P39" s="3">
        <f>Table1[[#This Row],[sales]]*Table1[[#This Row],[quantity]]</f>
        <v>20034.12</v>
      </c>
      <c r="Q39" s="9">
        <f>Table1[[#This Row],[delivery_date]]-Table1[[#This Row],[order_date]]</f>
        <v>1</v>
      </c>
    </row>
    <row r="40" spans="1:17" x14ac:dyDescent="0.35">
      <c r="A40" t="s">
        <v>71</v>
      </c>
      <c r="B40" t="s">
        <v>25</v>
      </c>
      <c r="C40" t="s">
        <v>26</v>
      </c>
      <c r="D40" s="2">
        <v>4419.43</v>
      </c>
      <c r="E40">
        <v>0.22</v>
      </c>
      <c r="F40">
        <v>6</v>
      </c>
      <c r="G40" s="1">
        <v>45423</v>
      </c>
      <c r="H40" s="1">
        <v>45426</v>
      </c>
      <c r="I40" t="s">
        <v>31</v>
      </c>
      <c r="J40" t="s">
        <v>16</v>
      </c>
      <c r="K40" s="2">
        <v>742.22</v>
      </c>
      <c r="L40" t="s">
        <v>17</v>
      </c>
      <c r="M40">
        <f>YEAR(Table1[[#This Row],[order_date]])</f>
        <v>2024</v>
      </c>
      <c r="N40">
        <f>MONTH(Table1[[#This Row],[order_date]])</f>
        <v>5</v>
      </c>
      <c r="O40" s="3">
        <f>Table1[[#This Row],[sales]]-Table1[[#This Row],[profit]]</f>
        <v>3677.21</v>
      </c>
      <c r="P40" s="3">
        <f>Table1[[#This Row],[sales]]*Table1[[#This Row],[quantity]]</f>
        <v>26516.58</v>
      </c>
      <c r="Q40" s="9">
        <f>Table1[[#This Row],[delivery_date]]-Table1[[#This Row],[order_date]]</f>
        <v>3</v>
      </c>
    </row>
    <row r="41" spans="1:17" x14ac:dyDescent="0.35">
      <c r="A41" t="s">
        <v>72</v>
      </c>
      <c r="B41" t="s">
        <v>13</v>
      </c>
      <c r="C41" t="s">
        <v>36</v>
      </c>
      <c r="D41" s="2">
        <v>443.42</v>
      </c>
      <c r="E41">
        <v>0.06</v>
      </c>
      <c r="F41">
        <v>6</v>
      </c>
      <c r="G41" s="1">
        <v>44985</v>
      </c>
      <c r="H41" s="1">
        <v>44990</v>
      </c>
      <c r="I41" t="s">
        <v>15</v>
      </c>
      <c r="J41" t="s">
        <v>22</v>
      </c>
      <c r="K41" s="2">
        <v>119.91</v>
      </c>
      <c r="L41" t="s">
        <v>28</v>
      </c>
      <c r="M41">
        <f>YEAR(Table1[[#This Row],[order_date]])</f>
        <v>2023</v>
      </c>
      <c r="N41">
        <f>MONTH(Table1[[#This Row],[order_date]])</f>
        <v>2</v>
      </c>
      <c r="O41" s="3">
        <f>Table1[[#This Row],[sales]]-Table1[[#This Row],[profit]]</f>
        <v>323.51</v>
      </c>
      <c r="P41" s="3">
        <f>Table1[[#This Row],[sales]]*Table1[[#This Row],[quantity]]</f>
        <v>2660.52</v>
      </c>
      <c r="Q41" s="9">
        <f>Table1[[#This Row],[delivery_date]]-Table1[[#This Row],[order_date]]</f>
        <v>5</v>
      </c>
    </row>
    <row r="42" spans="1:17" x14ac:dyDescent="0.35">
      <c r="A42" t="s">
        <v>73</v>
      </c>
      <c r="B42" t="s">
        <v>13</v>
      </c>
      <c r="C42" t="s">
        <v>33</v>
      </c>
      <c r="D42" s="2">
        <v>1548.61</v>
      </c>
      <c r="E42">
        <v>0.42</v>
      </c>
      <c r="F42">
        <v>7</v>
      </c>
      <c r="G42" s="1">
        <v>45261</v>
      </c>
      <c r="H42" s="1">
        <v>45263</v>
      </c>
      <c r="I42" t="s">
        <v>21</v>
      </c>
      <c r="J42" t="s">
        <v>27</v>
      </c>
      <c r="K42" s="2">
        <v>392.57</v>
      </c>
      <c r="L42" t="s">
        <v>17</v>
      </c>
      <c r="M42">
        <f>YEAR(Table1[[#This Row],[order_date]])</f>
        <v>2023</v>
      </c>
      <c r="N42">
        <f>MONTH(Table1[[#This Row],[order_date]])</f>
        <v>12</v>
      </c>
      <c r="O42" s="3">
        <f>Table1[[#This Row],[sales]]-Table1[[#This Row],[profit]]</f>
        <v>1156.04</v>
      </c>
      <c r="P42" s="3">
        <f>Table1[[#This Row],[sales]]*Table1[[#This Row],[quantity]]</f>
        <v>10840.269999999999</v>
      </c>
      <c r="Q42" s="9">
        <f>Table1[[#This Row],[delivery_date]]-Table1[[#This Row],[order_date]]</f>
        <v>2</v>
      </c>
    </row>
    <row r="43" spans="1:17" x14ac:dyDescent="0.35">
      <c r="A43" t="s">
        <v>74</v>
      </c>
      <c r="B43" t="s">
        <v>13</v>
      </c>
      <c r="C43" t="s">
        <v>36</v>
      </c>
      <c r="D43" s="2">
        <v>3492.47</v>
      </c>
      <c r="E43">
        <v>0.44</v>
      </c>
      <c r="F43">
        <v>3</v>
      </c>
      <c r="G43" s="1">
        <v>44956</v>
      </c>
      <c r="H43" s="1">
        <v>44957</v>
      </c>
      <c r="I43" t="s">
        <v>15</v>
      </c>
      <c r="J43" t="s">
        <v>22</v>
      </c>
      <c r="K43" s="2">
        <v>765.08</v>
      </c>
      <c r="L43" t="s">
        <v>34</v>
      </c>
      <c r="M43">
        <f>YEAR(Table1[[#This Row],[order_date]])</f>
        <v>2023</v>
      </c>
      <c r="N43">
        <f>MONTH(Table1[[#This Row],[order_date]])</f>
        <v>1</v>
      </c>
      <c r="O43" s="3">
        <f>Table1[[#This Row],[sales]]-Table1[[#This Row],[profit]]</f>
        <v>2727.39</v>
      </c>
      <c r="P43" s="3">
        <f>Table1[[#This Row],[sales]]*Table1[[#This Row],[quantity]]</f>
        <v>10477.41</v>
      </c>
      <c r="Q43" s="9">
        <f>Table1[[#This Row],[delivery_date]]-Table1[[#This Row],[order_date]]</f>
        <v>1</v>
      </c>
    </row>
    <row r="44" spans="1:17" x14ac:dyDescent="0.35">
      <c r="A44" t="s">
        <v>75</v>
      </c>
      <c r="B44" t="s">
        <v>41</v>
      </c>
      <c r="C44" t="s">
        <v>36</v>
      </c>
      <c r="D44" s="2">
        <v>268.23</v>
      </c>
      <c r="E44">
        <v>0.38</v>
      </c>
      <c r="F44">
        <v>5</v>
      </c>
      <c r="G44" s="1">
        <v>45186</v>
      </c>
      <c r="H44" s="1">
        <v>45188</v>
      </c>
      <c r="I44" t="s">
        <v>21</v>
      </c>
      <c r="J44" t="s">
        <v>27</v>
      </c>
      <c r="K44" s="2">
        <v>48.54</v>
      </c>
      <c r="L44" t="s">
        <v>23</v>
      </c>
      <c r="M44">
        <f>YEAR(Table1[[#This Row],[order_date]])</f>
        <v>2023</v>
      </c>
      <c r="N44">
        <f>MONTH(Table1[[#This Row],[order_date]])</f>
        <v>9</v>
      </c>
      <c r="O44" s="3">
        <f>Table1[[#This Row],[sales]]-Table1[[#This Row],[profit]]</f>
        <v>219.69000000000003</v>
      </c>
      <c r="P44" s="3">
        <f>Table1[[#This Row],[sales]]*Table1[[#This Row],[quantity]]</f>
        <v>1341.15</v>
      </c>
      <c r="Q44" s="9">
        <f>Table1[[#This Row],[delivery_date]]-Table1[[#This Row],[order_date]]</f>
        <v>2</v>
      </c>
    </row>
    <row r="45" spans="1:17" x14ac:dyDescent="0.35">
      <c r="A45" t="s">
        <v>76</v>
      </c>
      <c r="B45" t="s">
        <v>19</v>
      </c>
      <c r="C45" t="s">
        <v>14</v>
      </c>
      <c r="D45" s="2">
        <v>1097.4100000000001</v>
      </c>
      <c r="E45">
        <v>0.28999999999999998</v>
      </c>
      <c r="F45">
        <v>9</v>
      </c>
      <c r="G45" s="1">
        <v>45472</v>
      </c>
      <c r="H45" s="1">
        <v>45475</v>
      </c>
      <c r="I45" t="s">
        <v>15</v>
      </c>
      <c r="J45" t="s">
        <v>27</v>
      </c>
      <c r="K45" s="2">
        <v>235.05</v>
      </c>
      <c r="L45" t="s">
        <v>34</v>
      </c>
      <c r="M45">
        <f>YEAR(Table1[[#This Row],[order_date]])</f>
        <v>2024</v>
      </c>
      <c r="N45">
        <f>MONTH(Table1[[#This Row],[order_date]])</f>
        <v>6</v>
      </c>
      <c r="O45" s="3">
        <f>Table1[[#This Row],[sales]]-Table1[[#This Row],[profit]]</f>
        <v>862.36000000000013</v>
      </c>
      <c r="P45" s="3">
        <f>Table1[[#This Row],[sales]]*Table1[[#This Row],[quantity]]</f>
        <v>9876.69</v>
      </c>
      <c r="Q45" s="9">
        <f>Table1[[#This Row],[delivery_date]]-Table1[[#This Row],[order_date]]</f>
        <v>3</v>
      </c>
    </row>
    <row r="46" spans="1:17" x14ac:dyDescent="0.35">
      <c r="A46" t="s">
        <v>77</v>
      </c>
      <c r="B46" t="s">
        <v>19</v>
      </c>
      <c r="C46" t="s">
        <v>26</v>
      </c>
      <c r="D46" s="2">
        <v>1171.48</v>
      </c>
      <c r="E46">
        <v>0.28000000000000003</v>
      </c>
      <c r="F46">
        <v>9</v>
      </c>
      <c r="G46" s="1">
        <v>45063</v>
      </c>
      <c r="H46" s="1">
        <v>45065</v>
      </c>
      <c r="I46" t="s">
        <v>21</v>
      </c>
      <c r="J46" t="s">
        <v>22</v>
      </c>
      <c r="K46" s="2">
        <v>129.80000000000001</v>
      </c>
      <c r="L46" t="s">
        <v>48</v>
      </c>
      <c r="M46">
        <f>YEAR(Table1[[#This Row],[order_date]])</f>
        <v>2023</v>
      </c>
      <c r="N46">
        <f>MONTH(Table1[[#This Row],[order_date]])</f>
        <v>5</v>
      </c>
      <c r="O46" s="3">
        <f>Table1[[#This Row],[sales]]-Table1[[#This Row],[profit]]</f>
        <v>1041.68</v>
      </c>
      <c r="P46" s="3">
        <f>Table1[[#This Row],[sales]]*Table1[[#This Row],[quantity]]</f>
        <v>10543.32</v>
      </c>
      <c r="Q46" s="9">
        <f>Table1[[#This Row],[delivery_date]]-Table1[[#This Row],[order_date]]</f>
        <v>2</v>
      </c>
    </row>
    <row r="47" spans="1:17" x14ac:dyDescent="0.35">
      <c r="A47" t="s">
        <v>78</v>
      </c>
      <c r="B47" t="s">
        <v>19</v>
      </c>
      <c r="C47" t="s">
        <v>26</v>
      </c>
      <c r="D47" s="2">
        <v>3379.7</v>
      </c>
      <c r="E47">
        <v>0.24</v>
      </c>
      <c r="F47">
        <v>7</v>
      </c>
      <c r="G47" s="1">
        <v>45242</v>
      </c>
      <c r="H47" s="1">
        <v>45247</v>
      </c>
      <c r="I47" t="s">
        <v>21</v>
      </c>
      <c r="J47" t="s">
        <v>27</v>
      </c>
      <c r="K47" s="2">
        <v>588.79</v>
      </c>
      <c r="L47" t="s">
        <v>48</v>
      </c>
      <c r="M47">
        <f>YEAR(Table1[[#This Row],[order_date]])</f>
        <v>2023</v>
      </c>
      <c r="N47">
        <f>MONTH(Table1[[#This Row],[order_date]])</f>
        <v>11</v>
      </c>
      <c r="O47" s="3">
        <f>Table1[[#This Row],[sales]]-Table1[[#This Row],[profit]]</f>
        <v>2790.91</v>
      </c>
      <c r="P47" s="3">
        <f>Table1[[#This Row],[sales]]*Table1[[#This Row],[quantity]]</f>
        <v>23657.899999999998</v>
      </c>
      <c r="Q47" s="9">
        <f>Table1[[#This Row],[delivery_date]]-Table1[[#This Row],[order_date]]</f>
        <v>5</v>
      </c>
    </row>
    <row r="48" spans="1:17" x14ac:dyDescent="0.35">
      <c r="A48" t="s">
        <v>79</v>
      </c>
      <c r="B48" t="s">
        <v>19</v>
      </c>
      <c r="C48" t="s">
        <v>14</v>
      </c>
      <c r="D48" s="2">
        <v>1501.21</v>
      </c>
      <c r="E48">
        <v>0.12</v>
      </c>
      <c r="F48">
        <v>9</v>
      </c>
      <c r="G48" s="1">
        <v>45386</v>
      </c>
      <c r="H48" s="1">
        <v>45390</v>
      </c>
      <c r="I48" t="s">
        <v>15</v>
      </c>
      <c r="J48" t="s">
        <v>22</v>
      </c>
      <c r="K48" s="2">
        <v>127.89</v>
      </c>
      <c r="L48" t="s">
        <v>17</v>
      </c>
      <c r="M48">
        <f>YEAR(Table1[[#This Row],[order_date]])</f>
        <v>2024</v>
      </c>
      <c r="N48">
        <f>MONTH(Table1[[#This Row],[order_date]])</f>
        <v>4</v>
      </c>
      <c r="O48" s="3">
        <f>Table1[[#This Row],[sales]]-Table1[[#This Row],[profit]]</f>
        <v>1373.32</v>
      </c>
      <c r="P48" s="3">
        <f>Table1[[#This Row],[sales]]*Table1[[#This Row],[quantity]]</f>
        <v>13510.89</v>
      </c>
      <c r="Q48" s="9">
        <f>Table1[[#This Row],[delivery_date]]-Table1[[#This Row],[order_date]]</f>
        <v>4</v>
      </c>
    </row>
    <row r="49" spans="1:17" x14ac:dyDescent="0.35">
      <c r="A49" t="s">
        <v>80</v>
      </c>
      <c r="B49" t="s">
        <v>13</v>
      </c>
      <c r="C49" t="s">
        <v>26</v>
      </c>
      <c r="D49" s="2">
        <v>3038.02</v>
      </c>
      <c r="E49">
        <v>0.19</v>
      </c>
      <c r="F49">
        <v>3</v>
      </c>
      <c r="G49" s="1">
        <v>45334</v>
      </c>
      <c r="H49" s="1">
        <v>45341</v>
      </c>
      <c r="I49" t="s">
        <v>21</v>
      </c>
      <c r="J49" t="s">
        <v>27</v>
      </c>
      <c r="K49" s="2">
        <v>249.34</v>
      </c>
      <c r="L49" t="s">
        <v>48</v>
      </c>
      <c r="M49">
        <f>YEAR(Table1[[#This Row],[order_date]])</f>
        <v>2024</v>
      </c>
      <c r="N49">
        <f>MONTH(Table1[[#This Row],[order_date]])</f>
        <v>2</v>
      </c>
      <c r="O49" s="3">
        <f>Table1[[#This Row],[sales]]-Table1[[#This Row],[profit]]</f>
        <v>2788.68</v>
      </c>
      <c r="P49" s="3">
        <f>Table1[[#This Row],[sales]]*Table1[[#This Row],[quantity]]</f>
        <v>9114.06</v>
      </c>
      <c r="Q49" s="9">
        <f>Table1[[#This Row],[delivery_date]]-Table1[[#This Row],[order_date]]</f>
        <v>7</v>
      </c>
    </row>
    <row r="50" spans="1:17" x14ac:dyDescent="0.35">
      <c r="A50" t="s">
        <v>81</v>
      </c>
      <c r="B50" t="s">
        <v>41</v>
      </c>
      <c r="C50" t="s">
        <v>14</v>
      </c>
      <c r="D50" s="2">
        <v>4830.21</v>
      </c>
      <c r="E50">
        <v>0.49</v>
      </c>
      <c r="F50">
        <v>7</v>
      </c>
      <c r="G50" s="1">
        <v>45553</v>
      </c>
      <c r="H50" s="1">
        <v>45560</v>
      </c>
      <c r="I50" t="s">
        <v>31</v>
      </c>
      <c r="J50" t="s">
        <v>27</v>
      </c>
      <c r="K50" s="2">
        <v>1097.26</v>
      </c>
      <c r="L50" t="s">
        <v>48</v>
      </c>
      <c r="M50">
        <f>YEAR(Table1[[#This Row],[order_date]])</f>
        <v>2024</v>
      </c>
      <c r="N50">
        <f>MONTH(Table1[[#This Row],[order_date]])</f>
        <v>9</v>
      </c>
      <c r="O50" s="3">
        <f>Table1[[#This Row],[sales]]-Table1[[#This Row],[profit]]</f>
        <v>3732.95</v>
      </c>
      <c r="P50" s="3">
        <f>Table1[[#This Row],[sales]]*Table1[[#This Row],[quantity]]</f>
        <v>33811.47</v>
      </c>
      <c r="Q50" s="9">
        <f>Table1[[#This Row],[delivery_date]]-Table1[[#This Row],[order_date]]</f>
        <v>7</v>
      </c>
    </row>
    <row r="51" spans="1:17" x14ac:dyDescent="0.35">
      <c r="A51" t="s">
        <v>82</v>
      </c>
      <c r="B51" t="s">
        <v>41</v>
      </c>
      <c r="C51" t="s">
        <v>33</v>
      </c>
      <c r="D51" s="2">
        <v>3986.89</v>
      </c>
      <c r="E51">
        <v>7.0000000000000007E-2</v>
      </c>
      <c r="F51">
        <v>1</v>
      </c>
      <c r="G51" s="1">
        <v>45109</v>
      </c>
      <c r="H51" s="1">
        <v>45110</v>
      </c>
      <c r="I51" t="s">
        <v>15</v>
      </c>
      <c r="J51" t="s">
        <v>27</v>
      </c>
      <c r="K51" s="2">
        <v>1139.21</v>
      </c>
      <c r="L51" t="s">
        <v>23</v>
      </c>
      <c r="M51">
        <f>YEAR(Table1[[#This Row],[order_date]])</f>
        <v>2023</v>
      </c>
      <c r="N51">
        <f>MONTH(Table1[[#This Row],[order_date]])</f>
        <v>7</v>
      </c>
      <c r="O51" s="3">
        <f>Table1[[#This Row],[sales]]-Table1[[#This Row],[profit]]</f>
        <v>2847.68</v>
      </c>
      <c r="P51" s="3">
        <f>Table1[[#This Row],[sales]]*Table1[[#This Row],[quantity]]</f>
        <v>3986.89</v>
      </c>
      <c r="Q51" s="9">
        <f>Table1[[#This Row],[delivery_date]]-Table1[[#This Row],[order_date]]</f>
        <v>1</v>
      </c>
    </row>
    <row r="52" spans="1:17" x14ac:dyDescent="0.35">
      <c r="A52" t="s">
        <v>83</v>
      </c>
      <c r="B52" t="s">
        <v>13</v>
      </c>
      <c r="C52" t="s">
        <v>36</v>
      </c>
      <c r="D52" s="2">
        <v>1731.22</v>
      </c>
      <c r="E52">
        <v>0.27</v>
      </c>
      <c r="F52">
        <v>7</v>
      </c>
      <c r="G52" s="1">
        <v>45173</v>
      </c>
      <c r="H52" s="1">
        <v>45180</v>
      </c>
      <c r="I52" t="s">
        <v>15</v>
      </c>
      <c r="J52" t="s">
        <v>16</v>
      </c>
      <c r="K52" s="2">
        <v>433.9</v>
      </c>
      <c r="L52" t="s">
        <v>28</v>
      </c>
      <c r="M52">
        <f>YEAR(Table1[[#This Row],[order_date]])</f>
        <v>2023</v>
      </c>
      <c r="N52">
        <f>MONTH(Table1[[#This Row],[order_date]])</f>
        <v>9</v>
      </c>
      <c r="O52" s="3">
        <f>Table1[[#This Row],[sales]]-Table1[[#This Row],[profit]]</f>
        <v>1297.3200000000002</v>
      </c>
      <c r="P52" s="3">
        <f>Table1[[#This Row],[sales]]*Table1[[#This Row],[quantity]]</f>
        <v>12118.54</v>
      </c>
      <c r="Q52" s="9">
        <f>Table1[[#This Row],[delivery_date]]-Table1[[#This Row],[order_date]]</f>
        <v>7</v>
      </c>
    </row>
    <row r="53" spans="1:17" x14ac:dyDescent="0.35">
      <c r="A53" t="s">
        <v>84</v>
      </c>
      <c r="B53" t="s">
        <v>41</v>
      </c>
      <c r="C53" t="s">
        <v>36</v>
      </c>
      <c r="D53" s="2">
        <v>2414.7600000000002</v>
      </c>
      <c r="E53">
        <v>0.43</v>
      </c>
      <c r="F53">
        <v>3</v>
      </c>
      <c r="G53" s="1">
        <v>44955</v>
      </c>
      <c r="H53" s="1">
        <v>44961</v>
      </c>
      <c r="I53" t="s">
        <v>21</v>
      </c>
      <c r="J53" t="s">
        <v>27</v>
      </c>
      <c r="K53" s="2">
        <v>687.58</v>
      </c>
      <c r="L53" t="s">
        <v>23</v>
      </c>
      <c r="M53">
        <f>YEAR(Table1[[#This Row],[order_date]])</f>
        <v>2023</v>
      </c>
      <c r="N53">
        <f>MONTH(Table1[[#This Row],[order_date]])</f>
        <v>1</v>
      </c>
      <c r="O53" s="3">
        <f>Table1[[#This Row],[sales]]-Table1[[#This Row],[profit]]</f>
        <v>1727.1800000000003</v>
      </c>
      <c r="P53" s="3">
        <f>Table1[[#This Row],[sales]]*Table1[[#This Row],[quantity]]</f>
        <v>7244.2800000000007</v>
      </c>
      <c r="Q53" s="9">
        <f>Table1[[#This Row],[delivery_date]]-Table1[[#This Row],[order_date]]</f>
        <v>6</v>
      </c>
    </row>
    <row r="54" spans="1:17" x14ac:dyDescent="0.35">
      <c r="A54" t="s">
        <v>85</v>
      </c>
      <c r="B54" t="s">
        <v>13</v>
      </c>
      <c r="C54" t="s">
        <v>26</v>
      </c>
      <c r="D54" s="2">
        <v>1083.3</v>
      </c>
      <c r="E54">
        <v>0.23</v>
      </c>
      <c r="F54">
        <v>3</v>
      </c>
      <c r="G54" s="1">
        <v>45236</v>
      </c>
      <c r="H54" s="1">
        <v>45240</v>
      </c>
      <c r="I54" t="s">
        <v>15</v>
      </c>
      <c r="J54" t="s">
        <v>27</v>
      </c>
      <c r="K54" s="2">
        <v>114.25</v>
      </c>
      <c r="L54" t="s">
        <v>34</v>
      </c>
      <c r="M54">
        <f>YEAR(Table1[[#This Row],[order_date]])</f>
        <v>2023</v>
      </c>
      <c r="N54">
        <f>MONTH(Table1[[#This Row],[order_date]])</f>
        <v>11</v>
      </c>
      <c r="O54" s="3">
        <f>Table1[[#This Row],[sales]]-Table1[[#This Row],[profit]]</f>
        <v>969.05</v>
      </c>
      <c r="P54" s="3">
        <f>Table1[[#This Row],[sales]]*Table1[[#This Row],[quantity]]</f>
        <v>3249.8999999999996</v>
      </c>
      <c r="Q54" s="9">
        <f>Table1[[#This Row],[delivery_date]]-Table1[[#This Row],[order_date]]</f>
        <v>4</v>
      </c>
    </row>
    <row r="55" spans="1:17" x14ac:dyDescent="0.35">
      <c r="A55" t="s">
        <v>86</v>
      </c>
      <c r="B55" t="s">
        <v>19</v>
      </c>
      <c r="C55" t="s">
        <v>20</v>
      </c>
      <c r="D55" s="2">
        <v>177.03</v>
      </c>
      <c r="E55">
        <v>0.3</v>
      </c>
      <c r="F55">
        <v>7</v>
      </c>
      <c r="G55" s="1">
        <v>45105</v>
      </c>
      <c r="H55" s="1">
        <v>45106</v>
      </c>
      <c r="I55" t="s">
        <v>31</v>
      </c>
      <c r="J55" t="s">
        <v>16</v>
      </c>
      <c r="K55" s="2">
        <v>20.43</v>
      </c>
      <c r="L55" t="s">
        <v>23</v>
      </c>
      <c r="M55">
        <f>YEAR(Table1[[#This Row],[order_date]])</f>
        <v>2023</v>
      </c>
      <c r="N55">
        <f>MONTH(Table1[[#This Row],[order_date]])</f>
        <v>6</v>
      </c>
      <c r="O55" s="3">
        <f>Table1[[#This Row],[sales]]-Table1[[#This Row],[profit]]</f>
        <v>156.6</v>
      </c>
      <c r="P55" s="3">
        <f>Table1[[#This Row],[sales]]*Table1[[#This Row],[quantity]]</f>
        <v>1239.21</v>
      </c>
      <c r="Q55" s="9">
        <f>Table1[[#This Row],[delivery_date]]-Table1[[#This Row],[order_date]]</f>
        <v>1</v>
      </c>
    </row>
    <row r="56" spans="1:17" x14ac:dyDescent="0.35">
      <c r="A56" t="s">
        <v>87</v>
      </c>
      <c r="B56" t="s">
        <v>13</v>
      </c>
      <c r="C56" t="s">
        <v>36</v>
      </c>
      <c r="D56" s="2">
        <v>1519.61</v>
      </c>
      <c r="E56">
        <v>0.41</v>
      </c>
      <c r="F56">
        <v>8</v>
      </c>
      <c r="G56" s="1">
        <v>45431</v>
      </c>
      <c r="H56" s="1">
        <v>45438</v>
      </c>
      <c r="I56" t="s">
        <v>15</v>
      </c>
      <c r="J56" t="s">
        <v>16</v>
      </c>
      <c r="K56" s="2">
        <v>237.01</v>
      </c>
      <c r="L56" t="s">
        <v>39</v>
      </c>
      <c r="M56">
        <f>YEAR(Table1[[#This Row],[order_date]])</f>
        <v>2024</v>
      </c>
      <c r="N56">
        <f>MONTH(Table1[[#This Row],[order_date]])</f>
        <v>5</v>
      </c>
      <c r="O56" s="3">
        <f>Table1[[#This Row],[sales]]-Table1[[#This Row],[profit]]</f>
        <v>1282.5999999999999</v>
      </c>
      <c r="P56" s="3">
        <f>Table1[[#This Row],[sales]]*Table1[[#This Row],[quantity]]</f>
        <v>12156.88</v>
      </c>
      <c r="Q56" s="9">
        <f>Table1[[#This Row],[delivery_date]]-Table1[[#This Row],[order_date]]</f>
        <v>7</v>
      </c>
    </row>
    <row r="57" spans="1:17" x14ac:dyDescent="0.35">
      <c r="A57" t="s">
        <v>88</v>
      </c>
      <c r="B57" t="s">
        <v>19</v>
      </c>
      <c r="C57" t="s">
        <v>14</v>
      </c>
      <c r="D57" s="2">
        <v>1910.1</v>
      </c>
      <c r="E57">
        <v>0.27</v>
      </c>
      <c r="F57">
        <v>4</v>
      </c>
      <c r="G57" s="1">
        <v>45303</v>
      </c>
      <c r="H57" s="1">
        <v>45305</v>
      </c>
      <c r="I57" t="s">
        <v>31</v>
      </c>
      <c r="J57" t="s">
        <v>27</v>
      </c>
      <c r="K57" s="2">
        <v>278.48</v>
      </c>
      <c r="L57" t="s">
        <v>17</v>
      </c>
      <c r="M57">
        <f>YEAR(Table1[[#This Row],[order_date]])</f>
        <v>2024</v>
      </c>
      <c r="N57">
        <f>MONTH(Table1[[#This Row],[order_date]])</f>
        <v>1</v>
      </c>
      <c r="O57" s="3">
        <f>Table1[[#This Row],[sales]]-Table1[[#This Row],[profit]]</f>
        <v>1631.62</v>
      </c>
      <c r="P57" s="3">
        <f>Table1[[#This Row],[sales]]*Table1[[#This Row],[quantity]]</f>
        <v>7640.4</v>
      </c>
      <c r="Q57" s="9">
        <f>Table1[[#This Row],[delivery_date]]-Table1[[#This Row],[order_date]]</f>
        <v>2</v>
      </c>
    </row>
    <row r="58" spans="1:17" x14ac:dyDescent="0.35">
      <c r="A58" t="s">
        <v>89</v>
      </c>
      <c r="B58" t="s">
        <v>19</v>
      </c>
      <c r="C58" t="s">
        <v>20</v>
      </c>
      <c r="D58" s="2">
        <v>2865.4</v>
      </c>
      <c r="E58">
        <v>0.37</v>
      </c>
      <c r="F58">
        <v>1</v>
      </c>
      <c r="G58" s="1">
        <v>45204</v>
      </c>
      <c r="H58" s="1">
        <v>45206</v>
      </c>
      <c r="I58" t="s">
        <v>15</v>
      </c>
      <c r="J58" t="s">
        <v>27</v>
      </c>
      <c r="K58" s="2">
        <v>356.81</v>
      </c>
      <c r="L58" t="s">
        <v>17</v>
      </c>
      <c r="M58">
        <f>YEAR(Table1[[#This Row],[order_date]])</f>
        <v>2023</v>
      </c>
      <c r="N58">
        <f>MONTH(Table1[[#This Row],[order_date]])</f>
        <v>10</v>
      </c>
      <c r="O58" s="3">
        <f>Table1[[#This Row],[sales]]-Table1[[#This Row],[profit]]</f>
        <v>2508.59</v>
      </c>
      <c r="P58" s="3">
        <f>Table1[[#This Row],[sales]]*Table1[[#This Row],[quantity]]</f>
        <v>2865.4</v>
      </c>
      <c r="Q58" s="9">
        <f>Table1[[#This Row],[delivery_date]]-Table1[[#This Row],[order_date]]</f>
        <v>2</v>
      </c>
    </row>
    <row r="59" spans="1:17" x14ac:dyDescent="0.35">
      <c r="A59" t="s">
        <v>90</v>
      </c>
      <c r="B59" t="s">
        <v>25</v>
      </c>
      <c r="C59" t="s">
        <v>20</v>
      </c>
      <c r="D59" s="2">
        <v>4725.93</v>
      </c>
      <c r="E59">
        <v>0.17</v>
      </c>
      <c r="F59">
        <v>5</v>
      </c>
      <c r="G59" s="1">
        <v>45409</v>
      </c>
      <c r="H59" s="1">
        <v>45416</v>
      </c>
      <c r="I59" t="s">
        <v>31</v>
      </c>
      <c r="J59" t="s">
        <v>27</v>
      </c>
      <c r="K59" s="2">
        <v>581.75</v>
      </c>
      <c r="L59" t="s">
        <v>48</v>
      </c>
      <c r="M59">
        <f>YEAR(Table1[[#This Row],[order_date]])</f>
        <v>2024</v>
      </c>
      <c r="N59">
        <f>MONTH(Table1[[#This Row],[order_date]])</f>
        <v>4</v>
      </c>
      <c r="O59" s="3">
        <f>Table1[[#This Row],[sales]]-Table1[[#This Row],[profit]]</f>
        <v>4144.18</v>
      </c>
      <c r="P59" s="3">
        <f>Table1[[#This Row],[sales]]*Table1[[#This Row],[quantity]]</f>
        <v>23629.65</v>
      </c>
      <c r="Q59" s="9">
        <f>Table1[[#This Row],[delivery_date]]-Table1[[#This Row],[order_date]]</f>
        <v>7</v>
      </c>
    </row>
    <row r="60" spans="1:17" x14ac:dyDescent="0.35">
      <c r="A60" t="s">
        <v>91</v>
      </c>
      <c r="B60" t="s">
        <v>13</v>
      </c>
      <c r="C60" t="s">
        <v>36</v>
      </c>
      <c r="D60" s="2">
        <v>4744.4799999999996</v>
      </c>
      <c r="E60">
        <v>0.37</v>
      </c>
      <c r="F60">
        <v>4</v>
      </c>
      <c r="G60" s="1">
        <v>45202</v>
      </c>
      <c r="H60" s="1">
        <v>45207</v>
      </c>
      <c r="I60" t="s">
        <v>15</v>
      </c>
      <c r="J60" t="s">
        <v>22</v>
      </c>
      <c r="K60" s="2">
        <v>1320.22</v>
      </c>
      <c r="L60" t="s">
        <v>28</v>
      </c>
      <c r="M60">
        <f>YEAR(Table1[[#This Row],[order_date]])</f>
        <v>2023</v>
      </c>
      <c r="N60">
        <f>MONTH(Table1[[#This Row],[order_date]])</f>
        <v>10</v>
      </c>
      <c r="O60" s="3">
        <f>Table1[[#This Row],[sales]]-Table1[[#This Row],[profit]]</f>
        <v>3424.2599999999993</v>
      </c>
      <c r="P60" s="3">
        <f>Table1[[#This Row],[sales]]*Table1[[#This Row],[quantity]]</f>
        <v>18977.919999999998</v>
      </c>
      <c r="Q60" s="9">
        <f>Table1[[#This Row],[delivery_date]]-Table1[[#This Row],[order_date]]</f>
        <v>5</v>
      </c>
    </row>
    <row r="61" spans="1:17" x14ac:dyDescent="0.35">
      <c r="A61" t="s">
        <v>92</v>
      </c>
      <c r="B61" t="s">
        <v>25</v>
      </c>
      <c r="C61" t="s">
        <v>36</v>
      </c>
      <c r="D61" s="2">
        <v>443.48</v>
      </c>
      <c r="E61">
        <v>0.02</v>
      </c>
      <c r="F61">
        <v>9</v>
      </c>
      <c r="G61" s="1">
        <v>45219</v>
      </c>
      <c r="H61" s="1">
        <v>45221</v>
      </c>
      <c r="I61" t="s">
        <v>31</v>
      </c>
      <c r="J61" t="s">
        <v>22</v>
      </c>
      <c r="K61" s="2">
        <v>42.23</v>
      </c>
      <c r="L61" t="s">
        <v>39</v>
      </c>
      <c r="M61">
        <f>YEAR(Table1[[#This Row],[order_date]])</f>
        <v>2023</v>
      </c>
      <c r="N61">
        <f>MONTH(Table1[[#This Row],[order_date]])</f>
        <v>10</v>
      </c>
      <c r="O61" s="3">
        <f>Table1[[#This Row],[sales]]-Table1[[#This Row],[profit]]</f>
        <v>401.25</v>
      </c>
      <c r="P61" s="3">
        <f>Table1[[#This Row],[sales]]*Table1[[#This Row],[quantity]]</f>
        <v>3991.32</v>
      </c>
      <c r="Q61" s="9">
        <f>Table1[[#This Row],[delivery_date]]-Table1[[#This Row],[order_date]]</f>
        <v>2</v>
      </c>
    </row>
    <row r="62" spans="1:17" x14ac:dyDescent="0.35">
      <c r="A62" t="s">
        <v>93</v>
      </c>
      <c r="B62" t="s">
        <v>13</v>
      </c>
      <c r="C62" t="s">
        <v>36</v>
      </c>
      <c r="D62" s="2">
        <v>3111.76</v>
      </c>
      <c r="E62">
        <v>0.08</v>
      </c>
      <c r="F62">
        <v>3</v>
      </c>
      <c r="G62" s="1">
        <v>45054</v>
      </c>
      <c r="H62" s="1">
        <v>45057</v>
      </c>
      <c r="I62" t="s">
        <v>21</v>
      </c>
      <c r="J62" t="s">
        <v>22</v>
      </c>
      <c r="K62" s="2">
        <v>835.81</v>
      </c>
      <c r="L62" t="s">
        <v>28</v>
      </c>
      <c r="M62">
        <f>YEAR(Table1[[#This Row],[order_date]])</f>
        <v>2023</v>
      </c>
      <c r="N62">
        <f>MONTH(Table1[[#This Row],[order_date]])</f>
        <v>5</v>
      </c>
      <c r="O62" s="3">
        <f>Table1[[#This Row],[sales]]-Table1[[#This Row],[profit]]</f>
        <v>2275.9500000000003</v>
      </c>
      <c r="P62" s="3">
        <f>Table1[[#This Row],[sales]]*Table1[[#This Row],[quantity]]</f>
        <v>9335.2800000000007</v>
      </c>
      <c r="Q62" s="9">
        <f>Table1[[#This Row],[delivery_date]]-Table1[[#This Row],[order_date]]</f>
        <v>3</v>
      </c>
    </row>
    <row r="63" spans="1:17" x14ac:dyDescent="0.35">
      <c r="A63" t="s">
        <v>94</v>
      </c>
      <c r="B63" t="s">
        <v>13</v>
      </c>
      <c r="C63" t="s">
        <v>14</v>
      </c>
      <c r="D63" s="2">
        <v>307.52999999999997</v>
      </c>
      <c r="E63">
        <v>0.32</v>
      </c>
      <c r="F63">
        <v>4</v>
      </c>
      <c r="G63" s="1">
        <v>45233</v>
      </c>
      <c r="H63" s="1">
        <v>45238</v>
      </c>
      <c r="I63" t="s">
        <v>15</v>
      </c>
      <c r="J63" t="s">
        <v>27</v>
      </c>
      <c r="K63" s="2">
        <v>54.58</v>
      </c>
      <c r="L63" t="s">
        <v>17</v>
      </c>
      <c r="M63">
        <f>YEAR(Table1[[#This Row],[order_date]])</f>
        <v>2023</v>
      </c>
      <c r="N63">
        <f>MONTH(Table1[[#This Row],[order_date]])</f>
        <v>11</v>
      </c>
      <c r="O63" s="3">
        <f>Table1[[#This Row],[sales]]-Table1[[#This Row],[profit]]</f>
        <v>252.95</v>
      </c>
      <c r="P63" s="3">
        <f>Table1[[#This Row],[sales]]*Table1[[#This Row],[quantity]]</f>
        <v>1230.1199999999999</v>
      </c>
      <c r="Q63" s="9">
        <f>Table1[[#This Row],[delivery_date]]-Table1[[#This Row],[order_date]]</f>
        <v>5</v>
      </c>
    </row>
    <row r="64" spans="1:17" x14ac:dyDescent="0.35">
      <c r="A64" t="s">
        <v>95</v>
      </c>
      <c r="B64" t="s">
        <v>25</v>
      </c>
      <c r="C64" t="s">
        <v>20</v>
      </c>
      <c r="D64" s="2">
        <v>3275.6</v>
      </c>
      <c r="E64">
        <v>0.22</v>
      </c>
      <c r="F64">
        <v>3</v>
      </c>
      <c r="G64" s="1">
        <v>44999</v>
      </c>
      <c r="H64" s="1">
        <v>45000</v>
      </c>
      <c r="I64" t="s">
        <v>15</v>
      </c>
      <c r="J64" t="s">
        <v>27</v>
      </c>
      <c r="K64" s="2">
        <v>922.83</v>
      </c>
      <c r="L64" t="s">
        <v>48</v>
      </c>
      <c r="M64">
        <f>YEAR(Table1[[#This Row],[order_date]])</f>
        <v>2023</v>
      </c>
      <c r="N64">
        <f>MONTH(Table1[[#This Row],[order_date]])</f>
        <v>3</v>
      </c>
      <c r="O64" s="3">
        <f>Table1[[#This Row],[sales]]-Table1[[#This Row],[profit]]</f>
        <v>2352.77</v>
      </c>
      <c r="P64" s="3">
        <f>Table1[[#This Row],[sales]]*Table1[[#This Row],[quantity]]</f>
        <v>9826.7999999999993</v>
      </c>
      <c r="Q64" s="9">
        <f>Table1[[#This Row],[delivery_date]]-Table1[[#This Row],[order_date]]</f>
        <v>1</v>
      </c>
    </row>
    <row r="65" spans="1:17" x14ac:dyDescent="0.35">
      <c r="A65" t="s">
        <v>96</v>
      </c>
      <c r="B65" t="s">
        <v>25</v>
      </c>
      <c r="C65" t="s">
        <v>26</v>
      </c>
      <c r="D65" s="2">
        <v>676.75</v>
      </c>
      <c r="E65">
        <v>0.41</v>
      </c>
      <c r="F65">
        <v>3</v>
      </c>
      <c r="G65" s="1">
        <v>45299</v>
      </c>
      <c r="H65" s="1">
        <v>45301</v>
      </c>
      <c r="I65" t="s">
        <v>31</v>
      </c>
      <c r="J65" t="s">
        <v>22</v>
      </c>
      <c r="K65" s="2">
        <v>36.86</v>
      </c>
      <c r="L65" t="s">
        <v>34</v>
      </c>
      <c r="M65">
        <f>YEAR(Table1[[#This Row],[order_date]])</f>
        <v>2024</v>
      </c>
      <c r="N65">
        <f>MONTH(Table1[[#This Row],[order_date]])</f>
        <v>1</v>
      </c>
      <c r="O65" s="3">
        <f>Table1[[#This Row],[sales]]-Table1[[#This Row],[profit]]</f>
        <v>639.89</v>
      </c>
      <c r="P65" s="3">
        <f>Table1[[#This Row],[sales]]*Table1[[#This Row],[quantity]]</f>
        <v>2030.25</v>
      </c>
      <c r="Q65" s="9">
        <f>Table1[[#This Row],[delivery_date]]-Table1[[#This Row],[order_date]]</f>
        <v>2</v>
      </c>
    </row>
    <row r="66" spans="1:17" x14ac:dyDescent="0.35">
      <c r="A66" t="s">
        <v>97</v>
      </c>
      <c r="B66" t="s">
        <v>13</v>
      </c>
      <c r="C66" t="s">
        <v>14</v>
      </c>
      <c r="D66" s="2">
        <v>4737.37</v>
      </c>
      <c r="E66">
        <v>0.17</v>
      </c>
      <c r="F66">
        <v>7</v>
      </c>
      <c r="G66" s="1">
        <v>45652</v>
      </c>
      <c r="H66" s="1">
        <v>45653</v>
      </c>
      <c r="I66" t="s">
        <v>15</v>
      </c>
      <c r="J66" t="s">
        <v>16</v>
      </c>
      <c r="K66" s="2">
        <v>499.78</v>
      </c>
      <c r="L66" t="s">
        <v>28</v>
      </c>
      <c r="M66">
        <f>YEAR(Table1[[#This Row],[order_date]])</f>
        <v>2024</v>
      </c>
      <c r="N66">
        <f>MONTH(Table1[[#This Row],[order_date]])</f>
        <v>12</v>
      </c>
      <c r="O66" s="3">
        <f>Table1[[#This Row],[sales]]-Table1[[#This Row],[profit]]</f>
        <v>4237.59</v>
      </c>
      <c r="P66" s="3">
        <f>Table1[[#This Row],[sales]]*Table1[[#This Row],[quantity]]</f>
        <v>33161.589999999997</v>
      </c>
      <c r="Q66" s="9">
        <f>Table1[[#This Row],[delivery_date]]-Table1[[#This Row],[order_date]]</f>
        <v>1</v>
      </c>
    </row>
    <row r="67" spans="1:17" x14ac:dyDescent="0.35">
      <c r="A67" t="s">
        <v>98</v>
      </c>
      <c r="B67" t="s">
        <v>41</v>
      </c>
      <c r="C67" t="s">
        <v>33</v>
      </c>
      <c r="D67" s="2">
        <v>4335.26</v>
      </c>
      <c r="E67">
        <v>0.38</v>
      </c>
      <c r="F67">
        <v>5</v>
      </c>
      <c r="G67" s="1">
        <v>45360</v>
      </c>
      <c r="H67" s="1">
        <v>45362</v>
      </c>
      <c r="I67" t="s">
        <v>31</v>
      </c>
      <c r="J67" t="s">
        <v>16</v>
      </c>
      <c r="K67" s="2">
        <v>757.48</v>
      </c>
      <c r="L67" t="s">
        <v>39</v>
      </c>
      <c r="M67">
        <f>YEAR(Table1[[#This Row],[order_date]])</f>
        <v>2024</v>
      </c>
      <c r="N67">
        <f>MONTH(Table1[[#This Row],[order_date]])</f>
        <v>3</v>
      </c>
      <c r="O67" s="3">
        <f>Table1[[#This Row],[sales]]-Table1[[#This Row],[profit]]</f>
        <v>3577.78</v>
      </c>
      <c r="P67" s="3">
        <f>Table1[[#This Row],[sales]]*Table1[[#This Row],[quantity]]</f>
        <v>21676.300000000003</v>
      </c>
      <c r="Q67" s="9">
        <f>Table1[[#This Row],[delivery_date]]-Table1[[#This Row],[order_date]]</f>
        <v>2</v>
      </c>
    </row>
    <row r="68" spans="1:17" x14ac:dyDescent="0.35">
      <c r="A68" t="s">
        <v>99</v>
      </c>
      <c r="B68" t="s">
        <v>19</v>
      </c>
      <c r="C68" t="s">
        <v>36</v>
      </c>
      <c r="D68" s="2">
        <v>209.41</v>
      </c>
      <c r="E68">
        <v>7.0000000000000007E-2</v>
      </c>
      <c r="F68">
        <v>5</v>
      </c>
      <c r="G68" s="1">
        <v>45646</v>
      </c>
      <c r="H68" s="1">
        <v>45651</v>
      </c>
      <c r="I68" t="s">
        <v>21</v>
      </c>
      <c r="J68" t="s">
        <v>27</v>
      </c>
      <c r="K68" s="2">
        <v>17.88</v>
      </c>
      <c r="L68" t="s">
        <v>17</v>
      </c>
      <c r="M68">
        <f>YEAR(Table1[[#This Row],[order_date]])</f>
        <v>2024</v>
      </c>
      <c r="N68">
        <f>MONTH(Table1[[#This Row],[order_date]])</f>
        <v>12</v>
      </c>
      <c r="O68" s="3">
        <f>Table1[[#This Row],[sales]]-Table1[[#This Row],[profit]]</f>
        <v>191.53</v>
      </c>
      <c r="P68" s="3">
        <f>Table1[[#This Row],[sales]]*Table1[[#This Row],[quantity]]</f>
        <v>1047.05</v>
      </c>
      <c r="Q68" s="9">
        <f>Table1[[#This Row],[delivery_date]]-Table1[[#This Row],[order_date]]</f>
        <v>5</v>
      </c>
    </row>
    <row r="69" spans="1:17" x14ac:dyDescent="0.35">
      <c r="A69" t="s">
        <v>100</v>
      </c>
      <c r="B69" t="s">
        <v>25</v>
      </c>
      <c r="C69" t="s">
        <v>20</v>
      </c>
      <c r="D69" s="2">
        <v>3932.45</v>
      </c>
      <c r="E69">
        <v>0.47</v>
      </c>
      <c r="F69">
        <v>4</v>
      </c>
      <c r="G69" s="1">
        <v>44988</v>
      </c>
      <c r="H69" s="1">
        <v>44994</v>
      </c>
      <c r="I69" t="s">
        <v>31</v>
      </c>
      <c r="J69" t="s">
        <v>27</v>
      </c>
      <c r="K69" s="2">
        <v>408.02</v>
      </c>
      <c r="L69" t="s">
        <v>28</v>
      </c>
      <c r="M69">
        <f>YEAR(Table1[[#This Row],[order_date]])</f>
        <v>2023</v>
      </c>
      <c r="N69">
        <f>MONTH(Table1[[#This Row],[order_date]])</f>
        <v>3</v>
      </c>
      <c r="O69" s="3">
        <f>Table1[[#This Row],[sales]]-Table1[[#This Row],[profit]]</f>
        <v>3524.43</v>
      </c>
      <c r="P69" s="3">
        <f>Table1[[#This Row],[sales]]*Table1[[#This Row],[quantity]]</f>
        <v>15729.8</v>
      </c>
      <c r="Q69" s="9">
        <f>Table1[[#This Row],[delivery_date]]-Table1[[#This Row],[order_date]]</f>
        <v>6</v>
      </c>
    </row>
    <row r="70" spans="1:17" x14ac:dyDescent="0.35">
      <c r="A70" t="s">
        <v>101</v>
      </c>
      <c r="B70" t="s">
        <v>19</v>
      </c>
      <c r="C70" t="s">
        <v>14</v>
      </c>
      <c r="D70" s="2">
        <v>3215.9</v>
      </c>
      <c r="E70">
        <v>0.21</v>
      </c>
      <c r="F70">
        <v>8</v>
      </c>
      <c r="G70" s="1">
        <v>44970</v>
      </c>
      <c r="H70" s="1">
        <v>44973</v>
      </c>
      <c r="I70" t="s">
        <v>15</v>
      </c>
      <c r="J70" t="s">
        <v>27</v>
      </c>
      <c r="K70" s="2">
        <v>542.05999999999995</v>
      </c>
      <c r="L70" t="s">
        <v>39</v>
      </c>
      <c r="M70">
        <f>YEAR(Table1[[#This Row],[order_date]])</f>
        <v>2023</v>
      </c>
      <c r="N70">
        <f>MONTH(Table1[[#This Row],[order_date]])</f>
        <v>2</v>
      </c>
      <c r="O70" s="3">
        <f>Table1[[#This Row],[sales]]-Table1[[#This Row],[profit]]</f>
        <v>2673.84</v>
      </c>
      <c r="P70" s="3">
        <f>Table1[[#This Row],[sales]]*Table1[[#This Row],[quantity]]</f>
        <v>25727.200000000001</v>
      </c>
      <c r="Q70" s="9">
        <f>Table1[[#This Row],[delivery_date]]-Table1[[#This Row],[order_date]]</f>
        <v>3</v>
      </c>
    </row>
    <row r="71" spans="1:17" x14ac:dyDescent="0.35">
      <c r="A71" t="s">
        <v>102</v>
      </c>
      <c r="B71" t="s">
        <v>41</v>
      </c>
      <c r="C71" t="s">
        <v>33</v>
      </c>
      <c r="D71" s="2">
        <v>2527.31</v>
      </c>
      <c r="E71">
        <v>0.12</v>
      </c>
      <c r="F71">
        <v>1</v>
      </c>
      <c r="G71" s="1">
        <v>45296</v>
      </c>
      <c r="H71" s="1">
        <v>45297</v>
      </c>
      <c r="I71" t="s">
        <v>21</v>
      </c>
      <c r="J71" t="s">
        <v>22</v>
      </c>
      <c r="K71" s="2">
        <v>611.45000000000005</v>
      </c>
      <c r="L71" t="s">
        <v>17</v>
      </c>
      <c r="M71">
        <f>YEAR(Table1[[#This Row],[order_date]])</f>
        <v>2024</v>
      </c>
      <c r="N71">
        <f>MONTH(Table1[[#This Row],[order_date]])</f>
        <v>1</v>
      </c>
      <c r="O71" s="3">
        <f>Table1[[#This Row],[sales]]-Table1[[#This Row],[profit]]</f>
        <v>1915.86</v>
      </c>
      <c r="P71" s="3">
        <f>Table1[[#This Row],[sales]]*Table1[[#This Row],[quantity]]</f>
        <v>2527.31</v>
      </c>
      <c r="Q71" s="9">
        <f>Table1[[#This Row],[delivery_date]]-Table1[[#This Row],[order_date]]</f>
        <v>1</v>
      </c>
    </row>
    <row r="72" spans="1:17" x14ac:dyDescent="0.35">
      <c r="A72" t="s">
        <v>103</v>
      </c>
      <c r="B72" t="s">
        <v>41</v>
      </c>
      <c r="C72" t="s">
        <v>14</v>
      </c>
      <c r="D72" s="2">
        <v>3052.91</v>
      </c>
      <c r="E72">
        <v>0.39</v>
      </c>
      <c r="F72">
        <v>9</v>
      </c>
      <c r="G72" s="1">
        <v>45449</v>
      </c>
      <c r="H72" s="1">
        <v>45453</v>
      </c>
      <c r="I72" t="s">
        <v>31</v>
      </c>
      <c r="J72" t="s">
        <v>22</v>
      </c>
      <c r="K72" s="2">
        <v>752</v>
      </c>
      <c r="L72" t="s">
        <v>39</v>
      </c>
      <c r="M72">
        <f>YEAR(Table1[[#This Row],[order_date]])</f>
        <v>2024</v>
      </c>
      <c r="N72">
        <f>MONTH(Table1[[#This Row],[order_date]])</f>
        <v>6</v>
      </c>
      <c r="O72" s="3">
        <f>Table1[[#This Row],[sales]]-Table1[[#This Row],[profit]]</f>
        <v>2300.91</v>
      </c>
      <c r="P72" s="3">
        <f>Table1[[#This Row],[sales]]*Table1[[#This Row],[quantity]]</f>
        <v>27476.19</v>
      </c>
      <c r="Q72" s="9">
        <f>Table1[[#This Row],[delivery_date]]-Table1[[#This Row],[order_date]]</f>
        <v>4</v>
      </c>
    </row>
    <row r="73" spans="1:17" x14ac:dyDescent="0.35">
      <c r="A73" t="s">
        <v>104</v>
      </c>
      <c r="B73" t="s">
        <v>41</v>
      </c>
      <c r="C73" t="s">
        <v>14</v>
      </c>
      <c r="D73" s="2">
        <v>3423.43</v>
      </c>
      <c r="E73">
        <v>0.47</v>
      </c>
      <c r="F73">
        <v>9</v>
      </c>
      <c r="G73" s="1">
        <v>45620</v>
      </c>
      <c r="H73" s="1">
        <v>45622</v>
      </c>
      <c r="I73" t="s">
        <v>31</v>
      </c>
      <c r="J73" t="s">
        <v>22</v>
      </c>
      <c r="K73" s="2">
        <v>698.02</v>
      </c>
      <c r="L73" t="s">
        <v>28</v>
      </c>
      <c r="M73">
        <f>YEAR(Table1[[#This Row],[order_date]])</f>
        <v>2024</v>
      </c>
      <c r="N73">
        <f>MONTH(Table1[[#This Row],[order_date]])</f>
        <v>11</v>
      </c>
      <c r="O73" s="3">
        <f>Table1[[#This Row],[sales]]-Table1[[#This Row],[profit]]</f>
        <v>2725.41</v>
      </c>
      <c r="P73" s="3">
        <f>Table1[[#This Row],[sales]]*Table1[[#This Row],[quantity]]</f>
        <v>30810.87</v>
      </c>
      <c r="Q73" s="9">
        <f>Table1[[#This Row],[delivery_date]]-Table1[[#This Row],[order_date]]</f>
        <v>2</v>
      </c>
    </row>
    <row r="74" spans="1:17" x14ac:dyDescent="0.35">
      <c r="A74" t="s">
        <v>105</v>
      </c>
      <c r="B74" t="s">
        <v>25</v>
      </c>
      <c r="C74" t="s">
        <v>26</v>
      </c>
      <c r="D74" s="2">
        <v>4433.84</v>
      </c>
      <c r="E74">
        <v>0.46</v>
      </c>
      <c r="F74">
        <v>5</v>
      </c>
      <c r="G74" s="1">
        <v>45621</v>
      </c>
      <c r="H74" s="1">
        <v>45626</v>
      </c>
      <c r="I74" t="s">
        <v>21</v>
      </c>
      <c r="J74" t="s">
        <v>27</v>
      </c>
      <c r="K74" s="2">
        <v>1229.3</v>
      </c>
      <c r="L74" t="s">
        <v>48</v>
      </c>
      <c r="M74">
        <f>YEAR(Table1[[#This Row],[order_date]])</f>
        <v>2024</v>
      </c>
      <c r="N74">
        <f>MONTH(Table1[[#This Row],[order_date]])</f>
        <v>11</v>
      </c>
      <c r="O74" s="3">
        <f>Table1[[#This Row],[sales]]-Table1[[#This Row],[profit]]</f>
        <v>3204.54</v>
      </c>
      <c r="P74" s="3">
        <f>Table1[[#This Row],[sales]]*Table1[[#This Row],[quantity]]</f>
        <v>22169.200000000001</v>
      </c>
      <c r="Q74" s="9">
        <f>Table1[[#This Row],[delivery_date]]-Table1[[#This Row],[order_date]]</f>
        <v>5</v>
      </c>
    </row>
    <row r="75" spans="1:17" x14ac:dyDescent="0.35">
      <c r="A75" t="s">
        <v>106</v>
      </c>
      <c r="B75" t="s">
        <v>41</v>
      </c>
      <c r="C75" t="s">
        <v>26</v>
      </c>
      <c r="D75" s="2">
        <v>3860.05</v>
      </c>
      <c r="E75">
        <v>0.12</v>
      </c>
      <c r="F75">
        <v>1</v>
      </c>
      <c r="G75" s="1">
        <v>44987</v>
      </c>
      <c r="H75" s="1">
        <v>44994</v>
      </c>
      <c r="I75" t="s">
        <v>15</v>
      </c>
      <c r="J75" t="s">
        <v>16</v>
      </c>
      <c r="K75" s="2">
        <v>800.39</v>
      </c>
      <c r="L75" t="s">
        <v>28</v>
      </c>
      <c r="M75">
        <f>YEAR(Table1[[#This Row],[order_date]])</f>
        <v>2023</v>
      </c>
      <c r="N75">
        <f>MONTH(Table1[[#This Row],[order_date]])</f>
        <v>3</v>
      </c>
      <c r="O75" s="3">
        <f>Table1[[#This Row],[sales]]-Table1[[#This Row],[profit]]</f>
        <v>3059.6600000000003</v>
      </c>
      <c r="P75" s="3">
        <f>Table1[[#This Row],[sales]]*Table1[[#This Row],[quantity]]</f>
        <v>3860.05</v>
      </c>
      <c r="Q75" s="9">
        <f>Table1[[#This Row],[delivery_date]]-Table1[[#This Row],[order_date]]</f>
        <v>7</v>
      </c>
    </row>
    <row r="76" spans="1:17" x14ac:dyDescent="0.35">
      <c r="A76" t="s">
        <v>107</v>
      </c>
      <c r="B76" t="s">
        <v>25</v>
      </c>
      <c r="C76" t="s">
        <v>14</v>
      </c>
      <c r="D76" s="2">
        <v>2919.35</v>
      </c>
      <c r="E76">
        <v>0.34</v>
      </c>
      <c r="F76">
        <v>2</v>
      </c>
      <c r="G76" s="1">
        <v>45409</v>
      </c>
      <c r="H76" s="1">
        <v>45410</v>
      </c>
      <c r="I76" t="s">
        <v>15</v>
      </c>
      <c r="J76" t="s">
        <v>22</v>
      </c>
      <c r="K76" s="2">
        <v>163.35</v>
      </c>
      <c r="L76" t="s">
        <v>48</v>
      </c>
      <c r="M76">
        <f>YEAR(Table1[[#This Row],[order_date]])</f>
        <v>2024</v>
      </c>
      <c r="N76">
        <f>MONTH(Table1[[#This Row],[order_date]])</f>
        <v>4</v>
      </c>
      <c r="O76" s="3">
        <f>Table1[[#This Row],[sales]]-Table1[[#This Row],[profit]]</f>
        <v>2756</v>
      </c>
      <c r="P76" s="3">
        <f>Table1[[#This Row],[sales]]*Table1[[#This Row],[quantity]]</f>
        <v>5838.7</v>
      </c>
      <c r="Q76" s="9">
        <f>Table1[[#This Row],[delivery_date]]-Table1[[#This Row],[order_date]]</f>
        <v>1</v>
      </c>
    </row>
    <row r="77" spans="1:17" x14ac:dyDescent="0.35">
      <c r="A77" t="s">
        <v>108</v>
      </c>
      <c r="B77" t="s">
        <v>41</v>
      </c>
      <c r="C77" t="s">
        <v>33</v>
      </c>
      <c r="D77" s="2">
        <v>4140.62</v>
      </c>
      <c r="E77">
        <v>0.27</v>
      </c>
      <c r="F77">
        <v>2</v>
      </c>
      <c r="G77" s="1">
        <v>45106</v>
      </c>
      <c r="H77" s="1">
        <v>45113</v>
      </c>
      <c r="I77" t="s">
        <v>15</v>
      </c>
      <c r="J77" t="s">
        <v>16</v>
      </c>
      <c r="K77" s="2">
        <v>743.22</v>
      </c>
      <c r="L77" t="s">
        <v>28</v>
      </c>
      <c r="M77">
        <f>YEAR(Table1[[#This Row],[order_date]])</f>
        <v>2023</v>
      </c>
      <c r="N77">
        <f>MONTH(Table1[[#This Row],[order_date]])</f>
        <v>6</v>
      </c>
      <c r="O77" s="3">
        <f>Table1[[#This Row],[sales]]-Table1[[#This Row],[profit]]</f>
        <v>3397.3999999999996</v>
      </c>
      <c r="P77" s="3">
        <f>Table1[[#This Row],[sales]]*Table1[[#This Row],[quantity]]</f>
        <v>8281.24</v>
      </c>
      <c r="Q77" s="9">
        <f>Table1[[#This Row],[delivery_date]]-Table1[[#This Row],[order_date]]</f>
        <v>7</v>
      </c>
    </row>
    <row r="78" spans="1:17" x14ac:dyDescent="0.35">
      <c r="A78" t="s">
        <v>109</v>
      </c>
      <c r="B78" t="s">
        <v>19</v>
      </c>
      <c r="C78" t="s">
        <v>20</v>
      </c>
      <c r="D78" s="2">
        <v>4935.92</v>
      </c>
      <c r="E78">
        <v>0.36</v>
      </c>
      <c r="F78">
        <v>6</v>
      </c>
      <c r="G78" s="1">
        <v>45561</v>
      </c>
      <c r="H78" s="1">
        <v>45566</v>
      </c>
      <c r="I78" t="s">
        <v>21</v>
      </c>
      <c r="J78" t="s">
        <v>16</v>
      </c>
      <c r="K78" s="2">
        <v>1440.78</v>
      </c>
      <c r="L78" t="s">
        <v>39</v>
      </c>
      <c r="M78">
        <f>YEAR(Table1[[#This Row],[order_date]])</f>
        <v>2024</v>
      </c>
      <c r="N78">
        <f>MONTH(Table1[[#This Row],[order_date]])</f>
        <v>9</v>
      </c>
      <c r="O78" s="3">
        <f>Table1[[#This Row],[sales]]-Table1[[#This Row],[profit]]</f>
        <v>3495.1400000000003</v>
      </c>
      <c r="P78" s="3">
        <f>Table1[[#This Row],[sales]]*Table1[[#This Row],[quantity]]</f>
        <v>29615.52</v>
      </c>
      <c r="Q78" s="9">
        <f>Table1[[#This Row],[delivery_date]]-Table1[[#This Row],[order_date]]</f>
        <v>5</v>
      </c>
    </row>
    <row r="79" spans="1:17" x14ac:dyDescent="0.35">
      <c r="A79" t="s">
        <v>110</v>
      </c>
      <c r="B79" t="s">
        <v>19</v>
      </c>
      <c r="C79" t="s">
        <v>20</v>
      </c>
      <c r="D79" s="2">
        <v>1570.89</v>
      </c>
      <c r="E79">
        <v>0.24</v>
      </c>
      <c r="F79">
        <v>9</v>
      </c>
      <c r="G79" s="1">
        <v>44948</v>
      </c>
      <c r="H79" s="1">
        <v>44949</v>
      </c>
      <c r="I79" t="s">
        <v>31</v>
      </c>
      <c r="J79" t="s">
        <v>16</v>
      </c>
      <c r="K79" s="2">
        <v>336.22</v>
      </c>
      <c r="L79" t="s">
        <v>39</v>
      </c>
      <c r="M79">
        <f>YEAR(Table1[[#This Row],[order_date]])</f>
        <v>2023</v>
      </c>
      <c r="N79">
        <f>MONTH(Table1[[#This Row],[order_date]])</f>
        <v>1</v>
      </c>
      <c r="O79" s="3">
        <f>Table1[[#This Row],[sales]]-Table1[[#This Row],[profit]]</f>
        <v>1234.67</v>
      </c>
      <c r="P79" s="3">
        <f>Table1[[#This Row],[sales]]*Table1[[#This Row],[quantity]]</f>
        <v>14138.01</v>
      </c>
      <c r="Q79" s="9">
        <f>Table1[[#This Row],[delivery_date]]-Table1[[#This Row],[order_date]]</f>
        <v>1</v>
      </c>
    </row>
    <row r="80" spans="1:17" x14ac:dyDescent="0.35">
      <c r="A80" t="s">
        <v>111</v>
      </c>
      <c r="B80" t="s">
        <v>13</v>
      </c>
      <c r="C80" t="s">
        <v>36</v>
      </c>
      <c r="D80" s="2">
        <v>680.26</v>
      </c>
      <c r="E80">
        <v>0.23</v>
      </c>
      <c r="F80">
        <v>3</v>
      </c>
      <c r="G80" s="1">
        <v>45441</v>
      </c>
      <c r="H80" s="1">
        <v>45444</v>
      </c>
      <c r="I80" t="s">
        <v>21</v>
      </c>
      <c r="J80" t="s">
        <v>16</v>
      </c>
      <c r="K80" s="2">
        <v>151.09</v>
      </c>
      <c r="L80" t="s">
        <v>28</v>
      </c>
      <c r="M80">
        <f>YEAR(Table1[[#This Row],[order_date]])</f>
        <v>2024</v>
      </c>
      <c r="N80">
        <f>MONTH(Table1[[#This Row],[order_date]])</f>
        <v>5</v>
      </c>
      <c r="O80" s="3">
        <f>Table1[[#This Row],[sales]]-Table1[[#This Row],[profit]]</f>
        <v>529.16999999999996</v>
      </c>
      <c r="P80" s="3">
        <f>Table1[[#This Row],[sales]]*Table1[[#This Row],[quantity]]</f>
        <v>2040.78</v>
      </c>
      <c r="Q80" s="9">
        <f>Table1[[#This Row],[delivery_date]]-Table1[[#This Row],[order_date]]</f>
        <v>3</v>
      </c>
    </row>
    <row r="81" spans="1:17" x14ac:dyDescent="0.35">
      <c r="A81" t="s">
        <v>112</v>
      </c>
      <c r="B81" t="s">
        <v>19</v>
      </c>
      <c r="C81" t="s">
        <v>36</v>
      </c>
      <c r="D81" s="2">
        <v>3684.1</v>
      </c>
      <c r="E81">
        <v>0.44</v>
      </c>
      <c r="F81">
        <v>8</v>
      </c>
      <c r="G81" s="1">
        <v>45642</v>
      </c>
      <c r="H81" s="1">
        <v>45649</v>
      </c>
      <c r="I81" t="s">
        <v>31</v>
      </c>
      <c r="J81" t="s">
        <v>16</v>
      </c>
      <c r="K81" s="2">
        <v>289.32</v>
      </c>
      <c r="L81" t="s">
        <v>17</v>
      </c>
      <c r="M81">
        <f>YEAR(Table1[[#This Row],[order_date]])</f>
        <v>2024</v>
      </c>
      <c r="N81">
        <f>MONTH(Table1[[#This Row],[order_date]])</f>
        <v>12</v>
      </c>
      <c r="O81" s="3">
        <f>Table1[[#This Row],[sales]]-Table1[[#This Row],[profit]]</f>
        <v>3394.7799999999997</v>
      </c>
      <c r="P81" s="3">
        <f>Table1[[#This Row],[sales]]*Table1[[#This Row],[quantity]]</f>
        <v>29472.799999999999</v>
      </c>
      <c r="Q81" s="9">
        <f>Table1[[#This Row],[delivery_date]]-Table1[[#This Row],[order_date]]</f>
        <v>7</v>
      </c>
    </row>
    <row r="82" spans="1:17" x14ac:dyDescent="0.35">
      <c r="A82" t="s">
        <v>113</v>
      </c>
      <c r="B82" t="s">
        <v>13</v>
      </c>
      <c r="C82" t="s">
        <v>20</v>
      </c>
      <c r="D82" s="2">
        <v>4895.12</v>
      </c>
      <c r="E82">
        <v>0.44</v>
      </c>
      <c r="F82">
        <v>2</v>
      </c>
      <c r="G82" s="1">
        <v>45624</v>
      </c>
      <c r="H82" s="1">
        <v>45630</v>
      </c>
      <c r="I82" t="s">
        <v>21</v>
      </c>
      <c r="J82" t="s">
        <v>22</v>
      </c>
      <c r="K82" s="2">
        <v>684.94</v>
      </c>
      <c r="L82" t="s">
        <v>48</v>
      </c>
      <c r="M82">
        <f>YEAR(Table1[[#This Row],[order_date]])</f>
        <v>2024</v>
      </c>
      <c r="N82">
        <f>MONTH(Table1[[#This Row],[order_date]])</f>
        <v>11</v>
      </c>
      <c r="O82" s="3">
        <f>Table1[[#This Row],[sales]]-Table1[[#This Row],[profit]]</f>
        <v>4210.18</v>
      </c>
      <c r="P82" s="3">
        <f>Table1[[#This Row],[sales]]*Table1[[#This Row],[quantity]]</f>
        <v>9790.24</v>
      </c>
      <c r="Q82" s="9">
        <f>Table1[[#This Row],[delivery_date]]-Table1[[#This Row],[order_date]]</f>
        <v>6</v>
      </c>
    </row>
    <row r="83" spans="1:17" x14ac:dyDescent="0.35">
      <c r="A83" t="s">
        <v>114</v>
      </c>
      <c r="B83" t="s">
        <v>19</v>
      </c>
      <c r="C83" t="s">
        <v>14</v>
      </c>
      <c r="D83" s="2">
        <v>671.86</v>
      </c>
      <c r="E83">
        <v>0.39</v>
      </c>
      <c r="F83">
        <v>5</v>
      </c>
      <c r="G83" s="1">
        <v>45609</v>
      </c>
      <c r="H83" s="1">
        <v>45611</v>
      </c>
      <c r="I83" t="s">
        <v>31</v>
      </c>
      <c r="J83" t="s">
        <v>16</v>
      </c>
      <c r="K83" s="2">
        <v>175.75</v>
      </c>
      <c r="L83" t="s">
        <v>23</v>
      </c>
      <c r="M83">
        <f>YEAR(Table1[[#This Row],[order_date]])</f>
        <v>2024</v>
      </c>
      <c r="N83">
        <f>MONTH(Table1[[#This Row],[order_date]])</f>
        <v>11</v>
      </c>
      <c r="O83" s="3">
        <f>Table1[[#This Row],[sales]]-Table1[[#This Row],[profit]]</f>
        <v>496.11</v>
      </c>
      <c r="P83" s="3">
        <f>Table1[[#This Row],[sales]]*Table1[[#This Row],[quantity]]</f>
        <v>3359.3</v>
      </c>
      <c r="Q83" s="9">
        <f>Table1[[#This Row],[delivery_date]]-Table1[[#This Row],[order_date]]</f>
        <v>2</v>
      </c>
    </row>
    <row r="84" spans="1:17" x14ac:dyDescent="0.35">
      <c r="A84" t="s">
        <v>115</v>
      </c>
      <c r="B84" t="s">
        <v>25</v>
      </c>
      <c r="C84" t="s">
        <v>14</v>
      </c>
      <c r="D84" s="2">
        <v>2215.37</v>
      </c>
      <c r="E84">
        <v>0.35</v>
      </c>
      <c r="F84">
        <v>4</v>
      </c>
      <c r="G84" s="1">
        <v>45499</v>
      </c>
      <c r="H84" s="1">
        <v>45506</v>
      </c>
      <c r="I84" t="s">
        <v>31</v>
      </c>
      <c r="J84" t="s">
        <v>27</v>
      </c>
      <c r="K84" s="2">
        <v>171.87</v>
      </c>
      <c r="L84" t="s">
        <v>34</v>
      </c>
      <c r="M84">
        <f>YEAR(Table1[[#This Row],[order_date]])</f>
        <v>2024</v>
      </c>
      <c r="N84">
        <f>MONTH(Table1[[#This Row],[order_date]])</f>
        <v>7</v>
      </c>
      <c r="O84" s="3">
        <f>Table1[[#This Row],[sales]]-Table1[[#This Row],[profit]]</f>
        <v>2043.5</v>
      </c>
      <c r="P84" s="3">
        <f>Table1[[#This Row],[sales]]*Table1[[#This Row],[quantity]]</f>
        <v>8861.48</v>
      </c>
      <c r="Q84" s="9">
        <f>Table1[[#This Row],[delivery_date]]-Table1[[#This Row],[order_date]]</f>
        <v>7</v>
      </c>
    </row>
    <row r="85" spans="1:17" x14ac:dyDescent="0.35">
      <c r="A85" t="s">
        <v>116</v>
      </c>
      <c r="B85" t="s">
        <v>19</v>
      </c>
      <c r="C85" t="s">
        <v>26</v>
      </c>
      <c r="D85" s="2">
        <v>405.11</v>
      </c>
      <c r="E85">
        <v>0.34</v>
      </c>
      <c r="F85">
        <v>5</v>
      </c>
      <c r="G85" s="1">
        <v>45275</v>
      </c>
      <c r="H85" s="1">
        <v>45276</v>
      </c>
      <c r="I85" t="s">
        <v>21</v>
      </c>
      <c r="J85" t="s">
        <v>22</v>
      </c>
      <c r="K85" s="2">
        <v>105.25</v>
      </c>
      <c r="L85" t="s">
        <v>23</v>
      </c>
      <c r="M85">
        <f>YEAR(Table1[[#This Row],[order_date]])</f>
        <v>2023</v>
      </c>
      <c r="N85">
        <f>MONTH(Table1[[#This Row],[order_date]])</f>
        <v>12</v>
      </c>
      <c r="O85" s="3">
        <f>Table1[[#This Row],[sales]]-Table1[[#This Row],[profit]]</f>
        <v>299.86</v>
      </c>
      <c r="P85" s="3">
        <f>Table1[[#This Row],[sales]]*Table1[[#This Row],[quantity]]</f>
        <v>2025.5500000000002</v>
      </c>
      <c r="Q85" s="9">
        <f>Table1[[#This Row],[delivery_date]]-Table1[[#This Row],[order_date]]</f>
        <v>1</v>
      </c>
    </row>
    <row r="86" spans="1:17" x14ac:dyDescent="0.35">
      <c r="A86" t="s">
        <v>117</v>
      </c>
      <c r="B86" t="s">
        <v>13</v>
      </c>
      <c r="C86" t="s">
        <v>26</v>
      </c>
      <c r="D86" s="2">
        <v>3905.01</v>
      </c>
      <c r="E86">
        <v>0.03</v>
      </c>
      <c r="F86">
        <v>4</v>
      </c>
      <c r="G86" s="1">
        <v>45491</v>
      </c>
      <c r="H86" s="1">
        <v>45498</v>
      </c>
      <c r="I86" t="s">
        <v>21</v>
      </c>
      <c r="J86" t="s">
        <v>16</v>
      </c>
      <c r="K86" s="2">
        <v>754.77</v>
      </c>
      <c r="L86" t="s">
        <v>23</v>
      </c>
      <c r="M86">
        <f>YEAR(Table1[[#This Row],[order_date]])</f>
        <v>2024</v>
      </c>
      <c r="N86">
        <f>MONTH(Table1[[#This Row],[order_date]])</f>
        <v>7</v>
      </c>
      <c r="O86" s="3">
        <f>Table1[[#This Row],[sales]]-Table1[[#This Row],[profit]]</f>
        <v>3150.2400000000002</v>
      </c>
      <c r="P86" s="3">
        <f>Table1[[#This Row],[sales]]*Table1[[#This Row],[quantity]]</f>
        <v>15620.04</v>
      </c>
      <c r="Q86" s="9">
        <f>Table1[[#This Row],[delivery_date]]-Table1[[#This Row],[order_date]]</f>
        <v>7</v>
      </c>
    </row>
    <row r="87" spans="1:17" x14ac:dyDescent="0.35">
      <c r="A87" t="s">
        <v>118</v>
      </c>
      <c r="B87" t="s">
        <v>13</v>
      </c>
      <c r="C87" t="s">
        <v>36</v>
      </c>
      <c r="D87" s="2">
        <v>4748.67</v>
      </c>
      <c r="E87">
        <v>0.37</v>
      </c>
      <c r="F87">
        <v>1</v>
      </c>
      <c r="G87" s="1">
        <v>45599</v>
      </c>
      <c r="H87" s="1">
        <v>45603</v>
      </c>
      <c r="I87" t="s">
        <v>21</v>
      </c>
      <c r="J87" t="s">
        <v>16</v>
      </c>
      <c r="K87" s="2">
        <v>705.01</v>
      </c>
      <c r="L87" t="s">
        <v>17</v>
      </c>
      <c r="M87">
        <f>YEAR(Table1[[#This Row],[order_date]])</f>
        <v>2024</v>
      </c>
      <c r="N87">
        <f>MONTH(Table1[[#This Row],[order_date]])</f>
        <v>11</v>
      </c>
      <c r="O87" s="3">
        <f>Table1[[#This Row],[sales]]-Table1[[#This Row],[profit]]</f>
        <v>4043.66</v>
      </c>
      <c r="P87" s="3">
        <f>Table1[[#This Row],[sales]]*Table1[[#This Row],[quantity]]</f>
        <v>4748.67</v>
      </c>
      <c r="Q87" s="9">
        <f>Table1[[#This Row],[delivery_date]]-Table1[[#This Row],[order_date]]</f>
        <v>4</v>
      </c>
    </row>
    <row r="88" spans="1:17" x14ac:dyDescent="0.35">
      <c r="A88" t="s">
        <v>119</v>
      </c>
      <c r="B88" t="s">
        <v>41</v>
      </c>
      <c r="C88" t="s">
        <v>20</v>
      </c>
      <c r="D88" s="2">
        <v>2545.0700000000002</v>
      </c>
      <c r="E88">
        <v>0.32</v>
      </c>
      <c r="F88">
        <v>1</v>
      </c>
      <c r="G88" s="1">
        <v>45150</v>
      </c>
      <c r="H88" s="1">
        <v>45152</v>
      </c>
      <c r="I88" t="s">
        <v>31</v>
      </c>
      <c r="J88" t="s">
        <v>22</v>
      </c>
      <c r="K88" s="2">
        <v>719.11</v>
      </c>
      <c r="L88" t="s">
        <v>39</v>
      </c>
      <c r="M88">
        <f>YEAR(Table1[[#This Row],[order_date]])</f>
        <v>2023</v>
      </c>
      <c r="N88">
        <f>MONTH(Table1[[#This Row],[order_date]])</f>
        <v>8</v>
      </c>
      <c r="O88" s="3">
        <f>Table1[[#This Row],[sales]]-Table1[[#This Row],[profit]]</f>
        <v>1825.96</v>
      </c>
      <c r="P88" s="3">
        <f>Table1[[#This Row],[sales]]*Table1[[#This Row],[quantity]]</f>
        <v>2545.0700000000002</v>
      </c>
      <c r="Q88" s="9">
        <f>Table1[[#This Row],[delivery_date]]-Table1[[#This Row],[order_date]]</f>
        <v>2</v>
      </c>
    </row>
    <row r="89" spans="1:17" x14ac:dyDescent="0.35">
      <c r="A89" t="s">
        <v>120</v>
      </c>
      <c r="B89" t="s">
        <v>25</v>
      </c>
      <c r="C89" t="s">
        <v>14</v>
      </c>
      <c r="D89" s="2">
        <v>2106.65</v>
      </c>
      <c r="E89">
        <v>0.15</v>
      </c>
      <c r="F89">
        <v>6</v>
      </c>
      <c r="G89" s="1">
        <v>45463</v>
      </c>
      <c r="H89" s="1">
        <v>45465</v>
      </c>
      <c r="I89" t="s">
        <v>21</v>
      </c>
      <c r="J89" t="s">
        <v>16</v>
      </c>
      <c r="K89" s="2">
        <v>120.84</v>
      </c>
      <c r="L89" t="s">
        <v>39</v>
      </c>
      <c r="M89">
        <f>YEAR(Table1[[#This Row],[order_date]])</f>
        <v>2024</v>
      </c>
      <c r="N89">
        <f>MONTH(Table1[[#This Row],[order_date]])</f>
        <v>6</v>
      </c>
      <c r="O89" s="3">
        <f>Table1[[#This Row],[sales]]-Table1[[#This Row],[profit]]</f>
        <v>1985.8100000000002</v>
      </c>
      <c r="P89" s="3">
        <f>Table1[[#This Row],[sales]]*Table1[[#This Row],[quantity]]</f>
        <v>12639.900000000001</v>
      </c>
      <c r="Q89" s="9">
        <f>Table1[[#This Row],[delivery_date]]-Table1[[#This Row],[order_date]]</f>
        <v>2</v>
      </c>
    </row>
    <row r="90" spans="1:17" x14ac:dyDescent="0.35">
      <c r="A90" t="s">
        <v>121</v>
      </c>
      <c r="B90" t="s">
        <v>19</v>
      </c>
      <c r="C90" t="s">
        <v>20</v>
      </c>
      <c r="D90" s="2">
        <v>4547.82</v>
      </c>
      <c r="E90">
        <v>0.41</v>
      </c>
      <c r="F90">
        <v>8</v>
      </c>
      <c r="G90" s="1">
        <v>45232</v>
      </c>
      <c r="H90" s="1">
        <v>45237</v>
      </c>
      <c r="I90" t="s">
        <v>31</v>
      </c>
      <c r="J90" t="s">
        <v>27</v>
      </c>
      <c r="K90" s="2">
        <v>1281.0999999999999</v>
      </c>
      <c r="L90" t="s">
        <v>48</v>
      </c>
      <c r="M90">
        <f>YEAR(Table1[[#This Row],[order_date]])</f>
        <v>2023</v>
      </c>
      <c r="N90">
        <f>MONTH(Table1[[#This Row],[order_date]])</f>
        <v>11</v>
      </c>
      <c r="O90" s="3">
        <f>Table1[[#This Row],[sales]]-Table1[[#This Row],[profit]]</f>
        <v>3266.72</v>
      </c>
      <c r="P90" s="3">
        <f>Table1[[#This Row],[sales]]*Table1[[#This Row],[quantity]]</f>
        <v>36382.559999999998</v>
      </c>
      <c r="Q90" s="9">
        <f>Table1[[#This Row],[delivery_date]]-Table1[[#This Row],[order_date]]</f>
        <v>5</v>
      </c>
    </row>
    <row r="91" spans="1:17" x14ac:dyDescent="0.35">
      <c r="A91" t="s">
        <v>122</v>
      </c>
      <c r="B91" t="s">
        <v>41</v>
      </c>
      <c r="C91" t="s">
        <v>33</v>
      </c>
      <c r="D91" s="2">
        <v>753.6</v>
      </c>
      <c r="E91">
        <v>0.42</v>
      </c>
      <c r="F91">
        <v>7</v>
      </c>
      <c r="G91" s="1">
        <v>45229</v>
      </c>
      <c r="H91" s="1">
        <v>45231</v>
      </c>
      <c r="I91" t="s">
        <v>31</v>
      </c>
      <c r="J91" t="s">
        <v>16</v>
      </c>
      <c r="K91" s="2">
        <v>203.17</v>
      </c>
      <c r="L91" t="s">
        <v>34</v>
      </c>
      <c r="M91">
        <f>YEAR(Table1[[#This Row],[order_date]])</f>
        <v>2023</v>
      </c>
      <c r="N91">
        <f>MONTH(Table1[[#This Row],[order_date]])</f>
        <v>10</v>
      </c>
      <c r="O91" s="3">
        <f>Table1[[#This Row],[sales]]-Table1[[#This Row],[profit]]</f>
        <v>550.43000000000006</v>
      </c>
      <c r="P91" s="3">
        <f>Table1[[#This Row],[sales]]*Table1[[#This Row],[quantity]]</f>
        <v>5275.2</v>
      </c>
      <c r="Q91" s="9">
        <f>Table1[[#This Row],[delivery_date]]-Table1[[#This Row],[order_date]]</f>
        <v>2</v>
      </c>
    </row>
    <row r="92" spans="1:17" x14ac:dyDescent="0.35">
      <c r="A92" t="s">
        <v>123</v>
      </c>
      <c r="B92" t="s">
        <v>19</v>
      </c>
      <c r="C92" t="s">
        <v>20</v>
      </c>
      <c r="D92" s="2">
        <v>4468.76</v>
      </c>
      <c r="E92">
        <v>0.47</v>
      </c>
      <c r="F92">
        <v>4</v>
      </c>
      <c r="G92" s="1">
        <v>45560</v>
      </c>
      <c r="H92" s="1">
        <v>45561</v>
      </c>
      <c r="I92" t="s">
        <v>21</v>
      </c>
      <c r="J92" t="s">
        <v>22</v>
      </c>
      <c r="K92" s="2">
        <v>1325.93</v>
      </c>
      <c r="L92" t="s">
        <v>34</v>
      </c>
      <c r="M92">
        <f>YEAR(Table1[[#This Row],[order_date]])</f>
        <v>2024</v>
      </c>
      <c r="N92">
        <f>MONTH(Table1[[#This Row],[order_date]])</f>
        <v>9</v>
      </c>
      <c r="O92" s="3">
        <f>Table1[[#This Row],[sales]]-Table1[[#This Row],[profit]]</f>
        <v>3142.83</v>
      </c>
      <c r="P92" s="3">
        <f>Table1[[#This Row],[sales]]*Table1[[#This Row],[quantity]]</f>
        <v>17875.04</v>
      </c>
      <c r="Q92" s="9">
        <f>Table1[[#This Row],[delivery_date]]-Table1[[#This Row],[order_date]]</f>
        <v>1</v>
      </c>
    </row>
    <row r="93" spans="1:17" x14ac:dyDescent="0.35">
      <c r="A93" t="s">
        <v>124</v>
      </c>
      <c r="B93" t="s">
        <v>19</v>
      </c>
      <c r="C93" t="s">
        <v>33</v>
      </c>
      <c r="D93" s="2">
        <v>2021.42</v>
      </c>
      <c r="E93">
        <v>0.21</v>
      </c>
      <c r="F93">
        <v>5</v>
      </c>
      <c r="G93" s="1">
        <v>45624</v>
      </c>
      <c r="H93" s="1">
        <v>45627</v>
      </c>
      <c r="I93" t="s">
        <v>15</v>
      </c>
      <c r="J93" t="s">
        <v>22</v>
      </c>
      <c r="K93" s="2">
        <v>311.67</v>
      </c>
      <c r="L93" t="s">
        <v>23</v>
      </c>
      <c r="M93">
        <f>YEAR(Table1[[#This Row],[order_date]])</f>
        <v>2024</v>
      </c>
      <c r="N93">
        <f>MONTH(Table1[[#This Row],[order_date]])</f>
        <v>11</v>
      </c>
      <c r="O93" s="3">
        <f>Table1[[#This Row],[sales]]-Table1[[#This Row],[profit]]</f>
        <v>1709.75</v>
      </c>
      <c r="P93" s="3">
        <f>Table1[[#This Row],[sales]]*Table1[[#This Row],[quantity]]</f>
        <v>10107.1</v>
      </c>
      <c r="Q93" s="9">
        <f>Table1[[#This Row],[delivery_date]]-Table1[[#This Row],[order_date]]</f>
        <v>3</v>
      </c>
    </row>
    <row r="94" spans="1:17" x14ac:dyDescent="0.35">
      <c r="A94" t="s">
        <v>125</v>
      </c>
      <c r="B94" t="s">
        <v>41</v>
      </c>
      <c r="C94" t="s">
        <v>26</v>
      </c>
      <c r="D94" s="2">
        <v>2841.09</v>
      </c>
      <c r="E94">
        <v>0.28000000000000003</v>
      </c>
      <c r="F94">
        <v>8</v>
      </c>
      <c r="G94" s="1">
        <v>45282</v>
      </c>
      <c r="H94" s="1">
        <v>45283</v>
      </c>
      <c r="I94" t="s">
        <v>15</v>
      </c>
      <c r="J94" t="s">
        <v>22</v>
      </c>
      <c r="K94" s="2">
        <v>469.27</v>
      </c>
      <c r="L94" t="s">
        <v>48</v>
      </c>
      <c r="M94">
        <f>YEAR(Table1[[#This Row],[order_date]])</f>
        <v>2023</v>
      </c>
      <c r="N94">
        <f>MONTH(Table1[[#This Row],[order_date]])</f>
        <v>12</v>
      </c>
      <c r="O94" s="3">
        <f>Table1[[#This Row],[sales]]-Table1[[#This Row],[profit]]</f>
        <v>2371.8200000000002</v>
      </c>
      <c r="P94" s="3">
        <f>Table1[[#This Row],[sales]]*Table1[[#This Row],[quantity]]</f>
        <v>22728.720000000001</v>
      </c>
      <c r="Q94" s="9">
        <f>Table1[[#This Row],[delivery_date]]-Table1[[#This Row],[order_date]]</f>
        <v>1</v>
      </c>
    </row>
    <row r="95" spans="1:17" x14ac:dyDescent="0.35">
      <c r="A95" t="s">
        <v>126</v>
      </c>
      <c r="B95" t="s">
        <v>41</v>
      </c>
      <c r="C95" t="s">
        <v>26</v>
      </c>
      <c r="D95" s="2">
        <v>2688.63</v>
      </c>
      <c r="E95">
        <v>0.45</v>
      </c>
      <c r="F95">
        <v>6</v>
      </c>
      <c r="G95" s="1">
        <v>45504</v>
      </c>
      <c r="H95" s="1">
        <v>45510</v>
      </c>
      <c r="I95" t="s">
        <v>31</v>
      </c>
      <c r="J95" t="s">
        <v>27</v>
      </c>
      <c r="K95" s="2">
        <v>608.51</v>
      </c>
      <c r="L95" t="s">
        <v>34</v>
      </c>
      <c r="M95">
        <f>YEAR(Table1[[#This Row],[order_date]])</f>
        <v>2024</v>
      </c>
      <c r="N95">
        <f>MONTH(Table1[[#This Row],[order_date]])</f>
        <v>7</v>
      </c>
      <c r="O95" s="3">
        <f>Table1[[#This Row],[sales]]-Table1[[#This Row],[profit]]</f>
        <v>2080.12</v>
      </c>
      <c r="P95" s="3">
        <f>Table1[[#This Row],[sales]]*Table1[[#This Row],[quantity]]</f>
        <v>16131.78</v>
      </c>
      <c r="Q95" s="9">
        <f>Table1[[#This Row],[delivery_date]]-Table1[[#This Row],[order_date]]</f>
        <v>6</v>
      </c>
    </row>
    <row r="96" spans="1:17" x14ac:dyDescent="0.35">
      <c r="A96" t="s">
        <v>127</v>
      </c>
      <c r="B96" t="s">
        <v>41</v>
      </c>
      <c r="C96" t="s">
        <v>36</v>
      </c>
      <c r="D96" s="2">
        <v>3118.3</v>
      </c>
      <c r="E96">
        <v>0.16</v>
      </c>
      <c r="F96">
        <v>8</v>
      </c>
      <c r="G96" s="1">
        <v>45645</v>
      </c>
      <c r="H96" s="1">
        <v>45647</v>
      </c>
      <c r="I96" t="s">
        <v>31</v>
      </c>
      <c r="J96" t="s">
        <v>16</v>
      </c>
      <c r="K96" s="2">
        <v>241.86</v>
      </c>
      <c r="L96" t="s">
        <v>28</v>
      </c>
      <c r="M96">
        <f>YEAR(Table1[[#This Row],[order_date]])</f>
        <v>2024</v>
      </c>
      <c r="N96">
        <f>MONTH(Table1[[#This Row],[order_date]])</f>
        <v>12</v>
      </c>
      <c r="O96" s="3">
        <f>Table1[[#This Row],[sales]]-Table1[[#This Row],[profit]]</f>
        <v>2876.44</v>
      </c>
      <c r="P96" s="3">
        <f>Table1[[#This Row],[sales]]*Table1[[#This Row],[quantity]]</f>
        <v>24946.400000000001</v>
      </c>
      <c r="Q96" s="9">
        <f>Table1[[#This Row],[delivery_date]]-Table1[[#This Row],[order_date]]</f>
        <v>2</v>
      </c>
    </row>
    <row r="97" spans="1:17" x14ac:dyDescent="0.35">
      <c r="A97" t="s">
        <v>128</v>
      </c>
      <c r="B97" t="s">
        <v>41</v>
      </c>
      <c r="C97" t="s">
        <v>20</v>
      </c>
      <c r="D97" s="2">
        <v>4716.3999999999996</v>
      </c>
      <c r="E97">
        <v>0.4</v>
      </c>
      <c r="F97">
        <v>6</v>
      </c>
      <c r="G97" s="1">
        <v>45195</v>
      </c>
      <c r="H97" s="1">
        <v>45199</v>
      </c>
      <c r="I97" t="s">
        <v>15</v>
      </c>
      <c r="J97" t="s">
        <v>22</v>
      </c>
      <c r="K97" s="2">
        <v>523.02</v>
      </c>
      <c r="L97" t="s">
        <v>39</v>
      </c>
      <c r="M97">
        <f>YEAR(Table1[[#This Row],[order_date]])</f>
        <v>2023</v>
      </c>
      <c r="N97">
        <f>MONTH(Table1[[#This Row],[order_date]])</f>
        <v>9</v>
      </c>
      <c r="O97" s="3">
        <f>Table1[[#This Row],[sales]]-Table1[[#This Row],[profit]]</f>
        <v>4193.3799999999992</v>
      </c>
      <c r="P97" s="3">
        <f>Table1[[#This Row],[sales]]*Table1[[#This Row],[quantity]]</f>
        <v>28298.399999999998</v>
      </c>
      <c r="Q97" s="9">
        <f>Table1[[#This Row],[delivery_date]]-Table1[[#This Row],[order_date]]</f>
        <v>4</v>
      </c>
    </row>
    <row r="98" spans="1:17" x14ac:dyDescent="0.35">
      <c r="A98" t="s">
        <v>129</v>
      </c>
      <c r="B98" t="s">
        <v>41</v>
      </c>
      <c r="C98" t="s">
        <v>20</v>
      </c>
      <c r="D98" s="2">
        <v>4760.5200000000004</v>
      </c>
      <c r="E98">
        <v>0.5</v>
      </c>
      <c r="F98">
        <v>8</v>
      </c>
      <c r="G98" s="1">
        <v>44941</v>
      </c>
      <c r="H98" s="1">
        <v>44947</v>
      </c>
      <c r="I98" t="s">
        <v>31</v>
      </c>
      <c r="J98" t="s">
        <v>27</v>
      </c>
      <c r="K98" s="2">
        <v>764.06</v>
      </c>
      <c r="L98" t="s">
        <v>23</v>
      </c>
      <c r="M98">
        <f>YEAR(Table1[[#This Row],[order_date]])</f>
        <v>2023</v>
      </c>
      <c r="N98">
        <f>MONTH(Table1[[#This Row],[order_date]])</f>
        <v>1</v>
      </c>
      <c r="O98" s="3">
        <f>Table1[[#This Row],[sales]]-Table1[[#This Row],[profit]]</f>
        <v>3996.4600000000005</v>
      </c>
      <c r="P98" s="3">
        <f>Table1[[#This Row],[sales]]*Table1[[#This Row],[quantity]]</f>
        <v>38084.160000000003</v>
      </c>
      <c r="Q98" s="9">
        <f>Table1[[#This Row],[delivery_date]]-Table1[[#This Row],[order_date]]</f>
        <v>6</v>
      </c>
    </row>
    <row r="99" spans="1:17" x14ac:dyDescent="0.35">
      <c r="A99" t="s">
        <v>130</v>
      </c>
      <c r="B99" t="s">
        <v>19</v>
      </c>
      <c r="C99" t="s">
        <v>33</v>
      </c>
      <c r="D99" s="2">
        <v>4172.63</v>
      </c>
      <c r="E99">
        <v>0.33</v>
      </c>
      <c r="F99">
        <v>4</v>
      </c>
      <c r="G99" s="1">
        <v>45444</v>
      </c>
      <c r="H99" s="1">
        <v>45448</v>
      </c>
      <c r="I99" t="s">
        <v>15</v>
      </c>
      <c r="J99" t="s">
        <v>27</v>
      </c>
      <c r="K99" s="2">
        <v>957.31</v>
      </c>
      <c r="L99" t="s">
        <v>34</v>
      </c>
      <c r="M99">
        <f>YEAR(Table1[[#This Row],[order_date]])</f>
        <v>2024</v>
      </c>
      <c r="N99">
        <f>MONTH(Table1[[#This Row],[order_date]])</f>
        <v>6</v>
      </c>
      <c r="O99" s="3">
        <f>Table1[[#This Row],[sales]]-Table1[[#This Row],[profit]]</f>
        <v>3215.32</v>
      </c>
      <c r="P99" s="3">
        <f>Table1[[#This Row],[sales]]*Table1[[#This Row],[quantity]]</f>
        <v>16690.52</v>
      </c>
      <c r="Q99" s="9">
        <f>Table1[[#This Row],[delivery_date]]-Table1[[#This Row],[order_date]]</f>
        <v>4</v>
      </c>
    </row>
    <row r="100" spans="1:17" x14ac:dyDescent="0.35">
      <c r="A100" t="s">
        <v>131</v>
      </c>
      <c r="B100" t="s">
        <v>41</v>
      </c>
      <c r="C100" t="s">
        <v>26</v>
      </c>
      <c r="D100" s="2">
        <v>1038.57</v>
      </c>
      <c r="E100">
        <v>0.49</v>
      </c>
      <c r="F100">
        <v>2</v>
      </c>
      <c r="G100" s="1">
        <v>45179</v>
      </c>
      <c r="H100" s="1">
        <v>45185</v>
      </c>
      <c r="I100" t="s">
        <v>31</v>
      </c>
      <c r="J100" t="s">
        <v>22</v>
      </c>
      <c r="K100" s="2">
        <v>180.83</v>
      </c>
      <c r="L100" t="s">
        <v>28</v>
      </c>
      <c r="M100">
        <f>YEAR(Table1[[#This Row],[order_date]])</f>
        <v>2023</v>
      </c>
      <c r="N100">
        <f>MONTH(Table1[[#This Row],[order_date]])</f>
        <v>9</v>
      </c>
      <c r="O100" s="3">
        <f>Table1[[#This Row],[sales]]-Table1[[#This Row],[profit]]</f>
        <v>857.7399999999999</v>
      </c>
      <c r="P100" s="3">
        <f>Table1[[#This Row],[sales]]*Table1[[#This Row],[quantity]]</f>
        <v>2077.14</v>
      </c>
      <c r="Q100" s="9">
        <f>Table1[[#This Row],[delivery_date]]-Table1[[#This Row],[order_date]]</f>
        <v>6</v>
      </c>
    </row>
    <row r="101" spans="1:17" x14ac:dyDescent="0.35">
      <c r="A101" t="s">
        <v>132</v>
      </c>
      <c r="B101" t="s">
        <v>25</v>
      </c>
      <c r="C101" t="s">
        <v>33</v>
      </c>
      <c r="D101" s="2">
        <v>1734.23</v>
      </c>
      <c r="E101">
        <v>0.26</v>
      </c>
      <c r="F101">
        <v>3</v>
      </c>
      <c r="G101" s="1">
        <v>45011</v>
      </c>
      <c r="H101" s="1">
        <v>45012</v>
      </c>
      <c r="I101" t="s">
        <v>31</v>
      </c>
      <c r="J101" t="s">
        <v>22</v>
      </c>
      <c r="K101" s="2">
        <v>186.24</v>
      </c>
      <c r="L101" t="s">
        <v>23</v>
      </c>
      <c r="M101">
        <f>YEAR(Table1[[#This Row],[order_date]])</f>
        <v>2023</v>
      </c>
      <c r="N101">
        <f>MONTH(Table1[[#This Row],[order_date]])</f>
        <v>3</v>
      </c>
      <c r="O101" s="3">
        <f>Table1[[#This Row],[sales]]-Table1[[#This Row],[profit]]</f>
        <v>1547.99</v>
      </c>
      <c r="P101" s="3">
        <f>Table1[[#This Row],[sales]]*Table1[[#This Row],[quantity]]</f>
        <v>5202.6900000000005</v>
      </c>
      <c r="Q101" s="9">
        <f>Table1[[#This Row],[delivery_date]]-Table1[[#This Row],[order_date]]</f>
        <v>1</v>
      </c>
    </row>
    <row r="102" spans="1:17" x14ac:dyDescent="0.35">
      <c r="A102" t="s">
        <v>133</v>
      </c>
      <c r="B102" t="s">
        <v>13</v>
      </c>
      <c r="C102" t="s">
        <v>26</v>
      </c>
      <c r="D102" s="2">
        <v>2490.34</v>
      </c>
      <c r="E102">
        <v>0.08</v>
      </c>
      <c r="F102">
        <v>5</v>
      </c>
      <c r="G102" s="1">
        <v>45480</v>
      </c>
      <c r="H102" s="1">
        <v>45481</v>
      </c>
      <c r="I102" t="s">
        <v>21</v>
      </c>
      <c r="J102" t="s">
        <v>27</v>
      </c>
      <c r="K102" s="2">
        <v>306.17</v>
      </c>
      <c r="L102" t="s">
        <v>23</v>
      </c>
      <c r="M102">
        <f>YEAR(Table1[[#This Row],[order_date]])</f>
        <v>2024</v>
      </c>
      <c r="N102">
        <f>MONTH(Table1[[#This Row],[order_date]])</f>
        <v>7</v>
      </c>
      <c r="O102" s="3">
        <f>Table1[[#This Row],[sales]]-Table1[[#This Row],[profit]]</f>
        <v>2184.17</v>
      </c>
      <c r="P102" s="3">
        <f>Table1[[#This Row],[sales]]*Table1[[#This Row],[quantity]]</f>
        <v>12451.7</v>
      </c>
      <c r="Q102" s="9">
        <f>Table1[[#This Row],[delivery_date]]-Table1[[#This Row],[order_date]]</f>
        <v>1</v>
      </c>
    </row>
    <row r="103" spans="1:17" x14ac:dyDescent="0.35">
      <c r="A103" t="s">
        <v>134</v>
      </c>
      <c r="B103" t="s">
        <v>41</v>
      </c>
      <c r="C103" t="s">
        <v>33</v>
      </c>
      <c r="D103" s="2">
        <v>4536.76</v>
      </c>
      <c r="E103">
        <v>0.09</v>
      </c>
      <c r="F103">
        <v>4</v>
      </c>
      <c r="G103" s="1">
        <v>45656</v>
      </c>
      <c r="H103" s="1">
        <v>45657</v>
      </c>
      <c r="I103" t="s">
        <v>15</v>
      </c>
      <c r="J103" t="s">
        <v>22</v>
      </c>
      <c r="K103" s="2">
        <v>1077.1099999999999</v>
      </c>
      <c r="L103" t="s">
        <v>28</v>
      </c>
      <c r="M103">
        <f>YEAR(Table1[[#This Row],[order_date]])</f>
        <v>2024</v>
      </c>
      <c r="N103">
        <f>MONTH(Table1[[#This Row],[order_date]])</f>
        <v>12</v>
      </c>
      <c r="O103" s="3">
        <f>Table1[[#This Row],[sales]]-Table1[[#This Row],[profit]]</f>
        <v>3459.6500000000005</v>
      </c>
      <c r="P103" s="3">
        <f>Table1[[#This Row],[sales]]*Table1[[#This Row],[quantity]]</f>
        <v>18147.04</v>
      </c>
      <c r="Q103" s="9">
        <f>Table1[[#This Row],[delivery_date]]-Table1[[#This Row],[order_date]]</f>
        <v>1</v>
      </c>
    </row>
    <row r="104" spans="1:17" x14ac:dyDescent="0.35">
      <c r="A104" t="s">
        <v>135</v>
      </c>
      <c r="B104" t="s">
        <v>41</v>
      </c>
      <c r="C104" t="s">
        <v>26</v>
      </c>
      <c r="D104" s="2">
        <v>2652.24</v>
      </c>
      <c r="E104">
        <v>0.37</v>
      </c>
      <c r="F104">
        <v>5</v>
      </c>
      <c r="G104" s="1">
        <v>45089</v>
      </c>
      <c r="H104" s="1">
        <v>45090</v>
      </c>
      <c r="I104" t="s">
        <v>31</v>
      </c>
      <c r="J104" t="s">
        <v>22</v>
      </c>
      <c r="K104" s="2">
        <v>666.98</v>
      </c>
      <c r="L104" t="s">
        <v>39</v>
      </c>
      <c r="M104">
        <f>YEAR(Table1[[#This Row],[order_date]])</f>
        <v>2023</v>
      </c>
      <c r="N104">
        <f>MONTH(Table1[[#This Row],[order_date]])</f>
        <v>6</v>
      </c>
      <c r="O104" s="3">
        <f>Table1[[#This Row],[sales]]-Table1[[#This Row],[profit]]</f>
        <v>1985.2599999999998</v>
      </c>
      <c r="P104" s="3">
        <f>Table1[[#This Row],[sales]]*Table1[[#This Row],[quantity]]</f>
        <v>13261.199999999999</v>
      </c>
      <c r="Q104" s="9">
        <f>Table1[[#This Row],[delivery_date]]-Table1[[#This Row],[order_date]]</f>
        <v>1</v>
      </c>
    </row>
    <row r="105" spans="1:17" x14ac:dyDescent="0.35">
      <c r="A105" t="s">
        <v>136</v>
      </c>
      <c r="B105" t="s">
        <v>19</v>
      </c>
      <c r="C105" t="s">
        <v>33</v>
      </c>
      <c r="D105" s="2">
        <v>4889.43</v>
      </c>
      <c r="E105">
        <v>0</v>
      </c>
      <c r="F105">
        <v>1</v>
      </c>
      <c r="G105" s="1">
        <v>45163</v>
      </c>
      <c r="H105" s="1">
        <v>45170</v>
      </c>
      <c r="I105" t="s">
        <v>15</v>
      </c>
      <c r="J105" t="s">
        <v>27</v>
      </c>
      <c r="K105" s="2">
        <v>777.62</v>
      </c>
      <c r="L105" t="s">
        <v>48</v>
      </c>
      <c r="M105">
        <f>YEAR(Table1[[#This Row],[order_date]])</f>
        <v>2023</v>
      </c>
      <c r="N105">
        <f>MONTH(Table1[[#This Row],[order_date]])</f>
        <v>8</v>
      </c>
      <c r="O105" s="3">
        <f>Table1[[#This Row],[sales]]-Table1[[#This Row],[profit]]</f>
        <v>4111.8100000000004</v>
      </c>
      <c r="P105" s="3">
        <f>Table1[[#This Row],[sales]]*Table1[[#This Row],[quantity]]</f>
        <v>4889.43</v>
      </c>
      <c r="Q105" s="9">
        <f>Table1[[#This Row],[delivery_date]]-Table1[[#This Row],[order_date]]</f>
        <v>7</v>
      </c>
    </row>
    <row r="106" spans="1:17" x14ac:dyDescent="0.35">
      <c r="A106" t="s">
        <v>137</v>
      </c>
      <c r="B106" t="s">
        <v>41</v>
      </c>
      <c r="C106" t="s">
        <v>26</v>
      </c>
      <c r="D106" s="2">
        <v>4920.82</v>
      </c>
      <c r="E106">
        <v>0.33</v>
      </c>
      <c r="F106">
        <v>1</v>
      </c>
      <c r="G106" s="1">
        <v>45008</v>
      </c>
      <c r="H106" s="1">
        <v>45013</v>
      </c>
      <c r="I106" t="s">
        <v>21</v>
      </c>
      <c r="J106" t="s">
        <v>16</v>
      </c>
      <c r="K106" s="2">
        <v>483.88</v>
      </c>
      <c r="L106" t="s">
        <v>34</v>
      </c>
      <c r="M106">
        <f>YEAR(Table1[[#This Row],[order_date]])</f>
        <v>2023</v>
      </c>
      <c r="N106">
        <f>MONTH(Table1[[#This Row],[order_date]])</f>
        <v>3</v>
      </c>
      <c r="O106" s="3">
        <f>Table1[[#This Row],[sales]]-Table1[[#This Row],[profit]]</f>
        <v>4436.9399999999996</v>
      </c>
      <c r="P106" s="3">
        <f>Table1[[#This Row],[sales]]*Table1[[#This Row],[quantity]]</f>
        <v>4920.82</v>
      </c>
      <c r="Q106" s="9">
        <f>Table1[[#This Row],[delivery_date]]-Table1[[#This Row],[order_date]]</f>
        <v>5</v>
      </c>
    </row>
    <row r="107" spans="1:17" x14ac:dyDescent="0.35">
      <c r="A107" t="s">
        <v>138</v>
      </c>
      <c r="B107" t="s">
        <v>41</v>
      </c>
      <c r="C107" t="s">
        <v>33</v>
      </c>
      <c r="D107" s="2">
        <v>3033.06</v>
      </c>
      <c r="E107">
        <v>0.08</v>
      </c>
      <c r="F107">
        <v>2</v>
      </c>
      <c r="G107" s="1">
        <v>45516</v>
      </c>
      <c r="H107" s="1">
        <v>45517</v>
      </c>
      <c r="I107" t="s">
        <v>15</v>
      </c>
      <c r="J107" t="s">
        <v>22</v>
      </c>
      <c r="K107" s="2">
        <v>587.57000000000005</v>
      </c>
      <c r="L107" t="s">
        <v>28</v>
      </c>
      <c r="M107">
        <f>YEAR(Table1[[#This Row],[order_date]])</f>
        <v>2024</v>
      </c>
      <c r="N107">
        <f>MONTH(Table1[[#This Row],[order_date]])</f>
        <v>8</v>
      </c>
      <c r="O107" s="3">
        <f>Table1[[#This Row],[sales]]-Table1[[#This Row],[profit]]</f>
        <v>2445.4899999999998</v>
      </c>
      <c r="P107" s="3">
        <f>Table1[[#This Row],[sales]]*Table1[[#This Row],[quantity]]</f>
        <v>6066.12</v>
      </c>
      <c r="Q107" s="9">
        <f>Table1[[#This Row],[delivery_date]]-Table1[[#This Row],[order_date]]</f>
        <v>1</v>
      </c>
    </row>
    <row r="108" spans="1:17" x14ac:dyDescent="0.35">
      <c r="A108" t="s">
        <v>139</v>
      </c>
      <c r="B108" t="s">
        <v>41</v>
      </c>
      <c r="C108" t="s">
        <v>20</v>
      </c>
      <c r="D108" s="2">
        <v>4399.7299999999996</v>
      </c>
      <c r="E108">
        <v>0.49</v>
      </c>
      <c r="F108">
        <v>2</v>
      </c>
      <c r="G108" s="1">
        <v>45328</v>
      </c>
      <c r="H108" s="1">
        <v>45333</v>
      </c>
      <c r="I108" t="s">
        <v>31</v>
      </c>
      <c r="J108" t="s">
        <v>27</v>
      </c>
      <c r="K108" s="2">
        <v>660.08</v>
      </c>
      <c r="L108" t="s">
        <v>28</v>
      </c>
      <c r="M108">
        <f>YEAR(Table1[[#This Row],[order_date]])</f>
        <v>2024</v>
      </c>
      <c r="N108">
        <f>MONTH(Table1[[#This Row],[order_date]])</f>
        <v>2</v>
      </c>
      <c r="O108" s="3">
        <f>Table1[[#This Row],[sales]]-Table1[[#This Row],[profit]]</f>
        <v>3739.6499999999996</v>
      </c>
      <c r="P108" s="3">
        <f>Table1[[#This Row],[sales]]*Table1[[#This Row],[quantity]]</f>
        <v>8799.4599999999991</v>
      </c>
      <c r="Q108" s="9">
        <f>Table1[[#This Row],[delivery_date]]-Table1[[#This Row],[order_date]]</f>
        <v>5</v>
      </c>
    </row>
    <row r="109" spans="1:17" x14ac:dyDescent="0.35">
      <c r="A109" t="s">
        <v>140</v>
      </c>
      <c r="B109" t="s">
        <v>19</v>
      </c>
      <c r="C109" t="s">
        <v>36</v>
      </c>
      <c r="D109" s="2">
        <v>4996.1899999999996</v>
      </c>
      <c r="E109">
        <v>0.08</v>
      </c>
      <c r="F109">
        <v>8</v>
      </c>
      <c r="G109" s="1">
        <v>45074</v>
      </c>
      <c r="H109" s="1">
        <v>45076</v>
      </c>
      <c r="I109" t="s">
        <v>15</v>
      </c>
      <c r="J109" t="s">
        <v>22</v>
      </c>
      <c r="K109" s="2">
        <v>1047.8699999999999</v>
      </c>
      <c r="L109" t="s">
        <v>23</v>
      </c>
      <c r="M109">
        <f>YEAR(Table1[[#This Row],[order_date]])</f>
        <v>2023</v>
      </c>
      <c r="N109">
        <f>MONTH(Table1[[#This Row],[order_date]])</f>
        <v>5</v>
      </c>
      <c r="O109" s="3">
        <f>Table1[[#This Row],[sales]]-Table1[[#This Row],[profit]]</f>
        <v>3948.3199999999997</v>
      </c>
      <c r="P109" s="3">
        <f>Table1[[#This Row],[sales]]*Table1[[#This Row],[quantity]]</f>
        <v>39969.519999999997</v>
      </c>
      <c r="Q109" s="9">
        <f>Table1[[#This Row],[delivery_date]]-Table1[[#This Row],[order_date]]</f>
        <v>2</v>
      </c>
    </row>
    <row r="110" spans="1:17" x14ac:dyDescent="0.35">
      <c r="A110" t="s">
        <v>141</v>
      </c>
      <c r="B110" t="s">
        <v>41</v>
      </c>
      <c r="C110" t="s">
        <v>33</v>
      </c>
      <c r="D110" s="2">
        <v>4263.6099999999997</v>
      </c>
      <c r="E110">
        <v>0.28000000000000003</v>
      </c>
      <c r="F110">
        <v>4</v>
      </c>
      <c r="G110" s="1">
        <v>45363</v>
      </c>
      <c r="H110" s="1">
        <v>45364</v>
      </c>
      <c r="I110" t="s">
        <v>21</v>
      </c>
      <c r="J110" t="s">
        <v>22</v>
      </c>
      <c r="K110" s="2">
        <v>1092.43</v>
      </c>
      <c r="L110" t="s">
        <v>17</v>
      </c>
      <c r="M110">
        <f>YEAR(Table1[[#This Row],[order_date]])</f>
        <v>2024</v>
      </c>
      <c r="N110">
        <f>MONTH(Table1[[#This Row],[order_date]])</f>
        <v>3</v>
      </c>
      <c r="O110" s="3">
        <f>Table1[[#This Row],[sales]]-Table1[[#This Row],[profit]]</f>
        <v>3171.1799999999994</v>
      </c>
      <c r="P110" s="3">
        <f>Table1[[#This Row],[sales]]*Table1[[#This Row],[quantity]]</f>
        <v>17054.439999999999</v>
      </c>
      <c r="Q110" s="9">
        <f>Table1[[#This Row],[delivery_date]]-Table1[[#This Row],[order_date]]</f>
        <v>1</v>
      </c>
    </row>
    <row r="111" spans="1:17" x14ac:dyDescent="0.35">
      <c r="A111" t="s">
        <v>142</v>
      </c>
      <c r="B111" t="s">
        <v>13</v>
      </c>
      <c r="C111" t="s">
        <v>36</v>
      </c>
      <c r="D111" s="2">
        <v>3318.86</v>
      </c>
      <c r="E111">
        <v>0.33</v>
      </c>
      <c r="F111">
        <v>6</v>
      </c>
      <c r="G111" s="1">
        <v>45547</v>
      </c>
      <c r="H111" s="1">
        <v>45554</v>
      </c>
      <c r="I111" t="s">
        <v>15</v>
      </c>
      <c r="J111" t="s">
        <v>16</v>
      </c>
      <c r="K111" s="2">
        <v>604.07000000000005</v>
      </c>
      <c r="L111" t="s">
        <v>23</v>
      </c>
      <c r="M111">
        <f>YEAR(Table1[[#This Row],[order_date]])</f>
        <v>2024</v>
      </c>
      <c r="N111">
        <f>MONTH(Table1[[#This Row],[order_date]])</f>
        <v>9</v>
      </c>
      <c r="O111" s="3">
        <f>Table1[[#This Row],[sales]]-Table1[[#This Row],[profit]]</f>
        <v>2714.79</v>
      </c>
      <c r="P111" s="3">
        <f>Table1[[#This Row],[sales]]*Table1[[#This Row],[quantity]]</f>
        <v>19913.16</v>
      </c>
      <c r="Q111" s="9">
        <f>Table1[[#This Row],[delivery_date]]-Table1[[#This Row],[order_date]]</f>
        <v>7</v>
      </c>
    </row>
    <row r="112" spans="1:17" x14ac:dyDescent="0.35">
      <c r="A112" t="s">
        <v>143</v>
      </c>
      <c r="B112" t="s">
        <v>19</v>
      </c>
      <c r="C112" t="s">
        <v>20</v>
      </c>
      <c r="D112" s="2">
        <v>4241.1499999999996</v>
      </c>
      <c r="E112">
        <v>0.41</v>
      </c>
      <c r="F112">
        <v>2</v>
      </c>
      <c r="G112" s="1">
        <v>45486</v>
      </c>
      <c r="H112" s="1">
        <v>45487</v>
      </c>
      <c r="I112" t="s">
        <v>15</v>
      </c>
      <c r="J112" t="s">
        <v>22</v>
      </c>
      <c r="K112" s="2">
        <v>1168.31</v>
      </c>
      <c r="L112" t="s">
        <v>17</v>
      </c>
      <c r="M112">
        <f>YEAR(Table1[[#This Row],[order_date]])</f>
        <v>2024</v>
      </c>
      <c r="N112">
        <f>MONTH(Table1[[#This Row],[order_date]])</f>
        <v>7</v>
      </c>
      <c r="O112" s="3">
        <f>Table1[[#This Row],[sales]]-Table1[[#This Row],[profit]]</f>
        <v>3072.8399999999997</v>
      </c>
      <c r="P112" s="3">
        <f>Table1[[#This Row],[sales]]*Table1[[#This Row],[quantity]]</f>
        <v>8482.2999999999993</v>
      </c>
      <c r="Q112" s="9">
        <f>Table1[[#This Row],[delivery_date]]-Table1[[#This Row],[order_date]]</f>
        <v>1</v>
      </c>
    </row>
    <row r="113" spans="1:17" x14ac:dyDescent="0.35">
      <c r="A113" t="s">
        <v>144</v>
      </c>
      <c r="B113" t="s">
        <v>13</v>
      </c>
      <c r="C113" t="s">
        <v>20</v>
      </c>
      <c r="D113" s="2">
        <v>505.01</v>
      </c>
      <c r="E113">
        <v>0.23</v>
      </c>
      <c r="F113">
        <v>1</v>
      </c>
      <c r="G113" s="1">
        <v>45081</v>
      </c>
      <c r="H113" s="1">
        <v>45088</v>
      </c>
      <c r="I113" t="s">
        <v>15</v>
      </c>
      <c r="J113" t="s">
        <v>22</v>
      </c>
      <c r="K113" s="2">
        <v>71.8</v>
      </c>
      <c r="L113" t="s">
        <v>28</v>
      </c>
      <c r="M113">
        <f>YEAR(Table1[[#This Row],[order_date]])</f>
        <v>2023</v>
      </c>
      <c r="N113">
        <f>MONTH(Table1[[#This Row],[order_date]])</f>
        <v>6</v>
      </c>
      <c r="O113" s="3">
        <f>Table1[[#This Row],[sales]]-Table1[[#This Row],[profit]]</f>
        <v>433.21</v>
      </c>
      <c r="P113" s="3">
        <f>Table1[[#This Row],[sales]]*Table1[[#This Row],[quantity]]</f>
        <v>505.01</v>
      </c>
      <c r="Q113" s="9">
        <f>Table1[[#This Row],[delivery_date]]-Table1[[#This Row],[order_date]]</f>
        <v>7</v>
      </c>
    </row>
    <row r="114" spans="1:17" x14ac:dyDescent="0.35">
      <c r="A114" t="s">
        <v>145</v>
      </c>
      <c r="B114" t="s">
        <v>19</v>
      </c>
      <c r="C114" t="s">
        <v>26</v>
      </c>
      <c r="D114" s="2">
        <v>3210.62</v>
      </c>
      <c r="E114">
        <v>0.47</v>
      </c>
      <c r="F114">
        <v>7</v>
      </c>
      <c r="G114" s="1">
        <v>45514</v>
      </c>
      <c r="H114" s="1">
        <v>45518</v>
      </c>
      <c r="I114" t="s">
        <v>15</v>
      </c>
      <c r="J114" t="s">
        <v>22</v>
      </c>
      <c r="K114" s="2">
        <v>546.45000000000005</v>
      </c>
      <c r="L114" t="s">
        <v>48</v>
      </c>
      <c r="M114">
        <f>YEAR(Table1[[#This Row],[order_date]])</f>
        <v>2024</v>
      </c>
      <c r="N114">
        <f>MONTH(Table1[[#This Row],[order_date]])</f>
        <v>8</v>
      </c>
      <c r="O114" s="3">
        <f>Table1[[#This Row],[sales]]-Table1[[#This Row],[profit]]</f>
        <v>2664.17</v>
      </c>
      <c r="P114" s="3">
        <f>Table1[[#This Row],[sales]]*Table1[[#This Row],[quantity]]</f>
        <v>22474.34</v>
      </c>
      <c r="Q114" s="9">
        <f>Table1[[#This Row],[delivery_date]]-Table1[[#This Row],[order_date]]</f>
        <v>4</v>
      </c>
    </row>
    <row r="115" spans="1:17" x14ac:dyDescent="0.35">
      <c r="A115" t="s">
        <v>146</v>
      </c>
      <c r="B115" t="s">
        <v>41</v>
      </c>
      <c r="C115" t="s">
        <v>36</v>
      </c>
      <c r="D115" s="2">
        <v>1160.96</v>
      </c>
      <c r="E115">
        <v>0.24</v>
      </c>
      <c r="F115">
        <v>4</v>
      </c>
      <c r="G115" s="1">
        <v>45055</v>
      </c>
      <c r="H115" s="1">
        <v>45057</v>
      </c>
      <c r="I115" t="s">
        <v>31</v>
      </c>
      <c r="J115" t="s">
        <v>27</v>
      </c>
      <c r="K115" s="2">
        <v>223.68</v>
      </c>
      <c r="L115" t="s">
        <v>34</v>
      </c>
      <c r="M115">
        <f>YEAR(Table1[[#This Row],[order_date]])</f>
        <v>2023</v>
      </c>
      <c r="N115">
        <f>MONTH(Table1[[#This Row],[order_date]])</f>
        <v>5</v>
      </c>
      <c r="O115" s="3">
        <f>Table1[[#This Row],[sales]]-Table1[[#This Row],[profit]]</f>
        <v>937.28</v>
      </c>
      <c r="P115" s="3">
        <f>Table1[[#This Row],[sales]]*Table1[[#This Row],[quantity]]</f>
        <v>4643.84</v>
      </c>
      <c r="Q115" s="9">
        <f>Table1[[#This Row],[delivery_date]]-Table1[[#This Row],[order_date]]</f>
        <v>2</v>
      </c>
    </row>
    <row r="116" spans="1:17" x14ac:dyDescent="0.35">
      <c r="A116" t="s">
        <v>147</v>
      </c>
      <c r="B116" t="s">
        <v>13</v>
      </c>
      <c r="C116" t="s">
        <v>14</v>
      </c>
      <c r="D116" s="2">
        <v>668.71</v>
      </c>
      <c r="E116">
        <v>0.13</v>
      </c>
      <c r="F116">
        <v>4</v>
      </c>
      <c r="G116" s="1">
        <v>45045</v>
      </c>
      <c r="H116" s="1">
        <v>45047</v>
      </c>
      <c r="I116" t="s">
        <v>15</v>
      </c>
      <c r="J116" t="s">
        <v>22</v>
      </c>
      <c r="K116" s="2">
        <v>153.62</v>
      </c>
      <c r="L116" t="s">
        <v>23</v>
      </c>
      <c r="M116">
        <f>YEAR(Table1[[#This Row],[order_date]])</f>
        <v>2023</v>
      </c>
      <c r="N116">
        <f>MONTH(Table1[[#This Row],[order_date]])</f>
        <v>4</v>
      </c>
      <c r="O116" s="3">
        <f>Table1[[#This Row],[sales]]-Table1[[#This Row],[profit]]</f>
        <v>515.09</v>
      </c>
      <c r="P116" s="3">
        <f>Table1[[#This Row],[sales]]*Table1[[#This Row],[quantity]]</f>
        <v>2674.84</v>
      </c>
      <c r="Q116" s="9">
        <f>Table1[[#This Row],[delivery_date]]-Table1[[#This Row],[order_date]]</f>
        <v>2</v>
      </c>
    </row>
    <row r="117" spans="1:17" x14ac:dyDescent="0.35">
      <c r="A117" t="s">
        <v>148</v>
      </c>
      <c r="B117" t="s">
        <v>19</v>
      </c>
      <c r="C117" t="s">
        <v>26</v>
      </c>
      <c r="D117" s="2">
        <v>4475.07</v>
      </c>
      <c r="E117">
        <v>0.3</v>
      </c>
      <c r="F117">
        <v>2</v>
      </c>
      <c r="G117" s="1">
        <v>45196</v>
      </c>
      <c r="H117" s="1">
        <v>45197</v>
      </c>
      <c r="I117" t="s">
        <v>21</v>
      </c>
      <c r="J117" t="s">
        <v>22</v>
      </c>
      <c r="K117" s="2">
        <v>815.29</v>
      </c>
      <c r="L117" t="s">
        <v>39</v>
      </c>
      <c r="M117">
        <f>YEAR(Table1[[#This Row],[order_date]])</f>
        <v>2023</v>
      </c>
      <c r="N117">
        <f>MONTH(Table1[[#This Row],[order_date]])</f>
        <v>9</v>
      </c>
      <c r="O117" s="3">
        <f>Table1[[#This Row],[sales]]-Table1[[#This Row],[profit]]</f>
        <v>3659.7799999999997</v>
      </c>
      <c r="P117" s="3">
        <f>Table1[[#This Row],[sales]]*Table1[[#This Row],[quantity]]</f>
        <v>8950.14</v>
      </c>
      <c r="Q117" s="9">
        <f>Table1[[#This Row],[delivery_date]]-Table1[[#This Row],[order_date]]</f>
        <v>1</v>
      </c>
    </row>
    <row r="118" spans="1:17" x14ac:dyDescent="0.35">
      <c r="A118" t="s">
        <v>149</v>
      </c>
      <c r="B118" t="s">
        <v>25</v>
      </c>
      <c r="C118" t="s">
        <v>36</v>
      </c>
      <c r="D118" s="2">
        <v>3234.26</v>
      </c>
      <c r="E118">
        <v>0.33</v>
      </c>
      <c r="F118">
        <v>9</v>
      </c>
      <c r="G118" s="1">
        <v>45342</v>
      </c>
      <c r="H118" s="1">
        <v>45349</v>
      </c>
      <c r="I118" t="s">
        <v>15</v>
      </c>
      <c r="J118" t="s">
        <v>27</v>
      </c>
      <c r="K118" s="2">
        <v>817.55</v>
      </c>
      <c r="L118" t="s">
        <v>34</v>
      </c>
      <c r="M118">
        <f>YEAR(Table1[[#This Row],[order_date]])</f>
        <v>2024</v>
      </c>
      <c r="N118">
        <f>MONTH(Table1[[#This Row],[order_date]])</f>
        <v>2</v>
      </c>
      <c r="O118" s="3">
        <f>Table1[[#This Row],[sales]]-Table1[[#This Row],[profit]]</f>
        <v>2416.71</v>
      </c>
      <c r="P118" s="3">
        <f>Table1[[#This Row],[sales]]*Table1[[#This Row],[quantity]]</f>
        <v>29108.340000000004</v>
      </c>
      <c r="Q118" s="9">
        <f>Table1[[#This Row],[delivery_date]]-Table1[[#This Row],[order_date]]</f>
        <v>7</v>
      </c>
    </row>
    <row r="119" spans="1:17" x14ac:dyDescent="0.35">
      <c r="A119" t="s">
        <v>150</v>
      </c>
      <c r="B119" t="s">
        <v>41</v>
      </c>
      <c r="C119" t="s">
        <v>33</v>
      </c>
      <c r="D119" s="2">
        <v>1293.3800000000001</v>
      </c>
      <c r="E119">
        <v>0.25</v>
      </c>
      <c r="F119">
        <v>2</v>
      </c>
      <c r="G119" s="1">
        <v>44936</v>
      </c>
      <c r="H119" s="1">
        <v>44938</v>
      </c>
      <c r="I119" t="s">
        <v>21</v>
      </c>
      <c r="J119" t="s">
        <v>22</v>
      </c>
      <c r="K119" s="2">
        <v>289.92</v>
      </c>
      <c r="L119" t="s">
        <v>48</v>
      </c>
      <c r="M119">
        <f>YEAR(Table1[[#This Row],[order_date]])</f>
        <v>2023</v>
      </c>
      <c r="N119">
        <f>MONTH(Table1[[#This Row],[order_date]])</f>
        <v>1</v>
      </c>
      <c r="O119" s="3">
        <f>Table1[[#This Row],[sales]]-Table1[[#This Row],[profit]]</f>
        <v>1003.46</v>
      </c>
      <c r="P119" s="3">
        <f>Table1[[#This Row],[sales]]*Table1[[#This Row],[quantity]]</f>
        <v>2586.7600000000002</v>
      </c>
      <c r="Q119" s="9">
        <f>Table1[[#This Row],[delivery_date]]-Table1[[#This Row],[order_date]]</f>
        <v>2</v>
      </c>
    </row>
    <row r="120" spans="1:17" x14ac:dyDescent="0.35">
      <c r="A120" t="s">
        <v>151</v>
      </c>
      <c r="B120" t="s">
        <v>19</v>
      </c>
      <c r="C120" t="s">
        <v>33</v>
      </c>
      <c r="D120" s="2">
        <v>1995.23</v>
      </c>
      <c r="E120">
        <v>0.37</v>
      </c>
      <c r="F120">
        <v>5</v>
      </c>
      <c r="G120" s="1">
        <v>45336</v>
      </c>
      <c r="H120" s="1">
        <v>45339</v>
      </c>
      <c r="I120" t="s">
        <v>21</v>
      </c>
      <c r="J120" t="s">
        <v>22</v>
      </c>
      <c r="K120" s="2">
        <v>274.36</v>
      </c>
      <c r="L120" t="s">
        <v>17</v>
      </c>
      <c r="M120">
        <f>YEAR(Table1[[#This Row],[order_date]])</f>
        <v>2024</v>
      </c>
      <c r="N120">
        <f>MONTH(Table1[[#This Row],[order_date]])</f>
        <v>2</v>
      </c>
      <c r="O120" s="3">
        <f>Table1[[#This Row],[sales]]-Table1[[#This Row],[profit]]</f>
        <v>1720.87</v>
      </c>
      <c r="P120" s="3">
        <f>Table1[[#This Row],[sales]]*Table1[[#This Row],[quantity]]</f>
        <v>9976.15</v>
      </c>
      <c r="Q120" s="9">
        <f>Table1[[#This Row],[delivery_date]]-Table1[[#This Row],[order_date]]</f>
        <v>3</v>
      </c>
    </row>
    <row r="121" spans="1:17" x14ac:dyDescent="0.35">
      <c r="A121" t="s">
        <v>152</v>
      </c>
      <c r="B121" t="s">
        <v>25</v>
      </c>
      <c r="C121" t="s">
        <v>20</v>
      </c>
      <c r="D121" s="2">
        <v>4869.0600000000004</v>
      </c>
      <c r="E121">
        <v>0.21</v>
      </c>
      <c r="F121">
        <v>6</v>
      </c>
      <c r="G121" s="1">
        <v>45149</v>
      </c>
      <c r="H121" s="1">
        <v>45155</v>
      </c>
      <c r="I121" t="s">
        <v>21</v>
      </c>
      <c r="J121" t="s">
        <v>22</v>
      </c>
      <c r="K121" s="2">
        <v>1022.41</v>
      </c>
      <c r="L121" t="s">
        <v>28</v>
      </c>
      <c r="M121">
        <f>YEAR(Table1[[#This Row],[order_date]])</f>
        <v>2023</v>
      </c>
      <c r="N121">
        <f>MONTH(Table1[[#This Row],[order_date]])</f>
        <v>8</v>
      </c>
      <c r="O121" s="3">
        <f>Table1[[#This Row],[sales]]-Table1[[#This Row],[profit]]</f>
        <v>3846.6500000000005</v>
      </c>
      <c r="P121" s="3">
        <f>Table1[[#This Row],[sales]]*Table1[[#This Row],[quantity]]</f>
        <v>29214.36</v>
      </c>
      <c r="Q121" s="9">
        <f>Table1[[#This Row],[delivery_date]]-Table1[[#This Row],[order_date]]</f>
        <v>6</v>
      </c>
    </row>
    <row r="122" spans="1:17" x14ac:dyDescent="0.35">
      <c r="A122" t="s">
        <v>153</v>
      </c>
      <c r="B122" t="s">
        <v>19</v>
      </c>
      <c r="C122" t="s">
        <v>14</v>
      </c>
      <c r="D122" s="2">
        <v>4324.6899999999996</v>
      </c>
      <c r="E122">
        <v>0</v>
      </c>
      <c r="F122">
        <v>3</v>
      </c>
      <c r="G122" s="1">
        <v>45503</v>
      </c>
      <c r="H122" s="1">
        <v>45507</v>
      </c>
      <c r="I122" t="s">
        <v>21</v>
      </c>
      <c r="J122" t="s">
        <v>16</v>
      </c>
      <c r="K122" s="2">
        <v>558.65</v>
      </c>
      <c r="L122" t="s">
        <v>48</v>
      </c>
      <c r="M122">
        <f>YEAR(Table1[[#This Row],[order_date]])</f>
        <v>2024</v>
      </c>
      <c r="N122">
        <f>MONTH(Table1[[#This Row],[order_date]])</f>
        <v>7</v>
      </c>
      <c r="O122" s="3">
        <f>Table1[[#This Row],[sales]]-Table1[[#This Row],[profit]]</f>
        <v>3766.0399999999995</v>
      </c>
      <c r="P122" s="3">
        <f>Table1[[#This Row],[sales]]*Table1[[#This Row],[quantity]]</f>
        <v>12974.07</v>
      </c>
      <c r="Q122" s="9">
        <f>Table1[[#This Row],[delivery_date]]-Table1[[#This Row],[order_date]]</f>
        <v>4</v>
      </c>
    </row>
    <row r="123" spans="1:17" x14ac:dyDescent="0.35">
      <c r="A123" t="s">
        <v>154</v>
      </c>
      <c r="B123" t="s">
        <v>25</v>
      </c>
      <c r="C123" t="s">
        <v>33</v>
      </c>
      <c r="D123" s="2">
        <v>176.35</v>
      </c>
      <c r="E123">
        <v>0.13</v>
      </c>
      <c r="F123">
        <v>3</v>
      </c>
      <c r="G123" s="1">
        <v>45104</v>
      </c>
      <c r="H123" s="1">
        <v>45106</v>
      </c>
      <c r="I123" t="s">
        <v>31</v>
      </c>
      <c r="J123" t="s">
        <v>27</v>
      </c>
      <c r="K123" s="2">
        <v>40.409999999999997</v>
      </c>
      <c r="L123" t="s">
        <v>17</v>
      </c>
      <c r="M123">
        <f>YEAR(Table1[[#This Row],[order_date]])</f>
        <v>2023</v>
      </c>
      <c r="N123">
        <f>MONTH(Table1[[#This Row],[order_date]])</f>
        <v>6</v>
      </c>
      <c r="O123" s="3">
        <f>Table1[[#This Row],[sales]]-Table1[[#This Row],[profit]]</f>
        <v>135.94</v>
      </c>
      <c r="P123" s="3">
        <f>Table1[[#This Row],[sales]]*Table1[[#This Row],[quantity]]</f>
        <v>529.04999999999995</v>
      </c>
      <c r="Q123" s="9">
        <f>Table1[[#This Row],[delivery_date]]-Table1[[#This Row],[order_date]]</f>
        <v>2</v>
      </c>
    </row>
    <row r="124" spans="1:17" x14ac:dyDescent="0.35">
      <c r="A124" t="s">
        <v>155</v>
      </c>
      <c r="B124" t="s">
        <v>41</v>
      </c>
      <c r="C124" t="s">
        <v>36</v>
      </c>
      <c r="D124" s="2">
        <v>4901.0200000000004</v>
      </c>
      <c r="E124">
        <v>0.47</v>
      </c>
      <c r="F124">
        <v>6</v>
      </c>
      <c r="G124" s="1">
        <v>45103</v>
      </c>
      <c r="H124" s="1">
        <v>45106</v>
      </c>
      <c r="I124" t="s">
        <v>15</v>
      </c>
      <c r="J124" t="s">
        <v>27</v>
      </c>
      <c r="K124" s="2">
        <v>1045.7</v>
      </c>
      <c r="L124" t="s">
        <v>17</v>
      </c>
      <c r="M124">
        <f>YEAR(Table1[[#This Row],[order_date]])</f>
        <v>2023</v>
      </c>
      <c r="N124">
        <f>MONTH(Table1[[#This Row],[order_date]])</f>
        <v>6</v>
      </c>
      <c r="O124" s="3">
        <f>Table1[[#This Row],[sales]]-Table1[[#This Row],[profit]]</f>
        <v>3855.3200000000006</v>
      </c>
      <c r="P124" s="3">
        <f>Table1[[#This Row],[sales]]*Table1[[#This Row],[quantity]]</f>
        <v>29406.120000000003</v>
      </c>
      <c r="Q124" s="9">
        <f>Table1[[#This Row],[delivery_date]]-Table1[[#This Row],[order_date]]</f>
        <v>3</v>
      </c>
    </row>
    <row r="125" spans="1:17" x14ac:dyDescent="0.35">
      <c r="A125" t="s">
        <v>156</v>
      </c>
      <c r="B125" t="s">
        <v>13</v>
      </c>
      <c r="C125" t="s">
        <v>36</v>
      </c>
      <c r="D125" s="2">
        <v>1905.79</v>
      </c>
      <c r="E125">
        <v>0.38</v>
      </c>
      <c r="F125">
        <v>5</v>
      </c>
      <c r="G125" s="1">
        <v>45470</v>
      </c>
      <c r="H125" s="1">
        <v>45477</v>
      </c>
      <c r="I125" t="s">
        <v>15</v>
      </c>
      <c r="J125" t="s">
        <v>27</v>
      </c>
      <c r="K125" s="2">
        <v>179.78</v>
      </c>
      <c r="L125" t="s">
        <v>34</v>
      </c>
      <c r="M125">
        <f>YEAR(Table1[[#This Row],[order_date]])</f>
        <v>2024</v>
      </c>
      <c r="N125">
        <f>MONTH(Table1[[#This Row],[order_date]])</f>
        <v>6</v>
      </c>
      <c r="O125" s="3">
        <f>Table1[[#This Row],[sales]]-Table1[[#This Row],[profit]]</f>
        <v>1726.01</v>
      </c>
      <c r="P125" s="3">
        <f>Table1[[#This Row],[sales]]*Table1[[#This Row],[quantity]]</f>
        <v>9528.9500000000007</v>
      </c>
      <c r="Q125" s="9">
        <f>Table1[[#This Row],[delivery_date]]-Table1[[#This Row],[order_date]]</f>
        <v>7</v>
      </c>
    </row>
    <row r="126" spans="1:17" x14ac:dyDescent="0.35">
      <c r="A126" t="s">
        <v>157</v>
      </c>
      <c r="B126" t="s">
        <v>25</v>
      </c>
      <c r="C126" t="s">
        <v>33</v>
      </c>
      <c r="D126" s="2">
        <v>3507.55</v>
      </c>
      <c r="E126">
        <v>0.09</v>
      </c>
      <c r="F126">
        <v>5</v>
      </c>
      <c r="G126" s="1">
        <v>45503</v>
      </c>
      <c r="H126" s="1">
        <v>45504</v>
      </c>
      <c r="I126" t="s">
        <v>31</v>
      </c>
      <c r="J126" t="s">
        <v>16</v>
      </c>
      <c r="K126" s="2">
        <v>789.67</v>
      </c>
      <c r="L126" t="s">
        <v>48</v>
      </c>
      <c r="M126">
        <f>YEAR(Table1[[#This Row],[order_date]])</f>
        <v>2024</v>
      </c>
      <c r="N126">
        <f>MONTH(Table1[[#This Row],[order_date]])</f>
        <v>7</v>
      </c>
      <c r="O126" s="3">
        <f>Table1[[#This Row],[sales]]-Table1[[#This Row],[profit]]</f>
        <v>2717.88</v>
      </c>
      <c r="P126" s="3">
        <f>Table1[[#This Row],[sales]]*Table1[[#This Row],[quantity]]</f>
        <v>17537.75</v>
      </c>
      <c r="Q126" s="9">
        <f>Table1[[#This Row],[delivery_date]]-Table1[[#This Row],[order_date]]</f>
        <v>1</v>
      </c>
    </row>
    <row r="127" spans="1:17" x14ac:dyDescent="0.35">
      <c r="A127" t="s">
        <v>158</v>
      </c>
      <c r="B127" t="s">
        <v>19</v>
      </c>
      <c r="C127" t="s">
        <v>36</v>
      </c>
      <c r="D127" s="2">
        <v>3592.12</v>
      </c>
      <c r="E127">
        <v>0.03</v>
      </c>
      <c r="F127">
        <v>5</v>
      </c>
      <c r="G127" s="1">
        <v>44952</v>
      </c>
      <c r="H127" s="1">
        <v>44956</v>
      </c>
      <c r="I127" t="s">
        <v>15</v>
      </c>
      <c r="J127" t="s">
        <v>27</v>
      </c>
      <c r="K127" s="2">
        <v>296.98</v>
      </c>
      <c r="L127" t="s">
        <v>34</v>
      </c>
      <c r="M127">
        <f>YEAR(Table1[[#This Row],[order_date]])</f>
        <v>2023</v>
      </c>
      <c r="N127">
        <f>MONTH(Table1[[#This Row],[order_date]])</f>
        <v>1</v>
      </c>
      <c r="O127" s="3">
        <f>Table1[[#This Row],[sales]]-Table1[[#This Row],[profit]]</f>
        <v>3295.14</v>
      </c>
      <c r="P127" s="3">
        <f>Table1[[#This Row],[sales]]*Table1[[#This Row],[quantity]]</f>
        <v>17960.599999999999</v>
      </c>
      <c r="Q127" s="9">
        <f>Table1[[#This Row],[delivery_date]]-Table1[[#This Row],[order_date]]</f>
        <v>4</v>
      </c>
    </row>
    <row r="128" spans="1:17" x14ac:dyDescent="0.35">
      <c r="A128" t="s">
        <v>159</v>
      </c>
      <c r="B128" t="s">
        <v>41</v>
      </c>
      <c r="C128" t="s">
        <v>36</v>
      </c>
      <c r="D128" s="2">
        <v>4567.25</v>
      </c>
      <c r="E128">
        <v>0.18</v>
      </c>
      <c r="F128">
        <v>9</v>
      </c>
      <c r="G128" s="1">
        <v>45123</v>
      </c>
      <c r="H128" s="1">
        <v>45129</v>
      </c>
      <c r="I128" t="s">
        <v>31</v>
      </c>
      <c r="J128" t="s">
        <v>27</v>
      </c>
      <c r="K128" s="2">
        <v>333.34</v>
      </c>
      <c r="L128" t="s">
        <v>34</v>
      </c>
      <c r="M128">
        <f>YEAR(Table1[[#This Row],[order_date]])</f>
        <v>2023</v>
      </c>
      <c r="N128">
        <f>MONTH(Table1[[#This Row],[order_date]])</f>
        <v>7</v>
      </c>
      <c r="O128" s="3">
        <f>Table1[[#This Row],[sales]]-Table1[[#This Row],[profit]]</f>
        <v>4233.91</v>
      </c>
      <c r="P128" s="3">
        <f>Table1[[#This Row],[sales]]*Table1[[#This Row],[quantity]]</f>
        <v>41105.25</v>
      </c>
      <c r="Q128" s="9">
        <f>Table1[[#This Row],[delivery_date]]-Table1[[#This Row],[order_date]]</f>
        <v>6</v>
      </c>
    </row>
    <row r="129" spans="1:17" x14ac:dyDescent="0.35">
      <c r="A129" t="s">
        <v>160</v>
      </c>
      <c r="B129" t="s">
        <v>25</v>
      </c>
      <c r="C129" t="s">
        <v>20</v>
      </c>
      <c r="D129" s="2">
        <v>4436.8</v>
      </c>
      <c r="E129">
        <v>0.42</v>
      </c>
      <c r="F129">
        <v>8</v>
      </c>
      <c r="G129" s="1">
        <v>45336</v>
      </c>
      <c r="H129" s="1">
        <v>45340</v>
      </c>
      <c r="I129" t="s">
        <v>21</v>
      </c>
      <c r="J129" t="s">
        <v>27</v>
      </c>
      <c r="K129" s="2">
        <v>934.84</v>
      </c>
      <c r="L129" t="s">
        <v>28</v>
      </c>
      <c r="M129">
        <f>YEAR(Table1[[#This Row],[order_date]])</f>
        <v>2024</v>
      </c>
      <c r="N129">
        <f>MONTH(Table1[[#This Row],[order_date]])</f>
        <v>2</v>
      </c>
      <c r="O129" s="3">
        <f>Table1[[#This Row],[sales]]-Table1[[#This Row],[profit]]</f>
        <v>3501.96</v>
      </c>
      <c r="P129" s="3">
        <f>Table1[[#This Row],[sales]]*Table1[[#This Row],[quantity]]</f>
        <v>35494.400000000001</v>
      </c>
      <c r="Q129" s="9">
        <f>Table1[[#This Row],[delivery_date]]-Table1[[#This Row],[order_date]]</f>
        <v>4</v>
      </c>
    </row>
    <row r="130" spans="1:17" x14ac:dyDescent="0.35">
      <c r="A130" t="s">
        <v>161</v>
      </c>
      <c r="B130" t="s">
        <v>19</v>
      </c>
      <c r="C130" t="s">
        <v>14</v>
      </c>
      <c r="D130" s="2">
        <v>1480.47</v>
      </c>
      <c r="E130">
        <v>0.05</v>
      </c>
      <c r="F130">
        <v>4</v>
      </c>
      <c r="G130" s="1">
        <v>44991</v>
      </c>
      <c r="H130" s="1">
        <v>44995</v>
      </c>
      <c r="I130" t="s">
        <v>15</v>
      </c>
      <c r="J130" t="s">
        <v>22</v>
      </c>
      <c r="K130" s="2">
        <v>197.42</v>
      </c>
      <c r="L130" t="s">
        <v>48</v>
      </c>
      <c r="M130">
        <f>YEAR(Table1[[#This Row],[order_date]])</f>
        <v>2023</v>
      </c>
      <c r="N130">
        <f>MONTH(Table1[[#This Row],[order_date]])</f>
        <v>3</v>
      </c>
      <c r="O130" s="3">
        <f>Table1[[#This Row],[sales]]-Table1[[#This Row],[profit]]</f>
        <v>1283.05</v>
      </c>
      <c r="P130" s="3">
        <f>Table1[[#This Row],[sales]]*Table1[[#This Row],[quantity]]</f>
        <v>5921.88</v>
      </c>
      <c r="Q130" s="9">
        <f>Table1[[#This Row],[delivery_date]]-Table1[[#This Row],[order_date]]</f>
        <v>4</v>
      </c>
    </row>
    <row r="131" spans="1:17" x14ac:dyDescent="0.35">
      <c r="A131" t="s">
        <v>162</v>
      </c>
      <c r="B131" t="s">
        <v>19</v>
      </c>
      <c r="C131" t="s">
        <v>20</v>
      </c>
      <c r="D131" s="2">
        <v>3253.32</v>
      </c>
      <c r="E131">
        <v>0.27</v>
      </c>
      <c r="F131">
        <v>6</v>
      </c>
      <c r="G131" s="1">
        <v>45404</v>
      </c>
      <c r="H131" s="1">
        <v>45407</v>
      </c>
      <c r="I131" t="s">
        <v>21</v>
      </c>
      <c r="J131" t="s">
        <v>16</v>
      </c>
      <c r="K131" s="2">
        <v>293.39999999999998</v>
      </c>
      <c r="L131" t="s">
        <v>48</v>
      </c>
      <c r="M131">
        <f>YEAR(Table1[[#This Row],[order_date]])</f>
        <v>2024</v>
      </c>
      <c r="N131">
        <f>MONTH(Table1[[#This Row],[order_date]])</f>
        <v>4</v>
      </c>
      <c r="O131" s="3">
        <f>Table1[[#This Row],[sales]]-Table1[[#This Row],[profit]]</f>
        <v>2959.92</v>
      </c>
      <c r="P131" s="3">
        <f>Table1[[#This Row],[sales]]*Table1[[#This Row],[quantity]]</f>
        <v>19519.920000000002</v>
      </c>
      <c r="Q131" s="9">
        <f>Table1[[#This Row],[delivery_date]]-Table1[[#This Row],[order_date]]</f>
        <v>3</v>
      </c>
    </row>
    <row r="132" spans="1:17" x14ac:dyDescent="0.35">
      <c r="A132" t="s">
        <v>163</v>
      </c>
      <c r="B132" t="s">
        <v>19</v>
      </c>
      <c r="C132" t="s">
        <v>14</v>
      </c>
      <c r="D132" s="2">
        <v>2029.16</v>
      </c>
      <c r="E132">
        <v>0.14000000000000001</v>
      </c>
      <c r="F132">
        <v>5</v>
      </c>
      <c r="G132" s="1">
        <v>45322</v>
      </c>
      <c r="H132" s="1">
        <v>45327</v>
      </c>
      <c r="I132" t="s">
        <v>15</v>
      </c>
      <c r="J132" t="s">
        <v>22</v>
      </c>
      <c r="K132" s="2">
        <v>602.37</v>
      </c>
      <c r="L132" t="s">
        <v>23</v>
      </c>
      <c r="M132">
        <f>YEAR(Table1[[#This Row],[order_date]])</f>
        <v>2024</v>
      </c>
      <c r="N132">
        <f>MONTH(Table1[[#This Row],[order_date]])</f>
        <v>1</v>
      </c>
      <c r="O132" s="3">
        <f>Table1[[#This Row],[sales]]-Table1[[#This Row],[profit]]</f>
        <v>1426.79</v>
      </c>
      <c r="P132" s="3">
        <f>Table1[[#This Row],[sales]]*Table1[[#This Row],[quantity]]</f>
        <v>10145.800000000001</v>
      </c>
      <c r="Q132" s="9">
        <f>Table1[[#This Row],[delivery_date]]-Table1[[#This Row],[order_date]]</f>
        <v>5</v>
      </c>
    </row>
    <row r="133" spans="1:17" x14ac:dyDescent="0.35">
      <c r="A133" t="s">
        <v>164</v>
      </c>
      <c r="B133" t="s">
        <v>25</v>
      </c>
      <c r="C133" t="s">
        <v>36</v>
      </c>
      <c r="D133" s="2">
        <v>2675.16</v>
      </c>
      <c r="E133">
        <v>0.36</v>
      </c>
      <c r="F133">
        <v>6</v>
      </c>
      <c r="G133" s="1">
        <v>45410</v>
      </c>
      <c r="H133" s="1">
        <v>45414</v>
      </c>
      <c r="I133" t="s">
        <v>15</v>
      </c>
      <c r="J133" t="s">
        <v>27</v>
      </c>
      <c r="K133" s="2">
        <v>715.56</v>
      </c>
      <c r="L133" t="s">
        <v>23</v>
      </c>
      <c r="M133">
        <f>YEAR(Table1[[#This Row],[order_date]])</f>
        <v>2024</v>
      </c>
      <c r="N133">
        <f>MONTH(Table1[[#This Row],[order_date]])</f>
        <v>4</v>
      </c>
      <c r="O133" s="3">
        <f>Table1[[#This Row],[sales]]-Table1[[#This Row],[profit]]</f>
        <v>1959.6</v>
      </c>
      <c r="P133" s="3">
        <f>Table1[[#This Row],[sales]]*Table1[[#This Row],[quantity]]</f>
        <v>16050.96</v>
      </c>
      <c r="Q133" s="9">
        <f>Table1[[#This Row],[delivery_date]]-Table1[[#This Row],[order_date]]</f>
        <v>4</v>
      </c>
    </row>
    <row r="134" spans="1:17" x14ac:dyDescent="0.35">
      <c r="A134" t="s">
        <v>165</v>
      </c>
      <c r="B134" t="s">
        <v>25</v>
      </c>
      <c r="C134" t="s">
        <v>14</v>
      </c>
      <c r="D134" s="2">
        <v>2817.92</v>
      </c>
      <c r="E134">
        <v>0</v>
      </c>
      <c r="F134">
        <v>8</v>
      </c>
      <c r="G134" s="1">
        <v>45590</v>
      </c>
      <c r="H134" s="1">
        <v>45593</v>
      </c>
      <c r="I134" t="s">
        <v>15</v>
      </c>
      <c r="J134" t="s">
        <v>22</v>
      </c>
      <c r="K134" s="2">
        <v>265.5</v>
      </c>
      <c r="L134" t="s">
        <v>17</v>
      </c>
      <c r="M134">
        <f>YEAR(Table1[[#This Row],[order_date]])</f>
        <v>2024</v>
      </c>
      <c r="N134">
        <f>MONTH(Table1[[#This Row],[order_date]])</f>
        <v>10</v>
      </c>
      <c r="O134" s="3">
        <f>Table1[[#This Row],[sales]]-Table1[[#This Row],[profit]]</f>
        <v>2552.42</v>
      </c>
      <c r="P134" s="3">
        <f>Table1[[#This Row],[sales]]*Table1[[#This Row],[quantity]]</f>
        <v>22543.360000000001</v>
      </c>
      <c r="Q134" s="9">
        <f>Table1[[#This Row],[delivery_date]]-Table1[[#This Row],[order_date]]</f>
        <v>3</v>
      </c>
    </row>
    <row r="135" spans="1:17" x14ac:dyDescent="0.35">
      <c r="A135" t="s">
        <v>166</v>
      </c>
      <c r="B135" t="s">
        <v>25</v>
      </c>
      <c r="C135" t="s">
        <v>36</v>
      </c>
      <c r="D135" s="2">
        <v>2042.08</v>
      </c>
      <c r="E135">
        <v>0.14000000000000001</v>
      </c>
      <c r="F135">
        <v>6</v>
      </c>
      <c r="G135" s="1">
        <v>45109</v>
      </c>
      <c r="H135" s="1">
        <v>45115</v>
      </c>
      <c r="I135" t="s">
        <v>21</v>
      </c>
      <c r="J135" t="s">
        <v>27</v>
      </c>
      <c r="K135" s="2">
        <v>583.83000000000004</v>
      </c>
      <c r="L135" t="s">
        <v>28</v>
      </c>
      <c r="M135">
        <f>YEAR(Table1[[#This Row],[order_date]])</f>
        <v>2023</v>
      </c>
      <c r="N135">
        <f>MONTH(Table1[[#This Row],[order_date]])</f>
        <v>7</v>
      </c>
      <c r="O135" s="3">
        <f>Table1[[#This Row],[sales]]-Table1[[#This Row],[profit]]</f>
        <v>1458.25</v>
      </c>
      <c r="P135" s="3">
        <f>Table1[[#This Row],[sales]]*Table1[[#This Row],[quantity]]</f>
        <v>12252.48</v>
      </c>
      <c r="Q135" s="9">
        <f>Table1[[#This Row],[delivery_date]]-Table1[[#This Row],[order_date]]</f>
        <v>6</v>
      </c>
    </row>
    <row r="136" spans="1:17" x14ac:dyDescent="0.35">
      <c r="A136" t="s">
        <v>167</v>
      </c>
      <c r="B136" t="s">
        <v>13</v>
      </c>
      <c r="C136" t="s">
        <v>36</v>
      </c>
      <c r="D136" s="2">
        <v>2373.08</v>
      </c>
      <c r="E136">
        <v>0.34</v>
      </c>
      <c r="F136">
        <v>6</v>
      </c>
      <c r="G136" s="1">
        <v>45527</v>
      </c>
      <c r="H136" s="1">
        <v>45534</v>
      </c>
      <c r="I136" t="s">
        <v>31</v>
      </c>
      <c r="J136" t="s">
        <v>22</v>
      </c>
      <c r="K136" s="2">
        <v>478.2</v>
      </c>
      <c r="L136" t="s">
        <v>39</v>
      </c>
      <c r="M136">
        <f>YEAR(Table1[[#This Row],[order_date]])</f>
        <v>2024</v>
      </c>
      <c r="N136">
        <f>MONTH(Table1[[#This Row],[order_date]])</f>
        <v>8</v>
      </c>
      <c r="O136" s="3">
        <f>Table1[[#This Row],[sales]]-Table1[[#This Row],[profit]]</f>
        <v>1894.8799999999999</v>
      </c>
      <c r="P136" s="3">
        <f>Table1[[#This Row],[sales]]*Table1[[#This Row],[quantity]]</f>
        <v>14238.48</v>
      </c>
      <c r="Q136" s="9">
        <f>Table1[[#This Row],[delivery_date]]-Table1[[#This Row],[order_date]]</f>
        <v>7</v>
      </c>
    </row>
    <row r="137" spans="1:17" x14ac:dyDescent="0.35">
      <c r="A137" t="s">
        <v>168</v>
      </c>
      <c r="B137" t="s">
        <v>25</v>
      </c>
      <c r="C137" t="s">
        <v>20</v>
      </c>
      <c r="D137" s="2">
        <v>1120.8800000000001</v>
      </c>
      <c r="E137">
        <v>0.27</v>
      </c>
      <c r="F137">
        <v>2</v>
      </c>
      <c r="G137" s="1">
        <v>45190</v>
      </c>
      <c r="H137" s="1">
        <v>45195</v>
      </c>
      <c r="I137" t="s">
        <v>21</v>
      </c>
      <c r="J137" t="s">
        <v>22</v>
      </c>
      <c r="K137" s="2">
        <v>201.73</v>
      </c>
      <c r="L137" t="s">
        <v>39</v>
      </c>
      <c r="M137">
        <f>YEAR(Table1[[#This Row],[order_date]])</f>
        <v>2023</v>
      </c>
      <c r="N137">
        <f>MONTH(Table1[[#This Row],[order_date]])</f>
        <v>9</v>
      </c>
      <c r="O137" s="3">
        <f>Table1[[#This Row],[sales]]-Table1[[#This Row],[profit]]</f>
        <v>919.15000000000009</v>
      </c>
      <c r="P137" s="3">
        <f>Table1[[#This Row],[sales]]*Table1[[#This Row],[quantity]]</f>
        <v>2241.7600000000002</v>
      </c>
      <c r="Q137" s="9">
        <f>Table1[[#This Row],[delivery_date]]-Table1[[#This Row],[order_date]]</f>
        <v>5</v>
      </c>
    </row>
    <row r="138" spans="1:17" x14ac:dyDescent="0.35">
      <c r="A138" t="s">
        <v>169</v>
      </c>
      <c r="B138" t="s">
        <v>25</v>
      </c>
      <c r="C138" t="s">
        <v>20</v>
      </c>
      <c r="D138" s="2">
        <v>3077.47</v>
      </c>
      <c r="E138">
        <v>0.39</v>
      </c>
      <c r="F138">
        <v>7</v>
      </c>
      <c r="G138" s="1">
        <v>45627</v>
      </c>
      <c r="H138" s="1">
        <v>45634</v>
      </c>
      <c r="I138" t="s">
        <v>31</v>
      </c>
      <c r="J138" t="s">
        <v>16</v>
      </c>
      <c r="K138" s="2">
        <v>428.41</v>
      </c>
      <c r="L138" t="s">
        <v>48</v>
      </c>
      <c r="M138">
        <f>YEAR(Table1[[#This Row],[order_date]])</f>
        <v>2024</v>
      </c>
      <c r="N138">
        <f>MONTH(Table1[[#This Row],[order_date]])</f>
        <v>12</v>
      </c>
      <c r="O138" s="3">
        <f>Table1[[#This Row],[sales]]-Table1[[#This Row],[profit]]</f>
        <v>2649.06</v>
      </c>
      <c r="P138" s="3">
        <f>Table1[[#This Row],[sales]]*Table1[[#This Row],[quantity]]</f>
        <v>21542.289999999997</v>
      </c>
      <c r="Q138" s="9">
        <f>Table1[[#This Row],[delivery_date]]-Table1[[#This Row],[order_date]]</f>
        <v>7</v>
      </c>
    </row>
    <row r="139" spans="1:17" x14ac:dyDescent="0.35">
      <c r="A139" t="s">
        <v>170</v>
      </c>
      <c r="B139" t="s">
        <v>25</v>
      </c>
      <c r="C139" t="s">
        <v>26</v>
      </c>
      <c r="D139" s="2">
        <v>3818.9</v>
      </c>
      <c r="E139">
        <v>0.08</v>
      </c>
      <c r="F139">
        <v>3</v>
      </c>
      <c r="G139" s="1">
        <v>44953</v>
      </c>
      <c r="H139" s="1">
        <v>44956</v>
      </c>
      <c r="I139" t="s">
        <v>15</v>
      </c>
      <c r="J139" t="s">
        <v>27</v>
      </c>
      <c r="K139" s="2">
        <v>497.78</v>
      </c>
      <c r="L139" t="s">
        <v>48</v>
      </c>
      <c r="M139">
        <f>YEAR(Table1[[#This Row],[order_date]])</f>
        <v>2023</v>
      </c>
      <c r="N139">
        <f>MONTH(Table1[[#This Row],[order_date]])</f>
        <v>1</v>
      </c>
      <c r="O139" s="3">
        <f>Table1[[#This Row],[sales]]-Table1[[#This Row],[profit]]</f>
        <v>3321.12</v>
      </c>
      <c r="P139" s="3">
        <f>Table1[[#This Row],[sales]]*Table1[[#This Row],[quantity]]</f>
        <v>11456.7</v>
      </c>
      <c r="Q139" s="9">
        <f>Table1[[#This Row],[delivery_date]]-Table1[[#This Row],[order_date]]</f>
        <v>3</v>
      </c>
    </row>
    <row r="140" spans="1:17" x14ac:dyDescent="0.35">
      <c r="A140" t="s">
        <v>171</v>
      </c>
      <c r="B140" t="s">
        <v>13</v>
      </c>
      <c r="C140" t="s">
        <v>33</v>
      </c>
      <c r="D140" s="2">
        <v>2205.73</v>
      </c>
      <c r="E140">
        <v>0.27</v>
      </c>
      <c r="F140">
        <v>7</v>
      </c>
      <c r="G140" s="1">
        <v>45177</v>
      </c>
      <c r="H140" s="1">
        <v>45180</v>
      </c>
      <c r="I140" t="s">
        <v>15</v>
      </c>
      <c r="J140" t="s">
        <v>16</v>
      </c>
      <c r="K140" s="2">
        <v>167.08</v>
      </c>
      <c r="L140" t="s">
        <v>28</v>
      </c>
      <c r="M140">
        <f>YEAR(Table1[[#This Row],[order_date]])</f>
        <v>2023</v>
      </c>
      <c r="N140">
        <f>MONTH(Table1[[#This Row],[order_date]])</f>
        <v>9</v>
      </c>
      <c r="O140" s="3">
        <f>Table1[[#This Row],[sales]]-Table1[[#This Row],[profit]]</f>
        <v>2038.65</v>
      </c>
      <c r="P140" s="3">
        <f>Table1[[#This Row],[sales]]*Table1[[#This Row],[quantity]]</f>
        <v>15440.11</v>
      </c>
      <c r="Q140" s="9">
        <f>Table1[[#This Row],[delivery_date]]-Table1[[#This Row],[order_date]]</f>
        <v>3</v>
      </c>
    </row>
    <row r="141" spans="1:17" x14ac:dyDescent="0.35">
      <c r="A141" t="s">
        <v>172</v>
      </c>
      <c r="B141" t="s">
        <v>25</v>
      </c>
      <c r="C141" t="s">
        <v>26</v>
      </c>
      <c r="D141" s="2">
        <v>4890.63</v>
      </c>
      <c r="E141">
        <v>0.1</v>
      </c>
      <c r="F141">
        <v>5</v>
      </c>
      <c r="G141" s="1">
        <v>45434</v>
      </c>
      <c r="H141" s="1">
        <v>45437</v>
      </c>
      <c r="I141" t="s">
        <v>15</v>
      </c>
      <c r="J141" t="s">
        <v>27</v>
      </c>
      <c r="K141" s="2">
        <v>466.35</v>
      </c>
      <c r="L141" t="s">
        <v>17</v>
      </c>
      <c r="M141">
        <f>YEAR(Table1[[#This Row],[order_date]])</f>
        <v>2024</v>
      </c>
      <c r="N141">
        <f>MONTH(Table1[[#This Row],[order_date]])</f>
        <v>5</v>
      </c>
      <c r="O141" s="3">
        <f>Table1[[#This Row],[sales]]-Table1[[#This Row],[profit]]</f>
        <v>4424.28</v>
      </c>
      <c r="P141" s="3">
        <f>Table1[[#This Row],[sales]]*Table1[[#This Row],[quantity]]</f>
        <v>24453.15</v>
      </c>
      <c r="Q141" s="9">
        <f>Table1[[#This Row],[delivery_date]]-Table1[[#This Row],[order_date]]</f>
        <v>3</v>
      </c>
    </row>
    <row r="142" spans="1:17" x14ac:dyDescent="0.35">
      <c r="A142" t="s">
        <v>173</v>
      </c>
      <c r="B142" t="s">
        <v>19</v>
      </c>
      <c r="C142" t="s">
        <v>26</v>
      </c>
      <c r="D142" s="2">
        <v>380.41</v>
      </c>
      <c r="E142">
        <v>0.32</v>
      </c>
      <c r="F142">
        <v>4</v>
      </c>
      <c r="G142" s="1">
        <v>45629</v>
      </c>
      <c r="H142" s="1">
        <v>45633</v>
      </c>
      <c r="I142" t="s">
        <v>15</v>
      </c>
      <c r="J142" t="s">
        <v>27</v>
      </c>
      <c r="K142" s="2">
        <v>44.61</v>
      </c>
      <c r="L142" t="s">
        <v>23</v>
      </c>
      <c r="M142">
        <f>YEAR(Table1[[#This Row],[order_date]])</f>
        <v>2024</v>
      </c>
      <c r="N142">
        <f>MONTH(Table1[[#This Row],[order_date]])</f>
        <v>12</v>
      </c>
      <c r="O142" s="3">
        <f>Table1[[#This Row],[sales]]-Table1[[#This Row],[profit]]</f>
        <v>335.8</v>
      </c>
      <c r="P142" s="3">
        <f>Table1[[#This Row],[sales]]*Table1[[#This Row],[quantity]]</f>
        <v>1521.64</v>
      </c>
      <c r="Q142" s="9">
        <f>Table1[[#This Row],[delivery_date]]-Table1[[#This Row],[order_date]]</f>
        <v>4</v>
      </c>
    </row>
    <row r="143" spans="1:17" x14ac:dyDescent="0.35">
      <c r="A143" t="s">
        <v>174</v>
      </c>
      <c r="B143" t="s">
        <v>25</v>
      </c>
      <c r="C143" t="s">
        <v>14</v>
      </c>
      <c r="D143" s="2">
        <v>2986.89</v>
      </c>
      <c r="E143">
        <v>7.0000000000000007E-2</v>
      </c>
      <c r="F143">
        <v>1</v>
      </c>
      <c r="G143" s="1">
        <v>45054</v>
      </c>
      <c r="H143" s="1">
        <v>45055</v>
      </c>
      <c r="I143" t="s">
        <v>21</v>
      </c>
      <c r="J143" t="s">
        <v>27</v>
      </c>
      <c r="K143" s="2">
        <v>699.11</v>
      </c>
      <c r="L143" t="s">
        <v>39</v>
      </c>
      <c r="M143">
        <f>YEAR(Table1[[#This Row],[order_date]])</f>
        <v>2023</v>
      </c>
      <c r="N143">
        <f>MONTH(Table1[[#This Row],[order_date]])</f>
        <v>5</v>
      </c>
      <c r="O143" s="3">
        <f>Table1[[#This Row],[sales]]-Table1[[#This Row],[profit]]</f>
        <v>2287.7799999999997</v>
      </c>
      <c r="P143" s="3">
        <f>Table1[[#This Row],[sales]]*Table1[[#This Row],[quantity]]</f>
        <v>2986.89</v>
      </c>
      <c r="Q143" s="9">
        <f>Table1[[#This Row],[delivery_date]]-Table1[[#This Row],[order_date]]</f>
        <v>1</v>
      </c>
    </row>
    <row r="144" spans="1:17" x14ac:dyDescent="0.35">
      <c r="A144" t="s">
        <v>175</v>
      </c>
      <c r="B144" t="s">
        <v>19</v>
      </c>
      <c r="C144" t="s">
        <v>36</v>
      </c>
      <c r="D144" s="2">
        <v>2959.64</v>
      </c>
      <c r="E144">
        <v>7.0000000000000007E-2</v>
      </c>
      <c r="F144">
        <v>8</v>
      </c>
      <c r="G144" s="1">
        <v>45342</v>
      </c>
      <c r="H144" s="1">
        <v>45348</v>
      </c>
      <c r="I144" t="s">
        <v>31</v>
      </c>
      <c r="J144" t="s">
        <v>22</v>
      </c>
      <c r="K144" s="2">
        <v>858.27</v>
      </c>
      <c r="L144" t="s">
        <v>34</v>
      </c>
      <c r="M144">
        <f>YEAR(Table1[[#This Row],[order_date]])</f>
        <v>2024</v>
      </c>
      <c r="N144">
        <f>MONTH(Table1[[#This Row],[order_date]])</f>
        <v>2</v>
      </c>
      <c r="O144" s="3">
        <f>Table1[[#This Row],[sales]]-Table1[[#This Row],[profit]]</f>
        <v>2101.37</v>
      </c>
      <c r="P144" s="3">
        <f>Table1[[#This Row],[sales]]*Table1[[#This Row],[quantity]]</f>
        <v>23677.119999999999</v>
      </c>
      <c r="Q144" s="9">
        <f>Table1[[#This Row],[delivery_date]]-Table1[[#This Row],[order_date]]</f>
        <v>6</v>
      </c>
    </row>
    <row r="145" spans="1:17" x14ac:dyDescent="0.35">
      <c r="A145" t="s">
        <v>176</v>
      </c>
      <c r="B145" t="s">
        <v>19</v>
      </c>
      <c r="C145" t="s">
        <v>36</v>
      </c>
      <c r="D145" s="2">
        <v>277.85000000000002</v>
      </c>
      <c r="E145">
        <v>0.16</v>
      </c>
      <c r="F145">
        <v>2</v>
      </c>
      <c r="G145" s="1">
        <v>45345</v>
      </c>
      <c r="H145" s="1">
        <v>45349</v>
      </c>
      <c r="I145" t="s">
        <v>31</v>
      </c>
      <c r="J145" t="s">
        <v>16</v>
      </c>
      <c r="K145" s="2">
        <v>46.23</v>
      </c>
      <c r="L145" t="s">
        <v>34</v>
      </c>
      <c r="M145">
        <f>YEAR(Table1[[#This Row],[order_date]])</f>
        <v>2024</v>
      </c>
      <c r="N145">
        <f>MONTH(Table1[[#This Row],[order_date]])</f>
        <v>2</v>
      </c>
      <c r="O145" s="3">
        <f>Table1[[#This Row],[sales]]-Table1[[#This Row],[profit]]</f>
        <v>231.62000000000003</v>
      </c>
      <c r="P145" s="3">
        <f>Table1[[#This Row],[sales]]*Table1[[#This Row],[quantity]]</f>
        <v>555.70000000000005</v>
      </c>
      <c r="Q145" s="9">
        <f>Table1[[#This Row],[delivery_date]]-Table1[[#This Row],[order_date]]</f>
        <v>4</v>
      </c>
    </row>
    <row r="146" spans="1:17" x14ac:dyDescent="0.35">
      <c r="A146" t="s">
        <v>177</v>
      </c>
      <c r="B146" t="s">
        <v>19</v>
      </c>
      <c r="C146" t="s">
        <v>36</v>
      </c>
      <c r="D146" s="2">
        <v>1200.3900000000001</v>
      </c>
      <c r="E146">
        <v>0.2</v>
      </c>
      <c r="F146">
        <v>8</v>
      </c>
      <c r="G146" s="1">
        <v>45582</v>
      </c>
      <c r="H146" s="1">
        <v>45588</v>
      </c>
      <c r="I146" t="s">
        <v>31</v>
      </c>
      <c r="J146" t="s">
        <v>27</v>
      </c>
      <c r="K146" s="2">
        <v>171.37</v>
      </c>
      <c r="L146" t="s">
        <v>34</v>
      </c>
      <c r="M146">
        <f>YEAR(Table1[[#This Row],[order_date]])</f>
        <v>2024</v>
      </c>
      <c r="N146">
        <f>MONTH(Table1[[#This Row],[order_date]])</f>
        <v>10</v>
      </c>
      <c r="O146" s="3">
        <f>Table1[[#This Row],[sales]]-Table1[[#This Row],[profit]]</f>
        <v>1029.02</v>
      </c>
      <c r="P146" s="3">
        <f>Table1[[#This Row],[sales]]*Table1[[#This Row],[quantity]]</f>
        <v>9603.1200000000008</v>
      </c>
      <c r="Q146" s="9">
        <f>Table1[[#This Row],[delivery_date]]-Table1[[#This Row],[order_date]]</f>
        <v>6</v>
      </c>
    </row>
    <row r="147" spans="1:17" x14ac:dyDescent="0.35">
      <c r="A147" t="s">
        <v>178</v>
      </c>
      <c r="B147" t="s">
        <v>13</v>
      </c>
      <c r="C147" t="s">
        <v>33</v>
      </c>
      <c r="D147" s="2">
        <v>4537.16</v>
      </c>
      <c r="E147">
        <v>0.25</v>
      </c>
      <c r="F147">
        <v>7</v>
      </c>
      <c r="G147" s="1">
        <v>45346</v>
      </c>
      <c r="H147" s="1">
        <v>45352</v>
      </c>
      <c r="I147" t="s">
        <v>15</v>
      </c>
      <c r="J147" t="s">
        <v>27</v>
      </c>
      <c r="K147" s="2">
        <v>1201.33</v>
      </c>
      <c r="L147" t="s">
        <v>28</v>
      </c>
      <c r="M147">
        <f>YEAR(Table1[[#This Row],[order_date]])</f>
        <v>2024</v>
      </c>
      <c r="N147">
        <f>MONTH(Table1[[#This Row],[order_date]])</f>
        <v>2</v>
      </c>
      <c r="O147" s="3">
        <f>Table1[[#This Row],[sales]]-Table1[[#This Row],[profit]]</f>
        <v>3335.83</v>
      </c>
      <c r="P147" s="3">
        <f>Table1[[#This Row],[sales]]*Table1[[#This Row],[quantity]]</f>
        <v>31760.12</v>
      </c>
      <c r="Q147" s="9">
        <f>Table1[[#This Row],[delivery_date]]-Table1[[#This Row],[order_date]]</f>
        <v>6</v>
      </c>
    </row>
    <row r="148" spans="1:17" x14ac:dyDescent="0.35">
      <c r="A148" t="s">
        <v>179</v>
      </c>
      <c r="B148" t="s">
        <v>13</v>
      </c>
      <c r="C148" t="s">
        <v>14</v>
      </c>
      <c r="D148" s="2">
        <v>2768.12</v>
      </c>
      <c r="E148">
        <v>0.28999999999999998</v>
      </c>
      <c r="F148">
        <v>3</v>
      </c>
      <c r="G148" s="1">
        <v>45596</v>
      </c>
      <c r="H148" s="1">
        <v>45600</v>
      </c>
      <c r="I148" t="s">
        <v>21</v>
      </c>
      <c r="J148" t="s">
        <v>22</v>
      </c>
      <c r="K148" s="2">
        <v>609.51</v>
      </c>
      <c r="L148" t="s">
        <v>23</v>
      </c>
      <c r="M148">
        <f>YEAR(Table1[[#This Row],[order_date]])</f>
        <v>2024</v>
      </c>
      <c r="N148">
        <f>MONTH(Table1[[#This Row],[order_date]])</f>
        <v>10</v>
      </c>
      <c r="O148" s="3">
        <f>Table1[[#This Row],[sales]]-Table1[[#This Row],[profit]]</f>
        <v>2158.6099999999997</v>
      </c>
      <c r="P148" s="3">
        <f>Table1[[#This Row],[sales]]*Table1[[#This Row],[quantity]]</f>
        <v>8304.36</v>
      </c>
      <c r="Q148" s="9">
        <f>Table1[[#This Row],[delivery_date]]-Table1[[#This Row],[order_date]]</f>
        <v>4</v>
      </c>
    </row>
    <row r="149" spans="1:17" x14ac:dyDescent="0.35">
      <c r="A149" t="s">
        <v>180</v>
      </c>
      <c r="B149" t="s">
        <v>13</v>
      </c>
      <c r="C149" t="s">
        <v>14</v>
      </c>
      <c r="D149" s="2">
        <v>2238.29</v>
      </c>
      <c r="E149">
        <v>0.23</v>
      </c>
      <c r="F149">
        <v>7</v>
      </c>
      <c r="G149" s="1">
        <v>45155</v>
      </c>
      <c r="H149" s="1">
        <v>45159</v>
      </c>
      <c r="I149" t="s">
        <v>15</v>
      </c>
      <c r="J149" t="s">
        <v>27</v>
      </c>
      <c r="K149" s="2">
        <v>248.9</v>
      </c>
      <c r="L149" t="s">
        <v>28</v>
      </c>
      <c r="M149">
        <f>YEAR(Table1[[#This Row],[order_date]])</f>
        <v>2023</v>
      </c>
      <c r="N149">
        <f>MONTH(Table1[[#This Row],[order_date]])</f>
        <v>8</v>
      </c>
      <c r="O149" s="3">
        <f>Table1[[#This Row],[sales]]-Table1[[#This Row],[profit]]</f>
        <v>1989.3899999999999</v>
      </c>
      <c r="P149" s="3">
        <f>Table1[[#This Row],[sales]]*Table1[[#This Row],[quantity]]</f>
        <v>15668.029999999999</v>
      </c>
      <c r="Q149" s="9">
        <f>Table1[[#This Row],[delivery_date]]-Table1[[#This Row],[order_date]]</f>
        <v>4</v>
      </c>
    </row>
    <row r="150" spans="1:17" x14ac:dyDescent="0.35">
      <c r="A150" t="s">
        <v>181</v>
      </c>
      <c r="B150" t="s">
        <v>25</v>
      </c>
      <c r="C150" t="s">
        <v>36</v>
      </c>
      <c r="D150" s="2">
        <v>2135.9299999999998</v>
      </c>
      <c r="E150">
        <v>0.02</v>
      </c>
      <c r="F150">
        <v>1</v>
      </c>
      <c r="G150" s="1">
        <v>45470</v>
      </c>
      <c r="H150" s="1">
        <v>45474</v>
      </c>
      <c r="I150" t="s">
        <v>31</v>
      </c>
      <c r="J150" t="s">
        <v>27</v>
      </c>
      <c r="K150" s="2">
        <v>394.17</v>
      </c>
      <c r="L150" t="s">
        <v>48</v>
      </c>
      <c r="M150">
        <f>YEAR(Table1[[#This Row],[order_date]])</f>
        <v>2024</v>
      </c>
      <c r="N150">
        <f>MONTH(Table1[[#This Row],[order_date]])</f>
        <v>6</v>
      </c>
      <c r="O150" s="3">
        <f>Table1[[#This Row],[sales]]-Table1[[#This Row],[profit]]</f>
        <v>1741.7599999999998</v>
      </c>
      <c r="P150" s="3">
        <f>Table1[[#This Row],[sales]]*Table1[[#This Row],[quantity]]</f>
        <v>2135.9299999999998</v>
      </c>
      <c r="Q150" s="9">
        <f>Table1[[#This Row],[delivery_date]]-Table1[[#This Row],[order_date]]</f>
        <v>4</v>
      </c>
    </row>
    <row r="151" spans="1:17" x14ac:dyDescent="0.35">
      <c r="A151" t="s">
        <v>182</v>
      </c>
      <c r="B151" t="s">
        <v>19</v>
      </c>
      <c r="C151" t="s">
        <v>26</v>
      </c>
      <c r="D151" s="2">
        <v>4451.99</v>
      </c>
      <c r="E151">
        <v>0.17</v>
      </c>
      <c r="F151">
        <v>5</v>
      </c>
      <c r="G151" s="1">
        <v>45005</v>
      </c>
      <c r="H151" s="1">
        <v>45010</v>
      </c>
      <c r="I151" t="s">
        <v>21</v>
      </c>
      <c r="J151" t="s">
        <v>22</v>
      </c>
      <c r="K151" s="2">
        <v>1205.9000000000001</v>
      </c>
      <c r="L151" t="s">
        <v>17</v>
      </c>
      <c r="M151">
        <f>YEAR(Table1[[#This Row],[order_date]])</f>
        <v>2023</v>
      </c>
      <c r="N151">
        <f>MONTH(Table1[[#This Row],[order_date]])</f>
        <v>3</v>
      </c>
      <c r="O151" s="3">
        <f>Table1[[#This Row],[sales]]-Table1[[#This Row],[profit]]</f>
        <v>3246.0899999999997</v>
      </c>
      <c r="P151" s="3">
        <f>Table1[[#This Row],[sales]]*Table1[[#This Row],[quantity]]</f>
        <v>22259.949999999997</v>
      </c>
      <c r="Q151" s="9">
        <f>Table1[[#This Row],[delivery_date]]-Table1[[#This Row],[order_date]]</f>
        <v>5</v>
      </c>
    </row>
    <row r="152" spans="1:17" x14ac:dyDescent="0.35">
      <c r="A152" t="s">
        <v>183</v>
      </c>
      <c r="B152" t="s">
        <v>13</v>
      </c>
      <c r="C152" t="s">
        <v>33</v>
      </c>
      <c r="D152" s="2">
        <v>1898.45</v>
      </c>
      <c r="E152">
        <v>0.03</v>
      </c>
      <c r="F152">
        <v>2</v>
      </c>
      <c r="G152" s="1">
        <v>44982</v>
      </c>
      <c r="H152" s="1">
        <v>44987</v>
      </c>
      <c r="I152" t="s">
        <v>21</v>
      </c>
      <c r="J152" t="s">
        <v>22</v>
      </c>
      <c r="K152" s="2">
        <v>408.16</v>
      </c>
      <c r="L152" t="s">
        <v>23</v>
      </c>
      <c r="M152">
        <f>YEAR(Table1[[#This Row],[order_date]])</f>
        <v>2023</v>
      </c>
      <c r="N152">
        <f>MONTH(Table1[[#This Row],[order_date]])</f>
        <v>2</v>
      </c>
      <c r="O152" s="3">
        <f>Table1[[#This Row],[sales]]-Table1[[#This Row],[profit]]</f>
        <v>1490.29</v>
      </c>
      <c r="P152" s="3">
        <f>Table1[[#This Row],[sales]]*Table1[[#This Row],[quantity]]</f>
        <v>3796.9</v>
      </c>
      <c r="Q152" s="9">
        <f>Table1[[#This Row],[delivery_date]]-Table1[[#This Row],[order_date]]</f>
        <v>5</v>
      </c>
    </row>
    <row r="153" spans="1:17" x14ac:dyDescent="0.35">
      <c r="A153" t="s">
        <v>184</v>
      </c>
      <c r="B153" t="s">
        <v>13</v>
      </c>
      <c r="C153" t="s">
        <v>26</v>
      </c>
      <c r="D153" s="2">
        <v>4309.92</v>
      </c>
      <c r="E153">
        <v>0.06</v>
      </c>
      <c r="F153">
        <v>2</v>
      </c>
      <c r="G153" s="1">
        <v>44980</v>
      </c>
      <c r="H153" s="1">
        <v>44983</v>
      </c>
      <c r="I153" t="s">
        <v>15</v>
      </c>
      <c r="J153" t="s">
        <v>22</v>
      </c>
      <c r="K153" s="2">
        <v>617.32000000000005</v>
      </c>
      <c r="L153" t="s">
        <v>34</v>
      </c>
      <c r="M153">
        <f>YEAR(Table1[[#This Row],[order_date]])</f>
        <v>2023</v>
      </c>
      <c r="N153">
        <f>MONTH(Table1[[#This Row],[order_date]])</f>
        <v>2</v>
      </c>
      <c r="O153" s="3">
        <f>Table1[[#This Row],[sales]]-Table1[[#This Row],[profit]]</f>
        <v>3692.6</v>
      </c>
      <c r="P153" s="3">
        <f>Table1[[#This Row],[sales]]*Table1[[#This Row],[quantity]]</f>
        <v>8619.84</v>
      </c>
      <c r="Q153" s="9">
        <f>Table1[[#This Row],[delivery_date]]-Table1[[#This Row],[order_date]]</f>
        <v>3</v>
      </c>
    </row>
    <row r="154" spans="1:17" x14ac:dyDescent="0.35">
      <c r="A154" t="s">
        <v>185</v>
      </c>
      <c r="B154" t="s">
        <v>25</v>
      </c>
      <c r="C154" t="s">
        <v>20</v>
      </c>
      <c r="D154" s="2">
        <v>1615.04</v>
      </c>
      <c r="E154">
        <v>0.05</v>
      </c>
      <c r="F154">
        <v>3</v>
      </c>
      <c r="G154" s="1">
        <v>45340</v>
      </c>
      <c r="H154" s="1">
        <v>45342</v>
      </c>
      <c r="I154" t="s">
        <v>21</v>
      </c>
      <c r="J154" t="s">
        <v>16</v>
      </c>
      <c r="K154" s="2">
        <v>253.65</v>
      </c>
      <c r="L154" t="s">
        <v>34</v>
      </c>
      <c r="M154">
        <f>YEAR(Table1[[#This Row],[order_date]])</f>
        <v>2024</v>
      </c>
      <c r="N154">
        <f>MONTH(Table1[[#This Row],[order_date]])</f>
        <v>2</v>
      </c>
      <c r="O154" s="3">
        <f>Table1[[#This Row],[sales]]-Table1[[#This Row],[profit]]</f>
        <v>1361.3899999999999</v>
      </c>
      <c r="P154" s="3">
        <f>Table1[[#This Row],[sales]]*Table1[[#This Row],[quantity]]</f>
        <v>4845.12</v>
      </c>
      <c r="Q154" s="9">
        <f>Table1[[#This Row],[delivery_date]]-Table1[[#This Row],[order_date]]</f>
        <v>2</v>
      </c>
    </row>
    <row r="155" spans="1:17" x14ac:dyDescent="0.35">
      <c r="A155" t="s">
        <v>186</v>
      </c>
      <c r="B155" t="s">
        <v>13</v>
      </c>
      <c r="C155" t="s">
        <v>14</v>
      </c>
      <c r="D155" s="2">
        <v>2704.37</v>
      </c>
      <c r="E155">
        <v>0.08</v>
      </c>
      <c r="F155">
        <v>7</v>
      </c>
      <c r="G155" s="1">
        <v>45399</v>
      </c>
      <c r="H155" s="1">
        <v>45405</v>
      </c>
      <c r="I155" t="s">
        <v>21</v>
      </c>
      <c r="J155" t="s">
        <v>16</v>
      </c>
      <c r="K155" s="2">
        <v>742.76</v>
      </c>
      <c r="L155" t="s">
        <v>17</v>
      </c>
      <c r="M155">
        <f>YEAR(Table1[[#This Row],[order_date]])</f>
        <v>2024</v>
      </c>
      <c r="N155">
        <f>MONTH(Table1[[#This Row],[order_date]])</f>
        <v>4</v>
      </c>
      <c r="O155" s="3">
        <f>Table1[[#This Row],[sales]]-Table1[[#This Row],[profit]]</f>
        <v>1961.61</v>
      </c>
      <c r="P155" s="3">
        <f>Table1[[#This Row],[sales]]*Table1[[#This Row],[quantity]]</f>
        <v>18930.59</v>
      </c>
      <c r="Q155" s="9">
        <f>Table1[[#This Row],[delivery_date]]-Table1[[#This Row],[order_date]]</f>
        <v>6</v>
      </c>
    </row>
    <row r="156" spans="1:17" x14ac:dyDescent="0.35">
      <c r="A156" t="s">
        <v>187</v>
      </c>
      <c r="B156" t="s">
        <v>25</v>
      </c>
      <c r="C156" t="s">
        <v>14</v>
      </c>
      <c r="D156" s="2">
        <v>804.72</v>
      </c>
      <c r="E156">
        <v>0.41</v>
      </c>
      <c r="F156">
        <v>2</v>
      </c>
      <c r="G156" s="1">
        <v>45458</v>
      </c>
      <c r="H156" s="1">
        <v>45460</v>
      </c>
      <c r="I156" t="s">
        <v>21</v>
      </c>
      <c r="J156" t="s">
        <v>16</v>
      </c>
      <c r="K156" s="2">
        <v>182.68</v>
      </c>
      <c r="L156" t="s">
        <v>48</v>
      </c>
      <c r="M156">
        <f>YEAR(Table1[[#This Row],[order_date]])</f>
        <v>2024</v>
      </c>
      <c r="N156">
        <f>MONTH(Table1[[#This Row],[order_date]])</f>
        <v>6</v>
      </c>
      <c r="O156" s="3">
        <f>Table1[[#This Row],[sales]]-Table1[[#This Row],[profit]]</f>
        <v>622.04</v>
      </c>
      <c r="P156" s="3">
        <f>Table1[[#This Row],[sales]]*Table1[[#This Row],[quantity]]</f>
        <v>1609.44</v>
      </c>
      <c r="Q156" s="9">
        <f>Table1[[#This Row],[delivery_date]]-Table1[[#This Row],[order_date]]</f>
        <v>2</v>
      </c>
    </row>
    <row r="157" spans="1:17" x14ac:dyDescent="0.35">
      <c r="A157" t="s">
        <v>188</v>
      </c>
      <c r="B157" t="s">
        <v>41</v>
      </c>
      <c r="C157" t="s">
        <v>26</v>
      </c>
      <c r="D157" s="2">
        <v>4142.6499999999996</v>
      </c>
      <c r="E157">
        <v>0.31</v>
      </c>
      <c r="F157">
        <v>4</v>
      </c>
      <c r="G157" s="1">
        <v>45128</v>
      </c>
      <c r="H157" s="1">
        <v>45129</v>
      </c>
      <c r="I157" t="s">
        <v>15</v>
      </c>
      <c r="J157" t="s">
        <v>27</v>
      </c>
      <c r="K157" s="2">
        <v>735.37</v>
      </c>
      <c r="L157" t="s">
        <v>48</v>
      </c>
      <c r="M157">
        <f>YEAR(Table1[[#This Row],[order_date]])</f>
        <v>2023</v>
      </c>
      <c r="N157">
        <f>MONTH(Table1[[#This Row],[order_date]])</f>
        <v>7</v>
      </c>
      <c r="O157" s="3">
        <f>Table1[[#This Row],[sales]]-Table1[[#This Row],[profit]]</f>
        <v>3407.2799999999997</v>
      </c>
      <c r="P157" s="3">
        <f>Table1[[#This Row],[sales]]*Table1[[#This Row],[quantity]]</f>
        <v>16570.599999999999</v>
      </c>
      <c r="Q157" s="9">
        <f>Table1[[#This Row],[delivery_date]]-Table1[[#This Row],[order_date]]</f>
        <v>1</v>
      </c>
    </row>
    <row r="158" spans="1:17" x14ac:dyDescent="0.35">
      <c r="A158" t="s">
        <v>189</v>
      </c>
      <c r="B158" t="s">
        <v>13</v>
      </c>
      <c r="C158" t="s">
        <v>33</v>
      </c>
      <c r="D158" s="2">
        <v>3706.28</v>
      </c>
      <c r="E158">
        <v>0.25</v>
      </c>
      <c r="F158">
        <v>4</v>
      </c>
      <c r="G158" s="1">
        <v>45149</v>
      </c>
      <c r="H158" s="1">
        <v>45156</v>
      </c>
      <c r="I158" t="s">
        <v>15</v>
      </c>
      <c r="J158" t="s">
        <v>16</v>
      </c>
      <c r="K158" s="2">
        <v>813.65</v>
      </c>
      <c r="L158" t="s">
        <v>23</v>
      </c>
      <c r="M158">
        <f>YEAR(Table1[[#This Row],[order_date]])</f>
        <v>2023</v>
      </c>
      <c r="N158">
        <f>MONTH(Table1[[#This Row],[order_date]])</f>
        <v>8</v>
      </c>
      <c r="O158" s="3">
        <f>Table1[[#This Row],[sales]]-Table1[[#This Row],[profit]]</f>
        <v>2892.63</v>
      </c>
      <c r="P158" s="3">
        <f>Table1[[#This Row],[sales]]*Table1[[#This Row],[quantity]]</f>
        <v>14825.12</v>
      </c>
      <c r="Q158" s="9">
        <f>Table1[[#This Row],[delivery_date]]-Table1[[#This Row],[order_date]]</f>
        <v>7</v>
      </c>
    </row>
    <row r="159" spans="1:17" x14ac:dyDescent="0.35">
      <c r="A159" t="s">
        <v>190</v>
      </c>
      <c r="B159" t="s">
        <v>41</v>
      </c>
      <c r="C159" t="s">
        <v>14</v>
      </c>
      <c r="D159" s="2">
        <v>2697.46</v>
      </c>
      <c r="E159">
        <v>0.37</v>
      </c>
      <c r="F159">
        <v>1</v>
      </c>
      <c r="G159" s="1">
        <v>45055</v>
      </c>
      <c r="H159" s="1">
        <v>45058</v>
      </c>
      <c r="I159" t="s">
        <v>21</v>
      </c>
      <c r="J159" t="s">
        <v>27</v>
      </c>
      <c r="K159" s="2">
        <v>597.1</v>
      </c>
      <c r="L159" t="s">
        <v>48</v>
      </c>
      <c r="M159">
        <f>YEAR(Table1[[#This Row],[order_date]])</f>
        <v>2023</v>
      </c>
      <c r="N159">
        <f>MONTH(Table1[[#This Row],[order_date]])</f>
        <v>5</v>
      </c>
      <c r="O159" s="3">
        <f>Table1[[#This Row],[sales]]-Table1[[#This Row],[profit]]</f>
        <v>2100.36</v>
      </c>
      <c r="P159" s="3">
        <f>Table1[[#This Row],[sales]]*Table1[[#This Row],[quantity]]</f>
        <v>2697.46</v>
      </c>
      <c r="Q159" s="9">
        <f>Table1[[#This Row],[delivery_date]]-Table1[[#This Row],[order_date]]</f>
        <v>3</v>
      </c>
    </row>
    <row r="160" spans="1:17" x14ac:dyDescent="0.35">
      <c r="A160" t="s">
        <v>191</v>
      </c>
      <c r="B160" t="s">
        <v>25</v>
      </c>
      <c r="C160" t="s">
        <v>26</v>
      </c>
      <c r="D160" s="2">
        <v>226.92</v>
      </c>
      <c r="E160">
        <v>0.48</v>
      </c>
      <c r="F160">
        <v>7</v>
      </c>
      <c r="G160" s="1">
        <v>45256</v>
      </c>
      <c r="H160" s="1">
        <v>45262</v>
      </c>
      <c r="I160" t="s">
        <v>15</v>
      </c>
      <c r="J160" t="s">
        <v>16</v>
      </c>
      <c r="K160" s="2">
        <v>43.53</v>
      </c>
      <c r="L160" t="s">
        <v>17</v>
      </c>
      <c r="M160">
        <f>YEAR(Table1[[#This Row],[order_date]])</f>
        <v>2023</v>
      </c>
      <c r="N160">
        <f>MONTH(Table1[[#This Row],[order_date]])</f>
        <v>11</v>
      </c>
      <c r="O160" s="3">
        <f>Table1[[#This Row],[sales]]-Table1[[#This Row],[profit]]</f>
        <v>183.39</v>
      </c>
      <c r="P160" s="3">
        <f>Table1[[#This Row],[sales]]*Table1[[#This Row],[quantity]]</f>
        <v>1588.4399999999998</v>
      </c>
      <c r="Q160" s="9">
        <f>Table1[[#This Row],[delivery_date]]-Table1[[#This Row],[order_date]]</f>
        <v>6</v>
      </c>
    </row>
    <row r="161" spans="1:17" x14ac:dyDescent="0.35">
      <c r="A161" t="s">
        <v>192</v>
      </c>
      <c r="B161" t="s">
        <v>19</v>
      </c>
      <c r="C161" t="s">
        <v>33</v>
      </c>
      <c r="D161" s="2">
        <v>2458.16</v>
      </c>
      <c r="E161">
        <v>0.21</v>
      </c>
      <c r="F161">
        <v>4</v>
      </c>
      <c r="G161" s="1">
        <v>45584</v>
      </c>
      <c r="H161" s="1">
        <v>45585</v>
      </c>
      <c r="I161" t="s">
        <v>21</v>
      </c>
      <c r="J161" t="s">
        <v>27</v>
      </c>
      <c r="K161" s="2">
        <v>508.56</v>
      </c>
      <c r="L161" t="s">
        <v>23</v>
      </c>
      <c r="M161">
        <f>YEAR(Table1[[#This Row],[order_date]])</f>
        <v>2024</v>
      </c>
      <c r="N161">
        <f>MONTH(Table1[[#This Row],[order_date]])</f>
        <v>10</v>
      </c>
      <c r="O161" s="3">
        <f>Table1[[#This Row],[sales]]-Table1[[#This Row],[profit]]</f>
        <v>1949.6</v>
      </c>
      <c r="P161" s="3">
        <f>Table1[[#This Row],[sales]]*Table1[[#This Row],[quantity]]</f>
        <v>9832.64</v>
      </c>
      <c r="Q161" s="9">
        <f>Table1[[#This Row],[delivery_date]]-Table1[[#This Row],[order_date]]</f>
        <v>1</v>
      </c>
    </row>
    <row r="162" spans="1:17" x14ac:dyDescent="0.35">
      <c r="A162" t="s">
        <v>193</v>
      </c>
      <c r="B162" t="s">
        <v>13</v>
      </c>
      <c r="C162" t="s">
        <v>26</v>
      </c>
      <c r="D162" s="2">
        <v>1203.46</v>
      </c>
      <c r="E162">
        <v>0.18</v>
      </c>
      <c r="F162">
        <v>1</v>
      </c>
      <c r="G162" s="1">
        <v>45367</v>
      </c>
      <c r="H162" s="1">
        <v>45372</v>
      </c>
      <c r="I162" t="s">
        <v>31</v>
      </c>
      <c r="J162" t="s">
        <v>27</v>
      </c>
      <c r="K162" s="2">
        <v>166.4</v>
      </c>
      <c r="L162" t="s">
        <v>23</v>
      </c>
      <c r="M162">
        <f>YEAR(Table1[[#This Row],[order_date]])</f>
        <v>2024</v>
      </c>
      <c r="N162">
        <f>MONTH(Table1[[#This Row],[order_date]])</f>
        <v>3</v>
      </c>
      <c r="O162" s="3">
        <f>Table1[[#This Row],[sales]]-Table1[[#This Row],[profit]]</f>
        <v>1037.06</v>
      </c>
      <c r="P162" s="3">
        <f>Table1[[#This Row],[sales]]*Table1[[#This Row],[quantity]]</f>
        <v>1203.46</v>
      </c>
      <c r="Q162" s="9">
        <f>Table1[[#This Row],[delivery_date]]-Table1[[#This Row],[order_date]]</f>
        <v>5</v>
      </c>
    </row>
    <row r="163" spans="1:17" x14ac:dyDescent="0.35">
      <c r="A163" t="s">
        <v>194</v>
      </c>
      <c r="B163" t="s">
        <v>25</v>
      </c>
      <c r="C163" t="s">
        <v>33</v>
      </c>
      <c r="D163" s="2">
        <v>2125.5300000000002</v>
      </c>
      <c r="E163">
        <v>0.49</v>
      </c>
      <c r="F163">
        <v>3</v>
      </c>
      <c r="G163" s="1">
        <v>45054</v>
      </c>
      <c r="H163" s="1">
        <v>45058</v>
      </c>
      <c r="I163" t="s">
        <v>31</v>
      </c>
      <c r="J163" t="s">
        <v>22</v>
      </c>
      <c r="K163" s="2">
        <v>292.08</v>
      </c>
      <c r="L163" t="s">
        <v>28</v>
      </c>
      <c r="M163">
        <f>YEAR(Table1[[#This Row],[order_date]])</f>
        <v>2023</v>
      </c>
      <c r="N163">
        <f>MONTH(Table1[[#This Row],[order_date]])</f>
        <v>5</v>
      </c>
      <c r="O163" s="3">
        <f>Table1[[#This Row],[sales]]-Table1[[#This Row],[profit]]</f>
        <v>1833.4500000000003</v>
      </c>
      <c r="P163" s="3">
        <f>Table1[[#This Row],[sales]]*Table1[[#This Row],[quantity]]</f>
        <v>6376.59</v>
      </c>
      <c r="Q163" s="9">
        <f>Table1[[#This Row],[delivery_date]]-Table1[[#This Row],[order_date]]</f>
        <v>4</v>
      </c>
    </row>
    <row r="164" spans="1:17" x14ac:dyDescent="0.35">
      <c r="A164" t="s">
        <v>195</v>
      </c>
      <c r="B164" t="s">
        <v>19</v>
      </c>
      <c r="C164" t="s">
        <v>36</v>
      </c>
      <c r="D164" s="2">
        <v>4296.49</v>
      </c>
      <c r="E164">
        <v>0.39</v>
      </c>
      <c r="F164">
        <v>8</v>
      </c>
      <c r="G164" s="1">
        <v>45067</v>
      </c>
      <c r="H164" s="1">
        <v>45074</v>
      </c>
      <c r="I164" t="s">
        <v>21</v>
      </c>
      <c r="J164" t="s">
        <v>16</v>
      </c>
      <c r="K164" s="2">
        <v>579.12</v>
      </c>
      <c r="L164" t="s">
        <v>17</v>
      </c>
      <c r="M164">
        <f>YEAR(Table1[[#This Row],[order_date]])</f>
        <v>2023</v>
      </c>
      <c r="N164">
        <f>MONTH(Table1[[#This Row],[order_date]])</f>
        <v>5</v>
      </c>
      <c r="O164" s="3">
        <f>Table1[[#This Row],[sales]]-Table1[[#This Row],[profit]]</f>
        <v>3717.37</v>
      </c>
      <c r="P164" s="3">
        <f>Table1[[#This Row],[sales]]*Table1[[#This Row],[quantity]]</f>
        <v>34371.919999999998</v>
      </c>
      <c r="Q164" s="9">
        <f>Table1[[#This Row],[delivery_date]]-Table1[[#This Row],[order_date]]</f>
        <v>7</v>
      </c>
    </row>
    <row r="165" spans="1:17" x14ac:dyDescent="0.35">
      <c r="A165" t="s">
        <v>196</v>
      </c>
      <c r="B165" t="s">
        <v>19</v>
      </c>
      <c r="C165" t="s">
        <v>33</v>
      </c>
      <c r="D165" s="2">
        <v>3871.06</v>
      </c>
      <c r="E165">
        <v>0.39</v>
      </c>
      <c r="F165">
        <v>4</v>
      </c>
      <c r="G165" s="1">
        <v>45396</v>
      </c>
      <c r="H165" s="1">
        <v>45403</v>
      </c>
      <c r="I165" t="s">
        <v>31</v>
      </c>
      <c r="J165" t="s">
        <v>22</v>
      </c>
      <c r="K165" s="2">
        <v>230.99</v>
      </c>
      <c r="L165" t="s">
        <v>34</v>
      </c>
      <c r="M165">
        <f>YEAR(Table1[[#This Row],[order_date]])</f>
        <v>2024</v>
      </c>
      <c r="N165">
        <f>MONTH(Table1[[#This Row],[order_date]])</f>
        <v>4</v>
      </c>
      <c r="O165" s="3">
        <f>Table1[[#This Row],[sales]]-Table1[[#This Row],[profit]]</f>
        <v>3640.0699999999997</v>
      </c>
      <c r="P165" s="3">
        <f>Table1[[#This Row],[sales]]*Table1[[#This Row],[quantity]]</f>
        <v>15484.24</v>
      </c>
      <c r="Q165" s="9">
        <f>Table1[[#This Row],[delivery_date]]-Table1[[#This Row],[order_date]]</f>
        <v>7</v>
      </c>
    </row>
    <row r="166" spans="1:17" x14ac:dyDescent="0.35">
      <c r="A166" t="s">
        <v>197</v>
      </c>
      <c r="B166" t="s">
        <v>41</v>
      </c>
      <c r="C166" t="s">
        <v>20</v>
      </c>
      <c r="D166" s="2">
        <v>1285.57</v>
      </c>
      <c r="E166">
        <v>0.3</v>
      </c>
      <c r="F166">
        <v>1</v>
      </c>
      <c r="G166" s="1">
        <v>45508</v>
      </c>
      <c r="H166" s="1">
        <v>45509</v>
      </c>
      <c r="I166" t="s">
        <v>31</v>
      </c>
      <c r="J166" t="s">
        <v>27</v>
      </c>
      <c r="K166" s="2">
        <v>330.45</v>
      </c>
      <c r="L166" t="s">
        <v>48</v>
      </c>
      <c r="M166">
        <f>YEAR(Table1[[#This Row],[order_date]])</f>
        <v>2024</v>
      </c>
      <c r="N166">
        <f>MONTH(Table1[[#This Row],[order_date]])</f>
        <v>8</v>
      </c>
      <c r="O166" s="3">
        <f>Table1[[#This Row],[sales]]-Table1[[#This Row],[profit]]</f>
        <v>955.11999999999989</v>
      </c>
      <c r="P166" s="3">
        <f>Table1[[#This Row],[sales]]*Table1[[#This Row],[quantity]]</f>
        <v>1285.57</v>
      </c>
      <c r="Q166" s="9">
        <f>Table1[[#This Row],[delivery_date]]-Table1[[#This Row],[order_date]]</f>
        <v>1</v>
      </c>
    </row>
    <row r="167" spans="1:17" x14ac:dyDescent="0.35">
      <c r="A167" t="s">
        <v>198</v>
      </c>
      <c r="B167" t="s">
        <v>25</v>
      </c>
      <c r="C167" t="s">
        <v>36</v>
      </c>
      <c r="D167" s="2">
        <v>4926.2700000000004</v>
      </c>
      <c r="E167">
        <v>0.25</v>
      </c>
      <c r="F167">
        <v>7</v>
      </c>
      <c r="G167" s="1">
        <v>45087</v>
      </c>
      <c r="H167" s="1">
        <v>45088</v>
      </c>
      <c r="I167" t="s">
        <v>31</v>
      </c>
      <c r="J167" t="s">
        <v>27</v>
      </c>
      <c r="K167" s="2">
        <v>440.26</v>
      </c>
      <c r="L167" t="s">
        <v>48</v>
      </c>
      <c r="M167">
        <f>YEAR(Table1[[#This Row],[order_date]])</f>
        <v>2023</v>
      </c>
      <c r="N167">
        <f>MONTH(Table1[[#This Row],[order_date]])</f>
        <v>6</v>
      </c>
      <c r="O167" s="3">
        <f>Table1[[#This Row],[sales]]-Table1[[#This Row],[profit]]</f>
        <v>4486.01</v>
      </c>
      <c r="P167" s="3">
        <f>Table1[[#This Row],[sales]]*Table1[[#This Row],[quantity]]</f>
        <v>34483.89</v>
      </c>
      <c r="Q167" s="9">
        <f>Table1[[#This Row],[delivery_date]]-Table1[[#This Row],[order_date]]</f>
        <v>1</v>
      </c>
    </row>
    <row r="168" spans="1:17" x14ac:dyDescent="0.35">
      <c r="A168" t="s">
        <v>199</v>
      </c>
      <c r="B168" t="s">
        <v>19</v>
      </c>
      <c r="C168" t="s">
        <v>26</v>
      </c>
      <c r="D168" s="2">
        <v>4525.7299999999996</v>
      </c>
      <c r="E168">
        <v>0.28000000000000003</v>
      </c>
      <c r="F168">
        <v>8</v>
      </c>
      <c r="G168" s="1">
        <v>45375</v>
      </c>
      <c r="H168" s="1">
        <v>45380</v>
      </c>
      <c r="I168" t="s">
        <v>21</v>
      </c>
      <c r="J168" t="s">
        <v>16</v>
      </c>
      <c r="K168" s="2">
        <v>332.86</v>
      </c>
      <c r="L168" t="s">
        <v>34</v>
      </c>
      <c r="M168">
        <f>YEAR(Table1[[#This Row],[order_date]])</f>
        <v>2024</v>
      </c>
      <c r="N168">
        <f>MONTH(Table1[[#This Row],[order_date]])</f>
        <v>3</v>
      </c>
      <c r="O168" s="3">
        <f>Table1[[#This Row],[sales]]-Table1[[#This Row],[profit]]</f>
        <v>4192.87</v>
      </c>
      <c r="P168" s="3">
        <f>Table1[[#This Row],[sales]]*Table1[[#This Row],[quantity]]</f>
        <v>36205.839999999997</v>
      </c>
      <c r="Q168" s="9">
        <f>Table1[[#This Row],[delivery_date]]-Table1[[#This Row],[order_date]]</f>
        <v>5</v>
      </c>
    </row>
    <row r="169" spans="1:17" x14ac:dyDescent="0.35">
      <c r="A169" t="s">
        <v>200</v>
      </c>
      <c r="B169" t="s">
        <v>13</v>
      </c>
      <c r="C169" t="s">
        <v>36</v>
      </c>
      <c r="D169" s="2">
        <v>2690.5</v>
      </c>
      <c r="E169">
        <v>0.33</v>
      </c>
      <c r="F169">
        <v>5</v>
      </c>
      <c r="G169" s="1">
        <v>45441</v>
      </c>
      <c r="H169" s="1">
        <v>45444</v>
      </c>
      <c r="I169" t="s">
        <v>15</v>
      </c>
      <c r="J169" t="s">
        <v>27</v>
      </c>
      <c r="K169" s="2">
        <v>418.96</v>
      </c>
      <c r="L169" t="s">
        <v>39</v>
      </c>
      <c r="M169">
        <f>YEAR(Table1[[#This Row],[order_date]])</f>
        <v>2024</v>
      </c>
      <c r="N169">
        <f>MONTH(Table1[[#This Row],[order_date]])</f>
        <v>5</v>
      </c>
      <c r="O169" s="3">
        <f>Table1[[#This Row],[sales]]-Table1[[#This Row],[profit]]</f>
        <v>2271.54</v>
      </c>
      <c r="P169" s="3">
        <f>Table1[[#This Row],[sales]]*Table1[[#This Row],[quantity]]</f>
        <v>13452.5</v>
      </c>
      <c r="Q169" s="9">
        <f>Table1[[#This Row],[delivery_date]]-Table1[[#This Row],[order_date]]</f>
        <v>3</v>
      </c>
    </row>
    <row r="170" spans="1:17" x14ac:dyDescent="0.35">
      <c r="A170" t="s">
        <v>201</v>
      </c>
      <c r="B170" t="s">
        <v>13</v>
      </c>
      <c r="C170" t="s">
        <v>36</v>
      </c>
      <c r="D170" s="2">
        <v>2697.74</v>
      </c>
      <c r="E170">
        <v>0.19</v>
      </c>
      <c r="F170">
        <v>9</v>
      </c>
      <c r="G170" s="1">
        <v>45315</v>
      </c>
      <c r="H170" s="1">
        <v>45319</v>
      </c>
      <c r="I170" t="s">
        <v>21</v>
      </c>
      <c r="J170" t="s">
        <v>16</v>
      </c>
      <c r="K170" s="2">
        <v>458.18</v>
      </c>
      <c r="L170" t="s">
        <v>17</v>
      </c>
      <c r="M170">
        <f>YEAR(Table1[[#This Row],[order_date]])</f>
        <v>2024</v>
      </c>
      <c r="N170">
        <f>MONTH(Table1[[#This Row],[order_date]])</f>
        <v>1</v>
      </c>
      <c r="O170" s="3">
        <f>Table1[[#This Row],[sales]]-Table1[[#This Row],[profit]]</f>
        <v>2239.56</v>
      </c>
      <c r="P170" s="3">
        <f>Table1[[#This Row],[sales]]*Table1[[#This Row],[quantity]]</f>
        <v>24279.659999999996</v>
      </c>
      <c r="Q170" s="9">
        <f>Table1[[#This Row],[delivery_date]]-Table1[[#This Row],[order_date]]</f>
        <v>4</v>
      </c>
    </row>
    <row r="171" spans="1:17" x14ac:dyDescent="0.35">
      <c r="A171" t="s">
        <v>202</v>
      </c>
      <c r="B171" t="s">
        <v>41</v>
      </c>
      <c r="C171" t="s">
        <v>26</v>
      </c>
      <c r="D171" s="2">
        <v>4516.2</v>
      </c>
      <c r="E171">
        <v>0.39</v>
      </c>
      <c r="F171">
        <v>7</v>
      </c>
      <c r="G171" s="1">
        <v>45450</v>
      </c>
      <c r="H171" s="1">
        <v>45457</v>
      </c>
      <c r="I171" t="s">
        <v>21</v>
      </c>
      <c r="J171" t="s">
        <v>16</v>
      </c>
      <c r="K171" s="2">
        <v>522.95000000000005</v>
      </c>
      <c r="L171" t="s">
        <v>34</v>
      </c>
      <c r="M171">
        <f>YEAR(Table1[[#This Row],[order_date]])</f>
        <v>2024</v>
      </c>
      <c r="N171">
        <f>MONTH(Table1[[#This Row],[order_date]])</f>
        <v>6</v>
      </c>
      <c r="O171" s="3">
        <f>Table1[[#This Row],[sales]]-Table1[[#This Row],[profit]]</f>
        <v>3993.25</v>
      </c>
      <c r="P171" s="3">
        <f>Table1[[#This Row],[sales]]*Table1[[#This Row],[quantity]]</f>
        <v>31613.399999999998</v>
      </c>
      <c r="Q171" s="9">
        <f>Table1[[#This Row],[delivery_date]]-Table1[[#This Row],[order_date]]</f>
        <v>7</v>
      </c>
    </row>
    <row r="172" spans="1:17" x14ac:dyDescent="0.35">
      <c r="A172" t="s">
        <v>203</v>
      </c>
      <c r="B172" t="s">
        <v>19</v>
      </c>
      <c r="C172" t="s">
        <v>26</v>
      </c>
      <c r="D172" s="2">
        <v>3217.11</v>
      </c>
      <c r="E172">
        <v>0.45</v>
      </c>
      <c r="F172">
        <v>4</v>
      </c>
      <c r="G172" s="1">
        <v>45215</v>
      </c>
      <c r="H172" s="1">
        <v>45219</v>
      </c>
      <c r="I172" t="s">
        <v>15</v>
      </c>
      <c r="J172" t="s">
        <v>16</v>
      </c>
      <c r="K172" s="2">
        <v>930.19</v>
      </c>
      <c r="L172" t="s">
        <v>39</v>
      </c>
      <c r="M172">
        <f>YEAR(Table1[[#This Row],[order_date]])</f>
        <v>2023</v>
      </c>
      <c r="N172">
        <f>MONTH(Table1[[#This Row],[order_date]])</f>
        <v>10</v>
      </c>
      <c r="O172" s="3">
        <f>Table1[[#This Row],[sales]]-Table1[[#This Row],[profit]]</f>
        <v>2286.92</v>
      </c>
      <c r="P172" s="3">
        <f>Table1[[#This Row],[sales]]*Table1[[#This Row],[quantity]]</f>
        <v>12868.44</v>
      </c>
      <c r="Q172" s="9">
        <f>Table1[[#This Row],[delivery_date]]-Table1[[#This Row],[order_date]]</f>
        <v>4</v>
      </c>
    </row>
    <row r="173" spans="1:17" x14ac:dyDescent="0.35">
      <c r="A173" t="s">
        <v>204</v>
      </c>
      <c r="B173" t="s">
        <v>25</v>
      </c>
      <c r="C173" t="s">
        <v>20</v>
      </c>
      <c r="D173" s="2">
        <v>2729.77</v>
      </c>
      <c r="E173">
        <v>0.28999999999999998</v>
      </c>
      <c r="F173">
        <v>9</v>
      </c>
      <c r="G173" s="1">
        <v>45415</v>
      </c>
      <c r="H173" s="1">
        <v>45418</v>
      </c>
      <c r="I173" t="s">
        <v>21</v>
      </c>
      <c r="J173" t="s">
        <v>22</v>
      </c>
      <c r="K173" s="2">
        <v>250.2</v>
      </c>
      <c r="L173" t="s">
        <v>39</v>
      </c>
      <c r="M173">
        <f>YEAR(Table1[[#This Row],[order_date]])</f>
        <v>2024</v>
      </c>
      <c r="N173">
        <f>MONTH(Table1[[#This Row],[order_date]])</f>
        <v>5</v>
      </c>
      <c r="O173" s="3">
        <f>Table1[[#This Row],[sales]]-Table1[[#This Row],[profit]]</f>
        <v>2479.5700000000002</v>
      </c>
      <c r="P173" s="3">
        <f>Table1[[#This Row],[sales]]*Table1[[#This Row],[quantity]]</f>
        <v>24567.93</v>
      </c>
      <c r="Q173" s="9">
        <f>Table1[[#This Row],[delivery_date]]-Table1[[#This Row],[order_date]]</f>
        <v>3</v>
      </c>
    </row>
    <row r="174" spans="1:17" x14ac:dyDescent="0.35">
      <c r="A174" t="s">
        <v>205</v>
      </c>
      <c r="B174" t="s">
        <v>13</v>
      </c>
      <c r="C174" t="s">
        <v>26</v>
      </c>
      <c r="D174" s="2">
        <v>3770.83</v>
      </c>
      <c r="E174">
        <v>0.19</v>
      </c>
      <c r="F174">
        <v>6</v>
      </c>
      <c r="G174" s="1">
        <v>44953</v>
      </c>
      <c r="H174" s="1">
        <v>44959</v>
      </c>
      <c r="I174" t="s">
        <v>21</v>
      </c>
      <c r="J174" t="s">
        <v>16</v>
      </c>
      <c r="K174" s="2">
        <v>729.42</v>
      </c>
      <c r="L174" t="s">
        <v>23</v>
      </c>
      <c r="M174">
        <f>YEAR(Table1[[#This Row],[order_date]])</f>
        <v>2023</v>
      </c>
      <c r="N174">
        <f>MONTH(Table1[[#This Row],[order_date]])</f>
        <v>1</v>
      </c>
      <c r="O174" s="3">
        <f>Table1[[#This Row],[sales]]-Table1[[#This Row],[profit]]</f>
        <v>3041.41</v>
      </c>
      <c r="P174" s="3">
        <f>Table1[[#This Row],[sales]]*Table1[[#This Row],[quantity]]</f>
        <v>22624.98</v>
      </c>
      <c r="Q174" s="9">
        <f>Table1[[#This Row],[delivery_date]]-Table1[[#This Row],[order_date]]</f>
        <v>6</v>
      </c>
    </row>
    <row r="175" spans="1:17" x14ac:dyDescent="0.35">
      <c r="A175" t="s">
        <v>206</v>
      </c>
      <c r="B175" t="s">
        <v>19</v>
      </c>
      <c r="C175" t="s">
        <v>14</v>
      </c>
      <c r="D175" s="2">
        <v>1251.98</v>
      </c>
      <c r="E175">
        <v>0.35</v>
      </c>
      <c r="F175">
        <v>8</v>
      </c>
      <c r="G175" s="1">
        <v>45295</v>
      </c>
      <c r="H175" s="1">
        <v>45300</v>
      </c>
      <c r="I175" t="s">
        <v>21</v>
      </c>
      <c r="J175" t="s">
        <v>16</v>
      </c>
      <c r="K175" s="2">
        <v>253.73</v>
      </c>
      <c r="L175" t="s">
        <v>48</v>
      </c>
      <c r="M175">
        <f>YEAR(Table1[[#This Row],[order_date]])</f>
        <v>2024</v>
      </c>
      <c r="N175">
        <f>MONTH(Table1[[#This Row],[order_date]])</f>
        <v>1</v>
      </c>
      <c r="O175" s="3">
        <f>Table1[[#This Row],[sales]]-Table1[[#This Row],[profit]]</f>
        <v>998.25</v>
      </c>
      <c r="P175" s="3">
        <f>Table1[[#This Row],[sales]]*Table1[[#This Row],[quantity]]</f>
        <v>10015.84</v>
      </c>
      <c r="Q175" s="9">
        <f>Table1[[#This Row],[delivery_date]]-Table1[[#This Row],[order_date]]</f>
        <v>5</v>
      </c>
    </row>
    <row r="176" spans="1:17" x14ac:dyDescent="0.35">
      <c r="A176" t="s">
        <v>207</v>
      </c>
      <c r="B176" t="s">
        <v>19</v>
      </c>
      <c r="C176" t="s">
        <v>14</v>
      </c>
      <c r="D176" s="2">
        <v>4404.05</v>
      </c>
      <c r="E176">
        <v>0.09</v>
      </c>
      <c r="F176">
        <v>2</v>
      </c>
      <c r="G176" s="1">
        <v>44939</v>
      </c>
      <c r="H176" s="1">
        <v>44945</v>
      </c>
      <c r="I176" t="s">
        <v>31</v>
      </c>
      <c r="J176" t="s">
        <v>16</v>
      </c>
      <c r="K176" s="2">
        <v>941.87</v>
      </c>
      <c r="L176" t="s">
        <v>23</v>
      </c>
      <c r="M176">
        <f>YEAR(Table1[[#This Row],[order_date]])</f>
        <v>2023</v>
      </c>
      <c r="N176">
        <f>MONTH(Table1[[#This Row],[order_date]])</f>
        <v>1</v>
      </c>
      <c r="O176" s="3">
        <f>Table1[[#This Row],[sales]]-Table1[[#This Row],[profit]]</f>
        <v>3462.1800000000003</v>
      </c>
      <c r="P176" s="3">
        <f>Table1[[#This Row],[sales]]*Table1[[#This Row],[quantity]]</f>
        <v>8808.1</v>
      </c>
      <c r="Q176" s="9">
        <f>Table1[[#This Row],[delivery_date]]-Table1[[#This Row],[order_date]]</f>
        <v>6</v>
      </c>
    </row>
    <row r="177" spans="1:17" x14ac:dyDescent="0.35">
      <c r="A177" t="s">
        <v>208</v>
      </c>
      <c r="B177" t="s">
        <v>41</v>
      </c>
      <c r="C177" t="s">
        <v>20</v>
      </c>
      <c r="D177" s="2">
        <v>2703.93</v>
      </c>
      <c r="E177">
        <v>0.48</v>
      </c>
      <c r="F177">
        <v>5</v>
      </c>
      <c r="G177" s="1">
        <v>45292</v>
      </c>
      <c r="H177" s="1">
        <v>45297</v>
      </c>
      <c r="I177" t="s">
        <v>21</v>
      </c>
      <c r="J177" t="s">
        <v>16</v>
      </c>
      <c r="K177" s="2">
        <v>671.84</v>
      </c>
      <c r="L177" t="s">
        <v>17</v>
      </c>
      <c r="M177">
        <f>YEAR(Table1[[#This Row],[order_date]])</f>
        <v>2024</v>
      </c>
      <c r="N177">
        <f>MONTH(Table1[[#This Row],[order_date]])</f>
        <v>1</v>
      </c>
      <c r="O177" s="3">
        <f>Table1[[#This Row],[sales]]-Table1[[#This Row],[profit]]</f>
        <v>2032.0899999999997</v>
      </c>
      <c r="P177" s="3">
        <f>Table1[[#This Row],[sales]]*Table1[[#This Row],[quantity]]</f>
        <v>13519.65</v>
      </c>
      <c r="Q177" s="9">
        <f>Table1[[#This Row],[delivery_date]]-Table1[[#This Row],[order_date]]</f>
        <v>5</v>
      </c>
    </row>
    <row r="178" spans="1:17" x14ac:dyDescent="0.35">
      <c r="A178" t="s">
        <v>209</v>
      </c>
      <c r="B178" t="s">
        <v>13</v>
      </c>
      <c r="C178" t="s">
        <v>33</v>
      </c>
      <c r="D178" s="2">
        <v>3057.15</v>
      </c>
      <c r="E178">
        <v>0.33</v>
      </c>
      <c r="F178">
        <v>3</v>
      </c>
      <c r="G178" s="1">
        <v>45049</v>
      </c>
      <c r="H178" s="1">
        <v>45050</v>
      </c>
      <c r="I178" t="s">
        <v>21</v>
      </c>
      <c r="J178" t="s">
        <v>16</v>
      </c>
      <c r="K178" s="2">
        <v>814</v>
      </c>
      <c r="L178" t="s">
        <v>23</v>
      </c>
      <c r="M178">
        <f>YEAR(Table1[[#This Row],[order_date]])</f>
        <v>2023</v>
      </c>
      <c r="N178">
        <f>MONTH(Table1[[#This Row],[order_date]])</f>
        <v>5</v>
      </c>
      <c r="O178" s="3">
        <f>Table1[[#This Row],[sales]]-Table1[[#This Row],[profit]]</f>
        <v>2243.15</v>
      </c>
      <c r="P178" s="3">
        <f>Table1[[#This Row],[sales]]*Table1[[#This Row],[quantity]]</f>
        <v>9171.4500000000007</v>
      </c>
      <c r="Q178" s="9">
        <f>Table1[[#This Row],[delivery_date]]-Table1[[#This Row],[order_date]]</f>
        <v>1</v>
      </c>
    </row>
    <row r="179" spans="1:17" x14ac:dyDescent="0.35">
      <c r="A179" t="s">
        <v>210</v>
      </c>
      <c r="B179" t="s">
        <v>13</v>
      </c>
      <c r="C179" t="s">
        <v>33</v>
      </c>
      <c r="D179" s="2">
        <v>540.72</v>
      </c>
      <c r="E179">
        <v>0.03</v>
      </c>
      <c r="F179">
        <v>5</v>
      </c>
      <c r="G179" s="1">
        <v>45641</v>
      </c>
      <c r="H179" s="1">
        <v>45643</v>
      </c>
      <c r="I179" t="s">
        <v>15</v>
      </c>
      <c r="J179" t="s">
        <v>22</v>
      </c>
      <c r="K179" s="2">
        <v>66.459999999999994</v>
      </c>
      <c r="L179" t="s">
        <v>39</v>
      </c>
      <c r="M179">
        <f>YEAR(Table1[[#This Row],[order_date]])</f>
        <v>2024</v>
      </c>
      <c r="N179">
        <f>MONTH(Table1[[#This Row],[order_date]])</f>
        <v>12</v>
      </c>
      <c r="O179" s="3">
        <f>Table1[[#This Row],[sales]]-Table1[[#This Row],[profit]]</f>
        <v>474.26000000000005</v>
      </c>
      <c r="P179" s="3">
        <f>Table1[[#This Row],[sales]]*Table1[[#This Row],[quantity]]</f>
        <v>2703.6000000000004</v>
      </c>
      <c r="Q179" s="9">
        <f>Table1[[#This Row],[delivery_date]]-Table1[[#This Row],[order_date]]</f>
        <v>2</v>
      </c>
    </row>
    <row r="180" spans="1:17" x14ac:dyDescent="0.35">
      <c r="A180" t="s">
        <v>211</v>
      </c>
      <c r="B180" t="s">
        <v>25</v>
      </c>
      <c r="C180" t="s">
        <v>14</v>
      </c>
      <c r="D180" s="2">
        <v>1616.59</v>
      </c>
      <c r="E180">
        <v>0.26</v>
      </c>
      <c r="F180">
        <v>8</v>
      </c>
      <c r="G180" s="1">
        <v>45180</v>
      </c>
      <c r="H180" s="1">
        <v>45187</v>
      </c>
      <c r="I180" t="s">
        <v>31</v>
      </c>
      <c r="J180" t="s">
        <v>16</v>
      </c>
      <c r="K180" s="2">
        <v>479.33</v>
      </c>
      <c r="L180" t="s">
        <v>28</v>
      </c>
      <c r="M180">
        <f>YEAR(Table1[[#This Row],[order_date]])</f>
        <v>2023</v>
      </c>
      <c r="N180">
        <f>MONTH(Table1[[#This Row],[order_date]])</f>
        <v>9</v>
      </c>
      <c r="O180" s="3">
        <f>Table1[[#This Row],[sales]]-Table1[[#This Row],[profit]]</f>
        <v>1137.26</v>
      </c>
      <c r="P180" s="3">
        <f>Table1[[#This Row],[sales]]*Table1[[#This Row],[quantity]]</f>
        <v>12932.72</v>
      </c>
      <c r="Q180" s="9">
        <f>Table1[[#This Row],[delivery_date]]-Table1[[#This Row],[order_date]]</f>
        <v>7</v>
      </c>
    </row>
    <row r="181" spans="1:17" x14ac:dyDescent="0.35">
      <c r="A181" t="s">
        <v>212</v>
      </c>
      <c r="B181" t="s">
        <v>13</v>
      </c>
      <c r="C181" t="s">
        <v>26</v>
      </c>
      <c r="D181" s="2">
        <v>2191</v>
      </c>
      <c r="E181">
        <v>0.38</v>
      </c>
      <c r="F181">
        <v>6</v>
      </c>
      <c r="G181" s="1">
        <v>45641</v>
      </c>
      <c r="H181" s="1">
        <v>45643</v>
      </c>
      <c r="I181" t="s">
        <v>31</v>
      </c>
      <c r="J181" t="s">
        <v>27</v>
      </c>
      <c r="K181" s="2">
        <v>336.28</v>
      </c>
      <c r="L181" t="s">
        <v>48</v>
      </c>
      <c r="M181">
        <f>YEAR(Table1[[#This Row],[order_date]])</f>
        <v>2024</v>
      </c>
      <c r="N181">
        <f>MONTH(Table1[[#This Row],[order_date]])</f>
        <v>12</v>
      </c>
      <c r="O181" s="3">
        <f>Table1[[#This Row],[sales]]-Table1[[#This Row],[profit]]</f>
        <v>1854.72</v>
      </c>
      <c r="P181" s="3">
        <f>Table1[[#This Row],[sales]]*Table1[[#This Row],[quantity]]</f>
        <v>13146</v>
      </c>
      <c r="Q181" s="9">
        <f>Table1[[#This Row],[delivery_date]]-Table1[[#This Row],[order_date]]</f>
        <v>2</v>
      </c>
    </row>
    <row r="182" spans="1:17" x14ac:dyDescent="0.35">
      <c r="A182" t="s">
        <v>213</v>
      </c>
      <c r="B182" t="s">
        <v>25</v>
      </c>
      <c r="C182" t="s">
        <v>20</v>
      </c>
      <c r="D182" s="2">
        <v>2128.16</v>
      </c>
      <c r="E182">
        <v>0.14000000000000001</v>
      </c>
      <c r="F182">
        <v>1</v>
      </c>
      <c r="G182" s="1">
        <v>45602</v>
      </c>
      <c r="H182" s="1">
        <v>45607</v>
      </c>
      <c r="I182" t="s">
        <v>21</v>
      </c>
      <c r="J182" t="s">
        <v>27</v>
      </c>
      <c r="K182" s="2">
        <v>523.61</v>
      </c>
      <c r="L182" t="s">
        <v>17</v>
      </c>
      <c r="M182">
        <f>YEAR(Table1[[#This Row],[order_date]])</f>
        <v>2024</v>
      </c>
      <c r="N182">
        <f>MONTH(Table1[[#This Row],[order_date]])</f>
        <v>11</v>
      </c>
      <c r="O182" s="3">
        <f>Table1[[#This Row],[sales]]-Table1[[#This Row],[profit]]</f>
        <v>1604.5499999999997</v>
      </c>
      <c r="P182" s="3">
        <f>Table1[[#This Row],[sales]]*Table1[[#This Row],[quantity]]</f>
        <v>2128.16</v>
      </c>
      <c r="Q182" s="9">
        <f>Table1[[#This Row],[delivery_date]]-Table1[[#This Row],[order_date]]</f>
        <v>5</v>
      </c>
    </row>
    <row r="183" spans="1:17" x14ac:dyDescent="0.35">
      <c r="A183" t="s">
        <v>214</v>
      </c>
      <c r="B183" t="s">
        <v>13</v>
      </c>
      <c r="C183" t="s">
        <v>33</v>
      </c>
      <c r="D183" s="2">
        <v>3913.59</v>
      </c>
      <c r="E183">
        <v>0.03</v>
      </c>
      <c r="F183">
        <v>7</v>
      </c>
      <c r="G183" s="1">
        <v>45287</v>
      </c>
      <c r="H183" s="1">
        <v>45290</v>
      </c>
      <c r="I183" t="s">
        <v>31</v>
      </c>
      <c r="J183" t="s">
        <v>16</v>
      </c>
      <c r="K183" s="2">
        <v>235.73</v>
      </c>
      <c r="L183" t="s">
        <v>34</v>
      </c>
      <c r="M183">
        <f>YEAR(Table1[[#This Row],[order_date]])</f>
        <v>2023</v>
      </c>
      <c r="N183">
        <f>MONTH(Table1[[#This Row],[order_date]])</f>
        <v>12</v>
      </c>
      <c r="O183" s="3">
        <f>Table1[[#This Row],[sales]]-Table1[[#This Row],[profit]]</f>
        <v>3677.86</v>
      </c>
      <c r="P183" s="3">
        <f>Table1[[#This Row],[sales]]*Table1[[#This Row],[quantity]]</f>
        <v>27395.13</v>
      </c>
      <c r="Q183" s="9">
        <f>Table1[[#This Row],[delivery_date]]-Table1[[#This Row],[order_date]]</f>
        <v>3</v>
      </c>
    </row>
    <row r="184" spans="1:17" x14ac:dyDescent="0.35">
      <c r="A184" t="s">
        <v>215</v>
      </c>
      <c r="B184" t="s">
        <v>41</v>
      </c>
      <c r="C184" t="s">
        <v>33</v>
      </c>
      <c r="D184" s="2">
        <v>1483.38</v>
      </c>
      <c r="E184">
        <v>0.24</v>
      </c>
      <c r="F184">
        <v>1</v>
      </c>
      <c r="G184" s="1">
        <v>45112</v>
      </c>
      <c r="H184" s="1">
        <v>45118</v>
      </c>
      <c r="I184" t="s">
        <v>31</v>
      </c>
      <c r="J184" t="s">
        <v>16</v>
      </c>
      <c r="K184" s="2">
        <v>350.59</v>
      </c>
      <c r="L184" t="s">
        <v>48</v>
      </c>
      <c r="M184">
        <f>YEAR(Table1[[#This Row],[order_date]])</f>
        <v>2023</v>
      </c>
      <c r="N184">
        <f>MONTH(Table1[[#This Row],[order_date]])</f>
        <v>7</v>
      </c>
      <c r="O184" s="3">
        <f>Table1[[#This Row],[sales]]-Table1[[#This Row],[profit]]</f>
        <v>1132.7900000000002</v>
      </c>
      <c r="P184" s="3">
        <f>Table1[[#This Row],[sales]]*Table1[[#This Row],[quantity]]</f>
        <v>1483.38</v>
      </c>
      <c r="Q184" s="9">
        <f>Table1[[#This Row],[delivery_date]]-Table1[[#This Row],[order_date]]</f>
        <v>6</v>
      </c>
    </row>
    <row r="185" spans="1:17" x14ac:dyDescent="0.35">
      <c r="A185" t="s">
        <v>216</v>
      </c>
      <c r="B185" t="s">
        <v>13</v>
      </c>
      <c r="C185" t="s">
        <v>36</v>
      </c>
      <c r="D185" s="2">
        <v>992.34</v>
      </c>
      <c r="E185">
        <v>0.42</v>
      </c>
      <c r="F185">
        <v>1</v>
      </c>
      <c r="G185" s="1">
        <v>45246</v>
      </c>
      <c r="H185" s="1">
        <v>45249</v>
      </c>
      <c r="I185" t="s">
        <v>15</v>
      </c>
      <c r="J185" t="s">
        <v>16</v>
      </c>
      <c r="K185" s="2">
        <v>255.64</v>
      </c>
      <c r="L185" t="s">
        <v>23</v>
      </c>
      <c r="M185">
        <f>YEAR(Table1[[#This Row],[order_date]])</f>
        <v>2023</v>
      </c>
      <c r="N185">
        <f>MONTH(Table1[[#This Row],[order_date]])</f>
        <v>11</v>
      </c>
      <c r="O185" s="3">
        <f>Table1[[#This Row],[sales]]-Table1[[#This Row],[profit]]</f>
        <v>736.7</v>
      </c>
      <c r="P185" s="3">
        <f>Table1[[#This Row],[sales]]*Table1[[#This Row],[quantity]]</f>
        <v>992.34</v>
      </c>
      <c r="Q185" s="9">
        <f>Table1[[#This Row],[delivery_date]]-Table1[[#This Row],[order_date]]</f>
        <v>3</v>
      </c>
    </row>
    <row r="186" spans="1:17" x14ac:dyDescent="0.35">
      <c r="A186" t="s">
        <v>217</v>
      </c>
      <c r="B186" t="s">
        <v>25</v>
      </c>
      <c r="C186" t="s">
        <v>14</v>
      </c>
      <c r="D186" s="2">
        <v>2954.82</v>
      </c>
      <c r="E186">
        <v>0.13</v>
      </c>
      <c r="F186">
        <v>4</v>
      </c>
      <c r="G186" s="1">
        <v>45360</v>
      </c>
      <c r="H186" s="1">
        <v>45362</v>
      </c>
      <c r="I186" t="s">
        <v>15</v>
      </c>
      <c r="J186" t="s">
        <v>16</v>
      </c>
      <c r="K186" s="2">
        <v>227.77</v>
      </c>
      <c r="L186" t="s">
        <v>48</v>
      </c>
      <c r="M186">
        <f>YEAR(Table1[[#This Row],[order_date]])</f>
        <v>2024</v>
      </c>
      <c r="N186">
        <f>MONTH(Table1[[#This Row],[order_date]])</f>
        <v>3</v>
      </c>
      <c r="O186" s="3">
        <f>Table1[[#This Row],[sales]]-Table1[[#This Row],[profit]]</f>
        <v>2727.05</v>
      </c>
      <c r="P186" s="3">
        <f>Table1[[#This Row],[sales]]*Table1[[#This Row],[quantity]]</f>
        <v>11819.28</v>
      </c>
      <c r="Q186" s="9">
        <f>Table1[[#This Row],[delivery_date]]-Table1[[#This Row],[order_date]]</f>
        <v>2</v>
      </c>
    </row>
    <row r="187" spans="1:17" x14ac:dyDescent="0.35">
      <c r="A187" t="s">
        <v>218</v>
      </c>
      <c r="B187" t="s">
        <v>25</v>
      </c>
      <c r="C187" t="s">
        <v>26</v>
      </c>
      <c r="D187" s="2">
        <v>3113.57</v>
      </c>
      <c r="E187">
        <v>0.36</v>
      </c>
      <c r="F187">
        <v>9</v>
      </c>
      <c r="G187" s="1">
        <v>45560</v>
      </c>
      <c r="H187" s="1">
        <v>45566</v>
      </c>
      <c r="I187" t="s">
        <v>31</v>
      </c>
      <c r="J187" t="s">
        <v>16</v>
      </c>
      <c r="K187" s="2">
        <v>393.92</v>
      </c>
      <c r="L187" t="s">
        <v>17</v>
      </c>
      <c r="M187">
        <f>YEAR(Table1[[#This Row],[order_date]])</f>
        <v>2024</v>
      </c>
      <c r="N187">
        <f>MONTH(Table1[[#This Row],[order_date]])</f>
        <v>9</v>
      </c>
      <c r="O187" s="3">
        <f>Table1[[#This Row],[sales]]-Table1[[#This Row],[profit]]</f>
        <v>2719.65</v>
      </c>
      <c r="P187" s="3">
        <f>Table1[[#This Row],[sales]]*Table1[[#This Row],[quantity]]</f>
        <v>28022.13</v>
      </c>
      <c r="Q187" s="9">
        <f>Table1[[#This Row],[delivery_date]]-Table1[[#This Row],[order_date]]</f>
        <v>6</v>
      </c>
    </row>
    <row r="188" spans="1:17" x14ac:dyDescent="0.35">
      <c r="A188" t="s">
        <v>219</v>
      </c>
      <c r="B188" t="s">
        <v>41</v>
      </c>
      <c r="C188" t="s">
        <v>20</v>
      </c>
      <c r="D188" s="2">
        <v>695.76</v>
      </c>
      <c r="E188">
        <v>0.2</v>
      </c>
      <c r="F188">
        <v>8</v>
      </c>
      <c r="G188" s="1">
        <v>45617</v>
      </c>
      <c r="H188" s="1">
        <v>45620</v>
      </c>
      <c r="I188" t="s">
        <v>15</v>
      </c>
      <c r="J188" t="s">
        <v>27</v>
      </c>
      <c r="K188" s="2">
        <v>112.67</v>
      </c>
      <c r="L188" t="s">
        <v>28</v>
      </c>
      <c r="M188">
        <f>YEAR(Table1[[#This Row],[order_date]])</f>
        <v>2024</v>
      </c>
      <c r="N188">
        <f>MONTH(Table1[[#This Row],[order_date]])</f>
        <v>11</v>
      </c>
      <c r="O188" s="3">
        <f>Table1[[#This Row],[sales]]-Table1[[#This Row],[profit]]</f>
        <v>583.09</v>
      </c>
      <c r="P188" s="3">
        <f>Table1[[#This Row],[sales]]*Table1[[#This Row],[quantity]]</f>
        <v>5566.08</v>
      </c>
      <c r="Q188" s="9">
        <f>Table1[[#This Row],[delivery_date]]-Table1[[#This Row],[order_date]]</f>
        <v>3</v>
      </c>
    </row>
    <row r="189" spans="1:17" x14ac:dyDescent="0.35">
      <c r="A189" t="s">
        <v>220</v>
      </c>
      <c r="B189" t="s">
        <v>13</v>
      </c>
      <c r="C189" t="s">
        <v>33</v>
      </c>
      <c r="D189" s="2">
        <v>112.1</v>
      </c>
      <c r="E189">
        <v>0.03</v>
      </c>
      <c r="F189">
        <v>3</v>
      </c>
      <c r="G189" s="1">
        <v>45570</v>
      </c>
      <c r="H189" s="1">
        <v>45573</v>
      </c>
      <c r="I189" t="s">
        <v>21</v>
      </c>
      <c r="J189" t="s">
        <v>16</v>
      </c>
      <c r="K189" s="2">
        <v>27.01</v>
      </c>
      <c r="L189" t="s">
        <v>39</v>
      </c>
      <c r="M189">
        <f>YEAR(Table1[[#This Row],[order_date]])</f>
        <v>2024</v>
      </c>
      <c r="N189">
        <f>MONTH(Table1[[#This Row],[order_date]])</f>
        <v>10</v>
      </c>
      <c r="O189" s="3">
        <f>Table1[[#This Row],[sales]]-Table1[[#This Row],[profit]]</f>
        <v>85.089999999999989</v>
      </c>
      <c r="P189" s="3">
        <f>Table1[[#This Row],[sales]]*Table1[[#This Row],[quantity]]</f>
        <v>336.29999999999995</v>
      </c>
      <c r="Q189" s="9">
        <f>Table1[[#This Row],[delivery_date]]-Table1[[#This Row],[order_date]]</f>
        <v>3</v>
      </c>
    </row>
    <row r="190" spans="1:17" x14ac:dyDescent="0.35">
      <c r="A190" t="s">
        <v>221</v>
      </c>
      <c r="B190" t="s">
        <v>13</v>
      </c>
      <c r="C190" t="s">
        <v>36</v>
      </c>
      <c r="D190" s="2">
        <v>4596.4799999999996</v>
      </c>
      <c r="E190">
        <v>0.15</v>
      </c>
      <c r="F190">
        <v>6</v>
      </c>
      <c r="G190" s="1">
        <v>45226</v>
      </c>
      <c r="H190" s="1">
        <v>45233</v>
      </c>
      <c r="I190" t="s">
        <v>15</v>
      </c>
      <c r="J190" t="s">
        <v>16</v>
      </c>
      <c r="K190" s="2">
        <v>838.45</v>
      </c>
      <c r="L190" t="s">
        <v>17</v>
      </c>
      <c r="M190">
        <f>YEAR(Table1[[#This Row],[order_date]])</f>
        <v>2023</v>
      </c>
      <c r="N190">
        <f>MONTH(Table1[[#This Row],[order_date]])</f>
        <v>10</v>
      </c>
      <c r="O190" s="3">
        <f>Table1[[#This Row],[sales]]-Table1[[#This Row],[profit]]</f>
        <v>3758.0299999999997</v>
      </c>
      <c r="P190" s="3">
        <f>Table1[[#This Row],[sales]]*Table1[[#This Row],[quantity]]</f>
        <v>27578.879999999997</v>
      </c>
      <c r="Q190" s="9">
        <f>Table1[[#This Row],[delivery_date]]-Table1[[#This Row],[order_date]]</f>
        <v>7</v>
      </c>
    </row>
    <row r="191" spans="1:17" x14ac:dyDescent="0.35">
      <c r="A191" t="s">
        <v>222</v>
      </c>
      <c r="B191" t="s">
        <v>41</v>
      </c>
      <c r="C191" t="s">
        <v>14</v>
      </c>
      <c r="D191" s="2">
        <v>490.22</v>
      </c>
      <c r="E191">
        <v>0.16</v>
      </c>
      <c r="F191">
        <v>1</v>
      </c>
      <c r="G191" s="1">
        <v>45456</v>
      </c>
      <c r="H191" s="1">
        <v>45463</v>
      </c>
      <c r="I191" t="s">
        <v>21</v>
      </c>
      <c r="J191" t="s">
        <v>16</v>
      </c>
      <c r="K191" s="2">
        <v>101.89</v>
      </c>
      <c r="L191" t="s">
        <v>17</v>
      </c>
      <c r="M191">
        <f>YEAR(Table1[[#This Row],[order_date]])</f>
        <v>2024</v>
      </c>
      <c r="N191">
        <f>MONTH(Table1[[#This Row],[order_date]])</f>
        <v>6</v>
      </c>
      <c r="O191" s="3">
        <f>Table1[[#This Row],[sales]]-Table1[[#This Row],[profit]]</f>
        <v>388.33000000000004</v>
      </c>
      <c r="P191" s="3">
        <f>Table1[[#This Row],[sales]]*Table1[[#This Row],[quantity]]</f>
        <v>490.22</v>
      </c>
      <c r="Q191" s="9">
        <f>Table1[[#This Row],[delivery_date]]-Table1[[#This Row],[order_date]]</f>
        <v>7</v>
      </c>
    </row>
    <row r="192" spans="1:17" x14ac:dyDescent="0.35">
      <c r="A192" t="s">
        <v>223</v>
      </c>
      <c r="B192" t="s">
        <v>13</v>
      </c>
      <c r="C192" t="s">
        <v>14</v>
      </c>
      <c r="D192" s="2">
        <v>4499.55</v>
      </c>
      <c r="E192">
        <v>0.45</v>
      </c>
      <c r="F192">
        <v>1</v>
      </c>
      <c r="G192" s="1">
        <v>44944</v>
      </c>
      <c r="H192" s="1">
        <v>44950</v>
      </c>
      <c r="I192" t="s">
        <v>15</v>
      </c>
      <c r="J192" t="s">
        <v>27</v>
      </c>
      <c r="K192" s="2">
        <v>639.71</v>
      </c>
      <c r="L192" t="s">
        <v>34</v>
      </c>
      <c r="M192">
        <f>YEAR(Table1[[#This Row],[order_date]])</f>
        <v>2023</v>
      </c>
      <c r="N192">
        <f>MONTH(Table1[[#This Row],[order_date]])</f>
        <v>1</v>
      </c>
      <c r="O192" s="3">
        <f>Table1[[#This Row],[sales]]-Table1[[#This Row],[profit]]</f>
        <v>3859.84</v>
      </c>
      <c r="P192" s="3">
        <f>Table1[[#This Row],[sales]]*Table1[[#This Row],[quantity]]</f>
        <v>4499.55</v>
      </c>
      <c r="Q192" s="9">
        <f>Table1[[#This Row],[delivery_date]]-Table1[[#This Row],[order_date]]</f>
        <v>6</v>
      </c>
    </row>
    <row r="193" spans="1:17" x14ac:dyDescent="0.35">
      <c r="A193" t="s">
        <v>224</v>
      </c>
      <c r="B193" t="s">
        <v>13</v>
      </c>
      <c r="C193" t="s">
        <v>20</v>
      </c>
      <c r="D193" s="2">
        <v>2056.15</v>
      </c>
      <c r="E193">
        <v>0.49</v>
      </c>
      <c r="F193">
        <v>6</v>
      </c>
      <c r="G193" s="1">
        <v>45402</v>
      </c>
      <c r="H193" s="1">
        <v>45406</v>
      </c>
      <c r="I193" t="s">
        <v>31</v>
      </c>
      <c r="J193" t="s">
        <v>27</v>
      </c>
      <c r="K193" s="2">
        <v>549.92999999999995</v>
      </c>
      <c r="L193" t="s">
        <v>34</v>
      </c>
      <c r="M193">
        <f>YEAR(Table1[[#This Row],[order_date]])</f>
        <v>2024</v>
      </c>
      <c r="N193">
        <f>MONTH(Table1[[#This Row],[order_date]])</f>
        <v>4</v>
      </c>
      <c r="O193" s="3">
        <f>Table1[[#This Row],[sales]]-Table1[[#This Row],[profit]]</f>
        <v>1506.2200000000003</v>
      </c>
      <c r="P193" s="3">
        <f>Table1[[#This Row],[sales]]*Table1[[#This Row],[quantity]]</f>
        <v>12336.900000000001</v>
      </c>
      <c r="Q193" s="9">
        <f>Table1[[#This Row],[delivery_date]]-Table1[[#This Row],[order_date]]</f>
        <v>4</v>
      </c>
    </row>
    <row r="194" spans="1:17" x14ac:dyDescent="0.35">
      <c r="A194" t="s">
        <v>225</v>
      </c>
      <c r="B194" t="s">
        <v>25</v>
      </c>
      <c r="C194" t="s">
        <v>33</v>
      </c>
      <c r="D194" s="2">
        <v>3299.97</v>
      </c>
      <c r="E194">
        <v>0.1</v>
      </c>
      <c r="F194">
        <v>5</v>
      </c>
      <c r="G194" s="1">
        <v>44932</v>
      </c>
      <c r="H194" s="1">
        <v>44939</v>
      </c>
      <c r="I194" t="s">
        <v>21</v>
      </c>
      <c r="J194" t="s">
        <v>16</v>
      </c>
      <c r="K194" s="2">
        <v>467.32</v>
      </c>
      <c r="L194" t="s">
        <v>48</v>
      </c>
      <c r="M194">
        <f>YEAR(Table1[[#This Row],[order_date]])</f>
        <v>2023</v>
      </c>
      <c r="N194">
        <f>MONTH(Table1[[#This Row],[order_date]])</f>
        <v>1</v>
      </c>
      <c r="O194" s="3">
        <f>Table1[[#This Row],[sales]]-Table1[[#This Row],[profit]]</f>
        <v>2832.6499999999996</v>
      </c>
      <c r="P194" s="3">
        <f>Table1[[#This Row],[sales]]*Table1[[#This Row],[quantity]]</f>
        <v>16499.849999999999</v>
      </c>
      <c r="Q194" s="9">
        <f>Table1[[#This Row],[delivery_date]]-Table1[[#This Row],[order_date]]</f>
        <v>7</v>
      </c>
    </row>
    <row r="195" spans="1:17" x14ac:dyDescent="0.35">
      <c r="A195" t="s">
        <v>226</v>
      </c>
      <c r="B195" t="s">
        <v>13</v>
      </c>
      <c r="C195" t="s">
        <v>20</v>
      </c>
      <c r="D195" s="2">
        <v>1009.51</v>
      </c>
      <c r="E195">
        <v>0.22</v>
      </c>
      <c r="F195">
        <v>6</v>
      </c>
      <c r="G195" s="1">
        <v>45113</v>
      </c>
      <c r="H195" s="1">
        <v>45119</v>
      </c>
      <c r="I195" t="s">
        <v>15</v>
      </c>
      <c r="J195" t="s">
        <v>27</v>
      </c>
      <c r="K195" s="2">
        <v>170.18</v>
      </c>
      <c r="L195" t="s">
        <v>17</v>
      </c>
      <c r="M195">
        <f>YEAR(Table1[[#This Row],[order_date]])</f>
        <v>2023</v>
      </c>
      <c r="N195">
        <f>MONTH(Table1[[#This Row],[order_date]])</f>
        <v>7</v>
      </c>
      <c r="O195" s="3">
        <f>Table1[[#This Row],[sales]]-Table1[[#This Row],[profit]]</f>
        <v>839.32999999999993</v>
      </c>
      <c r="P195" s="3">
        <f>Table1[[#This Row],[sales]]*Table1[[#This Row],[quantity]]</f>
        <v>6057.0599999999995</v>
      </c>
      <c r="Q195" s="9">
        <f>Table1[[#This Row],[delivery_date]]-Table1[[#This Row],[order_date]]</f>
        <v>6</v>
      </c>
    </row>
    <row r="196" spans="1:17" x14ac:dyDescent="0.35">
      <c r="A196" t="s">
        <v>227</v>
      </c>
      <c r="B196" t="s">
        <v>13</v>
      </c>
      <c r="C196" t="s">
        <v>20</v>
      </c>
      <c r="D196" s="2">
        <v>4137.1899999999996</v>
      </c>
      <c r="E196">
        <v>0.49</v>
      </c>
      <c r="F196">
        <v>9</v>
      </c>
      <c r="G196" s="1">
        <v>45629</v>
      </c>
      <c r="H196" s="1">
        <v>45632</v>
      </c>
      <c r="I196" t="s">
        <v>15</v>
      </c>
      <c r="J196" t="s">
        <v>16</v>
      </c>
      <c r="K196" s="2">
        <v>664.13</v>
      </c>
      <c r="L196" t="s">
        <v>39</v>
      </c>
      <c r="M196">
        <f>YEAR(Table1[[#This Row],[order_date]])</f>
        <v>2024</v>
      </c>
      <c r="N196">
        <f>MONTH(Table1[[#This Row],[order_date]])</f>
        <v>12</v>
      </c>
      <c r="O196" s="3">
        <f>Table1[[#This Row],[sales]]-Table1[[#This Row],[profit]]</f>
        <v>3473.0599999999995</v>
      </c>
      <c r="P196" s="3">
        <f>Table1[[#This Row],[sales]]*Table1[[#This Row],[quantity]]</f>
        <v>37234.71</v>
      </c>
      <c r="Q196" s="9">
        <f>Table1[[#This Row],[delivery_date]]-Table1[[#This Row],[order_date]]</f>
        <v>3</v>
      </c>
    </row>
    <row r="197" spans="1:17" x14ac:dyDescent="0.35">
      <c r="A197" t="s">
        <v>228</v>
      </c>
      <c r="B197" t="s">
        <v>41</v>
      </c>
      <c r="C197" t="s">
        <v>36</v>
      </c>
      <c r="D197" s="2">
        <v>982.95</v>
      </c>
      <c r="E197">
        <v>0.2</v>
      </c>
      <c r="F197">
        <v>5</v>
      </c>
      <c r="G197" s="1">
        <v>44969</v>
      </c>
      <c r="H197" s="1">
        <v>44973</v>
      </c>
      <c r="I197" t="s">
        <v>21</v>
      </c>
      <c r="J197" t="s">
        <v>27</v>
      </c>
      <c r="K197" s="2">
        <v>242.2</v>
      </c>
      <c r="L197" t="s">
        <v>48</v>
      </c>
      <c r="M197">
        <f>YEAR(Table1[[#This Row],[order_date]])</f>
        <v>2023</v>
      </c>
      <c r="N197">
        <f>MONTH(Table1[[#This Row],[order_date]])</f>
        <v>2</v>
      </c>
      <c r="O197" s="3">
        <f>Table1[[#This Row],[sales]]-Table1[[#This Row],[profit]]</f>
        <v>740.75</v>
      </c>
      <c r="P197" s="3">
        <f>Table1[[#This Row],[sales]]*Table1[[#This Row],[quantity]]</f>
        <v>4914.75</v>
      </c>
      <c r="Q197" s="9">
        <f>Table1[[#This Row],[delivery_date]]-Table1[[#This Row],[order_date]]</f>
        <v>4</v>
      </c>
    </row>
    <row r="198" spans="1:17" x14ac:dyDescent="0.35">
      <c r="A198" t="s">
        <v>229</v>
      </c>
      <c r="B198" t="s">
        <v>41</v>
      </c>
      <c r="C198" t="s">
        <v>14</v>
      </c>
      <c r="D198" s="2">
        <v>1993.89</v>
      </c>
      <c r="E198">
        <v>0.17</v>
      </c>
      <c r="F198">
        <v>2</v>
      </c>
      <c r="G198" s="1">
        <v>45176</v>
      </c>
      <c r="H198" s="1">
        <v>45182</v>
      </c>
      <c r="I198" t="s">
        <v>15</v>
      </c>
      <c r="J198" t="s">
        <v>16</v>
      </c>
      <c r="K198" s="2">
        <v>508.95</v>
      </c>
      <c r="L198" t="s">
        <v>39</v>
      </c>
      <c r="M198">
        <f>YEAR(Table1[[#This Row],[order_date]])</f>
        <v>2023</v>
      </c>
      <c r="N198">
        <f>MONTH(Table1[[#This Row],[order_date]])</f>
        <v>9</v>
      </c>
      <c r="O198" s="3">
        <f>Table1[[#This Row],[sales]]-Table1[[#This Row],[profit]]</f>
        <v>1484.94</v>
      </c>
      <c r="P198" s="3">
        <f>Table1[[#This Row],[sales]]*Table1[[#This Row],[quantity]]</f>
        <v>3987.78</v>
      </c>
      <c r="Q198" s="9">
        <f>Table1[[#This Row],[delivery_date]]-Table1[[#This Row],[order_date]]</f>
        <v>6</v>
      </c>
    </row>
    <row r="199" spans="1:17" x14ac:dyDescent="0.35">
      <c r="A199" t="s">
        <v>230</v>
      </c>
      <c r="B199" t="s">
        <v>19</v>
      </c>
      <c r="C199" t="s">
        <v>26</v>
      </c>
      <c r="D199" s="2">
        <v>1266.33</v>
      </c>
      <c r="E199">
        <v>0.05</v>
      </c>
      <c r="F199">
        <v>1</v>
      </c>
      <c r="G199" s="1">
        <v>45123</v>
      </c>
      <c r="H199" s="1">
        <v>45127</v>
      </c>
      <c r="I199" t="s">
        <v>31</v>
      </c>
      <c r="J199" t="s">
        <v>22</v>
      </c>
      <c r="K199" s="2">
        <v>350.09</v>
      </c>
      <c r="L199" t="s">
        <v>48</v>
      </c>
      <c r="M199">
        <f>YEAR(Table1[[#This Row],[order_date]])</f>
        <v>2023</v>
      </c>
      <c r="N199">
        <f>MONTH(Table1[[#This Row],[order_date]])</f>
        <v>7</v>
      </c>
      <c r="O199" s="3">
        <f>Table1[[#This Row],[sales]]-Table1[[#This Row],[profit]]</f>
        <v>916.24</v>
      </c>
      <c r="P199" s="3">
        <f>Table1[[#This Row],[sales]]*Table1[[#This Row],[quantity]]</f>
        <v>1266.33</v>
      </c>
      <c r="Q199" s="9">
        <f>Table1[[#This Row],[delivery_date]]-Table1[[#This Row],[order_date]]</f>
        <v>4</v>
      </c>
    </row>
    <row r="200" spans="1:17" x14ac:dyDescent="0.35">
      <c r="A200" t="s">
        <v>231</v>
      </c>
      <c r="B200" t="s">
        <v>25</v>
      </c>
      <c r="C200" t="s">
        <v>14</v>
      </c>
      <c r="D200" s="2">
        <v>4203.78</v>
      </c>
      <c r="E200">
        <v>0.38</v>
      </c>
      <c r="F200">
        <v>2</v>
      </c>
      <c r="G200" s="1">
        <v>45129</v>
      </c>
      <c r="H200" s="1">
        <v>45135</v>
      </c>
      <c r="I200" t="s">
        <v>21</v>
      </c>
      <c r="J200" t="s">
        <v>27</v>
      </c>
      <c r="K200" s="2">
        <v>451.8</v>
      </c>
      <c r="L200" t="s">
        <v>23</v>
      </c>
      <c r="M200">
        <f>YEAR(Table1[[#This Row],[order_date]])</f>
        <v>2023</v>
      </c>
      <c r="N200">
        <f>MONTH(Table1[[#This Row],[order_date]])</f>
        <v>7</v>
      </c>
      <c r="O200" s="3">
        <f>Table1[[#This Row],[sales]]-Table1[[#This Row],[profit]]</f>
        <v>3751.9799999999996</v>
      </c>
      <c r="P200" s="3">
        <f>Table1[[#This Row],[sales]]*Table1[[#This Row],[quantity]]</f>
        <v>8407.56</v>
      </c>
      <c r="Q200" s="9">
        <f>Table1[[#This Row],[delivery_date]]-Table1[[#This Row],[order_date]]</f>
        <v>6</v>
      </c>
    </row>
    <row r="201" spans="1:17" x14ac:dyDescent="0.35">
      <c r="A201" t="s">
        <v>232</v>
      </c>
      <c r="B201" t="s">
        <v>13</v>
      </c>
      <c r="C201" t="s">
        <v>14</v>
      </c>
      <c r="D201" s="2">
        <v>4305.8500000000004</v>
      </c>
      <c r="E201">
        <v>0.22</v>
      </c>
      <c r="F201">
        <v>8</v>
      </c>
      <c r="G201" s="1">
        <v>45115</v>
      </c>
      <c r="H201" s="1">
        <v>45117</v>
      </c>
      <c r="I201" t="s">
        <v>31</v>
      </c>
      <c r="J201" t="s">
        <v>22</v>
      </c>
      <c r="K201" s="2">
        <v>1195.98</v>
      </c>
      <c r="L201" t="s">
        <v>23</v>
      </c>
      <c r="M201">
        <f>YEAR(Table1[[#This Row],[order_date]])</f>
        <v>2023</v>
      </c>
      <c r="N201">
        <f>MONTH(Table1[[#This Row],[order_date]])</f>
        <v>7</v>
      </c>
      <c r="O201" s="3">
        <f>Table1[[#This Row],[sales]]-Table1[[#This Row],[profit]]</f>
        <v>3109.8700000000003</v>
      </c>
      <c r="P201" s="3">
        <f>Table1[[#This Row],[sales]]*Table1[[#This Row],[quantity]]</f>
        <v>34446.800000000003</v>
      </c>
      <c r="Q201" s="9">
        <f>Table1[[#This Row],[delivery_date]]-Table1[[#This Row],[order_date]]</f>
        <v>2</v>
      </c>
    </row>
    <row r="202" spans="1:17" x14ac:dyDescent="0.35">
      <c r="A202" t="s">
        <v>233</v>
      </c>
      <c r="B202" t="s">
        <v>13</v>
      </c>
      <c r="C202" t="s">
        <v>36</v>
      </c>
      <c r="D202" s="2">
        <v>1922.94</v>
      </c>
      <c r="E202">
        <v>0.32</v>
      </c>
      <c r="F202">
        <v>1</v>
      </c>
      <c r="G202" s="1">
        <v>45399</v>
      </c>
      <c r="H202" s="1">
        <v>45406</v>
      </c>
      <c r="I202" t="s">
        <v>21</v>
      </c>
      <c r="J202" t="s">
        <v>27</v>
      </c>
      <c r="K202" s="2">
        <v>235.46</v>
      </c>
      <c r="L202" t="s">
        <v>34</v>
      </c>
      <c r="M202">
        <f>YEAR(Table1[[#This Row],[order_date]])</f>
        <v>2024</v>
      </c>
      <c r="N202">
        <f>MONTH(Table1[[#This Row],[order_date]])</f>
        <v>4</v>
      </c>
      <c r="O202" s="3">
        <f>Table1[[#This Row],[sales]]-Table1[[#This Row],[profit]]</f>
        <v>1687.48</v>
      </c>
      <c r="P202" s="3">
        <f>Table1[[#This Row],[sales]]*Table1[[#This Row],[quantity]]</f>
        <v>1922.94</v>
      </c>
      <c r="Q202" s="9">
        <f>Table1[[#This Row],[delivery_date]]-Table1[[#This Row],[order_date]]</f>
        <v>7</v>
      </c>
    </row>
    <row r="203" spans="1:17" x14ac:dyDescent="0.35">
      <c r="A203" t="s">
        <v>234</v>
      </c>
      <c r="B203" t="s">
        <v>19</v>
      </c>
      <c r="C203" t="s">
        <v>26</v>
      </c>
      <c r="D203" s="2">
        <v>1606.15</v>
      </c>
      <c r="E203">
        <v>0.25</v>
      </c>
      <c r="F203">
        <v>6</v>
      </c>
      <c r="G203" s="1">
        <v>45199</v>
      </c>
      <c r="H203" s="1">
        <v>45203</v>
      </c>
      <c r="I203" t="s">
        <v>21</v>
      </c>
      <c r="J203" t="s">
        <v>22</v>
      </c>
      <c r="K203" s="2">
        <v>432.87</v>
      </c>
      <c r="L203" t="s">
        <v>17</v>
      </c>
      <c r="M203">
        <f>YEAR(Table1[[#This Row],[order_date]])</f>
        <v>2023</v>
      </c>
      <c r="N203">
        <f>MONTH(Table1[[#This Row],[order_date]])</f>
        <v>9</v>
      </c>
      <c r="O203" s="3">
        <f>Table1[[#This Row],[sales]]-Table1[[#This Row],[profit]]</f>
        <v>1173.2800000000002</v>
      </c>
      <c r="P203" s="3">
        <f>Table1[[#This Row],[sales]]*Table1[[#This Row],[quantity]]</f>
        <v>9636.9000000000015</v>
      </c>
      <c r="Q203" s="9">
        <f>Table1[[#This Row],[delivery_date]]-Table1[[#This Row],[order_date]]</f>
        <v>4</v>
      </c>
    </row>
    <row r="204" spans="1:17" x14ac:dyDescent="0.35">
      <c r="A204" t="s">
        <v>235</v>
      </c>
      <c r="B204" t="s">
        <v>13</v>
      </c>
      <c r="C204" t="s">
        <v>33</v>
      </c>
      <c r="D204" s="2">
        <v>3890.47</v>
      </c>
      <c r="E204">
        <v>0.09</v>
      </c>
      <c r="F204">
        <v>5</v>
      </c>
      <c r="G204" s="1">
        <v>45616</v>
      </c>
      <c r="H204" s="1">
        <v>45621</v>
      </c>
      <c r="I204" t="s">
        <v>21</v>
      </c>
      <c r="J204" t="s">
        <v>27</v>
      </c>
      <c r="K204" s="2">
        <v>1028.18</v>
      </c>
      <c r="L204" t="s">
        <v>39</v>
      </c>
      <c r="M204">
        <f>YEAR(Table1[[#This Row],[order_date]])</f>
        <v>2024</v>
      </c>
      <c r="N204">
        <f>MONTH(Table1[[#This Row],[order_date]])</f>
        <v>11</v>
      </c>
      <c r="O204" s="3">
        <f>Table1[[#This Row],[sales]]-Table1[[#This Row],[profit]]</f>
        <v>2862.29</v>
      </c>
      <c r="P204" s="3">
        <f>Table1[[#This Row],[sales]]*Table1[[#This Row],[quantity]]</f>
        <v>19452.349999999999</v>
      </c>
      <c r="Q204" s="9">
        <f>Table1[[#This Row],[delivery_date]]-Table1[[#This Row],[order_date]]</f>
        <v>5</v>
      </c>
    </row>
    <row r="205" spans="1:17" x14ac:dyDescent="0.35">
      <c r="A205" t="s">
        <v>236</v>
      </c>
      <c r="B205" t="s">
        <v>25</v>
      </c>
      <c r="C205" t="s">
        <v>26</v>
      </c>
      <c r="D205" s="2">
        <v>4404.71</v>
      </c>
      <c r="E205">
        <v>0.09</v>
      </c>
      <c r="F205">
        <v>9</v>
      </c>
      <c r="G205" s="1">
        <v>45016</v>
      </c>
      <c r="H205" s="1">
        <v>45017</v>
      </c>
      <c r="I205" t="s">
        <v>21</v>
      </c>
      <c r="J205" t="s">
        <v>27</v>
      </c>
      <c r="K205" s="2">
        <v>721</v>
      </c>
      <c r="L205" t="s">
        <v>39</v>
      </c>
      <c r="M205">
        <f>YEAR(Table1[[#This Row],[order_date]])</f>
        <v>2023</v>
      </c>
      <c r="N205">
        <f>MONTH(Table1[[#This Row],[order_date]])</f>
        <v>3</v>
      </c>
      <c r="O205" s="3">
        <f>Table1[[#This Row],[sales]]-Table1[[#This Row],[profit]]</f>
        <v>3683.71</v>
      </c>
      <c r="P205" s="3">
        <f>Table1[[#This Row],[sales]]*Table1[[#This Row],[quantity]]</f>
        <v>39642.39</v>
      </c>
      <c r="Q205" s="9">
        <f>Table1[[#This Row],[delivery_date]]-Table1[[#This Row],[order_date]]</f>
        <v>1</v>
      </c>
    </row>
    <row r="206" spans="1:17" x14ac:dyDescent="0.35">
      <c r="A206" t="s">
        <v>237</v>
      </c>
      <c r="B206" t="s">
        <v>19</v>
      </c>
      <c r="C206" t="s">
        <v>33</v>
      </c>
      <c r="D206" s="2">
        <v>3157.7</v>
      </c>
      <c r="E206">
        <v>0.47</v>
      </c>
      <c r="F206">
        <v>4</v>
      </c>
      <c r="G206" s="1">
        <v>45196</v>
      </c>
      <c r="H206" s="1">
        <v>45203</v>
      </c>
      <c r="I206" t="s">
        <v>31</v>
      </c>
      <c r="J206" t="s">
        <v>16</v>
      </c>
      <c r="K206" s="2">
        <v>788.19</v>
      </c>
      <c r="L206" t="s">
        <v>34</v>
      </c>
      <c r="M206">
        <f>YEAR(Table1[[#This Row],[order_date]])</f>
        <v>2023</v>
      </c>
      <c r="N206">
        <f>MONTH(Table1[[#This Row],[order_date]])</f>
        <v>9</v>
      </c>
      <c r="O206" s="3">
        <f>Table1[[#This Row],[sales]]-Table1[[#This Row],[profit]]</f>
        <v>2369.5099999999998</v>
      </c>
      <c r="P206" s="3">
        <f>Table1[[#This Row],[sales]]*Table1[[#This Row],[quantity]]</f>
        <v>12630.8</v>
      </c>
      <c r="Q206" s="9">
        <f>Table1[[#This Row],[delivery_date]]-Table1[[#This Row],[order_date]]</f>
        <v>7</v>
      </c>
    </row>
    <row r="207" spans="1:17" x14ac:dyDescent="0.35">
      <c r="A207" t="s">
        <v>238</v>
      </c>
      <c r="B207" t="s">
        <v>25</v>
      </c>
      <c r="C207" t="s">
        <v>26</v>
      </c>
      <c r="D207" s="2">
        <v>4644.28</v>
      </c>
      <c r="E207">
        <v>0.44</v>
      </c>
      <c r="F207">
        <v>5</v>
      </c>
      <c r="G207" s="1">
        <v>45477</v>
      </c>
      <c r="H207" s="1">
        <v>45481</v>
      </c>
      <c r="I207" t="s">
        <v>31</v>
      </c>
      <c r="J207" t="s">
        <v>27</v>
      </c>
      <c r="K207" s="2">
        <v>1095.22</v>
      </c>
      <c r="L207" t="s">
        <v>34</v>
      </c>
      <c r="M207">
        <f>YEAR(Table1[[#This Row],[order_date]])</f>
        <v>2024</v>
      </c>
      <c r="N207">
        <f>MONTH(Table1[[#This Row],[order_date]])</f>
        <v>7</v>
      </c>
      <c r="O207" s="3">
        <f>Table1[[#This Row],[sales]]-Table1[[#This Row],[profit]]</f>
        <v>3549.0599999999995</v>
      </c>
      <c r="P207" s="3">
        <f>Table1[[#This Row],[sales]]*Table1[[#This Row],[quantity]]</f>
        <v>23221.399999999998</v>
      </c>
      <c r="Q207" s="9">
        <f>Table1[[#This Row],[delivery_date]]-Table1[[#This Row],[order_date]]</f>
        <v>4</v>
      </c>
    </row>
    <row r="208" spans="1:17" x14ac:dyDescent="0.35">
      <c r="A208" t="s">
        <v>239</v>
      </c>
      <c r="B208" t="s">
        <v>19</v>
      </c>
      <c r="C208" t="s">
        <v>20</v>
      </c>
      <c r="D208" s="2">
        <v>1976.91</v>
      </c>
      <c r="E208">
        <v>0.31</v>
      </c>
      <c r="F208">
        <v>5</v>
      </c>
      <c r="G208" s="1">
        <v>45046</v>
      </c>
      <c r="H208" s="1">
        <v>45051</v>
      </c>
      <c r="I208" t="s">
        <v>21</v>
      </c>
      <c r="J208" t="s">
        <v>27</v>
      </c>
      <c r="K208" s="2">
        <v>121.08</v>
      </c>
      <c r="L208" t="s">
        <v>34</v>
      </c>
      <c r="M208">
        <f>YEAR(Table1[[#This Row],[order_date]])</f>
        <v>2023</v>
      </c>
      <c r="N208">
        <f>MONTH(Table1[[#This Row],[order_date]])</f>
        <v>4</v>
      </c>
      <c r="O208" s="3">
        <f>Table1[[#This Row],[sales]]-Table1[[#This Row],[profit]]</f>
        <v>1855.8300000000002</v>
      </c>
      <c r="P208" s="3">
        <f>Table1[[#This Row],[sales]]*Table1[[#This Row],[quantity]]</f>
        <v>9884.5500000000011</v>
      </c>
      <c r="Q208" s="9">
        <f>Table1[[#This Row],[delivery_date]]-Table1[[#This Row],[order_date]]</f>
        <v>5</v>
      </c>
    </row>
    <row r="209" spans="1:17" x14ac:dyDescent="0.35">
      <c r="A209" t="s">
        <v>240</v>
      </c>
      <c r="B209" t="s">
        <v>19</v>
      </c>
      <c r="C209" t="s">
        <v>26</v>
      </c>
      <c r="D209" s="2">
        <v>844.24</v>
      </c>
      <c r="E209">
        <v>0</v>
      </c>
      <c r="F209">
        <v>2</v>
      </c>
      <c r="G209" s="1">
        <v>45493</v>
      </c>
      <c r="H209" s="1">
        <v>45498</v>
      </c>
      <c r="I209" t="s">
        <v>21</v>
      </c>
      <c r="J209" t="s">
        <v>22</v>
      </c>
      <c r="K209" s="2">
        <v>47.74</v>
      </c>
      <c r="L209" t="s">
        <v>28</v>
      </c>
      <c r="M209">
        <f>YEAR(Table1[[#This Row],[order_date]])</f>
        <v>2024</v>
      </c>
      <c r="N209">
        <f>MONTH(Table1[[#This Row],[order_date]])</f>
        <v>7</v>
      </c>
      <c r="O209" s="3">
        <f>Table1[[#This Row],[sales]]-Table1[[#This Row],[profit]]</f>
        <v>796.5</v>
      </c>
      <c r="P209" s="3">
        <f>Table1[[#This Row],[sales]]*Table1[[#This Row],[quantity]]</f>
        <v>1688.48</v>
      </c>
      <c r="Q209" s="9">
        <f>Table1[[#This Row],[delivery_date]]-Table1[[#This Row],[order_date]]</f>
        <v>5</v>
      </c>
    </row>
    <row r="210" spans="1:17" x14ac:dyDescent="0.35">
      <c r="A210" t="s">
        <v>241</v>
      </c>
      <c r="B210" t="s">
        <v>41</v>
      </c>
      <c r="C210" t="s">
        <v>36</v>
      </c>
      <c r="D210" s="2">
        <v>980.25</v>
      </c>
      <c r="E210">
        <v>0.22</v>
      </c>
      <c r="F210">
        <v>2</v>
      </c>
      <c r="G210" s="1">
        <v>45166</v>
      </c>
      <c r="H210" s="1">
        <v>45169</v>
      </c>
      <c r="I210" t="s">
        <v>31</v>
      </c>
      <c r="J210" t="s">
        <v>22</v>
      </c>
      <c r="K210" s="2">
        <v>70.55</v>
      </c>
      <c r="L210" t="s">
        <v>23</v>
      </c>
      <c r="M210">
        <f>YEAR(Table1[[#This Row],[order_date]])</f>
        <v>2023</v>
      </c>
      <c r="N210">
        <f>MONTH(Table1[[#This Row],[order_date]])</f>
        <v>8</v>
      </c>
      <c r="O210" s="3">
        <f>Table1[[#This Row],[sales]]-Table1[[#This Row],[profit]]</f>
        <v>909.7</v>
      </c>
      <c r="P210" s="3">
        <f>Table1[[#This Row],[sales]]*Table1[[#This Row],[quantity]]</f>
        <v>1960.5</v>
      </c>
      <c r="Q210" s="9">
        <f>Table1[[#This Row],[delivery_date]]-Table1[[#This Row],[order_date]]</f>
        <v>3</v>
      </c>
    </row>
    <row r="211" spans="1:17" x14ac:dyDescent="0.35">
      <c r="A211" t="s">
        <v>242</v>
      </c>
      <c r="B211" t="s">
        <v>25</v>
      </c>
      <c r="C211" t="s">
        <v>33</v>
      </c>
      <c r="D211" s="2">
        <v>3382.18</v>
      </c>
      <c r="E211">
        <v>0.27</v>
      </c>
      <c r="F211">
        <v>9</v>
      </c>
      <c r="G211" s="1">
        <v>45191</v>
      </c>
      <c r="H211" s="1">
        <v>45196</v>
      </c>
      <c r="I211" t="s">
        <v>21</v>
      </c>
      <c r="J211" t="s">
        <v>22</v>
      </c>
      <c r="K211" s="2">
        <v>970.91</v>
      </c>
      <c r="L211" t="s">
        <v>23</v>
      </c>
      <c r="M211">
        <f>YEAR(Table1[[#This Row],[order_date]])</f>
        <v>2023</v>
      </c>
      <c r="N211">
        <f>MONTH(Table1[[#This Row],[order_date]])</f>
        <v>9</v>
      </c>
      <c r="O211" s="3">
        <f>Table1[[#This Row],[sales]]-Table1[[#This Row],[profit]]</f>
        <v>2411.27</v>
      </c>
      <c r="P211" s="3">
        <f>Table1[[#This Row],[sales]]*Table1[[#This Row],[quantity]]</f>
        <v>30439.62</v>
      </c>
      <c r="Q211" s="9">
        <f>Table1[[#This Row],[delivery_date]]-Table1[[#This Row],[order_date]]</f>
        <v>5</v>
      </c>
    </row>
    <row r="212" spans="1:17" x14ac:dyDescent="0.35">
      <c r="A212" t="s">
        <v>243</v>
      </c>
      <c r="B212" t="s">
        <v>13</v>
      </c>
      <c r="C212" t="s">
        <v>14</v>
      </c>
      <c r="D212" s="2">
        <v>2096.88</v>
      </c>
      <c r="E212">
        <v>0.22</v>
      </c>
      <c r="F212">
        <v>3</v>
      </c>
      <c r="G212" s="1">
        <v>45117</v>
      </c>
      <c r="H212" s="1">
        <v>45120</v>
      </c>
      <c r="I212" t="s">
        <v>21</v>
      </c>
      <c r="J212" t="s">
        <v>22</v>
      </c>
      <c r="K212" s="2">
        <v>478.55</v>
      </c>
      <c r="L212" t="s">
        <v>23</v>
      </c>
      <c r="M212">
        <f>YEAR(Table1[[#This Row],[order_date]])</f>
        <v>2023</v>
      </c>
      <c r="N212">
        <f>MONTH(Table1[[#This Row],[order_date]])</f>
        <v>7</v>
      </c>
      <c r="O212" s="3">
        <f>Table1[[#This Row],[sales]]-Table1[[#This Row],[profit]]</f>
        <v>1618.3300000000002</v>
      </c>
      <c r="P212" s="3">
        <f>Table1[[#This Row],[sales]]*Table1[[#This Row],[quantity]]</f>
        <v>6290.64</v>
      </c>
      <c r="Q212" s="9">
        <f>Table1[[#This Row],[delivery_date]]-Table1[[#This Row],[order_date]]</f>
        <v>3</v>
      </c>
    </row>
    <row r="213" spans="1:17" x14ac:dyDescent="0.35">
      <c r="A213" t="s">
        <v>244</v>
      </c>
      <c r="B213" t="s">
        <v>13</v>
      </c>
      <c r="C213" t="s">
        <v>36</v>
      </c>
      <c r="D213" s="2">
        <v>865.94</v>
      </c>
      <c r="E213">
        <v>0.46</v>
      </c>
      <c r="F213">
        <v>6</v>
      </c>
      <c r="G213" s="1">
        <v>45209</v>
      </c>
      <c r="H213" s="1">
        <v>45214</v>
      </c>
      <c r="I213" t="s">
        <v>31</v>
      </c>
      <c r="J213" t="s">
        <v>16</v>
      </c>
      <c r="K213" s="2">
        <v>133.02000000000001</v>
      </c>
      <c r="L213" t="s">
        <v>17</v>
      </c>
      <c r="M213">
        <f>YEAR(Table1[[#This Row],[order_date]])</f>
        <v>2023</v>
      </c>
      <c r="N213">
        <f>MONTH(Table1[[#This Row],[order_date]])</f>
        <v>10</v>
      </c>
      <c r="O213" s="3">
        <f>Table1[[#This Row],[sales]]-Table1[[#This Row],[profit]]</f>
        <v>732.92000000000007</v>
      </c>
      <c r="P213" s="3">
        <f>Table1[[#This Row],[sales]]*Table1[[#This Row],[quantity]]</f>
        <v>5195.6400000000003</v>
      </c>
      <c r="Q213" s="9">
        <f>Table1[[#This Row],[delivery_date]]-Table1[[#This Row],[order_date]]</f>
        <v>5</v>
      </c>
    </row>
    <row r="214" spans="1:17" x14ac:dyDescent="0.35">
      <c r="A214" t="s">
        <v>245</v>
      </c>
      <c r="B214" t="s">
        <v>25</v>
      </c>
      <c r="C214" t="s">
        <v>33</v>
      </c>
      <c r="D214" s="2">
        <v>1531.91</v>
      </c>
      <c r="E214">
        <v>0.02</v>
      </c>
      <c r="F214">
        <v>4</v>
      </c>
      <c r="G214" s="1">
        <v>45601</v>
      </c>
      <c r="H214" s="1">
        <v>45603</v>
      </c>
      <c r="I214" t="s">
        <v>31</v>
      </c>
      <c r="J214" t="s">
        <v>22</v>
      </c>
      <c r="K214" s="2">
        <v>161.16</v>
      </c>
      <c r="L214" t="s">
        <v>39</v>
      </c>
      <c r="M214">
        <f>YEAR(Table1[[#This Row],[order_date]])</f>
        <v>2024</v>
      </c>
      <c r="N214">
        <f>MONTH(Table1[[#This Row],[order_date]])</f>
        <v>11</v>
      </c>
      <c r="O214" s="3">
        <f>Table1[[#This Row],[sales]]-Table1[[#This Row],[profit]]</f>
        <v>1370.75</v>
      </c>
      <c r="P214" s="3">
        <f>Table1[[#This Row],[sales]]*Table1[[#This Row],[quantity]]</f>
        <v>6127.64</v>
      </c>
      <c r="Q214" s="9">
        <f>Table1[[#This Row],[delivery_date]]-Table1[[#This Row],[order_date]]</f>
        <v>2</v>
      </c>
    </row>
    <row r="215" spans="1:17" x14ac:dyDescent="0.35">
      <c r="A215" t="s">
        <v>246</v>
      </c>
      <c r="B215" t="s">
        <v>13</v>
      </c>
      <c r="C215" t="s">
        <v>33</v>
      </c>
      <c r="D215" s="2">
        <v>2699.96</v>
      </c>
      <c r="E215">
        <v>0.33</v>
      </c>
      <c r="F215">
        <v>4</v>
      </c>
      <c r="G215" s="1">
        <v>45390</v>
      </c>
      <c r="H215" s="1">
        <v>45392</v>
      </c>
      <c r="I215" t="s">
        <v>31</v>
      </c>
      <c r="J215" t="s">
        <v>16</v>
      </c>
      <c r="K215" s="2">
        <v>774.75</v>
      </c>
      <c r="L215" t="s">
        <v>17</v>
      </c>
      <c r="M215">
        <f>YEAR(Table1[[#This Row],[order_date]])</f>
        <v>2024</v>
      </c>
      <c r="N215">
        <f>MONTH(Table1[[#This Row],[order_date]])</f>
        <v>4</v>
      </c>
      <c r="O215" s="3">
        <f>Table1[[#This Row],[sales]]-Table1[[#This Row],[profit]]</f>
        <v>1925.21</v>
      </c>
      <c r="P215" s="3">
        <f>Table1[[#This Row],[sales]]*Table1[[#This Row],[quantity]]</f>
        <v>10799.84</v>
      </c>
      <c r="Q215" s="9">
        <f>Table1[[#This Row],[delivery_date]]-Table1[[#This Row],[order_date]]</f>
        <v>2</v>
      </c>
    </row>
    <row r="216" spans="1:17" x14ac:dyDescent="0.35">
      <c r="A216" t="s">
        <v>247</v>
      </c>
      <c r="B216" t="s">
        <v>13</v>
      </c>
      <c r="C216" t="s">
        <v>14</v>
      </c>
      <c r="D216" s="2">
        <v>695.08</v>
      </c>
      <c r="E216">
        <v>0.16</v>
      </c>
      <c r="F216">
        <v>5</v>
      </c>
      <c r="G216" s="1">
        <v>45652</v>
      </c>
      <c r="H216" s="1">
        <v>45654</v>
      </c>
      <c r="I216" t="s">
        <v>15</v>
      </c>
      <c r="J216" t="s">
        <v>16</v>
      </c>
      <c r="K216" s="2">
        <v>77.209999999999994</v>
      </c>
      <c r="L216" t="s">
        <v>39</v>
      </c>
      <c r="M216">
        <f>YEAR(Table1[[#This Row],[order_date]])</f>
        <v>2024</v>
      </c>
      <c r="N216">
        <f>MONTH(Table1[[#This Row],[order_date]])</f>
        <v>12</v>
      </c>
      <c r="O216" s="3">
        <f>Table1[[#This Row],[sales]]-Table1[[#This Row],[profit]]</f>
        <v>617.87</v>
      </c>
      <c r="P216" s="3">
        <f>Table1[[#This Row],[sales]]*Table1[[#This Row],[quantity]]</f>
        <v>3475.4</v>
      </c>
      <c r="Q216" s="9">
        <f>Table1[[#This Row],[delivery_date]]-Table1[[#This Row],[order_date]]</f>
        <v>2</v>
      </c>
    </row>
    <row r="217" spans="1:17" x14ac:dyDescent="0.35">
      <c r="A217" t="s">
        <v>248</v>
      </c>
      <c r="B217" t="s">
        <v>25</v>
      </c>
      <c r="C217" t="s">
        <v>20</v>
      </c>
      <c r="D217" s="2">
        <v>116.87</v>
      </c>
      <c r="E217">
        <v>0.28000000000000003</v>
      </c>
      <c r="F217">
        <v>5</v>
      </c>
      <c r="G217" s="1">
        <v>45016</v>
      </c>
      <c r="H217" s="1">
        <v>45018</v>
      </c>
      <c r="I217" t="s">
        <v>21</v>
      </c>
      <c r="J217" t="s">
        <v>22</v>
      </c>
      <c r="K217" s="2">
        <v>21.73</v>
      </c>
      <c r="L217" t="s">
        <v>17</v>
      </c>
      <c r="M217">
        <f>YEAR(Table1[[#This Row],[order_date]])</f>
        <v>2023</v>
      </c>
      <c r="N217">
        <f>MONTH(Table1[[#This Row],[order_date]])</f>
        <v>3</v>
      </c>
      <c r="O217" s="3">
        <f>Table1[[#This Row],[sales]]-Table1[[#This Row],[profit]]</f>
        <v>95.14</v>
      </c>
      <c r="P217" s="3">
        <f>Table1[[#This Row],[sales]]*Table1[[#This Row],[quantity]]</f>
        <v>584.35</v>
      </c>
      <c r="Q217" s="9">
        <f>Table1[[#This Row],[delivery_date]]-Table1[[#This Row],[order_date]]</f>
        <v>2</v>
      </c>
    </row>
    <row r="218" spans="1:17" x14ac:dyDescent="0.35">
      <c r="A218" t="s">
        <v>249</v>
      </c>
      <c r="B218" t="s">
        <v>19</v>
      </c>
      <c r="C218" t="s">
        <v>36</v>
      </c>
      <c r="D218" s="2">
        <v>4594.76</v>
      </c>
      <c r="E218">
        <v>0.33</v>
      </c>
      <c r="F218">
        <v>7</v>
      </c>
      <c r="G218" s="1">
        <v>45285</v>
      </c>
      <c r="H218" s="1">
        <v>45291</v>
      </c>
      <c r="I218" t="s">
        <v>31</v>
      </c>
      <c r="J218" t="s">
        <v>22</v>
      </c>
      <c r="K218" s="2">
        <v>509.07</v>
      </c>
      <c r="L218" t="s">
        <v>48</v>
      </c>
      <c r="M218">
        <f>YEAR(Table1[[#This Row],[order_date]])</f>
        <v>2023</v>
      </c>
      <c r="N218">
        <f>MONTH(Table1[[#This Row],[order_date]])</f>
        <v>12</v>
      </c>
      <c r="O218" s="3">
        <f>Table1[[#This Row],[sales]]-Table1[[#This Row],[profit]]</f>
        <v>4085.69</v>
      </c>
      <c r="P218" s="3">
        <f>Table1[[#This Row],[sales]]*Table1[[#This Row],[quantity]]</f>
        <v>32163.32</v>
      </c>
      <c r="Q218" s="9">
        <f>Table1[[#This Row],[delivery_date]]-Table1[[#This Row],[order_date]]</f>
        <v>6</v>
      </c>
    </row>
    <row r="219" spans="1:17" x14ac:dyDescent="0.35">
      <c r="A219" t="s">
        <v>250</v>
      </c>
      <c r="B219" t="s">
        <v>25</v>
      </c>
      <c r="C219" t="s">
        <v>14</v>
      </c>
      <c r="D219" s="2">
        <v>1593.82</v>
      </c>
      <c r="E219">
        <v>0.22</v>
      </c>
      <c r="F219">
        <v>7</v>
      </c>
      <c r="G219" s="1">
        <v>45306</v>
      </c>
      <c r="H219" s="1">
        <v>45308</v>
      </c>
      <c r="I219" t="s">
        <v>21</v>
      </c>
      <c r="J219" t="s">
        <v>22</v>
      </c>
      <c r="K219" s="2">
        <v>369.28</v>
      </c>
      <c r="L219" t="s">
        <v>34</v>
      </c>
      <c r="M219">
        <f>YEAR(Table1[[#This Row],[order_date]])</f>
        <v>2024</v>
      </c>
      <c r="N219">
        <f>MONTH(Table1[[#This Row],[order_date]])</f>
        <v>1</v>
      </c>
      <c r="O219" s="3">
        <f>Table1[[#This Row],[sales]]-Table1[[#This Row],[profit]]</f>
        <v>1224.54</v>
      </c>
      <c r="P219" s="3">
        <f>Table1[[#This Row],[sales]]*Table1[[#This Row],[quantity]]</f>
        <v>11156.74</v>
      </c>
      <c r="Q219" s="9">
        <f>Table1[[#This Row],[delivery_date]]-Table1[[#This Row],[order_date]]</f>
        <v>2</v>
      </c>
    </row>
    <row r="220" spans="1:17" x14ac:dyDescent="0.35">
      <c r="A220" t="s">
        <v>251</v>
      </c>
      <c r="B220" t="s">
        <v>19</v>
      </c>
      <c r="C220" t="s">
        <v>14</v>
      </c>
      <c r="D220" s="2">
        <v>1185.3399999999999</v>
      </c>
      <c r="E220">
        <v>7.0000000000000007E-2</v>
      </c>
      <c r="F220">
        <v>1</v>
      </c>
      <c r="G220" s="1">
        <v>45093</v>
      </c>
      <c r="H220" s="1">
        <v>45100</v>
      </c>
      <c r="I220" t="s">
        <v>15</v>
      </c>
      <c r="J220" t="s">
        <v>27</v>
      </c>
      <c r="K220" s="2">
        <v>110.39</v>
      </c>
      <c r="L220" t="s">
        <v>23</v>
      </c>
      <c r="M220">
        <f>YEAR(Table1[[#This Row],[order_date]])</f>
        <v>2023</v>
      </c>
      <c r="N220">
        <f>MONTH(Table1[[#This Row],[order_date]])</f>
        <v>6</v>
      </c>
      <c r="O220" s="3">
        <f>Table1[[#This Row],[sales]]-Table1[[#This Row],[profit]]</f>
        <v>1074.9499999999998</v>
      </c>
      <c r="P220" s="3">
        <f>Table1[[#This Row],[sales]]*Table1[[#This Row],[quantity]]</f>
        <v>1185.3399999999999</v>
      </c>
      <c r="Q220" s="9">
        <f>Table1[[#This Row],[delivery_date]]-Table1[[#This Row],[order_date]]</f>
        <v>7</v>
      </c>
    </row>
    <row r="221" spans="1:17" x14ac:dyDescent="0.35">
      <c r="A221" t="s">
        <v>252</v>
      </c>
      <c r="B221" t="s">
        <v>13</v>
      </c>
      <c r="C221" t="s">
        <v>20</v>
      </c>
      <c r="D221" s="2">
        <v>3522.56</v>
      </c>
      <c r="E221">
        <v>0.26</v>
      </c>
      <c r="F221">
        <v>6</v>
      </c>
      <c r="G221" s="1">
        <v>45618</v>
      </c>
      <c r="H221" s="1">
        <v>45625</v>
      </c>
      <c r="I221" t="s">
        <v>31</v>
      </c>
      <c r="J221" t="s">
        <v>22</v>
      </c>
      <c r="K221" s="2">
        <v>700.49</v>
      </c>
      <c r="L221" t="s">
        <v>48</v>
      </c>
      <c r="M221">
        <f>YEAR(Table1[[#This Row],[order_date]])</f>
        <v>2024</v>
      </c>
      <c r="N221">
        <f>MONTH(Table1[[#This Row],[order_date]])</f>
        <v>11</v>
      </c>
      <c r="O221" s="3">
        <f>Table1[[#This Row],[sales]]-Table1[[#This Row],[profit]]</f>
        <v>2822.0699999999997</v>
      </c>
      <c r="P221" s="3">
        <f>Table1[[#This Row],[sales]]*Table1[[#This Row],[quantity]]</f>
        <v>21135.360000000001</v>
      </c>
      <c r="Q221" s="9">
        <f>Table1[[#This Row],[delivery_date]]-Table1[[#This Row],[order_date]]</f>
        <v>7</v>
      </c>
    </row>
    <row r="222" spans="1:17" x14ac:dyDescent="0.35">
      <c r="A222" t="s">
        <v>253</v>
      </c>
      <c r="B222" t="s">
        <v>13</v>
      </c>
      <c r="C222" t="s">
        <v>36</v>
      </c>
      <c r="D222" s="2">
        <v>4281.67</v>
      </c>
      <c r="E222">
        <v>0.47</v>
      </c>
      <c r="F222">
        <v>4</v>
      </c>
      <c r="G222" s="1">
        <v>45542</v>
      </c>
      <c r="H222" s="1">
        <v>45547</v>
      </c>
      <c r="I222" t="s">
        <v>31</v>
      </c>
      <c r="J222" t="s">
        <v>22</v>
      </c>
      <c r="K222" s="2">
        <v>909.46</v>
      </c>
      <c r="L222" t="s">
        <v>48</v>
      </c>
      <c r="M222">
        <f>YEAR(Table1[[#This Row],[order_date]])</f>
        <v>2024</v>
      </c>
      <c r="N222">
        <f>MONTH(Table1[[#This Row],[order_date]])</f>
        <v>9</v>
      </c>
      <c r="O222" s="3">
        <f>Table1[[#This Row],[sales]]-Table1[[#This Row],[profit]]</f>
        <v>3372.21</v>
      </c>
      <c r="P222" s="3">
        <f>Table1[[#This Row],[sales]]*Table1[[#This Row],[quantity]]</f>
        <v>17126.68</v>
      </c>
      <c r="Q222" s="9">
        <f>Table1[[#This Row],[delivery_date]]-Table1[[#This Row],[order_date]]</f>
        <v>5</v>
      </c>
    </row>
    <row r="223" spans="1:17" x14ac:dyDescent="0.35">
      <c r="A223" t="s">
        <v>254</v>
      </c>
      <c r="B223" t="s">
        <v>13</v>
      </c>
      <c r="C223" t="s">
        <v>14</v>
      </c>
      <c r="D223" s="2">
        <v>3198.17</v>
      </c>
      <c r="E223">
        <v>0.27</v>
      </c>
      <c r="F223">
        <v>2</v>
      </c>
      <c r="G223" s="1">
        <v>45496</v>
      </c>
      <c r="H223" s="1">
        <v>45500</v>
      </c>
      <c r="I223" t="s">
        <v>21</v>
      </c>
      <c r="J223" t="s">
        <v>16</v>
      </c>
      <c r="K223" s="2">
        <v>930.63</v>
      </c>
      <c r="L223" t="s">
        <v>17</v>
      </c>
      <c r="M223">
        <f>YEAR(Table1[[#This Row],[order_date]])</f>
        <v>2024</v>
      </c>
      <c r="N223">
        <f>MONTH(Table1[[#This Row],[order_date]])</f>
        <v>7</v>
      </c>
      <c r="O223" s="3">
        <f>Table1[[#This Row],[sales]]-Table1[[#This Row],[profit]]</f>
        <v>2267.54</v>
      </c>
      <c r="P223" s="3">
        <f>Table1[[#This Row],[sales]]*Table1[[#This Row],[quantity]]</f>
        <v>6396.34</v>
      </c>
      <c r="Q223" s="9">
        <f>Table1[[#This Row],[delivery_date]]-Table1[[#This Row],[order_date]]</f>
        <v>4</v>
      </c>
    </row>
    <row r="224" spans="1:17" x14ac:dyDescent="0.35">
      <c r="A224" t="s">
        <v>255</v>
      </c>
      <c r="B224" t="s">
        <v>41</v>
      </c>
      <c r="C224" t="s">
        <v>20</v>
      </c>
      <c r="D224" s="2">
        <v>1346.97</v>
      </c>
      <c r="E224">
        <v>0.06</v>
      </c>
      <c r="F224">
        <v>6</v>
      </c>
      <c r="G224" s="1">
        <v>45130</v>
      </c>
      <c r="H224" s="1">
        <v>45134</v>
      </c>
      <c r="I224" t="s">
        <v>21</v>
      </c>
      <c r="J224" t="s">
        <v>22</v>
      </c>
      <c r="K224" s="2">
        <v>270.37</v>
      </c>
      <c r="L224" t="s">
        <v>48</v>
      </c>
      <c r="M224">
        <f>YEAR(Table1[[#This Row],[order_date]])</f>
        <v>2023</v>
      </c>
      <c r="N224">
        <f>MONTH(Table1[[#This Row],[order_date]])</f>
        <v>7</v>
      </c>
      <c r="O224" s="3">
        <f>Table1[[#This Row],[sales]]-Table1[[#This Row],[profit]]</f>
        <v>1076.5999999999999</v>
      </c>
      <c r="P224" s="3">
        <f>Table1[[#This Row],[sales]]*Table1[[#This Row],[quantity]]</f>
        <v>8081.82</v>
      </c>
      <c r="Q224" s="9">
        <f>Table1[[#This Row],[delivery_date]]-Table1[[#This Row],[order_date]]</f>
        <v>4</v>
      </c>
    </row>
    <row r="225" spans="1:17" x14ac:dyDescent="0.35">
      <c r="A225" t="s">
        <v>256</v>
      </c>
      <c r="B225" t="s">
        <v>19</v>
      </c>
      <c r="C225" t="s">
        <v>36</v>
      </c>
      <c r="D225" s="2">
        <v>4322.0200000000004</v>
      </c>
      <c r="E225">
        <v>0.41</v>
      </c>
      <c r="F225">
        <v>7</v>
      </c>
      <c r="G225" s="1">
        <v>45052</v>
      </c>
      <c r="H225" s="1">
        <v>45056</v>
      </c>
      <c r="I225" t="s">
        <v>31</v>
      </c>
      <c r="J225" t="s">
        <v>27</v>
      </c>
      <c r="K225" s="2">
        <v>740.19</v>
      </c>
      <c r="L225" t="s">
        <v>17</v>
      </c>
      <c r="M225">
        <f>YEAR(Table1[[#This Row],[order_date]])</f>
        <v>2023</v>
      </c>
      <c r="N225">
        <f>MONTH(Table1[[#This Row],[order_date]])</f>
        <v>5</v>
      </c>
      <c r="O225" s="3">
        <f>Table1[[#This Row],[sales]]-Table1[[#This Row],[profit]]</f>
        <v>3581.8300000000004</v>
      </c>
      <c r="P225" s="3">
        <f>Table1[[#This Row],[sales]]*Table1[[#This Row],[quantity]]</f>
        <v>30254.140000000003</v>
      </c>
      <c r="Q225" s="9">
        <f>Table1[[#This Row],[delivery_date]]-Table1[[#This Row],[order_date]]</f>
        <v>4</v>
      </c>
    </row>
    <row r="226" spans="1:17" x14ac:dyDescent="0.35">
      <c r="A226" t="s">
        <v>257</v>
      </c>
      <c r="B226" t="s">
        <v>41</v>
      </c>
      <c r="C226" t="s">
        <v>26</v>
      </c>
      <c r="D226" s="2">
        <v>2601.09</v>
      </c>
      <c r="E226">
        <v>0.11</v>
      </c>
      <c r="F226">
        <v>2</v>
      </c>
      <c r="G226" s="1">
        <v>45391</v>
      </c>
      <c r="H226" s="1">
        <v>45393</v>
      </c>
      <c r="I226" t="s">
        <v>31</v>
      </c>
      <c r="J226" t="s">
        <v>22</v>
      </c>
      <c r="K226" s="2">
        <v>385.44</v>
      </c>
      <c r="L226" t="s">
        <v>39</v>
      </c>
      <c r="M226">
        <f>YEAR(Table1[[#This Row],[order_date]])</f>
        <v>2024</v>
      </c>
      <c r="N226">
        <f>MONTH(Table1[[#This Row],[order_date]])</f>
        <v>4</v>
      </c>
      <c r="O226" s="3">
        <f>Table1[[#This Row],[sales]]-Table1[[#This Row],[profit]]</f>
        <v>2215.65</v>
      </c>
      <c r="P226" s="3">
        <f>Table1[[#This Row],[sales]]*Table1[[#This Row],[quantity]]</f>
        <v>5202.18</v>
      </c>
      <c r="Q226" s="9">
        <f>Table1[[#This Row],[delivery_date]]-Table1[[#This Row],[order_date]]</f>
        <v>2</v>
      </c>
    </row>
    <row r="227" spans="1:17" x14ac:dyDescent="0.35">
      <c r="A227" t="s">
        <v>258</v>
      </c>
      <c r="B227" t="s">
        <v>41</v>
      </c>
      <c r="C227" t="s">
        <v>33</v>
      </c>
      <c r="D227" s="2">
        <v>1967.83</v>
      </c>
      <c r="E227">
        <v>0.19</v>
      </c>
      <c r="F227">
        <v>2</v>
      </c>
      <c r="G227" s="1">
        <v>45271</v>
      </c>
      <c r="H227" s="1">
        <v>45273</v>
      </c>
      <c r="I227" t="s">
        <v>21</v>
      </c>
      <c r="J227" t="s">
        <v>22</v>
      </c>
      <c r="K227" s="2">
        <v>150.44999999999999</v>
      </c>
      <c r="L227" t="s">
        <v>48</v>
      </c>
      <c r="M227">
        <f>YEAR(Table1[[#This Row],[order_date]])</f>
        <v>2023</v>
      </c>
      <c r="N227">
        <f>MONTH(Table1[[#This Row],[order_date]])</f>
        <v>12</v>
      </c>
      <c r="O227" s="3">
        <f>Table1[[#This Row],[sales]]-Table1[[#This Row],[profit]]</f>
        <v>1817.3799999999999</v>
      </c>
      <c r="P227" s="3">
        <f>Table1[[#This Row],[sales]]*Table1[[#This Row],[quantity]]</f>
        <v>3935.66</v>
      </c>
      <c r="Q227" s="9">
        <f>Table1[[#This Row],[delivery_date]]-Table1[[#This Row],[order_date]]</f>
        <v>2</v>
      </c>
    </row>
    <row r="228" spans="1:17" x14ac:dyDescent="0.35">
      <c r="A228" t="s">
        <v>259</v>
      </c>
      <c r="B228" t="s">
        <v>25</v>
      </c>
      <c r="C228" t="s">
        <v>20</v>
      </c>
      <c r="D228" s="2">
        <v>3063.16</v>
      </c>
      <c r="E228">
        <v>0.21</v>
      </c>
      <c r="F228">
        <v>7</v>
      </c>
      <c r="G228" s="1">
        <v>45595</v>
      </c>
      <c r="H228" s="1">
        <v>45600</v>
      </c>
      <c r="I228" t="s">
        <v>21</v>
      </c>
      <c r="J228" t="s">
        <v>16</v>
      </c>
      <c r="K228" s="2">
        <v>706.04</v>
      </c>
      <c r="L228" t="s">
        <v>28</v>
      </c>
      <c r="M228">
        <f>YEAR(Table1[[#This Row],[order_date]])</f>
        <v>2024</v>
      </c>
      <c r="N228">
        <f>MONTH(Table1[[#This Row],[order_date]])</f>
        <v>10</v>
      </c>
      <c r="O228" s="3">
        <f>Table1[[#This Row],[sales]]-Table1[[#This Row],[profit]]</f>
        <v>2357.12</v>
      </c>
      <c r="P228" s="3">
        <f>Table1[[#This Row],[sales]]*Table1[[#This Row],[quantity]]</f>
        <v>21442.12</v>
      </c>
      <c r="Q228" s="9">
        <f>Table1[[#This Row],[delivery_date]]-Table1[[#This Row],[order_date]]</f>
        <v>5</v>
      </c>
    </row>
    <row r="229" spans="1:17" x14ac:dyDescent="0.35">
      <c r="A229" t="s">
        <v>260</v>
      </c>
      <c r="B229" t="s">
        <v>41</v>
      </c>
      <c r="C229" t="s">
        <v>33</v>
      </c>
      <c r="D229" s="2">
        <v>3533</v>
      </c>
      <c r="E229">
        <v>0.17</v>
      </c>
      <c r="F229">
        <v>9</v>
      </c>
      <c r="G229" s="1">
        <v>45352</v>
      </c>
      <c r="H229" s="1">
        <v>45359</v>
      </c>
      <c r="I229" t="s">
        <v>31</v>
      </c>
      <c r="J229" t="s">
        <v>27</v>
      </c>
      <c r="K229" s="2">
        <v>394.98</v>
      </c>
      <c r="L229" t="s">
        <v>34</v>
      </c>
      <c r="M229">
        <f>YEAR(Table1[[#This Row],[order_date]])</f>
        <v>2024</v>
      </c>
      <c r="N229">
        <f>MONTH(Table1[[#This Row],[order_date]])</f>
        <v>3</v>
      </c>
      <c r="O229" s="3">
        <f>Table1[[#This Row],[sales]]-Table1[[#This Row],[profit]]</f>
        <v>3138.02</v>
      </c>
      <c r="P229" s="3">
        <f>Table1[[#This Row],[sales]]*Table1[[#This Row],[quantity]]</f>
        <v>31797</v>
      </c>
      <c r="Q229" s="9">
        <f>Table1[[#This Row],[delivery_date]]-Table1[[#This Row],[order_date]]</f>
        <v>7</v>
      </c>
    </row>
    <row r="230" spans="1:17" x14ac:dyDescent="0.35">
      <c r="A230" t="s">
        <v>261</v>
      </c>
      <c r="B230" t="s">
        <v>25</v>
      </c>
      <c r="C230" t="s">
        <v>26</v>
      </c>
      <c r="D230" s="2">
        <v>3009.77</v>
      </c>
      <c r="E230">
        <v>0.2</v>
      </c>
      <c r="F230">
        <v>3</v>
      </c>
      <c r="G230" s="1">
        <v>45466</v>
      </c>
      <c r="H230" s="1">
        <v>45472</v>
      </c>
      <c r="I230" t="s">
        <v>15</v>
      </c>
      <c r="J230" t="s">
        <v>27</v>
      </c>
      <c r="K230" s="2">
        <v>385.71</v>
      </c>
      <c r="L230" t="s">
        <v>48</v>
      </c>
      <c r="M230">
        <f>YEAR(Table1[[#This Row],[order_date]])</f>
        <v>2024</v>
      </c>
      <c r="N230">
        <f>MONTH(Table1[[#This Row],[order_date]])</f>
        <v>6</v>
      </c>
      <c r="O230" s="3">
        <f>Table1[[#This Row],[sales]]-Table1[[#This Row],[profit]]</f>
        <v>2624.06</v>
      </c>
      <c r="P230" s="3">
        <f>Table1[[#This Row],[sales]]*Table1[[#This Row],[quantity]]</f>
        <v>9029.31</v>
      </c>
      <c r="Q230" s="9">
        <f>Table1[[#This Row],[delivery_date]]-Table1[[#This Row],[order_date]]</f>
        <v>6</v>
      </c>
    </row>
    <row r="231" spans="1:17" x14ac:dyDescent="0.35">
      <c r="A231" t="s">
        <v>262</v>
      </c>
      <c r="B231" t="s">
        <v>25</v>
      </c>
      <c r="C231" t="s">
        <v>14</v>
      </c>
      <c r="D231" s="2">
        <v>4609.2</v>
      </c>
      <c r="E231">
        <v>0.4</v>
      </c>
      <c r="F231">
        <v>3</v>
      </c>
      <c r="G231" s="1">
        <v>45137</v>
      </c>
      <c r="H231" s="1">
        <v>45144</v>
      </c>
      <c r="I231" t="s">
        <v>21</v>
      </c>
      <c r="J231" t="s">
        <v>22</v>
      </c>
      <c r="K231" s="2">
        <v>244.12</v>
      </c>
      <c r="L231" t="s">
        <v>48</v>
      </c>
      <c r="M231">
        <f>YEAR(Table1[[#This Row],[order_date]])</f>
        <v>2023</v>
      </c>
      <c r="N231">
        <f>MONTH(Table1[[#This Row],[order_date]])</f>
        <v>7</v>
      </c>
      <c r="O231" s="3">
        <f>Table1[[#This Row],[sales]]-Table1[[#This Row],[profit]]</f>
        <v>4365.08</v>
      </c>
      <c r="P231" s="3">
        <f>Table1[[#This Row],[sales]]*Table1[[#This Row],[quantity]]</f>
        <v>13827.599999999999</v>
      </c>
      <c r="Q231" s="9">
        <f>Table1[[#This Row],[delivery_date]]-Table1[[#This Row],[order_date]]</f>
        <v>7</v>
      </c>
    </row>
    <row r="232" spans="1:17" x14ac:dyDescent="0.35">
      <c r="A232" t="s">
        <v>263</v>
      </c>
      <c r="B232" t="s">
        <v>41</v>
      </c>
      <c r="C232" t="s">
        <v>14</v>
      </c>
      <c r="D232" s="2">
        <v>3177.29</v>
      </c>
      <c r="E232">
        <v>0.11</v>
      </c>
      <c r="F232">
        <v>8</v>
      </c>
      <c r="G232" s="1">
        <v>45192</v>
      </c>
      <c r="H232" s="1">
        <v>45196</v>
      </c>
      <c r="I232" t="s">
        <v>21</v>
      </c>
      <c r="J232" t="s">
        <v>27</v>
      </c>
      <c r="K232" s="2">
        <v>682.33</v>
      </c>
      <c r="L232" t="s">
        <v>39</v>
      </c>
      <c r="M232">
        <f>YEAR(Table1[[#This Row],[order_date]])</f>
        <v>2023</v>
      </c>
      <c r="N232">
        <f>MONTH(Table1[[#This Row],[order_date]])</f>
        <v>9</v>
      </c>
      <c r="O232" s="3">
        <f>Table1[[#This Row],[sales]]-Table1[[#This Row],[profit]]</f>
        <v>2494.96</v>
      </c>
      <c r="P232" s="3">
        <f>Table1[[#This Row],[sales]]*Table1[[#This Row],[quantity]]</f>
        <v>25418.32</v>
      </c>
      <c r="Q232" s="9">
        <f>Table1[[#This Row],[delivery_date]]-Table1[[#This Row],[order_date]]</f>
        <v>4</v>
      </c>
    </row>
    <row r="233" spans="1:17" x14ac:dyDescent="0.35">
      <c r="A233" t="s">
        <v>264</v>
      </c>
      <c r="B233" t="s">
        <v>19</v>
      </c>
      <c r="C233" t="s">
        <v>36</v>
      </c>
      <c r="D233" s="2">
        <v>4405.05</v>
      </c>
      <c r="E233">
        <v>0.24</v>
      </c>
      <c r="F233">
        <v>2</v>
      </c>
      <c r="G233" s="1">
        <v>45193</v>
      </c>
      <c r="H233" s="1">
        <v>45200</v>
      </c>
      <c r="I233" t="s">
        <v>21</v>
      </c>
      <c r="J233" t="s">
        <v>22</v>
      </c>
      <c r="K233" s="2">
        <v>1055.96</v>
      </c>
      <c r="L233" t="s">
        <v>17</v>
      </c>
      <c r="M233">
        <f>YEAR(Table1[[#This Row],[order_date]])</f>
        <v>2023</v>
      </c>
      <c r="N233">
        <f>MONTH(Table1[[#This Row],[order_date]])</f>
        <v>9</v>
      </c>
      <c r="O233" s="3">
        <f>Table1[[#This Row],[sales]]-Table1[[#This Row],[profit]]</f>
        <v>3349.09</v>
      </c>
      <c r="P233" s="3">
        <f>Table1[[#This Row],[sales]]*Table1[[#This Row],[quantity]]</f>
        <v>8810.1</v>
      </c>
      <c r="Q233" s="9">
        <f>Table1[[#This Row],[delivery_date]]-Table1[[#This Row],[order_date]]</f>
        <v>7</v>
      </c>
    </row>
    <row r="234" spans="1:17" x14ac:dyDescent="0.35">
      <c r="A234" t="s">
        <v>265</v>
      </c>
      <c r="B234" t="s">
        <v>19</v>
      </c>
      <c r="C234" t="s">
        <v>20</v>
      </c>
      <c r="D234" s="2">
        <v>2976.1</v>
      </c>
      <c r="E234">
        <v>0.01</v>
      </c>
      <c r="F234">
        <v>9</v>
      </c>
      <c r="G234" s="1">
        <v>45180</v>
      </c>
      <c r="H234" s="1">
        <v>45187</v>
      </c>
      <c r="I234" t="s">
        <v>31</v>
      </c>
      <c r="J234" t="s">
        <v>16</v>
      </c>
      <c r="K234" s="2">
        <v>219.01</v>
      </c>
      <c r="L234" t="s">
        <v>17</v>
      </c>
      <c r="M234">
        <f>YEAR(Table1[[#This Row],[order_date]])</f>
        <v>2023</v>
      </c>
      <c r="N234">
        <f>MONTH(Table1[[#This Row],[order_date]])</f>
        <v>9</v>
      </c>
      <c r="O234" s="3">
        <f>Table1[[#This Row],[sales]]-Table1[[#This Row],[profit]]</f>
        <v>2757.09</v>
      </c>
      <c r="P234" s="3">
        <f>Table1[[#This Row],[sales]]*Table1[[#This Row],[quantity]]</f>
        <v>26784.899999999998</v>
      </c>
      <c r="Q234" s="9">
        <f>Table1[[#This Row],[delivery_date]]-Table1[[#This Row],[order_date]]</f>
        <v>7</v>
      </c>
    </row>
    <row r="235" spans="1:17" x14ac:dyDescent="0.35">
      <c r="A235" t="s">
        <v>266</v>
      </c>
      <c r="B235" t="s">
        <v>19</v>
      </c>
      <c r="C235" t="s">
        <v>20</v>
      </c>
      <c r="D235" s="2">
        <v>1715.43</v>
      </c>
      <c r="E235">
        <v>0.25</v>
      </c>
      <c r="F235">
        <v>7</v>
      </c>
      <c r="G235" s="1">
        <v>45114</v>
      </c>
      <c r="H235" s="1">
        <v>45121</v>
      </c>
      <c r="I235" t="s">
        <v>31</v>
      </c>
      <c r="J235" t="s">
        <v>27</v>
      </c>
      <c r="K235" s="2">
        <v>144.54</v>
      </c>
      <c r="L235" t="s">
        <v>17</v>
      </c>
      <c r="M235">
        <f>YEAR(Table1[[#This Row],[order_date]])</f>
        <v>2023</v>
      </c>
      <c r="N235">
        <f>MONTH(Table1[[#This Row],[order_date]])</f>
        <v>7</v>
      </c>
      <c r="O235" s="3">
        <f>Table1[[#This Row],[sales]]-Table1[[#This Row],[profit]]</f>
        <v>1570.89</v>
      </c>
      <c r="P235" s="3">
        <f>Table1[[#This Row],[sales]]*Table1[[#This Row],[quantity]]</f>
        <v>12008.01</v>
      </c>
      <c r="Q235" s="9">
        <f>Table1[[#This Row],[delivery_date]]-Table1[[#This Row],[order_date]]</f>
        <v>7</v>
      </c>
    </row>
    <row r="236" spans="1:17" x14ac:dyDescent="0.35">
      <c r="A236" t="s">
        <v>267</v>
      </c>
      <c r="B236" t="s">
        <v>19</v>
      </c>
      <c r="C236" t="s">
        <v>36</v>
      </c>
      <c r="D236" s="2">
        <v>2708.25</v>
      </c>
      <c r="E236">
        <v>0.06</v>
      </c>
      <c r="F236">
        <v>8</v>
      </c>
      <c r="G236" s="1">
        <v>44956</v>
      </c>
      <c r="H236" s="1">
        <v>44962</v>
      </c>
      <c r="I236" t="s">
        <v>31</v>
      </c>
      <c r="J236" t="s">
        <v>22</v>
      </c>
      <c r="K236" s="2">
        <v>692.61</v>
      </c>
      <c r="L236" t="s">
        <v>17</v>
      </c>
      <c r="M236">
        <f>YEAR(Table1[[#This Row],[order_date]])</f>
        <v>2023</v>
      </c>
      <c r="N236">
        <f>MONTH(Table1[[#This Row],[order_date]])</f>
        <v>1</v>
      </c>
      <c r="O236" s="3">
        <f>Table1[[#This Row],[sales]]-Table1[[#This Row],[profit]]</f>
        <v>2015.6399999999999</v>
      </c>
      <c r="P236" s="3">
        <f>Table1[[#This Row],[sales]]*Table1[[#This Row],[quantity]]</f>
        <v>21666</v>
      </c>
      <c r="Q236" s="9">
        <f>Table1[[#This Row],[delivery_date]]-Table1[[#This Row],[order_date]]</f>
        <v>6</v>
      </c>
    </row>
    <row r="237" spans="1:17" x14ac:dyDescent="0.35">
      <c r="A237" t="s">
        <v>268</v>
      </c>
      <c r="B237" t="s">
        <v>19</v>
      </c>
      <c r="C237" t="s">
        <v>33</v>
      </c>
      <c r="D237" s="2">
        <v>523.04999999999995</v>
      </c>
      <c r="E237">
        <v>0.14000000000000001</v>
      </c>
      <c r="F237">
        <v>9</v>
      </c>
      <c r="G237" s="1">
        <v>45231</v>
      </c>
      <c r="H237" s="1">
        <v>45234</v>
      </c>
      <c r="I237" t="s">
        <v>21</v>
      </c>
      <c r="J237" t="s">
        <v>16</v>
      </c>
      <c r="K237" s="2">
        <v>122.23</v>
      </c>
      <c r="L237" t="s">
        <v>34</v>
      </c>
      <c r="M237">
        <f>YEAR(Table1[[#This Row],[order_date]])</f>
        <v>2023</v>
      </c>
      <c r="N237">
        <f>MONTH(Table1[[#This Row],[order_date]])</f>
        <v>11</v>
      </c>
      <c r="O237" s="3">
        <f>Table1[[#This Row],[sales]]-Table1[[#This Row],[profit]]</f>
        <v>400.81999999999994</v>
      </c>
      <c r="P237" s="3">
        <f>Table1[[#This Row],[sales]]*Table1[[#This Row],[quantity]]</f>
        <v>4707.45</v>
      </c>
      <c r="Q237" s="9">
        <f>Table1[[#This Row],[delivery_date]]-Table1[[#This Row],[order_date]]</f>
        <v>3</v>
      </c>
    </row>
    <row r="238" spans="1:17" x14ac:dyDescent="0.35">
      <c r="A238" t="s">
        <v>269</v>
      </c>
      <c r="B238" t="s">
        <v>41</v>
      </c>
      <c r="C238" t="s">
        <v>14</v>
      </c>
      <c r="D238" s="2">
        <v>1227.8599999999999</v>
      </c>
      <c r="E238">
        <v>0.16</v>
      </c>
      <c r="F238">
        <v>3</v>
      </c>
      <c r="G238" s="1">
        <v>45379</v>
      </c>
      <c r="H238" s="1">
        <v>45381</v>
      </c>
      <c r="I238" t="s">
        <v>21</v>
      </c>
      <c r="J238" t="s">
        <v>16</v>
      </c>
      <c r="K238" s="2">
        <v>99.39</v>
      </c>
      <c r="L238" t="s">
        <v>39</v>
      </c>
      <c r="M238">
        <f>YEAR(Table1[[#This Row],[order_date]])</f>
        <v>2024</v>
      </c>
      <c r="N238">
        <f>MONTH(Table1[[#This Row],[order_date]])</f>
        <v>3</v>
      </c>
      <c r="O238" s="3">
        <f>Table1[[#This Row],[sales]]-Table1[[#This Row],[profit]]</f>
        <v>1128.4699999999998</v>
      </c>
      <c r="P238" s="3">
        <f>Table1[[#This Row],[sales]]*Table1[[#This Row],[quantity]]</f>
        <v>3683.58</v>
      </c>
      <c r="Q238" s="9">
        <f>Table1[[#This Row],[delivery_date]]-Table1[[#This Row],[order_date]]</f>
        <v>2</v>
      </c>
    </row>
    <row r="239" spans="1:17" x14ac:dyDescent="0.35">
      <c r="A239" t="s">
        <v>270</v>
      </c>
      <c r="B239" t="s">
        <v>41</v>
      </c>
      <c r="C239" t="s">
        <v>14</v>
      </c>
      <c r="D239" s="2">
        <v>3854.54</v>
      </c>
      <c r="E239">
        <v>0.04</v>
      </c>
      <c r="F239">
        <v>6</v>
      </c>
      <c r="G239" s="1">
        <v>45626</v>
      </c>
      <c r="H239" s="1">
        <v>45627</v>
      </c>
      <c r="I239" t="s">
        <v>15</v>
      </c>
      <c r="J239" t="s">
        <v>22</v>
      </c>
      <c r="K239" s="2">
        <v>600.08000000000004</v>
      </c>
      <c r="L239" t="s">
        <v>34</v>
      </c>
      <c r="M239">
        <f>YEAR(Table1[[#This Row],[order_date]])</f>
        <v>2024</v>
      </c>
      <c r="N239">
        <f>MONTH(Table1[[#This Row],[order_date]])</f>
        <v>11</v>
      </c>
      <c r="O239" s="3">
        <f>Table1[[#This Row],[sales]]-Table1[[#This Row],[profit]]</f>
        <v>3254.46</v>
      </c>
      <c r="P239" s="3">
        <f>Table1[[#This Row],[sales]]*Table1[[#This Row],[quantity]]</f>
        <v>23127.239999999998</v>
      </c>
      <c r="Q239" s="9">
        <f>Table1[[#This Row],[delivery_date]]-Table1[[#This Row],[order_date]]</f>
        <v>1</v>
      </c>
    </row>
    <row r="240" spans="1:17" x14ac:dyDescent="0.35">
      <c r="A240" t="s">
        <v>271</v>
      </c>
      <c r="B240" t="s">
        <v>13</v>
      </c>
      <c r="C240" t="s">
        <v>20</v>
      </c>
      <c r="D240" s="2">
        <v>3341.23</v>
      </c>
      <c r="E240">
        <v>0.18</v>
      </c>
      <c r="F240">
        <v>8</v>
      </c>
      <c r="G240" s="1">
        <v>45625</v>
      </c>
      <c r="H240" s="1">
        <v>45626</v>
      </c>
      <c r="I240" t="s">
        <v>31</v>
      </c>
      <c r="J240" t="s">
        <v>16</v>
      </c>
      <c r="K240" s="2">
        <v>427.47</v>
      </c>
      <c r="L240" t="s">
        <v>23</v>
      </c>
      <c r="M240">
        <f>YEAR(Table1[[#This Row],[order_date]])</f>
        <v>2024</v>
      </c>
      <c r="N240">
        <f>MONTH(Table1[[#This Row],[order_date]])</f>
        <v>11</v>
      </c>
      <c r="O240" s="3">
        <f>Table1[[#This Row],[sales]]-Table1[[#This Row],[profit]]</f>
        <v>2913.76</v>
      </c>
      <c r="P240" s="3">
        <f>Table1[[#This Row],[sales]]*Table1[[#This Row],[quantity]]</f>
        <v>26729.84</v>
      </c>
      <c r="Q240" s="9">
        <f>Table1[[#This Row],[delivery_date]]-Table1[[#This Row],[order_date]]</f>
        <v>1</v>
      </c>
    </row>
    <row r="241" spans="1:17" x14ac:dyDescent="0.35">
      <c r="A241" t="s">
        <v>272</v>
      </c>
      <c r="B241" t="s">
        <v>19</v>
      </c>
      <c r="C241" t="s">
        <v>20</v>
      </c>
      <c r="D241" s="2">
        <v>915.94</v>
      </c>
      <c r="E241">
        <v>0.25</v>
      </c>
      <c r="F241">
        <v>1</v>
      </c>
      <c r="G241" s="1">
        <v>45571</v>
      </c>
      <c r="H241" s="1">
        <v>45572</v>
      </c>
      <c r="I241" t="s">
        <v>31</v>
      </c>
      <c r="J241" t="s">
        <v>16</v>
      </c>
      <c r="K241" s="2">
        <v>83.32</v>
      </c>
      <c r="L241" t="s">
        <v>17</v>
      </c>
      <c r="M241">
        <f>YEAR(Table1[[#This Row],[order_date]])</f>
        <v>2024</v>
      </c>
      <c r="N241">
        <f>MONTH(Table1[[#This Row],[order_date]])</f>
        <v>10</v>
      </c>
      <c r="O241" s="3">
        <f>Table1[[#This Row],[sales]]-Table1[[#This Row],[profit]]</f>
        <v>832.62000000000012</v>
      </c>
      <c r="P241" s="3">
        <f>Table1[[#This Row],[sales]]*Table1[[#This Row],[quantity]]</f>
        <v>915.94</v>
      </c>
      <c r="Q241" s="9">
        <f>Table1[[#This Row],[delivery_date]]-Table1[[#This Row],[order_date]]</f>
        <v>1</v>
      </c>
    </row>
    <row r="242" spans="1:17" x14ac:dyDescent="0.35">
      <c r="A242" t="s">
        <v>273</v>
      </c>
      <c r="B242" t="s">
        <v>41</v>
      </c>
      <c r="C242" t="s">
        <v>36</v>
      </c>
      <c r="D242" s="2">
        <v>2246.27</v>
      </c>
      <c r="E242">
        <v>0.22</v>
      </c>
      <c r="F242">
        <v>6</v>
      </c>
      <c r="G242" s="1">
        <v>44956</v>
      </c>
      <c r="H242" s="1">
        <v>44963</v>
      </c>
      <c r="I242" t="s">
        <v>21</v>
      </c>
      <c r="J242" t="s">
        <v>22</v>
      </c>
      <c r="K242" s="2">
        <v>358.48</v>
      </c>
      <c r="L242" t="s">
        <v>17</v>
      </c>
      <c r="M242">
        <f>YEAR(Table1[[#This Row],[order_date]])</f>
        <v>2023</v>
      </c>
      <c r="N242">
        <f>MONTH(Table1[[#This Row],[order_date]])</f>
        <v>1</v>
      </c>
      <c r="O242" s="3">
        <f>Table1[[#This Row],[sales]]-Table1[[#This Row],[profit]]</f>
        <v>1887.79</v>
      </c>
      <c r="P242" s="3">
        <f>Table1[[#This Row],[sales]]*Table1[[#This Row],[quantity]]</f>
        <v>13477.619999999999</v>
      </c>
      <c r="Q242" s="9">
        <f>Table1[[#This Row],[delivery_date]]-Table1[[#This Row],[order_date]]</f>
        <v>7</v>
      </c>
    </row>
    <row r="243" spans="1:17" x14ac:dyDescent="0.35">
      <c r="A243" t="s">
        <v>274</v>
      </c>
      <c r="B243" t="s">
        <v>13</v>
      </c>
      <c r="C243" t="s">
        <v>26</v>
      </c>
      <c r="D243" s="2">
        <v>795.76</v>
      </c>
      <c r="E243">
        <v>0.14000000000000001</v>
      </c>
      <c r="F243">
        <v>3</v>
      </c>
      <c r="G243" s="1">
        <v>45087</v>
      </c>
      <c r="H243" s="1">
        <v>45092</v>
      </c>
      <c r="I243" t="s">
        <v>21</v>
      </c>
      <c r="J243" t="s">
        <v>27</v>
      </c>
      <c r="K243" s="2">
        <v>209.28</v>
      </c>
      <c r="L243" t="s">
        <v>17</v>
      </c>
      <c r="M243">
        <f>YEAR(Table1[[#This Row],[order_date]])</f>
        <v>2023</v>
      </c>
      <c r="N243">
        <f>MONTH(Table1[[#This Row],[order_date]])</f>
        <v>6</v>
      </c>
      <c r="O243" s="3">
        <f>Table1[[#This Row],[sales]]-Table1[[#This Row],[profit]]</f>
        <v>586.48</v>
      </c>
      <c r="P243" s="3">
        <f>Table1[[#This Row],[sales]]*Table1[[#This Row],[quantity]]</f>
        <v>2387.2799999999997</v>
      </c>
      <c r="Q243" s="9">
        <f>Table1[[#This Row],[delivery_date]]-Table1[[#This Row],[order_date]]</f>
        <v>5</v>
      </c>
    </row>
    <row r="244" spans="1:17" x14ac:dyDescent="0.35">
      <c r="A244" t="s">
        <v>275</v>
      </c>
      <c r="B244" t="s">
        <v>19</v>
      </c>
      <c r="C244" t="s">
        <v>33</v>
      </c>
      <c r="D244" s="2">
        <v>4293.51</v>
      </c>
      <c r="E244">
        <v>0.15</v>
      </c>
      <c r="F244">
        <v>8</v>
      </c>
      <c r="G244" s="1">
        <v>45576</v>
      </c>
      <c r="H244" s="1">
        <v>45579</v>
      </c>
      <c r="I244" t="s">
        <v>15</v>
      </c>
      <c r="J244" t="s">
        <v>27</v>
      </c>
      <c r="K244" s="2">
        <v>1090.8399999999999</v>
      </c>
      <c r="L244" t="s">
        <v>39</v>
      </c>
      <c r="M244">
        <f>YEAR(Table1[[#This Row],[order_date]])</f>
        <v>2024</v>
      </c>
      <c r="N244">
        <f>MONTH(Table1[[#This Row],[order_date]])</f>
        <v>10</v>
      </c>
      <c r="O244" s="3">
        <f>Table1[[#This Row],[sales]]-Table1[[#This Row],[profit]]</f>
        <v>3202.67</v>
      </c>
      <c r="P244" s="3">
        <f>Table1[[#This Row],[sales]]*Table1[[#This Row],[quantity]]</f>
        <v>34348.080000000002</v>
      </c>
      <c r="Q244" s="9">
        <f>Table1[[#This Row],[delivery_date]]-Table1[[#This Row],[order_date]]</f>
        <v>3</v>
      </c>
    </row>
    <row r="245" spans="1:17" x14ac:dyDescent="0.35">
      <c r="A245" t="s">
        <v>276</v>
      </c>
      <c r="B245" t="s">
        <v>25</v>
      </c>
      <c r="C245" t="s">
        <v>26</v>
      </c>
      <c r="D245" s="2">
        <v>634.92999999999995</v>
      </c>
      <c r="E245">
        <v>0.32</v>
      </c>
      <c r="F245">
        <v>9</v>
      </c>
      <c r="G245" s="1">
        <v>45349</v>
      </c>
      <c r="H245" s="1">
        <v>45351</v>
      </c>
      <c r="I245" t="s">
        <v>21</v>
      </c>
      <c r="J245" t="s">
        <v>16</v>
      </c>
      <c r="K245" s="2">
        <v>124.78</v>
      </c>
      <c r="L245" t="s">
        <v>34</v>
      </c>
      <c r="M245">
        <f>YEAR(Table1[[#This Row],[order_date]])</f>
        <v>2024</v>
      </c>
      <c r="N245">
        <f>MONTH(Table1[[#This Row],[order_date]])</f>
        <v>2</v>
      </c>
      <c r="O245" s="3">
        <f>Table1[[#This Row],[sales]]-Table1[[#This Row],[profit]]</f>
        <v>510.15</v>
      </c>
      <c r="P245" s="3">
        <f>Table1[[#This Row],[sales]]*Table1[[#This Row],[quantity]]</f>
        <v>5714.37</v>
      </c>
      <c r="Q245" s="9">
        <f>Table1[[#This Row],[delivery_date]]-Table1[[#This Row],[order_date]]</f>
        <v>2</v>
      </c>
    </row>
    <row r="246" spans="1:17" x14ac:dyDescent="0.35">
      <c r="A246" t="s">
        <v>277</v>
      </c>
      <c r="B246" t="s">
        <v>13</v>
      </c>
      <c r="C246" t="s">
        <v>26</v>
      </c>
      <c r="D246" s="2">
        <v>3305.75</v>
      </c>
      <c r="E246">
        <v>0.36</v>
      </c>
      <c r="F246">
        <v>5</v>
      </c>
      <c r="G246" s="1">
        <v>45273</v>
      </c>
      <c r="H246" s="1">
        <v>45278</v>
      </c>
      <c r="I246" t="s">
        <v>21</v>
      </c>
      <c r="J246" t="s">
        <v>22</v>
      </c>
      <c r="K246" s="2">
        <v>627.83000000000004</v>
      </c>
      <c r="L246" t="s">
        <v>39</v>
      </c>
      <c r="M246">
        <f>YEAR(Table1[[#This Row],[order_date]])</f>
        <v>2023</v>
      </c>
      <c r="N246">
        <f>MONTH(Table1[[#This Row],[order_date]])</f>
        <v>12</v>
      </c>
      <c r="O246" s="3">
        <f>Table1[[#This Row],[sales]]-Table1[[#This Row],[profit]]</f>
        <v>2677.92</v>
      </c>
      <c r="P246" s="3">
        <f>Table1[[#This Row],[sales]]*Table1[[#This Row],[quantity]]</f>
        <v>16528.75</v>
      </c>
      <c r="Q246" s="9">
        <f>Table1[[#This Row],[delivery_date]]-Table1[[#This Row],[order_date]]</f>
        <v>5</v>
      </c>
    </row>
    <row r="247" spans="1:17" x14ac:dyDescent="0.35">
      <c r="A247" t="s">
        <v>278</v>
      </c>
      <c r="B247" t="s">
        <v>41</v>
      </c>
      <c r="C247" t="s">
        <v>20</v>
      </c>
      <c r="D247" s="2">
        <v>3074.3</v>
      </c>
      <c r="E247">
        <v>0.28999999999999998</v>
      </c>
      <c r="F247">
        <v>2</v>
      </c>
      <c r="G247" s="1">
        <v>45504</v>
      </c>
      <c r="H247" s="1">
        <v>45508</v>
      </c>
      <c r="I247" t="s">
        <v>21</v>
      </c>
      <c r="J247" t="s">
        <v>27</v>
      </c>
      <c r="K247" s="2">
        <v>656.86</v>
      </c>
      <c r="L247" t="s">
        <v>17</v>
      </c>
      <c r="M247">
        <f>YEAR(Table1[[#This Row],[order_date]])</f>
        <v>2024</v>
      </c>
      <c r="N247">
        <f>MONTH(Table1[[#This Row],[order_date]])</f>
        <v>7</v>
      </c>
      <c r="O247" s="3">
        <f>Table1[[#This Row],[sales]]-Table1[[#This Row],[profit]]</f>
        <v>2417.44</v>
      </c>
      <c r="P247" s="3">
        <f>Table1[[#This Row],[sales]]*Table1[[#This Row],[quantity]]</f>
        <v>6148.6</v>
      </c>
      <c r="Q247" s="9">
        <f>Table1[[#This Row],[delivery_date]]-Table1[[#This Row],[order_date]]</f>
        <v>4</v>
      </c>
    </row>
    <row r="248" spans="1:17" x14ac:dyDescent="0.35">
      <c r="A248" t="s">
        <v>279</v>
      </c>
      <c r="B248" t="s">
        <v>25</v>
      </c>
      <c r="C248" t="s">
        <v>20</v>
      </c>
      <c r="D248" s="2">
        <v>2416.61</v>
      </c>
      <c r="E248">
        <v>0.49</v>
      </c>
      <c r="F248">
        <v>7</v>
      </c>
      <c r="G248" s="1">
        <v>45148</v>
      </c>
      <c r="H248" s="1">
        <v>45152</v>
      </c>
      <c r="I248" t="s">
        <v>15</v>
      </c>
      <c r="J248" t="s">
        <v>27</v>
      </c>
      <c r="K248" s="2">
        <v>710.07</v>
      </c>
      <c r="L248" t="s">
        <v>34</v>
      </c>
      <c r="M248">
        <f>YEAR(Table1[[#This Row],[order_date]])</f>
        <v>2023</v>
      </c>
      <c r="N248">
        <f>MONTH(Table1[[#This Row],[order_date]])</f>
        <v>8</v>
      </c>
      <c r="O248" s="3">
        <f>Table1[[#This Row],[sales]]-Table1[[#This Row],[profit]]</f>
        <v>1706.54</v>
      </c>
      <c r="P248" s="3">
        <f>Table1[[#This Row],[sales]]*Table1[[#This Row],[quantity]]</f>
        <v>16916.27</v>
      </c>
      <c r="Q248" s="9">
        <f>Table1[[#This Row],[delivery_date]]-Table1[[#This Row],[order_date]]</f>
        <v>4</v>
      </c>
    </row>
    <row r="249" spans="1:17" x14ac:dyDescent="0.35">
      <c r="A249" t="s">
        <v>280</v>
      </c>
      <c r="B249" t="s">
        <v>25</v>
      </c>
      <c r="C249" t="s">
        <v>20</v>
      </c>
      <c r="D249" s="2">
        <v>1463.35</v>
      </c>
      <c r="E249">
        <v>0.47</v>
      </c>
      <c r="F249">
        <v>6</v>
      </c>
      <c r="G249" s="1">
        <v>45114</v>
      </c>
      <c r="H249" s="1">
        <v>45121</v>
      </c>
      <c r="I249" t="s">
        <v>15</v>
      </c>
      <c r="J249" t="s">
        <v>16</v>
      </c>
      <c r="K249" s="2">
        <v>374.36</v>
      </c>
      <c r="L249" t="s">
        <v>34</v>
      </c>
      <c r="M249">
        <f>YEAR(Table1[[#This Row],[order_date]])</f>
        <v>2023</v>
      </c>
      <c r="N249">
        <f>MONTH(Table1[[#This Row],[order_date]])</f>
        <v>7</v>
      </c>
      <c r="O249" s="3">
        <f>Table1[[#This Row],[sales]]-Table1[[#This Row],[profit]]</f>
        <v>1088.9899999999998</v>
      </c>
      <c r="P249" s="3">
        <f>Table1[[#This Row],[sales]]*Table1[[#This Row],[quantity]]</f>
        <v>8780.0999999999985</v>
      </c>
      <c r="Q249" s="9">
        <f>Table1[[#This Row],[delivery_date]]-Table1[[#This Row],[order_date]]</f>
        <v>7</v>
      </c>
    </row>
    <row r="250" spans="1:17" x14ac:dyDescent="0.35">
      <c r="A250" t="s">
        <v>281</v>
      </c>
      <c r="B250" t="s">
        <v>25</v>
      </c>
      <c r="C250" t="s">
        <v>26</v>
      </c>
      <c r="D250" s="2">
        <v>2079.39</v>
      </c>
      <c r="E250">
        <v>0.05</v>
      </c>
      <c r="F250">
        <v>6</v>
      </c>
      <c r="G250" s="1">
        <v>45351</v>
      </c>
      <c r="H250" s="1">
        <v>45353</v>
      </c>
      <c r="I250" t="s">
        <v>15</v>
      </c>
      <c r="J250" t="s">
        <v>16</v>
      </c>
      <c r="K250" s="2">
        <v>214.85</v>
      </c>
      <c r="L250" t="s">
        <v>17</v>
      </c>
      <c r="M250">
        <f>YEAR(Table1[[#This Row],[order_date]])</f>
        <v>2024</v>
      </c>
      <c r="N250">
        <f>MONTH(Table1[[#This Row],[order_date]])</f>
        <v>2</v>
      </c>
      <c r="O250" s="3">
        <f>Table1[[#This Row],[sales]]-Table1[[#This Row],[profit]]</f>
        <v>1864.54</v>
      </c>
      <c r="P250" s="3">
        <f>Table1[[#This Row],[sales]]*Table1[[#This Row],[quantity]]</f>
        <v>12476.34</v>
      </c>
      <c r="Q250" s="9">
        <f>Table1[[#This Row],[delivery_date]]-Table1[[#This Row],[order_date]]</f>
        <v>2</v>
      </c>
    </row>
    <row r="251" spans="1:17" x14ac:dyDescent="0.35">
      <c r="A251" t="s">
        <v>282</v>
      </c>
      <c r="B251" t="s">
        <v>13</v>
      </c>
      <c r="C251" t="s">
        <v>33</v>
      </c>
      <c r="D251" s="2">
        <v>4051.32</v>
      </c>
      <c r="E251">
        <v>0.13</v>
      </c>
      <c r="F251">
        <v>1</v>
      </c>
      <c r="G251" s="1">
        <v>45475</v>
      </c>
      <c r="H251" s="1">
        <v>45482</v>
      </c>
      <c r="I251" t="s">
        <v>15</v>
      </c>
      <c r="J251" t="s">
        <v>27</v>
      </c>
      <c r="K251" s="2">
        <v>675.38</v>
      </c>
      <c r="L251" t="s">
        <v>39</v>
      </c>
      <c r="M251">
        <f>YEAR(Table1[[#This Row],[order_date]])</f>
        <v>2024</v>
      </c>
      <c r="N251">
        <f>MONTH(Table1[[#This Row],[order_date]])</f>
        <v>7</v>
      </c>
      <c r="O251" s="3">
        <f>Table1[[#This Row],[sales]]-Table1[[#This Row],[profit]]</f>
        <v>3375.94</v>
      </c>
      <c r="P251" s="3">
        <f>Table1[[#This Row],[sales]]*Table1[[#This Row],[quantity]]</f>
        <v>4051.32</v>
      </c>
      <c r="Q251" s="9">
        <f>Table1[[#This Row],[delivery_date]]-Table1[[#This Row],[order_date]]</f>
        <v>7</v>
      </c>
    </row>
    <row r="252" spans="1:17" x14ac:dyDescent="0.35">
      <c r="A252" t="s">
        <v>283</v>
      </c>
      <c r="B252" t="s">
        <v>41</v>
      </c>
      <c r="C252" t="s">
        <v>20</v>
      </c>
      <c r="D252" s="2">
        <v>3831.6</v>
      </c>
      <c r="E252">
        <v>0.43</v>
      </c>
      <c r="F252">
        <v>1</v>
      </c>
      <c r="G252" s="1">
        <v>45437</v>
      </c>
      <c r="H252" s="1">
        <v>45444</v>
      </c>
      <c r="I252" t="s">
        <v>15</v>
      </c>
      <c r="J252" t="s">
        <v>22</v>
      </c>
      <c r="K252" s="2">
        <v>906.63</v>
      </c>
      <c r="L252" t="s">
        <v>34</v>
      </c>
      <c r="M252">
        <f>YEAR(Table1[[#This Row],[order_date]])</f>
        <v>2024</v>
      </c>
      <c r="N252">
        <f>MONTH(Table1[[#This Row],[order_date]])</f>
        <v>5</v>
      </c>
      <c r="O252" s="3">
        <f>Table1[[#This Row],[sales]]-Table1[[#This Row],[profit]]</f>
        <v>2924.97</v>
      </c>
      <c r="P252" s="3">
        <f>Table1[[#This Row],[sales]]*Table1[[#This Row],[quantity]]</f>
        <v>3831.6</v>
      </c>
      <c r="Q252" s="9">
        <f>Table1[[#This Row],[delivery_date]]-Table1[[#This Row],[order_date]]</f>
        <v>7</v>
      </c>
    </row>
    <row r="253" spans="1:17" x14ac:dyDescent="0.35">
      <c r="A253" t="s">
        <v>284</v>
      </c>
      <c r="B253" t="s">
        <v>25</v>
      </c>
      <c r="C253" t="s">
        <v>14</v>
      </c>
      <c r="D253" s="2">
        <v>3720.16</v>
      </c>
      <c r="E253">
        <v>0.01</v>
      </c>
      <c r="F253">
        <v>6</v>
      </c>
      <c r="G253" s="1">
        <v>45132</v>
      </c>
      <c r="H253" s="1">
        <v>45138</v>
      </c>
      <c r="I253" t="s">
        <v>31</v>
      </c>
      <c r="J253" t="s">
        <v>22</v>
      </c>
      <c r="K253" s="2">
        <v>974.82</v>
      </c>
      <c r="L253" t="s">
        <v>17</v>
      </c>
      <c r="M253">
        <f>YEAR(Table1[[#This Row],[order_date]])</f>
        <v>2023</v>
      </c>
      <c r="N253">
        <f>MONTH(Table1[[#This Row],[order_date]])</f>
        <v>7</v>
      </c>
      <c r="O253" s="3">
        <f>Table1[[#This Row],[sales]]-Table1[[#This Row],[profit]]</f>
        <v>2745.3399999999997</v>
      </c>
      <c r="P253" s="3">
        <f>Table1[[#This Row],[sales]]*Table1[[#This Row],[quantity]]</f>
        <v>22320.959999999999</v>
      </c>
      <c r="Q253" s="9">
        <f>Table1[[#This Row],[delivery_date]]-Table1[[#This Row],[order_date]]</f>
        <v>6</v>
      </c>
    </row>
    <row r="254" spans="1:17" x14ac:dyDescent="0.35">
      <c r="A254" t="s">
        <v>285</v>
      </c>
      <c r="B254" t="s">
        <v>19</v>
      </c>
      <c r="C254" t="s">
        <v>33</v>
      </c>
      <c r="D254" s="2">
        <v>3774.14</v>
      </c>
      <c r="E254">
        <v>0.3</v>
      </c>
      <c r="F254">
        <v>6</v>
      </c>
      <c r="G254" s="1">
        <v>45297</v>
      </c>
      <c r="H254" s="1">
        <v>45299</v>
      </c>
      <c r="I254" t="s">
        <v>21</v>
      </c>
      <c r="J254" t="s">
        <v>16</v>
      </c>
      <c r="K254" s="2">
        <v>268.47000000000003</v>
      </c>
      <c r="L254" t="s">
        <v>34</v>
      </c>
      <c r="M254">
        <f>YEAR(Table1[[#This Row],[order_date]])</f>
        <v>2024</v>
      </c>
      <c r="N254">
        <f>MONTH(Table1[[#This Row],[order_date]])</f>
        <v>1</v>
      </c>
      <c r="O254" s="3">
        <f>Table1[[#This Row],[sales]]-Table1[[#This Row],[profit]]</f>
        <v>3505.67</v>
      </c>
      <c r="P254" s="3">
        <f>Table1[[#This Row],[sales]]*Table1[[#This Row],[quantity]]</f>
        <v>22644.84</v>
      </c>
      <c r="Q254" s="9">
        <f>Table1[[#This Row],[delivery_date]]-Table1[[#This Row],[order_date]]</f>
        <v>2</v>
      </c>
    </row>
    <row r="255" spans="1:17" x14ac:dyDescent="0.35">
      <c r="A255" t="s">
        <v>286</v>
      </c>
      <c r="B255" t="s">
        <v>25</v>
      </c>
      <c r="C255" t="s">
        <v>14</v>
      </c>
      <c r="D255" s="2">
        <v>805.04</v>
      </c>
      <c r="E255">
        <v>0.48</v>
      </c>
      <c r="F255">
        <v>4</v>
      </c>
      <c r="G255" s="1">
        <v>45400</v>
      </c>
      <c r="H255" s="1">
        <v>45401</v>
      </c>
      <c r="I255" t="s">
        <v>15</v>
      </c>
      <c r="J255" t="s">
        <v>27</v>
      </c>
      <c r="K255" s="2">
        <v>179.9</v>
      </c>
      <c r="L255" t="s">
        <v>23</v>
      </c>
      <c r="M255">
        <f>YEAR(Table1[[#This Row],[order_date]])</f>
        <v>2024</v>
      </c>
      <c r="N255">
        <f>MONTH(Table1[[#This Row],[order_date]])</f>
        <v>4</v>
      </c>
      <c r="O255" s="3">
        <f>Table1[[#This Row],[sales]]-Table1[[#This Row],[profit]]</f>
        <v>625.14</v>
      </c>
      <c r="P255" s="3">
        <f>Table1[[#This Row],[sales]]*Table1[[#This Row],[quantity]]</f>
        <v>3220.16</v>
      </c>
      <c r="Q255" s="9">
        <f>Table1[[#This Row],[delivery_date]]-Table1[[#This Row],[order_date]]</f>
        <v>1</v>
      </c>
    </row>
    <row r="256" spans="1:17" x14ac:dyDescent="0.35">
      <c r="A256" t="s">
        <v>287</v>
      </c>
      <c r="B256" t="s">
        <v>25</v>
      </c>
      <c r="C256" t="s">
        <v>33</v>
      </c>
      <c r="D256" s="2">
        <v>585.57000000000005</v>
      </c>
      <c r="E256">
        <v>0.34</v>
      </c>
      <c r="F256">
        <v>8</v>
      </c>
      <c r="G256" s="1">
        <v>45318</v>
      </c>
      <c r="H256" s="1">
        <v>45321</v>
      </c>
      <c r="I256" t="s">
        <v>15</v>
      </c>
      <c r="J256" t="s">
        <v>27</v>
      </c>
      <c r="K256" s="2">
        <v>51.66</v>
      </c>
      <c r="L256" t="s">
        <v>23</v>
      </c>
      <c r="M256">
        <f>YEAR(Table1[[#This Row],[order_date]])</f>
        <v>2024</v>
      </c>
      <c r="N256">
        <f>MONTH(Table1[[#This Row],[order_date]])</f>
        <v>1</v>
      </c>
      <c r="O256" s="3">
        <f>Table1[[#This Row],[sales]]-Table1[[#This Row],[profit]]</f>
        <v>533.91000000000008</v>
      </c>
      <c r="P256" s="3">
        <f>Table1[[#This Row],[sales]]*Table1[[#This Row],[quantity]]</f>
        <v>4684.5600000000004</v>
      </c>
      <c r="Q256" s="9">
        <f>Table1[[#This Row],[delivery_date]]-Table1[[#This Row],[order_date]]</f>
        <v>3</v>
      </c>
    </row>
    <row r="257" spans="1:17" x14ac:dyDescent="0.35">
      <c r="A257" t="s">
        <v>288</v>
      </c>
      <c r="B257" t="s">
        <v>13</v>
      </c>
      <c r="C257" t="s">
        <v>20</v>
      </c>
      <c r="D257" s="2">
        <v>4321.34</v>
      </c>
      <c r="E257">
        <v>0.05</v>
      </c>
      <c r="F257">
        <v>9</v>
      </c>
      <c r="G257" s="1">
        <v>45405</v>
      </c>
      <c r="H257" s="1">
        <v>45406</v>
      </c>
      <c r="I257" t="s">
        <v>15</v>
      </c>
      <c r="J257" t="s">
        <v>16</v>
      </c>
      <c r="K257" s="2">
        <v>330.56</v>
      </c>
      <c r="L257" t="s">
        <v>17</v>
      </c>
      <c r="M257">
        <f>YEAR(Table1[[#This Row],[order_date]])</f>
        <v>2024</v>
      </c>
      <c r="N257">
        <f>MONTH(Table1[[#This Row],[order_date]])</f>
        <v>4</v>
      </c>
      <c r="O257" s="3">
        <f>Table1[[#This Row],[sales]]-Table1[[#This Row],[profit]]</f>
        <v>3990.78</v>
      </c>
      <c r="P257" s="3">
        <f>Table1[[#This Row],[sales]]*Table1[[#This Row],[quantity]]</f>
        <v>38892.06</v>
      </c>
      <c r="Q257" s="9">
        <f>Table1[[#This Row],[delivery_date]]-Table1[[#This Row],[order_date]]</f>
        <v>1</v>
      </c>
    </row>
    <row r="258" spans="1:17" x14ac:dyDescent="0.35">
      <c r="A258" t="s">
        <v>289</v>
      </c>
      <c r="B258" t="s">
        <v>13</v>
      </c>
      <c r="C258" t="s">
        <v>36</v>
      </c>
      <c r="D258" s="2">
        <v>4202.16</v>
      </c>
      <c r="E258">
        <v>0.37</v>
      </c>
      <c r="F258">
        <v>6</v>
      </c>
      <c r="G258" s="1">
        <v>45435</v>
      </c>
      <c r="H258" s="1">
        <v>45442</v>
      </c>
      <c r="I258" t="s">
        <v>15</v>
      </c>
      <c r="J258" t="s">
        <v>16</v>
      </c>
      <c r="K258" s="2">
        <v>1096.27</v>
      </c>
      <c r="L258" t="s">
        <v>39</v>
      </c>
      <c r="M258">
        <f>YEAR(Table1[[#This Row],[order_date]])</f>
        <v>2024</v>
      </c>
      <c r="N258">
        <f>MONTH(Table1[[#This Row],[order_date]])</f>
        <v>5</v>
      </c>
      <c r="O258" s="3">
        <f>Table1[[#This Row],[sales]]-Table1[[#This Row],[profit]]</f>
        <v>3105.89</v>
      </c>
      <c r="P258" s="3">
        <f>Table1[[#This Row],[sales]]*Table1[[#This Row],[quantity]]</f>
        <v>25212.959999999999</v>
      </c>
      <c r="Q258" s="9">
        <f>Table1[[#This Row],[delivery_date]]-Table1[[#This Row],[order_date]]</f>
        <v>7</v>
      </c>
    </row>
    <row r="259" spans="1:17" x14ac:dyDescent="0.35">
      <c r="A259" t="s">
        <v>290</v>
      </c>
      <c r="B259" t="s">
        <v>41</v>
      </c>
      <c r="C259" t="s">
        <v>20</v>
      </c>
      <c r="D259" s="2">
        <v>3438.46</v>
      </c>
      <c r="E259">
        <v>0.19</v>
      </c>
      <c r="F259">
        <v>8</v>
      </c>
      <c r="G259" s="1">
        <v>44983</v>
      </c>
      <c r="H259" s="1">
        <v>44986</v>
      </c>
      <c r="I259" t="s">
        <v>21</v>
      </c>
      <c r="J259" t="s">
        <v>27</v>
      </c>
      <c r="K259" s="2">
        <v>848.11</v>
      </c>
      <c r="L259" t="s">
        <v>28</v>
      </c>
      <c r="M259">
        <f>YEAR(Table1[[#This Row],[order_date]])</f>
        <v>2023</v>
      </c>
      <c r="N259">
        <f>MONTH(Table1[[#This Row],[order_date]])</f>
        <v>2</v>
      </c>
      <c r="O259" s="3">
        <f>Table1[[#This Row],[sales]]-Table1[[#This Row],[profit]]</f>
        <v>2590.35</v>
      </c>
      <c r="P259" s="3">
        <f>Table1[[#This Row],[sales]]*Table1[[#This Row],[quantity]]</f>
        <v>27507.68</v>
      </c>
      <c r="Q259" s="9">
        <f>Table1[[#This Row],[delivery_date]]-Table1[[#This Row],[order_date]]</f>
        <v>3</v>
      </c>
    </row>
    <row r="260" spans="1:17" x14ac:dyDescent="0.35">
      <c r="A260" t="s">
        <v>291</v>
      </c>
      <c r="B260" t="s">
        <v>19</v>
      </c>
      <c r="C260" t="s">
        <v>26</v>
      </c>
      <c r="D260" s="2">
        <v>3068.94</v>
      </c>
      <c r="E260">
        <v>0.46</v>
      </c>
      <c r="F260">
        <v>8</v>
      </c>
      <c r="G260" s="1">
        <v>44993</v>
      </c>
      <c r="H260" s="1">
        <v>44998</v>
      </c>
      <c r="I260" t="s">
        <v>21</v>
      </c>
      <c r="J260" t="s">
        <v>22</v>
      </c>
      <c r="K260" s="2">
        <v>726.26</v>
      </c>
      <c r="L260" t="s">
        <v>23</v>
      </c>
      <c r="M260">
        <f>YEAR(Table1[[#This Row],[order_date]])</f>
        <v>2023</v>
      </c>
      <c r="N260">
        <f>MONTH(Table1[[#This Row],[order_date]])</f>
        <v>3</v>
      </c>
      <c r="O260" s="3">
        <f>Table1[[#This Row],[sales]]-Table1[[#This Row],[profit]]</f>
        <v>2342.6800000000003</v>
      </c>
      <c r="P260" s="3">
        <f>Table1[[#This Row],[sales]]*Table1[[#This Row],[quantity]]</f>
        <v>24551.52</v>
      </c>
      <c r="Q260" s="9">
        <f>Table1[[#This Row],[delivery_date]]-Table1[[#This Row],[order_date]]</f>
        <v>5</v>
      </c>
    </row>
    <row r="261" spans="1:17" x14ac:dyDescent="0.35">
      <c r="A261" t="s">
        <v>292</v>
      </c>
      <c r="B261" t="s">
        <v>13</v>
      </c>
      <c r="C261" t="s">
        <v>26</v>
      </c>
      <c r="D261" s="2">
        <v>1897.67</v>
      </c>
      <c r="E261">
        <v>0.14000000000000001</v>
      </c>
      <c r="F261">
        <v>2</v>
      </c>
      <c r="G261" s="1">
        <v>44954</v>
      </c>
      <c r="H261" s="1">
        <v>44959</v>
      </c>
      <c r="I261" t="s">
        <v>31</v>
      </c>
      <c r="J261" t="s">
        <v>16</v>
      </c>
      <c r="K261" s="2">
        <v>106.36</v>
      </c>
      <c r="L261" t="s">
        <v>28</v>
      </c>
      <c r="M261">
        <f>YEAR(Table1[[#This Row],[order_date]])</f>
        <v>2023</v>
      </c>
      <c r="N261">
        <f>MONTH(Table1[[#This Row],[order_date]])</f>
        <v>1</v>
      </c>
      <c r="O261" s="3">
        <f>Table1[[#This Row],[sales]]-Table1[[#This Row],[profit]]</f>
        <v>1791.3100000000002</v>
      </c>
      <c r="P261" s="3">
        <f>Table1[[#This Row],[sales]]*Table1[[#This Row],[quantity]]</f>
        <v>3795.34</v>
      </c>
      <c r="Q261" s="9">
        <f>Table1[[#This Row],[delivery_date]]-Table1[[#This Row],[order_date]]</f>
        <v>5</v>
      </c>
    </row>
    <row r="262" spans="1:17" x14ac:dyDescent="0.35">
      <c r="A262" t="s">
        <v>293</v>
      </c>
      <c r="B262" t="s">
        <v>25</v>
      </c>
      <c r="C262" t="s">
        <v>33</v>
      </c>
      <c r="D262" s="2">
        <v>1198</v>
      </c>
      <c r="E262">
        <v>0.24</v>
      </c>
      <c r="F262">
        <v>4</v>
      </c>
      <c r="G262" s="1">
        <v>45580</v>
      </c>
      <c r="H262" s="1">
        <v>45587</v>
      </c>
      <c r="I262" t="s">
        <v>21</v>
      </c>
      <c r="J262" t="s">
        <v>22</v>
      </c>
      <c r="K262" s="2">
        <v>136.83000000000001</v>
      </c>
      <c r="L262" t="s">
        <v>17</v>
      </c>
      <c r="M262">
        <f>YEAR(Table1[[#This Row],[order_date]])</f>
        <v>2024</v>
      </c>
      <c r="N262">
        <f>MONTH(Table1[[#This Row],[order_date]])</f>
        <v>10</v>
      </c>
      <c r="O262" s="3">
        <f>Table1[[#This Row],[sales]]-Table1[[#This Row],[profit]]</f>
        <v>1061.17</v>
      </c>
      <c r="P262" s="3">
        <f>Table1[[#This Row],[sales]]*Table1[[#This Row],[quantity]]</f>
        <v>4792</v>
      </c>
      <c r="Q262" s="9">
        <f>Table1[[#This Row],[delivery_date]]-Table1[[#This Row],[order_date]]</f>
        <v>7</v>
      </c>
    </row>
    <row r="263" spans="1:17" x14ac:dyDescent="0.35">
      <c r="A263" t="s">
        <v>294</v>
      </c>
      <c r="B263" t="s">
        <v>41</v>
      </c>
      <c r="C263" t="s">
        <v>26</v>
      </c>
      <c r="D263" s="2">
        <v>3371.52</v>
      </c>
      <c r="E263">
        <v>0.37</v>
      </c>
      <c r="F263">
        <v>1</v>
      </c>
      <c r="G263" s="1">
        <v>45577</v>
      </c>
      <c r="H263" s="1">
        <v>45583</v>
      </c>
      <c r="I263" t="s">
        <v>15</v>
      </c>
      <c r="J263" t="s">
        <v>22</v>
      </c>
      <c r="K263" s="2">
        <v>531.95000000000005</v>
      </c>
      <c r="L263" t="s">
        <v>39</v>
      </c>
      <c r="M263">
        <f>YEAR(Table1[[#This Row],[order_date]])</f>
        <v>2024</v>
      </c>
      <c r="N263">
        <f>MONTH(Table1[[#This Row],[order_date]])</f>
        <v>10</v>
      </c>
      <c r="O263" s="3">
        <f>Table1[[#This Row],[sales]]-Table1[[#This Row],[profit]]</f>
        <v>2839.5699999999997</v>
      </c>
      <c r="P263" s="3">
        <f>Table1[[#This Row],[sales]]*Table1[[#This Row],[quantity]]</f>
        <v>3371.52</v>
      </c>
      <c r="Q263" s="9">
        <f>Table1[[#This Row],[delivery_date]]-Table1[[#This Row],[order_date]]</f>
        <v>6</v>
      </c>
    </row>
    <row r="264" spans="1:17" x14ac:dyDescent="0.35">
      <c r="A264" t="s">
        <v>295</v>
      </c>
      <c r="B264" t="s">
        <v>25</v>
      </c>
      <c r="C264" t="s">
        <v>20</v>
      </c>
      <c r="D264" s="2">
        <v>4573.87</v>
      </c>
      <c r="E264">
        <v>0.13</v>
      </c>
      <c r="F264">
        <v>1</v>
      </c>
      <c r="G264" s="1">
        <v>45158</v>
      </c>
      <c r="H264" s="1">
        <v>45161</v>
      </c>
      <c r="I264" t="s">
        <v>15</v>
      </c>
      <c r="J264" t="s">
        <v>27</v>
      </c>
      <c r="K264" s="2">
        <v>1235</v>
      </c>
      <c r="L264" t="s">
        <v>39</v>
      </c>
      <c r="M264">
        <f>YEAR(Table1[[#This Row],[order_date]])</f>
        <v>2023</v>
      </c>
      <c r="N264">
        <f>MONTH(Table1[[#This Row],[order_date]])</f>
        <v>8</v>
      </c>
      <c r="O264" s="3">
        <f>Table1[[#This Row],[sales]]-Table1[[#This Row],[profit]]</f>
        <v>3338.87</v>
      </c>
      <c r="P264" s="3">
        <f>Table1[[#This Row],[sales]]*Table1[[#This Row],[quantity]]</f>
        <v>4573.87</v>
      </c>
      <c r="Q264" s="9">
        <f>Table1[[#This Row],[delivery_date]]-Table1[[#This Row],[order_date]]</f>
        <v>3</v>
      </c>
    </row>
    <row r="265" spans="1:17" x14ac:dyDescent="0.35">
      <c r="A265" t="s">
        <v>296</v>
      </c>
      <c r="B265" t="s">
        <v>25</v>
      </c>
      <c r="C265" t="s">
        <v>14</v>
      </c>
      <c r="D265" s="2">
        <v>2241.2800000000002</v>
      </c>
      <c r="E265">
        <v>0.09</v>
      </c>
      <c r="F265">
        <v>6</v>
      </c>
      <c r="G265" s="1">
        <v>45033</v>
      </c>
      <c r="H265" s="1">
        <v>45038</v>
      </c>
      <c r="I265" t="s">
        <v>15</v>
      </c>
      <c r="J265" t="s">
        <v>22</v>
      </c>
      <c r="K265" s="2">
        <v>405.21</v>
      </c>
      <c r="L265" t="s">
        <v>28</v>
      </c>
      <c r="M265">
        <f>YEAR(Table1[[#This Row],[order_date]])</f>
        <v>2023</v>
      </c>
      <c r="N265">
        <f>MONTH(Table1[[#This Row],[order_date]])</f>
        <v>4</v>
      </c>
      <c r="O265" s="3">
        <f>Table1[[#This Row],[sales]]-Table1[[#This Row],[profit]]</f>
        <v>1836.0700000000002</v>
      </c>
      <c r="P265" s="3">
        <f>Table1[[#This Row],[sales]]*Table1[[#This Row],[quantity]]</f>
        <v>13447.68</v>
      </c>
      <c r="Q265" s="9">
        <f>Table1[[#This Row],[delivery_date]]-Table1[[#This Row],[order_date]]</f>
        <v>5</v>
      </c>
    </row>
    <row r="266" spans="1:17" x14ac:dyDescent="0.35">
      <c r="A266" t="s">
        <v>297</v>
      </c>
      <c r="B266" t="s">
        <v>13</v>
      </c>
      <c r="C266" t="s">
        <v>20</v>
      </c>
      <c r="D266" s="2">
        <v>1585.74</v>
      </c>
      <c r="E266">
        <v>0</v>
      </c>
      <c r="F266">
        <v>7</v>
      </c>
      <c r="G266" s="1">
        <v>45063</v>
      </c>
      <c r="H266" s="1">
        <v>45066</v>
      </c>
      <c r="I266" t="s">
        <v>15</v>
      </c>
      <c r="J266" t="s">
        <v>22</v>
      </c>
      <c r="K266" s="2">
        <v>276.95999999999998</v>
      </c>
      <c r="L266" t="s">
        <v>34</v>
      </c>
      <c r="M266">
        <f>YEAR(Table1[[#This Row],[order_date]])</f>
        <v>2023</v>
      </c>
      <c r="N266">
        <f>MONTH(Table1[[#This Row],[order_date]])</f>
        <v>5</v>
      </c>
      <c r="O266" s="3">
        <f>Table1[[#This Row],[sales]]-Table1[[#This Row],[profit]]</f>
        <v>1308.78</v>
      </c>
      <c r="P266" s="3">
        <f>Table1[[#This Row],[sales]]*Table1[[#This Row],[quantity]]</f>
        <v>11100.18</v>
      </c>
      <c r="Q266" s="9">
        <f>Table1[[#This Row],[delivery_date]]-Table1[[#This Row],[order_date]]</f>
        <v>3</v>
      </c>
    </row>
    <row r="267" spans="1:17" x14ac:dyDescent="0.35">
      <c r="A267" t="s">
        <v>298</v>
      </c>
      <c r="B267" t="s">
        <v>41</v>
      </c>
      <c r="C267" t="s">
        <v>33</v>
      </c>
      <c r="D267" s="2">
        <v>1426.63</v>
      </c>
      <c r="E267">
        <v>0.24</v>
      </c>
      <c r="F267">
        <v>5</v>
      </c>
      <c r="G267" s="1">
        <v>45304</v>
      </c>
      <c r="H267" s="1">
        <v>45311</v>
      </c>
      <c r="I267" t="s">
        <v>21</v>
      </c>
      <c r="J267" t="s">
        <v>27</v>
      </c>
      <c r="K267" s="2">
        <v>72.98</v>
      </c>
      <c r="L267" t="s">
        <v>39</v>
      </c>
      <c r="M267">
        <f>YEAR(Table1[[#This Row],[order_date]])</f>
        <v>2024</v>
      </c>
      <c r="N267">
        <f>MONTH(Table1[[#This Row],[order_date]])</f>
        <v>1</v>
      </c>
      <c r="O267" s="3">
        <f>Table1[[#This Row],[sales]]-Table1[[#This Row],[profit]]</f>
        <v>1353.65</v>
      </c>
      <c r="P267" s="3">
        <f>Table1[[#This Row],[sales]]*Table1[[#This Row],[quantity]]</f>
        <v>7133.1500000000005</v>
      </c>
      <c r="Q267" s="9">
        <f>Table1[[#This Row],[delivery_date]]-Table1[[#This Row],[order_date]]</f>
        <v>7</v>
      </c>
    </row>
    <row r="268" spans="1:17" x14ac:dyDescent="0.35">
      <c r="A268" t="s">
        <v>299</v>
      </c>
      <c r="B268" t="s">
        <v>19</v>
      </c>
      <c r="C268" t="s">
        <v>26</v>
      </c>
      <c r="D268" s="2">
        <v>216.16</v>
      </c>
      <c r="E268">
        <v>0.46</v>
      </c>
      <c r="F268">
        <v>8</v>
      </c>
      <c r="G268" s="1">
        <v>45602</v>
      </c>
      <c r="H268" s="1">
        <v>45608</v>
      </c>
      <c r="I268" t="s">
        <v>21</v>
      </c>
      <c r="J268" t="s">
        <v>16</v>
      </c>
      <c r="K268" s="2">
        <v>55.65</v>
      </c>
      <c r="L268" t="s">
        <v>28</v>
      </c>
      <c r="M268">
        <f>YEAR(Table1[[#This Row],[order_date]])</f>
        <v>2024</v>
      </c>
      <c r="N268">
        <f>MONTH(Table1[[#This Row],[order_date]])</f>
        <v>11</v>
      </c>
      <c r="O268" s="3">
        <f>Table1[[#This Row],[sales]]-Table1[[#This Row],[profit]]</f>
        <v>160.51</v>
      </c>
      <c r="P268" s="3">
        <f>Table1[[#This Row],[sales]]*Table1[[#This Row],[quantity]]</f>
        <v>1729.28</v>
      </c>
      <c r="Q268" s="9">
        <f>Table1[[#This Row],[delivery_date]]-Table1[[#This Row],[order_date]]</f>
        <v>6</v>
      </c>
    </row>
    <row r="269" spans="1:17" x14ac:dyDescent="0.35">
      <c r="A269" t="s">
        <v>300</v>
      </c>
      <c r="B269" t="s">
        <v>19</v>
      </c>
      <c r="C269" t="s">
        <v>14</v>
      </c>
      <c r="D269" s="2">
        <v>2649.55</v>
      </c>
      <c r="E269">
        <v>0.14000000000000001</v>
      </c>
      <c r="F269">
        <v>9</v>
      </c>
      <c r="G269" s="1">
        <v>45585</v>
      </c>
      <c r="H269" s="1">
        <v>45591</v>
      </c>
      <c r="I269" t="s">
        <v>31</v>
      </c>
      <c r="J269" t="s">
        <v>22</v>
      </c>
      <c r="K269" s="2">
        <v>520.04</v>
      </c>
      <c r="L269" t="s">
        <v>23</v>
      </c>
      <c r="M269">
        <f>YEAR(Table1[[#This Row],[order_date]])</f>
        <v>2024</v>
      </c>
      <c r="N269">
        <f>MONTH(Table1[[#This Row],[order_date]])</f>
        <v>10</v>
      </c>
      <c r="O269" s="3">
        <f>Table1[[#This Row],[sales]]-Table1[[#This Row],[profit]]</f>
        <v>2129.5100000000002</v>
      </c>
      <c r="P269" s="3">
        <f>Table1[[#This Row],[sales]]*Table1[[#This Row],[quantity]]</f>
        <v>23845.95</v>
      </c>
      <c r="Q269" s="9">
        <f>Table1[[#This Row],[delivery_date]]-Table1[[#This Row],[order_date]]</f>
        <v>6</v>
      </c>
    </row>
    <row r="270" spans="1:17" x14ac:dyDescent="0.35">
      <c r="A270" t="s">
        <v>301</v>
      </c>
      <c r="B270" t="s">
        <v>13</v>
      </c>
      <c r="C270" t="s">
        <v>36</v>
      </c>
      <c r="D270" s="2">
        <v>4942.3599999999997</v>
      </c>
      <c r="E270">
        <v>0.02</v>
      </c>
      <c r="F270">
        <v>4</v>
      </c>
      <c r="G270" s="1">
        <v>45317</v>
      </c>
      <c r="H270" s="1">
        <v>45323</v>
      </c>
      <c r="I270" t="s">
        <v>21</v>
      </c>
      <c r="J270" t="s">
        <v>16</v>
      </c>
      <c r="K270" s="2">
        <v>705.97</v>
      </c>
      <c r="L270" t="s">
        <v>34</v>
      </c>
      <c r="M270">
        <f>YEAR(Table1[[#This Row],[order_date]])</f>
        <v>2024</v>
      </c>
      <c r="N270">
        <f>MONTH(Table1[[#This Row],[order_date]])</f>
        <v>1</v>
      </c>
      <c r="O270" s="3">
        <f>Table1[[#This Row],[sales]]-Table1[[#This Row],[profit]]</f>
        <v>4236.3899999999994</v>
      </c>
      <c r="P270" s="3">
        <f>Table1[[#This Row],[sales]]*Table1[[#This Row],[quantity]]</f>
        <v>19769.439999999999</v>
      </c>
      <c r="Q270" s="9">
        <f>Table1[[#This Row],[delivery_date]]-Table1[[#This Row],[order_date]]</f>
        <v>6</v>
      </c>
    </row>
    <row r="271" spans="1:17" x14ac:dyDescent="0.35">
      <c r="A271" t="s">
        <v>302</v>
      </c>
      <c r="B271" t="s">
        <v>13</v>
      </c>
      <c r="C271" t="s">
        <v>14</v>
      </c>
      <c r="D271" s="2">
        <v>4094.66</v>
      </c>
      <c r="E271">
        <v>0.31</v>
      </c>
      <c r="F271">
        <v>1</v>
      </c>
      <c r="G271" s="1">
        <v>45617</v>
      </c>
      <c r="H271" s="1">
        <v>45622</v>
      </c>
      <c r="I271" t="s">
        <v>15</v>
      </c>
      <c r="J271" t="s">
        <v>27</v>
      </c>
      <c r="K271" s="2">
        <v>369.04</v>
      </c>
      <c r="L271" t="s">
        <v>39</v>
      </c>
      <c r="M271">
        <f>YEAR(Table1[[#This Row],[order_date]])</f>
        <v>2024</v>
      </c>
      <c r="N271">
        <f>MONTH(Table1[[#This Row],[order_date]])</f>
        <v>11</v>
      </c>
      <c r="O271" s="3">
        <f>Table1[[#This Row],[sales]]-Table1[[#This Row],[profit]]</f>
        <v>3725.62</v>
      </c>
      <c r="P271" s="3">
        <f>Table1[[#This Row],[sales]]*Table1[[#This Row],[quantity]]</f>
        <v>4094.66</v>
      </c>
      <c r="Q271" s="9">
        <f>Table1[[#This Row],[delivery_date]]-Table1[[#This Row],[order_date]]</f>
        <v>5</v>
      </c>
    </row>
    <row r="272" spans="1:17" x14ac:dyDescent="0.35">
      <c r="A272" t="s">
        <v>303</v>
      </c>
      <c r="B272" t="s">
        <v>41</v>
      </c>
      <c r="C272" t="s">
        <v>14</v>
      </c>
      <c r="D272" s="2">
        <v>4497.63</v>
      </c>
      <c r="E272">
        <v>0.03</v>
      </c>
      <c r="F272">
        <v>6</v>
      </c>
      <c r="G272" s="1">
        <v>45525</v>
      </c>
      <c r="H272" s="1">
        <v>45531</v>
      </c>
      <c r="I272" t="s">
        <v>15</v>
      </c>
      <c r="J272" t="s">
        <v>27</v>
      </c>
      <c r="K272" s="2">
        <v>696.38</v>
      </c>
      <c r="L272" t="s">
        <v>48</v>
      </c>
      <c r="M272">
        <f>YEAR(Table1[[#This Row],[order_date]])</f>
        <v>2024</v>
      </c>
      <c r="N272">
        <f>MONTH(Table1[[#This Row],[order_date]])</f>
        <v>8</v>
      </c>
      <c r="O272" s="3">
        <f>Table1[[#This Row],[sales]]-Table1[[#This Row],[profit]]</f>
        <v>3801.25</v>
      </c>
      <c r="P272" s="3">
        <f>Table1[[#This Row],[sales]]*Table1[[#This Row],[quantity]]</f>
        <v>26985.78</v>
      </c>
      <c r="Q272" s="9">
        <f>Table1[[#This Row],[delivery_date]]-Table1[[#This Row],[order_date]]</f>
        <v>6</v>
      </c>
    </row>
    <row r="273" spans="1:17" x14ac:dyDescent="0.35">
      <c r="A273" t="s">
        <v>304</v>
      </c>
      <c r="B273" t="s">
        <v>19</v>
      </c>
      <c r="C273" t="s">
        <v>20</v>
      </c>
      <c r="D273" s="2">
        <v>3143.7</v>
      </c>
      <c r="E273">
        <v>0.25</v>
      </c>
      <c r="F273">
        <v>1</v>
      </c>
      <c r="G273" s="1">
        <v>45002</v>
      </c>
      <c r="H273" s="1">
        <v>45006</v>
      </c>
      <c r="I273" t="s">
        <v>21</v>
      </c>
      <c r="J273" t="s">
        <v>27</v>
      </c>
      <c r="K273" s="2">
        <v>344.8</v>
      </c>
      <c r="L273" t="s">
        <v>23</v>
      </c>
      <c r="M273">
        <f>YEAR(Table1[[#This Row],[order_date]])</f>
        <v>2023</v>
      </c>
      <c r="N273">
        <f>MONTH(Table1[[#This Row],[order_date]])</f>
        <v>3</v>
      </c>
      <c r="O273" s="3">
        <f>Table1[[#This Row],[sales]]-Table1[[#This Row],[profit]]</f>
        <v>2798.8999999999996</v>
      </c>
      <c r="P273" s="3">
        <f>Table1[[#This Row],[sales]]*Table1[[#This Row],[quantity]]</f>
        <v>3143.7</v>
      </c>
      <c r="Q273" s="9">
        <f>Table1[[#This Row],[delivery_date]]-Table1[[#This Row],[order_date]]</f>
        <v>4</v>
      </c>
    </row>
    <row r="274" spans="1:17" x14ac:dyDescent="0.35">
      <c r="A274" t="s">
        <v>305</v>
      </c>
      <c r="B274" t="s">
        <v>19</v>
      </c>
      <c r="C274" t="s">
        <v>36</v>
      </c>
      <c r="D274" s="2">
        <v>2459.09</v>
      </c>
      <c r="E274">
        <v>0.19</v>
      </c>
      <c r="F274">
        <v>2</v>
      </c>
      <c r="G274" s="1">
        <v>45381</v>
      </c>
      <c r="H274" s="1">
        <v>45388</v>
      </c>
      <c r="I274" t="s">
        <v>31</v>
      </c>
      <c r="J274" t="s">
        <v>27</v>
      </c>
      <c r="K274" s="2">
        <v>399.72</v>
      </c>
      <c r="L274" t="s">
        <v>34</v>
      </c>
      <c r="M274">
        <f>YEAR(Table1[[#This Row],[order_date]])</f>
        <v>2024</v>
      </c>
      <c r="N274">
        <f>MONTH(Table1[[#This Row],[order_date]])</f>
        <v>3</v>
      </c>
      <c r="O274" s="3">
        <f>Table1[[#This Row],[sales]]-Table1[[#This Row],[profit]]</f>
        <v>2059.37</v>
      </c>
      <c r="P274" s="3">
        <f>Table1[[#This Row],[sales]]*Table1[[#This Row],[quantity]]</f>
        <v>4918.18</v>
      </c>
      <c r="Q274" s="9">
        <f>Table1[[#This Row],[delivery_date]]-Table1[[#This Row],[order_date]]</f>
        <v>7</v>
      </c>
    </row>
    <row r="275" spans="1:17" x14ac:dyDescent="0.35">
      <c r="A275" t="s">
        <v>306</v>
      </c>
      <c r="B275" t="s">
        <v>19</v>
      </c>
      <c r="C275" t="s">
        <v>33</v>
      </c>
      <c r="D275" s="2">
        <v>4953.24</v>
      </c>
      <c r="E275">
        <v>0.24</v>
      </c>
      <c r="F275">
        <v>4</v>
      </c>
      <c r="G275" s="1">
        <v>45271</v>
      </c>
      <c r="H275" s="1">
        <v>45273</v>
      </c>
      <c r="I275" t="s">
        <v>31</v>
      </c>
      <c r="J275" t="s">
        <v>27</v>
      </c>
      <c r="K275" s="2">
        <v>627.20000000000005</v>
      </c>
      <c r="L275" t="s">
        <v>28</v>
      </c>
      <c r="M275">
        <f>YEAR(Table1[[#This Row],[order_date]])</f>
        <v>2023</v>
      </c>
      <c r="N275">
        <f>MONTH(Table1[[#This Row],[order_date]])</f>
        <v>12</v>
      </c>
      <c r="O275" s="3">
        <f>Table1[[#This Row],[sales]]-Table1[[#This Row],[profit]]</f>
        <v>4326.04</v>
      </c>
      <c r="P275" s="3">
        <f>Table1[[#This Row],[sales]]*Table1[[#This Row],[quantity]]</f>
        <v>19812.96</v>
      </c>
      <c r="Q275" s="9">
        <f>Table1[[#This Row],[delivery_date]]-Table1[[#This Row],[order_date]]</f>
        <v>2</v>
      </c>
    </row>
    <row r="276" spans="1:17" x14ac:dyDescent="0.35">
      <c r="A276" t="s">
        <v>307</v>
      </c>
      <c r="B276" t="s">
        <v>25</v>
      </c>
      <c r="C276" t="s">
        <v>33</v>
      </c>
      <c r="D276" s="2">
        <v>2291.09</v>
      </c>
      <c r="E276">
        <v>0.08</v>
      </c>
      <c r="F276">
        <v>4</v>
      </c>
      <c r="G276" s="1">
        <v>45516</v>
      </c>
      <c r="H276" s="1">
        <v>45521</v>
      </c>
      <c r="I276" t="s">
        <v>21</v>
      </c>
      <c r="J276" t="s">
        <v>16</v>
      </c>
      <c r="K276" s="2">
        <v>139.74</v>
      </c>
      <c r="L276" t="s">
        <v>39</v>
      </c>
      <c r="M276">
        <f>YEAR(Table1[[#This Row],[order_date]])</f>
        <v>2024</v>
      </c>
      <c r="N276">
        <f>MONTH(Table1[[#This Row],[order_date]])</f>
        <v>8</v>
      </c>
      <c r="O276" s="3">
        <f>Table1[[#This Row],[sales]]-Table1[[#This Row],[profit]]</f>
        <v>2151.3500000000004</v>
      </c>
      <c r="P276" s="3">
        <f>Table1[[#This Row],[sales]]*Table1[[#This Row],[quantity]]</f>
        <v>9164.36</v>
      </c>
      <c r="Q276" s="9">
        <f>Table1[[#This Row],[delivery_date]]-Table1[[#This Row],[order_date]]</f>
        <v>5</v>
      </c>
    </row>
    <row r="277" spans="1:17" x14ac:dyDescent="0.35">
      <c r="A277" t="s">
        <v>308</v>
      </c>
      <c r="B277" t="s">
        <v>19</v>
      </c>
      <c r="C277" t="s">
        <v>14</v>
      </c>
      <c r="D277" s="2">
        <v>4592.47</v>
      </c>
      <c r="E277">
        <v>0.05</v>
      </c>
      <c r="F277">
        <v>6</v>
      </c>
      <c r="G277" s="1">
        <v>45496</v>
      </c>
      <c r="H277" s="1">
        <v>45501</v>
      </c>
      <c r="I277" t="s">
        <v>21</v>
      </c>
      <c r="J277" t="s">
        <v>16</v>
      </c>
      <c r="K277" s="2">
        <v>1369.07</v>
      </c>
      <c r="L277" t="s">
        <v>23</v>
      </c>
      <c r="M277">
        <f>YEAR(Table1[[#This Row],[order_date]])</f>
        <v>2024</v>
      </c>
      <c r="N277">
        <f>MONTH(Table1[[#This Row],[order_date]])</f>
        <v>7</v>
      </c>
      <c r="O277" s="3">
        <f>Table1[[#This Row],[sales]]-Table1[[#This Row],[profit]]</f>
        <v>3223.4000000000005</v>
      </c>
      <c r="P277" s="3">
        <f>Table1[[#This Row],[sales]]*Table1[[#This Row],[quantity]]</f>
        <v>27554.82</v>
      </c>
      <c r="Q277" s="9">
        <f>Table1[[#This Row],[delivery_date]]-Table1[[#This Row],[order_date]]</f>
        <v>5</v>
      </c>
    </row>
    <row r="278" spans="1:17" x14ac:dyDescent="0.35">
      <c r="A278" t="s">
        <v>309</v>
      </c>
      <c r="B278" t="s">
        <v>25</v>
      </c>
      <c r="C278" t="s">
        <v>14</v>
      </c>
      <c r="D278" s="2">
        <v>3833.04</v>
      </c>
      <c r="E278">
        <v>0.37</v>
      </c>
      <c r="F278">
        <v>8</v>
      </c>
      <c r="G278" s="1">
        <v>45641</v>
      </c>
      <c r="H278" s="1">
        <v>45645</v>
      </c>
      <c r="I278" t="s">
        <v>21</v>
      </c>
      <c r="J278" t="s">
        <v>27</v>
      </c>
      <c r="K278" s="2">
        <v>620.79</v>
      </c>
      <c r="L278" t="s">
        <v>28</v>
      </c>
      <c r="M278">
        <f>YEAR(Table1[[#This Row],[order_date]])</f>
        <v>2024</v>
      </c>
      <c r="N278">
        <f>MONTH(Table1[[#This Row],[order_date]])</f>
        <v>12</v>
      </c>
      <c r="O278" s="3">
        <f>Table1[[#This Row],[sales]]-Table1[[#This Row],[profit]]</f>
        <v>3212.25</v>
      </c>
      <c r="P278" s="3">
        <f>Table1[[#This Row],[sales]]*Table1[[#This Row],[quantity]]</f>
        <v>30664.32</v>
      </c>
      <c r="Q278" s="9">
        <f>Table1[[#This Row],[delivery_date]]-Table1[[#This Row],[order_date]]</f>
        <v>4</v>
      </c>
    </row>
    <row r="279" spans="1:17" x14ac:dyDescent="0.35">
      <c r="A279" t="s">
        <v>310</v>
      </c>
      <c r="B279" t="s">
        <v>41</v>
      </c>
      <c r="C279" t="s">
        <v>26</v>
      </c>
      <c r="D279" s="2">
        <v>1721.79</v>
      </c>
      <c r="E279">
        <v>0.12</v>
      </c>
      <c r="F279">
        <v>3</v>
      </c>
      <c r="G279" s="1">
        <v>45385</v>
      </c>
      <c r="H279" s="1">
        <v>45386</v>
      </c>
      <c r="I279" t="s">
        <v>15</v>
      </c>
      <c r="J279" t="s">
        <v>22</v>
      </c>
      <c r="K279" s="2">
        <v>436.28</v>
      </c>
      <c r="L279" t="s">
        <v>28</v>
      </c>
      <c r="M279">
        <f>YEAR(Table1[[#This Row],[order_date]])</f>
        <v>2024</v>
      </c>
      <c r="N279">
        <f>MONTH(Table1[[#This Row],[order_date]])</f>
        <v>4</v>
      </c>
      <c r="O279" s="3">
        <f>Table1[[#This Row],[sales]]-Table1[[#This Row],[profit]]</f>
        <v>1285.51</v>
      </c>
      <c r="P279" s="3">
        <f>Table1[[#This Row],[sales]]*Table1[[#This Row],[quantity]]</f>
        <v>5165.37</v>
      </c>
      <c r="Q279" s="9">
        <f>Table1[[#This Row],[delivery_date]]-Table1[[#This Row],[order_date]]</f>
        <v>1</v>
      </c>
    </row>
    <row r="280" spans="1:17" x14ac:dyDescent="0.35">
      <c r="A280" t="s">
        <v>311</v>
      </c>
      <c r="B280" t="s">
        <v>25</v>
      </c>
      <c r="C280" t="s">
        <v>36</v>
      </c>
      <c r="D280" s="2">
        <v>2565</v>
      </c>
      <c r="E280">
        <v>0.4</v>
      </c>
      <c r="F280">
        <v>6</v>
      </c>
      <c r="G280" s="1">
        <v>45289</v>
      </c>
      <c r="H280" s="1">
        <v>45293</v>
      </c>
      <c r="I280" t="s">
        <v>21</v>
      </c>
      <c r="J280" t="s">
        <v>27</v>
      </c>
      <c r="K280" s="2">
        <v>202.72</v>
      </c>
      <c r="L280" t="s">
        <v>48</v>
      </c>
      <c r="M280">
        <f>YEAR(Table1[[#This Row],[order_date]])</f>
        <v>2023</v>
      </c>
      <c r="N280">
        <f>MONTH(Table1[[#This Row],[order_date]])</f>
        <v>12</v>
      </c>
      <c r="O280" s="3">
        <f>Table1[[#This Row],[sales]]-Table1[[#This Row],[profit]]</f>
        <v>2362.2800000000002</v>
      </c>
      <c r="P280" s="3">
        <f>Table1[[#This Row],[sales]]*Table1[[#This Row],[quantity]]</f>
        <v>15390</v>
      </c>
      <c r="Q280" s="9">
        <f>Table1[[#This Row],[delivery_date]]-Table1[[#This Row],[order_date]]</f>
        <v>4</v>
      </c>
    </row>
    <row r="281" spans="1:17" x14ac:dyDescent="0.35">
      <c r="A281" t="s">
        <v>312</v>
      </c>
      <c r="B281" t="s">
        <v>41</v>
      </c>
      <c r="C281" t="s">
        <v>14</v>
      </c>
      <c r="D281" s="2">
        <v>1983.21</v>
      </c>
      <c r="E281">
        <v>0.38</v>
      </c>
      <c r="F281">
        <v>3</v>
      </c>
      <c r="G281" s="1">
        <v>45500</v>
      </c>
      <c r="H281" s="1">
        <v>45505</v>
      </c>
      <c r="I281" t="s">
        <v>21</v>
      </c>
      <c r="J281" t="s">
        <v>27</v>
      </c>
      <c r="K281" s="2">
        <v>400.98</v>
      </c>
      <c r="L281" t="s">
        <v>23</v>
      </c>
      <c r="M281">
        <f>YEAR(Table1[[#This Row],[order_date]])</f>
        <v>2024</v>
      </c>
      <c r="N281">
        <f>MONTH(Table1[[#This Row],[order_date]])</f>
        <v>7</v>
      </c>
      <c r="O281" s="3">
        <f>Table1[[#This Row],[sales]]-Table1[[#This Row],[profit]]</f>
        <v>1582.23</v>
      </c>
      <c r="P281" s="3">
        <f>Table1[[#This Row],[sales]]*Table1[[#This Row],[quantity]]</f>
        <v>5949.63</v>
      </c>
      <c r="Q281" s="9">
        <f>Table1[[#This Row],[delivery_date]]-Table1[[#This Row],[order_date]]</f>
        <v>5</v>
      </c>
    </row>
    <row r="282" spans="1:17" x14ac:dyDescent="0.35">
      <c r="A282" t="s">
        <v>313</v>
      </c>
      <c r="B282" t="s">
        <v>19</v>
      </c>
      <c r="C282" t="s">
        <v>26</v>
      </c>
      <c r="D282" s="2">
        <v>767.49</v>
      </c>
      <c r="E282">
        <v>0.1</v>
      </c>
      <c r="F282">
        <v>2</v>
      </c>
      <c r="G282" s="1">
        <v>45069</v>
      </c>
      <c r="H282" s="1">
        <v>45073</v>
      </c>
      <c r="I282" t="s">
        <v>31</v>
      </c>
      <c r="J282" t="s">
        <v>22</v>
      </c>
      <c r="K282" s="2">
        <v>139.09</v>
      </c>
      <c r="L282" t="s">
        <v>48</v>
      </c>
      <c r="M282">
        <f>YEAR(Table1[[#This Row],[order_date]])</f>
        <v>2023</v>
      </c>
      <c r="N282">
        <f>MONTH(Table1[[#This Row],[order_date]])</f>
        <v>5</v>
      </c>
      <c r="O282" s="3">
        <f>Table1[[#This Row],[sales]]-Table1[[#This Row],[profit]]</f>
        <v>628.4</v>
      </c>
      <c r="P282" s="3">
        <f>Table1[[#This Row],[sales]]*Table1[[#This Row],[quantity]]</f>
        <v>1534.98</v>
      </c>
      <c r="Q282" s="9">
        <f>Table1[[#This Row],[delivery_date]]-Table1[[#This Row],[order_date]]</f>
        <v>4</v>
      </c>
    </row>
    <row r="283" spans="1:17" x14ac:dyDescent="0.35">
      <c r="A283" t="s">
        <v>314</v>
      </c>
      <c r="B283" t="s">
        <v>19</v>
      </c>
      <c r="C283" t="s">
        <v>36</v>
      </c>
      <c r="D283" s="2">
        <v>1848.16</v>
      </c>
      <c r="E283">
        <v>0.45</v>
      </c>
      <c r="F283">
        <v>4</v>
      </c>
      <c r="G283" s="1">
        <v>45505</v>
      </c>
      <c r="H283" s="1">
        <v>45509</v>
      </c>
      <c r="I283" t="s">
        <v>31</v>
      </c>
      <c r="J283" t="s">
        <v>22</v>
      </c>
      <c r="K283" s="2">
        <v>533.01</v>
      </c>
      <c r="L283" t="s">
        <v>39</v>
      </c>
      <c r="M283">
        <f>YEAR(Table1[[#This Row],[order_date]])</f>
        <v>2024</v>
      </c>
      <c r="N283">
        <f>MONTH(Table1[[#This Row],[order_date]])</f>
        <v>8</v>
      </c>
      <c r="O283" s="3">
        <f>Table1[[#This Row],[sales]]-Table1[[#This Row],[profit]]</f>
        <v>1315.15</v>
      </c>
      <c r="P283" s="3">
        <f>Table1[[#This Row],[sales]]*Table1[[#This Row],[quantity]]</f>
        <v>7392.64</v>
      </c>
      <c r="Q283" s="9">
        <f>Table1[[#This Row],[delivery_date]]-Table1[[#This Row],[order_date]]</f>
        <v>4</v>
      </c>
    </row>
    <row r="284" spans="1:17" x14ac:dyDescent="0.35">
      <c r="A284" t="s">
        <v>315</v>
      </c>
      <c r="B284" t="s">
        <v>41</v>
      </c>
      <c r="C284" t="s">
        <v>33</v>
      </c>
      <c r="D284" s="2">
        <v>4455.97</v>
      </c>
      <c r="E284">
        <v>0.08</v>
      </c>
      <c r="F284">
        <v>4</v>
      </c>
      <c r="G284" s="1">
        <v>45564</v>
      </c>
      <c r="H284" s="1">
        <v>45570</v>
      </c>
      <c r="I284" t="s">
        <v>15</v>
      </c>
      <c r="J284" t="s">
        <v>27</v>
      </c>
      <c r="K284" s="2">
        <v>1118.01</v>
      </c>
      <c r="L284" t="s">
        <v>34</v>
      </c>
      <c r="M284">
        <f>YEAR(Table1[[#This Row],[order_date]])</f>
        <v>2024</v>
      </c>
      <c r="N284">
        <f>MONTH(Table1[[#This Row],[order_date]])</f>
        <v>9</v>
      </c>
      <c r="O284" s="3">
        <f>Table1[[#This Row],[sales]]-Table1[[#This Row],[profit]]</f>
        <v>3337.96</v>
      </c>
      <c r="P284" s="3">
        <f>Table1[[#This Row],[sales]]*Table1[[#This Row],[quantity]]</f>
        <v>17823.88</v>
      </c>
      <c r="Q284" s="9">
        <f>Table1[[#This Row],[delivery_date]]-Table1[[#This Row],[order_date]]</f>
        <v>6</v>
      </c>
    </row>
    <row r="285" spans="1:17" x14ac:dyDescent="0.35">
      <c r="A285" t="s">
        <v>316</v>
      </c>
      <c r="B285" t="s">
        <v>13</v>
      </c>
      <c r="C285" t="s">
        <v>26</v>
      </c>
      <c r="D285" s="2">
        <v>3787.91</v>
      </c>
      <c r="E285">
        <v>0.4</v>
      </c>
      <c r="F285">
        <v>2</v>
      </c>
      <c r="G285" s="1">
        <v>45071</v>
      </c>
      <c r="H285" s="1">
        <v>45075</v>
      </c>
      <c r="I285" t="s">
        <v>31</v>
      </c>
      <c r="J285" t="s">
        <v>27</v>
      </c>
      <c r="K285" s="2">
        <v>580.76</v>
      </c>
      <c r="L285" t="s">
        <v>28</v>
      </c>
      <c r="M285">
        <f>YEAR(Table1[[#This Row],[order_date]])</f>
        <v>2023</v>
      </c>
      <c r="N285">
        <f>MONTH(Table1[[#This Row],[order_date]])</f>
        <v>5</v>
      </c>
      <c r="O285" s="3">
        <f>Table1[[#This Row],[sales]]-Table1[[#This Row],[profit]]</f>
        <v>3207.1499999999996</v>
      </c>
      <c r="P285" s="3">
        <f>Table1[[#This Row],[sales]]*Table1[[#This Row],[quantity]]</f>
        <v>7575.82</v>
      </c>
      <c r="Q285" s="9">
        <f>Table1[[#This Row],[delivery_date]]-Table1[[#This Row],[order_date]]</f>
        <v>4</v>
      </c>
    </row>
    <row r="286" spans="1:17" x14ac:dyDescent="0.35">
      <c r="A286" t="s">
        <v>317</v>
      </c>
      <c r="B286" t="s">
        <v>41</v>
      </c>
      <c r="C286" t="s">
        <v>36</v>
      </c>
      <c r="D286" s="2">
        <v>1460.15</v>
      </c>
      <c r="E286">
        <v>0.21</v>
      </c>
      <c r="F286">
        <v>3</v>
      </c>
      <c r="G286" s="1">
        <v>45295</v>
      </c>
      <c r="H286" s="1">
        <v>45302</v>
      </c>
      <c r="I286" t="s">
        <v>31</v>
      </c>
      <c r="J286" t="s">
        <v>22</v>
      </c>
      <c r="K286" s="2">
        <v>362.96</v>
      </c>
      <c r="L286" t="s">
        <v>48</v>
      </c>
      <c r="M286">
        <f>YEAR(Table1[[#This Row],[order_date]])</f>
        <v>2024</v>
      </c>
      <c r="N286">
        <f>MONTH(Table1[[#This Row],[order_date]])</f>
        <v>1</v>
      </c>
      <c r="O286" s="3">
        <f>Table1[[#This Row],[sales]]-Table1[[#This Row],[profit]]</f>
        <v>1097.19</v>
      </c>
      <c r="P286" s="3">
        <f>Table1[[#This Row],[sales]]*Table1[[#This Row],[quantity]]</f>
        <v>4380.4500000000007</v>
      </c>
      <c r="Q286" s="9">
        <f>Table1[[#This Row],[delivery_date]]-Table1[[#This Row],[order_date]]</f>
        <v>7</v>
      </c>
    </row>
    <row r="287" spans="1:17" x14ac:dyDescent="0.35">
      <c r="A287" t="s">
        <v>318</v>
      </c>
      <c r="B287" t="s">
        <v>13</v>
      </c>
      <c r="C287" t="s">
        <v>26</v>
      </c>
      <c r="D287" s="2">
        <v>1902.78</v>
      </c>
      <c r="E287">
        <v>0.09</v>
      </c>
      <c r="F287">
        <v>9</v>
      </c>
      <c r="G287" s="1">
        <v>45354</v>
      </c>
      <c r="H287" s="1">
        <v>45357</v>
      </c>
      <c r="I287" t="s">
        <v>21</v>
      </c>
      <c r="J287" t="s">
        <v>22</v>
      </c>
      <c r="K287" s="2">
        <v>289.24</v>
      </c>
      <c r="L287" t="s">
        <v>28</v>
      </c>
      <c r="M287">
        <f>YEAR(Table1[[#This Row],[order_date]])</f>
        <v>2024</v>
      </c>
      <c r="N287">
        <f>MONTH(Table1[[#This Row],[order_date]])</f>
        <v>3</v>
      </c>
      <c r="O287" s="3">
        <f>Table1[[#This Row],[sales]]-Table1[[#This Row],[profit]]</f>
        <v>1613.54</v>
      </c>
      <c r="P287" s="3">
        <f>Table1[[#This Row],[sales]]*Table1[[#This Row],[quantity]]</f>
        <v>17125.02</v>
      </c>
      <c r="Q287" s="9">
        <f>Table1[[#This Row],[delivery_date]]-Table1[[#This Row],[order_date]]</f>
        <v>3</v>
      </c>
    </row>
    <row r="288" spans="1:17" x14ac:dyDescent="0.35">
      <c r="A288" t="s">
        <v>319</v>
      </c>
      <c r="B288" t="s">
        <v>25</v>
      </c>
      <c r="C288" t="s">
        <v>14</v>
      </c>
      <c r="D288" s="2">
        <v>3120.53</v>
      </c>
      <c r="E288">
        <v>0.47</v>
      </c>
      <c r="F288">
        <v>9</v>
      </c>
      <c r="G288" s="1">
        <v>45641</v>
      </c>
      <c r="H288" s="1">
        <v>45645</v>
      </c>
      <c r="I288" t="s">
        <v>31</v>
      </c>
      <c r="J288" t="s">
        <v>27</v>
      </c>
      <c r="K288" s="2">
        <v>749.57</v>
      </c>
      <c r="L288" t="s">
        <v>23</v>
      </c>
      <c r="M288">
        <f>YEAR(Table1[[#This Row],[order_date]])</f>
        <v>2024</v>
      </c>
      <c r="N288">
        <f>MONTH(Table1[[#This Row],[order_date]])</f>
        <v>12</v>
      </c>
      <c r="O288" s="3">
        <f>Table1[[#This Row],[sales]]-Table1[[#This Row],[profit]]</f>
        <v>2370.96</v>
      </c>
      <c r="P288" s="3">
        <f>Table1[[#This Row],[sales]]*Table1[[#This Row],[quantity]]</f>
        <v>28084.77</v>
      </c>
      <c r="Q288" s="9">
        <f>Table1[[#This Row],[delivery_date]]-Table1[[#This Row],[order_date]]</f>
        <v>4</v>
      </c>
    </row>
    <row r="289" spans="1:17" x14ac:dyDescent="0.35">
      <c r="A289" t="s">
        <v>320</v>
      </c>
      <c r="B289" t="s">
        <v>25</v>
      </c>
      <c r="C289" t="s">
        <v>20</v>
      </c>
      <c r="D289" s="2">
        <v>2139.09</v>
      </c>
      <c r="E289">
        <v>0.48</v>
      </c>
      <c r="F289">
        <v>7</v>
      </c>
      <c r="G289" s="1">
        <v>45179</v>
      </c>
      <c r="H289" s="1">
        <v>45183</v>
      </c>
      <c r="I289" t="s">
        <v>31</v>
      </c>
      <c r="J289" t="s">
        <v>27</v>
      </c>
      <c r="K289" s="2">
        <v>262.82</v>
      </c>
      <c r="L289" t="s">
        <v>28</v>
      </c>
      <c r="M289">
        <f>YEAR(Table1[[#This Row],[order_date]])</f>
        <v>2023</v>
      </c>
      <c r="N289">
        <f>MONTH(Table1[[#This Row],[order_date]])</f>
        <v>9</v>
      </c>
      <c r="O289" s="3">
        <f>Table1[[#This Row],[sales]]-Table1[[#This Row],[profit]]</f>
        <v>1876.2700000000002</v>
      </c>
      <c r="P289" s="3">
        <f>Table1[[#This Row],[sales]]*Table1[[#This Row],[quantity]]</f>
        <v>14973.630000000001</v>
      </c>
      <c r="Q289" s="9">
        <f>Table1[[#This Row],[delivery_date]]-Table1[[#This Row],[order_date]]</f>
        <v>4</v>
      </c>
    </row>
    <row r="290" spans="1:17" x14ac:dyDescent="0.35">
      <c r="A290" t="s">
        <v>321</v>
      </c>
      <c r="B290" t="s">
        <v>25</v>
      </c>
      <c r="C290" t="s">
        <v>33</v>
      </c>
      <c r="D290" s="2">
        <v>2564.92</v>
      </c>
      <c r="E290">
        <v>0.26</v>
      </c>
      <c r="F290">
        <v>2</v>
      </c>
      <c r="G290" s="1">
        <v>45548</v>
      </c>
      <c r="H290" s="1">
        <v>45555</v>
      </c>
      <c r="I290" t="s">
        <v>31</v>
      </c>
      <c r="J290" t="s">
        <v>22</v>
      </c>
      <c r="K290" s="2">
        <v>367.39</v>
      </c>
      <c r="L290" t="s">
        <v>48</v>
      </c>
      <c r="M290">
        <f>YEAR(Table1[[#This Row],[order_date]])</f>
        <v>2024</v>
      </c>
      <c r="N290">
        <f>MONTH(Table1[[#This Row],[order_date]])</f>
        <v>9</v>
      </c>
      <c r="O290" s="3">
        <f>Table1[[#This Row],[sales]]-Table1[[#This Row],[profit]]</f>
        <v>2197.5300000000002</v>
      </c>
      <c r="P290" s="3">
        <f>Table1[[#This Row],[sales]]*Table1[[#This Row],[quantity]]</f>
        <v>5129.84</v>
      </c>
      <c r="Q290" s="9">
        <f>Table1[[#This Row],[delivery_date]]-Table1[[#This Row],[order_date]]</f>
        <v>7</v>
      </c>
    </row>
    <row r="291" spans="1:17" x14ac:dyDescent="0.35">
      <c r="A291" t="s">
        <v>322</v>
      </c>
      <c r="B291" t="s">
        <v>19</v>
      </c>
      <c r="C291" t="s">
        <v>14</v>
      </c>
      <c r="D291" s="2">
        <v>3521.03</v>
      </c>
      <c r="E291">
        <v>0.23</v>
      </c>
      <c r="F291">
        <v>5</v>
      </c>
      <c r="G291" s="1">
        <v>45074</v>
      </c>
      <c r="H291" s="1">
        <v>45081</v>
      </c>
      <c r="I291" t="s">
        <v>31</v>
      </c>
      <c r="J291" t="s">
        <v>27</v>
      </c>
      <c r="K291" s="2">
        <v>709.19</v>
      </c>
      <c r="L291" t="s">
        <v>23</v>
      </c>
      <c r="M291">
        <f>YEAR(Table1[[#This Row],[order_date]])</f>
        <v>2023</v>
      </c>
      <c r="N291">
        <f>MONTH(Table1[[#This Row],[order_date]])</f>
        <v>5</v>
      </c>
      <c r="O291" s="3">
        <f>Table1[[#This Row],[sales]]-Table1[[#This Row],[profit]]</f>
        <v>2811.84</v>
      </c>
      <c r="P291" s="3">
        <f>Table1[[#This Row],[sales]]*Table1[[#This Row],[quantity]]</f>
        <v>17605.150000000001</v>
      </c>
      <c r="Q291" s="9">
        <f>Table1[[#This Row],[delivery_date]]-Table1[[#This Row],[order_date]]</f>
        <v>7</v>
      </c>
    </row>
    <row r="292" spans="1:17" x14ac:dyDescent="0.35">
      <c r="A292" t="s">
        <v>323</v>
      </c>
      <c r="B292" t="s">
        <v>25</v>
      </c>
      <c r="C292" t="s">
        <v>14</v>
      </c>
      <c r="D292" s="2">
        <v>2389.5300000000002</v>
      </c>
      <c r="E292">
        <v>0.45</v>
      </c>
      <c r="F292">
        <v>8</v>
      </c>
      <c r="G292" s="1">
        <v>45053</v>
      </c>
      <c r="H292" s="1">
        <v>45058</v>
      </c>
      <c r="I292" t="s">
        <v>31</v>
      </c>
      <c r="J292" t="s">
        <v>16</v>
      </c>
      <c r="K292" s="2">
        <v>442.59</v>
      </c>
      <c r="L292" t="s">
        <v>17</v>
      </c>
      <c r="M292">
        <f>YEAR(Table1[[#This Row],[order_date]])</f>
        <v>2023</v>
      </c>
      <c r="N292">
        <f>MONTH(Table1[[#This Row],[order_date]])</f>
        <v>5</v>
      </c>
      <c r="O292" s="3">
        <f>Table1[[#This Row],[sales]]-Table1[[#This Row],[profit]]</f>
        <v>1946.9400000000003</v>
      </c>
      <c r="P292" s="3">
        <f>Table1[[#This Row],[sales]]*Table1[[#This Row],[quantity]]</f>
        <v>19116.240000000002</v>
      </c>
      <c r="Q292" s="9">
        <f>Table1[[#This Row],[delivery_date]]-Table1[[#This Row],[order_date]]</f>
        <v>5</v>
      </c>
    </row>
    <row r="293" spans="1:17" x14ac:dyDescent="0.35">
      <c r="A293" t="s">
        <v>324</v>
      </c>
      <c r="B293" t="s">
        <v>13</v>
      </c>
      <c r="C293" t="s">
        <v>36</v>
      </c>
      <c r="D293" s="2">
        <v>1035.75</v>
      </c>
      <c r="E293">
        <v>0.3</v>
      </c>
      <c r="F293">
        <v>1</v>
      </c>
      <c r="G293" s="1">
        <v>45278</v>
      </c>
      <c r="H293" s="1">
        <v>45281</v>
      </c>
      <c r="I293" t="s">
        <v>31</v>
      </c>
      <c r="J293" t="s">
        <v>27</v>
      </c>
      <c r="K293" s="2">
        <v>154.19</v>
      </c>
      <c r="L293" t="s">
        <v>48</v>
      </c>
      <c r="M293">
        <f>YEAR(Table1[[#This Row],[order_date]])</f>
        <v>2023</v>
      </c>
      <c r="N293">
        <f>MONTH(Table1[[#This Row],[order_date]])</f>
        <v>12</v>
      </c>
      <c r="O293" s="3">
        <f>Table1[[#This Row],[sales]]-Table1[[#This Row],[profit]]</f>
        <v>881.56</v>
      </c>
      <c r="P293" s="3">
        <f>Table1[[#This Row],[sales]]*Table1[[#This Row],[quantity]]</f>
        <v>1035.75</v>
      </c>
      <c r="Q293" s="9">
        <f>Table1[[#This Row],[delivery_date]]-Table1[[#This Row],[order_date]]</f>
        <v>3</v>
      </c>
    </row>
    <row r="294" spans="1:17" x14ac:dyDescent="0.35">
      <c r="A294" t="s">
        <v>325</v>
      </c>
      <c r="B294" t="s">
        <v>25</v>
      </c>
      <c r="C294" t="s">
        <v>26</v>
      </c>
      <c r="D294" s="2">
        <v>2650.81</v>
      </c>
      <c r="E294">
        <v>0.13</v>
      </c>
      <c r="F294">
        <v>1</v>
      </c>
      <c r="G294" s="1">
        <v>45047</v>
      </c>
      <c r="H294" s="1">
        <v>45048</v>
      </c>
      <c r="I294" t="s">
        <v>31</v>
      </c>
      <c r="J294" t="s">
        <v>22</v>
      </c>
      <c r="K294" s="2">
        <v>753.91</v>
      </c>
      <c r="L294" t="s">
        <v>48</v>
      </c>
      <c r="M294">
        <f>YEAR(Table1[[#This Row],[order_date]])</f>
        <v>2023</v>
      </c>
      <c r="N294">
        <f>MONTH(Table1[[#This Row],[order_date]])</f>
        <v>5</v>
      </c>
      <c r="O294" s="3">
        <f>Table1[[#This Row],[sales]]-Table1[[#This Row],[profit]]</f>
        <v>1896.9</v>
      </c>
      <c r="P294" s="3">
        <f>Table1[[#This Row],[sales]]*Table1[[#This Row],[quantity]]</f>
        <v>2650.81</v>
      </c>
      <c r="Q294" s="9">
        <f>Table1[[#This Row],[delivery_date]]-Table1[[#This Row],[order_date]]</f>
        <v>1</v>
      </c>
    </row>
    <row r="295" spans="1:17" x14ac:dyDescent="0.35">
      <c r="A295" t="s">
        <v>326</v>
      </c>
      <c r="B295" t="s">
        <v>41</v>
      </c>
      <c r="C295" t="s">
        <v>33</v>
      </c>
      <c r="D295" s="2">
        <v>1844.98</v>
      </c>
      <c r="E295">
        <v>0.21</v>
      </c>
      <c r="F295">
        <v>6</v>
      </c>
      <c r="G295" s="1">
        <v>45300</v>
      </c>
      <c r="H295" s="1">
        <v>45303</v>
      </c>
      <c r="I295" t="s">
        <v>31</v>
      </c>
      <c r="J295" t="s">
        <v>16</v>
      </c>
      <c r="K295" s="2">
        <v>324.74</v>
      </c>
      <c r="L295" t="s">
        <v>28</v>
      </c>
      <c r="M295">
        <f>YEAR(Table1[[#This Row],[order_date]])</f>
        <v>2024</v>
      </c>
      <c r="N295">
        <f>MONTH(Table1[[#This Row],[order_date]])</f>
        <v>1</v>
      </c>
      <c r="O295" s="3">
        <f>Table1[[#This Row],[sales]]-Table1[[#This Row],[profit]]</f>
        <v>1520.24</v>
      </c>
      <c r="P295" s="3">
        <f>Table1[[#This Row],[sales]]*Table1[[#This Row],[quantity]]</f>
        <v>11069.880000000001</v>
      </c>
      <c r="Q295" s="9">
        <f>Table1[[#This Row],[delivery_date]]-Table1[[#This Row],[order_date]]</f>
        <v>3</v>
      </c>
    </row>
    <row r="296" spans="1:17" x14ac:dyDescent="0.35">
      <c r="A296" t="s">
        <v>327</v>
      </c>
      <c r="B296" t="s">
        <v>41</v>
      </c>
      <c r="C296" t="s">
        <v>14</v>
      </c>
      <c r="D296" s="2">
        <v>1524.6</v>
      </c>
      <c r="E296">
        <v>0.42</v>
      </c>
      <c r="F296">
        <v>7</v>
      </c>
      <c r="G296" s="1">
        <v>45267</v>
      </c>
      <c r="H296" s="1">
        <v>45270</v>
      </c>
      <c r="I296" t="s">
        <v>15</v>
      </c>
      <c r="J296" t="s">
        <v>27</v>
      </c>
      <c r="K296" s="2">
        <v>351.13</v>
      </c>
      <c r="L296" t="s">
        <v>23</v>
      </c>
      <c r="M296">
        <f>YEAR(Table1[[#This Row],[order_date]])</f>
        <v>2023</v>
      </c>
      <c r="N296">
        <f>MONTH(Table1[[#This Row],[order_date]])</f>
        <v>12</v>
      </c>
      <c r="O296" s="3">
        <f>Table1[[#This Row],[sales]]-Table1[[#This Row],[profit]]</f>
        <v>1173.4699999999998</v>
      </c>
      <c r="P296" s="3">
        <f>Table1[[#This Row],[sales]]*Table1[[#This Row],[quantity]]</f>
        <v>10672.199999999999</v>
      </c>
      <c r="Q296" s="9">
        <f>Table1[[#This Row],[delivery_date]]-Table1[[#This Row],[order_date]]</f>
        <v>3</v>
      </c>
    </row>
    <row r="297" spans="1:17" x14ac:dyDescent="0.35">
      <c r="A297" t="s">
        <v>328</v>
      </c>
      <c r="B297" t="s">
        <v>19</v>
      </c>
      <c r="C297" t="s">
        <v>36</v>
      </c>
      <c r="D297" s="2">
        <v>1707.73</v>
      </c>
      <c r="E297">
        <v>0.43</v>
      </c>
      <c r="F297">
        <v>7</v>
      </c>
      <c r="G297" s="1">
        <v>44957</v>
      </c>
      <c r="H297" s="1">
        <v>44964</v>
      </c>
      <c r="I297" t="s">
        <v>21</v>
      </c>
      <c r="J297" t="s">
        <v>22</v>
      </c>
      <c r="K297" s="2">
        <v>263.39999999999998</v>
      </c>
      <c r="L297" t="s">
        <v>34</v>
      </c>
      <c r="M297">
        <f>YEAR(Table1[[#This Row],[order_date]])</f>
        <v>2023</v>
      </c>
      <c r="N297">
        <f>MONTH(Table1[[#This Row],[order_date]])</f>
        <v>1</v>
      </c>
      <c r="O297" s="3">
        <f>Table1[[#This Row],[sales]]-Table1[[#This Row],[profit]]</f>
        <v>1444.33</v>
      </c>
      <c r="P297" s="3">
        <f>Table1[[#This Row],[sales]]*Table1[[#This Row],[quantity]]</f>
        <v>11954.11</v>
      </c>
      <c r="Q297" s="9">
        <f>Table1[[#This Row],[delivery_date]]-Table1[[#This Row],[order_date]]</f>
        <v>7</v>
      </c>
    </row>
    <row r="298" spans="1:17" x14ac:dyDescent="0.35">
      <c r="A298" t="s">
        <v>329</v>
      </c>
      <c r="B298" t="s">
        <v>41</v>
      </c>
      <c r="C298" t="s">
        <v>33</v>
      </c>
      <c r="D298" s="2">
        <v>2251.11</v>
      </c>
      <c r="E298">
        <v>0.47</v>
      </c>
      <c r="F298">
        <v>3</v>
      </c>
      <c r="G298" s="1">
        <v>45271</v>
      </c>
      <c r="H298" s="1">
        <v>45278</v>
      </c>
      <c r="I298" t="s">
        <v>31</v>
      </c>
      <c r="J298" t="s">
        <v>16</v>
      </c>
      <c r="K298" s="2">
        <v>519.6</v>
      </c>
      <c r="L298" t="s">
        <v>28</v>
      </c>
      <c r="M298">
        <f>YEAR(Table1[[#This Row],[order_date]])</f>
        <v>2023</v>
      </c>
      <c r="N298">
        <f>MONTH(Table1[[#This Row],[order_date]])</f>
        <v>12</v>
      </c>
      <c r="O298" s="3">
        <f>Table1[[#This Row],[sales]]-Table1[[#This Row],[profit]]</f>
        <v>1731.5100000000002</v>
      </c>
      <c r="P298" s="3">
        <f>Table1[[#This Row],[sales]]*Table1[[#This Row],[quantity]]</f>
        <v>6753.33</v>
      </c>
      <c r="Q298" s="9">
        <f>Table1[[#This Row],[delivery_date]]-Table1[[#This Row],[order_date]]</f>
        <v>7</v>
      </c>
    </row>
    <row r="299" spans="1:17" x14ac:dyDescent="0.35">
      <c r="A299" t="s">
        <v>330</v>
      </c>
      <c r="B299" t="s">
        <v>13</v>
      </c>
      <c r="C299" t="s">
        <v>26</v>
      </c>
      <c r="D299" s="2">
        <v>4444.3999999999996</v>
      </c>
      <c r="E299">
        <v>0.14000000000000001</v>
      </c>
      <c r="F299">
        <v>4</v>
      </c>
      <c r="G299" s="1">
        <v>45479</v>
      </c>
      <c r="H299" s="1">
        <v>45482</v>
      </c>
      <c r="I299" t="s">
        <v>21</v>
      </c>
      <c r="J299" t="s">
        <v>22</v>
      </c>
      <c r="K299" s="2">
        <v>1102.6300000000001</v>
      </c>
      <c r="L299" t="s">
        <v>28</v>
      </c>
      <c r="M299">
        <f>YEAR(Table1[[#This Row],[order_date]])</f>
        <v>2024</v>
      </c>
      <c r="N299">
        <f>MONTH(Table1[[#This Row],[order_date]])</f>
        <v>7</v>
      </c>
      <c r="O299" s="3">
        <f>Table1[[#This Row],[sales]]-Table1[[#This Row],[profit]]</f>
        <v>3341.7699999999995</v>
      </c>
      <c r="P299" s="3">
        <f>Table1[[#This Row],[sales]]*Table1[[#This Row],[quantity]]</f>
        <v>17777.599999999999</v>
      </c>
      <c r="Q299" s="9">
        <f>Table1[[#This Row],[delivery_date]]-Table1[[#This Row],[order_date]]</f>
        <v>3</v>
      </c>
    </row>
    <row r="300" spans="1:17" x14ac:dyDescent="0.35">
      <c r="A300" t="s">
        <v>331</v>
      </c>
      <c r="B300" t="s">
        <v>25</v>
      </c>
      <c r="C300" t="s">
        <v>14</v>
      </c>
      <c r="D300" s="2">
        <v>3696.88</v>
      </c>
      <c r="E300">
        <v>0.34</v>
      </c>
      <c r="F300">
        <v>9</v>
      </c>
      <c r="G300" s="1">
        <v>45130</v>
      </c>
      <c r="H300" s="1">
        <v>45135</v>
      </c>
      <c r="I300" t="s">
        <v>31</v>
      </c>
      <c r="J300" t="s">
        <v>27</v>
      </c>
      <c r="K300" s="2">
        <v>690.48</v>
      </c>
      <c r="L300" t="s">
        <v>48</v>
      </c>
      <c r="M300">
        <f>YEAR(Table1[[#This Row],[order_date]])</f>
        <v>2023</v>
      </c>
      <c r="N300">
        <f>MONTH(Table1[[#This Row],[order_date]])</f>
        <v>7</v>
      </c>
      <c r="O300" s="3">
        <f>Table1[[#This Row],[sales]]-Table1[[#This Row],[profit]]</f>
        <v>3006.4</v>
      </c>
      <c r="P300" s="3">
        <f>Table1[[#This Row],[sales]]*Table1[[#This Row],[quantity]]</f>
        <v>33271.919999999998</v>
      </c>
      <c r="Q300" s="9">
        <f>Table1[[#This Row],[delivery_date]]-Table1[[#This Row],[order_date]]</f>
        <v>5</v>
      </c>
    </row>
    <row r="301" spans="1:17" x14ac:dyDescent="0.35">
      <c r="A301" t="s">
        <v>332</v>
      </c>
      <c r="B301" t="s">
        <v>19</v>
      </c>
      <c r="C301" t="s">
        <v>14</v>
      </c>
      <c r="D301" s="2">
        <v>3372.62</v>
      </c>
      <c r="E301">
        <v>0.03</v>
      </c>
      <c r="F301">
        <v>4</v>
      </c>
      <c r="G301" s="1">
        <v>45298</v>
      </c>
      <c r="H301" s="1">
        <v>45304</v>
      </c>
      <c r="I301" t="s">
        <v>15</v>
      </c>
      <c r="J301" t="s">
        <v>16</v>
      </c>
      <c r="K301" s="2">
        <v>196.2</v>
      </c>
      <c r="L301" t="s">
        <v>28</v>
      </c>
      <c r="M301">
        <f>YEAR(Table1[[#This Row],[order_date]])</f>
        <v>2024</v>
      </c>
      <c r="N301">
        <f>MONTH(Table1[[#This Row],[order_date]])</f>
        <v>1</v>
      </c>
      <c r="O301" s="3">
        <f>Table1[[#This Row],[sales]]-Table1[[#This Row],[profit]]</f>
        <v>3176.42</v>
      </c>
      <c r="P301" s="3">
        <f>Table1[[#This Row],[sales]]*Table1[[#This Row],[quantity]]</f>
        <v>13490.48</v>
      </c>
      <c r="Q301" s="9">
        <f>Table1[[#This Row],[delivery_date]]-Table1[[#This Row],[order_date]]</f>
        <v>6</v>
      </c>
    </row>
    <row r="302" spans="1:17" x14ac:dyDescent="0.35">
      <c r="A302" t="s">
        <v>333</v>
      </c>
      <c r="B302" t="s">
        <v>25</v>
      </c>
      <c r="C302" t="s">
        <v>14</v>
      </c>
      <c r="D302" s="2">
        <v>2409.1799999999998</v>
      </c>
      <c r="E302">
        <v>0.36</v>
      </c>
      <c r="F302">
        <v>5</v>
      </c>
      <c r="G302" s="1">
        <v>45338</v>
      </c>
      <c r="H302" s="1">
        <v>45340</v>
      </c>
      <c r="I302" t="s">
        <v>31</v>
      </c>
      <c r="J302" t="s">
        <v>27</v>
      </c>
      <c r="K302" s="2">
        <v>424.14</v>
      </c>
      <c r="L302" t="s">
        <v>28</v>
      </c>
      <c r="M302">
        <f>YEAR(Table1[[#This Row],[order_date]])</f>
        <v>2024</v>
      </c>
      <c r="N302">
        <f>MONTH(Table1[[#This Row],[order_date]])</f>
        <v>2</v>
      </c>
      <c r="O302" s="3">
        <f>Table1[[#This Row],[sales]]-Table1[[#This Row],[profit]]</f>
        <v>1985.04</v>
      </c>
      <c r="P302" s="3">
        <f>Table1[[#This Row],[sales]]*Table1[[#This Row],[quantity]]</f>
        <v>12045.9</v>
      </c>
      <c r="Q302" s="9">
        <f>Table1[[#This Row],[delivery_date]]-Table1[[#This Row],[order_date]]</f>
        <v>2</v>
      </c>
    </row>
    <row r="303" spans="1:17" x14ac:dyDescent="0.35">
      <c r="A303" t="s">
        <v>334</v>
      </c>
      <c r="B303" t="s">
        <v>25</v>
      </c>
      <c r="C303" t="s">
        <v>33</v>
      </c>
      <c r="D303" s="2">
        <v>108.97</v>
      </c>
      <c r="E303">
        <v>0.28000000000000003</v>
      </c>
      <c r="F303">
        <v>6</v>
      </c>
      <c r="G303" s="1">
        <v>45487</v>
      </c>
      <c r="H303" s="1">
        <v>45492</v>
      </c>
      <c r="I303" t="s">
        <v>15</v>
      </c>
      <c r="J303" t="s">
        <v>16</v>
      </c>
      <c r="K303" s="2">
        <v>29.94</v>
      </c>
      <c r="L303" t="s">
        <v>34</v>
      </c>
      <c r="M303">
        <f>YEAR(Table1[[#This Row],[order_date]])</f>
        <v>2024</v>
      </c>
      <c r="N303">
        <f>MONTH(Table1[[#This Row],[order_date]])</f>
        <v>7</v>
      </c>
      <c r="O303" s="3">
        <f>Table1[[#This Row],[sales]]-Table1[[#This Row],[profit]]</f>
        <v>79.03</v>
      </c>
      <c r="P303" s="3">
        <f>Table1[[#This Row],[sales]]*Table1[[#This Row],[quantity]]</f>
        <v>653.81999999999994</v>
      </c>
      <c r="Q303" s="9">
        <f>Table1[[#This Row],[delivery_date]]-Table1[[#This Row],[order_date]]</f>
        <v>5</v>
      </c>
    </row>
    <row r="304" spans="1:17" x14ac:dyDescent="0.35">
      <c r="A304" t="s">
        <v>335</v>
      </c>
      <c r="B304" t="s">
        <v>13</v>
      </c>
      <c r="C304" t="s">
        <v>33</v>
      </c>
      <c r="D304" s="2">
        <v>1768.7</v>
      </c>
      <c r="E304">
        <v>0.12</v>
      </c>
      <c r="F304">
        <v>7</v>
      </c>
      <c r="G304" s="1">
        <v>45528</v>
      </c>
      <c r="H304" s="1">
        <v>45535</v>
      </c>
      <c r="I304" t="s">
        <v>31</v>
      </c>
      <c r="J304" t="s">
        <v>27</v>
      </c>
      <c r="K304" s="2">
        <v>125.52</v>
      </c>
      <c r="L304" t="s">
        <v>17</v>
      </c>
      <c r="M304">
        <f>YEAR(Table1[[#This Row],[order_date]])</f>
        <v>2024</v>
      </c>
      <c r="N304">
        <f>MONTH(Table1[[#This Row],[order_date]])</f>
        <v>8</v>
      </c>
      <c r="O304" s="3">
        <f>Table1[[#This Row],[sales]]-Table1[[#This Row],[profit]]</f>
        <v>1643.18</v>
      </c>
      <c r="P304" s="3">
        <f>Table1[[#This Row],[sales]]*Table1[[#This Row],[quantity]]</f>
        <v>12380.9</v>
      </c>
      <c r="Q304" s="9">
        <f>Table1[[#This Row],[delivery_date]]-Table1[[#This Row],[order_date]]</f>
        <v>7</v>
      </c>
    </row>
    <row r="305" spans="1:17" x14ac:dyDescent="0.35">
      <c r="A305" t="s">
        <v>336</v>
      </c>
      <c r="B305" t="s">
        <v>41</v>
      </c>
      <c r="C305" t="s">
        <v>33</v>
      </c>
      <c r="D305" s="2">
        <v>4084.64</v>
      </c>
      <c r="E305">
        <v>0.33</v>
      </c>
      <c r="F305">
        <v>5</v>
      </c>
      <c r="G305" s="1">
        <v>45154</v>
      </c>
      <c r="H305" s="1">
        <v>45159</v>
      </c>
      <c r="I305" t="s">
        <v>31</v>
      </c>
      <c r="J305" t="s">
        <v>16</v>
      </c>
      <c r="K305" s="2">
        <v>800.8</v>
      </c>
      <c r="L305" t="s">
        <v>17</v>
      </c>
      <c r="M305">
        <f>YEAR(Table1[[#This Row],[order_date]])</f>
        <v>2023</v>
      </c>
      <c r="N305">
        <f>MONTH(Table1[[#This Row],[order_date]])</f>
        <v>8</v>
      </c>
      <c r="O305" s="3">
        <f>Table1[[#This Row],[sales]]-Table1[[#This Row],[profit]]</f>
        <v>3283.84</v>
      </c>
      <c r="P305" s="3">
        <f>Table1[[#This Row],[sales]]*Table1[[#This Row],[quantity]]</f>
        <v>20423.2</v>
      </c>
      <c r="Q305" s="9">
        <f>Table1[[#This Row],[delivery_date]]-Table1[[#This Row],[order_date]]</f>
        <v>5</v>
      </c>
    </row>
    <row r="306" spans="1:17" x14ac:dyDescent="0.35">
      <c r="A306" t="s">
        <v>337</v>
      </c>
      <c r="B306" t="s">
        <v>41</v>
      </c>
      <c r="C306" t="s">
        <v>33</v>
      </c>
      <c r="D306" s="2">
        <v>2002.04</v>
      </c>
      <c r="E306">
        <v>7.0000000000000007E-2</v>
      </c>
      <c r="F306">
        <v>7</v>
      </c>
      <c r="G306" s="1">
        <v>44958</v>
      </c>
      <c r="H306" s="1">
        <v>44959</v>
      </c>
      <c r="I306" t="s">
        <v>21</v>
      </c>
      <c r="J306" t="s">
        <v>22</v>
      </c>
      <c r="K306" s="2">
        <v>117.22</v>
      </c>
      <c r="L306" t="s">
        <v>17</v>
      </c>
      <c r="M306">
        <f>YEAR(Table1[[#This Row],[order_date]])</f>
        <v>2023</v>
      </c>
      <c r="N306">
        <f>MONTH(Table1[[#This Row],[order_date]])</f>
        <v>2</v>
      </c>
      <c r="O306" s="3">
        <f>Table1[[#This Row],[sales]]-Table1[[#This Row],[profit]]</f>
        <v>1884.82</v>
      </c>
      <c r="P306" s="3">
        <f>Table1[[#This Row],[sales]]*Table1[[#This Row],[quantity]]</f>
        <v>14014.279999999999</v>
      </c>
      <c r="Q306" s="9">
        <f>Table1[[#This Row],[delivery_date]]-Table1[[#This Row],[order_date]]</f>
        <v>1</v>
      </c>
    </row>
    <row r="307" spans="1:17" x14ac:dyDescent="0.35">
      <c r="A307" t="s">
        <v>338</v>
      </c>
      <c r="B307" t="s">
        <v>25</v>
      </c>
      <c r="C307" t="s">
        <v>36</v>
      </c>
      <c r="D307" s="2">
        <v>2862.71</v>
      </c>
      <c r="E307">
        <v>0.17</v>
      </c>
      <c r="F307">
        <v>2</v>
      </c>
      <c r="G307" s="1">
        <v>45617</v>
      </c>
      <c r="H307" s="1">
        <v>45623</v>
      </c>
      <c r="I307" t="s">
        <v>31</v>
      </c>
      <c r="J307" t="s">
        <v>27</v>
      </c>
      <c r="K307" s="2">
        <v>491.84</v>
      </c>
      <c r="L307" t="s">
        <v>17</v>
      </c>
      <c r="M307">
        <f>YEAR(Table1[[#This Row],[order_date]])</f>
        <v>2024</v>
      </c>
      <c r="N307">
        <f>MONTH(Table1[[#This Row],[order_date]])</f>
        <v>11</v>
      </c>
      <c r="O307" s="3">
        <f>Table1[[#This Row],[sales]]-Table1[[#This Row],[profit]]</f>
        <v>2370.87</v>
      </c>
      <c r="P307" s="3">
        <f>Table1[[#This Row],[sales]]*Table1[[#This Row],[quantity]]</f>
        <v>5725.42</v>
      </c>
      <c r="Q307" s="9">
        <f>Table1[[#This Row],[delivery_date]]-Table1[[#This Row],[order_date]]</f>
        <v>6</v>
      </c>
    </row>
    <row r="308" spans="1:17" x14ac:dyDescent="0.35">
      <c r="A308" t="s">
        <v>339</v>
      </c>
      <c r="B308" t="s">
        <v>19</v>
      </c>
      <c r="C308" t="s">
        <v>20</v>
      </c>
      <c r="D308" s="2">
        <v>1103.23</v>
      </c>
      <c r="E308">
        <v>0.2</v>
      </c>
      <c r="F308">
        <v>7</v>
      </c>
      <c r="G308" s="1">
        <v>45272</v>
      </c>
      <c r="H308" s="1">
        <v>45273</v>
      </c>
      <c r="I308" t="s">
        <v>31</v>
      </c>
      <c r="J308" t="s">
        <v>27</v>
      </c>
      <c r="K308" s="2">
        <v>245.99</v>
      </c>
      <c r="L308" t="s">
        <v>28</v>
      </c>
      <c r="M308">
        <f>YEAR(Table1[[#This Row],[order_date]])</f>
        <v>2023</v>
      </c>
      <c r="N308">
        <f>MONTH(Table1[[#This Row],[order_date]])</f>
        <v>12</v>
      </c>
      <c r="O308" s="3">
        <f>Table1[[#This Row],[sales]]-Table1[[#This Row],[profit]]</f>
        <v>857.24</v>
      </c>
      <c r="P308" s="3">
        <f>Table1[[#This Row],[sales]]*Table1[[#This Row],[quantity]]</f>
        <v>7722.6100000000006</v>
      </c>
      <c r="Q308" s="9">
        <f>Table1[[#This Row],[delivery_date]]-Table1[[#This Row],[order_date]]</f>
        <v>1</v>
      </c>
    </row>
    <row r="309" spans="1:17" x14ac:dyDescent="0.35">
      <c r="A309" t="s">
        <v>340</v>
      </c>
      <c r="B309" t="s">
        <v>41</v>
      </c>
      <c r="C309" t="s">
        <v>36</v>
      </c>
      <c r="D309" s="2">
        <v>4587.7</v>
      </c>
      <c r="E309">
        <v>0.39</v>
      </c>
      <c r="F309">
        <v>5</v>
      </c>
      <c r="G309" s="1">
        <v>45123</v>
      </c>
      <c r="H309" s="1">
        <v>45130</v>
      </c>
      <c r="I309" t="s">
        <v>15</v>
      </c>
      <c r="J309" t="s">
        <v>22</v>
      </c>
      <c r="K309" s="2">
        <v>665.8</v>
      </c>
      <c r="L309" t="s">
        <v>39</v>
      </c>
      <c r="M309">
        <f>YEAR(Table1[[#This Row],[order_date]])</f>
        <v>2023</v>
      </c>
      <c r="N309">
        <f>MONTH(Table1[[#This Row],[order_date]])</f>
        <v>7</v>
      </c>
      <c r="O309" s="3">
        <f>Table1[[#This Row],[sales]]-Table1[[#This Row],[profit]]</f>
        <v>3921.8999999999996</v>
      </c>
      <c r="P309" s="3">
        <f>Table1[[#This Row],[sales]]*Table1[[#This Row],[quantity]]</f>
        <v>22938.5</v>
      </c>
      <c r="Q309" s="9">
        <f>Table1[[#This Row],[delivery_date]]-Table1[[#This Row],[order_date]]</f>
        <v>7</v>
      </c>
    </row>
    <row r="310" spans="1:17" x14ac:dyDescent="0.35">
      <c r="A310" t="s">
        <v>341</v>
      </c>
      <c r="B310" t="s">
        <v>19</v>
      </c>
      <c r="C310" t="s">
        <v>14</v>
      </c>
      <c r="D310" s="2">
        <v>4623.54</v>
      </c>
      <c r="E310">
        <v>0.15</v>
      </c>
      <c r="F310">
        <v>5</v>
      </c>
      <c r="G310" s="1">
        <v>45220</v>
      </c>
      <c r="H310" s="1">
        <v>45221</v>
      </c>
      <c r="I310" t="s">
        <v>21</v>
      </c>
      <c r="J310" t="s">
        <v>27</v>
      </c>
      <c r="K310" s="2">
        <v>362.88</v>
      </c>
      <c r="L310" t="s">
        <v>23</v>
      </c>
      <c r="M310">
        <f>YEAR(Table1[[#This Row],[order_date]])</f>
        <v>2023</v>
      </c>
      <c r="N310">
        <f>MONTH(Table1[[#This Row],[order_date]])</f>
        <v>10</v>
      </c>
      <c r="O310" s="3">
        <f>Table1[[#This Row],[sales]]-Table1[[#This Row],[profit]]</f>
        <v>4260.66</v>
      </c>
      <c r="P310" s="3">
        <f>Table1[[#This Row],[sales]]*Table1[[#This Row],[quantity]]</f>
        <v>23117.7</v>
      </c>
      <c r="Q310" s="9">
        <f>Table1[[#This Row],[delivery_date]]-Table1[[#This Row],[order_date]]</f>
        <v>1</v>
      </c>
    </row>
    <row r="311" spans="1:17" x14ac:dyDescent="0.35">
      <c r="A311" t="s">
        <v>342</v>
      </c>
      <c r="B311" t="s">
        <v>41</v>
      </c>
      <c r="C311" t="s">
        <v>36</v>
      </c>
      <c r="D311" s="2">
        <v>815.74</v>
      </c>
      <c r="E311">
        <v>0.02</v>
      </c>
      <c r="F311">
        <v>6</v>
      </c>
      <c r="G311" s="1">
        <v>45515</v>
      </c>
      <c r="H311" s="1">
        <v>45517</v>
      </c>
      <c r="I311" t="s">
        <v>31</v>
      </c>
      <c r="J311" t="s">
        <v>16</v>
      </c>
      <c r="K311" s="2">
        <v>234</v>
      </c>
      <c r="L311" t="s">
        <v>39</v>
      </c>
      <c r="M311">
        <f>YEAR(Table1[[#This Row],[order_date]])</f>
        <v>2024</v>
      </c>
      <c r="N311">
        <f>MONTH(Table1[[#This Row],[order_date]])</f>
        <v>8</v>
      </c>
      <c r="O311" s="3">
        <f>Table1[[#This Row],[sales]]-Table1[[#This Row],[profit]]</f>
        <v>581.74</v>
      </c>
      <c r="P311" s="3">
        <f>Table1[[#This Row],[sales]]*Table1[[#This Row],[quantity]]</f>
        <v>4894.4400000000005</v>
      </c>
      <c r="Q311" s="9">
        <f>Table1[[#This Row],[delivery_date]]-Table1[[#This Row],[order_date]]</f>
        <v>2</v>
      </c>
    </row>
    <row r="312" spans="1:17" x14ac:dyDescent="0.35">
      <c r="A312" t="s">
        <v>343</v>
      </c>
      <c r="B312" t="s">
        <v>19</v>
      </c>
      <c r="C312" t="s">
        <v>26</v>
      </c>
      <c r="D312" s="2">
        <v>3648.38</v>
      </c>
      <c r="E312">
        <v>0.09</v>
      </c>
      <c r="F312">
        <v>9</v>
      </c>
      <c r="G312" s="1">
        <v>45048</v>
      </c>
      <c r="H312" s="1">
        <v>45051</v>
      </c>
      <c r="I312" t="s">
        <v>21</v>
      </c>
      <c r="J312" t="s">
        <v>22</v>
      </c>
      <c r="K312" s="2">
        <v>1033.49</v>
      </c>
      <c r="L312" t="s">
        <v>28</v>
      </c>
      <c r="M312">
        <f>YEAR(Table1[[#This Row],[order_date]])</f>
        <v>2023</v>
      </c>
      <c r="N312">
        <f>MONTH(Table1[[#This Row],[order_date]])</f>
        <v>5</v>
      </c>
      <c r="O312" s="3">
        <f>Table1[[#This Row],[sales]]-Table1[[#This Row],[profit]]</f>
        <v>2614.8900000000003</v>
      </c>
      <c r="P312" s="3">
        <f>Table1[[#This Row],[sales]]*Table1[[#This Row],[quantity]]</f>
        <v>32835.42</v>
      </c>
      <c r="Q312" s="9">
        <f>Table1[[#This Row],[delivery_date]]-Table1[[#This Row],[order_date]]</f>
        <v>3</v>
      </c>
    </row>
    <row r="313" spans="1:17" x14ac:dyDescent="0.35">
      <c r="A313" t="s">
        <v>344</v>
      </c>
      <c r="B313" t="s">
        <v>13</v>
      </c>
      <c r="C313" t="s">
        <v>33</v>
      </c>
      <c r="D313" s="2">
        <v>468.67</v>
      </c>
      <c r="E313">
        <v>0.3</v>
      </c>
      <c r="F313">
        <v>4</v>
      </c>
      <c r="G313" s="1">
        <v>45562</v>
      </c>
      <c r="H313" s="1">
        <v>45564</v>
      </c>
      <c r="I313" t="s">
        <v>21</v>
      </c>
      <c r="J313" t="s">
        <v>16</v>
      </c>
      <c r="K313" s="2">
        <v>116.61</v>
      </c>
      <c r="L313" t="s">
        <v>28</v>
      </c>
      <c r="M313">
        <f>YEAR(Table1[[#This Row],[order_date]])</f>
        <v>2024</v>
      </c>
      <c r="N313">
        <f>MONTH(Table1[[#This Row],[order_date]])</f>
        <v>9</v>
      </c>
      <c r="O313" s="3">
        <f>Table1[[#This Row],[sales]]-Table1[[#This Row],[profit]]</f>
        <v>352.06</v>
      </c>
      <c r="P313" s="3">
        <f>Table1[[#This Row],[sales]]*Table1[[#This Row],[quantity]]</f>
        <v>1874.68</v>
      </c>
      <c r="Q313" s="9">
        <f>Table1[[#This Row],[delivery_date]]-Table1[[#This Row],[order_date]]</f>
        <v>2</v>
      </c>
    </row>
    <row r="314" spans="1:17" x14ac:dyDescent="0.35">
      <c r="A314" t="s">
        <v>345</v>
      </c>
      <c r="B314" t="s">
        <v>19</v>
      </c>
      <c r="C314" t="s">
        <v>26</v>
      </c>
      <c r="D314" s="2">
        <v>3032.88</v>
      </c>
      <c r="E314">
        <v>0.01</v>
      </c>
      <c r="F314">
        <v>5</v>
      </c>
      <c r="G314" s="1">
        <v>45301</v>
      </c>
      <c r="H314" s="1">
        <v>45308</v>
      </c>
      <c r="I314" t="s">
        <v>31</v>
      </c>
      <c r="J314" t="s">
        <v>22</v>
      </c>
      <c r="K314" s="2">
        <v>309.11</v>
      </c>
      <c r="L314" t="s">
        <v>23</v>
      </c>
      <c r="M314">
        <f>YEAR(Table1[[#This Row],[order_date]])</f>
        <v>2024</v>
      </c>
      <c r="N314">
        <f>MONTH(Table1[[#This Row],[order_date]])</f>
        <v>1</v>
      </c>
      <c r="O314" s="3">
        <f>Table1[[#This Row],[sales]]-Table1[[#This Row],[profit]]</f>
        <v>2723.77</v>
      </c>
      <c r="P314" s="3">
        <f>Table1[[#This Row],[sales]]*Table1[[#This Row],[quantity]]</f>
        <v>15164.400000000001</v>
      </c>
      <c r="Q314" s="9">
        <f>Table1[[#This Row],[delivery_date]]-Table1[[#This Row],[order_date]]</f>
        <v>7</v>
      </c>
    </row>
    <row r="315" spans="1:17" x14ac:dyDescent="0.35">
      <c r="A315" t="s">
        <v>346</v>
      </c>
      <c r="B315" t="s">
        <v>13</v>
      </c>
      <c r="C315" t="s">
        <v>26</v>
      </c>
      <c r="D315" s="2">
        <v>975.4</v>
      </c>
      <c r="E315">
        <v>0.4</v>
      </c>
      <c r="F315">
        <v>5</v>
      </c>
      <c r="G315" s="1">
        <v>45483</v>
      </c>
      <c r="H315" s="1">
        <v>45486</v>
      </c>
      <c r="I315" t="s">
        <v>31</v>
      </c>
      <c r="J315" t="s">
        <v>16</v>
      </c>
      <c r="K315" s="2">
        <v>237.24</v>
      </c>
      <c r="L315" t="s">
        <v>17</v>
      </c>
      <c r="M315">
        <f>YEAR(Table1[[#This Row],[order_date]])</f>
        <v>2024</v>
      </c>
      <c r="N315">
        <f>MONTH(Table1[[#This Row],[order_date]])</f>
        <v>7</v>
      </c>
      <c r="O315" s="3">
        <f>Table1[[#This Row],[sales]]-Table1[[#This Row],[profit]]</f>
        <v>738.16</v>
      </c>
      <c r="P315" s="3">
        <f>Table1[[#This Row],[sales]]*Table1[[#This Row],[quantity]]</f>
        <v>4877</v>
      </c>
      <c r="Q315" s="9">
        <f>Table1[[#This Row],[delivery_date]]-Table1[[#This Row],[order_date]]</f>
        <v>3</v>
      </c>
    </row>
    <row r="316" spans="1:17" x14ac:dyDescent="0.35">
      <c r="A316" t="s">
        <v>347</v>
      </c>
      <c r="B316" t="s">
        <v>13</v>
      </c>
      <c r="C316" t="s">
        <v>14</v>
      </c>
      <c r="D316" s="2">
        <v>813.96</v>
      </c>
      <c r="E316">
        <v>0.45</v>
      </c>
      <c r="F316">
        <v>3</v>
      </c>
      <c r="G316" s="1">
        <v>44942</v>
      </c>
      <c r="H316" s="1">
        <v>44944</v>
      </c>
      <c r="I316" t="s">
        <v>31</v>
      </c>
      <c r="J316" t="s">
        <v>27</v>
      </c>
      <c r="K316" s="2">
        <v>108.85</v>
      </c>
      <c r="L316" t="s">
        <v>28</v>
      </c>
      <c r="M316">
        <f>YEAR(Table1[[#This Row],[order_date]])</f>
        <v>2023</v>
      </c>
      <c r="N316">
        <f>MONTH(Table1[[#This Row],[order_date]])</f>
        <v>1</v>
      </c>
      <c r="O316" s="3">
        <f>Table1[[#This Row],[sales]]-Table1[[#This Row],[profit]]</f>
        <v>705.11</v>
      </c>
      <c r="P316" s="3">
        <f>Table1[[#This Row],[sales]]*Table1[[#This Row],[quantity]]</f>
        <v>2441.88</v>
      </c>
      <c r="Q316" s="9">
        <f>Table1[[#This Row],[delivery_date]]-Table1[[#This Row],[order_date]]</f>
        <v>2</v>
      </c>
    </row>
    <row r="317" spans="1:17" x14ac:dyDescent="0.35">
      <c r="A317" t="s">
        <v>348</v>
      </c>
      <c r="B317" t="s">
        <v>19</v>
      </c>
      <c r="C317" t="s">
        <v>33</v>
      </c>
      <c r="D317" s="2">
        <v>120.19</v>
      </c>
      <c r="E317">
        <v>0.25</v>
      </c>
      <c r="F317">
        <v>3</v>
      </c>
      <c r="G317" s="1">
        <v>45364</v>
      </c>
      <c r="H317" s="1">
        <v>45370</v>
      </c>
      <c r="I317" t="s">
        <v>31</v>
      </c>
      <c r="J317" t="s">
        <v>16</v>
      </c>
      <c r="K317" s="2">
        <v>24.31</v>
      </c>
      <c r="L317" t="s">
        <v>48</v>
      </c>
      <c r="M317">
        <f>YEAR(Table1[[#This Row],[order_date]])</f>
        <v>2024</v>
      </c>
      <c r="N317">
        <f>MONTH(Table1[[#This Row],[order_date]])</f>
        <v>3</v>
      </c>
      <c r="O317" s="3">
        <f>Table1[[#This Row],[sales]]-Table1[[#This Row],[profit]]</f>
        <v>95.88</v>
      </c>
      <c r="P317" s="3">
        <f>Table1[[#This Row],[sales]]*Table1[[#This Row],[quantity]]</f>
        <v>360.57</v>
      </c>
      <c r="Q317" s="9">
        <f>Table1[[#This Row],[delivery_date]]-Table1[[#This Row],[order_date]]</f>
        <v>6</v>
      </c>
    </row>
    <row r="318" spans="1:17" x14ac:dyDescent="0.35">
      <c r="A318" t="s">
        <v>349</v>
      </c>
      <c r="B318" t="s">
        <v>13</v>
      </c>
      <c r="C318" t="s">
        <v>26</v>
      </c>
      <c r="D318" s="2">
        <v>4710.2</v>
      </c>
      <c r="E318">
        <v>0.35</v>
      </c>
      <c r="F318">
        <v>1</v>
      </c>
      <c r="G318" s="1">
        <v>45275</v>
      </c>
      <c r="H318" s="1">
        <v>45280</v>
      </c>
      <c r="I318" t="s">
        <v>31</v>
      </c>
      <c r="J318" t="s">
        <v>27</v>
      </c>
      <c r="K318" s="2">
        <v>762.19</v>
      </c>
      <c r="L318" t="s">
        <v>34</v>
      </c>
      <c r="M318">
        <f>YEAR(Table1[[#This Row],[order_date]])</f>
        <v>2023</v>
      </c>
      <c r="N318">
        <f>MONTH(Table1[[#This Row],[order_date]])</f>
        <v>12</v>
      </c>
      <c r="O318" s="3">
        <f>Table1[[#This Row],[sales]]-Table1[[#This Row],[profit]]</f>
        <v>3948.0099999999998</v>
      </c>
      <c r="P318" s="3">
        <f>Table1[[#This Row],[sales]]*Table1[[#This Row],[quantity]]</f>
        <v>4710.2</v>
      </c>
      <c r="Q318" s="9">
        <f>Table1[[#This Row],[delivery_date]]-Table1[[#This Row],[order_date]]</f>
        <v>5</v>
      </c>
    </row>
    <row r="319" spans="1:17" x14ac:dyDescent="0.35">
      <c r="A319" t="s">
        <v>350</v>
      </c>
      <c r="B319" t="s">
        <v>25</v>
      </c>
      <c r="C319" t="s">
        <v>14</v>
      </c>
      <c r="D319" s="2">
        <v>4163.34</v>
      </c>
      <c r="E319">
        <v>0.23</v>
      </c>
      <c r="F319">
        <v>4</v>
      </c>
      <c r="G319" s="1">
        <v>45136</v>
      </c>
      <c r="H319" s="1">
        <v>45141</v>
      </c>
      <c r="I319" t="s">
        <v>21</v>
      </c>
      <c r="J319" t="s">
        <v>22</v>
      </c>
      <c r="K319" s="2">
        <v>468.81</v>
      </c>
      <c r="L319" t="s">
        <v>34</v>
      </c>
      <c r="M319">
        <f>YEAR(Table1[[#This Row],[order_date]])</f>
        <v>2023</v>
      </c>
      <c r="N319">
        <f>MONTH(Table1[[#This Row],[order_date]])</f>
        <v>7</v>
      </c>
      <c r="O319" s="3">
        <f>Table1[[#This Row],[sales]]-Table1[[#This Row],[profit]]</f>
        <v>3694.53</v>
      </c>
      <c r="P319" s="3">
        <f>Table1[[#This Row],[sales]]*Table1[[#This Row],[quantity]]</f>
        <v>16653.36</v>
      </c>
      <c r="Q319" s="9">
        <f>Table1[[#This Row],[delivery_date]]-Table1[[#This Row],[order_date]]</f>
        <v>5</v>
      </c>
    </row>
    <row r="320" spans="1:17" x14ac:dyDescent="0.35">
      <c r="A320" t="s">
        <v>351</v>
      </c>
      <c r="B320" t="s">
        <v>13</v>
      </c>
      <c r="C320" t="s">
        <v>33</v>
      </c>
      <c r="D320" s="2">
        <v>479.63</v>
      </c>
      <c r="E320">
        <v>0.15</v>
      </c>
      <c r="F320">
        <v>9</v>
      </c>
      <c r="G320" s="1">
        <v>45086</v>
      </c>
      <c r="H320" s="1">
        <v>45089</v>
      </c>
      <c r="I320" t="s">
        <v>15</v>
      </c>
      <c r="J320" t="s">
        <v>16</v>
      </c>
      <c r="K320" s="2">
        <v>102.29</v>
      </c>
      <c r="L320" t="s">
        <v>23</v>
      </c>
      <c r="M320">
        <f>YEAR(Table1[[#This Row],[order_date]])</f>
        <v>2023</v>
      </c>
      <c r="N320">
        <f>MONTH(Table1[[#This Row],[order_date]])</f>
        <v>6</v>
      </c>
      <c r="O320" s="3">
        <f>Table1[[#This Row],[sales]]-Table1[[#This Row],[profit]]</f>
        <v>377.34</v>
      </c>
      <c r="P320" s="3">
        <f>Table1[[#This Row],[sales]]*Table1[[#This Row],[quantity]]</f>
        <v>4316.67</v>
      </c>
      <c r="Q320" s="9">
        <f>Table1[[#This Row],[delivery_date]]-Table1[[#This Row],[order_date]]</f>
        <v>3</v>
      </c>
    </row>
    <row r="321" spans="1:17" x14ac:dyDescent="0.35">
      <c r="A321" t="s">
        <v>352</v>
      </c>
      <c r="B321" t="s">
        <v>41</v>
      </c>
      <c r="C321" t="s">
        <v>20</v>
      </c>
      <c r="D321" s="2">
        <v>3036.94</v>
      </c>
      <c r="E321">
        <v>0.08</v>
      </c>
      <c r="F321">
        <v>2</v>
      </c>
      <c r="G321" s="1">
        <v>45211</v>
      </c>
      <c r="H321" s="1">
        <v>45214</v>
      </c>
      <c r="I321" t="s">
        <v>21</v>
      </c>
      <c r="J321" t="s">
        <v>16</v>
      </c>
      <c r="K321" s="2">
        <v>697.79</v>
      </c>
      <c r="L321" t="s">
        <v>48</v>
      </c>
      <c r="M321">
        <f>YEAR(Table1[[#This Row],[order_date]])</f>
        <v>2023</v>
      </c>
      <c r="N321">
        <f>MONTH(Table1[[#This Row],[order_date]])</f>
        <v>10</v>
      </c>
      <c r="O321" s="3">
        <f>Table1[[#This Row],[sales]]-Table1[[#This Row],[profit]]</f>
        <v>2339.15</v>
      </c>
      <c r="P321" s="3">
        <f>Table1[[#This Row],[sales]]*Table1[[#This Row],[quantity]]</f>
        <v>6073.88</v>
      </c>
      <c r="Q321" s="9">
        <f>Table1[[#This Row],[delivery_date]]-Table1[[#This Row],[order_date]]</f>
        <v>3</v>
      </c>
    </row>
    <row r="322" spans="1:17" x14ac:dyDescent="0.35">
      <c r="A322" t="s">
        <v>353</v>
      </c>
      <c r="B322" t="s">
        <v>19</v>
      </c>
      <c r="C322" t="s">
        <v>14</v>
      </c>
      <c r="D322" s="2">
        <v>1241.2</v>
      </c>
      <c r="E322">
        <v>0.26</v>
      </c>
      <c r="F322">
        <v>4</v>
      </c>
      <c r="G322" s="1">
        <v>44978</v>
      </c>
      <c r="H322" s="1">
        <v>44981</v>
      </c>
      <c r="I322" t="s">
        <v>31</v>
      </c>
      <c r="J322" t="s">
        <v>27</v>
      </c>
      <c r="K322" s="2">
        <v>226</v>
      </c>
      <c r="L322" t="s">
        <v>34</v>
      </c>
      <c r="M322">
        <f>YEAR(Table1[[#This Row],[order_date]])</f>
        <v>2023</v>
      </c>
      <c r="N322">
        <f>MONTH(Table1[[#This Row],[order_date]])</f>
        <v>2</v>
      </c>
      <c r="O322" s="3">
        <f>Table1[[#This Row],[sales]]-Table1[[#This Row],[profit]]</f>
        <v>1015.2</v>
      </c>
      <c r="P322" s="3">
        <f>Table1[[#This Row],[sales]]*Table1[[#This Row],[quantity]]</f>
        <v>4964.8</v>
      </c>
      <c r="Q322" s="9">
        <f>Table1[[#This Row],[delivery_date]]-Table1[[#This Row],[order_date]]</f>
        <v>3</v>
      </c>
    </row>
    <row r="323" spans="1:17" x14ac:dyDescent="0.35">
      <c r="A323" t="s">
        <v>354</v>
      </c>
      <c r="B323" t="s">
        <v>25</v>
      </c>
      <c r="C323" t="s">
        <v>36</v>
      </c>
      <c r="D323" s="2">
        <v>1393.68</v>
      </c>
      <c r="E323">
        <v>0.46</v>
      </c>
      <c r="F323">
        <v>9</v>
      </c>
      <c r="G323" s="1">
        <v>45007</v>
      </c>
      <c r="H323" s="1">
        <v>45014</v>
      </c>
      <c r="I323" t="s">
        <v>21</v>
      </c>
      <c r="J323" t="s">
        <v>22</v>
      </c>
      <c r="K323" s="2">
        <v>126.14</v>
      </c>
      <c r="L323" t="s">
        <v>39</v>
      </c>
      <c r="M323">
        <f>YEAR(Table1[[#This Row],[order_date]])</f>
        <v>2023</v>
      </c>
      <c r="N323">
        <f>MONTH(Table1[[#This Row],[order_date]])</f>
        <v>3</v>
      </c>
      <c r="O323" s="3">
        <f>Table1[[#This Row],[sales]]-Table1[[#This Row],[profit]]</f>
        <v>1267.54</v>
      </c>
      <c r="P323" s="3">
        <f>Table1[[#This Row],[sales]]*Table1[[#This Row],[quantity]]</f>
        <v>12543.12</v>
      </c>
      <c r="Q323" s="9">
        <f>Table1[[#This Row],[delivery_date]]-Table1[[#This Row],[order_date]]</f>
        <v>7</v>
      </c>
    </row>
    <row r="324" spans="1:17" x14ac:dyDescent="0.35">
      <c r="A324" t="s">
        <v>355</v>
      </c>
      <c r="B324" t="s">
        <v>19</v>
      </c>
      <c r="C324" t="s">
        <v>33</v>
      </c>
      <c r="D324" s="2">
        <v>4383.43</v>
      </c>
      <c r="E324">
        <v>0.44</v>
      </c>
      <c r="F324">
        <v>9</v>
      </c>
      <c r="G324" s="1">
        <v>45307</v>
      </c>
      <c r="H324" s="1">
        <v>45311</v>
      </c>
      <c r="I324" t="s">
        <v>15</v>
      </c>
      <c r="J324" t="s">
        <v>27</v>
      </c>
      <c r="K324" s="2">
        <v>761.11</v>
      </c>
      <c r="L324" t="s">
        <v>17</v>
      </c>
      <c r="M324">
        <f>YEAR(Table1[[#This Row],[order_date]])</f>
        <v>2024</v>
      </c>
      <c r="N324">
        <f>MONTH(Table1[[#This Row],[order_date]])</f>
        <v>1</v>
      </c>
      <c r="O324" s="3">
        <f>Table1[[#This Row],[sales]]-Table1[[#This Row],[profit]]</f>
        <v>3622.32</v>
      </c>
      <c r="P324" s="3">
        <f>Table1[[#This Row],[sales]]*Table1[[#This Row],[quantity]]</f>
        <v>39450.870000000003</v>
      </c>
      <c r="Q324" s="9">
        <f>Table1[[#This Row],[delivery_date]]-Table1[[#This Row],[order_date]]</f>
        <v>4</v>
      </c>
    </row>
    <row r="325" spans="1:17" x14ac:dyDescent="0.35">
      <c r="A325" t="s">
        <v>356</v>
      </c>
      <c r="B325" t="s">
        <v>41</v>
      </c>
      <c r="C325" t="s">
        <v>26</v>
      </c>
      <c r="D325" s="2">
        <v>660.2</v>
      </c>
      <c r="E325">
        <v>0.46</v>
      </c>
      <c r="F325">
        <v>8</v>
      </c>
      <c r="G325" s="1">
        <v>45278</v>
      </c>
      <c r="H325" s="1">
        <v>45279</v>
      </c>
      <c r="I325" t="s">
        <v>21</v>
      </c>
      <c r="J325" t="s">
        <v>22</v>
      </c>
      <c r="K325" s="2">
        <v>159.93</v>
      </c>
      <c r="L325" t="s">
        <v>39</v>
      </c>
      <c r="M325">
        <f>YEAR(Table1[[#This Row],[order_date]])</f>
        <v>2023</v>
      </c>
      <c r="N325">
        <f>MONTH(Table1[[#This Row],[order_date]])</f>
        <v>12</v>
      </c>
      <c r="O325" s="3">
        <f>Table1[[#This Row],[sales]]-Table1[[#This Row],[profit]]</f>
        <v>500.27000000000004</v>
      </c>
      <c r="P325" s="3">
        <f>Table1[[#This Row],[sales]]*Table1[[#This Row],[quantity]]</f>
        <v>5281.6</v>
      </c>
      <c r="Q325" s="9">
        <f>Table1[[#This Row],[delivery_date]]-Table1[[#This Row],[order_date]]</f>
        <v>1</v>
      </c>
    </row>
    <row r="326" spans="1:17" x14ac:dyDescent="0.35">
      <c r="A326" t="s">
        <v>357</v>
      </c>
      <c r="B326" t="s">
        <v>41</v>
      </c>
      <c r="C326" t="s">
        <v>26</v>
      </c>
      <c r="D326" s="2">
        <v>3047.3</v>
      </c>
      <c r="E326">
        <v>0.48</v>
      </c>
      <c r="F326">
        <v>2</v>
      </c>
      <c r="G326" s="1">
        <v>45211</v>
      </c>
      <c r="H326" s="1">
        <v>45215</v>
      </c>
      <c r="I326" t="s">
        <v>31</v>
      </c>
      <c r="J326" t="s">
        <v>27</v>
      </c>
      <c r="K326" s="2">
        <v>797.25</v>
      </c>
      <c r="L326" t="s">
        <v>39</v>
      </c>
      <c r="M326">
        <f>YEAR(Table1[[#This Row],[order_date]])</f>
        <v>2023</v>
      </c>
      <c r="N326">
        <f>MONTH(Table1[[#This Row],[order_date]])</f>
        <v>10</v>
      </c>
      <c r="O326" s="3">
        <f>Table1[[#This Row],[sales]]-Table1[[#This Row],[profit]]</f>
        <v>2250.0500000000002</v>
      </c>
      <c r="P326" s="3">
        <f>Table1[[#This Row],[sales]]*Table1[[#This Row],[quantity]]</f>
        <v>6094.6</v>
      </c>
      <c r="Q326" s="9">
        <f>Table1[[#This Row],[delivery_date]]-Table1[[#This Row],[order_date]]</f>
        <v>4</v>
      </c>
    </row>
    <row r="327" spans="1:17" x14ac:dyDescent="0.35">
      <c r="A327" t="s">
        <v>358</v>
      </c>
      <c r="B327" t="s">
        <v>41</v>
      </c>
      <c r="C327" t="s">
        <v>36</v>
      </c>
      <c r="D327" s="2">
        <v>2066.15</v>
      </c>
      <c r="E327">
        <v>0.08</v>
      </c>
      <c r="F327">
        <v>3</v>
      </c>
      <c r="G327" s="1">
        <v>45416</v>
      </c>
      <c r="H327" s="1">
        <v>45420</v>
      </c>
      <c r="I327" t="s">
        <v>31</v>
      </c>
      <c r="J327" t="s">
        <v>27</v>
      </c>
      <c r="K327" s="2">
        <v>117.23</v>
      </c>
      <c r="L327" t="s">
        <v>48</v>
      </c>
      <c r="M327">
        <f>YEAR(Table1[[#This Row],[order_date]])</f>
        <v>2024</v>
      </c>
      <c r="N327">
        <f>MONTH(Table1[[#This Row],[order_date]])</f>
        <v>5</v>
      </c>
      <c r="O327" s="3">
        <f>Table1[[#This Row],[sales]]-Table1[[#This Row],[profit]]</f>
        <v>1948.92</v>
      </c>
      <c r="P327" s="3">
        <f>Table1[[#This Row],[sales]]*Table1[[#This Row],[quantity]]</f>
        <v>6198.4500000000007</v>
      </c>
      <c r="Q327" s="9">
        <f>Table1[[#This Row],[delivery_date]]-Table1[[#This Row],[order_date]]</f>
        <v>4</v>
      </c>
    </row>
    <row r="328" spans="1:17" x14ac:dyDescent="0.35">
      <c r="A328" t="s">
        <v>359</v>
      </c>
      <c r="B328" t="s">
        <v>13</v>
      </c>
      <c r="C328" t="s">
        <v>36</v>
      </c>
      <c r="D328" s="2">
        <v>1034.92</v>
      </c>
      <c r="E328">
        <v>7.0000000000000007E-2</v>
      </c>
      <c r="F328">
        <v>6</v>
      </c>
      <c r="G328" s="1">
        <v>45313</v>
      </c>
      <c r="H328" s="1">
        <v>45318</v>
      </c>
      <c r="I328" t="s">
        <v>31</v>
      </c>
      <c r="J328" t="s">
        <v>27</v>
      </c>
      <c r="K328" s="2">
        <v>100.03</v>
      </c>
      <c r="L328" t="s">
        <v>48</v>
      </c>
      <c r="M328">
        <f>YEAR(Table1[[#This Row],[order_date]])</f>
        <v>2024</v>
      </c>
      <c r="N328">
        <f>MONTH(Table1[[#This Row],[order_date]])</f>
        <v>1</v>
      </c>
      <c r="O328" s="3">
        <f>Table1[[#This Row],[sales]]-Table1[[#This Row],[profit]]</f>
        <v>934.8900000000001</v>
      </c>
      <c r="P328" s="3">
        <f>Table1[[#This Row],[sales]]*Table1[[#This Row],[quantity]]</f>
        <v>6209.52</v>
      </c>
      <c r="Q328" s="9">
        <f>Table1[[#This Row],[delivery_date]]-Table1[[#This Row],[order_date]]</f>
        <v>5</v>
      </c>
    </row>
    <row r="329" spans="1:17" x14ac:dyDescent="0.35">
      <c r="A329" t="s">
        <v>360</v>
      </c>
      <c r="B329" t="s">
        <v>13</v>
      </c>
      <c r="C329" t="s">
        <v>26</v>
      </c>
      <c r="D329" s="2">
        <v>2314.4</v>
      </c>
      <c r="E329">
        <v>0.21</v>
      </c>
      <c r="F329">
        <v>2</v>
      </c>
      <c r="G329" s="1">
        <v>45361</v>
      </c>
      <c r="H329" s="1">
        <v>45367</v>
      </c>
      <c r="I329" t="s">
        <v>15</v>
      </c>
      <c r="J329" t="s">
        <v>16</v>
      </c>
      <c r="K329" s="2">
        <v>653.86</v>
      </c>
      <c r="L329" t="s">
        <v>17</v>
      </c>
      <c r="M329">
        <f>YEAR(Table1[[#This Row],[order_date]])</f>
        <v>2024</v>
      </c>
      <c r="N329">
        <f>MONTH(Table1[[#This Row],[order_date]])</f>
        <v>3</v>
      </c>
      <c r="O329" s="3">
        <f>Table1[[#This Row],[sales]]-Table1[[#This Row],[profit]]</f>
        <v>1660.54</v>
      </c>
      <c r="P329" s="3">
        <f>Table1[[#This Row],[sales]]*Table1[[#This Row],[quantity]]</f>
        <v>4628.8</v>
      </c>
      <c r="Q329" s="9">
        <f>Table1[[#This Row],[delivery_date]]-Table1[[#This Row],[order_date]]</f>
        <v>6</v>
      </c>
    </row>
    <row r="330" spans="1:17" x14ac:dyDescent="0.35">
      <c r="A330" t="s">
        <v>361</v>
      </c>
      <c r="B330" t="s">
        <v>19</v>
      </c>
      <c r="C330" t="s">
        <v>33</v>
      </c>
      <c r="D330" s="2">
        <v>4708.3999999999996</v>
      </c>
      <c r="E330">
        <v>0.34</v>
      </c>
      <c r="F330">
        <v>3</v>
      </c>
      <c r="G330" s="1">
        <v>45506</v>
      </c>
      <c r="H330" s="1">
        <v>45511</v>
      </c>
      <c r="I330" t="s">
        <v>31</v>
      </c>
      <c r="J330" t="s">
        <v>16</v>
      </c>
      <c r="K330" s="2">
        <v>1155.56</v>
      </c>
      <c r="L330" t="s">
        <v>23</v>
      </c>
      <c r="M330">
        <f>YEAR(Table1[[#This Row],[order_date]])</f>
        <v>2024</v>
      </c>
      <c r="N330">
        <f>MONTH(Table1[[#This Row],[order_date]])</f>
        <v>8</v>
      </c>
      <c r="O330" s="3">
        <f>Table1[[#This Row],[sales]]-Table1[[#This Row],[profit]]</f>
        <v>3552.8399999999997</v>
      </c>
      <c r="P330" s="3">
        <f>Table1[[#This Row],[sales]]*Table1[[#This Row],[quantity]]</f>
        <v>14125.199999999999</v>
      </c>
      <c r="Q330" s="9">
        <f>Table1[[#This Row],[delivery_date]]-Table1[[#This Row],[order_date]]</f>
        <v>5</v>
      </c>
    </row>
    <row r="331" spans="1:17" x14ac:dyDescent="0.35">
      <c r="A331" t="s">
        <v>362</v>
      </c>
      <c r="B331" t="s">
        <v>19</v>
      </c>
      <c r="C331" t="s">
        <v>14</v>
      </c>
      <c r="D331" s="2">
        <v>3929.89</v>
      </c>
      <c r="E331">
        <v>0.22</v>
      </c>
      <c r="F331">
        <v>1</v>
      </c>
      <c r="G331" s="1">
        <v>44970</v>
      </c>
      <c r="H331" s="1">
        <v>44973</v>
      </c>
      <c r="I331" t="s">
        <v>31</v>
      </c>
      <c r="J331" t="s">
        <v>27</v>
      </c>
      <c r="K331" s="2">
        <v>902.41</v>
      </c>
      <c r="L331" t="s">
        <v>48</v>
      </c>
      <c r="M331">
        <f>YEAR(Table1[[#This Row],[order_date]])</f>
        <v>2023</v>
      </c>
      <c r="N331">
        <f>MONTH(Table1[[#This Row],[order_date]])</f>
        <v>2</v>
      </c>
      <c r="O331" s="3">
        <f>Table1[[#This Row],[sales]]-Table1[[#This Row],[profit]]</f>
        <v>3027.48</v>
      </c>
      <c r="P331" s="3">
        <f>Table1[[#This Row],[sales]]*Table1[[#This Row],[quantity]]</f>
        <v>3929.89</v>
      </c>
      <c r="Q331" s="9">
        <f>Table1[[#This Row],[delivery_date]]-Table1[[#This Row],[order_date]]</f>
        <v>3</v>
      </c>
    </row>
    <row r="332" spans="1:17" x14ac:dyDescent="0.35">
      <c r="A332" t="s">
        <v>363</v>
      </c>
      <c r="B332" t="s">
        <v>25</v>
      </c>
      <c r="C332" t="s">
        <v>36</v>
      </c>
      <c r="D332" s="2">
        <v>747.35</v>
      </c>
      <c r="E332">
        <v>0.45</v>
      </c>
      <c r="F332">
        <v>4</v>
      </c>
      <c r="G332" s="1">
        <v>45433</v>
      </c>
      <c r="H332" s="1">
        <v>45438</v>
      </c>
      <c r="I332" t="s">
        <v>31</v>
      </c>
      <c r="J332" t="s">
        <v>22</v>
      </c>
      <c r="K332" s="2">
        <v>63.14</v>
      </c>
      <c r="L332" t="s">
        <v>34</v>
      </c>
      <c r="M332">
        <f>YEAR(Table1[[#This Row],[order_date]])</f>
        <v>2024</v>
      </c>
      <c r="N332">
        <f>MONTH(Table1[[#This Row],[order_date]])</f>
        <v>5</v>
      </c>
      <c r="O332" s="3">
        <f>Table1[[#This Row],[sales]]-Table1[[#This Row],[profit]]</f>
        <v>684.21</v>
      </c>
      <c r="P332" s="3">
        <f>Table1[[#This Row],[sales]]*Table1[[#This Row],[quantity]]</f>
        <v>2989.4</v>
      </c>
      <c r="Q332" s="9">
        <f>Table1[[#This Row],[delivery_date]]-Table1[[#This Row],[order_date]]</f>
        <v>5</v>
      </c>
    </row>
    <row r="333" spans="1:17" x14ac:dyDescent="0.35">
      <c r="A333" t="s">
        <v>364</v>
      </c>
      <c r="B333" t="s">
        <v>25</v>
      </c>
      <c r="C333" t="s">
        <v>36</v>
      </c>
      <c r="D333" s="2">
        <v>4262.21</v>
      </c>
      <c r="E333">
        <v>0.36</v>
      </c>
      <c r="F333">
        <v>6</v>
      </c>
      <c r="G333" s="1">
        <v>45588</v>
      </c>
      <c r="H333" s="1">
        <v>45591</v>
      </c>
      <c r="I333" t="s">
        <v>31</v>
      </c>
      <c r="J333" t="s">
        <v>16</v>
      </c>
      <c r="K333" s="2">
        <v>217.76</v>
      </c>
      <c r="L333" t="s">
        <v>34</v>
      </c>
      <c r="M333">
        <f>YEAR(Table1[[#This Row],[order_date]])</f>
        <v>2024</v>
      </c>
      <c r="N333">
        <f>MONTH(Table1[[#This Row],[order_date]])</f>
        <v>10</v>
      </c>
      <c r="O333" s="3">
        <f>Table1[[#This Row],[sales]]-Table1[[#This Row],[profit]]</f>
        <v>4044.45</v>
      </c>
      <c r="P333" s="3">
        <f>Table1[[#This Row],[sales]]*Table1[[#This Row],[quantity]]</f>
        <v>25573.260000000002</v>
      </c>
      <c r="Q333" s="9">
        <f>Table1[[#This Row],[delivery_date]]-Table1[[#This Row],[order_date]]</f>
        <v>3</v>
      </c>
    </row>
    <row r="334" spans="1:17" x14ac:dyDescent="0.35">
      <c r="A334" t="s">
        <v>365</v>
      </c>
      <c r="B334" t="s">
        <v>19</v>
      </c>
      <c r="C334" t="s">
        <v>36</v>
      </c>
      <c r="D334" s="2">
        <v>4693.46</v>
      </c>
      <c r="E334">
        <v>0.32</v>
      </c>
      <c r="F334">
        <v>1</v>
      </c>
      <c r="G334" s="1">
        <v>45096</v>
      </c>
      <c r="H334" s="1">
        <v>45102</v>
      </c>
      <c r="I334" t="s">
        <v>21</v>
      </c>
      <c r="J334" t="s">
        <v>27</v>
      </c>
      <c r="K334" s="2">
        <v>925.54</v>
      </c>
      <c r="L334" t="s">
        <v>34</v>
      </c>
      <c r="M334">
        <f>YEAR(Table1[[#This Row],[order_date]])</f>
        <v>2023</v>
      </c>
      <c r="N334">
        <f>MONTH(Table1[[#This Row],[order_date]])</f>
        <v>6</v>
      </c>
      <c r="O334" s="3">
        <f>Table1[[#This Row],[sales]]-Table1[[#This Row],[profit]]</f>
        <v>3767.92</v>
      </c>
      <c r="P334" s="3">
        <f>Table1[[#This Row],[sales]]*Table1[[#This Row],[quantity]]</f>
        <v>4693.46</v>
      </c>
      <c r="Q334" s="9">
        <f>Table1[[#This Row],[delivery_date]]-Table1[[#This Row],[order_date]]</f>
        <v>6</v>
      </c>
    </row>
    <row r="335" spans="1:17" x14ac:dyDescent="0.35">
      <c r="A335" t="s">
        <v>366</v>
      </c>
      <c r="B335" t="s">
        <v>13</v>
      </c>
      <c r="C335" t="s">
        <v>20</v>
      </c>
      <c r="D335" s="2">
        <v>1457.12</v>
      </c>
      <c r="E335">
        <v>0.04</v>
      </c>
      <c r="F335">
        <v>1</v>
      </c>
      <c r="G335" s="1">
        <v>45001</v>
      </c>
      <c r="H335" s="1">
        <v>45007</v>
      </c>
      <c r="I335" t="s">
        <v>31</v>
      </c>
      <c r="J335" t="s">
        <v>22</v>
      </c>
      <c r="K335" s="2">
        <v>388.34</v>
      </c>
      <c r="L335" t="s">
        <v>23</v>
      </c>
      <c r="M335">
        <f>YEAR(Table1[[#This Row],[order_date]])</f>
        <v>2023</v>
      </c>
      <c r="N335">
        <f>MONTH(Table1[[#This Row],[order_date]])</f>
        <v>3</v>
      </c>
      <c r="O335" s="3">
        <f>Table1[[#This Row],[sales]]-Table1[[#This Row],[profit]]</f>
        <v>1068.78</v>
      </c>
      <c r="P335" s="3">
        <f>Table1[[#This Row],[sales]]*Table1[[#This Row],[quantity]]</f>
        <v>1457.12</v>
      </c>
      <c r="Q335" s="9">
        <f>Table1[[#This Row],[delivery_date]]-Table1[[#This Row],[order_date]]</f>
        <v>6</v>
      </c>
    </row>
    <row r="336" spans="1:17" x14ac:dyDescent="0.35">
      <c r="A336" t="s">
        <v>367</v>
      </c>
      <c r="B336" t="s">
        <v>41</v>
      </c>
      <c r="C336" t="s">
        <v>33</v>
      </c>
      <c r="D336" s="2">
        <v>1733.76</v>
      </c>
      <c r="E336">
        <v>0.09</v>
      </c>
      <c r="F336">
        <v>8</v>
      </c>
      <c r="G336" s="1">
        <v>44934</v>
      </c>
      <c r="H336" s="1">
        <v>44938</v>
      </c>
      <c r="I336" t="s">
        <v>21</v>
      </c>
      <c r="J336" t="s">
        <v>22</v>
      </c>
      <c r="K336" s="2">
        <v>117.57</v>
      </c>
      <c r="L336" t="s">
        <v>34</v>
      </c>
      <c r="M336">
        <f>YEAR(Table1[[#This Row],[order_date]])</f>
        <v>2023</v>
      </c>
      <c r="N336">
        <f>MONTH(Table1[[#This Row],[order_date]])</f>
        <v>1</v>
      </c>
      <c r="O336" s="3">
        <f>Table1[[#This Row],[sales]]-Table1[[#This Row],[profit]]</f>
        <v>1616.19</v>
      </c>
      <c r="P336" s="3">
        <f>Table1[[#This Row],[sales]]*Table1[[#This Row],[quantity]]</f>
        <v>13870.08</v>
      </c>
      <c r="Q336" s="9">
        <f>Table1[[#This Row],[delivery_date]]-Table1[[#This Row],[order_date]]</f>
        <v>4</v>
      </c>
    </row>
    <row r="337" spans="1:17" x14ac:dyDescent="0.35">
      <c r="A337" t="s">
        <v>368</v>
      </c>
      <c r="B337" t="s">
        <v>19</v>
      </c>
      <c r="C337" t="s">
        <v>33</v>
      </c>
      <c r="D337" s="2">
        <v>718.92</v>
      </c>
      <c r="E337">
        <v>0.21</v>
      </c>
      <c r="F337">
        <v>7</v>
      </c>
      <c r="G337" s="1">
        <v>45401</v>
      </c>
      <c r="H337" s="1">
        <v>45402</v>
      </c>
      <c r="I337" t="s">
        <v>15</v>
      </c>
      <c r="J337" t="s">
        <v>22</v>
      </c>
      <c r="K337" s="2">
        <v>48.42</v>
      </c>
      <c r="L337" t="s">
        <v>48</v>
      </c>
      <c r="M337">
        <f>YEAR(Table1[[#This Row],[order_date]])</f>
        <v>2024</v>
      </c>
      <c r="N337">
        <f>MONTH(Table1[[#This Row],[order_date]])</f>
        <v>4</v>
      </c>
      <c r="O337" s="3">
        <f>Table1[[#This Row],[sales]]-Table1[[#This Row],[profit]]</f>
        <v>670.5</v>
      </c>
      <c r="P337" s="3">
        <f>Table1[[#This Row],[sales]]*Table1[[#This Row],[quantity]]</f>
        <v>5032.4399999999996</v>
      </c>
      <c r="Q337" s="9">
        <f>Table1[[#This Row],[delivery_date]]-Table1[[#This Row],[order_date]]</f>
        <v>1</v>
      </c>
    </row>
    <row r="338" spans="1:17" x14ac:dyDescent="0.35">
      <c r="A338" t="s">
        <v>369</v>
      </c>
      <c r="B338" t="s">
        <v>25</v>
      </c>
      <c r="C338" t="s">
        <v>33</v>
      </c>
      <c r="D338" s="2">
        <v>1790.21</v>
      </c>
      <c r="E338">
        <v>0.49</v>
      </c>
      <c r="F338">
        <v>7</v>
      </c>
      <c r="G338" s="1">
        <v>45098</v>
      </c>
      <c r="H338" s="1">
        <v>45103</v>
      </c>
      <c r="I338" t="s">
        <v>21</v>
      </c>
      <c r="J338" t="s">
        <v>27</v>
      </c>
      <c r="K338" s="2">
        <v>536.41999999999996</v>
      </c>
      <c r="L338" t="s">
        <v>23</v>
      </c>
      <c r="M338">
        <f>YEAR(Table1[[#This Row],[order_date]])</f>
        <v>2023</v>
      </c>
      <c r="N338">
        <f>MONTH(Table1[[#This Row],[order_date]])</f>
        <v>6</v>
      </c>
      <c r="O338" s="3">
        <f>Table1[[#This Row],[sales]]-Table1[[#This Row],[profit]]</f>
        <v>1253.79</v>
      </c>
      <c r="P338" s="3">
        <f>Table1[[#This Row],[sales]]*Table1[[#This Row],[quantity]]</f>
        <v>12531.470000000001</v>
      </c>
      <c r="Q338" s="9">
        <f>Table1[[#This Row],[delivery_date]]-Table1[[#This Row],[order_date]]</f>
        <v>5</v>
      </c>
    </row>
    <row r="339" spans="1:17" x14ac:dyDescent="0.35">
      <c r="A339" t="s">
        <v>370</v>
      </c>
      <c r="B339" t="s">
        <v>13</v>
      </c>
      <c r="C339" t="s">
        <v>33</v>
      </c>
      <c r="D339" s="2">
        <v>3398.39</v>
      </c>
      <c r="E339">
        <v>0.17</v>
      </c>
      <c r="F339">
        <v>7</v>
      </c>
      <c r="G339" s="1">
        <v>45363</v>
      </c>
      <c r="H339" s="1">
        <v>45367</v>
      </c>
      <c r="I339" t="s">
        <v>21</v>
      </c>
      <c r="J339" t="s">
        <v>16</v>
      </c>
      <c r="K339" s="2">
        <v>370.75</v>
      </c>
      <c r="L339" t="s">
        <v>39</v>
      </c>
      <c r="M339">
        <f>YEAR(Table1[[#This Row],[order_date]])</f>
        <v>2024</v>
      </c>
      <c r="N339">
        <f>MONTH(Table1[[#This Row],[order_date]])</f>
        <v>3</v>
      </c>
      <c r="O339" s="3">
        <f>Table1[[#This Row],[sales]]-Table1[[#This Row],[profit]]</f>
        <v>3027.64</v>
      </c>
      <c r="P339" s="3">
        <f>Table1[[#This Row],[sales]]*Table1[[#This Row],[quantity]]</f>
        <v>23788.73</v>
      </c>
      <c r="Q339" s="9">
        <f>Table1[[#This Row],[delivery_date]]-Table1[[#This Row],[order_date]]</f>
        <v>4</v>
      </c>
    </row>
    <row r="340" spans="1:17" x14ac:dyDescent="0.35">
      <c r="A340" t="s">
        <v>371</v>
      </c>
      <c r="B340" t="s">
        <v>19</v>
      </c>
      <c r="C340" t="s">
        <v>33</v>
      </c>
      <c r="D340" s="2">
        <v>1433.56</v>
      </c>
      <c r="E340">
        <v>0.31</v>
      </c>
      <c r="F340">
        <v>5</v>
      </c>
      <c r="G340" s="1">
        <v>45563</v>
      </c>
      <c r="H340" s="1">
        <v>45569</v>
      </c>
      <c r="I340" t="s">
        <v>21</v>
      </c>
      <c r="J340" t="s">
        <v>22</v>
      </c>
      <c r="K340" s="2">
        <v>310.11</v>
      </c>
      <c r="L340" t="s">
        <v>23</v>
      </c>
      <c r="M340">
        <f>YEAR(Table1[[#This Row],[order_date]])</f>
        <v>2024</v>
      </c>
      <c r="N340">
        <f>MONTH(Table1[[#This Row],[order_date]])</f>
        <v>9</v>
      </c>
      <c r="O340" s="3">
        <f>Table1[[#This Row],[sales]]-Table1[[#This Row],[profit]]</f>
        <v>1123.4499999999998</v>
      </c>
      <c r="P340" s="3">
        <f>Table1[[#This Row],[sales]]*Table1[[#This Row],[quantity]]</f>
        <v>7167.7999999999993</v>
      </c>
      <c r="Q340" s="9">
        <f>Table1[[#This Row],[delivery_date]]-Table1[[#This Row],[order_date]]</f>
        <v>6</v>
      </c>
    </row>
    <row r="341" spans="1:17" x14ac:dyDescent="0.35">
      <c r="A341" t="s">
        <v>372</v>
      </c>
      <c r="B341" t="s">
        <v>19</v>
      </c>
      <c r="C341" t="s">
        <v>26</v>
      </c>
      <c r="D341" s="2">
        <v>133.44</v>
      </c>
      <c r="E341">
        <v>0.49</v>
      </c>
      <c r="F341">
        <v>4</v>
      </c>
      <c r="G341" s="1">
        <v>45652</v>
      </c>
      <c r="H341" s="1">
        <v>45655</v>
      </c>
      <c r="I341" t="s">
        <v>21</v>
      </c>
      <c r="J341" t="s">
        <v>27</v>
      </c>
      <c r="K341" s="2">
        <v>25.28</v>
      </c>
      <c r="L341" t="s">
        <v>34</v>
      </c>
      <c r="M341">
        <f>YEAR(Table1[[#This Row],[order_date]])</f>
        <v>2024</v>
      </c>
      <c r="N341">
        <f>MONTH(Table1[[#This Row],[order_date]])</f>
        <v>12</v>
      </c>
      <c r="O341" s="3">
        <f>Table1[[#This Row],[sales]]-Table1[[#This Row],[profit]]</f>
        <v>108.16</v>
      </c>
      <c r="P341" s="3">
        <f>Table1[[#This Row],[sales]]*Table1[[#This Row],[quantity]]</f>
        <v>533.76</v>
      </c>
      <c r="Q341" s="9">
        <f>Table1[[#This Row],[delivery_date]]-Table1[[#This Row],[order_date]]</f>
        <v>3</v>
      </c>
    </row>
    <row r="342" spans="1:17" x14ac:dyDescent="0.35">
      <c r="A342" t="s">
        <v>373</v>
      </c>
      <c r="B342" t="s">
        <v>13</v>
      </c>
      <c r="C342" t="s">
        <v>36</v>
      </c>
      <c r="D342" s="2">
        <v>1758.87</v>
      </c>
      <c r="E342">
        <v>0.13</v>
      </c>
      <c r="F342">
        <v>7</v>
      </c>
      <c r="G342" s="1">
        <v>45377</v>
      </c>
      <c r="H342" s="1">
        <v>45382</v>
      </c>
      <c r="I342" t="s">
        <v>21</v>
      </c>
      <c r="J342" t="s">
        <v>27</v>
      </c>
      <c r="K342" s="2">
        <v>270.22000000000003</v>
      </c>
      <c r="L342" t="s">
        <v>17</v>
      </c>
      <c r="M342">
        <f>YEAR(Table1[[#This Row],[order_date]])</f>
        <v>2024</v>
      </c>
      <c r="N342">
        <f>MONTH(Table1[[#This Row],[order_date]])</f>
        <v>3</v>
      </c>
      <c r="O342" s="3">
        <f>Table1[[#This Row],[sales]]-Table1[[#This Row],[profit]]</f>
        <v>1488.6499999999999</v>
      </c>
      <c r="P342" s="3">
        <f>Table1[[#This Row],[sales]]*Table1[[#This Row],[quantity]]</f>
        <v>12312.09</v>
      </c>
      <c r="Q342" s="9">
        <f>Table1[[#This Row],[delivery_date]]-Table1[[#This Row],[order_date]]</f>
        <v>5</v>
      </c>
    </row>
    <row r="343" spans="1:17" x14ac:dyDescent="0.35">
      <c r="A343" t="s">
        <v>374</v>
      </c>
      <c r="B343" t="s">
        <v>19</v>
      </c>
      <c r="C343" t="s">
        <v>26</v>
      </c>
      <c r="D343" s="2">
        <v>2320.5500000000002</v>
      </c>
      <c r="E343">
        <v>0.08</v>
      </c>
      <c r="F343">
        <v>3</v>
      </c>
      <c r="G343" s="1">
        <v>45577</v>
      </c>
      <c r="H343" s="1">
        <v>45583</v>
      </c>
      <c r="I343" t="s">
        <v>21</v>
      </c>
      <c r="J343" t="s">
        <v>27</v>
      </c>
      <c r="K343" s="2">
        <v>581.83000000000004</v>
      </c>
      <c r="L343" t="s">
        <v>28</v>
      </c>
      <c r="M343">
        <f>YEAR(Table1[[#This Row],[order_date]])</f>
        <v>2024</v>
      </c>
      <c r="N343">
        <f>MONTH(Table1[[#This Row],[order_date]])</f>
        <v>10</v>
      </c>
      <c r="O343" s="3">
        <f>Table1[[#This Row],[sales]]-Table1[[#This Row],[profit]]</f>
        <v>1738.7200000000003</v>
      </c>
      <c r="P343" s="3">
        <f>Table1[[#This Row],[sales]]*Table1[[#This Row],[quantity]]</f>
        <v>6961.6500000000005</v>
      </c>
      <c r="Q343" s="9">
        <f>Table1[[#This Row],[delivery_date]]-Table1[[#This Row],[order_date]]</f>
        <v>6</v>
      </c>
    </row>
    <row r="344" spans="1:17" x14ac:dyDescent="0.35">
      <c r="A344" t="s">
        <v>375</v>
      </c>
      <c r="B344" t="s">
        <v>13</v>
      </c>
      <c r="C344" t="s">
        <v>20</v>
      </c>
      <c r="D344" s="2">
        <v>2875.14</v>
      </c>
      <c r="E344">
        <v>0.27</v>
      </c>
      <c r="F344">
        <v>9</v>
      </c>
      <c r="G344" s="1">
        <v>45593</v>
      </c>
      <c r="H344" s="1">
        <v>45600</v>
      </c>
      <c r="I344" t="s">
        <v>15</v>
      </c>
      <c r="J344" t="s">
        <v>27</v>
      </c>
      <c r="K344" s="2">
        <v>314.73</v>
      </c>
      <c r="L344" t="s">
        <v>39</v>
      </c>
      <c r="M344">
        <f>YEAR(Table1[[#This Row],[order_date]])</f>
        <v>2024</v>
      </c>
      <c r="N344">
        <f>MONTH(Table1[[#This Row],[order_date]])</f>
        <v>10</v>
      </c>
      <c r="O344" s="3">
        <f>Table1[[#This Row],[sales]]-Table1[[#This Row],[profit]]</f>
        <v>2560.41</v>
      </c>
      <c r="P344" s="3">
        <f>Table1[[#This Row],[sales]]*Table1[[#This Row],[quantity]]</f>
        <v>25876.26</v>
      </c>
      <c r="Q344" s="9">
        <f>Table1[[#This Row],[delivery_date]]-Table1[[#This Row],[order_date]]</f>
        <v>7</v>
      </c>
    </row>
    <row r="345" spans="1:17" x14ac:dyDescent="0.35">
      <c r="A345" t="s">
        <v>376</v>
      </c>
      <c r="B345" t="s">
        <v>41</v>
      </c>
      <c r="C345" t="s">
        <v>14</v>
      </c>
      <c r="D345" s="2">
        <v>3450.74</v>
      </c>
      <c r="E345">
        <v>0.28000000000000003</v>
      </c>
      <c r="F345">
        <v>2</v>
      </c>
      <c r="G345" s="1">
        <v>45573</v>
      </c>
      <c r="H345" s="1">
        <v>45574</v>
      </c>
      <c r="I345" t="s">
        <v>31</v>
      </c>
      <c r="J345" t="s">
        <v>27</v>
      </c>
      <c r="K345" s="2">
        <v>413.97</v>
      </c>
      <c r="L345" t="s">
        <v>34</v>
      </c>
      <c r="M345">
        <f>YEAR(Table1[[#This Row],[order_date]])</f>
        <v>2024</v>
      </c>
      <c r="N345">
        <f>MONTH(Table1[[#This Row],[order_date]])</f>
        <v>10</v>
      </c>
      <c r="O345" s="3">
        <f>Table1[[#This Row],[sales]]-Table1[[#This Row],[profit]]</f>
        <v>3036.7699999999995</v>
      </c>
      <c r="P345" s="3">
        <f>Table1[[#This Row],[sales]]*Table1[[#This Row],[quantity]]</f>
        <v>6901.48</v>
      </c>
      <c r="Q345" s="9">
        <f>Table1[[#This Row],[delivery_date]]-Table1[[#This Row],[order_date]]</f>
        <v>1</v>
      </c>
    </row>
    <row r="346" spans="1:17" x14ac:dyDescent="0.35">
      <c r="A346" t="s">
        <v>377</v>
      </c>
      <c r="B346" t="s">
        <v>13</v>
      </c>
      <c r="C346" t="s">
        <v>36</v>
      </c>
      <c r="D346" s="2">
        <v>402.74</v>
      </c>
      <c r="E346">
        <v>0.46</v>
      </c>
      <c r="F346">
        <v>1</v>
      </c>
      <c r="G346" s="1">
        <v>45421</v>
      </c>
      <c r="H346" s="1">
        <v>45426</v>
      </c>
      <c r="I346" t="s">
        <v>15</v>
      </c>
      <c r="J346" t="s">
        <v>16</v>
      </c>
      <c r="K346" s="2">
        <v>46.96</v>
      </c>
      <c r="L346" t="s">
        <v>48</v>
      </c>
      <c r="M346">
        <f>YEAR(Table1[[#This Row],[order_date]])</f>
        <v>2024</v>
      </c>
      <c r="N346">
        <f>MONTH(Table1[[#This Row],[order_date]])</f>
        <v>5</v>
      </c>
      <c r="O346" s="3">
        <f>Table1[[#This Row],[sales]]-Table1[[#This Row],[profit]]</f>
        <v>355.78000000000003</v>
      </c>
      <c r="P346" s="3">
        <f>Table1[[#This Row],[sales]]*Table1[[#This Row],[quantity]]</f>
        <v>402.74</v>
      </c>
      <c r="Q346" s="9">
        <f>Table1[[#This Row],[delivery_date]]-Table1[[#This Row],[order_date]]</f>
        <v>5</v>
      </c>
    </row>
    <row r="347" spans="1:17" x14ac:dyDescent="0.35">
      <c r="A347" t="s">
        <v>378</v>
      </c>
      <c r="B347" t="s">
        <v>13</v>
      </c>
      <c r="C347" t="s">
        <v>20</v>
      </c>
      <c r="D347" s="2">
        <v>2401.7800000000002</v>
      </c>
      <c r="E347">
        <v>0.01</v>
      </c>
      <c r="F347">
        <v>8</v>
      </c>
      <c r="G347" s="1">
        <v>45385</v>
      </c>
      <c r="H347" s="1">
        <v>45388</v>
      </c>
      <c r="I347" t="s">
        <v>21</v>
      </c>
      <c r="J347" t="s">
        <v>16</v>
      </c>
      <c r="K347" s="2">
        <v>448.63</v>
      </c>
      <c r="L347" t="s">
        <v>39</v>
      </c>
      <c r="M347">
        <f>YEAR(Table1[[#This Row],[order_date]])</f>
        <v>2024</v>
      </c>
      <c r="N347">
        <f>MONTH(Table1[[#This Row],[order_date]])</f>
        <v>4</v>
      </c>
      <c r="O347" s="3">
        <f>Table1[[#This Row],[sales]]-Table1[[#This Row],[profit]]</f>
        <v>1953.15</v>
      </c>
      <c r="P347" s="3">
        <f>Table1[[#This Row],[sales]]*Table1[[#This Row],[quantity]]</f>
        <v>19214.240000000002</v>
      </c>
      <c r="Q347" s="9">
        <f>Table1[[#This Row],[delivery_date]]-Table1[[#This Row],[order_date]]</f>
        <v>3</v>
      </c>
    </row>
    <row r="348" spans="1:17" x14ac:dyDescent="0.35">
      <c r="A348" t="s">
        <v>379</v>
      </c>
      <c r="B348" t="s">
        <v>13</v>
      </c>
      <c r="C348" t="s">
        <v>26</v>
      </c>
      <c r="D348" s="2">
        <v>1405.18</v>
      </c>
      <c r="E348">
        <v>0.2</v>
      </c>
      <c r="F348">
        <v>6</v>
      </c>
      <c r="G348" s="1">
        <v>45111</v>
      </c>
      <c r="H348" s="1">
        <v>45115</v>
      </c>
      <c r="I348" t="s">
        <v>21</v>
      </c>
      <c r="J348" t="s">
        <v>27</v>
      </c>
      <c r="K348" s="2">
        <v>300.73</v>
      </c>
      <c r="L348" t="s">
        <v>34</v>
      </c>
      <c r="M348">
        <f>YEAR(Table1[[#This Row],[order_date]])</f>
        <v>2023</v>
      </c>
      <c r="N348">
        <f>MONTH(Table1[[#This Row],[order_date]])</f>
        <v>7</v>
      </c>
      <c r="O348" s="3">
        <f>Table1[[#This Row],[sales]]-Table1[[#This Row],[profit]]</f>
        <v>1104.45</v>
      </c>
      <c r="P348" s="3">
        <f>Table1[[#This Row],[sales]]*Table1[[#This Row],[quantity]]</f>
        <v>8431.08</v>
      </c>
      <c r="Q348" s="9">
        <f>Table1[[#This Row],[delivery_date]]-Table1[[#This Row],[order_date]]</f>
        <v>4</v>
      </c>
    </row>
    <row r="349" spans="1:17" x14ac:dyDescent="0.35">
      <c r="A349" t="s">
        <v>380</v>
      </c>
      <c r="B349" t="s">
        <v>19</v>
      </c>
      <c r="C349" t="s">
        <v>14</v>
      </c>
      <c r="D349" s="2">
        <v>4745.05</v>
      </c>
      <c r="E349">
        <v>0.16</v>
      </c>
      <c r="F349">
        <v>4</v>
      </c>
      <c r="G349" s="1">
        <v>45655</v>
      </c>
      <c r="H349" s="1">
        <v>45661</v>
      </c>
      <c r="I349" t="s">
        <v>21</v>
      </c>
      <c r="J349" t="s">
        <v>16</v>
      </c>
      <c r="K349" s="2">
        <v>347.16</v>
      </c>
      <c r="L349" t="s">
        <v>48</v>
      </c>
      <c r="M349">
        <f>YEAR(Table1[[#This Row],[order_date]])</f>
        <v>2024</v>
      </c>
      <c r="N349">
        <f>MONTH(Table1[[#This Row],[order_date]])</f>
        <v>12</v>
      </c>
      <c r="O349" s="3">
        <f>Table1[[#This Row],[sales]]-Table1[[#This Row],[profit]]</f>
        <v>4397.8900000000003</v>
      </c>
      <c r="P349" s="3">
        <f>Table1[[#This Row],[sales]]*Table1[[#This Row],[quantity]]</f>
        <v>18980.2</v>
      </c>
      <c r="Q349" s="9">
        <f>Table1[[#This Row],[delivery_date]]-Table1[[#This Row],[order_date]]</f>
        <v>6</v>
      </c>
    </row>
    <row r="350" spans="1:17" x14ac:dyDescent="0.35">
      <c r="A350" t="s">
        <v>381</v>
      </c>
      <c r="B350" t="s">
        <v>19</v>
      </c>
      <c r="C350" t="s">
        <v>20</v>
      </c>
      <c r="D350" s="2">
        <v>1863.5</v>
      </c>
      <c r="E350">
        <v>0.28999999999999998</v>
      </c>
      <c r="F350">
        <v>9</v>
      </c>
      <c r="G350" s="1">
        <v>45093</v>
      </c>
      <c r="H350" s="1">
        <v>45100</v>
      </c>
      <c r="I350" t="s">
        <v>15</v>
      </c>
      <c r="J350" t="s">
        <v>27</v>
      </c>
      <c r="K350" s="2">
        <v>161.51</v>
      </c>
      <c r="L350" t="s">
        <v>17</v>
      </c>
      <c r="M350">
        <f>YEAR(Table1[[#This Row],[order_date]])</f>
        <v>2023</v>
      </c>
      <c r="N350">
        <f>MONTH(Table1[[#This Row],[order_date]])</f>
        <v>6</v>
      </c>
      <c r="O350" s="3">
        <f>Table1[[#This Row],[sales]]-Table1[[#This Row],[profit]]</f>
        <v>1701.99</v>
      </c>
      <c r="P350" s="3">
        <f>Table1[[#This Row],[sales]]*Table1[[#This Row],[quantity]]</f>
        <v>16771.5</v>
      </c>
      <c r="Q350" s="9">
        <f>Table1[[#This Row],[delivery_date]]-Table1[[#This Row],[order_date]]</f>
        <v>7</v>
      </c>
    </row>
    <row r="351" spans="1:17" x14ac:dyDescent="0.35">
      <c r="A351" t="s">
        <v>382</v>
      </c>
      <c r="B351" t="s">
        <v>13</v>
      </c>
      <c r="C351" t="s">
        <v>14</v>
      </c>
      <c r="D351" s="2">
        <v>590.61</v>
      </c>
      <c r="E351">
        <v>0</v>
      </c>
      <c r="F351">
        <v>5</v>
      </c>
      <c r="G351" s="1">
        <v>45233</v>
      </c>
      <c r="H351" s="1">
        <v>45240</v>
      </c>
      <c r="I351" t="s">
        <v>21</v>
      </c>
      <c r="J351" t="s">
        <v>22</v>
      </c>
      <c r="K351" s="2">
        <v>46.99</v>
      </c>
      <c r="L351" t="s">
        <v>17</v>
      </c>
      <c r="M351">
        <f>YEAR(Table1[[#This Row],[order_date]])</f>
        <v>2023</v>
      </c>
      <c r="N351">
        <f>MONTH(Table1[[#This Row],[order_date]])</f>
        <v>11</v>
      </c>
      <c r="O351" s="3">
        <f>Table1[[#This Row],[sales]]-Table1[[#This Row],[profit]]</f>
        <v>543.62</v>
      </c>
      <c r="P351" s="3">
        <f>Table1[[#This Row],[sales]]*Table1[[#This Row],[quantity]]</f>
        <v>2953.05</v>
      </c>
      <c r="Q351" s="9">
        <f>Table1[[#This Row],[delivery_date]]-Table1[[#This Row],[order_date]]</f>
        <v>7</v>
      </c>
    </row>
    <row r="352" spans="1:17" x14ac:dyDescent="0.35">
      <c r="A352" t="s">
        <v>383</v>
      </c>
      <c r="B352" t="s">
        <v>19</v>
      </c>
      <c r="C352" t="s">
        <v>20</v>
      </c>
      <c r="D352" s="2">
        <v>303.31</v>
      </c>
      <c r="E352">
        <v>0.36</v>
      </c>
      <c r="F352">
        <v>1</v>
      </c>
      <c r="G352" s="1">
        <v>45203</v>
      </c>
      <c r="H352" s="1">
        <v>45207</v>
      </c>
      <c r="I352" t="s">
        <v>15</v>
      </c>
      <c r="J352" t="s">
        <v>16</v>
      </c>
      <c r="K352" s="2">
        <v>64.56</v>
      </c>
      <c r="L352" t="s">
        <v>28</v>
      </c>
      <c r="M352">
        <f>YEAR(Table1[[#This Row],[order_date]])</f>
        <v>2023</v>
      </c>
      <c r="N352">
        <f>MONTH(Table1[[#This Row],[order_date]])</f>
        <v>10</v>
      </c>
      <c r="O352" s="3">
        <f>Table1[[#This Row],[sales]]-Table1[[#This Row],[profit]]</f>
        <v>238.75</v>
      </c>
      <c r="P352" s="3">
        <f>Table1[[#This Row],[sales]]*Table1[[#This Row],[quantity]]</f>
        <v>303.31</v>
      </c>
      <c r="Q352" s="9">
        <f>Table1[[#This Row],[delivery_date]]-Table1[[#This Row],[order_date]]</f>
        <v>4</v>
      </c>
    </row>
    <row r="353" spans="1:17" x14ac:dyDescent="0.35">
      <c r="A353" t="s">
        <v>384</v>
      </c>
      <c r="B353" t="s">
        <v>25</v>
      </c>
      <c r="C353" t="s">
        <v>26</v>
      </c>
      <c r="D353" s="2">
        <v>1400.49</v>
      </c>
      <c r="E353">
        <v>0.24</v>
      </c>
      <c r="F353">
        <v>1</v>
      </c>
      <c r="G353" s="1">
        <v>45016</v>
      </c>
      <c r="H353" s="1">
        <v>45017</v>
      </c>
      <c r="I353" t="s">
        <v>21</v>
      </c>
      <c r="J353" t="s">
        <v>16</v>
      </c>
      <c r="K353" s="2">
        <v>289</v>
      </c>
      <c r="L353" t="s">
        <v>28</v>
      </c>
      <c r="M353">
        <f>YEAR(Table1[[#This Row],[order_date]])</f>
        <v>2023</v>
      </c>
      <c r="N353">
        <f>MONTH(Table1[[#This Row],[order_date]])</f>
        <v>3</v>
      </c>
      <c r="O353" s="3">
        <f>Table1[[#This Row],[sales]]-Table1[[#This Row],[profit]]</f>
        <v>1111.49</v>
      </c>
      <c r="P353" s="3">
        <f>Table1[[#This Row],[sales]]*Table1[[#This Row],[quantity]]</f>
        <v>1400.49</v>
      </c>
      <c r="Q353" s="9">
        <f>Table1[[#This Row],[delivery_date]]-Table1[[#This Row],[order_date]]</f>
        <v>1</v>
      </c>
    </row>
    <row r="354" spans="1:17" x14ac:dyDescent="0.35">
      <c r="A354" t="s">
        <v>385</v>
      </c>
      <c r="B354" t="s">
        <v>25</v>
      </c>
      <c r="C354" t="s">
        <v>14</v>
      </c>
      <c r="D354" s="2">
        <v>976.51</v>
      </c>
      <c r="E354">
        <v>0.35</v>
      </c>
      <c r="F354">
        <v>7</v>
      </c>
      <c r="G354" s="1">
        <v>45145</v>
      </c>
      <c r="H354" s="1">
        <v>45146</v>
      </c>
      <c r="I354" t="s">
        <v>21</v>
      </c>
      <c r="J354" t="s">
        <v>27</v>
      </c>
      <c r="K354" s="2">
        <v>251.49</v>
      </c>
      <c r="L354" t="s">
        <v>28</v>
      </c>
      <c r="M354">
        <f>YEAR(Table1[[#This Row],[order_date]])</f>
        <v>2023</v>
      </c>
      <c r="N354">
        <f>MONTH(Table1[[#This Row],[order_date]])</f>
        <v>8</v>
      </c>
      <c r="O354" s="3">
        <f>Table1[[#This Row],[sales]]-Table1[[#This Row],[profit]]</f>
        <v>725.02</v>
      </c>
      <c r="P354" s="3">
        <f>Table1[[#This Row],[sales]]*Table1[[#This Row],[quantity]]</f>
        <v>6835.57</v>
      </c>
      <c r="Q354" s="9">
        <f>Table1[[#This Row],[delivery_date]]-Table1[[#This Row],[order_date]]</f>
        <v>1</v>
      </c>
    </row>
    <row r="355" spans="1:17" x14ac:dyDescent="0.35">
      <c r="A355" t="s">
        <v>386</v>
      </c>
      <c r="B355" t="s">
        <v>19</v>
      </c>
      <c r="C355" t="s">
        <v>20</v>
      </c>
      <c r="D355" s="2">
        <v>3284.02</v>
      </c>
      <c r="E355">
        <v>0.22</v>
      </c>
      <c r="F355">
        <v>1</v>
      </c>
      <c r="G355" s="1">
        <v>45367</v>
      </c>
      <c r="H355" s="1">
        <v>45371</v>
      </c>
      <c r="I355" t="s">
        <v>15</v>
      </c>
      <c r="J355" t="s">
        <v>27</v>
      </c>
      <c r="K355" s="2">
        <v>399.43</v>
      </c>
      <c r="L355" t="s">
        <v>23</v>
      </c>
      <c r="M355">
        <f>YEAR(Table1[[#This Row],[order_date]])</f>
        <v>2024</v>
      </c>
      <c r="N355">
        <f>MONTH(Table1[[#This Row],[order_date]])</f>
        <v>3</v>
      </c>
      <c r="O355" s="3">
        <f>Table1[[#This Row],[sales]]-Table1[[#This Row],[profit]]</f>
        <v>2884.59</v>
      </c>
      <c r="P355" s="3">
        <f>Table1[[#This Row],[sales]]*Table1[[#This Row],[quantity]]</f>
        <v>3284.02</v>
      </c>
      <c r="Q355" s="9">
        <f>Table1[[#This Row],[delivery_date]]-Table1[[#This Row],[order_date]]</f>
        <v>4</v>
      </c>
    </row>
    <row r="356" spans="1:17" x14ac:dyDescent="0.35">
      <c r="A356" t="s">
        <v>387</v>
      </c>
      <c r="B356" t="s">
        <v>19</v>
      </c>
      <c r="C356" t="s">
        <v>26</v>
      </c>
      <c r="D356" s="2">
        <v>4250.1400000000003</v>
      </c>
      <c r="E356">
        <v>0.24</v>
      </c>
      <c r="F356">
        <v>6</v>
      </c>
      <c r="G356" s="1">
        <v>45617</v>
      </c>
      <c r="H356" s="1">
        <v>45619</v>
      </c>
      <c r="I356" t="s">
        <v>15</v>
      </c>
      <c r="J356" t="s">
        <v>16</v>
      </c>
      <c r="K356" s="2">
        <v>990.91</v>
      </c>
      <c r="L356" t="s">
        <v>34</v>
      </c>
      <c r="M356">
        <f>YEAR(Table1[[#This Row],[order_date]])</f>
        <v>2024</v>
      </c>
      <c r="N356">
        <f>MONTH(Table1[[#This Row],[order_date]])</f>
        <v>11</v>
      </c>
      <c r="O356" s="3">
        <f>Table1[[#This Row],[sales]]-Table1[[#This Row],[profit]]</f>
        <v>3259.2300000000005</v>
      </c>
      <c r="P356" s="3">
        <f>Table1[[#This Row],[sales]]*Table1[[#This Row],[quantity]]</f>
        <v>25500.840000000004</v>
      </c>
      <c r="Q356" s="9">
        <f>Table1[[#This Row],[delivery_date]]-Table1[[#This Row],[order_date]]</f>
        <v>2</v>
      </c>
    </row>
    <row r="357" spans="1:17" x14ac:dyDescent="0.35">
      <c r="A357" t="s">
        <v>388</v>
      </c>
      <c r="B357" t="s">
        <v>13</v>
      </c>
      <c r="C357" t="s">
        <v>36</v>
      </c>
      <c r="D357" s="2">
        <v>1631.54</v>
      </c>
      <c r="E357">
        <v>0.45</v>
      </c>
      <c r="F357">
        <v>7</v>
      </c>
      <c r="G357" s="1">
        <v>45547</v>
      </c>
      <c r="H357" s="1">
        <v>45551</v>
      </c>
      <c r="I357" t="s">
        <v>15</v>
      </c>
      <c r="J357" t="s">
        <v>22</v>
      </c>
      <c r="K357" s="2">
        <v>197.89</v>
      </c>
      <c r="L357" t="s">
        <v>17</v>
      </c>
      <c r="M357">
        <f>YEAR(Table1[[#This Row],[order_date]])</f>
        <v>2024</v>
      </c>
      <c r="N357">
        <f>MONTH(Table1[[#This Row],[order_date]])</f>
        <v>9</v>
      </c>
      <c r="O357" s="3">
        <f>Table1[[#This Row],[sales]]-Table1[[#This Row],[profit]]</f>
        <v>1433.65</v>
      </c>
      <c r="P357" s="3">
        <f>Table1[[#This Row],[sales]]*Table1[[#This Row],[quantity]]</f>
        <v>11420.779999999999</v>
      </c>
      <c r="Q357" s="9">
        <f>Table1[[#This Row],[delivery_date]]-Table1[[#This Row],[order_date]]</f>
        <v>4</v>
      </c>
    </row>
    <row r="358" spans="1:17" x14ac:dyDescent="0.35">
      <c r="A358" t="s">
        <v>389</v>
      </c>
      <c r="B358" t="s">
        <v>41</v>
      </c>
      <c r="C358" t="s">
        <v>26</v>
      </c>
      <c r="D358" s="2">
        <v>2931.18</v>
      </c>
      <c r="E358">
        <v>0.11</v>
      </c>
      <c r="F358">
        <v>5</v>
      </c>
      <c r="G358" s="1">
        <v>45555</v>
      </c>
      <c r="H358" s="1">
        <v>45558</v>
      </c>
      <c r="I358" t="s">
        <v>15</v>
      </c>
      <c r="J358" t="s">
        <v>16</v>
      </c>
      <c r="K358" s="2">
        <v>697.38</v>
      </c>
      <c r="L358" t="s">
        <v>34</v>
      </c>
      <c r="M358">
        <f>YEAR(Table1[[#This Row],[order_date]])</f>
        <v>2024</v>
      </c>
      <c r="N358">
        <f>MONTH(Table1[[#This Row],[order_date]])</f>
        <v>9</v>
      </c>
      <c r="O358" s="3">
        <f>Table1[[#This Row],[sales]]-Table1[[#This Row],[profit]]</f>
        <v>2233.7999999999997</v>
      </c>
      <c r="P358" s="3">
        <f>Table1[[#This Row],[sales]]*Table1[[#This Row],[quantity]]</f>
        <v>14655.9</v>
      </c>
      <c r="Q358" s="9">
        <f>Table1[[#This Row],[delivery_date]]-Table1[[#This Row],[order_date]]</f>
        <v>3</v>
      </c>
    </row>
    <row r="359" spans="1:17" x14ac:dyDescent="0.35">
      <c r="A359" t="s">
        <v>390</v>
      </c>
      <c r="B359" t="s">
        <v>19</v>
      </c>
      <c r="C359" t="s">
        <v>26</v>
      </c>
      <c r="D359" s="2">
        <v>3678.5</v>
      </c>
      <c r="E359">
        <v>0.11</v>
      </c>
      <c r="F359">
        <v>3</v>
      </c>
      <c r="G359" s="1">
        <v>45324</v>
      </c>
      <c r="H359" s="1">
        <v>45329</v>
      </c>
      <c r="I359" t="s">
        <v>21</v>
      </c>
      <c r="J359" t="s">
        <v>16</v>
      </c>
      <c r="K359" s="2">
        <v>743.04</v>
      </c>
      <c r="L359" t="s">
        <v>34</v>
      </c>
      <c r="M359">
        <f>YEAR(Table1[[#This Row],[order_date]])</f>
        <v>2024</v>
      </c>
      <c r="N359">
        <f>MONTH(Table1[[#This Row],[order_date]])</f>
        <v>2</v>
      </c>
      <c r="O359" s="3">
        <f>Table1[[#This Row],[sales]]-Table1[[#This Row],[profit]]</f>
        <v>2935.46</v>
      </c>
      <c r="P359" s="3">
        <f>Table1[[#This Row],[sales]]*Table1[[#This Row],[quantity]]</f>
        <v>11035.5</v>
      </c>
      <c r="Q359" s="9">
        <f>Table1[[#This Row],[delivery_date]]-Table1[[#This Row],[order_date]]</f>
        <v>5</v>
      </c>
    </row>
    <row r="360" spans="1:17" x14ac:dyDescent="0.35">
      <c r="A360" t="s">
        <v>391</v>
      </c>
      <c r="B360" t="s">
        <v>25</v>
      </c>
      <c r="C360" t="s">
        <v>36</v>
      </c>
      <c r="D360" s="2">
        <v>2052.59</v>
      </c>
      <c r="E360">
        <v>0.28000000000000003</v>
      </c>
      <c r="F360">
        <v>3</v>
      </c>
      <c r="G360" s="1">
        <v>45397</v>
      </c>
      <c r="H360" s="1">
        <v>45399</v>
      </c>
      <c r="I360" t="s">
        <v>21</v>
      </c>
      <c r="J360" t="s">
        <v>16</v>
      </c>
      <c r="K360" s="2">
        <v>315.05</v>
      </c>
      <c r="L360" t="s">
        <v>17</v>
      </c>
      <c r="M360">
        <f>YEAR(Table1[[#This Row],[order_date]])</f>
        <v>2024</v>
      </c>
      <c r="N360">
        <f>MONTH(Table1[[#This Row],[order_date]])</f>
        <v>4</v>
      </c>
      <c r="O360" s="3">
        <f>Table1[[#This Row],[sales]]-Table1[[#This Row],[profit]]</f>
        <v>1737.5400000000002</v>
      </c>
      <c r="P360" s="3">
        <f>Table1[[#This Row],[sales]]*Table1[[#This Row],[quantity]]</f>
        <v>6157.77</v>
      </c>
      <c r="Q360" s="9">
        <f>Table1[[#This Row],[delivery_date]]-Table1[[#This Row],[order_date]]</f>
        <v>2</v>
      </c>
    </row>
    <row r="361" spans="1:17" x14ac:dyDescent="0.35">
      <c r="A361" t="s">
        <v>392</v>
      </c>
      <c r="B361" t="s">
        <v>13</v>
      </c>
      <c r="C361" t="s">
        <v>26</v>
      </c>
      <c r="D361" s="2">
        <v>425</v>
      </c>
      <c r="E361">
        <v>0.33</v>
      </c>
      <c r="F361">
        <v>2</v>
      </c>
      <c r="G361" s="1">
        <v>45336</v>
      </c>
      <c r="H361" s="1">
        <v>45343</v>
      </c>
      <c r="I361" t="s">
        <v>31</v>
      </c>
      <c r="J361" t="s">
        <v>22</v>
      </c>
      <c r="K361" s="2">
        <v>88.73</v>
      </c>
      <c r="L361" t="s">
        <v>17</v>
      </c>
      <c r="M361">
        <f>YEAR(Table1[[#This Row],[order_date]])</f>
        <v>2024</v>
      </c>
      <c r="N361">
        <f>MONTH(Table1[[#This Row],[order_date]])</f>
        <v>2</v>
      </c>
      <c r="O361" s="3">
        <f>Table1[[#This Row],[sales]]-Table1[[#This Row],[profit]]</f>
        <v>336.27</v>
      </c>
      <c r="P361" s="3">
        <f>Table1[[#This Row],[sales]]*Table1[[#This Row],[quantity]]</f>
        <v>850</v>
      </c>
      <c r="Q361" s="9">
        <f>Table1[[#This Row],[delivery_date]]-Table1[[#This Row],[order_date]]</f>
        <v>7</v>
      </c>
    </row>
    <row r="362" spans="1:17" x14ac:dyDescent="0.35">
      <c r="A362" t="s">
        <v>393</v>
      </c>
      <c r="B362" t="s">
        <v>19</v>
      </c>
      <c r="C362" t="s">
        <v>36</v>
      </c>
      <c r="D362" s="2">
        <v>1223.01</v>
      </c>
      <c r="E362">
        <v>0.18</v>
      </c>
      <c r="F362">
        <v>1</v>
      </c>
      <c r="G362" s="1">
        <v>45544</v>
      </c>
      <c r="H362" s="1">
        <v>45548</v>
      </c>
      <c r="I362" t="s">
        <v>21</v>
      </c>
      <c r="J362" t="s">
        <v>22</v>
      </c>
      <c r="K362" s="2">
        <v>319.61</v>
      </c>
      <c r="L362" t="s">
        <v>28</v>
      </c>
      <c r="M362">
        <f>YEAR(Table1[[#This Row],[order_date]])</f>
        <v>2024</v>
      </c>
      <c r="N362">
        <f>MONTH(Table1[[#This Row],[order_date]])</f>
        <v>9</v>
      </c>
      <c r="O362" s="3">
        <f>Table1[[#This Row],[sales]]-Table1[[#This Row],[profit]]</f>
        <v>903.4</v>
      </c>
      <c r="P362" s="3">
        <f>Table1[[#This Row],[sales]]*Table1[[#This Row],[quantity]]</f>
        <v>1223.01</v>
      </c>
      <c r="Q362" s="9">
        <f>Table1[[#This Row],[delivery_date]]-Table1[[#This Row],[order_date]]</f>
        <v>4</v>
      </c>
    </row>
    <row r="363" spans="1:17" x14ac:dyDescent="0.35">
      <c r="A363" t="s">
        <v>394</v>
      </c>
      <c r="B363" t="s">
        <v>25</v>
      </c>
      <c r="C363" t="s">
        <v>36</v>
      </c>
      <c r="D363" s="2">
        <v>4427.0200000000004</v>
      </c>
      <c r="E363">
        <v>0.26</v>
      </c>
      <c r="F363">
        <v>8</v>
      </c>
      <c r="G363" s="1">
        <v>45210</v>
      </c>
      <c r="H363" s="1">
        <v>45215</v>
      </c>
      <c r="I363" t="s">
        <v>21</v>
      </c>
      <c r="J363" t="s">
        <v>27</v>
      </c>
      <c r="K363" s="2">
        <v>466.97</v>
      </c>
      <c r="L363" t="s">
        <v>23</v>
      </c>
      <c r="M363">
        <f>YEAR(Table1[[#This Row],[order_date]])</f>
        <v>2023</v>
      </c>
      <c r="N363">
        <f>MONTH(Table1[[#This Row],[order_date]])</f>
        <v>10</v>
      </c>
      <c r="O363" s="3">
        <f>Table1[[#This Row],[sales]]-Table1[[#This Row],[profit]]</f>
        <v>3960.05</v>
      </c>
      <c r="P363" s="3">
        <f>Table1[[#This Row],[sales]]*Table1[[#This Row],[quantity]]</f>
        <v>35416.160000000003</v>
      </c>
      <c r="Q363" s="9">
        <f>Table1[[#This Row],[delivery_date]]-Table1[[#This Row],[order_date]]</f>
        <v>5</v>
      </c>
    </row>
    <row r="364" spans="1:17" x14ac:dyDescent="0.35">
      <c r="A364" t="s">
        <v>395</v>
      </c>
      <c r="B364" t="s">
        <v>25</v>
      </c>
      <c r="C364" t="s">
        <v>36</v>
      </c>
      <c r="D364" s="2">
        <v>4139.95</v>
      </c>
      <c r="E364">
        <v>0.11</v>
      </c>
      <c r="F364">
        <v>9</v>
      </c>
      <c r="G364" s="1">
        <v>45157</v>
      </c>
      <c r="H364" s="1">
        <v>45163</v>
      </c>
      <c r="I364" t="s">
        <v>21</v>
      </c>
      <c r="J364" t="s">
        <v>16</v>
      </c>
      <c r="K364" s="2">
        <v>843.52</v>
      </c>
      <c r="L364" t="s">
        <v>39</v>
      </c>
      <c r="M364">
        <f>YEAR(Table1[[#This Row],[order_date]])</f>
        <v>2023</v>
      </c>
      <c r="N364">
        <f>MONTH(Table1[[#This Row],[order_date]])</f>
        <v>8</v>
      </c>
      <c r="O364" s="3">
        <f>Table1[[#This Row],[sales]]-Table1[[#This Row],[profit]]</f>
        <v>3296.43</v>
      </c>
      <c r="P364" s="3">
        <f>Table1[[#This Row],[sales]]*Table1[[#This Row],[quantity]]</f>
        <v>37259.549999999996</v>
      </c>
      <c r="Q364" s="9">
        <f>Table1[[#This Row],[delivery_date]]-Table1[[#This Row],[order_date]]</f>
        <v>6</v>
      </c>
    </row>
    <row r="365" spans="1:17" x14ac:dyDescent="0.35">
      <c r="A365" t="s">
        <v>396</v>
      </c>
      <c r="B365" t="s">
        <v>41</v>
      </c>
      <c r="C365" t="s">
        <v>20</v>
      </c>
      <c r="D365" s="2">
        <v>524.01</v>
      </c>
      <c r="E365">
        <v>7.0000000000000007E-2</v>
      </c>
      <c r="F365">
        <v>2</v>
      </c>
      <c r="G365" s="1">
        <v>45585</v>
      </c>
      <c r="H365" s="1">
        <v>45586</v>
      </c>
      <c r="I365" t="s">
        <v>21</v>
      </c>
      <c r="J365" t="s">
        <v>27</v>
      </c>
      <c r="K365" s="2">
        <v>156.33000000000001</v>
      </c>
      <c r="L365" t="s">
        <v>48</v>
      </c>
      <c r="M365">
        <f>YEAR(Table1[[#This Row],[order_date]])</f>
        <v>2024</v>
      </c>
      <c r="N365">
        <f>MONTH(Table1[[#This Row],[order_date]])</f>
        <v>10</v>
      </c>
      <c r="O365" s="3">
        <f>Table1[[#This Row],[sales]]-Table1[[#This Row],[profit]]</f>
        <v>367.67999999999995</v>
      </c>
      <c r="P365" s="3">
        <f>Table1[[#This Row],[sales]]*Table1[[#This Row],[quantity]]</f>
        <v>1048.02</v>
      </c>
      <c r="Q365" s="9">
        <f>Table1[[#This Row],[delivery_date]]-Table1[[#This Row],[order_date]]</f>
        <v>1</v>
      </c>
    </row>
    <row r="366" spans="1:17" x14ac:dyDescent="0.35">
      <c r="A366" t="s">
        <v>397</v>
      </c>
      <c r="B366" t="s">
        <v>13</v>
      </c>
      <c r="C366" t="s">
        <v>14</v>
      </c>
      <c r="D366" s="2">
        <v>1197.3499999999999</v>
      </c>
      <c r="E366">
        <v>0.12</v>
      </c>
      <c r="F366">
        <v>4</v>
      </c>
      <c r="G366" s="1">
        <v>44947</v>
      </c>
      <c r="H366" s="1">
        <v>44953</v>
      </c>
      <c r="I366" t="s">
        <v>21</v>
      </c>
      <c r="J366" t="s">
        <v>22</v>
      </c>
      <c r="K366" s="2">
        <v>298.56</v>
      </c>
      <c r="L366" t="s">
        <v>28</v>
      </c>
      <c r="M366">
        <f>YEAR(Table1[[#This Row],[order_date]])</f>
        <v>2023</v>
      </c>
      <c r="N366">
        <f>MONTH(Table1[[#This Row],[order_date]])</f>
        <v>1</v>
      </c>
      <c r="O366" s="3">
        <f>Table1[[#This Row],[sales]]-Table1[[#This Row],[profit]]</f>
        <v>898.79</v>
      </c>
      <c r="P366" s="3">
        <f>Table1[[#This Row],[sales]]*Table1[[#This Row],[quantity]]</f>
        <v>4789.3999999999996</v>
      </c>
      <c r="Q366" s="9">
        <f>Table1[[#This Row],[delivery_date]]-Table1[[#This Row],[order_date]]</f>
        <v>6</v>
      </c>
    </row>
    <row r="367" spans="1:17" x14ac:dyDescent="0.35">
      <c r="A367" t="s">
        <v>398</v>
      </c>
      <c r="B367" t="s">
        <v>13</v>
      </c>
      <c r="C367" t="s">
        <v>20</v>
      </c>
      <c r="D367" s="2">
        <v>3868.91</v>
      </c>
      <c r="E367">
        <v>0.46</v>
      </c>
      <c r="F367">
        <v>3</v>
      </c>
      <c r="G367" s="1">
        <v>45202</v>
      </c>
      <c r="H367" s="1">
        <v>45206</v>
      </c>
      <c r="I367" t="s">
        <v>31</v>
      </c>
      <c r="J367" t="s">
        <v>16</v>
      </c>
      <c r="K367" s="2">
        <v>482.97</v>
      </c>
      <c r="L367" t="s">
        <v>17</v>
      </c>
      <c r="M367">
        <f>YEAR(Table1[[#This Row],[order_date]])</f>
        <v>2023</v>
      </c>
      <c r="N367">
        <f>MONTH(Table1[[#This Row],[order_date]])</f>
        <v>10</v>
      </c>
      <c r="O367" s="3">
        <f>Table1[[#This Row],[sales]]-Table1[[#This Row],[profit]]</f>
        <v>3385.9399999999996</v>
      </c>
      <c r="P367" s="3">
        <f>Table1[[#This Row],[sales]]*Table1[[#This Row],[quantity]]</f>
        <v>11606.73</v>
      </c>
      <c r="Q367" s="9">
        <f>Table1[[#This Row],[delivery_date]]-Table1[[#This Row],[order_date]]</f>
        <v>4</v>
      </c>
    </row>
    <row r="368" spans="1:17" x14ac:dyDescent="0.35">
      <c r="A368" t="s">
        <v>399</v>
      </c>
      <c r="B368" t="s">
        <v>41</v>
      </c>
      <c r="C368" t="s">
        <v>36</v>
      </c>
      <c r="D368" s="2">
        <v>2480.9</v>
      </c>
      <c r="E368">
        <v>0.4</v>
      </c>
      <c r="F368">
        <v>4</v>
      </c>
      <c r="G368" s="1">
        <v>45405</v>
      </c>
      <c r="H368" s="1">
        <v>45407</v>
      </c>
      <c r="I368" t="s">
        <v>15</v>
      </c>
      <c r="J368" t="s">
        <v>16</v>
      </c>
      <c r="K368" s="2">
        <v>610.64</v>
      </c>
      <c r="L368" t="s">
        <v>28</v>
      </c>
      <c r="M368">
        <f>YEAR(Table1[[#This Row],[order_date]])</f>
        <v>2024</v>
      </c>
      <c r="N368">
        <f>MONTH(Table1[[#This Row],[order_date]])</f>
        <v>4</v>
      </c>
      <c r="O368" s="3">
        <f>Table1[[#This Row],[sales]]-Table1[[#This Row],[profit]]</f>
        <v>1870.2600000000002</v>
      </c>
      <c r="P368" s="3">
        <f>Table1[[#This Row],[sales]]*Table1[[#This Row],[quantity]]</f>
        <v>9923.6</v>
      </c>
      <c r="Q368" s="9">
        <f>Table1[[#This Row],[delivery_date]]-Table1[[#This Row],[order_date]]</f>
        <v>2</v>
      </c>
    </row>
    <row r="369" spans="1:17" x14ac:dyDescent="0.35">
      <c r="A369" t="s">
        <v>400</v>
      </c>
      <c r="B369" t="s">
        <v>41</v>
      </c>
      <c r="C369" t="s">
        <v>14</v>
      </c>
      <c r="D369" s="2">
        <v>3823.84</v>
      </c>
      <c r="E369">
        <v>7.0000000000000007E-2</v>
      </c>
      <c r="F369">
        <v>4</v>
      </c>
      <c r="G369" s="1">
        <v>45273</v>
      </c>
      <c r="H369" s="1">
        <v>45276</v>
      </c>
      <c r="I369" t="s">
        <v>21</v>
      </c>
      <c r="J369" t="s">
        <v>16</v>
      </c>
      <c r="K369" s="2">
        <v>664.27</v>
      </c>
      <c r="L369" t="s">
        <v>23</v>
      </c>
      <c r="M369">
        <f>YEAR(Table1[[#This Row],[order_date]])</f>
        <v>2023</v>
      </c>
      <c r="N369">
        <f>MONTH(Table1[[#This Row],[order_date]])</f>
        <v>12</v>
      </c>
      <c r="O369" s="3">
        <f>Table1[[#This Row],[sales]]-Table1[[#This Row],[profit]]</f>
        <v>3159.57</v>
      </c>
      <c r="P369" s="3">
        <f>Table1[[#This Row],[sales]]*Table1[[#This Row],[quantity]]</f>
        <v>15295.36</v>
      </c>
      <c r="Q369" s="9">
        <f>Table1[[#This Row],[delivery_date]]-Table1[[#This Row],[order_date]]</f>
        <v>3</v>
      </c>
    </row>
    <row r="370" spans="1:17" x14ac:dyDescent="0.35">
      <c r="A370" t="s">
        <v>401</v>
      </c>
      <c r="B370" t="s">
        <v>13</v>
      </c>
      <c r="C370" t="s">
        <v>14</v>
      </c>
      <c r="D370" s="2">
        <v>1134.3499999999999</v>
      </c>
      <c r="E370">
        <v>0.02</v>
      </c>
      <c r="F370">
        <v>8</v>
      </c>
      <c r="G370" s="1">
        <v>45098</v>
      </c>
      <c r="H370" s="1">
        <v>45103</v>
      </c>
      <c r="I370" t="s">
        <v>21</v>
      </c>
      <c r="J370" t="s">
        <v>16</v>
      </c>
      <c r="K370" s="2">
        <v>278.14999999999998</v>
      </c>
      <c r="L370" t="s">
        <v>48</v>
      </c>
      <c r="M370">
        <f>YEAR(Table1[[#This Row],[order_date]])</f>
        <v>2023</v>
      </c>
      <c r="N370">
        <f>MONTH(Table1[[#This Row],[order_date]])</f>
        <v>6</v>
      </c>
      <c r="O370" s="3">
        <f>Table1[[#This Row],[sales]]-Table1[[#This Row],[profit]]</f>
        <v>856.19999999999993</v>
      </c>
      <c r="P370" s="3">
        <f>Table1[[#This Row],[sales]]*Table1[[#This Row],[quantity]]</f>
        <v>9074.7999999999993</v>
      </c>
      <c r="Q370" s="9">
        <f>Table1[[#This Row],[delivery_date]]-Table1[[#This Row],[order_date]]</f>
        <v>5</v>
      </c>
    </row>
    <row r="371" spans="1:17" x14ac:dyDescent="0.35">
      <c r="A371" t="s">
        <v>402</v>
      </c>
      <c r="B371" t="s">
        <v>13</v>
      </c>
      <c r="C371" t="s">
        <v>36</v>
      </c>
      <c r="D371" s="2">
        <v>4768.22</v>
      </c>
      <c r="E371">
        <v>0.05</v>
      </c>
      <c r="F371">
        <v>3</v>
      </c>
      <c r="G371" s="1">
        <v>45469</v>
      </c>
      <c r="H371" s="1">
        <v>45475</v>
      </c>
      <c r="I371" t="s">
        <v>15</v>
      </c>
      <c r="J371" t="s">
        <v>27</v>
      </c>
      <c r="K371" s="2">
        <v>354.91</v>
      </c>
      <c r="L371" t="s">
        <v>23</v>
      </c>
      <c r="M371">
        <f>YEAR(Table1[[#This Row],[order_date]])</f>
        <v>2024</v>
      </c>
      <c r="N371">
        <f>MONTH(Table1[[#This Row],[order_date]])</f>
        <v>6</v>
      </c>
      <c r="O371" s="3">
        <f>Table1[[#This Row],[sales]]-Table1[[#This Row],[profit]]</f>
        <v>4413.3100000000004</v>
      </c>
      <c r="P371" s="3">
        <f>Table1[[#This Row],[sales]]*Table1[[#This Row],[quantity]]</f>
        <v>14304.66</v>
      </c>
      <c r="Q371" s="9">
        <f>Table1[[#This Row],[delivery_date]]-Table1[[#This Row],[order_date]]</f>
        <v>6</v>
      </c>
    </row>
    <row r="372" spans="1:17" x14ac:dyDescent="0.35">
      <c r="A372" t="s">
        <v>403</v>
      </c>
      <c r="B372" t="s">
        <v>19</v>
      </c>
      <c r="C372" t="s">
        <v>14</v>
      </c>
      <c r="D372" s="2">
        <v>3939.68</v>
      </c>
      <c r="E372">
        <v>0.15</v>
      </c>
      <c r="F372">
        <v>3</v>
      </c>
      <c r="G372" s="1">
        <v>44935</v>
      </c>
      <c r="H372" s="1">
        <v>44942</v>
      </c>
      <c r="I372" t="s">
        <v>15</v>
      </c>
      <c r="J372" t="s">
        <v>16</v>
      </c>
      <c r="K372" s="2">
        <v>1039.42</v>
      </c>
      <c r="L372" t="s">
        <v>28</v>
      </c>
      <c r="M372">
        <f>YEAR(Table1[[#This Row],[order_date]])</f>
        <v>2023</v>
      </c>
      <c r="N372">
        <f>MONTH(Table1[[#This Row],[order_date]])</f>
        <v>1</v>
      </c>
      <c r="O372" s="3">
        <f>Table1[[#This Row],[sales]]-Table1[[#This Row],[profit]]</f>
        <v>2900.2599999999998</v>
      </c>
      <c r="P372" s="3">
        <f>Table1[[#This Row],[sales]]*Table1[[#This Row],[quantity]]</f>
        <v>11819.039999999999</v>
      </c>
      <c r="Q372" s="9">
        <f>Table1[[#This Row],[delivery_date]]-Table1[[#This Row],[order_date]]</f>
        <v>7</v>
      </c>
    </row>
    <row r="373" spans="1:17" x14ac:dyDescent="0.35">
      <c r="A373" t="s">
        <v>404</v>
      </c>
      <c r="B373" t="s">
        <v>19</v>
      </c>
      <c r="C373" t="s">
        <v>14</v>
      </c>
      <c r="D373" s="2">
        <v>1067.52</v>
      </c>
      <c r="E373">
        <v>0.41</v>
      </c>
      <c r="F373">
        <v>6</v>
      </c>
      <c r="G373" s="1">
        <v>45470</v>
      </c>
      <c r="H373" s="1">
        <v>45475</v>
      </c>
      <c r="I373" t="s">
        <v>31</v>
      </c>
      <c r="J373" t="s">
        <v>22</v>
      </c>
      <c r="K373" s="2">
        <v>318.77</v>
      </c>
      <c r="L373" t="s">
        <v>34</v>
      </c>
      <c r="M373">
        <f>YEAR(Table1[[#This Row],[order_date]])</f>
        <v>2024</v>
      </c>
      <c r="N373">
        <f>MONTH(Table1[[#This Row],[order_date]])</f>
        <v>6</v>
      </c>
      <c r="O373" s="3">
        <f>Table1[[#This Row],[sales]]-Table1[[#This Row],[profit]]</f>
        <v>748.75</v>
      </c>
      <c r="P373" s="3">
        <f>Table1[[#This Row],[sales]]*Table1[[#This Row],[quantity]]</f>
        <v>6405.12</v>
      </c>
      <c r="Q373" s="9">
        <f>Table1[[#This Row],[delivery_date]]-Table1[[#This Row],[order_date]]</f>
        <v>5</v>
      </c>
    </row>
    <row r="374" spans="1:17" x14ac:dyDescent="0.35">
      <c r="A374" t="s">
        <v>405</v>
      </c>
      <c r="B374" t="s">
        <v>41</v>
      </c>
      <c r="C374" t="s">
        <v>20</v>
      </c>
      <c r="D374" s="2">
        <v>2836.4</v>
      </c>
      <c r="E374">
        <v>0.16</v>
      </c>
      <c r="F374">
        <v>3</v>
      </c>
      <c r="G374" s="1">
        <v>45128</v>
      </c>
      <c r="H374" s="1">
        <v>45132</v>
      </c>
      <c r="I374" t="s">
        <v>31</v>
      </c>
      <c r="J374" t="s">
        <v>27</v>
      </c>
      <c r="K374" s="2">
        <v>455.08</v>
      </c>
      <c r="L374" t="s">
        <v>39</v>
      </c>
      <c r="M374">
        <f>YEAR(Table1[[#This Row],[order_date]])</f>
        <v>2023</v>
      </c>
      <c r="N374">
        <f>MONTH(Table1[[#This Row],[order_date]])</f>
        <v>7</v>
      </c>
      <c r="O374" s="3">
        <f>Table1[[#This Row],[sales]]-Table1[[#This Row],[profit]]</f>
        <v>2381.3200000000002</v>
      </c>
      <c r="P374" s="3">
        <f>Table1[[#This Row],[sales]]*Table1[[#This Row],[quantity]]</f>
        <v>8509.2000000000007</v>
      </c>
      <c r="Q374" s="9">
        <f>Table1[[#This Row],[delivery_date]]-Table1[[#This Row],[order_date]]</f>
        <v>4</v>
      </c>
    </row>
    <row r="375" spans="1:17" x14ac:dyDescent="0.35">
      <c r="A375" t="s">
        <v>406</v>
      </c>
      <c r="B375" t="s">
        <v>19</v>
      </c>
      <c r="C375" t="s">
        <v>14</v>
      </c>
      <c r="D375" s="2">
        <v>654.17999999999995</v>
      </c>
      <c r="E375">
        <v>0.09</v>
      </c>
      <c r="F375">
        <v>5</v>
      </c>
      <c r="G375" s="1">
        <v>45106</v>
      </c>
      <c r="H375" s="1">
        <v>45109</v>
      </c>
      <c r="I375" t="s">
        <v>31</v>
      </c>
      <c r="J375" t="s">
        <v>16</v>
      </c>
      <c r="K375" s="2">
        <v>116.53</v>
      </c>
      <c r="L375" t="s">
        <v>17</v>
      </c>
      <c r="M375">
        <f>YEAR(Table1[[#This Row],[order_date]])</f>
        <v>2023</v>
      </c>
      <c r="N375">
        <f>MONTH(Table1[[#This Row],[order_date]])</f>
        <v>6</v>
      </c>
      <c r="O375" s="3">
        <f>Table1[[#This Row],[sales]]-Table1[[#This Row],[profit]]</f>
        <v>537.65</v>
      </c>
      <c r="P375" s="3">
        <f>Table1[[#This Row],[sales]]*Table1[[#This Row],[quantity]]</f>
        <v>3270.8999999999996</v>
      </c>
      <c r="Q375" s="9">
        <f>Table1[[#This Row],[delivery_date]]-Table1[[#This Row],[order_date]]</f>
        <v>3</v>
      </c>
    </row>
    <row r="376" spans="1:17" x14ac:dyDescent="0.35">
      <c r="A376" t="s">
        <v>407</v>
      </c>
      <c r="B376" t="s">
        <v>25</v>
      </c>
      <c r="C376" t="s">
        <v>36</v>
      </c>
      <c r="D376" s="2">
        <v>1871.03</v>
      </c>
      <c r="E376">
        <v>0.2</v>
      </c>
      <c r="F376">
        <v>4</v>
      </c>
      <c r="G376" s="1">
        <v>45635</v>
      </c>
      <c r="H376" s="1">
        <v>45638</v>
      </c>
      <c r="I376" t="s">
        <v>15</v>
      </c>
      <c r="J376" t="s">
        <v>27</v>
      </c>
      <c r="K376" s="2">
        <v>181.06</v>
      </c>
      <c r="L376" t="s">
        <v>23</v>
      </c>
      <c r="M376">
        <f>YEAR(Table1[[#This Row],[order_date]])</f>
        <v>2024</v>
      </c>
      <c r="N376">
        <f>MONTH(Table1[[#This Row],[order_date]])</f>
        <v>12</v>
      </c>
      <c r="O376" s="3">
        <f>Table1[[#This Row],[sales]]-Table1[[#This Row],[profit]]</f>
        <v>1689.97</v>
      </c>
      <c r="P376" s="3">
        <f>Table1[[#This Row],[sales]]*Table1[[#This Row],[quantity]]</f>
        <v>7484.12</v>
      </c>
      <c r="Q376" s="9">
        <f>Table1[[#This Row],[delivery_date]]-Table1[[#This Row],[order_date]]</f>
        <v>3</v>
      </c>
    </row>
    <row r="377" spans="1:17" x14ac:dyDescent="0.35">
      <c r="A377" t="s">
        <v>408</v>
      </c>
      <c r="B377" t="s">
        <v>19</v>
      </c>
      <c r="C377" t="s">
        <v>33</v>
      </c>
      <c r="D377" s="2">
        <v>3332.14</v>
      </c>
      <c r="E377">
        <v>0.06</v>
      </c>
      <c r="F377">
        <v>4</v>
      </c>
      <c r="G377" s="1">
        <v>45643</v>
      </c>
      <c r="H377" s="1">
        <v>45644</v>
      </c>
      <c r="I377" t="s">
        <v>21</v>
      </c>
      <c r="J377" t="s">
        <v>27</v>
      </c>
      <c r="K377" s="2">
        <v>736.04</v>
      </c>
      <c r="L377" t="s">
        <v>23</v>
      </c>
      <c r="M377">
        <f>YEAR(Table1[[#This Row],[order_date]])</f>
        <v>2024</v>
      </c>
      <c r="N377">
        <f>MONTH(Table1[[#This Row],[order_date]])</f>
        <v>12</v>
      </c>
      <c r="O377" s="3">
        <f>Table1[[#This Row],[sales]]-Table1[[#This Row],[profit]]</f>
        <v>2596.1</v>
      </c>
      <c r="P377" s="3">
        <f>Table1[[#This Row],[sales]]*Table1[[#This Row],[quantity]]</f>
        <v>13328.56</v>
      </c>
      <c r="Q377" s="9">
        <f>Table1[[#This Row],[delivery_date]]-Table1[[#This Row],[order_date]]</f>
        <v>1</v>
      </c>
    </row>
    <row r="378" spans="1:17" x14ac:dyDescent="0.35">
      <c r="A378" t="s">
        <v>409</v>
      </c>
      <c r="B378" t="s">
        <v>19</v>
      </c>
      <c r="C378" t="s">
        <v>33</v>
      </c>
      <c r="D378" s="2">
        <v>1717.63</v>
      </c>
      <c r="E378">
        <v>0.24</v>
      </c>
      <c r="F378">
        <v>2</v>
      </c>
      <c r="G378" s="1">
        <v>45465</v>
      </c>
      <c r="H378" s="1">
        <v>45469</v>
      </c>
      <c r="I378" t="s">
        <v>15</v>
      </c>
      <c r="J378" t="s">
        <v>16</v>
      </c>
      <c r="K378" s="2">
        <v>119.18</v>
      </c>
      <c r="L378" t="s">
        <v>17</v>
      </c>
      <c r="M378">
        <f>YEAR(Table1[[#This Row],[order_date]])</f>
        <v>2024</v>
      </c>
      <c r="N378">
        <f>MONTH(Table1[[#This Row],[order_date]])</f>
        <v>6</v>
      </c>
      <c r="O378" s="3">
        <f>Table1[[#This Row],[sales]]-Table1[[#This Row],[profit]]</f>
        <v>1598.45</v>
      </c>
      <c r="P378" s="3">
        <f>Table1[[#This Row],[sales]]*Table1[[#This Row],[quantity]]</f>
        <v>3435.26</v>
      </c>
      <c r="Q378" s="9">
        <f>Table1[[#This Row],[delivery_date]]-Table1[[#This Row],[order_date]]</f>
        <v>4</v>
      </c>
    </row>
    <row r="379" spans="1:17" x14ac:dyDescent="0.35">
      <c r="A379" t="s">
        <v>410</v>
      </c>
      <c r="B379" t="s">
        <v>25</v>
      </c>
      <c r="C379" t="s">
        <v>33</v>
      </c>
      <c r="D379" s="2">
        <v>3318.12</v>
      </c>
      <c r="E379">
        <v>0.34</v>
      </c>
      <c r="F379">
        <v>9</v>
      </c>
      <c r="G379" s="1">
        <v>45440</v>
      </c>
      <c r="H379" s="1">
        <v>45446</v>
      </c>
      <c r="I379" t="s">
        <v>21</v>
      </c>
      <c r="J379" t="s">
        <v>22</v>
      </c>
      <c r="K379" s="2">
        <v>635.94000000000005</v>
      </c>
      <c r="L379" t="s">
        <v>28</v>
      </c>
      <c r="M379">
        <f>YEAR(Table1[[#This Row],[order_date]])</f>
        <v>2024</v>
      </c>
      <c r="N379">
        <f>MONTH(Table1[[#This Row],[order_date]])</f>
        <v>5</v>
      </c>
      <c r="O379" s="3">
        <f>Table1[[#This Row],[sales]]-Table1[[#This Row],[profit]]</f>
        <v>2682.18</v>
      </c>
      <c r="P379" s="3">
        <f>Table1[[#This Row],[sales]]*Table1[[#This Row],[quantity]]</f>
        <v>29863.079999999998</v>
      </c>
      <c r="Q379" s="9">
        <f>Table1[[#This Row],[delivery_date]]-Table1[[#This Row],[order_date]]</f>
        <v>6</v>
      </c>
    </row>
    <row r="380" spans="1:17" x14ac:dyDescent="0.35">
      <c r="A380" t="s">
        <v>411</v>
      </c>
      <c r="B380" t="s">
        <v>41</v>
      </c>
      <c r="C380" t="s">
        <v>36</v>
      </c>
      <c r="D380" s="2">
        <v>1299.42</v>
      </c>
      <c r="E380">
        <v>0.18</v>
      </c>
      <c r="F380">
        <v>5</v>
      </c>
      <c r="G380" s="1">
        <v>45309</v>
      </c>
      <c r="H380" s="1">
        <v>45316</v>
      </c>
      <c r="I380" t="s">
        <v>15</v>
      </c>
      <c r="J380" t="s">
        <v>16</v>
      </c>
      <c r="K380" s="2">
        <v>200.91</v>
      </c>
      <c r="L380" t="s">
        <v>28</v>
      </c>
      <c r="M380">
        <f>YEAR(Table1[[#This Row],[order_date]])</f>
        <v>2024</v>
      </c>
      <c r="N380">
        <f>MONTH(Table1[[#This Row],[order_date]])</f>
        <v>1</v>
      </c>
      <c r="O380" s="3">
        <f>Table1[[#This Row],[sales]]-Table1[[#This Row],[profit]]</f>
        <v>1098.51</v>
      </c>
      <c r="P380" s="3">
        <f>Table1[[#This Row],[sales]]*Table1[[#This Row],[quantity]]</f>
        <v>6497.1</v>
      </c>
      <c r="Q380" s="9">
        <f>Table1[[#This Row],[delivery_date]]-Table1[[#This Row],[order_date]]</f>
        <v>7</v>
      </c>
    </row>
    <row r="381" spans="1:17" x14ac:dyDescent="0.35">
      <c r="A381" t="s">
        <v>412</v>
      </c>
      <c r="B381" t="s">
        <v>25</v>
      </c>
      <c r="C381" t="s">
        <v>33</v>
      </c>
      <c r="D381" s="2">
        <v>3633.91</v>
      </c>
      <c r="E381">
        <v>0.09</v>
      </c>
      <c r="F381">
        <v>5</v>
      </c>
      <c r="G381" s="1">
        <v>45320</v>
      </c>
      <c r="H381" s="1">
        <v>45325</v>
      </c>
      <c r="I381" t="s">
        <v>15</v>
      </c>
      <c r="J381" t="s">
        <v>16</v>
      </c>
      <c r="K381" s="2">
        <v>363.37</v>
      </c>
      <c r="L381" t="s">
        <v>17</v>
      </c>
      <c r="M381">
        <f>YEAR(Table1[[#This Row],[order_date]])</f>
        <v>2024</v>
      </c>
      <c r="N381">
        <f>MONTH(Table1[[#This Row],[order_date]])</f>
        <v>1</v>
      </c>
      <c r="O381" s="3">
        <f>Table1[[#This Row],[sales]]-Table1[[#This Row],[profit]]</f>
        <v>3270.54</v>
      </c>
      <c r="P381" s="3">
        <f>Table1[[#This Row],[sales]]*Table1[[#This Row],[quantity]]</f>
        <v>18169.55</v>
      </c>
      <c r="Q381" s="9">
        <f>Table1[[#This Row],[delivery_date]]-Table1[[#This Row],[order_date]]</f>
        <v>5</v>
      </c>
    </row>
    <row r="382" spans="1:17" x14ac:dyDescent="0.35">
      <c r="A382" t="s">
        <v>413</v>
      </c>
      <c r="B382" t="s">
        <v>19</v>
      </c>
      <c r="C382" t="s">
        <v>20</v>
      </c>
      <c r="D382" s="2">
        <v>1861.99</v>
      </c>
      <c r="E382">
        <v>0.23</v>
      </c>
      <c r="F382">
        <v>7</v>
      </c>
      <c r="G382" s="1">
        <v>45507</v>
      </c>
      <c r="H382" s="1">
        <v>45508</v>
      </c>
      <c r="I382" t="s">
        <v>15</v>
      </c>
      <c r="J382" t="s">
        <v>22</v>
      </c>
      <c r="K382" s="2">
        <v>477.12</v>
      </c>
      <c r="L382" t="s">
        <v>17</v>
      </c>
      <c r="M382">
        <f>YEAR(Table1[[#This Row],[order_date]])</f>
        <v>2024</v>
      </c>
      <c r="N382">
        <f>MONTH(Table1[[#This Row],[order_date]])</f>
        <v>8</v>
      </c>
      <c r="O382" s="3">
        <f>Table1[[#This Row],[sales]]-Table1[[#This Row],[profit]]</f>
        <v>1384.87</v>
      </c>
      <c r="P382" s="3">
        <f>Table1[[#This Row],[sales]]*Table1[[#This Row],[quantity]]</f>
        <v>13033.93</v>
      </c>
      <c r="Q382" s="9">
        <f>Table1[[#This Row],[delivery_date]]-Table1[[#This Row],[order_date]]</f>
        <v>1</v>
      </c>
    </row>
    <row r="383" spans="1:17" x14ac:dyDescent="0.35">
      <c r="A383" t="s">
        <v>414</v>
      </c>
      <c r="B383" t="s">
        <v>41</v>
      </c>
      <c r="C383" t="s">
        <v>36</v>
      </c>
      <c r="D383" s="2">
        <v>3973.36</v>
      </c>
      <c r="E383">
        <v>0.38</v>
      </c>
      <c r="F383">
        <v>3</v>
      </c>
      <c r="G383" s="1">
        <v>45632</v>
      </c>
      <c r="H383" s="1">
        <v>45637</v>
      </c>
      <c r="I383" t="s">
        <v>15</v>
      </c>
      <c r="J383" t="s">
        <v>16</v>
      </c>
      <c r="K383" s="2">
        <v>944.78</v>
      </c>
      <c r="L383" t="s">
        <v>17</v>
      </c>
      <c r="M383">
        <f>YEAR(Table1[[#This Row],[order_date]])</f>
        <v>2024</v>
      </c>
      <c r="N383">
        <f>MONTH(Table1[[#This Row],[order_date]])</f>
        <v>12</v>
      </c>
      <c r="O383" s="3">
        <f>Table1[[#This Row],[sales]]-Table1[[#This Row],[profit]]</f>
        <v>3028.58</v>
      </c>
      <c r="P383" s="3">
        <f>Table1[[#This Row],[sales]]*Table1[[#This Row],[quantity]]</f>
        <v>11920.08</v>
      </c>
      <c r="Q383" s="9">
        <f>Table1[[#This Row],[delivery_date]]-Table1[[#This Row],[order_date]]</f>
        <v>5</v>
      </c>
    </row>
    <row r="384" spans="1:17" x14ac:dyDescent="0.35">
      <c r="A384" t="s">
        <v>415</v>
      </c>
      <c r="B384" t="s">
        <v>19</v>
      </c>
      <c r="C384" t="s">
        <v>36</v>
      </c>
      <c r="D384" s="2">
        <v>769.78</v>
      </c>
      <c r="E384">
        <v>0.04</v>
      </c>
      <c r="F384">
        <v>6</v>
      </c>
      <c r="G384" s="1">
        <v>45172</v>
      </c>
      <c r="H384" s="1">
        <v>45178</v>
      </c>
      <c r="I384" t="s">
        <v>21</v>
      </c>
      <c r="J384" t="s">
        <v>22</v>
      </c>
      <c r="K384" s="2">
        <v>96.16</v>
      </c>
      <c r="L384" t="s">
        <v>39</v>
      </c>
      <c r="M384">
        <f>YEAR(Table1[[#This Row],[order_date]])</f>
        <v>2023</v>
      </c>
      <c r="N384">
        <f>MONTH(Table1[[#This Row],[order_date]])</f>
        <v>9</v>
      </c>
      <c r="O384" s="3">
        <f>Table1[[#This Row],[sales]]-Table1[[#This Row],[profit]]</f>
        <v>673.62</v>
      </c>
      <c r="P384" s="3">
        <f>Table1[[#This Row],[sales]]*Table1[[#This Row],[quantity]]</f>
        <v>4618.68</v>
      </c>
      <c r="Q384" s="9">
        <f>Table1[[#This Row],[delivery_date]]-Table1[[#This Row],[order_date]]</f>
        <v>6</v>
      </c>
    </row>
    <row r="385" spans="1:17" x14ac:dyDescent="0.35">
      <c r="A385" t="s">
        <v>416</v>
      </c>
      <c r="B385" t="s">
        <v>25</v>
      </c>
      <c r="C385" t="s">
        <v>36</v>
      </c>
      <c r="D385" s="2">
        <v>1873.69</v>
      </c>
      <c r="E385">
        <v>0.04</v>
      </c>
      <c r="F385">
        <v>1</v>
      </c>
      <c r="G385" s="1">
        <v>45351</v>
      </c>
      <c r="H385" s="1">
        <v>45352</v>
      </c>
      <c r="I385" t="s">
        <v>21</v>
      </c>
      <c r="J385" t="s">
        <v>27</v>
      </c>
      <c r="K385" s="2">
        <v>274.62</v>
      </c>
      <c r="L385" t="s">
        <v>39</v>
      </c>
      <c r="M385">
        <f>YEAR(Table1[[#This Row],[order_date]])</f>
        <v>2024</v>
      </c>
      <c r="N385">
        <f>MONTH(Table1[[#This Row],[order_date]])</f>
        <v>2</v>
      </c>
      <c r="O385" s="3">
        <f>Table1[[#This Row],[sales]]-Table1[[#This Row],[profit]]</f>
        <v>1599.0700000000002</v>
      </c>
      <c r="P385" s="3">
        <f>Table1[[#This Row],[sales]]*Table1[[#This Row],[quantity]]</f>
        <v>1873.69</v>
      </c>
      <c r="Q385" s="9">
        <f>Table1[[#This Row],[delivery_date]]-Table1[[#This Row],[order_date]]</f>
        <v>1</v>
      </c>
    </row>
    <row r="386" spans="1:17" x14ac:dyDescent="0.35">
      <c r="A386" t="s">
        <v>417</v>
      </c>
      <c r="B386" t="s">
        <v>25</v>
      </c>
      <c r="C386" t="s">
        <v>14</v>
      </c>
      <c r="D386" s="2">
        <v>2373.27</v>
      </c>
      <c r="E386">
        <v>0.16</v>
      </c>
      <c r="F386">
        <v>5</v>
      </c>
      <c r="G386" s="1">
        <v>45230</v>
      </c>
      <c r="H386" s="1">
        <v>45236</v>
      </c>
      <c r="I386" t="s">
        <v>21</v>
      </c>
      <c r="J386" t="s">
        <v>22</v>
      </c>
      <c r="K386" s="2">
        <v>268.52999999999997</v>
      </c>
      <c r="L386" t="s">
        <v>48</v>
      </c>
      <c r="M386">
        <f>YEAR(Table1[[#This Row],[order_date]])</f>
        <v>2023</v>
      </c>
      <c r="N386">
        <f>MONTH(Table1[[#This Row],[order_date]])</f>
        <v>10</v>
      </c>
      <c r="O386" s="3">
        <f>Table1[[#This Row],[sales]]-Table1[[#This Row],[profit]]</f>
        <v>2104.7399999999998</v>
      </c>
      <c r="P386" s="3">
        <f>Table1[[#This Row],[sales]]*Table1[[#This Row],[quantity]]</f>
        <v>11866.35</v>
      </c>
      <c r="Q386" s="9">
        <f>Table1[[#This Row],[delivery_date]]-Table1[[#This Row],[order_date]]</f>
        <v>6</v>
      </c>
    </row>
    <row r="387" spans="1:17" x14ac:dyDescent="0.35">
      <c r="A387" t="s">
        <v>418</v>
      </c>
      <c r="B387" t="s">
        <v>19</v>
      </c>
      <c r="C387" t="s">
        <v>14</v>
      </c>
      <c r="D387" s="2">
        <v>2176.84</v>
      </c>
      <c r="E387">
        <v>0.21</v>
      </c>
      <c r="F387">
        <v>5</v>
      </c>
      <c r="G387" s="1">
        <v>45042</v>
      </c>
      <c r="H387" s="1">
        <v>45046</v>
      </c>
      <c r="I387" t="s">
        <v>21</v>
      </c>
      <c r="J387" t="s">
        <v>27</v>
      </c>
      <c r="K387" s="2">
        <v>223.02</v>
      </c>
      <c r="L387" t="s">
        <v>48</v>
      </c>
      <c r="M387">
        <f>YEAR(Table1[[#This Row],[order_date]])</f>
        <v>2023</v>
      </c>
      <c r="N387">
        <f>MONTH(Table1[[#This Row],[order_date]])</f>
        <v>4</v>
      </c>
      <c r="O387" s="3">
        <f>Table1[[#This Row],[sales]]-Table1[[#This Row],[profit]]</f>
        <v>1953.8200000000002</v>
      </c>
      <c r="P387" s="3">
        <f>Table1[[#This Row],[sales]]*Table1[[#This Row],[quantity]]</f>
        <v>10884.2</v>
      </c>
      <c r="Q387" s="9">
        <f>Table1[[#This Row],[delivery_date]]-Table1[[#This Row],[order_date]]</f>
        <v>4</v>
      </c>
    </row>
    <row r="388" spans="1:17" x14ac:dyDescent="0.35">
      <c r="A388" t="s">
        <v>419</v>
      </c>
      <c r="B388" t="s">
        <v>13</v>
      </c>
      <c r="C388" t="s">
        <v>14</v>
      </c>
      <c r="D388" s="2">
        <v>2222.16</v>
      </c>
      <c r="E388">
        <v>0.11</v>
      </c>
      <c r="F388">
        <v>9</v>
      </c>
      <c r="G388" s="1">
        <v>45043</v>
      </c>
      <c r="H388" s="1">
        <v>45049</v>
      </c>
      <c r="I388" t="s">
        <v>31</v>
      </c>
      <c r="J388" t="s">
        <v>22</v>
      </c>
      <c r="K388" s="2">
        <v>234.09</v>
      </c>
      <c r="L388" t="s">
        <v>28</v>
      </c>
      <c r="M388">
        <f>YEAR(Table1[[#This Row],[order_date]])</f>
        <v>2023</v>
      </c>
      <c r="N388">
        <f>MONTH(Table1[[#This Row],[order_date]])</f>
        <v>4</v>
      </c>
      <c r="O388" s="3">
        <f>Table1[[#This Row],[sales]]-Table1[[#This Row],[profit]]</f>
        <v>1988.07</v>
      </c>
      <c r="P388" s="3">
        <f>Table1[[#This Row],[sales]]*Table1[[#This Row],[quantity]]</f>
        <v>19999.439999999999</v>
      </c>
      <c r="Q388" s="9">
        <f>Table1[[#This Row],[delivery_date]]-Table1[[#This Row],[order_date]]</f>
        <v>6</v>
      </c>
    </row>
    <row r="389" spans="1:17" x14ac:dyDescent="0.35">
      <c r="A389" t="s">
        <v>420</v>
      </c>
      <c r="B389" t="s">
        <v>13</v>
      </c>
      <c r="C389" t="s">
        <v>26</v>
      </c>
      <c r="D389" s="2">
        <v>2279.54</v>
      </c>
      <c r="E389">
        <v>0.01</v>
      </c>
      <c r="F389">
        <v>5</v>
      </c>
      <c r="G389" s="1">
        <v>45358</v>
      </c>
      <c r="H389" s="1">
        <v>45359</v>
      </c>
      <c r="I389" t="s">
        <v>31</v>
      </c>
      <c r="J389" t="s">
        <v>27</v>
      </c>
      <c r="K389" s="2">
        <v>190.23</v>
      </c>
      <c r="L389" t="s">
        <v>34</v>
      </c>
      <c r="M389">
        <f>YEAR(Table1[[#This Row],[order_date]])</f>
        <v>2024</v>
      </c>
      <c r="N389">
        <f>MONTH(Table1[[#This Row],[order_date]])</f>
        <v>3</v>
      </c>
      <c r="O389" s="3">
        <f>Table1[[#This Row],[sales]]-Table1[[#This Row],[profit]]</f>
        <v>2089.31</v>
      </c>
      <c r="P389" s="3">
        <f>Table1[[#This Row],[sales]]*Table1[[#This Row],[quantity]]</f>
        <v>11397.7</v>
      </c>
      <c r="Q389" s="9">
        <f>Table1[[#This Row],[delivery_date]]-Table1[[#This Row],[order_date]]</f>
        <v>1</v>
      </c>
    </row>
    <row r="390" spans="1:17" x14ac:dyDescent="0.35">
      <c r="A390" t="s">
        <v>421</v>
      </c>
      <c r="B390" t="s">
        <v>25</v>
      </c>
      <c r="C390" t="s">
        <v>20</v>
      </c>
      <c r="D390" s="2">
        <v>4945.1400000000003</v>
      </c>
      <c r="E390">
        <v>0.11</v>
      </c>
      <c r="F390">
        <v>8</v>
      </c>
      <c r="G390" s="1">
        <v>45051</v>
      </c>
      <c r="H390" s="1">
        <v>45052</v>
      </c>
      <c r="I390" t="s">
        <v>15</v>
      </c>
      <c r="J390" t="s">
        <v>22</v>
      </c>
      <c r="K390" s="2">
        <v>666.29</v>
      </c>
      <c r="L390" t="s">
        <v>48</v>
      </c>
      <c r="M390">
        <f>YEAR(Table1[[#This Row],[order_date]])</f>
        <v>2023</v>
      </c>
      <c r="N390">
        <f>MONTH(Table1[[#This Row],[order_date]])</f>
        <v>5</v>
      </c>
      <c r="O390" s="3">
        <f>Table1[[#This Row],[sales]]-Table1[[#This Row],[profit]]</f>
        <v>4278.8500000000004</v>
      </c>
      <c r="P390" s="3">
        <f>Table1[[#This Row],[sales]]*Table1[[#This Row],[quantity]]</f>
        <v>39561.120000000003</v>
      </c>
      <c r="Q390" s="9">
        <f>Table1[[#This Row],[delivery_date]]-Table1[[#This Row],[order_date]]</f>
        <v>1</v>
      </c>
    </row>
    <row r="391" spans="1:17" x14ac:dyDescent="0.35">
      <c r="A391" t="s">
        <v>422</v>
      </c>
      <c r="B391" t="s">
        <v>25</v>
      </c>
      <c r="C391" t="s">
        <v>36</v>
      </c>
      <c r="D391" s="2">
        <v>1046.47</v>
      </c>
      <c r="E391">
        <v>0.22</v>
      </c>
      <c r="F391">
        <v>3</v>
      </c>
      <c r="G391" s="1">
        <v>44959</v>
      </c>
      <c r="H391" s="1">
        <v>44962</v>
      </c>
      <c r="I391" t="s">
        <v>21</v>
      </c>
      <c r="J391" t="s">
        <v>27</v>
      </c>
      <c r="K391" s="2">
        <v>233.82</v>
      </c>
      <c r="L391" t="s">
        <v>39</v>
      </c>
      <c r="M391">
        <f>YEAR(Table1[[#This Row],[order_date]])</f>
        <v>2023</v>
      </c>
      <c r="N391">
        <f>MONTH(Table1[[#This Row],[order_date]])</f>
        <v>2</v>
      </c>
      <c r="O391" s="3">
        <f>Table1[[#This Row],[sales]]-Table1[[#This Row],[profit]]</f>
        <v>812.65000000000009</v>
      </c>
      <c r="P391" s="3">
        <f>Table1[[#This Row],[sales]]*Table1[[#This Row],[quantity]]</f>
        <v>3139.41</v>
      </c>
      <c r="Q391" s="9">
        <f>Table1[[#This Row],[delivery_date]]-Table1[[#This Row],[order_date]]</f>
        <v>3</v>
      </c>
    </row>
    <row r="392" spans="1:17" x14ac:dyDescent="0.35">
      <c r="A392" t="s">
        <v>423</v>
      </c>
      <c r="B392" t="s">
        <v>13</v>
      </c>
      <c r="C392" t="s">
        <v>36</v>
      </c>
      <c r="D392" s="2">
        <v>3866.45</v>
      </c>
      <c r="E392">
        <v>0.04</v>
      </c>
      <c r="F392">
        <v>6</v>
      </c>
      <c r="G392" s="1">
        <v>45399</v>
      </c>
      <c r="H392" s="1">
        <v>45405</v>
      </c>
      <c r="I392" t="s">
        <v>21</v>
      </c>
      <c r="J392" t="s">
        <v>16</v>
      </c>
      <c r="K392" s="2">
        <v>447.64</v>
      </c>
      <c r="L392" t="s">
        <v>23</v>
      </c>
      <c r="M392">
        <f>YEAR(Table1[[#This Row],[order_date]])</f>
        <v>2024</v>
      </c>
      <c r="N392">
        <f>MONTH(Table1[[#This Row],[order_date]])</f>
        <v>4</v>
      </c>
      <c r="O392" s="3">
        <f>Table1[[#This Row],[sales]]-Table1[[#This Row],[profit]]</f>
        <v>3418.81</v>
      </c>
      <c r="P392" s="3">
        <f>Table1[[#This Row],[sales]]*Table1[[#This Row],[quantity]]</f>
        <v>23198.699999999997</v>
      </c>
      <c r="Q392" s="9">
        <f>Table1[[#This Row],[delivery_date]]-Table1[[#This Row],[order_date]]</f>
        <v>6</v>
      </c>
    </row>
    <row r="393" spans="1:17" x14ac:dyDescent="0.35">
      <c r="A393" t="s">
        <v>424</v>
      </c>
      <c r="B393" t="s">
        <v>13</v>
      </c>
      <c r="C393" t="s">
        <v>14</v>
      </c>
      <c r="D393" s="2">
        <v>2803.77</v>
      </c>
      <c r="E393">
        <v>0.36</v>
      </c>
      <c r="F393">
        <v>2</v>
      </c>
      <c r="G393" s="1">
        <v>45530</v>
      </c>
      <c r="H393" s="1">
        <v>45533</v>
      </c>
      <c r="I393" t="s">
        <v>15</v>
      </c>
      <c r="J393" t="s">
        <v>22</v>
      </c>
      <c r="K393" s="2">
        <v>632.89</v>
      </c>
      <c r="L393" t="s">
        <v>23</v>
      </c>
      <c r="M393">
        <f>YEAR(Table1[[#This Row],[order_date]])</f>
        <v>2024</v>
      </c>
      <c r="N393">
        <f>MONTH(Table1[[#This Row],[order_date]])</f>
        <v>8</v>
      </c>
      <c r="O393" s="3">
        <f>Table1[[#This Row],[sales]]-Table1[[#This Row],[profit]]</f>
        <v>2170.88</v>
      </c>
      <c r="P393" s="3">
        <f>Table1[[#This Row],[sales]]*Table1[[#This Row],[quantity]]</f>
        <v>5607.54</v>
      </c>
      <c r="Q393" s="9">
        <f>Table1[[#This Row],[delivery_date]]-Table1[[#This Row],[order_date]]</f>
        <v>3</v>
      </c>
    </row>
    <row r="394" spans="1:17" x14ac:dyDescent="0.35">
      <c r="A394" t="s">
        <v>425</v>
      </c>
      <c r="B394" t="s">
        <v>19</v>
      </c>
      <c r="C394" t="s">
        <v>36</v>
      </c>
      <c r="D394" s="2">
        <v>2126.7800000000002</v>
      </c>
      <c r="E394">
        <v>0.28000000000000003</v>
      </c>
      <c r="F394">
        <v>9</v>
      </c>
      <c r="G394" s="1">
        <v>45361</v>
      </c>
      <c r="H394" s="1">
        <v>45367</v>
      </c>
      <c r="I394" t="s">
        <v>15</v>
      </c>
      <c r="J394" t="s">
        <v>22</v>
      </c>
      <c r="K394" s="2">
        <v>513.26</v>
      </c>
      <c r="L394" t="s">
        <v>39</v>
      </c>
      <c r="M394">
        <f>YEAR(Table1[[#This Row],[order_date]])</f>
        <v>2024</v>
      </c>
      <c r="N394">
        <f>MONTH(Table1[[#This Row],[order_date]])</f>
        <v>3</v>
      </c>
      <c r="O394" s="3">
        <f>Table1[[#This Row],[sales]]-Table1[[#This Row],[profit]]</f>
        <v>1613.5200000000002</v>
      </c>
      <c r="P394" s="3">
        <f>Table1[[#This Row],[sales]]*Table1[[#This Row],[quantity]]</f>
        <v>19141.02</v>
      </c>
      <c r="Q394" s="9">
        <f>Table1[[#This Row],[delivery_date]]-Table1[[#This Row],[order_date]]</f>
        <v>6</v>
      </c>
    </row>
    <row r="395" spans="1:17" x14ac:dyDescent="0.35">
      <c r="A395" t="s">
        <v>426</v>
      </c>
      <c r="B395" t="s">
        <v>19</v>
      </c>
      <c r="C395" t="s">
        <v>36</v>
      </c>
      <c r="D395" s="2">
        <v>3204.29</v>
      </c>
      <c r="E395">
        <v>0.22</v>
      </c>
      <c r="F395">
        <v>6</v>
      </c>
      <c r="G395" s="1">
        <v>45630</v>
      </c>
      <c r="H395" s="1">
        <v>45635</v>
      </c>
      <c r="I395" t="s">
        <v>15</v>
      </c>
      <c r="J395" t="s">
        <v>27</v>
      </c>
      <c r="K395" s="2">
        <v>431.14</v>
      </c>
      <c r="L395" t="s">
        <v>28</v>
      </c>
      <c r="M395">
        <f>YEAR(Table1[[#This Row],[order_date]])</f>
        <v>2024</v>
      </c>
      <c r="N395">
        <f>MONTH(Table1[[#This Row],[order_date]])</f>
        <v>12</v>
      </c>
      <c r="O395" s="3">
        <f>Table1[[#This Row],[sales]]-Table1[[#This Row],[profit]]</f>
        <v>2773.15</v>
      </c>
      <c r="P395" s="3">
        <f>Table1[[#This Row],[sales]]*Table1[[#This Row],[quantity]]</f>
        <v>19225.739999999998</v>
      </c>
      <c r="Q395" s="9">
        <f>Table1[[#This Row],[delivery_date]]-Table1[[#This Row],[order_date]]</f>
        <v>5</v>
      </c>
    </row>
    <row r="396" spans="1:17" x14ac:dyDescent="0.35">
      <c r="A396" t="s">
        <v>427</v>
      </c>
      <c r="B396" t="s">
        <v>13</v>
      </c>
      <c r="C396" t="s">
        <v>33</v>
      </c>
      <c r="D396" s="2">
        <v>4282.3</v>
      </c>
      <c r="E396">
        <v>0.26</v>
      </c>
      <c r="F396">
        <v>5</v>
      </c>
      <c r="G396" s="1">
        <v>44949</v>
      </c>
      <c r="H396" s="1">
        <v>44956</v>
      </c>
      <c r="I396" t="s">
        <v>21</v>
      </c>
      <c r="J396" t="s">
        <v>22</v>
      </c>
      <c r="K396" s="2">
        <v>275.87</v>
      </c>
      <c r="L396" t="s">
        <v>23</v>
      </c>
      <c r="M396">
        <f>YEAR(Table1[[#This Row],[order_date]])</f>
        <v>2023</v>
      </c>
      <c r="N396">
        <f>MONTH(Table1[[#This Row],[order_date]])</f>
        <v>1</v>
      </c>
      <c r="O396" s="3">
        <f>Table1[[#This Row],[sales]]-Table1[[#This Row],[profit]]</f>
        <v>4006.4300000000003</v>
      </c>
      <c r="P396" s="3">
        <f>Table1[[#This Row],[sales]]*Table1[[#This Row],[quantity]]</f>
        <v>21411.5</v>
      </c>
      <c r="Q396" s="9">
        <f>Table1[[#This Row],[delivery_date]]-Table1[[#This Row],[order_date]]</f>
        <v>7</v>
      </c>
    </row>
    <row r="397" spans="1:17" x14ac:dyDescent="0.35">
      <c r="A397" t="s">
        <v>428</v>
      </c>
      <c r="B397" t="s">
        <v>19</v>
      </c>
      <c r="C397" t="s">
        <v>36</v>
      </c>
      <c r="D397" s="2">
        <v>2386.5300000000002</v>
      </c>
      <c r="E397">
        <v>0.33</v>
      </c>
      <c r="F397">
        <v>9</v>
      </c>
      <c r="G397" s="1">
        <v>45008</v>
      </c>
      <c r="H397" s="1">
        <v>45011</v>
      </c>
      <c r="I397" t="s">
        <v>21</v>
      </c>
      <c r="J397" t="s">
        <v>22</v>
      </c>
      <c r="K397" s="2">
        <v>547.59</v>
      </c>
      <c r="L397" t="s">
        <v>39</v>
      </c>
      <c r="M397">
        <f>YEAR(Table1[[#This Row],[order_date]])</f>
        <v>2023</v>
      </c>
      <c r="N397">
        <f>MONTH(Table1[[#This Row],[order_date]])</f>
        <v>3</v>
      </c>
      <c r="O397" s="3">
        <f>Table1[[#This Row],[sales]]-Table1[[#This Row],[profit]]</f>
        <v>1838.94</v>
      </c>
      <c r="P397" s="3">
        <f>Table1[[#This Row],[sales]]*Table1[[#This Row],[quantity]]</f>
        <v>21478.77</v>
      </c>
      <c r="Q397" s="9">
        <f>Table1[[#This Row],[delivery_date]]-Table1[[#This Row],[order_date]]</f>
        <v>3</v>
      </c>
    </row>
    <row r="398" spans="1:17" x14ac:dyDescent="0.35">
      <c r="A398" t="s">
        <v>429</v>
      </c>
      <c r="B398" t="s">
        <v>19</v>
      </c>
      <c r="C398" t="s">
        <v>26</v>
      </c>
      <c r="D398" s="2">
        <v>4337.53</v>
      </c>
      <c r="E398">
        <v>0.5</v>
      </c>
      <c r="F398">
        <v>1</v>
      </c>
      <c r="G398" s="1">
        <v>45129</v>
      </c>
      <c r="H398" s="1">
        <v>45133</v>
      </c>
      <c r="I398" t="s">
        <v>21</v>
      </c>
      <c r="J398" t="s">
        <v>22</v>
      </c>
      <c r="K398" s="2">
        <v>367.48</v>
      </c>
      <c r="L398" t="s">
        <v>17</v>
      </c>
      <c r="M398">
        <f>YEAR(Table1[[#This Row],[order_date]])</f>
        <v>2023</v>
      </c>
      <c r="N398">
        <f>MONTH(Table1[[#This Row],[order_date]])</f>
        <v>7</v>
      </c>
      <c r="O398" s="3">
        <f>Table1[[#This Row],[sales]]-Table1[[#This Row],[profit]]</f>
        <v>3970.0499999999997</v>
      </c>
      <c r="P398" s="3">
        <f>Table1[[#This Row],[sales]]*Table1[[#This Row],[quantity]]</f>
        <v>4337.53</v>
      </c>
      <c r="Q398" s="9">
        <f>Table1[[#This Row],[delivery_date]]-Table1[[#This Row],[order_date]]</f>
        <v>4</v>
      </c>
    </row>
    <row r="399" spans="1:17" x14ac:dyDescent="0.35">
      <c r="A399" t="s">
        <v>430</v>
      </c>
      <c r="B399" t="s">
        <v>41</v>
      </c>
      <c r="C399" t="s">
        <v>14</v>
      </c>
      <c r="D399" s="2">
        <v>559.61</v>
      </c>
      <c r="E399">
        <v>0.39</v>
      </c>
      <c r="F399">
        <v>3</v>
      </c>
      <c r="G399" s="1">
        <v>45481</v>
      </c>
      <c r="H399" s="1">
        <v>45485</v>
      </c>
      <c r="I399" t="s">
        <v>31</v>
      </c>
      <c r="J399" t="s">
        <v>22</v>
      </c>
      <c r="K399" s="2">
        <v>66.31</v>
      </c>
      <c r="L399" t="s">
        <v>34</v>
      </c>
      <c r="M399">
        <f>YEAR(Table1[[#This Row],[order_date]])</f>
        <v>2024</v>
      </c>
      <c r="N399">
        <f>MONTH(Table1[[#This Row],[order_date]])</f>
        <v>7</v>
      </c>
      <c r="O399" s="3">
        <f>Table1[[#This Row],[sales]]-Table1[[#This Row],[profit]]</f>
        <v>493.3</v>
      </c>
      <c r="P399" s="3">
        <f>Table1[[#This Row],[sales]]*Table1[[#This Row],[quantity]]</f>
        <v>1678.83</v>
      </c>
      <c r="Q399" s="9">
        <f>Table1[[#This Row],[delivery_date]]-Table1[[#This Row],[order_date]]</f>
        <v>4</v>
      </c>
    </row>
    <row r="400" spans="1:17" x14ac:dyDescent="0.35">
      <c r="A400" t="s">
        <v>431</v>
      </c>
      <c r="B400" t="s">
        <v>19</v>
      </c>
      <c r="C400" t="s">
        <v>20</v>
      </c>
      <c r="D400" s="2">
        <v>3300.11</v>
      </c>
      <c r="E400">
        <v>0.27</v>
      </c>
      <c r="F400">
        <v>2</v>
      </c>
      <c r="G400" s="1">
        <v>45033</v>
      </c>
      <c r="H400" s="1">
        <v>45034</v>
      </c>
      <c r="I400" t="s">
        <v>15</v>
      </c>
      <c r="J400" t="s">
        <v>22</v>
      </c>
      <c r="K400" s="2">
        <v>653.08000000000004</v>
      </c>
      <c r="L400" t="s">
        <v>34</v>
      </c>
      <c r="M400">
        <f>YEAR(Table1[[#This Row],[order_date]])</f>
        <v>2023</v>
      </c>
      <c r="N400">
        <f>MONTH(Table1[[#This Row],[order_date]])</f>
        <v>4</v>
      </c>
      <c r="O400" s="3">
        <f>Table1[[#This Row],[sales]]-Table1[[#This Row],[profit]]</f>
        <v>2647.03</v>
      </c>
      <c r="P400" s="3">
        <f>Table1[[#This Row],[sales]]*Table1[[#This Row],[quantity]]</f>
        <v>6600.22</v>
      </c>
      <c r="Q400" s="9">
        <f>Table1[[#This Row],[delivery_date]]-Table1[[#This Row],[order_date]]</f>
        <v>1</v>
      </c>
    </row>
    <row r="401" spans="1:17" x14ac:dyDescent="0.35">
      <c r="A401" t="s">
        <v>432</v>
      </c>
      <c r="B401" t="s">
        <v>25</v>
      </c>
      <c r="C401" t="s">
        <v>20</v>
      </c>
      <c r="D401" s="2">
        <v>1732.58</v>
      </c>
      <c r="E401">
        <v>0.39</v>
      </c>
      <c r="F401">
        <v>9</v>
      </c>
      <c r="G401" s="1">
        <v>45000</v>
      </c>
      <c r="H401" s="1">
        <v>45005</v>
      </c>
      <c r="I401" t="s">
        <v>21</v>
      </c>
      <c r="J401" t="s">
        <v>27</v>
      </c>
      <c r="K401" s="2">
        <v>484.92</v>
      </c>
      <c r="L401" t="s">
        <v>34</v>
      </c>
      <c r="M401">
        <f>YEAR(Table1[[#This Row],[order_date]])</f>
        <v>2023</v>
      </c>
      <c r="N401">
        <f>MONTH(Table1[[#This Row],[order_date]])</f>
        <v>3</v>
      </c>
      <c r="O401" s="3">
        <f>Table1[[#This Row],[sales]]-Table1[[#This Row],[profit]]</f>
        <v>1247.6599999999999</v>
      </c>
      <c r="P401" s="3">
        <f>Table1[[#This Row],[sales]]*Table1[[#This Row],[quantity]]</f>
        <v>15593.22</v>
      </c>
      <c r="Q401" s="9">
        <f>Table1[[#This Row],[delivery_date]]-Table1[[#This Row],[order_date]]</f>
        <v>5</v>
      </c>
    </row>
    <row r="402" spans="1:17" x14ac:dyDescent="0.35">
      <c r="A402" t="s">
        <v>433</v>
      </c>
      <c r="B402" t="s">
        <v>19</v>
      </c>
      <c r="C402" t="s">
        <v>33</v>
      </c>
      <c r="D402" s="2">
        <v>1994.91</v>
      </c>
      <c r="E402">
        <v>0.24</v>
      </c>
      <c r="F402">
        <v>6</v>
      </c>
      <c r="G402" s="1">
        <v>45282</v>
      </c>
      <c r="H402" s="1">
        <v>45289</v>
      </c>
      <c r="I402" t="s">
        <v>15</v>
      </c>
      <c r="J402" t="s">
        <v>22</v>
      </c>
      <c r="K402" s="2">
        <v>476.38</v>
      </c>
      <c r="L402" t="s">
        <v>28</v>
      </c>
      <c r="M402">
        <f>YEAR(Table1[[#This Row],[order_date]])</f>
        <v>2023</v>
      </c>
      <c r="N402">
        <f>MONTH(Table1[[#This Row],[order_date]])</f>
        <v>12</v>
      </c>
      <c r="O402" s="3">
        <f>Table1[[#This Row],[sales]]-Table1[[#This Row],[profit]]</f>
        <v>1518.5300000000002</v>
      </c>
      <c r="P402" s="3">
        <f>Table1[[#This Row],[sales]]*Table1[[#This Row],[quantity]]</f>
        <v>11969.460000000001</v>
      </c>
      <c r="Q402" s="9">
        <f>Table1[[#This Row],[delivery_date]]-Table1[[#This Row],[order_date]]</f>
        <v>7</v>
      </c>
    </row>
    <row r="403" spans="1:17" x14ac:dyDescent="0.35">
      <c r="A403" t="s">
        <v>434</v>
      </c>
      <c r="B403" t="s">
        <v>19</v>
      </c>
      <c r="C403" t="s">
        <v>20</v>
      </c>
      <c r="D403" s="2">
        <v>2898</v>
      </c>
      <c r="E403">
        <v>0.16</v>
      </c>
      <c r="F403">
        <v>6</v>
      </c>
      <c r="G403" s="1">
        <v>45127</v>
      </c>
      <c r="H403" s="1">
        <v>45131</v>
      </c>
      <c r="I403" t="s">
        <v>31</v>
      </c>
      <c r="J403" t="s">
        <v>16</v>
      </c>
      <c r="K403" s="2">
        <v>339.95</v>
      </c>
      <c r="L403" t="s">
        <v>28</v>
      </c>
      <c r="M403">
        <f>YEAR(Table1[[#This Row],[order_date]])</f>
        <v>2023</v>
      </c>
      <c r="N403">
        <f>MONTH(Table1[[#This Row],[order_date]])</f>
        <v>7</v>
      </c>
      <c r="O403" s="3">
        <f>Table1[[#This Row],[sales]]-Table1[[#This Row],[profit]]</f>
        <v>2558.0500000000002</v>
      </c>
      <c r="P403" s="3">
        <f>Table1[[#This Row],[sales]]*Table1[[#This Row],[quantity]]</f>
        <v>17388</v>
      </c>
      <c r="Q403" s="9">
        <f>Table1[[#This Row],[delivery_date]]-Table1[[#This Row],[order_date]]</f>
        <v>4</v>
      </c>
    </row>
    <row r="404" spans="1:17" x14ac:dyDescent="0.35">
      <c r="A404" t="s">
        <v>435</v>
      </c>
      <c r="B404" t="s">
        <v>13</v>
      </c>
      <c r="C404" t="s">
        <v>20</v>
      </c>
      <c r="D404" s="2">
        <v>2451.59</v>
      </c>
      <c r="E404">
        <v>0.13</v>
      </c>
      <c r="F404">
        <v>5</v>
      </c>
      <c r="G404" s="1">
        <v>45288</v>
      </c>
      <c r="H404" s="1">
        <v>45289</v>
      </c>
      <c r="I404" t="s">
        <v>15</v>
      </c>
      <c r="J404" t="s">
        <v>16</v>
      </c>
      <c r="K404" s="2">
        <v>620.73</v>
      </c>
      <c r="L404" t="s">
        <v>17</v>
      </c>
      <c r="M404">
        <f>YEAR(Table1[[#This Row],[order_date]])</f>
        <v>2023</v>
      </c>
      <c r="N404">
        <f>MONTH(Table1[[#This Row],[order_date]])</f>
        <v>12</v>
      </c>
      <c r="O404" s="3">
        <f>Table1[[#This Row],[sales]]-Table1[[#This Row],[profit]]</f>
        <v>1830.8600000000001</v>
      </c>
      <c r="P404" s="3">
        <f>Table1[[#This Row],[sales]]*Table1[[#This Row],[quantity]]</f>
        <v>12257.95</v>
      </c>
      <c r="Q404" s="9">
        <f>Table1[[#This Row],[delivery_date]]-Table1[[#This Row],[order_date]]</f>
        <v>1</v>
      </c>
    </row>
    <row r="405" spans="1:17" x14ac:dyDescent="0.35">
      <c r="A405" t="s">
        <v>436</v>
      </c>
      <c r="B405" t="s">
        <v>25</v>
      </c>
      <c r="C405" t="s">
        <v>14</v>
      </c>
      <c r="D405" s="2">
        <v>1970.72</v>
      </c>
      <c r="E405">
        <v>0.2</v>
      </c>
      <c r="F405">
        <v>4</v>
      </c>
      <c r="G405" s="1">
        <v>45515</v>
      </c>
      <c r="H405" s="1">
        <v>45520</v>
      </c>
      <c r="I405" t="s">
        <v>21</v>
      </c>
      <c r="J405" t="s">
        <v>16</v>
      </c>
      <c r="K405" s="2">
        <v>300.44</v>
      </c>
      <c r="L405" t="s">
        <v>17</v>
      </c>
      <c r="M405">
        <f>YEAR(Table1[[#This Row],[order_date]])</f>
        <v>2024</v>
      </c>
      <c r="N405">
        <f>MONTH(Table1[[#This Row],[order_date]])</f>
        <v>8</v>
      </c>
      <c r="O405" s="3">
        <f>Table1[[#This Row],[sales]]-Table1[[#This Row],[profit]]</f>
        <v>1670.28</v>
      </c>
      <c r="P405" s="3">
        <f>Table1[[#This Row],[sales]]*Table1[[#This Row],[quantity]]</f>
        <v>7882.88</v>
      </c>
      <c r="Q405" s="9">
        <f>Table1[[#This Row],[delivery_date]]-Table1[[#This Row],[order_date]]</f>
        <v>5</v>
      </c>
    </row>
    <row r="406" spans="1:17" x14ac:dyDescent="0.35">
      <c r="A406" t="s">
        <v>437</v>
      </c>
      <c r="B406" t="s">
        <v>19</v>
      </c>
      <c r="C406" t="s">
        <v>14</v>
      </c>
      <c r="D406" s="2">
        <v>1610.78</v>
      </c>
      <c r="E406">
        <v>0</v>
      </c>
      <c r="F406">
        <v>4</v>
      </c>
      <c r="G406" s="1">
        <v>45397</v>
      </c>
      <c r="H406" s="1">
        <v>45401</v>
      </c>
      <c r="I406" t="s">
        <v>15</v>
      </c>
      <c r="J406" t="s">
        <v>27</v>
      </c>
      <c r="K406" s="2">
        <v>138.59</v>
      </c>
      <c r="L406" t="s">
        <v>39</v>
      </c>
      <c r="M406">
        <f>YEAR(Table1[[#This Row],[order_date]])</f>
        <v>2024</v>
      </c>
      <c r="N406">
        <f>MONTH(Table1[[#This Row],[order_date]])</f>
        <v>4</v>
      </c>
      <c r="O406" s="3">
        <f>Table1[[#This Row],[sales]]-Table1[[#This Row],[profit]]</f>
        <v>1472.19</v>
      </c>
      <c r="P406" s="3">
        <f>Table1[[#This Row],[sales]]*Table1[[#This Row],[quantity]]</f>
        <v>6443.12</v>
      </c>
      <c r="Q406" s="9">
        <f>Table1[[#This Row],[delivery_date]]-Table1[[#This Row],[order_date]]</f>
        <v>4</v>
      </c>
    </row>
    <row r="407" spans="1:17" x14ac:dyDescent="0.35">
      <c r="A407" t="s">
        <v>438</v>
      </c>
      <c r="B407" t="s">
        <v>19</v>
      </c>
      <c r="C407" t="s">
        <v>26</v>
      </c>
      <c r="D407" s="2">
        <v>3129.74</v>
      </c>
      <c r="E407">
        <v>0.09</v>
      </c>
      <c r="F407">
        <v>2</v>
      </c>
      <c r="G407" s="1">
        <v>45311</v>
      </c>
      <c r="H407" s="1">
        <v>45313</v>
      </c>
      <c r="I407" t="s">
        <v>21</v>
      </c>
      <c r="J407" t="s">
        <v>22</v>
      </c>
      <c r="K407" s="2">
        <v>398.59</v>
      </c>
      <c r="L407" t="s">
        <v>39</v>
      </c>
      <c r="M407">
        <f>YEAR(Table1[[#This Row],[order_date]])</f>
        <v>2024</v>
      </c>
      <c r="N407">
        <f>MONTH(Table1[[#This Row],[order_date]])</f>
        <v>1</v>
      </c>
      <c r="O407" s="3">
        <f>Table1[[#This Row],[sales]]-Table1[[#This Row],[profit]]</f>
        <v>2731.1499999999996</v>
      </c>
      <c r="P407" s="3">
        <f>Table1[[#This Row],[sales]]*Table1[[#This Row],[quantity]]</f>
        <v>6259.48</v>
      </c>
      <c r="Q407" s="9">
        <f>Table1[[#This Row],[delivery_date]]-Table1[[#This Row],[order_date]]</f>
        <v>2</v>
      </c>
    </row>
    <row r="408" spans="1:17" x14ac:dyDescent="0.35">
      <c r="A408" t="s">
        <v>439</v>
      </c>
      <c r="B408" t="s">
        <v>41</v>
      </c>
      <c r="C408" t="s">
        <v>33</v>
      </c>
      <c r="D408" s="2">
        <v>2577.34</v>
      </c>
      <c r="E408">
        <v>0.06</v>
      </c>
      <c r="F408">
        <v>7</v>
      </c>
      <c r="G408" s="1">
        <v>44945</v>
      </c>
      <c r="H408" s="1">
        <v>44946</v>
      </c>
      <c r="I408" t="s">
        <v>31</v>
      </c>
      <c r="J408" t="s">
        <v>22</v>
      </c>
      <c r="K408" s="2">
        <v>658.39</v>
      </c>
      <c r="L408" t="s">
        <v>23</v>
      </c>
      <c r="M408">
        <f>YEAR(Table1[[#This Row],[order_date]])</f>
        <v>2023</v>
      </c>
      <c r="N408">
        <f>MONTH(Table1[[#This Row],[order_date]])</f>
        <v>1</v>
      </c>
      <c r="O408" s="3">
        <f>Table1[[#This Row],[sales]]-Table1[[#This Row],[profit]]</f>
        <v>1918.9500000000003</v>
      </c>
      <c r="P408" s="3">
        <f>Table1[[#This Row],[sales]]*Table1[[#This Row],[quantity]]</f>
        <v>18041.38</v>
      </c>
      <c r="Q408" s="9">
        <f>Table1[[#This Row],[delivery_date]]-Table1[[#This Row],[order_date]]</f>
        <v>1</v>
      </c>
    </row>
    <row r="409" spans="1:17" x14ac:dyDescent="0.35">
      <c r="A409" t="s">
        <v>440</v>
      </c>
      <c r="B409" t="s">
        <v>19</v>
      </c>
      <c r="C409" t="s">
        <v>20</v>
      </c>
      <c r="D409" s="2">
        <v>1684.21</v>
      </c>
      <c r="E409">
        <v>0.48</v>
      </c>
      <c r="F409">
        <v>6</v>
      </c>
      <c r="G409" s="1">
        <v>45571</v>
      </c>
      <c r="H409" s="1">
        <v>45575</v>
      </c>
      <c r="I409" t="s">
        <v>31</v>
      </c>
      <c r="J409" t="s">
        <v>22</v>
      </c>
      <c r="K409" s="2">
        <v>240.4</v>
      </c>
      <c r="L409" t="s">
        <v>39</v>
      </c>
      <c r="M409">
        <f>YEAR(Table1[[#This Row],[order_date]])</f>
        <v>2024</v>
      </c>
      <c r="N409">
        <f>MONTH(Table1[[#This Row],[order_date]])</f>
        <v>10</v>
      </c>
      <c r="O409" s="3">
        <f>Table1[[#This Row],[sales]]-Table1[[#This Row],[profit]]</f>
        <v>1443.81</v>
      </c>
      <c r="P409" s="3">
        <f>Table1[[#This Row],[sales]]*Table1[[#This Row],[quantity]]</f>
        <v>10105.26</v>
      </c>
      <c r="Q409" s="9">
        <f>Table1[[#This Row],[delivery_date]]-Table1[[#This Row],[order_date]]</f>
        <v>4</v>
      </c>
    </row>
    <row r="410" spans="1:17" x14ac:dyDescent="0.35">
      <c r="A410" t="s">
        <v>441</v>
      </c>
      <c r="B410" t="s">
        <v>19</v>
      </c>
      <c r="C410" t="s">
        <v>26</v>
      </c>
      <c r="D410" s="2">
        <v>1104.31</v>
      </c>
      <c r="E410">
        <v>0.03</v>
      </c>
      <c r="F410">
        <v>3</v>
      </c>
      <c r="G410" s="1">
        <v>45621</v>
      </c>
      <c r="H410" s="1">
        <v>45623</v>
      </c>
      <c r="I410" t="s">
        <v>21</v>
      </c>
      <c r="J410" t="s">
        <v>22</v>
      </c>
      <c r="K410" s="2">
        <v>160.11000000000001</v>
      </c>
      <c r="L410" t="s">
        <v>28</v>
      </c>
      <c r="M410">
        <f>YEAR(Table1[[#This Row],[order_date]])</f>
        <v>2024</v>
      </c>
      <c r="N410">
        <f>MONTH(Table1[[#This Row],[order_date]])</f>
        <v>11</v>
      </c>
      <c r="O410" s="3">
        <f>Table1[[#This Row],[sales]]-Table1[[#This Row],[profit]]</f>
        <v>944.19999999999993</v>
      </c>
      <c r="P410" s="3">
        <f>Table1[[#This Row],[sales]]*Table1[[#This Row],[quantity]]</f>
        <v>3312.93</v>
      </c>
      <c r="Q410" s="9">
        <f>Table1[[#This Row],[delivery_date]]-Table1[[#This Row],[order_date]]</f>
        <v>2</v>
      </c>
    </row>
    <row r="411" spans="1:17" x14ac:dyDescent="0.35">
      <c r="A411" t="s">
        <v>442</v>
      </c>
      <c r="B411" t="s">
        <v>41</v>
      </c>
      <c r="C411" t="s">
        <v>33</v>
      </c>
      <c r="D411" s="2">
        <v>3894.89</v>
      </c>
      <c r="E411">
        <v>0.25</v>
      </c>
      <c r="F411">
        <v>7</v>
      </c>
      <c r="G411" s="1">
        <v>45500</v>
      </c>
      <c r="H411" s="1">
        <v>45506</v>
      </c>
      <c r="I411" t="s">
        <v>31</v>
      </c>
      <c r="J411" t="s">
        <v>27</v>
      </c>
      <c r="K411" s="2">
        <v>1145.5</v>
      </c>
      <c r="L411" t="s">
        <v>39</v>
      </c>
      <c r="M411">
        <f>YEAR(Table1[[#This Row],[order_date]])</f>
        <v>2024</v>
      </c>
      <c r="N411">
        <f>MONTH(Table1[[#This Row],[order_date]])</f>
        <v>7</v>
      </c>
      <c r="O411" s="3">
        <f>Table1[[#This Row],[sales]]-Table1[[#This Row],[profit]]</f>
        <v>2749.39</v>
      </c>
      <c r="P411" s="3">
        <f>Table1[[#This Row],[sales]]*Table1[[#This Row],[quantity]]</f>
        <v>27264.23</v>
      </c>
      <c r="Q411" s="9">
        <f>Table1[[#This Row],[delivery_date]]-Table1[[#This Row],[order_date]]</f>
        <v>6</v>
      </c>
    </row>
    <row r="412" spans="1:17" x14ac:dyDescent="0.35">
      <c r="A412" t="s">
        <v>443</v>
      </c>
      <c r="B412" t="s">
        <v>13</v>
      </c>
      <c r="C412" t="s">
        <v>20</v>
      </c>
      <c r="D412" s="2">
        <v>4018.6</v>
      </c>
      <c r="E412">
        <v>0.46</v>
      </c>
      <c r="F412">
        <v>9</v>
      </c>
      <c r="G412" s="1">
        <v>45571</v>
      </c>
      <c r="H412" s="1">
        <v>45572</v>
      </c>
      <c r="I412" t="s">
        <v>15</v>
      </c>
      <c r="J412" t="s">
        <v>16</v>
      </c>
      <c r="K412" s="2">
        <v>719.59</v>
      </c>
      <c r="L412" t="s">
        <v>23</v>
      </c>
      <c r="M412">
        <f>YEAR(Table1[[#This Row],[order_date]])</f>
        <v>2024</v>
      </c>
      <c r="N412">
        <f>MONTH(Table1[[#This Row],[order_date]])</f>
        <v>10</v>
      </c>
      <c r="O412" s="3">
        <f>Table1[[#This Row],[sales]]-Table1[[#This Row],[profit]]</f>
        <v>3299.0099999999998</v>
      </c>
      <c r="P412" s="3">
        <f>Table1[[#This Row],[sales]]*Table1[[#This Row],[quantity]]</f>
        <v>36167.4</v>
      </c>
      <c r="Q412" s="9">
        <f>Table1[[#This Row],[delivery_date]]-Table1[[#This Row],[order_date]]</f>
        <v>1</v>
      </c>
    </row>
    <row r="413" spans="1:17" x14ac:dyDescent="0.35">
      <c r="A413" t="s">
        <v>444</v>
      </c>
      <c r="B413" t="s">
        <v>19</v>
      </c>
      <c r="C413" t="s">
        <v>20</v>
      </c>
      <c r="D413" s="2">
        <v>1147.56</v>
      </c>
      <c r="E413">
        <v>0.3</v>
      </c>
      <c r="F413">
        <v>1</v>
      </c>
      <c r="G413" s="1">
        <v>45047</v>
      </c>
      <c r="H413" s="1">
        <v>45051</v>
      </c>
      <c r="I413" t="s">
        <v>31</v>
      </c>
      <c r="J413" t="s">
        <v>27</v>
      </c>
      <c r="K413" s="2">
        <v>199.91</v>
      </c>
      <c r="L413" t="s">
        <v>48</v>
      </c>
      <c r="M413">
        <f>YEAR(Table1[[#This Row],[order_date]])</f>
        <v>2023</v>
      </c>
      <c r="N413">
        <f>MONTH(Table1[[#This Row],[order_date]])</f>
        <v>5</v>
      </c>
      <c r="O413" s="3">
        <f>Table1[[#This Row],[sales]]-Table1[[#This Row],[profit]]</f>
        <v>947.65</v>
      </c>
      <c r="P413" s="3">
        <f>Table1[[#This Row],[sales]]*Table1[[#This Row],[quantity]]</f>
        <v>1147.56</v>
      </c>
      <c r="Q413" s="9">
        <f>Table1[[#This Row],[delivery_date]]-Table1[[#This Row],[order_date]]</f>
        <v>4</v>
      </c>
    </row>
    <row r="414" spans="1:17" x14ac:dyDescent="0.35">
      <c r="A414" t="s">
        <v>445</v>
      </c>
      <c r="B414" t="s">
        <v>41</v>
      </c>
      <c r="C414" t="s">
        <v>14</v>
      </c>
      <c r="D414" s="2">
        <v>1382.08</v>
      </c>
      <c r="E414">
        <v>0.25</v>
      </c>
      <c r="F414">
        <v>8</v>
      </c>
      <c r="G414" s="1">
        <v>45061</v>
      </c>
      <c r="H414" s="1">
        <v>45062</v>
      </c>
      <c r="I414" t="s">
        <v>31</v>
      </c>
      <c r="J414" t="s">
        <v>22</v>
      </c>
      <c r="K414" s="2">
        <v>321.3</v>
      </c>
      <c r="L414" t="s">
        <v>28</v>
      </c>
      <c r="M414">
        <f>YEAR(Table1[[#This Row],[order_date]])</f>
        <v>2023</v>
      </c>
      <c r="N414">
        <f>MONTH(Table1[[#This Row],[order_date]])</f>
        <v>5</v>
      </c>
      <c r="O414" s="3">
        <f>Table1[[#This Row],[sales]]-Table1[[#This Row],[profit]]</f>
        <v>1060.78</v>
      </c>
      <c r="P414" s="3">
        <f>Table1[[#This Row],[sales]]*Table1[[#This Row],[quantity]]</f>
        <v>11056.64</v>
      </c>
      <c r="Q414" s="9">
        <f>Table1[[#This Row],[delivery_date]]-Table1[[#This Row],[order_date]]</f>
        <v>1</v>
      </c>
    </row>
    <row r="415" spans="1:17" x14ac:dyDescent="0.35">
      <c r="A415" t="s">
        <v>446</v>
      </c>
      <c r="B415" t="s">
        <v>25</v>
      </c>
      <c r="C415" t="s">
        <v>36</v>
      </c>
      <c r="D415" s="2">
        <v>1271.8</v>
      </c>
      <c r="E415">
        <v>0.37</v>
      </c>
      <c r="F415">
        <v>2</v>
      </c>
      <c r="G415" s="1">
        <v>45181</v>
      </c>
      <c r="H415" s="1">
        <v>45184</v>
      </c>
      <c r="I415" t="s">
        <v>31</v>
      </c>
      <c r="J415" t="s">
        <v>22</v>
      </c>
      <c r="K415" s="2">
        <v>369.36</v>
      </c>
      <c r="L415" t="s">
        <v>23</v>
      </c>
      <c r="M415">
        <f>YEAR(Table1[[#This Row],[order_date]])</f>
        <v>2023</v>
      </c>
      <c r="N415">
        <f>MONTH(Table1[[#This Row],[order_date]])</f>
        <v>9</v>
      </c>
      <c r="O415" s="3">
        <f>Table1[[#This Row],[sales]]-Table1[[#This Row],[profit]]</f>
        <v>902.43999999999994</v>
      </c>
      <c r="P415" s="3">
        <f>Table1[[#This Row],[sales]]*Table1[[#This Row],[quantity]]</f>
        <v>2543.6</v>
      </c>
      <c r="Q415" s="9">
        <f>Table1[[#This Row],[delivery_date]]-Table1[[#This Row],[order_date]]</f>
        <v>3</v>
      </c>
    </row>
    <row r="416" spans="1:17" x14ac:dyDescent="0.35">
      <c r="A416" t="s">
        <v>447</v>
      </c>
      <c r="B416" t="s">
        <v>13</v>
      </c>
      <c r="C416" t="s">
        <v>33</v>
      </c>
      <c r="D416" s="2">
        <v>4434.3900000000003</v>
      </c>
      <c r="E416">
        <v>0.18</v>
      </c>
      <c r="F416">
        <v>1</v>
      </c>
      <c r="G416" s="1">
        <v>45290</v>
      </c>
      <c r="H416" s="1">
        <v>45296</v>
      </c>
      <c r="I416" t="s">
        <v>31</v>
      </c>
      <c r="J416" t="s">
        <v>22</v>
      </c>
      <c r="K416" s="2">
        <v>1318.47</v>
      </c>
      <c r="L416" t="s">
        <v>34</v>
      </c>
      <c r="M416">
        <f>YEAR(Table1[[#This Row],[order_date]])</f>
        <v>2023</v>
      </c>
      <c r="N416">
        <f>MONTH(Table1[[#This Row],[order_date]])</f>
        <v>12</v>
      </c>
      <c r="O416" s="3">
        <f>Table1[[#This Row],[sales]]-Table1[[#This Row],[profit]]</f>
        <v>3115.92</v>
      </c>
      <c r="P416" s="3">
        <f>Table1[[#This Row],[sales]]*Table1[[#This Row],[quantity]]</f>
        <v>4434.3900000000003</v>
      </c>
      <c r="Q416" s="9">
        <f>Table1[[#This Row],[delivery_date]]-Table1[[#This Row],[order_date]]</f>
        <v>6</v>
      </c>
    </row>
    <row r="417" spans="1:17" x14ac:dyDescent="0.35">
      <c r="A417" t="s">
        <v>448</v>
      </c>
      <c r="B417" t="s">
        <v>25</v>
      </c>
      <c r="C417" t="s">
        <v>20</v>
      </c>
      <c r="D417" s="2">
        <v>3893.24</v>
      </c>
      <c r="E417">
        <v>0.1</v>
      </c>
      <c r="F417">
        <v>9</v>
      </c>
      <c r="G417" s="1">
        <v>45260</v>
      </c>
      <c r="H417" s="1">
        <v>45262</v>
      </c>
      <c r="I417" t="s">
        <v>21</v>
      </c>
      <c r="J417" t="s">
        <v>16</v>
      </c>
      <c r="K417" s="2">
        <v>954.08</v>
      </c>
      <c r="L417" t="s">
        <v>39</v>
      </c>
      <c r="M417">
        <f>YEAR(Table1[[#This Row],[order_date]])</f>
        <v>2023</v>
      </c>
      <c r="N417">
        <f>MONTH(Table1[[#This Row],[order_date]])</f>
        <v>11</v>
      </c>
      <c r="O417" s="3">
        <f>Table1[[#This Row],[sales]]-Table1[[#This Row],[profit]]</f>
        <v>2939.16</v>
      </c>
      <c r="P417" s="3">
        <f>Table1[[#This Row],[sales]]*Table1[[#This Row],[quantity]]</f>
        <v>35039.159999999996</v>
      </c>
      <c r="Q417" s="9">
        <f>Table1[[#This Row],[delivery_date]]-Table1[[#This Row],[order_date]]</f>
        <v>2</v>
      </c>
    </row>
    <row r="418" spans="1:17" x14ac:dyDescent="0.35">
      <c r="A418" t="s">
        <v>449</v>
      </c>
      <c r="B418" t="s">
        <v>25</v>
      </c>
      <c r="C418" t="s">
        <v>33</v>
      </c>
      <c r="D418" s="2">
        <v>465.41</v>
      </c>
      <c r="E418">
        <v>0.42</v>
      </c>
      <c r="F418">
        <v>2</v>
      </c>
      <c r="G418" s="1">
        <v>45471</v>
      </c>
      <c r="H418" s="1">
        <v>45476</v>
      </c>
      <c r="I418" t="s">
        <v>31</v>
      </c>
      <c r="J418" t="s">
        <v>22</v>
      </c>
      <c r="K418" s="2">
        <v>124.67</v>
      </c>
      <c r="L418" t="s">
        <v>34</v>
      </c>
      <c r="M418">
        <f>YEAR(Table1[[#This Row],[order_date]])</f>
        <v>2024</v>
      </c>
      <c r="N418">
        <f>MONTH(Table1[[#This Row],[order_date]])</f>
        <v>6</v>
      </c>
      <c r="O418" s="3">
        <f>Table1[[#This Row],[sales]]-Table1[[#This Row],[profit]]</f>
        <v>340.74</v>
      </c>
      <c r="P418" s="3">
        <f>Table1[[#This Row],[sales]]*Table1[[#This Row],[quantity]]</f>
        <v>930.82</v>
      </c>
      <c r="Q418" s="9">
        <f>Table1[[#This Row],[delivery_date]]-Table1[[#This Row],[order_date]]</f>
        <v>5</v>
      </c>
    </row>
    <row r="419" spans="1:17" x14ac:dyDescent="0.35">
      <c r="A419" t="s">
        <v>450</v>
      </c>
      <c r="B419" t="s">
        <v>41</v>
      </c>
      <c r="C419" t="s">
        <v>26</v>
      </c>
      <c r="D419" s="2">
        <v>4180.0600000000004</v>
      </c>
      <c r="E419">
        <v>0.03</v>
      </c>
      <c r="F419">
        <v>7</v>
      </c>
      <c r="G419" s="1">
        <v>44932</v>
      </c>
      <c r="H419" s="1">
        <v>44937</v>
      </c>
      <c r="I419" t="s">
        <v>21</v>
      </c>
      <c r="J419" t="s">
        <v>22</v>
      </c>
      <c r="K419" s="2">
        <v>1157.1600000000001</v>
      </c>
      <c r="L419" t="s">
        <v>28</v>
      </c>
      <c r="M419">
        <f>YEAR(Table1[[#This Row],[order_date]])</f>
        <v>2023</v>
      </c>
      <c r="N419">
        <f>MONTH(Table1[[#This Row],[order_date]])</f>
        <v>1</v>
      </c>
      <c r="O419" s="3">
        <f>Table1[[#This Row],[sales]]-Table1[[#This Row],[profit]]</f>
        <v>3022.9000000000005</v>
      </c>
      <c r="P419" s="3">
        <f>Table1[[#This Row],[sales]]*Table1[[#This Row],[quantity]]</f>
        <v>29260.420000000002</v>
      </c>
      <c r="Q419" s="9">
        <f>Table1[[#This Row],[delivery_date]]-Table1[[#This Row],[order_date]]</f>
        <v>5</v>
      </c>
    </row>
    <row r="420" spans="1:17" x14ac:dyDescent="0.35">
      <c r="A420" t="s">
        <v>451</v>
      </c>
      <c r="B420" t="s">
        <v>19</v>
      </c>
      <c r="C420" t="s">
        <v>26</v>
      </c>
      <c r="D420" s="2">
        <v>280.57</v>
      </c>
      <c r="E420">
        <v>0.4</v>
      </c>
      <c r="F420">
        <v>7</v>
      </c>
      <c r="G420" s="1">
        <v>45520</v>
      </c>
      <c r="H420" s="1">
        <v>45527</v>
      </c>
      <c r="I420" t="s">
        <v>21</v>
      </c>
      <c r="J420" t="s">
        <v>27</v>
      </c>
      <c r="K420" s="2">
        <v>66.28</v>
      </c>
      <c r="L420" t="s">
        <v>48</v>
      </c>
      <c r="M420">
        <f>YEAR(Table1[[#This Row],[order_date]])</f>
        <v>2024</v>
      </c>
      <c r="N420">
        <f>MONTH(Table1[[#This Row],[order_date]])</f>
        <v>8</v>
      </c>
      <c r="O420" s="3">
        <f>Table1[[#This Row],[sales]]-Table1[[#This Row],[profit]]</f>
        <v>214.29</v>
      </c>
      <c r="P420" s="3">
        <f>Table1[[#This Row],[sales]]*Table1[[#This Row],[quantity]]</f>
        <v>1963.99</v>
      </c>
      <c r="Q420" s="9">
        <f>Table1[[#This Row],[delivery_date]]-Table1[[#This Row],[order_date]]</f>
        <v>7</v>
      </c>
    </row>
    <row r="421" spans="1:17" x14ac:dyDescent="0.35">
      <c r="A421" t="s">
        <v>452</v>
      </c>
      <c r="B421" t="s">
        <v>41</v>
      </c>
      <c r="C421" t="s">
        <v>36</v>
      </c>
      <c r="D421" s="2">
        <v>1340.68</v>
      </c>
      <c r="E421">
        <v>0.05</v>
      </c>
      <c r="F421">
        <v>1</v>
      </c>
      <c r="G421" s="1">
        <v>45060</v>
      </c>
      <c r="H421" s="1">
        <v>45061</v>
      </c>
      <c r="I421" t="s">
        <v>21</v>
      </c>
      <c r="J421" t="s">
        <v>22</v>
      </c>
      <c r="K421" s="2">
        <v>256.22000000000003</v>
      </c>
      <c r="L421" t="s">
        <v>34</v>
      </c>
      <c r="M421">
        <f>YEAR(Table1[[#This Row],[order_date]])</f>
        <v>2023</v>
      </c>
      <c r="N421">
        <f>MONTH(Table1[[#This Row],[order_date]])</f>
        <v>5</v>
      </c>
      <c r="O421" s="3">
        <f>Table1[[#This Row],[sales]]-Table1[[#This Row],[profit]]</f>
        <v>1084.46</v>
      </c>
      <c r="P421" s="3">
        <f>Table1[[#This Row],[sales]]*Table1[[#This Row],[quantity]]</f>
        <v>1340.68</v>
      </c>
      <c r="Q421" s="9">
        <f>Table1[[#This Row],[delivery_date]]-Table1[[#This Row],[order_date]]</f>
        <v>1</v>
      </c>
    </row>
    <row r="422" spans="1:17" x14ac:dyDescent="0.35">
      <c r="A422" t="s">
        <v>453</v>
      </c>
      <c r="B422" t="s">
        <v>41</v>
      </c>
      <c r="C422" t="s">
        <v>20</v>
      </c>
      <c r="D422" s="2">
        <v>4603.0600000000004</v>
      </c>
      <c r="E422">
        <v>0.31</v>
      </c>
      <c r="F422">
        <v>1</v>
      </c>
      <c r="G422" s="1">
        <v>45489</v>
      </c>
      <c r="H422" s="1">
        <v>45490</v>
      </c>
      <c r="I422" t="s">
        <v>15</v>
      </c>
      <c r="J422" t="s">
        <v>16</v>
      </c>
      <c r="K422" s="2">
        <v>517.95000000000005</v>
      </c>
      <c r="L422" t="s">
        <v>28</v>
      </c>
      <c r="M422">
        <f>YEAR(Table1[[#This Row],[order_date]])</f>
        <v>2024</v>
      </c>
      <c r="N422">
        <f>MONTH(Table1[[#This Row],[order_date]])</f>
        <v>7</v>
      </c>
      <c r="O422" s="3">
        <f>Table1[[#This Row],[sales]]-Table1[[#This Row],[profit]]</f>
        <v>4085.1100000000006</v>
      </c>
      <c r="P422" s="3">
        <f>Table1[[#This Row],[sales]]*Table1[[#This Row],[quantity]]</f>
        <v>4603.0600000000004</v>
      </c>
      <c r="Q422" s="9">
        <f>Table1[[#This Row],[delivery_date]]-Table1[[#This Row],[order_date]]</f>
        <v>1</v>
      </c>
    </row>
    <row r="423" spans="1:17" x14ac:dyDescent="0.35">
      <c r="A423" t="s">
        <v>454</v>
      </c>
      <c r="B423" t="s">
        <v>41</v>
      </c>
      <c r="C423" t="s">
        <v>14</v>
      </c>
      <c r="D423" s="2">
        <v>4335.22</v>
      </c>
      <c r="E423">
        <v>0.24</v>
      </c>
      <c r="F423">
        <v>7</v>
      </c>
      <c r="G423" s="1">
        <v>45148</v>
      </c>
      <c r="H423" s="1">
        <v>45151</v>
      </c>
      <c r="I423" t="s">
        <v>15</v>
      </c>
      <c r="J423" t="s">
        <v>27</v>
      </c>
      <c r="K423" s="2">
        <v>1006.56</v>
      </c>
      <c r="L423" t="s">
        <v>34</v>
      </c>
      <c r="M423">
        <f>YEAR(Table1[[#This Row],[order_date]])</f>
        <v>2023</v>
      </c>
      <c r="N423">
        <f>MONTH(Table1[[#This Row],[order_date]])</f>
        <v>8</v>
      </c>
      <c r="O423" s="3">
        <f>Table1[[#This Row],[sales]]-Table1[[#This Row],[profit]]</f>
        <v>3328.6600000000003</v>
      </c>
      <c r="P423" s="3">
        <f>Table1[[#This Row],[sales]]*Table1[[#This Row],[quantity]]</f>
        <v>30346.54</v>
      </c>
      <c r="Q423" s="9">
        <f>Table1[[#This Row],[delivery_date]]-Table1[[#This Row],[order_date]]</f>
        <v>3</v>
      </c>
    </row>
    <row r="424" spans="1:17" x14ac:dyDescent="0.35">
      <c r="A424" t="s">
        <v>455</v>
      </c>
      <c r="B424" t="s">
        <v>41</v>
      </c>
      <c r="C424" t="s">
        <v>20</v>
      </c>
      <c r="D424" s="2">
        <v>3929.03</v>
      </c>
      <c r="E424">
        <v>0.5</v>
      </c>
      <c r="F424">
        <v>6</v>
      </c>
      <c r="G424" s="1">
        <v>45194</v>
      </c>
      <c r="H424" s="1">
        <v>45196</v>
      </c>
      <c r="I424" t="s">
        <v>21</v>
      </c>
      <c r="J424" t="s">
        <v>22</v>
      </c>
      <c r="K424" s="2">
        <v>689.37</v>
      </c>
      <c r="L424" t="s">
        <v>28</v>
      </c>
      <c r="M424">
        <f>YEAR(Table1[[#This Row],[order_date]])</f>
        <v>2023</v>
      </c>
      <c r="N424">
        <f>MONTH(Table1[[#This Row],[order_date]])</f>
        <v>9</v>
      </c>
      <c r="O424" s="3">
        <f>Table1[[#This Row],[sales]]-Table1[[#This Row],[profit]]</f>
        <v>3239.6600000000003</v>
      </c>
      <c r="P424" s="3">
        <f>Table1[[#This Row],[sales]]*Table1[[#This Row],[quantity]]</f>
        <v>23574.18</v>
      </c>
      <c r="Q424" s="9">
        <f>Table1[[#This Row],[delivery_date]]-Table1[[#This Row],[order_date]]</f>
        <v>2</v>
      </c>
    </row>
    <row r="425" spans="1:17" x14ac:dyDescent="0.35">
      <c r="A425" t="s">
        <v>456</v>
      </c>
      <c r="B425" t="s">
        <v>13</v>
      </c>
      <c r="C425" t="s">
        <v>33</v>
      </c>
      <c r="D425" s="2">
        <v>2341.98</v>
      </c>
      <c r="E425">
        <v>0.19</v>
      </c>
      <c r="F425">
        <v>4</v>
      </c>
      <c r="G425" s="1">
        <v>45641</v>
      </c>
      <c r="H425" s="1">
        <v>45642</v>
      </c>
      <c r="I425" t="s">
        <v>15</v>
      </c>
      <c r="J425" t="s">
        <v>16</v>
      </c>
      <c r="K425" s="2">
        <v>654.1</v>
      </c>
      <c r="L425" t="s">
        <v>48</v>
      </c>
      <c r="M425">
        <f>YEAR(Table1[[#This Row],[order_date]])</f>
        <v>2024</v>
      </c>
      <c r="N425">
        <f>MONTH(Table1[[#This Row],[order_date]])</f>
        <v>12</v>
      </c>
      <c r="O425" s="3">
        <f>Table1[[#This Row],[sales]]-Table1[[#This Row],[profit]]</f>
        <v>1687.88</v>
      </c>
      <c r="P425" s="3">
        <f>Table1[[#This Row],[sales]]*Table1[[#This Row],[quantity]]</f>
        <v>9367.92</v>
      </c>
      <c r="Q425" s="9">
        <f>Table1[[#This Row],[delivery_date]]-Table1[[#This Row],[order_date]]</f>
        <v>1</v>
      </c>
    </row>
    <row r="426" spans="1:17" x14ac:dyDescent="0.35">
      <c r="A426" t="s">
        <v>457</v>
      </c>
      <c r="B426" t="s">
        <v>19</v>
      </c>
      <c r="C426" t="s">
        <v>26</v>
      </c>
      <c r="D426" s="2">
        <v>1674.93</v>
      </c>
      <c r="E426">
        <v>0.48</v>
      </c>
      <c r="F426">
        <v>3</v>
      </c>
      <c r="G426" s="1">
        <v>45560</v>
      </c>
      <c r="H426" s="1">
        <v>45565</v>
      </c>
      <c r="I426" t="s">
        <v>31</v>
      </c>
      <c r="J426" t="s">
        <v>27</v>
      </c>
      <c r="K426" s="2">
        <v>84.32</v>
      </c>
      <c r="L426" t="s">
        <v>17</v>
      </c>
      <c r="M426">
        <f>YEAR(Table1[[#This Row],[order_date]])</f>
        <v>2024</v>
      </c>
      <c r="N426">
        <f>MONTH(Table1[[#This Row],[order_date]])</f>
        <v>9</v>
      </c>
      <c r="O426" s="3">
        <f>Table1[[#This Row],[sales]]-Table1[[#This Row],[profit]]</f>
        <v>1590.6100000000001</v>
      </c>
      <c r="P426" s="3">
        <f>Table1[[#This Row],[sales]]*Table1[[#This Row],[quantity]]</f>
        <v>5024.79</v>
      </c>
      <c r="Q426" s="9">
        <f>Table1[[#This Row],[delivery_date]]-Table1[[#This Row],[order_date]]</f>
        <v>5</v>
      </c>
    </row>
    <row r="427" spans="1:17" x14ac:dyDescent="0.35">
      <c r="A427" t="s">
        <v>458</v>
      </c>
      <c r="B427" t="s">
        <v>25</v>
      </c>
      <c r="C427" t="s">
        <v>33</v>
      </c>
      <c r="D427" s="2">
        <v>4419.57</v>
      </c>
      <c r="E427">
        <v>0.2</v>
      </c>
      <c r="F427">
        <v>5</v>
      </c>
      <c r="G427" s="1">
        <v>45058</v>
      </c>
      <c r="H427" s="1">
        <v>45060</v>
      </c>
      <c r="I427" t="s">
        <v>15</v>
      </c>
      <c r="J427" t="s">
        <v>22</v>
      </c>
      <c r="K427" s="2">
        <v>1237.73</v>
      </c>
      <c r="L427" t="s">
        <v>17</v>
      </c>
      <c r="M427">
        <f>YEAR(Table1[[#This Row],[order_date]])</f>
        <v>2023</v>
      </c>
      <c r="N427">
        <f>MONTH(Table1[[#This Row],[order_date]])</f>
        <v>5</v>
      </c>
      <c r="O427" s="3">
        <f>Table1[[#This Row],[sales]]-Table1[[#This Row],[profit]]</f>
        <v>3181.8399999999997</v>
      </c>
      <c r="P427" s="3">
        <f>Table1[[#This Row],[sales]]*Table1[[#This Row],[quantity]]</f>
        <v>22097.85</v>
      </c>
      <c r="Q427" s="9">
        <f>Table1[[#This Row],[delivery_date]]-Table1[[#This Row],[order_date]]</f>
        <v>2</v>
      </c>
    </row>
    <row r="428" spans="1:17" x14ac:dyDescent="0.35">
      <c r="A428" t="s">
        <v>459</v>
      </c>
      <c r="B428" t="s">
        <v>25</v>
      </c>
      <c r="C428" t="s">
        <v>36</v>
      </c>
      <c r="D428" s="2">
        <v>3319.66</v>
      </c>
      <c r="E428">
        <v>0.34</v>
      </c>
      <c r="F428">
        <v>5</v>
      </c>
      <c r="G428" s="1">
        <v>44978</v>
      </c>
      <c r="H428" s="1">
        <v>44980</v>
      </c>
      <c r="I428" t="s">
        <v>31</v>
      </c>
      <c r="J428" t="s">
        <v>22</v>
      </c>
      <c r="K428" s="2">
        <v>954.37</v>
      </c>
      <c r="L428" t="s">
        <v>39</v>
      </c>
      <c r="M428">
        <f>YEAR(Table1[[#This Row],[order_date]])</f>
        <v>2023</v>
      </c>
      <c r="N428">
        <f>MONTH(Table1[[#This Row],[order_date]])</f>
        <v>2</v>
      </c>
      <c r="O428" s="3">
        <f>Table1[[#This Row],[sales]]-Table1[[#This Row],[profit]]</f>
        <v>2365.29</v>
      </c>
      <c r="P428" s="3">
        <f>Table1[[#This Row],[sales]]*Table1[[#This Row],[quantity]]</f>
        <v>16598.3</v>
      </c>
      <c r="Q428" s="9">
        <f>Table1[[#This Row],[delivery_date]]-Table1[[#This Row],[order_date]]</f>
        <v>2</v>
      </c>
    </row>
    <row r="429" spans="1:17" x14ac:dyDescent="0.35">
      <c r="A429" t="s">
        <v>460</v>
      </c>
      <c r="B429" t="s">
        <v>19</v>
      </c>
      <c r="C429" t="s">
        <v>26</v>
      </c>
      <c r="D429" s="2">
        <v>1547.99</v>
      </c>
      <c r="E429">
        <v>0.32</v>
      </c>
      <c r="F429">
        <v>3</v>
      </c>
      <c r="G429" s="1">
        <v>45181</v>
      </c>
      <c r="H429" s="1">
        <v>45184</v>
      </c>
      <c r="I429" t="s">
        <v>15</v>
      </c>
      <c r="J429" t="s">
        <v>27</v>
      </c>
      <c r="K429" s="2">
        <v>162.33000000000001</v>
      </c>
      <c r="L429" t="s">
        <v>39</v>
      </c>
      <c r="M429">
        <f>YEAR(Table1[[#This Row],[order_date]])</f>
        <v>2023</v>
      </c>
      <c r="N429">
        <f>MONTH(Table1[[#This Row],[order_date]])</f>
        <v>9</v>
      </c>
      <c r="O429" s="3">
        <f>Table1[[#This Row],[sales]]-Table1[[#This Row],[profit]]</f>
        <v>1385.66</v>
      </c>
      <c r="P429" s="3">
        <f>Table1[[#This Row],[sales]]*Table1[[#This Row],[quantity]]</f>
        <v>4643.97</v>
      </c>
      <c r="Q429" s="9">
        <f>Table1[[#This Row],[delivery_date]]-Table1[[#This Row],[order_date]]</f>
        <v>3</v>
      </c>
    </row>
    <row r="430" spans="1:17" x14ac:dyDescent="0.35">
      <c r="A430" t="s">
        <v>461</v>
      </c>
      <c r="B430" t="s">
        <v>25</v>
      </c>
      <c r="C430" t="s">
        <v>14</v>
      </c>
      <c r="D430" s="2">
        <v>2369.66</v>
      </c>
      <c r="E430">
        <v>0.04</v>
      </c>
      <c r="F430">
        <v>6</v>
      </c>
      <c r="G430" s="1">
        <v>45235</v>
      </c>
      <c r="H430" s="1">
        <v>45241</v>
      </c>
      <c r="I430" t="s">
        <v>21</v>
      </c>
      <c r="J430" t="s">
        <v>16</v>
      </c>
      <c r="K430" s="2">
        <v>639.24</v>
      </c>
      <c r="L430" t="s">
        <v>34</v>
      </c>
      <c r="M430">
        <f>YEAR(Table1[[#This Row],[order_date]])</f>
        <v>2023</v>
      </c>
      <c r="N430">
        <f>MONTH(Table1[[#This Row],[order_date]])</f>
        <v>11</v>
      </c>
      <c r="O430" s="3">
        <f>Table1[[#This Row],[sales]]-Table1[[#This Row],[profit]]</f>
        <v>1730.4199999999998</v>
      </c>
      <c r="P430" s="3">
        <f>Table1[[#This Row],[sales]]*Table1[[#This Row],[quantity]]</f>
        <v>14217.96</v>
      </c>
      <c r="Q430" s="9">
        <f>Table1[[#This Row],[delivery_date]]-Table1[[#This Row],[order_date]]</f>
        <v>6</v>
      </c>
    </row>
    <row r="431" spans="1:17" x14ac:dyDescent="0.35">
      <c r="A431" t="s">
        <v>462</v>
      </c>
      <c r="B431" t="s">
        <v>19</v>
      </c>
      <c r="C431" t="s">
        <v>26</v>
      </c>
      <c r="D431" s="2">
        <v>4419.3500000000004</v>
      </c>
      <c r="E431">
        <v>0.37</v>
      </c>
      <c r="F431">
        <v>3</v>
      </c>
      <c r="G431" s="1">
        <v>45275</v>
      </c>
      <c r="H431" s="1">
        <v>45276</v>
      </c>
      <c r="I431" t="s">
        <v>21</v>
      </c>
      <c r="J431" t="s">
        <v>27</v>
      </c>
      <c r="K431" s="2">
        <v>872.99</v>
      </c>
      <c r="L431" t="s">
        <v>23</v>
      </c>
      <c r="M431">
        <f>YEAR(Table1[[#This Row],[order_date]])</f>
        <v>2023</v>
      </c>
      <c r="N431">
        <f>MONTH(Table1[[#This Row],[order_date]])</f>
        <v>12</v>
      </c>
      <c r="O431" s="3">
        <f>Table1[[#This Row],[sales]]-Table1[[#This Row],[profit]]</f>
        <v>3546.3600000000006</v>
      </c>
      <c r="P431" s="3">
        <f>Table1[[#This Row],[sales]]*Table1[[#This Row],[quantity]]</f>
        <v>13258.050000000001</v>
      </c>
      <c r="Q431" s="9">
        <f>Table1[[#This Row],[delivery_date]]-Table1[[#This Row],[order_date]]</f>
        <v>1</v>
      </c>
    </row>
    <row r="432" spans="1:17" x14ac:dyDescent="0.35">
      <c r="A432" t="s">
        <v>463</v>
      </c>
      <c r="B432" t="s">
        <v>25</v>
      </c>
      <c r="C432" t="s">
        <v>20</v>
      </c>
      <c r="D432" s="2">
        <v>4526.93</v>
      </c>
      <c r="E432">
        <v>0.1</v>
      </c>
      <c r="F432">
        <v>4</v>
      </c>
      <c r="G432" s="1">
        <v>45196</v>
      </c>
      <c r="H432" s="1">
        <v>45198</v>
      </c>
      <c r="I432" t="s">
        <v>15</v>
      </c>
      <c r="J432" t="s">
        <v>27</v>
      </c>
      <c r="K432" s="2">
        <v>558.38</v>
      </c>
      <c r="L432" t="s">
        <v>23</v>
      </c>
      <c r="M432">
        <f>YEAR(Table1[[#This Row],[order_date]])</f>
        <v>2023</v>
      </c>
      <c r="N432">
        <f>MONTH(Table1[[#This Row],[order_date]])</f>
        <v>9</v>
      </c>
      <c r="O432" s="3">
        <f>Table1[[#This Row],[sales]]-Table1[[#This Row],[profit]]</f>
        <v>3968.55</v>
      </c>
      <c r="P432" s="3">
        <f>Table1[[#This Row],[sales]]*Table1[[#This Row],[quantity]]</f>
        <v>18107.72</v>
      </c>
      <c r="Q432" s="9">
        <f>Table1[[#This Row],[delivery_date]]-Table1[[#This Row],[order_date]]</f>
        <v>2</v>
      </c>
    </row>
    <row r="433" spans="1:17" x14ac:dyDescent="0.35">
      <c r="A433" t="s">
        <v>464</v>
      </c>
      <c r="B433" t="s">
        <v>41</v>
      </c>
      <c r="C433" t="s">
        <v>20</v>
      </c>
      <c r="D433" s="2">
        <v>3330.58</v>
      </c>
      <c r="E433">
        <v>0.19</v>
      </c>
      <c r="F433">
        <v>3</v>
      </c>
      <c r="G433" s="1">
        <v>45331</v>
      </c>
      <c r="H433" s="1">
        <v>45334</v>
      </c>
      <c r="I433" t="s">
        <v>31</v>
      </c>
      <c r="J433" t="s">
        <v>16</v>
      </c>
      <c r="K433" s="2">
        <v>728.97</v>
      </c>
      <c r="L433" t="s">
        <v>39</v>
      </c>
      <c r="M433">
        <f>YEAR(Table1[[#This Row],[order_date]])</f>
        <v>2024</v>
      </c>
      <c r="N433">
        <f>MONTH(Table1[[#This Row],[order_date]])</f>
        <v>2</v>
      </c>
      <c r="O433" s="3">
        <f>Table1[[#This Row],[sales]]-Table1[[#This Row],[profit]]</f>
        <v>2601.6099999999997</v>
      </c>
      <c r="P433" s="3">
        <f>Table1[[#This Row],[sales]]*Table1[[#This Row],[quantity]]</f>
        <v>9991.74</v>
      </c>
      <c r="Q433" s="9">
        <f>Table1[[#This Row],[delivery_date]]-Table1[[#This Row],[order_date]]</f>
        <v>3</v>
      </c>
    </row>
    <row r="434" spans="1:17" x14ac:dyDescent="0.35">
      <c r="A434" t="s">
        <v>465</v>
      </c>
      <c r="B434" t="s">
        <v>25</v>
      </c>
      <c r="C434" t="s">
        <v>26</v>
      </c>
      <c r="D434" s="2">
        <v>3689.52</v>
      </c>
      <c r="E434">
        <v>0.39</v>
      </c>
      <c r="F434">
        <v>6</v>
      </c>
      <c r="G434" s="1">
        <v>45543</v>
      </c>
      <c r="H434" s="1">
        <v>45548</v>
      </c>
      <c r="I434" t="s">
        <v>31</v>
      </c>
      <c r="J434" t="s">
        <v>16</v>
      </c>
      <c r="K434" s="2">
        <v>920.08</v>
      </c>
      <c r="L434" t="s">
        <v>28</v>
      </c>
      <c r="M434">
        <f>YEAR(Table1[[#This Row],[order_date]])</f>
        <v>2024</v>
      </c>
      <c r="N434">
        <f>MONTH(Table1[[#This Row],[order_date]])</f>
        <v>9</v>
      </c>
      <c r="O434" s="3">
        <f>Table1[[#This Row],[sales]]-Table1[[#This Row],[profit]]</f>
        <v>2769.44</v>
      </c>
      <c r="P434" s="3">
        <f>Table1[[#This Row],[sales]]*Table1[[#This Row],[quantity]]</f>
        <v>22137.119999999999</v>
      </c>
      <c r="Q434" s="9">
        <f>Table1[[#This Row],[delivery_date]]-Table1[[#This Row],[order_date]]</f>
        <v>5</v>
      </c>
    </row>
    <row r="435" spans="1:17" x14ac:dyDescent="0.35">
      <c r="A435" t="s">
        <v>466</v>
      </c>
      <c r="B435" t="s">
        <v>19</v>
      </c>
      <c r="C435" t="s">
        <v>36</v>
      </c>
      <c r="D435" s="2">
        <v>292.56</v>
      </c>
      <c r="E435">
        <v>0.47</v>
      </c>
      <c r="F435">
        <v>9</v>
      </c>
      <c r="G435" s="1">
        <v>45085</v>
      </c>
      <c r="H435" s="1">
        <v>45088</v>
      </c>
      <c r="I435" t="s">
        <v>21</v>
      </c>
      <c r="J435" t="s">
        <v>22</v>
      </c>
      <c r="K435" s="2">
        <v>45.46</v>
      </c>
      <c r="L435" t="s">
        <v>39</v>
      </c>
      <c r="M435">
        <f>YEAR(Table1[[#This Row],[order_date]])</f>
        <v>2023</v>
      </c>
      <c r="N435">
        <f>MONTH(Table1[[#This Row],[order_date]])</f>
        <v>6</v>
      </c>
      <c r="O435" s="3">
        <f>Table1[[#This Row],[sales]]-Table1[[#This Row],[profit]]</f>
        <v>247.1</v>
      </c>
      <c r="P435" s="3">
        <f>Table1[[#This Row],[sales]]*Table1[[#This Row],[quantity]]</f>
        <v>2633.04</v>
      </c>
      <c r="Q435" s="9">
        <f>Table1[[#This Row],[delivery_date]]-Table1[[#This Row],[order_date]]</f>
        <v>3</v>
      </c>
    </row>
    <row r="436" spans="1:17" x14ac:dyDescent="0.35">
      <c r="A436" t="s">
        <v>467</v>
      </c>
      <c r="B436" t="s">
        <v>19</v>
      </c>
      <c r="C436" t="s">
        <v>20</v>
      </c>
      <c r="D436" s="2">
        <v>3062.54</v>
      </c>
      <c r="E436">
        <v>0.28000000000000003</v>
      </c>
      <c r="F436">
        <v>3</v>
      </c>
      <c r="G436" s="1">
        <v>45095</v>
      </c>
      <c r="H436" s="1">
        <v>45102</v>
      </c>
      <c r="I436" t="s">
        <v>31</v>
      </c>
      <c r="J436" t="s">
        <v>27</v>
      </c>
      <c r="K436" s="2">
        <v>628.74</v>
      </c>
      <c r="L436" t="s">
        <v>23</v>
      </c>
      <c r="M436">
        <f>YEAR(Table1[[#This Row],[order_date]])</f>
        <v>2023</v>
      </c>
      <c r="N436">
        <f>MONTH(Table1[[#This Row],[order_date]])</f>
        <v>6</v>
      </c>
      <c r="O436" s="3">
        <f>Table1[[#This Row],[sales]]-Table1[[#This Row],[profit]]</f>
        <v>2433.8000000000002</v>
      </c>
      <c r="P436" s="3">
        <f>Table1[[#This Row],[sales]]*Table1[[#This Row],[quantity]]</f>
        <v>9187.619999999999</v>
      </c>
      <c r="Q436" s="9">
        <f>Table1[[#This Row],[delivery_date]]-Table1[[#This Row],[order_date]]</f>
        <v>7</v>
      </c>
    </row>
    <row r="437" spans="1:17" x14ac:dyDescent="0.35">
      <c r="A437" t="s">
        <v>468</v>
      </c>
      <c r="B437" t="s">
        <v>19</v>
      </c>
      <c r="C437" t="s">
        <v>20</v>
      </c>
      <c r="D437" s="2">
        <v>3476.06</v>
      </c>
      <c r="E437">
        <v>0.26</v>
      </c>
      <c r="F437">
        <v>1</v>
      </c>
      <c r="G437" s="1">
        <v>45573</v>
      </c>
      <c r="H437" s="1">
        <v>45580</v>
      </c>
      <c r="I437" t="s">
        <v>21</v>
      </c>
      <c r="J437" t="s">
        <v>22</v>
      </c>
      <c r="K437" s="2">
        <v>348.92</v>
      </c>
      <c r="L437" t="s">
        <v>39</v>
      </c>
      <c r="M437">
        <f>YEAR(Table1[[#This Row],[order_date]])</f>
        <v>2024</v>
      </c>
      <c r="N437">
        <f>MONTH(Table1[[#This Row],[order_date]])</f>
        <v>10</v>
      </c>
      <c r="O437" s="3">
        <f>Table1[[#This Row],[sales]]-Table1[[#This Row],[profit]]</f>
        <v>3127.14</v>
      </c>
      <c r="P437" s="3">
        <f>Table1[[#This Row],[sales]]*Table1[[#This Row],[quantity]]</f>
        <v>3476.06</v>
      </c>
      <c r="Q437" s="9">
        <f>Table1[[#This Row],[delivery_date]]-Table1[[#This Row],[order_date]]</f>
        <v>7</v>
      </c>
    </row>
    <row r="438" spans="1:17" x14ac:dyDescent="0.35">
      <c r="A438" t="s">
        <v>469</v>
      </c>
      <c r="B438" t="s">
        <v>19</v>
      </c>
      <c r="C438" t="s">
        <v>14</v>
      </c>
      <c r="D438" s="2">
        <v>199.85</v>
      </c>
      <c r="E438">
        <v>0.25</v>
      </c>
      <c r="F438">
        <v>7</v>
      </c>
      <c r="G438" s="1">
        <v>45499</v>
      </c>
      <c r="H438" s="1">
        <v>45506</v>
      </c>
      <c r="I438" t="s">
        <v>15</v>
      </c>
      <c r="J438" t="s">
        <v>16</v>
      </c>
      <c r="K438" s="2">
        <v>11.62</v>
      </c>
      <c r="L438" t="s">
        <v>39</v>
      </c>
      <c r="M438">
        <f>YEAR(Table1[[#This Row],[order_date]])</f>
        <v>2024</v>
      </c>
      <c r="N438">
        <f>MONTH(Table1[[#This Row],[order_date]])</f>
        <v>7</v>
      </c>
      <c r="O438" s="3">
        <f>Table1[[#This Row],[sales]]-Table1[[#This Row],[profit]]</f>
        <v>188.23</v>
      </c>
      <c r="P438" s="3">
        <f>Table1[[#This Row],[sales]]*Table1[[#This Row],[quantity]]</f>
        <v>1398.95</v>
      </c>
      <c r="Q438" s="9">
        <f>Table1[[#This Row],[delivery_date]]-Table1[[#This Row],[order_date]]</f>
        <v>7</v>
      </c>
    </row>
    <row r="439" spans="1:17" x14ac:dyDescent="0.35">
      <c r="A439" t="s">
        <v>470</v>
      </c>
      <c r="B439" t="s">
        <v>19</v>
      </c>
      <c r="C439" t="s">
        <v>26</v>
      </c>
      <c r="D439" s="2">
        <v>4234.91</v>
      </c>
      <c r="E439">
        <v>0.41</v>
      </c>
      <c r="F439">
        <v>5</v>
      </c>
      <c r="G439" s="1">
        <v>45197</v>
      </c>
      <c r="H439" s="1">
        <v>45200</v>
      </c>
      <c r="I439" t="s">
        <v>15</v>
      </c>
      <c r="J439" t="s">
        <v>27</v>
      </c>
      <c r="K439" s="2">
        <v>1202.19</v>
      </c>
      <c r="L439" t="s">
        <v>23</v>
      </c>
      <c r="M439">
        <f>YEAR(Table1[[#This Row],[order_date]])</f>
        <v>2023</v>
      </c>
      <c r="N439">
        <f>MONTH(Table1[[#This Row],[order_date]])</f>
        <v>9</v>
      </c>
      <c r="O439" s="3">
        <f>Table1[[#This Row],[sales]]-Table1[[#This Row],[profit]]</f>
        <v>3032.72</v>
      </c>
      <c r="P439" s="3">
        <f>Table1[[#This Row],[sales]]*Table1[[#This Row],[quantity]]</f>
        <v>21174.55</v>
      </c>
      <c r="Q439" s="9">
        <f>Table1[[#This Row],[delivery_date]]-Table1[[#This Row],[order_date]]</f>
        <v>3</v>
      </c>
    </row>
    <row r="440" spans="1:17" x14ac:dyDescent="0.35">
      <c r="A440" t="s">
        <v>471</v>
      </c>
      <c r="B440" t="s">
        <v>13</v>
      </c>
      <c r="C440" t="s">
        <v>20</v>
      </c>
      <c r="D440" s="2">
        <v>4648.6000000000004</v>
      </c>
      <c r="E440">
        <v>0.5</v>
      </c>
      <c r="F440">
        <v>4</v>
      </c>
      <c r="G440" s="1">
        <v>45544</v>
      </c>
      <c r="H440" s="1">
        <v>45550</v>
      </c>
      <c r="I440" t="s">
        <v>15</v>
      </c>
      <c r="J440" t="s">
        <v>27</v>
      </c>
      <c r="K440" s="2">
        <v>411.68</v>
      </c>
      <c r="L440" t="s">
        <v>17</v>
      </c>
      <c r="M440">
        <f>YEAR(Table1[[#This Row],[order_date]])</f>
        <v>2024</v>
      </c>
      <c r="N440">
        <f>MONTH(Table1[[#This Row],[order_date]])</f>
        <v>9</v>
      </c>
      <c r="O440" s="3">
        <f>Table1[[#This Row],[sales]]-Table1[[#This Row],[profit]]</f>
        <v>4236.92</v>
      </c>
      <c r="P440" s="3">
        <f>Table1[[#This Row],[sales]]*Table1[[#This Row],[quantity]]</f>
        <v>18594.400000000001</v>
      </c>
      <c r="Q440" s="9">
        <f>Table1[[#This Row],[delivery_date]]-Table1[[#This Row],[order_date]]</f>
        <v>6</v>
      </c>
    </row>
    <row r="441" spans="1:17" x14ac:dyDescent="0.35">
      <c r="A441" t="s">
        <v>472</v>
      </c>
      <c r="B441" t="s">
        <v>13</v>
      </c>
      <c r="C441" t="s">
        <v>36</v>
      </c>
      <c r="D441" s="2">
        <v>1265.8900000000001</v>
      </c>
      <c r="E441">
        <v>0.32</v>
      </c>
      <c r="F441">
        <v>3</v>
      </c>
      <c r="G441" s="1">
        <v>45403</v>
      </c>
      <c r="H441" s="1">
        <v>45410</v>
      </c>
      <c r="I441" t="s">
        <v>21</v>
      </c>
      <c r="J441" t="s">
        <v>27</v>
      </c>
      <c r="K441" s="2">
        <v>225.89</v>
      </c>
      <c r="L441" t="s">
        <v>28</v>
      </c>
      <c r="M441">
        <f>YEAR(Table1[[#This Row],[order_date]])</f>
        <v>2024</v>
      </c>
      <c r="N441">
        <f>MONTH(Table1[[#This Row],[order_date]])</f>
        <v>4</v>
      </c>
      <c r="O441" s="3">
        <f>Table1[[#This Row],[sales]]-Table1[[#This Row],[profit]]</f>
        <v>1040</v>
      </c>
      <c r="P441" s="3">
        <f>Table1[[#This Row],[sales]]*Table1[[#This Row],[quantity]]</f>
        <v>3797.67</v>
      </c>
      <c r="Q441" s="9">
        <f>Table1[[#This Row],[delivery_date]]-Table1[[#This Row],[order_date]]</f>
        <v>7</v>
      </c>
    </row>
    <row r="442" spans="1:17" x14ac:dyDescent="0.35">
      <c r="A442" t="s">
        <v>473</v>
      </c>
      <c r="B442" t="s">
        <v>25</v>
      </c>
      <c r="C442" t="s">
        <v>33</v>
      </c>
      <c r="D442" s="2">
        <v>4244.3999999999996</v>
      </c>
      <c r="E442">
        <v>0.19</v>
      </c>
      <c r="F442">
        <v>7</v>
      </c>
      <c r="G442" s="1">
        <v>45325</v>
      </c>
      <c r="H442" s="1">
        <v>45328</v>
      </c>
      <c r="I442" t="s">
        <v>15</v>
      </c>
      <c r="J442" t="s">
        <v>16</v>
      </c>
      <c r="K442" s="2">
        <v>302.62</v>
      </c>
      <c r="L442" t="s">
        <v>23</v>
      </c>
      <c r="M442">
        <f>YEAR(Table1[[#This Row],[order_date]])</f>
        <v>2024</v>
      </c>
      <c r="N442">
        <f>MONTH(Table1[[#This Row],[order_date]])</f>
        <v>2</v>
      </c>
      <c r="O442" s="3">
        <f>Table1[[#This Row],[sales]]-Table1[[#This Row],[profit]]</f>
        <v>3941.7799999999997</v>
      </c>
      <c r="P442" s="3">
        <f>Table1[[#This Row],[sales]]*Table1[[#This Row],[quantity]]</f>
        <v>29710.799999999996</v>
      </c>
      <c r="Q442" s="9">
        <f>Table1[[#This Row],[delivery_date]]-Table1[[#This Row],[order_date]]</f>
        <v>3</v>
      </c>
    </row>
    <row r="443" spans="1:17" x14ac:dyDescent="0.35">
      <c r="A443" t="s">
        <v>474</v>
      </c>
      <c r="B443" t="s">
        <v>19</v>
      </c>
      <c r="C443" t="s">
        <v>26</v>
      </c>
      <c r="D443" s="2">
        <v>3361.01</v>
      </c>
      <c r="E443">
        <v>0.11</v>
      </c>
      <c r="F443">
        <v>2</v>
      </c>
      <c r="G443" s="1">
        <v>45267</v>
      </c>
      <c r="H443" s="1">
        <v>45274</v>
      </c>
      <c r="I443" t="s">
        <v>31</v>
      </c>
      <c r="J443" t="s">
        <v>16</v>
      </c>
      <c r="K443" s="2">
        <v>887.13</v>
      </c>
      <c r="L443" t="s">
        <v>28</v>
      </c>
      <c r="M443">
        <f>YEAR(Table1[[#This Row],[order_date]])</f>
        <v>2023</v>
      </c>
      <c r="N443">
        <f>MONTH(Table1[[#This Row],[order_date]])</f>
        <v>12</v>
      </c>
      <c r="O443" s="3">
        <f>Table1[[#This Row],[sales]]-Table1[[#This Row],[profit]]</f>
        <v>2473.88</v>
      </c>
      <c r="P443" s="3">
        <f>Table1[[#This Row],[sales]]*Table1[[#This Row],[quantity]]</f>
        <v>6722.02</v>
      </c>
      <c r="Q443" s="9">
        <f>Table1[[#This Row],[delivery_date]]-Table1[[#This Row],[order_date]]</f>
        <v>7</v>
      </c>
    </row>
    <row r="444" spans="1:17" x14ac:dyDescent="0.35">
      <c r="A444" t="s">
        <v>475</v>
      </c>
      <c r="B444" t="s">
        <v>25</v>
      </c>
      <c r="C444" t="s">
        <v>14</v>
      </c>
      <c r="D444" s="2">
        <v>2945.41</v>
      </c>
      <c r="E444">
        <v>0.1</v>
      </c>
      <c r="F444">
        <v>4</v>
      </c>
      <c r="G444" s="1">
        <v>45543</v>
      </c>
      <c r="H444" s="1">
        <v>45544</v>
      </c>
      <c r="I444" t="s">
        <v>21</v>
      </c>
      <c r="J444" t="s">
        <v>27</v>
      </c>
      <c r="K444" s="2">
        <v>715.35</v>
      </c>
      <c r="L444" t="s">
        <v>48</v>
      </c>
      <c r="M444">
        <f>YEAR(Table1[[#This Row],[order_date]])</f>
        <v>2024</v>
      </c>
      <c r="N444">
        <f>MONTH(Table1[[#This Row],[order_date]])</f>
        <v>9</v>
      </c>
      <c r="O444" s="3">
        <f>Table1[[#This Row],[sales]]-Table1[[#This Row],[profit]]</f>
        <v>2230.06</v>
      </c>
      <c r="P444" s="3">
        <f>Table1[[#This Row],[sales]]*Table1[[#This Row],[quantity]]</f>
        <v>11781.64</v>
      </c>
      <c r="Q444" s="9">
        <f>Table1[[#This Row],[delivery_date]]-Table1[[#This Row],[order_date]]</f>
        <v>1</v>
      </c>
    </row>
    <row r="445" spans="1:17" x14ac:dyDescent="0.35">
      <c r="A445" t="s">
        <v>476</v>
      </c>
      <c r="B445" t="s">
        <v>19</v>
      </c>
      <c r="C445" t="s">
        <v>20</v>
      </c>
      <c r="D445" s="2">
        <v>4231.32</v>
      </c>
      <c r="E445">
        <v>0.43</v>
      </c>
      <c r="F445">
        <v>2</v>
      </c>
      <c r="G445" s="1">
        <v>45526</v>
      </c>
      <c r="H445" s="1">
        <v>45529</v>
      </c>
      <c r="I445" t="s">
        <v>31</v>
      </c>
      <c r="J445" t="s">
        <v>27</v>
      </c>
      <c r="K445" s="2">
        <v>416.16</v>
      </c>
      <c r="L445" t="s">
        <v>17</v>
      </c>
      <c r="M445">
        <f>YEAR(Table1[[#This Row],[order_date]])</f>
        <v>2024</v>
      </c>
      <c r="N445">
        <f>MONTH(Table1[[#This Row],[order_date]])</f>
        <v>8</v>
      </c>
      <c r="O445" s="3">
        <f>Table1[[#This Row],[sales]]-Table1[[#This Row],[profit]]</f>
        <v>3815.16</v>
      </c>
      <c r="P445" s="3">
        <f>Table1[[#This Row],[sales]]*Table1[[#This Row],[quantity]]</f>
        <v>8462.64</v>
      </c>
      <c r="Q445" s="9">
        <f>Table1[[#This Row],[delivery_date]]-Table1[[#This Row],[order_date]]</f>
        <v>3</v>
      </c>
    </row>
    <row r="446" spans="1:17" x14ac:dyDescent="0.35">
      <c r="A446" t="s">
        <v>477</v>
      </c>
      <c r="B446" t="s">
        <v>19</v>
      </c>
      <c r="C446" t="s">
        <v>36</v>
      </c>
      <c r="D446" s="2">
        <v>1499.49</v>
      </c>
      <c r="E446">
        <v>0.5</v>
      </c>
      <c r="F446">
        <v>8</v>
      </c>
      <c r="G446" s="1">
        <v>44933</v>
      </c>
      <c r="H446" s="1">
        <v>44938</v>
      </c>
      <c r="I446" t="s">
        <v>15</v>
      </c>
      <c r="J446" t="s">
        <v>16</v>
      </c>
      <c r="K446" s="2">
        <v>380.04</v>
      </c>
      <c r="L446" t="s">
        <v>28</v>
      </c>
      <c r="M446">
        <f>YEAR(Table1[[#This Row],[order_date]])</f>
        <v>2023</v>
      </c>
      <c r="N446">
        <f>MONTH(Table1[[#This Row],[order_date]])</f>
        <v>1</v>
      </c>
      <c r="O446" s="3">
        <f>Table1[[#This Row],[sales]]-Table1[[#This Row],[profit]]</f>
        <v>1119.45</v>
      </c>
      <c r="P446" s="3">
        <f>Table1[[#This Row],[sales]]*Table1[[#This Row],[quantity]]</f>
        <v>11995.92</v>
      </c>
      <c r="Q446" s="9">
        <f>Table1[[#This Row],[delivery_date]]-Table1[[#This Row],[order_date]]</f>
        <v>5</v>
      </c>
    </row>
    <row r="447" spans="1:17" x14ac:dyDescent="0.35">
      <c r="A447" t="s">
        <v>478</v>
      </c>
      <c r="B447" t="s">
        <v>13</v>
      </c>
      <c r="C447" t="s">
        <v>26</v>
      </c>
      <c r="D447" s="2">
        <v>3975.2</v>
      </c>
      <c r="E447">
        <v>0.35</v>
      </c>
      <c r="F447">
        <v>3</v>
      </c>
      <c r="G447" s="1">
        <v>44950</v>
      </c>
      <c r="H447" s="1">
        <v>44952</v>
      </c>
      <c r="I447" t="s">
        <v>21</v>
      </c>
      <c r="J447" t="s">
        <v>16</v>
      </c>
      <c r="K447" s="2">
        <v>537.94000000000005</v>
      </c>
      <c r="L447" t="s">
        <v>17</v>
      </c>
      <c r="M447">
        <f>YEAR(Table1[[#This Row],[order_date]])</f>
        <v>2023</v>
      </c>
      <c r="N447">
        <f>MONTH(Table1[[#This Row],[order_date]])</f>
        <v>1</v>
      </c>
      <c r="O447" s="3">
        <f>Table1[[#This Row],[sales]]-Table1[[#This Row],[profit]]</f>
        <v>3437.2599999999998</v>
      </c>
      <c r="P447" s="3">
        <f>Table1[[#This Row],[sales]]*Table1[[#This Row],[quantity]]</f>
        <v>11925.599999999999</v>
      </c>
      <c r="Q447" s="9">
        <f>Table1[[#This Row],[delivery_date]]-Table1[[#This Row],[order_date]]</f>
        <v>2</v>
      </c>
    </row>
    <row r="448" spans="1:17" x14ac:dyDescent="0.35">
      <c r="A448" t="s">
        <v>479</v>
      </c>
      <c r="B448" t="s">
        <v>13</v>
      </c>
      <c r="C448" t="s">
        <v>36</v>
      </c>
      <c r="D448" s="2">
        <v>1641.15</v>
      </c>
      <c r="E448">
        <v>0.48</v>
      </c>
      <c r="F448">
        <v>5</v>
      </c>
      <c r="G448" s="1">
        <v>45495</v>
      </c>
      <c r="H448" s="1">
        <v>45502</v>
      </c>
      <c r="I448" t="s">
        <v>21</v>
      </c>
      <c r="J448" t="s">
        <v>16</v>
      </c>
      <c r="K448" s="2">
        <v>426.36</v>
      </c>
      <c r="L448" t="s">
        <v>28</v>
      </c>
      <c r="M448">
        <f>YEAR(Table1[[#This Row],[order_date]])</f>
        <v>2024</v>
      </c>
      <c r="N448">
        <f>MONTH(Table1[[#This Row],[order_date]])</f>
        <v>7</v>
      </c>
      <c r="O448" s="3">
        <f>Table1[[#This Row],[sales]]-Table1[[#This Row],[profit]]</f>
        <v>1214.79</v>
      </c>
      <c r="P448" s="3">
        <f>Table1[[#This Row],[sales]]*Table1[[#This Row],[quantity]]</f>
        <v>8205.75</v>
      </c>
      <c r="Q448" s="9">
        <f>Table1[[#This Row],[delivery_date]]-Table1[[#This Row],[order_date]]</f>
        <v>7</v>
      </c>
    </row>
    <row r="449" spans="1:17" x14ac:dyDescent="0.35">
      <c r="A449" t="s">
        <v>480</v>
      </c>
      <c r="B449" t="s">
        <v>41</v>
      </c>
      <c r="C449" t="s">
        <v>36</v>
      </c>
      <c r="D449" s="2">
        <v>3958.54</v>
      </c>
      <c r="E449">
        <v>0.17</v>
      </c>
      <c r="F449">
        <v>4</v>
      </c>
      <c r="G449" s="1">
        <v>45653</v>
      </c>
      <c r="H449" s="1">
        <v>45660</v>
      </c>
      <c r="I449" t="s">
        <v>21</v>
      </c>
      <c r="J449" t="s">
        <v>27</v>
      </c>
      <c r="K449" s="2">
        <v>446.02</v>
      </c>
      <c r="L449" t="s">
        <v>17</v>
      </c>
      <c r="M449">
        <f>YEAR(Table1[[#This Row],[order_date]])</f>
        <v>2024</v>
      </c>
      <c r="N449">
        <f>MONTH(Table1[[#This Row],[order_date]])</f>
        <v>12</v>
      </c>
      <c r="O449" s="3">
        <f>Table1[[#This Row],[sales]]-Table1[[#This Row],[profit]]</f>
        <v>3512.52</v>
      </c>
      <c r="P449" s="3">
        <f>Table1[[#This Row],[sales]]*Table1[[#This Row],[quantity]]</f>
        <v>15834.16</v>
      </c>
      <c r="Q449" s="9">
        <f>Table1[[#This Row],[delivery_date]]-Table1[[#This Row],[order_date]]</f>
        <v>7</v>
      </c>
    </row>
    <row r="450" spans="1:17" x14ac:dyDescent="0.35">
      <c r="A450" t="s">
        <v>481</v>
      </c>
      <c r="B450" t="s">
        <v>13</v>
      </c>
      <c r="C450" t="s">
        <v>14</v>
      </c>
      <c r="D450" s="2">
        <v>2310.16</v>
      </c>
      <c r="E450">
        <v>0.31</v>
      </c>
      <c r="F450">
        <v>5</v>
      </c>
      <c r="G450" s="1">
        <v>45246</v>
      </c>
      <c r="H450" s="1">
        <v>45250</v>
      </c>
      <c r="I450" t="s">
        <v>15</v>
      </c>
      <c r="J450" t="s">
        <v>22</v>
      </c>
      <c r="K450" s="2">
        <v>387.87</v>
      </c>
      <c r="L450" t="s">
        <v>28</v>
      </c>
      <c r="M450">
        <f>YEAR(Table1[[#This Row],[order_date]])</f>
        <v>2023</v>
      </c>
      <c r="N450">
        <f>MONTH(Table1[[#This Row],[order_date]])</f>
        <v>11</v>
      </c>
      <c r="O450" s="3">
        <f>Table1[[#This Row],[sales]]-Table1[[#This Row],[profit]]</f>
        <v>1922.29</v>
      </c>
      <c r="P450" s="3">
        <f>Table1[[#This Row],[sales]]*Table1[[#This Row],[quantity]]</f>
        <v>11550.8</v>
      </c>
      <c r="Q450" s="9">
        <f>Table1[[#This Row],[delivery_date]]-Table1[[#This Row],[order_date]]</f>
        <v>4</v>
      </c>
    </row>
    <row r="451" spans="1:17" x14ac:dyDescent="0.35">
      <c r="A451" t="s">
        <v>482</v>
      </c>
      <c r="B451" t="s">
        <v>41</v>
      </c>
      <c r="C451" t="s">
        <v>26</v>
      </c>
      <c r="D451" s="2">
        <v>673.03</v>
      </c>
      <c r="E451">
        <v>0.26</v>
      </c>
      <c r="F451">
        <v>4</v>
      </c>
      <c r="G451" s="1">
        <v>45463</v>
      </c>
      <c r="H451" s="1">
        <v>45470</v>
      </c>
      <c r="I451" t="s">
        <v>21</v>
      </c>
      <c r="J451" t="s">
        <v>22</v>
      </c>
      <c r="K451" s="2">
        <v>77.650000000000006</v>
      </c>
      <c r="L451" t="s">
        <v>17</v>
      </c>
      <c r="M451">
        <f>YEAR(Table1[[#This Row],[order_date]])</f>
        <v>2024</v>
      </c>
      <c r="N451">
        <f>MONTH(Table1[[#This Row],[order_date]])</f>
        <v>6</v>
      </c>
      <c r="O451" s="3">
        <f>Table1[[#This Row],[sales]]-Table1[[#This Row],[profit]]</f>
        <v>595.38</v>
      </c>
      <c r="P451" s="3">
        <f>Table1[[#This Row],[sales]]*Table1[[#This Row],[quantity]]</f>
        <v>2692.12</v>
      </c>
      <c r="Q451" s="9">
        <f>Table1[[#This Row],[delivery_date]]-Table1[[#This Row],[order_date]]</f>
        <v>7</v>
      </c>
    </row>
    <row r="452" spans="1:17" x14ac:dyDescent="0.35">
      <c r="A452" t="s">
        <v>483</v>
      </c>
      <c r="B452" t="s">
        <v>41</v>
      </c>
      <c r="C452" t="s">
        <v>20</v>
      </c>
      <c r="D452" s="2">
        <v>1969.45</v>
      </c>
      <c r="E452">
        <v>0.24</v>
      </c>
      <c r="F452">
        <v>8</v>
      </c>
      <c r="G452" s="1">
        <v>45382</v>
      </c>
      <c r="H452" s="1">
        <v>45388</v>
      </c>
      <c r="I452" t="s">
        <v>21</v>
      </c>
      <c r="J452" t="s">
        <v>27</v>
      </c>
      <c r="K452" s="2">
        <v>428.31</v>
      </c>
      <c r="L452" t="s">
        <v>34</v>
      </c>
      <c r="M452">
        <f>YEAR(Table1[[#This Row],[order_date]])</f>
        <v>2024</v>
      </c>
      <c r="N452">
        <f>MONTH(Table1[[#This Row],[order_date]])</f>
        <v>3</v>
      </c>
      <c r="O452" s="3">
        <f>Table1[[#This Row],[sales]]-Table1[[#This Row],[profit]]</f>
        <v>1541.14</v>
      </c>
      <c r="P452" s="3">
        <f>Table1[[#This Row],[sales]]*Table1[[#This Row],[quantity]]</f>
        <v>15755.6</v>
      </c>
      <c r="Q452" s="9">
        <f>Table1[[#This Row],[delivery_date]]-Table1[[#This Row],[order_date]]</f>
        <v>6</v>
      </c>
    </row>
    <row r="453" spans="1:17" x14ac:dyDescent="0.35">
      <c r="A453" t="s">
        <v>484</v>
      </c>
      <c r="B453" t="s">
        <v>41</v>
      </c>
      <c r="C453" t="s">
        <v>14</v>
      </c>
      <c r="D453" s="2">
        <v>1244.1199999999999</v>
      </c>
      <c r="E453">
        <v>0.32</v>
      </c>
      <c r="F453">
        <v>6</v>
      </c>
      <c r="G453" s="1">
        <v>45344</v>
      </c>
      <c r="H453" s="1">
        <v>45345</v>
      </c>
      <c r="I453" t="s">
        <v>15</v>
      </c>
      <c r="J453" t="s">
        <v>22</v>
      </c>
      <c r="K453" s="2">
        <v>79.13</v>
      </c>
      <c r="L453" t="s">
        <v>48</v>
      </c>
      <c r="M453">
        <f>YEAR(Table1[[#This Row],[order_date]])</f>
        <v>2024</v>
      </c>
      <c r="N453">
        <f>MONTH(Table1[[#This Row],[order_date]])</f>
        <v>2</v>
      </c>
      <c r="O453" s="3">
        <f>Table1[[#This Row],[sales]]-Table1[[#This Row],[profit]]</f>
        <v>1164.9899999999998</v>
      </c>
      <c r="P453" s="3">
        <f>Table1[[#This Row],[sales]]*Table1[[#This Row],[quantity]]</f>
        <v>7464.7199999999993</v>
      </c>
      <c r="Q453" s="9">
        <f>Table1[[#This Row],[delivery_date]]-Table1[[#This Row],[order_date]]</f>
        <v>1</v>
      </c>
    </row>
    <row r="454" spans="1:17" x14ac:dyDescent="0.35">
      <c r="A454" t="s">
        <v>485</v>
      </c>
      <c r="B454" t="s">
        <v>41</v>
      </c>
      <c r="C454" t="s">
        <v>20</v>
      </c>
      <c r="D454" s="2">
        <v>592.6</v>
      </c>
      <c r="E454">
        <v>0.16</v>
      </c>
      <c r="F454">
        <v>1</v>
      </c>
      <c r="G454" s="1">
        <v>45409</v>
      </c>
      <c r="H454" s="1">
        <v>45413</v>
      </c>
      <c r="I454" t="s">
        <v>15</v>
      </c>
      <c r="J454" t="s">
        <v>27</v>
      </c>
      <c r="K454" s="2">
        <v>115.42</v>
      </c>
      <c r="L454" t="s">
        <v>34</v>
      </c>
      <c r="M454">
        <f>YEAR(Table1[[#This Row],[order_date]])</f>
        <v>2024</v>
      </c>
      <c r="N454">
        <f>MONTH(Table1[[#This Row],[order_date]])</f>
        <v>4</v>
      </c>
      <c r="O454" s="3">
        <f>Table1[[#This Row],[sales]]-Table1[[#This Row],[profit]]</f>
        <v>477.18</v>
      </c>
      <c r="P454" s="3">
        <f>Table1[[#This Row],[sales]]*Table1[[#This Row],[quantity]]</f>
        <v>592.6</v>
      </c>
      <c r="Q454" s="9">
        <f>Table1[[#This Row],[delivery_date]]-Table1[[#This Row],[order_date]]</f>
        <v>4</v>
      </c>
    </row>
    <row r="455" spans="1:17" x14ac:dyDescent="0.35">
      <c r="A455" t="s">
        <v>486</v>
      </c>
      <c r="B455" t="s">
        <v>41</v>
      </c>
      <c r="C455" t="s">
        <v>33</v>
      </c>
      <c r="D455" s="2">
        <v>640.41</v>
      </c>
      <c r="E455">
        <v>0.32</v>
      </c>
      <c r="F455">
        <v>5</v>
      </c>
      <c r="G455" s="1">
        <v>45492</v>
      </c>
      <c r="H455" s="1">
        <v>45499</v>
      </c>
      <c r="I455" t="s">
        <v>31</v>
      </c>
      <c r="J455" t="s">
        <v>22</v>
      </c>
      <c r="K455" s="2">
        <v>150.09</v>
      </c>
      <c r="L455" t="s">
        <v>34</v>
      </c>
      <c r="M455">
        <f>YEAR(Table1[[#This Row],[order_date]])</f>
        <v>2024</v>
      </c>
      <c r="N455">
        <f>MONTH(Table1[[#This Row],[order_date]])</f>
        <v>7</v>
      </c>
      <c r="O455" s="3">
        <f>Table1[[#This Row],[sales]]-Table1[[#This Row],[profit]]</f>
        <v>490.31999999999994</v>
      </c>
      <c r="P455" s="3">
        <f>Table1[[#This Row],[sales]]*Table1[[#This Row],[quantity]]</f>
        <v>3202.0499999999997</v>
      </c>
      <c r="Q455" s="9">
        <f>Table1[[#This Row],[delivery_date]]-Table1[[#This Row],[order_date]]</f>
        <v>7</v>
      </c>
    </row>
    <row r="456" spans="1:17" x14ac:dyDescent="0.35">
      <c r="A456" t="s">
        <v>487</v>
      </c>
      <c r="B456" t="s">
        <v>25</v>
      </c>
      <c r="C456" t="s">
        <v>36</v>
      </c>
      <c r="D456" s="2">
        <v>3922.35</v>
      </c>
      <c r="E456">
        <v>0.34</v>
      </c>
      <c r="F456">
        <v>1</v>
      </c>
      <c r="G456" s="1">
        <v>45012</v>
      </c>
      <c r="H456" s="1">
        <v>45018</v>
      </c>
      <c r="I456" t="s">
        <v>31</v>
      </c>
      <c r="J456" t="s">
        <v>27</v>
      </c>
      <c r="K456" s="2">
        <v>387.72</v>
      </c>
      <c r="L456" t="s">
        <v>17</v>
      </c>
      <c r="M456">
        <f>YEAR(Table1[[#This Row],[order_date]])</f>
        <v>2023</v>
      </c>
      <c r="N456">
        <f>MONTH(Table1[[#This Row],[order_date]])</f>
        <v>3</v>
      </c>
      <c r="O456" s="3">
        <f>Table1[[#This Row],[sales]]-Table1[[#This Row],[profit]]</f>
        <v>3534.63</v>
      </c>
      <c r="P456" s="3">
        <f>Table1[[#This Row],[sales]]*Table1[[#This Row],[quantity]]</f>
        <v>3922.35</v>
      </c>
      <c r="Q456" s="9">
        <f>Table1[[#This Row],[delivery_date]]-Table1[[#This Row],[order_date]]</f>
        <v>6</v>
      </c>
    </row>
    <row r="457" spans="1:17" x14ac:dyDescent="0.35">
      <c r="A457" t="s">
        <v>488</v>
      </c>
      <c r="B457" t="s">
        <v>13</v>
      </c>
      <c r="C457" t="s">
        <v>33</v>
      </c>
      <c r="D457" s="2">
        <v>4418.8500000000004</v>
      </c>
      <c r="E457">
        <v>0.42</v>
      </c>
      <c r="F457">
        <v>3</v>
      </c>
      <c r="G457" s="1">
        <v>45429</v>
      </c>
      <c r="H457" s="1">
        <v>45435</v>
      </c>
      <c r="I457" t="s">
        <v>31</v>
      </c>
      <c r="J457" t="s">
        <v>16</v>
      </c>
      <c r="K457" s="2">
        <v>482.71</v>
      </c>
      <c r="L457" t="s">
        <v>17</v>
      </c>
      <c r="M457">
        <f>YEAR(Table1[[#This Row],[order_date]])</f>
        <v>2024</v>
      </c>
      <c r="N457">
        <f>MONTH(Table1[[#This Row],[order_date]])</f>
        <v>5</v>
      </c>
      <c r="O457" s="3">
        <f>Table1[[#This Row],[sales]]-Table1[[#This Row],[profit]]</f>
        <v>3936.1400000000003</v>
      </c>
      <c r="P457" s="3">
        <f>Table1[[#This Row],[sales]]*Table1[[#This Row],[quantity]]</f>
        <v>13256.550000000001</v>
      </c>
      <c r="Q457" s="9">
        <f>Table1[[#This Row],[delivery_date]]-Table1[[#This Row],[order_date]]</f>
        <v>6</v>
      </c>
    </row>
    <row r="458" spans="1:17" x14ac:dyDescent="0.35">
      <c r="A458" t="s">
        <v>489</v>
      </c>
      <c r="B458" t="s">
        <v>41</v>
      </c>
      <c r="C458" t="s">
        <v>36</v>
      </c>
      <c r="D458" s="2">
        <v>4642.93</v>
      </c>
      <c r="E458">
        <v>0.37</v>
      </c>
      <c r="F458">
        <v>6</v>
      </c>
      <c r="G458" s="1">
        <v>45290</v>
      </c>
      <c r="H458" s="1">
        <v>45293</v>
      </c>
      <c r="I458" t="s">
        <v>21</v>
      </c>
      <c r="J458" t="s">
        <v>22</v>
      </c>
      <c r="K458" s="2">
        <v>1074.45</v>
      </c>
      <c r="L458" t="s">
        <v>17</v>
      </c>
      <c r="M458">
        <f>YEAR(Table1[[#This Row],[order_date]])</f>
        <v>2023</v>
      </c>
      <c r="N458">
        <f>MONTH(Table1[[#This Row],[order_date]])</f>
        <v>12</v>
      </c>
      <c r="O458" s="3">
        <f>Table1[[#This Row],[sales]]-Table1[[#This Row],[profit]]</f>
        <v>3568.4800000000005</v>
      </c>
      <c r="P458" s="3">
        <f>Table1[[#This Row],[sales]]*Table1[[#This Row],[quantity]]</f>
        <v>27857.58</v>
      </c>
      <c r="Q458" s="9">
        <f>Table1[[#This Row],[delivery_date]]-Table1[[#This Row],[order_date]]</f>
        <v>3</v>
      </c>
    </row>
    <row r="459" spans="1:17" x14ac:dyDescent="0.35">
      <c r="A459" t="s">
        <v>490</v>
      </c>
      <c r="B459" t="s">
        <v>19</v>
      </c>
      <c r="C459" t="s">
        <v>14</v>
      </c>
      <c r="D459" s="2">
        <v>4284.34</v>
      </c>
      <c r="E459">
        <v>0.16</v>
      </c>
      <c r="F459">
        <v>9</v>
      </c>
      <c r="G459" s="1">
        <v>44963</v>
      </c>
      <c r="H459" s="1">
        <v>44964</v>
      </c>
      <c r="I459" t="s">
        <v>15</v>
      </c>
      <c r="J459" t="s">
        <v>22</v>
      </c>
      <c r="K459" s="2">
        <v>659.46</v>
      </c>
      <c r="L459" t="s">
        <v>17</v>
      </c>
      <c r="M459">
        <f>YEAR(Table1[[#This Row],[order_date]])</f>
        <v>2023</v>
      </c>
      <c r="N459">
        <f>MONTH(Table1[[#This Row],[order_date]])</f>
        <v>2</v>
      </c>
      <c r="O459" s="3">
        <f>Table1[[#This Row],[sales]]-Table1[[#This Row],[profit]]</f>
        <v>3624.88</v>
      </c>
      <c r="P459" s="3">
        <f>Table1[[#This Row],[sales]]*Table1[[#This Row],[quantity]]</f>
        <v>38559.06</v>
      </c>
      <c r="Q459" s="9">
        <f>Table1[[#This Row],[delivery_date]]-Table1[[#This Row],[order_date]]</f>
        <v>1</v>
      </c>
    </row>
    <row r="460" spans="1:17" x14ac:dyDescent="0.35">
      <c r="A460" t="s">
        <v>491</v>
      </c>
      <c r="B460" t="s">
        <v>13</v>
      </c>
      <c r="C460" t="s">
        <v>20</v>
      </c>
      <c r="D460" s="2">
        <v>4168.1000000000004</v>
      </c>
      <c r="E460">
        <v>0.23</v>
      </c>
      <c r="F460">
        <v>3</v>
      </c>
      <c r="G460" s="1">
        <v>45212</v>
      </c>
      <c r="H460" s="1">
        <v>45217</v>
      </c>
      <c r="I460" t="s">
        <v>31</v>
      </c>
      <c r="J460" t="s">
        <v>16</v>
      </c>
      <c r="K460" s="2">
        <v>857.48</v>
      </c>
      <c r="L460" t="s">
        <v>48</v>
      </c>
      <c r="M460">
        <f>YEAR(Table1[[#This Row],[order_date]])</f>
        <v>2023</v>
      </c>
      <c r="N460">
        <f>MONTH(Table1[[#This Row],[order_date]])</f>
        <v>10</v>
      </c>
      <c r="O460" s="3">
        <f>Table1[[#This Row],[sales]]-Table1[[#This Row],[profit]]</f>
        <v>3310.6200000000003</v>
      </c>
      <c r="P460" s="3">
        <f>Table1[[#This Row],[sales]]*Table1[[#This Row],[quantity]]</f>
        <v>12504.300000000001</v>
      </c>
      <c r="Q460" s="9">
        <f>Table1[[#This Row],[delivery_date]]-Table1[[#This Row],[order_date]]</f>
        <v>5</v>
      </c>
    </row>
    <row r="461" spans="1:17" x14ac:dyDescent="0.35">
      <c r="A461" t="s">
        <v>492</v>
      </c>
      <c r="B461" t="s">
        <v>13</v>
      </c>
      <c r="C461" t="s">
        <v>20</v>
      </c>
      <c r="D461" s="2">
        <v>437.3</v>
      </c>
      <c r="E461">
        <v>0.06</v>
      </c>
      <c r="F461">
        <v>4</v>
      </c>
      <c r="G461" s="1">
        <v>45433</v>
      </c>
      <c r="H461" s="1">
        <v>45437</v>
      </c>
      <c r="I461" t="s">
        <v>31</v>
      </c>
      <c r="J461" t="s">
        <v>22</v>
      </c>
      <c r="K461" s="2">
        <v>68.510000000000005</v>
      </c>
      <c r="L461" t="s">
        <v>23</v>
      </c>
      <c r="M461">
        <f>YEAR(Table1[[#This Row],[order_date]])</f>
        <v>2024</v>
      </c>
      <c r="N461">
        <f>MONTH(Table1[[#This Row],[order_date]])</f>
        <v>5</v>
      </c>
      <c r="O461" s="3">
        <f>Table1[[#This Row],[sales]]-Table1[[#This Row],[profit]]</f>
        <v>368.79</v>
      </c>
      <c r="P461" s="3">
        <f>Table1[[#This Row],[sales]]*Table1[[#This Row],[quantity]]</f>
        <v>1749.2</v>
      </c>
      <c r="Q461" s="9">
        <f>Table1[[#This Row],[delivery_date]]-Table1[[#This Row],[order_date]]</f>
        <v>4</v>
      </c>
    </row>
    <row r="462" spans="1:17" x14ac:dyDescent="0.35">
      <c r="A462" t="s">
        <v>493</v>
      </c>
      <c r="B462" t="s">
        <v>41</v>
      </c>
      <c r="C462" t="s">
        <v>14</v>
      </c>
      <c r="D462" s="2">
        <v>3971.61</v>
      </c>
      <c r="E462">
        <v>0.13</v>
      </c>
      <c r="F462">
        <v>1</v>
      </c>
      <c r="G462" s="1">
        <v>45552</v>
      </c>
      <c r="H462" s="1">
        <v>45554</v>
      </c>
      <c r="I462" t="s">
        <v>15</v>
      </c>
      <c r="J462" t="s">
        <v>27</v>
      </c>
      <c r="K462" s="2">
        <v>614.4</v>
      </c>
      <c r="L462" t="s">
        <v>23</v>
      </c>
      <c r="M462">
        <f>YEAR(Table1[[#This Row],[order_date]])</f>
        <v>2024</v>
      </c>
      <c r="N462">
        <f>MONTH(Table1[[#This Row],[order_date]])</f>
        <v>9</v>
      </c>
      <c r="O462" s="3">
        <f>Table1[[#This Row],[sales]]-Table1[[#This Row],[profit]]</f>
        <v>3357.21</v>
      </c>
      <c r="P462" s="3">
        <f>Table1[[#This Row],[sales]]*Table1[[#This Row],[quantity]]</f>
        <v>3971.61</v>
      </c>
      <c r="Q462" s="9">
        <f>Table1[[#This Row],[delivery_date]]-Table1[[#This Row],[order_date]]</f>
        <v>2</v>
      </c>
    </row>
    <row r="463" spans="1:17" x14ac:dyDescent="0.35">
      <c r="A463" t="s">
        <v>494</v>
      </c>
      <c r="B463" t="s">
        <v>25</v>
      </c>
      <c r="C463" t="s">
        <v>26</v>
      </c>
      <c r="D463" s="2">
        <v>3938.09</v>
      </c>
      <c r="E463">
        <v>0.26</v>
      </c>
      <c r="F463">
        <v>2</v>
      </c>
      <c r="G463" s="1">
        <v>45114</v>
      </c>
      <c r="H463" s="1">
        <v>45120</v>
      </c>
      <c r="I463" t="s">
        <v>21</v>
      </c>
      <c r="J463" t="s">
        <v>27</v>
      </c>
      <c r="K463" s="2">
        <v>492.8</v>
      </c>
      <c r="L463" t="s">
        <v>48</v>
      </c>
      <c r="M463">
        <f>YEAR(Table1[[#This Row],[order_date]])</f>
        <v>2023</v>
      </c>
      <c r="N463">
        <f>MONTH(Table1[[#This Row],[order_date]])</f>
        <v>7</v>
      </c>
      <c r="O463" s="3">
        <f>Table1[[#This Row],[sales]]-Table1[[#This Row],[profit]]</f>
        <v>3445.29</v>
      </c>
      <c r="P463" s="3">
        <f>Table1[[#This Row],[sales]]*Table1[[#This Row],[quantity]]</f>
        <v>7876.18</v>
      </c>
      <c r="Q463" s="9">
        <f>Table1[[#This Row],[delivery_date]]-Table1[[#This Row],[order_date]]</f>
        <v>6</v>
      </c>
    </row>
    <row r="464" spans="1:17" x14ac:dyDescent="0.35">
      <c r="A464" t="s">
        <v>495</v>
      </c>
      <c r="B464" t="s">
        <v>41</v>
      </c>
      <c r="C464" t="s">
        <v>33</v>
      </c>
      <c r="D464" s="2">
        <v>743.32</v>
      </c>
      <c r="E464">
        <v>0.05</v>
      </c>
      <c r="F464">
        <v>7</v>
      </c>
      <c r="G464" s="1">
        <v>45056</v>
      </c>
      <c r="H464" s="1">
        <v>45061</v>
      </c>
      <c r="I464" t="s">
        <v>15</v>
      </c>
      <c r="J464" t="s">
        <v>16</v>
      </c>
      <c r="K464" s="2">
        <v>145.88999999999999</v>
      </c>
      <c r="L464" t="s">
        <v>23</v>
      </c>
      <c r="M464">
        <f>YEAR(Table1[[#This Row],[order_date]])</f>
        <v>2023</v>
      </c>
      <c r="N464">
        <f>MONTH(Table1[[#This Row],[order_date]])</f>
        <v>5</v>
      </c>
      <c r="O464" s="3">
        <f>Table1[[#This Row],[sales]]-Table1[[#This Row],[profit]]</f>
        <v>597.43000000000006</v>
      </c>
      <c r="P464" s="3">
        <f>Table1[[#This Row],[sales]]*Table1[[#This Row],[quantity]]</f>
        <v>5203.2400000000007</v>
      </c>
      <c r="Q464" s="9">
        <f>Table1[[#This Row],[delivery_date]]-Table1[[#This Row],[order_date]]</f>
        <v>5</v>
      </c>
    </row>
    <row r="465" spans="1:17" x14ac:dyDescent="0.35">
      <c r="A465" t="s">
        <v>496</v>
      </c>
      <c r="B465" t="s">
        <v>25</v>
      </c>
      <c r="C465" t="s">
        <v>33</v>
      </c>
      <c r="D465" s="2">
        <v>3343.85</v>
      </c>
      <c r="E465">
        <v>0.28999999999999998</v>
      </c>
      <c r="F465">
        <v>8</v>
      </c>
      <c r="G465" s="1">
        <v>45230</v>
      </c>
      <c r="H465" s="1">
        <v>45235</v>
      </c>
      <c r="I465" t="s">
        <v>15</v>
      </c>
      <c r="J465" t="s">
        <v>22</v>
      </c>
      <c r="K465" s="2">
        <v>668.21</v>
      </c>
      <c r="L465" t="s">
        <v>17</v>
      </c>
      <c r="M465">
        <f>YEAR(Table1[[#This Row],[order_date]])</f>
        <v>2023</v>
      </c>
      <c r="N465">
        <f>MONTH(Table1[[#This Row],[order_date]])</f>
        <v>10</v>
      </c>
      <c r="O465" s="3">
        <f>Table1[[#This Row],[sales]]-Table1[[#This Row],[profit]]</f>
        <v>2675.64</v>
      </c>
      <c r="P465" s="3">
        <f>Table1[[#This Row],[sales]]*Table1[[#This Row],[quantity]]</f>
        <v>26750.799999999999</v>
      </c>
      <c r="Q465" s="9">
        <f>Table1[[#This Row],[delivery_date]]-Table1[[#This Row],[order_date]]</f>
        <v>5</v>
      </c>
    </row>
    <row r="466" spans="1:17" x14ac:dyDescent="0.35">
      <c r="A466" t="s">
        <v>497</v>
      </c>
      <c r="B466" t="s">
        <v>19</v>
      </c>
      <c r="C466" t="s">
        <v>20</v>
      </c>
      <c r="D466" s="2">
        <v>2317.29</v>
      </c>
      <c r="E466">
        <v>0.2</v>
      </c>
      <c r="F466">
        <v>1</v>
      </c>
      <c r="G466" s="1">
        <v>45653</v>
      </c>
      <c r="H466" s="1">
        <v>45657</v>
      </c>
      <c r="I466" t="s">
        <v>15</v>
      </c>
      <c r="J466" t="s">
        <v>27</v>
      </c>
      <c r="K466" s="2">
        <v>551.62</v>
      </c>
      <c r="L466" t="s">
        <v>48</v>
      </c>
      <c r="M466">
        <f>YEAR(Table1[[#This Row],[order_date]])</f>
        <v>2024</v>
      </c>
      <c r="N466">
        <f>MONTH(Table1[[#This Row],[order_date]])</f>
        <v>12</v>
      </c>
      <c r="O466" s="3">
        <f>Table1[[#This Row],[sales]]-Table1[[#This Row],[profit]]</f>
        <v>1765.67</v>
      </c>
      <c r="P466" s="3">
        <f>Table1[[#This Row],[sales]]*Table1[[#This Row],[quantity]]</f>
        <v>2317.29</v>
      </c>
      <c r="Q466" s="9">
        <f>Table1[[#This Row],[delivery_date]]-Table1[[#This Row],[order_date]]</f>
        <v>4</v>
      </c>
    </row>
    <row r="467" spans="1:17" x14ac:dyDescent="0.35">
      <c r="A467" t="s">
        <v>498</v>
      </c>
      <c r="B467" t="s">
        <v>13</v>
      </c>
      <c r="C467" t="s">
        <v>20</v>
      </c>
      <c r="D467" s="2">
        <v>4510.07</v>
      </c>
      <c r="E467">
        <v>0.02</v>
      </c>
      <c r="F467">
        <v>9</v>
      </c>
      <c r="G467" s="1">
        <v>45462</v>
      </c>
      <c r="H467" s="1">
        <v>45464</v>
      </c>
      <c r="I467" t="s">
        <v>21</v>
      </c>
      <c r="J467" t="s">
        <v>16</v>
      </c>
      <c r="K467" s="2">
        <v>791.13</v>
      </c>
      <c r="L467" t="s">
        <v>39</v>
      </c>
      <c r="M467">
        <f>YEAR(Table1[[#This Row],[order_date]])</f>
        <v>2024</v>
      </c>
      <c r="N467">
        <f>MONTH(Table1[[#This Row],[order_date]])</f>
        <v>6</v>
      </c>
      <c r="O467" s="3">
        <f>Table1[[#This Row],[sales]]-Table1[[#This Row],[profit]]</f>
        <v>3718.9399999999996</v>
      </c>
      <c r="P467" s="3">
        <f>Table1[[#This Row],[sales]]*Table1[[#This Row],[quantity]]</f>
        <v>40590.629999999997</v>
      </c>
      <c r="Q467" s="9">
        <f>Table1[[#This Row],[delivery_date]]-Table1[[#This Row],[order_date]]</f>
        <v>2</v>
      </c>
    </row>
    <row r="468" spans="1:17" x14ac:dyDescent="0.35">
      <c r="A468" t="s">
        <v>499</v>
      </c>
      <c r="B468" t="s">
        <v>19</v>
      </c>
      <c r="C468" t="s">
        <v>20</v>
      </c>
      <c r="D468" s="2">
        <v>3507.5</v>
      </c>
      <c r="E468">
        <v>0.22</v>
      </c>
      <c r="F468">
        <v>6</v>
      </c>
      <c r="G468" s="1">
        <v>45175</v>
      </c>
      <c r="H468" s="1">
        <v>45176</v>
      </c>
      <c r="I468" t="s">
        <v>31</v>
      </c>
      <c r="J468" t="s">
        <v>22</v>
      </c>
      <c r="K468" s="2">
        <v>668.11</v>
      </c>
      <c r="L468" t="s">
        <v>23</v>
      </c>
      <c r="M468">
        <f>YEAR(Table1[[#This Row],[order_date]])</f>
        <v>2023</v>
      </c>
      <c r="N468">
        <f>MONTH(Table1[[#This Row],[order_date]])</f>
        <v>9</v>
      </c>
      <c r="O468" s="3">
        <f>Table1[[#This Row],[sales]]-Table1[[#This Row],[profit]]</f>
        <v>2839.39</v>
      </c>
      <c r="P468" s="3">
        <f>Table1[[#This Row],[sales]]*Table1[[#This Row],[quantity]]</f>
        <v>21045</v>
      </c>
      <c r="Q468" s="9">
        <f>Table1[[#This Row],[delivery_date]]-Table1[[#This Row],[order_date]]</f>
        <v>1</v>
      </c>
    </row>
    <row r="469" spans="1:17" x14ac:dyDescent="0.35">
      <c r="A469" t="s">
        <v>500</v>
      </c>
      <c r="B469" t="s">
        <v>25</v>
      </c>
      <c r="C469" t="s">
        <v>14</v>
      </c>
      <c r="D469" s="2">
        <v>4759.84</v>
      </c>
      <c r="E469">
        <v>0.14000000000000001</v>
      </c>
      <c r="F469">
        <v>1</v>
      </c>
      <c r="G469" s="1">
        <v>45153</v>
      </c>
      <c r="H469" s="1">
        <v>45160</v>
      </c>
      <c r="I469" t="s">
        <v>31</v>
      </c>
      <c r="J469" t="s">
        <v>27</v>
      </c>
      <c r="K469" s="2">
        <v>1246.55</v>
      </c>
      <c r="L469" t="s">
        <v>28</v>
      </c>
      <c r="M469">
        <f>YEAR(Table1[[#This Row],[order_date]])</f>
        <v>2023</v>
      </c>
      <c r="N469">
        <f>MONTH(Table1[[#This Row],[order_date]])</f>
        <v>8</v>
      </c>
      <c r="O469" s="3">
        <f>Table1[[#This Row],[sales]]-Table1[[#This Row],[profit]]</f>
        <v>3513.29</v>
      </c>
      <c r="P469" s="3">
        <f>Table1[[#This Row],[sales]]*Table1[[#This Row],[quantity]]</f>
        <v>4759.84</v>
      </c>
      <c r="Q469" s="9">
        <f>Table1[[#This Row],[delivery_date]]-Table1[[#This Row],[order_date]]</f>
        <v>7</v>
      </c>
    </row>
    <row r="470" spans="1:17" x14ac:dyDescent="0.35">
      <c r="A470" t="s">
        <v>501</v>
      </c>
      <c r="B470" t="s">
        <v>25</v>
      </c>
      <c r="C470" t="s">
        <v>26</v>
      </c>
      <c r="D470" s="2">
        <v>614.12</v>
      </c>
      <c r="E470">
        <v>0.03</v>
      </c>
      <c r="F470">
        <v>4</v>
      </c>
      <c r="G470" s="1">
        <v>45638</v>
      </c>
      <c r="H470" s="1">
        <v>45643</v>
      </c>
      <c r="I470" t="s">
        <v>21</v>
      </c>
      <c r="J470" t="s">
        <v>22</v>
      </c>
      <c r="K470" s="2">
        <v>36.9</v>
      </c>
      <c r="L470" t="s">
        <v>28</v>
      </c>
      <c r="M470">
        <f>YEAR(Table1[[#This Row],[order_date]])</f>
        <v>2024</v>
      </c>
      <c r="N470">
        <f>MONTH(Table1[[#This Row],[order_date]])</f>
        <v>12</v>
      </c>
      <c r="O470" s="3">
        <f>Table1[[#This Row],[sales]]-Table1[[#This Row],[profit]]</f>
        <v>577.22</v>
      </c>
      <c r="P470" s="3">
        <f>Table1[[#This Row],[sales]]*Table1[[#This Row],[quantity]]</f>
        <v>2456.48</v>
      </c>
      <c r="Q470" s="9">
        <f>Table1[[#This Row],[delivery_date]]-Table1[[#This Row],[order_date]]</f>
        <v>5</v>
      </c>
    </row>
    <row r="471" spans="1:17" x14ac:dyDescent="0.35">
      <c r="A471" t="s">
        <v>502</v>
      </c>
      <c r="B471" t="s">
        <v>19</v>
      </c>
      <c r="C471" t="s">
        <v>33</v>
      </c>
      <c r="D471" s="2">
        <v>298.98</v>
      </c>
      <c r="E471">
        <v>0.15</v>
      </c>
      <c r="F471">
        <v>4</v>
      </c>
      <c r="G471" s="1">
        <v>45410</v>
      </c>
      <c r="H471" s="1">
        <v>45411</v>
      </c>
      <c r="I471" t="s">
        <v>15</v>
      </c>
      <c r="J471" t="s">
        <v>22</v>
      </c>
      <c r="K471" s="2">
        <v>53.78</v>
      </c>
      <c r="L471" t="s">
        <v>23</v>
      </c>
      <c r="M471">
        <f>YEAR(Table1[[#This Row],[order_date]])</f>
        <v>2024</v>
      </c>
      <c r="N471">
        <f>MONTH(Table1[[#This Row],[order_date]])</f>
        <v>4</v>
      </c>
      <c r="O471" s="3">
        <f>Table1[[#This Row],[sales]]-Table1[[#This Row],[profit]]</f>
        <v>245.20000000000002</v>
      </c>
      <c r="P471" s="3">
        <f>Table1[[#This Row],[sales]]*Table1[[#This Row],[quantity]]</f>
        <v>1195.92</v>
      </c>
      <c r="Q471" s="9">
        <f>Table1[[#This Row],[delivery_date]]-Table1[[#This Row],[order_date]]</f>
        <v>1</v>
      </c>
    </row>
    <row r="472" spans="1:17" x14ac:dyDescent="0.35">
      <c r="A472" t="s">
        <v>503</v>
      </c>
      <c r="B472" t="s">
        <v>25</v>
      </c>
      <c r="C472" t="s">
        <v>36</v>
      </c>
      <c r="D472" s="2">
        <v>4870.54</v>
      </c>
      <c r="E472">
        <v>0.15</v>
      </c>
      <c r="F472">
        <v>7</v>
      </c>
      <c r="G472" s="1">
        <v>45584</v>
      </c>
      <c r="H472" s="1">
        <v>45589</v>
      </c>
      <c r="I472" t="s">
        <v>15</v>
      </c>
      <c r="J472" t="s">
        <v>27</v>
      </c>
      <c r="K472" s="2">
        <v>397.26</v>
      </c>
      <c r="L472" t="s">
        <v>34</v>
      </c>
      <c r="M472">
        <f>YEAR(Table1[[#This Row],[order_date]])</f>
        <v>2024</v>
      </c>
      <c r="N472">
        <f>MONTH(Table1[[#This Row],[order_date]])</f>
        <v>10</v>
      </c>
      <c r="O472" s="3">
        <f>Table1[[#This Row],[sales]]-Table1[[#This Row],[profit]]</f>
        <v>4473.28</v>
      </c>
      <c r="P472" s="3">
        <f>Table1[[#This Row],[sales]]*Table1[[#This Row],[quantity]]</f>
        <v>34093.78</v>
      </c>
      <c r="Q472" s="9">
        <f>Table1[[#This Row],[delivery_date]]-Table1[[#This Row],[order_date]]</f>
        <v>5</v>
      </c>
    </row>
    <row r="473" spans="1:17" x14ac:dyDescent="0.35">
      <c r="A473" t="s">
        <v>504</v>
      </c>
      <c r="B473" t="s">
        <v>19</v>
      </c>
      <c r="C473" t="s">
        <v>14</v>
      </c>
      <c r="D473" s="2">
        <v>492.94</v>
      </c>
      <c r="E473">
        <v>0.18</v>
      </c>
      <c r="F473">
        <v>1</v>
      </c>
      <c r="G473" s="1">
        <v>45250</v>
      </c>
      <c r="H473" s="1">
        <v>45257</v>
      </c>
      <c r="I473" t="s">
        <v>31</v>
      </c>
      <c r="J473" t="s">
        <v>22</v>
      </c>
      <c r="K473" s="2">
        <v>109.12</v>
      </c>
      <c r="L473" t="s">
        <v>28</v>
      </c>
      <c r="M473">
        <f>YEAR(Table1[[#This Row],[order_date]])</f>
        <v>2023</v>
      </c>
      <c r="N473">
        <f>MONTH(Table1[[#This Row],[order_date]])</f>
        <v>11</v>
      </c>
      <c r="O473" s="3">
        <f>Table1[[#This Row],[sales]]-Table1[[#This Row],[profit]]</f>
        <v>383.82</v>
      </c>
      <c r="P473" s="3">
        <f>Table1[[#This Row],[sales]]*Table1[[#This Row],[quantity]]</f>
        <v>492.94</v>
      </c>
      <c r="Q473" s="9">
        <f>Table1[[#This Row],[delivery_date]]-Table1[[#This Row],[order_date]]</f>
        <v>7</v>
      </c>
    </row>
    <row r="474" spans="1:17" x14ac:dyDescent="0.35">
      <c r="A474" t="s">
        <v>505</v>
      </c>
      <c r="B474" t="s">
        <v>13</v>
      </c>
      <c r="C474" t="s">
        <v>33</v>
      </c>
      <c r="D474" s="2">
        <v>1992.36</v>
      </c>
      <c r="E474">
        <v>0.18</v>
      </c>
      <c r="F474">
        <v>9</v>
      </c>
      <c r="G474" s="1">
        <v>44934</v>
      </c>
      <c r="H474" s="1">
        <v>44937</v>
      </c>
      <c r="I474" t="s">
        <v>31</v>
      </c>
      <c r="J474" t="s">
        <v>27</v>
      </c>
      <c r="K474" s="2">
        <v>545.08000000000004</v>
      </c>
      <c r="L474" t="s">
        <v>17</v>
      </c>
      <c r="M474">
        <f>YEAR(Table1[[#This Row],[order_date]])</f>
        <v>2023</v>
      </c>
      <c r="N474">
        <f>MONTH(Table1[[#This Row],[order_date]])</f>
        <v>1</v>
      </c>
      <c r="O474" s="3">
        <f>Table1[[#This Row],[sales]]-Table1[[#This Row],[profit]]</f>
        <v>1447.2799999999997</v>
      </c>
      <c r="P474" s="3">
        <f>Table1[[#This Row],[sales]]*Table1[[#This Row],[quantity]]</f>
        <v>17931.239999999998</v>
      </c>
      <c r="Q474" s="9">
        <f>Table1[[#This Row],[delivery_date]]-Table1[[#This Row],[order_date]]</f>
        <v>3</v>
      </c>
    </row>
    <row r="475" spans="1:17" x14ac:dyDescent="0.35">
      <c r="A475" t="s">
        <v>506</v>
      </c>
      <c r="B475" t="s">
        <v>19</v>
      </c>
      <c r="C475" t="s">
        <v>26</v>
      </c>
      <c r="D475" s="2">
        <v>3284.86</v>
      </c>
      <c r="E475">
        <v>0.21</v>
      </c>
      <c r="F475">
        <v>1</v>
      </c>
      <c r="G475" s="1">
        <v>44982</v>
      </c>
      <c r="H475" s="1">
        <v>44989</v>
      </c>
      <c r="I475" t="s">
        <v>15</v>
      </c>
      <c r="J475" t="s">
        <v>27</v>
      </c>
      <c r="K475" s="2">
        <v>512.98</v>
      </c>
      <c r="L475" t="s">
        <v>28</v>
      </c>
      <c r="M475">
        <f>YEAR(Table1[[#This Row],[order_date]])</f>
        <v>2023</v>
      </c>
      <c r="N475">
        <f>MONTH(Table1[[#This Row],[order_date]])</f>
        <v>2</v>
      </c>
      <c r="O475" s="3">
        <f>Table1[[#This Row],[sales]]-Table1[[#This Row],[profit]]</f>
        <v>2771.88</v>
      </c>
      <c r="P475" s="3">
        <f>Table1[[#This Row],[sales]]*Table1[[#This Row],[quantity]]</f>
        <v>3284.86</v>
      </c>
      <c r="Q475" s="9">
        <f>Table1[[#This Row],[delivery_date]]-Table1[[#This Row],[order_date]]</f>
        <v>7</v>
      </c>
    </row>
    <row r="476" spans="1:17" x14ac:dyDescent="0.35">
      <c r="A476" t="s">
        <v>507</v>
      </c>
      <c r="B476" t="s">
        <v>13</v>
      </c>
      <c r="C476" t="s">
        <v>14</v>
      </c>
      <c r="D476" s="2">
        <v>4412.28</v>
      </c>
      <c r="E476">
        <v>0.05</v>
      </c>
      <c r="F476">
        <v>3</v>
      </c>
      <c r="G476" s="1">
        <v>45499</v>
      </c>
      <c r="H476" s="1">
        <v>45505</v>
      </c>
      <c r="I476" t="s">
        <v>21</v>
      </c>
      <c r="J476" t="s">
        <v>27</v>
      </c>
      <c r="K476" s="2">
        <v>921.96</v>
      </c>
      <c r="L476" t="s">
        <v>28</v>
      </c>
      <c r="M476">
        <f>YEAR(Table1[[#This Row],[order_date]])</f>
        <v>2024</v>
      </c>
      <c r="N476">
        <f>MONTH(Table1[[#This Row],[order_date]])</f>
        <v>7</v>
      </c>
      <c r="O476" s="3">
        <f>Table1[[#This Row],[sales]]-Table1[[#This Row],[profit]]</f>
        <v>3490.3199999999997</v>
      </c>
      <c r="P476" s="3">
        <f>Table1[[#This Row],[sales]]*Table1[[#This Row],[quantity]]</f>
        <v>13236.84</v>
      </c>
      <c r="Q476" s="9">
        <f>Table1[[#This Row],[delivery_date]]-Table1[[#This Row],[order_date]]</f>
        <v>6</v>
      </c>
    </row>
    <row r="477" spans="1:17" x14ac:dyDescent="0.35">
      <c r="A477" t="s">
        <v>508</v>
      </c>
      <c r="B477" t="s">
        <v>19</v>
      </c>
      <c r="C477" t="s">
        <v>33</v>
      </c>
      <c r="D477" s="2">
        <v>1347.43</v>
      </c>
      <c r="E477">
        <v>0</v>
      </c>
      <c r="F477">
        <v>1</v>
      </c>
      <c r="G477" s="1">
        <v>45477</v>
      </c>
      <c r="H477" s="1">
        <v>45484</v>
      </c>
      <c r="I477" t="s">
        <v>31</v>
      </c>
      <c r="J477" t="s">
        <v>16</v>
      </c>
      <c r="K477" s="2">
        <v>191.82</v>
      </c>
      <c r="L477" t="s">
        <v>23</v>
      </c>
      <c r="M477">
        <f>YEAR(Table1[[#This Row],[order_date]])</f>
        <v>2024</v>
      </c>
      <c r="N477">
        <f>MONTH(Table1[[#This Row],[order_date]])</f>
        <v>7</v>
      </c>
      <c r="O477" s="3">
        <f>Table1[[#This Row],[sales]]-Table1[[#This Row],[profit]]</f>
        <v>1155.6100000000001</v>
      </c>
      <c r="P477" s="3">
        <f>Table1[[#This Row],[sales]]*Table1[[#This Row],[quantity]]</f>
        <v>1347.43</v>
      </c>
      <c r="Q477" s="9">
        <f>Table1[[#This Row],[delivery_date]]-Table1[[#This Row],[order_date]]</f>
        <v>7</v>
      </c>
    </row>
    <row r="478" spans="1:17" x14ac:dyDescent="0.35">
      <c r="A478" t="s">
        <v>509</v>
      </c>
      <c r="B478" t="s">
        <v>25</v>
      </c>
      <c r="C478" t="s">
        <v>14</v>
      </c>
      <c r="D478" s="2">
        <v>242.39</v>
      </c>
      <c r="E478">
        <v>0.37</v>
      </c>
      <c r="F478">
        <v>1</v>
      </c>
      <c r="G478" s="1">
        <v>45200</v>
      </c>
      <c r="H478" s="1">
        <v>45205</v>
      </c>
      <c r="I478" t="s">
        <v>21</v>
      </c>
      <c r="J478" t="s">
        <v>16</v>
      </c>
      <c r="K478" s="2">
        <v>57.92</v>
      </c>
      <c r="L478" t="s">
        <v>48</v>
      </c>
      <c r="M478">
        <f>YEAR(Table1[[#This Row],[order_date]])</f>
        <v>2023</v>
      </c>
      <c r="N478">
        <f>MONTH(Table1[[#This Row],[order_date]])</f>
        <v>10</v>
      </c>
      <c r="O478" s="3">
        <f>Table1[[#This Row],[sales]]-Table1[[#This Row],[profit]]</f>
        <v>184.46999999999997</v>
      </c>
      <c r="P478" s="3">
        <f>Table1[[#This Row],[sales]]*Table1[[#This Row],[quantity]]</f>
        <v>242.39</v>
      </c>
      <c r="Q478" s="9">
        <f>Table1[[#This Row],[delivery_date]]-Table1[[#This Row],[order_date]]</f>
        <v>5</v>
      </c>
    </row>
    <row r="479" spans="1:17" x14ac:dyDescent="0.35">
      <c r="A479" t="s">
        <v>510</v>
      </c>
      <c r="B479" t="s">
        <v>19</v>
      </c>
      <c r="C479" t="s">
        <v>33</v>
      </c>
      <c r="D479" s="2">
        <v>2654.31</v>
      </c>
      <c r="E479">
        <v>0.17</v>
      </c>
      <c r="F479">
        <v>4</v>
      </c>
      <c r="G479" s="1">
        <v>45023</v>
      </c>
      <c r="H479" s="1">
        <v>45024</v>
      </c>
      <c r="I479" t="s">
        <v>21</v>
      </c>
      <c r="J479" t="s">
        <v>22</v>
      </c>
      <c r="K479" s="2">
        <v>523.78</v>
      </c>
      <c r="L479" t="s">
        <v>39</v>
      </c>
      <c r="M479">
        <f>YEAR(Table1[[#This Row],[order_date]])</f>
        <v>2023</v>
      </c>
      <c r="N479">
        <f>MONTH(Table1[[#This Row],[order_date]])</f>
        <v>4</v>
      </c>
      <c r="O479" s="3">
        <f>Table1[[#This Row],[sales]]-Table1[[#This Row],[profit]]</f>
        <v>2130.5299999999997</v>
      </c>
      <c r="P479" s="3">
        <f>Table1[[#This Row],[sales]]*Table1[[#This Row],[quantity]]</f>
        <v>10617.24</v>
      </c>
      <c r="Q479" s="9">
        <f>Table1[[#This Row],[delivery_date]]-Table1[[#This Row],[order_date]]</f>
        <v>1</v>
      </c>
    </row>
    <row r="480" spans="1:17" x14ac:dyDescent="0.35">
      <c r="A480" t="s">
        <v>511</v>
      </c>
      <c r="B480" t="s">
        <v>25</v>
      </c>
      <c r="C480" t="s">
        <v>33</v>
      </c>
      <c r="D480" s="2">
        <v>2408.4499999999998</v>
      </c>
      <c r="E480">
        <v>0.31</v>
      </c>
      <c r="F480">
        <v>2</v>
      </c>
      <c r="G480" s="1">
        <v>45584</v>
      </c>
      <c r="H480" s="1">
        <v>45586</v>
      </c>
      <c r="I480" t="s">
        <v>15</v>
      </c>
      <c r="J480" t="s">
        <v>27</v>
      </c>
      <c r="K480" s="2">
        <v>485.96</v>
      </c>
      <c r="L480" t="s">
        <v>23</v>
      </c>
      <c r="M480">
        <f>YEAR(Table1[[#This Row],[order_date]])</f>
        <v>2024</v>
      </c>
      <c r="N480">
        <f>MONTH(Table1[[#This Row],[order_date]])</f>
        <v>10</v>
      </c>
      <c r="O480" s="3">
        <f>Table1[[#This Row],[sales]]-Table1[[#This Row],[profit]]</f>
        <v>1922.4899999999998</v>
      </c>
      <c r="P480" s="3">
        <f>Table1[[#This Row],[sales]]*Table1[[#This Row],[quantity]]</f>
        <v>4816.8999999999996</v>
      </c>
      <c r="Q480" s="9">
        <f>Table1[[#This Row],[delivery_date]]-Table1[[#This Row],[order_date]]</f>
        <v>2</v>
      </c>
    </row>
    <row r="481" spans="1:17" x14ac:dyDescent="0.35">
      <c r="A481" t="s">
        <v>512</v>
      </c>
      <c r="B481" t="s">
        <v>19</v>
      </c>
      <c r="C481" t="s">
        <v>26</v>
      </c>
      <c r="D481" s="2">
        <v>1603.78</v>
      </c>
      <c r="E481">
        <v>0.15</v>
      </c>
      <c r="F481">
        <v>9</v>
      </c>
      <c r="G481" s="1">
        <v>45024</v>
      </c>
      <c r="H481" s="1">
        <v>45028</v>
      </c>
      <c r="I481" t="s">
        <v>21</v>
      </c>
      <c r="J481" t="s">
        <v>27</v>
      </c>
      <c r="K481" s="2">
        <v>149.71</v>
      </c>
      <c r="L481" t="s">
        <v>48</v>
      </c>
      <c r="M481">
        <f>YEAR(Table1[[#This Row],[order_date]])</f>
        <v>2023</v>
      </c>
      <c r="N481">
        <f>MONTH(Table1[[#This Row],[order_date]])</f>
        <v>4</v>
      </c>
      <c r="O481" s="3">
        <f>Table1[[#This Row],[sales]]-Table1[[#This Row],[profit]]</f>
        <v>1454.07</v>
      </c>
      <c r="P481" s="3">
        <f>Table1[[#This Row],[sales]]*Table1[[#This Row],[quantity]]</f>
        <v>14434.02</v>
      </c>
      <c r="Q481" s="9">
        <f>Table1[[#This Row],[delivery_date]]-Table1[[#This Row],[order_date]]</f>
        <v>4</v>
      </c>
    </row>
    <row r="482" spans="1:17" x14ac:dyDescent="0.35">
      <c r="A482" t="s">
        <v>513</v>
      </c>
      <c r="B482" t="s">
        <v>19</v>
      </c>
      <c r="C482" t="s">
        <v>36</v>
      </c>
      <c r="D482" s="2">
        <v>4382.1099999999997</v>
      </c>
      <c r="E482">
        <v>0.49</v>
      </c>
      <c r="F482">
        <v>1</v>
      </c>
      <c r="G482" s="1">
        <v>45137</v>
      </c>
      <c r="H482" s="1">
        <v>45139</v>
      </c>
      <c r="I482" t="s">
        <v>15</v>
      </c>
      <c r="J482" t="s">
        <v>27</v>
      </c>
      <c r="K482" s="2">
        <v>226.6</v>
      </c>
      <c r="L482" t="s">
        <v>17</v>
      </c>
      <c r="M482">
        <f>YEAR(Table1[[#This Row],[order_date]])</f>
        <v>2023</v>
      </c>
      <c r="N482">
        <f>MONTH(Table1[[#This Row],[order_date]])</f>
        <v>7</v>
      </c>
      <c r="O482" s="3">
        <f>Table1[[#This Row],[sales]]-Table1[[#This Row],[profit]]</f>
        <v>4155.5099999999993</v>
      </c>
      <c r="P482" s="3">
        <f>Table1[[#This Row],[sales]]*Table1[[#This Row],[quantity]]</f>
        <v>4382.1099999999997</v>
      </c>
      <c r="Q482" s="9">
        <f>Table1[[#This Row],[delivery_date]]-Table1[[#This Row],[order_date]]</f>
        <v>2</v>
      </c>
    </row>
    <row r="483" spans="1:17" x14ac:dyDescent="0.35">
      <c r="A483" t="s">
        <v>514</v>
      </c>
      <c r="B483" t="s">
        <v>41</v>
      </c>
      <c r="C483" t="s">
        <v>26</v>
      </c>
      <c r="D483" s="2">
        <v>3771.68</v>
      </c>
      <c r="E483">
        <v>0.16</v>
      </c>
      <c r="F483">
        <v>3</v>
      </c>
      <c r="G483" s="1">
        <v>45480</v>
      </c>
      <c r="H483" s="1">
        <v>45485</v>
      </c>
      <c r="I483" t="s">
        <v>21</v>
      </c>
      <c r="J483" t="s">
        <v>16</v>
      </c>
      <c r="K483" s="2">
        <v>778.64</v>
      </c>
      <c r="L483" t="s">
        <v>48</v>
      </c>
      <c r="M483">
        <f>YEAR(Table1[[#This Row],[order_date]])</f>
        <v>2024</v>
      </c>
      <c r="N483">
        <f>MONTH(Table1[[#This Row],[order_date]])</f>
        <v>7</v>
      </c>
      <c r="O483" s="3">
        <f>Table1[[#This Row],[sales]]-Table1[[#This Row],[profit]]</f>
        <v>2993.04</v>
      </c>
      <c r="P483" s="3">
        <f>Table1[[#This Row],[sales]]*Table1[[#This Row],[quantity]]</f>
        <v>11315.039999999999</v>
      </c>
      <c r="Q483" s="9">
        <f>Table1[[#This Row],[delivery_date]]-Table1[[#This Row],[order_date]]</f>
        <v>5</v>
      </c>
    </row>
    <row r="484" spans="1:17" x14ac:dyDescent="0.35">
      <c r="A484" t="s">
        <v>515</v>
      </c>
      <c r="B484" t="s">
        <v>25</v>
      </c>
      <c r="C484" t="s">
        <v>33</v>
      </c>
      <c r="D484" s="2">
        <v>4304.7700000000004</v>
      </c>
      <c r="E484">
        <v>0.3</v>
      </c>
      <c r="F484">
        <v>2</v>
      </c>
      <c r="G484" s="1">
        <v>45491</v>
      </c>
      <c r="H484" s="1">
        <v>45492</v>
      </c>
      <c r="I484" t="s">
        <v>31</v>
      </c>
      <c r="J484" t="s">
        <v>27</v>
      </c>
      <c r="K484" s="2">
        <v>336.04</v>
      </c>
      <c r="L484" t="s">
        <v>17</v>
      </c>
      <c r="M484">
        <f>YEAR(Table1[[#This Row],[order_date]])</f>
        <v>2024</v>
      </c>
      <c r="N484">
        <f>MONTH(Table1[[#This Row],[order_date]])</f>
        <v>7</v>
      </c>
      <c r="O484" s="3">
        <f>Table1[[#This Row],[sales]]-Table1[[#This Row],[profit]]</f>
        <v>3968.7300000000005</v>
      </c>
      <c r="P484" s="3">
        <f>Table1[[#This Row],[sales]]*Table1[[#This Row],[quantity]]</f>
        <v>8609.5400000000009</v>
      </c>
      <c r="Q484" s="9">
        <f>Table1[[#This Row],[delivery_date]]-Table1[[#This Row],[order_date]]</f>
        <v>1</v>
      </c>
    </row>
    <row r="485" spans="1:17" x14ac:dyDescent="0.35">
      <c r="A485" t="s">
        <v>516</v>
      </c>
      <c r="B485" t="s">
        <v>41</v>
      </c>
      <c r="C485" t="s">
        <v>14</v>
      </c>
      <c r="D485" s="2">
        <v>892.86</v>
      </c>
      <c r="E485">
        <v>0.11</v>
      </c>
      <c r="F485">
        <v>1</v>
      </c>
      <c r="G485" s="1">
        <v>44959</v>
      </c>
      <c r="H485" s="1">
        <v>44962</v>
      </c>
      <c r="I485" t="s">
        <v>15</v>
      </c>
      <c r="J485" t="s">
        <v>22</v>
      </c>
      <c r="K485" s="2">
        <v>74.44</v>
      </c>
      <c r="L485" t="s">
        <v>39</v>
      </c>
      <c r="M485">
        <f>YEAR(Table1[[#This Row],[order_date]])</f>
        <v>2023</v>
      </c>
      <c r="N485">
        <f>MONTH(Table1[[#This Row],[order_date]])</f>
        <v>2</v>
      </c>
      <c r="O485" s="3">
        <f>Table1[[#This Row],[sales]]-Table1[[#This Row],[profit]]</f>
        <v>818.42000000000007</v>
      </c>
      <c r="P485" s="3">
        <f>Table1[[#This Row],[sales]]*Table1[[#This Row],[quantity]]</f>
        <v>892.86</v>
      </c>
      <c r="Q485" s="9">
        <f>Table1[[#This Row],[delivery_date]]-Table1[[#This Row],[order_date]]</f>
        <v>3</v>
      </c>
    </row>
    <row r="486" spans="1:17" x14ac:dyDescent="0.35">
      <c r="A486" t="s">
        <v>517</v>
      </c>
      <c r="B486" t="s">
        <v>25</v>
      </c>
      <c r="C486" t="s">
        <v>26</v>
      </c>
      <c r="D486" s="2">
        <v>3492.82</v>
      </c>
      <c r="E486">
        <v>0.26</v>
      </c>
      <c r="F486">
        <v>9</v>
      </c>
      <c r="G486" s="1">
        <v>45203</v>
      </c>
      <c r="H486" s="1">
        <v>45205</v>
      </c>
      <c r="I486" t="s">
        <v>15</v>
      </c>
      <c r="J486" t="s">
        <v>22</v>
      </c>
      <c r="K486" s="2">
        <v>317.56</v>
      </c>
      <c r="L486" t="s">
        <v>23</v>
      </c>
      <c r="M486">
        <f>YEAR(Table1[[#This Row],[order_date]])</f>
        <v>2023</v>
      </c>
      <c r="N486">
        <f>MONTH(Table1[[#This Row],[order_date]])</f>
        <v>10</v>
      </c>
      <c r="O486" s="3">
        <f>Table1[[#This Row],[sales]]-Table1[[#This Row],[profit]]</f>
        <v>3175.26</v>
      </c>
      <c r="P486" s="3">
        <f>Table1[[#This Row],[sales]]*Table1[[#This Row],[quantity]]</f>
        <v>31435.38</v>
      </c>
      <c r="Q486" s="9">
        <f>Table1[[#This Row],[delivery_date]]-Table1[[#This Row],[order_date]]</f>
        <v>2</v>
      </c>
    </row>
    <row r="487" spans="1:17" x14ac:dyDescent="0.35">
      <c r="A487" t="s">
        <v>518</v>
      </c>
      <c r="B487" t="s">
        <v>41</v>
      </c>
      <c r="C487" t="s">
        <v>36</v>
      </c>
      <c r="D487" s="2">
        <v>4878</v>
      </c>
      <c r="E487">
        <v>0.28999999999999998</v>
      </c>
      <c r="F487">
        <v>5</v>
      </c>
      <c r="G487" s="1">
        <v>45370</v>
      </c>
      <c r="H487" s="1">
        <v>45373</v>
      </c>
      <c r="I487" t="s">
        <v>15</v>
      </c>
      <c r="J487" t="s">
        <v>27</v>
      </c>
      <c r="K487" s="2">
        <v>731.64</v>
      </c>
      <c r="L487" t="s">
        <v>34</v>
      </c>
      <c r="M487">
        <f>YEAR(Table1[[#This Row],[order_date]])</f>
        <v>2024</v>
      </c>
      <c r="N487">
        <f>MONTH(Table1[[#This Row],[order_date]])</f>
        <v>3</v>
      </c>
      <c r="O487" s="3">
        <f>Table1[[#This Row],[sales]]-Table1[[#This Row],[profit]]</f>
        <v>4146.3599999999997</v>
      </c>
      <c r="P487" s="3">
        <f>Table1[[#This Row],[sales]]*Table1[[#This Row],[quantity]]</f>
        <v>24390</v>
      </c>
      <c r="Q487" s="9">
        <f>Table1[[#This Row],[delivery_date]]-Table1[[#This Row],[order_date]]</f>
        <v>3</v>
      </c>
    </row>
    <row r="488" spans="1:17" x14ac:dyDescent="0.35">
      <c r="A488" t="s">
        <v>519</v>
      </c>
      <c r="B488" t="s">
        <v>13</v>
      </c>
      <c r="C488" t="s">
        <v>33</v>
      </c>
      <c r="D488" s="2">
        <v>3098.38</v>
      </c>
      <c r="E488">
        <v>0.09</v>
      </c>
      <c r="F488">
        <v>6</v>
      </c>
      <c r="G488" s="1">
        <v>45580</v>
      </c>
      <c r="H488" s="1">
        <v>45584</v>
      </c>
      <c r="I488" t="s">
        <v>15</v>
      </c>
      <c r="J488" t="s">
        <v>22</v>
      </c>
      <c r="K488" s="2">
        <v>344.48</v>
      </c>
      <c r="L488" t="s">
        <v>34</v>
      </c>
      <c r="M488">
        <f>YEAR(Table1[[#This Row],[order_date]])</f>
        <v>2024</v>
      </c>
      <c r="N488">
        <f>MONTH(Table1[[#This Row],[order_date]])</f>
        <v>10</v>
      </c>
      <c r="O488" s="3">
        <f>Table1[[#This Row],[sales]]-Table1[[#This Row],[profit]]</f>
        <v>2753.9</v>
      </c>
      <c r="P488" s="3">
        <f>Table1[[#This Row],[sales]]*Table1[[#This Row],[quantity]]</f>
        <v>18590.28</v>
      </c>
      <c r="Q488" s="9">
        <f>Table1[[#This Row],[delivery_date]]-Table1[[#This Row],[order_date]]</f>
        <v>4</v>
      </c>
    </row>
    <row r="489" spans="1:17" x14ac:dyDescent="0.35">
      <c r="A489" t="s">
        <v>520</v>
      </c>
      <c r="B489" t="s">
        <v>19</v>
      </c>
      <c r="C489" t="s">
        <v>26</v>
      </c>
      <c r="D489" s="2">
        <v>939.69</v>
      </c>
      <c r="E489">
        <v>0.06</v>
      </c>
      <c r="F489">
        <v>8</v>
      </c>
      <c r="G489" s="1">
        <v>45353</v>
      </c>
      <c r="H489" s="1">
        <v>45360</v>
      </c>
      <c r="I489" t="s">
        <v>31</v>
      </c>
      <c r="J489" t="s">
        <v>22</v>
      </c>
      <c r="K489" s="2">
        <v>270.99</v>
      </c>
      <c r="L489" t="s">
        <v>39</v>
      </c>
      <c r="M489">
        <f>YEAR(Table1[[#This Row],[order_date]])</f>
        <v>2024</v>
      </c>
      <c r="N489">
        <f>MONTH(Table1[[#This Row],[order_date]])</f>
        <v>3</v>
      </c>
      <c r="O489" s="3">
        <f>Table1[[#This Row],[sales]]-Table1[[#This Row],[profit]]</f>
        <v>668.7</v>
      </c>
      <c r="P489" s="3">
        <f>Table1[[#This Row],[sales]]*Table1[[#This Row],[quantity]]</f>
        <v>7517.52</v>
      </c>
      <c r="Q489" s="9">
        <f>Table1[[#This Row],[delivery_date]]-Table1[[#This Row],[order_date]]</f>
        <v>7</v>
      </c>
    </row>
    <row r="490" spans="1:17" x14ac:dyDescent="0.35">
      <c r="A490" t="s">
        <v>521</v>
      </c>
      <c r="B490" t="s">
        <v>25</v>
      </c>
      <c r="C490" t="s">
        <v>26</v>
      </c>
      <c r="D490" s="2">
        <v>4979.32</v>
      </c>
      <c r="E490">
        <v>0.49</v>
      </c>
      <c r="F490">
        <v>7</v>
      </c>
      <c r="G490" s="1">
        <v>45056</v>
      </c>
      <c r="H490" s="1">
        <v>45059</v>
      </c>
      <c r="I490" t="s">
        <v>15</v>
      </c>
      <c r="J490" t="s">
        <v>22</v>
      </c>
      <c r="K490" s="2">
        <v>1091.53</v>
      </c>
      <c r="L490" t="s">
        <v>28</v>
      </c>
      <c r="M490">
        <f>YEAR(Table1[[#This Row],[order_date]])</f>
        <v>2023</v>
      </c>
      <c r="N490">
        <f>MONTH(Table1[[#This Row],[order_date]])</f>
        <v>5</v>
      </c>
      <c r="O490" s="3">
        <f>Table1[[#This Row],[sales]]-Table1[[#This Row],[profit]]</f>
        <v>3887.79</v>
      </c>
      <c r="P490" s="3">
        <f>Table1[[#This Row],[sales]]*Table1[[#This Row],[quantity]]</f>
        <v>34855.24</v>
      </c>
      <c r="Q490" s="9">
        <f>Table1[[#This Row],[delivery_date]]-Table1[[#This Row],[order_date]]</f>
        <v>3</v>
      </c>
    </row>
    <row r="491" spans="1:17" x14ac:dyDescent="0.35">
      <c r="A491" t="s">
        <v>522</v>
      </c>
      <c r="B491" t="s">
        <v>25</v>
      </c>
      <c r="C491" t="s">
        <v>26</v>
      </c>
      <c r="D491" s="2">
        <v>2688.79</v>
      </c>
      <c r="E491">
        <v>0.45</v>
      </c>
      <c r="F491">
        <v>7</v>
      </c>
      <c r="G491" s="1">
        <v>45222</v>
      </c>
      <c r="H491" s="1">
        <v>45229</v>
      </c>
      <c r="I491" t="s">
        <v>15</v>
      </c>
      <c r="J491" t="s">
        <v>27</v>
      </c>
      <c r="K491" s="2">
        <v>264.99</v>
      </c>
      <c r="L491" t="s">
        <v>39</v>
      </c>
      <c r="M491">
        <f>YEAR(Table1[[#This Row],[order_date]])</f>
        <v>2023</v>
      </c>
      <c r="N491">
        <f>MONTH(Table1[[#This Row],[order_date]])</f>
        <v>10</v>
      </c>
      <c r="O491" s="3">
        <f>Table1[[#This Row],[sales]]-Table1[[#This Row],[profit]]</f>
        <v>2423.8000000000002</v>
      </c>
      <c r="P491" s="3">
        <f>Table1[[#This Row],[sales]]*Table1[[#This Row],[quantity]]</f>
        <v>18821.53</v>
      </c>
      <c r="Q491" s="9">
        <f>Table1[[#This Row],[delivery_date]]-Table1[[#This Row],[order_date]]</f>
        <v>7</v>
      </c>
    </row>
    <row r="492" spans="1:17" x14ac:dyDescent="0.35">
      <c r="A492" t="s">
        <v>523</v>
      </c>
      <c r="B492" t="s">
        <v>19</v>
      </c>
      <c r="C492" t="s">
        <v>26</v>
      </c>
      <c r="D492" s="2">
        <v>4216.29</v>
      </c>
      <c r="E492">
        <v>0.33</v>
      </c>
      <c r="F492">
        <v>9</v>
      </c>
      <c r="G492" s="1">
        <v>45488</v>
      </c>
      <c r="H492" s="1">
        <v>45492</v>
      </c>
      <c r="I492" t="s">
        <v>31</v>
      </c>
      <c r="J492" t="s">
        <v>27</v>
      </c>
      <c r="K492" s="2">
        <v>1058.17</v>
      </c>
      <c r="L492" t="s">
        <v>17</v>
      </c>
      <c r="M492">
        <f>YEAR(Table1[[#This Row],[order_date]])</f>
        <v>2024</v>
      </c>
      <c r="N492">
        <f>MONTH(Table1[[#This Row],[order_date]])</f>
        <v>7</v>
      </c>
      <c r="O492" s="3">
        <f>Table1[[#This Row],[sales]]-Table1[[#This Row],[profit]]</f>
        <v>3158.12</v>
      </c>
      <c r="P492" s="3">
        <f>Table1[[#This Row],[sales]]*Table1[[#This Row],[quantity]]</f>
        <v>37946.61</v>
      </c>
      <c r="Q492" s="9">
        <f>Table1[[#This Row],[delivery_date]]-Table1[[#This Row],[order_date]]</f>
        <v>4</v>
      </c>
    </row>
    <row r="493" spans="1:17" x14ac:dyDescent="0.35">
      <c r="A493" t="s">
        <v>524</v>
      </c>
      <c r="B493" t="s">
        <v>25</v>
      </c>
      <c r="C493" t="s">
        <v>14</v>
      </c>
      <c r="D493" s="2">
        <v>831.87</v>
      </c>
      <c r="E493">
        <v>0.43</v>
      </c>
      <c r="F493">
        <v>3</v>
      </c>
      <c r="G493" s="1">
        <v>45405</v>
      </c>
      <c r="H493" s="1">
        <v>45408</v>
      </c>
      <c r="I493" t="s">
        <v>21</v>
      </c>
      <c r="J493" t="s">
        <v>27</v>
      </c>
      <c r="K493" s="2">
        <v>99.89</v>
      </c>
      <c r="L493" t="s">
        <v>48</v>
      </c>
      <c r="M493">
        <f>YEAR(Table1[[#This Row],[order_date]])</f>
        <v>2024</v>
      </c>
      <c r="N493">
        <f>MONTH(Table1[[#This Row],[order_date]])</f>
        <v>4</v>
      </c>
      <c r="O493" s="3">
        <f>Table1[[#This Row],[sales]]-Table1[[#This Row],[profit]]</f>
        <v>731.98</v>
      </c>
      <c r="P493" s="3">
        <f>Table1[[#This Row],[sales]]*Table1[[#This Row],[quantity]]</f>
        <v>2495.61</v>
      </c>
      <c r="Q493" s="9">
        <f>Table1[[#This Row],[delivery_date]]-Table1[[#This Row],[order_date]]</f>
        <v>3</v>
      </c>
    </row>
    <row r="494" spans="1:17" x14ac:dyDescent="0.35">
      <c r="A494" t="s">
        <v>525</v>
      </c>
      <c r="B494" t="s">
        <v>25</v>
      </c>
      <c r="C494" t="s">
        <v>36</v>
      </c>
      <c r="D494" s="2">
        <v>3363.87</v>
      </c>
      <c r="E494">
        <v>0.05</v>
      </c>
      <c r="F494">
        <v>8</v>
      </c>
      <c r="G494" s="1">
        <v>45501</v>
      </c>
      <c r="H494" s="1">
        <v>45506</v>
      </c>
      <c r="I494" t="s">
        <v>31</v>
      </c>
      <c r="J494" t="s">
        <v>27</v>
      </c>
      <c r="K494" s="2">
        <v>840.81</v>
      </c>
      <c r="L494" t="s">
        <v>23</v>
      </c>
      <c r="M494">
        <f>YEAR(Table1[[#This Row],[order_date]])</f>
        <v>2024</v>
      </c>
      <c r="N494">
        <f>MONTH(Table1[[#This Row],[order_date]])</f>
        <v>7</v>
      </c>
      <c r="O494" s="3">
        <f>Table1[[#This Row],[sales]]-Table1[[#This Row],[profit]]</f>
        <v>2523.06</v>
      </c>
      <c r="P494" s="3">
        <f>Table1[[#This Row],[sales]]*Table1[[#This Row],[quantity]]</f>
        <v>26910.959999999999</v>
      </c>
      <c r="Q494" s="9">
        <f>Table1[[#This Row],[delivery_date]]-Table1[[#This Row],[order_date]]</f>
        <v>5</v>
      </c>
    </row>
    <row r="495" spans="1:17" x14ac:dyDescent="0.35">
      <c r="A495" t="s">
        <v>526</v>
      </c>
      <c r="B495" t="s">
        <v>41</v>
      </c>
      <c r="C495" t="s">
        <v>36</v>
      </c>
      <c r="D495" s="2">
        <v>4571.83</v>
      </c>
      <c r="E495">
        <v>0.36</v>
      </c>
      <c r="F495">
        <v>6</v>
      </c>
      <c r="G495" s="1">
        <v>45036</v>
      </c>
      <c r="H495" s="1">
        <v>45039</v>
      </c>
      <c r="I495" t="s">
        <v>21</v>
      </c>
      <c r="J495" t="s">
        <v>22</v>
      </c>
      <c r="K495" s="2">
        <v>764.68</v>
      </c>
      <c r="L495" t="s">
        <v>39</v>
      </c>
      <c r="M495">
        <f>YEAR(Table1[[#This Row],[order_date]])</f>
        <v>2023</v>
      </c>
      <c r="N495">
        <f>MONTH(Table1[[#This Row],[order_date]])</f>
        <v>4</v>
      </c>
      <c r="O495" s="3">
        <f>Table1[[#This Row],[sales]]-Table1[[#This Row],[profit]]</f>
        <v>3807.15</v>
      </c>
      <c r="P495" s="3">
        <f>Table1[[#This Row],[sales]]*Table1[[#This Row],[quantity]]</f>
        <v>27430.98</v>
      </c>
      <c r="Q495" s="9">
        <f>Table1[[#This Row],[delivery_date]]-Table1[[#This Row],[order_date]]</f>
        <v>3</v>
      </c>
    </row>
    <row r="496" spans="1:17" x14ac:dyDescent="0.35">
      <c r="A496" t="s">
        <v>527</v>
      </c>
      <c r="B496" t="s">
        <v>25</v>
      </c>
      <c r="C496" t="s">
        <v>33</v>
      </c>
      <c r="D496" s="2">
        <v>2706.89</v>
      </c>
      <c r="E496">
        <v>0.14000000000000001</v>
      </c>
      <c r="F496">
        <v>8</v>
      </c>
      <c r="G496" s="1">
        <v>45246</v>
      </c>
      <c r="H496" s="1">
        <v>45252</v>
      </c>
      <c r="I496" t="s">
        <v>15</v>
      </c>
      <c r="J496" t="s">
        <v>27</v>
      </c>
      <c r="K496" s="2">
        <v>460.15</v>
      </c>
      <c r="L496" t="s">
        <v>48</v>
      </c>
      <c r="M496">
        <f>YEAR(Table1[[#This Row],[order_date]])</f>
        <v>2023</v>
      </c>
      <c r="N496">
        <f>MONTH(Table1[[#This Row],[order_date]])</f>
        <v>11</v>
      </c>
      <c r="O496" s="3">
        <f>Table1[[#This Row],[sales]]-Table1[[#This Row],[profit]]</f>
        <v>2246.7399999999998</v>
      </c>
      <c r="P496" s="3">
        <f>Table1[[#This Row],[sales]]*Table1[[#This Row],[quantity]]</f>
        <v>21655.119999999999</v>
      </c>
      <c r="Q496" s="9">
        <f>Table1[[#This Row],[delivery_date]]-Table1[[#This Row],[order_date]]</f>
        <v>6</v>
      </c>
    </row>
    <row r="497" spans="1:17" x14ac:dyDescent="0.35">
      <c r="A497" t="s">
        <v>528</v>
      </c>
      <c r="B497" t="s">
        <v>13</v>
      </c>
      <c r="C497" t="s">
        <v>20</v>
      </c>
      <c r="D497" s="2">
        <v>1514.43</v>
      </c>
      <c r="E497">
        <v>0.27</v>
      </c>
      <c r="F497">
        <v>4</v>
      </c>
      <c r="G497" s="1">
        <v>45104</v>
      </c>
      <c r="H497" s="1">
        <v>45106</v>
      </c>
      <c r="I497" t="s">
        <v>15</v>
      </c>
      <c r="J497" t="s">
        <v>16</v>
      </c>
      <c r="K497" s="2">
        <v>220.52</v>
      </c>
      <c r="L497" t="s">
        <v>17</v>
      </c>
      <c r="M497">
        <f>YEAR(Table1[[#This Row],[order_date]])</f>
        <v>2023</v>
      </c>
      <c r="N497">
        <f>MONTH(Table1[[#This Row],[order_date]])</f>
        <v>6</v>
      </c>
      <c r="O497" s="3">
        <f>Table1[[#This Row],[sales]]-Table1[[#This Row],[profit]]</f>
        <v>1293.9100000000001</v>
      </c>
      <c r="P497" s="3">
        <f>Table1[[#This Row],[sales]]*Table1[[#This Row],[quantity]]</f>
        <v>6057.72</v>
      </c>
      <c r="Q497" s="9">
        <f>Table1[[#This Row],[delivery_date]]-Table1[[#This Row],[order_date]]</f>
        <v>2</v>
      </c>
    </row>
    <row r="498" spans="1:17" x14ac:dyDescent="0.35">
      <c r="A498" t="s">
        <v>529</v>
      </c>
      <c r="B498" t="s">
        <v>13</v>
      </c>
      <c r="C498" t="s">
        <v>14</v>
      </c>
      <c r="D498" s="2">
        <v>724.37</v>
      </c>
      <c r="E498">
        <v>0.38</v>
      </c>
      <c r="F498">
        <v>1</v>
      </c>
      <c r="G498" s="1">
        <v>45320</v>
      </c>
      <c r="H498" s="1">
        <v>45327</v>
      </c>
      <c r="I498" t="s">
        <v>21</v>
      </c>
      <c r="J498" t="s">
        <v>16</v>
      </c>
      <c r="K498" s="2">
        <v>80.92</v>
      </c>
      <c r="L498" t="s">
        <v>28</v>
      </c>
      <c r="M498">
        <f>YEAR(Table1[[#This Row],[order_date]])</f>
        <v>2024</v>
      </c>
      <c r="N498">
        <f>MONTH(Table1[[#This Row],[order_date]])</f>
        <v>1</v>
      </c>
      <c r="O498" s="3">
        <f>Table1[[#This Row],[sales]]-Table1[[#This Row],[profit]]</f>
        <v>643.45000000000005</v>
      </c>
      <c r="P498" s="3">
        <f>Table1[[#This Row],[sales]]*Table1[[#This Row],[quantity]]</f>
        <v>724.37</v>
      </c>
      <c r="Q498" s="9">
        <f>Table1[[#This Row],[delivery_date]]-Table1[[#This Row],[order_date]]</f>
        <v>7</v>
      </c>
    </row>
    <row r="499" spans="1:17" x14ac:dyDescent="0.35">
      <c r="A499" t="s">
        <v>530</v>
      </c>
      <c r="B499" t="s">
        <v>19</v>
      </c>
      <c r="C499" t="s">
        <v>33</v>
      </c>
      <c r="D499" s="2">
        <v>1550.13</v>
      </c>
      <c r="E499">
        <v>0.02</v>
      </c>
      <c r="F499">
        <v>3</v>
      </c>
      <c r="G499" s="1">
        <v>45170</v>
      </c>
      <c r="H499" s="1">
        <v>45172</v>
      </c>
      <c r="I499" t="s">
        <v>15</v>
      </c>
      <c r="J499" t="s">
        <v>16</v>
      </c>
      <c r="K499" s="2">
        <v>343.75</v>
      </c>
      <c r="L499" t="s">
        <v>17</v>
      </c>
      <c r="M499">
        <f>YEAR(Table1[[#This Row],[order_date]])</f>
        <v>2023</v>
      </c>
      <c r="N499">
        <f>MONTH(Table1[[#This Row],[order_date]])</f>
        <v>9</v>
      </c>
      <c r="O499" s="3">
        <f>Table1[[#This Row],[sales]]-Table1[[#This Row],[profit]]</f>
        <v>1206.3800000000001</v>
      </c>
      <c r="P499" s="3">
        <f>Table1[[#This Row],[sales]]*Table1[[#This Row],[quantity]]</f>
        <v>4650.3900000000003</v>
      </c>
      <c r="Q499" s="9">
        <f>Table1[[#This Row],[delivery_date]]-Table1[[#This Row],[order_date]]</f>
        <v>2</v>
      </c>
    </row>
    <row r="500" spans="1:17" x14ac:dyDescent="0.35">
      <c r="A500" t="s">
        <v>531</v>
      </c>
      <c r="B500" t="s">
        <v>25</v>
      </c>
      <c r="C500" t="s">
        <v>33</v>
      </c>
      <c r="D500" s="2">
        <v>1838.93</v>
      </c>
      <c r="E500">
        <v>0.35</v>
      </c>
      <c r="F500">
        <v>3</v>
      </c>
      <c r="G500" s="1">
        <v>45523</v>
      </c>
      <c r="H500" s="1">
        <v>45525</v>
      </c>
      <c r="I500" t="s">
        <v>31</v>
      </c>
      <c r="J500" t="s">
        <v>27</v>
      </c>
      <c r="K500" s="2">
        <v>323.37</v>
      </c>
      <c r="L500" t="s">
        <v>23</v>
      </c>
      <c r="M500">
        <f>YEAR(Table1[[#This Row],[order_date]])</f>
        <v>2024</v>
      </c>
      <c r="N500">
        <f>MONTH(Table1[[#This Row],[order_date]])</f>
        <v>8</v>
      </c>
      <c r="O500" s="3">
        <f>Table1[[#This Row],[sales]]-Table1[[#This Row],[profit]]</f>
        <v>1515.56</v>
      </c>
      <c r="P500" s="3">
        <f>Table1[[#This Row],[sales]]*Table1[[#This Row],[quantity]]</f>
        <v>5516.79</v>
      </c>
      <c r="Q500" s="9">
        <f>Table1[[#This Row],[delivery_date]]-Table1[[#This Row],[order_date]]</f>
        <v>2</v>
      </c>
    </row>
    <row r="501" spans="1:17" x14ac:dyDescent="0.35">
      <c r="A501" t="s">
        <v>532</v>
      </c>
      <c r="B501" t="s">
        <v>19</v>
      </c>
      <c r="C501" t="s">
        <v>26</v>
      </c>
      <c r="D501" s="2">
        <v>3578.78</v>
      </c>
      <c r="E501">
        <v>0.22</v>
      </c>
      <c r="F501">
        <v>1</v>
      </c>
      <c r="G501" s="1">
        <v>45040</v>
      </c>
      <c r="H501" s="1">
        <v>45044</v>
      </c>
      <c r="I501" t="s">
        <v>31</v>
      </c>
      <c r="J501" t="s">
        <v>16</v>
      </c>
      <c r="K501" s="2">
        <v>186.88</v>
      </c>
      <c r="L501" t="s">
        <v>48</v>
      </c>
      <c r="M501">
        <f>YEAR(Table1[[#This Row],[order_date]])</f>
        <v>2023</v>
      </c>
      <c r="N501">
        <f>MONTH(Table1[[#This Row],[order_date]])</f>
        <v>4</v>
      </c>
      <c r="O501" s="3">
        <f>Table1[[#This Row],[sales]]-Table1[[#This Row],[profit]]</f>
        <v>3391.9</v>
      </c>
      <c r="P501" s="3">
        <f>Table1[[#This Row],[sales]]*Table1[[#This Row],[quantity]]</f>
        <v>3578.78</v>
      </c>
      <c r="Q501" s="9">
        <f>Table1[[#This Row],[delivery_date]]-Table1[[#This Row],[order_date]]</f>
        <v>4</v>
      </c>
    </row>
    <row r="502" spans="1:17" x14ac:dyDescent="0.35">
      <c r="A502" t="s">
        <v>533</v>
      </c>
      <c r="B502" t="s">
        <v>13</v>
      </c>
      <c r="C502" t="s">
        <v>20</v>
      </c>
      <c r="D502" s="2">
        <v>975.24</v>
      </c>
      <c r="E502">
        <v>0.22</v>
      </c>
      <c r="F502">
        <v>5</v>
      </c>
      <c r="G502" s="1">
        <v>45042</v>
      </c>
      <c r="H502" s="1">
        <v>45046</v>
      </c>
      <c r="I502" t="s">
        <v>31</v>
      </c>
      <c r="J502" t="s">
        <v>27</v>
      </c>
      <c r="K502" s="2">
        <v>127.17</v>
      </c>
      <c r="L502" t="s">
        <v>48</v>
      </c>
      <c r="M502">
        <f>YEAR(Table1[[#This Row],[order_date]])</f>
        <v>2023</v>
      </c>
      <c r="N502">
        <f>MONTH(Table1[[#This Row],[order_date]])</f>
        <v>4</v>
      </c>
      <c r="O502" s="3">
        <f>Table1[[#This Row],[sales]]-Table1[[#This Row],[profit]]</f>
        <v>848.07</v>
      </c>
      <c r="P502" s="3">
        <f>Table1[[#This Row],[sales]]*Table1[[#This Row],[quantity]]</f>
        <v>4876.2</v>
      </c>
      <c r="Q502" s="9">
        <f>Table1[[#This Row],[delivery_date]]-Table1[[#This Row],[order_date]]</f>
        <v>4</v>
      </c>
    </row>
    <row r="503" spans="1:17" x14ac:dyDescent="0.35">
      <c r="A503" t="s">
        <v>534</v>
      </c>
      <c r="B503" t="s">
        <v>25</v>
      </c>
      <c r="C503" t="s">
        <v>20</v>
      </c>
      <c r="D503" s="2">
        <v>619.91</v>
      </c>
      <c r="E503">
        <v>0.45</v>
      </c>
      <c r="F503">
        <v>6</v>
      </c>
      <c r="G503" s="1">
        <v>45589</v>
      </c>
      <c r="H503" s="1">
        <v>45594</v>
      </c>
      <c r="I503" t="s">
        <v>21</v>
      </c>
      <c r="J503" t="s">
        <v>22</v>
      </c>
      <c r="K503" s="2">
        <v>149.75</v>
      </c>
      <c r="L503" t="s">
        <v>39</v>
      </c>
      <c r="M503">
        <f>YEAR(Table1[[#This Row],[order_date]])</f>
        <v>2024</v>
      </c>
      <c r="N503">
        <f>MONTH(Table1[[#This Row],[order_date]])</f>
        <v>10</v>
      </c>
      <c r="O503" s="3">
        <f>Table1[[#This Row],[sales]]-Table1[[#This Row],[profit]]</f>
        <v>470.15999999999997</v>
      </c>
      <c r="P503" s="3">
        <f>Table1[[#This Row],[sales]]*Table1[[#This Row],[quantity]]</f>
        <v>3719.46</v>
      </c>
      <c r="Q503" s="9">
        <f>Table1[[#This Row],[delivery_date]]-Table1[[#This Row],[order_date]]</f>
        <v>5</v>
      </c>
    </row>
    <row r="504" spans="1:17" x14ac:dyDescent="0.35">
      <c r="A504" t="s">
        <v>535</v>
      </c>
      <c r="B504" t="s">
        <v>25</v>
      </c>
      <c r="C504" t="s">
        <v>14</v>
      </c>
      <c r="D504" s="2">
        <v>1996</v>
      </c>
      <c r="E504">
        <v>0.43</v>
      </c>
      <c r="F504">
        <v>9</v>
      </c>
      <c r="G504" s="1">
        <v>45475</v>
      </c>
      <c r="H504" s="1">
        <v>45479</v>
      </c>
      <c r="I504" t="s">
        <v>21</v>
      </c>
      <c r="J504" t="s">
        <v>27</v>
      </c>
      <c r="K504" s="2">
        <v>247.23</v>
      </c>
      <c r="L504" t="s">
        <v>48</v>
      </c>
      <c r="M504">
        <f>YEAR(Table1[[#This Row],[order_date]])</f>
        <v>2024</v>
      </c>
      <c r="N504">
        <f>MONTH(Table1[[#This Row],[order_date]])</f>
        <v>7</v>
      </c>
      <c r="O504" s="3">
        <f>Table1[[#This Row],[sales]]-Table1[[#This Row],[profit]]</f>
        <v>1748.77</v>
      </c>
      <c r="P504" s="3">
        <f>Table1[[#This Row],[sales]]*Table1[[#This Row],[quantity]]</f>
        <v>17964</v>
      </c>
      <c r="Q504" s="9">
        <f>Table1[[#This Row],[delivery_date]]-Table1[[#This Row],[order_date]]</f>
        <v>4</v>
      </c>
    </row>
    <row r="505" spans="1:17" x14ac:dyDescent="0.35">
      <c r="A505" t="s">
        <v>536</v>
      </c>
      <c r="B505" t="s">
        <v>19</v>
      </c>
      <c r="C505" t="s">
        <v>20</v>
      </c>
      <c r="D505" s="2">
        <v>2347.4</v>
      </c>
      <c r="E505">
        <v>0.03</v>
      </c>
      <c r="F505">
        <v>8</v>
      </c>
      <c r="G505" s="1">
        <v>45510</v>
      </c>
      <c r="H505" s="1">
        <v>45515</v>
      </c>
      <c r="I505" t="s">
        <v>21</v>
      </c>
      <c r="J505" t="s">
        <v>27</v>
      </c>
      <c r="K505" s="2">
        <v>519.48</v>
      </c>
      <c r="L505" t="s">
        <v>28</v>
      </c>
      <c r="M505">
        <f>YEAR(Table1[[#This Row],[order_date]])</f>
        <v>2024</v>
      </c>
      <c r="N505">
        <f>MONTH(Table1[[#This Row],[order_date]])</f>
        <v>8</v>
      </c>
      <c r="O505" s="3">
        <f>Table1[[#This Row],[sales]]-Table1[[#This Row],[profit]]</f>
        <v>1827.92</v>
      </c>
      <c r="P505" s="3">
        <f>Table1[[#This Row],[sales]]*Table1[[#This Row],[quantity]]</f>
        <v>18779.2</v>
      </c>
      <c r="Q505" s="9">
        <f>Table1[[#This Row],[delivery_date]]-Table1[[#This Row],[order_date]]</f>
        <v>5</v>
      </c>
    </row>
    <row r="506" spans="1:17" x14ac:dyDescent="0.35">
      <c r="A506" t="s">
        <v>537</v>
      </c>
      <c r="B506" t="s">
        <v>13</v>
      </c>
      <c r="C506" t="s">
        <v>33</v>
      </c>
      <c r="D506" s="2">
        <v>3179.09</v>
      </c>
      <c r="E506">
        <v>0.31</v>
      </c>
      <c r="F506">
        <v>4</v>
      </c>
      <c r="G506" s="1">
        <v>45064</v>
      </c>
      <c r="H506" s="1">
        <v>45067</v>
      </c>
      <c r="I506" t="s">
        <v>15</v>
      </c>
      <c r="J506" t="s">
        <v>22</v>
      </c>
      <c r="K506" s="2">
        <v>320.25</v>
      </c>
      <c r="L506" t="s">
        <v>17</v>
      </c>
      <c r="M506">
        <f>YEAR(Table1[[#This Row],[order_date]])</f>
        <v>2023</v>
      </c>
      <c r="N506">
        <f>MONTH(Table1[[#This Row],[order_date]])</f>
        <v>5</v>
      </c>
      <c r="O506" s="3">
        <f>Table1[[#This Row],[sales]]-Table1[[#This Row],[profit]]</f>
        <v>2858.84</v>
      </c>
      <c r="P506" s="3">
        <f>Table1[[#This Row],[sales]]*Table1[[#This Row],[quantity]]</f>
        <v>12716.36</v>
      </c>
      <c r="Q506" s="9">
        <f>Table1[[#This Row],[delivery_date]]-Table1[[#This Row],[order_date]]</f>
        <v>3</v>
      </c>
    </row>
    <row r="507" spans="1:17" x14ac:dyDescent="0.35">
      <c r="A507" t="s">
        <v>538</v>
      </c>
      <c r="B507" t="s">
        <v>25</v>
      </c>
      <c r="C507" t="s">
        <v>20</v>
      </c>
      <c r="D507" s="2">
        <v>3566.9</v>
      </c>
      <c r="E507">
        <v>0.22</v>
      </c>
      <c r="F507">
        <v>6</v>
      </c>
      <c r="G507" s="1">
        <v>45335</v>
      </c>
      <c r="H507" s="1">
        <v>45336</v>
      </c>
      <c r="I507" t="s">
        <v>21</v>
      </c>
      <c r="J507" t="s">
        <v>22</v>
      </c>
      <c r="K507" s="2">
        <v>853.11</v>
      </c>
      <c r="L507" t="s">
        <v>48</v>
      </c>
      <c r="M507">
        <f>YEAR(Table1[[#This Row],[order_date]])</f>
        <v>2024</v>
      </c>
      <c r="N507">
        <f>MONTH(Table1[[#This Row],[order_date]])</f>
        <v>2</v>
      </c>
      <c r="O507" s="3">
        <f>Table1[[#This Row],[sales]]-Table1[[#This Row],[profit]]</f>
        <v>2713.79</v>
      </c>
      <c r="P507" s="3">
        <f>Table1[[#This Row],[sales]]*Table1[[#This Row],[quantity]]</f>
        <v>21401.4</v>
      </c>
      <c r="Q507" s="9">
        <f>Table1[[#This Row],[delivery_date]]-Table1[[#This Row],[order_date]]</f>
        <v>1</v>
      </c>
    </row>
    <row r="508" spans="1:17" x14ac:dyDescent="0.35">
      <c r="A508" t="s">
        <v>539</v>
      </c>
      <c r="B508" t="s">
        <v>19</v>
      </c>
      <c r="C508" t="s">
        <v>20</v>
      </c>
      <c r="D508" s="2">
        <v>4457.46</v>
      </c>
      <c r="E508">
        <v>0.06</v>
      </c>
      <c r="F508">
        <v>3</v>
      </c>
      <c r="G508" s="1">
        <v>45215</v>
      </c>
      <c r="H508" s="1">
        <v>45222</v>
      </c>
      <c r="I508" t="s">
        <v>31</v>
      </c>
      <c r="J508" t="s">
        <v>27</v>
      </c>
      <c r="K508" s="2">
        <v>699.51</v>
      </c>
      <c r="L508" t="s">
        <v>39</v>
      </c>
      <c r="M508">
        <f>YEAR(Table1[[#This Row],[order_date]])</f>
        <v>2023</v>
      </c>
      <c r="N508">
        <f>MONTH(Table1[[#This Row],[order_date]])</f>
        <v>10</v>
      </c>
      <c r="O508" s="3">
        <f>Table1[[#This Row],[sales]]-Table1[[#This Row],[profit]]</f>
        <v>3757.95</v>
      </c>
      <c r="P508" s="3">
        <f>Table1[[#This Row],[sales]]*Table1[[#This Row],[quantity]]</f>
        <v>13372.380000000001</v>
      </c>
      <c r="Q508" s="9">
        <f>Table1[[#This Row],[delivery_date]]-Table1[[#This Row],[order_date]]</f>
        <v>7</v>
      </c>
    </row>
    <row r="509" spans="1:17" x14ac:dyDescent="0.35">
      <c r="A509" t="s">
        <v>540</v>
      </c>
      <c r="B509" t="s">
        <v>13</v>
      </c>
      <c r="C509" t="s">
        <v>36</v>
      </c>
      <c r="D509" s="2">
        <v>1515.87</v>
      </c>
      <c r="E509">
        <v>0.43</v>
      </c>
      <c r="F509">
        <v>1</v>
      </c>
      <c r="G509" s="1">
        <v>45455</v>
      </c>
      <c r="H509" s="1">
        <v>45457</v>
      </c>
      <c r="I509" t="s">
        <v>21</v>
      </c>
      <c r="J509" t="s">
        <v>27</v>
      </c>
      <c r="K509" s="2">
        <v>78.81</v>
      </c>
      <c r="L509" t="s">
        <v>23</v>
      </c>
      <c r="M509">
        <f>YEAR(Table1[[#This Row],[order_date]])</f>
        <v>2024</v>
      </c>
      <c r="N509">
        <f>MONTH(Table1[[#This Row],[order_date]])</f>
        <v>6</v>
      </c>
      <c r="O509" s="3">
        <f>Table1[[#This Row],[sales]]-Table1[[#This Row],[profit]]</f>
        <v>1437.06</v>
      </c>
      <c r="P509" s="3">
        <f>Table1[[#This Row],[sales]]*Table1[[#This Row],[quantity]]</f>
        <v>1515.87</v>
      </c>
      <c r="Q509" s="9">
        <f>Table1[[#This Row],[delivery_date]]-Table1[[#This Row],[order_date]]</f>
        <v>2</v>
      </c>
    </row>
    <row r="510" spans="1:17" x14ac:dyDescent="0.35">
      <c r="A510" t="s">
        <v>541</v>
      </c>
      <c r="B510" t="s">
        <v>19</v>
      </c>
      <c r="C510" t="s">
        <v>33</v>
      </c>
      <c r="D510" s="2">
        <v>2690.18</v>
      </c>
      <c r="E510">
        <v>0.04</v>
      </c>
      <c r="F510">
        <v>9</v>
      </c>
      <c r="G510" s="1">
        <v>45206</v>
      </c>
      <c r="H510" s="1">
        <v>45208</v>
      </c>
      <c r="I510" t="s">
        <v>31</v>
      </c>
      <c r="J510" t="s">
        <v>16</v>
      </c>
      <c r="K510" s="2">
        <v>571.41999999999996</v>
      </c>
      <c r="L510" t="s">
        <v>28</v>
      </c>
      <c r="M510">
        <f>YEAR(Table1[[#This Row],[order_date]])</f>
        <v>2023</v>
      </c>
      <c r="N510">
        <f>MONTH(Table1[[#This Row],[order_date]])</f>
        <v>10</v>
      </c>
      <c r="O510" s="3">
        <f>Table1[[#This Row],[sales]]-Table1[[#This Row],[profit]]</f>
        <v>2118.7599999999998</v>
      </c>
      <c r="P510" s="3">
        <f>Table1[[#This Row],[sales]]*Table1[[#This Row],[quantity]]</f>
        <v>24211.62</v>
      </c>
      <c r="Q510" s="9">
        <f>Table1[[#This Row],[delivery_date]]-Table1[[#This Row],[order_date]]</f>
        <v>2</v>
      </c>
    </row>
    <row r="511" spans="1:17" x14ac:dyDescent="0.35">
      <c r="A511" t="s">
        <v>542</v>
      </c>
      <c r="B511" t="s">
        <v>41</v>
      </c>
      <c r="C511" t="s">
        <v>20</v>
      </c>
      <c r="D511" s="2">
        <v>1893.6</v>
      </c>
      <c r="E511">
        <v>0.02</v>
      </c>
      <c r="F511">
        <v>8</v>
      </c>
      <c r="G511" s="1">
        <v>45103</v>
      </c>
      <c r="H511" s="1">
        <v>45108</v>
      </c>
      <c r="I511" t="s">
        <v>15</v>
      </c>
      <c r="J511" t="s">
        <v>16</v>
      </c>
      <c r="K511" s="2">
        <v>367.49</v>
      </c>
      <c r="L511" t="s">
        <v>34</v>
      </c>
      <c r="M511">
        <f>YEAR(Table1[[#This Row],[order_date]])</f>
        <v>2023</v>
      </c>
      <c r="N511">
        <f>MONTH(Table1[[#This Row],[order_date]])</f>
        <v>6</v>
      </c>
      <c r="O511" s="3">
        <f>Table1[[#This Row],[sales]]-Table1[[#This Row],[profit]]</f>
        <v>1526.11</v>
      </c>
      <c r="P511" s="3">
        <f>Table1[[#This Row],[sales]]*Table1[[#This Row],[quantity]]</f>
        <v>15148.8</v>
      </c>
      <c r="Q511" s="9">
        <f>Table1[[#This Row],[delivery_date]]-Table1[[#This Row],[order_date]]</f>
        <v>5</v>
      </c>
    </row>
    <row r="512" spans="1:17" x14ac:dyDescent="0.35">
      <c r="A512" t="s">
        <v>543</v>
      </c>
      <c r="B512" t="s">
        <v>25</v>
      </c>
      <c r="C512" t="s">
        <v>20</v>
      </c>
      <c r="D512" s="2">
        <v>106.97</v>
      </c>
      <c r="E512">
        <v>0.1</v>
      </c>
      <c r="F512">
        <v>6</v>
      </c>
      <c r="G512" s="1">
        <v>45168</v>
      </c>
      <c r="H512" s="1">
        <v>45172</v>
      </c>
      <c r="I512" t="s">
        <v>21</v>
      </c>
      <c r="J512" t="s">
        <v>22</v>
      </c>
      <c r="K512" s="2">
        <v>20.59</v>
      </c>
      <c r="L512" t="s">
        <v>17</v>
      </c>
      <c r="M512">
        <f>YEAR(Table1[[#This Row],[order_date]])</f>
        <v>2023</v>
      </c>
      <c r="N512">
        <f>MONTH(Table1[[#This Row],[order_date]])</f>
        <v>8</v>
      </c>
      <c r="O512" s="3">
        <f>Table1[[#This Row],[sales]]-Table1[[#This Row],[profit]]</f>
        <v>86.38</v>
      </c>
      <c r="P512" s="3">
        <f>Table1[[#This Row],[sales]]*Table1[[#This Row],[quantity]]</f>
        <v>641.81999999999994</v>
      </c>
      <c r="Q512" s="9">
        <f>Table1[[#This Row],[delivery_date]]-Table1[[#This Row],[order_date]]</f>
        <v>4</v>
      </c>
    </row>
    <row r="513" spans="1:17" x14ac:dyDescent="0.35">
      <c r="A513" t="s">
        <v>544</v>
      </c>
      <c r="B513" t="s">
        <v>41</v>
      </c>
      <c r="C513" t="s">
        <v>26</v>
      </c>
      <c r="D513" s="2">
        <v>2939.22</v>
      </c>
      <c r="E513">
        <v>0.15</v>
      </c>
      <c r="F513">
        <v>3</v>
      </c>
      <c r="G513" s="1">
        <v>45468</v>
      </c>
      <c r="H513" s="1">
        <v>45474</v>
      </c>
      <c r="I513" t="s">
        <v>31</v>
      </c>
      <c r="J513" t="s">
        <v>27</v>
      </c>
      <c r="K513" s="2">
        <v>846.42</v>
      </c>
      <c r="L513" t="s">
        <v>28</v>
      </c>
      <c r="M513">
        <f>YEAR(Table1[[#This Row],[order_date]])</f>
        <v>2024</v>
      </c>
      <c r="N513">
        <f>MONTH(Table1[[#This Row],[order_date]])</f>
        <v>6</v>
      </c>
      <c r="O513" s="3">
        <f>Table1[[#This Row],[sales]]-Table1[[#This Row],[profit]]</f>
        <v>2092.7999999999997</v>
      </c>
      <c r="P513" s="3">
        <f>Table1[[#This Row],[sales]]*Table1[[#This Row],[quantity]]</f>
        <v>8817.66</v>
      </c>
      <c r="Q513" s="9">
        <f>Table1[[#This Row],[delivery_date]]-Table1[[#This Row],[order_date]]</f>
        <v>6</v>
      </c>
    </row>
    <row r="514" spans="1:17" x14ac:dyDescent="0.35">
      <c r="A514" t="s">
        <v>545</v>
      </c>
      <c r="B514" t="s">
        <v>13</v>
      </c>
      <c r="C514" t="s">
        <v>20</v>
      </c>
      <c r="D514" s="2">
        <v>4097.3999999999996</v>
      </c>
      <c r="E514">
        <v>0.03</v>
      </c>
      <c r="F514">
        <v>5</v>
      </c>
      <c r="G514" s="1">
        <v>45503</v>
      </c>
      <c r="H514" s="1">
        <v>45510</v>
      </c>
      <c r="I514" t="s">
        <v>31</v>
      </c>
      <c r="J514" t="s">
        <v>16</v>
      </c>
      <c r="K514" s="2">
        <v>587.87</v>
      </c>
      <c r="L514" t="s">
        <v>17</v>
      </c>
      <c r="M514">
        <f>YEAR(Table1[[#This Row],[order_date]])</f>
        <v>2024</v>
      </c>
      <c r="N514">
        <f>MONTH(Table1[[#This Row],[order_date]])</f>
        <v>7</v>
      </c>
      <c r="O514" s="3">
        <f>Table1[[#This Row],[sales]]-Table1[[#This Row],[profit]]</f>
        <v>3509.5299999999997</v>
      </c>
      <c r="P514" s="3">
        <f>Table1[[#This Row],[sales]]*Table1[[#This Row],[quantity]]</f>
        <v>20487</v>
      </c>
      <c r="Q514" s="9">
        <f>Table1[[#This Row],[delivery_date]]-Table1[[#This Row],[order_date]]</f>
        <v>7</v>
      </c>
    </row>
    <row r="515" spans="1:17" x14ac:dyDescent="0.35">
      <c r="A515" t="s">
        <v>546</v>
      </c>
      <c r="B515" t="s">
        <v>41</v>
      </c>
      <c r="C515" t="s">
        <v>20</v>
      </c>
      <c r="D515" s="2">
        <v>278.55</v>
      </c>
      <c r="E515">
        <v>0.32</v>
      </c>
      <c r="F515">
        <v>9</v>
      </c>
      <c r="G515" s="1">
        <v>45308</v>
      </c>
      <c r="H515" s="1">
        <v>45311</v>
      </c>
      <c r="I515" t="s">
        <v>21</v>
      </c>
      <c r="J515" t="s">
        <v>22</v>
      </c>
      <c r="K515" s="2">
        <v>76.64</v>
      </c>
      <c r="L515" t="s">
        <v>34</v>
      </c>
      <c r="M515">
        <f>YEAR(Table1[[#This Row],[order_date]])</f>
        <v>2024</v>
      </c>
      <c r="N515">
        <f>MONTH(Table1[[#This Row],[order_date]])</f>
        <v>1</v>
      </c>
      <c r="O515" s="3">
        <f>Table1[[#This Row],[sales]]-Table1[[#This Row],[profit]]</f>
        <v>201.91000000000003</v>
      </c>
      <c r="P515" s="3">
        <f>Table1[[#This Row],[sales]]*Table1[[#This Row],[quantity]]</f>
        <v>2506.9500000000003</v>
      </c>
      <c r="Q515" s="9">
        <f>Table1[[#This Row],[delivery_date]]-Table1[[#This Row],[order_date]]</f>
        <v>3</v>
      </c>
    </row>
    <row r="516" spans="1:17" x14ac:dyDescent="0.35">
      <c r="A516" t="s">
        <v>547</v>
      </c>
      <c r="B516" t="s">
        <v>41</v>
      </c>
      <c r="C516" t="s">
        <v>36</v>
      </c>
      <c r="D516" s="2">
        <v>117.11</v>
      </c>
      <c r="E516">
        <v>0.22</v>
      </c>
      <c r="F516">
        <v>7</v>
      </c>
      <c r="G516" s="1">
        <v>45007</v>
      </c>
      <c r="H516" s="1">
        <v>45012</v>
      </c>
      <c r="I516" t="s">
        <v>15</v>
      </c>
      <c r="J516" t="s">
        <v>27</v>
      </c>
      <c r="K516" s="2">
        <v>5.92</v>
      </c>
      <c r="L516" t="s">
        <v>17</v>
      </c>
      <c r="M516">
        <f>YEAR(Table1[[#This Row],[order_date]])</f>
        <v>2023</v>
      </c>
      <c r="N516">
        <f>MONTH(Table1[[#This Row],[order_date]])</f>
        <v>3</v>
      </c>
      <c r="O516" s="3">
        <f>Table1[[#This Row],[sales]]-Table1[[#This Row],[profit]]</f>
        <v>111.19</v>
      </c>
      <c r="P516" s="3">
        <f>Table1[[#This Row],[sales]]*Table1[[#This Row],[quantity]]</f>
        <v>819.77</v>
      </c>
      <c r="Q516" s="9">
        <f>Table1[[#This Row],[delivery_date]]-Table1[[#This Row],[order_date]]</f>
        <v>5</v>
      </c>
    </row>
    <row r="517" spans="1:17" x14ac:dyDescent="0.35">
      <c r="A517" t="s">
        <v>548</v>
      </c>
      <c r="B517" t="s">
        <v>13</v>
      </c>
      <c r="C517" t="s">
        <v>33</v>
      </c>
      <c r="D517" s="2">
        <v>3666.31</v>
      </c>
      <c r="E517">
        <v>0.21</v>
      </c>
      <c r="F517">
        <v>2</v>
      </c>
      <c r="G517" s="1">
        <v>44939</v>
      </c>
      <c r="H517" s="1">
        <v>44941</v>
      </c>
      <c r="I517" t="s">
        <v>21</v>
      </c>
      <c r="J517" t="s">
        <v>16</v>
      </c>
      <c r="K517" s="2">
        <v>1065.7</v>
      </c>
      <c r="L517" t="s">
        <v>34</v>
      </c>
      <c r="M517">
        <f>YEAR(Table1[[#This Row],[order_date]])</f>
        <v>2023</v>
      </c>
      <c r="N517">
        <f>MONTH(Table1[[#This Row],[order_date]])</f>
        <v>1</v>
      </c>
      <c r="O517" s="3">
        <f>Table1[[#This Row],[sales]]-Table1[[#This Row],[profit]]</f>
        <v>2600.6099999999997</v>
      </c>
      <c r="P517" s="3">
        <f>Table1[[#This Row],[sales]]*Table1[[#This Row],[quantity]]</f>
        <v>7332.62</v>
      </c>
      <c r="Q517" s="9">
        <f>Table1[[#This Row],[delivery_date]]-Table1[[#This Row],[order_date]]</f>
        <v>2</v>
      </c>
    </row>
    <row r="518" spans="1:17" x14ac:dyDescent="0.35">
      <c r="A518" t="s">
        <v>549</v>
      </c>
      <c r="B518" t="s">
        <v>19</v>
      </c>
      <c r="C518" t="s">
        <v>14</v>
      </c>
      <c r="D518" s="2">
        <v>3450.91</v>
      </c>
      <c r="E518">
        <v>7.0000000000000007E-2</v>
      </c>
      <c r="F518">
        <v>6</v>
      </c>
      <c r="G518" s="1">
        <v>45623</v>
      </c>
      <c r="H518" s="1">
        <v>45629</v>
      </c>
      <c r="I518" t="s">
        <v>15</v>
      </c>
      <c r="J518" t="s">
        <v>27</v>
      </c>
      <c r="K518" s="2">
        <v>648.61</v>
      </c>
      <c r="L518" t="s">
        <v>34</v>
      </c>
      <c r="M518">
        <f>YEAR(Table1[[#This Row],[order_date]])</f>
        <v>2024</v>
      </c>
      <c r="N518">
        <f>MONTH(Table1[[#This Row],[order_date]])</f>
        <v>11</v>
      </c>
      <c r="O518" s="3">
        <f>Table1[[#This Row],[sales]]-Table1[[#This Row],[profit]]</f>
        <v>2802.2999999999997</v>
      </c>
      <c r="P518" s="3">
        <f>Table1[[#This Row],[sales]]*Table1[[#This Row],[quantity]]</f>
        <v>20705.46</v>
      </c>
      <c r="Q518" s="9">
        <f>Table1[[#This Row],[delivery_date]]-Table1[[#This Row],[order_date]]</f>
        <v>6</v>
      </c>
    </row>
    <row r="519" spans="1:17" x14ac:dyDescent="0.35">
      <c r="A519" t="s">
        <v>550</v>
      </c>
      <c r="B519" t="s">
        <v>41</v>
      </c>
      <c r="C519" t="s">
        <v>33</v>
      </c>
      <c r="D519" s="2">
        <v>2088.6799999999998</v>
      </c>
      <c r="E519">
        <v>0.22</v>
      </c>
      <c r="F519">
        <v>9</v>
      </c>
      <c r="G519" s="1">
        <v>45370</v>
      </c>
      <c r="H519" s="1">
        <v>45377</v>
      </c>
      <c r="I519" t="s">
        <v>31</v>
      </c>
      <c r="J519" t="s">
        <v>22</v>
      </c>
      <c r="K519" s="2">
        <v>370.54</v>
      </c>
      <c r="L519" t="s">
        <v>48</v>
      </c>
      <c r="M519">
        <f>YEAR(Table1[[#This Row],[order_date]])</f>
        <v>2024</v>
      </c>
      <c r="N519">
        <f>MONTH(Table1[[#This Row],[order_date]])</f>
        <v>3</v>
      </c>
      <c r="O519" s="3">
        <f>Table1[[#This Row],[sales]]-Table1[[#This Row],[profit]]</f>
        <v>1718.1399999999999</v>
      </c>
      <c r="P519" s="3">
        <f>Table1[[#This Row],[sales]]*Table1[[#This Row],[quantity]]</f>
        <v>18798.12</v>
      </c>
      <c r="Q519" s="9">
        <f>Table1[[#This Row],[delivery_date]]-Table1[[#This Row],[order_date]]</f>
        <v>7</v>
      </c>
    </row>
    <row r="520" spans="1:17" x14ac:dyDescent="0.35">
      <c r="A520" t="s">
        <v>551</v>
      </c>
      <c r="B520" t="s">
        <v>19</v>
      </c>
      <c r="C520" t="s">
        <v>26</v>
      </c>
      <c r="D520" s="2">
        <v>3341.86</v>
      </c>
      <c r="E520">
        <v>0.2</v>
      </c>
      <c r="F520">
        <v>1</v>
      </c>
      <c r="G520" s="1">
        <v>45064</v>
      </c>
      <c r="H520" s="1">
        <v>45071</v>
      </c>
      <c r="I520" t="s">
        <v>21</v>
      </c>
      <c r="J520" t="s">
        <v>22</v>
      </c>
      <c r="K520" s="2">
        <v>911.78</v>
      </c>
      <c r="L520" t="s">
        <v>28</v>
      </c>
      <c r="M520">
        <f>YEAR(Table1[[#This Row],[order_date]])</f>
        <v>2023</v>
      </c>
      <c r="N520">
        <f>MONTH(Table1[[#This Row],[order_date]])</f>
        <v>5</v>
      </c>
      <c r="O520" s="3">
        <f>Table1[[#This Row],[sales]]-Table1[[#This Row],[profit]]</f>
        <v>2430.08</v>
      </c>
      <c r="P520" s="3">
        <f>Table1[[#This Row],[sales]]*Table1[[#This Row],[quantity]]</f>
        <v>3341.86</v>
      </c>
      <c r="Q520" s="9">
        <f>Table1[[#This Row],[delivery_date]]-Table1[[#This Row],[order_date]]</f>
        <v>7</v>
      </c>
    </row>
    <row r="521" spans="1:17" x14ac:dyDescent="0.35">
      <c r="A521" t="s">
        <v>552</v>
      </c>
      <c r="B521" t="s">
        <v>41</v>
      </c>
      <c r="C521" t="s">
        <v>33</v>
      </c>
      <c r="D521" s="2">
        <v>4771.59</v>
      </c>
      <c r="E521">
        <v>0.19</v>
      </c>
      <c r="F521">
        <v>5</v>
      </c>
      <c r="G521" s="1">
        <v>45119</v>
      </c>
      <c r="H521" s="1">
        <v>45124</v>
      </c>
      <c r="I521" t="s">
        <v>21</v>
      </c>
      <c r="J521" t="s">
        <v>22</v>
      </c>
      <c r="K521" s="2">
        <v>997.46</v>
      </c>
      <c r="L521" t="s">
        <v>34</v>
      </c>
      <c r="M521">
        <f>YEAR(Table1[[#This Row],[order_date]])</f>
        <v>2023</v>
      </c>
      <c r="N521">
        <f>MONTH(Table1[[#This Row],[order_date]])</f>
        <v>7</v>
      </c>
      <c r="O521" s="3">
        <f>Table1[[#This Row],[sales]]-Table1[[#This Row],[profit]]</f>
        <v>3774.13</v>
      </c>
      <c r="P521" s="3">
        <f>Table1[[#This Row],[sales]]*Table1[[#This Row],[quantity]]</f>
        <v>23857.95</v>
      </c>
      <c r="Q521" s="9">
        <f>Table1[[#This Row],[delivery_date]]-Table1[[#This Row],[order_date]]</f>
        <v>5</v>
      </c>
    </row>
    <row r="522" spans="1:17" x14ac:dyDescent="0.35">
      <c r="A522" t="s">
        <v>553</v>
      </c>
      <c r="B522" t="s">
        <v>19</v>
      </c>
      <c r="C522" t="s">
        <v>20</v>
      </c>
      <c r="D522" s="2">
        <v>1314.53</v>
      </c>
      <c r="E522">
        <v>0.11</v>
      </c>
      <c r="F522">
        <v>9</v>
      </c>
      <c r="G522" s="1">
        <v>45266</v>
      </c>
      <c r="H522" s="1">
        <v>45267</v>
      </c>
      <c r="I522" t="s">
        <v>31</v>
      </c>
      <c r="J522" t="s">
        <v>16</v>
      </c>
      <c r="K522" s="2">
        <v>237.12</v>
      </c>
      <c r="L522" t="s">
        <v>48</v>
      </c>
      <c r="M522">
        <f>YEAR(Table1[[#This Row],[order_date]])</f>
        <v>2023</v>
      </c>
      <c r="N522">
        <f>MONTH(Table1[[#This Row],[order_date]])</f>
        <v>12</v>
      </c>
      <c r="O522" s="3">
        <f>Table1[[#This Row],[sales]]-Table1[[#This Row],[profit]]</f>
        <v>1077.4099999999999</v>
      </c>
      <c r="P522" s="3">
        <f>Table1[[#This Row],[sales]]*Table1[[#This Row],[quantity]]</f>
        <v>11830.77</v>
      </c>
      <c r="Q522" s="9">
        <f>Table1[[#This Row],[delivery_date]]-Table1[[#This Row],[order_date]]</f>
        <v>1</v>
      </c>
    </row>
    <row r="523" spans="1:17" x14ac:dyDescent="0.35">
      <c r="A523" t="s">
        <v>554</v>
      </c>
      <c r="B523" t="s">
        <v>13</v>
      </c>
      <c r="C523" t="s">
        <v>26</v>
      </c>
      <c r="D523" s="2">
        <v>1305.04</v>
      </c>
      <c r="E523">
        <v>0.05</v>
      </c>
      <c r="F523">
        <v>3</v>
      </c>
      <c r="G523" s="1">
        <v>45317</v>
      </c>
      <c r="H523" s="1">
        <v>45318</v>
      </c>
      <c r="I523" t="s">
        <v>15</v>
      </c>
      <c r="J523" t="s">
        <v>16</v>
      </c>
      <c r="K523" s="2">
        <v>190.64</v>
      </c>
      <c r="L523" t="s">
        <v>28</v>
      </c>
      <c r="M523">
        <f>YEAR(Table1[[#This Row],[order_date]])</f>
        <v>2024</v>
      </c>
      <c r="N523">
        <f>MONTH(Table1[[#This Row],[order_date]])</f>
        <v>1</v>
      </c>
      <c r="O523" s="3">
        <f>Table1[[#This Row],[sales]]-Table1[[#This Row],[profit]]</f>
        <v>1114.4000000000001</v>
      </c>
      <c r="P523" s="3">
        <f>Table1[[#This Row],[sales]]*Table1[[#This Row],[quantity]]</f>
        <v>3915.12</v>
      </c>
      <c r="Q523" s="9">
        <f>Table1[[#This Row],[delivery_date]]-Table1[[#This Row],[order_date]]</f>
        <v>1</v>
      </c>
    </row>
    <row r="524" spans="1:17" x14ac:dyDescent="0.35">
      <c r="A524" t="s">
        <v>555</v>
      </c>
      <c r="B524" t="s">
        <v>41</v>
      </c>
      <c r="C524" t="s">
        <v>33</v>
      </c>
      <c r="D524" s="2">
        <v>1012.54</v>
      </c>
      <c r="E524">
        <v>0.13</v>
      </c>
      <c r="F524">
        <v>3</v>
      </c>
      <c r="G524" s="1">
        <v>45406</v>
      </c>
      <c r="H524" s="1">
        <v>45407</v>
      </c>
      <c r="I524" t="s">
        <v>21</v>
      </c>
      <c r="J524" t="s">
        <v>27</v>
      </c>
      <c r="K524" s="2">
        <v>217.49</v>
      </c>
      <c r="L524" t="s">
        <v>23</v>
      </c>
      <c r="M524">
        <f>YEAR(Table1[[#This Row],[order_date]])</f>
        <v>2024</v>
      </c>
      <c r="N524">
        <f>MONTH(Table1[[#This Row],[order_date]])</f>
        <v>4</v>
      </c>
      <c r="O524" s="3">
        <f>Table1[[#This Row],[sales]]-Table1[[#This Row],[profit]]</f>
        <v>795.05</v>
      </c>
      <c r="P524" s="3">
        <f>Table1[[#This Row],[sales]]*Table1[[#This Row],[quantity]]</f>
        <v>3037.62</v>
      </c>
      <c r="Q524" s="9">
        <f>Table1[[#This Row],[delivery_date]]-Table1[[#This Row],[order_date]]</f>
        <v>1</v>
      </c>
    </row>
    <row r="525" spans="1:17" x14ac:dyDescent="0.35">
      <c r="A525" t="s">
        <v>556</v>
      </c>
      <c r="B525" t="s">
        <v>13</v>
      </c>
      <c r="C525" t="s">
        <v>26</v>
      </c>
      <c r="D525" s="2">
        <v>3647.54</v>
      </c>
      <c r="E525">
        <v>0.33</v>
      </c>
      <c r="F525">
        <v>9</v>
      </c>
      <c r="G525" s="1">
        <v>45464</v>
      </c>
      <c r="H525" s="1">
        <v>45467</v>
      </c>
      <c r="I525" t="s">
        <v>21</v>
      </c>
      <c r="J525" t="s">
        <v>22</v>
      </c>
      <c r="K525" s="2">
        <v>230.83</v>
      </c>
      <c r="L525" t="s">
        <v>34</v>
      </c>
      <c r="M525">
        <f>YEAR(Table1[[#This Row],[order_date]])</f>
        <v>2024</v>
      </c>
      <c r="N525">
        <f>MONTH(Table1[[#This Row],[order_date]])</f>
        <v>6</v>
      </c>
      <c r="O525" s="3">
        <f>Table1[[#This Row],[sales]]-Table1[[#This Row],[profit]]</f>
        <v>3416.71</v>
      </c>
      <c r="P525" s="3">
        <f>Table1[[#This Row],[sales]]*Table1[[#This Row],[quantity]]</f>
        <v>32827.86</v>
      </c>
      <c r="Q525" s="9">
        <f>Table1[[#This Row],[delivery_date]]-Table1[[#This Row],[order_date]]</f>
        <v>3</v>
      </c>
    </row>
    <row r="526" spans="1:17" x14ac:dyDescent="0.35">
      <c r="A526" t="s">
        <v>557</v>
      </c>
      <c r="B526" t="s">
        <v>41</v>
      </c>
      <c r="C526" t="s">
        <v>14</v>
      </c>
      <c r="D526" s="2">
        <v>1830.63</v>
      </c>
      <c r="E526">
        <v>0.04</v>
      </c>
      <c r="F526">
        <v>3</v>
      </c>
      <c r="G526" s="1">
        <v>45163</v>
      </c>
      <c r="H526" s="1">
        <v>45164</v>
      </c>
      <c r="I526" t="s">
        <v>21</v>
      </c>
      <c r="J526" t="s">
        <v>22</v>
      </c>
      <c r="K526" s="2">
        <v>204.95</v>
      </c>
      <c r="L526" t="s">
        <v>48</v>
      </c>
      <c r="M526">
        <f>YEAR(Table1[[#This Row],[order_date]])</f>
        <v>2023</v>
      </c>
      <c r="N526">
        <f>MONTH(Table1[[#This Row],[order_date]])</f>
        <v>8</v>
      </c>
      <c r="O526" s="3">
        <f>Table1[[#This Row],[sales]]-Table1[[#This Row],[profit]]</f>
        <v>1625.68</v>
      </c>
      <c r="P526" s="3">
        <f>Table1[[#This Row],[sales]]*Table1[[#This Row],[quantity]]</f>
        <v>5491.89</v>
      </c>
      <c r="Q526" s="9">
        <f>Table1[[#This Row],[delivery_date]]-Table1[[#This Row],[order_date]]</f>
        <v>1</v>
      </c>
    </row>
    <row r="527" spans="1:17" x14ac:dyDescent="0.35">
      <c r="A527" t="s">
        <v>558</v>
      </c>
      <c r="B527" t="s">
        <v>13</v>
      </c>
      <c r="C527" t="s">
        <v>33</v>
      </c>
      <c r="D527" s="2">
        <v>4944.6000000000004</v>
      </c>
      <c r="E527">
        <v>0.19</v>
      </c>
      <c r="F527">
        <v>9</v>
      </c>
      <c r="G527" s="1">
        <v>45555</v>
      </c>
      <c r="H527" s="1">
        <v>45558</v>
      </c>
      <c r="I527" t="s">
        <v>15</v>
      </c>
      <c r="J527" t="s">
        <v>22</v>
      </c>
      <c r="K527" s="2">
        <v>371.89</v>
      </c>
      <c r="L527" t="s">
        <v>39</v>
      </c>
      <c r="M527">
        <f>YEAR(Table1[[#This Row],[order_date]])</f>
        <v>2024</v>
      </c>
      <c r="N527">
        <f>MONTH(Table1[[#This Row],[order_date]])</f>
        <v>9</v>
      </c>
      <c r="O527" s="3">
        <f>Table1[[#This Row],[sales]]-Table1[[#This Row],[profit]]</f>
        <v>4572.71</v>
      </c>
      <c r="P527" s="3">
        <f>Table1[[#This Row],[sales]]*Table1[[#This Row],[quantity]]</f>
        <v>44501.4</v>
      </c>
      <c r="Q527" s="9">
        <f>Table1[[#This Row],[delivery_date]]-Table1[[#This Row],[order_date]]</f>
        <v>3</v>
      </c>
    </row>
    <row r="528" spans="1:17" x14ac:dyDescent="0.35">
      <c r="A528" t="s">
        <v>559</v>
      </c>
      <c r="B528" t="s">
        <v>13</v>
      </c>
      <c r="C528" t="s">
        <v>20</v>
      </c>
      <c r="D528" s="2">
        <v>3601.78</v>
      </c>
      <c r="E528">
        <v>0.26</v>
      </c>
      <c r="F528">
        <v>3</v>
      </c>
      <c r="G528" s="1">
        <v>45381</v>
      </c>
      <c r="H528" s="1">
        <v>45387</v>
      </c>
      <c r="I528" t="s">
        <v>31</v>
      </c>
      <c r="J528" t="s">
        <v>27</v>
      </c>
      <c r="K528" s="2">
        <v>635.33000000000004</v>
      </c>
      <c r="L528" t="s">
        <v>39</v>
      </c>
      <c r="M528">
        <f>YEAR(Table1[[#This Row],[order_date]])</f>
        <v>2024</v>
      </c>
      <c r="N528">
        <f>MONTH(Table1[[#This Row],[order_date]])</f>
        <v>3</v>
      </c>
      <c r="O528" s="3">
        <f>Table1[[#This Row],[sales]]-Table1[[#This Row],[profit]]</f>
        <v>2966.4500000000003</v>
      </c>
      <c r="P528" s="3">
        <f>Table1[[#This Row],[sales]]*Table1[[#This Row],[quantity]]</f>
        <v>10805.34</v>
      </c>
      <c r="Q528" s="9">
        <f>Table1[[#This Row],[delivery_date]]-Table1[[#This Row],[order_date]]</f>
        <v>6</v>
      </c>
    </row>
    <row r="529" spans="1:17" x14ac:dyDescent="0.35">
      <c r="A529" t="s">
        <v>560</v>
      </c>
      <c r="B529" t="s">
        <v>41</v>
      </c>
      <c r="C529" t="s">
        <v>26</v>
      </c>
      <c r="D529" s="2">
        <v>1900.15</v>
      </c>
      <c r="E529">
        <v>0.48</v>
      </c>
      <c r="F529">
        <v>8</v>
      </c>
      <c r="G529" s="1">
        <v>45476</v>
      </c>
      <c r="H529" s="1">
        <v>45481</v>
      </c>
      <c r="I529" t="s">
        <v>31</v>
      </c>
      <c r="J529" t="s">
        <v>16</v>
      </c>
      <c r="K529" s="2">
        <v>140.81</v>
      </c>
      <c r="L529" t="s">
        <v>23</v>
      </c>
      <c r="M529">
        <f>YEAR(Table1[[#This Row],[order_date]])</f>
        <v>2024</v>
      </c>
      <c r="N529">
        <f>MONTH(Table1[[#This Row],[order_date]])</f>
        <v>7</v>
      </c>
      <c r="O529" s="3">
        <f>Table1[[#This Row],[sales]]-Table1[[#This Row],[profit]]</f>
        <v>1759.3400000000001</v>
      </c>
      <c r="P529" s="3">
        <f>Table1[[#This Row],[sales]]*Table1[[#This Row],[quantity]]</f>
        <v>15201.2</v>
      </c>
      <c r="Q529" s="9">
        <f>Table1[[#This Row],[delivery_date]]-Table1[[#This Row],[order_date]]</f>
        <v>5</v>
      </c>
    </row>
    <row r="530" spans="1:17" x14ac:dyDescent="0.35">
      <c r="A530" t="s">
        <v>561</v>
      </c>
      <c r="B530" t="s">
        <v>41</v>
      </c>
      <c r="C530" t="s">
        <v>36</v>
      </c>
      <c r="D530" s="2">
        <v>831.01</v>
      </c>
      <c r="E530">
        <v>0.42</v>
      </c>
      <c r="F530">
        <v>9</v>
      </c>
      <c r="G530" s="1">
        <v>45236</v>
      </c>
      <c r="H530" s="1">
        <v>45239</v>
      </c>
      <c r="I530" t="s">
        <v>31</v>
      </c>
      <c r="J530" t="s">
        <v>27</v>
      </c>
      <c r="K530" s="2">
        <v>210.11</v>
      </c>
      <c r="L530" t="s">
        <v>23</v>
      </c>
      <c r="M530">
        <f>YEAR(Table1[[#This Row],[order_date]])</f>
        <v>2023</v>
      </c>
      <c r="N530">
        <f>MONTH(Table1[[#This Row],[order_date]])</f>
        <v>11</v>
      </c>
      <c r="O530" s="3">
        <f>Table1[[#This Row],[sales]]-Table1[[#This Row],[profit]]</f>
        <v>620.9</v>
      </c>
      <c r="P530" s="3">
        <f>Table1[[#This Row],[sales]]*Table1[[#This Row],[quantity]]</f>
        <v>7479.09</v>
      </c>
      <c r="Q530" s="9">
        <f>Table1[[#This Row],[delivery_date]]-Table1[[#This Row],[order_date]]</f>
        <v>3</v>
      </c>
    </row>
    <row r="531" spans="1:17" x14ac:dyDescent="0.35">
      <c r="A531" t="s">
        <v>562</v>
      </c>
      <c r="B531" t="s">
        <v>41</v>
      </c>
      <c r="C531" t="s">
        <v>26</v>
      </c>
      <c r="D531" s="2">
        <v>3000.92</v>
      </c>
      <c r="E531">
        <v>0.46</v>
      </c>
      <c r="F531">
        <v>3</v>
      </c>
      <c r="G531" s="1">
        <v>45483</v>
      </c>
      <c r="H531" s="1">
        <v>45485</v>
      </c>
      <c r="I531" t="s">
        <v>15</v>
      </c>
      <c r="J531" t="s">
        <v>22</v>
      </c>
      <c r="K531" s="2">
        <v>368.6</v>
      </c>
      <c r="L531" t="s">
        <v>17</v>
      </c>
      <c r="M531">
        <f>YEAR(Table1[[#This Row],[order_date]])</f>
        <v>2024</v>
      </c>
      <c r="N531">
        <f>MONTH(Table1[[#This Row],[order_date]])</f>
        <v>7</v>
      </c>
      <c r="O531" s="3">
        <f>Table1[[#This Row],[sales]]-Table1[[#This Row],[profit]]</f>
        <v>2632.32</v>
      </c>
      <c r="P531" s="3">
        <f>Table1[[#This Row],[sales]]*Table1[[#This Row],[quantity]]</f>
        <v>9002.76</v>
      </c>
      <c r="Q531" s="9">
        <f>Table1[[#This Row],[delivery_date]]-Table1[[#This Row],[order_date]]</f>
        <v>2</v>
      </c>
    </row>
    <row r="532" spans="1:17" x14ac:dyDescent="0.35">
      <c r="A532" t="s">
        <v>563</v>
      </c>
      <c r="B532" t="s">
        <v>25</v>
      </c>
      <c r="C532" t="s">
        <v>36</v>
      </c>
      <c r="D532" s="2">
        <v>1545.03</v>
      </c>
      <c r="E532">
        <v>0.41</v>
      </c>
      <c r="F532">
        <v>1</v>
      </c>
      <c r="G532" s="1">
        <v>45414</v>
      </c>
      <c r="H532" s="1">
        <v>45418</v>
      </c>
      <c r="I532" t="s">
        <v>15</v>
      </c>
      <c r="J532" t="s">
        <v>22</v>
      </c>
      <c r="K532" s="2">
        <v>317.68</v>
      </c>
      <c r="L532" t="s">
        <v>39</v>
      </c>
      <c r="M532">
        <f>YEAR(Table1[[#This Row],[order_date]])</f>
        <v>2024</v>
      </c>
      <c r="N532">
        <f>MONTH(Table1[[#This Row],[order_date]])</f>
        <v>5</v>
      </c>
      <c r="O532" s="3">
        <f>Table1[[#This Row],[sales]]-Table1[[#This Row],[profit]]</f>
        <v>1227.3499999999999</v>
      </c>
      <c r="P532" s="3">
        <f>Table1[[#This Row],[sales]]*Table1[[#This Row],[quantity]]</f>
        <v>1545.03</v>
      </c>
      <c r="Q532" s="9">
        <f>Table1[[#This Row],[delivery_date]]-Table1[[#This Row],[order_date]]</f>
        <v>4</v>
      </c>
    </row>
    <row r="533" spans="1:17" x14ac:dyDescent="0.35">
      <c r="A533" t="s">
        <v>564</v>
      </c>
      <c r="B533" t="s">
        <v>19</v>
      </c>
      <c r="C533" t="s">
        <v>20</v>
      </c>
      <c r="D533" s="2">
        <v>4536.99</v>
      </c>
      <c r="E533">
        <v>0.28999999999999998</v>
      </c>
      <c r="F533">
        <v>9</v>
      </c>
      <c r="G533" s="1">
        <v>45294</v>
      </c>
      <c r="H533" s="1">
        <v>45295</v>
      </c>
      <c r="I533" t="s">
        <v>31</v>
      </c>
      <c r="J533" t="s">
        <v>16</v>
      </c>
      <c r="K533" s="2">
        <v>605.45000000000005</v>
      </c>
      <c r="L533" t="s">
        <v>48</v>
      </c>
      <c r="M533">
        <f>YEAR(Table1[[#This Row],[order_date]])</f>
        <v>2024</v>
      </c>
      <c r="N533">
        <f>MONTH(Table1[[#This Row],[order_date]])</f>
        <v>1</v>
      </c>
      <c r="O533" s="3">
        <f>Table1[[#This Row],[sales]]-Table1[[#This Row],[profit]]</f>
        <v>3931.54</v>
      </c>
      <c r="P533" s="3">
        <f>Table1[[#This Row],[sales]]*Table1[[#This Row],[quantity]]</f>
        <v>40832.909999999996</v>
      </c>
      <c r="Q533" s="9">
        <f>Table1[[#This Row],[delivery_date]]-Table1[[#This Row],[order_date]]</f>
        <v>1</v>
      </c>
    </row>
    <row r="534" spans="1:17" x14ac:dyDescent="0.35">
      <c r="A534" t="s">
        <v>565</v>
      </c>
      <c r="B534" t="s">
        <v>25</v>
      </c>
      <c r="C534" t="s">
        <v>14</v>
      </c>
      <c r="D534" s="2">
        <v>2262.88</v>
      </c>
      <c r="E534">
        <v>0.43</v>
      </c>
      <c r="F534">
        <v>7</v>
      </c>
      <c r="G534" s="1">
        <v>45624</v>
      </c>
      <c r="H534" s="1">
        <v>45628</v>
      </c>
      <c r="I534" t="s">
        <v>21</v>
      </c>
      <c r="J534" t="s">
        <v>16</v>
      </c>
      <c r="K534" s="2">
        <v>508.82</v>
      </c>
      <c r="L534" t="s">
        <v>39</v>
      </c>
      <c r="M534">
        <f>YEAR(Table1[[#This Row],[order_date]])</f>
        <v>2024</v>
      </c>
      <c r="N534">
        <f>MONTH(Table1[[#This Row],[order_date]])</f>
        <v>11</v>
      </c>
      <c r="O534" s="3">
        <f>Table1[[#This Row],[sales]]-Table1[[#This Row],[profit]]</f>
        <v>1754.0600000000002</v>
      </c>
      <c r="P534" s="3">
        <f>Table1[[#This Row],[sales]]*Table1[[#This Row],[quantity]]</f>
        <v>15840.16</v>
      </c>
      <c r="Q534" s="9">
        <f>Table1[[#This Row],[delivery_date]]-Table1[[#This Row],[order_date]]</f>
        <v>4</v>
      </c>
    </row>
    <row r="535" spans="1:17" x14ac:dyDescent="0.35">
      <c r="A535" t="s">
        <v>566</v>
      </c>
      <c r="B535" t="s">
        <v>25</v>
      </c>
      <c r="C535" t="s">
        <v>36</v>
      </c>
      <c r="D535" s="2">
        <v>1533.98</v>
      </c>
      <c r="E535">
        <v>0.28000000000000003</v>
      </c>
      <c r="F535">
        <v>6</v>
      </c>
      <c r="G535" s="1">
        <v>45095</v>
      </c>
      <c r="H535" s="1">
        <v>45100</v>
      </c>
      <c r="I535" t="s">
        <v>15</v>
      </c>
      <c r="J535" t="s">
        <v>27</v>
      </c>
      <c r="K535" s="2">
        <v>212.34</v>
      </c>
      <c r="L535" t="s">
        <v>28</v>
      </c>
      <c r="M535">
        <f>YEAR(Table1[[#This Row],[order_date]])</f>
        <v>2023</v>
      </c>
      <c r="N535">
        <f>MONTH(Table1[[#This Row],[order_date]])</f>
        <v>6</v>
      </c>
      <c r="O535" s="3">
        <f>Table1[[#This Row],[sales]]-Table1[[#This Row],[profit]]</f>
        <v>1321.64</v>
      </c>
      <c r="P535" s="3">
        <f>Table1[[#This Row],[sales]]*Table1[[#This Row],[quantity]]</f>
        <v>9203.880000000001</v>
      </c>
      <c r="Q535" s="9">
        <f>Table1[[#This Row],[delivery_date]]-Table1[[#This Row],[order_date]]</f>
        <v>5</v>
      </c>
    </row>
    <row r="536" spans="1:17" x14ac:dyDescent="0.35">
      <c r="A536" t="s">
        <v>567</v>
      </c>
      <c r="B536" t="s">
        <v>13</v>
      </c>
      <c r="C536" t="s">
        <v>14</v>
      </c>
      <c r="D536" s="2">
        <v>2983.9</v>
      </c>
      <c r="E536">
        <v>0.18</v>
      </c>
      <c r="F536">
        <v>4</v>
      </c>
      <c r="G536" s="1">
        <v>45099</v>
      </c>
      <c r="H536" s="1">
        <v>45102</v>
      </c>
      <c r="I536" t="s">
        <v>31</v>
      </c>
      <c r="J536" t="s">
        <v>27</v>
      </c>
      <c r="K536" s="2">
        <v>432.16</v>
      </c>
      <c r="L536" t="s">
        <v>48</v>
      </c>
      <c r="M536">
        <f>YEAR(Table1[[#This Row],[order_date]])</f>
        <v>2023</v>
      </c>
      <c r="N536">
        <f>MONTH(Table1[[#This Row],[order_date]])</f>
        <v>6</v>
      </c>
      <c r="O536" s="3">
        <f>Table1[[#This Row],[sales]]-Table1[[#This Row],[profit]]</f>
        <v>2551.7400000000002</v>
      </c>
      <c r="P536" s="3">
        <f>Table1[[#This Row],[sales]]*Table1[[#This Row],[quantity]]</f>
        <v>11935.6</v>
      </c>
      <c r="Q536" s="9">
        <f>Table1[[#This Row],[delivery_date]]-Table1[[#This Row],[order_date]]</f>
        <v>3</v>
      </c>
    </row>
    <row r="537" spans="1:17" x14ac:dyDescent="0.35">
      <c r="A537" t="s">
        <v>568</v>
      </c>
      <c r="B537" t="s">
        <v>41</v>
      </c>
      <c r="C537" t="s">
        <v>26</v>
      </c>
      <c r="D537" s="2">
        <v>771.18</v>
      </c>
      <c r="E537">
        <v>0.19</v>
      </c>
      <c r="F537">
        <v>5</v>
      </c>
      <c r="G537" s="1">
        <v>45145</v>
      </c>
      <c r="H537" s="1">
        <v>45148</v>
      </c>
      <c r="I537" t="s">
        <v>31</v>
      </c>
      <c r="J537" t="s">
        <v>16</v>
      </c>
      <c r="K537" s="2">
        <v>131.11000000000001</v>
      </c>
      <c r="L537" t="s">
        <v>23</v>
      </c>
      <c r="M537">
        <f>YEAR(Table1[[#This Row],[order_date]])</f>
        <v>2023</v>
      </c>
      <c r="N537">
        <f>MONTH(Table1[[#This Row],[order_date]])</f>
        <v>8</v>
      </c>
      <c r="O537" s="3">
        <f>Table1[[#This Row],[sales]]-Table1[[#This Row],[profit]]</f>
        <v>640.06999999999994</v>
      </c>
      <c r="P537" s="3">
        <f>Table1[[#This Row],[sales]]*Table1[[#This Row],[quantity]]</f>
        <v>3855.8999999999996</v>
      </c>
      <c r="Q537" s="9">
        <f>Table1[[#This Row],[delivery_date]]-Table1[[#This Row],[order_date]]</f>
        <v>3</v>
      </c>
    </row>
    <row r="538" spans="1:17" x14ac:dyDescent="0.35">
      <c r="A538" t="s">
        <v>569</v>
      </c>
      <c r="B538" t="s">
        <v>19</v>
      </c>
      <c r="C538" t="s">
        <v>20</v>
      </c>
      <c r="D538" s="2">
        <v>2851.59</v>
      </c>
      <c r="E538">
        <v>0.28000000000000003</v>
      </c>
      <c r="F538">
        <v>7</v>
      </c>
      <c r="G538" s="1">
        <v>45344</v>
      </c>
      <c r="H538" s="1">
        <v>45348</v>
      </c>
      <c r="I538" t="s">
        <v>21</v>
      </c>
      <c r="J538" t="s">
        <v>22</v>
      </c>
      <c r="K538" s="2">
        <v>373.26</v>
      </c>
      <c r="L538" t="s">
        <v>23</v>
      </c>
      <c r="M538">
        <f>YEAR(Table1[[#This Row],[order_date]])</f>
        <v>2024</v>
      </c>
      <c r="N538">
        <f>MONTH(Table1[[#This Row],[order_date]])</f>
        <v>2</v>
      </c>
      <c r="O538" s="3">
        <f>Table1[[#This Row],[sales]]-Table1[[#This Row],[profit]]</f>
        <v>2478.33</v>
      </c>
      <c r="P538" s="3">
        <f>Table1[[#This Row],[sales]]*Table1[[#This Row],[quantity]]</f>
        <v>19961.13</v>
      </c>
      <c r="Q538" s="9">
        <f>Table1[[#This Row],[delivery_date]]-Table1[[#This Row],[order_date]]</f>
        <v>4</v>
      </c>
    </row>
    <row r="539" spans="1:17" x14ac:dyDescent="0.35">
      <c r="A539" t="s">
        <v>570</v>
      </c>
      <c r="B539" t="s">
        <v>13</v>
      </c>
      <c r="C539" t="s">
        <v>36</v>
      </c>
      <c r="D539" s="2">
        <v>374.95</v>
      </c>
      <c r="E539">
        <v>0.4</v>
      </c>
      <c r="F539">
        <v>9</v>
      </c>
      <c r="G539" s="1">
        <v>45514</v>
      </c>
      <c r="H539" s="1">
        <v>45521</v>
      </c>
      <c r="I539" t="s">
        <v>21</v>
      </c>
      <c r="J539" t="s">
        <v>22</v>
      </c>
      <c r="K539" s="2">
        <v>34.729999999999997</v>
      </c>
      <c r="L539" t="s">
        <v>17</v>
      </c>
      <c r="M539">
        <f>YEAR(Table1[[#This Row],[order_date]])</f>
        <v>2024</v>
      </c>
      <c r="N539">
        <f>MONTH(Table1[[#This Row],[order_date]])</f>
        <v>8</v>
      </c>
      <c r="O539" s="3">
        <f>Table1[[#This Row],[sales]]-Table1[[#This Row],[profit]]</f>
        <v>340.21999999999997</v>
      </c>
      <c r="P539" s="3">
        <f>Table1[[#This Row],[sales]]*Table1[[#This Row],[quantity]]</f>
        <v>3374.5499999999997</v>
      </c>
      <c r="Q539" s="9">
        <f>Table1[[#This Row],[delivery_date]]-Table1[[#This Row],[order_date]]</f>
        <v>7</v>
      </c>
    </row>
    <row r="540" spans="1:17" x14ac:dyDescent="0.35">
      <c r="A540" t="s">
        <v>571</v>
      </c>
      <c r="B540" t="s">
        <v>25</v>
      </c>
      <c r="C540" t="s">
        <v>26</v>
      </c>
      <c r="D540" s="2">
        <v>3073.75</v>
      </c>
      <c r="E540">
        <v>7.0000000000000007E-2</v>
      </c>
      <c r="F540">
        <v>6</v>
      </c>
      <c r="G540" s="1">
        <v>45642</v>
      </c>
      <c r="H540" s="1">
        <v>45647</v>
      </c>
      <c r="I540" t="s">
        <v>15</v>
      </c>
      <c r="J540" t="s">
        <v>16</v>
      </c>
      <c r="K540" s="2">
        <v>489.45</v>
      </c>
      <c r="L540" t="s">
        <v>48</v>
      </c>
      <c r="M540">
        <f>YEAR(Table1[[#This Row],[order_date]])</f>
        <v>2024</v>
      </c>
      <c r="N540">
        <f>MONTH(Table1[[#This Row],[order_date]])</f>
        <v>12</v>
      </c>
      <c r="O540" s="3">
        <f>Table1[[#This Row],[sales]]-Table1[[#This Row],[profit]]</f>
        <v>2584.3000000000002</v>
      </c>
      <c r="P540" s="3">
        <f>Table1[[#This Row],[sales]]*Table1[[#This Row],[quantity]]</f>
        <v>18442.5</v>
      </c>
      <c r="Q540" s="9">
        <f>Table1[[#This Row],[delivery_date]]-Table1[[#This Row],[order_date]]</f>
        <v>5</v>
      </c>
    </row>
    <row r="541" spans="1:17" x14ac:dyDescent="0.35">
      <c r="A541" t="s">
        <v>572</v>
      </c>
      <c r="B541" t="s">
        <v>41</v>
      </c>
      <c r="C541" t="s">
        <v>33</v>
      </c>
      <c r="D541" s="2">
        <v>2697.8</v>
      </c>
      <c r="E541">
        <v>0.02</v>
      </c>
      <c r="F541">
        <v>4</v>
      </c>
      <c r="G541" s="1">
        <v>45240</v>
      </c>
      <c r="H541" s="1">
        <v>45244</v>
      </c>
      <c r="I541" t="s">
        <v>15</v>
      </c>
      <c r="J541" t="s">
        <v>16</v>
      </c>
      <c r="K541" s="2">
        <v>582.42999999999995</v>
      </c>
      <c r="L541" t="s">
        <v>23</v>
      </c>
      <c r="M541">
        <f>YEAR(Table1[[#This Row],[order_date]])</f>
        <v>2023</v>
      </c>
      <c r="N541">
        <f>MONTH(Table1[[#This Row],[order_date]])</f>
        <v>11</v>
      </c>
      <c r="O541" s="3">
        <f>Table1[[#This Row],[sales]]-Table1[[#This Row],[profit]]</f>
        <v>2115.3700000000003</v>
      </c>
      <c r="P541" s="3">
        <f>Table1[[#This Row],[sales]]*Table1[[#This Row],[quantity]]</f>
        <v>10791.2</v>
      </c>
      <c r="Q541" s="9">
        <f>Table1[[#This Row],[delivery_date]]-Table1[[#This Row],[order_date]]</f>
        <v>4</v>
      </c>
    </row>
    <row r="542" spans="1:17" x14ac:dyDescent="0.35">
      <c r="A542" t="s">
        <v>573</v>
      </c>
      <c r="B542" t="s">
        <v>13</v>
      </c>
      <c r="C542" t="s">
        <v>26</v>
      </c>
      <c r="D542" s="2">
        <v>2651.75</v>
      </c>
      <c r="E542">
        <v>0.39</v>
      </c>
      <c r="F542">
        <v>4</v>
      </c>
      <c r="G542" s="1">
        <v>45517</v>
      </c>
      <c r="H542" s="1">
        <v>45519</v>
      </c>
      <c r="I542" t="s">
        <v>31</v>
      </c>
      <c r="J542" t="s">
        <v>22</v>
      </c>
      <c r="K542" s="2">
        <v>348.81</v>
      </c>
      <c r="L542" t="s">
        <v>23</v>
      </c>
      <c r="M542">
        <f>YEAR(Table1[[#This Row],[order_date]])</f>
        <v>2024</v>
      </c>
      <c r="N542">
        <f>MONTH(Table1[[#This Row],[order_date]])</f>
        <v>8</v>
      </c>
      <c r="O542" s="3">
        <f>Table1[[#This Row],[sales]]-Table1[[#This Row],[profit]]</f>
        <v>2302.94</v>
      </c>
      <c r="P542" s="3">
        <f>Table1[[#This Row],[sales]]*Table1[[#This Row],[quantity]]</f>
        <v>10607</v>
      </c>
      <c r="Q542" s="9">
        <f>Table1[[#This Row],[delivery_date]]-Table1[[#This Row],[order_date]]</f>
        <v>2</v>
      </c>
    </row>
    <row r="543" spans="1:17" x14ac:dyDescent="0.35">
      <c r="A543" t="s">
        <v>574</v>
      </c>
      <c r="B543" t="s">
        <v>41</v>
      </c>
      <c r="C543" t="s">
        <v>14</v>
      </c>
      <c r="D543" s="2">
        <v>3452.41</v>
      </c>
      <c r="E543">
        <v>0.32</v>
      </c>
      <c r="F543">
        <v>3</v>
      </c>
      <c r="G543" s="1">
        <v>45138</v>
      </c>
      <c r="H543" s="1">
        <v>45139</v>
      </c>
      <c r="I543" t="s">
        <v>15</v>
      </c>
      <c r="J543" t="s">
        <v>22</v>
      </c>
      <c r="K543" s="2">
        <v>871.42</v>
      </c>
      <c r="L543" t="s">
        <v>48</v>
      </c>
      <c r="M543">
        <f>YEAR(Table1[[#This Row],[order_date]])</f>
        <v>2023</v>
      </c>
      <c r="N543">
        <f>MONTH(Table1[[#This Row],[order_date]])</f>
        <v>7</v>
      </c>
      <c r="O543" s="3">
        <f>Table1[[#This Row],[sales]]-Table1[[#This Row],[profit]]</f>
        <v>2580.9899999999998</v>
      </c>
      <c r="P543" s="3">
        <f>Table1[[#This Row],[sales]]*Table1[[#This Row],[quantity]]</f>
        <v>10357.23</v>
      </c>
      <c r="Q543" s="9">
        <f>Table1[[#This Row],[delivery_date]]-Table1[[#This Row],[order_date]]</f>
        <v>1</v>
      </c>
    </row>
    <row r="544" spans="1:17" x14ac:dyDescent="0.35">
      <c r="A544" t="s">
        <v>575</v>
      </c>
      <c r="B544" t="s">
        <v>13</v>
      </c>
      <c r="C544" t="s">
        <v>20</v>
      </c>
      <c r="D544" s="2">
        <v>317.83999999999997</v>
      </c>
      <c r="E544">
        <v>0.41</v>
      </c>
      <c r="F544">
        <v>2</v>
      </c>
      <c r="G544" s="1">
        <v>45064</v>
      </c>
      <c r="H544" s="1">
        <v>45065</v>
      </c>
      <c r="I544" t="s">
        <v>21</v>
      </c>
      <c r="J544" t="s">
        <v>22</v>
      </c>
      <c r="K544" s="2">
        <v>81.11</v>
      </c>
      <c r="L544" t="s">
        <v>48</v>
      </c>
      <c r="M544">
        <f>YEAR(Table1[[#This Row],[order_date]])</f>
        <v>2023</v>
      </c>
      <c r="N544">
        <f>MONTH(Table1[[#This Row],[order_date]])</f>
        <v>5</v>
      </c>
      <c r="O544" s="3">
        <f>Table1[[#This Row],[sales]]-Table1[[#This Row],[profit]]</f>
        <v>236.72999999999996</v>
      </c>
      <c r="P544" s="3">
        <f>Table1[[#This Row],[sales]]*Table1[[#This Row],[quantity]]</f>
        <v>635.67999999999995</v>
      </c>
      <c r="Q544" s="9">
        <f>Table1[[#This Row],[delivery_date]]-Table1[[#This Row],[order_date]]</f>
        <v>1</v>
      </c>
    </row>
    <row r="545" spans="1:17" x14ac:dyDescent="0.35">
      <c r="A545" t="s">
        <v>576</v>
      </c>
      <c r="B545" t="s">
        <v>41</v>
      </c>
      <c r="C545" t="s">
        <v>20</v>
      </c>
      <c r="D545" s="2">
        <v>2352.6799999999998</v>
      </c>
      <c r="E545">
        <v>0.49</v>
      </c>
      <c r="F545">
        <v>4</v>
      </c>
      <c r="G545" s="1">
        <v>45164</v>
      </c>
      <c r="H545" s="1">
        <v>45167</v>
      </c>
      <c r="I545" t="s">
        <v>15</v>
      </c>
      <c r="J545" t="s">
        <v>16</v>
      </c>
      <c r="K545" s="2">
        <v>240.35</v>
      </c>
      <c r="L545" t="s">
        <v>39</v>
      </c>
      <c r="M545">
        <f>YEAR(Table1[[#This Row],[order_date]])</f>
        <v>2023</v>
      </c>
      <c r="N545">
        <f>MONTH(Table1[[#This Row],[order_date]])</f>
        <v>8</v>
      </c>
      <c r="O545" s="3">
        <f>Table1[[#This Row],[sales]]-Table1[[#This Row],[profit]]</f>
        <v>2112.33</v>
      </c>
      <c r="P545" s="3">
        <f>Table1[[#This Row],[sales]]*Table1[[#This Row],[quantity]]</f>
        <v>9410.7199999999993</v>
      </c>
      <c r="Q545" s="9">
        <f>Table1[[#This Row],[delivery_date]]-Table1[[#This Row],[order_date]]</f>
        <v>3</v>
      </c>
    </row>
    <row r="546" spans="1:17" x14ac:dyDescent="0.35">
      <c r="A546" t="s">
        <v>577</v>
      </c>
      <c r="B546" t="s">
        <v>25</v>
      </c>
      <c r="C546" t="s">
        <v>26</v>
      </c>
      <c r="D546" s="2">
        <v>2275.79</v>
      </c>
      <c r="E546">
        <v>0.13</v>
      </c>
      <c r="F546">
        <v>6</v>
      </c>
      <c r="G546" s="1">
        <v>45528</v>
      </c>
      <c r="H546" s="1">
        <v>45534</v>
      </c>
      <c r="I546" t="s">
        <v>15</v>
      </c>
      <c r="J546" t="s">
        <v>27</v>
      </c>
      <c r="K546" s="2">
        <v>267.36</v>
      </c>
      <c r="L546" t="s">
        <v>23</v>
      </c>
      <c r="M546">
        <f>YEAR(Table1[[#This Row],[order_date]])</f>
        <v>2024</v>
      </c>
      <c r="N546">
        <f>MONTH(Table1[[#This Row],[order_date]])</f>
        <v>8</v>
      </c>
      <c r="O546" s="3">
        <f>Table1[[#This Row],[sales]]-Table1[[#This Row],[profit]]</f>
        <v>2008.4299999999998</v>
      </c>
      <c r="P546" s="3">
        <f>Table1[[#This Row],[sales]]*Table1[[#This Row],[quantity]]</f>
        <v>13654.74</v>
      </c>
      <c r="Q546" s="9">
        <f>Table1[[#This Row],[delivery_date]]-Table1[[#This Row],[order_date]]</f>
        <v>6</v>
      </c>
    </row>
    <row r="547" spans="1:17" x14ac:dyDescent="0.35">
      <c r="A547" t="s">
        <v>578</v>
      </c>
      <c r="B547" t="s">
        <v>19</v>
      </c>
      <c r="C547" t="s">
        <v>33</v>
      </c>
      <c r="D547" s="2">
        <v>2352.9299999999998</v>
      </c>
      <c r="E547">
        <v>0.1</v>
      </c>
      <c r="F547">
        <v>1</v>
      </c>
      <c r="G547" s="1">
        <v>45640</v>
      </c>
      <c r="H547" s="1">
        <v>45645</v>
      </c>
      <c r="I547" t="s">
        <v>15</v>
      </c>
      <c r="J547" t="s">
        <v>22</v>
      </c>
      <c r="K547" s="2">
        <v>119.01</v>
      </c>
      <c r="L547" t="s">
        <v>48</v>
      </c>
      <c r="M547">
        <f>YEAR(Table1[[#This Row],[order_date]])</f>
        <v>2024</v>
      </c>
      <c r="N547">
        <f>MONTH(Table1[[#This Row],[order_date]])</f>
        <v>12</v>
      </c>
      <c r="O547" s="3">
        <f>Table1[[#This Row],[sales]]-Table1[[#This Row],[profit]]</f>
        <v>2233.9199999999996</v>
      </c>
      <c r="P547" s="3">
        <f>Table1[[#This Row],[sales]]*Table1[[#This Row],[quantity]]</f>
        <v>2352.9299999999998</v>
      </c>
      <c r="Q547" s="9">
        <f>Table1[[#This Row],[delivery_date]]-Table1[[#This Row],[order_date]]</f>
        <v>5</v>
      </c>
    </row>
    <row r="548" spans="1:17" x14ac:dyDescent="0.35">
      <c r="A548" t="s">
        <v>579</v>
      </c>
      <c r="B548" t="s">
        <v>25</v>
      </c>
      <c r="C548" t="s">
        <v>14</v>
      </c>
      <c r="D548" s="2">
        <v>4901.47</v>
      </c>
      <c r="E548">
        <v>0.17</v>
      </c>
      <c r="F548">
        <v>2</v>
      </c>
      <c r="G548" s="1">
        <v>45243</v>
      </c>
      <c r="H548" s="1">
        <v>45250</v>
      </c>
      <c r="I548" t="s">
        <v>15</v>
      </c>
      <c r="J548" t="s">
        <v>16</v>
      </c>
      <c r="K548" s="2">
        <v>677.28</v>
      </c>
      <c r="L548" t="s">
        <v>17</v>
      </c>
      <c r="M548">
        <f>YEAR(Table1[[#This Row],[order_date]])</f>
        <v>2023</v>
      </c>
      <c r="N548">
        <f>MONTH(Table1[[#This Row],[order_date]])</f>
        <v>11</v>
      </c>
      <c r="O548" s="3">
        <f>Table1[[#This Row],[sales]]-Table1[[#This Row],[profit]]</f>
        <v>4224.1900000000005</v>
      </c>
      <c r="P548" s="3">
        <f>Table1[[#This Row],[sales]]*Table1[[#This Row],[quantity]]</f>
        <v>9802.94</v>
      </c>
      <c r="Q548" s="9">
        <f>Table1[[#This Row],[delivery_date]]-Table1[[#This Row],[order_date]]</f>
        <v>7</v>
      </c>
    </row>
    <row r="549" spans="1:17" x14ac:dyDescent="0.35">
      <c r="A549" t="s">
        <v>580</v>
      </c>
      <c r="B549" t="s">
        <v>19</v>
      </c>
      <c r="C549" t="s">
        <v>26</v>
      </c>
      <c r="D549" s="2">
        <v>782.46</v>
      </c>
      <c r="E549">
        <v>0.44</v>
      </c>
      <c r="F549">
        <v>8</v>
      </c>
      <c r="G549" s="1">
        <v>45558</v>
      </c>
      <c r="H549" s="1">
        <v>45563</v>
      </c>
      <c r="I549" t="s">
        <v>21</v>
      </c>
      <c r="J549" t="s">
        <v>16</v>
      </c>
      <c r="K549" s="2">
        <v>217.68</v>
      </c>
      <c r="L549" t="s">
        <v>17</v>
      </c>
      <c r="M549">
        <f>YEAR(Table1[[#This Row],[order_date]])</f>
        <v>2024</v>
      </c>
      <c r="N549">
        <f>MONTH(Table1[[#This Row],[order_date]])</f>
        <v>9</v>
      </c>
      <c r="O549" s="3">
        <f>Table1[[#This Row],[sales]]-Table1[[#This Row],[profit]]</f>
        <v>564.78</v>
      </c>
      <c r="P549" s="3">
        <f>Table1[[#This Row],[sales]]*Table1[[#This Row],[quantity]]</f>
        <v>6259.68</v>
      </c>
      <c r="Q549" s="9">
        <f>Table1[[#This Row],[delivery_date]]-Table1[[#This Row],[order_date]]</f>
        <v>5</v>
      </c>
    </row>
    <row r="550" spans="1:17" x14ac:dyDescent="0.35">
      <c r="A550" t="s">
        <v>581</v>
      </c>
      <c r="B550" t="s">
        <v>41</v>
      </c>
      <c r="C550" t="s">
        <v>26</v>
      </c>
      <c r="D550" s="2">
        <v>3483.11</v>
      </c>
      <c r="E550">
        <v>0.01</v>
      </c>
      <c r="F550">
        <v>3</v>
      </c>
      <c r="G550" s="1">
        <v>44937</v>
      </c>
      <c r="H550" s="1">
        <v>44940</v>
      </c>
      <c r="I550" t="s">
        <v>15</v>
      </c>
      <c r="J550" t="s">
        <v>22</v>
      </c>
      <c r="K550" s="2">
        <v>855.4</v>
      </c>
      <c r="L550" t="s">
        <v>39</v>
      </c>
      <c r="M550">
        <f>YEAR(Table1[[#This Row],[order_date]])</f>
        <v>2023</v>
      </c>
      <c r="N550">
        <f>MONTH(Table1[[#This Row],[order_date]])</f>
        <v>1</v>
      </c>
      <c r="O550" s="3">
        <f>Table1[[#This Row],[sales]]-Table1[[#This Row],[profit]]</f>
        <v>2627.71</v>
      </c>
      <c r="P550" s="3">
        <f>Table1[[#This Row],[sales]]*Table1[[#This Row],[quantity]]</f>
        <v>10449.33</v>
      </c>
      <c r="Q550" s="9">
        <f>Table1[[#This Row],[delivery_date]]-Table1[[#This Row],[order_date]]</f>
        <v>3</v>
      </c>
    </row>
    <row r="551" spans="1:17" x14ac:dyDescent="0.35">
      <c r="A551" t="s">
        <v>582</v>
      </c>
      <c r="B551" t="s">
        <v>13</v>
      </c>
      <c r="C551" t="s">
        <v>20</v>
      </c>
      <c r="D551" s="2">
        <v>2069.7800000000002</v>
      </c>
      <c r="E551">
        <v>0.01</v>
      </c>
      <c r="F551">
        <v>1</v>
      </c>
      <c r="G551" s="1">
        <v>45327</v>
      </c>
      <c r="H551" s="1">
        <v>45332</v>
      </c>
      <c r="I551" t="s">
        <v>21</v>
      </c>
      <c r="J551" t="s">
        <v>16</v>
      </c>
      <c r="K551" s="2">
        <v>600.48</v>
      </c>
      <c r="L551" t="s">
        <v>17</v>
      </c>
      <c r="M551">
        <f>YEAR(Table1[[#This Row],[order_date]])</f>
        <v>2024</v>
      </c>
      <c r="N551">
        <f>MONTH(Table1[[#This Row],[order_date]])</f>
        <v>2</v>
      </c>
      <c r="O551" s="3">
        <f>Table1[[#This Row],[sales]]-Table1[[#This Row],[profit]]</f>
        <v>1469.3000000000002</v>
      </c>
      <c r="P551" s="3">
        <f>Table1[[#This Row],[sales]]*Table1[[#This Row],[quantity]]</f>
        <v>2069.7800000000002</v>
      </c>
      <c r="Q551" s="9">
        <f>Table1[[#This Row],[delivery_date]]-Table1[[#This Row],[order_date]]</f>
        <v>5</v>
      </c>
    </row>
    <row r="552" spans="1:17" x14ac:dyDescent="0.35">
      <c r="A552" t="s">
        <v>583</v>
      </c>
      <c r="B552" t="s">
        <v>25</v>
      </c>
      <c r="C552" t="s">
        <v>14</v>
      </c>
      <c r="D552" s="2">
        <v>2607.46</v>
      </c>
      <c r="E552">
        <v>0.11</v>
      </c>
      <c r="F552">
        <v>2</v>
      </c>
      <c r="G552" s="1">
        <v>45129</v>
      </c>
      <c r="H552" s="1">
        <v>45136</v>
      </c>
      <c r="I552" t="s">
        <v>15</v>
      </c>
      <c r="J552" t="s">
        <v>16</v>
      </c>
      <c r="K552" s="2">
        <v>270.02</v>
      </c>
      <c r="L552" t="s">
        <v>39</v>
      </c>
      <c r="M552">
        <f>YEAR(Table1[[#This Row],[order_date]])</f>
        <v>2023</v>
      </c>
      <c r="N552">
        <f>MONTH(Table1[[#This Row],[order_date]])</f>
        <v>7</v>
      </c>
      <c r="O552" s="3">
        <f>Table1[[#This Row],[sales]]-Table1[[#This Row],[profit]]</f>
        <v>2337.44</v>
      </c>
      <c r="P552" s="3">
        <f>Table1[[#This Row],[sales]]*Table1[[#This Row],[quantity]]</f>
        <v>5214.92</v>
      </c>
      <c r="Q552" s="9">
        <f>Table1[[#This Row],[delivery_date]]-Table1[[#This Row],[order_date]]</f>
        <v>7</v>
      </c>
    </row>
    <row r="553" spans="1:17" x14ac:dyDescent="0.35">
      <c r="A553" t="s">
        <v>584</v>
      </c>
      <c r="B553" t="s">
        <v>19</v>
      </c>
      <c r="C553" t="s">
        <v>33</v>
      </c>
      <c r="D553" s="2">
        <v>3835.73</v>
      </c>
      <c r="E553">
        <v>0.19</v>
      </c>
      <c r="F553">
        <v>3</v>
      </c>
      <c r="G553" s="1">
        <v>45453</v>
      </c>
      <c r="H553" s="1">
        <v>45458</v>
      </c>
      <c r="I553" t="s">
        <v>31</v>
      </c>
      <c r="J553" t="s">
        <v>27</v>
      </c>
      <c r="K553" s="2">
        <v>740.59</v>
      </c>
      <c r="L553" t="s">
        <v>34</v>
      </c>
      <c r="M553">
        <f>YEAR(Table1[[#This Row],[order_date]])</f>
        <v>2024</v>
      </c>
      <c r="N553">
        <f>MONTH(Table1[[#This Row],[order_date]])</f>
        <v>6</v>
      </c>
      <c r="O553" s="3">
        <f>Table1[[#This Row],[sales]]-Table1[[#This Row],[profit]]</f>
        <v>3095.14</v>
      </c>
      <c r="P553" s="3">
        <f>Table1[[#This Row],[sales]]*Table1[[#This Row],[quantity]]</f>
        <v>11507.19</v>
      </c>
      <c r="Q553" s="9">
        <f>Table1[[#This Row],[delivery_date]]-Table1[[#This Row],[order_date]]</f>
        <v>5</v>
      </c>
    </row>
    <row r="554" spans="1:17" x14ac:dyDescent="0.35">
      <c r="A554" t="s">
        <v>585</v>
      </c>
      <c r="B554" t="s">
        <v>25</v>
      </c>
      <c r="C554" t="s">
        <v>20</v>
      </c>
      <c r="D554" s="2">
        <v>871.14</v>
      </c>
      <c r="E554">
        <v>0.15</v>
      </c>
      <c r="F554">
        <v>2</v>
      </c>
      <c r="G554" s="1">
        <v>45442</v>
      </c>
      <c r="H554" s="1">
        <v>45449</v>
      </c>
      <c r="I554" t="s">
        <v>15</v>
      </c>
      <c r="J554" t="s">
        <v>27</v>
      </c>
      <c r="K554" s="2">
        <v>122.99</v>
      </c>
      <c r="L554" t="s">
        <v>23</v>
      </c>
      <c r="M554">
        <f>YEAR(Table1[[#This Row],[order_date]])</f>
        <v>2024</v>
      </c>
      <c r="N554">
        <f>MONTH(Table1[[#This Row],[order_date]])</f>
        <v>5</v>
      </c>
      <c r="O554" s="3">
        <f>Table1[[#This Row],[sales]]-Table1[[#This Row],[profit]]</f>
        <v>748.15</v>
      </c>
      <c r="P554" s="3">
        <f>Table1[[#This Row],[sales]]*Table1[[#This Row],[quantity]]</f>
        <v>1742.28</v>
      </c>
      <c r="Q554" s="9">
        <f>Table1[[#This Row],[delivery_date]]-Table1[[#This Row],[order_date]]</f>
        <v>7</v>
      </c>
    </row>
    <row r="555" spans="1:17" x14ac:dyDescent="0.35">
      <c r="A555" t="s">
        <v>586</v>
      </c>
      <c r="B555" t="s">
        <v>19</v>
      </c>
      <c r="C555" t="s">
        <v>26</v>
      </c>
      <c r="D555" s="2">
        <v>3841.57</v>
      </c>
      <c r="E555">
        <v>0.41</v>
      </c>
      <c r="F555">
        <v>4</v>
      </c>
      <c r="G555" s="1">
        <v>45107</v>
      </c>
      <c r="H555" s="1">
        <v>45108</v>
      </c>
      <c r="I555" t="s">
        <v>21</v>
      </c>
      <c r="J555" t="s">
        <v>27</v>
      </c>
      <c r="K555" s="2">
        <v>783.56</v>
      </c>
      <c r="L555" t="s">
        <v>28</v>
      </c>
      <c r="M555">
        <f>YEAR(Table1[[#This Row],[order_date]])</f>
        <v>2023</v>
      </c>
      <c r="N555">
        <f>MONTH(Table1[[#This Row],[order_date]])</f>
        <v>6</v>
      </c>
      <c r="O555" s="3">
        <f>Table1[[#This Row],[sales]]-Table1[[#This Row],[profit]]</f>
        <v>3058.01</v>
      </c>
      <c r="P555" s="3">
        <f>Table1[[#This Row],[sales]]*Table1[[#This Row],[quantity]]</f>
        <v>15366.28</v>
      </c>
      <c r="Q555" s="9">
        <f>Table1[[#This Row],[delivery_date]]-Table1[[#This Row],[order_date]]</f>
        <v>1</v>
      </c>
    </row>
    <row r="556" spans="1:17" x14ac:dyDescent="0.35">
      <c r="A556" t="s">
        <v>587</v>
      </c>
      <c r="B556" t="s">
        <v>25</v>
      </c>
      <c r="C556" t="s">
        <v>20</v>
      </c>
      <c r="D556" s="2">
        <v>444.62</v>
      </c>
      <c r="E556">
        <v>0.34</v>
      </c>
      <c r="F556">
        <v>4</v>
      </c>
      <c r="G556" s="1">
        <v>45357</v>
      </c>
      <c r="H556" s="1">
        <v>45359</v>
      </c>
      <c r="I556" t="s">
        <v>21</v>
      </c>
      <c r="J556" t="s">
        <v>16</v>
      </c>
      <c r="K556" s="2">
        <v>104.94</v>
      </c>
      <c r="L556" t="s">
        <v>48</v>
      </c>
      <c r="M556">
        <f>YEAR(Table1[[#This Row],[order_date]])</f>
        <v>2024</v>
      </c>
      <c r="N556">
        <f>MONTH(Table1[[#This Row],[order_date]])</f>
        <v>3</v>
      </c>
      <c r="O556" s="3">
        <f>Table1[[#This Row],[sales]]-Table1[[#This Row],[profit]]</f>
        <v>339.68</v>
      </c>
      <c r="P556" s="3">
        <f>Table1[[#This Row],[sales]]*Table1[[#This Row],[quantity]]</f>
        <v>1778.48</v>
      </c>
      <c r="Q556" s="9">
        <f>Table1[[#This Row],[delivery_date]]-Table1[[#This Row],[order_date]]</f>
        <v>2</v>
      </c>
    </row>
    <row r="557" spans="1:17" x14ac:dyDescent="0.35">
      <c r="A557" t="s">
        <v>588</v>
      </c>
      <c r="B557" t="s">
        <v>19</v>
      </c>
      <c r="C557" t="s">
        <v>20</v>
      </c>
      <c r="D557" s="2">
        <v>2468.2199999999998</v>
      </c>
      <c r="E557">
        <v>0.42</v>
      </c>
      <c r="F557">
        <v>2</v>
      </c>
      <c r="G557" s="1">
        <v>45484</v>
      </c>
      <c r="H557" s="1">
        <v>45486</v>
      </c>
      <c r="I557" t="s">
        <v>31</v>
      </c>
      <c r="J557" t="s">
        <v>22</v>
      </c>
      <c r="K557" s="2">
        <v>182</v>
      </c>
      <c r="L557" t="s">
        <v>17</v>
      </c>
      <c r="M557">
        <f>YEAR(Table1[[#This Row],[order_date]])</f>
        <v>2024</v>
      </c>
      <c r="N557">
        <f>MONTH(Table1[[#This Row],[order_date]])</f>
        <v>7</v>
      </c>
      <c r="O557" s="3">
        <f>Table1[[#This Row],[sales]]-Table1[[#This Row],[profit]]</f>
        <v>2286.2199999999998</v>
      </c>
      <c r="P557" s="3">
        <f>Table1[[#This Row],[sales]]*Table1[[#This Row],[quantity]]</f>
        <v>4936.4399999999996</v>
      </c>
      <c r="Q557" s="9">
        <f>Table1[[#This Row],[delivery_date]]-Table1[[#This Row],[order_date]]</f>
        <v>2</v>
      </c>
    </row>
    <row r="558" spans="1:17" x14ac:dyDescent="0.35">
      <c r="A558" t="s">
        <v>589</v>
      </c>
      <c r="B558" t="s">
        <v>19</v>
      </c>
      <c r="C558" t="s">
        <v>36</v>
      </c>
      <c r="D558" s="2">
        <v>3736.15</v>
      </c>
      <c r="E558">
        <v>0.19</v>
      </c>
      <c r="F558">
        <v>1</v>
      </c>
      <c r="G558" s="1">
        <v>45339</v>
      </c>
      <c r="H558" s="1">
        <v>45342</v>
      </c>
      <c r="I558" t="s">
        <v>31</v>
      </c>
      <c r="J558" t="s">
        <v>22</v>
      </c>
      <c r="K558" s="2">
        <v>268.83</v>
      </c>
      <c r="L558" t="s">
        <v>17</v>
      </c>
      <c r="M558">
        <f>YEAR(Table1[[#This Row],[order_date]])</f>
        <v>2024</v>
      </c>
      <c r="N558">
        <f>MONTH(Table1[[#This Row],[order_date]])</f>
        <v>2</v>
      </c>
      <c r="O558" s="3">
        <f>Table1[[#This Row],[sales]]-Table1[[#This Row],[profit]]</f>
        <v>3467.32</v>
      </c>
      <c r="P558" s="3">
        <f>Table1[[#This Row],[sales]]*Table1[[#This Row],[quantity]]</f>
        <v>3736.15</v>
      </c>
      <c r="Q558" s="9">
        <f>Table1[[#This Row],[delivery_date]]-Table1[[#This Row],[order_date]]</f>
        <v>3</v>
      </c>
    </row>
    <row r="559" spans="1:17" x14ac:dyDescent="0.35">
      <c r="A559" t="s">
        <v>590</v>
      </c>
      <c r="B559" t="s">
        <v>41</v>
      </c>
      <c r="C559" t="s">
        <v>20</v>
      </c>
      <c r="D559" s="2">
        <v>1043.5</v>
      </c>
      <c r="E559">
        <v>0.3</v>
      </c>
      <c r="F559">
        <v>3</v>
      </c>
      <c r="G559" s="1">
        <v>45469</v>
      </c>
      <c r="H559" s="1">
        <v>45471</v>
      </c>
      <c r="I559" t="s">
        <v>21</v>
      </c>
      <c r="J559" t="s">
        <v>27</v>
      </c>
      <c r="K559" s="2">
        <v>80.56</v>
      </c>
      <c r="L559" t="s">
        <v>34</v>
      </c>
      <c r="M559">
        <f>YEAR(Table1[[#This Row],[order_date]])</f>
        <v>2024</v>
      </c>
      <c r="N559">
        <f>MONTH(Table1[[#This Row],[order_date]])</f>
        <v>6</v>
      </c>
      <c r="O559" s="3">
        <f>Table1[[#This Row],[sales]]-Table1[[#This Row],[profit]]</f>
        <v>962.94</v>
      </c>
      <c r="P559" s="3">
        <f>Table1[[#This Row],[sales]]*Table1[[#This Row],[quantity]]</f>
        <v>3130.5</v>
      </c>
      <c r="Q559" s="9">
        <f>Table1[[#This Row],[delivery_date]]-Table1[[#This Row],[order_date]]</f>
        <v>2</v>
      </c>
    </row>
    <row r="560" spans="1:17" x14ac:dyDescent="0.35">
      <c r="A560" t="s">
        <v>591</v>
      </c>
      <c r="B560" t="s">
        <v>19</v>
      </c>
      <c r="C560" t="s">
        <v>20</v>
      </c>
      <c r="D560" s="2">
        <v>3877.49</v>
      </c>
      <c r="E560">
        <v>0.26</v>
      </c>
      <c r="F560">
        <v>4</v>
      </c>
      <c r="G560" s="1">
        <v>45255</v>
      </c>
      <c r="H560" s="1">
        <v>45257</v>
      </c>
      <c r="I560" t="s">
        <v>21</v>
      </c>
      <c r="J560" t="s">
        <v>22</v>
      </c>
      <c r="K560" s="2">
        <v>466.08</v>
      </c>
      <c r="L560" t="s">
        <v>48</v>
      </c>
      <c r="M560">
        <f>YEAR(Table1[[#This Row],[order_date]])</f>
        <v>2023</v>
      </c>
      <c r="N560">
        <f>MONTH(Table1[[#This Row],[order_date]])</f>
        <v>11</v>
      </c>
      <c r="O560" s="3">
        <f>Table1[[#This Row],[sales]]-Table1[[#This Row],[profit]]</f>
        <v>3411.41</v>
      </c>
      <c r="P560" s="3">
        <f>Table1[[#This Row],[sales]]*Table1[[#This Row],[quantity]]</f>
        <v>15509.96</v>
      </c>
      <c r="Q560" s="9">
        <f>Table1[[#This Row],[delivery_date]]-Table1[[#This Row],[order_date]]</f>
        <v>2</v>
      </c>
    </row>
    <row r="561" spans="1:17" x14ac:dyDescent="0.35">
      <c r="A561" t="s">
        <v>592</v>
      </c>
      <c r="B561" t="s">
        <v>41</v>
      </c>
      <c r="C561" t="s">
        <v>14</v>
      </c>
      <c r="D561" s="2">
        <v>917.38</v>
      </c>
      <c r="E561">
        <v>0.24</v>
      </c>
      <c r="F561">
        <v>6</v>
      </c>
      <c r="G561" s="1">
        <v>45486</v>
      </c>
      <c r="H561" s="1">
        <v>45487</v>
      </c>
      <c r="I561" t="s">
        <v>15</v>
      </c>
      <c r="J561" t="s">
        <v>16</v>
      </c>
      <c r="K561" s="2">
        <v>216.67</v>
      </c>
      <c r="L561" t="s">
        <v>39</v>
      </c>
      <c r="M561">
        <f>YEAR(Table1[[#This Row],[order_date]])</f>
        <v>2024</v>
      </c>
      <c r="N561">
        <f>MONTH(Table1[[#This Row],[order_date]])</f>
        <v>7</v>
      </c>
      <c r="O561" s="3">
        <f>Table1[[#This Row],[sales]]-Table1[[#This Row],[profit]]</f>
        <v>700.71</v>
      </c>
      <c r="P561" s="3">
        <f>Table1[[#This Row],[sales]]*Table1[[#This Row],[quantity]]</f>
        <v>5504.28</v>
      </c>
      <c r="Q561" s="9">
        <f>Table1[[#This Row],[delivery_date]]-Table1[[#This Row],[order_date]]</f>
        <v>1</v>
      </c>
    </row>
    <row r="562" spans="1:17" x14ac:dyDescent="0.35">
      <c r="A562" t="s">
        <v>593</v>
      </c>
      <c r="B562" t="s">
        <v>19</v>
      </c>
      <c r="C562" t="s">
        <v>20</v>
      </c>
      <c r="D562" s="2">
        <v>4016.27</v>
      </c>
      <c r="E562">
        <v>0.14000000000000001</v>
      </c>
      <c r="F562">
        <v>5</v>
      </c>
      <c r="G562" s="1">
        <v>45110</v>
      </c>
      <c r="H562" s="1">
        <v>45112</v>
      </c>
      <c r="I562" t="s">
        <v>21</v>
      </c>
      <c r="J562" t="s">
        <v>27</v>
      </c>
      <c r="K562" s="2">
        <v>842</v>
      </c>
      <c r="L562" t="s">
        <v>34</v>
      </c>
      <c r="M562">
        <f>YEAR(Table1[[#This Row],[order_date]])</f>
        <v>2023</v>
      </c>
      <c r="N562">
        <f>MONTH(Table1[[#This Row],[order_date]])</f>
        <v>7</v>
      </c>
      <c r="O562" s="3">
        <f>Table1[[#This Row],[sales]]-Table1[[#This Row],[profit]]</f>
        <v>3174.27</v>
      </c>
      <c r="P562" s="3">
        <f>Table1[[#This Row],[sales]]*Table1[[#This Row],[quantity]]</f>
        <v>20081.349999999999</v>
      </c>
      <c r="Q562" s="9">
        <f>Table1[[#This Row],[delivery_date]]-Table1[[#This Row],[order_date]]</f>
        <v>2</v>
      </c>
    </row>
    <row r="563" spans="1:17" x14ac:dyDescent="0.35">
      <c r="A563" t="s">
        <v>594</v>
      </c>
      <c r="B563" t="s">
        <v>13</v>
      </c>
      <c r="C563" t="s">
        <v>33</v>
      </c>
      <c r="D563" s="2">
        <v>2397.7800000000002</v>
      </c>
      <c r="E563">
        <v>0.35</v>
      </c>
      <c r="F563">
        <v>2</v>
      </c>
      <c r="G563" s="1">
        <v>45057</v>
      </c>
      <c r="H563" s="1">
        <v>45059</v>
      </c>
      <c r="I563" t="s">
        <v>21</v>
      </c>
      <c r="J563" t="s">
        <v>27</v>
      </c>
      <c r="K563" s="2">
        <v>299.91000000000003</v>
      </c>
      <c r="L563" t="s">
        <v>48</v>
      </c>
      <c r="M563">
        <f>YEAR(Table1[[#This Row],[order_date]])</f>
        <v>2023</v>
      </c>
      <c r="N563">
        <f>MONTH(Table1[[#This Row],[order_date]])</f>
        <v>5</v>
      </c>
      <c r="O563" s="3">
        <f>Table1[[#This Row],[sales]]-Table1[[#This Row],[profit]]</f>
        <v>2097.8700000000003</v>
      </c>
      <c r="P563" s="3">
        <f>Table1[[#This Row],[sales]]*Table1[[#This Row],[quantity]]</f>
        <v>4795.5600000000004</v>
      </c>
      <c r="Q563" s="9">
        <f>Table1[[#This Row],[delivery_date]]-Table1[[#This Row],[order_date]]</f>
        <v>2</v>
      </c>
    </row>
    <row r="564" spans="1:17" x14ac:dyDescent="0.35">
      <c r="A564" t="s">
        <v>595</v>
      </c>
      <c r="B564" t="s">
        <v>13</v>
      </c>
      <c r="C564" t="s">
        <v>26</v>
      </c>
      <c r="D564" s="2">
        <v>3454.73</v>
      </c>
      <c r="E564">
        <v>0.26</v>
      </c>
      <c r="F564">
        <v>4</v>
      </c>
      <c r="G564" s="1">
        <v>45201</v>
      </c>
      <c r="H564" s="1">
        <v>45203</v>
      </c>
      <c r="I564" t="s">
        <v>31</v>
      </c>
      <c r="J564" t="s">
        <v>16</v>
      </c>
      <c r="K564" s="2">
        <v>912.09</v>
      </c>
      <c r="L564" t="s">
        <v>48</v>
      </c>
      <c r="M564">
        <f>YEAR(Table1[[#This Row],[order_date]])</f>
        <v>2023</v>
      </c>
      <c r="N564">
        <f>MONTH(Table1[[#This Row],[order_date]])</f>
        <v>10</v>
      </c>
      <c r="O564" s="3">
        <f>Table1[[#This Row],[sales]]-Table1[[#This Row],[profit]]</f>
        <v>2542.64</v>
      </c>
      <c r="P564" s="3">
        <f>Table1[[#This Row],[sales]]*Table1[[#This Row],[quantity]]</f>
        <v>13818.92</v>
      </c>
      <c r="Q564" s="9">
        <f>Table1[[#This Row],[delivery_date]]-Table1[[#This Row],[order_date]]</f>
        <v>2</v>
      </c>
    </row>
    <row r="565" spans="1:17" x14ac:dyDescent="0.35">
      <c r="A565" t="s">
        <v>596</v>
      </c>
      <c r="B565" t="s">
        <v>13</v>
      </c>
      <c r="C565" t="s">
        <v>14</v>
      </c>
      <c r="D565" s="2">
        <v>4595.29</v>
      </c>
      <c r="E565">
        <v>0.04</v>
      </c>
      <c r="F565">
        <v>6</v>
      </c>
      <c r="G565" s="1">
        <v>45588</v>
      </c>
      <c r="H565" s="1">
        <v>45594</v>
      </c>
      <c r="I565" t="s">
        <v>21</v>
      </c>
      <c r="J565" t="s">
        <v>16</v>
      </c>
      <c r="K565" s="2">
        <v>1066.82</v>
      </c>
      <c r="L565" t="s">
        <v>39</v>
      </c>
      <c r="M565">
        <f>YEAR(Table1[[#This Row],[order_date]])</f>
        <v>2024</v>
      </c>
      <c r="N565">
        <f>MONTH(Table1[[#This Row],[order_date]])</f>
        <v>10</v>
      </c>
      <c r="O565" s="3">
        <f>Table1[[#This Row],[sales]]-Table1[[#This Row],[profit]]</f>
        <v>3528.4700000000003</v>
      </c>
      <c r="P565" s="3">
        <f>Table1[[#This Row],[sales]]*Table1[[#This Row],[quantity]]</f>
        <v>27571.739999999998</v>
      </c>
      <c r="Q565" s="9">
        <f>Table1[[#This Row],[delivery_date]]-Table1[[#This Row],[order_date]]</f>
        <v>6</v>
      </c>
    </row>
    <row r="566" spans="1:17" x14ac:dyDescent="0.35">
      <c r="A566" t="s">
        <v>597</v>
      </c>
      <c r="B566" t="s">
        <v>19</v>
      </c>
      <c r="C566" t="s">
        <v>20</v>
      </c>
      <c r="D566" s="2">
        <v>2101.27</v>
      </c>
      <c r="E566">
        <v>0</v>
      </c>
      <c r="F566">
        <v>4</v>
      </c>
      <c r="G566" s="1">
        <v>45297</v>
      </c>
      <c r="H566" s="1">
        <v>45304</v>
      </c>
      <c r="I566" t="s">
        <v>31</v>
      </c>
      <c r="J566" t="s">
        <v>27</v>
      </c>
      <c r="K566" s="2">
        <v>616.11</v>
      </c>
      <c r="L566" t="s">
        <v>23</v>
      </c>
      <c r="M566">
        <f>YEAR(Table1[[#This Row],[order_date]])</f>
        <v>2024</v>
      </c>
      <c r="N566">
        <f>MONTH(Table1[[#This Row],[order_date]])</f>
        <v>1</v>
      </c>
      <c r="O566" s="3">
        <f>Table1[[#This Row],[sales]]-Table1[[#This Row],[profit]]</f>
        <v>1485.1599999999999</v>
      </c>
      <c r="P566" s="3">
        <f>Table1[[#This Row],[sales]]*Table1[[#This Row],[quantity]]</f>
        <v>8405.08</v>
      </c>
      <c r="Q566" s="9">
        <f>Table1[[#This Row],[delivery_date]]-Table1[[#This Row],[order_date]]</f>
        <v>7</v>
      </c>
    </row>
    <row r="567" spans="1:17" x14ac:dyDescent="0.35">
      <c r="A567" t="s">
        <v>598</v>
      </c>
      <c r="B567" t="s">
        <v>41</v>
      </c>
      <c r="C567" t="s">
        <v>33</v>
      </c>
      <c r="D567" s="2">
        <v>1241.49</v>
      </c>
      <c r="E567">
        <v>0.01</v>
      </c>
      <c r="F567">
        <v>7</v>
      </c>
      <c r="G567" s="1">
        <v>45382</v>
      </c>
      <c r="H567" s="1">
        <v>45388</v>
      </c>
      <c r="I567" t="s">
        <v>15</v>
      </c>
      <c r="J567" t="s">
        <v>27</v>
      </c>
      <c r="K567" s="2">
        <v>274.88</v>
      </c>
      <c r="L567" t="s">
        <v>34</v>
      </c>
      <c r="M567">
        <f>YEAR(Table1[[#This Row],[order_date]])</f>
        <v>2024</v>
      </c>
      <c r="N567">
        <f>MONTH(Table1[[#This Row],[order_date]])</f>
        <v>3</v>
      </c>
      <c r="O567" s="3">
        <f>Table1[[#This Row],[sales]]-Table1[[#This Row],[profit]]</f>
        <v>966.61</v>
      </c>
      <c r="P567" s="3">
        <f>Table1[[#This Row],[sales]]*Table1[[#This Row],[quantity]]</f>
        <v>8690.43</v>
      </c>
      <c r="Q567" s="9">
        <f>Table1[[#This Row],[delivery_date]]-Table1[[#This Row],[order_date]]</f>
        <v>6</v>
      </c>
    </row>
    <row r="568" spans="1:17" x14ac:dyDescent="0.35">
      <c r="A568" t="s">
        <v>599</v>
      </c>
      <c r="B568" t="s">
        <v>41</v>
      </c>
      <c r="C568" t="s">
        <v>26</v>
      </c>
      <c r="D568" s="2">
        <v>4349.1000000000004</v>
      </c>
      <c r="E568">
        <v>0.04</v>
      </c>
      <c r="F568">
        <v>6</v>
      </c>
      <c r="G568" s="1">
        <v>44951</v>
      </c>
      <c r="H568" s="1">
        <v>44958</v>
      </c>
      <c r="I568" t="s">
        <v>31</v>
      </c>
      <c r="J568" t="s">
        <v>22</v>
      </c>
      <c r="K568" s="2">
        <v>997.25</v>
      </c>
      <c r="L568" t="s">
        <v>34</v>
      </c>
      <c r="M568">
        <f>YEAR(Table1[[#This Row],[order_date]])</f>
        <v>2023</v>
      </c>
      <c r="N568">
        <f>MONTH(Table1[[#This Row],[order_date]])</f>
        <v>1</v>
      </c>
      <c r="O568" s="3">
        <f>Table1[[#This Row],[sales]]-Table1[[#This Row],[profit]]</f>
        <v>3351.8500000000004</v>
      </c>
      <c r="P568" s="3">
        <f>Table1[[#This Row],[sales]]*Table1[[#This Row],[quantity]]</f>
        <v>26094.600000000002</v>
      </c>
      <c r="Q568" s="9">
        <f>Table1[[#This Row],[delivery_date]]-Table1[[#This Row],[order_date]]</f>
        <v>7</v>
      </c>
    </row>
    <row r="569" spans="1:17" x14ac:dyDescent="0.35">
      <c r="A569" t="s">
        <v>600</v>
      </c>
      <c r="B569" t="s">
        <v>19</v>
      </c>
      <c r="C569" t="s">
        <v>14</v>
      </c>
      <c r="D569" s="2">
        <v>891.92</v>
      </c>
      <c r="E569">
        <v>0.19</v>
      </c>
      <c r="F569">
        <v>6</v>
      </c>
      <c r="G569" s="1">
        <v>45314</v>
      </c>
      <c r="H569" s="1">
        <v>45318</v>
      </c>
      <c r="I569" t="s">
        <v>15</v>
      </c>
      <c r="J569" t="s">
        <v>27</v>
      </c>
      <c r="K569" s="2">
        <v>228.19</v>
      </c>
      <c r="L569" t="s">
        <v>28</v>
      </c>
      <c r="M569">
        <f>YEAR(Table1[[#This Row],[order_date]])</f>
        <v>2024</v>
      </c>
      <c r="N569">
        <f>MONTH(Table1[[#This Row],[order_date]])</f>
        <v>1</v>
      </c>
      <c r="O569" s="3">
        <f>Table1[[#This Row],[sales]]-Table1[[#This Row],[profit]]</f>
        <v>663.73</v>
      </c>
      <c r="P569" s="3">
        <f>Table1[[#This Row],[sales]]*Table1[[#This Row],[quantity]]</f>
        <v>5351.5199999999995</v>
      </c>
      <c r="Q569" s="9">
        <f>Table1[[#This Row],[delivery_date]]-Table1[[#This Row],[order_date]]</f>
        <v>4</v>
      </c>
    </row>
    <row r="570" spans="1:17" x14ac:dyDescent="0.35">
      <c r="A570" t="s">
        <v>601</v>
      </c>
      <c r="B570" t="s">
        <v>13</v>
      </c>
      <c r="C570" t="s">
        <v>33</v>
      </c>
      <c r="D570" s="2">
        <v>3194.23</v>
      </c>
      <c r="E570">
        <v>0.15</v>
      </c>
      <c r="F570">
        <v>2</v>
      </c>
      <c r="G570" s="1">
        <v>45235</v>
      </c>
      <c r="H570" s="1">
        <v>45237</v>
      </c>
      <c r="I570" t="s">
        <v>31</v>
      </c>
      <c r="J570" t="s">
        <v>16</v>
      </c>
      <c r="K570" s="2">
        <v>898.74</v>
      </c>
      <c r="L570" t="s">
        <v>39</v>
      </c>
      <c r="M570">
        <f>YEAR(Table1[[#This Row],[order_date]])</f>
        <v>2023</v>
      </c>
      <c r="N570">
        <f>MONTH(Table1[[#This Row],[order_date]])</f>
        <v>11</v>
      </c>
      <c r="O570" s="3">
        <f>Table1[[#This Row],[sales]]-Table1[[#This Row],[profit]]</f>
        <v>2295.4899999999998</v>
      </c>
      <c r="P570" s="3">
        <f>Table1[[#This Row],[sales]]*Table1[[#This Row],[quantity]]</f>
        <v>6388.46</v>
      </c>
      <c r="Q570" s="9">
        <f>Table1[[#This Row],[delivery_date]]-Table1[[#This Row],[order_date]]</f>
        <v>2</v>
      </c>
    </row>
    <row r="571" spans="1:17" x14ac:dyDescent="0.35">
      <c r="A571" t="s">
        <v>602</v>
      </c>
      <c r="B571" t="s">
        <v>13</v>
      </c>
      <c r="C571" t="s">
        <v>20</v>
      </c>
      <c r="D571" s="2">
        <v>4623.9399999999996</v>
      </c>
      <c r="E571">
        <v>0.08</v>
      </c>
      <c r="F571">
        <v>7</v>
      </c>
      <c r="G571" s="1">
        <v>45105</v>
      </c>
      <c r="H571" s="1">
        <v>45109</v>
      </c>
      <c r="I571" t="s">
        <v>31</v>
      </c>
      <c r="J571" t="s">
        <v>27</v>
      </c>
      <c r="K571" s="2">
        <v>551.80999999999995</v>
      </c>
      <c r="L571" t="s">
        <v>28</v>
      </c>
      <c r="M571">
        <f>YEAR(Table1[[#This Row],[order_date]])</f>
        <v>2023</v>
      </c>
      <c r="N571">
        <f>MONTH(Table1[[#This Row],[order_date]])</f>
        <v>6</v>
      </c>
      <c r="O571" s="3">
        <f>Table1[[#This Row],[sales]]-Table1[[#This Row],[profit]]</f>
        <v>4072.1299999999997</v>
      </c>
      <c r="P571" s="3">
        <f>Table1[[#This Row],[sales]]*Table1[[#This Row],[quantity]]</f>
        <v>32367.579999999998</v>
      </c>
      <c r="Q571" s="9">
        <f>Table1[[#This Row],[delivery_date]]-Table1[[#This Row],[order_date]]</f>
        <v>4</v>
      </c>
    </row>
    <row r="572" spans="1:17" x14ac:dyDescent="0.35">
      <c r="A572" t="s">
        <v>603</v>
      </c>
      <c r="B572" t="s">
        <v>41</v>
      </c>
      <c r="C572" t="s">
        <v>36</v>
      </c>
      <c r="D572" s="2">
        <v>3404.54</v>
      </c>
      <c r="E572">
        <v>0.26</v>
      </c>
      <c r="F572">
        <v>9</v>
      </c>
      <c r="G572" s="1">
        <v>45132</v>
      </c>
      <c r="H572" s="1">
        <v>45133</v>
      </c>
      <c r="I572" t="s">
        <v>15</v>
      </c>
      <c r="J572" t="s">
        <v>27</v>
      </c>
      <c r="K572" s="2">
        <v>720</v>
      </c>
      <c r="L572" t="s">
        <v>48</v>
      </c>
      <c r="M572">
        <f>YEAR(Table1[[#This Row],[order_date]])</f>
        <v>2023</v>
      </c>
      <c r="N572">
        <f>MONTH(Table1[[#This Row],[order_date]])</f>
        <v>7</v>
      </c>
      <c r="O572" s="3">
        <f>Table1[[#This Row],[sales]]-Table1[[#This Row],[profit]]</f>
        <v>2684.54</v>
      </c>
      <c r="P572" s="3">
        <f>Table1[[#This Row],[sales]]*Table1[[#This Row],[quantity]]</f>
        <v>30640.86</v>
      </c>
      <c r="Q572" s="9">
        <f>Table1[[#This Row],[delivery_date]]-Table1[[#This Row],[order_date]]</f>
        <v>1</v>
      </c>
    </row>
    <row r="573" spans="1:17" x14ac:dyDescent="0.35">
      <c r="A573" t="s">
        <v>604</v>
      </c>
      <c r="B573" t="s">
        <v>13</v>
      </c>
      <c r="C573" t="s">
        <v>36</v>
      </c>
      <c r="D573" s="2">
        <v>1058.8399999999999</v>
      </c>
      <c r="E573">
        <v>0.49</v>
      </c>
      <c r="F573">
        <v>6</v>
      </c>
      <c r="G573" s="1">
        <v>44931</v>
      </c>
      <c r="H573" s="1">
        <v>44933</v>
      </c>
      <c r="I573" t="s">
        <v>21</v>
      </c>
      <c r="J573" t="s">
        <v>22</v>
      </c>
      <c r="K573" s="2">
        <v>162.08000000000001</v>
      </c>
      <c r="L573" t="s">
        <v>28</v>
      </c>
      <c r="M573">
        <f>YEAR(Table1[[#This Row],[order_date]])</f>
        <v>2023</v>
      </c>
      <c r="N573">
        <f>MONTH(Table1[[#This Row],[order_date]])</f>
        <v>1</v>
      </c>
      <c r="O573" s="3">
        <f>Table1[[#This Row],[sales]]-Table1[[#This Row],[profit]]</f>
        <v>896.75999999999988</v>
      </c>
      <c r="P573" s="3">
        <f>Table1[[#This Row],[sales]]*Table1[[#This Row],[quantity]]</f>
        <v>6353.0399999999991</v>
      </c>
      <c r="Q573" s="9">
        <f>Table1[[#This Row],[delivery_date]]-Table1[[#This Row],[order_date]]</f>
        <v>2</v>
      </c>
    </row>
    <row r="574" spans="1:17" x14ac:dyDescent="0.35">
      <c r="A574" t="s">
        <v>605</v>
      </c>
      <c r="B574" t="s">
        <v>25</v>
      </c>
      <c r="C574" t="s">
        <v>14</v>
      </c>
      <c r="D574" s="2">
        <v>846.19</v>
      </c>
      <c r="E574">
        <v>0.08</v>
      </c>
      <c r="F574">
        <v>8</v>
      </c>
      <c r="G574" s="1">
        <v>45232</v>
      </c>
      <c r="H574" s="1">
        <v>45237</v>
      </c>
      <c r="I574" t="s">
        <v>31</v>
      </c>
      <c r="J574" t="s">
        <v>22</v>
      </c>
      <c r="K574" s="2">
        <v>90.85</v>
      </c>
      <c r="L574" t="s">
        <v>39</v>
      </c>
      <c r="M574">
        <f>YEAR(Table1[[#This Row],[order_date]])</f>
        <v>2023</v>
      </c>
      <c r="N574">
        <f>MONTH(Table1[[#This Row],[order_date]])</f>
        <v>11</v>
      </c>
      <c r="O574" s="3">
        <f>Table1[[#This Row],[sales]]-Table1[[#This Row],[profit]]</f>
        <v>755.34</v>
      </c>
      <c r="P574" s="3">
        <f>Table1[[#This Row],[sales]]*Table1[[#This Row],[quantity]]</f>
        <v>6769.52</v>
      </c>
      <c r="Q574" s="9">
        <f>Table1[[#This Row],[delivery_date]]-Table1[[#This Row],[order_date]]</f>
        <v>5</v>
      </c>
    </row>
    <row r="575" spans="1:17" x14ac:dyDescent="0.35">
      <c r="A575" t="s">
        <v>606</v>
      </c>
      <c r="B575" t="s">
        <v>41</v>
      </c>
      <c r="C575" t="s">
        <v>33</v>
      </c>
      <c r="D575" s="2">
        <v>1336.3</v>
      </c>
      <c r="E575">
        <v>0.13</v>
      </c>
      <c r="F575">
        <v>6</v>
      </c>
      <c r="G575" s="1">
        <v>45104</v>
      </c>
      <c r="H575" s="1">
        <v>45108</v>
      </c>
      <c r="I575" t="s">
        <v>21</v>
      </c>
      <c r="J575" t="s">
        <v>22</v>
      </c>
      <c r="K575" s="2">
        <v>131</v>
      </c>
      <c r="L575" t="s">
        <v>48</v>
      </c>
      <c r="M575">
        <f>YEAR(Table1[[#This Row],[order_date]])</f>
        <v>2023</v>
      </c>
      <c r="N575">
        <f>MONTH(Table1[[#This Row],[order_date]])</f>
        <v>6</v>
      </c>
      <c r="O575" s="3">
        <f>Table1[[#This Row],[sales]]-Table1[[#This Row],[profit]]</f>
        <v>1205.3</v>
      </c>
      <c r="P575" s="3">
        <f>Table1[[#This Row],[sales]]*Table1[[#This Row],[quantity]]</f>
        <v>8017.7999999999993</v>
      </c>
      <c r="Q575" s="9">
        <f>Table1[[#This Row],[delivery_date]]-Table1[[#This Row],[order_date]]</f>
        <v>4</v>
      </c>
    </row>
    <row r="576" spans="1:17" x14ac:dyDescent="0.35">
      <c r="A576" t="s">
        <v>607</v>
      </c>
      <c r="B576" t="s">
        <v>13</v>
      </c>
      <c r="C576" t="s">
        <v>26</v>
      </c>
      <c r="D576" s="2">
        <v>2017.89</v>
      </c>
      <c r="E576">
        <v>0.23</v>
      </c>
      <c r="F576">
        <v>6</v>
      </c>
      <c r="G576" s="1">
        <v>45241</v>
      </c>
      <c r="H576" s="1">
        <v>45243</v>
      </c>
      <c r="I576" t="s">
        <v>21</v>
      </c>
      <c r="J576" t="s">
        <v>27</v>
      </c>
      <c r="K576" s="2">
        <v>150.35</v>
      </c>
      <c r="L576" t="s">
        <v>34</v>
      </c>
      <c r="M576">
        <f>YEAR(Table1[[#This Row],[order_date]])</f>
        <v>2023</v>
      </c>
      <c r="N576">
        <f>MONTH(Table1[[#This Row],[order_date]])</f>
        <v>11</v>
      </c>
      <c r="O576" s="3">
        <f>Table1[[#This Row],[sales]]-Table1[[#This Row],[profit]]</f>
        <v>1867.5400000000002</v>
      </c>
      <c r="P576" s="3">
        <f>Table1[[#This Row],[sales]]*Table1[[#This Row],[quantity]]</f>
        <v>12107.34</v>
      </c>
      <c r="Q576" s="9">
        <f>Table1[[#This Row],[delivery_date]]-Table1[[#This Row],[order_date]]</f>
        <v>2</v>
      </c>
    </row>
    <row r="577" spans="1:17" x14ac:dyDescent="0.35">
      <c r="A577" t="s">
        <v>608</v>
      </c>
      <c r="B577" t="s">
        <v>41</v>
      </c>
      <c r="C577" t="s">
        <v>33</v>
      </c>
      <c r="D577" s="2">
        <v>879.88</v>
      </c>
      <c r="E577">
        <v>0.32</v>
      </c>
      <c r="F577">
        <v>4</v>
      </c>
      <c r="G577" s="1">
        <v>45589</v>
      </c>
      <c r="H577" s="1">
        <v>45595</v>
      </c>
      <c r="I577" t="s">
        <v>21</v>
      </c>
      <c r="J577" t="s">
        <v>16</v>
      </c>
      <c r="K577" s="2">
        <v>230.62</v>
      </c>
      <c r="L577" t="s">
        <v>28</v>
      </c>
      <c r="M577">
        <f>YEAR(Table1[[#This Row],[order_date]])</f>
        <v>2024</v>
      </c>
      <c r="N577">
        <f>MONTH(Table1[[#This Row],[order_date]])</f>
        <v>10</v>
      </c>
      <c r="O577" s="3">
        <f>Table1[[#This Row],[sales]]-Table1[[#This Row],[profit]]</f>
        <v>649.26</v>
      </c>
      <c r="P577" s="3">
        <f>Table1[[#This Row],[sales]]*Table1[[#This Row],[quantity]]</f>
        <v>3519.52</v>
      </c>
      <c r="Q577" s="9">
        <f>Table1[[#This Row],[delivery_date]]-Table1[[#This Row],[order_date]]</f>
        <v>6</v>
      </c>
    </row>
    <row r="578" spans="1:17" x14ac:dyDescent="0.35">
      <c r="A578" t="s">
        <v>609</v>
      </c>
      <c r="B578" t="s">
        <v>25</v>
      </c>
      <c r="C578" t="s">
        <v>36</v>
      </c>
      <c r="D578" s="2">
        <v>4009.29</v>
      </c>
      <c r="E578">
        <v>0.3</v>
      </c>
      <c r="F578">
        <v>6</v>
      </c>
      <c r="G578" s="1">
        <v>45519</v>
      </c>
      <c r="H578" s="1">
        <v>45524</v>
      </c>
      <c r="I578" t="s">
        <v>15</v>
      </c>
      <c r="J578" t="s">
        <v>16</v>
      </c>
      <c r="K578" s="2">
        <v>211.92</v>
      </c>
      <c r="L578" t="s">
        <v>34</v>
      </c>
      <c r="M578">
        <f>YEAR(Table1[[#This Row],[order_date]])</f>
        <v>2024</v>
      </c>
      <c r="N578">
        <f>MONTH(Table1[[#This Row],[order_date]])</f>
        <v>8</v>
      </c>
      <c r="O578" s="3">
        <f>Table1[[#This Row],[sales]]-Table1[[#This Row],[profit]]</f>
        <v>3797.37</v>
      </c>
      <c r="P578" s="3">
        <f>Table1[[#This Row],[sales]]*Table1[[#This Row],[quantity]]</f>
        <v>24055.739999999998</v>
      </c>
      <c r="Q578" s="9">
        <f>Table1[[#This Row],[delivery_date]]-Table1[[#This Row],[order_date]]</f>
        <v>5</v>
      </c>
    </row>
    <row r="579" spans="1:17" x14ac:dyDescent="0.35">
      <c r="A579" t="s">
        <v>610</v>
      </c>
      <c r="B579" t="s">
        <v>41</v>
      </c>
      <c r="C579" t="s">
        <v>14</v>
      </c>
      <c r="D579" s="2">
        <v>1849.47</v>
      </c>
      <c r="E579">
        <v>0.26</v>
      </c>
      <c r="F579">
        <v>4</v>
      </c>
      <c r="G579" s="1">
        <v>45057</v>
      </c>
      <c r="H579" s="1">
        <v>45060</v>
      </c>
      <c r="I579" t="s">
        <v>31</v>
      </c>
      <c r="J579" t="s">
        <v>22</v>
      </c>
      <c r="K579" s="2">
        <v>552.39</v>
      </c>
      <c r="L579" t="s">
        <v>34</v>
      </c>
      <c r="M579">
        <f>YEAR(Table1[[#This Row],[order_date]])</f>
        <v>2023</v>
      </c>
      <c r="N579">
        <f>MONTH(Table1[[#This Row],[order_date]])</f>
        <v>5</v>
      </c>
      <c r="O579" s="3">
        <f>Table1[[#This Row],[sales]]-Table1[[#This Row],[profit]]</f>
        <v>1297.08</v>
      </c>
      <c r="P579" s="3">
        <f>Table1[[#This Row],[sales]]*Table1[[#This Row],[quantity]]</f>
        <v>7397.88</v>
      </c>
      <c r="Q579" s="9">
        <f>Table1[[#This Row],[delivery_date]]-Table1[[#This Row],[order_date]]</f>
        <v>3</v>
      </c>
    </row>
    <row r="580" spans="1:17" x14ac:dyDescent="0.35">
      <c r="A580" t="s">
        <v>611</v>
      </c>
      <c r="B580" t="s">
        <v>41</v>
      </c>
      <c r="C580" t="s">
        <v>20</v>
      </c>
      <c r="D580" s="2">
        <v>4686.83</v>
      </c>
      <c r="E580">
        <v>0.37</v>
      </c>
      <c r="F580">
        <v>6</v>
      </c>
      <c r="G580" s="1">
        <v>45151</v>
      </c>
      <c r="H580" s="1">
        <v>45155</v>
      </c>
      <c r="I580" t="s">
        <v>31</v>
      </c>
      <c r="J580" t="s">
        <v>22</v>
      </c>
      <c r="K580" s="2">
        <v>1364.67</v>
      </c>
      <c r="L580" t="s">
        <v>23</v>
      </c>
      <c r="M580">
        <f>YEAR(Table1[[#This Row],[order_date]])</f>
        <v>2023</v>
      </c>
      <c r="N580">
        <f>MONTH(Table1[[#This Row],[order_date]])</f>
        <v>8</v>
      </c>
      <c r="O580" s="3">
        <f>Table1[[#This Row],[sales]]-Table1[[#This Row],[profit]]</f>
        <v>3322.16</v>
      </c>
      <c r="P580" s="3">
        <f>Table1[[#This Row],[sales]]*Table1[[#This Row],[quantity]]</f>
        <v>28120.98</v>
      </c>
      <c r="Q580" s="9">
        <f>Table1[[#This Row],[delivery_date]]-Table1[[#This Row],[order_date]]</f>
        <v>4</v>
      </c>
    </row>
    <row r="581" spans="1:17" x14ac:dyDescent="0.35">
      <c r="A581" t="s">
        <v>612</v>
      </c>
      <c r="B581" t="s">
        <v>41</v>
      </c>
      <c r="C581" t="s">
        <v>33</v>
      </c>
      <c r="D581" s="2">
        <v>4228.21</v>
      </c>
      <c r="E581">
        <v>0.42</v>
      </c>
      <c r="F581">
        <v>1</v>
      </c>
      <c r="G581" s="1">
        <v>45232</v>
      </c>
      <c r="H581" s="1">
        <v>45233</v>
      </c>
      <c r="I581" t="s">
        <v>21</v>
      </c>
      <c r="J581" t="s">
        <v>16</v>
      </c>
      <c r="K581" s="2">
        <v>772.46</v>
      </c>
      <c r="L581" t="s">
        <v>39</v>
      </c>
      <c r="M581">
        <f>YEAR(Table1[[#This Row],[order_date]])</f>
        <v>2023</v>
      </c>
      <c r="N581">
        <f>MONTH(Table1[[#This Row],[order_date]])</f>
        <v>11</v>
      </c>
      <c r="O581" s="3">
        <f>Table1[[#This Row],[sales]]-Table1[[#This Row],[profit]]</f>
        <v>3455.75</v>
      </c>
      <c r="P581" s="3">
        <f>Table1[[#This Row],[sales]]*Table1[[#This Row],[quantity]]</f>
        <v>4228.21</v>
      </c>
      <c r="Q581" s="9">
        <f>Table1[[#This Row],[delivery_date]]-Table1[[#This Row],[order_date]]</f>
        <v>1</v>
      </c>
    </row>
    <row r="582" spans="1:17" x14ac:dyDescent="0.35">
      <c r="A582" t="s">
        <v>613</v>
      </c>
      <c r="B582" t="s">
        <v>41</v>
      </c>
      <c r="C582" t="s">
        <v>36</v>
      </c>
      <c r="D582" s="2">
        <v>4553.21</v>
      </c>
      <c r="E582">
        <v>0.5</v>
      </c>
      <c r="F582">
        <v>7</v>
      </c>
      <c r="G582" s="1">
        <v>45236</v>
      </c>
      <c r="H582" s="1">
        <v>45239</v>
      </c>
      <c r="I582" t="s">
        <v>31</v>
      </c>
      <c r="J582" t="s">
        <v>22</v>
      </c>
      <c r="K582" s="2">
        <v>1073.17</v>
      </c>
      <c r="L582" t="s">
        <v>28</v>
      </c>
      <c r="M582">
        <f>YEAR(Table1[[#This Row],[order_date]])</f>
        <v>2023</v>
      </c>
      <c r="N582">
        <f>MONTH(Table1[[#This Row],[order_date]])</f>
        <v>11</v>
      </c>
      <c r="O582" s="3">
        <f>Table1[[#This Row],[sales]]-Table1[[#This Row],[profit]]</f>
        <v>3480.04</v>
      </c>
      <c r="P582" s="3">
        <f>Table1[[#This Row],[sales]]*Table1[[#This Row],[quantity]]</f>
        <v>31872.47</v>
      </c>
      <c r="Q582" s="9">
        <f>Table1[[#This Row],[delivery_date]]-Table1[[#This Row],[order_date]]</f>
        <v>3</v>
      </c>
    </row>
    <row r="583" spans="1:17" x14ac:dyDescent="0.35">
      <c r="A583" t="s">
        <v>614</v>
      </c>
      <c r="B583" t="s">
        <v>25</v>
      </c>
      <c r="C583" t="s">
        <v>26</v>
      </c>
      <c r="D583" s="2">
        <v>1543.01</v>
      </c>
      <c r="E583">
        <v>0.23</v>
      </c>
      <c r="F583">
        <v>2</v>
      </c>
      <c r="G583" s="1">
        <v>45017</v>
      </c>
      <c r="H583" s="1">
        <v>45022</v>
      </c>
      <c r="I583" t="s">
        <v>21</v>
      </c>
      <c r="J583" t="s">
        <v>27</v>
      </c>
      <c r="K583" s="2">
        <v>253.95</v>
      </c>
      <c r="L583" t="s">
        <v>17</v>
      </c>
      <c r="M583">
        <f>YEAR(Table1[[#This Row],[order_date]])</f>
        <v>2023</v>
      </c>
      <c r="N583">
        <f>MONTH(Table1[[#This Row],[order_date]])</f>
        <v>4</v>
      </c>
      <c r="O583" s="3">
        <f>Table1[[#This Row],[sales]]-Table1[[#This Row],[profit]]</f>
        <v>1289.06</v>
      </c>
      <c r="P583" s="3">
        <f>Table1[[#This Row],[sales]]*Table1[[#This Row],[quantity]]</f>
        <v>3086.02</v>
      </c>
      <c r="Q583" s="9">
        <f>Table1[[#This Row],[delivery_date]]-Table1[[#This Row],[order_date]]</f>
        <v>5</v>
      </c>
    </row>
    <row r="584" spans="1:17" x14ac:dyDescent="0.35">
      <c r="A584" t="s">
        <v>615</v>
      </c>
      <c r="B584" t="s">
        <v>19</v>
      </c>
      <c r="C584" t="s">
        <v>14</v>
      </c>
      <c r="D584" s="2">
        <v>2911.28</v>
      </c>
      <c r="E584">
        <v>0.5</v>
      </c>
      <c r="F584">
        <v>6</v>
      </c>
      <c r="G584" s="1">
        <v>45188</v>
      </c>
      <c r="H584" s="1">
        <v>45192</v>
      </c>
      <c r="I584" t="s">
        <v>15</v>
      </c>
      <c r="J584" t="s">
        <v>22</v>
      </c>
      <c r="K584" s="2">
        <v>305.36</v>
      </c>
      <c r="L584" t="s">
        <v>23</v>
      </c>
      <c r="M584">
        <f>YEAR(Table1[[#This Row],[order_date]])</f>
        <v>2023</v>
      </c>
      <c r="N584">
        <f>MONTH(Table1[[#This Row],[order_date]])</f>
        <v>9</v>
      </c>
      <c r="O584" s="3">
        <f>Table1[[#This Row],[sales]]-Table1[[#This Row],[profit]]</f>
        <v>2605.92</v>
      </c>
      <c r="P584" s="3">
        <f>Table1[[#This Row],[sales]]*Table1[[#This Row],[quantity]]</f>
        <v>17467.68</v>
      </c>
      <c r="Q584" s="9">
        <f>Table1[[#This Row],[delivery_date]]-Table1[[#This Row],[order_date]]</f>
        <v>4</v>
      </c>
    </row>
    <row r="585" spans="1:17" x14ac:dyDescent="0.35">
      <c r="A585" t="s">
        <v>616</v>
      </c>
      <c r="B585" t="s">
        <v>41</v>
      </c>
      <c r="C585" t="s">
        <v>20</v>
      </c>
      <c r="D585" s="2">
        <v>1675.1</v>
      </c>
      <c r="E585">
        <v>0.37</v>
      </c>
      <c r="F585">
        <v>9</v>
      </c>
      <c r="G585" s="1">
        <v>45364</v>
      </c>
      <c r="H585" s="1">
        <v>45368</v>
      </c>
      <c r="I585" t="s">
        <v>15</v>
      </c>
      <c r="J585" t="s">
        <v>16</v>
      </c>
      <c r="K585" s="2">
        <v>393.26</v>
      </c>
      <c r="L585" t="s">
        <v>34</v>
      </c>
      <c r="M585">
        <f>YEAR(Table1[[#This Row],[order_date]])</f>
        <v>2024</v>
      </c>
      <c r="N585">
        <f>MONTH(Table1[[#This Row],[order_date]])</f>
        <v>3</v>
      </c>
      <c r="O585" s="3">
        <f>Table1[[#This Row],[sales]]-Table1[[#This Row],[profit]]</f>
        <v>1281.8399999999999</v>
      </c>
      <c r="P585" s="3">
        <f>Table1[[#This Row],[sales]]*Table1[[#This Row],[quantity]]</f>
        <v>15075.9</v>
      </c>
      <c r="Q585" s="9">
        <f>Table1[[#This Row],[delivery_date]]-Table1[[#This Row],[order_date]]</f>
        <v>4</v>
      </c>
    </row>
    <row r="586" spans="1:17" x14ac:dyDescent="0.35">
      <c r="A586" t="s">
        <v>617</v>
      </c>
      <c r="B586" t="s">
        <v>41</v>
      </c>
      <c r="C586" t="s">
        <v>33</v>
      </c>
      <c r="D586" s="2">
        <v>1359.05</v>
      </c>
      <c r="E586">
        <v>0.33</v>
      </c>
      <c r="F586">
        <v>3</v>
      </c>
      <c r="G586" s="1">
        <v>45448</v>
      </c>
      <c r="H586" s="1">
        <v>45450</v>
      </c>
      <c r="I586" t="s">
        <v>31</v>
      </c>
      <c r="J586" t="s">
        <v>22</v>
      </c>
      <c r="K586" s="2">
        <v>220.3</v>
      </c>
      <c r="L586" t="s">
        <v>39</v>
      </c>
      <c r="M586">
        <f>YEAR(Table1[[#This Row],[order_date]])</f>
        <v>2024</v>
      </c>
      <c r="N586">
        <f>MONTH(Table1[[#This Row],[order_date]])</f>
        <v>6</v>
      </c>
      <c r="O586" s="3">
        <f>Table1[[#This Row],[sales]]-Table1[[#This Row],[profit]]</f>
        <v>1138.75</v>
      </c>
      <c r="P586" s="3">
        <f>Table1[[#This Row],[sales]]*Table1[[#This Row],[quantity]]</f>
        <v>4077.1499999999996</v>
      </c>
      <c r="Q586" s="9">
        <f>Table1[[#This Row],[delivery_date]]-Table1[[#This Row],[order_date]]</f>
        <v>2</v>
      </c>
    </row>
    <row r="587" spans="1:17" x14ac:dyDescent="0.35">
      <c r="A587" t="s">
        <v>618</v>
      </c>
      <c r="B587" t="s">
        <v>13</v>
      </c>
      <c r="C587" t="s">
        <v>26</v>
      </c>
      <c r="D587" s="2">
        <v>3074.73</v>
      </c>
      <c r="E587">
        <v>0.32</v>
      </c>
      <c r="F587">
        <v>4</v>
      </c>
      <c r="G587" s="1">
        <v>45044</v>
      </c>
      <c r="H587" s="1">
        <v>45051</v>
      </c>
      <c r="I587" t="s">
        <v>21</v>
      </c>
      <c r="J587" t="s">
        <v>22</v>
      </c>
      <c r="K587" s="2">
        <v>819.52</v>
      </c>
      <c r="L587" t="s">
        <v>23</v>
      </c>
      <c r="M587">
        <f>YEAR(Table1[[#This Row],[order_date]])</f>
        <v>2023</v>
      </c>
      <c r="N587">
        <f>MONTH(Table1[[#This Row],[order_date]])</f>
        <v>4</v>
      </c>
      <c r="O587" s="3">
        <f>Table1[[#This Row],[sales]]-Table1[[#This Row],[profit]]</f>
        <v>2255.21</v>
      </c>
      <c r="P587" s="3">
        <f>Table1[[#This Row],[sales]]*Table1[[#This Row],[quantity]]</f>
        <v>12298.92</v>
      </c>
      <c r="Q587" s="9">
        <f>Table1[[#This Row],[delivery_date]]-Table1[[#This Row],[order_date]]</f>
        <v>7</v>
      </c>
    </row>
    <row r="588" spans="1:17" x14ac:dyDescent="0.35">
      <c r="A588" t="s">
        <v>619</v>
      </c>
      <c r="B588" t="s">
        <v>41</v>
      </c>
      <c r="C588" t="s">
        <v>20</v>
      </c>
      <c r="D588" s="2">
        <v>4108.18</v>
      </c>
      <c r="E588">
        <v>0.46</v>
      </c>
      <c r="F588">
        <v>5</v>
      </c>
      <c r="G588" s="1">
        <v>45595</v>
      </c>
      <c r="H588" s="1">
        <v>45598</v>
      </c>
      <c r="I588" t="s">
        <v>15</v>
      </c>
      <c r="J588" t="s">
        <v>22</v>
      </c>
      <c r="K588" s="2">
        <v>1089.1500000000001</v>
      </c>
      <c r="L588" t="s">
        <v>17</v>
      </c>
      <c r="M588">
        <f>YEAR(Table1[[#This Row],[order_date]])</f>
        <v>2024</v>
      </c>
      <c r="N588">
        <f>MONTH(Table1[[#This Row],[order_date]])</f>
        <v>10</v>
      </c>
      <c r="O588" s="3">
        <f>Table1[[#This Row],[sales]]-Table1[[#This Row],[profit]]</f>
        <v>3019.03</v>
      </c>
      <c r="P588" s="3">
        <f>Table1[[#This Row],[sales]]*Table1[[#This Row],[quantity]]</f>
        <v>20540.900000000001</v>
      </c>
      <c r="Q588" s="9">
        <f>Table1[[#This Row],[delivery_date]]-Table1[[#This Row],[order_date]]</f>
        <v>3</v>
      </c>
    </row>
    <row r="589" spans="1:17" x14ac:dyDescent="0.35">
      <c r="A589" t="s">
        <v>620</v>
      </c>
      <c r="B589" t="s">
        <v>13</v>
      </c>
      <c r="C589" t="s">
        <v>36</v>
      </c>
      <c r="D589" s="2">
        <v>558.63</v>
      </c>
      <c r="E589">
        <v>0.47</v>
      </c>
      <c r="F589">
        <v>8</v>
      </c>
      <c r="G589" s="1">
        <v>45369</v>
      </c>
      <c r="H589" s="1">
        <v>45371</v>
      </c>
      <c r="I589" t="s">
        <v>31</v>
      </c>
      <c r="J589" t="s">
        <v>27</v>
      </c>
      <c r="K589" s="2">
        <v>161.77000000000001</v>
      </c>
      <c r="L589" t="s">
        <v>48</v>
      </c>
      <c r="M589">
        <f>YEAR(Table1[[#This Row],[order_date]])</f>
        <v>2024</v>
      </c>
      <c r="N589">
        <f>MONTH(Table1[[#This Row],[order_date]])</f>
        <v>3</v>
      </c>
      <c r="O589" s="3">
        <f>Table1[[#This Row],[sales]]-Table1[[#This Row],[profit]]</f>
        <v>396.86</v>
      </c>
      <c r="P589" s="3">
        <f>Table1[[#This Row],[sales]]*Table1[[#This Row],[quantity]]</f>
        <v>4469.04</v>
      </c>
      <c r="Q589" s="9">
        <f>Table1[[#This Row],[delivery_date]]-Table1[[#This Row],[order_date]]</f>
        <v>2</v>
      </c>
    </row>
    <row r="590" spans="1:17" x14ac:dyDescent="0.35">
      <c r="A590" t="s">
        <v>621</v>
      </c>
      <c r="B590" t="s">
        <v>19</v>
      </c>
      <c r="C590" t="s">
        <v>36</v>
      </c>
      <c r="D590" s="2">
        <v>1451.27</v>
      </c>
      <c r="E590">
        <v>0.09</v>
      </c>
      <c r="F590">
        <v>6</v>
      </c>
      <c r="G590" s="1">
        <v>45519</v>
      </c>
      <c r="H590" s="1">
        <v>45526</v>
      </c>
      <c r="I590" t="s">
        <v>21</v>
      </c>
      <c r="J590" t="s">
        <v>16</v>
      </c>
      <c r="K590" s="2">
        <v>325.97000000000003</v>
      </c>
      <c r="L590" t="s">
        <v>17</v>
      </c>
      <c r="M590">
        <f>YEAR(Table1[[#This Row],[order_date]])</f>
        <v>2024</v>
      </c>
      <c r="N590">
        <f>MONTH(Table1[[#This Row],[order_date]])</f>
        <v>8</v>
      </c>
      <c r="O590" s="3">
        <f>Table1[[#This Row],[sales]]-Table1[[#This Row],[profit]]</f>
        <v>1125.3</v>
      </c>
      <c r="P590" s="3">
        <f>Table1[[#This Row],[sales]]*Table1[[#This Row],[quantity]]</f>
        <v>8707.619999999999</v>
      </c>
      <c r="Q590" s="9">
        <f>Table1[[#This Row],[delivery_date]]-Table1[[#This Row],[order_date]]</f>
        <v>7</v>
      </c>
    </row>
    <row r="591" spans="1:17" x14ac:dyDescent="0.35">
      <c r="A591" t="s">
        <v>622</v>
      </c>
      <c r="B591" t="s">
        <v>25</v>
      </c>
      <c r="C591" t="s">
        <v>26</v>
      </c>
      <c r="D591" s="2">
        <v>1105.1600000000001</v>
      </c>
      <c r="E591">
        <v>0.25</v>
      </c>
      <c r="F591">
        <v>8</v>
      </c>
      <c r="G591" s="1">
        <v>45285</v>
      </c>
      <c r="H591" s="1">
        <v>45286</v>
      </c>
      <c r="I591" t="s">
        <v>21</v>
      </c>
      <c r="J591" t="s">
        <v>22</v>
      </c>
      <c r="K591" s="2">
        <v>191.3</v>
      </c>
      <c r="L591" t="s">
        <v>39</v>
      </c>
      <c r="M591">
        <f>YEAR(Table1[[#This Row],[order_date]])</f>
        <v>2023</v>
      </c>
      <c r="N591">
        <f>MONTH(Table1[[#This Row],[order_date]])</f>
        <v>12</v>
      </c>
      <c r="O591" s="3">
        <f>Table1[[#This Row],[sales]]-Table1[[#This Row],[profit]]</f>
        <v>913.86000000000013</v>
      </c>
      <c r="P591" s="3">
        <f>Table1[[#This Row],[sales]]*Table1[[#This Row],[quantity]]</f>
        <v>8841.2800000000007</v>
      </c>
      <c r="Q591" s="9">
        <f>Table1[[#This Row],[delivery_date]]-Table1[[#This Row],[order_date]]</f>
        <v>1</v>
      </c>
    </row>
    <row r="592" spans="1:17" x14ac:dyDescent="0.35">
      <c r="A592" t="s">
        <v>623</v>
      </c>
      <c r="B592" t="s">
        <v>25</v>
      </c>
      <c r="C592" t="s">
        <v>36</v>
      </c>
      <c r="D592" s="2">
        <v>4011.92</v>
      </c>
      <c r="E592">
        <v>0.47</v>
      </c>
      <c r="F592">
        <v>3</v>
      </c>
      <c r="G592" s="1">
        <v>45100</v>
      </c>
      <c r="H592" s="1">
        <v>45103</v>
      </c>
      <c r="I592" t="s">
        <v>31</v>
      </c>
      <c r="J592" t="s">
        <v>27</v>
      </c>
      <c r="K592" s="2">
        <v>763.18</v>
      </c>
      <c r="L592" t="s">
        <v>48</v>
      </c>
      <c r="M592">
        <f>YEAR(Table1[[#This Row],[order_date]])</f>
        <v>2023</v>
      </c>
      <c r="N592">
        <f>MONTH(Table1[[#This Row],[order_date]])</f>
        <v>6</v>
      </c>
      <c r="O592" s="3">
        <f>Table1[[#This Row],[sales]]-Table1[[#This Row],[profit]]</f>
        <v>3248.7400000000002</v>
      </c>
      <c r="P592" s="3">
        <f>Table1[[#This Row],[sales]]*Table1[[#This Row],[quantity]]</f>
        <v>12035.76</v>
      </c>
      <c r="Q592" s="9">
        <f>Table1[[#This Row],[delivery_date]]-Table1[[#This Row],[order_date]]</f>
        <v>3</v>
      </c>
    </row>
    <row r="593" spans="1:17" x14ac:dyDescent="0.35">
      <c r="A593" t="s">
        <v>624</v>
      </c>
      <c r="B593" t="s">
        <v>19</v>
      </c>
      <c r="C593" t="s">
        <v>14</v>
      </c>
      <c r="D593" s="2">
        <v>4673.5200000000004</v>
      </c>
      <c r="E593">
        <v>0.19</v>
      </c>
      <c r="F593">
        <v>3</v>
      </c>
      <c r="G593" s="1">
        <v>45388</v>
      </c>
      <c r="H593" s="1">
        <v>45392</v>
      </c>
      <c r="I593" t="s">
        <v>21</v>
      </c>
      <c r="J593" t="s">
        <v>16</v>
      </c>
      <c r="K593" s="2">
        <v>652.91</v>
      </c>
      <c r="L593" t="s">
        <v>34</v>
      </c>
      <c r="M593">
        <f>YEAR(Table1[[#This Row],[order_date]])</f>
        <v>2024</v>
      </c>
      <c r="N593">
        <f>MONTH(Table1[[#This Row],[order_date]])</f>
        <v>4</v>
      </c>
      <c r="O593" s="3">
        <f>Table1[[#This Row],[sales]]-Table1[[#This Row],[profit]]</f>
        <v>4020.6100000000006</v>
      </c>
      <c r="P593" s="3">
        <f>Table1[[#This Row],[sales]]*Table1[[#This Row],[quantity]]</f>
        <v>14020.560000000001</v>
      </c>
      <c r="Q593" s="9">
        <f>Table1[[#This Row],[delivery_date]]-Table1[[#This Row],[order_date]]</f>
        <v>4</v>
      </c>
    </row>
    <row r="594" spans="1:17" x14ac:dyDescent="0.35">
      <c r="A594" t="s">
        <v>625</v>
      </c>
      <c r="B594" t="s">
        <v>25</v>
      </c>
      <c r="C594" t="s">
        <v>26</v>
      </c>
      <c r="D594" s="2">
        <v>491.72</v>
      </c>
      <c r="E594">
        <v>0.12</v>
      </c>
      <c r="F594">
        <v>9</v>
      </c>
      <c r="G594" s="1">
        <v>45322</v>
      </c>
      <c r="H594" s="1">
        <v>45327</v>
      </c>
      <c r="I594" t="s">
        <v>31</v>
      </c>
      <c r="J594" t="s">
        <v>16</v>
      </c>
      <c r="K594" s="2">
        <v>105.65</v>
      </c>
      <c r="L594" t="s">
        <v>48</v>
      </c>
      <c r="M594">
        <f>YEAR(Table1[[#This Row],[order_date]])</f>
        <v>2024</v>
      </c>
      <c r="N594">
        <f>MONTH(Table1[[#This Row],[order_date]])</f>
        <v>1</v>
      </c>
      <c r="O594" s="3">
        <f>Table1[[#This Row],[sales]]-Table1[[#This Row],[profit]]</f>
        <v>386.07000000000005</v>
      </c>
      <c r="P594" s="3">
        <f>Table1[[#This Row],[sales]]*Table1[[#This Row],[quantity]]</f>
        <v>4425.4800000000005</v>
      </c>
      <c r="Q594" s="9">
        <f>Table1[[#This Row],[delivery_date]]-Table1[[#This Row],[order_date]]</f>
        <v>5</v>
      </c>
    </row>
    <row r="595" spans="1:17" x14ac:dyDescent="0.35">
      <c r="A595" t="s">
        <v>626</v>
      </c>
      <c r="B595" t="s">
        <v>19</v>
      </c>
      <c r="C595" t="s">
        <v>36</v>
      </c>
      <c r="D595" s="2">
        <v>1958.15</v>
      </c>
      <c r="E595">
        <v>0.05</v>
      </c>
      <c r="F595">
        <v>6</v>
      </c>
      <c r="G595" s="1">
        <v>45156</v>
      </c>
      <c r="H595" s="1">
        <v>45157</v>
      </c>
      <c r="I595" t="s">
        <v>31</v>
      </c>
      <c r="J595" t="s">
        <v>27</v>
      </c>
      <c r="K595" s="2">
        <v>143.06</v>
      </c>
      <c r="L595" t="s">
        <v>28</v>
      </c>
      <c r="M595">
        <f>YEAR(Table1[[#This Row],[order_date]])</f>
        <v>2023</v>
      </c>
      <c r="N595">
        <f>MONTH(Table1[[#This Row],[order_date]])</f>
        <v>8</v>
      </c>
      <c r="O595" s="3">
        <f>Table1[[#This Row],[sales]]-Table1[[#This Row],[profit]]</f>
        <v>1815.0900000000001</v>
      </c>
      <c r="P595" s="3">
        <f>Table1[[#This Row],[sales]]*Table1[[#This Row],[quantity]]</f>
        <v>11748.900000000001</v>
      </c>
      <c r="Q595" s="9">
        <f>Table1[[#This Row],[delivery_date]]-Table1[[#This Row],[order_date]]</f>
        <v>1</v>
      </c>
    </row>
    <row r="596" spans="1:17" x14ac:dyDescent="0.35">
      <c r="A596" t="s">
        <v>627</v>
      </c>
      <c r="B596" t="s">
        <v>19</v>
      </c>
      <c r="C596" t="s">
        <v>33</v>
      </c>
      <c r="D596" s="2">
        <v>4581.09</v>
      </c>
      <c r="E596">
        <v>0.3</v>
      </c>
      <c r="F596">
        <v>8</v>
      </c>
      <c r="G596" s="1">
        <v>45083</v>
      </c>
      <c r="H596" s="1">
        <v>45085</v>
      </c>
      <c r="I596" t="s">
        <v>15</v>
      </c>
      <c r="J596" t="s">
        <v>27</v>
      </c>
      <c r="K596" s="2">
        <v>1364.76</v>
      </c>
      <c r="L596" t="s">
        <v>34</v>
      </c>
      <c r="M596">
        <f>YEAR(Table1[[#This Row],[order_date]])</f>
        <v>2023</v>
      </c>
      <c r="N596">
        <f>MONTH(Table1[[#This Row],[order_date]])</f>
        <v>6</v>
      </c>
      <c r="O596" s="3">
        <f>Table1[[#This Row],[sales]]-Table1[[#This Row],[profit]]</f>
        <v>3216.33</v>
      </c>
      <c r="P596" s="3">
        <f>Table1[[#This Row],[sales]]*Table1[[#This Row],[quantity]]</f>
        <v>36648.720000000001</v>
      </c>
      <c r="Q596" s="9">
        <f>Table1[[#This Row],[delivery_date]]-Table1[[#This Row],[order_date]]</f>
        <v>2</v>
      </c>
    </row>
    <row r="597" spans="1:17" x14ac:dyDescent="0.35">
      <c r="A597" t="s">
        <v>628</v>
      </c>
      <c r="B597" t="s">
        <v>19</v>
      </c>
      <c r="C597" t="s">
        <v>36</v>
      </c>
      <c r="D597" s="2">
        <v>1788.73</v>
      </c>
      <c r="E597">
        <v>0.35</v>
      </c>
      <c r="F597">
        <v>4</v>
      </c>
      <c r="G597" s="1">
        <v>45260</v>
      </c>
      <c r="H597" s="1">
        <v>45262</v>
      </c>
      <c r="I597" t="s">
        <v>15</v>
      </c>
      <c r="J597" t="s">
        <v>16</v>
      </c>
      <c r="K597" s="2">
        <v>117.68</v>
      </c>
      <c r="L597" t="s">
        <v>34</v>
      </c>
      <c r="M597">
        <f>YEAR(Table1[[#This Row],[order_date]])</f>
        <v>2023</v>
      </c>
      <c r="N597">
        <f>MONTH(Table1[[#This Row],[order_date]])</f>
        <v>11</v>
      </c>
      <c r="O597" s="3">
        <f>Table1[[#This Row],[sales]]-Table1[[#This Row],[profit]]</f>
        <v>1671.05</v>
      </c>
      <c r="P597" s="3">
        <f>Table1[[#This Row],[sales]]*Table1[[#This Row],[quantity]]</f>
        <v>7154.92</v>
      </c>
      <c r="Q597" s="9">
        <f>Table1[[#This Row],[delivery_date]]-Table1[[#This Row],[order_date]]</f>
        <v>2</v>
      </c>
    </row>
    <row r="598" spans="1:17" x14ac:dyDescent="0.35">
      <c r="A598" t="s">
        <v>629</v>
      </c>
      <c r="B598" t="s">
        <v>25</v>
      </c>
      <c r="C598" t="s">
        <v>14</v>
      </c>
      <c r="D598" s="2">
        <v>3592.04</v>
      </c>
      <c r="E598">
        <v>0.1</v>
      </c>
      <c r="F598">
        <v>5</v>
      </c>
      <c r="G598" s="1">
        <v>45638</v>
      </c>
      <c r="H598" s="1">
        <v>45644</v>
      </c>
      <c r="I598" t="s">
        <v>31</v>
      </c>
      <c r="J598" t="s">
        <v>22</v>
      </c>
      <c r="K598" s="2">
        <v>720.77</v>
      </c>
      <c r="L598" t="s">
        <v>48</v>
      </c>
      <c r="M598">
        <f>YEAR(Table1[[#This Row],[order_date]])</f>
        <v>2024</v>
      </c>
      <c r="N598">
        <f>MONTH(Table1[[#This Row],[order_date]])</f>
        <v>12</v>
      </c>
      <c r="O598" s="3">
        <f>Table1[[#This Row],[sales]]-Table1[[#This Row],[profit]]</f>
        <v>2871.27</v>
      </c>
      <c r="P598" s="3">
        <f>Table1[[#This Row],[sales]]*Table1[[#This Row],[quantity]]</f>
        <v>17960.2</v>
      </c>
      <c r="Q598" s="9">
        <f>Table1[[#This Row],[delivery_date]]-Table1[[#This Row],[order_date]]</f>
        <v>6</v>
      </c>
    </row>
    <row r="599" spans="1:17" x14ac:dyDescent="0.35">
      <c r="A599" t="s">
        <v>630</v>
      </c>
      <c r="B599" t="s">
        <v>13</v>
      </c>
      <c r="C599" t="s">
        <v>20</v>
      </c>
      <c r="D599" s="2">
        <v>593.27</v>
      </c>
      <c r="E599">
        <v>0.34</v>
      </c>
      <c r="F599">
        <v>9</v>
      </c>
      <c r="G599" s="1">
        <v>45231</v>
      </c>
      <c r="H599" s="1">
        <v>45232</v>
      </c>
      <c r="I599" t="s">
        <v>21</v>
      </c>
      <c r="J599" t="s">
        <v>27</v>
      </c>
      <c r="K599" s="2">
        <v>72.77</v>
      </c>
      <c r="L599" t="s">
        <v>23</v>
      </c>
      <c r="M599">
        <f>YEAR(Table1[[#This Row],[order_date]])</f>
        <v>2023</v>
      </c>
      <c r="N599">
        <f>MONTH(Table1[[#This Row],[order_date]])</f>
        <v>11</v>
      </c>
      <c r="O599" s="3">
        <f>Table1[[#This Row],[sales]]-Table1[[#This Row],[profit]]</f>
        <v>520.5</v>
      </c>
      <c r="P599" s="3">
        <f>Table1[[#This Row],[sales]]*Table1[[#This Row],[quantity]]</f>
        <v>5339.43</v>
      </c>
      <c r="Q599" s="9">
        <f>Table1[[#This Row],[delivery_date]]-Table1[[#This Row],[order_date]]</f>
        <v>1</v>
      </c>
    </row>
    <row r="600" spans="1:17" x14ac:dyDescent="0.35">
      <c r="A600" t="s">
        <v>631</v>
      </c>
      <c r="B600" t="s">
        <v>19</v>
      </c>
      <c r="C600" t="s">
        <v>20</v>
      </c>
      <c r="D600" s="2">
        <v>2277.5</v>
      </c>
      <c r="E600">
        <v>0.45</v>
      </c>
      <c r="F600">
        <v>7</v>
      </c>
      <c r="G600" s="1">
        <v>45606</v>
      </c>
      <c r="H600" s="1">
        <v>45609</v>
      </c>
      <c r="I600" t="s">
        <v>15</v>
      </c>
      <c r="J600" t="s">
        <v>27</v>
      </c>
      <c r="K600" s="2">
        <v>582</v>
      </c>
      <c r="L600" t="s">
        <v>17</v>
      </c>
      <c r="M600">
        <f>YEAR(Table1[[#This Row],[order_date]])</f>
        <v>2024</v>
      </c>
      <c r="N600">
        <f>MONTH(Table1[[#This Row],[order_date]])</f>
        <v>11</v>
      </c>
      <c r="O600" s="3">
        <f>Table1[[#This Row],[sales]]-Table1[[#This Row],[profit]]</f>
        <v>1695.5</v>
      </c>
      <c r="P600" s="3">
        <f>Table1[[#This Row],[sales]]*Table1[[#This Row],[quantity]]</f>
        <v>15942.5</v>
      </c>
      <c r="Q600" s="9">
        <f>Table1[[#This Row],[delivery_date]]-Table1[[#This Row],[order_date]]</f>
        <v>3</v>
      </c>
    </row>
    <row r="601" spans="1:17" x14ac:dyDescent="0.35">
      <c r="A601" t="s">
        <v>632</v>
      </c>
      <c r="B601" t="s">
        <v>41</v>
      </c>
      <c r="C601" t="s">
        <v>36</v>
      </c>
      <c r="D601" s="2">
        <v>2566.17</v>
      </c>
      <c r="E601">
        <v>0.12</v>
      </c>
      <c r="F601">
        <v>5</v>
      </c>
      <c r="G601" s="1">
        <v>45225</v>
      </c>
      <c r="H601" s="1">
        <v>45226</v>
      </c>
      <c r="I601" t="s">
        <v>21</v>
      </c>
      <c r="J601" t="s">
        <v>27</v>
      </c>
      <c r="K601" s="2">
        <v>532.41999999999996</v>
      </c>
      <c r="L601" t="s">
        <v>28</v>
      </c>
      <c r="M601">
        <f>YEAR(Table1[[#This Row],[order_date]])</f>
        <v>2023</v>
      </c>
      <c r="N601">
        <f>MONTH(Table1[[#This Row],[order_date]])</f>
        <v>10</v>
      </c>
      <c r="O601" s="3">
        <f>Table1[[#This Row],[sales]]-Table1[[#This Row],[profit]]</f>
        <v>2033.75</v>
      </c>
      <c r="P601" s="3">
        <f>Table1[[#This Row],[sales]]*Table1[[#This Row],[quantity]]</f>
        <v>12830.85</v>
      </c>
      <c r="Q601" s="9">
        <f>Table1[[#This Row],[delivery_date]]-Table1[[#This Row],[order_date]]</f>
        <v>1</v>
      </c>
    </row>
    <row r="602" spans="1:17" x14ac:dyDescent="0.35">
      <c r="A602" t="s">
        <v>633</v>
      </c>
      <c r="B602" t="s">
        <v>25</v>
      </c>
      <c r="C602" t="s">
        <v>20</v>
      </c>
      <c r="D602" s="2">
        <v>3812.55</v>
      </c>
      <c r="E602">
        <v>0.06</v>
      </c>
      <c r="F602">
        <v>7</v>
      </c>
      <c r="G602" s="1">
        <v>45541</v>
      </c>
      <c r="H602" s="1">
        <v>45544</v>
      </c>
      <c r="I602" t="s">
        <v>31</v>
      </c>
      <c r="J602" t="s">
        <v>27</v>
      </c>
      <c r="K602" s="2">
        <v>769.54</v>
      </c>
      <c r="L602" t="s">
        <v>28</v>
      </c>
      <c r="M602">
        <f>YEAR(Table1[[#This Row],[order_date]])</f>
        <v>2024</v>
      </c>
      <c r="N602">
        <f>MONTH(Table1[[#This Row],[order_date]])</f>
        <v>9</v>
      </c>
      <c r="O602" s="3">
        <f>Table1[[#This Row],[sales]]-Table1[[#This Row],[profit]]</f>
        <v>3043.01</v>
      </c>
      <c r="P602" s="3">
        <f>Table1[[#This Row],[sales]]*Table1[[#This Row],[quantity]]</f>
        <v>26687.850000000002</v>
      </c>
      <c r="Q602" s="9">
        <f>Table1[[#This Row],[delivery_date]]-Table1[[#This Row],[order_date]]</f>
        <v>3</v>
      </c>
    </row>
    <row r="603" spans="1:17" x14ac:dyDescent="0.35">
      <c r="A603" t="s">
        <v>634</v>
      </c>
      <c r="B603" t="s">
        <v>19</v>
      </c>
      <c r="C603" t="s">
        <v>36</v>
      </c>
      <c r="D603" s="2">
        <v>1515.24</v>
      </c>
      <c r="E603">
        <v>0.42</v>
      </c>
      <c r="F603">
        <v>9</v>
      </c>
      <c r="G603" s="1">
        <v>45269</v>
      </c>
      <c r="H603" s="1">
        <v>45270</v>
      </c>
      <c r="I603" t="s">
        <v>31</v>
      </c>
      <c r="J603" t="s">
        <v>27</v>
      </c>
      <c r="K603" s="2">
        <v>359.32</v>
      </c>
      <c r="L603" t="s">
        <v>39</v>
      </c>
      <c r="M603">
        <f>YEAR(Table1[[#This Row],[order_date]])</f>
        <v>2023</v>
      </c>
      <c r="N603">
        <f>MONTH(Table1[[#This Row],[order_date]])</f>
        <v>12</v>
      </c>
      <c r="O603" s="3">
        <f>Table1[[#This Row],[sales]]-Table1[[#This Row],[profit]]</f>
        <v>1155.92</v>
      </c>
      <c r="P603" s="3">
        <f>Table1[[#This Row],[sales]]*Table1[[#This Row],[quantity]]</f>
        <v>13637.16</v>
      </c>
      <c r="Q603" s="9">
        <f>Table1[[#This Row],[delivery_date]]-Table1[[#This Row],[order_date]]</f>
        <v>1</v>
      </c>
    </row>
    <row r="604" spans="1:17" x14ac:dyDescent="0.35">
      <c r="A604" t="s">
        <v>635</v>
      </c>
      <c r="B604" t="s">
        <v>19</v>
      </c>
      <c r="C604" t="s">
        <v>14</v>
      </c>
      <c r="D604" s="2">
        <v>1394.52</v>
      </c>
      <c r="E604">
        <v>0.46</v>
      </c>
      <c r="F604">
        <v>3</v>
      </c>
      <c r="G604" s="1">
        <v>45445</v>
      </c>
      <c r="H604" s="1">
        <v>45451</v>
      </c>
      <c r="I604" t="s">
        <v>21</v>
      </c>
      <c r="J604" t="s">
        <v>27</v>
      </c>
      <c r="K604" s="2">
        <v>110.89</v>
      </c>
      <c r="L604" t="s">
        <v>34</v>
      </c>
      <c r="M604">
        <f>YEAR(Table1[[#This Row],[order_date]])</f>
        <v>2024</v>
      </c>
      <c r="N604">
        <f>MONTH(Table1[[#This Row],[order_date]])</f>
        <v>6</v>
      </c>
      <c r="O604" s="3">
        <f>Table1[[#This Row],[sales]]-Table1[[#This Row],[profit]]</f>
        <v>1283.6299999999999</v>
      </c>
      <c r="P604" s="3">
        <f>Table1[[#This Row],[sales]]*Table1[[#This Row],[quantity]]</f>
        <v>4183.5599999999995</v>
      </c>
      <c r="Q604" s="9">
        <f>Table1[[#This Row],[delivery_date]]-Table1[[#This Row],[order_date]]</f>
        <v>6</v>
      </c>
    </row>
    <row r="605" spans="1:17" x14ac:dyDescent="0.35">
      <c r="A605" t="s">
        <v>636</v>
      </c>
      <c r="B605" t="s">
        <v>41</v>
      </c>
      <c r="C605" t="s">
        <v>20</v>
      </c>
      <c r="D605" s="2">
        <v>1584.54</v>
      </c>
      <c r="E605">
        <v>0.11</v>
      </c>
      <c r="F605">
        <v>3</v>
      </c>
      <c r="G605" s="1">
        <v>45578</v>
      </c>
      <c r="H605" s="1">
        <v>45584</v>
      </c>
      <c r="I605" t="s">
        <v>15</v>
      </c>
      <c r="J605" t="s">
        <v>16</v>
      </c>
      <c r="K605" s="2">
        <v>202.71</v>
      </c>
      <c r="L605" t="s">
        <v>39</v>
      </c>
      <c r="M605">
        <f>YEAR(Table1[[#This Row],[order_date]])</f>
        <v>2024</v>
      </c>
      <c r="N605">
        <f>MONTH(Table1[[#This Row],[order_date]])</f>
        <v>10</v>
      </c>
      <c r="O605" s="3">
        <f>Table1[[#This Row],[sales]]-Table1[[#This Row],[profit]]</f>
        <v>1381.83</v>
      </c>
      <c r="P605" s="3">
        <f>Table1[[#This Row],[sales]]*Table1[[#This Row],[quantity]]</f>
        <v>4753.62</v>
      </c>
      <c r="Q605" s="9">
        <f>Table1[[#This Row],[delivery_date]]-Table1[[#This Row],[order_date]]</f>
        <v>6</v>
      </c>
    </row>
    <row r="606" spans="1:17" x14ac:dyDescent="0.35">
      <c r="A606" t="s">
        <v>637</v>
      </c>
      <c r="B606" t="s">
        <v>13</v>
      </c>
      <c r="C606" t="s">
        <v>33</v>
      </c>
      <c r="D606" s="2">
        <v>2822.91</v>
      </c>
      <c r="E606">
        <v>0.36</v>
      </c>
      <c r="F606">
        <v>4</v>
      </c>
      <c r="G606" s="1">
        <v>45646</v>
      </c>
      <c r="H606" s="1">
        <v>45647</v>
      </c>
      <c r="I606" t="s">
        <v>15</v>
      </c>
      <c r="J606" t="s">
        <v>22</v>
      </c>
      <c r="K606" s="2">
        <v>498.16</v>
      </c>
      <c r="L606" t="s">
        <v>39</v>
      </c>
      <c r="M606">
        <f>YEAR(Table1[[#This Row],[order_date]])</f>
        <v>2024</v>
      </c>
      <c r="N606">
        <f>MONTH(Table1[[#This Row],[order_date]])</f>
        <v>12</v>
      </c>
      <c r="O606" s="3">
        <f>Table1[[#This Row],[sales]]-Table1[[#This Row],[profit]]</f>
        <v>2324.75</v>
      </c>
      <c r="P606" s="3">
        <f>Table1[[#This Row],[sales]]*Table1[[#This Row],[quantity]]</f>
        <v>11291.64</v>
      </c>
      <c r="Q606" s="9">
        <f>Table1[[#This Row],[delivery_date]]-Table1[[#This Row],[order_date]]</f>
        <v>1</v>
      </c>
    </row>
    <row r="607" spans="1:17" x14ac:dyDescent="0.35">
      <c r="A607" t="s">
        <v>638</v>
      </c>
      <c r="B607" t="s">
        <v>13</v>
      </c>
      <c r="C607" t="s">
        <v>36</v>
      </c>
      <c r="D607" s="2">
        <v>4392.42</v>
      </c>
      <c r="E607">
        <v>0.3</v>
      </c>
      <c r="F607">
        <v>7</v>
      </c>
      <c r="G607" s="1">
        <v>44939</v>
      </c>
      <c r="H607" s="1">
        <v>44943</v>
      </c>
      <c r="I607" t="s">
        <v>15</v>
      </c>
      <c r="J607" t="s">
        <v>22</v>
      </c>
      <c r="K607" s="2">
        <v>570.98</v>
      </c>
      <c r="L607" t="s">
        <v>23</v>
      </c>
      <c r="M607">
        <f>YEAR(Table1[[#This Row],[order_date]])</f>
        <v>2023</v>
      </c>
      <c r="N607">
        <f>MONTH(Table1[[#This Row],[order_date]])</f>
        <v>1</v>
      </c>
      <c r="O607" s="3">
        <f>Table1[[#This Row],[sales]]-Table1[[#This Row],[profit]]</f>
        <v>3821.44</v>
      </c>
      <c r="P607" s="3">
        <f>Table1[[#This Row],[sales]]*Table1[[#This Row],[quantity]]</f>
        <v>30746.940000000002</v>
      </c>
      <c r="Q607" s="9">
        <f>Table1[[#This Row],[delivery_date]]-Table1[[#This Row],[order_date]]</f>
        <v>4</v>
      </c>
    </row>
    <row r="608" spans="1:17" x14ac:dyDescent="0.35">
      <c r="A608" t="s">
        <v>639</v>
      </c>
      <c r="B608" t="s">
        <v>13</v>
      </c>
      <c r="C608" t="s">
        <v>20</v>
      </c>
      <c r="D608" s="2">
        <v>4171.6099999999997</v>
      </c>
      <c r="E608">
        <v>0.12</v>
      </c>
      <c r="F608">
        <v>5</v>
      </c>
      <c r="G608" s="1">
        <v>45627</v>
      </c>
      <c r="H608" s="1">
        <v>45630</v>
      </c>
      <c r="I608" t="s">
        <v>15</v>
      </c>
      <c r="J608" t="s">
        <v>22</v>
      </c>
      <c r="K608" s="2">
        <v>323.45999999999998</v>
      </c>
      <c r="L608" t="s">
        <v>39</v>
      </c>
      <c r="M608">
        <f>YEAR(Table1[[#This Row],[order_date]])</f>
        <v>2024</v>
      </c>
      <c r="N608">
        <f>MONTH(Table1[[#This Row],[order_date]])</f>
        <v>12</v>
      </c>
      <c r="O608" s="3">
        <f>Table1[[#This Row],[sales]]-Table1[[#This Row],[profit]]</f>
        <v>3848.1499999999996</v>
      </c>
      <c r="P608" s="3">
        <f>Table1[[#This Row],[sales]]*Table1[[#This Row],[quantity]]</f>
        <v>20858.05</v>
      </c>
      <c r="Q608" s="9">
        <f>Table1[[#This Row],[delivery_date]]-Table1[[#This Row],[order_date]]</f>
        <v>3</v>
      </c>
    </row>
    <row r="609" spans="1:17" x14ac:dyDescent="0.35">
      <c r="A609" t="s">
        <v>640</v>
      </c>
      <c r="B609" t="s">
        <v>19</v>
      </c>
      <c r="C609" t="s">
        <v>14</v>
      </c>
      <c r="D609" s="2">
        <v>383.93</v>
      </c>
      <c r="E609">
        <v>0.41</v>
      </c>
      <c r="F609">
        <v>5</v>
      </c>
      <c r="G609" s="1">
        <v>45309</v>
      </c>
      <c r="H609" s="1">
        <v>45310</v>
      </c>
      <c r="I609" t="s">
        <v>21</v>
      </c>
      <c r="J609" t="s">
        <v>16</v>
      </c>
      <c r="K609" s="2">
        <v>48.91</v>
      </c>
      <c r="L609" t="s">
        <v>28</v>
      </c>
      <c r="M609">
        <f>YEAR(Table1[[#This Row],[order_date]])</f>
        <v>2024</v>
      </c>
      <c r="N609">
        <f>MONTH(Table1[[#This Row],[order_date]])</f>
        <v>1</v>
      </c>
      <c r="O609" s="3">
        <f>Table1[[#This Row],[sales]]-Table1[[#This Row],[profit]]</f>
        <v>335.02</v>
      </c>
      <c r="P609" s="3">
        <f>Table1[[#This Row],[sales]]*Table1[[#This Row],[quantity]]</f>
        <v>1919.65</v>
      </c>
      <c r="Q609" s="9">
        <f>Table1[[#This Row],[delivery_date]]-Table1[[#This Row],[order_date]]</f>
        <v>1</v>
      </c>
    </row>
    <row r="610" spans="1:17" x14ac:dyDescent="0.35">
      <c r="A610" t="s">
        <v>641</v>
      </c>
      <c r="B610" t="s">
        <v>19</v>
      </c>
      <c r="C610" t="s">
        <v>14</v>
      </c>
      <c r="D610" s="2">
        <v>4406.88</v>
      </c>
      <c r="E610">
        <v>0.24</v>
      </c>
      <c r="F610">
        <v>4</v>
      </c>
      <c r="G610" s="1">
        <v>45101</v>
      </c>
      <c r="H610" s="1">
        <v>45103</v>
      </c>
      <c r="I610" t="s">
        <v>15</v>
      </c>
      <c r="J610" t="s">
        <v>16</v>
      </c>
      <c r="K610" s="2">
        <v>725.37</v>
      </c>
      <c r="L610" t="s">
        <v>39</v>
      </c>
      <c r="M610">
        <f>YEAR(Table1[[#This Row],[order_date]])</f>
        <v>2023</v>
      </c>
      <c r="N610">
        <f>MONTH(Table1[[#This Row],[order_date]])</f>
        <v>6</v>
      </c>
      <c r="O610" s="3">
        <f>Table1[[#This Row],[sales]]-Table1[[#This Row],[profit]]</f>
        <v>3681.51</v>
      </c>
      <c r="P610" s="3">
        <f>Table1[[#This Row],[sales]]*Table1[[#This Row],[quantity]]</f>
        <v>17627.52</v>
      </c>
      <c r="Q610" s="9">
        <f>Table1[[#This Row],[delivery_date]]-Table1[[#This Row],[order_date]]</f>
        <v>2</v>
      </c>
    </row>
    <row r="611" spans="1:17" x14ac:dyDescent="0.35">
      <c r="A611" t="s">
        <v>642</v>
      </c>
      <c r="B611" t="s">
        <v>19</v>
      </c>
      <c r="C611" t="s">
        <v>33</v>
      </c>
      <c r="D611" s="2">
        <v>566.04</v>
      </c>
      <c r="E611">
        <v>0.35</v>
      </c>
      <c r="F611">
        <v>8</v>
      </c>
      <c r="G611" s="1">
        <v>45329</v>
      </c>
      <c r="H611" s="1">
        <v>45331</v>
      </c>
      <c r="I611" t="s">
        <v>21</v>
      </c>
      <c r="J611" t="s">
        <v>16</v>
      </c>
      <c r="K611" s="2">
        <v>49.22</v>
      </c>
      <c r="L611" t="s">
        <v>48</v>
      </c>
      <c r="M611">
        <f>YEAR(Table1[[#This Row],[order_date]])</f>
        <v>2024</v>
      </c>
      <c r="N611">
        <f>MONTH(Table1[[#This Row],[order_date]])</f>
        <v>2</v>
      </c>
      <c r="O611" s="3">
        <f>Table1[[#This Row],[sales]]-Table1[[#This Row],[profit]]</f>
        <v>516.81999999999994</v>
      </c>
      <c r="P611" s="3">
        <f>Table1[[#This Row],[sales]]*Table1[[#This Row],[quantity]]</f>
        <v>4528.32</v>
      </c>
      <c r="Q611" s="9">
        <f>Table1[[#This Row],[delivery_date]]-Table1[[#This Row],[order_date]]</f>
        <v>2</v>
      </c>
    </row>
    <row r="612" spans="1:17" x14ac:dyDescent="0.35">
      <c r="A612" t="s">
        <v>643</v>
      </c>
      <c r="B612" t="s">
        <v>25</v>
      </c>
      <c r="C612" t="s">
        <v>14</v>
      </c>
      <c r="D612" s="2">
        <v>2135.21</v>
      </c>
      <c r="E612">
        <v>0.15</v>
      </c>
      <c r="F612">
        <v>3</v>
      </c>
      <c r="G612" s="1">
        <v>45569</v>
      </c>
      <c r="H612" s="1">
        <v>45575</v>
      </c>
      <c r="I612" t="s">
        <v>15</v>
      </c>
      <c r="J612" t="s">
        <v>27</v>
      </c>
      <c r="K612" s="2">
        <v>460.05</v>
      </c>
      <c r="L612" t="s">
        <v>23</v>
      </c>
      <c r="M612">
        <f>YEAR(Table1[[#This Row],[order_date]])</f>
        <v>2024</v>
      </c>
      <c r="N612">
        <f>MONTH(Table1[[#This Row],[order_date]])</f>
        <v>10</v>
      </c>
      <c r="O612" s="3">
        <f>Table1[[#This Row],[sales]]-Table1[[#This Row],[profit]]</f>
        <v>1675.16</v>
      </c>
      <c r="P612" s="3">
        <f>Table1[[#This Row],[sales]]*Table1[[#This Row],[quantity]]</f>
        <v>6405.63</v>
      </c>
      <c r="Q612" s="9">
        <f>Table1[[#This Row],[delivery_date]]-Table1[[#This Row],[order_date]]</f>
        <v>6</v>
      </c>
    </row>
    <row r="613" spans="1:17" x14ac:dyDescent="0.35">
      <c r="A613" t="s">
        <v>644</v>
      </c>
      <c r="B613" t="s">
        <v>41</v>
      </c>
      <c r="C613" t="s">
        <v>14</v>
      </c>
      <c r="D613" s="2">
        <v>3850.48</v>
      </c>
      <c r="E613">
        <v>0.41</v>
      </c>
      <c r="F613">
        <v>2</v>
      </c>
      <c r="G613" s="1">
        <v>45558</v>
      </c>
      <c r="H613" s="1">
        <v>45561</v>
      </c>
      <c r="I613" t="s">
        <v>15</v>
      </c>
      <c r="J613" t="s">
        <v>27</v>
      </c>
      <c r="K613" s="2">
        <v>262.44</v>
      </c>
      <c r="L613" t="s">
        <v>28</v>
      </c>
      <c r="M613">
        <f>YEAR(Table1[[#This Row],[order_date]])</f>
        <v>2024</v>
      </c>
      <c r="N613">
        <f>MONTH(Table1[[#This Row],[order_date]])</f>
        <v>9</v>
      </c>
      <c r="O613" s="3">
        <f>Table1[[#This Row],[sales]]-Table1[[#This Row],[profit]]</f>
        <v>3588.04</v>
      </c>
      <c r="P613" s="3">
        <f>Table1[[#This Row],[sales]]*Table1[[#This Row],[quantity]]</f>
        <v>7700.96</v>
      </c>
      <c r="Q613" s="9">
        <f>Table1[[#This Row],[delivery_date]]-Table1[[#This Row],[order_date]]</f>
        <v>3</v>
      </c>
    </row>
    <row r="614" spans="1:17" x14ac:dyDescent="0.35">
      <c r="A614" t="s">
        <v>645</v>
      </c>
      <c r="B614" t="s">
        <v>19</v>
      </c>
      <c r="C614" t="s">
        <v>20</v>
      </c>
      <c r="D614" s="2">
        <v>499.4</v>
      </c>
      <c r="E614">
        <v>0.13</v>
      </c>
      <c r="F614">
        <v>4</v>
      </c>
      <c r="G614" s="1">
        <v>45382</v>
      </c>
      <c r="H614" s="1">
        <v>45383</v>
      </c>
      <c r="I614" t="s">
        <v>21</v>
      </c>
      <c r="J614" t="s">
        <v>27</v>
      </c>
      <c r="K614" s="2">
        <v>136.29</v>
      </c>
      <c r="L614" t="s">
        <v>48</v>
      </c>
      <c r="M614">
        <f>YEAR(Table1[[#This Row],[order_date]])</f>
        <v>2024</v>
      </c>
      <c r="N614">
        <f>MONTH(Table1[[#This Row],[order_date]])</f>
        <v>3</v>
      </c>
      <c r="O614" s="3">
        <f>Table1[[#This Row],[sales]]-Table1[[#This Row],[profit]]</f>
        <v>363.11</v>
      </c>
      <c r="P614" s="3">
        <f>Table1[[#This Row],[sales]]*Table1[[#This Row],[quantity]]</f>
        <v>1997.6</v>
      </c>
      <c r="Q614" s="9">
        <f>Table1[[#This Row],[delivery_date]]-Table1[[#This Row],[order_date]]</f>
        <v>1</v>
      </c>
    </row>
    <row r="615" spans="1:17" x14ac:dyDescent="0.35">
      <c r="A615" t="s">
        <v>646</v>
      </c>
      <c r="B615" t="s">
        <v>41</v>
      </c>
      <c r="C615" t="s">
        <v>36</v>
      </c>
      <c r="D615" s="2">
        <v>297.95999999999998</v>
      </c>
      <c r="E615">
        <v>0.18</v>
      </c>
      <c r="F615">
        <v>8</v>
      </c>
      <c r="G615" s="1">
        <v>45606</v>
      </c>
      <c r="H615" s="1">
        <v>45609</v>
      </c>
      <c r="I615" t="s">
        <v>21</v>
      </c>
      <c r="J615" t="s">
        <v>16</v>
      </c>
      <c r="K615" s="2">
        <v>41.93</v>
      </c>
      <c r="L615" t="s">
        <v>28</v>
      </c>
      <c r="M615">
        <f>YEAR(Table1[[#This Row],[order_date]])</f>
        <v>2024</v>
      </c>
      <c r="N615">
        <f>MONTH(Table1[[#This Row],[order_date]])</f>
        <v>11</v>
      </c>
      <c r="O615" s="3">
        <f>Table1[[#This Row],[sales]]-Table1[[#This Row],[profit]]</f>
        <v>256.02999999999997</v>
      </c>
      <c r="P615" s="3">
        <f>Table1[[#This Row],[sales]]*Table1[[#This Row],[quantity]]</f>
        <v>2383.6799999999998</v>
      </c>
      <c r="Q615" s="9">
        <f>Table1[[#This Row],[delivery_date]]-Table1[[#This Row],[order_date]]</f>
        <v>3</v>
      </c>
    </row>
    <row r="616" spans="1:17" x14ac:dyDescent="0.35">
      <c r="A616" t="s">
        <v>647</v>
      </c>
      <c r="B616" t="s">
        <v>41</v>
      </c>
      <c r="C616" t="s">
        <v>26</v>
      </c>
      <c r="D616" s="2">
        <v>1716.98</v>
      </c>
      <c r="E616">
        <v>0.2</v>
      </c>
      <c r="F616">
        <v>4</v>
      </c>
      <c r="G616" s="1">
        <v>45194</v>
      </c>
      <c r="H616" s="1">
        <v>45195</v>
      </c>
      <c r="I616" t="s">
        <v>21</v>
      </c>
      <c r="J616" t="s">
        <v>22</v>
      </c>
      <c r="K616" s="2">
        <v>239.91</v>
      </c>
      <c r="L616" t="s">
        <v>34</v>
      </c>
      <c r="M616">
        <f>YEAR(Table1[[#This Row],[order_date]])</f>
        <v>2023</v>
      </c>
      <c r="N616">
        <f>MONTH(Table1[[#This Row],[order_date]])</f>
        <v>9</v>
      </c>
      <c r="O616" s="3">
        <f>Table1[[#This Row],[sales]]-Table1[[#This Row],[profit]]</f>
        <v>1477.07</v>
      </c>
      <c r="P616" s="3">
        <f>Table1[[#This Row],[sales]]*Table1[[#This Row],[quantity]]</f>
        <v>6867.92</v>
      </c>
      <c r="Q616" s="9">
        <f>Table1[[#This Row],[delivery_date]]-Table1[[#This Row],[order_date]]</f>
        <v>1</v>
      </c>
    </row>
    <row r="617" spans="1:17" x14ac:dyDescent="0.35">
      <c r="A617" t="s">
        <v>648</v>
      </c>
      <c r="B617" t="s">
        <v>13</v>
      </c>
      <c r="C617" t="s">
        <v>14</v>
      </c>
      <c r="D617" s="2">
        <v>3676.64</v>
      </c>
      <c r="E617">
        <v>0.1</v>
      </c>
      <c r="F617">
        <v>8</v>
      </c>
      <c r="G617" s="1">
        <v>45597</v>
      </c>
      <c r="H617" s="1">
        <v>45601</v>
      </c>
      <c r="I617" t="s">
        <v>31</v>
      </c>
      <c r="J617" t="s">
        <v>27</v>
      </c>
      <c r="K617" s="2">
        <v>376.7</v>
      </c>
      <c r="L617" t="s">
        <v>23</v>
      </c>
      <c r="M617">
        <f>YEAR(Table1[[#This Row],[order_date]])</f>
        <v>2024</v>
      </c>
      <c r="N617">
        <f>MONTH(Table1[[#This Row],[order_date]])</f>
        <v>11</v>
      </c>
      <c r="O617" s="3">
        <f>Table1[[#This Row],[sales]]-Table1[[#This Row],[profit]]</f>
        <v>3299.94</v>
      </c>
      <c r="P617" s="3">
        <f>Table1[[#This Row],[sales]]*Table1[[#This Row],[quantity]]</f>
        <v>29413.119999999999</v>
      </c>
      <c r="Q617" s="9">
        <f>Table1[[#This Row],[delivery_date]]-Table1[[#This Row],[order_date]]</f>
        <v>4</v>
      </c>
    </row>
    <row r="618" spans="1:17" x14ac:dyDescent="0.35">
      <c r="A618" t="s">
        <v>649</v>
      </c>
      <c r="B618" t="s">
        <v>25</v>
      </c>
      <c r="C618" t="s">
        <v>14</v>
      </c>
      <c r="D618" s="2">
        <v>2656.61</v>
      </c>
      <c r="E618">
        <v>0.44</v>
      </c>
      <c r="F618">
        <v>5</v>
      </c>
      <c r="G618" s="1">
        <v>45601</v>
      </c>
      <c r="H618" s="1">
        <v>45606</v>
      </c>
      <c r="I618" t="s">
        <v>21</v>
      </c>
      <c r="J618" t="s">
        <v>16</v>
      </c>
      <c r="K618" s="2">
        <v>452.9</v>
      </c>
      <c r="L618" t="s">
        <v>39</v>
      </c>
      <c r="M618">
        <f>YEAR(Table1[[#This Row],[order_date]])</f>
        <v>2024</v>
      </c>
      <c r="N618">
        <f>MONTH(Table1[[#This Row],[order_date]])</f>
        <v>11</v>
      </c>
      <c r="O618" s="3">
        <f>Table1[[#This Row],[sales]]-Table1[[#This Row],[profit]]</f>
        <v>2203.71</v>
      </c>
      <c r="P618" s="3">
        <f>Table1[[#This Row],[sales]]*Table1[[#This Row],[quantity]]</f>
        <v>13283.050000000001</v>
      </c>
      <c r="Q618" s="9">
        <f>Table1[[#This Row],[delivery_date]]-Table1[[#This Row],[order_date]]</f>
        <v>5</v>
      </c>
    </row>
    <row r="619" spans="1:17" x14ac:dyDescent="0.35">
      <c r="A619" t="s">
        <v>650</v>
      </c>
      <c r="B619" t="s">
        <v>19</v>
      </c>
      <c r="C619" t="s">
        <v>26</v>
      </c>
      <c r="D619" s="2">
        <v>2143.31</v>
      </c>
      <c r="E619">
        <v>0.06</v>
      </c>
      <c r="F619">
        <v>9</v>
      </c>
      <c r="G619" s="1">
        <v>45266</v>
      </c>
      <c r="H619" s="1">
        <v>45268</v>
      </c>
      <c r="I619" t="s">
        <v>31</v>
      </c>
      <c r="J619" t="s">
        <v>27</v>
      </c>
      <c r="K619" s="2">
        <v>553.07000000000005</v>
      </c>
      <c r="L619" t="s">
        <v>39</v>
      </c>
      <c r="M619">
        <f>YEAR(Table1[[#This Row],[order_date]])</f>
        <v>2023</v>
      </c>
      <c r="N619">
        <f>MONTH(Table1[[#This Row],[order_date]])</f>
        <v>12</v>
      </c>
      <c r="O619" s="3">
        <f>Table1[[#This Row],[sales]]-Table1[[#This Row],[profit]]</f>
        <v>1590.2399999999998</v>
      </c>
      <c r="P619" s="3">
        <f>Table1[[#This Row],[sales]]*Table1[[#This Row],[quantity]]</f>
        <v>19289.79</v>
      </c>
      <c r="Q619" s="9">
        <f>Table1[[#This Row],[delivery_date]]-Table1[[#This Row],[order_date]]</f>
        <v>2</v>
      </c>
    </row>
    <row r="620" spans="1:17" x14ac:dyDescent="0.35">
      <c r="A620" t="s">
        <v>651</v>
      </c>
      <c r="B620" t="s">
        <v>13</v>
      </c>
      <c r="C620" t="s">
        <v>14</v>
      </c>
      <c r="D620" s="2">
        <v>4084.06</v>
      </c>
      <c r="E620">
        <v>0.28000000000000003</v>
      </c>
      <c r="F620">
        <v>2</v>
      </c>
      <c r="G620" s="1">
        <v>44953</v>
      </c>
      <c r="H620" s="1">
        <v>44959</v>
      </c>
      <c r="I620" t="s">
        <v>21</v>
      </c>
      <c r="J620" t="s">
        <v>22</v>
      </c>
      <c r="K620" s="2">
        <v>803.28</v>
      </c>
      <c r="L620" t="s">
        <v>34</v>
      </c>
      <c r="M620">
        <f>YEAR(Table1[[#This Row],[order_date]])</f>
        <v>2023</v>
      </c>
      <c r="N620">
        <f>MONTH(Table1[[#This Row],[order_date]])</f>
        <v>1</v>
      </c>
      <c r="O620" s="3">
        <f>Table1[[#This Row],[sales]]-Table1[[#This Row],[profit]]</f>
        <v>3280.7799999999997</v>
      </c>
      <c r="P620" s="3">
        <f>Table1[[#This Row],[sales]]*Table1[[#This Row],[quantity]]</f>
        <v>8168.12</v>
      </c>
      <c r="Q620" s="9">
        <f>Table1[[#This Row],[delivery_date]]-Table1[[#This Row],[order_date]]</f>
        <v>6</v>
      </c>
    </row>
    <row r="621" spans="1:17" x14ac:dyDescent="0.35">
      <c r="A621" t="s">
        <v>652</v>
      </c>
      <c r="B621" t="s">
        <v>13</v>
      </c>
      <c r="C621" t="s">
        <v>20</v>
      </c>
      <c r="D621" s="2">
        <v>3856.88</v>
      </c>
      <c r="E621">
        <v>0.41</v>
      </c>
      <c r="F621">
        <v>8</v>
      </c>
      <c r="G621" s="1">
        <v>45185</v>
      </c>
      <c r="H621" s="1">
        <v>45188</v>
      </c>
      <c r="I621" t="s">
        <v>21</v>
      </c>
      <c r="J621" t="s">
        <v>22</v>
      </c>
      <c r="K621" s="2">
        <v>974.02</v>
      </c>
      <c r="L621" t="s">
        <v>34</v>
      </c>
      <c r="M621">
        <f>YEAR(Table1[[#This Row],[order_date]])</f>
        <v>2023</v>
      </c>
      <c r="N621">
        <f>MONTH(Table1[[#This Row],[order_date]])</f>
        <v>9</v>
      </c>
      <c r="O621" s="3">
        <f>Table1[[#This Row],[sales]]-Table1[[#This Row],[profit]]</f>
        <v>2882.86</v>
      </c>
      <c r="P621" s="3">
        <f>Table1[[#This Row],[sales]]*Table1[[#This Row],[quantity]]</f>
        <v>30855.040000000001</v>
      </c>
      <c r="Q621" s="9">
        <f>Table1[[#This Row],[delivery_date]]-Table1[[#This Row],[order_date]]</f>
        <v>3</v>
      </c>
    </row>
    <row r="622" spans="1:17" x14ac:dyDescent="0.35">
      <c r="A622" t="s">
        <v>653</v>
      </c>
      <c r="B622" t="s">
        <v>19</v>
      </c>
      <c r="C622" t="s">
        <v>20</v>
      </c>
      <c r="D622" s="2">
        <v>3951.61</v>
      </c>
      <c r="E622">
        <v>0.28999999999999998</v>
      </c>
      <c r="F622">
        <v>7</v>
      </c>
      <c r="G622" s="1">
        <v>45490</v>
      </c>
      <c r="H622" s="1">
        <v>45492</v>
      </c>
      <c r="I622" t="s">
        <v>21</v>
      </c>
      <c r="J622" t="s">
        <v>16</v>
      </c>
      <c r="K622" s="2">
        <v>1154.6500000000001</v>
      </c>
      <c r="L622" t="s">
        <v>17</v>
      </c>
      <c r="M622">
        <f>YEAR(Table1[[#This Row],[order_date]])</f>
        <v>2024</v>
      </c>
      <c r="N622">
        <f>MONTH(Table1[[#This Row],[order_date]])</f>
        <v>7</v>
      </c>
      <c r="O622" s="3">
        <f>Table1[[#This Row],[sales]]-Table1[[#This Row],[profit]]</f>
        <v>2796.96</v>
      </c>
      <c r="P622" s="3">
        <f>Table1[[#This Row],[sales]]*Table1[[#This Row],[quantity]]</f>
        <v>27661.27</v>
      </c>
      <c r="Q622" s="9">
        <f>Table1[[#This Row],[delivery_date]]-Table1[[#This Row],[order_date]]</f>
        <v>2</v>
      </c>
    </row>
    <row r="623" spans="1:17" x14ac:dyDescent="0.35">
      <c r="A623" t="s">
        <v>654</v>
      </c>
      <c r="B623" t="s">
        <v>41</v>
      </c>
      <c r="C623" t="s">
        <v>26</v>
      </c>
      <c r="D623" s="2">
        <v>2352.66</v>
      </c>
      <c r="E623">
        <v>0.16</v>
      </c>
      <c r="F623">
        <v>2</v>
      </c>
      <c r="G623" s="1">
        <v>45061</v>
      </c>
      <c r="H623" s="1">
        <v>45062</v>
      </c>
      <c r="I623" t="s">
        <v>31</v>
      </c>
      <c r="J623" t="s">
        <v>27</v>
      </c>
      <c r="K623" s="2">
        <v>485.4</v>
      </c>
      <c r="L623" t="s">
        <v>23</v>
      </c>
      <c r="M623">
        <f>YEAR(Table1[[#This Row],[order_date]])</f>
        <v>2023</v>
      </c>
      <c r="N623">
        <f>MONTH(Table1[[#This Row],[order_date]])</f>
        <v>5</v>
      </c>
      <c r="O623" s="3">
        <f>Table1[[#This Row],[sales]]-Table1[[#This Row],[profit]]</f>
        <v>1867.2599999999998</v>
      </c>
      <c r="P623" s="3">
        <f>Table1[[#This Row],[sales]]*Table1[[#This Row],[quantity]]</f>
        <v>4705.32</v>
      </c>
      <c r="Q623" s="9">
        <f>Table1[[#This Row],[delivery_date]]-Table1[[#This Row],[order_date]]</f>
        <v>1</v>
      </c>
    </row>
    <row r="624" spans="1:17" x14ac:dyDescent="0.35">
      <c r="A624" t="s">
        <v>655</v>
      </c>
      <c r="B624" t="s">
        <v>13</v>
      </c>
      <c r="C624" t="s">
        <v>14</v>
      </c>
      <c r="D624" s="2">
        <v>195.3</v>
      </c>
      <c r="E624">
        <v>0.39</v>
      </c>
      <c r="F624">
        <v>5</v>
      </c>
      <c r="G624" s="1">
        <v>45233</v>
      </c>
      <c r="H624" s="1">
        <v>45235</v>
      </c>
      <c r="I624" t="s">
        <v>31</v>
      </c>
      <c r="J624" t="s">
        <v>27</v>
      </c>
      <c r="K624" s="2">
        <v>18</v>
      </c>
      <c r="L624" t="s">
        <v>39</v>
      </c>
      <c r="M624">
        <f>YEAR(Table1[[#This Row],[order_date]])</f>
        <v>2023</v>
      </c>
      <c r="N624">
        <f>MONTH(Table1[[#This Row],[order_date]])</f>
        <v>11</v>
      </c>
      <c r="O624" s="3">
        <f>Table1[[#This Row],[sales]]-Table1[[#This Row],[profit]]</f>
        <v>177.3</v>
      </c>
      <c r="P624" s="3">
        <f>Table1[[#This Row],[sales]]*Table1[[#This Row],[quantity]]</f>
        <v>976.5</v>
      </c>
      <c r="Q624" s="9">
        <f>Table1[[#This Row],[delivery_date]]-Table1[[#This Row],[order_date]]</f>
        <v>2</v>
      </c>
    </row>
    <row r="625" spans="1:17" x14ac:dyDescent="0.35">
      <c r="A625" t="s">
        <v>656</v>
      </c>
      <c r="B625" t="s">
        <v>41</v>
      </c>
      <c r="C625" t="s">
        <v>14</v>
      </c>
      <c r="D625" s="2">
        <v>943.47</v>
      </c>
      <c r="E625">
        <v>0.25</v>
      </c>
      <c r="F625">
        <v>6</v>
      </c>
      <c r="G625" s="1">
        <v>45407</v>
      </c>
      <c r="H625" s="1">
        <v>45408</v>
      </c>
      <c r="I625" t="s">
        <v>31</v>
      </c>
      <c r="J625" t="s">
        <v>22</v>
      </c>
      <c r="K625" s="2">
        <v>118.58</v>
      </c>
      <c r="L625" t="s">
        <v>23</v>
      </c>
      <c r="M625">
        <f>YEAR(Table1[[#This Row],[order_date]])</f>
        <v>2024</v>
      </c>
      <c r="N625">
        <f>MONTH(Table1[[#This Row],[order_date]])</f>
        <v>4</v>
      </c>
      <c r="O625" s="3">
        <f>Table1[[#This Row],[sales]]-Table1[[#This Row],[profit]]</f>
        <v>824.89</v>
      </c>
      <c r="P625" s="3">
        <f>Table1[[#This Row],[sales]]*Table1[[#This Row],[quantity]]</f>
        <v>5660.82</v>
      </c>
      <c r="Q625" s="9">
        <f>Table1[[#This Row],[delivery_date]]-Table1[[#This Row],[order_date]]</f>
        <v>1</v>
      </c>
    </row>
    <row r="626" spans="1:17" x14ac:dyDescent="0.35">
      <c r="A626" t="s">
        <v>657</v>
      </c>
      <c r="B626" t="s">
        <v>25</v>
      </c>
      <c r="C626" t="s">
        <v>36</v>
      </c>
      <c r="D626" s="2">
        <v>3732.37</v>
      </c>
      <c r="E626">
        <v>0.08</v>
      </c>
      <c r="F626">
        <v>9</v>
      </c>
      <c r="G626" s="1">
        <v>44943</v>
      </c>
      <c r="H626" s="1">
        <v>44946</v>
      </c>
      <c r="I626" t="s">
        <v>21</v>
      </c>
      <c r="J626" t="s">
        <v>16</v>
      </c>
      <c r="K626" s="2">
        <v>803.76</v>
      </c>
      <c r="L626" t="s">
        <v>23</v>
      </c>
      <c r="M626">
        <f>YEAR(Table1[[#This Row],[order_date]])</f>
        <v>2023</v>
      </c>
      <c r="N626">
        <f>MONTH(Table1[[#This Row],[order_date]])</f>
        <v>1</v>
      </c>
      <c r="O626" s="3">
        <f>Table1[[#This Row],[sales]]-Table1[[#This Row],[profit]]</f>
        <v>2928.6099999999997</v>
      </c>
      <c r="P626" s="3">
        <f>Table1[[#This Row],[sales]]*Table1[[#This Row],[quantity]]</f>
        <v>33591.33</v>
      </c>
      <c r="Q626" s="9">
        <f>Table1[[#This Row],[delivery_date]]-Table1[[#This Row],[order_date]]</f>
        <v>3</v>
      </c>
    </row>
    <row r="627" spans="1:17" x14ac:dyDescent="0.35">
      <c r="A627" t="s">
        <v>658</v>
      </c>
      <c r="B627" t="s">
        <v>41</v>
      </c>
      <c r="C627" t="s">
        <v>14</v>
      </c>
      <c r="D627" s="2">
        <v>3790.55</v>
      </c>
      <c r="E627">
        <v>0.16</v>
      </c>
      <c r="F627">
        <v>8</v>
      </c>
      <c r="G627" s="1">
        <v>45316</v>
      </c>
      <c r="H627" s="1">
        <v>45322</v>
      </c>
      <c r="I627" t="s">
        <v>21</v>
      </c>
      <c r="J627" t="s">
        <v>16</v>
      </c>
      <c r="K627" s="2">
        <v>930.59</v>
      </c>
      <c r="L627" t="s">
        <v>17</v>
      </c>
      <c r="M627">
        <f>YEAR(Table1[[#This Row],[order_date]])</f>
        <v>2024</v>
      </c>
      <c r="N627">
        <f>MONTH(Table1[[#This Row],[order_date]])</f>
        <v>1</v>
      </c>
      <c r="O627" s="3">
        <f>Table1[[#This Row],[sales]]-Table1[[#This Row],[profit]]</f>
        <v>2859.96</v>
      </c>
      <c r="P627" s="3">
        <f>Table1[[#This Row],[sales]]*Table1[[#This Row],[quantity]]</f>
        <v>30324.400000000001</v>
      </c>
      <c r="Q627" s="9">
        <f>Table1[[#This Row],[delivery_date]]-Table1[[#This Row],[order_date]]</f>
        <v>6</v>
      </c>
    </row>
    <row r="628" spans="1:17" x14ac:dyDescent="0.35">
      <c r="A628" t="s">
        <v>659</v>
      </c>
      <c r="B628" t="s">
        <v>25</v>
      </c>
      <c r="C628" t="s">
        <v>20</v>
      </c>
      <c r="D628" s="2">
        <v>4864.26</v>
      </c>
      <c r="E628">
        <v>0.3</v>
      </c>
      <c r="F628">
        <v>7</v>
      </c>
      <c r="G628" s="1">
        <v>45554</v>
      </c>
      <c r="H628" s="1">
        <v>45560</v>
      </c>
      <c r="I628" t="s">
        <v>31</v>
      </c>
      <c r="J628" t="s">
        <v>27</v>
      </c>
      <c r="K628" s="2">
        <v>1039.2</v>
      </c>
      <c r="L628" t="s">
        <v>23</v>
      </c>
      <c r="M628">
        <f>YEAR(Table1[[#This Row],[order_date]])</f>
        <v>2024</v>
      </c>
      <c r="N628">
        <f>MONTH(Table1[[#This Row],[order_date]])</f>
        <v>9</v>
      </c>
      <c r="O628" s="3">
        <f>Table1[[#This Row],[sales]]-Table1[[#This Row],[profit]]</f>
        <v>3825.0600000000004</v>
      </c>
      <c r="P628" s="3">
        <f>Table1[[#This Row],[sales]]*Table1[[#This Row],[quantity]]</f>
        <v>34049.82</v>
      </c>
      <c r="Q628" s="9">
        <f>Table1[[#This Row],[delivery_date]]-Table1[[#This Row],[order_date]]</f>
        <v>6</v>
      </c>
    </row>
    <row r="629" spans="1:17" x14ac:dyDescent="0.35">
      <c r="A629" t="s">
        <v>660</v>
      </c>
      <c r="B629" t="s">
        <v>41</v>
      </c>
      <c r="C629" t="s">
        <v>33</v>
      </c>
      <c r="D629" s="2">
        <v>1031.9100000000001</v>
      </c>
      <c r="E629">
        <v>0.33</v>
      </c>
      <c r="F629">
        <v>1</v>
      </c>
      <c r="G629" s="1">
        <v>45344</v>
      </c>
      <c r="H629" s="1">
        <v>45349</v>
      </c>
      <c r="I629" t="s">
        <v>31</v>
      </c>
      <c r="J629" t="s">
        <v>27</v>
      </c>
      <c r="K629" s="2">
        <v>200.95</v>
      </c>
      <c r="L629" t="s">
        <v>28</v>
      </c>
      <c r="M629">
        <f>YEAR(Table1[[#This Row],[order_date]])</f>
        <v>2024</v>
      </c>
      <c r="N629">
        <f>MONTH(Table1[[#This Row],[order_date]])</f>
        <v>2</v>
      </c>
      <c r="O629" s="3">
        <f>Table1[[#This Row],[sales]]-Table1[[#This Row],[profit]]</f>
        <v>830.96</v>
      </c>
      <c r="P629" s="3">
        <f>Table1[[#This Row],[sales]]*Table1[[#This Row],[quantity]]</f>
        <v>1031.9100000000001</v>
      </c>
      <c r="Q629" s="9">
        <f>Table1[[#This Row],[delivery_date]]-Table1[[#This Row],[order_date]]</f>
        <v>5</v>
      </c>
    </row>
    <row r="630" spans="1:17" x14ac:dyDescent="0.35">
      <c r="A630" t="s">
        <v>661</v>
      </c>
      <c r="B630" t="s">
        <v>13</v>
      </c>
      <c r="C630" t="s">
        <v>33</v>
      </c>
      <c r="D630" s="2">
        <v>702.34</v>
      </c>
      <c r="E630">
        <v>0.27</v>
      </c>
      <c r="F630">
        <v>3</v>
      </c>
      <c r="G630" s="1">
        <v>44975</v>
      </c>
      <c r="H630" s="1">
        <v>44979</v>
      </c>
      <c r="I630" t="s">
        <v>21</v>
      </c>
      <c r="J630" t="s">
        <v>16</v>
      </c>
      <c r="K630" s="2">
        <v>197.88</v>
      </c>
      <c r="L630" t="s">
        <v>48</v>
      </c>
      <c r="M630">
        <f>YEAR(Table1[[#This Row],[order_date]])</f>
        <v>2023</v>
      </c>
      <c r="N630">
        <f>MONTH(Table1[[#This Row],[order_date]])</f>
        <v>2</v>
      </c>
      <c r="O630" s="3">
        <f>Table1[[#This Row],[sales]]-Table1[[#This Row],[profit]]</f>
        <v>504.46000000000004</v>
      </c>
      <c r="P630" s="3">
        <f>Table1[[#This Row],[sales]]*Table1[[#This Row],[quantity]]</f>
        <v>2107.02</v>
      </c>
      <c r="Q630" s="9">
        <f>Table1[[#This Row],[delivery_date]]-Table1[[#This Row],[order_date]]</f>
        <v>4</v>
      </c>
    </row>
    <row r="631" spans="1:17" x14ac:dyDescent="0.35">
      <c r="A631" t="s">
        <v>662</v>
      </c>
      <c r="B631" t="s">
        <v>13</v>
      </c>
      <c r="C631" t="s">
        <v>33</v>
      </c>
      <c r="D631" s="2">
        <v>780.07</v>
      </c>
      <c r="E631">
        <v>0.14000000000000001</v>
      </c>
      <c r="F631">
        <v>1</v>
      </c>
      <c r="G631" s="1">
        <v>44987</v>
      </c>
      <c r="H631" s="1">
        <v>44991</v>
      </c>
      <c r="I631" t="s">
        <v>15</v>
      </c>
      <c r="J631" t="s">
        <v>22</v>
      </c>
      <c r="K631" s="2">
        <v>135.84</v>
      </c>
      <c r="L631" t="s">
        <v>28</v>
      </c>
      <c r="M631">
        <f>YEAR(Table1[[#This Row],[order_date]])</f>
        <v>2023</v>
      </c>
      <c r="N631">
        <f>MONTH(Table1[[#This Row],[order_date]])</f>
        <v>3</v>
      </c>
      <c r="O631" s="3">
        <f>Table1[[#This Row],[sales]]-Table1[[#This Row],[profit]]</f>
        <v>644.23</v>
      </c>
      <c r="P631" s="3">
        <f>Table1[[#This Row],[sales]]*Table1[[#This Row],[quantity]]</f>
        <v>780.07</v>
      </c>
      <c r="Q631" s="9">
        <f>Table1[[#This Row],[delivery_date]]-Table1[[#This Row],[order_date]]</f>
        <v>4</v>
      </c>
    </row>
    <row r="632" spans="1:17" x14ac:dyDescent="0.35">
      <c r="A632" t="s">
        <v>663</v>
      </c>
      <c r="B632" t="s">
        <v>25</v>
      </c>
      <c r="C632" t="s">
        <v>33</v>
      </c>
      <c r="D632" s="2">
        <v>1005.46</v>
      </c>
      <c r="E632">
        <v>0.3</v>
      </c>
      <c r="F632">
        <v>6</v>
      </c>
      <c r="G632" s="1">
        <v>45240</v>
      </c>
      <c r="H632" s="1">
        <v>45242</v>
      </c>
      <c r="I632" t="s">
        <v>31</v>
      </c>
      <c r="J632" t="s">
        <v>27</v>
      </c>
      <c r="K632" s="2">
        <v>217.85</v>
      </c>
      <c r="L632" t="s">
        <v>23</v>
      </c>
      <c r="M632">
        <f>YEAR(Table1[[#This Row],[order_date]])</f>
        <v>2023</v>
      </c>
      <c r="N632">
        <f>MONTH(Table1[[#This Row],[order_date]])</f>
        <v>11</v>
      </c>
      <c r="O632" s="3">
        <f>Table1[[#This Row],[sales]]-Table1[[#This Row],[profit]]</f>
        <v>787.61</v>
      </c>
      <c r="P632" s="3">
        <f>Table1[[#This Row],[sales]]*Table1[[#This Row],[quantity]]</f>
        <v>6032.76</v>
      </c>
      <c r="Q632" s="9">
        <f>Table1[[#This Row],[delivery_date]]-Table1[[#This Row],[order_date]]</f>
        <v>2</v>
      </c>
    </row>
    <row r="633" spans="1:17" x14ac:dyDescent="0.35">
      <c r="A633" t="s">
        <v>664</v>
      </c>
      <c r="B633" t="s">
        <v>19</v>
      </c>
      <c r="C633" t="s">
        <v>14</v>
      </c>
      <c r="D633" s="2">
        <v>2689.49</v>
      </c>
      <c r="E633">
        <v>0.17</v>
      </c>
      <c r="F633">
        <v>3</v>
      </c>
      <c r="G633" s="1">
        <v>45514</v>
      </c>
      <c r="H633" s="1">
        <v>45517</v>
      </c>
      <c r="I633" t="s">
        <v>21</v>
      </c>
      <c r="J633" t="s">
        <v>16</v>
      </c>
      <c r="K633" s="2">
        <v>344.48</v>
      </c>
      <c r="L633" t="s">
        <v>34</v>
      </c>
      <c r="M633">
        <f>YEAR(Table1[[#This Row],[order_date]])</f>
        <v>2024</v>
      </c>
      <c r="N633">
        <f>MONTH(Table1[[#This Row],[order_date]])</f>
        <v>8</v>
      </c>
      <c r="O633" s="3">
        <f>Table1[[#This Row],[sales]]-Table1[[#This Row],[profit]]</f>
        <v>2345.0099999999998</v>
      </c>
      <c r="P633" s="3">
        <f>Table1[[#This Row],[sales]]*Table1[[#This Row],[quantity]]</f>
        <v>8068.4699999999993</v>
      </c>
      <c r="Q633" s="9">
        <f>Table1[[#This Row],[delivery_date]]-Table1[[#This Row],[order_date]]</f>
        <v>3</v>
      </c>
    </row>
    <row r="634" spans="1:17" x14ac:dyDescent="0.35">
      <c r="A634" t="s">
        <v>665</v>
      </c>
      <c r="B634" t="s">
        <v>25</v>
      </c>
      <c r="C634" t="s">
        <v>14</v>
      </c>
      <c r="D634" s="2">
        <v>4878.54</v>
      </c>
      <c r="E634">
        <v>0.11</v>
      </c>
      <c r="F634">
        <v>2</v>
      </c>
      <c r="G634" s="1">
        <v>45072</v>
      </c>
      <c r="H634" s="1">
        <v>45075</v>
      </c>
      <c r="I634" t="s">
        <v>15</v>
      </c>
      <c r="J634" t="s">
        <v>16</v>
      </c>
      <c r="K634" s="2">
        <v>718.18</v>
      </c>
      <c r="L634" t="s">
        <v>17</v>
      </c>
      <c r="M634">
        <f>YEAR(Table1[[#This Row],[order_date]])</f>
        <v>2023</v>
      </c>
      <c r="N634">
        <f>MONTH(Table1[[#This Row],[order_date]])</f>
        <v>5</v>
      </c>
      <c r="O634" s="3">
        <f>Table1[[#This Row],[sales]]-Table1[[#This Row],[profit]]</f>
        <v>4160.3599999999997</v>
      </c>
      <c r="P634" s="3">
        <f>Table1[[#This Row],[sales]]*Table1[[#This Row],[quantity]]</f>
        <v>9757.08</v>
      </c>
      <c r="Q634" s="9">
        <f>Table1[[#This Row],[delivery_date]]-Table1[[#This Row],[order_date]]</f>
        <v>3</v>
      </c>
    </row>
    <row r="635" spans="1:17" x14ac:dyDescent="0.35">
      <c r="A635" t="s">
        <v>666</v>
      </c>
      <c r="B635" t="s">
        <v>25</v>
      </c>
      <c r="C635" t="s">
        <v>36</v>
      </c>
      <c r="D635" s="2">
        <v>2988.21</v>
      </c>
      <c r="E635">
        <v>0.47</v>
      </c>
      <c r="F635">
        <v>2</v>
      </c>
      <c r="G635" s="1">
        <v>45628</v>
      </c>
      <c r="H635" s="1">
        <v>45634</v>
      </c>
      <c r="I635" t="s">
        <v>15</v>
      </c>
      <c r="J635" t="s">
        <v>16</v>
      </c>
      <c r="K635" s="2">
        <v>324.54000000000002</v>
      </c>
      <c r="L635" t="s">
        <v>48</v>
      </c>
      <c r="M635">
        <f>YEAR(Table1[[#This Row],[order_date]])</f>
        <v>2024</v>
      </c>
      <c r="N635">
        <f>MONTH(Table1[[#This Row],[order_date]])</f>
        <v>12</v>
      </c>
      <c r="O635" s="3">
        <f>Table1[[#This Row],[sales]]-Table1[[#This Row],[profit]]</f>
        <v>2663.67</v>
      </c>
      <c r="P635" s="3">
        <f>Table1[[#This Row],[sales]]*Table1[[#This Row],[quantity]]</f>
        <v>5976.42</v>
      </c>
      <c r="Q635" s="9">
        <f>Table1[[#This Row],[delivery_date]]-Table1[[#This Row],[order_date]]</f>
        <v>6</v>
      </c>
    </row>
    <row r="636" spans="1:17" x14ac:dyDescent="0.35">
      <c r="A636" t="s">
        <v>667</v>
      </c>
      <c r="B636" t="s">
        <v>41</v>
      </c>
      <c r="C636" t="s">
        <v>14</v>
      </c>
      <c r="D636" s="2">
        <v>2661.17</v>
      </c>
      <c r="E636">
        <v>0.16</v>
      </c>
      <c r="F636">
        <v>8</v>
      </c>
      <c r="G636" s="1">
        <v>45422</v>
      </c>
      <c r="H636" s="1">
        <v>45426</v>
      </c>
      <c r="I636" t="s">
        <v>31</v>
      </c>
      <c r="J636" t="s">
        <v>16</v>
      </c>
      <c r="K636" s="2">
        <v>665.46</v>
      </c>
      <c r="L636" t="s">
        <v>39</v>
      </c>
      <c r="M636">
        <f>YEAR(Table1[[#This Row],[order_date]])</f>
        <v>2024</v>
      </c>
      <c r="N636">
        <f>MONTH(Table1[[#This Row],[order_date]])</f>
        <v>5</v>
      </c>
      <c r="O636" s="3">
        <f>Table1[[#This Row],[sales]]-Table1[[#This Row],[profit]]</f>
        <v>1995.71</v>
      </c>
      <c r="P636" s="3">
        <f>Table1[[#This Row],[sales]]*Table1[[#This Row],[quantity]]</f>
        <v>21289.360000000001</v>
      </c>
      <c r="Q636" s="9">
        <f>Table1[[#This Row],[delivery_date]]-Table1[[#This Row],[order_date]]</f>
        <v>4</v>
      </c>
    </row>
    <row r="637" spans="1:17" x14ac:dyDescent="0.35">
      <c r="A637" t="s">
        <v>668</v>
      </c>
      <c r="B637" t="s">
        <v>41</v>
      </c>
      <c r="C637" t="s">
        <v>33</v>
      </c>
      <c r="D637" s="2">
        <v>3399.45</v>
      </c>
      <c r="E637">
        <v>0.17</v>
      </c>
      <c r="F637">
        <v>1</v>
      </c>
      <c r="G637" s="1">
        <v>44932</v>
      </c>
      <c r="H637" s="1">
        <v>44933</v>
      </c>
      <c r="I637" t="s">
        <v>21</v>
      </c>
      <c r="J637" t="s">
        <v>16</v>
      </c>
      <c r="K637" s="2">
        <v>339.22</v>
      </c>
      <c r="L637" t="s">
        <v>17</v>
      </c>
      <c r="M637">
        <f>YEAR(Table1[[#This Row],[order_date]])</f>
        <v>2023</v>
      </c>
      <c r="N637">
        <f>MONTH(Table1[[#This Row],[order_date]])</f>
        <v>1</v>
      </c>
      <c r="O637" s="3">
        <f>Table1[[#This Row],[sales]]-Table1[[#This Row],[profit]]</f>
        <v>3060.2299999999996</v>
      </c>
      <c r="P637" s="3">
        <f>Table1[[#This Row],[sales]]*Table1[[#This Row],[quantity]]</f>
        <v>3399.45</v>
      </c>
      <c r="Q637" s="9">
        <f>Table1[[#This Row],[delivery_date]]-Table1[[#This Row],[order_date]]</f>
        <v>1</v>
      </c>
    </row>
    <row r="638" spans="1:17" x14ac:dyDescent="0.35">
      <c r="A638" t="s">
        <v>669</v>
      </c>
      <c r="B638" t="s">
        <v>25</v>
      </c>
      <c r="C638" t="s">
        <v>26</v>
      </c>
      <c r="D638" s="2">
        <v>462.26</v>
      </c>
      <c r="E638">
        <v>0.45</v>
      </c>
      <c r="F638">
        <v>9</v>
      </c>
      <c r="G638" s="1">
        <v>45131</v>
      </c>
      <c r="H638" s="1">
        <v>45138</v>
      </c>
      <c r="I638" t="s">
        <v>21</v>
      </c>
      <c r="J638" t="s">
        <v>22</v>
      </c>
      <c r="K638" s="2">
        <v>49.97</v>
      </c>
      <c r="L638" t="s">
        <v>34</v>
      </c>
      <c r="M638">
        <f>YEAR(Table1[[#This Row],[order_date]])</f>
        <v>2023</v>
      </c>
      <c r="N638">
        <f>MONTH(Table1[[#This Row],[order_date]])</f>
        <v>7</v>
      </c>
      <c r="O638" s="3">
        <f>Table1[[#This Row],[sales]]-Table1[[#This Row],[profit]]</f>
        <v>412.28999999999996</v>
      </c>
      <c r="P638" s="3">
        <f>Table1[[#This Row],[sales]]*Table1[[#This Row],[quantity]]</f>
        <v>4160.34</v>
      </c>
      <c r="Q638" s="9">
        <f>Table1[[#This Row],[delivery_date]]-Table1[[#This Row],[order_date]]</f>
        <v>7</v>
      </c>
    </row>
    <row r="639" spans="1:17" x14ac:dyDescent="0.35">
      <c r="A639" t="s">
        <v>670</v>
      </c>
      <c r="B639" t="s">
        <v>13</v>
      </c>
      <c r="C639" t="s">
        <v>26</v>
      </c>
      <c r="D639" s="2">
        <v>4095.24</v>
      </c>
      <c r="E639">
        <v>7.0000000000000007E-2</v>
      </c>
      <c r="F639">
        <v>7</v>
      </c>
      <c r="G639" s="1">
        <v>45176</v>
      </c>
      <c r="H639" s="1">
        <v>45180</v>
      </c>
      <c r="I639" t="s">
        <v>31</v>
      </c>
      <c r="J639" t="s">
        <v>27</v>
      </c>
      <c r="K639" s="2">
        <v>314.5</v>
      </c>
      <c r="L639" t="s">
        <v>23</v>
      </c>
      <c r="M639">
        <f>YEAR(Table1[[#This Row],[order_date]])</f>
        <v>2023</v>
      </c>
      <c r="N639">
        <f>MONTH(Table1[[#This Row],[order_date]])</f>
        <v>9</v>
      </c>
      <c r="O639" s="3">
        <f>Table1[[#This Row],[sales]]-Table1[[#This Row],[profit]]</f>
        <v>3780.74</v>
      </c>
      <c r="P639" s="3">
        <f>Table1[[#This Row],[sales]]*Table1[[#This Row],[quantity]]</f>
        <v>28666.68</v>
      </c>
      <c r="Q639" s="9">
        <f>Table1[[#This Row],[delivery_date]]-Table1[[#This Row],[order_date]]</f>
        <v>4</v>
      </c>
    </row>
    <row r="640" spans="1:17" x14ac:dyDescent="0.35">
      <c r="A640" t="s">
        <v>671</v>
      </c>
      <c r="B640" t="s">
        <v>41</v>
      </c>
      <c r="C640" t="s">
        <v>20</v>
      </c>
      <c r="D640" s="2">
        <v>3269.71</v>
      </c>
      <c r="E640">
        <v>0.28999999999999998</v>
      </c>
      <c r="F640">
        <v>1</v>
      </c>
      <c r="G640" s="1">
        <v>45271</v>
      </c>
      <c r="H640" s="1">
        <v>45277</v>
      </c>
      <c r="I640" t="s">
        <v>31</v>
      </c>
      <c r="J640" t="s">
        <v>22</v>
      </c>
      <c r="K640" s="2">
        <v>763.96</v>
      </c>
      <c r="L640" t="s">
        <v>34</v>
      </c>
      <c r="M640">
        <f>YEAR(Table1[[#This Row],[order_date]])</f>
        <v>2023</v>
      </c>
      <c r="N640">
        <f>MONTH(Table1[[#This Row],[order_date]])</f>
        <v>12</v>
      </c>
      <c r="O640" s="3">
        <f>Table1[[#This Row],[sales]]-Table1[[#This Row],[profit]]</f>
        <v>2505.75</v>
      </c>
      <c r="P640" s="3">
        <f>Table1[[#This Row],[sales]]*Table1[[#This Row],[quantity]]</f>
        <v>3269.71</v>
      </c>
      <c r="Q640" s="9">
        <f>Table1[[#This Row],[delivery_date]]-Table1[[#This Row],[order_date]]</f>
        <v>6</v>
      </c>
    </row>
    <row r="641" spans="1:17" x14ac:dyDescent="0.35">
      <c r="A641" t="s">
        <v>672</v>
      </c>
      <c r="B641" t="s">
        <v>19</v>
      </c>
      <c r="C641" t="s">
        <v>20</v>
      </c>
      <c r="D641" s="2">
        <v>938.84</v>
      </c>
      <c r="E641">
        <v>0.39</v>
      </c>
      <c r="F641">
        <v>5</v>
      </c>
      <c r="G641" s="1">
        <v>45358</v>
      </c>
      <c r="H641" s="1">
        <v>45360</v>
      </c>
      <c r="I641" t="s">
        <v>21</v>
      </c>
      <c r="J641" t="s">
        <v>16</v>
      </c>
      <c r="K641" s="2">
        <v>64.760000000000005</v>
      </c>
      <c r="L641" t="s">
        <v>17</v>
      </c>
      <c r="M641">
        <f>YEAR(Table1[[#This Row],[order_date]])</f>
        <v>2024</v>
      </c>
      <c r="N641">
        <f>MONTH(Table1[[#This Row],[order_date]])</f>
        <v>3</v>
      </c>
      <c r="O641" s="3">
        <f>Table1[[#This Row],[sales]]-Table1[[#This Row],[profit]]</f>
        <v>874.08</v>
      </c>
      <c r="P641" s="3">
        <f>Table1[[#This Row],[sales]]*Table1[[#This Row],[quantity]]</f>
        <v>4694.2</v>
      </c>
      <c r="Q641" s="9">
        <f>Table1[[#This Row],[delivery_date]]-Table1[[#This Row],[order_date]]</f>
        <v>2</v>
      </c>
    </row>
    <row r="642" spans="1:17" x14ac:dyDescent="0.35">
      <c r="A642" t="s">
        <v>673</v>
      </c>
      <c r="B642" t="s">
        <v>41</v>
      </c>
      <c r="C642" t="s">
        <v>14</v>
      </c>
      <c r="D642" s="2">
        <v>3190.51</v>
      </c>
      <c r="E642">
        <v>0.14000000000000001</v>
      </c>
      <c r="F642">
        <v>5</v>
      </c>
      <c r="G642" s="1">
        <v>45270</v>
      </c>
      <c r="H642" s="1">
        <v>45274</v>
      </c>
      <c r="I642" t="s">
        <v>15</v>
      </c>
      <c r="J642" t="s">
        <v>27</v>
      </c>
      <c r="K642" s="2">
        <v>207.09</v>
      </c>
      <c r="L642" t="s">
        <v>17</v>
      </c>
      <c r="M642">
        <f>YEAR(Table1[[#This Row],[order_date]])</f>
        <v>2023</v>
      </c>
      <c r="N642">
        <f>MONTH(Table1[[#This Row],[order_date]])</f>
        <v>12</v>
      </c>
      <c r="O642" s="3">
        <f>Table1[[#This Row],[sales]]-Table1[[#This Row],[profit]]</f>
        <v>2983.42</v>
      </c>
      <c r="P642" s="3">
        <f>Table1[[#This Row],[sales]]*Table1[[#This Row],[quantity]]</f>
        <v>15952.550000000001</v>
      </c>
      <c r="Q642" s="9">
        <f>Table1[[#This Row],[delivery_date]]-Table1[[#This Row],[order_date]]</f>
        <v>4</v>
      </c>
    </row>
    <row r="643" spans="1:17" x14ac:dyDescent="0.35">
      <c r="A643" t="s">
        <v>674</v>
      </c>
      <c r="B643" t="s">
        <v>41</v>
      </c>
      <c r="C643" t="s">
        <v>26</v>
      </c>
      <c r="D643" s="2">
        <v>3021.42</v>
      </c>
      <c r="E643">
        <v>0.42</v>
      </c>
      <c r="F643">
        <v>2</v>
      </c>
      <c r="G643" s="1">
        <v>45544</v>
      </c>
      <c r="H643" s="1">
        <v>45551</v>
      </c>
      <c r="I643" t="s">
        <v>31</v>
      </c>
      <c r="J643" t="s">
        <v>27</v>
      </c>
      <c r="K643" s="2">
        <v>623.37</v>
      </c>
      <c r="L643" t="s">
        <v>34</v>
      </c>
      <c r="M643">
        <f>YEAR(Table1[[#This Row],[order_date]])</f>
        <v>2024</v>
      </c>
      <c r="N643">
        <f>MONTH(Table1[[#This Row],[order_date]])</f>
        <v>9</v>
      </c>
      <c r="O643" s="3">
        <f>Table1[[#This Row],[sales]]-Table1[[#This Row],[profit]]</f>
        <v>2398.0500000000002</v>
      </c>
      <c r="P643" s="3">
        <f>Table1[[#This Row],[sales]]*Table1[[#This Row],[quantity]]</f>
        <v>6042.84</v>
      </c>
      <c r="Q643" s="9">
        <f>Table1[[#This Row],[delivery_date]]-Table1[[#This Row],[order_date]]</f>
        <v>7</v>
      </c>
    </row>
    <row r="644" spans="1:17" x14ac:dyDescent="0.35">
      <c r="A644" t="s">
        <v>675</v>
      </c>
      <c r="B644" t="s">
        <v>19</v>
      </c>
      <c r="C644" t="s">
        <v>33</v>
      </c>
      <c r="D644" s="2">
        <v>417.78</v>
      </c>
      <c r="E644">
        <v>0.38</v>
      </c>
      <c r="F644">
        <v>1</v>
      </c>
      <c r="G644" s="1">
        <v>45343</v>
      </c>
      <c r="H644" s="1">
        <v>45344</v>
      </c>
      <c r="I644" t="s">
        <v>21</v>
      </c>
      <c r="J644" t="s">
        <v>16</v>
      </c>
      <c r="K644" s="2">
        <v>60.11</v>
      </c>
      <c r="L644" t="s">
        <v>48</v>
      </c>
      <c r="M644">
        <f>YEAR(Table1[[#This Row],[order_date]])</f>
        <v>2024</v>
      </c>
      <c r="N644">
        <f>MONTH(Table1[[#This Row],[order_date]])</f>
        <v>2</v>
      </c>
      <c r="O644" s="3">
        <f>Table1[[#This Row],[sales]]-Table1[[#This Row],[profit]]</f>
        <v>357.66999999999996</v>
      </c>
      <c r="P644" s="3">
        <f>Table1[[#This Row],[sales]]*Table1[[#This Row],[quantity]]</f>
        <v>417.78</v>
      </c>
      <c r="Q644" s="9">
        <f>Table1[[#This Row],[delivery_date]]-Table1[[#This Row],[order_date]]</f>
        <v>1</v>
      </c>
    </row>
    <row r="645" spans="1:17" x14ac:dyDescent="0.35">
      <c r="A645" t="s">
        <v>676</v>
      </c>
      <c r="B645" t="s">
        <v>25</v>
      </c>
      <c r="C645" t="s">
        <v>33</v>
      </c>
      <c r="D645" s="2">
        <v>1407.97</v>
      </c>
      <c r="E645">
        <v>0.24</v>
      </c>
      <c r="F645">
        <v>7</v>
      </c>
      <c r="G645" s="1">
        <v>45459</v>
      </c>
      <c r="H645" s="1">
        <v>45465</v>
      </c>
      <c r="I645" t="s">
        <v>15</v>
      </c>
      <c r="J645" t="s">
        <v>22</v>
      </c>
      <c r="K645" s="2">
        <v>396.72</v>
      </c>
      <c r="L645" t="s">
        <v>28</v>
      </c>
      <c r="M645">
        <f>YEAR(Table1[[#This Row],[order_date]])</f>
        <v>2024</v>
      </c>
      <c r="N645">
        <f>MONTH(Table1[[#This Row],[order_date]])</f>
        <v>6</v>
      </c>
      <c r="O645" s="3">
        <f>Table1[[#This Row],[sales]]-Table1[[#This Row],[profit]]</f>
        <v>1011.25</v>
      </c>
      <c r="P645" s="3">
        <f>Table1[[#This Row],[sales]]*Table1[[#This Row],[quantity]]</f>
        <v>9855.7900000000009</v>
      </c>
      <c r="Q645" s="9">
        <f>Table1[[#This Row],[delivery_date]]-Table1[[#This Row],[order_date]]</f>
        <v>6</v>
      </c>
    </row>
    <row r="646" spans="1:17" x14ac:dyDescent="0.35">
      <c r="A646" t="s">
        <v>677</v>
      </c>
      <c r="B646" t="s">
        <v>19</v>
      </c>
      <c r="C646" t="s">
        <v>33</v>
      </c>
      <c r="D646" s="2">
        <v>2015.61</v>
      </c>
      <c r="E646">
        <v>0.06</v>
      </c>
      <c r="F646">
        <v>9</v>
      </c>
      <c r="G646" s="1">
        <v>45413</v>
      </c>
      <c r="H646" s="1">
        <v>45415</v>
      </c>
      <c r="I646" t="s">
        <v>15</v>
      </c>
      <c r="J646" t="s">
        <v>22</v>
      </c>
      <c r="K646" s="2">
        <v>542.77</v>
      </c>
      <c r="L646" t="s">
        <v>34</v>
      </c>
      <c r="M646">
        <f>YEAR(Table1[[#This Row],[order_date]])</f>
        <v>2024</v>
      </c>
      <c r="N646">
        <f>MONTH(Table1[[#This Row],[order_date]])</f>
        <v>5</v>
      </c>
      <c r="O646" s="3">
        <f>Table1[[#This Row],[sales]]-Table1[[#This Row],[profit]]</f>
        <v>1472.84</v>
      </c>
      <c r="P646" s="3">
        <f>Table1[[#This Row],[sales]]*Table1[[#This Row],[quantity]]</f>
        <v>18140.489999999998</v>
      </c>
      <c r="Q646" s="9">
        <f>Table1[[#This Row],[delivery_date]]-Table1[[#This Row],[order_date]]</f>
        <v>2</v>
      </c>
    </row>
    <row r="647" spans="1:17" x14ac:dyDescent="0.35">
      <c r="A647" t="s">
        <v>678</v>
      </c>
      <c r="B647" t="s">
        <v>25</v>
      </c>
      <c r="C647" t="s">
        <v>14</v>
      </c>
      <c r="D647" s="2">
        <v>1299.95</v>
      </c>
      <c r="E647">
        <v>0.49</v>
      </c>
      <c r="F647">
        <v>8</v>
      </c>
      <c r="G647" s="1">
        <v>44981</v>
      </c>
      <c r="H647" s="1">
        <v>44982</v>
      </c>
      <c r="I647" t="s">
        <v>15</v>
      </c>
      <c r="J647" t="s">
        <v>27</v>
      </c>
      <c r="K647" s="2">
        <v>226.44</v>
      </c>
      <c r="L647" t="s">
        <v>28</v>
      </c>
      <c r="M647">
        <f>YEAR(Table1[[#This Row],[order_date]])</f>
        <v>2023</v>
      </c>
      <c r="N647">
        <f>MONTH(Table1[[#This Row],[order_date]])</f>
        <v>2</v>
      </c>
      <c r="O647" s="3">
        <f>Table1[[#This Row],[sales]]-Table1[[#This Row],[profit]]</f>
        <v>1073.51</v>
      </c>
      <c r="P647" s="3">
        <f>Table1[[#This Row],[sales]]*Table1[[#This Row],[quantity]]</f>
        <v>10399.6</v>
      </c>
      <c r="Q647" s="9">
        <f>Table1[[#This Row],[delivery_date]]-Table1[[#This Row],[order_date]]</f>
        <v>1</v>
      </c>
    </row>
    <row r="648" spans="1:17" x14ac:dyDescent="0.35">
      <c r="A648" t="s">
        <v>679</v>
      </c>
      <c r="B648" t="s">
        <v>25</v>
      </c>
      <c r="C648" t="s">
        <v>14</v>
      </c>
      <c r="D648" s="2">
        <v>1291.49</v>
      </c>
      <c r="E648">
        <v>0.31</v>
      </c>
      <c r="F648">
        <v>7</v>
      </c>
      <c r="G648" s="1">
        <v>45103</v>
      </c>
      <c r="H648" s="1">
        <v>45108</v>
      </c>
      <c r="I648" t="s">
        <v>15</v>
      </c>
      <c r="J648" t="s">
        <v>27</v>
      </c>
      <c r="K648" s="2">
        <v>91.07</v>
      </c>
      <c r="L648" t="s">
        <v>28</v>
      </c>
      <c r="M648">
        <f>YEAR(Table1[[#This Row],[order_date]])</f>
        <v>2023</v>
      </c>
      <c r="N648">
        <f>MONTH(Table1[[#This Row],[order_date]])</f>
        <v>6</v>
      </c>
      <c r="O648" s="3">
        <f>Table1[[#This Row],[sales]]-Table1[[#This Row],[profit]]</f>
        <v>1200.42</v>
      </c>
      <c r="P648" s="3">
        <f>Table1[[#This Row],[sales]]*Table1[[#This Row],[quantity]]</f>
        <v>9040.43</v>
      </c>
      <c r="Q648" s="9">
        <f>Table1[[#This Row],[delivery_date]]-Table1[[#This Row],[order_date]]</f>
        <v>5</v>
      </c>
    </row>
    <row r="649" spans="1:17" x14ac:dyDescent="0.35">
      <c r="A649" t="s">
        <v>680</v>
      </c>
      <c r="B649" t="s">
        <v>25</v>
      </c>
      <c r="C649" t="s">
        <v>36</v>
      </c>
      <c r="D649" s="2">
        <v>2907.45</v>
      </c>
      <c r="E649">
        <v>0.26</v>
      </c>
      <c r="F649">
        <v>4</v>
      </c>
      <c r="G649" s="1">
        <v>45394</v>
      </c>
      <c r="H649" s="1">
        <v>45396</v>
      </c>
      <c r="I649" t="s">
        <v>15</v>
      </c>
      <c r="J649" t="s">
        <v>16</v>
      </c>
      <c r="K649" s="2">
        <v>545.4</v>
      </c>
      <c r="L649" t="s">
        <v>23</v>
      </c>
      <c r="M649">
        <f>YEAR(Table1[[#This Row],[order_date]])</f>
        <v>2024</v>
      </c>
      <c r="N649">
        <f>MONTH(Table1[[#This Row],[order_date]])</f>
        <v>4</v>
      </c>
      <c r="O649" s="3">
        <f>Table1[[#This Row],[sales]]-Table1[[#This Row],[profit]]</f>
        <v>2362.0499999999997</v>
      </c>
      <c r="P649" s="3">
        <f>Table1[[#This Row],[sales]]*Table1[[#This Row],[quantity]]</f>
        <v>11629.8</v>
      </c>
      <c r="Q649" s="9">
        <f>Table1[[#This Row],[delivery_date]]-Table1[[#This Row],[order_date]]</f>
        <v>2</v>
      </c>
    </row>
    <row r="650" spans="1:17" x14ac:dyDescent="0.35">
      <c r="A650" t="s">
        <v>681</v>
      </c>
      <c r="B650" t="s">
        <v>19</v>
      </c>
      <c r="C650" t="s">
        <v>33</v>
      </c>
      <c r="D650" s="2">
        <v>2407.21</v>
      </c>
      <c r="E650">
        <v>0.44</v>
      </c>
      <c r="F650">
        <v>7</v>
      </c>
      <c r="G650" s="1">
        <v>45421</v>
      </c>
      <c r="H650" s="1">
        <v>45422</v>
      </c>
      <c r="I650" t="s">
        <v>21</v>
      </c>
      <c r="J650" t="s">
        <v>22</v>
      </c>
      <c r="K650" s="2">
        <v>718.76</v>
      </c>
      <c r="L650" t="s">
        <v>48</v>
      </c>
      <c r="M650">
        <f>YEAR(Table1[[#This Row],[order_date]])</f>
        <v>2024</v>
      </c>
      <c r="N650">
        <f>MONTH(Table1[[#This Row],[order_date]])</f>
        <v>5</v>
      </c>
      <c r="O650" s="3">
        <f>Table1[[#This Row],[sales]]-Table1[[#This Row],[profit]]</f>
        <v>1688.45</v>
      </c>
      <c r="P650" s="3">
        <f>Table1[[#This Row],[sales]]*Table1[[#This Row],[quantity]]</f>
        <v>16850.47</v>
      </c>
      <c r="Q650" s="9">
        <f>Table1[[#This Row],[delivery_date]]-Table1[[#This Row],[order_date]]</f>
        <v>1</v>
      </c>
    </row>
    <row r="651" spans="1:17" x14ac:dyDescent="0.35">
      <c r="A651" t="s">
        <v>682</v>
      </c>
      <c r="B651" t="s">
        <v>25</v>
      </c>
      <c r="C651" t="s">
        <v>33</v>
      </c>
      <c r="D651" s="2">
        <v>3369.73</v>
      </c>
      <c r="E651">
        <v>0.21</v>
      </c>
      <c r="F651">
        <v>8</v>
      </c>
      <c r="G651" s="1">
        <v>45447</v>
      </c>
      <c r="H651" s="1">
        <v>45451</v>
      </c>
      <c r="I651" t="s">
        <v>21</v>
      </c>
      <c r="J651" t="s">
        <v>22</v>
      </c>
      <c r="K651" s="2">
        <v>724.81</v>
      </c>
      <c r="L651" t="s">
        <v>17</v>
      </c>
      <c r="M651">
        <f>YEAR(Table1[[#This Row],[order_date]])</f>
        <v>2024</v>
      </c>
      <c r="N651">
        <f>MONTH(Table1[[#This Row],[order_date]])</f>
        <v>6</v>
      </c>
      <c r="O651" s="3">
        <f>Table1[[#This Row],[sales]]-Table1[[#This Row],[profit]]</f>
        <v>2644.92</v>
      </c>
      <c r="P651" s="3">
        <f>Table1[[#This Row],[sales]]*Table1[[#This Row],[quantity]]</f>
        <v>26957.84</v>
      </c>
      <c r="Q651" s="9">
        <f>Table1[[#This Row],[delivery_date]]-Table1[[#This Row],[order_date]]</f>
        <v>4</v>
      </c>
    </row>
    <row r="652" spans="1:17" x14ac:dyDescent="0.35">
      <c r="A652" t="s">
        <v>683</v>
      </c>
      <c r="B652" t="s">
        <v>13</v>
      </c>
      <c r="C652" t="s">
        <v>14</v>
      </c>
      <c r="D652" s="2">
        <v>4786.3900000000003</v>
      </c>
      <c r="E652">
        <v>0.28000000000000003</v>
      </c>
      <c r="F652">
        <v>9</v>
      </c>
      <c r="G652" s="1">
        <v>45044</v>
      </c>
      <c r="H652" s="1">
        <v>45049</v>
      </c>
      <c r="I652" t="s">
        <v>15</v>
      </c>
      <c r="J652" t="s">
        <v>16</v>
      </c>
      <c r="K652" s="2">
        <v>1189.5899999999999</v>
      </c>
      <c r="L652" t="s">
        <v>17</v>
      </c>
      <c r="M652">
        <f>YEAR(Table1[[#This Row],[order_date]])</f>
        <v>2023</v>
      </c>
      <c r="N652">
        <f>MONTH(Table1[[#This Row],[order_date]])</f>
        <v>4</v>
      </c>
      <c r="O652" s="3">
        <f>Table1[[#This Row],[sales]]-Table1[[#This Row],[profit]]</f>
        <v>3596.8</v>
      </c>
      <c r="P652" s="3">
        <f>Table1[[#This Row],[sales]]*Table1[[#This Row],[quantity]]</f>
        <v>43077.51</v>
      </c>
      <c r="Q652" s="9">
        <f>Table1[[#This Row],[delivery_date]]-Table1[[#This Row],[order_date]]</f>
        <v>5</v>
      </c>
    </row>
    <row r="653" spans="1:17" x14ac:dyDescent="0.35">
      <c r="A653" t="s">
        <v>684</v>
      </c>
      <c r="B653" t="s">
        <v>19</v>
      </c>
      <c r="C653" t="s">
        <v>14</v>
      </c>
      <c r="D653" s="2">
        <v>3336.72</v>
      </c>
      <c r="E653">
        <v>0.43</v>
      </c>
      <c r="F653">
        <v>9</v>
      </c>
      <c r="G653" s="1">
        <v>45315</v>
      </c>
      <c r="H653" s="1">
        <v>45316</v>
      </c>
      <c r="I653" t="s">
        <v>21</v>
      </c>
      <c r="J653" t="s">
        <v>22</v>
      </c>
      <c r="K653" s="2">
        <v>503.48</v>
      </c>
      <c r="L653" t="s">
        <v>17</v>
      </c>
      <c r="M653">
        <f>YEAR(Table1[[#This Row],[order_date]])</f>
        <v>2024</v>
      </c>
      <c r="N653">
        <f>MONTH(Table1[[#This Row],[order_date]])</f>
        <v>1</v>
      </c>
      <c r="O653" s="3">
        <f>Table1[[#This Row],[sales]]-Table1[[#This Row],[profit]]</f>
        <v>2833.24</v>
      </c>
      <c r="P653" s="3">
        <f>Table1[[#This Row],[sales]]*Table1[[#This Row],[quantity]]</f>
        <v>30030.48</v>
      </c>
      <c r="Q653" s="9">
        <f>Table1[[#This Row],[delivery_date]]-Table1[[#This Row],[order_date]]</f>
        <v>1</v>
      </c>
    </row>
    <row r="654" spans="1:17" x14ac:dyDescent="0.35">
      <c r="A654" t="s">
        <v>685</v>
      </c>
      <c r="B654" t="s">
        <v>13</v>
      </c>
      <c r="C654" t="s">
        <v>36</v>
      </c>
      <c r="D654" s="2">
        <v>2952.27</v>
      </c>
      <c r="E654">
        <v>0.2</v>
      </c>
      <c r="F654">
        <v>5</v>
      </c>
      <c r="G654" s="1">
        <v>45539</v>
      </c>
      <c r="H654" s="1">
        <v>45545</v>
      </c>
      <c r="I654" t="s">
        <v>21</v>
      </c>
      <c r="J654" t="s">
        <v>22</v>
      </c>
      <c r="K654" s="2">
        <v>202.55</v>
      </c>
      <c r="L654" t="s">
        <v>34</v>
      </c>
      <c r="M654">
        <f>YEAR(Table1[[#This Row],[order_date]])</f>
        <v>2024</v>
      </c>
      <c r="N654">
        <f>MONTH(Table1[[#This Row],[order_date]])</f>
        <v>9</v>
      </c>
      <c r="O654" s="3">
        <f>Table1[[#This Row],[sales]]-Table1[[#This Row],[profit]]</f>
        <v>2749.72</v>
      </c>
      <c r="P654" s="3">
        <f>Table1[[#This Row],[sales]]*Table1[[#This Row],[quantity]]</f>
        <v>14761.35</v>
      </c>
      <c r="Q654" s="9">
        <f>Table1[[#This Row],[delivery_date]]-Table1[[#This Row],[order_date]]</f>
        <v>6</v>
      </c>
    </row>
    <row r="655" spans="1:17" x14ac:dyDescent="0.35">
      <c r="A655" t="s">
        <v>686</v>
      </c>
      <c r="B655" t="s">
        <v>25</v>
      </c>
      <c r="C655" t="s">
        <v>36</v>
      </c>
      <c r="D655" s="2">
        <v>4253.04</v>
      </c>
      <c r="E655">
        <v>0.39</v>
      </c>
      <c r="F655">
        <v>5</v>
      </c>
      <c r="G655" s="1">
        <v>45344</v>
      </c>
      <c r="H655" s="1">
        <v>45348</v>
      </c>
      <c r="I655" t="s">
        <v>21</v>
      </c>
      <c r="J655" t="s">
        <v>16</v>
      </c>
      <c r="K655" s="2">
        <v>1211.92</v>
      </c>
      <c r="L655" t="s">
        <v>23</v>
      </c>
      <c r="M655">
        <f>YEAR(Table1[[#This Row],[order_date]])</f>
        <v>2024</v>
      </c>
      <c r="N655">
        <f>MONTH(Table1[[#This Row],[order_date]])</f>
        <v>2</v>
      </c>
      <c r="O655" s="3">
        <f>Table1[[#This Row],[sales]]-Table1[[#This Row],[profit]]</f>
        <v>3041.12</v>
      </c>
      <c r="P655" s="3">
        <f>Table1[[#This Row],[sales]]*Table1[[#This Row],[quantity]]</f>
        <v>21265.200000000001</v>
      </c>
      <c r="Q655" s="9">
        <f>Table1[[#This Row],[delivery_date]]-Table1[[#This Row],[order_date]]</f>
        <v>4</v>
      </c>
    </row>
    <row r="656" spans="1:17" x14ac:dyDescent="0.35">
      <c r="A656" t="s">
        <v>687</v>
      </c>
      <c r="B656" t="s">
        <v>41</v>
      </c>
      <c r="C656" t="s">
        <v>20</v>
      </c>
      <c r="D656" s="2">
        <v>3197.16</v>
      </c>
      <c r="E656">
        <v>0.13</v>
      </c>
      <c r="F656">
        <v>6</v>
      </c>
      <c r="G656" s="1">
        <v>45128</v>
      </c>
      <c r="H656" s="1">
        <v>45133</v>
      </c>
      <c r="I656" t="s">
        <v>31</v>
      </c>
      <c r="J656" t="s">
        <v>22</v>
      </c>
      <c r="K656" s="2">
        <v>423.35</v>
      </c>
      <c r="L656" t="s">
        <v>23</v>
      </c>
      <c r="M656">
        <f>YEAR(Table1[[#This Row],[order_date]])</f>
        <v>2023</v>
      </c>
      <c r="N656">
        <f>MONTH(Table1[[#This Row],[order_date]])</f>
        <v>7</v>
      </c>
      <c r="O656" s="3">
        <f>Table1[[#This Row],[sales]]-Table1[[#This Row],[profit]]</f>
        <v>2773.81</v>
      </c>
      <c r="P656" s="3">
        <f>Table1[[#This Row],[sales]]*Table1[[#This Row],[quantity]]</f>
        <v>19182.96</v>
      </c>
      <c r="Q656" s="9">
        <f>Table1[[#This Row],[delivery_date]]-Table1[[#This Row],[order_date]]</f>
        <v>5</v>
      </c>
    </row>
    <row r="657" spans="1:17" x14ac:dyDescent="0.35">
      <c r="A657" t="s">
        <v>688</v>
      </c>
      <c r="B657" t="s">
        <v>25</v>
      </c>
      <c r="C657" t="s">
        <v>26</v>
      </c>
      <c r="D657" s="2">
        <v>911.25</v>
      </c>
      <c r="E657">
        <v>0.35</v>
      </c>
      <c r="F657">
        <v>8</v>
      </c>
      <c r="G657" s="1">
        <v>45071</v>
      </c>
      <c r="H657" s="1">
        <v>45074</v>
      </c>
      <c r="I657" t="s">
        <v>15</v>
      </c>
      <c r="J657" t="s">
        <v>27</v>
      </c>
      <c r="K657" s="2">
        <v>80.02</v>
      </c>
      <c r="L657" t="s">
        <v>39</v>
      </c>
      <c r="M657">
        <f>YEAR(Table1[[#This Row],[order_date]])</f>
        <v>2023</v>
      </c>
      <c r="N657">
        <f>MONTH(Table1[[#This Row],[order_date]])</f>
        <v>5</v>
      </c>
      <c r="O657" s="3">
        <f>Table1[[#This Row],[sales]]-Table1[[#This Row],[profit]]</f>
        <v>831.23</v>
      </c>
      <c r="P657" s="3">
        <f>Table1[[#This Row],[sales]]*Table1[[#This Row],[quantity]]</f>
        <v>7290</v>
      </c>
      <c r="Q657" s="9">
        <f>Table1[[#This Row],[delivery_date]]-Table1[[#This Row],[order_date]]</f>
        <v>3</v>
      </c>
    </row>
    <row r="658" spans="1:17" x14ac:dyDescent="0.35">
      <c r="A658" t="s">
        <v>689</v>
      </c>
      <c r="B658" t="s">
        <v>13</v>
      </c>
      <c r="C658" t="s">
        <v>33</v>
      </c>
      <c r="D658" s="2">
        <v>1642.27</v>
      </c>
      <c r="E658">
        <v>0.26</v>
      </c>
      <c r="F658">
        <v>3</v>
      </c>
      <c r="G658" s="1">
        <v>45107</v>
      </c>
      <c r="H658" s="1">
        <v>45110</v>
      </c>
      <c r="I658" t="s">
        <v>15</v>
      </c>
      <c r="J658" t="s">
        <v>22</v>
      </c>
      <c r="K658" s="2">
        <v>145.9</v>
      </c>
      <c r="L658" t="s">
        <v>39</v>
      </c>
      <c r="M658">
        <f>YEAR(Table1[[#This Row],[order_date]])</f>
        <v>2023</v>
      </c>
      <c r="N658">
        <f>MONTH(Table1[[#This Row],[order_date]])</f>
        <v>6</v>
      </c>
      <c r="O658" s="3">
        <f>Table1[[#This Row],[sales]]-Table1[[#This Row],[profit]]</f>
        <v>1496.37</v>
      </c>
      <c r="P658" s="3">
        <f>Table1[[#This Row],[sales]]*Table1[[#This Row],[quantity]]</f>
        <v>4926.8099999999995</v>
      </c>
      <c r="Q658" s="9">
        <f>Table1[[#This Row],[delivery_date]]-Table1[[#This Row],[order_date]]</f>
        <v>3</v>
      </c>
    </row>
    <row r="659" spans="1:17" x14ac:dyDescent="0.35">
      <c r="A659" t="s">
        <v>690</v>
      </c>
      <c r="B659" t="s">
        <v>13</v>
      </c>
      <c r="C659" t="s">
        <v>33</v>
      </c>
      <c r="D659" s="2">
        <v>3693.47</v>
      </c>
      <c r="E659">
        <v>0.08</v>
      </c>
      <c r="F659">
        <v>3</v>
      </c>
      <c r="G659" s="1">
        <v>44962</v>
      </c>
      <c r="H659" s="1">
        <v>44967</v>
      </c>
      <c r="I659" t="s">
        <v>21</v>
      </c>
      <c r="J659" t="s">
        <v>27</v>
      </c>
      <c r="K659" s="2">
        <v>310.36</v>
      </c>
      <c r="L659" t="s">
        <v>39</v>
      </c>
      <c r="M659">
        <f>YEAR(Table1[[#This Row],[order_date]])</f>
        <v>2023</v>
      </c>
      <c r="N659">
        <f>MONTH(Table1[[#This Row],[order_date]])</f>
        <v>2</v>
      </c>
      <c r="O659" s="3">
        <f>Table1[[#This Row],[sales]]-Table1[[#This Row],[profit]]</f>
        <v>3383.1099999999997</v>
      </c>
      <c r="P659" s="3">
        <f>Table1[[#This Row],[sales]]*Table1[[#This Row],[quantity]]</f>
        <v>11080.41</v>
      </c>
      <c r="Q659" s="9">
        <f>Table1[[#This Row],[delivery_date]]-Table1[[#This Row],[order_date]]</f>
        <v>5</v>
      </c>
    </row>
    <row r="660" spans="1:17" x14ac:dyDescent="0.35">
      <c r="A660" t="s">
        <v>691</v>
      </c>
      <c r="B660" t="s">
        <v>19</v>
      </c>
      <c r="C660" t="s">
        <v>36</v>
      </c>
      <c r="D660" s="2">
        <v>3718.07</v>
      </c>
      <c r="E660">
        <v>7.0000000000000007E-2</v>
      </c>
      <c r="F660">
        <v>5</v>
      </c>
      <c r="G660" s="1">
        <v>44962</v>
      </c>
      <c r="H660" s="1">
        <v>44969</v>
      </c>
      <c r="I660" t="s">
        <v>21</v>
      </c>
      <c r="J660" t="s">
        <v>22</v>
      </c>
      <c r="K660" s="2">
        <v>585.21</v>
      </c>
      <c r="L660" t="s">
        <v>48</v>
      </c>
      <c r="M660">
        <f>YEAR(Table1[[#This Row],[order_date]])</f>
        <v>2023</v>
      </c>
      <c r="N660">
        <f>MONTH(Table1[[#This Row],[order_date]])</f>
        <v>2</v>
      </c>
      <c r="O660" s="3">
        <f>Table1[[#This Row],[sales]]-Table1[[#This Row],[profit]]</f>
        <v>3132.86</v>
      </c>
      <c r="P660" s="3">
        <f>Table1[[#This Row],[sales]]*Table1[[#This Row],[quantity]]</f>
        <v>18590.350000000002</v>
      </c>
      <c r="Q660" s="9">
        <f>Table1[[#This Row],[delivery_date]]-Table1[[#This Row],[order_date]]</f>
        <v>7</v>
      </c>
    </row>
    <row r="661" spans="1:17" x14ac:dyDescent="0.35">
      <c r="A661" t="s">
        <v>692</v>
      </c>
      <c r="B661" t="s">
        <v>41</v>
      </c>
      <c r="C661" t="s">
        <v>36</v>
      </c>
      <c r="D661" s="2">
        <v>4936.34</v>
      </c>
      <c r="E661">
        <v>0.23</v>
      </c>
      <c r="F661">
        <v>1</v>
      </c>
      <c r="G661" s="1">
        <v>45323</v>
      </c>
      <c r="H661" s="1">
        <v>45324</v>
      </c>
      <c r="I661" t="s">
        <v>21</v>
      </c>
      <c r="J661" t="s">
        <v>16</v>
      </c>
      <c r="K661" s="2">
        <v>1308.18</v>
      </c>
      <c r="L661" t="s">
        <v>23</v>
      </c>
      <c r="M661">
        <f>YEAR(Table1[[#This Row],[order_date]])</f>
        <v>2024</v>
      </c>
      <c r="N661">
        <f>MONTH(Table1[[#This Row],[order_date]])</f>
        <v>2</v>
      </c>
      <c r="O661" s="3">
        <f>Table1[[#This Row],[sales]]-Table1[[#This Row],[profit]]</f>
        <v>3628.16</v>
      </c>
      <c r="P661" s="3">
        <f>Table1[[#This Row],[sales]]*Table1[[#This Row],[quantity]]</f>
        <v>4936.34</v>
      </c>
      <c r="Q661" s="9">
        <f>Table1[[#This Row],[delivery_date]]-Table1[[#This Row],[order_date]]</f>
        <v>1</v>
      </c>
    </row>
    <row r="662" spans="1:17" x14ac:dyDescent="0.35">
      <c r="A662" t="s">
        <v>693</v>
      </c>
      <c r="B662" t="s">
        <v>19</v>
      </c>
      <c r="C662" t="s">
        <v>20</v>
      </c>
      <c r="D662" s="2">
        <v>3172.18</v>
      </c>
      <c r="E662">
        <v>0.36</v>
      </c>
      <c r="F662">
        <v>5</v>
      </c>
      <c r="G662" s="1">
        <v>45458</v>
      </c>
      <c r="H662" s="1">
        <v>45459</v>
      </c>
      <c r="I662" t="s">
        <v>31</v>
      </c>
      <c r="J662" t="s">
        <v>16</v>
      </c>
      <c r="K662" s="2">
        <v>275.38</v>
      </c>
      <c r="L662" t="s">
        <v>48</v>
      </c>
      <c r="M662">
        <f>YEAR(Table1[[#This Row],[order_date]])</f>
        <v>2024</v>
      </c>
      <c r="N662">
        <f>MONTH(Table1[[#This Row],[order_date]])</f>
        <v>6</v>
      </c>
      <c r="O662" s="3">
        <f>Table1[[#This Row],[sales]]-Table1[[#This Row],[profit]]</f>
        <v>2896.7999999999997</v>
      </c>
      <c r="P662" s="3">
        <f>Table1[[#This Row],[sales]]*Table1[[#This Row],[quantity]]</f>
        <v>15860.9</v>
      </c>
      <c r="Q662" s="9">
        <f>Table1[[#This Row],[delivery_date]]-Table1[[#This Row],[order_date]]</f>
        <v>1</v>
      </c>
    </row>
    <row r="663" spans="1:17" x14ac:dyDescent="0.35">
      <c r="A663" t="s">
        <v>694</v>
      </c>
      <c r="B663" t="s">
        <v>13</v>
      </c>
      <c r="C663" t="s">
        <v>26</v>
      </c>
      <c r="D663" s="2">
        <v>4507.7700000000004</v>
      </c>
      <c r="E663">
        <v>0.3</v>
      </c>
      <c r="F663">
        <v>9</v>
      </c>
      <c r="G663" s="1">
        <v>45156</v>
      </c>
      <c r="H663" s="1">
        <v>45163</v>
      </c>
      <c r="I663" t="s">
        <v>31</v>
      </c>
      <c r="J663" t="s">
        <v>27</v>
      </c>
      <c r="K663" s="2">
        <v>1076.6500000000001</v>
      </c>
      <c r="L663" t="s">
        <v>39</v>
      </c>
      <c r="M663">
        <f>YEAR(Table1[[#This Row],[order_date]])</f>
        <v>2023</v>
      </c>
      <c r="N663">
        <f>MONTH(Table1[[#This Row],[order_date]])</f>
        <v>8</v>
      </c>
      <c r="O663" s="3">
        <f>Table1[[#This Row],[sales]]-Table1[[#This Row],[profit]]</f>
        <v>3431.1200000000003</v>
      </c>
      <c r="P663" s="3">
        <f>Table1[[#This Row],[sales]]*Table1[[#This Row],[quantity]]</f>
        <v>40569.930000000008</v>
      </c>
      <c r="Q663" s="9">
        <f>Table1[[#This Row],[delivery_date]]-Table1[[#This Row],[order_date]]</f>
        <v>7</v>
      </c>
    </row>
    <row r="664" spans="1:17" x14ac:dyDescent="0.35">
      <c r="A664" t="s">
        <v>695</v>
      </c>
      <c r="B664" t="s">
        <v>25</v>
      </c>
      <c r="C664" t="s">
        <v>20</v>
      </c>
      <c r="D664" s="2">
        <v>367.44</v>
      </c>
      <c r="E664">
        <v>0.43</v>
      </c>
      <c r="F664">
        <v>5</v>
      </c>
      <c r="G664" s="1">
        <v>45137</v>
      </c>
      <c r="H664" s="1">
        <v>45139</v>
      </c>
      <c r="I664" t="s">
        <v>15</v>
      </c>
      <c r="J664" t="s">
        <v>22</v>
      </c>
      <c r="K664" s="2">
        <v>25.03</v>
      </c>
      <c r="L664" t="s">
        <v>17</v>
      </c>
      <c r="M664">
        <f>YEAR(Table1[[#This Row],[order_date]])</f>
        <v>2023</v>
      </c>
      <c r="N664">
        <f>MONTH(Table1[[#This Row],[order_date]])</f>
        <v>7</v>
      </c>
      <c r="O664" s="3">
        <f>Table1[[#This Row],[sales]]-Table1[[#This Row],[profit]]</f>
        <v>342.40999999999997</v>
      </c>
      <c r="P664" s="3">
        <f>Table1[[#This Row],[sales]]*Table1[[#This Row],[quantity]]</f>
        <v>1837.2</v>
      </c>
      <c r="Q664" s="9">
        <f>Table1[[#This Row],[delivery_date]]-Table1[[#This Row],[order_date]]</f>
        <v>2</v>
      </c>
    </row>
    <row r="665" spans="1:17" x14ac:dyDescent="0.35">
      <c r="A665" t="s">
        <v>696</v>
      </c>
      <c r="B665" t="s">
        <v>41</v>
      </c>
      <c r="C665" t="s">
        <v>26</v>
      </c>
      <c r="D665" s="2">
        <v>2874.49</v>
      </c>
      <c r="E665">
        <v>0.19</v>
      </c>
      <c r="F665">
        <v>7</v>
      </c>
      <c r="G665" s="1">
        <v>45396</v>
      </c>
      <c r="H665" s="1">
        <v>45397</v>
      </c>
      <c r="I665" t="s">
        <v>15</v>
      </c>
      <c r="J665" t="s">
        <v>22</v>
      </c>
      <c r="K665" s="2">
        <v>230.32</v>
      </c>
      <c r="L665" t="s">
        <v>17</v>
      </c>
      <c r="M665">
        <f>YEAR(Table1[[#This Row],[order_date]])</f>
        <v>2024</v>
      </c>
      <c r="N665">
        <f>MONTH(Table1[[#This Row],[order_date]])</f>
        <v>4</v>
      </c>
      <c r="O665" s="3">
        <f>Table1[[#This Row],[sales]]-Table1[[#This Row],[profit]]</f>
        <v>2644.1699999999996</v>
      </c>
      <c r="P665" s="3">
        <f>Table1[[#This Row],[sales]]*Table1[[#This Row],[quantity]]</f>
        <v>20121.43</v>
      </c>
      <c r="Q665" s="9">
        <f>Table1[[#This Row],[delivery_date]]-Table1[[#This Row],[order_date]]</f>
        <v>1</v>
      </c>
    </row>
    <row r="666" spans="1:17" x14ac:dyDescent="0.35">
      <c r="A666" t="s">
        <v>697</v>
      </c>
      <c r="B666" t="s">
        <v>25</v>
      </c>
      <c r="C666" t="s">
        <v>33</v>
      </c>
      <c r="D666" s="2">
        <v>4607.26</v>
      </c>
      <c r="E666">
        <v>0.42</v>
      </c>
      <c r="F666">
        <v>9</v>
      </c>
      <c r="G666" s="1">
        <v>44932</v>
      </c>
      <c r="H666" s="1">
        <v>44933</v>
      </c>
      <c r="I666" t="s">
        <v>31</v>
      </c>
      <c r="J666" t="s">
        <v>27</v>
      </c>
      <c r="K666" s="2">
        <v>364.24</v>
      </c>
      <c r="L666" t="s">
        <v>39</v>
      </c>
      <c r="M666">
        <f>YEAR(Table1[[#This Row],[order_date]])</f>
        <v>2023</v>
      </c>
      <c r="N666">
        <f>MONTH(Table1[[#This Row],[order_date]])</f>
        <v>1</v>
      </c>
      <c r="O666" s="3">
        <f>Table1[[#This Row],[sales]]-Table1[[#This Row],[profit]]</f>
        <v>4243.0200000000004</v>
      </c>
      <c r="P666" s="3">
        <f>Table1[[#This Row],[sales]]*Table1[[#This Row],[quantity]]</f>
        <v>41465.340000000004</v>
      </c>
      <c r="Q666" s="9">
        <f>Table1[[#This Row],[delivery_date]]-Table1[[#This Row],[order_date]]</f>
        <v>1</v>
      </c>
    </row>
    <row r="667" spans="1:17" x14ac:dyDescent="0.35">
      <c r="A667" t="s">
        <v>698</v>
      </c>
      <c r="B667" t="s">
        <v>25</v>
      </c>
      <c r="C667" t="s">
        <v>20</v>
      </c>
      <c r="D667" s="2">
        <v>1507.5</v>
      </c>
      <c r="E667">
        <v>0.02</v>
      </c>
      <c r="F667">
        <v>8</v>
      </c>
      <c r="G667" s="1">
        <v>45385</v>
      </c>
      <c r="H667" s="1">
        <v>45388</v>
      </c>
      <c r="I667" t="s">
        <v>31</v>
      </c>
      <c r="J667" t="s">
        <v>27</v>
      </c>
      <c r="K667" s="2">
        <v>270</v>
      </c>
      <c r="L667" t="s">
        <v>17</v>
      </c>
      <c r="M667">
        <f>YEAR(Table1[[#This Row],[order_date]])</f>
        <v>2024</v>
      </c>
      <c r="N667">
        <f>MONTH(Table1[[#This Row],[order_date]])</f>
        <v>4</v>
      </c>
      <c r="O667" s="3">
        <f>Table1[[#This Row],[sales]]-Table1[[#This Row],[profit]]</f>
        <v>1237.5</v>
      </c>
      <c r="P667" s="3">
        <f>Table1[[#This Row],[sales]]*Table1[[#This Row],[quantity]]</f>
        <v>12060</v>
      </c>
      <c r="Q667" s="9">
        <f>Table1[[#This Row],[delivery_date]]-Table1[[#This Row],[order_date]]</f>
        <v>3</v>
      </c>
    </row>
    <row r="668" spans="1:17" x14ac:dyDescent="0.35">
      <c r="A668" t="s">
        <v>699</v>
      </c>
      <c r="B668" t="s">
        <v>41</v>
      </c>
      <c r="C668" t="s">
        <v>36</v>
      </c>
      <c r="D668" s="2">
        <v>858.9</v>
      </c>
      <c r="E668">
        <v>0.18</v>
      </c>
      <c r="F668">
        <v>5</v>
      </c>
      <c r="G668" s="1">
        <v>45320</v>
      </c>
      <c r="H668" s="1">
        <v>45323</v>
      </c>
      <c r="I668" t="s">
        <v>31</v>
      </c>
      <c r="J668" t="s">
        <v>27</v>
      </c>
      <c r="K668" s="2">
        <v>231.83</v>
      </c>
      <c r="L668" t="s">
        <v>39</v>
      </c>
      <c r="M668">
        <f>YEAR(Table1[[#This Row],[order_date]])</f>
        <v>2024</v>
      </c>
      <c r="N668">
        <f>MONTH(Table1[[#This Row],[order_date]])</f>
        <v>1</v>
      </c>
      <c r="O668" s="3">
        <f>Table1[[#This Row],[sales]]-Table1[[#This Row],[profit]]</f>
        <v>627.06999999999994</v>
      </c>
      <c r="P668" s="3">
        <f>Table1[[#This Row],[sales]]*Table1[[#This Row],[quantity]]</f>
        <v>4294.5</v>
      </c>
      <c r="Q668" s="9">
        <f>Table1[[#This Row],[delivery_date]]-Table1[[#This Row],[order_date]]</f>
        <v>3</v>
      </c>
    </row>
    <row r="669" spans="1:17" x14ac:dyDescent="0.35">
      <c r="A669" t="s">
        <v>700</v>
      </c>
      <c r="B669" t="s">
        <v>19</v>
      </c>
      <c r="C669" t="s">
        <v>20</v>
      </c>
      <c r="D669" s="2">
        <v>1817.5</v>
      </c>
      <c r="E669">
        <v>0.04</v>
      </c>
      <c r="F669">
        <v>2</v>
      </c>
      <c r="G669" s="1">
        <v>45085</v>
      </c>
      <c r="H669" s="1">
        <v>45086</v>
      </c>
      <c r="I669" t="s">
        <v>15</v>
      </c>
      <c r="J669" t="s">
        <v>16</v>
      </c>
      <c r="K669" s="2">
        <v>429</v>
      </c>
      <c r="L669" t="s">
        <v>23</v>
      </c>
      <c r="M669">
        <f>YEAR(Table1[[#This Row],[order_date]])</f>
        <v>2023</v>
      </c>
      <c r="N669">
        <f>MONTH(Table1[[#This Row],[order_date]])</f>
        <v>6</v>
      </c>
      <c r="O669" s="3">
        <f>Table1[[#This Row],[sales]]-Table1[[#This Row],[profit]]</f>
        <v>1388.5</v>
      </c>
      <c r="P669" s="3">
        <f>Table1[[#This Row],[sales]]*Table1[[#This Row],[quantity]]</f>
        <v>3635</v>
      </c>
      <c r="Q669" s="9">
        <f>Table1[[#This Row],[delivery_date]]-Table1[[#This Row],[order_date]]</f>
        <v>1</v>
      </c>
    </row>
    <row r="670" spans="1:17" x14ac:dyDescent="0.35">
      <c r="A670" t="s">
        <v>701</v>
      </c>
      <c r="B670" t="s">
        <v>25</v>
      </c>
      <c r="C670" t="s">
        <v>20</v>
      </c>
      <c r="D670" s="2">
        <v>3981.96</v>
      </c>
      <c r="E670">
        <v>0.46</v>
      </c>
      <c r="F670">
        <v>5</v>
      </c>
      <c r="G670" s="1">
        <v>45072</v>
      </c>
      <c r="H670" s="1">
        <v>45076</v>
      </c>
      <c r="I670" t="s">
        <v>15</v>
      </c>
      <c r="J670" t="s">
        <v>22</v>
      </c>
      <c r="K670" s="2">
        <v>1059.1500000000001</v>
      </c>
      <c r="L670" t="s">
        <v>34</v>
      </c>
      <c r="M670">
        <f>YEAR(Table1[[#This Row],[order_date]])</f>
        <v>2023</v>
      </c>
      <c r="N670">
        <f>MONTH(Table1[[#This Row],[order_date]])</f>
        <v>5</v>
      </c>
      <c r="O670" s="3">
        <f>Table1[[#This Row],[sales]]-Table1[[#This Row],[profit]]</f>
        <v>2922.81</v>
      </c>
      <c r="P670" s="3">
        <f>Table1[[#This Row],[sales]]*Table1[[#This Row],[quantity]]</f>
        <v>19909.8</v>
      </c>
      <c r="Q670" s="9">
        <f>Table1[[#This Row],[delivery_date]]-Table1[[#This Row],[order_date]]</f>
        <v>4</v>
      </c>
    </row>
    <row r="671" spans="1:17" x14ac:dyDescent="0.35">
      <c r="A671" t="s">
        <v>702</v>
      </c>
      <c r="B671" t="s">
        <v>13</v>
      </c>
      <c r="C671" t="s">
        <v>33</v>
      </c>
      <c r="D671" s="2">
        <v>515.03</v>
      </c>
      <c r="E671">
        <v>0.24</v>
      </c>
      <c r="F671">
        <v>8</v>
      </c>
      <c r="G671" s="1">
        <v>45278</v>
      </c>
      <c r="H671" s="1">
        <v>45281</v>
      </c>
      <c r="I671" t="s">
        <v>15</v>
      </c>
      <c r="J671" t="s">
        <v>16</v>
      </c>
      <c r="K671" s="2">
        <v>137.01</v>
      </c>
      <c r="L671" t="s">
        <v>28</v>
      </c>
      <c r="M671">
        <f>YEAR(Table1[[#This Row],[order_date]])</f>
        <v>2023</v>
      </c>
      <c r="N671">
        <f>MONTH(Table1[[#This Row],[order_date]])</f>
        <v>12</v>
      </c>
      <c r="O671" s="3">
        <f>Table1[[#This Row],[sales]]-Table1[[#This Row],[profit]]</f>
        <v>378.02</v>
      </c>
      <c r="P671" s="3">
        <f>Table1[[#This Row],[sales]]*Table1[[#This Row],[quantity]]</f>
        <v>4120.24</v>
      </c>
      <c r="Q671" s="9">
        <f>Table1[[#This Row],[delivery_date]]-Table1[[#This Row],[order_date]]</f>
        <v>3</v>
      </c>
    </row>
    <row r="672" spans="1:17" x14ac:dyDescent="0.35">
      <c r="A672" t="s">
        <v>703</v>
      </c>
      <c r="B672" t="s">
        <v>25</v>
      </c>
      <c r="C672" t="s">
        <v>36</v>
      </c>
      <c r="D672" s="2">
        <v>3041.66</v>
      </c>
      <c r="E672">
        <v>0.16</v>
      </c>
      <c r="F672">
        <v>1</v>
      </c>
      <c r="G672" s="1">
        <v>45607</v>
      </c>
      <c r="H672" s="1">
        <v>45613</v>
      </c>
      <c r="I672" t="s">
        <v>21</v>
      </c>
      <c r="J672" t="s">
        <v>16</v>
      </c>
      <c r="K672" s="2">
        <v>238.97</v>
      </c>
      <c r="L672" t="s">
        <v>28</v>
      </c>
      <c r="M672">
        <f>YEAR(Table1[[#This Row],[order_date]])</f>
        <v>2024</v>
      </c>
      <c r="N672">
        <f>MONTH(Table1[[#This Row],[order_date]])</f>
        <v>11</v>
      </c>
      <c r="O672" s="3">
        <f>Table1[[#This Row],[sales]]-Table1[[#This Row],[profit]]</f>
        <v>2802.69</v>
      </c>
      <c r="P672" s="3">
        <f>Table1[[#This Row],[sales]]*Table1[[#This Row],[quantity]]</f>
        <v>3041.66</v>
      </c>
      <c r="Q672" s="9">
        <f>Table1[[#This Row],[delivery_date]]-Table1[[#This Row],[order_date]]</f>
        <v>6</v>
      </c>
    </row>
    <row r="673" spans="1:17" x14ac:dyDescent="0.35">
      <c r="A673" t="s">
        <v>704</v>
      </c>
      <c r="B673" t="s">
        <v>41</v>
      </c>
      <c r="C673" t="s">
        <v>36</v>
      </c>
      <c r="D673" s="2">
        <v>764.59</v>
      </c>
      <c r="E673">
        <v>0.25</v>
      </c>
      <c r="F673">
        <v>4</v>
      </c>
      <c r="G673" s="1">
        <v>44973</v>
      </c>
      <c r="H673" s="1">
        <v>44979</v>
      </c>
      <c r="I673" t="s">
        <v>15</v>
      </c>
      <c r="J673" t="s">
        <v>27</v>
      </c>
      <c r="K673" s="2">
        <v>143.57</v>
      </c>
      <c r="L673" t="s">
        <v>28</v>
      </c>
      <c r="M673">
        <f>YEAR(Table1[[#This Row],[order_date]])</f>
        <v>2023</v>
      </c>
      <c r="N673">
        <f>MONTH(Table1[[#This Row],[order_date]])</f>
        <v>2</v>
      </c>
      <c r="O673" s="3">
        <f>Table1[[#This Row],[sales]]-Table1[[#This Row],[profit]]</f>
        <v>621.02</v>
      </c>
      <c r="P673" s="3">
        <f>Table1[[#This Row],[sales]]*Table1[[#This Row],[quantity]]</f>
        <v>3058.36</v>
      </c>
      <c r="Q673" s="9">
        <f>Table1[[#This Row],[delivery_date]]-Table1[[#This Row],[order_date]]</f>
        <v>6</v>
      </c>
    </row>
    <row r="674" spans="1:17" x14ac:dyDescent="0.35">
      <c r="A674" t="s">
        <v>705</v>
      </c>
      <c r="B674" t="s">
        <v>41</v>
      </c>
      <c r="C674" t="s">
        <v>14</v>
      </c>
      <c r="D674" s="2">
        <v>2234.11</v>
      </c>
      <c r="E674">
        <v>0.27</v>
      </c>
      <c r="F674">
        <v>1</v>
      </c>
      <c r="G674" s="1">
        <v>45462</v>
      </c>
      <c r="H674" s="1">
        <v>45468</v>
      </c>
      <c r="I674" t="s">
        <v>21</v>
      </c>
      <c r="J674" t="s">
        <v>27</v>
      </c>
      <c r="K674" s="2">
        <v>552.34</v>
      </c>
      <c r="L674" t="s">
        <v>39</v>
      </c>
      <c r="M674">
        <f>YEAR(Table1[[#This Row],[order_date]])</f>
        <v>2024</v>
      </c>
      <c r="N674">
        <f>MONTH(Table1[[#This Row],[order_date]])</f>
        <v>6</v>
      </c>
      <c r="O674" s="3">
        <f>Table1[[#This Row],[sales]]-Table1[[#This Row],[profit]]</f>
        <v>1681.77</v>
      </c>
      <c r="P674" s="3">
        <f>Table1[[#This Row],[sales]]*Table1[[#This Row],[quantity]]</f>
        <v>2234.11</v>
      </c>
      <c r="Q674" s="9">
        <f>Table1[[#This Row],[delivery_date]]-Table1[[#This Row],[order_date]]</f>
        <v>6</v>
      </c>
    </row>
    <row r="675" spans="1:17" x14ac:dyDescent="0.35">
      <c r="A675" t="s">
        <v>706</v>
      </c>
      <c r="B675" t="s">
        <v>41</v>
      </c>
      <c r="C675" t="s">
        <v>14</v>
      </c>
      <c r="D675" s="2">
        <v>4833.29</v>
      </c>
      <c r="E675">
        <v>0.42</v>
      </c>
      <c r="F675">
        <v>5</v>
      </c>
      <c r="G675" s="1">
        <v>45036</v>
      </c>
      <c r="H675" s="1">
        <v>45037</v>
      </c>
      <c r="I675" t="s">
        <v>15</v>
      </c>
      <c r="J675" t="s">
        <v>16</v>
      </c>
      <c r="K675" s="2">
        <v>1389.1</v>
      </c>
      <c r="L675" t="s">
        <v>34</v>
      </c>
      <c r="M675">
        <f>YEAR(Table1[[#This Row],[order_date]])</f>
        <v>2023</v>
      </c>
      <c r="N675">
        <f>MONTH(Table1[[#This Row],[order_date]])</f>
        <v>4</v>
      </c>
      <c r="O675" s="3">
        <f>Table1[[#This Row],[sales]]-Table1[[#This Row],[profit]]</f>
        <v>3444.19</v>
      </c>
      <c r="P675" s="3">
        <f>Table1[[#This Row],[sales]]*Table1[[#This Row],[quantity]]</f>
        <v>24166.45</v>
      </c>
      <c r="Q675" s="9">
        <f>Table1[[#This Row],[delivery_date]]-Table1[[#This Row],[order_date]]</f>
        <v>1</v>
      </c>
    </row>
    <row r="676" spans="1:17" x14ac:dyDescent="0.35">
      <c r="A676" t="s">
        <v>707</v>
      </c>
      <c r="B676" t="s">
        <v>19</v>
      </c>
      <c r="C676" t="s">
        <v>14</v>
      </c>
      <c r="D676" s="2">
        <v>1056.21</v>
      </c>
      <c r="E676">
        <v>0.27</v>
      </c>
      <c r="F676">
        <v>2</v>
      </c>
      <c r="G676" s="1">
        <v>45531</v>
      </c>
      <c r="H676" s="1">
        <v>45538</v>
      </c>
      <c r="I676" t="s">
        <v>15</v>
      </c>
      <c r="J676" t="s">
        <v>22</v>
      </c>
      <c r="K676" s="2">
        <v>233.46</v>
      </c>
      <c r="L676" t="s">
        <v>23</v>
      </c>
      <c r="M676">
        <f>YEAR(Table1[[#This Row],[order_date]])</f>
        <v>2024</v>
      </c>
      <c r="N676">
        <f>MONTH(Table1[[#This Row],[order_date]])</f>
        <v>8</v>
      </c>
      <c r="O676" s="3">
        <f>Table1[[#This Row],[sales]]-Table1[[#This Row],[profit]]</f>
        <v>822.75</v>
      </c>
      <c r="P676" s="3">
        <f>Table1[[#This Row],[sales]]*Table1[[#This Row],[quantity]]</f>
        <v>2112.42</v>
      </c>
      <c r="Q676" s="9">
        <f>Table1[[#This Row],[delivery_date]]-Table1[[#This Row],[order_date]]</f>
        <v>7</v>
      </c>
    </row>
    <row r="677" spans="1:17" x14ac:dyDescent="0.35">
      <c r="A677" t="s">
        <v>708</v>
      </c>
      <c r="B677" t="s">
        <v>25</v>
      </c>
      <c r="C677" t="s">
        <v>33</v>
      </c>
      <c r="D677" s="2">
        <v>266.68</v>
      </c>
      <c r="E677">
        <v>0.22</v>
      </c>
      <c r="F677">
        <v>2</v>
      </c>
      <c r="G677" s="1">
        <v>45413</v>
      </c>
      <c r="H677" s="1">
        <v>45416</v>
      </c>
      <c r="I677" t="s">
        <v>15</v>
      </c>
      <c r="J677" t="s">
        <v>27</v>
      </c>
      <c r="K677" s="2">
        <v>70.44</v>
      </c>
      <c r="L677" t="s">
        <v>48</v>
      </c>
      <c r="M677">
        <f>YEAR(Table1[[#This Row],[order_date]])</f>
        <v>2024</v>
      </c>
      <c r="N677">
        <f>MONTH(Table1[[#This Row],[order_date]])</f>
        <v>5</v>
      </c>
      <c r="O677" s="3">
        <f>Table1[[#This Row],[sales]]-Table1[[#This Row],[profit]]</f>
        <v>196.24</v>
      </c>
      <c r="P677" s="3">
        <f>Table1[[#This Row],[sales]]*Table1[[#This Row],[quantity]]</f>
        <v>533.36</v>
      </c>
      <c r="Q677" s="9">
        <f>Table1[[#This Row],[delivery_date]]-Table1[[#This Row],[order_date]]</f>
        <v>3</v>
      </c>
    </row>
    <row r="678" spans="1:17" x14ac:dyDescent="0.35">
      <c r="A678" t="s">
        <v>709</v>
      </c>
      <c r="B678" t="s">
        <v>19</v>
      </c>
      <c r="C678" t="s">
        <v>20</v>
      </c>
      <c r="D678" s="2">
        <v>2193.3000000000002</v>
      </c>
      <c r="E678">
        <v>0.48</v>
      </c>
      <c r="F678">
        <v>7</v>
      </c>
      <c r="G678" s="1">
        <v>45143</v>
      </c>
      <c r="H678" s="1">
        <v>45144</v>
      </c>
      <c r="I678" t="s">
        <v>21</v>
      </c>
      <c r="J678" t="s">
        <v>22</v>
      </c>
      <c r="K678" s="2">
        <v>313.52</v>
      </c>
      <c r="L678" t="s">
        <v>28</v>
      </c>
      <c r="M678">
        <f>YEAR(Table1[[#This Row],[order_date]])</f>
        <v>2023</v>
      </c>
      <c r="N678">
        <f>MONTH(Table1[[#This Row],[order_date]])</f>
        <v>8</v>
      </c>
      <c r="O678" s="3">
        <f>Table1[[#This Row],[sales]]-Table1[[#This Row],[profit]]</f>
        <v>1879.7800000000002</v>
      </c>
      <c r="P678" s="3">
        <f>Table1[[#This Row],[sales]]*Table1[[#This Row],[quantity]]</f>
        <v>15353.100000000002</v>
      </c>
      <c r="Q678" s="9">
        <f>Table1[[#This Row],[delivery_date]]-Table1[[#This Row],[order_date]]</f>
        <v>1</v>
      </c>
    </row>
    <row r="679" spans="1:17" x14ac:dyDescent="0.35">
      <c r="A679" t="s">
        <v>710</v>
      </c>
      <c r="B679" t="s">
        <v>19</v>
      </c>
      <c r="C679" t="s">
        <v>36</v>
      </c>
      <c r="D679" s="2">
        <v>2930.71</v>
      </c>
      <c r="E679">
        <v>0.48</v>
      </c>
      <c r="F679">
        <v>4</v>
      </c>
      <c r="G679" s="1">
        <v>45030</v>
      </c>
      <c r="H679" s="1">
        <v>45035</v>
      </c>
      <c r="I679" t="s">
        <v>31</v>
      </c>
      <c r="J679" t="s">
        <v>27</v>
      </c>
      <c r="K679" s="2">
        <v>663.73</v>
      </c>
      <c r="L679" t="s">
        <v>17</v>
      </c>
      <c r="M679">
        <f>YEAR(Table1[[#This Row],[order_date]])</f>
        <v>2023</v>
      </c>
      <c r="N679">
        <f>MONTH(Table1[[#This Row],[order_date]])</f>
        <v>4</v>
      </c>
      <c r="O679" s="3">
        <f>Table1[[#This Row],[sales]]-Table1[[#This Row],[profit]]</f>
        <v>2266.98</v>
      </c>
      <c r="P679" s="3">
        <f>Table1[[#This Row],[sales]]*Table1[[#This Row],[quantity]]</f>
        <v>11722.84</v>
      </c>
      <c r="Q679" s="9">
        <f>Table1[[#This Row],[delivery_date]]-Table1[[#This Row],[order_date]]</f>
        <v>5</v>
      </c>
    </row>
    <row r="680" spans="1:17" x14ac:dyDescent="0.35">
      <c r="A680" t="s">
        <v>711</v>
      </c>
      <c r="B680" t="s">
        <v>41</v>
      </c>
      <c r="C680" t="s">
        <v>36</v>
      </c>
      <c r="D680" s="2">
        <v>1557.84</v>
      </c>
      <c r="E680">
        <v>0.02</v>
      </c>
      <c r="F680">
        <v>2</v>
      </c>
      <c r="G680" s="1">
        <v>45655</v>
      </c>
      <c r="H680" s="1">
        <v>45658</v>
      </c>
      <c r="I680" t="s">
        <v>21</v>
      </c>
      <c r="J680" t="s">
        <v>27</v>
      </c>
      <c r="K680" s="2">
        <v>222.15</v>
      </c>
      <c r="L680" t="s">
        <v>23</v>
      </c>
      <c r="M680">
        <f>YEAR(Table1[[#This Row],[order_date]])</f>
        <v>2024</v>
      </c>
      <c r="N680">
        <f>MONTH(Table1[[#This Row],[order_date]])</f>
        <v>12</v>
      </c>
      <c r="O680" s="3">
        <f>Table1[[#This Row],[sales]]-Table1[[#This Row],[profit]]</f>
        <v>1335.6899999999998</v>
      </c>
      <c r="P680" s="3">
        <f>Table1[[#This Row],[sales]]*Table1[[#This Row],[quantity]]</f>
        <v>3115.68</v>
      </c>
      <c r="Q680" s="9">
        <f>Table1[[#This Row],[delivery_date]]-Table1[[#This Row],[order_date]]</f>
        <v>3</v>
      </c>
    </row>
    <row r="681" spans="1:17" x14ac:dyDescent="0.35">
      <c r="A681" t="s">
        <v>712</v>
      </c>
      <c r="B681" t="s">
        <v>41</v>
      </c>
      <c r="C681" t="s">
        <v>20</v>
      </c>
      <c r="D681" s="2">
        <v>2754.66</v>
      </c>
      <c r="E681">
        <v>0.35</v>
      </c>
      <c r="F681">
        <v>3</v>
      </c>
      <c r="G681" s="1">
        <v>45606</v>
      </c>
      <c r="H681" s="1">
        <v>45607</v>
      </c>
      <c r="I681" t="s">
        <v>15</v>
      </c>
      <c r="J681" t="s">
        <v>22</v>
      </c>
      <c r="K681" s="2">
        <v>271.88</v>
      </c>
      <c r="L681" t="s">
        <v>39</v>
      </c>
      <c r="M681">
        <f>YEAR(Table1[[#This Row],[order_date]])</f>
        <v>2024</v>
      </c>
      <c r="N681">
        <f>MONTH(Table1[[#This Row],[order_date]])</f>
        <v>11</v>
      </c>
      <c r="O681" s="3">
        <f>Table1[[#This Row],[sales]]-Table1[[#This Row],[profit]]</f>
        <v>2482.7799999999997</v>
      </c>
      <c r="P681" s="3">
        <f>Table1[[#This Row],[sales]]*Table1[[#This Row],[quantity]]</f>
        <v>8263.98</v>
      </c>
      <c r="Q681" s="9">
        <f>Table1[[#This Row],[delivery_date]]-Table1[[#This Row],[order_date]]</f>
        <v>1</v>
      </c>
    </row>
    <row r="682" spans="1:17" x14ac:dyDescent="0.35">
      <c r="A682" t="s">
        <v>713</v>
      </c>
      <c r="B682" t="s">
        <v>19</v>
      </c>
      <c r="C682" t="s">
        <v>36</v>
      </c>
      <c r="D682" s="2">
        <v>4771.67</v>
      </c>
      <c r="E682">
        <v>0.19</v>
      </c>
      <c r="F682">
        <v>3</v>
      </c>
      <c r="G682" s="1">
        <v>45483</v>
      </c>
      <c r="H682" s="1">
        <v>45486</v>
      </c>
      <c r="I682" t="s">
        <v>31</v>
      </c>
      <c r="J682" t="s">
        <v>16</v>
      </c>
      <c r="K682" s="2">
        <v>316.42</v>
      </c>
      <c r="L682" t="s">
        <v>23</v>
      </c>
      <c r="M682">
        <f>YEAR(Table1[[#This Row],[order_date]])</f>
        <v>2024</v>
      </c>
      <c r="N682">
        <f>MONTH(Table1[[#This Row],[order_date]])</f>
        <v>7</v>
      </c>
      <c r="O682" s="3">
        <f>Table1[[#This Row],[sales]]-Table1[[#This Row],[profit]]</f>
        <v>4455.25</v>
      </c>
      <c r="P682" s="3">
        <f>Table1[[#This Row],[sales]]*Table1[[#This Row],[quantity]]</f>
        <v>14315.01</v>
      </c>
      <c r="Q682" s="9">
        <f>Table1[[#This Row],[delivery_date]]-Table1[[#This Row],[order_date]]</f>
        <v>3</v>
      </c>
    </row>
    <row r="683" spans="1:17" x14ac:dyDescent="0.35">
      <c r="A683" t="s">
        <v>714</v>
      </c>
      <c r="B683" t="s">
        <v>25</v>
      </c>
      <c r="C683" t="s">
        <v>20</v>
      </c>
      <c r="D683" s="2">
        <v>1627.68</v>
      </c>
      <c r="E683">
        <v>0.34</v>
      </c>
      <c r="F683">
        <v>2</v>
      </c>
      <c r="G683" s="1">
        <v>45265</v>
      </c>
      <c r="H683" s="1">
        <v>45269</v>
      </c>
      <c r="I683" t="s">
        <v>21</v>
      </c>
      <c r="J683" t="s">
        <v>16</v>
      </c>
      <c r="K683" s="2">
        <v>441.32</v>
      </c>
      <c r="L683" t="s">
        <v>39</v>
      </c>
      <c r="M683">
        <f>YEAR(Table1[[#This Row],[order_date]])</f>
        <v>2023</v>
      </c>
      <c r="N683">
        <f>MONTH(Table1[[#This Row],[order_date]])</f>
        <v>12</v>
      </c>
      <c r="O683" s="3">
        <f>Table1[[#This Row],[sales]]-Table1[[#This Row],[profit]]</f>
        <v>1186.3600000000001</v>
      </c>
      <c r="P683" s="3">
        <f>Table1[[#This Row],[sales]]*Table1[[#This Row],[quantity]]</f>
        <v>3255.36</v>
      </c>
      <c r="Q683" s="9">
        <f>Table1[[#This Row],[delivery_date]]-Table1[[#This Row],[order_date]]</f>
        <v>4</v>
      </c>
    </row>
    <row r="684" spans="1:17" x14ac:dyDescent="0.35">
      <c r="A684" t="s">
        <v>715</v>
      </c>
      <c r="B684" t="s">
        <v>13</v>
      </c>
      <c r="C684" t="s">
        <v>33</v>
      </c>
      <c r="D684" s="2">
        <v>1616.19</v>
      </c>
      <c r="E684">
        <v>0.32</v>
      </c>
      <c r="F684">
        <v>7</v>
      </c>
      <c r="G684" s="1">
        <v>45640</v>
      </c>
      <c r="H684" s="1">
        <v>45647</v>
      </c>
      <c r="I684" t="s">
        <v>31</v>
      </c>
      <c r="J684" t="s">
        <v>16</v>
      </c>
      <c r="K684" s="2">
        <v>106.87</v>
      </c>
      <c r="L684" t="s">
        <v>23</v>
      </c>
      <c r="M684">
        <f>YEAR(Table1[[#This Row],[order_date]])</f>
        <v>2024</v>
      </c>
      <c r="N684">
        <f>MONTH(Table1[[#This Row],[order_date]])</f>
        <v>12</v>
      </c>
      <c r="O684" s="3">
        <f>Table1[[#This Row],[sales]]-Table1[[#This Row],[profit]]</f>
        <v>1509.3200000000002</v>
      </c>
      <c r="P684" s="3">
        <f>Table1[[#This Row],[sales]]*Table1[[#This Row],[quantity]]</f>
        <v>11313.33</v>
      </c>
      <c r="Q684" s="9">
        <f>Table1[[#This Row],[delivery_date]]-Table1[[#This Row],[order_date]]</f>
        <v>7</v>
      </c>
    </row>
    <row r="685" spans="1:17" x14ac:dyDescent="0.35">
      <c r="A685" t="s">
        <v>716</v>
      </c>
      <c r="B685" t="s">
        <v>19</v>
      </c>
      <c r="C685" t="s">
        <v>33</v>
      </c>
      <c r="D685" s="2">
        <v>2465.56</v>
      </c>
      <c r="E685">
        <v>0.17</v>
      </c>
      <c r="F685">
        <v>1</v>
      </c>
      <c r="G685" s="1">
        <v>45209</v>
      </c>
      <c r="H685" s="1">
        <v>45214</v>
      </c>
      <c r="I685" t="s">
        <v>21</v>
      </c>
      <c r="J685" t="s">
        <v>16</v>
      </c>
      <c r="K685" s="2">
        <v>739.48</v>
      </c>
      <c r="L685" t="s">
        <v>48</v>
      </c>
      <c r="M685">
        <f>YEAR(Table1[[#This Row],[order_date]])</f>
        <v>2023</v>
      </c>
      <c r="N685">
        <f>MONTH(Table1[[#This Row],[order_date]])</f>
        <v>10</v>
      </c>
      <c r="O685" s="3">
        <f>Table1[[#This Row],[sales]]-Table1[[#This Row],[profit]]</f>
        <v>1726.08</v>
      </c>
      <c r="P685" s="3">
        <f>Table1[[#This Row],[sales]]*Table1[[#This Row],[quantity]]</f>
        <v>2465.56</v>
      </c>
      <c r="Q685" s="9">
        <f>Table1[[#This Row],[delivery_date]]-Table1[[#This Row],[order_date]]</f>
        <v>5</v>
      </c>
    </row>
    <row r="686" spans="1:17" x14ac:dyDescent="0.35">
      <c r="A686" t="s">
        <v>717</v>
      </c>
      <c r="B686" t="s">
        <v>25</v>
      </c>
      <c r="C686" t="s">
        <v>33</v>
      </c>
      <c r="D686" s="2">
        <v>2625.05</v>
      </c>
      <c r="E686">
        <v>0.49</v>
      </c>
      <c r="F686">
        <v>9</v>
      </c>
      <c r="G686" s="1">
        <v>45460</v>
      </c>
      <c r="H686" s="1">
        <v>45461</v>
      </c>
      <c r="I686" t="s">
        <v>31</v>
      </c>
      <c r="J686" t="s">
        <v>16</v>
      </c>
      <c r="K686" s="2">
        <v>466.41</v>
      </c>
      <c r="L686" t="s">
        <v>17</v>
      </c>
      <c r="M686">
        <f>YEAR(Table1[[#This Row],[order_date]])</f>
        <v>2024</v>
      </c>
      <c r="N686">
        <f>MONTH(Table1[[#This Row],[order_date]])</f>
        <v>6</v>
      </c>
      <c r="O686" s="3">
        <f>Table1[[#This Row],[sales]]-Table1[[#This Row],[profit]]</f>
        <v>2158.6400000000003</v>
      </c>
      <c r="P686" s="3">
        <f>Table1[[#This Row],[sales]]*Table1[[#This Row],[quantity]]</f>
        <v>23625.45</v>
      </c>
      <c r="Q686" s="9">
        <f>Table1[[#This Row],[delivery_date]]-Table1[[#This Row],[order_date]]</f>
        <v>1</v>
      </c>
    </row>
    <row r="687" spans="1:17" x14ac:dyDescent="0.35">
      <c r="A687" t="s">
        <v>718</v>
      </c>
      <c r="B687" t="s">
        <v>41</v>
      </c>
      <c r="C687" t="s">
        <v>20</v>
      </c>
      <c r="D687" s="2">
        <v>106.69</v>
      </c>
      <c r="E687">
        <v>0.18</v>
      </c>
      <c r="F687">
        <v>5</v>
      </c>
      <c r="G687" s="1">
        <v>44954</v>
      </c>
      <c r="H687" s="1">
        <v>44959</v>
      </c>
      <c r="I687" t="s">
        <v>15</v>
      </c>
      <c r="J687" t="s">
        <v>22</v>
      </c>
      <c r="K687" s="2">
        <v>18.77</v>
      </c>
      <c r="L687" t="s">
        <v>34</v>
      </c>
      <c r="M687">
        <f>YEAR(Table1[[#This Row],[order_date]])</f>
        <v>2023</v>
      </c>
      <c r="N687">
        <f>MONTH(Table1[[#This Row],[order_date]])</f>
        <v>1</v>
      </c>
      <c r="O687" s="3">
        <f>Table1[[#This Row],[sales]]-Table1[[#This Row],[profit]]</f>
        <v>87.92</v>
      </c>
      <c r="P687" s="3">
        <f>Table1[[#This Row],[sales]]*Table1[[#This Row],[quantity]]</f>
        <v>533.45000000000005</v>
      </c>
      <c r="Q687" s="9">
        <f>Table1[[#This Row],[delivery_date]]-Table1[[#This Row],[order_date]]</f>
        <v>5</v>
      </c>
    </row>
    <row r="688" spans="1:17" x14ac:dyDescent="0.35">
      <c r="A688" t="s">
        <v>719</v>
      </c>
      <c r="B688" t="s">
        <v>41</v>
      </c>
      <c r="C688" t="s">
        <v>20</v>
      </c>
      <c r="D688" s="2">
        <v>3117.79</v>
      </c>
      <c r="E688">
        <v>0.32</v>
      </c>
      <c r="F688">
        <v>4</v>
      </c>
      <c r="G688" s="1">
        <v>45473</v>
      </c>
      <c r="H688" s="1">
        <v>45474</v>
      </c>
      <c r="I688" t="s">
        <v>21</v>
      </c>
      <c r="J688" t="s">
        <v>27</v>
      </c>
      <c r="K688" s="2">
        <v>213.17</v>
      </c>
      <c r="L688" t="s">
        <v>23</v>
      </c>
      <c r="M688">
        <f>YEAR(Table1[[#This Row],[order_date]])</f>
        <v>2024</v>
      </c>
      <c r="N688">
        <f>MONTH(Table1[[#This Row],[order_date]])</f>
        <v>6</v>
      </c>
      <c r="O688" s="3">
        <f>Table1[[#This Row],[sales]]-Table1[[#This Row],[profit]]</f>
        <v>2904.62</v>
      </c>
      <c r="P688" s="3">
        <f>Table1[[#This Row],[sales]]*Table1[[#This Row],[quantity]]</f>
        <v>12471.16</v>
      </c>
      <c r="Q688" s="9">
        <f>Table1[[#This Row],[delivery_date]]-Table1[[#This Row],[order_date]]</f>
        <v>1</v>
      </c>
    </row>
    <row r="689" spans="1:17" x14ac:dyDescent="0.35">
      <c r="A689" t="s">
        <v>720</v>
      </c>
      <c r="B689" t="s">
        <v>25</v>
      </c>
      <c r="C689" t="s">
        <v>26</v>
      </c>
      <c r="D689" s="2">
        <v>4987.05</v>
      </c>
      <c r="E689">
        <v>0.41</v>
      </c>
      <c r="F689">
        <v>3</v>
      </c>
      <c r="G689" s="1">
        <v>45441</v>
      </c>
      <c r="H689" s="1">
        <v>45446</v>
      </c>
      <c r="I689" t="s">
        <v>21</v>
      </c>
      <c r="J689" t="s">
        <v>27</v>
      </c>
      <c r="K689" s="2">
        <v>342.37</v>
      </c>
      <c r="L689" t="s">
        <v>28</v>
      </c>
      <c r="M689">
        <f>YEAR(Table1[[#This Row],[order_date]])</f>
        <v>2024</v>
      </c>
      <c r="N689">
        <f>MONTH(Table1[[#This Row],[order_date]])</f>
        <v>5</v>
      </c>
      <c r="O689" s="3">
        <f>Table1[[#This Row],[sales]]-Table1[[#This Row],[profit]]</f>
        <v>4644.68</v>
      </c>
      <c r="P689" s="3">
        <f>Table1[[#This Row],[sales]]*Table1[[#This Row],[quantity]]</f>
        <v>14961.150000000001</v>
      </c>
      <c r="Q689" s="9">
        <f>Table1[[#This Row],[delivery_date]]-Table1[[#This Row],[order_date]]</f>
        <v>5</v>
      </c>
    </row>
    <row r="690" spans="1:17" x14ac:dyDescent="0.35">
      <c r="A690" t="s">
        <v>721</v>
      </c>
      <c r="B690" t="s">
        <v>13</v>
      </c>
      <c r="C690" t="s">
        <v>36</v>
      </c>
      <c r="D690" s="2">
        <v>1530.84</v>
      </c>
      <c r="E690">
        <v>7.0000000000000007E-2</v>
      </c>
      <c r="F690">
        <v>3</v>
      </c>
      <c r="G690" s="1">
        <v>45348</v>
      </c>
      <c r="H690" s="1">
        <v>45353</v>
      </c>
      <c r="I690" t="s">
        <v>21</v>
      </c>
      <c r="J690" t="s">
        <v>27</v>
      </c>
      <c r="K690" s="2">
        <v>351.38</v>
      </c>
      <c r="L690" t="s">
        <v>34</v>
      </c>
      <c r="M690">
        <f>YEAR(Table1[[#This Row],[order_date]])</f>
        <v>2024</v>
      </c>
      <c r="N690">
        <f>MONTH(Table1[[#This Row],[order_date]])</f>
        <v>2</v>
      </c>
      <c r="O690" s="3">
        <f>Table1[[#This Row],[sales]]-Table1[[#This Row],[profit]]</f>
        <v>1179.46</v>
      </c>
      <c r="P690" s="3">
        <f>Table1[[#This Row],[sales]]*Table1[[#This Row],[quantity]]</f>
        <v>4592.5199999999995</v>
      </c>
      <c r="Q690" s="9">
        <f>Table1[[#This Row],[delivery_date]]-Table1[[#This Row],[order_date]]</f>
        <v>5</v>
      </c>
    </row>
    <row r="691" spans="1:17" x14ac:dyDescent="0.35">
      <c r="A691" t="s">
        <v>722</v>
      </c>
      <c r="B691" t="s">
        <v>41</v>
      </c>
      <c r="C691" t="s">
        <v>36</v>
      </c>
      <c r="D691" s="2">
        <v>3190.97</v>
      </c>
      <c r="E691">
        <v>0.15</v>
      </c>
      <c r="F691">
        <v>3</v>
      </c>
      <c r="G691" s="1">
        <v>45656</v>
      </c>
      <c r="H691" s="1">
        <v>45663</v>
      </c>
      <c r="I691" t="s">
        <v>31</v>
      </c>
      <c r="J691" t="s">
        <v>16</v>
      </c>
      <c r="K691" s="2">
        <v>512.83000000000004</v>
      </c>
      <c r="L691" t="s">
        <v>17</v>
      </c>
      <c r="M691">
        <f>YEAR(Table1[[#This Row],[order_date]])</f>
        <v>2024</v>
      </c>
      <c r="N691">
        <f>MONTH(Table1[[#This Row],[order_date]])</f>
        <v>12</v>
      </c>
      <c r="O691" s="3">
        <f>Table1[[#This Row],[sales]]-Table1[[#This Row],[profit]]</f>
        <v>2678.14</v>
      </c>
      <c r="P691" s="3">
        <f>Table1[[#This Row],[sales]]*Table1[[#This Row],[quantity]]</f>
        <v>9572.91</v>
      </c>
      <c r="Q691" s="9">
        <f>Table1[[#This Row],[delivery_date]]-Table1[[#This Row],[order_date]]</f>
        <v>7</v>
      </c>
    </row>
    <row r="692" spans="1:17" x14ac:dyDescent="0.35">
      <c r="A692" t="s">
        <v>723</v>
      </c>
      <c r="B692" t="s">
        <v>41</v>
      </c>
      <c r="C692" t="s">
        <v>26</v>
      </c>
      <c r="D692" s="2">
        <v>122.65</v>
      </c>
      <c r="E692">
        <v>0.1</v>
      </c>
      <c r="F692">
        <v>1</v>
      </c>
      <c r="G692" s="1">
        <v>45431</v>
      </c>
      <c r="H692" s="1">
        <v>45433</v>
      </c>
      <c r="I692" t="s">
        <v>15</v>
      </c>
      <c r="J692" t="s">
        <v>16</v>
      </c>
      <c r="K692" s="2">
        <v>11.58</v>
      </c>
      <c r="L692" t="s">
        <v>17</v>
      </c>
      <c r="M692">
        <f>YEAR(Table1[[#This Row],[order_date]])</f>
        <v>2024</v>
      </c>
      <c r="N692">
        <f>MONTH(Table1[[#This Row],[order_date]])</f>
        <v>5</v>
      </c>
      <c r="O692" s="3">
        <f>Table1[[#This Row],[sales]]-Table1[[#This Row],[profit]]</f>
        <v>111.07000000000001</v>
      </c>
      <c r="P692" s="3">
        <f>Table1[[#This Row],[sales]]*Table1[[#This Row],[quantity]]</f>
        <v>122.65</v>
      </c>
      <c r="Q692" s="9">
        <f>Table1[[#This Row],[delivery_date]]-Table1[[#This Row],[order_date]]</f>
        <v>2</v>
      </c>
    </row>
    <row r="693" spans="1:17" x14ac:dyDescent="0.35">
      <c r="A693" t="s">
        <v>724</v>
      </c>
      <c r="B693" t="s">
        <v>41</v>
      </c>
      <c r="C693" t="s">
        <v>26</v>
      </c>
      <c r="D693" s="2">
        <v>3061.2</v>
      </c>
      <c r="E693">
        <v>0.39</v>
      </c>
      <c r="F693">
        <v>2</v>
      </c>
      <c r="G693" s="1">
        <v>45180</v>
      </c>
      <c r="H693" s="1">
        <v>45181</v>
      </c>
      <c r="I693" t="s">
        <v>15</v>
      </c>
      <c r="J693" t="s">
        <v>27</v>
      </c>
      <c r="K693" s="2">
        <v>308.05</v>
      </c>
      <c r="L693" t="s">
        <v>39</v>
      </c>
      <c r="M693">
        <f>YEAR(Table1[[#This Row],[order_date]])</f>
        <v>2023</v>
      </c>
      <c r="N693">
        <f>MONTH(Table1[[#This Row],[order_date]])</f>
        <v>9</v>
      </c>
      <c r="O693" s="3">
        <f>Table1[[#This Row],[sales]]-Table1[[#This Row],[profit]]</f>
        <v>2753.1499999999996</v>
      </c>
      <c r="P693" s="3">
        <f>Table1[[#This Row],[sales]]*Table1[[#This Row],[quantity]]</f>
        <v>6122.4</v>
      </c>
      <c r="Q693" s="9">
        <f>Table1[[#This Row],[delivery_date]]-Table1[[#This Row],[order_date]]</f>
        <v>1</v>
      </c>
    </row>
    <row r="694" spans="1:17" x14ac:dyDescent="0.35">
      <c r="A694" t="s">
        <v>725</v>
      </c>
      <c r="B694" t="s">
        <v>25</v>
      </c>
      <c r="C694" t="s">
        <v>33</v>
      </c>
      <c r="D694" s="2">
        <v>2290.63</v>
      </c>
      <c r="E694">
        <v>0.4</v>
      </c>
      <c r="F694">
        <v>7</v>
      </c>
      <c r="G694" s="1">
        <v>45166</v>
      </c>
      <c r="H694" s="1">
        <v>45173</v>
      </c>
      <c r="I694" t="s">
        <v>15</v>
      </c>
      <c r="J694" t="s">
        <v>22</v>
      </c>
      <c r="K694" s="2">
        <v>247.23</v>
      </c>
      <c r="L694" t="s">
        <v>34</v>
      </c>
      <c r="M694">
        <f>YEAR(Table1[[#This Row],[order_date]])</f>
        <v>2023</v>
      </c>
      <c r="N694">
        <f>MONTH(Table1[[#This Row],[order_date]])</f>
        <v>8</v>
      </c>
      <c r="O694" s="3">
        <f>Table1[[#This Row],[sales]]-Table1[[#This Row],[profit]]</f>
        <v>2043.4</v>
      </c>
      <c r="P694" s="3">
        <f>Table1[[#This Row],[sales]]*Table1[[#This Row],[quantity]]</f>
        <v>16034.41</v>
      </c>
      <c r="Q694" s="9">
        <f>Table1[[#This Row],[delivery_date]]-Table1[[#This Row],[order_date]]</f>
        <v>7</v>
      </c>
    </row>
    <row r="695" spans="1:17" x14ac:dyDescent="0.35">
      <c r="A695" t="s">
        <v>726</v>
      </c>
      <c r="B695" t="s">
        <v>19</v>
      </c>
      <c r="C695" t="s">
        <v>26</v>
      </c>
      <c r="D695" s="2">
        <v>2698.44</v>
      </c>
      <c r="E695">
        <v>0.13</v>
      </c>
      <c r="F695">
        <v>3</v>
      </c>
      <c r="G695" s="1">
        <v>45167</v>
      </c>
      <c r="H695" s="1">
        <v>45170</v>
      </c>
      <c r="I695" t="s">
        <v>21</v>
      </c>
      <c r="J695" t="s">
        <v>22</v>
      </c>
      <c r="K695" s="2">
        <v>681.62</v>
      </c>
      <c r="L695" t="s">
        <v>48</v>
      </c>
      <c r="M695">
        <f>YEAR(Table1[[#This Row],[order_date]])</f>
        <v>2023</v>
      </c>
      <c r="N695">
        <f>MONTH(Table1[[#This Row],[order_date]])</f>
        <v>8</v>
      </c>
      <c r="O695" s="3">
        <f>Table1[[#This Row],[sales]]-Table1[[#This Row],[profit]]</f>
        <v>2016.8200000000002</v>
      </c>
      <c r="P695" s="3">
        <f>Table1[[#This Row],[sales]]*Table1[[#This Row],[quantity]]</f>
        <v>8095.32</v>
      </c>
      <c r="Q695" s="9">
        <f>Table1[[#This Row],[delivery_date]]-Table1[[#This Row],[order_date]]</f>
        <v>3</v>
      </c>
    </row>
    <row r="696" spans="1:17" x14ac:dyDescent="0.35">
      <c r="A696" t="s">
        <v>727</v>
      </c>
      <c r="B696" t="s">
        <v>41</v>
      </c>
      <c r="C696" t="s">
        <v>20</v>
      </c>
      <c r="D696" s="2">
        <v>2765.13</v>
      </c>
      <c r="E696">
        <v>0</v>
      </c>
      <c r="F696">
        <v>6</v>
      </c>
      <c r="G696" s="1">
        <v>45128</v>
      </c>
      <c r="H696" s="1">
        <v>45131</v>
      </c>
      <c r="I696" t="s">
        <v>21</v>
      </c>
      <c r="J696" t="s">
        <v>16</v>
      </c>
      <c r="K696" s="2">
        <v>561.05999999999995</v>
      </c>
      <c r="L696" t="s">
        <v>17</v>
      </c>
      <c r="M696">
        <f>YEAR(Table1[[#This Row],[order_date]])</f>
        <v>2023</v>
      </c>
      <c r="N696">
        <f>MONTH(Table1[[#This Row],[order_date]])</f>
        <v>7</v>
      </c>
      <c r="O696" s="3">
        <f>Table1[[#This Row],[sales]]-Table1[[#This Row],[profit]]</f>
        <v>2204.0700000000002</v>
      </c>
      <c r="P696" s="3">
        <f>Table1[[#This Row],[sales]]*Table1[[#This Row],[quantity]]</f>
        <v>16590.78</v>
      </c>
      <c r="Q696" s="9">
        <f>Table1[[#This Row],[delivery_date]]-Table1[[#This Row],[order_date]]</f>
        <v>3</v>
      </c>
    </row>
    <row r="697" spans="1:17" x14ac:dyDescent="0.35">
      <c r="A697" t="s">
        <v>728</v>
      </c>
      <c r="B697" t="s">
        <v>19</v>
      </c>
      <c r="C697" t="s">
        <v>14</v>
      </c>
      <c r="D697" s="2">
        <v>967.07</v>
      </c>
      <c r="E697">
        <v>0.21</v>
      </c>
      <c r="F697">
        <v>4</v>
      </c>
      <c r="G697" s="1">
        <v>45061</v>
      </c>
      <c r="H697" s="1">
        <v>45064</v>
      </c>
      <c r="I697" t="s">
        <v>31</v>
      </c>
      <c r="J697" t="s">
        <v>27</v>
      </c>
      <c r="K697" s="2">
        <v>65.819999999999993</v>
      </c>
      <c r="L697" t="s">
        <v>39</v>
      </c>
      <c r="M697">
        <f>YEAR(Table1[[#This Row],[order_date]])</f>
        <v>2023</v>
      </c>
      <c r="N697">
        <f>MONTH(Table1[[#This Row],[order_date]])</f>
        <v>5</v>
      </c>
      <c r="O697" s="3">
        <f>Table1[[#This Row],[sales]]-Table1[[#This Row],[profit]]</f>
        <v>901.25</v>
      </c>
      <c r="P697" s="3">
        <f>Table1[[#This Row],[sales]]*Table1[[#This Row],[quantity]]</f>
        <v>3868.28</v>
      </c>
      <c r="Q697" s="9">
        <f>Table1[[#This Row],[delivery_date]]-Table1[[#This Row],[order_date]]</f>
        <v>3</v>
      </c>
    </row>
    <row r="698" spans="1:17" x14ac:dyDescent="0.35">
      <c r="A698" t="s">
        <v>729</v>
      </c>
      <c r="B698" t="s">
        <v>13</v>
      </c>
      <c r="C698" t="s">
        <v>20</v>
      </c>
      <c r="D698" s="2">
        <v>3872.84</v>
      </c>
      <c r="E698">
        <v>0.34</v>
      </c>
      <c r="F698">
        <v>5</v>
      </c>
      <c r="G698" s="1">
        <v>45404</v>
      </c>
      <c r="H698" s="1">
        <v>45409</v>
      </c>
      <c r="I698" t="s">
        <v>21</v>
      </c>
      <c r="J698" t="s">
        <v>27</v>
      </c>
      <c r="K698" s="2">
        <v>862.32</v>
      </c>
      <c r="L698" t="s">
        <v>28</v>
      </c>
      <c r="M698">
        <f>YEAR(Table1[[#This Row],[order_date]])</f>
        <v>2024</v>
      </c>
      <c r="N698">
        <f>MONTH(Table1[[#This Row],[order_date]])</f>
        <v>4</v>
      </c>
      <c r="O698" s="3">
        <f>Table1[[#This Row],[sales]]-Table1[[#This Row],[profit]]</f>
        <v>3010.52</v>
      </c>
      <c r="P698" s="3">
        <f>Table1[[#This Row],[sales]]*Table1[[#This Row],[quantity]]</f>
        <v>19364.2</v>
      </c>
      <c r="Q698" s="9">
        <f>Table1[[#This Row],[delivery_date]]-Table1[[#This Row],[order_date]]</f>
        <v>5</v>
      </c>
    </row>
    <row r="699" spans="1:17" x14ac:dyDescent="0.35">
      <c r="A699" t="s">
        <v>730</v>
      </c>
      <c r="B699" t="s">
        <v>41</v>
      </c>
      <c r="C699" t="s">
        <v>26</v>
      </c>
      <c r="D699" s="2">
        <v>2821.8</v>
      </c>
      <c r="E699">
        <v>0.31</v>
      </c>
      <c r="F699">
        <v>8</v>
      </c>
      <c r="G699" s="1">
        <v>45399</v>
      </c>
      <c r="H699" s="1">
        <v>45403</v>
      </c>
      <c r="I699" t="s">
        <v>15</v>
      </c>
      <c r="J699" t="s">
        <v>27</v>
      </c>
      <c r="K699" s="2">
        <v>507.79</v>
      </c>
      <c r="L699" t="s">
        <v>48</v>
      </c>
      <c r="M699">
        <f>YEAR(Table1[[#This Row],[order_date]])</f>
        <v>2024</v>
      </c>
      <c r="N699">
        <f>MONTH(Table1[[#This Row],[order_date]])</f>
        <v>4</v>
      </c>
      <c r="O699" s="3">
        <f>Table1[[#This Row],[sales]]-Table1[[#This Row],[profit]]</f>
        <v>2314.0100000000002</v>
      </c>
      <c r="P699" s="3">
        <f>Table1[[#This Row],[sales]]*Table1[[#This Row],[quantity]]</f>
        <v>22574.400000000001</v>
      </c>
      <c r="Q699" s="9">
        <f>Table1[[#This Row],[delivery_date]]-Table1[[#This Row],[order_date]]</f>
        <v>4</v>
      </c>
    </row>
    <row r="700" spans="1:17" x14ac:dyDescent="0.35">
      <c r="A700" t="s">
        <v>731</v>
      </c>
      <c r="B700" t="s">
        <v>41</v>
      </c>
      <c r="C700" t="s">
        <v>36</v>
      </c>
      <c r="D700" s="2">
        <v>1423.95</v>
      </c>
      <c r="E700">
        <v>0.22</v>
      </c>
      <c r="F700">
        <v>2</v>
      </c>
      <c r="G700" s="1">
        <v>45352</v>
      </c>
      <c r="H700" s="1">
        <v>45355</v>
      </c>
      <c r="I700" t="s">
        <v>21</v>
      </c>
      <c r="J700" t="s">
        <v>16</v>
      </c>
      <c r="K700" s="2">
        <v>277.58999999999997</v>
      </c>
      <c r="L700" t="s">
        <v>23</v>
      </c>
      <c r="M700">
        <f>YEAR(Table1[[#This Row],[order_date]])</f>
        <v>2024</v>
      </c>
      <c r="N700">
        <f>MONTH(Table1[[#This Row],[order_date]])</f>
        <v>3</v>
      </c>
      <c r="O700" s="3">
        <f>Table1[[#This Row],[sales]]-Table1[[#This Row],[profit]]</f>
        <v>1146.3600000000001</v>
      </c>
      <c r="P700" s="3">
        <f>Table1[[#This Row],[sales]]*Table1[[#This Row],[quantity]]</f>
        <v>2847.9</v>
      </c>
      <c r="Q700" s="9">
        <f>Table1[[#This Row],[delivery_date]]-Table1[[#This Row],[order_date]]</f>
        <v>3</v>
      </c>
    </row>
    <row r="701" spans="1:17" x14ac:dyDescent="0.35">
      <c r="A701" t="s">
        <v>732</v>
      </c>
      <c r="B701" t="s">
        <v>13</v>
      </c>
      <c r="C701" t="s">
        <v>20</v>
      </c>
      <c r="D701" s="2">
        <v>4693.17</v>
      </c>
      <c r="E701">
        <v>0.15</v>
      </c>
      <c r="F701">
        <v>5</v>
      </c>
      <c r="G701" s="1">
        <v>45280</v>
      </c>
      <c r="H701" s="1">
        <v>45286</v>
      </c>
      <c r="I701" t="s">
        <v>15</v>
      </c>
      <c r="J701" t="s">
        <v>27</v>
      </c>
      <c r="K701" s="2">
        <v>589.22</v>
      </c>
      <c r="L701" t="s">
        <v>48</v>
      </c>
      <c r="M701">
        <f>YEAR(Table1[[#This Row],[order_date]])</f>
        <v>2023</v>
      </c>
      <c r="N701">
        <f>MONTH(Table1[[#This Row],[order_date]])</f>
        <v>12</v>
      </c>
      <c r="O701" s="3">
        <f>Table1[[#This Row],[sales]]-Table1[[#This Row],[profit]]</f>
        <v>4103.95</v>
      </c>
      <c r="P701" s="3">
        <f>Table1[[#This Row],[sales]]*Table1[[#This Row],[quantity]]</f>
        <v>23465.85</v>
      </c>
      <c r="Q701" s="9">
        <f>Table1[[#This Row],[delivery_date]]-Table1[[#This Row],[order_date]]</f>
        <v>6</v>
      </c>
    </row>
    <row r="702" spans="1:17" x14ac:dyDescent="0.35">
      <c r="A702" t="s">
        <v>733</v>
      </c>
      <c r="B702" t="s">
        <v>41</v>
      </c>
      <c r="C702" t="s">
        <v>36</v>
      </c>
      <c r="D702" s="2">
        <v>162.59</v>
      </c>
      <c r="E702">
        <v>0.24</v>
      </c>
      <c r="F702">
        <v>2</v>
      </c>
      <c r="G702" s="1">
        <v>45293</v>
      </c>
      <c r="H702" s="1">
        <v>45298</v>
      </c>
      <c r="I702" t="s">
        <v>15</v>
      </c>
      <c r="J702" t="s">
        <v>16</v>
      </c>
      <c r="K702" s="2">
        <v>8.86</v>
      </c>
      <c r="L702" t="s">
        <v>23</v>
      </c>
      <c r="M702">
        <f>YEAR(Table1[[#This Row],[order_date]])</f>
        <v>2024</v>
      </c>
      <c r="N702">
        <f>MONTH(Table1[[#This Row],[order_date]])</f>
        <v>1</v>
      </c>
      <c r="O702" s="3">
        <f>Table1[[#This Row],[sales]]-Table1[[#This Row],[profit]]</f>
        <v>153.73000000000002</v>
      </c>
      <c r="P702" s="3">
        <f>Table1[[#This Row],[sales]]*Table1[[#This Row],[quantity]]</f>
        <v>325.18</v>
      </c>
      <c r="Q702" s="9">
        <f>Table1[[#This Row],[delivery_date]]-Table1[[#This Row],[order_date]]</f>
        <v>5</v>
      </c>
    </row>
    <row r="703" spans="1:17" x14ac:dyDescent="0.35">
      <c r="A703" t="s">
        <v>734</v>
      </c>
      <c r="B703" t="s">
        <v>19</v>
      </c>
      <c r="C703" t="s">
        <v>20</v>
      </c>
      <c r="D703" s="2">
        <v>3657.09</v>
      </c>
      <c r="E703">
        <v>0.01</v>
      </c>
      <c r="F703">
        <v>9</v>
      </c>
      <c r="G703" s="1">
        <v>45495</v>
      </c>
      <c r="H703" s="1">
        <v>45501</v>
      </c>
      <c r="I703" t="s">
        <v>31</v>
      </c>
      <c r="J703" t="s">
        <v>27</v>
      </c>
      <c r="K703" s="2">
        <v>647.98</v>
      </c>
      <c r="L703" t="s">
        <v>39</v>
      </c>
      <c r="M703">
        <f>YEAR(Table1[[#This Row],[order_date]])</f>
        <v>2024</v>
      </c>
      <c r="N703">
        <f>MONTH(Table1[[#This Row],[order_date]])</f>
        <v>7</v>
      </c>
      <c r="O703" s="3">
        <f>Table1[[#This Row],[sales]]-Table1[[#This Row],[profit]]</f>
        <v>3009.11</v>
      </c>
      <c r="P703" s="3">
        <f>Table1[[#This Row],[sales]]*Table1[[#This Row],[quantity]]</f>
        <v>32913.81</v>
      </c>
      <c r="Q703" s="9">
        <f>Table1[[#This Row],[delivery_date]]-Table1[[#This Row],[order_date]]</f>
        <v>6</v>
      </c>
    </row>
    <row r="704" spans="1:17" x14ac:dyDescent="0.35">
      <c r="A704" t="s">
        <v>735</v>
      </c>
      <c r="B704" t="s">
        <v>25</v>
      </c>
      <c r="C704" t="s">
        <v>36</v>
      </c>
      <c r="D704" s="2">
        <v>1968.05</v>
      </c>
      <c r="E704">
        <v>0.04</v>
      </c>
      <c r="F704">
        <v>2</v>
      </c>
      <c r="G704" s="1">
        <v>45011</v>
      </c>
      <c r="H704" s="1">
        <v>45017</v>
      </c>
      <c r="I704" t="s">
        <v>15</v>
      </c>
      <c r="J704" t="s">
        <v>16</v>
      </c>
      <c r="K704" s="2">
        <v>391.21</v>
      </c>
      <c r="L704" t="s">
        <v>48</v>
      </c>
      <c r="M704">
        <f>YEAR(Table1[[#This Row],[order_date]])</f>
        <v>2023</v>
      </c>
      <c r="N704">
        <f>MONTH(Table1[[#This Row],[order_date]])</f>
        <v>3</v>
      </c>
      <c r="O704" s="3">
        <f>Table1[[#This Row],[sales]]-Table1[[#This Row],[profit]]</f>
        <v>1576.84</v>
      </c>
      <c r="P704" s="3">
        <f>Table1[[#This Row],[sales]]*Table1[[#This Row],[quantity]]</f>
        <v>3936.1</v>
      </c>
      <c r="Q704" s="9">
        <f>Table1[[#This Row],[delivery_date]]-Table1[[#This Row],[order_date]]</f>
        <v>6</v>
      </c>
    </row>
    <row r="705" spans="1:17" x14ac:dyDescent="0.35">
      <c r="A705" t="s">
        <v>736</v>
      </c>
      <c r="B705" t="s">
        <v>19</v>
      </c>
      <c r="C705" t="s">
        <v>20</v>
      </c>
      <c r="D705" s="2">
        <v>2660.47</v>
      </c>
      <c r="E705">
        <v>0.08</v>
      </c>
      <c r="F705">
        <v>1</v>
      </c>
      <c r="G705" s="1">
        <v>45083</v>
      </c>
      <c r="H705" s="1">
        <v>45086</v>
      </c>
      <c r="I705" t="s">
        <v>15</v>
      </c>
      <c r="J705" t="s">
        <v>16</v>
      </c>
      <c r="K705" s="2">
        <v>562.19000000000005</v>
      </c>
      <c r="L705" t="s">
        <v>48</v>
      </c>
      <c r="M705">
        <f>YEAR(Table1[[#This Row],[order_date]])</f>
        <v>2023</v>
      </c>
      <c r="N705">
        <f>MONTH(Table1[[#This Row],[order_date]])</f>
        <v>6</v>
      </c>
      <c r="O705" s="3">
        <f>Table1[[#This Row],[sales]]-Table1[[#This Row],[profit]]</f>
        <v>2098.2799999999997</v>
      </c>
      <c r="P705" s="3">
        <f>Table1[[#This Row],[sales]]*Table1[[#This Row],[quantity]]</f>
        <v>2660.47</v>
      </c>
      <c r="Q705" s="9">
        <f>Table1[[#This Row],[delivery_date]]-Table1[[#This Row],[order_date]]</f>
        <v>3</v>
      </c>
    </row>
    <row r="706" spans="1:17" x14ac:dyDescent="0.35">
      <c r="A706" t="s">
        <v>737</v>
      </c>
      <c r="B706" t="s">
        <v>25</v>
      </c>
      <c r="C706" t="s">
        <v>36</v>
      </c>
      <c r="D706" s="2">
        <v>1528.4</v>
      </c>
      <c r="E706">
        <v>0.31</v>
      </c>
      <c r="F706">
        <v>4</v>
      </c>
      <c r="G706" s="1">
        <v>45263</v>
      </c>
      <c r="H706" s="1">
        <v>45265</v>
      </c>
      <c r="I706" t="s">
        <v>31</v>
      </c>
      <c r="J706" t="s">
        <v>27</v>
      </c>
      <c r="K706" s="2">
        <v>245.36</v>
      </c>
      <c r="L706" t="s">
        <v>39</v>
      </c>
      <c r="M706">
        <f>YEAR(Table1[[#This Row],[order_date]])</f>
        <v>2023</v>
      </c>
      <c r="N706">
        <f>MONTH(Table1[[#This Row],[order_date]])</f>
        <v>12</v>
      </c>
      <c r="O706" s="3">
        <f>Table1[[#This Row],[sales]]-Table1[[#This Row],[profit]]</f>
        <v>1283.04</v>
      </c>
      <c r="P706" s="3">
        <f>Table1[[#This Row],[sales]]*Table1[[#This Row],[quantity]]</f>
        <v>6113.6</v>
      </c>
      <c r="Q706" s="9">
        <f>Table1[[#This Row],[delivery_date]]-Table1[[#This Row],[order_date]]</f>
        <v>2</v>
      </c>
    </row>
    <row r="707" spans="1:17" x14ac:dyDescent="0.35">
      <c r="A707" t="s">
        <v>738</v>
      </c>
      <c r="B707" t="s">
        <v>25</v>
      </c>
      <c r="C707" t="s">
        <v>14</v>
      </c>
      <c r="D707" s="2">
        <v>1674.14</v>
      </c>
      <c r="E707">
        <v>0.11</v>
      </c>
      <c r="F707">
        <v>7</v>
      </c>
      <c r="G707" s="1">
        <v>45117</v>
      </c>
      <c r="H707" s="1">
        <v>45122</v>
      </c>
      <c r="I707" t="s">
        <v>15</v>
      </c>
      <c r="J707" t="s">
        <v>22</v>
      </c>
      <c r="K707" s="2">
        <v>318.39</v>
      </c>
      <c r="L707" t="s">
        <v>39</v>
      </c>
      <c r="M707">
        <f>YEAR(Table1[[#This Row],[order_date]])</f>
        <v>2023</v>
      </c>
      <c r="N707">
        <f>MONTH(Table1[[#This Row],[order_date]])</f>
        <v>7</v>
      </c>
      <c r="O707" s="3">
        <f>Table1[[#This Row],[sales]]-Table1[[#This Row],[profit]]</f>
        <v>1355.75</v>
      </c>
      <c r="P707" s="3">
        <f>Table1[[#This Row],[sales]]*Table1[[#This Row],[quantity]]</f>
        <v>11718.980000000001</v>
      </c>
      <c r="Q707" s="9">
        <f>Table1[[#This Row],[delivery_date]]-Table1[[#This Row],[order_date]]</f>
        <v>5</v>
      </c>
    </row>
    <row r="708" spans="1:17" x14ac:dyDescent="0.35">
      <c r="A708" t="s">
        <v>739</v>
      </c>
      <c r="B708" t="s">
        <v>19</v>
      </c>
      <c r="C708" t="s">
        <v>33</v>
      </c>
      <c r="D708" s="2">
        <v>174.31</v>
      </c>
      <c r="E708">
        <v>0.21</v>
      </c>
      <c r="F708">
        <v>2</v>
      </c>
      <c r="G708" s="1">
        <v>45425</v>
      </c>
      <c r="H708" s="1">
        <v>45432</v>
      </c>
      <c r="I708" t="s">
        <v>31</v>
      </c>
      <c r="J708" t="s">
        <v>22</v>
      </c>
      <c r="K708" s="2">
        <v>32.42</v>
      </c>
      <c r="L708" t="s">
        <v>17</v>
      </c>
      <c r="M708">
        <f>YEAR(Table1[[#This Row],[order_date]])</f>
        <v>2024</v>
      </c>
      <c r="N708">
        <f>MONTH(Table1[[#This Row],[order_date]])</f>
        <v>5</v>
      </c>
      <c r="O708" s="3">
        <f>Table1[[#This Row],[sales]]-Table1[[#This Row],[profit]]</f>
        <v>141.88999999999999</v>
      </c>
      <c r="P708" s="3">
        <f>Table1[[#This Row],[sales]]*Table1[[#This Row],[quantity]]</f>
        <v>348.62</v>
      </c>
      <c r="Q708" s="9">
        <f>Table1[[#This Row],[delivery_date]]-Table1[[#This Row],[order_date]]</f>
        <v>7</v>
      </c>
    </row>
    <row r="709" spans="1:17" x14ac:dyDescent="0.35">
      <c r="A709" t="s">
        <v>740</v>
      </c>
      <c r="B709" t="s">
        <v>19</v>
      </c>
      <c r="C709" t="s">
        <v>20</v>
      </c>
      <c r="D709" s="2">
        <v>3676.24</v>
      </c>
      <c r="E709">
        <v>0.31</v>
      </c>
      <c r="F709">
        <v>9</v>
      </c>
      <c r="G709" s="1">
        <v>44947</v>
      </c>
      <c r="H709" s="1">
        <v>44948</v>
      </c>
      <c r="I709" t="s">
        <v>21</v>
      </c>
      <c r="J709" t="s">
        <v>22</v>
      </c>
      <c r="K709" s="2">
        <v>523.49</v>
      </c>
      <c r="L709" t="s">
        <v>39</v>
      </c>
      <c r="M709">
        <f>YEAR(Table1[[#This Row],[order_date]])</f>
        <v>2023</v>
      </c>
      <c r="N709">
        <f>MONTH(Table1[[#This Row],[order_date]])</f>
        <v>1</v>
      </c>
      <c r="O709" s="3">
        <f>Table1[[#This Row],[sales]]-Table1[[#This Row],[profit]]</f>
        <v>3152.75</v>
      </c>
      <c r="P709" s="3">
        <f>Table1[[#This Row],[sales]]*Table1[[#This Row],[quantity]]</f>
        <v>33086.159999999996</v>
      </c>
      <c r="Q709" s="9">
        <f>Table1[[#This Row],[delivery_date]]-Table1[[#This Row],[order_date]]</f>
        <v>1</v>
      </c>
    </row>
    <row r="710" spans="1:17" x14ac:dyDescent="0.35">
      <c r="A710" t="s">
        <v>741</v>
      </c>
      <c r="B710" t="s">
        <v>19</v>
      </c>
      <c r="C710" t="s">
        <v>14</v>
      </c>
      <c r="D710" s="2">
        <v>3582.91</v>
      </c>
      <c r="E710">
        <v>0.42</v>
      </c>
      <c r="F710">
        <v>1</v>
      </c>
      <c r="G710" s="1">
        <v>45536</v>
      </c>
      <c r="H710" s="1">
        <v>45541</v>
      </c>
      <c r="I710" t="s">
        <v>21</v>
      </c>
      <c r="J710" t="s">
        <v>22</v>
      </c>
      <c r="K710" s="2">
        <v>902.82</v>
      </c>
      <c r="L710" t="s">
        <v>28</v>
      </c>
      <c r="M710">
        <f>YEAR(Table1[[#This Row],[order_date]])</f>
        <v>2024</v>
      </c>
      <c r="N710">
        <f>MONTH(Table1[[#This Row],[order_date]])</f>
        <v>9</v>
      </c>
      <c r="O710" s="3">
        <f>Table1[[#This Row],[sales]]-Table1[[#This Row],[profit]]</f>
        <v>2680.0899999999997</v>
      </c>
      <c r="P710" s="3">
        <f>Table1[[#This Row],[sales]]*Table1[[#This Row],[quantity]]</f>
        <v>3582.91</v>
      </c>
      <c r="Q710" s="9">
        <f>Table1[[#This Row],[delivery_date]]-Table1[[#This Row],[order_date]]</f>
        <v>5</v>
      </c>
    </row>
    <row r="711" spans="1:17" x14ac:dyDescent="0.35">
      <c r="A711" t="s">
        <v>742</v>
      </c>
      <c r="B711" t="s">
        <v>19</v>
      </c>
      <c r="C711" t="s">
        <v>33</v>
      </c>
      <c r="D711" s="2">
        <v>3306.36</v>
      </c>
      <c r="E711">
        <v>0.27</v>
      </c>
      <c r="F711">
        <v>1</v>
      </c>
      <c r="G711" s="1">
        <v>45619</v>
      </c>
      <c r="H711" s="1">
        <v>45625</v>
      </c>
      <c r="I711" t="s">
        <v>21</v>
      </c>
      <c r="J711" t="s">
        <v>16</v>
      </c>
      <c r="K711" s="2">
        <v>523.4</v>
      </c>
      <c r="L711" t="s">
        <v>23</v>
      </c>
      <c r="M711">
        <f>YEAR(Table1[[#This Row],[order_date]])</f>
        <v>2024</v>
      </c>
      <c r="N711">
        <f>MONTH(Table1[[#This Row],[order_date]])</f>
        <v>11</v>
      </c>
      <c r="O711" s="3">
        <f>Table1[[#This Row],[sales]]-Table1[[#This Row],[profit]]</f>
        <v>2782.96</v>
      </c>
      <c r="P711" s="3">
        <f>Table1[[#This Row],[sales]]*Table1[[#This Row],[quantity]]</f>
        <v>3306.36</v>
      </c>
      <c r="Q711" s="9">
        <f>Table1[[#This Row],[delivery_date]]-Table1[[#This Row],[order_date]]</f>
        <v>6</v>
      </c>
    </row>
    <row r="712" spans="1:17" x14ac:dyDescent="0.35">
      <c r="A712" t="s">
        <v>743</v>
      </c>
      <c r="B712" t="s">
        <v>13</v>
      </c>
      <c r="C712" t="s">
        <v>20</v>
      </c>
      <c r="D712" s="2">
        <v>4401.96</v>
      </c>
      <c r="E712">
        <v>0.09</v>
      </c>
      <c r="F712">
        <v>8</v>
      </c>
      <c r="G712" s="1">
        <v>45582</v>
      </c>
      <c r="H712" s="1">
        <v>45584</v>
      </c>
      <c r="I712" t="s">
        <v>15</v>
      </c>
      <c r="J712" t="s">
        <v>22</v>
      </c>
      <c r="K712" s="2">
        <v>481.23</v>
      </c>
      <c r="L712" t="s">
        <v>23</v>
      </c>
      <c r="M712">
        <f>YEAR(Table1[[#This Row],[order_date]])</f>
        <v>2024</v>
      </c>
      <c r="N712">
        <f>MONTH(Table1[[#This Row],[order_date]])</f>
        <v>10</v>
      </c>
      <c r="O712" s="3">
        <f>Table1[[#This Row],[sales]]-Table1[[#This Row],[profit]]</f>
        <v>3920.73</v>
      </c>
      <c r="P712" s="3">
        <f>Table1[[#This Row],[sales]]*Table1[[#This Row],[quantity]]</f>
        <v>35215.68</v>
      </c>
      <c r="Q712" s="9">
        <f>Table1[[#This Row],[delivery_date]]-Table1[[#This Row],[order_date]]</f>
        <v>2</v>
      </c>
    </row>
    <row r="713" spans="1:17" x14ac:dyDescent="0.35">
      <c r="A713" t="s">
        <v>744</v>
      </c>
      <c r="B713" t="s">
        <v>41</v>
      </c>
      <c r="C713" t="s">
        <v>14</v>
      </c>
      <c r="D713" s="2">
        <v>4516.21</v>
      </c>
      <c r="E713">
        <v>0.48</v>
      </c>
      <c r="F713">
        <v>5</v>
      </c>
      <c r="G713" s="1">
        <v>45612</v>
      </c>
      <c r="H713" s="1">
        <v>45613</v>
      </c>
      <c r="I713" t="s">
        <v>21</v>
      </c>
      <c r="J713" t="s">
        <v>16</v>
      </c>
      <c r="K713" s="2">
        <v>235.91</v>
      </c>
      <c r="L713" t="s">
        <v>34</v>
      </c>
      <c r="M713">
        <f>YEAR(Table1[[#This Row],[order_date]])</f>
        <v>2024</v>
      </c>
      <c r="N713">
        <f>MONTH(Table1[[#This Row],[order_date]])</f>
        <v>11</v>
      </c>
      <c r="O713" s="3">
        <f>Table1[[#This Row],[sales]]-Table1[[#This Row],[profit]]</f>
        <v>4280.3</v>
      </c>
      <c r="P713" s="3">
        <f>Table1[[#This Row],[sales]]*Table1[[#This Row],[quantity]]</f>
        <v>22581.05</v>
      </c>
      <c r="Q713" s="9">
        <f>Table1[[#This Row],[delivery_date]]-Table1[[#This Row],[order_date]]</f>
        <v>1</v>
      </c>
    </row>
    <row r="714" spans="1:17" x14ac:dyDescent="0.35">
      <c r="A714" t="s">
        <v>745</v>
      </c>
      <c r="B714" t="s">
        <v>25</v>
      </c>
      <c r="C714" t="s">
        <v>14</v>
      </c>
      <c r="D714" s="2">
        <v>2826.58</v>
      </c>
      <c r="E714">
        <v>0.05</v>
      </c>
      <c r="F714">
        <v>9</v>
      </c>
      <c r="G714" s="1">
        <v>45418</v>
      </c>
      <c r="H714" s="1">
        <v>45421</v>
      </c>
      <c r="I714" t="s">
        <v>21</v>
      </c>
      <c r="J714" t="s">
        <v>16</v>
      </c>
      <c r="K714" s="2">
        <v>344.3</v>
      </c>
      <c r="L714" t="s">
        <v>39</v>
      </c>
      <c r="M714">
        <f>YEAR(Table1[[#This Row],[order_date]])</f>
        <v>2024</v>
      </c>
      <c r="N714">
        <f>MONTH(Table1[[#This Row],[order_date]])</f>
        <v>5</v>
      </c>
      <c r="O714" s="3">
        <f>Table1[[#This Row],[sales]]-Table1[[#This Row],[profit]]</f>
        <v>2482.2799999999997</v>
      </c>
      <c r="P714" s="3">
        <f>Table1[[#This Row],[sales]]*Table1[[#This Row],[quantity]]</f>
        <v>25439.22</v>
      </c>
      <c r="Q714" s="9">
        <f>Table1[[#This Row],[delivery_date]]-Table1[[#This Row],[order_date]]</f>
        <v>3</v>
      </c>
    </row>
    <row r="715" spans="1:17" x14ac:dyDescent="0.35">
      <c r="A715" t="s">
        <v>746</v>
      </c>
      <c r="B715" t="s">
        <v>19</v>
      </c>
      <c r="C715" t="s">
        <v>14</v>
      </c>
      <c r="D715" s="2">
        <v>3455.64</v>
      </c>
      <c r="E715">
        <v>0.18</v>
      </c>
      <c r="F715">
        <v>8</v>
      </c>
      <c r="G715" s="1">
        <v>45063</v>
      </c>
      <c r="H715" s="1">
        <v>45068</v>
      </c>
      <c r="I715" t="s">
        <v>21</v>
      </c>
      <c r="J715" t="s">
        <v>22</v>
      </c>
      <c r="K715" s="2">
        <v>262.14999999999998</v>
      </c>
      <c r="L715" t="s">
        <v>17</v>
      </c>
      <c r="M715">
        <f>YEAR(Table1[[#This Row],[order_date]])</f>
        <v>2023</v>
      </c>
      <c r="N715">
        <f>MONTH(Table1[[#This Row],[order_date]])</f>
        <v>5</v>
      </c>
      <c r="O715" s="3">
        <f>Table1[[#This Row],[sales]]-Table1[[#This Row],[profit]]</f>
        <v>3193.49</v>
      </c>
      <c r="P715" s="3">
        <f>Table1[[#This Row],[sales]]*Table1[[#This Row],[quantity]]</f>
        <v>27645.119999999999</v>
      </c>
      <c r="Q715" s="9">
        <f>Table1[[#This Row],[delivery_date]]-Table1[[#This Row],[order_date]]</f>
        <v>5</v>
      </c>
    </row>
    <row r="716" spans="1:17" x14ac:dyDescent="0.35">
      <c r="A716" t="s">
        <v>747</v>
      </c>
      <c r="B716" t="s">
        <v>19</v>
      </c>
      <c r="C716" t="s">
        <v>26</v>
      </c>
      <c r="D716" s="2">
        <v>153.88999999999999</v>
      </c>
      <c r="E716">
        <v>0.46</v>
      </c>
      <c r="F716">
        <v>6</v>
      </c>
      <c r="G716" s="1">
        <v>45162</v>
      </c>
      <c r="H716" s="1">
        <v>45164</v>
      </c>
      <c r="I716" t="s">
        <v>31</v>
      </c>
      <c r="J716" t="s">
        <v>27</v>
      </c>
      <c r="K716" s="2">
        <v>26.98</v>
      </c>
      <c r="L716" t="s">
        <v>28</v>
      </c>
      <c r="M716">
        <f>YEAR(Table1[[#This Row],[order_date]])</f>
        <v>2023</v>
      </c>
      <c r="N716">
        <f>MONTH(Table1[[#This Row],[order_date]])</f>
        <v>8</v>
      </c>
      <c r="O716" s="3">
        <f>Table1[[#This Row],[sales]]-Table1[[#This Row],[profit]]</f>
        <v>126.90999999999998</v>
      </c>
      <c r="P716" s="3">
        <f>Table1[[#This Row],[sales]]*Table1[[#This Row],[quantity]]</f>
        <v>923.33999999999992</v>
      </c>
      <c r="Q716" s="9">
        <f>Table1[[#This Row],[delivery_date]]-Table1[[#This Row],[order_date]]</f>
        <v>2</v>
      </c>
    </row>
    <row r="717" spans="1:17" x14ac:dyDescent="0.35">
      <c r="A717" t="s">
        <v>748</v>
      </c>
      <c r="B717" t="s">
        <v>19</v>
      </c>
      <c r="C717" t="s">
        <v>36</v>
      </c>
      <c r="D717" s="2">
        <v>4247.08</v>
      </c>
      <c r="E717">
        <v>0.3</v>
      </c>
      <c r="F717">
        <v>4</v>
      </c>
      <c r="G717" s="1">
        <v>44929</v>
      </c>
      <c r="H717" s="1">
        <v>44930</v>
      </c>
      <c r="I717" t="s">
        <v>15</v>
      </c>
      <c r="J717" t="s">
        <v>22</v>
      </c>
      <c r="K717" s="2">
        <v>617.37</v>
      </c>
      <c r="L717" t="s">
        <v>34</v>
      </c>
      <c r="M717">
        <f>YEAR(Table1[[#This Row],[order_date]])</f>
        <v>2023</v>
      </c>
      <c r="N717">
        <f>MONTH(Table1[[#This Row],[order_date]])</f>
        <v>1</v>
      </c>
      <c r="O717" s="3">
        <f>Table1[[#This Row],[sales]]-Table1[[#This Row],[profit]]</f>
        <v>3629.71</v>
      </c>
      <c r="P717" s="3">
        <f>Table1[[#This Row],[sales]]*Table1[[#This Row],[quantity]]</f>
        <v>16988.32</v>
      </c>
      <c r="Q717" s="9">
        <f>Table1[[#This Row],[delivery_date]]-Table1[[#This Row],[order_date]]</f>
        <v>1</v>
      </c>
    </row>
    <row r="718" spans="1:17" x14ac:dyDescent="0.35">
      <c r="A718" t="s">
        <v>749</v>
      </c>
      <c r="B718" t="s">
        <v>13</v>
      </c>
      <c r="C718" t="s">
        <v>33</v>
      </c>
      <c r="D718" s="2">
        <v>4100.43</v>
      </c>
      <c r="E718">
        <v>0.33</v>
      </c>
      <c r="F718">
        <v>6</v>
      </c>
      <c r="G718" s="1">
        <v>44949</v>
      </c>
      <c r="H718" s="1">
        <v>44955</v>
      </c>
      <c r="I718" t="s">
        <v>15</v>
      </c>
      <c r="J718" t="s">
        <v>16</v>
      </c>
      <c r="K718" s="2">
        <v>462.37</v>
      </c>
      <c r="L718" t="s">
        <v>39</v>
      </c>
      <c r="M718">
        <f>YEAR(Table1[[#This Row],[order_date]])</f>
        <v>2023</v>
      </c>
      <c r="N718">
        <f>MONTH(Table1[[#This Row],[order_date]])</f>
        <v>1</v>
      </c>
      <c r="O718" s="3">
        <f>Table1[[#This Row],[sales]]-Table1[[#This Row],[profit]]</f>
        <v>3638.0600000000004</v>
      </c>
      <c r="P718" s="3">
        <f>Table1[[#This Row],[sales]]*Table1[[#This Row],[quantity]]</f>
        <v>24602.58</v>
      </c>
      <c r="Q718" s="9">
        <f>Table1[[#This Row],[delivery_date]]-Table1[[#This Row],[order_date]]</f>
        <v>6</v>
      </c>
    </row>
    <row r="719" spans="1:17" x14ac:dyDescent="0.35">
      <c r="A719" t="s">
        <v>750</v>
      </c>
      <c r="B719" t="s">
        <v>19</v>
      </c>
      <c r="C719" t="s">
        <v>36</v>
      </c>
      <c r="D719" s="2">
        <v>199.22</v>
      </c>
      <c r="E719">
        <v>0.15</v>
      </c>
      <c r="F719">
        <v>2</v>
      </c>
      <c r="G719" s="1">
        <v>45067</v>
      </c>
      <c r="H719" s="1">
        <v>45071</v>
      </c>
      <c r="I719" t="s">
        <v>31</v>
      </c>
      <c r="J719" t="s">
        <v>22</v>
      </c>
      <c r="K719" s="2">
        <v>16.399999999999999</v>
      </c>
      <c r="L719" t="s">
        <v>17</v>
      </c>
      <c r="M719">
        <f>YEAR(Table1[[#This Row],[order_date]])</f>
        <v>2023</v>
      </c>
      <c r="N719">
        <f>MONTH(Table1[[#This Row],[order_date]])</f>
        <v>5</v>
      </c>
      <c r="O719" s="3">
        <f>Table1[[#This Row],[sales]]-Table1[[#This Row],[profit]]</f>
        <v>182.82</v>
      </c>
      <c r="P719" s="3">
        <f>Table1[[#This Row],[sales]]*Table1[[#This Row],[quantity]]</f>
        <v>398.44</v>
      </c>
      <c r="Q719" s="9">
        <f>Table1[[#This Row],[delivery_date]]-Table1[[#This Row],[order_date]]</f>
        <v>4</v>
      </c>
    </row>
    <row r="720" spans="1:17" x14ac:dyDescent="0.35">
      <c r="A720" t="s">
        <v>751</v>
      </c>
      <c r="B720" t="s">
        <v>19</v>
      </c>
      <c r="C720" t="s">
        <v>36</v>
      </c>
      <c r="D720" s="2">
        <v>2759.84</v>
      </c>
      <c r="E720">
        <v>0.04</v>
      </c>
      <c r="F720">
        <v>5</v>
      </c>
      <c r="G720" s="1">
        <v>44964</v>
      </c>
      <c r="H720" s="1">
        <v>44969</v>
      </c>
      <c r="I720" t="s">
        <v>15</v>
      </c>
      <c r="J720" t="s">
        <v>16</v>
      </c>
      <c r="K720" s="2">
        <v>693.87</v>
      </c>
      <c r="L720" t="s">
        <v>34</v>
      </c>
      <c r="M720">
        <f>YEAR(Table1[[#This Row],[order_date]])</f>
        <v>2023</v>
      </c>
      <c r="N720">
        <f>MONTH(Table1[[#This Row],[order_date]])</f>
        <v>2</v>
      </c>
      <c r="O720" s="3">
        <f>Table1[[#This Row],[sales]]-Table1[[#This Row],[profit]]</f>
        <v>2065.9700000000003</v>
      </c>
      <c r="P720" s="3">
        <f>Table1[[#This Row],[sales]]*Table1[[#This Row],[quantity]]</f>
        <v>13799.2</v>
      </c>
      <c r="Q720" s="9">
        <f>Table1[[#This Row],[delivery_date]]-Table1[[#This Row],[order_date]]</f>
        <v>5</v>
      </c>
    </row>
    <row r="721" spans="1:17" x14ac:dyDescent="0.35">
      <c r="A721" t="s">
        <v>752</v>
      </c>
      <c r="B721" t="s">
        <v>19</v>
      </c>
      <c r="C721" t="s">
        <v>36</v>
      </c>
      <c r="D721" s="2">
        <v>4542.6099999999997</v>
      </c>
      <c r="E721">
        <v>0.18</v>
      </c>
      <c r="F721">
        <v>3</v>
      </c>
      <c r="G721" s="1">
        <v>45088</v>
      </c>
      <c r="H721" s="1">
        <v>45094</v>
      </c>
      <c r="I721" t="s">
        <v>15</v>
      </c>
      <c r="J721" t="s">
        <v>27</v>
      </c>
      <c r="K721" s="2">
        <v>1345.54</v>
      </c>
      <c r="L721" t="s">
        <v>34</v>
      </c>
      <c r="M721">
        <f>YEAR(Table1[[#This Row],[order_date]])</f>
        <v>2023</v>
      </c>
      <c r="N721">
        <f>MONTH(Table1[[#This Row],[order_date]])</f>
        <v>6</v>
      </c>
      <c r="O721" s="3">
        <f>Table1[[#This Row],[sales]]-Table1[[#This Row],[profit]]</f>
        <v>3197.0699999999997</v>
      </c>
      <c r="P721" s="3">
        <f>Table1[[#This Row],[sales]]*Table1[[#This Row],[quantity]]</f>
        <v>13627.829999999998</v>
      </c>
      <c r="Q721" s="9">
        <f>Table1[[#This Row],[delivery_date]]-Table1[[#This Row],[order_date]]</f>
        <v>6</v>
      </c>
    </row>
    <row r="722" spans="1:17" x14ac:dyDescent="0.35">
      <c r="A722" t="s">
        <v>753</v>
      </c>
      <c r="B722" t="s">
        <v>41</v>
      </c>
      <c r="C722" t="s">
        <v>14</v>
      </c>
      <c r="D722" s="2">
        <v>988.8</v>
      </c>
      <c r="E722">
        <v>0.2</v>
      </c>
      <c r="F722">
        <v>3</v>
      </c>
      <c r="G722" s="1">
        <v>45148</v>
      </c>
      <c r="H722" s="1">
        <v>45153</v>
      </c>
      <c r="I722" t="s">
        <v>21</v>
      </c>
      <c r="J722" t="s">
        <v>27</v>
      </c>
      <c r="K722" s="2">
        <v>262.39999999999998</v>
      </c>
      <c r="L722" t="s">
        <v>23</v>
      </c>
      <c r="M722">
        <f>YEAR(Table1[[#This Row],[order_date]])</f>
        <v>2023</v>
      </c>
      <c r="N722">
        <f>MONTH(Table1[[#This Row],[order_date]])</f>
        <v>8</v>
      </c>
      <c r="O722" s="3">
        <f>Table1[[#This Row],[sales]]-Table1[[#This Row],[profit]]</f>
        <v>726.4</v>
      </c>
      <c r="P722" s="3">
        <f>Table1[[#This Row],[sales]]*Table1[[#This Row],[quantity]]</f>
        <v>2966.3999999999996</v>
      </c>
      <c r="Q722" s="9">
        <f>Table1[[#This Row],[delivery_date]]-Table1[[#This Row],[order_date]]</f>
        <v>5</v>
      </c>
    </row>
    <row r="723" spans="1:17" x14ac:dyDescent="0.35">
      <c r="A723" t="s">
        <v>754</v>
      </c>
      <c r="B723" t="s">
        <v>13</v>
      </c>
      <c r="C723" t="s">
        <v>36</v>
      </c>
      <c r="D723" s="2">
        <v>1827.96</v>
      </c>
      <c r="E723">
        <v>0.14000000000000001</v>
      </c>
      <c r="F723">
        <v>1</v>
      </c>
      <c r="G723" s="1">
        <v>45336</v>
      </c>
      <c r="H723" s="1">
        <v>45342</v>
      </c>
      <c r="I723" t="s">
        <v>21</v>
      </c>
      <c r="J723" t="s">
        <v>27</v>
      </c>
      <c r="K723" s="2">
        <v>450.95</v>
      </c>
      <c r="L723" t="s">
        <v>17</v>
      </c>
      <c r="M723">
        <f>YEAR(Table1[[#This Row],[order_date]])</f>
        <v>2024</v>
      </c>
      <c r="N723">
        <f>MONTH(Table1[[#This Row],[order_date]])</f>
        <v>2</v>
      </c>
      <c r="O723" s="3">
        <f>Table1[[#This Row],[sales]]-Table1[[#This Row],[profit]]</f>
        <v>1377.01</v>
      </c>
      <c r="P723" s="3">
        <f>Table1[[#This Row],[sales]]*Table1[[#This Row],[quantity]]</f>
        <v>1827.96</v>
      </c>
      <c r="Q723" s="9">
        <f>Table1[[#This Row],[delivery_date]]-Table1[[#This Row],[order_date]]</f>
        <v>6</v>
      </c>
    </row>
    <row r="724" spans="1:17" x14ac:dyDescent="0.35">
      <c r="A724" t="s">
        <v>755</v>
      </c>
      <c r="B724" t="s">
        <v>19</v>
      </c>
      <c r="C724" t="s">
        <v>26</v>
      </c>
      <c r="D724" s="2">
        <v>1722.16</v>
      </c>
      <c r="E724">
        <v>0.11</v>
      </c>
      <c r="F724">
        <v>8</v>
      </c>
      <c r="G724" s="1">
        <v>44946</v>
      </c>
      <c r="H724" s="1">
        <v>44949</v>
      </c>
      <c r="I724" t="s">
        <v>15</v>
      </c>
      <c r="J724" t="s">
        <v>16</v>
      </c>
      <c r="K724" s="2">
        <v>314.81</v>
      </c>
      <c r="L724" t="s">
        <v>34</v>
      </c>
      <c r="M724">
        <f>YEAR(Table1[[#This Row],[order_date]])</f>
        <v>2023</v>
      </c>
      <c r="N724">
        <f>MONTH(Table1[[#This Row],[order_date]])</f>
        <v>1</v>
      </c>
      <c r="O724" s="3">
        <f>Table1[[#This Row],[sales]]-Table1[[#This Row],[profit]]</f>
        <v>1407.3500000000001</v>
      </c>
      <c r="P724" s="3">
        <f>Table1[[#This Row],[sales]]*Table1[[#This Row],[quantity]]</f>
        <v>13777.28</v>
      </c>
      <c r="Q724" s="9">
        <f>Table1[[#This Row],[delivery_date]]-Table1[[#This Row],[order_date]]</f>
        <v>3</v>
      </c>
    </row>
    <row r="725" spans="1:17" x14ac:dyDescent="0.35">
      <c r="A725" t="s">
        <v>756</v>
      </c>
      <c r="B725" t="s">
        <v>25</v>
      </c>
      <c r="C725" t="s">
        <v>20</v>
      </c>
      <c r="D725" s="2">
        <v>1844.11</v>
      </c>
      <c r="E725">
        <v>0.18</v>
      </c>
      <c r="F725">
        <v>3</v>
      </c>
      <c r="G725" s="1">
        <v>45484</v>
      </c>
      <c r="H725" s="1">
        <v>45488</v>
      </c>
      <c r="I725" t="s">
        <v>31</v>
      </c>
      <c r="J725" t="s">
        <v>27</v>
      </c>
      <c r="K725" s="2">
        <v>477.42</v>
      </c>
      <c r="L725" t="s">
        <v>23</v>
      </c>
      <c r="M725">
        <f>YEAR(Table1[[#This Row],[order_date]])</f>
        <v>2024</v>
      </c>
      <c r="N725">
        <f>MONTH(Table1[[#This Row],[order_date]])</f>
        <v>7</v>
      </c>
      <c r="O725" s="3">
        <f>Table1[[#This Row],[sales]]-Table1[[#This Row],[profit]]</f>
        <v>1366.6899999999998</v>
      </c>
      <c r="P725" s="3">
        <f>Table1[[#This Row],[sales]]*Table1[[#This Row],[quantity]]</f>
        <v>5532.33</v>
      </c>
      <c r="Q725" s="9">
        <f>Table1[[#This Row],[delivery_date]]-Table1[[#This Row],[order_date]]</f>
        <v>4</v>
      </c>
    </row>
    <row r="726" spans="1:17" x14ac:dyDescent="0.35">
      <c r="A726" t="s">
        <v>757</v>
      </c>
      <c r="B726" t="s">
        <v>25</v>
      </c>
      <c r="C726" t="s">
        <v>14</v>
      </c>
      <c r="D726" s="2">
        <v>305.24</v>
      </c>
      <c r="E726">
        <v>0.32</v>
      </c>
      <c r="F726">
        <v>1</v>
      </c>
      <c r="G726" s="1">
        <v>45028</v>
      </c>
      <c r="H726" s="1">
        <v>45031</v>
      </c>
      <c r="I726" t="s">
        <v>31</v>
      </c>
      <c r="J726" t="s">
        <v>27</v>
      </c>
      <c r="K726" s="2">
        <v>56.02</v>
      </c>
      <c r="L726" t="s">
        <v>23</v>
      </c>
      <c r="M726">
        <f>YEAR(Table1[[#This Row],[order_date]])</f>
        <v>2023</v>
      </c>
      <c r="N726">
        <f>MONTH(Table1[[#This Row],[order_date]])</f>
        <v>4</v>
      </c>
      <c r="O726" s="3">
        <f>Table1[[#This Row],[sales]]-Table1[[#This Row],[profit]]</f>
        <v>249.22</v>
      </c>
      <c r="P726" s="3">
        <f>Table1[[#This Row],[sales]]*Table1[[#This Row],[quantity]]</f>
        <v>305.24</v>
      </c>
      <c r="Q726" s="9">
        <f>Table1[[#This Row],[delivery_date]]-Table1[[#This Row],[order_date]]</f>
        <v>3</v>
      </c>
    </row>
    <row r="727" spans="1:17" x14ac:dyDescent="0.35">
      <c r="A727" t="s">
        <v>758</v>
      </c>
      <c r="B727" t="s">
        <v>25</v>
      </c>
      <c r="C727" t="s">
        <v>33</v>
      </c>
      <c r="D727" s="2">
        <v>1467.19</v>
      </c>
      <c r="E727">
        <v>0.47</v>
      </c>
      <c r="F727">
        <v>4</v>
      </c>
      <c r="G727" s="1">
        <v>45413</v>
      </c>
      <c r="H727" s="1">
        <v>45417</v>
      </c>
      <c r="I727" t="s">
        <v>21</v>
      </c>
      <c r="J727" t="s">
        <v>22</v>
      </c>
      <c r="K727" s="2">
        <v>191.48</v>
      </c>
      <c r="L727" t="s">
        <v>23</v>
      </c>
      <c r="M727">
        <f>YEAR(Table1[[#This Row],[order_date]])</f>
        <v>2024</v>
      </c>
      <c r="N727">
        <f>MONTH(Table1[[#This Row],[order_date]])</f>
        <v>5</v>
      </c>
      <c r="O727" s="3">
        <f>Table1[[#This Row],[sales]]-Table1[[#This Row],[profit]]</f>
        <v>1275.71</v>
      </c>
      <c r="P727" s="3">
        <f>Table1[[#This Row],[sales]]*Table1[[#This Row],[quantity]]</f>
        <v>5868.76</v>
      </c>
      <c r="Q727" s="9">
        <f>Table1[[#This Row],[delivery_date]]-Table1[[#This Row],[order_date]]</f>
        <v>4</v>
      </c>
    </row>
    <row r="728" spans="1:17" x14ac:dyDescent="0.35">
      <c r="A728" t="s">
        <v>759</v>
      </c>
      <c r="B728" t="s">
        <v>13</v>
      </c>
      <c r="C728" t="s">
        <v>20</v>
      </c>
      <c r="D728" s="2">
        <v>1544.8</v>
      </c>
      <c r="E728">
        <v>0.35</v>
      </c>
      <c r="F728">
        <v>1</v>
      </c>
      <c r="G728" s="1">
        <v>45233</v>
      </c>
      <c r="H728" s="1">
        <v>45240</v>
      </c>
      <c r="I728" t="s">
        <v>21</v>
      </c>
      <c r="J728" t="s">
        <v>22</v>
      </c>
      <c r="K728" s="2">
        <v>164.59</v>
      </c>
      <c r="L728" t="s">
        <v>48</v>
      </c>
      <c r="M728">
        <f>YEAR(Table1[[#This Row],[order_date]])</f>
        <v>2023</v>
      </c>
      <c r="N728">
        <f>MONTH(Table1[[#This Row],[order_date]])</f>
        <v>11</v>
      </c>
      <c r="O728" s="3">
        <f>Table1[[#This Row],[sales]]-Table1[[#This Row],[profit]]</f>
        <v>1380.21</v>
      </c>
      <c r="P728" s="3">
        <f>Table1[[#This Row],[sales]]*Table1[[#This Row],[quantity]]</f>
        <v>1544.8</v>
      </c>
      <c r="Q728" s="9">
        <f>Table1[[#This Row],[delivery_date]]-Table1[[#This Row],[order_date]]</f>
        <v>7</v>
      </c>
    </row>
    <row r="729" spans="1:17" x14ac:dyDescent="0.35">
      <c r="A729" t="s">
        <v>760</v>
      </c>
      <c r="B729" t="s">
        <v>13</v>
      </c>
      <c r="C729" t="s">
        <v>20</v>
      </c>
      <c r="D729" s="2">
        <v>4342.7700000000004</v>
      </c>
      <c r="E729">
        <v>0.39</v>
      </c>
      <c r="F729">
        <v>1</v>
      </c>
      <c r="G729" s="1">
        <v>44983</v>
      </c>
      <c r="H729" s="1">
        <v>44990</v>
      </c>
      <c r="I729" t="s">
        <v>15</v>
      </c>
      <c r="J729" t="s">
        <v>16</v>
      </c>
      <c r="K729" s="2">
        <v>451.55</v>
      </c>
      <c r="L729" t="s">
        <v>28</v>
      </c>
      <c r="M729">
        <f>YEAR(Table1[[#This Row],[order_date]])</f>
        <v>2023</v>
      </c>
      <c r="N729">
        <f>MONTH(Table1[[#This Row],[order_date]])</f>
        <v>2</v>
      </c>
      <c r="O729" s="3">
        <f>Table1[[#This Row],[sales]]-Table1[[#This Row],[profit]]</f>
        <v>3891.2200000000003</v>
      </c>
      <c r="P729" s="3">
        <f>Table1[[#This Row],[sales]]*Table1[[#This Row],[quantity]]</f>
        <v>4342.7700000000004</v>
      </c>
      <c r="Q729" s="9">
        <f>Table1[[#This Row],[delivery_date]]-Table1[[#This Row],[order_date]]</f>
        <v>7</v>
      </c>
    </row>
    <row r="730" spans="1:17" x14ac:dyDescent="0.35">
      <c r="A730" t="s">
        <v>761</v>
      </c>
      <c r="B730" t="s">
        <v>25</v>
      </c>
      <c r="C730" t="s">
        <v>20</v>
      </c>
      <c r="D730" s="2">
        <v>1825.37</v>
      </c>
      <c r="E730">
        <v>0.15</v>
      </c>
      <c r="F730">
        <v>1</v>
      </c>
      <c r="G730" s="1">
        <v>45604</v>
      </c>
      <c r="H730" s="1">
        <v>45605</v>
      </c>
      <c r="I730" t="s">
        <v>31</v>
      </c>
      <c r="J730" t="s">
        <v>22</v>
      </c>
      <c r="K730" s="2">
        <v>299.43</v>
      </c>
      <c r="L730" t="s">
        <v>48</v>
      </c>
      <c r="M730">
        <f>YEAR(Table1[[#This Row],[order_date]])</f>
        <v>2024</v>
      </c>
      <c r="N730">
        <f>MONTH(Table1[[#This Row],[order_date]])</f>
        <v>11</v>
      </c>
      <c r="O730" s="3">
        <f>Table1[[#This Row],[sales]]-Table1[[#This Row],[profit]]</f>
        <v>1525.9399999999998</v>
      </c>
      <c r="P730" s="3">
        <f>Table1[[#This Row],[sales]]*Table1[[#This Row],[quantity]]</f>
        <v>1825.37</v>
      </c>
      <c r="Q730" s="9">
        <f>Table1[[#This Row],[delivery_date]]-Table1[[#This Row],[order_date]]</f>
        <v>1</v>
      </c>
    </row>
    <row r="731" spans="1:17" x14ac:dyDescent="0.35">
      <c r="A731" t="s">
        <v>762</v>
      </c>
      <c r="B731" t="s">
        <v>19</v>
      </c>
      <c r="C731" t="s">
        <v>36</v>
      </c>
      <c r="D731" s="2">
        <v>2291.36</v>
      </c>
      <c r="E731">
        <v>0.05</v>
      </c>
      <c r="F731">
        <v>2</v>
      </c>
      <c r="G731" s="1">
        <v>45066</v>
      </c>
      <c r="H731" s="1">
        <v>45067</v>
      </c>
      <c r="I731" t="s">
        <v>31</v>
      </c>
      <c r="J731" t="s">
        <v>16</v>
      </c>
      <c r="K731" s="2">
        <v>480.25</v>
      </c>
      <c r="L731" t="s">
        <v>23</v>
      </c>
      <c r="M731">
        <f>YEAR(Table1[[#This Row],[order_date]])</f>
        <v>2023</v>
      </c>
      <c r="N731">
        <f>MONTH(Table1[[#This Row],[order_date]])</f>
        <v>5</v>
      </c>
      <c r="O731" s="3">
        <f>Table1[[#This Row],[sales]]-Table1[[#This Row],[profit]]</f>
        <v>1811.1100000000001</v>
      </c>
      <c r="P731" s="3">
        <f>Table1[[#This Row],[sales]]*Table1[[#This Row],[quantity]]</f>
        <v>4582.72</v>
      </c>
      <c r="Q731" s="9">
        <f>Table1[[#This Row],[delivery_date]]-Table1[[#This Row],[order_date]]</f>
        <v>1</v>
      </c>
    </row>
    <row r="732" spans="1:17" x14ac:dyDescent="0.35">
      <c r="A732" t="s">
        <v>763</v>
      </c>
      <c r="B732" t="s">
        <v>13</v>
      </c>
      <c r="C732" t="s">
        <v>36</v>
      </c>
      <c r="D732" s="2">
        <v>1965.62</v>
      </c>
      <c r="E732">
        <v>0.15</v>
      </c>
      <c r="F732">
        <v>1</v>
      </c>
      <c r="G732" s="1">
        <v>45400</v>
      </c>
      <c r="H732" s="1">
        <v>45406</v>
      </c>
      <c r="I732" t="s">
        <v>21</v>
      </c>
      <c r="J732" t="s">
        <v>27</v>
      </c>
      <c r="K732" s="2">
        <v>172.99</v>
      </c>
      <c r="L732" t="s">
        <v>34</v>
      </c>
      <c r="M732">
        <f>YEAR(Table1[[#This Row],[order_date]])</f>
        <v>2024</v>
      </c>
      <c r="N732">
        <f>MONTH(Table1[[#This Row],[order_date]])</f>
        <v>4</v>
      </c>
      <c r="O732" s="3">
        <f>Table1[[#This Row],[sales]]-Table1[[#This Row],[profit]]</f>
        <v>1792.6299999999999</v>
      </c>
      <c r="P732" s="3">
        <f>Table1[[#This Row],[sales]]*Table1[[#This Row],[quantity]]</f>
        <v>1965.62</v>
      </c>
      <c r="Q732" s="9">
        <f>Table1[[#This Row],[delivery_date]]-Table1[[#This Row],[order_date]]</f>
        <v>6</v>
      </c>
    </row>
    <row r="733" spans="1:17" x14ac:dyDescent="0.35">
      <c r="A733" t="s">
        <v>764</v>
      </c>
      <c r="B733" t="s">
        <v>25</v>
      </c>
      <c r="C733" t="s">
        <v>14</v>
      </c>
      <c r="D733" s="2">
        <v>691.3</v>
      </c>
      <c r="E733">
        <v>0.2</v>
      </c>
      <c r="F733">
        <v>6</v>
      </c>
      <c r="G733" s="1">
        <v>45043</v>
      </c>
      <c r="H733" s="1">
        <v>45048</v>
      </c>
      <c r="I733" t="s">
        <v>31</v>
      </c>
      <c r="J733" t="s">
        <v>22</v>
      </c>
      <c r="K733" s="2">
        <v>36.67</v>
      </c>
      <c r="L733" t="s">
        <v>23</v>
      </c>
      <c r="M733">
        <f>YEAR(Table1[[#This Row],[order_date]])</f>
        <v>2023</v>
      </c>
      <c r="N733">
        <f>MONTH(Table1[[#This Row],[order_date]])</f>
        <v>4</v>
      </c>
      <c r="O733" s="3">
        <f>Table1[[#This Row],[sales]]-Table1[[#This Row],[profit]]</f>
        <v>654.63</v>
      </c>
      <c r="P733" s="3">
        <f>Table1[[#This Row],[sales]]*Table1[[#This Row],[quantity]]</f>
        <v>4147.7999999999993</v>
      </c>
      <c r="Q733" s="9">
        <f>Table1[[#This Row],[delivery_date]]-Table1[[#This Row],[order_date]]</f>
        <v>5</v>
      </c>
    </row>
    <row r="734" spans="1:17" x14ac:dyDescent="0.35">
      <c r="A734" t="s">
        <v>765</v>
      </c>
      <c r="B734" t="s">
        <v>25</v>
      </c>
      <c r="C734" t="s">
        <v>36</v>
      </c>
      <c r="D734" s="2">
        <v>4952.75</v>
      </c>
      <c r="E734">
        <v>0.34</v>
      </c>
      <c r="F734">
        <v>7</v>
      </c>
      <c r="G734" s="1">
        <v>45064</v>
      </c>
      <c r="H734" s="1">
        <v>45069</v>
      </c>
      <c r="I734" t="s">
        <v>31</v>
      </c>
      <c r="J734" t="s">
        <v>22</v>
      </c>
      <c r="K734" s="2">
        <v>275.86</v>
      </c>
      <c r="L734" t="s">
        <v>23</v>
      </c>
      <c r="M734">
        <f>YEAR(Table1[[#This Row],[order_date]])</f>
        <v>2023</v>
      </c>
      <c r="N734">
        <f>MONTH(Table1[[#This Row],[order_date]])</f>
        <v>5</v>
      </c>
      <c r="O734" s="3">
        <f>Table1[[#This Row],[sales]]-Table1[[#This Row],[profit]]</f>
        <v>4676.8900000000003</v>
      </c>
      <c r="P734" s="3">
        <f>Table1[[#This Row],[sales]]*Table1[[#This Row],[quantity]]</f>
        <v>34669.25</v>
      </c>
      <c r="Q734" s="9">
        <f>Table1[[#This Row],[delivery_date]]-Table1[[#This Row],[order_date]]</f>
        <v>5</v>
      </c>
    </row>
    <row r="735" spans="1:17" x14ac:dyDescent="0.35">
      <c r="A735" t="s">
        <v>766</v>
      </c>
      <c r="B735" t="s">
        <v>19</v>
      </c>
      <c r="C735" t="s">
        <v>36</v>
      </c>
      <c r="D735" s="2">
        <v>4146.54</v>
      </c>
      <c r="E735">
        <v>0.47</v>
      </c>
      <c r="F735">
        <v>1</v>
      </c>
      <c r="G735" s="1">
        <v>45247</v>
      </c>
      <c r="H735" s="1">
        <v>45253</v>
      </c>
      <c r="I735" t="s">
        <v>21</v>
      </c>
      <c r="J735" t="s">
        <v>22</v>
      </c>
      <c r="K735" s="2">
        <v>526.88</v>
      </c>
      <c r="L735" t="s">
        <v>39</v>
      </c>
      <c r="M735">
        <f>YEAR(Table1[[#This Row],[order_date]])</f>
        <v>2023</v>
      </c>
      <c r="N735">
        <f>MONTH(Table1[[#This Row],[order_date]])</f>
        <v>11</v>
      </c>
      <c r="O735" s="3">
        <f>Table1[[#This Row],[sales]]-Table1[[#This Row],[profit]]</f>
        <v>3619.66</v>
      </c>
      <c r="P735" s="3">
        <f>Table1[[#This Row],[sales]]*Table1[[#This Row],[quantity]]</f>
        <v>4146.54</v>
      </c>
      <c r="Q735" s="9">
        <f>Table1[[#This Row],[delivery_date]]-Table1[[#This Row],[order_date]]</f>
        <v>6</v>
      </c>
    </row>
    <row r="736" spans="1:17" x14ac:dyDescent="0.35">
      <c r="A736" t="s">
        <v>767</v>
      </c>
      <c r="B736" t="s">
        <v>41</v>
      </c>
      <c r="C736" t="s">
        <v>36</v>
      </c>
      <c r="D736" s="2">
        <v>2750.51</v>
      </c>
      <c r="E736">
        <v>0.4</v>
      </c>
      <c r="F736">
        <v>1</v>
      </c>
      <c r="G736" s="1">
        <v>45194</v>
      </c>
      <c r="H736" s="1">
        <v>45195</v>
      </c>
      <c r="I736" t="s">
        <v>31</v>
      </c>
      <c r="J736" t="s">
        <v>16</v>
      </c>
      <c r="K736" s="2">
        <v>633.1</v>
      </c>
      <c r="L736" t="s">
        <v>17</v>
      </c>
      <c r="M736">
        <f>YEAR(Table1[[#This Row],[order_date]])</f>
        <v>2023</v>
      </c>
      <c r="N736">
        <f>MONTH(Table1[[#This Row],[order_date]])</f>
        <v>9</v>
      </c>
      <c r="O736" s="3">
        <f>Table1[[#This Row],[sales]]-Table1[[#This Row],[profit]]</f>
        <v>2117.4100000000003</v>
      </c>
      <c r="P736" s="3">
        <f>Table1[[#This Row],[sales]]*Table1[[#This Row],[quantity]]</f>
        <v>2750.51</v>
      </c>
      <c r="Q736" s="9">
        <f>Table1[[#This Row],[delivery_date]]-Table1[[#This Row],[order_date]]</f>
        <v>1</v>
      </c>
    </row>
    <row r="737" spans="1:17" x14ac:dyDescent="0.35">
      <c r="A737" t="s">
        <v>768</v>
      </c>
      <c r="B737" t="s">
        <v>13</v>
      </c>
      <c r="C737" t="s">
        <v>14</v>
      </c>
      <c r="D737" s="2">
        <v>2434.19</v>
      </c>
      <c r="E737">
        <v>0.13</v>
      </c>
      <c r="F737">
        <v>9</v>
      </c>
      <c r="G737" s="1">
        <v>45362</v>
      </c>
      <c r="H737" s="1">
        <v>45366</v>
      </c>
      <c r="I737" t="s">
        <v>21</v>
      </c>
      <c r="J737" t="s">
        <v>27</v>
      </c>
      <c r="K737" s="2">
        <v>124.02</v>
      </c>
      <c r="L737" t="s">
        <v>17</v>
      </c>
      <c r="M737">
        <f>YEAR(Table1[[#This Row],[order_date]])</f>
        <v>2024</v>
      </c>
      <c r="N737">
        <f>MONTH(Table1[[#This Row],[order_date]])</f>
        <v>3</v>
      </c>
      <c r="O737" s="3">
        <f>Table1[[#This Row],[sales]]-Table1[[#This Row],[profit]]</f>
        <v>2310.17</v>
      </c>
      <c r="P737" s="3">
        <f>Table1[[#This Row],[sales]]*Table1[[#This Row],[quantity]]</f>
        <v>21907.71</v>
      </c>
      <c r="Q737" s="9">
        <f>Table1[[#This Row],[delivery_date]]-Table1[[#This Row],[order_date]]</f>
        <v>4</v>
      </c>
    </row>
    <row r="738" spans="1:17" x14ac:dyDescent="0.35">
      <c r="A738" t="s">
        <v>769</v>
      </c>
      <c r="B738" t="s">
        <v>19</v>
      </c>
      <c r="C738" t="s">
        <v>14</v>
      </c>
      <c r="D738" s="2">
        <v>3281.35</v>
      </c>
      <c r="E738">
        <v>0.41</v>
      </c>
      <c r="F738">
        <v>9</v>
      </c>
      <c r="G738" s="1">
        <v>44977</v>
      </c>
      <c r="H738" s="1">
        <v>44984</v>
      </c>
      <c r="I738" t="s">
        <v>31</v>
      </c>
      <c r="J738" t="s">
        <v>16</v>
      </c>
      <c r="K738" s="2">
        <v>547.44000000000005</v>
      </c>
      <c r="L738" t="s">
        <v>28</v>
      </c>
      <c r="M738">
        <f>YEAR(Table1[[#This Row],[order_date]])</f>
        <v>2023</v>
      </c>
      <c r="N738">
        <f>MONTH(Table1[[#This Row],[order_date]])</f>
        <v>2</v>
      </c>
      <c r="O738" s="3">
        <f>Table1[[#This Row],[sales]]-Table1[[#This Row],[profit]]</f>
        <v>2733.91</v>
      </c>
      <c r="P738" s="3">
        <f>Table1[[#This Row],[sales]]*Table1[[#This Row],[quantity]]</f>
        <v>29532.149999999998</v>
      </c>
      <c r="Q738" s="9">
        <f>Table1[[#This Row],[delivery_date]]-Table1[[#This Row],[order_date]]</f>
        <v>7</v>
      </c>
    </row>
    <row r="739" spans="1:17" x14ac:dyDescent="0.35">
      <c r="A739" t="s">
        <v>770</v>
      </c>
      <c r="B739" t="s">
        <v>25</v>
      </c>
      <c r="C739" t="s">
        <v>26</v>
      </c>
      <c r="D739" s="2">
        <v>1699.51</v>
      </c>
      <c r="E739">
        <v>0.21</v>
      </c>
      <c r="F739">
        <v>1</v>
      </c>
      <c r="G739" s="1">
        <v>45246</v>
      </c>
      <c r="H739" s="1">
        <v>45249</v>
      </c>
      <c r="I739" t="s">
        <v>21</v>
      </c>
      <c r="J739" t="s">
        <v>16</v>
      </c>
      <c r="K739" s="2">
        <v>211.33</v>
      </c>
      <c r="L739" t="s">
        <v>17</v>
      </c>
      <c r="M739">
        <f>YEAR(Table1[[#This Row],[order_date]])</f>
        <v>2023</v>
      </c>
      <c r="N739">
        <f>MONTH(Table1[[#This Row],[order_date]])</f>
        <v>11</v>
      </c>
      <c r="O739" s="3">
        <f>Table1[[#This Row],[sales]]-Table1[[#This Row],[profit]]</f>
        <v>1488.18</v>
      </c>
      <c r="P739" s="3">
        <f>Table1[[#This Row],[sales]]*Table1[[#This Row],[quantity]]</f>
        <v>1699.51</v>
      </c>
      <c r="Q739" s="9">
        <f>Table1[[#This Row],[delivery_date]]-Table1[[#This Row],[order_date]]</f>
        <v>3</v>
      </c>
    </row>
    <row r="740" spans="1:17" x14ac:dyDescent="0.35">
      <c r="A740" t="s">
        <v>771</v>
      </c>
      <c r="B740" t="s">
        <v>25</v>
      </c>
      <c r="C740" t="s">
        <v>26</v>
      </c>
      <c r="D740" s="2">
        <v>346.39</v>
      </c>
      <c r="E740">
        <v>0.09</v>
      </c>
      <c r="F740">
        <v>8</v>
      </c>
      <c r="G740" s="1">
        <v>45623</v>
      </c>
      <c r="H740" s="1">
        <v>45624</v>
      </c>
      <c r="I740" t="s">
        <v>15</v>
      </c>
      <c r="J740" t="s">
        <v>22</v>
      </c>
      <c r="K740" s="2">
        <v>96.46</v>
      </c>
      <c r="L740" t="s">
        <v>17</v>
      </c>
      <c r="M740">
        <f>YEAR(Table1[[#This Row],[order_date]])</f>
        <v>2024</v>
      </c>
      <c r="N740">
        <f>MONTH(Table1[[#This Row],[order_date]])</f>
        <v>11</v>
      </c>
      <c r="O740" s="3">
        <f>Table1[[#This Row],[sales]]-Table1[[#This Row],[profit]]</f>
        <v>249.93</v>
      </c>
      <c r="P740" s="3">
        <f>Table1[[#This Row],[sales]]*Table1[[#This Row],[quantity]]</f>
        <v>2771.12</v>
      </c>
      <c r="Q740" s="9">
        <f>Table1[[#This Row],[delivery_date]]-Table1[[#This Row],[order_date]]</f>
        <v>1</v>
      </c>
    </row>
    <row r="741" spans="1:17" x14ac:dyDescent="0.35">
      <c r="A741" t="s">
        <v>772</v>
      </c>
      <c r="B741" t="s">
        <v>19</v>
      </c>
      <c r="C741" t="s">
        <v>26</v>
      </c>
      <c r="D741" s="2">
        <v>2081.15</v>
      </c>
      <c r="E741">
        <v>0.23</v>
      </c>
      <c r="F741">
        <v>3</v>
      </c>
      <c r="G741" s="1">
        <v>45531</v>
      </c>
      <c r="H741" s="1">
        <v>45532</v>
      </c>
      <c r="I741" t="s">
        <v>31</v>
      </c>
      <c r="J741" t="s">
        <v>16</v>
      </c>
      <c r="K741" s="2">
        <v>602.87</v>
      </c>
      <c r="L741" t="s">
        <v>28</v>
      </c>
      <c r="M741">
        <f>YEAR(Table1[[#This Row],[order_date]])</f>
        <v>2024</v>
      </c>
      <c r="N741">
        <f>MONTH(Table1[[#This Row],[order_date]])</f>
        <v>8</v>
      </c>
      <c r="O741" s="3">
        <f>Table1[[#This Row],[sales]]-Table1[[#This Row],[profit]]</f>
        <v>1478.2800000000002</v>
      </c>
      <c r="P741" s="3">
        <f>Table1[[#This Row],[sales]]*Table1[[#This Row],[quantity]]</f>
        <v>6243.4500000000007</v>
      </c>
      <c r="Q741" s="9">
        <f>Table1[[#This Row],[delivery_date]]-Table1[[#This Row],[order_date]]</f>
        <v>1</v>
      </c>
    </row>
    <row r="742" spans="1:17" x14ac:dyDescent="0.35">
      <c r="A742" t="s">
        <v>773</v>
      </c>
      <c r="B742" t="s">
        <v>13</v>
      </c>
      <c r="C742" t="s">
        <v>26</v>
      </c>
      <c r="D742" s="2">
        <v>4921.49</v>
      </c>
      <c r="E742">
        <v>0.28000000000000003</v>
      </c>
      <c r="F742">
        <v>7</v>
      </c>
      <c r="G742" s="1">
        <v>45457</v>
      </c>
      <c r="H742" s="1">
        <v>45459</v>
      </c>
      <c r="I742" t="s">
        <v>31</v>
      </c>
      <c r="J742" t="s">
        <v>27</v>
      </c>
      <c r="K742" s="2">
        <v>736.67</v>
      </c>
      <c r="L742" t="s">
        <v>48</v>
      </c>
      <c r="M742">
        <f>YEAR(Table1[[#This Row],[order_date]])</f>
        <v>2024</v>
      </c>
      <c r="N742">
        <f>MONTH(Table1[[#This Row],[order_date]])</f>
        <v>6</v>
      </c>
      <c r="O742" s="3">
        <f>Table1[[#This Row],[sales]]-Table1[[#This Row],[profit]]</f>
        <v>4184.82</v>
      </c>
      <c r="P742" s="3">
        <f>Table1[[#This Row],[sales]]*Table1[[#This Row],[quantity]]</f>
        <v>34450.43</v>
      </c>
      <c r="Q742" s="9">
        <f>Table1[[#This Row],[delivery_date]]-Table1[[#This Row],[order_date]]</f>
        <v>2</v>
      </c>
    </row>
    <row r="743" spans="1:17" x14ac:dyDescent="0.35">
      <c r="A743" t="s">
        <v>774</v>
      </c>
      <c r="B743" t="s">
        <v>41</v>
      </c>
      <c r="C743" t="s">
        <v>20</v>
      </c>
      <c r="D743" s="2">
        <v>993.5</v>
      </c>
      <c r="E743">
        <v>0.38</v>
      </c>
      <c r="F743">
        <v>1</v>
      </c>
      <c r="G743" s="1">
        <v>45596</v>
      </c>
      <c r="H743" s="1">
        <v>45601</v>
      </c>
      <c r="I743" t="s">
        <v>15</v>
      </c>
      <c r="J743" t="s">
        <v>16</v>
      </c>
      <c r="K743" s="2">
        <v>292.41000000000003</v>
      </c>
      <c r="L743" t="s">
        <v>23</v>
      </c>
      <c r="M743">
        <f>YEAR(Table1[[#This Row],[order_date]])</f>
        <v>2024</v>
      </c>
      <c r="N743">
        <f>MONTH(Table1[[#This Row],[order_date]])</f>
        <v>10</v>
      </c>
      <c r="O743" s="3">
        <f>Table1[[#This Row],[sales]]-Table1[[#This Row],[profit]]</f>
        <v>701.08999999999992</v>
      </c>
      <c r="P743" s="3">
        <f>Table1[[#This Row],[sales]]*Table1[[#This Row],[quantity]]</f>
        <v>993.5</v>
      </c>
      <c r="Q743" s="9">
        <f>Table1[[#This Row],[delivery_date]]-Table1[[#This Row],[order_date]]</f>
        <v>5</v>
      </c>
    </row>
    <row r="744" spans="1:17" x14ac:dyDescent="0.35">
      <c r="A744" t="s">
        <v>775</v>
      </c>
      <c r="B744" t="s">
        <v>41</v>
      </c>
      <c r="C744" t="s">
        <v>20</v>
      </c>
      <c r="D744" s="2">
        <v>2685.76</v>
      </c>
      <c r="E744">
        <v>0.17</v>
      </c>
      <c r="F744">
        <v>7</v>
      </c>
      <c r="G744" s="1">
        <v>45651</v>
      </c>
      <c r="H744" s="1">
        <v>45655</v>
      </c>
      <c r="I744" t="s">
        <v>31</v>
      </c>
      <c r="J744" t="s">
        <v>22</v>
      </c>
      <c r="K744" s="2">
        <v>786.29</v>
      </c>
      <c r="L744" t="s">
        <v>48</v>
      </c>
      <c r="M744">
        <f>YEAR(Table1[[#This Row],[order_date]])</f>
        <v>2024</v>
      </c>
      <c r="N744">
        <f>MONTH(Table1[[#This Row],[order_date]])</f>
        <v>12</v>
      </c>
      <c r="O744" s="3">
        <f>Table1[[#This Row],[sales]]-Table1[[#This Row],[profit]]</f>
        <v>1899.4700000000003</v>
      </c>
      <c r="P744" s="3">
        <f>Table1[[#This Row],[sales]]*Table1[[#This Row],[quantity]]</f>
        <v>18800.32</v>
      </c>
      <c r="Q744" s="9">
        <f>Table1[[#This Row],[delivery_date]]-Table1[[#This Row],[order_date]]</f>
        <v>4</v>
      </c>
    </row>
    <row r="745" spans="1:17" x14ac:dyDescent="0.35">
      <c r="A745" t="s">
        <v>776</v>
      </c>
      <c r="B745" t="s">
        <v>25</v>
      </c>
      <c r="C745" t="s">
        <v>26</v>
      </c>
      <c r="D745" s="2">
        <v>141.75</v>
      </c>
      <c r="E745">
        <v>7.0000000000000007E-2</v>
      </c>
      <c r="F745">
        <v>1</v>
      </c>
      <c r="G745" s="1">
        <v>45264</v>
      </c>
      <c r="H745" s="1">
        <v>45267</v>
      </c>
      <c r="I745" t="s">
        <v>21</v>
      </c>
      <c r="J745" t="s">
        <v>22</v>
      </c>
      <c r="K745" s="2">
        <v>27.5</v>
      </c>
      <c r="L745" t="s">
        <v>34</v>
      </c>
      <c r="M745">
        <f>YEAR(Table1[[#This Row],[order_date]])</f>
        <v>2023</v>
      </c>
      <c r="N745">
        <f>MONTH(Table1[[#This Row],[order_date]])</f>
        <v>12</v>
      </c>
      <c r="O745" s="3">
        <f>Table1[[#This Row],[sales]]-Table1[[#This Row],[profit]]</f>
        <v>114.25</v>
      </c>
      <c r="P745" s="3">
        <f>Table1[[#This Row],[sales]]*Table1[[#This Row],[quantity]]</f>
        <v>141.75</v>
      </c>
      <c r="Q745" s="9">
        <f>Table1[[#This Row],[delivery_date]]-Table1[[#This Row],[order_date]]</f>
        <v>3</v>
      </c>
    </row>
    <row r="746" spans="1:17" x14ac:dyDescent="0.35">
      <c r="A746" t="s">
        <v>777</v>
      </c>
      <c r="B746" t="s">
        <v>13</v>
      </c>
      <c r="C746" t="s">
        <v>26</v>
      </c>
      <c r="D746" s="2">
        <v>697.95</v>
      </c>
      <c r="E746">
        <v>0.05</v>
      </c>
      <c r="F746">
        <v>3</v>
      </c>
      <c r="G746" s="1">
        <v>44950</v>
      </c>
      <c r="H746" s="1">
        <v>44952</v>
      </c>
      <c r="I746" t="s">
        <v>31</v>
      </c>
      <c r="J746" t="s">
        <v>27</v>
      </c>
      <c r="K746" s="2">
        <v>102.15</v>
      </c>
      <c r="L746" t="s">
        <v>17</v>
      </c>
      <c r="M746">
        <f>YEAR(Table1[[#This Row],[order_date]])</f>
        <v>2023</v>
      </c>
      <c r="N746">
        <f>MONTH(Table1[[#This Row],[order_date]])</f>
        <v>1</v>
      </c>
      <c r="O746" s="3">
        <f>Table1[[#This Row],[sales]]-Table1[[#This Row],[profit]]</f>
        <v>595.80000000000007</v>
      </c>
      <c r="P746" s="3">
        <f>Table1[[#This Row],[sales]]*Table1[[#This Row],[quantity]]</f>
        <v>2093.8500000000004</v>
      </c>
      <c r="Q746" s="9">
        <f>Table1[[#This Row],[delivery_date]]-Table1[[#This Row],[order_date]]</f>
        <v>2</v>
      </c>
    </row>
    <row r="747" spans="1:17" x14ac:dyDescent="0.35">
      <c r="A747" t="s">
        <v>778</v>
      </c>
      <c r="B747" t="s">
        <v>41</v>
      </c>
      <c r="C747" t="s">
        <v>33</v>
      </c>
      <c r="D747" s="2">
        <v>2977.24</v>
      </c>
      <c r="E747">
        <v>0.06</v>
      </c>
      <c r="F747">
        <v>7</v>
      </c>
      <c r="G747" s="1">
        <v>45208</v>
      </c>
      <c r="H747" s="1">
        <v>45210</v>
      </c>
      <c r="I747" t="s">
        <v>15</v>
      </c>
      <c r="J747" t="s">
        <v>16</v>
      </c>
      <c r="K747" s="2">
        <v>227.45</v>
      </c>
      <c r="L747" t="s">
        <v>23</v>
      </c>
      <c r="M747">
        <f>YEAR(Table1[[#This Row],[order_date]])</f>
        <v>2023</v>
      </c>
      <c r="N747">
        <f>MONTH(Table1[[#This Row],[order_date]])</f>
        <v>10</v>
      </c>
      <c r="O747" s="3">
        <f>Table1[[#This Row],[sales]]-Table1[[#This Row],[profit]]</f>
        <v>2749.79</v>
      </c>
      <c r="P747" s="3">
        <f>Table1[[#This Row],[sales]]*Table1[[#This Row],[quantity]]</f>
        <v>20840.68</v>
      </c>
      <c r="Q747" s="9">
        <f>Table1[[#This Row],[delivery_date]]-Table1[[#This Row],[order_date]]</f>
        <v>2</v>
      </c>
    </row>
    <row r="748" spans="1:17" x14ac:dyDescent="0.35">
      <c r="A748" t="s">
        <v>779</v>
      </c>
      <c r="B748" t="s">
        <v>13</v>
      </c>
      <c r="C748" t="s">
        <v>20</v>
      </c>
      <c r="D748" s="2">
        <v>1557.33</v>
      </c>
      <c r="E748">
        <v>0.48</v>
      </c>
      <c r="F748">
        <v>1</v>
      </c>
      <c r="G748" s="1">
        <v>44962</v>
      </c>
      <c r="H748" s="1">
        <v>44968</v>
      </c>
      <c r="I748" t="s">
        <v>21</v>
      </c>
      <c r="J748" t="s">
        <v>16</v>
      </c>
      <c r="K748" s="2">
        <v>293.39999999999998</v>
      </c>
      <c r="L748" t="s">
        <v>34</v>
      </c>
      <c r="M748">
        <f>YEAR(Table1[[#This Row],[order_date]])</f>
        <v>2023</v>
      </c>
      <c r="N748">
        <f>MONTH(Table1[[#This Row],[order_date]])</f>
        <v>2</v>
      </c>
      <c r="O748" s="3">
        <f>Table1[[#This Row],[sales]]-Table1[[#This Row],[profit]]</f>
        <v>1263.9299999999998</v>
      </c>
      <c r="P748" s="3">
        <f>Table1[[#This Row],[sales]]*Table1[[#This Row],[quantity]]</f>
        <v>1557.33</v>
      </c>
      <c r="Q748" s="9">
        <f>Table1[[#This Row],[delivery_date]]-Table1[[#This Row],[order_date]]</f>
        <v>6</v>
      </c>
    </row>
    <row r="749" spans="1:17" x14ac:dyDescent="0.35">
      <c r="A749" t="s">
        <v>780</v>
      </c>
      <c r="B749" t="s">
        <v>13</v>
      </c>
      <c r="C749" t="s">
        <v>33</v>
      </c>
      <c r="D749" s="2">
        <v>4537.8500000000004</v>
      </c>
      <c r="E749">
        <v>0.48</v>
      </c>
      <c r="F749">
        <v>9</v>
      </c>
      <c r="G749" s="1">
        <v>45646</v>
      </c>
      <c r="H749" s="1">
        <v>45647</v>
      </c>
      <c r="I749" t="s">
        <v>21</v>
      </c>
      <c r="J749" t="s">
        <v>16</v>
      </c>
      <c r="K749" s="2">
        <v>1174.03</v>
      </c>
      <c r="L749" t="s">
        <v>23</v>
      </c>
      <c r="M749">
        <f>YEAR(Table1[[#This Row],[order_date]])</f>
        <v>2024</v>
      </c>
      <c r="N749">
        <f>MONTH(Table1[[#This Row],[order_date]])</f>
        <v>12</v>
      </c>
      <c r="O749" s="3">
        <f>Table1[[#This Row],[sales]]-Table1[[#This Row],[profit]]</f>
        <v>3363.8200000000006</v>
      </c>
      <c r="P749" s="3">
        <f>Table1[[#This Row],[sales]]*Table1[[#This Row],[quantity]]</f>
        <v>40840.65</v>
      </c>
      <c r="Q749" s="9">
        <f>Table1[[#This Row],[delivery_date]]-Table1[[#This Row],[order_date]]</f>
        <v>1</v>
      </c>
    </row>
    <row r="750" spans="1:17" x14ac:dyDescent="0.35">
      <c r="A750" t="s">
        <v>781</v>
      </c>
      <c r="B750" t="s">
        <v>25</v>
      </c>
      <c r="C750" t="s">
        <v>33</v>
      </c>
      <c r="D750" s="2">
        <v>2090.23</v>
      </c>
      <c r="E750">
        <v>0.48</v>
      </c>
      <c r="F750">
        <v>5</v>
      </c>
      <c r="G750" s="1">
        <v>45426</v>
      </c>
      <c r="H750" s="1">
        <v>45431</v>
      </c>
      <c r="I750" t="s">
        <v>31</v>
      </c>
      <c r="J750" t="s">
        <v>16</v>
      </c>
      <c r="K750" s="2">
        <v>311.38</v>
      </c>
      <c r="L750" t="s">
        <v>34</v>
      </c>
      <c r="M750">
        <f>YEAR(Table1[[#This Row],[order_date]])</f>
        <v>2024</v>
      </c>
      <c r="N750">
        <f>MONTH(Table1[[#This Row],[order_date]])</f>
        <v>5</v>
      </c>
      <c r="O750" s="3">
        <f>Table1[[#This Row],[sales]]-Table1[[#This Row],[profit]]</f>
        <v>1778.85</v>
      </c>
      <c r="P750" s="3">
        <f>Table1[[#This Row],[sales]]*Table1[[#This Row],[quantity]]</f>
        <v>10451.15</v>
      </c>
      <c r="Q750" s="9">
        <f>Table1[[#This Row],[delivery_date]]-Table1[[#This Row],[order_date]]</f>
        <v>5</v>
      </c>
    </row>
    <row r="751" spans="1:17" x14ac:dyDescent="0.35">
      <c r="A751" t="s">
        <v>782</v>
      </c>
      <c r="B751" t="s">
        <v>41</v>
      </c>
      <c r="C751" t="s">
        <v>36</v>
      </c>
      <c r="D751" s="2">
        <v>1119.3599999999999</v>
      </c>
      <c r="E751">
        <v>0.15</v>
      </c>
      <c r="F751">
        <v>2</v>
      </c>
      <c r="G751" s="1">
        <v>45470</v>
      </c>
      <c r="H751" s="1">
        <v>45471</v>
      </c>
      <c r="I751" t="s">
        <v>15</v>
      </c>
      <c r="J751" t="s">
        <v>16</v>
      </c>
      <c r="K751" s="2">
        <v>197.37</v>
      </c>
      <c r="L751" t="s">
        <v>34</v>
      </c>
      <c r="M751">
        <f>YEAR(Table1[[#This Row],[order_date]])</f>
        <v>2024</v>
      </c>
      <c r="N751">
        <f>MONTH(Table1[[#This Row],[order_date]])</f>
        <v>6</v>
      </c>
      <c r="O751" s="3">
        <f>Table1[[#This Row],[sales]]-Table1[[#This Row],[profit]]</f>
        <v>921.9899999999999</v>
      </c>
      <c r="P751" s="3">
        <f>Table1[[#This Row],[sales]]*Table1[[#This Row],[quantity]]</f>
        <v>2238.7199999999998</v>
      </c>
      <c r="Q751" s="9">
        <f>Table1[[#This Row],[delivery_date]]-Table1[[#This Row],[order_date]]</f>
        <v>1</v>
      </c>
    </row>
    <row r="752" spans="1:17" x14ac:dyDescent="0.35">
      <c r="A752" t="s">
        <v>783</v>
      </c>
      <c r="B752" t="s">
        <v>19</v>
      </c>
      <c r="C752" t="s">
        <v>14</v>
      </c>
      <c r="D752" s="2">
        <v>2773.4</v>
      </c>
      <c r="E752">
        <v>0.1</v>
      </c>
      <c r="F752">
        <v>4</v>
      </c>
      <c r="G752" s="1">
        <v>45184</v>
      </c>
      <c r="H752" s="1">
        <v>45186</v>
      </c>
      <c r="I752" t="s">
        <v>31</v>
      </c>
      <c r="J752" t="s">
        <v>16</v>
      </c>
      <c r="K752" s="2">
        <v>414.86</v>
      </c>
      <c r="L752" t="s">
        <v>28</v>
      </c>
      <c r="M752">
        <f>YEAR(Table1[[#This Row],[order_date]])</f>
        <v>2023</v>
      </c>
      <c r="N752">
        <f>MONTH(Table1[[#This Row],[order_date]])</f>
        <v>9</v>
      </c>
      <c r="O752" s="3">
        <f>Table1[[#This Row],[sales]]-Table1[[#This Row],[profit]]</f>
        <v>2358.54</v>
      </c>
      <c r="P752" s="3">
        <f>Table1[[#This Row],[sales]]*Table1[[#This Row],[quantity]]</f>
        <v>11093.6</v>
      </c>
      <c r="Q752" s="9">
        <f>Table1[[#This Row],[delivery_date]]-Table1[[#This Row],[order_date]]</f>
        <v>2</v>
      </c>
    </row>
    <row r="753" spans="1:17" x14ac:dyDescent="0.35">
      <c r="A753" t="s">
        <v>784</v>
      </c>
      <c r="B753" t="s">
        <v>25</v>
      </c>
      <c r="C753" t="s">
        <v>20</v>
      </c>
      <c r="D753" s="2">
        <v>3995.37</v>
      </c>
      <c r="E753">
        <v>0.49</v>
      </c>
      <c r="F753">
        <v>8</v>
      </c>
      <c r="G753" s="1">
        <v>45264</v>
      </c>
      <c r="H753" s="1">
        <v>45266</v>
      </c>
      <c r="I753" t="s">
        <v>31</v>
      </c>
      <c r="J753" t="s">
        <v>27</v>
      </c>
      <c r="K753" s="2">
        <v>902.57</v>
      </c>
      <c r="L753" t="s">
        <v>39</v>
      </c>
      <c r="M753">
        <f>YEAR(Table1[[#This Row],[order_date]])</f>
        <v>2023</v>
      </c>
      <c r="N753">
        <f>MONTH(Table1[[#This Row],[order_date]])</f>
        <v>12</v>
      </c>
      <c r="O753" s="3">
        <f>Table1[[#This Row],[sales]]-Table1[[#This Row],[profit]]</f>
        <v>3092.7999999999997</v>
      </c>
      <c r="P753" s="3">
        <f>Table1[[#This Row],[sales]]*Table1[[#This Row],[quantity]]</f>
        <v>31962.959999999999</v>
      </c>
      <c r="Q753" s="9">
        <f>Table1[[#This Row],[delivery_date]]-Table1[[#This Row],[order_date]]</f>
        <v>2</v>
      </c>
    </row>
    <row r="754" spans="1:17" x14ac:dyDescent="0.35">
      <c r="A754" t="s">
        <v>785</v>
      </c>
      <c r="B754" t="s">
        <v>41</v>
      </c>
      <c r="C754" t="s">
        <v>26</v>
      </c>
      <c r="D754" s="2">
        <v>195.16</v>
      </c>
      <c r="E754">
        <v>0.49</v>
      </c>
      <c r="F754">
        <v>4</v>
      </c>
      <c r="G754" s="1">
        <v>45103</v>
      </c>
      <c r="H754" s="1">
        <v>45110</v>
      </c>
      <c r="I754" t="s">
        <v>31</v>
      </c>
      <c r="J754" t="s">
        <v>27</v>
      </c>
      <c r="K754" s="2">
        <v>36.630000000000003</v>
      </c>
      <c r="L754" t="s">
        <v>23</v>
      </c>
      <c r="M754">
        <f>YEAR(Table1[[#This Row],[order_date]])</f>
        <v>2023</v>
      </c>
      <c r="N754">
        <f>MONTH(Table1[[#This Row],[order_date]])</f>
        <v>6</v>
      </c>
      <c r="O754" s="3">
        <f>Table1[[#This Row],[sales]]-Table1[[#This Row],[profit]]</f>
        <v>158.53</v>
      </c>
      <c r="P754" s="3">
        <f>Table1[[#This Row],[sales]]*Table1[[#This Row],[quantity]]</f>
        <v>780.64</v>
      </c>
      <c r="Q754" s="9">
        <f>Table1[[#This Row],[delivery_date]]-Table1[[#This Row],[order_date]]</f>
        <v>7</v>
      </c>
    </row>
    <row r="755" spans="1:17" x14ac:dyDescent="0.35">
      <c r="A755" t="s">
        <v>786</v>
      </c>
      <c r="B755" t="s">
        <v>41</v>
      </c>
      <c r="C755" t="s">
        <v>26</v>
      </c>
      <c r="D755" s="2">
        <v>2577.0500000000002</v>
      </c>
      <c r="E755">
        <v>0.04</v>
      </c>
      <c r="F755">
        <v>5</v>
      </c>
      <c r="G755" s="1">
        <v>45423</v>
      </c>
      <c r="H755" s="1">
        <v>45426</v>
      </c>
      <c r="I755" t="s">
        <v>15</v>
      </c>
      <c r="J755" t="s">
        <v>16</v>
      </c>
      <c r="K755" s="2">
        <v>460</v>
      </c>
      <c r="L755" t="s">
        <v>48</v>
      </c>
      <c r="M755">
        <f>YEAR(Table1[[#This Row],[order_date]])</f>
        <v>2024</v>
      </c>
      <c r="N755">
        <f>MONTH(Table1[[#This Row],[order_date]])</f>
        <v>5</v>
      </c>
      <c r="O755" s="3">
        <f>Table1[[#This Row],[sales]]-Table1[[#This Row],[profit]]</f>
        <v>2117.0500000000002</v>
      </c>
      <c r="P755" s="3">
        <f>Table1[[#This Row],[sales]]*Table1[[#This Row],[quantity]]</f>
        <v>12885.25</v>
      </c>
      <c r="Q755" s="9">
        <f>Table1[[#This Row],[delivery_date]]-Table1[[#This Row],[order_date]]</f>
        <v>3</v>
      </c>
    </row>
    <row r="756" spans="1:17" x14ac:dyDescent="0.35">
      <c r="A756" t="s">
        <v>787</v>
      </c>
      <c r="B756" t="s">
        <v>41</v>
      </c>
      <c r="C756" t="s">
        <v>14</v>
      </c>
      <c r="D756" s="2">
        <v>3889.79</v>
      </c>
      <c r="E756">
        <v>0.38</v>
      </c>
      <c r="F756">
        <v>2</v>
      </c>
      <c r="G756" s="1">
        <v>45356</v>
      </c>
      <c r="H756" s="1">
        <v>45357</v>
      </c>
      <c r="I756" t="s">
        <v>21</v>
      </c>
      <c r="J756" t="s">
        <v>16</v>
      </c>
      <c r="K756" s="2">
        <v>406.21</v>
      </c>
      <c r="L756" t="s">
        <v>23</v>
      </c>
      <c r="M756">
        <f>YEAR(Table1[[#This Row],[order_date]])</f>
        <v>2024</v>
      </c>
      <c r="N756">
        <f>MONTH(Table1[[#This Row],[order_date]])</f>
        <v>3</v>
      </c>
      <c r="O756" s="3">
        <f>Table1[[#This Row],[sales]]-Table1[[#This Row],[profit]]</f>
        <v>3483.58</v>
      </c>
      <c r="P756" s="3">
        <f>Table1[[#This Row],[sales]]*Table1[[#This Row],[quantity]]</f>
        <v>7779.58</v>
      </c>
      <c r="Q756" s="9">
        <f>Table1[[#This Row],[delivery_date]]-Table1[[#This Row],[order_date]]</f>
        <v>1</v>
      </c>
    </row>
    <row r="757" spans="1:17" x14ac:dyDescent="0.35">
      <c r="A757" t="s">
        <v>788</v>
      </c>
      <c r="B757" t="s">
        <v>41</v>
      </c>
      <c r="C757" t="s">
        <v>20</v>
      </c>
      <c r="D757" s="2">
        <v>607.58000000000004</v>
      </c>
      <c r="E757">
        <v>0.14000000000000001</v>
      </c>
      <c r="F757">
        <v>5</v>
      </c>
      <c r="G757" s="1">
        <v>45419</v>
      </c>
      <c r="H757" s="1">
        <v>45420</v>
      </c>
      <c r="I757" t="s">
        <v>15</v>
      </c>
      <c r="J757" t="s">
        <v>16</v>
      </c>
      <c r="K757" s="2">
        <v>120.47</v>
      </c>
      <c r="L757" t="s">
        <v>28</v>
      </c>
      <c r="M757">
        <f>YEAR(Table1[[#This Row],[order_date]])</f>
        <v>2024</v>
      </c>
      <c r="N757">
        <f>MONTH(Table1[[#This Row],[order_date]])</f>
        <v>5</v>
      </c>
      <c r="O757" s="3">
        <f>Table1[[#This Row],[sales]]-Table1[[#This Row],[profit]]</f>
        <v>487.11</v>
      </c>
      <c r="P757" s="3">
        <f>Table1[[#This Row],[sales]]*Table1[[#This Row],[quantity]]</f>
        <v>3037.9</v>
      </c>
      <c r="Q757" s="9">
        <f>Table1[[#This Row],[delivery_date]]-Table1[[#This Row],[order_date]]</f>
        <v>1</v>
      </c>
    </row>
    <row r="758" spans="1:17" x14ac:dyDescent="0.35">
      <c r="A758" t="s">
        <v>789</v>
      </c>
      <c r="B758" t="s">
        <v>41</v>
      </c>
      <c r="C758" t="s">
        <v>26</v>
      </c>
      <c r="D758" s="2">
        <v>4523.71</v>
      </c>
      <c r="E758">
        <v>0.45</v>
      </c>
      <c r="F758">
        <v>7</v>
      </c>
      <c r="G758" s="1">
        <v>45521</v>
      </c>
      <c r="H758" s="1">
        <v>45528</v>
      </c>
      <c r="I758" t="s">
        <v>15</v>
      </c>
      <c r="J758" t="s">
        <v>22</v>
      </c>
      <c r="K758" s="2">
        <v>785.66</v>
      </c>
      <c r="L758" t="s">
        <v>39</v>
      </c>
      <c r="M758">
        <f>YEAR(Table1[[#This Row],[order_date]])</f>
        <v>2024</v>
      </c>
      <c r="N758">
        <f>MONTH(Table1[[#This Row],[order_date]])</f>
        <v>8</v>
      </c>
      <c r="O758" s="3">
        <f>Table1[[#This Row],[sales]]-Table1[[#This Row],[profit]]</f>
        <v>3738.05</v>
      </c>
      <c r="P758" s="3">
        <f>Table1[[#This Row],[sales]]*Table1[[#This Row],[quantity]]</f>
        <v>31665.97</v>
      </c>
      <c r="Q758" s="9">
        <f>Table1[[#This Row],[delivery_date]]-Table1[[#This Row],[order_date]]</f>
        <v>7</v>
      </c>
    </row>
    <row r="759" spans="1:17" x14ac:dyDescent="0.35">
      <c r="A759" t="s">
        <v>790</v>
      </c>
      <c r="B759" t="s">
        <v>13</v>
      </c>
      <c r="C759" t="s">
        <v>26</v>
      </c>
      <c r="D759" s="2">
        <v>1396.14</v>
      </c>
      <c r="E759">
        <v>0.04</v>
      </c>
      <c r="F759">
        <v>9</v>
      </c>
      <c r="G759" s="1">
        <v>45194</v>
      </c>
      <c r="H759" s="1">
        <v>45198</v>
      </c>
      <c r="I759" t="s">
        <v>21</v>
      </c>
      <c r="J759" t="s">
        <v>22</v>
      </c>
      <c r="K759" s="2">
        <v>314.89</v>
      </c>
      <c r="L759" t="s">
        <v>23</v>
      </c>
      <c r="M759">
        <f>YEAR(Table1[[#This Row],[order_date]])</f>
        <v>2023</v>
      </c>
      <c r="N759">
        <f>MONTH(Table1[[#This Row],[order_date]])</f>
        <v>9</v>
      </c>
      <c r="O759" s="3">
        <f>Table1[[#This Row],[sales]]-Table1[[#This Row],[profit]]</f>
        <v>1081.25</v>
      </c>
      <c r="P759" s="3">
        <f>Table1[[#This Row],[sales]]*Table1[[#This Row],[quantity]]</f>
        <v>12565.26</v>
      </c>
      <c r="Q759" s="9">
        <f>Table1[[#This Row],[delivery_date]]-Table1[[#This Row],[order_date]]</f>
        <v>4</v>
      </c>
    </row>
    <row r="760" spans="1:17" x14ac:dyDescent="0.35">
      <c r="A760" t="s">
        <v>791</v>
      </c>
      <c r="B760" t="s">
        <v>25</v>
      </c>
      <c r="C760" t="s">
        <v>36</v>
      </c>
      <c r="D760" s="2">
        <v>935.96</v>
      </c>
      <c r="E760">
        <v>0.44</v>
      </c>
      <c r="F760">
        <v>8</v>
      </c>
      <c r="G760" s="1">
        <v>45643</v>
      </c>
      <c r="H760" s="1">
        <v>45646</v>
      </c>
      <c r="I760" t="s">
        <v>31</v>
      </c>
      <c r="J760" t="s">
        <v>16</v>
      </c>
      <c r="K760" s="2">
        <v>194.75</v>
      </c>
      <c r="L760" t="s">
        <v>34</v>
      </c>
      <c r="M760">
        <f>YEAR(Table1[[#This Row],[order_date]])</f>
        <v>2024</v>
      </c>
      <c r="N760">
        <f>MONTH(Table1[[#This Row],[order_date]])</f>
        <v>12</v>
      </c>
      <c r="O760" s="3">
        <f>Table1[[#This Row],[sales]]-Table1[[#This Row],[profit]]</f>
        <v>741.21</v>
      </c>
      <c r="P760" s="3">
        <f>Table1[[#This Row],[sales]]*Table1[[#This Row],[quantity]]</f>
        <v>7487.68</v>
      </c>
      <c r="Q760" s="9">
        <f>Table1[[#This Row],[delivery_date]]-Table1[[#This Row],[order_date]]</f>
        <v>3</v>
      </c>
    </row>
    <row r="761" spans="1:17" x14ac:dyDescent="0.35">
      <c r="A761" t="s">
        <v>792</v>
      </c>
      <c r="B761" t="s">
        <v>13</v>
      </c>
      <c r="C761" t="s">
        <v>33</v>
      </c>
      <c r="D761" s="2">
        <v>2987.35</v>
      </c>
      <c r="E761">
        <v>0</v>
      </c>
      <c r="F761">
        <v>6</v>
      </c>
      <c r="G761" s="1">
        <v>45373</v>
      </c>
      <c r="H761" s="1">
        <v>45378</v>
      </c>
      <c r="I761" t="s">
        <v>31</v>
      </c>
      <c r="J761" t="s">
        <v>22</v>
      </c>
      <c r="K761" s="2">
        <v>368.83</v>
      </c>
      <c r="L761" t="s">
        <v>23</v>
      </c>
      <c r="M761">
        <f>YEAR(Table1[[#This Row],[order_date]])</f>
        <v>2024</v>
      </c>
      <c r="N761">
        <f>MONTH(Table1[[#This Row],[order_date]])</f>
        <v>3</v>
      </c>
      <c r="O761" s="3">
        <f>Table1[[#This Row],[sales]]-Table1[[#This Row],[profit]]</f>
        <v>2618.52</v>
      </c>
      <c r="P761" s="3">
        <f>Table1[[#This Row],[sales]]*Table1[[#This Row],[quantity]]</f>
        <v>17924.099999999999</v>
      </c>
      <c r="Q761" s="9">
        <f>Table1[[#This Row],[delivery_date]]-Table1[[#This Row],[order_date]]</f>
        <v>5</v>
      </c>
    </row>
    <row r="762" spans="1:17" x14ac:dyDescent="0.35">
      <c r="A762" t="s">
        <v>793</v>
      </c>
      <c r="B762" t="s">
        <v>19</v>
      </c>
      <c r="C762" t="s">
        <v>26</v>
      </c>
      <c r="D762" s="2">
        <v>957.65</v>
      </c>
      <c r="E762">
        <v>0.26</v>
      </c>
      <c r="F762">
        <v>9</v>
      </c>
      <c r="G762" s="1">
        <v>45601</v>
      </c>
      <c r="H762" s="1">
        <v>45602</v>
      </c>
      <c r="I762" t="s">
        <v>15</v>
      </c>
      <c r="J762" t="s">
        <v>16</v>
      </c>
      <c r="K762" s="2">
        <v>198.68</v>
      </c>
      <c r="L762" t="s">
        <v>28</v>
      </c>
      <c r="M762">
        <f>YEAR(Table1[[#This Row],[order_date]])</f>
        <v>2024</v>
      </c>
      <c r="N762">
        <f>MONTH(Table1[[#This Row],[order_date]])</f>
        <v>11</v>
      </c>
      <c r="O762" s="3">
        <f>Table1[[#This Row],[sales]]-Table1[[#This Row],[profit]]</f>
        <v>758.97</v>
      </c>
      <c r="P762" s="3">
        <f>Table1[[#This Row],[sales]]*Table1[[#This Row],[quantity]]</f>
        <v>8618.85</v>
      </c>
      <c r="Q762" s="9">
        <f>Table1[[#This Row],[delivery_date]]-Table1[[#This Row],[order_date]]</f>
        <v>1</v>
      </c>
    </row>
    <row r="763" spans="1:17" x14ac:dyDescent="0.35">
      <c r="A763" t="s">
        <v>794</v>
      </c>
      <c r="B763" t="s">
        <v>41</v>
      </c>
      <c r="C763" t="s">
        <v>20</v>
      </c>
      <c r="D763" s="2">
        <v>3430.54</v>
      </c>
      <c r="E763">
        <v>0.17</v>
      </c>
      <c r="F763">
        <v>7</v>
      </c>
      <c r="G763" s="1">
        <v>45166</v>
      </c>
      <c r="H763" s="1">
        <v>45167</v>
      </c>
      <c r="I763" t="s">
        <v>15</v>
      </c>
      <c r="J763" t="s">
        <v>16</v>
      </c>
      <c r="K763" s="2">
        <v>826.76</v>
      </c>
      <c r="L763" t="s">
        <v>39</v>
      </c>
      <c r="M763">
        <f>YEAR(Table1[[#This Row],[order_date]])</f>
        <v>2023</v>
      </c>
      <c r="N763">
        <f>MONTH(Table1[[#This Row],[order_date]])</f>
        <v>8</v>
      </c>
      <c r="O763" s="3">
        <f>Table1[[#This Row],[sales]]-Table1[[#This Row],[profit]]</f>
        <v>2603.7799999999997</v>
      </c>
      <c r="P763" s="3">
        <f>Table1[[#This Row],[sales]]*Table1[[#This Row],[quantity]]</f>
        <v>24013.78</v>
      </c>
      <c r="Q763" s="9">
        <f>Table1[[#This Row],[delivery_date]]-Table1[[#This Row],[order_date]]</f>
        <v>1</v>
      </c>
    </row>
    <row r="764" spans="1:17" x14ac:dyDescent="0.35">
      <c r="A764" t="s">
        <v>795</v>
      </c>
      <c r="B764" t="s">
        <v>25</v>
      </c>
      <c r="C764" t="s">
        <v>14</v>
      </c>
      <c r="D764" s="2">
        <v>2501.5</v>
      </c>
      <c r="E764">
        <v>0.21</v>
      </c>
      <c r="F764">
        <v>3</v>
      </c>
      <c r="G764" s="1">
        <v>45043</v>
      </c>
      <c r="H764" s="1">
        <v>45048</v>
      </c>
      <c r="I764" t="s">
        <v>21</v>
      </c>
      <c r="J764" t="s">
        <v>16</v>
      </c>
      <c r="K764" s="2">
        <v>532.25</v>
      </c>
      <c r="L764" t="s">
        <v>48</v>
      </c>
      <c r="M764">
        <f>YEAR(Table1[[#This Row],[order_date]])</f>
        <v>2023</v>
      </c>
      <c r="N764">
        <f>MONTH(Table1[[#This Row],[order_date]])</f>
        <v>4</v>
      </c>
      <c r="O764" s="3">
        <f>Table1[[#This Row],[sales]]-Table1[[#This Row],[profit]]</f>
        <v>1969.25</v>
      </c>
      <c r="P764" s="3">
        <f>Table1[[#This Row],[sales]]*Table1[[#This Row],[quantity]]</f>
        <v>7504.5</v>
      </c>
      <c r="Q764" s="9">
        <f>Table1[[#This Row],[delivery_date]]-Table1[[#This Row],[order_date]]</f>
        <v>5</v>
      </c>
    </row>
    <row r="765" spans="1:17" x14ac:dyDescent="0.35">
      <c r="A765" t="s">
        <v>796</v>
      </c>
      <c r="B765" t="s">
        <v>41</v>
      </c>
      <c r="C765" t="s">
        <v>36</v>
      </c>
      <c r="D765" s="2">
        <v>638.78</v>
      </c>
      <c r="E765">
        <v>0.22</v>
      </c>
      <c r="F765">
        <v>1</v>
      </c>
      <c r="G765" s="1">
        <v>45512</v>
      </c>
      <c r="H765" s="1">
        <v>45515</v>
      </c>
      <c r="I765" t="s">
        <v>15</v>
      </c>
      <c r="J765" t="s">
        <v>16</v>
      </c>
      <c r="K765" s="2">
        <v>111.74</v>
      </c>
      <c r="L765" t="s">
        <v>23</v>
      </c>
      <c r="M765">
        <f>YEAR(Table1[[#This Row],[order_date]])</f>
        <v>2024</v>
      </c>
      <c r="N765">
        <f>MONTH(Table1[[#This Row],[order_date]])</f>
        <v>8</v>
      </c>
      <c r="O765" s="3">
        <f>Table1[[#This Row],[sales]]-Table1[[#This Row],[profit]]</f>
        <v>527.04</v>
      </c>
      <c r="P765" s="3">
        <f>Table1[[#This Row],[sales]]*Table1[[#This Row],[quantity]]</f>
        <v>638.78</v>
      </c>
      <c r="Q765" s="9">
        <f>Table1[[#This Row],[delivery_date]]-Table1[[#This Row],[order_date]]</f>
        <v>3</v>
      </c>
    </row>
    <row r="766" spans="1:17" x14ac:dyDescent="0.35">
      <c r="A766" t="s">
        <v>797</v>
      </c>
      <c r="B766" t="s">
        <v>25</v>
      </c>
      <c r="C766" t="s">
        <v>20</v>
      </c>
      <c r="D766" s="2">
        <v>4571.2</v>
      </c>
      <c r="E766">
        <v>0.33</v>
      </c>
      <c r="F766">
        <v>5</v>
      </c>
      <c r="G766" s="1">
        <v>45332</v>
      </c>
      <c r="H766" s="1">
        <v>45333</v>
      </c>
      <c r="I766" t="s">
        <v>31</v>
      </c>
      <c r="J766" t="s">
        <v>16</v>
      </c>
      <c r="K766" s="2">
        <v>983.92</v>
      </c>
      <c r="L766" t="s">
        <v>39</v>
      </c>
      <c r="M766">
        <f>YEAR(Table1[[#This Row],[order_date]])</f>
        <v>2024</v>
      </c>
      <c r="N766">
        <f>MONTH(Table1[[#This Row],[order_date]])</f>
        <v>2</v>
      </c>
      <c r="O766" s="3">
        <f>Table1[[#This Row],[sales]]-Table1[[#This Row],[profit]]</f>
        <v>3587.2799999999997</v>
      </c>
      <c r="P766" s="3">
        <f>Table1[[#This Row],[sales]]*Table1[[#This Row],[quantity]]</f>
        <v>22856</v>
      </c>
      <c r="Q766" s="9">
        <f>Table1[[#This Row],[delivery_date]]-Table1[[#This Row],[order_date]]</f>
        <v>1</v>
      </c>
    </row>
    <row r="767" spans="1:17" x14ac:dyDescent="0.35">
      <c r="A767" t="s">
        <v>798</v>
      </c>
      <c r="B767" t="s">
        <v>13</v>
      </c>
      <c r="C767" t="s">
        <v>36</v>
      </c>
      <c r="D767" s="2">
        <v>3398.71</v>
      </c>
      <c r="E767">
        <v>0.01</v>
      </c>
      <c r="F767">
        <v>9</v>
      </c>
      <c r="G767" s="1">
        <v>45192</v>
      </c>
      <c r="H767" s="1">
        <v>45197</v>
      </c>
      <c r="I767" t="s">
        <v>21</v>
      </c>
      <c r="J767" t="s">
        <v>16</v>
      </c>
      <c r="K767" s="2">
        <v>571.99</v>
      </c>
      <c r="L767" t="s">
        <v>28</v>
      </c>
      <c r="M767">
        <f>YEAR(Table1[[#This Row],[order_date]])</f>
        <v>2023</v>
      </c>
      <c r="N767">
        <f>MONTH(Table1[[#This Row],[order_date]])</f>
        <v>9</v>
      </c>
      <c r="O767" s="3">
        <f>Table1[[#This Row],[sales]]-Table1[[#This Row],[profit]]</f>
        <v>2826.7200000000003</v>
      </c>
      <c r="P767" s="3">
        <f>Table1[[#This Row],[sales]]*Table1[[#This Row],[quantity]]</f>
        <v>30588.39</v>
      </c>
      <c r="Q767" s="9">
        <f>Table1[[#This Row],[delivery_date]]-Table1[[#This Row],[order_date]]</f>
        <v>5</v>
      </c>
    </row>
    <row r="768" spans="1:17" x14ac:dyDescent="0.35">
      <c r="A768" t="s">
        <v>799</v>
      </c>
      <c r="B768" t="s">
        <v>25</v>
      </c>
      <c r="C768" t="s">
        <v>33</v>
      </c>
      <c r="D768" s="2">
        <v>2775.37</v>
      </c>
      <c r="E768">
        <v>0.35</v>
      </c>
      <c r="F768">
        <v>8</v>
      </c>
      <c r="G768" s="1">
        <v>45232</v>
      </c>
      <c r="H768" s="1">
        <v>45239</v>
      </c>
      <c r="I768" t="s">
        <v>31</v>
      </c>
      <c r="J768" t="s">
        <v>22</v>
      </c>
      <c r="K768" s="2">
        <v>374.19</v>
      </c>
      <c r="L768" t="s">
        <v>48</v>
      </c>
      <c r="M768">
        <f>YEAR(Table1[[#This Row],[order_date]])</f>
        <v>2023</v>
      </c>
      <c r="N768">
        <f>MONTH(Table1[[#This Row],[order_date]])</f>
        <v>11</v>
      </c>
      <c r="O768" s="3">
        <f>Table1[[#This Row],[sales]]-Table1[[#This Row],[profit]]</f>
        <v>2401.1799999999998</v>
      </c>
      <c r="P768" s="3">
        <f>Table1[[#This Row],[sales]]*Table1[[#This Row],[quantity]]</f>
        <v>22202.959999999999</v>
      </c>
      <c r="Q768" s="9">
        <f>Table1[[#This Row],[delivery_date]]-Table1[[#This Row],[order_date]]</f>
        <v>7</v>
      </c>
    </row>
    <row r="769" spans="1:17" x14ac:dyDescent="0.35">
      <c r="A769" t="s">
        <v>800</v>
      </c>
      <c r="B769" t="s">
        <v>19</v>
      </c>
      <c r="C769" t="s">
        <v>26</v>
      </c>
      <c r="D769" s="2">
        <v>1934.27</v>
      </c>
      <c r="E769">
        <v>0.01</v>
      </c>
      <c r="F769">
        <v>6</v>
      </c>
      <c r="G769" s="1">
        <v>45345</v>
      </c>
      <c r="H769" s="1">
        <v>45349</v>
      </c>
      <c r="I769" t="s">
        <v>31</v>
      </c>
      <c r="J769" t="s">
        <v>27</v>
      </c>
      <c r="K769" s="2">
        <v>397.33</v>
      </c>
      <c r="L769" t="s">
        <v>48</v>
      </c>
      <c r="M769">
        <f>YEAR(Table1[[#This Row],[order_date]])</f>
        <v>2024</v>
      </c>
      <c r="N769">
        <f>MONTH(Table1[[#This Row],[order_date]])</f>
        <v>2</v>
      </c>
      <c r="O769" s="3">
        <f>Table1[[#This Row],[sales]]-Table1[[#This Row],[profit]]</f>
        <v>1536.94</v>
      </c>
      <c r="P769" s="3">
        <f>Table1[[#This Row],[sales]]*Table1[[#This Row],[quantity]]</f>
        <v>11605.619999999999</v>
      </c>
      <c r="Q769" s="9">
        <f>Table1[[#This Row],[delivery_date]]-Table1[[#This Row],[order_date]]</f>
        <v>4</v>
      </c>
    </row>
    <row r="770" spans="1:17" x14ac:dyDescent="0.35">
      <c r="A770" t="s">
        <v>801</v>
      </c>
      <c r="B770" t="s">
        <v>19</v>
      </c>
      <c r="C770" t="s">
        <v>20</v>
      </c>
      <c r="D770" s="2">
        <v>760.81</v>
      </c>
      <c r="E770">
        <v>0.09</v>
      </c>
      <c r="F770">
        <v>8</v>
      </c>
      <c r="G770" s="1">
        <v>45582</v>
      </c>
      <c r="H770" s="1">
        <v>45589</v>
      </c>
      <c r="I770" t="s">
        <v>21</v>
      </c>
      <c r="J770" t="s">
        <v>16</v>
      </c>
      <c r="K770" s="2">
        <v>41.66</v>
      </c>
      <c r="L770" t="s">
        <v>17</v>
      </c>
      <c r="M770">
        <f>YEAR(Table1[[#This Row],[order_date]])</f>
        <v>2024</v>
      </c>
      <c r="N770">
        <f>MONTH(Table1[[#This Row],[order_date]])</f>
        <v>10</v>
      </c>
      <c r="O770" s="3">
        <f>Table1[[#This Row],[sales]]-Table1[[#This Row],[profit]]</f>
        <v>719.15</v>
      </c>
      <c r="P770" s="3">
        <f>Table1[[#This Row],[sales]]*Table1[[#This Row],[quantity]]</f>
        <v>6086.48</v>
      </c>
      <c r="Q770" s="9">
        <f>Table1[[#This Row],[delivery_date]]-Table1[[#This Row],[order_date]]</f>
        <v>7</v>
      </c>
    </row>
    <row r="771" spans="1:17" x14ac:dyDescent="0.35">
      <c r="A771" t="s">
        <v>802</v>
      </c>
      <c r="B771" t="s">
        <v>25</v>
      </c>
      <c r="C771" t="s">
        <v>14</v>
      </c>
      <c r="D771" s="2">
        <v>3566.84</v>
      </c>
      <c r="E771">
        <v>0.3</v>
      </c>
      <c r="F771">
        <v>8</v>
      </c>
      <c r="G771" s="1">
        <v>45499</v>
      </c>
      <c r="H771" s="1">
        <v>45500</v>
      </c>
      <c r="I771" t="s">
        <v>21</v>
      </c>
      <c r="J771" t="s">
        <v>22</v>
      </c>
      <c r="K771" s="2">
        <v>261.14999999999998</v>
      </c>
      <c r="L771" t="s">
        <v>39</v>
      </c>
      <c r="M771">
        <f>YEAR(Table1[[#This Row],[order_date]])</f>
        <v>2024</v>
      </c>
      <c r="N771">
        <f>MONTH(Table1[[#This Row],[order_date]])</f>
        <v>7</v>
      </c>
      <c r="O771" s="3">
        <f>Table1[[#This Row],[sales]]-Table1[[#This Row],[profit]]</f>
        <v>3305.69</v>
      </c>
      <c r="P771" s="3">
        <f>Table1[[#This Row],[sales]]*Table1[[#This Row],[quantity]]</f>
        <v>28534.720000000001</v>
      </c>
      <c r="Q771" s="9">
        <f>Table1[[#This Row],[delivery_date]]-Table1[[#This Row],[order_date]]</f>
        <v>1</v>
      </c>
    </row>
    <row r="772" spans="1:17" x14ac:dyDescent="0.35">
      <c r="A772" t="s">
        <v>803</v>
      </c>
      <c r="B772" t="s">
        <v>25</v>
      </c>
      <c r="C772" t="s">
        <v>33</v>
      </c>
      <c r="D772" s="2">
        <v>4086.91</v>
      </c>
      <c r="E772">
        <v>0.04</v>
      </c>
      <c r="F772">
        <v>3</v>
      </c>
      <c r="G772" s="1">
        <v>45513</v>
      </c>
      <c r="H772" s="1">
        <v>45518</v>
      </c>
      <c r="I772" t="s">
        <v>31</v>
      </c>
      <c r="J772" t="s">
        <v>22</v>
      </c>
      <c r="K772" s="2">
        <v>391.48</v>
      </c>
      <c r="L772" t="s">
        <v>23</v>
      </c>
      <c r="M772">
        <f>YEAR(Table1[[#This Row],[order_date]])</f>
        <v>2024</v>
      </c>
      <c r="N772">
        <f>MONTH(Table1[[#This Row],[order_date]])</f>
        <v>8</v>
      </c>
      <c r="O772" s="3">
        <f>Table1[[#This Row],[sales]]-Table1[[#This Row],[profit]]</f>
        <v>3695.43</v>
      </c>
      <c r="P772" s="3">
        <f>Table1[[#This Row],[sales]]*Table1[[#This Row],[quantity]]</f>
        <v>12260.73</v>
      </c>
      <c r="Q772" s="9">
        <f>Table1[[#This Row],[delivery_date]]-Table1[[#This Row],[order_date]]</f>
        <v>5</v>
      </c>
    </row>
    <row r="773" spans="1:17" x14ac:dyDescent="0.35">
      <c r="A773" t="s">
        <v>804</v>
      </c>
      <c r="B773" t="s">
        <v>25</v>
      </c>
      <c r="C773" t="s">
        <v>33</v>
      </c>
      <c r="D773" s="2">
        <v>716.51</v>
      </c>
      <c r="E773">
        <v>0.5</v>
      </c>
      <c r="F773">
        <v>6</v>
      </c>
      <c r="G773" s="1">
        <v>44943</v>
      </c>
      <c r="H773" s="1">
        <v>44945</v>
      </c>
      <c r="I773" t="s">
        <v>21</v>
      </c>
      <c r="J773" t="s">
        <v>16</v>
      </c>
      <c r="K773" s="2">
        <v>211.2</v>
      </c>
      <c r="L773" t="s">
        <v>39</v>
      </c>
      <c r="M773">
        <f>YEAR(Table1[[#This Row],[order_date]])</f>
        <v>2023</v>
      </c>
      <c r="N773">
        <f>MONTH(Table1[[#This Row],[order_date]])</f>
        <v>1</v>
      </c>
      <c r="O773" s="3">
        <f>Table1[[#This Row],[sales]]-Table1[[#This Row],[profit]]</f>
        <v>505.31</v>
      </c>
      <c r="P773" s="3">
        <f>Table1[[#This Row],[sales]]*Table1[[#This Row],[quantity]]</f>
        <v>4299.0599999999995</v>
      </c>
      <c r="Q773" s="9">
        <f>Table1[[#This Row],[delivery_date]]-Table1[[#This Row],[order_date]]</f>
        <v>2</v>
      </c>
    </row>
    <row r="774" spans="1:17" x14ac:dyDescent="0.35">
      <c r="A774" t="s">
        <v>805</v>
      </c>
      <c r="B774" t="s">
        <v>25</v>
      </c>
      <c r="C774" t="s">
        <v>36</v>
      </c>
      <c r="D774" s="2">
        <v>2523.38</v>
      </c>
      <c r="E774">
        <v>0.39</v>
      </c>
      <c r="F774">
        <v>7</v>
      </c>
      <c r="G774" s="1">
        <v>44938</v>
      </c>
      <c r="H774" s="1">
        <v>44939</v>
      </c>
      <c r="I774" t="s">
        <v>21</v>
      </c>
      <c r="J774" t="s">
        <v>22</v>
      </c>
      <c r="K774" s="2">
        <v>306.94</v>
      </c>
      <c r="L774" t="s">
        <v>23</v>
      </c>
      <c r="M774">
        <f>YEAR(Table1[[#This Row],[order_date]])</f>
        <v>2023</v>
      </c>
      <c r="N774">
        <f>MONTH(Table1[[#This Row],[order_date]])</f>
        <v>1</v>
      </c>
      <c r="O774" s="3">
        <f>Table1[[#This Row],[sales]]-Table1[[#This Row],[profit]]</f>
        <v>2216.44</v>
      </c>
      <c r="P774" s="3">
        <f>Table1[[#This Row],[sales]]*Table1[[#This Row],[quantity]]</f>
        <v>17663.66</v>
      </c>
      <c r="Q774" s="9">
        <f>Table1[[#This Row],[delivery_date]]-Table1[[#This Row],[order_date]]</f>
        <v>1</v>
      </c>
    </row>
    <row r="775" spans="1:17" x14ac:dyDescent="0.35">
      <c r="A775" t="s">
        <v>806</v>
      </c>
      <c r="B775" t="s">
        <v>19</v>
      </c>
      <c r="C775" t="s">
        <v>33</v>
      </c>
      <c r="D775" s="2">
        <v>2475.75</v>
      </c>
      <c r="E775">
        <v>0.35</v>
      </c>
      <c r="F775">
        <v>2</v>
      </c>
      <c r="G775" s="1">
        <v>45441</v>
      </c>
      <c r="H775" s="1">
        <v>45445</v>
      </c>
      <c r="I775" t="s">
        <v>15</v>
      </c>
      <c r="J775" t="s">
        <v>16</v>
      </c>
      <c r="K775" s="2">
        <v>433.34</v>
      </c>
      <c r="L775" t="s">
        <v>39</v>
      </c>
      <c r="M775">
        <f>YEAR(Table1[[#This Row],[order_date]])</f>
        <v>2024</v>
      </c>
      <c r="N775">
        <f>MONTH(Table1[[#This Row],[order_date]])</f>
        <v>5</v>
      </c>
      <c r="O775" s="3">
        <f>Table1[[#This Row],[sales]]-Table1[[#This Row],[profit]]</f>
        <v>2042.41</v>
      </c>
      <c r="P775" s="3">
        <f>Table1[[#This Row],[sales]]*Table1[[#This Row],[quantity]]</f>
        <v>4951.5</v>
      </c>
      <c r="Q775" s="9">
        <f>Table1[[#This Row],[delivery_date]]-Table1[[#This Row],[order_date]]</f>
        <v>4</v>
      </c>
    </row>
    <row r="776" spans="1:17" x14ac:dyDescent="0.35">
      <c r="A776" t="s">
        <v>807</v>
      </c>
      <c r="B776" t="s">
        <v>41</v>
      </c>
      <c r="C776" t="s">
        <v>20</v>
      </c>
      <c r="D776" s="2">
        <v>1814.57</v>
      </c>
      <c r="E776">
        <v>0.13</v>
      </c>
      <c r="F776">
        <v>7</v>
      </c>
      <c r="G776" s="1">
        <v>45511</v>
      </c>
      <c r="H776" s="1">
        <v>45516</v>
      </c>
      <c r="I776" t="s">
        <v>15</v>
      </c>
      <c r="J776" t="s">
        <v>22</v>
      </c>
      <c r="K776" s="2">
        <v>349.21</v>
      </c>
      <c r="L776" t="s">
        <v>34</v>
      </c>
      <c r="M776">
        <f>YEAR(Table1[[#This Row],[order_date]])</f>
        <v>2024</v>
      </c>
      <c r="N776">
        <f>MONTH(Table1[[#This Row],[order_date]])</f>
        <v>8</v>
      </c>
      <c r="O776" s="3">
        <f>Table1[[#This Row],[sales]]-Table1[[#This Row],[profit]]</f>
        <v>1465.36</v>
      </c>
      <c r="P776" s="3">
        <f>Table1[[#This Row],[sales]]*Table1[[#This Row],[quantity]]</f>
        <v>12701.99</v>
      </c>
      <c r="Q776" s="9">
        <f>Table1[[#This Row],[delivery_date]]-Table1[[#This Row],[order_date]]</f>
        <v>5</v>
      </c>
    </row>
    <row r="777" spans="1:17" x14ac:dyDescent="0.35">
      <c r="A777" t="s">
        <v>808</v>
      </c>
      <c r="B777" t="s">
        <v>25</v>
      </c>
      <c r="C777" t="s">
        <v>36</v>
      </c>
      <c r="D777" s="2">
        <v>3967.78</v>
      </c>
      <c r="E777">
        <v>0.02</v>
      </c>
      <c r="F777">
        <v>6</v>
      </c>
      <c r="G777" s="1">
        <v>45009</v>
      </c>
      <c r="H777" s="1">
        <v>45016</v>
      </c>
      <c r="I777" t="s">
        <v>31</v>
      </c>
      <c r="J777" t="s">
        <v>22</v>
      </c>
      <c r="K777" s="2">
        <v>211.2</v>
      </c>
      <c r="L777" t="s">
        <v>48</v>
      </c>
      <c r="M777">
        <f>YEAR(Table1[[#This Row],[order_date]])</f>
        <v>2023</v>
      </c>
      <c r="N777">
        <f>MONTH(Table1[[#This Row],[order_date]])</f>
        <v>3</v>
      </c>
      <c r="O777" s="3">
        <f>Table1[[#This Row],[sales]]-Table1[[#This Row],[profit]]</f>
        <v>3756.5800000000004</v>
      </c>
      <c r="P777" s="3">
        <f>Table1[[#This Row],[sales]]*Table1[[#This Row],[quantity]]</f>
        <v>23806.68</v>
      </c>
      <c r="Q777" s="9">
        <f>Table1[[#This Row],[delivery_date]]-Table1[[#This Row],[order_date]]</f>
        <v>7</v>
      </c>
    </row>
    <row r="778" spans="1:17" x14ac:dyDescent="0.35">
      <c r="A778" t="s">
        <v>809</v>
      </c>
      <c r="B778" t="s">
        <v>25</v>
      </c>
      <c r="C778" t="s">
        <v>33</v>
      </c>
      <c r="D778" s="2">
        <v>587.70000000000005</v>
      </c>
      <c r="E778">
        <v>0.49</v>
      </c>
      <c r="F778">
        <v>2</v>
      </c>
      <c r="G778" s="1">
        <v>45585</v>
      </c>
      <c r="H778" s="1">
        <v>45590</v>
      </c>
      <c r="I778" t="s">
        <v>31</v>
      </c>
      <c r="J778" t="s">
        <v>16</v>
      </c>
      <c r="K778" s="2">
        <v>40.65</v>
      </c>
      <c r="L778" t="s">
        <v>39</v>
      </c>
      <c r="M778">
        <f>YEAR(Table1[[#This Row],[order_date]])</f>
        <v>2024</v>
      </c>
      <c r="N778">
        <f>MONTH(Table1[[#This Row],[order_date]])</f>
        <v>10</v>
      </c>
      <c r="O778" s="3">
        <f>Table1[[#This Row],[sales]]-Table1[[#This Row],[profit]]</f>
        <v>547.05000000000007</v>
      </c>
      <c r="P778" s="3">
        <f>Table1[[#This Row],[sales]]*Table1[[#This Row],[quantity]]</f>
        <v>1175.4000000000001</v>
      </c>
      <c r="Q778" s="9">
        <f>Table1[[#This Row],[delivery_date]]-Table1[[#This Row],[order_date]]</f>
        <v>5</v>
      </c>
    </row>
    <row r="779" spans="1:17" x14ac:dyDescent="0.35">
      <c r="A779" t="s">
        <v>810</v>
      </c>
      <c r="B779" t="s">
        <v>19</v>
      </c>
      <c r="C779" t="s">
        <v>14</v>
      </c>
      <c r="D779" s="2">
        <v>1104.5899999999999</v>
      </c>
      <c r="E779">
        <v>7.0000000000000007E-2</v>
      </c>
      <c r="F779">
        <v>2</v>
      </c>
      <c r="G779" s="1">
        <v>45309</v>
      </c>
      <c r="H779" s="1">
        <v>45310</v>
      </c>
      <c r="I779" t="s">
        <v>21</v>
      </c>
      <c r="J779" t="s">
        <v>27</v>
      </c>
      <c r="K779" s="2">
        <v>98.29</v>
      </c>
      <c r="L779" t="s">
        <v>23</v>
      </c>
      <c r="M779">
        <f>YEAR(Table1[[#This Row],[order_date]])</f>
        <v>2024</v>
      </c>
      <c r="N779">
        <f>MONTH(Table1[[#This Row],[order_date]])</f>
        <v>1</v>
      </c>
      <c r="O779" s="3">
        <f>Table1[[#This Row],[sales]]-Table1[[#This Row],[profit]]</f>
        <v>1006.3</v>
      </c>
      <c r="P779" s="3">
        <f>Table1[[#This Row],[sales]]*Table1[[#This Row],[quantity]]</f>
        <v>2209.1799999999998</v>
      </c>
      <c r="Q779" s="9">
        <f>Table1[[#This Row],[delivery_date]]-Table1[[#This Row],[order_date]]</f>
        <v>1</v>
      </c>
    </row>
    <row r="780" spans="1:17" x14ac:dyDescent="0.35">
      <c r="A780" t="s">
        <v>811</v>
      </c>
      <c r="B780" t="s">
        <v>19</v>
      </c>
      <c r="C780" t="s">
        <v>20</v>
      </c>
      <c r="D780" s="2">
        <v>107.85</v>
      </c>
      <c r="E780">
        <v>0.42</v>
      </c>
      <c r="F780">
        <v>6</v>
      </c>
      <c r="G780" s="1">
        <v>45552</v>
      </c>
      <c r="H780" s="1">
        <v>45554</v>
      </c>
      <c r="I780" t="s">
        <v>21</v>
      </c>
      <c r="J780" t="s">
        <v>16</v>
      </c>
      <c r="K780" s="2">
        <v>11.27</v>
      </c>
      <c r="L780" t="s">
        <v>28</v>
      </c>
      <c r="M780">
        <f>YEAR(Table1[[#This Row],[order_date]])</f>
        <v>2024</v>
      </c>
      <c r="N780">
        <f>MONTH(Table1[[#This Row],[order_date]])</f>
        <v>9</v>
      </c>
      <c r="O780" s="3">
        <f>Table1[[#This Row],[sales]]-Table1[[#This Row],[profit]]</f>
        <v>96.58</v>
      </c>
      <c r="P780" s="3">
        <f>Table1[[#This Row],[sales]]*Table1[[#This Row],[quantity]]</f>
        <v>647.09999999999991</v>
      </c>
      <c r="Q780" s="9">
        <f>Table1[[#This Row],[delivery_date]]-Table1[[#This Row],[order_date]]</f>
        <v>2</v>
      </c>
    </row>
    <row r="781" spans="1:17" x14ac:dyDescent="0.35">
      <c r="A781" t="s">
        <v>812</v>
      </c>
      <c r="B781" t="s">
        <v>13</v>
      </c>
      <c r="C781" t="s">
        <v>14</v>
      </c>
      <c r="D781" s="2">
        <v>1927.63</v>
      </c>
      <c r="E781">
        <v>0.1</v>
      </c>
      <c r="F781">
        <v>3</v>
      </c>
      <c r="G781" s="1">
        <v>45010</v>
      </c>
      <c r="H781" s="1">
        <v>45015</v>
      </c>
      <c r="I781" t="s">
        <v>15</v>
      </c>
      <c r="J781" t="s">
        <v>27</v>
      </c>
      <c r="K781" s="2">
        <v>131.41999999999999</v>
      </c>
      <c r="L781" t="s">
        <v>28</v>
      </c>
      <c r="M781">
        <f>YEAR(Table1[[#This Row],[order_date]])</f>
        <v>2023</v>
      </c>
      <c r="N781">
        <f>MONTH(Table1[[#This Row],[order_date]])</f>
        <v>3</v>
      </c>
      <c r="O781" s="3">
        <f>Table1[[#This Row],[sales]]-Table1[[#This Row],[profit]]</f>
        <v>1796.21</v>
      </c>
      <c r="P781" s="3">
        <f>Table1[[#This Row],[sales]]*Table1[[#This Row],[quantity]]</f>
        <v>5782.89</v>
      </c>
      <c r="Q781" s="9">
        <f>Table1[[#This Row],[delivery_date]]-Table1[[#This Row],[order_date]]</f>
        <v>5</v>
      </c>
    </row>
    <row r="782" spans="1:17" x14ac:dyDescent="0.35">
      <c r="A782" t="s">
        <v>813</v>
      </c>
      <c r="B782" t="s">
        <v>25</v>
      </c>
      <c r="C782" t="s">
        <v>14</v>
      </c>
      <c r="D782" s="2">
        <v>1526.77</v>
      </c>
      <c r="E782">
        <v>0.19</v>
      </c>
      <c r="F782">
        <v>6</v>
      </c>
      <c r="G782" s="1">
        <v>45513</v>
      </c>
      <c r="H782" s="1">
        <v>45518</v>
      </c>
      <c r="I782" t="s">
        <v>21</v>
      </c>
      <c r="J782" t="s">
        <v>22</v>
      </c>
      <c r="K782" s="2">
        <v>324.62</v>
      </c>
      <c r="L782" t="s">
        <v>17</v>
      </c>
      <c r="M782">
        <f>YEAR(Table1[[#This Row],[order_date]])</f>
        <v>2024</v>
      </c>
      <c r="N782">
        <f>MONTH(Table1[[#This Row],[order_date]])</f>
        <v>8</v>
      </c>
      <c r="O782" s="3">
        <f>Table1[[#This Row],[sales]]-Table1[[#This Row],[profit]]</f>
        <v>1202.1500000000001</v>
      </c>
      <c r="P782" s="3">
        <f>Table1[[#This Row],[sales]]*Table1[[#This Row],[quantity]]</f>
        <v>9160.619999999999</v>
      </c>
      <c r="Q782" s="9">
        <f>Table1[[#This Row],[delivery_date]]-Table1[[#This Row],[order_date]]</f>
        <v>5</v>
      </c>
    </row>
    <row r="783" spans="1:17" x14ac:dyDescent="0.35">
      <c r="A783" t="s">
        <v>814</v>
      </c>
      <c r="B783" t="s">
        <v>13</v>
      </c>
      <c r="C783" t="s">
        <v>36</v>
      </c>
      <c r="D783" s="2">
        <v>4348.2700000000004</v>
      </c>
      <c r="E783">
        <v>0.35</v>
      </c>
      <c r="F783">
        <v>9</v>
      </c>
      <c r="G783" s="1">
        <v>45439</v>
      </c>
      <c r="H783" s="1">
        <v>45446</v>
      </c>
      <c r="I783" t="s">
        <v>31</v>
      </c>
      <c r="J783" t="s">
        <v>27</v>
      </c>
      <c r="K783" s="2">
        <v>347.42</v>
      </c>
      <c r="L783" t="s">
        <v>48</v>
      </c>
      <c r="M783">
        <f>YEAR(Table1[[#This Row],[order_date]])</f>
        <v>2024</v>
      </c>
      <c r="N783">
        <f>MONTH(Table1[[#This Row],[order_date]])</f>
        <v>5</v>
      </c>
      <c r="O783" s="3">
        <f>Table1[[#This Row],[sales]]-Table1[[#This Row],[profit]]</f>
        <v>4000.8500000000004</v>
      </c>
      <c r="P783" s="3">
        <f>Table1[[#This Row],[sales]]*Table1[[#This Row],[quantity]]</f>
        <v>39134.430000000008</v>
      </c>
      <c r="Q783" s="9">
        <f>Table1[[#This Row],[delivery_date]]-Table1[[#This Row],[order_date]]</f>
        <v>7</v>
      </c>
    </row>
    <row r="784" spans="1:17" x14ac:dyDescent="0.35">
      <c r="A784" t="s">
        <v>815</v>
      </c>
      <c r="B784" t="s">
        <v>19</v>
      </c>
      <c r="C784" t="s">
        <v>26</v>
      </c>
      <c r="D784" s="2">
        <v>3754.47</v>
      </c>
      <c r="E784">
        <v>0.47</v>
      </c>
      <c r="F784">
        <v>1</v>
      </c>
      <c r="G784" s="1">
        <v>45491</v>
      </c>
      <c r="H784" s="1">
        <v>45493</v>
      </c>
      <c r="I784" t="s">
        <v>15</v>
      </c>
      <c r="J784" t="s">
        <v>16</v>
      </c>
      <c r="K784" s="2">
        <v>1027.81</v>
      </c>
      <c r="L784" t="s">
        <v>34</v>
      </c>
      <c r="M784">
        <f>YEAR(Table1[[#This Row],[order_date]])</f>
        <v>2024</v>
      </c>
      <c r="N784">
        <f>MONTH(Table1[[#This Row],[order_date]])</f>
        <v>7</v>
      </c>
      <c r="O784" s="3">
        <f>Table1[[#This Row],[sales]]-Table1[[#This Row],[profit]]</f>
        <v>2726.66</v>
      </c>
      <c r="P784" s="3">
        <f>Table1[[#This Row],[sales]]*Table1[[#This Row],[quantity]]</f>
        <v>3754.47</v>
      </c>
      <c r="Q784" s="9">
        <f>Table1[[#This Row],[delivery_date]]-Table1[[#This Row],[order_date]]</f>
        <v>2</v>
      </c>
    </row>
    <row r="785" spans="1:17" x14ac:dyDescent="0.35">
      <c r="A785" t="s">
        <v>816</v>
      </c>
      <c r="B785" t="s">
        <v>19</v>
      </c>
      <c r="C785" t="s">
        <v>36</v>
      </c>
      <c r="D785" s="2">
        <v>513.91</v>
      </c>
      <c r="E785">
        <v>0.01</v>
      </c>
      <c r="F785">
        <v>3</v>
      </c>
      <c r="G785" s="1">
        <v>45435</v>
      </c>
      <c r="H785" s="1">
        <v>45439</v>
      </c>
      <c r="I785" t="s">
        <v>31</v>
      </c>
      <c r="J785" t="s">
        <v>16</v>
      </c>
      <c r="K785" s="2">
        <v>90.34</v>
      </c>
      <c r="L785" t="s">
        <v>23</v>
      </c>
      <c r="M785">
        <f>YEAR(Table1[[#This Row],[order_date]])</f>
        <v>2024</v>
      </c>
      <c r="N785">
        <f>MONTH(Table1[[#This Row],[order_date]])</f>
        <v>5</v>
      </c>
      <c r="O785" s="3">
        <f>Table1[[#This Row],[sales]]-Table1[[#This Row],[profit]]</f>
        <v>423.56999999999994</v>
      </c>
      <c r="P785" s="3">
        <f>Table1[[#This Row],[sales]]*Table1[[#This Row],[quantity]]</f>
        <v>1541.73</v>
      </c>
      <c r="Q785" s="9">
        <f>Table1[[#This Row],[delivery_date]]-Table1[[#This Row],[order_date]]</f>
        <v>4</v>
      </c>
    </row>
    <row r="786" spans="1:17" x14ac:dyDescent="0.35">
      <c r="A786" t="s">
        <v>817</v>
      </c>
      <c r="B786" t="s">
        <v>41</v>
      </c>
      <c r="C786" t="s">
        <v>20</v>
      </c>
      <c r="D786" s="2">
        <v>3730.68</v>
      </c>
      <c r="E786">
        <v>0.13</v>
      </c>
      <c r="F786">
        <v>2</v>
      </c>
      <c r="G786" s="1">
        <v>45098</v>
      </c>
      <c r="H786" s="1">
        <v>45099</v>
      </c>
      <c r="I786" t="s">
        <v>31</v>
      </c>
      <c r="J786" t="s">
        <v>22</v>
      </c>
      <c r="K786" s="2">
        <v>360.91</v>
      </c>
      <c r="L786" t="s">
        <v>23</v>
      </c>
      <c r="M786">
        <f>YEAR(Table1[[#This Row],[order_date]])</f>
        <v>2023</v>
      </c>
      <c r="N786">
        <f>MONTH(Table1[[#This Row],[order_date]])</f>
        <v>6</v>
      </c>
      <c r="O786" s="3">
        <f>Table1[[#This Row],[sales]]-Table1[[#This Row],[profit]]</f>
        <v>3369.77</v>
      </c>
      <c r="P786" s="3">
        <f>Table1[[#This Row],[sales]]*Table1[[#This Row],[quantity]]</f>
        <v>7461.36</v>
      </c>
      <c r="Q786" s="9">
        <f>Table1[[#This Row],[delivery_date]]-Table1[[#This Row],[order_date]]</f>
        <v>1</v>
      </c>
    </row>
    <row r="787" spans="1:17" x14ac:dyDescent="0.35">
      <c r="A787" t="s">
        <v>818</v>
      </c>
      <c r="B787" t="s">
        <v>25</v>
      </c>
      <c r="C787" t="s">
        <v>20</v>
      </c>
      <c r="D787" s="2">
        <v>3409.46</v>
      </c>
      <c r="E787">
        <v>0.38</v>
      </c>
      <c r="F787">
        <v>3</v>
      </c>
      <c r="G787" s="1">
        <v>45417</v>
      </c>
      <c r="H787" s="1">
        <v>45423</v>
      </c>
      <c r="I787" t="s">
        <v>31</v>
      </c>
      <c r="J787" t="s">
        <v>27</v>
      </c>
      <c r="K787" s="2">
        <v>367.7</v>
      </c>
      <c r="L787" t="s">
        <v>17</v>
      </c>
      <c r="M787">
        <f>YEAR(Table1[[#This Row],[order_date]])</f>
        <v>2024</v>
      </c>
      <c r="N787">
        <f>MONTH(Table1[[#This Row],[order_date]])</f>
        <v>5</v>
      </c>
      <c r="O787" s="3">
        <f>Table1[[#This Row],[sales]]-Table1[[#This Row],[profit]]</f>
        <v>3041.76</v>
      </c>
      <c r="P787" s="3">
        <f>Table1[[#This Row],[sales]]*Table1[[#This Row],[quantity]]</f>
        <v>10228.380000000001</v>
      </c>
      <c r="Q787" s="9">
        <f>Table1[[#This Row],[delivery_date]]-Table1[[#This Row],[order_date]]</f>
        <v>6</v>
      </c>
    </row>
    <row r="788" spans="1:17" x14ac:dyDescent="0.35">
      <c r="A788" t="s">
        <v>819</v>
      </c>
      <c r="B788" t="s">
        <v>13</v>
      </c>
      <c r="C788" t="s">
        <v>36</v>
      </c>
      <c r="D788" s="2">
        <v>1480.45</v>
      </c>
      <c r="E788">
        <v>0.09</v>
      </c>
      <c r="F788">
        <v>2</v>
      </c>
      <c r="G788" s="1">
        <v>45192</v>
      </c>
      <c r="H788" s="1">
        <v>45193</v>
      </c>
      <c r="I788" t="s">
        <v>31</v>
      </c>
      <c r="J788" t="s">
        <v>16</v>
      </c>
      <c r="K788" s="2">
        <v>313.39999999999998</v>
      </c>
      <c r="L788" t="s">
        <v>39</v>
      </c>
      <c r="M788">
        <f>YEAR(Table1[[#This Row],[order_date]])</f>
        <v>2023</v>
      </c>
      <c r="N788">
        <f>MONTH(Table1[[#This Row],[order_date]])</f>
        <v>9</v>
      </c>
      <c r="O788" s="3">
        <f>Table1[[#This Row],[sales]]-Table1[[#This Row],[profit]]</f>
        <v>1167.0500000000002</v>
      </c>
      <c r="P788" s="3">
        <f>Table1[[#This Row],[sales]]*Table1[[#This Row],[quantity]]</f>
        <v>2960.9</v>
      </c>
      <c r="Q788" s="9">
        <f>Table1[[#This Row],[delivery_date]]-Table1[[#This Row],[order_date]]</f>
        <v>1</v>
      </c>
    </row>
    <row r="789" spans="1:17" x14ac:dyDescent="0.35">
      <c r="A789" t="s">
        <v>820</v>
      </c>
      <c r="B789" t="s">
        <v>19</v>
      </c>
      <c r="C789" t="s">
        <v>26</v>
      </c>
      <c r="D789" s="2">
        <v>175.76</v>
      </c>
      <c r="E789">
        <v>0.06</v>
      </c>
      <c r="F789">
        <v>3</v>
      </c>
      <c r="G789" s="1">
        <v>45385</v>
      </c>
      <c r="H789" s="1">
        <v>45386</v>
      </c>
      <c r="I789" t="s">
        <v>31</v>
      </c>
      <c r="J789" t="s">
        <v>22</v>
      </c>
      <c r="K789" s="2">
        <v>13.75</v>
      </c>
      <c r="L789" t="s">
        <v>48</v>
      </c>
      <c r="M789">
        <f>YEAR(Table1[[#This Row],[order_date]])</f>
        <v>2024</v>
      </c>
      <c r="N789">
        <f>MONTH(Table1[[#This Row],[order_date]])</f>
        <v>4</v>
      </c>
      <c r="O789" s="3">
        <f>Table1[[#This Row],[sales]]-Table1[[#This Row],[profit]]</f>
        <v>162.01</v>
      </c>
      <c r="P789" s="3">
        <f>Table1[[#This Row],[sales]]*Table1[[#This Row],[quantity]]</f>
        <v>527.28</v>
      </c>
      <c r="Q789" s="9">
        <f>Table1[[#This Row],[delivery_date]]-Table1[[#This Row],[order_date]]</f>
        <v>1</v>
      </c>
    </row>
    <row r="790" spans="1:17" x14ac:dyDescent="0.35">
      <c r="A790" t="s">
        <v>821</v>
      </c>
      <c r="B790" t="s">
        <v>19</v>
      </c>
      <c r="C790" t="s">
        <v>36</v>
      </c>
      <c r="D790" s="2">
        <v>664.3</v>
      </c>
      <c r="E790">
        <v>0.02</v>
      </c>
      <c r="F790">
        <v>4</v>
      </c>
      <c r="G790" s="1">
        <v>44934</v>
      </c>
      <c r="H790" s="1">
        <v>44937</v>
      </c>
      <c r="I790" t="s">
        <v>15</v>
      </c>
      <c r="J790" t="s">
        <v>27</v>
      </c>
      <c r="K790" s="2">
        <v>40.65</v>
      </c>
      <c r="L790" t="s">
        <v>34</v>
      </c>
      <c r="M790">
        <f>YEAR(Table1[[#This Row],[order_date]])</f>
        <v>2023</v>
      </c>
      <c r="N790">
        <f>MONTH(Table1[[#This Row],[order_date]])</f>
        <v>1</v>
      </c>
      <c r="O790" s="3">
        <f>Table1[[#This Row],[sales]]-Table1[[#This Row],[profit]]</f>
        <v>623.65</v>
      </c>
      <c r="P790" s="3">
        <f>Table1[[#This Row],[sales]]*Table1[[#This Row],[quantity]]</f>
        <v>2657.2</v>
      </c>
      <c r="Q790" s="9">
        <f>Table1[[#This Row],[delivery_date]]-Table1[[#This Row],[order_date]]</f>
        <v>3</v>
      </c>
    </row>
    <row r="791" spans="1:17" x14ac:dyDescent="0.35">
      <c r="A791" t="s">
        <v>822</v>
      </c>
      <c r="B791" t="s">
        <v>13</v>
      </c>
      <c r="C791" t="s">
        <v>20</v>
      </c>
      <c r="D791" s="2">
        <v>1324.71</v>
      </c>
      <c r="E791">
        <v>0.25</v>
      </c>
      <c r="F791">
        <v>7</v>
      </c>
      <c r="G791" s="1">
        <v>45071</v>
      </c>
      <c r="H791" s="1">
        <v>45072</v>
      </c>
      <c r="I791" t="s">
        <v>31</v>
      </c>
      <c r="J791" t="s">
        <v>22</v>
      </c>
      <c r="K791" s="2">
        <v>331.01</v>
      </c>
      <c r="L791" t="s">
        <v>23</v>
      </c>
      <c r="M791">
        <f>YEAR(Table1[[#This Row],[order_date]])</f>
        <v>2023</v>
      </c>
      <c r="N791">
        <f>MONTH(Table1[[#This Row],[order_date]])</f>
        <v>5</v>
      </c>
      <c r="O791" s="3">
        <f>Table1[[#This Row],[sales]]-Table1[[#This Row],[profit]]</f>
        <v>993.7</v>
      </c>
      <c r="P791" s="3">
        <f>Table1[[#This Row],[sales]]*Table1[[#This Row],[quantity]]</f>
        <v>9272.9700000000012</v>
      </c>
      <c r="Q791" s="9">
        <f>Table1[[#This Row],[delivery_date]]-Table1[[#This Row],[order_date]]</f>
        <v>1</v>
      </c>
    </row>
    <row r="792" spans="1:17" x14ac:dyDescent="0.35">
      <c r="A792" t="s">
        <v>823</v>
      </c>
      <c r="B792" t="s">
        <v>41</v>
      </c>
      <c r="C792" t="s">
        <v>26</v>
      </c>
      <c r="D792" s="2">
        <v>4101.45</v>
      </c>
      <c r="E792">
        <v>0.38</v>
      </c>
      <c r="F792">
        <v>2</v>
      </c>
      <c r="G792" s="1">
        <v>45636</v>
      </c>
      <c r="H792" s="1">
        <v>45642</v>
      </c>
      <c r="I792" t="s">
        <v>31</v>
      </c>
      <c r="J792" t="s">
        <v>16</v>
      </c>
      <c r="K792" s="2">
        <v>709.61</v>
      </c>
      <c r="L792" t="s">
        <v>48</v>
      </c>
      <c r="M792">
        <f>YEAR(Table1[[#This Row],[order_date]])</f>
        <v>2024</v>
      </c>
      <c r="N792">
        <f>MONTH(Table1[[#This Row],[order_date]])</f>
        <v>12</v>
      </c>
      <c r="O792" s="3">
        <f>Table1[[#This Row],[sales]]-Table1[[#This Row],[profit]]</f>
        <v>3391.8399999999997</v>
      </c>
      <c r="P792" s="3">
        <f>Table1[[#This Row],[sales]]*Table1[[#This Row],[quantity]]</f>
        <v>8202.9</v>
      </c>
      <c r="Q792" s="9">
        <f>Table1[[#This Row],[delivery_date]]-Table1[[#This Row],[order_date]]</f>
        <v>6</v>
      </c>
    </row>
    <row r="793" spans="1:17" x14ac:dyDescent="0.35">
      <c r="A793" t="s">
        <v>824</v>
      </c>
      <c r="B793" t="s">
        <v>19</v>
      </c>
      <c r="C793" t="s">
        <v>20</v>
      </c>
      <c r="D793" s="2">
        <v>2380.0300000000002</v>
      </c>
      <c r="E793">
        <v>0.48</v>
      </c>
      <c r="F793">
        <v>2</v>
      </c>
      <c r="G793" s="1">
        <v>45061</v>
      </c>
      <c r="H793" s="1">
        <v>45063</v>
      </c>
      <c r="I793" t="s">
        <v>31</v>
      </c>
      <c r="J793" t="s">
        <v>22</v>
      </c>
      <c r="K793" s="2">
        <v>624.72</v>
      </c>
      <c r="L793" t="s">
        <v>39</v>
      </c>
      <c r="M793">
        <f>YEAR(Table1[[#This Row],[order_date]])</f>
        <v>2023</v>
      </c>
      <c r="N793">
        <f>MONTH(Table1[[#This Row],[order_date]])</f>
        <v>5</v>
      </c>
      <c r="O793" s="3">
        <f>Table1[[#This Row],[sales]]-Table1[[#This Row],[profit]]</f>
        <v>1755.3100000000002</v>
      </c>
      <c r="P793" s="3">
        <f>Table1[[#This Row],[sales]]*Table1[[#This Row],[quantity]]</f>
        <v>4760.0600000000004</v>
      </c>
      <c r="Q793" s="9">
        <f>Table1[[#This Row],[delivery_date]]-Table1[[#This Row],[order_date]]</f>
        <v>2</v>
      </c>
    </row>
    <row r="794" spans="1:17" x14ac:dyDescent="0.35">
      <c r="A794" t="s">
        <v>825</v>
      </c>
      <c r="B794" t="s">
        <v>25</v>
      </c>
      <c r="C794" t="s">
        <v>26</v>
      </c>
      <c r="D794" s="2">
        <v>4600.1400000000003</v>
      </c>
      <c r="E794">
        <v>0.13</v>
      </c>
      <c r="F794">
        <v>2</v>
      </c>
      <c r="G794" s="1">
        <v>45563</v>
      </c>
      <c r="H794" s="1">
        <v>45564</v>
      </c>
      <c r="I794" t="s">
        <v>31</v>
      </c>
      <c r="J794" t="s">
        <v>22</v>
      </c>
      <c r="K794" s="2">
        <v>1323.05</v>
      </c>
      <c r="L794" t="s">
        <v>23</v>
      </c>
      <c r="M794">
        <f>YEAR(Table1[[#This Row],[order_date]])</f>
        <v>2024</v>
      </c>
      <c r="N794">
        <f>MONTH(Table1[[#This Row],[order_date]])</f>
        <v>9</v>
      </c>
      <c r="O794" s="3">
        <f>Table1[[#This Row],[sales]]-Table1[[#This Row],[profit]]</f>
        <v>3277.09</v>
      </c>
      <c r="P794" s="3">
        <f>Table1[[#This Row],[sales]]*Table1[[#This Row],[quantity]]</f>
        <v>9200.2800000000007</v>
      </c>
      <c r="Q794" s="9">
        <f>Table1[[#This Row],[delivery_date]]-Table1[[#This Row],[order_date]]</f>
        <v>1</v>
      </c>
    </row>
    <row r="795" spans="1:17" x14ac:dyDescent="0.35">
      <c r="A795" t="s">
        <v>826</v>
      </c>
      <c r="B795" t="s">
        <v>19</v>
      </c>
      <c r="C795" t="s">
        <v>26</v>
      </c>
      <c r="D795" s="2">
        <v>3966.83</v>
      </c>
      <c r="E795">
        <v>0.06</v>
      </c>
      <c r="F795">
        <v>6</v>
      </c>
      <c r="G795" s="1">
        <v>45347</v>
      </c>
      <c r="H795" s="1">
        <v>45353</v>
      </c>
      <c r="I795" t="s">
        <v>21</v>
      </c>
      <c r="J795" t="s">
        <v>16</v>
      </c>
      <c r="K795" s="2">
        <v>648.84</v>
      </c>
      <c r="L795" t="s">
        <v>17</v>
      </c>
      <c r="M795">
        <f>YEAR(Table1[[#This Row],[order_date]])</f>
        <v>2024</v>
      </c>
      <c r="N795">
        <f>MONTH(Table1[[#This Row],[order_date]])</f>
        <v>2</v>
      </c>
      <c r="O795" s="3">
        <f>Table1[[#This Row],[sales]]-Table1[[#This Row],[profit]]</f>
        <v>3317.99</v>
      </c>
      <c r="P795" s="3">
        <f>Table1[[#This Row],[sales]]*Table1[[#This Row],[quantity]]</f>
        <v>23800.98</v>
      </c>
      <c r="Q795" s="9">
        <f>Table1[[#This Row],[delivery_date]]-Table1[[#This Row],[order_date]]</f>
        <v>6</v>
      </c>
    </row>
    <row r="796" spans="1:17" x14ac:dyDescent="0.35">
      <c r="A796" t="s">
        <v>827</v>
      </c>
      <c r="B796" t="s">
        <v>25</v>
      </c>
      <c r="C796" t="s">
        <v>36</v>
      </c>
      <c r="D796" s="2">
        <v>1506.83</v>
      </c>
      <c r="E796">
        <v>0.2</v>
      </c>
      <c r="F796">
        <v>8</v>
      </c>
      <c r="G796" s="1">
        <v>44994</v>
      </c>
      <c r="H796" s="1">
        <v>44998</v>
      </c>
      <c r="I796" t="s">
        <v>15</v>
      </c>
      <c r="J796" t="s">
        <v>16</v>
      </c>
      <c r="K796" s="2">
        <v>189.65</v>
      </c>
      <c r="L796" t="s">
        <v>39</v>
      </c>
      <c r="M796">
        <f>YEAR(Table1[[#This Row],[order_date]])</f>
        <v>2023</v>
      </c>
      <c r="N796">
        <f>MONTH(Table1[[#This Row],[order_date]])</f>
        <v>3</v>
      </c>
      <c r="O796" s="3">
        <f>Table1[[#This Row],[sales]]-Table1[[#This Row],[profit]]</f>
        <v>1317.1799999999998</v>
      </c>
      <c r="P796" s="3">
        <f>Table1[[#This Row],[sales]]*Table1[[#This Row],[quantity]]</f>
        <v>12054.64</v>
      </c>
      <c r="Q796" s="9">
        <f>Table1[[#This Row],[delivery_date]]-Table1[[#This Row],[order_date]]</f>
        <v>4</v>
      </c>
    </row>
    <row r="797" spans="1:17" x14ac:dyDescent="0.35">
      <c r="A797" t="s">
        <v>828</v>
      </c>
      <c r="B797" t="s">
        <v>13</v>
      </c>
      <c r="C797" t="s">
        <v>36</v>
      </c>
      <c r="D797" s="2">
        <v>4242.2700000000004</v>
      </c>
      <c r="E797">
        <v>0.03</v>
      </c>
      <c r="F797">
        <v>4</v>
      </c>
      <c r="G797" s="1">
        <v>45502</v>
      </c>
      <c r="H797" s="1">
        <v>45505</v>
      </c>
      <c r="I797" t="s">
        <v>15</v>
      </c>
      <c r="J797" t="s">
        <v>22</v>
      </c>
      <c r="K797" s="2">
        <v>604.78</v>
      </c>
      <c r="L797" t="s">
        <v>28</v>
      </c>
      <c r="M797">
        <f>YEAR(Table1[[#This Row],[order_date]])</f>
        <v>2024</v>
      </c>
      <c r="N797">
        <f>MONTH(Table1[[#This Row],[order_date]])</f>
        <v>7</v>
      </c>
      <c r="O797" s="3">
        <f>Table1[[#This Row],[sales]]-Table1[[#This Row],[profit]]</f>
        <v>3637.4900000000007</v>
      </c>
      <c r="P797" s="3">
        <f>Table1[[#This Row],[sales]]*Table1[[#This Row],[quantity]]</f>
        <v>16969.080000000002</v>
      </c>
      <c r="Q797" s="9">
        <f>Table1[[#This Row],[delivery_date]]-Table1[[#This Row],[order_date]]</f>
        <v>3</v>
      </c>
    </row>
    <row r="798" spans="1:17" x14ac:dyDescent="0.35">
      <c r="A798" t="s">
        <v>829</v>
      </c>
      <c r="B798" t="s">
        <v>25</v>
      </c>
      <c r="C798" t="s">
        <v>36</v>
      </c>
      <c r="D798" s="2">
        <v>671.95</v>
      </c>
      <c r="E798">
        <v>0.17</v>
      </c>
      <c r="F798">
        <v>3</v>
      </c>
      <c r="G798" s="1">
        <v>45180</v>
      </c>
      <c r="H798" s="1">
        <v>45182</v>
      </c>
      <c r="I798" t="s">
        <v>21</v>
      </c>
      <c r="J798" t="s">
        <v>27</v>
      </c>
      <c r="K798" s="2">
        <v>183.65</v>
      </c>
      <c r="L798" t="s">
        <v>17</v>
      </c>
      <c r="M798">
        <f>YEAR(Table1[[#This Row],[order_date]])</f>
        <v>2023</v>
      </c>
      <c r="N798">
        <f>MONTH(Table1[[#This Row],[order_date]])</f>
        <v>9</v>
      </c>
      <c r="O798" s="3">
        <f>Table1[[#This Row],[sales]]-Table1[[#This Row],[profit]]</f>
        <v>488.30000000000007</v>
      </c>
      <c r="P798" s="3">
        <f>Table1[[#This Row],[sales]]*Table1[[#This Row],[quantity]]</f>
        <v>2015.8500000000001</v>
      </c>
      <c r="Q798" s="9">
        <f>Table1[[#This Row],[delivery_date]]-Table1[[#This Row],[order_date]]</f>
        <v>2</v>
      </c>
    </row>
    <row r="799" spans="1:17" x14ac:dyDescent="0.35">
      <c r="A799" t="s">
        <v>830</v>
      </c>
      <c r="B799" t="s">
        <v>13</v>
      </c>
      <c r="C799" t="s">
        <v>26</v>
      </c>
      <c r="D799" s="2">
        <v>276.98</v>
      </c>
      <c r="E799">
        <v>0.32</v>
      </c>
      <c r="F799">
        <v>9</v>
      </c>
      <c r="G799" s="1">
        <v>45326</v>
      </c>
      <c r="H799" s="1">
        <v>45328</v>
      </c>
      <c r="I799" t="s">
        <v>31</v>
      </c>
      <c r="J799" t="s">
        <v>27</v>
      </c>
      <c r="K799" s="2">
        <v>82.99</v>
      </c>
      <c r="L799" t="s">
        <v>28</v>
      </c>
      <c r="M799">
        <f>YEAR(Table1[[#This Row],[order_date]])</f>
        <v>2024</v>
      </c>
      <c r="N799">
        <f>MONTH(Table1[[#This Row],[order_date]])</f>
        <v>2</v>
      </c>
      <c r="O799" s="3">
        <f>Table1[[#This Row],[sales]]-Table1[[#This Row],[profit]]</f>
        <v>193.99</v>
      </c>
      <c r="P799" s="3">
        <f>Table1[[#This Row],[sales]]*Table1[[#This Row],[quantity]]</f>
        <v>2492.8200000000002</v>
      </c>
      <c r="Q799" s="9">
        <f>Table1[[#This Row],[delivery_date]]-Table1[[#This Row],[order_date]]</f>
        <v>2</v>
      </c>
    </row>
    <row r="800" spans="1:17" x14ac:dyDescent="0.35">
      <c r="A800" t="s">
        <v>831</v>
      </c>
      <c r="B800" t="s">
        <v>25</v>
      </c>
      <c r="C800" t="s">
        <v>26</v>
      </c>
      <c r="D800" s="2">
        <v>3081.84</v>
      </c>
      <c r="E800">
        <v>0.08</v>
      </c>
      <c r="F800">
        <v>1</v>
      </c>
      <c r="G800" s="1">
        <v>45282</v>
      </c>
      <c r="H800" s="1">
        <v>45286</v>
      </c>
      <c r="I800" t="s">
        <v>15</v>
      </c>
      <c r="J800" t="s">
        <v>16</v>
      </c>
      <c r="K800" s="2">
        <v>447.85</v>
      </c>
      <c r="L800" t="s">
        <v>39</v>
      </c>
      <c r="M800">
        <f>YEAR(Table1[[#This Row],[order_date]])</f>
        <v>2023</v>
      </c>
      <c r="N800">
        <f>MONTH(Table1[[#This Row],[order_date]])</f>
        <v>12</v>
      </c>
      <c r="O800" s="3">
        <f>Table1[[#This Row],[sales]]-Table1[[#This Row],[profit]]</f>
        <v>2633.9900000000002</v>
      </c>
      <c r="P800" s="3">
        <f>Table1[[#This Row],[sales]]*Table1[[#This Row],[quantity]]</f>
        <v>3081.84</v>
      </c>
      <c r="Q800" s="9">
        <f>Table1[[#This Row],[delivery_date]]-Table1[[#This Row],[order_date]]</f>
        <v>4</v>
      </c>
    </row>
    <row r="801" spans="1:17" x14ac:dyDescent="0.35">
      <c r="A801" t="s">
        <v>832</v>
      </c>
      <c r="B801" t="s">
        <v>13</v>
      </c>
      <c r="C801" t="s">
        <v>20</v>
      </c>
      <c r="D801" s="2">
        <v>1774.54</v>
      </c>
      <c r="E801">
        <v>0.32</v>
      </c>
      <c r="F801">
        <v>2</v>
      </c>
      <c r="G801" s="1">
        <v>45176</v>
      </c>
      <c r="H801" s="1">
        <v>45177</v>
      </c>
      <c r="I801" t="s">
        <v>31</v>
      </c>
      <c r="J801" t="s">
        <v>22</v>
      </c>
      <c r="K801" s="2">
        <v>516.63</v>
      </c>
      <c r="L801" t="s">
        <v>17</v>
      </c>
      <c r="M801">
        <f>YEAR(Table1[[#This Row],[order_date]])</f>
        <v>2023</v>
      </c>
      <c r="N801">
        <f>MONTH(Table1[[#This Row],[order_date]])</f>
        <v>9</v>
      </c>
      <c r="O801" s="3">
        <f>Table1[[#This Row],[sales]]-Table1[[#This Row],[profit]]</f>
        <v>1257.9099999999999</v>
      </c>
      <c r="P801" s="3">
        <f>Table1[[#This Row],[sales]]*Table1[[#This Row],[quantity]]</f>
        <v>3549.08</v>
      </c>
      <c r="Q801" s="9">
        <f>Table1[[#This Row],[delivery_date]]-Table1[[#This Row],[order_date]]</f>
        <v>1</v>
      </c>
    </row>
    <row r="802" spans="1:17" x14ac:dyDescent="0.35">
      <c r="A802" t="s">
        <v>833</v>
      </c>
      <c r="B802" t="s">
        <v>25</v>
      </c>
      <c r="C802" t="s">
        <v>14</v>
      </c>
      <c r="D802" s="2">
        <v>1714.19</v>
      </c>
      <c r="E802">
        <v>0.49</v>
      </c>
      <c r="F802">
        <v>7</v>
      </c>
      <c r="G802" s="1">
        <v>45090</v>
      </c>
      <c r="H802" s="1">
        <v>45096</v>
      </c>
      <c r="I802" t="s">
        <v>21</v>
      </c>
      <c r="J802" t="s">
        <v>16</v>
      </c>
      <c r="K802" s="2">
        <v>302.3</v>
      </c>
      <c r="L802" t="s">
        <v>39</v>
      </c>
      <c r="M802">
        <f>YEAR(Table1[[#This Row],[order_date]])</f>
        <v>2023</v>
      </c>
      <c r="N802">
        <f>MONTH(Table1[[#This Row],[order_date]])</f>
        <v>6</v>
      </c>
      <c r="O802" s="3">
        <f>Table1[[#This Row],[sales]]-Table1[[#This Row],[profit]]</f>
        <v>1411.89</v>
      </c>
      <c r="P802" s="3">
        <f>Table1[[#This Row],[sales]]*Table1[[#This Row],[quantity]]</f>
        <v>11999.33</v>
      </c>
      <c r="Q802" s="9">
        <f>Table1[[#This Row],[delivery_date]]-Table1[[#This Row],[order_date]]</f>
        <v>6</v>
      </c>
    </row>
    <row r="803" spans="1:17" x14ac:dyDescent="0.35">
      <c r="A803" t="s">
        <v>834</v>
      </c>
      <c r="B803" t="s">
        <v>41</v>
      </c>
      <c r="C803" t="s">
        <v>36</v>
      </c>
      <c r="D803" s="2">
        <v>3467.32</v>
      </c>
      <c r="E803">
        <v>0.43</v>
      </c>
      <c r="F803">
        <v>3</v>
      </c>
      <c r="G803" s="1">
        <v>45193</v>
      </c>
      <c r="H803" s="1">
        <v>45196</v>
      </c>
      <c r="I803" t="s">
        <v>15</v>
      </c>
      <c r="J803" t="s">
        <v>27</v>
      </c>
      <c r="K803" s="2">
        <v>205.13</v>
      </c>
      <c r="L803" t="s">
        <v>48</v>
      </c>
      <c r="M803">
        <f>YEAR(Table1[[#This Row],[order_date]])</f>
        <v>2023</v>
      </c>
      <c r="N803">
        <f>MONTH(Table1[[#This Row],[order_date]])</f>
        <v>9</v>
      </c>
      <c r="O803" s="3">
        <f>Table1[[#This Row],[sales]]-Table1[[#This Row],[profit]]</f>
        <v>3262.19</v>
      </c>
      <c r="P803" s="3">
        <f>Table1[[#This Row],[sales]]*Table1[[#This Row],[quantity]]</f>
        <v>10401.960000000001</v>
      </c>
      <c r="Q803" s="9">
        <f>Table1[[#This Row],[delivery_date]]-Table1[[#This Row],[order_date]]</f>
        <v>3</v>
      </c>
    </row>
    <row r="804" spans="1:17" x14ac:dyDescent="0.35">
      <c r="A804" t="s">
        <v>835</v>
      </c>
      <c r="B804" t="s">
        <v>25</v>
      </c>
      <c r="C804" t="s">
        <v>20</v>
      </c>
      <c r="D804" s="2">
        <v>4265.51</v>
      </c>
      <c r="E804">
        <v>0.18</v>
      </c>
      <c r="F804">
        <v>9</v>
      </c>
      <c r="G804" s="1">
        <v>45310</v>
      </c>
      <c r="H804" s="1">
        <v>45316</v>
      </c>
      <c r="I804" t="s">
        <v>15</v>
      </c>
      <c r="J804" t="s">
        <v>16</v>
      </c>
      <c r="K804" s="2">
        <v>429.3</v>
      </c>
      <c r="L804" t="s">
        <v>48</v>
      </c>
      <c r="M804">
        <f>YEAR(Table1[[#This Row],[order_date]])</f>
        <v>2024</v>
      </c>
      <c r="N804">
        <f>MONTH(Table1[[#This Row],[order_date]])</f>
        <v>1</v>
      </c>
      <c r="O804" s="3">
        <f>Table1[[#This Row],[sales]]-Table1[[#This Row],[profit]]</f>
        <v>3836.21</v>
      </c>
      <c r="P804" s="3">
        <f>Table1[[#This Row],[sales]]*Table1[[#This Row],[quantity]]</f>
        <v>38389.590000000004</v>
      </c>
      <c r="Q804" s="9">
        <f>Table1[[#This Row],[delivery_date]]-Table1[[#This Row],[order_date]]</f>
        <v>6</v>
      </c>
    </row>
    <row r="805" spans="1:17" x14ac:dyDescent="0.35">
      <c r="A805" t="s">
        <v>836</v>
      </c>
      <c r="B805" t="s">
        <v>25</v>
      </c>
      <c r="C805" t="s">
        <v>20</v>
      </c>
      <c r="D805" s="2">
        <v>1678.66</v>
      </c>
      <c r="E805">
        <v>0.21</v>
      </c>
      <c r="F805">
        <v>1</v>
      </c>
      <c r="G805" s="1">
        <v>45311</v>
      </c>
      <c r="H805" s="1">
        <v>45318</v>
      </c>
      <c r="I805" t="s">
        <v>31</v>
      </c>
      <c r="J805" t="s">
        <v>22</v>
      </c>
      <c r="K805" s="2">
        <v>246.45</v>
      </c>
      <c r="L805" t="s">
        <v>34</v>
      </c>
      <c r="M805">
        <f>YEAR(Table1[[#This Row],[order_date]])</f>
        <v>2024</v>
      </c>
      <c r="N805">
        <f>MONTH(Table1[[#This Row],[order_date]])</f>
        <v>1</v>
      </c>
      <c r="O805" s="3">
        <f>Table1[[#This Row],[sales]]-Table1[[#This Row],[profit]]</f>
        <v>1432.21</v>
      </c>
      <c r="P805" s="3">
        <f>Table1[[#This Row],[sales]]*Table1[[#This Row],[quantity]]</f>
        <v>1678.66</v>
      </c>
      <c r="Q805" s="9">
        <f>Table1[[#This Row],[delivery_date]]-Table1[[#This Row],[order_date]]</f>
        <v>7</v>
      </c>
    </row>
    <row r="806" spans="1:17" x14ac:dyDescent="0.35">
      <c r="A806" t="s">
        <v>837</v>
      </c>
      <c r="B806" t="s">
        <v>41</v>
      </c>
      <c r="C806" t="s">
        <v>33</v>
      </c>
      <c r="D806" s="2">
        <v>1692.57</v>
      </c>
      <c r="E806">
        <v>0.21</v>
      </c>
      <c r="F806">
        <v>9</v>
      </c>
      <c r="G806" s="1">
        <v>45191</v>
      </c>
      <c r="H806" s="1">
        <v>45194</v>
      </c>
      <c r="I806" t="s">
        <v>21</v>
      </c>
      <c r="J806" t="s">
        <v>16</v>
      </c>
      <c r="K806" s="2">
        <v>234.47</v>
      </c>
      <c r="L806" t="s">
        <v>39</v>
      </c>
      <c r="M806">
        <f>YEAR(Table1[[#This Row],[order_date]])</f>
        <v>2023</v>
      </c>
      <c r="N806">
        <f>MONTH(Table1[[#This Row],[order_date]])</f>
        <v>9</v>
      </c>
      <c r="O806" s="3">
        <f>Table1[[#This Row],[sales]]-Table1[[#This Row],[profit]]</f>
        <v>1458.1</v>
      </c>
      <c r="P806" s="3">
        <f>Table1[[#This Row],[sales]]*Table1[[#This Row],[quantity]]</f>
        <v>15233.13</v>
      </c>
      <c r="Q806" s="9">
        <f>Table1[[#This Row],[delivery_date]]-Table1[[#This Row],[order_date]]</f>
        <v>3</v>
      </c>
    </row>
    <row r="807" spans="1:17" x14ac:dyDescent="0.35">
      <c r="A807" t="s">
        <v>838</v>
      </c>
      <c r="B807" t="s">
        <v>19</v>
      </c>
      <c r="C807" t="s">
        <v>36</v>
      </c>
      <c r="D807" s="2">
        <v>2715.87</v>
      </c>
      <c r="E807">
        <v>0.43</v>
      </c>
      <c r="F807">
        <v>6</v>
      </c>
      <c r="G807" s="1">
        <v>45463</v>
      </c>
      <c r="H807" s="1">
        <v>45470</v>
      </c>
      <c r="I807" t="s">
        <v>15</v>
      </c>
      <c r="J807" t="s">
        <v>27</v>
      </c>
      <c r="K807" s="2">
        <v>687.86</v>
      </c>
      <c r="L807" t="s">
        <v>28</v>
      </c>
      <c r="M807">
        <f>YEAR(Table1[[#This Row],[order_date]])</f>
        <v>2024</v>
      </c>
      <c r="N807">
        <f>MONTH(Table1[[#This Row],[order_date]])</f>
        <v>6</v>
      </c>
      <c r="O807" s="3">
        <f>Table1[[#This Row],[sales]]-Table1[[#This Row],[profit]]</f>
        <v>2028.0099999999998</v>
      </c>
      <c r="P807" s="3">
        <f>Table1[[#This Row],[sales]]*Table1[[#This Row],[quantity]]</f>
        <v>16295.22</v>
      </c>
      <c r="Q807" s="9">
        <f>Table1[[#This Row],[delivery_date]]-Table1[[#This Row],[order_date]]</f>
        <v>7</v>
      </c>
    </row>
    <row r="808" spans="1:17" x14ac:dyDescent="0.35">
      <c r="A808" t="s">
        <v>839</v>
      </c>
      <c r="B808" t="s">
        <v>19</v>
      </c>
      <c r="C808" t="s">
        <v>20</v>
      </c>
      <c r="D808" s="2">
        <v>3300.6</v>
      </c>
      <c r="E808">
        <v>0.5</v>
      </c>
      <c r="F808">
        <v>1</v>
      </c>
      <c r="G808" s="1">
        <v>45542</v>
      </c>
      <c r="H808" s="1">
        <v>45545</v>
      </c>
      <c r="I808" t="s">
        <v>31</v>
      </c>
      <c r="J808" t="s">
        <v>22</v>
      </c>
      <c r="K808" s="2">
        <v>814.77</v>
      </c>
      <c r="L808" t="s">
        <v>34</v>
      </c>
      <c r="M808">
        <f>YEAR(Table1[[#This Row],[order_date]])</f>
        <v>2024</v>
      </c>
      <c r="N808">
        <f>MONTH(Table1[[#This Row],[order_date]])</f>
        <v>9</v>
      </c>
      <c r="O808" s="3">
        <f>Table1[[#This Row],[sales]]-Table1[[#This Row],[profit]]</f>
        <v>2485.83</v>
      </c>
      <c r="P808" s="3">
        <f>Table1[[#This Row],[sales]]*Table1[[#This Row],[quantity]]</f>
        <v>3300.6</v>
      </c>
      <c r="Q808" s="9">
        <f>Table1[[#This Row],[delivery_date]]-Table1[[#This Row],[order_date]]</f>
        <v>3</v>
      </c>
    </row>
    <row r="809" spans="1:17" x14ac:dyDescent="0.35">
      <c r="A809" t="s">
        <v>840</v>
      </c>
      <c r="B809" t="s">
        <v>25</v>
      </c>
      <c r="C809" t="s">
        <v>33</v>
      </c>
      <c r="D809" s="2">
        <v>1094.24</v>
      </c>
      <c r="E809">
        <v>0.41</v>
      </c>
      <c r="F809">
        <v>9</v>
      </c>
      <c r="G809" s="1">
        <v>45496</v>
      </c>
      <c r="H809" s="1">
        <v>45498</v>
      </c>
      <c r="I809" t="s">
        <v>31</v>
      </c>
      <c r="J809" t="s">
        <v>27</v>
      </c>
      <c r="K809" s="2">
        <v>89.25</v>
      </c>
      <c r="L809" t="s">
        <v>17</v>
      </c>
      <c r="M809">
        <f>YEAR(Table1[[#This Row],[order_date]])</f>
        <v>2024</v>
      </c>
      <c r="N809">
        <f>MONTH(Table1[[#This Row],[order_date]])</f>
        <v>7</v>
      </c>
      <c r="O809" s="3">
        <f>Table1[[#This Row],[sales]]-Table1[[#This Row],[profit]]</f>
        <v>1004.99</v>
      </c>
      <c r="P809" s="3">
        <f>Table1[[#This Row],[sales]]*Table1[[#This Row],[quantity]]</f>
        <v>9848.16</v>
      </c>
      <c r="Q809" s="9">
        <f>Table1[[#This Row],[delivery_date]]-Table1[[#This Row],[order_date]]</f>
        <v>2</v>
      </c>
    </row>
    <row r="810" spans="1:17" x14ac:dyDescent="0.35">
      <c r="A810" t="s">
        <v>841</v>
      </c>
      <c r="B810" t="s">
        <v>41</v>
      </c>
      <c r="C810" t="s">
        <v>36</v>
      </c>
      <c r="D810" s="2">
        <v>4572.13</v>
      </c>
      <c r="E810">
        <v>0.28000000000000003</v>
      </c>
      <c r="F810">
        <v>9</v>
      </c>
      <c r="G810" s="1">
        <v>44950</v>
      </c>
      <c r="H810" s="1">
        <v>44954</v>
      </c>
      <c r="I810" t="s">
        <v>31</v>
      </c>
      <c r="J810" t="s">
        <v>22</v>
      </c>
      <c r="K810" s="2">
        <v>293.63</v>
      </c>
      <c r="L810" t="s">
        <v>28</v>
      </c>
      <c r="M810">
        <f>YEAR(Table1[[#This Row],[order_date]])</f>
        <v>2023</v>
      </c>
      <c r="N810">
        <f>MONTH(Table1[[#This Row],[order_date]])</f>
        <v>1</v>
      </c>
      <c r="O810" s="3">
        <f>Table1[[#This Row],[sales]]-Table1[[#This Row],[profit]]</f>
        <v>4278.5</v>
      </c>
      <c r="P810" s="3">
        <f>Table1[[#This Row],[sales]]*Table1[[#This Row],[quantity]]</f>
        <v>41149.17</v>
      </c>
      <c r="Q810" s="9">
        <f>Table1[[#This Row],[delivery_date]]-Table1[[#This Row],[order_date]]</f>
        <v>4</v>
      </c>
    </row>
    <row r="811" spans="1:17" x14ac:dyDescent="0.35">
      <c r="A811" t="s">
        <v>842</v>
      </c>
      <c r="B811" t="s">
        <v>25</v>
      </c>
      <c r="C811" t="s">
        <v>26</v>
      </c>
      <c r="D811" s="2">
        <v>3306.64</v>
      </c>
      <c r="E811">
        <v>0.05</v>
      </c>
      <c r="F811">
        <v>5</v>
      </c>
      <c r="G811" s="1">
        <v>45510</v>
      </c>
      <c r="H811" s="1">
        <v>45512</v>
      </c>
      <c r="I811" t="s">
        <v>31</v>
      </c>
      <c r="J811" t="s">
        <v>27</v>
      </c>
      <c r="K811" s="2">
        <v>752.14</v>
      </c>
      <c r="L811" t="s">
        <v>48</v>
      </c>
      <c r="M811">
        <f>YEAR(Table1[[#This Row],[order_date]])</f>
        <v>2024</v>
      </c>
      <c r="N811">
        <f>MONTH(Table1[[#This Row],[order_date]])</f>
        <v>8</v>
      </c>
      <c r="O811" s="3">
        <f>Table1[[#This Row],[sales]]-Table1[[#This Row],[profit]]</f>
        <v>2554.5</v>
      </c>
      <c r="P811" s="3">
        <f>Table1[[#This Row],[sales]]*Table1[[#This Row],[quantity]]</f>
        <v>16533.2</v>
      </c>
      <c r="Q811" s="9">
        <f>Table1[[#This Row],[delivery_date]]-Table1[[#This Row],[order_date]]</f>
        <v>2</v>
      </c>
    </row>
    <row r="812" spans="1:17" x14ac:dyDescent="0.35">
      <c r="A812" t="s">
        <v>843</v>
      </c>
      <c r="B812" t="s">
        <v>13</v>
      </c>
      <c r="C812" t="s">
        <v>33</v>
      </c>
      <c r="D812" s="2">
        <v>3163.29</v>
      </c>
      <c r="E812">
        <v>0.48</v>
      </c>
      <c r="F812">
        <v>7</v>
      </c>
      <c r="G812" s="1">
        <v>45298</v>
      </c>
      <c r="H812" s="1">
        <v>45299</v>
      </c>
      <c r="I812" t="s">
        <v>21</v>
      </c>
      <c r="J812" t="s">
        <v>27</v>
      </c>
      <c r="K812" s="2">
        <v>494.75</v>
      </c>
      <c r="L812" t="s">
        <v>23</v>
      </c>
      <c r="M812">
        <f>YEAR(Table1[[#This Row],[order_date]])</f>
        <v>2024</v>
      </c>
      <c r="N812">
        <f>MONTH(Table1[[#This Row],[order_date]])</f>
        <v>1</v>
      </c>
      <c r="O812" s="3">
        <f>Table1[[#This Row],[sales]]-Table1[[#This Row],[profit]]</f>
        <v>2668.54</v>
      </c>
      <c r="P812" s="3">
        <f>Table1[[#This Row],[sales]]*Table1[[#This Row],[quantity]]</f>
        <v>22143.03</v>
      </c>
      <c r="Q812" s="9">
        <f>Table1[[#This Row],[delivery_date]]-Table1[[#This Row],[order_date]]</f>
        <v>1</v>
      </c>
    </row>
    <row r="813" spans="1:17" x14ac:dyDescent="0.35">
      <c r="A813" t="s">
        <v>844</v>
      </c>
      <c r="B813" t="s">
        <v>13</v>
      </c>
      <c r="C813" t="s">
        <v>26</v>
      </c>
      <c r="D813" s="2">
        <v>4530.5600000000004</v>
      </c>
      <c r="E813">
        <v>0.43</v>
      </c>
      <c r="F813">
        <v>3</v>
      </c>
      <c r="G813" s="1">
        <v>45531</v>
      </c>
      <c r="H813" s="1">
        <v>45538</v>
      </c>
      <c r="I813" t="s">
        <v>15</v>
      </c>
      <c r="J813" t="s">
        <v>22</v>
      </c>
      <c r="K813" s="2">
        <v>420.98</v>
      </c>
      <c r="L813" t="s">
        <v>23</v>
      </c>
      <c r="M813">
        <f>YEAR(Table1[[#This Row],[order_date]])</f>
        <v>2024</v>
      </c>
      <c r="N813">
        <f>MONTH(Table1[[#This Row],[order_date]])</f>
        <v>8</v>
      </c>
      <c r="O813" s="3">
        <f>Table1[[#This Row],[sales]]-Table1[[#This Row],[profit]]</f>
        <v>4109.58</v>
      </c>
      <c r="P813" s="3">
        <f>Table1[[#This Row],[sales]]*Table1[[#This Row],[quantity]]</f>
        <v>13591.68</v>
      </c>
      <c r="Q813" s="9">
        <f>Table1[[#This Row],[delivery_date]]-Table1[[#This Row],[order_date]]</f>
        <v>7</v>
      </c>
    </row>
    <row r="814" spans="1:17" x14ac:dyDescent="0.35">
      <c r="A814" t="s">
        <v>845</v>
      </c>
      <c r="B814" t="s">
        <v>25</v>
      </c>
      <c r="C814" t="s">
        <v>14</v>
      </c>
      <c r="D814" s="2">
        <v>4545.6000000000004</v>
      </c>
      <c r="E814">
        <v>0.42</v>
      </c>
      <c r="F814">
        <v>8</v>
      </c>
      <c r="G814" s="1">
        <v>45053</v>
      </c>
      <c r="H814" s="1">
        <v>45058</v>
      </c>
      <c r="I814" t="s">
        <v>31</v>
      </c>
      <c r="J814" t="s">
        <v>16</v>
      </c>
      <c r="K814" s="2">
        <v>325.45999999999998</v>
      </c>
      <c r="L814" t="s">
        <v>28</v>
      </c>
      <c r="M814">
        <f>YEAR(Table1[[#This Row],[order_date]])</f>
        <v>2023</v>
      </c>
      <c r="N814">
        <f>MONTH(Table1[[#This Row],[order_date]])</f>
        <v>5</v>
      </c>
      <c r="O814" s="3">
        <f>Table1[[#This Row],[sales]]-Table1[[#This Row],[profit]]</f>
        <v>4220.1400000000003</v>
      </c>
      <c r="P814" s="3">
        <f>Table1[[#This Row],[sales]]*Table1[[#This Row],[quantity]]</f>
        <v>36364.800000000003</v>
      </c>
      <c r="Q814" s="9">
        <f>Table1[[#This Row],[delivery_date]]-Table1[[#This Row],[order_date]]</f>
        <v>5</v>
      </c>
    </row>
    <row r="815" spans="1:17" x14ac:dyDescent="0.35">
      <c r="A815" t="s">
        <v>846</v>
      </c>
      <c r="B815" t="s">
        <v>19</v>
      </c>
      <c r="C815" t="s">
        <v>14</v>
      </c>
      <c r="D815" s="2">
        <v>764.2</v>
      </c>
      <c r="E815">
        <v>0.2</v>
      </c>
      <c r="F815">
        <v>3</v>
      </c>
      <c r="G815" s="1">
        <v>45100</v>
      </c>
      <c r="H815" s="1">
        <v>45103</v>
      </c>
      <c r="I815" t="s">
        <v>21</v>
      </c>
      <c r="J815" t="s">
        <v>22</v>
      </c>
      <c r="K815" s="2">
        <v>79.12</v>
      </c>
      <c r="L815" t="s">
        <v>28</v>
      </c>
      <c r="M815">
        <f>YEAR(Table1[[#This Row],[order_date]])</f>
        <v>2023</v>
      </c>
      <c r="N815">
        <f>MONTH(Table1[[#This Row],[order_date]])</f>
        <v>6</v>
      </c>
      <c r="O815" s="3">
        <f>Table1[[#This Row],[sales]]-Table1[[#This Row],[profit]]</f>
        <v>685.08</v>
      </c>
      <c r="P815" s="3">
        <f>Table1[[#This Row],[sales]]*Table1[[#This Row],[quantity]]</f>
        <v>2292.6000000000004</v>
      </c>
      <c r="Q815" s="9">
        <f>Table1[[#This Row],[delivery_date]]-Table1[[#This Row],[order_date]]</f>
        <v>3</v>
      </c>
    </row>
    <row r="816" spans="1:17" x14ac:dyDescent="0.35">
      <c r="A816" t="s">
        <v>847</v>
      </c>
      <c r="B816" t="s">
        <v>19</v>
      </c>
      <c r="C816" t="s">
        <v>14</v>
      </c>
      <c r="D816" s="2">
        <v>810.87</v>
      </c>
      <c r="E816">
        <v>0.22</v>
      </c>
      <c r="F816">
        <v>7</v>
      </c>
      <c r="G816" s="1">
        <v>44944</v>
      </c>
      <c r="H816" s="1">
        <v>44947</v>
      </c>
      <c r="I816" t="s">
        <v>15</v>
      </c>
      <c r="J816" t="s">
        <v>27</v>
      </c>
      <c r="K816" s="2">
        <v>234.8</v>
      </c>
      <c r="L816" t="s">
        <v>34</v>
      </c>
      <c r="M816">
        <f>YEAR(Table1[[#This Row],[order_date]])</f>
        <v>2023</v>
      </c>
      <c r="N816">
        <f>MONTH(Table1[[#This Row],[order_date]])</f>
        <v>1</v>
      </c>
      <c r="O816" s="3">
        <f>Table1[[#This Row],[sales]]-Table1[[#This Row],[profit]]</f>
        <v>576.06999999999994</v>
      </c>
      <c r="P816" s="3">
        <f>Table1[[#This Row],[sales]]*Table1[[#This Row],[quantity]]</f>
        <v>5676.09</v>
      </c>
      <c r="Q816" s="9">
        <f>Table1[[#This Row],[delivery_date]]-Table1[[#This Row],[order_date]]</f>
        <v>3</v>
      </c>
    </row>
    <row r="817" spans="1:17" x14ac:dyDescent="0.35">
      <c r="A817" t="s">
        <v>848</v>
      </c>
      <c r="B817" t="s">
        <v>25</v>
      </c>
      <c r="C817" t="s">
        <v>14</v>
      </c>
      <c r="D817" s="2">
        <v>3833.55</v>
      </c>
      <c r="E817">
        <v>0.06</v>
      </c>
      <c r="F817">
        <v>4</v>
      </c>
      <c r="G817" s="1">
        <v>45377</v>
      </c>
      <c r="H817" s="1">
        <v>45380</v>
      </c>
      <c r="I817" t="s">
        <v>15</v>
      </c>
      <c r="J817" t="s">
        <v>22</v>
      </c>
      <c r="K817" s="2">
        <v>275.10000000000002</v>
      </c>
      <c r="L817" t="s">
        <v>39</v>
      </c>
      <c r="M817">
        <f>YEAR(Table1[[#This Row],[order_date]])</f>
        <v>2024</v>
      </c>
      <c r="N817">
        <f>MONTH(Table1[[#This Row],[order_date]])</f>
        <v>3</v>
      </c>
      <c r="O817" s="3">
        <f>Table1[[#This Row],[sales]]-Table1[[#This Row],[profit]]</f>
        <v>3558.4500000000003</v>
      </c>
      <c r="P817" s="3">
        <f>Table1[[#This Row],[sales]]*Table1[[#This Row],[quantity]]</f>
        <v>15334.2</v>
      </c>
      <c r="Q817" s="9">
        <f>Table1[[#This Row],[delivery_date]]-Table1[[#This Row],[order_date]]</f>
        <v>3</v>
      </c>
    </row>
    <row r="818" spans="1:17" x14ac:dyDescent="0.35">
      <c r="A818" t="s">
        <v>849</v>
      </c>
      <c r="B818" t="s">
        <v>25</v>
      </c>
      <c r="C818" t="s">
        <v>20</v>
      </c>
      <c r="D818" s="2">
        <v>4788.71</v>
      </c>
      <c r="E818">
        <v>0.47</v>
      </c>
      <c r="F818">
        <v>5</v>
      </c>
      <c r="G818" s="1">
        <v>44989</v>
      </c>
      <c r="H818" s="1">
        <v>44991</v>
      </c>
      <c r="I818" t="s">
        <v>31</v>
      </c>
      <c r="J818" t="s">
        <v>22</v>
      </c>
      <c r="K818" s="2">
        <v>898.79</v>
      </c>
      <c r="L818" t="s">
        <v>48</v>
      </c>
      <c r="M818">
        <f>YEAR(Table1[[#This Row],[order_date]])</f>
        <v>2023</v>
      </c>
      <c r="N818">
        <f>MONTH(Table1[[#This Row],[order_date]])</f>
        <v>3</v>
      </c>
      <c r="O818" s="3">
        <f>Table1[[#This Row],[sales]]-Table1[[#This Row],[profit]]</f>
        <v>3889.92</v>
      </c>
      <c r="P818" s="3">
        <f>Table1[[#This Row],[sales]]*Table1[[#This Row],[quantity]]</f>
        <v>23943.55</v>
      </c>
      <c r="Q818" s="9">
        <f>Table1[[#This Row],[delivery_date]]-Table1[[#This Row],[order_date]]</f>
        <v>2</v>
      </c>
    </row>
    <row r="819" spans="1:17" x14ac:dyDescent="0.35">
      <c r="A819" t="s">
        <v>850</v>
      </c>
      <c r="B819" t="s">
        <v>13</v>
      </c>
      <c r="C819" t="s">
        <v>14</v>
      </c>
      <c r="D819" s="2">
        <v>3365.92</v>
      </c>
      <c r="E819">
        <v>0.47</v>
      </c>
      <c r="F819">
        <v>7</v>
      </c>
      <c r="G819" s="1">
        <v>45549</v>
      </c>
      <c r="H819" s="1">
        <v>45552</v>
      </c>
      <c r="I819" t="s">
        <v>15</v>
      </c>
      <c r="J819" t="s">
        <v>16</v>
      </c>
      <c r="K819" s="2">
        <v>190.33</v>
      </c>
      <c r="L819" t="s">
        <v>17</v>
      </c>
      <c r="M819">
        <f>YEAR(Table1[[#This Row],[order_date]])</f>
        <v>2024</v>
      </c>
      <c r="N819">
        <f>MONTH(Table1[[#This Row],[order_date]])</f>
        <v>9</v>
      </c>
      <c r="O819" s="3">
        <f>Table1[[#This Row],[sales]]-Table1[[#This Row],[profit]]</f>
        <v>3175.59</v>
      </c>
      <c r="P819" s="3">
        <f>Table1[[#This Row],[sales]]*Table1[[#This Row],[quantity]]</f>
        <v>23561.440000000002</v>
      </c>
      <c r="Q819" s="9">
        <f>Table1[[#This Row],[delivery_date]]-Table1[[#This Row],[order_date]]</f>
        <v>3</v>
      </c>
    </row>
    <row r="820" spans="1:17" x14ac:dyDescent="0.35">
      <c r="A820" t="s">
        <v>851</v>
      </c>
      <c r="B820" t="s">
        <v>19</v>
      </c>
      <c r="C820" t="s">
        <v>20</v>
      </c>
      <c r="D820" s="2">
        <v>2115.4499999999998</v>
      </c>
      <c r="E820">
        <v>0.13</v>
      </c>
      <c r="F820">
        <v>2</v>
      </c>
      <c r="G820" s="1">
        <v>45078</v>
      </c>
      <c r="H820" s="1">
        <v>45081</v>
      </c>
      <c r="I820" t="s">
        <v>31</v>
      </c>
      <c r="J820" t="s">
        <v>27</v>
      </c>
      <c r="K820" s="2">
        <v>583.54</v>
      </c>
      <c r="L820" t="s">
        <v>23</v>
      </c>
      <c r="M820">
        <f>YEAR(Table1[[#This Row],[order_date]])</f>
        <v>2023</v>
      </c>
      <c r="N820">
        <f>MONTH(Table1[[#This Row],[order_date]])</f>
        <v>6</v>
      </c>
      <c r="O820" s="3">
        <f>Table1[[#This Row],[sales]]-Table1[[#This Row],[profit]]</f>
        <v>1531.9099999999999</v>
      </c>
      <c r="P820" s="3">
        <f>Table1[[#This Row],[sales]]*Table1[[#This Row],[quantity]]</f>
        <v>4230.8999999999996</v>
      </c>
      <c r="Q820" s="9">
        <f>Table1[[#This Row],[delivery_date]]-Table1[[#This Row],[order_date]]</f>
        <v>3</v>
      </c>
    </row>
    <row r="821" spans="1:17" x14ac:dyDescent="0.35">
      <c r="A821" t="s">
        <v>852</v>
      </c>
      <c r="B821" t="s">
        <v>25</v>
      </c>
      <c r="C821" t="s">
        <v>20</v>
      </c>
      <c r="D821" s="2">
        <v>3449.02</v>
      </c>
      <c r="E821">
        <v>0.35</v>
      </c>
      <c r="F821">
        <v>4</v>
      </c>
      <c r="G821" s="1">
        <v>45597</v>
      </c>
      <c r="H821" s="1">
        <v>45602</v>
      </c>
      <c r="I821" t="s">
        <v>21</v>
      </c>
      <c r="J821" t="s">
        <v>22</v>
      </c>
      <c r="K821" s="2">
        <v>613.9</v>
      </c>
      <c r="L821" t="s">
        <v>17</v>
      </c>
      <c r="M821">
        <f>YEAR(Table1[[#This Row],[order_date]])</f>
        <v>2024</v>
      </c>
      <c r="N821">
        <f>MONTH(Table1[[#This Row],[order_date]])</f>
        <v>11</v>
      </c>
      <c r="O821" s="3">
        <f>Table1[[#This Row],[sales]]-Table1[[#This Row],[profit]]</f>
        <v>2835.12</v>
      </c>
      <c r="P821" s="3">
        <f>Table1[[#This Row],[sales]]*Table1[[#This Row],[quantity]]</f>
        <v>13796.08</v>
      </c>
      <c r="Q821" s="9">
        <f>Table1[[#This Row],[delivery_date]]-Table1[[#This Row],[order_date]]</f>
        <v>5</v>
      </c>
    </row>
    <row r="822" spans="1:17" x14ac:dyDescent="0.35">
      <c r="A822" t="s">
        <v>853</v>
      </c>
      <c r="B822" t="s">
        <v>13</v>
      </c>
      <c r="C822" t="s">
        <v>36</v>
      </c>
      <c r="D822" s="2">
        <v>1221.18</v>
      </c>
      <c r="E822">
        <v>0.1</v>
      </c>
      <c r="F822">
        <v>7</v>
      </c>
      <c r="G822" s="1">
        <v>45400</v>
      </c>
      <c r="H822" s="1">
        <v>45404</v>
      </c>
      <c r="I822" t="s">
        <v>15</v>
      </c>
      <c r="J822" t="s">
        <v>16</v>
      </c>
      <c r="K822" s="2">
        <v>347.25</v>
      </c>
      <c r="L822" t="s">
        <v>48</v>
      </c>
      <c r="M822">
        <f>YEAR(Table1[[#This Row],[order_date]])</f>
        <v>2024</v>
      </c>
      <c r="N822">
        <f>MONTH(Table1[[#This Row],[order_date]])</f>
        <v>4</v>
      </c>
      <c r="O822" s="3">
        <f>Table1[[#This Row],[sales]]-Table1[[#This Row],[profit]]</f>
        <v>873.93000000000006</v>
      </c>
      <c r="P822" s="3">
        <f>Table1[[#This Row],[sales]]*Table1[[#This Row],[quantity]]</f>
        <v>8548.26</v>
      </c>
      <c r="Q822" s="9">
        <f>Table1[[#This Row],[delivery_date]]-Table1[[#This Row],[order_date]]</f>
        <v>4</v>
      </c>
    </row>
    <row r="823" spans="1:17" x14ac:dyDescent="0.35">
      <c r="A823" t="s">
        <v>854</v>
      </c>
      <c r="B823" t="s">
        <v>19</v>
      </c>
      <c r="C823" t="s">
        <v>20</v>
      </c>
      <c r="D823" s="2">
        <v>4990.03</v>
      </c>
      <c r="E823">
        <v>0.2</v>
      </c>
      <c r="F823">
        <v>3</v>
      </c>
      <c r="G823" s="1">
        <v>45433</v>
      </c>
      <c r="H823" s="1">
        <v>45440</v>
      </c>
      <c r="I823" t="s">
        <v>31</v>
      </c>
      <c r="J823" t="s">
        <v>16</v>
      </c>
      <c r="K823" s="2">
        <v>654.53</v>
      </c>
      <c r="L823" t="s">
        <v>17</v>
      </c>
      <c r="M823">
        <f>YEAR(Table1[[#This Row],[order_date]])</f>
        <v>2024</v>
      </c>
      <c r="N823">
        <f>MONTH(Table1[[#This Row],[order_date]])</f>
        <v>5</v>
      </c>
      <c r="O823" s="3">
        <f>Table1[[#This Row],[sales]]-Table1[[#This Row],[profit]]</f>
        <v>4335.5</v>
      </c>
      <c r="P823" s="3">
        <f>Table1[[#This Row],[sales]]*Table1[[#This Row],[quantity]]</f>
        <v>14970.09</v>
      </c>
      <c r="Q823" s="9">
        <f>Table1[[#This Row],[delivery_date]]-Table1[[#This Row],[order_date]]</f>
        <v>7</v>
      </c>
    </row>
    <row r="824" spans="1:17" x14ac:dyDescent="0.35">
      <c r="A824" t="s">
        <v>855</v>
      </c>
      <c r="B824" t="s">
        <v>41</v>
      </c>
      <c r="C824" t="s">
        <v>20</v>
      </c>
      <c r="D824" s="2">
        <v>2212.3200000000002</v>
      </c>
      <c r="E824">
        <v>0.15</v>
      </c>
      <c r="F824">
        <v>4</v>
      </c>
      <c r="G824" s="1">
        <v>44934</v>
      </c>
      <c r="H824" s="1">
        <v>44935</v>
      </c>
      <c r="I824" t="s">
        <v>21</v>
      </c>
      <c r="J824" t="s">
        <v>27</v>
      </c>
      <c r="K824" s="2">
        <v>334.73</v>
      </c>
      <c r="L824" t="s">
        <v>28</v>
      </c>
      <c r="M824">
        <f>YEAR(Table1[[#This Row],[order_date]])</f>
        <v>2023</v>
      </c>
      <c r="N824">
        <f>MONTH(Table1[[#This Row],[order_date]])</f>
        <v>1</v>
      </c>
      <c r="O824" s="3">
        <f>Table1[[#This Row],[sales]]-Table1[[#This Row],[profit]]</f>
        <v>1877.5900000000001</v>
      </c>
      <c r="P824" s="3">
        <f>Table1[[#This Row],[sales]]*Table1[[#This Row],[quantity]]</f>
        <v>8849.2800000000007</v>
      </c>
      <c r="Q824" s="9">
        <f>Table1[[#This Row],[delivery_date]]-Table1[[#This Row],[order_date]]</f>
        <v>1</v>
      </c>
    </row>
    <row r="825" spans="1:17" x14ac:dyDescent="0.35">
      <c r="A825" t="s">
        <v>856</v>
      </c>
      <c r="B825" t="s">
        <v>13</v>
      </c>
      <c r="C825" t="s">
        <v>14</v>
      </c>
      <c r="D825" s="2">
        <v>4665.26</v>
      </c>
      <c r="E825">
        <v>0.19</v>
      </c>
      <c r="F825">
        <v>8</v>
      </c>
      <c r="G825" s="1">
        <v>45150</v>
      </c>
      <c r="H825" s="1">
        <v>45156</v>
      </c>
      <c r="I825" t="s">
        <v>31</v>
      </c>
      <c r="J825" t="s">
        <v>27</v>
      </c>
      <c r="K825" s="2">
        <v>1107.49</v>
      </c>
      <c r="L825" t="s">
        <v>17</v>
      </c>
      <c r="M825">
        <f>YEAR(Table1[[#This Row],[order_date]])</f>
        <v>2023</v>
      </c>
      <c r="N825">
        <f>MONTH(Table1[[#This Row],[order_date]])</f>
        <v>8</v>
      </c>
      <c r="O825" s="3">
        <f>Table1[[#This Row],[sales]]-Table1[[#This Row],[profit]]</f>
        <v>3557.7700000000004</v>
      </c>
      <c r="P825" s="3">
        <f>Table1[[#This Row],[sales]]*Table1[[#This Row],[quantity]]</f>
        <v>37322.080000000002</v>
      </c>
      <c r="Q825" s="9">
        <f>Table1[[#This Row],[delivery_date]]-Table1[[#This Row],[order_date]]</f>
        <v>6</v>
      </c>
    </row>
    <row r="826" spans="1:17" x14ac:dyDescent="0.35">
      <c r="A826" t="s">
        <v>857</v>
      </c>
      <c r="B826" t="s">
        <v>19</v>
      </c>
      <c r="C826" t="s">
        <v>20</v>
      </c>
      <c r="D826" s="2">
        <v>2210.91</v>
      </c>
      <c r="E826">
        <v>0.15</v>
      </c>
      <c r="F826">
        <v>3</v>
      </c>
      <c r="G826" s="1">
        <v>45126</v>
      </c>
      <c r="H826" s="1">
        <v>45128</v>
      </c>
      <c r="I826" t="s">
        <v>15</v>
      </c>
      <c r="J826" t="s">
        <v>16</v>
      </c>
      <c r="K826" s="2">
        <v>631.17999999999995</v>
      </c>
      <c r="L826" t="s">
        <v>28</v>
      </c>
      <c r="M826">
        <f>YEAR(Table1[[#This Row],[order_date]])</f>
        <v>2023</v>
      </c>
      <c r="N826">
        <f>MONTH(Table1[[#This Row],[order_date]])</f>
        <v>7</v>
      </c>
      <c r="O826" s="3">
        <f>Table1[[#This Row],[sales]]-Table1[[#This Row],[profit]]</f>
        <v>1579.73</v>
      </c>
      <c r="P826" s="3">
        <f>Table1[[#This Row],[sales]]*Table1[[#This Row],[quantity]]</f>
        <v>6632.73</v>
      </c>
      <c r="Q826" s="9">
        <f>Table1[[#This Row],[delivery_date]]-Table1[[#This Row],[order_date]]</f>
        <v>2</v>
      </c>
    </row>
    <row r="827" spans="1:17" x14ac:dyDescent="0.35">
      <c r="A827" t="s">
        <v>858</v>
      </c>
      <c r="B827" t="s">
        <v>19</v>
      </c>
      <c r="C827" t="s">
        <v>26</v>
      </c>
      <c r="D827" s="2">
        <v>4647.88</v>
      </c>
      <c r="E827">
        <v>0.17</v>
      </c>
      <c r="F827">
        <v>9</v>
      </c>
      <c r="G827" s="1">
        <v>45059</v>
      </c>
      <c r="H827" s="1">
        <v>45066</v>
      </c>
      <c r="I827" t="s">
        <v>21</v>
      </c>
      <c r="J827" t="s">
        <v>27</v>
      </c>
      <c r="K827" s="2">
        <v>395.12</v>
      </c>
      <c r="L827" t="s">
        <v>23</v>
      </c>
      <c r="M827">
        <f>YEAR(Table1[[#This Row],[order_date]])</f>
        <v>2023</v>
      </c>
      <c r="N827">
        <f>MONTH(Table1[[#This Row],[order_date]])</f>
        <v>5</v>
      </c>
      <c r="O827" s="3">
        <f>Table1[[#This Row],[sales]]-Table1[[#This Row],[profit]]</f>
        <v>4252.76</v>
      </c>
      <c r="P827" s="3">
        <f>Table1[[#This Row],[sales]]*Table1[[#This Row],[quantity]]</f>
        <v>41830.92</v>
      </c>
      <c r="Q827" s="9">
        <f>Table1[[#This Row],[delivery_date]]-Table1[[#This Row],[order_date]]</f>
        <v>7</v>
      </c>
    </row>
    <row r="828" spans="1:17" x14ac:dyDescent="0.35">
      <c r="A828" t="s">
        <v>859</v>
      </c>
      <c r="B828" t="s">
        <v>13</v>
      </c>
      <c r="C828" t="s">
        <v>14</v>
      </c>
      <c r="D828" s="2">
        <v>1744.86</v>
      </c>
      <c r="E828">
        <v>0.4</v>
      </c>
      <c r="F828">
        <v>5</v>
      </c>
      <c r="G828" s="1">
        <v>45465</v>
      </c>
      <c r="H828" s="1">
        <v>45472</v>
      </c>
      <c r="I828" t="s">
        <v>15</v>
      </c>
      <c r="J828" t="s">
        <v>27</v>
      </c>
      <c r="K828" s="2">
        <v>260.76</v>
      </c>
      <c r="L828" t="s">
        <v>23</v>
      </c>
      <c r="M828">
        <f>YEAR(Table1[[#This Row],[order_date]])</f>
        <v>2024</v>
      </c>
      <c r="N828">
        <f>MONTH(Table1[[#This Row],[order_date]])</f>
        <v>6</v>
      </c>
      <c r="O828" s="3">
        <f>Table1[[#This Row],[sales]]-Table1[[#This Row],[profit]]</f>
        <v>1484.1</v>
      </c>
      <c r="P828" s="3">
        <f>Table1[[#This Row],[sales]]*Table1[[#This Row],[quantity]]</f>
        <v>8724.2999999999993</v>
      </c>
      <c r="Q828" s="9">
        <f>Table1[[#This Row],[delivery_date]]-Table1[[#This Row],[order_date]]</f>
        <v>7</v>
      </c>
    </row>
    <row r="829" spans="1:17" x14ac:dyDescent="0.35">
      <c r="A829" t="s">
        <v>860</v>
      </c>
      <c r="B829" t="s">
        <v>41</v>
      </c>
      <c r="C829" t="s">
        <v>33</v>
      </c>
      <c r="D829" s="2">
        <v>3826.66</v>
      </c>
      <c r="E829">
        <v>0.15</v>
      </c>
      <c r="F829">
        <v>2</v>
      </c>
      <c r="G829" s="1">
        <v>45308</v>
      </c>
      <c r="H829" s="1">
        <v>45309</v>
      </c>
      <c r="I829" t="s">
        <v>15</v>
      </c>
      <c r="J829" t="s">
        <v>27</v>
      </c>
      <c r="K829" s="2">
        <v>1119.8599999999999</v>
      </c>
      <c r="L829" t="s">
        <v>48</v>
      </c>
      <c r="M829">
        <f>YEAR(Table1[[#This Row],[order_date]])</f>
        <v>2024</v>
      </c>
      <c r="N829">
        <f>MONTH(Table1[[#This Row],[order_date]])</f>
        <v>1</v>
      </c>
      <c r="O829" s="3">
        <f>Table1[[#This Row],[sales]]-Table1[[#This Row],[profit]]</f>
        <v>2706.8</v>
      </c>
      <c r="P829" s="3">
        <f>Table1[[#This Row],[sales]]*Table1[[#This Row],[quantity]]</f>
        <v>7653.32</v>
      </c>
      <c r="Q829" s="9">
        <f>Table1[[#This Row],[delivery_date]]-Table1[[#This Row],[order_date]]</f>
        <v>1</v>
      </c>
    </row>
    <row r="830" spans="1:17" x14ac:dyDescent="0.35">
      <c r="A830" t="s">
        <v>861</v>
      </c>
      <c r="B830" t="s">
        <v>13</v>
      </c>
      <c r="C830" t="s">
        <v>14</v>
      </c>
      <c r="D830" s="2">
        <v>4759.91</v>
      </c>
      <c r="E830">
        <v>0.41</v>
      </c>
      <c r="F830">
        <v>8</v>
      </c>
      <c r="G830" s="1">
        <v>45117</v>
      </c>
      <c r="H830" s="1">
        <v>45121</v>
      </c>
      <c r="I830" t="s">
        <v>31</v>
      </c>
      <c r="J830" t="s">
        <v>16</v>
      </c>
      <c r="K830" s="2">
        <v>625.75</v>
      </c>
      <c r="L830" t="s">
        <v>48</v>
      </c>
      <c r="M830">
        <f>YEAR(Table1[[#This Row],[order_date]])</f>
        <v>2023</v>
      </c>
      <c r="N830">
        <f>MONTH(Table1[[#This Row],[order_date]])</f>
        <v>7</v>
      </c>
      <c r="O830" s="3">
        <f>Table1[[#This Row],[sales]]-Table1[[#This Row],[profit]]</f>
        <v>4134.16</v>
      </c>
      <c r="P830" s="3">
        <f>Table1[[#This Row],[sales]]*Table1[[#This Row],[quantity]]</f>
        <v>38079.279999999999</v>
      </c>
      <c r="Q830" s="9">
        <f>Table1[[#This Row],[delivery_date]]-Table1[[#This Row],[order_date]]</f>
        <v>4</v>
      </c>
    </row>
    <row r="831" spans="1:17" x14ac:dyDescent="0.35">
      <c r="A831" t="s">
        <v>862</v>
      </c>
      <c r="B831" t="s">
        <v>19</v>
      </c>
      <c r="C831" t="s">
        <v>20</v>
      </c>
      <c r="D831" s="2">
        <v>3265.31</v>
      </c>
      <c r="E831">
        <v>0.28000000000000003</v>
      </c>
      <c r="F831">
        <v>8</v>
      </c>
      <c r="G831" s="1">
        <v>45157</v>
      </c>
      <c r="H831" s="1">
        <v>45158</v>
      </c>
      <c r="I831" t="s">
        <v>31</v>
      </c>
      <c r="J831" t="s">
        <v>22</v>
      </c>
      <c r="K831" s="2">
        <v>928.11</v>
      </c>
      <c r="L831" t="s">
        <v>23</v>
      </c>
      <c r="M831">
        <f>YEAR(Table1[[#This Row],[order_date]])</f>
        <v>2023</v>
      </c>
      <c r="N831">
        <f>MONTH(Table1[[#This Row],[order_date]])</f>
        <v>8</v>
      </c>
      <c r="O831" s="3">
        <f>Table1[[#This Row],[sales]]-Table1[[#This Row],[profit]]</f>
        <v>2337.1999999999998</v>
      </c>
      <c r="P831" s="3">
        <f>Table1[[#This Row],[sales]]*Table1[[#This Row],[quantity]]</f>
        <v>26122.48</v>
      </c>
      <c r="Q831" s="9">
        <f>Table1[[#This Row],[delivery_date]]-Table1[[#This Row],[order_date]]</f>
        <v>1</v>
      </c>
    </row>
    <row r="832" spans="1:17" x14ac:dyDescent="0.35">
      <c r="A832" t="s">
        <v>863</v>
      </c>
      <c r="B832" t="s">
        <v>25</v>
      </c>
      <c r="C832" t="s">
        <v>26</v>
      </c>
      <c r="D832" s="2">
        <v>3420.07</v>
      </c>
      <c r="E832">
        <v>0.39</v>
      </c>
      <c r="F832">
        <v>1</v>
      </c>
      <c r="G832" s="1">
        <v>45631</v>
      </c>
      <c r="H832" s="1">
        <v>45633</v>
      </c>
      <c r="I832" t="s">
        <v>21</v>
      </c>
      <c r="J832" t="s">
        <v>22</v>
      </c>
      <c r="K832" s="2">
        <v>701.25</v>
      </c>
      <c r="L832" t="s">
        <v>34</v>
      </c>
      <c r="M832">
        <f>YEAR(Table1[[#This Row],[order_date]])</f>
        <v>2024</v>
      </c>
      <c r="N832">
        <f>MONTH(Table1[[#This Row],[order_date]])</f>
        <v>12</v>
      </c>
      <c r="O832" s="3">
        <f>Table1[[#This Row],[sales]]-Table1[[#This Row],[profit]]</f>
        <v>2718.82</v>
      </c>
      <c r="P832" s="3">
        <f>Table1[[#This Row],[sales]]*Table1[[#This Row],[quantity]]</f>
        <v>3420.07</v>
      </c>
      <c r="Q832" s="9">
        <f>Table1[[#This Row],[delivery_date]]-Table1[[#This Row],[order_date]]</f>
        <v>2</v>
      </c>
    </row>
    <row r="833" spans="1:17" x14ac:dyDescent="0.35">
      <c r="A833" t="s">
        <v>864</v>
      </c>
      <c r="B833" t="s">
        <v>25</v>
      </c>
      <c r="C833" t="s">
        <v>14</v>
      </c>
      <c r="D833" s="2">
        <v>604.14</v>
      </c>
      <c r="E833">
        <v>0.46</v>
      </c>
      <c r="F833">
        <v>9</v>
      </c>
      <c r="G833" s="1">
        <v>45501</v>
      </c>
      <c r="H833" s="1">
        <v>45508</v>
      </c>
      <c r="I833" t="s">
        <v>31</v>
      </c>
      <c r="J833" t="s">
        <v>27</v>
      </c>
      <c r="K833" s="2">
        <v>102.81</v>
      </c>
      <c r="L833" t="s">
        <v>17</v>
      </c>
      <c r="M833">
        <f>YEAR(Table1[[#This Row],[order_date]])</f>
        <v>2024</v>
      </c>
      <c r="N833">
        <f>MONTH(Table1[[#This Row],[order_date]])</f>
        <v>7</v>
      </c>
      <c r="O833" s="3">
        <f>Table1[[#This Row],[sales]]-Table1[[#This Row],[profit]]</f>
        <v>501.33</v>
      </c>
      <c r="P833" s="3">
        <f>Table1[[#This Row],[sales]]*Table1[[#This Row],[quantity]]</f>
        <v>5437.26</v>
      </c>
      <c r="Q833" s="9">
        <f>Table1[[#This Row],[delivery_date]]-Table1[[#This Row],[order_date]]</f>
        <v>7</v>
      </c>
    </row>
    <row r="834" spans="1:17" x14ac:dyDescent="0.35">
      <c r="A834" t="s">
        <v>865</v>
      </c>
      <c r="B834" t="s">
        <v>13</v>
      </c>
      <c r="C834" t="s">
        <v>26</v>
      </c>
      <c r="D834" s="2">
        <v>2423.6799999999998</v>
      </c>
      <c r="E834">
        <v>7.0000000000000007E-2</v>
      </c>
      <c r="F834">
        <v>2</v>
      </c>
      <c r="G834" s="1">
        <v>45249</v>
      </c>
      <c r="H834" s="1">
        <v>45256</v>
      </c>
      <c r="I834" t="s">
        <v>21</v>
      </c>
      <c r="J834" t="s">
        <v>16</v>
      </c>
      <c r="K834" s="2">
        <v>322.33999999999997</v>
      </c>
      <c r="L834" t="s">
        <v>23</v>
      </c>
      <c r="M834">
        <f>YEAR(Table1[[#This Row],[order_date]])</f>
        <v>2023</v>
      </c>
      <c r="N834">
        <f>MONTH(Table1[[#This Row],[order_date]])</f>
        <v>11</v>
      </c>
      <c r="O834" s="3">
        <f>Table1[[#This Row],[sales]]-Table1[[#This Row],[profit]]</f>
        <v>2101.3399999999997</v>
      </c>
      <c r="P834" s="3">
        <f>Table1[[#This Row],[sales]]*Table1[[#This Row],[quantity]]</f>
        <v>4847.3599999999997</v>
      </c>
      <c r="Q834" s="9">
        <f>Table1[[#This Row],[delivery_date]]-Table1[[#This Row],[order_date]]</f>
        <v>7</v>
      </c>
    </row>
    <row r="835" spans="1:17" x14ac:dyDescent="0.35">
      <c r="A835" t="s">
        <v>866</v>
      </c>
      <c r="B835" t="s">
        <v>19</v>
      </c>
      <c r="C835" t="s">
        <v>33</v>
      </c>
      <c r="D835" s="2">
        <v>4445.1000000000004</v>
      </c>
      <c r="E835">
        <v>0.17</v>
      </c>
      <c r="F835">
        <v>4</v>
      </c>
      <c r="G835" s="1">
        <v>44978</v>
      </c>
      <c r="H835" s="1">
        <v>44983</v>
      </c>
      <c r="I835" t="s">
        <v>15</v>
      </c>
      <c r="J835" t="s">
        <v>27</v>
      </c>
      <c r="K835" s="2">
        <v>788.01</v>
      </c>
      <c r="L835" t="s">
        <v>34</v>
      </c>
      <c r="M835">
        <f>YEAR(Table1[[#This Row],[order_date]])</f>
        <v>2023</v>
      </c>
      <c r="N835">
        <f>MONTH(Table1[[#This Row],[order_date]])</f>
        <v>2</v>
      </c>
      <c r="O835" s="3">
        <f>Table1[[#This Row],[sales]]-Table1[[#This Row],[profit]]</f>
        <v>3657.09</v>
      </c>
      <c r="P835" s="3">
        <f>Table1[[#This Row],[sales]]*Table1[[#This Row],[quantity]]</f>
        <v>17780.400000000001</v>
      </c>
      <c r="Q835" s="9">
        <f>Table1[[#This Row],[delivery_date]]-Table1[[#This Row],[order_date]]</f>
        <v>5</v>
      </c>
    </row>
    <row r="836" spans="1:17" x14ac:dyDescent="0.35">
      <c r="A836" t="s">
        <v>867</v>
      </c>
      <c r="B836" t="s">
        <v>25</v>
      </c>
      <c r="C836" t="s">
        <v>33</v>
      </c>
      <c r="D836" s="2">
        <v>1280.46</v>
      </c>
      <c r="E836">
        <v>0.03</v>
      </c>
      <c r="F836">
        <v>6</v>
      </c>
      <c r="G836" s="1">
        <v>45263</v>
      </c>
      <c r="H836" s="1">
        <v>45264</v>
      </c>
      <c r="I836" t="s">
        <v>15</v>
      </c>
      <c r="J836" t="s">
        <v>22</v>
      </c>
      <c r="K836" s="2">
        <v>273.31</v>
      </c>
      <c r="L836" t="s">
        <v>28</v>
      </c>
      <c r="M836">
        <f>YEAR(Table1[[#This Row],[order_date]])</f>
        <v>2023</v>
      </c>
      <c r="N836">
        <f>MONTH(Table1[[#This Row],[order_date]])</f>
        <v>12</v>
      </c>
      <c r="O836" s="3">
        <f>Table1[[#This Row],[sales]]-Table1[[#This Row],[profit]]</f>
        <v>1007.1500000000001</v>
      </c>
      <c r="P836" s="3">
        <f>Table1[[#This Row],[sales]]*Table1[[#This Row],[quantity]]</f>
        <v>7682.76</v>
      </c>
      <c r="Q836" s="9">
        <f>Table1[[#This Row],[delivery_date]]-Table1[[#This Row],[order_date]]</f>
        <v>1</v>
      </c>
    </row>
    <row r="837" spans="1:17" x14ac:dyDescent="0.35">
      <c r="A837" t="s">
        <v>868</v>
      </c>
      <c r="B837" t="s">
        <v>19</v>
      </c>
      <c r="C837" t="s">
        <v>36</v>
      </c>
      <c r="D837" s="2">
        <v>3962.98</v>
      </c>
      <c r="E837">
        <v>0.2</v>
      </c>
      <c r="F837">
        <v>9</v>
      </c>
      <c r="G837" s="1">
        <v>45521</v>
      </c>
      <c r="H837" s="1">
        <v>45525</v>
      </c>
      <c r="I837" t="s">
        <v>15</v>
      </c>
      <c r="J837" t="s">
        <v>16</v>
      </c>
      <c r="K837" s="2">
        <v>902.2</v>
      </c>
      <c r="L837" t="s">
        <v>17</v>
      </c>
      <c r="M837">
        <f>YEAR(Table1[[#This Row],[order_date]])</f>
        <v>2024</v>
      </c>
      <c r="N837">
        <f>MONTH(Table1[[#This Row],[order_date]])</f>
        <v>8</v>
      </c>
      <c r="O837" s="3">
        <f>Table1[[#This Row],[sales]]-Table1[[#This Row],[profit]]</f>
        <v>3060.7799999999997</v>
      </c>
      <c r="P837" s="3">
        <f>Table1[[#This Row],[sales]]*Table1[[#This Row],[quantity]]</f>
        <v>35666.82</v>
      </c>
      <c r="Q837" s="9">
        <f>Table1[[#This Row],[delivery_date]]-Table1[[#This Row],[order_date]]</f>
        <v>4</v>
      </c>
    </row>
    <row r="838" spans="1:17" x14ac:dyDescent="0.35">
      <c r="A838" t="s">
        <v>869</v>
      </c>
      <c r="B838" t="s">
        <v>13</v>
      </c>
      <c r="C838" t="s">
        <v>36</v>
      </c>
      <c r="D838" s="2">
        <v>3410.98</v>
      </c>
      <c r="E838">
        <v>0.12</v>
      </c>
      <c r="F838">
        <v>1</v>
      </c>
      <c r="G838" s="1">
        <v>45259</v>
      </c>
      <c r="H838" s="1">
        <v>45261</v>
      </c>
      <c r="I838" t="s">
        <v>15</v>
      </c>
      <c r="J838" t="s">
        <v>22</v>
      </c>
      <c r="K838" s="2">
        <v>235.62</v>
      </c>
      <c r="L838" t="s">
        <v>23</v>
      </c>
      <c r="M838">
        <f>YEAR(Table1[[#This Row],[order_date]])</f>
        <v>2023</v>
      </c>
      <c r="N838">
        <f>MONTH(Table1[[#This Row],[order_date]])</f>
        <v>11</v>
      </c>
      <c r="O838" s="3">
        <f>Table1[[#This Row],[sales]]-Table1[[#This Row],[profit]]</f>
        <v>3175.36</v>
      </c>
      <c r="P838" s="3">
        <f>Table1[[#This Row],[sales]]*Table1[[#This Row],[quantity]]</f>
        <v>3410.98</v>
      </c>
      <c r="Q838" s="9">
        <f>Table1[[#This Row],[delivery_date]]-Table1[[#This Row],[order_date]]</f>
        <v>2</v>
      </c>
    </row>
    <row r="839" spans="1:17" x14ac:dyDescent="0.35">
      <c r="A839" t="s">
        <v>870</v>
      </c>
      <c r="B839" t="s">
        <v>25</v>
      </c>
      <c r="C839" t="s">
        <v>14</v>
      </c>
      <c r="D839" s="2">
        <v>1192.6300000000001</v>
      </c>
      <c r="E839">
        <v>0.28999999999999998</v>
      </c>
      <c r="F839">
        <v>9</v>
      </c>
      <c r="G839" s="1">
        <v>45361</v>
      </c>
      <c r="H839" s="1">
        <v>45365</v>
      </c>
      <c r="I839" t="s">
        <v>21</v>
      </c>
      <c r="J839" t="s">
        <v>22</v>
      </c>
      <c r="K839" s="2">
        <v>250.55</v>
      </c>
      <c r="L839" t="s">
        <v>34</v>
      </c>
      <c r="M839">
        <f>YEAR(Table1[[#This Row],[order_date]])</f>
        <v>2024</v>
      </c>
      <c r="N839">
        <f>MONTH(Table1[[#This Row],[order_date]])</f>
        <v>3</v>
      </c>
      <c r="O839" s="3">
        <f>Table1[[#This Row],[sales]]-Table1[[#This Row],[profit]]</f>
        <v>942.08000000000015</v>
      </c>
      <c r="P839" s="3">
        <f>Table1[[#This Row],[sales]]*Table1[[#This Row],[quantity]]</f>
        <v>10733.670000000002</v>
      </c>
      <c r="Q839" s="9">
        <f>Table1[[#This Row],[delivery_date]]-Table1[[#This Row],[order_date]]</f>
        <v>4</v>
      </c>
    </row>
    <row r="840" spans="1:17" x14ac:dyDescent="0.35">
      <c r="A840" t="s">
        <v>871</v>
      </c>
      <c r="B840" t="s">
        <v>19</v>
      </c>
      <c r="C840" t="s">
        <v>36</v>
      </c>
      <c r="D840" s="2">
        <v>1485.68</v>
      </c>
      <c r="E840">
        <v>0.39</v>
      </c>
      <c r="F840">
        <v>8</v>
      </c>
      <c r="G840" s="1">
        <v>45609</v>
      </c>
      <c r="H840" s="1">
        <v>45615</v>
      </c>
      <c r="I840" t="s">
        <v>21</v>
      </c>
      <c r="J840" t="s">
        <v>22</v>
      </c>
      <c r="K840" s="2">
        <v>405.75</v>
      </c>
      <c r="L840" t="s">
        <v>23</v>
      </c>
      <c r="M840">
        <f>YEAR(Table1[[#This Row],[order_date]])</f>
        <v>2024</v>
      </c>
      <c r="N840">
        <f>MONTH(Table1[[#This Row],[order_date]])</f>
        <v>11</v>
      </c>
      <c r="O840" s="3">
        <f>Table1[[#This Row],[sales]]-Table1[[#This Row],[profit]]</f>
        <v>1079.93</v>
      </c>
      <c r="P840" s="3">
        <f>Table1[[#This Row],[sales]]*Table1[[#This Row],[quantity]]</f>
        <v>11885.44</v>
      </c>
      <c r="Q840" s="9">
        <f>Table1[[#This Row],[delivery_date]]-Table1[[#This Row],[order_date]]</f>
        <v>6</v>
      </c>
    </row>
    <row r="841" spans="1:17" x14ac:dyDescent="0.35">
      <c r="A841" t="s">
        <v>872</v>
      </c>
      <c r="B841" t="s">
        <v>25</v>
      </c>
      <c r="C841" t="s">
        <v>26</v>
      </c>
      <c r="D841" s="2">
        <v>2195.0500000000002</v>
      </c>
      <c r="E841">
        <v>0.24</v>
      </c>
      <c r="F841">
        <v>7</v>
      </c>
      <c r="G841" s="1">
        <v>45621</v>
      </c>
      <c r="H841" s="1">
        <v>45628</v>
      </c>
      <c r="I841" t="s">
        <v>15</v>
      </c>
      <c r="J841" t="s">
        <v>16</v>
      </c>
      <c r="K841" s="2">
        <v>344.02</v>
      </c>
      <c r="L841" t="s">
        <v>48</v>
      </c>
      <c r="M841">
        <f>YEAR(Table1[[#This Row],[order_date]])</f>
        <v>2024</v>
      </c>
      <c r="N841">
        <f>MONTH(Table1[[#This Row],[order_date]])</f>
        <v>11</v>
      </c>
      <c r="O841" s="3">
        <f>Table1[[#This Row],[sales]]-Table1[[#This Row],[profit]]</f>
        <v>1851.0300000000002</v>
      </c>
      <c r="P841" s="3">
        <f>Table1[[#This Row],[sales]]*Table1[[#This Row],[quantity]]</f>
        <v>15365.350000000002</v>
      </c>
      <c r="Q841" s="9">
        <f>Table1[[#This Row],[delivery_date]]-Table1[[#This Row],[order_date]]</f>
        <v>7</v>
      </c>
    </row>
    <row r="842" spans="1:17" x14ac:dyDescent="0.35">
      <c r="A842" t="s">
        <v>873</v>
      </c>
      <c r="B842" t="s">
        <v>13</v>
      </c>
      <c r="C842" t="s">
        <v>36</v>
      </c>
      <c r="D842" s="2">
        <v>713.13</v>
      </c>
      <c r="E842">
        <v>0.17</v>
      </c>
      <c r="F842">
        <v>2</v>
      </c>
      <c r="G842" s="1">
        <v>45400</v>
      </c>
      <c r="H842" s="1">
        <v>45401</v>
      </c>
      <c r="I842" t="s">
        <v>31</v>
      </c>
      <c r="J842" t="s">
        <v>16</v>
      </c>
      <c r="K842" s="2">
        <v>80.319999999999993</v>
      </c>
      <c r="L842" t="s">
        <v>28</v>
      </c>
      <c r="M842">
        <f>YEAR(Table1[[#This Row],[order_date]])</f>
        <v>2024</v>
      </c>
      <c r="N842">
        <f>MONTH(Table1[[#This Row],[order_date]])</f>
        <v>4</v>
      </c>
      <c r="O842" s="3">
        <f>Table1[[#This Row],[sales]]-Table1[[#This Row],[profit]]</f>
        <v>632.80999999999995</v>
      </c>
      <c r="P842" s="3">
        <f>Table1[[#This Row],[sales]]*Table1[[#This Row],[quantity]]</f>
        <v>1426.26</v>
      </c>
      <c r="Q842" s="9">
        <f>Table1[[#This Row],[delivery_date]]-Table1[[#This Row],[order_date]]</f>
        <v>1</v>
      </c>
    </row>
    <row r="843" spans="1:17" x14ac:dyDescent="0.35">
      <c r="A843" t="s">
        <v>874</v>
      </c>
      <c r="B843" t="s">
        <v>19</v>
      </c>
      <c r="C843" t="s">
        <v>26</v>
      </c>
      <c r="D843" s="2">
        <v>4575.5200000000004</v>
      </c>
      <c r="E843">
        <v>0.08</v>
      </c>
      <c r="F843">
        <v>7</v>
      </c>
      <c r="G843" s="1">
        <v>45597</v>
      </c>
      <c r="H843" s="1">
        <v>45599</v>
      </c>
      <c r="I843" t="s">
        <v>15</v>
      </c>
      <c r="J843" t="s">
        <v>22</v>
      </c>
      <c r="K843" s="2">
        <v>1028.6600000000001</v>
      </c>
      <c r="L843" t="s">
        <v>28</v>
      </c>
      <c r="M843">
        <f>YEAR(Table1[[#This Row],[order_date]])</f>
        <v>2024</v>
      </c>
      <c r="N843">
        <f>MONTH(Table1[[#This Row],[order_date]])</f>
        <v>11</v>
      </c>
      <c r="O843" s="3">
        <f>Table1[[#This Row],[sales]]-Table1[[#This Row],[profit]]</f>
        <v>3546.8600000000006</v>
      </c>
      <c r="P843" s="3">
        <f>Table1[[#This Row],[sales]]*Table1[[#This Row],[quantity]]</f>
        <v>32028.640000000003</v>
      </c>
      <c r="Q843" s="9">
        <f>Table1[[#This Row],[delivery_date]]-Table1[[#This Row],[order_date]]</f>
        <v>2</v>
      </c>
    </row>
    <row r="844" spans="1:17" x14ac:dyDescent="0.35">
      <c r="A844" t="s">
        <v>875</v>
      </c>
      <c r="B844" t="s">
        <v>25</v>
      </c>
      <c r="C844" t="s">
        <v>36</v>
      </c>
      <c r="D844" s="2">
        <v>3722.85</v>
      </c>
      <c r="E844">
        <v>0.01</v>
      </c>
      <c r="F844">
        <v>2</v>
      </c>
      <c r="G844" s="1">
        <v>45433</v>
      </c>
      <c r="H844" s="1">
        <v>45434</v>
      </c>
      <c r="I844" t="s">
        <v>21</v>
      </c>
      <c r="J844" t="s">
        <v>16</v>
      </c>
      <c r="K844" s="2">
        <v>292.04000000000002</v>
      </c>
      <c r="L844" t="s">
        <v>17</v>
      </c>
      <c r="M844">
        <f>YEAR(Table1[[#This Row],[order_date]])</f>
        <v>2024</v>
      </c>
      <c r="N844">
        <f>MONTH(Table1[[#This Row],[order_date]])</f>
        <v>5</v>
      </c>
      <c r="O844" s="3">
        <f>Table1[[#This Row],[sales]]-Table1[[#This Row],[profit]]</f>
        <v>3430.81</v>
      </c>
      <c r="P844" s="3">
        <f>Table1[[#This Row],[sales]]*Table1[[#This Row],[quantity]]</f>
        <v>7445.7</v>
      </c>
      <c r="Q844" s="9">
        <f>Table1[[#This Row],[delivery_date]]-Table1[[#This Row],[order_date]]</f>
        <v>1</v>
      </c>
    </row>
    <row r="845" spans="1:17" x14ac:dyDescent="0.35">
      <c r="A845" t="s">
        <v>876</v>
      </c>
      <c r="B845" t="s">
        <v>13</v>
      </c>
      <c r="C845" t="s">
        <v>36</v>
      </c>
      <c r="D845" s="2">
        <v>1888.32</v>
      </c>
      <c r="E845">
        <v>0.34</v>
      </c>
      <c r="F845">
        <v>9</v>
      </c>
      <c r="G845" s="1">
        <v>45646</v>
      </c>
      <c r="H845" s="1">
        <v>45652</v>
      </c>
      <c r="I845" t="s">
        <v>31</v>
      </c>
      <c r="J845" t="s">
        <v>27</v>
      </c>
      <c r="K845" s="2">
        <v>534.75</v>
      </c>
      <c r="L845" t="s">
        <v>17</v>
      </c>
      <c r="M845">
        <f>YEAR(Table1[[#This Row],[order_date]])</f>
        <v>2024</v>
      </c>
      <c r="N845">
        <f>MONTH(Table1[[#This Row],[order_date]])</f>
        <v>12</v>
      </c>
      <c r="O845" s="3">
        <f>Table1[[#This Row],[sales]]-Table1[[#This Row],[profit]]</f>
        <v>1353.57</v>
      </c>
      <c r="P845" s="3">
        <f>Table1[[#This Row],[sales]]*Table1[[#This Row],[quantity]]</f>
        <v>16994.88</v>
      </c>
      <c r="Q845" s="9">
        <f>Table1[[#This Row],[delivery_date]]-Table1[[#This Row],[order_date]]</f>
        <v>6</v>
      </c>
    </row>
    <row r="846" spans="1:17" x14ac:dyDescent="0.35">
      <c r="A846" t="s">
        <v>877</v>
      </c>
      <c r="B846" t="s">
        <v>25</v>
      </c>
      <c r="C846" t="s">
        <v>36</v>
      </c>
      <c r="D846" s="2">
        <v>1568.36</v>
      </c>
      <c r="E846">
        <v>0.02</v>
      </c>
      <c r="F846">
        <v>4</v>
      </c>
      <c r="G846" s="1">
        <v>45334</v>
      </c>
      <c r="H846" s="1">
        <v>45337</v>
      </c>
      <c r="I846" t="s">
        <v>15</v>
      </c>
      <c r="J846" t="s">
        <v>16</v>
      </c>
      <c r="K846" s="2">
        <v>279.57</v>
      </c>
      <c r="L846" t="s">
        <v>48</v>
      </c>
      <c r="M846">
        <f>YEAR(Table1[[#This Row],[order_date]])</f>
        <v>2024</v>
      </c>
      <c r="N846">
        <f>MONTH(Table1[[#This Row],[order_date]])</f>
        <v>2</v>
      </c>
      <c r="O846" s="3">
        <f>Table1[[#This Row],[sales]]-Table1[[#This Row],[profit]]</f>
        <v>1288.79</v>
      </c>
      <c r="P846" s="3">
        <f>Table1[[#This Row],[sales]]*Table1[[#This Row],[quantity]]</f>
        <v>6273.44</v>
      </c>
      <c r="Q846" s="9">
        <f>Table1[[#This Row],[delivery_date]]-Table1[[#This Row],[order_date]]</f>
        <v>3</v>
      </c>
    </row>
    <row r="847" spans="1:17" x14ac:dyDescent="0.35">
      <c r="A847" t="s">
        <v>878</v>
      </c>
      <c r="B847" t="s">
        <v>25</v>
      </c>
      <c r="C847" t="s">
        <v>20</v>
      </c>
      <c r="D847" s="2">
        <v>3478.94</v>
      </c>
      <c r="E847">
        <v>0.46</v>
      </c>
      <c r="F847">
        <v>2</v>
      </c>
      <c r="G847" s="1">
        <v>45305</v>
      </c>
      <c r="H847" s="1">
        <v>45307</v>
      </c>
      <c r="I847" t="s">
        <v>15</v>
      </c>
      <c r="J847" t="s">
        <v>16</v>
      </c>
      <c r="K847" s="2">
        <v>749.42</v>
      </c>
      <c r="L847" t="s">
        <v>39</v>
      </c>
      <c r="M847">
        <f>YEAR(Table1[[#This Row],[order_date]])</f>
        <v>2024</v>
      </c>
      <c r="N847">
        <f>MONTH(Table1[[#This Row],[order_date]])</f>
        <v>1</v>
      </c>
      <c r="O847" s="3">
        <f>Table1[[#This Row],[sales]]-Table1[[#This Row],[profit]]</f>
        <v>2729.52</v>
      </c>
      <c r="P847" s="3">
        <f>Table1[[#This Row],[sales]]*Table1[[#This Row],[quantity]]</f>
        <v>6957.88</v>
      </c>
      <c r="Q847" s="9">
        <f>Table1[[#This Row],[delivery_date]]-Table1[[#This Row],[order_date]]</f>
        <v>2</v>
      </c>
    </row>
    <row r="848" spans="1:17" x14ac:dyDescent="0.35">
      <c r="A848" t="s">
        <v>879</v>
      </c>
      <c r="B848" t="s">
        <v>41</v>
      </c>
      <c r="C848" t="s">
        <v>20</v>
      </c>
      <c r="D848" s="2">
        <v>2178.6799999999998</v>
      </c>
      <c r="E848">
        <v>0.3</v>
      </c>
      <c r="F848">
        <v>5</v>
      </c>
      <c r="G848" s="1">
        <v>45647</v>
      </c>
      <c r="H848" s="1">
        <v>45653</v>
      </c>
      <c r="I848" t="s">
        <v>21</v>
      </c>
      <c r="J848" t="s">
        <v>22</v>
      </c>
      <c r="K848" s="2">
        <v>300.92</v>
      </c>
      <c r="L848" t="s">
        <v>17</v>
      </c>
      <c r="M848">
        <f>YEAR(Table1[[#This Row],[order_date]])</f>
        <v>2024</v>
      </c>
      <c r="N848">
        <f>MONTH(Table1[[#This Row],[order_date]])</f>
        <v>12</v>
      </c>
      <c r="O848" s="3">
        <f>Table1[[#This Row],[sales]]-Table1[[#This Row],[profit]]</f>
        <v>1877.7599999999998</v>
      </c>
      <c r="P848" s="3">
        <f>Table1[[#This Row],[sales]]*Table1[[#This Row],[quantity]]</f>
        <v>10893.4</v>
      </c>
      <c r="Q848" s="9">
        <f>Table1[[#This Row],[delivery_date]]-Table1[[#This Row],[order_date]]</f>
        <v>6</v>
      </c>
    </row>
    <row r="849" spans="1:17" x14ac:dyDescent="0.35">
      <c r="A849" t="s">
        <v>880</v>
      </c>
      <c r="B849" t="s">
        <v>41</v>
      </c>
      <c r="C849" t="s">
        <v>36</v>
      </c>
      <c r="D849" s="2">
        <v>1223.75</v>
      </c>
      <c r="E849">
        <v>0.18</v>
      </c>
      <c r="F849">
        <v>9</v>
      </c>
      <c r="G849" s="1">
        <v>45131</v>
      </c>
      <c r="H849" s="1">
        <v>45132</v>
      </c>
      <c r="I849" t="s">
        <v>21</v>
      </c>
      <c r="J849" t="s">
        <v>27</v>
      </c>
      <c r="K849" s="2">
        <v>192.77</v>
      </c>
      <c r="L849" t="s">
        <v>23</v>
      </c>
      <c r="M849">
        <f>YEAR(Table1[[#This Row],[order_date]])</f>
        <v>2023</v>
      </c>
      <c r="N849">
        <f>MONTH(Table1[[#This Row],[order_date]])</f>
        <v>7</v>
      </c>
      <c r="O849" s="3">
        <f>Table1[[#This Row],[sales]]-Table1[[#This Row],[profit]]</f>
        <v>1030.98</v>
      </c>
      <c r="P849" s="3">
        <f>Table1[[#This Row],[sales]]*Table1[[#This Row],[quantity]]</f>
        <v>11013.75</v>
      </c>
      <c r="Q849" s="9">
        <f>Table1[[#This Row],[delivery_date]]-Table1[[#This Row],[order_date]]</f>
        <v>1</v>
      </c>
    </row>
    <row r="850" spans="1:17" x14ac:dyDescent="0.35">
      <c r="A850" t="s">
        <v>881</v>
      </c>
      <c r="B850" t="s">
        <v>13</v>
      </c>
      <c r="C850" t="s">
        <v>26</v>
      </c>
      <c r="D850" s="2">
        <v>2207.7399999999998</v>
      </c>
      <c r="E850">
        <v>0.02</v>
      </c>
      <c r="F850">
        <v>4</v>
      </c>
      <c r="G850" s="1">
        <v>45284</v>
      </c>
      <c r="H850" s="1">
        <v>45286</v>
      </c>
      <c r="I850" t="s">
        <v>21</v>
      </c>
      <c r="J850" t="s">
        <v>27</v>
      </c>
      <c r="K850" s="2">
        <v>428.84</v>
      </c>
      <c r="L850" t="s">
        <v>39</v>
      </c>
      <c r="M850">
        <f>YEAR(Table1[[#This Row],[order_date]])</f>
        <v>2023</v>
      </c>
      <c r="N850">
        <f>MONTH(Table1[[#This Row],[order_date]])</f>
        <v>12</v>
      </c>
      <c r="O850" s="3">
        <f>Table1[[#This Row],[sales]]-Table1[[#This Row],[profit]]</f>
        <v>1778.8999999999999</v>
      </c>
      <c r="P850" s="3">
        <f>Table1[[#This Row],[sales]]*Table1[[#This Row],[quantity]]</f>
        <v>8830.9599999999991</v>
      </c>
      <c r="Q850" s="9">
        <f>Table1[[#This Row],[delivery_date]]-Table1[[#This Row],[order_date]]</f>
        <v>2</v>
      </c>
    </row>
    <row r="851" spans="1:17" x14ac:dyDescent="0.35">
      <c r="A851" t="s">
        <v>882</v>
      </c>
      <c r="B851" t="s">
        <v>41</v>
      </c>
      <c r="C851" t="s">
        <v>14</v>
      </c>
      <c r="D851" s="2">
        <v>4369.3599999999997</v>
      </c>
      <c r="E851">
        <v>0.21</v>
      </c>
      <c r="F851">
        <v>5</v>
      </c>
      <c r="G851" s="1">
        <v>45175</v>
      </c>
      <c r="H851" s="1">
        <v>45180</v>
      </c>
      <c r="I851" t="s">
        <v>21</v>
      </c>
      <c r="J851" t="s">
        <v>16</v>
      </c>
      <c r="K851" s="2">
        <v>1296.82</v>
      </c>
      <c r="L851" t="s">
        <v>17</v>
      </c>
      <c r="M851">
        <f>YEAR(Table1[[#This Row],[order_date]])</f>
        <v>2023</v>
      </c>
      <c r="N851">
        <f>MONTH(Table1[[#This Row],[order_date]])</f>
        <v>9</v>
      </c>
      <c r="O851" s="3">
        <f>Table1[[#This Row],[sales]]-Table1[[#This Row],[profit]]</f>
        <v>3072.54</v>
      </c>
      <c r="P851" s="3">
        <f>Table1[[#This Row],[sales]]*Table1[[#This Row],[quantity]]</f>
        <v>21846.799999999999</v>
      </c>
      <c r="Q851" s="9">
        <f>Table1[[#This Row],[delivery_date]]-Table1[[#This Row],[order_date]]</f>
        <v>5</v>
      </c>
    </row>
    <row r="852" spans="1:17" x14ac:dyDescent="0.35">
      <c r="A852" t="s">
        <v>883</v>
      </c>
      <c r="B852" t="s">
        <v>13</v>
      </c>
      <c r="C852" t="s">
        <v>33</v>
      </c>
      <c r="D852" s="2">
        <v>436.17</v>
      </c>
      <c r="E852">
        <v>0.43</v>
      </c>
      <c r="F852">
        <v>8</v>
      </c>
      <c r="G852" s="1">
        <v>45075</v>
      </c>
      <c r="H852" s="1">
        <v>45082</v>
      </c>
      <c r="I852" t="s">
        <v>31</v>
      </c>
      <c r="J852" t="s">
        <v>27</v>
      </c>
      <c r="K852" s="2">
        <v>98.4</v>
      </c>
      <c r="L852" t="s">
        <v>28</v>
      </c>
      <c r="M852">
        <f>YEAR(Table1[[#This Row],[order_date]])</f>
        <v>2023</v>
      </c>
      <c r="N852">
        <f>MONTH(Table1[[#This Row],[order_date]])</f>
        <v>5</v>
      </c>
      <c r="O852" s="3">
        <f>Table1[[#This Row],[sales]]-Table1[[#This Row],[profit]]</f>
        <v>337.77</v>
      </c>
      <c r="P852" s="3">
        <f>Table1[[#This Row],[sales]]*Table1[[#This Row],[quantity]]</f>
        <v>3489.36</v>
      </c>
      <c r="Q852" s="9">
        <f>Table1[[#This Row],[delivery_date]]-Table1[[#This Row],[order_date]]</f>
        <v>7</v>
      </c>
    </row>
    <row r="853" spans="1:17" x14ac:dyDescent="0.35">
      <c r="A853" t="s">
        <v>884</v>
      </c>
      <c r="B853" t="s">
        <v>41</v>
      </c>
      <c r="C853" t="s">
        <v>20</v>
      </c>
      <c r="D853" s="2">
        <v>1904.96</v>
      </c>
      <c r="E853">
        <v>0.48</v>
      </c>
      <c r="F853">
        <v>3</v>
      </c>
      <c r="G853" s="1">
        <v>45596</v>
      </c>
      <c r="H853" s="1">
        <v>45603</v>
      </c>
      <c r="I853" t="s">
        <v>31</v>
      </c>
      <c r="J853" t="s">
        <v>16</v>
      </c>
      <c r="K853" s="2">
        <v>540.46</v>
      </c>
      <c r="L853" t="s">
        <v>39</v>
      </c>
      <c r="M853">
        <f>YEAR(Table1[[#This Row],[order_date]])</f>
        <v>2024</v>
      </c>
      <c r="N853">
        <f>MONTH(Table1[[#This Row],[order_date]])</f>
        <v>10</v>
      </c>
      <c r="O853" s="3">
        <f>Table1[[#This Row],[sales]]-Table1[[#This Row],[profit]]</f>
        <v>1364.5</v>
      </c>
      <c r="P853" s="3">
        <f>Table1[[#This Row],[sales]]*Table1[[#This Row],[quantity]]</f>
        <v>5714.88</v>
      </c>
      <c r="Q853" s="9">
        <f>Table1[[#This Row],[delivery_date]]-Table1[[#This Row],[order_date]]</f>
        <v>7</v>
      </c>
    </row>
    <row r="854" spans="1:17" x14ac:dyDescent="0.35">
      <c r="A854" t="s">
        <v>885</v>
      </c>
      <c r="B854" t="s">
        <v>25</v>
      </c>
      <c r="C854" t="s">
        <v>36</v>
      </c>
      <c r="D854" s="2">
        <v>4815.46</v>
      </c>
      <c r="E854">
        <v>0.04</v>
      </c>
      <c r="F854">
        <v>6</v>
      </c>
      <c r="G854" s="1">
        <v>45411</v>
      </c>
      <c r="H854" s="1">
        <v>45417</v>
      </c>
      <c r="I854" t="s">
        <v>21</v>
      </c>
      <c r="J854" t="s">
        <v>22</v>
      </c>
      <c r="K854" s="2">
        <v>1390.85</v>
      </c>
      <c r="L854" t="s">
        <v>34</v>
      </c>
      <c r="M854">
        <f>YEAR(Table1[[#This Row],[order_date]])</f>
        <v>2024</v>
      </c>
      <c r="N854">
        <f>MONTH(Table1[[#This Row],[order_date]])</f>
        <v>4</v>
      </c>
      <c r="O854" s="3">
        <f>Table1[[#This Row],[sales]]-Table1[[#This Row],[profit]]</f>
        <v>3424.61</v>
      </c>
      <c r="P854" s="3">
        <f>Table1[[#This Row],[sales]]*Table1[[#This Row],[quantity]]</f>
        <v>28892.760000000002</v>
      </c>
      <c r="Q854" s="9">
        <f>Table1[[#This Row],[delivery_date]]-Table1[[#This Row],[order_date]]</f>
        <v>6</v>
      </c>
    </row>
    <row r="855" spans="1:17" x14ac:dyDescent="0.35">
      <c r="A855" t="s">
        <v>886</v>
      </c>
      <c r="B855" t="s">
        <v>13</v>
      </c>
      <c r="C855" t="s">
        <v>33</v>
      </c>
      <c r="D855" s="2">
        <v>172.68</v>
      </c>
      <c r="E855">
        <v>0.39</v>
      </c>
      <c r="F855">
        <v>1</v>
      </c>
      <c r="G855" s="1">
        <v>45539</v>
      </c>
      <c r="H855" s="1">
        <v>45542</v>
      </c>
      <c r="I855" t="s">
        <v>31</v>
      </c>
      <c r="J855" t="s">
        <v>27</v>
      </c>
      <c r="K855" s="2">
        <v>42.35</v>
      </c>
      <c r="L855" t="s">
        <v>23</v>
      </c>
      <c r="M855">
        <f>YEAR(Table1[[#This Row],[order_date]])</f>
        <v>2024</v>
      </c>
      <c r="N855">
        <f>MONTH(Table1[[#This Row],[order_date]])</f>
        <v>9</v>
      </c>
      <c r="O855" s="3">
        <f>Table1[[#This Row],[sales]]-Table1[[#This Row],[profit]]</f>
        <v>130.33000000000001</v>
      </c>
      <c r="P855" s="3">
        <f>Table1[[#This Row],[sales]]*Table1[[#This Row],[quantity]]</f>
        <v>172.68</v>
      </c>
      <c r="Q855" s="9">
        <f>Table1[[#This Row],[delivery_date]]-Table1[[#This Row],[order_date]]</f>
        <v>3</v>
      </c>
    </row>
    <row r="856" spans="1:17" x14ac:dyDescent="0.35">
      <c r="A856" t="s">
        <v>887</v>
      </c>
      <c r="B856" t="s">
        <v>13</v>
      </c>
      <c r="C856" t="s">
        <v>20</v>
      </c>
      <c r="D856" s="2">
        <v>4464.1400000000003</v>
      </c>
      <c r="E856">
        <v>0.13</v>
      </c>
      <c r="F856">
        <v>3</v>
      </c>
      <c r="G856" s="1">
        <v>45244</v>
      </c>
      <c r="H856" s="1">
        <v>45248</v>
      </c>
      <c r="I856" t="s">
        <v>15</v>
      </c>
      <c r="J856" t="s">
        <v>27</v>
      </c>
      <c r="K856" s="2">
        <v>269.14999999999998</v>
      </c>
      <c r="L856" t="s">
        <v>17</v>
      </c>
      <c r="M856">
        <f>YEAR(Table1[[#This Row],[order_date]])</f>
        <v>2023</v>
      </c>
      <c r="N856">
        <f>MONTH(Table1[[#This Row],[order_date]])</f>
        <v>11</v>
      </c>
      <c r="O856" s="3">
        <f>Table1[[#This Row],[sales]]-Table1[[#This Row],[profit]]</f>
        <v>4194.9900000000007</v>
      </c>
      <c r="P856" s="3">
        <f>Table1[[#This Row],[sales]]*Table1[[#This Row],[quantity]]</f>
        <v>13392.420000000002</v>
      </c>
      <c r="Q856" s="9">
        <f>Table1[[#This Row],[delivery_date]]-Table1[[#This Row],[order_date]]</f>
        <v>4</v>
      </c>
    </row>
    <row r="857" spans="1:17" x14ac:dyDescent="0.35">
      <c r="A857" t="s">
        <v>888</v>
      </c>
      <c r="B857" t="s">
        <v>25</v>
      </c>
      <c r="C857" t="s">
        <v>14</v>
      </c>
      <c r="D857" s="2">
        <v>1936.69</v>
      </c>
      <c r="E857">
        <v>0.19</v>
      </c>
      <c r="F857">
        <v>8</v>
      </c>
      <c r="G857" s="1">
        <v>45437</v>
      </c>
      <c r="H857" s="1">
        <v>45438</v>
      </c>
      <c r="I857" t="s">
        <v>31</v>
      </c>
      <c r="J857" t="s">
        <v>27</v>
      </c>
      <c r="K857" s="2">
        <v>227.72</v>
      </c>
      <c r="L857" t="s">
        <v>23</v>
      </c>
      <c r="M857">
        <f>YEAR(Table1[[#This Row],[order_date]])</f>
        <v>2024</v>
      </c>
      <c r="N857">
        <f>MONTH(Table1[[#This Row],[order_date]])</f>
        <v>5</v>
      </c>
      <c r="O857" s="3">
        <f>Table1[[#This Row],[sales]]-Table1[[#This Row],[profit]]</f>
        <v>1708.97</v>
      </c>
      <c r="P857" s="3">
        <f>Table1[[#This Row],[sales]]*Table1[[#This Row],[quantity]]</f>
        <v>15493.52</v>
      </c>
      <c r="Q857" s="9">
        <f>Table1[[#This Row],[delivery_date]]-Table1[[#This Row],[order_date]]</f>
        <v>1</v>
      </c>
    </row>
    <row r="858" spans="1:17" x14ac:dyDescent="0.35">
      <c r="A858" t="s">
        <v>889</v>
      </c>
      <c r="B858" t="s">
        <v>13</v>
      </c>
      <c r="C858" t="s">
        <v>26</v>
      </c>
      <c r="D858" s="2">
        <v>1028.6400000000001</v>
      </c>
      <c r="E858">
        <v>0.27</v>
      </c>
      <c r="F858">
        <v>6</v>
      </c>
      <c r="G858" s="1">
        <v>45213</v>
      </c>
      <c r="H858" s="1">
        <v>45217</v>
      </c>
      <c r="I858" t="s">
        <v>15</v>
      </c>
      <c r="J858" t="s">
        <v>27</v>
      </c>
      <c r="K858" s="2">
        <v>258.89999999999998</v>
      </c>
      <c r="L858" t="s">
        <v>28</v>
      </c>
      <c r="M858">
        <f>YEAR(Table1[[#This Row],[order_date]])</f>
        <v>2023</v>
      </c>
      <c r="N858">
        <f>MONTH(Table1[[#This Row],[order_date]])</f>
        <v>10</v>
      </c>
      <c r="O858" s="3">
        <f>Table1[[#This Row],[sales]]-Table1[[#This Row],[profit]]</f>
        <v>769.74000000000012</v>
      </c>
      <c r="P858" s="3">
        <f>Table1[[#This Row],[sales]]*Table1[[#This Row],[quantity]]</f>
        <v>6171.84</v>
      </c>
      <c r="Q858" s="9">
        <f>Table1[[#This Row],[delivery_date]]-Table1[[#This Row],[order_date]]</f>
        <v>4</v>
      </c>
    </row>
    <row r="859" spans="1:17" x14ac:dyDescent="0.35">
      <c r="A859" t="s">
        <v>890</v>
      </c>
      <c r="B859" t="s">
        <v>13</v>
      </c>
      <c r="C859" t="s">
        <v>36</v>
      </c>
      <c r="D859" s="2">
        <v>173.4</v>
      </c>
      <c r="E859">
        <v>0.5</v>
      </c>
      <c r="F859">
        <v>4</v>
      </c>
      <c r="G859" s="1">
        <v>45314</v>
      </c>
      <c r="H859" s="1">
        <v>45315</v>
      </c>
      <c r="I859" t="s">
        <v>21</v>
      </c>
      <c r="J859" t="s">
        <v>27</v>
      </c>
      <c r="K859" s="2">
        <v>9.26</v>
      </c>
      <c r="L859" t="s">
        <v>34</v>
      </c>
      <c r="M859">
        <f>YEAR(Table1[[#This Row],[order_date]])</f>
        <v>2024</v>
      </c>
      <c r="N859">
        <f>MONTH(Table1[[#This Row],[order_date]])</f>
        <v>1</v>
      </c>
      <c r="O859" s="3">
        <f>Table1[[#This Row],[sales]]-Table1[[#This Row],[profit]]</f>
        <v>164.14000000000001</v>
      </c>
      <c r="P859" s="3">
        <f>Table1[[#This Row],[sales]]*Table1[[#This Row],[quantity]]</f>
        <v>693.6</v>
      </c>
      <c r="Q859" s="9">
        <f>Table1[[#This Row],[delivery_date]]-Table1[[#This Row],[order_date]]</f>
        <v>1</v>
      </c>
    </row>
    <row r="860" spans="1:17" x14ac:dyDescent="0.35">
      <c r="A860" t="s">
        <v>891</v>
      </c>
      <c r="B860" t="s">
        <v>41</v>
      </c>
      <c r="C860" t="s">
        <v>14</v>
      </c>
      <c r="D860" s="2">
        <v>445.56</v>
      </c>
      <c r="E860">
        <v>0.1</v>
      </c>
      <c r="F860">
        <v>8</v>
      </c>
      <c r="G860" s="1">
        <v>45069</v>
      </c>
      <c r="H860" s="1">
        <v>45071</v>
      </c>
      <c r="I860" t="s">
        <v>15</v>
      </c>
      <c r="J860" t="s">
        <v>22</v>
      </c>
      <c r="K860" s="2">
        <v>76.36</v>
      </c>
      <c r="L860" t="s">
        <v>17</v>
      </c>
      <c r="M860">
        <f>YEAR(Table1[[#This Row],[order_date]])</f>
        <v>2023</v>
      </c>
      <c r="N860">
        <f>MONTH(Table1[[#This Row],[order_date]])</f>
        <v>5</v>
      </c>
      <c r="O860" s="3">
        <f>Table1[[#This Row],[sales]]-Table1[[#This Row],[profit]]</f>
        <v>369.2</v>
      </c>
      <c r="P860" s="3">
        <f>Table1[[#This Row],[sales]]*Table1[[#This Row],[quantity]]</f>
        <v>3564.48</v>
      </c>
      <c r="Q860" s="9">
        <f>Table1[[#This Row],[delivery_date]]-Table1[[#This Row],[order_date]]</f>
        <v>2</v>
      </c>
    </row>
    <row r="861" spans="1:17" x14ac:dyDescent="0.35">
      <c r="A861" t="s">
        <v>892</v>
      </c>
      <c r="B861" t="s">
        <v>13</v>
      </c>
      <c r="C861" t="s">
        <v>20</v>
      </c>
      <c r="D861" s="2">
        <v>942.03</v>
      </c>
      <c r="E861">
        <v>7.0000000000000007E-2</v>
      </c>
      <c r="F861">
        <v>3</v>
      </c>
      <c r="G861" s="1">
        <v>45329</v>
      </c>
      <c r="H861" s="1">
        <v>45333</v>
      </c>
      <c r="I861" t="s">
        <v>21</v>
      </c>
      <c r="J861" t="s">
        <v>16</v>
      </c>
      <c r="K861" s="2">
        <v>227.56</v>
      </c>
      <c r="L861" t="s">
        <v>17</v>
      </c>
      <c r="M861">
        <f>YEAR(Table1[[#This Row],[order_date]])</f>
        <v>2024</v>
      </c>
      <c r="N861">
        <f>MONTH(Table1[[#This Row],[order_date]])</f>
        <v>2</v>
      </c>
      <c r="O861" s="3">
        <f>Table1[[#This Row],[sales]]-Table1[[#This Row],[profit]]</f>
        <v>714.47</v>
      </c>
      <c r="P861" s="3">
        <f>Table1[[#This Row],[sales]]*Table1[[#This Row],[quantity]]</f>
        <v>2826.09</v>
      </c>
      <c r="Q861" s="9">
        <f>Table1[[#This Row],[delivery_date]]-Table1[[#This Row],[order_date]]</f>
        <v>4</v>
      </c>
    </row>
    <row r="862" spans="1:17" x14ac:dyDescent="0.35">
      <c r="A862" t="s">
        <v>893</v>
      </c>
      <c r="B862" t="s">
        <v>19</v>
      </c>
      <c r="C862" t="s">
        <v>36</v>
      </c>
      <c r="D862" s="2">
        <v>224.51</v>
      </c>
      <c r="E862">
        <v>0.3</v>
      </c>
      <c r="F862">
        <v>2</v>
      </c>
      <c r="G862" s="1">
        <v>45512</v>
      </c>
      <c r="H862" s="1">
        <v>45515</v>
      </c>
      <c r="I862" t="s">
        <v>21</v>
      </c>
      <c r="J862" t="s">
        <v>16</v>
      </c>
      <c r="K862" s="2">
        <v>63.48</v>
      </c>
      <c r="L862" t="s">
        <v>39</v>
      </c>
      <c r="M862">
        <f>YEAR(Table1[[#This Row],[order_date]])</f>
        <v>2024</v>
      </c>
      <c r="N862">
        <f>MONTH(Table1[[#This Row],[order_date]])</f>
        <v>8</v>
      </c>
      <c r="O862" s="3">
        <f>Table1[[#This Row],[sales]]-Table1[[#This Row],[profit]]</f>
        <v>161.03</v>
      </c>
      <c r="P862" s="3">
        <f>Table1[[#This Row],[sales]]*Table1[[#This Row],[quantity]]</f>
        <v>449.02</v>
      </c>
      <c r="Q862" s="9">
        <f>Table1[[#This Row],[delivery_date]]-Table1[[#This Row],[order_date]]</f>
        <v>3</v>
      </c>
    </row>
    <row r="863" spans="1:17" x14ac:dyDescent="0.35">
      <c r="A863" t="s">
        <v>894</v>
      </c>
      <c r="B863" t="s">
        <v>25</v>
      </c>
      <c r="C863" t="s">
        <v>33</v>
      </c>
      <c r="D863" s="2">
        <v>1745.66</v>
      </c>
      <c r="E863">
        <v>0.43</v>
      </c>
      <c r="F863">
        <v>8</v>
      </c>
      <c r="G863" s="1">
        <v>45093</v>
      </c>
      <c r="H863" s="1">
        <v>45094</v>
      </c>
      <c r="I863" t="s">
        <v>21</v>
      </c>
      <c r="J863" t="s">
        <v>22</v>
      </c>
      <c r="K863" s="2">
        <v>279.76</v>
      </c>
      <c r="L863" t="s">
        <v>39</v>
      </c>
      <c r="M863">
        <f>YEAR(Table1[[#This Row],[order_date]])</f>
        <v>2023</v>
      </c>
      <c r="N863">
        <f>MONTH(Table1[[#This Row],[order_date]])</f>
        <v>6</v>
      </c>
      <c r="O863" s="3">
        <f>Table1[[#This Row],[sales]]-Table1[[#This Row],[profit]]</f>
        <v>1465.9</v>
      </c>
      <c r="P863" s="3">
        <f>Table1[[#This Row],[sales]]*Table1[[#This Row],[quantity]]</f>
        <v>13965.28</v>
      </c>
      <c r="Q863" s="9">
        <f>Table1[[#This Row],[delivery_date]]-Table1[[#This Row],[order_date]]</f>
        <v>1</v>
      </c>
    </row>
    <row r="864" spans="1:17" x14ac:dyDescent="0.35">
      <c r="A864" t="s">
        <v>895</v>
      </c>
      <c r="B864" t="s">
        <v>41</v>
      </c>
      <c r="C864" t="s">
        <v>26</v>
      </c>
      <c r="D864" s="2">
        <v>319.98</v>
      </c>
      <c r="E864">
        <v>0.32</v>
      </c>
      <c r="F864">
        <v>4</v>
      </c>
      <c r="G864" s="1">
        <v>45537</v>
      </c>
      <c r="H864" s="1">
        <v>45541</v>
      </c>
      <c r="I864" t="s">
        <v>31</v>
      </c>
      <c r="J864" t="s">
        <v>22</v>
      </c>
      <c r="K864" s="2">
        <v>82.33</v>
      </c>
      <c r="L864" t="s">
        <v>39</v>
      </c>
      <c r="M864">
        <f>YEAR(Table1[[#This Row],[order_date]])</f>
        <v>2024</v>
      </c>
      <c r="N864">
        <f>MONTH(Table1[[#This Row],[order_date]])</f>
        <v>9</v>
      </c>
      <c r="O864" s="3">
        <f>Table1[[#This Row],[sales]]-Table1[[#This Row],[profit]]</f>
        <v>237.65000000000003</v>
      </c>
      <c r="P864" s="3">
        <f>Table1[[#This Row],[sales]]*Table1[[#This Row],[quantity]]</f>
        <v>1279.92</v>
      </c>
      <c r="Q864" s="9">
        <f>Table1[[#This Row],[delivery_date]]-Table1[[#This Row],[order_date]]</f>
        <v>4</v>
      </c>
    </row>
    <row r="865" spans="1:17" x14ac:dyDescent="0.35">
      <c r="A865" t="s">
        <v>896</v>
      </c>
      <c r="B865" t="s">
        <v>41</v>
      </c>
      <c r="C865" t="s">
        <v>20</v>
      </c>
      <c r="D865" s="2">
        <v>3491.86</v>
      </c>
      <c r="E865">
        <v>0.17</v>
      </c>
      <c r="F865">
        <v>9</v>
      </c>
      <c r="G865" s="1">
        <v>45490</v>
      </c>
      <c r="H865" s="1">
        <v>45491</v>
      </c>
      <c r="I865" t="s">
        <v>15</v>
      </c>
      <c r="J865" t="s">
        <v>22</v>
      </c>
      <c r="K865" s="2">
        <v>573.13</v>
      </c>
      <c r="L865" t="s">
        <v>28</v>
      </c>
      <c r="M865">
        <f>YEAR(Table1[[#This Row],[order_date]])</f>
        <v>2024</v>
      </c>
      <c r="N865">
        <f>MONTH(Table1[[#This Row],[order_date]])</f>
        <v>7</v>
      </c>
      <c r="O865" s="3">
        <f>Table1[[#This Row],[sales]]-Table1[[#This Row],[profit]]</f>
        <v>2918.73</v>
      </c>
      <c r="P865" s="3">
        <f>Table1[[#This Row],[sales]]*Table1[[#This Row],[quantity]]</f>
        <v>31426.74</v>
      </c>
      <c r="Q865" s="9">
        <f>Table1[[#This Row],[delivery_date]]-Table1[[#This Row],[order_date]]</f>
        <v>1</v>
      </c>
    </row>
    <row r="866" spans="1:17" x14ac:dyDescent="0.35">
      <c r="A866" t="s">
        <v>897</v>
      </c>
      <c r="B866" t="s">
        <v>19</v>
      </c>
      <c r="C866" t="s">
        <v>26</v>
      </c>
      <c r="D866" s="2">
        <v>4112.6400000000003</v>
      </c>
      <c r="E866">
        <v>0.49</v>
      </c>
      <c r="F866">
        <v>3</v>
      </c>
      <c r="G866" s="1">
        <v>45306</v>
      </c>
      <c r="H866" s="1">
        <v>45311</v>
      </c>
      <c r="I866" t="s">
        <v>31</v>
      </c>
      <c r="J866" t="s">
        <v>16</v>
      </c>
      <c r="K866" s="2">
        <v>352.23</v>
      </c>
      <c r="L866" t="s">
        <v>48</v>
      </c>
      <c r="M866">
        <f>YEAR(Table1[[#This Row],[order_date]])</f>
        <v>2024</v>
      </c>
      <c r="N866">
        <f>MONTH(Table1[[#This Row],[order_date]])</f>
        <v>1</v>
      </c>
      <c r="O866" s="3">
        <f>Table1[[#This Row],[sales]]-Table1[[#This Row],[profit]]</f>
        <v>3760.4100000000003</v>
      </c>
      <c r="P866" s="3">
        <f>Table1[[#This Row],[sales]]*Table1[[#This Row],[quantity]]</f>
        <v>12337.920000000002</v>
      </c>
      <c r="Q866" s="9">
        <f>Table1[[#This Row],[delivery_date]]-Table1[[#This Row],[order_date]]</f>
        <v>5</v>
      </c>
    </row>
    <row r="867" spans="1:17" x14ac:dyDescent="0.35">
      <c r="A867" t="s">
        <v>898</v>
      </c>
      <c r="B867" t="s">
        <v>25</v>
      </c>
      <c r="C867" t="s">
        <v>36</v>
      </c>
      <c r="D867" s="2">
        <v>4448.57</v>
      </c>
      <c r="E867">
        <v>0.5</v>
      </c>
      <c r="F867">
        <v>9</v>
      </c>
      <c r="G867" s="1">
        <v>45136</v>
      </c>
      <c r="H867" s="1">
        <v>45141</v>
      </c>
      <c r="I867" t="s">
        <v>21</v>
      </c>
      <c r="J867" t="s">
        <v>22</v>
      </c>
      <c r="K867" s="2">
        <v>730.62</v>
      </c>
      <c r="L867" t="s">
        <v>39</v>
      </c>
      <c r="M867">
        <f>YEAR(Table1[[#This Row],[order_date]])</f>
        <v>2023</v>
      </c>
      <c r="N867">
        <f>MONTH(Table1[[#This Row],[order_date]])</f>
        <v>7</v>
      </c>
      <c r="O867" s="3">
        <f>Table1[[#This Row],[sales]]-Table1[[#This Row],[profit]]</f>
        <v>3717.95</v>
      </c>
      <c r="P867" s="3">
        <f>Table1[[#This Row],[sales]]*Table1[[#This Row],[quantity]]</f>
        <v>40037.129999999997</v>
      </c>
      <c r="Q867" s="9">
        <f>Table1[[#This Row],[delivery_date]]-Table1[[#This Row],[order_date]]</f>
        <v>5</v>
      </c>
    </row>
    <row r="868" spans="1:17" x14ac:dyDescent="0.35">
      <c r="A868" t="s">
        <v>899</v>
      </c>
      <c r="B868" t="s">
        <v>25</v>
      </c>
      <c r="C868" t="s">
        <v>14</v>
      </c>
      <c r="D868" s="2">
        <v>2790.73</v>
      </c>
      <c r="E868">
        <v>0.39</v>
      </c>
      <c r="F868">
        <v>6</v>
      </c>
      <c r="G868" s="1">
        <v>44970</v>
      </c>
      <c r="H868" s="1">
        <v>44974</v>
      </c>
      <c r="I868" t="s">
        <v>31</v>
      </c>
      <c r="J868" t="s">
        <v>27</v>
      </c>
      <c r="K868" s="2">
        <v>447.8</v>
      </c>
      <c r="L868" t="s">
        <v>34</v>
      </c>
      <c r="M868">
        <f>YEAR(Table1[[#This Row],[order_date]])</f>
        <v>2023</v>
      </c>
      <c r="N868">
        <f>MONTH(Table1[[#This Row],[order_date]])</f>
        <v>2</v>
      </c>
      <c r="O868" s="3">
        <f>Table1[[#This Row],[sales]]-Table1[[#This Row],[profit]]</f>
        <v>2342.9299999999998</v>
      </c>
      <c r="P868" s="3">
        <f>Table1[[#This Row],[sales]]*Table1[[#This Row],[quantity]]</f>
        <v>16744.38</v>
      </c>
      <c r="Q868" s="9">
        <f>Table1[[#This Row],[delivery_date]]-Table1[[#This Row],[order_date]]</f>
        <v>4</v>
      </c>
    </row>
    <row r="869" spans="1:17" x14ac:dyDescent="0.35">
      <c r="A869" t="s">
        <v>900</v>
      </c>
      <c r="B869" t="s">
        <v>41</v>
      </c>
      <c r="C869" t="s">
        <v>26</v>
      </c>
      <c r="D869" s="2">
        <v>4737.8999999999996</v>
      </c>
      <c r="E869">
        <v>0.4</v>
      </c>
      <c r="F869">
        <v>5</v>
      </c>
      <c r="G869" s="1">
        <v>45391</v>
      </c>
      <c r="H869" s="1">
        <v>45396</v>
      </c>
      <c r="I869" t="s">
        <v>21</v>
      </c>
      <c r="J869" t="s">
        <v>16</v>
      </c>
      <c r="K869" s="2">
        <v>858.35</v>
      </c>
      <c r="L869" t="s">
        <v>39</v>
      </c>
      <c r="M869">
        <f>YEAR(Table1[[#This Row],[order_date]])</f>
        <v>2024</v>
      </c>
      <c r="N869">
        <f>MONTH(Table1[[#This Row],[order_date]])</f>
        <v>4</v>
      </c>
      <c r="O869" s="3">
        <f>Table1[[#This Row],[sales]]-Table1[[#This Row],[profit]]</f>
        <v>3879.5499999999997</v>
      </c>
      <c r="P869" s="3">
        <f>Table1[[#This Row],[sales]]*Table1[[#This Row],[quantity]]</f>
        <v>23689.5</v>
      </c>
      <c r="Q869" s="9">
        <f>Table1[[#This Row],[delivery_date]]-Table1[[#This Row],[order_date]]</f>
        <v>5</v>
      </c>
    </row>
    <row r="870" spans="1:17" x14ac:dyDescent="0.35">
      <c r="A870" t="s">
        <v>901</v>
      </c>
      <c r="B870" t="s">
        <v>13</v>
      </c>
      <c r="C870" t="s">
        <v>33</v>
      </c>
      <c r="D870" s="2">
        <v>127.66</v>
      </c>
      <c r="E870">
        <v>0.38</v>
      </c>
      <c r="F870">
        <v>2</v>
      </c>
      <c r="G870" s="1">
        <v>45455</v>
      </c>
      <c r="H870" s="1">
        <v>45458</v>
      </c>
      <c r="I870" t="s">
        <v>15</v>
      </c>
      <c r="J870" t="s">
        <v>22</v>
      </c>
      <c r="K870" s="2">
        <v>36.08</v>
      </c>
      <c r="L870" t="s">
        <v>28</v>
      </c>
      <c r="M870">
        <f>YEAR(Table1[[#This Row],[order_date]])</f>
        <v>2024</v>
      </c>
      <c r="N870">
        <f>MONTH(Table1[[#This Row],[order_date]])</f>
        <v>6</v>
      </c>
      <c r="O870" s="3">
        <f>Table1[[#This Row],[sales]]-Table1[[#This Row],[profit]]</f>
        <v>91.58</v>
      </c>
      <c r="P870" s="3">
        <f>Table1[[#This Row],[sales]]*Table1[[#This Row],[quantity]]</f>
        <v>255.32</v>
      </c>
      <c r="Q870" s="9">
        <f>Table1[[#This Row],[delivery_date]]-Table1[[#This Row],[order_date]]</f>
        <v>3</v>
      </c>
    </row>
    <row r="871" spans="1:17" x14ac:dyDescent="0.35">
      <c r="A871" t="s">
        <v>902</v>
      </c>
      <c r="B871" t="s">
        <v>41</v>
      </c>
      <c r="C871" t="s">
        <v>20</v>
      </c>
      <c r="D871" s="2">
        <v>756.69</v>
      </c>
      <c r="E871">
        <v>0.13</v>
      </c>
      <c r="F871">
        <v>6</v>
      </c>
      <c r="G871" s="1">
        <v>45257</v>
      </c>
      <c r="H871" s="1">
        <v>45261</v>
      </c>
      <c r="I871" t="s">
        <v>21</v>
      </c>
      <c r="J871" t="s">
        <v>27</v>
      </c>
      <c r="K871" s="2">
        <v>154.78</v>
      </c>
      <c r="L871" t="s">
        <v>34</v>
      </c>
      <c r="M871">
        <f>YEAR(Table1[[#This Row],[order_date]])</f>
        <v>2023</v>
      </c>
      <c r="N871">
        <f>MONTH(Table1[[#This Row],[order_date]])</f>
        <v>11</v>
      </c>
      <c r="O871" s="3">
        <f>Table1[[#This Row],[sales]]-Table1[[#This Row],[profit]]</f>
        <v>601.91000000000008</v>
      </c>
      <c r="P871" s="3">
        <f>Table1[[#This Row],[sales]]*Table1[[#This Row],[quantity]]</f>
        <v>4540.1400000000003</v>
      </c>
      <c r="Q871" s="9">
        <f>Table1[[#This Row],[delivery_date]]-Table1[[#This Row],[order_date]]</f>
        <v>4</v>
      </c>
    </row>
    <row r="872" spans="1:17" x14ac:dyDescent="0.35">
      <c r="A872" t="s">
        <v>903</v>
      </c>
      <c r="B872" t="s">
        <v>25</v>
      </c>
      <c r="C872" t="s">
        <v>33</v>
      </c>
      <c r="D872" s="2">
        <v>1536.51</v>
      </c>
      <c r="E872">
        <v>0.08</v>
      </c>
      <c r="F872">
        <v>4</v>
      </c>
      <c r="G872" s="1">
        <v>45583</v>
      </c>
      <c r="H872" s="1">
        <v>45585</v>
      </c>
      <c r="I872" t="s">
        <v>21</v>
      </c>
      <c r="J872" t="s">
        <v>16</v>
      </c>
      <c r="K872" s="2">
        <v>111.39</v>
      </c>
      <c r="L872" t="s">
        <v>28</v>
      </c>
      <c r="M872">
        <f>YEAR(Table1[[#This Row],[order_date]])</f>
        <v>2024</v>
      </c>
      <c r="N872">
        <f>MONTH(Table1[[#This Row],[order_date]])</f>
        <v>10</v>
      </c>
      <c r="O872" s="3">
        <f>Table1[[#This Row],[sales]]-Table1[[#This Row],[profit]]</f>
        <v>1425.12</v>
      </c>
      <c r="P872" s="3">
        <f>Table1[[#This Row],[sales]]*Table1[[#This Row],[quantity]]</f>
        <v>6146.04</v>
      </c>
      <c r="Q872" s="9">
        <f>Table1[[#This Row],[delivery_date]]-Table1[[#This Row],[order_date]]</f>
        <v>2</v>
      </c>
    </row>
    <row r="873" spans="1:17" x14ac:dyDescent="0.35">
      <c r="A873" t="s">
        <v>904</v>
      </c>
      <c r="B873" t="s">
        <v>19</v>
      </c>
      <c r="C873" t="s">
        <v>26</v>
      </c>
      <c r="D873" s="2">
        <v>3966.22</v>
      </c>
      <c r="E873">
        <v>0.28000000000000003</v>
      </c>
      <c r="F873">
        <v>5</v>
      </c>
      <c r="G873" s="1">
        <v>45234</v>
      </c>
      <c r="H873" s="1">
        <v>45238</v>
      </c>
      <c r="I873" t="s">
        <v>31</v>
      </c>
      <c r="J873" t="s">
        <v>27</v>
      </c>
      <c r="K873" s="2">
        <v>625.4</v>
      </c>
      <c r="L873" t="s">
        <v>39</v>
      </c>
      <c r="M873">
        <f>YEAR(Table1[[#This Row],[order_date]])</f>
        <v>2023</v>
      </c>
      <c r="N873">
        <f>MONTH(Table1[[#This Row],[order_date]])</f>
        <v>11</v>
      </c>
      <c r="O873" s="3">
        <f>Table1[[#This Row],[sales]]-Table1[[#This Row],[profit]]</f>
        <v>3340.8199999999997</v>
      </c>
      <c r="P873" s="3">
        <f>Table1[[#This Row],[sales]]*Table1[[#This Row],[quantity]]</f>
        <v>19831.099999999999</v>
      </c>
      <c r="Q873" s="9">
        <f>Table1[[#This Row],[delivery_date]]-Table1[[#This Row],[order_date]]</f>
        <v>4</v>
      </c>
    </row>
    <row r="874" spans="1:17" x14ac:dyDescent="0.35">
      <c r="A874" t="s">
        <v>905</v>
      </c>
      <c r="B874" t="s">
        <v>41</v>
      </c>
      <c r="C874" t="s">
        <v>14</v>
      </c>
      <c r="D874" s="2">
        <v>4438.41</v>
      </c>
      <c r="E874">
        <v>0.48</v>
      </c>
      <c r="F874">
        <v>6</v>
      </c>
      <c r="G874" s="1">
        <v>45615</v>
      </c>
      <c r="H874" s="1">
        <v>45617</v>
      </c>
      <c r="I874" t="s">
        <v>21</v>
      </c>
      <c r="J874" t="s">
        <v>22</v>
      </c>
      <c r="K874" s="2">
        <v>727.61</v>
      </c>
      <c r="L874" t="s">
        <v>48</v>
      </c>
      <c r="M874">
        <f>YEAR(Table1[[#This Row],[order_date]])</f>
        <v>2024</v>
      </c>
      <c r="N874">
        <f>MONTH(Table1[[#This Row],[order_date]])</f>
        <v>11</v>
      </c>
      <c r="O874" s="3">
        <f>Table1[[#This Row],[sales]]-Table1[[#This Row],[profit]]</f>
        <v>3710.7999999999997</v>
      </c>
      <c r="P874" s="3">
        <f>Table1[[#This Row],[sales]]*Table1[[#This Row],[quantity]]</f>
        <v>26630.46</v>
      </c>
      <c r="Q874" s="9">
        <f>Table1[[#This Row],[delivery_date]]-Table1[[#This Row],[order_date]]</f>
        <v>2</v>
      </c>
    </row>
    <row r="875" spans="1:17" x14ac:dyDescent="0.35">
      <c r="A875" t="s">
        <v>906</v>
      </c>
      <c r="B875" t="s">
        <v>25</v>
      </c>
      <c r="C875" t="s">
        <v>14</v>
      </c>
      <c r="D875" s="2">
        <v>3128.86</v>
      </c>
      <c r="E875">
        <v>0.44</v>
      </c>
      <c r="F875">
        <v>7</v>
      </c>
      <c r="G875" s="1">
        <v>44997</v>
      </c>
      <c r="H875" s="1">
        <v>45002</v>
      </c>
      <c r="I875" t="s">
        <v>15</v>
      </c>
      <c r="J875" t="s">
        <v>22</v>
      </c>
      <c r="K875" s="2">
        <v>802.57</v>
      </c>
      <c r="L875" t="s">
        <v>34</v>
      </c>
      <c r="M875">
        <f>YEAR(Table1[[#This Row],[order_date]])</f>
        <v>2023</v>
      </c>
      <c r="N875">
        <f>MONTH(Table1[[#This Row],[order_date]])</f>
        <v>3</v>
      </c>
      <c r="O875" s="3">
        <f>Table1[[#This Row],[sales]]-Table1[[#This Row],[profit]]</f>
        <v>2326.29</v>
      </c>
      <c r="P875" s="3">
        <f>Table1[[#This Row],[sales]]*Table1[[#This Row],[quantity]]</f>
        <v>21902.02</v>
      </c>
      <c r="Q875" s="9">
        <f>Table1[[#This Row],[delivery_date]]-Table1[[#This Row],[order_date]]</f>
        <v>5</v>
      </c>
    </row>
    <row r="876" spans="1:17" x14ac:dyDescent="0.35">
      <c r="A876" t="s">
        <v>907</v>
      </c>
      <c r="B876" t="s">
        <v>41</v>
      </c>
      <c r="C876" t="s">
        <v>33</v>
      </c>
      <c r="D876" s="2">
        <v>1977.86</v>
      </c>
      <c r="E876">
        <v>0.05</v>
      </c>
      <c r="F876">
        <v>4</v>
      </c>
      <c r="G876" s="1">
        <v>45216</v>
      </c>
      <c r="H876" s="1">
        <v>45220</v>
      </c>
      <c r="I876" t="s">
        <v>15</v>
      </c>
      <c r="J876" t="s">
        <v>27</v>
      </c>
      <c r="K876" s="2">
        <v>354.58</v>
      </c>
      <c r="L876" t="s">
        <v>17</v>
      </c>
      <c r="M876">
        <f>YEAR(Table1[[#This Row],[order_date]])</f>
        <v>2023</v>
      </c>
      <c r="N876">
        <f>MONTH(Table1[[#This Row],[order_date]])</f>
        <v>10</v>
      </c>
      <c r="O876" s="3">
        <f>Table1[[#This Row],[sales]]-Table1[[#This Row],[profit]]</f>
        <v>1623.28</v>
      </c>
      <c r="P876" s="3">
        <f>Table1[[#This Row],[sales]]*Table1[[#This Row],[quantity]]</f>
        <v>7911.44</v>
      </c>
      <c r="Q876" s="9">
        <f>Table1[[#This Row],[delivery_date]]-Table1[[#This Row],[order_date]]</f>
        <v>4</v>
      </c>
    </row>
    <row r="877" spans="1:17" x14ac:dyDescent="0.35">
      <c r="A877" t="s">
        <v>908</v>
      </c>
      <c r="B877" t="s">
        <v>13</v>
      </c>
      <c r="C877" t="s">
        <v>36</v>
      </c>
      <c r="D877" s="2">
        <v>3362.64</v>
      </c>
      <c r="E877">
        <v>0.03</v>
      </c>
      <c r="F877">
        <v>8</v>
      </c>
      <c r="G877" s="1">
        <v>45147</v>
      </c>
      <c r="H877" s="1">
        <v>45154</v>
      </c>
      <c r="I877" t="s">
        <v>21</v>
      </c>
      <c r="J877" t="s">
        <v>22</v>
      </c>
      <c r="K877" s="2">
        <v>531.57000000000005</v>
      </c>
      <c r="L877" t="s">
        <v>34</v>
      </c>
      <c r="M877">
        <f>YEAR(Table1[[#This Row],[order_date]])</f>
        <v>2023</v>
      </c>
      <c r="N877">
        <f>MONTH(Table1[[#This Row],[order_date]])</f>
        <v>8</v>
      </c>
      <c r="O877" s="3">
        <f>Table1[[#This Row],[sales]]-Table1[[#This Row],[profit]]</f>
        <v>2831.0699999999997</v>
      </c>
      <c r="P877" s="3">
        <f>Table1[[#This Row],[sales]]*Table1[[#This Row],[quantity]]</f>
        <v>26901.119999999999</v>
      </c>
      <c r="Q877" s="9">
        <f>Table1[[#This Row],[delivery_date]]-Table1[[#This Row],[order_date]]</f>
        <v>7</v>
      </c>
    </row>
    <row r="878" spans="1:17" x14ac:dyDescent="0.35">
      <c r="A878" t="s">
        <v>909</v>
      </c>
      <c r="B878" t="s">
        <v>41</v>
      </c>
      <c r="C878" t="s">
        <v>36</v>
      </c>
      <c r="D878" s="2">
        <v>986.41</v>
      </c>
      <c r="E878">
        <v>0.44</v>
      </c>
      <c r="F878">
        <v>5</v>
      </c>
      <c r="G878" s="1">
        <v>45596</v>
      </c>
      <c r="H878" s="1">
        <v>45599</v>
      </c>
      <c r="I878" t="s">
        <v>15</v>
      </c>
      <c r="J878" t="s">
        <v>27</v>
      </c>
      <c r="K878" s="2">
        <v>82.47</v>
      </c>
      <c r="L878" t="s">
        <v>28</v>
      </c>
      <c r="M878">
        <f>YEAR(Table1[[#This Row],[order_date]])</f>
        <v>2024</v>
      </c>
      <c r="N878">
        <f>MONTH(Table1[[#This Row],[order_date]])</f>
        <v>10</v>
      </c>
      <c r="O878" s="3">
        <f>Table1[[#This Row],[sales]]-Table1[[#This Row],[profit]]</f>
        <v>903.93999999999994</v>
      </c>
      <c r="P878" s="3">
        <f>Table1[[#This Row],[sales]]*Table1[[#This Row],[quantity]]</f>
        <v>4932.05</v>
      </c>
      <c r="Q878" s="9">
        <f>Table1[[#This Row],[delivery_date]]-Table1[[#This Row],[order_date]]</f>
        <v>3</v>
      </c>
    </row>
    <row r="879" spans="1:17" x14ac:dyDescent="0.35">
      <c r="A879" t="s">
        <v>910</v>
      </c>
      <c r="B879" t="s">
        <v>41</v>
      </c>
      <c r="C879" t="s">
        <v>14</v>
      </c>
      <c r="D879" s="2">
        <v>2343.58</v>
      </c>
      <c r="E879">
        <v>0.31</v>
      </c>
      <c r="F879">
        <v>7</v>
      </c>
      <c r="G879" s="1">
        <v>45544</v>
      </c>
      <c r="H879" s="1">
        <v>45549</v>
      </c>
      <c r="I879" t="s">
        <v>21</v>
      </c>
      <c r="J879" t="s">
        <v>22</v>
      </c>
      <c r="K879" s="2">
        <v>574.1</v>
      </c>
      <c r="L879" t="s">
        <v>39</v>
      </c>
      <c r="M879">
        <f>YEAR(Table1[[#This Row],[order_date]])</f>
        <v>2024</v>
      </c>
      <c r="N879">
        <f>MONTH(Table1[[#This Row],[order_date]])</f>
        <v>9</v>
      </c>
      <c r="O879" s="3">
        <f>Table1[[#This Row],[sales]]-Table1[[#This Row],[profit]]</f>
        <v>1769.48</v>
      </c>
      <c r="P879" s="3">
        <f>Table1[[#This Row],[sales]]*Table1[[#This Row],[quantity]]</f>
        <v>16405.059999999998</v>
      </c>
      <c r="Q879" s="9">
        <f>Table1[[#This Row],[delivery_date]]-Table1[[#This Row],[order_date]]</f>
        <v>5</v>
      </c>
    </row>
    <row r="880" spans="1:17" x14ac:dyDescent="0.35">
      <c r="A880" t="s">
        <v>911</v>
      </c>
      <c r="B880" t="s">
        <v>25</v>
      </c>
      <c r="C880" t="s">
        <v>33</v>
      </c>
      <c r="D880" s="2">
        <v>2586.9699999999998</v>
      </c>
      <c r="E880">
        <v>0.15</v>
      </c>
      <c r="F880">
        <v>6</v>
      </c>
      <c r="G880" s="1">
        <v>45437</v>
      </c>
      <c r="H880" s="1">
        <v>45444</v>
      </c>
      <c r="I880" t="s">
        <v>21</v>
      </c>
      <c r="J880" t="s">
        <v>16</v>
      </c>
      <c r="K880" s="2">
        <v>628.32000000000005</v>
      </c>
      <c r="L880" t="s">
        <v>48</v>
      </c>
      <c r="M880">
        <f>YEAR(Table1[[#This Row],[order_date]])</f>
        <v>2024</v>
      </c>
      <c r="N880">
        <f>MONTH(Table1[[#This Row],[order_date]])</f>
        <v>5</v>
      </c>
      <c r="O880" s="3">
        <f>Table1[[#This Row],[sales]]-Table1[[#This Row],[profit]]</f>
        <v>1958.6499999999996</v>
      </c>
      <c r="P880" s="3">
        <f>Table1[[#This Row],[sales]]*Table1[[#This Row],[quantity]]</f>
        <v>15521.82</v>
      </c>
      <c r="Q880" s="9">
        <f>Table1[[#This Row],[delivery_date]]-Table1[[#This Row],[order_date]]</f>
        <v>7</v>
      </c>
    </row>
    <row r="881" spans="1:17" x14ac:dyDescent="0.35">
      <c r="A881" t="s">
        <v>912</v>
      </c>
      <c r="B881" t="s">
        <v>25</v>
      </c>
      <c r="C881" t="s">
        <v>33</v>
      </c>
      <c r="D881" s="2">
        <v>613.87</v>
      </c>
      <c r="E881">
        <v>0.28000000000000003</v>
      </c>
      <c r="F881">
        <v>5</v>
      </c>
      <c r="G881" s="1">
        <v>45467</v>
      </c>
      <c r="H881" s="1">
        <v>45473</v>
      </c>
      <c r="I881" t="s">
        <v>15</v>
      </c>
      <c r="J881" t="s">
        <v>22</v>
      </c>
      <c r="K881" s="2">
        <v>61.44</v>
      </c>
      <c r="L881" t="s">
        <v>34</v>
      </c>
      <c r="M881">
        <f>YEAR(Table1[[#This Row],[order_date]])</f>
        <v>2024</v>
      </c>
      <c r="N881">
        <f>MONTH(Table1[[#This Row],[order_date]])</f>
        <v>6</v>
      </c>
      <c r="O881" s="3">
        <f>Table1[[#This Row],[sales]]-Table1[[#This Row],[profit]]</f>
        <v>552.43000000000006</v>
      </c>
      <c r="P881" s="3">
        <f>Table1[[#This Row],[sales]]*Table1[[#This Row],[quantity]]</f>
        <v>3069.35</v>
      </c>
      <c r="Q881" s="9">
        <f>Table1[[#This Row],[delivery_date]]-Table1[[#This Row],[order_date]]</f>
        <v>6</v>
      </c>
    </row>
    <row r="882" spans="1:17" x14ac:dyDescent="0.35">
      <c r="A882" t="s">
        <v>913</v>
      </c>
      <c r="B882" t="s">
        <v>25</v>
      </c>
      <c r="C882" t="s">
        <v>33</v>
      </c>
      <c r="D882" s="2">
        <v>265.98</v>
      </c>
      <c r="E882">
        <v>0.11</v>
      </c>
      <c r="F882">
        <v>7</v>
      </c>
      <c r="G882" s="1">
        <v>45412</v>
      </c>
      <c r="H882" s="1">
        <v>45417</v>
      </c>
      <c r="I882" t="s">
        <v>31</v>
      </c>
      <c r="J882" t="s">
        <v>16</v>
      </c>
      <c r="K882" s="2">
        <v>57.23</v>
      </c>
      <c r="L882" t="s">
        <v>34</v>
      </c>
      <c r="M882">
        <f>YEAR(Table1[[#This Row],[order_date]])</f>
        <v>2024</v>
      </c>
      <c r="N882">
        <f>MONTH(Table1[[#This Row],[order_date]])</f>
        <v>4</v>
      </c>
      <c r="O882" s="3">
        <f>Table1[[#This Row],[sales]]-Table1[[#This Row],[profit]]</f>
        <v>208.75000000000003</v>
      </c>
      <c r="P882" s="3">
        <f>Table1[[#This Row],[sales]]*Table1[[#This Row],[quantity]]</f>
        <v>1861.8600000000001</v>
      </c>
      <c r="Q882" s="9">
        <f>Table1[[#This Row],[delivery_date]]-Table1[[#This Row],[order_date]]</f>
        <v>5</v>
      </c>
    </row>
    <row r="883" spans="1:17" x14ac:dyDescent="0.35">
      <c r="A883" t="s">
        <v>914</v>
      </c>
      <c r="B883" t="s">
        <v>41</v>
      </c>
      <c r="C883" t="s">
        <v>26</v>
      </c>
      <c r="D883" s="2">
        <v>3775.52</v>
      </c>
      <c r="E883">
        <v>0.47</v>
      </c>
      <c r="F883">
        <v>4</v>
      </c>
      <c r="G883" s="1">
        <v>45102</v>
      </c>
      <c r="H883" s="1">
        <v>45107</v>
      </c>
      <c r="I883" t="s">
        <v>21</v>
      </c>
      <c r="J883" t="s">
        <v>16</v>
      </c>
      <c r="K883" s="2">
        <v>267.91000000000003</v>
      </c>
      <c r="L883" t="s">
        <v>34</v>
      </c>
      <c r="M883">
        <f>YEAR(Table1[[#This Row],[order_date]])</f>
        <v>2023</v>
      </c>
      <c r="N883">
        <f>MONTH(Table1[[#This Row],[order_date]])</f>
        <v>6</v>
      </c>
      <c r="O883" s="3">
        <f>Table1[[#This Row],[sales]]-Table1[[#This Row],[profit]]</f>
        <v>3507.61</v>
      </c>
      <c r="P883" s="3">
        <f>Table1[[#This Row],[sales]]*Table1[[#This Row],[quantity]]</f>
        <v>15102.08</v>
      </c>
      <c r="Q883" s="9">
        <f>Table1[[#This Row],[delivery_date]]-Table1[[#This Row],[order_date]]</f>
        <v>5</v>
      </c>
    </row>
    <row r="884" spans="1:17" x14ac:dyDescent="0.35">
      <c r="A884" t="s">
        <v>915</v>
      </c>
      <c r="B884" t="s">
        <v>13</v>
      </c>
      <c r="C884" t="s">
        <v>36</v>
      </c>
      <c r="D884" s="2">
        <v>2720.06</v>
      </c>
      <c r="E884">
        <v>0.41</v>
      </c>
      <c r="F884">
        <v>7</v>
      </c>
      <c r="G884" s="1">
        <v>45318</v>
      </c>
      <c r="H884" s="1">
        <v>45320</v>
      </c>
      <c r="I884" t="s">
        <v>31</v>
      </c>
      <c r="J884" t="s">
        <v>27</v>
      </c>
      <c r="K884" s="2">
        <v>528.99</v>
      </c>
      <c r="L884" t="s">
        <v>17</v>
      </c>
      <c r="M884">
        <f>YEAR(Table1[[#This Row],[order_date]])</f>
        <v>2024</v>
      </c>
      <c r="N884">
        <f>MONTH(Table1[[#This Row],[order_date]])</f>
        <v>1</v>
      </c>
      <c r="O884" s="3">
        <f>Table1[[#This Row],[sales]]-Table1[[#This Row],[profit]]</f>
        <v>2191.0699999999997</v>
      </c>
      <c r="P884" s="3">
        <f>Table1[[#This Row],[sales]]*Table1[[#This Row],[quantity]]</f>
        <v>19040.419999999998</v>
      </c>
      <c r="Q884" s="9">
        <f>Table1[[#This Row],[delivery_date]]-Table1[[#This Row],[order_date]]</f>
        <v>2</v>
      </c>
    </row>
    <row r="885" spans="1:17" x14ac:dyDescent="0.35">
      <c r="A885" t="s">
        <v>916</v>
      </c>
      <c r="B885" t="s">
        <v>19</v>
      </c>
      <c r="C885" t="s">
        <v>36</v>
      </c>
      <c r="D885" s="2">
        <v>1727.97</v>
      </c>
      <c r="E885">
        <v>0.48</v>
      </c>
      <c r="F885">
        <v>3</v>
      </c>
      <c r="G885" s="1">
        <v>45506</v>
      </c>
      <c r="H885" s="1">
        <v>45508</v>
      </c>
      <c r="I885" t="s">
        <v>31</v>
      </c>
      <c r="J885" t="s">
        <v>22</v>
      </c>
      <c r="K885" s="2">
        <v>320.94</v>
      </c>
      <c r="L885" t="s">
        <v>39</v>
      </c>
      <c r="M885">
        <f>YEAR(Table1[[#This Row],[order_date]])</f>
        <v>2024</v>
      </c>
      <c r="N885">
        <f>MONTH(Table1[[#This Row],[order_date]])</f>
        <v>8</v>
      </c>
      <c r="O885" s="3">
        <f>Table1[[#This Row],[sales]]-Table1[[#This Row],[profit]]</f>
        <v>1407.03</v>
      </c>
      <c r="P885" s="3">
        <f>Table1[[#This Row],[sales]]*Table1[[#This Row],[quantity]]</f>
        <v>5183.91</v>
      </c>
      <c r="Q885" s="9">
        <f>Table1[[#This Row],[delivery_date]]-Table1[[#This Row],[order_date]]</f>
        <v>2</v>
      </c>
    </row>
    <row r="886" spans="1:17" x14ac:dyDescent="0.35">
      <c r="A886" t="s">
        <v>917</v>
      </c>
      <c r="B886" t="s">
        <v>19</v>
      </c>
      <c r="C886" t="s">
        <v>26</v>
      </c>
      <c r="D886" s="2">
        <v>2242.42</v>
      </c>
      <c r="E886">
        <v>0.09</v>
      </c>
      <c r="F886">
        <v>8</v>
      </c>
      <c r="G886" s="1">
        <v>45018</v>
      </c>
      <c r="H886" s="1">
        <v>45025</v>
      </c>
      <c r="I886" t="s">
        <v>21</v>
      </c>
      <c r="J886" t="s">
        <v>27</v>
      </c>
      <c r="K886" s="2">
        <v>182.19</v>
      </c>
      <c r="L886" t="s">
        <v>48</v>
      </c>
      <c r="M886">
        <f>YEAR(Table1[[#This Row],[order_date]])</f>
        <v>2023</v>
      </c>
      <c r="N886">
        <f>MONTH(Table1[[#This Row],[order_date]])</f>
        <v>4</v>
      </c>
      <c r="O886" s="3">
        <f>Table1[[#This Row],[sales]]-Table1[[#This Row],[profit]]</f>
        <v>2060.23</v>
      </c>
      <c r="P886" s="3">
        <f>Table1[[#This Row],[sales]]*Table1[[#This Row],[quantity]]</f>
        <v>17939.36</v>
      </c>
      <c r="Q886" s="9">
        <f>Table1[[#This Row],[delivery_date]]-Table1[[#This Row],[order_date]]</f>
        <v>7</v>
      </c>
    </row>
    <row r="887" spans="1:17" x14ac:dyDescent="0.35">
      <c r="A887" t="s">
        <v>918</v>
      </c>
      <c r="B887" t="s">
        <v>25</v>
      </c>
      <c r="C887" t="s">
        <v>20</v>
      </c>
      <c r="D887" s="2">
        <v>4792.75</v>
      </c>
      <c r="E887">
        <v>0.42</v>
      </c>
      <c r="F887">
        <v>4</v>
      </c>
      <c r="G887" s="1">
        <v>45234</v>
      </c>
      <c r="H887" s="1">
        <v>45237</v>
      </c>
      <c r="I887" t="s">
        <v>15</v>
      </c>
      <c r="J887" t="s">
        <v>22</v>
      </c>
      <c r="K887" s="2">
        <v>1033.5999999999999</v>
      </c>
      <c r="L887" t="s">
        <v>34</v>
      </c>
      <c r="M887">
        <f>YEAR(Table1[[#This Row],[order_date]])</f>
        <v>2023</v>
      </c>
      <c r="N887">
        <f>MONTH(Table1[[#This Row],[order_date]])</f>
        <v>11</v>
      </c>
      <c r="O887" s="3">
        <f>Table1[[#This Row],[sales]]-Table1[[#This Row],[profit]]</f>
        <v>3759.15</v>
      </c>
      <c r="P887" s="3">
        <f>Table1[[#This Row],[sales]]*Table1[[#This Row],[quantity]]</f>
        <v>19171</v>
      </c>
      <c r="Q887" s="9">
        <f>Table1[[#This Row],[delivery_date]]-Table1[[#This Row],[order_date]]</f>
        <v>3</v>
      </c>
    </row>
    <row r="888" spans="1:17" x14ac:dyDescent="0.35">
      <c r="A888" t="s">
        <v>919</v>
      </c>
      <c r="B888" t="s">
        <v>25</v>
      </c>
      <c r="C888" t="s">
        <v>26</v>
      </c>
      <c r="D888" s="2">
        <v>1986.08</v>
      </c>
      <c r="E888">
        <v>0.28000000000000003</v>
      </c>
      <c r="F888">
        <v>4</v>
      </c>
      <c r="G888" s="1">
        <v>45513</v>
      </c>
      <c r="H888" s="1">
        <v>45515</v>
      </c>
      <c r="I888" t="s">
        <v>21</v>
      </c>
      <c r="J888" t="s">
        <v>16</v>
      </c>
      <c r="K888" s="2">
        <v>142.44</v>
      </c>
      <c r="L888" t="s">
        <v>28</v>
      </c>
      <c r="M888">
        <f>YEAR(Table1[[#This Row],[order_date]])</f>
        <v>2024</v>
      </c>
      <c r="N888">
        <f>MONTH(Table1[[#This Row],[order_date]])</f>
        <v>8</v>
      </c>
      <c r="O888" s="3">
        <f>Table1[[#This Row],[sales]]-Table1[[#This Row],[profit]]</f>
        <v>1843.6399999999999</v>
      </c>
      <c r="P888" s="3">
        <f>Table1[[#This Row],[sales]]*Table1[[#This Row],[quantity]]</f>
        <v>7944.32</v>
      </c>
      <c r="Q888" s="9">
        <f>Table1[[#This Row],[delivery_date]]-Table1[[#This Row],[order_date]]</f>
        <v>2</v>
      </c>
    </row>
    <row r="889" spans="1:17" x14ac:dyDescent="0.35">
      <c r="A889" t="s">
        <v>920</v>
      </c>
      <c r="B889" t="s">
        <v>41</v>
      </c>
      <c r="C889" t="s">
        <v>33</v>
      </c>
      <c r="D889" s="2">
        <v>607.04999999999995</v>
      </c>
      <c r="E889">
        <v>0.16</v>
      </c>
      <c r="F889">
        <v>1</v>
      </c>
      <c r="G889" s="1">
        <v>45264</v>
      </c>
      <c r="H889" s="1">
        <v>45271</v>
      </c>
      <c r="I889" t="s">
        <v>15</v>
      </c>
      <c r="J889" t="s">
        <v>22</v>
      </c>
      <c r="K889" s="2">
        <v>153.75</v>
      </c>
      <c r="L889" t="s">
        <v>23</v>
      </c>
      <c r="M889">
        <f>YEAR(Table1[[#This Row],[order_date]])</f>
        <v>2023</v>
      </c>
      <c r="N889">
        <f>MONTH(Table1[[#This Row],[order_date]])</f>
        <v>12</v>
      </c>
      <c r="O889" s="3">
        <f>Table1[[#This Row],[sales]]-Table1[[#This Row],[profit]]</f>
        <v>453.29999999999995</v>
      </c>
      <c r="P889" s="3">
        <f>Table1[[#This Row],[sales]]*Table1[[#This Row],[quantity]]</f>
        <v>607.04999999999995</v>
      </c>
      <c r="Q889" s="9">
        <f>Table1[[#This Row],[delivery_date]]-Table1[[#This Row],[order_date]]</f>
        <v>7</v>
      </c>
    </row>
    <row r="890" spans="1:17" x14ac:dyDescent="0.35">
      <c r="A890" t="s">
        <v>921</v>
      </c>
      <c r="B890" t="s">
        <v>19</v>
      </c>
      <c r="C890" t="s">
        <v>26</v>
      </c>
      <c r="D890" s="2">
        <v>2371.65</v>
      </c>
      <c r="E890">
        <v>0.24</v>
      </c>
      <c r="F890">
        <v>8</v>
      </c>
      <c r="G890" s="1">
        <v>45523</v>
      </c>
      <c r="H890" s="1">
        <v>45529</v>
      </c>
      <c r="I890" t="s">
        <v>21</v>
      </c>
      <c r="J890" t="s">
        <v>27</v>
      </c>
      <c r="K890" s="2">
        <v>208.68</v>
      </c>
      <c r="L890" t="s">
        <v>28</v>
      </c>
      <c r="M890">
        <f>YEAR(Table1[[#This Row],[order_date]])</f>
        <v>2024</v>
      </c>
      <c r="N890">
        <f>MONTH(Table1[[#This Row],[order_date]])</f>
        <v>8</v>
      </c>
      <c r="O890" s="3">
        <f>Table1[[#This Row],[sales]]-Table1[[#This Row],[profit]]</f>
        <v>2162.9700000000003</v>
      </c>
      <c r="P890" s="3">
        <f>Table1[[#This Row],[sales]]*Table1[[#This Row],[quantity]]</f>
        <v>18973.2</v>
      </c>
      <c r="Q890" s="9">
        <f>Table1[[#This Row],[delivery_date]]-Table1[[#This Row],[order_date]]</f>
        <v>6</v>
      </c>
    </row>
    <row r="891" spans="1:17" x14ac:dyDescent="0.35">
      <c r="A891" t="s">
        <v>922</v>
      </c>
      <c r="B891" t="s">
        <v>25</v>
      </c>
      <c r="C891" t="s">
        <v>33</v>
      </c>
      <c r="D891" s="2">
        <v>3275.44</v>
      </c>
      <c r="E891">
        <v>0.47</v>
      </c>
      <c r="F891">
        <v>5</v>
      </c>
      <c r="G891" s="1">
        <v>44984</v>
      </c>
      <c r="H891" s="1">
        <v>44991</v>
      </c>
      <c r="I891" t="s">
        <v>31</v>
      </c>
      <c r="J891" t="s">
        <v>27</v>
      </c>
      <c r="K891" s="2">
        <v>513.05999999999995</v>
      </c>
      <c r="L891" t="s">
        <v>28</v>
      </c>
      <c r="M891">
        <f>YEAR(Table1[[#This Row],[order_date]])</f>
        <v>2023</v>
      </c>
      <c r="N891">
        <f>MONTH(Table1[[#This Row],[order_date]])</f>
        <v>2</v>
      </c>
      <c r="O891" s="3">
        <f>Table1[[#This Row],[sales]]-Table1[[#This Row],[profit]]</f>
        <v>2762.38</v>
      </c>
      <c r="P891" s="3">
        <f>Table1[[#This Row],[sales]]*Table1[[#This Row],[quantity]]</f>
        <v>16377.2</v>
      </c>
      <c r="Q891" s="9">
        <f>Table1[[#This Row],[delivery_date]]-Table1[[#This Row],[order_date]]</f>
        <v>7</v>
      </c>
    </row>
    <row r="892" spans="1:17" x14ac:dyDescent="0.35">
      <c r="A892" t="s">
        <v>923</v>
      </c>
      <c r="B892" t="s">
        <v>13</v>
      </c>
      <c r="C892" t="s">
        <v>14</v>
      </c>
      <c r="D892" s="2">
        <v>159.35</v>
      </c>
      <c r="E892">
        <v>0.35</v>
      </c>
      <c r="F892">
        <v>9</v>
      </c>
      <c r="G892" s="1">
        <v>44987</v>
      </c>
      <c r="H892" s="1">
        <v>44994</v>
      </c>
      <c r="I892" t="s">
        <v>21</v>
      </c>
      <c r="J892" t="s">
        <v>16</v>
      </c>
      <c r="K892" s="2">
        <v>41.86</v>
      </c>
      <c r="L892" t="s">
        <v>17</v>
      </c>
      <c r="M892">
        <f>YEAR(Table1[[#This Row],[order_date]])</f>
        <v>2023</v>
      </c>
      <c r="N892">
        <f>MONTH(Table1[[#This Row],[order_date]])</f>
        <v>3</v>
      </c>
      <c r="O892" s="3">
        <f>Table1[[#This Row],[sales]]-Table1[[#This Row],[profit]]</f>
        <v>117.49</v>
      </c>
      <c r="P892" s="3">
        <f>Table1[[#This Row],[sales]]*Table1[[#This Row],[quantity]]</f>
        <v>1434.1499999999999</v>
      </c>
      <c r="Q892" s="9">
        <f>Table1[[#This Row],[delivery_date]]-Table1[[#This Row],[order_date]]</f>
        <v>7</v>
      </c>
    </row>
    <row r="893" spans="1:17" x14ac:dyDescent="0.35">
      <c r="A893" t="s">
        <v>924</v>
      </c>
      <c r="B893" t="s">
        <v>13</v>
      </c>
      <c r="C893" t="s">
        <v>33</v>
      </c>
      <c r="D893" s="2">
        <v>1728.47</v>
      </c>
      <c r="E893">
        <v>0.18</v>
      </c>
      <c r="F893">
        <v>3</v>
      </c>
      <c r="G893" s="1">
        <v>45350</v>
      </c>
      <c r="H893" s="1">
        <v>45351</v>
      </c>
      <c r="I893" t="s">
        <v>15</v>
      </c>
      <c r="J893" t="s">
        <v>16</v>
      </c>
      <c r="K893" s="2">
        <v>114.39</v>
      </c>
      <c r="L893" t="s">
        <v>48</v>
      </c>
      <c r="M893">
        <f>YEAR(Table1[[#This Row],[order_date]])</f>
        <v>2024</v>
      </c>
      <c r="N893">
        <f>MONTH(Table1[[#This Row],[order_date]])</f>
        <v>2</v>
      </c>
      <c r="O893" s="3">
        <f>Table1[[#This Row],[sales]]-Table1[[#This Row],[profit]]</f>
        <v>1614.08</v>
      </c>
      <c r="P893" s="3">
        <f>Table1[[#This Row],[sales]]*Table1[[#This Row],[quantity]]</f>
        <v>5185.41</v>
      </c>
      <c r="Q893" s="9">
        <f>Table1[[#This Row],[delivery_date]]-Table1[[#This Row],[order_date]]</f>
        <v>1</v>
      </c>
    </row>
    <row r="894" spans="1:17" x14ac:dyDescent="0.35">
      <c r="A894" t="s">
        <v>925</v>
      </c>
      <c r="B894" t="s">
        <v>25</v>
      </c>
      <c r="C894" t="s">
        <v>36</v>
      </c>
      <c r="D894" s="2">
        <v>2028.22</v>
      </c>
      <c r="E894">
        <v>0.5</v>
      </c>
      <c r="F894">
        <v>5</v>
      </c>
      <c r="G894" s="1">
        <v>45534</v>
      </c>
      <c r="H894" s="1">
        <v>45535</v>
      </c>
      <c r="I894" t="s">
        <v>15</v>
      </c>
      <c r="J894" t="s">
        <v>27</v>
      </c>
      <c r="K894" s="2">
        <v>507.59</v>
      </c>
      <c r="L894" t="s">
        <v>28</v>
      </c>
      <c r="M894">
        <f>YEAR(Table1[[#This Row],[order_date]])</f>
        <v>2024</v>
      </c>
      <c r="N894">
        <f>MONTH(Table1[[#This Row],[order_date]])</f>
        <v>8</v>
      </c>
      <c r="O894" s="3">
        <f>Table1[[#This Row],[sales]]-Table1[[#This Row],[profit]]</f>
        <v>1520.63</v>
      </c>
      <c r="P894" s="3">
        <f>Table1[[#This Row],[sales]]*Table1[[#This Row],[quantity]]</f>
        <v>10141.1</v>
      </c>
      <c r="Q894" s="9">
        <f>Table1[[#This Row],[delivery_date]]-Table1[[#This Row],[order_date]]</f>
        <v>1</v>
      </c>
    </row>
    <row r="895" spans="1:17" x14ac:dyDescent="0.35">
      <c r="A895" t="s">
        <v>926</v>
      </c>
      <c r="B895" t="s">
        <v>25</v>
      </c>
      <c r="C895" t="s">
        <v>26</v>
      </c>
      <c r="D895" s="2">
        <v>2372.1999999999998</v>
      </c>
      <c r="E895">
        <v>0.17</v>
      </c>
      <c r="F895">
        <v>4</v>
      </c>
      <c r="G895" s="1">
        <v>45199</v>
      </c>
      <c r="H895" s="1">
        <v>45203</v>
      </c>
      <c r="I895" t="s">
        <v>21</v>
      </c>
      <c r="J895" t="s">
        <v>16</v>
      </c>
      <c r="K895" s="2">
        <v>561.82000000000005</v>
      </c>
      <c r="L895" t="s">
        <v>17</v>
      </c>
      <c r="M895">
        <f>YEAR(Table1[[#This Row],[order_date]])</f>
        <v>2023</v>
      </c>
      <c r="N895">
        <f>MONTH(Table1[[#This Row],[order_date]])</f>
        <v>9</v>
      </c>
      <c r="O895" s="3">
        <f>Table1[[#This Row],[sales]]-Table1[[#This Row],[profit]]</f>
        <v>1810.3799999999997</v>
      </c>
      <c r="P895" s="3">
        <f>Table1[[#This Row],[sales]]*Table1[[#This Row],[quantity]]</f>
        <v>9488.7999999999993</v>
      </c>
      <c r="Q895" s="9">
        <f>Table1[[#This Row],[delivery_date]]-Table1[[#This Row],[order_date]]</f>
        <v>4</v>
      </c>
    </row>
    <row r="896" spans="1:17" x14ac:dyDescent="0.35">
      <c r="A896" t="s">
        <v>927</v>
      </c>
      <c r="B896" t="s">
        <v>19</v>
      </c>
      <c r="C896" t="s">
        <v>33</v>
      </c>
      <c r="D896" s="2">
        <v>1578.25</v>
      </c>
      <c r="E896">
        <v>0.41</v>
      </c>
      <c r="F896">
        <v>7</v>
      </c>
      <c r="G896" s="1">
        <v>45152</v>
      </c>
      <c r="H896" s="1">
        <v>45158</v>
      </c>
      <c r="I896" t="s">
        <v>15</v>
      </c>
      <c r="J896" t="s">
        <v>16</v>
      </c>
      <c r="K896" s="2">
        <v>194.03</v>
      </c>
      <c r="L896" t="s">
        <v>48</v>
      </c>
      <c r="M896">
        <f>YEAR(Table1[[#This Row],[order_date]])</f>
        <v>2023</v>
      </c>
      <c r="N896">
        <f>MONTH(Table1[[#This Row],[order_date]])</f>
        <v>8</v>
      </c>
      <c r="O896" s="3">
        <f>Table1[[#This Row],[sales]]-Table1[[#This Row],[profit]]</f>
        <v>1384.22</v>
      </c>
      <c r="P896" s="3">
        <f>Table1[[#This Row],[sales]]*Table1[[#This Row],[quantity]]</f>
        <v>11047.75</v>
      </c>
      <c r="Q896" s="9">
        <f>Table1[[#This Row],[delivery_date]]-Table1[[#This Row],[order_date]]</f>
        <v>6</v>
      </c>
    </row>
    <row r="897" spans="1:17" x14ac:dyDescent="0.35">
      <c r="A897" t="s">
        <v>928</v>
      </c>
      <c r="B897" t="s">
        <v>19</v>
      </c>
      <c r="C897" t="s">
        <v>20</v>
      </c>
      <c r="D897" s="2">
        <v>3367.92</v>
      </c>
      <c r="E897">
        <v>0.39</v>
      </c>
      <c r="F897">
        <v>5</v>
      </c>
      <c r="G897" s="1">
        <v>45263</v>
      </c>
      <c r="H897" s="1">
        <v>45269</v>
      </c>
      <c r="I897" t="s">
        <v>21</v>
      </c>
      <c r="J897" t="s">
        <v>27</v>
      </c>
      <c r="K897" s="2">
        <v>922.53</v>
      </c>
      <c r="L897" t="s">
        <v>23</v>
      </c>
      <c r="M897">
        <f>YEAR(Table1[[#This Row],[order_date]])</f>
        <v>2023</v>
      </c>
      <c r="N897">
        <f>MONTH(Table1[[#This Row],[order_date]])</f>
        <v>12</v>
      </c>
      <c r="O897" s="3">
        <f>Table1[[#This Row],[sales]]-Table1[[#This Row],[profit]]</f>
        <v>2445.3900000000003</v>
      </c>
      <c r="P897" s="3">
        <f>Table1[[#This Row],[sales]]*Table1[[#This Row],[quantity]]</f>
        <v>16839.599999999999</v>
      </c>
      <c r="Q897" s="9">
        <f>Table1[[#This Row],[delivery_date]]-Table1[[#This Row],[order_date]]</f>
        <v>6</v>
      </c>
    </row>
    <row r="898" spans="1:17" x14ac:dyDescent="0.35">
      <c r="A898" t="s">
        <v>929</v>
      </c>
      <c r="B898" t="s">
        <v>41</v>
      </c>
      <c r="C898" t="s">
        <v>14</v>
      </c>
      <c r="D898" s="2">
        <v>4729.08</v>
      </c>
      <c r="E898">
        <v>0.36</v>
      </c>
      <c r="F898">
        <v>2</v>
      </c>
      <c r="G898" s="1">
        <v>45453</v>
      </c>
      <c r="H898" s="1">
        <v>45459</v>
      </c>
      <c r="I898" t="s">
        <v>31</v>
      </c>
      <c r="J898" t="s">
        <v>27</v>
      </c>
      <c r="K898" s="2">
        <v>1318.13</v>
      </c>
      <c r="L898" t="s">
        <v>34</v>
      </c>
      <c r="M898">
        <f>YEAR(Table1[[#This Row],[order_date]])</f>
        <v>2024</v>
      </c>
      <c r="N898">
        <f>MONTH(Table1[[#This Row],[order_date]])</f>
        <v>6</v>
      </c>
      <c r="O898" s="3">
        <f>Table1[[#This Row],[sales]]-Table1[[#This Row],[profit]]</f>
        <v>3410.95</v>
      </c>
      <c r="P898" s="3">
        <f>Table1[[#This Row],[sales]]*Table1[[#This Row],[quantity]]</f>
        <v>9458.16</v>
      </c>
      <c r="Q898" s="9">
        <f>Table1[[#This Row],[delivery_date]]-Table1[[#This Row],[order_date]]</f>
        <v>6</v>
      </c>
    </row>
    <row r="899" spans="1:17" x14ac:dyDescent="0.35">
      <c r="A899" t="s">
        <v>930</v>
      </c>
      <c r="B899" t="s">
        <v>19</v>
      </c>
      <c r="C899" t="s">
        <v>20</v>
      </c>
      <c r="D899" s="2">
        <v>4578.59</v>
      </c>
      <c r="E899">
        <v>0.33</v>
      </c>
      <c r="F899">
        <v>6</v>
      </c>
      <c r="G899" s="1">
        <v>45650</v>
      </c>
      <c r="H899" s="1">
        <v>45657</v>
      </c>
      <c r="I899" t="s">
        <v>21</v>
      </c>
      <c r="J899" t="s">
        <v>27</v>
      </c>
      <c r="K899" s="2">
        <v>1066.33</v>
      </c>
      <c r="L899" t="s">
        <v>48</v>
      </c>
      <c r="M899">
        <f>YEAR(Table1[[#This Row],[order_date]])</f>
        <v>2024</v>
      </c>
      <c r="N899">
        <f>MONTH(Table1[[#This Row],[order_date]])</f>
        <v>12</v>
      </c>
      <c r="O899" s="3">
        <f>Table1[[#This Row],[sales]]-Table1[[#This Row],[profit]]</f>
        <v>3512.26</v>
      </c>
      <c r="P899" s="3">
        <f>Table1[[#This Row],[sales]]*Table1[[#This Row],[quantity]]</f>
        <v>27471.54</v>
      </c>
      <c r="Q899" s="9">
        <f>Table1[[#This Row],[delivery_date]]-Table1[[#This Row],[order_date]]</f>
        <v>7</v>
      </c>
    </row>
    <row r="900" spans="1:17" x14ac:dyDescent="0.35">
      <c r="A900" t="s">
        <v>931</v>
      </c>
      <c r="B900" t="s">
        <v>13</v>
      </c>
      <c r="C900" t="s">
        <v>20</v>
      </c>
      <c r="D900" s="2">
        <v>3355.53</v>
      </c>
      <c r="E900">
        <v>0.05</v>
      </c>
      <c r="F900">
        <v>4</v>
      </c>
      <c r="G900" s="1">
        <v>45285</v>
      </c>
      <c r="H900" s="1">
        <v>45290</v>
      </c>
      <c r="I900" t="s">
        <v>21</v>
      </c>
      <c r="J900" t="s">
        <v>27</v>
      </c>
      <c r="K900" s="2">
        <v>861.5</v>
      </c>
      <c r="L900" t="s">
        <v>48</v>
      </c>
      <c r="M900">
        <f>YEAR(Table1[[#This Row],[order_date]])</f>
        <v>2023</v>
      </c>
      <c r="N900">
        <f>MONTH(Table1[[#This Row],[order_date]])</f>
        <v>12</v>
      </c>
      <c r="O900" s="3">
        <f>Table1[[#This Row],[sales]]-Table1[[#This Row],[profit]]</f>
        <v>2494.0300000000002</v>
      </c>
      <c r="P900" s="3">
        <f>Table1[[#This Row],[sales]]*Table1[[#This Row],[quantity]]</f>
        <v>13422.12</v>
      </c>
      <c r="Q900" s="9">
        <f>Table1[[#This Row],[delivery_date]]-Table1[[#This Row],[order_date]]</f>
        <v>5</v>
      </c>
    </row>
    <row r="901" spans="1:17" x14ac:dyDescent="0.35">
      <c r="A901" t="s">
        <v>932</v>
      </c>
      <c r="B901" t="s">
        <v>13</v>
      </c>
      <c r="C901" t="s">
        <v>20</v>
      </c>
      <c r="D901" s="2">
        <v>2583.73</v>
      </c>
      <c r="E901">
        <v>0.5</v>
      </c>
      <c r="F901">
        <v>6</v>
      </c>
      <c r="G901" s="1">
        <v>45265</v>
      </c>
      <c r="H901" s="1">
        <v>45266</v>
      </c>
      <c r="I901" t="s">
        <v>15</v>
      </c>
      <c r="J901" t="s">
        <v>27</v>
      </c>
      <c r="K901" s="2">
        <v>222.85</v>
      </c>
      <c r="L901" t="s">
        <v>48</v>
      </c>
      <c r="M901">
        <f>YEAR(Table1[[#This Row],[order_date]])</f>
        <v>2023</v>
      </c>
      <c r="N901">
        <f>MONTH(Table1[[#This Row],[order_date]])</f>
        <v>12</v>
      </c>
      <c r="O901" s="3">
        <f>Table1[[#This Row],[sales]]-Table1[[#This Row],[profit]]</f>
        <v>2360.88</v>
      </c>
      <c r="P901" s="3">
        <f>Table1[[#This Row],[sales]]*Table1[[#This Row],[quantity]]</f>
        <v>15502.380000000001</v>
      </c>
      <c r="Q901" s="9">
        <f>Table1[[#This Row],[delivery_date]]-Table1[[#This Row],[order_date]]</f>
        <v>1</v>
      </c>
    </row>
    <row r="902" spans="1:17" x14ac:dyDescent="0.35">
      <c r="A902" t="s">
        <v>933</v>
      </c>
      <c r="B902" t="s">
        <v>25</v>
      </c>
      <c r="C902" t="s">
        <v>14</v>
      </c>
      <c r="D902" s="2">
        <v>4146.49</v>
      </c>
      <c r="E902">
        <v>0.08</v>
      </c>
      <c r="F902">
        <v>1</v>
      </c>
      <c r="G902" s="1">
        <v>45264</v>
      </c>
      <c r="H902" s="1">
        <v>45266</v>
      </c>
      <c r="I902" t="s">
        <v>21</v>
      </c>
      <c r="J902" t="s">
        <v>16</v>
      </c>
      <c r="K902" s="2">
        <v>665.77</v>
      </c>
      <c r="L902" t="s">
        <v>48</v>
      </c>
      <c r="M902">
        <f>YEAR(Table1[[#This Row],[order_date]])</f>
        <v>2023</v>
      </c>
      <c r="N902">
        <f>MONTH(Table1[[#This Row],[order_date]])</f>
        <v>12</v>
      </c>
      <c r="O902" s="3">
        <f>Table1[[#This Row],[sales]]-Table1[[#This Row],[profit]]</f>
        <v>3480.72</v>
      </c>
      <c r="P902" s="3">
        <f>Table1[[#This Row],[sales]]*Table1[[#This Row],[quantity]]</f>
        <v>4146.49</v>
      </c>
      <c r="Q902" s="9">
        <f>Table1[[#This Row],[delivery_date]]-Table1[[#This Row],[order_date]]</f>
        <v>2</v>
      </c>
    </row>
    <row r="903" spans="1:17" x14ac:dyDescent="0.35">
      <c r="A903" t="s">
        <v>934</v>
      </c>
      <c r="B903" t="s">
        <v>19</v>
      </c>
      <c r="C903" t="s">
        <v>14</v>
      </c>
      <c r="D903" s="2">
        <v>4196.09</v>
      </c>
      <c r="E903">
        <v>0.3</v>
      </c>
      <c r="F903">
        <v>1</v>
      </c>
      <c r="G903" s="1">
        <v>45415</v>
      </c>
      <c r="H903" s="1">
        <v>45418</v>
      </c>
      <c r="I903" t="s">
        <v>31</v>
      </c>
      <c r="J903" t="s">
        <v>22</v>
      </c>
      <c r="K903" s="2">
        <v>1227.24</v>
      </c>
      <c r="L903" t="s">
        <v>48</v>
      </c>
      <c r="M903">
        <f>YEAR(Table1[[#This Row],[order_date]])</f>
        <v>2024</v>
      </c>
      <c r="N903">
        <f>MONTH(Table1[[#This Row],[order_date]])</f>
        <v>5</v>
      </c>
      <c r="O903" s="3">
        <f>Table1[[#This Row],[sales]]-Table1[[#This Row],[profit]]</f>
        <v>2968.8500000000004</v>
      </c>
      <c r="P903" s="3">
        <f>Table1[[#This Row],[sales]]*Table1[[#This Row],[quantity]]</f>
        <v>4196.09</v>
      </c>
      <c r="Q903" s="9">
        <f>Table1[[#This Row],[delivery_date]]-Table1[[#This Row],[order_date]]</f>
        <v>3</v>
      </c>
    </row>
    <row r="904" spans="1:17" x14ac:dyDescent="0.35">
      <c r="A904" t="s">
        <v>935</v>
      </c>
      <c r="B904" t="s">
        <v>41</v>
      </c>
      <c r="C904" t="s">
        <v>14</v>
      </c>
      <c r="D904" s="2">
        <v>4164.91</v>
      </c>
      <c r="E904">
        <v>0.12</v>
      </c>
      <c r="F904">
        <v>4</v>
      </c>
      <c r="G904" s="1">
        <v>45303</v>
      </c>
      <c r="H904" s="1">
        <v>45305</v>
      </c>
      <c r="I904" t="s">
        <v>31</v>
      </c>
      <c r="J904" t="s">
        <v>22</v>
      </c>
      <c r="K904" s="2">
        <v>307.92</v>
      </c>
      <c r="L904" t="s">
        <v>48</v>
      </c>
      <c r="M904">
        <f>YEAR(Table1[[#This Row],[order_date]])</f>
        <v>2024</v>
      </c>
      <c r="N904">
        <f>MONTH(Table1[[#This Row],[order_date]])</f>
        <v>1</v>
      </c>
      <c r="O904" s="3">
        <f>Table1[[#This Row],[sales]]-Table1[[#This Row],[profit]]</f>
        <v>3856.99</v>
      </c>
      <c r="P904" s="3">
        <f>Table1[[#This Row],[sales]]*Table1[[#This Row],[quantity]]</f>
        <v>16659.64</v>
      </c>
      <c r="Q904" s="9">
        <f>Table1[[#This Row],[delivery_date]]-Table1[[#This Row],[order_date]]</f>
        <v>2</v>
      </c>
    </row>
    <row r="905" spans="1:17" x14ac:dyDescent="0.35">
      <c r="A905" t="s">
        <v>936</v>
      </c>
      <c r="B905" t="s">
        <v>13</v>
      </c>
      <c r="C905" t="s">
        <v>14</v>
      </c>
      <c r="D905" s="2">
        <v>873.45</v>
      </c>
      <c r="E905">
        <v>0.08</v>
      </c>
      <c r="F905">
        <v>7</v>
      </c>
      <c r="G905" s="1">
        <v>45614</v>
      </c>
      <c r="H905" s="1">
        <v>45619</v>
      </c>
      <c r="I905" t="s">
        <v>21</v>
      </c>
      <c r="J905" t="s">
        <v>22</v>
      </c>
      <c r="K905" s="2">
        <v>134.53</v>
      </c>
      <c r="L905" t="s">
        <v>34</v>
      </c>
      <c r="M905">
        <f>YEAR(Table1[[#This Row],[order_date]])</f>
        <v>2024</v>
      </c>
      <c r="N905">
        <f>MONTH(Table1[[#This Row],[order_date]])</f>
        <v>11</v>
      </c>
      <c r="O905" s="3">
        <f>Table1[[#This Row],[sales]]-Table1[[#This Row],[profit]]</f>
        <v>738.92000000000007</v>
      </c>
      <c r="P905" s="3">
        <f>Table1[[#This Row],[sales]]*Table1[[#This Row],[quantity]]</f>
        <v>6114.1500000000005</v>
      </c>
      <c r="Q905" s="9">
        <f>Table1[[#This Row],[delivery_date]]-Table1[[#This Row],[order_date]]</f>
        <v>5</v>
      </c>
    </row>
    <row r="906" spans="1:17" x14ac:dyDescent="0.35">
      <c r="A906" t="s">
        <v>937</v>
      </c>
      <c r="B906" t="s">
        <v>13</v>
      </c>
      <c r="C906" t="s">
        <v>20</v>
      </c>
      <c r="D906" s="2">
        <v>224.62</v>
      </c>
      <c r="E906">
        <v>0.28000000000000003</v>
      </c>
      <c r="F906">
        <v>7</v>
      </c>
      <c r="G906" s="1">
        <v>45195</v>
      </c>
      <c r="H906" s="1">
        <v>45200</v>
      </c>
      <c r="I906" t="s">
        <v>15</v>
      </c>
      <c r="J906" t="s">
        <v>16</v>
      </c>
      <c r="K906" s="2">
        <v>65.25</v>
      </c>
      <c r="L906" t="s">
        <v>28</v>
      </c>
      <c r="M906">
        <f>YEAR(Table1[[#This Row],[order_date]])</f>
        <v>2023</v>
      </c>
      <c r="N906">
        <f>MONTH(Table1[[#This Row],[order_date]])</f>
        <v>9</v>
      </c>
      <c r="O906" s="3">
        <f>Table1[[#This Row],[sales]]-Table1[[#This Row],[profit]]</f>
        <v>159.37</v>
      </c>
      <c r="P906" s="3">
        <f>Table1[[#This Row],[sales]]*Table1[[#This Row],[quantity]]</f>
        <v>1572.3400000000001</v>
      </c>
      <c r="Q906" s="9">
        <f>Table1[[#This Row],[delivery_date]]-Table1[[#This Row],[order_date]]</f>
        <v>5</v>
      </c>
    </row>
    <row r="907" spans="1:17" x14ac:dyDescent="0.35">
      <c r="A907" t="s">
        <v>938</v>
      </c>
      <c r="B907" t="s">
        <v>41</v>
      </c>
      <c r="C907" t="s">
        <v>36</v>
      </c>
      <c r="D907" s="2">
        <v>4917.6499999999996</v>
      </c>
      <c r="E907">
        <v>0.42</v>
      </c>
      <c r="F907">
        <v>1</v>
      </c>
      <c r="G907" s="1">
        <v>45557</v>
      </c>
      <c r="H907" s="1">
        <v>45558</v>
      </c>
      <c r="I907" t="s">
        <v>31</v>
      </c>
      <c r="J907" t="s">
        <v>27</v>
      </c>
      <c r="K907" s="2">
        <v>966.37</v>
      </c>
      <c r="L907" t="s">
        <v>17</v>
      </c>
      <c r="M907">
        <f>YEAR(Table1[[#This Row],[order_date]])</f>
        <v>2024</v>
      </c>
      <c r="N907">
        <f>MONTH(Table1[[#This Row],[order_date]])</f>
        <v>9</v>
      </c>
      <c r="O907" s="3">
        <f>Table1[[#This Row],[sales]]-Table1[[#This Row],[profit]]</f>
        <v>3951.2799999999997</v>
      </c>
      <c r="P907" s="3">
        <f>Table1[[#This Row],[sales]]*Table1[[#This Row],[quantity]]</f>
        <v>4917.6499999999996</v>
      </c>
      <c r="Q907" s="9">
        <f>Table1[[#This Row],[delivery_date]]-Table1[[#This Row],[order_date]]</f>
        <v>1</v>
      </c>
    </row>
    <row r="908" spans="1:17" x14ac:dyDescent="0.35">
      <c r="A908" t="s">
        <v>939</v>
      </c>
      <c r="B908" t="s">
        <v>41</v>
      </c>
      <c r="C908" t="s">
        <v>36</v>
      </c>
      <c r="D908" s="2">
        <v>4802.3100000000004</v>
      </c>
      <c r="E908">
        <v>0.19</v>
      </c>
      <c r="F908">
        <v>5</v>
      </c>
      <c r="G908" s="1">
        <v>45080</v>
      </c>
      <c r="H908" s="1">
        <v>45081</v>
      </c>
      <c r="I908" t="s">
        <v>21</v>
      </c>
      <c r="J908" t="s">
        <v>16</v>
      </c>
      <c r="K908" s="2">
        <v>274.77</v>
      </c>
      <c r="L908" t="s">
        <v>48</v>
      </c>
      <c r="M908">
        <f>YEAR(Table1[[#This Row],[order_date]])</f>
        <v>2023</v>
      </c>
      <c r="N908">
        <f>MONTH(Table1[[#This Row],[order_date]])</f>
        <v>6</v>
      </c>
      <c r="O908" s="3">
        <f>Table1[[#This Row],[sales]]-Table1[[#This Row],[profit]]</f>
        <v>4527.5400000000009</v>
      </c>
      <c r="P908" s="3">
        <f>Table1[[#This Row],[sales]]*Table1[[#This Row],[quantity]]</f>
        <v>24011.550000000003</v>
      </c>
      <c r="Q908" s="9">
        <f>Table1[[#This Row],[delivery_date]]-Table1[[#This Row],[order_date]]</f>
        <v>1</v>
      </c>
    </row>
    <row r="909" spans="1:17" x14ac:dyDescent="0.35">
      <c r="A909" t="s">
        <v>940</v>
      </c>
      <c r="B909" t="s">
        <v>13</v>
      </c>
      <c r="C909" t="s">
        <v>14</v>
      </c>
      <c r="D909" s="2">
        <v>2865.45</v>
      </c>
      <c r="E909">
        <v>0.04</v>
      </c>
      <c r="F909">
        <v>6</v>
      </c>
      <c r="G909" s="1">
        <v>44934</v>
      </c>
      <c r="H909" s="1">
        <v>44936</v>
      </c>
      <c r="I909" t="s">
        <v>21</v>
      </c>
      <c r="J909" t="s">
        <v>27</v>
      </c>
      <c r="K909" s="2">
        <v>753.76</v>
      </c>
      <c r="L909" t="s">
        <v>34</v>
      </c>
      <c r="M909">
        <f>YEAR(Table1[[#This Row],[order_date]])</f>
        <v>2023</v>
      </c>
      <c r="N909">
        <f>MONTH(Table1[[#This Row],[order_date]])</f>
        <v>1</v>
      </c>
      <c r="O909" s="3">
        <f>Table1[[#This Row],[sales]]-Table1[[#This Row],[profit]]</f>
        <v>2111.6899999999996</v>
      </c>
      <c r="P909" s="3">
        <f>Table1[[#This Row],[sales]]*Table1[[#This Row],[quantity]]</f>
        <v>17192.699999999997</v>
      </c>
      <c r="Q909" s="9">
        <f>Table1[[#This Row],[delivery_date]]-Table1[[#This Row],[order_date]]</f>
        <v>2</v>
      </c>
    </row>
    <row r="910" spans="1:17" x14ac:dyDescent="0.35">
      <c r="A910" t="s">
        <v>941</v>
      </c>
      <c r="B910" t="s">
        <v>13</v>
      </c>
      <c r="C910" t="s">
        <v>26</v>
      </c>
      <c r="D910" s="2">
        <v>4966.01</v>
      </c>
      <c r="E910">
        <v>0.31</v>
      </c>
      <c r="F910">
        <v>5</v>
      </c>
      <c r="G910" s="1">
        <v>45208</v>
      </c>
      <c r="H910" s="1">
        <v>45212</v>
      </c>
      <c r="I910" t="s">
        <v>31</v>
      </c>
      <c r="J910" t="s">
        <v>16</v>
      </c>
      <c r="K910" s="2">
        <v>649.14</v>
      </c>
      <c r="L910" t="s">
        <v>34</v>
      </c>
      <c r="M910">
        <f>YEAR(Table1[[#This Row],[order_date]])</f>
        <v>2023</v>
      </c>
      <c r="N910">
        <f>MONTH(Table1[[#This Row],[order_date]])</f>
        <v>10</v>
      </c>
      <c r="O910" s="3">
        <f>Table1[[#This Row],[sales]]-Table1[[#This Row],[profit]]</f>
        <v>4316.87</v>
      </c>
      <c r="P910" s="3">
        <f>Table1[[#This Row],[sales]]*Table1[[#This Row],[quantity]]</f>
        <v>24830.050000000003</v>
      </c>
      <c r="Q910" s="9">
        <f>Table1[[#This Row],[delivery_date]]-Table1[[#This Row],[order_date]]</f>
        <v>4</v>
      </c>
    </row>
    <row r="911" spans="1:17" x14ac:dyDescent="0.35">
      <c r="A911" t="s">
        <v>942</v>
      </c>
      <c r="B911" t="s">
        <v>41</v>
      </c>
      <c r="C911" t="s">
        <v>33</v>
      </c>
      <c r="D911" s="2">
        <v>3875.68</v>
      </c>
      <c r="E911">
        <v>0.38</v>
      </c>
      <c r="F911">
        <v>7</v>
      </c>
      <c r="G911" s="1">
        <v>45324</v>
      </c>
      <c r="H911" s="1">
        <v>45326</v>
      </c>
      <c r="I911" t="s">
        <v>15</v>
      </c>
      <c r="J911" t="s">
        <v>16</v>
      </c>
      <c r="K911" s="2">
        <v>228.61</v>
      </c>
      <c r="L911" t="s">
        <v>34</v>
      </c>
      <c r="M911">
        <f>YEAR(Table1[[#This Row],[order_date]])</f>
        <v>2024</v>
      </c>
      <c r="N911">
        <f>MONTH(Table1[[#This Row],[order_date]])</f>
        <v>2</v>
      </c>
      <c r="O911" s="3">
        <f>Table1[[#This Row],[sales]]-Table1[[#This Row],[profit]]</f>
        <v>3647.0699999999997</v>
      </c>
      <c r="P911" s="3">
        <f>Table1[[#This Row],[sales]]*Table1[[#This Row],[quantity]]</f>
        <v>27129.759999999998</v>
      </c>
      <c r="Q911" s="9">
        <f>Table1[[#This Row],[delivery_date]]-Table1[[#This Row],[order_date]]</f>
        <v>2</v>
      </c>
    </row>
    <row r="912" spans="1:17" x14ac:dyDescent="0.35">
      <c r="A912" t="s">
        <v>943</v>
      </c>
      <c r="B912" t="s">
        <v>13</v>
      </c>
      <c r="C912" t="s">
        <v>26</v>
      </c>
      <c r="D912" s="2">
        <v>2635.16</v>
      </c>
      <c r="E912">
        <v>0.15</v>
      </c>
      <c r="F912">
        <v>6</v>
      </c>
      <c r="G912" s="1">
        <v>45172</v>
      </c>
      <c r="H912" s="1">
        <v>45178</v>
      </c>
      <c r="I912" t="s">
        <v>21</v>
      </c>
      <c r="J912" t="s">
        <v>16</v>
      </c>
      <c r="K912" s="2">
        <v>679.17</v>
      </c>
      <c r="L912" t="s">
        <v>23</v>
      </c>
      <c r="M912">
        <f>YEAR(Table1[[#This Row],[order_date]])</f>
        <v>2023</v>
      </c>
      <c r="N912">
        <f>MONTH(Table1[[#This Row],[order_date]])</f>
        <v>9</v>
      </c>
      <c r="O912" s="3">
        <f>Table1[[#This Row],[sales]]-Table1[[#This Row],[profit]]</f>
        <v>1955.9899999999998</v>
      </c>
      <c r="P912" s="3">
        <f>Table1[[#This Row],[sales]]*Table1[[#This Row],[quantity]]</f>
        <v>15810.96</v>
      </c>
      <c r="Q912" s="9">
        <f>Table1[[#This Row],[delivery_date]]-Table1[[#This Row],[order_date]]</f>
        <v>6</v>
      </c>
    </row>
    <row r="913" spans="1:17" x14ac:dyDescent="0.35">
      <c r="A913" t="s">
        <v>944</v>
      </c>
      <c r="B913" t="s">
        <v>25</v>
      </c>
      <c r="C913" t="s">
        <v>26</v>
      </c>
      <c r="D913" s="2">
        <v>2007.72</v>
      </c>
      <c r="E913">
        <v>0.35</v>
      </c>
      <c r="F913">
        <v>5</v>
      </c>
      <c r="G913" s="1">
        <v>45060</v>
      </c>
      <c r="H913" s="1">
        <v>45067</v>
      </c>
      <c r="I913" t="s">
        <v>31</v>
      </c>
      <c r="J913" t="s">
        <v>22</v>
      </c>
      <c r="K913" s="2">
        <v>474.64</v>
      </c>
      <c r="L913" t="s">
        <v>17</v>
      </c>
      <c r="M913">
        <f>YEAR(Table1[[#This Row],[order_date]])</f>
        <v>2023</v>
      </c>
      <c r="N913">
        <f>MONTH(Table1[[#This Row],[order_date]])</f>
        <v>5</v>
      </c>
      <c r="O913" s="3">
        <f>Table1[[#This Row],[sales]]-Table1[[#This Row],[profit]]</f>
        <v>1533.08</v>
      </c>
      <c r="P913" s="3">
        <f>Table1[[#This Row],[sales]]*Table1[[#This Row],[quantity]]</f>
        <v>10038.6</v>
      </c>
      <c r="Q913" s="9">
        <f>Table1[[#This Row],[delivery_date]]-Table1[[#This Row],[order_date]]</f>
        <v>7</v>
      </c>
    </row>
    <row r="914" spans="1:17" x14ac:dyDescent="0.35">
      <c r="A914" t="s">
        <v>945</v>
      </c>
      <c r="B914" t="s">
        <v>25</v>
      </c>
      <c r="C914" t="s">
        <v>26</v>
      </c>
      <c r="D914" s="2">
        <v>3005.03</v>
      </c>
      <c r="E914">
        <v>0.04</v>
      </c>
      <c r="F914">
        <v>5</v>
      </c>
      <c r="G914" s="1">
        <v>45582</v>
      </c>
      <c r="H914" s="1">
        <v>45583</v>
      </c>
      <c r="I914" t="s">
        <v>21</v>
      </c>
      <c r="J914" t="s">
        <v>16</v>
      </c>
      <c r="K914" s="2">
        <v>549.19000000000005</v>
      </c>
      <c r="L914" t="s">
        <v>23</v>
      </c>
      <c r="M914">
        <f>YEAR(Table1[[#This Row],[order_date]])</f>
        <v>2024</v>
      </c>
      <c r="N914">
        <f>MONTH(Table1[[#This Row],[order_date]])</f>
        <v>10</v>
      </c>
      <c r="O914" s="3">
        <f>Table1[[#This Row],[sales]]-Table1[[#This Row],[profit]]</f>
        <v>2455.84</v>
      </c>
      <c r="P914" s="3">
        <f>Table1[[#This Row],[sales]]*Table1[[#This Row],[quantity]]</f>
        <v>15025.150000000001</v>
      </c>
      <c r="Q914" s="9">
        <f>Table1[[#This Row],[delivery_date]]-Table1[[#This Row],[order_date]]</f>
        <v>1</v>
      </c>
    </row>
    <row r="915" spans="1:17" x14ac:dyDescent="0.35">
      <c r="A915" t="s">
        <v>946</v>
      </c>
      <c r="B915" t="s">
        <v>41</v>
      </c>
      <c r="C915" t="s">
        <v>36</v>
      </c>
      <c r="D915" s="2">
        <v>2627.43</v>
      </c>
      <c r="E915">
        <v>0.18</v>
      </c>
      <c r="F915">
        <v>9</v>
      </c>
      <c r="G915" s="1">
        <v>45153</v>
      </c>
      <c r="H915" s="1">
        <v>45159</v>
      </c>
      <c r="I915" t="s">
        <v>31</v>
      </c>
      <c r="J915" t="s">
        <v>16</v>
      </c>
      <c r="K915" s="2">
        <v>369.88</v>
      </c>
      <c r="L915" t="s">
        <v>17</v>
      </c>
      <c r="M915">
        <f>YEAR(Table1[[#This Row],[order_date]])</f>
        <v>2023</v>
      </c>
      <c r="N915">
        <f>MONTH(Table1[[#This Row],[order_date]])</f>
        <v>8</v>
      </c>
      <c r="O915" s="3">
        <f>Table1[[#This Row],[sales]]-Table1[[#This Row],[profit]]</f>
        <v>2257.5499999999997</v>
      </c>
      <c r="P915" s="3">
        <f>Table1[[#This Row],[sales]]*Table1[[#This Row],[quantity]]</f>
        <v>23646.87</v>
      </c>
      <c r="Q915" s="9">
        <f>Table1[[#This Row],[delivery_date]]-Table1[[#This Row],[order_date]]</f>
        <v>6</v>
      </c>
    </row>
    <row r="916" spans="1:17" x14ac:dyDescent="0.35">
      <c r="A916" t="s">
        <v>947</v>
      </c>
      <c r="B916" t="s">
        <v>19</v>
      </c>
      <c r="C916" t="s">
        <v>33</v>
      </c>
      <c r="D916" s="2">
        <v>4969.63</v>
      </c>
      <c r="E916">
        <v>0.24</v>
      </c>
      <c r="F916">
        <v>3</v>
      </c>
      <c r="G916" s="1">
        <v>44960</v>
      </c>
      <c r="H916" s="1">
        <v>44964</v>
      </c>
      <c r="I916" t="s">
        <v>21</v>
      </c>
      <c r="J916" t="s">
        <v>16</v>
      </c>
      <c r="K916" s="2">
        <v>1190.8399999999999</v>
      </c>
      <c r="L916" t="s">
        <v>28</v>
      </c>
      <c r="M916">
        <f>YEAR(Table1[[#This Row],[order_date]])</f>
        <v>2023</v>
      </c>
      <c r="N916">
        <f>MONTH(Table1[[#This Row],[order_date]])</f>
        <v>2</v>
      </c>
      <c r="O916" s="3">
        <f>Table1[[#This Row],[sales]]-Table1[[#This Row],[profit]]</f>
        <v>3778.79</v>
      </c>
      <c r="P916" s="3">
        <f>Table1[[#This Row],[sales]]*Table1[[#This Row],[quantity]]</f>
        <v>14908.89</v>
      </c>
      <c r="Q916" s="9">
        <f>Table1[[#This Row],[delivery_date]]-Table1[[#This Row],[order_date]]</f>
        <v>4</v>
      </c>
    </row>
    <row r="917" spans="1:17" x14ac:dyDescent="0.35">
      <c r="A917" t="s">
        <v>948</v>
      </c>
      <c r="B917" t="s">
        <v>41</v>
      </c>
      <c r="C917" t="s">
        <v>26</v>
      </c>
      <c r="D917" s="2">
        <v>2503.2600000000002</v>
      </c>
      <c r="E917">
        <v>0.39</v>
      </c>
      <c r="F917">
        <v>9</v>
      </c>
      <c r="G917" s="1">
        <v>45222</v>
      </c>
      <c r="H917" s="1">
        <v>45228</v>
      </c>
      <c r="I917" t="s">
        <v>15</v>
      </c>
      <c r="J917" t="s">
        <v>16</v>
      </c>
      <c r="K917" s="2">
        <v>499.41</v>
      </c>
      <c r="L917" t="s">
        <v>39</v>
      </c>
      <c r="M917">
        <f>YEAR(Table1[[#This Row],[order_date]])</f>
        <v>2023</v>
      </c>
      <c r="N917">
        <f>MONTH(Table1[[#This Row],[order_date]])</f>
        <v>10</v>
      </c>
      <c r="O917" s="3">
        <f>Table1[[#This Row],[sales]]-Table1[[#This Row],[profit]]</f>
        <v>2003.8500000000001</v>
      </c>
      <c r="P917" s="3">
        <f>Table1[[#This Row],[sales]]*Table1[[#This Row],[quantity]]</f>
        <v>22529.340000000004</v>
      </c>
      <c r="Q917" s="9">
        <f>Table1[[#This Row],[delivery_date]]-Table1[[#This Row],[order_date]]</f>
        <v>6</v>
      </c>
    </row>
    <row r="918" spans="1:17" x14ac:dyDescent="0.35">
      <c r="A918" t="s">
        <v>949</v>
      </c>
      <c r="B918" t="s">
        <v>41</v>
      </c>
      <c r="C918" t="s">
        <v>14</v>
      </c>
      <c r="D918" s="2">
        <v>4196.01</v>
      </c>
      <c r="E918">
        <v>0.17</v>
      </c>
      <c r="F918">
        <v>2</v>
      </c>
      <c r="G918" s="1">
        <v>45401</v>
      </c>
      <c r="H918" s="1">
        <v>45405</v>
      </c>
      <c r="I918" t="s">
        <v>15</v>
      </c>
      <c r="J918" t="s">
        <v>16</v>
      </c>
      <c r="K918" s="2">
        <v>456.82</v>
      </c>
      <c r="L918" t="s">
        <v>23</v>
      </c>
      <c r="M918">
        <f>YEAR(Table1[[#This Row],[order_date]])</f>
        <v>2024</v>
      </c>
      <c r="N918">
        <f>MONTH(Table1[[#This Row],[order_date]])</f>
        <v>4</v>
      </c>
      <c r="O918" s="3">
        <f>Table1[[#This Row],[sales]]-Table1[[#This Row],[profit]]</f>
        <v>3739.19</v>
      </c>
      <c r="P918" s="3">
        <f>Table1[[#This Row],[sales]]*Table1[[#This Row],[quantity]]</f>
        <v>8392.02</v>
      </c>
      <c r="Q918" s="9">
        <f>Table1[[#This Row],[delivery_date]]-Table1[[#This Row],[order_date]]</f>
        <v>4</v>
      </c>
    </row>
    <row r="919" spans="1:17" x14ac:dyDescent="0.35">
      <c r="A919" t="s">
        <v>950</v>
      </c>
      <c r="B919" t="s">
        <v>19</v>
      </c>
      <c r="C919" t="s">
        <v>36</v>
      </c>
      <c r="D919" s="2">
        <v>4086.76</v>
      </c>
      <c r="E919">
        <v>0.23</v>
      </c>
      <c r="F919">
        <v>7</v>
      </c>
      <c r="G919" s="1">
        <v>45066</v>
      </c>
      <c r="H919" s="1">
        <v>45067</v>
      </c>
      <c r="I919" t="s">
        <v>31</v>
      </c>
      <c r="J919" t="s">
        <v>16</v>
      </c>
      <c r="K919" s="2">
        <v>1103.0899999999999</v>
      </c>
      <c r="L919" t="s">
        <v>28</v>
      </c>
      <c r="M919">
        <f>YEAR(Table1[[#This Row],[order_date]])</f>
        <v>2023</v>
      </c>
      <c r="N919">
        <f>MONTH(Table1[[#This Row],[order_date]])</f>
        <v>5</v>
      </c>
      <c r="O919" s="3">
        <f>Table1[[#This Row],[sales]]-Table1[[#This Row],[profit]]</f>
        <v>2983.67</v>
      </c>
      <c r="P919" s="3">
        <f>Table1[[#This Row],[sales]]*Table1[[#This Row],[quantity]]</f>
        <v>28607.32</v>
      </c>
      <c r="Q919" s="9">
        <f>Table1[[#This Row],[delivery_date]]-Table1[[#This Row],[order_date]]</f>
        <v>1</v>
      </c>
    </row>
    <row r="920" spans="1:17" x14ac:dyDescent="0.35">
      <c r="A920" t="s">
        <v>951</v>
      </c>
      <c r="B920" t="s">
        <v>19</v>
      </c>
      <c r="C920" t="s">
        <v>14</v>
      </c>
      <c r="D920" s="2">
        <v>449.89</v>
      </c>
      <c r="E920">
        <v>0.31</v>
      </c>
      <c r="F920">
        <v>6</v>
      </c>
      <c r="G920" s="1">
        <v>45311</v>
      </c>
      <c r="H920" s="1">
        <v>45313</v>
      </c>
      <c r="I920" t="s">
        <v>21</v>
      </c>
      <c r="J920" t="s">
        <v>27</v>
      </c>
      <c r="K920" s="2">
        <v>82.56</v>
      </c>
      <c r="L920" t="s">
        <v>48</v>
      </c>
      <c r="M920">
        <f>YEAR(Table1[[#This Row],[order_date]])</f>
        <v>2024</v>
      </c>
      <c r="N920">
        <f>MONTH(Table1[[#This Row],[order_date]])</f>
        <v>1</v>
      </c>
      <c r="O920" s="3">
        <f>Table1[[#This Row],[sales]]-Table1[[#This Row],[profit]]</f>
        <v>367.33</v>
      </c>
      <c r="P920" s="3">
        <f>Table1[[#This Row],[sales]]*Table1[[#This Row],[quantity]]</f>
        <v>2699.34</v>
      </c>
      <c r="Q920" s="9">
        <f>Table1[[#This Row],[delivery_date]]-Table1[[#This Row],[order_date]]</f>
        <v>2</v>
      </c>
    </row>
    <row r="921" spans="1:17" x14ac:dyDescent="0.35">
      <c r="A921" t="s">
        <v>952</v>
      </c>
      <c r="B921" t="s">
        <v>19</v>
      </c>
      <c r="C921" t="s">
        <v>14</v>
      </c>
      <c r="D921" s="2">
        <v>526.33000000000004</v>
      </c>
      <c r="E921">
        <v>0.31</v>
      </c>
      <c r="F921">
        <v>8</v>
      </c>
      <c r="G921" s="1">
        <v>45211</v>
      </c>
      <c r="H921" s="1">
        <v>45214</v>
      </c>
      <c r="I921" t="s">
        <v>15</v>
      </c>
      <c r="J921" t="s">
        <v>16</v>
      </c>
      <c r="K921" s="2">
        <v>139.22</v>
      </c>
      <c r="L921" t="s">
        <v>48</v>
      </c>
      <c r="M921">
        <f>YEAR(Table1[[#This Row],[order_date]])</f>
        <v>2023</v>
      </c>
      <c r="N921">
        <f>MONTH(Table1[[#This Row],[order_date]])</f>
        <v>10</v>
      </c>
      <c r="O921" s="3">
        <f>Table1[[#This Row],[sales]]-Table1[[#This Row],[profit]]</f>
        <v>387.11</v>
      </c>
      <c r="P921" s="3">
        <f>Table1[[#This Row],[sales]]*Table1[[#This Row],[quantity]]</f>
        <v>4210.6400000000003</v>
      </c>
      <c r="Q921" s="9">
        <f>Table1[[#This Row],[delivery_date]]-Table1[[#This Row],[order_date]]</f>
        <v>3</v>
      </c>
    </row>
    <row r="922" spans="1:17" x14ac:dyDescent="0.35">
      <c r="A922" t="s">
        <v>953</v>
      </c>
      <c r="B922" t="s">
        <v>25</v>
      </c>
      <c r="C922" t="s">
        <v>26</v>
      </c>
      <c r="D922" s="2">
        <v>3333.07</v>
      </c>
      <c r="E922">
        <v>0.26</v>
      </c>
      <c r="F922">
        <v>9</v>
      </c>
      <c r="G922" s="1">
        <v>45135</v>
      </c>
      <c r="H922" s="1">
        <v>45136</v>
      </c>
      <c r="I922" t="s">
        <v>31</v>
      </c>
      <c r="J922" t="s">
        <v>27</v>
      </c>
      <c r="K922" s="2">
        <v>235.6</v>
      </c>
      <c r="L922" t="s">
        <v>17</v>
      </c>
      <c r="M922">
        <f>YEAR(Table1[[#This Row],[order_date]])</f>
        <v>2023</v>
      </c>
      <c r="N922">
        <f>MONTH(Table1[[#This Row],[order_date]])</f>
        <v>7</v>
      </c>
      <c r="O922" s="3">
        <f>Table1[[#This Row],[sales]]-Table1[[#This Row],[profit]]</f>
        <v>3097.4700000000003</v>
      </c>
      <c r="P922" s="3">
        <f>Table1[[#This Row],[sales]]*Table1[[#This Row],[quantity]]</f>
        <v>29997.63</v>
      </c>
      <c r="Q922" s="9">
        <f>Table1[[#This Row],[delivery_date]]-Table1[[#This Row],[order_date]]</f>
        <v>1</v>
      </c>
    </row>
    <row r="923" spans="1:17" x14ac:dyDescent="0.35">
      <c r="A923" t="s">
        <v>954</v>
      </c>
      <c r="B923" t="s">
        <v>13</v>
      </c>
      <c r="C923" t="s">
        <v>14</v>
      </c>
      <c r="D923" s="2">
        <v>1369.63</v>
      </c>
      <c r="E923">
        <v>0.16</v>
      </c>
      <c r="F923">
        <v>6</v>
      </c>
      <c r="G923" s="1">
        <v>45008</v>
      </c>
      <c r="H923" s="1">
        <v>45010</v>
      </c>
      <c r="I923" t="s">
        <v>15</v>
      </c>
      <c r="J923" t="s">
        <v>27</v>
      </c>
      <c r="K923" s="2">
        <v>147</v>
      </c>
      <c r="L923" t="s">
        <v>28</v>
      </c>
      <c r="M923">
        <f>YEAR(Table1[[#This Row],[order_date]])</f>
        <v>2023</v>
      </c>
      <c r="N923">
        <f>MONTH(Table1[[#This Row],[order_date]])</f>
        <v>3</v>
      </c>
      <c r="O923" s="3">
        <f>Table1[[#This Row],[sales]]-Table1[[#This Row],[profit]]</f>
        <v>1222.6300000000001</v>
      </c>
      <c r="P923" s="3">
        <f>Table1[[#This Row],[sales]]*Table1[[#This Row],[quantity]]</f>
        <v>8217.7800000000007</v>
      </c>
      <c r="Q923" s="9">
        <f>Table1[[#This Row],[delivery_date]]-Table1[[#This Row],[order_date]]</f>
        <v>2</v>
      </c>
    </row>
    <row r="924" spans="1:17" x14ac:dyDescent="0.35">
      <c r="A924" t="s">
        <v>955</v>
      </c>
      <c r="B924" t="s">
        <v>25</v>
      </c>
      <c r="C924" t="s">
        <v>33</v>
      </c>
      <c r="D924" s="2">
        <v>3321.88</v>
      </c>
      <c r="E924">
        <v>0.33</v>
      </c>
      <c r="F924">
        <v>2</v>
      </c>
      <c r="G924" s="1">
        <v>45359</v>
      </c>
      <c r="H924" s="1">
        <v>45362</v>
      </c>
      <c r="I924" t="s">
        <v>15</v>
      </c>
      <c r="J924" t="s">
        <v>16</v>
      </c>
      <c r="K924" s="2">
        <v>426.77</v>
      </c>
      <c r="L924" t="s">
        <v>23</v>
      </c>
      <c r="M924">
        <f>YEAR(Table1[[#This Row],[order_date]])</f>
        <v>2024</v>
      </c>
      <c r="N924">
        <f>MONTH(Table1[[#This Row],[order_date]])</f>
        <v>3</v>
      </c>
      <c r="O924" s="3">
        <f>Table1[[#This Row],[sales]]-Table1[[#This Row],[profit]]</f>
        <v>2895.11</v>
      </c>
      <c r="P924" s="3">
        <f>Table1[[#This Row],[sales]]*Table1[[#This Row],[quantity]]</f>
        <v>6643.76</v>
      </c>
      <c r="Q924" s="9">
        <f>Table1[[#This Row],[delivery_date]]-Table1[[#This Row],[order_date]]</f>
        <v>3</v>
      </c>
    </row>
    <row r="925" spans="1:17" x14ac:dyDescent="0.35">
      <c r="A925" t="s">
        <v>956</v>
      </c>
      <c r="B925" t="s">
        <v>13</v>
      </c>
      <c r="C925" t="s">
        <v>14</v>
      </c>
      <c r="D925" s="2">
        <v>808.67</v>
      </c>
      <c r="E925">
        <v>0.42</v>
      </c>
      <c r="F925">
        <v>4</v>
      </c>
      <c r="G925" s="1">
        <v>45326</v>
      </c>
      <c r="H925" s="1">
        <v>45332</v>
      </c>
      <c r="I925" t="s">
        <v>21</v>
      </c>
      <c r="J925" t="s">
        <v>16</v>
      </c>
      <c r="K925" s="2">
        <v>211.36</v>
      </c>
      <c r="L925" t="s">
        <v>34</v>
      </c>
      <c r="M925">
        <f>YEAR(Table1[[#This Row],[order_date]])</f>
        <v>2024</v>
      </c>
      <c r="N925">
        <f>MONTH(Table1[[#This Row],[order_date]])</f>
        <v>2</v>
      </c>
      <c r="O925" s="3">
        <f>Table1[[#This Row],[sales]]-Table1[[#This Row],[profit]]</f>
        <v>597.30999999999995</v>
      </c>
      <c r="P925" s="3">
        <f>Table1[[#This Row],[sales]]*Table1[[#This Row],[quantity]]</f>
        <v>3234.68</v>
      </c>
      <c r="Q925" s="9">
        <f>Table1[[#This Row],[delivery_date]]-Table1[[#This Row],[order_date]]</f>
        <v>6</v>
      </c>
    </row>
    <row r="926" spans="1:17" x14ac:dyDescent="0.35">
      <c r="A926" t="s">
        <v>957</v>
      </c>
      <c r="B926" t="s">
        <v>25</v>
      </c>
      <c r="C926" t="s">
        <v>26</v>
      </c>
      <c r="D926" s="2">
        <v>2045.63</v>
      </c>
      <c r="E926">
        <v>0.08</v>
      </c>
      <c r="F926">
        <v>3</v>
      </c>
      <c r="G926" s="1">
        <v>45281</v>
      </c>
      <c r="H926" s="1">
        <v>45286</v>
      </c>
      <c r="I926" t="s">
        <v>21</v>
      </c>
      <c r="J926" t="s">
        <v>22</v>
      </c>
      <c r="K926" s="2">
        <v>548.23</v>
      </c>
      <c r="L926" t="s">
        <v>34</v>
      </c>
      <c r="M926">
        <f>YEAR(Table1[[#This Row],[order_date]])</f>
        <v>2023</v>
      </c>
      <c r="N926">
        <f>MONTH(Table1[[#This Row],[order_date]])</f>
        <v>12</v>
      </c>
      <c r="O926" s="3">
        <f>Table1[[#This Row],[sales]]-Table1[[#This Row],[profit]]</f>
        <v>1497.4</v>
      </c>
      <c r="P926" s="3">
        <f>Table1[[#This Row],[sales]]*Table1[[#This Row],[quantity]]</f>
        <v>6136.89</v>
      </c>
      <c r="Q926" s="9">
        <f>Table1[[#This Row],[delivery_date]]-Table1[[#This Row],[order_date]]</f>
        <v>5</v>
      </c>
    </row>
    <row r="927" spans="1:17" x14ac:dyDescent="0.35">
      <c r="A927" t="s">
        <v>958</v>
      </c>
      <c r="B927" t="s">
        <v>13</v>
      </c>
      <c r="C927" t="s">
        <v>14</v>
      </c>
      <c r="D927" s="2">
        <v>602.1</v>
      </c>
      <c r="E927">
        <v>0.17</v>
      </c>
      <c r="F927">
        <v>3</v>
      </c>
      <c r="G927" s="1">
        <v>45575</v>
      </c>
      <c r="H927" s="1">
        <v>45580</v>
      </c>
      <c r="I927" t="s">
        <v>15</v>
      </c>
      <c r="J927" t="s">
        <v>22</v>
      </c>
      <c r="K927" s="2">
        <v>146.18</v>
      </c>
      <c r="L927" t="s">
        <v>28</v>
      </c>
      <c r="M927">
        <f>YEAR(Table1[[#This Row],[order_date]])</f>
        <v>2024</v>
      </c>
      <c r="N927">
        <f>MONTH(Table1[[#This Row],[order_date]])</f>
        <v>10</v>
      </c>
      <c r="O927" s="3">
        <f>Table1[[#This Row],[sales]]-Table1[[#This Row],[profit]]</f>
        <v>455.92</v>
      </c>
      <c r="P927" s="3">
        <f>Table1[[#This Row],[sales]]*Table1[[#This Row],[quantity]]</f>
        <v>1806.3000000000002</v>
      </c>
      <c r="Q927" s="9">
        <f>Table1[[#This Row],[delivery_date]]-Table1[[#This Row],[order_date]]</f>
        <v>5</v>
      </c>
    </row>
    <row r="928" spans="1:17" x14ac:dyDescent="0.35">
      <c r="A928" t="s">
        <v>959</v>
      </c>
      <c r="B928" t="s">
        <v>25</v>
      </c>
      <c r="C928" t="s">
        <v>36</v>
      </c>
      <c r="D928" s="2">
        <v>1482.26</v>
      </c>
      <c r="E928">
        <v>0.33</v>
      </c>
      <c r="F928">
        <v>5</v>
      </c>
      <c r="G928" s="1">
        <v>45290</v>
      </c>
      <c r="H928" s="1">
        <v>45295</v>
      </c>
      <c r="I928" t="s">
        <v>15</v>
      </c>
      <c r="J928" t="s">
        <v>27</v>
      </c>
      <c r="K928" s="2">
        <v>289.98</v>
      </c>
      <c r="L928" t="s">
        <v>48</v>
      </c>
      <c r="M928">
        <f>YEAR(Table1[[#This Row],[order_date]])</f>
        <v>2023</v>
      </c>
      <c r="N928">
        <f>MONTH(Table1[[#This Row],[order_date]])</f>
        <v>12</v>
      </c>
      <c r="O928" s="3">
        <f>Table1[[#This Row],[sales]]-Table1[[#This Row],[profit]]</f>
        <v>1192.28</v>
      </c>
      <c r="P928" s="3">
        <f>Table1[[#This Row],[sales]]*Table1[[#This Row],[quantity]]</f>
        <v>7411.3</v>
      </c>
      <c r="Q928" s="9">
        <f>Table1[[#This Row],[delivery_date]]-Table1[[#This Row],[order_date]]</f>
        <v>5</v>
      </c>
    </row>
    <row r="929" spans="1:17" x14ac:dyDescent="0.35">
      <c r="A929" t="s">
        <v>960</v>
      </c>
      <c r="B929" t="s">
        <v>19</v>
      </c>
      <c r="C929" t="s">
        <v>36</v>
      </c>
      <c r="D929" s="2">
        <v>532.66</v>
      </c>
      <c r="E929">
        <v>0.38</v>
      </c>
      <c r="F929">
        <v>1</v>
      </c>
      <c r="G929" s="1">
        <v>45221</v>
      </c>
      <c r="H929" s="1">
        <v>45224</v>
      </c>
      <c r="I929" t="s">
        <v>15</v>
      </c>
      <c r="J929" t="s">
        <v>22</v>
      </c>
      <c r="K929" s="2">
        <v>87.28</v>
      </c>
      <c r="L929" t="s">
        <v>34</v>
      </c>
      <c r="M929">
        <f>YEAR(Table1[[#This Row],[order_date]])</f>
        <v>2023</v>
      </c>
      <c r="N929">
        <f>MONTH(Table1[[#This Row],[order_date]])</f>
        <v>10</v>
      </c>
      <c r="O929" s="3">
        <f>Table1[[#This Row],[sales]]-Table1[[#This Row],[profit]]</f>
        <v>445.38</v>
      </c>
      <c r="P929" s="3">
        <f>Table1[[#This Row],[sales]]*Table1[[#This Row],[quantity]]</f>
        <v>532.66</v>
      </c>
      <c r="Q929" s="9">
        <f>Table1[[#This Row],[delivery_date]]-Table1[[#This Row],[order_date]]</f>
        <v>3</v>
      </c>
    </row>
    <row r="930" spans="1:17" x14ac:dyDescent="0.35">
      <c r="A930" t="s">
        <v>961</v>
      </c>
      <c r="B930" t="s">
        <v>41</v>
      </c>
      <c r="C930" t="s">
        <v>36</v>
      </c>
      <c r="D930" s="2">
        <v>4855.84</v>
      </c>
      <c r="E930">
        <v>0.39</v>
      </c>
      <c r="F930">
        <v>9</v>
      </c>
      <c r="G930" s="1">
        <v>45348</v>
      </c>
      <c r="H930" s="1">
        <v>45352</v>
      </c>
      <c r="I930" t="s">
        <v>15</v>
      </c>
      <c r="J930" t="s">
        <v>22</v>
      </c>
      <c r="K930" s="2">
        <v>357.72</v>
      </c>
      <c r="L930" t="s">
        <v>48</v>
      </c>
      <c r="M930">
        <f>YEAR(Table1[[#This Row],[order_date]])</f>
        <v>2024</v>
      </c>
      <c r="N930">
        <f>MONTH(Table1[[#This Row],[order_date]])</f>
        <v>2</v>
      </c>
      <c r="O930" s="3">
        <f>Table1[[#This Row],[sales]]-Table1[[#This Row],[profit]]</f>
        <v>4498.12</v>
      </c>
      <c r="P930" s="3">
        <f>Table1[[#This Row],[sales]]*Table1[[#This Row],[quantity]]</f>
        <v>43702.559999999998</v>
      </c>
      <c r="Q930" s="9">
        <f>Table1[[#This Row],[delivery_date]]-Table1[[#This Row],[order_date]]</f>
        <v>4</v>
      </c>
    </row>
    <row r="931" spans="1:17" x14ac:dyDescent="0.35">
      <c r="A931" t="s">
        <v>962</v>
      </c>
      <c r="B931" t="s">
        <v>25</v>
      </c>
      <c r="C931" t="s">
        <v>20</v>
      </c>
      <c r="D931" s="2">
        <v>2035.79</v>
      </c>
      <c r="E931">
        <v>0.33</v>
      </c>
      <c r="F931">
        <v>4</v>
      </c>
      <c r="G931" s="1">
        <v>44932</v>
      </c>
      <c r="H931" s="1">
        <v>44937</v>
      </c>
      <c r="I931" t="s">
        <v>31</v>
      </c>
      <c r="J931" t="s">
        <v>22</v>
      </c>
      <c r="K931" s="2">
        <v>435.41</v>
      </c>
      <c r="L931" t="s">
        <v>28</v>
      </c>
      <c r="M931">
        <f>YEAR(Table1[[#This Row],[order_date]])</f>
        <v>2023</v>
      </c>
      <c r="N931">
        <f>MONTH(Table1[[#This Row],[order_date]])</f>
        <v>1</v>
      </c>
      <c r="O931" s="3">
        <f>Table1[[#This Row],[sales]]-Table1[[#This Row],[profit]]</f>
        <v>1600.3799999999999</v>
      </c>
      <c r="P931" s="3">
        <f>Table1[[#This Row],[sales]]*Table1[[#This Row],[quantity]]</f>
        <v>8143.16</v>
      </c>
      <c r="Q931" s="9">
        <f>Table1[[#This Row],[delivery_date]]-Table1[[#This Row],[order_date]]</f>
        <v>5</v>
      </c>
    </row>
    <row r="932" spans="1:17" x14ac:dyDescent="0.35">
      <c r="A932" t="s">
        <v>963</v>
      </c>
      <c r="B932" t="s">
        <v>13</v>
      </c>
      <c r="C932" t="s">
        <v>36</v>
      </c>
      <c r="D932" s="2">
        <v>4515.82</v>
      </c>
      <c r="E932">
        <v>0.24</v>
      </c>
      <c r="F932">
        <v>7</v>
      </c>
      <c r="G932" s="1">
        <v>45519</v>
      </c>
      <c r="H932" s="1">
        <v>45524</v>
      </c>
      <c r="I932" t="s">
        <v>31</v>
      </c>
      <c r="J932" t="s">
        <v>22</v>
      </c>
      <c r="K932" s="2">
        <v>1168.8399999999999</v>
      </c>
      <c r="L932" t="s">
        <v>34</v>
      </c>
      <c r="M932">
        <f>YEAR(Table1[[#This Row],[order_date]])</f>
        <v>2024</v>
      </c>
      <c r="N932">
        <f>MONTH(Table1[[#This Row],[order_date]])</f>
        <v>8</v>
      </c>
      <c r="O932" s="3">
        <f>Table1[[#This Row],[sales]]-Table1[[#This Row],[profit]]</f>
        <v>3346.9799999999996</v>
      </c>
      <c r="P932" s="3">
        <f>Table1[[#This Row],[sales]]*Table1[[#This Row],[quantity]]</f>
        <v>31610.739999999998</v>
      </c>
      <c r="Q932" s="9">
        <f>Table1[[#This Row],[delivery_date]]-Table1[[#This Row],[order_date]]</f>
        <v>5</v>
      </c>
    </row>
    <row r="933" spans="1:17" x14ac:dyDescent="0.35">
      <c r="A933" t="s">
        <v>964</v>
      </c>
      <c r="B933" t="s">
        <v>19</v>
      </c>
      <c r="C933" t="s">
        <v>36</v>
      </c>
      <c r="D933" s="2">
        <v>4858.74</v>
      </c>
      <c r="E933">
        <v>0.32</v>
      </c>
      <c r="F933">
        <v>7</v>
      </c>
      <c r="G933" s="1">
        <v>45512</v>
      </c>
      <c r="H933" s="1">
        <v>45516</v>
      </c>
      <c r="I933" t="s">
        <v>15</v>
      </c>
      <c r="J933" t="s">
        <v>22</v>
      </c>
      <c r="K933" s="2">
        <v>1286.47</v>
      </c>
      <c r="L933" t="s">
        <v>48</v>
      </c>
      <c r="M933">
        <f>YEAR(Table1[[#This Row],[order_date]])</f>
        <v>2024</v>
      </c>
      <c r="N933">
        <f>MONTH(Table1[[#This Row],[order_date]])</f>
        <v>8</v>
      </c>
      <c r="O933" s="3">
        <f>Table1[[#This Row],[sales]]-Table1[[#This Row],[profit]]</f>
        <v>3572.2699999999995</v>
      </c>
      <c r="P933" s="3">
        <f>Table1[[#This Row],[sales]]*Table1[[#This Row],[quantity]]</f>
        <v>34011.18</v>
      </c>
      <c r="Q933" s="9">
        <f>Table1[[#This Row],[delivery_date]]-Table1[[#This Row],[order_date]]</f>
        <v>4</v>
      </c>
    </row>
    <row r="934" spans="1:17" x14ac:dyDescent="0.35">
      <c r="A934" t="s">
        <v>965</v>
      </c>
      <c r="B934" t="s">
        <v>25</v>
      </c>
      <c r="C934" t="s">
        <v>20</v>
      </c>
      <c r="D934" s="2">
        <v>4556.8599999999997</v>
      </c>
      <c r="E934">
        <v>7.0000000000000007E-2</v>
      </c>
      <c r="F934">
        <v>7</v>
      </c>
      <c r="G934" s="1">
        <v>45406</v>
      </c>
      <c r="H934" s="1">
        <v>45409</v>
      </c>
      <c r="I934" t="s">
        <v>21</v>
      </c>
      <c r="J934" t="s">
        <v>22</v>
      </c>
      <c r="K934" s="2">
        <v>502.43</v>
      </c>
      <c r="L934" t="s">
        <v>39</v>
      </c>
      <c r="M934">
        <f>YEAR(Table1[[#This Row],[order_date]])</f>
        <v>2024</v>
      </c>
      <c r="N934">
        <f>MONTH(Table1[[#This Row],[order_date]])</f>
        <v>4</v>
      </c>
      <c r="O934" s="3">
        <f>Table1[[#This Row],[sales]]-Table1[[#This Row],[profit]]</f>
        <v>4054.43</v>
      </c>
      <c r="P934" s="3">
        <f>Table1[[#This Row],[sales]]*Table1[[#This Row],[quantity]]</f>
        <v>31898.019999999997</v>
      </c>
      <c r="Q934" s="9">
        <f>Table1[[#This Row],[delivery_date]]-Table1[[#This Row],[order_date]]</f>
        <v>3</v>
      </c>
    </row>
    <row r="935" spans="1:17" x14ac:dyDescent="0.35">
      <c r="A935" t="s">
        <v>966</v>
      </c>
      <c r="B935" t="s">
        <v>25</v>
      </c>
      <c r="C935" t="s">
        <v>36</v>
      </c>
      <c r="D935" s="2">
        <v>2329.3000000000002</v>
      </c>
      <c r="E935">
        <v>0.1</v>
      </c>
      <c r="F935">
        <v>5</v>
      </c>
      <c r="G935" s="1">
        <v>45441</v>
      </c>
      <c r="H935" s="1">
        <v>45444</v>
      </c>
      <c r="I935" t="s">
        <v>21</v>
      </c>
      <c r="J935" t="s">
        <v>16</v>
      </c>
      <c r="K935" s="2">
        <v>458.26</v>
      </c>
      <c r="L935" t="s">
        <v>34</v>
      </c>
      <c r="M935">
        <f>YEAR(Table1[[#This Row],[order_date]])</f>
        <v>2024</v>
      </c>
      <c r="N935">
        <f>MONTH(Table1[[#This Row],[order_date]])</f>
        <v>5</v>
      </c>
      <c r="O935" s="3">
        <f>Table1[[#This Row],[sales]]-Table1[[#This Row],[profit]]</f>
        <v>1871.0400000000002</v>
      </c>
      <c r="P935" s="3">
        <f>Table1[[#This Row],[sales]]*Table1[[#This Row],[quantity]]</f>
        <v>11646.5</v>
      </c>
      <c r="Q935" s="9">
        <f>Table1[[#This Row],[delivery_date]]-Table1[[#This Row],[order_date]]</f>
        <v>3</v>
      </c>
    </row>
    <row r="936" spans="1:17" x14ac:dyDescent="0.35">
      <c r="A936" t="s">
        <v>967</v>
      </c>
      <c r="B936" t="s">
        <v>19</v>
      </c>
      <c r="C936" t="s">
        <v>26</v>
      </c>
      <c r="D936" s="2">
        <v>3916.6</v>
      </c>
      <c r="E936">
        <v>0.46</v>
      </c>
      <c r="F936">
        <v>4</v>
      </c>
      <c r="G936" s="1">
        <v>45153</v>
      </c>
      <c r="H936" s="1">
        <v>45157</v>
      </c>
      <c r="I936" t="s">
        <v>31</v>
      </c>
      <c r="J936" t="s">
        <v>22</v>
      </c>
      <c r="K936" s="2">
        <v>1119.67</v>
      </c>
      <c r="L936" t="s">
        <v>23</v>
      </c>
      <c r="M936">
        <f>YEAR(Table1[[#This Row],[order_date]])</f>
        <v>2023</v>
      </c>
      <c r="N936">
        <f>MONTH(Table1[[#This Row],[order_date]])</f>
        <v>8</v>
      </c>
      <c r="O936" s="3">
        <f>Table1[[#This Row],[sales]]-Table1[[#This Row],[profit]]</f>
        <v>2796.93</v>
      </c>
      <c r="P936" s="3">
        <f>Table1[[#This Row],[sales]]*Table1[[#This Row],[quantity]]</f>
        <v>15666.4</v>
      </c>
      <c r="Q936" s="9">
        <f>Table1[[#This Row],[delivery_date]]-Table1[[#This Row],[order_date]]</f>
        <v>4</v>
      </c>
    </row>
    <row r="937" spans="1:17" x14ac:dyDescent="0.35">
      <c r="A937" t="s">
        <v>968</v>
      </c>
      <c r="B937" t="s">
        <v>25</v>
      </c>
      <c r="C937" t="s">
        <v>36</v>
      </c>
      <c r="D937" s="2">
        <v>853.13</v>
      </c>
      <c r="E937">
        <v>0.46</v>
      </c>
      <c r="F937">
        <v>4</v>
      </c>
      <c r="G937" s="1">
        <v>45593</v>
      </c>
      <c r="H937" s="1">
        <v>45594</v>
      </c>
      <c r="I937" t="s">
        <v>15</v>
      </c>
      <c r="J937" t="s">
        <v>27</v>
      </c>
      <c r="K937" s="2">
        <v>224.73</v>
      </c>
      <c r="L937" t="s">
        <v>17</v>
      </c>
      <c r="M937">
        <f>YEAR(Table1[[#This Row],[order_date]])</f>
        <v>2024</v>
      </c>
      <c r="N937">
        <f>MONTH(Table1[[#This Row],[order_date]])</f>
        <v>10</v>
      </c>
      <c r="O937" s="3">
        <f>Table1[[#This Row],[sales]]-Table1[[#This Row],[profit]]</f>
        <v>628.4</v>
      </c>
      <c r="P937" s="3">
        <f>Table1[[#This Row],[sales]]*Table1[[#This Row],[quantity]]</f>
        <v>3412.52</v>
      </c>
      <c r="Q937" s="9">
        <f>Table1[[#This Row],[delivery_date]]-Table1[[#This Row],[order_date]]</f>
        <v>1</v>
      </c>
    </row>
    <row r="938" spans="1:17" x14ac:dyDescent="0.35">
      <c r="A938" t="s">
        <v>969</v>
      </c>
      <c r="B938" t="s">
        <v>41</v>
      </c>
      <c r="C938" t="s">
        <v>36</v>
      </c>
      <c r="D938" s="2">
        <v>564.67999999999995</v>
      </c>
      <c r="E938">
        <v>0.36</v>
      </c>
      <c r="F938">
        <v>5</v>
      </c>
      <c r="G938" s="1">
        <v>45207</v>
      </c>
      <c r="H938" s="1">
        <v>45214</v>
      </c>
      <c r="I938" t="s">
        <v>21</v>
      </c>
      <c r="J938" t="s">
        <v>22</v>
      </c>
      <c r="K938" s="2">
        <v>50.44</v>
      </c>
      <c r="L938" t="s">
        <v>23</v>
      </c>
      <c r="M938">
        <f>YEAR(Table1[[#This Row],[order_date]])</f>
        <v>2023</v>
      </c>
      <c r="N938">
        <f>MONTH(Table1[[#This Row],[order_date]])</f>
        <v>10</v>
      </c>
      <c r="O938" s="3">
        <f>Table1[[#This Row],[sales]]-Table1[[#This Row],[profit]]</f>
        <v>514.24</v>
      </c>
      <c r="P938" s="3">
        <f>Table1[[#This Row],[sales]]*Table1[[#This Row],[quantity]]</f>
        <v>2823.3999999999996</v>
      </c>
      <c r="Q938" s="9">
        <f>Table1[[#This Row],[delivery_date]]-Table1[[#This Row],[order_date]]</f>
        <v>7</v>
      </c>
    </row>
    <row r="939" spans="1:17" x14ac:dyDescent="0.35">
      <c r="A939" t="s">
        <v>970</v>
      </c>
      <c r="B939" t="s">
        <v>25</v>
      </c>
      <c r="C939" t="s">
        <v>20</v>
      </c>
      <c r="D939" s="2">
        <v>4396.82</v>
      </c>
      <c r="E939">
        <v>0.16</v>
      </c>
      <c r="F939">
        <v>6</v>
      </c>
      <c r="G939" s="1">
        <v>45651</v>
      </c>
      <c r="H939" s="1">
        <v>45655</v>
      </c>
      <c r="I939" t="s">
        <v>15</v>
      </c>
      <c r="J939" t="s">
        <v>22</v>
      </c>
      <c r="K939" s="2">
        <v>650.92999999999995</v>
      </c>
      <c r="L939" t="s">
        <v>39</v>
      </c>
      <c r="M939">
        <f>YEAR(Table1[[#This Row],[order_date]])</f>
        <v>2024</v>
      </c>
      <c r="N939">
        <f>MONTH(Table1[[#This Row],[order_date]])</f>
        <v>12</v>
      </c>
      <c r="O939" s="3">
        <f>Table1[[#This Row],[sales]]-Table1[[#This Row],[profit]]</f>
        <v>3745.89</v>
      </c>
      <c r="P939" s="3">
        <f>Table1[[#This Row],[sales]]*Table1[[#This Row],[quantity]]</f>
        <v>26380.92</v>
      </c>
      <c r="Q939" s="9">
        <f>Table1[[#This Row],[delivery_date]]-Table1[[#This Row],[order_date]]</f>
        <v>4</v>
      </c>
    </row>
    <row r="940" spans="1:17" x14ac:dyDescent="0.35">
      <c r="A940" t="s">
        <v>971</v>
      </c>
      <c r="B940" t="s">
        <v>41</v>
      </c>
      <c r="C940" t="s">
        <v>26</v>
      </c>
      <c r="D940" s="2">
        <v>252.49</v>
      </c>
      <c r="E940">
        <v>0.32</v>
      </c>
      <c r="F940">
        <v>7</v>
      </c>
      <c r="G940" s="1">
        <v>45632</v>
      </c>
      <c r="H940" s="1">
        <v>45639</v>
      </c>
      <c r="I940" t="s">
        <v>31</v>
      </c>
      <c r="J940" t="s">
        <v>22</v>
      </c>
      <c r="K940" s="2">
        <v>18.809999999999999</v>
      </c>
      <c r="L940" t="s">
        <v>23</v>
      </c>
      <c r="M940">
        <f>YEAR(Table1[[#This Row],[order_date]])</f>
        <v>2024</v>
      </c>
      <c r="N940">
        <f>MONTH(Table1[[#This Row],[order_date]])</f>
        <v>12</v>
      </c>
      <c r="O940" s="3">
        <f>Table1[[#This Row],[sales]]-Table1[[#This Row],[profit]]</f>
        <v>233.68</v>
      </c>
      <c r="P940" s="3">
        <f>Table1[[#This Row],[sales]]*Table1[[#This Row],[quantity]]</f>
        <v>1767.43</v>
      </c>
      <c r="Q940" s="9">
        <f>Table1[[#This Row],[delivery_date]]-Table1[[#This Row],[order_date]]</f>
        <v>7</v>
      </c>
    </row>
    <row r="941" spans="1:17" x14ac:dyDescent="0.35">
      <c r="A941" t="s">
        <v>972</v>
      </c>
      <c r="B941" t="s">
        <v>41</v>
      </c>
      <c r="C941" t="s">
        <v>14</v>
      </c>
      <c r="D941" s="2">
        <v>4864.3999999999996</v>
      </c>
      <c r="E941">
        <v>0.34</v>
      </c>
      <c r="F941">
        <v>5</v>
      </c>
      <c r="G941" s="1">
        <v>45266</v>
      </c>
      <c r="H941" s="1">
        <v>45268</v>
      </c>
      <c r="I941" t="s">
        <v>31</v>
      </c>
      <c r="J941" t="s">
        <v>22</v>
      </c>
      <c r="K941" s="2">
        <v>1256.3800000000001</v>
      </c>
      <c r="L941" t="s">
        <v>28</v>
      </c>
      <c r="M941">
        <f>YEAR(Table1[[#This Row],[order_date]])</f>
        <v>2023</v>
      </c>
      <c r="N941">
        <f>MONTH(Table1[[#This Row],[order_date]])</f>
        <v>12</v>
      </c>
      <c r="O941" s="3">
        <f>Table1[[#This Row],[sales]]-Table1[[#This Row],[profit]]</f>
        <v>3608.0199999999995</v>
      </c>
      <c r="P941" s="3">
        <f>Table1[[#This Row],[sales]]*Table1[[#This Row],[quantity]]</f>
        <v>24322</v>
      </c>
      <c r="Q941" s="9">
        <f>Table1[[#This Row],[delivery_date]]-Table1[[#This Row],[order_date]]</f>
        <v>2</v>
      </c>
    </row>
    <row r="942" spans="1:17" x14ac:dyDescent="0.35">
      <c r="A942" t="s">
        <v>973</v>
      </c>
      <c r="B942" t="s">
        <v>19</v>
      </c>
      <c r="C942" t="s">
        <v>33</v>
      </c>
      <c r="D942" s="2">
        <v>3393.46</v>
      </c>
      <c r="E942">
        <v>0.26</v>
      </c>
      <c r="F942">
        <v>9</v>
      </c>
      <c r="G942" s="1">
        <v>45333</v>
      </c>
      <c r="H942" s="1">
        <v>45335</v>
      </c>
      <c r="I942" t="s">
        <v>21</v>
      </c>
      <c r="J942" t="s">
        <v>27</v>
      </c>
      <c r="K942" s="2">
        <v>684.44</v>
      </c>
      <c r="L942" t="s">
        <v>48</v>
      </c>
      <c r="M942">
        <f>YEAR(Table1[[#This Row],[order_date]])</f>
        <v>2024</v>
      </c>
      <c r="N942">
        <f>MONTH(Table1[[#This Row],[order_date]])</f>
        <v>2</v>
      </c>
      <c r="O942" s="3">
        <f>Table1[[#This Row],[sales]]-Table1[[#This Row],[profit]]</f>
        <v>2709.02</v>
      </c>
      <c r="P942" s="3">
        <f>Table1[[#This Row],[sales]]*Table1[[#This Row],[quantity]]</f>
        <v>30541.14</v>
      </c>
      <c r="Q942" s="9">
        <f>Table1[[#This Row],[delivery_date]]-Table1[[#This Row],[order_date]]</f>
        <v>2</v>
      </c>
    </row>
    <row r="943" spans="1:17" x14ac:dyDescent="0.35">
      <c r="A943" t="s">
        <v>974</v>
      </c>
      <c r="B943" t="s">
        <v>25</v>
      </c>
      <c r="C943" t="s">
        <v>26</v>
      </c>
      <c r="D943" s="2">
        <v>2156.1</v>
      </c>
      <c r="E943">
        <v>0.37</v>
      </c>
      <c r="F943">
        <v>9</v>
      </c>
      <c r="G943" s="1">
        <v>45501</v>
      </c>
      <c r="H943" s="1">
        <v>45502</v>
      </c>
      <c r="I943" t="s">
        <v>15</v>
      </c>
      <c r="J943" t="s">
        <v>16</v>
      </c>
      <c r="K943" s="2">
        <v>485.37</v>
      </c>
      <c r="L943" t="s">
        <v>34</v>
      </c>
      <c r="M943">
        <f>YEAR(Table1[[#This Row],[order_date]])</f>
        <v>2024</v>
      </c>
      <c r="N943">
        <f>MONTH(Table1[[#This Row],[order_date]])</f>
        <v>7</v>
      </c>
      <c r="O943" s="3">
        <f>Table1[[#This Row],[sales]]-Table1[[#This Row],[profit]]</f>
        <v>1670.73</v>
      </c>
      <c r="P943" s="3">
        <f>Table1[[#This Row],[sales]]*Table1[[#This Row],[quantity]]</f>
        <v>19404.899999999998</v>
      </c>
      <c r="Q943" s="9">
        <f>Table1[[#This Row],[delivery_date]]-Table1[[#This Row],[order_date]]</f>
        <v>1</v>
      </c>
    </row>
    <row r="944" spans="1:17" x14ac:dyDescent="0.35">
      <c r="A944" t="s">
        <v>975</v>
      </c>
      <c r="B944" t="s">
        <v>19</v>
      </c>
      <c r="C944" t="s">
        <v>14</v>
      </c>
      <c r="D944" s="2">
        <v>792.74</v>
      </c>
      <c r="E944">
        <v>0.01</v>
      </c>
      <c r="F944">
        <v>1</v>
      </c>
      <c r="G944" s="1">
        <v>45368</v>
      </c>
      <c r="H944" s="1">
        <v>45374</v>
      </c>
      <c r="I944" t="s">
        <v>31</v>
      </c>
      <c r="J944" t="s">
        <v>27</v>
      </c>
      <c r="K944" s="2">
        <v>72.27</v>
      </c>
      <c r="L944" t="s">
        <v>17</v>
      </c>
      <c r="M944">
        <f>YEAR(Table1[[#This Row],[order_date]])</f>
        <v>2024</v>
      </c>
      <c r="N944">
        <f>MONTH(Table1[[#This Row],[order_date]])</f>
        <v>3</v>
      </c>
      <c r="O944" s="3">
        <f>Table1[[#This Row],[sales]]-Table1[[#This Row],[profit]]</f>
        <v>720.47</v>
      </c>
      <c r="P944" s="3">
        <f>Table1[[#This Row],[sales]]*Table1[[#This Row],[quantity]]</f>
        <v>792.74</v>
      </c>
      <c r="Q944" s="9">
        <f>Table1[[#This Row],[delivery_date]]-Table1[[#This Row],[order_date]]</f>
        <v>6</v>
      </c>
    </row>
    <row r="945" spans="1:17" x14ac:dyDescent="0.35">
      <c r="A945" t="s">
        <v>976</v>
      </c>
      <c r="B945" t="s">
        <v>25</v>
      </c>
      <c r="C945" t="s">
        <v>26</v>
      </c>
      <c r="D945" s="2">
        <v>3643.83</v>
      </c>
      <c r="E945">
        <v>0.13</v>
      </c>
      <c r="F945">
        <v>5</v>
      </c>
      <c r="G945" s="1">
        <v>45318</v>
      </c>
      <c r="H945" s="1">
        <v>45319</v>
      </c>
      <c r="I945" t="s">
        <v>21</v>
      </c>
      <c r="J945" t="s">
        <v>27</v>
      </c>
      <c r="K945" s="2">
        <v>843.42</v>
      </c>
      <c r="L945" t="s">
        <v>34</v>
      </c>
      <c r="M945">
        <f>YEAR(Table1[[#This Row],[order_date]])</f>
        <v>2024</v>
      </c>
      <c r="N945">
        <f>MONTH(Table1[[#This Row],[order_date]])</f>
        <v>1</v>
      </c>
      <c r="O945" s="3">
        <f>Table1[[#This Row],[sales]]-Table1[[#This Row],[profit]]</f>
        <v>2800.41</v>
      </c>
      <c r="P945" s="3">
        <f>Table1[[#This Row],[sales]]*Table1[[#This Row],[quantity]]</f>
        <v>18219.150000000001</v>
      </c>
      <c r="Q945" s="9">
        <f>Table1[[#This Row],[delivery_date]]-Table1[[#This Row],[order_date]]</f>
        <v>1</v>
      </c>
    </row>
    <row r="946" spans="1:17" x14ac:dyDescent="0.35">
      <c r="A946" t="s">
        <v>977</v>
      </c>
      <c r="B946" t="s">
        <v>25</v>
      </c>
      <c r="C946" t="s">
        <v>14</v>
      </c>
      <c r="D946" s="2">
        <v>2859.25</v>
      </c>
      <c r="E946">
        <v>0.4</v>
      </c>
      <c r="F946">
        <v>2</v>
      </c>
      <c r="G946" s="1">
        <v>45361</v>
      </c>
      <c r="H946" s="1">
        <v>45368</v>
      </c>
      <c r="I946" t="s">
        <v>15</v>
      </c>
      <c r="J946" t="s">
        <v>16</v>
      </c>
      <c r="K946" s="2">
        <v>304.06</v>
      </c>
      <c r="L946" t="s">
        <v>39</v>
      </c>
      <c r="M946">
        <f>YEAR(Table1[[#This Row],[order_date]])</f>
        <v>2024</v>
      </c>
      <c r="N946">
        <f>MONTH(Table1[[#This Row],[order_date]])</f>
        <v>3</v>
      </c>
      <c r="O946" s="3">
        <f>Table1[[#This Row],[sales]]-Table1[[#This Row],[profit]]</f>
        <v>2555.19</v>
      </c>
      <c r="P946" s="3">
        <f>Table1[[#This Row],[sales]]*Table1[[#This Row],[quantity]]</f>
        <v>5718.5</v>
      </c>
      <c r="Q946" s="9">
        <f>Table1[[#This Row],[delivery_date]]-Table1[[#This Row],[order_date]]</f>
        <v>7</v>
      </c>
    </row>
    <row r="947" spans="1:17" x14ac:dyDescent="0.35">
      <c r="A947" t="s">
        <v>978</v>
      </c>
      <c r="B947" t="s">
        <v>13</v>
      </c>
      <c r="C947" t="s">
        <v>14</v>
      </c>
      <c r="D947" s="2">
        <v>3584.52</v>
      </c>
      <c r="E947">
        <v>0.47</v>
      </c>
      <c r="F947">
        <v>4</v>
      </c>
      <c r="G947" s="1">
        <v>45027</v>
      </c>
      <c r="H947" s="1">
        <v>45029</v>
      </c>
      <c r="I947" t="s">
        <v>15</v>
      </c>
      <c r="J947" t="s">
        <v>27</v>
      </c>
      <c r="K947" s="2">
        <v>1051.0999999999999</v>
      </c>
      <c r="L947" t="s">
        <v>48</v>
      </c>
      <c r="M947">
        <f>YEAR(Table1[[#This Row],[order_date]])</f>
        <v>2023</v>
      </c>
      <c r="N947">
        <f>MONTH(Table1[[#This Row],[order_date]])</f>
        <v>4</v>
      </c>
      <c r="O947" s="3">
        <f>Table1[[#This Row],[sales]]-Table1[[#This Row],[profit]]</f>
        <v>2533.42</v>
      </c>
      <c r="P947" s="3">
        <f>Table1[[#This Row],[sales]]*Table1[[#This Row],[quantity]]</f>
        <v>14338.08</v>
      </c>
      <c r="Q947" s="9">
        <f>Table1[[#This Row],[delivery_date]]-Table1[[#This Row],[order_date]]</f>
        <v>2</v>
      </c>
    </row>
    <row r="948" spans="1:17" x14ac:dyDescent="0.35">
      <c r="A948" t="s">
        <v>979</v>
      </c>
      <c r="B948" t="s">
        <v>25</v>
      </c>
      <c r="C948" t="s">
        <v>26</v>
      </c>
      <c r="D948" s="2">
        <v>2147.8200000000002</v>
      </c>
      <c r="E948">
        <v>0.44</v>
      </c>
      <c r="F948">
        <v>7</v>
      </c>
      <c r="G948" s="1">
        <v>45174</v>
      </c>
      <c r="H948" s="1">
        <v>45178</v>
      </c>
      <c r="I948" t="s">
        <v>31</v>
      </c>
      <c r="J948" t="s">
        <v>27</v>
      </c>
      <c r="K948" s="2">
        <v>577.27</v>
      </c>
      <c r="L948" t="s">
        <v>23</v>
      </c>
      <c r="M948">
        <f>YEAR(Table1[[#This Row],[order_date]])</f>
        <v>2023</v>
      </c>
      <c r="N948">
        <f>MONTH(Table1[[#This Row],[order_date]])</f>
        <v>9</v>
      </c>
      <c r="O948" s="3">
        <f>Table1[[#This Row],[sales]]-Table1[[#This Row],[profit]]</f>
        <v>1570.5500000000002</v>
      </c>
      <c r="P948" s="3">
        <f>Table1[[#This Row],[sales]]*Table1[[#This Row],[quantity]]</f>
        <v>15034.740000000002</v>
      </c>
      <c r="Q948" s="9">
        <f>Table1[[#This Row],[delivery_date]]-Table1[[#This Row],[order_date]]</f>
        <v>4</v>
      </c>
    </row>
    <row r="949" spans="1:17" x14ac:dyDescent="0.35">
      <c r="A949" t="s">
        <v>980</v>
      </c>
      <c r="B949" t="s">
        <v>19</v>
      </c>
      <c r="C949" t="s">
        <v>20</v>
      </c>
      <c r="D949" s="2">
        <v>424.67</v>
      </c>
      <c r="E949">
        <v>0.36</v>
      </c>
      <c r="F949">
        <v>6</v>
      </c>
      <c r="G949" s="1">
        <v>45224</v>
      </c>
      <c r="H949" s="1">
        <v>45227</v>
      </c>
      <c r="I949" t="s">
        <v>21</v>
      </c>
      <c r="J949" t="s">
        <v>22</v>
      </c>
      <c r="K949" s="2">
        <v>22.93</v>
      </c>
      <c r="L949" t="s">
        <v>48</v>
      </c>
      <c r="M949">
        <f>YEAR(Table1[[#This Row],[order_date]])</f>
        <v>2023</v>
      </c>
      <c r="N949">
        <f>MONTH(Table1[[#This Row],[order_date]])</f>
        <v>10</v>
      </c>
      <c r="O949" s="3">
        <f>Table1[[#This Row],[sales]]-Table1[[#This Row],[profit]]</f>
        <v>401.74</v>
      </c>
      <c r="P949" s="3">
        <f>Table1[[#This Row],[sales]]*Table1[[#This Row],[quantity]]</f>
        <v>2548.02</v>
      </c>
      <c r="Q949" s="9">
        <f>Table1[[#This Row],[delivery_date]]-Table1[[#This Row],[order_date]]</f>
        <v>3</v>
      </c>
    </row>
    <row r="950" spans="1:17" x14ac:dyDescent="0.35">
      <c r="A950" t="s">
        <v>981</v>
      </c>
      <c r="B950" t="s">
        <v>41</v>
      </c>
      <c r="C950" t="s">
        <v>26</v>
      </c>
      <c r="D950" s="2">
        <v>1643.36</v>
      </c>
      <c r="E950">
        <v>0.08</v>
      </c>
      <c r="F950">
        <v>7</v>
      </c>
      <c r="G950" s="1">
        <v>45341</v>
      </c>
      <c r="H950" s="1">
        <v>45343</v>
      </c>
      <c r="I950" t="s">
        <v>15</v>
      </c>
      <c r="J950" t="s">
        <v>16</v>
      </c>
      <c r="K950" s="2">
        <v>358.89</v>
      </c>
      <c r="L950" t="s">
        <v>17</v>
      </c>
      <c r="M950">
        <f>YEAR(Table1[[#This Row],[order_date]])</f>
        <v>2024</v>
      </c>
      <c r="N950">
        <f>MONTH(Table1[[#This Row],[order_date]])</f>
        <v>2</v>
      </c>
      <c r="O950" s="3">
        <f>Table1[[#This Row],[sales]]-Table1[[#This Row],[profit]]</f>
        <v>1284.4699999999998</v>
      </c>
      <c r="P950" s="3">
        <f>Table1[[#This Row],[sales]]*Table1[[#This Row],[quantity]]</f>
        <v>11503.519999999999</v>
      </c>
      <c r="Q950" s="9">
        <f>Table1[[#This Row],[delivery_date]]-Table1[[#This Row],[order_date]]</f>
        <v>2</v>
      </c>
    </row>
    <row r="951" spans="1:17" x14ac:dyDescent="0.35">
      <c r="A951" t="s">
        <v>982</v>
      </c>
      <c r="B951" t="s">
        <v>25</v>
      </c>
      <c r="C951" t="s">
        <v>26</v>
      </c>
      <c r="D951" s="2">
        <v>1643.6</v>
      </c>
      <c r="E951">
        <v>0.18</v>
      </c>
      <c r="F951">
        <v>3</v>
      </c>
      <c r="G951" s="1">
        <v>45031</v>
      </c>
      <c r="H951" s="1">
        <v>45035</v>
      </c>
      <c r="I951" t="s">
        <v>21</v>
      </c>
      <c r="J951" t="s">
        <v>16</v>
      </c>
      <c r="K951" s="2">
        <v>220.65</v>
      </c>
      <c r="L951" t="s">
        <v>48</v>
      </c>
      <c r="M951">
        <f>YEAR(Table1[[#This Row],[order_date]])</f>
        <v>2023</v>
      </c>
      <c r="N951">
        <f>MONTH(Table1[[#This Row],[order_date]])</f>
        <v>4</v>
      </c>
      <c r="O951" s="3">
        <f>Table1[[#This Row],[sales]]-Table1[[#This Row],[profit]]</f>
        <v>1422.9499999999998</v>
      </c>
      <c r="P951" s="3">
        <f>Table1[[#This Row],[sales]]*Table1[[#This Row],[quantity]]</f>
        <v>4930.7999999999993</v>
      </c>
      <c r="Q951" s="9">
        <f>Table1[[#This Row],[delivery_date]]-Table1[[#This Row],[order_date]]</f>
        <v>4</v>
      </c>
    </row>
    <row r="952" spans="1:17" x14ac:dyDescent="0.35">
      <c r="A952" t="s">
        <v>983</v>
      </c>
      <c r="B952" t="s">
        <v>13</v>
      </c>
      <c r="C952" t="s">
        <v>14</v>
      </c>
      <c r="D952" s="2">
        <v>142.53</v>
      </c>
      <c r="E952">
        <v>0.03</v>
      </c>
      <c r="F952">
        <v>5</v>
      </c>
      <c r="G952" s="1">
        <v>44985</v>
      </c>
      <c r="H952" s="1">
        <v>44991</v>
      </c>
      <c r="I952" t="s">
        <v>15</v>
      </c>
      <c r="J952" t="s">
        <v>27</v>
      </c>
      <c r="K952" s="2">
        <v>31.52</v>
      </c>
      <c r="L952" t="s">
        <v>17</v>
      </c>
      <c r="M952">
        <f>YEAR(Table1[[#This Row],[order_date]])</f>
        <v>2023</v>
      </c>
      <c r="N952">
        <f>MONTH(Table1[[#This Row],[order_date]])</f>
        <v>2</v>
      </c>
      <c r="O952" s="3">
        <f>Table1[[#This Row],[sales]]-Table1[[#This Row],[profit]]</f>
        <v>111.01</v>
      </c>
      <c r="P952" s="3">
        <f>Table1[[#This Row],[sales]]*Table1[[#This Row],[quantity]]</f>
        <v>712.65</v>
      </c>
      <c r="Q952" s="9">
        <f>Table1[[#This Row],[delivery_date]]-Table1[[#This Row],[order_date]]</f>
        <v>6</v>
      </c>
    </row>
    <row r="953" spans="1:17" x14ac:dyDescent="0.35">
      <c r="A953" t="s">
        <v>984</v>
      </c>
      <c r="B953" t="s">
        <v>19</v>
      </c>
      <c r="C953" t="s">
        <v>33</v>
      </c>
      <c r="D953" s="2">
        <v>146.94999999999999</v>
      </c>
      <c r="E953">
        <v>0.32</v>
      </c>
      <c r="F953">
        <v>6</v>
      </c>
      <c r="G953" s="1">
        <v>45136</v>
      </c>
      <c r="H953" s="1">
        <v>45138</v>
      </c>
      <c r="I953" t="s">
        <v>15</v>
      </c>
      <c r="J953" t="s">
        <v>16</v>
      </c>
      <c r="K953" s="2">
        <v>13.84</v>
      </c>
      <c r="L953" t="s">
        <v>39</v>
      </c>
      <c r="M953">
        <f>YEAR(Table1[[#This Row],[order_date]])</f>
        <v>2023</v>
      </c>
      <c r="N953">
        <f>MONTH(Table1[[#This Row],[order_date]])</f>
        <v>7</v>
      </c>
      <c r="O953" s="3">
        <f>Table1[[#This Row],[sales]]-Table1[[#This Row],[profit]]</f>
        <v>133.10999999999999</v>
      </c>
      <c r="P953" s="3">
        <f>Table1[[#This Row],[sales]]*Table1[[#This Row],[quantity]]</f>
        <v>881.69999999999993</v>
      </c>
      <c r="Q953" s="9">
        <f>Table1[[#This Row],[delivery_date]]-Table1[[#This Row],[order_date]]</f>
        <v>2</v>
      </c>
    </row>
    <row r="954" spans="1:17" x14ac:dyDescent="0.35">
      <c r="A954" t="s">
        <v>985</v>
      </c>
      <c r="B954" t="s">
        <v>25</v>
      </c>
      <c r="C954" t="s">
        <v>14</v>
      </c>
      <c r="D954" s="2">
        <v>1720.72</v>
      </c>
      <c r="E954">
        <v>0.22</v>
      </c>
      <c r="F954">
        <v>6</v>
      </c>
      <c r="G954" s="1">
        <v>45021</v>
      </c>
      <c r="H954" s="1">
        <v>45024</v>
      </c>
      <c r="I954" t="s">
        <v>15</v>
      </c>
      <c r="J954" t="s">
        <v>16</v>
      </c>
      <c r="K954" s="2">
        <v>203.5</v>
      </c>
      <c r="L954" t="s">
        <v>17</v>
      </c>
      <c r="M954">
        <f>YEAR(Table1[[#This Row],[order_date]])</f>
        <v>2023</v>
      </c>
      <c r="N954">
        <f>MONTH(Table1[[#This Row],[order_date]])</f>
        <v>4</v>
      </c>
      <c r="O954" s="3">
        <f>Table1[[#This Row],[sales]]-Table1[[#This Row],[profit]]</f>
        <v>1517.22</v>
      </c>
      <c r="P954" s="3">
        <f>Table1[[#This Row],[sales]]*Table1[[#This Row],[quantity]]</f>
        <v>10324.32</v>
      </c>
      <c r="Q954" s="9">
        <f>Table1[[#This Row],[delivery_date]]-Table1[[#This Row],[order_date]]</f>
        <v>3</v>
      </c>
    </row>
    <row r="955" spans="1:17" x14ac:dyDescent="0.35">
      <c r="A955" t="s">
        <v>986</v>
      </c>
      <c r="B955" t="s">
        <v>19</v>
      </c>
      <c r="C955" t="s">
        <v>36</v>
      </c>
      <c r="D955" s="2">
        <v>3665.35</v>
      </c>
      <c r="E955">
        <v>0.28999999999999998</v>
      </c>
      <c r="F955">
        <v>6</v>
      </c>
      <c r="G955" s="1">
        <v>45528</v>
      </c>
      <c r="H955" s="1">
        <v>45534</v>
      </c>
      <c r="I955" t="s">
        <v>21</v>
      </c>
      <c r="J955" t="s">
        <v>16</v>
      </c>
      <c r="K955" s="2">
        <v>225.69</v>
      </c>
      <c r="L955" t="s">
        <v>23</v>
      </c>
      <c r="M955">
        <f>YEAR(Table1[[#This Row],[order_date]])</f>
        <v>2024</v>
      </c>
      <c r="N955">
        <f>MONTH(Table1[[#This Row],[order_date]])</f>
        <v>8</v>
      </c>
      <c r="O955" s="3">
        <f>Table1[[#This Row],[sales]]-Table1[[#This Row],[profit]]</f>
        <v>3439.66</v>
      </c>
      <c r="P955" s="3">
        <f>Table1[[#This Row],[sales]]*Table1[[#This Row],[quantity]]</f>
        <v>21992.1</v>
      </c>
      <c r="Q955" s="9">
        <f>Table1[[#This Row],[delivery_date]]-Table1[[#This Row],[order_date]]</f>
        <v>6</v>
      </c>
    </row>
    <row r="956" spans="1:17" x14ac:dyDescent="0.35">
      <c r="A956" t="s">
        <v>987</v>
      </c>
      <c r="B956" t="s">
        <v>13</v>
      </c>
      <c r="C956" t="s">
        <v>26</v>
      </c>
      <c r="D956" s="2">
        <v>3157.81</v>
      </c>
      <c r="E956">
        <v>0.49</v>
      </c>
      <c r="F956">
        <v>9</v>
      </c>
      <c r="G956" s="1">
        <v>45270</v>
      </c>
      <c r="H956" s="1">
        <v>45272</v>
      </c>
      <c r="I956" t="s">
        <v>31</v>
      </c>
      <c r="J956" t="s">
        <v>16</v>
      </c>
      <c r="K956" s="2">
        <v>448.86</v>
      </c>
      <c r="L956" t="s">
        <v>28</v>
      </c>
      <c r="M956">
        <f>YEAR(Table1[[#This Row],[order_date]])</f>
        <v>2023</v>
      </c>
      <c r="N956">
        <f>MONTH(Table1[[#This Row],[order_date]])</f>
        <v>12</v>
      </c>
      <c r="O956" s="3">
        <f>Table1[[#This Row],[sales]]-Table1[[#This Row],[profit]]</f>
        <v>2708.95</v>
      </c>
      <c r="P956" s="3">
        <f>Table1[[#This Row],[sales]]*Table1[[#This Row],[quantity]]</f>
        <v>28420.29</v>
      </c>
      <c r="Q956" s="9">
        <f>Table1[[#This Row],[delivery_date]]-Table1[[#This Row],[order_date]]</f>
        <v>2</v>
      </c>
    </row>
    <row r="957" spans="1:17" x14ac:dyDescent="0.35">
      <c r="A957" t="s">
        <v>988</v>
      </c>
      <c r="B957" t="s">
        <v>13</v>
      </c>
      <c r="C957" t="s">
        <v>26</v>
      </c>
      <c r="D957" s="2">
        <v>1271.19</v>
      </c>
      <c r="E957">
        <v>0.2</v>
      </c>
      <c r="F957">
        <v>6</v>
      </c>
      <c r="G957" s="1">
        <v>44977</v>
      </c>
      <c r="H957" s="1">
        <v>44979</v>
      </c>
      <c r="I957" t="s">
        <v>15</v>
      </c>
      <c r="J957" t="s">
        <v>16</v>
      </c>
      <c r="K957" s="2">
        <v>255.28</v>
      </c>
      <c r="L957" t="s">
        <v>28</v>
      </c>
      <c r="M957">
        <f>YEAR(Table1[[#This Row],[order_date]])</f>
        <v>2023</v>
      </c>
      <c r="N957">
        <f>MONTH(Table1[[#This Row],[order_date]])</f>
        <v>2</v>
      </c>
      <c r="O957" s="3">
        <f>Table1[[#This Row],[sales]]-Table1[[#This Row],[profit]]</f>
        <v>1015.9100000000001</v>
      </c>
      <c r="P957" s="3">
        <f>Table1[[#This Row],[sales]]*Table1[[#This Row],[quantity]]</f>
        <v>7627.14</v>
      </c>
      <c r="Q957" s="9">
        <f>Table1[[#This Row],[delivery_date]]-Table1[[#This Row],[order_date]]</f>
        <v>2</v>
      </c>
    </row>
    <row r="958" spans="1:17" x14ac:dyDescent="0.35">
      <c r="A958" t="s">
        <v>989</v>
      </c>
      <c r="B958" t="s">
        <v>19</v>
      </c>
      <c r="C958" t="s">
        <v>20</v>
      </c>
      <c r="D958" s="2">
        <v>3053.54</v>
      </c>
      <c r="E958">
        <v>0.15</v>
      </c>
      <c r="F958">
        <v>2</v>
      </c>
      <c r="G958" s="1">
        <v>45427</v>
      </c>
      <c r="H958" s="1">
        <v>45430</v>
      </c>
      <c r="I958" t="s">
        <v>31</v>
      </c>
      <c r="J958" t="s">
        <v>22</v>
      </c>
      <c r="K958" s="2">
        <v>815.03</v>
      </c>
      <c r="L958" t="s">
        <v>48</v>
      </c>
      <c r="M958">
        <f>YEAR(Table1[[#This Row],[order_date]])</f>
        <v>2024</v>
      </c>
      <c r="N958">
        <f>MONTH(Table1[[#This Row],[order_date]])</f>
        <v>5</v>
      </c>
      <c r="O958" s="3">
        <f>Table1[[#This Row],[sales]]-Table1[[#This Row],[profit]]</f>
        <v>2238.5100000000002</v>
      </c>
      <c r="P958" s="3">
        <f>Table1[[#This Row],[sales]]*Table1[[#This Row],[quantity]]</f>
        <v>6107.08</v>
      </c>
      <c r="Q958" s="9">
        <f>Table1[[#This Row],[delivery_date]]-Table1[[#This Row],[order_date]]</f>
        <v>3</v>
      </c>
    </row>
    <row r="959" spans="1:17" x14ac:dyDescent="0.35">
      <c r="A959" t="s">
        <v>990</v>
      </c>
      <c r="B959" t="s">
        <v>25</v>
      </c>
      <c r="C959" t="s">
        <v>14</v>
      </c>
      <c r="D959" s="2">
        <v>3272.15</v>
      </c>
      <c r="E959">
        <v>0.08</v>
      </c>
      <c r="F959">
        <v>9</v>
      </c>
      <c r="G959" s="1">
        <v>45641</v>
      </c>
      <c r="H959" s="1">
        <v>45646</v>
      </c>
      <c r="I959" t="s">
        <v>15</v>
      </c>
      <c r="J959" t="s">
        <v>27</v>
      </c>
      <c r="K959" s="2">
        <v>336.19</v>
      </c>
      <c r="L959" t="s">
        <v>17</v>
      </c>
      <c r="M959">
        <f>YEAR(Table1[[#This Row],[order_date]])</f>
        <v>2024</v>
      </c>
      <c r="N959">
        <f>MONTH(Table1[[#This Row],[order_date]])</f>
        <v>12</v>
      </c>
      <c r="O959" s="3">
        <f>Table1[[#This Row],[sales]]-Table1[[#This Row],[profit]]</f>
        <v>2935.96</v>
      </c>
      <c r="P959" s="3">
        <f>Table1[[#This Row],[sales]]*Table1[[#This Row],[quantity]]</f>
        <v>29449.350000000002</v>
      </c>
      <c r="Q959" s="9">
        <f>Table1[[#This Row],[delivery_date]]-Table1[[#This Row],[order_date]]</f>
        <v>5</v>
      </c>
    </row>
    <row r="960" spans="1:17" x14ac:dyDescent="0.35">
      <c r="A960" t="s">
        <v>991</v>
      </c>
      <c r="B960" t="s">
        <v>41</v>
      </c>
      <c r="C960" t="s">
        <v>20</v>
      </c>
      <c r="D960" s="2">
        <v>2660.59</v>
      </c>
      <c r="E960">
        <v>7.0000000000000007E-2</v>
      </c>
      <c r="F960">
        <v>4</v>
      </c>
      <c r="G960" s="1">
        <v>45490</v>
      </c>
      <c r="H960" s="1">
        <v>45492</v>
      </c>
      <c r="I960" t="s">
        <v>31</v>
      </c>
      <c r="J960" t="s">
        <v>16</v>
      </c>
      <c r="K960" s="2">
        <v>717.24</v>
      </c>
      <c r="L960" t="s">
        <v>17</v>
      </c>
      <c r="M960">
        <f>YEAR(Table1[[#This Row],[order_date]])</f>
        <v>2024</v>
      </c>
      <c r="N960">
        <f>MONTH(Table1[[#This Row],[order_date]])</f>
        <v>7</v>
      </c>
      <c r="O960" s="3">
        <f>Table1[[#This Row],[sales]]-Table1[[#This Row],[profit]]</f>
        <v>1943.3500000000001</v>
      </c>
      <c r="P960" s="3">
        <f>Table1[[#This Row],[sales]]*Table1[[#This Row],[quantity]]</f>
        <v>10642.36</v>
      </c>
      <c r="Q960" s="9">
        <f>Table1[[#This Row],[delivery_date]]-Table1[[#This Row],[order_date]]</f>
        <v>2</v>
      </c>
    </row>
    <row r="961" spans="1:17" x14ac:dyDescent="0.35">
      <c r="A961" t="s">
        <v>992</v>
      </c>
      <c r="B961" t="s">
        <v>13</v>
      </c>
      <c r="C961" t="s">
        <v>26</v>
      </c>
      <c r="D961" s="2">
        <v>2654.63</v>
      </c>
      <c r="E961">
        <v>0.26</v>
      </c>
      <c r="F961">
        <v>7</v>
      </c>
      <c r="G961" s="1">
        <v>45631</v>
      </c>
      <c r="H961" s="1">
        <v>45633</v>
      </c>
      <c r="I961" t="s">
        <v>21</v>
      </c>
      <c r="J961" t="s">
        <v>27</v>
      </c>
      <c r="K961" s="2">
        <v>665.75</v>
      </c>
      <c r="L961" t="s">
        <v>34</v>
      </c>
      <c r="M961">
        <f>YEAR(Table1[[#This Row],[order_date]])</f>
        <v>2024</v>
      </c>
      <c r="N961">
        <f>MONTH(Table1[[#This Row],[order_date]])</f>
        <v>12</v>
      </c>
      <c r="O961" s="3">
        <f>Table1[[#This Row],[sales]]-Table1[[#This Row],[profit]]</f>
        <v>1988.88</v>
      </c>
      <c r="P961" s="3">
        <f>Table1[[#This Row],[sales]]*Table1[[#This Row],[quantity]]</f>
        <v>18582.41</v>
      </c>
      <c r="Q961" s="9">
        <f>Table1[[#This Row],[delivery_date]]-Table1[[#This Row],[order_date]]</f>
        <v>2</v>
      </c>
    </row>
    <row r="962" spans="1:17" x14ac:dyDescent="0.35">
      <c r="A962" t="s">
        <v>993</v>
      </c>
      <c r="B962" t="s">
        <v>25</v>
      </c>
      <c r="C962" t="s">
        <v>14</v>
      </c>
      <c r="D962" s="2">
        <v>1911.76</v>
      </c>
      <c r="E962">
        <v>0.37</v>
      </c>
      <c r="F962">
        <v>6</v>
      </c>
      <c r="G962" s="1">
        <v>45066</v>
      </c>
      <c r="H962" s="1">
        <v>45068</v>
      </c>
      <c r="I962" t="s">
        <v>15</v>
      </c>
      <c r="J962" t="s">
        <v>16</v>
      </c>
      <c r="K962" s="2">
        <v>405.32</v>
      </c>
      <c r="L962" t="s">
        <v>17</v>
      </c>
      <c r="M962">
        <f>YEAR(Table1[[#This Row],[order_date]])</f>
        <v>2023</v>
      </c>
      <c r="N962">
        <f>MONTH(Table1[[#This Row],[order_date]])</f>
        <v>5</v>
      </c>
      <c r="O962" s="3">
        <f>Table1[[#This Row],[sales]]-Table1[[#This Row],[profit]]</f>
        <v>1506.44</v>
      </c>
      <c r="P962" s="3">
        <f>Table1[[#This Row],[sales]]*Table1[[#This Row],[quantity]]</f>
        <v>11470.56</v>
      </c>
      <c r="Q962" s="9">
        <f>Table1[[#This Row],[delivery_date]]-Table1[[#This Row],[order_date]]</f>
        <v>2</v>
      </c>
    </row>
    <row r="963" spans="1:17" x14ac:dyDescent="0.35">
      <c r="A963" t="s">
        <v>994</v>
      </c>
      <c r="B963" t="s">
        <v>25</v>
      </c>
      <c r="C963" t="s">
        <v>14</v>
      </c>
      <c r="D963" s="2">
        <v>704.63</v>
      </c>
      <c r="E963">
        <v>0.28000000000000003</v>
      </c>
      <c r="F963">
        <v>9</v>
      </c>
      <c r="G963" s="1">
        <v>45028</v>
      </c>
      <c r="H963" s="1">
        <v>45029</v>
      </c>
      <c r="I963" t="s">
        <v>15</v>
      </c>
      <c r="J963" t="s">
        <v>16</v>
      </c>
      <c r="K963" s="2">
        <v>186.9</v>
      </c>
      <c r="L963" t="s">
        <v>34</v>
      </c>
      <c r="M963">
        <f>YEAR(Table1[[#This Row],[order_date]])</f>
        <v>2023</v>
      </c>
      <c r="N963">
        <f>MONTH(Table1[[#This Row],[order_date]])</f>
        <v>4</v>
      </c>
      <c r="O963" s="3">
        <f>Table1[[#This Row],[sales]]-Table1[[#This Row],[profit]]</f>
        <v>517.73</v>
      </c>
      <c r="P963" s="3">
        <f>Table1[[#This Row],[sales]]*Table1[[#This Row],[quantity]]</f>
        <v>6341.67</v>
      </c>
      <c r="Q963" s="9">
        <f>Table1[[#This Row],[delivery_date]]-Table1[[#This Row],[order_date]]</f>
        <v>1</v>
      </c>
    </row>
    <row r="964" spans="1:17" x14ac:dyDescent="0.35">
      <c r="A964" t="s">
        <v>995</v>
      </c>
      <c r="B964" t="s">
        <v>41</v>
      </c>
      <c r="C964" t="s">
        <v>36</v>
      </c>
      <c r="D964" s="2">
        <v>1988.87</v>
      </c>
      <c r="E964">
        <v>0.44</v>
      </c>
      <c r="F964">
        <v>3</v>
      </c>
      <c r="G964" s="1">
        <v>45046</v>
      </c>
      <c r="H964" s="1">
        <v>45047</v>
      </c>
      <c r="I964" t="s">
        <v>31</v>
      </c>
      <c r="J964" t="s">
        <v>16</v>
      </c>
      <c r="K964" s="2">
        <v>261.55</v>
      </c>
      <c r="L964" t="s">
        <v>23</v>
      </c>
      <c r="M964">
        <f>YEAR(Table1[[#This Row],[order_date]])</f>
        <v>2023</v>
      </c>
      <c r="N964">
        <f>MONTH(Table1[[#This Row],[order_date]])</f>
        <v>4</v>
      </c>
      <c r="O964" s="3">
        <f>Table1[[#This Row],[sales]]-Table1[[#This Row],[profit]]</f>
        <v>1727.32</v>
      </c>
      <c r="P964" s="3">
        <f>Table1[[#This Row],[sales]]*Table1[[#This Row],[quantity]]</f>
        <v>5966.61</v>
      </c>
      <c r="Q964" s="9">
        <f>Table1[[#This Row],[delivery_date]]-Table1[[#This Row],[order_date]]</f>
        <v>1</v>
      </c>
    </row>
    <row r="965" spans="1:17" x14ac:dyDescent="0.35">
      <c r="A965" t="s">
        <v>996</v>
      </c>
      <c r="B965" t="s">
        <v>13</v>
      </c>
      <c r="C965" t="s">
        <v>36</v>
      </c>
      <c r="D965" s="2">
        <v>1792.14</v>
      </c>
      <c r="E965">
        <v>0.16</v>
      </c>
      <c r="F965">
        <v>8</v>
      </c>
      <c r="G965" s="1">
        <v>45234</v>
      </c>
      <c r="H965" s="1">
        <v>45237</v>
      </c>
      <c r="I965" t="s">
        <v>31</v>
      </c>
      <c r="J965" t="s">
        <v>22</v>
      </c>
      <c r="K965" s="2">
        <v>511.56</v>
      </c>
      <c r="L965" t="s">
        <v>23</v>
      </c>
      <c r="M965">
        <f>YEAR(Table1[[#This Row],[order_date]])</f>
        <v>2023</v>
      </c>
      <c r="N965">
        <f>MONTH(Table1[[#This Row],[order_date]])</f>
        <v>11</v>
      </c>
      <c r="O965" s="3">
        <f>Table1[[#This Row],[sales]]-Table1[[#This Row],[profit]]</f>
        <v>1280.5800000000002</v>
      </c>
      <c r="P965" s="3">
        <f>Table1[[#This Row],[sales]]*Table1[[#This Row],[quantity]]</f>
        <v>14337.12</v>
      </c>
      <c r="Q965" s="9">
        <f>Table1[[#This Row],[delivery_date]]-Table1[[#This Row],[order_date]]</f>
        <v>3</v>
      </c>
    </row>
    <row r="966" spans="1:17" x14ac:dyDescent="0.35">
      <c r="A966" t="s">
        <v>997</v>
      </c>
      <c r="B966" t="s">
        <v>13</v>
      </c>
      <c r="C966" t="s">
        <v>33</v>
      </c>
      <c r="D966" s="2">
        <v>3000.67</v>
      </c>
      <c r="E966">
        <v>0.3</v>
      </c>
      <c r="F966">
        <v>5</v>
      </c>
      <c r="G966" s="1">
        <v>45399</v>
      </c>
      <c r="H966" s="1">
        <v>45403</v>
      </c>
      <c r="I966" t="s">
        <v>31</v>
      </c>
      <c r="J966" t="s">
        <v>16</v>
      </c>
      <c r="K966" s="2">
        <v>284.52999999999997</v>
      </c>
      <c r="L966" t="s">
        <v>39</v>
      </c>
      <c r="M966">
        <f>YEAR(Table1[[#This Row],[order_date]])</f>
        <v>2024</v>
      </c>
      <c r="N966">
        <f>MONTH(Table1[[#This Row],[order_date]])</f>
        <v>4</v>
      </c>
      <c r="O966" s="3">
        <f>Table1[[#This Row],[sales]]-Table1[[#This Row],[profit]]</f>
        <v>2716.1400000000003</v>
      </c>
      <c r="P966" s="3">
        <f>Table1[[#This Row],[sales]]*Table1[[#This Row],[quantity]]</f>
        <v>15003.35</v>
      </c>
      <c r="Q966" s="9">
        <f>Table1[[#This Row],[delivery_date]]-Table1[[#This Row],[order_date]]</f>
        <v>4</v>
      </c>
    </row>
    <row r="967" spans="1:17" x14ac:dyDescent="0.35">
      <c r="A967" t="s">
        <v>998</v>
      </c>
      <c r="B967" t="s">
        <v>25</v>
      </c>
      <c r="C967" t="s">
        <v>36</v>
      </c>
      <c r="D967" s="2">
        <v>4295.67</v>
      </c>
      <c r="E967">
        <v>0.33</v>
      </c>
      <c r="F967">
        <v>6</v>
      </c>
      <c r="G967" s="1">
        <v>45373</v>
      </c>
      <c r="H967" s="1">
        <v>45379</v>
      </c>
      <c r="I967" t="s">
        <v>21</v>
      </c>
      <c r="J967" t="s">
        <v>22</v>
      </c>
      <c r="K967" s="2">
        <v>836.04</v>
      </c>
      <c r="L967" t="s">
        <v>23</v>
      </c>
      <c r="M967">
        <f>YEAR(Table1[[#This Row],[order_date]])</f>
        <v>2024</v>
      </c>
      <c r="N967">
        <f>MONTH(Table1[[#This Row],[order_date]])</f>
        <v>3</v>
      </c>
      <c r="O967" s="3">
        <f>Table1[[#This Row],[sales]]-Table1[[#This Row],[profit]]</f>
        <v>3459.63</v>
      </c>
      <c r="P967" s="3">
        <f>Table1[[#This Row],[sales]]*Table1[[#This Row],[quantity]]</f>
        <v>25774.02</v>
      </c>
      <c r="Q967" s="9">
        <f>Table1[[#This Row],[delivery_date]]-Table1[[#This Row],[order_date]]</f>
        <v>6</v>
      </c>
    </row>
    <row r="968" spans="1:17" x14ac:dyDescent="0.35">
      <c r="A968" t="s">
        <v>999</v>
      </c>
      <c r="B968" t="s">
        <v>25</v>
      </c>
      <c r="C968" t="s">
        <v>14</v>
      </c>
      <c r="D968" s="2">
        <v>1939.34</v>
      </c>
      <c r="E968">
        <v>0.14000000000000001</v>
      </c>
      <c r="F968">
        <v>3</v>
      </c>
      <c r="G968" s="1">
        <v>45002</v>
      </c>
      <c r="H968" s="1">
        <v>45003</v>
      </c>
      <c r="I968" t="s">
        <v>15</v>
      </c>
      <c r="J968" t="s">
        <v>22</v>
      </c>
      <c r="K968" s="2">
        <v>323.39</v>
      </c>
      <c r="L968" t="s">
        <v>34</v>
      </c>
      <c r="M968">
        <f>YEAR(Table1[[#This Row],[order_date]])</f>
        <v>2023</v>
      </c>
      <c r="N968">
        <f>MONTH(Table1[[#This Row],[order_date]])</f>
        <v>3</v>
      </c>
      <c r="O968" s="3">
        <f>Table1[[#This Row],[sales]]-Table1[[#This Row],[profit]]</f>
        <v>1615.9499999999998</v>
      </c>
      <c r="P968" s="3">
        <f>Table1[[#This Row],[sales]]*Table1[[#This Row],[quantity]]</f>
        <v>5818.0199999999995</v>
      </c>
      <c r="Q968" s="9">
        <f>Table1[[#This Row],[delivery_date]]-Table1[[#This Row],[order_date]]</f>
        <v>1</v>
      </c>
    </row>
    <row r="969" spans="1:17" x14ac:dyDescent="0.35">
      <c r="A969" t="s">
        <v>1000</v>
      </c>
      <c r="B969" t="s">
        <v>41</v>
      </c>
      <c r="C969" t="s">
        <v>36</v>
      </c>
      <c r="D969" s="2">
        <v>3577.7</v>
      </c>
      <c r="E969">
        <v>0.2</v>
      </c>
      <c r="F969">
        <v>3</v>
      </c>
      <c r="G969" s="1">
        <v>45569</v>
      </c>
      <c r="H969" s="1">
        <v>45572</v>
      </c>
      <c r="I969" t="s">
        <v>21</v>
      </c>
      <c r="J969" t="s">
        <v>22</v>
      </c>
      <c r="K969" s="2">
        <v>850.04</v>
      </c>
      <c r="L969" t="s">
        <v>48</v>
      </c>
      <c r="M969">
        <f>YEAR(Table1[[#This Row],[order_date]])</f>
        <v>2024</v>
      </c>
      <c r="N969">
        <f>MONTH(Table1[[#This Row],[order_date]])</f>
        <v>10</v>
      </c>
      <c r="O969" s="3">
        <f>Table1[[#This Row],[sales]]-Table1[[#This Row],[profit]]</f>
        <v>2727.66</v>
      </c>
      <c r="P969" s="3">
        <f>Table1[[#This Row],[sales]]*Table1[[#This Row],[quantity]]</f>
        <v>10733.099999999999</v>
      </c>
      <c r="Q969" s="9">
        <f>Table1[[#This Row],[delivery_date]]-Table1[[#This Row],[order_date]]</f>
        <v>3</v>
      </c>
    </row>
    <row r="970" spans="1:17" x14ac:dyDescent="0.35">
      <c r="A970" t="s">
        <v>1001</v>
      </c>
      <c r="B970" t="s">
        <v>41</v>
      </c>
      <c r="C970" t="s">
        <v>33</v>
      </c>
      <c r="D970" s="2">
        <v>4077.97</v>
      </c>
      <c r="E970">
        <v>0.3</v>
      </c>
      <c r="F970">
        <v>7</v>
      </c>
      <c r="G970" s="1">
        <v>45078</v>
      </c>
      <c r="H970" s="1">
        <v>45079</v>
      </c>
      <c r="I970" t="s">
        <v>21</v>
      </c>
      <c r="J970" t="s">
        <v>16</v>
      </c>
      <c r="K970" s="2">
        <v>559.46</v>
      </c>
      <c r="L970" t="s">
        <v>28</v>
      </c>
      <c r="M970">
        <f>YEAR(Table1[[#This Row],[order_date]])</f>
        <v>2023</v>
      </c>
      <c r="N970">
        <f>MONTH(Table1[[#This Row],[order_date]])</f>
        <v>6</v>
      </c>
      <c r="O970" s="3">
        <f>Table1[[#This Row],[sales]]-Table1[[#This Row],[profit]]</f>
        <v>3518.5099999999998</v>
      </c>
      <c r="P970" s="3">
        <f>Table1[[#This Row],[sales]]*Table1[[#This Row],[quantity]]</f>
        <v>28545.789999999997</v>
      </c>
      <c r="Q970" s="9">
        <f>Table1[[#This Row],[delivery_date]]-Table1[[#This Row],[order_date]]</f>
        <v>1</v>
      </c>
    </row>
    <row r="971" spans="1:17" x14ac:dyDescent="0.35">
      <c r="A971" t="s">
        <v>1002</v>
      </c>
      <c r="B971" t="s">
        <v>13</v>
      </c>
      <c r="C971" t="s">
        <v>26</v>
      </c>
      <c r="D971" s="2">
        <v>1137.58</v>
      </c>
      <c r="E971">
        <v>0.01</v>
      </c>
      <c r="F971">
        <v>6</v>
      </c>
      <c r="G971" s="1">
        <v>45656</v>
      </c>
      <c r="H971" s="1">
        <v>45662</v>
      </c>
      <c r="I971" t="s">
        <v>31</v>
      </c>
      <c r="J971" t="s">
        <v>27</v>
      </c>
      <c r="K971" s="2">
        <v>318.27999999999997</v>
      </c>
      <c r="L971" t="s">
        <v>48</v>
      </c>
      <c r="M971">
        <f>YEAR(Table1[[#This Row],[order_date]])</f>
        <v>2024</v>
      </c>
      <c r="N971">
        <f>MONTH(Table1[[#This Row],[order_date]])</f>
        <v>12</v>
      </c>
      <c r="O971" s="3">
        <f>Table1[[#This Row],[sales]]-Table1[[#This Row],[profit]]</f>
        <v>819.3</v>
      </c>
      <c r="P971" s="3">
        <f>Table1[[#This Row],[sales]]*Table1[[#This Row],[quantity]]</f>
        <v>6825.48</v>
      </c>
      <c r="Q971" s="9">
        <f>Table1[[#This Row],[delivery_date]]-Table1[[#This Row],[order_date]]</f>
        <v>6</v>
      </c>
    </row>
    <row r="972" spans="1:17" x14ac:dyDescent="0.35">
      <c r="A972" t="s">
        <v>1003</v>
      </c>
      <c r="B972" t="s">
        <v>19</v>
      </c>
      <c r="C972" t="s">
        <v>36</v>
      </c>
      <c r="D972" s="2">
        <v>4518.09</v>
      </c>
      <c r="E972">
        <v>0.44</v>
      </c>
      <c r="F972">
        <v>2</v>
      </c>
      <c r="G972" s="1">
        <v>45517</v>
      </c>
      <c r="H972" s="1">
        <v>45521</v>
      </c>
      <c r="I972" t="s">
        <v>31</v>
      </c>
      <c r="J972" t="s">
        <v>27</v>
      </c>
      <c r="K972" s="2">
        <v>334.59</v>
      </c>
      <c r="L972" t="s">
        <v>34</v>
      </c>
      <c r="M972">
        <f>YEAR(Table1[[#This Row],[order_date]])</f>
        <v>2024</v>
      </c>
      <c r="N972">
        <f>MONTH(Table1[[#This Row],[order_date]])</f>
        <v>8</v>
      </c>
      <c r="O972" s="3">
        <f>Table1[[#This Row],[sales]]-Table1[[#This Row],[profit]]</f>
        <v>4183.5</v>
      </c>
      <c r="P972" s="3">
        <f>Table1[[#This Row],[sales]]*Table1[[#This Row],[quantity]]</f>
        <v>9036.18</v>
      </c>
      <c r="Q972" s="9">
        <f>Table1[[#This Row],[delivery_date]]-Table1[[#This Row],[order_date]]</f>
        <v>4</v>
      </c>
    </row>
    <row r="973" spans="1:17" x14ac:dyDescent="0.35">
      <c r="A973" t="s">
        <v>1004</v>
      </c>
      <c r="B973" t="s">
        <v>13</v>
      </c>
      <c r="C973" t="s">
        <v>14</v>
      </c>
      <c r="D973" s="2">
        <v>445.18</v>
      </c>
      <c r="E973">
        <v>0.06</v>
      </c>
      <c r="F973">
        <v>8</v>
      </c>
      <c r="G973" s="1">
        <v>45417</v>
      </c>
      <c r="H973" s="1">
        <v>45418</v>
      </c>
      <c r="I973" t="s">
        <v>15</v>
      </c>
      <c r="J973" t="s">
        <v>22</v>
      </c>
      <c r="K973" s="2">
        <v>90.52</v>
      </c>
      <c r="L973" t="s">
        <v>34</v>
      </c>
      <c r="M973">
        <f>YEAR(Table1[[#This Row],[order_date]])</f>
        <v>2024</v>
      </c>
      <c r="N973">
        <f>MONTH(Table1[[#This Row],[order_date]])</f>
        <v>5</v>
      </c>
      <c r="O973" s="3">
        <f>Table1[[#This Row],[sales]]-Table1[[#This Row],[profit]]</f>
        <v>354.66</v>
      </c>
      <c r="P973" s="3">
        <f>Table1[[#This Row],[sales]]*Table1[[#This Row],[quantity]]</f>
        <v>3561.44</v>
      </c>
      <c r="Q973" s="9">
        <f>Table1[[#This Row],[delivery_date]]-Table1[[#This Row],[order_date]]</f>
        <v>1</v>
      </c>
    </row>
    <row r="974" spans="1:17" x14ac:dyDescent="0.35">
      <c r="A974" t="s">
        <v>1005</v>
      </c>
      <c r="B974" t="s">
        <v>25</v>
      </c>
      <c r="C974" t="s">
        <v>26</v>
      </c>
      <c r="D974" s="2">
        <v>4518.42</v>
      </c>
      <c r="E974">
        <v>0.02</v>
      </c>
      <c r="F974">
        <v>5</v>
      </c>
      <c r="G974" s="1">
        <v>45331</v>
      </c>
      <c r="H974" s="1">
        <v>45336</v>
      </c>
      <c r="I974" t="s">
        <v>15</v>
      </c>
      <c r="J974" t="s">
        <v>22</v>
      </c>
      <c r="K974" s="2">
        <v>309.60000000000002</v>
      </c>
      <c r="L974" t="s">
        <v>34</v>
      </c>
      <c r="M974">
        <f>YEAR(Table1[[#This Row],[order_date]])</f>
        <v>2024</v>
      </c>
      <c r="N974">
        <f>MONTH(Table1[[#This Row],[order_date]])</f>
        <v>2</v>
      </c>
      <c r="O974" s="3">
        <f>Table1[[#This Row],[sales]]-Table1[[#This Row],[profit]]</f>
        <v>4208.82</v>
      </c>
      <c r="P974" s="3">
        <f>Table1[[#This Row],[sales]]*Table1[[#This Row],[quantity]]</f>
        <v>22592.1</v>
      </c>
      <c r="Q974" s="9">
        <f>Table1[[#This Row],[delivery_date]]-Table1[[#This Row],[order_date]]</f>
        <v>5</v>
      </c>
    </row>
    <row r="975" spans="1:17" x14ac:dyDescent="0.35">
      <c r="A975" t="s">
        <v>1006</v>
      </c>
      <c r="B975" t="s">
        <v>13</v>
      </c>
      <c r="C975" t="s">
        <v>14</v>
      </c>
      <c r="D975" s="2">
        <v>901.8</v>
      </c>
      <c r="E975">
        <v>0.11</v>
      </c>
      <c r="F975">
        <v>7</v>
      </c>
      <c r="G975" s="1">
        <v>45178</v>
      </c>
      <c r="H975" s="1">
        <v>45182</v>
      </c>
      <c r="I975" t="s">
        <v>15</v>
      </c>
      <c r="J975" t="s">
        <v>27</v>
      </c>
      <c r="K975" s="2">
        <v>264.18</v>
      </c>
      <c r="L975" t="s">
        <v>23</v>
      </c>
      <c r="M975">
        <f>YEAR(Table1[[#This Row],[order_date]])</f>
        <v>2023</v>
      </c>
      <c r="N975">
        <f>MONTH(Table1[[#This Row],[order_date]])</f>
        <v>9</v>
      </c>
      <c r="O975" s="3">
        <f>Table1[[#This Row],[sales]]-Table1[[#This Row],[profit]]</f>
        <v>637.61999999999989</v>
      </c>
      <c r="P975" s="3">
        <f>Table1[[#This Row],[sales]]*Table1[[#This Row],[quantity]]</f>
        <v>6312.5999999999995</v>
      </c>
      <c r="Q975" s="9">
        <f>Table1[[#This Row],[delivery_date]]-Table1[[#This Row],[order_date]]</f>
        <v>4</v>
      </c>
    </row>
    <row r="976" spans="1:17" x14ac:dyDescent="0.35">
      <c r="A976" t="s">
        <v>1007</v>
      </c>
      <c r="B976" t="s">
        <v>19</v>
      </c>
      <c r="C976" t="s">
        <v>26</v>
      </c>
      <c r="D976" s="2">
        <v>1752.13</v>
      </c>
      <c r="E976">
        <v>0.25</v>
      </c>
      <c r="F976">
        <v>3</v>
      </c>
      <c r="G976" s="1">
        <v>45651</v>
      </c>
      <c r="H976" s="1">
        <v>45655</v>
      </c>
      <c r="I976" t="s">
        <v>31</v>
      </c>
      <c r="J976" t="s">
        <v>27</v>
      </c>
      <c r="K976" s="2">
        <v>176.22</v>
      </c>
      <c r="L976" t="s">
        <v>23</v>
      </c>
      <c r="M976">
        <f>YEAR(Table1[[#This Row],[order_date]])</f>
        <v>2024</v>
      </c>
      <c r="N976">
        <f>MONTH(Table1[[#This Row],[order_date]])</f>
        <v>12</v>
      </c>
      <c r="O976" s="3">
        <f>Table1[[#This Row],[sales]]-Table1[[#This Row],[profit]]</f>
        <v>1575.91</v>
      </c>
      <c r="P976" s="3">
        <f>Table1[[#This Row],[sales]]*Table1[[#This Row],[quantity]]</f>
        <v>5256.39</v>
      </c>
      <c r="Q976" s="9">
        <f>Table1[[#This Row],[delivery_date]]-Table1[[#This Row],[order_date]]</f>
        <v>4</v>
      </c>
    </row>
    <row r="977" spans="1:17" x14ac:dyDescent="0.35">
      <c r="A977" t="s">
        <v>1008</v>
      </c>
      <c r="B977" t="s">
        <v>41</v>
      </c>
      <c r="C977" t="s">
        <v>14</v>
      </c>
      <c r="D977" s="2">
        <v>3065.65</v>
      </c>
      <c r="E977">
        <v>0.16</v>
      </c>
      <c r="F977">
        <v>5</v>
      </c>
      <c r="G977" s="1">
        <v>45301</v>
      </c>
      <c r="H977" s="1">
        <v>45302</v>
      </c>
      <c r="I977" t="s">
        <v>31</v>
      </c>
      <c r="J977" t="s">
        <v>22</v>
      </c>
      <c r="K977" s="2">
        <v>745.56</v>
      </c>
      <c r="L977" t="s">
        <v>48</v>
      </c>
      <c r="M977">
        <f>YEAR(Table1[[#This Row],[order_date]])</f>
        <v>2024</v>
      </c>
      <c r="N977">
        <f>MONTH(Table1[[#This Row],[order_date]])</f>
        <v>1</v>
      </c>
      <c r="O977" s="3">
        <f>Table1[[#This Row],[sales]]-Table1[[#This Row],[profit]]</f>
        <v>2320.09</v>
      </c>
      <c r="P977" s="3">
        <f>Table1[[#This Row],[sales]]*Table1[[#This Row],[quantity]]</f>
        <v>15328.25</v>
      </c>
      <c r="Q977" s="9">
        <f>Table1[[#This Row],[delivery_date]]-Table1[[#This Row],[order_date]]</f>
        <v>1</v>
      </c>
    </row>
    <row r="978" spans="1:17" x14ac:dyDescent="0.35">
      <c r="A978" t="s">
        <v>1009</v>
      </c>
      <c r="B978" t="s">
        <v>19</v>
      </c>
      <c r="C978" t="s">
        <v>36</v>
      </c>
      <c r="D978" s="2">
        <v>4537.8500000000004</v>
      </c>
      <c r="E978">
        <v>0.22</v>
      </c>
      <c r="F978">
        <v>3</v>
      </c>
      <c r="G978" s="1">
        <v>45267</v>
      </c>
      <c r="H978" s="1">
        <v>45273</v>
      </c>
      <c r="I978" t="s">
        <v>21</v>
      </c>
      <c r="J978" t="s">
        <v>16</v>
      </c>
      <c r="K978" s="2">
        <v>1053.92</v>
      </c>
      <c r="L978" t="s">
        <v>17</v>
      </c>
      <c r="M978">
        <f>YEAR(Table1[[#This Row],[order_date]])</f>
        <v>2023</v>
      </c>
      <c r="N978">
        <f>MONTH(Table1[[#This Row],[order_date]])</f>
        <v>12</v>
      </c>
      <c r="O978" s="3">
        <f>Table1[[#This Row],[sales]]-Table1[[#This Row],[profit]]</f>
        <v>3483.9300000000003</v>
      </c>
      <c r="P978" s="3">
        <f>Table1[[#This Row],[sales]]*Table1[[#This Row],[quantity]]</f>
        <v>13613.550000000001</v>
      </c>
      <c r="Q978" s="9">
        <f>Table1[[#This Row],[delivery_date]]-Table1[[#This Row],[order_date]]</f>
        <v>6</v>
      </c>
    </row>
    <row r="979" spans="1:17" x14ac:dyDescent="0.35">
      <c r="A979" t="s">
        <v>1010</v>
      </c>
      <c r="B979" t="s">
        <v>19</v>
      </c>
      <c r="C979" t="s">
        <v>36</v>
      </c>
      <c r="D979" s="2">
        <v>1352.94</v>
      </c>
      <c r="E979">
        <v>0.04</v>
      </c>
      <c r="F979">
        <v>3</v>
      </c>
      <c r="G979" s="1">
        <v>45045</v>
      </c>
      <c r="H979" s="1">
        <v>45046</v>
      </c>
      <c r="I979" t="s">
        <v>15</v>
      </c>
      <c r="J979" t="s">
        <v>27</v>
      </c>
      <c r="K979" s="2">
        <v>397.77</v>
      </c>
      <c r="L979" t="s">
        <v>39</v>
      </c>
      <c r="M979">
        <f>YEAR(Table1[[#This Row],[order_date]])</f>
        <v>2023</v>
      </c>
      <c r="N979">
        <f>MONTH(Table1[[#This Row],[order_date]])</f>
        <v>4</v>
      </c>
      <c r="O979" s="3">
        <f>Table1[[#This Row],[sales]]-Table1[[#This Row],[profit]]</f>
        <v>955.17000000000007</v>
      </c>
      <c r="P979" s="3">
        <f>Table1[[#This Row],[sales]]*Table1[[#This Row],[quantity]]</f>
        <v>4058.82</v>
      </c>
      <c r="Q979" s="9">
        <f>Table1[[#This Row],[delivery_date]]-Table1[[#This Row],[order_date]]</f>
        <v>1</v>
      </c>
    </row>
    <row r="980" spans="1:17" x14ac:dyDescent="0.35">
      <c r="A980" t="s">
        <v>1011</v>
      </c>
      <c r="B980" t="s">
        <v>19</v>
      </c>
      <c r="C980" t="s">
        <v>33</v>
      </c>
      <c r="D980" s="2">
        <v>3841.51</v>
      </c>
      <c r="E980">
        <v>0.12</v>
      </c>
      <c r="F980">
        <v>1</v>
      </c>
      <c r="G980" s="1">
        <v>45079</v>
      </c>
      <c r="H980" s="1">
        <v>45081</v>
      </c>
      <c r="I980" t="s">
        <v>21</v>
      </c>
      <c r="J980" t="s">
        <v>22</v>
      </c>
      <c r="K980" s="2">
        <v>1088.97</v>
      </c>
      <c r="L980" t="s">
        <v>48</v>
      </c>
      <c r="M980">
        <f>YEAR(Table1[[#This Row],[order_date]])</f>
        <v>2023</v>
      </c>
      <c r="N980">
        <f>MONTH(Table1[[#This Row],[order_date]])</f>
        <v>6</v>
      </c>
      <c r="O980" s="3">
        <f>Table1[[#This Row],[sales]]-Table1[[#This Row],[profit]]</f>
        <v>2752.54</v>
      </c>
      <c r="P980" s="3">
        <f>Table1[[#This Row],[sales]]*Table1[[#This Row],[quantity]]</f>
        <v>3841.51</v>
      </c>
      <c r="Q980" s="9">
        <f>Table1[[#This Row],[delivery_date]]-Table1[[#This Row],[order_date]]</f>
        <v>2</v>
      </c>
    </row>
    <row r="981" spans="1:17" x14ac:dyDescent="0.35">
      <c r="A981" t="s">
        <v>1012</v>
      </c>
      <c r="B981" t="s">
        <v>41</v>
      </c>
      <c r="C981" t="s">
        <v>26</v>
      </c>
      <c r="D981" s="2">
        <v>3581.14</v>
      </c>
      <c r="E981">
        <v>0.05</v>
      </c>
      <c r="F981">
        <v>3</v>
      </c>
      <c r="G981" s="1">
        <v>45450</v>
      </c>
      <c r="H981" s="1">
        <v>45457</v>
      </c>
      <c r="I981" t="s">
        <v>15</v>
      </c>
      <c r="J981" t="s">
        <v>27</v>
      </c>
      <c r="K981" s="2">
        <v>959.12</v>
      </c>
      <c r="L981" t="s">
        <v>34</v>
      </c>
      <c r="M981">
        <f>YEAR(Table1[[#This Row],[order_date]])</f>
        <v>2024</v>
      </c>
      <c r="N981">
        <f>MONTH(Table1[[#This Row],[order_date]])</f>
        <v>6</v>
      </c>
      <c r="O981" s="3">
        <f>Table1[[#This Row],[sales]]-Table1[[#This Row],[profit]]</f>
        <v>2622.02</v>
      </c>
      <c r="P981" s="3">
        <f>Table1[[#This Row],[sales]]*Table1[[#This Row],[quantity]]</f>
        <v>10743.42</v>
      </c>
      <c r="Q981" s="9">
        <f>Table1[[#This Row],[delivery_date]]-Table1[[#This Row],[order_date]]</f>
        <v>7</v>
      </c>
    </row>
    <row r="982" spans="1:17" x14ac:dyDescent="0.35">
      <c r="A982" t="s">
        <v>1013</v>
      </c>
      <c r="B982" t="s">
        <v>19</v>
      </c>
      <c r="C982" t="s">
        <v>33</v>
      </c>
      <c r="D982" s="2">
        <v>882.57</v>
      </c>
      <c r="E982">
        <v>0.11</v>
      </c>
      <c r="F982">
        <v>7</v>
      </c>
      <c r="G982" s="1">
        <v>45539</v>
      </c>
      <c r="H982" s="1">
        <v>45541</v>
      </c>
      <c r="I982" t="s">
        <v>15</v>
      </c>
      <c r="J982" t="s">
        <v>16</v>
      </c>
      <c r="K982" s="2">
        <v>186.08</v>
      </c>
      <c r="L982" t="s">
        <v>17</v>
      </c>
      <c r="M982">
        <f>YEAR(Table1[[#This Row],[order_date]])</f>
        <v>2024</v>
      </c>
      <c r="N982">
        <f>MONTH(Table1[[#This Row],[order_date]])</f>
        <v>9</v>
      </c>
      <c r="O982" s="3">
        <f>Table1[[#This Row],[sales]]-Table1[[#This Row],[profit]]</f>
        <v>696.49</v>
      </c>
      <c r="P982" s="3">
        <f>Table1[[#This Row],[sales]]*Table1[[#This Row],[quantity]]</f>
        <v>6177.9900000000007</v>
      </c>
      <c r="Q982" s="9">
        <f>Table1[[#This Row],[delivery_date]]-Table1[[#This Row],[order_date]]</f>
        <v>2</v>
      </c>
    </row>
    <row r="983" spans="1:17" x14ac:dyDescent="0.35">
      <c r="A983" t="s">
        <v>1014</v>
      </c>
      <c r="B983" t="s">
        <v>19</v>
      </c>
      <c r="C983" t="s">
        <v>20</v>
      </c>
      <c r="D983" s="2">
        <v>2449.37</v>
      </c>
      <c r="E983">
        <v>0.35</v>
      </c>
      <c r="F983">
        <v>9</v>
      </c>
      <c r="G983" s="1">
        <v>45648</v>
      </c>
      <c r="H983" s="1">
        <v>45652</v>
      </c>
      <c r="I983" t="s">
        <v>15</v>
      </c>
      <c r="J983" t="s">
        <v>16</v>
      </c>
      <c r="K983" s="2">
        <v>441.84</v>
      </c>
      <c r="L983" t="s">
        <v>48</v>
      </c>
      <c r="M983">
        <f>YEAR(Table1[[#This Row],[order_date]])</f>
        <v>2024</v>
      </c>
      <c r="N983">
        <f>MONTH(Table1[[#This Row],[order_date]])</f>
        <v>12</v>
      </c>
      <c r="O983" s="3">
        <f>Table1[[#This Row],[sales]]-Table1[[#This Row],[profit]]</f>
        <v>2007.53</v>
      </c>
      <c r="P983" s="3">
        <f>Table1[[#This Row],[sales]]*Table1[[#This Row],[quantity]]</f>
        <v>22044.329999999998</v>
      </c>
      <c r="Q983" s="9">
        <f>Table1[[#This Row],[delivery_date]]-Table1[[#This Row],[order_date]]</f>
        <v>4</v>
      </c>
    </row>
    <row r="984" spans="1:17" x14ac:dyDescent="0.35">
      <c r="A984" t="s">
        <v>1015</v>
      </c>
      <c r="B984" t="s">
        <v>19</v>
      </c>
      <c r="C984" t="s">
        <v>36</v>
      </c>
      <c r="D984" s="2">
        <v>2459.37</v>
      </c>
      <c r="E984">
        <v>0.28999999999999998</v>
      </c>
      <c r="F984">
        <v>1</v>
      </c>
      <c r="G984" s="1">
        <v>45000</v>
      </c>
      <c r="H984" s="1">
        <v>45002</v>
      </c>
      <c r="I984" t="s">
        <v>21</v>
      </c>
      <c r="J984" t="s">
        <v>27</v>
      </c>
      <c r="K984" s="2">
        <v>247.39</v>
      </c>
      <c r="L984" t="s">
        <v>48</v>
      </c>
      <c r="M984">
        <f>YEAR(Table1[[#This Row],[order_date]])</f>
        <v>2023</v>
      </c>
      <c r="N984">
        <f>MONTH(Table1[[#This Row],[order_date]])</f>
        <v>3</v>
      </c>
      <c r="O984" s="3">
        <f>Table1[[#This Row],[sales]]-Table1[[#This Row],[profit]]</f>
        <v>2211.98</v>
      </c>
      <c r="P984" s="3">
        <f>Table1[[#This Row],[sales]]*Table1[[#This Row],[quantity]]</f>
        <v>2459.37</v>
      </c>
      <c r="Q984" s="9">
        <f>Table1[[#This Row],[delivery_date]]-Table1[[#This Row],[order_date]]</f>
        <v>2</v>
      </c>
    </row>
    <row r="985" spans="1:17" x14ac:dyDescent="0.35">
      <c r="A985" t="s">
        <v>1016</v>
      </c>
      <c r="B985" t="s">
        <v>25</v>
      </c>
      <c r="C985" t="s">
        <v>26</v>
      </c>
      <c r="D985" s="2">
        <v>1592.6</v>
      </c>
      <c r="E985">
        <v>0.17</v>
      </c>
      <c r="F985">
        <v>4</v>
      </c>
      <c r="G985" s="1">
        <v>45636</v>
      </c>
      <c r="H985" s="1">
        <v>45638</v>
      </c>
      <c r="I985" t="s">
        <v>21</v>
      </c>
      <c r="J985" t="s">
        <v>27</v>
      </c>
      <c r="K985" s="2">
        <v>331.93</v>
      </c>
      <c r="L985" t="s">
        <v>48</v>
      </c>
      <c r="M985">
        <f>YEAR(Table1[[#This Row],[order_date]])</f>
        <v>2024</v>
      </c>
      <c r="N985">
        <f>MONTH(Table1[[#This Row],[order_date]])</f>
        <v>12</v>
      </c>
      <c r="O985" s="3">
        <f>Table1[[#This Row],[sales]]-Table1[[#This Row],[profit]]</f>
        <v>1260.6699999999998</v>
      </c>
      <c r="P985" s="3">
        <f>Table1[[#This Row],[sales]]*Table1[[#This Row],[quantity]]</f>
        <v>6370.4</v>
      </c>
      <c r="Q985" s="9">
        <f>Table1[[#This Row],[delivery_date]]-Table1[[#This Row],[order_date]]</f>
        <v>2</v>
      </c>
    </row>
    <row r="986" spans="1:17" x14ac:dyDescent="0.35">
      <c r="A986" t="s">
        <v>1017</v>
      </c>
      <c r="B986" t="s">
        <v>19</v>
      </c>
      <c r="C986" t="s">
        <v>33</v>
      </c>
      <c r="D986" s="2">
        <v>3921.61</v>
      </c>
      <c r="E986">
        <v>0.13</v>
      </c>
      <c r="F986">
        <v>7</v>
      </c>
      <c r="G986" s="1">
        <v>45623</v>
      </c>
      <c r="H986" s="1">
        <v>45625</v>
      </c>
      <c r="I986" t="s">
        <v>21</v>
      </c>
      <c r="J986" t="s">
        <v>16</v>
      </c>
      <c r="K986" s="2">
        <v>898.64</v>
      </c>
      <c r="L986" t="s">
        <v>34</v>
      </c>
      <c r="M986">
        <f>YEAR(Table1[[#This Row],[order_date]])</f>
        <v>2024</v>
      </c>
      <c r="N986">
        <f>MONTH(Table1[[#This Row],[order_date]])</f>
        <v>11</v>
      </c>
      <c r="O986" s="3">
        <f>Table1[[#This Row],[sales]]-Table1[[#This Row],[profit]]</f>
        <v>3022.9700000000003</v>
      </c>
      <c r="P986" s="3">
        <f>Table1[[#This Row],[sales]]*Table1[[#This Row],[quantity]]</f>
        <v>27451.27</v>
      </c>
      <c r="Q986" s="9">
        <f>Table1[[#This Row],[delivery_date]]-Table1[[#This Row],[order_date]]</f>
        <v>2</v>
      </c>
    </row>
    <row r="987" spans="1:17" x14ac:dyDescent="0.35">
      <c r="A987" t="s">
        <v>1018</v>
      </c>
      <c r="B987" t="s">
        <v>41</v>
      </c>
      <c r="C987" t="s">
        <v>33</v>
      </c>
      <c r="D987" s="2">
        <v>4637.08</v>
      </c>
      <c r="E987">
        <v>0.5</v>
      </c>
      <c r="F987">
        <v>6</v>
      </c>
      <c r="G987" s="1">
        <v>45083</v>
      </c>
      <c r="H987" s="1">
        <v>45089</v>
      </c>
      <c r="I987" t="s">
        <v>31</v>
      </c>
      <c r="J987" t="s">
        <v>16</v>
      </c>
      <c r="K987" s="2">
        <v>1325.26</v>
      </c>
      <c r="L987" t="s">
        <v>17</v>
      </c>
      <c r="M987">
        <f>YEAR(Table1[[#This Row],[order_date]])</f>
        <v>2023</v>
      </c>
      <c r="N987">
        <f>MONTH(Table1[[#This Row],[order_date]])</f>
        <v>6</v>
      </c>
      <c r="O987" s="3">
        <f>Table1[[#This Row],[sales]]-Table1[[#This Row],[profit]]</f>
        <v>3311.8199999999997</v>
      </c>
      <c r="P987" s="3">
        <f>Table1[[#This Row],[sales]]*Table1[[#This Row],[quantity]]</f>
        <v>27822.48</v>
      </c>
      <c r="Q987" s="9">
        <f>Table1[[#This Row],[delivery_date]]-Table1[[#This Row],[order_date]]</f>
        <v>6</v>
      </c>
    </row>
    <row r="988" spans="1:17" x14ac:dyDescent="0.35">
      <c r="A988" t="s">
        <v>1019</v>
      </c>
      <c r="B988" t="s">
        <v>19</v>
      </c>
      <c r="C988" t="s">
        <v>20</v>
      </c>
      <c r="D988" s="2">
        <v>3611.21</v>
      </c>
      <c r="E988">
        <v>0.38</v>
      </c>
      <c r="F988">
        <v>4</v>
      </c>
      <c r="G988" s="1">
        <v>45147</v>
      </c>
      <c r="H988" s="1">
        <v>45152</v>
      </c>
      <c r="I988" t="s">
        <v>31</v>
      </c>
      <c r="J988" t="s">
        <v>22</v>
      </c>
      <c r="K988" s="2">
        <v>435.37</v>
      </c>
      <c r="L988" t="s">
        <v>48</v>
      </c>
      <c r="M988">
        <f>YEAR(Table1[[#This Row],[order_date]])</f>
        <v>2023</v>
      </c>
      <c r="N988">
        <f>MONTH(Table1[[#This Row],[order_date]])</f>
        <v>8</v>
      </c>
      <c r="O988" s="3">
        <f>Table1[[#This Row],[sales]]-Table1[[#This Row],[profit]]</f>
        <v>3175.84</v>
      </c>
      <c r="P988" s="3">
        <f>Table1[[#This Row],[sales]]*Table1[[#This Row],[quantity]]</f>
        <v>14444.84</v>
      </c>
      <c r="Q988" s="9">
        <f>Table1[[#This Row],[delivery_date]]-Table1[[#This Row],[order_date]]</f>
        <v>5</v>
      </c>
    </row>
    <row r="989" spans="1:17" x14ac:dyDescent="0.35">
      <c r="A989" t="s">
        <v>1020</v>
      </c>
      <c r="B989" t="s">
        <v>19</v>
      </c>
      <c r="C989" t="s">
        <v>33</v>
      </c>
      <c r="D989" s="2">
        <v>4867.4799999999996</v>
      </c>
      <c r="E989">
        <v>0.41</v>
      </c>
      <c r="F989">
        <v>3</v>
      </c>
      <c r="G989" s="1">
        <v>45100</v>
      </c>
      <c r="H989" s="1">
        <v>45107</v>
      </c>
      <c r="I989" t="s">
        <v>21</v>
      </c>
      <c r="J989" t="s">
        <v>27</v>
      </c>
      <c r="K989" s="2">
        <v>679.11</v>
      </c>
      <c r="L989" t="s">
        <v>28</v>
      </c>
      <c r="M989">
        <f>YEAR(Table1[[#This Row],[order_date]])</f>
        <v>2023</v>
      </c>
      <c r="N989">
        <f>MONTH(Table1[[#This Row],[order_date]])</f>
        <v>6</v>
      </c>
      <c r="O989" s="3">
        <f>Table1[[#This Row],[sales]]-Table1[[#This Row],[profit]]</f>
        <v>4188.37</v>
      </c>
      <c r="P989" s="3">
        <f>Table1[[#This Row],[sales]]*Table1[[#This Row],[quantity]]</f>
        <v>14602.439999999999</v>
      </c>
      <c r="Q989" s="9">
        <f>Table1[[#This Row],[delivery_date]]-Table1[[#This Row],[order_date]]</f>
        <v>7</v>
      </c>
    </row>
    <row r="990" spans="1:17" x14ac:dyDescent="0.35">
      <c r="A990" t="s">
        <v>1021</v>
      </c>
      <c r="B990" t="s">
        <v>41</v>
      </c>
      <c r="C990" t="s">
        <v>14</v>
      </c>
      <c r="D990" s="2">
        <v>347.3</v>
      </c>
      <c r="E990">
        <v>0.01</v>
      </c>
      <c r="F990">
        <v>6</v>
      </c>
      <c r="G990" s="1">
        <v>45164</v>
      </c>
      <c r="H990" s="1">
        <v>45166</v>
      </c>
      <c r="I990" t="s">
        <v>31</v>
      </c>
      <c r="J990" t="s">
        <v>27</v>
      </c>
      <c r="K990" s="2">
        <v>56.37</v>
      </c>
      <c r="L990" t="s">
        <v>39</v>
      </c>
      <c r="M990">
        <f>YEAR(Table1[[#This Row],[order_date]])</f>
        <v>2023</v>
      </c>
      <c r="N990">
        <f>MONTH(Table1[[#This Row],[order_date]])</f>
        <v>8</v>
      </c>
      <c r="O990" s="3">
        <f>Table1[[#This Row],[sales]]-Table1[[#This Row],[profit]]</f>
        <v>290.93</v>
      </c>
      <c r="P990" s="3">
        <f>Table1[[#This Row],[sales]]*Table1[[#This Row],[quantity]]</f>
        <v>2083.8000000000002</v>
      </c>
      <c r="Q990" s="9">
        <f>Table1[[#This Row],[delivery_date]]-Table1[[#This Row],[order_date]]</f>
        <v>2</v>
      </c>
    </row>
    <row r="991" spans="1:17" x14ac:dyDescent="0.35">
      <c r="A991" t="s">
        <v>1022</v>
      </c>
      <c r="B991" t="s">
        <v>19</v>
      </c>
      <c r="C991" t="s">
        <v>36</v>
      </c>
      <c r="D991" s="2">
        <v>282.39</v>
      </c>
      <c r="E991">
        <v>0.03</v>
      </c>
      <c r="F991">
        <v>4</v>
      </c>
      <c r="G991" s="1">
        <v>45447</v>
      </c>
      <c r="H991" s="1">
        <v>45453</v>
      </c>
      <c r="I991" t="s">
        <v>31</v>
      </c>
      <c r="J991" t="s">
        <v>22</v>
      </c>
      <c r="K991" s="2">
        <v>62.93</v>
      </c>
      <c r="L991" t="s">
        <v>48</v>
      </c>
      <c r="M991">
        <f>YEAR(Table1[[#This Row],[order_date]])</f>
        <v>2024</v>
      </c>
      <c r="N991">
        <f>MONTH(Table1[[#This Row],[order_date]])</f>
        <v>6</v>
      </c>
      <c r="O991" s="3">
        <f>Table1[[#This Row],[sales]]-Table1[[#This Row],[profit]]</f>
        <v>219.45999999999998</v>
      </c>
      <c r="P991" s="3">
        <f>Table1[[#This Row],[sales]]*Table1[[#This Row],[quantity]]</f>
        <v>1129.56</v>
      </c>
      <c r="Q991" s="9">
        <f>Table1[[#This Row],[delivery_date]]-Table1[[#This Row],[order_date]]</f>
        <v>6</v>
      </c>
    </row>
    <row r="992" spans="1:17" x14ac:dyDescent="0.35">
      <c r="A992" t="s">
        <v>1023</v>
      </c>
      <c r="B992" t="s">
        <v>41</v>
      </c>
      <c r="C992" t="s">
        <v>33</v>
      </c>
      <c r="D992" s="2">
        <v>4479.91</v>
      </c>
      <c r="E992">
        <v>0.36</v>
      </c>
      <c r="F992">
        <v>5</v>
      </c>
      <c r="G992" s="1">
        <v>45470</v>
      </c>
      <c r="H992" s="1">
        <v>45477</v>
      </c>
      <c r="I992" t="s">
        <v>21</v>
      </c>
      <c r="J992" t="s">
        <v>27</v>
      </c>
      <c r="K992" s="2">
        <v>1166.92</v>
      </c>
      <c r="L992" t="s">
        <v>34</v>
      </c>
      <c r="M992">
        <f>YEAR(Table1[[#This Row],[order_date]])</f>
        <v>2024</v>
      </c>
      <c r="N992">
        <f>MONTH(Table1[[#This Row],[order_date]])</f>
        <v>6</v>
      </c>
      <c r="O992" s="3">
        <f>Table1[[#This Row],[sales]]-Table1[[#This Row],[profit]]</f>
        <v>3312.99</v>
      </c>
      <c r="P992" s="3">
        <f>Table1[[#This Row],[sales]]*Table1[[#This Row],[quantity]]</f>
        <v>22399.55</v>
      </c>
      <c r="Q992" s="9">
        <f>Table1[[#This Row],[delivery_date]]-Table1[[#This Row],[order_date]]</f>
        <v>7</v>
      </c>
    </row>
    <row r="993" spans="1:17" x14ac:dyDescent="0.35">
      <c r="A993" t="s">
        <v>1024</v>
      </c>
      <c r="B993" t="s">
        <v>19</v>
      </c>
      <c r="C993" t="s">
        <v>33</v>
      </c>
      <c r="D993" s="2">
        <v>4499.22</v>
      </c>
      <c r="E993">
        <v>0.1</v>
      </c>
      <c r="F993">
        <v>2</v>
      </c>
      <c r="G993" s="1">
        <v>45422</v>
      </c>
      <c r="H993" s="1">
        <v>45424</v>
      </c>
      <c r="I993" t="s">
        <v>15</v>
      </c>
      <c r="J993" t="s">
        <v>22</v>
      </c>
      <c r="K993" s="2">
        <v>514.96</v>
      </c>
      <c r="L993" t="s">
        <v>17</v>
      </c>
      <c r="M993">
        <f>YEAR(Table1[[#This Row],[order_date]])</f>
        <v>2024</v>
      </c>
      <c r="N993">
        <f>MONTH(Table1[[#This Row],[order_date]])</f>
        <v>5</v>
      </c>
      <c r="O993" s="3">
        <f>Table1[[#This Row],[sales]]-Table1[[#This Row],[profit]]</f>
        <v>3984.26</v>
      </c>
      <c r="P993" s="3">
        <f>Table1[[#This Row],[sales]]*Table1[[#This Row],[quantity]]</f>
        <v>8998.44</v>
      </c>
      <c r="Q993" s="9">
        <f>Table1[[#This Row],[delivery_date]]-Table1[[#This Row],[order_date]]</f>
        <v>2</v>
      </c>
    </row>
    <row r="994" spans="1:17" x14ac:dyDescent="0.35">
      <c r="A994" t="s">
        <v>1025</v>
      </c>
      <c r="B994" t="s">
        <v>41</v>
      </c>
      <c r="C994" t="s">
        <v>20</v>
      </c>
      <c r="D994" s="2">
        <v>624.89</v>
      </c>
      <c r="E994">
        <v>0.21</v>
      </c>
      <c r="F994">
        <v>9</v>
      </c>
      <c r="G994" s="1">
        <v>45067</v>
      </c>
      <c r="H994" s="1">
        <v>45072</v>
      </c>
      <c r="I994" t="s">
        <v>31</v>
      </c>
      <c r="J994" t="s">
        <v>16</v>
      </c>
      <c r="K994" s="2">
        <v>115.63</v>
      </c>
      <c r="L994" t="s">
        <v>39</v>
      </c>
      <c r="M994">
        <f>YEAR(Table1[[#This Row],[order_date]])</f>
        <v>2023</v>
      </c>
      <c r="N994">
        <f>MONTH(Table1[[#This Row],[order_date]])</f>
        <v>5</v>
      </c>
      <c r="O994" s="3">
        <f>Table1[[#This Row],[sales]]-Table1[[#This Row],[profit]]</f>
        <v>509.26</v>
      </c>
      <c r="P994" s="3">
        <f>Table1[[#This Row],[sales]]*Table1[[#This Row],[quantity]]</f>
        <v>5624.01</v>
      </c>
      <c r="Q994" s="9">
        <f>Table1[[#This Row],[delivery_date]]-Table1[[#This Row],[order_date]]</f>
        <v>5</v>
      </c>
    </row>
    <row r="995" spans="1:17" x14ac:dyDescent="0.35">
      <c r="A995" t="s">
        <v>1026</v>
      </c>
      <c r="B995" t="s">
        <v>19</v>
      </c>
      <c r="C995" t="s">
        <v>14</v>
      </c>
      <c r="D995" s="2">
        <v>1851.49</v>
      </c>
      <c r="E995">
        <v>0.09</v>
      </c>
      <c r="F995">
        <v>2</v>
      </c>
      <c r="G995" s="1">
        <v>45107</v>
      </c>
      <c r="H995" s="1">
        <v>45114</v>
      </c>
      <c r="I995" t="s">
        <v>21</v>
      </c>
      <c r="J995" t="s">
        <v>16</v>
      </c>
      <c r="K995" s="2">
        <v>209.15</v>
      </c>
      <c r="L995" t="s">
        <v>28</v>
      </c>
      <c r="M995">
        <f>YEAR(Table1[[#This Row],[order_date]])</f>
        <v>2023</v>
      </c>
      <c r="N995">
        <f>MONTH(Table1[[#This Row],[order_date]])</f>
        <v>6</v>
      </c>
      <c r="O995" s="3">
        <f>Table1[[#This Row],[sales]]-Table1[[#This Row],[profit]]</f>
        <v>1642.34</v>
      </c>
      <c r="P995" s="3">
        <f>Table1[[#This Row],[sales]]*Table1[[#This Row],[quantity]]</f>
        <v>3702.98</v>
      </c>
      <c r="Q995" s="9">
        <f>Table1[[#This Row],[delivery_date]]-Table1[[#This Row],[order_date]]</f>
        <v>7</v>
      </c>
    </row>
    <row r="996" spans="1:17" x14ac:dyDescent="0.35">
      <c r="A996" t="s">
        <v>1027</v>
      </c>
      <c r="B996" t="s">
        <v>19</v>
      </c>
      <c r="C996" t="s">
        <v>33</v>
      </c>
      <c r="D996" s="2">
        <v>4193.43</v>
      </c>
      <c r="E996">
        <v>0.09</v>
      </c>
      <c r="F996">
        <v>4</v>
      </c>
      <c r="G996" s="1">
        <v>45024</v>
      </c>
      <c r="H996" s="1">
        <v>45025</v>
      </c>
      <c r="I996" t="s">
        <v>15</v>
      </c>
      <c r="J996" t="s">
        <v>16</v>
      </c>
      <c r="K996" s="2">
        <v>696.57</v>
      </c>
      <c r="L996" t="s">
        <v>34</v>
      </c>
      <c r="M996">
        <f>YEAR(Table1[[#This Row],[order_date]])</f>
        <v>2023</v>
      </c>
      <c r="N996">
        <f>MONTH(Table1[[#This Row],[order_date]])</f>
        <v>4</v>
      </c>
      <c r="O996" s="3">
        <f>Table1[[#This Row],[sales]]-Table1[[#This Row],[profit]]</f>
        <v>3496.86</v>
      </c>
      <c r="P996" s="3">
        <f>Table1[[#This Row],[sales]]*Table1[[#This Row],[quantity]]</f>
        <v>16773.72</v>
      </c>
      <c r="Q996" s="9">
        <f>Table1[[#This Row],[delivery_date]]-Table1[[#This Row],[order_date]]</f>
        <v>1</v>
      </c>
    </row>
    <row r="997" spans="1:17" x14ac:dyDescent="0.35">
      <c r="A997" t="s">
        <v>1028</v>
      </c>
      <c r="B997" t="s">
        <v>25</v>
      </c>
      <c r="C997" t="s">
        <v>36</v>
      </c>
      <c r="D997" s="2">
        <v>729.85</v>
      </c>
      <c r="E997">
        <v>0.05</v>
      </c>
      <c r="F997">
        <v>8</v>
      </c>
      <c r="G997" s="1">
        <v>45236</v>
      </c>
      <c r="H997" s="1">
        <v>45240</v>
      </c>
      <c r="I997" t="s">
        <v>31</v>
      </c>
      <c r="J997" t="s">
        <v>22</v>
      </c>
      <c r="K997" s="2">
        <v>206.99</v>
      </c>
      <c r="L997" t="s">
        <v>28</v>
      </c>
      <c r="M997">
        <f>YEAR(Table1[[#This Row],[order_date]])</f>
        <v>2023</v>
      </c>
      <c r="N997">
        <f>MONTH(Table1[[#This Row],[order_date]])</f>
        <v>11</v>
      </c>
      <c r="O997" s="3">
        <f>Table1[[#This Row],[sales]]-Table1[[#This Row],[profit]]</f>
        <v>522.86</v>
      </c>
      <c r="P997" s="3">
        <f>Table1[[#This Row],[sales]]*Table1[[#This Row],[quantity]]</f>
        <v>5838.8</v>
      </c>
      <c r="Q997" s="9">
        <f>Table1[[#This Row],[delivery_date]]-Table1[[#This Row],[order_date]]</f>
        <v>4</v>
      </c>
    </row>
    <row r="998" spans="1:17" x14ac:dyDescent="0.35">
      <c r="A998" t="s">
        <v>1029</v>
      </c>
      <c r="B998" t="s">
        <v>25</v>
      </c>
      <c r="C998" t="s">
        <v>36</v>
      </c>
      <c r="D998" s="2">
        <v>1410.4</v>
      </c>
      <c r="E998">
        <v>0.3</v>
      </c>
      <c r="F998">
        <v>7</v>
      </c>
      <c r="G998" s="1">
        <v>45306</v>
      </c>
      <c r="H998" s="1">
        <v>45309</v>
      </c>
      <c r="I998" t="s">
        <v>21</v>
      </c>
      <c r="J998" t="s">
        <v>22</v>
      </c>
      <c r="K998" s="2">
        <v>381.7</v>
      </c>
      <c r="L998" t="s">
        <v>23</v>
      </c>
      <c r="M998">
        <f>YEAR(Table1[[#This Row],[order_date]])</f>
        <v>2024</v>
      </c>
      <c r="N998">
        <f>MONTH(Table1[[#This Row],[order_date]])</f>
        <v>1</v>
      </c>
      <c r="O998" s="3">
        <f>Table1[[#This Row],[sales]]-Table1[[#This Row],[profit]]</f>
        <v>1028.7</v>
      </c>
      <c r="P998" s="3">
        <f>Table1[[#This Row],[sales]]*Table1[[#This Row],[quantity]]</f>
        <v>9872.8000000000011</v>
      </c>
      <c r="Q998" s="9">
        <f>Table1[[#This Row],[delivery_date]]-Table1[[#This Row],[order_date]]</f>
        <v>3</v>
      </c>
    </row>
    <row r="999" spans="1:17" x14ac:dyDescent="0.35">
      <c r="A999" t="s">
        <v>1030</v>
      </c>
      <c r="B999" t="s">
        <v>19</v>
      </c>
      <c r="C999" t="s">
        <v>33</v>
      </c>
      <c r="D999" s="2">
        <v>3436.88</v>
      </c>
      <c r="E999">
        <v>0.37</v>
      </c>
      <c r="F999">
        <v>4</v>
      </c>
      <c r="G999" s="1">
        <v>45298</v>
      </c>
      <c r="H999" s="1">
        <v>45299</v>
      </c>
      <c r="I999" t="s">
        <v>15</v>
      </c>
      <c r="J999" t="s">
        <v>16</v>
      </c>
      <c r="K999" s="2">
        <v>568.1</v>
      </c>
      <c r="L999" t="s">
        <v>39</v>
      </c>
      <c r="M999">
        <f>YEAR(Table1[[#This Row],[order_date]])</f>
        <v>2024</v>
      </c>
      <c r="N999">
        <f>MONTH(Table1[[#This Row],[order_date]])</f>
        <v>1</v>
      </c>
      <c r="O999" s="3">
        <f>Table1[[#This Row],[sales]]-Table1[[#This Row],[profit]]</f>
        <v>2868.78</v>
      </c>
      <c r="P999" s="3">
        <f>Table1[[#This Row],[sales]]*Table1[[#This Row],[quantity]]</f>
        <v>13747.52</v>
      </c>
      <c r="Q999" s="9">
        <f>Table1[[#This Row],[delivery_date]]-Table1[[#This Row],[order_date]]</f>
        <v>1</v>
      </c>
    </row>
    <row r="1000" spans="1:17" x14ac:dyDescent="0.35">
      <c r="A1000" t="s">
        <v>1031</v>
      </c>
      <c r="B1000" t="s">
        <v>19</v>
      </c>
      <c r="C1000" t="s">
        <v>14</v>
      </c>
      <c r="D1000" s="2">
        <v>4911.3100000000004</v>
      </c>
      <c r="E1000">
        <v>0.03</v>
      </c>
      <c r="F1000">
        <v>8</v>
      </c>
      <c r="G1000" s="1">
        <v>45339</v>
      </c>
      <c r="H1000" s="1">
        <v>45346</v>
      </c>
      <c r="I1000" t="s">
        <v>31</v>
      </c>
      <c r="J1000" t="s">
        <v>22</v>
      </c>
      <c r="K1000" s="2">
        <v>695.78</v>
      </c>
      <c r="L1000" t="s">
        <v>34</v>
      </c>
      <c r="M1000">
        <f>YEAR(Table1[[#This Row],[order_date]])</f>
        <v>2024</v>
      </c>
      <c r="N1000">
        <f>MONTH(Table1[[#This Row],[order_date]])</f>
        <v>2</v>
      </c>
      <c r="O1000" s="3">
        <f>Table1[[#This Row],[sales]]-Table1[[#This Row],[profit]]</f>
        <v>4215.5300000000007</v>
      </c>
      <c r="P1000" s="3">
        <f>Table1[[#This Row],[sales]]*Table1[[#This Row],[quantity]]</f>
        <v>39290.480000000003</v>
      </c>
      <c r="Q1000" s="9">
        <f>Table1[[#This Row],[delivery_date]]-Table1[[#This Row],[order_date]]</f>
        <v>7</v>
      </c>
    </row>
    <row r="1001" spans="1:17" x14ac:dyDescent="0.35">
      <c r="A1001" t="s">
        <v>1032</v>
      </c>
      <c r="B1001" t="s">
        <v>13</v>
      </c>
      <c r="C1001" t="s">
        <v>36</v>
      </c>
      <c r="D1001" s="2">
        <v>4005.98</v>
      </c>
      <c r="E1001">
        <v>0.14000000000000001</v>
      </c>
      <c r="F1001">
        <v>6</v>
      </c>
      <c r="G1001" s="1">
        <v>45617</v>
      </c>
      <c r="H1001" s="1">
        <v>45624</v>
      </c>
      <c r="I1001" t="s">
        <v>21</v>
      </c>
      <c r="J1001" t="s">
        <v>22</v>
      </c>
      <c r="K1001" s="2">
        <v>745.99</v>
      </c>
      <c r="L1001" t="s">
        <v>48</v>
      </c>
      <c r="M1001">
        <f>YEAR(Table1[[#This Row],[order_date]])</f>
        <v>2024</v>
      </c>
      <c r="N1001">
        <f>MONTH(Table1[[#This Row],[order_date]])</f>
        <v>11</v>
      </c>
      <c r="O1001" s="3">
        <f>Table1[[#This Row],[sales]]-Table1[[#This Row],[profit]]</f>
        <v>3259.99</v>
      </c>
      <c r="P1001" s="3">
        <f>Table1[[#This Row],[sales]]*Table1[[#This Row],[quantity]]</f>
        <v>24035.88</v>
      </c>
      <c r="Q1001" s="9">
        <f>Table1[[#This Row],[delivery_date]]-Table1[[#This Row],[order_date]]</f>
        <v>7</v>
      </c>
    </row>
    <row r="1002" spans="1:17" x14ac:dyDescent="0.35">
      <c r="A1002" t="s">
        <v>1033</v>
      </c>
      <c r="B1002" t="s">
        <v>41</v>
      </c>
      <c r="C1002" t="s">
        <v>36</v>
      </c>
      <c r="D1002" s="2">
        <v>3908.86</v>
      </c>
      <c r="E1002">
        <v>0.33</v>
      </c>
      <c r="F1002">
        <v>8</v>
      </c>
      <c r="G1002" s="1">
        <v>45386</v>
      </c>
      <c r="H1002" s="1">
        <v>45391</v>
      </c>
      <c r="I1002" t="s">
        <v>21</v>
      </c>
      <c r="J1002" t="s">
        <v>16</v>
      </c>
      <c r="K1002" s="2">
        <v>912.04</v>
      </c>
      <c r="L1002" t="s">
        <v>48</v>
      </c>
      <c r="M1002">
        <f>YEAR(Table1[[#This Row],[order_date]])</f>
        <v>2024</v>
      </c>
      <c r="N1002">
        <f>MONTH(Table1[[#This Row],[order_date]])</f>
        <v>4</v>
      </c>
      <c r="O1002" s="3">
        <f>Table1[[#This Row],[sales]]-Table1[[#This Row],[profit]]</f>
        <v>2996.82</v>
      </c>
      <c r="P1002" s="3">
        <f>Table1[[#This Row],[sales]]*Table1[[#This Row],[quantity]]</f>
        <v>31270.880000000001</v>
      </c>
      <c r="Q1002" s="9">
        <f>Table1[[#This Row],[delivery_date]]-Table1[[#This Row],[order_date]]</f>
        <v>5</v>
      </c>
    </row>
    <row r="1003" spans="1:17" x14ac:dyDescent="0.35">
      <c r="A1003" t="s">
        <v>1034</v>
      </c>
      <c r="B1003" t="s">
        <v>13</v>
      </c>
      <c r="C1003" t="s">
        <v>14</v>
      </c>
      <c r="D1003" s="2">
        <v>1779.05</v>
      </c>
      <c r="E1003">
        <v>0.2</v>
      </c>
      <c r="F1003">
        <v>4</v>
      </c>
      <c r="G1003" s="1">
        <v>45103</v>
      </c>
      <c r="H1003" s="1">
        <v>45108</v>
      </c>
      <c r="I1003" t="s">
        <v>31</v>
      </c>
      <c r="J1003" t="s">
        <v>16</v>
      </c>
      <c r="K1003" s="2">
        <v>140.97999999999999</v>
      </c>
      <c r="L1003" t="s">
        <v>17</v>
      </c>
      <c r="M1003">
        <f>YEAR(Table1[[#This Row],[order_date]])</f>
        <v>2023</v>
      </c>
      <c r="N1003">
        <f>MONTH(Table1[[#This Row],[order_date]])</f>
        <v>6</v>
      </c>
      <c r="O1003" s="3">
        <f>Table1[[#This Row],[sales]]-Table1[[#This Row],[profit]]</f>
        <v>1638.07</v>
      </c>
      <c r="P1003" s="3">
        <f>Table1[[#This Row],[sales]]*Table1[[#This Row],[quantity]]</f>
        <v>7116.2</v>
      </c>
      <c r="Q1003" s="9">
        <f>Table1[[#This Row],[delivery_date]]-Table1[[#This Row],[order_date]]</f>
        <v>5</v>
      </c>
    </row>
    <row r="1004" spans="1:17" x14ac:dyDescent="0.35">
      <c r="A1004" t="s">
        <v>1035</v>
      </c>
      <c r="B1004" t="s">
        <v>25</v>
      </c>
      <c r="C1004" t="s">
        <v>14</v>
      </c>
      <c r="D1004" s="2">
        <v>3340.58</v>
      </c>
      <c r="E1004">
        <v>0.35</v>
      </c>
      <c r="F1004">
        <v>5</v>
      </c>
      <c r="G1004" s="1">
        <v>45396</v>
      </c>
      <c r="H1004" s="1">
        <v>45400</v>
      </c>
      <c r="I1004" t="s">
        <v>21</v>
      </c>
      <c r="J1004" t="s">
        <v>22</v>
      </c>
      <c r="K1004" s="2">
        <v>356.36</v>
      </c>
      <c r="L1004" t="s">
        <v>28</v>
      </c>
      <c r="M1004">
        <f>YEAR(Table1[[#This Row],[order_date]])</f>
        <v>2024</v>
      </c>
      <c r="N1004">
        <f>MONTH(Table1[[#This Row],[order_date]])</f>
        <v>4</v>
      </c>
      <c r="O1004" s="3">
        <f>Table1[[#This Row],[sales]]-Table1[[#This Row],[profit]]</f>
        <v>2984.22</v>
      </c>
      <c r="P1004" s="3">
        <f>Table1[[#This Row],[sales]]*Table1[[#This Row],[quantity]]</f>
        <v>16702.900000000001</v>
      </c>
      <c r="Q1004" s="9">
        <f>Table1[[#This Row],[delivery_date]]-Table1[[#This Row],[order_date]]</f>
        <v>4</v>
      </c>
    </row>
    <row r="1005" spans="1:17" x14ac:dyDescent="0.35">
      <c r="A1005" t="s">
        <v>1036</v>
      </c>
      <c r="B1005" t="s">
        <v>25</v>
      </c>
      <c r="C1005" t="s">
        <v>33</v>
      </c>
      <c r="D1005" s="2">
        <v>654.13</v>
      </c>
      <c r="E1005">
        <v>0.38</v>
      </c>
      <c r="F1005">
        <v>4</v>
      </c>
      <c r="G1005" s="1">
        <v>45656</v>
      </c>
      <c r="H1005" s="1">
        <v>45658</v>
      </c>
      <c r="I1005" t="s">
        <v>15</v>
      </c>
      <c r="J1005" t="s">
        <v>27</v>
      </c>
      <c r="K1005" s="2">
        <v>52.37</v>
      </c>
      <c r="L1005" t="s">
        <v>17</v>
      </c>
      <c r="M1005">
        <f>YEAR(Table1[[#This Row],[order_date]])</f>
        <v>2024</v>
      </c>
      <c r="N1005">
        <f>MONTH(Table1[[#This Row],[order_date]])</f>
        <v>12</v>
      </c>
      <c r="O1005" s="3">
        <f>Table1[[#This Row],[sales]]-Table1[[#This Row],[profit]]</f>
        <v>601.76</v>
      </c>
      <c r="P1005" s="3">
        <f>Table1[[#This Row],[sales]]*Table1[[#This Row],[quantity]]</f>
        <v>2616.52</v>
      </c>
      <c r="Q1005" s="9">
        <f>Table1[[#This Row],[delivery_date]]-Table1[[#This Row],[order_date]]</f>
        <v>2</v>
      </c>
    </row>
    <row r="1006" spans="1:17" x14ac:dyDescent="0.35">
      <c r="A1006" t="s">
        <v>1037</v>
      </c>
      <c r="B1006" t="s">
        <v>25</v>
      </c>
      <c r="C1006" t="s">
        <v>26</v>
      </c>
      <c r="D1006" s="2">
        <v>4962.1099999999997</v>
      </c>
      <c r="E1006">
        <v>0.02</v>
      </c>
      <c r="F1006">
        <v>7</v>
      </c>
      <c r="G1006" s="1">
        <v>45295</v>
      </c>
      <c r="H1006" s="1">
        <v>45298</v>
      </c>
      <c r="I1006" t="s">
        <v>21</v>
      </c>
      <c r="J1006" t="s">
        <v>22</v>
      </c>
      <c r="K1006" s="2">
        <v>271.20999999999998</v>
      </c>
      <c r="L1006" t="s">
        <v>34</v>
      </c>
      <c r="M1006">
        <f>YEAR(Table1[[#This Row],[order_date]])</f>
        <v>2024</v>
      </c>
      <c r="N1006">
        <f>MONTH(Table1[[#This Row],[order_date]])</f>
        <v>1</v>
      </c>
      <c r="O1006" s="3">
        <f>Table1[[#This Row],[sales]]-Table1[[#This Row],[profit]]</f>
        <v>4690.8999999999996</v>
      </c>
      <c r="P1006" s="3">
        <f>Table1[[#This Row],[sales]]*Table1[[#This Row],[quantity]]</f>
        <v>34734.769999999997</v>
      </c>
      <c r="Q1006" s="9">
        <f>Table1[[#This Row],[delivery_date]]-Table1[[#This Row],[order_date]]</f>
        <v>3</v>
      </c>
    </row>
    <row r="1007" spans="1:17" x14ac:dyDescent="0.35">
      <c r="A1007" t="s">
        <v>1038</v>
      </c>
      <c r="B1007" t="s">
        <v>25</v>
      </c>
      <c r="C1007" t="s">
        <v>20</v>
      </c>
      <c r="D1007" s="2">
        <v>2454.86</v>
      </c>
      <c r="E1007">
        <v>0.19</v>
      </c>
      <c r="F1007">
        <v>4</v>
      </c>
      <c r="G1007" s="1">
        <v>45412</v>
      </c>
      <c r="H1007" s="1">
        <v>45415</v>
      </c>
      <c r="I1007" t="s">
        <v>31</v>
      </c>
      <c r="J1007" t="s">
        <v>27</v>
      </c>
      <c r="K1007" s="2">
        <v>603.86</v>
      </c>
      <c r="L1007" t="s">
        <v>34</v>
      </c>
      <c r="M1007">
        <f>YEAR(Table1[[#This Row],[order_date]])</f>
        <v>2024</v>
      </c>
      <c r="N1007">
        <f>MONTH(Table1[[#This Row],[order_date]])</f>
        <v>4</v>
      </c>
      <c r="O1007" s="3">
        <f>Table1[[#This Row],[sales]]-Table1[[#This Row],[profit]]</f>
        <v>1851</v>
      </c>
      <c r="P1007" s="3">
        <f>Table1[[#This Row],[sales]]*Table1[[#This Row],[quantity]]</f>
        <v>9819.44</v>
      </c>
      <c r="Q1007" s="9">
        <f>Table1[[#This Row],[delivery_date]]-Table1[[#This Row],[order_date]]</f>
        <v>3</v>
      </c>
    </row>
    <row r="1008" spans="1:17" x14ac:dyDescent="0.35">
      <c r="A1008" t="s">
        <v>1039</v>
      </c>
      <c r="B1008" t="s">
        <v>19</v>
      </c>
      <c r="C1008" t="s">
        <v>26</v>
      </c>
      <c r="D1008" s="2">
        <v>3230.16</v>
      </c>
      <c r="E1008">
        <v>0.36</v>
      </c>
      <c r="F1008">
        <v>5</v>
      </c>
      <c r="G1008" s="1">
        <v>45483</v>
      </c>
      <c r="H1008" s="1">
        <v>45486</v>
      </c>
      <c r="I1008" t="s">
        <v>15</v>
      </c>
      <c r="J1008" t="s">
        <v>27</v>
      </c>
      <c r="K1008" s="2">
        <v>464.2</v>
      </c>
      <c r="L1008" t="s">
        <v>23</v>
      </c>
      <c r="M1008">
        <f>YEAR(Table1[[#This Row],[order_date]])</f>
        <v>2024</v>
      </c>
      <c r="N1008">
        <f>MONTH(Table1[[#This Row],[order_date]])</f>
        <v>7</v>
      </c>
      <c r="O1008" s="3">
        <f>Table1[[#This Row],[sales]]-Table1[[#This Row],[profit]]</f>
        <v>2765.96</v>
      </c>
      <c r="P1008" s="3">
        <f>Table1[[#This Row],[sales]]*Table1[[#This Row],[quantity]]</f>
        <v>16150.8</v>
      </c>
      <c r="Q1008" s="9">
        <f>Table1[[#This Row],[delivery_date]]-Table1[[#This Row],[order_date]]</f>
        <v>3</v>
      </c>
    </row>
    <row r="1009" spans="1:17" x14ac:dyDescent="0.35">
      <c r="A1009" t="s">
        <v>1040</v>
      </c>
      <c r="B1009" t="s">
        <v>25</v>
      </c>
      <c r="C1009" t="s">
        <v>26</v>
      </c>
      <c r="D1009" s="2">
        <v>4393.24</v>
      </c>
      <c r="E1009">
        <v>0.19</v>
      </c>
      <c r="F1009">
        <v>9</v>
      </c>
      <c r="G1009" s="1">
        <v>45170</v>
      </c>
      <c r="H1009" s="1">
        <v>45171</v>
      </c>
      <c r="I1009" t="s">
        <v>21</v>
      </c>
      <c r="J1009" t="s">
        <v>16</v>
      </c>
      <c r="K1009" s="2">
        <v>1059.02</v>
      </c>
      <c r="L1009" t="s">
        <v>23</v>
      </c>
      <c r="M1009">
        <f>YEAR(Table1[[#This Row],[order_date]])</f>
        <v>2023</v>
      </c>
      <c r="N1009">
        <f>MONTH(Table1[[#This Row],[order_date]])</f>
        <v>9</v>
      </c>
      <c r="O1009" s="3">
        <f>Table1[[#This Row],[sales]]-Table1[[#This Row],[profit]]</f>
        <v>3334.22</v>
      </c>
      <c r="P1009" s="3">
        <f>Table1[[#This Row],[sales]]*Table1[[#This Row],[quantity]]</f>
        <v>39539.159999999996</v>
      </c>
      <c r="Q1009" s="9">
        <f>Table1[[#This Row],[delivery_date]]-Table1[[#This Row],[order_date]]</f>
        <v>1</v>
      </c>
    </row>
    <row r="1010" spans="1:17" x14ac:dyDescent="0.35">
      <c r="A1010" t="s">
        <v>1041</v>
      </c>
      <c r="B1010" t="s">
        <v>19</v>
      </c>
      <c r="C1010" t="s">
        <v>36</v>
      </c>
      <c r="D1010" s="2">
        <v>104.73</v>
      </c>
      <c r="E1010">
        <v>0</v>
      </c>
      <c r="F1010">
        <v>8</v>
      </c>
      <c r="G1010" s="1">
        <v>45053</v>
      </c>
      <c r="H1010" s="1">
        <v>45058</v>
      </c>
      <c r="I1010" t="s">
        <v>21</v>
      </c>
      <c r="J1010" t="s">
        <v>22</v>
      </c>
      <c r="K1010" s="2">
        <v>18.23</v>
      </c>
      <c r="L1010" t="s">
        <v>23</v>
      </c>
      <c r="M1010">
        <f>YEAR(Table1[[#This Row],[order_date]])</f>
        <v>2023</v>
      </c>
      <c r="N1010">
        <f>MONTH(Table1[[#This Row],[order_date]])</f>
        <v>5</v>
      </c>
      <c r="O1010" s="3">
        <f>Table1[[#This Row],[sales]]-Table1[[#This Row],[profit]]</f>
        <v>86.5</v>
      </c>
      <c r="P1010" s="3">
        <f>Table1[[#This Row],[sales]]*Table1[[#This Row],[quantity]]</f>
        <v>837.84</v>
      </c>
      <c r="Q1010" s="9">
        <f>Table1[[#This Row],[delivery_date]]-Table1[[#This Row],[order_date]]</f>
        <v>5</v>
      </c>
    </row>
    <row r="1011" spans="1:17" x14ac:dyDescent="0.35">
      <c r="A1011" t="s">
        <v>1042</v>
      </c>
      <c r="B1011" t="s">
        <v>19</v>
      </c>
      <c r="C1011" t="s">
        <v>14</v>
      </c>
      <c r="D1011" s="2">
        <v>4882.3100000000004</v>
      </c>
      <c r="E1011">
        <v>0.17</v>
      </c>
      <c r="F1011">
        <v>2</v>
      </c>
      <c r="G1011" s="1">
        <v>45584</v>
      </c>
      <c r="H1011" s="1">
        <v>45587</v>
      </c>
      <c r="I1011" t="s">
        <v>15</v>
      </c>
      <c r="J1011" t="s">
        <v>22</v>
      </c>
      <c r="K1011" s="2">
        <v>1080.9100000000001</v>
      </c>
      <c r="L1011" t="s">
        <v>28</v>
      </c>
      <c r="M1011">
        <f>YEAR(Table1[[#This Row],[order_date]])</f>
        <v>2024</v>
      </c>
      <c r="N1011">
        <f>MONTH(Table1[[#This Row],[order_date]])</f>
        <v>10</v>
      </c>
      <c r="O1011" s="3">
        <f>Table1[[#This Row],[sales]]-Table1[[#This Row],[profit]]</f>
        <v>3801.4000000000005</v>
      </c>
      <c r="P1011" s="3">
        <f>Table1[[#This Row],[sales]]*Table1[[#This Row],[quantity]]</f>
        <v>9764.6200000000008</v>
      </c>
      <c r="Q1011" s="9">
        <f>Table1[[#This Row],[delivery_date]]-Table1[[#This Row],[order_date]]</f>
        <v>3</v>
      </c>
    </row>
    <row r="1012" spans="1:17" x14ac:dyDescent="0.35">
      <c r="A1012" t="s">
        <v>1043</v>
      </c>
      <c r="B1012" t="s">
        <v>25</v>
      </c>
      <c r="C1012" t="s">
        <v>36</v>
      </c>
      <c r="D1012" s="2">
        <v>1859.88</v>
      </c>
      <c r="E1012">
        <v>0.44</v>
      </c>
      <c r="F1012">
        <v>7</v>
      </c>
      <c r="G1012" s="1">
        <v>45038</v>
      </c>
      <c r="H1012" s="1">
        <v>45044</v>
      </c>
      <c r="I1012" t="s">
        <v>15</v>
      </c>
      <c r="J1012" t="s">
        <v>27</v>
      </c>
      <c r="K1012" s="2">
        <v>324.51</v>
      </c>
      <c r="L1012" t="s">
        <v>34</v>
      </c>
      <c r="M1012">
        <f>YEAR(Table1[[#This Row],[order_date]])</f>
        <v>2023</v>
      </c>
      <c r="N1012">
        <f>MONTH(Table1[[#This Row],[order_date]])</f>
        <v>4</v>
      </c>
      <c r="O1012" s="3">
        <f>Table1[[#This Row],[sales]]-Table1[[#This Row],[profit]]</f>
        <v>1535.3700000000001</v>
      </c>
      <c r="P1012" s="3">
        <f>Table1[[#This Row],[sales]]*Table1[[#This Row],[quantity]]</f>
        <v>13019.16</v>
      </c>
      <c r="Q1012" s="9">
        <f>Table1[[#This Row],[delivery_date]]-Table1[[#This Row],[order_date]]</f>
        <v>6</v>
      </c>
    </row>
    <row r="1013" spans="1:17" x14ac:dyDescent="0.35">
      <c r="A1013" t="s">
        <v>1044</v>
      </c>
      <c r="B1013" t="s">
        <v>25</v>
      </c>
      <c r="C1013" t="s">
        <v>20</v>
      </c>
      <c r="D1013" s="2">
        <v>1763.99</v>
      </c>
      <c r="E1013">
        <v>0.48</v>
      </c>
      <c r="F1013">
        <v>2</v>
      </c>
      <c r="G1013" s="1">
        <v>45368</v>
      </c>
      <c r="H1013" s="1">
        <v>45375</v>
      </c>
      <c r="I1013" t="s">
        <v>31</v>
      </c>
      <c r="J1013" t="s">
        <v>22</v>
      </c>
      <c r="K1013" s="2">
        <v>303</v>
      </c>
      <c r="L1013" t="s">
        <v>28</v>
      </c>
      <c r="M1013">
        <f>YEAR(Table1[[#This Row],[order_date]])</f>
        <v>2024</v>
      </c>
      <c r="N1013">
        <f>MONTH(Table1[[#This Row],[order_date]])</f>
        <v>3</v>
      </c>
      <c r="O1013" s="3">
        <f>Table1[[#This Row],[sales]]-Table1[[#This Row],[profit]]</f>
        <v>1460.99</v>
      </c>
      <c r="P1013" s="3">
        <f>Table1[[#This Row],[sales]]*Table1[[#This Row],[quantity]]</f>
        <v>3527.98</v>
      </c>
      <c r="Q1013" s="9">
        <f>Table1[[#This Row],[delivery_date]]-Table1[[#This Row],[order_date]]</f>
        <v>7</v>
      </c>
    </row>
    <row r="1014" spans="1:17" x14ac:dyDescent="0.35">
      <c r="A1014" t="s">
        <v>1045</v>
      </c>
      <c r="B1014" t="s">
        <v>41</v>
      </c>
      <c r="C1014" t="s">
        <v>33</v>
      </c>
      <c r="D1014" s="2">
        <v>810.81</v>
      </c>
      <c r="E1014">
        <v>0.28000000000000003</v>
      </c>
      <c r="F1014">
        <v>3</v>
      </c>
      <c r="G1014" s="1">
        <v>45197</v>
      </c>
      <c r="H1014" s="1">
        <v>45200</v>
      </c>
      <c r="I1014" t="s">
        <v>21</v>
      </c>
      <c r="J1014" t="s">
        <v>16</v>
      </c>
      <c r="K1014" s="2">
        <v>220.26</v>
      </c>
      <c r="L1014" t="s">
        <v>48</v>
      </c>
      <c r="M1014">
        <f>YEAR(Table1[[#This Row],[order_date]])</f>
        <v>2023</v>
      </c>
      <c r="N1014">
        <f>MONTH(Table1[[#This Row],[order_date]])</f>
        <v>9</v>
      </c>
      <c r="O1014" s="3">
        <f>Table1[[#This Row],[sales]]-Table1[[#This Row],[profit]]</f>
        <v>590.54999999999995</v>
      </c>
      <c r="P1014" s="3">
        <f>Table1[[#This Row],[sales]]*Table1[[#This Row],[quantity]]</f>
        <v>2432.4299999999998</v>
      </c>
      <c r="Q1014" s="9">
        <f>Table1[[#This Row],[delivery_date]]-Table1[[#This Row],[order_date]]</f>
        <v>3</v>
      </c>
    </row>
    <row r="1015" spans="1:17" x14ac:dyDescent="0.35">
      <c r="A1015" t="s">
        <v>1046</v>
      </c>
      <c r="B1015" t="s">
        <v>13</v>
      </c>
      <c r="C1015" t="s">
        <v>20</v>
      </c>
      <c r="D1015" s="2">
        <v>4305.1000000000004</v>
      </c>
      <c r="E1015">
        <v>0.15</v>
      </c>
      <c r="F1015">
        <v>1</v>
      </c>
      <c r="G1015" s="1">
        <v>45240</v>
      </c>
      <c r="H1015" s="1">
        <v>45247</v>
      </c>
      <c r="I1015" t="s">
        <v>15</v>
      </c>
      <c r="J1015" t="s">
        <v>22</v>
      </c>
      <c r="K1015" s="2">
        <v>901.96</v>
      </c>
      <c r="L1015" t="s">
        <v>34</v>
      </c>
      <c r="M1015">
        <f>YEAR(Table1[[#This Row],[order_date]])</f>
        <v>2023</v>
      </c>
      <c r="N1015">
        <f>MONTH(Table1[[#This Row],[order_date]])</f>
        <v>11</v>
      </c>
      <c r="O1015" s="3">
        <f>Table1[[#This Row],[sales]]-Table1[[#This Row],[profit]]</f>
        <v>3403.1400000000003</v>
      </c>
      <c r="P1015" s="3">
        <f>Table1[[#This Row],[sales]]*Table1[[#This Row],[quantity]]</f>
        <v>4305.1000000000004</v>
      </c>
      <c r="Q1015" s="9">
        <f>Table1[[#This Row],[delivery_date]]-Table1[[#This Row],[order_date]]</f>
        <v>7</v>
      </c>
    </row>
    <row r="1016" spans="1:17" x14ac:dyDescent="0.35">
      <c r="A1016" t="s">
        <v>1047</v>
      </c>
      <c r="B1016" t="s">
        <v>25</v>
      </c>
      <c r="C1016" t="s">
        <v>36</v>
      </c>
      <c r="D1016" s="2">
        <v>4367.1099999999997</v>
      </c>
      <c r="E1016">
        <v>0.23</v>
      </c>
      <c r="F1016">
        <v>2</v>
      </c>
      <c r="G1016" s="1">
        <v>45589</v>
      </c>
      <c r="H1016" s="1">
        <v>45591</v>
      </c>
      <c r="I1016" t="s">
        <v>21</v>
      </c>
      <c r="J1016" t="s">
        <v>16</v>
      </c>
      <c r="K1016" s="2">
        <v>338.65</v>
      </c>
      <c r="L1016" t="s">
        <v>39</v>
      </c>
      <c r="M1016">
        <f>YEAR(Table1[[#This Row],[order_date]])</f>
        <v>2024</v>
      </c>
      <c r="N1016">
        <f>MONTH(Table1[[#This Row],[order_date]])</f>
        <v>10</v>
      </c>
      <c r="O1016" s="3">
        <f>Table1[[#This Row],[sales]]-Table1[[#This Row],[profit]]</f>
        <v>4028.4599999999996</v>
      </c>
      <c r="P1016" s="3">
        <f>Table1[[#This Row],[sales]]*Table1[[#This Row],[quantity]]</f>
        <v>8734.2199999999993</v>
      </c>
      <c r="Q1016" s="9">
        <f>Table1[[#This Row],[delivery_date]]-Table1[[#This Row],[order_date]]</f>
        <v>2</v>
      </c>
    </row>
    <row r="1017" spans="1:17" x14ac:dyDescent="0.35">
      <c r="A1017" t="s">
        <v>1048</v>
      </c>
      <c r="B1017" t="s">
        <v>41</v>
      </c>
      <c r="C1017" t="s">
        <v>36</v>
      </c>
      <c r="D1017" s="2">
        <v>197.95</v>
      </c>
      <c r="E1017">
        <v>0.12</v>
      </c>
      <c r="F1017">
        <v>3</v>
      </c>
      <c r="G1017" s="1">
        <v>45333</v>
      </c>
      <c r="H1017" s="1">
        <v>45340</v>
      </c>
      <c r="I1017" t="s">
        <v>21</v>
      </c>
      <c r="J1017" t="s">
        <v>22</v>
      </c>
      <c r="K1017" s="2">
        <v>38.020000000000003</v>
      </c>
      <c r="L1017" t="s">
        <v>28</v>
      </c>
      <c r="M1017">
        <f>YEAR(Table1[[#This Row],[order_date]])</f>
        <v>2024</v>
      </c>
      <c r="N1017">
        <f>MONTH(Table1[[#This Row],[order_date]])</f>
        <v>2</v>
      </c>
      <c r="O1017" s="3">
        <f>Table1[[#This Row],[sales]]-Table1[[#This Row],[profit]]</f>
        <v>159.92999999999998</v>
      </c>
      <c r="P1017" s="3">
        <f>Table1[[#This Row],[sales]]*Table1[[#This Row],[quantity]]</f>
        <v>593.84999999999991</v>
      </c>
      <c r="Q1017" s="9">
        <f>Table1[[#This Row],[delivery_date]]-Table1[[#This Row],[order_date]]</f>
        <v>7</v>
      </c>
    </row>
    <row r="1018" spans="1:17" x14ac:dyDescent="0.35">
      <c r="A1018" t="s">
        <v>1049</v>
      </c>
      <c r="B1018" t="s">
        <v>41</v>
      </c>
      <c r="C1018" t="s">
        <v>36</v>
      </c>
      <c r="D1018" s="2">
        <v>373.05</v>
      </c>
      <c r="E1018">
        <v>0.08</v>
      </c>
      <c r="F1018">
        <v>5</v>
      </c>
      <c r="G1018" s="1">
        <v>45163</v>
      </c>
      <c r="H1018" s="1">
        <v>45164</v>
      </c>
      <c r="I1018" t="s">
        <v>21</v>
      </c>
      <c r="J1018" t="s">
        <v>16</v>
      </c>
      <c r="K1018" s="2">
        <v>31.72</v>
      </c>
      <c r="L1018" t="s">
        <v>28</v>
      </c>
      <c r="M1018">
        <f>YEAR(Table1[[#This Row],[order_date]])</f>
        <v>2023</v>
      </c>
      <c r="N1018">
        <f>MONTH(Table1[[#This Row],[order_date]])</f>
        <v>8</v>
      </c>
      <c r="O1018" s="3">
        <f>Table1[[#This Row],[sales]]-Table1[[#This Row],[profit]]</f>
        <v>341.33000000000004</v>
      </c>
      <c r="P1018" s="3">
        <f>Table1[[#This Row],[sales]]*Table1[[#This Row],[quantity]]</f>
        <v>1865.25</v>
      </c>
      <c r="Q1018" s="9">
        <f>Table1[[#This Row],[delivery_date]]-Table1[[#This Row],[order_date]]</f>
        <v>1</v>
      </c>
    </row>
    <row r="1019" spans="1:17" x14ac:dyDescent="0.35">
      <c r="A1019" t="s">
        <v>1050</v>
      </c>
      <c r="B1019" t="s">
        <v>13</v>
      </c>
      <c r="C1019" t="s">
        <v>36</v>
      </c>
      <c r="D1019" s="2">
        <v>4599.87</v>
      </c>
      <c r="E1019">
        <v>0.25</v>
      </c>
      <c r="F1019">
        <v>6</v>
      </c>
      <c r="G1019" s="1">
        <v>45088</v>
      </c>
      <c r="H1019" s="1">
        <v>45094</v>
      </c>
      <c r="I1019" t="s">
        <v>31</v>
      </c>
      <c r="J1019" t="s">
        <v>27</v>
      </c>
      <c r="K1019" s="2">
        <v>898.76</v>
      </c>
      <c r="L1019" t="s">
        <v>34</v>
      </c>
      <c r="M1019">
        <f>YEAR(Table1[[#This Row],[order_date]])</f>
        <v>2023</v>
      </c>
      <c r="N1019">
        <f>MONTH(Table1[[#This Row],[order_date]])</f>
        <v>6</v>
      </c>
      <c r="O1019" s="3">
        <f>Table1[[#This Row],[sales]]-Table1[[#This Row],[profit]]</f>
        <v>3701.1099999999997</v>
      </c>
      <c r="P1019" s="3">
        <f>Table1[[#This Row],[sales]]*Table1[[#This Row],[quantity]]</f>
        <v>27599.22</v>
      </c>
      <c r="Q1019" s="9">
        <f>Table1[[#This Row],[delivery_date]]-Table1[[#This Row],[order_date]]</f>
        <v>6</v>
      </c>
    </row>
    <row r="1020" spans="1:17" x14ac:dyDescent="0.35">
      <c r="A1020" t="s">
        <v>1051</v>
      </c>
      <c r="B1020" t="s">
        <v>19</v>
      </c>
      <c r="C1020" t="s">
        <v>26</v>
      </c>
      <c r="D1020" s="2">
        <v>702.05</v>
      </c>
      <c r="E1020">
        <v>0.37</v>
      </c>
      <c r="F1020">
        <v>7</v>
      </c>
      <c r="G1020" s="1">
        <v>45307</v>
      </c>
      <c r="H1020" s="1">
        <v>45313</v>
      </c>
      <c r="I1020" t="s">
        <v>21</v>
      </c>
      <c r="J1020" t="s">
        <v>22</v>
      </c>
      <c r="K1020" s="2">
        <v>151.07</v>
      </c>
      <c r="L1020" t="s">
        <v>28</v>
      </c>
      <c r="M1020">
        <f>YEAR(Table1[[#This Row],[order_date]])</f>
        <v>2024</v>
      </c>
      <c r="N1020">
        <f>MONTH(Table1[[#This Row],[order_date]])</f>
        <v>1</v>
      </c>
      <c r="O1020" s="3">
        <f>Table1[[#This Row],[sales]]-Table1[[#This Row],[profit]]</f>
        <v>550.98</v>
      </c>
      <c r="P1020" s="3">
        <f>Table1[[#This Row],[sales]]*Table1[[#This Row],[quantity]]</f>
        <v>4914.3499999999995</v>
      </c>
      <c r="Q1020" s="9">
        <f>Table1[[#This Row],[delivery_date]]-Table1[[#This Row],[order_date]]</f>
        <v>6</v>
      </c>
    </row>
    <row r="1021" spans="1:17" x14ac:dyDescent="0.35">
      <c r="A1021" t="s">
        <v>1052</v>
      </c>
      <c r="B1021" t="s">
        <v>25</v>
      </c>
      <c r="C1021" t="s">
        <v>33</v>
      </c>
      <c r="D1021" s="2">
        <v>3142.54</v>
      </c>
      <c r="E1021">
        <v>0.11</v>
      </c>
      <c r="F1021">
        <v>5</v>
      </c>
      <c r="G1021" s="1">
        <v>45387</v>
      </c>
      <c r="H1021" s="1">
        <v>45392</v>
      </c>
      <c r="I1021" t="s">
        <v>31</v>
      </c>
      <c r="J1021" t="s">
        <v>27</v>
      </c>
      <c r="K1021" s="2">
        <v>309.13</v>
      </c>
      <c r="L1021" t="s">
        <v>17</v>
      </c>
      <c r="M1021">
        <f>YEAR(Table1[[#This Row],[order_date]])</f>
        <v>2024</v>
      </c>
      <c r="N1021">
        <f>MONTH(Table1[[#This Row],[order_date]])</f>
        <v>4</v>
      </c>
      <c r="O1021" s="3">
        <f>Table1[[#This Row],[sales]]-Table1[[#This Row],[profit]]</f>
        <v>2833.41</v>
      </c>
      <c r="P1021" s="3">
        <f>Table1[[#This Row],[sales]]*Table1[[#This Row],[quantity]]</f>
        <v>15712.7</v>
      </c>
      <c r="Q1021" s="9">
        <f>Table1[[#This Row],[delivery_date]]-Table1[[#This Row],[order_date]]</f>
        <v>5</v>
      </c>
    </row>
    <row r="1022" spans="1:17" x14ac:dyDescent="0.35">
      <c r="A1022" t="s">
        <v>1053</v>
      </c>
      <c r="B1022" t="s">
        <v>13</v>
      </c>
      <c r="C1022" t="s">
        <v>26</v>
      </c>
      <c r="D1022" s="2">
        <v>3136.29</v>
      </c>
      <c r="E1022">
        <v>0.45</v>
      </c>
      <c r="F1022">
        <v>5</v>
      </c>
      <c r="G1022" s="1">
        <v>45239</v>
      </c>
      <c r="H1022" s="1">
        <v>45243</v>
      </c>
      <c r="I1022" t="s">
        <v>21</v>
      </c>
      <c r="J1022" t="s">
        <v>27</v>
      </c>
      <c r="K1022" s="2">
        <v>282.61</v>
      </c>
      <c r="L1022" t="s">
        <v>39</v>
      </c>
      <c r="M1022">
        <f>YEAR(Table1[[#This Row],[order_date]])</f>
        <v>2023</v>
      </c>
      <c r="N1022">
        <f>MONTH(Table1[[#This Row],[order_date]])</f>
        <v>11</v>
      </c>
      <c r="O1022" s="3">
        <f>Table1[[#This Row],[sales]]-Table1[[#This Row],[profit]]</f>
        <v>2853.68</v>
      </c>
      <c r="P1022" s="3">
        <f>Table1[[#This Row],[sales]]*Table1[[#This Row],[quantity]]</f>
        <v>15681.45</v>
      </c>
      <c r="Q1022" s="9">
        <f>Table1[[#This Row],[delivery_date]]-Table1[[#This Row],[order_date]]</f>
        <v>4</v>
      </c>
    </row>
    <row r="1023" spans="1:17" x14ac:dyDescent="0.35">
      <c r="A1023" t="s">
        <v>1054</v>
      </c>
      <c r="B1023" t="s">
        <v>25</v>
      </c>
      <c r="C1023" t="s">
        <v>36</v>
      </c>
      <c r="D1023" s="2">
        <v>4361.68</v>
      </c>
      <c r="E1023">
        <v>0.08</v>
      </c>
      <c r="F1023">
        <v>8</v>
      </c>
      <c r="G1023" s="1">
        <v>45207</v>
      </c>
      <c r="H1023" s="1">
        <v>45209</v>
      </c>
      <c r="I1023" t="s">
        <v>31</v>
      </c>
      <c r="J1023" t="s">
        <v>22</v>
      </c>
      <c r="K1023" s="2">
        <v>417.91</v>
      </c>
      <c r="L1023" t="s">
        <v>17</v>
      </c>
      <c r="M1023">
        <f>YEAR(Table1[[#This Row],[order_date]])</f>
        <v>2023</v>
      </c>
      <c r="N1023">
        <f>MONTH(Table1[[#This Row],[order_date]])</f>
        <v>10</v>
      </c>
      <c r="O1023" s="3">
        <f>Table1[[#This Row],[sales]]-Table1[[#This Row],[profit]]</f>
        <v>3943.7700000000004</v>
      </c>
      <c r="P1023" s="3">
        <f>Table1[[#This Row],[sales]]*Table1[[#This Row],[quantity]]</f>
        <v>34893.440000000002</v>
      </c>
      <c r="Q1023" s="9">
        <f>Table1[[#This Row],[delivery_date]]-Table1[[#This Row],[order_date]]</f>
        <v>2</v>
      </c>
    </row>
    <row r="1024" spans="1:17" x14ac:dyDescent="0.35">
      <c r="A1024" t="s">
        <v>1055</v>
      </c>
      <c r="B1024" t="s">
        <v>41</v>
      </c>
      <c r="C1024" t="s">
        <v>14</v>
      </c>
      <c r="D1024" s="2">
        <v>2906.01</v>
      </c>
      <c r="E1024">
        <v>0.28000000000000003</v>
      </c>
      <c r="F1024">
        <v>1</v>
      </c>
      <c r="G1024" s="1">
        <v>45482</v>
      </c>
      <c r="H1024" s="1">
        <v>45484</v>
      </c>
      <c r="I1024" t="s">
        <v>31</v>
      </c>
      <c r="J1024" t="s">
        <v>22</v>
      </c>
      <c r="K1024" s="2">
        <v>743.4</v>
      </c>
      <c r="L1024" t="s">
        <v>39</v>
      </c>
      <c r="M1024">
        <f>YEAR(Table1[[#This Row],[order_date]])</f>
        <v>2024</v>
      </c>
      <c r="N1024">
        <f>MONTH(Table1[[#This Row],[order_date]])</f>
        <v>7</v>
      </c>
      <c r="O1024" s="3">
        <f>Table1[[#This Row],[sales]]-Table1[[#This Row],[profit]]</f>
        <v>2162.61</v>
      </c>
      <c r="P1024" s="3">
        <f>Table1[[#This Row],[sales]]*Table1[[#This Row],[quantity]]</f>
        <v>2906.01</v>
      </c>
      <c r="Q1024" s="9">
        <f>Table1[[#This Row],[delivery_date]]-Table1[[#This Row],[order_date]]</f>
        <v>2</v>
      </c>
    </row>
    <row r="1025" spans="1:17" x14ac:dyDescent="0.35">
      <c r="A1025" t="s">
        <v>1056</v>
      </c>
      <c r="B1025" t="s">
        <v>41</v>
      </c>
      <c r="C1025" t="s">
        <v>26</v>
      </c>
      <c r="D1025" s="2">
        <v>2226.66</v>
      </c>
      <c r="E1025">
        <v>0.39</v>
      </c>
      <c r="F1025">
        <v>9</v>
      </c>
      <c r="G1025" s="1">
        <v>45067</v>
      </c>
      <c r="H1025" s="1">
        <v>45069</v>
      </c>
      <c r="I1025" t="s">
        <v>21</v>
      </c>
      <c r="J1025" t="s">
        <v>27</v>
      </c>
      <c r="K1025" s="2">
        <v>199.35</v>
      </c>
      <c r="L1025" t="s">
        <v>48</v>
      </c>
      <c r="M1025">
        <f>YEAR(Table1[[#This Row],[order_date]])</f>
        <v>2023</v>
      </c>
      <c r="N1025">
        <f>MONTH(Table1[[#This Row],[order_date]])</f>
        <v>5</v>
      </c>
      <c r="O1025" s="3">
        <f>Table1[[#This Row],[sales]]-Table1[[#This Row],[profit]]</f>
        <v>2027.31</v>
      </c>
      <c r="P1025" s="3">
        <f>Table1[[#This Row],[sales]]*Table1[[#This Row],[quantity]]</f>
        <v>20039.939999999999</v>
      </c>
      <c r="Q1025" s="9">
        <f>Table1[[#This Row],[delivery_date]]-Table1[[#This Row],[order_date]]</f>
        <v>2</v>
      </c>
    </row>
    <row r="1026" spans="1:17" x14ac:dyDescent="0.35">
      <c r="A1026" t="s">
        <v>1057</v>
      </c>
      <c r="B1026" t="s">
        <v>19</v>
      </c>
      <c r="C1026" t="s">
        <v>36</v>
      </c>
      <c r="D1026" s="2">
        <v>4874.47</v>
      </c>
      <c r="E1026">
        <v>0.11</v>
      </c>
      <c r="F1026">
        <v>3</v>
      </c>
      <c r="G1026" s="1">
        <v>44980</v>
      </c>
      <c r="H1026" s="1">
        <v>44983</v>
      </c>
      <c r="I1026" t="s">
        <v>31</v>
      </c>
      <c r="J1026" t="s">
        <v>16</v>
      </c>
      <c r="K1026" s="2">
        <v>1194.79</v>
      </c>
      <c r="L1026" t="s">
        <v>48</v>
      </c>
      <c r="M1026">
        <f>YEAR(Table1[[#This Row],[order_date]])</f>
        <v>2023</v>
      </c>
      <c r="N1026">
        <f>MONTH(Table1[[#This Row],[order_date]])</f>
        <v>2</v>
      </c>
      <c r="O1026" s="3">
        <f>Table1[[#This Row],[sales]]-Table1[[#This Row],[profit]]</f>
        <v>3679.6800000000003</v>
      </c>
      <c r="P1026" s="3">
        <f>Table1[[#This Row],[sales]]*Table1[[#This Row],[quantity]]</f>
        <v>14623.41</v>
      </c>
      <c r="Q1026" s="9">
        <f>Table1[[#This Row],[delivery_date]]-Table1[[#This Row],[order_date]]</f>
        <v>3</v>
      </c>
    </row>
    <row r="1027" spans="1:17" x14ac:dyDescent="0.35">
      <c r="A1027" t="s">
        <v>1058</v>
      </c>
      <c r="B1027" t="s">
        <v>41</v>
      </c>
      <c r="C1027" t="s">
        <v>36</v>
      </c>
      <c r="D1027" s="2">
        <v>1221.2</v>
      </c>
      <c r="E1027">
        <v>0.15</v>
      </c>
      <c r="F1027">
        <v>6</v>
      </c>
      <c r="G1027" s="1">
        <v>45465</v>
      </c>
      <c r="H1027" s="1">
        <v>45469</v>
      </c>
      <c r="I1027" t="s">
        <v>31</v>
      </c>
      <c r="J1027" t="s">
        <v>22</v>
      </c>
      <c r="K1027" s="2">
        <v>67.17</v>
      </c>
      <c r="L1027" t="s">
        <v>34</v>
      </c>
      <c r="M1027">
        <f>YEAR(Table1[[#This Row],[order_date]])</f>
        <v>2024</v>
      </c>
      <c r="N1027">
        <f>MONTH(Table1[[#This Row],[order_date]])</f>
        <v>6</v>
      </c>
      <c r="O1027" s="3">
        <f>Table1[[#This Row],[sales]]-Table1[[#This Row],[profit]]</f>
        <v>1154.03</v>
      </c>
      <c r="P1027" s="3">
        <f>Table1[[#This Row],[sales]]*Table1[[#This Row],[quantity]]</f>
        <v>7327.2000000000007</v>
      </c>
      <c r="Q1027" s="9">
        <f>Table1[[#This Row],[delivery_date]]-Table1[[#This Row],[order_date]]</f>
        <v>4</v>
      </c>
    </row>
    <row r="1028" spans="1:17" x14ac:dyDescent="0.35">
      <c r="A1028" t="s">
        <v>1059</v>
      </c>
      <c r="B1028" t="s">
        <v>41</v>
      </c>
      <c r="C1028" t="s">
        <v>33</v>
      </c>
      <c r="D1028" s="2">
        <v>1387.32</v>
      </c>
      <c r="E1028">
        <v>0.03</v>
      </c>
      <c r="F1028">
        <v>4</v>
      </c>
      <c r="G1028" s="1">
        <v>45446</v>
      </c>
      <c r="H1028" s="1">
        <v>45447</v>
      </c>
      <c r="I1028" t="s">
        <v>31</v>
      </c>
      <c r="J1028" t="s">
        <v>16</v>
      </c>
      <c r="K1028" s="2">
        <v>355.35</v>
      </c>
      <c r="L1028" t="s">
        <v>28</v>
      </c>
      <c r="M1028">
        <f>YEAR(Table1[[#This Row],[order_date]])</f>
        <v>2024</v>
      </c>
      <c r="N1028">
        <f>MONTH(Table1[[#This Row],[order_date]])</f>
        <v>6</v>
      </c>
      <c r="O1028" s="3">
        <f>Table1[[#This Row],[sales]]-Table1[[#This Row],[profit]]</f>
        <v>1031.9699999999998</v>
      </c>
      <c r="P1028" s="3">
        <f>Table1[[#This Row],[sales]]*Table1[[#This Row],[quantity]]</f>
        <v>5549.28</v>
      </c>
      <c r="Q1028" s="9">
        <f>Table1[[#This Row],[delivery_date]]-Table1[[#This Row],[order_date]]</f>
        <v>1</v>
      </c>
    </row>
    <row r="1029" spans="1:17" x14ac:dyDescent="0.35">
      <c r="A1029" t="s">
        <v>1060</v>
      </c>
      <c r="B1029" t="s">
        <v>13</v>
      </c>
      <c r="C1029" t="s">
        <v>20</v>
      </c>
      <c r="D1029" s="2">
        <v>515.37</v>
      </c>
      <c r="E1029">
        <v>0.47</v>
      </c>
      <c r="F1029">
        <v>2</v>
      </c>
      <c r="G1029" s="1">
        <v>45410</v>
      </c>
      <c r="H1029" s="1">
        <v>45415</v>
      </c>
      <c r="I1029" t="s">
        <v>21</v>
      </c>
      <c r="J1029" t="s">
        <v>16</v>
      </c>
      <c r="K1029" s="2">
        <v>57.11</v>
      </c>
      <c r="L1029" t="s">
        <v>39</v>
      </c>
      <c r="M1029">
        <f>YEAR(Table1[[#This Row],[order_date]])</f>
        <v>2024</v>
      </c>
      <c r="N1029">
        <f>MONTH(Table1[[#This Row],[order_date]])</f>
        <v>4</v>
      </c>
      <c r="O1029" s="3">
        <f>Table1[[#This Row],[sales]]-Table1[[#This Row],[profit]]</f>
        <v>458.26</v>
      </c>
      <c r="P1029" s="3">
        <f>Table1[[#This Row],[sales]]*Table1[[#This Row],[quantity]]</f>
        <v>1030.74</v>
      </c>
      <c r="Q1029" s="9">
        <f>Table1[[#This Row],[delivery_date]]-Table1[[#This Row],[order_date]]</f>
        <v>5</v>
      </c>
    </row>
    <row r="1030" spans="1:17" x14ac:dyDescent="0.35">
      <c r="A1030" t="s">
        <v>1061</v>
      </c>
      <c r="B1030" t="s">
        <v>25</v>
      </c>
      <c r="C1030" t="s">
        <v>26</v>
      </c>
      <c r="D1030" s="2">
        <v>4879.05</v>
      </c>
      <c r="E1030">
        <v>0.24</v>
      </c>
      <c r="F1030">
        <v>6</v>
      </c>
      <c r="G1030" s="1">
        <v>45428</v>
      </c>
      <c r="H1030" s="1">
        <v>45429</v>
      </c>
      <c r="I1030" t="s">
        <v>15</v>
      </c>
      <c r="J1030" t="s">
        <v>16</v>
      </c>
      <c r="K1030" s="2">
        <v>473.75</v>
      </c>
      <c r="L1030" t="s">
        <v>48</v>
      </c>
      <c r="M1030">
        <f>YEAR(Table1[[#This Row],[order_date]])</f>
        <v>2024</v>
      </c>
      <c r="N1030">
        <f>MONTH(Table1[[#This Row],[order_date]])</f>
        <v>5</v>
      </c>
      <c r="O1030" s="3">
        <f>Table1[[#This Row],[sales]]-Table1[[#This Row],[profit]]</f>
        <v>4405.3</v>
      </c>
      <c r="P1030" s="3">
        <f>Table1[[#This Row],[sales]]*Table1[[#This Row],[quantity]]</f>
        <v>29274.300000000003</v>
      </c>
      <c r="Q1030" s="9">
        <f>Table1[[#This Row],[delivery_date]]-Table1[[#This Row],[order_date]]</f>
        <v>1</v>
      </c>
    </row>
    <row r="1031" spans="1:17" x14ac:dyDescent="0.35">
      <c r="A1031" t="s">
        <v>1062</v>
      </c>
      <c r="B1031" t="s">
        <v>25</v>
      </c>
      <c r="C1031" t="s">
        <v>26</v>
      </c>
      <c r="D1031" s="2">
        <v>3561.17</v>
      </c>
      <c r="E1031">
        <v>0.03</v>
      </c>
      <c r="F1031">
        <v>8</v>
      </c>
      <c r="G1031" s="1">
        <v>45097</v>
      </c>
      <c r="H1031" s="1">
        <v>45103</v>
      </c>
      <c r="I1031" t="s">
        <v>15</v>
      </c>
      <c r="J1031" t="s">
        <v>22</v>
      </c>
      <c r="K1031" s="2">
        <v>739.68</v>
      </c>
      <c r="L1031" t="s">
        <v>34</v>
      </c>
      <c r="M1031">
        <f>YEAR(Table1[[#This Row],[order_date]])</f>
        <v>2023</v>
      </c>
      <c r="N1031">
        <f>MONTH(Table1[[#This Row],[order_date]])</f>
        <v>6</v>
      </c>
      <c r="O1031" s="3">
        <f>Table1[[#This Row],[sales]]-Table1[[#This Row],[profit]]</f>
        <v>2821.4900000000002</v>
      </c>
      <c r="P1031" s="3">
        <f>Table1[[#This Row],[sales]]*Table1[[#This Row],[quantity]]</f>
        <v>28489.360000000001</v>
      </c>
      <c r="Q1031" s="9">
        <f>Table1[[#This Row],[delivery_date]]-Table1[[#This Row],[order_date]]</f>
        <v>6</v>
      </c>
    </row>
    <row r="1032" spans="1:17" x14ac:dyDescent="0.35">
      <c r="A1032" t="s">
        <v>1063</v>
      </c>
      <c r="B1032" t="s">
        <v>13</v>
      </c>
      <c r="C1032" t="s">
        <v>26</v>
      </c>
      <c r="D1032" s="2">
        <v>159.28</v>
      </c>
      <c r="E1032">
        <v>0.42</v>
      </c>
      <c r="F1032">
        <v>4</v>
      </c>
      <c r="G1032" s="1">
        <v>45302</v>
      </c>
      <c r="H1032" s="1">
        <v>45309</v>
      </c>
      <c r="I1032" t="s">
        <v>21</v>
      </c>
      <c r="J1032" t="s">
        <v>22</v>
      </c>
      <c r="K1032" s="2">
        <v>42.7</v>
      </c>
      <c r="L1032" t="s">
        <v>48</v>
      </c>
      <c r="M1032">
        <f>YEAR(Table1[[#This Row],[order_date]])</f>
        <v>2024</v>
      </c>
      <c r="N1032">
        <f>MONTH(Table1[[#This Row],[order_date]])</f>
        <v>1</v>
      </c>
      <c r="O1032" s="3">
        <f>Table1[[#This Row],[sales]]-Table1[[#This Row],[profit]]</f>
        <v>116.58</v>
      </c>
      <c r="P1032" s="3">
        <f>Table1[[#This Row],[sales]]*Table1[[#This Row],[quantity]]</f>
        <v>637.12</v>
      </c>
      <c r="Q1032" s="9">
        <f>Table1[[#This Row],[delivery_date]]-Table1[[#This Row],[order_date]]</f>
        <v>7</v>
      </c>
    </row>
    <row r="1033" spans="1:17" x14ac:dyDescent="0.35">
      <c r="A1033" t="s">
        <v>1064</v>
      </c>
      <c r="B1033" t="s">
        <v>19</v>
      </c>
      <c r="C1033" t="s">
        <v>36</v>
      </c>
      <c r="D1033" s="2">
        <v>3551.14</v>
      </c>
      <c r="E1033">
        <v>0.28000000000000003</v>
      </c>
      <c r="F1033">
        <v>8</v>
      </c>
      <c r="G1033" s="1">
        <v>45636</v>
      </c>
      <c r="H1033" s="1">
        <v>45643</v>
      </c>
      <c r="I1033" t="s">
        <v>31</v>
      </c>
      <c r="J1033" t="s">
        <v>27</v>
      </c>
      <c r="K1033" s="2">
        <v>813.55</v>
      </c>
      <c r="L1033" t="s">
        <v>39</v>
      </c>
      <c r="M1033">
        <f>YEAR(Table1[[#This Row],[order_date]])</f>
        <v>2024</v>
      </c>
      <c r="N1033">
        <f>MONTH(Table1[[#This Row],[order_date]])</f>
        <v>12</v>
      </c>
      <c r="O1033" s="3">
        <f>Table1[[#This Row],[sales]]-Table1[[#This Row],[profit]]</f>
        <v>2737.59</v>
      </c>
      <c r="P1033" s="3">
        <f>Table1[[#This Row],[sales]]*Table1[[#This Row],[quantity]]</f>
        <v>28409.119999999999</v>
      </c>
      <c r="Q1033" s="9">
        <f>Table1[[#This Row],[delivery_date]]-Table1[[#This Row],[order_date]]</f>
        <v>7</v>
      </c>
    </row>
    <row r="1034" spans="1:17" x14ac:dyDescent="0.35">
      <c r="A1034" t="s">
        <v>1065</v>
      </c>
      <c r="B1034" t="s">
        <v>25</v>
      </c>
      <c r="C1034" t="s">
        <v>33</v>
      </c>
      <c r="D1034" s="2">
        <v>2080.27</v>
      </c>
      <c r="E1034">
        <v>0.03</v>
      </c>
      <c r="F1034">
        <v>7</v>
      </c>
      <c r="G1034" s="1">
        <v>45003</v>
      </c>
      <c r="H1034" s="1">
        <v>45005</v>
      </c>
      <c r="I1034" t="s">
        <v>21</v>
      </c>
      <c r="J1034" t="s">
        <v>22</v>
      </c>
      <c r="K1034" s="2">
        <v>395.56</v>
      </c>
      <c r="L1034" t="s">
        <v>28</v>
      </c>
      <c r="M1034">
        <f>YEAR(Table1[[#This Row],[order_date]])</f>
        <v>2023</v>
      </c>
      <c r="N1034">
        <f>MONTH(Table1[[#This Row],[order_date]])</f>
        <v>3</v>
      </c>
      <c r="O1034" s="3">
        <f>Table1[[#This Row],[sales]]-Table1[[#This Row],[profit]]</f>
        <v>1684.71</v>
      </c>
      <c r="P1034" s="3">
        <f>Table1[[#This Row],[sales]]*Table1[[#This Row],[quantity]]</f>
        <v>14561.89</v>
      </c>
      <c r="Q1034" s="9">
        <f>Table1[[#This Row],[delivery_date]]-Table1[[#This Row],[order_date]]</f>
        <v>2</v>
      </c>
    </row>
    <row r="1035" spans="1:17" x14ac:dyDescent="0.35">
      <c r="A1035" t="s">
        <v>1066</v>
      </c>
      <c r="B1035" t="s">
        <v>41</v>
      </c>
      <c r="C1035" t="s">
        <v>36</v>
      </c>
      <c r="D1035" s="2">
        <v>4840.99</v>
      </c>
      <c r="E1035">
        <v>0.23</v>
      </c>
      <c r="F1035">
        <v>1</v>
      </c>
      <c r="G1035" s="1">
        <v>45109</v>
      </c>
      <c r="H1035" s="1">
        <v>45116</v>
      </c>
      <c r="I1035" t="s">
        <v>15</v>
      </c>
      <c r="J1035" t="s">
        <v>22</v>
      </c>
      <c r="K1035" s="2">
        <v>532.08000000000004</v>
      </c>
      <c r="L1035" t="s">
        <v>39</v>
      </c>
      <c r="M1035">
        <f>YEAR(Table1[[#This Row],[order_date]])</f>
        <v>2023</v>
      </c>
      <c r="N1035">
        <f>MONTH(Table1[[#This Row],[order_date]])</f>
        <v>7</v>
      </c>
      <c r="O1035" s="3">
        <f>Table1[[#This Row],[sales]]-Table1[[#This Row],[profit]]</f>
        <v>4308.91</v>
      </c>
      <c r="P1035" s="3">
        <f>Table1[[#This Row],[sales]]*Table1[[#This Row],[quantity]]</f>
        <v>4840.99</v>
      </c>
      <c r="Q1035" s="9">
        <f>Table1[[#This Row],[delivery_date]]-Table1[[#This Row],[order_date]]</f>
        <v>7</v>
      </c>
    </row>
    <row r="1036" spans="1:17" x14ac:dyDescent="0.35">
      <c r="A1036" t="s">
        <v>1067</v>
      </c>
      <c r="B1036" t="s">
        <v>25</v>
      </c>
      <c r="C1036" t="s">
        <v>36</v>
      </c>
      <c r="D1036" s="2">
        <v>1459.2</v>
      </c>
      <c r="E1036">
        <v>0.22</v>
      </c>
      <c r="F1036">
        <v>5</v>
      </c>
      <c r="G1036" s="1">
        <v>45630</v>
      </c>
      <c r="H1036" s="1">
        <v>45634</v>
      </c>
      <c r="I1036" t="s">
        <v>15</v>
      </c>
      <c r="J1036" t="s">
        <v>22</v>
      </c>
      <c r="K1036" s="2">
        <v>222.05</v>
      </c>
      <c r="L1036" t="s">
        <v>17</v>
      </c>
      <c r="M1036">
        <f>YEAR(Table1[[#This Row],[order_date]])</f>
        <v>2024</v>
      </c>
      <c r="N1036">
        <f>MONTH(Table1[[#This Row],[order_date]])</f>
        <v>12</v>
      </c>
      <c r="O1036" s="3">
        <f>Table1[[#This Row],[sales]]-Table1[[#This Row],[profit]]</f>
        <v>1237.1500000000001</v>
      </c>
      <c r="P1036" s="3">
        <f>Table1[[#This Row],[sales]]*Table1[[#This Row],[quantity]]</f>
        <v>7296</v>
      </c>
      <c r="Q1036" s="9">
        <f>Table1[[#This Row],[delivery_date]]-Table1[[#This Row],[order_date]]</f>
        <v>4</v>
      </c>
    </row>
    <row r="1037" spans="1:17" x14ac:dyDescent="0.35">
      <c r="A1037" t="s">
        <v>1068</v>
      </c>
      <c r="B1037" t="s">
        <v>41</v>
      </c>
      <c r="C1037" t="s">
        <v>14</v>
      </c>
      <c r="D1037" s="2">
        <v>3580.4</v>
      </c>
      <c r="E1037">
        <v>7.0000000000000007E-2</v>
      </c>
      <c r="F1037">
        <v>8</v>
      </c>
      <c r="G1037" s="1">
        <v>44931</v>
      </c>
      <c r="H1037" s="1">
        <v>44932</v>
      </c>
      <c r="I1037" t="s">
        <v>31</v>
      </c>
      <c r="J1037" t="s">
        <v>27</v>
      </c>
      <c r="K1037" s="2">
        <v>946.73</v>
      </c>
      <c r="L1037" t="s">
        <v>48</v>
      </c>
      <c r="M1037">
        <f>YEAR(Table1[[#This Row],[order_date]])</f>
        <v>2023</v>
      </c>
      <c r="N1037">
        <f>MONTH(Table1[[#This Row],[order_date]])</f>
        <v>1</v>
      </c>
      <c r="O1037" s="3">
        <f>Table1[[#This Row],[sales]]-Table1[[#This Row],[profit]]</f>
        <v>2633.67</v>
      </c>
      <c r="P1037" s="3">
        <f>Table1[[#This Row],[sales]]*Table1[[#This Row],[quantity]]</f>
        <v>28643.200000000001</v>
      </c>
      <c r="Q1037" s="9">
        <f>Table1[[#This Row],[delivery_date]]-Table1[[#This Row],[order_date]]</f>
        <v>1</v>
      </c>
    </row>
    <row r="1038" spans="1:17" x14ac:dyDescent="0.35">
      <c r="A1038" t="s">
        <v>1069</v>
      </c>
      <c r="B1038" t="s">
        <v>19</v>
      </c>
      <c r="C1038" t="s">
        <v>33</v>
      </c>
      <c r="D1038" s="2">
        <v>3174.43</v>
      </c>
      <c r="E1038">
        <v>0.21</v>
      </c>
      <c r="F1038">
        <v>6</v>
      </c>
      <c r="G1038" s="1">
        <v>45497</v>
      </c>
      <c r="H1038" s="1">
        <v>45498</v>
      </c>
      <c r="I1038" t="s">
        <v>21</v>
      </c>
      <c r="J1038" t="s">
        <v>16</v>
      </c>
      <c r="K1038" s="2">
        <v>792.21</v>
      </c>
      <c r="L1038" t="s">
        <v>48</v>
      </c>
      <c r="M1038">
        <f>YEAR(Table1[[#This Row],[order_date]])</f>
        <v>2024</v>
      </c>
      <c r="N1038">
        <f>MONTH(Table1[[#This Row],[order_date]])</f>
        <v>7</v>
      </c>
      <c r="O1038" s="3">
        <f>Table1[[#This Row],[sales]]-Table1[[#This Row],[profit]]</f>
        <v>2382.2199999999998</v>
      </c>
      <c r="P1038" s="3">
        <f>Table1[[#This Row],[sales]]*Table1[[#This Row],[quantity]]</f>
        <v>19046.579999999998</v>
      </c>
      <c r="Q1038" s="9">
        <f>Table1[[#This Row],[delivery_date]]-Table1[[#This Row],[order_date]]</f>
        <v>1</v>
      </c>
    </row>
    <row r="1039" spans="1:17" x14ac:dyDescent="0.35">
      <c r="A1039" t="s">
        <v>1070</v>
      </c>
      <c r="B1039" t="s">
        <v>13</v>
      </c>
      <c r="C1039" t="s">
        <v>26</v>
      </c>
      <c r="D1039" s="2">
        <v>159.04</v>
      </c>
      <c r="E1039">
        <v>0.14000000000000001</v>
      </c>
      <c r="F1039">
        <v>9</v>
      </c>
      <c r="G1039" s="1">
        <v>45163</v>
      </c>
      <c r="H1039" s="1">
        <v>45165</v>
      </c>
      <c r="I1039" t="s">
        <v>15</v>
      </c>
      <c r="J1039" t="s">
        <v>22</v>
      </c>
      <c r="K1039" s="2">
        <v>16.77</v>
      </c>
      <c r="L1039" t="s">
        <v>39</v>
      </c>
      <c r="M1039">
        <f>YEAR(Table1[[#This Row],[order_date]])</f>
        <v>2023</v>
      </c>
      <c r="N1039">
        <f>MONTH(Table1[[#This Row],[order_date]])</f>
        <v>8</v>
      </c>
      <c r="O1039" s="3">
        <f>Table1[[#This Row],[sales]]-Table1[[#This Row],[profit]]</f>
        <v>142.26999999999998</v>
      </c>
      <c r="P1039" s="3">
        <f>Table1[[#This Row],[sales]]*Table1[[#This Row],[quantity]]</f>
        <v>1431.36</v>
      </c>
      <c r="Q1039" s="9">
        <f>Table1[[#This Row],[delivery_date]]-Table1[[#This Row],[order_date]]</f>
        <v>2</v>
      </c>
    </row>
    <row r="1040" spans="1:17" x14ac:dyDescent="0.35">
      <c r="A1040" t="s">
        <v>1071</v>
      </c>
      <c r="B1040" t="s">
        <v>25</v>
      </c>
      <c r="C1040" t="s">
        <v>20</v>
      </c>
      <c r="D1040" s="2">
        <v>4437.5600000000004</v>
      </c>
      <c r="E1040">
        <v>0.35</v>
      </c>
      <c r="F1040">
        <v>7</v>
      </c>
      <c r="G1040" s="1">
        <v>45593</v>
      </c>
      <c r="H1040" s="1">
        <v>45599</v>
      </c>
      <c r="I1040" t="s">
        <v>21</v>
      </c>
      <c r="J1040" t="s">
        <v>16</v>
      </c>
      <c r="K1040" s="2">
        <v>1194.8</v>
      </c>
      <c r="L1040" t="s">
        <v>39</v>
      </c>
      <c r="M1040">
        <f>YEAR(Table1[[#This Row],[order_date]])</f>
        <v>2024</v>
      </c>
      <c r="N1040">
        <f>MONTH(Table1[[#This Row],[order_date]])</f>
        <v>10</v>
      </c>
      <c r="O1040" s="3">
        <f>Table1[[#This Row],[sales]]-Table1[[#This Row],[profit]]</f>
        <v>3242.76</v>
      </c>
      <c r="P1040" s="3">
        <f>Table1[[#This Row],[sales]]*Table1[[#This Row],[quantity]]</f>
        <v>31062.920000000002</v>
      </c>
      <c r="Q1040" s="9">
        <f>Table1[[#This Row],[delivery_date]]-Table1[[#This Row],[order_date]]</f>
        <v>6</v>
      </c>
    </row>
    <row r="1041" spans="1:17" x14ac:dyDescent="0.35">
      <c r="A1041" t="s">
        <v>1072</v>
      </c>
      <c r="B1041" t="s">
        <v>13</v>
      </c>
      <c r="C1041" t="s">
        <v>26</v>
      </c>
      <c r="D1041" s="2">
        <v>784.1</v>
      </c>
      <c r="E1041">
        <v>0</v>
      </c>
      <c r="F1041">
        <v>2</v>
      </c>
      <c r="G1041" s="1">
        <v>45425</v>
      </c>
      <c r="H1041" s="1">
        <v>45431</v>
      </c>
      <c r="I1041" t="s">
        <v>15</v>
      </c>
      <c r="J1041" t="s">
        <v>22</v>
      </c>
      <c r="K1041" s="2">
        <v>86.21</v>
      </c>
      <c r="L1041" t="s">
        <v>48</v>
      </c>
      <c r="M1041">
        <f>YEAR(Table1[[#This Row],[order_date]])</f>
        <v>2024</v>
      </c>
      <c r="N1041">
        <f>MONTH(Table1[[#This Row],[order_date]])</f>
        <v>5</v>
      </c>
      <c r="O1041" s="3">
        <f>Table1[[#This Row],[sales]]-Table1[[#This Row],[profit]]</f>
        <v>697.89</v>
      </c>
      <c r="P1041" s="3">
        <f>Table1[[#This Row],[sales]]*Table1[[#This Row],[quantity]]</f>
        <v>1568.2</v>
      </c>
      <c r="Q1041" s="9">
        <f>Table1[[#This Row],[delivery_date]]-Table1[[#This Row],[order_date]]</f>
        <v>6</v>
      </c>
    </row>
    <row r="1042" spans="1:17" x14ac:dyDescent="0.35">
      <c r="A1042" t="s">
        <v>1073</v>
      </c>
      <c r="B1042" t="s">
        <v>25</v>
      </c>
      <c r="C1042" t="s">
        <v>36</v>
      </c>
      <c r="D1042" s="2">
        <v>3351.59</v>
      </c>
      <c r="E1042">
        <v>0.05</v>
      </c>
      <c r="F1042">
        <v>1</v>
      </c>
      <c r="G1042" s="1">
        <v>44945</v>
      </c>
      <c r="H1042" s="1">
        <v>44947</v>
      </c>
      <c r="I1042" t="s">
        <v>15</v>
      </c>
      <c r="J1042" t="s">
        <v>22</v>
      </c>
      <c r="K1042" s="2">
        <v>991.12</v>
      </c>
      <c r="L1042" t="s">
        <v>34</v>
      </c>
      <c r="M1042">
        <f>YEAR(Table1[[#This Row],[order_date]])</f>
        <v>2023</v>
      </c>
      <c r="N1042">
        <f>MONTH(Table1[[#This Row],[order_date]])</f>
        <v>1</v>
      </c>
      <c r="O1042" s="3">
        <f>Table1[[#This Row],[sales]]-Table1[[#This Row],[profit]]</f>
        <v>2360.4700000000003</v>
      </c>
      <c r="P1042" s="3">
        <f>Table1[[#This Row],[sales]]*Table1[[#This Row],[quantity]]</f>
        <v>3351.59</v>
      </c>
      <c r="Q1042" s="9">
        <f>Table1[[#This Row],[delivery_date]]-Table1[[#This Row],[order_date]]</f>
        <v>2</v>
      </c>
    </row>
    <row r="1043" spans="1:17" x14ac:dyDescent="0.35">
      <c r="A1043" t="s">
        <v>1074</v>
      </c>
      <c r="B1043" t="s">
        <v>41</v>
      </c>
      <c r="C1043" t="s">
        <v>33</v>
      </c>
      <c r="D1043" s="2">
        <v>3900.19</v>
      </c>
      <c r="E1043">
        <v>0.46</v>
      </c>
      <c r="F1043">
        <v>9</v>
      </c>
      <c r="G1043" s="1">
        <v>44991</v>
      </c>
      <c r="H1043" s="1">
        <v>44992</v>
      </c>
      <c r="I1043" t="s">
        <v>15</v>
      </c>
      <c r="J1043" t="s">
        <v>22</v>
      </c>
      <c r="K1043" s="2">
        <v>920</v>
      </c>
      <c r="L1043" t="s">
        <v>39</v>
      </c>
      <c r="M1043">
        <f>YEAR(Table1[[#This Row],[order_date]])</f>
        <v>2023</v>
      </c>
      <c r="N1043">
        <f>MONTH(Table1[[#This Row],[order_date]])</f>
        <v>3</v>
      </c>
      <c r="O1043" s="3">
        <f>Table1[[#This Row],[sales]]-Table1[[#This Row],[profit]]</f>
        <v>2980.19</v>
      </c>
      <c r="P1043" s="3">
        <f>Table1[[#This Row],[sales]]*Table1[[#This Row],[quantity]]</f>
        <v>35101.71</v>
      </c>
      <c r="Q1043" s="9">
        <f>Table1[[#This Row],[delivery_date]]-Table1[[#This Row],[order_date]]</f>
        <v>1</v>
      </c>
    </row>
    <row r="1044" spans="1:17" x14ac:dyDescent="0.35">
      <c r="A1044" t="s">
        <v>1075</v>
      </c>
      <c r="B1044" t="s">
        <v>13</v>
      </c>
      <c r="C1044" t="s">
        <v>33</v>
      </c>
      <c r="D1044" s="2">
        <v>3191.55</v>
      </c>
      <c r="E1044">
        <v>0.22</v>
      </c>
      <c r="F1044">
        <v>5</v>
      </c>
      <c r="G1044" s="1">
        <v>45248</v>
      </c>
      <c r="H1044" s="1">
        <v>45254</v>
      </c>
      <c r="I1044" t="s">
        <v>21</v>
      </c>
      <c r="J1044" t="s">
        <v>22</v>
      </c>
      <c r="K1044" s="2">
        <v>724.91</v>
      </c>
      <c r="L1044" t="s">
        <v>39</v>
      </c>
      <c r="M1044">
        <f>YEAR(Table1[[#This Row],[order_date]])</f>
        <v>2023</v>
      </c>
      <c r="N1044">
        <f>MONTH(Table1[[#This Row],[order_date]])</f>
        <v>11</v>
      </c>
      <c r="O1044" s="3">
        <f>Table1[[#This Row],[sales]]-Table1[[#This Row],[profit]]</f>
        <v>2466.6400000000003</v>
      </c>
      <c r="P1044" s="3">
        <f>Table1[[#This Row],[sales]]*Table1[[#This Row],[quantity]]</f>
        <v>15957.75</v>
      </c>
      <c r="Q1044" s="9">
        <f>Table1[[#This Row],[delivery_date]]-Table1[[#This Row],[order_date]]</f>
        <v>6</v>
      </c>
    </row>
    <row r="1045" spans="1:17" x14ac:dyDescent="0.35">
      <c r="A1045" t="s">
        <v>1076</v>
      </c>
      <c r="B1045" t="s">
        <v>25</v>
      </c>
      <c r="C1045" t="s">
        <v>33</v>
      </c>
      <c r="D1045" s="2">
        <v>575.86</v>
      </c>
      <c r="E1045">
        <v>0.09</v>
      </c>
      <c r="F1045">
        <v>2</v>
      </c>
      <c r="G1045" s="1">
        <v>45162</v>
      </c>
      <c r="H1045" s="1">
        <v>45163</v>
      </c>
      <c r="I1045" t="s">
        <v>21</v>
      </c>
      <c r="J1045" t="s">
        <v>27</v>
      </c>
      <c r="K1045" s="2">
        <v>112.81</v>
      </c>
      <c r="L1045" t="s">
        <v>34</v>
      </c>
      <c r="M1045">
        <f>YEAR(Table1[[#This Row],[order_date]])</f>
        <v>2023</v>
      </c>
      <c r="N1045">
        <f>MONTH(Table1[[#This Row],[order_date]])</f>
        <v>8</v>
      </c>
      <c r="O1045" s="3">
        <f>Table1[[#This Row],[sales]]-Table1[[#This Row],[profit]]</f>
        <v>463.05</v>
      </c>
      <c r="P1045" s="3">
        <f>Table1[[#This Row],[sales]]*Table1[[#This Row],[quantity]]</f>
        <v>1151.72</v>
      </c>
      <c r="Q1045" s="9">
        <f>Table1[[#This Row],[delivery_date]]-Table1[[#This Row],[order_date]]</f>
        <v>1</v>
      </c>
    </row>
    <row r="1046" spans="1:17" x14ac:dyDescent="0.35">
      <c r="A1046" t="s">
        <v>1077</v>
      </c>
      <c r="B1046" t="s">
        <v>41</v>
      </c>
      <c r="C1046" t="s">
        <v>14</v>
      </c>
      <c r="D1046" s="2">
        <v>4878.38</v>
      </c>
      <c r="E1046">
        <v>0.4</v>
      </c>
      <c r="F1046">
        <v>4</v>
      </c>
      <c r="G1046" s="1">
        <v>45592</v>
      </c>
      <c r="H1046" s="1">
        <v>45599</v>
      </c>
      <c r="I1046" t="s">
        <v>31</v>
      </c>
      <c r="J1046" t="s">
        <v>27</v>
      </c>
      <c r="K1046" s="2">
        <v>1287.6300000000001</v>
      </c>
      <c r="L1046" t="s">
        <v>23</v>
      </c>
      <c r="M1046">
        <f>YEAR(Table1[[#This Row],[order_date]])</f>
        <v>2024</v>
      </c>
      <c r="N1046">
        <f>MONTH(Table1[[#This Row],[order_date]])</f>
        <v>10</v>
      </c>
      <c r="O1046" s="3">
        <f>Table1[[#This Row],[sales]]-Table1[[#This Row],[profit]]</f>
        <v>3590.75</v>
      </c>
      <c r="P1046" s="3">
        <f>Table1[[#This Row],[sales]]*Table1[[#This Row],[quantity]]</f>
        <v>19513.52</v>
      </c>
      <c r="Q1046" s="9">
        <f>Table1[[#This Row],[delivery_date]]-Table1[[#This Row],[order_date]]</f>
        <v>7</v>
      </c>
    </row>
    <row r="1047" spans="1:17" x14ac:dyDescent="0.35">
      <c r="A1047" t="s">
        <v>1078</v>
      </c>
      <c r="B1047" t="s">
        <v>13</v>
      </c>
      <c r="C1047" t="s">
        <v>26</v>
      </c>
      <c r="D1047" s="2">
        <v>1260.4100000000001</v>
      </c>
      <c r="E1047">
        <v>0.43</v>
      </c>
      <c r="F1047">
        <v>6</v>
      </c>
      <c r="G1047" s="1">
        <v>45215</v>
      </c>
      <c r="H1047" s="1">
        <v>45218</v>
      </c>
      <c r="I1047" t="s">
        <v>21</v>
      </c>
      <c r="J1047" t="s">
        <v>16</v>
      </c>
      <c r="K1047" s="2">
        <v>341.4</v>
      </c>
      <c r="L1047" t="s">
        <v>17</v>
      </c>
      <c r="M1047">
        <f>YEAR(Table1[[#This Row],[order_date]])</f>
        <v>2023</v>
      </c>
      <c r="N1047">
        <f>MONTH(Table1[[#This Row],[order_date]])</f>
        <v>10</v>
      </c>
      <c r="O1047" s="3">
        <f>Table1[[#This Row],[sales]]-Table1[[#This Row],[profit]]</f>
        <v>919.0100000000001</v>
      </c>
      <c r="P1047" s="3">
        <f>Table1[[#This Row],[sales]]*Table1[[#This Row],[quantity]]</f>
        <v>7562.4600000000009</v>
      </c>
      <c r="Q1047" s="9">
        <f>Table1[[#This Row],[delivery_date]]-Table1[[#This Row],[order_date]]</f>
        <v>3</v>
      </c>
    </row>
    <row r="1048" spans="1:17" x14ac:dyDescent="0.35">
      <c r="A1048" t="s">
        <v>1079</v>
      </c>
      <c r="B1048" t="s">
        <v>13</v>
      </c>
      <c r="C1048" t="s">
        <v>14</v>
      </c>
      <c r="D1048" s="2">
        <v>3176.54</v>
      </c>
      <c r="E1048">
        <v>0.11</v>
      </c>
      <c r="F1048">
        <v>9</v>
      </c>
      <c r="G1048" s="1">
        <v>45162</v>
      </c>
      <c r="H1048" s="1">
        <v>45166</v>
      </c>
      <c r="I1048" t="s">
        <v>21</v>
      </c>
      <c r="J1048" t="s">
        <v>22</v>
      </c>
      <c r="K1048" s="2">
        <v>360.98</v>
      </c>
      <c r="L1048" t="s">
        <v>34</v>
      </c>
      <c r="M1048">
        <f>YEAR(Table1[[#This Row],[order_date]])</f>
        <v>2023</v>
      </c>
      <c r="N1048">
        <f>MONTH(Table1[[#This Row],[order_date]])</f>
        <v>8</v>
      </c>
      <c r="O1048" s="3">
        <f>Table1[[#This Row],[sales]]-Table1[[#This Row],[profit]]</f>
        <v>2815.56</v>
      </c>
      <c r="P1048" s="3">
        <f>Table1[[#This Row],[sales]]*Table1[[#This Row],[quantity]]</f>
        <v>28588.86</v>
      </c>
      <c r="Q1048" s="9">
        <f>Table1[[#This Row],[delivery_date]]-Table1[[#This Row],[order_date]]</f>
        <v>4</v>
      </c>
    </row>
    <row r="1049" spans="1:17" x14ac:dyDescent="0.35">
      <c r="A1049" t="s">
        <v>1080</v>
      </c>
      <c r="B1049" t="s">
        <v>25</v>
      </c>
      <c r="C1049" t="s">
        <v>20</v>
      </c>
      <c r="D1049" s="2">
        <v>4006.17</v>
      </c>
      <c r="E1049">
        <v>0.36</v>
      </c>
      <c r="F1049">
        <v>8</v>
      </c>
      <c r="G1049" s="1">
        <v>45348</v>
      </c>
      <c r="H1049" s="1">
        <v>45350</v>
      </c>
      <c r="I1049" t="s">
        <v>15</v>
      </c>
      <c r="J1049" t="s">
        <v>22</v>
      </c>
      <c r="K1049" s="2">
        <v>993.51</v>
      </c>
      <c r="L1049" t="s">
        <v>23</v>
      </c>
      <c r="M1049">
        <f>YEAR(Table1[[#This Row],[order_date]])</f>
        <v>2024</v>
      </c>
      <c r="N1049">
        <f>MONTH(Table1[[#This Row],[order_date]])</f>
        <v>2</v>
      </c>
      <c r="O1049" s="3">
        <f>Table1[[#This Row],[sales]]-Table1[[#This Row],[profit]]</f>
        <v>3012.66</v>
      </c>
      <c r="P1049" s="3">
        <f>Table1[[#This Row],[sales]]*Table1[[#This Row],[quantity]]</f>
        <v>32049.360000000001</v>
      </c>
      <c r="Q1049" s="9">
        <f>Table1[[#This Row],[delivery_date]]-Table1[[#This Row],[order_date]]</f>
        <v>2</v>
      </c>
    </row>
    <row r="1050" spans="1:17" x14ac:dyDescent="0.35">
      <c r="A1050" t="s">
        <v>1081</v>
      </c>
      <c r="B1050" t="s">
        <v>25</v>
      </c>
      <c r="C1050" t="s">
        <v>36</v>
      </c>
      <c r="D1050" s="2">
        <v>4702.26</v>
      </c>
      <c r="E1050">
        <v>0.31</v>
      </c>
      <c r="F1050">
        <v>6</v>
      </c>
      <c r="G1050" s="1">
        <v>45317</v>
      </c>
      <c r="H1050" s="1">
        <v>45322</v>
      </c>
      <c r="I1050" t="s">
        <v>31</v>
      </c>
      <c r="J1050" t="s">
        <v>22</v>
      </c>
      <c r="K1050" s="2">
        <v>429.5</v>
      </c>
      <c r="L1050" t="s">
        <v>39</v>
      </c>
      <c r="M1050">
        <f>YEAR(Table1[[#This Row],[order_date]])</f>
        <v>2024</v>
      </c>
      <c r="N1050">
        <f>MONTH(Table1[[#This Row],[order_date]])</f>
        <v>1</v>
      </c>
      <c r="O1050" s="3">
        <f>Table1[[#This Row],[sales]]-Table1[[#This Row],[profit]]</f>
        <v>4272.76</v>
      </c>
      <c r="P1050" s="3">
        <f>Table1[[#This Row],[sales]]*Table1[[#This Row],[quantity]]</f>
        <v>28213.56</v>
      </c>
      <c r="Q1050" s="9">
        <f>Table1[[#This Row],[delivery_date]]-Table1[[#This Row],[order_date]]</f>
        <v>5</v>
      </c>
    </row>
    <row r="1051" spans="1:17" x14ac:dyDescent="0.35">
      <c r="A1051" t="s">
        <v>1082</v>
      </c>
      <c r="B1051" t="s">
        <v>25</v>
      </c>
      <c r="C1051" t="s">
        <v>14</v>
      </c>
      <c r="D1051" s="2">
        <v>3059.65</v>
      </c>
      <c r="E1051">
        <v>0.37</v>
      </c>
      <c r="F1051">
        <v>4</v>
      </c>
      <c r="G1051" s="1">
        <v>44931</v>
      </c>
      <c r="H1051" s="1">
        <v>44936</v>
      </c>
      <c r="I1051" t="s">
        <v>31</v>
      </c>
      <c r="J1051" t="s">
        <v>27</v>
      </c>
      <c r="K1051" s="2">
        <v>454.93</v>
      </c>
      <c r="L1051" t="s">
        <v>28</v>
      </c>
      <c r="M1051">
        <f>YEAR(Table1[[#This Row],[order_date]])</f>
        <v>2023</v>
      </c>
      <c r="N1051">
        <f>MONTH(Table1[[#This Row],[order_date]])</f>
        <v>1</v>
      </c>
      <c r="O1051" s="3">
        <f>Table1[[#This Row],[sales]]-Table1[[#This Row],[profit]]</f>
        <v>2604.7200000000003</v>
      </c>
      <c r="P1051" s="3">
        <f>Table1[[#This Row],[sales]]*Table1[[#This Row],[quantity]]</f>
        <v>12238.6</v>
      </c>
      <c r="Q1051" s="9">
        <f>Table1[[#This Row],[delivery_date]]-Table1[[#This Row],[order_date]]</f>
        <v>5</v>
      </c>
    </row>
    <row r="1052" spans="1:17" x14ac:dyDescent="0.35">
      <c r="A1052" t="s">
        <v>1083</v>
      </c>
      <c r="B1052" t="s">
        <v>41</v>
      </c>
      <c r="C1052" t="s">
        <v>14</v>
      </c>
      <c r="D1052" s="2">
        <v>1369.37</v>
      </c>
      <c r="E1052">
        <v>0.39</v>
      </c>
      <c r="F1052">
        <v>5</v>
      </c>
      <c r="G1052" s="1">
        <v>45063</v>
      </c>
      <c r="H1052" s="1">
        <v>45070</v>
      </c>
      <c r="I1052" t="s">
        <v>21</v>
      </c>
      <c r="J1052" t="s">
        <v>16</v>
      </c>
      <c r="K1052" s="2">
        <v>381.68</v>
      </c>
      <c r="L1052" t="s">
        <v>48</v>
      </c>
      <c r="M1052">
        <f>YEAR(Table1[[#This Row],[order_date]])</f>
        <v>2023</v>
      </c>
      <c r="N1052">
        <f>MONTH(Table1[[#This Row],[order_date]])</f>
        <v>5</v>
      </c>
      <c r="O1052" s="3">
        <f>Table1[[#This Row],[sales]]-Table1[[#This Row],[profit]]</f>
        <v>987.68999999999983</v>
      </c>
      <c r="P1052" s="3">
        <f>Table1[[#This Row],[sales]]*Table1[[#This Row],[quantity]]</f>
        <v>6846.8499999999995</v>
      </c>
      <c r="Q1052" s="9">
        <f>Table1[[#This Row],[delivery_date]]-Table1[[#This Row],[order_date]]</f>
        <v>7</v>
      </c>
    </row>
    <row r="1053" spans="1:17" x14ac:dyDescent="0.35">
      <c r="A1053" t="s">
        <v>1084</v>
      </c>
      <c r="B1053" t="s">
        <v>25</v>
      </c>
      <c r="C1053" t="s">
        <v>36</v>
      </c>
      <c r="D1053" s="2">
        <v>4199.53</v>
      </c>
      <c r="E1053">
        <v>0.33</v>
      </c>
      <c r="F1053">
        <v>4</v>
      </c>
      <c r="G1053" s="1">
        <v>45323</v>
      </c>
      <c r="H1053" s="1">
        <v>45325</v>
      </c>
      <c r="I1053" t="s">
        <v>21</v>
      </c>
      <c r="J1053" t="s">
        <v>16</v>
      </c>
      <c r="K1053" s="2">
        <v>529.88</v>
      </c>
      <c r="L1053" t="s">
        <v>39</v>
      </c>
      <c r="M1053">
        <f>YEAR(Table1[[#This Row],[order_date]])</f>
        <v>2024</v>
      </c>
      <c r="N1053">
        <f>MONTH(Table1[[#This Row],[order_date]])</f>
        <v>2</v>
      </c>
      <c r="O1053" s="3">
        <f>Table1[[#This Row],[sales]]-Table1[[#This Row],[profit]]</f>
        <v>3669.6499999999996</v>
      </c>
      <c r="P1053" s="3">
        <f>Table1[[#This Row],[sales]]*Table1[[#This Row],[quantity]]</f>
        <v>16798.12</v>
      </c>
      <c r="Q1053" s="9">
        <f>Table1[[#This Row],[delivery_date]]-Table1[[#This Row],[order_date]]</f>
        <v>2</v>
      </c>
    </row>
    <row r="1054" spans="1:17" x14ac:dyDescent="0.35">
      <c r="A1054" t="s">
        <v>1085</v>
      </c>
      <c r="B1054" t="s">
        <v>13</v>
      </c>
      <c r="C1054" t="s">
        <v>33</v>
      </c>
      <c r="D1054" s="2">
        <v>899.78</v>
      </c>
      <c r="E1054">
        <v>0.48</v>
      </c>
      <c r="F1054">
        <v>4</v>
      </c>
      <c r="G1054" s="1">
        <v>44974</v>
      </c>
      <c r="H1054" s="1">
        <v>44980</v>
      </c>
      <c r="I1054" t="s">
        <v>21</v>
      </c>
      <c r="J1054" t="s">
        <v>22</v>
      </c>
      <c r="K1054" s="2">
        <v>142.11000000000001</v>
      </c>
      <c r="L1054" t="s">
        <v>39</v>
      </c>
      <c r="M1054">
        <f>YEAR(Table1[[#This Row],[order_date]])</f>
        <v>2023</v>
      </c>
      <c r="N1054">
        <f>MONTH(Table1[[#This Row],[order_date]])</f>
        <v>2</v>
      </c>
      <c r="O1054" s="3">
        <f>Table1[[#This Row],[sales]]-Table1[[#This Row],[profit]]</f>
        <v>757.67</v>
      </c>
      <c r="P1054" s="3">
        <f>Table1[[#This Row],[sales]]*Table1[[#This Row],[quantity]]</f>
        <v>3599.12</v>
      </c>
      <c r="Q1054" s="9">
        <f>Table1[[#This Row],[delivery_date]]-Table1[[#This Row],[order_date]]</f>
        <v>6</v>
      </c>
    </row>
    <row r="1055" spans="1:17" x14ac:dyDescent="0.35">
      <c r="A1055" t="s">
        <v>1086</v>
      </c>
      <c r="B1055" t="s">
        <v>13</v>
      </c>
      <c r="C1055" t="s">
        <v>36</v>
      </c>
      <c r="D1055" s="2">
        <v>209.18</v>
      </c>
      <c r="E1055">
        <v>0.43</v>
      </c>
      <c r="F1055">
        <v>8</v>
      </c>
      <c r="G1055" s="1">
        <v>45484</v>
      </c>
      <c r="H1055" s="1">
        <v>45488</v>
      </c>
      <c r="I1055" t="s">
        <v>21</v>
      </c>
      <c r="J1055" t="s">
        <v>22</v>
      </c>
      <c r="K1055" s="2">
        <v>32.47</v>
      </c>
      <c r="L1055" t="s">
        <v>28</v>
      </c>
      <c r="M1055">
        <f>YEAR(Table1[[#This Row],[order_date]])</f>
        <v>2024</v>
      </c>
      <c r="N1055">
        <f>MONTH(Table1[[#This Row],[order_date]])</f>
        <v>7</v>
      </c>
      <c r="O1055" s="3">
        <f>Table1[[#This Row],[sales]]-Table1[[#This Row],[profit]]</f>
        <v>176.71</v>
      </c>
      <c r="P1055" s="3">
        <f>Table1[[#This Row],[sales]]*Table1[[#This Row],[quantity]]</f>
        <v>1673.44</v>
      </c>
      <c r="Q1055" s="9">
        <f>Table1[[#This Row],[delivery_date]]-Table1[[#This Row],[order_date]]</f>
        <v>4</v>
      </c>
    </row>
    <row r="1056" spans="1:17" x14ac:dyDescent="0.35">
      <c r="A1056" t="s">
        <v>1087</v>
      </c>
      <c r="B1056" t="s">
        <v>25</v>
      </c>
      <c r="C1056" t="s">
        <v>26</v>
      </c>
      <c r="D1056" s="2">
        <v>4549.93</v>
      </c>
      <c r="E1056">
        <v>0.11</v>
      </c>
      <c r="F1056">
        <v>4</v>
      </c>
      <c r="G1056" s="1">
        <v>44990</v>
      </c>
      <c r="H1056" s="1">
        <v>44997</v>
      </c>
      <c r="I1056" t="s">
        <v>21</v>
      </c>
      <c r="J1056" t="s">
        <v>22</v>
      </c>
      <c r="K1056" s="2">
        <v>876.56</v>
      </c>
      <c r="L1056" t="s">
        <v>28</v>
      </c>
      <c r="M1056">
        <f>YEAR(Table1[[#This Row],[order_date]])</f>
        <v>2023</v>
      </c>
      <c r="N1056">
        <f>MONTH(Table1[[#This Row],[order_date]])</f>
        <v>3</v>
      </c>
      <c r="O1056" s="3">
        <f>Table1[[#This Row],[sales]]-Table1[[#This Row],[profit]]</f>
        <v>3673.3700000000003</v>
      </c>
      <c r="P1056" s="3">
        <f>Table1[[#This Row],[sales]]*Table1[[#This Row],[quantity]]</f>
        <v>18199.72</v>
      </c>
      <c r="Q1056" s="9">
        <f>Table1[[#This Row],[delivery_date]]-Table1[[#This Row],[order_date]]</f>
        <v>7</v>
      </c>
    </row>
    <row r="1057" spans="1:17" x14ac:dyDescent="0.35">
      <c r="A1057" t="s">
        <v>1088</v>
      </c>
      <c r="B1057" t="s">
        <v>25</v>
      </c>
      <c r="C1057" t="s">
        <v>36</v>
      </c>
      <c r="D1057" s="2">
        <v>2919.41</v>
      </c>
      <c r="E1057">
        <v>0.46</v>
      </c>
      <c r="F1057">
        <v>3</v>
      </c>
      <c r="G1057" s="1">
        <v>45630</v>
      </c>
      <c r="H1057" s="1">
        <v>45636</v>
      </c>
      <c r="I1057" t="s">
        <v>31</v>
      </c>
      <c r="J1057" t="s">
        <v>22</v>
      </c>
      <c r="K1057" s="2">
        <v>754.78</v>
      </c>
      <c r="L1057" t="s">
        <v>17</v>
      </c>
      <c r="M1057">
        <f>YEAR(Table1[[#This Row],[order_date]])</f>
        <v>2024</v>
      </c>
      <c r="N1057">
        <f>MONTH(Table1[[#This Row],[order_date]])</f>
        <v>12</v>
      </c>
      <c r="O1057" s="3">
        <f>Table1[[#This Row],[sales]]-Table1[[#This Row],[profit]]</f>
        <v>2164.63</v>
      </c>
      <c r="P1057" s="3">
        <f>Table1[[#This Row],[sales]]*Table1[[#This Row],[quantity]]</f>
        <v>8758.23</v>
      </c>
      <c r="Q1057" s="9">
        <f>Table1[[#This Row],[delivery_date]]-Table1[[#This Row],[order_date]]</f>
        <v>6</v>
      </c>
    </row>
    <row r="1058" spans="1:17" x14ac:dyDescent="0.35">
      <c r="A1058" t="s">
        <v>1089</v>
      </c>
      <c r="B1058" t="s">
        <v>19</v>
      </c>
      <c r="C1058" t="s">
        <v>33</v>
      </c>
      <c r="D1058" s="2">
        <v>441.24</v>
      </c>
      <c r="E1058">
        <v>0.18</v>
      </c>
      <c r="F1058">
        <v>2</v>
      </c>
      <c r="G1058" s="1">
        <v>45467</v>
      </c>
      <c r="H1058" s="1">
        <v>45474</v>
      </c>
      <c r="I1058" t="s">
        <v>31</v>
      </c>
      <c r="J1058" t="s">
        <v>16</v>
      </c>
      <c r="K1058" s="2">
        <v>82.41</v>
      </c>
      <c r="L1058" t="s">
        <v>34</v>
      </c>
      <c r="M1058">
        <f>YEAR(Table1[[#This Row],[order_date]])</f>
        <v>2024</v>
      </c>
      <c r="N1058">
        <f>MONTH(Table1[[#This Row],[order_date]])</f>
        <v>6</v>
      </c>
      <c r="O1058" s="3">
        <f>Table1[[#This Row],[sales]]-Table1[[#This Row],[profit]]</f>
        <v>358.83000000000004</v>
      </c>
      <c r="P1058" s="3">
        <f>Table1[[#This Row],[sales]]*Table1[[#This Row],[quantity]]</f>
        <v>882.48</v>
      </c>
      <c r="Q1058" s="9">
        <f>Table1[[#This Row],[delivery_date]]-Table1[[#This Row],[order_date]]</f>
        <v>7</v>
      </c>
    </row>
    <row r="1059" spans="1:17" x14ac:dyDescent="0.35">
      <c r="A1059" t="s">
        <v>1090</v>
      </c>
      <c r="B1059" t="s">
        <v>13</v>
      </c>
      <c r="C1059" t="s">
        <v>36</v>
      </c>
      <c r="D1059" s="2">
        <v>2940.67</v>
      </c>
      <c r="E1059">
        <v>0.36</v>
      </c>
      <c r="F1059">
        <v>1</v>
      </c>
      <c r="G1059" s="1">
        <v>45456</v>
      </c>
      <c r="H1059" s="1">
        <v>45463</v>
      </c>
      <c r="I1059" t="s">
        <v>31</v>
      </c>
      <c r="J1059" t="s">
        <v>22</v>
      </c>
      <c r="K1059" s="2">
        <v>837.56</v>
      </c>
      <c r="L1059" t="s">
        <v>48</v>
      </c>
      <c r="M1059">
        <f>YEAR(Table1[[#This Row],[order_date]])</f>
        <v>2024</v>
      </c>
      <c r="N1059">
        <f>MONTH(Table1[[#This Row],[order_date]])</f>
        <v>6</v>
      </c>
      <c r="O1059" s="3">
        <f>Table1[[#This Row],[sales]]-Table1[[#This Row],[profit]]</f>
        <v>2103.11</v>
      </c>
      <c r="P1059" s="3">
        <f>Table1[[#This Row],[sales]]*Table1[[#This Row],[quantity]]</f>
        <v>2940.67</v>
      </c>
      <c r="Q1059" s="9">
        <f>Table1[[#This Row],[delivery_date]]-Table1[[#This Row],[order_date]]</f>
        <v>7</v>
      </c>
    </row>
    <row r="1060" spans="1:17" x14ac:dyDescent="0.35">
      <c r="A1060" t="s">
        <v>1091</v>
      </c>
      <c r="B1060" t="s">
        <v>41</v>
      </c>
      <c r="C1060" t="s">
        <v>14</v>
      </c>
      <c r="D1060" s="2">
        <v>810.57</v>
      </c>
      <c r="E1060">
        <v>0.42</v>
      </c>
      <c r="F1060">
        <v>5</v>
      </c>
      <c r="G1060" s="1">
        <v>45596</v>
      </c>
      <c r="H1060" s="1">
        <v>45601</v>
      </c>
      <c r="I1060" t="s">
        <v>15</v>
      </c>
      <c r="J1060" t="s">
        <v>27</v>
      </c>
      <c r="K1060" s="2">
        <v>217.79</v>
      </c>
      <c r="L1060" t="s">
        <v>28</v>
      </c>
      <c r="M1060">
        <f>YEAR(Table1[[#This Row],[order_date]])</f>
        <v>2024</v>
      </c>
      <c r="N1060">
        <f>MONTH(Table1[[#This Row],[order_date]])</f>
        <v>10</v>
      </c>
      <c r="O1060" s="3">
        <f>Table1[[#This Row],[sales]]-Table1[[#This Row],[profit]]</f>
        <v>592.78000000000009</v>
      </c>
      <c r="P1060" s="3">
        <f>Table1[[#This Row],[sales]]*Table1[[#This Row],[quantity]]</f>
        <v>4052.8500000000004</v>
      </c>
      <c r="Q1060" s="9">
        <f>Table1[[#This Row],[delivery_date]]-Table1[[#This Row],[order_date]]</f>
        <v>5</v>
      </c>
    </row>
    <row r="1061" spans="1:17" x14ac:dyDescent="0.35">
      <c r="A1061" t="s">
        <v>1092</v>
      </c>
      <c r="B1061" t="s">
        <v>19</v>
      </c>
      <c r="C1061" t="s">
        <v>20</v>
      </c>
      <c r="D1061" s="2">
        <v>253.79</v>
      </c>
      <c r="E1061">
        <v>0.22</v>
      </c>
      <c r="F1061">
        <v>4</v>
      </c>
      <c r="G1061" s="1">
        <v>45640</v>
      </c>
      <c r="H1061" s="1">
        <v>45647</v>
      </c>
      <c r="I1061" t="s">
        <v>15</v>
      </c>
      <c r="J1061" t="s">
        <v>22</v>
      </c>
      <c r="K1061" s="2">
        <v>51.61</v>
      </c>
      <c r="L1061" t="s">
        <v>34</v>
      </c>
      <c r="M1061">
        <f>YEAR(Table1[[#This Row],[order_date]])</f>
        <v>2024</v>
      </c>
      <c r="N1061">
        <f>MONTH(Table1[[#This Row],[order_date]])</f>
        <v>12</v>
      </c>
      <c r="O1061" s="3">
        <f>Table1[[#This Row],[sales]]-Table1[[#This Row],[profit]]</f>
        <v>202.18</v>
      </c>
      <c r="P1061" s="3">
        <f>Table1[[#This Row],[sales]]*Table1[[#This Row],[quantity]]</f>
        <v>1015.16</v>
      </c>
      <c r="Q1061" s="9">
        <f>Table1[[#This Row],[delivery_date]]-Table1[[#This Row],[order_date]]</f>
        <v>7</v>
      </c>
    </row>
    <row r="1062" spans="1:17" x14ac:dyDescent="0.35">
      <c r="A1062" t="s">
        <v>1093</v>
      </c>
      <c r="B1062" t="s">
        <v>25</v>
      </c>
      <c r="C1062" t="s">
        <v>14</v>
      </c>
      <c r="D1062" s="2">
        <v>670.97</v>
      </c>
      <c r="E1062">
        <v>0.03</v>
      </c>
      <c r="F1062">
        <v>9</v>
      </c>
      <c r="G1062" s="1">
        <v>44945</v>
      </c>
      <c r="H1062" s="1">
        <v>44952</v>
      </c>
      <c r="I1062" t="s">
        <v>21</v>
      </c>
      <c r="J1062" t="s">
        <v>22</v>
      </c>
      <c r="K1062" s="2">
        <v>106.01</v>
      </c>
      <c r="L1062" t="s">
        <v>17</v>
      </c>
      <c r="M1062">
        <f>YEAR(Table1[[#This Row],[order_date]])</f>
        <v>2023</v>
      </c>
      <c r="N1062">
        <f>MONTH(Table1[[#This Row],[order_date]])</f>
        <v>1</v>
      </c>
      <c r="O1062" s="3">
        <f>Table1[[#This Row],[sales]]-Table1[[#This Row],[profit]]</f>
        <v>564.96</v>
      </c>
      <c r="P1062" s="3">
        <f>Table1[[#This Row],[sales]]*Table1[[#This Row],[quantity]]</f>
        <v>6038.7300000000005</v>
      </c>
      <c r="Q1062" s="9">
        <f>Table1[[#This Row],[delivery_date]]-Table1[[#This Row],[order_date]]</f>
        <v>7</v>
      </c>
    </row>
    <row r="1063" spans="1:17" x14ac:dyDescent="0.35">
      <c r="A1063" t="s">
        <v>1094</v>
      </c>
      <c r="B1063" t="s">
        <v>25</v>
      </c>
      <c r="C1063" t="s">
        <v>20</v>
      </c>
      <c r="D1063" s="2">
        <v>3898.03</v>
      </c>
      <c r="E1063">
        <v>0.47</v>
      </c>
      <c r="F1063">
        <v>9</v>
      </c>
      <c r="G1063" s="1">
        <v>45102</v>
      </c>
      <c r="H1063" s="1">
        <v>45109</v>
      </c>
      <c r="I1063" t="s">
        <v>15</v>
      </c>
      <c r="J1063" t="s">
        <v>16</v>
      </c>
      <c r="K1063" s="2">
        <v>511.37</v>
      </c>
      <c r="L1063" t="s">
        <v>28</v>
      </c>
      <c r="M1063">
        <f>YEAR(Table1[[#This Row],[order_date]])</f>
        <v>2023</v>
      </c>
      <c r="N1063">
        <f>MONTH(Table1[[#This Row],[order_date]])</f>
        <v>6</v>
      </c>
      <c r="O1063" s="3">
        <f>Table1[[#This Row],[sales]]-Table1[[#This Row],[profit]]</f>
        <v>3386.6600000000003</v>
      </c>
      <c r="P1063" s="3">
        <f>Table1[[#This Row],[sales]]*Table1[[#This Row],[quantity]]</f>
        <v>35082.270000000004</v>
      </c>
      <c r="Q1063" s="9">
        <f>Table1[[#This Row],[delivery_date]]-Table1[[#This Row],[order_date]]</f>
        <v>7</v>
      </c>
    </row>
    <row r="1064" spans="1:17" x14ac:dyDescent="0.35">
      <c r="A1064" t="s">
        <v>1095</v>
      </c>
      <c r="B1064" t="s">
        <v>13</v>
      </c>
      <c r="C1064" t="s">
        <v>36</v>
      </c>
      <c r="D1064" s="2">
        <v>3802.74</v>
      </c>
      <c r="E1064">
        <v>0.04</v>
      </c>
      <c r="F1064">
        <v>5</v>
      </c>
      <c r="G1064" s="1">
        <v>45651</v>
      </c>
      <c r="H1064" s="1">
        <v>45654</v>
      </c>
      <c r="I1064" t="s">
        <v>31</v>
      </c>
      <c r="J1064" t="s">
        <v>22</v>
      </c>
      <c r="K1064" s="2">
        <v>772.22</v>
      </c>
      <c r="L1064" t="s">
        <v>34</v>
      </c>
      <c r="M1064">
        <f>YEAR(Table1[[#This Row],[order_date]])</f>
        <v>2024</v>
      </c>
      <c r="N1064">
        <f>MONTH(Table1[[#This Row],[order_date]])</f>
        <v>12</v>
      </c>
      <c r="O1064" s="3">
        <f>Table1[[#This Row],[sales]]-Table1[[#This Row],[profit]]</f>
        <v>3030.5199999999995</v>
      </c>
      <c r="P1064" s="3">
        <f>Table1[[#This Row],[sales]]*Table1[[#This Row],[quantity]]</f>
        <v>19013.699999999997</v>
      </c>
      <c r="Q1064" s="9">
        <f>Table1[[#This Row],[delivery_date]]-Table1[[#This Row],[order_date]]</f>
        <v>3</v>
      </c>
    </row>
    <row r="1065" spans="1:17" x14ac:dyDescent="0.35">
      <c r="A1065" t="s">
        <v>1096</v>
      </c>
      <c r="B1065" t="s">
        <v>25</v>
      </c>
      <c r="C1065" t="s">
        <v>26</v>
      </c>
      <c r="D1065" s="2">
        <v>3061.16</v>
      </c>
      <c r="E1065">
        <v>0.17</v>
      </c>
      <c r="F1065">
        <v>5</v>
      </c>
      <c r="G1065" s="1">
        <v>45439</v>
      </c>
      <c r="H1065" s="1">
        <v>45441</v>
      </c>
      <c r="I1065" t="s">
        <v>21</v>
      </c>
      <c r="J1065" t="s">
        <v>16</v>
      </c>
      <c r="K1065" s="2">
        <v>771.77</v>
      </c>
      <c r="L1065" t="s">
        <v>17</v>
      </c>
      <c r="M1065">
        <f>YEAR(Table1[[#This Row],[order_date]])</f>
        <v>2024</v>
      </c>
      <c r="N1065">
        <f>MONTH(Table1[[#This Row],[order_date]])</f>
        <v>5</v>
      </c>
      <c r="O1065" s="3">
        <f>Table1[[#This Row],[sales]]-Table1[[#This Row],[profit]]</f>
        <v>2289.39</v>
      </c>
      <c r="P1065" s="3">
        <f>Table1[[#This Row],[sales]]*Table1[[#This Row],[quantity]]</f>
        <v>15305.8</v>
      </c>
      <c r="Q1065" s="9">
        <f>Table1[[#This Row],[delivery_date]]-Table1[[#This Row],[order_date]]</f>
        <v>2</v>
      </c>
    </row>
    <row r="1066" spans="1:17" x14ac:dyDescent="0.35">
      <c r="A1066" t="s">
        <v>1097</v>
      </c>
      <c r="B1066" t="s">
        <v>41</v>
      </c>
      <c r="C1066" t="s">
        <v>36</v>
      </c>
      <c r="D1066" s="2">
        <v>1125.71</v>
      </c>
      <c r="E1066">
        <v>0.3</v>
      </c>
      <c r="F1066">
        <v>6</v>
      </c>
      <c r="G1066" s="1">
        <v>45144</v>
      </c>
      <c r="H1066" s="1">
        <v>45149</v>
      </c>
      <c r="I1066" t="s">
        <v>15</v>
      </c>
      <c r="J1066" t="s">
        <v>27</v>
      </c>
      <c r="K1066" s="2">
        <v>198.57</v>
      </c>
      <c r="L1066" t="s">
        <v>48</v>
      </c>
      <c r="M1066">
        <f>YEAR(Table1[[#This Row],[order_date]])</f>
        <v>2023</v>
      </c>
      <c r="N1066">
        <f>MONTH(Table1[[#This Row],[order_date]])</f>
        <v>8</v>
      </c>
      <c r="O1066" s="3">
        <f>Table1[[#This Row],[sales]]-Table1[[#This Row],[profit]]</f>
        <v>927.1400000000001</v>
      </c>
      <c r="P1066" s="3">
        <f>Table1[[#This Row],[sales]]*Table1[[#This Row],[quantity]]</f>
        <v>6754.26</v>
      </c>
      <c r="Q1066" s="9">
        <f>Table1[[#This Row],[delivery_date]]-Table1[[#This Row],[order_date]]</f>
        <v>5</v>
      </c>
    </row>
    <row r="1067" spans="1:17" x14ac:dyDescent="0.35">
      <c r="A1067" t="s">
        <v>1098</v>
      </c>
      <c r="B1067" t="s">
        <v>13</v>
      </c>
      <c r="C1067" t="s">
        <v>33</v>
      </c>
      <c r="D1067" s="2">
        <v>3720.94</v>
      </c>
      <c r="E1067">
        <v>0.06</v>
      </c>
      <c r="F1067">
        <v>4</v>
      </c>
      <c r="G1067" s="1">
        <v>45477</v>
      </c>
      <c r="H1067" s="1">
        <v>45482</v>
      </c>
      <c r="I1067" t="s">
        <v>31</v>
      </c>
      <c r="J1067" t="s">
        <v>22</v>
      </c>
      <c r="K1067" s="2">
        <v>1005.7</v>
      </c>
      <c r="L1067" t="s">
        <v>34</v>
      </c>
      <c r="M1067">
        <f>YEAR(Table1[[#This Row],[order_date]])</f>
        <v>2024</v>
      </c>
      <c r="N1067">
        <f>MONTH(Table1[[#This Row],[order_date]])</f>
        <v>7</v>
      </c>
      <c r="O1067" s="3">
        <f>Table1[[#This Row],[sales]]-Table1[[#This Row],[profit]]</f>
        <v>2715.24</v>
      </c>
      <c r="P1067" s="3">
        <f>Table1[[#This Row],[sales]]*Table1[[#This Row],[quantity]]</f>
        <v>14883.76</v>
      </c>
      <c r="Q1067" s="9">
        <f>Table1[[#This Row],[delivery_date]]-Table1[[#This Row],[order_date]]</f>
        <v>5</v>
      </c>
    </row>
    <row r="1068" spans="1:17" x14ac:dyDescent="0.35">
      <c r="A1068" t="s">
        <v>1099</v>
      </c>
      <c r="B1068" t="s">
        <v>25</v>
      </c>
      <c r="C1068" t="s">
        <v>36</v>
      </c>
      <c r="D1068" s="2">
        <v>2099.42</v>
      </c>
      <c r="E1068">
        <v>0.42</v>
      </c>
      <c r="F1068">
        <v>6</v>
      </c>
      <c r="G1068" s="1">
        <v>45493</v>
      </c>
      <c r="H1068" s="1">
        <v>45499</v>
      </c>
      <c r="I1068" t="s">
        <v>21</v>
      </c>
      <c r="J1068" t="s">
        <v>27</v>
      </c>
      <c r="K1068" s="2">
        <v>255.88</v>
      </c>
      <c r="L1068" t="s">
        <v>34</v>
      </c>
      <c r="M1068">
        <f>YEAR(Table1[[#This Row],[order_date]])</f>
        <v>2024</v>
      </c>
      <c r="N1068">
        <f>MONTH(Table1[[#This Row],[order_date]])</f>
        <v>7</v>
      </c>
      <c r="O1068" s="3">
        <f>Table1[[#This Row],[sales]]-Table1[[#This Row],[profit]]</f>
        <v>1843.54</v>
      </c>
      <c r="P1068" s="3">
        <f>Table1[[#This Row],[sales]]*Table1[[#This Row],[quantity]]</f>
        <v>12596.52</v>
      </c>
      <c r="Q1068" s="9">
        <f>Table1[[#This Row],[delivery_date]]-Table1[[#This Row],[order_date]]</f>
        <v>6</v>
      </c>
    </row>
    <row r="1069" spans="1:17" x14ac:dyDescent="0.35">
      <c r="A1069" t="s">
        <v>1100</v>
      </c>
      <c r="B1069" t="s">
        <v>13</v>
      </c>
      <c r="C1069" t="s">
        <v>20</v>
      </c>
      <c r="D1069" s="2">
        <v>2602.69</v>
      </c>
      <c r="E1069">
        <v>0.1</v>
      </c>
      <c r="F1069">
        <v>8</v>
      </c>
      <c r="G1069" s="1">
        <v>45417</v>
      </c>
      <c r="H1069" s="1">
        <v>45419</v>
      </c>
      <c r="I1069" t="s">
        <v>21</v>
      </c>
      <c r="J1069" t="s">
        <v>27</v>
      </c>
      <c r="K1069" s="2">
        <v>689.55</v>
      </c>
      <c r="L1069" t="s">
        <v>28</v>
      </c>
      <c r="M1069">
        <f>YEAR(Table1[[#This Row],[order_date]])</f>
        <v>2024</v>
      </c>
      <c r="N1069">
        <f>MONTH(Table1[[#This Row],[order_date]])</f>
        <v>5</v>
      </c>
      <c r="O1069" s="3">
        <f>Table1[[#This Row],[sales]]-Table1[[#This Row],[profit]]</f>
        <v>1913.14</v>
      </c>
      <c r="P1069" s="3">
        <f>Table1[[#This Row],[sales]]*Table1[[#This Row],[quantity]]</f>
        <v>20821.52</v>
      </c>
      <c r="Q1069" s="9">
        <f>Table1[[#This Row],[delivery_date]]-Table1[[#This Row],[order_date]]</f>
        <v>2</v>
      </c>
    </row>
    <row r="1070" spans="1:17" x14ac:dyDescent="0.35">
      <c r="A1070" t="s">
        <v>1101</v>
      </c>
      <c r="B1070" t="s">
        <v>25</v>
      </c>
      <c r="C1070" t="s">
        <v>14</v>
      </c>
      <c r="D1070" s="2">
        <v>4498.4399999999996</v>
      </c>
      <c r="E1070">
        <v>0.49</v>
      </c>
      <c r="F1070">
        <v>5</v>
      </c>
      <c r="G1070" s="1">
        <v>45234</v>
      </c>
      <c r="H1070" s="1">
        <v>45238</v>
      </c>
      <c r="I1070" t="s">
        <v>31</v>
      </c>
      <c r="J1070" t="s">
        <v>27</v>
      </c>
      <c r="K1070" s="2">
        <v>971.47</v>
      </c>
      <c r="L1070" t="s">
        <v>17</v>
      </c>
      <c r="M1070">
        <f>YEAR(Table1[[#This Row],[order_date]])</f>
        <v>2023</v>
      </c>
      <c r="N1070">
        <f>MONTH(Table1[[#This Row],[order_date]])</f>
        <v>11</v>
      </c>
      <c r="O1070" s="3">
        <f>Table1[[#This Row],[sales]]-Table1[[#This Row],[profit]]</f>
        <v>3526.9699999999993</v>
      </c>
      <c r="P1070" s="3">
        <f>Table1[[#This Row],[sales]]*Table1[[#This Row],[quantity]]</f>
        <v>22492.199999999997</v>
      </c>
      <c r="Q1070" s="9">
        <f>Table1[[#This Row],[delivery_date]]-Table1[[#This Row],[order_date]]</f>
        <v>4</v>
      </c>
    </row>
    <row r="1071" spans="1:17" x14ac:dyDescent="0.35">
      <c r="A1071" t="s">
        <v>1102</v>
      </c>
      <c r="B1071" t="s">
        <v>25</v>
      </c>
      <c r="C1071" t="s">
        <v>26</v>
      </c>
      <c r="D1071" s="2">
        <v>2343.5</v>
      </c>
      <c r="E1071">
        <v>0.46</v>
      </c>
      <c r="F1071">
        <v>8</v>
      </c>
      <c r="G1071" s="1">
        <v>45381</v>
      </c>
      <c r="H1071" s="1">
        <v>45387</v>
      </c>
      <c r="I1071" t="s">
        <v>31</v>
      </c>
      <c r="J1071" t="s">
        <v>16</v>
      </c>
      <c r="K1071" s="2">
        <v>288.02999999999997</v>
      </c>
      <c r="L1071" t="s">
        <v>39</v>
      </c>
      <c r="M1071">
        <f>YEAR(Table1[[#This Row],[order_date]])</f>
        <v>2024</v>
      </c>
      <c r="N1071">
        <f>MONTH(Table1[[#This Row],[order_date]])</f>
        <v>3</v>
      </c>
      <c r="O1071" s="3">
        <f>Table1[[#This Row],[sales]]-Table1[[#This Row],[profit]]</f>
        <v>2055.4700000000003</v>
      </c>
      <c r="P1071" s="3">
        <f>Table1[[#This Row],[sales]]*Table1[[#This Row],[quantity]]</f>
        <v>18748</v>
      </c>
      <c r="Q1071" s="9">
        <f>Table1[[#This Row],[delivery_date]]-Table1[[#This Row],[order_date]]</f>
        <v>6</v>
      </c>
    </row>
    <row r="1072" spans="1:17" x14ac:dyDescent="0.35">
      <c r="A1072" t="s">
        <v>1103</v>
      </c>
      <c r="B1072" t="s">
        <v>25</v>
      </c>
      <c r="C1072" t="s">
        <v>36</v>
      </c>
      <c r="D1072" s="2">
        <v>3169.19</v>
      </c>
      <c r="E1072">
        <v>0.3</v>
      </c>
      <c r="F1072">
        <v>8</v>
      </c>
      <c r="G1072" s="1">
        <v>44950</v>
      </c>
      <c r="H1072" s="1">
        <v>44952</v>
      </c>
      <c r="I1072" t="s">
        <v>15</v>
      </c>
      <c r="J1072" t="s">
        <v>22</v>
      </c>
      <c r="K1072" s="2">
        <v>486.7</v>
      </c>
      <c r="L1072" t="s">
        <v>28</v>
      </c>
      <c r="M1072">
        <f>YEAR(Table1[[#This Row],[order_date]])</f>
        <v>2023</v>
      </c>
      <c r="N1072">
        <f>MONTH(Table1[[#This Row],[order_date]])</f>
        <v>1</v>
      </c>
      <c r="O1072" s="3">
        <f>Table1[[#This Row],[sales]]-Table1[[#This Row],[profit]]</f>
        <v>2682.4900000000002</v>
      </c>
      <c r="P1072" s="3">
        <f>Table1[[#This Row],[sales]]*Table1[[#This Row],[quantity]]</f>
        <v>25353.52</v>
      </c>
      <c r="Q1072" s="9">
        <f>Table1[[#This Row],[delivery_date]]-Table1[[#This Row],[order_date]]</f>
        <v>2</v>
      </c>
    </row>
    <row r="1073" spans="1:17" x14ac:dyDescent="0.35">
      <c r="A1073" t="s">
        <v>1104</v>
      </c>
      <c r="B1073" t="s">
        <v>41</v>
      </c>
      <c r="C1073" t="s">
        <v>36</v>
      </c>
      <c r="D1073" s="2">
        <v>4812.58</v>
      </c>
      <c r="E1073">
        <v>0.33</v>
      </c>
      <c r="F1073">
        <v>3</v>
      </c>
      <c r="G1073" s="1">
        <v>45209</v>
      </c>
      <c r="H1073" s="1">
        <v>45210</v>
      </c>
      <c r="I1073" t="s">
        <v>31</v>
      </c>
      <c r="J1073" t="s">
        <v>16</v>
      </c>
      <c r="K1073" s="2">
        <v>286.76</v>
      </c>
      <c r="L1073" t="s">
        <v>39</v>
      </c>
      <c r="M1073">
        <f>YEAR(Table1[[#This Row],[order_date]])</f>
        <v>2023</v>
      </c>
      <c r="N1073">
        <f>MONTH(Table1[[#This Row],[order_date]])</f>
        <v>10</v>
      </c>
      <c r="O1073" s="3">
        <f>Table1[[#This Row],[sales]]-Table1[[#This Row],[profit]]</f>
        <v>4525.82</v>
      </c>
      <c r="P1073" s="3">
        <f>Table1[[#This Row],[sales]]*Table1[[#This Row],[quantity]]</f>
        <v>14437.74</v>
      </c>
      <c r="Q1073" s="9">
        <f>Table1[[#This Row],[delivery_date]]-Table1[[#This Row],[order_date]]</f>
        <v>1</v>
      </c>
    </row>
    <row r="1074" spans="1:17" x14ac:dyDescent="0.35">
      <c r="A1074" t="s">
        <v>1105</v>
      </c>
      <c r="B1074" t="s">
        <v>41</v>
      </c>
      <c r="C1074" t="s">
        <v>14</v>
      </c>
      <c r="D1074" s="2">
        <v>2311.81</v>
      </c>
      <c r="E1074">
        <v>0.27</v>
      </c>
      <c r="F1074">
        <v>6</v>
      </c>
      <c r="G1074" s="1">
        <v>45297</v>
      </c>
      <c r="H1074" s="1">
        <v>45302</v>
      </c>
      <c r="I1074" t="s">
        <v>31</v>
      </c>
      <c r="J1074" t="s">
        <v>22</v>
      </c>
      <c r="K1074" s="2">
        <v>644.46</v>
      </c>
      <c r="L1074" t="s">
        <v>23</v>
      </c>
      <c r="M1074">
        <f>YEAR(Table1[[#This Row],[order_date]])</f>
        <v>2024</v>
      </c>
      <c r="N1074">
        <f>MONTH(Table1[[#This Row],[order_date]])</f>
        <v>1</v>
      </c>
      <c r="O1074" s="3">
        <f>Table1[[#This Row],[sales]]-Table1[[#This Row],[profit]]</f>
        <v>1667.35</v>
      </c>
      <c r="P1074" s="3">
        <f>Table1[[#This Row],[sales]]*Table1[[#This Row],[quantity]]</f>
        <v>13870.86</v>
      </c>
      <c r="Q1074" s="9">
        <f>Table1[[#This Row],[delivery_date]]-Table1[[#This Row],[order_date]]</f>
        <v>5</v>
      </c>
    </row>
    <row r="1075" spans="1:17" x14ac:dyDescent="0.35">
      <c r="A1075" t="s">
        <v>1106</v>
      </c>
      <c r="B1075" t="s">
        <v>13</v>
      </c>
      <c r="C1075" t="s">
        <v>26</v>
      </c>
      <c r="D1075" s="2">
        <v>2847.57</v>
      </c>
      <c r="E1075">
        <v>0.2</v>
      </c>
      <c r="F1075">
        <v>1</v>
      </c>
      <c r="G1075" s="1">
        <v>45504</v>
      </c>
      <c r="H1075" s="1">
        <v>45505</v>
      </c>
      <c r="I1075" t="s">
        <v>31</v>
      </c>
      <c r="J1075" t="s">
        <v>16</v>
      </c>
      <c r="K1075" s="2">
        <v>689.37</v>
      </c>
      <c r="L1075" t="s">
        <v>23</v>
      </c>
      <c r="M1075">
        <f>YEAR(Table1[[#This Row],[order_date]])</f>
        <v>2024</v>
      </c>
      <c r="N1075">
        <f>MONTH(Table1[[#This Row],[order_date]])</f>
        <v>7</v>
      </c>
      <c r="O1075" s="3">
        <f>Table1[[#This Row],[sales]]-Table1[[#This Row],[profit]]</f>
        <v>2158.2000000000003</v>
      </c>
      <c r="P1075" s="3">
        <f>Table1[[#This Row],[sales]]*Table1[[#This Row],[quantity]]</f>
        <v>2847.57</v>
      </c>
      <c r="Q1075" s="9">
        <f>Table1[[#This Row],[delivery_date]]-Table1[[#This Row],[order_date]]</f>
        <v>1</v>
      </c>
    </row>
    <row r="1076" spans="1:17" x14ac:dyDescent="0.35">
      <c r="A1076" t="s">
        <v>1107</v>
      </c>
      <c r="B1076" t="s">
        <v>25</v>
      </c>
      <c r="C1076" t="s">
        <v>36</v>
      </c>
      <c r="D1076" s="2">
        <v>2963.63</v>
      </c>
      <c r="E1076">
        <v>0.18</v>
      </c>
      <c r="F1076">
        <v>5</v>
      </c>
      <c r="G1076" s="1">
        <v>45632</v>
      </c>
      <c r="H1076" s="1">
        <v>45636</v>
      </c>
      <c r="I1076" t="s">
        <v>21</v>
      </c>
      <c r="J1076" t="s">
        <v>22</v>
      </c>
      <c r="K1076" s="2">
        <v>599.91999999999996</v>
      </c>
      <c r="L1076" t="s">
        <v>34</v>
      </c>
      <c r="M1076">
        <f>YEAR(Table1[[#This Row],[order_date]])</f>
        <v>2024</v>
      </c>
      <c r="N1076">
        <f>MONTH(Table1[[#This Row],[order_date]])</f>
        <v>12</v>
      </c>
      <c r="O1076" s="3">
        <f>Table1[[#This Row],[sales]]-Table1[[#This Row],[profit]]</f>
        <v>2363.71</v>
      </c>
      <c r="P1076" s="3">
        <f>Table1[[#This Row],[sales]]*Table1[[#This Row],[quantity]]</f>
        <v>14818.150000000001</v>
      </c>
      <c r="Q1076" s="9">
        <f>Table1[[#This Row],[delivery_date]]-Table1[[#This Row],[order_date]]</f>
        <v>4</v>
      </c>
    </row>
    <row r="1077" spans="1:17" x14ac:dyDescent="0.35">
      <c r="A1077" t="s">
        <v>1108</v>
      </c>
      <c r="B1077" t="s">
        <v>25</v>
      </c>
      <c r="C1077" t="s">
        <v>36</v>
      </c>
      <c r="D1077" s="2">
        <v>1279.49</v>
      </c>
      <c r="E1077">
        <v>0.45</v>
      </c>
      <c r="F1077">
        <v>7</v>
      </c>
      <c r="G1077" s="1">
        <v>45045</v>
      </c>
      <c r="H1077" s="1">
        <v>45046</v>
      </c>
      <c r="I1077" t="s">
        <v>31</v>
      </c>
      <c r="J1077" t="s">
        <v>22</v>
      </c>
      <c r="K1077" s="2">
        <v>374.63</v>
      </c>
      <c r="L1077" t="s">
        <v>23</v>
      </c>
      <c r="M1077">
        <f>YEAR(Table1[[#This Row],[order_date]])</f>
        <v>2023</v>
      </c>
      <c r="N1077">
        <f>MONTH(Table1[[#This Row],[order_date]])</f>
        <v>4</v>
      </c>
      <c r="O1077" s="3">
        <f>Table1[[#This Row],[sales]]-Table1[[#This Row],[profit]]</f>
        <v>904.86</v>
      </c>
      <c r="P1077" s="3">
        <f>Table1[[#This Row],[sales]]*Table1[[#This Row],[quantity]]</f>
        <v>8956.43</v>
      </c>
      <c r="Q1077" s="9">
        <f>Table1[[#This Row],[delivery_date]]-Table1[[#This Row],[order_date]]</f>
        <v>1</v>
      </c>
    </row>
    <row r="1078" spans="1:17" x14ac:dyDescent="0.35">
      <c r="A1078" t="s">
        <v>1109</v>
      </c>
      <c r="B1078" t="s">
        <v>41</v>
      </c>
      <c r="C1078" t="s">
        <v>20</v>
      </c>
      <c r="D1078" s="2">
        <v>3710.92</v>
      </c>
      <c r="E1078">
        <v>0.28999999999999998</v>
      </c>
      <c r="F1078">
        <v>5</v>
      </c>
      <c r="G1078" s="1">
        <v>45175</v>
      </c>
      <c r="H1078" s="1">
        <v>45179</v>
      </c>
      <c r="I1078" t="s">
        <v>31</v>
      </c>
      <c r="J1078" t="s">
        <v>16</v>
      </c>
      <c r="K1078" s="2">
        <v>1040.81</v>
      </c>
      <c r="L1078" t="s">
        <v>23</v>
      </c>
      <c r="M1078">
        <f>YEAR(Table1[[#This Row],[order_date]])</f>
        <v>2023</v>
      </c>
      <c r="N1078">
        <f>MONTH(Table1[[#This Row],[order_date]])</f>
        <v>9</v>
      </c>
      <c r="O1078" s="3">
        <f>Table1[[#This Row],[sales]]-Table1[[#This Row],[profit]]</f>
        <v>2670.11</v>
      </c>
      <c r="P1078" s="3">
        <f>Table1[[#This Row],[sales]]*Table1[[#This Row],[quantity]]</f>
        <v>18554.599999999999</v>
      </c>
      <c r="Q1078" s="9">
        <f>Table1[[#This Row],[delivery_date]]-Table1[[#This Row],[order_date]]</f>
        <v>4</v>
      </c>
    </row>
    <row r="1079" spans="1:17" x14ac:dyDescent="0.35">
      <c r="A1079" t="s">
        <v>1110</v>
      </c>
      <c r="B1079" t="s">
        <v>25</v>
      </c>
      <c r="C1079" t="s">
        <v>20</v>
      </c>
      <c r="D1079" s="2">
        <v>3660.52</v>
      </c>
      <c r="E1079">
        <v>0.41</v>
      </c>
      <c r="F1079">
        <v>3</v>
      </c>
      <c r="G1079" s="1">
        <v>44988</v>
      </c>
      <c r="H1079" s="1">
        <v>44990</v>
      </c>
      <c r="I1079" t="s">
        <v>21</v>
      </c>
      <c r="J1079" t="s">
        <v>16</v>
      </c>
      <c r="K1079" s="2">
        <v>1021.88</v>
      </c>
      <c r="L1079" t="s">
        <v>17</v>
      </c>
      <c r="M1079">
        <f>YEAR(Table1[[#This Row],[order_date]])</f>
        <v>2023</v>
      </c>
      <c r="N1079">
        <f>MONTH(Table1[[#This Row],[order_date]])</f>
        <v>3</v>
      </c>
      <c r="O1079" s="3">
        <f>Table1[[#This Row],[sales]]-Table1[[#This Row],[profit]]</f>
        <v>2638.64</v>
      </c>
      <c r="P1079" s="3">
        <f>Table1[[#This Row],[sales]]*Table1[[#This Row],[quantity]]</f>
        <v>10981.56</v>
      </c>
      <c r="Q1079" s="9">
        <f>Table1[[#This Row],[delivery_date]]-Table1[[#This Row],[order_date]]</f>
        <v>2</v>
      </c>
    </row>
    <row r="1080" spans="1:17" x14ac:dyDescent="0.35">
      <c r="A1080" t="s">
        <v>1111</v>
      </c>
      <c r="B1080" t="s">
        <v>41</v>
      </c>
      <c r="C1080" t="s">
        <v>33</v>
      </c>
      <c r="D1080" s="2">
        <v>1146.43</v>
      </c>
      <c r="E1080">
        <v>0.26</v>
      </c>
      <c r="F1080">
        <v>2</v>
      </c>
      <c r="G1080" s="1">
        <v>45326</v>
      </c>
      <c r="H1080" s="1">
        <v>45329</v>
      </c>
      <c r="I1080" t="s">
        <v>21</v>
      </c>
      <c r="J1080" t="s">
        <v>22</v>
      </c>
      <c r="K1080" s="2">
        <v>144.41</v>
      </c>
      <c r="L1080" t="s">
        <v>39</v>
      </c>
      <c r="M1080">
        <f>YEAR(Table1[[#This Row],[order_date]])</f>
        <v>2024</v>
      </c>
      <c r="N1080">
        <f>MONTH(Table1[[#This Row],[order_date]])</f>
        <v>2</v>
      </c>
      <c r="O1080" s="3">
        <f>Table1[[#This Row],[sales]]-Table1[[#This Row],[profit]]</f>
        <v>1002.0200000000001</v>
      </c>
      <c r="P1080" s="3">
        <f>Table1[[#This Row],[sales]]*Table1[[#This Row],[quantity]]</f>
        <v>2292.86</v>
      </c>
      <c r="Q1080" s="9">
        <f>Table1[[#This Row],[delivery_date]]-Table1[[#This Row],[order_date]]</f>
        <v>3</v>
      </c>
    </row>
    <row r="1081" spans="1:17" x14ac:dyDescent="0.35">
      <c r="A1081" t="s">
        <v>1112</v>
      </c>
      <c r="B1081" t="s">
        <v>25</v>
      </c>
      <c r="C1081" t="s">
        <v>14</v>
      </c>
      <c r="D1081" s="2">
        <v>165.36</v>
      </c>
      <c r="E1081">
        <v>0.15</v>
      </c>
      <c r="F1081">
        <v>2</v>
      </c>
      <c r="G1081" s="1">
        <v>45066</v>
      </c>
      <c r="H1081" s="1">
        <v>45069</v>
      </c>
      <c r="I1081" t="s">
        <v>21</v>
      </c>
      <c r="J1081" t="s">
        <v>27</v>
      </c>
      <c r="K1081" s="2">
        <v>17.64</v>
      </c>
      <c r="L1081" t="s">
        <v>34</v>
      </c>
      <c r="M1081">
        <f>YEAR(Table1[[#This Row],[order_date]])</f>
        <v>2023</v>
      </c>
      <c r="N1081">
        <f>MONTH(Table1[[#This Row],[order_date]])</f>
        <v>5</v>
      </c>
      <c r="O1081" s="3">
        <f>Table1[[#This Row],[sales]]-Table1[[#This Row],[profit]]</f>
        <v>147.72000000000003</v>
      </c>
      <c r="P1081" s="3">
        <f>Table1[[#This Row],[sales]]*Table1[[#This Row],[quantity]]</f>
        <v>330.72</v>
      </c>
      <c r="Q1081" s="9">
        <f>Table1[[#This Row],[delivery_date]]-Table1[[#This Row],[order_date]]</f>
        <v>3</v>
      </c>
    </row>
    <row r="1082" spans="1:17" x14ac:dyDescent="0.35">
      <c r="A1082" t="s">
        <v>1113</v>
      </c>
      <c r="B1082" t="s">
        <v>13</v>
      </c>
      <c r="C1082" t="s">
        <v>26</v>
      </c>
      <c r="D1082" s="2">
        <v>4994.8100000000004</v>
      </c>
      <c r="E1082">
        <v>0.05</v>
      </c>
      <c r="F1082">
        <v>9</v>
      </c>
      <c r="G1082" s="1">
        <v>45478</v>
      </c>
      <c r="H1082" s="1">
        <v>45480</v>
      </c>
      <c r="I1082" t="s">
        <v>21</v>
      </c>
      <c r="J1082" t="s">
        <v>27</v>
      </c>
      <c r="K1082" s="2">
        <v>1178.3800000000001</v>
      </c>
      <c r="L1082" t="s">
        <v>23</v>
      </c>
      <c r="M1082">
        <f>YEAR(Table1[[#This Row],[order_date]])</f>
        <v>2024</v>
      </c>
      <c r="N1082">
        <f>MONTH(Table1[[#This Row],[order_date]])</f>
        <v>7</v>
      </c>
      <c r="O1082" s="3">
        <f>Table1[[#This Row],[sales]]-Table1[[#This Row],[profit]]</f>
        <v>3816.4300000000003</v>
      </c>
      <c r="P1082" s="3">
        <f>Table1[[#This Row],[sales]]*Table1[[#This Row],[quantity]]</f>
        <v>44953.29</v>
      </c>
      <c r="Q1082" s="9">
        <f>Table1[[#This Row],[delivery_date]]-Table1[[#This Row],[order_date]]</f>
        <v>2</v>
      </c>
    </row>
    <row r="1083" spans="1:17" x14ac:dyDescent="0.35">
      <c r="A1083" t="s">
        <v>1114</v>
      </c>
      <c r="B1083" t="s">
        <v>25</v>
      </c>
      <c r="C1083" t="s">
        <v>36</v>
      </c>
      <c r="D1083" s="2">
        <v>2949.78</v>
      </c>
      <c r="E1083">
        <v>0.16</v>
      </c>
      <c r="F1083">
        <v>2</v>
      </c>
      <c r="G1083" s="1">
        <v>45144</v>
      </c>
      <c r="H1083" s="1">
        <v>45150</v>
      </c>
      <c r="I1083" t="s">
        <v>21</v>
      </c>
      <c r="J1083" t="s">
        <v>22</v>
      </c>
      <c r="K1083" s="2">
        <v>388.27</v>
      </c>
      <c r="L1083" t="s">
        <v>34</v>
      </c>
      <c r="M1083">
        <f>YEAR(Table1[[#This Row],[order_date]])</f>
        <v>2023</v>
      </c>
      <c r="N1083">
        <f>MONTH(Table1[[#This Row],[order_date]])</f>
        <v>8</v>
      </c>
      <c r="O1083" s="3">
        <f>Table1[[#This Row],[sales]]-Table1[[#This Row],[profit]]</f>
        <v>2561.5100000000002</v>
      </c>
      <c r="P1083" s="3">
        <f>Table1[[#This Row],[sales]]*Table1[[#This Row],[quantity]]</f>
        <v>5899.56</v>
      </c>
      <c r="Q1083" s="9">
        <f>Table1[[#This Row],[delivery_date]]-Table1[[#This Row],[order_date]]</f>
        <v>6</v>
      </c>
    </row>
    <row r="1084" spans="1:17" x14ac:dyDescent="0.35">
      <c r="A1084" t="s">
        <v>1115</v>
      </c>
      <c r="B1084" t="s">
        <v>25</v>
      </c>
      <c r="C1084" t="s">
        <v>36</v>
      </c>
      <c r="D1084" s="2">
        <v>987.06</v>
      </c>
      <c r="E1084">
        <v>0.44</v>
      </c>
      <c r="F1084">
        <v>7</v>
      </c>
      <c r="G1084" s="1">
        <v>44936</v>
      </c>
      <c r="H1084" s="1">
        <v>44941</v>
      </c>
      <c r="I1084" t="s">
        <v>31</v>
      </c>
      <c r="J1084" t="s">
        <v>27</v>
      </c>
      <c r="K1084" s="2">
        <v>116.47</v>
      </c>
      <c r="L1084" t="s">
        <v>39</v>
      </c>
      <c r="M1084">
        <f>YEAR(Table1[[#This Row],[order_date]])</f>
        <v>2023</v>
      </c>
      <c r="N1084">
        <f>MONTH(Table1[[#This Row],[order_date]])</f>
        <v>1</v>
      </c>
      <c r="O1084" s="3">
        <f>Table1[[#This Row],[sales]]-Table1[[#This Row],[profit]]</f>
        <v>870.58999999999992</v>
      </c>
      <c r="P1084" s="3">
        <f>Table1[[#This Row],[sales]]*Table1[[#This Row],[quantity]]</f>
        <v>6909.42</v>
      </c>
      <c r="Q1084" s="9">
        <f>Table1[[#This Row],[delivery_date]]-Table1[[#This Row],[order_date]]</f>
        <v>5</v>
      </c>
    </row>
    <row r="1085" spans="1:17" x14ac:dyDescent="0.35">
      <c r="A1085" t="s">
        <v>1116</v>
      </c>
      <c r="B1085" t="s">
        <v>19</v>
      </c>
      <c r="C1085" t="s">
        <v>33</v>
      </c>
      <c r="D1085" s="2">
        <v>1489.47</v>
      </c>
      <c r="E1085">
        <v>0.36</v>
      </c>
      <c r="F1085">
        <v>9</v>
      </c>
      <c r="G1085" s="1">
        <v>45493</v>
      </c>
      <c r="H1085" s="1">
        <v>45497</v>
      </c>
      <c r="I1085" t="s">
        <v>31</v>
      </c>
      <c r="J1085" t="s">
        <v>22</v>
      </c>
      <c r="K1085" s="2">
        <v>168.51</v>
      </c>
      <c r="L1085" t="s">
        <v>17</v>
      </c>
      <c r="M1085">
        <f>YEAR(Table1[[#This Row],[order_date]])</f>
        <v>2024</v>
      </c>
      <c r="N1085">
        <f>MONTH(Table1[[#This Row],[order_date]])</f>
        <v>7</v>
      </c>
      <c r="O1085" s="3">
        <f>Table1[[#This Row],[sales]]-Table1[[#This Row],[profit]]</f>
        <v>1320.96</v>
      </c>
      <c r="P1085" s="3">
        <f>Table1[[#This Row],[sales]]*Table1[[#This Row],[quantity]]</f>
        <v>13405.23</v>
      </c>
      <c r="Q1085" s="9">
        <f>Table1[[#This Row],[delivery_date]]-Table1[[#This Row],[order_date]]</f>
        <v>4</v>
      </c>
    </row>
    <row r="1086" spans="1:17" x14ac:dyDescent="0.35">
      <c r="A1086" t="s">
        <v>1117</v>
      </c>
      <c r="B1086" t="s">
        <v>41</v>
      </c>
      <c r="C1086" t="s">
        <v>36</v>
      </c>
      <c r="D1086" s="2">
        <v>3127.18</v>
      </c>
      <c r="E1086">
        <v>0.39</v>
      </c>
      <c r="F1086">
        <v>3</v>
      </c>
      <c r="G1086" s="1">
        <v>45015</v>
      </c>
      <c r="H1086" s="1">
        <v>45022</v>
      </c>
      <c r="I1086" t="s">
        <v>15</v>
      </c>
      <c r="J1086" t="s">
        <v>27</v>
      </c>
      <c r="K1086" s="2">
        <v>210.46</v>
      </c>
      <c r="L1086" t="s">
        <v>48</v>
      </c>
      <c r="M1086">
        <f>YEAR(Table1[[#This Row],[order_date]])</f>
        <v>2023</v>
      </c>
      <c r="N1086">
        <f>MONTH(Table1[[#This Row],[order_date]])</f>
        <v>3</v>
      </c>
      <c r="O1086" s="3">
        <f>Table1[[#This Row],[sales]]-Table1[[#This Row],[profit]]</f>
        <v>2916.72</v>
      </c>
      <c r="P1086" s="3">
        <f>Table1[[#This Row],[sales]]*Table1[[#This Row],[quantity]]</f>
        <v>9381.5399999999991</v>
      </c>
      <c r="Q1086" s="9">
        <f>Table1[[#This Row],[delivery_date]]-Table1[[#This Row],[order_date]]</f>
        <v>7</v>
      </c>
    </row>
    <row r="1087" spans="1:17" x14ac:dyDescent="0.35">
      <c r="A1087" t="s">
        <v>1118</v>
      </c>
      <c r="B1087" t="s">
        <v>25</v>
      </c>
      <c r="C1087" t="s">
        <v>14</v>
      </c>
      <c r="D1087" s="2">
        <v>774.32</v>
      </c>
      <c r="E1087">
        <v>0.39</v>
      </c>
      <c r="F1087">
        <v>7</v>
      </c>
      <c r="G1087" s="1">
        <v>45442</v>
      </c>
      <c r="H1087" s="1">
        <v>45443</v>
      </c>
      <c r="I1087" t="s">
        <v>31</v>
      </c>
      <c r="J1087" t="s">
        <v>27</v>
      </c>
      <c r="K1087" s="2">
        <v>178.99</v>
      </c>
      <c r="L1087" t="s">
        <v>23</v>
      </c>
      <c r="M1087">
        <f>YEAR(Table1[[#This Row],[order_date]])</f>
        <v>2024</v>
      </c>
      <c r="N1087">
        <f>MONTH(Table1[[#This Row],[order_date]])</f>
        <v>5</v>
      </c>
      <c r="O1087" s="3">
        <f>Table1[[#This Row],[sales]]-Table1[[#This Row],[profit]]</f>
        <v>595.33000000000004</v>
      </c>
      <c r="P1087" s="3">
        <f>Table1[[#This Row],[sales]]*Table1[[#This Row],[quantity]]</f>
        <v>5420.2400000000007</v>
      </c>
      <c r="Q1087" s="9">
        <f>Table1[[#This Row],[delivery_date]]-Table1[[#This Row],[order_date]]</f>
        <v>1</v>
      </c>
    </row>
    <row r="1088" spans="1:17" x14ac:dyDescent="0.35">
      <c r="A1088" t="s">
        <v>1119</v>
      </c>
      <c r="B1088" t="s">
        <v>25</v>
      </c>
      <c r="C1088" t="s">
        <v>33</v>
      </c>
      <c r="D1088" s="2">
        <v>282.68</v>
      </c>
      <c r="E1088">
        <v>0.06</v>
      </c>
      <c r="F1088">
        <v>1</v>
      </c>
      <c r="G1088" s="1">
        <v>45400</v>
      </c>
      <c r="H1088" s="1">
        <v>45403</v>
      </c>
      <c r="I1088" t="s">
        <v>21</v>
      </c>
      <c r="J1088" t="s">
        <v>27</v>
      </c>
      <c r="K1088" s="2">
        <v>14.72</v>
      </c>
      <c r="L1088" t="s">
        <v>34</v>
      </c>
      <c r="M1088">
        <f>YEAR(Table1[[#This Row],[order_date]])</f>
        <v>2024</v>
      </c>
      <c r="N1088">
        <f>MONTH(Table1[[#This Row],[order_date]])</f>
        <v>4</v>
      </c>
      <c r="O1088" s="3">
        <f>Table1[[#This Row],[sales]]-Table1[[#This Row],[profit]]</f>
        <v>267.95999999999998</v>
      </c>
      <c r="P1088" s="3">
        <f>Table1[[#This Row],[sales]]*Table1[[#This Row],[quantity]]</f>
        <v>282.68</v>
      </c>
      <c r="Q1088" s="9">
        <f>Table1[[#This Row],[delivery_date]]-Table1[[#This Row],[order_date]]</f>
        <v>3</v>
      </c>
    </row>
    <row r="1089" spans="1:17" x14ac:dyDescent="0.35">
      <c r="A1089" t="s">
        <v>1120</v>
      </c>
      <c r="B1089" t="s">
        <v>19</v>
      </c>
      <c r="C1089" t="s">
        <v>14</v>
      </c>
      <c r="D1089" s="2">
        <v>4012.55</v>
      </c>
      <c r="E1089">
        <v>0.08</v>
      </c>
      <c r="F1089">
        <v>6</v>
      </c>
      <c r="G1089" s="1">
        <v>45179</v>
      </c>
      <c r="H1089" s="1">
        <v>45180</v>
      </c>
      <c r="I1089" t="s">
        <v>31</v>
      </c>
      <c r="J1089" t="s">
        <v>22</v>
      </c>
      <c r="K1089" s="2">
        <v>767.08</v>
      </c>
      <c r="L1089" t="s">
        <v>48</v>
      </c>
      <c r="M1089">
        <f>YEAR(Table1[[#This Row],[order_date]])</f>
        <v>2023</v>
      </c>
      <c r="N1089">
        <f>MONTH(Table1[[#This Row],[order_date]])</f>
        <v>9</v>
      </c>
      <c r="O1089" s="3">
        <f>Table1[[#This Row],[sales]]-Table1[[#This Row],[profit]]</f>
        <v>3245.4700000000003</v>
      </c>
      <c r="P1089" s="3">
        <f>Table1[[#This Row],[sales]]*Table1[[#This Row],[quantity]]</f>
        <v>24075.300000000003</v>
      </c>
      <c r="Q1089" s="9">
        <f>Table1[[#This Row],[delivery_date]]-Table1[[#This Row],[order_date]]</f>
        <v>1</v>
      </c>
    </row>
    <row r="1090" spans="1:17" x14ac:dyDescent="0.35">
      <c r="A1090" t="s">
        <v>1121</v>
      </c>
      <c r="B1090" t="s">
        <v>19</v>
      </c>
      <c r="C1090" t="s">
        <v>33</v>
      </c>
      <c r="D1090" s="2">
        <v>3607.65</v>
      </c>
      <c r="E1090">
        <v>0.16</v>
      </c>
      <c r="F1090">
        <v>2</v>
      </c>
      <c r="G1090" s="1">
        <v>45309</v>
      </c>
      <c r="H1090" s="1">
        <v>45316</v>
      </c>
      <c r="I1090" t="s">
        <v>31</v>
      </c>
      <c r="J1090" t="s">
        <v>27</v>
      </c>
      <c r="K1090" s="2">
        <v>420.9</v>
      </c>
      <c r="L1090" t="s">
        <v>34</v>
      </c>
      <c r="M1090">
        <f>YEAR(Table1[[#This Row],[order_date]])</f>
        <v>2024</v>
      </c>
      <c r="N1090">
        <f>MONTH(Table1[[#This Row],[order_date]])</f>
        <v>1</v>
      </c>
      <c r="O1090" s="3">
        <f>Table1[[#This Row],[sales]]-Table1[[#This Row],[profit]]</f>
        <v>3186.75</v>
      </c>
      <c r="P1090" s="3">
        <f>Table1[[#This Row],[sales]]*Table1[[#This Row],[quantity]]</f>
        <v>7215.3</v>
      </c>
      <c r="Q1090" s="9">
        <f>Table1[[#This Row],[delivery_date]]-Table1[[#This Row],[order_date]]</f>
        <v>7</v>
      </c>
    </row>
    <row r="1091" spans="1:17" x14ac:dyDescent="0.35">
      <c r="A1091" t="s">
        <v>1122</v>
      </c>
      <c r="B1091" t="s">
        <v>41</v>
      </c>
      <c r="C1091" t="s">
        <v>36</v>
      </c>
      <c r="D1091" s="2">
        <v>1617.05</v>
      </c>
      <c r="E1091">
        <v>0.15</v>
      </c>
      <c r="F1091">
        <v>1</v>
      </c>
      <c r="G1091" s="1">
        <v>44949</v>
      </c>
      <c r="H1091" s="1">
        <v>44950</v>
      </c>
      <c r="I1091" t="s">
        <v>15</v>
      </c>
      <c r="J1091" t="s">
        <v>22</v>
      </c>
      <c r="K1091" s="2">
        <v>350.83</v>
      </c>
      <c r="L1091" t="s">
        <v>48</v>
      </c>
      <c r="M1091">
        <f>YEAR(Table1[[#This Row],[order_date]])</f>
        <v>2023</v>
      </c>
      <c r="N1091">
        <f>MONTH(Table1[[#This Row],[order_date]])</f>
        <v>1</v>
      </c>
      <c r="O1091" s="3">
        <f>Table1[[#This Row],[sales]]-Table1[[#This Row],[profit]]</f>
        <v>1266.22</v>
      </c>
      <c r="P1091" s="3">
        <f>Table1[[#This Row],[sales]]*Table1[[#This Row],[quantity]]</f>
        <v>1617.05</v>
      </c>
      <c r="Q1091" s="9">
        <f>Table1[[#This Row],[delivery_date]]-Table1[[#This Row],[order_date]]</f>
        <v>1</v>
      </c>
    </row>
    <row r="1092" spans="1:17" x14ac:dyDescent="0.35">
      <c r="A1092" t="s">
        <v>1123</v>
      </c>
      <c r="B1092" t="s">
        <v>19</v>
      </c>
      <c r="C1092" t="s">
        <v>33</v>
      </c>
      <c r="D1092" s="2">
        <v>386.61</v>
      </c>
      <c r="E1092">
        <v>0.03</v>
      </c>
      <c r="F1092">
        <v>5</v>
      </c>
      <c r="G1092" s="1">
        <v>45539</v>
      </c>
      <c r="H1092" s="1">
        <v>45540</v>
      </c>
      <c r="I1092" t="s">
        <v>21</v>
      </c>
      <c r="J1092" t="s">
        <v>27</v>
      </c>
      <c r="K1092" s="2">
        <v>110.68</v>
      </c>
      <c r="L1092" t="s">
        <v>34</v>
      </c>
      <c r="M1092">
        <f>YEAR(Table1[[#This Row],[order_date]])</f>
        <v>2024</v>
      </c>
      <c r="N1092">
        <f>MONTH(Table1[[#This Row],[order_date]])</f>
        <v>9</v>
      </c>
      <c r="O1092" s="3">
        <f>Table1[[#This Row],[sales]]-Table1[[#This Row],[profit]]</f>
        <v>275.93</v>
      </c>
      <c r="P1092" s="3">
        <f>Table1[[#This Row],[sales]]*Table1[[#This Row],[quantity]]</f>
        <v>1933.0500000000002</v>
      </c>
      <c r="Q1092" s="9">
        <f>Table1[[#This Row],[delivery_date]]-Table1[[#This Row],[order_date]]</f>
        <v>1</v>
      </c>
    </row>
    <row r="1093" spans="1:17" x14ac:dyDescent="0.35">
      <c r="A1093" t="s">
        <v>1124</v>
      </c>
      <c r="B1093" t="s">
        <v>13</v>
      </c>
      <c r="C1093" t="s">
        <v>20</v>
      </c>
      <c r="D1093" s="2">
        <v>2482.73</v>
      </c>
      <c r="E1093">
        <v>0.08</v>
      </c>
      <c r="F1093">
        <v>6</v>
      </c>
      <c r="G1093" s="1">
        <v>45487</v>
      </c>
      <c r="H1093" s="1">
        <v>45493</v>
      </c>
      <c r="I1093" t="s">
        <v>31</v>
      </c>
      <c r="J1093" t="s">
        <v>22</v>
      </c>
      <c r="K1093" s="2">
        <v>553.09</v>
      </c>
      <c r="L1093" t="s">
        <v>48</v>
      </c>
      <c r="M1093">
        <f>YEAR(Table1[[#This Row],[order_date]])</f>
        <v>2024</v>
      </c>
      <c r="N1093">
        <f>MONTH(Table1[[#This Row],[order_date]])</f>
        <v>7</v>
      </c>
      <c r="O1093" s="3">
        <f>Table1[[#This Row],[sales]]-Table1[[#This Row],[profit]]</f>
        <v>1929.6399999999999</v>
      </c>
      <c r="P1093" s="3">
        <f>Table1[[#This Row],[sales]]*Table1[[#This Row],[quantity]]</f>
        <v>14896.380000000001</v>
      </c>
      <c r="Q1093" s="9">
        <f>Table1[[#This Row],[delivery_date]]-Table1[[#This Row],[order_date]]</f>
        <v>6</v>
      </c>
    </row>
    <row r="1094" spans="1:17" x14ac:dyDescent="0.35">
      <c r="A1094" t="s">
        <v>1125</v>
      </c>
      <c r="B1094" t="s">
        <v>19</v>
      </c>
      <c r="C1094" t="s">
        <v>26</v>
      </c>
      <c r="D1094" s="2">
        <v>1453.31</v>
      </c>
      <c r="E1094">
        <v>0.43</v>
      </c>
      <c r="F1094">
        <v>2</v>
      </c>
      <c r="G1094" s="1">
        <v>45288</v>
      </c>
      <c r="H1094" s="1">
        <v>45293</v>
      </c>
      <c r="I1094" t="s">
        <v>15</v>
      </c>
      <c r="J1094" t="s">
        <v>27</v>
      </c>
      <c r="K1094" s="2">
        <v>210.13</v>
      </c>
      <c r="L1094" t="s">
        <v>34</v>
      </c>
      <c r="M1094">
        <f>YEAR(Table1[[#This Row],[order_date]])</f>
        <v>2023</v>
      </c>
      <c r="N1094">
        <f>MONTH(Table1[[#This Row],[order_date]])</f>
        <v>12</v>
      </c>
      <c r="O1094" s="3">
        <f>Table1[[#This Row],[sales]]-Table1[[#This Row],[profit]]</f>
        <v>1243.1799999999998</v>
      </c>
      <c r="P1094" s="3">
        <f>Table1[[#This Row],[sales]]*Table1[[#This Row],[quantity]]</f>
        <v>2906.62</v>
      </c>
      <c r="Q1094" s="9">
        <f>Table1[[#This Row],[delivery_date]]-Table1[[#This Row],[order_date]]</f>
        <v>5</v>
      </c>
    </row>
    <row r="1095" spans="1:17" x14ac:dyDescent="0.35">
      <c r="A1095" t="s">
        <v>1126</v>
      </c>
      <c r="B1095" t="s">
        <v>13</v>
      </c>
      <c r="C1095" t="s">
        <v>36</v>
      </c>
      <c r="D1095" s="2">
        <v>2049.12</v>
      </c>
      <c r="E1095">
        <v>0.28999999999999998</v>
      </c>
      <c r="F1095">
        <v>4</v>
      </c>
      <c r="G1095" s="1">
        <v>45311</v>
      </c>
      <c r="H1095" s="1">
        <v>45314</v>
      </c>
      <c r="I1095" t="s">
        <v>31</v>
      </c>
      <c r="J1095" t="s">
        <v>27</v>
      </c>
      <c r="K1095" s="2">
        <v>193.73</v>
      </c>
      <c r="L1095" t="s">
        <v>17</v>
      </c>
      <c r="M1095">
        <f>YEAR(Table1[[#This Row],[order_date]])</f>
        <v>2024</v>
      </c>
      <c r="N1095">
        <f>MONTH(Table1[[#This Row],[order_date]])</f>
        <v>1</v>
      </c>
      <c r="O1095" s="3">
        <f>Table1[[#This Row],[sales]]-Table1[[#This Row],[profit]]</f>
        <v>1855.3899999999999</v>
      </c>
      <c r="P1095" s="3">
        <f>Table1[[#This Row],[sales]]*Table1[[#This Row],[quantity]]</f>
        <v>8196.48</v>
      </c>
      <c r="Q1095" s="9">
        <f>Table1[[#This Row],[delivery_date]]-Table1[[#This Row],[order_date]]</f>
        <v>3</v>
      </c>
    </row>
    <row r="1096" spans="1:17" x14ac:dyDescent="0.35">
      <c r="A1096" t="s">
        <v>1127</v>
      </c>
      <c r="B1096" t="s">
        <v>41</v>
      </c>
      <c r="C1096" t="s">
        <v>26</v>
      </c>
      <c r="D1096" s="2">
        <v>1442.45</v>
      </c>
      <c r="E1096">
        <v>0.17</v>
      </c>
      <c r="F1096">
        <v>3</v>
      </c>
      <c r="G1096" s="1">
        <v>45605</v>
      </c>
      <c r="H1096" s="1">
        <v>45606</v>
      </c>
      <c r="I1096" t="s">
        <v>31</v>
      </c>
      <c r="J1096" t="s">
        <v>16</v>
      </c>
      <c r="K1096" s="2">
        <v>194.37</v>
      </c>
      <c r="L1096" t="s">
        <v>39</v>
      </c>
      <c r="M1096">
        <f>YEAR(Table1[[#This Row],[order_date]])</f>
        <v>2024</v>
      </c>
      <c r="N1096">
        <f>MONTH(Table1[[#This Row],[order_date]])</f>
        <v>11</v>
      </c>
      <c r="O1096" s="3">
        <f>Table1[[#This Row],[sales]]-Table1[[#This Row],[profit]]</f>
        <v>1248.08</v>
      </c>
      <c r="P1096" s="3">
        <f>Table1[[#This Row],[sales]]*Table1[[#This Row],[quantity]]</f>
        <v>4327.3500000000004</v>
      </c>
      <c r="Q1096" s="9">
        <f>Table1[[#This Row],[delivery_date]]-Table1[[#This Row],[order_date]]</f>
        <v>1</v>
      </c>
    </row>
    <row r="1097" spans="1:17" x14ac:dyDescent="0.35">
      <c r="A1097" t="s">
        <v>1128</v>
      </c>
      <c r="B1097" t="s">
        <v>41</v>
      </c>
      <c r="C1097" t="s">
        <v>36</v>
      </c>
      <c r="D1097" s="2">
        <v>958.81</v>
      </c>
      <c r="E1097">
        <v>0.26</v>
      </c>
      <c r="F1097">
        <v>1</v>
      </c>
      <c r="G1097" s="1">
        <v>45313</v>
      </c>
      <c r="H1097" s="1">
        <v>45314</v>
      </c>
      <c r="I1097" t="s">
        <v>31</v>
      </c>
      <c r="J1097" t="s">
        <v>16</v>
      </c>
      <c r="K1097" s="2">
        <v>157.91999999999999</v>
      </c>
      <c r="L1097" t="s">
        <v>23</v>
      </c>
      <c r="M1097">
        <f>YEAR(Table1[[#This Row],[order_date]])</f>
        <v>2024</v>
      </c>
      <c r="N1097">
        <f>MONTH(Table1[[#This Row],[order_date]])</f>
        <v>1</v>
      </c>
      <c r="O1097" s="3">
        <f>Table1[[#This Row],[sales]]-Table1[[#This Row],[profit]]</f>
        <v>800.89</v>
      </c>
      <c r="P1097" s="3">
        <f>Table1[[#This Row],[sales]]*Table1[[#This Row],[quantity]]</f>
        <v>958.81</v>
      </c>
      <c r="Q1097" s="9">
        <f>Table1[[#This Row],[delivery_date]]-Table1[[#This Row],[order_date]]</f>
        <v>1</v>
      </c>
    </row>
    <row r="1098" spans="1:17" x14ac:dyDescent="0.35">
      <c r="A1098" t="s">
        <v>1129</v>
      </c>
      <c r="B1098" t="s">
        <v>41</v>
      </c>
      <c r="C1098" t="s">
        <v>26</v>
      </c>
      <c r="D1098" s="2">
        <v>1996.25</v>
      </c>
      <c r="E1098">
        <v>0.13</v>
      </c>
      <c r="F1098">
        <v>1</v>
      </c>
      <c r="G1098" s="1">
        <v>45166</v>
      </c>
      <c r="H1098" s="1">
        <v>45172</v>
      </c>
      <c r="I1098" t="s">
        <v>15</v>
      </c>
      <c r="J1098" t="s">
        <v>22</v>
      </c>
      <c r="K1098" s="2">
        <v>539.45000000000005</v>
      </c>
      <c r="L1098" t="s">
        <v>34</v>
      </c>
      <c r="M1098">
        <f>YEAR(Table1[[#This Row],[order_date]])</f>
        <v>2023</v>
      </c>
      <c r="N1098">
        <f>MONTH(Table1[[#This Row],[order_date]])</f>
        <v>8</v>
      </c>
      <c r="O1098" s="3">
        <f>Table1[[#This Row],[sales]]-Table1[[#This Row],[profit]]</f>
        <v>1456.8</v>
      </c>
      <c r="P1098" s="3">
        <f>Table1[[#This Row],[sales]]*Table1[[#This Row],[quantity]]</f>
        <v>1996.25</v>
      </c>
      <c r="Q1098" s="9">
        <f>Table1[[#This Row],[delivery_date]]-Table1[[#This Row],[order_date]]</f>
        <v>6</v>
      </c>
    </row>
    <row r="1099" spans="1:17" x14ac:dyDescent="0.35">
      <c r="A1099" t="s">
        <v>1130</v>
      </c>
      <c r="B1099" t="s">
        <v>41</v>
      </c>
      <c r="C1099" t="s">
        <v>20</v>
      </c>
      <c r="D1099" s="2">
        <v>4827.9799999999996</v>
      </c>
      <c r="E1099">
        <v>0.28999999999999998</v>
      </c>
      <c r="F1099">
        <v>3</v>
      </c>
      <c r="G1099" s="1">
        <v>45241</v>
      </c>
      <c r="H1099" s="1">
        <v>45244</v>
      </c>
      <c r="I1099" t="s">
        <v>31</v>
      </c>
      <c r="J1099" t="s">
        <v>22</v>
      </c>
      <c r="K1099" s="2">
        <v>1420.71</v>
      </c>
      <c r="L1099" t="s">
        <v>34</v>
      </c>
      <c r="M1099">
        <f>YEAR(Table1[[#This Row],[order_date]])</f>
        <v>2023</v>
      </c>
      <c r="N1099">
        <f>MONTH(Table1[[#This Row],[order_date]])</f>
        <v>11</v>
      </c>
      <c r="O1099" s="3">
        <f>Table1[[#This Row],[sales]]-Table1[[#This Row],[profit]]</f>
        <v>3407.2699999999995</v>
      </c>
      <c r="P1099" s="3">
        <f>Table1[[#This Row],[sales]]*Table1[[#This Row],[quantity]]</f>
        <v>14483.939999999999</v>
      </c>
      <c r="Q1099" s="9">
        <f>Table1[[#This Row],[delivery_date]]-Table1[[#This Row],[order_date]]</f>
        <v>3</v>
      </c>
    </row>
    <row r="1100" spans="1:17" x14ac:dyDescent="0.35">
      <c r="A1100" t="s">
        <v>1131</v>
      </c>
      <c r="B1100" t="s">
        <v>41</v>
      </c>
      <c r="C1100" t="s">
        <v>26</v>
      </c>
      <c r="D1100" s="2">
        <v>1404.52</v>
      </c>
      <c r="E1100">
        <v>0.04</v>
      </c>
      <c r="F1100">
        <v>2</v>
      </c>
      <c r="G1100" s="1">
        <v>45550</v>
      </c>
      <c r="H1100" s="1">
        <v>45556</v>
      </c>
      <c r="I1100" t="s">
        <v>31</v>
      </c>
      <c r="J1100" t="s">
        <v>22</v>
      </c>
      <c r="K1100" s="2">
        <v>395.86</v>
      </c>
      <c r="L1100" t="s">
        <v>17</v>
      </c>
      <c r="M1100">
        <f>YEAR(Table1[[#This Row],[order_date]])</f>
        <v>2024</v>
      </c>
      <c r="N1100">
        <f>MONTH(Table1[[#This Row],[order_date]])</f>
        <v>9</v>
      </c>
      <c r="O1100" s="3">
        <f>Table1[[#This Row],[sales]]-Table1[[#This Row],[profit]]</f>
        <v>1008.66</v>
      </c>
      <c r="P1100" s="3">
        <f>Table1[[#This Row],[sales]]*Table1[[#This Row],[quantity]]</f>
        <v>2809.04</v>
      </c>
      <c r="Q1100" s="9">
        <f>Table1[[#This Row],[delivery_date]]-Table1[[#This Row],[order_date]]</f>
        <v>6</v>
      </c>
    </row>
    <row r="1101" spans="1:17" x14ac:dyDescent="0.35">
      <c r="A1101" t="s">
        <v>1132</v>
      </c>
      <c r="B1101" t="s">
        <v>13</v>
      </c>
      <c r="C1101" t="s">
        <v>33</v>
      </c>
      <c r="D1101" s="2">
        <v>1746.24</v>
      </c>
      <c r="E1101">
        <v>0.45</v>
      </c>
      <c r="F1101">
        <v>2</v>
      </c>
      <c r="G1101" s="1">
        <v>45133</v>
      </c>
      <c r="H1101" s="1">
        <v>45134</v>
      </c>
      <c r="I1101" t="s">
        <v>15</v>
      </c>
      <c r="J1101" t="s">
        <v>22</v>
      </c>
      <c r="K1101" s="2">
        <v>305.87</v>
      </c>
      <c r="L1101" t="s">
        <v>48</v>
      </c>
      <c r="M1101">
        <f>YEAR(Table1[[#This Row],[order_date]])</f>
        <v>2023</v>
      </c>
      <c r="N1101">
        <f>MONTH(Table1[[#This Row],[order_date]])</f>
        <v>7</v>
      </c>
      <c r="O1101" s="3">
        <f>Table1[[#This Row],[sales]]-Table1[[#This Row],[profit]]</f>
        <v>1440.37</v>
      </c>
      <c r="P1101" s="3">
        <f>Table1[[#This Row],[sales]]*Table1[[#This Row],[quantity]]</f>
        <v>3492.48</v>
      </c>
      <c r="Q1101" s="9">
        <f>Table1[[#This Row],[delivery_date]]-Table1[[#This Row],[order_date]]</f>
        <v>1</v>
      </c>
    </row>
    <row r="1102" spans="1:17" x14ac:dyDescent="0.35">
      <c r="A1102" t="s">
        <v>1133</v>
      </c>
      <c r="B1102" t="s">
        <v>13</v>
      </c>
      <c r="C1102" t="s">
        <v>26</v>
      </c>
      <c r="D1102" s="2">
        <v>1713.29</v>
      </c>
      <c r="E1102">
        <v>0.12</v>
      </c>
      <c r="F1102">
        <v>5</v>
      </c>
      <c r="G1102" s="1">
        <v>45161</v>
      </c>
      <c r="H1102" s="1">
        <v>45165</v>
      </c>
      <c r="I1102" t="s">
        <v>21</v>
      </c>
      <c r="J1102" t="s">
        <v>16</v>
      </c>
      <c r="K1102" s="2">
        <v>287.7</v>
      </c>
      <c r="L1102" t="s">
        <v>23</v>
      </c>
      <c r="M1102">
        <f>YEAR(Table1[[#This Row],[order_date]])</f>
        <v>2023</v>
      </c>
      <c r="N1102">
        <f>MONTH(Table1[[#This Row],[order_date]])</f>
        <v>8</v>
      </c>
      <c r="O1102" s="3">
        <f>Table1[[#This Row],[sales]]-Table1[[#This Row],[profit]]</f>
        <v>1425.59</v>
      </c>
      <c r="P1102" s="3">
        <f>Table1[[#This Row],[sales]]*Table1[[#This Row],[quantity]]</f>
        <v>8566.4500000000007</v>
      </c>
      <c r="Q1102" s="9">
        <f>Table1[[#This Row],[delivery_date]]-Table1[[#This Row],[order_date]]</f>
        <v>4</v>
      </c>
    </row>
    <row r="1103" spans="1:17" x14ac:dyDescent="0.35">
      <c r="A1103" t="s">
        <v>1134</v>
      </c>
      <c r="B1103" t="s">
        <v>41</v>
      </c>
      <c r="C1103" t="s">
        <v>36</v>
      </c>
      <c r="D1103" s="2">
        <v>2453.42</v>
      </c>
      <c r="E1103">
        <v>0.41</v>
      </c>
      <c r="F1103">
        <v>5</v>
      </c>
      <c r="G1103" s="1">
        <v>45200</v>
      </c>
      <c r="H1103" s="1">
        <v>45203</v>
      </c>
      <c r="I1103" t="s">
        <v>21</v>
      </c>
      <c r="J1103" t="s">
        <v>22</v>
      </c>
      <c r="K1103" s="2">
        <v>289.37</v>
      </c>
      <c r="L1103" t="s">
        <v>34</v>
      </c>
      <c r="M1103">
        <f>YEAR(Table1[[#This Row],[order_date]])</f>
        <v>2023</v>
      </c>
      <c r="N1103">
        <f>MONTH(Table1[[#This Row],[order_date]])</f>
        <v>10</v>
      </c>
      <c r="O1103" s="3">
        <f>Table1[[#This Row],[sales]]-Table1[[#This Row],[profit]]</f>
        <v>2164.0500000000002</v>
      </c>
      <c r="P1103" s="3">
        <f>Table1[[#This Row],[sales]]*Table1[[#This Row],[quantity]]</f>
        <v>12267.1</v>
      </c>
      <c r="Q1103" s="9">
        <f>Table1[[#This Row],[delivery_date]]-Table1[[#This Row],[order_date]]</f>
        <v>3</v>
      </c>
    </row>
    <row r="1104" spans="1:17" x14ac:dyDescent="0.35">
      <c r="A1104" t="s">
        <v>1135</v>
      </c>
      <c r="B1104" t="s">
        <v>19</v>
      </c>
      <c r="C1104" t="s">
        <v>14</v>
      </c>
      <c r="D1104" s="2">
        <v>4233.18</v>
      </c>
      <c r="E1104">
        <v>0.33</v>
      </c>
      <c r="F1104">
        <v>7</v>
      </c>
      <c r="G1104" s="1">
        <v>45075</v>
      </c>
      <c r="H1104" s="1">
        <v>45076</v>
      </c>
      <c r="I1104" t="s">
        <v>31</v>
      </c>
      <c r="J1104" t="s">
        <v>22</v>
      </c>
      <c r="K1104" s="2">
        <v>613.9</v>
      </c>
      <c r="L1104" t="s">
        <v>28</v>
      </c>
      <c r="M1104">
        <f>YEAR(Table1[[#This Row],[order_date]])</f>
        <v>2023</v>
      </c>
      <c r="N1104">
        <f>MONTH(Table1[[#This Row],[order_date]])</f>
        <v>5</v>
      </c>
      <c r="O1104" s="3">
        <f>Table1[[#This Row],[sales]]-Table1[[#This Row],[profit]]</f>
        <v>3619.28</v>
      </c>
      <c r="P1104" s="3">
        <f>Table1[[#This Row],[sales]]*Table1[[#This Row],[quantity]]</f>
        <v>29632.260000000002</v>
      </c>
      <c r="Q1104" s="9">
        <f>Table1[[#This Row],[delivery_date]]-Table1[[#This Row],[order_date]]</f>
        <v>1</v>
      </c>
    </row>
    <row r="1105" spans="1:17" x14ac:dyDescent="0.35">
      <c r="A1105" t="s">
        <v>1136</v>
      </c>
      <c r="B1105" t="s">
        <v>25</v>
      </c>
      <c r="C1105" t="s">
        <v>26</v>
      </c>
      <c r="D1105" s="2">
        <v>2070.4</v>
      </c>
      <c r="E1105">
        <v>0.26</v>
      </c>
      <c r="F1105">
        <v>5</v>
      </c>
      <c r="G1105" s="1">
        <v>45494</v>
      </c>
      <c r="H1105" s="1">
        <v>45499</v>
      </c>
      <c r="I1105" t="s">
        <v>15</v>
      </c>
      <c r="J1105" t="s">
        <v>27</v>
      </c>
      <c r="K1105" s="2">
        <v>578.35</v>
      </c>
      <c r="L1105" t="s">
        <v>48</v>
      </c>
      <c r="M1105">
        <f>YEAR(Table1[[#This Row],[order_date]])</f>
        <v>2024</v>
      </c>
      <c r="N1105">
        <f>MONTH(Table1[[#This Row],[order_date]])</f>
        <v>7</v>
      </c>
      <c r="O1105" s="3">
        <f>Table1[[#This Row],[sales]]-Table1[[#This Row],[profit]]</f>
        <v>1492.0500000000002</v>
      </c>
      <c r="P1105" s="3">
        <f>Table1[[#This Row],[sales]]*Table1[[#This Row],[quantity]]</f>
        <v>10352</v>
      </c>
      <c r="Q1105" s="9">
        <f>Table1[[#This Row],[delivery_date]]-Table1[[#This Row],[order_date]]</f>
        <v>5</v>
      </c>
    </row>
    <row r="1106" spans="1:17" x14ac:dyDescent="0.35">
      <c r="A1106" t="s">
        <v>1137</v>
      </c>
      <c r="B1106" t="s">
        <v>41</v>
      </c>
      <c r="C1106" t="s">
        <v>26</v>
      </c>
      <c r="D1106" s="2">
        <v>4050.13</v>
      </c>
      <c r="E1106">
        <v>0.46</v>
      </c>
      <c r="F1106">
        <v>3</v>
      </c>
      <c r="G1106" s="1">
        <v>45618</v>
      </c>
      <c r="H1106" s="1">
        <v>45625</v>
      </c>
      <c r="I1106" t="s">
        <v>31</v>
      </c>
      <c r="J1106" t="s">
        <v>22</v>
      </c>
      <c r="K1106" s="2">
        <v>1074.8599999999999</v>
      </c>
      <c r="L1106" t="s">
        <v>39</v>
      </c>
      <c r="M1106">
        <f>YEAR(Table1[[#This Row],[order_date]])</f>
        <v>2024</v>
      </c>
      <c r="N1106">
        <f>MONTH(Table1[[#This Row],[order_date]])</f>
        <v>11</v>
      </c>
      <c r="O1106" s="3">
        <f>Table1[[#This Row],[sales]]-Table1[[#This Row],[profit]]</f>
        <v>2975.2700000000004</v>
      </c>
      <c r="P1106" s="3">
        <f>Table1[[#This Row],[sales]]*Table1[[#This Row],[quantity]]</f>
        <v>12150.39</v>
      </c>
      <c r="Q1106" s="9">
        <f>Table1[[#This Row],[delivery_date]]-Table1[[#This Row],[order_date]]</f>
        <v>7</v>
      </c>
    </row>
    <row r="1107" spans="1:17" x14ac:dyDescent="0.35">
      <c r="A1107" t="s">
        <v>1138</v>
      </c>
      <c r="B1107" t="s">
        <v>19</v>
      </c>
      <c r="C1107" t="s">
        <v>26</v>
      </c>
      <c r="D1107" s="2">
        <v>663.56</v>
      </c>
      <c r="E1107">
        <v>0.08</v>
      </c>
      <c r="F1107">
        <v>6</v>
      </c>
      <c r="G1107" s="1">
        <v>45207</v>
      </c>
      <c r="H1107" s="1">
        <v>45213</v>
      </c>
      <c r="I1107" t="s">
        <v>31</v>
      </c>
      <c r="J1107" t="s">
        <v>16</v>
      </c>
      <c r="K1107" s="2">
        <v>57.57</v>
      </c>
      <c r="L1107" t="s">
        <v>39</v>
      </c>
      <c r="M1107">
        <f>YEAR(Table1[[#This Row],[order_date]])</f>
        <v>2023</v>
      </c>
      <c r="N1107">
        <f>MONTH(Table1[[#This Row],[order_date]])</f>
        <v>10</v>
      </c>
      <c r="O1107" s="3">
        <f>Table1[[#This Row],[sales]]-Table1[[#This Row],[profit]]</f>
        <v>605.9899999999999</v>
      </c>
      <c r="P1107" s="3">
        <f>Table1[[#This Row],[sales]]*Table1[[#This Row],[quantity]]</f>
        <v>3981.3599999999997</v>
      </c>
      <c r="Q1107" s="9">
        <f>Table1[[#This Row],[delivery_date]]-Table1[[#This Row],[order_date]]</f>
        <v>6</v>
      </c>
    </row>
    <row r="1108" spans="1:17" x14ac:dyDescent="0.35">
      <c r="A1108" t="s">
        <v>1139</v>
      </c>
      <c r="B1108" t="s">
        <v>25</v>
      </c>
      <c r="C1108" t="s">
        <v>36</v>
      </c>
      <c r="D1108" s="2">
        <v>4485.05</v>
      </c>
      <c r="E1108">
        <v>0.06</v>
      </c>
      <c r="F1108">
        <v>3</v>
      </c>
      <c r="G1108" s="1">
        <v>45086</v>
      </c>
      <c r="H1108" s="1">
        <v>45090</v>
      </c>
      <c r="I1108" t="s">
        <v>15</v>
      </c>
      <c r="J1108" t="s">
        <v>22</v>
      </c>
      <c r="K1108" s="2">
        <v>621.91</v>
      </c>
      <c r="L1108" t="s">
        <v>34</v>
      </c>
      <c r="M1108">
        <f>YEAR(Table1[[#This Row],[order_date]])</f>
        <v>2023</v>
      </c>
      <c r="N1108">
        <f>MONTH(Table1[[#This Row],[order_date]])</f>
        <v>6</v>
      </c>
      <c r="O1108" s="3">
        <f>Table1[[#This Row],[sales]]-Table1[[#This Row],[profit]]</f>
        <v>3863.1400000000003</v>
      </c>
      <c r="P1108" s="3">
        <f>Table1[[#This Row],[sales]]*Table1[[#This Row],[quantity]]</f>
        <v>13455.150000000001</v>
      </c>
      <c r="Q1108" s="9">
        <f>Table1[[#This Row],[delivery_date]]-Table1[[#This Row],[order_date]]</f>
        <v>4</v>
      </c>
    </row>
    <row r="1109" spans="1:17" x14ac:dyDescent="0.35">
      <c r="A1109" t="s">
        <v>1140</v>
      </c>
      <c r="B1109" t="s">
        <v>41</v>
      </c>
      <c r="C1109" t="s">
        <v>26</v>
      </c>
      <c r="D1109" s="2">
        <v>1007.99</v>
      </c>
      <c r="E1109">
        <v>0.16</v>
      </c>
      <c r="F1109">
        <v>8</v>
      </c>
      <c r="G1109" s="1">
        <v>44996</v>
      </c>
      <c r="H1109" s="1">
        <v>45002</v>
      </c>
      <c r="I1109" t="s">
        <v>21</v>
      </c>
      <c r="J1109" t="s">
        <v>27</v>
      </c>
      <c r="K1109" s="2">
        <v>196.74</v>
      </c>
      <c r="L1109" t="s">
        <v>17</v>
      </c>
      <c r="M1109">
        <f>YEAR(Table1[[#This Row],[order_date]])</f>
        <v>2023</v>
      </c>
      <c r="N1109">
        <f>MONTH(Table1[[#This Row],[order_date]])</f>
        <v>3</v>
      </c>
      <c r="O1109" s="3">
        <f>Table1[[#This Row],[sales]]-Table1[[#This Row],[profit]]</f>
        <v>811.25</v>
      </c>
      <c r="P1109" s="3">
        <f>Table1[[#This Row],[sales]]*Table1[[#This Row],[quantity]]</f>
        <v>8063.92</v>
      </c>
      <c r="Q1109" s="9">
        <f>Table1[[#This Row],[delivery_date]]-Table1[[#This Row],[order_date]]</f>
        <v>6</v>
      </c>
    </row>
    <row r="1110" spans="1:17" x14ac:dyDescent="0.35">
      <c r="A1110" t="s">
        <v>1141</v>
      </c>
      <c r="B1110" t="s">
        <v>41</v>
      </c>
      <c r="C1110" t="s">
        <v>36</v>
      </c>
      <c r="D1110" s="2">
        <v>292.08999999999997</v>
      </c>
      <c r="E1110">
        <v>0.42</v>
      </c>
      <c r="F1110">
        <v>6</v>
      </c>
      <c r="G1110" s="1">
        <v>45266</v>
      </c>
      <c r="H1110" s="1">
        <v>45268</v>
      </c>
      <c r="I1110" t="s">
        <v>15</v>
      </c>
      <c r="J1110" t="s">
        <v>27</v>
      </c>
      <c r="K1110" s="2">
        <v>22.76</v>
      </c>
      <c r="L1110" t="s">
        <v>48</v>
      </c>
      <c r="M1110">
        <f>YEAR(Table1[[#This Row],[order_date]])</f>
        <v>2023</v>
      </c>
      <c r="N1110">
        <f>MONTH(Table1[[#This Row],[order_date]])</f>
        <v>12</v>
      </c>
      <c r="O1110" s="3">
        <f>Table1[[#This Row],[sales]]-Table1[[#This Row],[profit]]</f>
        <v>269.33</v>
      </c>
      <c r="P1110" s="3">
        <f>Table1[[#This Row],[sales]]*Table1[[#This Row],[quantity]]</f>
        <v>1752.54</v>
      </c>
      <c r="Q1110" s="9">
        <f>Table1[[#This Row],[delivery_date]]-Table1[[#This Row],[order_date]]</f>
        <v>2</v>
      </c>
    </row>
    <row r="1111" spans="1:17" x14ac:dyDescent="0.35">
      <c r="A1111" t="s">
        <v>1142</v>
      </c>
      <c r="B1111" t="s">
        <v>13</v>
      </c>
      <c r="C1111" t="s">
        <v>36</v>
      </c>
      <c r="D1111" s="2">
        <v>875.94</v>
      </c>
      <c r="E1111">
        <v>0.02</v>
      </c>
      <c r="F1111">
        <v>7</v>
      </c>
      <c r="G1111" s="1">
        <v>45167</v>
      </c>
      <c r="H1111" s="1">
        <v>45172</v>
      </c>
      <c r="I1111" t="s">
        <v>15</v>
      </c>
      <c r="J1111" t="s">
        <v>22</v>
      </c>
      <c r="K1111" s="2">
        <v>120.85</v>
      </c>
      <c r="L1111" t="s">
        <v>39</v>
      </c>
      <c r="M1111">
        <f>YEAR(Table1[[#This Row],[order_date]])</f>
        <v>2023</v>
      </c>
      <c r="N1111">
        <f>MONTH(Table1[[#This Row],[order_date]])</f>
        <v>8</v>
      </c>
      <c r="O1111" s="3">
        <f>Table1[[#This Row],[sales]]-Table1[[#This Row],[profit]]</f>
        <v>755.09</v>
      </c>
      <c r="P1111" s="3">
        <f>Table1[[#This Row],[sales]]*Table1[[#This Row],[quantity]]</f>
        <v>6131.58</v>
      </c>
      <c r="Q1111" s="9">
        <f>Table1[[#This Row],[delivery_date]]-Table1[[#This Row],[order_date]]</f>
        <v>5</v>
      </c>
    </row>
    <row r="1112" spans="1:17" x14ac:dyDescent="0.35">
      <c r="A1112" t="s">
        <v>1143</v>
      </c>
      <c r="B1112" t="s">
        <v>25</v>
      </c>
      <c r="C1112" t="s">
        <v>14</v>
      </c>
      <c r="D1112" s="2">
        <v>1034.67</v>
      </c>
      <c r="E1112">
        <v>0.12</v>
      </c>
      <c r="F1112">
        <v>3</v>
      </c>
      <c r="G1112" s="1">
        <v>45635</v>
      </c>
      <c r="H1112" s="1">
        <v>45642</v>
      </c>
      <c r="I1112" t="s">
        <v>31</v>
      </c>
      <c r="J1112" t="s">
        <v>16</v>
      </c>
      <c r="K1112" s="2">
        <v>203.01</v>
      </c>
      <c r="L1112" t="s">
        <v>39</v>
      </c>
      <c r="M1112">
        <f>YEAR(Table1[[#This Row],[order_date]])</f>
        <v>2024</v>
      </c>
      <c r="N1112">
        <f>MONTH(Table1[[#This Row],[order_date]])</f>
        <v>12</v>
      </c>
      <c r="O1112" s="3">
        <f>Table1[[#This Row],[sales]]-Table1[[#This Row],[profit]]</f>
        <v>831.66000000000008</v>
      </c>
      <c r="P1112" s="3">
        <f>Table1[[#This Row],[sales]]*Table1[[#This Row],[quantity]]</f>
        <v>3104.01</v>
      </c>
      <c r="Q1112" s="9">
        <f>Table1[[#This Row],[delivery_date]]-Table1[[#This Row],[order_date]]</f>
        <v>7</v>
      </c>
    </row>
    <row r="1113" spans="1:17" x14ac:dyDescent="0.35">
      <c r="A1113" t="s">
        <v>1144</v>
      </c>
      <c r="B1113" t="s">
        <v>25</v>
      </c>
      <c r="C1113" t="s">
        <v>33</v>
      </c>
      <c r="D1113" s="2">
        <v>2591.67</v>
      </c>
      <c r="E1113">
        <v>0.21</v>
      </c>
      <c r="F1113">
        <v>7</v>
      </c>
      <c r="G1113" s="1">
        <v>45089</v>
      </c>
      <c r="H1113" s="1">
        <v>45096</v>
      </c>
      <c r="I1113" t="s">
        <v>15</v>
      </c>
      <c r="J1113" t="s">
        <v>27</v>
      </c>
      <c r="K1113" s="2">
        <v>422.22</v>
      </c>
      <c r="L1113" t="s">
        <v>34</v>
      </c>
      <c r="M1113">
        <f>YEAR(Table1[[#This Row],[order_date]])</f>
        <v>2023</v>
      </c>
      <c r="N1113">
        <f>MONTH(Table1[[#This Row],[order_date]])</f>
        <v>6</v>
      </c>
      <c r="O1113" s="3">
        <f>Table1[[#This Row],[sales]]-Table1[[#This Row],[profit]]</f>
        <v>2169.4499999999998</v>
      </c>
      <c r="P1113" s="3">
        <f>Table1[[#This Row],[sales]]*Table1[[#This Row],[quantity]]</f>
        <v>18141.690000000002</v>
      </c>
      <c r="Q1113" s="9">
        <f>Table1[[#This Row],[delivery_date]]-Table1[[#This Row],[order_date]]</f>
        <v>7</v>
      </c>
    </row>
    <row r="1114" spans="1:17" x14ac:dyDescent="0.35">
      <c r="A1114" t="s">
        <v>1145</v>
      </c>
      <c r="B1114" t="s">
        <v>19</v>
      </c>
      <c r="C1114" t="s">
        <v>36</v>
      </c>
      <c r="D1114" s="2">
        <v>2304.6999999999998</v>
      </c>
      <c r="E1114">
        <v>0.36</v>
      </c>
      <c r="F1114">
        <v>9</v>
      </c>
      <c r="G1114" s="1">
        <v>45009</v>
      </c>
      <c r="H1114" s="1">
        <v>45011</v>
      </c>
      <c r="I1114" t="s">
        <v>15</v>
      </c>
      <c r="J1114" t="s">
        <v>27</v>
      </c>
      <c r="K1114" s="2">
        <v>613.1</v>
      </c>
      <c r="L1114" t="s">
        <v>34</v>
      </c>
      <c r="M1114">
        <f>YEAR(Table1[[#This Row],[order_date]])</f>
        <v>2023</v>
      </c>
      <c r="N1114">
        <f>MONTH(Table1[[#This Row],[order_date]])</f>
        <v>3</v>
      </c>
      <c r="O1114" s="3">
        <f>Table1[[#This Row],[sales]]-Table1[[#This Row],[profit]]</f>
        <v>1691.6</v>
      </c>
      <c r="P1114" s="3">
        <f>Table1[[#This Row],[sales]]*Table1[[#This Row],[quantity]]</f>
        <v>20742.3</v>
      </c>
      <c r="Q1114" s="9">
        <f>Table1[[#This Row],[delivery_date]]-Table1[[#This Row],[order_date]]</f>
        <v>2</v>
      </c>
    </row>
    <row r="1115" spans="1:17" x14ac:dyDescent="0.35">
      <c r="A1115" t="s">
        <v>1146</v>
      </c>
      <c r="B1115" t="s">
        <v>13</v>
      </c>
      <c r="C1115" t="s">
        <v>20</v>
      </c>
      <c r="D1115" s="2">
        <v>3607.78</v>
      </c>
      <c r="E1115">
        <v>0.15</v>
      </c>
      <c r="F1115">
        <v>8</v>
      </c>
      <c r="G1115" s="1">
        <v>45541</v>
      </c>
      <c r="H1115" s="1">
        <v>45543</v>
      </c>
      <c r="I1115" t="s">
        <v>31</v>
      </c>
      <c r="J1115" t="s">
        <v>16</v>
      </c>
      <c r="K1115" s="2">
        <v>716.45</v>
      </c>
      <c r="L1115" t="s">
        <v>39</v>
      </c>
      <c r="M1115">
        <f>YEAR(Table1[[#This Row],[order_date]])</f>
        <v>2024</v>
      </c>
      <c r="N1115">
        <f>MONTH(Table1[[#This Row],[order_date]])</f>
        <v>9</v>
      </c>
      <c r="O1115" s="3">
        <f>Table1[[#This Row],[sales]]-Table1[[#This Row],[profit]]</f>
        <v>2891.33</v>
      </c>
      <c r="P1115" s="3">
        <f>Table1[[#This Row],[sales]]*Table1[[#This Row],[quantity]]</f>
        <v>28862.240000000002</v>
      </c>
      <c r="Q1115" s="9">
        <f>Table1[[#This Row],[delivery_date]]-Table1[[#This Row],[order_date]]</f>
        <v>2</v>
      </c>
    </row>
    <row r="1116" spans="1:17" x14ac:dyDescent="0.35">
      <c r="A1116" t="s">
        <v>1147</v>
      </c>
      <c r="B1116" t="s">
        <v>13</v>
      </c>
      <c r="C1116" t="s">
        <v>26</v>
      </c>
      <c r="D1116" s="2">
        <v>349.66</v>
      </c>
      <c r="E1116">
        <v>0.22</v>
      </c>
      <c r="F1116">
        <v>2</v>
      </c>
      <c r="G1116" s="1">
        <v>45386</v>
      </c>
      <c r="H1116" s="1">
        <v>45387</v>
      </c>
      <c r="I1116" t="s">
        <v>15</v>
      </c>
      <c r="J1116" t="s">
        <v>27</v>
      </c>
      <c r="K1116" s="2">
        <v>76.150000000000006</v>
      </c>
      <c r="L1116" t="s">
        <v>28</v>
      </c>
      <c r="M1116">
        <f>YEAR(Table1[[#This Row],[order_date]])</f>
        <v>2024</v>
      </c>
      <c r="N1116">
        <f>MONTH(Table1[[#This Row],[order_date]])</f>
        <v>4</v>
      </c>
      <c r="O1116" s="3">
        <f>Table1[[#This Row],[sales]]-Table1[[#This Row],[profit]]</f>
        <v>273.51</v>
      </c>
      <c r="P1116" s="3">
        <f>Table1[[#This Row],[sales]]*Table1[[#This Row],[quantity]]</f>
        <v>699.32</v>
      </c>
      <c r="Q1116" s="9">
        <f>Table1[[#This Row],[delivery_date]]-Table1[[#This Row],[order_date]]</f>
        <v>1</v>
      </c>
    </row>
    <row r="1117" spans="1:17" x14ac:dyDescent="0.35">
      <c r="A1117" t="s">
        <v>1148</v>
      </c>
      <c r="B1117" t="s">
        <v>13</v>
      </c>
      <c r="C1117" t="s">
        <v>20</v>
      </c>
      <c r="D1117" s="2">
        <v>2538.7600000000002</v>
      </c>
      <c r="E1117">
        <v>0.17</v>
      </c>
      <c r="F1117">
        <v>2</v>
      </c>
      <c r="G1117" s="1">
        <v>45087</v>
      </c>
      <c r="H1117" s="1">
        <v>45091</v>
      </c>
      <c r="I1117" t="s">
        <v>15</v>
      </c>
      <c r="J1117" t="s">
        <v>22</v>
      </c>
      <c r="K1117" s="2">
        <v>461.71</v>
      </c>
      <c r="L1117" t="s">
        <v>28</v>
      </c>
      <c r="M1117">
        <f>YEAR(Table1[[#This Row],[order_date]])</f>
        <v>2023</v>
      </c>
      <c r="N1117">
        <f>MONTH(Table1[[#This Row],[order_date]])</f>
        <v>6</v>
      </c>
      <c r="O1117" s="3">
        <f>Table1[[#This Row],[sales]]-Table1[[#This Row],[profit]]</f>
        <v>2077.0500000000002</v>
      </c>
      <c r="P1117" s="3">
        <f>Table1[[#This Row],[sales]]*Table1[[#This Row],[quantity]]</f>
        <v>5077.5200000000004</v>
      </c>
      <c r="Q1117" s="9">
        <f>Table1[[#This Row],[delivery_date]]-Table1[[#This Row],[order_date]]</f>
        <v>4</v>
      </c>
    </row>
    <row r="1118" spans="1:17" x14ac:dyDescent="0.35">
      <c r="A1118" t="s">
        <v>1149</v>
      </c>
      <c r="B1118" t="s">
        <v>13</v>
      </c>
      <c r="C1118" t="s">
        <v>26</v>
      </c>
      <c r="D1118" s="2">
        <v>1729.11</v>
      </c>
      <c r="E1118">
        <v>0.05</v>
      </c>
      <c r="F1118">
        <v>7</v>
      </c>
      <c r="G1118" s="1">
        <v>45540</v>
      </c>
      <c r="H1118" s="1">
        <v>45547</v>
      </c>
      <c r="I1118" t="s">
        <v>15</v>
      </c>
      <c r="J1118" t="s">
        <v>22</v>
      </c>
      <c r="K1118" s="2">
        <v>219.91</v>
      </c>
      <c r="L1118" t="s">
        <v>17</v>
      </c>
      <c r="M1118">
        <f>YEAR(Table1[[#This Row],[order_date]])</f>
        <v>2024</v>
      </c>
      <c r="N1118">
        <f>MONTH(Table1[[#This Row],[order_date]])</f>
        <v>9</v>
      </c>
      <c r="O1118" s="3">
        <f>Table1[[#This Row],[sales]]-Table1[[#This Row],[profit]]</f>
        <v>1509.1999999999998</v>
      </c>
      <c r="P1118" s="3">
        <f>Table1[[#This Row],[sales]]*Table1[[#This Row],[quantity]]</f>
        <v>12103.769999999999</v>
      </c>
      <c r="Q1118" s="9">
        <f>Table1[[#This Row],[delivery_date]]-Table1[[#This Row],[order_date]]</f>
        <v>7</v>
      </c>
    </row>
    <row r="1119" spans="1:17" x14ac:dyDescent="0.35">
      <c r="A1119" t="s">
        <v>1150</v>
      </c>
      <c r="B1119" t="s">
        <v>25</v>
      </c>
      <c r="C1119" t="s">
        <v>14</v>
      </c>
      <c r="D1119" s="2">
        <v>3190.46</v>
      </c>
      <c r="E1119">
        <v>0.37</v>
      </c>
      <c r="F1119">
        <v>4</v>
      </c>
      <c r="G1119" s="1">
        <v>45166</v>
      </c>
      <c r="H1119" s="1">
        <v>45172</v>
      </c>
      <c r="I1119" t="s">
        <v>21</v>
      </c>
      <c r="J1119" t="s">
        <v>27</v>
      </c>
      <c r="K1119" s="2">
        <v>632.91999999999996</v>
      </c>
      <c r="L1119" t="s">
        <v>17</v>
      </c>
      <c r="M1119">
        <f>YEAR(Table1[[#This Row],[order_date]])</f>
        <v>2023</v>
      </c>
      <c r="N1119">
        <f>MONTH(Table1[[#This Row],[order_date]])</f>
        <v>8</v>
      </c>
      <c r="O1119" s="3">
        <f>Table1[[#This Row],[sales]]-Table1[[#This Row],[profit]]</f>
        <v>2557.54</v>
      </c>
      <c r="P1119" s="3">
        <f>Table1[[#This Row],[sales]]*Table1[[#This Row],[quantity]]</f>
        <v>12761.84</v>
      </c>
      <c r="Q1119" s="9">
        <f>Table1[[#This Row],[delivery_date]]-Table1[[#This Row],[order_date]]</f>
        <v>6</v>
      </c>
    </row>
    <row r="1120" spans="1:17" x14ac:dyDescent="0.35">
      <c r="A1120" t="s">
        <v>1151</v>
      </c>
      <c r="B1120" t="s">
        <v>25</v>
      </c>
      <c r="C1120" t="s">
        <v>36</v>
      </c>
      <c r="D1120" s="2">
        <v>314.13</v>
      </c>
      <c r="E1120">
        <v>0.23</v>
      </c>
      <c r="F1120">
        <v>9</v>
      </c>
      <c r="G1120" s="1">
        <v>45638</v>
      </c>
      <c r="H1120" s="1">
        <v>45639</v>
      </c>
      <c r="I1120" t="s">
        <v>15</v>
      </c>
      <c r="J1120" t="s">
        <v>16</v>
      </c>
      <c r="K1120" s="2">
        <v>94.08</v>
      </c>
      <c r="L1120" t="s">
        <v>17</v>
      </c>
      <c r="M1120">
        <f>YEAR(Table1[[#This Row],[order_date]])</f>
        <v>2024</v>
      </c>
      <c r="N1120">
        <f>MONTH(Table1[[#This Row],[order_date]])</f>
        <v>12</v>
      </c>
      <c r="O1120" s="3">
        <f>Table1[[#This Row],[sales]]-Table1[[#This Row],[profit]]</f>
        <v>220.05</v>
      </c>
      <c r="P1120" s="3">
        <f>Table1[[#This Row],[sales]]*Table1[[#This Row],[quantity]]</f>
        <v>2827.17</v>
      </c>
      <c r="Q1120" s="9">
        <f>Table1[[#This Row],[delivery_date]]-Table1[[#This Row],[order_date]]</f>
        <v>1</v>
      </c>
    </row>
    <row r="1121" spans="1:17" x14ac:dyDescent="0.35">
      <c r="A1121" t="s">
        <v>1152</v>
      </c>
      <c r="B1121" t="s">
        <v>41</v>
      </c>
      <c r="C1121" t="s">
        <v>33</v>
      </c>
      <c r="D1121" s="2">
        <v>271.18</v>
      </c>
      <c r="E1121">
        <v>0.41</v>
      </c>
      <c r="F1121">
        <v>6</v>
      </c>
      <c r="G1121" s="1">
        <v>45412</v>
      </c>
      <c r="H1121" s="1">
        <v>45417</v>
      </c>
      <c r="I1121" t="s">
        <v>15</v>
      </c>
      <c r="J1121" t="s">
        <v>27</v>
      </c>
      <c r="K1121" s="2">
        <v>27.16</v>
      </c>
      <c r="L1121" t="s">
        <v>34</v>
      </c>
      <c r="M1121">
        <f>YEAR(Table1[[#This Row],[order_date]])</f>
        <v>2024</v>
      </c>
      <c r="N1121">
        <f>MONTH(Table1[[#This Row],[order_date]])</f>
        <v>4</v>
      </c>
      <c r="O1121" s="3">
        <f>Table1[[#This Row],[sales]]-Table1[[#This Row],[profit]]</f>
        <v>244.02</v>
      </c>
      <c r="P1121" s="3">
        <f>Table1[[#This Row],[sales]]*Table1[[#This Row],[quantity]]</f>
        <v>1627.08</v>
      </c>
      <c r="Q1121" s="9">
        <f>Table1[[#This Row],[delivery_date]]-Table1[[#This Row],[order_date]]</f>
        <v>5</v>
      </c>
    </row>
    <row r="1122" spans="1:17" x14ac:dyDescent="0.35">
      <c r="A1122" t="s">
        <v>1153</v>
      </c>
      <c r="B1122" t="s">
        <v>41</v>
      </c>
      <c r="C1122" t="s">
        <v>36</v>
      </c>
      <c r="D1122" s="2">
        <v>2193.5300000000002</v>
      </c>
      <c r="E1122">
        <v>0.35</v>
      </c>
      <c r="F1122">
        <v>9</v>
      </c>
      <c r="G1122" s="1">
        <v>45597</v>
      </c>
      <c r="H1122" s="1">
        <v>45603</v>
      </c>
      <c r="I1122" t="s">
        <v>15</v>
      </c>
      <c r="J1122" t="s">
        <v>16</v>
      </c>
      <c r="K1122" s="2">
        <v>506.56</v>
      </c>
      <c r="L1122" t="s">
        <v>17</v>
      </c>
      <c r="M1122">
        <f>YEAR(Table1[[#This Row],[order_date]])</f>
        <v>2024</v>
      </c>
      <c r="N1122">
        <f>MONTH(Table1[[#This Row],[order_date]])</f>
        <v>11</v>
      </c>
      <c r="O1122" s="3">
        <f>Table1[[#This Row],[sales]]-Table1[[#This Row],[profit]]</f>
        <v>1686.9700000000003</v>
      </c>
      <c r="P1122" s="3">
        <f>Table1[[#This Row],[sales]]*Table1[[#This Row],[quantity]]</f>
        <v>19741.77</v>
      </c>
      <c r="Q1122" s="9">
        <f>Table1[[#This Row],[delivery_date]]-Table1[[#This Row],[order_date]]</f>
        <v>6</v>
      </c>
    </row>
    <row r="1123" spans="1:17" x14ac:dyDescent="0.35">
      <c r="A1123" t="s">
        <v>1154</v>
      </c>
      <c r="B1123" t="s">
        <v>13</v>
      </c>
      <c r="C1123" t="s">
        <v>26</v>
      </c>
      <c r="D1123" s="2">
        <v>4075.56</v>
      </c>
      <c r="E1123">
        <v>0.03</v>
      </c>
      <c r="F1123">
        <v>3</v>
      </c>
      <c r="G1123" s="1">
        <v>45129</v>
      </c>
      <c r="H1123" s="1">
        <v>45136</v>
      </c>
      <c r="I1123" t="s">
        <v>31</v>
      </c>
      <c r="J1123" t="s">
        <v>27</v>
      </c>
      <c r="K1123" s="2">
        <v>929.27</v>
      </c>
      <c r="L1123" t="s">
        <v>23</v>
      </c>
      <c r="M1123">
        <f>YEAR(Table1[[#This Row],[order_date]])</f>
        <v>2023</v>
      </c>
      <c r="N1123">
        <f>MONTH(Table1[[#This Row],[order_date]])</f>
        <v>7</v>
      </c>
      <c r="O1123" s="3">
        <f>Table1[[#This Row],[sales]]-Table1[[#This Row],[profit]]</f>
        <v>3146.29</v>
      </c>
      <c r="P1123" s="3">
        <f>Table1[[#This Row],[sales]]*Table1[[#This Row],[quantity]]</f>
        <v>12226.68</v>
      </c>
      <c r="Q1123" s="9">
        <f>Table1[[#This Row],[delivery_date]]-Table1[[#This Row],[order_date]]</f>
        <v>7</v>
      </c>
    </row>
    <row r="1124" spans="1:17" x14ac:dyDescent="0.35">
      <c r="A1124" t="s">
        <v>1155</v>
      </c>
      <c r="B1124" t="s">
        <v>13</v>
      </c>
      <c r="C1124" t="s">
        <v>33</v>
      </c>
      <c r="D1124" s="2">
        <v>3388.36</v>
      </c>
      <c r="E1124">
        <v>0.25</v>
      </c>
      <c r="F1124">
        <v>6</v>
      </c>
      <c r="G1124" s="1">
        <v>45350</v>
      </c>
      <c r="H1124" s="1">
        <v>45352</v>
      </c>
      <c r="I1124" t="s">
        <v>31</v>
      </c>
      <c r="J1124" t="s">
        <v>22</v>
      </c>
      <c r="K1124" s="2">
        <v>830.41</v>
      </c>
      <c r="L1124" t="s">
        <v>39</v>
      </c>
      <c r="M1124">
        <f>YEAR(Table1[[#This Row],[order_date]])</f>
        <v>2024</v>
      </c>
      <c r="N1124">
        <f>MONTH(Table1[[#This Row],[order_date]])</f>
        <v>2</v>
      </c>
      <c r="O1124" s="3">
        <f>Table1[[#This Row],[sales]]-Table1[[#This Row],[profit]]</f>
        <v>2557.9500000000003</v>
      </c>
      <c r="P1124" s="3">
        <f>Table1[[#This Row],[sales]]*Table1[[#This Row],[quantity]]</f>
        <v>20330.16</v>
      </c>
      <c r="Q1124" s="9">
        <f>Table1[[#This Row],[delivery_date]]-Table1[[#This Row],[order_date]]</f>
        <v>2</v>
      </c>
    </row>
    <row r="1125" spans="1:17" x14ac:dyDescent="0.35">
      <c r="A1125" t="s">
        <v>1156</v>
      </c>
      <c r="B1125" t="s">
        <v>13</v>
      </c>
      <c r="C1125" t="s">
        <v>36</v>
      </c>
      <c r="D1125" s="2">
        <v>181.86</v>
      </c>
      <c r="E1125">
        <v>0.5</v>
      </c>
      <c r="F1125">
        <v>6</v>
      </c>
      <c r="G1125" s="1">
        <v>45123</v>
      </c>
      <c r="H1125" s="1">
        <v>45124</v>
      </c>
      <c r="I1125" t="s">
        <v>31</v>
      </c>
      <c r="J1125" t="s">
        <v>16</v>
      </c>
      <c r="K1125" s="2">
        <v>28.99</v>
      </c>
      <c r="L1125" t="s">
        <v>23</v>
      </c>
      <c r="M1125">
        <f>YEAR(Table1[[#This Row],[order_date]])</f>
        <v>2023</v>
      </c>
      <c r="N1125">
        <f>MONTH(Table1[[#This Row],[order_date]])</f>
        <v>7</v>
      </c>
      <c r="O1125" s="3">
        <f>Table1[[#This Row],[sales]]-Table1[[#This Row],[profit]]</f>
        <v>152.87</v>
      </c>
      <c r="P1125" s="3">
        <f>Table1[[#This Row],[sales]]*Table1[[#This Row],[quantity]]</f>
        <v>1091.1600000000001</v>
      </c>
      <c r="Q1125" s="9">
        <f>Table1[[#This Row],[delivery_date]]-Table1[[#This Row],[order_date]]</f>
        <v>1</v>
      </c>
    </row>
    <row r="1126" spans="1:17" x14ac:dyDescent="0.35">
      <c r="A1126" t="s">
        <v>1157</v>
      </c>
      <c r="B1126" t="s">
        <v>41</v>
      </c>
      <c r="C1126" t="s">
        <v>33</v>
      </c>
      <c r="D1126" s="2">
        <v>974.51</v>
      </c>
      <c r="E1126">
        <v>0.15</v>
      </c>
      <c r="F1126">
        <v>8</v>
      </c>
      <c r="G1126" s="1">
        <v>44968</v>
      </c>
      <c r="H1126" s="1">
        <v>44973</v>
      </c>
      <c r="I1126" t="s">
        <v>31</v>
      </c>
      <c r="J1126" t="s">
        <v>22</v>
      </c>
      <c r="K1126" s="2">
        <v>51.34</v>
      </c>
      <c r="L1126" t="s">
        <v>17</v>
      </c>
      <c r="M1126">
        <f>YEAR(Table1[[#This Row],[order_date]])</f>
        <v>2023</v>
      </c>
      <c r="N1126">
        <f>MONTH(Table1[[#This Row],[order_date]])</f>
        <v>2</v>
      </c>
      <c r="O1126" s="3">
        <f>Table1[[#This Row],[sales]]-Table1[[#This Row],[profit]]</f>
        <v>923.17</v>
      </c>
      <c r="P1126" s="3">
        <f>Table1[[#This Row],[sales]]*Table1[[#This Row],[quantity]]</f>
        <v>7796.08</v>
      </c>
      <c r="Q1126" s="9">
        <f>Table1[[#This Row],[delivery_date]]-Table1[[#This Row],[order_date]]</f>
        <v>5</v>
      </c>
    </row>
    <row r="1127" spans="1:17" x14ac:dyDescent="0.35">
      <c r="A1127" t="s">
        <v>1158</v>
      </c>
      <c r="B1127" t="s">
        <v>19</v>
      </c>
      <c r="C1127" t="s">
        <v>26</v>
      </c>
      <c r="D1127" s="2">
        <v>1210.98</v>
      </c>
      <c r="E1127">
        <v>0.25</v>
      </c>
      <c r="F1127">
        <v>7</v>
      </c>
      <c r="G1127" s="1">
        <v>45140</v>
      </c>
      <c r="H1127" s="1">
        <v>45145</v>
      </c>
      <c r="I1127" t="s">
        <v>21</v>
      </c>
      <c r="J1127" t="s">
        <v>27</v>
      </c>
      <c r="K1127" s="2">
        <v>334.27</v>
      </c>
      <c r="L1127" t="s">
        <v>39</v>
      </c>
      <c r="M1127">
        <f>YEAR(Table1[[#This Row],[order_date]])</f>
        <v>2023</v>
      </c>
      <c r="N1127">
        <f>MONTH(Table1[[#This Row],[order_date]])</f>
        <v>8</v>
      </c>
      <c r="O1127" s="3">
        <f>Table1[[#This Row],[sales]]-Table1[[#This Row],[profit]]</f>
        <v>876.71</v>
      </c>
      <c r="P1127" s="3">
        <f>Table1[[#This Row],[sales]]*Table1[[#This Row],[quantity]]</f>
        <v>8476.86</v>
      </c>
      <c r="Q1127" s="9">
        <f>Table1[[#This Row],[delivery_date]]-Table1[[#This Row],[order_date]]</f>
        <v>5</v>
      </c>
    </row>
    <row r="1128" spans="1:17" x14ac:dyDescent="0.35">
      <c r="A1128" t="s">
        <v>1159</v>
      </c>
      <c r="B1128" t="s">
        <v>19</v>
      </c>
      <c r="C1128" t="s">
        <v>14</v>
      </c>
      <c r="D1128" s="2">
        <v>2172.9899999999998</v>
      </c>
      <c r="E1128">
        <v>0.33</v>
      </c>
      <c r="F1128">
        <v>3</v>
      </c>
      <c r="G1128" s="1">
        <v>45610</v>
      </c>
      <c r="H1128" s="1">
        <v>45616</v>
      </c>
      <c r="I1128" t="s">
        <v>31</v>
      </c>
      <c r="J1128" t="s">
        <v>16</v>
      </c>
      <c r="K1128" s="2">
        <v>248.76</v>
      </c>
      <c r="L1128" t="s">
        <v>34</v>
      </c>
      <c r="M1128">
        <f>YEAR(Table1[[#This Row],[order_date]])</f>
        <v>2024</v>
      </c>
      <c r="N1128">
        <f>MONTH(Table1[[#This Row],[order_date]])</f>
        <v>11</v>
      </c>
      <c r="O1128" s="3">
        <f>Table1[[#This Row],[sales]]-Table1[[#This Row],[profit]]</f>
        <v>1924.2299999999998</v>
      </c>
      <c r="P1128" s="3">
        <f>Table1[[#This Row],[sales]]*Table1[[#This Row],[quantity]]</f>
        <v>6518.9699999999993</v>
      </c>
      <c r="Q1128" s="9">
        <f>Table1[[#This Row],[delivery_date]]-Table1[[#This Row],[order_date]]</f>
        <v>6</v>
      </c>
    </row>
    <row r="1129" spans="1:17" x14ac:dyDescent="0.35">
      <c r="A1129" t="s">
        <v>1160</v>
      </c>
      <c r="B1129" t="s">
        <v>41</v>
      </c>
      <c r="C1129" t="s">
        <v>14</v>
      </c>
      <c r="D1129" s="2">
        <v>2974.91</v>
      </c>
      <c r="E1129">
        <v>0.1</v>
      </c>
      <c r="F1129">
        <v>1</v>
      </c>
      <c r="G1129" s="1">
        <v>45179</v>
      </c>
      <c r="H1129" s="1">
        <v>45186</v>
      </c>
      <c r="I1129" t="s">
        <v>31</v>
      </c>
      <c r="J1129" t="s">
        <v>27</v>
      </c>
      <c r="K1129" s="2">
        <v>446.98</v>
      </c>
      <c r="L1129" t="s">
        <v>34</v>
      </c>
      <c r="M1129">
        <f>YEAR(Table1[[#This Row],[order_date]])</f>
        <v>2023</v>
      </c>
      <c r="N1129">
        <f>MONTH(Table1[[#This Row],[order_date]])</f>
        <v>9</v>
      </c>
      <c r="O1129" s="3">
        <f>Table1[[#This Row],[sales]]-Table1[[#This Row],[profit]]</f>
        <v>2527.9299999999998</v>
      </c>
      <c r="P1129" s="3">
        <f>Table1[[#This Row],[sales]]*Table1[[#This Row],[quantity]]</f>
        <v>2974.91</v>
      </c>
      <c r="Q1129" s="9">
        <f>Table1[[#This Row],[delivery_date]]-Table1[[#This Row],[order_date]]</f>
        <v>7</v>
      </c>
    </row>
    <row r="1130" spans="1:17" x14ac:dyDescent="0.35">
      <c r="A1130" t="s">
        <v>1161</v>
      </c>
      <c r="B1130" t="s">
        <v>41</v>
      </c>
      <c r="C1130" t="s">
        <v>36</v>
      </c>
      <c r="D1130" s="2">
        <v>1160.6500000000001</v>
      </c>
      <c r="E1130">
        <v>0.35</v>
      </c>
      <c r="F1130">
        <v>2</v>
      </c>
      <c r="G1130" s="1">
        <v>44943</v>
      </c>
      <c r="H1130" s="1">
        <v>44945</v>
      </c>
      <c r="I1130" t="s">
        <v>15</v>
      </c>
      <c r="J1130" t="s">
        <v>27</v>
      </c>
      <c r="K1130" s="2">
        <v>299.02</v>
      </c>
      <c r="L1130" t="s">
        <v>28</v>
      </c>
      <c r="M1130">
        <f>YEAR(Table1[[#This Row],[order_date]])</f>
        <v>2023</v>
      </c>
      <c r="N1130">
        <f>MONTH(Table1[[#This Row],[order_date]])</f>
        <v>1</v>
      </c>
      <c r="O1130" s="3">
        <f>Table1[[#This Row],[sales]]-Table1[[#This Row],[profit]]</f>
        <v>861.63000000000011</v>
      </c>
      <c r="P1130" s="3">
        <f>Table1[[#This Row],[sales]]*Table1[[#This Row],[quantity]]</f>
        <v>2321.3000000000002</v>
      </c>
      <c r="Q1130" s="9">
        <f>Table1[[#This Row],[delivery_date]]-Table1[[#This Row],[order_date]]</f>
        <v>2</v>
      </c>
    </row>
    <row r="1131" spans="1:17" x14ac:dyDescent="0.35">
      <c r="A1131" t="s">
        <v>1162</v>
      </c>
      <c r="B1131" t="s">
        <v>41</v>
      </c>
      <c r="C1131" t="s">
        <v>20</v>
      </c>
      <c r="D1131" s="2">
        <v>1974.32</v>
      </c>
      <c r="E1131">
        <v>0.33</v>
      </c>
      <c r="F1131">
        <v>2</v>
      </c>
      <c r="G1131" s="1">
        <v>45586</v>
      </c>
      <c r="H1131" s="1">
        <v>45592</v>
      </c>
      <c r="I1131" t="s">
        <v>15</v>
      </c>
      <c r="J1131" t="s">
        <v>27</v>
      </c>
      <c r="K1131" s="2">
        <v>529.09</v>
      </c>
      <c r="L1131" t="s">
        <v>23</v>
      </c>
      <c r="M1131">
        <f>YEAR(Table1[[#This Row],[order_date]])</f>
        <v>2024</v>
      </c>
      <c r="N1131">
        <f>MONTH(Table1[[#This Row],[order_date]])</f>
        <v>10</v>
      </c>
      <c r="O1131" s="3">
        <f>Table1[[#This Row],[sales]]-Table1[[#This Row],[profit]]</f>
        <v>1445.23</v>
      </c>
      <c r="P1131" s="3">
        <f>Table1[[#This Row],[sales]]*Table1[[#This Row],[quantity]]</f>
        <v>3948.64</v>
      </c>
      <c r="Q1131" s="9">
        <f>Table1[[#This Row],[delivery_date]]-Table1[[#This Row],[order_date]]</f>
        <v>6</v>
      </c>
    </row>
    <row r="1132" spans="1:17" x14ac:dyDescent="0.35">
      <c r="A1132" t="s">
        <v>1163</v>
      </c>
      <c r="B1132" t="s">
        <v>41</v>
      </c>
      <c r="C1132" t="s">
        <v>26</v>
      </c>
      <c r="D1132" s="2">
        <v>2961.32</v>
      </c>
      <c r="E1132">
        <v>0.19</v>
      </c>
      <c r="F1132">
        <v>1</v>
      </c>
      <c r="G1132" s="1">
        <v>45042</v>
      </c>
      <c r="H1132" s="1">
        <v>45048</v>
      </c>
      <c r="I1132" t="s">
        <v>31</v>
      </c>
      <c r="J1132" t="s">
        <v>27</v>
      </c>
      <c r="K1132" s="2">
        <v>657.31</v>
      </c>
      <c r="L1132" t="s">
        <v>39</v>
      </c>
      <c r="M1132">
        <f>YEAR(Table1[[#This Row],[order_date]])</f>
        <v>2023</v>
      </c>
      <c r="N1132">
        <f>MONTH(Table1[[#This Row],[order_date]])</f>
        <v>4</v>
      </c>
      <c r="O1132" s="3">
        <f>Table1[[#This Row],[sales]]-Table1[[#This Row],[profit]]</f>
        <v>2304.0100000000002</v>
      </c>
      <c r="P1132" s="3">
        <f>Table1[[#This Row],[sales]]*Table1[[#This Row],[quantity]]</f>
        <v>2961.32</v>
      </c>
      <c r="Q1132" s="9">
        <f>Table1[[#This Row],[delivery_date]]-Table1[[#This Row],[order_date]]</f>
        <v>6</v>
      </c>
    </row>
    <row r="1133" spans="1:17" x14ac:dyDescent="0.35">
      <c r="A1133" t="s">
        <v>1164</v>
      </c>
      <c r="B1133" t="s">
        <v>41</v>
      </c>
      <c r="C1133" t="s">
        <v>36</v>
      </c>
      <c r="D1133" s="2">
        <v>1978.83</v>
      </c>
      <c r="E1133">
        <v>0.14000000000000001</v>
      </c>
      <c r="F1133">
        <v>4</v>
      </c>
      <c r="G1133" s="1">
        <v>45130</v>
      </c>
      <c r="H1133" s="1">
        <v>45136</v>
      </c>
      <c r="I1133" t="s">
        <v>31</v>
      </c>
      <c r="J1133" t="s">
        <v>16</v>
      </c>
      <c r="K1133" s="2">
        <v>316.48</v>
      </c>
      <c r="L1133" t="s">
        <v>23</v>
      </c>
      <c r="M1133">
        <f>YEAR(Table1[[#This Row],[order_date]])</f>
        <v>2023</v>
      </c>
      <c r="N1133">
        <f>MONTH(Table1[[#This Row],[order_date]])</f>
        <v>7</v>
      </c>
      <c r="O1133" s="3">
        <f>Table1[[#This Row],[sales]]-Table1[[#This Row],[profit]]</f>
        <v>1662.35</v>
      </c>
      <c r="P1133" s="3">
        <f>Table1[[#This Row],[sales]]*Table1[[#This Row],[quantity]]</f>
        <v>7915.32</v>
      </c>
      <c r="Q1133" s="9">
        <f>Table1[[#This Row],[delivery_date]]-Table1[[#This Row],[order_date]]</f>
        <v>6</v>
      </c>
    </row>
    <row r="1134" spans="1:17" x14ac:dyDescent="0.35">
      <c r="A1134" t="s">
        <v>1165</v>
      </c>
      <c r="B1134" t="s">
        <v>41</v>
      </c>
      <c r="C1134" t="s">
        <v>36</v>
      </c>
      <c r="D1134" s="2">
        <v>801.53</v>
      </c>
      <c r="E1134">
        <v>0.46</v>
      </c>
      <c r="F1134">
        <v>6</v>
      </c>
      <c r="G1134" s="1">
        <v>45619</v>
      </c>
      <c r="H1134" s="1">
        <v>45620</v>
      </c>
      <c r="I1134" t="s">
        <v>15</v>
      </c>
      <c r="J1134" t="s">
        <v>22</v>
      </c>
      <c r="K1134" s="2">
        <v>169.25</v>
      </c>
      <c r="L1134" t="s">
        <v>28</v>
      </c>
      <c r="M1134">
        <f>YEAR(Table1[[#This Row],[order_date]])</f>
        <v>2024</v>
      </c>
      <c r="N1134">
        <f>MONTH(Table1[[#This Row],[order_date]])</f>
        <v>11</v>
      </c>
      <c r="O1134" s="3">
        <f>Table1[[#This Row],[sales]]-Table1[[#This Row],[profit]]</f>
        <v>632.28</v>
      </c>
      <c r="P1134" s="3">
        <f>Table1[[#This Row],[sales]]*Table1[[#This Row],[quantity]]</f>
        <v>4809.18</v>
      </c>
      <c r="Q1134" s="9">
        <f>Table1[[#This Row],[delivery_date]]-Table1[[#This Row],[order_date]]</f>
        <v>1</v>
      </c>
    </row>
    <row r="1135" spans="1:17" x14ac:dyDescent="0.35">
      <c r="A1135" t="s">
        <v>1166</v>
      </c>
      <c r="B1135" t="s">
        <v>13</v>
      </c>
      <c r="C1135" t="s">
        <v>14</v>
      </c>
      <c r="D1135" s="2">
        <v>2509.14</v>
      </c>
      <c r="E1135">
        <v>0.06</v>
      </c>
      <c r="F1135">
        <v>4</v>
      </c>
      <c r="G1135" s="1">
        <v>45077</v>
      </c>
      <c r="H1135" s="1">
        <v>45084</v>
      </c>
      <c r="I1135" t="s">
        <v>31</v>
      </c>
      <c r="J1135" t="s">
        <v>27</v>
      </c>
      <c r="K1135" s="2">
        <v>396.21</v>
      </c>
      <c r="L1135" t="s">
        <v>48</v>
      </c>
      <c r="M1135">
        <f>YEAR(Table1[[#This Row],[order_date]])</f>
        <v>2023</v>
      </c>
      <c r="N1135">
        <f>MONTH(Table1[[#This Row],[order_date]])</f>
        <v>5</v>
      </c>
      <c r="O1135" s="3">
        <f>Table1[[#This Row],[sales]]-Table1[[#This Row],[profit]]</f>
        <v>2112.9299999999998</v>
      </c>
      <c r="P1135" s="3">
        <f>Table1[[#This Row],[sales]]*Table1[[#This Row],[quantity]]</f>
        <v>10036.56</v>
      </c>
      <c r="Q1135" s="9">
        <f>Table1[[#This Row],[delivery_date]]-Table1[[#This Row],[order_date]]</f>
        <v>7</v>
      </c>
    </row>
    <row r="1136" spans="1:17" x14ac:dyDescent="0.35">
      <c r="A1136" t="s">
        <v>1167</v>
      </c>
      <c r="B1136" t="s">
        <v>13</v>
      </c>
      <c r="C1136" t="s">
        <v>33</v>
      </c>
      <c r="D1136" s="2">
        <v>1687.57</v>
      </c>
      <c r="E1136">
        <v>0.22</v>
      </c>
      <c r="F1136">
        <v>4</v>
      </c>
      <c r="G1136" s="1">
        <v>45172</v>
      </c>
      <c r="H1136" s="1">
        <v>45176</v>
      </c>
      <c r="I1136" t="s">
        <v>21</v>
      </c>
      <c r="J1136" t="s">
        <v>27</v>
      </c>
      <c r="K1136" s="2">
        <v>170.96</v>
      </c>
      <c r="L1136" t="s">
        <v>48</v>
      </c>
      <c r="M1136">
        <f>YEAR(Table1[[#This Row],[order_date]])</f>
        <v>2023</v>
      </c>
      <c r="N1136">
        <f>MONTH(Table1[[#This Row],[order_date]])</f>
        <v>9</v>
      </c>
      <c r="O1136" s="3">
        <f>Table1[[#This Row],[sales]]-Table1[[#This Row],[profit]]</f>
        <v>1516.61</v>
      </c>
      <c r="P1136" s="3">
        <f>Table1[[#This Row],[sales]]*Table1[[#This Row],[quantity]]</f>
        <v>6750.28</v>
      </c>
      <c r="Q1136" s="9">
        <f>Table1[[#This Row],[delivery_date]]-Table1[[#This Row],[order_date]]</f>
        <v>4</v>
      </c>
    </row>
    <row r="1137" spans="1:17" x14ac:dyDescent="0.35">
      <c r="A1137" t="s">
        <v>1168</v>
      </c>
      <c r="B1137" t="s">
        <v>13</v>
      </c>
      <c r="C1137" t="s">
        <v>26</v>
      </c>
      <c r="D1137" s="2">
        <v>4334.5200000000004</v>
      </c>
      <c r="E1137">
        <v>0.38</v>
      </c>
      <c r="F1137">
        <v>9</v>
      </c>
      <c r="G1137" s="1">
        <v>44984</v>
      </c>
      <c r="H1137" s="1">
        <v>44989</v>
      </c>
      <c r="I1137" t="s">
        <v>15</v>
      </c>
      <c r="J1137" t="s">
        <v>16</v>
      </c>
      <c r="K1137" s="2">
        <v>582.98</v>
      </c>
      <c r="L1137" t="s">
        <v>39</v>
      </c>
      <c r="M1137">
        <f>YEAR(Table1[[#This Row],[order_date]])</f>
        <v>2023</v>
      </c>
      <c r="N1137">
        <f>MONTH(Table1[[#This Row],[order_date]])</f>
        <v>2</v>
      </c>
      <c r="O1137" s="3">
        <f>Table1[[#This Row],[sales]]-Table1[[#This Row],[profit]]</f>
        <v>3751.5400000000004</v>
      </c>
      <c r="P1137" s="3">
        <f>Table1[[#This Row],[sales]]*Table1[[#This Row],[quantity]]</f>
        <v>39010.680000000008</v>
      </c>
      <c r="Q1137" s="9">
        <f>Table1[[#This Row],[delivery_date]]-Table1[[#This Row],[order_date]]</f>
        <v>5</v>
      </c>
    </row>
    <row r="1138" spans="1:17" x14ac:dyDescent="0.35">
      <c r="A1138" t="s">
        <v>1169</v>
      </c>
      <c r="B1138" t="s">
        <v>13</v>
      </c>
      <c r="C1138" t="s">
        <v>33</v>
      </c>
      <c r="D1138" s="2">
        <v>3900.56</v>
      </c>
      <c r="E1138">
        <v>7.0000000000000007E-2</v>
      </c>
      <c r="F1138">
        <v>2</v>
      </c>
      <c r="G1138" s="1">
        <v>45635</v>
      </c>
      <c r="H1138" s="1">
        <v>45636</v>
      </c>
      <c r="I1138" t="s">
        <v>31</v>
      </c>
      <c r="J1138" t="s">
        <v>16</v>
      </c>
      <c r="K1138" s="2">
        <v>784.2</v>
      </c>
      <c r="L1138" t="s">
        <v>28</v>
      </c>
      <c r="M1138">
        <f>YEAR(Table1[[#This Row],[order_date]])</f>
        <v>2024</v>
      </c>
      <c r="N1138">
        <f>MONTH(Table1[[#This Row],[order_date]])</f>
        <v>12</v>
      </c>
      <c r="O1138" s="3">
        <f>Table1[[#This Row],[sales]]-Table1[[#This Row],[profit]]</f>
        <v>3116.3599999999997</v>
      </c>
      <c r="P1138" s="3">
        <f>Table1[[#This Row],[sales]]*Table1[[#This Row],[quantity]]</f>
        <v>7801.12</v>
      </c>
      <c r="Q1138" s="9">
        <f>Table1[[#This Row],[delivery_date]]-Table1[[#This Row],[order_date]]</f>
        <v>1</v>
      </c>
    </row>
    <row r="1139" spans="1:17" x14ac:dyDescent="0.35">
      <c r="A1139" t="s">
        <v>1170</v>
      </c>
      <c r="B1139" t="s">
        <v>41</v>
      </c>
      <c r="C1139" t="s">
        <v>26</v>
      </c>
      <c r="D1139" s="2">
        <v>1032.3499999999999</v>
      </c>
      <c r="E1139">
        <v>0.47</v>
      </c>
      <c r="F1139">
        <v>1</v>
      </c>
      <c r="G1139" s="1">
        <v>45433</v>
      </c>
      <c r="H1139" s="1">
        <v>45440</v>
      </c>
      <c r="I1139" t="s">
        <v>15</v>
      </c>
      <c r="J1139" t="s">
        <v>27</v>
      </c>
      <c r="K1139" s="2">
        <v>73.75</v>
      </c>
      <c r="L1139" t="s">
        <v>34</v>
      </c>
      <c r="M1139">
        <f>YEAR(Table1[[#This Row],[order_date]])</f>
        <v>2024</v>
      </c>
      <c r="N1139">
        <f>MONTH(Table1[[#This Row],[order_date]])</f>
        <v>5</v>
      </c>
      <c r="O1139" s="3">
        <f>Table1[[#This Row],[sales]]-Table1[[#This Row],[profit]]</f>
        <v>958.59999999999991</v>
      </c>
      <c r="P1139" s="3">
        <f>Table1[[#This Row],[sales]]*Table1[[#This Row],[quantity]]</f>
        <v>1032.3499999999999</v>
      </c>
      <c r="Q1139" s="9">
        <f>Table1[[#This Row],[delivery_date]]-Table1[[#This Row],[order_date]]</f>
        <v>7</v>
      </c>
    </row>
    <row r="1140" spans="1:17" x14ac:dyDescent="0.35">
      <c r="A1140" t="s">
        <v>1171</v>
      </c>
      <c r="B1140" t="s">
        <v>19</v>
      </c>
      <c r="C1140" t="s">
        <v>20</v>
      </c>
      <c r="D1140" s="2">
        <v>847.92</v>
      </c>
      <c r="E1140">
        <v>0.26</v>
      </c>
      <c r="F1140">
        <v>7</v>
      </c>
      <c r="G1140" s="1">
        <v>45167</v>
      </c>
      <c r="H1140" s="1">
        <v>45173</v>
      </c>
      <c r="I1140" t="s">
        <v>31</v>
      </c>
      <c r="J1140" t="s">
        <v>22</v>
      </c>
      <c r="K1140" s="2">
        <v>46.9</v>
      </c>
      <c r="L1140" t="s">
        <v>34</v>
      </c>
      <c r="M1140">
        <f>YEAR(Table1[[#This Row],[order_date]])</f>
        <v>2023</v>
      </c>
      <c r="N1140">
        <f>MONTH(Table1[[#This Row],[order_date]])</f>
        <v>8</v>
      </c>
      <c r="O1140" s="3">
        <f>Table1[[#This Row],[sales]]-Table1[[#This Row],[profit]]</f>
        <v>801.02</v>
      </c>
      <c r="P1140" s="3">
        <f>Table1[[#This Row],[sales]]*Table1[[#This Row],[quantity]]</f>
        <v>5935.44</v>
      </c>
      <c r="Q1140" s="9">
        <f>Table1[[#This Row],[delivery_date]]-Table1[[#This Row],[order_date]]</f>
        <v>6</v>
      </c>
    </row>
    <row r="1141" spans="1:17" x14ac:dyDescent="0.35">
      <c r="A1141" t="s">
        <v>1172</v>
      </c>
      <c r="B1141" t="s">
        <v>25</v>
      </c>
      <c r="C1141" t="s">
        <v>14</v>
      </c>
      <c r="D1141" s="2">
        <v>1803.62</v>
      </c>
      <c r="E1141">
        <v>0.25</v>
      </c>
      <c r="F1141">
        <v>5</v>
      </c>
      <c r="G1141" s="1">
        <v>45622</v>
      </c>
      <c r="H1141" s="1">
        <v>45626</v>
      </c>
      <c r="I1141" t="s">
        <v>21</v>
      </c>
      <c r="J1141" t="s">
        <v>27</v>
      </c>
      <c r="K1141" s="2">
        <v>92.31</v>
      </c>
      <c r="L1141" t="s">
        <v>39</v>
      </c>
      <c r="M1141">
        <f>YEAR(Table1[[#This Row],[order_date]])</f>
        <v>2024</v>
      </c>
      <c r="N1141">
        <f>MONTH(Table1[[#This Row],[order_date]])</f>
        <v>11</v>
      </c>
      <c r="O1141" s="3">
        <f>Table1[[#This Row],[sales]]-Table1[[#This Row],[profit]]</f>
        <v>1711.31</v>
      </c>
      <c r="P1141" s="3">
        <f>Table1[[#This Row],[sales]]*Table1[[#This Row],[quantity]]</f>
        <v>9018.0999999999985</v>
      </c>
      <c r="Q1141" s="9">
        <f>Table1[[#This Row],[delivery_date]]-Table1[[#This Row],[order_date]]</f>
        <v>4</v>
      </c>
    </row>
    <row r="1142" spans="1:17" x14ac:dyDescent="0.35">
      <c r="A1142" t="s">
        <v>1173</v>
      </c>
      <c r="B1142" t="s">
        <v>41</v>
      </c>
      <c r="C1142" t="s">
        <v>20</v>
      </c>
      <c r="D1142" s="2">
        <v>2119.66</v>
      </c>
      <c r="E1142">
        <v>0.21</v>
      </c>
      <c r="F1142">
        <v>5</v>
      </c>
      <c r="G1142" s="1">
        <v>45018</v>
      </c>
      <c r="H1142" s="1">
        <v>45020</v>
      </c>
      <c r="I1142" t="s">
        <v>21</v>
      </c>
      <c r="J1142" t="s">
        <v>16</v>
      </c>
      <c r="K1142" s="2">
        <v>165.42</v>
      </c>
      <c r="L1142" t="s">
        <v>34</v>
      </c>
      <c r="M1142">
        <f>YEAR(Table1[[#This Row],[order_date]])</f>
        <v>2023</v>
      </c>
      <c r="N1142">
        <f>MONTH(Table1[[#This Row],[order_date]])</f>
        <v>4</v>
      </c>
      <c r="O1142" s="3">
        <f>Table1[[#This Row],[sales]]-Table1[[#This Row],[profit]]</f>
        <v>1954.2399999999998</v>
      </c>
      <c r="P1142" s="3">
        <f>Table1[[#This Row],[sales]]*Table1[[#This Row],[quantity]]</f>
        <v>10598.3</v>
      </c>
      <c r="Q1142" s="9">
        <f>Table1[[#This Row],[delivery_date]]-Table1[[#This Row],[order_date]]</f>
        <v>2</v>
      </c>
    </row>
    <row r="1143" spans="1:17" x14ac:dyDescent="0.35">
      <c r="A1143" t="s">
        <v>1174</v>
      </c>
      <c r="B1143" t="s">
        <v>25</v>
      </c>
      <c r="C1143" t="s">
        <v>36</v>
      </c>
      <c r="D1143" s="2">
        <v>4666.8900000000003</v>
      </c>
      <c r="E1143">
        <v>0.43</v>
      </c>
      <c r="F1143">
        <v>2</v>
      </c>
      <c r="G1143" s="1">
        <v>45539</v>
      </c>
      <c r="H1143" s="1">
        <v>45545</v>
      </c>
      <c r="I1143" t="s">
        <v>21</v>
      </c>
      <c r="J1143" t="s">
        <v>27</v>
      </c>
      <c r="K1143" s="2">
        <v>393.33</v>
      </c>
      <c r="L1143" t="s">
        <v>28</v>
      </c>
      <c r="M1143">
        <f>YEAR(Table1[[#This Row],[order_date]])</f>
        <v>2024</v>
      </c>
      <c r="N1143">
        <f>MONTH(Table1[[#This Row],[order_date]])</f>
        <v>9</v>
      </c>
      <c r="O1143" s="3">
        <f>Table1[[#This Row],[sales]]-Table1[[#This Row],[profit]]</f>
        <v>4273.5600000000004</v>
      </c>
      <c r="P1143" s="3">
        <f>Table1[[#This Row],[sales]]*Table1[[#This Row],[quantity]]</f>
        <v>9333.7800000000007</v>
      </c>
      <c r="Q1143" s="9">
        <f>Table1[[#This Row],[delivery_date]]-Table1[[#This Row],[order_date]]</f>
        <v>6</v>
      </c>
    </row>
    <row r="1144" spans="1:17" x14ac:dyDescent="0.35">
      <c r="A1144" t="s">
        <v>1175</v>
      </c>
      <c r="B1144" t="s">
        <v>19</v>
      </c>
      <c r="C1144" t="s">
        <v>14</v>
      </c>
      <c r="D1144" s="2">
        <v>1577.94</v>
      </c>
      <c r="E1144">
        <v>0.47</v>
      </c>
      <c r="F1144">
        <v>6</v>
      </c>
      <c r="G1144" s="1">
        <v>45532</v>
      </c>
      <c r="H1144" s="1">
        <v>45539</v>
      </c>
      <c r="I1144" t="s">
        <v>15</v>
      </c>
      <c r="J1144" t="s">
        <v>16</v>
      </c>
      <c r="K1144" s="2">
        <v>345.57</v>
      </c>
      <c r="L1144" t="s">
        <v>28</v>
      </c>
      <c r="M1144">
        <f>YEAR(Table1[[#This Row],[order_date]])</f>
        <v>2024</v>
      </c>
      <c r="N1144">
        <f>MONTH(Table1[[#This Row],[order_date]])</f>
        <v>8</v>
      </c>
      <c r="O1144" s="3">
        <f>Table1[[#This Row],[sales]]-Table1[[#This Row],[profit]]</f>
        <v>1232.3700000000001</v>
      </c>
      <c r="P1144" s="3">
        <f>Table1[[#This Row],[sales]]*Table1[[#This Row],[quantity]]</f>
        <v>9467.64</v>
      </c>
      <c r="Q1144" s="9">
        <f>Table1[[#This Row],[delivery_date]]-Table1[[#This Row],[order_date]]</f>
        <v>7</v>
      </c>
    </row>
    <row r="1145" spans="1:17" x14ac:dyDescent="0.35">
      <c r="A1145" t="s">
        <v>1176</v>
      </c>
      <c r="B1145" t="s">
        <v>13</v>
      </c>
      <c r="C1145" t="s">
        <v>36</v>
      </c>
      <c r="D1145" s="2">
        <v>4351.16</v>
      </c>
      <c r="E1145">
        <v>0.19</v>
      </c>
      <c r="F1145">
        <v>5</v>
      </c>
      <c r="G1145" s="1">
        <v>45324</v>
      </c>
      <c r="H1145" s="1">
        <v>45328</v>
      </c>
      <c r="I1145" t="s">
        <v>31</v>
      </c>
      <c r="J1145" t="s">
        <v>27</v>
      </c>
      <c r="K1145" s="2">
        <v>657.76</v>
      </c>
      <c r="L1145" t="s">
        <v>17</v>
      </c>
      <c r="M1145">
        <f>YEAR(Table1[[#This Row],[order_date]])</f>
        <v>2024</v>
      </c>
      <c r="N1145">
        <f>MONTH(Table1[[#This Row],[order_date]])</f>
        <v>2</v>
      </c>
      <c r="O1145" s="3">
        <f>Table1[[#This Row],[sales]]-Table1[[#This Row],[profit]]</f>
        <v>3693.3999999999996</v>
      </c>
      <c r="P1145" s="3">
        <f>Table1[[#This Row],[sales]]*Table1[[#This Row],[quantity]]</f>
        <v>21755.8</v>
      </c>
      <c r="Q1145" s="9">
        <f>Table1[[#This Row],[delivery_date]]-Table1[[#This Row],[order_date]]</f>
        <v>4</v>
      </c>
    </row>
    <row r="1146" spans="1:17" x14ac:dyDescent="0.35">
      <c r="A1146" t="s">
        <v>1177</v>
      </c>
      <c r="B1146" t="s">
        <v>19</v>
      </c>
      <c r="C1146" t="s">
        <v>20</v>
      </c>
      <c r="D1146" s="2">
        <v>2576.02</v>
      </c>
      <c r="E1146">
        <v>0.27</v>
      </c>
      <c r="F1146">
        <v>5</v>
      </c>
      <c r="G1146" s="1">
        <v>45318</v>
      </c>
      <c r="H1146" s="1">
        <v>45320</v>
      </c>
      <c r="I1146" t="s">
        <v>15</v>
      </c>
      <c r="J1146" t="s">
        <v>22</v>
      </c>
      <c r="K1146" s="2">
        <v>157.58000000000001</v>
      </c>
      <c r="L1146" t="s">
        <v>17</v>
      </c>
      <c r="M1146">
        <f>YEAR(Table1[[#This Row],[order_date]])</f>
        <v>2024</v>
      </c>
      <c r="N1146">
        <f>MONTH(Table1[[#This Row],[order_date]])</f>
        <v>1</v>
      </c>
      <c r="O1146" s="3">
        <f>Table1[[#This Row],[sales]]-Table1[[#This Row],[profit]]</f>
        <v>2418.44</v>
      </c>
      <c r="P1146" s="3">
        <f>Table1[[#This Row],[sales]]*Table1[[#This Row],[quantity]]</f>
        <v>12880.1</v>
      </c>
      <c r="Q1146" s="9">
        <f>Table1[[#This Row],[delivery_date]]-Table1[[#This Row],[order_date]]</f>
        <v>2</v>
      </c>
    </row>
    <row r="1147" spans="1:17" x14ac:dyDescent="0.35">
      <c r="A1147" t="s">
        <v>1178</v>
      </c>
      <c r="B1147" t="s">
        <v>41</v>
      </c>
      <c r="C1147" t="s">
        <v>26</v>
      </c>
      <c r="D1147" s="2">
        <v>4439.5600000000004</v>
      </c>
      <c r="E1147">
        <v>0.16</v>
      </c>
      <c r="F1147">
        <v>6</v>
      </c>
      <c r="G1147" s="1">
        <v>44972</v>
      </c>
      <c r="H1147" s="1">
        <v>44979</v>
      </c>
      <c r="I1147" t="s">
        <v>15</v>
      </c>
      <c r="J1147" t="s">
        <v>27</v>
      </c>
      <c r="K1147" s="2">
        <v>431.46</v>
      </c>
      <c r="L1147" t="s">
        <v>34</v>
      </c>
      <c r="M1147">
        <f>YEAR(Table1[[#This Row],[order_date]])</f>
        <v>2023</v>
      </c>
      <c r="N1147">
        <f>MONTH(Table1[[#This Row],[order_date]])</f>
        <v>2</v>
      </c>
      <c r="O1147" s="3">
        <f>Table1[[#This Row],[sales]]-Table1[[#This Row],[profit]]</f>
        <v>4008.1000000000004</v>
      </c>
      <c r="P1147" s="3">
        <f>Table1[[#This Row],[sales]]*Table1[[#This Row],[quantity]]</f>
        <v>26637.360000000001</v>
      </c>
      <c r="Q1147" s="9">
        <f>Table1[[#This Row],[delivery_date]]-Table1[[#This Row],[order_date]]</f>
        <v>7</v>
      </c>
    </row>
    <row r="1148" spans="1:17" x14ac:dyDescent="0.35">
      <c r="A1148" t="s">
        <v>1179</v>
      </c>
      <c r="B1148" t="s">
        <v>13</v>
      </c>
      <c r="C1148" t="s">
        <v>36</v>
      </c>
      <c r="D1148" s="2">
        <v>3539.57</v>
      </c>
      <c r="E1148">
        <v>0.18</v>
      </c>
      <c r="F1148">
        <v>2</v>
      </c>
      <c r="G1148" s="1">
        <v>45081</v>
      </c>
      <c r="H1148" s="1">
        <v>45087</v>
      </c>
      <c r="I1148" t="s">
        <v>15</v>
      </c>
      <c r="J1148" t="s">
        <v>16</v>
      </c>
      <c r="K1148" s="2">
        <v>630.21</v>
      </c>
      <c r="L1148" t="s">
        <v>23</v>
      </c>
      <c r="M1148">
        <f>YEAR(Table1[[#This Row],[order_date]])</f>
        <v>2023</v>
      </c>
      <c r="N1148">
        <f>MONTH(Table1[[#This Row],[order_date]])</f>
        <v>6</v>
      </c>
      <c r="O1148" s="3">
        <f>Table1[[#This Row],[sales]]-Table1[[#This Row],[profit]]</f>
        <v>2909.36</v>
      </c>
      <c r="P1148" s="3">
        <f>Table1[[#This Row],[sales]]*Table1[[#This Row],[quantity]]</f>
        <v>7079.14</v>
      </c>
      <c r="Q1148" s="9">
        <f>Table1[[#This Row],[delivery_date]]-Table1[[#This Row],[order_date]]</f>
        <v>6</v>
      </c>
    </row>
    <row r="1149" spans="1:17" x14ac:dyDescent="0.35">
      <c r="A1149" t="s">
        <v>1180</v>
      </c>
      <c r="B1149" t="s">
        <v>41</v>
      </c>
      <c r="C1149" t="s">
        <v>33</v>
      </c>
      <c r="D1149" s="2">
        <v>3571.11</v>
      </c>
      <c r="E1149">
        <v>0.01</v>
      </c>
      <c r="F1149">
        <v>5</v>
      </c>
      <c r="G1149" s="1">
        <v>44996</v>
      </c>
      <c r="H1149" s="1">
        <v>45003</v>
      </c>
      <c r="I1149" t="s">
        <v>21</v>
      </c>
      <c r="J1149" t="s">
        <v>16</v>
      </c>
      <c r="K1149" s="2">
        <v>733.14</v>
      </c>
      <c r="L1149" t="s">
        <v>17</v>
      </c>
      <c r="M1149">
        <f>YEAR(Table1[[#This Row],[order_date]])</f>
        <v>2023</v>
      </c>
      <c r="N1149">
        <f>MONTH(Table1[[#This Row],[order_date]])</f>
        <v>3</v>
      </c>
      <c r="O1149" s="3">
        <f>Table1[[#This Row],[sales]]-Table1[[#This Row],[profit]]</f>
        <v>2837.9700000000003</v>
      </c>
      <c r="P1149" s="3">
        <f>Table1[[#This Row],[sales]]*Table1[[#This Row],[quantity]]</f>
        <v>17855.55</v>
      </c>
      <c r="Q1149" s="9">
        <f>Table1[[#This Row],[delivery_date]]-Table1[[#This Row],[order_date]]</f>
        <v>7</v>
      </c>
    </row>
    <row r="1150" spans="1:17" x14ac:dyDescent="0.35">
      <c r="A1150" t="s">
        <v>1181</v>
      </c>
      <c r="B1150" t="s">
        <v>13</v>
      </c>
      <c r="C1150" t="s">
        <v>26</v>
      </c>
      <c r="D1150" s="2">
        <v>2642.11</v>
      </c>
      <c r="E1150">
        <v>0.39</v>
      </c>
      <c r="F1150">
        <v>1</v>
      </c>
      <c r="G1150" s="1">
        <v>45437</v>
      </c>
      <c r="H1150" s="1">
        <v>45442</v>
      </c>
      <c r="I1150" t="s">
        <v>21</v>
      </c>
      <c r="J1150" t="s">
        <v>16</v>
      </c>
      <c r="K1150" s="2">
        <v>783.17</v>
      </c>
      <c r="L1150" t="s">
        <v>23</v>
      </c>
      <c r="M1150">
        <f>YEAR(Table1[[#This Row],[order_date]])</f>
        <v>2024</v>
      </c>
      <c r="N1150">
        <f>MONTH(Table1[[#This Row],[order_date]])</f>
        <v>5</v>
      </c>
      <c r="O1150" s="3">
        <f>Table1[[#This Row],[sales]]-Table1[[#This Row],[profit]]</f>
        <v>1858.94</v>
      </c>
      <c r="P1150" s="3">
        <f>Table1[[#This Row],[sales]]*Table1[[#This Row],[quantity]]</f>
        <v>2642.11</v>
      </c>
      <c r="Q1150" s="9">
        <f>Table1[[#This Row],[delivery_date]]-Table1[[#This Row],[order_date]]</f>
        <v>5</v>
      </c>
    </row>
    <row r="1151" spans="1:17" x14ac:dyDescent="0.35">
      <c r="A1151" t="s">
        <v>1182</v>
      </c>
      <c r="B1151" t="s">
        <v>25</v>
      </c>
      <c r="C1151" t="s">
        <v>26</v>
      </c>
      <c r="D1151" s="2">
        <v>4217.49</v>
      </c>
      <c r="E1151">
        <v>0.48</v>
      </c>
      <c r="F1151">
        <v>8</v>
      </c>
      <c r="G1151" s="1">
        <v>45208</v>
      </c>
      <c r="H1151" s="1">
        <v>45211</v>
      </c>
      <c r="I1151" t="s">
        <v>31</v>
      </c>
      <c r="J1151" t="s">
        <v>27</v>
      </c>
      <c r="K1151" s="2">
        <v>757.89</v>
      </c>
      <c r="L1151" t="s">
        <v>17</v>
      </c>
      <c r="M1151">
        <f>YEAR(Table1[[#This Row],[order_date]])</f>
        <v>2023</v>
      </c>
      <c r="N1151">
        <f>MONTH(Table1[[#This Row],[order_date]])</f>
        <v>10</v>
      </c>
      <c r="O1151" s="3">
        <f>Table1[[#This Row],[sales]]-Table1[[#This Row],[profit]]</f>
        <v>3459.6</v>
      </c>
      <c r="P1151" s="3">
        <f>Table1[[#This Row],[sales]]*Table1[[#This Row],[quantity]]</f>
        <v>33739.919999999998</v>
      </c>
      <c r="Q1151" s="9">
        <f>Table1[[#This Row],[delivery_date]]-Table1[[#This Row],[order_date]]</f>
        <v>3</v>
      </c>
    </row>
    <row r="1152" spans="1:17" x14ac:dyDescent="0.35">
      <c r="A1152" t="s">
        <v>1183</v>
      </c>
      <c r="B1152" t="s">
        <v>25</v>
      </c>
      <c r="C1152" t="s">
        <v>20</v>
      </c>
      <c r="D1152" s="2">
        <v>1346.68</v>
      </c>
      <c r="E1152">
        <v>0.38</v>
      </c>
      <c r="F1152">
        <v>1</v>
      </c>
      <c r="G1152" s="1">
        <v>45352</v>
      </c>
      <c r="H1152" s="1">
        <v>45355</v>
      </c>
      <c r="I1152" t="s">
        <v>21</v>
      </c>
      <c r="J1152" t="s">
        <v>16</v>
      </c>
      <c r="K1152" s="2">
        <v>107.39</v>
      </c>
      <c r="L1152" t="s">
        <v>39</v>
      </c>
      <c r="M1152">
        <f>YEAR(Table1[[#This Row],[order_date]])</f>
        <v>2024</v>
      </c>
      <c r="N1152">
        <f>MONTH(Table1[[#This Row],[order_date]])</f>
        <v>3</v>
      </c>
      <c r="O1152" s="3">
        <f>Table1[[#This Row],[sales]]-Table1[[#This Row],[profit]]</f>
        <v>1239.29</v>
      </c>
      <c r="P1152" s="3">
        <f>Table1[[#This Row],[sales]]*Table1[[#This Row],[quantity]]</f>
        <v>1346.68</v>
      </c>
      <c r="Q1152" s="9">
        <f>Table1[[#This Row],[delivery_date]]-Table1[[#This Row],[order_date]]</f>
        <v>3</v>
      </c>
    </row>
    <row r="1153" spans="1:17" x14ac:dyDescent="0.35">
      <c r="A1153" t="s">
        <v>1184</v>
      </c>
      <c r="B1153" t="s">
        <v>25</v>
      </c>
      <c r="C1153" t="s">
        <v>20</v>
      </c>
      <c r="D1153" s="2">
        <v>4546.0200000000004</v>
      </c>
      <c r="E1153">
        <v>0.26</v>
      </c>
      <c r="F1153">
        <v>7</v>
      </c>
      <c r="G1153" s="1">
        <v>44956</v>
      </c>
      <c r="H1153" s="1">
        <v>44961</v>
      </c>
      <c r="I1153" t="s">
        <v>31</v>
      </c>
      <c r="J1153" t="s">
        <v>27</v>
      </c>
      <c r="K1153" s="2">
        <v>963.28</v>
      </c>
      <c r="L1153" t="s">
        <v>48</v>
      </c>
      <c r="M1153">
        <f>YEAR(Table1[[#This Row],[order_date]])</f>
        <v>2023</v>
      </c>
      <c r="N1153">
        <f>MONTH(Table1[[#This Row],[order_date]])</f>
        <v>1</v>
      </c>
      <c r="O1153" s="3">
        <f>Table1[[#This Row],[sales]]-Table1[[#This Row],[profit]]</f>
        <v>3582.7400000000007</v>
      </c>
      <c r="P1153" s="3">
        <f>Table1[[#This Row],[sales]]*Table1[[#This Row],[quantity]]</f>
        <v>31822.140000000003</v>
      </c>
      <c r="Q1153" s="9">
        <f>Table1[[#This Row],[delivery_date]]-Table1[[#This Row],[order_date]]</f>
        <v>5</v>
      </c>
    </row>
    <row r="1154" spans="1:17" x14ac:dyDescent="0.35">
      <c r="A1154" t="s">
        <v>1185</v>
      </c>
      <c r="B1154" t="s">
        <v>19</v>
      </c>
      <c r="C1154" t="s">
        <v>14</v>
      </c>
      <c r="D1154" s="2">
        <v>3220.2</v>
      </c>
      <c r="E1154">
        <v>0.41</v>
      </c>
      <c r="F1154">
        <v>6</v>
      </c>
      <c r="G1154" s="1">
        <v>45647</v>
      </c>
      <c r="H1154" s="1">
        <v>45651</v>
      </c>
      <c r="I1154" t="s">
        <v>31</v>
      </c>
      <c r="J1154" t="s">
        <v>16</v>
      </c>
      <c r="K1154" s="2">
        <v>649.1</v>
      </c>
      <c r="L1154" t="s">
        <v>34</v>
      </c>
      <c r="M1154">
        <f>YEAR(Table1[[#This Row],[order_date]])</f>
        <v>2024</v>
      </c>
      <c r="N1154">
        <f>MONTH(Table1[[#This Row],[order_date]])</f>
        <v>12</v>
      </c>
      <c r="O1154" s="3">
        <f>Table1[[#This Row],[sales]]-Table1[[#This Row],[profit]]</f>
        <v>2571.1</v>
      </c>
      <c r="P1154" s="3">
        <f>Table1[[#This Row],[sales]]*Table1[[#This Row],[quantity]]</f>
        <v>19321.199999999997</v>
      </c>
      <c r="Q1154" s="9">
        <f>Table1[[#This Row],[delivery_date]]-Table1[[#This Row],[order_date]]</f>
        <v>4</v>
      </c>
    </row>
    <row r="1155" spans="1:17" x14ac:dyDescent="0.35">
      <c r="A1155" t="s">
        <v>1186</v>
      </c>
      <c r="B1155" t="s">
        <v>41</v>
      </c>
      <c r="C1155" t="s">
        <v>14</v>
      </c>
      <c r="D1155" s="2">
        <v>2249.67</v>
      </c>
      <c r="E1155">
        <v>0.43</v>
      </c>
      <c r="F1155">
        <v>8</v>
      </c>
      <c r="G1155" s="1">
        <v>45188</v>
      </c>
      <c r="H1155" s="1">
        <v>45195</v>
      </c>
      <c r="I1155" t="s">
        <v>21</v>
      </c>
      <c r="J1155" t="s">
        <v>22</v>
      </c>
      <c r="K1155" s="2">
        <v>305.31</v>
      </c>
      <c r="L1155" t="s">
        <v>17</v>
      </c>
      <c r="M1155">
        <f>YEAR(Table1[[#This Row],[order_date]])</f>
        <v>2023</v>
      </c>
      <c r="N1155">
        <f>MONTH(Table1[[#This Row],[order_date]])</f>
        <v>9</v>
      </c>
      <c r="O1155" s="3">
        <f>Table1[[#This Row],[sales]]-Table1[[#This Row],[profit]]</f>
        <v>1944.3600000000001</v>
      </c>
      <c r="P1155" s="3">
        <f>Table1[[#This Row],[sales]]*Table1[[#This Row],[quantity]]</f>
        <v>17997.36</v>
      </c>
      <c r="Q1155" s="9">
        <f>Table1[[#This Row],[delivery_date]]-Table1[[#This Row],[order_date]]</f>
        <v>7</v>
      </c>
    </row>
    <row r="1156" spans="1:17" x14ac:dyDescent="0.35">
      <c r="A1156" t="s">
        <v>1187</v>
      </c>
      <c r="B1156" t="s">
        <v>19</v>
      </c>
      <c r="C1156" t="s">
        <v>33</v>
      </c>
      <c r="D1156" s="2">
        <v>4912.7299999999996</v>
      </c>
      <c r="E1156">
        <v>0.27</v>
      </c>
      <c r="F1156">
        <v>5</v>
      </c>
      <c r="G1156" s="1">
        <v>45249</v>
      </c>
      <c r="H1156" s="1">
        <v>45252</v>
      </c>
      <c r="I1156" t="s">
        <v>21</v>
      </c>
      <c r="J1156" t="s">
        <v>16</v>
      </c>
      <c r="K1156" s="2">
        <v>1054.72</v>
      </c>
      <c r="L1156" t="s">
        <v>48</v>
      </c>
      <c r="M1156">
        <f>YEAR(Table1[[#This Row],[order_date]])</f>
        <v>2023</v>
      </c>
      <c r="N1156">
        <f>MONTH(Table1[[#This Row],[order_date]])</f>
        <v>11</v>
      </c>
      <c r="O1156" s="3">
        <f>Table1[[#This Row],[sales]]-Table1[[#This Row],[profit]]</f>
        <v>3858.0099999999993</v>
      </c>
      <c r="P1156" s="3">
        <f>Table1[[#This Row],[sales]]*Table1[[#This Row],[quantity]]</f>
        <v>24563.649999999998</v>
      </c>
      <c r="Q1156" s="9">
        <f>Table1[[#This Row],[delivery_date]]-Table1[[#This Row],[order_date]]</f>
        <v>3</v>
      </c>
    </row>
    <row r="1157" spans="1:17" x14ac:dyDescent="0.35">
      <c r="A1157" t="s">
        <v>1188</v>
      </c>
      <c r="B1157" t="s">
        <v>25</v>
      </c>
      <c r="C1157" t="s">
        <v>26</v>
      </c>
      <c r="D1157" s="2">
        <v>4323.87</v>
      </c>
      <c r="E1157">
        <v>0.47</v>
      </c>
      <c r="F1157">
        <v>6</v>
      </c>
      <c r="G1157" s="1">
        <v>45009</v>
      </c>
      <c r="H1157" s="1">
        <v>45015</v>
      </c>
      <c r="I1157" t="s">
        <v>21</v>
      </c>
      <c r="J1157" t="s">
        <v>16</v>
      </c>
      <c r="K1157" s="2">
        <v>1221.25</v>
      </c>
      <c r="L1157" t="s">
        <v>39</v>
      </c>
      <c r="M1157">
        <f>YEAR(Table1[[#This Row],[order_date]])</f>
        <v>2023</v>
      </c>
      <c r="N1157">
        <f>MONTH(Table1[[#This Row],[order_date]])</f>
        <v>3</v>
      </c>
      <c r="O1157" s="3">
        <f>Table1[[#This Row],[sales]]-Table1[[#This Row],[profit]]</f>
        <v>3102.62</v>
      </c>
      <c r="P1157" s="3">
        <f>Table1[[#This Row],[sales]]*Table1[[#This Row],[quantity]]</f>
        <v>25943.22</v>
      </c>
      <c r="Q1157" s="9">
        <f>Table1[[#This Row],[delivery_date]]-Table1[[#This Row],[order_date]]</f>
        <v>6</v>
      </c>
    </row>
    <row r="1158" spans="1:17" x14ac:dyDescent="0.35">
      <c r="A1158" t="s">
        <v>1189</v>
      </c>
      <c r="B1158" t="s">
        <v>41</v>
      </c>
      <c r="C1158" t="s">
        <v>33</v>
      </c>
      <c r="D1158" s="2">
        <v>3882.9</v>
      </c>
      <c r="E1158">
        <v>0.02</v>
      </c>
      <c r="F1158">
        <v>4</v>
      </c>
      <c r="G1158" s="1">
        <v>45393</v>
      </c>
      <c r="H1158" s="1">
        <v>45400</v>
      </c>
      <c r="I1158" t="s">
        <v>31</v>
      </c>
      <c r="J1158" t="s">
        <v>27</v>
      </c>
      <c r="K1158" s="2">
        <v>213.51</v>
      </c>
      <c r="L1158" t="s">
        <v>48</v>
      </c>
      <c r="M1158">
        <f>YEAR(Table1[[#This Row],[order_date]])</f>
        <v>2024</v>
      </c>
      <c r="N1158">
        <f>MONTH(Table1[[#This Row],[order_date]])</f>
        <v>4</v>
      </c>
      <c r="O1158" s="3">
        <f>Table1[[#This Row],[sales]]-Table1[[#This Row],[profit]]</f>
        <v>3669.3900000000003</v>
      </c>
      <c r="P1158" s="3">
        <f>Table1[[#This Row],[sales]]*Table1[[#This Row],[quantity]]</f>
        <v>15531.6</v>
      </c>
      <c r="Q1158" s="9">
        <f>Table1[[#This Row],[delivery_date]]-Table1[[#This Row],[order_date]]</f>
        <v>7</v>
      </c>
    </row>
    <row r="1159" spans="1:17" x14ac:dyDescent="0.35">
      <c r="A1159" t="s">
        <v>1190</v>
      </c>
      <c r="B1159" t="s">
        <v>25</v>
      </c>
      <c r="C1159" t="s">
        <v>33</v>
      </c>
      <c r="D1159" s="2">
        <v>1442.12</v>
      </c>
      <c r="E1159">
        <v>0.01</v>
      </c>
      <c r="F1159">
        <v>1</v>
      </c>
      <c r="G1159" s="1">
        <v>45142</v>
      </c>
      <c r="H1159" s="1">
        <v>45149</v>
      </c>
      <c r="I1159" t="s">
        <v>15</v>
      </c>
      <c r="J1159" t="s">
        <v>22</v>
      </c>
      <c r="K1159" s="2">
        <v>146.6</v>
      </c>
      <c r="L1159" t="s">
        <v>34</v>
      </c>
      <c r="M1159">
        <f>YEAR(Table1[[#This Row],[order_date]])</f>
        <v>2023</v>
      </c>
      <c r="N1159">
        <f>MONTH(Table1[[#This Row],[order_date]])</f>
        <v>8</v>
      </c>
      <c r="O1159" s="3">
        <f>Table1[[#This Row],[sales]]-Table1[[#This Row],[profit]]</f>
        <v>1295.52</v>
      </c>
      <c r="P1159" s="3">
        <f>Table1[[#This Row],[sales]]*Table1[[#This Row],[quantity]]</f>
        <v>1442.12</v>
      </c>
      <c r="Q1159" s="9">
        <f>Table1[[#This Row],[delivery_date]]-Table1[[#This Row],[order_date]]</f>
        <v>7</v>
      </c>
    </row>
    <row r="1160" spans="1:17" x14ac:dyDescent="0.35">
      <c r="A1160" t="s">
        <v>1191</v>
      </c>
      <c r="B1160" t="s">
        <v>19</v>
      </c>
      <c r="C1160" t="s">
        <v>20</v>
      </c>
      <c r="D1160" s="2">
        <v>4871.33</v>
      </c>
      <c r="E1160">
        <v>0.04</v>
      </c>
      <c r="F1160">
        <v>7</v>
      </c>
      <c r="G1160" s="1">
        <v>44961</v>
      </c>
      <c r="H1160" s="1">
        <v>44963</v>
      </c>
      <c r="I1160" t="s">
        <v>31</v>
      </c>
      <c r="J1160" t="s">
        <v>16</v>
      </c>
      <c r="K1160" s="2">
        <v>387.78</v>
      </c>
      <c r="L1160" t="s">
        <v>23</v>
      </c>
      <c r="M1160">
        <f>YEAR(Table1[[#This Row],[order_date]])</f>
        <v>2023</v>
      </c>
      <c r="N1160">
        <f>MONTH(Table1[[#This Row],[order_date]])</f>
        <v>2</v>
      </c>
      <c r="O1160" s="3">
        <f>Table1[[#This Row],[sales]]-Table1[[#This Row],[profit]]</f>
        <v>4483.55</v>
      </c>
      <c r="P1160" s="3">
        <f>Table1[[#This Row],[sales]]*Table1[[#This Row],[quantity]]</f>
        <v>34099.31</v>
      </c>
      <c r="Q1160" s="9">
        <f>Table1[[#This Row],[delivery_date]]-Table1[[#This Row],[order_date]]</f>
        <v>2</v>
      </c>
    </row>
    <row r="1161" spans="1:17" x14ac:dyDescent="0.35">
      <c r="A1161" t="s">
        <v>1192</v>
      </c>
      <c r="B1161" t="s">
        <v>19</v>
      </c>
      <c r="C1161" t="s">
        <v>33</v>
      </c>
      <c r="D1161" s="2">
        <v>3740.64</v>
      </c>
      <c r="E1161">
        <v>0.03</v>
      </c>
      <c r="F1161">
        <v>2</v>
      </c>
      <c r="G1161" s="1">
        <v>44931</v>
      </c>
      <c r="H1161" s="1">
        <v>44936</v>
      </c>
      <c r="I1161" t="s">
        <v>31</v>
      </c>
      <c r="J1161" t="s">
        <v>16</v>
      </c>
      <c r="K1161" s="2">
        <v>846.62</v>
      </c>
      <c r="L1161" t="s">
        <v>23</v>
      </c>
      <c r="M1161">
        <f>YEAR(Table1[[#This Row],[order_date]])</f>
        <v>2023</v>
      </c>
      <c r="N1161">
        <f>MONTH(Table1[[#This Row],[order_date]])</f>
        <v>1</v>
      </c>
      <c r="O1161" s="3">
        <f>Table1[[#This Row],[sales]]-Table1[[#This Row],[profit]]</f>
        <v>2894.02</v>
      </c>
      <c r="P1161" s="3">
        <f>Table1[[#This Row],[sales]]*Table1[[#This Row],[quantity]]</f>
        <v>7481.28</v>
      </c>
      <c r="Q1161" s="9">
        <f>Table1[[#This Row],[delivery_date]]-Table1[[#This Row],[order_date]]</f>
        <v>5</v>
      </c>
    </row>
    <row r="1162" spans="1:17" x14ac:dyDescent="0.35">
      <c r="A1162" t="s">
        <v>1193</v>
      </c>
      <c r="B1162" t="s">
        <v>19</v>
      </c>
      <c r="C1162" t="s">
        <v>33</v>
      </c>
      <c r="D1162" s="2">
        <v>3065.56</v>
      </c>
      <c r="E1162">
        <v>0.21</v>
      </c>
      <c r="F1162">
        <v>1</v>
      </c>
      <c r="G1162" s="1">
        <v>44932</v>
      </c>
      <c r="H1162" s="1">
        <v>44933</v>
      </c>
      <c r="I1162" t="s">
        <v>15</v>
      </c>
      <c r="J1162" t="s">
        <v>16</v>
      </c>
      <c r="K1162" s="2">
        <v>659.97</v>
      </c>
      <c r="L1162" t="s">
        <v>17</v>
      </c>
      <c r="M1162">
        <f>YEAR(Table1[[#This Row],[order_date]])</f>
        <v>2023</v>
      </c>
      <c r="N1162">
        <f>MONTH(Table1[[#This Row],[order_date]])</f>
        <v>1</v>
      </c>
      <c r="O1162" s="3">
        <f>Table1[[#This Row],[sales]]-Table1[[#This Row],[profit]]</f>
        <v>2405.59</v>
      </c>
      <c r="P1162" s="3">
        <f>Table1[[#This Row],[sales]]*Table1[[#This Row],[quantity]]</f>
        <v>3065.56</v>
      </c>
      <c r="Q1162" s="9">
        <f>Table1[[#This Row],[delivery_date]]-Table1[[#This Row],[order_date]]</f>
        <v>1</v>
      </c>
    </row>
    <row r="1163" spans="1:17" x14ac:dyDescent="0.35">
      <c r="A1163" t="s">
        <v>1194</v>
      </c>
      <c r="B1163" t="s">
        <v>25</v>
      </c>
      <c r="C1163" t="s">
        <v>36</v>
      </c>
      <c r="D1163" s="2">
        <v>4616.82</v>
      </c>
      <c r="E1163">
        <v>0.47</v>
      </c>
      <c r="F1163">
        <v>1</v>
      </c>
      <c r="G1163" s="1">
        <v>45173</v>
      </c>
      <c r="H1163" s="1">
        <v>45176</v>
      </c>
      <c r="I1163" t="s">
        <v>31</v>
      </c>
      <c r="J1163" t="s">
        <v>27</v>
      </c>
      <c r="K1163" s="2">
        <v>338.97</v>
      </c>
      <c r="L1163" t="s">
        <v>17</v>
      </c>
      <c r="M1163">
        <f>YEAR(Table1[[#This Row],[order_date]])</f>
        <v>2023</v>
      </c>
      <c r="N1163">
        <f>MONTH(Table1[[#This Row],[order_date]])</f>
        <v>9</v>
      </c>
      <c r="O1163" s="3">
        <f>Table1[[#This Row],[sales]]-Table1[[#This Row],[profit]]</f>
        <v>4277.8499999999995</v>
      </c>
      <c r="P1163" s="3">
        <f>Table1[[#This Row],[sales]]*Table1[[#This Row],[quantity]]</f>
        <v>4616.82</v>
      </c>
      <c r="Q1163" s="9">
        <f>Table1[[#This Row],[delivery_date]]-Table1[[#This Row],[order_date]]</f>
        <v>3</v>
      </c>
    </row>
    <row r="1164" spans="1:17" x14ac:dyDescent="0.35">
      <c r="A1164" t="s">
        <v>1195</v>
      </c>
      <c r="B1164" t="s">
        <v>41</v>
      </c>
      <c r="C1164" t="s">
        <v>14</v>
      </c>
      <c r="D1164" s="2">
        <v>894.69</v>
      </c>
      <c r="E1164">
        <v>0.34</v>
      </c>
      <c r="F1164">
        <v>1</v>
      </c>
      <c r="G1164" s="1">
        <v>45019</v>
      </c>
      <c r="H1164" s="1">
        <v>45023</v>
      </c>
      <c r="I1164" t="s">
        <v>31</v>
      </c>
      <c r="J1164" t="s">
        <v>16</v>
      </c>
      <c r="K1164" s="2">
        <v>75.040000000000006</v>
      </c>
      <c r="L1164" t="s">
        <v>23</v>
      </c>
      <c r="M1164">
        <f>YEAR(Table1[[#This Row],[order_date]])</f>
        <v>2023</v>
      </c>
      <c r="N1164">
        <f>MONTH(Table1[[#This Row],[order_date]])</f>
        <v>4</v>
      </c>
      <c r="O1164" s="3">
        <f>Table1[[#This Row],[sales]]-Table1[[#This Row],[profit]]</f>
        <v>819.65000000000009</v>
      </c>
      <c r="P1164" s="3">
        <f>Table1[[#This Row],[sales]]*Table1[[#This Row],[quantity]]</f>
        <v>894.69</v>
      </c>
      <c r="Q1164" s="9">
        <f>Table1[[#This Row],[delivery_date]]-Table1[[#This Row],[order_date]]</f>
        <v>4</v>
      </c>
    </row>
    <row r="1165" spans="1:17" x14ac:dyDescent="0.35">
      <c r="A1165" t="s">
        <v>1196</v>
      </c>
      <c r="B1165" t="s">
        <v>41</v>
      </c>
      <c r="C1165" t="s">
        <v>14</v>
      </c>
      <c r="D1165" s="2">
        <v>781.18</v>
      </c>
      <c r="E1165">
        <v>0.33</v>
      </c>
      <c r="F1165">
        <v>2</v>
      </c>
      <c r="G1165" s="1">
        <v>45241</v>
      </c>
      <c r="H1165" s="1">
        <v>45246</v>
      </c>
      <c r="I1165" t="s">
        <v>21</v>
      </c>
      <c r="J1165" t="s">
        <v>22</v>
      </c>
      <c r="K1165" s="2">
        <v>205.48</v>
      </c>
      <c r="L1165" t="s">
        <v>23</v>
      </c>
      <c r="M1165">
        <f>YEAR(Table1[[#This Row],[order_date]])</f>
        <v>2023</v>
      </c>
      <c r="N1165">
        <f>MONTH(Table1[[#This Row],[order_date]])</f>
        <v>11</v>
      </c>
      <c r="O1165" s="3">
        <f>Table1[[#This Row],[sales]]-Table1[[#This Row],[profit]]</f>
        <v>575.69999999999993</v>
      </c>
      <c r="P1165" s="3">
        <f>Table1[[#This Row],[sales]]*Table1[[#This Row],[quantity]]</f>
        <v>1562.36</v>
      </c>
      <c r="Q1165" s="9">
        <f>Table1[[#This Row],[delivery_date]]-Table1[[#This Row],[order_date]]</f>
        <v>5</v>
      </c>
    </row>
    <row r="1166" spans="1:17" x14ac:dyDescent="0.35">
      <c r="A1166" t="s">
        <v>1197</v>
      </c>
      <c r="B1166" t="s">
        <v>25</v>
      </c>
      <c r="C1166" t="s">
        <v>26</v>
      </c>
      <c r="D1166" s="2">
        <v>2862.2</v>
      </c>
      <c r="E1166">
        <v>0.19</v>
      </c>
      <c r="F1166">
        <v>1</v>
      </c>
      <c r="G1166" s="1">
        <v>45361</v>
      </c>
      <c r="H1166" s="1">
        <v>45367</v>
      </c>
      <c r="I1166" t="s">
        <v>21</v>
      </c>
      <c r="J1166" t="s">
        <v>22</v>
      </c>
      <c r="K1166" s="2">
        <v>567.08000000000004</v>
      </c>
      <c r="L1166" t="s">
        <v>39</v>
      </c>
      <c r="M1166">
        <f>YEAR(Table1[[#This Row],[order_date]])</f>
        <v>2024</v>
      </c>
      <c r="N1166">
        <f>MONTH(Table1[[#This Row],[order_date]])</f>
        <v>3</v>
      </c>
      <c r="O1166" s="3">
        <f>Table1[[#This Row],[sales]]-Table1[[#This Row],[profit]]</f>
        <v>2295.12</v>
      </c>
      <c r="P1166" s="3">
        <f>Table1[[#This Row],[sales]]*Table1[[#This Row],[quantity]]</f>
        <v>2862.2</v>
      </c>
      <c r="Q1166" s="9">
        <f>Table1[[#This Row],[delivery_date]]-Table1[[#This Row],[order_date]]</f>
        <v>6</v>
      </c>
    </row>
    <row r="1167" spans="1:17" x14ac:dyDescent="0.35">
      <c r="A1167" t="s">
        <v>1198</v>
      </c>
      <c r="B1167" t="s">
        <v>41</v>
      </c>
      <c r="C1167" t="s">
        <v>14</v>
      </c>
      <c r="D1167" s="2">
        <v>377.9</v>
      </c>
      <c r="E1167">
        <v>0.27</v>
      </c>
      <c r="F1167">
        <v>4</v>
      </c>
      <c r="G1167" s="1">
        <v>45116</v>
      </c>
      <c r="H1167" s="1">
        <v>45123</v>
      </c>
      <c r="I1167" t="s">
        <v>15</v>
      </c>
      <c r="J1167" t="s">
        <v>22</v>
      </c>
      <c r="K1167" s="2">
        <v>67.11</v>
      </c>
      <c r="L1167" t="s">
        <v>23</v>
      </c>
      <c r="M1167">
        <f>YEAR(Table1[[#This Row],[order_date]])</f>
        <v>2023</v>
      </c>
      <c r="N1167">
        <f>MONTH(Table1[[#This Row],[order_date]])</f>
        <v>7</v>
      </c>
      <c r="O1167" s="3">
        <f>Table1[[#This Row],[sales]]-Table1[[#This Row],[profit]]</f>
        <v>310.78999999999996</v>
      </c>
      <c r="P1167" s="3">
        <f>Table1[[#This Row],[sales]]*Table1[[#This Row],[quantity]]</f>
        <v>1511.6</v>
      </c>
      <c r="Q1167" s="9">
        <f>Table1[[#This Row],[delivery_date]]-Table1[[#This Row],[order_date]]</f>
        <v>7</v>
      </c>
    </row>
    <row r="1168" spans="1:17" x14ac:dyDescent="0.35">
      <c r="A1168" t="s">
        <v>1199</v>
      </c>
      <c r="B1168" t="s">
        <v>25</v>
      </c>
      <c r="C1168" t="s">
        <v>26</v>
      </c>
      <c r="D1168" s="2">
        <v>3353.54</v>
      </c>
      <c r="E1168">
        <v>0.15</v>
      </c>
      <c r="F1168">
        <v>7</v>
      </c>
      <c r="G1168" s="1">
        <v>45470</v>
      </c>
      <c r="H1168" s="1">
        <v>45473</v>
      </c>
      <c r="I1168" t="s">
        <v>21</v>
      </c>
      <c r="J1168" t="s">
        <v>16</v>
      </c>
      <c r="K1168" s="2">
        <v>608.89</v>
      </c>
      <c r="L1168" t="s">
        <v>48</v>
      </c>
      <c r="M1168">
        <f>YEAR(Table1[[#This Row],[order_date]])</f>
        <v>2024</v>
      </c>
      <c r="N1168">
        <f>MONTH(Table1[[#This Row],[order_date]])</f>
        <v>6</v>
      </c>
      <c r="O1168" s="3">
        <f>Table1[[#This Row],[sales]]-Table1[[#This Row],[profit]]</f>
        <v>2744.65</v>
      </c>
      <c r="P1168" s="3">
        <f>Table1[[#This Row],[sales]]*Table1[[#This Row],[quantity]]</f>
        <v>23474.78</v>
      </c>
      <c r="Q1168" s="9">
        <f>Table1[[#This Row],[delivery_date]]-Table1[[#This Row],[order_date]]</f>
        <v>3</v>
      </c>
    </row>
    <row r="1169" spans="1:17" x14ac:dyDescent="0.35">
      <c r="A1169" t="s">
        <v>1200</v>
      </c>
      <c r="B1169" t="s">
        <v>41</v>
      </c>
      <c r="C1169" t="s">
        <v>36</v>
      </c>
      <c r="D1169" s="2">
        <v>1279.6300000000001</v>
      </c>
      <c r="E1169">
        <v>0.26</v>
      </c>
      <c r="F1169">
        <v>3</v>
      </c>
      <c r="G1169" s="1">
        <v>45359</v>
      </c>
      <c r="H1169" s="1">
        <v>45362</v>
      </c>
      <c r="I1169" t="s">
        <v>21</v>
      </c>
      <c r="J1169" t="s">
        <v>16</v>
      </c>
      <c r="K1169" s="2">
        <v>116.87</v>
      </c>
      <c r="L1169" t="s">
        <v>28</v>
      </c>
      <c r="M1169">
        <f>YEAR(Table1[[#This Row],[order_date]])</f>
        <v>2024</v>
      </c>
      <c r="N1169">
        <f>MONTH(Table1[[#This Row],[order_date]])</f>
        <v>3</v>
      </c>
      <c r="O1169" s="3">
        <f>Table1[[#This Row],[sales]]-Table1[[#This Row],[profit]]</f>
        <v>1162.7600000000002</v>
      </c>
      <c r="P1169" s="3">
        <f>Table1[[#This Row],[sales]]*Table1[[#This Row],[quantity]]</f>
        <v>3838.8900000000003</v>
      </c>
      <c r="Q1169" s="9">
        <f>Table1[[#This Row],[delivery_date]]-Table1[[#This Row],[order_date]]</f>
        <v>3</v>
      </c>
    </row>
    <row r="1170" spans="1:17" x14ac:dyDescent="0.35">
      <c r="A1170" t="s">
        <v>1201</v>
      </c>
      <c r="B1170" t="s">
        <v>13</v>
      </c>
      <c r="C1170" t="s">
        <v>14</v>
      </c>
      <c r="D1170" s="2">
        <v>683.23</v>
      </c>
      <c r="E1170">
        <v>0.37</v>
      </c>
      <c r="F1170">
        <v>9</v>
      </c>
      <c r="G1170" s="1">
        <v>45152</v>
      </c>
      <c r="H1170" s="1">
        <v>45157</v>
      </c>
      <c r="I1170" t="s">
        <v>21</v>
      </c>
      <c r="J1170" t="s">
        <v>22</v>
      </c>
      <c r="K1170" s="2">
        <v>102.12</v>
      </c>
      <c r="L1170" t="s">
        <v>17</v>
      </c>
      <c r="M1170">
        <f>YEAR(Table1[[#This Row],[order_date]])</f>
        <v>2023</v>
      </c>
      <c r="N1170">
        <f>MONTH(Table1[[#This Row],[order_date]])</f>
        <v>8</v>
      </c>
      <c r="O1170" s="3">
        <f>Table1[[#This Row],[sales]]-Table1[[#This Row],[profit]]</f>
        <v>581.11</v>
      </c>
      <c r="P1170" s="3">
        <f>Table1[[#This Row],[sales]]*Table1[[#This Row],[quantity]]</f>
        <v>6149.07</v>
      </c>
      <c r="Q1170" s="9">
        <f>Table1[[#This Row],[delivery_date]]-Table1[[#This Row],[order_date]]</f>
        <v>5</v>
      </c>
    </row>
    <row r="1171" spans="1:17" x14ac:dyDescent="0.35">
      <c r="A1171" t="s">
        <v>1202</v>
      </c>
      <c r="B1171" t="s">
        <v>13</v>
      </c>
      <c r="C1171" t="s">
        <v>36</v>
      </c>
      <c r="D1171" s="2">
        <v>2106.5300000000002</v>
      </c>
      <c r="E1171">
        <v>0.28000000000000003</v>
      </c>
      <c r="F1171">
        <v>2</v>
      </c>
      <c r="G1171" s="1">
        <v>45162</v>
      </c>
      <c r="H1171" s="1">
        <v>45163</v>
      </c>
      <c r="I1171" t="s">
        <v>15</v>
      </c>
      <c r="J1171" t="s">
        <v>22</v>
      </c>
      <c r="K1171" s="2">
        <v>412.01</v>
      </c>
      <c r="L1171" t="s">
        <v>28</v>
      </c>
      <c r="M1171">
        <f>YEAR(Table1[[#This Row],[order_date]])</f>
        <v>2023</v>
      </c>
      <c r="N1171">
        <f>MONTH(Table1[[#This Row],[order_date]])</f>
        <v>8</v>
      </c>
      <c r="O1171" s="3">
        <f>Table1[[#This Row],[sales]]-Table1[[#This Row],[profit]]</f>
        <v>1694.5200000000002</v>
      </c>
      <c r="P1171" s="3">
        <f>Table1[[#This Row],[sales]]*Table1[[#This Row],[quantity]]</f>
        <v>4213.0600000000004</v>
      </c>
      <c r="Q1171" s="9">
        <f>Table1[[#This Row],[delivery_date]]-Table1[[#This Row],[order_date]]</f>
        <v>1</v>
      </c>
    </row>
    <row r="1172" spans="1:17" x14ac:dyDescent="0.35">
      <c r="A1172" t="s">
        <v>1203</v>
      </c>
      <c r="B1172" t="s">
        <v>19</v>
      </c>
      <c r="C1172" t="s">
        <v>14</v>
      </c>
      <c r="D1172" s="2">
        <v>2383.15</v>
      </c>
      <c r="E1172">
        <v>0.21</v>
      </c>
      <c r="F1172">
        <v>2</v>
      </c>
      <c r="G1172" s="1">
        <v>45466</v>
      </c>
      <c r="H1172" s="1">
        <v>45471</v>
      </c>
      <c r="I1172" t="s">
        <v>15</v>
      </c>
      <c r="J1172" t="s">
        <v>22</v>
      </c>
      <c r="K1172" s="2">
        <v>411.63</v>
      </c>
      <c r="L1172" t="s">
        <v>28</v>
      </c>
      <c r="M1172">
        <f>YEAR(Table1[[#This Row],[order_date]])</f>
        <v>2024</v>
      </c>
      <c r="N1172">
        <f>MONTH(Table1[[#This Row],[order_date]])</f>
        <v>6</v>
      </c>
      <c r="O1172" s="3">
        <f>Table1[[#This Row],[sales]]-Table1[[#This Row],[profit]]</f>
        <v>1971.52</v>
      </c>
      <c r="P1172" s="3">
        <f>Table1[[#This Row],[sales]]*Table1[[#This Row],[quantity]]</f>
        <v>4766.3</v>
      </c>
      <c r="Q1172" s="9">
        <f>Table1[[#This Row],[delivery_date]]-Table1[[#This Row],[order_date]]</f>
        <v>5</v>
      </c>
    </row>
    <row r="1173" spans="1:17" x14ac:dyDescent="0.35">
      <c r="A1173" t="s">
        <v>1204</v>
      </c>
      <c r="B1173" t="s">
        <v>13</v>
      </c>
      <c r="C1173" t="s">
        <v>14</v>
      </c>
      <c r="D1173" s="2">
        <v>935.38</v>
      </c>
      <c r="E1173">
        <v>0.42</v>
      </c>
      <c r="F1173">
        <v>7</v>
      </c>
      <c r="G1173" s="1">
        <v>45125</v>
      </c>
      <c r="H1173" s="1">
        <v>45126</v>
      </c>
      <c r="I1173" t="s">
        <v>21</v>
      </c>
      <c r="J1173" t="s">
        <v>22</v>
      </c>
      <c r="K1173" s="2">
        <v>146.97</v>
      </c>
      <c r="L1173" t="s">
        <v>17</v>
      </c>
      <c r="M1173">
        <f>YEAR(Table1[[#This Row],[order_date]])</f>
        <v>2023</v>
      </c>
      <c r="N1173">
        <f>MONTH(Table1[[#This Row],[order_date]])</f>
        <v>7</v>
      </c>
      <c r="O1173" s="3">
        <f>Table1[[#This Row],[sales]]-Table1[[#This Row],[profit]]</f>
        <v>788.41</v>
      </c>
      <c r="P1173" s="3">
        <f>Table1[[#This Row],[sales]]*Table1[[#This Row],[quantity]]</f>
        <v>6547.66</v>
      </c>
      <c r="Q1173" s="9">
        <f>Table1[[#This Row],[delivery_date]]-Table1[[#This Row],[order_date]]</f>
        <v>1</v>
      </c>
    </row>
    <row r="1174" spans="1:17" x14ac:dyDescent="0.35">
      <c r="A1174" t="s">
        <v>1205</v>
      </c>
      <c r="B1174" t="s">
        <v>13</v>
      </c>
      <c r="C1174" t="s">
        <v>36</v>
      </c>
      <c r="D1174" s="2">
        <v>303.52</v>
      </c>
      <c r="E1174">
        <v>0.14000000000000001</v>
      </c>
      <c r="F1174">
        <v>9</v>
      </c>
      <c r="G1174" s="1">
        <v>45347</v>
      </c>
      <c r="H1174" s="1">
        <v>45352</v>
      </c>
      <c r="I1174" t="s">
        <v>31</v>
      </c>
      <c r="J1174" t="s">
        <v>16</v>
      </c>
      <c r="K1174" s="2">
        <v>36.82</v>
      </c>
      <c r="L1174" t="s">
        <v>28</v>
      </c>
      <c r="M1174">
        <f>YEAR(Table1[[#This Row],[order_date]])</f>
        <v>2024</v>
      </c>
      <c r="N1174">
        <f>MONTH(Table1[[#This Row],[order_date]])</f>
        <v>2</v>
      </c>
      <c r="O1174" s="3">
        <f>Table1[[#This Row],[sales]]-Table1[[#This Row],[profit]]</f>
        <v>266.7</v>
      </c>
      <c r="P1174" s="3">
        <f>Table1[[#This Row],[sales]]*Table1[[#This Row],[quantity]]</f>
        <v>2731.68</v>
      </c>
      <c r="Q1174" s="9">
        <f>Table1[[#This Row],[delivery_date]]-Table1[[#This Row],[order_date]]</f>
        <v>5</v>
      </c>
    </row>
    <row r="1175" spans="1:17" x14ac:dyDescent="0.35">
      <c r="A1175" t="s">
        <v>1206</v>
      </c>
      <c r="B1175" t="s">
        <v>13</v>
      </c>
      <c r="C1175" t="s">
        <v>33</v>
      </c>
      <c r="D1175" s="2">
        <v>2128.87</v>
      </c>
      <c r="E1175">
        <v>0.24</v>
      </c>
      <c r="F1175">
        <v>6</v>
      </c>
      <c r="G1175" s="1">
        <v>45467</v>
      </c>
      <c r="H1175" s="1">
        <v>45469</v>
      </c>
      <c r="I1175" t="s">
        <v>15</v>
      </c>
      <c r="J1175" t="s">
        <v>27</v>
      </c>
      <c r="K1175" s="2">
        <v>302.73</v>
      </c>
      <c r="L1175" t="s">
        <v>48</v>
      </c>
      <c r="M1175">
        <f>YEAR(Table1[[#This Row],[order_date]])</f>
        <v>2024</v>
      </c>
      <c r="N1175">
        <f>MONTH(Table1[[#This Row],[order_date]])</f>
        <v>6</v>
      </c>
      <c r="O1175" s="3">
        <f>Table1[[#This Row],[sales]]-Table1[[#This Row],[profit]]</f>
        <v>1826.1399999999999</v>
      </c>
      <c r="P1175" s="3">
        <f>Table1[[#This Row],[sales]]*Table1[[#This Row],[quantity]]</f>
        <v>12773.22</v>
      </c>
      <c r="Q1175" s="9">
        <f>Table1[[#This Row],[delivery_date]]-Table1[[#This Row],[order_date]]</f>
        <v>2</v>
      </c>
    </row>
    <row r="1176" spans="1:17" x14ac:dyDescent="0.35">
      <c r="A1176" t="s">
        <v>1207</v>
      </c>
      <c r="B1176" t="s">
        <v>25</v>
      </c>
      <c r="C1176" t="s">
        <v>33</v>
      </c>
      <c r="D1176" s="2">
        <v>3821.68</v>
      </c>
      <c r="E1176">
        <v>0.49</v>
      </c>
      <c r="F1176">
        <v>1</v>
      </c>
      <c r="G1176" s="1">
        <v>45073</v>
      </c>
      <c r="H1176" s="1">
        <v>45075</v>
      </c>
      <c r="I1176" t="s">
        <v>15</v>
      </c>
      <c r="J1176" t="s">
        <v>16</v>
      </c>
      <c r="K1176" s="2">
        <v>837.78</v>
      </c>
      <c r="L1176" t="s">
        <v>17</v>
      </c>
      <c r="M1176">
        <f>YEAR(Table1[[#This Row],[order_date]])</f>
        <v>2023</v>
      </c>
      <c r="N1176">
        <f>MONTH(Table1[[#This Row],[order_date]])</f>
        <v>5</v>
      </c>
      <c r="O1176" s="3">
        <f>Table1[[#This Row],[sales]]-Table1[[#This Row],[profit]]</f>
        <v>2983.8999999999996</v>
      </c>
      <c r="P1176" s="3">
        <f>Table1[[#This Row],[sales]]*Table1[[#This Row],[quantity]]</f>
        <v>3821.68</v>
      </c>
      <c r="Q1176" s="9">
        <f>Table1[[#This Row],[delivery_date]]-Table1[[#This Row],[order_date]]</f>
        <v>2</v>
      </c>
    </row>
    <row r="1177" spans="1:17" x14ac:dyDescent="0.35">
      <c r="A1177" t="s">
        <v>1208</v>
      </c>
      <c r="B1177" t="s">
        <v>13</v>
      </c>
      <c r="C1177" t="s">
        <v>33</v>
      </c>
      <c r="D1177" s="2">
        <v>4383.58</v>
      </c>
      <c r="E1177">
        <v>0.48</v>
      </c>
      <c r="F1177">
        <v>6</v>
      </c>
      <c r="G1177" s="1">
        <v>45038</v>
      </c>
      <c r="H1177" s="1">
        <v>45043</v>
      </c>
      <c r="I1177" t="s">
        <v>31</v>
      </c>
      <c r="J1177" t="s">
        <v>22</v>
      </c>
      <c r="K1177" s="2">
        <v>1285.1099999999999</v>
      </c>
      <c r="L1177" t="s">
        <v>28</v>
      </c>
      <c r="M1177">
        <f>YEAR(Table1[[#This Row],[order_date]])</f>
        <v>2023</v>
      </c>
      <c r="N1177">
        <f>MONTH(Table1[[#This Row],[order_date]])</f>
        <v>4</v>
      </c>
      <c r="O1177" s="3">
        <f>Table1[[#This Row],[sales]]-Table1[[#This Row],[profit]]</f>
        <v>3098.4700000000003</v>
      </c>
      <c r="P1177" s="3">
        <f>Table1[[#This Row],[sales]]*Table1[[#This Row],[quantity]]</f>
        <v>26301.48</v>
      </c>
      <c r="Q1177" s="9">
        <f>Table1[[#This Row],[delivery_date]]-Table1[[#This Row],[order_date]]</f>
        <v>5</v>
      </c>
    </row>
    <row r="1178" spans="1:17" x14ac:dyDescent="0.35">
      <c r="A1178" t="s">
        <v>1209</v>
      </c>
      <c r="B1178" t="s">
        <v>13</v>
      </c>
      <c r="C1178" t="s">
        <v>33</v>
      </c>
      <c r="D1178" s="2">
        <v>577.99</v>
      </c>
      <c r="E1178">
        <v>0</v>
      </c>
      <c r="F1178">
        <v>4</v>
      </c>
      <c r="G1178" s="1">
        <v>45034</v>
      </c>
      <c r="H1178" s="1">
        <v>45040</v>
      </c>
      <c r="I1178" t="s">
        <v>31</v>
      </c>
      <c r="J1178" t="s">
        <v>16</v>
      </c>
      <c r="K1178" s="2">
        <v>158.38</v>
      </c>
      <c r="L1178" t="s">
        <v>34</v>
      </c>
      <c r="M1178">
        <f>YEAR(Table1[[#This Row],[order_date]])</f>
        <v>2023</v>
      </c>
      <c r="N1178">
        <f>MONTH(Table1[[#This Row],[order_date]])</f>
        <v>4</v>
      </c>
      <c r="O1178" s="3">
        <f>Table1[[#This Row],[sales]]-Table1[[#This Row],[profit]]</f>
        <v>419.61</v>
      </c>
      <c r="P1178" s="3">
        <f>Table1[[#This Row],[sales]]*Table1[[#This Row],[quantity]]</f>
        <v>2311.96</v>
      </c>
      <c r="Q1178" s="9">
        <f>Table1[[#This Row],[delivery_date]]-Table1[[#This Row],[order_date]]</f>
        <v>6</v>
      </c>
    </row>
    <row r="1179" spans="1:17" x14ac:dyDescent="0.35">
      <c r="A1179" t="s">
        <v>1210</v>
      </c>
      <c r="B1179" t="s">
        <v>19</v>
      </c>
      <c r="C1179" t="s">
        <v>14</v>
      </c>
      <c r="D1179" s="2">
        <v>2670.91</v>
      </c>
      <c r="E1179">
        <v>0.27</v>
      </c>
      <c r="F1179">
        <v>5</v>
      </c>
      <c r="G1179" s="1">
        <v>45457</v>
      </c>
      <c r="H1179" s="1">
        <v>45458</v>
      </c>
      <c r="I1179" t="s">
        <v>21</v>
      </c>
      <c r="J1179" t="s">
        <v>27</v>
      </c>
      <c r="K1179" s="2">
        <v>666.87</v>
      </c>
      <c r="L1179" t="s">
        <v>34</v>
      </c>
      <c r="M1179">
        <f>YEAR(Table1[[#This Row],[order_date]])</f>
        <v>2024</v>
      </c>
      <c r="N1179">
        <f>MONTH(Table1[[#This Row],[order_date]])</f>
        <v>6</v>
      </c>
      <c r="O1179" s="3">
        <f>Table1[[#This Row],[sales]]-Table1[[#This Row],[profit]]</f>
        <v>2004.04</v>
      </c>
      <c r="P1179" s="3">
        <f>Table1[[#This Row],[sales]]*Table1[[#This Row],[quantity]]</f>
        <v>13354.55</v>
      </c>
      <c r="Q1179" s="9">
        <f>Table1[[#This Row],[delivery_date]]-Table1[[#This Row],[order_date]]</f>
        <v>1</v>
      </c>
    </row>
    <row r="1180" spans="1:17" x14ac:dyDescent="0.35">
      <c r="A1180" t="s">
        <v>1211</v>
      </c>
      <c r="B1180" t="s">
        <v>13</v>
      </c>
      <c r="C1180" t="s">
        <v>20</v>
      </c>
      <c r="D1180" s="2">
        <v>1390.67</v>
      </c>
      <c r="E1180">
        <v>0.17</v>
      </c>
      <c r="F1180">
        <v>4</v>
      </c>
      <c r="G1180" s="1">
        <v>45361</v>
      </c>
      <c r="H1180" s="1">
        <v>45368</v>
      </c>
      <c r="I1180" t="s">
        <v>31</v>
      </c>
      <c r="J1180" t="s">
        <v>22</v>
      </c>
      <c r="K1180" s="2">
        <v>317.60000000000002</v>
      </c>
      <c r="L1180" t="s">
        <v>34</v>
      </c>
      <c r="M1180">
        <f>YEAR(Table1[[#This Row],[order_date]])</f>
        <v>2024</v>
      </c>
      <c r="N1180">
        <f>MONTH(Table1[[#This Row],[order_date]])</f>
        <v>3</v>
      </c>
      <c r="O1180" s="3">
        <f>Table1[[#This Row],[sales]]-Table1[[#This Row],[profit]]</f>
        <v>1073.0700000000002</v>
      </c>
      <c r="P1180" s="3">
        <f>Table1[[#This Row],[sales]]*Table1[[#This Row],[quantity]]</f>
        <v>5562.68</v>
      </c>
      <c r="Q1180" s="9">
        <f>Table1[[#This Row],[delivery_date]]-Table1[[#This Row],[order_date]]</f>
        <v>7</v>
      </c>
    </row>
    <row r="1181" spans="1:17" x14ac:dyDescent="0.35">
      <c r="A1181" t="s">
        <v>1212</v>
      </c>
      <c r="B1181" t="s">
        <v>13</v>
      </c>
      <c r="C1181" t="s">
        <v>36</v>
      </c>
      <c r="D1181" s="2">
        <v>1935.71</v>
      </c>
      <c r="E1181">
        <v>0.15</v>
      </c>
      <c r="F1181">
        <v>3</v>
      </c>
      <c r="G1181" s="1">
        <v>45394</v>
      </c>
      <c r="H1181" s="1">
        <v>45400</v>
      </c>
      <c r="I1181" t="s">
        <v>31</v>
      </c>
      <c r="J1181" t="s">
        <v>27</v>
      </c>
      <c r="K1181" s="2">
        <v>311.42</v>
      </c>
      <c r="L1181" t="s">
        <v>48</v>
      </c>
      <c r="M1181">
        <f>YEAR(Table1[[#This Row],[order_date]])</f>
        <v>2024</v>
      </c>
      <c r="N1181">
        <f>MONTH(Table1[[#This Row],[order_date]])</f>
        <v>4</v>
      </c>
      <c r="O1181" s="3">
        <f>Table1[[#This Row],[sales]]-Table1[[#This Row],[profit]]</f>
        <v>1624.29</v>
      </c>
      <c r="P1181" s="3">
        <f>Table1[[#This Row],[sales]]*Table1[[#This Row],[quantity]]</f>
        <v>5807.13</v>
      </c>
      <c r="Q1181" s="9">
        <f>Table1[[#This Row],[delivery_date]]-Table1[[#This Row],[order_date]]</f>
        <v>6</v>
      </c>
    </row>
    <row r="1182" spans="1:17" x14ac:dyDescent="0.35">
      <c r="A1182" t="s">
        <v>1213</v>
      </c>
      <c r="B1182" t="s">
        <v>41</v>
      </c>
      <c r="C1182" t="s">
        <v>20</v>
      </c>
      <c r="D1182" s="2">
        <v>4673.8599999999997</v>
      </c>
      <c r="E1182">
        <v>0.3</v>
      </c>
      <c r="F1182">
        <v>2</v>
      </c>
      <c r="G1182" s="1">
        <v>45299</v>
      </c>
      <c r="H1182" s="1">
        <v>45302</v>
      </c>
      <c r="I1182" t="s">
        <v>31</v>
      </c>
      <c r="J1182" t="s">
        <v>16</v>
      </c>
      <c r="K1182" s="2">
        <v>694.16</v>
      </c>
      <c r="L1182" t="s">
        <v>23</v>
      </c>
      <c r="M1182">
        <f>YEAR(Table1[[#This Row],[order_date]])</f>
        <v>2024</v>
      </c>
      <c r="N1182">
        <f>MONTH(Table1[[#This Row],[order_date]])</f>
        <v>1</v>
      </c>
      <c r="O1182" s="3">
        <f>Table1[[#This Row],[sales]]-Table1[[#This Row],[profit]]</f>
        <v>3979.7</v>
      </c>
      <c r="P1182" s="3">
        <f>Table1[[#This Row],[sales]]*Table1[[#This Row],[quantity]]</f>
        <v>9347.7199999999993</v>
      </c>
      <c r="Q1182" s="9">
        <f>Table1[[#This Row],[delivery_date]]-Table1[[#This Row],[order_date]]</f>
        <v>3</v>
      </c>
    </row>
    <row r="1183" spans="1:17" x14ac:dyDescent="0.35">
      <c r="A1183" t="s">
        <v>1214</v>
      </c>
      <c r="B1183" t="s">
        <v>19</v>
      </c>
      <c r="C1183" t="s">
        <v>20</v>
      </c>
      <c r="D1183" s="2">
        <v>1825.17</v>
      </c>
      <c r="E1183">
        <v>0.22</v>
      </c>
      <c r="F1183">
        <v>2</v>
      </c>
      <c r="G1183" s="1">
        <v>45197</v>
      </c>
      <c r="H1183" s="1">
        <v>45202</v>
      </c>
      <c r="I1183" t="s">
        <v>21</v>
      </c>
      <c r="J1183" t="s">
        <v>16</v>
      </c>
      <c r="K1183" s="2">
        <v>391.72</v>
      </c>
      <c r="L1183" t="s">
        <v>48</v>
      </c>
      <c r="M1183">
        <f>YEAR(Table1[[#This Row],[order_date]])</f>
        <v>2023</v>
      </c>
      <c r="N1183">
        <f>MONTH(Table1[[#This Row],[order_date]])</f>
        <v>9</v>
      </c>
      <c r="O1183" s="3">
        <f>Table1[[#This Row],[sales]]-Table1[[#This Row],[profit]]</f>
        <v>1433.45</v>
      </c>
      <c r="P1183" s="3">
        <f>Table1[[#This Row],[sales]]*Table1[[#This Row],[quantity]]</f>
        <v>3650.34</v>
      </c>
      <c r="Q1183" s="9">
        <f>Table1[[#This Row],[delivery_date]]-Table1[[#This Row],[order_date]]</f>
        <v>5</v>
      </c>
    </row>
    <row r="1184" spans="1:17" x14ac:dyDescent="0.35">
      <c r="A1184" t="s">
        <v>1215</v>
      </c>
      <c r="B1184" t="s">
        <v>19</v>
      </c>
      <c r="C1184" t="s">
        <v>26</v>
      </c>
      <c r="D1184" s="2">
        <v>1890.2</v>
      </c>
      <c r="E1184">
        <v>0.37</v>
      </c>
      <c r="F1184">
        <v>4</v>
      </c>
      <c r="G1184" s="1">
        <v>45115</v>
      </c>
      <c r="H1184" s="1">
        <v>45121</v>
      </c>
      <c r="I1184" t="s">
        <v>21</v>
      </c>
      <c r="J1184" t="s">
        <v>27</v>
      </c>
      <c r="K1184" s="2">
        <v>181.75</v>
      </c>
      <c r="L1184" t="s">
        <v>28</v>
      </c>
      <c r="M1184">
        <f>YEAR(Table1[[#This Row],[order_date]])</f>
        <v>2023</v>
      </c>
      <c r="N1184">
        <f>MONTH(Table1[[#This Row],[order_date]])</f>
        <v>7</v>
      </c>
      <c r="O1184" s="3">
        <f>Table1[[#This Row],[sales]]-Table1[[#This Row],[profit]]</f>
        <v>1708.45</v>
      </c>
      <c r="P1184" s="3">
        <f>Table1[[#This Row],[sales]]*Table1[[#This Row],[quantity]]</f>
        <v>7560.8</v>
      </c>
      <c r="Q1184" s="9">
        <f>Table1[[#This Row],[delivery_date]]-Table1[[#This Row],[order_date]]</f>
        <v>6</v>
      </c>
    </row>
    <row r="1185" spans="1:17" x14ac:dyDescent="0.35">
      <c r="A1185" t="s">
        <v>1216</v>
      </c>
      <c r="B1185" t="s">
        <v>19</v>
      </c>
      <c r="C1185" t="s">
        <v>33</v>
      </c>
      <c r="D1185" s="2">
        <v>1126.04</v>
      </c>
      <c r="E1185">
        <v>0.01</v>
      </c>
      <c r="F1185">
        <v>3</v>
      </c>
      <c r="G1185" s="1">
        <v>45491</v>
      </c>
      <c r="H1185" s="1">
        <v>45497</v>
      </c>
      <c r="I1185" t="s">
        <v>21</v>
      </c>
      <c r="J1185" t="s">
        <v>22</v>
      </c>
      <c r="K1185" s="2">
        <v>318.36</v>
      </c>
      <c r="L1185" t="s">
        <v>28</v>
      </c>
      <c r="M1185">
        <f>YEAR(Table1[[#This Row],[order_date]])</f>
        <v>2024</v>
      </c>
      <c r="N1185">
        <f>MONTH(Table1[[#This Row],[order_date]])</f>
        <v>7</v>
      </c>
      <c r="O1185" s="3">
        <f>Table1[[#This Row],[sales]]-Table1[[#This Row],[profit]]</f>
        <v>807.68</v>
      </c>
      <c r="P1185" s="3">
        <f>Table1[[#This Row],[sales]]*Table1[[#This Row],[quantity]]</f>
        <v>3378.12</v>
      </c>
      <c r="Q1185" s="9">
        <f>Table1[[#This Row],[delivery_date]]-Table1[[#This Row],[order_date]]</f>
        <v>6</v>
      </c>
    </row>
    <row r="1186" spans="1:17" x14ac:dyDescent="0.35">
      <c r="A1186" t="s">
        <v>1217</v>
      </c>
      <c r="B1186" t="s">
        <v>19</v>
      </c>
      <c r="C1186" t="s">
        <v>14</v>
      </c>
      <c r="D1186" s="2">
        <v>4804.09</v>
      </c>
      <c r="E1186">
        <v>0.46</v>
      </c>
      <c r="F1186">
        <v>6</v>
      </c>
      <c r="G1186" s="1">
        <v>45638</v>
      </c>
      <c r="H1186" s="1">
        <v>45641</v>
      </c>
      <c r="I1186" t="s">
        <v>21</v>
      </c>
      <c r="J1186" t="s">
        <v>22</v>
      </c>
      <c r="K1186" s="2">
        <v>381.83</v>
      </c>
      <c r="L1186" t="s">
        <v>39</v>
      </c>
      <c r="M1186">
        <f>YEAR(Table1[[#This Row],[order_date]])</f>
        <v>2024</v>
      </c>
      <c r="N1186">
        <f>MONTH(Table1[[#This Row],[order_date]])</f>
        <v>12</v>
      </c>
      <c r="O1186" s="3">
        <f>Table1[[#This Row],[sales]]-Table1[[#This Row],[profit]]</f>
        <v>4422.26</v>
      </c>
      <c r="P1186" s="3">
        <f>Table1[[#This Row],[sales]]*Table1[[#This Row],[quantity]]</f>
        <v>28824.54</v>
      </c>
      <c r="Q1186" s="9">
        <f>Table1[[#This Row],[delivery_date]]-Table1[[#This Row],[order_date]]</f>
        <v>3</v>
      </c>
    </row>
    <row r="1187" spans="1:17" x14ac:dyDescent="0.35">
      <c r="A1187" t="s">
        <v>1218</v>
      </c>
      <c r="B1187" t="s">
        <v>19</v>
      </c>
      <c r="C1187" t="s">
        <v>33</v>
      </c>
      <c r="D1187" s="2">
        <v>2336.79</v>
      </c>
      <c r="E1187">
        <v>0.28000000000000003</v>
      </c>
      <c r="F1187">
        <v>3</v>
      </c>
      <c r="G1187" s="1">
        <v>45438</v>
      </c>
      <c r="H1187" s="1">
        <v>45443</v>
      </c>
      <c r="I1187" t="s">
        <v>15</v>
      </c>
      <c r="J1187" t="s">
        <v>22</v>
      </c>
      <c r="K1187" s="2">
        <v>183.99</v>
      </c>
      <c r="L1187" t="s">
        <v>23</v>
      </c>
      <c r="M1187">
        <f>YEAR(Table1[[#This Row],[order_date]])</f>
        <v>2024</v>
      </c>
      <c r="N1187">
        <f>MONTH(Table1[[#This Row],[order_date]])</f>
        <v>5</v>
      </c>
      <c r="O1187" s="3">
        <f>Table1[[#This Row],[sales]]-Table1[[#This Row],[profit]]</f>
        <v>2152.8000000000002</v>
      </c>
      <c r="P1187" s="3">
        <f>Table1[[#This Row],[sales]]*Table1[[#This Row],[quantity]]</f>
        <v>7010.37</v>
      </c>
      <c r="Q1187" s="9">
        <f>Table1[[#This Row],[delivery_date]]-Table1[[#This Row],[order_date]]</f>
        <v>5</v>
      </c>
    </row>
    <row r="1188" spans="1:17" x14ac:dyDescent="0.35">
      <c r="A1188" t="s">
        <v>1219</v>
      </c>
      <c r="B1188" t="s">
        <v>19</v>
      </c>
      <c r="C1188" t="s">
        <v>33</v>
      </c>
      <c r="D1188" s="2">
        <v>2894.92</v>
      </c>
      <c r="E1188">
        <v>0.34</v>
      </c>
      <c r="F1188">
        <v>3</v>
      </c>
      <c r="G1188" s="1">
        <v>45041</v>
      </c>
      <c r="H1188" s="1">
        <v>45047</v>
      </c>
      <c r="I1188" t="s">
        <v>21</v>
      </c>
      <c r="J1188" t="s">
        <v>27</v>
      </c>
      <c r="K1188" s="2">
        <v>277.08999999999997</v>
      </c>
      <c r="L1188" t="s">
        <v>28</v>
      </c>
      <c r="M1188">
        <f>YEAR(Table1[[#This Row],[order_date]])</f>
        <v>2023</v>
      </c>
      <c r="N1188">
        <f>MONTH(Table1[[#This Row],[order_date]])</f>
        <v>4</v>
      </c>
      <c r="O1188" s="3">
        <f>Table1[[#This Row],[sales]]-Table1[[#This Row],[profit]]</f>
        <v>2617.83</v>
      </c>
      <c r="P1188" s="3">
        <f>Table1[[#This Row],[sales]]*Table1[[#This Row],[quantity]]</f>
        <v>8684.76</v>
      </c>
      <c r="Q1188" s="9">
        <f>Table1[[#This Row],[delivery_date]]-Table1[[#This Row],[order_date]]</f>
        <v>6</v>
      </c>
    </row>
    <row r="1189" spans="1:17" x14ac:dyDescent="0.35">
      <c r="A1189" t="s">
        <v>1220</v>
      </c>
      <c r="B1189" t="s">
        <v>25</v>
      </c>
      <c r="C1189" t="s">
        <v>20</v>
      </c>
      <c r="D1189" s="2">
        <v>2320.52</v>
      </c>
      <c r="E1189">
        <v>0.3</v>
      </c>
      <c r="F1189">
        <v>4</v>
      </c>
      <c r="G1189" s="1">
        <v>45625</v>
      </c>
      <c r="H1189" s="1">
        <v>45629</v>
      </c>
      <c r="I1189" t="s">
        <v>21</v>
      </c>
      <c r="J1189" t="s">
        <v>16</v>
      </c>
      <c r="K1189" s="2">
        <v>156.74</v>
      </c>
      <c r="L1189" t="s">
        <v>17</v>
      </c>
      <c r="M1189">
        <f>YEAR(Table1[[#This Row],[order_date]])</f>
        <v>2024</v>
      </c>
      <c r="N1189">
        <f>MONTH(Table1[[#This Row],[order_date]])</f>
        <v>11</v>
      </c>
      <c r="O1189" s="3">
        <f>Table1[[#This Row],[sales]]-Table1[[#This Row],[profit]]</f>
        <v>2163.7799999999997</v>
      </c>
      <c r="P1189" s="3">
        <f>Table1[[#This Row],[sales]]*Table1[[#This Row],[quantity]]</f>
        <v>9282.08</v>
      </c>
      <c r="Q1189" s="9">
        <f>Table1[[#This Row],[delivery_date]]-Table1[[#This Row],[order_date]]</f>
        <v>4</v>
      </c>
    </row>
    <row r="1190" spans="1:17" x14ac:dyDescent="0.35">
      <c r="A1190" t="s">
        <v>1221</v>
      </c>
      <c r="B1190" t="s">
        <v>13</v>
      </c>
      <c r="C1190" t="s">
        <v>26</v>
      </c>
      <c r="D1190" s="2">
        <v>1339.3</v>
      </c>
      <c r="E1190">
        <v>0.49</v>
      </c>
      <c r="F1190">
        <v>5</v>
      </c>
      <c r="G1190" s="1">
        <v>44933</v>
      </c>
      <c r="H1190" s="1">
        <v>44934</v>
      </c>
      <c r="I1190" t="s">
        <v>31</v>
      </c>
      <c r="J1190" t="s">
        <v>22</v>
      </c>
      <c r="K1190" s="2">
        <v>84.75</v>
      </c>
      <c r="L1190" t="s">
        <v>17</v>
      </c>
      <c r="M1190">
        <f>YEAR(Table1[[#This Row],[order_date]])</f>
        <v>2023</v>
      </c>
      <c r="N1190">
        <f>MONTH(Table1[[#This Row],[order_date]])</f>
        <v>1</v>
      </c>
      <c r="O1190" s="3">
        <f>Table1[[#This Row],[sales]]-Table1[[#This Row],[profit]]</f>
        <v>1254.55</v>
      </c>
      <c r="P1190" s="3">
        <f>Table1[[#This Row],[sales]]*Table1[[#This Row],[quantity]]</f>
        <v>6696.5</v>
      </c>
      <c r="Q1190" s="9">
        <f>Table1[[#This Row],[delivery_date]]-Table1[[#This Row],[order_date]]</f>
        <v>1</v>
      </c>
    </row>
    <row r="1191" spans="1:17" x14ac:dyDescent="0.35">
      <c r="A1191" t="s">
        <v>1222</v>
      </c>
      <c r="B1191" t="s">
        <v>19</v>
      </c>
      <c r="C1191" t="s">
        <v>33</v>
      </c>
      <c r="D1191" s="2">
        <v>4071.02</v>
      </c>
      <c r="E1191">
        <v>0.49</v>
      </c>
      <c r="F1191">
        <v>9</v>
      </c>
      <c r="G1191" s="1">
        <v>45393</v>
      </c>
      <c r="H1191" s="1">
        <v>45397</v>
      </c>
      <c r="I1191" t="s">
        <v>21</v>
      </c>
      <c r="J1191" t="s">
        <v>16</v>
      </c>
      <c r="K1191" s="2">
        <v>358.68</v>
      </c>
      <c r="L1191" t="s">
        <v>48</v>
      </c>
      <c r="M1191">
        <f>YEAR(Table1[[#This Row],[order_date]])</f>
        <v>2024</v>
      </c>
      <c r="N1191">
        <f>MONTH(Table1[[#This Row],[order_date]])</f>
        <v>4</v>
      </c>
      <c r="O1191" s="3">
        <f>Table1[[#This Row],[sales]]-Table1[[#This Row],[profit]]</f>
        <v>3712.34</v>
      </c>
      <c r="P1191" s="3">
        <f>Table1[[#This Row],[sales]]*Table1[[#This Row],[quantity]]</f>
        <v>36639.18</v>
      </c>
      <c r="Q1191" s="9">
        <f>Table1[[#This Row],[delivery_date]]-Table1[[#This Row],[order_date]]</f>
        <v>4</v>
      </c>
    </row>
    <row r="1192" spans="1:17" x14ac:dyDescent="0.35">
      <c r="A1192" t="s">
        <v>1223</v>
      </c>
      <c r="B1192" t="s">
        <v>13</v>
      </c>
      <c r="C1192" t="s">
        <v>36</v>
      </c>
      <c r="D1192" s="2">
        <v>239.51</v>
      </c>
      <c r="E1192">
        <v>0.3</v>
      </c>
      <c r="F1192">
        <v>5</v>
      </c>
      <c r="G1192" s="1">
        <v>45274</v>
      </c>
      <c r="H1192" s="1">
        <v>45280</v>
      </c>
      <c r="I1192" t="s">
        <v>21</v>
      </c>
      <c r="J1192" t="s">
        <v>16</v>
      </c>
      <c r="K1192" s="2">
        <v>31.59</v>
      </c>
      <c r="L1192" t="s">
        <v>48</v>
      </c>
      <c r="M1192">
        <f>YEAR(Table1[[#This Row],[order_date]])</f>
        <v>2023</v>
      </c>
      <c r="N1192">
        <f>MONTH(Table1[[#This Row],[order_date]])</f>
        <v>12</v>
      </c>
      <c r="O1192" s="3">
        <f>Table1[[#This Row],[sales]]-Table1[[#This Row],[profit]]</f>
        <v>207.92</v>
      </c>
      <c r="P1192" s="3">
        <f>Table1[[#This Row],[sales]]*Table1[[#This Row],[quantity]]</f>
        <v>1197.55</v>
      </c>
      <c r="Q1192" s="9">
        <f>Table1[[#This Row],[delivery_date]]-Table1[[#This Row],[order_date]]</f>
        <v>6</v>
      </c>
    </row>
    <row r="1193" spans="1:17" x14ac:dyDescent="0.35">
      <c r="A1193" t="s">
        <v>1224</v>
      </c>
      <c r="B1193" t="s">
        <v>13</v>
      </c>
      <c r="C1193" t="s">
        <v>36</v>
      </c>
      <c r="D1193" s="2">
        <v>3482.19</v>
      </c>
      <c r="E1193">
        <v>0.34</v>
      </c>
      <c r="F1193">
        <v>1</v>
      </c>
      <c r="G1193" s="1">
        <v>45002</v>
      </c>
      <c r="H1193" s="1">
        <v>45008</v>
      </c>
      <c r="I1193" t="s">
        <v>31</v>
      </c>
      <c r="J1193" t="s">
        <v>27</v>
      </c>
      <c r="K1193" s="2">
        <v>669.06</v>
      </c>
      <c r="L1193" t="s">
        <v>48</v>
      </c>
      <c r="M1193">
        <f>YEAR(Table1[[#This Row],[order_date]])</f>
        <v>2023</v>
      </c>
      <c r="N1193">
        <f>MONTH(Table1[[#This Row],[order_date]])</f>
        <v>3</v>
      </c>
      <c r="O1193" s="3">
        <f>Table1[[#This Row],[sales]]-Table1[[#This Row],[profit]]</f>
        <v>2813.13</v>
      </c>
      <c r="P1193" s="3">
        <f>Table1[[#This Row],[sales]]*Table1[[#This Row],[quantity]]</f>
        <v>3482.19</v>
      </c>
      <c r="Q1193" s="9">
        <f>Table1[[#This Row],[delivery_date]]-Table1[[#This Row],[order_date]]</f>
        <v>6</v>
      </c>
    </row>
    <row r="1194" spans="1:17" x14ac:dyDescent="0.35">
      <c r="A1194" t="s">
        <v>1225</v>
      </c>
      <c r="B1194" t="s">
        <v>25</v>
      </c>
      <c r="C1194" t="s">
        <v>33</v>
      </c>
      <c r="D1194" s="2">
        <v>3011.94</v>
      </c>
      <c r="E1194">
        <v>0.31</v>
      </c>
      <c r="F1194">
        <v>9</v>
      </c>
      <c r="G1194" s="1">
        <v>45537</v>
      </c>
      <c r="H1194" s="1">
        <v>45541</v>
      </c>
      <c r="I1194" t="s">
        <v>21</v>
      </c>
      <c r="J1194" t="s">
        <v>16</v>
      </c>
      <c r="K1194" s="2">
        <v>557.29</v>
      </c>
      <c r="L1194" t="s">
        <v>48</v>
      </c>
      <c r="M1194">
        <f>YEAR(Table1[[#This Row],[order_date]])</f>
        <v>2024</v>
      </c>
      <c r="N1194">
        <f>MONTH(Table1[[#This Row],[order_date]])</f>
        <v>9</v>
      </c>
      <c r="O1194" s="3">
        <f>Table1[[#This Row],[sales]]-Table1[[#This Row],[profit]]</f>
        <v>2454.65</v>
      </c>
      <c r="P1194" s="3">
        <f>Table1[[#This Row],[sales]]*Table1[[#This Row],[quantity]]</f>
        <v>27107.46</v>
      </c>
      <c r="Q1194" s="9">
        <f>Table1[[#This Row],[delivery_date]]-Table1[[#This Row],[order_date]]</f>
        <v>4</v>
      </c>
    </row>
    <row r="1195" spans="1:17" x14ac:dyDescent="0.35">
      <c r="A1195" t="s">
        <v>1226</v>
      </c>
      <c r="B1195" t="s">
        <v>19</v>
      </c>
      <c r="C1195" t="s">
        <v>20</v>
      </c>
      <c r="D1195" s="2">
        <v>806.98</v>
      </c>
      <c r="E1195">
        <v>0.16</v>
      </c>
      <c r="F1195">
        <v>2</v>
      </c>
      <c r="G1195" s="1">
        <v>45506</v>
      </c>
      <c r="H1195" s="1">
        <v>45512</v>
      </c>
      <c r="I1195" t="s">
        <v>31</v>
      </c>
      <c r="J1195" t="s">
        <v>16</v>
      </c>
      <c r="K1195" s="2">
        <v>55.3</v>
      </c>
      <c r="L1195" t="s">
        <v>23</v>
      </c>
      <c r="M1195">
        <f>YEAR(Table1[[#This Row],[order_date]])</f>
        <v>2024</v>
      </c>
      <c r="N1195">
        <f>MONTH(Table1[[#This Row],[order_date]])</f>
        <v>8</v>
      </c>
      <c r="O1195" s="3">
        <f>Table1[[#This Row],[sales]]-Table1[[#This Row],[profit]]</f>
        <v>751.68000000000006</v>
      </c>
      <c r="P1195" s="3">
        <f>Table1[[#This Row],[sales]]*Table1[[#This Row],[quantity]]</f>
        <v>1613.96</v>
      </c>
      <c r="Q1195" s="9">
        <f>Table1[[#This Row],[delivery_date]]-Table1[[#This Row],[order_date]]</f>
        <v>6</v>
      </c>
    </row>
    <row r="1196" spans="1:17" x14ac:dyDescent="0.35">
      <c r="A1196" t="s">
        <v>1227</v>
      </c>
      <c r="B1196" t="s">
        <v>41</v>
      </c>
      <c r="C1196" t="s">
        <v>20</v>
      </c>
      <c r="D1196" s="2">
        <v>912.93</v>
      </c>
      <c r="E1196">
        <v>0.1</v>
      </c>
      <c r="F1196">
        <v>4</v>
      </c>
      <c r="G1196" s="1">
        <v>44960</v>
      </c>
      <c r="H1196" s="1">
        <v>44966</v>
      </c>
      <c r="I1196" t="s">
        <v>15</v>
      </c>
      <c r="J1196" t="s">
        <v>16</v>
      </c>
      <c r="K1196" s="2">
        <v>205.14</v>
      </c>
      <c r="L1196" t="s">
        <v>34</v>
      </c>
      <c r="M1196">
        <f>YEAR(Table1[[#This Row],[order_date]])</f>
        <v>2023</v>
      </c>
      <c r="N1196">
        <f>MONTH(Table1[[#This Row],[order_date]])</f>
        <v>2</v>
      </c>
      <c r="O1196" s="3">
        <f>Table1[[#This Row],[sales]]-Table1[[#This Row],[profit]]</f>
        <v>707.79</v>
      </c>
      <c r="P1196" s="3">
        <f>Table1[[#This Row],[sales]]*Table1[[#This Row],[quantity]]</f>
        <v>3651.72</v>
      </c>
      <c r="Q1196" s="9">
        <f>Table1[[#This Row],[delivery_date]]-Table1[[#This Row],[order_date]]</f>
        <v>6</v>
      </c>
    </row>
    <row r="1197" spans="1:17" x14ac:dyDescent="0.35">
      <c r="A1197" t="s">
        <v>1228</v>
      </c>
      <c r="B1197" t="s">
        <v>25</v>
      </c>
      <c r="C1197" t="s">
        <v>14</v>
      </c>
      <c r="D1197" s="2">
        <v>3330.21</v>
      </c>
      <c r="E1197">
        <v>0.2</v>
      </c>
      <c r="F1197">
        <v>6</v>
      </c>
      <c r="G1197" s="1">
        <v>45445</v>
      </c>
      <c r="H1197" s="1">
        <v>45446</v>
      </c>
      <c r="I1197" t="s">
        <v>31</v>
      </c>
      <c r="J1197" t="s">
        <v>22</v>
      </c>
      <c r="K1197" s="2">
        <v>410.36</v>
      </c>
      <c r="L1197" t="s">
        <v>34</v>
      </c>
      <c r="M1197">
        <f>YEAR(Table1[[#This Row],[order_date]])</f>
        <v>2024</v>
      </c>
      <c r="N1197">
        <f>MONTH(Table1[[#This Row],[order_date]])</f>
        <v>6</v>
      </c>
      <c r="O1197" s="3">
        <f>Table1[[#This Row],[sales]]-Table1[[#This Row],[profit]]</f>
        <v>2919.85</v>
      </c>
      <c r="P1197" s="3">
        <f>Table1[[#This Row],[sales]]*Table1[[#This Row],[quantity]]</f>
        <v>19981.260000000002</v>
      </c>
      <c r="Q1197" s="9">
        <f>Table1[[#This Row],[delivery_date]]-Table1[[#This Row],[order_date]]</f>
        <v>1</v>
      </c>
    </row>
    <row r="1198" spans="1:17" x14ac:dyDescent="0.35">
      <c r="A1198" t="s">
        <v>1229</v>
      </c>
      <c r="B1198" t="s">
        <v>41</v>
      </c>
      <c r="C1198" t="s">
        <v>26</v>
      </c>
      <c r="D1198" s="2">
        <v>1629.48</v>
      </c>
      <c r="E1198">
        <v>0.34</v>
      </c>
      <c r="F1198">
        <v>9</v>
      </c>
      <c r="G1198" s="1">
        <v>45364</v>
      </c>
      <c r="H1198" s="1">
        <v>45369</v>
      </c>
      <c r="I1198" t="s">
        <v>31</v>
      </c>
      <c r="J1198" t="s">
        <v>16</v>
      </c>
      <c r="K1198" s="2">
        <v>249.71</v>
      </c>
      <c r="L1198" t="s">
        <v>28</v>
      </c>
      <c r="M1198">
        <f>YEAR(Table1[[#This Row],[order_date]])</f>
        <v>2024</v>
      </c>
      <c r="N1198">
        <f>MONTH(Table1[[#This Row],[order_date]])</f>
        <v>3</v>
      </c>
      <c r="O1198" s="3">
        <f>Table1[[#This Row],[sales]]-Table1[[#This Row],[profit]]</f>
        <v>1379.77</v>
      </c>
      <c r="P1198" s="3">
        <f>Table1[[#This Row],[sales]]*Table1[[#This Row],[quantity]]</f>
        <v>14665.32</v>
      </c>
      <c r="Q1198" s="9">
        <f>Table1[[#This Row],[delivery_date]]-Table1[[#This Row],[order_date]]</f>
        <v>5</v>
      </c>
    </row>
    <row r="1199" spans="1:17" x14ac:dyDescent="0.35">
      <c r="A1199" t="s">
        <v>1230</v>
      </c>
      <c r="B1199" t="s">
        <v>13</v>
      </c>
      <c r="C1199" t="s">
        <v>20</v>
      </c>
      <c r="D1199" s="2">
        <v>1402.12</v>
      </c>
      <c r="E1199">
        <v>0.03</v>
      </c>
      <c r="F1199">
        <v>2</v>
      </c>
      <c r="G1199" s="1">
        <v>45657</v>
      </c>
      <c r="H1199" s="1">
        <v>45658</v>
      </c>
      <c r="I1199" t="s">
        <v>15</v>
      </c>
      <c r="J1199" t="s">
        <v>22</v>
      </c>
      <c r="K1199" s="2">
        <v>198.89</v>
      </c>
      <c r="L1199" t="s">
        <v>34</v>
      </c>
      <c r="M1199">
        <f>YEAR(Table1[[#This Row],[order_date]])</f>
        <v>2024</v>
      </c>
      <c r="N1199">
        <f>MONTH(Table1[[#This Row],[order_date]])</f>
        <v>12</v>
      </c>
      <c r="O1199" s="3">
        <f>Table1[[#This Row],[sales]]-Table1[[#This Row],[profit]]</f>
        <v>1203.23</v>
      </c>
      <c r="P1199" s="3">
        <f>Table1[[#This Row],[sales]]*Table1[[#This Row],[quantity]]</f>
        <v>2804.24</v>
      </c>
      <c r="Q1199" s="9">
        <f>Table1[[#This Row],[delivery_date]]-Table1[[#This Row],[order_date]]</f>
        <v>1</v>
      </c>
    </row>
    <row r="1200" spans="1:17" x14ac:dyDescent="0.35">
      <c r="A1200" t="s">
        <v>1231</v>
      </c>
      <c r="B1200" t="s">
        <v>13</v>
      </c>
      <c r="C1200" t="s">
        <v>14</v>
      </c>
      <c r="D1200" s="2">
        <v>389.86</v>
      </c>
      <c r="E1200">
        <v>0.26</v>
      </c>
      <c r="F1200">
        <v>9</v>
      </c>
      <c r="G1200" s="1">
        <v>45377</v>
      </c>
      <c r="H1200" s="1">
        <v>45384</v>
      </c>
      <c r="I1200" t="s">
        <v>31</v>
      </c>
      <c r="J1200" t="s">
        <v>22</v>
      </c>
      <c r="K1200" s="2">
        <v>67.77</v>
      </c>
      <c r="L1200" t="s">
        <v>23</v>
      </c>
      <c r="M1200">
        <f>YEAR(Table1[[#This Row],[order_date]])</f>
        <v>2024</v>
      </c>
      <c r="N1200">
        <f>MONTH(Table1[[#This Row],[order_date]])</f>
        <v>3</v>
      </c>
      <c r="O1200" s="3">
        <f>Table1[[#This Row],[sales]]-Table1[[#This Row],[profit]]</f>
        <v>322.09000000000003</v>
      </c>
      <c r="P1200" s="3">
        <f>Table1[[#This Row],[sales]]*Table1[[#This Row],[quantity]]</f>
        <v>3508.7400000000002</v>
      </c>
      <c r="Q1200" s="9">
        <f>Table1[[#This Row],[delivery_date]]-Table1[[#This Row],[order_date]]</f>
        <v>7</v>
      </c>
    </row>
    <row r="1201" spans="1:17" x14ac:dyDescent="0.35">
      <c r="A1201" t="s">
        <v>1232</v>
      </c>
      <c r="B1201" t="s">
        <v>25</v>
      </c>
      <c r="C1201" t="s">
        <v>36</v>
      </c>
      <c r="D1201" s="2">
        <v>3855.77</v>
      </c>
      <c r="E1201">
        <v>0.2</v>
      </c>
      <c r="F1201">
        <v>9</v>
      </c>
      <c r="G1201" s="1">
        <v>45279</v>
      </c>
      <c r="H1201" s="1">
        <v>45280</v>
      </c>
      <c r="I1201" t="s">
        <v>31</v>
      </c>
      <c r="J1201" t="s">
        <v>27</v>
      </c>
      <c r="K1201" s="2">
        <v>224.41</v>
      </c>
      <c r="L1201" t="s">
        <v>39</v>
      </c>
      <c r="M1201">
        <f>YEAR(Table1[[#This Row],[order_date]])</f>
        <v>2023</v>
      </c>
      <c r="N1201">
        <f>MONTH(Table1[[#This Row],[order_date]])</f>
        <v>12</v>
      </c>
      <c r="O1201" s="3">
        <f>Table1[[#This Row],[sales]]-Table1[[#This Row],[profit]]</f>
        <v>3631.36</v>
      </c>
      <c r="P1201" s="3">
        <f>Table1[[#This Row],[sales]]*Table1[[#This Row],[quantity]]</f>
        <v>34701.93</v>
      </c>
      <c r="Q1201" s="9">
        <f>Table1[[#This Row],[delivery_date]]-Table1[[#This Row],[order_date]]</f>
        <v>1</v>
      </c>
    </row>
    <row r="1202" spans="1:17" x14ac:dyDescent="0.35">
      <c r="A1202" t="s">
        <v>1233</v>
      </c>
      <c r="B1202" t="s">
        <v>25</v>
      </c>
      <c r="C1202" t="s">
        <v>36</v>
      </c>
      <c r="D1202" s="2">
        <v>4425.09</v>
      </c>
      <c r="E1202">
        <v>0.26</v>
      </c>
      <c r="F1202">
        <v>1</v>
      </c>
      <c r="G1202" s="1">
        <v>45066</v>
      </c>
      <c r="H1202" s="1">
        <v>45068</v>
      </c>
      <c r="I1202" t="s">
        <v>15</v>
      </c>
      <c r="J1202" t="s">
        <v>22</v>
      </c>
      <c r="K1202" s="2">
        <v>435.17</v>
      </c>
      <c r="L1202" t="s">
        <v>34</v>
      </c>
      <c r="M1202">
        <f>YEAR(Table1[[#This Row],[order_date]])</f>
        <v>2023</v>
      </c>
      <c r="N1202">
        <f>MONTH(Table1[[#This Row],[order_date]])</f>
        <v>5</v>
      </c>
      <c r="O1202" s="3">
        <f>Table1[[#This Row],[sales]]-Table1[[#This Row],[profit]]</f>
        <v>3989.92</v>
      </c>
      <c r="P1202" s="3">
        <f>Table1[[#This Row],[sales]]*Table1[[#This Row],[quantity]]</f>
        <v>4425.09</v>
      </c>
      <c r="Q1202" s="9">
        <f>Table1[[#This Row],[delivery_date]]-Table1[[#This Row],[order_date]]</f>
        <v>2</v>
      </c>
    </row>
    <row r="1203" spans="1:17" x14ac:dyDescent="0.35">
      <c r="A1203" t="s">
        <v>1234</v>
      </c>
      <c r="B1203" t="s">
        <v>41</v>
      </c>
      <c r="C1203" t="s">
        <v>36</v>
      </c>
      <c r="D1203" s="2">
        <v>4117.24</v>
      </c>
      <c r="E1203">
        <v>0.43</v>
      </c>
      <c r="F1203">
        <v>6</v>
      </c>
      <c r="G1203" s="1">
        <v>45240</v>
      </c>
      <c r="H1203" s="1">
        <v>45242</v>
      </c>
      <c r="I1203" t="s">
        <v>31</v>
      </c>
      <c r="J1203" t="s">
        <v>22</v>
      </c>
      <c r="K1203" s="2">
        <v>364.12</v>
      </c>
      <c r="L1203" t="s">
        <v>48</v>
      </c>
      <c r="M1203">
        <f>YEAR(Table1[[#This Row],[order_date]])</f>
        <v>2023</v>
      </c>
      <c r="N1203">
        <f>MONTH(Table1[[#This Row],[order_date]])</f>
        <v>11</v>
      </c>
      <c r="O1203" s="3">
        <f>Table1[[#This Row],[sales]]-Table1[[#This Row],[profit]]</f>
        <v>3753.12</v>
      </c>
      <c r="P1203" s="3">
        <f>Table1[[#This Row],[sales]]*Table1[[#This Row],[quantity]]</f>
        <v>24703.439999999999</v>
      </c>
      <c r="Q1203" s="9">
        <f>Table1[[#This Row],[delivery_date]]-Table1[[#This Row],[order_date]]</f>
        <v>2</v>
      </c>
    </row>
    <row r="1204" spans="1:17" x14ac:dyDescent="0.35">
      <c r="A1204" t="s">
        <v>1235</v>
      </c>
      <c r="B1204" t="s">
        <v>19</v>
      </c>
      <c r="C1204" t="s">
        <v>33</v>
      </c>
      <c r="D1204" s="2">
        <v>2383.5700000000002</v>
      </c>
      <c r="E1204">
        <v>0.02</v>
      </c>
      <c r="F1204">
        <v>6</v>
      </c>
      <c r="G1204" s="1">
        <v>45393</v>
      </c>
      <c r="H1204" s="1">
        <v>45400</v>
      </c>
      <c r="I1204" t="s">
        <v>15</v>
      </c>
      <c r="J1204" t="s">
        <v>27</v>
      </c>
      <c r="K1204" s="2">
        <v>597.63</v>
      </c>
      <c r="L1204" t="s">
        <v>28</v>
      </c>
      <c r="M1204">
        <f>YEAR(Table1[[#This Row],[order_date]])</f>
        <v>2024</v>
      </c>
      <c r="N1204">
        <f>MONTH(Table1[[#This Row],[order_date]])</f>
        <v>4</v>
      </c>
      <c r="O1204" s="3">
        <f>Table1[[#This Row],[sales]]-Table1[[#This Row],[profit]]</f>
        <v>1785.94</v>
      </c>
      <c r="P1204" s="3">
        <f>Table1[[#This Row],[sales]]*Table1[[#This Row],[quantity]]</f>
        <v>14301.420000000002</v>
      </c>
      <c r="Q1204" s="9">
        <f>Table1[[#This Row],[delivery_date]]-Table1[[#This Row],[order_date]]</f>
        <v>7</v>
      </c>
    </row>
    <row r="1205" spans="1:17" x14ac:dyDescent="0.35">
      <c r="A1205" t="s">
        <v>1236</v>
      </c>
      <c r="B1205" t="s">
        <v>41</v>
      </c>
      <c r="C1205" t="s">
        <v>26</v>
      </c>
      <c r="D1205" s="2">
        <v>2716.39</v>
      </c>
      <c r="E1205">
        <v>0.38</v>
      </c>
      <c r="F1205">
        <v>9</v>
      </c>
      <c r="G1205" s="1">
        <v>45560</v>
      </c>
      <c r="H1205" s="1">
        <v>45566</v>
      </c>
      <c r="I1205" t="s">
        <v>15</v>
      </c>
      <c r="J1205" t="s">
        <v>16</v>
      </c>
      <c r="K1205" s="2">
        <v>513.02</v>
      </c>
      <c r="L1205" t="s">
        <v>17</v>
      </c>
      <c r="M1205">
        <f>YEAR(Table1[[#This Row],[order_date]])</f>
        <v>2024</v>
      </c>
      <c r="N1205">
        <f>MONTH(Table1[[#This Row],[order_date]])</f>
        <v>9</v>
      </c>
      <c r="O1205" s="3">
        <f>Table1[[#This Row],[sales]]-Table1[[#This Row],[profit]]</f>
        <v>2203.37</v>
      </c>
      <c r="P1205" s="3">
        <f>Table1[[#This Row],[sales]]*Table1[[#This Row],[quantity]]</f>
        <v>24447.51</v>
      </c>
      <c r="Q1205" s="9">
        <f>Table1[[#This Row],[delivery_date]]-Table1[[#This Row],[order_date]]</f>
        <v>6</v>
      </c>
    </row>
    <row r="1206" spans="1:17" x14ac:dyDescent="0.35">
      <c r="A1206" t="s">
        <v>1237</v>
      </c>
      <c r="B1206" t="s">
        <v>25</v>
      </c>
      <c r="C1206" t="s">
        <v>14</v>
      </c>
      <c r="D1206" s="2">
        <v>1287.1500000000001</v>
      </c>
      <c r="E1206">
        <v>0.33</v>
      </c>
      <c r="F1206">
        <v>6</v>
      </c>
      <c r="G1206" s="1">
        <v>45135</v>
      </c>
      <c r="H1206" s="1">
        <v>45138</v>
      </c>
      <c r="I1206" t="s">
        <v>15</v>
      </c>
      <c r="J1206" t="s">
        <v>16</v>
      </c>
      <c r="K1206" s="2">
        <v>309.12</v>
      </c>
      <c r="L1206" t="s">
        <v>39</v>
      </c>
      <c r="M1206">
        <f>YEAR(Table1[[#This Row],[order_date]])</f>
        <v>2023</v>
      </c>
      <c r="N1206">
        <f>MONTH(Table1[[#This Row],[order_date]])</f>
        <v>7</v>
      </c>
      <c r="O1206" s="3">
        <f>Table1[[#This Row],[sales]]-Table1[[#This Row],[profit]]</f>
        <v>978.03000000000009</v>
      </c>
      <c r="P1206" s="3">
        <f>Table1[[#This Row],[sales]]*Table1[[#This Row],[quantity]]</f>
        <v>7722.9000000000005</v>
      </c>
      <c r="Q1206" s="9">
        <f>Table1[[#This Row],[delivery_date]]-Table1[[#This Row],[order_date]]</f>
        <v>3</v>
      </c>
    </row>
    <row r="1207" spans="1:17" x14ac:dyDescent="0.35">
      <c r="A1207" t="s">
        <v>1238</v>
      </c>
      <c r="B1207" t="s">
        <v>41</v>
      </c>
      <c r="C1207" t="s">
        <v>26</v>
      </c>
      <c r="D1207" s="2">
        <v>946.99</v>
      </c>
      <c r="E1207">
        <v>0.1</v>
      </c>
      <c r="F1207">
        <v>2</v>
      </c>
      <c r="G1207" s="1">
        <v>45008</v>
      </c>
      <c r="H1207" s="1">
        <v>45009</v>
      </c>
      <c r="I1207" t="s">
        <v>21</v>
      </c>
      <c r="J1207" t="s">
        <v>22</v>
      </c>
      <c r="K1207" s="2">
        <v>214.57</v>
      </c>
      <c r="L1207" t="s">
        <v>23</v>
      </c>
      <c r="M1207">
        <f>YEAR(Table1[[#This Row],[order_date]])</f>
        <v>2023</v>
      </c>
      <c r="N1207">
        <f>MONTH(Table1[[#This Row],[order_date]])</f>
        <v>3</v>
      </c>
      <c r="O1207" s="3">
        <f>Table1[[#This Row],[sales]]-Table1[[#This Row],[profit]]</f>
        <v>732.42000000000007</v>
      </c>
      <c r="P1207" s="3">
        <f>Table1[[#This Row],[sales]]*Table1[[#This Row],[quantity]]</f>
        <v>1893.98</v>
      </c>
      <c r="Q1207" s="9">
        <f>Table1[[#This Row],[delivery_date]]-Table1[[#This Row],[order_date]]</f>
        <v>1</v>
      </c>
    </row>
    <row r="1208" spans="1:17" x14ac:dyDescent="0.35">
      <c r="A1208" t="s">
        <v>1239</v>
      </c>
      <c r="B1208" t="s">
        <v>25</v>
      </c>
      <c r="C1208" t="s">
        <v>33</v>
      </c>
      <c r="D1208" s="2">
        <v>4132.71</v>
      </c>
      <c r="E1208">
        <v>0.37</v>
      </c>
      <c r="F1208">
        <v>8</v>
      </c>
      <c r="G1208" s="1">
        <v>45323</v>
      </c>
      <c r="H1208" s="1">
        <v>45327</v>
      </c>
      <c r="I1208" t="s">
        <v>15</v>
      </c>
      <c r="J1208" t="s">
        <v>27</v>
      </c>
      <c r="K1208" s="2">
        <v>483.11</v>
      </c>
      <c r="L1208" t="s">
        <v>39</v>
      </c>
      <c r="M1208">
        <f>YEAR(Table1[[#This Row],[order_date]])</f>
        <v>2024</v>
      </c>
      <c r="N1208">
        <f>MONTH(Table1[[#This Row],[order_date]])</f>
        <v>2</v>
      </c>
      <c r="O1208" s="3">
        <f>Table1[[#This Row],[sales]]-Table1[[#This Row],[profit]]</f>
        <v>3649.6</v>
      </c>
      <c r="P1208" s="3">
        <f>Table1[[#This Row],[sales]]*Table1[[#This Row],[quantity]]</f>
        <v>33061.68</v>
      </c>
      <c r="Q1208" s="9">
        <f>Table1[[#This Row],[delivery_date]]-Table1[[#This Row],[order_date]]</f>
        <v>4</v>
      </c>
    </row>
    <row r="1209" spans="1:17" x14ac:dyDescent="0.35">
      <c r="A1209" t="s">
        <v>1240</v>
      </c>
      <c r="B1209" t="s">
        <v>41</v>
      </c>
      <c r="C1209" t="s">
        <v>14</v>
      </c>
      <c r="D1209" s="2">
        <v>4011.89</v>
      </c>
      <c r="E1209">
        <v>0.25</v>
      </c>
      <c r="F1209">
        <v>1</v>
      </c>
      <c r="G1209" s="1">
        <v>45022</v>
      </c>
      <c r="H1209" s="1">
        <v>45026</v>
      </c>
      <c r="I1209" t="s">
        <v>31</v>
      </c>
      <c r="J1209" t="s">
        <v>27</v>
      </c>
      <c r="K1209" s="2">
        <v>712.6</v>
      </c>
      <c r="L1209" t="s">
        <v>23</v>
      </c>
      <c r="M1209">
        <f>YEAR(Table1[[#This Row],[order_date]])</f>
        <v>2023</v>
      </c>
      <c r="N1209">
        <f>MONTH(Table1[[#This Row],[order_date]])</f>
        <v>4</v>
      </c>
      <c r="O1209" s="3">
        <f>Table1[[#This Row],[sales]]-Table1[[#This Row],[profit]]</f>
        <v>3299.29</v>
      </c>
      <c r="P1209" s="3">
        <f>Table1[[#This Row],[sales]]*Table1[[#This Row],[quantity]]</f>
        <v>4011.89</v>
      </c>
      <c r="Q1209" s="9">
        <f>Table1[[#This Row],[delivery_date]]-Table1[[#This Row],[order_date]]</f>
        <v>4</v>
      </c>
    </row>
    <row r="1210" spans="1:17" x14ac:dyDescent="0.35">
      <c r="A1210" t="s">
        <v>1241</v>
      </c>
      <c r="B1210" t="s">
        <v>25</v>
      </c>
      <c r="C1210" t="s">
        <v>14</v>
      </c>
      <c r="D1210" s="2">
        <v>3909.06</v>
      </c>
      <c r="E1210">
        <v>0.24</v>
      </c>
      <c r="F1210">
        <v>5</v>
      </c>
      <c r="G1210" s="1">
        <v>45245</v>
      </c>
      <c r="H1210" s="1">
        <v>45252</v>
      </c>
      <c r="I1210" t="s">
        <v>21</v>
      </c>
      <c r="J1210" t="s">
        <v>27</v>
      </c>
      <c r="K1210" s="2">
        <v>337.19</v>
      </c>
      <c r="L1210" t="s">
        <v>17</v>
      </c>
      <c r="M1210">
        <f>YEAR(Table1[[#This Row],[order_date]])</f>
        <v>2023</v>
      </c>
      <c r="N1210">
        <f>MONTH(Table1[[#This Row],[order_date]])</f>
        <v>11</v>
      </c>
      <c r="O1210" s="3">
        <f>Table1[[#This Row],[sales]]-Table1[[#This Row],[profit]]</f>
        <v>3571.87</v>
      </c>
      <c r="P1210" s="3">
        <f>Table1[[#This Row],[sales]]*Table1[[#This Row],[quantity]]</f>
        <v>19545.3</v>
      </c>
      <c r="Q1210" s="9">
        <f>Table1[[#This Row],[delivery_date]]-Table1[[#This Row],[order_date]]</f>
        <v>7</v>
      </c>
    </row>
    <row r="1211" spans="1:17" x14ac:dyDescent="0.35">
      <c r="A1211" t="s">
        <v>1242</v>
      </c>
      <c r="B1211" t="s">
        <v>25</v>
      </c>
      <c r="C1211" t="s">
        <v>20</v>
      </c>
      <c r="D1211" s="2">
        <v>2370.46</v>
      </c>
      <c r="E1211">
        <v>0.24</v>
      </c>
      <c r="F1211">
        <v>3</v>
      </c>
      <c r="G1211" s="1">
        <v>45315</v>
      </c>
      <c r="H1211" s="1">
        <v>45317</v>
      </c>
      <c r="I1211" t="s">
        <v>31</v>
      </c>
      <c r="J1211" t="s">
        <v>16</v>
      </c>
      <c r="K1211" s="2">
        <v>581.35</v>
      </c>
      <c r="L1211" t="s">
        <v>17</v>
      </c>
      <c r="M1211">
        <f>YEAR(Table1[[#This Row],[order_date]])</f>
        <v>2024</v>
      </c>
      <c r="N1211">
        <f>MONTH(Table1[[#This Row],[order_date]])</f>
        <v>1</v>
      </c>
      <c r="O1211" s="3">
        <f>Table1[[#This Row],[sales]]-Table1[[#This Row],[profit]]</f>
        <v>1789.1100000000001</v>
      </c>
      <c r="P1211" s="3">
        <f>Table1[[#This Row],[sales]]*Table1[[#This Row],[quantity]]</f>
        <v>7111.38</v>
      </c>
      <c r="Q1211" s="9">
        <f>Table1[[#This Row],[delivery_date]]-Table1[[#This Row],[order_date]]</f>
        <v>2</v>
      </c>
    </row>
    <row r="1212" spans="1:17" x14ac:dyDescent="0.35">
      <c r="A1212" t="s">
        <v>1243</v>
      </c>
      <c r="B1212" t="s">
        <v>25</v>
      </c>
      <c r="C1212" t="s">
        <v>26</v>
      </c>
      <c r="D1212" s="2">
        <v>4336.09</v>
      </c>
      <c r="E1212">
        <v>0.47</v>
      </c>
      <c r="F1212">
        <v>6</v>
      </c>
      <c r="G1212" s="1">
        <v>45591</v>
      </c>
      <c r="H1212" s="1">
        <v>45598</v>
      </c>
      <c r="I1212" t="s">
        <v>15</v>
      </c>
      <c r="J1212" t="s">
        <v>27</v>
      </c>
      <c r="K1212" s="2">
        <v>438.84</v>
      </c>
      <c r="L1212" t="s">
        <v>48</v>
      </c>
      <c r="M1212">
        <f>YEAR(Table1[[#This Row],[order_date]])</f>
        <v>2024</v>
      </c>
      <c r="N1212">
        <f>MONTH(Table1[[#This Row],[order_date]])</f>
        <v>10</v>
      </c>
      <c r="O1212" s="3">
        <f>Table1[[#This Row],[sales]]-Table1[[#This Row],[profit]]</f>
        <v>3897.25</v>
      </c>
      <c r="P1212" s="3">
        <f>Table1[[#This Row],[sales]]*Table1[[#This Row],[quantity]]</f>
        <v>26016.54</v>
      </c>
      <c r="Q1212" s="9">
        <f>Table1[[#This Row],[delivery_date]]-Table1[[#This Row],[order_date]]</f>
        <v>7</v>
      </c>
    </row>
    <row r="1213" spans="1:17" x14ac:dyDescent="0.35">
      <c r="A1213" t="s">
        <v>1244</v>
      </c>
      <c r="B1213" t="s">
        <v>19</v>
      </c>
      <c r="C1213" t="s">
        <v>26</v>
      </c>
      <c r="D1213" s="2">
        <v>4638.54</v>
      </c>
      <c r="E1213">
        <v>0.47</v>
      </c>
      <c r="F1213">
        <v>5</v>
      </c>
      <c r="G1213" s="1">
        <v>45012</v>
      </c>
      <c r="H1213" s="1">
        <v>45018</v>
      </c>
      <c r="I1213" t="s">
        <v>21</v>
      </c>
      <c r="J1213" t="s">
        <v>27</v>
      </c>
      <c r="K1213" s="2">
        <v>1373.94</v>
      </c>
      <c r="L1213" t="s">
        <v>34</v>
      </c>
      <c r="M1213">
        <f>YEAR(Table1[[#This Row],[order_date]])</f>
        <v>2023</v>
      </c>
      <c r="N1213">
        <f>MONTH(Table1[[#This Row],[order_date]])</f>
        <v>3</v>
      </c>
      <c r="O1213" s="3">
        <f>Table1[[#This Row],[sales]]-Table1[[#This Row],[profit]]</f>
        <v>3264.6</v>
      </c>
      <c r="P1213" s="3">
        <f>Table1[[#This Row],[sales]]*Table1[[#This Row],[quantity]]</f>
        <v>23192.7</v>
      </c>
      <c r="Q1213" s="9">
        <f>Table1[[#This Row],[delivery_date]]-Table1[[#This Row],[order_date]]</f>
        <v>6</v>
      </c>
    </row>
    <row r="1214" spans="1:17" x14ac:dyDescent="0.35">
      <c r="A1214" t="s">
        <v>1245</v>
      </c>
      <c r="B1214" t="s">
        <v>41</v>
      </c>
      <c r="C1214" t="s">
        <v>20</v>
      </c>
      <c r="D1214" s="2">
        <v>1708.89</v>
      </c>
      <c r="E1214">
        <v>0.46</v>
      </c>
      <c r="F1214">
        <v>4</v>
      </c>
      <c r="G1214" s="1">
        <v>45297</v>
      </c>
      <c r="H1214" s="1">
        <v>45298</v>
      </c>
      <c r="I1214" t="s">
        <v>31</v>
      </c>
      <c r="J1214" t="s">
        <v>22</v>
      </c>
      <c r="K1214" s="2">
        <v>501.11</v>
      </c>
      <c r="L1214" t="s">
        <v>34</v>
      </c>
      <c r="M1214">
        <f>YEAR(Table1[[#This Row],[order_date]])</f>
        <v>2024</v>
      </c>
      <c r="N1214">
        <f>MONTH(Table1[[#This Row],[order_date]])</f>
        <v>1</v>
      </c>
      <c r="O1214" s="3">
        <f>Table1[[#This Row],[sales]]-Table1[[#This Row],[profit]]</f>
        <v>1207.7800000000002</v>
      </c>
      <c r="P1214" s="3">
        <f>Table1[[#This Row],[sales]]*Table1[[#This Row],[quantity]]</f>
        <v>6835.56</v>
      </c>
      <c r="Q1214" s="9">
        <f>Table1[[#This Row],[delivery_date]]-Table1[[#This Row],[order_date]]</f>
        <v>1</v>
      </c>
    </row>
    <row r="1215" spans="1:17" x14ac:dyDescent="0.35">
      <c r="A1215" t="s">
        <v>1246</v>
      </c>
      <c r="B1215" t="s">
        <v>41</v>
      </c>
      <c r="C1215" t="s">
        <v>36</v>
      </c>
      <c r="D1215" s="2">
        <v>1201</v>
      </c>
      <c r="E1215">
        <v>0.44</v>
      </c>
      <c r="F1215">
        <v>3</v>
      </c>
      <c r="G1215" s="1">
        <v>44998</v>
      </c>
      <c r="H1215" s="1">
        <v>45005</v>
      </c>
      <c r="I1215" t="s">
        <v>21</v>
      </c>
      <c r="J1215" t="s">
        <v>27</v>
      </c>
      <c r="K1215" s="2">
        <v>109.81</v>
      </c>
      <c r="L1215" t="s">
        <v>39</v>
      </c>
      <c r="M1215">
        <f>YEAR(Table1[[#This Row],[order_date]])</f>
        <v>2023</v>
      </c>
      <c r="N1215">
        <f>MONTH(Table1[[#This Row],[order_date]])</f>
        <v>3</v>
      </c>
      <c r="O1215" s="3">
        <f>Table1[[#This Row],[sales]]-Table1[[#This Row],[profit]]</f>
        <v>1091.19</v>
      </c>
      <c r="P1215" s="3">
        <f>Table1[[#This Row],[sales]]*Table1[[#This Row],[quantity]]</f>
        <v>3603</v>
      </c>
      <c r="Q1215" s="9">
        <f>Table1[[#This Row],[delivery_date]]-Table1[[#This Row],[order_date]]</f>
        <v>7</v>
      </c>
    </row>
    <row r="1216" spans="1:17" x14ac:dyDescent="0.35">
      <c r="A1216" t="s">
        <v>1247</v>
      </c>
      <c r="B1216" t="s">
        <v>41</v>
      </c>
      <c r="C1216" t="s">
        <v>33</v>
      </c>
      <c r="D1216" s="2">
        <v>2374.89</v>
      </c>
      <c r="E1216">
        <v>0.02</v>
      </c>
      <c r="F1216">
        <v>1</v>
      </c>
      <c r="G1216" s="1">
        <v>44978</v>
      </c>
      <c r="H1216" s="1">
        <v>44983</v>
      </c>
      <c r="I1216" t="s">
        <v>21</v>
      </c>
      <c r="J1216" t="s">
        <v>27</v>
      </c>
      <c r="K1216" s="2">
        <v>123.04</v>
      </c>
      <c r="L1216" t="s">
        <v>34</v>
      </c>
      <c r="M1216">
        <f>YEAR(Table1[[#This Row],[order_date]])</f>
        <v>2023</v>
      </c>
      <c r="N1216">
        <f>MONTH(Table1[[#This Row],[order_date]])</f>
        <v>2</v>
      </c>
      <c r="O1216" s="3">
        <f>Table1[[#This Row],[sales]]-Table1[[#This Row],[profit]]</f>
        <v>2251.85</v>
      </c>
      <c r="P1216" s="3">
        <f>Table1[[#This Row],[sales]]*Table1[[#This Row],[quantity]]</f>
        <v>2374.89</v>
      </c>
      <c r="Q1216" s="9">
        <f>Table1[[#This Row],[delivery_date]]-Table1[[#This Row],[order_date]]</f>
        <v>5</v>
      </c>
    </row>
    <row r="1217" spans="1:17" x14ac:dyDescent="0.35">
      <c r="A1217" t="s">
        <v>1248</v>
      </c>
      <c r="B1217" t="s">
        <v>25</v>
      </c>
      <c r="C1217" t="s">
        <v>26</v>
      </c>
      <c r="D1217" s="2">
        <v>978.7</v>
      </c>
      <c r="E1217">
        <v>0.2</v>
      </c>
      <c r="F1217">
        <v>8</v>
      </c>
      <c r="G1217" s="1">
        <v>45390</v>
      </c>
      <c r="H1217" s="1">
        <v>45396</v>
      </c>
      <c r="I1217" t="s">
        <v>15</v>
      </c>
      <c r="J1217" t="s">
        <v>22</v>
      </c>
      <c r="K1217" s="2">
        <v>77.569999999999993</v>
      </c>
      <c r="L1217" t="s">
        <v>34</v>
      </c>
      <c r="M1217">
        <f>YEAR(Table1[[#This Row],[order_date]])</f>
        <v>2024</v>
      </c>
      <c r="N1217">
        <f>MONTH(Table1[[#This Row],[order_date]])</f>
        <v>4</v>
      </c>
      <c r="O1217" s="3">
        <f>Table1[[#This Row],[sales]]-Table1[[#This Row],[profit]]</f>
        <v>901.13000000000011</v>
      </c>
      <c r="P1217" s="3">
        <f>Table1[[#This Row],[sales]]*Table1[[#This Row],[quantity]]</f>
        <v>7829.6</v>
      </c>
      <c r="Q1217" s="9">
        <f>Table1[[#This Row],[delivery_date]]-Table1[[#This Row],[order_date]]</f>
        <v>6</v>
      </c>
    </row>
    <row r="1218" spans="1:17" x14ac:dyDescent="0.35">
      <c r="A1218" t="s">
        <v>1249</v>
      </c>
      <c r="B1218" t="s">
        <v>41</v>
      </c>
      <c r="C1218" t="s">
        <v>20</v>
      </c>
      <c r="D1218" s="2">
        <v>4431.6099999999997</v>
      </c>
      <c r="E1218">
        <v>0.45</v>
      </c>
      <c r="F1218">
        <v>5</v>
      </c>
      <c r="G1218" s="1">
        <v>45022</v>
      </c>
      <c r="H1218" s="1">
        <v>45024</v>
      </c>
      <c r="I1218" t="s">
        <v>21</v>
      </c>
      <c r="J1218" t="s">
        <v>16</v>
      </c>
      <c r="K1218" s="2">
        <v>674.37</v>
      </c>
      <c r="L1218" t="s">
        <v>17</v>
      </c>
      <c r="M1218">
        <f>YEAR(Table1[[#This Row],[order_date]])</f>
        <v>2023</v>
      </c>
      <c r="N1218">
        <f>MONTH(Table1[[#This Row],[order_date]])</f>
        <v>4</v>
      </c>
      <c r="O1218" s="3">
        <f>Table1[[#This Row],[sales]]-Table1[[#This Row],[profit]]</f>
        <v>3757.24</v>
      </c>
      <c r="P1218" s="3">
        <f>Table1[[#This Row],[sales]]*Table1[[#This Row],[quantity]]</f>
        <v>22158.05</v>
      </c>
      <c r="Q1218" s="9">
        <f>Table1[[#This Row],[delivery_date]]-Table1[[#This Row],[order_date]]</f>
        <v>2</v>
      </c>
    </row>
    <row r="1219" spans="1:17" x14ac:dyDescent="0.35">
      <c r="A1219" t="s">
        <v>1250</v>
      </c>
      <c r="B1219" t="s">
        <v>41</v>
      </c>
      <c r="C1219" t="s">
        <v>14</v>
      </c>
      <c r="D1219" s="2">
        <v>1756.15</v>
      </c>
      <c r="E1219">
        <v>0.38</v>
      </c>
      <c r="F1219">
        <v>8</v>
      </c>
      <c r="G1219" s="1">
        <v>45187</v>
      </c>
      <c r="H1219" s="1">
        <v>45189</v>
      </c>
      <c r="I1219" t="s">
        <v>31</v>
      </c>
      <c r="J1219" t="s">
        <v>27</v>
      </c>
      <c r="K1219" s="2">
        <v>430.14</v>
      </c>
      <c r="L1219" t="s">
        <v>17</v>
      </c>
      <c r="M1219">
        <f>YEAR(Table1[[#This Row],[order_date]])</f>
        <v>2023</v>
      </c>
      <c r="N1219">
        <f>MONTH(Table1[[#This Row],[order_date]])</f>
        <v>9</v>
      </c>
      <c r="O1219" s="3">
        <f>Table1[[#This Row],[sales]]-Table1[[#This Row],[profit]]</f>
        <v>1326.0100000000002</v>
      </c>
      <c r="P1219" s="3">
        <f>Table1[[#This Row],[sales]]*Table1[[#This Row],[quantity]]</f>
        <v>14049.2</v>
      </c>
      <c r="Q1219" s="9">
        <f>Table1[[#This Row],[delivery_date]]-Table1[[#This Row],[order_date]]</f>
        <v>2</v>
      </c>
    </row>
    <row r="1220" spans="1:17" x14ac:dyDescent="0.35">
      <c r="A1220" t="s">
        <v>1251</v>
      </c>
      <c r="B1220" t="s">
        <v>25</v>
      </c>
      <c r="C1220" t="s">
        <v>20</v>
      </c>
      <c r="D1220" s="2">
        <v>2923.24</v>
      </c>
      <c r="E1220">
        <v>0.23</v>
      </c>
      <c r="F1220">
        <v>9</v>
      </c>
      <c r="G1220" s="1">
        <v>45262</v>
      </c>
      <c r="H1220" s="1">
        <v>45268</v>
      </c>
      <c r="I1220" t="s">
        <v>21</v>
      </c>
      <c r="J1220" t="s">
        <v>27</v>
      </c>
      <c r="K1220" s="2">
        <v>764.41</v>
      </c>
      <c r="L1220" t="s">
        <v>17</v>
      </c>
      <c r="M1220">
        <f>YEAR(Table1[[#This Row],[order_date]])</f>
        <v>2023</v>
      </c>
      <c r="N1220">
        <f>MONTH(Table1[[#This Row],[order_date]])</f>
        <v>12</v>
      </c>
      <c r="O1220" s="3">
        <f>Table1[[#This Row],[sales]]-Table1[[#This Row],[profit]]</f>
        <v>2158.83</v>
      </c>
      <c r="P1220" s="3">
        <f>Table1[[#This Row],[sales]]*Table1[[#This Row],[quantity]]</f>
        <v>26309.159999999996</v>
      </c>
      <c r="Q1220" s="9">
        <f>Table1[[#This Row],[delivery_date]]-Table1[[#This Row],[order_date]]</f>
        <v>6</v>
      </c>
    </row>
    <row r="1221" spans="1:17" x14ac:dyDescent="0.35">
      <c r="A1221" t="s">
        <v>1252</v>
      </c>
      <c r="B1221" t="s">
        <v>13</v>
      </c>
      <c r="C1221" t="s">
        <v>36</v>
      </c>
      <c r="D1221" s="2">
        <v>3014.13</v>
      </c>
      <c r="E1221">
        <v>0.39</v>
      </c>
      <c r="F1221">
        <v>8</v>
      </c>
      <c r="G1221" s="1">
        <v>44940</v>
      </c>
      <c r="H1221" s="1">
        <v>44944</v>
      </c>
      <c r="I1221" t="s">
        <v>21</v>
      </c>
      <c r="J1221" t="s">
        <v>16</v>
      </c>
      <c r="K1221" s="2">
        <v>514.28</v>
      </c>
      <c r="L1221" t="s">
        <v>17</v>
      </c>
      <c r="M1221">
        <f>YEAR(Table1[[#This Row],[order_date]])</f>
        <v>2023</v>
      </c>
      <c r="N1221">
        <f>MONTH(Table1[[#This Row],[order_date]])</f>
        <v>1</v>
      </c>
      <c r="O1221" s="3">
        <f>Table1[[#This Row],[sales]]-Table1[[#This Row],[profit]]</f>
        <v>2499.8500000000004</v>
      </c>
      <c r="P1221" s="3">
        <f>Table1[[#This Row],[sales]]*Table1[[#This Row],[quantity]]</f>
        <v>24113.040000000001</v>
      </c>
      <c r="Q1221" s="9">
        <f>Table1[[#This Row],[delivery_date]]-Table1[[#This Row],[order_date]]</f>
        <v>4</v>
      </c>
    </row>
    <row r="1222" spans="1:17" x14ac:dyDescent="0.35">
      <c r="A1222" t="s">
        <v>1253</v>
      </c>
      <c r="B1222" t="s">
        <v>25</v>
      </c>
      <c r="C1222" t="s">
        <v>33</v>
      </c>
      <c r="D1222" s="2">
        <v>2623.44</v>
      </c>
      <c r="E1222">
        <v>0.1</v>
      </c>
      <c r="F1222">
        <v>6</v>
      </c>
      <c r="G1222" s="1">
        <v>45643</v>
      </c>
      <c r="H1222" s="1">
        <v>45649</v>
      </c>
      <c r="I1222" t="s">
        <v>15</v>
      </c>
      <c r="J1222" t="s">
        <v>22</v>
      </c>
      <c r="K1222" s="2">
        <v>703.18</v>
      </c>
      <c r="L1222" t="s">
        <v>34</v>
      </c>
      <c r="M1222">
        <f>YEAR(Table1[[#This Row],[order_date]])</f>
        <v>2024</v>
      </c>
      <c r="N1222">
        <f>MONTH(Table1[[#This Row],[order_date]])</f>
        <v>12</v>
      </c>
      <c r="O1222" s="3">
        <f>Table1[[#This Row],[sales]]-Table1[[#This Row],[profit]]</f>
        <v>1920.2600000000002</v>
      </c>
      <c r="P1222" s="3">
        <f>Table1[[#This Row],[sales]]*Table1[[#This Row],[quantity]]</f>
        <v>15740.64</v>
      </c>
      <c r="Q1222" s="9">
        <f>Table1[[#This Row],[delivery_date]]-Table1[[#This Row],[order_date]]</f>
        <v>6</v>
      </c>
    </row>
    <row r="1223" spans="1:17" x14ac:dyDescent="0.35">
      <c r="A1223" t="s">
        <v>1254</v>
      </c>
      <c r="B1223" t="s">
        <v>41</v>
      </c>
      <c r="C1223" t="s">
        <v>36</v>
      </c>
      <c r="D1223" s="2">
        <v>866.98</v>
      </c>
      <c r="E1223">
        <v>0.3</v>
      </c>
      <c r="F1223">
        <v>8</v>
      </c>
      <c r="G1223" s="1">
        <v>45397</v>
      </c>
      <c r="H1223" s="1">
        <v>45403</v>
      </c>
      <c r="I1223" t="s">
        <v>15</v>
      </c>
      <c r="J1223" t="s">
        <v>27</v>
      </c>
      <c r="K1223" s="2">
        <v>235.02</v>
      </c>
      <c r="L1223" t="s">
        <v>23</v>
      </c>
      <c r="M1223">
        <f>YEAR(Table1[[#This Row],[order_date]])</f>
        <v>2024</v>
      </c>
      <c r="N1223">
        <f>MONTH(Table1[[#This Row],[order_date]])</f>
        <v>4</v>
      </c>
      <c r="O1223" s="3">
        <f>Table1[[#This Row],[sales]]-Table1[[#This Row],[profit]]</f>
        <v>631.96</v>
      </c>
      <c r="P1223" s="3">
        <f>Table1[[#This Row],[sales]]*Table1[[#This Row],[quantity]]</f>
        <v>6935.84</v>
      </c>
      <c r="Q1223" s="9">
        <f>Table1[[#This Row],[delivery_date]]-Table1[[#This Row],[order_date]]</f>
        <v>6</v>
      </c>
    </row>
    <row r="1224" spans="1:17" x14ac:dyDescent="0.35">
      <c r="A1224" t="s">
        <v>1255</v>
      </c>
      <c r="B1224" t="s">
        <v>25</v>
      </c>
      <c r="C1224" t="s">
        <v>14</v>
      </c>
      <c r="D1224" s="2">
        <v>4955.8999999999996</v>
      </c>
      <c r="E1224">
        <v>0.27</v>
      </c>
      <c r="F1224">
        <v>5</v>
      </c>
      <c r="G1224" s="1">
        <v>45490</v>
      </c>
      <c r="H1224" s="1">
        <v>45495</v>
      </c>
      <c r="I1224" t="s">
        <v>15</v>
      </c>
      <c r="J1224" t="s">
        <v>22</v>
      </c>
      <c r="K1224" s="2">
        <v>995.54</v>
      </c>
      <c r="L1224" t="s">
        <v>23</v>
      </c>
      <c r="M1224">
        <f>YEAR(Table1[[#This Row],[order_date]])</f>
        <v>2024</v>
      </c>
      <c r="N1224">
        <f>MONTH(Table1[[#This Row],[order_date]])</f>
        <v>7</v>
      </c>
      <c r="O1224" s="3">
        <f>Table1[[#This Row],[sales]]-Table1[[#This Row],[profit]]</f>
        <v>3960.3599999999997</v>
      </c>
      <c r="P1224" s="3">
        <f>Table1[[#This Row],[sales]]*Table1[[#This Row],[quantity]]</f>
        <v>24779.5</v>
      </c>
      <c r="Q1224" s="9">
        <f>Table1[[#This Row],[delivery_date]]-Table1[[#This Row],[order_date]]</f>
        <v>5</v>
      </c>
    </row>
    <row r="1225" spans="1:17" x14ac:dyDescent="0.35">
      <c r="A1225" t="s">
        <v>1256</v>
      </c>
      <c r="B1225" t="s">
        <v>13</v>
      </c>
      <c r="C1225" t="s">
        <v>14</v>
      </c>
      <c r="D1225" s="2">
        <v>945.76</v>
      </c>
      <c r="E1225">
        <v>0.28999999999999998</v>
      </c>
      <c r="F1225">
        <v>9</v>
      </c>
      <c r="G1225" s="1">
        <v>45207</v>
      </c>
      <c r="H1225" s="1">
        <v>45212</v>
      </c>
      <c r="I1225" t="s">
        <v>15</v>
      </c>
      <c r="J1225" t="s">
        <v>27</v>
      </c>
      <c r="K1225" s="2">
        <v>128.34</v>
      </c>
      <c r="L1225" t="s">
        <v>17</v>
      </c>
      <c r="M1225">
        <f>YEAR(Table1[[#This Row],[order_date]])</f>
        <v>2023</v>
      </c>
      <c r="N1225">
        <f>MONTH(Table1[[#This Row],[order_date]])</f>
        <v>10</v>
      </c>
      <c r="O1225" s="3">
        <f>Table1[[#This Row],[sales]]-Table1[[#This Row],[profit]]</f>
        <v>817.42</v>
      </c>
      <c r="P1225" s="3">
        <f>Table1[[#This Row],[sales]]*Table1[[#This Row],[quantity]]</f>
        <v>8511.84</v>
      </c>
      <c r="Q1225" s="9">
        <f>Table1[[#This Row],[delivery_date]]-Table1[[#This Row],[order_date]]</f>
        <v>5</v>
      </c>
    </row>
    <row r="1226" spans="1:17" x14ac:dyDescent="0.35">
      <c r="A1226" t="s">
        <v>1257</v>
      </c>
      <c r="B1226" t="s">
        <v>25</v>
      </c>
      <c r="C1226" t="s">
        <v>14</v>
      </c>
      <c r="D1226" s="2">
        <v>3782.39</v>
      </c>
      <c r="E1226">
        <v>0.36</v>
      </c>
      <c r="F1226">
        <v>6</v>
      </c>
      <c r="G1226" s="1">
        <v>45145</v>
      </c>
      <c r="H1226" s="1">
        <v>45149</v>
      </c>
      <c r="I1226" t="s">
        <v>15</v>
      </c>
      <c r="J1226" t="s">
        <v>27</v>
      </c>
      <c r="K1226" s="2">
        <v>893.45</v>
      </c>
      <c r="L1226" t="s">
        <v>17</v>
      </c>
      <c r="M1226">
        <f>YEAR(Table1[[#This Row],[order_date]])</f>
        <v>2023</v>
      </c>
      <c r="N1226">
        <f>MONTH(Table1[[#This Row],[order_date]])</f>
        <v>8</v>
      </c>
      <c r="O1226" s="3">
        <f>Table1[[#This Row],[sales]]-Table1[[#This Row],[profit]]</f>
        <v>2888.9399999999996</v>
      </c>
      <c r="P1226" s="3">
        <f>Table1[[#This Row],[sales]]*Table1[[#This Row],[quantity]]</f>
        <v>22694.34</v>
      </c>
      <c r="Q1226" s="9">
        <f>Table1[[#This Row],[delivery_date]]-Table1[[#This Row],[order_date]]</f>
        <v>4</v>
      </c>
    </row>
    <row r="1227" spans="1:17" x14ac:dyDescent="0.35">
      <c r="A1227" t="s">
        <v>1258</v>
      </c>
      <c r="B1227" t="s">
        <v>41</v>
      </c>
      <c r="C1227" t="s">
        <v>14</v>
      </c>
      <c r="D1227" s="2">
        <v>3977.68</v>
      </c>
      <c r="E1227">
        <v>0.47</v>
      </c>
      <c r="F1227">
        <v>2</v>
      </c>
      <c r="G1227" s="1">
        <v>44998</v>
      </c>
      <c r="H1227" s="1">
        <v>45002</v>
      </c>
      <c r="I1227" t="s">
        <v>21</v>
      </c>
      <c r="J1227" t="s">
        <v>22</v>
      </c>
      <c r="K1227" s="2">
        <v>865.51</v>
      </c>
      <c r="L1227" t="s">
        <v>23</v>
      </c>
      <c r="M1227">
        <f>YEAR(Table1[[#This Row],[order_date]])</f>
        <v>2023</v>
      </c>
      <c r="N1227">
        <f>MONTH(Table1[[#This Row],[order_date]])</f>
        <v>3</v>
      </c>
      <c r="O1227" s="3">
        <f>Table1[[#This Row],[sales]]-Table1[[#This Row],[profit]]</f>
        <v>3112.17</v>
      </c>
      <c r="P1227" s="3">
        <f>Table1[[#This Row],[sales]]*Table1[[#This Row],[quantity]]</f>
        <v>7955.36</v>
      </c>
      <c r="Q1227" s="9">
        <f>Table1[[#This Row],[delivery_date]]-Table1[[#This Row],[order_date]]</f>
        <v>4</v>
      </c>
    </row>
    <row r="1228" spans="1:17" x14ac:dyDescent="0.35">
      <c r="A1228" t="s">
        <v>1259</v>
      </c>
      <c r="B1228" t="s">
        <v>13</v>
      </c>
      <c r="C1228" t="s">
        <v>20</v>
      </c>
      <c r="D1228" s="2">
        <v>811.3</v>
      </c>
      <c r="E1228">
        <v>0.13</v>
      </c>
      <c r="F1228">
        <v>7</v>
      </c>
      <c r="G1228" s="1">
        <v>44982</v>
      </c>
      <c r="H1228" s="1">
        <v>44986</v>
      </c>
      <c r="I1228" t="s">
        <v>15</v>
      </c>
      <c r="J1228" t="s">
        <v>27</v>
      </c>
      <c r="K1228" s="2">
        <v>135.46</v>
      </c>
      <c r="L1228" t="s">
        <v>28</v>
      </c>
      <c r="M1228">
        <f>YEAR(Table1[[#This Row],[order_date]])</f>
        <v>2023</v>
      </c>
      <c r="N1228">
        <f>MONTH(Table1[[#This Row],[order_date]])</f>
        <v>2</v>
      </c>
      <c r="O1228" s="3">
        <f>Table1[[#This Row],[sales]]-Table1[[#This Row],[profit]]</f>
        <v>675.83999999999992</v>
      </c>
      <c r="P1228" s="3">
        <f>Table1[[#This Row],[sales]]*Table1[[#This Row],[quantity]]</f>
        <v>5679.0999999999995</v>
      </c>
      <c r="Q1228" s="9">
        <f>Table1[[#This Row],[delivery_date]]-Table1[[#This Row],[order_date]]</f>
        <v>4</v>
      </c>
    </row>
    <row r="1229" spans="1:17" x14ac:dyDescent="0.35">
      <c r="A1229" t="s">
        <v>1260</v>
      </c>
      <c r="B1229" t="s">
        <v>19</v>
      </c>
      <c r="C1229" t="s">
        <v>14</v>
      </c>
      <c r="D1229" s="2">
        <v>4672.5</v>
      </c>
      <c r="E1229">
        <v>0.38</v>
      </c>
      <c r="F1229">
        <v>1</v>
      </c>
      <c r="G1229" s="1">
        <v>45136</v>
      </c>
      <c r="H1229" s="1">
        <v>45141</v>
      </c>
      <c r="I1229" t="s">
        <v>21</v>
      </c>
      <c r="J1229" t="s">
        <v>27</v>
      </c>
      <c r="K1229" s="2">
        <v>1133.1300000000001</v>
      </c>
      <c r="L1229" t="s">
        <v>23</v>
      </c>
      <c r="M1229">
        <f>YEAR(Table1[[#This Row],[order_date]])</f>
        <v>2023</v>
      </c>
      <c r="N1229">
        <f>MONTH(Table1[[#This Row],[order_date]])</f>
        <v>7</v>
      </c>
      <c r="O1229" s="3">
        <f>Table1[[#This Row],[sales]]-Table1[[#This Row],[profit]]</f>
        <v>3539.37</v>
      </c>
      <c r="P1229" s="3">
        <f>Table1[[#This Row],[sales]]*Table1[[#This Row],[quantity]]</f>
        <v>4672.5</v>
      </c>
      <c r="Q1229" s="9">
        <f>Table1[[#This Row],[delivery_date]]-Table1[[#This Row],[order_date]]</f>
        <v>5</v>
      </c>
    </row>
    <row r="1230" spans="1:17" x14ac:dyDescent="0.35">
      <c r="A1230" t="s">
        <v>1261</v>
      </c>
      <c r="B1230" t="s">
        <v>41</v>
      </c>
      <c r="C1230" t="s">
        <v>14</v>
      </c>
      <c r="D1230" s="2">
        <v>2490.02</v>
      </c>
      <c r="E1230">
        <v>0.32</v>
      </c>
      <c r="F1230">
        <v>1</v>
      </c>
      <c r="G1230" s="1">
        <v>45219</v>
      </c>
      <c r="H1230" s="1">
        <v>45224</v>
      </c>
      <c r="I1230" t="s">
        <v>15</v>
      </c>
      <c r="J1230" t="s">
        <v>16</v>
      </c>
      <c r="K1230" s="2">
        <v>633.96</v>
      </c>
      <c r="L1230" t="s">
        <v>23</v>
      </c>
      <c r="M1230">
        <f>YEAR(Table1[[#This Row],[order_date]])</f>
        <v>2023</v>
      </c>
      <c r="N1230">
        <f>MONTH(Table1[[#This Row],[order_date]])</f>
        <v>10</v>
      </c>
      <c r="O1230" s="3">
        <f>Table1[[#This Row],[sales]]-Table1[[#This Row],[profit]]</f>
        <v>1856.06</v>
      </c>
      <c r="P1230" s="3">
        <f>Table1[[#This Row],[sales]]*Table1[[#This Row],[quantity]]</f>
        <v>2490.02</v>
      </c>
      <c r="Q1230" s="9">
        <f>Table1[[#This Row],[delivery_date]]-Table1[[#This Row],[order_date]]</f>
        <v>5</v>
      </c>
    </row>
    <row r="1231" spans="1:17" x14ac:dyDescent="0.35">
      <c r="A1231" t="s">
        <v>1262</v>
      </c>
      <c r="B1231" t="s">
        <v>13</v>
      </c>
      <c r="C1231" t="s">
        <v>20</v>
      </c>
      <c r="D1231" s="2">
        <v>3181.53</v>
      </c>
      <c r="E1231">
        <v>0.35</v>
      </c>
      <c r="F1231">
        <v>8</v>
      </c>
      <c r="G1231" s="1">
        <v>45636</v>
      </c>
      <c r="H1231" s="1">
        <v>45643</v>
      </c>
      <c r="I1231" t="s">
        <v>15</v>
      </c>
      <c r="J1231" t="s">
        <v>16</v>
      </c>
      <c r="K1231" s="2">
        <v>675.95</v>
      </c>
      <c r="L1231" t="s">
        <v>48</v>
      </c>
      <c r="M1231">
        <f>YEAR(Table1[[#This Row],[order_date]])</f>
        <v>2024</v>
      </c>
      <c r="N1231">
        <f>MONTH(Table1[[#This Row],[order_date]])</f>
        <v>12</v>
      </c>
      <c r="O1231" s="3">
        <f>Table1[[#This Row],[sales]]-Table1[[#This Row],[profit]]</f>
        <v>2505.58</v>
      </c>
      <c r="P1231" s="3">
        <f>Table1[[#This Row],[sales]]*Table1[[#This Row],[quantity]]</f>
        <v>25452.240000000002</v>
      </c>
      <c r="Q1231" s="9">
        <f>Table1[[#This Row],[delivery_date]]-Table1[[#This Row],[order_date]]</f>
        <v>7</v>
      </c>
    </row>
    <row r="1232" spans="1:17" x14ac:dyDescent="0.35">
      <c r="A1232" t="s">
        <v>1263</v>
      </c>
      <c r="B1232" t="s">
        <v>13</v>
      </c>
      <c r="C1232" t="s">
        <v>14</v>
      </c>
      <c r="D1232" s="2">
        <v>3246.71</v>
      </c>
      <c r="E1232">
        <v>0.21</v>
      </c>
      <c r="F1232">
        <v>5</v>
      </c>
      <c r="G1232" s="1">
        <v>45316</v>
      </c>
      <c r="H1232" s="1">
        <v>45318</v>
      </c>
      <c r="I1232" t="s">
        <v>31</v>
      </c>
      <c r="J1232" t="s">
        <v>27</v>
      </c>
      <c r="K1232" s="2">
        <v>175.01</v>
      </c>
      <c r="L1232" t="s">
        <v>23</v>
      </c>
      <c r="M1232">
        <f>YEAR(Table1[[#This Row],[order_date]])</f>
        <v>2024</v>
      </c>
      <c r="N1232">
        <f>MONTH(Table1[[#This Row],[order_date]])</f>
        <v>1</v>
      </c>
      <c r="O1232" s="3">
        <f>Table1[[#This Row],[sales]]-Table1[[#This Row],[profit]]</f>
        <v>3071.7</v>
      </c>
      <c r="P1232" s="3">
        <f>Table1[[#This Row],[sales]]*Table1[[#This Row],[quantity]]</f>
        <v>16233.55</v>
      </c>
      <c r="Q1232" s="9">
        <f>Table1[[#This Row],[delivery_date]]-Table1[[#This Row],[order_date]]</f>
        <v>2</v>
      </c>
    </row>
    <row r="1233" spans="1:17" x14ac:dyDescent="0.35">
      <c r="A1233" t="s">
        <v>1264</v>
      </c>
      <c r="B1233" t="s">
        <v>19</v>
      </c>
      <c r="C1233" t="s">
        <v>36</v>
      </c>
      <c r="D1233" s="2">
        <v>2574.2800000000002</v>
      </c>
      <c r="E1233">
        <v>0.47</v>
      </c>
      <c r="F1233">
        <v>9</v>
      </c>
      <c r="G1233" s="1">
        <v>45335</v>
      </c>
      <c r="H1233" s="1">
        <v>45342</v>
      </c>
      <c r="I1233" t="s">
        <v>15</v>
      </c>
      <c r="J1233" t="s">
        <v>22</v>
      </c>
      <c r="K1233" s="2">
        <v>428.43</v>
      </c>
      <c r="L1233" t="s">
        <v>23</v>
      </c>
      <c r="M1233">
        <f>YEAR(Table1[[#This Row],[order_date]])</f>
        <v>2024</v>
      </c>
      <c r="N1233">
        <f>MONTH(Table1[[#This Row],[order_date]])</f>
        <v>2</v>
      </c>
      <c r="O1233" s="3">
        <f>Table1[[#This Row],[sales]]-Table1[[#This Row],[profit]]</f>
        <v>2145.8500000000004</v>
      </c>
      <c r="P1233" s="3">
        <f>Table1[[#This Row],[sales]]*Table1[[#This Row],[quantity]]</f>
        <v>23168.52</v>
      </c>
      <c r="Q1233" s="9">
        <f>Table1[[#This Row],[delivery_date]]-Table1[[#This Row],[order_date]]</f>
        <v>7</v>
      </c>
    </row>
    <row r="1234" spans="1:17" x14ac:dyDescent="0.35">
      <c r="A1234" t="s">
        <v>1265</v>
      </c>
      <c r="B1234" t="s">
        <v>25</v>
      </c>
      <c r="C1234" t="s">
        <v>36</v>
      </c>
      <c r="D1234" s="2">
        <v>795.91</v>
      </c>
      <c r="E1234">
        <v>0.24</v>
      </c>
      <c r="F1234">
        <v>6</v>
      </c>
      <c r="G1234" s="1">
        <v>45330</v>
      </c>
      <c r="H1234" s="1">
        <v>45333</v>
      </c>
      <c r="I1234" t="s">
        <v>15</v>
      </c>
      <c r="J1234" t="s">
        <v>27</v>
      </c>
      <c r="K1234" s="2">
        <v>126.68</v>
      </c>
      <c r="L1234" t="s">
        <v>28</v>
      </c>
      <c r="M1234">
        <f>YEAR(Table1[[#This Row],[order_date]])</f>
        <v>2024</v>
      </c>
      <c r="N1234">
        <f>MONTH(Table1[[#This Row],[order_date]])</f>
        <v>2</v>
      </c>
      <c r="O1234" s="3">
        <f>Table1[[#This Row],[sales]]-Table1[[#This Row],[profit]]</f>
        <v>669.23</v>
      </c>
      <c r="P1234" s="3">
        <f>Table1[[#This Row],[sales]]*Table1[[#This Row],[quantity]]</f>
        <v>4775.46</v>
      </c>
      <c r="Q1234" s="9">
        <f>Table1[[#This Row],[delivery_date]]-Table1[[#This Row],[order_date]]</f>
        <v>3</v>
      </c>
    </row>
    <row r="1235" spans="1:17" x14ac:dyDescent="0.35">
      <c r="A1235" t="s">
        <v>1266</v>
      </c>
      <c r="B1235" t="s">
        <v>25</v>
      </c>
      <c r="C1235" t="s">
        <v>26</v>
      </c>
      <c r="D1235" s="2">
        <v>3783.59</v>
      </c>
      <c r="E1235">
        <v>0.06</v>
      </c>
      <c r="F1235">
        <v>1</v>
      </c>
      <c r="G1235" s="1">
        <v>45495</v>
      </c>
      <c r="H1235" s="1">
        <v>45497</v>
      </c>
      <c r="I1235" t="s">
        <v>21</v>
      </c>
      <c r="J1235" t="s">
        <v>27</v>
      </c>
      <c r="K1235" s="2">
        <v>1034.68</v>
      </c>
      <c r="L1235" t="s">
        <v>34</v>
      </c>
      <c r="M1235">
        <f>YEAR(Table1[[#This Row],[order_date]])</f>
        <v>2024</v>
      </c>
      <c r="N1235">
        <f>MONTH(Table1[[#This Row],[order_date]])</f>
        <v>7</v>
      </c>
      <c r="O1235" s="3">
        <f>Table1[[#This Row],[sales]]-Table1[[#This Row],[profit]]</f>
        <v>2748.91</v>
      </c>
      <c r="P1235" s="3">
        <f>Table1[[#This Row],[sales]]*Table1[[#This Row],[quantity]]</f>
        <v>3783.59</v>
      </c>
      <c r="Q1235" s="9">
        <f>Table1[[#This Row],[delivery_date]]-Table1[[#This Row],[order_date]]</f>
        <v>2</v>
      </c>
    </row>
    <row r="1236" spans="1:17" x14ac:dyDescent="0.35">
      <c r="A1236" t="s">
        <v>1267</v>
      </c>
      <c r="B1236" t="s">
        <v>41</v>
      </c>
      <c r="C1236" t="s">
        <v>36</v>
      </c>
      <c r="D1236" s="2">
        <v>2950.75</v>
      </c>
      <c r="E1236">
        <v>0.34</v>
      </c>
      <c r="F1236">
        <v>6</v>
      </c>
      <c r="G1236" s="1">
        <v>45107</v>
      </c>
      <c r="H1236" s="1">
        <v>45108</v>
      </c>
      <c r="I1236" t="s">
        <v>21</v>
      </c>
      <c r="J1236" t="s">
        <v>16</v>
      </c>
      <c r="K1236" s="2">
        <v>523.99</v>
      </c>
      <c r="L1236" t="s">
        <v>17</v>
      </c>
      <c r="M1236">
        <f>YEAR(Table1[[#This Row],[order_date]])</f>
        <v>2023</v>
      </c>
      <c r="N1236">
        <f>MONTH(Table1[[#This Row],[order_date]])</f>
        <v>6</v>
      </c>
      <c r="O1236" s="3">
        <f>Table1[[#This Row],[sales]]-Table1[[#This Row],[profit]]</f>
        <v>2426.7600000000002</v>
      </c>
      <c r="P1236" s="3">
        <f>Table1[[#This Row],[sales]]*Table1[[#This Row],[quantity]]</f>
        <v>17704.5</v>
      </c>
      <c r="Q1236" s="9">
        <f>Table1[[#This Row],[delivery_date]]-Table1[[#This Row],[order_date]]</f>
        <v>1</v>
      </c>
    </row>
    <row r="1237" spans="1:17" x14ac:dyDescent="0.35">
      <c r="A1237" t="s">
        <v>1268</v>
      </c>
      <c r="B1237" t="s">
        <v>19</v>
      </c>
      <c r="C1237" t="s">
        <v>33</v>
      </c>
      <c r="D1237" s="2">
        <v>681.54</v>
      </c>
      <c r="E1237">
        <v>0.06</v>
      </c>
      <c r="F1237">
        <v>1</v>
      </c>
      <c r="G1237" s="1">
        <v>45044</v>
      </c>
      <c r="H1237" s="1">
        <v>45051</v>
      </c>
      <c r="I1237" t="s">
        <v>15</v>
      </c>
      <c r="J1237" t="s">
        <v>27</v>
      </c>
      <c r="K1237" s="2">
        <v>97.95</v>
      </c>
      <c r="L1237" t="s">
        <v>34</v>
      </c>
      <c r="M1237">
        <f>YEAR(Table1[[#This Row],[order_date]])</f>
        <v>2023</v>
      </c>
      <c r="N1237">
        <f>MONTH(Table1[[#This Row],[order_date]])</f>
        <v>4</v>
      </c>
      <c r="O1237" s="3">
        <f>Table1[[#This Row],[sales]]-Table1[[#This Row],[profit]]</f>
        <v>583.58999999999992</v>
      </c>
      <c r="P1237" s="3">
        <f>Table1[[#This Row],[sales]]*Table1[[#This Row],[quantity]]</f>
        <v>681.54</v>
      </c>
      <c r="Q1237" s="9">
        <f>Table1[[#This Row],[delivery_date]]-Table1[[#This Row],[order_date]]</f>
        <v>7</v>
      </c>
    </row>
    <row r="1238" spans="1:17" x14ac:dyDescent="0.35">
      <c r="A1238" t="s">
        <v>1269</v>
      </c>
      <c r="B1238" t="s">
        <v>25</v>
      </c>
      <c r="C1238" t="s">
        <v>33</v>
      </c>
      <c r="D1238" s="2">
        <v>3531.58</v>
      </c>
      <c r="E1238">
        <v>0.16</v>
      </c>
      <c r="F1238">
        <v>5</v>
      </c>
      <c r="G1238" s="1">
        <v>45263</v>
      </c>
      <c r="H1238" s="1">
        <v>45269</v>
      </c>
      <c r="I1238" t="s">
        <v>15</v>
      </c>
      <c r="J1238" t="s">
        <v>22</v>
      </c>
      <c r="K1238" s="2">
        <v>452.78</v>
      </c>
      <c r="L1238" t="s">
        <v>39</v>
      </c>
      <c r="M1238">
        <f>YEAR(Table1[[#This Row],[order_date]])</f>
        <v>2023</v>
      </c>
      <c r="N1238">
        <f>MONTH(Table1[[#This Row],[order_date]])</f>
        <v>12</v>
      </c>
      <c r="O1238" s="3">
        <f>Table1[[#This Row],[sales]]-Table1[[#This Row],[profit]]</f>
        <v>3078.8</v>
      </c>
      <c r="P1238" s="3">
        <f>Table1[[#This Row],[sales]]*Table1[[#This Row],[quantity]]</f>
        <v>17657.900000000001</v>
      </c>
      <c r="Q1238" s="9">
        <f>Table1[[#This Row],[delivery_date]]-Table1[[#This Row],[order_date]]</f>
        <v>6</v>
      </c>
    </row>
    <row r="1239" spans="1:17" x14ac:dyDescent="0.35">
      <c r="A1239" t="s">
        <v>1270</v>
      </c>
      <c r="B1239" t="s">
        <v>19</v>
      </c>
      <c r="C1239" t="s">
        <v>33</v>
      </c>
      <c r="D1239" s="2">
        <v>3543.54</v>
      </c>
      <c r="E1239">
        <v>0.11</v>
      </c>
      <c r="F1239">
        <v>3</v>
      </c>
      <c r="G1239" s="1">
        <v>45150</v>
      </c>
      <c r="H1239" s="1">
        <v>45156</v>
      </c>
      <c r="I1239" t="s">
        <v>31</v>
      </c>
      <c r="J1239" t="s">
        <v>16</v>
      </c>
      <c r="K1239" s="2">
        <v>705.64</v>
      </c>
      <c r="L1239" t="s">
        <v>34</v>
      </c>
      <c r="M1239">
        <f>YEAR(Table1[[#This Row],[order_date]])</f>
        <v>2023</v>
      </c>
      <c r="N1239">
        <f>MONTH(Table1[[#This Row],[order_date]])</f>
        <v>8</v>
      </c>
      <c r="O1239" s="3">
        <f>Table1[[#This Row],[sales]]-Table1[[#This Row],[profit]]</f>
        <v>2837.9</v>
      </c>
      <c r="P1239" s="3">
        <f>Table1[[#This Row],[sales]]*Table1[[#This Row],[quantity]]</f>
        <v>10630.619999999999</v>
      </c>
      <c r="Q1239" s="9">
        <f>Table1[[#This Row],[delivery_date]]-Table1[[#This Row],[order_date]]</f>
        <v>6</v>
      </c>
    </row>
    <row r="1240" spans="1:17" x14ac:dyDescent="0.35">
      <c r="A1240" t="s">
        <v>1271</v>
      </c>
      <c r="B1240" t="s">
        <v>25</v>
      </c>
      <c r="C1240" t="s">
        <v>20</v>
      </c>
      <c r="D1240" s="2">
        <v>2787.58</v>
      </c>
      <c r="E1240">
        <v>0.27</v>
      </c>
      <c r="F1240">
        <v>9</v>
      </c>
      <c r="G1240" s="1">
        <v>45243</v>
      </c>
      <c r="H1240" s="1">
        <v>45246</v>
      </c>
      <c r="I1240" t="s">
        <v>31</v>
      </c>
      <c r="J1240" t="s">
        <v>16</v>
      </c>
      <c r="K1240" s="2">
        <v>189.02</v>
      </c>
      <c r="L1240" t="s">
        <v>28</v>
      </c>
      <c r="M1240">
        <f>YEAR(Table1[[#This Row],[order_date]])</f>
        <v>2023</v>
      </c>
      <c r="N1240">
        <f>MONTH(Table1[[#This Row],[order_date]])</f>
        <v>11</v>
      </c>
      <c r="O1240" s="3">
        <f>Table1[[#This Row],[sales]]-Table1[[#This Row],[profit]]</f>
        <v>2598.56</v>
      </c>
      <c r="P1240" s="3">
        <f>Table1[[#This Row],[sales]]*Table1[[#This Row],[quantity]]</f>
        <v>25088.22</v>
      </c>
      <c r="Q1240" s="9">
        <f>Table1[[#This Row],[delivery_date]]-Table1[[#This Row],[order_date]]</f>
        <v>3</v>
      </c>
    </row>
    <row r="1241" spans="1:17" x14ac:dyDescent="0.35">
      <c r="A1241" t="s">
        <v>1272</v>
      </c>
      <c r="B1241" t="s">
        <v>13</v>
      </c>
      <c r="C1241" t="s">
        <v>36</v>
      </c>
      <c r="D1241" s="2">
        <v>543.69000000000005</v>
      </c>
      <c r="E1241">
        <v>0.17</v>
      </c>
      <c r="F1241">
        <v>1</v>
      </c>
      <c r="G1241" s="1">
        <v>45262</v>
      </c>
      <c r="H1241" s="1">
        <v>45269</v>
      </c>
      <c r="I1241" t="s">
        <v>21</v>
      </c>
      <c r="J1241" t="s">
        <v>22</v>
      </c>
      <c r="K1241" s="2">
        <v>146.19</v>
      </c>
      <c r="L1241" t="s">
        <v>28</v>
      </c>
      <c r="M1241">
        <f>YEAR(Table1[[#This Row],[order_date]])</f>
        <v>2023</v>
      </c>
      <c r="N1241">
        <f>MONTH(Table1[[#This Row],[order_date]])</f>
        <v>12</v>
      </c>
      <c r="O1241" s="3">
        <f>Table1[[#This Row],[sales]]-Table1[[#This Row],[profit]]</f>
        <v>397.50000000000006</v>
      </c>
      <c r="P1241" s="3">
        <f>Table1[[#This Row],[sales]]*Table1[[#This Row],[quantity]]</f>
        <v>543.69000000000005</v>
      </c>
      <c r="Q1241" s="9">
        <f>Table1[[#This Row],[delivery_date]]-Table1[[#This Row],[order_date]]</f>
        <v>7</v>
      </c>
    </row>
    <row r="1242" spans="1:17" x14ac:dyDescent="0.35">
      <c r="A1242" t="s">
        <v>1273</v>
      </c>
      <c r="B1242" t="s">
        <v>25</v>
      </c>
      <c r="C1242" t="s">
        <v>33</v>
      </c>
      <c r="D1242" s="2">
        <v>1827.96</v>
      </c>
      <c r="E1242">
        <v>0.08</v>
      </c>
      <c r="F1242">
        <v>6</v>
      </c>
      <c r="G1242" s="1">
        <v>45411</v>
      </c>
      <c r="H1242" s="1">
        <v>45416</v>
      </c>
      <c r="I1242" t="s">
        <v>21</v>
      </c>
      <c r="J1242" t="s">
        <v>27</v>
      </c>
      <c r="K1242" s="2">
        <v>374.88</v>
      </c>
      <c r="L1242" t="s">
        <v>48</v>
      </c>
      <c r="M1242">
        <f>YEAR(Table1[[#This Row],[order_date]])</f>
        <v>2024</v>
      </c>
      <c r="N1242">
        <f>MONTH(Table1[[#This Row],[order_date]])</f>
        <v>4</v>
      </c>
      <c r="O1242" s="3">
        <f>Table1[[#This Row],[sales]]-Table1[[#This Row],[profit]]</f>
        <v>1453.08</v>
      </c>
      <c r="P1242" s="3">
        <f>Table1[[#This Row],[sales]]*Table1[[#This Row],[quantity]]</f>
        <v>10967.76</v>
      </c>
      <c r="Q1242" s="9">
        <f>Table1[[#This Row],[delivery_date]]-Table1[[#This Row],[order_date]]</f>
        <v>5</v>
      </c>
    </row>
    <row r="1243" spans="1:17" x14ac:dyDescent="0.35">
      <c r="A1243" t="s">
        <v>1274</v>
      </c>
      <c r="B1243" t="s">
        <v>19</v>
      </c>
      <c r="C1243" t="s">
        <v>26</v>
      </c>
      <c r="D1243" s="2">
        <v>349.53</v>
      </c>
      <c r="E1243">
        <v>0.4</v>
      </c>
      <c r="F1243">
        <v>3</v>
      </c>
      <c r="G1243" s="1">
        <v>45202</v>
      </c>
      <c r="H1243" s="1">
        <v>45208</v>
      </c>
      <c r="I1243" t="s">
        <v>21</v>
      </c>
      <c r="J1243" t="s">
        <v>22</v>
      </c>
      <c r="K1243" s="2">
        <v>38.64</v>
      </c>
      <c r="L1243" t="s">
        <v>17</v>
      </c>
      <c r="M1243">
        <f>YEAR(Table1[[#This Row],[order_date]])</f>
        <v>2023</v>
      </c>
      <c r="N1243">
        <f>MONTH(Table1[[#This Row],[order_date]])</f>
        <v>10</v>
      </c>
      <c r="O1243" s="3">
        <f>Table1[[#This Row],[sales]]-Table1[[#This Row],[profit]]</f>
        <v>310.89</v>
      </c>
      <c r="P1243" s="3">
        <f>Table1[[#This Row],[sales]]*Table1[[#This Row],[quantity]]</f>
        <v>1048.5899999999999</v>
      </c>
      <c r="Q1243" s="9">
        <f>Table1[[#This Row],[delivery_date]]-Table1[[#This Row],[order_date]]</f>
        <v>6</v>
      </c>
    </row>
    <row r="1244" spans="1:17" x14ac:dyDescent="0.35">
      <c r="A1244" t="s">
        <v>1275</v>
      </c>
      <c r="B1244" t="s">
        <v>13</v>
      </c>
      <c r="C1244" t="s">
        <v>20</v>
      </c>
      <c r="D1244" s="2">
        <v>2440.2199999999998</v>
      </c>
      <c r="E1244">
        <v>0.23</v>
      </c>
      <c r="F1244">
        <v>9</v>
      </c>
      <c r="G1244" s="1">
        <v>45185</v>
      </c>
      <c r="H1244" s="1">
        <v>45187</v>
      </c>
      <c r="I1244" t="s">
        <v>21</v>
      </c>
      <c r="J1244" t="s">
        <v>22</v>
      </c>
      <c r="K1244" s="2">
        <v>296.18</v>
      </c>
      <c r="L1244" t="s">
        <v>28</v>
      </c>
      <c r="M1244">
        <f>YEAR(Table1[[#This Row],[order_date]])</f>
        <v>2023</v>
      </c>
      <c r="N1244">
        <f>MONTH(Table1[[#This Row],[order_date]])</f>
        <v>9</v>
      </c>
      <c r="O1244" s="3">
        <f>Table1[[#This Row],[sales]]-Table1[[#This Row],[profit]]</f>
        <v>2144.04</v>
      </c>
      <c r="P1244" s="3">
        <f>Table1[[#This Row],[sales]]*Table1[[#This Row],[quantity]]</f>
        <v>21961.98</v>
      </c>
      <c r="Q1244" s="9">
        <f>Table1[[#This Row],[delivery_date]]-Table1[[#This Row],[order_date]]</f>
        <v>2</v>
      </c>
    </row>
    <row r="1245" spans="1:17" x14ac:dyDescent="0.35">
      <c r="A1245" t="s">
        <v>1276</v>
      </c>
      <c r="B1245" t="s">
        <v>13</v>
      </c>
      <c r="C1245" t="s">
        <v>26</v>
      </c>
      <c r="D1245" s="2">
        <v>4541.59</v>
      </c>
      <c r="E1245">
        <v>0.23</v>
      </c>
      <c r="F1245">
        <v>2</v>
      </c>
      <c r="G1245" s="1">
        <v>45219</v>
      </c>
      <c r="H1245" s="1">
        <v>45224</v>
      </c>
      <c r="I1245" t="s">
        <v>21</v>
      </c>
      <c r="J1245" t="s">
        <v>27</v>
      </c>
      <c r="K1245" s="2">
        <v>1252.8599999999999</v>
      </c>
      <c r="L1245" t="s">
        <v>28</v>
      </c>
      <c r="M1245">
        <f>YEAR(Table1[[#This Row],[order_date]])</f>
        <v>2023</v>
      </c>
      <c r="N1245">
        <f>MONTH(Table1[[#This Row],[order_date]])</f>
        <v>10</v>
      </c>
      <c r="O1245" s="3">
        <f>Table1[[#This Row],[sales]]-Table1[[#This Row],[profit]]</f>
        <v>3288.7300000000005</v>
      </c>
      <c r="P1245" s="3">
        <f>Table1[[#This Row],[sales]]*Table1[[#This Row],[quantity]]</f>
        <v>9083.18</v>
      </c>
      <c r="Q1245" s="9">
        <f>Table1[[#This Row],[delivery_date]]-Table1[[#This Row],[order_date]]</f>
        <v>5</v>
      </c>
    </row>
    <row r="1246" spans="1:17" x14ac:dyDescent="0.35">
      <c r="A1246" t="s">
        <v>1277</v>
      </c>
      <c r="B1246" t="s">
        <v>13</v>
      </c>
      <c r="C1246" t="s">
        <v>36</v>
      </c>
      <c r="D1246" s="2">
        <v>111.04</v>
      </c>
      <c r="E1246">
        <v>0.44</v>
      </c>
      <c r="F1246">
        <v>7</v>
      </c>
      <c r="G1246" s="1">
        <v>45089</v>
      </c>
      <c r="H1246" s="1">
        <v>45092</v>
      </c>
      <c r="I1246" t="s">
        <v>31</v>
      </c>
      <c r="J1246" t="s">
        <v>16</v>
      </c>
      <c r="K1246" s="2">
        <v>6.47</v>
      </c>
      <c r="L1246" t="s">
        <v>34</v>
      </c>
      <c r="M1246">
        <f>YEAR(Table1[[#This Row],[order_date]])</f>
        <v>2023</v>
      </c>
      <c r="N1246">
        <f>MONTH(Table1[[#This Row],[order_date]])</f>
        <v>6</v>
      </c>
      <c r="O1246" s="3">
        <f>Table1[[#This Row],[sales]]-Table1[[#This Row],[profit]]</f>
        <v>104.57000000000001</v>
      </c>
      <c r="P1246" s="3">
        <f>Table1[[#This Row],[sales]]*Table1[[#This Row],[quantity]]</f>
        <v>777.28000000000009</v>
      </c>
      <c r="Q1246" s="9">
        <f>Table1[[#This Row],[delivery_date]]-Table1[[#This Row],[order_date]]</f>
        <v>3</v>
      </c>
    </row>
    <row r="1247" spans="1:17" x14ac:dyDescent="0.35">
      <c r="A1247" t="s">
        <v>1278</v>
      </c>
      <c r="B1247" t="s">
        <v>19</v>
      </c>
      <c r="C1247" t="s">
        <v>14</v>
      </c>
      <c r="D1247" s="2">
        <v>1406.53</v>
      </c>
      <c r="E1247">
        <v>0.27</v>
      </c>
      <c r="F1247">
        <v>9</v>
      </c>
      <c r="G1247" s="1">
        <v>45430</v>
      </c>
      <c r="H1247" s="1">
        <v>45436</v>
      </c>
      <c r="I1247" t="s">
        <v>31</v>
      </c>
      <c r="J1247" t="s">
        <v>16</v>
      </c>
      <c r="K1247" s="2">
        <v>176.77</v>
      </c>
      <c r="L1247" t="s">
        <v>39</v>
      </c>
      <c r="M1247">
        <f>YEAR(Table1[[#This Row],[order_date]])</f>
        <v>2024</v>
      </c>
      <c r="N1247">
        <f>MONTH(Table1[[#This Row],[order_date]])</f>
        <v>5</v>
      </c>
      <c r="O1247" s="3">
        <f>Table1[[#This Row],[sales]]-Table1[[#This Row],[profit]]</f>
        <v>1229.76</v>
      </c>
      <c r="P1247" s="3">
        <f>Table1[[#This Row],[sales]]*Table1[[#This Row],[quantity]]</f>
        <v>12658.77</v>
      </c>
      <c r="Q1247" s="9">
        <f>Table1[[#This Row],[delivery_date]]-Table1[[#This Row],[order_date]]</f>
        <v>6</v>
      </c>
    </row>
    <row r="1248" spans="1:17" x14ac:dyDescent="0.35">
      <c r="A1248" t="s">
        <v>1279</v>
      </c>
      <c r="B1248" t="s">
        <v>41</v>
      </c>
      <c r="C1248" t="s">
        <v>26</v>
      </c>
      <c r="D1248" s="2">
        <v>4019.31</v>
      </c>
      <c r="E1248">
        <v>0.35</v>
      </c>
      <c r="F1248">
        <v>3</v>
      </c>
      <c r="G1248" s="1">
        <v>45562</v>
      </c>
      <c r="H1248" s="1">
        <v>45567</v>
      </c>
      <c r="I1248" t="s">
        <v>21</v>
      </c>
      <c r="J1248" t="s">
        <v>22</v>
      </c>
      <c r="K1248" s="2">
        <v>496.17</v>
      </c>
      <c r="L1248" t="s">
        <v>17</v>
      </c>
      <c r="M1248">
        <f>YEAR(Table1[[#This Row],[order_date]])</f>
        <v>2024</v>
      </c>
      <c r="N1248">
        <f>MONTH(Table1[[#This Row],[order_date]])</f>
        <v>9</v>
      </c>
      <c r="O1248" s="3">
        <f>Table1[[#This Row],[sales]]-Table1[[#This Row],[profit]]</f>
        <v>3523.14</v>
      </c>
      <c r="P1248" s="3">
        <f>Table1[[#This Row],[sales]]*Table1[[#This Row],[quantity]]</f>
        <v>12057.93</v>
      </c>
      <c r="Q1248" s="9">
        <f>Table1[[#This Row],[delivery_date]]-Table1[[#This Row],[order_date]]</f>
        <v>5</v>
      </c>
    </row>
    <row r="1249" spans="1:17" x14ac:dyDescent="0.35">
      <c r="A1249" t="s">
        <v>1280</v>
      </c>
      <c r="B1249" t="s">
        <v>41</v>
      </c>
      <c r="C1249" t="s">
        <v>14</v>
      </c>
      <c r="D1249" s="2">
        <v>148.32</v>
      </c>
      <c r="E1249">
        <v>0.16</v>
      </c>
      <c r="F1249">
        <v>3</v>
      </c>
      <c r="G1249" s="1">
        <v>45437</v>
      </c>
      <c r="H1249" s="1">
        <v>45443</v>
      </c>
      <c r="I1249" t="s">
        <v>31</v>
      </c>
      <c r="J1249" t="s">
        <v>22</v>
      </c>
      <c r="K1249" s="2">
        <v>35.07</v>
      </c>
      <c r="L1249" t="s">
        <v>48</v>
      </c>
      <c r="M1249">
        <f>YEAR(Table1[[#This Row],[order_date]])</f>
        <v>2024</v>
      </c>
      <c r="N1249">
        <f>MONTH(Table1[[#This Row],[order_date]])</f>
        <v>5</v>
      </c>
      <c r="O1249" s="3">
        <f>Table1[[#This Row],[sales]]-Table1[[#This Row],[profit]]</f>
        <v>113.25</v>
      </c>
      <c r="P1249" s="3">
        <f>Table1[[#This Row],[sales]]*Table1[[#This Row],[quantity]]</f>
        <v>444.96</v>
      </c>
      <c r="Q1249" s="9">
        <f>Table1[[#This Row],[delivery_date]]-Table1[[#This Row],[order_date]]</f>
        <v>6</v>
      </c>
    </row>
    <row r="1250" spans="1:17" x14ac:dyDescent="0.35">
      <c r="A1250" t="s">
        <v>1281</v>
      </c>
      <c r="B1250" t="s">
        <v>41</v>
      </c>
      <c r="C1250" t="s">
        <v>20</v>
      </c>
      <c r="D1250" s="2">
        <v>149.85</v>
      </c>
      <c r="E1250">
        <v>0.28000000000000003</v>
      </c>
      <c r="F1250">
        <v>3</v>
      </c>
      <c r="G1250" s="1">
        <v>45454</v>
      </c>
      <c r="H1250" s="1">
        <v>45456</v>
      </c>
      <c r="I1250" t="s">
        <v>31</v>
      </c>
      <c r="J1250" t="s">
        <v>27</v>
      </c>
      <c r="K1250" s="2">
        <v>15.11</v>
      </c>
      <c r="L1250" t="s">
        <v>23</v>
      </c>
      <c r="M1250">
        <f>YEAR(Table1[[#This Row],[order_date]])</f>
        <v>2024</v>
      </c>
      <c r="N1250">
        <f>MONTH(Table1[[#This Row],[order_date]])</f>
        <v>6</v>
      </c>
      <c r="O1250" s="3">
        <f>Table1[[#This Row],[sales]]-Table1[[#This Row],[profit]]</f>
        <v>134.74</v>
      </c>
      <c r="P1250" s="3">
        <f>Table1[[#This Row],[sales]]*Table1[[#This Row],[quantity]]</f>
        <v>449.54999999999995</v>
      </c>
      <c r="Q1250" s="9">
        <f>Table1[[#This Row],[delivery_date]]-Table1[[#This Row],[order_date]]</f>
        <v>2</v>
      </c>
    </row>
    <row r="1251" spans="1:17" x14ac:dyDescent="0.35">
      <c r="A1251" t="s">
        <v>1282</v>
      </c>
      <c r="B1251" t="s">
        <v>19</v>
      </c>
      <c r="C1251" t="s">
        <v>26</v>
      </c>
      <c r="D1251" s="2">
        <v>3093.01</v>
      </c>
      <c r="E1251">
        <v>0.36</v>
      </c>
      <c r="F1251">
        <v>1</v>
      </c>
      <c r="G1251" s="1">
        <v>45294</v>
      </c>
      <c r="H1251" s="1">
        <v>45297</v>
      </c>
      <c r="I1251" t="s">
        <v>21</v>
      </c>
      <c r="J1251" t="s">
        <v>27</v>
      </c>
      <c r="K1251" s="2">
        <v>205.5</v>
      </c>
      <c r="L1251" t="s">
        <v>48</v>
      </c>
      <c r="M1251">
        <f>YEAR(Table1[[#This Row],[order_date]])</f>
        <v>2024</v>
      </c>
      <c r="N1251">
        <f>MONTH(Table1[[#This Row],[order_date]])</f>
        <v>1</v>
      </c>
      <c r="O1251" s="3">
        <f>Table1[[#This Row],[sales]]-Table1[[#This Row],[profit]]</f>
        <v>2887.51</v>
      </c>
      <c r="P1251" s="3">
        <f>Table1[[#This Row],[sales]]*Table1[[#This Row],[quantity]]</f>
        <v>3093.01</v>
      </c>
      <c r="Q1251" s="9">
        <f>Table1[[#This Row],[delivery_date]]-Table1[[#This Row],[order_date]]</f>
        <v>3</v>
      </c>
    </row>
    <row r="1252" spans="1:17" x14ac:dyDescent="0.35">
      <c r="A1252" t="s">
        <v>1283</v>
      </c>
      <c r="B1252" t="s">
        <v>13</v>
      </c>
      <c r="C1252" t="s">
        <v>26</v>
      </c>
      <c r="D1252" s="2">
        <v>3967.08</v>
      </c>
      <c r="E1252">
        <v>0.15</v>
      </c>
      <c r="F1252">
        <v>9</v>
      </c>
      <c r="G1252" s="1">
        <v>44930</v>
      </c>
      <c r="H1252" s="1">
        <v>44936</v>
      </c>
      <c r="I1252" t="s">
        <v>15</v>
      </c>
      <c r="J1252" t="s">
        <v>16</v>
      </c>
      <c r="K1252" s="2">
        <v>584.32000000000005</v>
      </c>
      <c r="L1252" t="s">
        <v>39</v>
      </c>
      <c r="M1252">
        <f>YEAR(Table1[[#This Row],[order_date]])</f>
        <v>2023</v>
      </c>
      <c r="N1252">
        <f>MONTH(Table1[[#This Row],[order_date]])</f>
        <v>1</v>
      </c>
      <c r="O1252" s="3">
        <f>Table1[[#This Row],[sales]]-Table1[[#This Row],[profit]]</f>
        <v>3382.7599999999998</v>
      </c>
      <c r="P1252" s="3">
        <f>Table1[[#This Row],[sales]]*Table1[[#This Row],[quantity]]</f>
        <v>35703.72</v>
      </c>
      <c r="Q1252" s="9">
        <f>Table1[[#This Row],[delivery_date]]-Table1[[#This Row],[order_date]]</f>
        <v>6</v>
      </c>
    </row>
    <row r="1253" spans="1:17" x14ac:dyDescent="0.35">
      <c r="A1253" t="s">
        <v>1284</v>
      </c>
      <c r="B1253" t="s">
        <v>41</v>
      </c>
      <c r="C1253" t="s">
        <v>20</v>
      </c>
      <c r="D1253" s="2">
        <v>3904.88</v>
      </c>
      <c r="E1253">
        <v>0.34</v>
      </c>
      <c r="F1253">
        <v>9</v>
      </c>
      <c r="G1253" s="1">
        <v>45546</v>
      </c>
      <c r="H1253" s="1">
        <v>45553</v>
      </c>
      <c r="I1253" t="s">
        <v>21</v>
      </c>
      <c r="J1253" t="s">
        <v>27</v>
      </c>
      <c r="K1253" s="2">
        <v>896.93</v>
      </c>
      <c r="L1253" t="s">
        <v>23</v>
      </c>
      <c r="M1253">
        <f>YEAR(Table1[[#This Row],[order_date]])</f>
        <v>2024</v>
      </c>
      <c r="N1253">
        <f>MONTH(Table1[[#This Row],[order_date]])</f>
        <v>9</v>
      </c>
      <c r="O1253" s="3">
        <f>Table1[[#This Row],[sales]]-Table1[[#This Row],[profit]]</f>
        <v>3007.9500000000003</v>
      </c>
      <c r="P1253" s="3">
        <f>Table1[[#This Row],[sales]]*Table1[[#This Row],[quantity]]</f>
        <v>35143.919999999998</v>
      </c>
      <c r="Q1253" s="9">
        <f>Table1[[#This Row],[delivery_date]]-Table1[[#This Row],[order_date]]</f>
        <v>7</v>
      </c>
    </row>
    <row r="1254" spans="1:17" x14ac:dyDescent="0.35">
      <c r="A1254" t="s">
        <v>1285</v>
      </c>
      <c r="B1254" t="s">
        <v>19</v>
      </c>
      <c r="C1254" t="s">
        <v>20</v>
      </c>
      <c r="D1254" s="2">
        <v>3919.93</v>
      </c>
      <c r="E1254">
        <v>0.28000000000000003</v>
      </c>
      <c r="F1254">
        <v>6</v>
      </c>
      <c r="G1254" s="1">
        <v>45199</v>
      </c>
      <c r="H1254" s="1">
        <v>45201</v>
      </c>
      <c r="I1254" t="s">
        <v>21</v>
      </c>
      <c r="J1254" t="s">
        <v>22</v>
      </c>
      <c r="K1254" s="2">
        <v>254.28</v>
      </c>
      <c r="L1254" t="s">
        <v>23</v>
      </c>
      <c r="M1254">
        <f>YEAR(Table1[[#This Row],[order_date]])</f>
        <v>2023</v>
      </c>
      <c r="N1254">
        <f>MONTH(Table1[[#This Row],[order_date]])</f>
        <v>9</v>
      </c>
      <c r="O1254" s="3">
        <f>Table1[[#This Row],[sales]]-Table1[[#This Row],[profit]]</f>
        <v>3665.6499999999996</v>
      </c>
      <c r="P1254" s="3">
        <f>Table1[[#This Row],[sales]]*Table1[[#This Row],[quantity]]</f>
        <v>23519.579999999998</v>
      </c>
      <c r="Q1254" s="9">
        <f>Table1[[#This Row],[delivery_date]]-Table1[[#This Row],[order_date]]</f>
        <v>2</v>
      </c>
    </row>
    <row r="1255" spans="1:17" x14ac:dyDescent="0.35">
      <c r="A1255" t="s">
        <v>1286</v>
      </c>
      <c r="B1255" t="s">
        <v>41</v>
      </c>
      <c r="C1255" t="s">
        <v>33</v>
      </c>
      <c r="D1255" s="2">
        <v>1868.93</v>
      </c>
      <c r="E1255">
        <v>0.22</v>
      </c>
      <c r="F1255">
        <v>9</v>
      </c>
      <c r="G1255" s="1">
        <v>45610</v>
      </c>
      <c r="H1255" s="1">
        <v>45616</v>
      </c>
      <c r="I1255" t="s">
        <v>21</v>
      </c>
      <c r="J1255" t="s">
        <v>22</v>
      </c>
      <c r="K1255" s="2">
        <v>173.66</v>
      </c>
      <c r="L1255" t="s">
        <v>39</v>
      </c>
      <c r="M1255">
        <f>YEAR(Table1[[#This Row],[order_date]])</f>
        <v>2024</v>
      </c>
      <c r="N1255">
        <f>MONTH(Table1[[#This Row],[order_date]])</f>
        <v>11</v>
      </c>
      <c r="O1255" s="3">
        <f>Table1[[#This Row],[sales]]-Table1[[#This Row],[profit]]</f>
        <v>1695.27</v>
      </c>
      <c r="P1255" s="3">
        <f>Table1[[#This Row],[sales]]*Table1[[#This Row],[quantity]]</f>
        <v>16820.37</v>
      </c>
      <c r="Q1255" s="9">
        <f>Table1[[#This Row],[delivery_date]]-Table1[[#This Row],[order_date]]</f>
        <v>6</v>
      </c>
    </row>
    <row r="1256" spans="1:17" x14ac:dyDescent="0.35">
      <c r="A1256" t="s">
        <v>1287</v>
      </c>
      <c r="B1256" t="s">
        <v>25</v>
      </c>
      <c r="C1256" t="s">
        <v>36</v>
      </c>
      <c r="D1256" s="2">
        <v>4425.3500000000004</v>
      </c>
      <c r="E1256">
        <v>0.36</v>
      </c>
      <c r="F1256">
        <v>9</v>
      </c>
      <c r="G1256" s="1">
        <v>45117</v>
      </c>
      <c r="H1256" s="1">
        <v>45119</v>
      </c>
      <c r="I1256" t="s">
        <v>31</v>
      </c>
      <c r="J1256" t="s">
        <v>22</v>
      </c>
      <c r="K1256" s="2">
        <v>920.78</v>
      </c>
      <c r="L1256" t="s">
        <v>48</v>
      </c>
      <c r="M1256">
        <f>YEAR(Table1[[#This Row],[order_date]])</f>
        <v>2023</v>
      </c>
      <c r="N1256">
        <f>MONTH(Table1[[#This Row],[order_date]])</f>
        <v>7</v>
      </c>
      <c r="O1256" s="3">
        <f>Table1[[#This Row],[sales]]-Table1[[#This Row],[profit]]</f>
        <v>3504.5700000000006</v>
      </c>
      <c r="P1256" s="3">
        <f>Table1[[#This Row],[sales]]*Table1[[#This Row],[quantity]]</f>
        <v>39828.15</v>
      </c>
      <c r="Q1256" s="9">
        <f>Table1[[#This Row],[delivery_date]]-Table1[[#This Row],[order_date]]</f>
        <v>2</v>
      </c>
    </row>
    <row r="1257" spans="1:17" x14ac:dyDescent="0.35">
      <c r="A1257" t="s">
        <v>1288</v>
      </c>
      <c r="B1257" t="s">
        <v>41</v>
      </c>
      <c r="C1257" t="s">
        <v>26</v>
      </c>
      <c r="D1257" s="2">
        <v>162.88999999999999</v>
      </c>
      <c r="E1257">
        <v>0.16</v>
      </c>
      <c r="F1257">
        <v>1</v>
      </c>
      <c r="G1257" s="1">
        <v>45024</v>
      </c>
      <c r="H1257" s="1">
        <v>45029</v>
      </c>
      <c r="I1257" t="s">
        <v>21</v>
      </c>
      <c r="J1257" t="s">
        <v>16</v>
      </c>
      <c r="K1257" s="2">
        <v>36.92</v>
      </c>
      <c r="L1257" t="s">
        <v>23</v>
      </c>
      <c r="M1257">
        <f>YEAR(Table1[[#This Row],[order_date]])</f>
        <v>2023</v>
      </c>
      <c r="N1257">
        <f>MONTH(Table1[[#This Row],[order_date]])</f>
        <v>4</v>
      </c>
      <c r="O1257" s="3">
        <f>Table1[[#This Row],[sales]]-Table1[[#This Row],[profit]]</f>
        <v>125.96999999999998</v>
      </c>
      <c r="P1257" s="3">
        <f>Table1[[#This Row],[sales]]*Table1[[#This Row],[quantity]]</f>
        <v>162.88999999999999</v>
      </c>
      <c r="Q1257" s="9">
        <f>Table1[[#This Row],[delivery_date]]-Table1[[#This Row],[order_date]]</f>
        <v>5</v>
      </c>
    </row>
    <row r="1258" spans="1:17" x14ac:dyDescent="0.35">
      <c r="A1258" t="s">
        <v>1289</v>
      </c>
      <c r="B1258" t="s">
        <v>41</v>
      </c>
      <c r="C1258" t="s">
        <v>26</v>
      </c>
      <c r="D1258" s="2">
        <v>1629.72</v>
      </c>
      <c r="E1258">
        <v>0.36</v>
      </c>
      <c r="F1258">
        <v>3</v>
      </c>
      <c r="G1258" s="1">
        <v>45608</v>
      </c>
      <c r="H1258" s="1">
        <v>45611</v>
      </c>
      <c r="I1258" t="s">
        <v>15</v>
      </c>
      <c r="J1258" t="s">
        <v>16</v>
      </c>
      <c r="K1258" s="2">
        <v>82.37</v>
      </c>
      <c r="L1258" t="s">
        <v>23</v>
      </c>
      <c r="M1258">
        <f>YEAR(Table1[[#This Row],[order_date]])</f>
        <v>2024</v>
      </c>
      <c r="N1258">
        <f>MONTH(Table1[[#This Row],[order_date]])</f>
        <v>11</v>
      </c>
      <c r="O1258" s="3">
        <f>Table1[[#This Row],[sales]]-Table1[[#This Row],[profit]]</f>
        <v>1547.35</v>
      </c>
      <c r="P1258" s="3">
        <f>Table1[[#This Row],[sales]]*Table1[[#This Row],[quantity]]</f>
        <v>4889.16</v>
      </c>
      <c r="Q1258" s="9">
        <f>Table1[[#This Row],[delivery_date]]-Table1[[#This Row],[order_date]]</f>
        <v>3</v>
      </c>
    </row>
    <row r="1259" spans="1:17" x14ac:dyDescent="0.35">
      <c r="A1259" t="s">
        <v>1290</v>
      </c>
      <c r="B1259" t="s">
        <v>13</v>
      </c>
      <c r="C1259" t="s">
        <v>20</v>
      </c>
      <c r="D1259" s="2">
        <v>1752.22</v>
      </c>
      <c r="E1259">
        <v>0.28000000000000003</v>
      </c>
      <c r="F1259">
        <v>3</v>
      </c>
      <c r="G1259" s="1">
        <v>45536</v>
      </c>
      <c r="H1259" s="1">
        <v>45541</v>
      </c>
      <c r="I1259" t="s">
        <v>21</v>
      </c>
      <c r="J1259" t="s">
        <v>22</v>
      </c>
      <c r="K1259" s="2">
        <v>497.84</v>
      </c>
      <c r="L1259" t="s">
        <v>23</v>
      </c>
      <c r="M1259">
        <f>YEAR(Table1[[#This Row],[order_date]])</f>
        <v>2024</v>
      </c>
      <c r="N1259">
        <f>MONTH(Table1[[#This Row],[order_date]])</f>
        <v>9</v>
      </c>
      <c r="O1259" s="3">
        <f>Table1[[#This Row],[sales]]-Table1[[#This Row],[profit]]</f>
        <v>1254.3800000000001</v>
      </c>
      <c r="P1259" s="3">
        <f>Table1[[#This Row],[sales]]*Table1[[#This Row],[quantity]]</f>
        <v>5256.66</v>
      </c>
      <c r="Q1259" s="9">
        <f>Table1[[#This Row],[delivery_date]]-Table1[[#This Row],[order_date]]</f>
        <v>5</v>
      </c>
    </row>
    <row r="1260" spans="1:17" x14ac:dyDescent="0.35">
      <c r="A1260" t="s">
        <v>1291</v>
      </c>
      <c r="B1260" t="s">
        <v>19</v>
      </c>
      <c r="C1260" t="s">
        <v>20</v>
      </c>
      <c r="D1260" s="2">
        <v>911.3</v>
      </c>
      <c r="E1260">
        <v>0.12</v>
      </c>
      <c r="F1260">
        <v>1</v>
      </c>
      <c r="G1260" s="1">
        <v>45583</v>
      </c>
      <c r="H1260" s="1">
        <v>45589</v>
      </c>
      <c r="I1260" t="s">
        <v>21</v>
      </c>
      <c r="J1260" t="s">
        <v>27</v>
      </c>
      <c r="K1260" s="2">
        <v>131.99</v>
      </c>
      <c r="L1260" t="s">
        <v>39</v>
      </c>
      <c r="M1260">
        <f>YEAR(Table1[[#This Row],[order_date]])</f>
        <v>2024</v>
      </c>
      <c r="N1260">
        <f>MONTH(Table1[[#This Row],[order_date]])</f>
        <v>10</v>
      </c>
      <c r="O1260" s="3">
        <f>Table1[[#This Row],[sales]]-Table1[[#This Row],[profit]]</f>
        <v>779.31</v>
      </c>
      <c r="P1260" s="3">
        <f>Table1[[#This Row],[sales]]*Table1[[#This Row],[quantity]]</f>
        <v>911.3</v>
      </c>
      <c r="Q1260" s="9">
        <f>Table1[[#This Row],[delivery_date]]-Table1[[#This Row],[order_date]]</f>
        <v>6</v>
      </c>
    </row>
    <row r="1261" spans="1:17" x14ac:dyDescent="0.35">
      <c r="A1261" t="s">
        <v>1292</v>
      </c>
      <c r="B1261" t="s">
        <v>13</v>
      </c>
      <c r="C1261" t="s">
        <v>36</v>
      </c>
      <c r="D1261" s="2">
        <v>1747.51</v>
      </c>
      <c r="E1261">
        <v>0.33</v>
      </c>
      <c r="F1261">
        <v>6</v>
      </c>
      <c r="G1261" s="1">
        <v>45462</v>
      </c>
      <c r="H1261" s="1">
        <v>45465</v>
      </c>
      <c r="I1261" t="s">
        <v>15</v>
      </c>
      <c r="J1261" t="s">
        <v>16</v>
      </c>
      <c r="K1261" s="2">
        <v>245.36</v>
      </c>
      <c r="L1261" t="s">
        <v>28</v>
      </c>
      <c r="M1261">
        <f>YEAR(Table1[[#This Row],[order_date]])</f>
        <v>2024</v>
      </c>
      <c r="N1261">
        <f>MONTH(Table1[[#This Row],[order_date]])</f>
        <v>6</v>
      </c>
      <c r="O1261" s="3">
        <f>Table1[[#This Row],[sales]]-Table1[[#This Row],[profit]]</f>
        <v>1502.15</v>
      </c>
      <c r="P1261" s="3">
        <f>Table1[[#This Row],[sales]]*Table1[[#This Row],[quantity]]</f>
        <v>10485.06</v>
      </c>
      <c r="Q1261" s="9">
        <f>Table1[[#This Row],[delivery_date]]-Table1[[#This Row],[order_date]]</f>
        <v>3</v>
      </c>
    </row>
    <row r="1262" spans="1:17" x14ac:dyDescent="0.35">
      <c r="A1262" t="s">
        <v>1293</v>
      </c>
      <c r="B1262" t="s">
        <v>13</v>
      </c>
      <c r="C1262" t="s">
        <v>20</v>
      </c>
      <c r="D1262" s="2">
        <v>2970.83</v>
      </c>
      <c r="E1262">
        <v>0.44</v>
      </c>
      <c r="F1262">
        <v>4</v>
      </c>
      <c r="G1262" s="1">
        <v>45603</v>
      </c>
      <c r="H1262" s="1">
        <v>45604</v>
      </c>
      <c r="I1262" t="s">
        <v>31</v>
      </c>
      <c r="J1262" t="s">
        <v>22</v>
      </c>
      <c r="K1262" s="2">
        <v>771.25</v>
      </c>
      <c r="L1262" t="s">
        <v>23</v>
      </c>
      <c r="M1262">
        <f>YEAR(Table1[[#This Row],[order_date]])</f>
        <v>2024</v>
      </c>
      <c r="N1262">
        <f>MONTH(Table1[[#This Row],[order_date]])</f>
        <v>11</v>
      </c>
      <c r="O1262" s="3">
        <f>Table1[[#This Row],[sales]]-Table1[[#This Row],[profit]]</f>
        <v>2199.58</v>
      </c>
      <c r="P1262" s="3">
        <f>Table1[[#This Row],[sales]]*Table1[[#This Row],[quantity]]</f>
        <v>11883.32</v>
      </c>
      <c r="Q1262" s="9">
        <f>Table1[[#This Row],[delivery_date]]-Table1[[#This Row],[order_date]]</f>
        <v>1</v>
      </c>
    </row>
    <row r="1263" spans="1:17" x14ac:dyDescent="0.35">
      <c r="A1263" t="s">
        <v>1294</v>
      </c>
      <c r="B1263" t="s">
        <v>13</v>
      </c>
      <c r="C1263" t="s">
        <v>14</v>
      </c>
      <c r="D1263" s="2">
        <v>2649.37</v>
      </c>
      <c r="E1263">
        <v>0.16</v>
      </c>
      <c r="F1263">
        <v>8</v>
      </c>
      <c r="G1263" s="1">
        <v>45184</v>
      </c>
      <c r="H1263" s="1">
        <v>45185</v>
      </c>
      <c r="I1263" t="s">
        <v>31</v>
      </c>
      <c r="J1263" t="s">
        <v>27</v>
      </c>
      <c r="K1263" s="2">
        <v>205.04</v>
      </c>
      <c r="L1263" t="s">
        <v>28</v>
      </c>
      <c r="M1263">
        <f>YEAR(Table1[[#This Row],[order_date]])</f>
        <v>2023</v>
      </c>
      <c r="N1263">
        <f>MONTH(Table1[[#This Row],[order_date]])</f>
        <v>9</v>
      </c>
      <c r="O1263" s="3">
        <f>Table1[[#This Row],[sales]]-Table1[[#This Row],[profit]]</f>
        <v>2444.33</v>
      </c>
      <c r="P1263" s="3">
        <f>Table1[[#This Row],[sales]]*Table1[[#This Row],[quantity]]</f>
        <v>21194.959999999999</v>
      </c>
      <c r="Q1263" s="9">
        <f>Table1[[#This Row],[delivery_date]]-Table1[[#This Row],[order_date]]</f>
        <v>1</v>
      </c>
    </row>
    <row r="1264" spans="1:17" x14ac:dyDescent="0.35">
      <c r="A1264" t="s">
        <v>1295</v>
      </c>
      <c r="B1264" t="s">
        <v>13</v>
      </c>
      <c r="C1264" t="s">
        <v>14</v>
      </c>
      <c r="D1264" s="2">
        <v>1665.19</v>
      </c>
      <c r="E1264">
        <v>0.41</v>
      </c>
      <c r="F1264">
        <v>6</v>
      </c>
      <c r="G1264" s="1">
        <v>45558</v>
      </c>
      <c r="H1264" s="1">
        <v>45561</v>
      </c>
      <c r="I1264" t="s">
        <v>21</v>
      </c>
      <c r="J1264" t="s">
        <v>16</v>
      </c>
      <c r="K1264" s="2">
        <v>179.97</v>
      </c>
      <c r="L1264" t="s">
        <v>34</v>
      </c>
      <c r="M1264">
        <f>YEAR(Table1[[#This Row],[order_date]])</f>
        <v>2024</v>
      </c>
      <c r="N1264">
        <f>MONTH(Table1[[#This Row],[order_date]])</f>
        <v>9</v>
      </c>
      <c r="O1264" s="3">
        <f>Table1[[#This Row],[sales]]-Table1[[#This Row],[profit]]</f>
        <v>1485.22</v>
      </c>
      <c r="P1264" s="3">
        <f>Table1[[#This Row],[sales]]*Table1[[#This Row],[quantity]]</f>
        <v>9991.14</v>
      </c>
      <c r="Q1264" s="9">
        <f>Table1[[#This Row],[delivery_date]]-Table1[[#This Row],[order_date]]</f>
        <v>3</v>
      </c>
    </row>
    <row r="1265" spans="1:17" x14ac:dyDescent="0.35">
      <c r="A1265" t="s">
        <v>1296</v>
      </c>
      <c r="B1265" t="s">
        <v>13</v>
      </c>
      <c r="C1265" t="s">
        <v>14</v>
      </c>
      <c r="D1265" s="2">
        <v>3771.7</v>
      </c>
      <c r="E1265">
        <v>0.17</v>
      </c>
      <c r="F1265">
        <v>4</v>
      </c>
      <c r="G1265" s="1">
        <v>45320</v>
      </c>
      <c r="H1265" s="1">
        <v>45327</v>
      </c>
      <c r="I1265" t="s">
        <v>15</v>
      </c>
      <c r="J1265" t="s">
        <v>22</v>
      </c>
      <c r="K1265" s="2">
        <v>993.8</v>
      </c>
      <c r="L1265" t="s">
        <v>34</v>
      </c>
      <c r="M1265">
        <f>YEAR(Table1[[#This Row],[order_date]])</f>
        <v>2024</v>
      </c>
      <c r="N1265">
        <f>MONTH(Table1[[#This Row],[order_date]])</f>
        <v>1</v>
      </c>
      <c r="O1265" s="3">
        <f>Table1[[#This Row],[sales]]-Table1[[#This Row],[profit]]</f>
        <v>2777.8999999999996</v>
      </c>
      <c r="P1265" s="3">
        <f>Table1[[#This Row],[sales]]*Table1[[#This Row],[quantity]]</f>
        <v>15086.8</v>
      </c>
      <c r="Q1265" s="9">
        <f>Table1[[#This Row],[delivery_date]]-Table1[[#This Row],[order_date]]</f>
        <v>7</v>
      </c>
    </row>
    <row r="1266" spans="1:17" x14ac:dyDescent="0.35">
      <c r="A1266" t="s">
        <v>1297</v>
      </c>
      <c r="B1266" t="s">
        <v>41</v>
      </c>
      <c r="C1266" t="s">
        <v>14</v>
      </c>
      <c r="D1266" s="2">
        <v>3602.47</v>
      </c>
      <c r="E1266">
        <v>0.41</v>
      </c>
      <c r="F1266">
        <v>5</v>
      </c>
      <c r="G1266" s="1">
        <v>45475</v>
      </c>
      <c r="H1266" s="1">
        <v>45480</v>
      </c>
      <c r="I1266" t="s">
        <v>31</v>
      </c>
      <c r="J1266" t="s">
        <v>16</v>
      </c>
      <c r="K1266" s="2">
        <v>687.6</v>
      </c>
      <c r="L1266" t="s">
        <v>34</v>
      </c>
      <c r="M1266">
        <f>YEAR(Table1[[#This Row],[order_date]])</f>
        <v>2024</v>
      </c>
      <c r="N1266">
        <f>MONTH(Table1[[#This Row],[order_date]])</f>
        <v>7</v>
      </c>
      <c r="O1266" s="3">
        <f>Table1[[#This Row],[sales]]-Table1[[#This Row],[profit]]</f>
        <v>2914.87</v>
      </c>
      <c r="P1266" s="3">
        <f>Table1[[#This Row],[sales]]*Table1[[#This Row],[quantity]]</f>
        <v>18012.349999999999</v>
      </c>
      <c r="Q1266" s="9">
        <f>Table1[[#This Row],[delivery_date]]-Table1[[#This Row],[order_date]]</f>
        <v>5</v>
      </c>
    </row>
    <row r="1267" spans="1:17" x14ac:dyDescent="0.35">
      <c r="A1267" t="s">
        <v>1298</v>
      </c>
      <c r="B1267" t="s">
        <v>13</v>
      </c>
      <c r="C1267" t="s">
        <v>36</v>
      </c>
      <c r="D1267" s="2">
        <v>1475.41</v>
      </c>
      <c r="E1267">
        <v>0.03</v>
      </c>
      <c r="F1267">
        <v>2</v>
      </c>
      <c r="G1267" s="1">
        <v>45240</v>
      </c>
      <c r="H1267" s="1">
        <v>45244</v>
      </c>
      <c r="I1267" t="s">
        <v>31</v>
      </c>
      <c r="J1267" t="s">
        <v>16</v>
      </c>
      <c r="K1267" s="2">
        <v>300.70999999999998</v>
      </c>
      <c r="L1267" t="s">
        <v>39</v>
      </c>
      <c r="M1267">
        <f>YEAR(Table1[[#This Row],[order_date]])</f>
        <v>2023</v>
      </c>
      <c r="N1267">
        <f>MONTH(Table1[[#This Row],[order_date]])</f>
        <v>11</v>
      </c>
      <c r="O1267" s="3">
        <f>Table1[[#This Row],[sales]]-Table1[[#This Row],[profit]]</f>
        <v>1174.7</v>
      </c>
      <c r="P1267" s="3">
        <f>Table1[[#This Row],[sales]]*Table1[[#This Row],[quantity]]</f>
        <v>2950.82</v>
      </c>
      <c r="Q1267" s="9">
        <f>Table1[[#This Row],[delivery_date]]-Table1[[#This Row],[order_date]]</f>
        <v>4</v>
      </c>
    </row>
    <row r="1268" spans="1:17" x14ac:dyDescent="0.35">
      <c r="A1268" t="s">
        <v>1299</v>
      </c>
      <c r="B1268" t="s">
        <v>13</v>
      </c>
      <c r="C1268" t="s">
        <v>26</v>
      </c>
      <c r="D1268" s="2">
        <v>1683.82</v>
      </c>
      <c r="E1268">
        <v>0</v>
      </c>
      <c r="F1268">
        <v>1</v>
      </c>
      <c r="G1268" s="1">
        <v>45356</v>
      </c>
      <c r="H1268" s="1">
        <v>45359</v>
      </c>
      <c r="I1268" t="s">
        <v>15</v>
      </c>
      <c r="J1268" t="s">
        <v>27</v>
      </c>
      <c r="K1268" s="2">
        <v>212.81</v>
      </c>
      <c r="L1268" t="s">
        <v>48</v>
      </c>
      <c r="M1268">
        <f>YEAR(Table1[[#This Row],[order_date]])</f>
        <v>2024</v>
      </c>
      <c r="N1268">
        <f>MONTH(Table1[[#This Row],[order_date]])</f>
        <v>3</v>
      </c>
      <c r="O1268" s="3">
        <f>Table1[[#This Row],[sales]]-Table1[[#This Row],[profit]]</f>
        <v>1471.01</v>
      </c>
      <c r="P1268" s="3">
        <f>Table1[[#This Row],[sales]]*Table1[[#This Row],[quantity]]</f>
        <v>1683.82</v>
      </c>
      <c r="Q1268" s="9">
        <f>Table1[[#This Row],[delivery_date]]-Table1[[#This Row],[order_date]]</f>
        <v>3</v>
      </c>
    </row>
    <row r="1269" spans="1:17" x14ac:dyDescent="0.35">
      <c r="A1269" t="s">
        <v>1300</v>
      </c>
      <c r="B1269" t="s">
        <v>19</v>
      </c>
      <c r="C1269" t="s">
        <v>14</v>
      </c>
      <c r="D1269" s="2">
        <v>1508.85</v>
      </c>
      <c r="E1269">
        <v>0.06</v>
      </c>
      <c r="F1269">
        <v>7</v>
      </c>
      <c r="G1269" s="1">
        <v>45619</v>
      </c>
      <c r="H1269" s="1">
        <v>45621</v>
      </c>
      <c r="I1269" t="s">
        <v>15</v>
      </c>
      <c r="J1269" t="s">
        <v>27</v>
      </c>
      <c r="K1269" s="2">
        <v>276.97000000000003</v>
      </c>
      <c r="L1269" t="s">
        <v>17</v>
      </c>
      <c r="M1269">
        <f>YEAR(Table1[[#This Row],[order_date]])</f>
        <v>2024</v>
      </c>
      <c r="N1269">
        <f>MONTH(Table1[[#This Row],[order_date]])</f>
        <v>11</v>
      </c>
      <c r="O1269" s="3">
        <f>Table1[[#This Row],[sales]]-Table1[[#This Row],[profit]]</f>
        <v>1231.8799999999999</v>
      </c>
      <c r="P1269" s="3">
        <f>Table1[[#This Row],[sales]]*Table1[[#This Row],[quantity]]</f>
        <v>10561.949999999999</v>
      </c>
      <c r="Q1269" s="9">
        <f>Table1[[#This Row],[delivery_date]]-Table1[[#This Row],[order_date]]</f>
        <v>2</v>
      </c>
    </row>
    <row r="1270" spans="1:17" x14ac:dyDescent="0.35">
      <c r="A1270" t="s">
        <v>1301</v>
      </c>
      <c r="B1270" t="s">
        <v>25</v>
      </c>
      <c r="C1270" t="s">
        <v>20</v>
      </c>
      <c r="D1270" s="2">
        <v>731.37</v>
      </c>
      <c r="E1270">
        <v>0.44</v>
      </c>
      <c r="F1270">
        <v>3</v>
      </c>
      <c r="G1270" s="1">
        <v>45520</v>
      </c>
      <c r="H1270" s="1">
        <v>45521</v>
      </c>
      <c r="I1270" t="s">
        <v>15</v>
      </c>
      <c r="J1270" t="s">
        <v>16</v>
      </c>
      <c r="K1270" s="2">
        <v>190.13</v>
      </c>
      <c r="L1270" t="s">
        <v>28</v>
      </c>
      <c r="M1270">
        <f>YEAR(Table1[[#This Row],[order_date]])</f>
        <v>2024</v>
      </c>
      <c r="N1270">
        <f>MONTH(Table1[[#This Row],[order_date]])</f>
        <v>8</v>
      </c>
      <c r="O1270" s="3">
        <f>Table1[[#This Row],[sales]]-Table1[[#This Row],[profit]]</f>
        <v>541.24</v>
      </c>
      <c r="P1270" s="3">
        <f>Table1[[#This Row],[sales]]*Table1[[#This Row],[quantity]]</f>
        <v>2194.11</v>
      </c>
      <c r="Q1270" s="9">
        <f>Table1[[#This Row],[delivery_date]]-Table1[[#This Row],[order_date]]</f>
        <v>1</v>
      </c>
    </row>
    <row r="1271" spans="1:17" x14ac:dyDescent="0.35">
      <c r="A1271" t="s">
        <v>1302</v>
      </c>
      <c r="B1271" t="s">
        <v>41</v>
      </c>
      <c r="C1271" t="s">
        <v>14</v>
      </c>
      <c r="D1271" s="2">
        <v>3788.63</v>
      </c>
      <c r="E1271">
        <v>0.27</v>
      </c>
      <c r="F1271">
        <v>3</v>
      </c>
      <c r="G1271" s="1">
        <v>45180</v>
      </c>
      <c r="H1271" s="1">
        <v>45183</v>
      </c>
      <c r="I1271" t="s">
        <v>31</v>
      </c>
      <c r="J1271" t="s">
        <v>27</v>
      </c>
      <c r="K1271" s="2">
        <v>1119.8499999999999</v>
      </c>
      <c r="L1271" t="s">
        <v>48</v>
      </c>
      <c r="M1271">
        <f>YEAR(Table1[[#This Row],[order_date]])</f>
        <v>2023</v>
      </c>
      <c r="N1271">
        <f>MONTH(Table1[[#This Row],[order_date]])</f>
        <v>9</v>
      </c>
      <c r="O1271" s="3">
        <f>Table1[[#This Row],[sales]]-Table1[[#This Row],[profit]]</f>
        <v>2668.78</v>
      </c>
      <c r="P1271" s="3">
        <f>Table1[[#This Row],[sales]]*Table1[[#This Row],[quantity]]</f>
        <v>11365.89</v>
      </c>
      <c r="Q1271" s="9">
        <f>Table1[[#This Row],[delivery_date]]-Table1[[#This Row],[order_date]]</f>
        <v>3</v>
      </c>
    </row>
    <row r="1272" spans="1:17" x14ac:dyDescent="0.35">
      <c r="A1272" t="s">
        <v>1303</v>
      </c>
      <c r="B1272" t="s">
        <v>41</v>
      </c>
      <c r="C1272" t="s">
        <v>36</v>
      </c>
      <c r="D1272" s="2">
        <v>326.75</v>
      </c>
      <c r="E1272">
        <v>0.3</v>
      </c>
      <c r="F1272">
        <v>6</v>
      </c>
      <c r="G1272" s="1">
        <v>45451</v>
      </c>
      <c r="H1272" s="1">
        <v>45454</v>
      </c>
      <c r="I1272" t="s">
        <v>21</v>
      </c>
      <c r="J1272" t="s">
        <v>22</v>
      </c>
      <c r="K1272" s="2">
        <v>48.06</v>
      </c>
      <c r="L1272" t="s">
        <v>48</v>
      </c>
      <c r="M1272">
        <f>YEAR(Table1[[#This Row],[order_date]])</f>
        <v>2024</v>
      </c>
      <c r="N1272">
        <f>MONTH(Table1[[#This Row],[order_date]])</f>
        <v>6</v>
      </c>
      <c r="O1272" s="3">
        <f>Table1[[#This Row],[sales]]-Table1[[#This Row],[profit]]</f>
        <v>278.69</v>
      </c>
      <c r="P1272" s="3">
        <f>Table1[[#This Row],[sales]]*Table1[[#This Row],[quantity]]</f>
        <v>1960.5</v>
      </c>
      <c r="Q1272" s="9">
        <f>Table1[[#This Row],[delivery_date]]-Table1[[#This Row],[order_date]]</f>
        <v>3</v>
      </c>
    </row>
    <row r="1273" spans="1:17" x14ac:dyDescent="0.35">
      <c r="A1273" t="s">
        <v>1304</v>
      </c>
      <c r="B1273" t="s">
        <v>41</v>
      </c>
      <c r="C1273" t="s">
        <v>20</v>
      </c>
      <c r="D1273" s="2">
        <v>837.84</v>
      </c>
      <c r="E1273">
        <v>0.42</v>
      </c>
      <c r="F1273">
        <v>3</v>
      </c>
      <c r="G1273" s="1">
        <v>45601</v>
      </c>
      <c r="H1273" s="1">
        <v>45604</v>
      </c>
      <c r="I1273" t="s">
        <v>15</v>
      </c>
      <c r="J1273" t="s">
        <v>16</v>
      </c>
      <c r="K1273" s="2">
        <v>75.489999999999995</v>
      </c>
      <c r="L1273" t="s">
        <v>48</v>
      </c>
      <c r="M1273">
        <f>YEAR(Table1[[#This Row],[order_date]])</f>
        <v>2024</v>
      </c>
      <c r="N1273">
        <f>MONTH(Table1[[#This Row],[order_date]])</f>
        <v>11</v>
      </c>
      <c r="O1273" s="3">
        <f>Table1[[#This Row],[sales]]-Table1[[#This Row],[profit]]</f>
        <v>762.35</v>
      </c>
      <c r="P1273" s="3">
        <f>Table1[[#This Row],[sales]]*Table1[[#This Row],[quantity]]</f>
        <v>2513.52</v>
      </c>
      <c r="Q1273" s="9">
        <f>Table1[[#This Row],[delivery_date]]-Table1[[#This Row],[order_date]]</f>
        <v>3</v>
      </c>
    </row>
    <row r="1274" spans="1:17" x14ac:dyDescent="0.35">
      <c r="A1274" t="s">
        <v>1305</v>
      </c>
      <c r="B1274" t="s">
        <v>13</v>
      </c>
      <c r="C1274" t="s">
        <v>14</v>
      </c>
      <c r="D1274" s="2">
        <v>615.99</v>
      </c>
      <c r="E1274">
        <v>0.03</v>
      </c>
      <c r="F1274">
        <v>7</v>
      </c>
      <c r="G1274" s="1">
        <v>45090</v>
      </c>
      <c r="H1274" s="1">
        <v>45092</v>
      </c>
      <c r="I1274" t="s">
        <v>21</v>
      </c>
      <c r="J1274" t="s">
        <v>22</v>
      </c>
      <c r="K1274" s="2">
        <v>86.46</v>
      </c>
      <c r="L1274" t="s">
        <v>48</v>
      </c>
      <c r="M1274">
        <f>YEAR(Table1[[#This Row],[order_date]])</f>
        <v>2023</v>
      </c>
      <c r="N1274">
        <f>MONTH(Table1[[#This Row],[order_date]])</f>
        <v>6</v>
      </c>
      <c r="O1274" s="3">
        <f>Table1[[#This Row],[sales]]-Table1[[#This Row],[profit]]</f>
        <v>529.53</v>
      </c>
      <c r="P1274" s="3">
        <f>Table1[[#This Row],[sales]]*Table1[[#This Row],[quantity]]</f>
        <v>4311.93</v>
      </c>
      <c r="Q1274" s="9">
        <f>Table1[[#This Row],[delivery_date]]-Table1[[#This Row],[order_date]]</f>
        <v>2</v>
      </c>
    </row>
    <row r="1275" spans="1:17" x14ac:dyDescent="0.35">
      <c r="A1275" t="s">
        <v>1306</v>
      </c>
      <c r="B1275" t="s">
        <v>13</v>
      </c>
      <c r="C1275" t="s">
        <v>26</v>
      </c>
      <c r="D1275" s="2">
        <v>4144.16</v>
      </c>
      <c r="E1275">
        <v>0.19</v>
      </c>
      <c r="F1275">
        <v>7</v>
      </c>
      <c r="G1275" s="1">
        <v>45256</v>
      </c>
      <c r="H1275" s="1">
        <v>45261</v>
      </c>
      <c r="I1275" t="s">
        <v>15</v>
      </c>
      <c r="J1275" t="s">
        <v>27</v>
      </c>
      <c r="K1275" s="2">
        <v>566.35</v>
      </c>
      <c r="L1275" t="s">
        <v>39</v>
      </c>
      <c r="M1275">
        <f>YEAR(Table1[[#This Row],[order_date]])</f>
        <v>2023</v>
      </c>
      <c r="N1275">
        <f>MONTH(Table1[[#This Row],[order_date]])</f>
        <v>11</v>
      </c>
      <c r="O1275" s="3">
        <f>Table1[[#This Row],[sales]]-Table1[[#This Row],[profit]]</f>
        <v>3577.81</v>
      </c>
      <c r="P1275" s="3">
        <f>Table1[[#This Row],[sales]]*Table1[[#This Row],[quantity]]</f>
        <v>29009.119999999999</v>
      </c>
      <c r="Q1275" s="9">
        <f>Table1[[#This Row],[delivery_date]]-Table1[[#This Row],[order_date]]</f>
        <v>5</v>
      </c>
    </row>
    <row r="1276" spans="1:17" x14ac:dyDescent="0.35">
      <c r="A1276" t="s">
        <v>1307</v>
      </c>
      <c r="B1276" t="s">
        <v>13</v>
      </c>
      <c r="C1276" t="s">
        <v>20</v>
      </c>
      <c r="D1276" s="2">
        <v>315.64</v>
      </c>
      <c r="E1276">
        <v>0.32</v>
      </c>
      <c r="F1276">
        <v>5</v>
      </c>
      <c r="G1276" s="1">
        <v>45431</v>
      </c>
      <c r="H1276" s="1">
        <v>45435</v>
      </c>
      <c r="I1276" t="s">
        <v>15</v>
      </c>
      <c r="J1276" t="s">
        <v>16</v>
      </c>
      <c r="K1276" s="2">
        <v>43.76</v>
      </c>
      <c r="L1276" t="s">
        <v>28</v>
      </c>
      <c r="M1276">
        <f>YEAR(Table1[[#This Row],[order_date]])</f>
        <v>2024</v>
      </c>
      <c r="N1276">
        <f>MONTH(Table1[[#This Row],[order_date]])</f>
        <v>5</v>
      </c>
      <c r="O1276" s="3">
        <f>Table1[[#This Row],[sales]]-Table1[[#This Row],[profit]]</f>
        <v>271.88</v>
      </c>
      <c r="P1276" s="3">
        <f>Table1[[#This Row],[sales]]*Table1[[#This Row],[quantity]]</f>
        <v>1578.1999999999998</v>
      </c>
      <c r="Q1276" s="9">
        <f>Table1[[#This Row],[delivery_date]]-Table1[[#This Row],[order_date]]</f>
        <v>4</v>
      </c>
    </row>
    <row r="1277" spans="1:17" x14ac:dyDescent="0.35">
      <c r="A1277" t="s">
        <v>1308</v>
      </c>
      <c r="B1277" t="s">
        <v>19</v>
      </c>
      <c r="C1277" t="s">
        <v>20</v>
      </c>
      <c r="D1277" s="2">
        <v>3356.67</v>
      </c>
      <c r="E1277">
        <v>0.2</v>
      </c>
      <c r="F1277">
        <v>1</v>
      </c>
      <c r="G1277" s="1">
        <v>45275</v>
      </c>
      <c r="H1277" s="1">
        <v>45277</v>
      </c>
      <c r="I1277" t="s">
        <v>15</v>
      </c>
      <c r="J1277" t="s">
        <v>27</v>
      </c>
      <c r="K1277" s="2">
        <v>381.34</v>
      </c>
      <c r="L1277" t="s">
        <v>48</v>
      </c>
      <c r="M1277">
        <f>YEAR(Table1[[#This Row],[order_date]])</f>
        <v>2023</v>
      </c>
      <c r="N1277">
        <f>MONTH(Table1[[#This Row],[order_date]])</f>
        <v>12</v>
      </c>
      <c r="O1277" s="3">
        <f>Table1[[#This Row],[sales]]-Table1[[#This Row],[profit]]</f>
        <v>2975.33</v>
      </c>
      <c r="P1277" s="3">
        <f>Table1[[#This Row],[sales]]*Table1[[#This Row],[quantity]]</f>
        <v>3356.67</v>
      </c>
      <c r="Q1277" s="9">
        <f>Table1[[#This Row],[delivery_date]]-Table1[[#This Row],[order_date]]</f>
        <v>2</v>
      </c>
    </row>
    <row r="1278" spans="1:17" x14ac:dyDescent="0.35">
      <c r="A1278" t="s">
        <v>1309</v>
      </c>
      <c r="B1278" t="s">
        <v>25</v>
      </c>
      <c r="C1278" t="s">
        <v>26</v>
      </c>
      <c r="D1278" s="2">
        <v>317.93</v>
      </c>
      <c r="E1278">
        <v>0.02</v>
      </c>
      <c r="F1278">
        <v>9</v>
      </c>
      <c r="G1278" s="1">
        <v>45462</v>
      </c>
      <c r="H1278" s="1">
        <v>45469</v>
      </c>
      <c r="I1278" t="s">
        <v>15</v>
      </c>
      <c r="J1278" t="s">
        <v>27</v>
      </c>
      <c r="K1278" s="2">
        <v>59.3</v>
      </c>
      <c r="L1278" t="s">
        <v>17</v>
      </c>
      <c r="M1278">
        <f>YEAR(Table1[[#This Row],[order_date]])</f>
        <v>2024</v>
      </c>
      <c r="N1278">
        <f>MONTH(Table1[[#This Row],[order_date]])</f>
        <v>6</v>
      </c>
      <c r="O1278" s="3">
        <f>Table1[[#This Row],[sales]]-Table1[[#This Row],[profit]]</f>
        <v>258.63</v>
      </c>
      <c r="P1278" s="3">
        <f>Table1[[#This Row],[sales]]*Table1[[#This Row],[quantity]]</f>
        <v>2861.37</v>
      </c>
      <c r="Q1278" s="9">
        <f>Table1[[#This Row],[delivery_date]]-Table1[[#This Row],[order_date]]</f>
        <v>7</v>
      </c>
    </row>
    <row r="1279" spans="1:17" x14ac:dyDescent="0.35">
      <c r="A1279" t="s">
        <v>1310</v>
      </c>
      <c r="B1279" t="s">
        <v>13</v>
      </c>
      <c r="C1279" t="s">
        <v>20</v>
      </c>
      <c r="D1279" s="2">
        <v>3953.57</v>
      </c>
      <c r="E1279">
        <v>0.33</v>
      </c>
      <c r="F1279">
        <v>2</v>
      </c>
      <c r="G1279" s="1">
        <v>45107</v>
      </c>
      <c r="H1279" s="1">
        <v>45111</v>
      </c>
      <c r="I1279" t="s">
        <v>21</v>
      </c>
      <c r="J1279" t="s">
        <v>27</v>
      </c>
      <c r="K1279" s="2">
        <v>1155.54</v>
      </c>
      <c r="L1279" t="s">
        <v>48</v>
      </c>
      <c r="M1279">
        <f>YEAR(Table1[[#This Row],[order_date]])</f>
        <v>2023</v>
      </c>
      <c r="N1279">
        <f>MONTH(Table1[[#This Row],[order_date]])</f>
        <v>6</v>
      </c>
      <c r="O1279" s="3">
        <f>Table1[[#This Row],[sales]]-Table1[[#This Row],[profit]]</f>
        <v>2798.03</v>
      </c>
      <c r="P1279" s="3">
        <f>Table1[[#This Row],[sales]]*Table1[[#This Row],[quantity]]</f>
        <v>7907.14</v>
      </c>
      <c r="Q1279" s="9">
        <f>Table1[[#This Row],[delivery_date]]-Table1[[#This Row],[order_date]]</f>
        <v>4</v>
      </c>
    </row>
    <row r="1280" spans="1:17" x14ac:dyDescent="0.35">
      <c r="A1280" t="s">
        <v>1311</v>
      </c>
      <c r="B1280" t="s">
        <v>25</v>
      </c>
      <c r="C1280" t="s">
        <v>14</v>
      </c>
      <c r="D1280" s="2">
        <v>4572.3</v>
      </c>
      <c r="E1280">
        <v>0.2</v>
      </c>
      <c r="F1280">
        <v>4</v>
      </c>
      <c r="G1280" s="1">
        <v>45465</v>
      </c>
      <c r="H1280" s="1">
        <v>45466</v>
      </c>
      <c r="I1280" t="s">
        <v>31</v>
      </c>
      <c r="J1280" t="s">
        <v>16</v>
      </c>
      <c r="K1280" s="2">
        <v>289.23</v>
      </c>
      <c r="L1280" t="s">
        <v>39</v>
      </c>
      <c r="M1280">
        <f>YEAR(Table1[[#This Row],[order_date]])</f>
        <v>2024</v>
      </c>
      <c r="N1280">
        <f>MONTH(Table1[[#This Row],[order_date]])</f>
        <v>6</v>
      </c>
      <c r="O1280" s="3">
        <f>Table1[[#This Row],[sales]]-Table1[[#This Row],[profit]]</f>
        <v>4283.07</v>
      </c>
      <c r="P1280" s="3">
        <f>Table1[[#This Row],[sales]]*Table1[[#This Row],[quantity]]</f>
        <v>18289.2</v>
      </c>
      <c r="Q1280" s="9">
        <f>Table1[[#This Row],[delivery_date]]-Table1[[#This Row],[order_date]]</f>
        <v>1</v>
      </c>
    </row>
    <row r="1281" spans="1:17" x14ac:dyDescent="0.35">
      <c r="A1281" t="s">
        <v>1312</v>
      </c>
      <c r="B1281" t="s">
        <v>19</v>
      </c>
      <c r="C1281" t="s">
        <v>20</v>
      </c>
      <c r="D1281" s="2">
        <v>2485.5300000000002</v>
      </c>
      <c r="E1281">
        <v>0.01</v>
      </c>
      <c r="F1281">
        <v>2</v>
      </c>
      <c r="G1281" s="1">
        <v>45383</v>
      </c>
      <c r="H1281" s="1">
        <v>45390</v>
      </c>
      <c r="I1281" t="s">
        <v>31</v>
      </c>
      <c r="J1281" t="s">
        <v>22</v>
      </c>
      <c r="K1281" s="2">
        <v>479.97</v>
      </c>
      <c r="L1281" t="s">
        <v>23</v>
      </c>
      <c r="M1281">
        <f>YEAR(Table1[[#This Row],[order_date]])</f>
        <v>2024</v>
      </c>
      <c r="N1281">
        <f>MONTH(Table1[[#This Row],[order_date]])</f>
        <v>4</v>
      </c>
      <c r="O1281" s="3">
        <f>Table1[[#This Row],[sales]]-Table1[[#This Row],[profit]]</f>
        <v>2005.5600000000002</v>
      </c>
      <c r="P1281" s="3">
        <f>Table1[[#This Row],[sales]]*Table1[[#This Row],[quantity]]</f>
        <v>4971.0600000000004</v>
      </c>
      <c r="Q1281" s="9">
        <f>Table1[[#This Row],[delivery_date]]-Table1[[#This Row],[order_date]]</f>
        <v>7</v>
      </c>
    </row>
    <row r="1282" spans="1:17" x14ac:dyDescent="0.35">
      <c r="A1282" t="s">
        <v>1313</v>
      </c>
      <c r="B1282" t="s">
        <v>41</v>
      </c>
      <c r="C1282" t="s">
        <v>14</v>
      </c>
      <c r="D1282" s="2">
        <v>4042.25</v>
      </c>
      <c r="E1282">
        <v>0.09</v>
      </c>
      <c r="F1282">
        <v>1</v>
      </c>
      <c r="G1282" s="1">
        <v>45000</v>
      </c>
      <c r="H1282" s="1">
        <v>45004</v>
      </c>
      <c r="I1282" t="s">
        <v>21</v>
      </c>
      <c r="J1282" t="s">
        <v>27</v>
      </c>
      <c r="K1282" s="2">
        <v>1168.01</v>
      </c>
      <c r="L1282" t="s">
        <v>23</v>
      </c>
      <c r="M1282">
        <f>YEAR(Table1[[#This Row],[order_date]])</f>
        <v>2023</v>
      </c>
      <c r="N1282">
        <f>MONTH(Table1[[#This Row],[order_date]])</f>
        <v>3</v>
      </c>
      <c r="O1282" s="3">
        <f>Table1[[#This Row],[sales]]-Table1[[#This Row],[profit]]</f>
        <v>2874.24</v>
      </c>
      <c r="P1282" s="3">
        <f>Table1[[#This Row],[sales]]*Table1[[#This Row],[quantity]]</f>
        <v>4042.25</v>
      </c>
      <c r="Q1282" s="9">
        <f>Table1[[#This Row],[delivery_date]]-Table1[[#This Row],[order_date]]</f>
        <v>4</v>
      </c>
    </row>
    <row r="1283" spans="1:17" x14ac:dyDescent="0.35">
      <c r="A1283" t="s">
        <v>1314</v>
      </c>
      <c r="B1283" t="s">
        <v>13</v>
      </c>
      <c r="C1283" t="s">
        <v>26</v>
      </c>
      <c r="D1283" s="2">
        <v>3561.41</v>
      </c>
      <c r="E1283">
        <v>0.11</v>
      </c>
      <c r="F1283">
        <v>1</v>
      </c>
      <c r="G1283" s="1">
        <v>45066</v>
      </c>
      <c r="H1283" s="1">
        <v>45070</v>
      </c>
      <c r="I1283" t="s">
        <v>15</v>
      </c>
      <c r="J1283" t="s">
        <v>16</v>
      </c>
      <c r="K1283" s="2">
        <v>553.04999999999995</v>
      </c>
      <c r="L1283" t="s">
        <v>23</v>
      </c>
      <c r="M1283">
        <f>YEAR(Table1[[#This Row],[order_date]])</f>
        <v>2023</v>
      </c>
      <c r="N1283">
        <f>MONTH(Table1[[#This Row],[order_date]])</f>
        <v>5</v>
      </c>
      <c r="O1283" s="3">
        <f>Table1[[#This Row],[sales]]-Table1[[#This Row],[profit]]</f>
        <v>3008.3599999999997</v>
      </c>
      <c r="P1283" s="3">
        <f>Table1[[#This Row],[sales]]*Table1[[#This Row],[quantity]]</f>
        <v>3561.41</v>
      </c>
      <c r="Q1283" s="9">
        <f>Table1[[#This Row],[delivery_date]]-Table1[[#This Row],[order_date]]</f>
        <v>4</v>
      </c>
    </row>
    <row r="1284" spans="1:17" x14ac:dyDescent="0.35">
      <c r="A1284" t="s">
        <v>1315</v>
      </c>
      <c r="B1284" t="s">
        <v>25</v>
      </c>
      <c r="C1284" t="s">
        <v>33</v>
      </c>
      <c r="D1284" s="2">
        <v>3998.61</v>
      </c>
      <c r="E1284">
        <v>0.26</v>
      </c>
      <c r="F1284">
        <v>1</v>
      </c>
      <c r="G1284" s="1">
        <v>45581</v>
      </c>
      <c r="H1284" s="1">
        <v>45582</v>
      </c>
      <c r="I1284" t="s">
        <v>15</v>
      </c>
      <c r="J1284" t="s">
        <v>22</v>
      </c>
      <c r="K1284" s="2">
        <v>745.13</v>
      </c>
      <c r="L1284" t="s">
        <v>39</v>
      </c>
      <c r="M1284">
        <f>YEAR(Table1[[#This Row],[order_date]])</f>
        <v>2024</v>
      </c>
      <c r="N1284">
        <f>MONTH(Table1[[#This Row],[order_date]])</f>
        <v>10</v>
      </c>
      <c r="O1284" s="3">
        <f>Table1[[#This Row],[sales]]-Table1[[#This Row],[profit]]</f>
        <v>3253.48</v>
      </c>
      <c r="P1284" s="3">
        <f>Table1[[#This Row],[sales]]*Table1[[#This Row],[quantity]]</f>
        <v>3998.61</v>
      </c>
      <c r="Q1284" s="9">
        <f>Table1[[#This Row],[delivery_date]]-Table1[[#This Row],[order_date]]</f>
        <v>1</v>
      </c>
    </row>
    <row r="1285" spans="1:17" x14ac:dyDescent="0.35">
      <c r="A1285" t="s">
        <v>1316</v>
      </c>
      <c r="B1285" t="s">
        <v>25</v>
      </c>
      <c r="C1285" t="s">
        <v>26</v>
      </c>
      <c r="D1285" s="2">
        <v>3857.2</v>
      </c>
      <c r="E1285">
        <v>0.09</v>
      </c>
      <c r="F1285">
        <v>7</v>
      </c>
      <c r="G1285" s="1">
        <v>44929</v>
      </c>
      <c r="H1285" s="1">
        <v>44936</v>
      </c>
      <c r="I1285" t="s">
        <v>31</v>
      </c>
      <c r="J1285" t="s">
        <v>27</v>
      </c>
      <c r="K1285" s="2">
        <v>297.72000000000003</v>
      </c>
      <c r="L1285" t="s">
        <v>17</v>
      </c>
      <c r="M1285">
        <f>YEAR(Table1[[#This Row],[order_date]])</f>
        <v>2023</v>
      </c>
      <c r="N1285">
        <f>MONTH(Table1[[#This Row],[order_date]])</f>
        <v>1</v>
      </c>
      <c r="O1285" s="3">
        <f>Table1[[#This Row],[sales]]-Table1[[#This Row],[profit]]</f>
        <v>3559.4799999999996</v>
      </c>
      <c r="P1285" s="3">
        <f>Table1[[#This Row],[sales]]*Table1[[#This Row],[quantity]]</f>
        <v>27000.399999999998</v>
      </c>
      <c r="Q1285" s="9">
        <f>Table1[[#This Row],[delivery_date]]-Table1[[#This Row],[order_date]]</f>
        <v>7</v>
      </c>
    </row>
    <row r="1286" spans="1:17" x14ac:dyDescent="0.35">
      <c r="A1286" t="s">
        <v>1317</v>
      </c>
      <c r="B1286" t="s">
        <v>13</v>
      </c>
      <c r="C1286" t="s">
        <v>14</v>
      </c>
      <c r="D1286" s="2">
        <v>1106.3</v>
      </c>
      <c r="E1286">
        <v>0.18</v>
      </c>
      <c r="F1286">
        <v>9</v>
      </c>
      <c r="G1286" s="1">
        <v>45191</v>
      </c>
      <c r="H1286" s="1">
        <v>45193</v>
      </c>
      <c r="I1286" t="s">
        <v>21</v>
      </c>
      <c r="J1286" t="s">
        <v>22</v>
      </c>
      <c r="K1286" s="2">
        <v>219.54</v>
      </c>
      <c r="L1286" t="s">
        <v>17</v>
      </c>
      <c r="M1286">
        <f>YEAR(Table1[[#This Row],[order_date]])</f>
        <v>2023</v>
      </c>
      <c r="N1286">
        <f>MONTH(Table1[[#This Row],[order_date]])</f>
        <v>9</v>
      </c>
      <c r="O1286" s="3">
        <f>Table1[[#This Row],[sales]]-Table1[[#This Row],[profit]]</f>
        <v>886.76</v>
      </c>
      <c r="P1286" s="3">
        <f>Table1[[#This Row],[sales]]*Table1[[#This Row],[quantity]]</f>
        <v>9956.6999999999989</v>
      </c>
      <c r="Q1286" s="9">
        <f>Table1[[#This Row],[delivery_date]]-Table1[[#This Row],[order_date]]</f>
        <v>2</v>
      </c>
    </row>
    <row r="1287" spans="1:17" x14ac:dyDescent="0.35">
      <c r="A1287" t="s">
        <v>1318</v>
      </c>
      <c r="B1287" t="s">
        <v>41</v>
      </c>
      <c r="C1287" t="s">
        <v>36</v>
      </c>
      <c r="D1287" s="2">
        <v>2547.84</v>
      </c>
      <c r="E1287">
        <v>0.38</v>
      </c>
      <c r="F1287">
        <v>1</v>
      </c>
      <c r="G1287" s="1">
        <v>45349</v>
      </c>
      <c r="H1287" s="1">
        <v>45351</v>
      </c>
      <c r="I1287" t="s">
        <v>21</v>
      </c>
      <c r="J1287" t="s">
        <v>22</v>
      </c>
      <c r="K1287" s="2">
        <v>373.71</v>
      </c>
      <c r="L1287" t="s">
        <v>34</v>
      </c>
      <c r="M1287">
        <f>YEAR(Table1[[#This Row],[order_date]])</f>
        <v>2024</v>
      </c>
      <c r="N1287">
        <f>MONTH(Table1[[#This Row],[order_date]])</f>
        <v>2</v>
      </c>
      <c r="O1287" s="3">
        <f>Table1[[#This Row],[sales]]-Table1[[#This Row],[profit]]</f>
        <v>2174.13</v>
      </c>
      <c r="P1287" s="3">
        <f>Table1[[#This Row],[sales]]*Table1[[#This Row],[quantity]]</f>
        <v>2547.84</v>
      </c>
      <c r="Q1287" s="9">
        <f>Table1[[#This Row],[delivery_date]]-Table1[[#This Row],[order_date]]</f>
        <v>2</v>
      </c>
    </row>
    <row r="1288" spans="1:17" x14ac:dyDescent="0.35">
      <c r="A1288" t="s">
        <v>1319</v>
      </c>
      <c r="B1288" t="s">
        <v>41</v>
      </c>
      <c r="C1288" t="s">
        <v>26</v>
      </c>
      <c r="D1288" s="2">
        <v>4806.03</v>
      </c>
      <c r="E1288">
        <v>0.4</v>
      </c>
      <c r="F1288">
        <v>6</v>
      </c>
      <c r="G1288" s="1">
        <v>45468</v>
      </c>
      <c r="H1288" s="1">
        <v>45469</v>
      </c>
      <c r="I1288" t="s">
        <v>31</v>
      </c>
      <c r="J1288" t="s">
        <v>22</v>
      </c>
      <c r="K1288" s="2">
        <v>1113.95</v>
      </c>
      <c r="L1288" t="s">
        <v>34</v>
      </c>
      <c r="M1288">
        <f>YEAR(Table1[[#This Row],[order_date]])</f>
        <v>2024</v>
      </c>
      <c r="N1288">
        <f>MONTH(Table1[[#This Row],[order_date]])</f>
        <v>6</v>
      </c>
      <c r="O1288" s="3">
        <f>Table1[[#This Row],[sales]]-Table1[[#This Row],[profit]]</f>
        <v>3692.08</v>
      </c>
      <c r="P1288" s="3">
        <f>Table1[[#This Row],[sales]]*Table1[[#This Row],[quantity]]</f>
        <v>28836.18</v>
      </c>
      <c r="Q1288" s="9">
        <f>Table1[[#This Row],[delivery_date]]-Table1[[#This Row],[order_date]]</f>
        <v>1</v>
      </c>
    </row>
    <row r="1289" spans="1:17" x14ac:dyDescent="0.35">
      <c r="A1289" t="s">
        <v>1320</v>
      </c>
      <c r="B1289" t="s">
        <v>41</v>
      </c>
      <c r="C1289" t="s">
        <v>36</v>
      </c>
      <c r="D1289" s="2">
        <v>1783.31</v>
      </c>
      <c r="E1289">
        <v>0.4</v>
      </c>
      <c r="F1289">
        <v>5</v>
      </c>
      <c r="G1289" s="1">
        <v>45495</v>
      </c>
      <c r="H1289" s="1">
        <v>45497</v>
      </c>
      <c r="I1289" t="s">
        <v>15</v>
      </c>
      <c r="J1289" t="s">
        <v>22</v>
      </c>
      <c r="K1289" s="2">
        <v>312.08</v>
      </c>
      <c r="L1289" t="s">
        <v>34</v>
      </c>
      <c r="M1289">
        <f>YEAR(Table1[[#This Row],[order_date]])</f>
        <v>2024</v>
      </c>
      <c r="N1289">
        <f>MONTH(Table1[[#This Row],[order_date]])</f>
        <v>7</v>
      </c>
      <c r="O1289" s="3">
        <f>Table1[[#This Row],[sales]]-Table1[[#This Row],[profit]]</f>
        <v>1471.23</v>
      </c>
      <c r="P1289" s="3">
        <f>Table1[[#This Row],[sales]]*Table1[[#This Row],[quantity]]</f>
        <v>8916.5499999999993</v>
      </c>
      <c r="Q1289" s="9">
        <f>Table1[[#This Row],[delivery_date]]-Table1[[#This Row],[order_date]]</f>
        <v>2</v>
      </c>
    </row>
    <row r="1290" spans="1:17" x14ac:dyDescent="0.35">
      <c r="A1290" t="s">
        <v>1321</v>
      </c>
      <c r="B1290" t="s">
        <v>19</v>
      </c>
      <c r="C1290" t="s">
        <v>36</v>
      </c>
      <c r="D1290" s="2">
        <v>4855.3900000000003</v>
      </c>
      <c r="E1290">
        <v>0.35</v>
      </c>
      <c r="F1290">
        <v>3</v>
      </c>
      <c r="G1290" s="1">
        <v>45340</v>
      </c>
      <c r="H1290" s="1">
        <v>45345</v>
      </c>
      <c r="I1290" t="s">
        <v>15</v>
      </c>
      <c r="J1290" t="s">
        <v>16</v>
      </c>
      <c r="K1290" s="2">
        <v>372.97</v>
      </c>
      <c r="L1290" t="s">
        <v>28</v>
      </c>
      <c r="M1290">
        <f>YEAR(Table1[[#This Row],[order_date]])</f>
        <v>2024</v>
      </c>
      <c r="N1290">
        <f>MONTH(Table1[[#This Row],[order_date]])</f>
        <v>2</v>
      </c>
      <c r="O1290" s="3">
        <f>Table1[[#This Row],[sales]]-Table1[[#This Row],[profit]]</f>
        <v>4482.42</v>
      </c>
      <c r="P1290" s="3">
        <f>Table1[[#This Row],[sales]]*Table1[[#This Row],[quantity]]</f>
        <v>14566.170000000002</v>
      </c>
      <c r="Q1290" s="9">
        <f>Table1[[#This Row],[delivery_date]]-Table1[[#This Row],[order_date]]</f>
        <v>5</v>
      </c>
    </row>
    <row r="1291" spans="1:17" x14ac:dyDescent="0.35">
      <c r="A1291" t="s">
        <v>1322</v>
      </c>
      <c r="B1291" t="s">
        <v>25</v>
      </c>
      <c r="C1291" t="s">
        <v>14</v>
      </c>
      <c r="D1291" s="2">
        <v>2957.49</v>
      </c>
      <c r="E1291">
        <v>0.27</v>
      </c>
      <c r="F1291">
        <v>2</v>
      </c>
      <c r="G1291" s="1">
        <v>45246</v>
      </c>
      <c r="H1291" s="1">
        <v>45253</v>
      </c>
      <c r="I1291" t="s">
        <v>15</v>
      </c>
      <c r="J1291" t="s">
        <v>16</v>
      </c>
      <c r="K1291" s="2">
        <v>264.88</v>
      </c>
      <c r="L1291" t="s">
        <v>34</v>
      </c>
      <c r="M1291">
        <f>YEAR(Table1[[#This Row],[order_date]])</f>
        <v>2023</v>
      </c>
      <c r="N1291">
        <f>MONTH(Table1[[#This Row],[order_date]])</f>
        <v>11</v>
      </c>
      <c r="O1291" s="3">
        <f>Table1[[#This Row],[sales]]-Table1[[#This Row],[profit]]</f>
        <v>2692.6099999999997</v>
      </c>
      <c r="P1291" s="3">
        <f>Table1[[#This Row],[sales]]*Table1[[#This Row],[quantity]]</f>
        <v>5914.98</v>
      </c>
      <c r="Q1291" s="9">
        <f>Table1[[#This Row],[delivery_date]]-Table1[[#This Row],[order_date]]</f>
        <v>7</v>
      </c>
    </row>
    <row r="1292" spans="1:17" x14ac:dyDescent="0.35">
      <c r="A1292" t="s">
        <v>1323</v>
      </c>
      <c r="B1292" t="s">
        <v>25</v>
      </c>
      <c r="C1292" t="s">
        <v>14</v>
      </c>
      <c r="D1292" s="2">
        <v>2361.9</v>
      </c>
      <c r="E1292">
        <v>0.28000000000000003</v>
      </c>
      <c r="F1292">
        <v>2</v>
      </c>
      <c r="G1292" s="1">
        <v>45326</v>
      </c>
      <c r="H1292" s="1">
        <v>45332</v>
      </c>
      <c r="I1292" t="s">
        <v>31</v>
      </c>
      <c r="J1292" t="s">
        <v>16</v>
      </c>
      <c r="K1292" s="2">
        <v>639.57000000000005</v>
      </c>
      <c r="L1292" t="s">
        <v>48</v>
      </c>
      <c r="M1292">
        <f>YEAR(Table1[[#This Row],[order_date]])</f>
        <v>2024</v>
      </c>
      <c r="N1292">
        <f>MONTH(Table1[[#This Row],[order_date]])</f>
        <v>2</v>
      </c>
      <c r="O1292" s="3">
        <f>Table1[[#This Row],[sales]]-Table1[[#This Row],[profit]]</f>
        <v>1722.33</v>
      </c>
      <c r="P1292" s="3">
        <f>Table1[[#This Row],[sales]]*Table1[[#This Row],[quantity]]</f>
        <v>4723.8</v>
      </c>
      <c r="Q1292" s="9">
        <f>Table1[[#This Row],[delivery_date]]-Table1[[#This Row],[order_date]]</f>
        <v>6</v>
      </c>
    </row>
    <row r="1293" spans="1:17" x14ac:dyDescent="0.35">
      <c r="A1293" t="s">
        <v>1324</v>
      </c>
      <c r="B1293" t="s">
        <v>25</v>
      </c>
      <c r="C1293" t="s">
        <v>33</v>
      </c>
      <c r="D1293" s="2">
        <v>3323.01</v>
      </c>
      <c r="E1293">
        <v>0.48</v>
      </c>
      <c r="F1293">
        <v>2</v>
      </c>
      <c r="G1293" s="1">
        <v>45046</v>
      </c>
      <c r="H1293" s="1">
        <v>45050</v>
      </c>
      <c r="I1293" t="s">
        <v>31</v>
      </c>
      <c r="J1293" t="s">
        <v>22</v>
      </c>
      <c r="K1293" s="2">
        <v>663.37</v>
      </c>
      <c r="L1293" t="s">
        <v>34</v>
      </c>
      <c r="M1293">
        <f>YEAR(Table1[[#This Row],[order_date]])</f>
        <v>2023</v>
      </c>
      <c r="N1293">
        <f>MONTH(Table1[[#This Row],[order_date]])</f>
        <v>4</v>
      </c>
      <c r="O1293" s="3">
        <f>Table1[[#This Row],[sales]]-Table1[[#This Row],[profit]]</f>
        <v>2659.6400000000003</v>
      </c>
      <c r="P1293" s="3">
        <f>Table1[[#This Row],[sales]]*Table1[[#This Row],[quantity]]</f>
        <v>6646.02</v>
      </c>
      <c r="Q1293" s="9">
        <f>Table1[[#This Row],[delivery_date]]-Table1[[#This Row],[order_date]]</f>
        <v>4</v>
      </c>
    </row>
    <row r="1294" spans="1:17" x14ac:dyDescent="0.35">
      <c r="A1294" t="s">
        <v>1325</v>
      </c>
      <c r="B1294" t="s">
        <v>19</v>
      </c>
      <c r="C1294" t="s">
        <v>20</v>
      </c>
      <c r="D1294" s="2">
        <v>4097.6099999999997</v>
      </c>
      <c r="E1294">
        <v>0.44</v>
      </c>
      <c r="F1294">
        <v>7</v>
      </c>
      <c r="G1294" s="1">
        <v>45346</v>
      </c>
      <c r="H1294" s="1">
        <v>45353</v>
      </c>
      <c r="I1294" t="s">
        <v>31</v>
      </c>
      <c r="J1294" t="s">
        <v>16</v>
      </c>
      <c r="K1294" s="2">
        <v>276.74</v>
      </c>
      <c r="L1294" t="s">
        <v>39</v>
      </c>
      <c r="M1294">
        <f>YEAR(Table1[[#This Row],[order_date]])</f>
        <v>2024</v>
      </c>
      <c r="N1294">
        <f>MONTH(Table1[[#This Row],[order_date]])</f>
        <v>2</v>
      </c>
      <c r="O1294" s="3">
        <f>Table1[[#This Row],[sales]]-Table1[[#This Row],[profit]]</f>
        <v>3820.87</v>
      </c>
      <c r="P1294" s="3">
        <f>Table1[[#This Row],[sales]]*Table1[[#This Row],[quantity]]</f>
        <v>28683.269999999997</v>
      </c>
      <c r="Q1294" s="9">
        <f>Table1[[#This Row],[delivery_date]]-Table1[[#This Row],[order_date]]</f>
        <v>7</v>
      </c>
    </row>
    <row r="1295" spans="1:17" x14ac:dyDescent="0.35">
      <c r="A1295" t="s">
        <v>1326</v>
      </c>
      <c r="B1295" t="s">
        <v>25</v>
      </c>
      <c r="C1295" t="s">
        <v>26</v>
      </c>
      <c r="D1295" s="2">
        <v>2031.62</v>
      </c>
      <c r="E1295">
        <v>0.32</v>
      </c>
      <c r="F1295">
        <v>4</v>
      </c>
      <c r="G1295" s="1">
        <v>45212</v>
      </c>
      <c r="H1295" s="1">
        <v>45214</v>
      </c>
      <c r="I1295" t="s">
        <v>15</v>
      </c>
      <c r="J1295" t="s">
        <v>27</v>
      </c>
      <c r="K1295" s="2">
        <v>256.76</v>
      </c>
      <c r="L1295" t="s">
        <v>17</v>
      </c>
      <c r="M1295">
        <f>YEAR(Table1[[#This Row],[order_date]])</f>
        <v>2023</v>
      </c>
      <c r="N1295">
        <f>MONTH(Table1[[#This Row],[order_date]])</f>
        <v>10</v>
      </c>
      <c r="O1295" s="3">
        <f>Table1[[#This Row],[sales]]-Table1[[#This Row],[profit]]</f>
        <v>1774.86</v>
      </c>
      <c r="P1295" s="3">
        <f>Table1[[#This Row],[sales]]*Table1[[#This Row],[quantity]]</f>
        <v>8126.48</v>
      </c>
      <c r="Q1295" s="9">
        <f>Table1[[#This Row],[delivery_date]]-Table1[[#This Row],[order_date]]</f>
        <v>2</v>
      </c>
    </row>
    <row r="1296" spans="1:17" x14ac:dyDescent="0.35">
      <c r="A1296" t="s">
        <v>1327</v>
      </c>
      <c r="B1296" t="s">
        <v>19</v>
      </c>
      <c r="C1296" t="s">
        <v>14</v>
      </c>
      <c r="D1296" s="2">
        <v>261.48</v>
      </c>
      <c r="E1296">
        <v>0.23</v>
      </c>
      <c r="F1296">
        <v>7</v>
      </c>
      <c r="G1296" s="1">
        <v>44972</v>
      </c>
      <c r="H1296" s="1">
        <v>44979</v>
      </c>
      <c r="I1296" t="s">
        <v>21</v>
      </c>
      <c r="J1296" t="s">
        <v>27</v>
      </c>
      <c r="K1296" s="2">
        <v>62.56</v>
      </c>
      <c r="L1296" t="s">
        <v>23</v>
      </c>
      <c r="M1296">
        <f>YEAR(Table1[[#This Row],[order_date]])</f>
        <v>2023</v>
      </c>
      <c r="N1296">
        <f>MONTH(Table1[[#This Row],[order_date]])</f>
        <v>2</v>
      </c>
      <c r="O1296" s="3">
        <f>Table1[[#This Row],[sales]]-Table1[[#This Row],[profit]]</f>
        <v>198.92000000000002</v>
      </c>
      <c r="P1296" s="3">
        <f>Table1[[#This Row],[sales]]*Table1[[#This Row],[quantity]]</f>
        <v>1830.3600000000001</v>
      </c>
      <c r="Q1296" s="9">
        <f>Table1[[#This Row],[delivery_date]]-Table1[[#This Row],[order_date]]</f>
        <v>7</v>
      </c>
    </row>
    <row r="1297" spans="1:17" x14ac:dyDescent="0.35">
      <c r="A1297" t="s">
        <v>1328</v>
      </c>
      <c r="B1297" t="s">
        <v>41</v>
      </c>
      <c r="C1297" t="s">
        <v>26</v>
      </c>
      <c r="D1297" s="2">
        <v>3573.15</v>
      </c>
      <c r="E1297">
        <v>0.36</v>
      </c>
      <c r="F1297">
        <v>1</v>
      </c>
      <c r="G1297" s="1">
        <v>45283</v>
      </c>
      <c r="H1297" s="1">
        <v>45287</v>
      </c>
      <c r="I1297" t="s">
        <v>15</v>
      </c>
      <c r="J1297" t="s">
        <v>16</v>
      </c>
      <c r="K1297" s="2">
        <v>696.44</v>
      </c>
      <c r="L1297" t="s">
        <v>39</v>
      </c>
      <c r="M1297">
        <f>YEAR(Table1[[#This Row],[order_date]])</f>
        <v>2023</v>
      </c>
      <c r="N1297">
        <f>MONTH(Table1[[#This Row],[order_date]])</f>
        <v>12</v>
      </c>
      <c r="O1297" s="3">
        <f>Table1[[#This Row],[sales]]-Table1[[#This Row],[profit]]</f>
        <v>2876.71</v>
      </c>
      <c r="P1297" s="3">
        <f>Table1[[#This Row],[sales]]*Table1[[#This Row],[quantity]]</f>
        <v>3573.15</v>
      </c>
      <c r="Q1297" s="9">
        <f>Table1[[#This Row],[delivery_date]]-Table1[[#This Row],[order_date]]</f>
        <v>4</v>
      </c>
    </row>
    <row r="1298" spans="1:17" x14ac:dyDescent="0.35">
      <c r="A1298" t="s">
        <v>1329</v>
      </c>
      <c r="B1298" t="s">
        <v>13</v>
      </c>
      <c r="C1298" t="s">
        <v>36</v>
      </c>
      <c r="D1298" s="2">
        <v>4785.22</v>
      </c>
      <c r="E1298">
        <v>0.03</v>
      </c>
      <c r="F1298">
        <v>4</v>
      </c>
      <c r="G1298" s="1">
        <v>45006</v>
      </c>
      <c r="H1298" s="1">
        <v>45012</v>
      </c>
      <c r="I1298" t="s">
        <v>31</v>
      </c>
      <c r="J1298" t="s">
        <v>22</v>
      </c>
      <c r="K1298" s="2">
        <v>1290.3399999999999</v>
      </c>
      <c r="L1298" t="s">
        <v>17</v>
      </c>
      <c r="M1298">
        <f>YEAR(Table1[[#This Row],[order_date]])</f>
        <v>2023</v>
      </c>
      <c r="N1298">
        <f>MONTH(Table1[[#This Row],[order_date]])</f>
        <v>3</v>
      </c>
      <c r="O1298" s="3">
        <f>Table1[[#This Row],[sales]]-Table1[[#This Row],[profit]]</f>
        <v>3494.88</v>
      </c>
      <c r="P1298" s="3">
        <f>Table1[[#This Row],[sales]]*Table1[[#This Row],[quantity]]</f>
        <v>19140.88</v>
      </c>
      <c r="Q1298" s="9">
        <f>Table1[[#This Row],[delivery_date]]-Table1[[#This Row],[order_date]]</f>
        <v>6</v>
      </c>
    </row>
    <row r="1299" spans="1:17" x14ac:dyDescent="0.35">
      <c r="A1299" t="s">
        <v>1330</v>
      </c>
      <c r="B1299" t="s">
        <v>25</v>
      </c>
      <c r="C1299" t="s">
        <v>20</v>
      </c>
      <c r="D1299" s="2">
        <v>3162.43</v>
      </c>
      <c r="E1299">
        <v>0.47</v>
      </c>
      <c r="F1299">
        <v>9</v>
      </c>
      <c r="G1299" s="1">
        <v>45330</v>
      </c>
      <c r="H1299" s="1">
        <v>45336</v>
      </c>
      <c r="I1299" t="s">
        <v>31</v>
      </c>
      <c r="J1299" t="s">
        <v>16</v>
      </c>
      <c r="K1299" s="2">
        <v>385.01</v>
      </c>
      <c r="L1299" t="s">
        <v>39</v>
      </c>
      <c r="M1299">
        <f>YEAR(Table1[[#This Row],[order_date]])</f>
        <v>2024</v>
      </c>
      <c r="N1299">
        <f>MONTH(Table1[[#This Row],[order_date]])</f>
        <v>2</v>
      </c>
      <c r="O1299" s="3">
        <f>Table1[[#This Row],[sales]]-Table1[[#This Row],[profit]]</f>
        <v>2777.42</v>
      </c>
      <c r="P1299" s="3">
        <f>Table1[[#This Row],[sales]]*Table1[[#This Row],[quantity]]</f>
        <v>28461.87</v>
      </c>
      <c r="Q1299" s="9">
        <f>Table1[[#This Row],[delivery_date]]-Table1[[#This Row],[order_date]]</f>
        <v>6</v>
      </c>
    </row>
    <row r="1300" spans="1:17" x14ac:dyDescent="0.35">
      <c r="A1300" t="s">
        <v>1331</v>
      </c>
      <c r="B1300" t="s">
        <v>25</v>
      </c>
      <c r="C1300" t="s">
        <v>33</v>
      </c>
      <c r="D1300" s="2">
        <v>1023.23</v>
      </c>
      <c r="E1300">
        <v>0.27</v>
      </c>
      <c r="F1300">
        <v>7</v>
      </c>
      <c r="G1300" s="1">
        <v>45388</v>
      </c>
      <c r="H1300" s="1">
        <v>45395</v>
      </c>
      <c r="I1300" t="s">
        <v>31</v>
      </c>
      <c r="J1300" t="s">
        <v>16</v>
      </c>
      <c r="K1300" s="2">
        <v>274.43</v>
      </c>
      <c r="L1300" t="s">
        <v>48</v>
      </c>
      <c r="M1300">
        <f>YEAR(Table1[[#This Row],[order_date]])</f>
        <v>2024</v>
      </c>
      <c r="N1300">
        <f>MONTH(Table1[[#This Row],[order_date]])</f>
        <v>4</v>
      </c>
      <c r="O1300" s="3">
        <f>Table1[[#This Row],[sales]]-Table1[[#This Row],[profit]]</f>
        <v>748.8</v>
      </c>
      <c r="P1300" s="3">
        <f>Table1[[#This Row],[sales]]*Table1[[#This Row],[quantity]]</f>
        <v>7162.6100000000006</v>
      </c>
      <c r="Q1300" s="9">
        <f>Table1[[#This Row],[delivery_date]]-Table1[[#This Row],[order_date]]</f>
        <v>7</v>
      </c>
    </row>
    <row r="1301" spans="1:17" x14ac:dyDescent="0.35">
      <c r="A1301" t="s">
        <v>1332</v>
      </c>
      <c r="B1301" t="s">
        <v>41</v>
      </c>
      <c r="C1301" t="s">
        <v>26</v>
      </c>
      <c r="D1301" s="2">
        <v>1316.39</v>
      </c>
      <c r="E1301">
        <v>0.25</v>
      </c>
      <c r="F1301">
        <v>6</v>
      </c>
      <c r="G1301" s="1">
        <v>45035</v>
      </c>
      <c r="H1301" s="1">
        <v>45037</v>
      </c>
      <c r="I1301" t="s">
        <v>31</v>
      </c>
      <c r="J1301" t="s">
        <v>22</v>
      </c>
      <c r="K1301" s="2">
        <v>205.52</v>
      </c>
      <c r="L1301" t="s">
        <v>39</v>
      </c>
      <c r="M1301">
        <f>YEAR(Table1[[#This Row],[order_date]])</f>
        <v>2023</v>
      </c>
      <c r="N1301">
        <f>MONTH(Table1[[#This Row],[order_date]])</f>
        <v>4</v>
      </c>
      <c r="O1301" s="3">
        <f>Table1[[#This Row],[sales]]-Table1[[#This Row],[profit]]</f>
        <v>1110.8700000000001</v>
      </c>
      <c r="P1301" s="3">
        <f>Table1[[#This Row],[sales]]*Table1[[#This Row],[quantity]]</f>
        <v>7898.34</v>
      </c>
      <c r="Q1301" s="9">
        <f>Table1[[#This Row],[delivery_date]]-Table1[[#This Row],[order_date]]</f>
        <v>2</v>
      </c>
    </row>
    <row r="1302" spans="1:17" x14ac:dyDescent="0.35">
      <c r="A1302" t="s">
        <v>1333</v>
      </c>
      <c r="B1302" t="s">
        <v>13</v>
      </c>
      <c r="C1302" t="s">
        <v>20</v>
      </c>
      <c r="D1302" s="2">
        <v>4557.78</v>
      </c>
      <c r="E1302">
        <v>0.15</v>
      </c>
      <c r="F1302">
        <v>7</v>
      </c>
      <c r="G1302" s="1">
        <v>45494</v>
      </c>
      <c r="H1302" s="1">
        <v>45498</v>
      </c>
      <c r="I1302" t="s">
        <v>31</v>
      </c>
      <c r="J1302" t="s">
        <v>16</v>
      </c>
      <c r="K1302" s="2">
        <v>1333.85</v>
      </c>
      <c r="L1302" t="s">
        <v>17</v>
      </c>
      <c r="M1302">
        <f>YEAR(Table1[[#This Row],[order_date]])</f>
        <v>2024</v>
      </c>
      <c r="N1302">
        <f>MONTH(Table1[[#This Row],[order_date]])</f>
        <v>7</v>
      </c>
      <c r="O1302" s="3">
        <f>Table1[[#This Row],[sales]]-Table1[[#This Row],[profit]]</f>
        <v>3223.93</v>
      </c>
      <c r="P1302" s="3">
        <f>Table1[[#This Row],[sales]]*Table1[[#This Row],[quantity]]</f>
        <v>31904.46</v>
      </c>
      <c r="Q1302" s="9">
        <f>Table1[[#This Row],[delivery_date]]-Table1[[#This Row],[order_date]]</f>
        <v>4</v>
      </c>
    </row>
    <row r="1303" spans="1:17" x14ac:dyDescent="0.35">
      <c r="A1303" t="s">
        <v>1334</v>
      </c>
      <c r="B1303" t="s">
        <v>19</v>
      </c>
      <c r="C1303" t="s">
        <v>33</v>
      </c>
      <c r="D1303" s="2">
        <v>166.45</v>
      </c>
      <c r="E1303">
        <v>0</v>
      </c>
      <c r="F1303">
        <v>2</v>
      </c>
      <c r="G1303" s="1">
        <v>45147</v>
      </c>
      <c r="H1303" s="1">
        <v>45148</v>
      </c>
      <c r="I1303" t="s">
        <v>21</v>
      </c>
      <c r="J1303" t="s">
        <v>16</v>
      </c>
      <c r="K1303" s="2">
        <v>43.59</v>
      </c>
      <c r="L1303" t="s">
        <v>28</v>
      </c>
      <c r="M1303">
        <f>YEAR(Table1[[#This Row],[order_date]])</f>
        <v>2023</v>
      </c>
      <c r="N1303">
        <f>MONTH(Table1[[#This Row],[order_date]])</f>
        <v>8</v>
      </c>
      <c r="O1303" s="3">
        <f>Table1[[#This Row],[sales]]-Table1[[#This Row],[profit]]</f>
        <v>122.85999999999999</v>
      </c>
      <c r="P1303" s="3">
        <f>Table1[[#This Row],[sales]]*Table1[[#This Row],[quantity]]</f>
        <v>332.9</v>
      </c>
      <c r="Q1303" s="9">
        <f>Table1[[#This Row],[delivery_date]]-Table1[[#This Row],[order_date]]</f>
        <v>1</v>
      </c>
    </row>
    <row r="1304" spans="1:17" x14ac:dyDescent="0.35">
      <c r="A1304" t="s">
        <v>1335</v>
      </c>
      <c r="B1304" t="s">
        <v>13</v>
      </c>
      <c r="C1304" t="s">
        <v>26</v>
      </c>
      <c r="D1304" s="2">
        <v>2788.86</v>
      </c>
      <c r="E1304">
        <v>0.03</v>
      </c>
      <c r="F1304">
        <v>1</v>
      </c>
      <c r="G1304" s="1">
        <v>45164</v>
      </c>
      <c r="H1304" s="1">
        <v>45171</v>
      </c>
      <c r="I1304" t="s">
        <v>31</v>
      </c>
      <c r="J1304" t="s">
        <v>27</v>
      </c>
      <c r="K1304" s="2">
        <v>782.08</v>
      </c>
      <c r="L1304" t="s">
        <v>17</v>
      </c>
      <c r="M1304">
        <f>YEAR(Table1[[#This Row],[order_date]])</f>
        <v>2023</v>
      </c>
      <c r="N1304">
        <f>MONTH(Table1[[#This Row],[order_date]])</f>
        <v>8</v>
      </c>
      <c r="O1304" s="3">
        <f>Table1[[#This Row],[sales]]-Table1[[#This Row],[profit]]</f>
        <v>2006.7800000000002</v>
      </c>
      <c r="P1304" s="3">
        <f>Table1[[#This Row],[sales]]*Table1[[#This Row],[quantity]]</f>
        <v>2788.86</v>
      </c>
      <c r="Q1304" s="9">
        <f>Table1[[#This Row],[delivery_date]]-Table1[[#This Row],[order_date]]</f>
        <v>7</v>
      </c>
    </row>
    <row r="1305" spans="1:17" x14ac:dyDescent="0.35">
      <c r="A1305" t="s">
        <v>1336</v>
      </c>
      <c r="B1305" t="s">
        <v>41</v>
      </c>
      <c r="C1305" t="s">
        <v>20</v>
      </c>
      <c r="D1305" s="2">
        <v>877.52</v>
      </c>
      <c r="E1305">
        <v>0.13</v>
      </c>
      <c r="F1305">
        <v>9</v>
      </c>
      <c r="G1305" s="1">
        <v>45393</v>
      </c>
      <c r="H1305" s="1">
        <v>45394</v>
      </c>
      <c r="I1305" t="s">
        <v>21</v>
      </c>
      <c r="J1305" t="s">
        <v>27</v>
      </c>
      <c r="K1305" s="2">
        <v>227.24</v>
      </c>
      <c r="L1305" t="s">
        <v>17</v>
      </c>
      <c r="M1305">
        <f>YEAR(Table1[[#This Row],[order_date]])</f>
        <v>2024</v>
      </c>
      <c r="N1305">
        <f>MONTH(Table1[[#This Row],[order_date]])</f>
        <v>4</v>
      </c>
      <c r="O1305" s="3">
        <f>Table1[[#This Row],[sales]]-Table1[[#This Row],[profit]]</f>
        <v>650.28</v>
      </c>
      <c r="P1305" s="3">
        <f>Table1[[#This Row],[sales]]*Table1[[#This Row],[quantity]]</f>
        <v>7897.68</v>
      </c>
      <c r="Q1305" s="9">
        <f>Table1[[#This Row],[delivery_date]]-Table1[[#This Row],[order_date]]</f>
        <v>1</v>
      </c>
    </row>
    <row r="1306" spans="1:17" x14ac:dyDescent="0.35">
      <c r="A1306" t="s">
        <v>1337</v>
      </c>
      <c r="B1306" t="s">
        <v>41</v>
      </c>
      <c r="C1306" t="s">
        <v>14</v>
      </c>
      <c r="D1306" s="2">
        <v>1485.55</v>
      </c>
      <c r="E1306">
        <v>0.27</v>
      </c>
      <c r="F1306">
        <v>2</v>
      </c>
      <c r="G1306" s="1">
        <v>45135</v>
      </c>
      <c r="H1306" s="1">
        <v>45136</v>
      </c>
      <c r="I1306" t="s">
        <v>31</v>
      </c>
      <c r="J1306" t="s">
        <v>16</v>
      </c>
      <c r="K1306" s="2">
        <v>350.63</v>
      </c>
      <c r="L1306" t="s">
        <v>17</v>
      </c>
      <c r="M1306">
        <f>YEAR(Table1[[#This Row],[order_date]])</f>
        <v>2023</v>
      </c>
      <c r="N1306">
        <f>MONTH(Table1[[#This Row],[order_date]])</f>
        <v>7</v>
      </c>
      <c r="O1306" s="3">
        <f>Table1[[#This Row],[sales]]-Table1[[#This Row],[profit]]</f>
        <v>1134.92</v>
      </c>
      <c r="P1306" s="3">
        <f>Table1[[#This Row],[sales]]*Table1[[#This Row],[quantity]]</f>
        <v>2971.1</v>
      </c>
      <c r="Q1306" s="9">
        <f>Table1[[#This Row],[delivery_date]]-Table1[[#This Row],[order_date]]</f>
        <v>1</v>
      </c>
    </row>
    <row r="1307" spans="1:17" x14ac:dyDescent="0.35">
      <c r="A1307" t="s">
        <v>1338</v>
      </c>
      <c r="B1307" t="s">
        <v>13</v>
      </c>
      <c r="C1307" t="s">
        <v>26</v>
      </c>
      <c r="D1307" s="2">
        <v>1604.21</v>
      </c>
      <c r="E1307">
        <v>0.04</v>
      </c>
      <c r="F1307">
        <v>2</v>
      </c>
      <c r="G1307" s="1">
        <v>45116</v>
      </c>
      <c r="H1307" s="1">
        <v>45123</v>
      </c>
      <c r="I1307" t="s">
        <v>21</v>
      </c>
      <c r="J1307" t="s">
        <v>16</v>
      </c>
      <c r="K1307" s="2">
        <v>400.48</v>
      </c>
      <c r="L1307" t="s">
        <v>17</v>
      </c>
      <c r="M1307">
        <f>YEAR(Table1[[#This Row],[order_date]])</f>
        <v>2023</v>
      </c>
      <c r="N1307">
        <f>MONTH(Table1[[#This Row],[order_date]])</f>
        <v>7</v>
      </c>
      <c r="O1307" s="3">
        <f>Table1[[#This Row],[sales]]-Table1[[#This Row],[profit]]</f>
        <v>1203.73</v>
      </c>
      <c r="P1307" s="3">
        <f>Table1[[#This Row],[sales]]*Table1[[#This Row],[quantity]]</f>
        <v>3208.42</v>
      </c>
      <c r="Q1307" s="9">
        <f>Table1[[#This Row],[delivery_date]]-Table1[[#This Row],[order_date]]</f>
        <v>7</v>
      </c>
    </row>
    <row r="1308" spans="1:17" x14ac:dyDescent="0.35">
      <c r="A1308" t="s">
        <v>1339</v>
      </c>
      <c r="B1308" t="s">
        <v>19</v>
      </c>
      <c r="C1308" t="s">
        <v>20</v>
      </c>
      <c r="D1308" s="2">
        <v>1174.49</v>
      </c>
      <c r="E1308">
        <v>0.49</v>
      </c>
      <c r="F1308">
        <v>3</v>
      </c>
      <c r="G1308" s="1">
        <v>45595</v>
      </c>
      <c r="H1308" s="1">
        <v>45600</v>
      </c>
      <c r="I1308" t="s">
        <v>15</v>
      </c>
      <c r="J1308" t="s">
        <v>22</v>
      </c>
      <c r="K1308" s="2">
        <v>222.6</v>
      </c>
      <c r="L1308" t="s">
        <v>39</v>
      </c>
      <c r="M1308">
        <f>YEAR(Table1[[#This Row],[order_date]])</f>
        <v>2024</v>
      </c>
      <c r="N1308">
        <f>MONTH(Table1[[#This Row],[order_date]])</f>
        <v>10</v>
      </c>
      <c r="O1308" s="3">
        <f>Table1[[#This Row],[sales]]-Table1[[#This Row],[profit]]</f>
        <v>951.89</v>
      </c>
      <c r="P1308" s="3">
        <f>Table1[[#This Row],[sales]]*Table1[[#This Row],[quantity]]</f>
        <v>3523.4700000000003</v>
      </c>
      <c r="Q1308" s="9">
        <f>Table1[[#This Row],[delivery_date]]-Table1[[#This Row],[order_date]]</f>
        <v>5</v>
      </c>
    </row>
    <row r="1309" spans="1:17" x14ac:dyDescent="0.35">
      <c r="A1309" t="s">
        <v>1340</v>
      </c>
      <c r="B1309" t="s">
        <v>19</v>
      </c>
      <c r="C1309" t="s">
        <v>33</v>
      </c>
      <c r="D1309" s="2">
        <v>3982.53</v>
      </c>
      <c r="E1309">
        <v>0.21</v>
      </c>
      <c r="F1309">
        <v>3</v>
      </c>
      <c r="G1309" s="1">
        <v>45052</v>
      </c>
      <c r="H1309" s="1">
        <v>45057</v>
      </c>
      <c r="I1309" t="s">
        <v>15</v>
      </c>
      <c r="J1309" t="s">
        <v>16</v>
      </c>
      <c r="K1309" s="2">
        <v>588.91999999999996</v>
      </c>
      <c r="L1309" t="s">
        <v>34</v>
      </c>
      <c r="M1309">
        <f>YEAR(Table1[[#This Row],[order_date]])</f>
        <v>2023</v>
      </c>
      <c r="N1309">
        <f>MONTH(Table1[[#This Row],[order_date]])</f>
        <v>5</v>
      </c>
      <c r="O1309" s="3">
        <f>Table1[[#This Row],[sales]]-Table1[[#This Row],[profit]]</f>
        <v>3393.61</v>
      </c>
      <c r="P1309" s="3">
        <f>Table1[[#This Row],[sales]]*Table1[[#This Row],[quantity]]</f>
        <v>11947.59</v>
      </c>
      <c r="Q1309" s="9">
        <f>Table1[[#This Row],[delivery_date]]-Table1[[#This Row],[order_date]]</f>
        <v>5</v>
      </c>
    </row>
    <row r="1310" spans="1:17" x14ac:dyDescent="0.35">
      <c r="A1310" t="s">
        <v>1341</v>
      </c>
      <c r="B1310" t="s">
        <v>25</v>
      </c>
      <c r="C1310" t="s">
        <v>20</v>
      </c>
      <c r="D1310" s="2">
        <v>1727.82</v>
      </c>
      <c r="E1310">
        <v>0.16</v>
      </c>
      <c r="F1310">
        <v>3</v>
      </c>
      <c r="G1310" s="1">
        <v>45564</v>
      </c>
      <c r="H1310" s="1">
        <v>45565</v>
      </c>
      <c r="I1310" t="s">
        <v>15</v>
      </c>
      <c r="J1310" t="s">
        <v>16</v>
      </c>
      <c r="K1310" s="2">
        <v>261.97000000000003</v>
      </c>
      <c r="L1310" t="s">
        <v>28</v>
      </c>
      <c r="M1310">
        <f>YEAR(Table1[[#This Row],[order_date]])</f>
        <v>2024</v>
      </c>
      <c r="N1310">
        <f>MONTH(Table1[[#This Row],[order_date]])</f>
        <v>9</v>
      </c>
      <c r="O1310" s="3">
        <f>Table1[[#This Row],[sales]]-Table1[[#This Row],[profit]]</f>
        <v>1465.85</v>
      </c>
      <c r="P1310" s="3">
        <f>Table1[[#This Row],[sales]]*Table1[[#This Row],[quantity]]</f>
        <v>5183.46</v>
      </c>
      <c r="Q1310" s="9">
        <f>Table1[[#This Row],[delivery_date]]-Table1[[#This Row],[order_date]]</f>
        <v>1</v>
      </c>
    </row>
    <row r="1311" spans="1:17" x14ac:dyDescent="0.35">
      <c r="A1311" t="s">
        <v>1342</v>
      </c>
      <c r="B1311" t="s">
        <v>19</v>
      </c>
      <c r="C1311" t="s">
        <v>14</v>
      </c>
      <c r="D1311" s="2">
        <v>1792.88</v>
      </c>
      <c r="E1311">
        <v>0.26</v>
      </c>
      <c r="F1311">
        <v>4</v>
      </c>
      <c r="G1311" s="1">
        <v>45566</v>
      </c>
      <c r="H1311" s="1">
        <v>45570</v>
      </c>
      <c r="I1311" t="s">
        <v>21</v>
      </c>
      <c r="J1311" t="s">
        <v>27</v>
      </c>
      <c r="K1311" s="2">
        <v>281.73</v>
      </c>
      <c r="L1311" t="s">
        <v>34</v>
      </c>
      <c r="M1311">
        <f>YEAR(Table1[[#This Row],[order_date]])</f>
        <v>2024</v>
      </c>
      <c r="N1311">
        <f>MONTH(Table1[[#This Row],[order_date]])</f>
        <v>10</v>
      </c>
      <c r="O1311" s="3">
        <f>Table1[[#This Row],[sales]]-Table1[[#This Row],[profit]]</f>
        <v>1511.15</v>
      </c>
      <c r="P1311" s="3">
        <f>Table1[[#This Row],[sales]]*Table1[[#This Row],[quantity]]</f>
        <v>7171.52</v>
      </c>
      <c r="Q1311" s="9">
        <f>Table1[[#This Row],[delivery_date]]-Table1[[#This Row],[order_date]]</f>
        <v>4</v>
      </c>
    </row>
    <row r="1312" spans="1:17" x14ac:dyDescent="0.35">
      <c r="A1312" t="s">
        <v>1343</v>
      </c>
      <c r="B1312" t="s">
        <v>13</v>
      </c>
      <c r="C1312" t="s">
        <v>26</v>
      </c>
      <c r="D1312" s="2">
        <v>2319.73</v>
      </c>
      <c r="E1312">
        <v>0.03</v>
      </c>
      <c r="F1312">
        <v>1</v>
      </c>
      <c r="G1312" s="1">
        <v>45531</v>
      </c>
      <c r="H1312" s="1">
        <v>45532</v>
      </c>
      <c r="I1312" t="s">
        <v>21</v>
      </c>
      <c r="J1312" t="s">
        <v>27</v>
      </c>
      <c r="K1312" s="2">
        <v>408.8</v>
      </c>
      <c r="L1312" t="s">
        <v>39</v>
      </c>
      <c r="M1312">
        <f>YEAR(Table1[[#This Row],[order_date]])</f>
        <v>2024</v>
      </c>
      <c r="N1312">
        <f>MONTH(Table1[[#This Row],[order_date]])</f>
        <v>8</v>
      </c>
      <c r="O1312" s="3">
        <f>Table1[[#This Row],[sales]]-Table1[[#This Row],[profit]]</f>
        <v>1910.93</v>
      </c>
      <c r="P1312" s="3">
        <f>Table1[[#This Row],[sales]]*Table1[[#This Row],[quantity]]</f>
        <v>2319.73</v>
      </c>
      <c r="Q1312" s="9">
        <f>Table1[[#This Row],[delivery_date]]-Table1[[#This Row],[order_date]]</f>
        <v>1</v>
      </c>
    </row>
    <row r="1313" spans="1:17" x14ac:dyDescent="0.35">
      <c r="A1313" t="s">
        <v>1344</v>
      </c>
      <c r="B1313" t="s">
        <v>41</v>
      </c>
      <c r="C1313" t="s">
        <v>26</v>
      </c>
      <c r="D1313" s="2">
        <v>4521.25</v>
      </c>
      <c r="E1313">
        <v>0.43</v>
      </c>
      <c r="F1313">
        <v>1</v>
      </c>
      <c r="G1313" s="1">
        <v>45398</v>
      </c>
      <c r="H1313" s="1">
        <v>45399</v>
      </c>
      <c r="I1313" t="s">
        <v>31</v>
      </c>
      <c r="J1313" t="s">
        <v>16</v>
      </c>
      <c r="K1313" s="2">
        <v>992.05</v>
      </c>
      <c r="L1313" t="s">
        <v>28</v>
      </c>
      <c r="M1313">
        <f>YEAR(Table1[[#This Row],[order_date]])</f>
        <v>2024</v>
      </c>
      <c r="N1313">
        <f>MONTH(Table1[[#This Row],[order_date]])</f>
        <v>4</v>
      </c>
      <c r="O1313" s="3">
        <f>Table1[[#This Row],[sales]]-Table1[[#This Row],[profit]]</f>
        <v>3529.2</v>
      </c>
      <c r="P1313" s="3">
        <f>Table1[[#This Row],[sales]]*Table1[[#This Row],[quantity]]</f>
        <v>4521.25</v>
      </c>
      <c r="Q1313" s="9">
        <f>Table1[[#This Row],[delivery_date]]-Table1[[#This Row],[order_date]]</f>
        <v>1</v>
      </c>
    </row>
    <row r="1314" spans="1:17" x14ac:dyDescent="0.35">
      <c r="A1314" t="s">
        <v>1345</v>
      </c>
      <c r="B1314" t="s">
        <v>25</v>
      </c>
      <c r="C1314" t="s">
        <v>26</v>
      </c>
      <c r="D1314" s="2">
        <v>3472.05</v>
      </c>
      <c r="E1314">
        <v>0.23</v>
      </c>
      <c r="F1314">
        <v>4</v>
      </c>
      <c r="G1314" s="1">
        <v>45009</v>
      </c>
      <c r="H1314" s="1">
        <v>45016</v>
      </c>
      <c r="I1314" t="s">
        <v>15</v>
      </c>
      <c r="J1314" t="s">
        <v>16</v>
      </c>
      <c r="K1314" s="2">
        <v>491.42</v>
      </c>
      <c r="L1314" t="s">
        <v>17</v>
      </c>
      <c r="M1314">
        <f>YEAR(Table1[[#This Row],[order_date]])</f>
        <v>2023</v>
      </c>
      <c r="N1314">
        <f>MONTH(Table1[[#This Row],[order_date]])</f>
        <v>3</v>
      </c>
      <c r="O1314" s="3">
        <f>Table1[[#This Row],[sales]]-Table1[[#This Row],[profit]]</f>
        <v>2980.63</v>
      </c>
      <c r="P1314" s="3">
        <f>Table1[[#This Row],[sales]]*Table1[[#This Row],[quantity]]</f>
        <v>13888.2</v>
      </c>
      <c r="Q1314" s="9">
        <f>Table1[[#This Row],[delivery_date]]-Table1[[#This Row],[order_date]]</f>
        <v>7</v>
      </c>
    </row>
    <row r="1315" spans="1:17" x14ac:dyDescent="0.35">
      <c r="A1315" t="s">
        <v>1346</v>
      </c>
      <c r="B1315" t="s">
        <v>25</v>
      </c>
      <c r="C1315" t="s">
        <v>14</v>
      </c>
      <c r="D1315" s="2">
        <v>402.57</v>
      </c>
      <c r="E1315">
        <v>0.09</v>
      </c>
      <c r="F1315">
        <v>1</v>
      </c>
      <c r="G1315" s="1">
        <v>44969</v>
      </c>
      <c r="H1315" s="1">
        <v>44972</v>
      </c>
      <c r="I1315" t="s">
        <v>31</v>
      </c>
      <c r="J1315" t="s">
        <v>27</v>
      </c>
      <c r="K1315" s="2">
        <v>88.73</v>
      </c>
      <c r="L1315" t="s">
        <v>23</v>
      </c>
      <c r="M1315">
        <f>YEAR(Table1[[#This Row],[order_date]])</f>
        <v>2023</v>
      </c>
      <c r="N1315">
        <f>MONTH(Table1[[#This Row],[order_date]])</f>
        <v>2</v>
      </c>
      <c r="O1315" s="3">
        <f>Table1[[#This Row],[sales]]-Table1[[#This Row],[profit]]</f>
        <v>313.83999999999997</v>
      </c>
      <c r="P1315" s="3">
        <f>Table1[[#This Row],[sales]]*Table1[[#This Row],[quantity]]</f>
        <v>402.57</v>
      </c>
      <c r="Q1315" s="9">
        <f>Table1[[#This Row],[delivery_date]]-Table1[[#This Row],[order_date]]</f>
        <v>3</v>
      </c>
    </row>
    <row r="1316" spans="1:17" x14ac:dyDescent="0.35">
      <c r="A1316" t="s">
        <v>1347</v>
      </c>
      <c r="B1316" t="s">
        <v>41</v>
      </c>
      <c r="C1316" t="s">
        <v>33</v>
      </c>
      <c r="D1316" s="2">
        <v>292.38</v>
      </c>
      <c r="E1316">
        <v>0.08</v>
      </c>
      <c r="F1316">
        <v>4</v>
      </c>
      <c r="G1316" s="1">
        <v>45640</v>
      </c>
      <c r="H1316" s="1">
        <v>45645</v>
      </c>
      <c r="I1316" t="s">
        <v>15</v>
      </c>
      <c r="J1316" t="s">
        <v>16</v>
      </c>
      <c r="K1316" s="2">
        <v>39.21</v>
      </c>
      <c r="L1316" t="s">
        <v>39</v>
      </c>
      <c r="M1316">
        <f>YEAR(Table1[[#This Row],[order_date]])</f>
        <v>2024</v>
      </c>
      <c r="N1316">
        <f>MONTH(Table1[[#This Row],[order_date]])</f>
        <v>12</v>
      </c>
      <c r="O1316" s="3">
        <f>Table1[[#This Row],[sales]]-Table1[[#This Row],[profit]]</f>
        <v>253.17</v>
      </c>
      <c r="P1316" s="3">
        <f>Table1[[#This Row],[sales]]*Table1[[#This Row],[quantity]]</f>
        <v>1169.52</v>
      </c>
      <c r="Q1316" s="9">
        <f>Table1[[#This Row],[delivery_date]]-Table1[[#This Row],[order_date]]</f>
        <v>5</v>
      </c>
    </row>
    <row r="1317" spans="1:17" x14ac:dyDescent="0.35">
      <c r="A1317" t="s">
        <v>1348</v>
      </c>
      <c r="B1317" t="s">
        <v>19</v>
      </c>
      <c r="C1317" t="s">
        <v>26</v>
      </c>
      <c r="D1317" s="2">
        <v>2875.31</v>
      </c>
      <c r="E1317">
        <v>0.18</v>
      </c>
      <c r="F1317">
        <v>2</v>
      </c>
      <c r="G1317" s="1">
        <v>45218</v>
      </c>
      <c r="H1317" s="1">
        <v>45223</v>
      </c>
      <c r="I1317" t="s">
        <v>31</v>
      </c>
      <c r="J1317" t="s">
        <v>27</v>
      </c>
      <c r="K1317" s="2">
        <v>555.05999999999995</v>
      </c>
      <c r="L1317" t="s">
        <v>34</v>
      </c>
      <c r="M1317">
        <f>YEAR(Table1[[#This Row],[order_date]])</f>
        <v>2023</v>
      </c>
      <c r="N1317">
        <f>MONTH(Table1[[#This Row],[order_date]])</f>
        <v>10</v>
      </c>
      <c r="O1317" s="3">
        <f>Table1[[#This Row],[sales]]-Table1[[#This Row],[profit]]</f>
        <v>2320.25</v>
      </c>
      <c r="P1317" s="3">
        <f>Table1[[#This Row],[sales]]*Table1[[#This Row],[quantity]]</f>
        <v>5750.62</v>
      </c>
      <c r="Q1317" s="9">
        <f>Table1[[#This Row],[delivery_date]]-Table1[[#This Row],[order_date]]</f>
        <v>5</v>
      </c>
    </row>
    <row r="1318" spans="1:17" x14ac:dyDescent="0.35">
      <c r="A1318" t="s">
        <v>1349</v>
      </c>
      <c r="B1318" t="s">
        <v>41</v>
      </c>
      <c r="C1318" t="s">
        <v>33</v>
      </c>
      <c r="D1318" s="2">
        <v>4446.6000000000004</v>
      </c>
      <c r="E1318">
        <v>0.28999999999999998</v>
      </c>
      <c r="F1318">
        <v>7</v>
      </c>
      <c r="G1318" s="1">
        <v>45071</v>
      </c>
      <c r="H1318" s="1">
        <v>45072</v>
      </c>
      <c r="I1318" t="s">
        <v>15</v>
      </c>
      <c r="J1318" t="s">
        <v>16</v>
      </c>
      <c r="K1318" s="2">
        <v>954.91</v>
      </c>
      <c r="L1318" t="s">
        <v>34</v>
      </c>
      <c r="M1318">
        <f>YEAR(Table1[[#This Row],[order_date]])</f>
        <v>2023</v>
      </c>
      <c r="N1318">
        <f>MONTH(Table1[[#This Row],[order_date]])</f>
        <v>5</v>
      </c>
      <c r="O1318" s="3">
        <f>Table1[[#This Row],[sales]]-Table1[[#This Row],[profit]]</f>
        <v>3491.6900000000005</v>
      </c>
      <c r="P1318" s="3">
        <f>Table1[[#This Row],[sales]]*Table1[[#This Row],[quantity]]</f>
        <v>31126.200000000004</v>
      </c>
      <c r="Q1318" s="9">
        <f>Table1[[#This Row],[delivery_date]]-Table1[[#This Row],[order_date]]</f>
        <v>1</v>
      </c>
    </row>
    <row r="1319" spans="1:17" x14ac:dyDescent="0.35">
      <c r="A1319" t="s">
        <v>1350</v>
      </c>
      <c r="B1319" t="s">
        <v>19</v>
      </c>
      <c r="C1319" t="s">
        <v>20</v>
      </c>
      <c r="D1319" s="2">
        <v>1683.93</v>
      </c>
      <c r="E1319">
        <v>0.21</v>
      </c>
      <c r="F1319">
        <v>6</v>
      </c>
      <c r="G1319" s="1">
        <v>45108</v>
      </c>
      <c r="H1319" s="1">
        <v>45109</v>
      </c>
      <c r="I1319" t="s">
        <v>15</v>
      </c>
      <c r="J1319" t="s">
        <v>27</v>
      </c>
      <c r="K1319" s="2">
        <v>249.19</v>
      </c>
      <c r="L1319" t="s">
        <v>28</v>
      </c>
      <c r="M1319">
        <f>YEAR(Table1[[#This Row],[order_date]])</f>
        <v>2023</v>
      </c>
      <c r="N1319">
        <f>MONTH(Table1[[#This Row],[order_date]])</f>
        <v>7</v>
      </c>
      <c r="O1319" s="3">
        <f>Table1[[#This Row],[sales]]-Table1[[#This Row],[profit]]</f>
        <v>1434.74</v>
      </c>
      <c r="P1319" s="3">
        <f>Table1[[#This Row],[sales]]*Table1[[#This Row],[quantity]]</f>
        <v>10103.58</v>
      </c>
      <c r="Q1319" s="9">
        <f>Table1[[#This Row],[delivery_date]]-Table1[[#This Row],[order_date]]</f>
        <v>1</v>
      </c>
    </row>
    <row r="1320" spans="1:17" x14ac:dyDescent="0.35">
      <c r="A1320" t="s">
        <v>1351</v>
      </c>
      <c r="B1320" t="s">
        <v>41</v>
      </c>
      <c r="C1320" t="s">
        <v>33</v>
      </c>
      <c r="D1320" s="2">
        <v>1314.08</v>
      </c>
      <c r="E1320">
        <v>0.3</v>
      </c>
      <c r="F1320">
        <v>2</v>
      </c>
      <c r="G1320" s="1">
        <v>45071</v>
      </c>
      <c r="H1320" s="1">
        <v>45074</v>
      </c>
      <c r="I1320" t="s">
        <v>21</v>
      </c>
      <c r="J1320" t="s">
        <v>27</v>
      </c>
      <c r="K1320" s="2">
        <v>244.4</v>
      </c>
      <c r="L1320" t="s">
        <v>23</v>
      </c>
      <c r="M1320">
        <f>YEAR(Table1[[#This Row],[order_date]])</f>
        <v>2023</v>
      </c>
      <c r="N1320">
        <f>MONTH(Table1[[#This Row],[order_date]])</f>
        <v>5</v>
      </c>
      <c r="O1320" s="3">
        <f>Table1[[#This Row],[sales]]-Table1[[#This Row],[profit]]</f>
        <v>1069.6799999999998</v>
      </c>
      <c r="P1320" s="3">
        <f>Table1[[#This Row],[sales]]*Table1[[#This Row],[quantity]]</f>
        <v>2628.16</v>
      </c>
      <c r="Q1320" s="9">
        <f>Table1[[#This Row],[delivery_date]]-Table1[[#This Row],[order_date]]</f>
        <v>3</v>
      </c>
    </row>
    <row r="1321" spans="1:17" x14ac:dyDescent="0.35">
      <c r="A1321" t="s">
        <v>1352</v>
      </c>
      <c r="B1321" t="s">
        <v>13</v>
      </c>
      <c r="C1321" t="s">
        <v>33</v>
      </c>
      <c r="D1321" s="2">
        <v>3766.14</v>
      </c>
      <c r="E1321">
        <v>0.35</v>
      </c>
      <c r="F1321">
        <v>2</v>
      </c>
      <c r="G1321" s="1">
        <v>45086</v>
      </c>
      <c r="H1321" s="1">
        <v>45089</v>
      </c>
      <c r="I1321" t="s">
        <v>21</v>
      </c>
      <c r="J1321" t="s">
        <v>16</v>
      </c>
      <c r="K1321" s="2">
        <v>203.68</v>
      </c>
      <c r="L1321" t="s">
        <v>17</v>
      </c>
      <c r="M1321">
        <f>YEAR(Table1[[#This Row],[order_date]])</f>
        <v>2023</v>
      </c>
      <c r="N1321">
        <f>MONTH(Table1[[#This Row],[order_date]])</f>
        <v>6</v>
      </c>
      <c r="O1321" s="3">
        <f>Table1[[#This Row],[sales]]-Table1[[#This Row],[profit]]</f>
        <v>3562.46</v>
      </c>
      <c r="P1321" s="3">
        <f>Table1[[#This Row],[sales]]*Table1[[#This Row],[quantity]]</f>
        <v>7532.28</v>
      </c>
      <c r="Q1321" s="9">
        <f>Table1[[#This Row],[delivery_date]]-Table1[[#This Row],[order_date]]</f>
        <v>3</v>
      </c>
    </row>
    <row r="1322" spans="1:17" x14ac:dyDescent="0.35">
      <c r="A1322" t="s">
        <v>1353</v>
      </c>
      <c r="B1322" t="s">
        <v>19</v>
      </c>
      <c r="C1322" t="s">
        <v>26</v>
      </c>
      <c r="D1322" s="2">
        <v>3050.25</v>
      </c>
      <c r="E1322">
        <v>0.37</v>
      </c>
      <c r="F1322">
        <v>1</v>
      </c>
      <c r="G1322" s="1">
        <v>45233</v>
      </c>
      <c r="H1322" s="1">
        <v>45238</v>
      </c>
      <c r="I1322" t="s">
        <v>21</v>
      </c>
      <c r="J1322" t="s">
        <v>16</v>
      </c>
      <c r="K1322" s="2">
        <v>515.5</v>
      </c>
      <c r="L1322" t="s">
        <v>23</v>
      </c>
      <c r="M1322">
        <f>YEAR(Table1[[#This Row],[order_date]])</f>
        <v>2023</v>
      </c>
      <c r="N1322">
        <f>MONTH(Table1[[#This Row],[order_date]])</f>
        <v>11</v>
      </c>
      <c r="O1322" s="3">
        <f>Table1[[#This Row],[sales]]-Table1[[#This Row],[profit]]</f>
        <v>2534.75</v>
      </c>
      <c r="P1322" s="3">
        <f>Table1[[#This Row],[sales]]*Table1[[#This Row],[quantity]]</f>
        <v>3050.25</v>
      </c>
      <c r="Q1322" s="9">
        <f>Table1[[#This Row],[delivery_date]]-Table1[[#This Row],[order_date]]</f>
        <v>5</v>
      </c>
    </row>
    <row r="1323" spans="1:17" x14ac:dyDescent="0.35">
      <c r="A1323" t="s">
        <v>1354</v>
      </c>
      <c r="B1323" t="s">
        <v>13</v>
      </c>
      <c r="C1323" t="s">
        <v>36</v>
      </c>
      <c r="D1323" s="2">
        <v>2868.63</v>
      </c>
      <c r="E1323">
        <v>0.2</v>
      </c>
      <c r="F1323">
        <v>4</v>
      </c>
      <c r="G1323" s="1">
        <v>45298</v>
      </c>
      <c r="H1323" s="1">
        <v>45303</v>
      </c>
      <c r="I1323" t="s">
        <v>31</v>
      </c>
      <c r="J1323" t="s">
        <v>22</v>
      </c>
      <c r="K1323" s="2">
        <v>732.44</v>
      </c>
      <c r="L1323" t="s">
        <v>28</v>
      </c>
      <c r="M1323">
        <f>YEAR(Table1[[#This Row],[order_date]])</f>
        <v>2024</v>
      </c>
      <c r="N1323">
        <f>MONTH(Table1[[#This Row],[order_date]])</f>
        <v>1</v>
      </c>
      <c r="O1323" s="3">
        <f>Table1[[#This Row],[sales]]-Table1[[#This Row],[profit]]</f>
        <v>2136.19</v>
      </c>
      <c r="P1323" s="3">
        <f>Table1[[#This Row],[sales]]*Table1[[#This Row],[quantity]]</f>
        <v>11474.52</v>
      </c>
      <c r="Q1323" s="9">
        <f>Table1[[#This Row],[delivery_date]]-Table1[[#This Row],[order_date]]</f>
        <v>5</v>
      </c>
    </row>
    <row r="1324" spans="1:17" x14ac:dyDescent="0.35">
      <c r="A1324" t="s">
        <v>1355</v>
      </c>
      <c r="B1324" t="s">
        <v>25</v>
      </c>
      <c r="C1324" t="s">
        <v>36</v>
      </c>
      <c r="D1324" s="2">
        <v>831.58</v>
      </c>
      <c r="E1324">
        <v>0.36</v>
      </c>
      <c r="F1324">
        <v>2</v>
      </c>
      <c r="G1324" s="1">
        <v>45369</v>
      </c>
      <c r="H1324" s="1">
        <v>45376</v>
      </c>
      <c r="I1324" t="s">
        <v>31</v>
      </c>
      <c r="J1324" t="s">
        <v>16</v>
      </c>
      <c r="K1324" s="2">
        <v>103.73</v>
      </c>
      <c r="L1324" t="s">
        <v>28</v>
      </c>
      <c r="M1324">
        <f>YEAR(Table1[[#This Row],[order_date]])</f>
        <v>2024</v>
      </c>
      <c r="N1324">
        <f>MONTH(Table1[[#This Row],[order_date]])</f>
        <v>3</v>
      </c>
      <c r="O1324" s="3">
        <f>Table1[[#This Row],[sales]]-Table1[[#This Row],[profit]]</f>
        <v>727.85</v>
      </c>
      <c r="P1324" s="3">
        <f>Table1[[#This Row],[sales]]*Table1[[#This Row],[quantity]]</f>
        <v>1663.16</v>
      </c>
      <c r="Q1324" s="9">
        <f>Table1[[#This Row],[delivery_date]]-Table1[[#This Row],[order_date]]</f>
        <v>7</v>
      </c>
    </row>
    <row r="1325" spans="1:17" x14ac:dyDescent="0.35">
      <c r="A1325" t="s">
        <v>1356</v>
      </c>
      <c r="B1325" t="s">
        <v>41</v>
      </c>
      <c r="C1325" t="s">
        <v>14</v>
      </c>
      <c r="D1325" s="2">
        <v>962.21</v>
      </c>
      <c r="E1325">
        <v>7.0000000000000007E-2</v>
      </c>
      <c r="F1325">
        <v>5</v>
      </c>
      <c r="G1325" s="1">
        <v>45582</v>
      </c>
      <c r="H1325" s="1">
        <v>45587</v>
      </c>
      <c r="I1325" t="s">
        <v>31</v>
      </c>
      <c r="J1325" t="s">
        <v>16</v>
      </c>
      <c r="K1325" s="2">
        <v>112.04</v>
      </c>
      <c r="L1325" t="s">
        <v>34</v>
      </c>
      <c r="M1325">
        <f>YEAR(Table1[[#This Row],[order_date]])</f>
        <v>2024</v>
      </c>
      <c r="N1325">
        <f>MONTH(Table1[[#This Row],[order_date]])</f>
        <v>10</v>
      </c>
      <c r="O1325" s="3">
        <f>Table1[[#This Row],[sales]]-Table1[[#This Row],[profit]]</f>
        <v>850.17000000000007</v>
      </c>
      <c r="P1325" s="3">
        <f>Table1[[#This Row],[sales]]*Table1[[#This Row],[quantity]]</f>
        <v>4811.05</v>
      </c>
      <c r="Q1325" s="9">
        <f>Table1[[#This Row],[delivery_date]]-Table1[[#This Row],[order_date]]</f>
        <v>5</v>
      </c>
    </row>
    <row r="1326" spans="1:17" x14ac:dyDescent="0.35">
      <c r="A1326" t="s">
        <v>1357</v>
      </c>
      <c r="B1326" t="s">
        <v>25</v>
      </c>
      <c r="C1326" t="s">
        <v>14</v>
      </c>
      <c r="D1326" s="2">
        <v>1480.76</v>
      </c>
      <c r="E1326">
        <v>0.26</v>
      </c>
      <c r="F1326">
        <v>4</v>
      </c>
      <c r="G1326" s="1">
        <v>45470</v>
      </c>
      <c r="H1326" s="1">
        <v>45475</v>
      </c>
      <c r="I1326" t="s">
        <v>31</v>
      </c>
      <c r="J1326" t="s">
        <v>27</v>
      </c>
      <c r="K1326" s="2">
        <v>359.98</v>
      </c>
      <c r="L1326" t="s">
        <v>17</v>
      </c>
      <c r="M1326">
        <f>YEAR(Table1[[#This Row],[order_date]])</f>
        <v>2024</v>
      </c>
      <c r="N1326">
        <f>MONTH(Table1[[#This Row],[order_date]])</f>
        <v>6</v>
      </c>
      <c r="O1326" s="3">
        <f>Table1[[#This Row],[sales]]-Table1[[#This Row],[profit]]</f>
        <v>1120.78</v>
      </c>
      <c r="P1326" s="3">
        <f>Table1[[#This Row],[sales]]*Table1[[#This Row],[quantity]]</f>
        <v>5923.04</v>
      </c>
      <c r="Q1326" s="9">
        <f>Table1[[#This Row],[delivery_date]]-Table1[[#This Row],[order_date]]</f>
        <v>5</v>
      </c>
    </row>
    <row r="1327" spans="1:17" x14ac:dyDescent="0.35">
      <c r="A1327" t="s">
        <v>1358</v>
      </c>
      <c r="B1327" t="s">
        <v>25</v>
      </c>
      <c r="C1327" t="s">
        <v>36</v>
      </c>
      <c r="D1327" s="2">
        <v>1113.51</v>
      </c>
      <c r="E1327">
        <v>0.04</v>
      </c>
      <c r="F1327">
        <v>1</v>
      </c>
      <c r="G1327" s="1">
        <v>45504</v>
      </c>
      <c r="H1327" s="1">
        <v>45508</v>
      </c>
      <c r="I1327" t="s">
        <v>31</v>
      </c>
      <c r="J1327" t="s">
        <v>22</v>
      </c>
      <c r="K1327" s="2">
        <v>144.96</v>
      </c>
      <c r="L1327" t="s">
        <v>48</v>
      </c>
      <c r="M1327">
        <f>YEAR(Table1[[#This Row],[order_date]])</f>
        <v>2024</v>
      </c>
      <c r="N1327">
        <f>MONTH(Table1[[#This Row],[order_date]])</f>
        <v>7</v>
      </c>
      <c r="O1327" s="3">
        <f>Table1[[#This Row],[sales]]-Table1[[#This Row],[profit]]</f>
        <v>968.55</v>
      </c>
      <c r="P1327" s="3">
        <f>Table1[[#This Row],[sales]]*Table1[[#This Row],[quantity]]</f>
        <v>1113.51</v>
      </c>
      <c r="Q1327" s="9">
        <f>Table1[[#This Row],[delivery_date]]-Table1[[#This Row],[order_date]]</f>
        <v>4</v>
      </c>
    </row>
    <row r="1328" spans="1:17" x14ac:dyDescent="0.35">
      <c r="A1328" t="s">
        <v>1359</v>
      </c>
      <c r="B1328" t="s">
        <v>25</v>
      </c>
      <c r="C1328" t="s">
        <v>20</v>
      </c>
      <c r="D1328" s="2">
        <v>4860.08</v>
      </c>
      <c r="E1328">
        <v>0.12</v>
      </c>
      <c r="F1328">
        <v>5</v>
      </c>
      <c r="G1328" s="1">
        <v>45640</v>
      </c>
      <c r="H1328" s="1">
        <v>45641</v>
      </c>
      <c r="I1328" t="s">
        <v>21</v>
      </c>
      <c r="J1328" t="s">
        <v>22</v>
      </c>
      <c r="K1328" s="2">
        <v>715.7</v>
      </c>
      <c r="L1328" t="s">
        <v>23</v>
      </c>
      <c r="M1328">
        <f>YEAR(Table1[[#This Row],[order_date]])</f>
        <v>2024</v>
      </c>
      <c r="N1328">
        <f>MONTH(Table1[[#This Row],[order_date]])</f>
        <v>12</v>
      </c>
      <c r="O1328" s="3">
        <f>Table1[[#This Row],[sales]]-Table1[[#This Row],[profit]]</f>
        <v>4144.38</v>
      </c>
      <c r="P1328" s="3">
        <f>Table1[[#This Row],[sales]]*Table1[[#This Row],[quantity]]</f>
        <v>24300.400000000001</v>
      </c>
      <c r="Q1328" s="9">
        <f>Table1[[#This Row],[delivery_date]]-Table1[[#This Row],[order_date]]</f>
        <v>1</v>
      </c>
    </row>
    <row r="1329" spans="1:17" x14ac:dyDescent="0.35">
      <c r="A1329" t="s">
        <v>1360</v>
      </c>
      <c r="B1329" t="s">
        <v>25</v>
      </c>
      <c r="C1329" t="s">
        <v>26</v>
      </c>
      <c r="D1329" s="2">
        <v>191.19</v>
      </c>
      <c r="E1329">
        <v>0.28999999999999998</v>
      </c>
      <c r="F1329">
        <v>5</v>
      </c>
      <c r="G1329" s="1">
        <v>45628</v>
      </c>
      <c r="H1329" s="1">
        <v>45632</v>
      </c>
      <c r="I1329" t="s">
        <v>31</v>
      </c>
      <c r="J1329" t="s">
        <v>22</v>
      </c>
      <c r="K1329" s="2">
        <v>48.82</v>
      </c>
      <c r="L1329" t="s">
        <v>23</v>
      </c>
      <c r="M1329">
        <f>YEAR(Table1[[#This Row],[order_date]])</f>
        <v>2024</v>
      </c>
      <c r="N1329">
        <f>MONTH(Table1[[#This Row],[order_date]])</f>
        <v>12</v>
      </c>
      <c r="O1329" s="3">
        <f>Table1[[#This Row],[sales]]-Table1[[#This Row],[profit]]</f>
        <v>142.37</v>
      </c>
      <c r="P1329" s="3">
        <f>Table1[[#This Row],[sales]]*Table1[[#This Row],[quantity]]</f>
        <v>955.95</v>
      </c>
      <c r="Q1329" s="9">
        <f>Table1[[#This Row],[delivery_date]]-Table1[[#This Row],[order_date]]</f>
        <v>4</v>
      </c>
    </row>
    <row r="1330" spans="1:17" x14ac:dyDescent="0.35">
      <c r="A1330" t="s">
        <v>1361</v>
      </c>
      <c r="B1330" t="s">
        <v>41</v>
      </c>
      <c r="C1330" t="s">
        <v>26</v>
      </c>
      <c r="D1330" s="2">
        <v>3167.68</v>
      </c>
      <c r="E1330">
        <v>0.37</v>
      </c>
      <c r="F1330">
        <v>5</v>
      </c>
      <c r="G1330" s="1">
        <v>45340</v>
      </c>
      <c r="H1330" s="1">
        <v>45342</v>
      </c>
      <c r="I1330" t="s">
        <v>15</v>
      </c>
      <c r="J1330" t="s">
        <v>16</v>
      </c>
      <c r="K1330" s="2">
        <v>209.29</v>
      </c>
      <c r="L1330" t="s">
        <v>17</v>
      </c>
      <c r="M1330">
        <f>YEAR(Table1[[#This Row],[order_date]])</f>
        <v>2024</v>
      </c>
      <c r="N1330">
        <f>MONTH(Table1[[#This Row],[order_date]])</f>
        <v>2</v>
      </c>
      <c r="O1330" s="3">
        <f>Table1[[#This Row],[sales]]-Table1[[#This Row],[profit]]</f>
        <v>2958.39</v>
      </c>
      <c r="P1330" s="3">
        <f>Table1[[#This Row],[sales]]*Table1[[#This Row],[quantity]]</f>
        <v>15838.4</v>
      </c>
      <c r="Q1330" s="9">
        <f>Table1[[#This Row],[delivery_date]]-Table1[[#This Row],[order_date]]</f>
        <v>2</v>
      </c>
    </row>
    <row r="1331" spans="1:17" x14ac:dyDescent="0.35">
      <c r="A1331" t="s">
        <v>1362</v>
      </c>
      <c r="B1331" t="s">
        <v>25</v>
      </c>
      <c r="C1331" t="s">
        <v>20</v>
      </c>
      <c r="D1331" s="2">
        <v>2636.23</v>
      </c>
      <c r="E1331">
        <v>0.05</v>
      </c>
      <c r="F1331">
        <v>2</v>
      </c>
      <c r="G1331" s="1">
        <v>45553</v>
      </c>
      <c r="H1331" s="1">
        <v>45558</v>
      </c>
      <c r="I1331" t="s">
        <v>31</v>
      </c>
      <c r="J1331" t="s">
        <v>16</v>
      </c>
      <c r="K1331" s="2">
        <v>747.91</v>
      </c>
      <c r="L1331" t="s">
        <v>17</v>
      </c>
      <c r="M1331">
        <f>YEAR(Table1[[#This Row],[order_date]])</f>
        <v>2024</v>
      </c>
      <c r="N1331">
        <f>MONTH(Table1[[#This Row],[order_date]])</f>
        <v>9</v>
      </c>
      <c r="O1331" s="3">
        <f>Table1[[#This Row],[sales]]-Table1[[#This Row],[profit]]</f>
        <v>1888.3200000000002</v>
      </c>
      <c r="P1331" s="3">
        <f>Table1[[#This Row],[sales]]*Table1[[#This Row],[quantity]]</f>
        <v>5272.46</v>
      </c>
      <c r="Q1331" s="9">
        <f>Table1[[#This Row],[delivery_date]]-Table1[[#This Row],[order_date]]</f>
        <v>5</v>
      </c>
    </row>
    <row r="1332" spans="1:17" x14ac:dyDescent="0.35">
      <c r="A1332" t="s">
        <v>1363</v>
      </c>
      <c r="B1332" t="s">
        <v>41</v>
      </c>
      <c r="C1332" t="s">
        <v>20</v>
      </c>
      <c r="D1332" s="2">
        <v>1683.93</v>
      </c>
      <c r="E1332">
        <v>0.1</v>
      </c>
      <c r="F1332">
        <v>4</v>
      </c>
      <c r="G1332" s="1">
        <v>45346</v>
      </c>
      <c r="H1332" s="1">
        <v>45351</v>
      </c>
      <c r="I1332" t="s">
        <v>15</v>
      </c>
      <c r="J1332" t="s">
        <v>27</v>
      </c>
      <c r="K1332" s="2">
        <v>167.34</v>
      </c>
      <c r="L1332" t="s">
        <v>23</v>
      </c>
      <c r="M1332">
        <f>YEAR(Table1[[#This Row],[order_date]])</f>
        <v>2024</v>
      </c>
      <c r="N1332">
        <f>MONTH(Table1[[#This Row],[order_date]])</f>
        <v>2</v>
      </c>
      <c r="O1332" s="3">
        <f>Table1[[#This Row],[sales]]-Table1[[#This Row],[profit]]</f>
        <v>1516.5900000000001</v>
      </c>
      <c r="P1332" s="3">
        <f>Table1[[#This Row],[sales]]*Table1[[#This Row],[quantity]]</f>
        <v>6735.72</v>
      </c>
      <c r="Q1332" s="9">
        <f>Table1[[#This Row],[delivery_date]]-Table1[[#This Row],[order_date]]</f>
        <v>5</v>
      </c>
    </row>
    <row r="1333" spans="1:17" x14ac:dyDescent="0.35">
      <c r="A1333" t="s">
        <v>1364</v>
      </c>
      <c r="B1333" t="s">
        <v>41</v>
      </c>
      <c r="C1333" t="s">
        <v>36</v>
      </c>
      <c r="D1333" s="2">
        <v>4449.18</v>
      </c>
      <c r="E1333">
        <v>0.5</v>
      </c>
      <c r="F1333">
        <v>5</v>
      </c>
      <c r="G1333" s="1">
        <v>45188</v>
      </c>
      <c r="H1333" s="1">
        <v>45195</v>
      </c>
      <c r="I1333" t="s">
        <v>21</v>
      </c>
      <c r="J1333" t="s">
        <v>27</v>
      </c>
      <c r="K1333" s="2">
        <v>462.81</v>
      </c>
      <c r="L1333" t="s">
        <v>34</v>
      </c>
      <c r="M1333">
        <f>YEAR(Table1[[#This Row],[order_date]])</f>
        <v>2023</v>
      </c>
      <c r="N1333">
        <f>MONTH(Table1[[#This Row],[order_date]])</f>
        <v>9</v>
      </c>
      <c r="O1333" s="3">
        <f>Table1[[#This Row],[sales]]-Table1[[#This Row],[profit]]</f>
        <v>3986.3700000000003</v>
      </c>
      <c r="P1333" s="3">
        <f>Table1[[#This Row],[sales]]*Table1[[#This Row],[quantity]]</f>
        <v>22245.9</v>
      </c>
      <c r="Q1333" s="9">
        <f>Table1[[#This Row],[delivery_date]]-Table1[[#This Row],[order_date]]</f>
        <v>7</v>
      </c>
    </row>
    <row r="1334" spans="1:17" x14ac:dyDescent="0.35">
      <c r="A1334" t="s">
        <v>1365</v>
      </c>
      <c r="B1334" t="s">
        <v>13</v>
      </c>
      <c r="C1334" t="s">
        <v>14</v>
      </c>
      <c r="D1334" s="2">
        <v>3383.8</v>
      </c>
      <c r="E1334">
        <v>0.17</v>
      </c>
      <c r="F1334">
        <v>6</v>
      </c>
      <c r="G1334" s="1">
        <v>44931</v>
      </c>
      <c r="H1334" s="1">
        <v>44932</v>
      </c>
      <c r="I1334" t="s">
        <v>31</v>
      </c>
      <c r="J1334" t="s">
        <v>22</v>
      </c>
      <c r="K1334" s="2">
        <v>823.73</v>
      </c>
      <c r="L1334" t="s">
        <v>17</v>
      </c>
      <c r="M1334">
        <f>YEAR(Table1[[#This Row],[order_date]])</f>
        <v>2023</v>
      </c>
      <c r="N1334">
        <f>MONTH(Table1[[#This Row],[order_date]])</f>
        <v>1</v>
      </c>
      <c r="O1334" s="3">
        <f>Table1[[#This Row],[sales]]-Table1[[#This Row],[profit]]</f>
        <v>2560.0700000000002</v>
      </c>
      <c r="P1334" s="3">
        <f>Table1[[#This Row],[sales]]*Table1[[#This Row],[quantity]]</f>
        <v>20302.800000000003</v>
      </c>
      <c r="Q1334" s="9">
        <f>Table1[[#This Row],[delivery_date]]-Table1[[#This Row],[order_date]]</f>
        <v>1</v>
      </c>
    </row>
    <row r="1335" spans="1:17" x14ac:dyDescent="0.35">
      <c r="A1335" t="s">
        <v>1366</v>
      </c>
      <c r="B1335" t="s">
        <v>19</v>
      </c>
      <c r="C1335" t="s">
        <v>20</v>
      </c>
      <c r="D1335" s="2">
        <v>4991.9399999999996</v>
      </c>
      <c r="E1335">
        <v>0.14000000000000001</v>
      </c>
      <c r="F1335">
        <v>7</v>
      </c>
      <c r="G1335" s="1">
        <v>45238</v>
      </c>
      <c r="H1335" s="1">
        <v>45243</v>
      </c>
      <c r="I1335" t="s">
        <v>31</v>
      </c>
      <c r="J1335" t="s">
        <v>27</v>
      </c>
      <c r="K1335" s="2">
        <v>401.12</v>
      </c>
      <c r="L1335" t="s">
        <v>34</v>
      </c>
      <c r="M1335">
        <f>YEAR(Table1[[#This Row],[order_date]])</f>
        <v>2023</v>
      </c>
      <c r="N1335">
        <f>MONTH(Table1[[#This Row],[order_date]])</f>
        <v>11</v>
      </c>
      <c r="O1335" s="3">
        <f>Table1[[#This Row],[sales]]-Table1[[#This Row],[profit]]</f>
        <v>4590.82</v>
      </c>
      <c r="P1335" s="3">
        <f>Table1[[#This Row],[sales]]*Table1[[#This Row],[quantity]]</f>
        <v>34943.579999999994</v>
      </c>
      <c r="Q1335" s="9">
        <f>Table1[[#This Row],[delivery_date]]-Table1[[#This Row],[order_date]]</f>
        <v>5</v>
      </c>
    </row>
    <row r="1336" spans="1:17" x14ac:dyDescent="0.35">
      <c r="A1336" t="s">
        <v>1367</v>
      </c>
      <c r="B1336" t="s">
        <v>19</v>
      </c>
      <c r="C1336" t="s">
        <v>14</v>
      </c>
      <c r="D1336" s="2">
        <v>926.41</v>
      </c>
      <c r="E1336">
        <v>0.04</v>
      </c>
      <c r="F1336">
        <v>3</v>
      </c>
      <c r="G1336" s="1">
        <v>45466</v>
      </c>
      <c r="H1336" s="1">
        <v>45471</v>
      </c>
      <c r="I1336" t="s">
        <v>15</v>
      </c>
      <c r="J1336" t="s">
        <v>16</v>
      </c>
      <c r="K1336" s="2">
        <v>78.930000000000007</v>
      </c>
      <c r="L1336" t="s">
        <v>23</v>
      </c>
      <c r="M1336">
        <f>YEAR(Table1[[#This Row],[order_date]])</f>
        <v>2024</v>
      </c>
      <c r="N1336">
        <f>MONTH(Table1[[#This Row],[order_date]])</f>
        <v>6</v>
      </c>
      <c r="O1336" s="3">
        <f>Table1[[#This Row],[sales]]-Table1[[#This Row],[profit]]</f>
        <v>847.48</v>
      </c>
      <c r="P1336" s="3">
        <f>Table1[[#This Row],[sales]]*Table1[[#This Row],[quantity]]</f>
        <v>2779.23</v>
      </c>
      <c r="Q1336" s="9">
        <f>Table1[[#This Row],[delivery_date]]-Table1[[#This Row],[order_date]]</f>
        <v>5</v>
      </c>
    </row>
    <row r="1337" spans="1:17" x14ac:dyDescent="0.35">
      <c r="A1337" t="s">
        <v>1368</v>
      </c>
      <c r="B1337" t="s">
        <v>41</v>
      </c>
      <c r="C1337" t="s">
        <v>33</v>
      </c>
      <c r="D1337" s="2">
        <v>530.54999999999995</v>
      </c>
      <c r="E1337">
        <v>0.35</v>
      </c>
      <c r="F1337">
        <v>3</v>
      </c>
      <c r="G1337" s="1">
        <v>44985</v>
      </c>
      <c r="H1337" s="1">
        <v>44989</v>
      </c>
      <c r="I1337" t="s">
        <v>21</v>
      </c>
      <c r="J1337" t="s">
        <v>22</v>
      </c>
      <c r="K1337" s="2">
        <v>38.65</v>
      </c>
      <c r="L1337" t="s">
        <v>28</v>
      </c>
      <c r="M1337">
        <f>YEAR(Table1[[#This Row],[order_date]])</f>
        <v>2023</v>
      </c>
      <c r="N1337">
        <f>MONTH(Table1[[#This Row],[order_date]])</f>
        <v>2</v>
      </c>
      <c r="O1337" s="3">
        <f>Table1[[#This Row],[sales]]-Table1[[#This Row],[profit]]</f>
        <v>491.9</v>
      </c>
      <c r="P1337" s="3">
        <f>Table1[[#This Row],[sales]]*Table1[[#This Row],[quantity]]</f>
        <v>1591.6499999999999</v>
      </c>
      <c r="Q1337" s="9">
        <f>Table1[[#This Row],[delivery_date]]-Table1[[#This Row],[order_date]]</f>
        <v>4</v>
      </c>
    </row>
    <row r="1338" spans="1:17" x14ac:dyDescent="0.35">
      <c r="A1338" t="s">
        <v>1369</v>
      </c>
      <c r="B1338" t="s">
        <v>13</v>
      </c>
      <c r="C1338" t="s">
        <v>26</v>
      </c>
      <c r="D1338" s="2">
        <v>783.05</v>
      </c>
      <c r="E1338">
        <v>0.25</v>
      </c>
      <c r="F1338">
        <v>2</v>
      </c>
      <c r="G1338" s="1">
        <v>45225</v>
      </c>
      <c r="H1338" s="1">
        <v>45227</v>
      </c>
      <c r="I1338" t="s">
        <v>21</v>
      </c>
      <c r="J1338" t="s">
        <v>27</v>
      </c>
      <c r="K1338" s="2">
        <v>157.58000000000001</v>
      </c>
      <c r="L1338" t="s">
        <v>39</v>
      </c>
      <c r="M1338">
        <f>YEAR(Table1[[#This Row],[order_date]])</f>
        <v>2023</v>
      </c>
      <c r="N1338">
        <f>MONTH(Table1[[#This Row],[order_date]])</f>
        <v>10</v>
      </c>
      <c r="O1338" s="3">
        <f>Table1[[#This Row],[sales]]-Table1[[#This Row],[profit]]</f>
        <v>625.46999999999991</v>
      </c>
      <c r="P1338" s="3">
        <f>Table1[[#This Row],[sales]]*Table1[[#This Row],[quantity]]</f>
        <v>1566.1</v>
      </c>
      <c r="Q1338" s="9">
        <f>Table1[[#This Row],[delivery_date]]-Table1[[#This Row],[order_date]]</f>
        <v>2</v>
      </c>
    </row>
    <row r="1339" spans="1:17" x14ac:dyDescent="0.35">
      <c r="A1339" t="s">
        <v>1370</v>
      </c>
      <c r="B1339" t="s">
        <v>41</v>
      </c>
      <c r="C1339" t="s">
        <v>36</v>
      </c>
      <c r="D1339" s="2">
        <v>1419.53</v>
      </c>
      <c r="E1339">
        <v>0.08</v>
      </c>
      <c r="F1339">
        <v>9</v>
      </c>
      <c r="G1339" s="1">
        <v>44976</v>
      </c>
      <c r="H1339" s="1">
        <v>44980</v>
      </c>
      <c r="I1339" t="s">
        <v>15</v>
      </c>
      <c r="J1339" t="s">
        <v>16</v>
      </c>
      <c r="K1339" s="2">
        <v>369.68</v>
      </c>
      <c r="L1339" t="s">
        <v>17</v>
      </c>
      <c r="M1339">
        <f>YEAR(Table1[[#This Row],[order_date]])</f>
        <v>2023</v>
      </c>
      <c r="N1339">
        <f>MONTH(Table1[[#This Row],[order_date]])</f>
        <v>2</v>
      </c>
      <c r="O1339" s="3">
        <f>Table1[[#This Row],[sales]]-Table1[[#This Row],[profit]]</f>
        <v>1049.8499999999999</v>
      </c>
      <c r="P1339" s="3">
        <f>Table1[[#This Row],[sales]]*Table1[[#This Row],[quantity]]</f>
        <v>12775.77</v>
      </c>
      <c r="Q1339" s="9">
        <f>Table1[[#This Row],[delivery_date]]-Table1[[#This Row],[order_date]]</f>
        <v>4</v>
      </c>
    </row>
    <row r="1340" spans="1:17" x14ac:dyDescent="0.35">
      <c r="A1340" t="s">
        <v>1371</v>
      </c>
      <c r="B1340" t="s">
        <v>41</v>
      </c>
      <c r="C1340" t="s">
        <v>26</v>
      </c>
      <c r="D1340" s="2">
        <v>2142.2600000000002</v>
      </c>
      <c r="E1340">
        <v>0.32</v>
      </c>
      <c r="F1340">
        <v>1</v>
      </c>
      <c r="G1340" s="1">
        <v>45558</v>
      </c>
      <c r="H1340" s="1">
        <v>45561</v>
      </c>
      <c r="I1340" t="s">
        <v>21</v>
      </c>
      <c r="J1340" t="s">
        <v>22</v>
      </c>
      <c r="K1340" s="2">
        <v>203.52</v>
      </c>
      <c r="L1340" t="s">
        <v>23</v>
      </c>
      <c r="M1340">
        <f>YEAR(Table1[[#This Row],[order_date]])</f>
        <v>2024</v>
      </c>
      <c r="N1340">
        <f>MONTH(Table1[[#This Row],[order_date]])</f>
        <v>9</v>
      </c>
      <c r="O1340" s="3">
        <f>Table1[[#This Row],[sales]]-Table1[[#This Row],[profit]]</f>
        <v>1938.7400000000002</v>
      </c>
      <c r="P1340" s="3">
        <f>Table1[[#This Row],[sales]]*Table1[[#This Row],[quantity]]</f>
        <v>2142.2600000000002</v>
      </c>
      <c r="Q1340" s="9">
        <f>Table1[[#This Row],[delivery_date]]-Table1[[#This Row],[order_date]]</f>
        <v>3</v>
      </c>
    </row>
    <row r="1341" spans="1:17" x14ac:dyDescent="0.35">
      <c r="A1341" t="s">
        <v>1372</v>
      </c>
      <c r="B1341" t="s">
        <v>41</v>
      </c>
      <c r="C1341" t="s">
        <v>36</v>
      </c>
      <c r="D1341" s="2">
        <v>4326.76</v>
      </c>
      <c r="E1341">
        <v>0.26</v>
      </c>
      <c r="F1341">
        <v>3</v>
      </c>
      <c r="G1341" s="1">
        <v>45476</v>
      </c>
      <c r="H1341" s="1">
        <v>45481</v>
      </c>
      <c r="I1341" t="s">
        <v>31</v>
      </c>
      <c r="J1341" t="s">
        <v>22</v>
      </c>
      <c r="K1341" s="2">
        <v>643.65</v>
      </c>
      <c r="L1341" t="s">
        <v>48</v>
      </c>
      <c r="M1341">
        <f>YEAR(Table1[[#This Row],[order_date]])</f>
        <v>2024</v>
      </c>
      <c r="N1341">
        <f>MONTH(Table1[[#This Row],[order_date]])</f>
        <v>7</v>
      </c>
      <c r="O1341" s="3">
        <f>Table1[[#This Row],[sales]]-Table1[[#This Row],[profit]]</f>
        <v>3683.11</v>
      </c>
      <c r="P1341" s="3">
        <f>Table1[[#This Row],[sales]]*Table1[[#This Row],[quantity]]</f>
        <v>12980.28</v>
      </c>
      <c r="Q1341" s="9">
        <f>Table1[[#This Row],[delivery_date]]-Table1[[#This Row],[order_date]]</f>
        <v>5</v>
      </c>
    </row>
    <row r="1342" spans="1:17" x14ac:dyDescent="0.35">
      <c r="A1342" t="s">
        <v>1373</v>
      </c>
      <c r="B1342" t="s">
        <v>13</v>
      </c>
      <c r="C1342" t="s">
        <v>33</v>
      </c>
      <c r="D1342" s="2">
        <v>1489.6</v>
      </c>
      <c r="E1342">
        <v>0.28000000000000003</v>
      </c>
      <c r="F1342">
        <v>3</v>
      </c>
      <c r="G1342" s="1">
        <v>45327</v>
      </c>
      <c r="H1342" s="1">
        <v>45331</v>
      </c>
      <c r="I1342" t="s">
        <v>21</v>
      </c>
      <c r="J1342" t="s">
        <v>16</v>
      </c>
      <c r="K1342" s="2">
        <v>327.74</v>
      </c>
      <c r="L1342" t="s">
        <v>34</v>
      </c>
      <c r="M1342">
        <f>YEAR(Table1[[#This Row],[order_date]])</f>
        <v>2024</v>
      </c>
      <c r="N1342">
        <f>MONTH(Table1[[#This Row],[order_date]])</f>
        <v>2</v>
      </c>
      <c r="O1342" s="3">
        <f>Table1[[#This Row],[sales]]-Table1[[#This Row],[profit]]</f>
        <v>1161.8599999999999</v>
      </c>
      <c r="P1342" s="3">
        <f>Table1[[#This Row],[sales]]*Table1[[#This Row],[quantity]]</f>
        <v>4468.7999999999993</v>
      </c>
      <c r="Q1342" s="9">
        <f>Table1[[#This Row],[delivery_date]]-Table1[[#This Row],[order_date]]</f>
        <v>4</v>
      </c>
    </row>
    <row r="1343" spans="1:17" x14ac:dyDescent="0.35">
      <c r="A1343" t="s">
        <v>1374</v>
      </c>
      <c r="B1343" t="s">
        <v>19</v>
      </c>
      <c r="C1343" t="s">
        <v>26</v>
      </c>
      <c r="D1343" s="2">
        <v>4584.6899999999996</v>
      </c>
      <c r="E1343">
        <v>0.5</v>
      </c>
      <c r="F1343">
        <v>8</v>
      </c>
      <c r="G1343" s="1">
        <v>45649</v>
      </c>
      <c r="H1343" s="1">
        <v>45650</v>
      </c>
      <c r="I1343" t="s">
        <v>21</v>
      </c>
      <c r="J1343" t="s">
        <v>27</v>
      </c>
      <c r="K1343" s="2">
        <v>579.01</v>
      </c>
      <c r="L1343" t="s">
        <v>34</v>
      </c>
      <c r="M1343">
        <f>YEAR(Table1[[#This Row],[order_date]])</f>
        <v>2024</v>
      </c>
      <c r="N1343">
        <f>MONTH(Table1[[#This Row],[order_date]])</f>
        <v>12</v>
      </c>
      <c r="O1343" s="3">
        <f>Table1[[#This Row],[sales]]-Table1[[#This Row],[profit]]</f>
        <v>4005.6799999999994</v>
      </c>
      <c r="P1343" s="3">
        <f>Table1[[#This Row],[sales]]*Table1[[#This Row],[quantity]]</f>
        <v>36677.519999999997</v>
      </c>
      <c r="Q1343" s="9">
        <f>Table1[[#This Row],[delivery_date]]-Table1[[#This Row],[order_date]]</f>
        <v>1</v>
      </c>
    </row>
    <row r="1344" spans="1:17" x14ac:dyDescent="0.35">
      <c r="A1344" t="s">
        <v>1375</v>
      </c>
      <c r="B1344" t="s">
        <v>13</v>
      </c>
      <c r="C1344" t="s">
        <v>33</v>
      </c>
      <c r="D1344" s="2">
        <v>2368.25</v>
      </c>
      <c r="E1344">
        <v>0.01</v>
      </c>
      <c r="F1344">
        <v>6</v>
      </c>
      <c r="G1344" s="1">
        <v>45209</v>
      </c>
      <c r="H1344" s="1">
        <v>45216</v>
      </c>
      <c r="I1344" t="s">
        <v>31</v>
      </c>
      <c r="J1344" t="s">
        <v>27</v>
      </c>
      <c r="K1344" s="2">
        <v>233.47</v>
      </c>
      <c r="L1344" t="s">
        <v>48</v>
      </c>
      <c r="M1344">
        <f>YEAR(Table1[[#This Row],[order_date]])</f>
        <v>2023</v>
      </c>
      <c r="N1344">
        <f>MONTH(Table1[[#This Row],[order_date]])</f>
        <v>10</v>
      </c>
      <c r="O1344" s="3">
        <f>Table1[[#This Row],[sales]]-Table1[[#This Row],[profit]]</f>
        <v>2134.7800000000002</v>
      </c>
      <c r="P1344" s="3">
        <f>Table1[[#This Row],[sales]]*Table1[[#This Row],[quantity]]</f>
        <v>14209.5</v>
      </c>
      <c r="Q1344" s="9">
        <f>Table1[[#This Row],[delivery_date]]-Table1[[#This Row],[order_date]]</f>
        <v>7</v>
      </c>
    </row>
    <row r="1345" spans="1:17" x14ac:dyDescent="0.35">
      <c r="A1345" t="s">
        <v>1376</v>
      </c>
      <c r="B1345" t="s">
        <v>25</v>
      </c>
      <c r="C1345" t="s">
        <v>36</v>
      </c>
      <c r="D1345" s="2">
        <v>3270.64</v>
      </c>
      <c r="E1345">
        <v>0.46</v>
      </c>
      <c r="F1345">
        <v>3</v>
      </c>
      <c r="G1345" s="1">
        <v>45091</v>
      </c>
      <c r="H1345" s="1">
        <v>45097</v>
      </c>
      <c r="I1345" t="s">
        <v>15</v>
      </c>
      <c r="J1345" t="s">
        <v>16</v>
      </c>
      <c r="K1345" s="2">
        <v>904.53</v>
      </c>
      <c r="L1345" t="s">
        <v>28</v>
      </c>
      <c r="M1345">
        <f>YEAR(Table1[[#This Row],[order_date]])</f>
        <v>2023</v>
      </c>
      <c r="N1345">
        <f>MONTH(Table1[[#This Row],[order_date]])</f>
        <v>6</v>
      </c>
      <c r="O1345" s="3">
        <f>Table1[[#This Row],[sales]]-Table1[[#This Row],[profit]]</f>
        <v>2366.1099999999997</v>
      </c>
      <c r="P1345" s="3">
        <f>Table1[[#This Row],[sales]]*Table1[[#This Row],[quantity]]</f>
        <v>9811.92</v>
      </c>
      <c r="Q1345" s="9">
        <f>Table1[[#This Row],[delivery_date]]-Table1[[#This Row],[order_date]]</f>
        <v>6</v>
      </c>
    </row>
    <row r="1346" spans="1:17" x14ac:dyDescent="0.35">
      <c r="A1346" t="s">
        <v>1377</v>
      </c>
      <c r="B1346" t="s">
        <v>13</v>
      </c>
      <c r="C1346" t="s">
        <v>20</v>
      </c>
      <c r="D1346" s="2">
        <v>1395.6</v>
      </c>
      <c r="E1346">
        <v>0.42</v>
      </c>
      <c r="F1346">
        <v>1</v>
      </c>
      <c r="G1346" s="1">
        <v>45189</v>
      </c>
      <c r="H1346" s="1">
        <v>45191</v>
      </c>
      <c r="I1346" t="s">
        <v>21</v>
      </c>
      <c r="J1346" t="s">
        <v>16</v>
      </c>
      <c r="K1346" s="2">
        <v>314.93</v>
      </c>
      <c r="L1346" t="s">
        <v>23</v>
      </c>
      <c r="M1346">
        <f>YEAR(Table1[[#This Row],[order_date]])</f>
        <v>2023</v>
      </c>
      <c r="N1346">
        <f>MONTH(Table1[[#This Row],[order_date]])</f>
        <v>9</v>
      </c>
      <c r="O1346" s="3">
        <f>Table1[[#This Row],[sales]]-Table1[[#This Row],[profit]]</f>
        <v>1080.6699999999998</v>
      </c>
      <c r="P1346" s="3">
        <f>Table1[[#This Row],[sales]]*Table1[[#This Row],[quantity]]</f>
        <v>1395.6</v>
      </c>
      <c r="Q1346" s="9">
        <f>Table1[[#This Row],[delivery_date]]-Table1[[#This Row],[order_date]]</f>
        <v>2</v>
      </c>
    </row>
    <row r="1347" spans="1:17" x14ac:dyDescent="0.35">
      <c r="A1347" t="s">
        <v>1378</v>
      </c>
      <c r="B1347" t="s">
        <v>13</v>
      </c>
      <c r="C1347" t="s">
        <v>26</v>
      </c>
      <c r="D1347" s="2">
        <v>864.47</v>
      </c>
      <c r="E1347">
        <v>0.21</v>
      </c>
      <c r="F1347">
        <v>3</v>
      </c>
      <c r="G1347" s="1">
        <v>45220</v>
      </c>
      <c r="H1347" s="1">
        <v>45226</v>
      </c>
      <c r="I1347" t="s">
        <v>31</v>
      </c>
      <c r="J1347" t="s">
        <v>16</v>
      </c>
      <c r="K1347" s="2">
        <v>243.19</v>
      </c>
      <c r="L1347" t="s">
        <v>39</v>
      </c>
      <c r="M1347">
        <f>YEAR(Table1[[#This Row],[order_date]])</f>
        <v>2023</v>
      </c>
      <c r="N1347">
        <f>MONTH(Table1[[#This Row],[order_date]])</f>
        <v>10</v>
      </c>
      <c r="O1347" s="3">
        <f>Table1[[#This Row],[sales]]-Table1[[#This Row],[profit]]</f>
        <v>621.28</v>
      </c>
      <c r="P1347" s="3">
        <f>Table1[[#This Row],[sales]]*Table1[[#This Row],[quantity]]</f>
        <v>2593.41</v>
      </c>
      <c r="Q1347" s="9">
        <f>Table1[[#This Row],[delivery_date]]-Table1[[#This Row],[order_date]]</f>
        <v>6</v>
      </c>
    </row>
    <row r="1348" spans="1:17" x14ac:dyDescent="0.35">
      <c r="A1348" t="s">
        <v>1379</v>
      </c>
      <c r="B1348" t="s">
        <v>13</v>
      </c>
      <c r="C1348" t="s">
        <v>33</v>
      </c>
      <c r="D1348" s="2">
        <v>4360.34</v>
      </c>
      <c r="E1348">
        <v>0.44</v>
      </c>
      <c r="F1348">
        <v>4</v>
      </c>
      <c r="G1348" s="1">
        <v>45135</v>
      </c>
      <c r="H1348" s="1">
        <v>45137</v>
      </c>
      <c r="I1348" t="s">
        <v>31</v>
      </c>
      <c r="J1348" t="s">
        <v>27</v>
      </c>
      <c r="K1348" s="2">
        <v>1069.5</v>
      </c>
      <c r="L1348" t="s">
        <v>23</v>
      </c>
      <c r="M1348">
        <f>YEAR(Table1[[#This Row],[order_date]])</f>
        <v>2023</v>
      </c>
      <c r="N1348">
        <f>MONTH(Table1[[#This Row],[order_date]])</f>
        <v>7</v>
      </c>
      <c r="O1348" s="3">
        <f>Table1[[#This Row],[sales]]-Table1[[#This Row],[profit]]</f>
        <v>3290.84</v>
      </c>
      <c r="P1348" s="3">
        <f>Table1[[#This Row],[sales]]*Table1[[#This Row],[quantity]]</f>
        <v>17441.36</v>
      </c>
      <c r="Q1348" s="9">
        <f>Table1[[#This Row],[delivery_date]]-Table1[[#This Row],[order_date]]</f>
        <v>2</v>
      </c>
    </row>
    <row r="1349" spans="1:17" x14ac:dyDescent="0.35">
      <c r="A1349" t="s">
        <v>1380</v>
      </c>
      <c r="B1349" t="s">
        <v>13</v>
      </c>
      <c r="C1349" t="s">
        <v>26</v>
      </c>
      <c r="D1349" s="2">
        <v>636.58000000000004</v>
      </c>
      <c r="E1349">
        <v>0.32</v>
      </c>
      <c r="F1349">
        <v>1</v>
      </c>
      <c r="G1349" s="1">
        <v>45595</v>
      </c>
      <c r="H1349" s="1">
        <v>45596</v>
      </c>
      <c r="I1349" t="s">
        <v>31</v>
      </c>
      <c r="J1349" t="s">
        <v>27</v>
      </c>
      <c r="K1349" s="2">
        <v>87.2</v>
      </c>
      <c r="L1349" t="s">
        <v>39</v>
      </c>
      <c r="M1349">
        <f>YEAR(Table1[[#This Row],[order_date]])</f>
        <v>2024</v>
      </c>
      <c r="N1349">
        <f>MONTH(Table1[[#This Row],[order_date]])</f>
        <v>10</v>
      </c>
      <c r="O1349" s="3">
        <f>Table1[[#This Row],[sales]]-Table1[[#This Row],[profit]]</f>
        <v>549.38</v>
      </c>
      <c r="P1349" s="3">
        <f>Table1[[#This Row],[sales]]*Table1[[#This Row],[quantity]]</f>
        <v>636.58000000000004</v>
      </c>
      <c r="Q1349" s="9">
        <f>Table1[[#This Row],[delivery_date]]-Table1[[#This Row],[order_date]]</f>
        <v>1</v>
      </c>
    </row>
    <row r="1350" spans="1:17" x14ac:dyDescent="0.35">
      <c r="A1350" t="s">
        <v>1381</v>
      </c>
      <c r="B1350" t="s">
        <v>19</v>
      </c>
      <c r="C1350" t="s">
        <v>26</v>
      </c>
      <c r="D1350" s="2">
        <v>3892.7</v>
      </c>
      <c r="E1350">
        <v>0.44</v>
      </c>
      <c r="F1350">
        <v>3</v>
      </c>
      <c r="G1350" s="1">
        <v>45233</v>
      </c>
      <c r="H1350" s="1">
        <v>45234</v>
      </c>
      <c r="I1350" t="s">
        <v>15</v>
      </c>
      <c r="J1350" t="s">
        <v>16</v>
      </c>
      <c r="K1350" s="2">
        <v>219.41</v>
      </c>
      <c r="L1350" t="s">
        <v>17</v>
      </c>
      <c r="M1350">
        <f>YEAR(Table1[[#This Row],[order_date]])</f>
        <v>2023</v>
      </c>
      <c r="N1350">
        <f>MONTH(Table1[[#This Row],[order_date]])</f>
        <v>11</v>
      </c>
      <c r="O1350" s="3">
        <f>Table1[[#This Row],[sales]]-Table1[[#This Row],[profit]]</f>
        <v>3673.29</v>
      </c>
      <c r="P1350" s="3">
        <f>Table1[[#This Row],[sales]]*Table1[[#This Row],[quantity]]</f>
        <v>11678.099999999999</v>
      </c>
      <c r="Q1350" s="9">
        <f>Table1[[#This Row],[delivery_date]]-Table1[[#This Row],[order_date]]</f>
        <v>1</v>
      </c>
    </row>
    <row r="1351" spans="1:17" x14ac:dyDescent="0.35">
      <c r="A1351" t="s">
        <v>1382</v>
      </c>
      <c r="B1351" t="s">
        <v>25</v>
      </c>
      <c r="C1351" t="s">
        <v>26</v>
      </c>
      <c r="D1351" s="2">
        <v>2946.82</v>
      </c>
      <c r="E1351">
        <v>0.3</v>
      </c>
      <c r="F1351">
        <v>4</v>
      </c>
      <c r="G1351" s="1">
        <v>45290</v>
      </c>
      <c r="H1351" s="1">
        <v>45295</v>
      </c>
      <c r="I1351" t="s">
        <v>21</v>
      </c>
      <c r="J1351" t="s">
        <v>27</v>
      </c>
      <c r="K1351" s="2">
        <v>491.43</v>
      </c>
      <c r="L1351" t="s">
        <v>28</v>
      </c>
      <c r="M1351">
        <f>YEAR(Table1[[#This Row],[order_date]])</f>
        <v>2023</v>
      </c>
      <c r="N1351">
        <f>MONTH(Table1[[#This Row],[order_date]])</f>
        <v>12</v>
      </c>
      <c r="O1351" s="3">
        <f>Table1[[#This Row],[sales]]-Table1[[#This Row],[profit]]</f>
        <v>2455.3900000000003</v>
      </c>
      <c r="P1351" s="3">
        <f>Table1[[#This Row],[sales]]*Table1[[#This Row],[quantity]]</f>
        <v>11787.28</v>
      </c>
      <c r="Q1351" s="9">
        <f>Table1[[#This Row],[delivery_date]]-Table1[[#This Row],[order_date]]</f>
        <v>5</v>
      </c>
    </row>
    <row r="1352" spans="1:17" x14ac:dyDescent="0.35">
      <c r="A1352" t="s">
        <v>1383</v>
      </c>
      <c r="B1352" t="s">
        <v>19</v>
      </c>
      <c r="C1352" t="s">
        <v>14</v>
      </c>
      <c r="D1352" s="2">
        <v>4319.58</v>
      </c>
      <c r="E1352">
        <v>0.11</v>
      </c>
      <c r="F1352">
        <v>7</v>
      </c>
      <c r="G1352" s="1">
        <v>45029</v>
      </c>
      <c r="H1352" s="1">
        <v>45031</v>
      </c>
      <c r="I1352" t="s">
        <v>21</v>
      </c>
      <c r="J1352" t="s">
        <v>16</v>
      </c>
      <c r="K1352" s="2">
        <v>612.53</v>
      </c>
      <c r="L1352" t="s">
        <v>28</v>
      </c>
      <c r="M1352">
        <f>YEAR(Table1[[#This Row],[order_date]])</f>
        <v>2023</v>
      </c>
      <c r="N1352">
        <f>MONTH(Table1[[#This Row],[order_date]])</f>
        <v>4</v>
      </c>
      <c r="O1352" s="3">
        <f>Table1[[#This Row],[sales]]-Table1[[#This Row],[profit]]</f>
        <v>3707.05</v>
      </c>
      <c r="P1352" s="3">
        <f>Table1[[#This Row],[sales]]*Table1[[#This Row],[quantity]]</f>
        <v>30237.059999999998</v>
      </c>
      <c r="Q1352" s="9">
        <f>Table1[[#This Row],[delivery_date]]-Table1[[#This Row],[order_date]]</f>
        <v>2</v>
      </c>
    </row>
    <row r="1353" spans="1:17" x14ac:dyDescent="0.35">
      <c r="A1353" t="s">
        <v>1384</v>
      </c>
      <c r="B1353" t="s">
        <v>19</v>
      </c>
      <c r="C1353" t="s">
        <v>33</v>
      </c>
      <c r="D1353" s="2">
        <v>3617.31</v>
      </c>
      <c r="E1353">
        <v>0.28999999999999998</v>
      </c>
      <c r="F1353">
        <v>4</v>
      </c>
      <c r="G1353" s="1">
        <v>45418</v>
      </c>
      <c r="H1353" s="1">
        <v>45419</v>
      </c>
      <c r="I1353" t="s">
        <v>15</v>
      </c>
      <c r="J1353" t="s">
        <v>22</v>
      </c>
      <c r="K1353" s="2">
        <v>637.61</v>
      </c>
      <c r="L1353" t="s">
        <v>34</v>
      </c>
      <c r="M1353">
        <f>YEAR(Table1[[#This Row],[order_date]])</f>
        <v>2024</v>
      </c>
      <c r="N1353">
        <f>MONTH(Table1[[#This Row],[order_date]])</f>
        <v>5</v>
      </c>
      <c r="O1353" s="3">
        <f>Table1[[#This Row],[sales]]-Table1[[#This Row],[profit]]</f>
        <v>2979.7</v>
      </c>
      <c r="P1353" s="3">
        <f>Table1[[#This Row],[sales]]*Table1[[#This Row],[quantity]]</f>
        <v>14469.24</v>
      </c>
      <c r="Q1353" s="9">
        <f>Table1[[#This Row],[delivery_date]]-Table1[[#This Row],[order_date]]</f>
        <v>1</v>
      </c>
    </row>
    <row r="1354" spans="1:17" x14ac:dyDescent="0.35">
      <c r="A1354" t="s">
        <v>1385</v>
      </c>
      <c r="B1354" t="s">
        <v>13</v>
      </c>
      <c r="C1354" t="s">
        <v>33</v>
      </c>
      <c r="D1354" s="2">
        <v>1480.15</v>
      </c>
      <c r="E1354">
        <v>0.09</v>
      </c>
      <c r="F1354">
        <v>1</v>
      </c>
      <c r="G1354" s="1">
        <v>45325</v>
      </c>
      <c r="H1354" s="1">
        <v>45332</v>
      </c>
      <c r="I1354" t="s">
        <v>15</v>
      </c>
      <c r="J1354" t="s">
        <v>27</v>
      </c>
      <c r="K1354" s="2">
        <v>78.56</v>
      </c>
      <c r="L1354" t="s">
        <v>17</v>
      </c>
      <c r="M1354">
        <f>YEAR(Table1[[#This Row],[order_date]])</f>
        <v>2024</v>
      </c>
      <c r="N1354">
        <f>MONTH(Table1[[#This Row],[order_date]])</f>
        <v>2</v>
      </c>
      <c r="O1354" s="3">
        <f>Table1[[#This Row],[sales]]-Table1[[#This Row],[profit]]</f>
        <v>1401.5900000000001</v>
      </c>
      <c r="P1354" s="3">
        <f>Table1[[#This Row],[sales]]*Table1[[#This Row],[quantity]]</f>
        <v>1480.15</v>
      </c>
      <c r="Q1354" s="9">
        <f>Table1[[#This Row],[delivery_date]]-Table1[[#This Row],[order_date]]</f>
        <v>7</v>
      </c>
    </row>
    <row r="1355" spans="1:17" x14ac:dyDescent="0.35">
      <c r="A1355" t="s">
        <v>1386</v>
      </c>
      <c r="B1355" t="s">
        <v>41</v>
      </c>
      <c r="C1355" t="s">
        <v>26</v>
      </c>
      <c r="D1355" s="2">
        <v>2914.7</v>
      </c>
      <c r="E1355">
        <v>7.0000000000000007E-2</v>
      </c>
      <c r="F1355">
        <v>9</v>
      </c>
      <c r="G1355" s="1">
        <v>45582</v>
      </c>
      <c r="H1355" s="1">
        <v>45589</v>
      </c>
      <c r="I1355" t="s">
        <v>31</v>
      </c>
      <c r="J1355" t="s">
        <v>16</v>
      </c>
      <c r="K1355" s="2">
        <v>534.44000000000005</v>
      </c>
      <c r="L1355" t="s">
        <v>48</v>
      </c>
      <c r="M1355">
        <f>YEAR(Table1[[#This Row],[order_date]])</f>
        <v>2024</v>
      </c>
      <c r="N1355">
        <f>MONTH(Table1[[#This Row],[order_date]])</f>
        <v>10</v>
      </c>
      <c r="O1355" s="3">
        <f>Table1[[#This Row],[sales]]-Table1[[#This Row],[profit]]</f>
        <v>2380.2599999999998</v>
      </c>
      <c r="P1355" s="3">
        <f>Table1[[#This Row],[sales]]*Table1[[#This Row],[quantity]]</f>
        <v>26232.3</v>
      </c>
      <c r="Q1355" s="9">
        <f>Table1[[#This Row],[delivery_date]]-Table1[[#This Row],[order_date]]</f>
        <v>7</v>
      </c>
    </row>
    <row r="1356" spans="1:17" x14ac:dyDescent="0.35">
      <c r="A1356" t="s">
        <v>1387</v>
      </c>
      <c r="B1356" t="s">
        <v>41</v>
      </c>
      <c r="C1356" t="s">
        <v>20</v>
      </c>
      <c r="D1356" s="2">
        <v>164.06</v>
      </c>
      <c r="E1356">
        <v>0.33</v>
      </c>
      <c r="F1356">
        <v>6</v>
      </c>
      <c r="G1356" s="1">
        <v>45535</v>
      </c>
      <c r="H1356" s="1">
        <v>45538</v>
      </c>
      <c r="I1356" t="s">
        <v>15</v>
      </c>
      <c r="J1356" t="s">
        <v>27</v>
      </c>
      <c r="K1356" s="2">
        <v>25.14</v>
      </c>
      <c r="L1356" t="s">
        <v>28</v>
      </c>
      <c r="M1356">
        <f>YEAR(Table1[[#This Row],[order_date]])</f>
        <v>2024</v>
      </c>
      <c r="N1356">
        <f>MONTH(Table1[[#This Row],[order_date]])</f>
        <v>8</v>
      </c>
      <c r="O1356" s="3">
        <f>Table1[[#This Row],[sales]]-Table1[[#This Row],[profit]]</f>
        <v>138.92000000000002</v>
      </c>
      <c r="P1356" s="3">
        <f>Table1[[#This Row],[sales]]*Table1[[#This Row],[quantity]]</f>
        <v>984.36</v>
      </c>
      <c r="Q1356" s="9">
        <f>Table1[[#This Row],[delivery_date]]-Table1[[#This Row],[order_date]]</f>
        <v>3</v>
      </c>
    </row>
    <row r="1357" spans="1:17" x14ac:dyDescent="0.35">
      <c r="A1357" t="s">
        <v>1388</v>
      </c>
      <c r="B1357" t="s">
        <v>19</v>
      </c>
      <c r="C1357" t="s">
        <v>26</v>
      </c>
      <c r="D1357" s="2">
        <v>2428.5700000000002</v>
      </c>
      <c r="E1357">
        <v>0.47</v>
      </c>
      <c r="F1357">
        <v>9</v>
      </c>
      <c r="G1357" s="1">
        <v>45278</v>
      </c>
      <c r="H1357" s="1">
        <v>45280</v>
      </c>
      <c r="I1357" t="s">
        <v>15</v>
      </c>
      <c r="J1357" t="s">
        <v>27</v>
      </c>
      <c r="K1357" s="2">
        <v>534.48</v>
      </c>
      <c r="L1357" t="s">
        <v>39</v>
      </c>
      <c r="M1357">
        <f>YEAR(Table1[[#This Row],[order_date]])</f>
        <v>2023</v>
      </c>
      <c r="N1357">
        <f>MONTH(Table1[[#This Row],[order_date]])</f>
        <v>12</v>
      </c>
      <c r="O1357" s="3">
        <f>Table1[[#This Row],[sales]]-Table1[[#This Row],[profit]]</f>
        <v>1894.0900000000001</v>
      </c>
      <c r="P1357" s="3">
        <f>Table1[[#This Row],[sales]]*Table1[[#This Row],[quantity]]</f>
        <v>21857.13</v>
      </c>
      <c r="Q1357" s="9">
        <f>Table1[[#This Row],[delivery_date]]-Table1[[#This Row],[order_date]]</f>
        <v>2</v>
      </c>
    </row>
    <row r="1358" spans="1:17" x14ac:dyDescent="0.35">
      <c r="A1358" t="s">
        <v>1389</v>
      </c>
      <c r="B1358" t="s">
        <v>19</v>
      </c>
      <c r="C1358" t="s">
        <v>14</v>
      </c>
      <c r="D1358" s="2">
        <v>521.47</v>
      </c>
      <c r="E1358">
        <v>0.28999999999999998</v>
      </c>
      <c r="F1358">
        <v>7</v>
      </c>
      <c r="G1358" s="1">
        <v>45163</v>
      </c>
      <c r="H1358" s="1">
        <v>45164</v>
      </c>
      <c r="I1358" t="s">
        <v>21</v>
      </c>
      <c r="J1358" t="s">
        <v>16</v>
      </c>
      <c r="K1358" s="2">
        <v>61.16</v>
      </c>
      <c r="L1358" t="s">
        <v>28</v>
      </c>
      <c r="M1358">
        <f>YEAR(Table1[[#This Row],[order_date]])</f>
        <v>2023</v>
      </c>
      <c r="N1358">
        <f>MONTH(Table1[[#This Row],[order_date]])</f>
        <v>8</v>
      </c>
      <c r="O1358" s="3">
        <f>Table1[[#This Row],[sales]]-Table1[[#This Row],[profit]]</f>
        <v>460.31000000000006</v>
      </c>
      <c r="P1358" s="3">
        <f>Table1[[#This Row],[sales]]*Table1[[#This Row],[quantity]]</f>
        <v>3650.29</v>
      </c>
      <c r="Q1358" s="9">
        <f>Table1[[#This Row],[delivery_date]]-Table1[[#This Row],[order_date]]</f>
        <v>1</v>
      </c>
    </row>
    <row r="1359" spans="1:17" x14ac:dyDescent="0.35">
      <c r="A1359" t="s">
        <v>1390</v>
      </c>
      <c r="B1359" t="s">
        <v>13</v>
      </c>
      <c r="C1359" t="s">
        <v>36</v>
      </c>
      <c r="D1359" s="2">
        <v>2201.83</v>
      </c>
      <c r="E1359">
        <v>0.4</v>
      </c>
      <c r="F1359">
        <v>4</v>
      </c>
      <c r="G1359" s="1">
        <v>45018</v>
      </c>
      <c r="H1359" s="1">
        <v>45022</v>
      </c>
      <c r="I1359" t="s">
        <v>21</v>
      </c>
      <c r="J1359" t="s">
        <v>16</v>
      </c>
      <c r="K1359" s="2">
        <v>560.87</v>
      </c>
      <c r="L1359" t="s">
        <v>34</v>
      </c>
      <c r="M1359">
        <f>YEAR(Table1[[#This Row],[order_date]])</f>
        <v>2023</v>
      </c>
      <c r="N1359">
        <f>MONTH(Table1[[#This Row],[order_date]])</f>
        <v>4</v>
      </c>
      <c r="O1359" s="3">
        <f>Table1[[#This Row],[sales]]-Table1[[#This Row],[profit]]</f>
        <v>1640.96</v>
      </c>
      <c r="P1359" s="3">
        <f>Table1[[#This Row],[sales]]*Table1[[#This Row],[quantity]]</f>
        <v>8807.32</v>
      </c>
      <c r="Q1359" s="9">
        <f>Table1[[#This Row],[delivery_date]]-Table1[[#This Row],[order_date]]</f>
        <v>4</v>
      </c>
    </row>
    <row r="1360" spans="1:17" x14ac:dyDescent="0.35">
      <c r="A1360" t="s">
        <v>1391</v>
      </c>
      <c r="B1360" t="s">
        <v>19</v>
      </c>
      <c r="C1360" t="s">
        <v>14</v>
      </c>
      <c r="D1360" s="2">
        <v>637.1</v>
      </c>
      <c r="E1360">
        <v>0.08</v>
      </c>
      <c r="F1360">
        <v>1</v>
      </c>
      <c r="G1360" s="1">
        <v>45074</v>
      </c>
      <c r="H1360" s="1">
        <v>45075</v>
      </c>
      <c r="I1360" t="s">
        <v>21</v>
      </c>
      <c r="J1360" t="s">
        <v>22</v>
      </c>
      <c r="K1360" s="2">
        <v>179.95</v>
      </c>
      <c r="L1360" t="s">
        <v>28</v>
      </c>
      <c r="M1360">
        <f>YEAR(Table1[[#This Row],[order_date]])</f>
        <v>2023</v>
      </c>
      <c r="N1360">
        <f>MONTH(Table1[[#This Row],[order_date]])</f>
        <v>5</v>
      </c>
      <c r="O1360" s="3">
        <f>Table1[[#This Row],[sales]]-Table1[[#This Row],[profit]]</f>
        <v>457.15000000000003</v>
      </c>
      <c r="P1360" s="3">
        <f>Table1[[#This Row],[sales]]*Table1[[#This Row],[quantity]]</f>
        <v>637.1</v>
      </c>
      <c r="Q1360" s="9">
        <f>Table1[[#This Row],[delivery_date]]-Table1[[#This Row],[order_date]]</f>
        <v>1</v>
      </c>
    </row>
    <row r="1361" spans="1:17" x14ac:dyDescent="0.35">
      <c r="A1361" t="s">
        <v>1392</v>
      </c>
      <c r="B1361" t="s">
        <v>13</v>
      </c>
      <c r="C1361" t="s">
        <v>20</v>
      </c>
      <c r="D1361" s="2">
        <v>4781.8500000000004</v>
      </c>
      <c r="E1361">
        <v>0.33</v>
      </c>
      <c r="F1361">
        <v>7</v>
      </c>
      <c r="G1361" s="1">
        <v>44955</v>
      </c>
      <c r="H1361" s="1">
        <v>44961</v>
      </c>
      <c r="I1361" t="s">
        <v>31</v>
      </c>
      <c r="J1361" t="s">
        <v>27</v>
      </c>
      <c r="K1361" s="2">
        <v>437.04</v>
      </c>
      <c r="L1361" t="s">
        <v>48</v>
      </c>
      <c r="M1361">
        <f>YEAR(Table1[[#This Row],[order_date]])</f>
        <v>2023</v>
      </c>
      <c r="N1361">
        <f>MONTH(Table1[[#This Row],[order_date]])</f>
        <v>1</v>
      </c>
      <c r="O1361" s="3">
        <f>Table1[[#This Row],[sales]]-Table1[[#This Row],[profit]]</f>
        <v>4344.8100000000004</v>
      </c>
      <c r="P1361" s="3">
        <f>Table1[[#This Row],[sales]]*Table1[[#This Row],[quantity]]</f>
        <v>33472.950000000004</v>
      </c>
      <c r="Q1361" s="9">
        <f>Table1[[#This Row],[delivery_date]]-Table1[[#This Row],[order_date]]</f>
        <v>6</v>
      </c>
    </row>
    <row r="1362" spans="1:17" x14ac:dyDescent="0.35">
      <c r="A1362" t="s">
        <v>1393</v>
      </c>
      <c r="B1362" t="s">
        <v>41</v>
      </c>
      <c r="C1362" t="s">
        <v>26</v>
      </c>
      <c r="D1362" s="2">
        <v>2663.03</v>
      </c>
      <c r="E1362">
        <v>0.37</v>
      </c>
      <c r="F1362">
        <v>9</v>
      </c>
      <c r="G1362" s="1">
        <v>44942</v>
      </c>
      <c r="H1362" s="1">
        <v>44949</v>
      </c>
      <c r="I1362" t="s">
        <v>31</v>
      </c>
      <c r="J1362" t="s">
        <v>16</v>
      </c>
      <c r="K1362" s="2">
        <v>563.55999999999995</v>
      </c>
      <c r="L1362" t="s">
        <v>39</v>
      </c>
      <c r="M1362">
        <f>YEAR(Table1[[#This Row],[order_date]])</f>
        <v>2023</v>
      </c>
      <c r="N1362">
        <f>MONTH(Table1[[#This Row],[order_date]])</f>
        <v>1</v>
      </c>
      <c r="O1362" s="3">
        <f>Table1[[#This Row],[sales]]-Table1[[#This Row],[profit]]</f>
        <v>2099.4700000000003</v>
      </c>
      <c r="P1362" s="3">
        <f>Table1[[#This Row],[sales]]*Table1[[#This Row],[quantity]]</f>
        <v>23967.27</v>
      </c>
      <c r="Q1362" s="9">
        <f>Table1[[#This Row],[delivery_date]]-Table1[[#This Row],[order_date]]</f>
        <v>7</v>
      </c>
    </row>
    <row r="1363" spans="1:17" x14ac:dyDescent="0.35">
      <c r="A1363" t="s">
        <v>1394</v>
      </c>
      <c r="B1363" t="s">
        <v>41</v>
      </c>
      <c r="C1363" t="s">
        <v>33</v>
      </c>
      <c r="D1363" s="2">
        <v>4574.7700000000004</v>
      </c>
      <c r="E1363">
        <v>0.02</v>
      </c>
      <c r="F1363">
        <v>6</v>
      </c>
      <c r="G1363" s="1">
        <v>45327</v>
      </c>
      <c r="H1363" s="1">
        <v>45329</v>
      </c>
      <c r="I1363" t="s">
        <v>31</v>
      </c>
      <c r="J1363" t="s">
        <v>16</v>
      </c>
      <c r="K1363" s="2">
        <v>953.36</v>
      </c>
      <c r="L1363" t="s">
        <v>17</v>
      </c>
      <c r="M1363">
        <f>YEAR(Table1[[#This Row],[order_date]])</f>
        <v>2024</v>
      </c>
      <c r="N1363">
        <f>MONTH(Table1[[#This Row],[order_date]])</f>
        <v>2</v>
      </c>
      <c r="O1363" s="3">
        <f>Table1[[#This Row],[sales]]-Table1[[#This Row],[profit]]</f>
        <v>3621.4100000000003</v>
      </c>
      <c r="P1363" s="3">
        <f>Table1[[#This Row],[sales]]*Table1[[#This Row],[quantity]]</f>
        <v>27448.620000000003</v>
      </c>
      <c r="Q1363" s="9">
        <f>Table1[[#This Row],[delivery_date]]-Table1[[#This Row],[order_date]]</f>
        <v>2</v>
      </c>
    </row>
    <row r="1364" spans="1:17" x14ac:dyDescent="0.35">
      <c r="A1364" t="s">
        <v>1395</v>
      </c>
      <c r="B1364" t="s">
        <v>25</v>
      </c>
      <c r="C1364" t="s">
        <v>26</v>
      </c>
      <c r="D1364" s="2">
        <v>209.59</v>
      </c>
      <c r="E1364">
        <v>0.05</v>
      </c>
      <c r="F1364">
        <v>1</v>
      </c>
      <c r="G1364" s="1">
        <v>45132</v>
      </c>
      <c r="H1364" s="1">
        <v>45139</v>
      </c>
      <c r="I1364" t="s">
        <v>31</v>
      </c>
      <c r="J1364" t="s">
        <v>16</v>
      </c>
      <c r="K1364" s="2">
        <v>28.3</v>
      </c>
      <c r="L1364" t="s">
        <v>17</v>
      </c>
      <c r="M1364">
        <f>YEAR(Table1[[#This Row],[order_date]])</f>
        <v>2023</v>
      </c>
      <c r="N1364">
        <f>MONTH(Table1[[#This Row],[order_date]])</f>
        <v>7</v>
      </c>
      <c r="O1364" s="3">
        <f>Table1[[#This Row],[sales]]-Table1[[#This Row],[profit]]</f>
        <v>181.29</v>
      </c>
      <c r="P1364" s="3">
        <f>Table1[[#This Row],[sales]]*Table1[[#This Row],[quantity]]</f>
        <v>209.59</v>
      </c>
      <c r="Q1364" s="9">
        <f>Table1[[#This Row],[delivery_date]]-Table1[[#This Row],[order_date]]</f>
        <v>7</v>
      </c>
    </row>
    <row r="1365" spans="1:17" x14ac:dyDescent="0.35">
      <c r="A1365" t="s">
        <v>1396</v>
      </c>
      <c r="B1365" t="s">
        <v>41</v>
      </c>
      <c r="C1365" t="s">
        <v>20</v>
      </c>
      <c r="D1365" s="2">
        <v>3224.5</v>
      </c>
      <c r="E1365">
        <v>0.39</v>
      </c>
      <c r="F1365">
        <v>9</v>
      </c>
      <c r="G1365" s="1">
        <v>45654</v>
      </c>
      <c r="H1365" s="1">
        <v>45660</v>
      </c>
      <c r="I1365" t="s">
        <v>21</v>
      </c>
      <c r="J1365" t="s">
        <v>16</v>
      </c>
      <c r="K1365" s="2">
        <v>252.9</v>
      </c>
      <c r="L1365" t="s">
        <v>28</v>
      </c>
      <c r="M1365">
        <f>YEAR(Table1[[#This Row],[order_date]])</f>
        <v>2024</v>
      </c>
      <c r="N1365">
        <f>MONTH(Table1[[#This Row],[order_date]])</f>
        <v>12</v>
      </c>
      <c r="O1365" s="3">
        <f>Table1[[#This Row],[sales]]-Table1[[#This Row],[profit]]</f>
        <v>2971.6</v>
      </c>
      <c r="P1365" s="3">
        <f>Table1[[#This Row],[sales]]*Table1[[#This Row],[quantity]]</f>
        <v>29020.5</v>
      </c>
      <c r="Q1365" s="9">
        <f>Table1[[#This Row],[delivery_date]]-Table1[[#This Row],[order_date]]</f>
        <v>6</v>
      </c>
    </row>
    <row r="1366" spans="1:17" x14ac:dyDescent="0.35">
      <c r="A1366" t="s">
        <v>1397</v>
      </c>
      <c r="B1366" t="s">
        <v>19</v>
      </c>
      <c r="C1366" t="s">
        <v>33</v>
      </c>
      <c r="D1366" s="2">
        <v>1604.08</v>
      </c>
      <c r="E1366">
        <v>0.22</v>
      </c>
      <c r="F1366">
        <v>7</v>
      </c>
      <c r="G1366" s="1">
        <v>44944</v>
      </c>
      <c r="H1366" s="1">
        <v>44950</v>
      </c>
      <c r="I1366" t="s">
        <v>21</v>
      </c>
      <c r="J1366" t="s">
        <v>16</v>
      </c>
      <c r="K1366" s="2">
        <v>348.38</v>
      </c>
      <c r="L1366" t="s">
        <v>34</v>
      </c>
      <c r="M1366">
        <f>YEAR(Table1[[#This Row],[order_date]])</f>
        <v>2023</v>
      </c>
      <c r="N1366">
        <f>MONTH(Table1[[#This Row],[order_date]])</f>
        <v>1</v>
      </c>
      <c r="O1366" s="3">
        <f>Table1[[#This Row],[sales]]-Table1[[#This Row],[profit]]</f>
        <v>1255.6999999999998</v>
      </c>
      <c r="P1366" s="3">
        <f>Table1[[#This Row],[sales]]*Table1[[#This Row],[quantity]]</f>
        <v>11228.56</v>
      </c>
      <c r="Q1366" s="9">
        <f>Table1[[#This Row],[delivery_date]]-Table1[[#This Row],[order_date]]</f>
        <v>6</v>
      </c>
    </row>
    <row r="1367" spans="1:17" x14ac:dyDescent="0.35">
      <c r="A1367" t="s">
        <v>1398</v>
      </c>
      <c r="B1367" t="s">
        <v>41</v>
      </c>
      <c r="C1367" t="s">
        <v>14</v>
      </c>
      <c r="D1367" s="2">
        <v>2215.96</v>
      </c>
      <c r="E1367">
        <v>0.2</v>
      </c>
      <c r="F1367">
        <v>1</v>
      </c>
      <c r="G1367" s="1">
        <v>45103</v>
      </c>
      <c r="H1367" s="1">
        <v>45108</v>
      </c>
      <c r="I1367" t="s">
        <v>15</v>
      </c>
      <c r="J1367" t="s">
        <v>27</v>
      </c>
      <c r="K1367" s="2">
        <v>363.15</v>
      </c>
      <c r="L1367" t="s">
        <v>17</v>
      </c>
      <c r="M1367">
        <f>YEAR(Table1[[#This Row],[order_date]])</f>
        <v>2023</v>
      </c>
      <c r="N1367">
        <f>MONTH(Table1[[#This Row],[order_date]])</f>
        <v>6</v>
      </c>
      <c r="O1367" s="3">
        <f>Table1[[#This Row],[sales]]-Table1[[#This Row],[profit]]</f>
        <v>1852.81</v>
      </c>
      <c r="P1367" s="3">
        <f>Table1[[#This Row],[sales]]*Table1[[#This Row],[quantity]]</f>
        <v>2215.96</v>
      </c>
      <c r="Q1367" s="9">
        <f>Table1[[#This Row],[delivery_date]]-Table1[[#This Row],[order_date]]</f>
        <v>5</v>
      </c>
    </row>
    <row r="1368" spans="1:17" x14ac:dyDescent="0.35">
      <c r="A1368" t="s">
        <v>1399</v>
      </c>
      <c r="B1368" t="s">
        <v>13</v>
      </c>
      <c r="C1368" t="s">
        <v>36</v>
      </c>
      <c r="D1368" s="2">
        <v>4378.13</v>
      </c>
      <c r="E1368">
        <v>0.46</v>
      </c>
      <c r="F1368">
        <v>4</v>
      </c>
      <c r="G1368" s="1">
        <v>45577</v>
      </c>
      <c r="H1368" s="1">
        <v>45580</v>
      </c>
      <c r="I1368" t="s">
        <v>31</v>
      </c>
      <c r="J1368" t="s">
        <v>16</v>
      </c>
      <c r="K1368" s="2">
        <v>428.23</v>
      </c>
      <c r="L1368" t="s">
        <v>39</v>
      </c>
      <c r="M1368">
        <f>YEAR(Table1[[#This Row],[order_date]])</f>
        <v>2024</v>
      </c>
      <c r="N1368">
        <f>MONTH(Table1[[#This Row],[order_date]])</f>
        <v>10</v>
      </c>
      <c r="O1368" s="3">
        <f>Table1[[#This Row],[sales]]-Table1[[#This Row],[profit]]</f>
        <v>3949.9</v>
      </c>
      <c r="P1368" s="3">
        <f>Table1[[#This Row],[sales]]*Table1[[#This Row],[quantity]]</f>
        <v>17512.52</v>
      </c>
      <c r="Q1368" s="9">
        <f>Table1[[#This Row],[delivery_date]]-Table1[[#This Row],[order_date]]</f>
        <v>3</v>
      </c>
    </row>
    <row r="1369" spans="1:17" x14ac:dyDescent="0.35">
      <c r="A1369" t="s">
        <v>1400</v>
      </c>
      <c r="B1369" t="s">
        <v>41</v>
      </c>
      <c r="C1369" t="s">
        <v>36</v>
      </c>
      <c r="D1369" s="2">
        <v>4902.1000000000004</v>
      </c>
      <c r="E1369">
        <v>0.5</v>
      </c>
      <c r="F1369">
        <v>5</v>
      </c>
      <c r="G1369" s="1">
        <v>45367</v>
      </c>
      <c r="H1369" s="1">
        <v>45368</v>
      </c>
      <c r="I1369" t="s">
        <v>15</v>
      </c>
      <c r="J1369" t="s">
        <v>22</v>
      </c>
      <c r="K1369" s="2">
        <v>315.27</v>
      </c>
      <c r="L1369" t="s">
        <v>34</v>
      </c>
      <c r="M1369">
        <f>YEAR(Table1[[#This Row],[order_date]])</f>
        <v>2024</v>
      </c>
      <c r="N1369">
        <f>MONTH(Table1[[#This Row],[order_date]])</f>
        <v>3</v>
      </c>
      <c r="O1369" s="3">
        <f>Table1[[#This Row],[sales]]-Table1[[#This Row],[profit]]</f>
        <v>4586.83</v>
      </c>
      <c r="P1369" s="3">
        <f>Table1[[#This Row],[sales]]*Table1[[#This Row],[quantity]]</f>
        <v>24510.5</v>
      </c>
      <c r="Q1369" s="9">
        <f>Table1[[#This Row],[delivery_date]]-Table1[[#This Row],[order_date]]</f>
        <v>1</v>
      </c>
    </row>
    <row r="1370" spans="1:17" x14ac:dyDescent="0.35">
      <c r="A1370" t="s">
        <v>1401</v>
      </c>
      <c r="B1370" t="s">
        <v>25</v>
      </c>
      <c r="C1370" t="s">
        <v>26</v>
      </c>
      <c r="D1370" s="2">
        <v>1307.81</v>
      </c>
      <c r="E1370">
        <v>0.38</v>
      </c>
      <c r="F1370">
        <v>2</v>
      </c>
      <c r="G1370" s="1">
        <v>45647</v>
      </c>
      <c r="H1370" s="1">
        <v>45649</v>
      </c>
      <c r="I1370" t="s">
        <v>31</v>
      </c>
      <c r="J1370" t="s">
        <v>22</v>
      </c>
      <c r="K1370" s="2">
        <v>374.7</v>
      </c>
      <c r="L1370" t="s">
        <v>34</v>
      </c>
      <c r="M1370">
        <f>YEAR(Table1[[#This Row],[order_date]])</f>
        <v>2024</v>
      </c>
      <c r="N1370">
        <f>MONTH(Table1[[#This Row],[order_date]])</f>
        <v>12</v>
      </c>
      <c r="O1370" s="3">
        <f>Table1[[#This Row],[sales]]-Table1[[#This Row],[profit]]</f>
        <v>933.1099999999999</v>
      </c>
      <c r="P1370" s="3">
        <f>Table1[[#This Row],[sales]]*Table1[[#This Row],[quantity]]</f>
        <v>2615.62</v>
      </c>
      <c r="Q1370" s="9">
        <f>Table1[[#This Row],[delivery_date]]-Table1[[#This Row],[order_date]]</f>
        <v>2</v>
      </c>
    </row>
    <row r="1371" spans="1:17" x14ac:dyDescent="0.35">
      <c r="A1371" t="s">
        <v>1402</v>
      </c>
      <c r="B1371" t="s">
        <v>41</v>
      </c>
      <c r="C1371" t="s">
        <v>14</v>
      </c>
      <c r="D1371" s="2">
        <v>4746.4399999999996</v>
      </c>
      <c r="E1371">
        <v>0.4</v>
      </c>
      <c r="F1371">
        <v>3</v>
      </c>
      <c r="G1371" s="1">
        <v>45457</v>
      </c>
      <c r="H1371" s="1">
        <v>45464</v>
      </c>
      <c r="I1371" t="s">
        <v>31</v>
      </c>
      <c r="J1371" t="s">
        <v>22</v>
      </c>
      <c r="K1371" s="2">
        <v>722.41</v>
      </c>
      <c r="L1371" t="s">
        <v>28</v>
      </c>
      <c r="M1371">
        <f>YEAR(Table1[[#This Row],[order_date]])</f>
        <v>2024</v>
      </c>
      <c r="N1371">
        <f>MONTH(Table1[[#This Row],[order_date]])</f>
        <v>6</v>
      </c>
      <c r="O1371" s="3">
        <f>Table1[[#This Row],[sales]]-Table1[[#This Row],[profit]]</f>
        <v>4024.0299999999997</v>
      </c>
      <c r="P1371" s="3">
        <f>Table1[[#This Row],[sales]]*Table1[[#This Row],[quantity]]</f>
        <v>14239.32</v>
      </c>
      <c r="Q1371" s="9">
        <f>Table1[[#This Row],[delivery_date]]-Table1[[#This Row],[order_date]]</f>
        <v>7</v>
      </c>
    </row>
    <row r="1372" spans="1:17" x14ac:dyDescent="0.35">
      <c r="A1372" t="s">
        <v>1403</v>
      </c>
      <c r="B1372" t="s">
        <v>13</v>
      </c>
      <c r="C1372" t="s">
        <v>20</v>
      </c>
      <c r="D1372" s="2">
        <v>3474.76</v>
      </c>
      <c r="E1372">
        <v>0.1</v>
      </c>
      <c r="F1372">
        <v>2</v>
      </c>
      <c r="G1372" s="1">
        <v>44996</v>
      </c>
      <c r="H1372" s="1">
        <v>44997</v>
      </c>
      <c r="I1372" t="s">
        <v>31</v>
      </c>
      <c r="J1372" t="s">
        <v>22</v>
      </c>
      <c r="K1372" s="2">
        <v>824.15</v>
      </c>
      <c r="L1372" t="s">
        <v>34</v>
      </c>
      <c r="M1372">
        <f>YEAR(Table1[[#This Row],[order_date]])</f>
        <v>2023</v>
      </c>
      <c r="N1372">
        <f>MONTH(Table1[[#This Row],[order_date]])</f>
        <v>3</v>
      </c>
      <c r="O1372" s="3">
        <f>Table1[[#This Row],[sales]]-Table1[[#This Row],[profit]]</f>
        <v>2650.61</v>
      </c>
      <c r="P1372" s="3">
        <f>Table1[[#This Row],[sales]]*Table1[[#This Row],[quantity]]</f>
        <v>6949.52</v>
      </c>
      <c r="Q1372" s="9">
        <f>Table1[[#This Row],[delivery_date]]-Table1[[#This Row],[order_date]]</f>
        <v>1</v>
      </c>
    </row>
    <row r="1373" spans="1:17" x14ac:dyDescent="0.35">
      <c r="A1373" t="s">
        <v>1404</v>
      </c>
      <c r="B1373" t="s">
        <v>13</v>
      </c>
      <c r="C1373" t="s">
        <v>36</v>
      </c>
      <c r="D1373" s="2">
        <v>4761.93</v>
      </c>
      <c r="E1373">
        <v>0.1</v>
      </c>
      <c r="F1373">
        <v>4</v>
      </c>
      <c r="G1373" s="1">
        <v>45554</v>
      </c>
      <c r="H1373" s="1">
        <v>45560</v>
      </c>
      <c r="I1373" t="s">
        <v>21</v>
      </c>
      <c r="J1373" t="s">
        <v>16</v>
      </c>
      <c r="K1373" s="2">
        <v>400.65</v>
      </c>
      <c r="L1373" t="s">
        <v>23</v>
      </c>
      <c r="M1373">
        <f>YEAR(Table1[[#This Row],[order_date]])</f>
        <v>2024</v>
      </c>
      <c r="N1373">
        <f>MONTH(Table1[[#This Row],[order_date]])</f>
        <v>9</v>
      </c>
      <c r="O1373" s="3">
        <f>Table1[[#This Row],[sales]]-Table1[[#This Row],[profit]]</f>
        <v>4361.2800000000007</v>
      </c>
      <c r="P1373" s="3">
        <f>Table1[[#This Row],[sales]]*Table1[[#This Row],[quantity]]</f>
        <v>19047.72</v>
      </c>
      <c r="Q1373" s="9">
        <f>Table1[[#This Row],[delivery_date]]-Table1[[#This Row],[order_date]]</f>
        <v>6</v>
      </c>
    </row>
    <row r="1374" spans="1:17" x14ac:dyDescent="0.35">
      <c r="A1374" t="s">
        <v>1405</v>
      </c>
      <c r="B1374" t="s">
        <v>19</v>
      </c>
      <c r="C1374" t="s">
        <v>14</v>
      </c>
      <c r="D1374" s="2">
        <v>2855.6</v>
      </c>
      <c r="E1374">
        <v>0.49</v>
      </c>
      <c r="F1374">
        <v>7</v>
      </c>
      <c r="G1374" s="1">
        <v>45448</v>
      </c>
      <c r="H1374" s="1">
        <v>45455</v>
      </c>
      <c r="I1374" t="s">
        <v>31</v>
      </c>
      <c r="J1374" t="s">
        <v>16</v>
      </c>
      <c r="K1374" s="2">
        <v>588.39</v>
      </c>
      <c r="L1374" t="s">
        <v>48</v>
      </c>
      <c r="M1374">
        <f>YEAR(Table1[[#This Row],[order_date]])</f>
        <v>2024</v>
      </c>
      <c r="N1374">
        <f>MONTH(Table1[[#This Row],[order_date]])</f>
        <v>6</v>
      </c>
      <c r="O1374" s="3">
        <f>Table1[[#This Row],[sales]]-Table1[[#This Row],[profit]]</f>
        <v>2267.21</v>
      </c>
      <c r="P1374" s="3">
        <f>Table1[[#This Row],[sales]]*Table1[[#This Row],[quantity]]</f>
        <v>19989.2</v>
      </c>
      <c r="Q1374" s="9">
        <f>Table1[[#This Row],[delivery_date]]-Table1[[#This Row],[order_date]]</f>
        <v>7</v>
      </c>
    </row>
    <row r="1375" spans="1:17" x14ac:dyDescent="0.35">
      <c r="A1375" t="s">
        <v>1406</v>
      </c>
      <c r="B1375" t="s">
        <v>41</v>
      </c>
      <c r="C1375" t="s">
        <v>26</v>
      </c>
      <c r="D1375" s="2">
        <v>4807.71</v>
      </c>
      <c r="E1375">
        <v>0.35</v>
      </c>
      <c r="F1375">
        <v>5</v>
      </c>
      <c r="G1375" s="1">
        <v>45183</v>
      </c>
      <c r="H1375" s="1">
        <v>45184</v>
      </c>
      <c r="I1375" t="s">
        <v>15</v>
      </c>
      <c r="J1375" t="s">
        <v>16</v>
      </c>
      <c r="K1375" s="2">
        <v>270.47000000000003</v>
      </c>
      <c r="L1375" t="s">
        <v>48</v>
      </c>
      <c r="M1375">
        <f>YEAR(Table1[[#This Row],[order_date]])</f>
        <v>2023</v>
      </c>
      <c r="N1375">
        <f>MONTH(Table1[[#This Row],[order_date]])</f>
        <v>9</v>
      </c>
      <c r="O1375" s="3">
        <f>Table1[[#This Row],[sales]]-Table1[[#This Row],[profit]]</f>
        <v>4537.24</v>
      </c>
      <c r="P1375" s="3">
        <f>Table1[[#This Row],[sales]]*Table1[[#This Row],[quantity]]</f>
        <v>24038.55</v>
      </c>
      <c r="Q1375" s="9">
        <f>Table1[[#This Row],[delivery_date]]-Table1[[#This Row],[order_date]]</f>
        <v>1</v>
      </c>
    </row>
    <row r="1376" spans="1:17" x14ac:dyDescent="0.35">
      <c r="A1376" t="s">
        <v>1407</v>
      </c>
      <c r="B1376" t="s">
        <v>13</v>
      </c>
      <c r="C1376" t="s">
        <v>33</v>
      </c>
      <c r="D1376" s="2">
        <v>4473.03</v>
      </c>
      <c r="E1376">
        <v>0.34</v>
      </c>
      <c r="F1376">
        <v>7</v>
      </c>
      <c r="G1376" s="1">
        <v>45183</v>
      </c>
      <c r="H1376" s="1">
        <v>45185</v>
      </c>
      <c r="I1376" t="s">
        <v>15</v>
      </c>
      <c r="J1376" t="s">
        <v>27</v>
      </c>
      <c r="K1376" s="2">
        <v>695.95</v>
      </c>
      <c r="L1376" t="s">
        <v>23</v>
      </c>
      <c r="M1376">
        <f>YEAR(Table1[[#This Row],[order_date]])</f>
        <v>2023</v>
      </c>
      <c r="N1376">
        <f>MONTH(Table1[[#This Row],[order_date]])</f>
        <v>9</v>
      </c>
      <c r="O1376" s="3">
        <f>Table1[[#This Row],[sales]]-Table1[[#This Row],[profit]]</f>
        <v>3777.08</v>
      </c>
      <c r="P1376" s="3">
        <f>Table1[[#This Row],[sales]]*Table1[[#This Row],[quantity]]</f>
        <v>31311.21</v>
      </c>
      <c r="Q1376" s="9">
        <f>Table1[[#This Row],[delivery_date]]-Table1[[#This Row],[order_date]]</f>
        <v>2</v>
      </c>
    </row>
    <row r="1377" spans="1:17" x14ac:dyDescent="0.35">
      <c r="A1377" t="s">
        <v>1408</v>
      </c>
      <c r="B1377" t="s">
        <v>25</v>
      </c>
      <c r="C1377" t="s">
        <v>26</v>
      </c>
      <c r="D1377" s="2">
        <v>730.1</v>
      </c>
      <c r="E1377">
        <v>0.14000000000000001</v>
      </c>
      <c r="F1377">
        <v>1</v>
      </c>
      <c r="G1377" s="1">
        <v>45485</v>
      </c>
      <c r="H1377" s="1">
        <v>45489</v>
      </c>
      <c r="I1377" t="s">
        <v>21</v>
      </c>
      <c r="J1377" t="s">
        <v>22</v>
      </c>
      <c r="K1377" s="2">
        <v>81.31</v>
      </c>
      <c r="L1377" t="s">
        <v>34</v>
      </c>
      <c r="M1377">
        <f>YEAR(Table1[[#This Row],[order_date]])</f>
        <v>2024</v>
      </c>
      <c r="N1377">
        <f>MONTH(Table1[[#This Row],[order_date]])</f>
        <v>7</v>
      </c>
      <c r="O1377" s="3">
        <f>Table1[[#This Row],[sales]]-Table1[[#This Row],[profit]]</f>
        <v>648.79</v>
      </c>
      <c r="P1377" s="3">
        <f>Table1[[#This Row],[sales]]*Table1[[#This Row],[quantity]]</f>
        <v>730.1</v>
      </c>
      <c r="Q1377" s="9">
        <f>Table1[[#This Row],[delivery_date]]-Table1[[#This Row],[order_date]]</f>
        <v>4</v>
      </c>
    </row>
    <row r="1378" spans="1:17" x14ac:dyDescent="0.35">
      <c r="A1378" t="s">
        <v>1409</v>
      </c>
      <c r="B1378" t="s">
        <v>19</v>
      </c>
      <c r="C1378" t="s">
        <v>26</v>
      </c>
      <c r="D1378" s="2">
        <v>1622.87</v>
      </c>
      <c r="E1378">
        <v>0.44</v>
      </c>
      <c r="F1378">
        <v>3</v>
      </c>
      <c r="G1378" s="1">
        <v>45156</v>
      </c>
      <c r="H1378" s="1">
        <v>45158</v>
      </c>
      <c r="I1378" t="s">
        <v>31</v>
      </c>
      <c r="J1378" t="s">
        <v>27</v>
      </c>
      <c r="K1378" s="2">
        <v>217.21</v>
      </c>
      <c r="L1378" t="s">
        <v>28</v>
      </c>
      <c r="M1378">
        <f>YEAR(Table1[[#This Row],[order_date]])</f>
        <v>2023</v>
      </c>
      <c r="N1378">
        <f>MONTH(Table1[[#This Row],[order_date]])</f>
        <v>8</v>
      </c>
      <c r="O1378" s="3">
        <f>Table1[[#This Row],[sales]]-Table1[[#This Row],[profit]]</f>
        <v>1405.6599999999999</v>
      </c>
      <c r="P1378" s="3">
        <f>Table1[[#This Row],[sales]]*Table1[[#This Row],[quantity]]</f>
        <v>4868.6099999999997</v>
      </c>
      <c r="Q1378" s="9">
        <f>Table1[[#This Row],[delivery_date]]-Table1[[#This Row],[order_date]]</f>
        <v>2</v>
      </c>
    </row>
    <row r="1379" spans="1:17" x14ac:dyDescent="0.35">
      <c r="A1379" t="s">
        <v>1410</v>
      </c>
      <c r="B1379" t="s">
        <v>25</v>
      </c>
      <c r="C1379" t="s">
        <v>14</v>
      </c>
      <c r="D1379" s="2">
        <v>1291.01</v>
      </c>
      <c r="E1379">
        <v>0.02</v>
      </c>
      <c r="F1379">
        <v>2</v>
      </c>
      <c r="G1379" s="1">
        <v>45593</v>
      </c>
      <c r="H1379" s="1">
        <v>45595</v>
      </c>
      <c r="I1379" t="s">
        <v>21</v>
      </c>
      <c r="J1379" t="s">
        <v>27</v>
      </c>
      <c r="K1379" s="2">
        <v>266</v>
      </c>
      <c r="L1379" t="s">
        <v>23</v>
      </c>
      <c r="M1379">
        <f>YEAR(Table1[[#This Row],[order_date]])</f>
        <v>2024</v>
      </c>
      <c r="N1379">
        <f>MONTH(Table1[[#This Row],[order_date]])</f>
        <v>10</v>
      </c>
      <c r="O1379" s="3">
        <f>Table1[[#This Row],[sales]]-Table1[[#This Row],[profit]]</f>
        <v>1025.01</v>
      </c>
      <c r="P1379" s="3">
        <f>Table1[[#This Row],[sales]]*Table1[[#This Row],[quantity]]</f>
        <v>2582.02</v>
      </c>
      <c r="Q1379" s="9">
        <f>Table1[[#This Row],[delivery_date]]-Table1[[#This Row],[order_date]]</f>
        <v>2</v>
      </c>
    </row>
    <row r="1380" spans="1:17" x14ac:dyDescent="0.35">
      <c r="A1380" t="s">
        <v>1411</v>
      </c>
      <c r="B1380" t="s">
        <v>41</v>
      </c>
      <c r="C1380" t="s">
        <v>36</v>
      </c>
      <c r="D1380" s="2">
        <v>2903.29</v>
      </c>
      <c r="E1380">
        <v>0.14000000000000001</v>
      </c>
      <c r="F1380">
        <v>1</v>
      </c>
      <c r="G1380" s="1">
        <v>45591</v>
      </c>
      <c r="H1380" s="1">
        <v>45596</v>
      </c>
      <c r="I1380" t="s">
        <v>15</v>
      </c>
      <c r="J1380" t="s">
        <v>27</v>
      </c>
      <c r="K1380" s="2">
        <v>402.71</v>
      </c>
      <c r="L1380" t="s">
        <v>39</v>
      </c>
      <c r="M1380">
        <f>YEAR(Table1[[#This Row],[order_date]])</f>
        <v>2024</v>
      </c>
      <c r="N1380">
        <f>MONTH(Table1[[#This Row],[order_date]])</f>
        <v>10</v>
      </c>
      <c r="O1380" s="3">
        <f>Table1[[#This Row],[sales]]-Table1[[#This Row],[profit]]</f>
        <v>2500.58</v>
      </c>
      <c r="P1380" s="3">
        <f>Table1[[#This Row],[sales]]*Table1[[#This Row],[quantity]]</f>
        <v>2903.29</v>
      </c>
      <c r="Q1380" s="9">
        <f>Table1[[#This Row],[delivery_date]]-Table1[[#This Row],[order_date]]</f>
        <v>5</v>
      </c>
    </row>
    <row r="1381" spans="1:17" x14ac:dyDescent="0.35">
      <c r="A1381" t="s">
        <v>1412</v>
      </c>
      <c r="B1381" t="s">
        <v>41</v>
      </c>
      <c r="C1381" t="s">
        <v>14</v>
      </c>
      <c r="D1381" s="2">
        <v>4033.72</v>
      </c>
      <c r="E1381">
        <v>0.09</v>
      </c>
      <c r="F1381">
        <v>5</v>
      </c>
      <c r="G1381" s="1">
        <v>45144</v>
      </c>
      <c r="H1381" s="1">
        <v>45145</v>
      </c>
      <c r="I1381" t="s">
        <v>31</v>
      </c>
      <c r="J1381" t="s">
        <v>22</v>
      </c>
      <c r="K1381" s="2">
        <v>450.98</v>
      </c>
      <c r="L1381" t="s">
        <v>48</v>
      </c>
      <c r="M1381">
        <f>YEAR(Table1[[#This Row],[order_date]])</f>
        <v>2023</v>
      </c>
      <c r="N1381">
        <f>MONTH(Table1[[#This Row],[order_date]])</f>
        <v>8</v>
      </c>
      <c r="O1381" s="3">
        <f>Table1[[#This Row],[sales]]-Table1[[#This Row],[profit]]</f>
        <v>3582.74</v>
      </c>
      <c r="P1381" s="3">
        <f>Table1[[#This Row],[sales]]*Table1[[#This Row],[quantity]]</f>
        <v>20168.599999999999</v>
      </c>
      <c r="Q1381" s="9">
        <f>Table1[[#This Row],[delivery_date]]-Table1[[#This Row],[order_date]]</f>
        <v>1</v>
      </c>
    </row>
    <row r="1382" spans="1:17" x14ac:dyDescent="0.35">
      <c r="A1382" t="s">
        <v>1413</v>
      </c>
      <c r="B1382" t="s">
        <v>41</v>
      </c>
      <c r="C1382" t="s">
        <v>33</v>
      </c>
      <c r="D1382" s="2">
        <v>3821.12</v>
      </c>
      <c r="E1382">
        <v>0.36</v>
      </c>
      <c r="F1382">
        <v>3</v>
      </c>
      <c r="G1382" s="1">
        <v>45541</v>
      </c>
      <c r="H1382" s="1">
        <v>45542</v>
      </c>
      <c r="I1382" t="s">
        <v>21</v>
      </c>
      <c r="J1382" t="s">
        <v>27</v>
      </c>
      <c r="K1382" s="2">
        <v>873.75</v>
      </c>
      <c r="L1382" t="s">
        <v>17</v>
      </c>
      <c r="M1382">
        <f>YEAR(Table1[[#This Row],[order_date]])</f>
        <v>2024</v>
      </c>
      <c r="N1382">
        <f>MONTH(Table1[[#This Row],[order_date]])</f>
        <v>9</v>
      </c>
      <c r="O1382" s="3">
        <f>Table1[[#This Row],[sales]]-Table1[[#This Row],[profit]]</f>
        <v>2947.37</v>
      </c>
      <c r="P1382" s="3">
        <f>Table1[[#This Row],[sales]]*Table1[[#This Row],[quantity]]</f>
        <v>11463.36</v>
      </c>
      <c r="Q1382" s="9">
        <f>Table1[[#This Row],[delivery_date]]-Table1[[#This Row],[order_date]]</f>
        <v>1</v>
      </c>
    </row>
    <row r="1383" spans="1:17" x14ac:dyDescent="0.35">
      <c r="A1383" t="s">
        <v>1414</v>
      </c>
      <c r="B1383" t="s">
        <v>19</v>
      </c>
      <c r="C1383" t="s">
        <v>14</v>
      </c>
      <c r="D1383" s="2">
        <v>3661.07</v>
      </c>
      <c r="E1383">
        <v>0.36</v>
      </c>
      <c r="F1383">
        <v>8</v>
      </c>
      <c r="G1383" s="1">
        <v>45090</v>
      </c>
      <c r="H1383" s="1">
        <v>45092</v>
      </c>
      <c r="I1383" t="s">
        <v>31</v>
      </c>
      <c r="J1383" t="s">
        <v>27</v>
      </c>
      <c r="K1383" s="2">
        <v>679.11</v>
      </c>
      <c r="L1383" t="s">
        <v>39</v>
      </c>
      <c r="M1383">
        <f>YEAR(Table1[[#This Row],[order_date]])</f>
        <v>2023</v>
      </c>
      <c r="N1383">
        <f>MONTH(Table1[[#This Row],[order_date]])</f>
        <v>6</v>
      </c>
      <c r="O1383" s="3">
        <f>Table1[[#This Row],[sales]]-Table1[[#This Row],[profit]]</f>
        <v>2981.96</v>
      </c>
      <c r="P1383" s="3">
        <f>Table1[[#This Row],[sales]]*Table1[[#This Row],[quantity]]</f>
        <v>29288.560000000001</v>
      </c>
      <c r="Q1383" s="9">
        <f>Table1[[#This Row],[delivery_date]]-Table1[[#This Row],[order_date]]</f>
        <v>2</v>
      </c>
    </row>
    <row r="1384" spans="1:17" x14ac:dyDescent="0.35">
      <c r="A1384" t="s">
        <v>1415</v>
      </c>
      <c r="B1384" t="s">
        <v>13</v>
      </c>
      <c r="C1384" t="s">
        <v>20</v>
      </c>
      <c r="D1384" s="2">
        <v>1938.8</v>
      </c>
      <c r="E1384">
        <v>0.27</v>
      </c>
      <c r="F1384">
        <v>5</v>
      </c>
      <c r="G1384" s="1">
        <v>45318</v>
      </c>
      <c r="H1384" s="1">
        <v>45324</v>
      </c>
      <c r="I1384" t="s">
        <v>15</v>
      </c>
      <c r="J1384" t="s">
        <v>27</v>
      </c>
      <c r="K1384" s="2">
        <v>400.99</v>
      </c>
      <c r="L1384" t="s">
        <v>34</v>
      </c>
      <c r="M1384">
        <f>YEAR(Table1[[#This Row],[order_date]])</f>
        <v>2024</v>
      </c>
      <c r="N1384">
        <f>MONTH(Table1[[#This Row],[order_date]])</f>
        <v>1</v>
      </c>
      <c r="O1384" s="3">
        <f>Table1[[#This Row],[sales]]-Table1[[#This Row],[profit]]</f>
        <v>1537.81</v>
      </c>
      <c r="P1384" s="3">
        <f>Table1[[#This Row],[sales]]*Table1[[#This Row],[quantity]]</f>
        <v>9694</v>
      </c>
      <c r="Q1384" s="9">
        <f>Table1[[#This Row],[delivery_date]]-Table1[[#This Row],[order_date]]</f>
        <v>6</v>
      </c>
    </row>
    <row r="1385" spans="1:17" x14ac:dyDescent="0.35">
      <c r="A1385" t="s">
        <v>1416</v>
      </c>
      <c r="B1385" t="s">
        <v>19</v>
      </c>
      <c r="C1385" t="s">
        <v>26</v>
      </c>
      <c r="D1385" s="2">
        <v>784.22</v>
      </c>
      <c r="E1385">
        <v>0</v>
      </c>
      <c r="F1385">
        <v>5</v>
      </c>
      <c r="G1385" s="1">
        <v>44979</v>
      </c>
      <c r="H1385" s="1">
        <v>44983</v>
      </c>
      <c r="I1385" t="s">
        <v>31</v>
      </c>
      <c r="J1385" t="s">
        <v>16</v>
      </c>
      <c r="K1385" s="2">
        <v>114.18</v>
      </c>
      <c r="L1385" t="s">
        <v>34</v>
      </c>
      <c r="M1385">
        <f>YEAR(Table1[[#This Row],[order_date]])</f>
        <v>2023</v>
      </c>
      <c r="N1385">
        <f>MONTH(Table1[[#This Row],[order_date]])</f>
        <v>2</v>
      </c>
      <c r="O1385" s="3">
        <f>Table1[[#This Row],[sales]]-Table1[[#This Row],[profit]]</f>
        <v>670.04</v>
      </c>
      <c r="P1385" s="3">
        <f>Table1[[#This Row],[sales]]*Table1[[#This Row],[quantity]]</f>
        <v>3921.1000000000004</v>
      </c>
      <c r="Q1385" s="9">
        <f>Table1[[#This Row],[delivery_date]]-Table1[[#This Row],[order_date]]</f>
        <v>4</v>
      </c>
    </row>
    <row r="1386" spans="1:17" x14ac:dyDescent="0.35">
      <c r="A1386" t="s">
        <v>1417</v>
      </c>
      <c r="B1386" t="s">
        <v>25</v>
      </c>
      <c r="C1386" t="s">
        <v>36</v>
      </c>
      <c r="D1386" s="2">
        <v>1131.8599999999999</v>
      </c>
      <c r="E1386">
        <v>0.44</v>
      </c>
      <c r="F1386">
        <v>7</v>
      </c>
      <c r="G1386" s="1">
        <v>45401</v>
      </c>
      <c r="H1386" s="1">
        <v>45406</v>
      </c>
      <c r="I1386" t="s">
        <v>31</v>
      </c>
      <c r="J1386" t="s">
        <v>27</v>
      </c>
      <c r="K1386" s="2">
        <v>128.91</v>
      </c>
      <c r="L1386" t="s">
        <v>48</v>
      </c>
      <c r="M1386">
        <f>YEAR(Table1[[#This Row],[order_date]])</f>
        <v>2024</v>
      </c>
      <c r="N1386">
        <f>MONTH(Table1[[#This Row],[order_date]])</f>
        <v>4</v>
      </c>
      <c r="O1386" s="3">
        <f>Table1[[#This Row],[sales]]-Table1[[#This Row],[profit]]</f>
        <v>1002.9499999999999</v>
      </c>
      <c r="P1386" s="3">
        <f>Table1[[#This Row],[sales]]*Table1[[#This Row],[quantity]]</f>
        <v>7923.0199999999995</v>
      </c>
      <c r="Q1386" s="9">
        <f>Table1[[#This Row],[delivery_date]]-Table1[[#This Row],[order_date]]</f>
        <v>5</v>
      </c>
    </row>
    <row r="1387" spans="1:17" x14ac:dyDescent="0.35">
      <c r="A1387" t="s">
        <v>1418</v>
      </c>
      <c r="B1387" t="s">
        <v>19</v>
      </c>
      <c r="C1387" t="s">
        <v>33</v>
      </c>
      <c r="D1387" s="2">
        <v>3734.22</v>
      </c>
      <c r="E1387">
        <v>0.48</v>
      </c>
      <c r="F1387">
        <v>8</v>
      </c>
      <c r="G1387" s="1">
        <v>44930</v>
      </c>
      <c r="H1387" s="1">
        <v>44934</v>
      </c>
      <c r="I1387" t="s">
        <v>21</v>
      </c>
      <c r="J1387" t="s">
        <v>22</v>
      </c>
      <c r="K1387" s="2">
        <v>419.78</v>
      </c>
      <c r="L1387" t="s">
        <v>28</v>
      </c>
      <c r="M1387">
        <f>YEAR(Table1[[#This Row],[order_date]])</f>
        <v>2023</v>
      </c>
      <c r="N1387">
        <f>MONTH(Table1[[#This Row],[order_date]])</f>
        <v>1</v>
      </c>
      <c r="O1387" s="3">
        <f>Table1[[#This Row],[sales]]-Table1[[#This Row],[profit]]</f>
        <v>3314.4399999999996</v>
      </c>
      <c r="P1387" s="3">
        <f>Table1[[#This Row],[sales]]*Table1[[#This Row],[quantity]]</f>
        <v>29873.759999999998</v>
      </c>
      <c r="Q1387" s="9">
        <f>Table1[[#This Row],[delivery_date]]-Table1[[#This Row],[order_date]]</f>
        <v>4</v>
      </c>
    </row>
    <row r="1388" spans="1:17" x14ac:dyDescent="0.35">
      <c r="A1388" t="s">
        <v>1419</v>
      </c>
      <c r="B1388" t="s">
        <v>25</v>
      </c>
      <c r="C1388" t="s">
        <v>26</v>
      </c>
      <c r="D1388" s="2">
        <v>822.92</v>
      </c>
      <c r="E1388">
        <v>0.1</v>
      </c>
      <c r="F1388">
        <v>1</v>
      </c>
      <c r="G1388" s="1">
        <v>45487</v>
      </c>
      <c r="H1388" s="1">
        <v>45494</v>
      </c>
      <c r="I1388" t="s">
        <v>21</v>
      </c>
      <c r="J1388" t="s">
        <v>16</v>
      </c>
      <c r="K1388" s="2">
        <v>245.29</v>
      </c>
      <c r="L1388" t="s">
        <v>28</v>
      </c>
      <c r="M1388">
        <f>YEAR(Table1[[#This Row],[order_date]])</f>
        <v>2024</v>
      </c>
      <c r="N1388">
        <f>MONTH(Table1[[#This Row],[order_date]])</f>
        <v>7</v>
      </c>
      <c r="O1388" s="3">
        <f>Table1[[#This Row],[sales]]-Table1[[#This Row],[profit]]</f>
        <v>577.63</v>
      </c>
      <c r="P1388" s="3">
        <f>Table1[[#This Row],[sales]]*Table1[[#This Row],[quantity]]</f>
        <v>822.92</v>
      </c>
      <c r="Q1388" s="9">
        <f>Table1[[#This Row],[delivery_date]]-Table1[[#This Row],[order_date]]</f>
        <v>7</v>
      </c>
    </row>
    <row r="1389" spans="1:17" x14ac:dyDescent="0.35">
      <c r="A1389" t="s">
        <v>1420</v>
      </c>
      <c r="B1389" t="s">
        <v>19</v>
      </c>
      <c r="C1389" t="s">
        <v>14</v>
      </c>
      <c r="D1389" s="2">
        <v>1192.44</v>
      </c>
      <c r="E1389">
        <v>0.42</v>
      </c>
      <c r="F1389">
        <v>5</v>
      </c>
      <c r="G1389" s="1">
        <v>45550</v>
      </c>
      <c r="H1389" s="1">
        <v>45554</v>
      </c>
      <c r="I1389" t="s">
        <v>31</v>
      </c>
      <c r="J1389" t="s">
        <v>22</v>
      </c>
      <c r="K1389" s="2">
        <v>258.16000000000003</v>
      </c>
      <c r="L1389" t="s">
        <v>39</v>
      </c>
      <c r="M1389">
        <f>YEAR(Table1[[#This Row],[order_date]])</f>
        <v>2024</v>
      </c>
      <c r="N1389">
        <f>MONTH(Table1[[#This Row],[order_date]])</f>
        <v>9</v>
      </c>
      <c r="O1389" s="3">
        <f>Table1[[#This Row],[sales]]-Table1[[#This Row],[profit]]</f>
        <v>934.28</v>
      </c>
      <c r="P1389" s="3">
        <f>Table1[[#This Row],[sales]]*Table1[[#This Row],[quantity]]</f>
        <v>5962.2000000000007</v>
      </c>
      <c r="Q1389" s="9">
        <f>Table1[[#This Row],[delivery_date]]-Table1[[#This Row],[order_date]]</f>
        <v>4</v>
      </c>
    </row>
    <row r="1390" spans="1:17" x14ac:dyDescent="0.35">
      <c r="A1390" t="s">
        <v>1421</v>
      </c>
      <c r="B1390" t="s">
        <v>13</v>
      </c>
      <c r="C1390" t="s">
        <v>20</v>
      </c>
      <c r="D1390" s="2">
        <v>2180.31</v>
      </c>
      <c r="E1390">
        <v>0.49</v>
      </c>
      <c r="F1390">
        <v>9</v>
      </c>
      <c r="G1390" s="1">
        <v>45123</v>
      </c>
      <c r="H1390" s="1">
        <v>45128</v>
      </c>
      <c r="I1390" t="s">
        <v>31</v>
      </c>
      <c r="J1390" t="s">
        <v>16</v>
      </c>
      <c r="K1390" s="2">
        <v>163.5</v>
      </c>
      <c r="L1390" t="s">
        <v>48</v>
      </c>
      <c r="M1390">
        <f>YEAR(Table1[[#This Row],[order_date]])</f>
        <v>2023</v>
      </c>
      <c r="N1390">
        <f>MONTH(Table1[[#This Row],[order_date]])</f>
        <v>7</v>
      </c>
      <c r="O1390" s="3">
        <f>Table1[[#This Row],[sales]]-Table1[[#This Row],[profit]]</f>
        <v>2016.81</v>
      </c>
      <c r="P1390" s="3">
        <f>Table1[[#This Row],[sales]]*Table1[[#This Row],[quantity]]</f>
        <v>19622.79</v>
      </c>
      <c r="Q1390" s="9">
        <f>Table1[[#This Row],[delivery_date]]-Table1[[#This Row],[order_date]]</f>
        <v>5</v>
      </c>
    </row>
    <row r="1391" spans="1:17" x14ac:dyDescent="0.35">
      <c r="A1391" t="s">
        <v>1422</v>
      </c>
      <c r="B1391" t="s">
        <v>25</v>
      </c>
      <c r="C1391" t="s">
        <v>14</v>
      </c>
      <c r="D1391" s="2">
        <v>453.35</v>
      </c>
      <c r="E1391">
        <v>0.16</v>
      </c>
      <c r="F1391">
        <v>9</v>
      </c>
      <c r="G1391" s="1">
        <v>45608</v>
      </c>
      <c r="H1391" s="1">
        <v>45615</v>
      </c>
      <c r="I1391" t="s">
        <v>15</v>
      </c>
      <c r="J1391" t="s">
        <v>22</v>
      </c>
      <c r="K1391" s="2">
        <v>95.57</v>
      </c>
      <c r="L1391" t="s">
        <v>17</v>
      </c>
      <c r="M1391">
        <f>YEAR(Table1[[#This Row],[order_date]])</f>
        <v>2024</v>
      </c>
      <c r="N1391">
        <f>MONTH(Table1[[#This Row],[order_date]])</f>
        <v>11</v>
      </c>
      <c r="O1391" s="3">
        <f>Table1[[#This Row],[sales]]-Table1[[#This Row],[profit]]</f>
        <v>357.78000000000003</v>
      </c>
      <c r="P1391" s="3">
        <f>Table1[[#This Row],[sales]]*Table1[[#This Row],[quantity]]</f>
        <v>4080.15</v>
      </c>
      <c r="Q1391" s="9">
        <f>Table1[[#This Row],[delivery_date]]-Table1[[#This Row],[order_date]]</f>
        <v>7</v>
      </c>
    </row>
    <row r="1392" spans="1:17" x14ac:dyDescent="0.35">
      <c r="A1392" t="s">
        <v>1423</v>
      </c>
      <c r="B1392" t="s">
        <v>41</v>
      </c>
      <c r="C1392" t="s">
        <v>26</v>
      </c>
      <c r="D1392" s="2">
        <v>1142.19</v>
      </c>
      <c r="E1392">
        <v>0.09</v>
      </c>
      <c r="F1392">
        <v>7</v>
      </c>
      <c r="G1392" s="1">
        <v>45556</v>
      </c>
      <c r="H1392" s="1">
        <v>45562</v>
      </c>
      <c r="I1392" t="s">
        <v>15</v>
      </c>
      <c r="J1392" t="s">
        <v>27</v>
      </c>
      <c r="K1392" s="2">
        <v>86.59</v>
      </c>
      <c r="L1392" t="s">
        <v>23</v>
      </c>
      <c r="M1392">
        <f>YEAR(Table1[[#This Row],[order_date]])</f>
        <v>2024</v>
      </c>
      <c r="N1392">
        <f>MONTH(Table1[[#This Row],[order_date]])</f>
        <v>9</v>
      </c>
      <c r="O1392" s="3">
        <f>Table1[[#This Row],[sales]]-Table1[[#This Row],[profit]]</f>
        <v>1055.6000000000001</v>
      </c>
      <c r="P1392" s="3">
        <f>Table1[[#This Row],[sales]]*Table1[[#This Row],[quantity]]</f>
        <v>7995.33</v>
      </c>
      <c r="Q1392" s="9">
        <f>Table1[[#This Row],[delivery_date]]-Table1[[#This Row],[order_date]]</f>
        <v>6</v>
      </c>
    </row>
    <row r="1393" spans="1:17" x14ac:dyDescent="0.35">
      <c r="A1393" t="s">
        <v>1424</v>
      </c>
      <c r="B1393" t="s">
        <v>41</v>
      </c>
      <c r="C1393" t="s">
        <v>33</v>
      </c>
      <c r="D1393" s="2">
        <v>833.86</v>
      </c>
      <c r="E1393">
        <v>0.49</v>
      </c>
      <c r="F1393">
        <v>4</v>
      </c>
      <c r="G1393" s="1">
        <v>45001</v>
      </c>
      <c r="H1393" s="1">
        <v>45007</v>
      </c>
      <c r="I1393" t="s">
        <v>15</v>
      </c>
      <c r="J1393" t="s">
        <v>16</v>
      </c>
      <c r="K1393" s="2">
        <v>104.15</v>
      </c>
      <c r="L1393" t="s">
        <v>34</v>
      </c>
      <c r="M1393">
        <f>YEAR(Table1[[#This Row],[order_date]])</f>
        <v>2023</v>
      </c>
      <c r="N1393">
        <f>MONTH(Table1[[#This Row],[order_date]])</f>
        <v>3</v>
      </c>
      <c r="O1393" s="3">
        <f>Table1[[#This Row],[sales]]-Table1[[#This Row],[profit]]</f>
        <v>729.71</v>
      </c>
      <c r="P1393" s="3">
        <f>Table1[[#This Row],[sales]]*Table1[[#This Row],[quantity]]</f>
        <v>3335.44</v>
      </c>
      <c r="Q1393" s="9">
        <f>Table1[[#This Row],[delivery_date]]-Table1[[#This Row],[order_date]]</f>
        <v>6</v>
      </c>
    </row>
    <row r="1394" spans="1:17" x14ac:dyDescent="0.35">
      <c r="A1394" t="s">
        <v>1425</v>
      </c>
      <c r="B1394" t="s">
        <v>19</v>
      </c>
      <c r="C1394" t="s">
        <v>36</v>
      </c>
      <c r="D1394" s="2">
        <v>4761.4799999999996</v>
      </c>
      <c r="E1394">
        <v>0.03</v>
      </c>
      <c r="F1394">
        <v>2</v>
      </c>
      <c r="G1394" s="1">
        <v>45131</v>
      </c>
      <c r="H1394" s="1">
        <v>45138</v>
      </c>
      <c r="I1394" t="s">
        <v>21</v>
      </c>
      <c r="J1394" t="s">
        <v>16</v>
      </c>
      <c r="K1394" s="2">
        <v>1244.54</v>
      </c>
      <c r="L1394" t="s">
        <v>48</v>
      </c>
      <c r="M1394">
        <f>YEAR(Table1[[#This Row],[order_date]])</f>
        <v>2023</v>
      </c>
      <c r="N1394">
        <f>MONTH(Table1[[#This Row],[order_date]])</f>
        <v>7</v>
      </c>
      <c r="O1394" s="3">
        <f>Table1[[#This Row],[sales]]-Table1[[#This Row],[profit]]</f>
        <v>3516.9399999999996</v>
      </c>
      <c r="P1394" s="3">
        <f>Table1[[#This Row],[sales]]*Table1[[#This Row],[quantity]]</f>
        <v>9522.9599999999991</v>
      </c>
      <c r="Q1394" s="9">
        <f>Table1[[#This Row],[delivery_date]]-Table1[[#This Row],[order_date]]</f>
        <v>7</v>
      </c>
    </row>
    <row r="1395" spans="1:17" x14ac:dyDescent="0.35">
      <c r="A1395" t="s">
        <v>1426</v>
      </c>
      <c r="B1395" t="s">
        <v>41</v>
      </c>
      <c r="C1395" t="s">
        <v>26</v>
      </c>
      <c r="D1395" s="2">
        <v>1038.48</v>
      </c>
      <c r="E1395">
        <v>0.14000000000000001</v>
      </c>
      <c r="F1395">
        <v>5</v>
      </c>
      <c r="G1395" s="1">
        <v>45522</v>
      </c>
      <c r="H1395" s="1">
        <v>45527</v>
      </c>
      <c r="I1395" t="s">
        <v>15</v>
      </c>
      <c r="J1395" t="s">
        <v>16</v>
      </c>
      <c r="K1395" s="2">
        <v>289.31</v>
      </c>
      <c r="L1395" t="s">
        <v>17</v>
      </c>
      <c r="M1395">
        <f>YEAR(Table1[[#This Row],[order_date]])</f>
        <v>2024</v>
      </c>
      <c r="N1395">
        <f>MONTH(Table1[[#This Row],[order_date]])</f>
        <v>8</v>
      </c>
      <c r="O1395" s="3">
        <f>Table1[[#This Row],[sales]]-Table1[[#This Row],[profit]]</f>
        <v>749.17000000000007</v>
      </c>
      <c r="P1395" s="3">
        <f>Table1[[#This Row],[sales]]*Table1[[#This Row],[quantity]]</f>
        <v>5192.3999999999996</v>
      </c>
      <c r="Q1395" s="9">
        <f>Table1[[#This Row],[delivery_date]]-Table1[[#This Row],[order_date]]</f>
        <v>5</v>
      </c>
    </row>
    <row r="1396" spans="1:17" x14ac:dyDescent="0.35">
      <c r="A1396" t="s">
        <v>1427</v>
      </c>
      <c r="B1396" t="s">
        <v>25</v>
      </c>
      <c r="C1396" t="s">
        <v>33</v>
      </c>
      <c r="D1396" s="2">
        <v>4322.67</v>
      </c>
      <c r="E1396">
        <v>0.37</v>
      </c>
      <c r="F1396">
        <v>4</v>
      </c>
      <c r="G1396" s="1">
        <v>45472</v>
      </c>
      <c r="H1396" s="1">
        <v>45476</v>
      </c>
      <c r="I1396" t="s">
        <v>21</v>
      </c>
      <c r="J1396" t="s">
        <v>16</v>
      </c>
      <c r="K1396" s="2">
        <v>1145.53</v>
      </c>
      <c r="L1396" t="s">
        <v>34</v>
      </c>
      <c r="M1396">
        <f>YEAR(Table1[[#This Row],[order_date]])</f>
        <v>2024</v>
      </c>
      <c r="N1396">
        <f>MONTH(Table1[[#This Row],[order_date]])</f>
        <v>6</v>
      </c>
      <c r="O1396" s="3">
        <f>Table1[[#This Row],[sales]]-Table1[[#This Row],[profit]]</f>
        <v>3177.1400000000003</v>
      </c>
      <c r="P1396" s="3">
        <f>Table1[[#This Row],[sales]]*Table1[[#This Row],[quantity]]</f>
        <v>17290.68</v>
      </c>
      <c r="Q1396" s="9">
        <f>Table1[[#This Row],[delivery_date]]-Table1[[#This Row],[order_date]]</f>
        <v>4</v>
      </c>
    </row>
    <row r="1397" spans="1:17" x14ac:dyDescent="0.35">
      <c r="A1397" t="s">
        <v>1428</v>
      </c>
      <c r="B1397" t="s">
        <v>41</v>
      </c>
      <c r="C1397" t="s">
        <v>26</v>
      </c>
      <c r="D1397" s="2">
        <v>662.51</v>
      </c>
      <c r="E1397">
        <v>0.31</v>
      </c>
      <c r="F1397">
        <v>1</v>
      </c>
      <c r="G1397" s="1">
        <v>45279</v>
      </c>
      <c r="H1397" s="1">
        <v>45285</v>
      </c>
      <c r="I1397" t="s">
        <v>15</v>
      </c>
      <c r="J1397" t="s">
        <v>22</v>
      </c>
      <c r="K1397" s="2">
        <v>124.94</v>
      </c>
      <c r="L1397" t="s">
        <v>28</v>
      </c>
      <c r="M1397">
        <f>YEAR(Table1[[#This Row],[order_date]])</f>
        <v>2023</v>
      </c>
      <c r="N1397">
        <f>MONTH(Table1[[#This Row],[order_date]])</f>
        <v>12</v>
      </c>
      <c r="O1397" s="3">
        <f>Table1[[#This Row],[sales]]-Table1[[#This Row],[profit]]</f>
        <v>537.56999999999994</v>
      </c>
      <c r="P1397" s="3">
        <f>Table1[[#This Row],[sales]]*Table1[[#This Row],[quantity]]</f>
        <v>662.51</v>
      </c>
      <c r="Q1397" s="9">
        <f>Table1[[#This Row],[delivery_date]]-Table1[[#This Row],[order_date]]</f>
        <v>6</v>
      </c>
    </row>
    <row r="1398" spans="1:17" x14ac:dyDescent="0.35">
      <c r="A1398" t="s">
        <v>1429</v>
      </c>
      <c r="B1398" t="s">
        <v>13</v>
      </c>
      <c r="C1398" t="s">
        <v>20</v>
      </c>
      <c r="D1398" s="2">
        <v>4361.3999999999996</v>
      </c>
      <c r="E1398">
        <v>0.34</v>
      </c>
      <c r="F1398">
        <v>7</v>
      </c>
      <c r="G1398" s="1">
        <v>45452</v>
      </c>
      <c r="H1398" s="1">
        <v>45459</v>
      </c>
      <c r="I1398" t="s">
        <v>15</v>
      </c>
      <c r="J1398" t="s">
        <v>16</v>
      </c>
      <c r="K1398" s="2">
        <v>712.12</v>
      </c>
      <c r="L1398" t="s">
        <v>39</v>
      </c>
      <c r="M1398">
        <f>YEAR(Table1[[#This Row],[order_date]])</f>
        <v>2024</v>
      </c>
      <c r="N1398">
        <f>MONTH(Table1[[#This Row],[order_date]])</f>
        <v>6</v>
      </c>
      <c r="O1398" s="3">
        <f>Table1[[#This Row],[sales]]-Table1[[#This Row],[profit]]</f>
        <v>3649.2799999999997</v>
      </c>
      <c r="P1398" s="3">
        <f>Table1[[#This Row],[sales]]*Table1[[#This Row],[quantity]]</f>
        <v>30529.799999999996</v>
      </c>
      <c r="Q1398" s="9">
        <f>Table1[[#This Row],[delivery_date]]-Table1[[#This Row],[order_date]]</f>
        <v>7</v>
      </c>
    </row>
    <row r="1399" spans="1:17" x14ac:dyDescent="0.35">
      <c r="A1399" t="s">
        <v>1430</v>
      </c>
      <c r="B1399" t="s">
        <v>13</v>
      </c>
      <c r="C1399" t="s">
        <v>14</v>
      </c>
      <c r="D1399" s="2">
        <v>3037.23</v>
      </c>
      <c r="E1399">
        <v>0.35</v>
      </c>
      <c r="F1399">
        <v>3</v>
      </c>
      <c r="G1399" s="1">
        <v>45258</v>
      </c>
      <c r="H1399" s="1">
        <v>45262</v>
      </c>
      <c r="I1399" t="s">
        <v>15</v>
      </c>
      <c r="J1399" t="s">
        <v>27</v>
      </c>
      <c r="K1399" s="2">
        <v>338.43</v>
      </c>
      <c r="L1399" t="s">
        <v>17</v>
      </c>
      <c r="M1399">
        <f>YEAR(Table1[[#This Row],[order_date]])</f>
        <v>2023</v>
      </c>
      <c r="N1399">
        <f>MONTH(Table1[[#This Row],[order_date]])</f>
        <v>11</v>
      </c>
      <c r="O1399" s="3">
        <f>Table1[[#This Row],[sales]]-Table1[[#This Row],[profit]]</f>
        <v>2698.8</v>
      </c>
      <c r="P1399" s="3">
        <f>Table1[[#This Row],[sales]]*Table1[[#This Row],[quantity]]</f>
        <v>9111.69</v>
      </c>
      <c r="Q1399" s="9">
        <f>Table1[[#This Row],[delivery_date]]-Table1[[#This Row],[order_date]]</f>
        <v>4</v>
      </c>
    </row>
    <row r="1400" spans="1:17" x14ac:dyDescent="0.35">
      <c r="A1400" t="s">
        <v>1431</v>
      </c>
      <c r="B1400" t="s">
        <v>19</v>
      </c>
      <c r="C1400" t="s">
        <v>36</v>
      </c>
      <c r="D1400" s="2">
        <v>4263.5600000000004</v>
      </c>
      <c r="E1400">
        <v>0.34</v>
      </c>
      <c r="F1400">
        <v>6</v>
      </c>
      <c r="G1400" s="1">
        <v>45129</v>
      </c>
      <c r="H1400" s="1">
        <v>45133</v>
      </c>
      <c r="I1400" t="s">
        <v>31</v>
      </c>
      <c r="J1400" t="s">
        <v>27</v>
      </c>
      <c r="K1400" s="2">
        <v>1063.9000000000001</v>
      </c>
      <c r="L1400" t="s">
        <v>48</v>
      </c>
      <c r="M1400">
        <f>YEAR(Table1[[#This Row],[order_date]])</f>
        <v>2023</v>
      </c>
      <c r="N1400">
        <f>MONTH(Table1[[#This Row],[order_date]])</f>
        <v>7</v>
      </c>
      <c r="O1400" s="3">
        <f>Table1[[#This Row],[sales]]-Table1[[#This Row],[profit]]</f>
        <v>3199.6600000000003</v>
      </c>
      <c r="P1400" s="3">
        <f>Table1[[#This Row],[sales]]*Table1[[#This Row],[quantity]]</f>
        <v>25581.360000000001</v>
      </c>
      <c r="Q1400" s="9">
        <f>Table1[[#This Row],[delivery_date]]-Table1[[#This Row],[order_date]]</f>
        <v>4</v>
      </c>
    </row>
    <row r="1401" spans="1:17" x14ac:dyDescent="0.35">
      <c r="A1401" t="s">
        <v>1432</v>
      </c>
      <c r="B1401" t="s">
        <v>25</v>
      </c>
      <c r="C1401" t="s">
        <v>33</v>
      </c>
      <c r="D1401" s="2">
        <v>4350.01</v>
      </c>
      <c r="E1401">
        <v>0.17</v>
      </c>
      <c r="F1401">
        <v>5</v>
      </c>
      <c r="G1401" s="1">
        <v>45164</v>
      </c>
      <c r="H1401" s="1">
        <v>45170</v>
      </c>
      <c r="I1401" t="s">
        <v>31</v>
      </c>
      <c r="J1401" t="s">
        <v>22</v>
      </c>
      <c r="K1401" s="2">
        <v>894.8</v>
      </c>
      <c r="L1401" t="s">
        <v>28</v>
      </c>
      <c r="M1401">
        <f>YEAR(Table1[[#This Row],[order_date]])</f>
        <v>2023</v>
      </c>
      <c r="N1401">
        <f>MONTH(Table1[[#This Row],[order_date]])</f>
        <v>8</v>
      </c>
      <c r="O1401" s="3">
        <f>Table1[[#This Row],[sales]]-Table1[[#This Row],[profit]]</f>
        <v>3455.21</v>
      </c>
      <c r="P1401" s="3">
        <f>Table1[[#This Row],[sales]]*Table1[[#This Row],[quantity]]</f>
        <v>21750.050000000003</v>
      </c>
      <c r="Q1401" s="9">
        <f>Table1[[#This Row],[delivery_date]]-Table1[[#This Row],[order_date]]</f>
        <v>6</v>
      </c>
    </row>
    <row r="1402" spans="1:17" x14ac:dyDescent="0.35">
      <c r="A1402" t="s">
        <v>1433</v>
      </c>
      <c r="B1402" t="s">
        <v>13</v>
      </c>
      <c r="C1402" t="s">
        <v>36</v>
      </c>
      <c r="D1402" s="2">
        <v>3022.23</v>
      </c>
      <c r="E1402">
        <v>0.16</v>
      </c>
      <c r="F1402">
        <v>4</v>
      </c>
      <c r="G1402" s="1">
        <v>45328</v>
      </c>
      <c r="H1402" s="1">
        <v>45329</v>
      </c>
      <c r="I1402" t="s">
        <v>15</v>
      </c>
      <c r="J1402" t="s">
        <v>22</v>
      </c>
      <c r="K1402" s="2">
        <v>551.17999999999995</v>
      </c>
      <c r="L1402" t="s">
        <v>48</v>
      </c>
      <c r="M1402">
        <f>YEAR(Table1[[#This Row],[order_date]])</f>
        <v>2024</v>
      </c>
      <c r="N1402">
        <f>MONTH(Table1[[#This Row],[order_date]])</f>
        <v>2</v>
      </c>
      <c r="O1402" s="3">
        <f>Table1[[#This Row],[sales]]-Table1[[#This Row],[profit]]</f>
        <v>2471.0500000000002</v>
      </c>
      <c r="P1402" s="3">
        <f>Table1[[#This Row],[sales]]*Table1[[#This Row],[quantity]]</f>
        <v>12088.92</v>
      </c>
      <c r="Q1402" s="9">
        <f>Table1[[#This Row],[delivery_date]]-Table1[[#This Row],[order_date]]</f>
        <v>1</v>
      </c>
    </row>
    <row r="1403" spans="1:17" x14ac:dyDescent="0.35">
      <c r="A1403" t="s">
        <v>1434</v>
      </c>
      <c r="B1403" t="s">
        <v>13</v>
      </c>
      <c r="C1403" t="s">
        <v>36</v>
      </c>
      <c r="D1403" s="2">
        <v>4596.7</v>
      </c>
      <c r="E1403">
        <v>0.21</v>
      </c>
      <c r="F1403">
        <v>3</v>
      </c>
      <c r="G1403" s="1">
        <v>45315</v>
      </c>
      <c r="H1403" s="1">
        <v>45316</v>
      </c>
      <c r="I1403" t="s">
        <v>31</v>
      </c>
      <c r="J1403" t="s">
        <v>16</v>
      </c>
      <c r="K1403" s="2">
        <v>527.46</v>
      </c>
      <c r="L1403" t="s">
        <v>39</v>
      </c>
      <c r="M1403">
        <f>YEAR(Table1[[#This Row],[order_date]])</f>
        <v>2024</v>
      </c>
      <c r="N1403">
        <f>MONTH(Table1[[#This Row],[order_date]])</f>
        <v>1</v>
      </c>
      <c r="O1403" s="3">
        <f>Table1[[#This Row],[sales]]-Table1[[#This Row],[profit]]</f>
        <v>4069.24</v>
      </c>
      <c r="P1403" s="3">
        <f>Table1[[#This Row],[sales]]*Table1[[#This Row],[quantity]]</f>
        <v>13790.099999999999</v>
      </c>
      <c r="Q1403" s="9">
        <f>Table1[[#This Row],[delivery_date]]-Table1[[#This Row],[order_date]]</f>
        <v>1</v>
      </c>
    </row>
    <row r="1404" spans="1:17" x14ac:dyDescent="0.35">
      <c r="A1404" t="s">
        <v>1435</v>
      </c>
      <c r="B1404" t="s">
        <v>25</v>
      </c>
      <c r="C1404" t="s">
        <v>36</v>
      </c>
      <c r="D1404" s="2">
        <v>2968.7</v>
      </c>
      <c r="E1404">
        <v>0.4</v>
      </c>
      <c r="F1404">
        <v>9</v>
      </c>
      <c r="G1404" s="1">
        <v>45566</v>
      </c>
      <c r="H1404" s="1">
        <v>45573</v>
      </c>
      <c r="I1404" t="s">
        <v>21</v>
      </c>
      <c r="J1404" t="s">
        <v>16</v>
      </c>
      <c r="K1404" s="2">
        <v>378.73</v>
      </c>
      <c r="L1404" t="s">
        <v>23</v>
      </c>
      <c r="M1404">
        <f>YEAR(Table1[[#This Row],[order_date]])</f>
        <v>2024</v>
      </c>
      <c r="N1404">
        <f>MONTH(Table1[[#This Row],[order_date]])</f>
        <v>10</v>
      </c>
      <c r="O1404" s="3">
        <f>Table1[[#This Row],[sales]]-Table1[[#This Row],[profit]]</f>
        <v>2589.9699999999998</v>
      </c>
      <c r="P1404" s="3">
        <f>Table1[[#This Row],[sales]]*Table1[[#This Row],[quantity]]</f>
        <v>26718.3</v>
      </c>
      <c r="Q1404" s="9">
        <f>Table1[[#This Row],[delivery_date]]-Table1[[#This Row],[order_date]]</f>
        <v>7</v>
      </c>
    </row>
    <row r="1405" spans="1:17" x14ac:dyDescent="0.35">
      <c r="A1405" t="s">
        <v>1436</v>
      </c>
      <c r="B1405" t="s">
        <v>41</v>
      </c>
      <c r="C1405" t="s">
        <v>33</v>
      </c>
      <c r="D1405" s="2">
        <v>3591.57</v>
      </c>
      <c r="E1405">
        <v>0.47</v>
      </c>
      <c r="F1405">
        <v>5</v>
      </c>
      <c r="G1405" s="1">
        <v>44993</v>
      </c>
      <c r="H1405" s="1">
        <v>45000</v>
      </c>
      <c r="I1405" t="s">
        <v>21</v>
      </c>
      <c r="J1405" t="s">
        <v>27</v>
      </c>
      <c r="K1405" s="2">
        <v>399.73</v>
      </c>
      <c r="L1405" t="s">
        <v>39</v>
      </c>
      <c r="M1405">
        <f>YEAR(Table1[[#This Row],[order_date]])</f>
        <v>2023</v>
      </c>
      <c r="N1405">
        <f>MONTH(Table1[[#This Row],[order_date]])</f>
        <v>3</v>
      </c>
      <c r="O1405" s="3">
        <f>Table1[[#This Row],[sales]]-Table1[[#This Row],[profit]]</f>
        <v>3191.84</v>
      </c>
      <c r="P1405" s="3">
        <f>Table1[[#This Row],[sales]]*Table1[[#This Row],[quantity]]</f>
        <v>17957.850000000002</v>
      </c>
      <c r="Q1405" s="9">
        <f>Table1[[#This Row],[delivery_date]]-Table1[[#This Row],[order_date]]</f>
        <v>7</v>
      </c>
    </row>
    <row r="1406" spans="1:17" x14ac:dyDescent="0.35">
      <c r="A1406" t="s">
        <v>1437</v>
      </c>
      <c r="B1406" t="s">
        <v>41</v>
      </c>
      <c r="C1406" t="s">
        <v>33</v>
      </c>
      <c r="D1406" s="2">
        <v>2138.79</v>
      </c>
      <c r="E1406">
        <v>0.23</v>
      </c>
      <c r="F1406">
        <v>7</v>
      </c>
      <c r="G1406" s="1">
        <v>45076</v>
      </c>
      <c r="H1406" s="1">
        <v>45077</v>
      </c>
      <c r="I1406" t="s">
        <v>31</v>
      </c>
      <c r="J1406" t="s">
        <v>27</v>
      </c>
      <c r="K1406" s="2">
        <v>447.99</v>
      </c>
      <c r="L1406" t="s">
        <v>23</v>
      </c>
      <c r="M1406">
        <f>YEAR(Table1[[#This Row],[order_date]])</f>
        <v>2023</v>
      </c>
      <c r="N1406">
        <f>MONTH(Table1[[#This Row],[order_date]])</f>
        <v>5</v>
      </c>
      <c r="O1406" s="3">
        <f>Table1[[#This Row],[sales]]-Table1[[#This Row],[profit]]</f>
        <v>1690.8</v>
      </c>
      <c r="P1406" s="3">
        <f>Table1[[#This Row],[sales]]*Table1[[#This Row],[quantity]]</f>
        <v>14971.529999999999</v>
      </c>
      <c r="Q1406" s="9">
        <f>Table1[[#This Row],[delivery_date]]-Table1[[#This Row],[order_date]]</f>
        <v>1</v>
      </c>
    </row>
    <row r="1407" spans="1:17" x14ac:dyDescent="0.35">
      <c r="A1407" t="s">
        <v>1438</v>
      </c>
      <c r="B1407" t="s">
        <v>19</v>
      </c>
      <c r="C1407" t="s">
        <v>36</v>
      </c>
      <c r="D1407" s="2">
        <v>4578.93</v>
      </c>
      <c r="E1407">
        <v>0.04</v>
      </c>
      <c r="F1407">
        <v>4</v>
      </c>
      <c r="G1407" s="1">
        <v>45060</v>
      </c>
      <c r="H1407" s="1">
        <v>45067</v>
      </c>
      <c r="I1407" t="s">
        <v>15</v>
      </c>
      <c r="J1407" t="s">
        <v>22</v>
      </c>
      <c r="K1407" s="2">
        <v>928.89</v>
      </c>
      <c r="L1407" t="s">
        <v>23</v>
      </c>
      <c r="M1407">
        <f>YEAR(Table1[[#This Row],[order_date]])</f>
        <v>2023</v>
      </c>
      <c r="N1407">
        <f>MONTH(Table1[[#This Row],[order_date]])</f>
        <v>5</v>
      </c>
      <c r="O1407" s="3">
        <f>Table1[[#This Row],[sales]]-Table1[[#This Row],[profit]]</f>
        <v>3650.0400000000004</v>
      </c>
      <c r="P1407" s="3">
        <f>Table1[[#This Row],[sales]]*Table1[[#This Row],[quantity]]</f>
        <v>18315.72</v>
      </c>
      <c r="Q1407" s="9">
        <f>Table1[[#This Row],[delivery_date]]-Table1[[#This Row],[order_date]]</f>
        <v>7</v>
      </c>
    </row>
    <row r="1408" spans="1:17" x14ac:dyDescent="0.35">
      <c r="A1408" t="s">
        <v>1439</v>
      </c>
      <c r="B1408" t="s">
        <v>41</v>
      </c>
      <c r="C1408" t="s">
        <v>14</v>
      </c>
      <c r="D1408" s="2">
        <v>4138.3999999999996</v>
      </c>
      <c r="E1408">
        <v>0.47</v>
      </c>
      <c r="F1408">
        <v>1</v>
      </c>
      <c r="G1408" s="1">
        <v>45337</v>
      </c>
      <c r="H1408" s="1">
        <v>45338</v>
      </c>
      <c r="I1408" t="s">
        <v>31</v>
      </c>
      <c r="J1408" t="s">
        <v>22</v>
      </c>
      <c r="K1408" s="2">
        <v>384.22</v>
      </c>
      <c r="L1408" t="s">
        <v>17</v>
      </c>
      <c r="M1408">
        <f>YEAR(Table1[[#This Row],[order_date]])</f>
        <v>2024</v>
      </c>
      <c r="N1408">
        <f>MONTH(Table1[[#This Row],[order_date]])</f>
        <v>2</v>
      </c>
      <c r="O1408" s="3">
        <f>Table1[[#This Row],[sales]]-Table1[[#This Row],[profit]]</f>
        <v>3754.1799999999994</v>
      </c>
      <c r="P1408" s="3">
        <f>Table1[[#This Row],[sales]]*Table1[[#This Row],[quantity]]</f>
        <v>4138.3999999999996</v>
      </c>
      <c r="Q1408" s="9">
        <f>Table1[[#This Row],[delivery_date]]-Table1[[#This Row],[order_date]]</f>
        <v>1</v>
      </c>
    </row>
    <row r="1409" spans="1:17" x14ac:dyDescent="0.35">
      <c r="A1409" t="s">
        <v>1440</v>
      </c>
      <c r="B1409" t="s">
        <v>25</v>
      </c>
      <c r="C1409" t="s">
        <v>26</v>
      </c>
      <c r="D1409" s="2">
        <v>916.89</v>
      </c>
      <c r="E1409">
        <v>0.04</v>
      </c>
      <c r="F1409">
        <v>2</v>
      </c>
      <c r="G1409" s="1">
        <v>45139</v>
      </c>
      <c r="H1409" s="1">
        <v>45145</v>
      </c>
      <c r="I1409" t="s">
        <v>31</v>
      </c>
      <c r="J1409" t="s">
        <v>16</v>
      </c>
      <c r="K1409" s="2">
        <v>121.93</v>
      </c>
      <c r="L1409" t="s">
        <v>39</v>
      </c>
      <c r="M1409">
        <f>YEAR(Table1[[#This Row],[order_date]])</f>
        <v>2023</v>
      </c>
      <c r="N1409">
        <f>MONTH(Table1[[#This Row],[order_date]])</f>
        <v>8</v>
      </c>
      <c r="O1409" s="3">
        <f>Table1[[#This Row],[sales]]-Table1[[#This Row],[profit]]</f>
        <v>794.96</v>
      </c>
      <c r="P1409" s="3">
        <f>Table1[[#This Row],[sales]]*Table1[[#This Row],[quantity]]</f>
        <v>1833.78</v>
      </c>
      <c r="Q1409" s="9">
        <f>Table1[[#This Row],[delivery_date]]-Table1[[#This Row],[order_date]]</f>
        <v>6</v>
      </c>
    </row>
    <row r="1410" spans="1:17" x14ac:dyDescent="0.35">
      <c r="A1410" t="s">
        <v>1441</v>
      </c>
      <c r="B1410" t="s">
        <v>13</v>
      </c>
      <c r="C1410" t="s">
        <v>36</v>
      </c>
      <c r="D1410" s="2">
        <v>2924.3</v>
      </c>
      <c r="E1410">
        <v>0.08</v>
      </c>
      <c r="F1410">
        <v>5</v>
      </c>
      <c r="G1410" s="1">
        <v>45475</v>
      </c>
      <c r="H1410" s="1">
        <v>45482</v>
      </c>
      <c r="I1410" t="s">
        <v>21</v>
      </c>
      <c r="J1410" t="s">
        <v>27</v>
      </c>
      <c r="K1410" s="2">
        <v>158.66</v>
      </c>
      <c r="L1410" t="s">
        <v>23</v>
      </c>
      <c r="M1410">
        <f>YEAR(Table1[[#This Row],[order_date]])</f>
        <v>2024</v>
      </c>
      <c r="N1410">
        <f>MONTH(Table1[[#This Row],[order_date]])</f>
        <v>7</v>
      </c>
      <c r="O1410" s="3">
        <f>Table1[[#This Row],[sales]]-Table1[[#This Row],[profit]]</f>
        <v>2765.6400000000003</v>
      </c>
      <c r="P1410" s="3">
        <f>Table1[[#This Row],[sales]]*Table1[[#This Row],[quantity]]</f>
        <v>14621.5</v>
      </c>
      <c r="Q1410" s="9">
        <f>Table1[[#This Row],[delivery_date]]-Table1[[#This Row],[order_date]]</f>
        <v>7</v>
      </c>
    </row>
    <row r="1411" spans="1:17" x14ac:dyDescent="0.35">
      <c r="A1411" t="s">
        <v>1442</v>
      </c>
      <c r="B1411" t="s">
        <v>41</v>
      </c>
      <c r="C1411" t="s">
        <v>20</v>
      </c>
      <c r="D1411" s="2">
        <v>4494.45</v>
      </c>
      <c r="E1411">
        <v>0.43</v>
      </c>
      <c r="F1411">
        <v>8</v>
      </c>
      <c r="G1411" s="1">
        <v>45427</v>
      </c>
      <c r="H1411" s="1">
        <v>45433</v>
      </c>
      <c r="I1411" t="s">
        <v>15</v>
      </c>
      <c r="J1411" t="s">
        <v>22</v>
      </c>
      <c r="K1411" s="2">
        <v>424.41</v>
      </c>
      <c r="L1411" t="s">
        <v>39</v>
      </c>
      <c r="M1411">
        <f>YEAR(Table1[[#This Row],[order_date]])</f>
        <v>2024</v>
      </c>
      <c r="N1411">
        <f>MONTH(Table1[[#This Row],[order_date]])</f>
        <v>5</v>
      </c>
      <c r="O1411" s="3">
        <f>Table1[[#This Row],[sales]]-Table1[[#This Row],[profit]]</f>
        <v>4070.04</v>
      </c>
      <c r="P1411" s="3">
        <f>Table1[[#This Row],[sales]]*Table1[[#This Row],[quantity]]</f>
        <v>35955.599999999999</v>
      </c>
      <c r="Q1411" s="9">
        <f>Table1[[#This Row],[delivery_date]]-Table1[[#This Row],[order_date]]</f>
        <v>6</v>
      </c>
    </row>
    <row r="1412" spans="1:17" x14ac:dyDescent="0.35">
      <c r="A1412" t="s">
        <v>1443</v>
      </c>
      <c r="B1412" t="s">
        <v>19</v>
      </c>
      <c r="C1412" t="s">
        <v>36</v>
      </c>
      <c r="D1412" s="2">
        <v>3986.02</v>
      </c>
      <c r="E1412">
        <v>0.28000000000000003</v>
      </c>
      <c r="F1412">
        <v>8</v>
      </c>
      <c r="G1412" s="1">
        <v>45559</v>
      </c>
      <c r="H1412" s="1">
        <v>45564</v>
      </c>
      <c r="I1412" t="s">
        <v>21</v>
      </c>
      <c r="J1412" t="s">
        <v>16</v>
      </c>
      <c r="K1412" s="2">
        <v>726.08</v>
      </c>
      <c r="L1412" t="s">
        <v>48</v>
      </c>
      <c r="M1412">
        <f>YEAR(Table1[[#This Row],[order_date]])</f>
        <v>2024</v>
      </c>
      <c r="N1412">
        <f>MONTH(Table1[[#This Row],[order_date]])</f>
        <v>9</v>
      </c>
      <c r="O1412" s="3">
        <f>Table1[[#This Row],[sales]]-Table1[[#This Row],[profit]]</f>
        <v>3259.94</v>
      </c>
      <c r="P1412" s="3">
        <f>Table1[[#This Row],[sales]]*Table1[[#This Row],[quantity]]</f>
        <v>31888.16</v>
      </c>
      <c r="Q1412" s="9">
        <f>Table1[[#This Row],[delivery_date]]-Table1[[#This Row],[order_date]]</f>
        <v>5</v>
      </c>
    </row>
    <row r="1413" spans="1:17" x14ac:dyDescent="0.35">
      <c r="A1413" t="s">
        <v>1444</v>
      </c>
      <c r="B1413" t="s">
        <v>41</v>
      </c>
      <c r="C1413" t="s">
        <v>33</v>
      </c>
      <c r="D1413" s="2">
        <v>4816.51</v>
      </c>
      <c r="E1413">
        <v>0.18</v>
      </c>
      <c r="F1413">
        <v>8</v>
      </c>
      <c r="G1413" s="1">
        <v>45152</v>
      </c>
      <c r="H1413" s="1">
        <v>45159</v>
      </c>
      <c r="I1413" t="s">
        <v>31</v>
      </c>
      <c r="J1413" t="s">
        <v>22</v>
      </c>
      <c r="K1413" s="2">
        <v>695.41</v>
      </c>
      <c r="L1413" t="s">
        <v>17</v>
      </c>
      <c r="M1413">
        <f>YEAR(Table1[[#This Row],[order_date]])</f>
        <v>2023</v>
      </c>
      <c r="N1413">
        <f>MONTH(Table1[[#This Row],[order_date]])</f>
        <v>8</v>
      </c>
      <c r="O1413" s="3">
        <f>Table1[[#This Row],[sales]]-Table1[[#This Row],[profit]]</f>
        <v>4121.1000000000004</v>
      </c>
      <c r="P1413" s="3">
        <f>Table1[[#This Row],[sales]]*Table1[[#This Row],[quantity]]</f>
        <v>38532.080000000002</v>
      </c>
      <c r="Q1413" s="9">
        <f>Table1[[#This Row],[delivery_date]]-Table1[[#This Row],[order_date]]</f>
        <v>7</v>
      </c>
    </row>
    <row r="1414" spans="1:17" x14ac:dyDescent="0.35">
      <c r="A1414" t="s">
        <v>1445</v>
      </c>
      <c r="B1414" t="s">
        <v>25</v>
      </c>
      <c r="C1414" t="s">
        <v>26</v>
      </c>
      <c r="D1414" s="2">
        <v>1233.3800000000001</v>
      </c>
      <c r="E1414">
        <v>0.47</v>
      </c>
      <c r="F1414">
        <v>9</v>
      </c>
      <c r="G1414" s="1">
        <v>45309</v>
      </c>
      <c r="H1414" s="1">
        <v>45311</v>
      </c>
      <c r="I1414" t="s">
        <v>31</v>
      </c>
      <c r="J1414" t="s">
        <v>16</v>
      </c>
      <c r="K1414" s="2">
        <v>242.74</v>
      </c>
      <c r="L1414" t="s">
        <v>39</v>
      </c>
      <c r="M1414">
        <f>YEAR(Table1[[#This Row],[order_date]])</f>
        <v>2024</v>
      </c>
      <c r="N1414">
        <f>MONTH(Table1[[#This Row],[order_date]])</f>
        <v>1</v>
      </c>
      <c r="O1414" s="3">
        <f>Table1[[#This Row],[sales]]-Table1[[#This Row],[profit]]</f>
        <v>990.6400000000001</v>
      </c>
      <c r="P1414" s="3">
        <f>Table1[[#This Row],[sales]]*Table1[[#This Row],[quantity]]</f>
        <v>11100.420000000002</v>
      </c>
      <c r="Q1414" s="9">
        <f>Table1[[#This Row],[delivery_date]]-Table1[[#This Row],[order_date]]</f>
        <v>2</v>
      </c>
    </row>
    <row r="1415" spans="1:17" x14ac:dyDescent="0.35">
      <c r="A1415" t="s">
        <v>1446</v>
      </c>
      <c r="B1415" t="s">
        <v>19</v>
      </c>
      <c r="C1415" t="s">
        <v>20</v>
      </c>
      <c r="D1415" s="2">
        <v>1900.55</v>
      </c>
      <c r="E1415">
        <v>0.48</v>
      </c>
      <c r="F1415">
        <v>2</v>
      </c>
      <c r="G1415" s="1">
        <v>45474</v>
      </c>
      <c r="H1415" s="1">
        <v>45481</v>
      </c>
      <c r="I1415" t="s">
        <v>15</v>
      </c>
      <c r="J1415" t="s">
        <v>22</v>
      </c>
      <c r="K1415" s="2">
        <v>295.14</v>
      </c>
      <c r="L1415" t="s">
        <v>34</v>
      </c>
      <c r="M1415">
        <f>YEAR(Table1[[#This Row],[order_date]])</f>
        <v>2024</v>
      </c>
      <c r="N1415">
        <f>MONTH(Table1[[#This Row],[order_date]])</f>
        <v>7</v>
      </c>
      <c r="O1415" s="3">
        <f>Table1[[#This Row],[sales]]-Table1[[#This Row],[profit]]</f>
        <v>1605.4099999999999</v>
      </c>
      <c r="P1415" s="3">
        <f>Table1[[#This Row],[sales]]*Table1[[#This Row],[quantity]]</f>
        <v>3801.1</v>
      </c>
      <c r="Q1415" s="9">
        <f>Table1[[#This Row],[delivery_date]]-Table1[[#This Row],[order_date]]</f>
        <v>7</v>
      </c>
    </row>
    <row r="1416" spans="1:17" x14ac:dyDescent="0.35">
      <c r="A1416" t="s">
        <v>1447</v>
      </c>
      <c r="B1416" t="s">
        <v>41</v>
      </c>
      <c r="C1416" t="s">
        <v>26</v>
      </c>
      <c r="D1416" s="2">
        <v>2585.2399999999998</v>
      </c>
      <c r="E1416">
        <v>0.17</v>
      </c>
      <c r="F1416">
        <v>4</v>
      </c>
      <c r="G1416" s="1">
        <v>45115</v>
      </c>
      <c r="H1416" s="1">
        <v>45121</v>
      </c>
      <c r="I1416" t="s">
        <v>15</v>
      </c>
      <c r="J1416" t="s">
        <v>16</v>
      </c>
      <c r="K1416" s="2">
        <v>189.77</v>
      </c>
      <c r="L1416" t="s">
        <v>28</v>
      </c>
      <c r="M1416">
        <f>YEAR(Table1[[#This Row],[order_date]])</f>
        <v>2023</v>
      </c>
      <c r="N1416">
        <f>MONTH(Table1[[#This Row],[order_date]])</f>
        <v>7</v>
      </c>
      <c r="O1416" s="3">
        <f>Table1[[#This Row],[sales]]-Table1[[#This Row],[profit]]</f>
        <v>2395.4699999999998</v>
      </c>
      <c r="P1416" s="3">
        <f>Table1[[#This Row],[sales]]*Table1[[#This Row],[quantity]]</f>
        <v>10340.959999999999</v>
      </c>
      <c r="Q1416" s="9">
        <f>Table1[[#This Row],[delivery_date]]-Table1[[#This Row],[order_date]]</f>
        <v>6</v>
      </c>
    </row>
    <row r="1417" spans="1:17" x14ac:dyDescent="0.35">
      <c r="A1417" t="s">
        <v>1448</v>
      </c>
      <c r="B1417" t="s">
        <v>19</v>
      </c>
      <c r="C1417" t="s">
        <v>26</v>
      </c>
      <c r="D1417" s="2">
        <v>1240.08</v>
      </c>
      <c r="E1417">
        <v>0.43</v>
      </c>
      <c r="F1417">
        <v>6</v>
      </c>
      <c r="G1417" s="1">
        <v>45144</v>
      </c>
      <c r="H1417" s="1">
        <v>45145</v>
      </c>
      <c r="I1417" t="s">
        <v>21</v>
      </c>
      <c r="J1417" t="s">
        <v>22</v>
      </c>
      <c r="K1417" s="2">
        <v>268.66000000000003</v>
      </c>
      <c r="L1417" t="s">
        <v>39</v>
      </c>
      <c r="M1417">
        <f>YEAR(Table1[[#This Row],[order_date]])</f>
        <v>2023</v>
      </c>
      <c r="N1417">
        <f>MONTH(Table1[[#This Row],[order_date]])</f>
        <v>8</v>
      </c>
      <c r="O1417" s="3">
        <f>Table1[[#This Row],[sales]]-Table1[[#This Row],[profit]]</f>
        <v>971.41999999999985</v>
      </c>
      <c r="P1417" s="3">
        <f>Table1[[#This Row],[sales]]*Table1[[#This Row],[quantity]]</f>
        <v>7440.48</v>
      </c>
      <c r="Q1417" s="9">
        <f>Table1[[#This Row],[delivery_date]]-Table1[[#This Row],[order_date]]</f>
        <v>1</v>
      </c>
    </row>
    <row r="1418" spans="1:17" x14ac:dyDescent="0.35">
      <c r="A1418" t="s">
        <v>1449</v>
      </c>
      <c r="B1418" t="s">
        <v>25</v>
      </c>
      <c r="C1418" t="s">
        <v>20</v>
      </c>
      <c r="D1418" s="2">
        <v>2030.82</v>
      </c>
      <c r="E1418">
        <v>0.34</v>
      </c>
      <c r="F1418">
        <v>6</v>
      </c>
      <c r="G1418" s="1">
        <v>45306</v>
      </c>
      <c r="H1418" s="1">
        <v>45310</v>
      </c>
      <c r="I1418" t="s">
        <v>15</v>
      </c>
      <c r="J1418" t="s">
        <v>22</v>
      </c>
      <c r="K1418" s="2">
        <v>581.23</v>
      </c>
      <c r="L1418" t="s">
        <v>39</v>
      </c>
      <c r="M1418">
        <f>YEAR(Table1[[#This Row],[order_date]])</f>
        <v>2024</v>
      </c>
      <c r="N1418">
        <f>MONTH(Table1[[#This Row],[order_date]])</f>
        <v>1</v>
      </c>
      <c r="O1418" s="3">
        <f>Table1[[#This Row],[sales]]-Table1[[#This Row],[profit]]</f>
        <v>1449.59</v>
      </c>
      <c r="P1418" s="3">
        <f>Table1[[#This Row],[sales]]*Table1[[#This Row],[quantity]]</f>
        <v>12184.92</v>
      </c>
      <c r="Q1418" s="9">
        <f>Table1[[#This Row],[delivery_date]]-Table1[[#This Row],[order_date]]</f>
        <v>4</v>
      </c>
    </row>
    <row r="1419" spans="1:17" x14ac:dyDescent="0.35">
      <c r="A1419" t="s">
        <v>1450</v>
      </c>
      <c r="B1419" t="s">
        <v>13</v>
      </c>
      <c r="C1419" t="s">
        <v>36</v>
      </c>
      <c r="D1419" s="2">
        <v>2733.94</v>
      </c>
      <c r="E1419">
        <v>0.14000000000000001</v>
      </c>
      <c r="F1419">
        <v>5</v>
      </c>
      <c r="G1419" s="1">
        <v>45102</v>
      </c>
      <c r="H1419" s="1">
        <v>45104</v>
      </c>
      <c r="I1419" t="s">
        <v>15</v>
      </c>
      <c r="J1419" t="s">
        <v>27</v>
      </c>
      <c r="K1419" s="2">
        <v>323.58</v>
      </c>
      <c r="L1419" t="s">
        <v>39</v>
      </c>
      <c r="M1419">
        <f>YEAR(Table1[[#This Row],[order_date]])</f>
        <v>2023</v>
      </c>
      <c r="N1419">
        <f>MONTH(Table1[[#This Row],[order_date]])</f>
        <v>6</v>
      </c>
      <c r="O1419" s="3">
        <f>Table1[[#This Row],[sales]]-Table1[[#This Row],[profit]]</f>
        <v>2410.36</v>
      </c>
      <c r="P1419" s="3">
        <f>Table1[[#This Row],[sales]]*Table1[[#This Row],[quantity]]</f>
        <v>13669.7</v>
      </c>
      <c r="Q1419" s="9">
        <f>Table1[[#This Row],[delivery_date]]-Table1[[#This Row],[order_date]]</f>
        <v>2</v>
      </c>
    </row>
    <row r="1420" spans="1:17" x14ac:dyDescent="0.35">
      <c r="A1420" t="s">
        <v>1451</v>
      </c>
      <c r="B1420" t="s">
        <v>25</v>
      </c>
      <c r="C1420" t="s">
        <v>36</v>
      </c>
      <c r="D1420" s="2">
        <v>1037.56</v>
      </c>
      <c r="E1420">
        <v>0.47</v>
      </c>
      <c r="F1420">
        <v>2</v>
      </c>
      <c r="G1420" s="1">
        <v>45137</v>
      </c>
      <c r="H1420" s="1">
        <v>45138</v>
      </c>
      <c r="I1420" t="s">
        <v>31</v>
      </c>
      <c r="J1420" t="s">
        <v>22</v>
      </c>
      <c r="K1420" s="2">
        <v>105.72</v>
      </c>
      <c r="L1420" t="s">
        <v>23</v>
      </c>
      <c r="M1420">
        <f>YEAR(Table1[[#This Row],[order_date]])</f>
        <v>2023</v>
      </c>
      <c r="N1420">
        <f>MONTH(Table1[[#This Row],[order_date]])</f>
        <v>7</v>
      </c>
      <c r="O1420" s="3">
        <f>Table1[[#This Row],[sales]]-Table1[[#This Row],[profit]]</f>
        <v>931.83999999999992</v>
      </c>
      <c r="P1420" s="3">
        <f>Table1[[#This Row],[sales]]*Table1[[#This Row],[quantity]]</f>
        <v>2075.12</v>
      </c>
      <c r="Q1420" s="9">
        <f>Table1[[#This Row],[delivery_date]]-Table1[[#This Row],[order_date]]</f>
        <v>1</v>
      </c>
    </row>
    <row r="1421" spans="1:17" x14ac:dyDescent="0.35">
      <c r="A1421" t="s">
        <v>1452</v>
      </c>
      <c r="B1421" t="s">
        <v>25</v>
      </c>
      <c r="C1421" t="s">
        <v>36</v>
      </c>
      <c r="D1421" s="2">
        <v>1357.77</v>
      </c>
      <c r="E1421">
        <v>0.03</v>
      </c>
      <c r="F1421">
        <v>8</v>
      </c>
      <c r="G1421" s="1">
        <v>45656</v>
      </c>
      <c r="H1421" s="1">
        <v>45663</v>
      </c>
      <c r="I1421" t="s">
        <v>31</v>
      </c>
      <c r="J1421" t="s">
        <v>16</v>
      </c>
      <c r="K1421" s="2">
        <v>352.36</v>
      </c>
      <c r="L1421" t="s">
        <v>28</v>
      </c>
      <c r="M1421">
        <f>YEAR(Table1[[#This Row],[order_date]])</f>
        <v>2024</v>
      </c>
      <c r="N1421">
        <f>MONTH(Table1[[#This Row],[order_date]])</f>
        <v>12</v>
      </c>
      <c r="O1421" s="3">
        <f>Table1[[#This Row],[sales]]-Table1[[#This Row],[profit]]</f>
        <v>1005.41</v>
      </c>
      <c r="P1421" s="3">
        <f>Table1[[#This Row],[sales]]*Table1[[#This Row],[quantity]]</f>
        <v>10862.16</v>
      </c>
      <c r="Q1421" s="9">
        <f>Table1[[#This Row],[delivery_date]]-Table1[[#This Row],[order_date]]</f>
        <v>7</v>
      </c>
    </row>
    <row r="1422" spans="1:17" x14ac:dyDescent="0.35">
      <c r="A1422" t="s">
        <v>1453</v>
      </c>
      <c r="B1422" t="s">
        <v>25</v>
      </c>
      <c r="C1422" t="s">
        <v>14</v>
      </c>
      <c r="D1422" s="2">
        <v>711.73</v>
      </c>
      <c r="E1422">
        <v>0.16</v>
      </c>
      <c r="F1422">
        <v>1</v>
      </c>
      <c r="G1422" s="1">
        <v>45269</v>
      </c>
      <c r="H1422" s="1">
        <v>45276</v>
      </c>
      <c r="I1422" t="s">
        <v>31</v>
      </c>
      <c r="J1422" t="s">
        <v>27</v>
      </c>
      <c r="K1422" s="2">
        <v>83.81</v>
      </c>
      <c r="L1422" t="s">
        <v>48</v>
      </c>
      <c r="M1422">
        <f>YEAR(Table1[[#This Row],[order_date]])</f>
        <v>2023</v>
      </c>
      <c r="N1422">
        <f>MONTH(Table1[[#This Row],[order_date]])</f>
        <v>12</v>
      </c>
      <c r="O1422" s="3">
        <f>Table1[[#This Row],[sales]]-Table1[[#This Row],[profit]]</f>
        <v>627.92000000000007</v>
      </c>
      <c r="P1422" s="3">
        <f>Table1[[#This Row],[sales]]*Table1[[#This Row],[quantity]]</f>
        <v>711.73</v>
      </c>
      <c r="Q1422" s="9">
        <f>Table1[[#This Row],[delivery_date]]-Table1[[#This Row],[order_date]]</f>
        <v>7</v>
      </c>
    </row>
    <row r="1423" spans="1:17" x14ac:dyDescent="0.35">
      <c r="A1423" t="s">
        <v>1454</v>
      </c>
      <c r="B1423" t="s">
        <v>25</v>
      </c>
      <c r="C1423" t="s">
        <v>36</v>
      </c>
      <c r="D1423" s="2">
        <v>3595.57</v>
      </c>
      <c r="E1423">
        <v>0.2</v>
      </c>
      <c r="F1423">
        <v>1</v>
      </c>
      <c r="G1423" s="1">
        <v>45414</v>
      </c>
      <c r="H1423" s="1">
        <v>45417</v>
      </c>
      <c r="I1423" t="s">
        <v>15</v>
      </c>
      <c r="J1423" t="s">
        <v>22</v>
      </c>
      <c r="K1423" s="2">
        <v>519.49</v>
      </c>
      <c r="L1423" t="s">
        <v>17</v>
      </c>
      <c r="M1423">
        <f>YEAR(Table1[[#This Row],[order_date]])</f>
        <v>2024</v>
      </c>
      <c r="N1423">
        <f>MONTH(Table1[[#This Row],[order_date]])</f>
        <v>5</v>
      </c>
      <c r="O1423" s="3">
        <f>Table1[[#This Row],[sales]]-Table1[[#This Row],[profit]]</f>
        <v>3076.08</v>
      </c>
      <c r="P1423" s="3">
        <f>Table1[[#This Row],[sales]]*Table1[[#This Row],[quantity]]</f>
        <v>3595.57</v>
      </c>
      <c r="Q1423" s="9">
        <f>Table1[[#This Row],[delivery_date]]-Table1[[#This Row],[order_date]]</f>
        <v>3</v>
      </c>
    </row>
    <row r="1424" spans="1:17" x14ac:dyDescent="0.35">
      <c r="A1424" t="s">
        <v>1455</v>
      </c>
      <c r="B1424" t="s">
        <v>13</v>
      </c>
      <c r="C1424" t="s">
        <v>20</v>
      </c>
      <c r="D1424" s="2">
        <v>1871.6</v>
      </c>
      <c r="E1424">
        <v>0.35</v>
      </c>
      <c r="F1424">
        <v>1</v>
      </c>
      <c r="G1424" s="1">
        <v>45273</v>
      </c>
      <c r="H1424" s="1">
        <v>45276</v>
      </c>
      <c r="I1424" t="s">
        <v>15</v>
      </c>
      <c r="J1424" t="s">
        <v>16</v>
      </c>
      <c r="K1424" s="2">
        <v>197.54</v>
      </c>
      <c r="L1424" t="s">
        <v>17</v>
      </c>
      <c r="M1424">
        <f>YEAR(Table1[[#This Row],[order_date]])</f>
        <v>2023</v>
      </c>
      <c r="N1424">
        <f>MONTH(Table1[[#This Row],[order_date]])</f>
        <v>12</v>
      </c>
      <c r="O1424" s="3">
        <f>Table1[[#This Row],[sales]]-Table1[[#This Row],[profit]]</f>
        <v>1674.06</v>
      </c>
      <c r="P1424" s="3">
        <f>Table1[[#This Row],[sales]]*Table1[[#This Row],[quantity]]</f>
        <v>1871.6</v>
      </c>
      <c r="Q1424" s="9">
        <f>Table1[[#This Row],[delivery_date]]-Table1[[#This Row],[order_date]]</f>
        <v>3</v>
      </c>
    </row>
    <row r="1425" spans="1:17" x14ac:dyDescent="0.35">
      <c r="A1425" t="s">
        <v>1456</v>
      </c>
      <c r="B1425" t="s">
        <v>13</v>
      </c>
      <c r="C1425" t="s">
        <v>14</v>
      </c>
      <c r="D1425" s="2">
        <v>1179.3</v>
      </c>
      <c r="E1425">
        <v>0.02</v>
      </c>
      <c r="F1425">
        <v>9</v>
      </c>
      <c r="G1425" s="1">
        <v>45249</v>
      </c>
      <c r="H1425" s="1">
        <v>45254</v>
      </c>
      <c r="I1425" t="s">
        <v>31</v>
      </c>
      <c r="J1425" t="s">
        <v>27</v>
      </c>
      <c r="K1425" s="2">
        <v>244.3</v>
      </c>
      <c r="L1425" t="s">
        <v>17</v>
      </c>
      <c r="M1425">
        <f>YEAR(Table1[[#This Row],[order_date]])</f>
        <v>2023</v>
      </c>
      <c r="N1425">
        <f>MONTH(Table1[[#This Row],[order_date]])</f>
        <v>11</v>
      </c>
      <c r="O1425" s="3">
        <f>Table1[[#This Row],[sales]]-Table1[[#This Row],[profit]]</f>
        <v>935</v>
      </c>
      <c r="P1425" s="3">
        <f>Table1[[#This Row],[sales]]*Table1[[#This Row],[quantity]]</f>
        <v>10613.699999999999</v>
      </c>
      <c r="Q1425" s="9">
        <f>Table1[[#This Row],[delivery_date]]-Table1[[#This Row],[order_date]]</f>
        <v>5</v>
      </c>
    </row>
    <row r="1426" spans="1:17" x14ac:dyDescent="0.35">
      <c r="A1426" t="s">
        <v>1457</v>
      </c>
      <c r="B1426" t="s">
        <v>19</v>
      </c>
      <c r="C1426" t="s">
        <v>36</v>
      </c>
      <c r="D1426" s="2">
        <v>2585.89</v>
      </c>
      <c r="E1426">
        <v>0.44</v>
      </c>
      <c r="F1426">
        <v>5</v>
      </c>
      <c r="G1426" s="1">
        <v>45420</v>
      </c>
      <c r="H1426" s="1">
        <v>45423</v>
      </c>
      <c r="I1426" t="s">
        <v>15</v>
      </c>
      <c r="J1426" t="s">
        <v>22</v>
      </c>
      <c r="K1426" s="2">
        <v>420.25</v>
      </c>
      <c r="L1426" t="s">
        <v>17</v>
      </c>
      <c r="M1426">
        <f>YEAR(Table1[[#This Row],[order_date]])</f>
        <v>2024</v>
      </c>
      <c r="N1426">
        <f>MONTH(Table1[[#This Row],[order_date]])</f>
        <v>5</v>
      </c>
      <c r="O1426" s="3">
        <f>Table1[[#This Row],[sales]]-Table1[[#This Row],[profit]]</f>
        <v>2165.64</v>
      </c>
      <c r="P1426" s="3">
        <f>Table1[[#This Row],[sales]]*Table1[[#This Row],[quantity]]</f>
        <v>12929.449999999999</v>
      </c>
      <c r="Q1426" s="9">
        <f>Table1[[#This Row],[delivery_date]]-Table1[[#This Row],[order_date]]</f>
        <v>3</v>
      </c>
    </row>
    <row r="1427" spans="1:17" x14ac:dyDescent="0.35">
      <c r="A1427" t="s">
        <v>1458</v>
      </c>
      <c r="B1427" t="s">
        <v>41</v>
      </c>
      <c r="C1427" t="s">
        <v>14</v>
      </c>
      <c r="D1427" s="2">
        <v>434.42</v>
      </c>
      <c r="E1427">
        <v>0.33</v>
      </c>
      <c r="F1427">
        <v>2</v>
      </c>
      <c r="G1427" s="1">
        <v>45413</v>
      </c>
      <c r="H1427" s="1">
        <v>45418</v>
      </c>
      <c r="I1427" t="s">
        <v>31</v>
      </c>
      <c r="J1427" t="s">
        <v>22</v>
      </c>
      <c r="K1427" s="2">
        <v>61.89</v>
      </c>
      <c r="L1427" t="s">
        <v>17</v>
      </c>
      <c r="M1427">
        <f>YEAR(Table1[[#This Row],[order_date]])</f>
        <v>2024</v>
      </c>
      <c r="N1427">
        <f>MONTH(Table1[[#This Row],[order_date]])</f>
        <v>5</v>
      </c>
      <c r="O1427" s="3">
        <f>Table1[[#This Row],[sales]]-Table1[[#This Row],[profit]]</f>
        <v>372.53000000000003</v>
      </c>
      <c r="P1427" s="3">
        <f>Table1[[#This Row],[sales]]*Table1[[#This Row],[quantity]]</f>
        <v>868.84</v>
      </c>
      <c r="Q1427" s="9">
        <f>Table1[[#This Row],[delivery_date]]-Table1[[#This Row],[order_date]]</f>
        <v>5</v>
      </c>
    </row>
    <row r="1428" spans="1:17" x14ac:dyDescent="0.35">
      <c r="A1428" t="s">
        <v>1459</v>
      </c>
      <c r="B1428" t="s">
        <v>13</v>
      </c>
      <c r="C1428" t="s">
        <v>20</v>
      </c>
      <c r="D1428" s="2">
        <v>4624.6899999999996</v>
      </c>
      <c r="E1428">
        <v>0.14000000000000001</v>
      </c>
      <c r="F1428">
        <v>1</v>
      </c>
      <c r="G1428" s="1">
        <v>45003</v>
      </c>
      <c r="H1428" s="1">
        <v>45009</v>
      </c>
      <c r="I1428" t="s">
        <v>15</v>
      </c>
      <c r="J1428" t="s">
        <v>16</v>
      </c>
      <c r="K1428" s="2">
        <v>532.71</v>
      </c>
      <c r="L1428" t="s">
        <v>34</v>
      </c>
      <c r="M1428">
        <f>YEAR(Table1[[#This Row],[order_date]])</f>
        <v>2023</v>
      </c>
      <c r="N1428">
        <f>MONTH(Table1[[#This Row],[order_date]])</f>
        <v>3</v>
      </c>
      <c r="O1428" s="3">
        <f>Table1[[#This Row],[sales]]-Table1[[#This Row],[profit]]</f>
        <v>4091.9799999999996</v>
      </c>
      <c r="P1428" s="3">
        <f>Table1[[#This Row],[sales]]*Table1[[#This Row],[quantity]]</f>
        <v>4624.6899999999996</v>
      </c>
      <c r="Q1428" s="9">
        <f>Table1[[#This Row],[delivery_date]]-Table1[[#This Row],[order_date]]</f>
        <v>6</v>
      </c>
    </row>
    <row r="1429" spans="1:17" x14ac:dyDescent="0.35">
      <c r="A1429" t="s">
        <v>1460</v>
      </c>
      <c r="B1429" t="s">
        <v>13</v>
      </c>
      <c r="C1429" t="s">
        <v>36</v>
      </c>
      <c r="D1429" s="2">
        <v>1542.89</v>
      </c>
      <c r="E1429">
        <v>0.33</v>
      </c>
      <c r="F1429">
        <v>4</v>
      </c>
      <c r="G1429" s="1">
        <v>44929</v>
      </c>
      <c r="H1429" s="1">
        <v>44935</v>
      </c>
      <c r="I1429" t="s">
        <v>31</v>
      </c>
      <c r="J1429" t="s">
        <v>27</v>
      </c>
      <c r="K1429" s="2">
        <v>445.36</v>
      </c>
      <c r="L1429" t="s">
        <v>23</v>
      </c>
      <c r="M1429">
        <f>YEAR(Table1[[#This Row],[order_date]])</f>
        <v>2023</v>
      </c>
      <c r="N1429">
        <f>MONTH(Table1[[#This Row],[order_date]])</f>
        <v>1</v>
      </c>
      <c r="O1429" s="3">
        <f>Table1[[#This Row],[sales]]-Table1[[#This Row],[profit]]</f>
        <v>1097.5300000000002</v>
      </c>
      <c r="P1429" s="3">
        <f>Table1[[#This Row],[sales]]*Table1[[#This Row],[quantity]]</f>
        <v>6171.56</v>
      </c>
      <c r="Q1429" s="9">
        <f>Table1[[#This Row],[delivery_date]]-Table1[[#This Row],[order_date]]</f>
        <v>6</v>
      </c>
    </row>
    <row r="1430" spans="1:17" x14ac:dyDescent="0.35">
      <c r="A1430" t="s">
        <v>1461</v>
      </c>
      <c r="B1430" t="s">
        <v>41</v>
      </c>
      <c r="C1430" t="s">
        <v>33</v>
      </c>
      <c r="D1430" s="2">
        <v>4443.68</v>
      </c>
      <c r="E1430">
        <v>0.27</v>
      </c>
      <c r="F1430">
        <v>2</v>
      </c>
      <c r="G1430" s="1">
        <v>45464</v>
      </c>
      <c r="H1430" s="1">
        <v>45471</v>
      </c>
      <c r="I1430" t="s">
        <v>21</v>
      </c>
      <c r="J1430" t="s">
        <v>27</v>
      </c>
      <c r="K1430" s="2">
        <v>317.08999999999997</v>
      </c>
      <c r="L1430" t="s">
        <v>48</v>
      </c>
      <c r="M1430">
        <f>YEAR(Table1[[#This Row],[order_date]])</f>
        <v>2024</v>
      </c>
      <c r="N1430">
        <f>MONTH(Table1[[#This Row],[order_date]])</f>
        <v>6</v>
      </c>
      <c r="O1430" s="3">
        <f>Table1[[#This Row],[sales]]-Table1[[#This Row],[profit]]</f>
        <v>4126.59</v>
      </c>
      <c r="P1430" s="3">
        <f>Table1[[#This Row],[sales]]*Table1[[#This Row],[quantity]]</f>
        <v>8887.36</v>
      </c>
      <c r="Q1430" s="9">
        <f>Table1[[#This Row],[delivery_date]]-Table1[[#This Row],[order_date]]</f>
        <v>7</v>
      </c>
    </row>
    <row r="1431" spans="1:17" x14ac:dyDescent="0.35">
      <c r="A1431" t="s">
        <v>1462</v>
      </c>
      <c r="B1431" t="s">
        <v>13</v>
      </c>
      <c r="C1431" t="s">
        <v>20</v>
      </c>
      <c r="D1431" s="2">
        <v>2538.34</v>
      </c>
      <c r="E1431">
        <v>0.17</v>
      </c>
      <c r="F1431">
        <v>3</v>
      </c>
      <c r="G1431" s="1">
        <v>45379</v>
      </c>
      <c r="H1431" s="1">
        <v>45384</v>
      </c>
      <c r="I1431" t="s">
        <v>15</v>
      </c>
      <c r="J1431" t="s">
        <v>27</v>
      </c>
      <c r="K1431" s="2">
        <v>301.02999999999997</v>
      </c>
      <c r="L1431" t="s">
        <v>48</v>
      </c>
      <c r="M1431">
        <f>YEAR(Table1[[#This Row],[order_date]])</f>
        <v>2024</v>
      </c>
      <c r="N1431">
        <f>MONTH(Table1[[#This Row],[order_date]])</f>
        <v>3</v>
      </c>
      <c r="O1431" s="3">
        <f>Table1[[#This Row],[sales]]-Table1[[#This Row],[profit]]</f>
        <v>2237.3100000000004</v>
      </c>
      <c r="P1431" s="3">
        <f>Table1[[#This Row],[sales]]*Table1[[#This Row],[quantity]]</f>
        <v>7615.02</v>
      </c>
      <c r="Q1431" s="9">
        <f>Table1[[#This Row],[delivery_date]]-Table1[[#This Row],[order_date]]</f>
        <v>5</v>
      </c>
    </row>
    <row r="1432" spans="1:17" x14ac:dyDescent="0.35">
      <c r="A1432" t="s">
        <v>1463</v>
      </c>
      <c r="B1432" t="s">
        <v>25</v>
      </c>
      <c r="C1432" t="s">
        <v>26</v>
      </c>
      <c r="D1432" s="2">
        <v>4265.74</v>
      </c>
      <c r="E1432">
        <v>0.01</v>
      </c>
      <c r="F1432">
        <v>2</v>
      </c>
      <c r="G1432" s="1">
        <v>44929</v>
      </c>
      <c r="H1432" s="1">
        <v>44935</v>
      </c>
      <c r="I1432" t="s">
        <v>21</v>
      </c>
      <c r="J1432" t="s">
        <v>27</v>
      </c>
      <c r="K1432" s="2">
        <v>582.12</v>
      </c>
      <c r="L1432" t="s">
        <v>39</v>
      </c>
      <c r="M1432">
        <f>YEAR(Table1[[#This Row],[order_date]])</f>
        <v>2023</v>
      </c>
      <c r="N1432">
        <f>MONTH(Table1[[#This Row],[order_date]])</f>
        <v>1</v>
      </c>
      <c r="O1432" s="3">
        <f>Table1[[#This Row],[sales]]-Table1[[#This Row],[profit]]</f>
        <v>3683.62</v>
      </c>
      <c r="P1432" s="3">
        <f>Table1[[#This Row],[sales]]*Table1[[#This Row],[quantity]]</f>
        <v>8531.48</v>
      </c>
      <c r="Q1432" s="9">
        <f>Table1[[#This Row],[delivery_date]]-Table1[[#This Row],[order_date]]</f>
        <v>6</v>
      </c>
    </row>
    <row r="1433" spans="1:17" x14ac:dyDescent="0.35">
      <c r="A1433" t="s">
        <v>1464</v>
      </c>
      <c r="B1433" t="s">
        <v>25</v>
      </c>
      <c r="C1433" t="s">
        <v>26</v>
      </c>
      <c r="D1433" s="2">
        <v>1310.6199999999999</v>
      </c>
      <c r="E1433">
        <v>0.28000000000000003</v>
      </c>
      <c r="F1433">
        <v>8</v>
      </c>
      <c r="G1433" s="1">
        <v>45165</v>
      </c>
      <c r="H1433" s="1">
        <v>45170</v>
      </c>
      <c r="I1433" t="s">
        <v>31</v>
      </c>
      <c r="J1433" t="s">
        <v>22</v>
      </c>
      <c r="K1433" s="2">
        <v>333.44</v>
      </c>
      <c r="L1433" t="s">
        <v>28</v>
      </c>
      <c r="M1433">
        <f>YEAR(Table1[[#This Row],[order_date]])</f>
        <v>2023</v>
      </c>
      <c r="N1433">
        <f>MONTH(Table1[[#This Row],[order_date]])</f>
        <v>8</v>
      </c>
      <c r="O1433" s="3">
        <f>Table1[[#This Row],[sales]]-Table1[[#This Row],[profit]]</f>
        <v>977.17999999999984</v>
      </c>
      <c r="P1433" s="3">
        <f>Table1[[#This Row],[sales]]*Table1[[#This Row],[quantity]]</f>
        <v>10484.959999999999</v>
      </c>
      <c r="Q1433" s="9">
        <f>Table1[[#This Row],[delivery_date]]-Table1[[#This Row],[order_date]]</f>
        <v>5</v>
      </c>
    </row>
    <row r="1434" spans="1:17" x14ac:dyDescent="0.35">
      <c r="A1434" t="s">
        <v>1465</v>
      </c>
      <c r="B1434" t="s">
        <v>41</v>
      </c>
      <c r="C1434" t="s">
        <v>20</v>
      </c>
      <c r="D1434" s="2">
        <v>958.83</v>
      </c>
      <c r="E1434">
        <v>0.04</v>
      </c>
      <c r="F1434">
        <v>3</v>
      </c>
      <c r="G1434" s="1">
        <v>45170</v>
      </c>
      <c r="H1434" s="1">
        <v>45172</v>
      </c>
      <c r="I1434" t="s">
        <v>21</v>
      </c>
      <c r="J1434" t="s">
        <v>16</v>
      </c>
      <c r="K1434" s="2">
        <v>276.08</v>
      </c>
      <c r="L1434" t="s">
        <v>17</v>
      </c>
      <c r="M1434">
        <f>YEAR(Table1[[#This Row],[order_date]])</f>
        <v>2023</v>
      </c>
      <c r="N1434">
        <f>MONTH(Table1[[#This Row],[order_date]])</f>
        <v>9</v>
      </c>
      <c r="O1434" s="3">
        <f>Table1[[#This Row],[sales]]-Table1[[#This Row],[profit]]</f>
        <v>682.75</v>
      </c>
      <c r="P1434" s="3">
        <f>Table1[[#This Row],[sales]]*Table1[[#This Row],[quantity]]</f>
        <v>2876.4900000000002</v>
      </c>
      <c r="Q1434" s="9">
        <f>Table1[[#This Row],[delivery_date]]-Table1[[#This Row],[order_date]]</f>
        <v>2</v>
      </c>
    </row>
    <row r="1435" spans="1:17" x14ac:dyDescent="0.35">
      <c r="A1435" t="s">
        <v>1466</v>
      </c>
      <c r="B1435" t="s">
        <v>19</v>
      </c>
      <c r="C1435" t="s">
        <v>26</v>
      </c>
      <c r="D1435" s="2">
        <v>4262.12</v>
      </c>
      <c r="E1435">
        <v>0.41</v>
      </c>
      <c r="F1435">
        <v>2</v>
      </c>
      <c r="G1435" s="1">
        <v>45353</v>
      </c>
      <c r="H1435" s="1">
        <v>45360</v>
      </c>
      <c r="I1435" t="s">
        <v>15</v>
      </c>
      <c r="J1435" t="s">
        <v>27</v>
      </c>
      <c r="K1435" s="2">
        <v>221.32</v>
      </c>
      <c r="L1435" t="s">
        <v>17</v>
      </c>
      <c r="M1435">
        <f>YEAR(Table1[[#This Row],[order_date]])</f>
        <v>2024</v>
      </c>
      <c r="N1435">
        <f>MONTH(Table1[[#This Row],[order_date]])</f>
        <v>3</v>
      </c>
      <c r="O1435" s="3">
        <f>Table1[[#This Row],[sales]]-Table1[[#This Row],[profit]]</f>
        <v>4040.7999999999997</v>
      </c>
      <c r="P1435" s="3">
        <f>Table1[[#This Row],[sales]]*Table1[[#This Row],[quantity]]</f>
        <v>8524.24</v>
      </c>
      <c r="Q1435" s="9">
        <f>Table1[[#This Row],[delivery_date]]-Table1[[#This Row],[order_date]]</f>
        <v>7</v>
      </c>
    </row>
    <row r="1436" spans="1:17" x14ac:dyDescent="0.35">
      <c r="A1436" t="s">
        <v>1467</v>
      </c>
      <c r="B1436" t="s">
        <v>19</v>
      </c>
      <c r="C1436" t="s">
        <v>20</v>
      </c>
      <c r="D1436" s="2">
        <v>1143.33</v>
      </c>
      <c r="E1436">
        <v>0.04</v>
      </c>
      <c r="F1436">
        <v>6</v>
      </c>
      <c r="G1436" s="1">
        <v>45468</v>
      </c>
      <c r="H1436" s="1">
        <v>45470</v>
      </c>
      <c r="I1436" t="s">
        <v>21</v>
      </c>
      <c r="J1436" t="s">
        <v>22</v>
      </c>
      <c r="K1436" s="2">
        <v>331.53</v>
      </c>
      <c r="L1436" t="s">
        <v>48</v>
      </c>
      <c r="M1436">
        <f>YEAR(Table1[[#This Row],[order_date]])</f>
        <v>2024</v>
      </c>
      <c r="N1436">
        <f>MONTH(Table1[[#This Row],[order_date]])</f>
        <v>6</v>
      </c>
      <c r="O1436" s="3">
        <f>Table1[[#This Row],[sales]]-Table1[[#This Row],[profit]]</f>
        <v>811.8</v>
      </c>
      <c r="P1436" s="3">
        <f>Table1[[#This Row],[sales]]*Table1[[#This Row],[quantity]]</f>
        <v>6859.98</v>
      </c>
      <c r="Q1436" s="9">
        <f>Table1[[#This Row],[delivery_date]]-Table1[[#This Row],[order_date]]</f>
        <v>2</v>
      </c>
    </row>
    <row r="1437" spans="1:17" x14ac:dyDescent="0.35">
      <c r="A1437" t="s">
        <v>1468</v>
      </c>
      <c r="B1437" t="s">
        <v>41</v>
      </c>
      <c r="C1437" t="s">
        <v>33</v>
      </c>
      <c r="D1437" s="2">
        <v>3756.36</v>
      </c>
      <c r="E1437">
        <v>0.21</v>
      </c>
      <c r="F1437">
        <v>7</v>
      </c>
      <c r="G1437" s="1">
        <v>45269</v>
      </c>
      <c r="H1437" s="1">
        <v>45276</v>
      </c>
      <c r="I1437" t="s">
        <v>31</v>
      </c>
      <c r="J1437" t="s">
        <v>27</v>
      </c>
      <c r="K1437" s="2">
        <v>1091.22</v>
      </c>
      <c r="L1437" t="s">
        <v>48</v>
      </c>
      <c r="M1437">
        <f>YEAR(Table1[[#This Row],[order_date]])</f>
        <v>2023</v>
      </c>
      <c r="N1437">
        <f>MONTH(Table1[[#This Row],[order_date]])</f>
        <v>12</v>
      </c>
      <c r="O1437" s="3">
        <f>Table1[[#This Row],[sales]]-Table1[[#This Row],[profit]]</f>
        <v>2665.1400000000003</v>
      </c>
      <c r="P1437" s="3">
        <f>Table1[[#This Row],[sales]]*Table1[[#This Row],[quantity]]</f>
        <v>26294.52</v>
      </c>
      <c r="Q1437" s="9">
        <f>Table1[[#This Row],[delivery_date]]-Table1[[#This Row],[order_date]]</f>
        <v>7</v>
      </c>
    </row>
    <row r="1438" spans="1:17" x14ac:dyDescent="0.35">
      <c r="A1438" t="s">
        <v>1469</v>
      </c>
      <c r="B1438" t="s">
        <v>41</v>
      </c>
      <c r="C1438" t="s">
        <v>20</v>
      </c>
      <c r="D1438" s="2">
        <v>1788.46</v>
      </c>
      <c r="E1438">
        <v>0.22</v>
      </c>
      <c r="F1438">
        <v>9</v>
      </c>
      <c r="G1438" s="1">
        <v>45328</v>
      </c>
      <c r="H1438" s="1">
        <v>45331</v>
      </c>
      <c r="I1438" t="s">
        <v>21</v>
      </c>
      <c r="J1438" t="s">
        <v>22</v>
      </c>
      <c r="K1438" s="2">
        <v>496.9</v>
      </c>
      <c r="L1438" t="s">
        <v>28</v>
      </c>
      <c r="M1438">
        <f>YEAR(Table1[[#This Row],[order_date]])</f>
        <v>2024</v>
      </c>
      <c r="N1438">
        <f>MONTH(Table1[[#This Row],[order_date]])</f>
        <v>2</v>
      </c>
      <c r="O1438" s="3">
        <f>Table1[[#This Row],[sales]]-Table1[[#This Row],[profit]]</f>
        <v>1291.56</v>
      </c>
      <c r="P1438" s="3">
        <f>Table1[[#This Row],[sales]]*Table1[[#This Row],[quantity]]</f>
        <v>16096.14</v>
      </c>
      <c r="Q1438" s="9">
        <f>Table1[[#This Row],[delivery_date]]-Table1[[#This Row],[order_date]]</f>
        <v>3</v>
      </c>
    </row>
    <row r="1439" spans="1:17" x14ac:dyDescent="0.35">
      <c r="A1439" t="s">
        <v>1470</v>
      </c>
      <c r="B1439" t="s">
        <v>25</v>
      </c>
      <c r="C1439" t="s">
        <v>36</v>
      </c>
      <c r="D1439" s="2">
        <v>3766.15</v>
      </c>
      <c r="E1439">
        <v>0.28000000000000003</v>
      </c>
      <c r="F1439">
        <v>4</v>
      </c>
      <c r="G1439" s="1">
        <v>45443</v>
      </c>
      <c r="H1439" s="1">
        <v>45445</v>
      </c>
      <c r="I1439" t="s">
        <v>31</v>
      </c>
      <c r="J1439" t="s">
        <v>27</v>
      </c>
      <c r="K1439" s="2">
        <v>1054.2</v>
      </c>
      <c r="L1439" t="s">
        <v>23</v>
      </c>
      <c r="M1439">
        <f>YEAR(Table1[[#This Row],[order_date]])</f>
        <v>2024</v>
      </c>
      <c r="N1439">
        <f>MONTH(Table1[[#This Row],[order_date]])</f>
        <v>5</v>
      </c>
      <c r="O1439" s="3">
        <f>Table1[[#This Row],[sales]]-Table1[[#This Row],[profit]]</f>
        <v>2711.95</v>
      </c>
      <c r="P1439" s="3">
        <f>Table1[[#This Row],[sales]]*Table1[[#This Row],[quantity]]</f>
        <v>15064.6</v>
      </c>
      <c r="Q1439" s="9">
        <f>Table1[[#This Row],[delivery_date]]-Table1[[#This Row],[order_date]]</f>
        <v>2</v>
      </c>
    </row>
    <row r="1440" spans="1:17" x14ac:dyDescent="0.35">
      <c r="A1440" t="s">
        <v>1471</v>
      </c>
      <c r="B1440" t="s">
        <v>19</v>
      </c>
      <c r="C1440" t="s">
        <v>36</v>
      </c>
      <c r="D1440" s="2">
        <v>4547.47</v>
      </c>
      <c r="E1440">
        <v>0.02</v>
      </c>
      <c r="F1440">
        <v>5</v>
      </c>
      <c r="G1440" s="1">
        <v>45547</v>
      </c>
      <c r="H1440" s="1">
        <v>45554</v>
      </c>
      <c r="I1440" t="s">
        <v>31</v>
      </c>
      <c r="J1440" t="s">
        <v>22</v>
      </c>
      <c r="K1440" s="2">
        <v>1139.82</v>
      </c>
      <c r="L1440" t="s">
        <v>28</v>
      </c>
      <c r="M1440">
        <f>YEAR(Table1[[#This Row],[order_date]])</f>
        <v>2024</v>
      </c>
      <c r="N1440">
        <f>MONTH(Table1[[#This Row],[order_date]])</f>
        <v>9</v>
      </c>
      <c r="O1440" s="3">
        <f>Table1[[#This Row],[sales]]-Table1[[#This Row],[profit]]</f>
        <v>3407.6500000000005</v>
      </c>
      <c r="P1440" s="3">
        <f>Table1[[#This Row],[sales]]*Table1[[#This Row],[quantity]]</f>
        <v>22737.350000000002</v>
      </c>
      <c r="Q1440" s="9">
        <f>Table1[[#This Row],[delivery_date]]-Table1[[#This Row],[order_date]]</f>
        <v>7</v>
      </c>
    </row>
    <row r="1441" spans="1:17" x14ac:dyDescent="0.35">
      <c r="A1441" t="s">
        <v>1472</v>
      </c>
      <c r="B1441" t="s">
        <v>13</v>
      </c>
      <c r="C1441" t="s">
        <v>14</v>
      </c>
      <c r="D1441" s="2">
        <v>4910.03</v>
      </c>
      <c r="E1441">
        <v>0.1</v>
      </c>
      <c r="F1441">
        <v>6</v>
      </c>
      <c r="G1441" s="1">
        <v>45183</v>
      </c>
      <c r="H1441" s="1">
        <v>45184</v>
      </c>
      <c r="I1441" t="s">
        <v>21</v>
      </c>
      <c r="J1441" t="s">
        <v>27</v>
      </c>
      <c r="K1441" s="2">
        <v>613.95000000000005</v>
      </c>
      <c r="L1441" t="s">
        <v>28</v>
      </c>
      <c r="M1441">
        <f>YEAR(Table1[[#This Row],[order_date]])</f>
        <v>2023</v>
      </c>
      <c r="N1441">
        <f>MONTH(Table1[[#This Row],[order_date]])</f>
        <v>9</v>
      </c>
      <c r="O1441" s="3">
        <f>Table1[[#This Row],[sales]]-Table1[[#This Row],[profit]]</f>
        <v>4296.08</v>
      </c>
      <c r="P1441" s="3">
        <f>Table1[[#This Row],[sales]]*Table1[[#This Row],[quantity]]</f>
        <v>29460.18</v>
      </c>
      <c r="Q1441" s="9">
        <f>Table1[[#This Row],[delivery_date]]-Table1[[#This Row],[order_date]]</f>
        <v>1</v>
      </c>
    </row>
    <row r="1442" spans="1:17" x14ac:dyDescent="0.35">
      <c r="A1442" t="s">
        <v>1473</v>
      </c>
      <c r="B1442" t="s">
        <v>25</v>
      </c>
      <c r="C1442" t="s">
        <v>26</v>
      </c>
      <c r="D1442" s="2">
        <v>1863.07</v>
      </c>
      <c r="E1442">
        <v>0.1</v>
      </c>
      <c r="F1442">
        <v>3</v>
      </c>
      <c r="G1442" s="1">
        <v>44990</v>
      </c>
      <c r="H1442" s="1">
        <v>44995</v>
      </c>
      <c r="I1442" t="s">
        <v>31</v>
      </c>
      <c r="J1442" t="s">
        <v>16</v>
      </c>
      <c r="K1442" s="2">
        <v>466.39</v>
      </c>
      <c r="L1442" t="s">
        <v>17</v>
      </c>
      <c r="M1442">
        <f>YEAR(Table1[[#This Row],[order_date]])</f>
        <v>2023</v>
      </c>
      <c r="N1442">
        <f>MONTH(Table1[[#This Row],[order_date]])</f>
        <v>3</v>
      </c>
      <c r="O1442" s="3">
        <f>Table1[[#This Row],[sales]]-Table1[[#This Row],[profit]]</f>
        <v>1396.6799999999998</v>
      </c>
      <c r="P1442" s="3">
        <f>Table1[[#This Row],[sales]]*Table1[[#This Row],[quantity]]</f>
        <v>5589.21</v>
      </c>
      <c r="Q1442" s="9">
        <f>Table1[[#This Row],[delivery_date]]-Table1[[#This Row],[order_date]]</f>
        <v>5</v>
      </c>
    </row>
    <row r="1443" spans="1:17" x14ac:dyDescent="0.35">
      <c r="A1443" t="s">
        <v>1474</v>
      </c>
      <c r="B1443" t="s">
        <v>41</v>
      </c>
      <c r="C1443" t="s">
        <v>26</v>
      </c>
      <c r="D1443" s="2">
        <v>1900.88</v>
      </c>
      <c r="E1443">
        <v>0.3</v>
      </c>
      <c r="F1443">
        <v>3</v>
      </c>
      <c r="G1443" s="1">
        <v>45657</v>
      </c>
      <c r="H1443" s="1">
        <v>45658</v>
      </c>
      <c r="I1443" t="s">
        <v>31</v>
      </c>
      <c r="J1443" t="s">
        <v>16</v>
      </c>
      <c r="K1443" s="2">
        <v>327.47000000000003</v>
      </c>
      <c r="L1443" t="s">
        <v>48</v>
      </c>
      <c r="M1443">
        <f>YEAR(Table1[[#This Row],[order_date]])</f>
        <v>2024</v>
      </c>
      <c r="N1443">
        <f>MONTH(Table1[[#This Row],[order_date]])</f>
        <v>12</v>
      </c>
      <c r="O1443" s="3">
        <f>Table1[[#This Row],[sales]]-Table1[[#This Row],[profit]]</f>
        <v>1573.41</v>
      </c>
      <c r="P1443" s="3">
        <f>Table1[[#This Row],[sales]]*Table1[[#This Row],[quantity]]</f>
        <v>5702.64</v>
      </c>
      <c r="Q1443" s="9">
        <f>Table1[[#This Row],[delivery_date]]-Table1[[#This Row],[order_date]]</f>
        <v>1</v>
      </c>
    </row>
    <row r="1444" spans="1:17" x14ac:dyDescent="0.35">
      <c r="A1444" t="s">
        <v>1475</v>
      </c>
      <c r="B1444" t="s">
        <v>19</v>
      </c>
      <c r="C1444" t="s">
        <v>20</v>
      </c>
      <c r="D1444" s="2">
        <v>4908.8</v>
      </c>
      <c r="E1444">
        <v>0.13</v>
      </c>
      <c r="F1444">
        <v>3</v>
      </c>
      <c r="G1444" s="1">
        <v>45068</v>
      </c>
      <c r="H1444" s="1">
        <v>45070</v>
      </c>
      <c r="I1444" t="s">
        <v>15</v>
      </c>
      <c r="J1444" t="s">
        <v>16</v>
      </c>
      <c r="K1444" s="2">
        <v>908.76</v>
      </c>
      <c r="L1444" t="s">
        <v>23</v>
      </c>
      <c r="M1444">
        <f>YEAR(Table1[[#This Row],[order_date]])</f>
        <v>2023</v>
      </c>
      <c r="N1444">
        <f>MONTH(Table1[[#This Row],[order_date]])</f>
        <v>5</v>
      </c>
      <c r="O1444" s="3">
        <f>Table1[[#This Row],[sales]]-Table1[[#This Row],[profit]]</f>
        <v>4000.04</v>
      </c>
      <c r="P1444" s="3">
        <f>Table1[[#This Row],[sales]]*Table1[[#This Row],[quantity]]</f>
        <v>14726.400000000001</v>
      </c>
      <c r="Q1444" s="9">
        <f>Table1[[#This Row],[delivery_date]]-Table1[[#This Row],[order_date]]</f>
        <v>2</v>
      </c>
    </row>
    <row r="1445" spans="1:17" x14ac:dyDescent="0.35">
      <c r="A1445" t="s">
        <v>1476</v>
      </c>
      <c r="B1445" t="s">
        <v>13</v>
      </c>
      <c r="C1445" t="s">
        <v>26</v>
      </c>
      <c r="D1445" s="2">
        <v>4321.49</v>
      </c>
      <c r="E1445">
        <v>7.0000000000000007E-2</v>
      </c>
      <c r="F1445">
        <v>5</v>
      </c>
      <c r="G1445" s="1">
        <v>45223</v>
      </c>
      <c r="H1445" s="1">
        <v>45229</v>
      </c>
      <c r="I1445" t="s">
        <v>31</v>
      </c>
      <c r="J1445" t="s">
        <v>16</v>
      </c>
      <c r="K1445" s="2">
        <v>240.85</v>
      </c>
      <c r="L1445" t="s">
        <v>34</v>
      </c>
      <c r="M1445">
        <f>YEAR(Table1[[#This Row],[order_date]])</f>
        <v>2023</v>
      </c>
      <c r="N1445">
        <f>MONTH(Table1[[#This Row],[order_date]])</f>
        <v>10</v>
      </c>
      <c r="O1445" s="3">
        <f>Table1[[#This Row],[sales]]-Table1[[#This Row],[profit]]</f>
        <v>4080.64</v>
      </c>
      <c r="P1445" s="3">
        <f>Table1[[#This Row],[sales]]*Table1[[#This Row],[quantity]]</f>
        <v>21607.449999999997</v>
      </c>
      <c r="Q1445" s="9">
        <f>Table1[[#This Row],[delivery_date]]-Table1[[#This Row],[order_date]]</f>
        <v>6</v>
      </c>
    </row>
    <row r="1446" spans="1:17" x14ac:dyDescent="0.35">
      <c r="A1446" t="s">
        <v>1477</v>
      </c>
      <c r="B1446" t="s">
        <v>13</v>
      </c>
      <c r="C1446" t="s">
        <v>36</v>
      </c>
      <c r="D1446" s="2">
        <v>320.95</v>
      </c>
      <c r="E1446">
        <v>0.01</v>
      </c>
      <c r="F1446">
        <v>6</v>
      </c>
      <c r="G1446" s="1">
        <v>44999</v>
      </c>
      <c r="H1446" s="1">
        <v>45003</v>
      </c>
      <c r="I1446" t="s">
        <v>21</v>
      </c>
      <c r="J1446" t="s">
        <v>22</v>
      </c>
      <c r="K1446" s="2">
        <v>54.17</v>
      </c>
      <c r="L1446" t="s">
        <v>23</v>
      </c>
      <c r="M1446">
        <f>YEAR(Table1[[#This Row],[order_date]])</f>
        <v>2023</v>
      </c>
      <c r="N1446">
        <f>MONTH(Table1[[#This Row],[order_date]])</f>
        <v>3</v>
      </c>
      <c r="O1446" s="3">
        <f>Table1[[#This Row],[sales]]-Table1[[#This Row],[profit]]</f>
        <v>266.77999999999997</v>
      </c>
      <c r="P1446" s="3">
        <f>Table1[[#This Row],[sales]]*Table1[[#This Row],[quantity]]</f>
        <v>1925.6999999999998</v>
      </c>
      <c r="Q1446" s="9">
        <f>Table1[[#This Row],[delivery_date]]-Table1[[#This Row],[order_date]]</f>
        <v>4</v>
      </c>
    </row>
    <row r="1447" spans="1:17" x14ac:dyDescent="0.35">
      <c r="A1447" t="s">
        <v>1478</v>
      </c>
      <c r="B1447" t="s">
        <v>25</v>
      </c>
      <c r="C1447" t="s">
        <v>33</v>
      </c>
      <c r="D1447" s="2">
        <v>2909.9</v>
      </c>
      <c r="E1447">
        <v>0.42</v>
      </c>
      <c r="F1447">
        <v>9</v>
      </c>
      <c r="G1447" s="1">
        <v>45619</v>
      </c>
      <c r="H1447" s="1">
        <v>45621</v>
      </c>
      <c r="I1447" t="s">
        <v>31</v>
      </c>
      <c r="J1447" t="s">
        <v>16</v>
      </c>
      <c r="K1447" s="2">
        <v>342.55</v>
      </c>
      <c r="L1447" t="s">
        <v>28</v>
      </c>
      <c r="M1447">
        <f>YEAR(Table1[[#This Row],[order_date]])</f>
        <v>2024</v>
      </c>
      <c r="N1447">
        <f>MONTH(Table1[[#This Row],[order_date]])</f>
        <v>11</v>
      </c>
      <c r="O1447" s="3">
        <f>Table1[[#This Row],[sales]]-Table1[[#This Row],[profit]]</f>
        <v>2567.35</v>
      </c>
      <c r="P1447" s="3">
        <f>Table1[[#This Row],[sales]]*Table1[[#This Row],[quantity]]</f>
        <v>26189.100000000002</v>
      </c>
      <c r="Q1447" s="9">
        <f>Table1[[#This Row],[delivery_date]]-Table1[[#This Row],[order_date]]</f>
        <v>2</v>
      </c>
    </row>
    <row r="1448" spans="1:17" x14ac:dyDescent="0.35">
      <c r="A1448" t="s">
        <v>1479</v>
      </c>
      <c r="B1448" t="s">
        <v>19</v>
      </c>
      <c r="C1448" t="s">
        <v>20</v>
      </c>
      <c r="D1448" s="2">
        <v>988.1</v>
      </c>
      <c r="E1448">
        <v>0.49</v>
      </c>
      <c r="F1448">
        <v>9</v>
      </c>
      <c r="G1448" s="1">
        <v>45655</v>
      </c>
      <c r="H1448" s="1">
        <v>45660</v>
      </c>
      <c r="I1448" t="s">
        <v>15</v>
      </c>
      <c r="J1448" t="s">
        <v>27</v>
      </c>
      <c r="K1448" s="2">
        <v>132.75</v>
      </c>
      <c r="L1448" t="s">
        <v>23</v>
      </c>
      <c r="M1448">
        <f>YEAR(Table1[[#This Row],[order_date]])</f>
        <v>2024</v>
      </c>
      <c r="N1448">
        <f>MONTH(Table1[[#This Row],[order_date]])</f>
        <v>12</v>
      </c>
      <c r="O1448" s="3">
        <f>Table1[[#This Row],[sales]]-Table1[[#This Row],[profit]]</f>
        <v>855.35</v>
      </c>
      <c r="P1448" s="3">
        <f>Table1[[#This Row],[sales]]*Table1[[#This Row],[quantity]]</f>
        <v>8892.9</v>
      </c>
      <c r="Q1448" s="9">
        <f>Table1[[#This Row],[delivery_date]]-Table1[[#This Row],[order_date]]</f>
        <v>5</v>
      </c>
    </row>
    <row r="1449" spans="1:17" x14ac:dyDescent="0.35">
      <c r="A1449" t="s">
        <v>1480</v>
      </c>
      <c r="B1449" t="s">
        <v>19</v>
      </c>
      <c r="C1449" t="s">
        <v>26</v>
      </c>
      <c r="D1449" s="2">
        <v>4970.66</v>
      </c>
      <c r="E1449">
        <v>0.35</v>
      </c>
      <c r="F1449">
        <v>5</v>
      </c>
      <c r="G1449" s="1">
        <v>45341</v>
      </c>
      <c r="H1449" s="1">
        <v>45345</v>
      </c>
      <c r="I1449" t="s">
        <v>31</v>
      </c>
      <c r="J1449" t="s">
        <v>16</v>
      </c>
      <c r="K1449" s="2">
        <v>839.37</v>
      </c>
      <c r="L1449" t="s">
        <v>23</v>
      </c>
      <c r="M1449">
        <f>YEAR(Table1[[#This Row],[order_date]])</f>
        <v>2024</v>
      </c>
      <c r="N1449">
        <f>MONTH(Table1[[#This Row],[order_date]])</f>
        <v>2</v>
      </c>
      <c r="O1449" s="3">
        <f>Table1[[#This Row],[sales]]-Table1[[#This Row],[profit]]</f>
        <v>4131.29</v>
      </c>
      <c r="P1449" s="3">
        <f>Table1[[#This Row],[sales]]*Table1[[#This Row],[quantity]]</f>
        <v>24853.3</v>
      </c>
      <c r="Q1449" s="9">
        <f>Table1[[#This Row],[delivery_date]]-Table1[[#This Row],[order_date]]</f>
        <v>4</v>
      </c>
    </row>
    <row r="1450" spans="1:17" x14ac:dyDescent="0.35">
      <c r="A1450" t="s">
        <v>1481</v>
      </c>
      <c r="B1450" t="s">
        <v>41</v>
      </c>
      <c r="C1450" t="s">
        <v>36</v>
      </c>
      <c r="D1450" s="2">
        <v>780.72</v>
      </c>
      <c r="E1450">
        <v>0.21</v>
      </c>
      <c r="F1450">
        <v>8</v>
      </c>
      <c r="G1450" s="1">
        <v>45048</v>
      </c>
      <c r="H1450" s="1">
        <v>45052</v>
      </c>
      <c r="I1450" t="s">
        <v>31</v>
      </c>
      <c r="J1450" t="s">
        <v>16</v>
      </c>
      <c r="K1450" s="2">
        <v>173.3</v>
      </c>
      <c r="L1450" t="s">
        <v>23</v>
      </c>
      <c r="M1450">
        <f>YEAR(Table1[[#This Row],[order_date]])</f>
        <v>2023</v>
      </c>
      <c r="N1450">
        <f>MONTH(Table1[[#This Row],[order_date]])</f>
        <v>5</v>
      </c>
      <c r="O1450" s="3">
        <f>Table1[[#This Row],[sales]]-Table1[[#This Row],[profit]]</f>
        <v>607.42000000000007</v>
      </c>
      <c r="P1450" s="3">
        <f>Table1[[#This Row],[sales]]*Table1[[#This Row],[quantity]]</f>
        <v>6245.76</v>
      </c>
      <c r="Q1450" s="9">
        <f>Table1[[#This Row],[delivery_date]]-Table1[[#This Row],[order_date]]</f>
        <v>4</v>
      </c>
    </row>
    <row r="1451" spans="1:17" x14ac:dyDescent="0.35">
      <c r="A1451" t="s">
        <v>1482</v>
      </c>
      <c r="B1451" t="s">
        <v>19</v>
      </c>
      <c r="C1451" t="s">
        <v>14</v>
      </c>
      <c r="D1451" s="2">
        <v>2840.8</v>
      </c>
      <c r="E1451">
        <v>0.06</v>
      </c>
      <c r="F1451">
        <v>7</v>
      </c>
      <c r="G1451" s="1">
        <v>45241</v>
      </c>
      <c r="H1451" s="1">
        <v>45246</v>
      </c>
      <c r="I1451" t="s">
        <v>31</v>
      </c>
      <c r="J1451" t="s">
        <v>22</v>
      </c>
      <c r="K1451" s="2">
        <v>195.91</v>
      </c>
      <c r="L1451" t="s">
        <v>28</v>
      </c>
      <c r="M1451">
        <f>YEAR(Table1[[#This Row],[order_date]])</f>
        <v>2023</v>
      </c>
      <c r="N1451">
        <f>MONTH(Table1[[#This Row],[order_date]])</f>
        <v>11</v>
      </c>
      <c r="O1451" s="3">
        <f>Table1[[#This Row],[sales]]-Table1[[#This Row],[profit]]</f>
        <v>2644.8900000000003</v>
      </c>
      <c r="P1451" s="3">
        <f>Table1[[#This Row],[sales]]*Table1[[#This Row],[quantity]]</f>
        <v>19885.600000000002</v>
      </c>
      <c r="Q1451" s="9">
        <f>Table1[[#This Row],[delivery_date]]-Table1[[#This Row],[order_date]]</f>
        <v>5</v>
      </c>
    </row>
    <row r="1452" spans="1:17" x14ac:dyDescent="0.35">
      <c r="A1452" t="s">
        <v>1483</v>
      </c>
      <c r="B1452" t="s">
        <v>19</v>
      </c>
      <c r="C1452" t="s">
        <v>26</v>
      </c>
      <c r="D1452" s="2">
        <v>3359.47</v>
      </c>
      <c r="E1452">
        <v>0.24</v>
      </c>
      <c r="F1452">
        <v>4</v>
      </c>
      <c r="G1452" s="1">
        <v>45376</v>
      </c>
      <c r="H1452" s="1">
        <v>45382</v>
      </c>
      <c r="I1452" t="s">
        <v>31</v>
      </c>
      <c r="J1452" t="s">
        <v>27</v>
      </c>
      <c r="K1452" s="2">
        <v>675.69</v>
      </c>
      <c r="L1452" t="s">
        <v>48</v>
      </c>
      <c r="M1452">
        <f>YEAR(Table1[[#This Row],[order_date]])</f>
        <v>2024</v>
      </c>
      <c r="N1452">
        <f>MONTH(Table1[[#This Row],[order_date]])</f>
        <v>3</v>
      </c>
      <c r="O1452" s="3">
        <f>Table1[[#This Row],[sales]]-Table1[[#This Row],[profit]]</f>
        <v>2683.7799999999997</v>
      </c>
      <c r="P1452" s="3">
        <f>Table1[[#This Row],[sales]]*Table1[[#This Row],[quantity]]</f>
        <v>13437.88</v>
      </c>
      <c r="Q1452" s="9">
        <f>Table1[[#This Row],[delivery_date]]-Table1[[#This Row],[order_date]]</f>
        <v>6</v>
      </c>
    </row>
    <row r="1453" spans="1:17" x14ac:dyDescent="0.35">
      <c r="A1453" t="s">
        <v>1484</v>
      </c>
      <c r="B1453" t="s">
        <v>25</v>
      </c>
      <c r="C1453" t="s">
        <v>33</v>
      </c>
      <c r="D1453" s="2">
        <v>4691.62</v>
      </c>
      <c r="E1453">
        <v>0.23</v>
      </c>
      <c r="F1453">
        <v>1</v>
      </c>
      <c r="G1453" s="1">
        <v>45488</v>
      </c>
      <c r="H1453" s="1">
        <v>45495</v>
      </c>
      <c r="I1453" t="s">
        <v>15</v>
      </c>
      <c r="J1453" t="s">
        <v>22</v>
      </c>
      <c r="K1453" s="2">
        <v>586.89</v>
      </c>
      <c r="L1453" t="s">
        <v>34</v>
      </c>
      <c r="M1453">
        <f>YEAR(Table1[[#This Row],[order_date]])</f>
        <v>2024</v>
      </c>
      <c r="N1453">
        <f>MONTH(Table1[[#This Row],[order_date]])</f>
        <v>7</v>
      </c>
      <c r="O1453" s="3">
        <f>Table1[[#This Row],[sales]]-Table1[[#This Row],[profit]]</f>
        <v>4104.7299999999996</v>
      </c>
      <c r="P1453" s="3">
        <f>Table1[[#This Row],[sales]]*Table1[[#This Row],[quantity]]</f>
        <v>4691.62</v>
      </c>
      <c r="Q1453" s="9">
        <f>Table1[[#This Row],[delivery_date]]-Table1[[#This Row],[order_date]]</f>
        <v>7</v>
      </c>
    </row>
    <row r="1454" spans="1:17" x14ac:dyDescent="0.35">
      <c r="A1454" t="s">
        <v>1485</v>
      </c>
      <c r="B1454" t="s">
        <v>19</v>
      </c>
      <c r="C1454" t="s">
        <v>33</v>
      </c>
      <c r="D1454" s="2">
        <v>4251.57</v>
      </c>
      <c r="E1454">
        <v>0.21</v>
      </c>
      <c r="F1454">
        <v>3</v>
      </c>
      <c r="G1454" s="1">
        <v>45120</v>
      </c>
      <c r="H1454" s="1">
        <v>45123</v>
      </c>
      <c r="I1454" t="s">
        <v>31</v>
      </c>
      <c r="J1454" t="s">
        <v>22</v>
      </c>
      <c r="K1454" s="2">
        <v>1091.73</v>
      </c>
      <c r="L1454" t="s">
        <v>17</v>
      </c>
      <c r="M1454">
        <f>YEAR(Table1[[#This Row],[order_date]])</f>
        <v>2023</v>
      </c>
      <c r="N1454">
        <f>MONTH(Table1[[#This Row],[order_date]])</f>
        <v>7</v>
      </c>
      <c r="O1454" s="3">
        <f>Table1[[#This Row],[sales]]-Table1[[#This Row],[profit]]</f>
        <v>3159.8399999999997</v>
      </c>
      <c r="P1454" s="3">
        <f>Table1[[#This Row],[sales]]*Table1[[#This Row],[quantity]]</f>
        <v>12754.71</v>
      </c>
      <c r="Q1454" s="9">
        <f>Table1[[#This Row],[delivery_date]]-Table1[[#This Row],[order_date]]</f>
        <v>3</v>
      </c>
    </row>
    <row r="1455" spans="1:17" x14ac:dyDescent="0.35">
      <c r="A1455" t="s">
        <v>1486</v>
      </c>
      <c r="B1455" t="s">
        <v>13</v>
      </c>
      <c r="C1455" t="s">
        <v>26</v>
      </c>
      <c r="D1455" s="2">
        <v>1304.2</v>
      </c>
      <c r="E1455">
        <v>0.19</v>
      </c>
      <c r="F1455">
        <v>5</v>
      </c>
      <c r="G1455" s="1">
        <v>45452</v>
      </c>
      <c r="H1455" s="1">
        <v>45458</v>
      </c>
      <c r="I1455" t="s">
        <v>31</v>
      </c>
      <c r="J1455" t="s">
        <v>16</v>
      </c>
      <c r="K1455" s="2">
        <v>356.72</v>
      </c>
      <c r="L1455" t="s">
        <v>17</v>
      </c>
      <c r="M1455">
        <f>YEAR(Table1[[#This Row],[order_date]])</f>
        <v>2024</v>
      </c>
      <c r="N1455">
        <f>MONTH(Table1[[#This Row],[order_date]])</f>
        <v>6</v>
      </c>
      <c r="O1455" s="3">
        <f>Table1[[#This Row],[sales]]-Table1[[#This Row],[profit]]</f>
        <v>947.48</v>
      </c>
      <c r="P1455" s="3">
        <f>Table1[[#This Row],[sales]]*Table1[[#This Row],[quantity]]</f>
        <v>6521</v>
      </c>
      <c r="Q1455" s="9">
        <f>Table1[[#This Row],[delivery_date]]-Table1[[#This Row],[order_date]]</f>
        <v>6</v>
      </c>
    </row>
    <row r="1456" spans="1:17" x14ac:dyDescent="0.35">
      <c r="A1456" t="s">
        <v>1487</v>
      </c>
      <c r="B1456" t="s">
        <v>25</v>
      </c>
      <c r="C1456" t="s">
        <v>26</v>
      </c>
      <c r="D1456" s="2">
        <v>2905.86</v>
      </c>
      <c r="E1456">
        <v>0.25</v>
      </c>
      <c r="F1456">
        <v>3</v>
      </c>
      <c r="G1456" s="1">
        <v>45325</v>
      </c>
      <c r="H1456" s="1">
        <v>45332</v>
      </c>
      <c r="I1456" t="s">
        <v>31</v>
      </c>
      <c r="J1456" t="s">
        <v>27</v>
      </c>
      <c r="K1456" s="2">
        <v>217.68</v>
      </c>
      <c r="L1456" t="s">
        <v>23</v>
      </c>
      <c r="M1456">
        <f>YEAR(Table1[[#This Row],[order_date]])</f>
        <v>2024</v>
      </c>
      <c r="N1456">
        <f>MONTH(Table1[[#This Row],[order_date]])</f>
        <v>2</v>
      </c>
      <c r="O1456" s="3">
        <f>Table1[[#This Row],[sales]]-Table1[[#This Row],[profit]]</f>
        <v>2688.1800000000003</v>
      </c>
      <c r="P1456" s="3">
        <f>Table1[[#This Row],[sales]]*Table1[[#This Row],[quantity]]</f>
        <v>8717.58</v>
      </c>
      <c r="Q1456" s="9">
        <f>Table1[[#This Row],[delivery_date]]-Table1[[#This Row],[order_date]]</f>
        <v>7</v>
      </c>
    </row>
    <row r="1457" spans="1:17" x14ac:dyDescent="0.35">
      <c r="A1457" t="s">
        <v>1488</v>
      </c>
      <c r="B1457" t="s">
        <v>25</v>
      </c>
      <c r="C1457" t="s">
        <v>36</v>
      </c>
      <c r="D1457" s="2">
        <v>4772.51</v>
      </c>
      <c r="E1457">
        <v>0.04</v>
      </c>
      <c r="F1457">
        <v>4</v>
      </c>
      <c r="G1457" s="1">
        <v>45207</v>
      </c>
      <c r="H1457" s="1">
        <v>45214</v>
      </c>
      <c r="I1457" t="s">
        <v>21</v>
      </c>
      <c r="J1457" t="s">
        <v>27</v>
      </c>
      <c r="K1457" s="2">
        <v>1282.32</v>
      </c>
      <c r="L1457" t="s">
        <v>34</v>
      </c>
      <c r="M1457">
        <f>YEAR(Table1[[#This Row],[order_date]])</f>
        <v>2023</v>
      </c>
      <c r="N1457">
        <f>MONTH(Table1[[#This Row],[order_date]])</f>
        <v>10</v>
      </c>
      <c r="O1457" s="3">
        <f>Table1[[#This Row],[sales]]-Table1[[#This Row],[profit]]</f>
        <v>3490.1900000000005</v>
      </c>
      <c r="P1457" s="3">
        <f>Table1[[#This Row],[sales]]*Table1[[#This Row],[quantity]]</f>
        <v>19090.04</v>
      </c>
      <c r="Q1457" s="9">
        <f>Table1[[#This Row],[delivery_date]]-Table1[[#This Row],[order_date]]</f>
        <v>7</v>
      </c>
    </row>
    <row r="1458" spans="1:17" x14ac:dyDescent="0.35">
      <c r="A1458" t="s">
        <v>1489</v>
      </c>
      <c r="B1458" t="s">
        <v>41</v>
      </c>
      <c r="C1458" t="s">
        <v>26</v>
      </c>
      <c r="D1458" s="2">
        <v>3705.01</v>
      </c>
      <c r="E1458">
        <v>0.02</v>
      </c>
      <c r="F1458">
        <v>9</v>
      </c>
      <c r="G1458" s="1">
        <v>45384</v>
      </c>
      <c r="H1458" s="1">
        <v>45390</v>
      </c>
      <c r="I1458" t="s">
        <v>31</v>
      </c>
      <c r="J1458" t="s">
        <v>22</v>
      </c>
      <c r="K1458" s="2">
        <v>686.53</v>
      </c>
      <c r="L1458" t="s">
        <v>17</v>
      </c>
      <c r="M1458">
        <f>YEAR(Table1[[#This Row],[order_date]])</f>
        <v>2024</v>
      </c>
      <c r="N1458">
        <f>MONTH(Table1[[#This Row],[order_date]])</f>
        <v>4</v>
      </c>
      <c r="O1458" s="3">
        <f>Table1[[#This Row],[sales]]-Table1[[#This Row],[profit]]</f>
        <v>3018.4800000000005</v>
      </c>
      <c r="P1458" s="3">
        <f>Table1[[#This Row],[sales]]*Table1[[#This Row],[quantity]]</f>
        <v>33345.090000000004</v>
      </c>
      <c r="Q1458" s="9">
        <f>Table1[[#This Row],[delivery_date]]-Table1[[#This Row],[order_date]]</f>
        <v>6</v>
      </c>
    </row>
    <row r="1459" spans="1:17" x14ac:dyDescent="0.35">
      <c r="A1459" t="s">
        <v>1490</v>
      </c>
      <c r="B1459" t="s">
        <v>19</v>
      </c>
      <c r="C1459" t="s">
        <v>14</v>
      </c>
      <c r="D1459" s="2">
        <v>3472.85</v>
      </c>
      <c r="E1459">
        <v>0.03</v>
      </c>
      <c r="F1459">
        <v>9</v>
      </c>
      <c r="G1459" s="1">
        <v>45274</v>
      </c>
      <c r="H1459" s="1">
        <v>45280</v>
      </c>
      <c r="I1459" t="s">
        <v>15</v>
      </c>
      <c r="J1459" t="s">
        <v>22</v>
      </c>
      <c r="K1459" s="2">
        <v>315.89999999999998</v>
      </c>
      <c r="L1459" t="s">
        <v>17</v>
      </c>
      <c r="M1459">
        <f>YEAR(Table1[[#This Row],[order_date]])</f>
        <v>2023</v>
      </c>
      <c r="N1459">
        <f>MONTH(Table1[[#This Row],[order_date]])</f>
        <v>12</v>
      </c>
      <c r="O1459" s="3">
        <f>Table1[[#This Row],[sales]]-Table1[[#This Row],[profit]]</f>
        <v>3156.95</v>
      </c>
      <c r="P1459" s="3">
        <f>Table1[[#This Row],[sales]]*Table1[[#This Row],[quantity]]</f>
        <v>31255.649999999998</v>
      </c>
      <c r="Q1459" s="9">
        <f>Table1[[#This Row],[delivery_date]]-Table1[[#This Row],[order_date]]</f>
        <v>6</v>
      </c>
    </row>
    <row r="1460" spans="1:17" x14ac:dyDescent="0.35">
      <c r="A1460" t="s">
        <v>1491</v>
      </c>
      <c r="B1460" t="s">
        <v>41</v>
      </c>
      <c r="C1460" t="s">
        <v>36</v>
      </c>
      <c r="D1460" s="2">
        <v>3799.02</v>
      </c>
      <c r="E1460">
        <v>0.1</v>
      </c>
      <c r="F1460">
        <v>9</v>
      </c>
      <c r="G1460" s="1">
        <v>45446</v>
      </c>
      <c r="H1460" s="1">
        <v>45448</v>
      </c>
      <c r="I1460" t="s">
        <v>31</v>
      </c>
      <c r="J1460" t="s">
        <v>27</v>
      </c>
      <c r="K1460" s="2">
        <v>198.94</v>
      </c>
      <c r="L1460" t="s">
        <v>28</v>
      </c>
      <c r="M1460">
        <f>YEAR(Table1[[#This Row],[order_date]])</f>
        <v>2024</v>
      </c>
      <c r="N1460">
        <f>MONTH(Table1[[#This Row],[order_date]])</f>
        <v>6</v>
      </c>
      <c r="O1460" s="3">
        <f>Table1[[#This Row],[sales]]-Table1[[#This Row],[profit]]</f>
        <v>3600.08</v>
      </c>
      <c r="P1460" s="3">
        <f>Table1[[#This Row],[sales]]*Table1[[#This Row],[quantity]]</f>
        <v>34191.18</v>
      </c>
      <c r="Q1460" s="9">
        <f>Table1[[#This Row],[delivery_date]]-Table1[[#This Row],[order_date]]</f>
        <v>2</v>
      </c>
    </row>
    <row r="1461" spans="1:17" x14ac:dyDescent="0.35">
      <c r="A1461" t="s">
        <v>1492</v>
      </c>
      <c r="B1461" t="s">
        <v>13</v>
      </c>
      <c r="C1461" t="s">
        <v>20</v>
      </c>
      <c r="D1461" s="2">
        <v>1680.28</v>
      </c>
      <c r="E1461">
        <v>0.14000000000000001</v>
      </c>
      <c r="F1461">
        <v>9</v>
      </c>
      <c r="G1461" s="1">
        <v>45624</v>
      </c>
      <c r="H1461" s="1">
        <v>45630</v>
      </c>
      <c r="I1461" t="s">
        <v>15</v>
      </c>
      <c r="J1461" t="s">
        <v>22</v>
      </c>
      <c r="K1461" s="2">
        <v>337.96</v>
      </c>
      <c r="L1461" t="s">
        <v>39</v>
      </c>
      <c r="M1461">
        <f>YEAR(Table1[[#This Row],[order_date]])</f>
        <v>2024</v>
      </c>
      <c r="N1461">
        <f>MONTH(Table1[[#This Row],[order_date]])</f>
        <v>11</v>
      </c>
      <c r="O1461" s="3">
        <f>Table1[[#This Row],[sales]]-Table1[[#This Row],[profit]]</f>
        <v>1342.32</v>
      </c>
      <c r="P1461" s="3">
        <f>Table1[[#This Row],[sales]]*Table1[[#This Row],[quantity]]</f>
        <v>15122.52</v>
      </c>
      <c r="Q1461" s="9">
        <f>Table1[[#This Row],[delivery_date]]-Table1[[#This Row],[order_date]]</f>
        <v>6</v>
      </c>
    </row>
    <row r="1462" spans="1:17" x14ac:dyDescent="0.35">
      <c r="A1462" t="s">
        <v>1493</v>
      </c>
      <c r="B1462" t="s">
        <v>25</v>
      </c>
      <c r="C1462" t="s">
        <v>14</v>
      </c>
      <c r="D1462" s="2">
        <v>3673.34</v>
      </c>
      <c r="E1462">
        <v>0.08</v>
      </c>
      <c r="F1462">
        <v>1</v>
      </c>
      <c r="G1462" s="1">
        <v>45304</v>
      </c>
      <c r="H1462" s="1">
        <v>45311</v>
      </c>
      <c r="I1462" t="s">
        <v>21</v>
      </c>
      <c r="J1462" t="s">
        <v>27</v>
      </c>
      <c r="K1462" s="2">
        <v>672.27</v>
      </c>
      <c r="L1462" t="s">
        <v>48</v>
      </c>
      <c r="M1462">
        <f>YEAR(Table1[[#This Row],[order_date]])</f>
        <v>2024</v>
      </c>
      <c r="N1462">
        <f>MONTH(Table1[[#This Row],[order_date]])</f>
        <v>1</v>
      </c>
      <c r="O1462" s="3">
        <f>Table1[[#This Row],[sales]]-Table1[[#This Row],[profit]]</f>
        <v>3001.07</v>
      </c>
      <c r="P1462" s="3">
        <f>Table1[[#This Row],[sales]]*Table1[[#This Row],[quantity]]</f>
        <v>3673.34</v>
      </c>
      <c r="Q1462" s="9">
        <f>Table1[[#This Row],[delivery_date]]-Table1[[#This Row],[order_date]]</f>
        <v>7</v>
      </c>
    </row>
    <row r="1463" spans="1:17" x14ac:dyDescent="0.35">
      <c r="A1463" t="s">
        <v>1494</v>
      </c>
      <c r="B1463" t="s">
        <v>25</v>
      </c>
      <c r="C1463" t="s">
        <v>36</v>
      </c>
      <c r="D1463" s="2">
        <v>1240.99</v>
      </c>
      <c r="E1463">
        <v>0.13</v>
      </c>
      <c r="F1463">
        <v>9</v>
      </c>
      <c r="G1463" s="1">
        <v>45366</v>
      </c>
      <c r="H1463" s="1">
        <v>45372</v>
      </c>
      <c r="I1463" t="s">
        <v>15</v>
      </c>
      <c r="J1463" t="s">
        <v>27</v>
      </c>
      <c r="K1463" s="2">
        <v>284.08</v>
      </c>
      <c r="L1463" t="s">
        <v>28</v>
      </c>
      <c r="M1463">
        <f>YEAR(Table1[[#This Row],[order_date]])</f>
        <v>2024</v>
      </c>
      <c r="N1463">
        <f>MONTH(Table1[[#This Row],[order_date]])</f>
        <v>3</v>
      </c>
      <c r="O1463" s="3">
        <f>Table1[[#This Row],[sales]]-Table1[[#This Row],[profit]]</f>
        <v>956.91000000000008</v>
      </c>
      <c r="P1463" s="3">
        <f>Table1[[#This Row],[sales]]*Table1[[#This Row],[quantity]]</f>
        <v>11168.91</v>
      </c>
      <c r="Q1463" s="9">
        <f>Table1[[#This Row],[delivery_date]]-Table1[[#This Row],[order_date]]</f>
        <v>6</v>
      </c>
    </row>
    <row r="1464" spans="1:17" x14ac:dyDescent="0.35">
      <c r="A1464" t="s">
        <v>1495</v>
      </c>
      <c r="B1464" t="s">
        <v>25</v>
      </c>
      <c r="C1464" t="s">
        <v>36</v>
      </c>
      <c r="D1464" s="2">
        <v>2197.6999999999998</v>
      </c>
      <c r="E1464">
        <v>0.09</v>
      </c>
      <c r="F1464">
        <v>2</v>
      </c>
      <c r="G1464" s="1">
        <v>45427</v>
      </c>
      <c r="H1464" s="1">
        <v>45429</v>
      </c>
      <c r="I1464" t="s">
        <v>31</v>
      </c>
      <c r="J1464" t="s">
        <v>27</v>
      </c>
      <c r="K1464" s="2">
        <v>388.32</v>
      </c>
      <c r="L1464" t="s">
        <v>48</v>
      </c>
      <c r="M1464">
        <f>YEAR(Table1[[#This Row],[order_date]])</f>
        <v>2024</v>
      </c>
      <c r="N1464">
        <f>MONTH(Table1[[#This Row],[order_date]])</f>
        <v>5</v>
      </c>
      <c r="O1464" s="3">
        <f>Table1[[#This Row],[sales]]-Table1[[#This Row],[profit]]</f>
        <v>1809.3799999999999</v>
      </c>
      <c r="P1464" s="3">
        <f>Table1[[#This Row],[sales]]*Table1[[#This Row],[quantity]]</f>
        <v>4395.3999999999996</v>
      </c>
      <c r="Q1464" s="9">
        <f>Table1[[#This Row],[delivery_date]]-Table1[[#This Row],[order_date]]</f>
        <v>2</v>
      </c>
    </row>
    <row r="1465" spans="1:17" x14ac:dyDescent="0.35">
      <c r="A1465" t="s">
        <v>1496</v>
      </c>
      <c r="B1465" t="s">
        <v>13</v>
      </c>
      <c r="C1465" t="s">
        <v>33</v>
      </c>
      <c r="D1465" s="2">
        <v>4460.6499999999996</v>
      </c>
      <c r="E1465">
        <v>0.08</v>
      </c>
      <c r="F1465">
        <v>8</v>
      </c>
      <c r="G1465" s="1">
        <v>45010</v>
      </c>
      <c r="H1465" s="1">
        <v>45016</v>
      </c>
      <c r="I1465" t="s">
        <v>15</v>
      </c>
      <c r="J1465" t="s">
        <v>22</v>
      </c>
      <c r="K1465" s="2">
        <v>247.84</v>
      </c>
      <c r="L1465" t="s">
        <v>39</v>
      </c>
      <c r="M1465">
        <f>YEAR(Table1[[#This Row],[order_date]])</f>
        <v>2023</v>
      </c>
      <c r="N1465">
        <f>MONTH(Table1[[#This Row],[order_date]])</f>
        <v>3</v>
      </c>
      <c r="O1465" s="3">
        <f>Table1[[#This Row],[sales]]-Table1[[#This Row],[profit]]</f>
        <v>4212.8099999999995</v>
      </c>
      <c r="P1465" s="3">
        <f>Table1[[#This Row],[sales]]*Table1[[#This Row],[quantity]]</f>
        <v>35685.199999999997</v>
      </c>
      <c r="Q1465" s="9">
        <f>Table1[[#This Row],[delivery_date]]-Table1[[#This Row],[order_date]]</f>
        <v>6</v>
      </c>
    </row>
    <row r="1466" spans="1:17" x14ac:dyDescent="0.35">
      <c r="A1466" t="s">
        <v>1497</v>
      </c>
      <c r="B1466" t="s">
        <v>13</v>
      </c>
      <c r="C1466" t="s">
        <v>36</v>
      </c>
      <c r="D1466" s="2">
        <v>192.96</v>
      </c>
      <c r="E1466">
        <v>0.15</v>
      </c>
      <c r="F1466">
        <v>9</v>
      </c>
      <c r="G1466" s="1">
        <v>44968</v>
      </c>
      <c r="H1466" s="1">
        <v>44972</v>
      </c>
      <c r="I1466" t="s">
        <v>21</v>
      </c>
      <c r="J1466" t="s">
        <v>22</v>
      </c>
      <c r="K1466" s="2">
        <v>30.52</v>
      </c>
      <c r="L1466" t="s">
        <v>48</v>
      </c>
      <c r="M1466">
        <f>YEAR(Table1[[#This Row],[order_date]])</f>
        <v>2023</v>
      </c>
      <c r="N1466">
        <f>MONTH(Table1[[#This Row],[order_date]])</f>
        <v>2</v>
      </c>
      <c r="O1466" s="3">
        <f>Table1[[#This Row],[sales]]-Table1[[#This Row],[profit]]</f>
        <v>162.44</v>
      </c>
      <c r="P1466" s="3">
        <f>Table1[[#This Row],[sales]]*Table1[[#This Row],[quantity]]</f>
        <v>1736.64</v>
      </c>
      <c r="Q1466" s="9">
        <f>Table1[[#This Row],[delivery_date]]-Table1[[#This Row],[order_date]]</f>
        <v>4</v>
      </c>
    </row>
    <row r="1467" spans="1:17" x14ac:dyDescent="0.35">
      <c r="A1467" t="s">
        <v>1498</v>
      </c>
      <c r="B1467" t="s">
        <v>41</v>
      </c>
      <c r="C1467" t="s">
        <v>14</v>
      </c>
      <c r="D1467" s="2">
        <v>2130.16</v>
      </c>
      <c r="E1467">
        <v>0.2</v>
      </c>
      <c r="F1467">
        <v>8</v>
      </c>
      <c r="G1467" s="1">
        <v>45195</v>
      </c>
      <c r="H1467" s="1">
        <v>45199</v>
      </c>
      <c r="I1467" t="s">
        <v>31</v>
      </c>
      <c r="J1467" t="s">
        <v>27</v>
      </c>
      <c r="K1467" s="2">
        <v>554.44000000000005</v>
      </c>
      <c r="L1467" t="s">
        <v>34</v>
      </c>
      <c r="M1467">
        <f>YEAR(Table1[[#This Row],[order_date]])</f>
        <v>2023</v>
      </c>
      <c r="N1467">
        <f>MONTH(Table1[[#This Row],[order_date]])</f>
        <v>9</v>
      </c>
      <c r="O1467" s="3">
        <f>Table1[[#This Row],[sales]]-Table1[[#This Row],[profit]]</f>
        <v>1575.7199999999998</v>
      </c>
      <c r="P1467" s="3">
        <f>Table1[[#This Row],[sales]]*Table1[[#This Row],[quantity]]</f>
        <v>17041.28</v>
      </c>
      <c r="Q1467" s="9">
        <f>Table1[[#This Row],[delivery_date]]-Table1[[#This Row],[order_date]]</f>
        <v>4</v>
      </c>
    </row>
    <row r="1468" spans="1:17" x14ac:dyDescent="0.35">
      <c r="A1468" t="s">
        <v>1499</v>
      </c>
      <c r="B1468" t="s">
        <v>41</v>
      </c>
      <c r="C1468" t="s">
        <v>26</v>
      </c>
      <c r="D1468" s="2">
        <v>1407.43</v>
      </c>
      <c r="E1468">
        <v>0.37</v>
      </c>
      <c r="F1468">
        <v>9</v>
      </c>
      <c r="G1468" s="1">
        <v>45457</v>
      </c>
      <c r="H1468" s="1">
        <v>45462</v>
      </c>
      <c r="I1468" t="s">
        <v>21</v>
      </c>
      <c r="J1468" t="s">
        <v>22</v>
      </c>
      <c r="K1468" s="2">
        <v>205</v>
      </c>
      <c r="L1468" t="s">
        <v>28</v>
      </c>
      <c r="M1468">
        <f>YEAR(Table1[[#This Row],[order_date]])</f>
        <v>2024</v>
      </c>
      <c r="N1468">
        <f>MONTH(Table1[[#This Row],[order_date]])</f>
        <v>6</v>
      </c>
      <c r="O1468" s="3">
        <f>Table1[[#This Row],[sales]]-Table1[[#This Row],[profit]]</f>
        <v>1202.43</v>
      </c>
      <c r="P1468" s="3">
        <f>Table1[[#This Row],[sales]]*Table1[[#This Row],[quantity]]</f>
        <v>12666.87</v>
      </c>
      <c r="Q1468" s="9">
        <f>Table1[[#This Row],[delivery_date]]-Table1[[#This Row],[order_date]]</f>
        <v>5</v>
      </c>
    </row>
    <row r="1469" spans="1:17" x14ac:dyDescent="0.35">
      <c r="A1469" t="s">
        <v>1500</v>
      </c>
      <c r="B1469" t="s">
        <v>41</v>
      </c>
      <c r="C1469" t="s">
        <v>14</v>
      </c>
      <c r="D1469" s="2">
        <v>1073.0899999999999</v>
      </c>
      <c r="E1469">
        <v>0.48</v>
      </c>
      <c r="F1469">
        <v>5</v>
      </c>
      <c r="G1469" s="1">
        <v>44960</v>
      </c>
      <c r="H1469" s="1">
        <v>44965</v>
      </c>
      <c r="I1469" t="s">
        <v>31</v>
      </c>
      <c r="J1469" t="s">
        <v>16</v>
      </c>
      <c r="K1469" s="2">
        <v>124</v>
      </c>
      <c r="L1469" t="s">
        <v>28</v>
      </c>
      <c r="M1469">
        <f>YEAR(Table1[[#This Row],[order_date]])</f>
        <v>2023</v>
      </c>
      <c r="N1469">
        <f>MONTH(Table1[[#This Row],[order_date]])</f>
        <v>2</v>
      </c>
      <c r="O1469" s="3">
        <f>Table1[[#This Row],[sales]]-Table1[[#This Row],[profit]]</f>
        <v>949.08999999999992</v>
      </c>
      <c r="P1469" s="3">
        <f>Table1[[#This Row],[sales]]*Table1[[#This Row],[quantity]]</f>
        <v>5365.45</v>
      </c>
      <c r="Q1469" s="9">
        <f>Table1[[#This Row],[delivery_date]]-Table1[[#This Row],[order_date]]</f>
        <v>5</v>
      </c>
    </row>
    <row r="1470" spans="1:17" x14ac:dyDescent="0.35">
      <c r="A1470" t="s">
        <v>1501</v>
      </c>
      <c r="B1470" t="s">
        <v>19</v>
      </c>
      <c r="C1470" t="s">
        <v>20</v>
      </c>
      <c r="D1470" s="2">
        <v>4209.0200000000004</v>
      </c>
      <c r="E1470">
        <v>0.46</v>
      </c>
      <c r="F1470">
        <v>7</v>
      </c>
      <c r="G1470" s="1">
        <v>45400</v>
      </c>
      <c r="H1470" s="1">
        <v>45403</v>
      </c>
      <c r="I1470" t="s">
        <v>21</v>
      </c>
      <c r="J1470" t="s">
        <v>16</v>
      </c>
      <c r="K1470" s="2">
        <v>516.82000000000005</v>
      </c>
      <c r="L1470" t="s">
        <v>39</v>
      </c>
      <c r="M1470">
        <f>YEAR(Table1[[#This Row],[order_date]])</f>
        <v>2024</v>
      </c>
      <c r="N1470">
        <f>MONTH(Table1[[#This Row],[order_date]])</f>
        <v>4</v>
      </c>
      <c r="O1470" s="3">
        <f>Table1[[#This Row],[sales]]-Table1[[#This Row],[profit]]</f>
        <v>3692.2000000000003</v>
      </c>
      <c r="P1470" s="3">
        <f>Table1[[#This Row],[sales]]*Table1[[#This Row],[quantity]]</f>
        <v>29463.140000000003</v>
      </c>
      <c r="Q1470" s="9">
        <f>Table1[[#This Row],[delivery_date]]-Table1[[#This Row],[order_date]]</f>
        <v>3</v>
      </c>
    </row>
    <row r="1471" spans="1:17" x14ac:dyDescent="0.35">
      <c r="A1471" t="s">
        <v>1502</v>
      </c>
      <c r="B1471" t="s">
        <v>25</v>
      </c>
      <c r="C1471" t="s">
        <v>36</v>
      </c>
      <c r="D1471" s="2">
        <v>3512.84</v>
      </c>
      <c r="E1471">
        <v>0.24</v>
      </c>
      <c r="F1471">
        <v>3</v>
      </c>
      <c r="G1471" s="1">
        <v>45100</v>
      </c>
      <c r="H1471" s="1">
        <v>45106</v>
      </c>
      <c r="I1471" t="s">
        <v>31</v>
      </c>
      <c r="J1471" t="s">
        <v>22</v>
      </c>
      <c r="K1471" s="2">
        <v>268.11</v>
      </c>
      <c r="L1471" t="s">
        <v>23</v>
      </c>
      <c r="M1471">
        <f>YEAR(Table1[[#This Row],[order_date]])</f>
        <v>2023</v>
      </c>
      <c r="N1471">
        <f>MONTH(Table1[[#This Row],[order_date]])</f>
        <v>6</v>
      </c>
      <c r="O1471" s="3">
        <f>Table1[[#This Row],[sales]]-Table1[[#This Row],[profit]]</f>
        <v>3244.73</v>
      </c>
      <c r="P1471" s="3">
        <f>Table1[[#This Row],[sales]]*Table1[[#This Row],[quantity]]</f>
        <v>10538.52</v>
      </c>
      <c r="Q1471" s="9">
        <f>Table1[[#This Row],[delivery_date]]-Table1[[#This Row],[order_date]]</f>
        <v>6</v>
      </c>
    </row>
    <row r="1472" spans="1:17" x14ac:dyDescent="0.35">
      <c r="A1472" t="s">
        <v>1503</v>
      </c>
      <c r="B1472" t="s">
        <v>25</v>
      </c>
      <c r="C1472" t="s">
        <v>36</v>
      </c>
      <c r="D1472" s="2">
        <v>651.9</v>
      </c>
      <c r="E1472">
        <v>0.23</v>
      </c>
      <c r="F1472">
        <v>4</v>
      </c>
      <c r="G1472" s="1">
        <v>45654</v>
      </c>
      <c r="H1472" s="1">
        <v>45658</v>
      </c>
      <c r="I1472" t="s">
        <v>21</v>
      </c>
      <c r="J1472" t="s">
        <v>16</v>
      </c>
      <c r="K1472" s="2">
        <v>95.12</v>
      </c>
      <c r="L1472" t="s">
        <v>34</v>
      </c>
      <c r="M1472">
        <f>YEAR(Table1[[#This Row],[order_date]])</f>
        <v>2024</v>
      </c>
      <c r="N1472">
        <f>MONTH(Table1[[#This Row],[order_date]])</f>
        <v>12</v>
      </c>
      <c r="O1472" s="3">
        <f>Table1[[#This Row],[sales]]-Table1[[#This Row],[profit]]</f>
        <v>556.78</v>
      </c>
      <c r="P1472" s="3">
        <f>Table1[[#This Row],[sales]]*Table1[[#This Row],[quantity]]</f>
        <v>2607.6</v>
      </c>
      <c r="Q1472" s="9">
        <f>Table1[[#This Row],[delivery_date]]-Table1[[#This Row],[order_date]]</f>
        <v>4</v>
      </c>
    </row>
    <row r="1473" spans="1:17" x14ac:dyDescent="0.35">
      <c r="A1473" t="s">
        <v>1504</v>
      </c>
      <c r="B1473" t="s">
        <v>41</v>
      </c>
      <c r="C1473" t="s">
        <v>36</v>
      </c>
      <c r="D1473" s="2">
        <v>2522.87</v>
      </c>
      <c r="E1473">
        <v>0.06</v>
      </c>
      <c r="F1473">
        <v>4</v>
      </c>
      <c r="G1473" s="1">
        <v>45299</v>
      </c>
      <c r="H1473" s="1">
        <v>45301</v>
      </c>
      <c r="I1473" t="s">
        <v>21</v>
      </c>
      <c r="J1473" t="s">
        <v>22</v>
      </c>
      <c r="K1473" s="2">
        <v>617.23</v>
      </c>
      <c r="L1473" t="s">
        <v>17</v>
      </c>
      <c r="M1473">
        <f>YEAR(Table1[[#This Row],[order_date]])</f>
        <v>2024</v>
      </c>
      <c r="N1473">
        <f>MONTH(Table1[[#This Row],[order_date]])</f>
        <v>1</v>
      </c>
      <c r="O1473" s="3">
        <f>Table1[[#This Row],[sales]]-Table1[[#This Row],[profit]]</f>
        <v>1905.6399999999999</v>
      </c>
      <c r="P1473" s="3">
        <f>Table1[[#This Row],[sales]]*Table1[[#This Row],[quantity]]</f>
        <v>10091.48</v>
      </c>
      <c r="Q1473" s="9">
        <f>Table1[[#This Row],[delivery_date]]-Table1[[#This Row],[order_date]]</f>
        <v>2</v>
      </c>
    </row>
    <row r="1474" spans="1:17" x14ac:dyDescent="0.35">
      <c r="A1474" t="s">
        <v>1505</v>
      </c>
      <c r="B1474" t="s">
        <v>25</v>
      </c>
      <c r="C1474" t="s">
        <v>36</v>
      </c>
      <c r="D1474" s="2">
        <v>2387.84</v>
      </c>
      <c r="E1474">
        <v>0.49</v>
      </c>
      <c r="F1474">
        <v>4</v>
      </c>
      <c r="G1474" s="1">
        <v>45432</v>
      </c>
      <c r="H1474" s="1">
        <v>45438</v>
      </c>
      <c r="I1474" t="s">
        <v>15</v>
      </c>
      <c r="J1474" t="s">
        <v>16</v>
      </c>
      <c r="K1474" s="2">
        <v>155.27000000000001</v>
      </c>
      <c r="L1474" t="s">
        <v>39</v>
      </c>
      <c r="M1474">
        <f>YEAR(Table1[[#This Row],[order_date]])</f>
        <v>2024</v>
      </c>
      <c r="N1474">
        <f>MONTH(Table1[[#This Row],[order_date]])</f>
        <v>5</v>
      </c>
      <c r="O1474" s="3">
        <f>Table1[[#This Row],[sales]]-Table1[[#This Row],[profit]]</f>
        <v>2232.5700000000002</v>
      </c>
      <c r="P1474" s="3">
        <f>Table1[[#This Row],[sales]]*Table1[[#This Row],[quantity]]</f>
        <v>9551.36</v>
      </c>
      <c r="Q1474" s="9">
        <f>Table1[[#This Row],[delivery_date]]-Table1[[#This Row],[order_date]]</f>
        <v>6</v>
      </c>
    </row>
    <row r="1475" spans="1:17" x14ac:dyDescent="0.35">
      <c r="A1475" t="s">
        <v>1506</v>
      </c>
      <c r="B1475" t="s">
        <v>41</v>
      </c>
      <c r="C1475" t="s">
        <v>33</v>
      </c>
      <c r="D1475" s="2">
        <v>798.39</v>
      </c>
      <c r="E1475">
        <v>0.38</v>
      </c>
      <c r="F1475">
        <v>8</v>
      </c>
      <c r="G1475" s="1">
        <v>45111</v>
      </c>
      <c r="H1475" s="1">
        <v>45116</v>
      </c>
      <c r="I1475" t="s">
        <v>15</v>
      </c>
      <c r="J1475" t="s">
        <v>22</v>
      </c>
      <c r="K1475" s="2">
        <v>222.9</v>
      </c>
      <c r="L1475" t="s">
        <v>48</v>
      </c>
      <c r="M1475">
        <f>YEAR(Table1[[#This Row],[order_date]])</f>
        <v>2023</v>
      </c>
      <c r="N1475">
        <f>MONTH(Table1[[#This Row],[order_date]])</f>
        <v>7</v>
      </c>
      <c r="O1475" s="3">
        <f>Table1[[#This Row],[sales]]-Table1[[#This Row],[profit]]</f>
        <v>575.49</v>
      </c>
      <c r="P1475" s="3">
        <f>Table1[[#This Row],[sales]]*Table1[[#This Row],[quantity]]</f>
        <v>6387.12</v>
      </c>
      <c r="Q1475" s="9">
        <f>Table1[[#This Row],[delivery_date]]-Table1[[#This Row],[order_date]]</f>
        <v>5</v>
      </c>
    </row>
    <row r="1476" spans="1:17" x14ac:dyDescent="0.35">
      <c r="A1476" t="s">
        <v>1507</v>
      </c>
      <c r="B1476" t="s">
        <v>19</v>
      </c>
      <c r="C1476" t="s">
        <v>33</v>
      </c>
      <c r="D1476" s="2">
        <v>4018.84</v>
      </c>
      <c r="E1476">
        <v>0.42</v>
      </c>
      <c r="F1476">
        <v>2</v>
      </c>
      <c r="G1476" s="1">
        <v>45126</v>
      </c>
      <c r="H1476" s="1">
        <v>45132</v>
      </c>
      <c r="I1476" t="s">
        <v>31</v>
      </c>
      <c r="J1476" t="s">
        <v>22</v>
      </c>
      <c r="K1476" s="2">
        <v>653.99</v>
      </c>
      <c r="L1476" t="s">
        <v>39</v>
      </c>
      <c r="M1476">
        <f>YEAR(Table1[[#This Row],[order_date]])</f>
        <v>2023</v>
      </c>
      <c r="N1476">
        <f>MONTH(Table1[[#This Row],[order_date]])</f>
        <v>7</v>
      </c>
      <c r="O1476" s="3">
        <f>Table1[[#This Row],[sales]]-Table1[[#This Row],[profit]]</f>
        <v>3364.8500000000004</v>
      </c>
      <c r="P1476" s="3">
        <f>Table1[[#This Row],[sales]]*Table1[[#This Row],[quantity]]</f>
        <v>8037.68</v>
      </c>
      <c r="Q1476" s="9">
        <f>Table1[[#This Row],[delivery_date]]-Table1[[#This Row],[order_date]]</f>
        <v>6</v>
      </c>
    </row>
    <row r="1477" spans="1:17" x14ac:dyDescent="0.35">
      <c r="A1477" t="s">
        <v>1508</v>
      </c>
      <c r="B1477" t="s">
        <v>19</v>
      </c>
      <c r="C1477" t="s">
        <v>26</v>
      </c>
      <c r="D1477" s="2">
        <v>1896.7</v>
      </c>
      <c r="E1477">
        <v>0.12</v>
      </c>
      <c r="F1477">
        <v>2</v>
      </c>
      <c r="G1477" s="1">
        <v>45535</v>
      </c>
      <c r="H1477" s="1">
        <v>45536</v>
      </c>
      <c r="I1477" t="s">
        <v>31</v>
      </c>
      <c r="J1477" t="s">
        <v>27</v>
      </c>
      <c r="K1477" s="2">
        <v>406.41</v>
      </c>
      <c r="L1477" t="s">
        <v>23</v>
      </c>
      <c r="M1477">
        <f>YEAR(Table1[[#This Row],[order_date]])</f>
        <v>2024</v>
      </c>
      <c r="N1477">
        <f>MONTH(Table1[[#This Row],[order_date]])</f>
        <v>8</v>
      </c>
      <c r="O1477" s="3">
        <f>Table1[[#This Row],[sales]]-Table1[[#This Row],[profit]]</f>
        <v>1490.29</v>
      </c>
      <c r="P1477" s="3">
        <f>Table1[[#This Row],[sales]]*Table1[[#This Row],[quantity]]</f>
        <v>3793.4</v>
      </c>
      <c r="Q1477" s="9">
        <f>Table1[[#This Row],[delivery_date]]-Table1[[#This Row],[order_date]]</f>
        <v>1</v>
      </c>
    </row>
    <row r="1478" spans="1:17" x14ac:dyDescent="0.35">
      <c r="A1478" t="s">
        <v>1509</v>
      </c>
      <c r="B1478" t="s">
        <v>13</v>
      </c>
      <c r="C1478" t="s">
        <v>36</v>
      </c>
      <c r="D1478" s="2">
        <v>3833.5</v>
      </c>
      <c r="E1478">
        <v>0.2</v>
      </c>
      <c r="F1478">
        <v>5</v>
      </c>
      <c r="G1478" s="1">
        <v>45059</v>
      </c>
      <c r="H1478" s="1">
        <v>45061</v>
      </c>
      <c r="I1478" t="s">
        <v>21</v>
      </c>
      <c r="J1478" t="s">
        <v>22</v>
      </c>
      <c r="K1478" s="2">
        <v>549.36</v>
      </c>
      <c r="L1478" t="s">
        <v>23</v>
      </c>
      <c r="M1478">
        <f>YEAR(Table1[[#This Row],[order_date]])</f>
        <v>2023</v>
      </c>
      <c r="N1478">
        <f>MONTH(Table1[[#This Row],[order_date]])</f>
        <v>5</v>
      </c>
      <c r="O1478" s="3">
        <f>Table1[[#This Row],[sales]]-Table1[[#This Row],[profit]]</f>
        <v>3284.14</v>
      </c>
      <c r="P1478" s="3">
        <f>Table1[[#This Row],[sales]]*Table1[[#This Row],[quantity]]</f>
        <v>19167.5</v>
      </c>
      <c r="Q1478" s="9">
        <f>Table1[[#This Row],[delivery_date]]-Table1[[#This Row],[order_date]]</f>
        <v>2</v>
      </c>
    </row>
    <row r="1479" spans="1:17" x14ac:dyDescent="0.35">
      <c r="A1479" t="s">
        <v>1510</v>
      </c>
      <c r="B1479" t="s">
        <v>19</v>
      </c>
      <c r="C1479" t="s">
        <v>20</v>
      </c>
      <c r="D1479" s="2">
        <v>1041.1099999999999</v>
      </c>
      <c r="E1479">
        <v>0.05</v>
      </c>
      <c r="F1479">
        <v>6</v>
      </c>
      <c r="G1479" s="1">
        <v>44969</v>
      </c>
      <c r="H1479" s="1">
        <v>44975</v>
      </c>
      <c r="I1479" t="s">
        <v>15</v>
      </c>
      <c r="J1479" t="s">
        <v>22</v>
      </c>
      <c r="K1479" s="2">
        <v>121.49</v>
      </c>
      <c r="L1479" t="s">
        <v>34</v>
      </c>
      <c r="M1479">
        <f>YEAR(Table1[[#This Row],[order_date]])</f>
        <v>2023</v>
      </c>
      <c r="N1479">
        <f>MONTH(Table1[[#This Row],[order_date]])</f>
        <v>2</v>
      </c>
      <c r="O1479" s="3">
        <f>Table1[[#This Row],[sales]]-Table1[[#This Row],[profit]]</f>
        <v>919.61999999999989</v>
      </c>
      <c r="P1479" s="3">
        <f>Table1[[#This Row],[sales]]*Table1[[#This Row],[quantity]]</f>
        <v>6246.66</v>
      </c>
      <c r="Q1479" s="9">
        <f>Table1[[#This Row],[delivery_date]]-Table1[[#This Row],[order_date]]</f>
        <v>6</v>
      </c>
    </row>
    <row r="1480" spans="1:17" x14ac:dyDescent="0.35">
      <c r="A1480" t="s">
        <v>1511</v>
      </c>
      <c r="B1480" t="s">
        <v>41</v>
      </c>
      <c r="C1480" t="s">
        <v>26</v>
      </c>
      <c r="D1480" s="2">
        <v>1643.86</v>
      </c>
      <c r="E1480">
        <v>0.47</v>
      </c>
      <c r="F1480">
        <v>4</v>
      </c>
      <c r="G1480" s="1">
        <v>45030</v>
      </c>
      <c r="H1480" s="1">
        <v>45034</v>
      </c>
      <c r="I1480" t="s">
        <v>31</v>
      </c>
      <c r="J1480" t="s">
        <v>27</v>
      </c>
      <c r="K1480" s="2">
        <v>120.98</v>
      </c>
      <c r="L1480" t="s">
        <v>28</v>
      </c>
      <c r="M1480">
        <f>YEAR(Table1[[#This Row],[order_date]])</f>
        <v>2023</v>
      </c>
      <c r="N1480">
        <f>MONTH(Table1[[#This Row],[order_date]])</f>
        <v>4</v>
      </c>
      <c r="O1480" s="3">
        <f>Table1[[#This Row],[sales]]-Table1[[#This Row],[profit]]</f>
        <v>1522.8799999999999</v>
      </c>
      <c r="P1480" s="3">
        <f>Table1[[#This Row],[sales]]*Table1[[#This Row],[quantity]]</f>
        <v>6575.44</v>
      </c>
      <c r="Q1480" s="9">
        <f>Table1[[#This Row],[delivery_date]]-Table1[[#This Row],[order_date]]</f>
        <v>4</v>
      </c>
    </row>
    <row r="1481" spans="1:17" x14ac:dyDescent="0.35">
      <c r="A1481" t="s">
        <v>1512</v>
      </c>
      <c r="B1481" t="s">
        <v>19</v>
      </c>
      <c r="C1481" t="s">
        <v>36</v>
      </c>
      <c r="D1481" s="2">
        <v>566.34</v>
      </c>
      <c r="E1481">
        <v>0.14000000000000001</v>
      </c>
      <c r="F1481">
        <v>7</v>
      </c>
      <c r="G1481" s="1">
        <v>44943</v>
      </c>
      <c r="H1481" s="1">
        <v>44948</v>
      </c>
      <c r="I1481" t="s">
        <v>15</v>
      </c>
      <c r="J1481" t="s">
        <v>22</v>
      </c>
      <c r="K1481" s="2">
        <v>95.08</v>
      </c>
      <c r="L1481" t="s">
        <v>23</v>
      </c>
      <c r="M1481">
        <f>YEAR(Table1[[#This Row],[order_date]])</f>
        <v>2023</v>
      </c>
      <c r="N1481">
        <f>MONTH(Table1[[#This Row],[order_date]])</f>
        <v>1</v>
      </c>
      <c r="O1481" s="3">
        <f>Table1[[#This Row],[sales]]-Table1[[#This Row],[profit]]</f>
        <v>471.26000000000005</v>
      </c>
      <c r="P1481" s="3">
        <f>Table1[[#This Row],[sales]]*Table1[[#This Row],[quantity]]</f>
        <v>3964.38</v>
      </c>
      <c r="Q1481" s="9">
        <f>Table1[[#This Row],[delivery_date]]-Table1[[#This Row],[order_date]]</f>
        <v>5</v>
      </c>
    </row>
    <row r="1482" spans="1:17" x14ac:dyDescent="0.35">
      <c r="A1482" t="s">
        <v>1513</v>
      </c>
      <c r="B1482" t="s">
        <v>13</v>
      </c>
      <c r="C1482" t="s">
        <v>33</v>
      </c>
      <c r="D1482" s="2">
        <v>803.05</v>
      </c>
      <c r="E1482">
        <v>0.3</v>
      </c>
      <c r="F1482">
        <v>4</v>
      </c>
      <c r="G1482" s="1">
        <v>45015</v>
      </c>
      <c r="H1482" s="1">
        <v>45021</v>
      </c>
      <c r="I1482" t="s">
        <v>31</v>
      </c>
      <c r="J1482" t="s">
        <v>22</v>
      </c>
      <c r="K1482" s="2">
        <v>124.25</v>
      </c>
      <c r="L1482" t="s">
        <v>48</v>
      </c>
      <c r="M1482">
        <f>YEAR(Table1[[#This Row],[order_date]])</f>
        <v>2023</v>
      </c>
      <c r="N1482">
        <f>MONTH(Table1[[#This Row],[order_date]])</f>
        <v>3</v>
      </c>
      <c r="O1482" s="3">
        <f>Table1[[#This Row],[sales]]-Table1[[#This Row],[profit]]</f>
        <v>678.8</v>
      </c>
      <c r="P1482" s="3">
        <f>Table1[[#This Row],[sales]]*Table1[[#This Row],[quantity]]</f>
        <v>3212.2</v>
      </c>
      <c r="Q1482" s="9">
        <f>Table1[[#This Row],[delivery_date]]-Table1[[#This Row],[order_date]]</f>
        <v>6</v>
      </c>
    </row>
    <row r="1483" spans="1:17" x14ac:dyDescent="0.35">
      <c r="A1483" t="s">
        <v>1514</v>
      </c>
      <c r="B1483" t="s">
        <v>25</v>
      </c>
      <c r="C1483" t="s">
        <v>20</v>
      </c>
      <c r="D1483" s="2">
        <v>4427.6000000000004</v>
      </c>
      <c r="E1483">
        <v>0.08</v>
      </c>
      <c r="F1483">
        <v>8</v>
      </c>
      <c r="G1483" s="1">
        <v>45416</v>
      </c>
      <c r="H1483" s="1">
        <v>45421</v>
      </c>
      <c r="I1483" t="s">
        <v>15</v>
      </c>
      <c r="J1483" t="s">
        <v>16</v>
      </c>
      <c r="K1483" s="2">
        <v>854.88</v>
      </c>
      <c r="L1483" t="s">
        <v>17</v>
      </c>
      <c r="M1483">
        <f>YEAR(Table1[[#This Row],[order_date]])</f>
        <v>2024</v>
      </c>
      <c r="N1483">
        <f>MONTH(Table1[[#This Row],[order_date]])</f>
        <v>5</v>
      </c>
      <c r="O1483" s="3">
        <f>Table1[[#This Row],[sales]]-Table1[[#This Row],[profit]]</f>
        <v>3572.7200000000003</v>
      </c>
      <c r="P1483" s="3">
        <f>Table1[[#This Row],[sales]]*Table1[[#This Row],[quantity]]</f>
        <v>35420.800000000003</v>
      </c>
      <c r="Q1483" s="9">
        <f>Table1[[#This Row],[delivery_date]]-Table1[[#This Row],[order_date]]</f>
        <v>5</v>
      </c>
    </row>
    <row r="1484" spans="1:17" x14ac:dyDescent="0.35">
      <c r="A1484" t="s">
        <v>1515</v>
      </c>
      <c r="B1484" t="s">
        <v>41</v>
      </c>
      <c r="C1484" t="s">
        <v>26</v>
      </c>
      <c r="D1484" s="2">
        <v>634.65</v>
      </c>
      <c r="E1484">
        <v>0.4</v>
      </c>
      <c r="F1484">
        <v>2</v>
      </c>
      <c r="G1484" s="1">
        <v>45612</v>
      </c>
      <c r="H1484" s="1">
        <v>45619</v>
      </c>
      <c r="I1484" t="s">
        <v>31</v>
      </c>
      <c r="J1484" t="s">
        <v>16</v>
      </c>
      <c r="K1484" s="2">
        <v>95.49</v>
      </c>
      <c r="L1484" t="s">
        <v>17</v>
      </c>
      <c r="M1484">
        <f>YEAR(Table1[[#This Row],[order_date]])</f>
        <v>2024</v>
      </c>
      <c r="N1484">
        <f>MONTH(Table1[[#This Row],[order_date]])</f>
        <v>11</v>
      </c>
      <c r="O1484" s="3">
        <f>Table1[[#This Row],[sales]]-Table1[[#This Row],[profit]]</f>
        <v>539.16</v>
      </c>
      <c r="P1484" s="3">
        <f>Table1[[#This Row],[sales]]*Table1[[#This Row],[quantity]]</f>
        <v>1269.3</v>
      </c>
      <c r="Q1484" s="9">
        <f>Table1[[#This Row],[delivery_date]]-Table1[[#This Row],[order_date]]</f>
        <v>7</v>
      </c>
    </row>
    <row r="1485" spans="1:17" x14ac:dyDescent="0.35">
      <c r="A1485" t="s">
        <v>1516</v>
      </c>
      <c r="B1485" t="s">
        <v>25</v>
      </c>
      <c r="C1485" t="s">
        <v>20</v>
      </c>
      <c r="D1485" s="2">
        <v>569.08000000000004</v>
      </c>
      <c r="E1485">
        <v>0.09</v>
      </c>
      <c r="F1485">
        <v>4</v>
      </c>
      <c r="G1485" s="1">
        <v>45087</v>
      </c>
      <c r="H1485" s="1">
        <v>45088</v>
      </c>
      <c r="I1485" t="s">
        <v>15</v>
      </c>
      <c r="J1485" t="s">
        <v>22</v>
      </c>
      <c r="K1485" s="2">
        <v>92.15</v>
      </c>
      <c r="L1485" t="s">
        <v>17</v>
      </c>
      <c r="M1485">
        <f>YEAR(Table1[[#This Row],[order_date]])</f>
        <v>2023</v>
      </c>
      <c r="N1485">
        <f>MONTH(Table1[[#This Row],[order_date]])</f>
        <v>6</v>
      </c>
      <c r="O1485" s="3">
        <f>Table1[[#This Row],[sales]]-Table1[[#This Row],[profit]]</f>
        <v>476.93000000000006</v>
      </c>
      <c r="P1485" s="3">
        <f>Table1[[#This Row],[sales]]*Table1[[#This Row],[quantity]]</f>
        <v>2276.3200000000002</v>
      </c>
      <c r="Q1485" s="9">
        <f>Table1[[#This Row],[delivery_date]]-Table1[[#This Row],[order_date]]</f>
        <v>1</v>
      </c>
    </row>
    <row r="1486" spans="1:17" x14ac:dyDescent="0.35">
      <c r="A1486" t="s">
        <v>1517</v>
      </c>
      <c r="B1486" t="s">
        <v>13</v>
      </c>
      <c r="C1486" t="s">
        <v>36</v>
      </c>
      <c r="D1486" s="2">
        <v>4707.8500000000004</v>
      </c>
      <c r="E1486">
        <v>0.4</v>
      </c>
      <c r="F1486">
        <v>7</v>
      </c>
      <c r="G1486" s="1">
        <v>45480</v>
      </c>
      <c r="H1486" s="1">
        <v>45483</v>
      </c>
      <c r="I1486" t="s">
        <v>21</v>
      </c>
      <c r="J1486" t="s">
        <v>27</v>
      </c>
      <c r="K1486" s="2">
        <v>1163.08</v>
      </c>
      <c r="L1486" t="s">
        <v>34</v>
      </c>
      <c r="M1486">
        <f>YEAR(Table1[[#This Row],[order_date]])</f>
        <v>2024</v>
      </c>
      <c r="N1486">
        <f>MONTH(Table1[[#This Row],[order_date]])</f>
        <v>7</v>
      </c>
      <c r="O1486" s="3">
        <f>Table1[[#This Row],[sales]]-Table1[[#This Row],[profit]]</f>
        <v>3544.7700000000004</v>
      </c>
      <c r="P1486" s="3">
        <f>Table1[[#This Row],[sales]]*Table1[[#This Row],[quantity]]</f>
        <v>32954.950000000004</v>
      </c>
      <c r="Q1486" s="9">
        <f>Table1[[#This Row],[delivery_date]]-Table1[[#This Row],[order_date]]</f>
        <v>3</v>
      </c>
    </row>
    <row r="1487" spans="1:17" x14ac:dyDescent="0.35">
      <c r="A1487" t="s">
        <v>1518</v>
      </c>
      <c r="B1487" t="s">
        <v>13</v>
      </c>
      <c r="C1487" t="s">
        <v>14</v>
      </c>
      <c r="D1487" s="2">
        <v>3264.93</v>
      </c>
      <c r="E1487">
        <v>0.2</v>
      </c>
      <c r="F1487">
        <v>5</v>
      </c>
      <c r="G1487" s="1">
        <v>45629</v>
      </c>
      <c r="H1487" s="1">
        <v>45631</v>
      </c>
      <c r="I1487" t="s">
        <v>31</v>
      </c>
      <c r="J1487" t="s">
        <v>27</v>
      </c>
      <c r="K1487" s="2">
        <v>266.81</v>
      </c>
      <c r="L1487" t="s">
        <v>28</v>
      </c>
      <c r="M1487">
        <f>YEAR(Table1[[#This Row],[order_date]])</f>
        <v>2024</v>
      </c>
      <c r="N1487">
        <f>MONTH(Table1[[#This Row],[order_date]])</f>
        <v>12</v>
      </c>
      <c r="O1487" s="3">
        <f>Table1[[#This Row],[sales]]-Table1[[#This Row],[profit]]</f>
        <v>2998.12</v>
      </c>
      <c r="P1487" s="3">
        <f>Table1[[#This Row],[sales]]*Table1[[#This Row],[quantity]]</f>
        <v>16324.65</v>
      </c>
      <c r="Q1487" s="9">
        <f>Table1[[#This Row],[delivery_date]]-Table1[[#This Row],[order_date]]</f>
        <v>2</v>
      </c>
    </row>
    <row r="1488" spans="1:17" x14ac:dyDescent="0.35">
      <c r="A1488" t="s">
        <v>1519</v>
      </c>
      <c r="B1488" t="s">
        <v>13</v>
      </c>
      <c r="C1488" t="s">
        <v>20</v>
      </c>
      <c r="D1488" s="2">
        <v>594.49</v>
      </c>
      <c r="E1488">
        <v>0.28999999999999998</v>
      </c>
      <c r="F1488">
        <v>2</v>
      </c>
      <c r="G1488" s="1">
        <v>44982</v>
      </c>
      <c r="H1488" s="1">
        <v>44987</v>
      </c>
      <c r="I1488" t="s">
        <v>15</v>
      </c>
      <c r="J1488" t="s">
        <v>16</v>
      </c>
      <c r="K1488" s="2">
        <v>90.32</v>
      </c>
      <c r="L1488" t="s">
        <v>28</v>
      </c>
      <c r="M1488">
        <f>YEAR(Table1[[#This Row],[order_date]])</f>
        <v>2023</v>
      </c>
      <c r="N1488">
        <f>MONTH(Table1[[#This Row],[order_date]])</f>
        <v>2</v>
      </c>
      <c r="O1488" s="3">
        <f>Table1[[#This Row],[sales]]-Table1[[#This Row],[profit]]</f>
        <v>504.17</v>
      </c>
      <c r="P1488" s="3">
        <f>Table1[[#This Row],[sales]]*Table1[[#This Row],[quantity]]</f>
        <v>1188.98</v>
      </c>
      <c r="Q1488" s="9">
        <f>Table1[[#This Row],[delivery_date]]-Table1[[#This Row],[order_date]]</f>
        <v>5</v>
      </c>
    </row>
    <row r="1489" spans="1:17" x14ac:dyDescent="0.35">
      <c r="A1489" t="s">
        <v>1520</v>
      </c>
      <c r="B1489" t="s">
        <v>25</v>
      </c>
      <c r="C1489" t="s">
        <v>20</v>
      </c>
      <c r="D1489" s="2">
        <v>4861.41</v>
      </c>
      <c r="E1489">
        <v>0.13</v>
      </c>
      <c r="F1489">
        <v>3</v>
      </c>
      <c r="G1489" s="1">
        <v>45609</v>
      </c>
      <c r="H1489" s="1">
        <v>45612</v>
      </c>
      <c r="I1489" t="s">
        <v>21</v>
      </c>
      <c r="J1489" t="s">
        <v>22</v>
      </c>
      <c r="K1489" s="2">
        <v>412.69</v>
      </c>
      <c r="L1489" t="s">
        <v>39</v>
      </c>
      <c r="M1489">
        <f>YEAR(Table1[[#This Row],[order_date]])</f>
        <v>2024</v>
      </c>
      <c r="N1489">
        <f>MONTH(Table1[[#This Row],[order_date]])</f>
        <v>11</v>
      </c>
      <c r="O1489" s="3">
        <f>Table1[[#This Row],[sales]]-Table1[[#This Row],[profit]]</f>
        <v>4448.72</v>
      </c>
      <c r="P1489" s="3">
        <f>Table1[[#This Row],[sales]]*Table1[[#This Row],[quantity]]</f>
        <v>14584.23</v>
      </c>
      <c r="Q1489" s="9">
        <f>Table1[[#This Row],[delivery_date]]-Table1[[#This Row],[order_date]]</f>
        <v>3</v>
      </c>
    </row>
    <row r="1490" spans="1:17" x14ac:dyDescent="0.35">
      <c r="A1490" t="s">
        <v>1521</v>
      </c>
      <c r="B1490" t="s">
        <v>25</v>
      </c>
      <c r="C1490" t="s">
        <v>33</v>
      </c>
      <c r="D1490" s="2">
        <v>820.79</v>
      </c>
      <c r="E1490">
        <v>0.44</v>
      </c>
      <c r="F1490">
        <v>4</v>
      </c>
      <c r="G1490" s="1">
        <v>45520</v>
      </c>
      <c r="H1490" s="1">
        <v>45526</v>
      </c>
      <c r="I1490" t="s">
        <v>31</v>
      </c>
      <c r="J1490" t="s">
        <v>16</v>
      </c>
      <c r="K1490" s="2">
        <v>233.37</v>
      </c>
      <c r="L1490" t="s">
        <v>34</v>
      </c>
      <c r="M1490">
        <f>YEAR(Table1[[#This Row],[order_date]])</f>
        <v>2024</v>
      </c>
      <c r="N1490">
        <f>MONTH(Table1[[#This Row],[order_date]])</f>
        <v>8</v>
      </c>
      <c r="O1490" s="3">
        <f>Table1[[#This Row],[sales]]-Table1[[#This Row],[profit]]</f>
        <v>587.41999999999996</v>
      </c>
      <c r="P1490" s="3">
        <f>Table1[[#This Row],[sales]]*Table1[[#This Row],[quantity]]</f>
        <v>3283.16</v>
      </c>
      <c r="Q1490" s="9">
        <f>Table1[[#This Row],[delivery_date]]-Table1[[#This Row],[order_date]]</f>
        <v>6</v>
      </c>
    </row>
    <row r="1491" spans="1:17" x14ac:dyDescent="0.35">
      <c r="A1491" t="s">
        <v>1522</v>
      </c>
      <c r="B1491" t="s">
        <v>25</v>
      </c>
      <c r="C1491" t="s">
        <v>36</v>
      </c>
      <c r="D1491" s="2">
        <v>3855.09</v>
      </c>
      <c r="E1491">
        <v>0.38</v>
      </c>
      <c r="F1491">
        <v>5</v>
      </c>
      <c r="G1491" s="1">
        <v>45120</v>
      </c>
      <c r="H1491" s="1">
        <v>45121</v>
      </c>
      <c r="I1491" t="s">
        <v>15</v>
      </c>
      <c r="J1491" t="s">
        <v>27</v>
      </c>
      <c r="K1491" s="2">
        <v>991.62</v>
      </c>
      <c r="L1491" t="s">
        <v>34</v>
      </c>
      <c r="M1491">
        <f>YEAR(Table1[[#This Row],[order_date]])</f>
        <v>2023</v>
      </c>
      <c r="N1491">
        <f>MONTH(Table1[[#This Row],[order_date]])</f>
        <v>7</v>
      </c>
      <c r="O1491" s="3">
        <f>Table1[[#This Row],[sales]]-Table1[[#This Row],[profit]]</f>
        <v>2863.4700000000003</v>
      </c>
      <c r="P1491" s="3">
        <f>Table1[[#This Row],[sales]]*Table1[[#This Row],[quantity]]</f>
        <v>19275.45</v>
      </c>
      <c r="Q1491" s="9">
        <f>Table1[[#This Row],[delivery_date]]-Table1[[#This Row],[order_date]]</f>
        <v>1</v>
      </c>
    </row>
    <row r="1492" spans="1:17" x14ac:dyDescent="0.35">
      <c r="A1492" t="s">
        <v>1523</v>
      </c>
      <c r="B1492" t="s">
        <v>25</v>
      </c>
      <c r="C1492" t="s">
        <v>20</v>
      </c>
      <c r="D1492" s="2">
        <v>270.77</v>
      </c>
      <c r="E1492">
        <v>0.18</v>
      </c>
      <c r="F1492">
        <v>7</v>
      </c>
      <c r="G1492" s="1">
        <v>45391</v>
      </c>
      <c r="H1492" s="1">
        <v>45397</v>
      </c>
      <c r="I1492" t="s">
        <v>31</v>
      </c>
      <c r="J1492" t="s">
        <v>27</v>
      </c>
      <c r="K1492" s="2">
        <v>70.87</v>
      </c>
      <c r="L1492" t="s">
        <v>48</v>
      </c>
      <c r="M1492">
        <f>YEAR(Table1[[#This Row],[order_date]])</f>
        <v>2024</v>
      </c>
      <c r="N1492">
        <f>MONTH(Table1[[#This Row],[order_date]])</f>
        <v>4</v>
      </c>
      <c r="O1492" s="3">
        <f>Table1[[#This Row],[sales]]-Table1[[#This Row],[profit]]</f>
        <v>199.89999999999998</v>
      </c>
      <c r="P1492" s="3">
        <f>Table1[[#This Row],[sales]]*Table1[[#This Row],[quantity]]</f>
        <v>1895.3899999999999</v>
      </c>
      <c r="Q1492" s="9">
        <f>Table1[[#This Row],[delivery_date]]-Table1[[#This Row],[order_date]]</f>
        <v>6</v>
      </c>
    </row>
    <row r="1493" spans="1:17" x14ac:dyDescent="0.35">
      <c r="A1493" t="s">
        <v>1524</v>
      </c>
      <c r="B1493" t="s">
        <v>13</v>
      </c>
      <c r="C1493" t="s">
        <v>36</v>
      </c>
      <c r="D1493" s="2">
        <v>3160.25</v>
      </c>
      <c r="E1493">
        <v>0.28999999999999998</v>
      </c>
      <c r="F1493">
        <v>3</v>
      </c>
      <c r="G1493" s="1">
        <v>44995</v>
      </c>
      <c r="H1493" s="1">
        <v>45002</v>
      </c>
      <c r="I1493" t="s">
        <v>31</v>
      </c>
      <c r="J1493" t="s">
        <v>27</v>
      </c>
      <c r="K1493" s="2">
        <v>266.33999999999997</v>
      </c>
      <c r="L1493" t="s">
        <v>17</v>
      </c>
      <c r="M1493">
        <f>YEAR(Table1[[#This Row],[order_date]])</f>
        <v>2023</v>
      </c>
      <c r="N1493">
        <f>MONTH(Table1[[#This Row],[order_date]])</f>
        <v>3</v>
      </c>
      <c r="O1493" s="3">
        <f>Table1[[#This Row],[sales]]-Table1[[#This Row],[profit]]</f>
        <v>2893.91</v>
      </c>
      <c r="P1493" s="3">
        <f>Table1[[#This Row],[sales]]*Table1[[#This Row],[quantity]]</f>
        <v>9480.75</v>
      </c>
      <c r="Q1493" s="9">
        <f>Table1[[#This Row],[delivery_date]]-Table1[[#This Row],[order_date]]</f>
        <v>7</v>
      </c>
    </row>
    <row r="1494" spans="1:17" x14ac:dyDescent="0.35">
      <c r="A1494" t="s">
        <v>1525</v>
      </c>
      <c r="B1494" t="s">
        <v>13</v>
      </c>
      <c r="C1494" t="s">
        <v>33</v>
      </c>
      <c r="D1494" s="2">
        <v>2778.85</v>
      </c>
      <c r="E1494">
        <v>0.06</v>
      </c>
      <c r="F1494">
        <v>9</v>
      </c>
      <c r="G1494" s="1">
        <v>44946</v>
      </c>
      <c r="H1494" s="1">
        <v>44947</v>
      </c>
      <c r="I1494" t="s">
        <v>21</v>
      </c>
      <c r="J1494" t="s">
        <v>16</v>
      </c>
      <c r="K1494" s="2">
        <v>747.05</v>
      </c>
      <c r="L1494" t="s">
        <v>17</v>
      </c>
      <c r="M1494">
        <f>YEAR(Table1[[#This Row],[order_date]])</f>
        <v>2023</v>
      </c>
      <c r="N1494">
        <f>MONTH(Table1[[#This Row],[order_date]])</f>
        <v>1</v>
      </c>
      <c r="O1494" s="3">
        <f>Table1[[#This Row],[sales]]-Table1[[#This Row],[profit]]</f>
        <v>2031.8</v>
      </c>
      <c r="P1494" s="3">
        <f>Table1[[#This Row],[sales]]*Table1[[#This Row],[quantity]]</f>
        <v>25009.649999999998</v>
      </c>
      <c r="Q1494" s="9">
        <f>Table1[[#This Row],[delivery_date]]-Table1[[#This Row],[order_date]]</f>
        <v>1</v>
      </c>
    </row>
    <row r="1495" spans="1:17" x14ac:dyDescent="0.35">
      <c r="A1495" t="s">
        <v>1526</v>
      </c>
      <c r="B1495" t="s">
        <v>41</v>
      </c>
      <c r="C1495" t="s">
        <v>36</v>
      </c>
      <c r="D1495" s="2">
        <v>1119.22</v>
      </c>
      <c r="E1495">
        <v>0.08</v>
      </c>
      <c r="F1495">
        <v>3</v>
      </c>
      <c r="G1495" s="1">
        <v>45580</v>
      </c>
      <c r="H1495" s="1">
        <v>45582</v>
      </c>
      <c r="I1495" t="s">
        <v>31</v>
      </c>
      <c r="J1495" t="s">
        <v>27</v>
      </c>
      <c r="K1495" s="2">
        <v>96.03</v>
      </c>
      <c r="L1495" t="s">
        <v>39</v>
      </c>
      <c r="M1495">
        <f>YEAR(Table1[[#This Row],[order_date]])</f>
        <v>2024</v>
      </c>
      <c r="N1495">
        <f>MONTH(Table1[[#This Row],[order_date]])</f>
        <v>10</v>
      </c>
      <c r="O1495" s="3">
        <f>Table1[[#This Row],[sales]]-Table1[[#This Row],[profit]]</f>
        <v>1023.19</v>
      </c>
      <c r="P1495" s="3">
        <f>Table1[[#This Row],[sales]]*Table1[[#This Row],[quantity]]</f>
        <v>3357.66</v>
      </c>
      <c r="Q1495" s="9">
        <f>Table1[[#This Row],[delivery_date]]-Table1[[#This Row],[order_date]]</f>
        <v>2</v>
      </c>
    </row>
    <row r="1496" spans="1:17" x14ac:dyDescent="0.35">
      <c r="A1496" t="s">
        <v>1527</v>
      </c>
      <c r="B1496" t="s">
        <v>41</v>
      </c>
      <c r="C1496" t="s">
        <v>33</v>
      </c>
      <c r="D1496" s="2">
        <v>3251.42</v>
      </c>
      <c r="E1496">
        <v>0.27</v>
      </c>
      <c r="F1496">
        <v>5</v>
      </c>
      <c r="G1496" s="1">
        <v>45130</v>
      </c>
      <c r="H1496" s="1">
        <v>45132</v>
      </c>
      <c r="I1496" t="s">
        <v>15</v>
      </c>
      <c r="J1496" t="s">
        <v>22</v>
      </c>
      <c r="K1496" s="2">
        <v>541.35</v>
      </c>
      <c r="L1496" t="s">
        <v>23</v>
      </c>
      <c r="M1496">
        <f>YEAR(Table1[[#This Row],[order_date]])</f>
        <v>2023</v>
      </c>
      <c r="N1496">
        <f>MONTH(Table1[[#This Row],[order_date]])</f>
        <v>7</v>
      </c>
      <c r="O1496" s="3">
        <f>Table1[[#This Row],[sales]]-Table1[[#This Row],[profit]]</f>
        <v>2710.07</v>
      </c>
      <c r="P1496" s="3">
        <f>Table1[[#This Row],[sales]]*Table1[[#This Row],[quantity]]</f>
        <v>16257.1</v>
      </c>
      <c r="Q1496" s="9">
        <f>Table1[[#This Row],[delivery_date]]-Table1[[#This Row],[order_date]]</f>
        <v>2</v>
      </c>
    </row>
    <row r="1497" spans="1:17" x14ac:dyDescent="0.35">
      <c r="A1497" t="s">
        <v>1528</v>
      </c>
      <c r="B1497" t="s">
        <v>25</v>
      </c>
      <c r="C1497" t="s">
        <v>33</v>
      </c>
      <c r="D1497" s="2">
        <v>3123.56</v>
      </c>
      <c r="E1497">
        <v>0.32</v>
      </c>
      <c r="F1497">
        <v>5</v>
      </c>
      <c r="G1497" s="1">
        <v>45223</v>
      </c>
      <c r="H1497" s="1">
        <v>45230</v>
      </c>
      <c r="I1497" t="s">
        <v>31</v>
      </c>
      <c r="J1497" t="s">
        <v>27</v>
      </c>
      <c r="K1497" s="2">
        <v>234.31</v>
      </c>
      <c r="L1497" t="s">
        <v>23</v>
      </c>
      <c r="M1497">
        <f>YEAR(Table1[[#This Row],[order_date]])</f>
        <v>2023</v>
      </c>
      <c r="N1497">
        <f>MONTH(Table1[[#This Row],[order_date]])</f>
        <v>10</v>
      </c>
      <c r="O1497" s="3">
        <f>Table1[[#This Row],[sales]]-Table1[[#This Row],[profit]]</f>
        <v>2889.25</v>
      </c>
      <c r="P1497" s="3">
        <f>Table1[[#This Row],[sales]]*Table1[[#This Row],[quantity]]</f>
        <v>15617.8</v>
      </c>
      <c r="Q1497" s="9">
        <f>Table1[[#This Row],[delivery_date]]-Table1[[#This Row],[order_date]]</f>
        <v>7</v>
      </c>
    </row>
    <row r="1498" spans="1:17" x14ac:dyDescent="0.35">
      <c r="A1498" t="s">
        <v>1529</v>
      </c>
      <c r="B1498" t="s">
        <v>19</v>
      </c>
      <c r="C1498" t="s">
        <v>26</v>
      </c>
      <c r="D1498" s="2">
        <v>4011.92</v>
      </c>
      <c r="E1498">
        <v>0.28000000000000003</v>
      </c>
      <c r="F1498">
        <v>7</v>
      </c>
      <c r="G1498" s="1">
        <v>45113</v>
      </c>
      <c r="H1498" s="1">
        <v>45118</v>
      </c>
      <c r="I1498" t="s">
        <v>31</v>
      </c>
      <c r="J1498" t="s">
        <v>27</v>
      </c>
      <c r="K1498" s="2">
        <v>1133.48</v>
      </c>
      <c r="L1498" t="s">
        <v>17</v>
      </c>
      <c r="M1498">
        <f>YEAR(Table1[[#This Row],[order_date]])</f>
        <v>2023</v>
      </c>
      <c r="N1498">
        <f>MONTH(Table1[[#This Row],[order_date]])</f>
        <v>7</v>
      </c>
      <c r="O1498" s="3">
        <f>Table1[[#This Row],[sales]]-Table1[[#This Row],[profit]]</f>
        <v>2878.44</v>
      </c>
      <c r="P1498" s="3">
        <f>Table1[[#This Row],[sales]]*Table1[[#This Row],[quantity]]</f>
        <v>28083.440000000002</v>
      </c>
      <c r="Q1498" s="9">
        <f>Table1[[#This Row],[delivery_date]]-Table1[[#This Row],[order_date]]</f>
        <v>5</v>
      </c>
    </row>
    <row r="1499" spans="1:17" x14ac:dyDescent="0.35">
      <c r="A1499" t="s">
        <v>1530</v>
      </c>
      <c r="B1499" t="s">
        <v>19</v>
      </c>
      <c r="C1499" t="s">
        <v>36</v>
      </c>
      <c r="D1499" s="2">
        <v>4391.78</v>
      </c>
      <c r="E1499">
        <v>0.28000000000000003</v>
      </c>
      <c r="F1499">
        <v>6</v>
      </c>
      <c r="G1499" s="1">
        <v>44976</v>
      </c>
      <c r="H1499" s="1">
        <v>44981</v>
      </c>
      <c r="I1499" t="s">
        <v>21</v>
      </c>
      <c r="J1499" t="s">
        <v>27</v>
      </c>
      <c r="K1499" s="2">
        <v>1299.7</v>
      </c>
      <c r="L1499" t="s">
        <v>17</v>
      </c>
      <c r="M1499">
        <f>YEAR(Table1[[#This Row],[order_date]])</f>
        <v>2023</v>
      </c>
      <c r="N1499">
        <f>MONTH(Table1[[#This Row],[order_date]])</f>
        <v>2</v>
      </c>
      <c r="O1499" s="3">
        <f>Table1[[#This Row],[sales]]-Table1[[#This Row],[profit]]</f>
        <v>3092.08</v>
      </c>
      <c r="P1499" s="3">
        <f>Table1[[#This Row],[sales]]*Table1[[#This Row],[quantity]]</f>
        <v>26350.68</v>
      </c>
      <c r="Q1499" s="9">
        <f>Table1[[#This Row],[delivery_date]]-Table1[[#This Row],[order_date]]</f>
        <v>5</v>
      </c>
    </row>
    <row r="1500" spans="1:17" x14ac:dyDescent="0.35">
      <c r="A1500" t="s">
        <v>1531</v>
      </c>
      <c r="B1500" t="s">
        <v>13</v>
      </c>
      <c r="C1500" t="s">
        <v>14</v>
      </c>
      <c r="D1500" s="2">
        <v>2599.5100000000002</v>
      </c>
      <c r="E1500">
        <v>0.37</v>
      </c>
      <c r="F1500">
        <v>3</v>
      </c>
      <c r="G1500" s="1">
        <v>45128</v>
      </c>
      <c r="H1500" s="1">
        <v>45130</v>
      </c>
      <c r="I1500" t="s">
        <v>21</v>
      </c>
      <c r="J1500" t="s">
        <v>22</v>
      </c>
      <c r="K1500" s="2">
        <v>405.05</v>
      </c>
      <c r="L1500" t="s">
        <v>17</v>
      </c>
      <c r="M1500">
        <f>YEAR(Table1[[#This Row],[order_date]])</f>
        <v>2023</v>
      </c>
      <c r="N1500">
        <f>MONTH(Table1[[#This Row],[order_date]])</f>
        <v>7</v>
      </c>
      <c r="O1500" s="3">
        <f>Table1[[#This Row],[sales]]-Table1[[#This Row],[profit]]</f>
        <v>2194.46</v>
      </c>
      <c r="P1500" s="3">
        <f>Table1[[#This Row],[sales]]*Table1[[#This Row],[quantity]]</f>
        <v>7798.5300000000007</v>
      </c>
      <c r="Q1500" s="9">
        <f>Table1[[#This Row],[delivery_date]]-Table1[[#This Row],[order_date]]</f>
        <v>2</v>
      </c>
    </row>
    <row r="1501" spans="1:17" x14ac:dyDescent="0.35">
      <c r="A1501" t="s">
        <v>1532</v>
      </c>
      <c r="B1501" t="s">
        <v>13</v>
      </c>
      <c r="C1501" t="s">
        <v>26</v>
      </c>
      <c r="D1501" s="2">
        <v>2502.4499999999998</v>
      </c>
      <c r="E1501">
        <v>0.45</v>
      </c>
      <c r="F1501">
        <v>1</v>
      </c>
      <c r="G1501" s="1">
        <v>45349</v>
      </c>
      <c r="H1501" s="1">
        <v>45356</v>
      </c>
      <c r="I1501" t="s">
        <v>15</v>
      </c>
      <c r="J1501" t="s">
        <v>16</v>
      </c>
      <c r="K1501" s="2">
        <v>719.03</v>
      </c>
      <c r="L1501" t="s">
        <v>28</v>
      </c>
      <c r="M1501">
        <f>YEAR(Table1[[#This Row],[order_date]])</f>
        <v>2024</v>
      </c>
      <c r="N1501">
        <f>MONTH(Table1[[#This Row],[order_date]])</f>
        <v>2</v>
      </c>
      <c r="O1501" s="3">
        <f>Table1[[#This Row],[sales]]-Table1[[#This Row],[profit]]</f>
        <v>1783.4199999999998</v>
      </c>
      <c r="P1501" s="3">
        <f>Table1[[#This Row],[sales]]*Table1[[#This Row],[quantity]]</f>
        <v>2502.4499999999998</v>
      </c>
      <c r="Q1501" s="9">
        <f>Table1[[#This Row],[delivery_date]]-Table1[[#This Row],[order_date]]</f>
        <v>7</v>
      </c>
    </row>
    <row r="1502" spans="1:17" x14ac:dyDescent="0.35">
      <c r="A1502" t="s">
        <v>1533</v>
      </c>
      <c r="B1502" t="s">
        <v>13</v>
      </c>
      <c r="C1502" t="s">
        <v>33</v>
      </c>
      <c r="D1502" s="2">
        <v>3145.82</v>
      </c>
      <c r="E1502">
        <v>0.19</v>
      </c>
      <c r="F1502">
        <v>6</v>
      </c>
      <c r="G1502" s="1">
        <v>45084</v>
      </c>
      <c r="H1502" s="1">
        <v>45086</v>
      </c>
      <c r="I1502" t="s">
        <v>21</v>
      </c>
      <c r="J1502" t="s">
        <v>27</v>
      </c>
      <c r="K1502" s="2">
        <v>230.3</v>
      </c>
      <c r="L1502" t="s">
        <v>23</v>
      </c>
      <c r="M1502">
        <f>YEAR(Table1[[#This Row],[order_date]])</f>
        <v>2023</v>
      </c>
      <c r="N1502">
        <f>MONTH(Table1[[#This Row],[order_date]])</f>
        <v>6</v>
      </c>
      <c r="O1502" s="3">
        <f>Table1[[#This Row],[sales]]-Table1[[#This Row],[profit]]</f>
        <v>2915.52</v>
      </c>
      <c r="P1502" s="3">
        <f>Table1[[#This Row],[sales]]*Table1[[#This Row],[quantity]]</f>
        <v>18874.920000000002</v>
      </c>
      <c r="Q1502" s="9">
        <f>Table1[[#This Row],[delivery_date]]-Table1[[#This Row],[order_date]]</f>
        <v>2</v>
      </c>
    </row>
    <row r="1503" spans="1:17" x14ac:dyDescent="0.35">
      <c r="A1503" t="s">
        <v>1534</v>
      </c>
      <c r="B1503" t="s">
        <v>41</v>
      </c>
      <c r="C1503" t="s">
        <v>14</v>
      </c>
      <c r="D1503" s="2">
        <v>3673.12</v>
      </c>
      <c r="E1503">
        <v>0.27</v>
      </c>
      <c r="F1503">
        <v>6</v>
      </c>
      <c r="G1503" s="1">
        <v>45091</v>
      </c>
      <c r="H1503" s="1">
        <v>45097</v>
      </c>
      <c r="I1503" t="s">
        <v>21</v>
      </c>
      <c r="J1503" t="s">
        <v>27</v>
      </c>
      <c r="K1503" s="2">
        <v>1019.89</v>
      </c>
      <c r="L1503" t="s">
        <v>39</v>
      </c>
      <c r="M1503">
        <f>YEAR(Table1[[#This Row],[order_date]])</f>
        <v>2023</v>
      </c>
      <c r="N1503">
        <f>MONTH(Table1[[#This Row],[order_date]])</f>
        <v>6</v>
      </c>
      <c r="O1503" s="3">
        <f>Table1[[#This Row],[sales]]-Table1[[#This Row],[profit]]</f>
        <v>2653.23</v>
      </c>
      <c r="P1503" s="3">
        <f>Table1[[#This Row],[sales]]*Table1[[#This Row],[quantity]]</f>
        <v>22038.720000000001</v>
      </c>
      <c r="Q1503" s="9">
        <f>Table1[[#This Row],[delivery_date]]-Table1[[#This Row],[order_date]]</f>
        <v>6</v>
      </c>
    </row>
    <row r="1504" spans="1:17" x14ac:dyDescent="0.35">
      <c r="A1504" t="s">
        <v>1535</v>
      </c>
      <c r="B1504" t="s">
        <v>41</v>
      </c>
      <c r="C1504" t="s">
        <v>20</v>
      </c>
      <c r="D1504" s="2">
        <v>1845.24</v>
      </c>
      <c r="E1504">
        <v>0.45</v>
      </c>
      <c r="F1504">
        <v>4</v>
      </c>
      <c r="G1504" s="1">
        <v>45229</v>
      </c>
      <c r="H1504" s="1">
        <v>45234</v>
      </c>
      <c r="I1504" t="s">
        <v>15</v>
      </c>
      <c r="J1504" t="s">
        <v>16</v>
      </c>
      <c r="K1504" s="2">
        <v>251.12</v>
      </c>
      <c r="L1504" t="s">
        <v>17</v>
      </c>
      <c r="M1504">
        <f>YEAR(Table1[[#This Row],[order_date]])</f>
        <v>2023</v>
      </c>
      <c r="N1504">
        <f>MONTH(Table1[[#This Row],[order_date]])</f>
        <v>10</v>
      </c>
      <c r="O1504" s="3">
        <f>Table1[[#This Row],[sales]]-Table1[[#This Row],[profit]]</f>
        <v>1594.12</v>
      </c>
      <c r="P1504" s="3">
        <f>Table1[[#This Row],[sales]]*Table1[[#This Row],[quantity]]</f>
        <v>7380.96</v>
      </c>
      <c r="Q1504" s="9">
        <f>Table1[[#This Row],[delivery_date]]-Table1[[#This Row],[order_date]]</f>
        <v>5</v>
      </c>
    </row>
    <row r="1505" spans="1:17" x14ac:dyDescent="0.35">
      <c r="A1505" t="s">
        <v>1536</v>
      </c>
      <c r="B1505" t="s">
        <v>13</v>
      </c>
      <c r="C1505" t="s">
        <v>20</v>
      </c>
      <c r="D1505" s="2">
        <v>2572.75</v>
      </c>
      <c r="E1505">
        <v>0.23</v>
      </c>
      <c r="F1505">
        <v>2</v>
      </c>
      <c r="G1505" s="1">
        <v>45052</v>
      </c>
      <c r="H1505" s="1">
        <v>45058</v>
      </c>
      <c r="I1505" t="s">
        <v>31</v>
      </c>
      <c r="J1505" t="s">
        <v>16</v>
      </c>
      <c r="K1505" s="2">
        <v>558.12</v>
      </c>
      <c r="L1505" t="s">
        <v>34</v>
      </c>
      <c r="M1505">
        <f>YEAR(Table1[[#This Row],[order_date]])</f>
        <v>2023</v>
      </c>
      <c r="N1505">
        <f>MONTH(Table1[[#This Row],[order_date]])</f>
        <v>5</v>
      </c>
      <c r="O1505" s="3">
        <f>Table1[[#This Row],[sales]]-Table1[[#This Row],[profit]]</f>
        <v>2014.63</v>
      </c>
      <c r="P1505" s="3">
        <f>Table1[[#This Row],[sales]]*Table1[[#This Row],[quantity]]</f>
        <v>5145.5</v>
      </c>
      <c r="Q1505" s="9">
        <f>Table1[[#This Row],[delivery_date]]-Table1[[#This Row],[order_date]]</f>
        <v>6</v>
      </c>
    </row>
    <row r="1506" spans="1:17" x14ac:dyDescent="0.35">
      <c r="A1506" t="s">
        <v>1537</v>
      </c>
      <c r="B1506" t="s">
        <v>13</v>
      </c>
      <c r="C1506" t="s">
        <v>26</v>
      </c>
      <c r="D1506" s="2">
        <v>2967.01</v>
      </c>
      <c r="E1506">
        <v>0.22</v>
      </c>
      <c r="F1506">
        <v>9</v>
      </c>
      <c r="G1506" s="1">
        <v>45656</v>
      </c>
      <c r="H1506" s="1">
        <v>45661</v>
      </c>
      <c r="I1506" t="s">
        <v>31</v>
      </c>
      <c r="J1506" t="s">
        <v>22</v>
      </c>
      <c r="K1506" s="2">
        <v>413.72</v>
      </c>
      <c r="L1506" t="s">
        <v>23</v>
      </c>
      <c r="M1506">
        <f>YEAR(Table1[[#This Row],[order_date]])</f>
        <v>2024</v>
      </c>
      <c r="N1506">
        <f>MONTH(Table1[[#This Row],[order_date]])</f>
        <v>12</v>
      </c>
      <c r="O1506" s="3">
        <f>Table1[[#This Row],[sales]]-Table1[[#This Row],[profit]]</f>
        <v>2553.29</v>
      </c>
      <c r="P1506" s="3">
        <f>Table1[[#This Row],[sales]]*Table1[[#This Row],[quantity]]</f>
        <v>26703.090000000004</v>
      </c>
      <c r="Q1506" s="9">
        <f>Table1[[#This Row],[delivery_date]]-Table1[[#This Row],[order_date]]</f>
        <v>5</v>
      </c>
    </row>
    <row r="1507" spans="1:17" x14ac:dyDescent="0.35">
      <c r="A1507" t="s">
        <v>1538</v>
      </c>
      <c r="B1507" t="s">
        <v>13</v>
      </c>
      <c r="C1507" t="s">
        <v>14</v>
      </c>
      <c r="D1507" s="2">
        <v>4943.05</v>
      </c>
      <c r="E1507">
        <v>0.38</v>
      </c>
      <c r="F1507">
        <v>6</v>
      </c>
      <c r="G1507" s="1">
        <v>45239</v>
      </c>
      <c r="H1507" s="1">
        <v>45244</v>
      </c>
      <c r="I1507" t="s">
        <v>31</v>
      </c>
      <c r="J1507" t="s">
        <v>16</v>
      </c>
      <c r="K1507" s="2">
        <v>987.27</v>
      </c>
      <c r="L1507" t="s">
        <v>34</v>
      </c>
      <c r="M1507">
        <f>YEAR(Table1[[#This Row],[order_date]])</f>
        <v>2023</v>
      </c>
      <c r="N1507">
        <f>MONTH(Table1[[#This Row],[order_date]])</f>
        <v>11</v>
      </c>
      <c r="O1507" s="3">
        <f>Table1[[#This Row],[sales]]-Table1[[#This Row],[profit]]</f>
        <v>3955.78</v>
      </c>
      <c r="P1507" s="3">
        <f>Table1[[#This Row],[sales]]*Table1[[#This Row],[quantity]]</f>
        <v>29658.300000000003</v>
      </c>
      <c r="Q1507" s="9">
        <f>Table1[[#This Row],[delivery_date]]-Table1[[#This Row],[order_date]]</f>
        <v>5</v>
      </c>
    </row>
    <row r="1508" spans="1:17" x14ac:dyDescent="0.35">
      <c r="A1508" t="s">
        <v>1539</v>
      </c>
      <c r="B1508" t="s">
        <v>19</v>
      </c>
      <c r="C1508" t="s">
        <v>36</v>
      </c>
      <c r="D1508" s="2">
        <v>2979.79</v>
      </c>
      <c r="E1508">
        <v>0.44</v>
      </c>
      <c r="F1508">
        <v>1</v>
      </c>
      <c r="G1508" s="1">
        <v>45188</v>
      </c>
      <c r="H1508" s="1">
        <v>45189</v>
      </c>
      <c r="I1508" t="s">
        <v>15</v>
      </c>
      <c r="J1508" t="s">
        <v>16</v>
      </c>
      <c r="K1508" s="2">
        <v>319.77</v>
      </c>
      <c r="L1508" t="s">
        <v>34</v>
      </c>
      <c r="M1508">
        <f>YEAR(Table1[[#This Row],[order_date]])</f>
        <v>2023</v>
      </c>
      <c r="N1508">
        <f>MONTH(Table1[[#This Row],[order_date]])</f>
        <v>9</v>
      </c>
      <c r="O1508" s="3">
        <f>Table1[[#This Row],[sales]]-Table1[[#This Row],[profit]]</f>
        <v>2660.02</v>
      </c>
      <c r="P1508" s="3">
        <f>Table1[[#This Row],[sales]]*Table1[[#This Row],[quantity]]</f>
        <v>2979.79</v>
      </c>
      <c r="Q1508" s="9">
        <f>Table1[[#This Row],[delivery_date]]-Table1[[#This Row],[order_date]]</f>
        <v>1</v>
      </c>
    </row>
    <row r="1509" spans="1:17" x14ac:dyDescent="0.35">
      <c r="A1509" t="s">
        <v>1540</v>
      </c>
      <c r="B1509" t="s">
        <v>41</v>
      </c>
      <c r="C1509" t="s">
        <v>14</v>
      </c>
      <c r="D1509" s="2">
        <v>1198.51</v>
      </c>
      <c r="E1509">
        <v>0.37</v>
      </c>
      <c r="F1509">
        <v>8</v>
      </c>
      <c r="G1509" s="1">
        <v>45547</v>
      </c>
      <c r="H1509" s="1">
        <v>45551</v>
      </c>
      <c r="I1509" t="s">
        <v>15</v>
      </c>
      <c r="J1509" t="s">
        <v>22</v>
      </c>
      <c r="K1509" s="2">
        <v>247.2</v>
      </c>
      <c r="L1509" t="s">
        <v>48</v>
      </c>
      <c r="M1509">
        <f>YEAR(Table1[[#This Row],[order_date]])</f>
        <v>2024</v>
      </c>
      <c r="N1509">
        <f>MONTH(Table1[[#This Row],[order_date]])</f>
        <v>9</v>
      </c>
      <c r="O1509" s="3">
        <f>Table1[[#This Row],[sales]]-Table1[[#This Row],[profit]]</f>
        <v>951.31</v>
      </c>
      <c r="P1509" s="3">
        <f>Table1[[#This Row],[sales]]*Table1[[#This Row],[quantity]]</f>
        <v>9588.08</v>
      </c>
      <c r="Q1509" s="9">
        <f>Table1[[#This Row],[delivery_date]]-Table1[[#This Row],[order_date]]</f>
        <v>4</v>
      </c>
    </row>
    <row r="1510" spans="1:17" x14ac:dyDescent="0.35">
      <c r="A1510" t="s">
        <v>1541</v>
      </c>
      <c r="B1510" t="s">
        <v>19</v>
      </c>
      <c r="C1510" t="s">
        <v>26</v>
      </c>
      <c r="D1510" s="2">
        <v>2981.15</v>
      </c>
      <c r="E1510">
        <v>0.05</v>
      </c>
      <c r="F1510">
        <v>7</v>
      </c>
      <c r="G1510" s="1">
        <v>45520</v>
      </c>
      <c r="H1510" s="1">
        <v>45522</v>
      </c>
      <c r="I1510" t="s">
        <v>15</v>
      </c>
      <c r="J1510" t="s">
        <v>16</v>
      </c>
      <c r="K1510" s="2">
        <v>528.45000000000005</v>
      </c>
      <c r="L1510" t="s">
        <v>34</v>
      </c>
      <c r="M1510">
        <f>YEAR(Table1[[#This Row],[order_date]])</f>
        <v>2024</v>
      </c>
      <c r="N1510">
        <f>MONTH(Table1[[#This Row],[order_date]])</f>
        <v>8</v>
      </c>
      <c r="O1510" s="3">
        <f>Table1[[#This Row],[sales]]-Table1[[#This Row],[profit]]</f>
        <v>2452.6999999999998</v>
      </c>
      <c r="P1510" s="3">
        <f>Table1[[#This Row],[sales]]*Table1[[#This Row],[quantity]]</f>
        <v>20868.05</v>
      </c>
      <c r="Q1510" s="9">
        <f>Table1[[#This Row],[delivery_date]]-Table1[[#This Row],[order_date]]</f>
        <v>2</v>
      </c>
    </row>
    <row r="1511" spans="1:17" x14ac:dyDescent="0.35">
      <c r="A1511" t="s">
        <v>1542</v>
      </c>
      <c r="B1511" t="s">
        <v>19</v>
      </c>
      <c r="C1511" t="s">
        <v>36</v>
      </c>
      <c r="D1511" s="2">
        <v>4115.55</v>
      </c>
      <c r="E1511">
        <v>0.23</v>
      </c>
      <c r="F1511">
        <v>6</v>
      </c>
      <c r="G1511" s="1">
        <v>45370</v>
      </c>
      <c r="H1511" s="1">
        <v>45371</v>
      </c>
      <c r="I1511" t="s">
        <v>21</v>
      </c>
      <c r="J1511" t="s">
        <v>16</v>
      </c>
      <c r="K1511" s="2">
        <v>578.54</v>
      </c>
      <c r="L1511" t="s">
        <v>17</v>
      </c>
      <c r="M1511">
        <f>YEAR(Table1[[#This Row],[order_date]])</f>
        <v>2024</v>
      </c>
      <c r="N1511">
        <f>MONTH(Table1[[#This Row],[order_date]])</f>
        <v>3</v>
      </c>
      <c r="O1511" s="3">
        <f>Table1[[#This Row],[sales]]-Table1[[#This Row],[profit]]</f>
        <v>3537.01</v>
      </c>
      <c r="P1511" s="3">
        <f>Table1[[#This Row],[sales]]*Table1[[#This Row],[quantity]]</f>
        <v>24693.300000000003</v>
      </c>
      <c r="Q1511" s="9">
        <f>Table1[[#This Row],[delivery_date]]-Table1[[#This Row],[order_date]]</f>
        <v>1</v>
      </c>
    </row>
    <row r="1512" spans="1:17" x14ac:dyDescent="0.35">
      <c r="A1512" t="s">
        <v>1543</v>
      </c>
      <c r="B1512" t="s">
        <v>13</v>
      </c>
      <c r="C1512" t="s">
        <v>36</v>
      </c>
      <c r="D1512" s="2">
        <v>4301.28</v>
      </c>
      <c r="E1512">
        <v>0.11</v>
      </c>
      <c r="F1512">
        <v>1</v>
      </c>
      <c r="G1512" s="1">
        <v>45407</v>
      </c>
      <c r="H1512" s="1">
        <v>45412</v>
      </c>
      <c r="I1512" t="s">
        <v>15</v>
      </c>
      <c r="J1512" t="s">
        <v>27</v>
      </c>
      <c r="K1512" s="2">
        <v>687.34</v>
      </c>
      <c r="L1512" t="s">
        <v>34</v>
      </c>
      <c r="M1512">
        <f>YEAR(Table1[[#This Row],[order_date]])</f>
        <v>2024</v>
      </c>
      <c r="N1512">
        <f>MONTH(Table1[[#This Row],[order_date]])</f>
        <v>4</v>
      </c>
      <c r="O1512" s="3">
        <f>Table1[[#This Row],[sales]]-Table1[[#This Row],[profit]]</f>
        <v>3613.9399999999996</v>
      </c>
      <c r="P1512" s="3">
        <f>Table1[[#This Row],[sales]]*Table1[[#This Row],[quantity]]</f>
        <v>4301.28</v>
      </c>
      <c r="Q1512" s="9">
        <f>Table1[[#This Row],[delivery_date]]-Table1[[#This Row],[order_date]]</f>
        <v>5</v>
      </c>
    </row>
    <row r="1513" spans="1:17" x14ac:dyDescent="0.35">
      <c r="A1513" t="s">
        <v>1544</v>
      </c>
      <c r="B1513" t="s">
        <v>13</v>
      </c>
      <c r="C1513" t="s">
        <v>20</v>
      </c>
      <c r="D1513" s="2">
        <v>4021.23</v>
      </c>
      <c r="E1513">
        <v>0.16</v>
      </c>
      <c r="F1513">
        <v>5</v>
      </c>
      <c r="G1513" s="1">
        <v>45538</v>
      </c>
      <c r="H1513" s="1">
        <v>45542</v>
      </c>
      <c r="I1513" t="s">
        <v>21</v>
      </c>
      <c r="J1513" t="s">
        <v>16</v>
      </c>
      <c r="K1513" s="2">
        <v>703</v>
      </c>
      <c r="L1513" t="s">
        <v>34</v>
      </c>
      <c r="M1513">
        <f>YEAR(Table1[[#This Row],[order_date]])</f>
        <v>2024</v>
      </c>
      <c r="N1513">
        <f>MONTH(Table1[[#This Row],[order_date]])</f>
        <v>9</v>
      </c>
      <c r="O1513" s="3">
        <f>Table1[[#This Row],[sales]]-Table1[[#This Row],[profit]]</f>
        <v>3318.23</v>
      </c>
      <c r="P1513" s="3">
        <f>Table1[[#This Row],[sales]]*Table1[[#This Row],[quantity]]</f>
        <v>20106.150000000001</v>
      </c>
      <c r="Q1513" s="9">
        <f>Table1[[#This Row],[delivery_date]]-Table1[[#This Row],[order_date]]</f>
        <v>4</v>
      </c>
    </row>
    <row r="1514" spans="1:17" x14ac:dyDescent="0.35">
      <c r="A1514" t="s">
        <v>1545</v>
      </c>
      <c r="B1514" t="s">
        <v>25</v>
      </c>
      <c r="C1514" t="s">
        <v>14</v>
      </c>
      <c r="D1514" s="2">
        <v>4452.2299999999996</v>
      </c>
      <c r="E1514">
        <v>0.23</v>
      </c>
      <c r="F1514">
        <v>4</v>
      </c>
      <c r="G1514" s="1">
        <v>45545</v>
      </c>
      <c r="H1514" s="1">
        <v>45549</v>
      </c>
      <c r="I1514" t="s">
        <v>31</v>
      </c>
      <c r="J1514" t="s">
        <v>27</v>
      </c>
      <c r="K1514" s="2">
        <v>685.62</v>
      </c>
      <c r="L1514" t="s">
        <v>39</v>
      </c>
      <c r="M1514">
        <f>YEAR(Table1[[#This Row],[order_date]])</f>
        <v>2024</v>
      </c>
      <c r="N1514">
        <f>MONTH(Table1[[#This Row],[order_date]])</f>
        <v>9</v>
      </c>
      <c r="O1514" s="3">
        <f>Table1[[#This Row],[sales]]-Table1[[#This Row],[profit]]</f>
        <v>3766.6099999999997</v>
      </c>
      <c r="P1514" s="3">
        <f>Table1[[#This Row],[sales]]*Table1[[#This Row],[quantity]]</f>
        <v>17808.919999999998</v>
      </c>
      <c r="Q1514" s="9">
        <f>Table1[[#This Row],[delivery_date]]-Table1[[#This Row],[order_date]]</f>
        <v>4</v>
      </c>
    </row>
    <row r="1515" spans="1:17" x14ac:dyDescent="0.35">
      <c r="A1515" t="s">
        <v>1546</v>
      </c>
      <c r="B1515" t="s">
        <v>25</v>
      </c>
      <c r="C1515" t="s">
        <v>36</v>
      </c>
      <c r="D1515" s="2">
        <v>1740.36</v>
      </c>
      <c r="E1515">
        <v>0.11</v>
      </c>
      <c r="F1515">
        <v>7</v>
      </c>
      <c r="G1515" s="1">
        <v>45553</v>
      </c>
      <c r="H1515" s="1">
        <v>45554</v>
      </c>
      <c r="I1515" t="s">
        <v>21</v>
      </c>
      <c r="J1515" t="s">
        <v>16</v>
      </c>
      <c r="K1515" s="2">
        <v>117.38</v>
      </c>
      <c r="L1515" t="s">
        <v>48</v>
      </c>
      <c r="M1515">
        <f>YEAR(Table1[[#This Row],[order_date]])</f>
        <v>2024</v>
      </c>
      <c r="N1515">
        <f>MONTH(Table1[[#This Row],[order_date]])</f>
        <v>9</v>
      </c>
      <c r="O1515" s="3">
        <f>Table1[[#This Row],[sales]]-Table1[[#This Row],[profit]]</f>
        <v>1622.98</v>
      </c>
      <c r="P1515" s="3">
        <f>Table1[[#This Row],[sales]]*Table1[[#This Row],[quantity]]</f>
        <v>12182.519999999999</v>
      </c>
      <c r="Q1515" s="9">
        <f>Table1[[#This Row],[delivery_date]]-Table1[[#This Row],[order_date]]</f>
        <v>1</v>
      </c>
    </row>
    <row r="1516" spans="1:17" x14ac:dyDescent="0.35">
      <c r="A1516" t="s">
        <v>1547</v>
      </c>
      <c r="B1516" t="s">
        <v>19</v>
      </c>
      <c r="C1516" t="s">
        <v>26</v>
      </c>
      <c r="D1516" s="2">
        <v>2587.1</v>
      </c>
      <c r="E1516">
        <v>0.26</v>
      </c>
      <c r="F1516">
        <v>2</v>
      </c>
      <c r="G1516" s="1">
        <v>45259</v>
      </c>
      <c r="H1516" s="1">
        <v>45262</v>
      </c>
      <c r="I1516" t="s">
        <v>21</v>
      </c>
      <c r="J1516" t="s">
        <v>16</v>
      </c>
      <c r="K1516" s="2">
        <v>638.66</v>
      </c>
      <c r="L1516" t="s">
        <v>17</v>
      </c>
      <c r="M1516">
        <f>YEAR(Table1[[#This Row],[order_date]])</f>
        <v>2023</v>
      </c>
      <c r="N1516">
        <f>MONTH(Table1[[#This Row],[order_date]])</f>
        <v>11</v>
      </c>
      <c r="O1516" s="3">
        <f>Table1[[#This Row],[sales]]-Table1[[#This Row],[profit]]</f>
        <v>1948.44</v>
      </c>
      <c r="P1516" s="3">
        <f>Table1[[#This Row],[sales]]*Table1[[#This Row],[quantity]]</f>
        <v>5174.2</v>
      </c>
      <c r="Q1516" s="9">
        <f>Table1[[#This Row],[delivery_date]]-Table1[[#This Row],[order_date]]</f>
        <v>3</v>
      </c>
    </row>
    <row r="1517" spans="1:17" x14ac:dyDescent="0.35">
      <c r="A1517" t="s">
        <v>1548</v>
      </c>
      <c r="B1517" t="s">
        <v>41</v>
      </c>
      <c r="C1517" t="s">
        <v>20</v>
      </c>
      <c r="D1517" s="2">
        <v>3920</v>
      </c>
      <c r="E1517">
        <v>0.32</v>
      </c>
      <c r="F1517">
        <v>1</v>
      </c>
      <c r="G1517" s="1">
        <v>45214</v>
      </c>
      <c r="H1517" s="1">
        <v>45217</v>
      </c>
      <c r="I1517" t="s">
        <v>21</v>
      </c>
      <c r="J1517" t="s">
        <v>16</v>
      </c>
      <c r="K1517" s="2">
        <v>847.03</v>
      </c>
      <c r="L1517" t="s">
        <v>23</v>
      </c>
      <c r="M1517">
        <f>YEAR(Table1[[#This Row],[order_date]])</f>
        <v>2023</v>
      </c>
      <c r="N1517">
        <f>MONTH(Table1[[#This Row],[order_date]])</f>
        <v>10</v>
      </c>
      <c r="O1517" s="3">
        <f>Table1[[#This Row],[sales]]-Table1[[#This Row],[profit]]</f>
        <v>3072.9700000000003</v>
      </c>
      <c r="P1517" s="3">
        <f>Table1[[#This Row],[sales]]*Table1[[#This Row],[quantity]]</f>
        <v>3920</v>
      </c>
      <c r="Q1517" s="9">
        <f>Table1[[#This Row],[delivery_date]]-Table1[[#This Row],[order_date]]</f>
        <v>3</v>
      </c>
    </row>
    <row r="1518" spans="1:17" x14ac:dyDescent="0.35">
      <c r="A1518" t="s">
        <v>1549</v>
      </c>
      <c r="B1518" t="s">
        <v>13</v>
      </c>
      <c r="C1518" t="s">
        <v>36</v>
      </c>
      <c r="D1518" s="2">
        <v>1395.8</v>
      </c>
      <c r="E1518">
        <v>0.44</v>
      </c>
      <c r="F1518">
        <v>7</v>
      </c>
      <c r="G1518" s="1">
        <v>45329</v>
      </c>
      <c r="H1518" s="1">
        <v>45334</v>
      </c>
      <c r="I1518" t="s">
        <v>15</v>
      </c>
      <c r="J1518" t="s">
        <v>27</v>
      </c>
      <c r="K1518" s="2">
        <v>307.48</v>
      </c>
      <c r="L1518" t="s">
        <v>28</v>
      </c>
      <c r="M1518">
        <f>YEAR(Table1[[#This Row],[order_date]])</f>
        <v>2024</v>
      </c>
      <c r="N1518">
        <f>MONTH(Table1[[#This Row],[order_date]])</f>
        <v>2</v>
      </c>
      <c r="O1518" s="3">
        <f>Table1[[#This Row],[sales]]-Table1[[#This Row],[profit]]</f>
        <v>1088.32</v>
      </c>
      <c r="P1518" s="3">
        <f>Table1[[#This Row],[sales]]*Table1[[#This Row],[quantity]]</f>
        <v>9770.6</v>
      </c>
      <c r="Q1518" s="9">
        <f>Table1[[#This Row],[delivery_date]]-Table1[[#This Row],[order_date]]</f>
        <v>5</v>
      </c>
    </row>
    <row r="1519" spans="1:17" x14ac:dyDescent="0.35">
      <c r="A1519" t="s">
        <v>1550</v>
      </c>
      <c r="B1519" t="s">
        <v>13</v>
      </c>
      <c r="C1519" t="s">
        <v>14</v>
      </c>
      <c r="D1519" s="2">
        <v>1920.75</v>
      </c>
      <c r="E1519">
        <v>0.11</v>
      </c>
      <c r="F1519">
        <v>8</v>
      </c>
      <c r="G1519" s="1">
        <v>44957</v>
      </c>
      <c r="H1519" s="1">
        <v>44963</v>
      </c>
      <c r="I1519" t="s">
        <v>15</v>
      </c>
      <c r="J1519" t="s">
        <v>27</v>
      </c>
      <c r="K1519" s="2">
        <v>120.75</v>
      </c>
      <c r="L1519" t="s">
        <v>17</v>
      </c>
      <c r="M1519">
        <f>YEAR(Table1[[#This Row],[order_date]])</f>
        <v>2023</v>
      </c>
      <c r="N1519">
        <f>MONTH(Table1[[#This Row],[order_date]])</f>
        <v>1</v>
      </c>
      <c r="O1519" s="3">
        <f>Table1[[#This Row],[sales]]-Table1[[#This Row],[profit]]</f>
        <v>1800</v>
      </c>
      <c r="P1519" s="3">
        <f>Table1[[#This Row],[sales]]*Table1[[#This Row],[quantity]]</f>
        <v>15366</v>
      </c>
      <c r="Q1519" s="9">
        <f>Table1[[#This Row],[delivery_date]]-Table1[[#This Row],[order_date]]</f>
        <v>6</v>
      </c>
    </row>
    <row r="1520" spans="1:17" x14ac:dyDescent="0.35">
      <c r="A1520" t="s">
        <v>1551</v>
      </c>
      <c r="B1520" t="s">
        <v>19</v>
      </c>
      <c r="C1520" t="s">
        <v>20</v>
      </c>
      <c r="D1520" s="2">
        <v>4172.66</v>
      </c>
      <c r="E1520">
        <v>0.16</v>
      </c>
      <c r="F1520">
        <v>5</v>
      </c>
      <c r="G1520" s="1">
        <v>45645</v>
      </c>
      <c r="H1520" s="1">
        <v>45651</v>
      </c>
      <c r="I1520" t="s">
        <v>31</v>
      </c>
      <c r="J1520" t="s">
        <v>27</v>
      </c>
      <c r="K1520" s="2">
        <v>1014.81</v>
      </c>
      <c r="L1520" t="s">
        <v>39</v>
      </c>
      <c r="M1520">
        <f>YEAR(Table1[[#This Row],[order_date]])</f>
        <v>2024</v>
      </c>
      <c r="N1520">
        <f>MONTH(Table1[[#This Row],[order_date]])</f>
        <v>12</v>
      </c>
      <c r="O1520" s="3">
        <f>Table1[[#This Row],[sales]]-Table1[[#This Row],[profit]]</f>
        <v>3157.85</v>
      </c>
      <c r="P1520" s="3">
        <f>Table1[[#This Row],[sales]]*Table1[[#This Row],[quantity]]</f>
        <v>20863.3</v>
      </c>
      <c r="Q1520" s="9">
        <f>Table1[[#This Row],[delivery_date]]-Table1[[#This Row],[order_date]]</f>
        <v>6</v>
      </c>
    </row>
    <row r="1521" spans="1:17" x14ac:dyDescent="0.35">
      <c r="A1521" t="s">
        <v>1552</v>
      </c>
      <c r="B1521" t="s">
        <v>25</v>
      </c>
      <c r="C1521" t="s">
        <v>14</v>
      </c>
      <c r="D1521" s="2">
        <v>3873.42</v>
      </c>
      <c r="E1521">
        <v>0.2</v>
      </c>
      <c r="F1521">
        <v>8</v>
      </c>
      <c r="G1521" s="1">
        <v>45482</v>
      </c>
      <c r="H1521" s="1">
        <v>45489</v>
      </c>
      <c r="I1521" t="s">
        <v>21</v>
      </c>
      <c r="J1521" t="s">
        <v>16</v>
      </c>
      <c r="K1521" s="2">
        <v>945.04</v>
      </c>
      <c r="L1521" t="s">
        <v>17</v>
      </c>
      <c r="M1521">
        <f>YEAR(Table1[[#This Row],[order_date]])</f>
        <v>2024</v>
      </c>
      <c r="N1521">
        <f>MONTH(Table1[[#This Row],[order_date]])</f>
        <v>7</v>
      </c>
      <c r="O1521" s="3">
        <f>Table1[[#This Row],[sales]]-Table1[[#This Row],[profit]]</f>
        <v>2928.38</v>
      </c>
      <c r="P1521" s="3">
        <f>Table1[[#This Row],[sales]]*Table1[[#This Row],[quantity]]</f>
        <v>30987.360000000001</v>
      </c>
      <c r="Q1521" s="9">
        <f>Table1[[#This Row],[delivery_date]]-Table1[[#This Row],[order_date]]</f>
        <v>7</v>
      </c>
    </row>
    <row r="1522" spans="1:17" x14ac:dyDescent="0.35">
      <c r="A1522" t="s">
        <v>1553</v>
      </c>
      <c r="B1522" t="s">
        <v>41</v>
      </c>
      <c r="C1522" t="s">
        <v>14</v>
      </c>
      <c r="D1522" s="2">
        <v>4858.88</v>
      </c>
      <c r="E1522">
        <v>0.11</v>
      </c>
      <c r="F1522">
        <v>4</v>
      </c>
      <c r="G1522" s="1">
        <v>45333</v>
      </c>
      <c r="H1522" s="1">
        <v>45336</v>
      </c>
      <c r="I1522" t="s">
        <v>21</v>
      </c>
      <c r="J1522" t="s">
        <v>27</v>
      </c>
      <c r="K1522" s="2">
        <v>1208.18</v>
      </c>
      <c r="L1522" t="s">
        <v>17</v>
      </c>
      <c r="M1522">
        <f>YEAR(Table1[[#This Row],[order_date]])</f>
        <v>2024</v>
      </c>
      <c r="N1522">
        <f>MONTH(Table1[[#This Row],[order_date]])</f>
        <v>2</v>
      </c>
      <c r="O1522" s="3">
        <f>Table1[[#This Row],[sales]]-Table1[[#This Row],[profit]]</f>
        <v>3650.7</v>
      </c>
      <c r="P1522" s="3">
        <f>Table1[[#This Row],[sales]]*Table1[[#This Row],[quantity]]</f>
        <v>19435.52</v>
      </c>
      <c r="Q1522" s="9">
        <f>Table1[[#This Row],[delivery_date]]-Table1[[#This Row],[order_date]]</f>
        <v>3</v>
      </c>
    </row>
    <row r="1523" spans="1:17" x14ac:dyDescent="0.35">
      <c r="A1523" t="s">
        <v>1554</v>
      </c>
      <c r="B1523" t="s">
        <v>25</v>
      </c>
      <c r="C1523" t="s">
        <v>14</v>
      </c>
      <c r="D1523" s="2">
        <v>4980.2700000000004</v>
      </c>
      <c r="E1523">
        <v>0.17</v>
      </c>
      <c r="F1523">
        <v>8</v>
      </c>
      <c r="G1523" s="1">
        <v>45414</v>
      </c>
      <c r="H1523" s="1">
        <v>45420</v>
      </c>
      <c r="I1523" t="s">
        <v>21</v>
      </c>
      <c r="J1523" t="s">
        <v>16</v>
      </c>
      <c r="K1523" s="2">
        <v>1014.29</v>
      </c>
      <c r="L1523" t="s">
        <v>28</v>
      </c>
      <c r="M1523">
        <f>YEAR(Table1[[#This Row],[order_date]])</f>
        <v>2024</v>
      </c>
      <c r="N1523">
        <f>MONTH(Table1[[#This Row],[order_date]])</f>
        <v>5</v>
      </c>
      <c r="O1523" s="3">
        <f>Table1[[#This Row],[sales]]-Table1[[#This Row],[profit]]</f>
        <v>3965.9800000000005</v>
      </c>
      <c r="P1523" s="3">
        <f>Table1[[#This Row],[sales]]*Table1[[#This Row],[quantity]]</f>
        <v>39842.160000000003</v>
      </c>
      <c r="Q1523" s="9">
        <f>Table1[[#This Row],[delivery_date]]-Table1[[#This Row],[order_date]]</f>
        <v>6</v>
      </c>
    </row>
    <row r="1524" spans="1:17" x14ac:dyDescent="0.35">
      <c r="A1524" t="s">
        <v>1555</v>
      </c>
      <c r="B1524" t="s">
        <v>25</v>
      </c>
      <c r="C1524" t="s">
        <v>20</v>
      </c>
      <c r="D1524" s="2">
        <v>1279.6500000000001</v>
      </c>
      <c r="E1524">
        <v>0.44</v>
      </c>
      <c r="F1524">
        <v>3</v>
      </c>
      <c r="G1524" s="1">
        <v>44953</v>
      </c>
      <c r="H1524" s="1">
        <v>44958</v>
      </c>
      <c r="I1524" t="s">
        <v>21</v>
      </c>
      <c r="J1524" t="s">
        <v>22</v>
      </c>
      <c r="K1524" s="2">
        <v>228.57</v>
      </c>
      <c r="L1524" t="s">
        <v>39</v>
      </c>
      <c r="M1524">
        <f>YEAR(Table1[[#This Row],[order_date]])</f>
        <v>2023</v>
      </c>
      <c r="N1524">
        <f>MONTH(Table1[[#This Row],[order_date]])</f>
        <v>1</v>
      </c>
      <c r="O1524" s="3">
        <f>Table1[[#This Row],[sales]]-Table1[[#This Row],[profit]]</f>
        <v>1051.0800000000002</v>
      </c>
      <c r="P1524" s="3">
        <f>Table1[[#This Row],[sales]]*Table1[[#This Row],[quantity]]</f>
        <v>3838.9500000000003</v>
      </c>
      <c r="Q1524" s="9">
        <f>Table1[[#This Row],[delivery_date]]-Table1[[#This Row],[order_date]]</f>
        <v>5</v>
      </c>
    </row>
    <row r="1525" spans="1:17" x14ac:dyDescent="0.35">
      <c r="A1525" t="s">
        <v>1556</v>
      </c>
      <c r="B1525" t="s">
        <v>25</v>
      </c>
      <c r="C1525" t="s">
        <v>36</v>
      </c>
      <c r="D1525" s="2">
        <v>4512.2</v>
      </c>
      <c r="E1525">
        <v>7.0000000000000007E-2</v>
      </c>
      <c r="F1525">
        <v>7</v>
      </c>
      <c r="G1525" s="1">
        <v>45428</v>
      </c>
      <c r="H1525" s="1">
        <v>45431</v>
      </c>
      <c r="I1525" t="s">
        <v>15</v>
      </c>
      <c r="J1525" t="s">
        <v>27</v>
      </c>
      <c r="K1525" s="2">
        <v>1210.0899999999999</v>
      </c>
      <c r="L1525" t="s">
        <v>39</v>
      </c>
      <c r="M1525">
        <f>YEAR(Table1[[#This Row],[order_date]])</f>
        <v>2024</v>
      </c>
      <c r="N1525">
        <f>MONTH(Table1[[#This Row],[order_date]])</f>
        <v>5</v>
      </c>
      <c r="O1525" s="3">
        <f>Table1[[#This Row],[sales]]-Table1[[#This Row],[profit]]</f>
        <v>3302.1099999999997</v>
      </c>
      <c r="P1525" s="3">
        <f>Table1[[#This Row],[sales]]*Table1[[#This Row],[quantity]]</f>
        <v>31585.399999999998</v>
      </c>
      <c r="Q1525" s="9">
        <f>Table1[[#This Row],[delivery_date]]-Table1[[#This Row],[order_date]]</f>
        <v>3</v>
      </c>
    </row>
    <row r="1526" spans="1:17" x14ac:dyDescent="0.35">
      <c r="A1526" t="s">
        <v>1557</v>
      </c>
      <c r="B1526" t="s">
        <v>25</v>
      </c>
      <c r="C1526" t="s">
        <v>33</v>
      </c>
      <c r="D1526" s="2">
        <v>563.13</v>
      </c>
      <c r="E1526">
        <v>0.22</v>
      </c>
      <c r="F1526">
        <v>6</v>
      </c>
      <c r="G1526" s="1">
        <v>45567</v>
      </c>
      <c r="H1526" s="1">
        <v>45568</v>
      </c>
      <c r="I1526" t="s">
        <v>21</v>
      </c>
      <c r="J1526" t="s">
        <v>16</v>
      </c>
      <c r="K1526" s="2">
        <v>110.16</v>
      </c>
      <c r="L1526" t="s">
        <v>17</v>
      </c>
      <c r="M1526">
        <f>YEAR(Table1[[#This Row],[order_date]])</f>
        <v>2024</v>
      </c>
      <c r="N1526">
        <f>MONTH(Table1[[#This Row],[order_date]])</f>
        <v>10</v>
      </c>
      <c r="O1526" s="3">
        <f>Table1[[#This Row],[sales]]-Table1[[#This Row],[profit]]</f>
        <v>452.97</v>
      </c>
      <c r="P1526" s="3">
        <f>Table1[[#This Row],[sales]]*Table1[[#This Row],[quantity]]</f>
        <v>3378.7799999999997</v>
      </c>
      <c r="Q1526" s="9">
        <f>Table1[[#This Row],[delivery_date]]-Table1[[#This Row],[order_date]]</f>
        <v>1</v>
      </c>
    </row>
    <row r="1527" spans="1:17" x14ac:dyDescent="0.35">
      <c r="A1527" t="s">
        <v>1558</v>
      </c>
      <c r="B1527" t="s">
        <v>13</v>
      </c>
      <c r="C1527" t="s">
        <v>36</v>
      </c>
      <c r="D1527" s="2">
        <v>3578.02</v>
      </c>
      <c r="E1527">
        <v>0.16</v>
      </c>
      <c r="F1527">
        <v>1</v>
      </c>
      <c r="G1527" s="1">
        <v>45076</v>
      </c>
      <c r="H1527" s="1">
        <v>45080</v>
      </c>
      <c r="I1527" t="s">
        <v>15</v>
      </c>
      <c r="J1527" t="s">
        <v>16</v>
      </c>
      <c r="K1527" s="2">
        <v>261.93</v>
      </c>
      <c r="L1527" t="s">
        <v>17</v>
      </c>
      <c r="M1527">
        <f>YEAR(Table1[[#This Row],[order_date]])</f>
        <v>2023</v>
      </c>
      <c r="N1527">
        <f>MONTH(Table1[[#This Row],[order_date]])</f>
        <v>5</v>
      </c>
      <c r="O1527" s="3">
        <f>Table1[[#This Row],[sales]]-Table1[[#This Row],[profit]]</f>
        <v>3316.09</v>
      </c>
      <c r="P1527" s="3">
        <f>Table1[[#This Row],[sales]]*Table1[[#This Row],[quantity]]</f>
        <v>3578.02</v>
      </c>
      <c r="Q1527" s="9">
        <f>Table1[[#This Row],[delivery_date]]-Table1[[#This Row],[order_date]]</f>
        <v>4</v>
      </c>
    </row>
    <row r="1528" spans="1:17" x14ac:dyDescent="0.35">
      <c r="A1528" t="s">
        <v>1559</v>
      </c>
      <c r="B1528" t="s">
        <v>13</v>
      </c>
      <c r="C1528" t="s">
        <v>20</v>
      </c>
      <c r="D1528" s="2">
        <v>1178.49</v>
      </c>
      <c r="E1528">
        <v>0.04</v>
      </c>
      <c r="F1528">
        <v>5</v>
      </c>
      <c r="G1528" s="1">
        <v>45251</v>
      </c>
      <c r="H1528" s="1">
        <v>45258</v>
      </c>
      <c r="I1528" t="s">
        <v>31</v>
      </c>
      <c r="J1528" t="s">
        <v>22</v>
      </c>
      <c r="K1528" s="2">
        <v>161.6</v>
      </c>
      <c r="L1528" t="s">
        <v>48</v>
      </c>
      <c r="M1528">
        <f>YEAR(Table1[[#This Row],[order_date]])</f>
        <v>2023</v>
      </c>
      <c r="N1528">
        <f>MONTH(Table1[[#This Row],[order_date]])</f>
        <v>11</v>
      </c>
      <c r="O1528" s="3">
        <f>Table1[[#This Row],[sales]]-Table1[[#This Row],[profit]]</f>
        <v>1016.89</v>
      </c>
      <c r="P1528" s="3">
        <f>Table1[[#This Row],[sales]]*Table1[[#This Row],[quantity]]</f>
        <v>5892.45</v>
      </c>
      <c r="Q1528" s="9">
        <f>Table1[[#This Row],[delivery_date]]-Table1[[#This Row],[order_date]]</f>
        <v>7</v>
      </c>
    </row>
    <row r="1529" spans="1:17" x14ac:dyDescent="0.35">
      <c r="A1529" t="s">
        <v>1560</v>
      </c>
      <c r="B1529" t="s">
        <v>25</v>
      </c>
      <c r="C1529" t="s">
        <v>33</v>
      </c>
      <c r="D1529" s="2">
        <v>1571.52</v>
      </c>
      <c r="E1529">
        <v>0.05</v>
      </c>
      <c r="F1529">
        <v>4</v>
      </c>
      <c r="G1529" s="1">
        <v>45206</v>
      </c>
      <c r="H1529" s="1">
        <v>45208</v>
      </c>
      <c r="I1529" t="s">
        <v>31</v>
      </c>
      <c r="J1529" t="s">
        <v>16</v>
      </c>
      <c r="K1529" s="2">
        <v>358.76</v>
      </c>
      <c r="L1529" t="s">
        <v>23</v>
      </c>
      <c r="M1529">
        <f>YEAR(Table1[[#This Row],[order_date]])</f>
        <v>2023</v>
      </c>
      <c r="N1529">
        <f>MONTH(Table1[[#This Row],[order_date]])</f>
        <v>10</v>
      </c>
      <c r="O1529" s="3">
        <f>Table1[[#This Row],[sales]]-Table1[[#This Row],[profit]]</f>
        <v>1212.76</v>
      </c>
      <c r="P1529" s="3">
        <f>Table1[[#This Row],[sales]]*Table1[[#This Row],[quantity]]</f>
        <v>6286.08</v>
      </c>
      <c r="Q1529" s="9">
        <f>Table1[[#This Row],[delivery_date]]-Table1[[#This Row],[order_date]]</f>
        <v>2</v>
      </c>
    </row>
    <row r="1530" spans="1:17" x14ac:dyDescent="0.35">
      <c r="A1530" t="s">
        <v>1561</v>
      </c>
      <c r="B1530" t="s">
        <v>41</v>
      </c>
      <c r="C1530" t="s">
        <v>33</v>
      </c>
      <c r="D1530" s="2">
        <v>4736.97</v>
      </c>
      <c r="E1530">
        <v>0.39</v>
      </c>
      <c r="F1530">
        <v>6</v>
      </c>
      <c r="G1530" s="1">
        <v>45562</v>
      </c>
      <c r="H1530" s="1">
        <v>45566</v>
      </c>
      <c r="I1530" t="s">
        <v>15</v>
      </c>
      <c r="J1530" t="s">
        <v>22</v>
      </c>
      <c r="K1530" s="2">
        <v>723.67</v>
      </c>
      <c r="L1530" t="s">
        <v>28</v>
      </c>
      <c r="M1530">
        <f>YEAR(Table1[[#This Row],[order_date]])</f>
        <v>2024</v>
      </c>
      <c r="N1530">
        <f>MONTH(Table1[[#This Row],[order_date]])</f>
        <v>9</v>
      </c>
      <c r="O1530" s="3">
        <f>Table1[[#This Row],[sales]]-Table1[[#This Row],[profit]]</f>
        <v>4013.3</v>
      </c>
      <c r="P1530" s="3">
        <f>Table1[[#This Row],[sales]]*Table1[[#This Row],[quantity]]</f>
        <v>28421.82</v>
      </c>
      <c r="Q1530" s="9">
        <f>Table1[[#This Row],[delivery_date]]-Table1[[#This Row],[order_date]]</f>
        <v>4</v>
      </c>
    </row>
    <row r="1531" spans="1:17" x14ac:dyDescent="0.35">
      <c r="A1531" t="s">
        <v>1562</v>
      </c>
      <c r="B1531" t="s">
        <v>19</v>
      </c>
      <c r="C1531" t="s">
        <v>33</v>
      </c>
      <c r="D1531" s="2">
        <v>1389.44</v>
      </c>
      <c r="E1531">
        <v>0.43</v>
      </c>
      <c r="F1531">
        <v>9</v>
      </c>
      <c r="G1531" s="1">
        <v>45215</v>
      </c>
      <c r="H1531" s="1">
        <v>45218</v>
      </c>
      <c r="I1531" t="s">
        <v>15</v>
      </c>
      <c r="J1531" t="s">
        <v>27</v>
      </c>
      <c r="K1531" s="2">
        <v>347.45</v>
      </c>
      <c r="L1531" t="s">
        <v>34</v>
      </c>
      <c r="M1531">
        <f>YEAR(Table1[[#This Row],[order_date]])</f>
        <v>2023</v>
      </c>
      <c r="N1531">
        <f>MONTH(Table1[[#This Row],[order_date]])</f>
        <v>10</v>
      </c>
      <c r="O1531" s="3">
        <f>Table1[[#This Row],[sales]]-Table1[[#This Row],[profit]]</f>
        <v>1041.99</v>
      </c>
      <c r="P1531" s="3">
        <f>Table1[[#This Row],[sales]]*Table1[[#This Row],[quantity]]</f>
        <v>12504.960000000001</v>
      </c>
      <c r="Q1531" s="9">
        <f>Table1[[#This Row],[delivery_date]]-Table1[[#This Row],[order_date]]</f>
        <v>3</v>
      </c>
    </row>
    <row r="1532" spans="1:17" x14ac:dyDescent="0.35">
      <c r="A1532" t="s">
        <v>1563</v>
      </c>
      <c r="B1532" t="s">
        <v>41</v>
      </c>
      <c r="C1532" t="s">
        <v>26</v>
      </c>
      <c r="D1532" s="2">
        <v>3398.57</v>
      </c>
      <c r="E1532">
        <v>0.37</v>
      </c>
      <c r="F1532">
        <v>4</v>
      </c>
      <c r="G1532" s="1">
        <v>45502</v>
      </c>
      <c r="H1532" s="1">
        <v>45506</v>
      </c>
      <c r="I1532" t="s">
        <v>21</v>
      </c>
      <c r="J1532" t="s">
        <v>22</v>
      </c>
      <c r="K1532" s="2">
        <v>566.91999999999996</v>
      </c>
      <c r="L1532" t="s">
        <v>34</v>
      </c>
      <c r="M1532">
        <f>YEAR(Table1[[#This Row],[order_date]])</f>
        <v>2024</v>
      </c>
      <c r="N1532">
        <f>MONTH(Table1[[#This Row],[order_date]])</f>
        <v>7</v>
      </c>
      <c r="O1532" s="3">
        <f>Table1[[#This Row],[sales]]-Table1[[#This Row],[profit]]</f>
        <v>2831.65</v>
      </c>
      <c r="P1532" s="3">
        <f>Table1[[#This Row],[sales]]*Table1[[#This Row],[quantity]]</f>
        <v>13594.28</v>
      </c>
      <c r="Q1532" s="9">
        <f>Table1[[#This Row],[delivery_date]]-Table1[[#This Row],[order_date]]</f>
        <v>4</v>
      </c>
    </row>
    <row r="1533" spans="1:17" x14ac:dyDescent="0.35">
      <c r="A1533" t="s">
        <v>1564</v>
      </c>
      <c r="B1533" t="s">
        <v>41</v>
      </c>
      <c r="C1533" t="s">
        <v>20</v>
      </c>
      <c r="D1533" s="2">
        <v>972.83</v>
      </c>
      <c r="E1533">
        <v>0.27</v>
      </c>
      <c r="F1533">
        <v>2</v>
      </c>
      <c r="G1533" s="1">
        <v>45645</v>
      </c>
      <c r="H1533" s="1">
        <v>45652</v>
      </c>
      <c r="I1533" t="s">
        <v>21</v>
      </c>
      <c r="J1533" t="s">
        <v>16</v>
      </c>
      <c r="K1533" s="2">
        <v>142.35</v>
      </c>
      <c r="L1533" t="s">
        <v>48</v>
      </c>
      <c r="M1533">
        <f>YEAR(Table1[[#This Row],[order_date]])</f>
        <v>2024</v>
      </c>
      <c r="N1533">
        <f>MONTH(Table1[[#This Row],[order_date]])</f>
        <v>12</v>
      </c>
      <c r="O1533" s="3">
        <f>Table1[[#This Row],[sales]]-Table1[[#This Row],[profit]]</f>
        <v>830.48</v>
      </c>
      <c r="P1533" s="3">
        <f>Table1[[#This Row],[sales]]*Table1[[#This Row],[quantity]]</f>
        <v>1945.66</v>
      </c>
      <c r="Q1533" s="9">
        <f>Table1[[#This Row],[delivery_date]]-Table1[[#This Row],[order_date]]</f>
        <v>7</v>
      </c>
    </row>
    <row r="1534" spans="1:17" x14ac:dyDescent="0.35">
      <c r="A1534" t="s">
        <v>1565</v>
      </c>
      <c r="B1534" t="s">
        <v>41</v>
      </c>
      <c r="C1534" t="s">
        <v>26</v>
      </c>
      <c r="D1534" s="2">
        <v>557.61</v>
      </c>
      <c r="E1534">
        <v>0.39</v>
      </c>
      <c r="F1534">
        <v>8</v>
      </c>
      <c r="G1534" s="1">
        <v>45480</v>
      </c>
      <c r="H1534" s="1">
        <v>45483</v>
      </c>
      <c r="I1534" t="s">
        <v>21</v>
      </c>
      <c r="J1534" t="s">
        <v>27</v>
      </c>
      <c r="K1534" s="2">
        <v>76.58</v>
      </c>
      <c r="L1534" t="s">
        <v>34</v>
      </c>
      <c r="M1534">
        <f>YEAR(Table1[[#This Row],[order_date]])</f>
        <v>2024</v>
      </c>
      <c r="N1534">
        <f>MONTH(Table1[[#This Row],[order_date]])</f>
        <v>7</v>
      </c>
      <c r="O1534" s="3">
        <f>Table1[[#This Row],[sales]]-Table1[[#This Row],[profit]]</f>
        <v>481.03000000000003</v>
      </c>
      <c r="P1534" s="3">
        <f>Table1[[#This Row],[sales]]*Table1[[#This Row],[quantity]]</f>
        <v>4460.88</v>
      </c>
      <c r="Q1534" s="9">
        <f>Table1[[#This Row],[delivery_date]]-Table1[[#This Row],[order_date]]</f>
        <v>3</v>
      </c>
    </row>
    <row r="1535" spans="1:17" x14ac:dyDescent="0.35">
      <c r="A1535" t="s">
        <v>1566</v>
      </c>
      <c r="B1535" t="s">
        <v>25</v>
      </c>
      <c r="C1535" t="s">
        <v>33</v>
      </c>
      <c r="D1535" s="2">
        <v>1762.65</v>
      </c>
      <c r="E1535">
        <v>0.08</v>
      </c>
      <c r="F1535">
        <v>1</v>
      </c>
      <c r="G1535" s="1">
        <v>45128</v>
      </c>
      <c r="H1535" s="1">
        <v>45133</v>
      </c>
      <c r="I1535" t="s">
        <v>21</v>
      </c>
      <c r="J1535" t="s">
        <v>16</v>
      </c>
      <c r="K1535" s="2">
        <v>226.92</v>
      </c>
      <c r="L1535" t="s">
        <v>39</v>
      </c>
      <c r="M1535">
        <f>YEAR(Table1[[#This Row],[order_date]])</f>
        <v>2023</v>
      </c>
      <c r="N1535">
        <f>MONTH(Table1[[#This Row],[order_date]])</f>
        <v>7</v>
      </c>
      <c r="O1535" s="3">
        <f>Table1[[#This Row],[sales]]-Table1[[#This Row],[profit]]</f>
        <v>1535.73</v>
      </c>
      <c r="P1535" s="3">
        <f>Table1[[#This Row],[sales]]*Table1[[#This Row],[quantity]]</f>
        <v>1762.65</v>
      </c>
      <c r="Q1535" s="9">
        <f>Table1[[#This Row],[delivery_date]]-Table1[[#This Row],[order_date]]</f>
        <v>5</v>
      </c>
    </row>
    <row r="1536" spans="1:17" x14ac:dyDescent="0.35">
      <c r="A1536" t="s">
        <v>1567</v>
      </c>
      <c r="B1536" t="s">
        <v>13</v>
      </c>
      <c r="C1536" t="s">
        <v>26</v>
      </c>
      <c r="D1536" s="2">
        <v>3158.56</v>
      </c>
      <c r="E1536">
        <v>0.39</v>
      </c>
      <c r="F1536">
        <v>6</v>
      </c>
      <c r="G1536" s="1">
        <v>45498</v>
      </c>
      <c r="H1536" s="1">
        <v>45500</v>
      </c>
      <c r="I1536" t="s">
        <v>31</v>
      </c>
      <c r="J1536" t="s">
        <v>16</v>
      </c>
      <c r="K1536" s="2">
        <v>536.42999999999995</v>
      </c>
      <c r="L1536" t="s">
        <v>17</v>
      </c>
      <c r="M1536">
        <f>YEAR(Table1[[#This Row],[order_date]])</f>
        <v>2024</v>
      </c>
      <c r="N1536">
        <f>MONTH(Table1[[#This Row],[order_date]])</f>
        <v>7</v>
      </c>
      <c r="O1536" s="3">
        <f>Table1[[#This Row],[sales]]-Table1[[#This Row],[profit]]</f>
        <v>2622.13</v>
      </c>
      <c r="P1536" s="3">
        <f>Table1[[#This Row],[sales]]*Table1[[#This Row],[quantity]]</f>
        <v>18951.36</v>
      </c>
      <c r="Q1536" s="9">
        <f>Table1[[#This Row],[delivery_date]]-Table1[[#This Row],[order_date]]</f>
        <v>2</v>
      </c>
    </row>
    <row r="1537" spans="1:17" x14ac:dyDescent="0.35">
      <c r="A1537" t="s">
        <v>1568</v>
      </c>
      <c r="B1537" t="s">
        <v>41</v>
      </c>
      <c r="C1537" t="s">
        <v>26</v>
      </c>
      <c r="D1537" s="2">
        <v>1314.93</v>
      </c>
      <c r="E1537">
        <v>0.21</v>
      </c>
      <c r="F1537">
        <v>4</v>
      </c>
      <c r="G1537" s="1">
        <v>45288</v>
      </c>
      <c r="H1537" s="1">
        <v>45295</v>
      </c>
      <c r="I1537" t="s">
        <v>21</v>
      </c>
      <c r="J1537" t="s">
        <v>27</v>
      </c>
      <c r="K1537" s="2">
        <v>262.73</v>
      </c>
      <c r="L1537" t="s">
        <v>34</v>
      </c>
      <c r="M1537">
        <f>YEAR(Table1[[#This Row],[order_date]])</f>
        <v>2023</v>
      </c>
      <c r="N1537">
        <f>MONTH(Table1[[#This Row],[order_date]])</f>
        <v>12</v>
      </c>
      <c r="O1537" s="3">
        <f>Table1[[#This Row],[sales]]-Table1[[#This Row],[profit]]</f>
        <v>1052.2</v>
      </c>
      <c r="P1537" s="3">
        <f>Table1[[#This Row],[sales]]*Table1[[#This Row],[quantity]]</f>
        <v>5259.72</v>
      </c>
      <c r="Q1537" s="9">
        <f>Table1[[#This Row],[delivery_date]]-Table1[[#This Row],[order_date]]</f>
        <v>7</v>
      </c>
    </row>
    <row r="1538" spans="1:17" x14ac:dyDescent="0.35">
      <c r="A1538" t="s">
        <v>1569</v>
      </c>
      <c r="B1538" t="s">
        <v>25</v>
      </c>
      <c r="C1538" t="s">
        <v>20</v>
      </c>
      <c r="D1538" s="2">
        <v>1570.83</v>
      </c>
      <c r="E1538">
        <v>0.38</v>
      </c>
      <c r="F1538">
        <v>6</v>
      </c>
      <c r="G1538" s="1">
        <v>45233</v>
      </c>
      <c r="H1538" s="1">
        <v>45238</v>
      </c>
      <c r="I1538" t="s">
        <v>21</v>
      </c>
      <c r="J1538" t="s">
        <v>16</v>
      </c>
      <c r="K1538" s="2">
        <v>441.72</v>
      </c>
      <c r="L1538" t="s">
        <v>17</v>
      </c>
      <c r="M1538">
        <f>YEAR(Table1[[#This Row],[order_date]])</f>
        <v>2023</v>
      </c>
      <c r="N1538">
        <f>MONTH(Table1[[#This Row],[order_date]])</f>
        <v>11</v>
      </c>
      <c r="O1538" s="3">
        <f>Table1[[#This Row],[sales]]-Table1[[#This Row],[profit]]</f>
        <v>1129.1099999999999</v>
      </c>
      <c r="P1538" s="3">
        <f>Table1[[#This Row],[sales]]*Table1[[#This Row],[quantity]]</f>
        <v>9424.98</v>
      </c>
      <c r="Q1538" s="9">
        <f>Table1[[#This Row],[delivery_date]]-Table1[[#This Row],[order_date]]</f>
        <v>5</v>
      </c>
    </row>
    <row r="1539" spans="1:17" x14ac:dyDescent="0.35">
      <c r="A1539" t="s">
        <v>1570</v>
      </c>
      <c r="B1539" t="s">
        <v>41</v>
      </c>
      <c r="C1539" t="s">
        <v>14</v>
      </c>
      <c r="D1539" s="2">
        <v>3572.78</v>
      </c>
      <c r="E1539">
        <v>0.11</v>
      </c>
      <c r="F1539">
        <v>3</v>
      </c>
      <c r="G1539" s="1">
        <v>45303</v>
      </c>
      <c r="H1539" s="1">
        <v>45305</v>
      </c>
      <c r="I1539" t="s">
        <v>15</v>
      </c>
      <c r="J1539" t="s">
        <v>22</v>
      </c>
      <c r="K1539" s="2">
        <v>832.26</v>
      </c>
      <c r="L1539" t="s">
        <v>28</v>
      </c>
      <c r="M1539">
        <f>YEAR(Table1[[#This Row],[order_date]])</f>
        <v>2024</v>
      </c>
      <c r="N1539">
        <f>MONTH(Table1[[#This Row],[order_date]])</f>
        <v>1</v>
      </c>
      <c r="O1539" s="3">
        <f>Table1[[#This Row],[sales]]-Table1[[#This Row],[profit]]</f>
        <v>2740.5200000000004</v>
      </c>
      <c r="P1539" s="3">
        <f>Table1[[#This Row],[sales]]*Table1[[#This Row],[quantity]]</f>
        <v>10718.34</v>
      </c>
      <c r="Q1539" s="9">
        <f>Table1[[#This Row],[delivery_date]]-Table1[[#This Row],[order_date]]</f>
        <v>2</v>
      </c>
    </row>
    <row r="1540" spans="1:17" x14ac:dyDescent="0.35">
      <c r="A1540" t="s">
        <v>1571</v>
      </c>
      <c r="B1540" t="s">
        <v>41</v>
      </c>
      <c r="C1540" t="s">
        <v>26</v>
      </c>
      <c r="D1540" s="2">
        <v>603.70000000000005</v>
      </c>
      <c r="E1540">
        <v>0.42</v>
      </c>
      <c r="F1540">
        <v>9</v>
      </c>
      <c r="G1540" s="1">
        <v>44991</v>
      </c>
      <c r="H1540" s="1">
        <v>44996</v>
      </c>
      <c r="I1540" t="s">
        <v>31</v>
      </c>
      <c r="J1540" t="s">
        <v>27</v>
      </c>
      <c r="K1540" s="2">
        <v>62.1</v>
      </c>
      <c r="L1540" t="s">
        <v>23</v>
      </c>
      <c r="M1540">
        <f>YEAR(Table1[[#This Row],[order_date]])</f>
        <v>2023</v>
      </c>
      <c r="N1540">
        <f>MONTH(Table1[[#This Row],[order_date]])</f>
        <v>3</v>
      </c>
      <c r="O1540" s="3">
        <f>Table1[[#This Row],[sales]]-Table1[[#This Row],[profit]]</f>
        <v>541.6</v>
      </c>
      <c r="P1540" s="3">
        <f>Table1[[#This Row],[sales]]*Table1[[#This Row],[quantity]]</f>
        <v>5433.3</v>
      </c>
      <c r="Q1540" s="9">
        <f>Table1[[#This Row],[delivery_date]]-Table1[[#This Row],[order_date]]</f>
        <v>5</v>
      </c>
    </row>
    <row r="1541" spans="1:17" x14ac:dyDescent="0.35">
      <c r="A1541" t="s">
        <v>1572</v>
      </c>
      <c r="B1541" t="s">
        <v>25</v>
      </c>
      <c r="C1541" t="s">
        <v>26</v>
      </c>
      <c r="D1541" s="2">
        <v>2289.83</v>
      </c>
      <c r="E1541">
        <v>0.28000000000000003</v>
      </c>
      <c r="F1541">
        <v>3</v>
      </c>
      <c r="G1541" s="1">
        <v>45460</v>
      </c>
      <c r="H1541" s="1">
        <v>45466</v>
      </c>
      <c r="I1541" t="s">
        <v>15</v>
      </c>
      <c r="J1541" t="s">
        <v>27</v>
      </c>
      <c r="K1541" s="2">
        <v>374.31</v>
      </c>
      <c r="L1541" t="s">
        <v>48</v>
      </c>
      <c r="M1541">
        <f>YEAR(Table1[[#This Row],[order_date]])</f>
        <v>2024</v>
      </c>
      <c r="N1541">
        <f>MONTH(Table1[[#This Row],[order_date]])</f>
        <v>6</v>
      </c>
      <c r="O1541" s="3">
        <f>Table1[[#This Row],[sales]]-Table1[[#This Row],[profit]]</f>
        <v>1915.52</v>
      </c>
      <c r="P1541" s="3">
        <f>Table1[[#This Row],[sales]]*Table1[[#This Row],[quantity]]</f>
        <v>6869.49</v>
      </c>
      <c r="Q1541" s="9">
        <f>Table1[[#This Row],[delivery_date]]-Table1[[#This Row],[order_date]]</f>
        <v>6</v>
      </c>
    </row>
    <row r="1542" spans="1:17" x14ac:dyDescent="0.35">
      <c r="A1542" t="s">
        <v>1573</v>
      </c>
      <c r="B1542" t="s">
        <v>13</v>
      </c>
      <c r="C1542" t="s">
        <v>33</v>
      </c>
      <c r="D1542" s="2">
        <v>4714.5</v>
      </c>
      <c r="E1542">
        <v>0</v>
      </c>
      <c r="F1542">
        <v>3</v>
      </c>
      <c r="G1542" s="1">
        <v>45204</v>
      </c>
      <c r="H1542" s="1">
        <v>45209</v>
      </c>
      <c r="I1542" t="s">
        <v>21</v>
      </c>
      <c r="J1542" t="s">
        <v>27</v>
      </c>
      <c r="K1542" s="2">
        <v>597.09</v>
      </c>
      <c r="L1542" t="s">
        <v>17</v>
      </c>
      <c r="M1542">
        <f>YEAR(Table1[[#This Row],[order_date]])</f>
        <v>2023</v>
      </c>
      <c r="N1542">
        <f>MONTH(Table1[[#This Row],[order_date]])</f>
        <v>10</v>
      </c>
      <c r="O1542" s="3">
        <f>Table1[[#This Row],[sales]]-Table1[[#This Row],[profit]]</f>
        <v>4117.41</v>
      </c>
      <c r="P1542" s="3">
        <f>Table1[[#This Row],[sales]]*Table1[[#This Row],[quantity]]</f>
        <v>14143.5</v>
      </c>
      <c r="Q1542" s="9">
        <f>Table1[[#This Row],[delivery_date]]-Table1[[#This Row],[order_date]]</f>
        <v>5</v>
      </c>
    </row>
    <row r="1543" spans="1:17" x14ac:dyDescent="0.35">
      <c r="A1543" t="s">
        <v>1574</v>
      </c>
      <c r="B1543" t="s">
        <v>13</v>
      </c>
      <c r="C1543" t="s">
        <v>33</v>
      </c>
      <c r="D1543" s="2">
        <v>2045.16</v>
      </c>
      <c r="E1543">
        <v>0.26</v>
      </c>
      <c r="F1543">
        <v>5</v>
      </c>
      <c r="G1543" s="1">
        <v>45400</v>
      </c>
      <c r="H1543" s="1">
        <v>45404</v>
      </c>
      <c r="I1543" t="s">
        <v>31</v>
      </c>
      <c r="J1543" t="s">
        <v>27</v>
      </c>
      <c r="K1543" s="2">
        <v>226.42</v>
      </c>
      <c r="L1543" t="s">
        <v>39</v>
      </c>
      <c r="M1543">
        <f>YEAR(Table1[[#This Row],[order_date]])</f>
        <v>2024</v>
      </c>
      <c r="N1543">
        <f>MONTH(Table1[[#This Row],[order_date]])</f>
        <v>4</v>
      </c>
      <c r="O1543" s="3">
        <f>Table1[[#This Row],[sales]]-Table1[[#This Row],[profit]]</f>
        <v>1818.74</v>
      </c>
      <c r="P1543" s="3">
        <f>Table1[[#This Row],[sales]]*Table1[[#This Row],[quantity]]</f>
        <v>10225.800000000001</v>
      </c>
      <c r="Q1543" s="9">
        <f>Table1[[#This Row],[delivery_date]]-Table1[[#This Row],[order_date]]</f>
        <v>4</v>
      </c>
    </row>
    <row r="1544" spans="1:17" x14ac:dyDescent="0.35">
      <c r="A1544" t="s">
        <v>1575</v>
      </c>
      <c r="B1544" t="s">
        <v>19</v>
      </c>
      <c r="C1544" t="s">
        <v>33</v>
      </c>
      <c r="D1544" s="2">
        <v>2227.59</v>
      </c>
      <c r="E1544">
        <v>0.16</v>
      </c>
      <c r="F1544">
        <v>7</v>
      </c>
      <c r="G1544" s="1">
        <v>45374</v>
      </c>
      <c r="H1544" s="1">
        <v>45376</v>
      </c>
      <c r="I1544" t="s">
        <v>21</v>
      </c>
      <c r="J1544" t="s">
        <v>27</v>
      </c>
      <c r="K1544" s="2">
        <v>477.96</v>
      </c>
      <c r="L1544" t="s">
        <v>39</v>
      </c>
      <c r="M1544">
        <f>YEAR(Table1[[#This Row],[order_date]])</f>
        <v>2024</v>
      </c>
      <c r="N1544">
        <f>MONTH(Table1[[#This Row],[order_date]])</f>
        <v>3</v>
      </c>
      <c r="O1544" s="3">
        <f>Table1[[#This Row],[sales]]-Table1[[#This Row],[profit]]</f>
        <v>1749.63</v>
      </c>
      <c r="P1544" s="3">
        <f>Table1[[#This Row],[sales]]*Table1[[#This Row],[quantity]]</f>
        <v>15593.130000000001</v>
      </c>
      <c r="Q1544" s="9">
        <f>Table1[[#This Row],[delivery_date]]-Table1[[#This Row],[order_date]]</f>
        <v>2</v>
      </c>
    </row>
    <row r="1545" spans="1:17" x14ac:dyDescent="0.35">
      <c r="A1545" t="s">
        <v>1576</v>
      </c>
      <c r="B1545" t="s">
        <v>25</v>
      </c>
      <c r="C1545" t="s">
        <v>36</v>
      </c>
      <c r="D1545" s="2">
        <v>3717.2</v>
      </c>
      <c r="E1545">
        <v>0.03</v>
      </c>
      <c r="F1545">
        <v>6</v>
      </c>
      <c r="G1545" s="1">
        <v>45309</v>
      </c>
      <c r="H1545" s="1">
        <v>45313</v>
      </c>
      <c r="I1545" t="s">
        <v>21</v>
      </c>
      <c r="J1545" t="s">
        <v>22</v>
      </c>
      <c r="K1545" s="2">
        <v>290.57</v>
      </c>
      <c r="L1545" t="s">
        <v>28</v>
      </c>
      <c r="M1545">
        <f>YEAR(Table1[[#This Row],[order_date]])</f>
        <v>2024</v>
      </c>
      <c r="N1545">
        <f>MONTH(Table1[[#This Row],[order_date]])</f>
        <v>1</v>
      </c>
      <c r="O1545" s="3">
        <f>Table1[[#This Row],[sales]]-Table1[[#This Row],[profit]]</f>
        <v>3426.6299999999997</v>
      </c>
      <c r="P1545" s="3">
        <f>Table1[[#This Row],[sales]]*Table1[[#This Row],[quantity]]</f>
        <v>22303.199999999997</v>
      </c>
      <c r="Q1545" s="9">
        <f>Table1[[#This Row],[delivery_date]]-Table1[[#This Row],[order_date]]</f>
        <v>4</v>
      </c>
    </row>
    <row r="1546" spans="1:17" x14ac:dyDescent="0.35">
      <c r="A1546" t="s">
        <v>1577</v>
      </c>
      <c r="B1546" t="s">
        <v>19</v>
      </c>
      <c r="C1546" t="s">
        <v>26</v>
      </c>
      <c r="D1546" s="2">
        <v>3917.16</v>
      </c>
      <c r="E1546">
        <v>0.22</v>
      </c>
      <c r="F1546">
        <v>7</v>
      </c>
      <c r="G1546" s="1">
        <v>44950</v>
      </c>
      <c r="H1546" s="1">
        <v>44955</v>
      </c>
      <c r="I1546" t="s">
        <v>31</v>
      </c>
      <c r="J1546" t="s">
        <v>27</v>
      </c>
      <c r="K1546" s="2">
        <v>221.3</v>
      </c>
      <c r="L1546" t="s">
        <v>17</v>
      </c>
      <c r="M1546">
        <f>YEAR(Table1[[#This Row],[order_date]])</f>
        <v>2023</v>
      </c>
      <c r="N1546">
        <f>MONTH(Table1[[#This Row],[order_date]])</f>
        <v>1</v>
      </c>
      <c r="O1546" s="3">
        <f>Table1[[#This Row],[sales]]-Table1[[#This Row],[profit]]</f>
        <v>3695.8599999999997</v>
      </c>
      <c r="P1546" s="3">
        <f>Table1[[#This Row],[sales]]*Table1[[#This Row],[quantity]]</f>
        <v>27420.12</v>
      </c>
      <c r="Q1546" s="9">
        <f>Table1[[#This Row],[delivery_date]]-Table1[[#This Row],[order_date]]</f>
        <v>5</v>
      </c>
    </row>
    <row r="1547" spans="1:17" x14ac:dyDescent="0.35">
      <c r="A1547" t="s">
        <v>1578</v>
      </c>
      <c r="B1547" t="s">
        <v>19</v>
      </c>
      <c r="C1547" t="s">
        <v>33</v>
      </c>
      <c r="D1547" s="2">
        <v>3871.07</v>
      </c>
      <c r="E1547">
        <v>0.16</v>
      </c>
      <c r="F1547">
        <v>9</v>
      </c>
      <c r="G1547" s="1">
        <v>45468</v>
      </c>
      <c r="H1547" s="1">
        <v>45472</v>
      </c>
      <c r="I1547" t="s">
        <v>15</v>
      </c>
      <c r="J1547" t="s">
        <v>16</v>
      </c>
      <c r="K1547" s="2">
        <v>593.79</v>
      </c>
      <c r="L1547" t="s">
        <v>48</v>
      </c>
      <c r="M1547">
        <f>YEAR(Table1[[#This Row],[order_date]])</f>
        <v>2024</v>
      </c>
      <c r="N1547">
        <f>MONTH(Table1[[#This Row],[order_date]])</f>
        <v>6</v>
      </c>
      <c r="O1547" s="3">
        <f>Table1[[#This Row],[sales]]-Table1[[#This Row],[profit]]</f>
        <v>3277.28</v>
      </c>
      <c r="P1547" s="3">
        <f>Table1[[#This Row],[sales]]*Table1[[#This Row],[quantity]]</f>
        <v>34839.630000000005</v>
      </c>
      <c r="Q1547" s="9">
        <f>Table1[[#This Row],[delivery_date]]-Table1[[#This Row],[order_date]]</f>
        <v>4</v>
      </c>
    </row>
    <row r="1548" spans="1:17" x14ac:dyDescent="0.35">
      <c r="A1548" t="s">
        <v>1579</v>
      </c>
      <c r="B1548" t="s">
        <v>19</v>
      </c>
      <c r="C1548" t="s">
        <v>20</v>
      </c>
      <c r="D1548" s="2">
        <v>4989.55</v>
      </c>
      <c r="E1548">
        <v>0.1</v>
      </c>
      <c r="F1548">
        <v>3</v>
      </c>
      <c r="G1548" s="1">
        <v>44966</v>
      </c>
      <c r="H1548" s="1">
        <v>44969</v>
      </c>
      <c r="I1548" t="s">
        <v>15</v>
      </c>
      <c r="J1548" t="s">
        <v>22</v>
      </c>
      <c r="K1548" s="2">
        <v>420.84</v>
      </c>
      <c r="L1548" t="s">
        <v>48</v>
      </c>
      <c r="M1548">
        <f>YEAR(Table1[[#This Row],[order_date]])</f>
        <v>2023</v>
      </c>
      <c r="N1548">
        <f>MONTH(Table1[[#This Row],[order_date]])</f>
        <v>2</v>
      </c>
      <c r="O1548" s="3">
        <f>Table1[[#This Row],[sales]]-Table1[[#This Row],[profit]]</f>
        <v>4568.71</v>
      </c>
      <c r="P1548" s="3">
        <f>Table1[[#This Row],[sales]]*Table1[[#This Row],[quantity]]</f>
        <v>14968.650000000001</v>
      </c>
      <c r="Q1548" s="9">
        <f>Table1[[#This Row],[delivery_date]]-Table1[[#This Row],[order_date]]</f>
        <v>3</v>
      </c>
    </row>
    <row r="1549" spans="1:17" x14ac:dyDescent="0.35">
      <c r="A1549" t="s">
        <v>1580</v>
      </c>
      <c r="B1549" t="s">
        <v>13</v>
      </c>
      <c r="C1549" t="s">
        <v>36</v>
      </c>
      <c r="D1549" s="2">
        <v>450.11</v>
      </c>
      <c r="E1549">
        <v>0.17</v>
      </c>
      <c r="F1549">
        <v>5</v>
      </c>
      <c r="G1549" s="1">
        <v>45007</v>
      </c>
      <c r="H1549" s="1">
        <v>45013</v>
      </c>
      <c r="I1549" t="s">
        <v>21</v>
      </c>
      <c r="J1549" t="s">
        <v>16</v>
      </c>
      <c r="K1549" s="2">
        <v>80</v>
      </c>
      <c r="L1549" t="s">
        <v>23</v>
      </c>
      <c r="M1549">
        <f>YEAR(Table1[[#This Row],[order_date]])</f>
        <v>2023</v>
      </c>
      <c r="N1549">
        <f>MONTH(Table1[[#This Row],[order_date]])</f>
        <v>3</v>
      </c>
      <c r="O1549" s="3">
        <f>Table1[[#This Row],[sales]]-Table1[[#This Row],[profit]]</f>
        <v>370.11</v>
      </c>
      <c r="P1549" s="3">
        <f>Table1[[#This Row],[sales]]*Table1[[#This Row],[quantity]]</f>
        <v>2250.5500000000002</v>
      </c>
      <c r="Q1549" s="9">
        <f>Table1[[#This Row],[delivery_date]]-Table1[[#This Row],[order_date]]</f>
        <v>6</v>
      </c>
    </row>
    <row r="1550" spans="1:17" x14ac:dyDescent="0.35">
      <c r="A1550" t="s">
        <v>1581</v>
      </c>
      <c r="B1550" t="s">
        <v>25</v>
      </c>
      <c r="C1550" t="s">
        <v>14</v>
      </c>
      <c r="D1550" s="2">
        <v>4913.04</v>
      </c>
      <c r="E1550">
        <v>0.09</v>
      </c>
      <c r="F1550">
        <v>5</v>
      </c>
      <c r="G1550" s="1">
        <v>45576</v>
      </c>
      <c r="H1550" s="1">
        <v>45581</v>
      </c>
      <c r="I1550" t="s">
        <v>15</v>
      </c>
      <c r="J1550" t="s">
        <v>22</v>
      </c>
      <c r="K1550" s="2">
        <v>921.26</v>
      </c>
      <c r="L1550" t="s">
        <v>48</v>
      </c>
      <c r="M1550">
        <f>YEAR(Table1[[#This Row],[order_date]])</f>
        <v>2024</v>
      </c>
      <c r="N1550">
        <f>MONTH(Table1[[#This Row],[order_date]])</f>
        <v>10</v>
      </c>
      <c r="O1550" s="3">
        <f>Table1[[#This Row],[sales]]-Table1[[#This Row],[profit]]</f>
        <v>3991.7799999999997</v>
      </c>
      <c r="P1550" s="3">
        <f>Table1[[#This Row],[sales]]*Table1[[#This Row],[quantity]]</f>
        <v>24565.200000000001</v>
      </c>
      <c r="Q1550" s="9">
        <f>Table1[[#This Row],[delivery_date]]-Table1[[#This Row],[order_date]]</f>
        <v>5</v>
      </c>
    </row>
    <row r="1551" spans="1:17" x14ac:dyDescent="0.35">
      <c r="A1551" t="s">
        <v>1582</v>
      </c>
      <c r="B1551" t="s">
        <v>19</v>
      </c>
      <c r="C1551" t="s">
        <v>26</v>
      </c>
      <c r="D1551" s="2">
        <v>4755.93</v>
      </c>
      <c r="E1551">
        <v>0.15</v>
      </c>
      <c r="F1551">
        <v>3</v>
      </c>
      <c r="G1551" s="1">
        <v>45510</v>
      </c>
      <c r="H1551" s="1">
        <v>45513</v>
      </c>
      <c r="I1551" t="s">
        <v>31</v>
      </c>
      <c r="J1551" t="s">
        <v>22</v>
      </c>
      <c r="K1551" s="2">
        <v>434.89</v>
      </c>
      <c r="L1551" t="s">
        <v>39</v>
      </c>
      <c r="M1551">
        <f>YEAR(Table1[[#This Row],[order_date]])</f>
        <v>2024</v>
      </c>
      <c r="N1551">
        <f>MONTH(Table1[[#This Row],[order_date]])</f>
        <v>8</v>
      </c>
      <c r="O1551" s="3">
        <f>Table1[[#This Row],[sales]]-Table1[[#This Row],[profit]]</f>
        <v>4321.04</v>
      </c>
      <c r="P1551" s="3">
        <f>Table1[[#This Row],[sales]]*Table1[[#This Row],[quantity]]</f>
        <v>14267.79</v>
      </c>
      <c r="Q1551" s="9">
        <f>Table1[[#This Row],[delivery_date]]-Table1[[#This Row],[order_date]]</f>
        <v>3</v>
      </c>
    </row>
    <row r="1552" spans="1:17" x14ac:dyDescent="0.35">
      <c r="A1552" t="s">
        <v>1583</v>
      </c>
      <c r="B1552" t="s">
        <v>25</v>
      </c>
      <c r="C1552" t="s">
        <v>26</v>
      </c>
      <c r="D1552" s="2">
        <v>4275.4799999999996</v>
      </c>
      <c r="E1552">
        <v>0.06</v>
      </c>
      <c r="F1552">
        <v>9</v>
      </c>
      <c r="G1552" s="1">
        <v>45408</v>
      </c>
      <c r="H1552" s="1">
        <v>45415</v>
      </c>
      <c r="I1552" t="s">
        <v>15</v>
      </c>
      <c r="J1552" t="s">
        <v>27</v>
      </c>
      <c r="K1552" s="2">
        <v>958.43</v>
      </c>
      <c r="L1552" t="s">
        <v>39</v>
      </c>
      <c r="M1552">
        <f>YEAR(Table1[[#This Row],[order_date]])</f>
        <v>2024</v>
      </c>
      <c r="N1552">
        <f>MONTH(Table1[[#This Row],[order_date]])</f>
        <v>4</v>
      </c>
      <c r="O1552" s="3">
        <f>Table1[[#This Row],[sales]]-Table1[[#This Row],[profit]]</f>
        <v>3317.0499999999997</v>
      </c>
      <c r="P1552" s="3">
        <f>Table1[[#This Row],[sales]]*Table1[[#This Row],[quantity]]</f>
        <v>38479.319999999992</v>
      </c>
      <c r="Q1552" s="9">
        <f>Table1[[#This Row],[delivery_date]]-Table1[[#This Row],[order_date]]</f>
        <v>7</v>
      </c>
    </row>
    <row r="1553" spans="1:17" x14ac:dyDescent="0.35">
      <c r="A1553" t="s">
        <v>1584</v>
      </c>
      <c r="B1553" t="s">
        <v>25</v>
      </c>
      <c r="C1553" t="s">
        <v>20</v>
      </c>
      <c r="D1553" s="2">
        <v>2325.2199999999998</v>
      </c>
      <c r="E1553">
        <v>0.04</v>
      </c>
      <c r="F1553">
        <v>9</v>
      </c>
      <c r="G1553" s="1">
        <v>45169</v>
      </c>
      <c r="H1553" s="1">
        <v>45175</v>
      </c>
      <c r="I1553" t="s">
        <v>31</v>
      </c>
      <c r="J1553" t="s">
        <v>22</v>
      </c>
      <c r="K1553" s="2">
        <v>182.54</v>
      </c>
      <c r="L1553" t="s">
        <v>28</v>
      </c>
      <c r="M1553">
        <f>YEAR(Table1[[#This Row],[order_date]])</f>
        <v>2023</v>
      </c>
      <c r="N1553">
        <f>MONTH(Table1[[#This Row],[order_date]])</f>
        <v>8</v>
      </c>
      <c r="O1553" s="3">
        <f>Table1[[#This Row],[sales]]-Table1[[#This Row],[profit]]</f>
        <v>2142.6799999999998</v>
      </c>
      <c r="P1553" s="3">
        <f>Table1[[#This Row],[sales]]*Table1[[#This Row],[quantity]]</f>
        <v>20926.98</v>
      </c>
      <c r="Q1553" s="9">
        <f>Table1[[#This Row],[delivery_date]]-Table1[[#This Row],[order_date]]</f>
        <v>6</v>
      </c>
    </row>
    <row r="1554" spans="1:17" x14ac:dyDescent="0.35">
      <c r="A1554" t="s">
        <v>1585</v>
      </c>
      <c r="B1554" t="s">
        <v>13</v>
      </c>
      <c r="C1554" t="s">
        <v>14</v>
      </c>
      <c r="D1554" s="2">
        <v>4367.42</v>
      </c>
      <c r="E1554">
        <v>0.46</v>
      </c>
      <c r="F1554">
        <v>6</v>
      </c>
      <c r="G1554" s="1">
        <v>45593</v>
      </c>
      <c r="H1554" s="1">
        <v>45598</v>
      </c>
      <c r="I1554" t="s">
        <v>31</v>
      </c>
      <c r="J1554" t="s">
        <v>16</v>
      </c>
      <c r="K1554" s="2">
        <v>892.54</v>
      </c>
      <c r="L1554" t="s">
        <v>39</v>
      </c>
      <c r="M1554">
        <f>YEAR(Table1[[#This Row],[order_date]])</f>
        <v>2024</v>
      </c>
      <c r="N1554">
        <f>MONTH(Table1[[#This Row],[order_date]])</f>
        <v>10</v>
      </c>
      <c r="O1554" s="3">
        <f>Table1[[#This Row],[sales]]-Table1[[#This Row],[profit]]</f>
        <v>3474.88</v>
      </c>
      <c r="P1554" s="3">
        <f>Table1[[#This Row],[sales]]*Table1[[#This Row],[quantity]]</f>
        <v>26204.52</v>
      </c>
      <c r="Q1554" s="9">
        <f>Table1[[#This Row],[delivery_date]]-Table1[[#This Row],[order_date]]</f>
        <v>5</v>
      </c>
    </row>
    <row r="1555" spans="1:17" x14ac:dyDescent="0.35">
      <c r="A1555" t="s">
        <v>1586</v>
      </c>
      <c r="B1555" t="s">
        <v>19</v>
      </c>
      <c r="C1555" t="s">
        <v>14</v>
      </c>
      <c r="D1555" s="2">
        <v>1182.08</v>
      </c>
      <c r="E1555">
        <v>0.45</v>
      </c>
      <c r="F1555">
        <v>5</v>
      </c>
      <c r="G1555" s="1">
        <v>45244</v>
      </c>
      <c r="H1555" s="1">
        <v>45247</v>
      </c>
      <c r="I1555" t="s">
        <v>31</v>
      </c>
      <c r="J1555" t="s">
        <v>27</v>
      </c>
      <c r="K1555" s="2">
        <v>249.83</v>
      </c>
      <c r="L1555" t="s">
        <v>34</v>
      </c>
      <c r="M1555">
        <f>YEAR(Table1[[#This Row],[order_date]])</f>
        <v>2023</v>
      </c>
      <c r="N1555">
        <f>MONTH(Table1[[#This Row],[order_date]])</f>
        <v>11</v>
      </c>
      <c r="O1555" s="3">
        <f>Table1[[#This Row],[sales]]-Table1[[#This Row],[profit]]</f>
        <v>932.24999999999989</v>
      </c>
      <c r="P1555" s="3">
        <f>Table1[[#This Row],[sales]]*Table1[[#This Row],[quantity]]</f>
        <v>5910.4</v>
      </c>
      <c r="Q1555" s="9">
        <f>Table1[[#This Row],[delivery_date]]-Table1[[#This Row],[order_date]]</f>
        <v>3</v>
      </c>
    </row>
    <row r="1556" spans="1:17" x14ac:dyDescent="0.35">
      <c r="A1556" t="s">
        <v>1587</v>
      </c>
      <c r="B1556" t="s">
        <v>19</v>
      </c>
      <c r="C1556" t="s">
        <v>36</v>
      </c>
      <c r="D1556" s="2">
        <v>3979.11</v>
      </c>
      <c r="E1556">
        <v>0.41</v>
      </c>
      <c r="F1556">
        <v>4</v>
      </c>
      <c r="G1556" s="1">
        <v>45376</v>
      </c>
      <c r="H1556" s="1">
        <v>45383</v>
      </c>
      <c r="I1556" t="s">
        <v>21</v>
      </c>
      <c r="J1556" t="s">
        <v>22</v>
      </c>
      <c r="K1556" s="2">
        <v>1004.14</v>
      </c>
      <c r="L1556" t="s">
        <v>34</v>
      </c>
      <c r="M1556">
        <f>YEAR(Table1[[#This Row],[order_date]])</f>
        <v>2024</v>
      </c>
      <c r="N1556">
        <f>MONTH(Table1[[#This Row],[order_date]])</f>
        <v>3</v>
      </c>
      <c r="O1556" s="3">
        <f>Table1[[#This Row],[sales]]-Table1[[#This Row],[profit]]</f>
        <v>2974.9700000000003</v>
      </c>
      <c r="P1556" s="3">
        <f>Table1[[#This Row],[sales]]*Table1[[#This Row],[quantity]]</f>
        <v>15916.44</v>
      </c>
      <c r="Q1556" s="9">
        <f>Table1[[#This Row],[delivery_date]]-Table1[[#This Row],[order_date]]</f>
        <v>7</v>
      </c>
    </row>
    <row r="1557" spans="1:17" x14ac:dyDescent="0.35">
      <c r="A1557" t="s">
        <v>1588</v>
      </c>
      <c r="B1557" t="s">
        <v>25</v>
      </c>
      <c r="C1557" t="s">
        <v>26</v>
      </c>
      <c r="D1557" s="2">
        <v>1007.67</v>
      </c>
      <c r="E1557">
        <v>0.12</v>
      </c>
      <c r="F1557">
        <v>4</v>
      </c>
      <c r="G1557" s="1">
        <v>45458</v>
      </c>
      <c r="H1557" s="1">
        <v>45464</v>
      </c>
      <c r="I1557" t="s">
        <v>31</v>
      </c>
      <c r="J1557" t="s">
        <v>27</v>
      </c>
      <c r="K1557" s="2">
        <v>273.8</v>
      </c>
      <c r="L1557" t="s">
        <v>48</v>
      </c>
      <c r="M1557">
        <f>YEAR(Table1[[#This Row],[order_date]])</f>
        <v>2024</v>
      </c>
      <c r="N1557">
        <f>MONTH(Table1[[#This Row],[order_date]])</f>
        <v>6</v>
      </c>
      <c r="O1557" s="3">
        <f>Table1[[#This Row],[sales]]-Table1[[#This Row],[profit]]</f>
        <v>733.86999999999989</v>
      </c>
      <c r="P1557" s="3">
        <f>Table1[[#This Row],[sales]]*Table1[[#This Row],[quantity]]</f>
        <v>4030.68</v>
      </c>
      <c r="Q1557" s="9">
        <f>Table1[[#This Row],[delivery_date]]-Table1[[#This Row],[order_date]]</f>
        <v>6</v>
      </c>
    </row>
    <row r="1558" spans="1:17" x14ac:dyDescent="0.35">
      <c r="A1558" t="s">
        <v>1589</v>
      </c>
      <c r="B1558" t="s">
        <v>41</v>
      </c>
      <c r="C1558" t="s">
        <v>33</v>
      </c>
      <c r="D1558" s="2">
        <v>4095.27</v>
      </c>
      <c r="E1558">
        <v>0.36</v>
      </c>
      <c r="F1558">
        <v>5</v>
      </c>
      <c r="G1558" s="1">
        <v>45045</v>
      </c>
      <c r="H1558" s="1">
        <v>45048</v>
      </c>
      <c r="I1558" t="s">
        <v>31</v>
      </c>
      <c r="J1558" t="s">
        <v>27</v>
      </c>
      <c r="K1558" s="2">
        <v>890.96</v>
      </c>
      <c r="L1558" t="s">
        <v>28</v>
      </c>
      <c r="M1558">
        <f>YEAR(Table1[[#This Row],[order_date]])</f>
        <v>2023</v>
      </c>
      <c r="N1558">
        <f>MONTH(Table1[[#This Row],[order_date]])</f>
        <v>4</v>
      </c>
      <c r="O1558" s="3">
        <f>Table1[[#This Row],[sales]]-Table1[[#This Row],[profit]]</f>
        <v>3204.31</v>
      </c>
      <c r="P1558" s="3">
        <f>Table1[[#This Row],[sales]]*Table1[[#This Row],[quantity]]</f>
        <v>20476.349999999999</v>
      </c>
      <c r="Q1558" s="9">
        <f>Table1[[#This Row],[delivery_date]]-Table1[[#This Row],[order_date]]</f>
        <v>3</v>
      </c>
    </row>
    <row r="1559" spans="1:17" x14ac:dyDescent="0.35">
      <c r="A1559" t="s">
        <v>1590</v>
      </c>
      <c r="B1559" t="s">
        <v>13</v>
      </c>
      <c r="C1559" t="s">
        <v>20</v>
      </c>
      <c r="D1559" s="2">
        <v>3111.19</v>
      </c>
      <c r="E1559">
        <v>0.28999999999999998</v>
      </c>
      <c r="F1559">
        <v>2</v>
      </c>
      <c r="G1559" s="1">
        <v>45558</v>
      </c>
      <c r="H1559" s="1">
        <v>45563</v>
      </c>
      <c r="I1559" t="s">
        <v>15</v>
      </c>
      <c r="J1559" t="s">
        <v>16</v>
      </c>
      <c r="K1559" s="2">
        <v>638.37</v>
      </c>
      <c r="L1559" t="s">
        <v>48</v>
      </c>
      <c r="M1559">
        <f>YEAR(Table1[[#This Row],[order_date]])</f>
        <v>2024</v>
      </c>
      <c r="N1559">
        <f>MONTH(Table1[[#This Row],[order_date]])</f>
        <v>9</v>
      </c>
      <c r="O1559" s="3">
        <f>Table1[[#This Row],[sales]]-Table1[[#This Row],[profit]]</f>
        <v>2472.8200000000002</v>
      </c>
      <c r="P1559" s="3">
        <f>Table1[[#This Row],[sales]]*Table1[[#This Row],[quantity]]</f>
        <v>6222.38</v>
      </c>
      <c r="Q1559" s="9">
        <f>Table1[[#This Row],[delivery_date]]-Table1[[#This Row],[order_date]]</f>
        <v>5</v>
      </c>
    </row>
    <row r="1560" spans="1:17" x14ac:dyDescent="0.35">
      <c r="A1560" t="s">
        <v>1591</v>
      </c>
      <c r="B1560" t="s">
        <v>13</v>
      </c>
      <c r="C1560" t="s">
        <v>20</v>
      </c>
      <c r="D1560" s="2">
        <v>580.35</v>
      </c>
      <c r="E1560">
        <v>0.03</v>
      </c>
      <c r="F1560">
        <v>8</v>
      </c>
      <c r="G1560" s="1">
        <v>45505</v>
      </c>
      <c r="H1560" s="1">
        <v>45508</v>
      </c>
      <c r="I1560" t="s">
        <v>21</v>
      </c>
      <c r="J1560" t="s">
        <v>22</v>
      </c>
      <c r="K1560" s="2">
        <v>127.29</v>
      </c>
      <c r="L1560" t="s">
        <v>48</v>
      </c>
      <c r="M1560">
        <f>YEAR(Table1[[#This Row],[order_date]])</f>
        <v>2024</v>
      </c>
      <c r="N1560">
        <f>MONTH(Table1[[#This Row],[order_date]])</f>
        <v>8</v>
      </c>
      <c r="O1560" s="3">
        <f>Table1[[#This Row],[sales]]-Table1[[#This Row],[profit]]</f>
        <v>453.06</v>
      </c>
      <c r="P1560" s="3">
        <f>Table1[[#This Row],[sales]]*Table1[[#This Row],[quantity]]</f>
        <v>4642.8</v>
      </c>
      <c r="Q1560" s="9">
        <f>Table1[[#This Row],[delivery_date]]-Table1[[#This Row],[order_date]]</f>
        <v>3</v>
      </c>
    </row>
    <row r="1561" spans="1:17" x14ac:dyDescent="0.35">
      <c r="A1561" t="s">
        <v>1592</v>
      </c>
      <c r="B1561" t="s">
        <v>13</v>
      </c>
      <c r="C1561" t="s">
        <v>20</v>
      </c>
      <c r="D1561" s="2">
        <v>4487.07</v>
      </c>
      <c r="E1561">
        <v>0.45</v>
      </c>
      <c r="F1561">
        <v>7</v>
      </c>
      <c r="G1561" s="1">
        <v>45624</v>
      </c>
      <c r="H1561" s="1">
        <v>45631</v>
      </c>
      <c r="I1561" t="s">
        <v>15</v>
      </c>
      <c r="J1561" t="s">
        <v>16</v>
      </c>
      <c r="K1561" s="2">
        <v>815.99</v>
      </c>
      <c r="L1561" t="s">
        <v>39</v>
      </c>
      <c r="M1561">
        <f>YEAR(Table1[[#This Row],[order_date]])</f>
        <v>2024</v>
      </c>
      <c r="N1561">
        <f>MONTH(Table1[[#This Row],[order_date]])</f>
        <v>11</v>
      </c>
      <c r="O1561" s="3">
        <f>Table1[[#This Row],[sales]]-Table1[[#This Row],[profit]]</f>
        <v>3671.08</v>
      </c>
      <c r="P1561" s="3">
        <f>Table1[[#This Row],[sales]]*Table1[[#This Row],[quantity]]</f>
        <v>31409.489999999998</v>
      </c>
      <c r="Q1561" s="9">
        <f>Table1[[#This Row],[delivery_date]]-Table1[[#This Row],[order_date]]</f>
        <v>7</v>
      </c>
    </row>
    <row r="1562" spans="1:17" x14ac:dyDescent="0.35">
      <c r="A1562" t="s">
        <v>1593</v>
      </c>
      <c r="B1562" t="s">
        <v>13</v>
      </c>
      <c r="C1562" t="s">
        <v>20</v>
      </c>
      <c r="D1562" s="2">
        <v>2931.99</v>
      </c>
      <c r="E1562">
        <v>0.5</v>
      </c>
      <c r="F1562">
        <v>7</v>
      </c>
      <c r="G1562" s="1">
        <v>45432</v>
      </c>
      <c r="H1562" s="1">
        <v>45434</v>
      </c>
      <c r="I1562" t="s">
        <v>31</v>
      </c>
      <c r="J1562" t="s">
        <v>22</v>
      </c>
      <c r="K1562" s="2">
        <v>598.78</v>
      </c>
      <c r="L1562" t="s">
        <v>34</v>
      </c>
      <c r="M1562">
        <f>YEAR(Table1[[#This Row],[order_date]])</f>
        <v>2024</v>
      </c>
      <c r="N1562">
        <f>MONTH(Table1[[#This Row],[order_date]])</f>
        <v>5</v>
      </c>
      <c r="O1562" s="3">
        <f>Table1[[#This Row],[sales]]-Table1[[#This Row],[profit]]</f>
        <v>2333.21</v>
      </c>
      <c r="P1562" s="3">
        <f>Table1[[#This Row],[sales]]*Table1[[#This Row],[quantity]]</f>
        <v>20523.93</v>
      </c>
      <c r="Q1562" s="9">
        <f>Table1[[#This Row],[delivery_date]]-Table1[[#This Row],[order_date]]</f>
        <v>2</v>
      </c>
    </row>
    <row r="1563" spans="1:17" x14ac:dyDescent="0.35">
      <c r="A1563" t="s">
        <v>1594</v>
      </c>
      <c r="B1563" t="s">
        <v>19</v>
      </c>
      <c r="C1563" t="s">
        <v>33</v>
      </c>
      <c r="D1563" s="2">
        <v>3315.62</v>
      </c>
      <c r="E1563">
        <v>0.35</v>
      </c>
      <c r="F1563">
        <v>1</v>
      </c>
      <c r="G1563" s="1">
        <v>45351</v>
      </c>
      <c r="H1563" s="1">
        <v>45358</v>
      </c>
      <c r="I1563" t="s">
        <v>21</v>
      </c>
      <c r="J1563" t="s">
        <v>22</v>
      </c>
      <c r="K1563" s="2">
        <v>916.74</v>
      </c>
      <c r="L1563" t="s">
        <v>28</v>
      </c>
      <c r="M1563">
        <f>YEAR(Table1[[#This Row],[order_date]])</f>
        <v>2024</v>
      </c>
      <c r="N1563">
        <f>MONTH(Table1[[#This Row],[order_date]])</f>
        <v>2</v>
      </c>
      <c r="O1563" s="3">
        <f>Table1[[#This Row],[sales]]-Table1[[#This Row],[profit]]</f>
        <v>2398.88</v>
      </c>
      <c r="P1563" s="3">
        <f>Table1[[#This Row],[sales]]*Table1[[#This Row],[quantity]]</f>
        <v>3315.62</v>
      </c>
      <c r="Q1563" s="9">
        <f>Table1[[#This Row],[delivery_date]]-Table1[[#This Row],[order_date]]</f>
        <v>7</v>
      </c>
    </row>
    <row r="1564" spans="1:17" x14ac:dyDescent="0.35">
      <c r="A1564" t="s">
        <v>1595</v>
      </c>
      <c r="B1564" t="s">
        <v>19</v>
      </c>
      <c r="C1564" t="s">
        <v>33</v>
      </c>
      <c r="D1564" s="2">
        <v>1489.2</v>
      </c>
      <c r="E1564">
        <v>0.12</v>
      </c>
      <c r="F1564">
        <v>8</v>
      </c>
      <c r="G1564" s="1">
        <v>45158</v>
      </c>
      <c r="H1564" s="1">
        <v>45161</v>
      </c>
      <c r="I1564" t="s">
        <v>15</v>
      </c>
      <c r="J1564" t="s">
        <v>27</v>
      </c>
      <c r="K1564" s="2">
        <v>332.97</v>
      </c>
      <c r="L1564" t="s">
        <v>34</v>
      </c>
      <c r="M1564">
        <f>YEAR(Table1[[#This Row],[order_date]])</f>
        <v>2023</v>
      </c>
      <c r="N1564">
        <f>MONTH(Table1[[#This Row],[order_date]])</f>
        <v>8</v>
      </c>
      <c r="O1564" s="3">
        <f>Table1[[#This Row],[sales]]-Table1[[#This Row],[profit]]</f>
        <v>1156.23</v>
      </c>
      <c r="P1564" s="3">
        <f>Table1[[#This Row],[sales]]*Table1[[#This Row],[quantity]]</f>
        <v>11913.6</v>
      </c>
      <c r="Q1564" s="9">
        <f>Table1[[#This Row],[delivery_date]]-Table1[[#This Row],[order_date]]</f>
        <v>3</v>
      </c>
    </row>
    <row r="1565" spans="1:17" x14ac:dyDescent="0.35">
      <c r="A1565" t="s">
        <v>1596</v>
      </c>
      <c r="B1565" t="s">
        <v>41</v>
      </c>
      <c r="C1565" t="s">
        <v>36</v>
      </c>
      <c r="D1565" s="2">
        <v>4371.01</v>
      </c>
      <c r="E1565">
        <v>0.28000000000000003</v>
      </c>
      <c r="F1565">
        <v>1</v>
      </c>
      <c r="G1565" s="1">
        <v>45502</v>
      </c>
      <c r="H1565" s="1">
        <v>45507</v>
      </c>
      <c r="I1565" t="s">
        <v>15</v>
      </c>
      <c r="J1565" t="s">
        <v>27</v>
      </c>
      <c r="K1565" s="2">
        <v>547.69000000000005</v>
      </c>
      <c r="L1565" t="s">
        <v>23</v>
      </c>
      <c r="M1565">
        <f>YEAR(Table1[[#This Row],[order_date]])</f>
        <v>2024</v>
      </c>
      <c r="N1565">
        <f>MONTH(Table1[[#This Row],[order_date]])</f>
        <v>7</v>
      </c>
      <c r="O1565" s="3">
        <f>Table1[[#This Row],[sales]]-Table1[[#This Row],[profit]]</f>
        <v>3823.32</v>
      </c>
      <c r="P1565" s="3">
        <f>Table1[[#This Row],[sales]]*Table1[[#This Row],[quantity]]</f>
        <v>4371.01</v>
      </c>
      <c r="Q1565" s="9">
        <f>Table1[[#This Row],[delivery_date]]-Table1[[#This Row],[order_date]]</f>
        <v>5</v>
      </c>
    </row>
    <row r="1566" spans="1:17" x14ac:dyDescent="0.35">
      <c r="A1566" t="s">
        <v>1597</v>
      </c>
      <c r="B1566" t="s">
        <v>13</v>
      </c>
      <c r="C1566" t="s">
        <v>26</v>
      </c>
      <c r="D1566" s="2">
        <v>2771.48</v>
      </c>
      <c r="E1566">
        <v>0.05</v>
      </c>
      <c r="F1566">
        <v>9</v>
      </c>
      <c r="G1566" s="1">
        <v>45228</v>
      </c>
      <c r="H1566" s="1">
        <v>45234</v>
      </c>
      <c r="I1566" t="s">
        <v>21</v>
      </c>
      <c r="J1566" t="s">
        <v>16</v>
      </c>
      <c r="K1566" s="2">
        <v>633.97</v>
      </c>
      <c r="L1566" t="s">
        <v>39</v>
      </c>
      <c r="M1566">
        <f>YEAR(Table1[[#This Row],[order_date]])</f>
        <v>2023</v>
      </c>
      <c r="N1566">
        <f>MONTH(Table1[[#This Row],[order_date]])</f>
        <v>10</v>
      </c>
      <c r="O1566" s="3">
        <f>Table1[[#This Row],[sales]]-Table1[[#This Row],[profit]]</f>
        <v>2137.5100000000002</v>
      </c>
      <c r="P1566" s="3">
        <f>Table1[[#This Row],[sales]]*Table1[[#This Row],[quantity]]</f>
        <v>24943.32</v>
      </c>
      <c r="Q1566" s="9">
        <f>Table1[[#This Row],[delivery_date]]-Table1[[#This Row],[order_date]]</f>
        <v>6</v>
      </c>
    </row>
    <row r="1567" spans="1:17" x14ac:dyDescent="0.35">
      <c r="A1567" t="s">
        <v>1598</v>
      </c>
      <c r="B1567" t="s">
        <v>13</v>
      </c>
      <c r="C1567" t="s">
        <v>33</v>
      </c>
      <c r="D1567" s="2">
        <v>2163.4899999999998</v>
      </c>
      <c r="E1567">
        <v>0.15</v>
      </c>
      <c r="F1567">
        <v>6</v>
      </c>
      <c r="G1567" s="1">
        <v>45370</v>
      </c>
      <c r="H1567" s="1">
        <v>45372</v>
      </c>
      <c r="I1567" t="s">
        <v>21</v>
      </c>
      <c r="J1567" t="s">
        <v>16</v>
      </c>
      <c r="K1567" s="2">
        <v>157.18</v>
      </c>
      <c r="L1567" t="s">
        <v>39</v>
      </c>
      <c r="M1567">
        <f>YEAR(Table1[[#This Row],[order_date]])</f>
        <v>2024</v>
      </c>
      <c r="N1567">
        <f>MONTH(Table1[[#This Row],[order_date]])</f>
        <v>3</v>
      </c>
      <c r="O1567" s="3">
        <f>Table1[[#This Row],[sales]]-Table1[[#This Row],[profit]]</f>
        <v>2006.3099999999997</v>
      </c>
      <c r="P1567" s="3">
        <f>Table1[[#This Row],[sales]]*Table1[[#This Row],[quantity]]</f>
        <v>12980.939999999999</v>
      </c>
      <c r="Q1567" s="9">
        <f>Table1[[#This Row],[delivery_date]]-Table1[[#This Row],[order_date]]</f>
        <v>2</v>
      </c>
    </row>
    <row r="1568" spans="1:17" x14ac:dyDescent="0.35">
      <c r="A1568" t="s">
        <v>1599</v>
      </c>
      <c r="B1568" t="s">
        <v>25</v>
      </c>
      <c r="C1568" t="s">
        <v>36</v>
      </c>
      <c r="D1568" s="2">
        <v>2717.98</v>
      </c>
      <c r="E1568">
        <v>0.36</v>
      </c>
      <c r="F1568">
        <v>8</v>
      </c>
      <c r="G1568" s="1">
        <v>45465</v>
      </c>
      <c r="H1568" s="1">
        <v>45467</v>
      </c>
      <c r="I1568" t="s">
        <v>31</v>
      </c>
      <c r="J1568" t="s">
        <v>22</v>
      </c>
      <c r="K1568" s="2">
        <v>443.76</v>
      </c>
      <c r="L1568" t="s">
        <v>17</v>
      </c>
      <c r="M1568">
        <f>YEAR(Table1[[#This Row],[order_date]])</f>
        <v>2024</v>
      </c>
      <c r="N1568">
        <f>MONTH(Table1[[#This Row],[order_date]])</f>
        <v>6</v>
      </c>
      <c r="O1568" s="3">
        <f>Table1[[#This Row],[sales]]-Table1[[#This Row],[profit]]</f>
        <v>2274.2200000000003</v>
      </c>
      <c r="P1568" s="3">
        <f>Table1[[#This Row],[sales]]*Table1[[#This Row],[quantity]]</f>
        <v>21743.84</v>
      </c>
      <c r="Q1568" s="9">
        <f>Table1[[#This Row],[delivery_date]]-Table1[[#This Row],[order_date]]</f>
        <v>2</v>
      </c>
    </row>
    <row r="1569" spans="1:17" x14ac:dyDescent="0.35">
      <c r="A1569" t="s">
        <v>1600</v>
      </c>
      <c r="B1569" t="s">
        <v>19</v>
      </c>
      <c r="C1569" t="s">
        <v>14</v>
      </c>
      <c r="D1569" s="2">
        <v>3546.23</v>
      </c>
      <c r="E1569">
        <v>0.15</v>
      </c>
      <c r="F1569">
        <v>1</v>
      </c>
      <c r="G1569" s="1">
        <v>45112</v>
      </c>
      <c r="H1569" s="1">
        <v>45114</v>
      </c>
      <c r="I1569" t="s">
        <v>15</v>
      </c>
      <c r="J1569" t="s">
        <v>27</v>
      </c>
      <c r="K1569" s="2">
        <v>525.77</v>
      </c>
      <c r="L1569" t="s">
        <v>23</v>
      </c>
      <c r="M1569">
        <f>YEAR(Table1[[#This Row],[order_date]])</f>
        <v>2023</v>
      </c>
      <c r="N1569">
        <f>MONTH(Table1[[#This Row],[order_date]])</f>
        <v>7</v>
      </c>
      <c r="O1569" s="3">
        <f>Table1[[#This Row],[sales]]-Table1[[#This Row],[profit]]</f>
        <v>3020.46</v>
      </c>
      <c r="P1569" s="3">
        <f>Table1[[#This Row],[sales]]*Table1[[#This Row],[quantity]]</f>
        <v>3546.23</v>
      </c>
      <c r="Q1569" s="9">
        <f>Table1[[#This Row],[delivery_date]]-Table1[[#This Row],[order_date]]</f>
        <v>2</v>
      </c>
    </row>
    <row r="1570" spans="1:17" x14ac:dyDescent="0.35">
      <c r="A1570" t="s">
        <v>1601</v>
      </c>
      <c r="B1570" t="s">
        <v>13</v>
      </c>
      <c r="C1570" t="s">
        <v>26</v>
      </c>
      <c r="D1570" s="2">
        <v>3505.73</v>
      </c>
      <c r="E1570">
        <v>7.0000000000000007E-2</v>
      </c>
      <c r="F1570">
        <v>6</v>
      </c>
      <c r="G1570" s="1">
        <v>45078</v>
      </c>
      <c r="H1570" s="1">
        <v>45082</v>
      </c>
      <c r="I1570" t="s">
        <v>15</v>
      </c>
      <c r="J1570" t="s">
        <v>22</v>
      </c>
      <c r="K1570" s="2">
        <v>468.32</v>
      </c>
      <c r="L1570" t="s">
        <v>23</v>
      </c>
      <c r="M1570">
        <f>YEAR(Table1[[#This Row],[order_date]])</f>
        <v>2023</v>
      </c>
      <c r="N1570">
        <f>MONTH(Table1[[#This Row],[order_date]])</f>
        <v>6</v>
      </c>
      <c r="O1570" s="3">
        <f>Table1[[#This Row],[sales]]-Table1[[#This Row],[profit]]</f>
        <v>3037.41</v>
      </c>
      <c r="P1570" s="3">
        <f>Table1[[#This Row],[sales]]*Table1[[#This Row],[quantity]]</f>
        <v>21034.38</v>
      </c>
      <c r="Q1570" s="9">
        <f>Table1[[#This Row],[delivery_date]]-Table1[[#This Row],[order_date]]</f>
        <v>4</v>
      </c>
    </row>
    <row r="1571" spans="1:17" x14ac:dyDescent="0.35">
      <c r="A1571" t="s">
        <v>1602</v>
      </c>
      <c r="B1571" t="s">
        <v>41</v>
      </c>
      <c r="C1571" t="s">
        <v>33</v>
      </c>
      <c r="D1571" s="2">
        <v>1852.13</v>
      </c>
      <c r="E1571">
        <v>0</v>
      </c>
      <c r="F1571">
        <v>1</v>
      </c>
      <c r="G1571" s="1">
        <v>45461</v>
      </c>
      <c r="H1571" s="1">
        <v>45463</v>
      </c>
      <c r="I1571" t="s">
        <v>15</v>
      </c>
      <c r="J1571" t="s">
        <v>16</v>
      </c>
      <c r="K1571" s="2">
        <v>381.21</v>
      </c>
      <c r="L1571" t="s">
        <v>39</v>
      </c>
      <c r="M1571">
        <f>YEAR(Table1[[#This Row],[order_date]])</f>
        <v>2024</v>
      </c>
      <c r="N1571">
        <f>MONTH(Table1[[#This Row],[order_date]])</f>
        <v>6</v>
      </c>
      <c r="O1571" s="3">
        <f>Table1[[#This Row],[sales]]-Table1[[#This Row],[profit]]</f>
        <v>1470.92</v>
      </c>
      <c r="P1571" s="3">
        <f>Table1[[#This Row],[sales]]*Table1[[#This Row],[quantity]]</f>
        <v>1852.13</v>
      </c>
      <c r="Q1571" s="9">
        <f>Table1[[#This Row],[delivery_date]]-Table1[[#This Row],[order_date]]</f>
        <v>2</v>
      </c>
    </row>
    <row r="1572" spans="1:17" x14ac:dyDescent="0.35">
      <c r="A1572" t="s">
        <v>1603</v>
      </c>
      <c r="B1572" t="s">
        <v>41</v>
      </c>
      <c r="C1572" t="s">
        <v>14</v>
      </c>
      <c r="D1572" s="2">
        <v>1987.77</v>
      </c>
      <c r="E1572">
        <v>0.28999999999999998</v>
      </c>
      <c r="F1572">
        <v>3</v>
      </c>
      <c r="G1572" s="1">
        <v>45446</v>
      </c>
      <c r="H1572" s="1">
        <v>45452</v>
      </c>
      <c r="I1572" t="s">
        <v>21</v>
      </c>
      <c r="J1572" t="s">
        <v>22</v>
      </c>
      <c r="K1572" s="2">
        <v>183.44</v>
      </c>
      <c r="L1572" t="s">
        <v>39</v>
      </c>
      <c r="M1572">
        <f>YEAR(Table1[[#This Row],[order_date]])</f>
        <v>2024</v>
      </c>
      <c r="N1572">
        <f>MONTH(Table1[[#This Row],[order_date]])</f>
        <v>6</v>
      </c>
      <c r="O1572" s="3">
        <f>Table1[[#This Row],[sales]]-Table1[[#This Row],[profit]]</f>
        <v>1804.33</v>
      </c>
      <c r="P1572" s="3">
        <f>Table1[[#This Row],[sales]]*Table1[[#This Row],[quantity]]</f>
        <v>5963.3099999999995</v>
      </c>
      <c r="Q1572" s="9">
        <f>Table1[[#This Row],[delivery_date]]-Table1[[#This Row],[order_date]]</f>
        <v>6</v>
      </c>
    </row>
    <row r="1573" spans="1:17" x14ac:dyDescent="0.35">
      <c r="A1573" t="s">
        <v>1604</v>
      </c>
      <c r="B1573" t="s">
        <v>19</v>
      </c>
      <c r="C1573" t="s">
        <v>36</v>
      </c>
      <c r="D1573" s="2">
        <v>2854.97</v>
      </c>
      <c r="E1573">
        <v>0.48</v>
      </c>
      <c r="F1573">
        <v>2</v>
      </c>
      <c r="G1573" s="1">
        <v>45140</v>
      </c>
      <c r="H1573" s="1">
        <v>45144</v>
      </c>
      <c r="I1573" t="s">
        <v>31</v>
      </c>
      <c r="J1573" t="s">
        <v>27</v>
      </c>
      <c r="K1573" s="2">
        <v>815.09</v>
      </c>
      <c r="L1573" t="s">
        <v>34</v>
      </c>
      <c r="M1573">
        <f>YEAR(Table1[[#This Row],[order_date]])</f>
        <v>2023</v>
      </c>
      <c r="N1573">
        <f>MONTH(Table1[[#This Row],[order_date]])</f>
        <v>8</v>
      </c>
      <c r="O1573" s="3">
        <f>Table1[[#This Row],[sales]]-Table1[[#This Row],[profit]]</f>
        <v>2039.8799999999997</v>
      </c>
      <c r="P1573" s="3">
        <f>Table1[[#This Row],[sales]]*Table1[[#This Row],[quantity]]</f>
        <v>5709.94</v>
      </c>
      <c r="Q1573" s="9">
        <f>Table1[[#This Row],[delivery_date]]-Table1[[#This Row],[order_date]]</f>
        <v>4</v>
      </c>
    </row>
    <row r="1574" spans="1:17" x14ac:dyDescent="0.35">
      <c r="A1574" t="s">
        <v>1605</v>
      </c>
      <c r="B1574" t="s">
        <v>41</v>
      </c>
      <c r="C1574" t="s">
        <v>33</v>
      </c>
      <c r="D1574" s="2">
        <v>4629.59</v>
      </c>
      <c r="E1574">
        <v>0.24</v>
      </c>
      <c r="F1574">
        <v>2</v>
      </c>
      <c r="G1574" s="1">
        <v>45582</v>
      </c>
      <c r="H1574" s="1">
        <v>45588</v>
      </c>
      <c r="I1574" t="s">
        <v>31</v>
      </c>
      <c r="J1574" t="s">
        <v>16</v>
      </c>
      <c r="K1574" s="2">
        <v>529.49</v>
      </c>
      <c r="L1574" t="s">
        <v>28</v>
      </c>
      <c r="M1574">
        <f>YEAR(Table1[[#This Row],[order_date]])</f>
        <v>2024</v>
      </c>
      <c r="N1574">
        <f>MONTH(Table1[[#This Row],[order_date]])</f>
        <v>10</v>
      </c>
      <c r="O1574" s="3">
        <f>Table1[[#This Row],[sales]]-Table1[[#This Row],[profit]]</f>
        <v>4100.1000000000004</v>
      </c>
      <c r="P1574" s="3">
        <f>Table1[[#This Row],[sales]]*Table1[[#This Row],[quantity]]</f>
        <v>9259.18</v>
      </c>
      <c r="Q1574" s="9">
        <f>Table1[[#This Row],[delivery_date]]-Table1[[#This Row],[order_date]]</f>
        <v>6</v>
      </c>
    </row>
    <row r="1575" spans="1:17" x14ac:dyDescent="0.35">
      <c r="A1575" t="s">
        <v>1606</v>
      </c>
      <c r="B1575" t="s">
        <v>41</v>
      </c>
      <c r="C1575" t="s">
        <v>33</v>
      </c>
      <c r="D1575" s="2">
        <v>3752.61</v>
      </c>
      <c r="E1575">
        <v>0.11</v>
      </c>
      <c r="F1575">
        <v>4</v>
      </c>
      <c r="G1575" s="1">
        <v>45413</v>
      </c>
      <c r="H1575" s="1">
        <v>45420</v>
      </c>
      <c r="I1575" t="s">
        <v>15</v>
      </c>
      <c r="J1575" t="s">
        <v>27</v>
      </c>
      <c r="K1575" s="2">
        <v>838.33</v>
      </c>
      <c r="L1575" t="s">
        <v>34</v>
      </c>
      <c r="M1575">
        <f>YEAR(Table1[[#This Row],[order_date]])</f>
        <v>2024</v>
      </c>
      <c r="N1575">
        <f>MONTH(Table1[[#This Row],[order_date]])</f>
        <v>5</v>
      </c>
      <c r="O1575" s="3">
        <f>Table1[[#This Row],[sales]]-Table1[[#This Row],[profit]]</f>
        <v>2914.28</v>
      </c>
      <c r="P1575" s="3">
        <f>Table1[[#This Row],[sales]]*Table1[[#This Row],[quantity]]</f>
        <v>15010.44</v>
      </c>
      <c r="Q1575" s="9">
        <f>Table1[[#This Row],[delivery_date]]-Table1[[#This Row],[order_date]]</f>
        <v>7</v>
      </c>
    </row>
    <row r="1576" spans="1:17" x14ac:dyDescent="0.35">
      <c r="A1576" t="s">
        <v>1607</v>
      </c>
      <c r="B1576" t="s">
        <v>19</v>
      </c>
      <c r="C1576" t="s">
        <v>14</v>
      </c>
      <c r="D1576" s="2">
        <v>2013.03</v>
      </c>
      <c r="E1576">
        <v>0.23</v>
      </c>
      <c r="F1576">
        <v>7</v>
      </c>
      <c r="G1576" s="1">
        <v>45624</v>
      </c>
      <c r="H1576" s="1">
        <v>45625</v>
      </c>
      <c r="I1576" t="s">
        <v>15</v>
      </c>
      <c r="J1576" t="s">
        <v>16</v>
      </c>
      <c r="K1576" s="2">
        <v>320.92</v>
      </c>
      <c r="L1576" t="s">
        <v>34</v>
      </c>
      <c r="M1576">
        <f>YEAR(Table1[[#This Row],[order_date]])</f>
        <v>2024</v>
      </c>
      <c r="N1576">
        <f>MONTH(Table1[[#This Row],[order_date]])</f>
        <v>11</v>
      </c>
      <c r="O1576" s="3">
        <f>Table1[[#This Row],[sales]]-Table1[[#This Row],[profit]]</f>
        <v>1692.11</v>
      </c>
      <c r="P1576" s="3">
        <f>Table1[[#This Row],[sales]]*Table1[[#This Row],[quantity]]</f>
        <v>14091.21</v>
      </c>
      <c r="Q1576" s="9">
        <f>Table1[[#This Row],[delivery_date]]-Table1[[#This Row],[order_date]]</f>
        <v>1</v>
      </c>
    </row>
    <row r="1577" spans="1:17" x14ac:dyDescent="0.35">
      <c r="A1577" t="s">
        <v>1608</v>
      </c>
      <c r="B1577" t="s">
        <v>13</v>
      </c>
      <c r="C1577" t="s">
        <v>33</v>
      </c>
      <c r="D1577" s="2">
        <v>1751.46</v>
      </c>
      <c r="E1577">
        <v>0.3</v>
      </c>
      <c r="F1577">
        <v>3</v>
      </c>
      <c r="G1577" s="1">
        <v>45339</v>
      </c>
      <c r="H1577" s="1">
        <v>45345</v>
      </c>
      <c r="I1577" t="s">
        <v>31</v>
      </c>
      <c r="J1577" t="s">
        <v>16</v>
      </c>
      <c r="K1577" s="2">
        <v>177.17</v>
      </c>
      <c r="L1577" t="s">
        <v>17</v>
      </c>
      <c r="M1577">
        <f>YEAR(Table1[[#This Row],[order_date]])</f>
        <v>2024</v>
      </c>
      <c r="N1577">
        <f>MONTH(Table1[[#This Row],[order_date]])</f>
        <v>2</v>
      </c>
      <c r="O1577" s="3">
        <f>Table1[[#This Row],[sales]]-Table1[[#This Row],[profit]]</f>
        <v>1574.29</v>
      </c>
      <c r="P1577" s="3">
        <f>Table1[[#This Row],[sales]]*Table1[[#This Row],[quantity]]</f>
        <v>5254.38</v>
      </c>
      <c r="Q1577" s="9">
        <f>Table1[[#This Row],[delivery_date]]-Table1[[#This Row],[order_date]]</f>
        <v>6</v>
      </c>
    </row>
    <row r="1578" spans="1:17" x14ac:dyDescent="0.35">
      <c r="A1578" t="s">
        <v>1609</v>
      </c>
      <c r="B1578" t="s">
        <v>13</v>
      </c>
      <c r="C1578" t="s">
        <v>20</v>
      </c>
      <c r="D1578" s="2">
        <v>2665.82</v>
      </c>
      <c r="E1578">
        <v>0.4</v>
      </c>
      <c r="F1578">
        <v>7</v>
      </c>
      <c r="G1578" s="1">
        <v>45245</v>
      </c>
      <c r="H1578" s="1">
        <v>45248</v>
      </c>
      <c r="I1578" t="s">
        <v>21</v>
      </c>
      <c r="J1578" t="s">
        <v>27</v>
      </c>
      <c r="K1578" s="2">
        <v>415.79</v>
      </c>
      <c r="L1578" t="s">
        <v>34</v>
      </c>
      <c r="M1578">
        <f>YEAR(Table1[[#This Row],[order_date]])</f>
        <v>2023</v>
      </c>
      <c r="N1578">
        <f>MONTH(Table1[[#This Row],[order_date]])</f>
        <v>11</v>
      </c>
      <c r="O1578" s="3">
        <f>Table1[[#This Row],[sales]]-Table1[[#This Row],[profit]]</f>
        <v>2250.0300000000002</v>
      </c>
      <c r="P1578" s="3">
        <f>Table1[[#This Row],[sales]]*Table1[[#This Row],[quantity]]</f>
        <v>18660.740000000002</v>
      </c>
      <c r="Q1578" s="9">
        <f>Table1[[#This Row],[delivery_date]]-Table1[[#This Row],[order_date]]</f>
        <v>3</v>
      </c>
    </row>
    <row r="1579" spans="1:17" x14ac:dyDescent="0.35">
      <c r="A1579" t="s">
        <v>1610</v>
      </c>
      <c r="B1579" t="s">
        <v>41</v>
      </c>
      <c r="C1579" t="s">
        <v>33</v>
      </c>
      <c r="D1579" s="2">
        <v>4362.96</v>
      </c>
      <c r="E1579">
        <v>0.23</v>
      </c>
      <c r="F1579">
        <v>9</v>
      </c>
      <c r="G1579" s="1">
        <v>45592</v>
      </c>
      <c r="H1579" s="1">
        <v>45599</v>
      </c>
      <c r="I1579" t="s">
        <v>31</v>
      </c>
      <c r="J1579" t="s">
        <v>27</v>
      </c>
      <c r="K1579" s="2">
        <v>613.45000000000005</v>
      </c>
      <c r="L1579" t="s">
        <v>28</v>
      </c>
      <c r="M1579">
        <f>YEAR(Table1[[#This Row],[order_date]])</f>
        <v>2024</v>
      </c>
      <c r="N1579">
        <f>MONTH(Table1[[#This Row],[order_date]])</f>
        <v>10</v>
      </c>
      <c r="O1579" s="3">
        <f>Table1[[#This Row],[sales]]-Table1[[#This Row],[profit]]</f>
        <v>3749.51</v>
      </c>
      <c r="P1579" s="3">
        <f>Table1[[#This Row],[sales]]*Table1[[#This Row],[quantity]]</f>
        <v>39266.639999999999</v>
      </c>
      <c r="Q1579" s="9">
        <f>Table1[[#This Row],[delivery_date]]-Table1[[#This Row],[order_date]]</f>
        <v>7</v>
      </c>
    </row>
    <row r="1580" spans="1:17" x14ac:dyDescent="0.35">
      <c r="A1580" t="s">
        <v>1611</v>
      </c>
      <c r="B1580" t="s">
        <v>41</v>
      </c>
      <c r="C1580" t="s">
        <v>26</v>
      </c>
      <c r="D1580" s="2">
        <v>142.53</v>
      </c>
      <c r="E1580">
        <v>0.09</v>
      </c>
      <c r="F1580">
        <v>4</v>
      </c>
      <c r="G1580" s="1">
        <v>45329</v>
      </c>
      <c r="H1580" s="1">
        <v>45333</v>
      </c>
      <c r="I1580" t="s">
        <v>21</v>
      </c>
      <c r="J1580" t="s">
        <v>22</v>
      </c>
      <c r="K1580" s="2">
        <v>34.93</v>
      </c>
      <c r="L1580" t="s">
        <v>28</v>
      </c>
      <c r="M1580">
        <f>YEAR(Table1[[#This Row],[order_date]])</f>
        <v>2024</v>
      </c>
      <c r="N1580">
        <f>MONTH(Table1[[#This Row],[order_date]])</f>
        <v>2</v>
      </c>
      <c r="O1580" s="3">
        <f>Table1[[#This Row],[sales]]-Table1[[#This Row],[profit]]</f>
        <v>107.6</v>
      </c>
      <c r="P1580" s="3">
        <f>Table1[[#This Row],[sales]]*Table1[[#This Row],[quantity]]</f>
        <v>570.12</v>
      </c>
      <c r="Q1580" s="9">
        <f>Table1[[#This Row],[delivery_date]]-Table1[[#This Row],[order_date]]</f>
        <v>4</v>
      </c>
    </row>
    <row r="1581" spans="1:17" x14ac:dyDescent="0.35">
      <c r="A1581" t="s">
        <v>1612</v>
      </c>
      <c r="B1581" t="s">
        <v>13</v>
      </c>
      <c r="C1581" t="s">
        <v>14</v>
      </c>
      <c r="D1581" s="2">
        <v>3581.38</v>
      </c>
      <c r="E1581">
        <v>0.09</v>
      </c>
      <c r="F1581">
        <v>7</v>
      </c>
      <c r="G1581" s="1">
        <v>45550</v>
      </c>
      <c r="H1581" s="1">
        <v>45555</v>
      </c>
      <c r="I1581" t="s">
        <v>21</v>
      </c>
      <c r="J1581" t="s">
        <v>16</v>
      </c>
      <c r="K1581" s="2">
        <v>768.73</v>
      </c>
      <c r="L1581" t="s">
        <v>17</v>
      </c>
      <c r="M1581">
        <f>YEAR(Table1[[#This Row],[order_date]])</f>
        <v>2024</v>
      </c>
      <c r="N1581">
        <f>MONTH(Table1[[#This Row],[order_date]])</f>
        <v>9</v>
      </c>
      <c r="O1581" s="3">
        <f>Table1[[#This Row],[sales]]-Table1[[#This Row],[profit]]</f>
        <v>2812.65</v>
      </c>
      <c r="P1581" s="3">
        <f>Table1[[#This Row],[sales]]*Table1[[#This Row],[quantity]]</f>
        <v>25069.66</v>
      </c>
      <c r="Q1581" s="9">
        <f>Table1[[#This Row],[delivery_date]]-Table1[[#This Row],[order_date]]</f>
        <v>5</v>
      </c>
    </row>
    <row r="1582" spans="1:17" x14ac:dyDescent="0.35">
      <c r="A1582" t="s">
        <v>1613</v>
      </c>
      <c r="B1582" t="s">
        <v>19</v>
      </c>
      <c r="C1582" t="s">
        <v>26</v>
      </c>
      <c r="D1582" s="2">
        <v>1543.11</v>
      </c>
      <c r="E1582">
        <v>0.45</v>
      </c>
      <c r="F1582">
        <v>1</v>
      </c>
      <c r="G1582" s="1">
        <v>45462</v>
      </c>
      <c r="H1582" s="1">
        <v>45464</v>
      </c>
      <c r="I1582" t="s">
        <v>21</v>
      </c>
      <c r="J1582" t="s">
        <v>27</v>
      </c>
      <c r="K1582" s="2">
        <v>398.57</v>
      </c>
      <c r="L1582" t="s">
        <v>34</v>
      </c>
      <c r="M1582">
        <f>YEAR(Table1[[#This Row],[order_date]])</f>
        <v>2024</v>
      </c>
      <c r="N1582">
        <f>MONTH(Table1[[#This Row],[order_date]])</f>
        <v>6</v>
      </c>
      <c r="O1582" s="3">
        <f>Table1[[#This Row],[sales]]-Table1[[#This Row],[profit]]</f>
        <v>1144.54</v>
      </c>
      <c r="P1582" s="3">
        <f>Table1[[#This Row],[sales]]*Table1[[#This Row],[quantity]]</f>
        <v>1543.11</v>
      </c>
      <c r="Q1582" s="9">
        <f>Table1[[#This Row],[delivery_date]]-Table1[[#This Row],[order_date]]</f>
        <v>2</v>
      </c>
    </row>
    <row r="1583" spans="1:17" x14ac:dyDescent="0.35">
      <c r="A1583" t="s">
        <v>1614</v>
      </c>
      <c r="B1583" t="s">
        <v>41</v>
      </c>
      <c r="C1583" t="s">
        <v>36</v>
      </c>
      <c r="D1583" s="2">
        <v>1121.1500000000001</v>
      </c>
      <c r="E1583">
        <v>0.12</v>
      </c>
      <c r="F1583">
        <v>2</v>
      </c>
      <c r="G1583" s="1">
        <v>44965</v>
      </c>
      <c r="H1583" s="1">
        <v>44971</v>
      </c>
      <c r="I1583" t="s">
        <v>15</v>
      </c>
      <c r="J1583" t="s">
        <v>27</v>
      </c>
      <c r="K1583" s="2">
        <v>67.72</v>
      </c>
      <c r="L1583" t="s">
        <v>39</v>
      </c>
      <c r="M1583">
        <f>YEAR(Table1[[#This Row],[order_date]])</f>
        <v>2023</v>
      </c>
      <c r="N1583">
        <f>MONTH(Table1[[#This Row],[order_date]])</f>
        <v>2</v>
      </c>
      <c r="O1583" s="3">
        <f>Table1[[#This Row],[sales]]-Table1[[#This Row],[profit]]</f>
        <v>1053.43</v>
      </c>
      <c r="P1583" s="3">
        <f>Table1[[#This Row],[sales]]*Table1[[#This Row],[quantity]]</f>
        <v>2242.3000000000002</v>
      </c>
      <c r="Q1583" s="9">
        <f>Table1[[#This Row],[delivery_date]]-Table1[[#This Row],[order_date]]</f>
        <v>6</v>
      </c>
    </row>
    <row r="1584" spans="1:17" x14ac:dyDescent="0.35">
      <c r="A1584" t="s">
        <v>1615</v>
      </c>
      <c r="B1584" t="s">
        <v>25</v>
      </c>
      <c r="C1584" t="s">
        <v>26</v>
      </c>
      <c r="D1584" s="2">
        <v>159.47999999999999</v>
      </c>
      <c r="E1584">
        <v>0.36</v>
      </c>
      <c r="F1584">
        <v>8</v>
      </c>
      <c r="G1584" s="1">
        <v>45613</v>
      </c>
      <c r="H1584" s="1">
        <v>45618</v>
      </c>
      <c r="I1584" t="s">
        <v>31</v>
      </c>
      <c r="J1584" t="s">
        <v>22</v>
      </c>
      <c r="K1584" s="2">
        <v>41.18</v>
      </c>
      <c r="L1584" t="s">
        <v>39</v>
      </c>
      <c r="M1584">
        <f>YEAR(Table1[[#This Row],[order_date]])</f>
        <v>2024</v>
      </c>
      <c r="N1584">
        <f>MONTH(Table1[[#This Row],[order_date]])</f>
        <v>11</v>
      </c>
      <c r="O1584" s="3">
        <f>Table1[[#This Row],[sales]]-Table1[[#This Row],[profit]]</f>
        <v>118.29999999999998</v>
      </c>
      <c r="P1584" s="3">
        <f>Table1[[#This Row],[sales]]*Table1[[#This Row],[quantity]]</f>
        <v>1275.8399999999999</v>
      </c>
      <c r="Q1584" s="9">
        <f>Table1[[#This Row],[delivery_date]]-Table1[[#This Row],[order_date]]</f>
        <v>5</v>
      </c>
    </row>
    <row r="1585" spans="1:17" x14ac:dyDescent="0.35">
      <c r="A1585" t="s">
        <v>1616</v>
      </c>
      <c r="B1585" t="s">
        <v>19</v>
      </c>
      <c r="C1585" t="s">
        <v>20</v>
      </c>
      <c r="D1585" s="2">
        <v>4493.29</v>
      </c>
      <c r="E1585">
        <v>0.13</v>
      </c>
      <c r="F1585">
        <v>3</v>
      </c>
      <c r="G1585" s="1">
        <v>45627</v>
      </c>
      <c r="H1585" s="1">
        <v>45634</v>
      </c>
      <c r="I1585" t="s">
        <v>21</v>
      </c>
      <c r="J1585" t="s">
        <v>16</v>
      </c>
      <c r="K1585" s="2">
        <v>687.15</v>
      </c>
      <c r="L1585" t="s">
        <v>39</v>
      </c>
      <c r="M1585">
        <f>YEAR(Table1[[#This Row],[order_date]])</f>
        <v>2024</v>
      </c>
      <c r="N1585">
        <f>MONTH(Table1[[#This Row],[order_date]])</f>
        <v>12</v>
      </c>
      <c r="O1585" s="3">
        <f>Table1[[#This Row],[sales]]-Table1[[#This Row],[profit]]</f>
        <v>3806.14</v>
      </c>
      <c r="P1585" s="3">
        <f>Table1[[#This Row],[sales]]*Table1[[#This Row],[quantity]]</f>
        <v>13479.869999999999</v>
      </c>
      <c r="Q1585" s="9">
        <f>Table1[[#This Row],[delivery_date]]-Table1[[#This Row],[order_date]]</f>
        <v>7</v>
      </c>
    </row>
    <row r="1586" spans="1:17" x14ac:dyDescent="0.35">
      <c r="A1586" t="s">
        <v>1617</v>
      </c>
      <c r="B1586" t="s">
        <v>41</v>
      </c>
      <c r="C1586" t="s">
        <v>20</v>
      </c>
      <c r="D1586" s="2">
        <v>4570.0200000000004</v>
      </c>
      <c r="E1586">
        <v>0.36</v>
      </c>
      <c r="F1586">
        <v>5</v>
      </c>
      <c r="G1586" s="1">
        <v>45539</v>
      </c>
      <c r="H1586" s="1">
        <v>45541</v>
      </c>
      <c r="I1586" t="s">
        <v>31</v>
      </c>
      <c r="J1586" t="s">
        <v>27</v>
      </c>
      <c r="K1586" s="2">
        <v>523.88</v>
      </c>
      <c r="L1586" t="s">
        <v>28</v>
      </c>
      <c r="M1586">
        <f>YEAR(Table1[[#This Row],[order_date]])</f>
        <v>2024</v>
      </c>
      <c r="N1586">
        <f>MONTH(Table1[[#This Row],[order_date]])</f>
        <v>9</v>
      </c>
      <c r="O1586" s="3">
        <f>Table1[[#This Row],[sales]]-Table1[[#This Row],[profit]]</f>
        <v>4046.1400000000003</v>
      </c>
      <c r="P1586" s="3">
        <f>Table1[[#This Row],[sales]]*Table1[[#This Row],[quantity]]</f>
        <v>22850.100000000002</v>
      </c>
      <c r="Q1586" s="9">
        <f>Table1[[#This Row],[delivery_date]]-Table1[[#This Row],[order_date]]</f>
        <v>2</v>
      </c>
    </row>
    <row r="1587" spans="1:17" x14ac:dyDescent="0.35">
      <c r="A1587" t="s">
        <v>1618</v>
      </c>
      <c r="B1587" t="s">
        <v>41</v>
      </c>
      <c r="C1587" t="s">
        <v>26</v>
      </c>
      <c r="D1587" s="2">
        <v>400.95</v>
      </c>
      <c r="E1587">
        <v>0.04</v>
      </c>
      <c r="F1587">
        <v>8</v>
      </c>
      <c r="G1587" s="1">
        <v>45083</v>
      </c>
      <c r="H1587" s="1">
        <v>45089</v>
      </c>
      <c r="I1587" t="s">
        <v>21</v>
      </c>
      <c r="J1587" t="s">
        <v>22</v>
      </c>
      <c r="K1587" s="2">
        <v>40.49</v>
      </c>
      <c r="L1587" t="s">
        <v>39</v>
      </c>
      <c r="M1587">
        <f>YEAR(Table1[[#This Row],[order_date]])</f>
        <v>2023</v>
      </c>
      <c r="N1587">
        <f>MONTH(Table1[[#This Row],[order_date]])</f>
        <v>6</v>
      </c>
      <c r="O1587" s="3">
        <f>Table1[[#This Row],[sales]]-Table1[[#This Row],[profit]]</f>
        <v>360.46</v>
      </c>
      <c r="P1587" s="3">
        <f>Table1[[#This Row],[sales]]*Table1[[#This Row],[quantity]]</f>
        <v>3207.6</v>
      </c>
      <c r="Q1587" s="9">
        <f>Table1[[#This Row],[delivery_date]]-Table1[[#This Row],[order_date]]</f>
        <v>6</v>
      </c>
    </row>
    <row r="1588" spans="1:17" x14ac:dyDescent="0.35">
      <c r="A1588" t="s">
        <v>1619</v>
      </c>
      <c r="B1588" t="s">
        <v>25</v>
      </c>
      <c r="C1588" t="s">
        <v>36</v>
      </c>
      <c r="D1588" s="2">
        <v>2656.9</v>
      </c>
      <c r="E1588">
        <v>0.1</v>
      </c>
      <c r="F1588">
        <v>5</v>
      </c>
      <c r="G1588" s="1">
        <v>45162</v>
      </c>
      <c r="H1588" s="1">
        <v>45167</v>
      </c>
      <c r="I1588" t="s">
        <v>15</v>
      </c>
      <c r="J1588" t="s">
        <v>22</v>
      </c>
      <c r="K1588" s="2">
        <v>363.09</v>
      </c>
      <c r="L1588" t="s">
        <v>28</v>
      </c>
      <c r="M1588">
        <f>YEAR(Table1[[#This Row],[order_date]])</f>
        <v>2023</v>
      </c>
      <c r="N1588">
        <f>MONTH(Table1[[#This Row],[order_date]])</f>
        <v>8</v>
      </c>
      <c r="O1588" s="3">
        <f>Table1[[#This Row],[sales]]-Table1[[#This Row],[profit]]</f>
        <v>2293.81</v>
      </c>
      <c r="P1588" s="3">
        <f>Table1[[#This Row],[sales]]*Table1[[#This Row],[quantity]]</f>
        <v>13284.5</v>
      </c>
      <c r="Q1588" s="9">
        <f>Table1[[#This Row],[delivery_date]]-Table1[[#This Row],[order_date]]</f>
        <v>5</v>
      </c>
    </row>
    <row r="1589" spans="1:17" x14ac:dyDescent="0.35">
      <c r="A1589" t="s">
        <v>1620</v>
      </c>
      <c r="B1589" t="s">
        <v>25</v>
      </c>
      <c r="C1589" t="s">
        <v>33</v>
      </c>
      <c r="D1589" s="2">
        <v>847.61</v>
      </c>
      <c r="E1589">
        <v>0.2</v>
      </c>
      <c r="F1589">
        <v>1</v>
      </c>
      <c r="G1589" s="1">
        <v>45346</v>
      </c>
      <c r="H1589" s="1">
        <v>45353</v>
      </c>
      <c r="I1589" t="s">
        <v>31</v>
      </c>
      <c r="J1589" t="s">
        <v>16</v>
      </c>
      <c r="K1589" s="2">
        <v>115.75</v>
      </c>
      <c r="L1589" t="s">
        <v>48</v>
      </c>
      <c r="M1589">
        <f>YEAR(Table1[[#This Row],[order_date]])</f>
        <v>2024</v>
      </c>
      <c r="N1589">
        <f>MONTH(Table1[[#This Row],[order_date]])</f>
        <v>2</v>
      </c>
      <c r="O1589" s="3">
        <f>Table1[[#This Row],[sales]]-Table1[[#This Row],[profit]]</f>
        <v>731.86</v>
      </c>
      <c r="P1589" s="3">
        <f>Table1[[#This Row],[sales]]*Table1[[#This Row],[quantity]]</f>
        <v>847.61</v>
      </c>
      <c r="Q1589" s="9">
        <f>Table1[[#This Row],[delivery_date]]-Table1[[#This Row],[order_date]]</f>
        <v>7</v>
      </c>
    </row>
    <row r="1590" spans="1:17" x14ac:dyDescent="0.35">
      <c r="A1590" t="s">
        <v>1621</v>
      </c>
      <c r="B1590" t="s">
        <v>13</v>
      </c>
      <c r="C1590" t="s">
        <v>20</v>
      </c>
      <c r="D1590" s="2">
        <v>3817.57</v>
      </c>
      <c r="E1590">
        <v>0.26</v>
      </c>
      <c r="F1590">
        <v>2</v>
      </c>
      <c r="G1590" s="1">
        <v>45404</v>
      </c>
      <c r="H1590" s="1">
        <v>45411</v>
      </c>
      <c r="I1590" t="s">
        <v>21</v>
      </c>
      <c r="J1590" t="s">
        <v>22</v>
      </c>
      <c r="K1590" s="2">
        <v>326.91000000000003</v>
      </c>
      <c r="L1590" t="s">
        <v>17</v>
      </c>
      <c r="M1590">
        <f>YEAR(Table1[[#This Row],[order_date]])</f>
        <v>2024</v>
      </c>
      <c r="N1590">
        <f>MONTH(Table1[[#This Row],[order_date]])</f>
        <v>4</v>
      </c>
      <c r="O1590" s="3">
        <f>Table1[[#This Row],[sales]]-Table1[[#This Row],[profit]]</f>
        <v>3490.6600000000003</v>
      </c>
      <c r="P1590" s="3">
        <f>Table1[[#This Row],[sales]]*Table1[[#This Row],[quantity]]</f>
        <v>7635.14</v>
      </c>
      <c r="Q1590" s="9">
        <f>Table1[[#This Row],[delivery_date]]-Table1[[#This Row],[order_date]]</f>
        <v>7</v>
      </c>
    </row>
    <row r="1591" spans="1:17" x14ac:dyDescent="0.35">
      <c r="A1591" t="s">
        <v>1622</v>
      </c>
      <c r="B1591" t="s">
        <v>19</v>
      </c>
      <c r="C1591" t="s">
        <v>26</v>
      </c>
      <c r="D1591" s="2">
        <v>3360.42</v>
      </c>
      <c r="E1591">
        <v>0.18</v>
      </c>
      <c r="F1591">
        <v>3</v>
      </c>
      <c r="G1591" s="1">
        <v>45305</v>
      </c>
      <c r="H1591" s="1">
        <v>45308</v>
      </c>
      <c r="I1591" t="s">
        <v>21</v>
      </c>
      <c r="J1591" t="s">
        <v>22</v>
      </c>
      <c r="K1591" s="2">
        <v>671.61</v>
      </c>
      <c r="L1591" t="s">
        <v>48</v>
      </c>
      <c r="M1591">
        <f>YEAR(Table1[[#This Row],[order_date]])</f>
        <v>2024</v>
      </c>
      <c r="N1591">
        <f>MONTH(Table1[[#This Row],[order_date]])</f>
        <v>1</v>
      </c>
      <c r="O1591" s="3">
        <f>Table1[[#This Row],[sales]]-Table1[[#This Row],[profit]]</f>
        <v>2688.81</v>
      </c>
      <c r="P1591" s="3">
        <f>Table1[[#This Row],[sales]]*Table1[[#This Row],[quantity]]</f>
        <v>10081.26</v>
      </c>
      <c r="Q1591" s="9">
        <f>Table1[[#This Row],[delivery_date]]-Table1[[#This Row],[order_date]]</f>
        <v>3</v>
      </c>
    </row>
    <row r="1592" spans="1:17" x14ac:dyDescent="0.35">
      <c r="A1592" t="s">
        <v>1623</v>
      </c>
      <c r="B1592" t="s">
        <v>19</v>
      </c>
      <c r="C1592" t="s">
        <v>26</v>
      </c>
      <c r="D1592" s="2">
        <v>1555.94</v>
      </c>
      <c r="E1592">
        <v>0.28999999999999998</v>
      </c>
      <c r="F1592">
        <v>2</v>
      </c>
      <c r="G1592" s="1">
        <v>45628</v>
      </c>
      <c r="H1592" s="1">
        <v>45634</v>
      </c>
      <c r="I1592" t="s">
        <v>21</v>
      </c>
      <c r="J1592" t="s">
        <v>16</v>
      </c>
      <c r="K1592" s="2">
        <v>109.94</v>
      </c>
      <c r="L1592" t="s">
        <v>23</v>
      </c>
      <c r="M1592">
        <f>YEAR(Table1[[#This Row],[order_date]])</f>
        <v>2024</v>
      </c>
      <c r="N1592">
        <f>MONTH(Table1[[#This Row],[order_date]])</f>
        <v>12</v>
      </c>
      <c r="O1592" s="3">
        <f>Table1[[#This Row],[sales]]-Table1[[#This Row],[profit]]</f>
        <v>1446</v>
      </c>
      <c r="P1592" s="3">
        <f>Table1[[#This Row],[sales]]*Table1[[#This Row],[quantity]]</f>
        <v>3111.88</v>
      </c>
      <c r="Q1592" s="9">
        <f>Table1[[#This Row],[delivery_date]]-Table1[[#This Row],[order_date]]</f>
        <v>6</v>
      </c>
    </row>
    <row r="1593" spans="1:17" x14ac:dyDescent="0.35">
      <c r="A1593" t="s">
        <v>1624</v>
      </c>
      <c r="B1593" t="s">
        <v>13</v>
      </c>
      <c r="C1593" t="s">
        <v>26</v>
      </c>
      <c r="D1593" s="2">
        <v>673.11</v>
      </c>
      <c r="E1593">
        <v>0.16</v>
      </c>
      <c r="F1593">
        <v>9</v>
      </c>
      <c r="G1593" s="1">
        <v>45616</v>
      </c>
      <c r="H1593" s="1">
        <v>45619</v>
      </c>
      <c r="I1593" t="s">
        <v>21</v>
      </c>
      <c r="J1593" t="s">
        <v>22</v>
      </c>
      <c r="K1593" s="2">
        <v>117.82</v>
      </c>
      <c r="L1593" t="s">
        <v>23</v>
      </c>
      <c r="M1593">
        <f>YEAR(Table1[[#This Row],[order_date]])</f>
        <v>2024</v>
      </c>
      <c r="N1593">
        <f>MONTH(Table1[[#This Row],[order_date]])</f>
        <v>11</v>
      </c>
      <c r="O1593" s="3">
        <f>Table1[[#This Row],[sales]]-Table1[[#This Row],[profit]]</f>
        <v>555.29</v>
      </c>
      <c r="P1593" s="3">
        <f>Table1[[#This Row],[sales]]*Table1[[#This Row],[quantity]]</f>
        <v>6057.99</v>
      </c>
      <c r="Q1593" s="9">
        <f>Table1[[#This Row],[delivery_date]]-Table1[[#This Row],[order_date]]</f>
        <v>3</v>
      </c>
    </row>
    <row r="1594" spans="1:17" x14ac:dyDescent="0.35">
      <c r="A1594" t="s">
        <v>1625</v>
      </c>
      <c r="B1594" t="s">
        <v>19</v>
      </c>
      <c r="C1594" t="s">
        <v>33</v>
      </c>
      <c r="D1594" s="2">
        <v>4172.9799999999996</v>
      </c>
      <c r="E1594">
        <v>0.34</v>
      </c>
      <c r="F1594">
        <v>5</v>
      </c>
      <c r="G1594" s="1">
        <v>45577</v>
      </c>
      <c r="H1594" s="1">
        <v>45578</v>
      </c>
      <c r="I1594" t="s">
        <v>21</v>
      </c>
      <c r="J1594" t="s">
        <v>27</v>
      </c>
      <c r="K1594" s="2">
        <v>617.25</v>
      </c>
      <c r="L1594" t="s">
        <v>34</v>
      </c>
      <c r="M1594">
        <f>YEAR(Table1[[#This Row],[order_date]])</f>
        <v>2024</v>
      </c>
      <c r="N1594">
        <f>MONTH(Table1[[#This Row],[order_date]])</f>
        <v>10</v>
      </c>
      <c r="O1594" s="3">
        <f>Table1[[#This Row],[sales]]-Table1[[#This Row],[profit]]</f>
        <v>3555.7299999999996</v>
      </c>
      <c r="P1594" s="3">
        <f>Table1[[#This Row],[sales]]*Table1[[#This Row],[quantity]]</f>
        <v>20864.899999999998</v>
      </c>
      <c r="Q1594" s="9">
        <f>Table1[[#This Row],[delivery_date]]-Table1[[#This Row],[order_date]]</f>
        <v>1</v>
      </c>
    </row>
    <row r="1595" spans="1:17" x14ac:dyDescent="0.35">
      <c r="A1595" t="s">
        <v>1626</v>
      </c>
      <c r="B1595" t="s">
        <v>19</v>
      </c>
      <c r="C1595" t="s">
        <v>14</v>
      </c>
      <c r="D1595" s="2">
        <v>3403.84</v>
      </c>
      <c r="E1595">
        <v>0.26</v>
      </c>
      <c r="F1595">
        <v>1</v>
      </c>
      <c r="G1595" s="1">
        <v>45051</v>
      </c>
      <c r="H1595" s="1">
        <v>45056</v>
      </c>
      <c r="I1595" t="s">
        <v>15</v>
      </c>
      <c r="J1595" t="s">
        <v>27</v>
      </c>
      <c r="K1595" s="2">
        <v>863.89</v>
      </c>
      <c r="L1595" t="s">
        <v>39</v>
      </c>
      <c r="M1595">
        <f>YEAR(Table1[[#This Row],[order_date]])</f>
        <v>2023</v>
      </c>
      <c r="N1595">
        <f>MONTH(Table1[[#This Row],[order_date]])</f>
        <v>5</v>
      </c>
      <c r="O1595" s="3">
        <f>Table1[[#This Row],[sales]]-Table1[[#This Row],[profit]]</f>
        <v>2539.9500000000003</v>
      </c>
      <c r="P1595" s="3">
        <f>Table1[[#This Row],[sales]]*Table1[[#This Row],[quantity]]</f>
        <v>3403.84</v>
      </c>
      <c r="Q1595" s="9">
        <f>Table1[[#This Row],[delivery_date]]-Table1[[#This Row],[order_date]]</f>
        <v>5</v>
      </c>
    </row>
    <row r="1596" spans="1:17" x14ac:dyDescent="0.35">
      <c r="A1596" t="s">
        <v>1627</v>
      </c>
      <c r="B1596" t="s">
        <v>19</v>
      </c>
      <c r="C1596" t="s">
        <v>36</v>
      </c>
      <c r="D1596" s="2">
        <v>133.41999999999999</v>
      </c>
      <c r="E1596">
        <v>0.35</v>
      </c>
      <c r="F1596">
        <v>8</v>
      </c>
      <c r="G1596" s="1">
        <v>45395</v>
      </c>
      <c r="H1596" s="1">
        <v>45396</v>
      </c>
      <c r="I1596" t="s">
        <v>31</v>
      </c>
      <c r="J1596" t="s">
        <v>22</v>
      </c>
      <c r="K1596" s="2">
        <v>14.02</v>
      </c>
      <c r="L1596" t="s">
        <v>23</v>
      </c>
      <c r="M1596">
        <f>YEAR(Table1[[#This Row],[order_date]])</f>
        <v>2024</v>
      </c>
      <c r="N1596">
        <f>MONTH(Table1[[#This Row],[order_date]])</f>
        <v>4</v>
      </c>
      <c r="O1596" s="3">
        <f>Table1[[#This Row],[sales]]-Table1[[#This Row],[profit]]</f>
        <v>119.39999999999999</v>
      </c>
      <c r="P1596" s="3">
        <f>Table1[[#This Row],[sales]]*Table1[[#This Row],[quantity]]</f>
        <v>1067.3599999999999</v>
      </c>
      <c r="Q1596" s="9">
        <f>Table1[[#This Row],[delivery_date]]-Table1[[#This Row],[order_date]]</f>
        <v>1</v>
      </c>
    </row>
    <row r="1597" spans="1:17" x14ac:dyDescent="0.35">
      <c r="A1597" t="s">
        <v>1628</v>
      </c>
      <c r="B1597" t="s">
        <v>19</v>
      </c>
      <c r="C1597" t="s">
        <v>14</v>
      </c>
      <c r="D1597" s="2">
        <v>3176.57</v>
      </c>
      <c r="E1597">
        <v>0.22</v>
      </c>
      <c r="F1597">
        <v>3</v>
      </c>
      <c r="G1597" s="1">
        <v>45074</v>
      </c>
      <c r="H1597" s="1">
        <v>45079</v>
      </c>
      <c r="I1597" t="s">
        <v>15</v>
      </c>
      <c r="J1597" t="s">
        <v>22</v>
      </c>
      <c r="K1597" s="2">
        <v>603.6</v>
      </c>
      <c r="L1597" t="s">
        <v>28</v>
      </c>
      <c r="M1597">
        <f>YEAR(Table1[[#This Row],[order_date]])</f>
        <v>2023</v>
      </c>
      <c r="N1597">
        <f>MONTH(Table1[[#This Row],[order_date]])</f>
        <v>5</v>
      </c>
      <c r="O1597" s="3">
        <f>Table1[[#This Row],[sales]]-Table1[[#This Row],[profit]]</f>
        <v>2572.9700000000003</v>
      </c>
      <c r="P1597" s="3">
        <f>Table1[[#This Row],[sales]]*Table1[[#This Row],[quantity]]</f>
        <v>9529.7100000000009</v>
      </c>
      <c r="Q1597" s="9">
        <f>Table1[[#This Row],[delivery_date]]-Table1[[#This Row],[order_date]]</f>
        <v>5</v>
      </c>
    </row>
    <row r="1598" spans="1:17" x14ac:dyDescent="0.35">
      <c r="A1598" t="s">
        <v>1629</v>
      </c>
      <c r="B1598" t="s">
        <v>19</v>
      </c>
      <c r="C1598" t="s">
        <v>36</v>
      </c>
      <c r="D1598" s="2">
        <v>4070.45</v>
      </c>
      <c r="E1598">
        <v>0.44</v>
      </c>
      <c r="F1598">
        <v>9</v>
      </c>
      <c r="G1598" s="1">
        <v>45611</v>
      </c>
      <c r="H1598" s="1">
        <v>45614</v>
      </c>
      <c r="I1598" t="s">
        <v>15</v>
      </c>
      <c r="J1598" t="s">
        <v>22</v>
      </c>
      <c r="K1598" s="2">
        <v>323.74</v>
      </c>
      <c r="L1598" t="s">
        <v>28</v>
      </c>
      <c r="M1598">
        <f>YEAR(Table1[[#This Row],[order_date]])</f>
        <v>2024</v>
      </c>
      <c r="N1598">
        <f>MONTH(Table1[[#This Row],[order_date]])</f>
        <v>11</v>
      </c>
      <c r="O1598" s="3">
        <f>Table1[[#This Row],[sales]]-Table1[[#This Row],[profit]]</f>
        <v>3746.71</v>
      </c>
      <c r="P1598" s="3">
        <f>Table1[[#This Row],[sales]]*Table1[[#This Row],[quantity]]</f>
        <v>36634.049999999996</v>
      </c>
      <c r="Q1598" s="9">
        <f>Table1[[#This Row],[delivery_date]]-Table1[[#This Row],[order_date]]</f>
        <v>3</v>
      </c>
    </row>
    <row r="1599" spans="1:17" x14ac:dyDescent="0.35">
      <c r="A1599" t="s">
        <v>1630</v>
      </c>
      <c r="B1599" t="s">
        <v>25</v>
      </c>
      <c r="C1599" t="s">
        <v>36</v>
      </c>
      <c r="D1599" s="2">
        <v>2994.76</v>
      </c>
      <c r="E1599">
        <v>0.19</v>
      </c>
      <c r="F1599">
        <v>9</v>
      </c>
      <c r="G1599" s="1">
        <v>45208</v>
      </c>
      <c r="H1599" s="1">
        <v>45209</v>
      </c>
      <c r="I1599" t="s">
        <v>31</v>
      </c>
      <c r="J1599" t="s">
        <v>22</v>
      </c>
      <c r="K1599" s="2">
        <v>686.48</v>
      </c>
      <c r="L1599" t="s">
        <v>28</v>
      </c>
      <c r="M1599">
        <f>YEAR(Table1[[#This Row],[order_date]])</f>
        <v>2023</v>
      </c>
      <c r="N1599">
        <f>MONTH(Table1[[#This Row],[order_date]])</f>
        <v>10</v>
      </c>
      <c r="O1599" s="3">
        <f>Table1[[#This Row],[sales]]-Table1[[#This Row],[profit]]</f>
        <v>2308.2800000000002</v>
      </c>
      <c r="P1599" s="3">
        <f>Table1[[#This Row],[sales]]*Table1[[#This Row],[quantity]]</f>
        <v>26952.840000000004</v>
      </c>
      <c r="Q1599" s="9">
        <f>Table1[[#This Row],[delivery_date]]-Table1[[#This Row],[order_date]]</f>
        <v>1</v>
      </c>
    </row>
    <row r="1600" spans="1:17" x14ac:dyDescent="0.35">
      <c r="A1600" t="s">
        <v>1631</v>
      </c>
      <c r="B1600" t="s">
        <v>19</v>
      </c>
      <c r="C1600" t="s">
        <v>26</v>
      </c>
      <c r="D1600" s="2">
        <v>2181.1</v>
      </c>
      <c r="E1600">
        <v>0.15</v>
      </c>
      <c r="F1600">
        <v>6</v>
      </c>
      <c r="G1600" s="1">
        <v>45077</v>
      </c>
      <c r="H1600" s="1">
        <v>45079</v>
      </c>
      <c r="I1600" t="s">
        <v>15</v>
      </c>
      <c r="J1600" t="s">
        <v>16</v>
      </c>
      <c r="K1600" s="2">
        <v>286.25</v>
      </c>
      <c r="L1600" t="s">
        <v>17</v>
      </c>
      <c r="M1600">
        <f>YEAR(Table1[[#This Row],[order_date]])</f>
        <v>2023</v>
      </c>
      <c r="N1600">
        <f>MONTH(Table1[[#This Row],[order_date]])</f>
        <v>5</v>
      </c>
      <c r="O1600" s="3">
        <f>Table1[[#This Row],[sales]]-Table1[[#This Row],[profit]]</f>
        <v>1894.85</v>
      </c>
      <c r="P1600" s="3">
        <f>Table1[[#This Row],[sales]]*Table1[[#This Row],[quantity]]</f>
        <v>13086.599999999999</v>
      </c>
      <c r="Q1600" s="9">
        <f>Table1[[#This Row],[delivery_date]]-Table1[[#This Row],[order_date]]</f>
        <v>2</v>
      </c>
    </row>
    <row r="1601" spans="1:17" x14ac:dyDescent="0.35">
      <c r="A1601" t="s">
        <v>1632</v>
      </c>
      <c r="B1601" t="s">
        <v>25</v>
      </c>
      <c r="C1601" t="s">
        <v>20</v>
      </c>
      <c r="D1601" s="2">
        <v>2961.2</v>
      </c>
      <c r="E1601">
        <v>0.28000000000000003</v>
      </c>
      <c r="F1601">
        <v>4</v>
      </c>
      <c r="G1601" s="1">
        <v>45315</v>
      </c>
      <c r="H1601" s="1">
        <v>45321</v>
      </c>
      <c r="I1601" t="s">
        <v>21</v>
      </c>
      <c r="J1601" t="s">
        <v>27</v>
      </c>
      <c r="K1601" s="2">
        <v>858.04</v>
      </c>
      <c r="L1601" t="s">
        <v>34</v>
      </c>
      <c r="M1601">
        <f>YEAR(Table1[[#This Row],[order_date]])</f>
        <v>2024</v>
      </c>
      <c r="N1601">
        <f>MONTH(Table1[[#This Row],[order_date]])</f>
        <v>1</v>
      </c>
      <c r="O1601" s="3">
        <f>Table1[[#This Row],[sales]]-Table1[[#This Row],[profit]]</f>
        <v>2103.16</v>
      </c>
      <c r="P1601" s="3">
        <f>Table1[[#This Row],[sales]]*Table1[[#This Row],[quantity]]</f>
        <v>11844.8</v>
      </c>
      <c r="Q1601" s="9">
        <f>Table1[[#This Row],[delivery_date]]-Table1[[#This Row],[order_date]]</f>
        <v>6</v>
      </c>
    </row>
    <row r="1602" spans="1:17" x14ac:dyDescent="0.35">
      <c r="A1602" t="s">
        <v>1633</v>
      </c>
      <c r="B1602" t="s">
        <v>19</v>
      </c>
      <c r="C1602" t="s">
        <v>26</v>
      </c>
      <c r="D1602" s="2">
        <v>3136.59</v>
      </c>
      <c r="E1602">
        <v>0.25</v>
      </c>
      <c r="F1602">
        <v>9</v>
      </c>
      <c r="G1602" s="1">
        <v>45403</v>
      </c>
      <c r="H1602" s="1">
        <v>45409</v>
      </c>
      <c r="I1602" t="s">
        <v>31</v>
      </c>
      <c r="J1602" t="s">
        <v>27</v>
      </c>
      <c r="K1602" s="2">
        <v>867.99</v>
      </c>
      <c r="L1602" t="s">
        <v>17</v>
      </c>
      <c r="M1602">
        <f>YEAR(Table1[[#This Row],[order_date]])</f>
        <v>2024</v>
      </c>
      <c r="N1602">
        <f>MONTH(Table1[[#This Row],[order_date]])</f>
        <v>4</v>
      </c>
      <c r="O1602" s="3">
        <f>Table1[[#This Row],[sales]]-Table1[[#This Row],[profit]]</f>
        <v>2268.6000000000004</v>
      </c>
      <c r="P1602" s="3">
        <f>Table1[[#This Row],[sales]]*Table1[[#This Row],[quantity]]</f>
        <v>28229.31</v>
      </c>
      <c r="Q1602" s="9">
        <f>Table1[[#This Row],[delivery_date]]-Table1[[#This Row],[order_date]]</f>
        <v>6</v>
      </c>
    </row>
    <row r="1603" spans="1:17" x14ac:dyDescent="0.35">
      <c r="A1603" t="s">
        <v>1634</v>
      </c>
      <c r="B1603" t="s">
        <v>13</v>
      </c>
      <c r="C1603" t="s">
        <v>33</v>
      </c>
      <c r="D1603" s="2">
        <v>3236.17</v>
      </c>
      <c r="E1603">
        <v>0.26</v>
      </c>
      <c r="F1603">
        <v>9</v>
      </c>
      <c r="G1603" s="1">
        <v>44930</v>
      </c>
      <c r="H1603" s="1">
        <v>44937</v>
      </c>
      <c r="I1603" t="s">
        <v>31</v>
      </c>
      <c r="J1603" t="s">
        <v>16</v>
      </c>
      <c r="K1603" s="2">
        <v>549.05999999999995</v>
      </c>
      <c r="L1603" t="s">
        <v>39</v>
      </c>
      <c r="M1603">
        <f>YEAR(Table1[[#This Row],[order_date]])</f>
        <v>2023</v>
      </c>
      <c r="N1603">
        <f>MONTH(Table1[[#This Row],[order_date]])</f>
        <v>1</v>
      </c>
      <c r="O1603" s="3">
        <f>Table1[[#This Row],[sales]]-Table1[[#This Row],[profit]]</f>
        <v>2687.11</v>
      </c>
      <c r="P1603" s="3">
        <f>Table1[[#This Row],[sales]]*Table1[[#This Row],[quantity]]</f>
        <v>29125.53</v>
      </c>
      <c r="Q1603" s="9">
        <f>Table1[[#This Row],[delivery_date]]-Table1[[#This Row],[order_date]]</f>
        <v>7</v>
      </c>
    </row>
    <row r="1604" spans="1:17" x14ac:dyDescent="0.35">
      <c r="A1604" t="s">
        <v>1635</v>
      </c>
      <c r="B1604" t="s">
        <v>41</v>
      </c>
      <c r="C1604" t="s">
        <v>36</v>
      </c>
      <c r="D1604" s="2">
        <v>4838.5200000000004</v>
      </c>
      <c r="E1604">
        <v>0.4</v>
      </c>
      <c r="F1604">
        <v>2</v>
      </c>
      <c r="G1604" s="1">
        <v>45088</v>
      </c>
      <c r="H1604" s="1">
        <v>45091</v>
      </c>
      <c r="I1604" t="s">
        <v>15</v>
      </c>
      <c r="J1604" t="s">
        <v>16</v>
      </c>
      <c r="K1604" s="2">
        <v>1196.7</v>
      </c>
      <c r="L1604" t="s">
        <v>23</v>
      </c>
      <c r="M1604">
        <f>YEAR(Table1[[#This Row],[order_date]])</f>
        <v>2023</v>
      </c>
      <c r="N1604">
        <f>MONTH(Table1[[#This Row],[order_date]])</f>
        <v>6</v>
      </c>
      <c r="O1604" s="3">
        <f>Table1[[#This Row],[sales]]-Table1[[#This Row],[profit]]</f>
        <v>3641.8200000000006</v>
      </c>
      <c r="P1604" s="3">
        <f>Table1[[#This Row],[sales]]*Table1[[#This Row],[quantity]]</f>
        <v>9677.0400000000009</v>
      </c>
      <c r="Q1604" s="9">
        <f>Table1[[#This Row],[delivery_date]]-Table1[[#This Row],[order_date]]</f>
        <v>3</v>
      </c>
    </row>
    <row r="1605" spans="1:17" x14ac:dyDescent="0.35">
      <c r="A1605" t="s">
        <v>1636</v>
      </c>
      <c r="B1605" t="s">
        <v>25</v>
      </c>
      <c r="C1605" t="s">
        <v>20</v>
      </c>
      <c r="D1605" s="2">
        <v>975.37</v>
      </c>
      <c r="E1605">
        <v>0.28999999999999998</v>
      </c>
      <c r="F1605">
        <v>6</v>
      </c>
      <c r="G1605" s="1">
        <v>45529</v>
      </c>
      <c r="H1605" s="1">
        <v>45533</v>
      </c>
      <c r="I1605" t="s">
        <v>31</v>
      </c>
      <c r="J1605" t="s">
        <v>27</v>
      </c>
      <c r="K1605" s="2">
        <v>66.87</v>
      </c>
      <c r="L1605" t="s">
        <v>48</v>
      </c>
      <c r="M1605">
        <f>YEAR(Table1[[#This Row],[order_date]])</f>
        <v>2024</v>
      </c>
      <c r="N1605">
        <f>MONTH(Table1[[#This Row],[order_date]])</f>
        <v>8</v>
      </c>
      <c r="O1605" s="3">
        <f>Table1[[#This Row],[sales]]-Table1[[#This Row],[profit]]</f>
        <v>908.5</v>
      </c>
      <c r="P1605" s="3">
        <f>Table1[[#This Row],[sales]]*Table1[[#This Row],[quantity]]</f>
        <v>5852.22</v>
      </c>
      <c r="Q1605" s="9">
        <f>Table1[[#This Row],[delivery_date]]-Table1[[#This Row],[order_date]]</f>
        <v>4</v>
      </c>
    </row>
    <row r="1606" spans="1:17" x14ac:dyDescent="0.35">
      <c r="A1606" t="s">
        <v>1637</v>
      </c>
      <c r="B1606" t="s">
        <v>19</v>
      </c>
      <c r="C1606" t="s">
        <v>36</v>
      </c>
      <c r="D1606" s="2">
        <v>3153.16</v>
      </c>
      <c r="E1606">
        <v>0.44</v>
      </c>
      <c r="F1606">
        <v>4</v>
      </c>
      <c r="G1606" s="1">
        <v>45368</v>
      </c>
      <c r="H1606" s="1">
        <v>45371</v>
      </c>
      <c r="I1606" t="s">
        <v>31</v>
      </c>
      <c r="J1606" t="s">
        <v>16</v>
      </c>
      <c r="K1606" s="2">
        <v>774.35</v>
      </c>
      <c r="L1606" t="s">
        <v>17</v>
      </c>
      <c r="M1606">
        <f>YEAR(Table1[[#This Row],[order_date]])</f>
        <v>2024</v>
      </c>
      <c r="N1606">
        <f>MONTH(Table1[[#This Row],[order_date]])</f>
        <v>3</v>
      </c>
      <c r="O1606" s="3">
        <f>Table1[[#This Row],[sales]]-Table1[[#This Row],[profit]]</f>
        <v>2378.81</v>
      </c>
      <c r="P1606" s="3">
        <f>Table1[[#This Row],[sales]]*Table1[[#This Row],[quantity]]</f>
        <v>12612.64</v>
      </c>
      <c r="Q1606" s="9">
        <f>Table1[[#This Row],[delivery_date]]-Table1[[#This Row],[order_date]]</f>
        <v>3</v>
      </c>
    </row>
    <row r="1607" spans="1:17" x14ac:dyDescent="0.35">
      <c r="A1607" t="s">
        <v>1638</v>
      </c>
      <c r="B1607" t="s">
        <v>13</v>
      </c>
      <c r="C1607" t="s">
        <v>36</v>
      </c>
      <c r="D1607" s="2">
        <v>1021.17</v>
      </c>
      <c r="E1607">
        <v>0.31</v>
      </c>
      <c r="F1607">
        <v>3</v>
      </c>
      <c r="G1607" s="1">
        <v>45052</v>
      </c>
      <c r="H1607" s="1">
        <v>45055</v>
      </c>
      <c r="I1607" t="s">
        <v>15</v>
      </c>
      <c r="J1607" t="s">
        <v>22</v>
      </c>
      <c r="K1607" s="2">
        <v>165.33</v>
      </c>
      <c r="L1607" t="s">
        <v>17</v>
      </c>
      <c r="M1607">
        <f>YEAR(Table1[[#This Row],[order_date]])</f>
        <v>2023</v>
      </c>
      <c r="N1607">
        <f>MONTH(Table1[[#This Row],[order_date]])</f>
        <v>5</v>
      </c>
      <c r="O1607" s="3">
        <f>Table1[[#This Row],[sales]]-Table1[[#This Row],[profit]]</f>
        <v>855.83999999999992</v>
      </c>
      <c r="P1607" s="3">
        <f>Table1[[#This Row],[sales]]*Table1[[#This Row],[quantity]]</f>
        <v>3063.5099999999998</v>
      </c>
      <c r="Q1607" s="9">
        <f>Table1[[#This Row],[delivery_date]]-Table1[[#This Row],[order_date]]</f>
        <v>3</v>
      </c>
    </row>
    <row r="1608" spans="1:17" x14ac:dyDescent="0.35">
      <c r="A1608" t="s">
        <v>1639</v>
      </c>
      <c r="B1608" t="s">
        <v>41</v>
      </c>
      <c r="C1608" t="s">
        <v>26</v>
      </c>
      <c r="D1608" s="2">
        <v>1128.79</v>
      </c>
      <c r="E1608">
        <v>0.01</v>
      </c>
      <c r="F1608">
        <v>6</v>
      </c>
      <c r="G1608" s="1">
        <v>45042</v>
      </c>
      <c r="H1608" s="1">
        <v>45046</v>
      </c>
      <c r="I1608" t="s">
        <v>31</v>
      </c>
      <c r="J1608" t="s">
        <v>22</v>
      </c>
      <c r="K1608" s="2">
        <v>83.14</v>
      </c>
      <c r="L1608" t="s">
        <v>39</v>
      </c>
      <c r="M1608">
        <f>YEAR(Table1[[#This Row],[order_date]])</f>
        <v>2023</v>
      </c>
      <c r="N1608">
        <f>MONTH(Table1[[#This Row],[order_date]])</f>
        <v>4</v>
      </c>
      <c r="O1608" s="3">
        <f>Table1[[#This Row],[sales]]-Table1[[#This Row],[profit]]</f>
        <v>1045.6499999999999</v>
      </c>
      <c r="P1608" s="3">
        <f>Table1[[#This Row],[sales]]*Table1[[#This Row],[quantity]]</f>
        <v>6772.74</v>
      </c>
      <c r="Q1608" s="9">
        <f>Table1[[#This Row],[delivery_date]]-Table1[[#This Row],[order_date]]</f>
        <v>4</v>
      </c>
    </row>
    <row r="1609" spans="1:17" x14ac:dyDescent="0.35">
      <c r="A1609" t="s">
        <v>1640</v>
      </c>
      <c r="B1609" t="s">
        <v>25</v>
      </c>
      <c r="C1609" t="s">
        <v>20</v>
      </c>
      <c r="D1609" s="2">
        <v>3379.36</v>
      </c>
      <c r="E1609">
        <v>0.44</v>
      </c>
      <c r="F1609">
        <v>8</v>
      </c>
      <c r="G1609" s="1">
        <v>45466</v>
      </c>
      <c r="H1609" s="1">
        <v>45471</v>
      </c>
      <c r="I1609" t="s">
        <v>21</v>
      </c>
      <c r="J1609" t="s">
        <v>16</v>
      </c>
      <c r="K1609" s="2">
        <v>404.12</v>
      </c>
      <c r="L1609" t="s">
        <v>48</v>
      </c>
      <c r="M1609">
        <f>YEAR(Table1[[#This Row],[order_date]])</f>
        <v>2024</v>
      </c>
      <c r="N1609">
        <f>MONTH(Table1[[#This Row],[order_date]])</f>
        <v>6</v>
      </c>
      <c r="O1609" s="3">
        <f>Table1[[#This Row],[sales]]-Table1[[#This Row],[profit]]</f>
        <v>2975.2400000000002</v>
      </c>
      <c r="P1609" s="3">
        <f>Table1[[#This Row],[sales]]*Table1[[#This Row],[quantity]]</f>
        <v>27034.880000000001</v>
      </c>
      <c r="Q1609" s="9">
        <f>Table1[[#This Row],[delivery_date]]-Table1[[#This Row],[order_date]]</f>
        <v>5</v>
      </c>
    </row>
    <row r="1610" spans="1:17" x14ac:dyDescent="0.35">
      <c r="A1610" t="s">
        <v>1641</v>
      </c>
      <c r="B1610" t="s">
        <v>41</v>
      </c>
      <c r="C1610" t="s">
        <v>20</v>
      </c>
      <c r="D1610" s="2">
        <v>4588.18</v>
      </c>
      <c r="E1610">
        <v>0.42</v>
      </c>
      <c r="F1610">
        <v>9</v>
      </c>
      <c r="G1610" s="1">
        <v>45063</v>
      </c>
      <c r="H1610" s="1">
        <v>45067</v>
      </c>
      <c r="I1610" t="s">
        <v>15</v>
      </c>
      <c r="J1610" t="s">
        <v>27</v>
      </c>
      <c r="K1610" s="2">
        <v>572.79</v>
      </c>
      <c r="L1610" t="s">
        <v>48</v>
      </c>
      <c r="M1610">
        <f>YEAR(Table1[[#This Row],[order_date]])</f>
        <v>2023</v>
      </c>
      <c r="N1610">
        <f>MONTH(Table1[[#This Row],[order_date]])</f>
        <v>5</v>
      </c>
      <c r="O1610" s="3">
        <f>Table1[[#This Row],[sales]]-Table1[[#This Row],[profit]]</f>
        <v>4015.3900000000003</v>
      </c>
      <c r="P1610" s="3">
        <f>Table1[[#This Row],[sales]]*Table1[[#This Row],[quantity]]</f>
        <v>41293.620000000003</v>
      </c>
      <c r="Q1610" s="9">
        <f>Table1[[#This Row],[delivery_date]]-Table1[[#This Row],[order_date]]</f>
        <v>4</v>
      </c>
    </row>
    <row r="1611" spans="1:17" x14ac:dyDescent="0.35">
      <c r="A1611" t="s">
        <v>1642</v>
      </c>
      <c r="B1611" t="s">
        <v>13</v>
      </c>
      <c r="C1611" t="s">
        <v>36</v>
      </c>
      <c r="D1611" s="2">
        <v>879.32</v>
      </c>
      <c r="E1611">
        <v>0.02</v>
      </c>
      <c r="F1611">
        <v>9</v>
      </c>
      <c r="G1611" s="1">
        <v>45600</v>
      </c>
      <c r="H1611" s="1">
        <v>45605</v>
      </c>
      <c r="I1611" t="s">
        <v>21</v>
      </c>
      <c r="J1611" t="s">
        <v>22</v>
      </c>
      <c r="K1611" s="2">
        <v>201.52</v>
      </c>
      <c r="L1611" t="s">
        <v>17</v>
      </c>
      <c r="M1611">
        <f>YEAR(Table1[[#This Row],[order_date]])</f>
        <v>2024</v>
      </c>
      <c r="N1611">
        <f>MONTH(Table1[[#This Row],[order_date]])</f>
        <v>11</v>
      </c>
      <c r="O1611" s="3">
        <f>Table1[[#This Row],[sales]]-Table1[[#This Row],[profit]]</f>
        <v>677.80000000000007</v>
      </c>
      <c r="P1611" s="3">
        <f>Table1[[#This Row],[sales]]*Table1[[#This Row],[quantity]]</f>
        <v>7913.88</v>
      </c>
      <c r="Q1611" s="9">
        <f>Table1[[#This Row],[delivery_date]]-Table1[[#This Row],[order_date]]</f>
        <v>5</v>
      </c>
    </row>
    <row r="1612" spans="1:17" x14ac:dyDescent="0.35">
      <c r="A1612" t="s">
        <v>1643</v>
      </c>
      <c r="B1612" t="s">
        <v>25</v>
      </c>
      <c r="C1612" t="s">
        <v>20</v>
      </c>
      <c r="D1612" s="2">
        <v>4816.08</v>
      </c>
      <c r="E1612">
        <v>0.06</v>
      </c>
      <c r="F1612">
        <v>2</v>
      </c>
      <c r="G1612" s="1">
        <v>45113</v>
      </c>
      <c r="H1612" s="1">
        <v>45114</v>
      </c>
      <c r="I1612" t="s">
        <v>15</v>
      </c>
      <c r="J1612" t="s">
        <v>22</v>
      </c>
      <c r="K1612" s="2">
        <v>1187.79</v>
      </c>
      <c r="L1612" t="s">
        <v>28</v>
      </c>
      <c r="M1612">
        <f>YEAR(Table1[[#This Row],[order_date]])</f>
        <v>2023</v>
      </c>
      <c r="N1612">
        <f>MONTH(Table1[[#This Row],[order_date]])</f>
        <v>7</v>
      </c>
      <c r="O1612" s="3">
        <f>Table1[[#This Row],[sales]]-Table1[[#This Row],[profit]]</f>
        <v>3628.29</v>
      </c>
      <c r="P1612" s="3">
        <f>Table1[[#This Row],[sales]]*Table1[[#This Row],[quantity]]</f>
        <v>9632.16</v>
      </c>
      <c r="Q1612" s="9">
        <f>Table1[[#This Row],[delivery_date]]-Table1[[#This Row],[order_date]]</f>
        <v>1</v>
      </c>
    </row>
    <row r="1613" spans="1:17" x14ac:dyDescent="0.35">
      <c r="A1613" t="s">
        <v>1644</v>
      </c>
      <c r="B1613" t="s">
        <v>41</v>
      </c>
      <c r="C1613" t="s">
        <v>20</v>
      </c>
      <c r="D1613" s="2">
        <v>1664.92</v>
      </c>
      <c r="E1613">
        <v>0.28000000000000003</v>
      </c>
      <c r="F1613">
        <v>8</v>
      </c>
      <c r="G1613" s="1">
        <v>45404</v>
      </c>
      <c r="H1613" s="1">
        <v>45405</v>
      </c>
      <c r="I1613" t="s">
        <v>31</v>
      </c>
      <c r="J1613" t="s">
        <v>22</v>
      </c>
      <c r="K1613" s="2">
        <v>305.23</v>
      </c>
      <c r="L1613" t="s">
        <v>28</v>
      </c>
      <c r="M1613">
        <f>YEAR(Table1[[#This Row],[order_date]])</f>
        <v>2024</v>
      </c>
      <c r="N1613">
        <f>MONTH(Table1[[#This Row],[order_date]])</f>
        <v>4</v>
      </c>
      <c r="O1613" s="3">
        <f>Table1[[#This Row],[sales]]-Table1[[#This Row],[profit]]</f>
        <v>1359.69</v>
      </c>
      <c r="P1613" s="3">
        <f>Table1[[#This Row],[sales]]*Table1[[#This Row],[quantity]]</f>
        <v>13319.36</v>
      </c>
      <c r="Q1613" s="9">
        <f>Table1[[#This Row],[delivery_date]]-Table1[[#This Row],[order_date]]</f>
        <v>1</v>
      </c>
    </row>
    <row r="1614" spans="1:17" x14ac:dyDescent="0.35">
      <c r="A1614" t="s">
        <v>1645</v>
      </c>
      <c r="B1614" t="s">
        <v>19</v>
      </c>
      <c r="C1614" t="s">
        <v>26</v>
      </c>
      <c r="D1614" s="2">
        <v>2017.44</v>
      </c>
      <c r="E1614">
        <v>0.02</v>
      </c>
      <c r="F1614">
        <v>8</v>
      </c>
      <c r="G1614" s="1">
        <v>45327</v>
      </c>
      <c r="H1614" s="1">
        <v>45328</v>
      </c>
      <c r="I1614" t="s">
        <v>21</v>
      </c>
      <c r="J1614" t="s">
        <v>27</v>
      </c>
      <c r="K1614" s="2">
        <v>267.69</v>
      </c>
      <c r="L1614" t="s">
        <v>39</v>
      </c>
      <c r="M1614">
        <f>YEAR(Table1[[#This Row],[order_date]])</f>
        <v>2024</v>
      </c>
      <c r="N1614">
        <f>MONTH(Table1[[#This Row],[order_date]])</f>
        <v>2</v>
      </c>
      <c r="O1614" s="3">
        <f>Table1[[#This Row],[sales]]-Table1[[#This Row],[profit]]</f>
        <v>1749.75</v>
      </c>
      <c r="P1614" s="3">
        <f>Table1[[#This Row],[sales]]*Table1[[#This Row],[quantity]]</f>
        <v>16139.52</v>
      </c>
      <c r="Q1614" s="9">
        <f>Table1[[#This Row],[delivery_date]]-Table1[[#This Row],[order_date]]</f>
        <v>1</v>
      </c>
    </row>
    <row r="1615" spans="1:17" x14ac:dyDescent="0.35">
      <c r="A1615" t="s">
        <v>1646</v>
      </c>
      <c r="B1615" t="s">
        <v>25</v>
      </c>
      <c r="C1615" t="s">
        <v>14</v>
      </c>
      <c r="D1615" s="2">
        <v>853.04</v>
      </c>
      <c r="E1615">
        <v>0.21</v>
      </c>
      <c r="F1615">
        <v>5</v>
      </c>
      <c r="G1615" s="1">
        <v>45306</v>
      </c>
      <c r="H1615" s="1">
        <v>45310</v>
      </c>
      <c r="I1615" t="s">
        <v>21</v>
      </c>
      <c r="J1615" t="s">
        <v>22</v>
      </c>
      <c r="K1615" s="2">
        <v>129.54</v>
      </c>
      <c r="L1615" t="s">
        <v>23</v>
      </c>
      <c r="M1615">
        <f>YEAR(Table1[[#This Row],[order_date]])</f>
        <v>2024</v>
      </c>
      <c r="N1615">
        <f>MONTH(Table1[[#This Row],[order_date]])</f>
        <v>1</v>
      </c>
      <c r="O1615" s="3">
        <f>Table1[[#This Row],[sales]]-Table1[[#This Row],[profit]]</f>
        <v>723.5</v>
      </c>
      <c r="P1615" s="3">
        <f>Table1[[#This Row],[sales]]*Table1[[#This Row],[quantity]]</f>
        <v>4265.2</v>
      </c>
      <c r="Q1615" s="9">
        <f>Table1[[#This Row],[delivery_date]]-Table1[[#This Row],[order_date]]</f>
        <v>4</v>
      </c>
    </row>
    <row r="1616" spans="1:17" x14ac:dyDescent="0.35">
      <c r="A1616" t="s">
        <v>1647</v>
      </c>
      <c r="B1616" t="s">
        <v>41</v>
      </c>
      <c r="C1616" t="s">
        <v>33</v>
      </c>
      <c r="D1616" s="2">
        <v>3117.6</v>
      </c>
      <c r="E1616">
        <v>0.49</v>
      </c>
      <c r="F1616">
        <v>4</v>
      </c>
      <c r="G1616" s="1">
        <v>44959</v>
      </c>
      <c r="H1616" s="1">
        <v>44964</v>
      </c>
      <c r="I1616" t="s">
        <v>15</v>
      </c>
      <c r="J1616" t="s">
        <v>22</v>
      </c>
      <c r="K1616" s="2">
        <v>642.97</v>
      </c>
      <c r="L1616" t="s">
        <v>34</v>
      </c>
      <c r="M1616">
        <f>YEAR(Table1[[#This Row],[order_date]])</f>
        <v>2023</v>
      </c>
      <c r="N1616">
        <f>MONTH(Table1[[#This Row],[order_date]])</f>
        <v>2</v>
      </c>
      <c r="O1616" s="3">
        <f>Table1[[#This Row],[sales]]-Table1[[#This Row],[profit]]</f>
        <v>2474.63</v>
      </c>
      <c r="P1616" s="3">
        <f>Table1[[#This Row],[sales]]*Table1[[#This Row],[quantity]]</f>
        <v>12470.4</v>
      </c>
      <c r="Q1616" s="9">
        <f>Table1[[#This Row],[delivery_date]]-Table1[[#This Row],[order_date]]</f>
        <v>5</v>
      </c>
    </row>
    <row r="1617" spans="1:17" x14ac:dyDescent="0.35">
      <c r="A1617" t="s">
        <v>1648</v>
      </c>
      <c r="B1617" t="s">
        <v>13</v>
      </c>
      <c r="C1617" t="s">
        <v>14</v>
      </c>
      <c r="D1617" s="2">
        <v>3022.46</v>
      </c>
      <c r="E1617">
        <v>0.09</v>
      </c>
      <c r="F1617">
        <v>9</v>
      </c>
      <c r="G1617" s="1">
        <v>44939</v>
      </c>
      <c r="H1617" s="1">
        <v>44941</v>
      </c>
      <c r="I1617" t="s">
        <v>15</v>
      </c>
      <c r="J1617" t="s">
        <v>27</v>
      </c>
      <c r="K1617" s="2">
        <v>628.29</v>
      </c>
      <c r="L1617" t="s">
        <v>23</v>
      </c>
      <c r="M1617">
        <f>YEAR(Table1[[#This Row],[order_date]])</f>
        <v>2023</v>
      </c>
      <c r="N1617">
        <f>MONTH(Table1[[#This Row],[order_date]])</f>
        <v>1</v>
      </c>
      <c r="O1617" s="3">
        <f>Table1[[#This Row],[sales]]-Table1[[#This Row],[profit]]</f>
        <v>2394.17</v>
      </c>
      <c r="P1617" s="3">
        <f>Table1[[#This Row],[sales]]*Table1[[#This Row],[quantity]]</f>
        <v>27202.14</v>
      </c>
      <c r="Q1617" s="9">
        <f>Table1[[#This Row],[delivery_date]]-Table1[[#This Row],[order_date]]</f>
        <v>2</v>
      </c>
    </row>
    <row r="1618" spans="1:17" x14ac:dyDescent="0.35">
      <c r="A1618" t="s">
        <v>1649</v>
      </c>
      <c r="B1618" t="s">
        <v>13</v>
      </c>
      <c r="C1618" t="s">
        <v>20</v>
      </c>
      <c r="D1618" s="2">
        <v>2267.12</v>
      </c>
      <c r="E1618">
        <v>0.1</v>
      </c>
      <c r="F1618">
        <v>4</v>
      </c>
      <c r="G1618" s="1">
        <v>45222</v>
      </c>
      <c r="H1618" s="1">
        <v>45229</v>
      </c>
      <c r="I1618" t="s">
        <v>21</v>
      </c>
      <c r="J1618" t="s">
        <v>22</v>
      </c>
      <c r="K1618" s="2">
        <v>216</v>
      </c>
      <c r="L1618" t="s">
        <v>39</v>
      </c>
      <c r="M1618">
        <f>YEAR(Table1[[#This Row],[order_date]])</f>
        <v>2023</v>
      </c>
      <c r="N1618">
        <f>MONTH(Table1[[#This Row],[order_date]])</f>
        <v>10</v>
      </c>
      <c r="O1618" s="3">
        <f>Table1[[#This Row],[sales]]-Table1[[#This Row],[profit]]</f>
        <v>2051.12</v>
      </c>
      <c r="P1618" s="3">
        <f>Table1[[#This Row],[sales]]*Table1[[#This Row],[quantity]]</f>
        <v>9068.48</v>
      </c>
      <c r="Q1618" s="9">
        <f>Table1[[#This Row],[delivery_date]]-Table1[[#This Row],[order_date]]</f>
        <v>7</v>
      </c>
    </row>
    <row r="1619" spans="1:17" x14ac:dyDescent="0.35">
      <c r="A1619" t="s">
        <v>1650</v>
      </c>
      <c r="B1619" t="s">
        <v>25</v>
      </c>
      <c r="C1619" t="s">
        <v>36</v>
      </c>
      <c r="D1619" s="2">
        <v>2432.85</v>
      </c>
      <c r="E1619">
        <v>0.34</v>
      </c>
      <c r="F1619">
        <v>4</v>
      </c>
      <c r="G1619" s="1">
        <v>45180</v>
      </c>
      <c r="H1619" s="1">
        <v>45183</v>
      </c>
      <c r="I1619" t="s">
        <v>21</v>
      </c>
      <c r="J1619" t="s">
        <v>22</v>
      </c>
      <c r="K1619" s="2">
        <v>426.1</v>
      </c>
      <c r="L1619" t="s">
        <v>39</v>
      </c>
      <c r="M1619">
        <f>YEAR(Table1[[#This Row],[order_date]])</f>
        <v>2023</v>
      </c>
      <c r="N1619">
        <f>MONTH(Table1[[#This Row],[order_date]])</f>
        <v>9</v>
      </c>
      <c r="O1619" s="3">
        <f>Table1[[#This Row],[sales]]-Table1[[#This Row],[profit]]</f>
        <v>2006.75</v>
      </c>
      <c r="P1619" s="3">
        <f>Table1[[#This Row],[sales]]*Table1[[#This Row],[quantity]]</f>
        <v>9731.4</v>
      </c>
      <c r="Q1619" s="9">
        <f>Table1[[#This Row],[delivery_date]]-Table1[[#This Row],[order_date]]</f>
        <v>3</v>
      </c>
    </row>
    <row r="1620" spans="1:17" x14ac:dyDescent="0.35">
      <c r="A1620" t="s">
        <v>1651</v>
      </c>
      <c r="B1620" t="s">
        <v>41</v>
      </c>
      <c r="C1620" t="s">
        <v>33</v>
      </c>
      <c r="D1620" s="2">
        <v>3152.58</v>
      </c>
      <c r="E1620">
        <v>0.02</v>
      </c>
      <c r="F1620">
        <v>3</v>
      </c>
      <c r="G1620" s="1">
        <v>45285</v>
      </c>
      <c r="H1620" s="1">
        <v>45289</v>
      </c>
      <c r="I1620" t="s">
        <v>21</v>
      </c>
      <c r="J1620" t="s">
        <v>16</v>
      </c>
      <c r="K1620" s="2">
        <v>604.79</v>
      </c>
      <c r="L1620" t="s">
        <v>28</v>
      </c>
      <c r="M1620">
        <f>YEAR(Table1[[#This Row],[order_date]])</f>
        <v>2023</v>
      </c>
      <c r="N1620">
        <f>MONTH(Table1[[#This Row],[order_date]])</f>
        <v>12</v>
      </c>
      <c r="O1620" s="3">
        <f>Table1[[#This Row],[sales]]-Table1[[#This Row],[profit]]</f>
        <v>2547.79</v>
      </c>
      <c r="P1620" s="3">
        <f>Table1[[#This Row],[sales]]*Table1[[#This Row],[quantity]]</f>
        <v>9457.74</v>
      </c>
      <c r="Q1620" s="9">
        <f>Table1[[#This Row],[delivery_date]]-Table1[[#This Row],[order_date]]</f>
        <v>4</v>
      </c>
    </row>
    <row r="1621" spans="1:17" x14ac:dyDescent="0.35">
      <c r="A1621" t="s">
        <v>1652</v>
      </c>
      <c r="B1621" t="s">
        <v>25</v>
      </c>
      <c r="C1621" t="s">
        <v>33</v>
      </c>
      <c r="D1621" s="2">
        <v>2959.13</v>
      </c>
      <c r="E1621">
        <v>0.41</v>
      </c>
      <c r="F1621">
        <v>3</v>
      </c>
      <c r="G1621" s="1">
        <v>44940</v>
      </c>
      <c r="H1621" s="1">
        <v>44941</v>
      </c>
      <c r="I1621" t="s">
        <v>31</v>
      </c>
      <c r="J1621" t="s">
        <v>22</v>
      </c>
      <c r="K1621" s="2">
        <v>702.47</v>
      </c>
      <c r="L1621" t="s">
        <v>48</v>
      </c>
      <c r="M1621">
        <f>YEAR(Table1[[#This Row],[order_date]])</f>
        <v>2023</v>
      </c>
      <c r="N1621">
        <f>MONTH(Table1[[#This Row],[order_date]])</f>
        <v>1</v>
      </c>
      <c r="O1621" s="3">
        <f>Table1[[#This Row],[sales]]-Table1[[#This Row],[profit]]</f>
        <v>2256.66</v>
      </c>
      <c r="P1621" s="3">
        <f>Table1[[#This Row],[sales]]*Table1[[#This Row],[quantity]]</f>
        <v>8877.39</v>
      </c>
      <c r="Q1621" s="9">
        <f>Table1[[#This Row],[delivery_date]]-Table1[[#This Row],[order_date]]</f>
        <v>1</v>
      </c>
    </row>
    <row r="1622" spans="1:17" x14ac:dyDescent="0.35">
      <c r="A1622" t="s">
        <v>1653</v>
      </c>
      <c r="B1622" t="s">
        <v>25</v>
      </c>
      <c r="C1622" t="s">
        <v>36</v>
      </c>
      <c r="D1622" s="2">
        <v>1933.89</v>
      </c>
      <c r="E1622">
        <v>0.1</v>
      </c>
      <c r="F1622">
        <v>3</v>
      </c>
      <c r="G1622" s="1">
        <v>45190</v>
      </c>
      <c r="H1622" s="1">
        <v>45192</v>
      </c>
      <c r="I1622" t="s">
        <v>21</v>
      </c>
      <c r="J1622" t="s">
        <v>27</v>
      </c>
      <c r="K1622" s="2">
        <v>322.52999999999997</v>
      </c>
      <c r="L1622" t="s">
        <v>39</v>
      </c>
      <c r="M1622">
        <f>YEAR(Table1[[#This Row],[order_date]])</f>
        <v>2023</v>
      </c>
      <c r="N1622">
        <f>MONTH(Table1[[#This Row],[order_date]])</f>
        <v>9</v>
      </c>
      <c r="O1622" s="3">
        <f>Table1[[#This Row],[sales]]-Table1[[#This Row],[profit]]</f>
        <v>1611.3600000000001</v>
      </c>
      <c r="P1622" s="3">
        <f>Table1[[#This Row],[sales]]*Table1[[#This Row],[quantity]]</f>
        <v>5801.67</v>
      </c>
      <c r="Q1622" s="9">
        <f>Table1[[#This Row],[delivery_date]]-Table1[[#This Row],[order_date]]</f>
        <v>2</v>
      </c>
    </row>
    <row r="1623" spans="1:17" x14ac:dyDescent="0.35">
      <c r="A1623" t="s">
        <v>1654</v>
      </c>
      <c r="B1623" t="s">
        <v>41</v>
      </c>
      <c r="C1623" t="s">
        <v>33</v>
      </c>
      <c r="D1623" s="2">
        <v>4432.16</v>
      </c>
      <c r="E1623">
        <v>0.27</v>
      </c>
      <c r="F1623">
        <v>7</v>
      </c>
      <c r="G1623" s="1">
        <v>45086</v>
      </c>
      <c r="H1623" s="1">
        <v>45091</v>
      </c>
      <c r="I1623" t="s">
        <v>31</v>
      </c>
      <c r="J1623" t="s">
        <v>27</v>
      </c>
      <c r="K1623" s="2">
        <v>1259.45</v>
      </c>
      <c r="L1623" t="s">
        <v>34</v>
      </c>
      <c r="M1623">
        <f>YEAR(Table1[[#This Row],[order_date]])</f>
        <v>2023</v>
      </c>
      <c r="N1623">
        <f>MONTH(Table1[[#This Row],[order_date]])</f>
        <v>6</v>
      </c>
      <c r="O1623" s="3">
        <f>Table1[[#This Row],[sales]]-Table1[[#This Row],[profit]]</f>
        <v>3172.71</v>
      </c>
      <c r="P1623" s="3">
        <f>Table1[[#This Row],[sales]]*Table1[[#This Row],[quantity]]</f>
        <v>31025.119999999999</v>
      </c>
      <c r="Q1623" s="9">
        <f>Table1[[#This Row],[delivery_date]]-Table1[[#This Row],[order_date]]</f>
        <v>5</v>
      </c>
    </row>
    <row r="1624" spans="1:17" x14ac:dyDescent="0.35">
      <c r="A1624" t="s">
        <v>1655</v>
      </c>
      <c r="B1624" t="s">
        <v>41</v>
      </c>
      <c r="C1624" t="s">
        <v>36</v>
      </c>
      <c r="D1624" s="2">
        <v>3371.54</v>
      </c>
      <c r="E1624">
        <v>0.12</v>
      </c>
      <c r="F1624">
        <v>5</v>
      </c>
      <c r="G1624" s="1">
        <v>45251</v>
      </c>
      <c r="H1624" s="1">
        <v>45256</v>
      </c>
      <c r="I1624" t="s">
        <v>15</v>
      </c>
      <c r="J1624" t="s">
        <v>16</v>
      </c>
      <c r="K1624" s="2">
        <v>729.61</v>
      </c>
      <c r="L1624" t="s">
        <v>23</v>
      </c>
      <c r="M1624">
        <f>YEAR(Table1[[#This Row],[order_date]])</f>
        <v>2023</v>
      </c>
      <c r="N1624">
        <f>MONTH(Table1[[#This Row],[order_date]])</f>
        <v>11</v>
      </c>
      <c r="O1624" s="3">
        <f>Table1[[#This Row],[sales]]-Table1[[#This Row],[profit]]</f>
        <v>2641.93</v>
      </c>
      <c r="P1624" s="3">
        <f>Table1[[#This Row],[sales]]*Table1[[#This Row],[quantity]]</f>
        <v>16857.7</v>
      </c>
      <c r="Q1624" s="9">
        <f>Table1[[#This Row],[delivery_date]]-Table1[[#This Row],[order_date]]</f>
        <v>5</v>
      </c>
    </row>
    <row r="1625" spans="1:17" x14ac:dyDescent="0.35">
      <c r="A1625" t="s">
        <v>1656</v>
      </c>
      <c r="B1625" t="s">
        <v>19</v>
      </c>
      <c r="C1625" t="s">
        <v>33</v>
      </c>
      <c r="D1625" s="2">
        <v>1106.49</v>
      </c>
      <c r="E1625">
        <v>0.33</v>
      </c>
      <c r="F1625">
        <v>9</v>
      </c>
      <c r="G1625" s="1">
        <v>45616</v>
      </c>
      <c r="H1625" s="1">
        <v>45621</v>
      </c>
      <c r="I1625" t="s">
        <v>15</v>
      </c>
      <c r="J1625" t="s">
        <v>27</v>
      </c>
      <c r="K1625" s="2">
        <v>255.09</v>
      </c>
      <c r="L1625" t="s">
        <v>23</v>
      </c>
      <c r="M1625">
        <f>YEAR(Table1[[#This Row],[order_date]])</f>
        <v>2024</v>
      </c>
      <c r="N1625">
        <f>MONTH(Table1[[#This Row],[order_date]])</f>
        <v>11</v>
      </c>
      <c r="O1625" s="3">
        <f>Table1[[#This Row],[sales]]-Table1[[#This Row],[profit]]</f>
        <v>851.4</v>
      </c>
      <c r="P1625" s="3">
        <f>Table1[[#This Row],[sales]]*Table1[[#This Row],[quantity]]</f>
        <v>9958.41</v>
      </c>
      <c r="Q1625" s="9">
        <f>Table1[[#This Row],[delivery_date]]-Table1[[#This Row],[order_date]]</f>
        <v>5</v>
      </c>
    </row>
    <row r="1626" spans="1:17" x14ac:dyDescent="0.35">
      <c r="A1626" t="s">
        <v>1657</v>
      </c>
      <c r="B1626" t="s">
        <v>41</v>
      </c>
      <c r="C1626" t="s">
        <v>14</v>
      </c>
      <c r="D1626" s="2">
        <v>1667.52</v>
      </c>
      <c r="E1626">
        <v>0.28999999999999998</v>
      </c>
      <c r="F1626">
        <v>2</v>
      </c>
      <c r="G1626" s="1">
        <v>45603</v>
      </c>
      <c r="H1626" s="1">
        <v>45607</v>
      </c>
      <c r="I1626" t="s">
        <v>21</v>
      </c>
      <c r="J1626" t="s">
        <v>16</v>
      </c>
      <c r="K1626" s="2">
        <v>327.84</v>
      </c>
      <c r="L1626" t="s">
        <v>34</v>
      </c>
      <c r="M1626">
        <f>YEAR(Table1[[#This Row],[order_date]])</f>
        <v>2024</v>
      </c>
      <c r="N1626">
        <f>MONTH(Table1[[#This Row],[order_date]])</f>
        <v>11</v>
      </c>
      <c r="O1626" s="3">
        <f>Table1[[#This Row],[sales]]-Table1[[#This Row],[profit]]</f>
        <v>1339.68</v>
      </c>
      <c r="P1626" s="3">
        <f>Table1[[#This Row],[sales]]*Table1[[#This Row],[quantity]]</f>
        <v>3335.04</v>
      </c>
      <c r="Q1626" s="9">
        <f>Table1[[#This Row],[delivery_date]]-Table1[[#This Row],[order_date]]</f>
        <v>4</v>
      </c>
    </row>
    <row r="1627" spans="1:17" x14ac:dyDescent="0.35">
      <c r="A1627" t="s">
        <v>1658</v>
      </c>
      <c r="B1627" t="s">
        <v>13</v>
      </c>
      <c r="C1627" t="s">
        <v>33</v>
      </c>
      <c r="D1627" s="2">
        <v>3960.6</v>
      </c>
      <c r="E1627">
        <v>0.47</v>
      </c>
      <c r="F1627">
        <v>4</v>
      </c>
      <c r="G1627" s="1">
        <v>44971</v>
      </c>
      <c r="H1627" s="1">
        <v>44974</v>
      </c>
      <c r="I1627" t="s">
        <v>21</v>
      </c>
      <c r="J1627" t="s">
        <v>27</v>
      </c>
      <c r="K1627" s="2">
        <v>1035.1500000000001</v>
      </c>
      <c r="L1627" t="s">
        <v>48</v>
      </c>
      <c r="M1627">
        <f>YEAR(Table1[[#This Row],[order_date]])</f>
        <v>2023</v>
      </c>
      <c r="N1627">
        <f>MONTH(Table1[[#This Row],[order_date]])</f>
        <v>2</v>
      </c>
      <c r="O1627" s="3">
        <f>Table1[[#This Row],[sales]]-Table1[[#This Row],[profit]]</f>
        <v>2925.45</v>
      </c>
      <c r="P1627" s="3">
        <f>Table1[[#This Row],[sales]]*Table1[[#This Row],[quantity]]</f>
        <v>15842.4</v>
      </c>
      <c r="Q1627" s="9">
        <f>Table1[[#This Row],[delivery_date]]-Table1[[#This Row],[order_date]]</f>
        <v>3</v>
      </c>
    </row>
    <row r="1628" spans="1:17" x14ac:dyDescent="0.35">
      <c r="A1628" t="s">
        <v>1659</v>
      </c>
      <c r="B1628" t="s">
        <v>25</v>
      </c>
      <c r="C1628" t="s">
        <v>26</v>
      </c>
      <c r="D1628" s="2">
        <v>612.16999999999996</v>
      </c>
      <c r="E1628">
        <v>0.22</v>
      </c>
      <c r="F1628">
        <v>2</v>
      </c>
      <c r="G1628" s="1">
        <v>45379</v>
      </c>
      <c r="H1628" s="1">
        <v>45382</v>
      </c>
      <c r="I1628" t="s">
        <v>21</v>
      </c>
      <c r="J1628" t="s">
        <v>16</v>
      </c>
      <c r="K1628" s="2">
        <v>85.64</v>
      </c>
      <c r="L1628" t="s">
        <v>48</v>
      </c>
      <c r="M1628">
        <f>YEAR(Table1[[#This Row],[order_date]])</f>
        <v>2024</v>
      </c>
      <c r="N1628">
        <f>MONTH(Table1[[#This Row],[order_date]])</f>
        <v>3</v>
      </c>
      <c r="O1628" s="3">
        <f>Table1[[#This Row],[sales]]-Table1[[#This Row],[profit]]</f>
        <v>526.53</v>
      </c>
      <c r="P1628" s="3">
        <f>Table1[[#This Row],[sales]]*Table1[[#This Row],[quantity]]</f>
        <v>1224.3399999999999</v>
      </c>
      <c r="Q1628" s="9">
        <f>Table1[[#This Row],[delivery_date]]-Table1[[#This Row],[order_date]]</f>
        <v>3</v>
      </c>
    </row>
    <row r="1629" spans="1:17" x14ac:dyDescent="0.35">
      <c r="A1629" t="s">
        <v>1660</v>
      </c>
      <c r="B1629" t="s">
        <v>25</v>
      </c>
      <c r="C1629" t="s">
        <v>36</v>
      </c>
      <c r="D1629" s="2">
        <v>3776.14</v>
      </c>
      <c r="E1629">
        <v>0.44</v>
      </c>
      <c r="F1629">
        <v>8</v>
      </c>
      <c r="G1629" s="1">
        <v>45592</v>
      </c>
      <c r="H1629" s="1">
        <v>45594</v>
      </c>
      <c r="I1629" t="s">
        <v>21</v>
      </c>
      <c r="J1629" t="s">
        <v>16</v>
      </c>
      <c r="K1629" s="2">
        <v>219.05</v>
      </c>
      <c r="L1629" t="s">
        <v>28</v>
      </c>
      <c r="M1629">
        <f>YEAR(Table1[[#This Row],[order_date]])</f>
        <v>2024</v>
      </c>
      <c r="N1629">
        <f>MONTH(Table1[[#This Row],[order_date]])</f>
        <v>10</v>
      </c>
      <c r="O1629" s="3">
        <f>Table1[[#This Row],[sales]]-Table1[[#This Row],[profit]]</f>
        <v>3557.0899999999997</v>
      </c>
      <c r="P1629" s="3">
        <f>Table1[[#This Row],[sales]]*Table1[[#This Row],[quantity]]</f>
        <v>30209.119999999999</v>
      </c>
      <c r="Q1629" s="9">
        <f>Table1[[#This Row],[delivery_date]]-Table1[[#This Row],[order_date]]</f>
        <v>2</v>
      </c>
    </row>
    <row r="1630" spans="1:17" x14ac:dyDescent="0.35">
      <c r="A1630" t="s">
        <v>1661</v>
      </c>
      <c r="B1630" t="s">
        <v>13</v>
      </c>
      <c r="C1630" t="s">
        <v>33</v>
      </c>
      <c r="D1630" s="2">
        <v>1858.33</v>
      </c>
      <c r="E1630">
        <v>0.28999999999999998</v>
      </c>
      <c r="F1630">
        <v>4</v>
      </c>
      <c r="G1630" s="1">
        <v>45259</v>
      </c>
      <c r="H1630" s="1">
        <v>45265</v>
      </c>
      <c r="I1630" t="s">
        <v>15</v>
      </c>
      <c r="J1630" t="s">
        <v>27</v>
      </c>
      <c r="K1630" s="2">
        <v>146.12</v>
      </c>
      <c r="L1630" t="s">
        <v>23</v>
      </c>
      <c r="M1630">
        <f>YEAR(Table1[[#This Row],[order_date]])</f>
        <v>2023</v>
      </c>
      <c r="N1630">
        <f>MONTH(Table1[[#This Row],[order_date]])</f>
        <v>11</v>
      </c>
      <c r="O1630" s="3">
        <f>Table1[[#This Row],[sales]]-Table1[[#This Row],[profit]]</f>
        <v>1712.21</v>
      </c>
      <c r="P1630" s="3">
        <f>Table1[[#This Row],[sales]]*Table1[[#This Row],[quantity]]</f>
        <v>7433.32</v>
      </c>
      <c r="Q1630" s="9">
        <f>Table1[[#This Row],[delivery_date]]-Table1[[#This Row],[order_date]]</f>
        <v>6</v>
      </c>
    </row>
    <row r="1631" spans="1:17" x14ac:dyDescent="0.35">
      <c r="A1631" t="s">
        <v>1662</v>
      </c>
      <c r="B1631" t="s">
        <v>41</v>
      </c>
      <c r="C1631" t="s">
        <v>36</v>
      </c>
      <c r="D1631" s="2">
        <v>2803.29</v>
      </c>
      <c r="E1631">
        <v>0.46</v>
      </c>
      <c r="F1631">
        <v>1</v>
      </c>
      <c r="G1631" s="1">
        <v>45476</v>
      </c>
      <c r="H1631" s="1">
        <v>45477</v>
      </c>
      <c r="I1631" t="s">
        <v>31</v>
      </c>
      <c r="J1631" t="s">
        <v>16</v>
      </c>
      <c r="K1631" s="2">
        <v>440.38</v>
      </c>
      <c r="L1631" t="s">
        <v>23</v>
      </c>
      <c r="M1631">
        <f>YEAR(Table1[[#This Row],[order_date]])</f>
        <v>2024</v>
      </c>
      <c r="N1631">
        <f>MONTH(Table1[[#This Row],[order_date]])</f>
        <v>7</v>
      </c>
      <c r="O1631" s="3">
        <f>Table1[[#This Row],[sales]]-Table1[[#This Row],[profit]]</f>
        <v>2362.91</v>
      </c>
      <c r="P1631" s="3">
        <f>Table1[[#This Row],[sales]]*Table1[[#This Row],[quantity]]</f>
        <v>2803.29</v>
      </c>
      <c r="Q1631" s="9">
        <f>Table1[[#This Row],[delivery_date]]-Table1[[#This Row],[order_date]]</f>
        <v>1</v>
      </c>
    </row>
    <row r="1632" spans="1:17" x14ac:dyDescent="0.35">
      <c r="A1632" t="s">
        <v>1663</v>
      </c>
      <c r="B1632" t="s">
        <v>13</v>
      </c>
      <c r="C1632" t="s">
        <v>26</v>
      </c>
      <c r="D1632" s="2">
        <v>1474.73</v>
      </c>
      <c r="E1632">
        <v>0.15</v>
      </c>
      <c r="F1632">
        <v>3</v>
      </c>
      <c r="G1632" s="1">
        <v>45030</v>
      </c>
      <c r="H1632" s="1">
        <v>45036</v>
      </c>
      <c r="I1632" t="s">
        <v>15</v>
      </c>
      <c r="J1632" t="s">
        <v>16</v>
      </c>
      <c r="K1632" s="2">
        <v>218.39</v>
      </c>
      <c r="L1632" t="s">
        <v>17</v>
      </c>
      <c r="M1632">
        <f>YEAR(Table1[[#This Row],[order_date]])</f>
        <v>2023</v>
      </c>
      <c r="N1632">
        <f>MONTH(Table1[[#This Row],[order_date]])</f>
        <v>4</v>
      </c>
      <c r="O1632" s="3">
        <f>Table1[[#This Row],[sales]]-Table1[[#This Row],[profit]]</f>
        <v>1256.3400000000001</v>
      </c>
      <c r="P1632" s="3">
        <f>Table1[[#This Row],[sales]]*Table1[[#This Row],[quantity]]</f>
        <v>4424.1900000000005</v>
      </c>
      <c r="Q1632" s="9">
        <f>Table1[[#This Row],[delivery_date]]-Table1[[#This Row],[order_date]]</f>
        <v>6</v>
      </c>
    </row>
    <row r="1633" spans="1:17" x14ac:dyDescent="0.35">
      <c r="A1633" t="s">
        <v>1664</v>
      </c>
      <c r="B1633" t="s">
        <v>13</v>
      </c>
      <c r="C1633" t="s">
        <v>33</v>
      </c>
      <c r="D1633" s="2">
        <v>4933.6400000000003</v>
      </c>
      <c r="E1633">
        <v>0.27</v>
      </c>
      <c r="F1633">
        <v>7</v>
      </c>
      <c r="G1633" s="1">
        <v>45081</v>
      </c>
      <c r="H1633" s="1">
        <v>45087</v>
      </c>
      <c r="I1633" t="s">
        <v>21</v>
      </c>
      <c r="J1633" t="s">
        <v>22</v>
      </c>
      <c r="K1633" s="2">
        <v>798.1</v>
      </c>
      <c r="L1633" t="s">
        <v>17</v>
      </c>
      <c r="M1633">
        <f>YEAR(Table1[[#This Row],[order_date]])</f>
        <v>2023</v>
      </c>
      <c r="N1633">
        <f>MONTH(Table1[[#This Row],[order_date]])</f>
        <v>6</v>
      </c>
      <c r="O1633" s="3">
        <f>Table1[[#This Row],[sales]]-Table1[[#This Row],[profit]]</f>
        <v>4135.54</v>
      </c>
      <c r="P1633" s="3">
        <f>Table1[[#This Row],[sales]]*Table1[[#This Row],[quantity]]</f>
        <v>34535.480000000003</v>
      </c>
      <c r="Q1633" s="9">
        <f>Table1[[#This Row],[delivery_date]]-Table1[[#This Row],[order_date]]</f>
        <v>6</v>
      </c>
    </row>
    <row r="1634" spans="1:17" x14ac:dyDescent="0.35">
      <c r="A1634" t="s">
        <v>1665</v>
      </c>
      <c r="B1634" t="s">
        <v>19</v>
      </c>
      <c r="C1634" t="s">
        <v>33</v>
      </c>
      <c r="D1634" s="2">
        <v>4538.62</v>
      </c>
      <c r="E1634">
        <v>0.2</v>
      </c>
      <c r="F1634">
        <v>3</v>
      </c>
      <c r="G1634" s="1">
        <v>45007</v>
      </c>
      <c r="H1634" s="1">
        <v>45013</v>
      </c>
      <c r="I1634" t="s">
        <v>15</v>
      </c>
      <c r="J1634" t="s">
        <v>16</v>
      </c>
      <c r="K1634" s="2">
        <v>838.44</v>
      </c>
      <c r="L1634" t="s">
        <v>28</v>
      </c>
      <c r="M1634">
        <f>YEAR(Table1[[#This Row],[order_date]])</f>
        <v>2023</v>
      </c>
      <c r="N1634">
        <f>MONTH(Table1[[#This Row],[order_date]])</f>
        <v>3</v>
      </c>
      <c r="O1634" s="3">
        <f>Table1[[#This Row],[sales]]-Table1[[#This Row],[profit]]</f>
        <v>3700.18</v>
      </c>
      <c r="P1634" s="3">
        <f>Table1[[#This Row],[sales]]*Table1[[#This Row],[quantity]]</f>
        <v>13615.86</v>
      </c>
      <c r="Q1634" s="9">
        <f>Table1[[#This Row],[delivery_date]]-Table1[[#This Row],[order_date]]</f>
        <v>6</v>
      </c>
    </row>
    <row r="1635" spans="1:17" x14ac:dyDescent="0.35">
      <c r="A1635" t="s">
        <v>1666</v>
      </c>
      <c r="B1635" t="s">
        <v>13</v>
      </c>
      <c r="C1635" t="s">
        <v>26</v>
      </c>
      <c r="D1635" s="2">
        <v>4649.3999999999996</v>
      </c>
      <c r="E1635">
        <v>0.03</v>
      </c>
      <c r="F1635">
        <v>5</v>
      </c>
      <c r="G1635" s="1">
        <v>45105</v>
      </c>
      <c r="H1635" s="1">
        <v>45106</v>
      </c>
      <c r="I1635" t="s">
        <v>15</v>
      </c>
      <c r="J1635" t="s">
        <v>16</v>
      </c>
      <c r="K1635" s="2">
        <v>706.53</v>
      </c>
      <c r="L1635" t="s">
        <v>48</v>
      </c>
      <c r="M1635">
        <f>YEAR(Table1[[#This Row],[order_date]])</f>
        <v>2023</v>
      </c>
      <c r="N1635">
        <f>MONTH(Table1[[#This Row],[order_date]])</f>
        <v>6</v>
      </c>
      <c r="O1635" s="3">
        <f>Table1[[#This Row],[sales]]-Table1[[#This Row],[profit]]</f>
        <v>3942.87</v>
      </c>
      <c r="P1635" s="3">
        <f>Table1[[#This Row],[sales]]*Table1[[#This Row],[quantity]]</f>
        <v>23247</v>
      </c>
      <c r="Q1635" s="9">
        <f>Table1[[#This Row],[delivery_date]]-Table1[[#This Row],[order_date]]</f>
        <v>1</v>
      </c>
    </row>
    <row r="1636" spans="1:17" x14ac:dyDescent="0.35">
      <c r="A1636" t="s">
        <v>1667</v>
      </c>
      <c r="B1636" t="s">
        <v>25</v>
      </c>
      <c r="C1636" t="s">
        <v>26</v>
      </c>
      <c r="D1636" s="2">
        <v>1005.4</v>
      </c>
      <c r="E1636">
        <v>0.28999999999999998</v>
      </c>
      <c r="F1636">
        <v>2</v>
      </c>
      <c r="G1636" s="1">
        <v>45325</v>
      </c>
      <c r="H1636" s="1">
        <v>45326</v>
      </c>
      <c r="I1636" t="s">
        <v>21</v>
      </c>
      <c r="J1636" t="s">
        <v>27</v>
      </c>
      <c r="K1636" s="2">
        <v>61.89</v>
      </c>
      <c r="L1636" t="s">
        <v>34</v>
      </c>
      <c r="M1636">
        <f>YEAR(Table1[[#This Row],[order_date]])</f>
        <v>2024</v>
      </c>
      <c r="N1636">
        <f>MONTH(Table1[[#This Row],[order_date]])</f>
        <v>2</v>
      </c>
      <c r="O1636" s="3">
        <f>Table1[[#This Row],[sales]]-Table1[[#This Row],[profit]]</f>
        <v>943.51</v>
      </c>
      <c r="P1636" s="3">
        <f>Table1[[#This Row],[sales]]*Table1[[#This Row],[quantity]]</f>
        <v>2010.8</v>
      </c>
      <c r="Q1636" s="9">
        <f>Table1[[#This Row],[delivery_date]]-Table1[[#This Row],[order_date]]</f>
        <v>1</v>
      </c>
    </row>
    <row r="1637" spans="1:17" x14ac:dyDescent="0.35">
      <c r="A1637" t="s">
        <v>1668</v>
      </c>
      <c r="B1637" t="s">
        <v>13</v>
      </c>
      <c r="C1637" t="s">
        <v>26</v>
      </c>
      <c r="D1637" s="2">
        <v>4224.28</v>
      </c>
      <c r="E1637">
        <v>0.4</v>
      </c>
      <c r="F1637">
        <v>8</v>
      </c>
      <c r="G1637" s="1">
        <v>45244</v>
      </c>
      <c r="H1637" s="1">
        <v>45251</v>
      </c>
      <c r="I1637" t="s">
        <v>21</v>
      </c>
      <c r="J1637" t="s">
        <v>27</v>
      </c>
      <c r="K1637" s="2">
        <v>1055.77</v>
      </c>
      <c r="L1637" t="s">
        <v>28</v>
      </c>
      <c r="M1637">
        <f>YEAR(Table1[[#This Row],[order_date]])</f>
        <v>2023</v>
      </c>
      <c r="N1637">
        <f>MONTH(Table1[[#This Row],[order_date]])</f>
        <v>11</v>
      </c>
      <c r="O1637" s="3">
        <f>Table1[[#This Row],[sales]]-Table1[[#This Row],[profit]]</f>
        <v>3168.5099999999998</v>
      </c>
      <c r="P1637" s="3">
        <f>Table1[[#This Row],[sales]]*Table1[[#This Row],[quantity]]</f>
        <v>33794.239999999998</v>
      </c>
      <c r="Q1637" s="9">
        <f>Table1[[#This Row],[delivery_date]]-Table1[[#This Row],[order_date]]</f>
        <v>7</v>
      </c>
    </row>
    <row r="1638" spans="1:17" x14ac:dyDescent="0.35">
      <c r="A1638" t="s">
        <v>1669</v>
      </c>
      <c r="B1638" t="s">
        <v>25</v>
      </c>
      <c r="C1638" t="s">
        <v>36</v>
      </c>
      <c r="D1638" s="2">
        <v>2723.45</v>
      </c>
      <c r="E1638">
        <v>0.28000000000000003</v>
      </c>
      <c r="F1638">
        <v>4</v>
      </c>
      <c r="G1638" s="1">
        <v>45535</v>
      </c>
      <c r="H1638" s="1">
        <v>45536</v>
      </c>
      <c r="I1638" t="s">
        <v>31</v>
      </c>
      <c r="J1638" t="s">
        <v>22</v>
      </c>
      <c r="K1638" s="2">
        <v>772.59</v>
      </c>
      <c r="L1638" t="s">
        <v>39</v>
      </c>
      <c r="M1638">
        <f>YEAR(Table1[[#This Row],[order_date]])</f>
        <v>2024</v>
      </c>
      <c r="N1638">
        <f>MONTH(Table1[[#This Row],[order_date]])</f>
        <v>8</v>
      </c>
      <c r="O1638" s="3">
        <f>Table1[[#This Row],[sales]]-Table1[[#This Row],[profit]]</f>
        <v>1950.8599999999997</v>
      </c>
      <c r="P1638" s="3">
        <f>Table1[[#This Row],[sales]]*Table1[[#This Row],[quantity]]</f>
        <v>10893.8</v>
      </c>
      <c r="Q1638" s="9">
        <f>Table1[[#This Row],[delivery_date]]-Table1[[#This Row],[order_date]]</f>
        <v>1</v>
      </c>
    </row>
    <row r="1639" spans="1:17" x14ac:dyDescent="0.35">
      <c r="A1639" t="s">
        <v>1670</v>
      </c>
      <c r="B1639" t="s">
        <v>25</v>
      </c>
      <c r="C1639" t="s">
        <v>26</v>
      </c>
      <c r="D1639" s="2">
        <v>3568.51</v>
      </c>
      <c r="E1639">
        <v>0.14000000000000001</v>
      </c>
      <c r="F1639">
        <v>1</v>
      </c>
      <c r="G1639" s="1">
        <v>44956</v>
      </c>
      <c r="H1639" s="1">
        <v>44963</v>
      </c>
      <c r="I1639" t="s">
        <v>21</v>
      </c>
      <c r="J1639" t="s">
        <v>27</v>
      </c>
      <c r="K1639" s="2">
        <v>694.99</v>
      </c>
      <c r="L1639" t="s">
        <v>23</v>
      </c>
      <c r="M1639">
        <f>YEAR(Table1[[#This Row],[order_date]])</f>
        <v>2023</v>
      </c>
      <c r="N1639">
        <f>MONTH(Table1[[#This Row],[order_date]])</f>
        <v>1</v>
      </c>
      <c r="O1639" s="3">
        <f>Table1[[#This Row],[sales]]-Table1[[#This Row],[profit]]</f>
        <v>2873.5200000000004</v>
      </c>
      <c r="P1639" s="3">
        <f>Table1[[#This Row],[sales]]*Table1[[#This Row],[quantity]]</f>
        <v>3568.51</v>
      </c>
      <c r="Q1639" s="9">
        <f>Table1[[#This Row],[delivery_date]]-Table1[[#This Row],[order_date]]</f>
        <v>7</v>
      </c>
    </row>
    <row r="1640" spans="1:17" x14ac:dyDescent="0.35">
      <c r="A1640" t="s">
        <v>1671</v>
      </c>
      <c r="B1640" t="s">
        <v>25</v>
      </c>
      <c r="C1640" t="s">
        <v>36</v>
      </c>
      <c r="D1640" s="2">
        <v>1165.77</v>
      </c>
      <c r="E1640">
        <v>0.13</v>
      </c>
      <c r="F1640">
        <v>4</v>
      </c>
      <c r="G1640" s="1">
        <v>45086</v>
      </c>
      <c r="H1640" s="1">
        <v>45088</v>
      </c>
      <c r="I1640" t="s">
        <v>15</v>
      </c>
      <c r="J1640" t="s">
        <v>22</v>
      </c>
      <c r="K1640" s="2">
        <v>194.67</v>
      </c>
      <c r="L1640" t="s">
        <v>17</v>
      </c>
      <c r="M1640">
        <f>YEAR(Table1[[#This Row],[order_date]])</f>
        <v>2023</v>
      </c>
      <c r="N1640">
        <f>MONTH(Table1[[#This Row],[order_date]])</f>
        <v>6</v>
      </c>
      <c r="O1640" s="3">
        <f>Table1[[#This Row],[sales]]-Table1[[#This Row],[profit]]</f>
        <v>971.1</v>
      </c>
      <c r="P1640" s="3">
        <f>Table1[[#This Row],[sales]]*Table1[[#This Row],[quantity]]</f>
        <v>4663.08</v>
      </c>
      <c r="Q1640" s="9">
        <f>Table1[[#This Row],[delivery_date]]-Table1[[#This Row],[order_date]]</f>
        <v>2</v>
      </c>
    </row>
    <row r="1641" spans="1:17" x14ac:dyDescent="0.35">
      <c r="A1641" t="s">
        <v>1672</v>
      </c>
      <c r="B1641" t="s">
        <v>41</v>
      </c>
      <c r="C1641" t="s">
        <v>14</v>
      </c>
      <c r="D1641" s="2">
        <v>3588.72</v>
      </c>
      <c r="E1641">
        <v>0.12</v>
      </c>
      <c r="F1641">
        <v>8</v>
      </c>
      <c r="G1641" s="1">
        <v>45360</v>
      </c>
      <c r="H1641" s="1">
        <v>45362</v>
      </c>
      <c r="I1641" t="s">
        <v>31</v>
      </c>
      <c r="J1641" t="s">
        <v>16</v>
      </c>
      <c r="K1641" s="2">
        <v>281.74</v>
      </c>
      <c r="L1641" t="s">
        <v>48</v>
      </c>
      <c r="M1641">
        <f>YEAR(Table1[[#This Row],[order_date]])</f>
        <v>2024</v>
      </c>
      <c r="N1641">
        <f>MONTH(Table1[[#This Row],[order_date]])</f>
        <v>3</v>
      </c>
      <c r="O1641" s="3">
        <f>Table1[[#This Row],[sales]]-Table1[[#This Row],[profit]]</f>
        <v>3306.9799999999996</v>
      </c>
      <c r="P1641" s="3">
        <f>Table1[[#This Row],[sales]]*Table1[[#This Row],[quantity]]</f>
        <v>28709.759999999998</v>
      </c>
      <c r="Q1641" s="9">
        <f>Table1[[#This Row],[delivery_date]]-Table1[[#This Row],[order_date]]</f>
        <v>2</v>
      </c>
    </row>
    <row r="1642" spans="1:17" x14ac:dyDescent="0.35">
      <c r="A1642" t="s">
        <v>1673</v>
      </c>
      <c r="B1642" t="s">
        <v>19</v>
      </c>
      <c r="C1642" t="s">
        <v>33</v>
      </c>
      <c r="D1642" s="2">
        <v>4579.91</v>
      </c>
      <c r="E1642">
        <v>0.49</v>
      </c>
      <c r="F1642">
        <v>9</v>
      </c>
      <c r="G1642" s="1">
        <v>44933</v>
      </c>
      <c r="H1642" s="1">
        <v>44938</v>
      </c>
      <c r="I1642" t="s">
        <v>31</v>
      </c>
      <c r="J1642" t="s">
        <v>22</v>
      </c>
      <c r="K1642" s="2">
        <v>1286.05</v>
      </c>
      <c r="L1642" t="s">
        <v>23</v>
      </c>
      <c r="M1642">
        <f>YEAR(Table1[[#This Row],[order_date]])</f>
        <v>2023</v>
      </c>
      <c r="N1642">
        <f>MONTH(Table1[[#This Row],[order_date]])</f>
        <v>1</v>
      </c>
      <c r="O1642" s="3">
        <f>Table1[[#This Row],[sales]]-Table1[[#This Row],[profit]]</f>
        <v>3293.8599999999997</v>
      </c>
      <c r="P1642" s="3">
        <f>Table1[[#This Row],[sales]]*Table1[[#This Row],[quantity]]</f>
        <v>41219.19</v>
      </c>
      <c r="Q1642" s="9">
        <f>Table1[[#This Row],[delivery_date]]-Table1[[#This Row],[order_date]]</f>
        <v>5</v>
      </c>
    </row>
    <row r="1643" spans="1:17" x14ac:dyDescent="0.35">
      <c r="A1643" t="s">
        <v>1674</v>
      </c>
      <c r="B1643" t="s">
        <v>25</v>
      </c>
      <c r="C1643" t="s">
        <v>33</v>
      </c>
      <c r="D1643" s="2">
        <v>1410.66</v>
      </c>
      <c r="E1643">
        <v>0.2</v>
      </c>
      <c r="F1643">
        <v>1</v>
      </c>
      <c r="G1643" s="1">
        <v>45371</v>
      </c>
      <c r="H1643" s="1">
        <v>45375</v>
      </c>
      <c r="I1643" t="s">
        <v>21</v>
      </c>
      <c r="J1643" t="s">
        <v>22</v>
      </c>
      <c r="K1643" s="2">
        <v>198.08</v>
      </c>
      <c r="L1643" t="s">
        <v>34</v>
      </c>
      <c r="M1643">
        <f>YEAR(Table1[[#This Row],[order_date]])</f>
        <v>2024</v>
      </c>
      <c r="N1643">
        <f>MONTH(Table1[[#This Row],[order_date]])</f>
        <v>3</v>
      </c>
      <c r="O1643" s="3">
        <f>Table1[[#This Row],[sales]]-Table1[[#This Row],[profit]]</f>
        <v>1212.5800000000002</v>
      </c>
      <c r="P1643" s="3">
        <f>Table1[[#This Row],[sales]]*Table1[[#This Row],[quantity]]</f>
        <v>1410.66</v>
      </c>
      <c r="Q1643" s="9">
        <f>Table1[[#This Row],[delivery_date]]-Table1[[#This Row],[order_date]]</f>
        <v>4</v>
      </c>
    </row>
    <row r="1644" spans="1:17" x14ac:dyDescent="0.35">
      <c r="A1644" t="s">
        <v>1675</v>
      </c>
      <c r="B1644" t="s">
        <v>25</v>
      </c>
      <c r="C1644" t="s">
        <v>20</v>
      </c>
      <c r="D1644" s="2">
        <v>1243.46</v>
      </c>
      <c r="E1644">
        <v>0.16</v>
      </c>
      <c r="F1644">
        <v>6</v>
      </c>
      <c r="G1644" s="1">
        <v>45641</v>
      </c>
      <c r="H1644" s="1">
        <v>45644</v>
      </c>
      <c r="I1644" t="s">
        <v>21</v>
      </c>
      <c r="J1644" t="s">
        <v>16</v>
      </c>
      <c r="K1644" s="2">
        <v>303.22000000000003</v>
      </c>
      <c r="L1644" t="s">
        <v>39</v>
      </c>
      <c r="M1644">
        <f>YEAR(Table1[[#This Row],[order_date]])</f>
        <v>2024</v>
      </c>
      <c r="N1644">
        <f>MONTH(Table1[[#This Row],[order_date]])</f>
        <v>12</v>
      </c>
      <c r="O1644" s="3">
        <f>Table1[[#This Row],[sales]]-Table1[[#This Row],[profit]]</f>
        <v>940.24</v>
      </c>
      <c r="P1644" s="3">
        <f>Table1[[#This Row],[sales]]*Table1[[#This Row],[quantity]]</f>
        <v>7460.76</v>
      </c>
      <c r="Q1644" s="9">
        <f>Table1[[#This Row],[delivery_date]]-Table1[[#This Row],[order_date]]</f>
        <v>3</v>
      </c>
    </row>
    <row r="1645" spans="1:17" x14ac:dyDescent="0.35">
      <c r="A1645" t="s">
        <v>1676</v>
      </c>
      <c r="B1645" t="s">
        <v>41</v>
      </c>
      <c r="C1645" t="s">
        <v>14</v>
      </c>
      <c r="D1645" s="2">
        <v>611.63</v>
      </c>
      <c r="E1645">
        <v>0.21</v>
      </c>
      <c r="F1645">
        <v>4</v>
      </c>
      <c r="G1645" s="1">
        <v>45235</v>
      </c>
      <c r="H1645" s="1">
        <v>45241</v>
      </c>
      <c r="I1645" t="s">
        <v>31</v>
      </c>
      <c r="J1645" t="s">
        <v>27</v>
      </c>
      <c r="K1645" s="2">
        <v>60.15</v>
      </c>
      <c r="L1645" t="s">
        <v>39</v>
      </c>
      <c r="M1645">
        <f>YEAR(Table1[[#This Row],[order_date]])</f>
        <v>2023</v>
      </c>
      <c r="N1645">
        <f>MONTH(Table1[[#This Row],[order_date]])</f>
        <v>11</v>
      </c>
      <c r="O1645" s="3">
        <f>Table1[[#This Row],[sales]]-Table1[[#This Row],[profit]]</f>
        <v>551.48</v>
      </c>
      <c r="P1645" s="3">
        <f>Table1[[#This Row],[sales]]*Table1[[#This Row],[quantity]]</f>
        <v>2446.52</v>
      </c>
      <c r="Q1645" s="9">
        <f>Table1[[#This Row],[delivery_date]]-Table1[[#This Row],[order_date]]</f>
        <v>6</v>
      </c>
    </row>
    <row r="1646" spans="1:17" x14ac:dyDescent="0.35">
      <c r="A1646" t="s">
        <v>1677</v>
      </c>
      <c r="B1646" t="s">
        <v>25</v>
      </c>
      <c r="C1646" t="s">
        <v>26</v>
      </c>
      <c r="D1646" s="2">
        <v>1407.35</v>
      </c>
      <c r="E1646">
        <v>0.06</v>
      </c>
      <c r="F1646">
        <v>8</v>
      </c>
      <c r="G1646" s="1">
        <v>45516</v>
      </c>
      <c r="H1646" s="1">
        <v>45518</v>
      </c>
      <c r="I1646" t="s">
        <v>21</v>
      </c>
      <c r="J1646" t="s">
        <v>16</v>
      </c>
      <c r="K1646" s="2">
        <v>390.18</v>
      </c>
      <c r="L1646" t="s">
        <v>17</v>
      </c>
      <c r="M1646">
        <f>YEAR(Table1[[#This Row],[order_date]])</f>
        <v>2024</v>
      </c>
      <c r="N1646">
        <f>MONTH(Table1[[#This Row],[order_date]])</f>
        <v>8</v>
      </c>
      <c r="O1646" s="3">
        <f>Table1[[#This Row],[sales]]-Table1[[#This Row],[profit]]</f>
        <v>1017.1699999999998</v>
      </c>
      <c r="P1646" s="3">
        <f>Table1[[#This Row],[sales]]*Table1[[#This Row],[quantity]]</f>
        <v>11258.8</v>
      </c>
      <c r="Q1646" s="9">
        <f>Table1[[#This Row],[delivery_date]]-Table1[[#This Row],[order_date]]</f>
        <v>2</v>
      </c>
    </row>
    <row r="1647" spans="1:17" x14ac:dyDescent="0.35">
      <c r="A1647" t="s">
        <v>1678</v>
      </c>
      <c r="B1647" t="s">
        <v>13</v>
      </c>
      <c r="C1647" t="s">
        <v>26</v>
      </c>
      <c r="D1647" s="2">
        <v>2725.38</v>
      </c>
      <c r="E1647">
        <v>0.1</v>
      </c>
      <c r="F1647">
        <v>1</v>
      </c>
      <c r="G1647" s="1">
        <v>45589</v>
      </c>
      <c r="H1647" s="1">
        <v>45595</v>
      </c>
      <c r="I1647" t="s">
        <v>21</v>
      </c>
      <c r="J1647" t="s">
        <v>27</v>
      </c>
      <c r="K1647" s="2">
        <v>621.39</v>
      </c>
      <c r="L1647" t="s">
        <v>17</v>
      </c>
      <c r="M1647">
        <f>YEAR(Table1[[#This Row],[order_date]])</f>
        <v>2024</v>
      </c>
      <c r="N1647">
        <f>MONTH(Table1[[#This Row],[order_date]])</f>
        <v>10</v>
      </c>
      <c r="O1647" s="3">
        <f>Table1[[#This Row],[sales]]-Table1[[#This Row],[profit]]</f>
        <v>2103.9900000000002</v>
      </c>
      <c r="P1647" s="3">
        <f>Table1[[#This Row],[sales]]*Table1[[#This Row],[quantity]]</f>
        <v>2725.38</v>
      </c>
      <c r="Q1647" s="9">
        <f>Table1[[#This Row],[delivery_date]]-Table1[[#This Row],[order_date]]</f>
        <v>6</v>
      </c>
    </row>
    <row r="1648" spans="1:17" x14ac:dyDescent="0.35">
      <c r="A1648" t="s">
        <v>1679</v>
      </c>
      <c r="B1648" t="s">
        <v>13</v>
      </c>
      <c r="C1648" t="s">
        <v>14</v>
      </c>
      <c r="D1648" s="2">
        <v>4180.3100000000004</v>
      </c>
      <c r="E1648">
        <v>0.25</v>
      </c>
      <c r="F1648">
        <v>5</v>
      </c>
      <c r="G1648" s="1">
        <v>45304</v>
      </c>
      <c r="H1648" s="1">
        <v>45311</v>
      </c>
      <c r="I1648" t="s">
        <v>21</v>
      </c>
      <c r="J1648" t="s">
        <v>22</v>
      </c>
      <c r="K1648" s="2">
        <v>536.51</v>
      </c>
      <c r="L1648" t="s">
        <v>23</v>
      </c>
      <c r="M1648">
        <f>YEAR(Table1[[#This Row],[order_date]])</f>
        <v>2024</v>
      </c>
      <c r="N1648">
        <f>MONTH(Table1[[#This Row],[order_date]])</f>
        <v>1</v>
      </c>
      <c r="O1648" s="3">
        <f>Table1[[#This Row],[sales]]-Table1[[#This Row],[profit]]</f>
        <v>3643.8</v>
      </c>
      <c r="P1648" s="3">
        <f>Table1[[#This Row],[sales]]*Table1[[#This Row],[quantity]]</f>
        <v>20901.550000000003</v>
      </c>
      <c r="Q1648" s="9">
        <f>Table1[[#This Row],[delivery_date]]-Table1[[#This Row],[order_date]]</f>
        <v>7</v>
      </c>
    </row>
    <row r="1649" spans="1:17" x14ac:dyDescent="0.35">
      <c r="A1649" t="s">
        <v>1680</v>
      </c>
      <c r="B1649" t="s">
        <v>19</v>
      </c>
      <c r="C1649" t="s">
        <v>26</v>
      </c>
      <c r="D1649" s="2">
        <v>1466.12</v>
      </c>
      <c r="E1649">
        <v>0.4</v>
      </c>
      <c r="F1649">
        <v>1</v>
      </c>
      <c r="G1649" s="1">
        <v>45113</v>
      </c>
      <c r="H1649" s="1">
        <v>45116</v>
      </c>
      <c r="I1649" t="s">
        <v>31</v>
      </c>
      <c r="J1649" t="s">
        <v>16</v>
      </c>
      <c r="K1649" s="2">
        <v>351.32</v>
      </c>
      <c r="L1649" t="s">
        <v>17</v>
      </c>
      <c r="M1649">
        <f>YEAR(Table1[[#This Row],[order_date]])</f>
        <v>2023</v>
      </c>
      <c r="N1649">
        <f>MONTH(Table1[[#This Row],[order_date]])</f>
        <v>7</v>
      </c>
      <c r="O1649" s="3">
        <f>Table1[[#This Row],[sales]]-Table1[[#This Row],[profit]]</f>
        <v>1114.8</v>
      </c>
      <c r="P1649" s="3">
        <f>Table1[[#This Row],[sales]]*Table1[[#This Row],[quantity]]</f>
        <v>1466.12</v>
      </c>
      <c r="Q1649" s="9">
        <f>Table1[[#This Row],[delivery_date]]-Table1[[#This Row],[order_date]]</f>
        <v>3</v>
      </c>
    </row>
    <row r="1650" spans="1:17" x14ac:dyDescent="0.35">
      <c r="A1650" t="s">
        <v>1681</v>
      </c>
      <c r="B1650" t="s">
        <v>25</v>
      </c>
      <c r="C1650" t="s">
        <v>20</v>
      </c>
      <c r="D1650" s="2">
        <v>3143.61</v>
      </c>
      <c r="E1650">
        <v>0.44</v>
      </c>
      <c r="F1650">
        <v>4</v>
      </c>
      <c r="G1650" s="1">
        <v>45277</v>
      </c>
      <c r="H1650" s="1">
        <v>45282</v>
      </c>
      <c r="I1650" t="s">
        <v>21</v>
      </c>
      <c r="J1650" t="s">
        <v>22</v>
      </c>
      <c r="K1650" s="2">
        <v>396.32</v>
      </c>
      <c r="L1650" t="s">
        <v>34</v>
      </c>
      <c r="M1650">
        <f>YEAR(Table1[[#This Row],[order_date]])</f>
        <v>2023</v>
      </c>
      <c r="N1650">
        <f>MONTH(Table1[[#This Row],[order_date]])</f>
        <v>12</v>
      </c>
      <c r="O1650" s="3">
        <f>Table1[[#This Row],[sales]]-Table1[[#This Row],[profit]]</f>
        <v>2747.29</v>
      </c>
      <c r="P1650" s="3">
        <f>Table1[[#This Row],[sales]]*Table1[[#This Row],[quantity]]</f>
        <v>12574.44</v>
      </c>
      <c r="Q1650" s="9">
        <f>Table1[[#This Row],[delivery_date]]-Table1[[#This Row],[order_date]]</f>
        <v>5</v>
      </c>
    </row>
    <row r="1651" spans="1:17" x14ac:dyDescent="0.35">
      <c r="A1651" t="s">
        <v>1682</v>
      </c>
      <c r="B1651" t="s">
        <v>41</v>
      </c>
      <c r="C1651" t="s">
        <v>36</v>
      </c>
      <c r="D1651" s="2">
        <v>2449.9899999999998</v>
      </c>
      <c r="E1651">
        <v>0.43</v>
      </c>
      <c r="F1651">
        <v>2</v>
      </c>
      <c r="G1651" s="1">
        <v>44954</v>
      </c>
      <c r="H1651" s="1">
        <v>44959</v>
      </c>
      <c r="I1651" t="s">
        <v>21</v>
      </c>
      <c r="J1651" t="s">
        <v>16</v>
      </c>
      <c r="K1651" s="2">
        <v>254.02</v>
      </c>
      <c r="L1651" t="s">
        <v>48</v>
      </c>
      <c r="M1651">
        <f>YEAR(Table1[[#This Row],[order_date]])</f>
        <v>2023</v>
      </c>
      <c r="N1651">
        <f>MONTH(Table1[[#This Row],[order_date]])</f>
        <v>1</v>
      </c>
      <c r="O1651" s="3">
        <f>Table1[[#This Row],[sales]]-Table1[[#This Row],[profit]]</f>
        <v>2195.9699999999998</v>
      </c>
      <c r="P1651" s="3">
        <f>Table1[[#This Row],[sales]]*Table1[[#This Row],[quantity]]</f>
        <v>4899.9799999999996</v>
      </c>
      <c r="Q1651" s="9">
        <f>Table1[[#This Row],[delivery_date]]-Table1[[#This Row],[order_date]]</f>
        <v>5</v>
      </c>
    </row>
    <row r="1652" spans="1:17" x14ac:dyDescent="0.35">
      <c r="A1652" t="s">
        <v>1683</v>
      </c>
      <c r="B1652" t="s">
        <v>13</v>
      </c>
      <c r="C1652" t="s">
        <v>33</v>
      </c>
      <c r="D1652" s="2">
        <v>1514.04</v>
      </c>
      <c r="E1652">
        <v>0.47</v>
      </c>
      <c r="F1652">
        <v>9</v>
      </c>
      <c r="G1652" s="1">
        <v>45416</v>
      </c>
      <c r="H1652" s="1">
        <v>45422</v>
      </c>
      <c r="I1652" t="s">
        <v>21</v>
      </c>
      <c r="J1652" t="s">
        <v>27</v>
      </c>
      <c r="K1652" s="2">
        <v>381.42</v>
      </c>
      <c r="L1652" t="s">
        <v>17</v>
      </c>
      <c r="M1652">
        <f>YEAR(Table1[[#This Row],[order_date]])</f>
        <v>2024</v>
      </c>
      <c r="N1652">
        <f>MONTH(Table1[[#This Row],[order_date]])</f>
        <v>5</v>
      </c>
      <c r="O1652" s="3">
        <f>Table1[[#This Row],[sales]]-Table1[[#This Row],[profit]]</f>
        <v>1132.6199999999999</v>
      </c>
      <c r="P1652" s="3">
        <f>Table1[[#This Row],[sales]]*Table1[[#This Row],[quantity]]</f>
        <v>13626.36</v>
      </c>
      <c r="Q1652" s="9">
        <f>Table1[[#This Row],[delivery_date]]-Table1[[#This Row],[order_date]]</f>
        <v>6</v>
      </c>
    </row>
    <row r="1653" spans="1:17" x14ac:dyDescent="0.35">
      <c r="A1653" t="s">
        <v>1684</v>
      </c>
      <c r="B1653" t="s">
        <v>41</v>
      </c>
      <c r="C1653" t="s">
        <v>14</v>
      </c>
      <c r="D1653" s="2">
        <v>2600.7600000000002</v>
      </c>
      <c r="E1653">
        <v>0.06</v>
      </c>
      <c r="F1653">
        <v>2</v>
      </c>
      <c r="G1653" s="1">
        <v>45270</v>
      </c>
      <c r="H1653" s="1">
        <v>45272</v>
      </c>
      <c r="I1653" t="s">
        <v>31</v>
      </c>
      <c r="J1653" t="s">
        <v>16</v>
      </c>
      <c r="K1653" s="2">
        <v>734.68</v>
      </c>
      <c r="L1653" t="s">
        <v>48</v>
      </c>
      <c r="M1653">
        <f>YEAR(Table1[[#This Row],[order_date]])</f>
        <v>2023</v>
      </c>
      <c r="N1653">
        <f>MONTH(Table1[[#This Row],[order_date]])</f>
        <v>12</v>
      </c>
      <c r="O1653" s="3">
        <f>Table1[[#This Row],[sales]]-Table1[[#This Row],[profit]]</f>
        <v>1866.0800000000004</v>
      </c>
      <c r="P1653" s="3">
        <f>Table1[[#This Row],[sales]]*Table1[[#This Row],[quantity]]</f>
        <v>5201.5200000000004</v>
      </c>
      <c r="Q1653" s="9">
        <f>Table1[[#This Row],[delivery_date]]-Table1[[#This Row],[order_date]]</f>
        <v>2</v>
      </c>
    </row>
    <row r="1654" spans="1:17" x14ac:dyDescent="0.35">
      <c r="A1654" t="s">
        <v>1685</v>
      </c>
      <c r="B1654" t="s">
        <v>41</v>
      </c>
      <c r="C1654" t="s">
        <v>33</v>
      </c>
      <c r="D1654" s="2">
        <v>923.02</v>
      </c>
      <c r="E1654">
        <v>0.02</v>
      </c>
      <c r="F1654">
        <v>4</v>
      </c>
      <c r="G1654" s="1">
        <v>45617</v>
      </c>
      <c r="H1654" s="1">
        <v>45618</v>
      </c>
      <c r="I1654" t="s">
        <v>15</v>
      </c>
      <c r="J1654" t="s">
        <v>16</v>
      </c>
      <c r="K1654" s="2">
        <v>58.12</v>
      </c>
      <c r="L1654" t="s">
        <v>34</v>
      </c>
      <c r="M1654">
        <f>YEAR(Table1[[#This Row],[order_date]])</f>
        <v>2024</v>
      </c>
      <c r="N1654">
        <f>MONTH(Table1[[#This Row],[order_date]])</f>
        <v>11</v>
      </c>
      <c r="O1654" s="3">
        <f>Table1[[#This Row],[sales]]-Table1[[#This Row],[profit]]</f>
        <v>864.9</v>
      </c>
      <c r="P1654" s="3">
        <f>Table1[[#This Row],[sales]]*Table1[[#This Row],[quantity]]</f>
        <v>3692.08</v>
      </c>
      <c r="Q1654" s="9">
        <f>Table1[[#This Row],[delivery_date]]-Table1[[#This Row],[order_date]]</f>
        <v>1</v>
      </c>
    </row>
    <row r="1655" spans="1:17" x14ac:dyDescent="0.35">
      <c r="A1655" t="s">
        <v>1686</v>
      </c>
      <c r="B1655" t="s">
        <v>13</v>
      </c>
      <c r="C1655" t="s">
        <v>36</v>
      </c>
      <c r="D1655" s="2">
        <v>3233.93</v>
      </c>
      <c r="E1655">
        <v>0.05</v>
      </c>
      <c r="F1655">
        <v>3</v>
      </c>
      <c r="G1655" s="1">
        <v>45648</v>
      </c>
      <c r="H1655" s="1">
        <v>45652</v>
      </c>
      <c r="I1655" t="s">
        <v>31</v>
      </c>
      <c r="J1655" t="s">
        <v>27</v>
      </c>
      <c r="K1655" s="2">
        <v>232.06</v>
      </c>
      <c r="L1655" t="s">
        <v>48</v>
      </c>
      <c r="M1655">
        <f>YEAR(Table1[[#This Row],[order_date]])</f>
        <v>2024</v>
      </c>
      <c r="N1655">
        <f>MONTH(Table1[[#This Row],[order_date]])</f>
        <v>12</v>
      </c>
      <c r="O1655" s="3">
        <f>Table1[[#This Row],[sales]]-Table1[[#This Row],[profit]]</f>
        <v>3001.87</v>
      </c>
      <c r="P1655" s="3">
        <f>Table1[[#This Row],[sales]]*Table1[[#This Row],[quantity]]</f>
        <v>9701.7899999999991</v>
      </c>
      <c r="Q1655" s="9">
        <f>Table1[[#This Row],[delivery_date]]-Table1[[#This Row],[order_date]]</f>
        <v>4</v>
      </c>
    </row>
    <row r="1656" spans="1:17" x14ac:dyDescent="0.35">
      <c r="A1656" t="s">
        <v>1687</v>
      </c>
      <c r="B1656" t="s">
        <v>41</v>
      </c>
      <c r="C1656" t="s">
        <v>14</v>
      </c>
      <c r="D1656" s="2">
        <v>666.75</v>
      </c>
      <c r="E1656">
        <v>0.3</v>
      </c>
      <c r="F1656">
        <v>1</v>
      </c>
      <c r="G1656" s="1">
        <v>45432</v>
      </c>
      <c r="H1656" s="1">
        <v>45435</v>
      </c>
      <c r="I1656" t="s">
        <v>31</v>
      </c>
      <c r="J1656" t="s">
        <v>22</v>
      </c>
      <c r="K1656" s="2">
        <v>181.06</v>
      </c>
      <c r="L1656" t="s">
        <v>34</v>
      </c>
      <c r="M1656">
        <f>YEAR(Table1[[#This Row],[order_date]])</f>
        <v>2024</v>
      </c>
      <c r="N1656">
        <f>MONTH(Table1[[#This Row],[order_date]])</f>
        <v>5</v>
      </c>
      <c r="O1656" s="3">
        <f>Table1[[#This Row],[sales]]-Table1[[#This Row],[profit]]</f>
        <v>485.69</v>
      </c>
      <c r="P1656" s="3">
        <f>Table1[[#This Row],[sales]]*Table1[[#This Row],[quantity]]</f>
        <v>666.75</v>
      </c>
      <c r="Q1656" s="9">
        <f>Table1[[#This Row],[delivery_date]]-Table1[[#This Row],[order_date]]</f>
        <v>3</v>
      </c>
    </row>
    <row r="1657" spans="1:17" x14ac:dyDescent="0.35">
      <c r="A1657" t="s">
        <v>1688</v>
      </c>
      <c r="B1657" t="s">
        <v>13</v>
      </c>
      <c r="C1657" t="s">
        <v>36</v>
      </c>
      <c r="D1657" s="2">
        <v>3681.8</v>
      </c>
      <c r="E1657">
        <v>0.28000000000000003</v>
      </c>
      <c r="F1657">
        <v>1</v>
      </c>
      <c r="G1657" s="1">
        <v>45122</v>
      </c>
      <c r="H1657" s="1">
        <v>45125</v>
      </c>
      <c r="I1657" t="s">
        <v>21</v>
      </c>
      <c r="J1657" t="s">
        <v>16</v>
      </c>
      <c r="K1657" s="2">
        <v>1055.98</v>
      </c>
      <c r="L1657" t="s">
        <v>39</v>
      </c>
      <c r="M1657">
        <f>YEAR(Table1[[#This Row],[order_date]])</f>
        <v>2023</v>
      </c>
      <c r="N1657">
        <f>MONTH(Table1[[#This Row],[order_date]])</f>
        <v>7</v>
      </c>
      <c r="O1657" s="3">
        <f>Table1[[#This Row],[sales]]-Table1[[#This Row],[profit]]</f>
        <v>2625.82</v>
      </c>
      <c r="P1657" s="3">
        <f>Table1[[#This Row],[sales]]*Table1[[#This Row],[quantity]]</f>
        <v>3681.8</v>
      </c>
      <c r="Q1657" s="9">
        <f>Table1[[#This Row],[delivery_date]]-Table1[[#This Row],[order_date]]</f>
        <v>3</v>
      </c>
    </row>
    <row r="1658" spans="1:17" x14ac:dyDescent="0.35">
      <c r="A1658" t="s">
        <v>1689</v>
      </c>
      <c r="B1658" t="s">
        <v>41</v>
      </c>
      <c r="C1658" t="s">
        <v>26</v>
      </c>
      <c r="D1658" s="2">
        <v>970.79</v>
      </c>
      <c r="E1658">
        <v>0.34</v>
      </c>
      <c r="F1658">
        <v>2</v>
      </c>
      <c r="G1658" s="1">
        <v>45181</v>
      </c>
      <c r="H1658" s="1">
        <v>45188</v>
      </c>
      <c r="I1658" t="s">
        <v>31</v>
      </c>
      <c r="J1658" t="s">
        <v>22</v>
      </c>
      <c r="K1658" s="2">
        <v>219.95</v>
      </c>
      <c r="L1658" t="s">
        <v>34</v>
      </c>
      <c r="M1658">
        <f>YEAR(Table1[[#This Row],[order_date]])</f>
        <v>2023</v>
      </c>
      <c r="N1658">
        <f>MONTH(Table1[[#This Row],[order_date]])</f>
        <v>9</v>
      </c>
      <c r="O1658" s="3">
        <f>Table1[[#This Row],[sales]]-Table1[[#This Row],[profit]]</f>
        <v>750.83999999999992</v>
      </c>
      <c r="P1658" s="3">
        <f>Table1[[#This Row],[sales]]*Table1[[#This Row],[quantity]]</f>
        <v>1941.58</v>
      </c>
      <c r="Q1658" s="9">
        <f>Table1[[#This Row],[delivery_date]]-Table1[[#This Row],[order_date]]</f>
        <v>7</v>
      </c>
    </row>
    <row r="1659" spans="1:17" x14ac:dyDescent="0.35">
      <c r="A1659" t="s">
        <v>1690</v>
      </c>
      <c r="B1659" t="s">
        <v>13</v>
      </c>
      <c r="C1659" t="s">
        <v>26</v>
      </c>
      <c r="D1659" s="2">
        <v>4990.9799999999996</v>
      </c>
      <c r="E1659">
        <v>0.19</v>
      </c>
      <c r="F1659">
        <v>8</v>
      </c>
      <c r="G1659" s="1">
        <v>45141</v>
      </c>
      <c r="H1659" s="1">
        <v>45146</v>
      </c>
      <c r="I1659" t="s">
        <v>21</v>
      </c>
      <c r="J1659" t="s">
        <v>27</v>
      </c>
      <c r="K1659" s="2">
        <v>786.75</v>
      </c>
      <c r="L1659" t="s">
        <v>23</v>
      </c>
      <c r="M1659">
        <f>YEAR(Table1[[#This Row],[order_date]])</f>
        <v>2023</v>
      </c>
      <c r="N1659">
        <f>MONTH(Table1[[#This Row],[order_date]])</f>
        <v>8</v>
      </c>
      <c r="O1659" s="3">
        <f>Table1[[#This Row],[sales]]-Table1[[#This Row],[profit]]</f>
        <v>4204.2299999999996</v>
      </c>
      <c r="P1659" s="3">
        <f>Table1[[#This Row],[sales]]*Table1[[#This Row],[quantity]]</f>
        <v>39927.839999999997</v>
      </c>
      <c r="Q1659" s="9">
        <f>Table1[[#This Row],[delivery_date]]-Table1[[#This Row],[order_date]]</f>
        <v>5</v>
      </c>
    </row>
    <row r="1660" spans="1:17" x14ac:dyDescent="0.35">
      <c r="A1660" t="s">
        <v>1691</v>
      </c>
      <c r="B1660" t="s">
        <v>25</v>
      </c>
      <c r="C1660" t="s">
        <v>26</v>
      </c>
      <c r="D1660" s="2">
        <v>4136</v>
      </c>
      <c r="E1660">
        <v>0.2</v>
      </c>
      <c r="F1660">
        <v>2</v>
      </c>
      <c r="G1660" s="1">
        <v>45639</v>
      </c>
      <c r="H1660" s="1">
        <v>45642</v>
      </c>
      <c r="I1660" t="s">
        <v>21</v>
      </c>
      <c r="J1660" t="s">
        <v>22</v>
      </c>
      <c r="K1660" s="2">
        <v>741.73</v>
      </c>
      <c r="L1660" t="s">
        <v>48</v>
      </c>
      <c r="M1660">
        <f>YEAR(Table1[[#This Row],[order_date]])</f>
        <v>2024</v>
      </c>
      <c r="N1660">
        <f>MONTH(Table1[[#This Row],[order_date]])</f>
        <v>12</v>
      </c>
      <c r="O1660" s="3">
        <f>Table1[[#This Row],[sales]]-Table1[[#This Row],[profit]]</f>
        <v>3394.27</v>
      </c>
      <c r="P1660" s="3">
        <f>Table1[[#This Row],[sales]]*Table1[[#This Row],[quantity]]</f>
        <v>8272</v>
      </c>
      <c r="Q1660" s="9">
        <f>Table1[[#This Row],[delivery_date]]-Table1[[#This Row],[order_date]]</f>
        <v>3</v>
      </c>
    </row>
    <row r="1661" spans="1:17" x14ac:dyDescent="0.35">
      <c r="A1661" t="s">
        <v>1692</v>
      </c>
      <c r="B1661" t="s">
        <v>19</v>
      </c>
      <c r="C1661" t="s">
        <v>36</v>
      </c>
      <c r="D1661" s="2">
        <v>1784.82</v>
      </c>
      <c r="E1661">
        <v>0.27</v>
      </c>
      <c r="F1661">
        <v>1</v>
      </c>
      <c r="G1661" s="1">
        <v>45041</v>
      </c>
      <c r="H1661" s="1">
        <v>45042</v>
      </c>
      <c r="I1661" t="s">
        <v>15</v>
      </c>
      <c r="J1661" t="s">
        <v>22</v>
      </c>
      <c r="K1661" s="2">
        <v>254.78</v>
      </c>
      <c r="L1661" t="s">
        <v>48</v>
      </c>
      <c r="M1661">
        <f>YEAR(Table1[[#This Row],[order_date]])</f>
        <v>2023</v>
      </c>
      <c r="N1661">
        <f>MONTH(Table1[[#This Row],[order_date]])</f>
        <v>4</v>
      </c>
      <c r="O1661" s="3">
        <f>Table1[[#This Row],[sales]]-Table1[[#This Row],[profit]]</f>
        <v>1530.04</v>
      </c>
      <c r="P1661" s="3">
        <f>Table1[[#This Row],[sales]]*Table1[[#This Row],[quantity]]</f>
        <v>1784.82</v>
      </c>
      <c r="Q1661" s="9">
        <f>Table1[[#This Row],[delivery_date]]-Table1[[#This Row],[order_date]]</f>
        <v>1</v>
      </c>
    </row>
    <row r="1662" spans="1:17" x14ac:dyDescent="0.35">
      <c r="A1662" t="s">
        <v>1693</v>
      </c>
      <c r="B1662" t="s">
        <v>13</v>
      </c>
      <c r="C1662" t="s">
        <v>36</v>
      </c>
      <c r="D1662" s="2">
        <v>2188.4</v>
      </c>
      <c r="E1662">
        <v>0.04</v>
      </c>
      <c r="F1662">
        <v>6</v>
      </c>
      <c r="G1662" s="1">
        <v>45577</v>
      </c>
      <c r="H1662" s="1">
        <v>45579</v>
      </c>
      <c r="I1662" t="s">
        <v>21</v>
      </c>
      <c r="J1662" t="s">
        <v>27</v>
      </c>
      <c r="K1662" s="2">
        <v>625.79999999999995</v>
      </c>
      <c r="L1662" t="s">
        <v>17</v>
      </c>
      <c r="M1662">
        <f>YEAR(Table1[[#This Row],[order_date]])</f>
        <v>2024</v>
      </c>
      <c r="N1662">
        <f>MONTH(Table1[[#This Row],[order_date]])</f>
        <v>10</v>
      </c>
      <c r="O1662" s="3">
        <f>Table1[[#This Row],[sales]]-Table1[[#This Row],[profit]]</f>
        <v>1562.6000000000001</v>
      </c>
      <c r="P1662" s="3">
        <f>Table1[[#This Row],[sales]]*Table1[[#This Row],[quantity]]</f>
        <v>13130.400000000001</v>
      </c>
      <c r="Q1662" s="9">
        <f>Table1[[#This Row],[delivery_date]]-Table1[[#This Row],[order_date]]</f>
        <v>2</v>
      </c>
    </row>
    <row r="1663" spans="1:17" x14ac:dyDescent="0.35">
      <c r="A1663" t="s">
        <v>1694</v>
      </c>
      <c r="B1663" t="s">
        <v>13</v>
      </c>
      <c r="C1663" t="s">
        <v>36</v>
      </c>
      <c r="D1663" s="2">
        <v>1370.04</v>
      </c>
      <c r="E1663">
        <v>0.4</v>
      </c>
      <c r="F1663">
        <v>1</v>
      </c>
      <c r="G1663" s="1">
        <v>45065</v>
      </c>
      <c r="H1663" s="1">
        <v>45069</v>
      </c>
      <c r="I1663" t="s">
        <v>31</v>
      </c>
      <c r="J1663" t="s">
        <v>16</v>
      </c>
      <c r="K1663" s="2">
        <v>301.92</v>
      </c>
      <c r="L1663" t="s">
        <v>39</v>
      </c>
      <c r="M1663">
        <f>YEAR(Table1[[#This Row],[order_date]])</f>
        <v>2023</v>
      </c>
      <c r="N1663">
        <f>MONTH(Table1[[#This Row],[order_date]])</f>
        <v>5</v>
      </c>
      <c r="O1663" s="3">
        <f>Table1[[#This Row],[sales]]-Table1[[#This Row],[profit]]</f>
        <v>1068.1199999999999</v>
      </c>
      <c r="P1663" s="3">
        <f>Table1[[#This Row],[sales]]*Table1[[#This Row],[quantity]]</f>
        <v>1370.04</v>
      </c>
      <c r="Q1663" s="9">
        <f>Table1[[#This Row],[delivery_date]]-Table1[[#This Row],[order_date]]</f>
        <v>4</v>
      </c>
    </row>
    <row r="1664" spans="1:17" x14ac:dyDescent="0.35">
      <c r="A1664" t="s">
        <v>1695</v>
      </c>
      <c r="B1664" t="s">
        <v>19</v>
      </c>
      <c r="C1664" t="s">
        <v>33</v>
      </c>
      <c r="D1664" s="2">
        <v>3858.86</v>
      </c>
      <c r="E1664">
        <v>0.46</v>
      </c>
      <c r="F1664">
        <v>9</v>
      </c>
      <c r="G1664" s="1">
        <v>45637</v>
      </c>
      <c r="H1664" s="1">
        <v>45644</v>
      </c>
      <c r="I1664" t="s">
        <v>21</v>
      </c>
      <c r="J1664" t="s">
        <v>22</v>
      </c>
      <c r="K1664" s="2">
        <v>1107.49</v>
      </c>
      <c r="L1664" t="s">
        <v>28</v>
      </c>
      <c r="M1664">
        <f>YEAR(Table1[[#This Row],[order_date]])</f>
        <v>2024</v>
      </c>
      <c r="N1664">
        <f>MONTH(Table1[[#This Row],[order_date]])</f>
        <v>12</v>
      </c>
      <c r="O1664" s="3">
        <f>Table1[[#This Row],[sales]]-Table1[[#This Row],[profit]]</f>
        <v>2751.37</v>
      </c>
      <c r="P1664" s="3">
        <f>Table1[[#This Row],[sales]]*Table1[[#This Row],[quantity]]</f>
        <v>34729.74</v>
      </c>
      <c r="Q1664" s="9">
        <f>Table1[[#This Row],[delivery_date]]-Table1[[#This Row],[order_date]]</f>
        <v>7</v>
      </c>
    </row>
    <row r="1665" spans="1:17" x14ac:dyDescent="0.35">
      <c r="A1665" t="s">
        <v>1696</v>
      </c>
      <c r="B1665" t="s">
        <v>13</v>
      </c>
      <c r="C1665" t="s">
        <v>36</v>
      </c>
      <c r="D1665" s="2">
        <v>1965.56</v>
      </c>
      <c r="E1665">
        <v>0.19</v>
      </c>
      <c r="F1665">
        <v>6</v>
      </c>
      <c r="G1665" s="1">
        <v>45455</v>
      </c>
      <c r="H1665" s="1">
        <v>45459</v>
      </c>
      <c r="I1665" t="s">
        <v>31</v>
      </c>
      <c r="J1665" t="s">
        <v>22</v>
      </c>
      <c r="K1665" s="2">
        <v>542.49</v>
      </c>
      <c r="L1665" t="s">
        <v>34</v>
      </c>
      <c r="M1665">
        <f>YEAR(Table1[[#This Row],[order_date]])</f>
        <v>2024</v>
      </c>
      <c r="N1665">
        <f>MONTH(Table1[[#This Row],[order_date]])</f>
        <v>6</v>
      </c>
      <c r="O1665" s="3">
        <f>Table1[[#This Row],[sales]]-Table1[[#This Row],[profit]]</f>
        <v>1423.07</v>
      </c>
      <c r="P1665" s="3">
        <f>Table1[[#This Row],[sales]]*Table1[[#This Row],[quantity]]</f>
        <v>11793.36</v>
      </c>
      <c r="Q1665" s="9">
        <f>Table1[[#This Row],[delivery_date]]-Table1[[#This Row],[order_date]]</f>
        <v>4</v>
      </c>
    </row>
    <row r="1666" spans="1:17" x14ac:dyDescent="0.35">
      <c r="A1666" t="s">
        <v>1697</v>
      </c>
      <c r="B1666" t="s">
        <v>13</v>
      </c>
      <c r="C1666" t="s">
        <v>26</v>
      </c>
      <c r="D1666" s="2">
        <v>3800.41</v>
      </c>
      <c r="E1666">
        <v>0.37</v>
      </c>
      <c r="F1666">
        <v>6</v>
      </c>
      <c r="G1666" s="1">
        <v>44981</v>
      </c>
      <c r="H1666" s="1">
        <v>44988</v>
      </c>
      <c r="I1666" t="s">
        <v>31</v>
      </c>
      <c r="J1666" t="s">
        <v>27</v>
      </c>
      <c r="K1666" s="2">
        <v>841.21</v>
      </c>
      <c r="L1666" t="s">
        <v>28</v>
      </c>
      <c r="M1666">
        <f>YEAR(Table1[[#This Row],[order_date]])</f>
        <v>2023</v>
      </c>
      <c r="N1666">
        <f>MONTH(Table1[[#This Row],[order_date]])</f>
        <v>2</v>
      </c>
      <c r="O1666" s="3">
        <f>Table1[[#This Row],[sales]]-Table1[[#This Row],[profit]]</f>
        <v>2959.2</v>
      </c>
      <c r="P1666" s="3">
        <f>Table1[[#This Row],[sales]]*Table1[[#This Row],[quantity]]</f>
        <v>22802.46</v>
      </c>
      <c r="Q1666" s="9">
        <f>Table1[[#This Row],[delivery_date]]-Table1[[#This Row],[order_date]]</f>
        <v>7</v>
      </c>
    </row>
    <row r="1667" spans="1:17" x14ac:dyDescent="0.35">
      <c r="A1667" t="s">
        <v>1698</v>
      </c>
      <c r="B1667" t="s">
        <v>41</v>
      </c>
      <c r="C1667" t="s">
        <v>20</v>
      </c>
      <c r="D1667" s="2">
        <v>190.17</v>
      </c>
      <c r="E1667">
        <v>0.27</v>
      </c>
      <c r="F1667">
        <v>1</v>
      </c>
      <c r="G1667" s="1">
        <v>45520</v>
      </c>
      <c r="H1667" s="1">
        <v>45521</v>
      </c>
      <c r="I1667" t="s">
        <v>31</v>
      </c>
      <c r="J1667" t="s">
        <v>16</v>
      </c>
      <c r="K1667" s="2">
        <v>20.63</v>
      </c>
      <c r="L1667" t="s">
        <v>23</v>
      </c>
      <c r="M1667">
        <f>YEAR(Table1[[#This Row],[order_date]])</f>
        <v>2024</v>
      </c>
      <c r="N1667">
        <f>MONTH(Table1[[#This Row],[order_date]])</f>
        <v>8</v>
      </c>
      <c r="O1667" s="3">
        <f>Table1[[#This Row],[sales]]-Table1[[#This Row],[profit]]</f>
        <v>169.54</v>
      </c>
      <c r="P1667" s="3">
        <f>Table1[[#This Row],[sales]]*Table1[[#This Row],[quantity]]</f>
        <v>190.17</v>
      </c>
      <c r="Q1667" s="9">
        <f>Table1[[#This Row],[delivery_date]]-Table1[[#This Row],[order_date]]</f>
        <v>1</v>
      </c>
    </row>
    <row r="1668" spans="1:17" x14ac:dyDescent="0.35">
      <c r="A1668" t="s">
        <v>1699</v>
      </c>
      <c r="B1668" t="s">
        <v>19</v>
      </c>
      <c r="C1668" t="s">
        <v>36</v>
      </c>
      <c r="D1668" s="2">
        <v>764.54</v>
      </c>
      <c r="E1668">
        <v>0.12</v>
      </c>
      <c r="F1668">
        <v>7</v>
      </c>
      <c r="G1668" s="1">
        <v>45464</v>
      </c>
      <c r="H1668" s="1">
        <v>45467</v>
      </c>
      <c r="I1668" t="s">
        <v>21</v>
      </c>
      <c r="J1668" t="s">
        <v>22</v>
      </c>
      <c r="K1668" s="2">
        <v>124.11</v>
      </c>
      <c r="L1668" t="s">
        <v>34</v>
      </c>
      <c r="M1668">
        <f>YEAR(Table1[[#This Row],[order_date]])</f>
        <v>2024</v>
      </c>
      <c r="N1668">
        <f>MONTH(Table1[[#This Row],[order_date]])</f>
        <v>6</v>
      </c>
      <c r="O1668" s="3">
        <f>Table1[[#This Row],[sales]]-Table1[[#This Row],[profit]]</f>
        <v>640.42999999999995</v>
      </c>
      <c r="P1668" s="3">
        <f>Table1[[#This Row],[sales]]*Table1[[#This Row],[quantity]]</f>
        <v>5351.78</v>
      </c>
      <c r="Q1668" s="9">
        <f>Table1[[#This Row],[delivery_date]]-Table1[[#This Row],[order_date]]</f>
        <v>3</v>
      </c>
    </row>
    <row r="1669" spans="1:17" x14ac:dyDescent="0.35">
      <c r="A1669" t="s">
        <v>1700</v>
      </c>
      <c r="B1669" t="s">
        <v>25</v>
      </c>
      <c r="C1669" t="s">
        <v>20</v>
      </c>
      <c r="D1669" s="2">
        <v>1888.37</v>
      </c>
      <c r="E1669">
        <v>0.03</v>
      </c>
      <c r="F1669">
        <v>3</v>
      </c>
      <c r="G1669" s="1">
        <v>45485</v>
      </c>
      <c r="H1669" s="1">
        <v>45492</v>
      </c>
      <c r="I1669" t="s">
        <v>15</v>
      </c>
      <c r="J1669" t="s">
        <v>16</v>
      </c>
      <c r="K1669" s="2">
        <v>412.55</v>
      </c>
      <c r="L1669" t="s">
        <v>23</v>
      </c>
      <c r="M1669">
        <f>YEAR(Table1[[#This Row],[order_date]])</f>
        <v>2024</v>
      </c>
      <c r="N1669">
        <f>MONTH(Table1[[#This Row],[order_date]])</f>
        <v>7</v>
      </c>
      <c r="O1669" s="3">
        <f>Table1[[#This Row],[sales]]-Table1[[#This Row],[profit]]</f>
        <v>1475.82</v>
      </c>
      <c r="P1669" s="3">
        <f>Table1[[#This Row],[sales]]*Table1[[#This Row],[quantity]]</f>
        <v>5665.11</v>
      </c>
      <c r="Q1669" s="9">
        <f>Table1[[#This Row],[delivery_date]]-Table1[[#This Row],[order_date]]</f>
        <v>7</v>
      </c>
    </row>
    <row r="1670" spans="1:17" x14ac:dyDescent="0.35">
      <c r="A1670" t="s">
        <v>1701</v>
      </c>
      <c r="B1670" t="s">
        <v>13</v>
      </c>
      <c r="C1670" t="s">
        <v>26</v>
      </c>
      <c r="D1670" s="2">
        <v>633.65</v>
      </c>
      <c r="E1670">
        <v>0.12</v>
      </c>
      <c r="F1670">
        <v>1</v>
      </c>
      <c r="G1670" s="1">
        <v>45436</v>
      </c>
      <c r="H1670" s="1">
        <v>45437</v>
      </c>
      <c r="I1670" t="s">
        <v>15</v>
      </c>
      <c r="J1670" t="s">
        <v>22</v>
      </c>
      <c r="K1670" s="2">
        <v>105.97</v>
      </c>
      <c r="L1670" t="s">
        <v>23</v>
      </c>
      <c r="M1670">
        <f>YEAR(Table1[[#This Row],[order_date]])</f>
        <v>2024</v>
      </c>
      <c r="N1670">
        <f>MONTH(Table1[[#This Row],[order_date]])</f>
        <v>5</v>
      </c>
      <c r="O1670" s="3">
        <f>Table1[[#This Row],[sales]]-Table1[[#This Row],[profit]]</f>
        <v>527.67999999999995</v>
      </c>
      <c r="P1670" s="3">
        <f>Table1[[#This Row],[sales]]*Table1[[#This Row],[quantity]]</f>
        <v>633.65</v>
      </c>
      <c r="Q1670" s="9">
        <f>Table1[[#This Row],[delivery_date]]-Table1[[#This Row],[order_date]]</f>
        <v>1</v>
      </c>
    </row>
    <row r="1671" spans="1:17" x14ac:dyDescent="0.35">
      <c r="A1671" t="s">
        <v>1702</v>
      </c>
      <c r="B1671" t="s">
        <v>19</v>
      </c>
      <c r="C1671" t="s">
        <v>36</v>
      </c>
      <c r="D1671" s="2">
        <v>3045.53</v>
      </c>
      <c r="E1671">
        <v>0.3</v>
      </c>
      <c r="F1671">
        <v>9</v>
      </c>
      <c r="G1671" s="1">
        <v>45423</v>
      </c>
      <c r="H1671" s="1">
        <v>45427</v>
      </c>
      <c r="I1671" t="s">
        <v>31</v>
      </c>
      <c r="J1671" t="s">
        <v>16</v>
      </c>
      <c r="K1671" s="2">
        <v>489.2</v>
      </c>
      <c r="L1671" t="s">
        <v>34</v>
      </c>
      <c r="M1671">
        <f>YEAR(Table1[[#This Row],[order_date]])</f>
        <v>2024</v>
      </c>
      <c r="N1671">
        <f>MONTH(Table1[[#This Row],[order_date]])</f>
        <v>5</v>
      </c>
      <c r="O1671" s="3">
        <f>Table1[[#This Row],[sales]]-Table1[[#This Row],[profit]]</f>
        <v>2556.3300000000004</v>
      </c>
      <c r="P1671" s="3">
        <f>Table1[[#This Row],[sales]]*Table1[[#This Row],[quantity]]</f>
        <v>27409.77</v>
      </c>
      <c r="Q1671" s="9">
        <f>Table1[[#This Row],[delivery_date]]-Table1[[#This Row],[order_date]]</f>
        <v>4</v>
      </c>
    </row>
    <row r="1672" spans="1:17" x14ac:dyDescent="0.35">
      <c r="A1672" t="s">
        <v>1703</v>
      </c>
      <c r="B1672" t="s">
        <v>41</v>
      </c>
      <c r="C1672" t="s">
        <v>33</v>
      </c>
      <c r="D1672" s="2">
        <v>349.08</v>
      </c>
      <c r="E1672">
        <v>0.02</v>
      </c>
      <c r="F1672">
        <v>8</v>
      </c>
      <c r="G1672" s="1">
        <v>45464</v>
      </c>
      <c r="H1672" s="1">
        <v>45465</v>
      </c>
      <c r="I1672" t="s">
        <v>21</v>
      </c>
      <c r="J1672" t="s">
        <v>16</v>
      </c>
      <c r="K1672" s="2">
        <v>54.38</v>
      </c>
      <c r="L1672" t="s">
        <v>39</v>
      </c>
      <c r="M1672">
        <f>YEAR(Table1[[#This Row],[order_date]])</f>
        <v>2024</v>
      </c>
      <c r="N1672">
        <f>MONTH(Table1[[#This Row],[order_date]])</f>
        <v>6</v>
      </c>
      <c r="O1672" s="3">
        <f>Table1[[#This Row],[sales]]-Table1[[#This Row],[profit]]</f>
        <v>294.7</v>
      </c>
      <c r="P1672" s="3">
        <f>Table1[[#This Row],[sales]]*Table1[[#This Row],[quantity]]</f>
        <v>2792.64</v>
      </c>
      <c r="Q1672" s="9">
        <f>Table1[[#This Row],[delivery_date]]-Table1[[#This Row],[order_date]]</f>
        <v>1</v>
      </c>
    </row>
    <row r="1673" spans="1:17" x14ac:dyDescent="0.35">
      <c r="A1673" t="s">
        <v>1704</v>
      </c>
      <c r="B1673" t="s">
        <v>25</v>
      </c>
      <c r="C1673" t="s">
        <v>33</v>
      </c>
      <c r="D1673" s="2">
        <v>4312.84</v>
      </c>
      <c r="E1673">
        <v>0.42</v>
      </c>
      <c r="F1673">
        <v>4</v>
      </c>
      <c r="G1673" s="1">
        <v>45239</v>
      </c>
      <c r="H1673" s="1">
        <v>45243</v>
      </c>
      <c r="I1673" t="s">
        <v>21</v>
      </c>
      <c r="J1673" t="s">
        <v>22</v>
      </c>
      <c r="K1673" s="2">
        <v>408.31</v>
      </c>
      <c r="L1673" t="s">
        <v>17</v>
      </c>
      <c r="M1673">
        <f>YEAR(Table1[[#This Row],[order_date]])</f>
        <v>2023</v>
      </c>
      <c r="N1673">
        <f>MONTH(Table1[[#This Row],[order_date]])</f>
        <v>11</v>
      </c>
      <c r="O1673" s="3">
        <f>Table1[[#This Row],[sales]]-Table1[[#This Row],[profit]]</f>
        <v>3904.53</v>
      </c>
      <c r="P1673" s="3">
        <f>Table1[[#This Row],[sales]]*Table1[[#This Row],[quantity]]</f>
        <v>17251.36</v>
      </c>
      <c r="Q1673" s="9">
        <f>Table1[[#This Row],[delivery_date]]-Table1[[#This Row],[order_date]]</f>
        <v>4</v>
      </c>
    </row>
    <row r="1674" spans="1:17" x14ac:dyDescent="0.35">
      <c r="A1674" t="s">
        <v>1705</v>
      </c>
      <c r="B1674" t="s">
        <v>19</v>
      </c>
      <c r="C1674" t="s">
        <v>20</v>
      </c>
      <c r="D1674" s="2">
        <v>3830.41</v>
      </c>
      <c r="E1674">
        <v>0.49</v>
      </c>
      <c r="F1674">
        <v>3</v>
      </c>
      <c r="G1674" s="1">
        <v>45135</v>
      </c>
      <c r="H1674" s="1">
        <v>45138</v>
      </c>
      <c r="I1674" t="s">
        <v>31</v>
      </c>
      <c r="J1674" t="s">
        <v>27</v>
      </c>
      <c r="K1674" s="2">
        <v>560.66</v>
      </c>
      <c r="L1674" t="s">
        <v>39</v>
      </c>
      <c r="M1674">
        <f>YEAR(Table1[[#This Row],[order_date]])</f>
        <v>2023</v>
      </c>
      <c r="N1674">
        <f>MONTH(Table1[[#This Row],[order_date]])</f>
        <v>7</v>
      </c>
      <c r="O1674" s="3">
        <f>Table1[[#This Row],[sales]]-Table1[[#This Row],[profit]]</f>
        <v>3269.75</v>
      </c>
      <c r="P1674" s="3">
        <f>Table1[[#This Row],[sales]]*Table1[[#This Row],[quantity]]</f>
        <v>11491.23</v>
      </c>
      <c r="Q1674" s="9">
        <f>Table1[[#This Row],[delivery_date]]-Table1[[#This Row],[order_date]]</f>
        <v>3</v>
      </c>
    </row>
    <row r="1675" spans="1:17" x14ac:dyDescent="0.35">
      <c r="A1675" t="s">
        <v>1706</v>
      </c>
      <c r="B1675" t="s">
        <v>25</v>
      </c>
      <c r="C1675" t="s">
        <v>33</v>
      </c>
      <c r="D1675" s="2">
        <v>1159.6600000000001</v>
      </c>
      <c r="E1675">
        <v>0.04</v>
      </c>
      <c r="F1675">
        <v>2</v>
      </c>
      <c r="G1675" s="1">
        <v>45046</v>
      </c>
      <c r="H1675" s="1">
        <v>45052</v>
      </c>
      <c r="I1675" t="s">
        <v>15</v>
      </c>
      <c r="J1675" t="s">
        <v>22</v>
      </c>
      <c r="K1675" s="2">
        <v>344.37</v>
      </c>
      <c r="L1675" t="s">
        <v>28</v>
      </c>
      <c r="M1675">
        <f>YEAR(Table1[[#This Row],[order_date]])</f>
        <v>2023</v>
      </c>
      <c r="N1675">
        <f>MONTH(Table1[[#This Row],[order_date]])</f>
        <v>4</v>
      </c>
      <c r="O1675" s="3">
        <f>Table1[[#This Row],[sales]]-Table1[[#This Row],[profit]]</f>
        <v>815.29000000000008</v>
      </c>
      <c r="P1675" s="3">
        <f>Table1[[#This Row],[sales]]*Table1[[#This Row],[quantity]]</f>
        <v>2319.3200000000002</v>
      </c>
      <c r="Q1675" s="9">
        <f>Table1[[#This Row],[delivery_date]]-Table1[[#This Row],[order_date]]</f>
        <v>6</v>
      </c>
    </row>
    <row r="1676" spans="1:17" x14ac:dyDescent="0.35">
      <c r="A1676" t="s">
        <v>1707</v>
      </c>
      <c r="B1676" t="s">
        <v>25</v>
      </c>
      <c r="C1676" t="s">
        <v>33</v>
      </c>
      <c r="D1676" s="2">
        <v>2470.58</v>
      </c>
      <c r="E1676">
        <v>0.12</v>
      </c>
      <c r="F1676">
        <v>2</v>
      </c>
      <c r="G1676" s="1">
        <v>45384</v>
      </c>
      <c r="H1676" s="1">
        <v>45388</v>
      </c>
      <c r="I1676" t="s">
        <v>31</v>
      </c>
      <c r="J1676" t="s">
        <v>22</v>
      </c>
      <c r="K1676" s="2">
        <v>281.95999999999998</v>
      </c>
      <c r="L1676" t="s">
        <v>28</v>
      </c>
      <c r="M1676">
        <f>YEAR(Table1[[#This Row],[order_date]])</f>
        <v>2024</v>
      </c>
      <c r="N1676">
        <f>MONTH(Table1[[#This Row],[order_date]])</f>
        <v>4</v>
      </c>
      <c r="O1676" s="3">
        <f>Table1[[#This Row],[sales]]-Table1[[#This Row],[profit]]</f>
        <v>2188.62</v>
      </c>
      <c r="P1676" s="3">
        <f>Table1[[#This Row],[sales]]*Table1[[#This Row],[quantity]]</f>
        <v>4941.16</v>
      </c>
      <c r="Q1676" s="9">
        <f>Table1[[#This Row],[delivery_date]]-Table1[[#This Row],[order_date]]</f>
        <v>4</v>
      </c>
    </row>
    <row r="1677" spans="1:17" x14ac:dyDescent="0.35">
      <c r="A1677" t="s">
        <v>1708</v>
      </c>
      <c r="B1677" t="s">
        <v>25</v>
      </c>
      <c r="C1677" t="s">
        <v>33</v>
      </c>
      <c r="D1677" s="2">
        <v>2313.88</v>
      </c>
      <c r="E1677">
        <v>0.34</v>
      </c>
      <c r="F1677">
        <v>3</v>
      </c>
      <c r="G1677" s="1">
        <v>45148</v>
      </c>
      <c r="H1677" s="1">
        <v>45149</v>
      </c>
      <c r="I1677" t="s">
        <v>21</v>
      </c>
      <c r="J1677" t="s">
        <v>16</v>
      </c>
      <c r="K1677" s="2">
        <v>295.31</v>
      </c>
      <c r="L1677" t="s">
        <v>34</v>
      </c>
      <c r="M1677">
        <f>YEAR(Table1[[#This Row],[order_date]])</f>
        <v>2023</v>
      </c>
      <c r="N1677">
        <f>MONTH(Table1[[#This Row],[order_date]])</f>
        <v>8</v>
      </c>
      <c r="O1677" s="3">
        <f>Table1[[#This Row],[sales]]-Table1[[#This Row],[profit]]</f>
        <v>2018.5700000000002</v>
      </c>
      <c r="P1677" s="3">
        <f>Table1[[#This Row],[sales]]*Table1[[#This Row],[quantity]]</f>
        <v>6941.64</v>
      </c>
      <c r="Q1677" s="9">
        <f>Table1[[#This Row],[delivery_date]]-Table1[[#This Row],[order_date]]</f>
        <v>1</v>
      </c>
    </row>
    <row r="1678" spans="1:17" x14ac:dyDescent="0.35">
      <c r="A1678" t="s">
        <v>1709</v>
      </c>
      <c r="B1678" t="s">
        <v>13</v>
      </c>
      <c r="C1678" t="s">
        <v>26</v>
      </c>
      <c r="D1678" s="2">
        <v>3651.84</v>
      </c>
      <c r="E1678">
        <v>0.4</v>
      </c>
      <c r="F1678">
        <v>1</v>
      </c>
      <c r="G1678" s="1">
        <v>45517</v>
      </c>
      <c r="H1678" s="1">
        <v>45522</v>
      </c>
      <c r="I1678" t="s">
        <v>21</v>
      </c>
      <c r="J1678" t="s">
        <v>16</v>
      </c>
      <c r="K1678" s="2">
        <v>1062.08</v>
      </c>
      <c r="L1678" t="s">
        <v>17</v>
      </c>
      <c r="M1678">
        <f>YEAR(Table1[[#This Row],[order_date]])</f>
        <v>2024</v>
      </c>
      <c r="N1678">
        <f>MONTH(Table1[[#This Row],[order_date]])</f>
        <v>8</v>
      </c>
      <c r="O1678" s="3">
        <f>Table1[[#This Row],[sales]]-Table1[[#This Row],[profit]]</f>
        <v>2589.7600000000002</v>
      </c>
      <c r="P1678" s="3">
        <f>Table1[[#This Row],[sales]]*Table1[[#This Row],[quantity]]</f>
        <v>3651.84</v>
      </c>
      <c r="Q1678" s="9">
        <f>Table1[[#This Row],[delivery_date]]-Table1[[#This Row],[order_date]]</f>
        <v>5</v>
      </c>
    </row>
    <row r="1679" spans="1:17" x14ac:dyDescent="0.35">
      <c r="A1679" t="s">
        <v>1710</v>
      </c>
      <c r="B1679" t="s">
        <v>13</v>
      </c>
      <c r="C1679" t="s">
        <v>33</v>
      </c>
      <c r="D1679" s="2">
        <v>2067.39</v>
      </c>
      <c r="E1679">
        <v>0.17</v>
      </c>
      <c r="F1679">
        <v>7</v>
      </c>
      <c r="G1679" s="1">
        <v>45429</v>
      </c>
      <c r="H1679" s="1">
        <v>45433</v>
      </c>
      <c r="I1679" t="s">
        <v>21</v>
      </c>
      <c r="J1679" t="s">
        <v>22</v>
      </c>
      <c r="K1679" s="2">
        <v>368.03</v>
      </c>
      <c r="L1679" t="s">
        <v>48</v>
      </c>
      <c r="M1679">
        <f>YEAR(Table1[[#This Row],[order_date]])</f>
        <v>2024</v>
      </c>
      <c r="N1679">
        <f>MONTH(Table1[[#This Row],[order_date]])</f>
        <v>5</v>
      </c>
      <c r="O1679" s="3">
        <f>Table1[[#This Row],[sales]]-Table1[[#This Row],[profit]]</f>
        <v>1699.36</v>
      </c>
      <c r="P1679" s="3">
        <f>Table1[[#This Row],[sales]]*Table1[[#This Row],[quantity]]</f>
        <v>14471.73</v>
      </c>
      <c r="Q1679" s="9">
        <f>Table1[[#This Row],[delivery_date]]-Table1[[#This Row],[order_date]]</f>
        <v>4</v>
      </c>
    </row>
    <row r="1680" spans="1:17" x14ac:dyDescent="0.35">
      <c r="A1680" t="s">
        <v>1711</v>
      </c>
      <c r="B1680" t="s">
        <v>41</v>
      </c>
      <c r="C1680" t="s">
        <v>14</v>
      </c>
      <c r="D1680" s="2">
        <v>261.38</v>
      </c>
      <c r="E1680">
        <v>0.26</v>
      </c>
      <c r="F1680">
        <v>2</v>
      </c>
      <c r="G1680" s="1">
        <v>44967</v>
      </c>
      <c r="H1680" s="1">
        <v>44972</v>
      </c>
      <c r="I1680" t="s">
        <v>31</v>
      </c>
      <c r="J1680" t="s">
        <v>16</v>
      </c>
      <c r="K1680" s="2">
        <v>63.5</v>
      </c>
      <c r="L1680" t="s">
        <v>48</v>
      </c>
      <c r="M1680">
        <f>YEAR(Table1[[#This Row],[order_date]])</f>
        <v>2023</v>
      </c>
      <c r="N1680">
        <f>MONTH(Table1[[#This Row],[order_date]])</f>
        <v>2</v>
      </c>
      <c r="O1680" s="3">
        <f>Table1[[#This Row],[sales]]-Table1[[#This Row],[profit]]</f>
        <v>197.88</v>
      </c>
      <c r="P1680" s="3">
        <f>Table1[[#This Row],[sales]]*Table1[[#This Row],[quantity]]</f>
        <v>522.76</v>
      </c>
      <c r="Q1680" s="9">
        <f>Table1[[#This Row],[delivery_date]]-Table1[[#This Row],[order_date]]</f>
        <v>5</v>
      </c>
    </row>
    <row r="1681" spans="1:17" x14ac:dyDescent="0.35">
      <c r="A1681" t="s">
        <v>1712</v>
      </c>
      <c r="B1681" t="s">
        <v>41</v>
      </c>
      <c r="C1681" t="s">
        <v>36</v>
      </c>
      <c r="D1681" s="2">
        <v>1441.31</v>
      </c>
      <c r="E1681">
        <v>0.45</v>
      </c>
      <c r="F1681">
        <v>6</v>
      </c>
      <c r="G1681" s="1">
        <v>45594</v>
      </c>
      <c r="H1681" s="1">
        <v>45599</v>
      </c>
      <c r="I1681" t="s">
        <v>21</v>
      </c>
      <c r="J1681" t="s">
        <v>27</v>
      </c>
      <c r="K1681" s="2">
        <v>160.82</v>
      </c>
      <c r="L1681" t="s">
        <v>17</v>
      </c>
      <c r="M1681">
        <f>YEAR(Table1[[#This Row],[order_date]])</f>
        <v>2024</v>
      </c>
      <c r="N1681">
        <f>MONTH(Table1[[#This Row],[order_date]])</f>
        <v>10</v>
      </c>
      <c r="O1681" s="3">
        <f>Table1[[#This Row],[sales]]-Table1[[#This Row],[profit]]</f>
        <v>1280.49</v>
      </c>
      <c r="P1681" s="3">
        <f>Table1[[#This Row],[sales]]*Table1[[#This Row],[quantity]]</f>
        <v>8647.86</v>
      </c>
      <c r="Q1681" s="9">
        <f>Table1[[#This Row],[delivery_date]]-Table1[[#This Row],[order_date]]</f>
        <v>5</v>
      </c>
    </row>
    <row r="1682" spans="1:17" x14ac:dyDescent="0.35">
      <c r="A1682" t="s">
        <v>1713</v>
      </c>
      <c r="B1682" t="s">
        <v>19</v>
      </c>
      <c r="C1682" t="s">
        <v>33</v>
      </c>
      <c r="D1682" s="2">
        <v>2384.36</v>
      </c>
      <c r="E1682">
        <v>0.19</v>
      </c>
      <c r="F1682">
        <v>6</v>
      </c>
      <c r="G1682" s="1">
        <v>45329</v>
      </c>
      <c r="H1682" s="1">
        <v>45334</v>
      </c>
      <c r="I1682" t="s">
        <v>15</v>
      </c>
      <c r="J1682" t="s">
        <v>22</v>
      </c>
      <c r="K1682" s="2">
        <v>359.24</v>
      </c>
      <c r="L1682" t="s">
        <v>23</v>
      </c>
      <c r="M1682">
        <f>YEAR(Table1[[#This Row],[order_date]])</f>
        <v>2024</v>
      </c>
      <c r="N1682">
        <f>MONTH(Table1[[#This Row],[order_date]])</f>
        <v>2</v>
      </c>
      <c r="O1682" s="3">
        <f>Table1[[#This Row],[sales]]-Table1[[#This Row],[profit]]</f>
        <v>2025.1200000000001</v>
      </c>
      <c r="P1682" s="3">
        <f>Table1[[#This Row],[sales]]*Table1[[#This Row],[quantity]]</f>
        <v>14306.16</v>
      </c>
      <c r="Q1682" s="9">
        <f>Table1[[#This Row],[delivery_date]]-Table1[[#This Row],[order_date]]</f>
        <v>5</v>
      </c>
    </row>
    <row r="1683" spans="1:17" x14ac:dyDescent="0.35">
      <c r="A1683" t="s">
        <v>1714</v>
      </c>
      <c r="B1683" t="s">
        <v>41</v>
      </c>
      <c r="C1683" t="s">
        <v>33</v>
      </c>
      <c r="D1683" s="2">
        <v>4875.01</v>
      </c>
      <c r="E1683">
        <v>0.04</v>
      </c>
      <c r="F1683">
        <v>4</v>
      </c>
      <c r="G1683" s="1">
        <v>44927</v>
      </c>
      <c r="H1683" s="1">
        <v>44928</v>
      </c>
      <c r="I1683" t="s">
        <v>21</v>
      </c>
      <c r="J1683" t="s">
        <v>27</v>
      </c>
      <c r="K1683" s="2">
        <v>1002.17</v>
      </c>
      <c r="L1683" t="s">
        <v>34</v>
      </c>
      <c r="M1683">
        <f>YEAR(Table1[[#This Row],[order_date]])</f>
        <v>2023</v>
      </c>
      <c r="N1683">
        <f>MONTH(Table1[[#This Row],[order_date]])</f>
        <v>1</v>
      </c>
      <c r="O1683" s="3">
        <f>Table1[[#This Row],[sales]]-Table1[[#This Row],[profit]]</f>
        <v>3872.84</v>
      </c>
      <c r="P1683" s="3">
        <f>Table1[[#This Row],[sales]]*Table1[[#This Row],[quantity]]</f>
        <v>19500.04</v>
      </c>
      <c r="Q1683" s="9">
        <f>Table1[[#This Row],[delivery_date]]-Table1[[#This Row],[order_date]]</f>
        <v>1</v>
      </c>
    </row>
    <row r="1684" spans="1:17" x14ac:dyDescent="0.35">
      <c r="A1684" t="s">
        <v>1715</v>
      </c>
      <c r="B1684" t="s">
        <v>25</v>
      </c>
      <c r="C1684" t="s">
        <v>33</v>
      </c>
      <c r="D1684" s="2">
        <v>4417.68</v>
      </c>
      <c r="E1684">
        <v>0.5</v>
      </c>
      <c r="F1684">
        <v>4</v>
      </c>
      <c r="G1684" s="1">
        <v>44960</v>
      </c>
      <c r="H1684" s="1">
        <v>44961</v>
      </c>
      <c r="I1684" t="s">
        <v>31</v>
      </c>
      <c r="J1684" t="s">
        <v>16</v>
      </c>
      <c r="K1684" s="2">
        <v>497.57</v>
      </c>
      <c r="L1684" t="s">
        <v>23</v>
      </c>
      <c r="M1684">
        <f>YEAR(Table1[[#This Row],[order_date]])</f>
        <v>2023</v>
      </c>
      <c r="N1684">
        <f>MONTH(Table1[[#This Row],[order_date]])</f>
        <v>2</v>
      </c>
      <c r="O1684" s="3">
        <f>Table1[[#This Row],[sales]]-Table1[[#This Row],[profit]]</f>
        <v>3920.11</v>
      </c>
      <c r="P1684" s="3">
        <f>Table1[[#This Row],[sales]]*Table1[[#This Row],[quantity]]</f>
        <v>17670.72</v>
      </c>
      <c r="Q1684" s="9">
        <f>Table1[[#This Row],[delivery_date]]-Table1[[#This Row],[order_date]]</f>
        <v>1</v>
      </c>
    </row>
    <row r="1685" spans="1:17" x14ac:dyDescent="0.35">
      <c r="A1685" t="s">
        <v>1716</v>
      </c>
      <c r="B1685" t="s">
        <v>25</v>
      </c>
      <c r="C1685" t="s">
        <v>14</v>
      </c>
      <c r="D1685" s="2">
        <v>988.89</v>
      </c>
      <c r="E1685">
        <v>0.09</v>
      </c>
      <c r="F1685">
        <v>1</v>
      </c>
      <c r="G1685" s="1">
        <v>45270</v>
      </c>
      <c r="H1685" s="1">
        <v>45273</v>
      </c>
      <c r="I1685" t="s">
        <v>31</v>
      </c>
      <c r="J1685" t="s">
        <v>16</v>
      </c>
      <c r="K1685" s="2">
        <v>144.57</v>
      </c>
      <c r="L1685" t="s">
        <v>48</v>
      </c>
      <c r="M1685">
        <f>YEAR(Table1[[#This Row],[order_date]])</f>
        <v>2023</v>
      </c>
      <c r="N1685">
        <f>MONTH(Table1[[#This Row],[order_date]])</f>
        <v>12</v>
      </c>
      <c r="O1685" s="3">
        <f>Table1[[#This Row],[sales]]-Table1[[#This Row],[profit]]</f>
        <v>844.31999999999994</v>
      </c>
      <c r="P1685" s="3">
        <f>Table1[[#This Row],[sales]]*Table1[[#This Row],[quantity]]</f>
        <v>988.89</v>
      </c>
      <c r="Q1685" s="9">
        <f>Table1[[#This Row],[delivery_date]]-Table1[[#This Row],[order_date]]</f>
        <v>3</v>
      </c>
    </row>
    <row r="1686" spans="1:17" x14ac:dyDescent="0.35">
      <c r="A1686" t="s">
        <v>1717</v>
      </c>
      <c r="B1686" t="s">
        <v>13</v>
      </c>
      <c r="C1686" t="s">
        <v>33</v>
      </c>
      <c r="D1686" s="2">
        <v>3644.05</v>
      </c>
      <c r="E1686">
        <v>0.02</v>
      </c>
      <c r="F1686">
        <v>6</v>
      </c>
      <c r="G1686" s="1">
        <v>45351</v>
      </c>
      <c r="H1686" s="1">
        <v>45355</v>
      </c>
      <c r="I1686" t="s">
        <v>31</v>
      </c>
      <c r="J1686" t="s">
        <v>27</v>
      </c>
      <c r="K1686" s="2">
        <v>615.82000000000005</v>
      </c>
      <c r="L1686" t="s">
        <v>23</v>
      </c>
      <c r="M1686">
        <f>YEAR(Table1[[#This Row],[order_date]])</f>
        <v>2024</v>
      </c>
      <c r="N1686">
        <f>MONTH(Table1[[#This Row],[order_date]])</f>
        <v>2</v>
      </c>
      <c r="O1686" s="3">
        <f>Table1[[#This Row],[sales]]-Table1[[#This Row],[profit]]</f>
        <v>3028.23</v>
      </c>
      <c r="P1686" s="3">
        <f>Table1[[#This Row],[sales]]*Table1[[#This Row],[quantity]]</f>
        <v>21864.300000000003</v>
      </c>
      <c r="Q1686" s="9">
        <f>Table1[[#This Row],[delivery_date]]-Table1[[#This Row],[order_date]]</f>
        <v>4</v>
      </c>
    </row>
    <row r="1687" spans="1:17" x14ac:dyDescent="0.35">
      <c r="A1687" t="s">
        <v>1718</v>
      </c>
      <c r="B1687" t="s">
        <v>25</v>
      </c>
      <c r="C1687" t="s">
        <v>33</v>
      </c>
      <c r="D1687" s="2">
        <v>4690.4399999999996</v>
      </c>
      <c r="E1687">
        <v>0.21</v>
      </c>
      <c r="F1687">
        <v>8</v>
      </c>
      <c r="G1687" s="1">
        <v>44991</v>
      </c>
      <c r="H1687" s="1">
        <v>44997</v>
      </c>
      <c r="I1687" t="s">
        <v>15</v>
      </c>
      <c r="J1687" t="s">
        <v>22</v>
      </c>
      <c r="K1687" s="2">
        <v>1221.24</v>
      </c>
      <c r="L1687" t="s">
        <v>23</v>
      </c>
      <c r="M1687">
        <f>YEAR(Table1[[#This Row],[order_date]])</f>
        <v>2023</v>
      </c>
      <c r="N1687">
        <f>MONTH(Table1[[#This Row],[order_date]])</f>
        <v>3</v>
      </c>
      <c r="O1687" s="3">
        <f>Table1[[#This Row],[sales]]-Table1[[#This Row],[profit]]</f>
        <v>3469.2</v>
      </c>
      <c r="P1687" s="3">
        <f>Table1[[#This Row],[sales]]*Table1[[#This Row],[quantity]]</f>
        <v>37523.519999999997</v>
      </c>
      <c r="Q1687" s="9">
        <f>Table1[[#This Row],[delivery_date]]-Table1[[#This Row],[order_date]]</f>
        <v>6</v>
      </c>
    </row>
    <row r="1688" spans="1:17" x14ac:dyDescent="0.35">
      <c r="A1688" t="s">
        <v>1719</v>
      </c>
      <c r="B1688" t="s">
        <v>19</v>
      </c>
      <c r="C1688" t="s">
        <v>36</v>
      </c>
      <c r="D1688" s="2">
        <v>143.08000000000001</v>
      </c>
      <c r="E1688">
        <v>0.06</v>
      </c>
      <c r="F1688">
        <v>4</v>
      </c>
      <c r="G1688" s="1">
        <v>45512</v>
      </c>
      <c r="H1688" s="1">
        <v>45514</v>
      </c>
      <c r="I1688" t="s">
        <v>15</v>
      </c>
      <c r="J1688" t="s">
        <v>22</v>
      </c>
      <c r="K1688" s="2">
        <v>31.93</v>
      </c>
      <c r="L1688" t="s">
        <v>34</v>
      </c>
      <c r="M1688">
        <f>YEAR(Table1[[#This Row],[order_date]])</f>
        <v>2024</v>
      </c>
      <c r="N1688">
        <f>MONTH(Table1[[#This Row],[order_date]])</f>
        <v>8</v>
      </c>
      <c r="O1688" s="3">
        <f>Table1[[#This Row],[sales]]-Table1[[#This Row],[profit]]</f>
        <v>111.15</v>
      </c>
      <c r="P1688" s="3">
        <f>Table1[[#This Row],[sales]]*Table1[[#This Row],[quantity]]</f>
        <v>572.32000000000005</v>
      </c>
      <c r="Q1688" s="9">
        <f>Table1[[#This Row],[delivery_date]]-Table1[[#This Row],[order_date]]</f>
        <v>2</v>
      </c>
    </row>
    <row r="1689" spans="1:17" x14ac:dyDescent="0.35">
      <c r="A1689" t="s">
        <v>1720</v>
      </c>
      <c r="B1689" t="s">
        <v>25</v>
      </c>
      <c r="C1689" t="s">
        <v>14</v>
      </c>
      <c r="D1689" s="2">
        <v>3632.63</v>
      </c>
      <c r="E1689">
        <v>0.49</v>
      </c>
      <c r="F1689">
        <v>1</v>
      </c>
      <c r="G1689" s="1">
        <v>45442</v>
      </c>
      <c r="H1689" s="1">
        <v>45448</v>
      </c>
      <c r="I1689" t="s">
        <v>31</v>
      </c>
      <c r="J1689" t="s">
        <v>27</v>
      </c>
      <c r="K1689" s="2">
        <v>1013.85</v>
      </c>
      <c r="L1689" t="s">
        <v>23</v>
      </c>
      <c r="M1689">
        <f>YEAR(Table1[[#This Row],[order_date]])</f>
        <v>2024</v>
      </c>
      <c r="N1689">
        <f>MONTH(Table1[[#This Row],[order_date]])</f>
        <v>5</v>
      </c>
      <c r="O1689" s="3">
        <f>Table1[[#This Row],[sales]]-Table1[[#This Row],[profit]]</f>
        <v>2618.7800000000002</v>
      </c>
      <c r="P1689" s="3">
        <f>Table1[[#This Row],[sales]]*Table1[[#This Row],[quantity]]</f>
        <v>3632.63</v>
      </c>
      <c r="Q1689" s="9">
        <f>Table1[[#This Row],[delivery_date]]-Table1[[#This Row],[order_date]]</f>
        <v>6</v>
      </c>
    </row>
    <row r="1690" spans="1:17" x14ac:dyDescent="0.35">
      <c r="A1690" t="s">
        <v>1721</v>
      </c>
      <c r="B1690" t="s">
        <v>25</v>
      </c>
      <c r="C1690" t="s">
        <v>14</v>
      </c>
      <c r="D1690" s="2">
        <v>2350.73</v>
      </c>
      <c r="E1690">
        <v>0.19</v>
      </c>
      <c r="F1690">
        <v>4</v>
      </c>
      <c r="G1690" s="1">
        <v>45324</v>
      </c>
      <c r="H1690" s="1">
        <v>45329</v>
      </c>
      <c r="I1690" t="s">
        <v>21</v>
      </c>
      <c r="J1690" t="s">
        <v>27</v>
      </c>
      <c r="K1690" s="2">
        <v>685.8</v>
      </c>
      <c r="L1690" t="s">
        <v>39</v>
      </c>
      <c r="M1690">
        <f>YEAR(Table1[[#This Row],[order_date]])</f>
        <v>2024</v>
      </c>
      <c r="N1690">
        <f>MONTH(Table1[[#This Row],[order_date]])</f>
        <v>2</v>
      </c>
      <c r="O1690" s="3">
        <f>Table1[[#This Row],[sales]]-Table1[[#This Row],[profit]]</f>
        <v>1664.93</v>
      </c>
      <c r="P1690" s="3">
        <f>Table1[[#This Row],[sales]]*Table1[[#This Row],[quantity]]</f>
        <v>9402.92</v>
      </c>
      <c r="Q1690" s="9">
        <f>Table1[[#This Row],[delivery_date]]-Table1[[#This Row],[order_date]]</f>
        <v>5</v>
      </c>
    </row>
    <row r="1691" spans="1:17" x14ac:dyDescent="0.35">
      <c r="A1691" t="s">
        <v>1722</v>
      </c>
      <c r="B1691" t="s">
        <v>19</v>
      </c>
      <c r="C1691" t="s">
        <v>33</v>
      </c>
      <c r="D1691" s="2">
        <v>3433.16</v>
      </c>
      <c r="E1691">
        <v>0.41</v>
      </c>
      <c r="F1691">
        <v>2</v>
      </c>
      <c r="G1691" s="1">
        <v>44947</v>
      </c>
      <c r="H1691" s="1">
        <v>44951</v>
      </c>
      <c r="I1691" t="s">
        <v>31</v>
      </c>
      <c r="J1691" t="s">
        <v>22</v>
      </c>
      <c r="K1691" s="2">
        <v>577.45000000000005</v>
      </c>
      <c r="L1691" t="s">
        <v>28</v>
      </c>
      <c r="M1691">
        <f>YEAR(Table1[[#This Row],[order_date]])</f>
        <v>2023</v>
      </c>
      <c r="N1691">
        <f>MONTH(Table1[[#This Row],[order_date]])</f>
        <v>1</v>
      </c>
      <c r="O1691" s="3">
        <f>Table1[[#This Row],[sales]]-Table1[[#This Row],[profit]]</f>
        <v>2855.71</v>
      </c>
      <c r="P1691" s="3">
        <f>Table1[[#This Row],[sales]]*Table1[[#This Row],[quantity]]</f>
        <v>6866.32</v>
      </c>
      <c r="Q1691" s="9">
        <f>Table1[[#This Row],[delivery_date]]-Table1[[#This Row],[order_date]]</f>
        <v>4</v>
      </c>
    </row>
    <row r="1692" spans="1:17" x14ac:dyDescent="0.35">
      <c r="A1692" t="s">
        <v>1723</v>
      </c>
      <c r="B1692" t="s">
        <v>41</v>
      </c>
      <c r="C1692" t="s">
        <v>14</v>
      </c>
      <c r="D1692" s="2">
        <v>3067.39</v>
      </c>
      <c r="E1692">
        <v>0.09</v>
      </c>
      <c r="F1692">
        <v>4</v>
      </c>
      <c r="G1692" s="1">
        <v>45080</v>
      </c>
      <c r="H1692" s="1">
        <v>45085</v>
      </c>
      <c r="I1692" t="s">
        <v>15</v>
      </c>
      <c r="J1692" t="s">
        <v>22</v>
      </c>
      <c r="K1692" s="2">
        <v>475.46</v>
      </c>
      <c r="L1692" t="s">
        <v>17</v>
      </c>
      <c r="M1692">
        <f>YEAR(Table1[[#This Row],[order_date]])</f>
        <v>2023</v>
      </c>
      <c r="N1692">
        <f>MONTH(Table1[[#This Row],[order_date]])</f>
        <v>6</v>
      </c>
      <c r="O1692" s="3">
        <f>Table1[[#This Row],[sales]]-Table1[[#This Row],[profit]]</f>
        <v>2591.9299999999998</v>
      </c>
      <c r="P1692" s="3">
        <f>Table1[[#This Row],[sales]]*Table1[[#This Row],[quantity]]</f>
        <v>12269.56</v>
      </c>
      <c r="Q1692" s="9">
        <f>Table1[[#This Row],[delivery_date]]-Table1[[#This Row],[order_date]]</f>
        <v>5</v>
      </c>
    </row>
    <row r="1693" spans="1:17" x14ac:dyDescent="0.35">
      <c r="A1693" t="s">
        <v>1724</v>
      </c>
      <c r="B1693" t="s">
        <v>41</v>
      </c>
      <c r="C1693" t="s">
        <v>20</v>
      </c>
      <c r="D1693" s="2">
        <v>4924.8599999999997</v>
      </c>
      <c r="E1693">
        <v>7.0000000000000007E-2</v>
      </c>
      <c r="F1693">
        <v>8</v>
      </c>
      <c r="G1693" s="1">
        <v>45170</v>
      </c>
      <c r="H1693" s="1">
        <v>45176</v>
      </c>
      <c r="I1693" t="s">
        <v>31</v>
      </c>
      <c r="J1693" t="s">
        <v>16</v>
      </c>
      <c r="K1693" s="2">
        <v>936.39</v>
      </c>
      <c r="L1693" t="s">
        <v>39</v>
      </c>
      <c r="M1693">
        <f>YEAR(Table1[[#This Row],[order_date]])</f>
        <v>2023</v>
      </c>
      <c r="N1693">
        <f>MONTH(Table1[[#This Row],[order_date]])</f>
        <v>9</v>
      </c>
      <c r="O1693" s="3">
        <f>Table1[[#This Row],[sales]]-Table1[[#This Row],[profit]]</f>
        <v>3988.47</v>
      </c>
      <c r="P1693" s="3">
        <f>Table1[[#This Row],[sales]]*Table1[[#This Row],[quantity]]</f>
        <v>39398.879999999997</v>
      </c>
      <c r="Q1693" s="9">
        <f>Table1[[#This Row],[delivery_date]]-Table1[[#This Row],[order_date]]</f>
        <v>6</v>
      </c>
    </row>
    <row r="1694" spans="1:17" x14ac:dyDescent="0.35">
      <c r="A1694" t="s">
        <v>1725</v>
      </c>
      <c r="B1694" t="s">
        <v>19</v>
      </c>
      <c r="C1694" t="s">
        <v>14</v>
      </c>
      <c r="D1694" s="2">
        <v>1515.2</v>
      </c>
      <c r="E1694">
        <v>0.32</v>
      </c>
      <c r="F1694">
        <v>3</v>
      </c>
      <c r="G1694" s="1">
        <v>44995</v>
      </c>
      <c r="H1694" s="1">
        <v>44998</v>
      </c>
      <c r="I1694" t="s">
        <v>15</v>
      </c>
      <c r="J1694" t="s">
        <v>16</v>
      </c>
      <c r="K1694" s="2">
        <v>415.87</v>
      </c>
      <c r="L1694" t="s">
        <v>48</v>
      </c>
      <c r="M1694">
        <f>YEAR(Table1[[#This Row],[order_date]])</f>
        <v>2023</v>
      </c>
      <c r="N1694">
        <f>MONTH(Table1[[#This Row],[order_date]])</f>
        <v>3</v>
      </c>
      <c r="O1694" s="3">
        <f>Table1[[#This Row],[sales]]-Table1[[#This Row],[profit]]</f>
        <v>1099.33</v>
      </c>
      <c r="P1694" s="3">
        <f>Table1[[#This Row],[sales]]*Table1[[#This Row],[quantity]]</f>
        <v>4545.6000000000004</v>
      </c>
      <c r="Q1694" s="9">
        <f>Table1[[#This Row],[delivery_date]]-Table1[[#This Row],[order_date]]</f>
        <v>3</v>
      </c>
    </row>
    <row r="1695" spans="1:17" x14ac:dyDescent="0.35">
      <c r="A1695" t="s">
        <v>1726</v>
      </c>
      <c r="B1695" t="s">
        <v>13</v>
      </c>
      <c r="C1695" t="s">
        <v>14</v>
      </c>
      <c r="D1695" s="2">
        <v>3952.1</v>
      </c>
      <c r="E1695">
        <v>0.45</v>
      </c>
      <c r="F1695">
        <v>5</v>
      </c>
      <c r="G1695" s="1">
        <v>45448</v>
      </c>
      <c r="H1695" s="1">
        <v>45449</v>
      </c>
      <c r="I1695" t="s">
        <v>31</v>
      </c>
      <c r="J1695" t="s">
        <v>22</v>
      </c>
      <c r="K1695" s="2">
        <v>217.12</v>
      </c>
      <c r="L1695" t="s">
        <v>23</v>
      </c>
      <c r="M1695">
        <f>YEAR(Table1[[#This Row],[order_date]])</f>
        <v>2024</v>
      </c>
      <c r="N1695">
        <f>MONTH(Table1[[#This Row],[order_date]])</f>
        <v>6</v>
      </c>
      <c r="O1695" s="3">
        <f>Table1[[#This Row],[sales]]-Table1[[#This Row],[profit]]</f>
        <v>3734.98</v>
      </c>
      <c r="P1695" s="3">
        <f>Table1[[#This Row],[sales]]*Table1[[#This Row],[quantity]]</f>
        <v>19760.5</v>
      </c>
      <c r="Q1695" s="9">
        <f>Table1[[#This Row],[delivery_date]]-Table1[[#This Row],[order_date]]</f>
        <v>1</v>
      </c>
    </row>
    <row r="1696" spans="1:17" x14ac:dyDescent="0.35">
      <c r="A1696" t="s">
        <v>1727</v>
      </c>
      <c r="B1696" t="s">
        <v>25</v>
      </c>
      <c r="C1696" t="s">
        <v>14</v>
      </c>
      <c r="D1696" s="2">
        <v>1249.74</v>
      </c>
      <c r="E1696">
        <v>0.06</v>
      </c>
      <c r="F1696">
        <v>2</v>
      </c>
      <c r="G1696" s="1">
        <v>45537</v>
      </c>
      <c r="H1696" s="1">
        <v>45543</v>
      </c>
      <c r="I1696" t="s">
        <v>31</v>
      </c>
      <c r="J1696" t="s">
        <v>27</v>
      </c>
      <c r="K1696" s="2">
        <v>134.96</v>
      </c>
      <c r="L1696" t="s">
        <v>39</v>
      </c>
      <c r="M1696">
        <f>YEAR(Table1[[#This Row],[order_date]])</f>
        <v>2024</v>
      </c>
      <c r="N1696">
        <f>MONTH(Table1[[#This Row],[order_date]])</f>
        <v>9</v>
      </c>
      <c r="O1696" s="3">
        <f>Table1[[#This Row],[sales]]-Table1[[#This Row],[profit]]</f>
        <v>1114.78</v>
      </c>
      <c r="P1696" s="3">
        <f>Table1[[#This Row],[sales]]*Table1[[#This Row],[quantity]]</f>
        <v>2499.48</v>
      </c>
      <c r="Q1696" s="9">
        <f>Table1[[#This Row],[delivery_date]]-Table1[[#This Row],[order_date]]</f>
        <v>6</v>
      </c>
    </row>
    <row r="1697" spans="1:17" x14ac:dyDescent="0.35">
      <c r="A1697" t="s">
        <v>1728</v>
      </c>
      <c r="B1697" t="s">
        <v>19</v>
      </c>
      <c r="C1697" t="s">
        <v>26</v>
      </c>
      <c r="D1697" s="2">
        <v>2234.48</v>
      </c>
      <c r="E1697">
        <v>0.28999999999999998</v>
      </c>
      <c r="F1697">
        <v>9</v>
      </c>
      <c r="G1697" s="1">
        <v>45391</v>
      </c>
      <c r="H1697" s="1">
        <v>45397</v>
      </c>
      <c r="I1697" t="s">
        <v>15</v>
      </c>
      <c r="J1697" t="s">
        <v>22</v>
      </c>
      <c r="K1697" s="2">
        <v>579.62</v>
      </c>
      <c r="L1697" t="s">
        <v>39</v>
      </c>
      <c r="M1697">
        <f>YEAR(Table1[[#This Row],[order_date]])</f>
        <v>2024</v>
      </c>
      <c r="N1697">
        <f>MONTH(Table1[[#This Row],[order_date]])</f>
        <v>4</v>
      </c>
      <c r="O1697" s="3">
        <f>Table1[[#This Row],[sales]]-Table1[[#This Row],[profit]]</f>
        <v>1654.8600000000001</v>
      </c>
      <c r="P1697" s="3">
        <f>Table1[[#This Row],[sales]]*Table1[[#This Row],[quantity]]</f>
        <v>20110.32</v>
      </c>
      <c r="Q1697" s="9">
        <f>Table1[[#This Row],[delivery_date]]-Table1[[#This Row],[order_date]]</f>
        <v>6</v>
      </c>
    </row>
    <row r="1698" spans="1:17" x14ac:dyDescent="0.35">
      <c r="A1698" t="s">
        <v>1729</v>
      </c>
      <c r="B1698" t="s">
        <v>25</v>
      </c>
      <c r="C1698" t="s">
        <v>26</v>
      </c>
      <c r="D1698" s="2">
        <v>4879.37</v>
      </c>
      <c r="E1698">
        <v>0.04</v>
      </c>
      <c r="F1698">
        <v>3</v>
      </c>
      <c r="G1698" s="1">
        <v>44958</v>
      </c>
      <c r="H1698" s="1">
        <v>44960</v>
      </c>
      <c r="I1698" t="s">
        <v>21</v>
      </c>
      <c r="J1698" t="s">
        <v>16</v>
      </c>
      <c r="K1698" s="2">
        <v>880.8</v>
      </c>
      <c r="L1698" t="s">
        <v>48</v>
      </c>
      <c r="M1698">
        <f>YEAR(Table1[[#This Row],[order_date]])</f>
        <v>2023</v>
      </c>
      <c r="N1698">
        <f>MONTH(Table1[[#This Row],[order_date]])</f>
        <v>2</v>
      </c>
      <c r="O1698" s="3">
        <f>Table1[[#This Row],[sales]]-Table1[[#This Row],[profit]]</f>
        <v>3998.5699999999997</v>
      </c>
      <c r="P1698" s="3">
        <f>Table1[[#This Row],[sales]]*Table1[[#This Row],[quantity]]</f>
        <v>14638.11</v>
      </c>
      <c r="Q1698" s="9">
        <f>Table1[[#This Row],[delivery_date]]-Table1[[#This Row],[order_date]]</f>
        <v>2</v>
      </c>
    </row>
    <row r="1699" spans="1:17" x14ac:dyDescent="0.35">
      <c r="A1699" t="s">
        <v>1730</v>
      </c>
      <c r="B1699" t="s">
        <v>13</v>
      </c>
      <c r="C1699" t="s">
        <v>26</v>
      </c>
      <c r="D1699" s="2">
        <v>3854.07</v>
      </c>
      <c r="E1699">
        <v>0.41</v>
      </c>
      <c r="F1699">
        <v>1</v>
      </c>
      <c r="G1699" s="1">
        <v>45511</v>
      </c>
      <c r="H1699" s="1">
        <v>45517</v>
      </c>
      <c r="I1699" t="s">
        <v>15</v>
      </c>
      <c r="J1699" t="s">
        <v>27</v>
      </c>
      <c r="K1699" s="2">
        <v>995.6</v>
      </c>
      <c r="L1699" t="s">
        <v>39</v>
      </c>
      <c r="M1699">
        <f>YEAR(Table1[[#This Row],[order_date]])</f>
        <v>2024</v>
      </c>
      <c r="N1699">
        <f>MONTH(Table1[[#This Row],[order_date]])</f>
        <v>8</v>
      </c>
      <c r="O1699" s="3">
        <f>Table1[[#This Row],[sales]]-Table1[[#This Row],[profit]]</f>
        <v>2858.4700000000003</v>
      </c>
      <c r="P1699" s="3">
        <f>Table1[[#This Row],[sales]]*Table1[[#This Row],[quantity]]</f>
        <v>3854.07</v>
      </c>
      <c r="Q1699" s="9">
        <f>Table1[[#This Row],[delivery_date]]-Table1[[#This Row],[order_date]]</f>
        <v>6</v>
      </c>
    </row>
    <row r="1700" spans="1:17" x14ac:dyDescent="0.35">
      <c r="A1700" t="s">
        <v>1731</v>
      </c>
      <c r="B1700" t="s">
        <v>25</v>
      </c>
      <c r="C1700" t="s">
        <v>14</v>
      </c>
      <c r="D1700" s="2">
        <v>1647.52</v>
      </c>
      <c r="E1700">
        <v>0.45</v>
      </c>
      <c r="F1700">
        <v>7</v>
      </c>
      <c r="G1700" s="1">
        <v>45341</v>
      </c>
      <c r="H1700" s="1">
        <v>45348</v>
      </c>
      <c r="I1700" t="s">
        <v>21</v>
      </c>
      <c r="J1700" t="s">
        <v>27</v>
      </c>
      <c r="K1700" s="2">
        <v>350.75</v>
      </c>
      <c r="L1700" t="s">
        <v>17</v>
      </c>
      <c r="M1700">
        <f>YEAR(Table1[[#This Row],[order_date]])</f>
        <v>2024</v>
      </c>
      <c r="N1700">
        <f>MONTH(Table1[[#This Row],[order_date]])</f>
        <v>2</v>
      </c>
      <c r="O1700" s="3">
        <f>Table1[[#This Row],[sales]]-Table1[[#This Row],[profit]]</f>
        <v>1296.77</v>
      </c>
      <c r="P1700" s="3">
        <f>Table1[[#This Row],[sales]]*Table1[[#This Row],[quantity]]</f>
        <v>11532.64</v>
      </c>
      <c r="Q1700" s="9">
        <f>Table1[[#This Row],[delivery_date]]-Table1[[#This Row],[order_date]]</f>
        <v>7</v>
      </c>
    </row>
    <row r="1701" spans="1:17" x14ac:dyDescent="0.35">
      <c r="A1701" t="s">
        <v>1732</v>
      </c>
      <c r="B1701" t="s">
        <v>19</v>
      </c>
      <c r="C1701" t="s">
        <v>20</v>
      </c>
      <c r="D1701" s="2">
        <v>3134.91</v>
      </c>
      <c r="E1701">
        <v>0.31</v>
      </c>
      <c r="F1701">
        <v>5</v>
      </c>
      <c r="G1701" s="1">
        <v>45159</v>
      </c>
      <c r="H1701" s="1">
        <v>45160</v>
      </c>
      <c r="I1701" t="s">
        <v>31</v>
      </c>
      <c r="J1701" t="s">
        <v>16</v>
      </c>
      <c r="K1701" s="2">
        <v>793.94</v>
      </c>
      <c r="L1701" t="s">
        <v>48</v>
      </c>
      <c r="M1701">
        <f>YEAR(Table1[[#This Row],[order_date]])</f>
        <v>2023</v>
      </c>
      <c r="N1701">
        <f>MONTH(Table1[[#This Row],[order_date]])</f>
        <v>8</v>
      </c>
      <c r="O1701" s="3">
        <f>Table1[[#This Row],[sales]]-Table1[[#This Row],[profit]]</f>
        <v>2340.9699999999998</v>
      </c>
      <c r="P1701" s="3">
        <f>Table1[[#This Row],[sales]]*Table1[[#This Row],[quantity]]</f>
        <v>15674.55</v>
      </c>
      <c r="Q1701" s="9">
        <f>Table1[[#This Row],[delivery_date]]-Table1[[#This Row],[order_date]]</f>
        <v>1</v>
      </c>
    </row>
    <row r="1702" spans="1:17" x14ac:dyDescent="0.35">
      <c r="A1702" t="s">
        <v>1733</v>
      </c>
      <c r="B1702" t="s">
        <v>25</v>
      </c>
      <c r="C1702" t="s">
        <v>14</v>
      </c>
      <c r="D1702" s="2">
        <v>343.49</v>
      </c>
      <c r="E1702">
        <v>0.34</v>
      </c>
      <c r="F1702">
        <v>9</v>
      </c>
      <c r="G1702" s="1">
        <v>45325</v>
      </c>
      <c r="H1702" s="1">
        <v>45328</v>
      </c>
      <c r="I1702" t="s">
        <v>15</v>
      </c>
      <c r="J1702" t="s">
        <v>16</v>
      </c>
      <c r="K1702" s="2">
        <v>53.1</v>
      </c>
      <c r="L1702" t="s">
        <v>48</v>
      </c>
      <c r="M1702">
        <f>YEAR(Table1[[#This Row],[order_date]])</f>
        <v>2024</v>
      </c>
      <c r="N1702">
        <f>MONTH(Table1[[#This Row],[order_date]])</f>
        <v>2</v>
      </c>
      <c r="O1702" s="3">
        <f>Table1[[#This Row],[sales]]-Table1[[#This Row],[profit]]</f>
        <v>290.39</v>
      </c>
      <c r="P1702" s="3">
        <f>Table1[[#This Row],[sales]]*Table1[[#This Row],[quantity]]</f>
        <v>3091.41</v>
      </c>
      <c r="Q1702" s="9">
        <f>Table1[[#This Row],[delivery_date]]-Table1[[#This Row],[order_date]]</f>
        <v>3</v>
      </c>
    </row>
    <row r="1703" spans="1:17" x14ac:dyDescent="0.35">
      <c r="A1703" t="s">
        <v>1734</v>
      </c>
      <c r="B1703" t="s">
        <v>41</v>
      </c>
      <c r="C1703" t="s">
        <v>33</v>
      </c>
      <c r="D1703" s="2">
        <v>1405.34</v>
      </c>
      <c r="E1703">
        <v>0.03</v>
      </c>
      <c r="F1703">
        <v>3</v>
      </c>
      <c r="G1703" s="1">
        <v>45104</v>
      </c>
      <c r="H1703" s="1">
        <v>45107</v>
      </c>
      <c r="I1703" t="s">
        <v>31</v>
      </c>
      <c r="J1703" t="s">
        <v>27</v>
      </c>
      <c r="K1703" s="2">
        <v>73.77</v>
      </c>
      <c r="L1703" t="s">
        <v>34</v>
      </c>
      <c r="M1703">
        <f>YEAR(Table1[[#This Row],[order_date]])</f>
        <v>2023</v>
      </c>
      <c r="N1703">
        <f>MONTH(Table1[[#This Row],[order_date]])</f>
        <v>6</v>
      </c>
      <c r="O1703" s="3">
        <f>Table1[[#This Row],[sales]]-Table1[[#This Row],[profit]]</f>
        <v>1331.57</v>
      </c>
      <c r="P1703" s="3">
        <f>Table1[[#This Row],[sales]]*Table1[[#This Row],[quantity]]</f>
        <v>4216.0199999999995</v>
      </c>
      <c r="Q1703" s="9">
        <f>Table1[[#This Row],[delivery_date]]-Table1[[#This Row],[order_date]]</f>
        <v>3</v>
      </c>
    </row>
    <row r="1704" spans="1:17" x14ac:dyDescent="0.35">
      <c r="A1704" t="s">
        <v>1735</v>
      </c>
      <c r="B1704" t="s">
        <v>13</v>
      </c>
      <c r="C1704" t="s">
        <v>20</v>
      </c>
      <c r="D1704" s="2">
        <v>3620.11</v>
      </c>
      <c r="E1704">
        <v>0.04</v>
      </c>
      <c r="F1704">
        <v>1</v>
      </c>
      <c r="G1704" s="1">
        <v>45441</v>
      </c>
      <c r="H1704" s="1">
        <v>45446</v>
      </c>
      <c r="I1704" t="s">
        <v>31</v>
      </c>
      <c r="J1704" t="s">
        <v>27</v>
      </c>
      <c r="K1704" s="2">
        <v>790.99</v>
      </c>
      <c r="L1704" t="s">
        <v>23</v>
      </c>
      <c r="M1704">
        <f>YEAR(Table1[[#This Row],[order_date]])</f>
        <v>2024</v>
      </c>
      <c r="N1704">
        <f>MONTH(Table1[[#This Row],[order_date]])</f>
        <v>5</v>
      </c>
      <c r="O1704" s="3">
        <f>Table1[[#This Row],[sales]]-Table1[[#This Row],[profit]]</f>
        <v>2829.12</v>
      </c>
      <c r="P1704" s="3">
        <f>Table1[[#This Row],[sales]]*Table1[[#This Row],[quantity]]</f>
        <v>3620.11</v>
      </c>
      <c r="Q1704" s="9">
        <f>Table1[[#This Row],[delivery_date]]-Table1[[#This Row],[order_date]]</f>
        <v>5</v>
      </c>
    </row>
    <row r="1705" spans="1:17" x14ac:dyDescent="0.35">
      <c r="A1705" t="s">
        <v>1736</v>
      </c>
      <c r="B1705" t="s">
        <v>13</v>
      </c>
      <c r="C1705" t="s">
        <v>26</v>
      </c>
      <c r="D1705" s="2">
        <v>2893.46</v>
      </c>
      <c r="E1705">
        <v>0.09</v>
      </c>
      <c r="F1705">
        <v>7</v>
      </c>
      <c r="G1705" s="1">
        <v>45030</v>
      </c>
      <c r="H1705" s="1">
        <v>45037</v>
      </c>
      <c r="I1705" t="s">
        <v>15</v>
      </c>
      <c r="J1705" t="s">
        <v>27</v>
      </c>
      <c r="K1705" s="2">
        <v>504.21</v>
      </c>
      <c r="L1705" t="s">
        <v>48</v>
      </c>
      <c r="M1705">
        <f>YEAR(Table1[[#This Row],[order_date]])</f>
        <v>2023</v>
      </c>
      <c r="N1705">
        <f>MONTH(Table1[[#This Row],[order_date]])</f>
        <v>4</v>
      </c>
      <c r="O1705" s="3">
        <f>Table1[[#This Row],[sales]]-Table1[[#This Row],[profit]]</f>
        <v>2389.25</v>
      </c>
      <c r="P1705" s="3">
        <f>Table1[[#This Row],[sales]]*Table1[[#This Row],[quantity]]</f>
        <v>20254.22</v>
      </c>
      <c r="Q1705" s="9">
        <f>Table1[[#This Row],[delivery_date]]-Table1[[#This Row],[order_date]]</f>
        <v>7</v>
      </c>
    </row>
    <row r="1706" spans="1:17" x14ac:dyDescent="0.35">
      <c r="A1706" t="s">
        <v>1737</v>
      </c>
      <c r="B1706" t="s">
        <v>13</v>
      </c>
      <c r="C1706" t="s">
        <v>36</v>
      </c>
      <c r="D1706" s="2">
        <v>2401.4</v>
      </c>
      <c r="E1706">
        <v>0.14000000000000001</v>
      </c>
      <c r="F1706">
        <v>8</v>
      </c>
      <c r="G1706" s="1">
        <v>44961</v>
      </c>
      <c r="H1706" s="1">
        <v>44962</v>
      </c>
      <c r="I1706" t="s">
        <v>31</v>
      </c>
      <c r="J1706" t="s">
        <v>16</v>
      </c>
      <c r="K1706" s="2">
        <v>710.43</v>
      </c>
      <c r="L1706" t="s">
        <v>23</v>
      </c>
      <c r="M1706">
        <f>YEAR(Table1[[#This Row],[order_date]])</f>
        <v>2023</v>
      </c>
      <c r="N1706">
        <f>MONTH(Table1[[#This Row],[order_date]])</f>
        <v>2</v>
      </c>
      <c r="O1706" s="3">
        <f>Table1[[#This Row],[sales]]-Table1[[#This Row],[profit]]</f>
        <v>1690.9700000000003</v>
      </c>
      <c r="P1706" s="3">
        <f>Table1[[#This Row],[sales]]*Table1[[#This Row],[quantity]]</f>
        <v>19211.2</v>
      </c>
      <c r="Q1706" s="9">
        <f>Table1[[#This Row],[delivery_date]]-Table1[[#This Row],[order_date]]</f>
        <v>1</v>
      </c>
    </row>
    <row r="1707" spans="1:17" x14ac:dyDescent="0.35">
      <c r="A1707" t="s">
        <v>1738</v>
      </c>
      <c r="B1707" t="s">
        <v>19</v>
      </c>
      <c r="C1707" t="s">
        <v>20</v>
      </c>
      <c r="D1707" s="2">
        <v>3485.29</v>
      </c>
      <c r="E1707">
        <v>0.38</v>
      </c>
      <c r="F1707">
        <v>2</v>
      </c>
      <c r="G1707" s="1">
        <v>45553</v>
      </c>
      <c r="H1707" s="1">
        <v>45554</v>
      </c>
      <c r="I1707" t="s">
        <v>31</v>
      </c>
      <c r="J1707" t="s">
        <v>16</v>
      </c>
      <c r="K1707" s="2">
        <v>279.02999999999997</v>
      </c>
      <c r="L1707" t="s">
        <v>48</v>
      </c>
      <c r="M1707">
        <f>YEAR(Table1[[#This Row],[order_date]])</f>
        <v>2024</v>
      </c>
      <c r="N1707">
        <f>MONTH(Table1[[#This Row],[order_date]])</f>
        <v>9</v>
      </c>
      <c r="O1707" s="3">
        <f>Table1[[#This Row],[sales]]-Table1[[#This Row],[profit]]</f>
        <v>3206.26</v>
      </c>
      <c r="P1707" s="3">
        <f>Table1[[#This Row],[sales]]*Table1[[#This Row],[quantity]]</f>
        <v>6970.58</v>
      </c>
      <c r="Q1707" s="9">
        <f>Table1[[#This Row],[delivery_date]]-Table1[[#This Row],[order_date]]</f>
        <v>1</v>
      </c>
    </row>
    <row r="1708" spans="1:17" x14ac:dyDescent="0.35">
      <c r="A1708" t="s">
        <v>1739</v>
      </c>
      <c r="B1708" t="s">
        <v>13</v>
      </c>
      <c r="C1708" t="s">
        <v>26</v>
      </c>
      <c r="D1708" s="2">
        <v>2052.4499999999998</v>
      </c>
      <c r="E1708">
        <v>0.22</v>
      </c>
      <c r="F1708">
        <v>2</v>
      </c>
      <c r="G1708" s="1">
        <v>45236</v>
      </c>
      <c r="H1708" s="1">
        <v>45238</v>
      </c>
      <c r="I1708" t="s">
        <v>21</v>
      </c>
      <c r="J1708" t="s">
        <v>27</v>
      </c>
      <c r="K1708" s="2">
        <v>420.51</v>
      </c>
      <c r="L1708" t="s">
        <v>28</v>
      </c>
      <c r="M1708">
        <f>YEAR(Table1[[#This Row],[order_date]])</f>
        <v>2023</v>
      </c>
      <c r="N1708">
        <f>MONTH(Table1[[#This Row],[order_date]])</f>
        <v>11</v>
      </c>
      <c r="O1708" s="3">
        <f>Table1[[#This Row],[sales]]-Table1[[#This Row],[profit]]</f>
        <v>1631.9399999999998</v>
      </c>
      <c r="P1708" s="3">
        <f>Table1[[#This Row],[sales]]*Table1[[#This Row],[quantity]]</f>
        <v>4104.8999999999996</v>
      </c>
      <c r="Q1708" s="9">
        <f>Table1[[#This Row],[delivery_date]]-Table1[[#This Row],[order_date]]</f>
        <v>2</v>
      </c>
    </row>
    <row r="1709" spans="1:17" x14ac:dyDescent="0.35">
      <c r="A1709" t="s">
        <v>1740</v>
      </c>
      <c r="B1709" t="s">
        <v>41</v>
      </c>
      <c r="C1709" t="s">
        <v>20</v>
      </c>
      <c r="D1709" s="2">
        <v>228.17</v>
      </c>
      <c r="E1709">
        <v>0.04</v>
      </c>
      <c r="F1709">
        <v>9</v>
      </c>
      <c r="G1709" s="1">
        <v>45643</v>
      </c>
      <c r="H1709" s="1">
        <v>45647</v>
      </c>
      <c r="I1709" t="s">
        <v>21</v>
      </c>
      <c r="J1709" t="s">
        <v>22</v>
      </c>
      <c r="K1709" s="2">
        <v>28.59</v>
      </c>
      <c r="L1709" t="s">
        <v>34</v>
      </c>
      <c r="M1709">
        <f>YEAR(Table1[[#This Row],[order_date]])</f>
        <v>2024</v>
      </c>
      <c r="N1709">
        <f>MONTH(Table1[[#This Row],[order_date]])</f>
        <v>12</v>
      </c>
      <c r="O1709" s="3">
        <f>Table1[[#This Row],[sales]]-Table1[[#This Row],[profit]]</f>
        <v>199.57999999999998</v>
      </c>
      <c r="P1709" s="3">
        <f>Table1[[#This Row],[sales]]*Table1[[#This Row],[quantity]]</f>
        <v>2053.5299999999997</v>
      </c>
      <c r="Q1709" s="9">
        <f>Table1[[#This Row],[delivery_date]]-Table1[[#This Row],[order_date]]</f>
        <v>4</v>
      </c>
    </row>
    <row r="1710" spans="1:17" x14ac:dyDescent="0.35">
      <c r="A1710" t="s">
        <v>1741</v>
      </c>
      <c r="B1710" t="s">
        <v>19</v>
      </c>
      <c r="C1710" t="s">
        <v>20</v>
      </c>
      <c r="D1710" s="2">
        <v>2261.0300000000002</v>
      </c>
      <c r="E1710">
        <v>0.43</v>
      </c>
      <c r="F1710">
        <v>4</v>
      </c>
      <c r="G1710" s="1">
        <v>45038</v>
      </c>
      <c r="H1710" s="1">
        <v>45045</v>
      </c>
      <c r="I1710" t="s">
        <v>31</v>
      </c>
      <c r="J1710" t="s">
        <v>27</v>
      </c>
      <c r="K1710" s="2">
        <v>397.01</v>
      </c>
      <c r="L1710" t="s">
        <v>17</v>
      </c>
      <c r="M1710">
        <f>YEAR(Table1[[#This Row],[order_date]])</f>
        <v>2023</v>
      </c>
      <c r="N1710">
        <f>MONTH(Table1[[#This Row],[order_date]])</f>
        <v>4</v>
      </c>
      <c r="O1710" s="3">
        <f>Table1[[#This Row],[sales]]-Table1[[#This Row],[profit]]</f>
        <v>1864.0200000000002</v>
      </c>
      <c r="P1710" s="3">
        <f>Table1[[#This Row],[sales]]*Table1[[#This Row],[quantity]]</f>
        <v>9044.1200000000008</v>
      </c>
      <c r="Q1710" s="9">
        <f>Table1[[#This Row],[delivery_date]]-Table1[[#This Row],[order_date]]</f>
        <v>7</v>
      </c>
    </row>
    <row r="1711" spans="1:17" x14ac:dyDescent="0.35">
      <c r="A1711" t="s">
        <v>1742</v>
      </c>
      <c r="B1711" t="s">
        <v>41</v>
      </c>
      <c r="C1711" t="s">
        <v>14</v>
      </c>
      <c r="D1711" s="2">
        <v>4520.43</v>
      </c>
      <c r="E1711">
        <v>0.5</v>
      </c>
      <c r="F1711">
        <v>1</v>
      </c>
      <c r="G1711" s="1">
        <v>45637</v>
      </c>
      <c r="H1711" s="1">
        <v>45640</v>
      </c>
      <c r="I1711" t="s">
        <v>21</v>
      </c>
      <c r="J1711" t="s">
        <v>27</v>
      </c>
      <c r="K1711" s="2">
        <v>308.89999999999998</v>
      </c>
      <c r="L1711" t="s">
        <v>39</v>
      </c>
      <c r="M1711">
        <f>YEAR(Table1[[#This Row],[order_date]])</f>
        <v>2024</v>
      </c>
      <c r="N1711">
        <f>MONTH(Table1[[#This Row],[order_date]])</f>
        <v>12</v>
      </c>
      <c r="O1711" s="3">
        <f>Table1[[#This Row],[sales]]-Table1[[#This Row],[profit]]</f>
        <v>4211.5300000000007</v>
      </c>
      <c r="P1711" s="3">
        <f>Table1[[#This Row],[sales]]*Table1[[#This Row],[quantity]]</f>
        <v>4520.43</v>
      </c>
      <c r="Q1711" s="9">
        <f>Table1[[#This Row],[delivery_date]]-Table1[[#This Row],[order_date]]</f>
        <v>3</v>
      </c>
    </row>
    <row r="1712" spans="1:17" x14ac:dyDescent="0.35">
      <c r="A1712" t="s">
        <v>1743</v>
      </c>
      <c r="B1712" t="s">
        <v>25</v>
      </c>
      <c r="C1712" t="s">
        <v>33</v>
      </c>
      <c r="D1712" s="2">
        <v>4297.41</v>
      </c>
      <c r="E1712">
        <v>0.23</v>
      </c>
      <c r="F1712">
        <v>9</v>
      </c>
      <c r="G1712" s="1">
        <v>45027</v>
      </c>
      <c r="H1712" s="1">
        <v>45032</v>
      </c>
      <c r="I1712" t="s">
        <v>21</v>
      </c>
      <c r="J1712" t="s">
        <v>27</v>
      </c>
      <c r="K1712" s="2">
        <v>1139.8900000000001</v>
      </c>
      <c r="L1712" t="s">
        <v>28</v>
      </c>
      <c r="M1712">
        <f>YEAR(Table1[[#This Row],[order_date]])</f>
        <v>2023</v>
      </c>
      <c r="N1712">
        <f>MONTH(Table1[[#This Row],[order_date]])</f>
        <v>4</v>
      </c>
      <c r="O1712" s="3">
        <f>Table1[[#This Row],[sales]]-Table1[[#This Row],[profit]]</f>
        <v>3157.5199999999995</v>
      </c>
      <c r="P1712" s="3">
        <f>Table1[[#This Row],[sales]]*Table1[[#This Row],[quantity]]</f>
        <v>38676.69</v>
      </c>
      <c r="Q1712" s="9">
        <f>Table1[[#This Row],[delivery_date]]-Table1[[#This Row],[order_date]]</f>
        <v>5</v>
      </c>
    </row>
    <row r="1713" spans="1:17" x14ac:dyDescent="0.35">
      <c r="A1713" t="s">
        <v>1744</v>
      </c>
      <c r="B1713" t="s">
        <v>25</v>
      </c>
      <c r="C1713" t="s">
        <v>36</v>
      </c>
      <c r="D1713" s="2">
        <v>2104.09</v>
      </c>
      <c r="E1713">
        <v>0.26</v>
      </c>
      <c r="F1713">
        <v>9</v>
      </c>
      <c r="G1713" s="1">
        <v>45336</v>
      </c>
      <c r="H1713" s="1">
        <v>45342</v>
      </c>
      <c r="I1713" t="s">
        <v>31</v>
      </c>
      <c r="J1713" t="s">
        <v>16</v>
      </c>
      <c r="K1713" s="2">
        <v>574.14</v>
      </c>
      <c r="L1713" t="s">
        <v>23</v>
      </c>
      <c r="M1713">
        <f>YEAR(Table1[[#This Row],[order_date]])</f>
        <v>2024</v>
      </c>
      <c r="N1713">
        <f>MONTH(Table1[[#This Row],[order_date]])</f>
        <v>2</v>
      </c>
      <c r="O1713" s="3">
        <f>Table1[[#This Row],[sales]]-Table1[[#This Row],[profit]]</f>
        <v>1529.9500000000003</v>
      </c>
      <c r="P1713" s="3">
        <f>Table1[[#This Row],[sales]]*Table1[[#This Row],[quantity]]</f>
        <v>18936.810000000001</v>
      </c>
      <c r="Q1713" s="9">
        <f>Table1[[#This Row],[delivery_date]]-Table1[[#This Row],[order_date]]</f>
        <v>6</v>
      </c>
    </row>
    <row r="1714" spans="1:17" x14ac:dyDescent="0.35">
      <c r="A1714" t="s">
        <v>1745</v>
      </c>
      <c r="B1714" t="s">
        <v>25</v>
      </c>
      <c r="C1714" t="s">
        <v>26</v>
      </c>
      <c r="D1714" s="2">
        <v>208.89</v>
      </c>
      <c r="E1714">
        <v>0.04</v>
      </c>
      <c r="F1714">
        <v>6</v>
      </c>
      <c r="G1714" s="1">
        <v>45521</v>
      </c>
      <c r="H1714" s="1">
        <v>45523</v>
      </c>
      <c r="I1714" t="s">
        <v>15</v>
      </c>
      <c r="J1714" t="s">
        <v>27</v>
      </c>
      <c r="K1714" s="2">
        <v>36.119999999999997</v>
      </c>
      <c r="L1714" t="s">
        <v>34</v>
      </c>
      <c r="M1714">
        <f>YEAR(Table1[[#This Row],[order_date]])</f>
        <v>2024</v>
      </c>
      <c r="N1714">
        <f>MONTH(Table1[[#This Row],[order_date]])</f>
        <v>8</v>
      </c>
      <c r="O1714" s="3">
        <f>Table1[[#This Row],[sales]]-Table1[[#This Row],[profit]]</f>
        <v>172.76999999999998</v>
      </c>
      <c r="P1714" s="3">
        <f>Table1[[#This Row],[sales]]*Table1[[#This Row],[quantity]]</f>
        <v>1253.3399999999999</v>
      </c>
      <c r="Q1714" s="9">
        <f>Table1[[#This Row],[delivery_date]]-Table1[[#This Row],[order_date]]</f>
        <v>2</v>
      </c>
    </row>
    <row r="1715" spans="1:17" x14ac:dyDescent="0.35">
      <c r="A1715" t="s">
        <v>1746</v>
      </c>
      <c r="B1715" t="s">
        <v>25</v>
      </c>
      <c r="C1715" t="s">
        <v>20</v>
      </c>
      <c r="D1715" s="2">
        <v>3217.91</v>
      </c>
      <c r="E1715">
        <v>0.19</v>
      </c>
      <c r="F1715">
        <v>6</v>
      </c>
      <c r="G1715" s="1">
        <v>45148</v>
      </c>
      <c r="H1715" s="1">
        <v>45154</v>
      </c>
      <c r="I1715" t="s">
        <v>15</v>
      </c>
      <c r="J1715" t="s">
        <v>27</v>
      </c>
      <c r="K1715" s="2">
        <v>228.09</v>
      </c>
      <c r="L1715" t="s">
        <v>48</v>
      </c>
      <c r="M1715">
        <f>YEAR(Table1[[#This Row],[order_date]])</f>
        <v>2023</v>
      </c>
      <c r="N1715">
        <f>MONTH(Table1[[#This Row],[order_date]])</f>
        <v>8</v>
      </c>
      <c r="O1715" s="3">
        <f>Table1[[#This Row],[sales]]-Table1[[#This Row],[profit]]</f>
        <v>2989.8199999999997</v>
      </c>
      <c r="P1715" s="3">
        <f>Table1[[#This Row],[sales]]*Table1[[#This Row],[quantity]]</f>
        <v>19307.46</v>
      </c>
      <c r="Q1715" s="9">
        <f>Table1[[#This Row],[delivery_date]]-Table1[[#This Row],[order_date]]</f>
        <v>6</v>
      </c>
    </row>
    <row r="1716" spans="1:17" x14ac:dyDescent="0.35">
      <c r="A1716" t="s">
        <v>1747</v>
      </c>
      <c r="B1716" t="s">
        <v>41</v>
      </c>
      <c r="C1716" t="s">
        <v>36</v>
      </c>
      <c r="D1716" s="2">
        <v>3731.85</v>
      </c>
      <c r="E1716">
        <v>0.19</v>
      </c>
      <c r="F1716">
        <v>9</v>
      </c>
      <c r="G1716" s="1">
        <v>45280</v>
      </c>
      <c r="H1716" s="1">
        <v>45281</v>
      </c>
      <c r="I1716" t="s">
        <v>31</v>
      </c>
      <c r="J1716" t="s">
        <v>27</v>
      </c>
      <c r="K1716" s="2">
        <v>728.78</v>
      </c>
      <c r="L1716" t="s">
        <v>48</v>
      </c>
      <c r="M1716">
        <f>YEAR(Table1[[#This Row],[order_date]])</f>
        <v>2023</v>
      </c>
      <c r="N1716">
        <f>MONTH(Table1[[#This Row],[order_date]])</f>
        <v>12</v>
      </c>
      <c r="O1716" s="3">
        <f>Table1[[#This Row],[sales]]-Table1[[#This Row],[profit]]</f>
        <v>3003.0699999999997</v>
      </c>
      <c r="P1716" s="3">
        <f>Table1[[#This Row],[sales]]*Table1[[#This Row],[quantity]]</f>
        <v>33586.65</v>
      </c>
      <c r="Q1716" s="9">
        <f>Table1[[#This Row],[delivery_date]]-Table1[[#This Row],[order_date]]</f>
        <v>1</v>
      </c>
    </row>
    <row r="1717" spans="1:17" x14ac:dyDescent="0.35">
      <c r="A1717" t="s">
        <v>1748</v>
      </c>
      <c r="B1717" t="s">
        <v>19</v>
      </c>
      <c r="C1717" t="s">
        <v>20</v>
      </c>
      <c r="D1717" s="2">
        <v>1541.79</v>
      </c>
      <c r="E1717">
        <v>0.48</v>
      </c>
      <c r="F1717">
        <v>2</v>
      </c>
      <c r="G1717" s="1">
        <v>45594</v>
      </c>
      <c r="H1717" s="1">
        <v>45599</v>
      </c>
      <c r="I1717" t="s">
        <v>15</v>
      </c>
      <c r="J1717" t="s">
        <v>16</v>
      </c>
      <c r="K1717" s="2">
        <v>187.59</v>
      </c>
      <c r="L1717" t="s">
        <v>34</v>
      </c>
      <c r="M1717">
        <f>YEAR(Table1[[#This Row],[order_date]])</f>
        <v>2024</v>
      </c>
      <c r="N1717">
        <f>MONTH(Table1[[#This Row],[order_date]])</f>
        <v>10</v>
      </c>
      <c r="O1717" s="3">
        <f>Table1[[#This Row],[sales]]-Table1[[#This Row],[profit]]</f>
        <v>1354.2</v>
      </c>
      <c r="P1717" s="3">
        <f>Table1[[#This Row],[sales]]*Table1[[#This Row],[quantity]]</f>
        <v>3083.58</v>
      </c>
      <c r="Q1717" s="9">
        <f>Table1[[#This Row],[delivery_date]]-Table1[[#This Row],[order_date]]</f>
        <v>5</v>
      </c>
    </row>
    <row r="1718" spans="1:17" x14ac:dyDescent="0.35">
      <c r="A1718" t="s">
        <v>1749</v>
      </c>
      <c r="B1718" t="s">
        <v>19</v>
      </c>
      <c r="C1718" t="s">
        <v>33</v>
      </c>
      <c r="D1718" s="2">
        <v>2435.65</v>
      </c>
      <c r="E1718">
        <v>0.33</v>
      </c>
      <c r="F1718">
        <v>9</v>
      </c>
      <c r="G1718" s="1">
        <v>45537</v>
      </c>
      <c r="H1718" s="1">
        <v>45540</v>
      </c>
      <c r="I1718" t="s">
        <v>31</v>
      </c>
      <c r="J1718" t="s">
        <v>22</v>
      </c>
      <c r="K1718" s="2">
        <v>136.99</v>
      </c>
      <c r="L1718" t="s">
        <v>34</v>
      </c>
      <c r="M1718">
        <f>YEAR(Table1[[#This Row],[order_date]])</f>
        <v>2024</v>
      </c>
      <c r="N1718">
        <f>MONTH(Table1[[#This Row],[order_date]])</f>
        <v>9</v>
      </c>
      <c r="O1718" s="3">
        <f>Table1[[#This Row],[sales]]-Table1[[#This Row],[profit]]</f>
        <v>2298.66</v>
      </c>
      <c r="P1718" s="3">
        <f>Table1[[#This Row],[sales]]*Table1[[#This Row],[quantity]]</f>
        <v>21920.850000000002</v>
      </c>
      <c r="Q1718" s="9">
        <f>Table1[[#This Row],[delivery_date]]-Table1[[#This Row],[order_date]]</f>
        <v>3</v>
      </c>
    </row>
    <row r="1719" spans="1:17" x14ac:dyDescent="0.35">
      <c r="A1719" t="s">
        <v>1750</v>
      </c>
      <c r="B1719" t="s">
        <v>13</v>
      </c>
      <c r="C1719" t="s">
        <v>36</v>
      </c>
      <c r="D1719" s="2">
        <v>4960.1000000000004</v>
      </c>
      <c r="E1719">
        <v>0.39</v>
      </c>
      <c r="F1719">
        <v>4</v>
      </c>
      <c r="G1719" s="1">
        <v>45166</v>
      </c>
      <c r="H1719" s="1">
        <v>45169</v>
      </c>
      <c r="I1719" t="s">
        <v>21</v>
      </c>
      <c r="J1719" t="s">
        <v>22</v>
      </c>
      <c r="K1719" s="2">
        <v>1276.8599999999999</v>
      </c>
      <c r="L1719" t="s">
        <v>28</v>
      </c>
      <c r="M1719">
        <f>YEAR(Table1[[#This Row],[order_date]])</f>
        <v>2023</v>
      </c>
      <c r="N1719">
        <f>MONTH(Table1[[#This Row],[order_date]])</f>
        <v>8</v>
      </c>
      <c r="O1719" s="3">
        <f>Table1[[#This Row],[sales]]-Table1[[#This Row],[profit]]</f>
        <v>3683.2400000000007</v>
      </c>
      <c r="P1719" s="3">
        <f>Table1[[#This Row],[sales]]*Table1[[#This Row],[quantity]]</f>
        <v>19840.400000000001</v>
      </c>
      <c r="Q1719" s="9">
        <f>Table1[[#This Row],[delivery_date]]-Table1[[#This Row],[order_date]]</f>
        <v>3</v>
      </c>
    </row>
    <row r="1720" spans="1:17" x14ac:dyDescent="0.35">
      <c r="A1720" t="s">
        <v>1751</v>
      </c>
      <c r="B1720" t="s">
        <v>41</v>
      </c>
      <c r="C1720" t="s">
        <v>26</v>
      </c>
      <c r="D1720" s="2">
        <v>2924.08</v>
      </c>
      <c r="E1720">
        <v>0.06</v>
      </c>
      <c r="F1720">
        <v>4</v>
      </c>
      <c r="G1720" s="1">
        <v>45551</v>
      </c>
      <c r="H1720" s="1">
        <v>45555</v>
      </c>
      <c r="I1720" t="s">
        <v>15</v>
      </c>
      <c r="J1720" t="s">
        <v>16</v>
      </c>
      <c r="K1720" s="2">
        <v>240.54</v>
      </c>
      <c r="L1720" t="s">
        <v>28</v>
      </c>
      <c r="M1720">
        <f>YEAR(Table1[[#This Row],[order_date]])</f>
        <v>2024</v>
      </c>
      <c r="N1720">
        <f>MONTH(Table1[[#This Row],[order_date]])</f>
        <v>9</v>
      </c>
      <c r="O1720" s="3">
        <f>Table1[[#This Row],[sales]]-Table1[[#This Row],[profit]]</f>
        <v>2683.54</v>
      </c>
      <c r="P1720" s="3">
        <f>Table1[[#This Row],[sales]]*Table1[[#This Row],[quantity]]</f>
        <v>11696.32</v>
      </c>
      <c r="Q1720" s="9">
        <f>Table1[[#This Row],[delivery_date]]-Table1[[#This Row],[order_date]]</f>
        <v>4</v>
      </c>
    </row>
    <row r="1721" spans="1:17" x14ac:dyDescent="0.35">
      <c r="A1721" t="s">
        <v>1752</v>
      </c>
      <c r="B1721" t="s">
        <v>25</v>
      </c>
      <c r="C1721" t="s">
        <v>20</v>
      </c>
      <c r="D1721" s="2">
        <v>1820.27</v>
      </c>
      <c r="E1721">
        <v>0.21</v>
      </c>
      <c r="F1721">
        <v>9</v>
      </c>
      <c r="G1721" s="1">
        <v>45305</v>
      </c>
      <c r="H1721" s="1">
        <v>45306</v>
      </c>
      <c r="I1721" t="s">
        <v>21</v>
      </c>
      <c r="J1721" t="s">
        <v>16</v>
      </c>
      <c r="K1721" s="2">
        <v>512.01</v>
      </c>
      <c r="L1721" t="s">
        <v>28</v>
      </c>
      <c r="M1721">
        <f>YEAR(Table1[[#This Row],[order_date]])</f>
        <v>2024</v>
      </c>
      <c r="N1721">
        <f>MONTH(Table1[[#This Row],[order_date]])</f>
        <v>1</v>
      </c>
      <c r="O1721" s="3">
        <f>Table1[[#This Row],[sales]]-Table1[[#This Row],[profit]]</f>
        <v>1308.26</v>
      </c>
      <c r="P1721" s="3">
        <f>Table1[[#This Row],[sales]]*Table1[[#This Row],[quantity]]</f>
        <v>16382.43</v>
      </c>
      <c r="Q1721" s="9">
        <f>Table1[[#This Row],[delivery_date]]-Table1[[#This Row],[order_date]]</f>
        <v>1</v>
      </c>
    </row>
    <row r="1722" spans="1:17" x14ac:dyDescent="0.35">
      <c r="A1722" t="s">
        <v>1753</v>
      </c>
      <c r="B1722" t="s">
        <v>41</v>
      </c>
      <c r="C1722" t="s">
        <v>33</v>
      </c>
      <c r="D1722" s="2">
        <v>3174.7</v>
      </c>
      <c r="E1722">
        <v>0.1</v>
      </c>
      <c r="F1722">
        <v>7</v>
      </c>
      <c r="G1722" s="1">
        <v>45070</v>
      </c>
      <c r="H1722" s="1">
        <v>45077</v>
      </c>
      <c r="I1722" t="s">
        <v>21</v>
      </c>
      <c r="J1722" t="s">
        <v>27</v>
      </c>
      <c r="K1722" s="2">
        <v>685.02</v>
      </c>
      <c r="L1722" t="s">
        <v>34</v>
      </c>
      <c r="M1722">
        <f>YEAR(Table1[[#This Row],[order_date]])</f>
        <v>2023</v>
      </c>
      <c r="N1722">
        <f>MONTH(Table1[[#This Row],[order_date]])</f>
        <v>5</v>
      </c>
      <c r="O1722" s="3">
        <f>Table1[[#This Row],[sales]]-Table1[[#This Row],[profit]]</f>
        <v>2489.6799999999998</v>
      </c>
      <c r="P1722" s="3">
        <f>Table1[[#This Row],[sales]]*Table1[[#This Row],[quantity]]</f>
        <v>22222.899999999998</v>
      </c>
      <c r="Q1722" s="9">
        <f>Table1[[#This Row],[delivery_date]]-Table1[[#This Row],[order_date]]</f>
        <v>7</v>
      </c>
    </row>
    <row r="1723" spans="1:17" x14ac:dyDescent="0.35">
      <c r="A1723" t="s">
        <v>1754</v>
      </c>
      <c r="B1723" t="s">
        <v>13</v>
      </c>
      <c r="C1723" t="s">
        <v>36</v>
      </c>
      <c r="D1723" s="2">
        <v>982.11</v>
      </c>
      <c r="E1723">
        <v>0.43</v>
      </c>
      <c r="F1723">
        <v>5</v>
      </c>
      <c r="G1723" s="1">
        <v>45169</v>
      </c>
      <c r="H1723" s="1">
        <v>45176</v>
      </c>
      <c r="I1723" t="s">
        <v>31</v>
      </c>
      <c r="J1723" t="s">
        <v>27</v>
      </c>
      <c r="K1723" s="2">
        <v>84.23</v>
      </c>
      <c r="L1723" t="s">
        <v>34</v>
      </c>
      <c r="M1723">
        <f>YEAR(Table1[[#This Row],[order_date]])</f>
        <v>2023</v>
      </c>
      <c r="N1723">
        <f>MONTH(Table1[[#This Row],[order_date]])</f>
        <v>8</v>
      </c>
      <c r="O1723" s="3">
        <f>Table1[[#This Row],[sales]]-Table1[[#This Row],[profit]]</f>
        <v>897.88</v>
      </c>
      <c r="P1723" s="3">
        <f>Table1[[#This Row],[sales]]*Table1[[#This Row],[quantity]]</f>
        <v>4910.55</v>
      </c>
      <c r="Q1723" s="9">
        <f>Table1[[#This Row],[delivery_date]]-Table1[[#This Row],[order_date]]</f>
        <v>7</v>
      </c>
    </row>
    <row r="1724" spans="1:17" x14ac:dyDescent="0.35">
      <c r="A1724" t="s">
        <v>1755</v>
      </c>
      <c r="B1724" t="s">
        <v>13</v>
      </c>
      <c r="C1724" t="s">
        <v>20</v>
      </c>
      <c r="D1724" s="2">
        <v>1076.3399999999999</v>
      </c>
      <c r="E1724">
        <v>0.08</v>
      </c>
      <c r="F1724">
        <v>8</v>
      </c>
      <c r="G1724" s="1">
        <v>45406</v>
      </c>
      <c r="H1724" s="1">
        <v>45409</v>
      </c>
      <c r="I1724" t="s">
        <v>15</v>
      </c>
      <c r="J1724" t="s">
        <v>22</v>
      </c>
      <c r="K1724" s="2">
        <v>125.46</v>
      </c>
      <c r="L1724" t="s">
        <v>28</v>
      </c>
      <c r="M1724">
        <f>YEAR(Table1[[#This Row],[order_date]])</f>
        <v>2024</v>
      </c>
      <c r="N1724">
        <f>MONTH(Table1[[#This Row],[order_date]])</f>
        <v>4</v>
      </c>
      <c r="O1724" s="3">
        <f>Table1[[#This Row],[sales]]-Table1[[#This Row],[profit]]</f>
        <v>950.87999999999988</v>
      </c>
      <c r="P1724" s="3">
        <f>Table1[[#This Row],[sales]]*Table1[[#This Row],[quantity]]</f>
        <v>8610.7199999999993</v>
      </c>
      <c r="Q1724" s="9">
        <f>Table1[[#This Row],[delivery_date]]-Table1[[#This Row],[order_date]]</f>
        <v>3</v>
      </c>
    </row>
    <row r="1725" spans="1:17" x14ac:dyDescent="0.35">
      <c r="A1725" t="s">
        <v>1756</v>
      </c>
      <c r="B1725" t="s">
        <v>41</v>
      </c>
      <c r="C1725" t="s">
        <v>20</v>
      </c>
      <c r="D1725" s="2">
        <v>4632.13</v>
      </c>
      <c r="E1725">
        <v>0.22</v>
      </c>
      <c r="F1725">
        <v>1</v>
      </c>
      <c r="G1725" s="1">
        <v>45270</v>
      </c>
      <c r="H1725" s="1">
        <v>45275</v>
      </c>
      <c r="I1725" t="s">
        <v>31</v>
      </c>
      <c r="J1725" t="s">
        <v>22</v>
      </c>
      <c r="K1725" s="2">
        <v>1362.56</v>
      </c>
      <c r="L1725" t="s">
        <v>28</v>
      </c>
      <c r="M1725">
        <f>YEAR(Table1[[#This Row],[order_date]])</f>
        <v>2023</v>
      </c>
      <c r="N1725">
        <f>MONTH(Table1[[#This Row],[order_date]])</f>
        <v>12</v>
      </c>
      <c r="O1725" s="3">
        <f>Table1[[#This Row],[sales]]-Table1[[#This Row],[profit]]</f>
        <v>3269.57</v>
      </c>
      <c r="P1725" s="3">
        <f>Table1[[#This Row],[sales]]*Table1[[#This Row],[quantity]]</f>
        <v>4632.13</v>
      </c>
      <c r="Q1725" s="9">
        <f>Table1[[#This Row],[delivery_date]]-Table1[[#This Row],[order_date]]</f>
        <v>5</v>
      </c>
    </row>
    <row r="1726" spans="1:17" x14ac:dyDescent="0.35">
      <c r="A1726" t="s">
        <v>1757</v>
      </c>
      <c r="B1726" t="s">
        <v>41</v>
      </c>
      <c r="C1726" t="s">
        <v>26</v>
      </c>
      <c r="D1726" s="2">
        <v>1272.08</v>
      </c>
      <c r="E1726">
        <v>0.03</v>
      </c>
      <c r="F1726">
        <v>7</v>
      </c>
      <c r="G1726" s="1">
        <v>44995</v>
      </c>
      <c r="H1726" s="1">
        <v>45000</v>
      </c>
      <c r="I1726" t="s">
        <v>31</v>
      </c>
      <c r="J1726" t="s">
        <v>27</v>
      </c>
      <c r="K1726" s="2">
        <v>269.86</v>
      </c>
      <c r="L1726" t="s">
        <v>34</v>
      </c>
      <c r="M1726">
        <f>YEAR(Table1[[#This Row],[order_date]])</f>
        <v>2023</v>
      </c>
      <c r="N1726">
        <f>MONTH(Table1[[#This Row],[order_date]])</f>
        <v>3</v>
      </c>
      <c r="O1726" s="3">
        <f>Table1[[#This Row],[sales]]-Table1[[#This Row],[profit]]</f>
        <v>1002.2199999999999</v>
      </c>
      <c r="P1726" s="3">
        <f>Table1[[#This Row],[sales]]*Table1[[#This Row],[quantity]]</f>
        <v>8904.56</v>
      </c>
      <c r="Q1726" s="9">
        <f>Table1[[#This Row],[delivery_date]]-Table1[[#This Row],[order_date]]</f>
        <v>5</v>
      </c>
    </row>
    <row r="1727" spans="1:17" x14ac:dyDescent="0.35">
      <c r="A1727" t="s">
        <v>1758</v>
      </c>
      <c r="B1727" t="s">
        <v>41</v>
      </c>
      <c r="C1727" t="s">
        <v>33</v>
      </c>
      <c r="D1727" s="2">
        <v>1622.87</v>
      </c>
      <c r="E1727">
        <v>0.32</v>
      </c>
      <c r="F1727">
        <v>4</v>
      </c>
      <c r="G1727" s="1">
        <v>45642</v>
      </c>
      <c r="H1727" s="1">
        <v>45647</v>
      </c>
      <c r="I1727" t="s">
        <v>15</v>
      </c>
      <c r="J1727" t="s">
        <v>16</v>
      </c>
      <c r="K1727" s="2">
        <v>276.73</v>
      </c>
      <c r="L1727" t="s">
        <v>48</v>
      </c>
      <c r="M1727">
        <f>YEAR(Table1[[#This Row],[order_date]])</f>
        <v>2024</v>
      </c>
      <c r="N1727">
        <f>MONTH(Table1[[#This Row],[order_date]])</f>
        <v>12</v>
      </c>
      <c r="O1727" s="3">
        <f>Table1[[#This Row],[sales]]-Table1[[#This Row],[profit]]</f>
        <v>1346.1399999999999</v>
      </c>
      <c r="P1727" s="3">
        <f>Table1[[#This Row],[sales]]*Table1[[#This Row],[quantity]]</f>
        <v>6491.48</v>
      </c>
      <c r="Q1727" s="9">
        <f>Table1[[#This Row],[delivery_date]]-Table1[[#This Row],[order_date]]</f>
        <v>5</v>
      </c>
    </row>
    <row r="1728" spans="1:17" x14ac:dyDescent="0.35">
      <c r="A1728" t="s">
        <v>1759</v>
      </c>
      <c r="B1728" t="s">
        <v>19</v>
      </c>
      <c r="C1728" t="s">
        <v>14</v>
      </c>
      <c r="D1728" s="2">
        <v>2764.51</v>
      </c>
      <c r="E1728">
        <v>0.24</v>
      </c>
      <c r="F1728">
        <v>2</v>
      </c>
      <c r="G1728" s="1">
        <v>44938</v>
      </c>
      <c r="H1728" s="1">
        <v>44939</v>
      </c>
      <c r="I1728" t="s">
        <v>21</v>
      </c>
      <c r="J1728" t="s">
        <v>16</v>
      </c>
      <c r="K1728" s="2">
        <v>797.61</v>
      </c>
      <c r="L1728" t="s">
        <v>28</v>
      </c>
      <c r="M1728">
        <f>YEAR(Table1[[#This Row],[order_date]])</f>
        <v>2023</v>
      </c>
      <c r="N1728">
        <f>MONTH(Table1[[#This Row],[order_date]])</f>
        <v>1</v>
      </c>
      <c r="O1728" s="3">
        <f>Table1[[#This Row],[sales]]-Table1[[#This Row],[profit]]</f>
        <v>1966.9</v>
      </c>
      <c r="P1728" s="3">
        <f>Table1[[#This Row],[sales]]*Table1[[#This Row],[quantity]]</f>
        <v>5529.02</v>
      </c>
      <c r="Q1728" s="9">
        <f>Table1[[#This Row],[delivery_date]]-Table1[[#This Row],[order_date]]</f>
        <v>1</v>
      </c>
    </row>
    <row r="1729" spans="1:17" x14ac:dyDescent="0.35">
      <c r="A1729" t="s">
        <v>1760</v>
      </c>
      <c r="B1729" t="s">
        <v>25</v>
      </c>
      <c r="C1729" t="s">
        <v>20</v>
      </c>
      <c r="D1729" s="2">
        <v>4508.49</v>
      </c>
      <c r="E1729">
        <v>0.25</v>
      </c>
      <c r="F1729">
        <v>2</v>
      </c>
      <c r="G1729" s="1">
        <v>45019</v>
      </c>
      <c r="H1729" s="1">
        <v>45026</v>
      </c>
      <c r="I1729" t="s">
        <v>31</v>
      </c>
      <c r="J1729" t="s">
        <v>16</v>
      </c>
      <c r="K1729" s="2">
        <v>259.72000000000003</v>
      </c>
      <c r="L1729" t="s">
        <v>28</v>
      </c>
      <c r="M1729">
        <f>YEAR(Table1[[#This Row],[order_date]])</f>
        <v>2023</v>
      </c>
      <c r="N1729">
        <f>MONTH(Table1[[#This Row],[order_date]])</f>
        <v>4</v>
      </c>
      <c r="O1729" s="3">
        <f>Table1[[#This Row],[sales]]-Table1[[#This Row],[profit]]</f>
        <v>4248.7699999999995</v>
      </c>
      <c r="P1729" s="3">
        <f>Table1[[#This Row],[sales]]*Table1[[#This Row],[quantity]]</f>
        <v>9016.98</v>
      </c>
      <c r="Q1729" s="9">
        <f>Table1[[#This Row],[delivery_date]]-Table1[[#This Row],[order_date]]</f>
        <v>7</v>
      </c>
    </row>
    <row r="1730" spans="1:17" x14ac:dyDescent="0.35">
      <c r="A1730" t="s">
        <v>1761</v>
      </c>
      <c r="B1730" t="s">
        <v>41</v>
      </c>
      <c r="C1730" t="s">
        <v>36</v>
      </c>
      <c r="D1730" s="2">
        <v>3929.1</v>
      </c>
      <c r="E1730">
        <v>0.05</v>
      </c>
      <c r="F1730">
        <v>9</v>
      </c>
      <c r="G1730" s="1">
        <v>45496</v>
      </c>
      <c r="H1730" s="1">
        <v>45503</v>
      </c>
      <c r="I1730" t="s">
        <v>21</v>
      </c>
      <c r="J1730" t="s">
        <v>22</v>
      </c>
      <c r="K1730" s="2">
        <v>573.15</v>
      </c>
      <c r="L1730" t="s">
        <v>34</v>
      </c>
      <c r="M1730">
        <f>YEAR(Table1[[#This Row],[order_date]])</f>
        <v>2024</v>
      </c>
      <c r="N1730">
        <f>MONTH(Table1[[#This Row],[order_date]])</f>
        <v>7</v>
      </c>
      <c r="O1730" s="3">
        <f>Table1[[#This Row],[sales]]-Table1[[#This Row],[profit]]</f>
        <v>3355.95</v>
      </c>
      <c r="P1730" s="3">
        <f>Table1[[#This Row],[sales]]*Table1[[#This Row],[quantity]]</f>
        <v>35361.9</v>
      </c>
      <c r="Q1730" s="9">
        <f>Table1[[#This Row],[delivery_date]]-Table1[[#This Row],[order_date]]</f>
        <v>7</v>
      </c>
    </row>
    <row r="1731" spans="1:17" x14ac:dyDescent="0.35">
      <c r="A1731" t="s">
        <v>1762</v>
      </c>
      <c r="B1731" t="s">
        <v>41</v>
      </c>
      <c r="C1731" t="s">
        <v>26</v>
      </c>
      <c r="D1731" s="2">
        <v>314.54000000000002</v>
      </c>
      <c r="E1731">
        <v>0.26</v>
      </c>
      <c r="F1731">
        <v>6</v>
      </c>
      <c r="G1731" s="1">
        <v>45413</v>
      </c>
      <c r="H1731" s="1">
        <v>45414</v>
      </c>
      <c r="I1731" t="s">
        <v>21</v>
      </c>
      <c r="J1731" t="s">
        <v>22</v>
      </c>
      <c r="K1731" s="2">
        <v>80.069999999999993</v>
      </c>
      <c r="L1731" t="s">
        <v>17</v>
      </c>
      <c r="M1731">
        <f>YEAR(Table1[[#This Row],[order_date]])</f>
        <v>2024</v>
      </c>
      <c r="N1731">
        <f>MONTH(Table1[[#This Row],[order_date]])</f>
        <v>5</v>
      </c>
      <c r="O1731" s="3">
        <f>Table1[[#This Row],[sales]]-Table1[[#This Row],[profit]]</f>
        <v>234.47000000000003</v>
      </c>
      <c r="P1731" s="3">
        <f>Table1[[#This Row],[sales]]*Table1[[#This Row],[quantity]]</f>
        <v>1887.2400000000002</v>
      </c>
      <c r="Q1731" s="9">
        <f>Table1[[#This Row],[delivery_date]]-Table1[[#This Row],[order_date]]</f>
        <v>1</v>
      </c>
    </row>
    <row r="1732" spans="1:17" x14ac:dyDescent="0.35">
      <c r="A1732" t="s">
        <v>1763</v>
      </c>
      <c r="B1732" t="s">
        <v>41</v>
      </c>
      <c r="C1732" t="s">
        <v>26</v>
      </c>
      <c r="D1732" s="2">
        <v>3495.85</v>
      </c>
      <c r="E1732">
        <v>0.28000000000000003</v>
      </c>
      <c r="F1732">
        <v>4</v>
      </c>
      <c r="G1732" s="1">
        <v>45346</v>
      </c>
      <c r="H1732" s="1">
        <v>45353</v>
      </c>
      <c r="I1732" t="s">
        <v>31</v>
      </c>
      <c r="J1732" t="s">
        <v>16</v>
      </c>
      <c r="K1732" s="2">
        <v>1009.54</v>
      </c>
      <c r="L1732" t="s">
        <v>17</v>
      </c>
      <c r="M1732">
        <f>YEAR(Table1[[#This Row],[order_date]])</f>
        <v>2024</v>
      </c>
      <c r="N1732">
        <f>MONTH(Table1[[#This Row],[order_date]])</f>
        <v>2</v>
      </c>
      <c r="O1732" s="3">
        <f>Table1[[#This Row],[sales]]-Table1[[#This Row],[profit]]</f>
        <v>2486.31</v>
      </c>
      <c r="P1732" s="3">
        <f>Table1[[#This Row],[sales]]*Table1[[#This Row],[quantity]]</f>
        <v>13983.4</v>
      </c>
      <c r="Q1732" s="9">
        <f>Table1[[#This Row],[delivery_date]]-Table1[[#This Row],[order_date]]</f>
        <v>7</v>
      </c>
    </row>
    <row r="1733" spans="1:17" x14ac:dyDescent="0.35">
      <c r="A1733" t="s">
        <v>1764</v>
      </c>
      <c r="B1733" t="s">
        <v>13</v>
      </c>
      <c r="C1733" t="s">
        <v>20</v>
      </c>
      <c r="D1733" s="2">
        <v>2569.9</v>
      </c>
      <c r="E1733">
        <v>0.48</v>
      </c>
      <c r="F1733">
        <v>2</v>
      </c>
      <c r="G1733" s="1">
        <v>45614</v>
      </c>
      <c r="H1733" s="1">
        <v>45617</v>
      </c>
      <c r="I1733" t="s">
        <v>31</v>
      </c>
      <c r="J1733" t="s">
        <v>27</v>
      </c>
      <c r="K1733" s="2">
        <v>632.26</v>
      </c>
      <c r="L1733" t="s">
        <v>28</v>
      </c>
      <c r="M1733">
        <f>YEAR(Table1[[#This Row],[order_date]])</f>
        <v>2024</v>
      </c>
      <c r="N1733">
        <f>MONTH(Table1[[#This Row],[order_date]])</f>
        <v>11</v>
      </c>
      <c r="O1733" s="3">
        <f>Table1[[#This Row],[sales]]-Table1[[#This Row],[profit]]</f>
        <v>1937.64</v>
      </c>
      <c r="P1733" s="3">
        <f>Table1[[#This Row],[sales]]*Table1[[#This Row],[quantity]]</f>
        <v>5139.8</v>
      </c>
      <c r="Q1733" s="9">
        <f>Table1[[#This Row],[delivery_date]]-Table1[[#This Row],[order_date]]</f>
        <v>3</v>
      </c>
    </row>
    <row r="1734" spans="1:17" x14ac:dyDescent="0.35">
      <c r="A1734" t="s">
        <v>1765</v>
      </c>
      <c r="B1734" t="s">
        <v>13</v>
      </c>
      <c r="C1734" t="s">
        <v>20</v>
      </c>
      <c r="D1734" s="2">
        <v>2430.21</v>
      </c>
      <c r="E1734">
        <v>0.02</v>
      </c>
      <c r="F1734">
        <v>7</v>
      </c>
      <c r="G1734" s="1">
        <v>44934</v>
      </c>
      <c r="H1734" s="1">
        <v>44938</v>
      </c>
      <c r="I1734" t="s">
        <v>15</v>
      </c>
      <c r="J1734" t="s">
        <v>27</v>
      </c>
      <c r="K1734" s="2">
        <v>508.69</v>
      </c>
      <c r="L1734" t="s">
        <v>23</v>
      </c>
      <c r="M1734">
        <f>YEAR(Table1[[#This Row],[order_date]])</f>
        <v>2023</v>
      </c>
      <c r="N1734">
        <f>MONTH(Table1[[#This Row],[order_date]])</f>
        <v>1</v>
      </c>
      <c r="O1734" s="3">
        <f>Table1[[#This Row],[sales]]-Table1[[#This Row],[profit]]</f>
        <v>1921.52</v>
      </c>
      <c r="P1734" s="3">
        <f>Table1[[#This Row],[sales]]*Table1[[#This Row],[quantity]]</f>
        <v>17011.47</v>
      </c>
      <c r="Q1734" s="9">
        <f>Table1[[#This Row],[delivery_date]]-Table1[[#This Row],[order_date]]</f>
        <v>4</v>
      </c>
    </row>
    <row r="1735" spans="1:17" x14ac:dyDescent="0.35">
      <c r="A1735" t="s">
        <v>1766</v>
      </c>
      <c r="B1735" t="s">
        <v>19</v>
      </c>
      <c r="C1735" t="s">
        <v>20</v>
      </c>
      <c r="D1735" s="2">
        <v>3488.64</v>
      </c>
      <c r="E1735">
        <v>0.46</v>
      </c>
      <c r="F1735">
        <v>9</v>
      </c>
      <c r="G1735" s="1">
        <v>44996</v>
      </c>
      <c r="H1735" s="1">
        <v>45003</v>
      </c>
      <c r="I1735" t="s">
        <v>21</v>
      </c>
      <c r="J1735" t="s">
        <v>16</v>
      </c>
      <c r="K1735" s="2">
        <v>286.58999999999997</v>
      </c>
      <c r="L1735" t="s">
        <v>39</v>
      </c>
      <c r="M1735">
        <f>YEAR(Table1[[#This Row],[order_date]])</f>
        <v>2023</v>
      </c>
      <c r="N1735">
        <f>MONTH(Table1[[#This Row],[order_date]])</f>
        <v>3</v>
      </c>
      <c r="O1735" s="3">
        <f>Table1[[#This Row],[sales]]-Table1[[#This Row],[profit]]</f>
        <v>3202.0499999999997</v>
      </c>
      <c r="P1735" s="3">
        <f>Table1[[#This Row],[sales]]*Table1[[#This Row],[quantity]]</f>
        <v>31397.759999999998</v>
      </c>
      <c r="Q1735" s="9">
        <f>Table1[[#This Row],[delivery_date]]-Table1[[#This Row],[order_date]]</f>
        <v>7</v>
      </c>
    </row>
    <row r="1736" spans="1:17" x14ac:dyDescent="0.35">
      <c r="A1736" t="s">
        <v>1767</v>
      </c>
      <c r="B1736" t="s">
        <v>25</v>
      </c>
      <c r="C1736" t="s">
        <v>14</v>
      </c>
      <c r="D1736" s="2">
        <v>1061.54</v>
      </c>
      <c r="E1736">
        <v>0.24</v>
      </c>
      <c r="F1736">
        <v>2</v>
      </c>
      <c r="G1736" s="1">
        <v>45493</v>
      </c>
      <c r="H1736" s="1">
        <v>45497</v>
      </c>
      <c r="I1736" t="s">
        <v>21</v>
      </c>
      <c r="J1736" t="s">
        <v>22</v>
      </c>
      <c r="K1736" s="2">
        <v>195.54</v>
      </c>
      <c r="L1736" t="s">
        <v>17</v>
      </c>
      <c r="M1736">
        <f>YEAR(Table1[[#This Row],[order_date]])</f>
        <v>2024</v>
      </c>
      <c r="N1736">
        <f>MONTH(Table1[[#This Row],[order_date]])</f>
        <v>7</v>
      </c>
      <c r="O1736" s="3">
        <f>Table1[[#This Row],[sales]]-Table1[[#This Row],[profit]]</f>
        <v>866</v>
      </c>
      <c r="P1736" s="3">
        <f>Table1[[#This Row],[sales]]*Table1[[#This Row],[quantity]]</f>
        <v>2123.08</v>
      </c>
      <c r="Q1736" s="9">
        <f>Table1[[#This Row],[delivery_date]]-Table1[[#This Row],[order_date]]</f>
        <v>4</v>
      </c>
    </row>
    <row r="1737" spans="1:17" x14ac:dyDescent="0.35">
      <c r="A1737" t="s">
        <v>1768</v>
      </c>
      <c r="B1737" t="s">
        <v>19</v>
      </c>
      <c r="C1737" t="s">
        <v>20</v>
      </c>
      <c r="D1737" s="2">
        <v>4909.29</v>
      </c>
      <c r="E1737">
        <v>0.11</v>
      </c>
      <c r="F1737">
        <v>4</v>
      </c>
      <c r="G1737" s="1">
        <v>45276</v>
      </c>
      <c r="H1737" s="1">
        <v>45283</v>
      </c>
      <c r="I1737" t="s">
        <v>31</v>
      </c>
      <c r="J1737" t="s">
        <v>27</v>
      </c>
      <c r="K1737" s="2">
        <v>950.75</v>
      </c>
      <c r="L1737" t="s">
        <v>23</v>
      </c>
      <c r="M1737">
        <f>YEAR(Table1[[#This Row],[order_date]])</f>
        <v>2023</v>
      </c>
      <c r="N1737">
        <f>MONTH(Table1[[#This Row],[order_date]])</f>
        <v>12</v>
      </c>
      <c r="O1737" s="3">
        <f>Table1[[#This Row],[sales]]-Table1[[#This Row],[profit]]</f>
        <v>3958.54</v>
      </c>
      <c r="P1737" s="3">
        <f>Table1[[#This Row],[sales]]*Table1[[#This Row],[quantity]]</f>
        <v>19637.16</v>
      </c>
      <c r="Q1737" s="9">
        <f>Table1[[#This Row],[delivery_date]]-Table1[[#This Row],[order_date]]</f>
        <v>7</v>
      </c>
    </row>
    <row r="1738" spans="1:17" x14ac:dyDescent="0.35">
      <c r="A1738" t="s">
        <v>1769</v>
      </c>
      <c r="B1738" t="s">
        <v>25</v>
      </c>
      <c r="C1738" t="s">
        <v>33</v>
      </c>
      <c r="D1738" s="2">
        <v>3262</v>
      </c>
      <c r="E1738">
        <v>0.33</v>
      </c>
      <c r="F1738">
        <v>1</v>
      </c>
      <c r="G1738" s="1">
        <v>44987</v>
      </c>
      <c r="H1738" s="1">
        <v>44991</v>
      </c>
      <c r="I1738" t="s">
        <v>21</v>
      </c>
      <c r="J1738" t="s">
        <v>16</v>
      </c>
      <c r="K1738" s="2">
        <v>838.56</v>
      </c>
      <c r="L1738" t="s">
        <v>28</v>
      </c>
      <c r="M1738">
        <f>YEAR(Table1[[#This Row],[order_date]])</f>
        <v>2023</v>
      </c>
      <c r="N1738">
        <f>MONTH(Table1[[#This Row],[order_date]])</f>
        <v>3</v>
      </c>
      <c r="O1738" s="3">
        <f>Table1[[#This Row],[sales]]-Table1[[#This Row],[profit]]</f>
        <v>2423.44</v>
      </c>
      <c r="P1738" s="3">
        <f>Table1[[#This Row],[sales]]*Table1[[#This Row],[quantity]]</f>
        <v>3262</v>
      </c>
      <c r="Q1738" s="9">
        <f>Table1[[#This Row],[delivery_date]]-Table1[[#This Row],[order_date]]</f>
        <v>4</v>
      </c>
    </row>
    <row r="1739" spans="1:17" x14ac:dyDescent="0.35">
      <c r="A1739" t="s">
        <v>1770</v>
      </c>
      <c r="B1739" t="s">
        <v>13</v>
      </c>
      <c r="C1739" t="s">
        <v>36</v>
      </c>
      <c r="D1739" s="2">
        <v>1891.72</v>
      </c>
      <c r="E1739">
        <v>0.26</v>
      </c>
      <c r="F1739">
        <v>1</v>
      </c>
      <c r="G1739" s="1">
        <v>45180</v>
      </c>
      <c r="H1739" s="1">
        <v>45182</v>
      </c>
      <c r="I1739" t="s">
        <v>15</v>
      </c>
      <c r="J1739" t="s">
        <v>22</v>
      </c>
      <c r="K1739" s="2">
        <v>411.01</v>
      </c>
      <c r="L1739" t="s">
        <v>39</v>
      </c>
      <c r="M1739">
        <f>YEAR(Table1[[#This Row],[order_date]])</f>
        <v>2023</v>
      </c>
      <c r="N1739">
        <f>MONTH(Table1[[#This Row],[order_date]])</f>
        <v>9</v>
      </c>
      <c r="O1739" s="3">
        <f>Table1[[#This Row],[sales]]-Table1[[#This Row],[profit]]</f>
        <v>1480.71</v>
      </c>
      <c r="P1739" s="3">
        <f>Table1[[#This Row],[sales]]*Table1[[#This Row],[quantity]]</f>
        <v>1891.72</v>
      </c>
      <c r="Q1739" s="9">
        <f>Table1[[#This Row],[delivery_date]]-Table1[[#This Row],[order_date]]</f>
        <v>2</v>
      </c>
    </row>
    <row r="1740" spans="1:17" x14ac:dyDescent="0.35">
      <c r="A1740" t="s">
        <v>1771</v>
      </c>
      <c r="B1740" t="s">
        <v>13</v>
      </c>
      <c r="C1740" t="s">
        <v>20</v>
      </c>
      <c r="D1740" s="2">
        <v>3040.99</v>
      </c>
      <c r="E1740">
        <v>0.11</v>
      </c>
      <c r="F1740">
        <v>3</v>
      </c>
      <c r="G1740" s="1">
        <v>45265</v>
      </c>
      <c r="H1740" s="1">
        <v>45271</v>
      </c>
      <c r="I1740" t="s">
        <v>21</v>
      </c>
      <c r="J1740" t="s">
        <v>16</v>
      </c>
      <c r="K1740" s="2">
        <v>794.81</v>
      </c>
      <c r="L1740" t="s">
        <v>34</v>
      </c>
      <c r="M1740">
        <f>YEAR(Table1[[#This Row],[order_date]])</f>
        <v>2023</v>
      </c>
      <c r="N1740">
        <f>MONTH(Table1[[#This Row],[order_date]])</f>
        <v>12</v>
      </c>
      <c r="O1740" s="3">
        <f>Table1[[#This Row],[sales]]-Table1[[#This Row],[profit]]</f>
        <v>2246.1799999999998</v>
      </c>
      <c r="P1740" s="3">
        <f>Table1[[#This Row],[sales]]*Table1[[#This Row],[quantity]]</f>
        <v>9122.9699999999993</v>
      </c>
      <c r="Q1740" s="9">
        <f>Table1[[#This Row],[delivery_date]]-Table1[[#This Row],[order_date]]</f>
        <v>6</v>
      </c>
    </row>
    <row r="1741" spans="1:17" x14ac:dyDescent="0.35">
      <c r="A1741" t="s">
        <v>1772</v>
      </c>
      <c r="B1741" t="s">
        <v>13</v>
      </c>
      <c r="C1741" t="s">
        <v>14</v>
      </c>
      <c r="D1741" s="2">
        <v>1160.71</v>
      </c>
      <c r="E1741">
        <v>0.31</v>
      </c>
      <c r="F1741">
        <v>1</v>
      </c>
      <c r="G1741" s="1">
        <v>45230</v>
      </c>
      <c r="H1741" s="1">
        <v>45231</v>
      </c>
      <c r="I1741" t="s">
        <v>21</v>
      </c>
      <c r="J1741" t="s">
        <v>22</v>
      </c>
      <c r="K1741" s="2">
        <v>226.54</v>
      </c>
      <c r="L1741" t="s">
        <v>23</v>
      </c>
      <c r="M1741">
        <f>YEAR(Table1[[#This Row],[order_date]])</f>
        <v>2023</v>
      </c>
      <c r="N1741">
        <f>MONTH(Table1[[#This Row],[order_date]])</f>
        <v>10</v>
      </c>
      <c r="O1741" s="3">
        <f>Table1[[#This Row],[sales]]-Table1[[#This Row],[profit]]</f>
        <v>934.17000000000007</v>
      </c>
      <c r="P1741" s="3">
        <f>Table1[[#This Row],[sales]]*Table1[[#This Row],[quantity]]</f>
        <v>1160.71</v>
      </c>
      <c r="Q1741" s="9">
        <f>Table1[[#This Row],[delivery_date]]-Table1[[#This Row],[order_date]]</f>
        <v>1</v>
      </c>
    </row>
    <row r="1742" spans="1:17" x14ac:dyDescent="0.35">
      <c r="A1742" t="s">
        <v>1773</v>
      </c>
      <c r="B1742" t="s">
        <v>19</v>
      </c>
      <c r="C1742" t="s">
        <v>36</v>
      </c>
      <c r="D1742" s="2">
        <v>3205.83</v>
      </c>
      <c r="E1742">
        <v>0.24</v>
      </c>
      <c r="F1742">
        <v>4</v>
      </c>
      <c r="G1742" s="1">
        <v>45248</v>
      </c>
      <c r="H1742" s="1">
        <v>45249</v>
      </c>
      <c r="I1742" t="s">
        <v>15</v>
      </c>
      <c r="J1742" t="s">
        <v>22</v>
      </c>
      <c r="K1742" s="2">
        <v>268.89999999999998</v>
      </c>
      <c r="L1742" t="s">
        <v>39</v>
      </c>
      <c r="M1742">
        <f>YEAR(Table1[[#This Row],[order_date]])</f>
        <v>2023</v>
      </c>
      <c r="N1742">
        <f>MONTH(Table1[[#This Row],[order_date]])</f>
        <v>11</v>
      </c>
      <c r="O1742" s="3">
        <f>Table1[[#This Row],[sales]]-Table1[[#This Row],[profit]]</f>
        <v>2936.93</v>
      </c>
      <c r="P1742" s="3">
        <f>Table1[[#This Row],[sales]]*Table1[[#This Row],[quantity]]</f>
        <v>12823.32</v>
      </c>
      <c r="Q1742" s="9">
        <f>Table1[[#This Row],[delivery_date]]-Table1[[#This Row],[order_date]]</f>
        <v>1</v>
      </c>
    </row>
    <row r="1743" spans="1:17" x14ac:dyDescent="0.35">
      <c r="A1743" t="s">
        <v>1774</v>
      </c>
      <c r="B1743" t="s">
        <v>41</v>
      </c>
      <c r="C1743" t="s">
        <v>26</v>
      </c>
      <c r="D1743" s="2">
        <v>238.26</v>
      </c>
      <c r="E1743">
        <v>0.34</v>
      </c>
      <c r="F1743">
        <v>6</v>
      </c>
      <c r="G1743" s="1">
        <v>45545</v>
      </c>
      <c r="H1743" s="1">
        <v>45548</v>
      </c>
      <c r="I1743" t="s">
        <v>21</v>
      </c>
      <c r="J1743" t="s">
        <v>27</v>
      </c>
      <c r="K1743" s="2">
        <v>56.54</v>
      </c>
      <c r="L1743" t="s">
        <v>28</v>
      </c>
      <c r="M1743">
        <f>YEAR(Table1[[#This Row],[order_date]])</f>
        <v>2024</v>
      </c>
      <c r="N1743">
        <f>MONTH(Table1[[#This Row],[order_date]])</f>
        <v>9</v>
      </c>
      <c r="O1743" s="3">
        <f>Table1[[#This Row],[sales]]-Table1[[#This Row],[profit]]</f>
        <v>181.72</v>
      </c>
      <c r="P1743" s="3">
        <f>Table1[[#This Row],[sales]]*Table1[[#This Row],[quantity]]</f>
        <v>1429.56</v>
      </c>
      <c r="Q1743" s="9">
        <f>Table1[[#This Row],[delivery_date]]-Table1[[#This Row],[order_date]]</f>
        <v>3</v>
      </c>
    </row>
    <row r="1744" spans="1:17" x14ac:dyDescent="0.35">
      <c r="A1744" t="s">
        <v>1775</v>
      </c>
      <c r="B1744" t="s">
        <v>41</v>
      </c>
      <c r="C1744" t="s">
        <v>20</v>
      </c>
      <c r="D1744" s="2">
        <v>1771.79</v>
      </c>
      <c r="E1744">
        <v>0.34</v>
      </c>
      <c r="F1744">
        <v>5</v>
      </c>
      <c r="G1744" s="1">
        <v>45078</v>
      </c>
      <c r="H1744" s="1">
        <v>45084</v>
      </c>
      <c r="I1744" t="s">
        <v>21</v>
      </c>
      <c r="J1744" t="s">
        <v>22</v>
      </c>
      <c r="K1744" s="2">
        <v>370.38</v>
      </c>
      <c r="L1744" t="s">
        <v>17</v>
      </c>
      <c r="M1744">
        <f>YEAR(Table1[[#This Row],[order_date]])</f>
        <v>2023</v>
      </c>
      <c r="N1744">
        <f>MONTH(Table1[[#This Row],[order_date]])</f>
        <v>6</v>
      </c>
      <c r="O1744" s="3">
        <f>Table1[[#This Row],[sales]]-Table1[[#This Row],[profit]]</f>
        <v>1401.4099999999999</v>
      </c>
      <c r="P1744" s="3">
        <f>Table1[[#This Row],[sales]]*Table1[[#This Row],[quantity]]</f>
        <v>8858.9500000000007</v>
      </c>
      <c r="Q1744" s="9">
        <f>Table1[[#This Row],[delivery_date]]-Table1[[#This Row],[order_date]]</f>
        <v>6</v>
      </c>
    </row>
    <row r="1745" spans="1:17" x14ac:dyDescent="0.35">
      <c r="A1745" t="s">
        <v>1776</v>
      </c>
      <c r="B1745" t="s">
        <v>13</v>
      </c>
      <c r="C1745" t="s">
        <v>36</v>
      </c>
      <c r="D1745" s="2">
        <v>3762.83</v>
      </c>
      <c r="E1745">
        <v>0.24</v>
      </c>
      <c r="F1745">
        <v>9</v>
      </c>
      <c r="G1745" s="1">
        <v>45302</v>
      </c>
      <c r="H1745" s="1">
        <v>45307</v>
      </c>
      <c r="I1745" t="s">
        <v>15</v>
      </c>
      <c r="J1745" t="s">
        <v>16</v>
      </c>
      <c r="K1745" s="2">
        <v>515.66999999999996</v>
      </c>
      <c r="L1745" t="s">
        <v>23</v>
      </c>
      <c r="M1745">
        <f>YEAR(Table1[[#This Row],[order_date]])</f>
        <v>2024</v>
      </c>
      <c r="N1745">
        <f>MONTH(Table1[[#This Row],[order_date]])</f>
        <v>1</v>
      </c>
      <c r="O1745" s="3">
        <f>Table1[[#This Row],[sales]]-Table1[[#This Row],[profit]]</f>
        <v>3247.16</v>
      </c>
      <c r="P1745" s="3">
        <f>Table1[[#This Row],[sales]]*Table1[[#This Row],[quantity]]</f>
        <v>33865.47</v>
      </c>
      <c r="Q1745" s="9">
        <f>Table1[[#This Row],[delivery_date]]-Table1[[#This Row],[order_date]]</f>
        <v>5</v>
      </c>
    </row>
    <row r="1746" spans="1:17" x14ac:dyDescent="0.35">
      <c r="A1746" t="s">
        <v>1777</v>
      </c>
      <c r="B1746" t="s">
        <v>41</v>
      </c>
      <c r="C1746" t="s">
        <v>26</v>
      </c>
      <c r="D1746" s="2">
        <v>4059.09</v>
      </c>
      <c r="E1746">
        <v>0.2</v>
      </c>
      <c r="F1746">
        <v>2</v>
      </c>
      <c r="G1746" s="1">
        <v>45210</v>
      </c>
      <c r="H1746" s="1">
        <v>45211</v>
      </c>
      <c r="I1746" t="s">
        <v>31</v>
      </c>
      <c r="J1746" t="s">
        <v>22</v>
      </c>
      <c r="K1746" s="2">
        <v>1034.6400000000001</v>
      </c>
      <c r="L1746" t="s">
        <v>17</v>
      </c>
      <c r="M1746">
        <f>YEAR(Table1[[#This Row],[order_date]])</f>
        <v>2023</v>
      </c>
      <c r="N1746">
        <f>MONTH(Table1[[#This Row],[order_date]])</f>
        <v>10</v>
      </c>
      <c r="O1746" s="3">
        <f>Table1[[#This Row],[sales]]-Table1[[#This Row],[profit]]</f>
        <v>3024.45</v>
      </c>
      <c r="P1746" s="3">
        <f>Table1[[#This Row],[sales]]*Table1[[#This Row],[quantity]]</f>
        <v>8118.18</v>
      </c>
      <c r="Q1746" s="9">
        <f>Table1[[#This Row],[delivery_date]]-Table1[[#This Row],[order_date]]</f>
        <v>1</v>
      </c>
    </row>
    <row r="1747" spans="1:17" x14ac:dyDescent="0.35">
      <c r="A1747" t="s">
        <v>1778</v>
      </c>
      <c r="B1747" t="s">
        <v>41</v>
      </c>
      <c r="C1747" t="s">
        <v>14</v>
      </c>
      <c r="D1747" s="2">
        <v>1339.31</v>
      </c>
      <c r="E1747">
        <v>0.03</v>
      </c>
      <c r="F1747">
        <v>2</v>
      </c>
      <c r="G1747" s="1">
        <v>44960</v>
      </c>
      <c r="H1747" s="1">
        <v>44964</v>
      </c>
      <c r="I1747" t="s">
        <v>31</v>
      </c>
      <c r="J1747" t="s">
        <v>27</v>
      </c>
      <c r="K1747" s="2">
        <v>362.69</v>
      </c>
      <c r="L1747" t="s">
        <v>34</v>
      </c>
      <c r="M1747">
        <f>YEAR(Table1[[#This Row],[order_date]])</f>
        <v>2023</v>
      </c>
      <c r="N1747">
        <f>MONTH(Table1[[#This Row],[order_date]])</f>
        <v>2</v>
      </c>
      <c r="O1747" s="3">
        <f>Table1[[#This Row],[sales]]-Table1[[#This Row],[profit]]</f>
        <v>976.61999999999989</v>
      </c>
      <c r="P1747" s="3">
        <f>Table1[[#This Row],[sales]]*Table1[[#This Row],[quantity]]</f>
        <v>2678.62</v>
      </c>
      <c r="Q1747" s="9">
        <f>Table1[[#This Row],[delivery_date]]-Table1[[#This Row],[order_date]]</f>
        <v>4</v>
      </c>
    </row>
    <row r="1748" spans="1:17" x14ac:dyDescent="0.35">
      <c r="A1748" t="s">
        <v>1779</v>
      </c>
      <c r="B1748" t="s">
        <v>19</v>
      </c>
      <c r="C1748" t="s">
        <v>33</v>
      </c>
      <c r="D1748" s="2">
        <v>2743.11</v>
      </c>
      <c r="E1748">
        <v>0.25</v>
      </c>
      <c r="F1748">
        <v>3</v>
      </c>
      <c r="G1748" s="1">
        <v>45239</v>
      </c>
      <c r="H1748" s="1">
        <v>45241</v>
      </c>
      <c r="I1748" t="s">
        <v>31</v>
      </c>
      <c r="J1748" t="s">
        <v>22</v>
      </c>
      <c r="K1748" s="2">
        <v>640.45000000000005</v>
      </c>
      <c r="L1748" t="s">
        <v>17</v>
      </c>
      <c r="M1748">
        <f>YEAR(Table1[[#This Row],[order_date]])</f>
        <v>2023</v>
      </c>
      <c r="N1748">
        <f>MONTH(Table1[[#This Row],[order_date]])</f>
        <v>11</v>
      </c>
      <c r="O1748" s="3">
        <f>Table1[[#This Row],[sales]]-Table1[[#This Row],[profit]]</f>
        <v>2102.66</v>
      </c>
      <c r="P1748" s="3">
        <f>Table1[[#This Row],[sales]]*Table1[[#This Row],[quantity]]</f>
        <v>8229.33</v>
      </c>
      <c r="Q1748" s="9">
        <f>Table1[[#This Row],[delivery_date]]-Table1[[#This Row],[order_date]]</f>
        <v>2</v>
      </c>
    </row>
    <row r="1749" spans="1:17" x14ac:dyDescent="0.35">
      <c r="A1749" t="s">
        <v>1780</v>
      </c>
      <c r="B1749" t="s">
        <v>25</v>
      </c>
      <c r="C1749" t="s">
        <v>20</v>
      </c>
      <c r="D1749" s="2">
        <v>2689.62</v>
      </c>
      <c r="E1749">
        <v>0.12</v>
      </c>
      <c r="F1749">
        <v>4</v>
      </c>
      <c r="G1749" s="1">
        <v>45505</v>
      </c>
      <c r="H1749" s="1">
        <v>45510</v>
      </c>
      <c r="I1749" t="s">
        <v>31</v>
      </c>
      <c r="J1749" t="s">
        <v>16</v>
      </c>
      <c r="K1749" s="2">
        <v>459.93</v>
      </c>
      <c r="L1749" t="s">
        <v>23</v>
      </c>
      <c r="M1749">
        <f>YEAR(Table1[[#This Row],[order_date]])</f>
        <v>2024</v>
      </c>
      <c r="N1749">
        <f>MONTH(Table1[[#This Row],[order_date]])</f>
        <v>8</v>
      </c>
      <c r="O1749" s="3">
        <f>Table1[[#This Row],[sales]]-Table1[[#This Row],[profit]]</f>
        <v>2229.69</v>
      </c>
      <c r="P1749" s="3">
        <f>Table1[[#This Row],[sales]]*Table1[[#This Row],[quantity]]</f>
        <v>10758.48</v>
      </c>
      <c r="Q1749" s="9">
        <f>Table1[[#This Row],[delivery_date]]-Table1[[#This Row],[order_date]]</f>
        <v>5</v>
      </c>
    </row>
    <row r="1750" spans="1:17" x14ac:dyDescent="0.35">
      <c r="A1750" t="s">
        <v>1781</v>
      </c>
      <c r="B1750" t="s">
        <v>13</v>
      </c>
      <c r="C1750" t="s">
        <v>33</v>
      </c>
      <c r="D1750" s="2">
        <v>2165.13</v>
      </c>
      <c r="E1750">
        <v>0.03</v>
      </c>
      <c r="F1750">
        <v>9</v>
      </c>
      <c r="G1750" s="1">
        <v>45208</v>
      </c>
      <c r="H1750" s="1">
        <v>45213</v>
      </c>
      <c r="I1750" t="s">
        <v>31</v>
      </c>
      <c r="J1750" t="s">
        <v>16</v>
      </c>
      <c r="K1750" s="2">
        <v>275.68</v>
      </c>
      <c r="L1750" t="s">
        <v>48</v>
      </c>
      <c r="M1750">
        <f>YEAR(Table1[[#This Row],[order_date]])</f>
        <v>2023</v>
      </c>
      <c r="N1750">
        <f>MONTH(Table1[[#This Row],[order_date]])</f>
        <v>10</v>
      </c>
      <c r="O1750" s="3">
        <f>Table1[[#This Row],[sales]]-Table1[[#This Row],[profit]]</f>
        <v>1889.45</v>
      </c>
      <c r="P1750" s="3">
        <f>Table1[[#This Row],[sales]]*Table1[[#This Row],[quantity]]</f>
        <v>19486.170000000002</v>
      </c>
      <c r="Q1750" s="9">
        <f>Table1[[#This Row],[delivery_date]]-Table1[[#This Row],[order_date]]</f>
        <v>5</v>
      </c>
    </row>
    <row r="1751" spans="1:17" x14ac:dyDescent="0.35">
      <c r="A1751" t="s">
        <v>1782</v>
      </c>
      <c r="B1751" t="s">
        <v>13</v>
      </c>
      <c r="C1751" t="s">
        <v>14</v>
      </c>
      <c r="D1751" s="2">
        <v>1219.32</v>
      </c>
      <c r="E1751">
        <v>0.17</v>
      </c>
      <c r="F1751">
        <v>6</v>
      </c>
      <c r="G1751" s="1">
        <v>45629</v>
      </c>
      <c r="H1751" s="1">
        <v>45631</v>
      </c>
      <c r="I1751" t="s">
        <v>21</v>
      </c>
      <c r="J1751" t="s">
        <v>16</v>
      </c>
      <c r="K1751" s="2">
        <v>130.63999999999999</v>
      </c>
      <c r="L1751" t="s">
        <v>17</v>
      </c>
      <c r="M1751">
        <f>YEAR(Table1[[#This Row],[order_date]])</f>
        <v>2024</v>
      </c>
      <c r="N1751">
        <f>MONTH(Table1[[#This Row],[order_date]])</f>
        <v>12</v>
      </c>
      <c r="O1751" s="3">
        <f>Table1[[#This Row],[sales]]-Table1[[#This Row],[profit]]</f>
        <v>1088.6799999999998</v>
      </c>
      <c r="P1751" s="3">
        <f>Table1[[#This Row],[sales]]*Table1[[#This Row],[quantity]]</f>
        <v>7315.92</v>
      </c>
      <c r="Q1751" s="9">
        <f>Table1[[#This Row],[delivery_date]]-Table1[[#This Row],[order_date]]</f>
        <v>2</v>
      </c>
    </row>
    <row r="1752" spans="1:17" x14ac:dyDescent="0.35">
      <c r="A1752" t="s">
        <v>1783</v>
      </c>
      <c r="B1752" t="s">
        <v>19</v>
      </c>
      <c r="C1752" t="s">
        <v>36</v>
      </c>
      <c r="D1752" s="2">
        <v>3545.82</v>
      </c>
      <c r="E1752">
        <v>0.04</v>
      </c>
      <c r="F1752">
        <v>9</v>
      </c>
      <c r="G1752" s="1">
        <v>45588</v>
      </c>
      <c r="H1752" s="1">
        <v>45595</v>
      </c>
      <c r="I1752" t="s">
        <v>21</v>
      </c>
      <c r="J1752" t="s">
        <v>22</v>
      </c>
      <c r="K1752" s="2">
        <v>913.57</v>
      </c>
      <c r="L1752" t="s">
        <v>23</v>
      </c>
      <c r="M1752">
        <f>YEAR(Table1[[#This Row],[order_date]])</f>
        <v>2024</v>
      </c>
      <c r="N1752">
        <f>MONTH(Table1[[#This Row],[order_date]])</f>
        <v>10</v>
      </c>
      <c r="O1752" s="3">
        <f>Table1[[#This Row],[sales]]-Table1[[#This Row],[profit]]</f>
        <v>2632.25</v>
      </c>
      <c r="P1752" s="3">
        <f>Table1[[#This Row],[sales]]*Table1[[#This Row],[quantity]]</f>
        <v>31912.38</v>
      </c>
      <c r="Q1752" s="9">
        <f>Table1[[#This Row],[delivery_date]]-Table1[[#This Row],[order_date]]</f>
        <v>7</v>
      </c>
    </row>
    <row r="1753" spans="1:17" x14ac:dyDescent="0.35">
      <c r="A1753" t="s">
        <v>1784</v>
      </c>
      <c r="B1753" t="s">
        <v>19</v>
      </c>
      <c r="C1753" t="s">
        <v>36</v>
      </c>
      <c r="D1753" s="2">
        <v>1336.57</v>
      </c>
      <c r="E1753">
        <v>0.28999999999999998</v>
      </c>
      <c r="F1753">
        <v>5</v>
      </c>
      <c r="G1753" s="1">
        <v>45406</v>
      </c>
      <c r="H1753" s="1">
        <v>45408</v>
      </c>
      <c r="I1753" t="s">
        <v>15</v>
      </c>
      <c r="J1753" t="s">
        <v>22</v>
      </c>
      <c r="K1753" s="2">
        <v>284.27999999999997</v>
      </c>
      <c r="L1753" t="s">
        <v>39</v>
      </c>
      <c r="M1753">
        <f>YEAR(Table1[[#This Row],[order_date]])</f>
        <v>2024</v>
      </c>
      <c r="N1753">
        <f>MONTH(Table1[[#This Row],[order_date]])</f>
        <v>4</v>
      </c>
      <c r="O1753" s="3">
        <f>Table1[[#This Row],[sales]]-Table1[[#This Row],[profit]]</f>
        <v>1052.29</v>
      </c>
      <c r="P1753" s="3">
        <f>Table1[[#This Row],[sales]]*Table1[[#This Row],[quantity]]</f>
        <v>6682.8499999999995</v>
      </c>
      <c r="Q1753" s="9">
        <f>Table1[[#This Row],[delivery_date]]-Table1[[#This Row],[order_date]]</f>
        <v>2</v>
      </c>
    </row>
    <row r="1754" spans="1:17" x14ac:dyDescent="0.35">
      <c r="A1754" t="s">
        <v>1785</v>
      </c>
      <c r="B1754" t="s">
        <v>41</v>
      </c>
      <c r="C1754" t="s">
        <v>14</v>
      </c>
      <c r="D1754" s="2">
        <v>4564.03</v>
      </c>
      <c r="E1754">
        <v>0.25</v>
      </c>
      <c r="F1754">
        <v>9</v>
      </c>
      <c r="G1754" s="1">
        <v>45545</v>
      </c>
      <c r="H1754" s="1">
        <v>45546</v>
      </c>
      <c r="I1754" t="s">
        <v>21</v>
      </c>
      <c r="J1754" t="s">
        <v>27</v>
      </c>
      <c r="K1754" s="2">
        <v>959.29</v>
      </c>
      <c r="L1754" t="s">
        <v>17</v>
      </c>
      <c r="M1754">
        <f>YEAR(Table1[[#This Row],[order_date]])</f>
        <v>2024</v>
      </c>
      <c r="N1754">
        <f>MONTH(Table1[[#This Row],[order_date]])</f>
        <v>9</v>
      </c>
      <c r="O1754" s="3">
        <f>Table1[[#This Row],[sales]]-Table1[[#This Row],[profit]]</f>
        <v>3604.74</v>
      </c>
      <c r="P1754" s="3">
        <f>Table1[[#This Row],[sales]]*Table1[[#This Row],[quantity]]</f>
        <v>41076.269999999997</v>
      </c>
      <c r="Q1754" s="9">
        <f>Table1[[#This Row],[delivery_date]]-Table1[[#This Row],[order_date]]</f>
        <v>1</v>
      </c>
    </row>
    <row r="1755" spans="1:17" x14ac:dyDescent="0.35">
      <c r="A1755" t="s">
        <v>1786</v>
      </c>
      <c r="B1755" t="s">
        <v>13</v>
      </c>
      <c r="C1755" t="s">
        <v>14</v>
      </c>
      <c r="D1755" s="2">
        <v>2689.66</v>
      </c>
      <c r="E1755">
        <v>0.4</v>
      </c>
      <c r="F1755">
        <v>9</v>
      </c>
      <c r="G1755" s="1">
        <v>45132</v>
      </c>
      <c r="H1755" s="1">
        <v>45134</v>
      </c>
      <c r="I1755" t="s">
        <v>21</v>
      </c>
      <c r="J1755" t="s">
        <v>22</v>
      </c>
      <c r="K1755" s="2">
        <v>269.27</v>
      </c>
      <c r="L1755" t="s">
        <v>23</v>
      </c>
      <c r="M1755">
        <f>YEAR(Table1[[#This Row],[order_date]])</f>
        <v>2023</v>
      </c>
      <c r="N1755">
        <f>MONTH(Table1[[#This Row],[order_date]])</f>
        <v>7</v>
      </c>
      <c r="O1755" s="3">
        <f>Table1[[#This Row],[sales]]-Table1[[#This Row],[profit]]</f>
        <v>2420.39</v>
      </c>
      <c r="P1755" s="3">
        <f>Table1[[#This Row],[sales]]*Table1[[#This Row],[quantity]]</f>
        <v>24206.94</v>
      </c>
      <c r="Q1755" s="9">
        <f>Table1[[#This Row],[delivery_date]]-Table1[[#This Row],[order_date]]</f>
        <v>2</v>
      </c>
    </row>
    <row r="1756" spans="1:17" x14ac:dyDescent="0.35">
      <c r="A1756" t="s">
        <v>1787</v>
      </c>
      <c r="B1756" t="s">
        <v>25</v>
      </c>
      <c r="C1756" t="s">
        <v>20</v>
      </c>
      <c r="D1756" s="2">
        <v>4365.34</v>
      </c>
      <c r="E1756">
        <v>0.13</v>
      </c>
      <c r="F1756">
        <v>1</v>
      </c>
      <c r="G1756" s="1">
        <v>45475</v>
      </c>
      <c r="H1756" s="1">
        <v>45478</v>
      </c>
      <c r="I1756" t="s">
        <v>15</v>
      </c>
      <c r="J1756" t="s">
        <v>27</v>
      </c>
      <c r="K1756" s="2">
        <v>824.64</v>
      </c>
      <c r="L1756" t="s">
        <v>39</v>
      </c>
      <c r="M1756">
        <f>YEAR(Table1[[#This Row],[order_date]])</f>
        <v>2024</v>
      </c>
      <c r="N1756">
        <f>MONTH(Table1[[#This Row],[order_date]])</f>
        <v>7</v>
      </c>
      <c r="O1756" s="3">
        <f>Table1[[#This Row],[sales]]-Table1[[#This Row],[profit]]</f>
        <v>3540.7000000000003</v>
      </c>
      <c r="P1756" s="3">
        <f>Table1[[#This Row],[sales]]*Table1[[#This Row],[quantity]]</f>
        <v>4365.34</v>
      </c>
      <c r="Q1756" s="9">
        <f>Table1[[#This Row],[delivery_date]]-Table1[[#This Row],[order_date]]</f>
        <v>3</v>
      </c>
    </row>
    <row r="1757" spans="1:17" x14ac:dyDescent="0.35">
      <c r="A1757" t="s">
        <v>1788</v>
      </c>
      <c r="B1757" t="s">
        <v>19</v>
      </c>
      <c r="C1757" t="s">
        <v>26</v>
      </c>
      <c r="D1757" s="2">
        <v>1524.64</v>
      </c>
      <c r="E1757">
        <v>0.19</v>
      </c>
      <c r="F1757">
        <v>9</v>
      </c>
      <c r="G1757" s="1">
        <v>45569</v>
      </c>
      <c r="H1757" s="1">
        <v>45574</v>
      </c>
      <c r="I1757" t="s">
        <v>15</v>
      </c>
      <c r="J1757" t="s">
        <v>16</v>
      </c>
      <c r="K1757" s="2">
        <v>452.63</v>
      </c>
      <c r="L1757" t="s">
        <v>48</v>
      </c>
      <c r="M1757">
        <f>YEAR(Table1[[#This Row],[order_date]])</f>
        <v>2024</v>
      </c>
      <c r="N1757">
        <f>MONTH(Table1[[#This Row],[order_date]])</f>
        <v>10</v>
      </c>
      <c r="O1757" s="3">
        <f>Table1[[#This Row],[sales]]-Table1[[#This Row],[profit]]</f>
        <v>1072.0100000000002</v>
      </c>
      <c r="P1757" s="3">
        <f>Table1[[#This Row],[sales]]*Table1[[#This Row],[quantity]]</f>
        <v>13721.76</v>
      </c>
      <c r="Q1757" s="9">
        <f>Table1[[#This Row],[delivery_date]]-Table1[[#This Row],[order_date]]</f>
        <v>5</v>
      </c>
    </row>
    <row r="1758" spans="1:17" x14ac:dyDescent="0.35">
      <c r="A1758" t="s">
        <v>1789</v>
      </c>
      <c r="B1758" t="s">
        <v>25</v>
      </c>
      <c r="C1758" t="s">
        <v>33</v>
      </c>
      <c r="D1758" s="2">
        <v>4054.69</v>
      </c>
      <c r="E1758">
        <v>0.34</v>
      </c>
      <c r="F1758">
        <v>7</v>
      </c>
      <c r="G1758" s="1">
        <v>44990</v>
      </c>
      <c r="H1758" s="1">
        <v>44995</v>
      </c>
      <c r="I1758" t="s">
        <v>21</v>
      </c>
      <c r="J1758" t="s">
        <v>27</v>
      </c>
      <c r="K1758" s="2">
        <v>655.52</v>
      </c>
      <c r="L1758" t="s">
        <v>34</v>
      </c>
      <c r="M1758">
        <f>YEAR(Table1[[#This Row],[order_date]])</f>
        <v>2023</v>
      </c>
      <c r="N1758">
        <f>MONTH(Table1[[#This Row],[order_date]])</f>
        <v>3</v>
      </c>
      <c r="O1758" s="3">
        <f>Table1[[#This Row],[sales]]-Table1[[#This Row],[profit]]</f>
        <v>3399.17</v>
      </c>
      <c r="P1758" s="3">
        <f>Table1[[#This Row],[sales]]*Table1[[#This Row],[quantity]]</f>
        <v>28382.83</v>
      </c>
      <c r="Q1758" s="9">
        <f>Table1[[#This Row],[delivery_date]]-Table1[[#This Row],[order_date]]</f>
        <v>5</v>
      </c>
    </row>
    <row r="1759" spans="1:17" x14ac:dyDescent="0.35">
      <c r="A1759" t="s">
        <v>1790</v>
      </c>
      <c r="B1759" t="s">
        <v>25</v>
      </c>
      <c r="C1759" t="s">
        <v>33</v>
      </c>
      <c r="D1759" s="2">
        <v>656.95</v>
      </c>
      <c r="E1759">
        <v>0.5</v>
      </c>
      <c r="F1759">
        <v>8</v>
      </c>
      <c r="G1759" s="1">
        <v>45290</v>
      </c>
      <c r="H1759" s="1">
        <v>45294</v>
      </c>
      <c r="I1759" t="s">
        <v>15</v>
      </c>
      <c r="J1759" t="s">
        <v>22</v>
      </c>
      <c r="K1759" s="2">
        <v>123.45</v>
      </c>
      <c r="L1759" t="s">
        <v>23</v>
      </c>
      <c r="M1759">
        <f>YEAR(Table1[[#This Row],[order_date]])</f>
        <v>2023</v>
      </c>
      <c r="N1759">
        <f>MONTH(Table1[[#This Row],[order_date]])</f>
        <v>12</v>
      </c>
      <c r="O1759" s="3">
        <f>Table1[[#This Row],[sales]]-Table1[[#This Row],[profit]]</f>
        <v>533.5</v>
      </c>
      <c r="P1759" s="3">
        <f>Table1[[#This Row],[sales]]*Table1[[#This Row],[quantity]]</f>
        <v>5255.6</v>
      </c>
      <c r="Q1759" s="9">
        <f>Table1[[#This Row],[delivery_date]]-Table1[[#This Row],[order_date]]</f>
        <v>4</v>
      </c>
    </row>
    <row r="1760" spans="1:17" x14ac:dyDescent="0.35">
      <c r="A1760" t="s">
        <v>1791</v>
      </c>
      <c r="B1760" t="s">
        <v>13</v>
      </c>
      <c r="C1760" t="s">
        <v>36</v>
      </c>
      <c r="D1760" s="2">
        <v>3857.47</v>
      </c>
      <c r="E1760">
        <v>0.45</v>
      </c>
      <c r="F1760">
        <v>3</v>
      </c>
      <c r="G1760" s="1">
        <v>45144</v>
      </c>
      <c r="H1760" s="1">
        <v>45145</v>
      </c>
      <c r="I1760" t="s">
        <v>31</v>
      </c>
      <c r="J1760" t="s">
        <v>16</v>
      </c>
      <c r="K1760" s="2">
        <v>1037.6400000000001</v>
      </c>
      <c r="L1760" t="s">
        <v>48</v>
      </c>
      <c r="M1760">
        <f>YEAR(Table1[[#This Row],[order_date]])</f>
        <v>2023</v>
      </c>
      <c r="N1760">
        <f>MONTH(Table1[[#This Row],[order_date]])</f>
        <v>8</v>
      </c>
      <c r="O1760" s="3">
        <f>Table1[[#This Row],[sales]]-Table1[[#This Row],[profit]]</f>
        <v>2819.83</v>
      </c>
      <c r="P1760" s="3">
        <f>Table1[[#This Row],[sales]]*Table1[[#This Row],[quantity]]</f>
        <v>11572.41</v>
      </c>
      <c r="Q1760" s="9">
        <f>Table1[[#This Row],[delivery_date]]-Table1[[#This Row],[order_date]]</f>
        <v>1</v>
      </c>
    </row>
    <row r="1761" spans="1:17" x14ac:dyDescent="0.35">
      <c r="A1761" t="s">
        <v>1792</v>
      </c>
      <c r="B1761" t="s">
        <v>13</v>
      </c>
      <c r="C1761" t="s">
        <v>36</v>
      </c>
      <c r="D1761" s="2">
        <v>1996.03</v>
      </c>
      <c r="E1761">
        <v>0.26</v>
      </c>
      <c r="F1761">
        <v>1</v>
      </c>
      <c r="G1761" s="1">
        <v>45542</v>
      </c>
      <c r="H1761" s="1">
        <v>45549</v>
      </c>
      <c r="I1761" t="s">
        <v>15</v>
      </c>
      <c r="J1761" t="s">
        <v>27</v>
      </c>
      <c r="K1761" s="2">
        <v>535.80999999999995</v>
      </c>
      <c r="L1761" t="s">
        <v>23</v>
      </c>
      <c r="M1761">
        <f>YEAR(Table1[[#This Row],[order_date]])</f>
        <v>2024</v>
      </c>
      <c r="N1761">
        <f>MONTH(Table1[[#This Row],[order_date]])</f>
        <v>9</v>
      </c>
      <c r="O1761" s="3">
        <f>Table1[[#This Row],[sales]]-Table1[[#This Row],[profit]]</f>
        <v>1460.22</v>
      </c>
      <c r="P1761" s="3">
        <f>Table1[[#This Row],[sales]]*Table1[[#This Row],[quantity]]</f>
        <v>1996.03</v>
      </c>
      <c r="Q1761" s="9">
        <f>Table1[[#This Row],[delivery_date]]-Table1[[#This Row],[order_date]]</f>
        <v>7</v>
      </c>
    </row>
    <row r="1762" spans="1:17" x14ac:dyDescent="0.35">
      <c r="A1762" t="s">
        <v>1793</v>
      </c>
      <c r="B1762" t="s">
        <v>19</v>
      </c>
      <c r="C1762" t="s">
        <v>20</v>
      </c>
      <c r="D1762" s="2">
        <v>2402.9499999999998</v>
      </c>
      <c r="E1762">
        <v>0.34</v>
      </c>
      <c r="F1762">
        <v>4</v>
      </c>
      <c r="G1762" s="1">
        <v>45333</v>
      </c>
      <c r="H1762" s="1">
        <v>45337</v>
      </c>
      <c r="I1762" t="s">
        <v>21</v>
      </c>
      <c r="J1762" t="s">
        <v>16</v>
      </c>
      <c r="K1762" s="2">
        <v>159.83000000000001</v>
      </c>
      <c r="L1762" t="s">
        <v>28</v>
      </c>
      <c r="M1762">
        <f>YEAR(Table1[[#This Row],[order_date]])</f>
        <v>2024</v>
      </c>
      <c r="N1762">
        <f>MONTH(Table1[[#This Row],[order_date]])</f>
        <v>2</v>
      </c>
      <c r="O1762" s="3">
        <f>Table1[[#This Row],[sales]]-Table1[[#This Row],[profit]]</f>
        <v>2243.12</v>
      </c>
      <c r="P1762" s="3">
        <f>Table1[[#This Row],[sales]]*Table1[[#This Row],[quantity]]</f>
        <v>9611.7999999999993</v>
      </c>
      <c r="Q1762" s="9">
        <f>Table1[[#This Row],[delivery_date]]-Table1[[#This Row],[order_date]]</f>
        <v>4</v>
      </c>
    </row>
    <row r="1763" spans="1:17" x14ac:dyDescent="0.35">
      <c r="A1763" t="s">
        <v>1794</v>
      </c>
      <c r="B1763" t="s">
        <v>13</v>
      </c>
      <c r="C1763" t="s">
        <v>14</v>
      </c>
      <c r="D1763" s="2">
        <v>917.36</v>
      </c>
      <c r="E1763">
        <v>0.27</v>
      </c>
      <c r="F1763">
        <v>1</v>
      </c>
      <c r="G1763" s="1">
        <v>44984</v>
      </c>
      <c r="H1763" s="1">
        <v>44985</v>
      </c>
      <c r="I1763" t="s">
        <v>31</v>
      </c>
      <c r="J1763" t="s">
        <v>16</v>
      </c>
      <c r="K1763" s="2">
        <v>252.93</v>
      </c>
      <c r="L1763" t="s">
        <v>39</v>
      </c>
      <c r="M1763">
        <f>YEAR(Table1[[#This Row],[order_date]])</f>
        <v>2023</v>
      </c>
      <c r="N1763">
        <f>MONTH(Table1[[#This Row],[order_date]])</f>
        <v>2</v>
      </c>
      <c r="O1763" s="3">
        <f>Table1[[#This Row],[sales]]-Table1[[#This Row],[profit]]</f>
        <v>664.43000000000006</v>
      </c>
      <c r="P1763" s="3">
        <f>Table1[[#This Row],[sales]]*Table1[[#This Row],[quantity]]</f>
        <v>917.36</v>
      </c>
      <c r="Q1763" s="9">
        <f>Table1[[#This Row],[delivery_date]]-Table1[[#This Row],[order_date]]</f>
        <v>1</v>
      </c>
    </row>
    <row r="1764" spans="1:17" x14ac:dyDescent="0.35">
      <c r="A1764" t="s">
        <v>1795</v>
      </c>
      <c r="B1764" t="s">
        <v>13</v>
      </c>
      <c r="C1764" t="s">
        <v>33</v>
      </c>
      <c r="D1764" s="2">
        <v>191.28</v>
      </c>
      <c r="E1764">
        <v>0.22</v>
      </c>
      <c r="F1764">
        <v>1</v>
      </c>
      <c r="G1764" s="1">
        <v>45490</v>
      </c>
      <c r="H1764" s="1">
        <v>45491</v>
      </c>
      <c r="I1764" t="s">
        <v>31</v>
      </c>
      <c r="J1764" t="s">
        <v>27</v>
      </c>
      <c r="K1764" s="2">
        <v>40.94</v>
      </c>
      <c r="L1764" t="s">
        <v>34</v>
      </c>
      <c r="M1764">
        <f>YEAR(Table1[[#This Row],[order_date]])</f>
        <v>2024</v>
      </c>
      <c r="N1764">
        <f>MONTH(Table1[[#This Row],[order_date]])</f>
        <v>7</v>
      </c>
      <c r="O1764" s="3">
        <f>Table1[[#This Row],[sales]]-Table1[[#This Row],[profit]]</f>
        <v>150.34</v>
      </c>
      <c r="P1764" s="3">
        <f>Table1[[#This Row],[sales]]*Table1[[#This Row],[quantity]]</f>
        <v>191.28</v>
      </c>
      <c r="Q1764" s="9">
        <f>Table1[[#This Row],[delivery_date]]-Table1[[#This Row],[order_date]]</f>
        <v>1</v>
      </c>
    </row>
    <row r="1765" spans="1:17" x14ac:dyDescent="0.35">
      <c r="A1765" t="s">
        <v>1796</v>
      </c>
      <c r="B1765" t="s">
        <v>13</v>
      </c>
      <c r="C1765" t="s">
        <v>20</v>
      </c>
      <c r="D1765" s="2">
        <v>3364.37</v>
      </c>
      <c r="E1765">
        <v>0.3</v>
      </c>
      <c r="F1765">
        <v>4</v>
      </c>
      <c r="G1765" s="1">
        <v>45193</v>
      </c>
      <c r="H1765" s="1">
        <v>45200</v>
      </c>
      <c r="I1765" t="s">
        <v>21</v>
      </c>
      <c r="J1765" t="s">
        <v>22</v>
      </c>
      <c r="K1765" s="2">
        <v>456.25</v>
      </c>
      <c r="L1765" t="s">
        <v>48</v>
      </c>
      <c r="M1765">
        <f>YEAR(Table1[[#This Row],[order_date]])</f>
        <v>2023</v>
      </c>
      <c r="N1765">
        <f>MONTH(Table1[[#This Row],[order_date]])</f>
        <v>9</v>
      </c>
      <c r="O1765" s="3">
        <f>Table1[[#This Row],[sales]]-Table1[[#This Row],[profit]]</f>
        <v>2908.12</v>
      </c>
      <c r="P1765" s="3">
        <f>Table1[[#This Row],[sales]]*Table1[[#This Row],[quantity]]</f>
        <v>13457.48</v>
      </c>
      <c r="Q1765" s="9">
        <f>Table1[[#This Row],[delivery_date]]-Table1[[#This Row],[order_date]]</f>
        <v>7</v>
      </c>
    </row>
    <row r="1766" spans="1:17" x14ac:dyDescent="0.35">
      <c r="A1766" t="s">
        <v>1797</v>
      </c>
      <c r="B1766" t="s">
        <v>25</v>
      </c>
      <c r="C1766" t="s">
        <v>36</v>
      </c>
      <c r="D1766" s="2">
        <v>2979.82</v>
      </c>
      <c r="E1766">
        <v>0.19</v>
      </c>
      <c r="F1766">
        <v>8</v>
      </c>
      <c r="G1766" s="1">
        <v>45191</v>
      </c>
      <c r="H1766" s="1">
        <v>45197</v>
      </c>
      <c r="I1766" t="s">
        <v>31</v>
      </c>
      <c r="J1766" t="s">
        <v>16</v>
      </c>
      <c r="K1766" s="2">
        <v>720.26</v>
      </c>
      <c r="L1766" t="s">
        <v>34</v>
      </c>
      <c r="M1766">
        <f>YEAR(Table1[[#This Row],[order_date]])</f>
        <v>2023</v>
      </c>
      <c r="N1766">
        <f>MONTH(Table1[[#This Row],[order_date]])</f>
        <v>9</v>
      </c>
      <c r="O1766" s="3">
        <f>Table1[[#This Row],[sales]]-Table1[[#This Row],[profit]]</f>
        <v>2259.5600000000004</v>
      </c>
      <c r="P1766" s="3">
        <f>Table1[[#This Row],[sales]]*Table1[[#This Row],[quantity]]</f>
        <v>23838.560000000001</v>
      </c>
      <c r="Q1766" s="9">
        <f>Table1[[#This Row],[delivery_date]]-Table1[[#This Row],[order_date]]</f>
        <v>6</v>
      </c>
    </row>
    <row r="1767" spans="1:17" x14ac:dyDescent="0.35">
      <c r="A1767" t="s">
        <v>1798</v>
      </c>
      <c r="B1767" t="s">
        <v>19</v>
      </c>
      <c r="C1767" t="s">
        <v>36</v>
      </c>
      <c r="D1767" s="2">
        <v>3149.9</v>
      </c>
      <c r="E1767">
        <v>0.14000000000000001</v>
      </c>
      <c r="F1767">
        <v>1</v>
      </c>
      <c r="G1767" s="1">
        <v>45252</v>
      </c>
      <c r="H1767" s="1">
        <v>45259</v>
      </c>
      <c r="I1767" t="s">
        <v>15</v>
      </c>
      <c r="J1767" t="s">
        <v>27</v>
      </c>
      <c r="K1767" s="2">
        <v>542.02</v>
      </c>
      <c r="L1767" t="s">
        <v>28</v>
      </c>
      <c r="M1767">
        <f>YEAR(Table1[[#This Row],[order_date]])</f>
        <v>2023</v>
      </c>
      <c r="N1767">
        <f>MONTH(Table1[[#This Row],[order_date]])</f>
        <v>11</v>
      </c>
      <c r="O1767" s="3">
        <f>Table1[[#This Row],[sales]]-Table1[[#This Row],[profit]]</f>
        <v>2607.88</v>
      </c>
      <c r="P1767" s="3">
        <f>Table1[[#This Row],[sales]]*Table1[[#This Row],[quantity]]</f>
        <v>3149.9</v>
      </c>
      <c r="Q1767" s="9">
        <f>Table1[[#This Row],[delivery_date]]-Table1[[#This Row],[order_date]]</f>
        <v>7</v>
      </c>
    </row>
    <row r="1768" spans="1:17" x14ac:dyDescent="0.35">
      <c r="A1768" t="s">
        <v>1799</v>
      </c>
      <c r="B1768" t="s">
        <v>41</v>
      </c>
      <c r="C1768" t="s">
        <v>33</v>
      </c>
      <c r="D1768" s="2">
        <v>1349.51</v>
      </c>
      <c r="E1768">
        <v>0.35</v>
      </c>
      <c r="F1768">
        <v>9</v>
      </c>
      <c r="G1768" s="1">
        <v>45509</v>
      </c>
      <c r="H1768" s="1">
        <v>45515</v>
      </c>
      <c r="I1768" t="s">
        <v>15</v>
      </c>
      <c r="J1768" t="s">
        <v>16</v>
      </c>
      <c r="K1768" s="2">
        <v>252.4</v>
      </c>
      <c r="L1768" t="s">
        <v>28</v>
      </c>
      <c r="M1768">
        <f>YEAR(Table1[[#This Row],[order_date]])</f>
        <v>2024</v>
      </c>
      <c r="N1768">
        <f>MONTH(Table1[[#This Row],[order_date]])</f>
        <v>8</v>
      </c>
      <c r="O1768" s="3">
        <f>Table1[[#This Row],[sales]]-Table1[[#This Row],[profit]]</f>
        <v>1097.1099999999999</v>
      </c>
      <c r="P1768" s="3">
        <f>Table1[[#This Row],[sales]]*Table1[[#This Row],[quantity]]</f>
        <v>12145.59</v>
      </c>
      <c r="Q1768" s="9">
        <f>Table1[[#This Row],[delivery_date]]-Table1[[#This Row],[order_date]]</f>
        <v>6</v>
      </c>
    </row>
    <row r="1769" spans="1:17" x14ac:dyDescent="0.35">
      <c r="A1769" t="s">
        <v>1800</v>
      </c>
      <c r="B1769" t="s">
        <v>25</v>
      </c>
      <c r="C1769" t="s">
        <v>36</v>
      </c>
      <c r="D1769" s="2">
        <v>1272.46</v>
      </c>
      <c r="E1769">
        <v>0.44</v>
      </c>
      <c r="F1769">
        <v>6</v>
      </c>
      <c r="G1769" s="1">
        <v>45548</v>
      </c>
      <c r="H1769" s="1">
        <v>45549</v>
      </c>
      <c r="I1769" t="s">
        <v>21</v>
      </c>
      <c r="J1769" t="s">
        <v>22</v>
      </c>
      <c r="K1769" s="2">
        <v>266.5</v>
      </c>
      <c r="L1769" t="s">
        <v>48</v>
      </c>
      <c r="M1769">
        <f>YEAR(Table1[[#This Row],[order_date]])</f>
        <v>2024</v>
      </c>
      <c r="N1769">
        <f>MONTH(Table1[[#This Row],[order_date]])</f>
        <v>9</v>
      </c>
      <c r="O1769" s="3">
        <f>Table1[[#This Row],[sales]]-Table1[[#This Row],[profit]]</f>
        <v>1005.96</v>
      </c>
      <c r="P1769" s="3">
        <f>Table1[[#This Row],[sales]]*Table1[[#This Row],[quantity]]</f>
        <v>7634.76</v>
      </c>
      <c r="Q1769" s="9">
        <f>Table1[[#This Row],[delivery_date]]-Table1[[#This Row],[order_date]]</f>
        <v>1</v>
      </c>
    </row>
    <row r="1770" spans="1:17" x14ac:dyDescent="0.35">
      <c r="A1770" t="s">
        <v>1801</v>
      </c>
      <c r="B1770" t="s">
        <v>13</v>
      </c>
      <c r="C1770" t="s">
        <v>36</v>
      </c>
      <c r="D1770" s="2">
        <v>4168.45</v>
      </c>
      <c r="E1770">
        <v>0.14000000000000001</v>
      </c>
      <c r="F1770">
        <v>5</v>
      </c>
      <c r="G1770" s="1">
        <v>45072</v>
      </c>
      <c r="H1770" s="1">
        <v>45079</v>
      </c>
      <c r="I1770" t="s">
        <v>31</v>
      </c>
      <c r="J1770" t="s">
        <v>27</v>
      </c>
      <c r="K1770" s="2">
        <v>1048.83</v>
      </c>
      <c r="L1770" t="s">
        <v>39</v>
      </c>
      <c r="M1770">
        <f>YEAR(Table1[[#This Row],[order_date]])</f>
        <v>2023</v>
      </c>
      <c r="N1770">
        <f>MONTH(Table1[[#This Row],[order_date]])</f>
        <v>5</v>
      </c>
      <c r="O1770" s="3">
        <f>Table1[[#This Row],[sales]]-Table1[[#This Row],[profit]]</f>
        <v>3119.62</v>
      </c>
      <c r="P1770" s="3">
        <f>Table1[[#This Row],[sales]]*Table1[[#This Row],[quantity]]</f>
        <v>20842.25</v>
      </c>
      <c r="Q1770" s="9">
        <f>Table1[[#This Row],[delivery_date]]-Table1[[#This Row],[order_date]]</f>
        <v>7</v>
      </c>
    </row>
    <row r="1771" spans="1:17" x14ac:dyDescent="0.35">
      <c r="A1771" t="s">
        <v>1802</v>
      </c>
      <c r="B1771" t="s">
        <v>25</v>
      </c>
      <c r="C1771" t="s">
        <v>26</v>
      </c>
      <c r="D1771" s="2">
        <v>3830.14</v>
      </c>
      <c r="E1771">
        <v>0.35</v>
      </c>
      <c r="F1771">
        <v>9</v>
      </c>
      <c r="G1771" s="1">
        <v>44991</v>
      </c>
      <c r="H1771" s="1">
        <v>44994</v>
      </c>
      <c r="I1771" t="s">
        <v>21</v>
      </c>
      <c r="J1771" t="s">
        <v>27</v>
      </c>
      <c r="K1771" s="2">
        <v>643.20000000000005</v>
      </c>
      <c r="L1771" t="s">
        <v>48</v>
      </c>
      <c r="M1771">
        <f>YEAR(Table1[[#This Row],[order_date]])</f>
        <v>2023</v>
      </c>
      <c r="N1771">
        <f>MONTH(Table1[[#This Row],[order_date]])</f>
        <v>3</v>
      </c>
      <c r="O1771" s="3">
        <f>Table1[[#This Row],[sales]]-Table1[[#This Row],[profit]]</f>
        <v>3186.9399999999996</v>
      </c>
      <c r="P1771" s="3">
        <f>Table1[[#This Row],[sales]]*Table1[[#This Row],[quantity]]</f>
        <v>34471.26</v>
      </c>
      <c r="Q1771" s="9">
        <f>Table1[[#This Row],[delivery_date]]-Table1[[#This Row],[order_date]]</f>
        <v>3</v>
      </c>
    </row>
    <row r="1772" spans="1:17" x14ac:dyDescent="0.35">
      <c r="A1772" t="s">
        <v>1803</v>
      </c>
      <c r="B1772" t="s">
        <v>13</v>
      </c>
      <c r="C1772" t="s">
        <v>14</v>
      </c>
      <c r="D1772" s="2">
        <v>1750.27</v>
      </c>
      <c r="E1772">
        <v>0.22</v>
      </c>
      <c r="F1772">
        <v>9</v>
      </c>
      <c r="G1772" s="1">
        <v>45294</v>
      </c>
      <c r="H1772" s="1">
        <v>45296</v>
      </c>
      <c r="I1772" t="s">
        <v>15</v>
      </c>
      <c r="J1772" t="s">
        <v>22</v>
      </c>
      <c r="K1772" s="2">
        <v>201.07</v>
      </c>
      <c r="L1772" t="s">
        <v>17</v>
      </c>
      <c r="M1772">
        <f>YEAR(Table1[[#This Row],[order_date]])</f>
        <v>2024</v>
      </c>
      <c r="N1772">
        <f>MONTH(Table1[[#This Row],[order_date]])</f>
        <v>1</v>
      </c>
      <c r="O1772" s="3">
        <f>Table1[[#This Row],[sales]]-Table1[[#This Row],[profit]]</f>
        <v>1549.2</v>
      </c>
      <c r="P1772" s="3">
        <f>Table1[[#This Row],[sales]]*Table1[[#This Row],[quantity]]</f>
        <v>15752.43</v>
      </c>
      <c r="Q1772" s="9">
        <f>Table1[[#This Row],[delivery_date]]-Table1[[#This Row],[order_date]]</f>
        <v>2</v>
      </c>
    </row>
    <row r="1773" spans="1:17" x14ac:dyDescent="0.35">
      <c r="A1773" t="s">
        <v>1804</v>
      </c>
      <c r="B1773" t="s">
        <v>13</v>
      </c>
      <c r="C1773" t="s">
        <v>36</v>
      </c>
      <c r="D1773" s="2">
        <v>3225.25</v>
      </c>
      <c r="E1773">
        <v>0.15</v>
      </c>
      <c r="F1773">
        <v>9</v>
      </c>
      <c r="G1773" s="1">
        <v>45517</v>
      </c>
      <c r="H1773" s="1">
        <v>45524</v>
      </c>
      <c r="I1773" t="s">
        <v>21</v>
      </c>
      <c r="J1773" t="s">
        <v>27</v>
      </c>
      <c r="K1773" s="2">
        <v>655.03</v>
      </c>
      <c r="L1773" t="s">
        <v>28</v>
      </c>
      <c r="M1773">
        <f>YEAR(Table1[[#This Row],[order_date]])</f>
        <v>2024</v>
      </c>
      <c r="N1773">
        <f>MONTH(Table1[[#This Row],[order_date]])</f>
        <v>8</v>
      </c>
      <c r="O1773" s="3">
        <f>Table1[[#This Row],[sales]]-Table1[[#This Row],[profit]]</f>
        <v>2570.2200000000003</v>
      </c>
      <c r="P1773" s="3">
        <f>Table1[[#This Row],[sales]]*Table1[[#This Row],[quantity]]</f>
        <v>29027.25</v>
      </c>
      <c r="Q1773" s="9">
        <f>Table1[[#This Row],[delivery_date]]-Table1[[#This Row],[order_date]]</f>
        <v>7</v>
      </c>
    </row>
    <row r="1774" spans="1:17" x14ac:dyDescent="0.35">
      <c r="A1774" t="s">
        <v>1805</v>
      </c>
      <c r="B1774" t="s">
        <v>25</v>
      </c>
      <c r="C1774" t="s">
        <v>26</v>
      </c>
      <c r="D1774" s="2">
        <v>4157.9399999999996</v>
      </c>
      <c r="E1774">
        <v>0.31</v>
      </c>
      <c r="F1774">
        <v>3</v>
      </c>
      <c r="G1774" s="1">
        <v>45319</v>
      </c>
      <c r="H1774" s="1">
        <v>45325</v>
      </c>
      <c r="I1774" t="s">
        <v>21</v>
      </c>
      <c r="J1774" t="s">
        <v>16</v>
      </c>
      <c r="K1774" s="2">
        <v>1217.8399999999999</v>
      </c>
      <c r="L1774" t="s">
        <v>34</v>
      </c>
      <c r="M1774">
        <f>YEAR(Table1[[#This Row],[order_date]])</f>
        <v>2024</v>
      </c>
      <c r="N1774">
        <f>MONTH(Table1[[#This Row],[order_date]])</f>
        <v>1</v>
      </c>
      <c r="O1774" s="3">
        <f>Table1[[#This Row],[sales]]-Table1[[#This Row],[profit]]</f>
        <v>2940.0999999999995</v>
      </c>
      <c r="P1774" s="3">
        <f>Table1[[#This Row],[sales]]*Table1[[#This Row],[quantity]]</f>
        <v>12473.82</v>
      </c>
      <c r="Q1774" s="9">
        <f>Table1[[#This Row],[delivery_date]]-Table1[[#This Row],[order_date]]</f>
        <v>6</v>
      </c>
    </row>
    <row r="1775" spans="1:17" x14ac:dyDescent="0.35">
      <c r="A1775" t="s">
        <v>1806</v>
      </c>
      <c r="B1775" t="s">
        <v>19</v>
      </c>
      <c r="C1775" t="s">
        <v>20</v>
      </c>
      <c r="D1775" s="2">
        <v>4455.26</v>
      </c>
      <c r="E1775">
        <v>0.47</v>
      </c>
      <c r="F1775">
        <v>8</v>
      </c>
      <c r="G1775" s="1">
        <v>45370</v>
      </c>
      <c r="H1775" s="1">
        <v>45372</v>
      </c>
      <c r="I1775" t="s">
        <v>31</v>
      </c>
      <c r="J1775" t="s">
        <v>22</v>
      </c>
      <c r="K1775" s="2">
        <v>331.29</v>
      </c>
      <c r="L1775" t="s">
        <v>23</v>
      </c>
      <c r="M1775">
        <f>YEAR(Table1[[#This Row],[order_date]])</f>
        <v>2024</v>
      </c>
      <c r="N1775">
        <f>MONTH(Table1[[#This Row],[order_date]])</f>
        <v>3</v>
      </c>
      <c r="O1775" s="3">
        <f>Table1[[#This Row],[sales]]-Table1[[#This Row],[profit]]</f>
        <v>4123.97</v>
      </c>
      <c r="P1775" s="3">
        <f>Table1[[#This Row],[sales]]*Table1[[#This Row],[quantity]]</f>
        <v>35642.080000000002</v>
      </c>
      <c r="Q1775" s="9">
        <f>Table1[[#This Row],[delivery_date]]-Table1[[#This Row],[order_date]]</f>
        <v>2</v>
      </c>
    </row>
    <row r="1776" spans="1:17" x14ac:dyDescent="0.35">
      <c r="A1776" t="s">
        <v>1807</v>
      </c>
      <c r="B1776" t="s">
        <v>13</v>
      </c>
      <c r="C1776" t="s">
        <v>36</v>
      </c>
      <c r="D1776" s="2">
        <v>128.44999999999999</v>
      </c>
      <c r="E1776">
        <v>0.18</v>
      </c>
      <c r="F1776">
        <v>4</v>
      </c>
      <c r="G1776" s="1">
        <v>45063</v>
      </c>
      <c r="H1776" s="1">
        <v>45069</v>
      </c>
      <c r="I1776" t="s">
        <v>21</v>
      </c>
      <c r="J1776" t="s">
        <v>22</v>
      </c>
      <c r="K1776" s="2">
        <v>6.64</v>
      </c>
      <c r="L1776" t="s">
        <v>34</v>
      </c>
      <c r="M1776">
        <f>YEAR(Table1[[#This Row],[order_date]])</f>
        <v>2023</v>
      </c>
      <c r="N1776">
        <f>MONTH(Table1[[#This Row],[order_date]])</f>
        <v>5</v>
      </c>
      <c r="O1776" s="3">
        <f>Table1[[#This Row],[sales]]-Table1[[#This Row],[profit]]</f>
        <v>121.80999999999999</v>
      </c>
      <c r="P1776" s="3">
        <f>Table1[[#This Row],[sales]]*Table1[[#This Row],[quantity]]</f>
        <v>513.79999999999995</v>
      </c>
      <c r="Q1776" s="9">
        <f>Table1[[#This Row],[delivery_date]]-Table1[[#This Row],[order_date]]</f>
        <v>6</v>
      </c>
    </row>
    <row r="1777" spans="1:17" x14ac:dyDescent="0.35">
      <c r="A1777" t="s">
        <v>1808</v>
      </c>
      <c r="B1777" t="s">
        <v>19</v>
      </c>
      <c r="C1777" t="s">
        <v>20</v>
      </c>
      <c r="D1777" s="2">
        <v>4085.97</v>
      </c>
      <c r="E1777">
        <v>0.38</v>
      </c>
      <c r="F1777">
        <v>4</v>
      </c>
      <c r="G1777" s="1">
        <v>45610</v>
      </c>
      <c r="H1777" s="1">
        <v>45613</v>
      </c>
      <c r="I1777" t="s">
        <v>15</v>
      </c>
      <c r="J1777" t="s">
        <v>22</v>
      </c>
      <c r="K1777" s="2">
        <v>600.91</v>
      </c>
      <c r="L1777" t="s">
        <v>28</v>
      </c>
      <c r="M1777">
        <f>YEAR(Table1[[#This Row],[order_date]])</f>
        <v>2024</v>
      </c>
      <c r="N1777">
        <f>MONTH(Table1[[#This Row],[order_date]])</f>
        <v>11</v>
      </c>
      <c r="O1777" s="3">
        <f>Table1[[#This Row],[sales]]-Table1[[#This Row],[profit]]</f>
        <v>3485.06</v>
      </c>
      <c r="P1777" s="3">
        <f>Table1[[#This Row],[sales]]*Table1[[#This Row],[quantity]]</f>
        <v>16343.88</v>
      </c>
      <c r="Q1777" s="9">
        <f>Table1[[#This Row],[delivery_date]]-Table1[[#This Row],[order_date]]</f>
        <v>3</v>
      </c>
    </row>
    <row r="1778" spans="1:17" x14ac:dyDescent="0.35">
      <c r="A1778" t="s">
        <v>1809</v>
      </c>
      <c r="B1778" t="s">
        <v>41</v>
      </c>
      <c r="C1778" t="s">
        <v>36</v>
      </c>
      <c r="D1778" s="2">
        <v>1816.92</v>
      </c>
      <c r="E1778">
        <v>0.16</v>
      </c>
      <c r="F1778">
        <v>7</v>
      </c>
      <c r="G1778" s="1">
        <v>45065</v>
      </c>
      <c r="H1778" s="1">
        <v>45069</v>
      </c>
      <c r="I1778" t="s">
        <v>15</v>
      </c>
      <c r="J1778" t="s">
        <v>16</v>
      </c>
      <c r="K1778" s="2">
        <v>337.97</v>
      </c>
      <c r="L1778" t="s">
        <v>34</v>
      </c>
      <c r="M1778">
        <f>YEAR(Table1[[#This Row],[order_date]])</f>
        <v>2023</v>
      </c>
      <c r="N1778">
        <f>MONTH(Table1[[#This Row],[order_date]])</f>
        <v>5</v>
      </c>
      <c r="O1778" s="3">
        <f>Table1[[#This Row],[sales]]-Table1[[#This Row],[profit]]</f>
        <v>1478.95</v>
      </c>
      <c r="P1778" s="3">
        <f>Table1[[#This Row],[sales]]*Table1[[#This Row],[quantity]]</f>
        <v>12718.44</v>
      </c>
      <c r="Q1778" s="9">
        <f>Table1[[#This Row],[delivery_date]]-Table1[[#This Row],[order_date]]</f>
        <v>4</v>
      </c>
    </row>
    <row r="1779" spans="1:17" x14ac:dyDescent="0.35">
      <c r="A1779" t="s">
        <v>1810</v>
      </c>
      <c r="B1779" t="s">
        <v>13</v>
      </c>
      <c r="C1779" t="s">
        <v>33</v>
      </c>
      <c r="D1779" s="2">
        <v>3620.05</v>
      </c>
      <c r="E1779">
        <v>0.4</v>
      </c>
      <c r="F1779">
        <v>8</v>
      </c>
      <c r="G1779" s="1">
        <v>45057</v>
      </c>
      <c r="H1779" s="1">
        <v>45058</v>
      </c>
      <c r="I1779" t="s">
        <v>31</v>
      </c>
      <c r="J1779" t="s">
        <v>27</v>
      </c>
      <c r="K1779" s="2">
        <v>643.44000000000005</v>
      </c>
      <c r="L1779" t="s">
        <v>39</v>
      </c>
      <c r="M1779">
        <f>YEAR(Table1[[#This Row],[order_date]])</f>
        <v>2023</v>
      </c>
      <c r="N1779">
        <f>MONTH(Table1[[#This Row],[order_date]])</f>
        <v>5</v>
      </c>
      <c r="O1779" s="3">
        <f>Table1[[#This Row],[sales]]-Table1[[#This Row],[profit]]</f>
        <v>2976.61</v>
      </c>
      <c r="P1779" s="3">
        <f>Table1[[#This Row],[sales]]*Table1[[#This Row],[quantity]]</f>
        <v>28960.400000000001</v>
      </c>
      <c r="Q1779" s="9">
        <f>Table1[[#This Row],[delivery_date]]-Table1[[#This Row],[order_date]]</f>
        <v>1</v>
      </c>
    </row>
    <row r="1780" spans="1:17" x14ac:dyDescent="0.35">
      <c r="A1780" t="s">
        <v>1811</v>
      </c>
      <c r="B1780" t="s">
        <v>19</v>
      </c>
      <c r="C1780" t="s">
        <v>26</v>
      </c>
      <c r="D1780" s="2">
        <v>1919.87</v>
      </c>
      <c r="E1780">
        <v>0.38</v>
      </c>
      <c r="F1780">
        <v>4</v>
      </c>
      <c r="G1780" s="1">
        <v>45643</v>
      </c>
      <c r="H1780" s="1">
        <v>45646</v>
      </c>
      <c r="I1780" t="s">
        <v>31</v>
      </c>
      <c r="J1780" t="s">
        <v>27</v>
      </c>
      <c r="K1780" s="2">
        <v>247.22</v>
      </c>
      <c r="L1780" t="s">
        <v>48</v>
      </c>
      <c r="M1780">
        <f>YEAR(Table1[[#This Row],[order_date]])</f>
        <v>2024</v>
      </c>
      <c r="N1780">
        <f>MONTH(Table1[[#This Row],[order_date]])</f>
        <v>12</v>
      </c>
      <c r="O1780" s="3">
        <f>Table1[[#This Row],[sales]]-Table1[[#This Row],[profit]]</f>
        <v>1672.6499999999999</v>
      </c>
      <c r="P1780" s="3">
        <f>Table1[[#This Row],[sales]]*Table1[[#This Row],[quantity]]</f>
        <v>7679.48</v>
      </c>
      <c r="Q1780" s="9">
        <f>Table1[[#This Row],[delivery_date]]-Table1[[#This Row],[order_date]]</f>
        <v>3</v>
      </c>
    </row>
    <row r="1781" spans="1:17" x14ac:dyDescent="0.35">
      <c r="A1781" t="s">
        <v>1812</v>
      </c>
      <c r="B1781" t="s">
        <v>19</v>
      </c>
      <c r="C1781" t="s">
        <v>26</v>
      </c>
      <c r="D1781" s="2">
        <v>3070.62</v>
      </c>
      <c r="E1781">
        <v>0.38</v>
      </c>
      <c r="F1781">
        <v>6</v>
      </c>
      <c r="G1781" s="1">
        <v>45598</v>
      </c>
      <c r="H1781" s="1">
        <v>45602</v>
      </c>
      <c r="I1781" t="s">
        <v>31</v>
      </c>
      <c r="J1781" t="s">
        <v>22</v>
      </c>
      <c r="K1781" s="2">
        <v>870.03</v>
      </c>
      <c r="L1781" t="s">
        <v>23</v>
      </c>
      <c r="M1781">
        <f>YEAR(Table1[[#This Row],[order_date]])</f>
        <v>2024</v>
      </c>
      <c r="N1781">
        <f>MONTH(Table1[[#This Row],[order_date]])</f>
        <v>11</v>
      </c>
      <c r="O1781" s="3">
        <f>Table1[[#This Row],[sales]]-Table1[[#This Row],[profit]]</f>
        <v>2200.59</v>
      </c>
      <c r="P1781" s="3">
        <f>Table1[[#This Row],[sales]]*Table1[[#This Row],[quantity]]</f>
        <v>18423.72</v>
      </c>
      <c r="Q1781" s="9">
        <f>Table1[[#This Row],[delivery_date]]-Table1[[#This Row],[order_date]]</f>
        <v>4</v>
      </c>
    </row>
    <row r="1782" spans="1:17" x14ac:dyDescent="0.35">
      <c r="A1782" t="s">
        <v>1813</v>
      </c>
      <c r="B1782" t="s">
        <v>41</v>
      </c>
      <c r="C1782" t="s">
        <v>33</v>
      </c>
      <c r="D1782" s="2">
        <v>3269.23</v>
      </c>
      <c r="E1782">
        <v>0.5</v>
      </c>
      <c r="F1782">
        <v>1</v>
      </c>
      <c r="G1782" s="1">
        <v>45588</v>
      </c>
      <c r="H1782" s="1">
        <v>45590</v>
      </c>
      <c r="I1782" t="s">
        <v>21</v>
      </c>
      <c r="J1782" t="s">
        <v>16</v>
      </c>
      <c r="K1782" s="2">
        <v>362.81</v>
      </c>
      <c r="L1782" t="s">
        <v>48</v>
      </c>
      <c r="M1782">
        <f>YEAR(Table1[[#This Row],[order_date]])</f>
        <v>2024</v>
      </c>
      <c r="N1782">
        <f>MONTH(Table1[[#This Row],[order_date]])</f>
        <v>10</v>
      </c>
      <c r="O1782" s="3">
        <f>Table1[[#This Row],[sales]]-Table1[[#This Row],[profit]]</f>
        <v>2906.42</v>
      </c>
      <c r="P1782" s="3">
        <f>Table1[[#This Row],[sales]]*Table1[[#This Row],[quantity]]</f>
        <v>3269.23</v>
      </c>
      <c r="Q1782" s="9">
        <f>Table1[[#This Row],[delivery_date]]-Table1[[#This Row],[order_date]]</f>
        <v>2</v>
      </c>
    </row>
    <row r="1783" spans="1:17" x14ac:dyDescent="0.35">
      <c r="A1783" t="s">
        <v>1814</v>
      </c>
      <c r="B1783" t="s">
        <v>19</v>
      </c>
      <c r="C1783" t="s">
        <v>14</v>
      </c>
      <c r="D1783" s="2">
        <v>2084.46</v>
      </c>
      <c r="E1783">
        <v>7.0000000000000007E-2</v>
      </c>
      <c r="F1783">
        <v>2</v>
      </c>
      <c r="G1783" s="1">
        <v>45360</v>
      </c>
      <c r="H1783" s="1">
        <v>45365</v>
      </c>
      <c r="I1783" t="s">
        <v>15</v>
      </c>
      <c r="J1783" t="s">
        <v>16</v>
      </c>
      <c r="K1783" s="2">
        <v>168.01</v>
      </c>
      <c r="L1783" t="s">
        <v>17</v>
      </c>
      <c r="M1783">
        <f>YEAR(Table1[[#This Row],[order_date]])</f>
        <v>2024</v>
      </c>
      <c r="N1783">
        <f>MONTH(Table1[[#This Row],[order_date]])</f>
        <v>3</v>
      </c>
      <c r="O1783" s="3">
        <f>Table1[[#This Row],[sales]]-Table1[[#This Row],[profit]]</f>
        <v>1916.45</v>
      </c>
      <c r="P1783" s="3">
        <f>Table1[[#This Row],[sales]]*Table1[[#This Row],[quantity]]</f>
        <v>4168.92</v>
      </c>
      <c r="Q1783" s="9">
        <f>Table1[[#This Row],[delivery_date]]-Table1[[#This Row],[order_date]]</f>
        <v>5</v>
      </c>
    </row>
    <row r="1784" spans="1:17" x14ac:dyDescent="0.35">
      <c r="A1784" t="s">
        <v>1815</v>
      </c>
      <c r="B1784" t="s">
        <v>19</v>
      </c>
      <c r="C1784" t="s">
        <v>26</v>
      </c>
      <c r="D1784" s="2">
        <v>2612.65</v>
      </c>
      <c r="E1784">
        <v>0.19</v>
      </c>
      <c r="F1784">
        <v>5</v>
      </c>
      <c r="G1784" s="1">
        <v>45033</v>
      </c>
      <c r="H1784" s="1">
        <v>45040</v>
      </c>
      <c r="I1784" t="s">
        <v>31</v>
      </c>
      <c r="J1784" t="s">
        <v>16</v>
      </c>
      <c r="K1784" s="2">
        <v>276.76</v>
      </c>
      <c r="L1784" t="s">
        <v>17</v>
      </c>
      <c r="M1784">
        <f>YEAR(Table1[[#This Row],[order_date]])</f>
        <v>2023</v>
      </c>
      <c r="N1784">
        <f>MONTH(Table1[[#This Row],[order_date]])</f>
        <v>4</v>
      </c>
      <c r="O1784" s="3">
        <f>Table1[[#This Row],[sales]]-Table1[[#This Row],[profit]]</f>
        <v>2335.8900000000003</v>
      </c>
      <c r="P1784" s="3">
        <f>Table1[[#This Row],[sales]]*Table1[[#This Row],[quantity]]</f>
        <v>13063.25</v>
      </c>
      <c r="Q1784" s="9">
        <f>Table1[[#This Row],[delivery_date]]-Table1[[#This Row],[order_date]]</f>
        <v>7</v>
      </c>
    </row>
    <row r="1785" spans="1:17" x14ac:dyDescent="0.35">
      <c r="A1785" t="s">
        <v>1816</v>
      </c>
      <c r="B1785" t="s">
        <v>41</v>
      </c>
      <c r="C1785" t="s">
        <v>20</v>
      </c>
      <c r="D1785" s="2">
        <v>3658.94</v>
      </c>
      <c r="E1785">
        <v>0.32</v>
      </c>
      <c r="F1785">
        <v>4</v>
      </c>
      <c r="G1785" s="1">
        <v>44952</v>
      </c>
      <c r="H1785" s="1">
        <v>44953</v>
      </c>
      <c r="I1785" t="s">
        <v>21</v>
      </c>
      <c r="J1785" t="s">
        <v>22</v>
      </c>
      <c r="K1785" s="2">
        <v>271.89</v>
      </c>
      <c r="L1785" t="s">
        <v>34</v>
      </c>
      <c r="M1785">
        <f>YEAR(Table1[[#This Row],[order_date]])</f>
        <v>2023</v>
      </c>
      <c r="N1785">
        <f>MONTH(Table1[[#This Row],[order_date]])</f>
        <v>1</v>
      </c>
      <c r="O1785" s="3">
        <f>Table1[[#This Row],[sales]]-Table1[[#This Row],[profit]]</f>
        <v>3387.05</v>
      </c>
      <c r="P1785" s="3">
        <f>Table1[[#This Row],[sales]]*Table1[[#This Row],[quantity]]</f>
        <v>14635.76</v>
      </c>
      <c r="Q1785" s="9">
        <f>Table1[[#This Row],[delivery_date]]-Table1[[#This Row],[order_date]]</f>
        <v>1</v>
      </c>
    </row>
    <row r="1786" spans="1:17" x14ac:dyDescent="0.35">
      <c r="A1786" t="s">
        <v>1817</v>
      </c>
      <c r="B1786" t="s">
        <v>13</v>
      </c>
      <c r="C1786" t="s">
        <v>26</v>
      </c>
      <c r="D1786" s="2">
        <v>2433.9</v>
      </c>
      <c r="E1786">
        <v>0.3</v>
      </c>
      <c r="F1786">
        <v>3</v>
      </c>
      <c r="G1786" s="1">
        <v>45505</v>
      </c>
      <c r="H1786" s="1">
        <v>45506</v>
      </c>
      <c r="I1786" t="s">
        <v>15</v>
      </c>
      <c r="J1786" t="s">
        <v>27</v>
      </c>
      <c r="K1786" s="2">
        <v>636.38</v>
      </c>
      <c r="L1786" t="s">
        <v>34</v>
      </c>
      <c r="M1786">
        <f>YEAR(Table1[[#This Row],[order_date]])</f>
        <v>2024</v>
      </c>
      <c r="N1786">
        <f>MONTH(Table1[[#This Row],[order_date]])</f>
        <v>8</v>
      </c>
      <c r="O1786" s="3">
        <f>Table1[[#This Row],[sales]]-Table1[[#This Row],[profit]]</f>
        <v>1797.52</v>
      </c>
      <c r="P1786" s="3">
        <f>Table1[[#This Row],[sales]]*Table1[[#This Row],[quantity]]</f>
        <v>7301.7000000000007</v>
      </c>
      <c r="Q1786" s="9">
        <f>Table1[[#This Row],[delivery_date]]-Table1[[#This Row],[order_date]]</f>
        <v>1</v>
      </c>
    </row>
    <row r="1787" spans="1:17" x14ac:dyDescent="0.35">
      <c r="A1787" t="s">
        <v>1818</v>
      </c>
      <c r="B1787" t="s">
        <v>19</v>
      </c>
      <c r="C1787" t="s">
        <v>14</v>
      </c>
      <c r="D1787" s="2">
        <v>168.5</v>
      </c>
      <c r="E1787">
        <v>0.39</v>
      </c>
      <c r="F1787">
        <v>6</v>
      </c>
      <c r="G1787" s="1">
        <v>45108</v>
      </c>
      <c r="H1787" s="1">
        <v>45109</v>
      </c>
      <c r="I1787" t="s">
        <v>15</v>
      </c>
      <c r="J1787" t="s">
        <v>16</v>
      </c>
      <c r="K1787" s="2">
        <v>25.34</v>
      </c>
      <c r="L1787" t="s">
        <v>28</v>
      </c>
      <c r="M1787">
        <f>YEAR(Table1[[#This Row],[order_date]])</f>
        <v>2023</v>
      </c>
      <c r="N1787">
        <f>MONTH(Table1[[#This Row],[order_date]])</f>
        <v>7</v>
      </c>
      <c r="O1787" s="3">
        <f>Table1[[#This Row],[sales]]-Table1[[#This Row],[profit]]</f>
        <v>143.16</v>
      </c>
      <c r="P1787" s="3">
        <f>Table1[[#This Row],[sales]]*Table1[[#This Row],[quantity]]</f>
        <v>1011</v>
      </c>
      <c r="Q1787" s="9">
        <f>Table1[[#This Row],[delivery_date]]-Table1[[#This Row],[order_date]]</f>
        <v>1</v>
      </c>
    </row>
    <row r="1788" spans="1:17" x14ac:dyDescent="0.35">
      <c r="A1788" t="s">
        <v>1819</v>
      </c>
      <c r="B1788" t="s">
        <v>19</v>
      </c>
      <c r="C1788" t="s">
        <v>20</v>
      </c>
      <c r="D1788" s="2">
        <v>163.22999999999999</v>
      </c>
      <c r="E1788">
        <v>0.02</v>
      </c>
      <c r="F1788">
        <v>6</v>
      </c>
      <c r="G1788" s="1">
        <v>45565</v>
      </c>
      <c r="H1788" s="1">
        <v>45571</v>
      </c>
      <c r="I1788" t="s">
        <v>31</v>
      </c>
      <c r="J1788" t="s">
        <v>27</v>
      </c>
      <c r="K1788" s="2">
        <v>42.06</v>
      </c>
      <c r="L1788" t="s">
        <v>23</v>
      </c>
      <c r="M1788">
        <f>YEAR(Table1[[#This Row],[order_date]])</f>
        <v>2024</v>
      </c>
      <c r="N1788">
        <f>MONTH(Table1[[#This Row],[order_date]])</f>
        <v>9</v>
      </c>
      <c r="O1788" s="3">
        <f>Table1[[#This Row],[sales]]-Table1[[#This Row],[profit]]</f>
        <v>121.16999999999999</v>
      </c>
      <c r="P1788" s="3">
        <f>Table1[[#This Row],[sales]]*Table1[[#This Row],[quantity]]</f>
        <v>979.37999999999988</v>
      </c>
      <c r="Q1788" s="9">
        <f>Table1[[#This Row],[delivery_date]]-Table1[[#This Row],[order_date]]</f>
        <v>6</v>
      </c>
    </row>
    <row r="1789" spans="1:17" x14ac:dyDescent="0.35">
      <c r="A1789" t="s">
        <v>1820</v>
      </c>
      <c r="B1789" t="s">
        <v>19</v>
      </c>
      <c r="C1789" t="s">
        <v>20</v>
      </c>
      <c r="D1789" s="2">
        <v>3340.42</v>
      </c>
      <c r="E1789">
        <v>0.35</v>
      </c>
      <c r="F1789">
        <v>8</v>
      </c>
      <c r="G1789" s="1">
        <v>45304</v>
      </c>
      <c r="H1789" s="1">
        <v>45306</v>
      </c>
      <c r="I1789" t="s">
        <v>15</v>
      </c>
      <c r="J1789" t="s">
        <v>16</v>
      </c>
      <c r="K1789" s="2">
        <v>699.79</v>
      </c>
      <c r="L1789" t="s">
        <v>23</v>
      </c>
      <c r="M1789">
        <f>YEAR(Table1[[#This Row],[order_date]])</f>
        <v>2024</v>
      </c>
      <c r="N1789">
        <f>MONTH(Table1[[#This Row],[order_date]])</f>
        <v>1</v>
      </c>
      <c r="O1789" s="3">
        <f>Table1[[#This Row],[sales]]-Table1[[#This Row],[profit]]</f>
        <v>2640.63</v>
      </c>
      <c r="P1789" s="3">
        <f>Table1[[#This Row],[sales]]*Table1[[#This Row],[quantity]]</f>
        <v>26723.360000000001</v>
      </c>
      <c r="Q1789" s="9">
        <f>Table1[[#This Row],[delivery_date]]-Table1[[#This Row],[order_date]]</f>
        <v>2</v>
      </c>
    </row>
    <row r="1790" spans="1:17" x14ac:dyDescent="0.35">
      <c r="A1790" t="s">
        <v>1821</v>
      </c>
      <c r="B1790" t="s">
        <v>25</v>
      </c>
      <c r="C1790" t="s">
        <v>33</v>
      </c>
      <c r="D1790" s="2">
        <v>4251.46</v>
      </c>
      <c r="E1790">
        <v>0.37</v>
      </c>
      <c r="F1790">
        <v>2</v>
      </c>
      <c r="G1790" s="1">
        <v>45574</v>
      </c>
      <c r="H1790" s="1">
        <v>45575</v>
      </c>
      <c r="I1790" t="s">
        <v>21</v>
      </c>
      <c r="J1790" t="s">
        <v>16</v>
      </c>
      <c r="K1790" s="2">
        <v>716.95</v>
      </c>
      <c r="L1790" t="s">
        <v>23</v>
      </c>
      <c r="M1790">
        <f>YEAR(Table1[[#This Row],[order_date]])</f>
        <v>2024</v>
      </c>
      <c r="N1790">
        <f>MONTH(Table1[[#This Row],[order_date]])</f>
        <v>10</v>
      </c>
      <c r="O1790" s="3">
        <f>Table1[[#This Row],[sales]]-Table1[[#This Row],[profit]]</f>
        <v>3534.51</v>
      </c>
      <c r="P1790" s="3">
        <f>Table1[[#This Row],[sales]]*Table1[[#This Row],[quantity]]</f>
        <v>8502.92</v>
      </c>
      <c r="Q1790" s="9">
        <f>Table1[[#This Row],[delivery_date]]-Table1[[#This Row],[order_date]]</f>
        <v>1</v>
      </c>
    </row>
    <row r="1791" spans="1:17" x14ac:dyDescent="0.35">
      <c r="A1791" t="s">
        <v>1822</v>
      </c>
      <c r="B1791" t="s">
        <v>41</v>
      </c>
      <c r="C1791" t="s">
        <v>36</v>
      </c>
      <c r="D1791" s="2">
        <v>3947.84</v>
      </c>
      <c r="E1791">
        <v>0.03</v>
      </c>
      <c r="F1791">
        <v>7</v>
      </c>
      <c r="G1791" s="1">
        <v>44950</v>
      </c>
      <c r="H1791" s="1">
        <v>44951</v>
      </c>
      <c r="I1791" t="s">
        <v>31</v>
      </c>
      <c r="J1791" t="s">
        <v>22</v>
      </c>
      <c r="K1791" s="2">
        <v>298.38</v>
      </c>
      <c r="L1791" t="s">
        <v>17</v>
      </c>
      <c r="M1791">
        <f>YEAR(Table1[[#This Row],[order_date]])</f>
        <v>2023</v>
      </c>
      <c r="N1791">
        <f>MONTH(Table1[[#This Row],[order_date]])</f>
        <v>1</v>
      </c>
      <c r="O1791" s="3">
        <f>Table1[[#This Row],[sales]]-Table1[[#This Row],[profit]]</f>
        <v>3649.46</v>
      </c>
      <c r="P1791" s="3">
        <f>Table1[[#This Row],[sales]]*Table1[[#This Row],[quantity]]</f>
        <v>27634.880000000001</v>
      </c>
      <c r="Q1791" s="9">
        <f>Table1[[#This Row],[delivery_date]]-Table1[[#This Row],[order_date]]</f>
        <v>1</v>
      </c>
    </row>
    <row r="1792" spans="1:17" x14ac:dyDescent="0.35">
      <c r="A1792" t="s">
        <v>1823</v>
      </c>
      <c r="B1792" t="s">
        <v>25</v>
      </c>
      <c r="C1792" t="s">
        <v>33</v>
      </c>
      <c r="D1792" s="2">
        <v>1620.96</v>
      </c>
      <c r="E1792">
        <v>0.27</v>
      </c>
      <c r="F1792">
        <v>7</v>
      </c>
      <c r="G1792" s="1">
        <v>45195</v>
      </c>
      <c r="H1792" s="1">
        <v>45201</v>
      </c>
      <c r="I1792" t="s">
        <v>21</v>
      </c>
      <c r="J1792" t="s">
        <v>22</v>
      </c>
      <c r="K1792" s="2">
        <v>96.1</v>
      </c>
      <c r="L1792" t="s">
        <v>23</v>
      </c>
      <c r="M1792">
        <f>YEAR(Table1[[#This Row],[order_date]])</f>
        <v>2023</v>
      </c>
      <c r="N1792">
        <f>MONTH(Table1[[#This Row],[order_date]])</f>
        <v>9</v>
      </c>
      <c r="O1792" s="3">
        <f>Table1[[#This Row],[sales]]-Table1[[#This Row],[profit]]</f>
        <v>1524.8600000000001</v>
      </c>
      <c r="P1792" s="3">
        <f>Table1[[#This Row],[sales]]*Table1[[#This Row],[quantity]]</f>
        <v>11346.720000000001</v>
      </c>
      <c r="Q1792" s="9">
        <f>Table1[[#This Row],[delivery_date]]-Table1[[#This Row],[order_date]]</f>
        <v>6</v>
      </c>
    </row>
    <row r="1793" spans="1:17" x14ac:dyDescent="0.35">
      <c r="A1793" t="s">
        <v>1824</v>
      </c>
      <c r="B1793" t="s">
        <v>41</v>
      </c>
      <c r="C1793" t="s">
        <v>36</v>
      </c>
      <c r="D1793" s="2">
        <v>2408.5300000000002</v>
      </c>
      <c r="E1793">
        <v>0.12</v>
      </c>
      <c r="F1793">
        <v>2</v>
      </c>
      <c r="G1793" s="1">
        <v>45257</v>
      </c>
      <c r="H1793" s="1">
        <v>45263</v>
      </c>
      <c r="I1793" t="s">
        <v>15</v>
      </c>
      <c r="J1793" t="s">
        <v>22</v>
      </c>
      <c r="K1793" s="2">
        <v>456.03</v>
      </c>
      <c r="L1793" t="s">
        <v>23</v>
      </c>
      <c r="M1793">
        <f>YEAR(Table1[[#This Row],[order_date]])</f>
        <v>2023</v>
      </c>
      <c r="N1793">
        <f>MONTH(Table1[[#This Row],[order_date]])</f>
        <v>11</v>
      </c>
      <c r="O1793" s="3">
        <f>Table1[[#This Row],[sales]]-Table1[[#This Row],[profit]]</f>
        <v>1952.5000000000002</v>
      </c>
      <c r="P1793" s="3">
        <f>Table1[[#This Row],[sales]]*Table1[[#This Row],[quantity]]</f>
        <v>4817.0600000000004</v>
      </c>
      <c r="Q1793" s="9">
        <f>Table1[[#This Row],[delivery_date]]-Table1[[#This Row],[order_date]]</f>
        <v>6</v>
      </c>
    </row>
    <row r="1794" spans="1:17" x14ac:dyDescent="0.35">
      <c r="A1794" t="s">
        <v>1825</v>
      </c>
      <c r="B1794" t="s">
        <v>13</v>
      </c>
      <c r="C1794" t="s">
        <v>33</v>
      </c>
      <c r="D1794" s="2">
        <v>1247.3900000000001</v>
      </c>
      <c r="E1794">
        <v>0.4</v>
      </c>
      <c r="F1794">
        <v>6</v>
      </c>
      <c r="G1794" s="1">
        <v>45156</v>
      </c>
      <c r="H1794" s="1">
        <v>45158</v>
      </c>
      <c r="I1794" t="s">
        <v>21</v>
      </c>
      <c r="J1794" t="s">
        <v>27</v>
      </c>
      <c r="K1794" s="2">
        <v>124.75</v>
      </c>
      <c r="L1794" t="s">
        <v>17</v>
      </c>
      <c r="M1794">
        <f>YEAR(Table1[[#This Row],[order_date]])</f>
        <v>2023</v>
      </c>
      <c r="N1794">
        <f>MONTH(Table1[[#This Row],[order_date]])</f>
        <v>8</v>
      </c>
      <c r="O1794" s="3">
        <f>Table1[[#This Row],[sales]]-Table1[[#This Row],[profit]]</f>
        <v>1122.6400000000001</v>
      </c>
      <c r="P1794" s="3">
        <f>Table1[[#This Row],[sales]]*Table1[[#This Row],[quantity]]</f>
        <v>7484.34</v>
      </c>
      <c r="Q1794" s="9">
        <f>Table1[[#This Row],[delivery_date]]-Table1[[#This Row],[order_date]]</f>
        <v>2</v>
      </c>
    </row>
    <row r="1795" spans="1:17" x14ac:dyDescent="0.35">
      <c r="A1795" t="s">
        <v>1826</v>
      </c>
      <c r="B1795" t="s">
        <v>13</v>
      </c>
      <c r="C1795" t="s">
        <v>36</v>
      </c>
      <c r="D1795" s="2">
        <v>4946.83</v>
      </c>
      <c r="E1795">
        <v>0.02</v>
      </c>
      <c r="F1795">
        <v>5</v>
      </c>
      <c r="G1795" s="1">
        <v>45035</v>
      </c>
      <c r="H1795" s="1">
        <v>45041</v>
      </c>
      <c r="I1795" t="s">
        <v>31</v>
      </c>
      <c r="J1795" t="s">
        <v>22</v>
      </c>
      <c r="K1795" s="2">
        <v>795.25</v>
      </c>
      <c r="L1795" t="s">
        <v>39</v>
      </c>
      <c r="M1795">
        <f>YEAR(Table1[[#This Row],[order_date]])</f>
        <v>2023</v>
      </c>
      <c r="N1795">
        <f>MONTH(Table1[[#This Row],[order_date]])</f>
        <v>4</v>
      </c>
      <c r="O1795" s="3">
        <f>Table1[[#This Row],[sales]]-Table1[[#This Row],[profit]]</f>
        <v>4151.58</v>
      </c>
      <c r="P1795" s="3">
        <f>Table1[[#This Row],[sales]]*Table1[[#This Row],[quantity]]</f>
        <v>24734.15</v>
      </c>
      <c r="Q1795" s="9">
        <f>Table1[[#This Row],[delivery_date]]-Table1[[#This Row],[order_date]]</f>
        <v>6</v>
      </c>
    </row>
    <row r="1796" spans="1:17" x14ac:dyDescent="0.35">
      <c r="A1796" t="s">
        <v>1827</v>
      </c>
      <c r="B1796" t="s">
        <v>19</v>
      </c>
      <c r="C1796" t="s">
        <v>26</v>
      </c>
      <c r="D1796" s="2">
        <v>1376.48</v>
      </c>
      <c r="E1796">
        <v>7.0000000000000007E-2</v>
      </c>
      <c r="F1796">
        <v>2</v>
      </c>
      <c r="G1796" s="1">
        <v>45114</v>
      </c>
      <c r="H1796" s="1">
        <v>45120</v>
      </c>
      <c r="I1796" t="s">
        <v>15</v>
      </c>
      <c r="J1796" t="s">
        <v>22</v>
      </c>
      <c r="K1796" s="2">
        <v>394.51</v>
      </c>
      <c r="L1796" t="s">
        <v>23</v>
      </c>
      <c r="M1796">
        <f>YEAR(Table1[[#This Row],[order_date]])</f>
        <v>2023</v>
      </c>
      <c r="N1796">
        <f>MONTH(Table1[[#This Row],[order_date]])</f>
        <v>7</v>
      </c>
      <c r="O1796" s="3">
        <f>Table1[[#This Row],[sales]]-Table1[[#This Row],[profit]]</f>
        <v>981.97</v>
      </c>
      <c r="P1796" s="3">
        <f>Table1[[#This Row],[sales]]*Table1[[#This Row],[quantity]]</f>
        <v>2752.96</v>
      </c>
      <c r="Q1796" s="9">
        <f>Table1[[#This Row],[delivery_date]]-Table1[[#This Row],[order_date]]</f>
        <v>6</v>
      </c>
    </row>
    <row r="1797" spans="1:17" x14ac:dyDescent="0.35">
      <c r="A1797" t="s">
        <v>1828</v>
      </c>
      <c r="B1797" t="s">
        <v>41</v>
      </c>
      <c r="C1797" t="s">
        <v>20</v>
      </c>
      <c r="D1797" s="2">
        <v>2139.6799999999998</v>
      </c>
      <c r="E1797">
        <v>0.05</v>
      </c>
      <c r="F1797">
        <v>9</v>
      </c>
      <c r="G1797" s="1">
        <v>45068</v>
      </c>
      <c r="H1797" s="1">
        <v>45074</v>
      </c>
      <c r="I1797" t="s">
        <v>21</v>
      </c>
      <c r="J1797" t="s">
        <v>16</v>
      </c>
      <c r="K1797" s="2">
        <v>178.49</v>
      </c>
      <c r="L1797" t="s">
        <v>23</v>
      </c>
      <c r="M1797">
        <f>YEAR(Table1[[#This Row],[order_date]])</f>
        <v>2023</v>
      </c>
      <c r="N1797">
        <f>MONTH(Table1[[#This Row],[order_date]])</f>
        <v>5</v>
      </c>
      <c r="O1797" s="3">
        <f>Table1[[#This Row],[sales]]-Table1[[#This Row],[profit]]</f>
        <v>1961.1899999999998</v>
      </c>
      <c r="P1797" s="3">
        <f>Table1[[#This Row],[sales]]*Table1[[#This Row],[quantity]]</f>
        <v>19257.12</v>
      </c>
      <c r="Q1797" s="9">
        <f>Table1[[#This Row],[delivery_date]]-Table1[[#This Row],[order_date]]</f>
        <v>6</v>
      </c>
    </row>
    <row r="1798" spans="1:17" x14ac:dyDescent="0.35">
      <c r="A1798" t="s">
        <v>1829</v>
      </c>
      <c r="B1798" t="s">
        <v>13</v>
      </c>
      <c r="C1798" t="s">
        <v>36</v>
      </c>
      <c r="D1798" s="2">
        <v>3437.53</v>
      </c>
      <c r="E1798">
        <v>0.03</v>
      </c>
      <c r="F1798">
        <v>8</v>
      </c>
      <c r="G1798" s="1">
        <v>44972</v>
      </c>
      <c r="H1798" s="1">
        <v>44975</v>
      </c>
      <c r="I1798" t="s">
        <v>15</v>
      </c>
      <c r="J1798" t="s">
        <v>22</v>
      </c>
      <c r="K1798" s="2">
        <v>779.08</v>
      </c>
      <c r="L1798" t="s">
        <v>48</v>
      </c>
      <c r="M1798">
        <f>YEAR(Table1[[#This Row],[order_date]])</f>
        <v>2023</v>
      </c>
      <c r="N1798">
        <f>MONTH(Table1[[#This Row],[order_date]])</f>
        <v>2</v>
      </c>
      <c r="O1798" s="3">
        <f>Table1[[#This Row],[sales]]-Table1[[#This Row],[profit]]</f>
        <v>2658.4500000000003</v>
      </c>
      <c r="P1798" s="3">
        <f>Table1[[#This Row],[sales]]*Table1[[#This Row],[quantity]]</f>
        <v>27500.240000000002</v>
      </c>
      <c r="Q1798" s="9">
        <f>Table1[[#This Row],[delivery_date]]-Table1[[#This Row],[order_date]]</f>
        <v>3</v>
      </c>
    </row>
    <row r="1799" spans="1:17" x14ac:dyDescent="0.35">
      <c r="A1799" t="s">
        <v>1830</v>
      </c>
      <c r="B1799" t="s">
        <v>41</v>
      </c>
      <c r="C1799" t="s">
        <v>26</v>
      </c>
      <c r="D1799" s="2">
        <v>4392.49</v>
      </c>
      <c r="E1799">
        <v>0.3</v>
      </c>
      <c r="F1799">
        <v>7</v>
      </c>
      <c r="G1799" s="1">
        <v>45169</v>
      </c>
      <c r="H1799" s="1">
        <v>45175</v>
      </c>
      <c r="I1799" t="s">
        <v>15</v>
      </c>
      <c r="J1799" t="s">
        <v>27</v>
      </c>
      <c r="K1799" s="2">
        <v>452.53</v>
      </c>
      <c r="L1799" t="s">
        <v>34</v>
      </c>
      <c r="M1799">
        <f>YEAR(Table1[[#This Row],[order_date]])</f>
        <v>2023</v>
      </c>
      <c r="N1799">
        <f>MONTH(Table1[[#This Row],[order_date]])</f>
        <v>8</v>
      </c>
      <c r="O1799" s="3">
        <f>Table1[[#This Row],[sales]]-Table1[[#This Row],[profit]]</f>
        <v>3939.96</v>
      </c>
      <c r="P1799" s="3">
        <f>Table1[[#This Row],[sales]]*Table1[[#This Row],[quantity]]</f>
        <v>30747.43</v>
      </c>
      <c r="Q1799" s="9">
        <f>Table1[[#This Row],[delivery_date]]-Table1[[#This Row],[order_date]]</f>
        <v>6</v>
      </c>
    </row>
    <row r="1800" spans="1:17" x14ac:dyDescent="0.35">
      <c r="A1800" t="s">
        <v>1831</v>
      </c>
      <c r="B1800" t="s">
        <v>13</v>
      </c>
      <c r="C1800" t="s">
        <v>14</v>
      </c>
      <c r="D1800" s="2">
        <v>352.23</v>
      </c>
      <c r="E1800">
        <v>0.43</v>
      </c>
      <c r="F1800">
        <v>6</v>
      </c>
      <c r="G1800" s="1">
        <v>45067</v>
      </c>
      <c r="H1800" s="1">
        <v>45071</v>
      </c>
      <c r="I1800" t="s">
        <v>31</v>
      </c>
      <c r="J1800" t="s">
        <v>22</v>
      </c>
      <c r="K1800" s="2">
        <v>38.83</v>
      </c>
      <c r="L1800" t="s">
        <v>28</v>
      </c>
      <c r="M1800">
        <f>YEAR(Table1[[#This Row],[order_date]])</f>
        <v>2023</v>
      </c>
      <c r="N1800">
        <f>MONTH(Table1[[#This Row],[order_date]])</f>
        <v>5</v>
      </c>
      <c r="O1800" s="3">
        <f>Table1[[#This Row],[sales]]-Table1[[#This Row],[profit]]</f>
        <v>313.40000000000003</v>
      </c>
      <c r="P1800" s="3">
        <f>Table1[[#This Row],[sales]]*Table1[[#This Row],[quantity]]</f>
        <v>2113.38</v>
      </c>
      <c r="Q1800" s="9">
        <f>Table1[[#This Row],[delivery_date]]-Table1[[#This Row],[order_date]]</f>
        <v>4</v>
      </c>
    </row>
    <row r="1801" spans="1:17" x14ac:dyDescent="0.35">
      <c r="A1801" t="s">
        <v>1832</v>
      </c>
      <c r="B1801" t="s">
        <v>25</v>
      </c>
      <c r="C1801" t="s">
        <v>33</v>
      </c>
      <c r="D1801" s="2">
        <v>1575</v>
      </c>
      <c r="E1801">
        <v>0.26</v>
      </c>
      <c r="F1801">
        <v>5</v>
      </c>
      <c r="G1801" s="1">
        <v>45078</v>
      </c>
      <c r="H1801" s="1">
        <v>45083</v>
      </c>
      <c r="I1801" t="s">
        <v>21</v>
      </c>
      <c r="J1801" t="s">
        <v>27</v>
      </c>
      <c r="K1801" s="2">
        <v>330.22</v>
      </c>
      <c r="L1801" t="s">
        <v>17</v>
      </c>
      <c r="M1801">
        <f>YEAR(Table1[[#This Row],[order_date]])</f>
        <v>2023</v>
      </c>
      <c r="N1801">
        <f>MONTH(Table1[[#This Row],[order_date]])</f>
        <v>6</v>
      </c>
      <c r="O1801" s="3">
        <f>Table1[[#This Row],[sales]]-Table1[[#This Row],[profit]]</f>
        <v>1244.78</v>
      </c>
      <c r="P1801" s="3">
        <f>Table1[[#This Row],[sales]]*Table1[[#This Row],[quantity]]</f>
        <v>7875</v>
      </c>
      <c r="Q1801" s="9">
        <f>Table1[[#This Row],[delivery_date]]-Table1[[#This Row],[order_date]]</f>
        <v>5</v>
      </c>
    </row>
    <row r="1802" spans="1:17" x14ac:dyDescent="0.35">
      <c r="A1802" t="s">
        <v>1833</v>
      </c>
      <c r="B1802" t="s">
        <v>13</v>
      </c>
      <c r="C1802" t="s">
        <v>14</v>
      </c>
      <c r="D1802" s="2">
        <v>2888.03</v>
      </c>
      <c r="E1802">
        <v>0.11</v>
      </c>
      <c r="F1802">
        <v>9</v>
      </c>
      <c r="G1802" s="1">
        <v>45326</v>
      </c>
      <c r="H1802" s="1">
        <v>45330</v>
      </c>
      <c r="I1802" t="s">
        <v>21</v>
      </c>
      <c r="J1802" t="s">
        <v>22</v>
      </c>
      <c r="K1802" s="2">
        <v>238.9</v>
      </c>
      <c r="L1802" t="s">
        <v>28</v>
      </c>
      <c r="M1802">
        <f>YEAR(Table1[[#This Row],[order_date]])</f>
        <v>2024</v>
      </c>
      <c r="N1802">
        <f>MONTH(Table1[[#This Row],[order_date]])</f>
        <v>2</v>
      </c>
      <c r="O1802" s="3">
        <f>Table1[[#This Row],[sales]]-Table1[[#This Row],[profit]]</f>
        <v>2649.13</v>
      </c>
      <c r="P1802" s="3">
        <f>Table1[[#This Row],[sales]]*Table1[[#This Row],[quantity]]</f>
        <v>25992.27</v>
      </c>
      <c r="Q1802" s="9">
        <f>Table1[[#This Row],[delivery_date]]-Table1[[#This Row],[order_date]]</f>
        <v>4</v>
      </c>
    </row>
    <row r="1803" spans="1:17" x14ac:dyDescent="0.35">
      <c r="A1803" t="s">
        <v>1834</v>
      </c>
      <c r="B1803" t="s">
        <v>25</v>
      </c>
      <c r="C1803" t="s">
        <v>26</v>
      </c>
      <c r="D1803" s="2">
        <v>3129.73</v>
      </c>
      <c r="E1803">
        <v>0.17</v>
      </c>
      <c r="F1803">
        <v>5</v>
      </c>
      <c r="G1803" s="1">
        <v>45467</v>
      </c>
      <c r="H1803" s="1">
        <v>45474</v>
      </c>
      <c r="I1803" t="s">
        <v>15</v>
      </c>
      <c r="J1803" t="s">
        <v>22</v>
      </c>
      <c r="K1803" s="2">
        <v>459.81</v>
      </c>
      <c r="L1803" t="s">
        <v>17</v>
      </c>
      <c r="M1803">
        <f>YEAR(Table1[[#This Row],[order_date]])</f>
        <v>2024</v>
      </c>
      <c r="N1803">
        <f>MONTH(Table1[[#This Row],[order_date]])</f>
        <v>6</v>
      </c>
      <c r="O1803" s="3">
        <f>Table1[[#This Row],[sales]]-Table1[[#This Row],[profit]]</f>
        <v>2669.92</v>
      </c>
      <c r="P1803" s="3">
        <f>Table1[[#This Row],[sales]]*Table1[[#This Row],[quantity]]</f>
        <v>15648.65</v>
      </c>
      <c r="Q1803" s="9">
        <f>Table1[[#This Row],[delivery_date]]-Table1[[#This Row],[order_date]]</f>
        <v>7</v>
      </c>
    </row>
    <row r="1804" spans="1:17" x14ac:dyDescent="0.35">
      <c r="A1804" t="s">
        <v>1835</v>
      </c>
      <c r="B1804" t="s">
        <v>13</v>
      </c>
      <c r="C1804" t="s">
        <v>14</v>
      </c>
      <c r="D1804" s="2">
        <v>443.13</v>
      </c>
      <c r="E1804">
        <v>0.18</v>
      </c>
      <c r="F1804">
        <v>6</v>
      </c>
      <c r="G1804" s="1">
        <v>44945</v>
      </c>
      <c r="H1804" s="1">
        <v>44947</v>
      </c>
      <c r="I1804" t="s">
        <v>15</v>
      </c>
      <c r="J1804" t="s">
        <v>16</v>
      </c>
      <c r="K1804" s="2">
        <v>64.28</v>
      </c>
      <c r="L1804" t="s">
        <v>39</v>
      </c>
      <c r="M1804">
        <f>YEAR(Table1[[#This Row],[order_date]])</f>
        <v>2023</v>
      </c>
      <c r="N1804">
        <f>MONTH(Table1[[#This Row],[order_date]])</f>
        <v>1</v>
      </c>
      <c r="O1804" s="3">
        <f>Table1[[#This Row],[sales]]-Table1[[#This Row],[profit]]</f>
        <v>378.85</v>
      </c>
      <c r="P1804" s="3">
        <f>Table1[[#This Row],[sales]]*Table1[[#This Row],[quantity]]</f>
        <v>2658.7799999999997</v>
      </c>
      <c r="Q1804" s="9">
        <f>Table1[[#This Row],[delivery_date]]-Table1[[#This Row],[order_date]]</f>
        <v>2</v>
      </c>
    </row>
    <row r="1805" spans="1:17" x14ac:dyDescent="0.35">
      <c r="A1805" t="s">
        <v>1836</v>
      </c>
      <c r="B1805" t="s">
        <v>19</v>
      </c>
      <c r="C1805" t="s">
        <v>14</v>
      </c>
      <c r="D1805" s="2">
        <v>3353.99</v>
      </c>
      <c r="E1805">
        <v>0.23</v>
      </c>
      <c r="F1805">
        <v>3</v>
      </c>
      <c r="G1805" s="1">
        <v>45519</v>
      </c>
      <c r="H1805" s="1">
        <v>45521</v>
      </c>
      <c r="I1805" t="s">
        <v>31</v>
      </c>
      <c r="J1805" t="s">
        <v>22</v>
      </c>
      <c r="K1805" s="2">
        <v>549.48</v>
      </c>
      <c r="L1805" t="s">
        <v>17</v>
      </c>
      <c r="M1805">
        <f>YEAR(Table1[[#This Row],[order_date]])</f>
        <v>2024</v>
      </c>
      <c r="N1805">
        <f>MONTH(Table1[[#This Row],[order_date]])</f>
        <v>8</v>
      </c>
      <c r="O1805" s="3">
        <f>Table1[[#This Row],[sales]]-Table1[[#This Row],[profit]]</f>
        <v>2804.5099999999998</v>
      </c>
      <c r="P1805" s="3">
        <f>Table1[[#This Row],[sales]]*Table1[[#This Row],[quantity]]</f>
        <v>10061.969999999999</v>
      </c>
      <c r="Q1805" s="9">
        <f>Table1[[#This Row],[delivery_date]]-Table1[[#This Row],[order_date]]</f>
        <v>2</v>
      </c>
    </row>
    <row r="1806" spans="1:17" x14ac:dyDescent="0.35">
      <c r="A1806" t="s">
        <v>1837</v>
      </c>
      <c r="B1806" t="s">
        <v>25</v>
      </c>
      <c r="C1806" t="s">
        <v>26</v>
      </c>
      <c r="D1806" s="2">
        <v>2687.52</v>
      </c>
      <c r="E1806">
        <v>0.21</v>
      </c>
      <c r="F1806">
        <v>9</v>
      </c>
      <c r="G1806" s="1">
        <v>45405</v>
      </c>
      <c r="H1806" s="1">
        <v>45409</v>
      </c>
      <c r="I1806" t="s">
        <v>31</v>
      </c>
      <c r="J1806" t="s">
        <v>22</v>
      </c>
      <c r="K1806" s="2">
        <v>348.37</v>
      </c>
      <c r="L1806" t="s">
        <v>34</v>
      </c>
      <c r="M1806">
        <f>YEAR(Table1[[#This Row],[order_date]])</f>
        <v>2024</v>
      </c>
      <c r="N1806">
        <f>MONTH(Table1[[#This Row],[order_date]])</f>
        <v>4</v>
      </c>
      <c r="O1806" s="3">
        <f>Table1[[#This Row],[sales]]-Table1[[#This Row],[profit]]</f>
        <v>2339.15</v>
      </c>
      <c r="P1806" s="3">
        <f>Table1[[#This Row],[sales]]*Table1[[#This Row],[quantity]]</f>
        <v>24187.68</v>
      </c>
      <c r="Q1806" s="9">
        <f>Table1[[#This Row],[delivery_date]]-Table1[[#This Row],[order_date]]</f>
        <v>4</v>
      </c>
    </row>
    <row r="1807" spans="1:17" x14ac:dyDescent="0.35">
      <c r="A1807" t="s">
        <v>1838</v>
      </c>
      <c r="B1807" t="s">
        <v>13</v>
      </c>
      <c r="C1807" t="s">
        <v>20</v>
      </c>
      <c r="D1807" s="2">
        <v>4155.37</v>
      </c>
      <c r="E1807">
        <v>0.34</v>
      </c>
      <c r="F1807">
        <v>8</v>
      </c>
      <c r="G1807" s="1">
        <v>45102</v>
      </c>
      <c r="H1807" s="1">
        <v>45108</v>
      </c>
      <c r="I1807" t="s">
        <v>21</v>
      </c>
      <c r="J1807" t="s">
        <v>22</v>
      </c>
      <c r="K1807" s="2">
        <v>491.76</v>
      </c>
      <c r="L1807" t="s">
        <v>23</v>
      </c>
      <c r="M1807">
        <f>YEAR(Table1[[#This Row],[order_date]])</f>
        <v>2023</v>
      </c>
      <c r="N1807">
        <f>MONTH(Table1[[#This Row],[order_date]])</f>
        <v>6</v>
      </c>
      <c r="O1807" s="3">
        <f>Table1[[#This Row],[sales]]-Table1[[#This Row],[profit]]</f>
        <v>3663.6099999999997</v>
      </c>
      <c r="P1807" s="3">
        <f>Table1[[#This Row],[sales]]*Table1[[#This Row],[quantity]]</f>
        <v>33242.959999999999</v>
      </c>
      <c r="Q1807" s="9">
        <f>Table1[[#This Row],[delivery_date]]-Table1[[#This Row],[order_date]]</f>
        <v>6</v>
      </c>
    </row>
    <row r="1808" spans="1:17" x14ac:dyDescent="0.35">
      <c r="A1808" t="s">
        <v>1839</v>
      </c>
      <c r="B1808" t="s">
        <v>19</v>
      </c>
      <c r="C1808" t="s">
        <v>36</v>
      </c>
      <c r="D1808" s="2">
        <v>1188.73</v>
      </c>
      <c r="E1808">
        <v>0.17</v>
      </c>
      <c r="F1808">
        <v>9</v>
      </c>
      <c r="G1808" s="1">
        <v>45147</v>
      </c>
      <c r="H1808" s="1">
        <v>45149</v>
      </c>
      <c r="I1808" t="s">
        <v>15</v>
      </c>
      <c r="J1808" t="s">
        <v>22</v>
      </c>
      <c r="K1808" s="2">
        <v>291.82</v>
      </c>
      <c r="L1808" t="s">
        <v>34</v>
      </c>
      <c r="M1808">
        <f>YEAR(Table1[[#This Row],[order_date]])</f>
        <v>2023</v>
      </c>
      <c r="N1808">
        <f>MONTH(Table1[[#This Row],[order_date]])</f>
        <v>8</v>
      </c>
      <c r="O1808" s="3">
        <f>Table1[[#This Row],[sales]]-Table1[[#This Row],[profit]]</f>
        <v>896.91000000000008</v>
      </c>
      <c r="P1808" s="3">
        <f>Table1[[#This Row],[sales]]*Table1[[#This Row],[quantity]]</f>
        <v>10698.57</v>
      </c>
      <c r="Q1808" s="9">
        <f>Table1[[#This Row],[delivery_date]]-Table1[[#This Row],[order_date]]</f>
        <v>2</v>
      </c>
    </row>
    <row r="1809" spans="1:17" x14ac:dyDescent="0.35">
      <c r="A1809" t="s">
        <v>1840</v>
      </c>
      <c r="B1809" t="s">
        <v>25</v>
      </c>
      <c r="C1809" t="s">
        <v>33</v>
      </c>
      <c r="D1809" s="2">
        <v>1055.6300000000001</v>
      </c>
      <c r="E1809">
        <v>0.33</v>
      </c>
      <c r="F1809">
        <v>1</v>
      </c>
      <c r="G1809" s="1">
        <v>45214</v>
      </c>
      <c r="H1809" s="1">
        <v>45219</v>
      </c>
      <c r="I1809" t="s">
        <v>15</v>
      </c>
      <c r="J1809" t="s">
        <v>22</v>
      </c>
      <c r="K1809" s="2">
        <v>73.83</v>
      </c>
      <c r="L1809" t="s">
        <v>39</v>
      </c>
      <c r="M1809">
        <f>YEAR(Table1[[#This Row],[order_date]])</f>
        <v>2023</v>
      </c>
      <c r="N1809">
        <f>MONTH(Table1[[#This Row],[order_date]])</f>
        <v>10</v>
      </c>
      <c r="O1809" s="3">
        <f>Table1[[#This Row],[sales]]-Table1[[#This Row],[profit]]</f>
        <v>981.80000000000007</v>
      </c>
      <c r="P1809" s="3">
        <f>Table1[[#This Row],[sales]]*Table1[[#This Row],[quantity]]</f>
        <v>1055.6300000000001</v>
      </c>
      <c r="Q1809" s="9">
        <f>Table1[[#This Row],[delivery_date]]-Table1[[#This Row],[order_date]]</f>
        <v>5</v>
      </c>
    </row>
    <row r="1810" spans="1:17" x14ac:dyDescent="0.35">
      <c r="A1810" t="s">
        <v>1841</v>
      </c>
      <c r="B1810" t="s">
        <v>19</v>
      </c>
      <c r="C1810" t="s">
        <v>36</v>
      </c>
      <c r="D1810" s="2">
        <v>3987.35</v>
      </c>
      <c r="E1810">
        <v>0.27</v>
      </c>
      <c r="F1810">
        <v>1</v>
      </c>
      <c r="G1810" s="1">
        <v>45484</v>
      </c>
      <c r="H1810" s="1">
        <v>45485</v>
      </c>
      <c r="I1810" t="s">
        <v>21</v>
      </c>
      <c r="J1810" t="s">
        <v>22</v>
      </c>
      <c r="K1810" s="2">
        <v>1046.5</v>
      </c>
      <c r="L1810" t="s">
        <v>48</v>
      </c>
      <c r="M1810">
        <f>YEAR(Table1[[#This Row],[order_date]])</f>
        <v>2024</v>
      </c>
      <c r="N1810">
        <f>MONTH(Table1[[#This Row],[order_date]])</f>
        <v>7</v>
      </c>
      <c r="O1810" s="3">
        <f>Table1[[#This Row],[sales]]-Table1[[#This Row],[profit]]</f>
        <v>2940.85</v>
      </c>
      <c r="P1810" s="3">
        <f>Table1[[#This Row],[sales]]*Table1[[#This Row],[quantity]]</f>
        <v>3987.35</v>
      </c>
      <c r="Q1810" s="9">
        <f>Table1[[#This Row],[delivery_date]]-Table1[[#This Row],[order_date]]</f>
        <v>1</v>
      </c>
    </row>
    <row r="1811" spans="1:17" x14ac:dyDescent="0.35">
      <c r="A1811" t="s">
        <v>1842</v>
      </c>
      <c r="B1811" t="s">
        <v>41</v>
      </c>
      <c r="C1811" t="s">
        <v>33</v>
      </c>
      <c r="D1811" s="2">
        <v>3548.96</v>
      </c>
      <c r="E1811">
        <v>0.02</v>
      </c>
      <c r="F1811">
        <v>2</v>
      </c>
      <c r="G1811" s="1">
        <v>45519</v>
      </c>
      <c r="H1811" s="1">
        <v>45522</v>
      </c>
      <c r="I1811" t="s">
        <v>31</v>
      </c>
      <c r="J1811" t="s">
        <v>22</v>
      </c>
      <c r="K1811" s="2">
        <v>921.3</v>
      </c>
      <c r="L1811" t="s">
        <v>23</v>
      </c>
      <c r="M1811">
        <f>YEAR(Table1[[#This Row],[order_date]])</f>
        <v>2024</v>
      </c>
      <c r="N1811">
        <f>MONTH(Table1[[#This Row],[order_date]])</f>
        <v>8</v>
      </c>
      <c r="O1811" s="3">
        <f>Table1[[#This Row],[sales]]-Table1[[#This Row],[profit]]</f>
        <v>2627.66</v>
      </c>
      <c r="P1811" s="3">
        <f>Table1[[#This Row],[sales]]*Table1[[#This Row],[quantity]]</f>
        <v>7097.92</v>
      </c>
      <c r="Q1811" s="9">
        <f>Table1[[#This Row],[delivery_date]]-Table1[[#This Row],[order_date]]</f>
        <v>3</v>
      </c>
    </row>
    <row r="1812" spans="1:17" x14ac:dyDescent="0.35">
      <c r="A1812" t="s">
        <v>1843</v>
      </c>
      <c r="B1812" t="s">
        <v>41</v>
      </c>
      <c r="C1812" t="s">
        <v>36</v>
      </c>
      <c r="D1812" s="2">
        <v>3979.2</v>
      </c>
      <c r="E1812">
        <v>0.46</v>
      </c>
      <c r="F1812">
        <v>4</v>
      </c>
      <c r="G1812" s="1">
        <v>45509</v>
      </c>
      <c r="H1812" s="1">
        <v>45514</v>
      </c>
      <c r="I1812" t="s">
        <v>21</v>
      </c>
      <c r="J1812" t="s">
        <v>16</v>
      </c>
      <c r="K1812" s="2">
        <v>1126.73</v>
      </c>
      <c r="L1812" t="s">
        <v>28</v>
      </c>
      <c r="M1812">
        <f>YEAR(Table1[[#This Row],[order_date]])</f>
        <v>2024</v>
      </c>
      <c r="N1812">
        <f>MONTH(Table1[[#This Row],[order_date]])</f>
        <v>8</v>
      </c>
      <c r="O1812" s="3">
        <f>Table1[[#This Row],[sales]]-Table1[[#This Row],[profit]]</f>
        <v>2852.47</v>
      </c>
      <c r="P1812" s="3">
        <f>Table1[[#This Row],[sales]]*Table1[[#This Row],[quantity]]</f>
        <v>15916.8</v>
      </c>
      <c r="Q1812" s="9">
        <f>Table1[[#This Row],[delivery_date]]-Table1[[#This Row],[order_date]]</f>
        <v>5</v>
      </c>
    </row>
    <row r="1813" spans="1:17" x14ac:dyDescent="0.35">
      <c r="A1813" t="s">
        <v>1844</v>
      </c>
      <c r="B1813" t="s">
        <v>25</v>
      </c>
      <c r="C1813" t="s">
        <v>14</v>
      </c>
      <c r="D1813" s="2">
        <v>3931.48</v>
      </c>
      <c r="E1813">
        <v>0.09</v>
      </c>
      <c r="F1813">
        <v>5</v>
      </c>
      <c r="G1813" s="1">
        <v>45251</v>
      </c>
      <c r="H1813" s="1">
        <v>45257</v>
      </c>
      <c r="I1813" t="s">
        <v>31</v>
      </c>
      <c r="J1813" t="s">
        <v>27</v>
      </c>
      <c r="K1813" s="2">
        <v>432.2</v>
      </c>
      <c r="L1813" t="s">
        <v>23</v>
      </c>
      <c r="M1813">
        <f>YEAR(Table1[[#This Row],[order_date]])</f>
        <v>2023</v>
      </c>
      <c r="N1813">
        <f>MONTH(Table1[[#This Row],[order_date]])</f>
        <v>11</v>
      </c>
      <c r="O1813" s="3">
        <f>Table1[[#This Row],[sales]]-Table1[[#This Row],[profit]]</f>
        <v>3499.28</v>
      </c>
      <c r="P1813" s="3">
        <f>Table1[[#This Row],[sales]]*Table1[[#This Row],[quantity]]</f>
        <v>19657.400000000001</v>
      </c>
      <c r="Q1813" s="9">
        <f>Table1[[#This Row],[delivery_date]]-Table1[[#This Row],[order_date]]</f>
        <v>6</v>
      </c>
    </row>
    <row r="1814" spans="1:17" x14ac:dyDescent="0.35">
      <c r="A1814" t="s">
        <v>1845</v>
      </c>
      <c r="B1814" t="s">
        <v>13</v>
      </c>
      <c r="C1814" t="s">
        <v>20</v>
      </c>
      <c r="D1814" s="2">
        <v>609.6</v>
      </c>
      <c r="E1814">
        <v>0.23</v>
      </c>
      <c r="F1814">
        <v>7</v>
      </c>
      <c r="G1814" s="1">
        <v>45561</v>
      </c>
      <c r="H1814" s="1">
        <v>45563</v>
      </c>
      <c r="I1814" t="s">
        <v>15</v>
      </c>
      <c r="J1814" t="s">
        <v>27</v>
      </c>
      <c r="K1814" s="2">
        <v>170.14</v>
      </c>
      <c r="L1814" t="s">
        <v>39</v>
      </c>
      <c r="M1814">
        <f>YEAR(Table1[[#This Row],[order_date]])</f>
        <v>2024</v>
      </c>
      <c r="N1814">
        <f>MONTH(Table1[[#This Row],[order_date]])</f>
        <v>9</v>
      </c>
      <c r="O1814" s="3">
        <f>Table1[[#This Row],[sales]]-Table1[[#This Row],[profit]]</f>
        <v>439.46000000000004</v>
      </c>
      <c r="P1814" s="3">
        <f>Table1[[#This Row],[sales]]*Table1[[#This Row],[quantity]]</f>
        <v>4267.2</v>
      </c>
      <c r="Q1814" s="9">
        <f>Table1[[#This Row],[delivery_date]]-Table1[[#This Row],[order_date]]</f>
        <v>2</v>
      </c>
    </row>
    <row r="1815" spans="1:17" x14ac:dyDescent="0.35">
      <c r="A1815" t="s">
        <v>1846</v>
      </c>
      <c r="B1815" t="s">
        <v>25</v>
      </c>
      <c r="C1815" t="s">
        <v>14</v>
      </c>
      <c r="D1815" s="2">
        <v>1465.06</v>
      </c>
      <c r="E1815">
        <v>0.47</v>
      </c>
      <c r="F1815">
        <v>4</v>
      </c>
      <c r="G1815" s="1">
        <v>45343</v>
      </c>
      <c r="H1815" s="1">
        <v>45346</v>
      </c>
      <c r="I1815" t="s">
        <v>31</v>
      </c>
      <c r="J1815" t="s">
        <v>22</v>
      </c>
      <c r="K1815" s="2">
        <v>238.23</v>
      </c>
      <c r="L1815" t="s">
        <v>34</v>
      </c>
      <c r="M1815">
        <f>YEAR(Table1[[#This Row],[order_date]])</f>
        <v>2024</v>
      </c>
      <c r="N1815">
        <f>MONTH(Table1[[#This Row],[order_date]])</f>
        <v>2</v>
      </c>
      <c r="O1815" s="3">
        <f>Table1[[#This Row],[sales]]-Table1[[#This Row],[profit]]</f>
        <v>1226.83</v>
      </c>
      <c r="P1815" s="3">
        <f>Table1[[#This Row],[sales]]*Table1[[#This Row],[quantity]]</f>
        <v>5860.24</v>
      </c>
      <c r="Q1815" s="9">
        <f>Table1[[#This Row],[delivery_date]]-Table1[[#This Row],[order_date]]</f>
        <v>3</v>
      </c>
    </row>
    <row r="1816" spans="1:17" x14ac:dyDescent="0.35">
      <c r="A1816" t="s">
        <v>1847</v>
      </c>
      <c r="B1816" t="s">
        <v>19</v>
      </c>
      <c r="C1816" t="s">
        <v>20</v>
      </c>
      <c r="D1816" s="2">
        <v>1374.42</v>
      </c>
      <c r="E1816">
        <v>0.12</v>
      </c>
      <c r="F1816">
        <v>1</v>
      </c>
      <c r="G1816" s="1">
        <v>45422</v>
      </c>
      <c r="H1816" s="1">
        <v>45429</v>
      </c>
      <c r="I1816" t="s">
        <v>31</v>
      </c>
      <c r="J1816" t="s">
        <v>27</v>
      </c>
      <c r="K1816" s="2">
        <v>303.66000000000003</v>
      </c>
      <c r="L1816" t="s">
        <v>48</v>
      </c>
      <c r="M1816">
        <f>YEAR(Table1[[#This Row],[order_date]])</f>
        <v>2024</v>
      </c>
      <c r="N1816">
        <f>MONTH(Table1[[#This Row],[order_date]])</f>
        <v>5</v>
      </c>
      <c r="O1816" s="3">
        <f>Table1[[#This Row],[sales]]-Table1[[#This Row],[profit]]</f>
        <v>1070.76</v>
      </c>
      <c r="P1816" s="3">
        <f>Table1[[#This Row],[sales]]*Table1[[#This Row],[quantity]]</f>
        <v>1374.42</v>
      </c>
      <c r="Q1816" s="9">
        <f>Table1[[#This Row],[delivery_date]]-Table1[[#This Row],[order_date]]</f>
        <v>7</v>
      </c>
    </row>
    <row r="1817" spans="1:17" x14ac:dyDescent="0.35">
      <c r="A1817" t="s">
        <v>1848</v>
      </c>
      <c r="B1817" t="s">
        <v>13</v>
      </c>
      <c r="C1817" t="s">
        <v>26</v>
      </c>
      <c r="D1817" s="2">
        <v>4679.4799999999996</v>
      </c>
      <c r="E1817">
        <v>0.01</v>
      </c>
      <c r="F1817">
        <v>8</v>
      </c>
      <c r="G1817" s="1">
        <v>44949</v>
      </c>
      <c r="H1817" s="1">
        <v>44955</v>
      </c>
      <c r="I1817" t="s">
        <v>21</v>
      </c>
      <c r="J1817" t="s">
        <v>27</v>
      </c>
      <c r="K1817" s="2">
        <v>1230.45</v>
      </c>
      <c r="L1817" t="s">
        <v>23</v>
      </c>
      <c r="M1817">
        <f>YEAR(Table1[[#This Row],[order_date]])</f>
        <v>2023</v>
      </c>
      <c r="N1817">
        <f>MONTH(Table1[[#This Row],[order_date]])</f>
        <v>1</v>
      </c>
      <c r="O1817" s="3">
        <f>Table1[[#This Row],[sales]]-Table1[[#This Row],[profit]]</f>
        <v>3449.0299999999997</v>
      </c>
      <c r="P1817" s="3">
        <f>Table1[[#This Row],[sales]]*Table1[[#This Row],[quantity]]</f>
        <v>37435.839999999997</v>
      </c>
      <c r="Q1817" s="9">
        <f>Table1[[#This Row],[delivery_date]]-Table1[[#This Row],[order_date]]</f>
        <v>6</v>
      </c>
    </row>
    <row r="1818" spans="1:17" x14ac:dyDescent="0.35">
      <c r="A1818" t="s">
        <v>1849</v>
      </c>
      <c r="B1818" t="s">
        <v>41</v>
      </c>
      <c r="C1818" t="s">
        <v>33</v>
      </c>
      <c r="D1818" s="2">
        <v>2488.59</v>
      </c>
      <c r="E1818">
        <v>0.25</v>
      </c>
      <c r="F1818">
        <v>3</v>
      </c>
      <c r="G1818" s="1">
        <v>45388</v>
      </c>
      <c r="H1818" s="1">
        <v>45392</v>
      </c>
      <c r="I1818" t="s">
        <v>15</v>
      </c>
      <c r="J1818" t="s">
        <v>16</v>
      </c>
      <c r="K1818" s="2">
        <v>163.38999999999999</v>
      </c>
      <c r="L1818" t="s">
        <v>39</v>
      </c>
      <c r="M1818">
        <f>YEAR(Table1[[#This Row],[order_date]])</f>
        <v>2024</v>
      </c>
      <c r="N1818">
        <f>MONTH(Table1[[#This Row],[order_date]])</f>
        <v>4</v>
      </c>
      <c r="O1818" s="3">
        <f>Table1[[#This Row],[sales]]-Table1[[#This Row],[profit]]</f>
        <v>2325.2000000000003</v>
      </c>
      <c r="P1818" s="3">
        <f>Table1[[#This Row],[sales]]*Table1[[#This Row],[quantity]]</f>
        <v>7465.77</v>
      </c>
      <c r="Q1818" s="9">
        <f>Table1[[#This Row],[delivery_date]]-Table1[[#This Row],[order_date]]</f>
        <v>4</v>
      </c>
    </row>
    <row r="1819" spans="1:17" x14ac:dyDescent="0.35">
      <c r="A1819" t="s">
        <v>1850</v>
      </c>
      <c r="B1819" t="s">
        <v>13</v>
      </c>
      <c r="C1819" t="s">
        <v>33</v>
      </c>
      <c r="D1819" s="2">
        <v>644.17999999999995</v>
      </c>
      <c r="E1819">
        <v>0.11</v>
      </c>
      <c r="F1819">
        <v>9</v>
      </c>
      <c r="G1819" s="1">
        <v>45305</v>
      </c>
      <c r="H1819" s="1">
        <v>45306</v>
      </c>
      <c r="I1819" t="s">
        <v>15</v>
      </c>
      <c r="J1819" t="s">
        <v>27</v>
      </c>
      <c r="K1819" s="2">
        <v>37.799999999999997</v>
      </c>
      <c r="L1819" t="s">
        <v>39</v>
      </c>
      <c r="M1819">
        <f>YEAR(Table1[[#This Row],[order_date]])</f>
        <v>2024</v>
      </c>
      <c r="N1819">
        <f>MONTH(Table1[[#This Row],[order_date]])</f>
        <v>1</v>
      </c>
      <c r="O1819" s="3">
        <f>Table1[[#This Row],[sales]]-Table1[[#This Row],[profit]]</f>
        <v>606.38</v>
      </c>
      <c r="P1819" s="3">
        <f>Table1[[#This Row],[sales]]*Table1[[#This Row],[quantity]]</f>
        <v>5797.62</v>
      </c>
      <c r="Q1819" s="9">
        <f>Table1[[#This Row],[delivery_date]]-Table1[[#This Row],[order_date]]</f>
        <v>1</v>
      </c>
    </row>
    <row r="1820" spans="1:17" x14ac:dyDescent="0.35">
      <c r="A1820" t="s">
        <v>1851</v>
      </c>
      <c r="B1820" t="s">
        <v>41</v>
      </c>
      <c r="C1820" t="s">
        <v>26</v>
      </c>
      <c r="D1820" s="2">
        <v>1518.93</v>
      </c>
      <c r="E1820">
        <v>0.28999999999999998</v>
      </c>
      <c r="F1820">
        <v>2</v>
      </c>
      <c r="G1820" s="1">
        <v>45536</v>
      </c>
      <c r="H1820" s="1">
        <v>45543</v>
      </c>
      <c r="I1820" t="s">
        <v>21</v>
      </c>
      <c r="J1820" t="s">
        <v>22</v>
      </c>
      <c r="K1820" s="2">
        <v>152.58000000000001</v>
      </c>
      <c r="L1820" t="s">
        <v>34</v>
      </c>
      <c r="M1820">
        <f>YEAR(Table1[[#This Row],[order_date]])</f>
        <v>2024</v>
      </c>
      <c r="N1820">
        <f>MONTH(Table1[[#This Row],[order_date]])</f>
        <v>9</v>
      </c>
      <c r="O1820" s="3">
        <f>Table1[[#This Row],[sales]]-Table1[[#This Row],[profit]]</f>
        <v>1366.3500000000001</v>
      </c>
      <c r="P1820" s="3">
        <f>Table1[[#This Row],[sales]]*Table1[[#This Row],[quantity]]</f>
        <v>3037.86</v>
      </c>
      <c r="Q1820" s="9">
        <f>Table1[[#This Row],[delivery_date]]-Table1[[#This Row],[order_date]]</f>
        <v>7</v>
      </c>
    </row>
    <row r="1821" spans="1:17" x14ac:dyDescent="0.35">
      <c r="A1821" t="s">
        <v>1852</v>
      </c>
      <c r="B1821" t="s">
        <v>13</v>
      </c>
      <c r="C1821" t="s">
        <v>36</v>
      </c>
      <c r="D1821" s="2">
        <v>4372.32</v>
      </c>
      <c r="E1821">
        <v>0.41</v>
      </c>
      <c r="F1821">
        <v>1</v>
      </c>
      <c r="G1821" s="1">
        <v>45115</v>
      </c>
      <c r="H1821" s="1">
        <v>45119</v>
      </c>
      <c r="I1821" t="s">
        <v>15</v>
      </c>
      <c r="J1821" t="s">
        <v>16</v>
      </c>
      <c r="K1821" s="2">
        <v>831.55</v>
      </c>
      <c r="L1821" t="s">
        <v>17</v>
      </c>
      <c r="M1821">
        <f>YEAR(Table1[[#This Row],[order_date]])</f>
        <v>2023</v>
      </c>
      <c r="N1821">
        <f>MONTH(Table1[[#This Row],[order_date]])</f>
        <v>7</v>
      </c>
      <c r="O1821" s="3">
        <f>Table1[[#This Row],[sales]]-Table1[[#This Row],[profit]]</f>
        <v>3540.7699999999995</v>
      </c>
      <c r="P1821" s="3">
        <f>Table1[[#This Row],[sales]]*Table1[[#This Row],[quantity]]</f>
        <v>4372.32</v>
      </c>
      <c r="Q1821" s="9">
        <f>Table1[[#This Row],[delivery_date]]-Table1[[#This Row],[order_date]]</f>
        <v>4</v>
      </c>
    </row>
    <row r="1822" spans="1:17" x14ac:dyDescent="0.35">
      <c r="A1822" t="s">
        <v>1853</v>
      </c>
      <c r="B1822" t="s">
        <v>13</v>
      </c>
      <c r="C1822" t="s">
        <v>26</v>
      </c>
      <c r="D1822" s="2">
        <v>4250.63</v>
      </c>
      <c r="E1822">
        <v>0.26</v>
      </c>
      <c r="F1822">
        <v>8</v>
      </c>
      <c r="G1822" s="1">
        <v>45570</v>
      </c>
      <c r="H1822" s="1">
        <v>45573</v>
      </c>
      <c r="I1822" t="s">
        <v>21</v>
      </c>
      <c r="J1822" t="s">
        <v>16</v>
      </c>
      <c r="K1822" s="2">
        <v>1039.3900000000001</v>
      </c>
      <c r="L1822" t="s">
        <v>17</v>
      </c>
      <c r="M1822">
        <f>YEAR(Table1[[#This Row],[order_date]])</f>
        <v>2024</v>
      </c>
      <c r="N1822">
        <f>MONTH(Table1[[#This Row],[order_date]])</f>
        <v>10</v>
      </c>
      <c r="O1822" s="3">
        <f>Table1[[#This Row],[sales]]-Table1[[#This Row],[profit]]</f>
        <v>3211.24</v>
      </c>
      <c r="P1822" s="3">
        <f>Table1[[#This Row],[sales]]*Table1[[#This Row],[quantity]]</f>
        <v>34005.040000000001</v>
      </c>
      <c r="Q1822" s="9">
        <f>Table1[[#This Row],[delivery_date]]-Table1[[#This Row],[order_date]]</f>
        <v>3</v>
      </c>
    </row>
    <row r="1823" spans="1:17" x14ac:dyDescent="0.35">
      <c r="A1823" t="s">
        <v>1854</v>
      </c>
      <c r="B1823" t="s">
        <v>13</v>
      </c>
      <c r="C1823" t="s">
        <v>26</v>
      </c>
      <c r="D1823" s="2">
        <v>4511.66</v>
      </c>
      <c r="E1823">
        <v>0.32</v>
      </c>
      <c r="F1823">
        <v>3</v>
      </c>
      <c r="G1823" s="1">
        <v>45375</v>
      </c>
      <c r="H1823" s="1">
        <v>45376</v>
      </c>
      <c r="I1823" t="s">
        <v>21</v>
      </c>
      <c r="J1823" t="s">
        <v>16</v>
      </c>
      <c r="K1823" s="2">
        <v>1100.25</v>
      </c>
      <c r="L1823" t="s">
        <v>48</v>
      </c>
      <c r="M1823">
        <f>YEAR(Table1[[#This Row],[order_date]])</f>
        <v>2024</v>
      </c>
      <c r="N1823">
        <f>MONTH(Table1[[#This Row],[order_date]])</f>
        <v>3</v>
      </c>
      <c r="O1823" s="3">
        <f>Table1[[#This Row],[sales]]-Table1[[#This Row],[profit]]</f>
        <v>3411.41</v>
      </c>
      <c r="P1823" s="3">
        <f>Table1[[#This Row],[sales]]*Table1[[#This Row],[quantity]]</f>
        <v>13534.98</v>
      </c>
      <c r="Q1823" s="9">
        <f>Table1[[#This Row],[delivery_date]]-Table1[[#This Row],[order_date]]</f>
        <v>1</v>
      </c>
    </row>
    <row r="1824" spans="1:17" x14ac:dyDescent="0.35">
      <c r="A1824" t="s">
        <v>1855</v>
      </c>
      <c r="B1824" t="s">
        <v>19</v>
      </c>
      <c r="C1824" t="s">
        <v>20</v>
      </c>
      <c r="D1824" s="2">
        <v>2003.79</v>
      </c>
      <c r="E1824">
        <v>0.33</v>
      </c>
      <c r="F1824">
        <v>1</v>
      </c>
      <c r="G1824" s="1">
        <v>45568</v>
      </c>
      <c r="H1824" s="1">
        <v>45572</v>
      </c>
      <c r="I1824" t="s">
        <v>21</v>
      </c>
      <c r="J1824" t="s">
        <v>16</v>
      </c>
      <c r="K1824" s="2">
        <v>547.57000000000005</v>
      </c>
      <c r="L1824" t="s">
        <v>39</v>
      </c>
      <c r="M1824">
        <f>YEAR(Table1[[#This Row],[order_date]])</f>
        <v>2024</v>
      </c>
      <c r="N1824">
        <f>MONTH(Table1[[#This Row],[order_date]])</f>
        <v>10</v>
      </c>
      <c r="O1824" s="3">
        <f>Table1[[#This Row],[sales]]-Table1[[#This Row],[profit]]</f>
        <v>1456.2199999999998</v>
      </c>
      <c r="P1824" s="3">
        <f>Table1[[#This Row],[sales]]*Table1[[#This Row],[quantity]]</f>
        <v>2003.79</v>
      </c>
      <c r="Q1824" s="9">
        <f>Table1[[#This Row],[delivery_date]]-Table1[[#This Row],[order_date]]</f>
        <v>4</v>
      </c>
    </row>
    <row r="1825" spans="1:17" x14ac:dyDescent="0.35">
      <c r="A1825" t="s">
        <v>1856</v>
      </c>
      <c r="B1825" t="s">
        <v>19</v>
      </c>
      <c r="C1825" t="s">
        <v>26</v>
      </c>
      <c r="D1825" s="2">
        <v>3242.57</v>
      </c>
      <c r="E1825">
        <v>0.41</v>
      </c>
      <c r="F1825">
        <v>3</v>
      </c>
      <c r="G1825" s="1">
        <v>45275</v>
      </c>
      <c r="H1825" s="1">
        <v>45278</v>
      </c>
      <c r="I1825" t="s">
        <v>21</v>
      </c>
      <c r="J1825" t="s">
        <v>16</v>
      </c>
      <c r="K1825" s="2">
        <v>613.13</v>
      </c>
      <c r="L1825" t="s">
        <v>23</v>
      </c>
      <c r="M1825">
        <f>YEAR(Table1[[#This Row],[order_date]])</f>
        <v>2023</v>
      </c>
      <c r="N1825">
        <f>MONTH(Table1[[#This Row],[order_date]])</f>
        <v>12</v>
      </c>
      <c r="O1825" s="3">
        <f>Table1[[#This Row],[sales]]-Table1[[#This Row],[profit]]</f>
        <v>2629.44</v>
      </c>
      <c r="P1825" s="3">
        <f>Table1[[#This Row],[sales]]*Table1[[#This Row],[quantity]]</f>
        <v>9727.7100000000009</v>
      </c>
      <c r="Q1825" s="9">
        <f>Table1[[#This Row],[delivery_date]]-Table1[[#This Row],[order_date]]</f>
        <v>3</v>
      </c>
    </row>
    <row r="1826" spans="1:17" x14ac:dyDescent="0.35">
      <c r="A1826" t="s">
        <v>1857</v>
      </c>
      <c r="B1826" t="s">
        <v>25</v>
      </c>
      <c r="C1826" t="s">
        <v>33</v>
      </c>
      <c r="D1826" s="2">
        <v>1463.05</v>
      </c>
      <c r="E1826">
        <v>0.34</v>
      </c>
      <c r="F1826">
        <v>8</v>
      </c>
      <c r="G1826" s="1">
        <v>45624</v>
      </c>
      <c r="H1826" s="1">
        <v>45625</v>
      </c>
      <c r="I1826" t="s">
        <v>15</v>
      </c>
      <c r="J1826" t="s">
        <v>22</v>
      </c>
      <c r="K1826" s="2">
        <v>278.06</v>
      </c>
      <c r="L1826" t="s">
        <v>48</v>
      </c>
      <c r="M1826">
        <f>YEAR(Table1[[#This Row],[order_date]])</f>
        <v>2024</v>
      </c>
      <c r="N1826">
        <f>MONTH(Table1[[#This Row],[order_date]])</f>
        <v>11</v>
      </c>
      <c r="O1826" s="3">
        <f>Table1[[#This Row],[sales]]-Table1[[#This Row],[profit]]</f>
        <v>1184.99</v>
      </c>
      <c r="P1826" s="3">
        <f>Table1[[#This Row],[sales]]*Table1[[#This Row],[quantity]]</f>
        <v>11704.4</v>
      </c>
      <c r="Q1826" s="9">
        <f>Table1[[#This Row],[delivery_date]]-Table1[[#This Row],[order_date]]</f>
        <v>1</v>
      </c>
    </row>
    <row r="1827" spans="1:17" x14ac:dyDescent="0.35">
      <c r="A1827" t="s">
        <v>1858</v>
      </c>
      <c r="B1827" t="s">
        <v>25</v>
      </c>
      <c r="C1827" t="s">
        <v>14</v>
      </c>
      <c r="D1827" s="2">
        <v>986.04</v>
      </c>
      <c r="E1827">
        <v>0.49</v>
      </c>
      <c r="F1827">
        <v>4</v>
      </c>
      <c r="G1827" s="1">
        <v>44954</v>
      </c>
      <c r="H1827" s="1">
        <v>44956</v>
      </c>
      <c r="I1827" t="s">
        <v>15</v>
      </c>
      <c r="J1827" t="s">
        <v>22</v>
      </c>
      <c r="K1827" s="2">
        <v>68.63</v>
      </c>
      <c r="L1827" t="s">
        <v>39</v>
      </c>
      <c r="M1827">
        <f>YEAR(Table1[[#This Row],[order_date]])</f>
        <v>2023</v>
      </c>
      <c r="N1827">
        <f>MONTH(Table1[[#This Row],[order_date]])</f>
        <v>1</v>
      </c>
      <c r="O1827" s="3">
        <f>Table1[[#This Row],[sales]]-Table1[[#This Row],[profit]]</f>
        <v>917.41</v>
      </c>
      <c r="P1827" s="3">
        <f>Table1[[#This Row],[sales]]*Table1[[#This Row],[quantity]]</f>
        <v>3944.16</v>
      </c>
      <c r="Q1827" s="9">
        <f>Table1[[#This Row],[delivery_date]]-Table1[[#This Row],[order_date]]</f>
        <v>2</v>
      </c>
    </row>
    <row r="1828" spans="1:17" x14ac:dyDescent="0.35">
      <c r="A1828" t="s">
        <v>1859</v>
      </c>
      <c r="B1828" t="s">
        <v>41</v>
      </c>
      <c r="C1828" t="s">
        <v>20</v>
      </c>
      <c r="D1828" s="2">
        <v>207.32</v>
      </c>
      <c r="E1828">
        <v>0.23</v>
      </c>
      <c r="F1828">
        <v>7</v>
      </c>
      <c r="G1828" s="1">
        <v>45599</v>
      </c>
      <c r="H1828" s="1">
        <v>45600</v>
      </c>
      <c r="I1828" t="s">
        <v>21</v>
      </c>
      <c r="J1828" t="s">
        <v>22</v>
      </c>
      <c r="K1828" s="2">
        <v>50.03</v>
      </c>
      <c r="L1828" t="s">
        <v>48</v>
      </c>
      <c r="M1828">
        <f>YEAR(Table1[[#This Row],[order_date]])</f>
        <v>2024</v>
      </c>
      <c r="N1828">
        <f>MONTH(Table1[[#This Row],[order_date]])</f>
        <v>11</v>
      </c>
      <c r="O1828" s="3">
        <f>Table1[[#This Row],[sales]]-Table1[[#This Row],[profit]]</f>
        <v>157.29</v>
      </c>
      <c r="P1828" s="3">
        <f>Table1[[#This Row],[sales]]*Table1[[#This Row],[quantity]]</f>
        <v>1451.24</v>
      </c>
      <c r="Q1828" s="9">
        <f>Table1[[#This Row],[delivery_date]]-Table1[[#This Row],[order_date]]</f>
        <v>1</v>
      </c>
    </row>
    <row r="1829" spans="1:17" x14ac:dyDescent="0.35">
      <c r="A1829" t="s">
        <v>1860</v>
      </c>
      <c r="B1829" t="s">
        <v>19</v>
      </c>
      <c r="C1829" t="s">
        <v>20</v>
      </c>
      <c r="D1829" s="2">
        <v>1194.8599999999999</v>
      </c>
      <c r="E1829">
        <v>0.03</v>
      </c>
      <c r="F1829">
        <v>8</v>
      </c>
      <c r="G1829" s="1">
        <v>45205</v>
      </c>
      <c r="H1829" s="1">
        <v>45212</v>
      </c>
      <c r="I1829" t="s">
        <v>15</v>
      </c>
      <c r="J1829" t="s">
        <v>16</v>
      </c>
      <c r="K1829" s="2">
        <v>203.3</v>
      </c>
      <c r="L1829" t="s">
        <v>34</v>
      </c>
      <c r="M1829">
        <f>YEAR(Table1[[#This Row],[order_date]])</f>
        <v>2023</v>
      </c>
      <c r="N1829">
        <f>MONTH(Table1[[#This Row],[order_date]])</f>
        <v>10</v>
      </c>
      <c r="O1829" s="3">
        <f>Table1[[#This Row],[sales]]-Table1[[#This Row],[profit]]</f>
        <v>991.56</v>
      </c>
      <c r="P1829" s="3">
        <f>Table1[[#This Row],[sales]]*Table1[[#This Row],[quantity]]</f>
        <v>9558.8799999999992</v>
      </c>
      <c r="Q1829" s="9">
        <f>Table1[[#This Row],[delivery_date]]-Table1[[#This Row],[order_date]]</f>
        <v>7</v>
      </c>
    </row>
    <row r="1830" spans="1:17" x14ac:dyDescent="0.35">
      <c r="A1830" t="s">
        <v>1861</v>
      </c>
      <c r="B1830" t="s">
        <v>41</v>
      </c>
      <c r="C1830" t="s">
        <v>36</v>
      </c>
      <c r="D1830" s="2">
        <v>3061.43</v>
      </c>
      <c r="E1830">
        <v>0.2</v>
      </c>
      <c r="F1830">
        <v>7</v>
      </c>
      <c r="G1830" s="1">
        <v>45522</v>
      </c>
      <c r="H1830" s="1">
        <v>45528</v>
      </c>
      <c r="I1830" t="s">
        <v>15</v>
      </c>
      <c r="J1830" t="s">
        <v>16</v>
      </c>
      <c r="K1830" s="2">
        <v>312.8</v>
      </c>
      <c r="L1830" t="s">
        <v>39</v>
      </c>
      <c r="M1830">
        <f>YEAR(Table1[[#This Row],[order_date]])</f>
        <v>2024</v>
      </c>
      <c r="N1830">
        <f>MONTH(Table1[[#This Row],[order_date]])</f>
        <v>8</v>
      </c>
      <c r="O1830" s="3">
        <f>Table1[[#This Row],[sales]]-Table1[[#This Row],[profit]]</f>
        <v>2748.6299999999997</v>
      </c>
      <c r="P1830" s="3">
        <f>Table1[[#This Row],[sales]]*Table1[[#This Row],[quantity]]</f>
        <v>21430.01</v>
      </c>
      <c r="Q1830" s="9">
        <f>Table1[[#This Row],[delivery_date]]-Table1[[#This Row],[order_date]]</f>
        <v>6</v>
      </c>
    </row>
    <row r="1831" spans="1:17" x14ac:dyDescent="0.35">
      <c r="A1831" t="s">
        <v>1862</v>
      </c>
      <c r="B1831" t="s">
        <v>25</v>
      </c>
      <c r="C1831" t="s">
        <v>14</v>
      </c>
      <c r="D1831" s="2">
        <v>4530.63</v>
      </c>
      <c r="E1831">
        <v>0.42</v>
      </c>
      <c r="F1831">
        <v>1</v>
      </c>
      <c r="G1831" s="1">
        <v>44974</v>
      </c>
      <c r="H1831" s="1">
        <v>44977</v>
      </c>
      <c r="I1831" t="s">
        <v>21</v>
      </c>
      <c r="J1831" t="s">
        <v>16</v>
      </c>
      <c r="K1831" s="2">
        <v>368.21</v>
      </c>
      <c r="L1831" t="s">
        <v>17</v>
      </c>
      <c r="M1831">
        <f>YEAR(Table1[[#This Row],[order_date]])</f>
        <v>2023</v>
      </c>
      <c r="N1831">
        <f>MONTH(Table1[[#This Row],[order_date]])</f>
        <v>2</v>
      </c>
      <c r="O1831" s="3">
        <f>Table1[[#This Row],[sales]]-Table1[[#This Row],[profit]]</f>
        <v>4162.42</v>
      </c>
      <c r="P1831" s="3">
        <f>Table1[[#This Row],[sales]]*Table1[[#This Row],[quantity]]</f>
        <v>4530.63</v>
      </c>
      <c r="Q1831" s="9">
        <f>Table1[[#This Row],[delivery_date]]-Table1[[#This Row],[order_date]]</f>
        <v>3</v>
      </c>
    </row>
    <row r="1832" spans="1:17" x14ac:dyDescent="0.35">
      <c r="A1832" t="s">
        <v>1863</v>
      </c>
      <c r="B1832" t="s">
        <v>41</v>
      </c>
      <c r="C1832" t="s">
        <v>20</v>
      </c>
      <c r="D1832" s="2">
        <v>753.76</v>
      </c>
      <c r="E1832">
        <v>7.0000000000000007E-2</v>
      </c>
      <c r="F1832">
        <v>4</v>
      </c>
      <c r="G1832" s="1">
        <v>45484</v>
      </c>
      <c r="H1832" s="1">
        <v>45489</v>
      </c>
      <c r="I1832" t="s">
        <v>31</v>
      </c>
      <c r="J1832" t="s">
        <v>27</v>
      </c>
      <c r="K1832" s="2">
        <v>205.25</v>
      </c>
      <c r="L1832" t="s">
        <v>34</v>
      </c>
      <c r="M1832">
        <f>YEAR(Table1[[#This Row],[order_date]])</f>
        <v>2024</v>
      </c>
      <c r="N1832">
        <f>MONTH(Table1[[#This Row],[order_date]])</f>
        <v>7</v>
      </c>
      <c r="O1832" s="3">
        <f>Table1[[#This Row],[sales]]-Table1[[#This Row],[profit]]</f>
        <v>548.51</v>
      </c>
      <c r="P1832" s="3">
        <f>Table1[[#This Row],[sales]]*Table1[[#This Row],[quantity]]</f>
        <v>3015.04</v>
      </c>
      <c r="Q1832" s="9">
        <f>Table1[[#This Row],[delivery_date]]-Table1[[#This Row],[order_date]]</f>
        <v>5</v>
      </c>
    </row>
    <row r="1833" spans="1:17" x14ac:dyDescent="0.35">
      <c r="A1833" t="s">
        <v>1864</v>
      </c>
      <c r="B1833" t="s">
        <v>25</v>
      </c>
      <c r="C1833" t="s">
        <v>26</v>
      </c>
      <c r="D1833" s="2">
        <v>4598.26</v>
      </c>
      <c r="E1833">
        <v>0.37</v>
      </c>
      <c r="F1833">
        <v>9</v>
      </c>
      <c r="G1833" s="1">
        <v>45309</v>
      </c>
      <c r="H1833" s="1">
        <v>45316</v>
      </c>
      <c r="I1833" t="s">
        <v>31</v>
      </c>
      <c r="J1833" t="s">
        <v>22</v>
      </c>
      <c r="K1833" s="2">
        <v>892.53</v>
      </c>
      <c r="L1833" t="s">
        <v>34</v>
      </c>
      <c r="M1833">
        <f>YEAR(Table1[[#This Row],[order_date]])</f>
        <v>2024</v>
      </c>
      <c r="N1833">
        <f>MONTH(Table1[[#This Row],[order_date]])</f>
        <v>1</v>
      </c>
      <c r="O1833" s="3">
        <f>Table1[[#This Row],[sales]]-Table1[[#This Row],[profit]]</f>
        <v>3705.7300000000005</v>
      </c>
      <c r="P1833" s="3">
        <f>Table1[[#This Row],[sales]]*Table1[[#This Row],[quantity]]</f>
        <v>41384.340000000004</v>
      </c>
      <c r="Q1833" s="9">
        <f>Table1[[#This Row],[delivery_date]]-Table1[[#This Row],[order_date]]</f>
        <v>7</v>
      </c>
    </row>
    <row r="1834" spans="1:17" x14ac:dyDescent="0.35">
      <c r="A1834" t="s">
        <v>1865</v>
      </c>
      <c r="B1834" t="s">
        <v>19</v>
      </c>
      <c r="C1834" t="s">
        <v>20</v>
      </c>
      <c r="D1834" s="2">
        <v>1792.39</v>
      </c>
      <c r="E1834">
        <v>0.27</v>
      </c>
      <c r="F1834">
        <v>7</v>
      </c>
      <c r="G1834" s="1">
        <v>45483</v>
      </c>
      <c r="H1834" s="1">
        <v>45486</v>
      </c>
      <c r="I1834" t="s">
        <v>31</v>
      </c>
      <c r="J1834" t="s">
        <v>27</v>
      </c>
      <c r="K1834" s="2">
        <v>366.63</v>
      </c>
      <c r="L1834" t="s">
        <v>48</v>
      </c>
      <c r="M1834">
        <f>YEAR(Table1[[#This Row],[order_date]])</f>
        <v>2024</v>
      </c>
      <c r="N1834">
        <f>MONTH(Table1[[#This Row],[order_date]])</f>
        <v>7</v>
      </c>
      <c r="O1834" s="3">
        <f>Table1[[#This Row],[sales]]-Table1[[#This Row],[profit]]</f>
        <v>1425.7600000000002</v>
      </c>
      <c r="P1834" s="3">
        <f>Table1[[#This Row],[sales]]*Table1[[#This Row],[quantity]]</f>
        <v>12546.730000000001</v>
      </c>
      <c r="Q1834" s="9">
        <f>Table1[[#This Row],[delivery_date]]-Table1[[#This Row],[order_date]]</f>
        <v>3</v>
      </c>
    </row>
    <row r="1835" spans="1:17" x14ac:dyDescent="0.35">
      <c r="A1835" t="s">
        <v>1866</v>
      </c>
      <c r="B1835" t="s">
        <v>13</v>
      </c>
      <c r="C1835" t="s">
        <v>20</v>
      </c>
      <c r="D1835" s="2">
        <v>2191.46</v>
      </c>
      <c r="E1835">
        <v>0.45</v>
      </c>
      <c r="F1835">
        <v>1</v>
      </c>
      <c r="G1835" s="1">
        <v>45144</v>
      </c>
      <c r="H1835" s="1">
        <v>45149</v>
      </c>
      <c r="I1835" t="s">
        <v>21</v>
      </c>
      <c r="J1835" t="s">
        <v>16</v>
      </c>
      <c r="K1835" s="2">
        <v>241.48</v>
      </c>
      <c r="L1835" t="s">
        <v>39</v>
      </c>
      <c r="M1835">
        <f>YEAR(Table1[[#This Row],[order_date]])</f>
        <v>2023</v>
      </c>
      <c r="N1835">
        <f>MONTH(Table1[[#This Row],[order_date]])</f>
        <v>8</v>
      </c>
      <c r="O1835" s="3">
        <f>Table1[[#This Row],[sales]]-Table1[[#This Row],[profit]]</f>
        <v>1949.98</v>
      </c>
      <c r="P1835" s="3">
        <f>Table1[[#This Row],[sales]]*Table1[[#This Row],[quantity]]</f>
        <v>2191.46</v>
      </c>
      <c r="Q1835" s="9">
        <f>Table1[[#This Row],[delivery_date]]-Table1[[#This Row],[order_date]]</f>
        <v>5</v>
      </c>
    </row>
    <row r="1836" spans="1:17" x14ac:dyDescent="0.35">
      <c r="A1836" t="s">
        <v>1867</v>
      </c>
      <c r="B1836" t="s">
        <v>19</v>
      </c>
      <c r="C1836" t="s">
        <v>20</v>
      </c>
      <c r="D1836" s="2">
        <v>1888.39</v>
      </c>
      <c r="E1836">
        <v>0.37</v>
      </c>
      <c r="F1836">
        <v>8</v>
      </c>
      <c r="G1836" s="1">
        <v>45533</v>
      </c>
      <c r="H1836" s="1">
        <v>45537</v>
      </c>
      <c r="I1836" t="s">
        <v>15</v>
      </c>
      <c r="J1836" t="s">
        <v>27</v>
      </c>
      <c r="K1836" s="2">
        <v>354.22</v>
      </c>
      <c r="L1836" t="s">
        <v>17</v>
      </c>
      <c r="M1836">
        <f>YEAR(Table1[[#This Row],[order_date]])</f>
        <v>2024</v>
      </c>
      <c r="N1836">
        <f>MONTH(Table1[[#This Row],[order_date]])</f>
        <v>8</v>
      </c>
      <c r="O1836" s="3">
        <f>Table1[[#This Row],[sales]]-Table1[[#This Row],[profit]]</f>
        <v>1534.17</v>
      </c>
      <c r="P1836" s="3">
        <f>Table1[[#This Row],[sales]]*Table1[[#This Row],[quantity]]</f>
        <v>15107.12</v>
      </c>
      <c r="Q1836" s="9">
        <f>Table1[[#This Row],[delivery_date]]-Table1[[#This Row],[order_date]]</f>
        <v>4</v>
      </c>
    </row>
    <row r="1837" spans="1:17" x14ac:dyDescent="0.35">
      <c r="A1837" t="s">
        <v>1868</v>
      </c>
      <c r="B1837" t="s">
        <v>41</v>
      </c>
      <c r="C1837" t="s">
        <v>36</v>
      </c>
      <c r="D1837" s="2">
        <v>2102.1799999999998</v>
      </c>
      <c r="E1837">
        <v>0.33</v>
      </c>
      <c r="F1837">
        <v>4</v>
      </c>
      <c r="G1837" s="1">
        <v>45233</v>
      </c>
      <c r="H1837" s="1">
        <v>45239</v>
      </c>
      <c r="I1837" t="s">
        <v>21</v>
      </c>
      <c r="J1837" t="s">
        <v>27</v>
      </c>
      <c r="K1837" s="2">
        <v>188.69</v>
      </c>
      <c r="L1837" t="s">
        <v>23</v>
      </c>
      <c r="M1837">
        <f>YEAR(Table1[[#This Row],[order_date]])</f>
        <v>2023</v>
      </c>
      <c r="N1837">
        <f>MONTH(Table1[[#This Row],[order_date]])</f>
        <v>11</v>
      </c>
      <c r="O1837" s="3">
        <f>Table1[[#This Row],[sales]]-Table1[[#This Row],[profit]]</f>
        <v>1913.4899999999998</v>
      </c>
      <c r="P1837" s="3">
        <f>Table1[[#This Row],[sales]]*Table1[[#This Row],[quantity]]</f>
        <v>8408.7199999999993</v>
      </c>
      <c r="Q1837" s="9">
        <f>Table1[[#This Row],[delivery_date]]-Table1[[#This Row],[order_date]]</f>
        <v>6</v>
      </c>
    </row>
    <row r="1838" spans="1:17" x14ac:dyDescent="0.35">
      <c r="A1838" t="s">
        <v>1869</v>
      </c>
      <c r="B1838" t="s">
        <v>41</v>
      </c>
      <c r="C1838" t="s">
        <v>20</v>
      </c>
      <c r="D1838" s="2">
        <v>1370.05</v>
      </c>
      <c r="E1838">
        <v>0.44</v>
      </c>
      <c r="F1838">
        <v>7</v>
      </c>
      <c r="G1838" s="1">
        <v>45104</v>
      </c>
      <c r="H1838" s="1">
        <v>45106</v>
      </c>
      <c r="I1838" t="s">
        <v>31</v>
      </c>
      <c r="J1838" t="s">
        <v>22</v>
      </c>
      <c r="K1838" s="2">
        <v>211.97</v>
      </c>
      <c r="L1838" t="s">
        <v>17</v>
      </c>
      <c r="M1838">
        <f>YEAR(Table1[[#This Row],[order_date]])</f>
        <v>2023</v>
      </c>
      <c r="N1838">
        <f>MONTH(Table1[[#This Row],[order_date]])</f>
        <v>6</v>
      </c>
      <c r="O1838" s="3">
        <f>Table1[[#This Row],[sales]]-Table1[[#This Row],[profit]]</f>
        <v>1158.08</v>
      </c>
      <c r="P1838" s="3">
        <f>Table1[[#This Row],[sales]]*Table1[[#This Row],[quantity]]</f>
        <v>9590.35</v>
      </c>
      <c r="Q1838" s="9">
        <f>Table1[[#This Row],[delivery_date]]-Table1[[#This Row],[order_date]]</f>
        <v>2</v>
      </c>
    </row>
    <row r="1839" spans="1:17" x14ac:dyDescent="0.35">
      <c r="A1839" t="s">
        <v>1870</v>
      </c>
      <c r="B1839" t="s">
        <v>19</v>
      </c>
      <c r="C1839" t="s">
        <v>20</v>
      </c>
      <c r="D1839" s="2">
        <v>3523.16</v>
      </c>
      <c r="E1839">
        <v>0.45</v>
      </c>
      <c r="F1839">
        <v>6</v>
      </c>
      <c r="G1839" s="1">
        <v>45473</v>
      </c>
      <c r="H1839" s="1">
        <v>45480</v>
      </c>
      <c r="I1839" t="s">
        <v>15</v>
      </c>
      <c r="J1839" t="s">
        <v>22</v>
      </c>
      <c r="K1839" s="2">
        <v>392.91</v>
      </c>
      <c r="L1839" t="s">
        <v>39</v>
      </c>
      <c r="M1839">
        <f>YEAR(Table1[[#This Row],[order_date]])</f>
        <v>2024</v>
      </c>
      <c r="N1839">
        <f>MONTH(Table1[[#This Row],[order_date]])</f>
        <v>6</v>
      </c>
      <c r="O1839" s="3">
        <f>Table1[[#This Row],[sales]]-Table1[[#This Row],[profit]]</f>
        <v>3130.25</v>
      </c>
      <c r="P1839" s="3">
        <f>Table1[[#This Row],[sales]]*Table1[[#This Row],[quantity]]</f>
        <v>21138.959999999999</v>
      </c>
      <c r="Q1839" s="9">
        <f>Table1[[#This Row],[delivery_date]]-Table1[[#This Row],[order_date]]</f>
        <v>7</v>
      </c>
    </row>
    <row r="1840" spans="1:17" x14ac:dyDescent="0.35">
      <c r="A1840" t="s">
        <v>1871</v>
      </c>
      <c r="B1840" t="s">
        <v>19</v>
      </c>
      <c r="C1840" t="s">
        <v>36</v>
      </c>
      <c r="D1840" s="2">
        <v>3815.1</v>
      </c>
      <c r="E1840">
        <v>0.19</v>
      </c>
      <c r="F1840">
        <v>7</v>
      </c>
      <c r="G1840" s="1">
        <v>45347</v>
      </c>
      <c r="H1840" s="1">
        <v>45348</v>
      </c>
      <c r="I1840" t="s">
        <v>31</v>
      </c>
      <c r="J1840" t="s">
        <v>22</v>
      </c>
      <c r="K1840" s="2">
        <v>349.61</v>
      </c>
      <c r="L1840" t="s">
        <v>48</v>
      </c>
      <c r="M1840">
        <f>YEAR(Table1[[#This Row],[order_date]])</f>
        <v>2024</v>
      </c>
      <c r="N1840">
        <f>MONTH(Table1[[#This Row],[order_date]])</f>
        <v>2</v>
      </c>
      <c r="O1840" s="3">
        <f>Table1[[#This Row],[sales]]-Table1[[#This Row],[profit]]</f>
        <v>3465.49</v>
      </c>
      <c r="P1840" s="3">
        <f>Table1[[#This Row],[sales]]*Table1[[#This Row],[quantity]]</f>
        <v>26705.7</v>
      </c>
      <c r="Q1840" s="9">
        <f>Table1[[#This Row],[delivery_date]]-Table1[[#This Row],[order_date]]</f>
        <v>1</v>
      </c>
    </row>
    <row r="1841" spans="1:17" x14ac:dyDescent="0.35">
      <c r="A1841" t="s">
        <v>1872</v>
      </c>
      <c r="B1841" t="s">
        <v>25</v>
      </c>
      <c r="C1841" t="s">
        <v>14</v>
      </c>
      <c r="D1841" s="2">
        <v>4133.25</v>
      </c>
      <c r="E1841">
        <v>0.46</v>
      </c>
      <c r="F1841">
        <v>1</v>
      </c>
      <c r="G1841" s="1">
        <v>44982</v>
      </c>
      <c r="H1841" s="1">
        <v>44985</v>
      </c>
      <c r="I1841" t="s">
        <v>31</v>
      </c>
      <c r="J1841" t="s">
        <v>16</v>
      </c>
      <c r="K1841" s="2">
        <v>1032.76</v>
      </c>
      <c r="L1841" t="s">
        <v>39</v>
      </c>
      <c r="M1841">
        <f>YEAR(Table1[[#This Row],[order_date]])</f>
        <v>2023</v>
      </c>
      <c r="N1841">
        <f>MONTH(Table1[[#This Row],[order_date]])</f>
        <v>2</v>
      </c>
      <c r="O1841" s="3">
        <f>Table1[[#This Row],[sales]]-Table1[[#This Row],[profit]]</f>
        <v>3100.49</v>
      </c>
      <c r="P1841" s="3">
        <f>Table1[[#This Row],[sales]]*Table1[[#This Row],[quantity]]</f>
        <v>4133.25</v>
      </c>
      <c r="Q1841" s="9">
        <f>Table1[[#This Row],[delivery_date]]-Table1[[#This Row],[order_date]]</f>
        <v>3</v>
      </c>
    </row>
    <row r="1842" spans="1:17" x14ac:dyDescent="0.35">
      <c r="A1842" t="s">
        <v>1873</v>
      </c>
      <c r="B1842" t="s">
        <v>41</v>
      </c>
      <c r="C1842" t="s">
        <v>33</v>
      </c>
      <c r="D1842" s="2">
        <v>1772.32</v>
      </c>
      <c r="E1842">
        <v>0.03</v>
      </c>
      <c r="F1842">
        <v>6</v>
      </c>
      <c r="G1842" s="1">
        <v>45497</v>
      </c>
      <c r="H1842" s="1">
        <v>45499</v>
      </c>
      <c r="I1842" t="s">
        <v>21</v>
      </c>
      <c r="J1842" t="s">
        <v>27</v>
      </c>
      <c r="K1842" s="2">
        <v>381.8</v>
      </c>
      <c r="L1842" t="s">
        <v>28</v>
      </c>
      <c r="M1842">
        <f>YEAR(Table1[[#This Row],[order_date]])</f>
        <v>2024</v>
      </c>
      <c r="N1842">
        <f>MONTH(Table1[[#This Row],[order_date]])</f>
        <v>7</v>
      </c>
      <c r="O1842" s="3">
        <f>Table1[[#This Row],[sales]]-Table1[[#This Row],[profit]]</f>
        <v>1390.52</v>
      </c>
      <c r="P1842" s="3">
        <f>Table1[[#This Row],[sales]]*Table1[[#This Row],[quantity]]</f>
        <v>10633.92</v>
      </c>
      <c r="Q1842" s="9">
        <f>Table1[[#This Row],[delivery_date]]-Table1[[#This Row],[order_date]]</f>
        <v>2</v>
      </c>
    </row>
    <row r="1843" spans="1:17" x14ac:dyDescent="0.35">
      <c r="A1843" t="s">
        <v>1874</v>
      </c>
      <c r="B1843" t="s">
        <v>41</v>
      </c>
      <c r="C1843" t="s">
        <v>36</v>
      </c>
      <c r="D1843" s="2">
        <v>3846.67</v>
      </c>
      <c r="E1843">
        <v>0.38</v>
      </c>
      <c r="F1843">
        <v>3</v>
      </c>
      <c r="G1843" s="1">
        <v>45458</v>
      </c>
      <c r="H1843" s="1">
        <v>45463</v>
      </c>
      <c r="I1843" t="s">
        <v>21</v>
      </c>
      <c r="J1843" t="s">
        <v>27</v>
      </c>
      <c r="K1843" s="2">
        <v>961.26</v>
      </c>
      <c r="L1843" t="s">
        <v>17</v>
      </c>
      <c r="M1843">
        <f>YEAR(Table1[[#This Row],[order_date]])</f>
        <v>2024</v>
      </c>
      <c r="N1843">
        <f>MONTH(Table1[[#This Row],[order_date]])</f>
        <v>6</v>
      </c>
      <c r="O1843" s="3">
        <f>Table1[[#This Row],[sales]]-Table1[[#This Row],[profit]]</f>
        <v>2885.41</v>
      </c>
      <c r="P1843" s="3">
        <f>Table1[[#This Row],[sales]]*Table1[[#This Row],[quantity]]</f>
        <v>11540.01</v>
      </c>
      <c r="Q1843" s="9">
        <f>Table1[[#This Row],[delivery_date]]-Table1[[#This Row],[order_date]]</f>
        <v>5</v>
      </c>
    </row>
    <row r="1844" spans="1:17" x14ac:dyDescent="0.35">
      <c r="A1844" t="s">
        <v>1875</v>
      </c>
      <c r="B1844" t="s">
        <v>19</v>
      </c>
      <c r="C1844" t="s">
        <v>36</v>
      </c>
      <c r="D1844" s="2">
        <v>3224.61</v>
      </c>
      <c r="E1844">
        <v>0.17</v>
      </c>
      <c r="F1844">
        <v>4</v>
      </c>
      <c r="G1844" s="1">
        <v>45614</v>
      </c>
      <c r="H1844" s="1">
        <v>45621</v>
      </c>
      <c r="I1844" t="s">
        <v>21</v>
      </c>
      <c r="J1844" t="s">
        <v>22</v>
      </c>
      <c r="K1844" s="2">
        <v>835.1</v>
      </c>
      <c r="L1844" t="s">
        <v>39</v>
      </c>
      <c r="M1844">
        <f>YEAR(Table1[[#This Row],[order_date]])</f>
        <v>2024</v>
      </c>
      <c r="N1844">
        <f>MONTH(Table1[[#This Row],[order_date]])</f>
        <v>11</v>
      </c>
      <c r="O1844" s="3">
        <f>Table1[[#This Row],[sales]]-Table1[[#This Row],[profit]]</f>
        <v>2389.5100000000002</v>
      </c>
      <c r="P1844" s="3">
        <f>Table1[[#This Row],[sales]]*Table1[[#This Row],[quantity]]</f>
        <v>12898.44</v>
      </c>
      <c r="Q1844" s="9">
        <f>Table1[[#This Row],[delivery_date]]-Table1[[#This Row],[order_date]]</f>
        <v>7</v>
      </c>
    </row>
    <row r="1845" spans="1:17" x14ac:dyDescent="0.35">
      <c r="A1845" t="s">
        <v>1876</v>
      </c>
      <c r="B1845" t="s">
        <v>13</v>
      </c>
      <c r="C1845" t="s">
        <v>20</v>
      </c>
      <c r="D1845" s="2">
        <v>4793.79</v>
      </c>
      <c r="E1845">
        <v>0.24</v>
      </c>
      <c r="F1845">
        <v>1</v>
      </c>
      <c r="G1845" s="1">
        <v>45012</v>
      </c>
      <c r="H1845" s="1">
        <v>45019</v>
      </c>
      <c r="I1845" t="s">
        <v>15</v>
      </c>
      <c r="J1845" t="s">
        <v>27</v>
      </c>
      <c r="K1845" s="2">
        <v>706.8</v>
      </c>
      <c r="L1845" t="s">
        <v>17</v>
      </c>
      <c r="M1845">
        <f>YEAR(Table1[[#This Row],[order_date]])</f>
        <v>2023</v>
      </c>
      <c r="N1845">
        <f>MONTH(Table1[[#This Row],[order_date]])</f>
        <v>3</v>
      </c>
      <c r="O1845" s="3">
        <f>Table1[[#This Row],[sales]]-Table1[[#This Row],[profit]]</f>
        <v>4086.99</v>
      </c>
      <c r="P1845" s="3">
        <f>Table1[[#This Row],[sales]]*Table1[[#This Row],[quantity]]</f>
        <v>4793.79</v>
      </c>
      <c r="Q1845" s="9">
        <f>Table1[[#This Row],[delivery_date]]-Table1[[#This Row],[order_date]]</f>
        <v>7</v>
      </c>
    </row>
    <row r="1846" spans="1:17" x14ac:dyDescent="0.35">
      <c r="A1846" t="s">
        <v>1877</v>
      </c>
      <c r="B1846" t="s">
        <v>41</v>
      </c>
      <c r="C1846" t="s">
        <v>20</v>
      </c>
      <c r="D1846" s="2">
        <v>2181.4499999999998</v>
      </c>
      <c r="E1846">
        <v>0.42</v>
      </c>
      <c r="F1846">
        <v>8</v>
      </c>
      <c r="G1846" s="1">
        <v>45586</v>
      </c>
      <c r="H1846" s="1">
        <v>45591</v>
      </c>
      <c r="I1846" t="s">
        <v>15</v>
      </c>
      <c r="J1846" t="s">
        <v>27</v>
      </c>
      <c r="K1846" s="2">
        <v>521.47</v>
      </c>
      <c r="L1846" t="s">
        <v>28</v>
      </c>
      <c r="M1846">
        <f>YEAR(Table1[[#This Row],[order_date]])</f>
        <v>2024</v>
      </c>
      <c r="N1846">
        <f>MONTH(Table1[[#This Row],[order_date]])</f>
        <v>10</v>
      </c>
      <c r="O1846" s="3">
        <f>Table1[[#This Row],[sales]]-Table1[[#This Row],[profit]]</f>
        <v>1659.9799999999998</v>
      </c>
      <c r="P1846" s="3">
        <f>Table1[[#This Row],[sales]]*Table1[[#This Row],[quantity]]</f>
        <v>17451.599999999999</v>
      </c>
      <c r="Q1846" s="9">
        <f>Table1[[#This Row],[delivery_date]]-Table1[[#This Row],[order_date]]</f>
        <v>5</v>
      </c>
    </row>
    <row r="1847" spans="1:17" x14ac:dyDescent="0.35">
      <c r="A1847" t="s">
        <v>1878</v>
      </c>
      <c r="B1847" t="s">
        <v>13</v>
      </c>
      <c r="C1847" t="s">
        <v>33</v>
      </c>
      <c r="D1847" s="2">
        <v>4962.32</v>
      </c>
      <c r="E1847">
        <v>0.32</v>
      </c>
      <c r="F1847">
        <v>2</v>
      </c>
      <c r="G1847" s="1">
        <v>45500</v>
      </c>
      <c r="H1847" s="1">
        <v>45503</v>
      </c>
      <c r="I1847" t="s">
        <v>31</v>
      </c>
      <c r="J1847" t="s">
        <v>16</v>
      </c>
      <c r="K1847" s="2">
        <v>1158.6300000000001</v>
      </c>
      <c r="L1847" t="s">
        <v>28</v>
      </c>
      <c r="M1847">
        <f>YEAR(Table1[[#This Row],[order_date]])</f>
        <v>2024</v>
      </c>
      <c r="N1847">
        <f>MONTH(Table1[[#This Row],[order_date]])</f>
        <v>7</v>
      </c>
      <c r="O1847" s="3">
        <f>Table1[[#This Row],[sales]]-Table1[[#This Row],[profit]]</f>
        <v>3803.6899999999996</v>
      </c>
      <c r="P1847" s="3">
        <f>Table1[[#This Row],[sales]]*Table1[[#This Row],[quantity]]</f>
        <v>9924.64</v>
      </c>
      <c r="Q1847" s="9">
        <f>Table1[[#This Row],[delivery_date]]-Table1[[#This Row],[order_date]]</f>
        <v>3</v>
      </c>
    </row>
    <row r="1848" spans="1:17" x14ac:dyDescent="0.35">
      <c r="A1848" t="s">
        <v>1879</v>
      </c>
      <c r="B1848" t="s">
        <v>19</v>
      </c>
      <c r="C1848" t="s">
        <v>20</v>
      </c>
      <c r="D1848" s="2">
        <v>3727.93</v>
      </c>
      <c r="E1848">
        <v>0.23</v>
      </c>
      <c r="F1848">
        <v>3</v>
      </c>
      <c r="G1848" s="1">
        <v>45532</v>
      </c>
      <c r="H1848" s="1">
        <v>45538</v>
      </c>
      <c r="I1848" t="s">
        <v>21</v>
      </c>
      <c r="J1848" t="s">
        <v>27</v>
      </c>
      <c r="K1848" s="2">
        <v>416.29</v>
      </c>
      <c r="L1848" t="s">
        <v>39</v>
      </c>
      <c r="M1848">
        <f>YEAR(Table1[[#This Row],[order_date]])</f>
        <v>2024</v>
      </c>
      <c r="N1848">
        <f>MONTH(Table1[[#This Row],[order_date]])</f>
        <v>8</v>
      </c>
      <c r="O1848" s="3">
        <f>Table1[[#This Row],[sales]]-Table1[[#This Row],[profit]]</f>
        <v>3311.64</v>
      </c>
      <c r="P1848" s="3">
        <f>Table1[[#This Row],[sales]]*Table1[[#This Row],[quantity]]</f>
        <v>11183.789999999999</v>
      </c>
      <c r="Q1848" s="9">
        <f>Table1[[#This Row],[delivery_date]]-Table1[[#This Row],[order_date]]</f>
        <v>6</v>
      </c>
    </row>
    <row r="1849" spans="1:17" x14ac:dyDescent="0.35">
      <c r="A1849" t="s">
        <v>1880</v>
      </c>
      <c r="B1849" t="s">
        <v>19</v>
      </c>
      <c r="C1849" t="s">
        <v>26</v>
      </c>
      <c r="D1849" s="2">
        <v>3903.76</v>
      </c>
      <c r="E1849">
        <v>0.08</v>
      </c>
      <c r="F1849">
        <v>7</v>
      </c>
      <c r="G1849" s="1">
        <v>44940</v>
      </c>
      <c r="H1849" s="1">
        <v>44945</v>
      </c>
      <c r="I1849" t="s">
        <v>15</v>
      </c>
      <c r="J1849" t="s">
        <v>22</v>
      </c>
      <c r="K1849" s="2">
        <v>867.75</v>
      </c>
      <c r="L1849" t="s">
        <v>28</v>
      </c>
      <c r="M1849">
        <f>YEAR(Table1[[#This Row],[order_date]])</f>
        <v>2023</v>
      </c>
      <c r="N1849">
        <f>MONTH(Table1[[#This Row],[order_date]])</f>
        <v>1</v>
      </c>
      <c r="O1849" s="3">
        <f>Table1[[#This Row],[sales]]-Table1[[#This Row],[profit]]</f>
        <v>3036.01</v>
      </c>
      <c r="P1849" s="3">
        <f>Table1[[#This Row],[sales]]*Table1[[#This Row],[quantity]]</f>
        <v>27326.32</v>
      </c>
      <c r="Q1849" s="9">
        <f>Table1[[#This Row],[delivery_date]]-Table1[[#This Row],[order_date]]</f>
        <v>5</v>
      </c>
    </row>
    <row r="1850" spans="1:17" x14ac:dyDescent="0.35">
      <c r="A1850" t="s">
        <v>1881</v>
      </c>
      <c r="B1850" t="s">
        <v>25</v>
      </c>
      <c r="C1850" t="s">
        <v>20</v>
      </c>
      <c r="D1850" s="2">
        <v>225.95</v>
      </c>
      <c r="E1850">
        <v>0.47</v>
      </c>
      <c r="F1850">
        <v>2</v>
      </c>
      <c r="G1850" s="1">
        <v>45031</v>
      </c>
      <c r="H1850" s="1">
        <v>45038</v>
      </c>
      <c r="I1850" t="s">
        <v>21</v>
      </c>
      <c r="J1850" t="s">
        <v>22</v>
      </c>
      <c r="K1850" s="2">
        <v>63.72</v>
      </c>
      <c r="L1850" t="s">
        <v>17</v>
      </c>
      <c r="M1850">
        <f>YEAR(Table1[[#This Row],[order_date]])</f>
        <v>2023</v>
      </c>
      <c r="N1850">
        <f>MONTH(Table1[[#This Row],[order_date]])</f>
        <v>4</v>
      </c>
      <c r="O1850" s="3">
        <f>Table1[[#This Row],[sales]]-Table1[[#This Row],[profit]]</f>
        <v>162.22999999999999</v>
      </c>
      <c r="P1850" s="3">
        <f>Table1[[#This Row],[sales]]*Table1[[#This Row],[quantity]]</f>
        <v>451.9</v>
      </c>
      <c r="Q1850" s="9">
        <f>Table1[[#This Row],[delivery_date]]-Table1[[#This Row],[order_date]]</f>
        <v>7</v>
      </c>
    </row>
    <row r="1851" spans="1:17" x14ac:dyDescent="0.35">
      <c r="A1851" t="s">
        <v>1882</v>
      </c>
      <c r="B1851" t="s">
        <v>41</v>
      </c>
      <c r="C1851" t="s">
        <v>20</v>
      </c>
      <c r="D1851" s="2">
        <v>2537.25</v>
      </c>
      <c r="E1851">
        <v>0.17</v>
      </c>
      <c r="F1851">
        <v>4</v>
      </c>
      <c r="G1851" s="1">
        <v>45104</v>
      </c>
      <c r="H1851" s="1">
        <v>45106</v>
      </c>
      <c r="I1851" t="s">
        <v>15</v>
      </c>
      <c r="J1851" t="s">
        <v>27</v>
      </c>
      <c r="K1851" s="2">
        <v>561.88</v>
      </c>
      <c r="L1851" t="s">
        <v>48</v>
      </c>
      <c r="M1851">
        <f>YEAR(Table1[[#This Row],[order_date]])</f>
        <v>2023</v>
      </c>
      <c r="N1851">
        <f>MONTH(Table1[[#This Row],[order_date]])</f>
        <v>6</v>
      </c>
      <c r="O1851" s="3">
        <f>Table1[[#This Row],[sales]]-Table1[[#This Row],[profit]]</f>
        <v>1975.37</v>
      </c>
      <c r="P1851" s="3">
        <f>Table1[[#This Row],[sales]]*Table1[[#This Row],[quantity]]</f>
        <v>10149</v>
      </c>
      <c r="Q1851" s="9">
        <f>Table1[[#This Row],[delivery_date]]-Table1[[#This Row],[order_date]]</f>
        <v>2</v>
      </c>
    </row>
    <row r="1852" spans="1:17" x14ac:dyDescent="0.35">
      <c r="A1852" t="s">
        <v>1883</v>
      </c>
      <c r="B1852" t="s">
        <v>13</v>
      </c>
      <c r="C1852" t="s">
        <v>26</v>
      </c>
      <c r="D1852" s="2">
        <v>2688.85</v>
      </c>
      <c r="E1852">
        <v>0.05</v>
      </c>
      <c r="F1852">
        <v>7</v>
      </c>
      <c r="G1852" s="1">
        <v>45135</v>
      </c>
      <c r="H1852" s="1">
        <v>45137</v>
      </c>
      <c r="I1852" t="s">
        <v>31</v>
      </c>
      <c r="J1852" t="s">
        <v>22</v>
      </c>
      <c r="K1852" s="2">
        <v>354.49</v>
      </c>
      <c r="L1852" t="s">
        <v>34</v>
      </c>
      <c r="M1852">
        <f>YEAR(Table1[[#This Row],[order_date]])</f>
        <v>2023</v>
      </c>
      <c r="N1852">
        <f>MONTH(Table1[[#This Row],[order_date]])</f>
        <v>7</v>
      </c>
      <c r="O1852" s="3">
        <f>Table1[[#This Row],[sales]]-Table1[[#This Row],[profit]]</f>
        <v>2334.3599999999997</v>
      </c>
      <c r="P1852" s="3">
        <f>Table1[[#This Row],[sales]]*Table1[[#This Row],[quantity]]</f>
        <v>18821.95</v>
      </c>
      <c r="Q1852" s="9">
        <f>Table1[[#This Row],[delivery_date]]-Table1[[#This Row],[order_date]]</f>
        <v>2</v>
      </c>
    </row>
    <row r="1853" spans="1:17" x14ac:dyDescent="0.35">
      <c r="A1853" t="s">
        <v>1884</v>
      </c>
      <c r="B1853" t="s">
        <v>25</v>
      </c>
      <c r="C1853" t="s">
        <v>33</v>
      </c>
      <c r="D1853" s="2">
        <v>298.94</v>
      </c>
      <c r="E1853">
        <v>0.28000000000000003</v>
      </c>
      <c r="F1853">
        <v>3</v>
      </c>
      <c r="G1853" s="1">
        <v>44995</v>
      </c>
      <c r="H1853" s="1">
        <v>44997</v>
      </c>
      <c r="I1853" t="s">
        <v>31</v>
      </c>
      <c r="J1853" t="s">
        <v>22</v>
      </c>
      <c r="K1853" s="2">
        <v>67.41</v>
      </c>
      <c r="L1853" t="s">
        <v>34</v>
      </c>
      <c r="M1853">
        <f>YEAR(Table1[[#This Row],[order_date]])</f>
        <v>2023</v>
      </c>
      <c r="N1853">
        <f>MONTH(Table1[[#This Row],[order_date]])</f>
        <v>3</v>
      </c>
      <c r="O1853" s="3">
        <f>Table1[[#This Row],[sales]]-Table1[[#This Row],[profit]]</f>
        <v>231.53</v>
      </c>
      <c r="P1853" s="3">
        <f>Table1[[#This Row],[sales]]*Table1[[#This Row],[quantity]]</f>
        <v>896.81999999999994</v>
      </c>
      <c r="Q1853" s="9">
        <f>Table1[[#This Row],[delivery_date]]-Table1[[#This Row],[order_date]]</f>
        <v>2</v>
      </c>
    </row>
    <row r="1854" spans="1:17" x14ac:dyDescent="0.35">
      <c r="A1854" t="s">
        <v>1885</v>
      </c>
      <c r="B1854" t="s">
        <v>41</v>
      </c>
      <c r="C1854" t="s">
        <v>26</v>
      </c>
      <c r="D1854" s="2">
        <v>1629.44</v>
      </c>
      <c r="E1854">
        <v>0.2</v>
      </c>
      <c r="F1854">
        <v>2</v>
      </c>
      <c r="G1854" s="1">
        <v>44989</v>
      </c>
      <c r="H1854" s="1">
        <v>44992</v>
      </c>
      <c r="I1854" t="s">
        <v>31</v>
      </c>
      <c r="J1854" t="s">
        <v>27</v>
      </c>
      <c r="K1854" s="2">
        <v>318.25</v>
      </c>
      <c r="L1854" t="s">
        <v>34</v>
      </c>
      <c r="M1854">
        <f>YEAR(Table1[[#This Row],[order_date]])</f>
        <v>2023</v>
      </c>
      <c r="N1854">
        <f>MONTH(Table1[[#This Row],[order_date]])</f>
        <v>3</v>
      </c>
      <c r="O1854" s="3">
        <f>Table1[[#This Row],[sales]]-Table1[[#This Row],[profit]]</f>
        <v>1311.19</v>
      </c>
      <c r="P1854" s="3">
        <f>Table1[[#This Row],[sales]]*Table1[[#This Row],[quantity]]</f>
        <v>3258.88</v>
      </c>
      <c r="Q1854" s="9">
        <f>Table1[[#This Row],[delivery_date]]-Table1[[#This Row],[order_date]]</f>
        <v>3</v>
      </c>
    </row>
    <row r="1855" spans="1:17" x14ac:dyDescent="0.35">
      <c r="A1855" t="s">
        <v>1886</v>
      </c>
      <c r="B1855" t="s">
        <v>25</v>
      </c>
      <c r="C1855" t="s">
        <v>36</v>
      </c>
      <c r="D1855" s="2">
        <v>4782.66</v>
      </c>
      <c r="E1855">
        <v>0.3</v>
      </c>
      <c r="F1855">
        <v>8</v>
      </c>
      <c r="G1855" s="1">
        <v>45097</v>
      </c>
      <c r="H1855" s="1">
        <v>45104</v>
      </c>
      <c r="I1855" t="s">
        <v>31</v>
      </c>
      <c r="J1855" t="s">
        <v>27</v>
      </c>
      <c r="K1855" s="2">
        <v>1202.5</v>
      </c>
      <c r="L1855" t="s">
        <v>23</v>
      </c>
      <c r="M1855">
        <f>YEAR(Table1[[#This Row],[order_date]])</f>
        <v>2023</v>
      </c>
      <c r="N1855">
        <f>MONTH(Table1[[#This Row],[order_date]])</f>
        <v>6</v>
      </c>
      <c r="O1855" s="3">
        <f>Table1[[#This Row],[sales]]-Table1[[#This Row],[profit]]</f>
        <v>3580.16</v>
      </c>
      <c r="P1855" s="3">
        <f>Table1[[#This Row],[sales]]*Table1[[#This Row],[quantity]]</f>
        <v>38261.279999999999</v>
      </c>
      <c r="Q1855" s="9">
        <f>Table1[[#This Row],[delivery_date]]-Table1[[#This Row],[order_date]]</f>
        <v>7</v>
      </c>
    </row>
    <row r="1856" spans="1:17" x14ac:dyDescent="0.35">
      <c r="A1856" t="s">
        <v>1887</v>
      </c>
      <c r="B1856" t="s">
        <v>19</v>
      </c>
      <c r="C1856" t="s">
        <v>26</v>
      </c>
      <c r="D1856" s="2">
        <v>2187.9499999999998</v>
      </c>
      <c r="E1856">
        <v>0.12</v>
      </c>
      <c r="F1856">
        <v>2</v>
      </c>
      <c r="G1856" s="1">
        <v>45308</v>
      </c>
      <c r="H1856" s="1">
        <v>45313</v>
      </c>
      <c r="I1856" t="s">
        <v>31</v>
      </c>
      <c r="J1856" t="s">
        <v>27</v>
      </c>
      <c r="K1856" s="2">
        <v>258.05</v>
      </c>
      <c r="L1856" t="s">
        <v>34</v>
      </c>
      <c r="M1856">
        <f>YEAR(Table1[[#This Row],[order_date]])</f>
        <v>2024</v>
      </c>
      <c r="N1856">
        <f>MONTH(Table1[[#This Row],[order_date]])</f>
        <v>1</v>
      </c>
      <c r="O1856" s="3">
        <f>Table1[[#This Row],[sales]]-Table1[[#This Row],[profit]]</f>
        <v>1929.8999999999999</v>
      </c>
      <c r="P1856" s="3">
        <f>Table1[[#This Row],[sales]]*Table1[[#This Row],[quantity]]</f>
        <v>4375.8999999999996</v>
      </c>
      <c r="Q1856" s="9">
        <f>Table1[[#This Row],[delivery_date]]-Table1[[#This Row],[order_date]]</f>
        <v>5</v>
      </c>
    </row>
    <row r="1857" spans="1:17" x14ac:dyDescent="0.35">
      <c r="A1857" t="s">
        <v>1888</v>
      </c>
      <c r="B1857" t="s">
        <v>41</v>
      </c>
      <c r="C1857" t="s">
        <v>14</v>
      </c>
      <c r="D1857" s="2">
        <v>1014.84</v>
      </c>
      <c r="E1857">
        <v>0.19</v>
      </c>
      <c r="F1857">
        <v>7</v>
      </c>
      <c r="G1857" s="1">
        <v>45236</v>
      </c>
      <c r="H1857" s="1">
        <v>45241</v>
      </c>
      <c r="I1857" t="s">
        <v>31</v>
      </c>
      <c r="J1857" t="s">
        <v>22</v>
      </c>
      <c r="K1857" s="2">
        <v>91.9</v>
      </c>
      <c r="L1857" t="s">
        <v>39</v>
      </c>
      <c r="M1857">
        <f>YEAR(Table1[[#This Row],[order_date]])</f>
        <v>2023</v>
      </c>
      <c r="N1857">
        <f>MONTH(Table1[[#This Row],[order_date]])</f>
        <v>11</v>
      </c>
      <c r="O1857" s="3">
        <f>Table1[[#This Row],[sales]]-Table1[[#This Row],[profit]]</f>
        <v>922.94</v>
      </c>
      <c r="P1857" s="3">
        <f>Table1[[#This Row],[sales]]*Table1[[#This Row],[quantity]]</f>
        <v>7103.88</v>
      </c>
      <c r="Q1857" s="9">
        <f>Table1[[#This Row],[delivery_date]]-Table1[[#This Row],[order_date]]</f>
        <v>5</v>
      </c>
    </row>
    <row r="1858" spans="1:17" x14ac:dyDescent="0.35">
      <c r="A1858" t="s">
        <v>1889</v>
      </c>
      <c r="B1858" t="s">
        <v>25</v>
      </c>
      <c r="C1858" t="s">
        <v>36</v>
      </c>
      <c r="D1858" s="2">
        <v>2615.36</v>
      </c>
      <c r="E1858">
        <v>0.49</v>
      </c>
      <c r="F1858">
        <v>3</v>
      </c>
      <c r="G1858" s="1">
        <v>45625</v>
      </c>
      <c r="H1858" s="1">
        <v>45629</v>
      </c>
      <c r="I1858" t="s">
        <v>21</v>
      </c>
      <c r="J1858" t="s">
        <v>16</v>
      </c>
      <c r="K1858" s="2">
        <v>413.56</v>
      </c>
      <c r="L1858" t="s">
        <v>48</v>
      </c>
      <c r="M1858">
        <f>YEAR(Table1[[#This Row],[order_date]])</f>
        <v>2024</v>
      </c>
      <c r="N1858">
        <f>MONTH(Table1[[#This Row],[order_date]])</f>
        <v>11</v>
      </c>
      <c r="O1858" s="3">
        <f>Table1[[#This Row],[sales]]-Table1[[#This Row],[profit]]</f>
        <v>2201.8000000000002</v>
      </c>
      <c r="P1858" s="3">
        <f>Table1[[#This Row],[sales]]*Table1[[#This Row],[quantity]]</f>
        <v>7846.08</v>
      </c>
      <c r="Q1858" s="9">
        <f>Table1[[#This Row],[delivery_date]]-Table1[[#This Row],[order_date]]</f>
        <v>4</v>
      </c>
    </row>
    <row r="1859" spans="1:17" x14ac:dyDescent="0.35">
      <c r="A1859" t="s">
        <v>1890</v>
      </c>
      <c r="B1859" t="s">
        <v>25</v>
      </c>
      <c r="C1859" t="s">
        <v>20</v>
      </c>
      <c r="D1859" s="2">
        <v>265.45</v>
      </c>
      <c r="E1859">
        <v>0.47</v>
      </c>
      <c r="F1859">
        <v>4</v>
      </c>
      <c r="G1859" s="1">
        <v>45093</v>
      </c>
      <c r="H1859" s="1">
        <v>45094</v>
      </c>
      <c r="I1859" t="s">
        <v>21</v>
      </c>
      <c r="J1859" t="s">
        <v>16</v>
      </c>
      <c r="K1859" s="2">
        <v>54.84</v>
      </c>
      <c r="L1859" t="s">
        <v>28</v>
      </c>
      <c r="M1859">
        <f>YEAR(Table1[[#This Row],[order_date]])</f>
        <v>2023</v>
      </c>
      <c r="N1859">
        <f>MONTH(Table1[[#This Row],[order_date]])</f>
        <v>6</v>
      </c>
      <c r="O1859" s="3">
        <f>Table1[[#This Row],[sales]]-Table1[[#This Row],[profit]]</f>
        <v>210.60999999999999</v>
      </c>
      <c r="P1859" s="3">
        <f>Table1[[#This Row],[sales]]*Table1[[#This Row],[quantity]]</f>
        <v>1061.8</v>
      </c>
      <c r="Q1859" s="9">
        <f>Table1[[#This Row],[delivery_date]]-Table1[[#This Row],[order_date]]</f>
        <v>1</v>
      </c>
    </row>
    <row r="1860" spans="1:17" x14ac:dyDescent="0.35">
      <c r="A1860" t="s">
        <v>1891</v>
      </c>
      <c r="B1860" t="s">
        <v>13</v>
      </c>
      <c r="C1860" t="s">
        <v>36</v>
      </c>
      <c r="D1860" s="2">
        <v>2628.34</v>
      </c>
      <c r="E1860">
        <v>0.43</v>
      </c>
      <c r="F1860">
        <v>6</v>
      </c>
      <c r="G1860" s="1">
        <v>45650</v>
      </c>
      <c r="H1860" s="1">
        <v>45651</v>
      </c>
      <c r="I1860" t="s">
        <v>15</v>
      </c>
      <c r="J1860" t="s">
        <v>27</v>
      </c>
      <c r="K1860" s="2">
        <v>195.02</v>
      </c>
      <c r="L1860" t="s">
        <v>28</v>
      </c>
      <c r="M1860">
        <f>YEAR(Table1[[#This Row],[order_date]])</f>
        <v>2024</v>
      </c>
      <c r="N1860">
        <f>MONTH(Table1[[#This Row],[order_date]])</f>
        <v>12</v>
      </c>
      <c r="O1860" s="3">
        <f>Table1[[#This Row],[sales]]-Table1[[#This Row],[profit]]</f>
        <v>2433.3200000000002</v>
      </c>
      <c r="P1860" s="3">
        <f>Table1[[#This Row],[sales]]*Table1[[#This Row],[quantity]]</f>
        <v>15770.04</v>
      </c>
      <c r="Q1860" s="9">
        <f>Table1[[#This Row],[delivery_date]]-Table1[[#This Row],[order_date]]</f>
        <v>1</v>
      </c>
    </row>
    <row r="1861" spans="1:17" x14ac:dyDescent="0.35">
      <c r="A1861" t="s">
        <v>1892</v>
      </c>
      <c r="B1861" t="s">
        <v>25</v>
      </c>
      <c r="C1861" t="s">
        <v>33</v>
      </c>
      <c r="D1861" s="2">
        <v>3011.91</v>
      </c>
      <c r="E1861">
        <v>0.39</v>
      </c>
      <c r="F1861">
        <v>3</v>
      </c>
      <c r="G1861" s="1">
        <v>45555</v>
      </c>
      <c r="H1861" s="1">
        <v>45560</v>
      </c>
      <c r="I1861" t="s">
        <v>21</v>
      </c>
      <c r="J1861" t="s">
        <v>22</v>
      </c>
      <c r="K1861" s="2">
        <v>348.8</v>
      </c>
      <c r="L1861" t="s">
        <v>39</v>
      </c>
      <c r="M1861">
        <f>YEAR(Table1[[#This Row],[order_date]])</f>
        <v>2024</v>
      </c>
      <c r="N1861">
        <f>MONTH(Table1[[#This Row],[order_date]])</f>
        <v>9</v>
      </c>
      <c r="O1861" s="3">
        <f>Table1[[#This Row],[sales]]-Table1[[#This Row],[profit]]</f>
        <v>2663.1099999999997</v>
      </c>
      <c r="P1861" s="3">
        <f>Table1[[#This Row],[sales]]*Table1[[#This Row],[quantity]]</f>
        <v>9035.73</v>
      </c>
      <c r="Q1861" s="9">
        <f>Table1[[#This Row],[delivery_date]]-Table1[[#This Row],[order_date]]</f>
        <v>5</v>
      </c>
    </row>
    <row r="1862" spans="1:17" x14ac:dyDescent="0.35">
      <c r="A1862" t="s">
        <v>1893</v>
      </c>
      <c r="B1862" t="s">
        <v>41</v>
      </c>
      <c r="C1862" t="s">
        <v>33</v>
      </c>
      <c r="D1862" s="2">
        <v>1852.7</v>
      </c>
      <c r="E1862">
        <v>0.08</v>
      </c>
      <c r="F1862">
        <v>1</v>
      </c>
      <c r="G1862" s="1">
        <v>45159</v>
      </c>
      <c r="H1862" s="1">
        <v>45165</v>
      </c>
      <c r="I1862" t="s">
        <v>31</v>
      </c>
      <c r="J1862" t="s">
        <v>22</v>
      </c>
      <c r="K1862" s="2">
        <v>170</v>
      </c>
      <c r="L1862" t="s">
        <v>48</v>
      </c>
      <c r="M1862">
        <f>YEAR(Table1[[#This Row],[order_date]])</f>
        <v>2023</v>
      </c>
      <c r="N1862">
        <f>MONTH(Table1[[#This Row],[order_date]])</f>
        <v>8</v>
      </c>
      <c r="O1862" s="3">
        <f>Table1[[#This Row],[sales]]-Table1[[#This Row],[profit]]</f>
        <v>1682.7</v>
      </c>
      <c r="P1862" s="3">
        <f>Table1[[#This Row],[sales]]*Table1[[#This Row],[quantity]]</f>
        <v>1852.7</v>
      </c>
      <c r="Q1862" s="9">
        <f>Table1[[#This Row],[delivery_date]]-Table1[[#This Row],[order_date]]</f>
        <v>6</v>
      </c>
    </row>
    <row r="1863" spans="1:17" x14ac:dyDescent="0.35">
      <c r="A1863" t="s">
        <v>1894</v>
      </c>
      <c r="B1863" t="s">
        <v>41</v>
      </c>
      <c r="C1863" t="s">
        <v>26</v>
      </c>
      <c r="D1863" s="2">
        <v>3836.62</v>
      </c>
      <c r="E1863">
        <v>0.23</v>
      </c>
      <c r="F1863">
        <v>8</v>
      </c>
      <c r="G1863" s="1">
        <v>45089</v>
      </c>
      <c r="H1863" s="1">
        <v>45094</v>
      </c>
      <c r="I1863" t="s">
        <v>31</v>
      </c>
      <c r="J1863" t="s">
        <v>27</v>
      </c>
      <c r="K1863" s="2">
        <v>930.63</v>
      </c>
      <c r="L1863" t="s">
        <v>48</v>
      </c>
      <c r="M1863">
        <f>YEAR(Table1[[#This Row],[order_date]])</f>
        <v>2023</v>
      </c>
      <c r="N1863">
        <f>MONTH(Table1[[#This Row],[order_date]])</f>
        <v>6</v>
      </c>
      <c r="O1863" s="3">
        <f>Table1[[#This Row],[sales]]-Table1[[#This Row],[profit]]</f>
        <v>2905.99</v>
      </c>
      <c r="P1863" s="3">
        <f>Table1[[#This Row],[sales]]*Table1[[#This Row],[quantity]]</f>
        <v>30692.959999999999</v>
      </c>
      <c r="Q1863" s="9">
        <f>Table1[[#This Row],[delivery_date]]-Table1[[#This Row],[order_date]]</f>
        <v>5</v>
      </c>
    </row>
    <row r="1864" spans="1:17" x14ac:dyDescent="0.35">
      <c r="A1864" t="s">
        <v>1895</v>
      </c>
      <c r="B1864" t="s">
        <v>13</v>
      </c>
      <c r="C1864" t="s">
        <v>36</v>
      </c>
      <c r="D1864" s="2">
        <v>765</v>
      </c>
      <c r="E1864">
        <v>0.36</v>
      </c>
      <c r="F1864">
        <v>4</v>
      </c>
      <c r="G1864" s="1">
        <v>45519</v>
      </c>
      <c r="H1864" s="1">
        <v>45521</v>
      </c>
      <c r="I1864" t="s">
        <v>21</v>
      </c>
      <c r="J1864" t="s">
        <v>16</v>
      </c>
      <c r="K1864" s="2">
        <v>172.98</v>
      </c>
      <c r="L1864" t="s">
        <v>17</v>
      </c>
      <c r="M1864">
        <f>YEAR(Table1[[#This Row],[order_date]])</f>
        <v>2024</v>
      </c>
      <c r="N1864">
        <f>MONTH(Table1[[#This Row],[order_date]])</f>
        <v>8</v>
      </c>
      <c r="O1864" s="3">
        <f>Table1[[#This Row],[sales]]-Table1[[#This Row],[profit]]</f>
        <v>592.02</v>
      </c>
      <c r="P1864" s="3">
        <f>Table1[[#This Row],[sales]]*Table1[[#This Row],[quantity]]</f>
        <v>3060</v>
      </c>
      <c r="Q1864" s="9">
        <f>Table1[[#This Row],[delivery_date]]-Table1[[#This Row],[order_date]]</f>
        <v>2</v>
      </c>
    </row>
    <row r="1865" spans="1:17" x14ac:dyDescent="0.35">
      <c r="A1865" t="s">
        <v>1896</v>
      </c>
      <c r="B1865" t="s">
        <v>41</v>
      </c>
      <c r="C1865" t="s">
        <v>20</v>
      </c>
      <c r="D1865" s="2">
        <v>4403.1000000000004</v>
      </c>
      <c r="E1865">
        <v>0.13</v>
      </c>
      <c r="F1865">
        <v>1</v>
      </c>
      <c r="G1865" s="1">
        <v>45430</v>
      </c>
      <c r="H1865" s="1">
        <v>45433</v>
      </c>
      <c r="I1865" t="s">
        <v>31</v>
      </c>
      <c r="J1865" t="s">
        <v>27</v>
      </c>
      <c r="K1865" s="2">
        <v>908.6</v>
      </c>
      <c r="L1865" t="s">
        <v>28</v>
      </c>
      <c r="M1865">
        <f>YEAR(Table1[[#This Row],[order_date]])</f>
        <v>2024</v>
      </c>
      <c r="N1865">
        <f>MONTH(Table1[[#This Row],[order_date]])</f>
        <v>5</v>
      </c>
      <c r="O1865" s="3">
        <f>Table1[[#This Row],[sales]]-Table1[[#This Row],[profit]]</f>
        <v>3494.5000000000005</v>
      </c>
      <c r="P1865" s="3">
        <f>Table1[[#This Row],[sales]]*Table1[[#This Row],[quantity]]</f>
        <v>4403.1000000000004</v>
      </c>
      <c r="Q1865" s="9">
        <f>Table1[[#This Row],[delivery_date]]-Table1[[#This Row],[order_date]]</f>
        <v>3</v>
      </c>
    </row>
    <row r="1866" spans="1:17" x14ac:dyDescent="0.35">
      <c r="A1866" t="s">
        <v>1897</v>
      </c>
      <c r="B1866" t="s">
        <v>19</v>
      </c>
      <c r="C1866" t="s">
        <v>33</v>
      </c>
      <c r="D1866" s="2">
        <v>4781.68</v>
      </c>
      <c r="E1866">
        <v>0.02</v>
      </c>
      <c r="F1866">
        <v>2</v>
      </c>
      <c r="G1866" s="1">
        <v>45191</v>
      </c>
      <c r="H1866" s="1">
        <v>45196</v>
      </c>
      <c r="I1866" t="s">
        <v>15</v>
      </c>
      <c r="J1866" t="s">
        <v>22</v>
      </c>
      <c r="K1866" s="2">
        <v>792.64</v>
      </c>
      <c r="L1866" t="s">
        <v>48</v>
      </c>
      <c r="M1866">
        <f>YEAR(Table1[[#This Row],[order_date]])</f>
        <v>2023</v>
      </c>
      <c r="N1866">
        <f>MONTH(Table1[[#This Row],[order_date]])</f>
        <v>9</v>
      </c>
      <c r="O1866" s="3">
        <f>Table1[[#This Row],[sales]]-Table1[[#This Row],[profit]]</f>
        <v>3989.0400000000004</v>
      </c>
      <c r="P1866" s="3">
        <f>Table1[[#This Row],[sales]]*Table1[[#This Row],[quantity]]</f>
        <v>9563.36</v>
      </c>
      <c r="Q1866" s="9">
        <f>Table1[[#This Row],[delivery_date]]-Table1[[#This Row],[order_date]]</f>
        <v>5</v>
      </c>
    </row>
    <row r="1867" spans="1:17" x14ac:dyDescent="0.35">
      <c r="A1867" t="s">
        <v>1898</v>
      </c>
      <c r="B1867" t="s">
        <v>41</v>
      </c>
      <c r="C1867" t="s">
        <v>20</v>
      </c>
      <c r="D1867" s="2">
        <v>106.05</v>
      </c>
      <c r="E1867">
        <v>0.21</v>
      </c>
      <c r="F1867">
        <v>6</v>
      </c>
      <c r="G1867" s="1">
        <v>45432</v>
      </c>
      <c r="H1867" s="1">
        <v>45436</v>
      </c>
      <c r="I1867" t="s">
        <v>21</v>
      </c>
      <c r="J1867" t="s">
        <v>22</v>
      </c>
      <c r="K1867" s="2">
        <v>17.170000000000002</v>
      </c>
      <c r="L1867" t="s">
        <v>48</v>
      </c>
      <c r="M1867">
        <f>YEAR(Table1[[#This Row],[order_date]])</f>
        <v>2024</v>
      </c>
      <c r="N1867">
        <f>MONTH(Table1[[#This Row],[order_date]])</f>
        <v>5</v>
      </c>
      <c r="O1867" s="3">
        <f>Table1[[#This Row],[sales]]-Table1[[#This Row],[profit]]</f>
        <v>88.88</v>
      </c>
      <c r="P1867" s="3">
        <f>Table1[[#This Row],[sales]]*Table1[[#This Row],[quantity]]</f>
        <v>636.29999999999995</v>
      </c>
      <c r="Q1867" s="9">
        <f>Table1[[#This Row],[delivery_date]]-Table1[[#This Row],[order_date]]</f>
        <v>4</v>
      </c>
    </row>
    <row r="1868" spans="1:17" x14ac:dyDescent="0.35">
      <c r="A1868" t="s">
        <v>1899</v>
      </c>
      <c r="B1868" t="s">
        <v>41</v>
      </c>
      <c r="C1868" t="s">
        <v>14</v>
      </c>
      <c r="D1868" s="2">
        <v>4229.34</v>
      </c>
      <c r="E1868">
        <v>0.21</v>
      </c>
      <c r="F1868">
        <v>1</v>
      </c>
      <c r="G1868" s="1">
        <v>45561</v>
      </c>
      <c r="H1868" s="1">
        <v>45565</v>
      </c>
      <c r="I1868" t="s">
        <v>21</v>
      </c>
      <c r="J1868" t="s">
        <v>16</v>
      </c>
      <c r="K1868" s="2">
        <v>758.52</v>
      </c>
      <c r="L1868" t="s">
        <v>28</v>
      </c>
      <c r="M1868">
        <f>YEAR(Table1[[#This Row],[order_date]])</f>
        <v>2024</v>
      </c>
      <c r="N1868">
        <f>MONTH(Table1[[#This Row],[order_date]])</f>
        <v>9</v>
      </c>
      <c r="O1868" s="3">
        <f>Table1[[#This Row],[sales]]-Table1[[#This Row],[profit]]</f>
        <v>3470.82</v>
      </c>
      <c r="P1868" s="3">
        <f>Table1[[#This Row],[sales]]*Table1[[#This Row],[quantity]]</f>
        <v>4229.34</v>
      </c>
      <c r="Q1868" s="9">
        <f>Table1[[#This Row],[delivery_date]]-Table1[[#This Row],[order_date]]</f>
        <v>4</v>
      </c>
    </row>
    <row r="1869" spans="1:17" x14ac:dyDescent="0.35">
      <c r="A1869" t="s">
        <v>1900</v>
      </c>
      <c r="B1869" t="s">
        <v>25</v>
      </c>
      <c r="C1869" t="s">
        <v>33</v>
      </c>
      <c r="D1869" s="2">
        <v>2579.92</v>
      </c>
      <c r="E1869">
        <v>0.03</v>
      </c>
      <c r="F1869">
        <v>9</v>
      </c>
      <c r="G1869" s="1">
        <v>44986</v>
      </c>
      <c r="H1869" s="1">
        <v>44992</v>
      </c>
      <c r="I1869" t="s">
        <v>15</v>
      </c>
      <c r="J1869" t="s">
        <v>27</v>
      </c>
      <c r="K1869" s="2">
        <v>656.93</v>
      </c>
      <c r="L1869" t="s">
        <v>23</v>
      </c>
      <c r="M1869">
        <f>YEAR(Table1[[#This Row],[order_date]])</f>
        <v>2023</v>
      </c>
      <c r="N1869">
        <f>MONTH(Table1[[#This Row],[order_date]])</f>
        <v>3</v>
      </c>
      <c r="O1869" s="3">
        <f>Table1[[#This Row],[sales]]-Table1[[#This Row],[profit]]</f>
        <v>1922.9900000000002</v>
      </c>
      <c r="P1869" s="3">
        <f>Table1[[#This Row],[sales]]*Table1[[#This Row],[quantity]]</f>
        <v>23219.279999999999</v>
      </c>
      <c r="Q1869" s="9">
        <f>Table1[[#This Row],[delivery_date]]-Table1[[#This Row],[order_date]]</f>
        <v>6</v>
      </c>
    </row>
    <row r="1870" spans="1:17" x14ac:dyDescent="0.35">
      <c r="A1870" t="s">
        <v>1901</v>
      </c>
      <c r="B1870" t="s">
        <v>25</v>
      </c>
      <c r="C1870" t="s">
        <v>26</v>
      </c>
      <c r="D1870" s="2">
        <v>2360.89</v>
      </c>
      <c r="E1870">
        <v>0.16</v>
      </c>
      <c r="F1870">
        <v>7</v>
      </c>
      <c r="G1870" s="1">
        <v>44988</v>
      </c>
      <c r="H1870" s="1">
        <v>44995</v>
      </c>
      <c r="I1870" t="s">
        <v>21</v>
      </c>
      <c r="J1870" t="s">
        <v>16</v>
      </c>
      <c r="K1870" s="2">
        <v>469.93</v>
      </c>
      <c r="L1870" t="s">
        <v>17</v>
      </c>
      <c r="M1870">
        <f>YEAR(Table1[[#This Row],[order_date]])</f>
        <v>2023</v>
      </c>
      <c r="N1870">
        <f>MONTH(Table1[[#This Row],[order_date]])</f>
        <v>3</v>
      </c>
      <c r="O1870" s="3">
        <f>Table1[[#This Row],[sales]]-Table1[[#This Row],[profit]]</f>
        <v>1890.9599999999998</v>
      </c>
      <c r="P1870" s="3">
        <f>Table1[[#This Row],[sales]]*Table1[[#This Row],[quantity]]</f>
        <v>16526.23</v>
      </c>
      <c r="Q1870" s="9">
        <f>Table1[[#This Row],[delivery_date]]-Table1[[#This Row],[order_date]]</f>
        <v>7</v>
      </c>
    </row>
    <row r="1871" spans="1:17" x14ac:dyDescent="0.35">
      <c r="A1871" t="s">
        <v>1902</v>
      </c>
      <c r="B1871" t="s">
        <v>41</v>
      </c>
      <c r="C1871" t="s">
        <v>14</v>
      </c>
      <c r="D1871" s="2">
        <v>1269.53</v>
      </c>
      <c r="E1871">
        <v>0.46</v>
      </c>
      <c r="F1871">
        <v>8</v>
      </c>
      <c r="G1871" s="1">
        <v>45032</v>
      </c>
      <c r="H1871" s="1">
        <v>45037</v>
      </c>
      <c r="I1871" t="s">
        <v>21</v>
      </c>
      <c r="J1871" t="s">
        <v>16</v>
      </c>
      <c r="K1871" s="2">
        <v>300.39</v>
      </c>
      <c r="L1871" t="s">
        <v>28</v>
      </c>
      <c r="M1871">
        <f>YEAR(Table1[[#This Row],[order_date]])</f>
        <v>2023</v>
      </c>
      <c r="N1871">
        <f>MONTH(Table1[[#This Row],[order_date]])</f>
        <v>4</v>
      </c>
      <c r="O1871" s="3">
        <f>Table1[[#This Row],[sales]]-Table1[[#This Row],[profit]]</f>
        <v>969.14</v>
      </c>
      <c r="P1871" s="3">
        <f>Table1[[#This Row],[sales]]*Table1[[#This Row],[quantity]]</f>
        <v>10156.24</v>
      </c>
      <c r="Q1871" s="9">
        <f>Table1[[#This Row],[delivery_date]]-Table1[[#This Row],[order_date]]</f>
        <v>5</v>
      </c>
    </row>
    <row r="1872" spans="1:17" x14ac:dyDescent="0.35">
      <c r="A1872" t="s">
        <v>1903</v>
      </c>
      <c r="B1872" t="s">
        <v>13</v>
      </c>
      <c r="C1872" t="s">
        <v>36</v>
      </c>
      <c r="D1872" s="2">
        <v>2291.89</v>
      </c>
      <c r="E1872">
        <v>0.13</v>
      </c>
      <c r="F1872">
        <v>8</v>
      </c>
      <c r="G1872" s="1">
        <v>45070</v>
      </c>
      <c r="H1872" s="1">
        <v>45071</v>
      </c>
      <c r="I1872" t="s">
        <v>21</v>
      </c>
      <c r="J1872" t="s">
        <v>27</v>
      </c>
      <c r="K1872" s="2">
        <v>264.25</v>
      </c>
      <c r="L1872" t="s">
        <v>48</v>
      </c>
      <c r="M1872">
        <f>YEAR(Table1[[#This Row],[order_date]])</f>
        <v>2023</v>
      </c>
      <c r="N1872">
        <f>MONTH(Table1[[#This Row],[order_date]])</f>
        <v>5</v>
      </c>
      <c r="O1872" s="3">
        <f>Table1[[#This Row],[sales]]-Table1[[#This Row],[profit]]</f>
        <v>2027.6399999999999</v>
      </c>
      <c r="P1872" s="3">
        <f>Table1[[#This Row],[sales]]*Table1[[#This Row],[quantity]]</f>
        <v>18335.12</v>
      </c>
      <c r="Q1872" s="9">
        <f>Table1[[#This Row],[delivery_date]]-Table1[[#This Row],[order_date]]</f>
        <v>1</v>
      </c>
    </row>
    <row r="1873" spans="1:17" x14ac:dyDescent="0.35">
      <c r="A1873" t="s">
        <v>1904</v>
      </c>
      <c r="B1873" t="s">
        <v>25</v>
      </c>
      <c r="C1873" t="s">
        <v>20</v>
      </c>
      <c r="D1873" s="2">
        <v>4757.09</v>
      </c>
      <c r="E1873">
        <v>0.28000000000000003</v>
      </c>
      <c r="F1873">
        <v>6</v>
      </c>
      <c r="G1873" s="1">
        <v>45326</v>
      </c>
      <c r="H1873" s="1">
        <v>45329</v>
      </c>
      <c r="I1873" t="s">
        <v>15</v>
      </c>
      <c r="J1873" t="s">
        <v>22</v>
      </c>
      <c r="K1873" s="2">
        <v>806.05</v>
      </c>
      <c r="L1873" t="s">
        <v>28</v>
      </c>
      <c r="M1873">
        <f>YEAR(Table1[[#This Row],[order_date]])</f>
        <v>2024</v>
      </c>
      <c r="N1873">
        <f>MONTH(Table1[[#This Row],[order_date]])</f>
        <v>2</v>
      </c>
      <c r="O1873" s="3">
        <f>Table1[[#This Row],[sales]]-Table1[[#This Row],[profit]]</f>
        <v>3951.04</v>
      </c>
      <c r="P1873" s="3">
        <f>Table1[[#This Row],[sales]]*Table1[[#This Row],[quantity]]</f>
        <v>28542.54</v>
      </c>
      <c r="Q1873" s="9">
        <f>Table1[[#This Row],[delivery_date]]-Table1[[#This Row],[order_date]]</f>
        <v>3</v>
      </c>
    </row>
    <row r="1874" spans="1:17" x14ac:dyDescent="0.35">
      <c r="A1874" t="s">
        <v>1905</v>
      </c>
      <c r="B1874" t="s">
        <v>13</v>
      </c>
      <c r="C1874" t="s">
        <v>33</v>
      </c>
      <c r="D1874" s="2">
        <v>1132.8599999999999</v>
      </c>
      <c r="E1874">
        <v>0.24</v>
      </c>
      <c r="F1874">
        <v>8</v>
      </c>
      <c r="G1874" s="1">
        <v>45470</v>
      </c>
      <c r="H1874" s="1">
        <v>45474</v>
      </c>
      <c r="I1874" t="s">
        <v>21</v>
      </c>
      <c r="J1874" t="s">
        <v>16</v>
      </c>
      <c r="K1874" s="2">
        <v>235.18</v>
      </c>
      <c r="L1874" t="s">
        <v>48</v>
      </c>
      <c r="M1874">
        <f>YEAR(Table1[[#This Row],[order_date]])</f>
        <v>2024</v>
      </c>
      <c r="N1874">
        <f>MONTH(Table1[[#This Row],[order_date]])</f>
        <v>6</v>
      </c>
      <c r="O1874" s="3">
        <f>Table1[[#This Row],[sales]]-Table1[[#This Row],[profit]]</f>
        <v>897.67999999999984</v>
      </c>
      <c r="P1874" s="3">
        <f>Table1[[#This Row],[sales]]*Table1[[#This Row],[quantity]]</f>
        <v>9062.8799999999992</v>
      </c>
      <c r="Q1874" s="9">
        <f>Table1[[#This Row],[delivery_date]]-Table1[[#This Row],[order_date]]</f>
        <v>4</v>
      </c>
    </row>
    <row r="1875" spans="1:17" x14ac:dyDescent="0.35">
      <c r="A1875" t="s">
        <v>1906</v>
      </c>
      <c r="B1875" t="s">
        <v>41</v>
      </c>
      <c r="C1875" t="s">
        <v>14</v>
      </c>
      <c r="D1875" s="2">
        <v>977.3</v>
      </c>
      <c r="E1875">
        <v>0.43</v>
      </c>
      <c r="F1875">
        <v>7</v>
      </c>
      <c r="G1875" s="1">
        <v>45284</v>
      </c>
      <c r="H1875" s="1">
        <v>45289</v>
      </c>
      <c r="I1875" t="s">
        <v>31</v>
      </c>
      <c r="J1875" t="s">
        <v>27</v>
      </c>
      <c r="K1875" s="2">
        <v>125.86</v>
      </c>
      <c r="L1875" t="s">
        <v>48</v>
      </c>
      <c r="M1875">
        <f>YEAR(Table1[[#This Row],[order_date]])</f>
        <v>2023</v>
      </c>
      <c r="N1875">
        <f>MONTH(Table1[[#This Row],[order_date]])</f>
        <v>12</v>
      </c>
      <c r="O1875" s="3">
        <f>Table1[[#This Row],[sales]]-Table1[[#This Row],[profit]]</f>
        <v>851.43999999999994</v>
      </c>
      <c r="P1875" s="3">
        <f>Table1[[#This Row],[sales]]*Table1[[#This Row],[quantity]]</f>
        <v>6841.0999999999995</v>
      </c>
      <c r="Q1875" s="9">
        <f>Table1[[#This Row],[delivery_date]]-Table1[[#This Row],[order_date]]</f>
        <v>5</v>
      </c>
    </row>
    <row r="1876" spans="1:17" x14ac:dyDescent="0.35">
      <c r="A1876" t="s">
        <v>1907</v>
      </c>
      <c r="B1876" t="s">
        <v>41</v>
      </c>
      <c r="C1876" t="s">
        <v>14</v>
      </c>
      <c r="D1876" s="2">
        <v>1285.29</v>
      </c>
      <c r="E1876">
        <v>0.33</v>
      </c>
      <c r="F1876">
        <v>1</v>
      </c>
      <c r="G1876" s="1">
        <v>45413</v>
      </c>
      <c r="H1876" s="1">
        <v>45420</v>
      </c>
      <c r="I1876" t="s">
        <v>15</v>
      </c>
      <c r="J1876" t="s">
        <v>16</v>
      </c>
      <c r="K1876" s="2">
        <v>231.18</v>
      </c>
      <c r="L1876" t="s">
        <v>34</v>
      </c>
      <c r="M1876">
        <f>YEAR(Table1[[#This Row],[order_date]])</f>
        <v>2024</v>
      </c>
      <c r="N1876">
        <f>MONTH(Table1[[#This Row],[order_date]])</f>
        <v>5</v>
      </c>
      <c r="O1876" s="3">
        <f>Table1[[#This Row],[sales]]-Table1[[#This Row],[profit]]</f>
        <v>1054.1099999999999</v>
      </c>
      <c r="P1876" s="3">
        <f>Table1[[#This Row],[sales]]*Table1[[#This Row],[quantity]]</f>
        <v>1285.29</v>
      </c>
      <c r="Q1876" s="9">
        <f>Table1[[#This Row],[delivery_date]]-Table1[[#This Row],[order_date]]</f>
        <v>7</v>
      </c>
    </row>
    <row r="1877" spans="1:17" x14ac:dyDescent="0.35">
      <c r="A1877" t="s">
        <v>1908</v>
      </c>
      <c r="B1877" t="s">
        <v>19</v>
      </c>
      <c r="C1877" t="s">
        <v>33</v>
      </c>
      <c r="D1877" s="2">
        <v>2803.99</v>
      </c>
      <c r="E1877">
        <v>0.08</v>
      </c>
      <c r="F1877">
        <v>3</v>
      </c>
      <c r="G1877" s="1">
        <v>45173</v>
      </c>
      <c r="H1877" s="1">
        <v>45178</v>
      </c>
      <c r="I1877" t="s">
        <v>15</v>
      </c>
      <c r="J1877" t="s">
        <v>22</v>
      </c>
      <c r="K1877" s="2">
        <v>729.11</v>
      </c>
      <c r="L1877" t="s">
        <v>23</v>
      </c>
      <c r="M1877">
        <f>YEAR(Table1[[#This Row],[order_date]])</f>
        <v>2023</v>
      </c>
      <c r="N1877">
        <f>MONTH(Table1[[#This Row],[order_date]])</f>
        <v>9</v>
      </c>
      <c r="O1877" s="3">
        <f>Table1[[#This Row],[sales]]-Table1[[#This Row],[profit]]</f>
        <v>2074.8799999999997</v>
      </c>
      <c r="P1877" s="3">
        <f>Table1[[#This Row],[sales]]*Table1[[#This Row],[quantity]]</f>
        <v>8411.9699999999993</v>
      </c>
      <c r="Q1877" s="9">
        <f>Table1[[#This Row],[delivery_date]]-Table1[[#This Row],[order_date]]</f>
        <v>5</v>
      </c>
    </row>
    <row r="1878" spans="1:17" x14ac:dyDescent="0.35">
      <c r="A1878" t="s">
        <v>1909</v>
      </c>
      <c r="B1878" t="s">
        <v>25</v>
      </c>
      <c r="C1878" t="s">
        <v>36</v>
      </c>
      <c r="D1878" s="2">
        <v>4658.47</v>
      </c>
      <c r="E1878">
        <v>7.0000000000000007E-2</v>
      </c>
      <c r="F1878">
        <v>9</v>
      </c>
      <c r="G1878" s="1">
        <v>45158</v>
      </c>
      <c r="H1878" s="1">
        <v>45165</v>
      </c>
      <c r="I1878" t="s">
        <v>31</v>
      </c>
      <c r="J1878" t="s">
        <v>22</v>
      </c>
      <c r="K1878" s="2">
        <v>323.01</v>
      </c>
      <c r="L1878" t="s">
        <v>23</v>
      </c>
      <c r="M1878">
        <f>YEAR(Table1[[#This Row],[order_date]])</f>
        <v>2023</v>
      </c>
      <c r="N1878">
        <f>MONTH(Table1[[#This Row],[order_date]])</f>
        <v>8</v>
      </c>
      <c r="O1878" s="3">
        <f>Table1[[#This Row],[sales]]-Table1[[#This Row],[profit]]</f>
        <v>4335.46</v>
      </c>
      <c r="P1878" s="3">
        <f>Table1[[#This Row],[sales]]*Table1[[#This Row],[quantity]]</f>
        <v>41926.230000000003</v>
      </c>
      <c r="Q1878" s="9">
        <f>Table1[[#This Row],[delivery_date]]-Table1[[#This Row],[order_date]]</f>
        <v>7</v>
      </c>
    </row>
    <row r="1879" spans="1:17" x14ac:dyDescent="0.35">
      <c r="A1879" t="s">
        <v>1910</v>
      </c>
      <c r="B1879" t="s">
        <v>41</v>
      </c>
      <c r="C1879" t="s">
        <v>36</v>
      </c>
      <c r="D1879" s="2">
        <v>2912.02</v>
      </c>
      <c r="E1879">
        <v>0.28000000000000003</v>
      </c>
      <c r="F1879">
        <v>8</v>
      </c>
      <c r="G1879" s="1">
        <v>44964</v>
      </c>
      <c r="H1879" s="1">
        <v>44966</v>
      </c>
      <c r="I1879" t="s">
        <v>31</v>
      </c>
      <c r="J1879" t="s">
        <v>27</v>
      </c>
      <c r="K1879" s="2">
        <v>734.54</v>
      </c>
      <c r="L1879" t="s">
        <v>39</v>
      </c>
      <c r="M1879">
        <f>YEAR(Table1[[#This Row],[order_date]])</f>
        <v>2023</v>
      </c>
      <c r="N1879">
        <f>MONTH(Table1[[#This Row],[order_date]])</f>
        <v>2</v>
      </c>
      <c r="O1879" s="3">
        <f>Table1[[#This Row],[sales]]-Table1[[#This Row],[profit]]</f>
        <v>2177.48</v>
      </c>
      <c r="P1879" s="3">
        <f>Table1[[#This Row],[sales]]*Table1[[#This Row],[quantity]]</f>
        <v>23296.16</v>
      </c>
      <c r="Q1879" s="9">
        <f>Table1[[#This Row],[delivery_date]]-Table1[[#This Row],[order_date]]</f>
        <v>2</v>
      </c>
    </row>
    <row r="1880" spans="1:17" x14ac:dyDescent="0.35">
      <c r="A1880" t="s">
        <v>1911</v>
      </c>
      <c r="B1880" t="s">
        <v>19</v>
      </c>
      <c r="C1880" t="s">
        <v>26</v>
      </c>
      <c r="D1880" s="2">
        <v>1293.06</v>
      </c>
      <c r="E1880">
        <v>0.02</v>
      </c>
      <c r="F1880">
        <v>5</v>
      </c>
      <c r="G1880" s="1">
        <v>45605</v>
      </c>
      <c r="H1880" s="1">
        <v>45609</v>
      </c>
      <c r="I1880" t="s">
        <v>31</v>
      </c>
      <c r="J1880" t="s">
        <v>22</v>
      </c>
      <c r="K1880" s="2">
        <v>259.63</v>
      </c>
      <c r="L1880" t="s">
        <v>34</v>
      </c>
      <c r="M1880">
        <f>YEAR(Table1[[#This Row],[order_date]])</f>
        <v>2024</v>
      </c>
      <c r="N1880">
        <f>MONTH(Table1[[#This Row],[order_date]])</f>
        <v>11</v>
      </c>
      <c r="O1880" s="3">
        <f>Table1[[#This Row],[sales]]-Table1[[#This Row],[profit]]</f>
        <v>1033.4299999999998</v>
      </c>
      <c r="P1880" s="3">
        <f>Table1[[#This Row],[sales]]*Table1[[#This Row],[quantity]]</f>
        <v>6465.2999999999993</v>
      </c>
      <c r="Q1880" s="9">
        <f>Table1[[#This Row],[delivery_date]]-Table1[[#This Row],[order_date]]</f>
        <v>4</v>
      </c>
    </row>
    <row r="1881" spans="1:17" x14ac:dyDescent="0.35">
      <c r="A1881" t="s">
        <v>1912</v>
      </c>
      <c r="B1881" t="s">
        <v>25</v>
      </c>
      <c r="C1881" t="s">
        <v>36</v>
      </c>
      <c r="D1881" s="2">
        <v>2258.2199999999998</v>
      </c>
      <c r="E1881">
        <v>0.2</v>
      </c>
      <c r="F1881">
        <v>1</v>
      </c>
      <c r="G1881" s="1">
        <v>45372</v>
      </c>
      <c r="H1881" s="1">
        <v>45374</v>
      </c>
      <c r="I1881" t="s">
        <v>31</v>
      </c>
      <c r="J1881" t="s">
        <v>27</v>
      </c>
      <c r="K1881" s="2">
        <v>345.1</v>
      </c>
      <c r="L1881" t="s">
        <v>39</v>
      </c>
      <c r="M1881">
        <f>YEAR(Table1[[#This Row],[order_date]])</f>
        <v>2024</v>
      </c>
      <c r="N1881">
        <f>MONTH(Table1[[#This Row],[order_date]])</f>
        <v>3</v>
      </c>
      <c r="O1881" s="3">
        <f>Table1[[#This Row],[sales]]-Table1[[#This Row],[profit]]</f>
        <v>1913.12</v>
      </c>
      <c r="P1881" s="3">
        <f>Table1[[#This Row],[sales]]*Table1[[#This Row],[quantity]]</f>
        <v>2258.2199999999998</v>
      </c>
      <c r="Q1881" s="9">
        <f>Table1[[#This Row],[delivery_date]]-Table1[[#This Row],[order_date]]</f>
        <v>2</v>
      </c>
    </row>
    <row r="1882" spans="1:17" x14ac:dyDescent="0.35">
      <c r="A1882" t="s">
        <v>1913</v>
      </c>
      <c r="B1882" t="s">
        <v>41</v>
      </c>
      <c r="C1882" t="s">
        <v>26</v>
      </c>
      <c r="D1882" s="2">
        <v>2012.96</v>
      </c>
      <c r="E1882">
        <v>0.2</v>
      </c>
      <c r="F1882">
        <v>2</v>
      </c>
      <c r="G1882" s="1">
        <v>45373</v>
      </c>
      <c r="H1882" s="1">
        <v>45376</v>
      </c>
      <c r="I1882" t="s">
        <v>21</v>
      </c>
      <c r="J1882" t="s">
        <v>27</v>
      </c>
      <c r="K1882" s="2">
        <v>383.09</v>
      </c>
      <c r="L1882" t="s">
        <v>34</v>
      </c>
      <c r="M1882">
        <f>YEAR(Table1[[#This Row],[order_date]])</f>
        <v>2024</v>
      </c>
      <c r="N1882">
        <f>MONTH(Table1[[#This Row],[order_date]])</f>
        <v>3</v>
      </c>
      <c r="O1882" s="3">
        <f>Table1[[#This Row],[sales]]-Table1[[#This Row],[profit]]</f>
        <v>1629.8700000000001</v>
      </c>
      <c r="P1882" s="3">
        <f>Table1[[#This Row],[sales]]*Table1[[#This Row],[quantity]]</f>
        <v>4025.92</v>
      </c>
      <c r="Q1882" s="9">
        <f>Table1[[#This Row],[delivery_date]]-Table1[[#This Row],[order_date]]</f>
        <v>3</v>
      </c>
    </row>
    <row r="1883" spans="1:17" x14ac:dyDescent="0.35">
      <c r="A1883" t="s">
        <v>1914</v>
      </c>
      <c r="B1883" t="s">
        <v>41</v>
      </c>
      <c r="C1883" t="s">
        <v>14</v>
      </c>
      <c r="D1883" s="2">
        <v>328.19</v>
      </c>
      <c r="E1883">
        <v>0.1</v>
      </c>
      <c r="F1883">
        <v>9</v>
      </c>
      <c r="G1883" s="1">
        <v>45543</v>
      </c>
      <c r="H1883" s="1">
        <v>45546</v>
      </c>
      <c r="I1883" t="s">
        <v>15</v>
      </c>
      <c r="J1883" t="s">
        <v>27</v>
      </c>
      <c r="K1883" s="2">
        <v>66.13</v>
      </c>
      <c r="L1883" t="s">
        <v>28</v>
      </c>
      <c r="M1883">
        <f>YEAR(Table1[[#This Row],[order_date]])</f>
        <v>2024</v>
      </c>
      <c r="N1883">
        <f>MONTH(Table1[[#This Row],[order_date]])</f>
        <v>9</v>
      </c>
      <c r="O1883" s="3">
        <f>Table1[[#This Row],[sales]]-Table1[[#This Row],[profit]]</f>
        <v>262.06</v>
      </c>
      <c r="P1883" s="3">
        <f>Table1[[#This Row],[sales]]*Table1[[#This Row],[quantity]]</f>
        <v>2953.71</v>
      </c>
      <c r="Q1883" s="9">
        <f>Table1[[#This Row],[delivery_date]]-Table1[[#This Row],[order_date]]</f>
        <v>3</v>
      </c>
    </row>
    <row r="1884" spans="1:17" x14ac:dyDescent="0.35">
      <c r="A1884" t="s">
        <v>1915</v>
      </c>
      <c r="B1884" t="s">
        <v>25</v>
      </c>
      <c r="C1884" t="s">
        <v>33</v>
      </c>
      <c r="D1884" s="2">
        <v>2602.15</v>
      </c>
      <c r="E1884">
        <v>0.15</v>
      </c>
      <c r="F1884">
        <v>8</v>
      </c>
      <c r="G1884" s="1">
        <v>44942</v>
      </c>
      <c r="H1884" s="1">
        <v>44948</v>
      </c>
      <c r="I1884" t="s">
        <v>31</v>
      </c>
      <c r="J1884" t="s">
        <v>22</v>
      </c>
      <c r="K1884" s="2">
        <v>638</v>
      </c>
      <c r="L1884" t="s">
        <v>48</v>
      </c>
      <c r="M1884">
        <f>YEAR(Table1[[#This Row],[order_date]])</f>
        <v>2023</v>
      </c>
      <c r="N1884">
        <f>MONTH(Table1[[#This Row],[order_date]])</f>
        <v>1</v>
      </c>
      <c r="O1884" s="3">
        <f>Table1[[#This Row],[sales]]-Table1[[#This Row],[profit]]</f>
        <v>1964.15</v>
      </c>
      <c r="P1884" s="3">
        <f>Table1[[#This Row],[sales]]*Table1[[#This Row],[quantity]]</f>
        <v>20817.2</v>
      </c>
      <c r="Q1884" s="9">
        <f>Table1[[#This Row],[delivery_date]]-Table1[[#This Row],[order_date]]</f>
        <v>6</v>
      </c>
    </row>
    <row r="1885" spans="1:17" x14ac:dyDescent="0.35">
      <c r="A1885" t="s">
        <v>1916</v>
      </c>
      <c r="B1885" t="s">
        <v>25</v>
      </c>
      <c r="C1885" t="s">
        <v>36</v>
      </c>
      <c r="D1885" s="2">
        <v>717.43</v>
      </c>
      <c r="E1885">
        <v>0.16</v>
      </c>
      <c r="F1885">
        <v>9</v>
      </c>
      <c r="G1885" s="1">
        <v>44980</v>
      </c>
      <c r="H1885" s="1">
        <v>44984</v>
      </c>
      <c r="I1885" t="s">
        <v>21</v>
      </c>
      <c r="J1885" t="s">
        <v>27</v>
      </c>
      <c r="K1885" s="2">
        <v>179.74</v>
      </c>
      <c r="L1885" t="s">
        <v>39</v>
      </c>
      <c r="M1885">
        <f>YEAR(Table1[[#This Row],[order_date]])</f>
        <v>2023</v>
      </c>
      <c r="N1885">
        <f>MONTH(Table1[[#This Row],[order_date]])</f>
        <v>2</v>
      </c>
      <c r="O1885" s="3">
        <f>Table1[[#This Row],[sales]]-Table1[[#This Row],[profit]]</f>
        <v>537.68999999999994</v>
      </c>
      <c r="P1885" s="3">
        <f>Table1[[#This Row],[sales]]*Table1[[#This Row],[quantity]]</f>
        <v>6456.87</v>
      </c>
      <c r="Q1885" s="9">
        <f>Table1[[#This Row],[delivery_date]]-Table1[[#This Row],[order_date]]</f>
        <v>4</v>
      </c>
    </row>
    <row r="1886" spans="1:17" x14ac:dyDescent="0.35">
      <c r="A1886" t="s">
        <v>1917</v>
      </c>
      <c r="B1886" t="s">
        <v>25</v>
      </c>
      <c r="C1886" t="s">
        <v>26</v>
      </c>
      <c r="D1886" s="2">
        <v>4227</v>
      </c>
      <c r="E1886">
        <v>0.01</v>
      </c>
      <c r="F1886">
        <v>2</v>
      </c>
      <c r="G1886" s="1">
        <v>44944</v>
      </c>
      <c r="H1886" s="1">
        <v>44946</v>
      </c>
      <c r="I1886" t="s">
        <v>21</v>
      </c>
      <c r="J1886" t="s">
        <v>27</v>
      </c>
      <c r="K1886" s="2">
        <v>993.36</v>
      </c>
      <c r="L1886" t="s">
        <v>34</v>
      </c>
      <c r="M1886">
        <f>YEAR(Table1[[#This Row],[order_date]])</f>
        <v>2023</v>
      </c>
      <c r="N1886">
        <f>MONTH(Table1[[#This Row],[order_date]])</f>
        <v>1</v>
      </c>
      <c r="O1886" s="3">
        <f>Table1[[#This Row],[sales]]-Table1[[#This Row],[profit]]</f>
        <v>3233.64</v>
      </c>
      <c r="P1886" s="3">
        <f>Table1[[#This Row],[sales]]*Table1[[#This Row],[quantity]]</f>
        <v>8454</v>
      </c>
      <c r="Q1886" s="9">
        <f>Table1[[#This Row],[delivery_date]]-Table1[[#This Row],[order_date]]</f>
        <v>2</v>
      </c>
    </row>
    <row r="1887" spans="1:17" x14ac:dyDescent="0.35">
      <c r="A1887" t="s">
        <v>1918</v>
      </c>
      <c r="B1887" t="s">
        <v>41</v>
      </c>
      <c r="C1887" t="s">
        <v>14</v>
      </c>
      <c r="D1887" s="2">
        <v>2789.92</v>
      </c>
      <c r="E1887">
        <v>0.4</v>
      </c>
      <c r="F1887">
        <v>3</v>
      </c>
      <c r="G1887" s="1">
        <v>45475</v>
      </c>
      <c r="H1887" s="1">
        <v>45481</v>
      </c>
      <c r="I1887" t="s">
        <v>21</v>
      </c>
      <c r="J1887" t="s">
        <v>16</v>
      </c>
      <c r="K1887" s="2">
        <v>151.43</v>
      </c>
      <c r="L1887" t="s">
        <v>23</v>
      </c>
      <c r="M1887">
        <f>YEAR(Table1[[#This Row],[order_date]])</f>
        <v>2024</v>
      </c>
      <c r="N1887">
        <f>MONTH(Table1[[#This Row],[order_date]])</f>
        <v>7</v>
      </c>
      <c r="O1887" s="3">
        <f>Table1[[#This Row],[sales]]-Table1[[#This Row],[profit]]</f>
        <v>2638.4900000000002</v>
      </c>
      <c r="P1887" s="3">
        <f>Table1[[#This Row],[sales]]*Table1[[#This Row],[quantity]]</f>
        <v>8369.76</v>
      </c>
      <c r="Q1887" s="9">
        <f>Table1[[#This Row],[delivery_date]]-Table1[[#This Row],[order_date]]</f>
        <v>6</v>
      </c>
    </row>
    <row r="1888" spans="1:17" x14ac:dyDescent="0.35">
      <c r="A1888" t="s">
        <v>1919</v>
      </c>
      <c r="B1888" t="s">
        <v>41</v>
      </c>
      <c r="C1888" t="s">
        <v>36</v>
      </c>
      <c r="D1888" s="2">
        <v>4238.57</v>
      </c>
      <c r="E1888">
        <v>0.48</v>
      </c>
      <c r="F1888">
        <v>3</v>
      </c>
      <c r="G1888" s="1">
        <v>45222</v>
      </c>
      <c r="H1888" s="1">
        <v>45228</v>
      </c>
      <c r="I1888" t="s">
        <v>15</v>
      </c>
      <c r="J1888" t="s">
        <v>22</v>
      </c>
      <c r="K1888" s="2">
        <v>802.26</v>
      </c>
      <c r="L1888" t="s">
        <v>17</v>
      </c>
      <c r="M1888">
        <f>YEAR(Table1[[#This Row],[order_date]])</f>
        <v>2023</v>
      </c>
      <c r="N1888">
        <f>MONTH(Table1[[#This Row],[order_date]])</f>
        <v>10</v>
      </c>
      <c r="O1888" s="3">
        <f>Table1[[#This Row],[sales]]-Table1[[#This Row],[profit]]</f>
        <v>3436.3099999999995</v>
      </c>
      <c r="P1888" s="3">
        <f>Table1[[#This Row],[sales]]*Table1[[#This Row],[quantity]]</f>
        <v>12715.71</v>
      </c>
      <c r="Q1888" s="9">
        <f>Table1[[#This Row],[delivery_date]]-Table1[[#This Row],[order_date]]</f>
        <v>6</v>
      </c>
    </row>
    <row r="1889" spans="1:17" x14ac:dyDescent="0.35">
      <c r="A1889" t="s">
        <v>1920</v>
      </c>
      <c r="B1889" t="s">
        <v>19</v>
      </c>
      <c r="C1889" t="s">
        <v>20</v>
      </c>
      <c r="D1889" s="2">
        <v>4784.62</v>
      </c>
      <c r="E1889">
        <v>0.14000000000000001</v>
      </c>
      <c r="F1889">
        <v>1</v>
      </c>
      <c r="G1889" s="1">
        <v>45501</v>
      </c>
      <c r="H1889" s="1">
        <v>45502</v>
      </c>
      <c r="I1889" t="s">
        <v>21</v>
      </c>
      <c r="J1889" t="s">
        <v>27</v>
      </c>
      <c r="K1889" s="2">
        <v>755.25</v>
      </c>
      <c r="L1889" t="s">
        <v>39</v>
      </c>
      <c r="M1889">
        <f>YEAR(Table1[[#This Row],[order_date]])</f>
        <v>2024</v>
      </c>
      <c r="N1889">
        <f>MONTH(Table1[[#This Row],[order_date]])</f>
        <v>7</v>
      </c>
      <c r="O1889" s="3">
        <f>Table1[[#This Row],[sales]]-Table1[[#This Row],[profit]]</f>
        <v>4029.37</v>
      </c>
      <c r="P1889" s="3">
        <f>Table1[[#This Row],[sales]]*Table1[[#This Row],[quantity]]</f>
        <v>4784.62</v>
      </c>
      <c r="Q1889" s="9">
        <f>Table1[[#This Row],[delivery_date]]-Table1[[#This Row],[order_date]]</f>
        <v>1</v>
      </c>
    </row>
    <row r="1890" spans="1:17" x14ac:dyDescent="0.35">
      <c r="A1890" t="s">
        <v>1921</v>
      </c>
      <c r="B1890" t="s">
        <v>13</v>
      </c>
      <c r="C1890" t="s">
        <v>14</v>
      </c>
      <c r="D1890" s="2">
        <v>4721.62</v>
      </c>
      <c r="E1890">
        <v>0.06</v>
      </c>
      <c r="F1890">
        <v>2</v>
      </c>
      <c r="G1890" s="1">
        <v>44994</v>
      </c>
      <c r="H1890" s="1">
        <v>44996</v>
      </c>
      <c r="I1890" t="s">
        <v>31</v>
      </c>
      <c r="J1890" t="s">
        <v>16</v>
      </c>
      <c r="K1890" s="2">
        <v>916.35</v>
      </c>
      <c r="L1890" t="s">
        <v>17</v>
      </c>
      <c r="M1890">
        <f>YEAR(Table1[[#This Row],[order_date]])</f>
        <v>2023</v>
      </c>
      <c r="N1890">
        <f>MONTH(Table1[[#This Row],[order_date]])</f>
        <v>3</v>
      </c>
      <c r="O1890" s="3">
        <f>Table1[[#This Row],[sales]]-Table1[[#This Row],[profit]]</f>
        <v>3805.27</v>
      </c>
      <c r="P1890" s="3">
        <f>Table1[[#This Row],[sales]]*Table1[[#This Row],[quantity]]</f>
        <v>9443.24</v>
      </c>
      <c r="Q1890" s="9">
        <f>Table1[[#This Row],[delivery_date]]-Table1[[#This Row],[order_date]]</f>
        <v>2</v>
      </c>
    </row>
    <row r="1891" spans="1:17" x14ac:dyDescent="0.35">
      <c r="A1891" t="s">
        <v>1922</v>
      </c>
      <c r="B1891" t="s">
        <v>25</v>
      </c>
      <c r="C1891" t="s">
        <v>36</v>
      </c>
      <c r="D1891" s="2">
        <v>592.1</v>
      </c>
      <c r="E1891">
        <v>0.48</v>
      </c>
      <c r="F1891">
        <v>5</v>
      </c>
      <c r="G1891" s="1">
        <v>45327</v>
      </c>
      <c r="H1891" s="1">
        <v>45331</v>
      </c>
      <c r="I1891" t="s">
        <v>31</v>
      </c>
      <c r="J1891" t="s">
        <v>27</v>
      </c>
      <c r="K1891" s="2">
        <v>119.23</v>
      </c>
      <c r="L1891" t="s">
        <v>23</v>
      </c>
      <c r="M1891">
        <f>YEAR(Table1[[#This Row],[order_date]])</f>
        <v>2024</v>
      </c>
      <c r="N1891">
        <f>MONTH(Table1[[#This Row],[order_date]])</f>
        <v>2</v>
      </c>
      <c r="O1891" s="3">
        <f>Table1[[#This Row],[sales]]-Table1[[#This Row],[profit]]</f>
        <v>472.87</v>
      </c>
      <c r="P1891" s="3">
        <f>Table1[[#This Row],[sales]]*Table1[[#This Row],[quantity]]</f>
        <v>2960.5</v>
      </c>
      <c r="Q1891" s="9">
        <f>Table1[[#This Row],[delivery_date]]-Table1[[#This Row],[order_date]]</f>
        <v>4</v>
      </c>
    </row>
    <row r="1892" spans="1:17" x14ac:dyDescent="0.35">
      <c r="A1892" t="s">
        <v>1923</v>
      </c>
      <c r="B1892" t="s">
        <v>41</v>
      </c>
      <c r="C1892" t="s">
        <v>14</v>
      </c>
      <c r="D1892" s="2">
        <v>4729.6000000000004</v>
      </c>
      <c r="E1892">
        <v>0.37</v>
      </c>
      <c r="F1892">
        <v>7</v>
      </c>
      <c r="G1892" s="1">
        <v>45408</v>
      </c>
      <c r="H1892" s="1">
        <v>45412</v>
      </c>
      <c r="I1892" t="s">
        <v>31</v>
      </c>
      <c r="J1892" t="s">
        <v>16</v>
      </c>
      <c r="K1892" s="2">
        <v>964.98</v>
      </c>
      <c r="L1892" t="s">
        <v>48</v>
      </c>
      <c r="M1892">
        <f>YEAR(Table1[[#This Row],[order_date]])</f>
        <v>2024</v>
      </c>
      <c r="N1892">
        <f>MONTH(Table1[[#This Row],[order_date]])</f>
        <v>4</v>
      </c>
      <c r="O1892" s="3">
        <f>Table1[[#This Row],[sales]]-Table1[[#This Row],[profit]]</f>
        <v>3764.6200000000003</v>
      </c>
      <c r="P1892" s="3">
        <f>Table1[[#This Row],[sales]]*Table1[[#This Row],[quantity]]</f>
        <v>33107.200000000004</v>
      </c>
      <c r="Q1892" s="9">
        <f>Table1[[#This Row],[delivery_date]]-Table1[[#This Row],[order_date]]</f>
        <v>4</v>
      </c>
    </row>
    <row r="1893" spans="1:17" x14ac:dyDescent="0.35">
      <c r="A1893" t="s">
        <v>1924</v>
      </c>
      <c r="B1893" t="s">
        <v>41</v>
      </c>
      <c r="C1893" t="s">
        <v>33</v>
      </c>
      <c r="D1893" s="2">
        <v>3999.16</v>
      </c>
      <c r="E1893">
        <v>0.45</v>
      </c>
      <c r="F1893">
        <v>6</v>
      </c>
      <c r="G1893" s="1">
        <v>45614</v>
      </c>
      <c r="H1893" s="1">
        <v>45616</v>
      </c>
      <c r="I1893" t="s">
        <v>31</v>
      </c>
      <c r="J1893" t="s">
        <v>16</v>
      </c>
      <c r="K1893" s="2">
        <v>549.86</v>
      </c>
      <c r="L1893" t="s">
        <v>48</v>
      </c>
      <c r="M1893">
        <f>YEAR(Table1[[#This Row],[order_date]])</f>
        <v>2024</v>
      </c>
      <c r="N1893">
        <f>MONTH(Table1[[#This Row],[order_date]])</f>
        <v>11</v>
      </c>
      <c r="O1893" s="3">
        <f>Table1[[#This Row],[sales]]-Table1[[#This Row],[profit]]</f>
        <v>3449.2999999999997</v>
      </c>
      <c r="P1893" s="3">
        <f>Table1[[#This Row],[sales]]*Table1[[#This Row],[quantity]]</f>
        <v>23994.959999999999</v>
      </c>
      <c r="Q1893" s="9">
        <f>Table1[[#This Row],[delivery_date]]-Table1[[#This Row],[order_date]]</f>
        <v>2</v>
      </c>
    </row>
    <row r="1894" spans="1:17" x14ac:dyDescent="0.35">
      <c r="A1894" t="s">
        <v>1925</v>
      </c>
      <c r="B1894" t="s">
        <v>25</v>
      </c>
      <c r="C1894" t="s">
        <v>33</v>
      </c>
      <c r="D1894" s="2">
        <v>3910.52</v>
      </c>
      <c r="E1894">
        <v>0.18</v>
      </c>
      <c r="F1894">
        <v>2</v>
      </c>
      <c r="G1894" s="1">
        <v>44945</v>
      </c>
      <c r="H1894" s="1">
        <v>44950</v>
      </c>
      <c r="I1894" t="s">
        <v>21</v>
      </c>
      <c r="J1894" t="s">
        <v>16</v>
      </c>
      <c r="K1894" s="2">
        <v>632.48</v>
      </c>
      <c r="L1894" t="s">
        <v>23</v>
      </c>
      <c r="M1894">
        <f>YEAR(Table1[[#This Row],[order_date]])</f>
        <v>2023</v>
      </c>
      <c r="N1894">
        <f>MONTH(Table1[[#This Row],[order_date]])</f>
        <v>1</v>
      </c>
      <c r="O1894" s="3">
        <f>Table1[[#This Row],[sales]]-Table1[[#This Row],[profit]]</f>
        <v>3278.04</v>
      </c>
      <c r="P1894" s="3">
        <f>Table1[[#This Row],[sales]]*Table1[[#This Row],[quantity]]</f>
        <v>7821.04</v>
      </c>
      <c r="Q1894" s="9">
        <f>Table1[[#This Row],[delivery_date]]-Table1[[#This Row],[order_date]]</f>
        <v>5</v>
      </c>
    </row>
    <row r="1895" spans="1:17" x14ac:dyDescent="0.35">
      <c r="A1895" t="s">
        <v>1926</v>
      </c>
      <c r="B1895" t="s">
        <v>13</v>
      </c>
      <c r="C1895" t="s">
        <v>33</v>
      </c>
      <c r="D1895" s="2">
        <v>541.63</v>
      </c>
      <c r="E1895">
        <v>0.24</v>
      </c>
      <c r="F1895">
        <v>8</v>
      </c>
      <c r="G1895" s="1">
        <v>45524</v>
      </c>
      <c r="H1895" s="1">
        <v>45529</v>
      </c>
      <c r="I1895" t="s">
        <v>15</v>
      </c>
      <c r="J1895" t="s">
        <v>22</v>
      </c>
      <c r="K1895" s="2">
        <v>29.24</v>
      </c>
      <c r="L1895" t="s">
        <v>48</v>
      </c>
      <c r="M1895">
        <f>YEAR(Table1[[#This Row],[order_date]])</f>
        <v>2024</v>
      </c>
      <c r="N1895">
        <f>MONTH(Table1[[#This Row],[order_date]])</f>
        <v>8</v>
      </c>
      <c r="O1895" s="3">
        <f>Table1[[#This Row],[sales]]-Table1[[#This Row],[profit]]</f>
        <v>512.39</v>
      </c>
      <c r="P1895" s="3">
        <f>Table1[[#This Row],[sales]]*Table1[[#This Row],[quantity]]</f>
        <v>4333.04</v>
      </c>
      <c r="Q1895" s="9">
        <f>Table1[[#This Row],[delivery_date]]-Table1[[#This Row],[order_date]]</f>
        <v>5</v>
      </c>
    </row>
    <row r="1896" spans="1:17" x14ac:dyDescent="0.35">
      <c r="A1896" t="s">
        <v>1927</v>
      </c>
      <c r="B1896" t="s">
        <v>25</v>
      </c>
      <c r="C1896" t="s">
        <v>20</v>
      </c>
      <c r="D1896" s="2">
        <v>979.62</v>
      </c>
      <c r="E1896">
        <v>0.47</v>
      </c>
      <c r="F1896">
        <v>4</v>
      </c>
      <c r="G1896" s="1">
        <v>45375</v>
      </c>
      <c r="H1896" s="1">
        <v>45376</v>
      </c>
      <c r="I1896" t="s">
        <v>31</v>
      </c>
      <c r="J1896" t="s">
        <v>27</v>
      </c>
      <c r="K1896" s="2">
        <v>278.08</v>
      </c>
      <c r="L1896" t="s">
        <v>48</v>
      </c>
      <c r="M1896">
        <f>YEAR(Table1[[#This Row],[order_date]])</f>
        <v>2024</v>
      </c>
      <c r="N1896">
        <f>MONTH(Table1[[#This Row],[order_date]])</f>
        <v>3</v>
      </c>
      <c r="O1896" s="3">
        <f>Table1[[#This Row],[sales]]-Table1[[#This Row],[profit]]</f>
        <v>701.54</v>
      </c>
      <c r="P1896" s="3">
        <f>Table1[[#This Row],[sales]]*Table1[[#This Row],[quantity]]</f>
        <v>3918.48</v>
      </c>
      <c r="Q1896" s="9">
        <f>Table1[[#This Row],[delivery_date]]-Table1[[#This Row],[order_date]]</f>
        <v>1</v>
      </c>
    </row>
    <row r="1897" spans="1:17" x14ac:dyDescent="0.35">
      <c r="A1897" t="s">
        <v>1928</v>
      </c>
      <c r="B1897" t="s">
        <v>13</v>
      </c>
      <c r="C1897" t="s">
        <v>33</v>
      </c>
      <c r="D1897" s="2">
        <v>4878.3</v>
      </c>
      <c r="E1897">
        <v>0.23</v>
      </c>
      <c r="F1897">
        <v>2</v>
      </c>
      <c r="G1897" s="1">
        <v>45235</v>
      </c>
      <c r="H1897" s="1">
        <v>45241</v>
      </c>
      <c r="I1897" t="s">
        <v>15</v>
      </c>
      <c r="J1897" t="s">
        <v>22</v>
      </c>
      <c r="K1897" s="2">
        <v>1448.83</v>
      </c>
      <c r="L1897" t="s">
        <v>17</v>
      </c>
      <c r="M1897">
        <f>YEAR(Table1[[#This Row],[order_date]])</f>
        <v>2023</v>
      </c>
      <c r="N1897">
        <f>MONTH(Table1[[#This Row],[order_date]])</f>
        <v>11</v>
      </c>
      <c r="O1897" s="3">
        <f>Table1[[#This Row],[sales]]-Table1[[#This Row],[profit]]</f>
        <v>3429.4700000000003</v>
      </c>
      <c r="P1897" s="3">
        <f>Table1[[#This Row],[sales]]*Table1[[#This Row],[quantity]]</f>
        <v>9756.6</v>
      </c>
      <c r="Q1897" s="9">
        <f>Table1[[#This Row],[delivery_date]]-Table1[[#This Row],[order_date]]</f>
        <v>6</v>
      </c>
    </row>
    <row r="1898" spans="1:17" x14ac:dyDescent="0.35">
      <c r="A1898" t="s">
        <v>1929</v>
      </c>
      <c r="B1898" t="s">
        <v>41</v>
      </c>
      <c r="C1898" t="s">
        <v>20</v>
      </c>
      <c r="D1898" s="2">
        <v>1145.51</v>
      </c>
      <c r="E1898">
        <v>0.34</v>
      </c>
      <c r="F1898">
        <v>4</v>
      </c>
      <c r="G1898" s="1">
        <v>45072</v>
      </c>
      <c r="H1898" s="1">
        <v>45079</v>
      </c>
      <c r="I1898" t="s">
        <v>31</v>
      </c>
      <c r="J1898" t="s">
        <v>22</v>
      </c>
      <c r="K1898" s="2">
        <v>172.1</v>
      </c>
      <c r="L1898" t="s">
        <v>34</v>
      </c>
      <c r="M1898">
        <f>YEAR(Table1[[#This Row],[order_date]])</f>
        <v>2023</v>
      </c>
      <c r="N1898">
        <f>MONTH(Table1[[#This Row],[order_date]])</f>
        <v>5</v>
      </c>
      <c r="O1898" s="3">
        <f>Table1[[#This Row],[sales]]-Table1[[#This Row],[profit]]</f>
        <v>973.41</v>
      </c>
      <c r="P1898" s="3">
        <f>Table1[[#This Row],[sales]]*Table1[[#This Row],[quantity]]</f>
        <v>4582.04</v>
      </c>
      <c r="Q1898" s="9">
        <f>Table1[[#This Row],[delivery_date]]-Table1[[#This Row],[order_date]]</f>
        <v>7</v>
      </c>
    </row>
    <row r="1899" spans="1:17" x14ac:dyDescent="0.35">
      <c r="A1899" t="s">
        <v>1930</v>
      </c>
      <c r="B1899" t="s">
        <v>13</v>
      </c>
      <c r="C1899" t="s">
        <v>33</v>
      </c>
      <c r="D1899" s="2">
        <v>928.36</v>
      </c>
      <c r="E1899">
        <v>0.35</v>
      </c>
      <c r="F1899">
        <v>8</v>
      </c>
      <c r="G1899" s="1">
        <v>45018</v>
      </c>
      <c r="H1899" s="1">
        <v>45024</v>
      </c>
      <c r="I1899" t="s">
        <v>15</v>
      </c>
      <c r="J1899" t="s">
        <v>16</v>
      </c>
      <c r="K1899" s="2">
        <v>143.81</v>
      </c>
      <c r="L1899" t="s">
        <v>17</v>
      </c>
      <c r="M1899">
        <f>YEAR(Table1[[#This Row],[order_date]])</f>
        <v>2023</v>
      </c>
      <c r="N1899">
        <f>MONTH(Table1[[#This Row],[order_date]])</f>
        <v>4</v>
      </c>
      <c r="O1899" s="3">
        <f>Table1[[#This Row],[sales]]-Table1[[#This Row],[profit]]</f>
        <v>784.55</v>
      </c>
      <c r="P1899" s="3">
        <f>Table1[[#This Row],[sales]]*Table1[[#This Row],[quantity]]</f>
        <v>7426.88</v>
      </c>
      <c r="Q1899" s="9">
        <f>Table1[[#This Row],[delivery_date]]-Table1[[#This Row],[order_date]]</f>
        <v>6</v>
      </c>
    </row>
    <row r="1900" spans="1:17" x14ac:dyDescent="0.35">
      <c r="A1900" t="s">
        <v>1931</v>
      </c>
      <c r="B1900" t="s">
        <v>19</v>
      </c>
      <c r="C1900" t="s">
        <v>14</v>
      </c>
      <c r="D1900" s="2">
        <v>1875.52</v>
      </c>
      <c r="E1900">
        <v>0.42</v>
      </c>
      <c r="F1900">
        <v>1</v>
      </c>
      <c r="G1900" s="1">
        <v>45387</v>
      </c>
      <c r="H1900" s="1">
        <v>45394</v>
      </c>
      <c r="I1900" t="s">
        <v>31</v>
      </c>
      <c r="J1900" t="s">
        <v>16</v>
      </c>
      <c r="K1900" s="2">
        <v>309.24</v>
      </c>
      <c r="L1900" t="s">
        <v>23</v>
      </c>
      <c r="M1900">
        <f>YEAR(Table1[[#This Row],[order_date]])</f>
        <v>2024</v>
      </c>
      <c r="N1900">
        <f>MONTH(Table1[[#This Row],[order_date]])</f>
        <v>4</v>
      </c>
      <c r="O1900" s="3">
        <f>Table1[[#This Row],[sales]]-Table1[[#This Row],[profit]]</f>
        <v>1566.28</v>
      </c>
      <c r="P1900" s="3">
        <f>Table1[[#This Row],[sales]]*Table1[[#This Row],[quantity]]</f>
        <v>1875.52</v>
      </c>
      <c r="Q1900" s="9">
        <f>Table1[[#This Row],[delivery_date]]-Table1[[#This Row],[order_date]]</f>
        <v>7</v>
      </c>
    </row>
    <row r="1901" spans="1:17" x14ac:dyDescent="0.35">
      <c r="A1901" t="s">
        <v>1932</v>
      </c>
      <c r="B1901" t="s">
        <v>41</v>
      </c>
      <c r="C1901" t="s">
        <v>36</v>
      </c>
      <c r="D1901" s="2">
        <v>4575.45</v>
      </c>
      <c r="E1901">
        <v>0.49</v>
      </c>
      <c r="F1901">
        <v>9</v>
      </c>
      <c r="G1901" s="1">
        <v>45345</v>
      </c>
      <c r="H1901" s="1">
        <v>45346</v>
      </c>
      <c r="I1901" t="s">
        <v>31</v>
      </c>
      <c r="J1901" t="s">
        <v>27</v>
      </c>
      <c r="K1901" s="2">
        <v>564.44000000000005</v>
      </c>
      <c r="L1901" t="s">
        <v>39</v>
      </c>
      <c r="M1901">
        <f>YEAR(Table1[[#This Row],[order_date]])</f>
        <v>2024</v>
      </c>
      <c r="N1901">
        <f>MONTH(Table1[[#This Row],[order_date]])</f>
        <v>2</v>
      </c>
      <c r="O1901" s="3">
        <f>Table1[[#This Row],[sales]]-Table1[[#This Row],[profit]]</f>
        <v>4011.0099999999998</v>
      </c>
      <c r="P1901" s="3">
        <f>Table1[[#This Row],[sales]]*Table1[[#This Row],[quantity]]</f>
        <v>41179.049999999996</v>
      </c>
      <c r="Q1901" s="9">
        <f>Table1[[#This Row],[delivery_date]]-Table1[[#This Row],[order_date]]</f>
        <v>1</v>
      </c>
    </row>
    <row r="1902" spans="1:17" x14ac:dyDescent="0.35">
      <c r="A1902" t="s">
        <v>1933</v>
      </c>
      <c r="B1902" t="s">
        <v>19</v>
      </c>
      <c r="C1902" t="s">
        <v>36</v>
      </c>
      <c r="D1902" s="2">
        <v>2433.35</v>
      </c>
      <c r="E1902">
        <v>0.17</v>
      </c>
      <c r="F1902">
        <v>8</v>
      </c>
      <c r="G1902" s="1">
        <v>45255</v>
      </c>
      <c r="H1902" s="1">
        <v>45256</v>
      </c>
      <c r="I1902" t="s">
        <v>31</v>
      </c>
      <c r="J1902" t="s">
        <v>16</v>
      </c>
      <c r="K1902" s="2">
        <v>386.61</v>
      </c>
      <c r="L1902" t="s">
        <v>48</v>
      </c>
      <c r="M1902">
        <f>YEAR(Table1[[#This Row],[order_date]])</f>
        <v>2023</v>
      </c>
      <c r="N1902">
        <f>MONTH(Table1[[#This Row],[order_date]])</f>
        <v>11</v>
      </c>
      <c r="O1902" s="3">
        <f>Table1[[#This Row],[sales]]-Table1[[#This Row],[profit]]</f>
        <v>2046.7399999999998</v>
      </c>
      <c r="P1902" s="3">
        <f>Table1[[#This Row],[sales]]*Table1[[#This Row],[quantity]]</f>
        <v>19466.8</v>
      </c>
      <c r="Q1902" s="9">
        <f>Table1[[#This Row],[delivery_date]]-Table1[[#This Row],[order_date]]</f>
        <v>1</v>
      </c>
    </row>
    <row r="1903" spans="1:17" x14ac:dyDescent="0.35">
      <c r="A1903" t="s">
        <v>1934</v>
      </c>
      <c r="B1903" t="s">
        <v>25</v>
      </c>
      <c r="C1903" t="s">
        <v>33</v>
      </c>
      <c r="D1903" s="2">
        <v>4610.8599999999997</v>
      </c>
      <c r="E1903">
        <v>0.12</v>
      </c>
      <c r="F1903">
        <v>8</v>
      </c>
      <c r="G1903" s="1">
        <v>45263</v>
      </c>
      <c r="H1903" s="1">
        <v>45267</v>
      </c>
      <c r="I1903" t="s">
        <v>21</v>
      </c>
      <c r="J1903" t="s">
        <v>22</v>
      </c>
      <c r="K1903" s="2">
        <v>643.96</v>
      </c>
      <c r="L1903" t="s">
        <v>17</v>
      </c>
      <c r="M1903">
        <f>YEAR(Table1[[#This Row],[order_date]])</f>
        <v>2023</v>
      </c>
      <c r="N1903">
        <f>MONTH(Table1[[#This Row],[order_date]])</f>
        <v>12</v>
      </c>
      <c r="O1903" s="3">
        <f>Table1[[#This Row],[sales]]-Table1[[#This Row],[profit]]</f>
        <v>3966.8999999999996</v>
      </c>
      <c r="P1903" s="3">
        <f>Table1[[#This Row],[sales]]*Table1[[#This Row],[quantity]]</f>
        <v>36886.879999999997</v>
      </c>
      <c r="Q1903" s="9">
        <f>Table1[[#This Row],[delivery_date]]-Table1[[#This Row],[order_date]]</f>
        <v>4</v>
      </c>
    </row>
    <row r="1904" spans="1:17" x14ac:dyDescent="0.35">
      <c r="A1904" t="s">
        <v>1935</v>
      </c>
      <c r="B1904" t="s">
        <v>25</v>
      </c>
      <c r="C1904" t="s">
        <v>36</v>
      </c>
      <c r="D1904" s="2">
        <v>1738.26</v>
      </c>
      <c r="E1904">
        <v>0.04</v>
      </c>
      <c r="F1904">
        <v>9</v>
      </c>
      <c r="G1904" s="1">
        <v>45344</v>
      </c>
      <c r="H1904" s="1">
        <v>45348</v>
      </c>
      <c r="I1904" t="s">
        <v>15</v>
      </c>
      <c r="J1904" t="s">
        <v>27</v>
      </c>
      <c r="K1904" s="2">
        <v>95.41</v>
      </c>
      <c r="L1904" t="s">
        <v>23</v>
      </c>
      <c r="M1904">
        <f>YEAR(Table1[[#This Row],[order_date]])</f>
        <v>2024</v>
      </c>
      <c r="N1904">
        <f>MONTH(Table1[[#This Row],[order_date]])</f>
        <v>2</v>
      </c>
      <c r="O1904" s="3">
        <f>Table1[[#This Row],[sales]]-Table1[[#This Row],[profit]]</f>
        <v>1642.85</v>
      </c>
      <c r="P1904" s="3">
        <f>Table1[[#This Row],[sales]]*Table1[[#This Row],[quantity]]</f>
        <v>15644.34</v>
      </c>
      <c r="Q1904" s="9">
        <f>Table1[[#This Row],[delivery_date]]-Table1[[#This Row],[order_date]]</f>
        <v>4</v>
      </c>
    </row>
    <row r="1905" spans="1:17" x14ac:dyDescent="0.35">
      <c r="A1905" t="s">
        <v>1936</v>
      </c>
      <c r="B1905" t="s">
        <v>25</v>
      </c>
      <c r="C1905" t="s">
        <v>33</v>
      </c>
      <c r="D1905" s="2">
        <v>1209.99</v>
      </c>
      <c r="E1905">
        <v>0.43</v>
      </c>
      <c r="F1905">
        <v>7</v>
      </c>
      <c r="G1905" s="1">
        <v>45511</v>
      </c>
      <c r="H1905" s="1">
        <v>45516</v>
      </c>
      <c r="I1905" t="s">
        <v>31</v>
      </c>
      <c r="J1905" t="s">
        <v>22</v>
      </c>
      <c r="K1905" s="2">
        <v>98.81</v>
      </c>
      <c r="L1905" t="s">
        <v>23</v>
      </c>
      <c r="M1905">
        <f>YEAR(Table1[[#This Row],[order_date]])</f>
        <v>2024</v>
      </c>
      <c r="N1905">
        <f>MONTH(Table1[[#This Row],[order_date]])</f>
        <v>8</v>
      </c>
      <c r="O1905" s="3">
        <f>Table1[[#This Row],[sales]]-Table1[[#This Row],[profit]]</f>
        <v>1111.18</v>
      </c>
      <c r="P1905" s="3">
        <f>Table1[[#This Row],[sales]]*Table1[[#This Row],[quantity]]</f>
        <v>8469.93</v>
      </c>
      <c r="Q1905" s="9">
        <f>Table1[[#This Row],[delivery_date]]-Table1[[#This Row],[order_date]]</f>
        <v>5</v>
      </c>
    </row>
    <row r="1906" spans="1:17" x14ac:dyDescent="0.35">
      <c r="A1906" t="s">
        <v>1937</v>
      </c>
      <c r="B1906" t="s">
        <v>13</v>
      </c>
      <c r="C1906" t="s">
        <v>33</v>
      </c>
      <c r="D1906" s="2">
        <v>2526.4899999999998</v>
      </c>
      <c r="E1906">
        <v>0.15</v>
      </c>
      <c r="F1906">
        <v>9</v>
      </c>
      <c r="G1906" s="1">
        <v>45001</v>
      </c>
      <c r="H1906" s="1">
        <v>45003</v>
      </c>
      <c r="I1906" t="s">
        <v>31</v>
      </c>
      <c r="J1906" t="s">
        <v>22</v>
      </c>
      <c r="K1906" s="2">
        <v>176.01</v>
      </c>
      <c r="L1906" t="s">
        <v>17</v>
      </c>
      <c r="M1906">
        <f>YEAR(Table1[[#This Row],[order_date]])</f>
        <v>2023</v>
      </c>
      <c r="N1906">
        <f>MONTH(Table1[[#This Row],[order_date]])</f>
        <v>3</v>
      </c>
      <c r="O1906" s="3">
        <f>Table1[[#This Row],[sales]]-Table1[[#This Row],[profit]]</f>
        <v>2350.4799999999996</v>
      </c>
      <c r="P1906" s="3">
        <f>Table1[[#This Row],[sales]]*Table1[[#This Row],[quantity]]</f>
        <v>22738.409999999996</v>
      </c>
      <c r="Q1906" s="9">
        <f>Table1[[#This Row],[delivery_date]]-Table1[[#This Row],[order_date]]</f>
        <v>2</v>
      </c>
    </row>
    <row r="1907" spans="1:17" x14ac:dyDescent="0.35">
      <c r="A1907" t="s">
        <v>1938</v>
      </c>
      <c r="B1907" t="s">
        <v>41</v>
      </c>
      <c r="C1907" t="s">
        <v>26</v>
      </c>
      <c r="D1907" s="2">
        <v>3115.84</v>
      </c>
      <c r="E1907">
        <v>0.02</v>
      </c>
      <c r="F1907">
        <v>1</v>
      </c>
      <c r="G1907" s="1">
        <v>45011</v>
      </c>
      <c r="H1907" s="1">
        <v>45014</v>
      </c>
      <c r="I1907" t="s">
        <v>15</v>
      </c>
      <c r="J1907" t="s">
        <v>16</v>
      </c>
      <c r="K1907" s="2">
        <v>341.8</v>
      </c>
      <c r="L1907" t="s">
        <v>17</v>
      </c>
      <c r="M1907">
        <f>YEAR(Table1[[#This Row],[order_date]])</f>
        <v>2023</v>
      </c>
      <c r="N1907">
        <f>MONTH(Table1[[#This Row],[order_date]])</f>
        <v>3</v>
      </c>
      <c r="O1907" s="3">
        <f>Table1[[#This Row],[sales]]-Table1[[#This Row],[profit]]</f>
        <v>2774.04</v>
      </c>
      <c r="P1907" s="3">
        <f>Table1[[#This Row],[sales]]*Table1[[#This Row],[quantity]]</f>
        <v>3115.84</v>
      </c>
      <c r="Q1907" s="9">
        <f>Table1[[#This Row],[delivery_date]]-Table1[[#This Row],[order_date]]</f>
        <v>3</v>
      </c>
    </row>
    <row r="1908" spans="1:17" x14ac:dyDescent="0.35">
      <c r="A1908" t="s">
        <v>1939</v>
      </c>
      <c r="B1908" t="s">
        <v>25</v>
      </c>
      <c r="C1908" t="s">
        <v>26</v>
      </c>
      <c r="D1908" s="2">
        <v>2018.35</v>
      </c>
      <c r="E1908">
        <v>0.43</v>
      </c>
      <c r="F1908">
        <v>1</v>
      </c>
      <c r="G1908" s="1">
        <v>45629</v>
      </c>
      <c r="H1908" s="1">
        <v>45631</v>
      </c>
      <c r="I1908" t="s">
        <v>21</v>
      </c>
      <c r="J1908" t="s">
        <v>22</v>
      </c>
      <c r="K1908" s="2">
        <v>151.26</v>
      </c>
      <c r="L1908" t="s">
        <v>23</v>
      </c>
      <c r="M1908">
        <f>YEAR(Table1[[#This Row],[order_date]])</f>
        <v>2024</v>
      </c>
      <c r="N1908">
        <f>MONTH(Table1[[#This Row],[order_date]])</f>
        <v>12</v>
      </c>
      <c r="O1908" s="3">
        <f>Table1[[#This Row],[sales]]-Table1[[#This Row],[profit]]</f>
        <v>1867.09</v>
      </c>
      <c r="P1908" s="3">
        <f>Table1[[#This Row],[sales]]*Table1[[#This Row],[quantity]]</f>
        <v>2018.35</v>
      </c>
      <c r="Q1908" s="9">
        <f>Table1[[#This Row],[delivery_date]]-Table1[[#This Row],[order_date]]</f>
        <v>2</v>
      </c>
    </row>
    <row r="1909" spans="1:17" x14ac:dyDescent="0.35">
      <c r="A1909" t="s">
        <v>1940</v>
      </c>
      <c r="B1909" t="s">
        <v>25</v>
      </c>
      <c r="C1909" t="s">
        <v>26</v>
      </c>
      <c r="D1909" s="2">
        <v>1795.55</v>
      </c>
      <c r="E1909">
        <v>0.25</v>
      </c>
      <c r="F1909">
        <v>4</v>
      </c>
      <c r="G1909" s="1">
        <v>45264</v>
      </c>
      <c r="H1909" s="1">
        <v>45270</v>
      </c>
      <c r="I1909" t="s">
        <v>21</v>
      </c>
      <c r="J1909" t="s">
        <v>16</v>
      </c>
      <c r="K1909" s="2">
        <v>193.11</v>
      </c>
      <c r="L1909" t="s">
        <v>48</v>
      </c>
      <c r="M1909">
        <f>YEAR(Table1[[#This Row],[order_date]])</f>
        <v>2023</v>
      </c>
      <c r="N1909">
        <f>MONTH(Table1[[#This Row],[order_date]])</f>
        <v>12</v>
      </c>
      <c r="O1909" s="3">
        <f>Table1[[#This Row],[sales]]-Table1[[#This Row],[profit]]</f>
        <v>1602.44</v>
      </c>
      <c r="P1909" s="3">
        <f>Table1[[#This Row],[sales]]*Table1[[#This Row],[quantity]]</f>
        <v>7182.2</v>
      </c>
      <c r="Q1909" s="9">
        <f>Table1[[#This Row],[delivery_date]]-Table1[[#This Row],[order_date]]</f>
        <v>6</v>
      </c>
    </row>
    <row r="1910" spans="1:17" x14ac:dyDescent="0.35">
      <c r="A1910" t="s">
        <v>1941</v>
      </c>
      <c r="B1910" t="s">
        <v>41</v>
      </c>
      <c r="C1910" t="s">
        <v>20</v>
      </c>
      <c r="D1910" s="2">
        <v>1168.49</v>
      </c>
      <c r="E1910">
        <v>0.42</v>
      </c>
      <c r="F1910">
        <v>2</v>
      </c>
      <c r="G1910" s="1">
        <v>45103</v>
      </c>
      <c r="H1910" s="1">
        <v>45108</v>
      </c>
      <c r="I1910" t="s">
        <v>21</v>
      </c>
      <c r="J1910" t="s">
        <v>22</v>
      </c>
      <c r="K1910" s="2">
        <v>59.61</v>
      </c>
      <c r="L1910" t="s">
        <v>48</v>
      </c>
      <c r="M1910">
        <f>YEAR(Table1[[#This Row],[order_date]])</f>
        <v>2023</v>
      </c>
      <c r="N1910">
        <f>MONTH(Table1[[#This Row],[order_date]])</f>
        <v>6</v>
      </c>
      <c r="O1910" s="3">
        <f>Table1[[#This Row],[sales]]-Table1[[#This Row],[profit]]</f>
        <v>1108.8800000000001</v>
      </c>
      <c r="P1910" s="3">
        <f>Table1[[#This Row],[sales]]*Table1[[#This Row],[quantity]]</f>
        <v>2336.98</v>
      </c>
      <c r="Q1910" s="9">
        <f>Table1[[#This Row],[delivery_date]]-Table1[[#This Row],[order_date]]</f>
        <v>5</v>
      </c>
    </row>
    <row r="1911" spans="1:17" x14ac:dyDescent="0.35">
      <c r="A1911" t="s">
        <v>1942</v>
      </c>
      <c r="B1911" t="s">
        <v>25</v>
      </c>
      <c r="C1911" t="s">
        <v>26</v>
      </c>
      <c r="D1911" s="2">
        <v>1447.53</v>
      </c>
      <c r="E1911">
        <v>0.28000000000000003</v>
      </c>
      <c r="F1911">
        <v>8</v>
      </c>
      <c r="G1911" s="1">
        <v>45376</v>
      </c>
      <c r="H1911" s="1">
        <v>45381</v>
      </c>
      <c r="I1911" t="s">
        <v>15</v>
      </c>
      <c r="J1911" t="s">
        <v>16</v>
      </c>
      <c r="K1911" s="2">
        <v>430.2</v>
      </c>
      <c r="L1911" t="s">
        <v>39</v>
      </c>
      <c r="M1911">
        <f>YEAR(Table1[[#This Row],[order_date]])</f>
        <v>2024</v>
      </c>
      <c r="N1911">
        <f>MONTH(Table1[[#This Row],[order_date]])</f>
        <v>3</v>
      </c>
      <c r="O1911" s="3">
        <f>Table1[[#This Row],[sales]]-Table1[[#This Row],[profit]]</f>
        <v>1017.3299999999999</v>
      </c>
      <c r="P1911" s="3">
        <f>Table1[[#This Row],[sales]]*Table1[[#This Row],[quantity]]</f>
        <v>11580.24</v>
      </c>
      <c r="Q1911" s="9">
        <f>Table1[[#This Row],[delivery_date]]-Table1[[#This Row],[order_date]]</f>
        <v>5</v>
      </c>
    </row>
    <row r="1912" spans="1:17" x14ac:dyDescent="0.35">
      <c r="A1912" t="s">
        <v>1943</v>
      </c>
      <c r="B1912" t="s">
        <v>19</v>
      </c>
      <c r="C1912" t="s">
        <v>33</v>
      </c>
      <c r="D1912" s="2">
        <v>3398.28</v>
      </c>
      <c r="E1912">
        <v>0.16</v>
      </c>
      <c r="F1912">
        <v>1</v>
      </c>
      <c r="G1912" s="1">
        <v>45071</v>
      </c>
      <c r="H1912" s="1">
        <v>45076</v>
      </c>
      <c r="I1912" t="s">
        <v>21</v>
      </c>
      <c r="J1912" t="s">
        <v>27</v>
      </c>
      <c r="K1912" s="2">
        <v>262.72000000000003</v>
      </c>
      <c r="L1912" t="s">
        <v>28</v>
      </c>
      <c r="M1912">
        <f>YEAR(Table1[[#This Row],[order_date]])</f>
        <v>2023</v>
      </c>
      <c r="N1912">
        <f>MONTH(Table1[[#This Row],[order_date]])</f>
        <v>5</v>
      </c>
      <c r="O1912" s="3">
        <f>Table1[[#This Row],[sales]]-Table1[[#This Row],[profit]]</f>
        <v>3135.5600000000004</v>
      </c>
      <c r="P1912" s="3">
        <f>Table1[[#This Row],[sales]]*Table1[[#This Row],[quantity]]</f>
        <v>3398.28</v>
      </c>
      <c r="Q1912" s="9">
        <f>Table1[[#This Row],[delivery_date]]-Table1[[#This Row],[order_date]]</f>
        <v>5</v>
      </c>
    </row>
    <row r="1913" spans="1:17" x14ac:dyDescent="0.35">
      <c r="A1913" t="s">
        <v>1944</v>
      </c>
      <c r="B1913" t="s">
        <v>41</v>
      </c>
      <c r="C1913" t="s">
        <v>14</v>
      </c>
      <c r="D1913" s="2">
        <v>1912.38</v>
      </c>
      <c r="E1913">
        <v>0.06</v>
      </c>
      <c r="F1913">
        <v>4</v>
      </c>
      <c r="G1913" s="1">
        <v>45173</v>
      </c>
      <c r="H1913" s="1">
        <v>45178</v>
      </c>
      <c r="I1913" t="s">
        <v>31</v>
      </c>
      <c r="J1913" t="s">
        <v>16</v>
      </c>
      <c r="K1913" s="2">
        <v>497.26</v>
      </c>
      <c r="L1913" t="s">
        <v>39</v>
      </c>
      <c r="M1913">
        <f>YEAR(Table1[[#This Row],[order_date]])</f>
        <v>2023</v>
      </c>
      <c r="N1913">
        <f>MONTH(Table1[[#This Row],[order_date]])</f>
        <v>9</v>
      </c>
      <c r="O1913" s="3">
        <f>Table1[[#This Row],[sales]]-Table1[[#This Row],[profit]]</f>
        <v>1415.1200000000001</v>
      </c>
      <c r="P1913" s="3">
        <f>Table1[[#This Row],[sales]]*Table1[[#This Row],[quantity]]</f>
        <v>7649.52</v>
      </c>
      <c r="Q1913" s="9">
        <f>Table1[[#This Row],[delivery_date]]-Table1[[#This Row],[order_date]]</f>
        <v>5</v>
      </c>
    </row>
    <row r="1914" spans="1:17" x14ac:dyDescent="0.35">
      <c r="A1914" t="s">
        <v>1945</v>
      </c>
      <c r="B1914" t="s">
        <v>41</v>
      </c>
      <c r="C1914" t="s">
        <v>26</v>
      </c>
      <c r="D1914" s="2">
        <v>490.81</v>
      </c>
      <c r="E1914">
        <v>0.22</v>
      </c>
      <c r="F1914">
        <v>9</v>
      </c>
      <c r="G1914" s="1">
        <v>45055</v>
      </c>
      <c r="H1914" s="1">
        <v>45059</v>
      </c>
      <c r="I1914" t="s">
        <v>15</v>
      </c>
      <c r="J1914" t="s">
        <v>16</v>
      </c>
      <c r="K1914" s="2">
        <v>37.07</v>
      </c>
      <c r="L1914" t="s">
        <v>34</v>
      </c>
      <c r="M1914">
        <f>YEAR(Table1[[#This Row],[order_date]])</f>
        <v>2023</v>
      </c>
      <c r="N1914">
        <f>MONTH(Table1[[#This Row],[order_date]])</f>
        <v>5</v>
      </c>
      <c r="O1914" s="3">
        <f>Table1[[#This Row],[sales]]-Table1[[#This Row],[profit]]</f>
        <v>453.74</v>
      </c>
      <c r="P1914" s="3">
        <f>Table1[[#This Row],[sales]]*Table1[[#This Row],[quantity]]</f>
        <v>4417.29</v>
      </c>
      <c r="Q1914" s="9">
        <f>Table1[[#This Row],[delivery_date]]-Table1[[#This Row],[order_date]]</f>
        <v>4</v>
      </c>
    </row>
    <row r="1915" spans="1:17" x14ac:dyDescent="0.35">
      <c r="A1915" t="s">
        <v>1946</v>
      </c>
      <c r="B1915" t="s">
        <v>41</v>
      </c>
      <c r="C1915" t="s">
        <v>26</v>
      </c>
      <c r="D1915" s="2">
        <v>776.96</v>
      </c>
      <c r="E1915">
        <v>0.01</v>
      </c>
      <c r="F1915">
        <v>2</v>
      </c>
      <c r="G1915" s="1">
        <v>45515</v>
      </c>
      <c r="H1915" s="1">
        <v>45516</v>
      </c>
      <c r="I1915" t="s">
        <v>15</v>
      </c>
      <c r="J1915" t="s">
        <v>16</v>
      </c>
      <c r="K1915" s="2">
        <v>99.32</v>
      </c>
      <c r="L1915" t="s">
        <v>48</v>
      </c>
      <c r="M1915">
        <f>YEAR(Table1[[#This Row],[order_date]])</f>
        <v>2024</v>
      </c>
      <c r="N1915">
        <f>MONTH(Table1[[#This Row],[order_date]])</f>
        <v>8</v>
      </c>
      <c r="O1915" s="3">
        <f>Table1[[#This Row],[sales]]-Table1[[#This Row],[profit]]</f>
        <v>677.6400000000001</v>
      </c>
      <c r="P1915" s="3">
        <f>Table1[[#This Row],[sales]]*Table1[[#This Row],[quantity]]</f>
        <v>1553.92</v>
      </c>
      <c r="Q1915" s="9">
        <f>Table1[[#This Row],[delivery_date]]-Table1[[#This Row],[order_date]]</f>
        <v>1</v>
      </c>
    </row>
    <row r="1916" spans="1:17" x14ac:dyDescent="0.35">
      <c r="A1916" t="s">
        <v>1947</v>
      </c>
      <c r="B1916" t="s">
        <v>19</v>
      </c>
      <c r="C1916" t="s">
        <v>14</v>
      </c>
      <c r="D1916" s="2">
        <v>1924.66</v>
      </c>
      <c r="E1916">
        <v>0.3</v>
      </c>
      <c r="F1916">
        <v>6</v>
      </c>
      <c r="G1916" s="1">
        <v>45640</v>
      </c>
      <c r="H1916" s="1">
        <v>45641</v>
      </c>
      <c r="I1916" t="s">
        <v>31</v>
      </c>
      <c r="J1916" t="s">
        <v>16</v>
      </c>
      <c r="K1916" s="2">
        <v>549.28</v>
      </c>
      <c r="L1916" t="s">
        <v>17</v>
      </c>
      <c r="M1916">
        <f>YEAR(Table1[[#This Row],[order_date]])</f>
        <v>2024</v>
      </c>
      <c r="N1916">
        <f>MONTH(Table1[[#This Row],[order_date]])</f>
        <v>12</v>
      </c>
      <c r="O1916" s="3">
        <f>Table1[[#This Row],[sales]]-Table1[[#This Row],[profit]]</f>
        <v>1375.38</v>
      </c>
      <c r="P1916" s="3">
        <f>Table1[[#This Row],[sales]]*Table1[[#This Row],[quantity]]</f>
        <v>11547.960000000001</v>
      </c>
      <c r="Q1916" s="9">
        <f>Table1[[#This Row],[delivery_date]]-Table1[[#This Row],[order_date]]</f>
        <v>1</v>
      </c>
    </row>
    <row r="1917" spans="1:17" x14ac:dyDescent="0.35">
      <c r="A1917" t="s">
        <v>1948</v>
      </c>
      <c r="B1917" t="s">
        <v>41</v>
      </c>
      <c r="C1917" t="s">
        <v>33</v>
      </c>
      <c r="D1917" s="2">
        <v>4630.0600000000004</v>
      </c>
      <c r="E1917">
        <v>0.21</v>
      </c>
      <c r="F1917">
        <v>4</v>
      </c>
      <c r="G1917" s="1">
        <v>45007</v>
      </c>
      <c r="H1917" s="1">
        <v>45009</v>
      </c>
      <c r="I1917" t="s">
        <v>15</v>
      </c>
      <c r="J1917" t="s">
        <v>22</v>
      </c>
      <c r="K1917" s="2">
        <v>591.25</v>
      </c>
      <c r="L1917" t="s">
        <v>28</v>
      </c>
      <c r="M1917">
        <f>YEAR(Table1[[#This Row],[order_date]])</f>
        <v>2023</v>
      </c>
      <c r="N1917">
        <f>MONTH(Table1[[#This Row],[order_date]])</f>
        <v>3</v>
      </c>
      <c r="O1917" s="3">
        <f>Table1[[#This Row],[sales]]-Table1[[#This Row],[profit]]</f>
        <v>4038.8100000000004</v>
      </c>
      <c r="P1917" s="3">
        <f>Table1[[#This Row],[sales]]*Table1[[#This Row],[quantity]]</f>
        <v>18520.240000000002</v>
      </c>
      <c r="Q1917" s="9">
        <f>Table1[[#This Row],[delivery_date]]-Table1[[#This Row],[order_date]]</f>
        <v>2</v>
      </c>
    </row>
    <row r="1918" spans="1:17" x14ac:dyDescent="0.35">
      <c r="A1918" t="s">
        <v>1949</v>
      </c>
      <c r="B1918" t="s">
        <v>19</v>
      </c>
      <c r="C1918" t="s">
        <v>20</v>
      </c>
      <c r="D1918" s="2">
        <v>1957.25</v>
      </c>
      <c r="E1918">
        <v>7.0000000000000007E-2</v>
      </c>
      <c r="F1918">
        <v>4</v>
      </c>
      <c r="G1918" s="1">
        <v>45557</v>
      </c>
      <c r="H1918" s="1">
        <v>45559</v>
      </c>
      <c r="I1918" t="s">
        <v>15</v>
      </c>
      <c r="J1918" t="s">
        <v>27</v>
      </c>
      <c r="K1918" s="2">
        <v>418.18</v>
      </c>
      <c r="L1918" t="s">
        <v>48</v>
      </c>
      <c r="M1918">
        <f>YEAR(Table1[[#This Row],[order_date]])</f>
        <v>2024</v>
      </c>
      <c r="N1918">
        <f>MONTH(Table1[[#This Row],[order_date]])</f>
        <v>9</v>
      </c>
      <c r="O1918" s="3">
        <f>Table1[[#This Row],[sales]]-Table1[[#This Row],[profit]]</f>
        <v>1539.07</v>
      </c>
      <c r="P1918" s="3">
        <f>Table1[[#This Row],[sales]]*Table1[[#This Row],[quantity]]</f>
        <v>7829</v>
      </c>
      <c r="Q1918" s="9">
        <f>Table1[[#This Row],[delivery_date]]-Table1[[#This Row],[order_date]]</f>
        <v>2</v>
      </c>
    </row>
    <row r="1919" spans="1:17" x14ac:dyDescent="0.35">
      <c r="A1919" t="s">
        <v>1950</v>
      </c>
      <c r="B1919" t="s">
        <v>41</v>
      </c>
      <c r="C1919" t="s">
        <v>26</v>
      </c>
      <c r="D1919" s="2">
        <v>397.15</v>
      </c>
      <c r="E1919">
        <v>0.27</v>
      </c>
      <c r="F1919">
        <v>6</v>
      </c>
      <c r="G1919" s="1">
        <v>45139</v>
      </c>
      <c r="H1919" s="1">
        <v>45146</v>
      </c>
      <c r="I1919" t="s">
        <v>15</v>
      </c>
      <c r="J1919" t="s">
        <v>27</v>
      </c>
      <c r="K1919" s="2">
        <v>51.46</v>
      </c>
      <c r="L1919" t="s">
        <v>17</v>
      </c>
      <c r="M1919">
        <f>YEAR(Table1[[#This Row],[order_date]])</f>
        <v>2023</v>
      </c>
      <c r="N1919">
        <f>MONTH(Table1[[#This Row],[order_date]])</f>
        <v>8</v>
      </c>
      <c r="O1919" s="3">
        <f>Table1[[#This Row],[sales]]-Table1[[#This Row],[profit]]</f>
        <v>345.69</v>
      </c>
      <c r="P1919" s="3">
        <f>Table1[[#This Row],[sales]]*Table1[[#This Row],[quantity]]</f>
        <v>2382.8999999999996</v>
      </c>
      <c r="Q1919" s="9">
        <f>Table1[[#This Row],[delivery_date]]-Table1[[#This Row],[order_date]]</f>
        <v>7</v>
      </c>
    </row>
    <row r="1920" spans="1:17" x14ac:dyDescent="0.35">
      <c r="A1920" t="s">
        <v>1951</v>
      </c>
      <c r="B1920" t="s">
        <v>13</v>
      </c>
      <c r="C1920" t="s">
        <v>14</v>
      </c>
      <c r="D1920" s="2">
        <v>2148.17</v>
      </c>
      <c r="E1920">
        <v>0.4</v>
      </c>
      <c r="F1920">
        <v>4</v>
      </c>
      <c r="G1920" s="1">
        <v>45295</v>
      </c>
      <c r="H1920" s="1">
        <v>45301</v>
      </c>
      <c r="I1920" t="s">
        <v>15</v>
      </c>
      <c r="J1920" t="s">
        <v>27</v>
      </c>
      <c r="K1920" s="2">
        <v>613.78</v>
      </c>
      <c r="L1920" t="s">
        <v>23</v>
      </c>
      <c r="M1920">
        <f>YEAR(Table1[[#This Row],[order_date]])</f>
        <v>2024</v>
      </c>
      <c r="N1920">
        <f>MONTH(Table1[[#This Row],[order_date]])</f>
        <v>1</v>
      </c>
      <c r="O1920" s="3">
        <f>Table1[[#This Row],[sales]]-Table1[[#This Row],[profit]]</f>
        <v>1534.39</v>
      </c>
      <c r="P1920" s="3">
        <f>Table1[[#This Row],[sales]]*Table1[[#This Row],[quantity]]</f>
        <v>8592.68</v>
      </c>
      <c r="Q1920" s="9">
        <f>Table1[[#This Row],[delivery_date]]-Table1[[#This Row],[order_date]]</f>
        <v>6</v>
      </c>
    </row>
    <row r="1921" spans="1:17" x14ac:dyDescent="0.35">
      <c r="A1921" t="s">
        <v>1952</v>
      </c>
      <c r="B1921" t="s">
        <v>25</v>
      </c>
      <c r="C1921" t="s">
        <v>33</v>
      </c>
      <c r="D1921" s="2">
        <v>3377.21</v>
      </c>
      <c r="E1921">
        <v>0.49</v>
      </c>
      <c r="F1921">
        <v>9</v>
      </c>
      <c r="G1921" s="1">
        <v>45033</v>
      </c>
      <c r="H1921" s="1">
        <v>45038</v>
      </c>
      <c r="I1921" t="s">
        <v>31</v>
      </c>
      <c r="J1921" t="s">
        <v>22</v>
      </c>
      <c r="K1921" s="2">
        <v>177.71</v>
      </c>
      <c r="L1921" t="s">
        <v>34</v>
      </c>
      <c r="M1921">
        <f>YEAR(Table1[[#This Row],[order_date]])</f>
        <v>2023</v>
      </c>
      <c r="N1921">
        <f>MONTH(Table1[[#This Row],[order_date]])</f>
        <v>4</v>
      </c>
      <c r="O1921" s="3">
        <f>Table1[[#This Row],[sales]]-Table1[[#This Row],[profit]]</f>
        <v>3199.5</v>
      </c>
      <c r="P1921" s="3">
        <f>Table1[[#This Row],[sales]]*Table1[[#This Row],[quantity]]</f>
        <v>30394.89</v>
      </c>
      <c r="Q1921" s="9">
        <f>Table1[[#This Row],[delivery_date]]-Table1[[#This Row],[order_date]]</f>
        <v>5</v>
      </c>
    </row>
    <row r="1922" spans="1:17" x14ac:dyDescent="0.35">
      <c r="A1922" t="s">
        <v>1953</v>
      </c>
      <c r="B1922" t="s">
        <v>13</v>
      </c>
      <c r="C1922" t="s">
        <v>36</v>
      </c>
      <c r="D1922" s="2">
        <v>3008.62</v>
      </c>
      <c r="E1922">
        <v>0.26</v>
      </c>
      <c r="F1922">
        <v>8</v>
      </c>
      <c r="G1922" s="1">
        <v>45575</v>
      </c>
      <c r="H1922" s="1">
        <v>45580</v>
      </c>
      <c r="I1922" t="s">
        <v>31</v>
      </c>
      <c r="J1922" t="s">
        <v>16</v>
      </c>
      <c r="K1922" s="2">
        <v>339.32</v>
      </c>
      <c r="L1922" t="s">
        <v>48</v>
      </c>
      <c r="M1922">
        <f>YEAR(Table1[[#This Row],[order_date]])</f>
        <v>2024</v>
      </c>
      <c r="N1922">
        <f>MONTH(Table1[[#This Row],[order_date]])</f>
        <v>10</v>
      </c>
      <c r="O1922" s="3">
        <f>Table1[[#This Row],[sales]]-Table1[[#This Row],[profit]]</f>
        <v>2669.2999999999997</v>
      </c>
      <c r="P1922" s="3">
        <f>Table1[[#This Row],[sales]]*Table1[[#This Row],[quantity]]</f>
        <v>24068.959999999999</v>
      </c>
      <c r="Q1922" s="9">
        <f>Table1[[#This Row],[delivery_date]]-Table1[[#This Row],[order_date]]</f>
        <v>5</v>
      </c>
    </row>
    <row r="1923" spans="1:17" x14ac:dyDescent="0.35">
      <c r="A1923" t="s">
        <v>1954</v>
      </c>
      <c r="B1923" t="s">
        <v>25</v>
      </c>
      <c r="C1923" t="s">
        <v>20</v>
      </c>
      <c r="D1923" s="2">
        <v>1466.13</v>
      </c>
      <c r="E1923">
        <v>0.06</v>
      </c>
      <c r="F1923">
        <v>8</v>
      </c>
      <c r="G1923" s="1">
        <v>45021</v>
      </c>
      <c r="H1923" s="1">
        <v>45024</v>
      </c>
      <c r="I1923" t="s">
        <v>31</v>
      </c>
      <c r="J1923" t="s">
        <v>22</v>
      </c>
      <c r="K1923" s="2">
        <v>224.75</v>
      </c>
      <c r="L1923" t="s">
        <v>28</v>
      </c>
      <c r="M1923">
        <f>YEAR(Table1[[#This Row],[order_date]])</f>
        <v>2023</v>
      </c>
      <c r="N1923">
        <f>MONTH(Table1[[#This Row],[order_date]])</f>
        <v>4</v>
      </c>
      <c r="O1923" s="3">
        <f>Table1[[#This Row],[sales]]-Table1[[#This Row],[profit]]</f>
        <v>1241.3800000000001</v>
      </c>
      <c r="P1923" s="3">
        <f>Table1[[#This Row],[sales]]*Table1[[#This Row],[quantity]]</f>
        <v>11729.04</v>
      </c>
      <c r="Q1923" s="9">
        <f>Table1[[#This Row],[delivery_date]]-Table1[[#This Row],[order_date]]</f>
        <v>3</v>
      </c>
    </row>
    <row r="1924" spans="1:17" x14ac:dyDescent="0.35">
      <c r="A1924" t="s">
        <v>1955</v>
      </c>
      <c r="B1924" t="s">
        <v>19</v>
      </c>
      <c r="C1924" t="s">
        <v>14</v>
      </c>
      <c r="D1924" s="2">
        <v>3471.64</v>
      </c>
      <c r="E1924">
        <v>0.41</v>
      </c>
      <c r="F1924">
        <v>5</v>
      </c>
      <c r="G1924" s="1">
        <v>45025</v>
      </c>
      <c r="H1924" s="1">
        <v>45026</v>
      </c>
      <c r="I1924" t="s">
        <v>15</v>
      </c>
      <c r="J1924" t="s">
        <v>16</v>
      </c>
      <c r="K1924" s="2">
        <v>889.15</v>
      </c>
      <c r="L1924" t="s">
        <v>48</v>
      </c>
      <c r="M1924">
        <f>YEAR(Table1[[#This Row],[order_date]])</f>
        <v>2023</v>
      </c>
      <c r="N1924">
        <f>MONTH(Table1[[#This Row],[order_date]])</f>
        <v>4</v>
      </c>
      <c r="O1924" s="3">
        <f>Table1[[#This Row],[sales]]-Table1[[#This Row],[profit]]</f>
        <v>2582.4899999999998</v>
      </c>
      <c r="P1924" s="3">
        <f>Table1[[#This Row],[sales]]*Table1[[#This Row],[quantity]]</f>
        <v>17358.2</v>
      </c>
      <c r="Q1924" s="9">
        <f>Table1[[#This Row],[delivery_date]]-Table1[[#This Row],[order_date]]</f>
        <v>1</v>
      </c>
    </row>
    <row r="1925" spans="1:17" x14ac:dyDescent="0.35">
      <c r="A1925" t="s">
        <v>1956</v>
      </c>
      <c r="B1925" t="s">
        <v>13</v>
      </c>
      <c r="C1925" t="s">
        <v>14</v>
      </c>
      <c r="D1925" s="2">
        <v>3190.06</v>
      </c>
      <c r="E1925">
        <v>0.35</v>
      </c>
      <c r="F1925">
        <v>6</v>
      </c>
      <c r="G1925" s="1">
        <v>45615</v>
      </c>
      <c r="H1925" s="1">
        <v>45622</v>
      </c>
      <c r="I1925" t="s">
        <v>31</v>
      </c>
      <c r="J1925" t="s">
        <v>22</v>
      </c>
      <c r="K1925" s="2">
        <v>616.49</v>
      </c>
      <c r="L1925" t="s">
        <v>28</v>
      </c>
      <c r="M1925">
        <f>YEAR(Table1[[#This Row],[order_date]])</f>
        <v>2024</v>
      </c>
      <c r="N1925">
        <f>MONTH(Table1[[#This Row],[order_date]])</f>
        <v>11</v>
      </c>
      <c r="O1925" s="3">
        <f>Table1[[#This Row],[sales]]-Table1[[#This Row],[profit]]</f>
        <v>2573.5699999999997</v>
      </c>
      <c r="P1925" s="3">
        <f>Table1[[#This Row],[sales]]*Table1[[#This Row],[quantity]]</f>
        <v>19140.36</v>
      </c>
      <c r="Q1925" s="9">
        <f>Table1[[#This Row],[delivery_date]]-Table1[[#This Row],[order_date]]</f>
        <v>7</v>
      </c>
    </row>
    <row r="1926" spans="1:17" x14ac:dyDescent="0.35">
      <c r="A1926" t="s">
        <v>1957</v>
      </c>
      <c r="B1926" t="s">
        <v>41</v>
      </c>
      <c r="C1926" t="s">
        <v>14</v>
      </c>
      <c r="D1926" s="2">
        <v>943.65</v>
      </c>
      <c r="E1926">
        <v>0.48</v>
      </c>
      <c r="F1926">
        <v>1</v>
      </c>
      <c r="G1926" s="1">
        <v>44974</v>
      </c>
      <c r="H1926" s="1">
        <v>44981</v>
      </c>
      <c r="I1926" t="s">
        <v>21</v>
      </c>
      <c r="J1926" t="s">
        <v>16</v>
      </c>
      <c r="K1926" s="2">
        <v>258.27999999999997</v>
      </c>
      <c r="L1926" t="s">
        <v>28</v>
      </c>
      <c r="M1926">
        <f>YEAR(Table1[[#This Row],[order_date]])</f>
        <v>2023</v>
      </c>
      <c r="N1926">
        <f>MONTH(Table1[[#This Row],[order_date]])</f>
        <v>2</v>
      </c>
      <c r="O1926" s="3">
        <f>Table1[[#This Row],[sales]]-Table1[[#This Row],[profit]]</f>
        <v>685.37</v>
      </c>
      <c r="P1926" s="3">
        <f>Table1[[#This Row],[sales]]*Table1[[#This Row],[quantity]]</f>
        <v>943.65</v>
      </c>
      <c r="Q1926" s="9">
        <f>Table1[[#This Row],[delivery_date]]-Table1[[#This Row],[order_date]]</f>
        <v>7</v>
      </c>
    </row>
    <row r="1927" spans="1:17" x14ac:dyDescent="0.35">
      <c r="A1927" t="s">
        <v>1958</v>
      </c>
      <c r="B1927" t="s">
        <v>25</v>
      </c>
      <c r="C1927" t="s">
        <v>26</v>
      </c>
      <c r="D1927" s="2">
        <v>894.51</v>
      </c>
      <c r="E1927">
        <v>0.27</v>
      </c>
      <c r="F1927">
        <v>1</v>
      </c>
      <c r="G1927" s="1">
        <v>45102</v>
      </c>
      <c r="H1927" s="1">
        <v>45107</v>
      </c>
      <c r="I1927" t="s">
        <v>31</v>
      </c>
      <c r="J1927" t="s">
        <v>27</v>
      </c>
      <c r="K1927" s="2">
        <v>242.35</v>
      </c>
      <c r="L1927" t="s">
        <v>23</v>
      </c>
      <c r="M1927">
        <f>YEAR(Table1[[#This Row],[order_date]])</f>
        <v>2023</v>
      </c>
      <c r="N1927">
        <f>MONTH(Table1[[#This Row],[order_date]])</f>
        <v>6</v>
      </c>
      <c r="O1927" s="3">
        <f>Table1[[#This Row],[sales]]-Table1[[#This Row],[profit]]</f>
        <v>652.16</v>
      </c>
      <c r="P1927" s="3">
        <f>Table1[[#This Row],[sales]]*Table1[[#This Row],[quantity]]</f>
        <v>894.51</v>
      </c>
      <c r="Q1927" s="9">
        <f>Table1[[#This Row],[delivery_date]]-Table1[[#This Row],[order_date]]</f>
        <v>5</v>
      </c>
    </row>
    <row r="1928" spans="1:17" x14ac:dyDescent="0.35">
      <c r="A1928" t="s">
        <v>1959</v>
      </c>
      <c r="B1928" t="s">
        <v>25</v>
      </c>
      <c r="C1928" t="s">
        <v>36</v>
      </c>
      <c r="D1928" s="2">
        <v>2781.2</v>
      </c>
      <c r="E1928">
        <v>0.18</v>
      </c>
      <c r="F1928">
        <v>9</v>
      </c>
      <c r="G1928" s="1">
        <v>45325</v>
      </c>
      <c r="H1928" s="1">
        <v>45331</v>
      </c>
      <c r="I1928" t="s">
        <v>21</v>
      </c>
      <c r="J1928" t="s">
        <v>27</v>
      </c>
      <c r="K1928" s="2">
        <v>803.29</v>
      </c>
      <c r="L1928" t="s">
        <v>28</v>
      </c>
      <c r="M1928">
        <f>YEAR(Table1[[#This Row],[order_date]])</f>
        <v>2024</v>
      </c>
      <c r="N1928">
        <f>MONTH(Table1[[#This Row],[order_date]])</f>
        <v>2</v>
      </c>
      <c r="O1928" s="3">
        <f>Table1[[#This Row],[sales]]-Table1[[#This Row],[profit]]</f>
        <v>1977.9099999999999</v>
      </c>
      <c r="P1928" s="3">
        <f>Table1[[#This Row],[sales]]*Table1[[#This Row],[quantity]]</f>
        <v>25030.799999999999</v>
      </c>
      <c r="Q1928" s="9">
        <f>Table1[[#This Row],[delivery_date]]-Table1[[#This Row],[order_date]]</f>
        <v>6</v>
      </c>
    </row>
    <row r="1929" spans="1:17" x14ac:dyDescent="0.35">
      <c r="A1929" t="s">
        <v>1960</v>
      </c>
      <c r="B1929" t="s">
        <v>13</v>
      </c>
      <c r="C1929" t="s">
        <v>20</v>
      </c>
      <c r="D1929" s="2">
        <v>3331.25</v>
      </c>
      <c r="E1929">
        <v>0.48</v>
      </c>
      <c r="F1929">
        <v>4</v>
      </c>
      <c r="G1929" s="1">
        <v>44971</v>
      </c>
      <c r="H1929" s="1">
        <v>44973</v>
      </c>
      <c r="I1929" t="s">
        <v>31</v>
      </c>
      <c r="J1929" t="s">
        <v>27</v>
      </c>
      <c r="K1929" s="2">
        <v>318.72000000000003</v>
      </c>
      <c r="L1929" t="s">
        <v>39</v>
      </c>
      <c r="M1929">
        <f>YEAR(Table1[[#This Row],[order_date]])</f>
        <v>2023</v>
      </c>
      <c r="N1929">
        <f>MONTH(Table1[[#This Row],[order_date]])</f>
        <v>2</v>
      </c>
      <c r="O1929" s="3">
        <f>Table1[[#This Row],[sales]]-Table1[[#This Row],[profit]]</f>
        <v>3012.5299999999997</v>
      </c>
      <c r="P1929" s="3">
        <f>Table1[[#This Row],[sales]]*Table1[[#This Row],[quantity]]</f>
        <v>13325</v>
      </c>
      <c r="Q1929" s="9">
        <f>Table1[[#This Row],[delivery_date]]-Table1[[#This Row],[order_date]]</f>
        <v>2</v>
      </c>
    </row>
    <row r="1930" spans="1:17" x14ac:dyDescent="0.35">
      <c r="A1930" t="s">
        <v>1961</v>
      </c>
      <c r="B1930" t="s">
        <v>19</v>
      </c>
      <c r="C1930" t="s">
        <v>33</v>
      </c>
      <c r="D1930" s="2">
        <v>4813.3599999999997</v>
      </c>
      <c r="E1930">
        <v>0.27</v>
      </c>
      <c r="F1930">
        <v>3</v>
      </c>
      <c r="G1930" s="1">
        <v>45184</v>
      </c>
      <c r="H1930" s="1">
        <v>45186</v>
      </c>
      <c r="I1930" t="s">
        <v>15</v>
      </c>
      <c r="J1930" t="s">
        <v>27</v>
      </c>
      <c r="K1930" s="2">
        <v>748.84</v>
      </c>
      <c r="L1930" t="s">
        <v>34</v>
      </c>
      <c r="M1930">
        <f>YEAR(Table1[[#This Row],[order_date]])</f>
        <v>2023</v>
      </c>
      <c r="N1930">
        <f>MONTH(Table1[[#This Row],[order_date]])</f>
        <v>9</v>
      </c>
      <c r="O1930" s="3">
        <f>Table1[[#This Row],[sales]]-Table1[[#This Row],[profit]]</f>
        <v>4064.5199999999995</v>
      </c>
      <c r="P1930" s="3">
        <f>Table1[[#This Row],[sales]]*Table1[[#This Row],[quantity]]</f>
        <v>14440.079999999998</v>
      </c>
      <c r="Q1930" s="9">
        <f>Table1[[#This Row],[delivery_date]]-Table1[[#This Row],[order_date]]</f>
        <v>2</v>
      </c>
    </row>
    <row r="1931" spans="1:17" x14ac:dyDescent="0.35">
      <c r="A1931" t="s">
        <v>1962</v>
      </c>
      <c r="B1931" t="s">
        <v>13</v>
      </c>
      <c r="C1931" t="s">
        <v>33</v>
      </c>
      <c r="D1931" s="2">
        <v>2167.46</v>
      </c>
      <c r="E1931">
        <v>0.01</v>
      </c>
      <c r="F1931">
        <v>5</v>
      </c>
      <c r="G1931" s="1">
        <v>45240</v>
      </c>
      <c r="H1931" s="1">
        <v>45247</v>
      </c>
      <c r="I1931" t="s">
        <v>15</v>
      </c>
      <c r="J1931" t="s">
        <v>27</v>
      </c>
      <c r="K1931" s="2">
        <v>339.98</v>
      </c>
      <c r="L1931" t="s">
        <v>23</v>
      </c>
      <c r="M1931">
        <f>YEAR(Table1[[#This Row],[order_date]])</f>
        <v>2023</v>
      </c>
      <c r="N1931">
        <f>MONTH(Table1[[#This Row],[order_date]])</f>
        <v>11</v>
      </c>
      <c r="O1931" s="3">
        <f>Table1[[#This Row],[sales]]-Table1[[#This Row],[profit]]</f>
        <v>1827.48</v>
      </c>
      <c r="P1931" s="3">
        <f>Table1[[#This Row],[sales]]*Table1[[#This Row],[quantity]]</f>
        <v>10837.3</v>
      </c>
      <c r="Q1931" s="9">
        <f>Table1[[#This Row],[delivery_date]]-Table1[[#This Row],[order_date]]</f>
        <v>7</v>
      </c>
    </row>
    <row r="1932" spans="1:17" x14ac:dyDescent="0.35">
      <c r="A1932" t="s">
        <v>1963</v>
      </c>
      <c r="B1932" t="s">
        <v>19</v>
      </c>
      <c r="C1932" t="s">
        <v>36</v>
      </c>
      <c r="D1932" s="2">
        <v>3848.2</v>
      </c>
      <c r="E1932">
        <v>0.24</v>
      </c>
      <c r="F1932">
        <v>9</v>
      </c>
      <c r="G1932" s="1">
        <v>45092</v>
      </c>
      <c r="H1932" s="1">
        <v>45094</v>
      </c>
      <c r="I1932" t="s">
        <v>31</v>
      </c>
      <c r="J1932" t="s">
        <v>27</v>
      </c>
      <c r="K1932" s="2">
        <v>310.79000000000002</v>
      </c>
      <c r="L1932" t="s">
        <v>48</v>
      </c>
      <c r="M1932">
        <f>YEAR(Table1[[#This Row],[order_date]])</f>
        <v>2023</v>
      </c>
      <c r="N1932">
        <f>MONTH(Table1[[#This Row],[order_date]])</f>
        <v>6</v>
      </c>
      <c r="O1932" s="3">
        <f>Table1[[#This Row],[sales]]-Table1[[#This Row],[profit]]</f>
        <v>3537.41</v>
      </c>
      <c r="P1932" s="3">
        <f>Table1[[#This Row],[sales]]*Table1[[#This Row],[quantity]]</f>
        <v>34633.799999999996</v>
      </c>
      <c r="Q1932" s="9">
        <f>Table1[[#This Row],[delivery_date]]-Table1[[#This Row],[order_date]]</f>
        <v>2</v>
      </c>
    </row>
    <row r="1933" spans="1:17" x14ac:dyDescent="0.35">
      <c r="A1933" t="s">
        <v>1964</v>
      </c>
      <c r="B1933" t="s">
        <v>19</v>
      </c>
      <c r="C1933" t="s">
        <v>14</v>
      </c>
      <c r="D1933" s="2">
        <v>670.95</v>
      </c>
      <c r="E1933">
        <v>0</v>
      </c>
      <c r="F1933">
        <v>9</v>
      </c>
      <c r="G1933" s="1">
        <v>45441</v>
      </c>
      <c r="H1933" s="1">
        <v>45448</v>
      </c>
      <c r="I1933" t="s">
        <v>31</v>
      </c>
      <c r="J1933" t="s">
        <v>22</v>
      </c>
      <c r="K1933" s="2">
        <v>192.08</v>
      </c>
      <c r="L1933" t="s">
        <v>48</v>
      </c>
      <c r="M1933">
        <f>YEAR(Table1[[#This Row],[order_date]])</f>
        <v>2024</v>
      </c>
      <c r="N1933">
        <f>MONTH(Table1[[#This Row],[order_date]])</f>
        <v>5</v>
      </c>
      <c r="O1933" s="3">
        <f>Table1[[#This Row],[sales]]-Table1[[#This Row],[profit]]</f>
        <v>478.87</v>
      </c>
      <c r="P1933" s="3">
        <f>Table1[[#This Row],[sales]]*Table1[[#This Row],[quantity]]</f>
        <v>6038.55</v>
      </c>
      <c r="Q1933" s="9">
        <f>Table1[[#This Row],[delivery_date]]-Table1[[#This Row],[order_date]]</f>
        <v>7</v>
      </c>
    </row>
    <row r="1934" spans="1:17" x14ac:dyDescent="0.35">
      <c r="A1934" t="s">
        <v>1965</v>
      </c>
      <c r="B1934" t="s">
        <v>25</v>
      </c>
      <c r="C1934" t="s">
        <v>14</v>
      </c>
      <c r="D1934" s="2">
        <v>4459.08</v>
      </c>
      <c r="E1934">
        <v>0.37</v>
      </c>
      <c r="F1934">
        <v>3</v>
      </c>
      <c r="G1934" s="1">
        <v>45656</v>
      </c>
      <c r="H1934" s="1">
        <v>45659</v>
      </c>
      <c r="I1934" t="s">
        <v>15</v>
      </c>
      <c r="J1934" t="s">
        <v>27</v>
      </c>
      <c r="K1934" s="2">
        <v>627.32000000000005</v>
      </c>
      <c r="L1934" t="s">
        <v>23</v>
      </c>
      <c r="M1934">
        <f>YEAR(Table1[[#This Row],[order_date]])</f>
        <v>2024</v>
      </c>
      <c r="N1934">
        <f>MONTH(Table1[[#This Row],[order_date]])</f>
        <v>12</v>
      </c>
      <c r="O1934" s="3">
        <f>Table1[[#This Row],[sales]]-Table1[[#This Row],[profit]]</f>
        <v>3831.7599999999998</v>
      </c>
      <c r="P1934" s="3">
        <f>Table1[[#This Row],[sales]]*Table1[[#This Row],[quantity]]</f>
        <v>13377.24</v>
      </c>
      <c r="Q1934" s="9">
        <f>Table1[[#This Row],[delivery_date]]-Table1[[#This Row],[order_date]]</f>
        <v>3</v>
      </c>
    </row>
    <row r="1935" spans="1:17" x14ac:dyDescent="0.35">
      <c r="A1935" t="s">
        <v>1966</v>
      </c>
      <c r="B1935" t="s">
        <v>13</v>
      </c>
      <c r="C1935" t="s">
        <v>14</v>
      </c>
      <c r="D1935" s="2">
        <v>3202.23</v>
      </c>
      <c r="E1935">
        <v>0.28000000000000003</v>
      </c>
      <c r="F1935">
        <v>7</v>
      </c>
      <c r="G1935" s="1">
        <v>45407</v>
      </c>
      <c r="H1935" s="1">
        <v>45412</v>
      </c>
      <c r="I1935" t="s">
        <v>21</v>
      </c>
      <c r="J1935" t="s">
        <v>16</v>
      </c>
      <c r="K1935" s="2">
        <v>671.88</v>
      </c>
      <c r="L1935" t="s">
        <v>23</v>
      </c>
      <c r="M1935">
        <f>YEAR(Table1[[#This Row],[order_date]])</f>
        <v>2024</v>
      </c>
      <c r="N1935">
        <f>MONTH(Table1[[#This Row],[order_date]])</f>
        <v>4</v>
      </c>
      <c r="O1935" s="3">
        <f>Table1[[#This Row],[sales]]-Table1[[#This Row],[profit]]</f>
        <v>2530.35</v>
      </c>
      <c r="P1935" s="3">
        <f>Table1[[#This Row],[sales]]*Table1[[#This Row],[quantity]]</f>
        <v>22415.61</v>
      </c>
      <c r="Q1935" s="9">
        <f>Table1[[#This Row],[delivery_date]]-Table1[[#This Row],[order_date]]</f>
        <v>5</v>
      </c>
    </row>
    <row r="1936" spans="1:17" x14ac:dyDescent="0.35">
      <c r="A1936" t="s">
        <v>1967</v>
      </c>
      <c r="B1936" t="s">
        <v>13</v>
      </c>
      <c r="C1936" t="s">
        <v>14</v>
      </c>
      <c r="D1936" s="2">
        <v>3182.25</v>
      </c>
      <c r="E1936">
        <v>0.05</v>
      </c>
      <c r="F1936">
        <v>3</v>
      </c>
      <c r="G1936" s="1">
        <v>45398</v>
      </c>
      <c r="H1936" s="1">
        <v>45403</v>
      </c>
      <c r="I1936" t="s">
        <v>31</v>
      </c>
      <c r="J1936" t="s">
        <v>27</v>
      </c>
      <c r="K1936" s="2">
        <v>639.77</v>
      </c>
      <c r="L1936" t="s">
        <v>28</v>
      </c>
      <c r="M1936">
        <f>YEAR(Table1[[#This Row],[order_date]])</f>
        <v>2024</v>
      </c>
      <c r="N1936">
        <f>MONTH(Table1[[#This Row],[order_date]])</f>
        <v>4</v>
      </c>
      <c r="O1936" s="3">
        <f>Table1[[#This Row],[sales]]-Table1[[#This Row],[profit]]</f>
        <v>2542.48</v>
      </c>
      <c r="P1936" s="3">
        <f>Table1[[#This Row],[sales]]*Table1[[#This Row],[quantity]]</f>
        <v>9546.75</v>
      </c>
      <c r="Q1936" s="9">
        <f>Table1[[#This Row],[delivery_date]]-Table1[[#This Row],[order_date]]</f>
        <v>5</v>
      </c>
    </row>
    <row r="1937" spans="1:17" x14ac:dyDescent="0.35">
      <c r="A1937" t="s">
        <v>1968</v>
      </c>
      <c r="B1937" t="s">
        <v>19</v>
      </c>
      <c r="C1937" t="s">
        <v>14</v>
      </c>
      <c r="D1937" s="2">
        <v>797.97</v>
      </c>
      <c r="E1937">
        <v>0.41</v>
      </c>
      <c r="F1937">
        <v>3</v>
      </c>
      <c r="G1937" s="1">
        <v>45625</v>
      </c>
      <c r="H1937" s="1">
        <v>45631</v>
      </c>
      <c r="I1937" t="s">
        <v>31</v>
      </c>
      <c r="J1937" t="s">
        <v>27</v>
      </c>
      <c r="K1937" s="2">
        <v>87.17</v>
      </c>
      <c r="L1937" t="s">
        <v>17</v>
      </c>
      <c r="M1937">
        <f>YEAR(Table1[[#This Row],[order_date]])</f>
        <v>2024</v>
      </c>
      <c r="N1937">
        <f>MONTH(Table1[[#This Row],[order_date]])</f>
        <v>11</v>
      </c>
      <c r="O1937" s="3">
        <f>Table1[[#This Row],[sales]]-Table1[[#This Row],[profit]]</f>
        <v>710.80000000000007</v>
      </c>
      <c r="P1937" s="3">
        <f>Table1[[#This Row],[sales]]*Table1[[#This Row],[quantity]]</f>
        <v>2393.91</v>
      </c>
      <c r="Q1937" s="9">
        <f>Table1[[#This Row],[delivery_date]]-Table1[[#This Row],[order_date]]</f>
        <v>6</v>
      </c>
    </row>
    <row r="1938" spans="1:17" x14ac:dyDescent="0.35">
      <c r="A1938" t="s">
        <v>1969</v>
      </c>
      <c r="B1938" t="s">
        <v>13</v>
      </c>
      <c r="C1938" t="s">
        <v>36</v>
      </c>
      <c r="D1938" s="2">
        <v>293.95999999999998</v>
      </c>
      <c r="E1938">
        <v>0.27</v>
      </c>
      <c r="F1938">
        <v>4</v>
      </c>
      <c r="G1938" s="1">
        <v>45535</v>
      </c>
      <c r="H1938" s="1">
        <v>45540</v>
      </c>
      <c r="I1938" t="s">
        <v>31</v>
      </c>
      <c r="J1938" t="s">
        <v>16</v>
      </c>
      <c r="K1938" s="2">
        <v>56.75</v>
      </c>
      <c r="L1938" t="s">
        <v>28</v>
      </c>
      <c r="M1938">
        <f>YEAR(Table1[[#This Row],[order_date]])</f>
        <v>2024</v>
      </c>
      <c r="N1938">
        <f>MONTH(Table1[[#This Row],[order_date]])</f>
        <v>8</v>
      </c>
      <c r="O1938" s="3">
        <f>Table1[[#This Row],[sales]]-Table1[[#This Row],[profit]]</f>
        <v>237.20999999999998</v>
      </c>
      <c r="P1938" s="3">
        <f>Table1[[#This Row],[sales]]*Table1[[#This Row],[quantity]]</f>
        <v>1175.8399999999999</v>
      </c>
      <c r="Q1938" s="9">
        <f>Table1[[#This Row],[delivery_date]]-Table1[[#This Row],[order_date]]</f>
        <v>5</v>
      </c>
    </row>
    <row r="1939" spans="1:17" x14ac:dyDescent="0.35">
      <c r="A1939" t="s">
        <v>1970</v>
      </c>
      <c r="B1939" t="s">
        <v>41</v>
      </c>
      <c r="C1939" t="s">
        <v>26</v>
      </c>
      <c r="D1939" s="2">
        <v>3537.1</v>
      </c>
      <c r="E1939">
        <v>0.06</v>
      </c>
      <c r="F1939">
        <v>2</v>
      </c>
      <c r="G1939" s="1">
        <v>45117</v>
      </c>
      <c r="H1939" s="1">
        <v>45123</v>
      </c>
      <c r="I1939" t="s">
        <v>21</v>
      </c>
      <c r="J1939" t="s">
        <v>27</v>
      </c>
      <c r="K1939" s="2">
        <v>403.52</v>
      </c>
      <c r="L1939" t="s">
        <v>48</v>
      </c>
      <c r="M1939">
        <f>YEAR(Table1[[#This Row],[order_date]])</f>
        <v>2023</v>
      </c>
      <c r="N1939">
        <f>MONTH(Table1[[#This Row],[order_date]])</f>
        <v>7</v>
      </c>
      <c r="O1939" s="3">
        <f>Table1[[#This Row],[sales]]-Table1[[#This Row],[profit]]</f>
        <v>3133.58</v>
      </c>
      <c r="P1939" s="3">
        <f>Table1[[#This Row],[sales]]*Table1[[#This Row],[quantity]]</f>
        <v>7074.2</v>
      </c>
      <c r="Q1939" s="9">
        <f>Table1[[#This Row],[delivery_date]]-Table1[[#This Row],[order_date]]</f>
        <v>6</v>
      </c>
    </row>
    <row r="1940" spans="1:17" x14ac:dyDescent="0.35">
      <c r="A1940" t="s">
        <v>1971</v>
      </c>
      <c r="B1940" t="s">
        <v>41</v>
      </c>
      <c r="C1940" t="s">
        <v>20</v>
      </c>
      <c r="D1940" s="2">
        <v>673.58</v>
      </c>
      <c r="E1940">
        <v>0.08</v>
      </c>
      <c r="F1940">
        <v>6</v>
      </c>
      <c r="G1940" s="1">
        <v>44969</v>
      </c>
      <c r="H1940" s="1">
        <v>44972</v>
      </c>
      <c r="I1940" t="s">
        <v>15</v>
      </c>
      <c r="J1940" t="s">
        <v>22</v>
      </c>
      <c r="K1940" s="2">
        <v>81.819999999999993</v>
      </c>
      <c r="L1940" t="s">
        <v>48</v>
      </c>
      <c r="M1940">
        <f>YEAR(Table1[[#This Row],[order_date]])</f>
        <v>2023</v>
      </c>
      <c r="N1940">
        <f>MONTH(Table1[[#This Row],[order_date]])</f>
        <v>2</v>
      </c>
      <c r="O1940" s="3">
        <f>Table1[[#This Row],[sales]]-Table1[[#This Row],[profit]]</f>
        <v>591.76</v>
      </c>
      <c r="P1940" s="3">
        <f>Table1[[#This Row],[sales]]*Table1[[#This Row],[quantity]]</f>
        <v>4041.4800000000005</v>
      </c>
      <c r="Q1940" s="9">
        <f>Table1[[#This Row],[delivery_date]]-Table1[[#This Row],[order_date]]</f>
        <v>3</v>
      </c>
    </row>
    <row r="1941" spans="1:17" x14ac:dyDescent="0.35">
      <c r="A1941" t="s">
        <v>1972</v>
      </c>
      <c r="B1941" t="s">
        <v>13</v>
      </c>
      <c r="C1941" t="s">
        <v>14</v>
      </c>
      <c r="D1941" s="2">
        <v>722.15</v>
      </c>
      <c r="E1941">
        <v>0.41</v>
      </c>
      <c r="F1941">
        <v>5</v>
      </c>
      <c r="G1941" s="1">
        <v>45609</v>
      </c>
      <c r="H1941" s="1">
        <v>45614</v>
      </c>
      <c r="I1941" t="s">
        <v>31</v>
      </c>
      <c r="J1941" t="s">
        <v>22</v>
      </c>
      <c r="K1941" s="2">
        <v>135.49</v>
      </c>
      <c r="L1941" t="s">
        <v>48</v>
      </c>
      <c r="M1941">
        <f>YEAR(Table1[[#This Row],[order_date]])</f>
        <v>2024</v>
      </c>
      <c r="N1941">
        <f>MONTH(Table1[[#This Row],[order_date]])</f>
        <v>11</v>
      </c>
      <c r="O1941" s="3">
        <f>Table1[[#This Row],[sales]]-Table1[[#This Row],[profit]]</f>
        <v>586.66</v>
      </c>
      <c r="P1941" s="3">
        <f>Table1[[#This Row],[sales]]*Table1[[#This Row],[quantity]]</f>
        <v>3610.75</v>
      </c>
      <c r="Q1941" s="9">
        <f>Table1[[#This Row],[delivery_date]]-Table1[[#This Row],[order_date]]</f>
        <v>5</v>
      </c>
    </row>
    <row r="1942" spans="1:17" x14ac:dyDescent="0.35">
      <c r="A1942" t="s">
        <v>1973</v>
      </c>
      <c r="B1942" t="s">
        <v>13</v>
      </c>
      <c r="C1942" t="s">
        <v>26</v>
      </c>
      <c r="D1942" s="2">
        <v>1018.75</v>
      </c>
      <c r="E1942">
        <v>0.18</v>
      </c>
      <c r="F1942">
        <v>2</v>
      </c>
      <c r="G1942" s="1">
        <v>45163</v>
      </c>
      <c r="H1942" s="1">
        <v>45169</v>
      </c>
      <c r="I1942" t="s">
        <v>21</v>
      </c>
      <c r="J1942" t="s">
        <v>16</v>
      </c>
      <c r="K1942" s="2">
        <v>167.29</v>
      </c>
      <c r="L1942" t="s">
        <v>28</v>
      </c>
      <c r="M1942">
        <f>YEAR(Table1[[#This Row],[order_date]])</f>
        <v>2023</v>
      </c>
      <c r="N1942">
        <f>MONTH(Table1[[#This Row],[order_date]])</f>
        <v>8</v>
      </c>
      <c r="O1942" s="3">
        <f>Table1[[#This Row],[sales]]-Table1[[#This Row],[profit]]</f>
        <v>851.46</v>
      </c>
      <c r="P1942" s="3">
        <f>Table1[[#This Row],[sales]]*Table1[[#This Row],[quantity]]</f>
        <v>2037.5</v>
      </c>
      <c r="Q1942" s="9">
        <f>Table1[[#This Row],[delivery_date]]-Table1[[#This Row],[order_date]]</f>
        <v>6</v>
      </c>
    </row>
    <row r="1943" spans="1:17" x14ac:dyDescent="0.35">
      <c r="A1943" t="s">
        <v>1974</v>
      </c>
      <c r="B1943" t="s">
        <v>19</v>
      </c>
      <c r="C1943" t="s">
        <v>33</v>
      </c>
      <c r="D1943" s="2">
        <v>578.96</v>
      </c>
      <c r="E1943">
        <v>0.41</v>
      </c>
      <c r="F1943">
        <v>2</v>
      </c>
      <c r="G1943" s="1">
        <v>45627</v>
      </c>
      <c r="H1943" s="1">
        <v>45628</v>
      </c>
      <c r="I1943" t="s">
        <v>15</v>
      </c>
      <c r="J1943" t="s">
        <v>27</v>
      </c>
      <c r="K1943" s="2">
        <v>90.21</v>
      </c>
      <c r="L1943" t="s">
        <v>28</v>
      </c>
      <c r="M1943">
        <f>YEAR(Table1[[#This Row],[order_date]])</f>
        <v>2024</v>
      </c>
      <c r="N1943">
        <f>MONTH(Table1[[#This Row],[order_date]])</f>
        <v>12</v>
      </c>
      <c r="O1943" s="3">
        <f>Table1[[#This Row],[sales]]-Table1[[#This Row],[profit]]</f>
        <v>488.75000000000006</v>
      </c>
      <c r="P1943" s="3">
        <f>Table1[[#This Row],[sales]]*Table1[[#This Row],[quantity]]</f>
        <v>1157.92</v>
      </c>
      <c r="Q1943" s="9">
        <f>Table1[[#This Row],[delivery_date]]-Table1[[#This Row],[order_date]]</f>
        <v>1</v>
      </c>
    </row>
    <row r="1944" spans="1:17" x14ac:dyDescent="0.35">
      <c r="A1944" t="s">
        <v>1975</v>
      </c>
      <c r="B1944" t="s">
        <v>41</v>
      </c>
      <c r="C1944" t="s">
        <v>36</v>
      </c>
      <c r="D1944" s="2">
        <v>3164.42</v>
      </c>
      <c r="E1944">
        <v>0.03</v>
      </c>
      <c r="F1944">
        <v>2</v>
      </c>
      <c r="G1944" s="1">
        <v>45458</v>
      </c>
      <c r="H1944" s="1">
        <v>45463</v>
      </c>
      <c r="I1944" t="s">
        <v>21</v>
      </c>
      <c r="J1944" t="s">
        <v>16</v>
      </c>
      <c r="K1944" s="2">
        <v>469.39</v>
      </c>
      <c r="L1944" t="s">
        <v>39</v>
      </c>
      <c r="M1944">
        <f>YEAR(Table1[[#This Row],[order_date]])</f>
        <v>2024</v>
      </c>
      <c r="N1944">
        <f>MONTH(Table1[[#This Row],[order_date]])</f>
        <v>6</v>
      </c>
      <c r="O1944" s="3">
        <f>Table1[[#This Row],[sales]]-Table1[[#This Row],[profit]]</f>
        <v>2695.03</v>
      </c>
      <c r="P1944" s="3">
        <f>Table1[[#This Row],[sales]]*Table1[[#This Row],[quantity]]</f>
        <v>6328.84</v>
      </c>
      <c r="Q1944" s="9">
        <f>Table1[[#This Row],[delivery_date]]-Table1[[#This Row],[order_date]]</f>
        <v>5</v>
      </c>
    </row>
    <row r="1945" spans="1:17" x14ac:dyDescent="0.35">
      <c r="A1945" t="s">
        <v>1976</v>
      </c>
      <c r="B1945" t="s">
        <v>41</v>
      </c>
      <c r="C1945" t="s">
        <v>26</v>
      </c>
      <c r="D1945" s="2">
        <v>2167.8200000000002</v>
      </c>
      <c r="E1945">
        <v>0.12</v>
      </c>
      <c r="F1945">
        <v>4</v>
      </c>
      <c r="G1945" s="1">
        <v>45611</v>
      </c>
      <c r="H1945" s="1">
        <v>45618</v>
      </c>
      <c r="I1945" t="s">
        <v>21</v>
      </c>
      <c r="J1945" t="s">
        <v>27</v>
      </c>
      <c r="K1945" s="2">
        <v>517.4</v>
      </c>
      <c r="L1945" t="s">
        <v>23</v>
      </c>
      <c r="M1945">
        <f>YEAR(Table1[[#This Row],[order_date]])</f>
        <v>2024</v>
      </c>
      <c r="N1945">
        <f>MONTH(Table1[[#This Row],[order_date]])</f>
        <v>11</v>
      </c>
      <c r="O1945" s="3">
        <f>Table1[[#This Row],[sales]]-Table1[[#This Row],[profit]]</f>
        <v>1650.42</v>
      </c>
      <c r="P1945" s="3">
        <f>Table1[[#This Row],[sales]]*Table1[[#This Row],[quantity]]</f>
        <v>8671.2800000000007</v>
      </c>
      <c r="Q1945" s="9">
        <f>Table1[[#This Row],[delivery_date]]-Table1[[#This Row],[order_date]]</f>
        <v>7</v>
      </c>
    </row>
    <row r="1946" spans="1:17" x14ac:dyDescent="0.35">
      <c r="A1946" t="s">
        <v>1977</v>
      </c>
      <c r="B1946" t="s">
        <v>25</v>
      </c>
      <c r="C1946" t="s">
        <v>14</v>
      </c>
      <c r="D1946" s="2">
        <v>1403.87</v>
      </c>
      <c r="E1946">
        <v>0.38</v>
      </c>
      <c r="F1946">
        <v>3</v>
      </c>
      <c r="G1946" s="1">
        <v>45583</v>
      </c>
      <c r="H1946" s="1">
        <v>45588</v>
      </c>
      <c r="I1946" t="s">
        <v>31</v>
      </c>
      <c r="J1946" t="s">
        <v>27</v>
      </c>
      <c r="K1946" s="2">
        <v>168.78</v>
      </c>
      <c r="L1946" t="s">
        <v>23</v>
      </c>
      <c r="M1946">
        <f>YEAR(Table1[[#This Row],[order_date]])</f>
        <v>2024</v>
      </c>
      <c r="N1946">
        <f>MONTH(Table1[[#This Row],[order_date]])</f>
        <v>10</v>
      </c>
      <c r="O1946" s="3">
        <f>Table1[[#This Row],[sales]]-Table1[[#This Row],[profit]]</f>
        <v>1235.0899999999999</v>
      </c>
      <c r="P1946" s="3">
        <f>Table1[[#This Row],[sales]]*Table1[[#This Row],[quantity]]</f>
        <v>4211.6099999999997</v>
      </c>
      <c r="Q1946" s="9">
        <f>Table1[[#This Row],[delivery_date]]-Table1[[#This Row],[order_date]]</f>
        <v>5</v>
      </c>
    </row>
    <row r="1947" spans="1:17" x14ac:dyDescent="0.35">
      <c r="A1947" t="s">
        <v>1978</v>
      </c>
      <c r="B1947" t="s">
        <v>19</v>
      </c>
      <c r="C1947" t="s">
        <v>14</v>
      </c>
      <c r="D1947" s="2">
        <v>2259.67</v>
      </c>
      <c r="E1947">
        <v>0.32</v>
      </c>
      <c r="F1947">
        <v>9</v>
      </c>
      <c r="G1947" s="1">
        <v>45504</v>
      </c>
      <c r="H1947" s="1">
        <v>45506</v>
      </c>
      <c r="I1947" t="s">
        <v>15</v>
      </c>
      <c r="J1947" t="s">
        <v>27</v>
      </c>
      <c r="K1947" s="2">
        <v>289.61</v>
      </c>
      <c r="L1947" t="s">
        <v>48</v>
      </c>
      <c r="M1947">
        <f>YEAR(Table1[[#This Row],[order_date]])</f>
        <v>2024</v>
      </c>
      <c r="N1947">
        <f>MONTH(Table1[[#This Row],[order_date]])</f>
        <v>7</v>
      </c>
      <c r="O1947" s="3">
        <f>Table1[[#This Row],[sales]]-Table1[[#This Row],[profit]]</f>
        <v>1970.06</v>
      </c>
      <c r="P1947" s="3">
        <f>Table1[[#This Row],[sales]]*Table1[[#This Row],[quantity]]</f>
        <v>20337.03</v>
      </c>
      <c r="Q1947" s="9">
        <f>Table1[[#This Row],[delivery_date]]-Table1[[#This Row],[order_date]]</f>
        <v>2</v>
      </c>
    </row>
    <row r="1948" spans="1:17" x14ac:dyDescent="0.35">
      <c r="A1948" t="s">
        <v>1979</v>
      </c>
      <c r="B1948" t="s">
        <v>25</v>
      </c>
      <c r="C1948" t="s">
        <v>14</v>
      </c>
      <c r="D1948" s="2">
        <v>4236.29</v>
      </c>
      <c r="E1948">
        <v>0.15</v>
      </c>
      <c r="F1948">
        <v>5</v>
      </c>
      <c r="G1948" s="1">
        <v>45152</v>
      </c>
      <c r="H1948" s="1">
        <v>45157</v>
      </c>
      <c r="I1948" t="s">
        <v>15</v>
      </c>
      <c r="J1948" t="s">
        <v>16</v>
      </c>
      <c r="K1948" s="2">
        <v>825.36</v>
      </c>
      <c r="L1948" t="s">
        <v>48</v>
      </c>
      <c r="M1948">
        <f>YEAR(Table1[[#This Row],[order_date]])</f>
        <v>2023</v>
      </c>
      <c r="N1948">
        <f>MONTH(Table1[[#This Row],[order_date]])</f>
        <v>8</v>
      </c>
      <c r="O1948" s="3">
        <f>Table1[[#This Row],[sales]]-Table1[[#This Row],[profit]]</f>
        <v>3410.93</v>
      </c>
      <c r="P1948" s="3">
        <f>Table1[[#This Row],[sales]]*Table1[[#This Row],[quantity]]</f>
        <v>21181.45</v>
      </c>
      <c r="Q1948" s="9">
        <f>Table1[[#This Row],[delivery_date]]-Table1[[#This Row],[order_date]]</f>
        <v>5</v>
      </c>
    </row>
    <row r="1949" spans="1:17" x14ac:dyDescent="0.35">
      <c r="A1949" t="s">
        <v>1980</v>
      </c>
      <c r="B1949" t="s">
        <v>41</v>
      </c>
      <c r="C1949" t="s">
        <v>26</v>
      </c>
      <c r="D1949" s="2">
        <v>4642.6899999999996</v>
      </c>
      <c r="E1949">
        <v>0.47</v>
      </c>
      <c r="F1949">
        <v>1</v>
      </c>
      <c r="G1949" s="1">
        <v>45360</v>
      </c>
      <c r="H1949" s="1">
        <v>45367</v>
      </c>
      <c r="I1949" t="s">
        <v>21</v>
      </c>
      <c r="J1949" t="s">
        <v>22</v>
      </c>
      <c r="K1949" s="2">
        <v>1351.38</v>
      </c>
      <c r="L1949" t="s">
        <v>48</v>
      </c>
      <c r="M1949">
        <f>YEAR(Table1[[#This Row],[order_date]])</f>
        <v>2024</v>
      </c>
      <c r="N1949">
        <f>MONTH(Table1[[#This Row],[order_date]])</f>
        <v>3</v>
      </c>
      <c r="O1949" s="3">
        <f>Table1[[#This Row],[sales]]-Table1[[#This Row],[profit]]</f>
        <v>3291.3099999999995</v>
      </c>
      <c r="P1949" s="3">
        <f>Table1[[#This Row],[sales]]*Table1[[#This Row],[quantity]]</f>
        <v>4642.6899999999996</v>
      </c>
      <c r="Q1949" s="9">
        <f>Table1[[#This Row],[delivery_date]]-Table1[[#This Row],[order_date]]</f>
        <v>7</v>
      </c>
    </row>
    <row r="1950" spans="1:17" x14ac:dyDescent="0.35">
      <c r="A1950" t="s">
        <v>1981</v>
      </c>
      <c r="B1950" t="s">
        <v>19</v>
      </c>
      <c r="C1950" t="s">
        <v>14</v>
      </c>
      <c r="D1950" s="2">
        <v>2488.63</v>
      </c>
      <c r="E1950">
        <v>0.11</v>
      </c>
      <c r="F1950">
        <v>2</v>
      </c>
      <c r="G1950" s="1">
        <v>45380</v>
      </c>
      <c r="H1950" s="1">
        <v>45387</v>
      </c>
      <c r="I1950" t="s">
        <v>31</v>
      </c>
      <c r="J1950" t="s">
        <v>27</v>
      </c>
      <c r="K1950" s="2">
        <v>305.52999999999997</v>
      </c>
      <c r="L1950" t="s">
        <v>28</v>
      </c>
      <c r="M1950">
        <f>YEAR(Table1[[#This Row],[order_date]])</f>
        <v>2024</v>
      </c>
      <c r="N1950">
        <f>MONTH(Table1[[#This Row],[order_date]])</f>
        <v>3</v>
      </c>
      <c r="O1950" s="3">
        <f>Table1[[#This Row],[sales]]-Table1[[#This Row],[profit]]</f>
        <v>2183.1000000000004</v>
      </c>
      <c r="P1950" s="3">
        <f>Table1[[#This Row],[sales]]*Table1[[#This Row],[quantity]]</f>
        <v>4977.26</v>
      </c>
      <c r="Q1950" s="9">
        <f>Table1[[#This Row],[delivery_date]]-Table1[[#This Row],[order_date]]</f>
        <v>7</v>
      </c>
    </row>
    <row r="1951" spans="1:17" x14ac:dyDescent="0.35">
      <c r="A1951" t="s">
        <v>1982</v>
      </c>
      <c r="B1951" t="s">
        <v>13</v>
      </c>
      <c r="C1951" t="s">
        <v>26</v>
      </c>
      <c r="D1951" s="2">
        <v>2877.09</v>
      </c>
      <c r="E1951">
        <v>0.42</v>
      </c>
      <c r="F1951">
        <v>7</v>
      </c>
      <c r="G1951" s="1">
        <v>45053</v>
      </c>
      <c r="H1951" s="1">
        <v>45057</v>
      </c>
      <c r="I1951" t="s">
        <v>21</v>
      </c>
      <c r="J1951" t="s">
        <v>16</v>
      </c>
      <c r="K1951" s="2">
        <v>443.1</v>
      </c>
      <c r="L1951" t="s">
        <v>48</v>
      </c>
      <c r="M1951">
        <f>YEAR(Table1[[#This Row],[order_date]])</f>
        <v>2023</v>
      </c>
      <c r="N1951">
        <f>MONTH(Table1[[#This Row],[order_date]])</f>
        <v>5</v>
      </c>
      <c r="O1951" s="3">
        <f>Table1[[#This Row],[sales]]-Table1[[#This Row],[profit]]</f>
        <v>2433.9900000000002</v>
      </c>
      <c r="P1951" s="3">
        <f>Table1[[#This Row],[sales]]*Table1[[#This Row],[quantity]]</f>
        <v>20139.63</v>
      </c>
      <c r="Q1951" s="9">
        <f>Table1[[#This Row],[delivery_date]]-Table1[[#This Row],[order_date]]</f>
        <v>4</v>
      </c>
    </row>
    <row r="1952" spans="1:17" x14ac:dyDescent="0.35">
      <c r="A1952" t="s">
        <v>1983</v>
      </c>
      <c r="B1952" t="s">
        <v>19</v>
      </c>
      <c r="C1952" t="s">
        <v>14</v>
      </c>
      <c r="D1952" s="2">
        <v>1360.28</v>
      </c>
      <c r="E1952">
        <v>0.35</v>
      </c>
      <c r="F1952">
        <v>8</v>
      </c>
      <c r="G1952" s="1">
        <v>45568</v>
      </c>
      <c r="H1952" s="1">
        <v>45571</v>
      </c>
      <c r="I1952" t="s">
        <v>31</v>
      </c>
      <c r="J1952" t="s">
        <v>22</v>
      </c>
      <c r="K1952" s="2">
        <v>111.66</v>
      </c>
      <c r="L1952" t="s">
        <v>23</v>
      </c>
      <c r="M1952">
        <f>YEAR(Table1[[#This Row],[order_date]])</f>
        <v>2024</v>
      </c>
      <c r="N1952">
        <f>MONTH(Table1[[#This Row],[order_date]])</f>
        <v>10</v>
      </c>
      <c r="O1952" s="3">
        <f>Table1[[#This Row],[sales]]-Table1[[#This Row],[profit]]</f>
        <v>1248.6199999999999</v>
      </c>
      <c r="P1952" s="3">
        <f>Table1[[#This Row],[sales]]*Table1[[#This Row],[quantity]]</f>
        <v>10882.24</v>
      </c>
      <c r="Q1952" s="9">
        <f>Table1[[#This Row],[delivery_date]]-Table1[[#This Row],[order_date]]</f>
        <v>3</v>
      </c>
    </row>
    <row r="1953" spans="1:17" x14ac:dyDescent="0.35">
      <c r="A1953" t="s">
        <v>1984</v>
      </c>
      <c r="B1953" t="s">
        <v>13</v>
      </c>
      <c r="C1953" t="s">
        <v>33</v>
      </c>
      <c r="D1953" s="2">
        <v>2616.64</v>
      </c>
      <c r="E1953">
        <v>0.06</v>
      </c>
      <c r="F1953">
        <v>6</v>
      </c>
      <c r="G1953" s="1">
        <v>45353</v>
      </c>
      <c r="H1953" s="1">
        <v>45355</v>
      </c>
      <c r="I1953" t="s">
        <v>31</v>
      </c>
      <c r="J1953" t="s">
        <v>16</v>
      </c>
      <c r="K1953" s="2">
        <v>550.03</v>
      </c>
      <c r="L1953" t="s">
        <v>28</v>
      </c>
      <c r="M1953">
        <f>YEAR(Table1[[#This Row],[order_date]])</f>
        <v>2024</v>
      </c>
      <c r="N1953">
        <f>MONTH(Table1[[#This Row],[order_date]])</f>
        <v>3</v>
      </c>
      <c r="O1953" s="3">
        <f>Table1[[#This Row],[sales]]-Table1[[#This Row],[profit]]</f>
        <v>2066.6099999999997</v>
      </c>
      <c r="P1953" s="3">
        <f>Table1[[#This Row],[sales]]*Table1[[#This Row],[quantity]]</f>
        <v>15699.84</v>
      </c>
      <c r="Q1953" s="9">
        <f>Table1[[#This Row],[delivery_date]]-Table1[[#This Row],[order_date]]</f>
        <v>2</v>
      </c>
    </row>
    <row r="1954" spans="1:17" x14ac:dyDescent="0.35">
      <c r="A1954" t="s">
        <v>1985</v>
      </c>
      <c r="B1954" t="s">
        <v>13</v>
      </c>
      <c r="C1954" t="s">
        <v>33</v>
      </c>
      <c r="D1954" s="2">
        <v>3765.79</v>
      </c>
      <c r="E1954">
        <v>0.28000000000000003</v>
      </c>
      <c r="F1954">
        <v>7</v>
      </c>
      <c r="G1954" s="1">
        <v>45327</v>
      </c>
      <c r="H1954" s="1">
        <v>45334</v>
      </c>
      <c r="I1954" t="s">
        <v>31</v>
      </c>
      <c r="J1954" t="s">
        <v>16</v>
      </c>
      <c r="K1954" s="2">
        <v>424.8</v>
      </c>
      <c r="L1954" t="s">
        <v>34</v>
      </c>
      <c r="M1954">
        <f>YEAR(Table1[[#This Row],[order_date]])</f>
        <v>2024</v>
      </c>
      <c r="N1954">
        <f>MONTH(Table1[[#This Row],[order_date]])</f>
        <v>2</v>
      </c>
      <c r="O1954" s="3">
        <f>Table1[[#This Row],[sales]]-Table1[[#This Row],[profit]]</f>
        <v>3340.99</v>
      </c>
      <c r="P1954" s="3">
        <f>Table1[[#This Row],[sales]]*Table1[[#This Row],[quantity]]</f>
        <v>26360.53</v>
      </c>
      <c r="Q1954" s="9">
        <f>Table1[[#This Row],[delivery_date]]-Table1[[#This Row],[order_date]]</f>
        <v>7</v>
      </c>
    </row>
    <row r="1955" spans="1:17" x14ac:dyDescent="0.35">
      <c r="A1955" t="s">
        <v>1986</v>
      </c>
      <c r="B1955" t="s">
        <v>19</v>
      </c>
      <c r="C1955" t="s">
        <v>20</v>
      </c>
      <c r="D1955" s="2">
        <v>2511.4699999999998</v>
      </c>
      <c r="E1955">
        <v>0.46</v>
      </c>
      <c r="F1955">
        <v>2</v>
      </c>
      <c r="G1955" s="1">
        <v>44999</v>
      </c>
      <c r="H1955" s="1">
        <v>45002</v>
      </c>
      <c r="I1955" t="s">
        <v>21</v>
      </c>
      <c r="J1955" t="s">
        <v>22</v>
      </c>
      <c r="K1955" s="2">
        <v>455.84</v>
      </c>
      <c r="L1955" t="s">
        <v>39</v>
      </c>
      <c r="M1955">
        <f>YEAR(Table1[[#This Row],[order_date]])</f>
        <v>2023</v>
      </c>
      <c r="N1955">
        <f>MONTH(Table1[[#This Row],[order_date]])</f>
        <v>3</v>
      </c>
      <c r="O1955" s="3">
        <f>Table1[[#This Row],[sales]]-Table1[[#This Row],[profit]]</f>
        <v>2055.6299999999997</v>
      </c>
      <c r="P1955" s="3">
        <f>Table1[[#This Row],[sales]]*Table1[[#This Row],[quantity]]</f>
        <v>5022.9399999999996</v>
      </c>
      <c r="Q1955" s="9">
        <f>Table1[[#This Row],[delivery_date]]-Table1[[#This Row],[order_date]]</f>
        <v>3</v>
      </c>
    </row>
    <row r="1956" spans="1:17" x14ac:dyDescent="0.35">
      <c r="A1956" t="s">
        <v>1987</v>
      </c>
      <c r="B1956" t="s">
        <v>13</v>
      </c>
      <c r="C1956" t="s">
        <v>14</v>
      </c>
      <c r="D1956" s="2">
        <v>1580.16</v>
      </c>
      <c r="E1956">
        <v>0.31</v>
      </c>
      <c r="F1956">
        <v>6</v>
      </c>
      <c r="G1956" s="1">
        <v>45074</v>
      </c>
      <c r="H1956" s="1">
        <v>45078</v>
      </c>
      <c r="I1956" t="s">
        <v>21</v>
      </c>
      <c r="J1956" t="s">
        <v>22</v>
      </c>
      <c r="K1956" s="2">
        <v>244.95</v>
      </c>
      <c r="L1956" t="s">
        <v>34</v>
      </c>
      <c r="M1956">
        <f>YEAR(Table1[[#This Row],[order_date]])</f>
        <v>2023</v>
      </c>
      <c r="N1956">
        <f>MONTH(Table1[[#This Row],[order_date]])</f>
        <v>5</v>
      </c>
      <c r="O1956" s="3">
        <f>Table1[[#This Row],[sales]]-Table1[[#This Row],[profit]]</f>
        <v>1335.21</v>
      </c>
      <c r="P1956" s="3">
        <f>Table1[[#This Row],[sales]]*Table1[[#This Row],[quantity]]</f>
        <v>9480.9600000000009</v>
      </c>
      <c r="Q1956" s="9">
        <f>Table1[[#This Row],[delivery_date]]-Table1[[#This Row],[order_date]]</f>
        <v>4</v>
      </c>
    </row>
    <row r="1957" spans="1:17" x14ac:dyDescent="0.35">
      <c r="A1957" t="s">
        <v>1988</v>
      </c>
      <c r="B1957" t="s">
        <v>25</v>
      </c>
      <c r="C1957" t="s">
        <v>14</v>
      </c>
      <c r="D1957" s="2">
        <v>2951.97</v>
      </c>
      <c r="E1957">
        <v>0.26</v>
      </c>
      <c r="F1957">
        <v>6</v>
      </c>
      <c r="G1957" s="1">
        <v>45347</v>
      </c>
      <c r="H1957" s="1">
        <v>45349</v>
      </c>
      <c r="I1957" t="s">
        <v>31</v>
      </c>
      <c r="J1957" t="s">
        <v>22</v>
      </c>
      <c r="K1957" s="2">
        <v>720.2</v>
      </c>
      <c r="L1957" t="s">
        <v>17</v>
      </c>
      <c r="M1957">
        <f>YEAR(Table1[[#This Row],[order_date]])</f>
        <v>2024</v>
      </c>
      <c r="N1957">
        <f>MONTH(Table1[[#This Row],[order_date]])</f>
        <v>2</v>
      </c>
      <c r="O1957" s="3">
        <f>Table1[[#This Row],[sales]]-Table1[[#This Row],[profit]]</f>
        <v>2231.7699999999995</v>
      </c>
      <c r="P1957" s="3">
        <f>Table1[[#This Row],[sales]]*Table1[[#This Row],[quantity]]</f>
        <v>17711.82</v>
      </c>
      <c r="Q1957" s="9">
        <f>Table1[[#This Row],[delivery_date]]-Table1[[#This Row],[order_date]]</f>
        <v>2</v>
      </c>
    </row>
    <row r="1958" spans="1:17" x14ac:dyDescent="0.35">
      <c r="A1958" t="s">
        <v>1989</v>
      </c>
      <c r="B1958" t="s">
        <v>41</v>
      </c>
      <c r="C1958" t="s">
        <v>26</v>
      </c>
      <c r="D1958" s="2">
        <v>4738.6099999999997</v>
      </c>
      <c r="E1958">
        <v>0.18</v>
      </c>
      <c r="F1958">
        <v>4</v>
      </c>
      <c r="G1958" s="1">
        <v>45362</v>
      </c>
      <c r="H1958" s="1">
        <v>45368</v>
      </c>
      <c r="I1958" t="s">
        <v>15</v>
      </c>
      <c r="J1958" t="s">
        <v>16</v>
      </c>
      <c r="K1958" s="2">
        <v>1223.6199999999999</v>
      </c>
      <c r="L1958" t="s">
        <v>23</v>
      </c>
      <c r="M1958">
        <f>YEAR(Table1[[#This Row],[order_date]])</f>
        <v>2024</v>
      </c>
      <c r="N1958">
        <f>MONTH(Table1[[#This Row],[order_date]])</f>
        <v>3</v>
      </c>
      <c r="O1958" s="3">
        <f>Table1[[#This Row],[sales]]-Table1[[#This Row],[profit]]</f>
        <v>3514.99</v>
      </c>
      <c r="P1958" s="3">
        <f>Table1[[#This Row],[sales]]*Table1[[#This Row],[quantity]]</f>
        <v>18954.439999999999</v>
      </c>
      <c r="Q1958" s="9">
        <f>Table1[[#This Row],[delivery_date]]-Table1[[#This Row],[order_date]]</f>
        <v>6</v>
      </c>
    </row>
    <row r="1959" spans="1:17" x14ac:dyDescent="0.35">
      <c r="A1959" t="s">
        <v>1990</v>
      </c>
      <c r="B1959" t="s">
        <v>13</v>
      </c>
      <c r="C1959" t="s">
        <v>26</v>
      </c>
      <c r="D1959" s="2">
        <v>4451.12</v>
      </c>
      <c r="E1959">
        <v>0.39</v>
      </c>
      <c r="F1959">
        <v>4</v>
      </c>
      <c r="G1959" s="1">
        <v>45517</v>
      </c>
      <c r="H1959" s="1">
        <v>45523</v>
      </c>
      <c r="I1959" t="s">
        <v>31</v>
      </c>
      <c r="J1959" t="s">
        <v>27</v>
      </c>
      <c r="K1959" s="2">
        <v>1043.1500000000001</v>
      </c>
      <c r="L1959" t="s">
        <v>34</v>
      </c>
      <c r="M1959">
        <f>YEAR(Table1[[#This Row],[order_date]])</f>
        <v>2024</v>
      </c>
      <c r="N1959">
        <f>MONTH(Table1[[#This Row],[order_date]])</f>
        <v>8</v>
      </c>
      <c r="O1959" s="3">
        <f>Table1[[#This Row],[sales]]-Table1[[#This Row],[profit]]</f>
        <v>3407.97</v>
      </c>
      <c r="P1959" s="3">
        <f>Table1[[#This Row],[sales]]*Table1[[#This Row],[quantity]]</f>
        <v>17804.48</v>
      </c>
      <c r="Q1959" s="9">
        <f>Table1[[#This Row],[delivery_date]]-Table1[[#This Row],[order_date]]</f>
        <v>6</v>
      </c>
    </row>
    <row r="1960" spans="1:17" x14ac:dyDescent="0.35">
      <c r="A1960" t="s">
        <v>1991</v>
      </c>
      <c r="B1960" t="s">
        <v>25</v>
      </c>
      <c r="C1960" t="s">
        <v>14</v>
      </c>
      <c r="D1960" s="2">
        <v>3869.29</v>
      </c>
      <c r="E1960">
        <v>0.46</v>
      </c>
      <c r="F1960">
        <v>2</v>
      </c>
      <c r="G1960" s="1">
        <v>45208</v>
      </c>
      <c r="H1960" s="1">
        <v>45214</v>
      </c>
      <c r="I1960" t="s">
        <v>21</v>
      </c>
      <c r="J1960" t="s">
        <v>27</v>
      </c>
      <c r="K1960" s="2">
        <v>629.1</v>
      </c>
      <c r="L1960" t="s">
        <v>39</v>
      </c>
      <c r="M1960">
        <f>YEAR(Table1[[#This Row],[order_date]])</f>
        <v>2023</v>
      </c>
      <c r="N1960">
        <f>MONTH(Table1[[#This Row],[order_date]])</f>
        <v>10</v>
      </c>
      <c r="O1960" s="3">
        <f>Table1[[#This Row],[sales]]-Table1[[#This Row],[profit]]</f>
        <v>3240.19</v>
      </c>
      <c r="P1960" s="3">
        <f>Table1[[#This Row],[sales]]*Table1[[#This Row],[quantity]]</f>
        <v>7738.58</v>
      </c>
      <c r="Q1960" s="9">
        <f>Table1[[#This Row],[delivery_date]]-Table1[[#This Row],[order_date]]</f>
        <v>6</v>
      </c>
    </row>
    <row r="1961" spans="1:17" x14ac:dyDescent="0.35">
      <c r="A1961" t="s">
        <v>1992</v>
      </c>
      <c r="B1961" t="s">
        <v>13</v>
      </c>
      <c r="C1961" t="s">
        <v>20</v>
      </c>
      <c r="D1961" s="2">
        <v>1453.43</v>
      </c>
      <c r="E1961">
        <v>0.38</v>
      </c>
      <c r="F1961">
        <v>3</v>
      </c>
      <c r="G1961" s="1">
        <v>45335</v>
      </c>
      <c r="H1961" s="1">
        <v>45337</v>
      </c>
      <c r="I1961" t="s">
        <v>21</v>
      </c>
      <c r="J1961" t="s">
        <v>27</v>
      </c>
      <c r="K1961" s="2">
        <v>223.46</v>
      </c>
      <c r="L1961" t="s">
        <v>23</v>
      </c>
      <c r="M1961">
        <f>YEAR(Table1[[#This Row],[order_date]])</f>
        <v>2024</v>
      </c>
      <c r="N1961">
        <f>MONTH(Table1[[#This Row],[order_date]])</f>
        <v>2</v>
      </c>
      <c r="O1961" s="3">
        <f>Table1[[#This Row],[sales]]-Table1[[#This Row],[profit]]</f>
        <v>1229.97</v>
      </c>
      <c r="P1961" s="3">
        <f>Table1[[#This Row],[sales]]*Table1[[#This Row],[quantity]]</f>
        <v>4360.29</v>
      </c>
      <c r="Q1961" s="9">
        <f>Table1[[#This Row],[delivery_date]]-Table1[[#This Row],[order_date]]</f>
        <v>2</v>
      </c>
    </row>
    <row r="1962" spans="1:17" x14ac:dyDescent="0.35">
      <c r="A1962" t="s">
        <v>1993</v>
      </c>
      <c r="B1962" t="s">
        <v>41</v>
      </c>
      <c r="C1962" t="s">
        <v>14</v>
      </c>
      <c r="D1962" s="2">
        <v>1283.6400000000001</v>
      </c>
      <c r="E1962">
        <v>0.36</v>
      </c>
      <c r="F1962">
        <v>6</v>
      </c>
      <c r="G1962" s="1">
        <v>45246</v>
      </c>
      <c r="H1962" s="1">
        <v>45250</v>
      </c>
      <c r="I1962" t="s">
        <v>15</v>
      </c>
      <c r="J1962" t="s">
        <v>16</v>
      </c>
      <c r="K1962" s="2">
        <v>196.51</v>
      </c>
      <c r="L1962" t="s">
        <v>17</v>
      </c>
      <c r="M1962">
        <f>YEAR(Table1[[#This Row],[order_date]])</f>
        <v>2023</v>
      </c>
      <c r="N1962">
        <f>MONTH(Table1[[#This Row],[order_date]])</f>
        <v>11</v>
      </c>
      <c r="O1962" s="3">
        <f>Table1[[#This Row],[sales]]-Table1[[#This Row],[profit]]</f>
        <v>1087.1300000000001</v>
      </c>
      <c r="P1962" s="3">
        <f>Table1[[#This Row],[sales]]*Table1[[#This Row],[quantity]]</f>
        <v>7701.84</v>
      </c>
      <c r="Q1962" s="9">
        <f>Table1[[#This Row],[delivery_date]]-Table1[[#This Row],[order_date]]</f>
        <v>4</v>
      </c>
    </row>
    <row r="1963" spans="1:17" x14ac:dyDescent="0.35">
      <c r="A1963" t="s">
        <v>1994</v>
      </c>
      <c r="B1963" t="s">
        <v>25</v>
      </c>
      <c r="C1963" t="s">
        <v>26</v>
      </c>
      <c r="D1963" s="2">
        <v>4208.83</v>
      </c>
      <c r="E1963">
        <v>0.1</v>
      </c>
      <c r="F1963">
        <v>4</v>
      </c>
      <c r="G1963" s="1">
        <v>45341</v>
      </c>
      <c r="H1963" s="1">
        <v>45345</v>
      </c>
      <c r="I1963" t="s">
        <v>15</v>
      </c>
      <c r="J1963" t="s">
        <v>22</v>
      </c>
      <c r="K1963" s="2">
        <v>738.26</v>
      </c>
      <c r="L1963" t="s">
        <v>23</v>
      </c>
      <c r="M1963">
        <f>YEAR(Table1[[#This Row],[order_date]])</f>
        <v>2024</v>
      </c>
      <c r="N1963">
        <f>MONTH(Table1[[#This Row],[order_date]])</f>
        <v>2</v>
      </c>
      <c r="O1963" s="3">
        <f>Table1[[#This Row],[sales]]-Table1[[#This Row],[profit]]</f>
        <v>3470.5699999999997</v>
      </c>
      <c r="P1963" s="3">
        <f>Table1[[#This Row],[sales]]*Table1[[#This Row],[quantity]]</f>
        <v>16835.32</v>
      </c>
      <c r="Q1963" s="9">
        <f>Table1[[#This Row],[delivery_date]]-Table1[[#This Row],[order_date]]</f>
        <v>4</v>
      </c>
    </row>
    <row r="1964" spans="1:17" x14ac:dyDescent="0.35">
      <c r="A1964" t="s">
        <v>1995</v>
      </c>
      <c r="B1964" t="s">
        <v>41</v>
      </c>
      <c r="C1964" t="s">
        <v>14</v>
      </c>
      <c r="D1964" s="2">
        <v>988.46</v>
      </c>
      <c r="E1964">
        <v>0.42</v>
      </c>
      <c r="F1964">
        <v>3</v>
      </c>
      <c r="G1964" s="1">
        <v>45295</v>
      </c>
      <c r="H1964" s="1">
        <v>45296</v>
      </c>
      <c r="I1964" t="s">
        <v>21</v>
      </c>
      <c r="J1964" t="s">
        <v>16</v>
      </c>
      <c r="K1964" s="2">
        <v>202.37</v>
      </c>
      <c r="L1964" t="s">
        <v>48</v>
      </c>
      <c r="M1964">
        <f>YEAR(Table1[[#This Row],[order_date]])</f>
        <v>2024</v>
      </c>
      <c r="N1964">
        <f>MONTH(Table1[[#This Row],[order_date]])</f>
        <v>1</v>
      </c>
      <c r="O1964" s="3">
        <f>Table1[[#This Row],[sales]]-Table1[[#This Row],[profit]]</f>
        <v>786.09</v>
      </c>
      <c r="P1964" s="3">
        <f>Table1[[#This Row],[sales]]*Table1[[#This Row],[quantity]]</f>
        <v>2965.38</v>
      </c>
      <c r="Q1964" s="9">
        <f>Table1[[#This Row],[delivery_date]]-Table1[[#This Row],[order_date]]</f>
        <v>1</v>
      </c>
    </row>
    <row r="1965" spans="1:17" x14ac:dyDescent="0.35">
      <c r="A1965" t="s">
        <v>1996</v>
      </c>
      <c r="B1965" t="s">
        <v>41</v>
      </c>
      <c r="C1965" t="s">
        <v>26</v>
      </c>
      <c r="D1965" s="2">
        <v>3067.5</v>
      </c>
      <c r="E1965">
        <v>0.02</v>
      </c>
      <c r="F1965">
        <v>1</v>
      </c>
      <c r="G1965" s="1">
        <v>45320</v>
      </c>
      <c r="H1965" s="1">
        <v>45327</v>
      </c>
      <c r="I1965" t="s">
        <v>21</v>
      </c>
      <c r="J1965" t="s">
        <v>27</v>
      </c>
      <c r="K1965" s="2">
        <v>401.94</v>
      </c>
      <c r="L1965" t="s">
        <v>48</v>
      </c>
      <c r="M1965">
        <f>YEAR(Table1[[#This Row],[order_date]])</f>
        <v>2024</v>
      </c>
      <c r="N1965">
        <f>MONTH(Table1[[#This Row],[order_date]])</f>
        <v>1</v>
      </c>
      <c r="O1965" s="3">
        <f>Table1[[#This Row],[sales]]-Table1[[#This Row],[profit]]</f>
        <v>2665.56</v>
      </c>
      <c r="P1965" s="3">
        <f>Table1[[#This Row],[sales]]*Table1[[#This Row],[quantity]]</f>
        <v>3067.5</v>
      </c>
      <c r="Q1965" s="9">
        <f>Table1[[#This Row],[delivery_date]]-Table1[[#This Row],[order_date]]</f>
        <v>7</v>
      </c>
    </row>
    <row r="1966" spans="1:17" x14ac:dyDescent="0.35">
      <c r="A1966" t="s">
        <v>1997</v>
      </c>
      <c r="B1966" t="s">
        <v>25</v>
      </c>
      <c r="C1966" t="s">
        <v>14</v>
      </c>
      <c r="D1966" s="2">
        <v>2250.7600000000002</v>
      </c>
      <c r="E1966">
        <v>0.38</v>
      </c>
      <c r="F1966">
        <v>3</v>
      </c>
      <c r="G1966" s="1">
        <v>45348</v>
      </c>
      <c r="H1966" s="1">
        <v>45350</v>
      </c>
      <c r="I1966" t="s">
        <v>15</v>
      </c>
      <c r="J1966" t="s">
        <v>27</v>
      </c>
      <c r="K1966" s="2">
        <v>524.45000000000005</v>
      </c>
      <c r="L1966" t="s">
        <v>48</v>
      </c>
      <c r="M1966">
        <f>YEAR(Table1[[#This Row],[order_date]])</f>
        <v>2024</v>
      </c>
      <c r="N1966">
        <f>MONTH(Table1[[#This Row],[order_date]])</f>
        <v>2</v>
      </c>
      <c r="O1966" s="3">
        <f>Table1[[#This Row],[sales]]-Table1[[#This Row],[profit]]</f>
        <v>1726.3100000000002</v>
      </c>
      <c r="P1966" s="3">
        <f>Table1[[#This Row],[sales]]*Table1[[#This Row],[quantity]]</f>
        <v>6752.2800000000007</v>
      </c>
      <c r="Q1966" s="9">
        <f>Table1[[#This Row],[delivery_date]]-Table1[[#This Row],[order_date]]</f>
        <v>2</v>
      </c>
    </row>
    <row r="1967" spans="1:17" x14ac:dyDescent="0.35">
      <c r="A1967" t="s">
        <v>1998</v>
      </c>
      <c r="B1967" t="s">
        <v>25</v>
      </c>
      <c r="C1967" t="s">
        <v>36</v>
      </c>
      <c r="D1967" s="2">
        <v>2393.13</v>
      </c>
      <c r="E1967">
        <v>0.11</v>
      </c>
      <c r="F1967">
        <v>1</v>
      </c>
      <c r="G1967" s="1">
        <v>45547</v>
      </c>
      <c r="H1967" s="1">
        <v>45550</v>
      </c>
      <c r="I1967" t="s">
        <v>21</v>
      </c>
      <c r="J1967" t="s">
        <v>27</v>
      </c>
      <c r="K1967" s="2">
        <v>661.89</v>
      </c>
      <c r="L1967" t="s">
        <v>39</v>
      </c>
      <c r="M1967">
        <f>YEAR(Table1[[#This Row],[order_date]])</f>
        <v>2024</v>
      </c>
      <c r="N1967">
        <f>MONTH(Table1[[#This Row],[order_date]])</f>
        <v>9</v>
      </c>
      <c r="O1967" s="3">
        <f>Table1[[#This Row],[sales]]-Table1[[#This Row],[profit]]</f>
        <v>1731.2400000000002</v>
      </c>
      <c r="P1967" s="3">
        <f>Table1[[#This Row],[sales]]*Table1[[#This Row],[quantity]]</f>
        <v>2393.13</v>
      </c>
      <c r="Q1967" s="9">
        <f>Table1[[#This Row],[delivery_date]]-Table1[[#This Row],[order_date]]</f>
        <v>3</v>
      </c>
    </row>
    <row r="1968" spans="1:17" x14ac:dyDescent="0.35">
      <c r="A1968" t="s">
        <v>1999</v>
      </c>
      <c r="B1968" t="s">
        <v>25</v>
      </c>
      <c r="C1968" t="s">
        <v>26</v>
      </c>
      <c r="D1968" s="2">
        <v>2327.2600000000002</v>
      </c>
      <c r="E1968">
        <v>0.24</v>
      </c>
      <c r="F1968">
        <v>4</v>
      </c>
      <c r="G1968" s="1">
        <v>45562</v>
      </c>
      <c r="H1968" s="1">
        <v>45567</v>
      </c>
      <c r="I1968" t="s">
        <v>31</v>
      </c>
      <c r="J1968" t="s">
        <v>22</v>
      </c>
      <c r="K1968" s="2">
        <v>155.72999999999999</v>
      </c>
      <c r="L1968" t="s">
        <v>17</v>
      </c>
      <c r="M1968">
        <f>YEAR(Table1[[#This Row],[order_date]])</f>
        <v>2024</v>
      </c>
      <c r="N1968">
        <f>MONTH(Table1[[#This Row],[order_date]])</f>
        <v>9</v>
      </c>
      <c r="O1968" s="3">
        <f>Table1[[#This Row],[sales]]-Table1[[#This Row],[profit]]</f>
        <v>2171.5300000000002</v>
      </c>
      <c r="P1968" s="3">
        <f>Table1[[#This Row],[sales]]*Table1[[#This Row],[quantity]]</f>
        <v>9309.0400000000009</v>
      </c>
      <c r="Q1968" s="9">
        <f>Table1[[#This Row],[delivery_date]]-Table1[[#This Row],[order_date]]</f>
        <v>5</v>
      </c>
    </row>
    <row r="1969" spans="1:17" x14ac:dyDescent="0.35">
      <c r="A1969" t="s">
        <v>2000</v>
      </c>
      <c r="B1969" t="s">
        <v>19</v>
      </c>
      <c r="C1969" t="s">
        <v>20</v>
      </c>
      <c r="D1969" s="2">
        <v>4509.76</v>
      </c>
      <c r="E1969">
        <v>0.35</v>
      </c>
      <c r="F1969">
        <v>4</v>
      </c>
      <c r="G1969" s="1">
        <v>45523</v>
      </c>
      <c r="H1969" s="1">
        <v>45527</v>
      </c>
      <c r="I1969" t="s">
        <v>15</v>
      </c>
      <c r="J1969" t="s">
        <v>22</v>
      </c>
      <c r="K1969" s="2">
        <v>249.88</v>
      </c>
      <c r="L1969" t="s">
        <v>17</v>
      </c>
      <c r="M1969">
        <f>YEAR(Table1[[#This Row],[order_date]])</f>
        <v>2024</v>
      </c>
      <c r="N1969">
        <f>MONTH(Table1[[#This Row],[order_date]])</f>
        <v>8</v>
      </c>
      <c r="O1969" s="3">
        <f>Table1[[#This Row],[sales]]-Table1[[#This Row],[profit]]</f>
        <v>4259.88</v>
      </c>
      <c r="P1969" s="3">
        <f>Table1[[#This Row],[sales]]*Table1[[#This Row],[quantity]]</f>
        <v>18039.04</v>
      </c>
      <c r="Q1969" s="9">
        <f>Table1[[#This Row],[delivery_date]]-Table1[[#This Row],[order_date]]</f>
        <v>4</v>
      </c>
    </row>
    <row r="1970" spans="1:17" x14ac:dyDescent="0.35">
      <c r="A1970" t="s">
        <v>2001</v>
      </c>
      <c r="B1970" t="s">
        <v>25</v>
      </c>
      <c r="C1970" t="s">
        <v>36</v>
      </c>
      <c r="D1970" s="2">
        <v>526.76</v>
      </c>
      <c r="E1970">
        <v>0.38</v>
      </c>
      <c r="F1970">
        <v>1</v>
      </c>
      <c r="G1970" s="1">
        <v>45422</v>
      </c>
      <c r="H1970" s="1">
        <v>45423</v>
      </c>
      <c r="I1970" t="s">
        <v>21</v>
      </c>
      <c r="J1970" t="s">
        <v>27</v>
      </c>
      <c r="K1970" s="2">
        <v>115.3</v>
      </c>
      <c r="L1970" t="s">
        <v>17</v>
      </c>
      <c r="M1970">
        <f>YEAR(Table1[[#This Row],[order_date]])</f>
        <v>2024</v>
      </c>
      <c r="N1970">
        <f>MONTH(Table1[[#This Row],[order_date]])</f>
        <v>5</v>
      </c>
      <c r="O1970" s="3">
        <f>Table1[[#This Row],[sales]]-Table1[[#This Row],[profit]]</f>
        <v>411.46</v>
      </c>
      <c r="P1970" s="3">
        <f>Table1[[#This Row],[sales]]*Table1[[#This Row],[quantity]]</f>
        <v>526.76</v>
      </c>
      <c r="Q1970" s="9">
        <f>Table1[[#This Row],[delivery_date]]-Table1[[#This Row],[order_date]]</f>
        <v>1</v>
      </c>
    </row>
    <row r="1971" spans="1:17" x14ac:dyDescent="0.35">
      <c r="A1971" t="s">
        <v>2002</v>
      </c>
      <c r="B1971" t="s">
        <v>25</v>
      </c>
      <c r="C1971" t="s">
        <v>14</v>
      </c>
      <c r="D1971" s="2">
        <v>3936.22</v>
      </c>
      <c r="E1971">
        <v>0.44</v>
      </c>
      <c r="F1971">
        <v>7</v>
      </c>
      <c r="G1971" s="1">
        <v>45398</v>
      </c>
      <c r="H1971" s="1">
        <v>45402</v>
      </c>
      <c r="I1971" t="s">
        <v>15</v>
      </c>
      <c r="J1971" t="s">
        <v>27</v>
      </c>
      <c r="K1971" s="2">
        <v>832.4</v>
      </c>
      <c r="L1971" t="s">
        <v>23</v>
      </c>
      <c r="M1971">
        <f>YEAR(Table1[[#This Row],[order_date]])</f>
        <v>2024</v>
      </c>
      <c r="N1971">
        <f>MONTH(Table1[[#This Row],[order_date]])</f>
        <v>4</v>
      </c>
      <c r="O1971" s="3">
        <f>Table1[[#This Row],[sales]]-Table1[[#This Row],[profit]]</f>
        <v>3103.8199999999997</v>
      </c>
      <c r="P1971" s="3">
        <f>Table1[[#This Row],[sales]]*Table1[[#This Row],[quantity]]</f>
        <v>27553.539999999997</v>
      </c>
      <c r="Q1971" s="9">
        <f>Table1[[#This Row],[delivery_date]]-Table1[[#This Row],[order_date]]</f>
        <v>4</v>
      </c>
    </row>
    <row r="1972" spans="1:17" x14ac:dyDescent="0.35">
      <c r="A1972" t="s">
        <v>2003</v>
      </c>
      <c r="B1972" t="s">
        <v>25</v>
      </c>
      <c r="C1972" t="s">
        <v>26</v>
      </c>
      <c r="D1972" s="2">
        <v>4191.5600000000004</v>
      </c>
      <c r="E1972">
        <v>0.14000000000000001</v>
      </c>
      <c r="F1972">
        <v>5</v>
      </c>
      <c r="G1972" s="1">
        <v>45024</v>
      </c>
      <c r="H1972" s="1">
        <v>45030</v>
      </c>
      <c r="I1972" t="s">
        <v>21</v>
      </c>
      <c r="J1972" t="s">
        <v>27</v>
      </c>
      <c r="K1972" s="2">
        <v>689.91</v>
      </c>
      <c r="L1972" t="s">
        <v>23</v>
      </c>
      <c r="M1972">
        <f>YEAR(Table1[[#This Row],[order_date]])</f>
        <v>2023</v>
      </c>
      <c r="N1972">
        <f>MONTH(Table1[[#This Row],[order_date]])</f>
        <v>4</v>
      </c>
      <c r="O1972" s="3">
        <f>Table1[[#This Row],[sales]]-Table1[[#This Row],[profit]]</f>
        <v>3501.6500000000005</v>
      </c>
      <c r="P1972" s="3">
        <f>Table1[[#This Row],[sales]]*Table1[[#This Row],[quantity]]</f>
        <v>20957.800000000003</v>
      </c>
      <c r="Q1972" s="9">
        <f>Table1[[#This Row],[delivery_date]]-Table1[[#This Row],[order_date]]</f>
        <v>6</v>
      </c>
    </row>
    <row r="1973" spans="1:17" x14ac:dyDescent="0.35">
      <c r="A1973" t="s">
        <v>2004</v>
      </c>
      <c r="B1973" t="s">
        <v>25</v>
      </c>
      <c r="C1973" t="s">
        <v>36</v>
      </c>
      <c r="D1973" s="2">
        <v>4720.1000000000004</v>
      </c>
      <c r="E1973">
        <v>0.11</v>
      </c>
      <c r="F1973">
        <v>1</v>
      </c>
      <c r="G1973" s="1">
        <v>45298</v>
      </c>
      <c r="H1973" s="1">
        <v>45305</v>
      </c>
      <c r="I1973" t="s">
        <v>21</v>
      </c>
      <c r="J1973" t="s">
        <v>27</v>
      </c>
      <c r="K1973" s="2">
        <v>1213.3399999999999</v>
      </c>
      <c r="L1973" t="s">
        <v>48</v>
      </c>
      <c r="M1973">
        <f>YEAR(Table1[[#This Row],[order_date]])</f>
        <v>2024</v>
      </c>
      <c r="N1973">
        <f>MONTH(Table1[[#This Row],[order_date]])</f>
        <v>1</v>
      </c>
      <c r="O1973" s="3">
        <f>Table1[[#This Row],[sales]]-Table1[[#This Row],[profit]]</f>
        <v>3506.76</v>
      </c>
      <c r="P1973" s="3">
        <f>Table1[[#This Row],[sales]]*Table1[[#This Row],[quantity]]</f>
        <v>4720.1000000000004</v>
      </c>
      <c r="Q1973" s="9">
        <f>Table1[[#This Row],[delivery_date]]-Table1[[#This Row],[order_date]]</f>
        <v>7</v>
      </c>
    </row>
    <row r="1974" spans="1:17" x14ac:dyDescent="0.35">
      <c r="A1974" t="s">
        <v>2005</v>
      </c>
      <c r="B1974" t="s">
        <v>13</v>
      </c>
      <c r="C1974" t="s">
        <v>20</v>
      </c>
      <c r="D1974" s="2">
        <v>2317.7399999999998</v>
      </c>
      <c r="E1974">
        <v>0.5</v>
      </c>
      <c r="F1974">
        <v>5</v>
      </c>
      <c r="G1974" s="1">
        <v>45078</v>
      </c>
      <c r="H1974" s="1">
        <v>45081</v>
      </c>
      <c r="I1974" t="s">
        <v>15</v>
      </c>
      <c r="J1974" t="s">
        <v>16</v>
      </c>
      <c r="K1974" s="2">
        <v>550.13</v>
      </c>
      <c r="L1974" t="s">
        <v>28</v>
      </c>
      <c r="M1974">
        <f>YEAR(Table1[[#This Row],[order_date]])</f>
        <v>2023</v>
      </c>
      <c r="N1974">
        <f>MONTH(Table1[[#This Row],[order_date]])</f>
        <v>6</v>
      </c>
      <c r="O1974" s="3">
        <f>Table1[[#This Row],[sales]]-Table1[[#This Row],[profit]]</f>
        <v>1767.6099999999997</v>
      </c>
      <c r="P1974" s="3">
        <f>Table1[[#This Row],[sales]]*Table1[[#This Row],[quantity]]</f>
        <v>11588.699999999999</v>
      </c>
      <c r="Q1974" s="9">
        <f>Table1[[#This Row],[delivery_date]]-Table1[[#This Row],[order_date]]</f>
        <v>3</v>
      </c>
    </row>
    <row r="1975" spans="1:17" x14ac:dyDescent="0.35">
      <c r="A1975" t="s">
        <v>2006</v>
      </c>
      <c r="B1975" t="s">
        <v>19</v>
      </c>
      <c r="C1975" t="s">
        <v>26</v>
      </c>
      <c r="D1975" s="2">
        <v>2550.3200000000002</v>
      </c>
      <c r="E1975">
        <v>0.1</v>
      </c>
      <c r="F1975">
        <v>7</v>
      </c>
      <c r="G1975" s="1">
        <v>45007</v>
      </c>
      <c r="H1975" s="1">
        <v>45012</v>
      </c>
      <c r="I1975" t="s">
        <v>21</v>
      </c>
      <c r="J1975" t="s">
        <v>27</v>
      </c>
      <c r="K1975" s="2">
        <v>743.84</v>
      </c>
      <c r="L1975" t="s">
        <v>34</v>
      </c>
      <c r="M1975">
        <f>YEAR(Table1[[#This Row],[order_date]])</f>
        <v>2023</v>
      </c>
      <c r="N1975">
        <f>MONTH(Table1[[#This Row],[order_date]])</f>
        <v>3</v>
      </c>
      <c r="O1975" s="3">
        <f>Table1[[#This Row],[sales]]-Table1[[#This Row],[profit]]</f>
        <v>1806.48</v>
      </c>
      <c r="P1975" s="3">
        <f>Table1[[#This Row],[sales]]*Table1[[#This Row],[quantity]]</f>
        <v>17852.240000000002</v>
      </c>
      <c r="Q1975" s="9">
        <f>Table1[[#This Row],[delivery_date]]-Table1[[#This Row],[order_date]]</f>
        <v>5</v>
      </c>
    </row>
    <row r="1976" spans="1:17" x14ac:dyDescent="0.35">
      <c r="A1976" t="s">
        <v>2007</v>
      </c>
      <c r="B1976" t="s">
        <v>41</v>
      </c>
      <c r="C1976" t="s">
        <v>36</v>
      </c>
      <c r="D1976" s="2">
        <v>4810.34</v>
      </c>
      <c r="E1976">
        <v>0.33</v>
      </c>
      <c r="F1976">
        <v>6</v>
      </c>
      <c r="G1976" s="1">
        <v>44943</v>
      </c>
      <c r="H1976" s="1">
        <v>44948</v>
      </c>
      <c r="I1976" t="s">
        <v>31</v>
      </c>
      <c r="J1976" t="s">
        <v>16</v>
      </c>
      <c r="K1976" s="2">
        <v>1245.7</v>
      </c>
      <c r="L1976" t="s">
        <v>28</v>
      </c>
      <c r="M1976">
        <f>YEAR(Table1[[#This Row],[order_date]])</f>
        <v>2023</v>
      </c>
      <c r="N1976">
        <f>MONTH(Table1[[#This Row],[order_date]])</f>
        <v>1</v>
      </c>
      <c r="O1976" s="3">
        <f>Table1[[#This Row],[sales]]-Table1[[#This Row],[profit]]</f>
        <v>3564.6400000000003</v>
      </c>
      <c r="P1976" s="3">
        <f>Table1[[#This Row],[sales]]*Table1[[#This Row],[quantity]]</f>
        <v>28862.04</v>
      </c>
      <c r="Q1976" s="9">
        <f>Table1[[#This Row],[delivery_date]]-Table1[[#This Row],[order_date]]</f>
        <v>5</v>
      </c>
    </row>
    <row r="1977" spans="1:17" x14ac:dyDescent="0.35">
      <c r="A1977" t="s">
        <v>2008</v>
      </c>
      <c r="B1977" t="s">
        <v>25</v>
      </c>
      <c r="C1977" t="s">
        <v>36</v>
      </c>
      <c r="D1977" s="2">
        <v>2346.41</v>
      </c>
      <c r="E1977">
        <v>0.48</v>
      </c>
      <c r="F1977">
        <v>5</v>
      </c>
      <c r="G1977" s="1">
        <v>45539</v>
      </c>
      <c r="H1977" s="1">
        <v>45543</v>
      </c>
      <c r="I1977" t="s">
        <v>31</v>
      </c>
      <c r="J1977" t="s">
        <v>27</v>
      </c>
      <c r="K1977" s="2">
        <v>165.35</v>
      </c>
      <c r="L1977" t="s">
        <v>28</v>
      </c>
      <c r="M1977">
        <f>YEAR(Table1[[#This Row],[order_date]])</f>
        <v>2024</v>
      </c>
      <c r="N1977">
        <f>MONTH(Table1[[#This Row],[order_date]])</f>
        <v>9</v>
      </c>
      <c r="O1977" s="3">
        <f>Table1[[#This Row],[sales]]-Table1[[#This Row],[profit]]</f>
        <v>2181.06</v>
      </c>
      <c r="P1977" s="3">
        <f>Table1[[#This Row],[sales]]*Table1[[#This Row],[quantity]]</f>
        <v>11732.05</v>
      </c>
      <c r="Q1977" s="9">
        <f>Table1[[#This Row],[delivery_date]]-Table1[[#This Row],[order_date]]</f>
        <v>4</v>
      </c>
    </row>
    <row r="1978" spans="1:17" x14ac:dyDescent="0.35">
      <c r="A1978" t="s">
        <v>2009</v>
      </c>
      <c r="B1978" t="s">
        <v>13</v>
      </c>
      <c r="C1978" t="s">
        <v>36</v>
      </c>
      <c r="D1978" s="2">
        <v>2567.39</v>
      </c>
      <c r="E1978">
        <v>0.45</v>
      </c>
      <c r="F1978">
        <v>8</v>
      </c>
      <c r="G1978" s="1">
        <v>44996</v>
      </c>
      <c r="H1978" s="1">
        <v>45001</v>
      </c>
      <c r="I1978" t="s">
        <v>31</v>
      </c>
      <c r="J1978" t="s">
        <v>27</v>
      </c>
      <c r="K1978" s="2">
        <v>395.39</v>
      </c>
      <c r="L1978" t="s">
        <v>39</v>
      </c>
      <c r="M1978">
        <f>YEAR(Table1[[#This Row],[order_date]])</f>
        <v>2023</v>
      </c>
      <c r="N1978">
        <f>MONTH(Table1[[#This Row],[order_date]])</f>
        <v>3</v>
      </c>
      <c r="O1978" s="3">
        <f>Table1[[#This Row],[sales]]-Table1[[#This Row],[profit]]</f>
        <v>2172</v>
      </c>
      <c r="P1978" s="3">
        <f>Table1[[#This Row],[sales]]*Table1[[#This Row],[quantity]]</f>
        <v>20539.12</v>
      </c>
      <c r="Q1978" s="9">
        <f>Table1[[#This Row],[delivery_date]]-Table1[[#This Row],[order_date]]</f>
        <v>5</v>
      </c>
    </row>
    <row r="1979" spans="1:17" x14ac:dyDescent="0.35">
      <c r="A1979" t="s">
        <v>2010</v>
      </c>
      <c r="B1979" t="s">
        <v>13</v>
      </c>
      <c r="C1979" t="s">
        <v>33</v>
      </c>
      <c r="D1979" s="2">
        <v>1728.05</v>
      </c>
      <c r="E1979">
        <v>0.22</v>
      </c>
      <c r="F1979">
        <v>9</v>
      </c>
      <c r="G1979" s="1">
        <v>45438</v>
      </c>
      <c r="H1979" s="1">
        <v>45444</v>
      </c>
      <c r="I1979" t="s">
        <v>21</v>
      </c>
      <c r="J1979" t="s">
        <v>22</v>
      </c>
      <c r="K1979" s="2">
        <v>240.41</v>
      </c>
      <c r="L1979" t="s">
        <v>34</v>
      </c>
      <c r="M1979">
        <f>YEAR(Table1[[#This Row],[order_date]])</f>
        <v>2024</v>
      </c>
      <c r="N1979">
        <f>MONTH(Table1[[#This Row],[order_date]])</f>
        <v>5</v>
      </c>
      <c r="O1979" s="3">
        <f>Table1[[#This Row],[sales]]-Table1[[#This Row],[profit]]</f>
        <v>1487.6399999999999</v>
      </c>
      <c r="P1979" s="3">
        <f>Table1[[#This Row],[sales]]*Table1[[#This Row],[quantity]]</f>
        <v>15552.449999999999</v>
      </c>
      <c r="Q1979" s="9">
        <f>Table1[[#This Row],[delivery_date]]-Table1[[#This Row],[order_date]]</f>
        <v>6</v>
      </c>
    </row>
    <row r="1980" spans="1:17" x14ac:dyDescent="0.35">
      <c r="A1980" t="s">
        <v>2011</v>
      </c>
      <c r="B1980" t="s">
        <v>13</v>
      </c>
      <c r="C1980" t="s">
        <v>14</v>
      </c>
      <c r="D1980" s="2">
        <v>254.97</v>
      </c>
      <c r="E1980">
        <v>0.32</v>
      </c>
      <c r="F1980">
        <v>1</v>
      </c>
      <c r="G1980" s="1">
        <v>45164</v>
      </c>
      <c r="H1980" s="1">
        <v>45170</v>
      </c>
      <c r="I1980" t="s">
        <v>31</v>
      </c>
      <c r="J1980" t="s">
        <v>16</v>
      </c>
      <c r="K1980" s="2">
        <v>65.97</v>
      </c>
      <c r="L1980" t="s">
        <v>28</v>
      </c>
      <c r="M1980">
        <f>YEAR(Table1[[#This Row],[order_date]])</f>
        <v>2023</v>
      </c>
      <c r="N1980">
        <f>MONTH(Table1[[#This Row],[order_date]])</f>
        <v>8</v>
      </c>
      <c r="O1980" s="3">
        <f>Table1[[#This Row],[sales]]-Table1[[#This Row],[profit]]</f>
        <v>189</v>
      </c>
      <c r="P1980" s="3">
        <f>Table1[[#This Row],[sales]]*Table1[[#This Row],[quantity]]</f>
        <v>254.97</v>
      </c>
      <c r="Q1980" s="9">
        <f>Table1[[#This Row],[delivery_date]]-Table1[[#This Row],[order_date]]</f>
        <v>6</v>
      </c>
    </row>
    <row r="1981" spans="1:17" x14ac:dyDescent="0.35">
      <c r="A1981" t="s">
        <v>2012</v>
      </c>
      <c r="B1981" t="s">
        <v>41</v>
      </c>
      <c r="C1981" t="s">
        <v>26</v>
      </c>
      <c r="D1981" s="2">
        <v>2221.9699999999998</v>
      </c>
      <c r="E1981">
        <v>0.26</v>
      </c>
      <c r="F1981">
        <v>6</v>
      </c>
      <c r="G1981" s="1">
        <v>45341</v>
      </c>
      <c r="H1981" s="1">
        <v>45346</v>
      </c>
      <c r="I1981" t="s">
        <v>31</v>
      </c>
      <c r="J1981" t="s">
        <v>27</v>
      </c>
      <c r="K1981" s="2">
        <v>242</v>
      </c>
      <c r="L1981" t="s">
        <v>28</v>
      </c>
      <c r="M1981">
        <f>YEAR(Table1[[#This Row],[order_date]])</f>
        <v>2024</v>
      </c>
      <c r="N1981">
        <f>MONTH(Table1[[#This Row],[order_date]])</f>
        <v>2</v>
      </c>
      <c r="O1981" s="3">
        <f>Table1[[#This Row],[sales]]-Table1[[#This Row],[profit]]</f>
        <v>1979.9699999999998</v>
      </c>
      <c r="P1981" s="3">
        <f>Table1[[#This Row],[sales]]*Table1[[#This Row],[quantity]]</f>
        <v>13331.82</v>
      </c>
      <c r="Q1981" s="9">
        <f>Table1[[#This Row],[delivery_date]]-Table1[[#This Row],[order_date]]</f>
        <v>5</v>
      </c>
    </row>
    <row r="1982" spans="1:17" x14ac:dyDescent="0.35">
      <c r="A1982" t="s">
        <v>2013</v>
      </c>
      <c r="B1982" t="s">
        <v>25</v>
      </c>
      <c r="C1982" t="s">
        <v>26</v>
      </c>
      <c r="D1982" s="2">
        <v>3309.95</v>
      </c>
      <c r="E1982">
        <v>0.17</v>
      </c>
      <c r="F1982">
        <v>2</v>
      </c>
      <c r="G1982" s="1">
        <v>44983</v>
      </c>
      <c r="H1982" s="1">
        <v>44986</v>
      </c>
      <c r="I1982" t="s">
        <v>31</v>
      </c>
      <c r="J1982" t="s">
        <v>22</v>
      </c>
      <c r="K1982" s="2">
        <v>256.5</v>
      </c>
      <c r="L1982" t="s">
        <v>48</v>
      </c>
      <c r="M1982">
        <f>YEAR(Table1[[#This Row],[order_date]])</f>
        <v>2023</v>
      </c>
      <c r="N1982">
        <f>MONTH(Table1[[#This Row],[order_date]])</f>
        <v>2</v>
      </c>
      <c r="O1982" s="3">
        <f>Table1[[#This Row],[sales]]-Table1[[#This Row],[profit]]</f>
        <v>3053.45</v>
      </c>
      <c r="P1982" s="3">
        <f>Table1[[#This Row],[sales]]*Table1[[#This Row],[quantity]]</f>
        <v>6619.9</v>
      </c>
      <c r="Q1982" s="9">
        <f>Table1[[#This Row],[delivery_date]]-Table1[[#This Row],[order_date]]</f>
        <v>3</v>
      </c>
    </row>
    <row r="1983" spans="1:17" x14ac:dyDescent="0.35">
      <c r="A1983" t="s">
        <v>2014</v>
      </c>
      <c r="B1983" t="s">
        <v>19</v>
      </c>
      <c r="C1983" t="s">
        <v>26</v>
      </c>
      <c r="D1983" s="2">
        <v>3480.73</v>
      </c>
      <c r="E1983">
        <v>7.0000000000000007E-2</v>
      </c>
      <c r="F1983">
        <v>8</v>
      </c>
      <c r="G1983" s="1">
        <v>45330</v>
      </c>
      <c r="H1983" s="1">
        <v>45336</v>
      </c>
      <c r="I1983" t="s">
        <v>15</v>
      </c>
      <c r="J1983" t="s">
        <v>27</v>
      </c>
      <c r="K1983" s="2">
        <v>241.96</v>
      </c>
      <c r="L1983" t="s">
        <v>28</v>
      </c>
      <c r="M1983">
        <f>YEAR(Table1[[#This Row],[order_date]])</f>
        <v>2024</v>
      </c>
      <c r="N1983">
        <f>MONTH(Table1[[#This Row],[order_date]])</f>
        <v>2</v>
      </c>
      <c r="O1983" s="3">
        <f>Table1[[#This Row],[sales]]-Table1[[#This Row],[profit]]</f>
        <v>3238.77</v>
      </c>
      <c r="P1983" s="3">
        <f>Table1[[#This Row],[sales]]*Table1[[#This Row],[quantity]]</f>
        <v>27845.84</v>
      </c>
      <c r="Q1983" s="9">
        <f>Table1[[#This Row],[delivery_date]]-Table1[[#This Row],[order_date]]</f>
        <v>6</v>
      </c>
    </row>
    <row r="1984" spans="1:17" x14ac:dyDescent="0.35">
      <c r="A1984" t="s">
        <v>2015</v>
      </c>
      <c r="B1984" t="s">
        <v>19</v>
      </c>
      <c r="C1984" t="s">
        <v>36</v>
      </c>
      <c r="D1984" s="2">
        <v>131.88999999999999</v>
      </c>
      <c r="E1984">
        <v>0.4</v>
      </c>
      <c r="F1984">
        <v>5</v>
      </c>
      <c r="G1984" s="1">
        <v>45356</v>
      </c>
      <c r="H1984" s="1">
        <v>45360</v>
      </c>
      <c r="I1984" t="s">
        <v>15</v>
      </c>
      <c r="J1984" t="s">
        <v>16</v>
      </c>
      <c r="K1984" s="2">
        <v>25.12</v>
      </c>
      <c r="L1984" t="s">
        <v>28</v>
      </c>
      <c r="M1984">
        <f>YEAR(Table1[[#This Row],[order_date]])</f>
        <v>2024</v>
      </c>
      <c r="N1984">
        <f>MONTH(Table1[[#This Row],[order_date]])</f>
        <v>3</v>
      </c>
      <c r="O1984" s="3">
        <f>Table1[[#This Row],[sales]]-Table1[[#This Row],[profit]]</f>
        <v>106.76999999999998</v>
      </c>
      <c r="P1984" s="3">
        <f>Table1[[#This Row],[sales]]*Table1[[#This Row],[quantity]]</f>
        <v>659.44999999999993</v>
      </c>
      <c r="Q1984" s="9">
        <f>Table1[[#This Row],[delivery_date]]-Table1[[#This Row],[order_date]]</f>
        <v>4</v>
      </c>
    </row>
    <row r="1985" spans="1:17" x14ac:dyDescent="0.35">
      <c r="A1985" t="s">
        <v>2016</v>
      </c>
      <c r="B1985" t="s">
        <v>13</v>
      </c>
      <c r="C1985" t="s">
        <v>14</v>
      </c>
      <c r="D1985" s="2">
        <v>4025.16</v>
      </c>
      <c r="E1985">
        <v>0.05</v>
      </c>
      <c r="F1985">
        <v>1</v>
      </c>
      <c r="G1985" s="1">
        <v>45056</v>
      </c>
      <c r="H1985" s="1">
        <v>45063</v>
      </c>
      <c r="I1985" t="s">
        <v>31</v>
      </c>
      <c r="J1985" t="s">
        <v>22</v>
      </c>
      <c r="K1985" s="2">
        <v>509.11</v>
      </c>
      <c r="L1985" t="s">
        <v>23</v>
      </c>
      <c r="M1985">
        <f>YEAR(Table1[[#This Row],[order_date]])</f>
        <v>2023</v>
      </c>
      <c r="N1985">
        <f>MONTH(Table1[[#This Row],[order_date]])</f>
        <v>5</v>
      </c>
      <c r="O1985" s="3">
        <f>Table1[[#This Row],[sales]]-Table1[[#This Row],[profit]]</f>
        <v>3516.0499999999997</v>
      </c>
      <c r="P1985" s="3">
        <f>Table1[[#This Row],[sales]]*Table1[[#This Row],[quantity]]</f>
        <v>4025.16</v>
      </c>
      <c r="Q1985" s="9">
        <f>Table1[[#This Row],[delivery_date]]-Table1[[#This Row],[order_date]]</f>
        <v>7</v>
      </c>
    </row>
    <row r="1986" spans="1:17" x14ac:dyDescent="0.35">
      <c r="A1986" t="s">
        <v>2017</v>
      </c>
      <c r="B1986" t="s">
        <v>41</v>
      </c>
      <c r="C1986" t="s">
        <v>20</v>
      </c>
      <c r="D1986" s="2">
        <v>2512.84</v>
      </c>
      <c r="E1986">
        <v>0.3</v>
      </c>
      <c r="F1986">
        <v>5</v>
      </c>
      <c r="G1986" s="1">
        <v>45543</v>
      </c>
      <c r="H1986" s="1">
        <v>45544</v>
      </c>
      <c r="I1986" t="s">
        <v>21</v>
      </c>
      <c r="J1986" t="s">
        <v>22</v>
      </c>
      <c r="K1986" s="2">
        <v>244.58</v>
      </c>
      <c r="L1986" t="s">
        <v>39</v>
      </c>
      <c r="M1986">
        <f>YEAR(Table1[[#This Row],[order_date]])</f>
        <v>2024</v>
      </c>
      <c r="N1986">
        <f>MONTH(Table1[[#This Row],[order_date]])</f>
        <v>9</v>
      </c>
      <c r="O1986" s="3">
        <f>Table1[[#This Row],[sales]]-Table1[[#This Row],[profit]]</f>
        <v>2268.2600000000002</v>
      </c>
      <c r="P1986" s="3">
        <f>Table1[[#This Row],[sales]]*Table1[[#This Row],[quantity]]</f>
        <v>12564.2</v>
      </c>
      <c r="Q1986" s="9">
        <f>Table1[[#This Row],[delivery_date]]-Table1[[#This Row],[order_date]]</f>
        <v>1</v>
      </c>
    </row>
    <row r="1987" spans="1:17" x14ac:dyDescent="0.35">
      <c r="A1987" t="s">
        <v>2018</v>
      </c>
      <c r="B1987" t="s">
        <v>41</v>
      </c>
      <c r="C1987" t="s">
        <v>26</v>
      </c>
      <c r="D1987" s="2">
        <v>2651.65</v>
      </c>
      <c r="E1987">
        <v>0.3</v>
      </c>
      <c r="F1987">
        <v>5</v>
      </c>
      <c r="G1987" s="1">
        <v>45520</v>
      </c>
      <c r="H1987" s="1">
        <v>45526</v>
      </c>
      <c r="I1987" t="s">
        <v>31</v>
      </c>
      <c r="J1987" t="s">
        <v>27</v>
      </c>
      <c r="K1987" s="2">
        <v>735.5</v>
      </c>
      <c r="L1987" t="s">
        <v>23</v>
      </c>
      <c r="M1987">
        <f>YEAR(Table1[[#This Row],[order_date]])</f>
        <v>2024</v>
      </c>
      <c r="N1987">
        <f>MONTH(Table1[[#This Row],[order_date]])</f>
        <v>8</v>
      </c>
      <c r="O1987" s="3">
        <f>Table1[[#This Row],[sales]]-Table1[[#This Row],[profit]]</f>
        <v>1916.15</v>
      </c>
      <c r="P1987" s="3">
        <f>Table1[[#This Row],[sales]]*Table1[[#This Row],[quantity]]</f>
        <v>13258.25</v>
      </c>
      <c r="Q1987" s="9">
        <f>Table1[[#This Row],[delivery_date]]-Table1[[#This Row],[order_date]]</f>
        <v>6</v>
      </c>
    </row>
    <row r="1988" spans="1:17" x14ac:dyDescent="0.35">
      <c r="A1988" t="s">
        <v>2019</v>
      </c>
      <c r="B1988" t="s">
        <v>41</v>
      </c>
      <c r="C1988" t="s">
        <v>14</v>
      </c>
      <c r="D1988" s="2">
        <v>4812.54</v>
      </c>
      <c r="E1988">
        <v>0.17</v>
      </c>
      <c r="F1988">
        <v>2</v>
      </c>
      <c r="G1988" s="1">
        <v>44976</v>
      </c>
      <c r="H1988" s="1">
        <v>44977</v>
      </c>
      <c r="I1988" t="s">
        <v>15</v>
      </c>
      <c r="J1988" t="s">
        <v>16</v>
      </c>
      <c r="K1988" s="2">
        <v>258.69</v>
      </c>
      <c r="L1988" t="s">
        <v>48</v>
      </c>
      <c r="M1988">
        <f>YEAR(Table1[[#This Row],[order_date]])</f>
        <v>2023</v>
      </c>
      <c r="N1988">
        <f>MONTH(Table1[[#This Row],[order_date]])</f>
        <v>2</v>
      </c>
      <c r="O1988" s="3">
        <f>Table1[[#This Row],[sales]]-Table1[[#This Row],[profit]]</f>
        <v>4553.8500000000004</v>
      </c>
      <c r="P1988" s="3">
        <f>Table1[[#This Row],[sales]]*Table1[[#This Row],[quantity]]</f>
        <v>9625.08</v>
      </c>
      <c r="Q1988" s="9">
        <f>Table1[[#This Row],[delivery_date]]-Table1[[#This Row],[order_date]]</f>
        <v>1</v>
      </c>
    </row>
    <row r="1989" spans="1:17" x14ac:dyDescent="0.35">
      <c r="A1989" t="s">
        <v>2020</v>
      </c>
      <c r="B1989" t="s">
        <v>19</v>
      </c>
      <c r="C1989" t="s">
        <v>14</v>
      </c>
      <c r="D1989" s="2">
        <v>1493.86</v>
      </c>
      <c r="E1989">
        <v>7.0000000000000007E-2</v>
      </c>
      <c r="F1989">
        <v>4</v>
      </c>
      <c r="G1989" s="1">
        <v>45396</v>
      </c>
      <c r="H1989" s="1">
        <v>45398</v>
      </c>
      <c r="I1989" t="s">
        <v>21</v>
      </c>
      <c r="J1989" t="s">
        <v>27</v>
      </c>
      <c r="K1989" s="2">
        <v>239.47</v>
      </c>
      <c r="L1989" t="s">
        <v>48</v>
      </c>
      <c r="M1989">
        <f>YEAR(Table1[[#This Row],[order_date]])</f>
        <v>2024</v>
      </c>
      <c r="N1989">
        <f>MONTH(Table1[[#This Row],[order_date]])</f>
        <v>4</v>
      </c>
      <c r="O1989" s="3">
        <f>Table1[[#This Row],[sales]]-Table1[[#This Row],[profit]]</f>
        <v>1254.3899999999999</v>
      </c>
      <c r="P1989" s="3">
        <f>Table1[[#This Row],[sales]]*Table1[[#This Row],[quantity]]</f>
        <v>5975.44</v>
      </c>
      <c r="Q1989" s="9">
        <f>Table1[[#This Row],[delivery_date]]-Table1[[#This Row],[order_date]]</f>
        <v>2</v>
      </c>
    </row>
    <row r="1990" spans="1:17" x14ac:dyDescent="0.35">
      <c r="A1990" t="s">
        <v>2021</v>
      </c>
      <c r="B1990" t="s">
        <v>13</v>
      </c>
      <c r="C1990" t="s">
        <v>33</v>
      </c>
      <c r="D1990" s="2">
        <v>3832.09</v>
      </c>
      <c r="E1990">
        <v>0.4</v>
      </c>
      <c r="F1990">
        <v>6</v>
      </c>
      <c r="G1990" s="1">
        <v>45411</v>
      </c>
      <c r="H1990" s="1">
        <v>45414</v>
      </c>
      <c r="I1990" t="s">
        <v>31</v>
      </c>
      <c r="J1990" t="s">
        <v>22</v>
      </c>
      <c r="K1990" s="2">
        <v>656.81</v>
      </c>
      <c r="L1990" t="s">
        <v>23</v>
      </c>
      <c r="M1990">
        <f>YEAR(Table1[[#This Row],[order_date]])</f>
        <v>2024</v>
      </c>
      <c r="N1990">
        <f>MONTH(Table1[[#This Row],[order_date]])</f>
        <v>4</v>
      </c>
      <c r="O1990" s="3">
        <f>Table1[[#This Row],[sales]]-Table1[[#This Row],[profit]]</f>
        <v>3175.28</v>
      </c>
      <c r="P1990" s="3">
        <f>Table1[[#This Row],[sales]]*Table1[[#This Row],[quantity]]</f>
        <v>22992.54</v>
      </c>
      <c r="Q1990" s="9">
        <f>Table1[[#This Row],[delivery_date]]-Table1[[#This Row],[order_date]]</f>
        <v>3</v>
      </c>
    </row>
    <row r="1991" spans="1:17" x14ac:dyDescent="0.35">
      <c r="A1991" t="s">
        <v>2022</v>
      </c>
      <c r="B1991" t="s">
        <v>25</v>
      </c>
      <c r="C1991" t="s">
        <v>26</v>
      </c>
      <c r="D1991" s="2">
        <v>2916.4</v>
      </c>
      <c r="E1991">
        <v>0.23</v>
      </c>
      <c r="F1991">
        <v>1</v>
      </c>
      <c r="G1991" s="1">
        <v>45424</v>
      </c>
      <c r="H1991" s="1">
        <v>45428</v>
      </c>
      <c r="I1991" t="s">
        <v>31</v>
      </c>
      <c r="J1991" t="s">
        <v>27</v>
      </c>
      <c r="K1991" s="2">
        <v>538.80999999999995</v>
      </c>
      <c r="L1991" t="s">
        <v>28</v>
      </c>
      <c r="M1991">
        <f>YEAR(Table1[[#This Row],[order_date]])</f>
        <v>2024</v>
      </c>
      <c r="N1991">
        <f>MONTH(Table1[[#This Row],[order_date]])</f>
        <v>5</v>
      </c>
      <c r="O1991" s="3">
        <f>Table1[[#This Row],[sales]]-Table1[[#This Row],[profit]]</f>
        <v>2377.59</v>
      </c>
      <c r="P1991" s="3">
        <f>Table1[[#This Row],[sales]]*Table1[[#This Row],[quantity]]</f>
        <v>2916.4</v>
      </c>
      <c r="Q1991" s="9">
        <f>Table1[[#This Row],[delivery_date]]-Table1[[#This Row],[order_date]]</f>
        <v>4</v>
      </c>
    </row>
    <row r="1992" spans="1:17" x14ac:dyDescent="0.35">
      <c r="A1992" t="s">
        <v>2023</v>
      </c>
      <c r="B1992" t="s">
        <v>19</v>
      </c>
      <c r="C1992" t="s">
        <v>36</v>
      </c>
      <c r="D1992" s="2">
        <v>3533.91</v>
      </c>
      <c r="E1992">
        <v>0.36</v>
      </c>
      <c r="F1992">
        <v>9</v>
      </c>
      <c r="G1992" s="1">
        <v>45258</v>
      </c>
      <c r="H1992" s="1">
        <v>45263</v>
      </c>
      <c r="I1992" t="s">
        <v>21</v>
      </c>
      <c r="J1992" t="s">
        <v>27</v>
      </c>
      <c r="K1992" s="2">
        <v>848.82</v>
      </c>
      <c r="L1992" t="s">
        <v>34</v>
      </c>
      <c r="M1992">
        <f>YEAR(Table1[[#This Row],[order_date]])</f>
        <v>2023</v>
      </c>
      <c r="N1992">
        <f>MONTH(Table1[[#This Row],[order_date]])</f>
        <v>11</v>
      </c>
      <c r="O1992" s="3">
        <f>Table1[[#This Row],[sales]]-Table1[[#This Row],[profit]]</f>
        <v>2685.0899999999997</v>
      </c>
      <c r="P1992" s="3">
        <f>Table1[[#This Row],[sales]]*Table1[[#This Row],[quantity]]</f>
        <v>31805.19</v>
      </c>
      <c r="Q1992" s="9">
        <f>Table1[[#This Row],[delivery_date]]-Table1[[#This Row],[order_date]]</f>
        <v>5</v>
      </c>
    </row>
    <row r="1993" spans="1:17" x14ac:dyDescent="0.35">
      <c r="A1993" t="s">
        <v>2024</v>
      </c>
      <c r="B1993" t="s">
        <v>13</v>
      </c>
      <c r="C1993" t="s">
        <v>14</v>
      </c>
      <c r="D1993" s="2">
        <v>2147.31</v>
      </c>
      <c r="E1993">
        <v>0.01</v>
      </c>
      <c r="F1993">
        <v>7</v>
      </c>
      <c r="G1993" s="1">
        <v>45071</v>
      </c>
      <c r="H1993" s="1">
        <v>45078</v>
      </c>
      <c r="I1993" t="s">
        <v>15</v>
      </c>
      <c r="J1993" t="s">
        <v>16</v>
      </c>
      <c r="K1993" s="2">
        <v>110.79</v>
      </c>
      <c r="L1993" t="s">
        <v>23</v>
      </c>
      <c r="M1993">
        <f>YEAR(Table1[[#This Row],[order_date]])</f>
        <v>2023</v>
      </c>
      <c r="N1993">
        <f>MONTH(Table1[[#This Row],[order_date]])</f>
        <v>5</v>
      </c>
      <c r="O1993" s="3">
        <f>Table1[[#This Row],[sales]]-Table1[[#This Row],[profit]]</f>
        <v>2036.52</v>
      </c>
      <c r="P1993" s="3">
        <f>Table1[[#This Row],[sales]]*Table1[[#This Row],[quantity]]</f>
        <v>15031.17</v>
      </c>
      <c r="Q1993" s="9">
        <f>Table1[[#This Row],[delivery_date]]-Table1[[#This Row],[order_date]]</f>
        <v>7</v>
      </c>
    </row>
    <row r="1994" spans="1:17" x14ac:dyDescent="0.35">
      <c r="A1994" t="s">
        <v>2025</v>
      </c>
      <c r="B1994" t="s">
        <v>13</v>
      </c>
      <c r="C1994" t="s">
        <v>14</v>
      </c>
      <c r="D1994" s="2">
        <v>1468.12</v>
      </c>
      <c r="E1994">
        <v>0.04</v>
      </c>
      <c r="F1994">
        <v>6</v>
      </c>
      <c r="G1994" s="1">
        <v>45132</v>
      </c>
      <c r="H1994" s="1">
        <v>45135</v>
      </c>
      <c r="I1994" t="s">
        <v>15</v>
      </c>
      <c r="J1994" t="s">
        <v>16</v>
      </c>
      <c r="K1994" s="2">
        <v>160.28</v>
      </c>
      <c r="L1994" t="s">
        <v>17</v>
      </c>
      <c r="M1994">
        <f>YEAR(Table1[[#This Row],[order_date]])</f>
        <v>2023</v>
      </c>
      <c r="N1994">
        <f>MONTH(Table1[[#This Row],[order_date]])</f>
        <v>7</v>
      </c>
      <c r="O1994" s="3">
        <f>Table1[[#This Row],[sales]]-Table1[[#This Row],[profit]]</f>
        <v>1307.8399999999999</v>
      </c>
      <c r="P1994" s="3">
        <f>Table1[[#This Row],[sales]]*Table1[[#This Row],[quantity]]</f>
        <v>8808.7199999999993</v>
      </c>
      <c r="Q1994" s="9">
        <f>Table1[[#This Row],[delivery_date]]-Table1[[#This Row],[order_date]]</f>
        <v>3</v>
      </c>
    </row>
    <row r="1995" spans="1:17" x14ac:dyDescent="0.35">
      <c r="A1995" t="s">
        <v>2026</v>
      </c>
      <c r="B1995" t="s">
        <v>25</v>
      </c>
      <c r="C1995" t="s">
        <v>20</v>
      </c>
      <c r="D1995" s="2">
        <v>2776.02</v>
      </c>
      <c r="E1995">
        <v>0.09</v>
      </c>
      <c r="F1995">
        <v>1</v>
      </c>
      <c r="G1995" s="1">
        <v>45016</v>
      </c>
      <c r="H1995" s="1">
        <v>45020</v>
      </c>
      <c r="I1995" t="s">
        <v>31</v>
      </c>
      <c r="J1995" t="s">
        <v>27</v>
      </c>
      <c r="K1995" s="2">
        <v>681.13</v>
      </c>
      <c r="L1995" t="s">
        <v>34</v>
      </c>
      <c r="M1995">
        <f>YEAR(Table1[[#This Row],[order_date]])</f>
        <v>2023</v>
      </c>
      <c r="N1995">
        <f>MONTH(Table1[[#This Row],[order_date]])</f>
        <v>3</v>
      </c>
      <c r="O1995" s="3">
        <f>Table1[[#This Row],[sales]]-Table1[[#This Row],[profit]]</f>
        <v>2094.89</v>
      </c>
      <c r="P1995" s="3">
        <f>Table1[[#This Row],[sales]]*Table1[[#This Row],[quantity]]</f>
        <v>2776.02</v>
      </c>
      <c r="Q1995" s="9">
        <f>Table1[[#This Row],[delivery_date]]-Table1[[#This Row],[order_date]]</f>
        <v>4</v>
      </c>
    </row>
    <row r="1996" spans="1:17" x14ac:dyDescent="0.35">
      <c r="A1996" t="s">
        <v>2027</v>
      </c>
      <c r="B1996" t="s">
        <v>25</v>
      </c>
      <c r="C1996" t="s">
        <v>33</v>
      </c>
      <c r="D1996" s="2">
        <v>1937.21</v>
      </c>
      <c r="E1996">
        <v>0.06</v>
      </c>
      <c r="F1996">
        <v>8</v>
      </c>
      <c r="G1996" s="1">
        <v>45377</v>
      </c>
      <c r="H1996" s="1">
        <v>45381</v>
      </c>
      <c r="I1996" t="s">
        <v>15</v>
      </c>
      <c r="J1996" t="s">
        <v>16</v>
      </c>
      <c r="K1996" s="2">
        <v>261.17</v>
      </c>
      <c r="L1996" t="s">
        <v>34</v>
      </c>
      <c r="M1996">
        <f>YEAR(Table1[[#This Row],[order_date]])</f>
        <v>2024</v>
      </c>
      <c r="N1996">
        <f>MONTH(Table1[[#This Row],[order_date]])</f>
        <v>3</v>
      </c>
      <c r="O1996" s="3">
        <f>Table1[[#This Row],[sales]]-Table1[[#This Row],[profit]]</f>
        <v>1676.04</v>
      </c>
      <c r="P1996" s="3">
        <f>Table1[[#This Row],[sales]]*Table1[[#This Row],[quantity]]</f>
        <v>15497.68</v>
      </c>
      <c r="Q1996" s="9">
        <f>Table1[[#This Row],[delivery_date]]-Table1[[#This Row],[order_date]]</f>
        <v>4</v>
      </c>
    </row>
    <row r="1997" spans="1:17" x14ac:dyDescent="0.35">
      <c r="A1997" t="s">
        <v>2028</v>
      </c>
      <c r="B1997" t="s">
        <v>25</v>
      </c>
      <c r="C1997" t="s">
        <v>14</v>
      </c>
      <c r="D1997" s="2">
        <v>1192.26</v>
      </c>
      <c r="E1997">
        <v>0.1</v>
      </c>
      <c r="F1997">
        <v>8</v>
      </c>
      <c r="G1997" s="1">
        <v>45096</v>
      </c>
      <c r="H1997" s="1">
        <v>45099</v>
      </c>
      <c r="I1997" t="s">
        <v>31</v>
      </c>
      <c r="J1997" t="s">
        <v>22</v>
      </c>
      <c r="K1997" s="2">
        <v>231.26</v>
      </c>
      <c r="L1997" t="s">
        <v>34</v>
      </c>
      <c r="M1997">
        <f>YEAR(Table1[[#This Row],[order_date]])</f>
        <v>2023</v>
      </c>
      <c r="N1997">
        <f>MONTH(Table1[[#This Row],[order_date]])</f>
        <v>6</v>
      </c>
      <c r="O1997" s="3">
        <f>Table1[[#This Row],[sales]]-Table1[[#This Row],[profit]]</f>
        <v>961</v>
      </c>
      <c r="P1997" s="3">
        <f>Table1[[#This Row],[sales]]*Table1[[#This Row],[quantity]]</f>
        <v>9538.08</v>
      </c>
      <c r="Q1997" s="9">
        <f>Table1[[#This Row],[delivery_date]]-Table1[[#This Row],[order_date]]</f>
        <v>3</v>
      </c>
    </row>
    <row r="1998" spans="1:17" x14ac:dyDescent="0.35">
      <c r="A1998" t="s">
        <v>2029</v>
      </c>
      <c r="B1998" t="s">
        <v>41</v>
      </c>
      <c r="C1998" t="s">
        <v>14</v>
      </c>
      <c r="D1998" s="2">
        <v>4212.26</v>
      </c>
      <c r="E1998">
        <v>0.34</v>
      </c>
      <c r="F1998">
        <v>4</v>
      </c>
      <c r="G1998" s="1">
        <v>45164</v>
      </c>
      <c r="H1998" s="1">
        <v>45170</v>
      </c>
      <c r="I1998" t="s">
        <v>31</v>
      </c>
      <c r="J1998" t="s">
        <v>16</v>
      </c>
      <c r="K1998" s="2">
        <v>508.01</v>
      </c>
      <c r="L1998" t="s">
        <v>28</v>
      </c>
      <c r="M1998">
        <f>YEAR(Table1[[#This Row],[order_date]])</f>
        <v>2023</v>
      </c>
      <c r="N1998">
        <f>MONTH(Table1[[#This Row],[order_date]])</f>
        <v>8</v>
      </c>
      <c r="O1998" s="3">
        <f>Table1[[#This Row],[sales]]-Table1[[#This Row],[profit]]</f>
        <v>3704.25</v>
      </c>
      <c r="P1998" s="3">
        <f>Table1[[#This Row],[sales]]*Table1[[#This Row],[quantity]]</f>
        <v>16849.04</v>
      </c>
      <c r="Q1998" s="9">
        <f>Table1[[#This Row],[delivery_date]]-Table1[[#This Row],[order_date]]</f>
        <v>6</v>
      </c>
    </row>
    <row r="1999" spans="1:17" x14ac:dyDescent="0.35">
      <c r="A1999" t="s">
        <v>2030</v>
      </c>
      <c r="B1999" t="s">
        <v>25</v>
      </c>
      <c r="C1999" t="s">
        <v>36</v>
      </c>
      <c r="D1999" s="2">
        <v>2431.5700000000002</v>
      </c>
      <c r="E1999">
        <v>0.02</v>
      </c>
      <c r="F1999">
        <v>4</v>
      </c>
      <c r="G1999" s="1">
        <v>45389</v>
      </c>
      <c r="H1999" s="1">
        <v>45392</v>
      </c>
      <c r="I1999" t="s">
        <v>31</v>
      </c>
      <c r="J1999" t="s">
        <v>22</v>
      </c>
      <c r="K1999" s="2">
        <v>172.57</v>
      </c>
      <c r="L1999" t="s">
        <v>48</v>
      </c>
      <c r="M1999">
        <f>YEAR(Table1[[#This Row],[order_date]])</f>
        <v>2024</v>
      </c>
      <c r="N1999">
        <f>MONTH(Table1[[#This Row],[order_date]])</f>
        <v>4</v>
      </c>
      <c r="O1999" s="3">
        <f>Table1[[#This Row],[sales]]-Table1[[#This Row],[profit]]</f>
        <v>2259</v>
      </c>
      <c r="P1999" s="3">
        <f>Table1[[#This Row],[sales]]*Table1[[#This Row],[quantity]]</f>
        <v>9726.2800000000007</v>
      </c>
      <c r="Q1999" s="9">
        <f>Table1[[#This Row],[delivery_date]]-Table1[[#This Row],[order_date]]</f>
        <v>3</v>
      </c>
    </row>
    <row r="2000" spans="1:17" x14ac:dyDescent="0.35">
      <c r="A2000" t="s">
        <v>2031</v>
      </c>
      <c r="B2000" t="s">
        <v>13</v>
      </c>
      <c r="C2000" t="s">
        <v>36</v>
      </c>
      <c r="D2000" s="2">
        <v>4251.8500000000004</v>
      </c>
      <c r="E2000">
        <v>0.02</v>
      </c>
      <c r="F2000">
        <v>1</v>
      </c>
      <c r="G2000" s="1">
        <v>45326</v>
      </c>
      <c r="H2000" s="1">
        <v>45329</v>
      </c>
      <c r="I2000" t="s">
        <v>31</v>
      </c>
      <c r="J2000" t="s">
        <v>27</v>
      </c>
      <c r="K2000" s="2">
        <v>480.53</v>
      </c>
      <c r="L2000" t="s">
        <v>39</v>
      </c>
      <c r="M2000">
        <f>YEAR(Table1[[#This Row],[order_date]])</f>
        <v>2024</v>
      </c>
      <c r="N2000">
        <f>MONTH(Table1[[#This Row],[order_date]])</f>
        <v>2</v>
      </c>
      <c r="O2000" s="3">
        <f>Table1[[#This Row],[sales]]-Table1[[#This Row],[profit]]</f>
        <v>3771.3200000000006</v>
      </c>
      <c r="P2000" s="3">
        <f>Table1[[#This Row],[sales]]*Table1[[#This Row],[quantity]]</f>
        <v>4251.8500000000004</v>
      </c>
      <c r="Q2000" s="9">
        <f>Table1[[#This Row],[delivery_date]]-Table1[[#This Row],[order_date]]</f>
        <v>3</v>
      </c>
    </row>
    <row r="2001" spans="1:17" x14ac:dyDescent="0.35">
      <c r="A2001" t="s">
        <v>2032</v>
      </c>
      <c r="B2001" t="s">
        <v>25</v>
      </c>
      <c r="C2001" t="s">
        <v>20</v>
      </c>
      <c r="D2001" s="2">
        <v>2422.75</v>
      </c>
      <c r="E2001">
        <v>0.02</v>
      </c>
      <c r="F2001">
        <v>9</v>
      </c>
      <c r="G2001" s="1">
        <v>45092</v>
      </c>
      <c r="H2001" s="1">
        <v>45094</v>
      </c>
      <c r="I2001" t="s">
        <v>21</v>
      </c>
      <c r="J2001" t="s">
        <v>27</v>
      </c>
      <c r="K2001" s="2">
        <v>620.4</v>
      </c>
      <c r="L2001" t="s">
        <v>48</v>
      </c>
      <c r="M2001">
        <f>YEAR(Table1[[#This Row],[order_date]])</f>
        <v>2023</v>
      </c>
      <c r="N2001">
        <f>MONTH(Table1[[#This Row],[order_date]])</f>
        <v>6</v>
      </c>
      <c r="O2001" s="3">
        <f>Table1[[#This Row],[sales]]-Table1[[#This Row],[profit]]</f>
        <v>1802.35</v>
      </c>
      <c r="P2001" s="3">
        <f>Table1[[#This Row],[sales]]*Table1[[#This Row],[quantity]]</f>
        <v>21804.75</v>
      </c>
      <c r="Q2001" s="9">
        <f>Table1[[#This Row],[delivery_date]]-Table1[[#This Row],[order_date]]</f>
        <v>2</v>
      </c>
    </row>
    <row r="2002" spans="1:17" x14ac:dyDescent="0.35">
      <c r="A2002" t="s">
        <v>2033</v>
      </c>
      <c r="B2002" t="s">
        <v>13</v>
      </c>
      <c r="C2002" t="s">
        <v>20</v>
      </c>
      <c r="D2002" s="2">
        <v>2828.31</v>
      </c>
      <c r="E2002">
        <v>0.35</v>
      </c>
      <c r="F2002">
        <v>8</v>
      </c>
      <c r="G2002" s="1">
        <v>45580</v>
      </c>
      <c r="H2002" s="1">
        <v>45585</v>
      </c>
      <c r="I2002" t="s">
        <v>31</v>
      </c>
      <c r="J2002" t="s">
        <v>27</v>
      </c>
      <c r="K2002" s="2">
        <v>382.22</v>
      </c>
      <c r="L2002" t="s">
        <v>28</v>
      </c>
      <c r="M2002">
        <f>YEAR(Table1[[#This Row],[order_date]])</f>
        <v>2024</v>
      </c>
      <c r="N2002">
        <f>MONTH(Table1[[#This Row],[order_date]])</f>
        <v>10</v>
      </c>
      <c r="O2002" s="3">
        <f>Table1[[#This Row],[sales]]-Table1[[#This Row],[profit]]</f>
        <v>2446.09</v>
      </c>
      <c r="P2002" s="3">
        <f>Table1[[#This Row],[sales]]*Table1[[#This Row],[quantity]]</f>
        <v>22626.48</v>
      </c>
      <c r="Q2002" s="9">
        <f>Table1[[#This Row],[delivery_date]]-Table1[[#This Row],[order_date]]</f>
        <v>5</v>
      </c>
    </row>
    <row r="2003" spans="1:17" x14ac:dyDescent="0.35">
      <c r="A2003" t="s">
        <v>2034</v>
      </c>
      <c r="B2003" t="s">
        <v>19</v>
      </c>
      <c r="C2003" t="s">
        <v>20</v>
      </c>
      <c r="D2003" s="2">
        <v>4976.87</v>
      </c>
      <c r="E2003">
        <v>0.27</v>
      </c>
      <c r="F2003">
        <v>7</v>
      </c>
      <c r="G2003" s="1">
        <v>45346</v>
      </c>
      <c r="H2003" s="1">
        <v>45349</v>
      </c>
      <c r="I2003" t="s">
        <v>21</v>
      </c>
      <c r="J2003" t="s">
        <v>27</v>
      </c>
      <c r="K2003" s="2">
        <v>931.86</v>
      </c>
      <c r="L2003" t="s">
        <v>48</v>
      </c>
      <c r="M2003">
        <f>YEAR(Table1[[#This Row],[order_date]])</f>
        <v>2024</v>
      </c>
      <c r="N2003">
        <f>MONTH(Table1[[#This Row],[order_date]])</f>
        <v>2</v>
      </c>
      <c r="O2003" s="3">
        <f>Table1[[#This Row],[sales]]-Table1[[#This Row],[profit]]</f>
        <v>4045.0099999999998</v>
      </c>
      <c r="P2003" s="3">
        <f>Table1[[#This Row],[sales]]*Table1[[#This Row],[quantity]]</f>
        <v>34838.089999999997</v>
      </c>
      <c r="Q2003" s="9">
        <f>Table1[[#This Row],[delivery_date]]-Table1[[#This Row],[order_date]]</f>
        <v>3</v>
      </c>
    </row>
    <row r="2004" spans="1:17" x14ac:dyDescent="0.35">
      <c r="A2004" t="s">
        <v>2035</v>
      </c>
      <c r="B2004" t="s">
        <v>41</v>
      </c>
      <c r="C2004" t="s">
        <v>36</v>
      </c>
      <c r="D2004" s="2">
        <v>4762.37</v>
      </c>
      <c r="E2004">
        <v>0.19</v>
      </c>
      <c r="F2004">
        <v>2</v>
      </c>
      <c r="G2004" s="1">
        <v>45323</v>
      </c>
      <c r="H2004" s="1">
        <v>45325</v>
      </c>
      <c r="I2004" t="s">
        <v>31</v>
      </c>
      <c r="J2004" t="s">
        <v>27</v>
      </c>
      <c r="K2004" s="2">
        <v>253.69</v>
      </c>
      <c r="L2004" t="s">
        <v>28</v>
      </c>
      <c r="M2004">
        <f>YEAR(Table1[[#This Row],[order_date]])</f>
        <v>2024</v>
      </c>
      <c r="N2004">
        <f>MONTH(Table1[[#This Row],[order_date]])</f>
        <v>2</v>
      </c>
      <c r="O2004" s="3">
        <f>Table1[[#This Row],[sales]]-Table1[[#This Row],[profit]]</f>
        <v>4508.68</v>
      </c>
      <c r="P2004" s="3">
        <f>Table1[[#This Row],[sales]]*Table1[[#This Row],[quantity]]</f>
        <v>9524.74</v>
      </c>
      <c r="Q2004" s="9">
        <f>Table1[[#This Row],[delivery_date]]-Table1[[#This Row],[order_date]]</f>
        <v>2</v>
      </c>
    </row>
    <row r="2005" spans="1:17" x14ac:dyDescent="0.35">
      <c r="A2005" t="s">
        <v>2036</v>
      </c>
      <c r="B2005" t="s">
        <v>19</v>
      </c>
      <c r="C2005" t="s">
        <v>36</v>
      </c>
      <c r="D2005" s="2">
        <v>1431.28</v>
      </c>
      <c r="E2005">
        <v>0.34</v>
      </c>
      <c r="F2005">
        <v>7</v>
      </c>
      <c r="G2005" s="1">
        <v>45113</v>
      </c>
      <c r="H2005" s="1">
        <v>45114</v>
      </c>
      <c r="I2005" t="s">
        <v>21</v>
      </c>
      <c r="J2005" t="s">
        <v>16</v>
      </c>
      <c r="K2005" s="2">
        <v>258.37</v>
      </c>
      <c r="L2005" t="s">
        <v>34</v>
      </c>
      <c r="M2005">
        <f>YEAR(Table1[[#This Row],[order_date]])</f>
        <v>2023</v>
      </c>
      <c r="N2005">
        <f>MONTH(Table1[[#This Row],[order_date]])</f>
        <v>7</v>
      </c>
      <c r="O2005" s="3">
        <f>Table1[[#This Row],[sales]]-Table1[[#This Row],[profit]]</f>
        <v>1172.9099999999999</v>
      </c>
      <c r="P2005" s="3">
        <f>Table1[[#This Row],[sales]]*Table1[[#This Row],[quantity]]</f>
        <v>10018.959999999999</v>
      </c>
      <c r="Q2005" s="9">
        <f>Table1[[#This Row],[delivery_date]]-Table1[[#This Row],[order_date]]</f>
        <v>1</v>
      </c>
    </row>
    <row r="2006" spans="1:17" x14ac:dyDescent="0.35">
      <c r="A2006" t="s">
        <v>2037</v>
      </c>
      <c r="B2006" t="s">
        <v>19</v>
      </c>
      <c r="C2006" t="s">
        <v>33</v>
      </c>
      <c r="D2006" s="2">
        <v>4356.41</v>
      </c>
      <c r="E2006">
        <v>0.28000000000000003</v>
      </c>
      <c r="F2006">
        <v>4</v>
      </c>
      <c r="G2006" s="1">
        <v>45593</v>
      </c>
      <c r="H2006" s="1">
        <v>45599</v>
      </c>
      <c r="I2006" t="s">
        <v>21</v>
      </c>
      <c r="J2006" t="s">
        <v>16</v>
      </c>
      <c r="K2006" s="2">
        <v>1006.95</v>
      </c>
      <c r="L2006" t="s">
        <v>17</v>
      </c>
      <c r="M2006">
        <f>YEAR(Table1[[#This Row],[order_date]])</f>
        <v>2024</v>
      </c>
      <c r="N2006">
        <f>MONTH(Table1[[#This Row],[order_date]])</f>
        <v>10</v>
      </c>
      <c r="O2006" s="3">
        <f>Table1[[#This Row],[sales]]-Table1[[#This Row],[profit]]</f>
        <v>3349.46</v>
      </c>
      <c r="P2006" s="3">
        <f>Table1[[#This Row],[sales]]*Table1[[#This Row],[quantity]]</f>
        <v>17425.64</v>
      </c>
      <c r="Q2006" s="9">
        <f>Table1[[#This Row],[delivery_date]]-Table1[[#This Row],[order_date]]</f>
        <v>6</v>
      </c>
    </row>
    <row r="2007" spans="1:17" x14ac:dyDescent="0.35">
      <c r="A2007" t="s">
        <v>2038</v>
      </c>
      <c r="B2007" t="s">
        <v>13</v>
      </c>
      <c r="C2007" t="s">
        <v>26</v>
      </c>
      <c r="D2007" s="2">
        <v>2012.98</v>
      </c>
      <c r="E2007">
        <v>0</v>
      </c>
      <c r="F2007">
        <v>3</v>
      </c>
      <c r="G2007" s="1">
        <v>45190</v>
      </c>
      <c r="H2007" s="1">
        <v>45192</v>
      </c>
      <c r="I2007" t="s">
        <v>31</v>
      </c>
      <c r="J2007" t="s">
        <v>27</v>
      </c>
      <c r="K2007" s="2">
        <v>393.48</v>
      </c>
      <c r="L2007" t="s">
        <v>48</v>
      </c>
      <c r="M2007">
        <f>YEAR(Table1[[#This Row],[order_date]])</f>
        <v>2023</v>
      </c>
      <c r="N2007">
        <f>MONTH(Table1[[#This Row],[order_date]])</f>
        <v>9</v>
      </c>
      <c r="O2007" s="3">
        <f>Table1[[#This Row],[sales]]-Table1[[#This Row],[profit]]</f>
        <v>1619.5</v>
      </c>
      <c r="P2007" s="3">
        <f>Table1[[#This Row],[sales]]*Table1[[#This Row],[quantity]]</f>
        <v>6038.9400000000005</v>
      </c>
      <c r="Q2007" s="9">
        <f>Table1[[#This Row],[delivery_date]]-Table1[[#This Row],[order_date]]</f>
        <v>2</v>
      </c>
    </row>
    <row r="2008" spans="1:17" x14ac:dyDescent="0.35">
      <c r="A2008" t="s">
        <v>2039</v>
      </c>
      <c r="B2008" t="s">
        <v>19</v>
      </c>
      <c r="C2008" t="s">
        <v>26</v>
      </c>
      <c r="D2008" s="2">
        <v>449.12</v>
      </c>
      <c r="E2008">
        <v>0.42</v>
      </c>
      <c r="F2008">
        <v>4</v>
      </c>
      <c r="G2008" s="1">
        <v>45013</v>
      </c>
      <c r="H2008" s="1">
        <v>45019</v>
      </c>
      <c r="I2008" t="s">
        <v>21</v>
      </c>
      <c r="J2008" t="s">
        <v>22</v>
      </c>
      <c r="K2008" s="2">
        <v>25.01</v>
      </c>
      <c r="L2008" t="s">
        <v>17</v>
      </c>
      <c r="M2008">
        <f>YEAR(Table1[[#This Row],[order_date]])</f>
        <v>2023</v>
      </c>
      <c r="N2008">
        <f>MONTH(Table1[[#This Row],[order_date]])</f>
        <v>3</v>
      </c>
      <c r="O2008" s="3">
        <f>Table1[[#This Row],[sales]]-Table1[[#This Row],[profit]]</f>
        <v>424.11</v>
      </c>
      <c r="P2008" s="3">
        <f>Table1[[#This Row],[sales]]*Table1[[#This Row],[quantity]]</f>
        <v>1796.48</v>
      </c>
      <c r="Q2008" s="9">
        <f>Table1[[#This Row],[delivery_date]]-Table1[[#This Row],[order_date]]</f>
        <v>6</v>
      </c>
    </row>
    <row r="2009" spans="1:17" x14ac:dyDescent="0.35">
      <c r="A2009" t="s">
        <v>2040</v>
      </c>
      <c r="B2009" t="s">
        <v>13</v>
      </c>
      <c r="C2009" t="s">
        <v>33</v>
      </c>
      <c r="D2009" s="2">
        <v>2921.33</v>
      </c>
      <c r="E2009">
        <v>0.18</v>
      </c>
      <c r="F2009">
        <v>6</v>
      </c>
      <c r="G2009" s="1">
        <v>45159</v>
      </c>
      <c r="H2009" s="1">
        <v>45164</v>
      </c>
      <c r="I2009" t="s">
        <v>21</v>
      </c>
      <c r="J2009" t="s">
        <v>16</v>
      </c>
      <c r="K2009" s="2">
        <v>161.52000000000001</v>
      </c>
      <c r="L2009" t="s">
        <v>23</v>
      </c>
      <c r="M2009">
        <f>YEAR(Table1[[#This Row],[order_date]])</f>
        <v>2023</v>
      </c>
      <c r="N2009">
        <f>MONTH(Table1[[#This Row],[order_date]])</f>
        <v>8</v>
      </c>
      <c r="O2009" s="3">
        <f>Table1[[#This Row],[sales]]-Table1[[#This Row],[profit]]</f>
        <v>2759.81</v>
      </c>
      <c r="P2009" s="3">
        <f>Table1[[#This Row],[sales]]*Table1[[#This Row],[quantity]]</f>
        <v>17527.98</v>
      </c>
      <c r="Q2009" s="9">
        <f>Table1[[#This Row],[delivery_date]]-Table1[[#This Row],[order_date]]</f>
        <v>5</v>
      </c>
    </row>
    <row r="2010" spans="1:17" x14ac:dyDescent="0.35">
      <c r="A2010" t="s">
        <v>2041</v>
      </c>
      <c r="B2010" t="s">
        <v>25</v>
      </c>
      <c r="C2010" t="s">
        <v>26</v>
      </c>
      <c r="D2010" s="2">
        <v>4887.55</v>
      </c>
      <c r="E2010">
        <v>0.2</v>
      </c>
      <c r="F2010">
        <v>7</v>
      </c>
      <c r="G2010" s="1">
        <v>45235</v>
      </c>
      <c r="H2010" s="1">
        <v>45236</v>
      </c>
      <c r="I2010" t="s">
        <v>15</v>
      </c>
      <c r="J2010" t="s">
        <v>27</v>
      </c>
      <c r="K2010" s="2">
        <v>1328.36</v>
      </c>
      <c r="L2010" t="s">
        <v>17</v>
      </c>
      <c r="M2010">
        <f>YEAR(Table1[[#This Row],[order_date]])</f>
        <v>2023</v>
      </c>
      <c r="N2010">
        <f>MONTH(Table1[[#This Row],[order_date]])</f>
        <v>11</v>
      </c>
      <c r="O2010" s="3">
        <f>Table1[[#This Row],[sales]]-Table1[[#This Row],[profit]]</f>
        <v>3559.1900000000005</v>
      </c>
      <c r="P2010" s="3">
        <f>Table1[[#This Row],[sales]]*Table1[[#This Row],[quantity]]</f>
        <v>34212.85</v>
      </c>
      <c r="Q2010" s="9">
        <f>Table1[[#This Row],[delivery_date]]-Table1[[#This Row],[order_date]]</f>
        <v>1</v>
      </c>
    </row>
    <row r="2011" spans="1:17" x14ac:dyDescent="0.35">
      <c r="A2011" t="s">
        <v>2042</v>
      </c>
      <c r="B2011" t="s">
        <v>25</v>
      </c>
      <c r="C2011" t="s">
        <v>36</v>
      </c>
      <c r="D2011" s="2">
        <v>4874.1400000000003</v>
      </c>
      <c r="E2011">
        <v>0.39</v>
      </c>
      <c r="F2011">
        <v>2</v>
      </c>
      <c r="G2011" s="1">
        <v>45641</v>
      </c>
      <c r="H2011" s="1">
        <v>45644</v>
      </c>
      <c r="I2011" t="s">
        <v>31</v>
      </c>
      <c r="J2011" t="s">
        <v>27</v>
      </c>
      <c r="K2011" s="2">
        <v>505.04</v>
      </c>
      <c r="L2011" t="s">
        <v>17</v>
      </c>
      <c r="M2011">
        <f>YEAR(Table1[[#This Row],[order_date]])</f>
        <v>2024</v>
      </c>
      <c r="N2011">
        <f>MONTH(Table1[[#This Row],[order_date]])</f>
        <v>12</v>
      </c>
      <c r="O2011" s="3">
        <f>Table1[[#This Row],[sales]]-Table1[[#This Row],[profit]]</f>
        <v>4369.1000000000004</v>
      </c>
      <c r="P2011" s="3">
        <f>Table1[[#This Row],[sales]]*Table1[[#This Row],[quantity]]</f>
        <v>9748.2800000000007</v>
      </c>
      <c r="Q2011" s="9">
        <f>Table1[[#This Row],[delivery_date]]-Table1[[#This Row],[order_date]]</f>
        <v>3</v>
      </c>
    </row>
    <row r="2012" spans="1:17" x14ac:dyDescent="0.35">
      <c r="A2012" t="s">
        <v>2043</v>
      </c>
      <c r="B2012" t="s">
        <v>13</v>
      </c>
      <c r="C2012" t="s">
        <v>26</v>
      </c>
      <c r="D2012" s="2">
        <v>719.68</v>
      </c>
      <c r="E2012">
        <v>0.09</v>
      </c>
      <c r="F2012">
        <v>7</v>
      </c>
      <c r="G2012" s="1">
        <v>45059</v>
      </c>
      <c r="H2012" s="1">
        <v>45062</v>
      </c>
      <c r="I2012" t="s">
        <v>15</v>
      </c>
      <c r="J2012" t="s">
        <v>16</v>
      </c>
      <c r="K2012" s="2">
        <v>158.86000000000001</v>
      </c>
      <c r="L2012" t="s">
        <v>28</v>
      </c>
      <c r="M2012">
        <f>YEAR(Table1[[#This Row],[order_date]])</f>
        <v>2023</v>
      </c>
      <c r="N2012">
        <f>MONTH(Table1[[#This Row],[order_date]])</f>
        <v>5</v>
      </c>
      <c r="O2012" s="3">
        <f>Table1[[#This Row],[sales]]-Table1[[#This Row],[profit]]</f>
        <v>560.81999999999994</v>
      </c>
      <c r="P2012" s="3">
        <f>Table1[[#This Row],[sales]]*Table1[[#This Row],[quantity]]</f>
        <v>5037.7599999999993</v>
      </c>
      <c r="Q2012" s="9">
        <f>Table1[[#This Row],[delivery_date]]-Table1[[#This Row],[order_date]]</f>
        <v>3</v>
      </c>
    </row>
    <row r="2013" spans="1:17" x14ac:dyDescent="0.35">
      <c r="A2013" t="s">
        <v>2044</v>
      </c>
      <c r="B2013" t="s">
        <v>25</v>
      </c>
      <c r="C2013" t="s">
        <v>36</v>
      </c>
      <c r="D2013" s="2">
        <v>3879.06</v>
      </c>
      <c r="E2013">
        <v>0.01</v>
      </c>
      <c r="F2013">
        <v>2</v>
      </c>
      <c r="G2013" s="1">
        <v>45571</v>
      </c>
      <c r="H2013" s="1">
        <v>45578</v>
      </c>
      <c r="I2013" t="s">
        <v>31</v>
      </c>
      <c r="J2013" t="s">
        <v>22</v>
      </c>
      <c r="K2013" s="2">
        <v>224.46</v>
      </c>
      <c r="L2013" t="s">
        <v>39</v>
      </c>
      <c r="M2013">
        <f>YEAR(Table1[[#This Row],[order_date]])</f>
        <v>2024</v>
      </c>
      <c r="N2013">
        <f>MONTH(Table1[[#This Row],[order_date]])</f>
        <v>10</v>
      </c>
      <c r="O2013" s="3">
        <f>Table1[[#This Row],[sales]]-Table1[[#This Row],[profit]]</f>
        <v>3654.6</v>
      </c>
      <c r="P2013" s="3">
        <f>Table1[[#This Row],[sales]]*Table1[[#This Row],[quantity]]</f>
        <v>7758.12</v>
      </c>
      <c r="Q2013" s="9">
        <f>Table1[[#This Row],[delivery_date]]-Table1[[#This Row],[order_date]]</f>
        <v>7</v>
      </c>
    </row>
    <row r="2014" spans="1:17" x14ac:dyDescent="0.35">
      <c r="A2014" t="s">
        <v>2045</v>
      </c>
      <c r="B2014" t="s">
        <v>41</v>
      </c>
      <c r="C2014" t="s">
        <v>33</v>
      </c>
      <c r="D2014" s="2">
        <v>4033.88</v>
      </c>
      <c r="E2014">
        <v>0.45</v>
      </c>
      <c r="F2014">
        <v>2</v>
      </c>
      <c r="G2014" s="1">
        <v>45399</v>
      </c>
      <c r="H2014" s="1">
        <v>45402</v>
      </c>
      <c r="I2014" t="s">
        <v>21</v>
      </c>
      <c r="J2014" t="s">
        <v>16</v>
      </c>
      <c r="K2014" s="2">
        <v>509.12</v>
      </c>
      <c r="L2014" t="s">
        <v>48</v>
      </c>
      <c r="M2014">
        <f>YEAR(Table1[[#This Row],[order_date]])</f>
        <v>2024</v>
      </c>
      <c r="N2014">
        <f>MONTH(Table1[[#This Row],[order_date]])</f>
        <v>4</v>
      </c>
      <c r="O2014" s="3">
        <f>Table1[[#This Row],[sales]]-Table1[[#This Row],[profit]]</f>
        <v>3524.76</v>
      </c>
      <c r="P2014" s="3">
        <f>Table1[[#This Row],[sales]]*Table1[[#This Row],[quantity]]</f>
        <v>8067.76</v>
      </c>
      <c r="Q2014" s="9">
        <f>Table1[[#This Row],[delivery_date]]-Table1[[#This Row],[order_date]]</f>
        <v>3</v>
      </c>
    </row>
    <row r="2015" spans="1:17" x14ac:dyDescent="0.35">
      <c r="A2015" t="s">
        <v>2046</v>
      </c>
      <c r="B2015" t="s">
        <v>19</v>
      </c>
      <c r="C2015" t="s">
        <v>20</v>
      </c>
      <c r="D2015" s="2">
        <v>1906.85</v>
      </c>
      <c r="E2015">
        <v>0.25</v>
      </c>
      <c r="F2015">
        <v>1</v>
      </c>
      <c r="G2015" s="1">
        <v>45230</v>
      </c>
      <c r="H2015" s="1">
        <v>45233</v>
      </c>
      <c r="I2015" t="s">
        <v>31</v>
      </c>
      <c r="J2015" t="s">
        <v>27</v>
      </c>
      <c r="K2015" s="2">
        <v>250.24</v>
      </c>
      <c r="L2015" t="s">
        <v>34</v>
      </c>
      <c r="M2015">
        <f>YEAR(Table1[[#This Row],[order_date]])</f>
        <v>2023</v>
      </c>
      <c r="N2015">
        <f>MONTH(Table1[[#This Row],[order_date]])</f>
        <v>10</v>
      </c>
      <c r="O2015" s="3">
        <f>Table1[[#This Row],[sales]]-Table1[[#This Row],[profit]]</f>
        <v>1656.61</v>
      </c>
      <c r="P2015" s="3">
        <f>Table1[[#This Row],[sales]]*Table1[[#This Row],[quantity]]</f>
        <v>1906.85</v>
      </c>
      <c r="Q2015" s="9">
        <f>Table1[[#This Row],[delivery_date]]-Table1[[#This Row],[order_date]]</f>
        <v>3</v>
      </c>
    </row>
    <row r="2016" spans="1:17" x14ac:dyDescent="0.35">
      <c r="A2016" t="s">
        <v>2047</v>
      </c>
      <c r="B2016" t="s">
        <v>41</v>
      </c>
      <c r="C2016" t="s">
        <v>33</v>
      </c>
      <c r="D2016" s="2">
        <v>3327.12</v>
      </c>
      <c r="E2016">
        <v>0.17</v>
      </c>
      <c r="F2016">
        <v>7</v>
      </c>
      <c r="G2016" s="1">
        <v>45206</v>
      </c>
      <c r="H2016" s="1">
        <v>45207</v>
      </c>
      <c r="I2016" t="s">
        <v>21</v>
      </c>
      <c r="J2016" t="s">
        <v>16</v>
      </c>
      <c r="K2016" s="2">
        <v>875.26</v>
      </c>
      <c r="L2016" t="s">
        <v>17</v>
      </c>
      <c r="M2016">
        <f>YEAR(Table1[[#This Row],[order_date]])</f>
        <v>2023</v>
      </c>
      <c r="N2016">
        <f>MONTH(Table1[[#This Row],[order_date]])</f>
        <v>10</v>
      </c>
      <c r="O2016" s="3">
        <f>Table1[[#This Row],[sales]]-Table1[[#This Row],[profit]]</f>
        <v>2451.8599999999997</v>
      </c>
      <c r="P2016" s="3">
        <f>Table1[[#This Row],[sales]]*Table1[[#This Row],[quantity]]</f>
        <v>23289.84</v>
      </c>
      <c r="Q2016" s="9">
        <f>Table1[[#This Row],[delivery_date]]-Table1[[#This Row],[order_date]]</f>
        <v>1</v>
      </c>
    </row>
    <row r="2017" spans="1:17" x14ac:dyDescent="0.35">
      <c r="A2017" t="s">
        <v>2048</v>
      </c>
      <c r="B2017" t="s">
        <v>19</v>
      </c>
      <c r="C2017" t="s">
        <v>26</v>
      </c>
      <c r="D2017" s="2">
        <v>2491.98</v>
      </c>
      <c r="E2017">
        <v>0.41</v>
      </c>
      <c r="F2017">
        <v>1</v>
      </c>
      <c r="G2017" s="1">
        <v>45127</v>
      </c>
      <c r="H2017" s="1">
        <v>45129</v>
      </c>
      <c r="I2017" t="s">
        <v>31</v>
      </c>
      <c r="J2017" t="s">
        <v>22</v>
      </c>
      <c r="K2017" s="2">
        <v>625.79999999999995</v>
      </c>
      <c r="L2017" t="s">
        <v>28</v>
      </c>
      <c r="M2017">
        <f>YEAR(Table1[[#This Row],[order_date]])</f>
        <v>2023</v>
      </c>
      <c r="N2017">
        <f>MONTH(Table1[[#This Row],[order_date]])</f>
        <v>7</v>
      </c>
      <c r="O2017" s="3">
        <f>Table1[[#This Row],[sales]]-Table1[[#This Row],[profit]]</f>
        <v>1866.18</v>
      </c>
      <c r="P2017" s="3">
        <f>Table1[[#This Row],[sales]]*Table1[[#This Row],[quantity]]</f>
        <v>2491.98</v>
      </c>
      <c r="Q2017" s="9">
        <f>Table1[[#This Row],[delivery_date]]-Table1[[#This Row],[order_date]]</f>
        <v>2</v>
      </c>
    </row>
    <row r="2018" spans="1:17" x14ac:dyDescent="0.35">
      <c r="A2018" t="s">
        <v>2049</v>
      </c>
      <c r="B2018" t="s">
        <v>25</v>
      </c>
      <c r="C2018" t="s">
        <v>36</v>
      </c>
      <c r="D2018" s="2">
        <v>1216.68</v>
      </c>
      <c r="E2018">
        <v>0.01</v>
      </c>
      <c r="F2018">
        <v>3</v>
      </c>
      <c r="G2018" s="1">
        <v>45417</v>
      </c>
      <c r="H2018" s="1">
        <v>45424</v>
      </c>
      <c r="I2018" t="s">
        <v>15</v>
      </c>
      <c r="J2018" t="s">
        <v>16</v>
      </c>
      <c r="K2018" s="2">
        <v>313.89999999999998</v>
      </c>
      <c r="L2018" t="s">
        <v>39</v>
      </c>
      <c r="M2018">
        <f>YEAR(Table1[[#This Row],[order_date]])</f>
        <v>2024</v>
      </c>
      <c r="N2018">
        <f>MONTH(Table1[[#This Row],[order_date]])</f>
        <v>5</v>
      </c>
      <c r="O2018" s="3">
        <f>Table1[[#This Row],[sales]]-Table1[[#This Row],[profit]]</f>
        <v>902.78000000000009</v>
      </c>
      <c r="P2018" s="3">
        <f>Table1[[#This Row],[sales]]*Table1[[#This Row],[quantity]]</f>
        <v>3650.04</v>
      </c>
      <c r="Q2018" s="9">
        <f>Table1[[#This Row],[delivery_date]]-Table1[[#This Row],[order_date]]</f>
        <v>7</v>
      </c>
    </row>
    <row r="2019" spans="1:17" x14ac:dyDescent="0.35">
      <c r="A2019" t="s">
        <v>2050</v>
      </c>
      <c r="B2019" t="s">
        <v>41</v>
      </c>
      <c r="C2019" t="s">
        <v>26</v>
      </c>
      <c r="D2019" s="2">
        <v>3830.19</v>
      </c>
      <c r="E2019">
        <v>0.1</v>
      </c>
      <c r="F2019">
        <v>8</v>
      </c>
      <c r="G2019" s="1">
        <v>45644</v>
      </c>
      <c r="H2019" s="1">
        <v>45650</v>
      </c>
      <c r="I2019" t="s">
        <v>15</v>
      </c>
      <c r="J2019" t="s">
        <v>22</v>
      </c>
      <c r="K2019" s="2">
        <v>1093.32</v>
      </c>
      <c r="L2019" t="s">
        <v>39</v>
      </c>
      <c r="M2019">
        <f>YEAR(Table1[[#This Row],[order_date]])</f>
        <v>2024</v>
      </c>
      <c r="N2019">
        <f>MONTH(Table1[[#This Row],[order_date]])</f>
        <v>12</v>
      </c>
      <c r="O2019" s="3">
        <f>Table1[[#This Row],[sales]]-Table1[[#This Row],[profit]]</f>
        <v>2736.87</v>
      </c>
      <c r="P2019" s="3">
        <f>Table1[[#This Row],[sales]]*Table1[[#This Row],[quantity]]</f>
        <v>30641.52</v>
      </c>
      <c r="Q2019" s="9">
        <f>Table1[[#This Row],[delivery_date]]-Table1[[#This Row],[order_date]]</f>
        <v>6</v>
      </c>
    </row>
    <row r="2020" spans="1:17" x14ac:dyDescent="0.35">
      <c r="A2020" t="s">
        <v>2051</v>
      </c>
      <c r="B2020" t="s">
        <v>25</v>
      </c>
      <c r="C2020" t="s">
        <v>26</v>
      </c>
      <c r="D2020" s="2">
        <v>1387.49</v>
      </c>
      <c r="E2020">
        <v>0.08</v>
      </c>
      <c r="F2020">
        <v>1</v>
      </c>
      <c r="G2020" s="1">
        <v>45224</v>
      </c>
      <c r="H2020" s="1">
        <v>45230</v>
      </c>
      <c r="I2020" t="s">
        <v>31</v>
      </c>
      <c r="J2020" t="s">
        <v>16</v>
      </c>
      <c r="K2020" s="2">
        <v>198.45</v>
      </c>
      <c r="L2020" t="s">
        <v>17</v>
      </c>
      <c r="M2020">
        <f>YEAR(Table1[[#This Row],[order_date]])</f>
        <v>2023</v>
      </c>
      <c r="N2020">
        <f>MONTH(Table1[[#This Row],[order_date]])</f>
        <v>10</v>
      </c>
      <c r="O2020" s="3">
        <f>Table1[[#This Row],[sales]]-Table1[[#This Row],[profit]]</f>
        <v>1189.04</v>
      </c>
      <c r="P2020" s="3">
        <f>Table1[[#This Row],[sales]]*Table1[[#This Row],[quantity]]</f>
        <v>1387.49</v>
      </c>
      <c r="Q2020" s="9">
        <f>Table1[[#This Row],[delivery_date]]-Table1[[#This Row],[order_date]]</f>
        <v>6</v>
      </c>
    </row>
    <row r="2021" spans="1:17" x14ac:dyDescent="0.35">
      <c r="A2021" t="s">
        <v>2052</v>
      </c>
      <c r="B2021" t="s">
        <v>19</v>
      </c>
      <c r="C2021" t="s">
        <v>20</v>
      </c>
      <c r="D2021" s="2">
        <v>1768.19</v>
      </c>
      <c r="E2021">
        <v>0.37</v>
      </c>
      <c r="F2021">
        <v>6</v>
      </c>
      <c r="G2021" s="1">
        <v>45063</v>
      </c>
      <c r="H2021" s="1">
        <v>45070</v>
      </c>
      <c r="I2021" t="s">
        <v>31</v>
      </c>
      <c r="J2021" t="s">
        <v>16</v>
      </c>
      <c r="K2021" s="2">
        <v>184.71</v>
      </c>
      <c r="L2021" t="s">
        <v>28</v>
      </c>
      <c r="M2021">
        <f>YEAR(Table1[[#This Row],[order_date]])</f>
        <v>2023</v>
      </c>
      <c r="N2021">
        <f>MONTH(Table1[[#This Row],[order_date]])</f>
        <v>5</v>
      </c>
      <c r="O2021" s="3">
        <f>Table1[[#This Row],[sales]]-Table1[[#This Row],[profit]]</f>
        <v>1583.48</v>
      </c>
      <c r="P2021" s="3">
        <f>Table1[[#This Row],[sales]]*Table1[[#This Row],[quantity]]</f>
        <v>10609.14</v>
      </c>
      <c r="Q2021" s="9">
        <f>Table1[[#This Row],[delivery_date]]-Table1[[#This Row],[order_date]]</f>
        <v>7</v>
      </c>
    </row>
    <row r="2022" spans="1:17" x14ac:dyDescent="0.35">
      <c r="A2022" t="s">
        <v>2053</v>
      </c>
      <c r="B2022" t="s">
        <v>13</v>
      </c>
      <c r="C2022" t="s">
        <v>26</v>
      </c>
      <c r="D2022" s="2">
        <v>1031.0899999999999</v>
      </c>
      <c r="E2022">
        <v>0.16</v>
      </c>
      <c r="F2022">
        <v>2</v>
      </c>
      <c r="G2022" s="1">
        <v>45374</v>
      </c>
      <c r="H2022" s="1">
        <v>45380</v>
      </c>
      <c r="I2022" t="s">
        <v>21</v>
      </c>
      <c r="J2022" t="s">
        <v>16</v>
      </c>
      <c r="K2022" s="2">
        <v>241.54</v>
      </c>
      <c r="L2022" t="s">
        <v>48</v>
      </c>
      <c r="M2022">
        <f>YEAR(Table1[[#This Row],[order_date]])</f>
        <v>2024</v>
      </c>
      <c r="N2022">
        <f>MONTH(Table1[[#This Row],[order_date]])</f>
        <v>3</v>
      </c>
      <c r="O2022" s="3">
        <f>Table1[[#This Row],[sales]]-Table1[[#This Row],[profit]]</f>
        <v>789.55</v>
      </c>
      <c r="P2022" s="3">
        <f>Table1[[#This Row],[sales]]*Table1[[#This Row],[quantity]]</f>
        <v>2062.1799999999998</v>
      </c>
      <c r="Q2022" s="9">
        <f>Table1[[#This Row],[delivery_date]]-Table1[[#This Row],[order_date]]</f>
        <v>6</v>
      </c>
    </row>
    <row r="2023" spans="1:17" x14ac:dyDescent="0.35">
      <c r="A2023" t="s">
        <v>2054</v>
      </c>
      <c r="B2023" t="s">
        <v>13</v>
      </c>
      <c r="C2023" t="s">
        <v>20</v>
      </c>
      <c r="D2023" s="2">
        <v>3624.43</v>
      </c>
      <c r="E2023">
        <v>0.39</v>
      </c>
      <c r="F2023">
        <v>9</v>
      </c>
      <c r="G2023" s="1">
        <v>45123</v>
      </c>
      <c r="H2023" s="1">
        <v>45125</v>
      </c>
      <c r="I2023" t="s">
        <v>15</v>
      </c>
      <c r="J2023" t="s">
        <v>27</v>
      </c>
      <c r="K2023" s="2">
        <v>256.64999999999998</v>
      </c>
      <c r="L2023" t="s">
        <v>39</v>
      </c>
      <c r="M2023">
        <f>YEAR(Table1[[#This Row],[order_date]])</f>
        <v>2023</v>
      </c>
      <c r="N2023">
        <f>MONTH(Table1[[#This Row],[order_date]])</f>
        <v>7</v>
      </c>
      <c r="O2023" s="3">
        <f>Table1[[#This Row],[sales]]-Table1[[#This Row],[profit]]</f>
        <v>3367.7799999999997</v>
      </c>
      <c r="P2023" s="3">
        <f>Table1[[#This Row],[sales]]*Table1[[#This Row],[quantity]]</f>
        <v>32619.87</v>
      </c>
      <c r="Q2023" s="9">
        <f>Table1[[#This Row],[delivery_date]]-Table1[[#This Row],[order_date]]</f>
        <v>2</v>
      </c>
    </row>
    <row r="2024" spans="1:17" x14ac:dyDescent="0.35">
      <c r="A2024" t="s">
        <v>2055</v>
      </c>
      <c r="B2024" t="s">
        <v>41</v>
      </c>
      <c r="C2024" t="s">
        <v>36</v>
      </c>
      <c r="D2024" s="2">
        <v>2347.75</v>
      </c>
      <c r="E2024">
        <v>0.02</v>
      </c>
      <c r="F2024">
        <v>2</v>
      </c>
      <c r="G2024" s="1">
        <v>45017</v>
      </c>
      <c r="H2024" s="1">
        <v>45021</v>
      </c>
      <c r="I2024" t="s">
        <v>15</v>
      </c>
      <c r="J2024" t="s">
        <v>16</v>
      </c>
      <c r="K2024" s="2">
        <v>691.15</v>
      </c>
      <c r="L2024" t="s">
        <v>23</v>
      </c>
      <c r="M2024">
        <f>YEAR(Table1[[#This Row],[order_date]])</f>
        <v>2023</v>
      </c>
      <c r="N2024">
        <f>MONTH(Table1[[#This Row],[order_date]])</f>
        <v>4</v>
      </c>
      <c r="O2024" s="3">
        <f>Table1[[#This Row],[sales]]-Table1[[#This Row],[profit]]</f>
        <v>1656.6</v>
      </c>
      <c r="P2024" s="3">
        <f>Table1[[#This Row],[sales]]*Table1[[#This Row],[quantity]]</f>
        <v>4695.5</v>
      </c>
      <c r="Q2024" s="9">
        <f>Table1[[#This Row],[delivery_date]]-Table1[[#This Row],[order_date]]</f>
        <v>4</v>
      </c>
    </row>
    <row r="2025" spans="1:17" x14ac:dyDescent="0.35">
      <c r="A2025" t="s">
        <v>2056</v>
      </c>
      <c r="B2025" t="s">
        <v>25</v>
      </c>
      <c r="C2025" t="s">
        <v>36</v>
      </c>
      <c r="D2025" s="2">
        <v>2272.5300000000002</v>
      </c>
      <c r="E2025">
        <v>0.3</v>
      </c>
      <c r="F2025">
        <v>6</v>
      </c>
      <c r="G2025" s="1">
        <v>45575</v>
      </c>
      <c r="H2025" s="1">
        <v>45577</v>
      </c>
      <c r="I2025" t="s">
        <v>21</v>
      </c>
      <c r="J2025" t="s">
        <v>16</v>
      </c>
      <c r="K2025" s="2">
        <v>536.94000000000005</v>
      </c>
      <c r="L2025" t="s">
        <v>39</v>
      </c>
      <c r="M2025">
        <f>YEAR(Table1[[#This Row],[order_date]])</f>
        <v>2024</v>
      </c>
      <c r="N2025">
        <f>MONTH(Table1[[#This Row],[order_date]])</f>
        <v>10</v>
      </c>
      <c r="O2025" s="3">
        <f>Table1[[#This Row],[sales]]-Table1[[#This Row],[profit]]</f>
        <v>1735.5900000000001</v>
      </c>
      <c r="P2025" s="3">
        <f>Table1[[#This Row],[sales]]*Table1[[#This Row],[quantity]]</f>
        <v>13635.18</v>
      </c>
      <c r="Q2025" s="9">
        <f>Table1[[#This Row],[delivery_date]]-Table1[[#This Row],[order_date]]</f>
        <v>2</v>
      </c>
    </row>
    <row r="2026" spans="1:17" x14ac:dyDescent="0.35">
      <c r="A2026" t="s">
        <v>2057</v>
      </c>
      <c r="B2026" t="s">
        <v>25</v>
      </c>
      <c r="C2026" t="s">
        <v>20</v>
      </c>
      <c r="D2026" s="2">
        <v>3062.36</v>
      </c>
      <c r="E2026">
        <v>0.16</v>
      </c>
      <c r="F2026">
        <v>4</v>
      </c>
      <c r="G2026" s="1">
        <v>44987</v>
      </c>
      <c r="H2026" s="1">
        <v>44989</v>
      </c>
      <c r="I2026" t="s">
        <v>15</v>
      </c>
      <c r="J2026" t="s">
        <v>16</v>
      </c>
      <c r="K2026" s="2">
        <v>371.38</v>
      </c>
      <c r="L2026" t="s">
        <v>17</v>
      </c>
      <c r="M2026">
        <f>YEAR(Table1[[#This Row],[order_date]])</f>
        <v>2023</v>
      </c>
      <c r="N2026">
        <f>MONTH(Table1[[#This Row],[order_date]])</f>
        <v>3</v>
      </c>
      <c r="O2026" s="3">
        <f>Table1[[#This Row],[sales]]-Table1[[#This Row],[profit]]</f>
        <v>2690.98</v>
      </c>
      <c r="P2026" s="3">
        <f>Table1[[#This Row],[sales]]*Table1[[#This Row],[quantity]]</f>
        <v>12249.44</v>
      </c>
      <c r="Q2026" s="9">
        <f>Table1[[#This Row],[delivery_date]]-Table1[[#This Row],[order_date]]</f>
        <v>2</v>
      </c>
    </row>
    <row r="2027" spans="1:17" x14ac:dyDescent="0.35">
      <c r="A2027" t="s">
        <v>2058</v>
      </c>
      <c r="B2027" t="s">
        <v>41</v>
      </c>
      <c r="C2027" t="s">
        <v>33</v>
      </c>
      <c r="D2027" s="2">
        <v>870.59</v>
      </c>
      <c r="E2027">
        <v>0.09</v>
      </c>
      <c r="F2027">
        <v>9</v>
      </c>
      <c r="G2027" s="1">
        <v>44998</v>
      </c>
      <c r="H2027" s="1">
        <v>45004</v>
      </c>
      <c r="I2027" t="s">
        <v>21</v>
      </c>
      <c r="J2027" t="s">
        <v>27</v>
      </c>
      <c r="K2027" s="2">
        <v>215.7</v>
      </c>
      <c r="L2027" t="s">
        <v>28</v>
      </c>
      <c r="M2027">
        <f>YEAR(Table1[[#This Row],[order_date]])</f>
        <v>2023</v>
      </c>
      <c r="N2027">
        <f>MONTH(Table1[[#This Row],[order_date]])</f>
        <v>3</v>
      </c>
      <c r="O2027" s="3">
        <f>Table1[[#This Row],[sales]]-Table1[[#This Row],[profit]]</f>
        <v>654.8900000000001</v>
      </c>
      <c r="P2027" s="3">
        <f>Table1[[#This Row],[sales]]*Table1[[#This Row],[quantity]]</f>
        <v>7835.31</v>
      </c>
      <c r="Q2027" s="9">
        <f>Table1[[#This Row],[delivery_date]]-Table1[[#This Row],[order_date]]</f>
        <v>6</v>
      </c>
    </row>
    <row r="2028" spans="1:17" x14ac:dyDescent="0.35">
      <c r="A2028" t="s">
        <v>2059</v>
      </c>
      <c r="B2028" t="s">
        <v>13</v>
      </c>
      <c r="C2028" t="s">
        <v>36</v>
      </c>
      <c r="D2028" s="2">
        <v>4500.95</v>
      </c>
      <c r="E2028">
        <v>0.41</v>
      </c>
      <c r="F2028">
        <v>1</v>
      </c>
      <c r="G2028" s="1">
        <v>45378</v>
      </c>
      <c r="H2028" s="1">
        <v>45380</v>
      </c>
      <c r="I2028" t="s">
        <v>15</v>
      </c>
      <c r="J2028" t="s">
        <v>16</v>
      </c>
      <c r="K2028" s="2">
        <v>1250.68</v>
      </c>
      <c r="L2028" t="s">
        <v>28</v>
      </c>
      <c r="M2028">
        <f>YEAR(Table1[[#This Row],[order_date]])</f>
        <v>2024</v>
      </c>
      <c r="N2028">
        <f>MONTH(Table1[[#This Row],[order_date]])</f>
        <v>3</v>
      </c>
      <c r="O2028" s="3">
        <f>Table1[[#This Row],[sales]]-Table1[[#This Row],[profit]]</f>
        <v>3250.2699999999995</v>
      </c>
      <c r="P2028" s="3">
        <f>Table1[[#This Row],[sales]]*Table1[[#This Row],[quantity]]</f>
        <v>4500.95</v>
      </c>
      <c r="Q2028" s="9">
        <f>Table1[[#This Row],[delivery_date]]-Table1[[#This Row],[order_date]]</f>
        <v>2</v>
      </c>
    </row>
    <row r="2029" spans="1:17" x14ac:dyDescent="0.35">
      <c r="A2029" t="s">
        <v>2060</v>
      </c>
      <c r="B2029" t="s">
        <v>19</v>
      </c>
      <c r="C2029" t="s">
        <v>33</v>
      </c>
      <c r="D2029" s="2">
        <v>2379.0300000000002</v>
      </c>
      <c r="E2029">
        <v>0.21</v>
      </c>
      <c r="F2029">
        <v>1</v>
      </c>
      <c r="G2029" s="1">
        <v>45565</v>
      </c>
      <c r="H2029" s="1">
        <v>45567</v>
      </c>
      <c r="I2029" t="s">
        <v>21</v>
      </c>
      <c r="J2029" t="s">
        <v>27</v>
      </c>
      <c r="K2029" s="2">
        <v>209.56</v>
      </c>
      <c r="L2029" t="s">
        <v>28</v>
      </c>
      <c r="M2029">
        <f>YEAR(Table1[[#This Row],[order_date]])</f>
        <v>2024</v>
      </c>
      <c r="N2029">
        <f>MONTH(Table1[[#This Row],[order_date]])</f>
        <v>9</v>
      </c>
      <c r="O2029" s="3">
        <f>Table1[[#This Row],[sales]]-Table1[[#This Row],[profit]]</f>
        <v>2169.4700000000003</v>
      </c>
      <c r="P2029" s="3">
        <f>Table1[[#This Row],[sales]]*Table1[[#This Row],[quantity]]</f>
        <v>2379.0300000000002</v>
      </c>
      <c r="Q2029" s="9">
        <f>Table1[[#This Row],[delivery_date]]-Table1[[#This Row],[order_date]]</f>
        <v>2</v>
      </c>
    </row>
    <row r="2030" spans="1:17" x14ac:dyDescent="0.35">
      <c r="A2030" t="s">
        <v>2061</v>
      </c>
      <c r="B2030" t="s">
        <v>41</v>
      </c>
      <c r="C2030" t="s">
        <v>36</v>
      </c>
      <c r="D2030" s="2">
        <v>1895.98</v>
      </c>
      <c r="E2030">
        <v>0.28999999999999998</v>
      </c>
      <c r="F2030">
        <v>3</v>
      </c>
      <c r="G2030" s="1">
        <v>45125</v>
      </c>
      <c r="H2030" s="1">
        <v>45131</v>
      </c>
      <c r="I2030" t="s">
        <v>15</v>
      </c>
      <c r="J2030" t="s">
        <v>16</v>
      </c>
      <c r="K2030" s="2">
        <v>407.97</v>
      </c>
      <c r="L2030" t="s">
        <v>28</v>
      </c>
      <c r="M2030">
        <f>YEAR(Table1[[#This Row],[order_date]])</f>
        <v>2023</v>
      </c>
      <c r="N2030">
        <f>MONTH(Table1[[#This Row],[order_date]])</f>
        <v>7</v>
      </c>
      <c r="O2030" s="3">
        <f>Table1[[#This Row],[sales]]-Table1[[#This Row],[profit]]</f>
        <v>1488.01</v>
      </c>
      <c r="P2030" s="3">
        <f>Table1[[#This Row],[sales]]*Table1[[#This Row],[quantity]]</f>
        <v>5687.9400000000005</v>
      </c>
      <c r="Q2030" s="9">
        <f>Table1[[#This Row],[delivery_date]]-Table1[[#This Row],[order_date]]</f>
        <v>6</v>
      </c>
    </row>
    <row r="2031" spans="1:17" x14ac:dyDescent="0.35">
      <c r="A2031" t="s">
        <v>2062</v>
      </c>
      <c r="B2031" t="s">
        <v>19</v>
      </c>
      <c r="C2031" t="s">
        <v>36</v>
      </c>
      <c r="D2031" s="2">
        <v>720.78</v>
      </c>
      <c r="E2031">
        <v>0.02</v>
      </c>
      <c r="F2031">
        <v>6</v>
      </c>
      <c r="G2031" s="1">
        <v>45209</v>
      </c>
      <c r="H2031" s="1">
        <v>45215</v>
      </c>
      <c r="I2031" t="s">
        <v>31</v>
      </c>
      <c r="J2031" t="s">
        <v>22</v>
      </c>
      <c r="K2031" s="2">
        <v>61.84</v>
      </c>
      <c r="L2031" t="s">
        <v>23</v>
      </c>
      <c r="M2031">
        <f>YEAR(Table1[[#This Row],[order_date]])</f>
        <v>2023</v>
      </c>
      <c r="N2031">
        <f>MONTH(Table1[[#This Row],[order_date]])</f>
        <v>10</v>
      </c>
      <c r="O2031" s="3">
        <f>Table1[[#This Row],[sales]]-Table1[[#This Row],[profit]]</f>
        <v>658.93999999999994</v>
      </c>
      <c r="P2031" s="3">
        <f>Table1[[#This Row],[sales]]*Table1[[#This Row],[quantity]]</f>
        <v>4324.68</v>
      </c>
      <c r="Q2031" s="9">
        <f>Table1[[#This Row],[delivery_date]]-Table1[[#This Row],[order_date]]</f>
        <v>6</v>
      </c>
    </row>
    <row r="2032" spans="1:17" x14ac:dyDescent="0.35">
      <c r="A2032" t="s">
        <v>2063</v>
      </c>
      <c r="B2032" t="s">
        <v>13</v>
      </c>
      <c r="C2032" t="s">
        <v>14</v>
      </c>
      <c r="D2032" s="2">
        <v>922.98</v>
      </c>
      <c r="E2032">
        <v>0.4</v>
      </c>
      <c r="F2032">
        <v>3</v>
      </c>
      <c r="G2032" s="1">
        <v>45077</v>
      </c>
      <c r="H2032" s="1">
        <v>45079</v>
      </c>
      <c r="I2032" t="s">
        <v>31</v>
      </c>
      <c r="J2032" t="s">
        <v>16</v>
      </c>
      <c r="K2032" s="2">
        <v>177.3</v>
      </c>
      <c r="L2032" t="s">
        <v>17</v>
      </c>
      <c r="M2032">
        <f>YEAR(Table1[[#This Row],[order_date]])</f>
        <v>2023</v>
      </c>
      <c r="N2032">
        <f>MONTH(Table1[[#This Row],[order_date]])</f>
        <v>5</v>
      </c>
      <c r="O2032" s="3">
        <f>Table1[[#This Row],[sales]]-Table1[[#This Row],[profit]]</f>
        <v>745.68000000000006</v>
      </c>
      <c r="P2032" s="3">
        <f>Table1[[#This Row],[sales]]*Table1[[#This Row],[quantity]]</f>
        <v>2768.94</v>
      </c>
      <c r="Q2032" s="9">
        <f>Table1[[#This Row],[delivery_date]]-Table1[[#This Row],[order_date]]</f>
        <v>2</v>
      </c>
    </row>
    <row r="2033" spans="1:17" x14ac:dyDescent="0.35">
      <c r="A2033" t="s">
        <v>2064</v>
      </c>
      <c r="B2033" t="s">
        <v>25</v>
      </c>
      <c r="C2033" t="s">
        <v>26</v>
      </c>
      <c r="D2033" s="2">
        <v>4609.7700000000004</v>
      </c>
      <c r="E2033">
        <v>0.14000000000000001</v>
      </c>
      <c r="F2033">
        <v>7</v>
      </c>
      <c r="G2033" s="1">
        <v>44966</v>
      </c>
      <c r="H2033" s="1">
        <v>44967</v>
      </c>
      <c r="I2033" t="s">
        <v>31</v>
      </c>
      <c r="J2033" t="s">
        <v>27</v>
      </c>
      <c r="K2033" s="2">
        <v>440.79</v>
      </c>
      <c r="L2033" t="s">
        <v>17</v>
      </c>
      <c r="M2033">
        <f>YEAR(Table1[[#This Row],[order_date]])</f>
        <v>2023</v>
      </c>
      <c r="N2033">
        <f>MONTH(Table1[[#This Row],[order_date]])</f>
        <v>2</v>
      </c>
      <c r="O2033" s="3">
        <f>Table1[[#This Row],[sales]]-Table1[[#This Row],[profit]]</f>
        <v>4168.9800000000005</v>
      </c>
      <c r="P2033" s="3">
        <f>Table1[[#This Row],[sales]]*Table1[[#This Row],[quantity]]</f>
        <v>32268.390000000003</v>
      </c>
      <c r="Q2033" s="9">
        <f>Table1[[#This Row],[delivery_date]]-Table1[[#This Row],[order_date]]</f>
        <v>1</v>
      </c>
    </row>
    <row r="2034" spans="1:17" x14ac:dyDescent="0.35">
      <c r="A2034" t="s">
        <v>2065</v>
      </c>
      <c r="B2034" t="s">
        <v>13</v>
      </c>
      <c r="C2034" t="s">
        <v>26</v>
      </c>
      <c r="D2034" s="2">
        <v>2337.42</v>
      </c>
      <c r="E2034">
        <v>0.35</v>
      </c>
      <c r="F2034">
        <v>9</v>
      </c>
      <c r="G2034" s="1">
        <v>45297</v>
      </c>
      <c r="H2034" s="1">
        <v>45302</v>
      </c>
      <c r="I2034" t="s">
        <v>31</v>
      </c>
      <c r="J2034" t="s">
        <v>27</v>
      </c>
      <c r="K2034" s="2">
        <v>415.11</v>
      </c>
      <c r="L2034" t="s">
        <v>39</v>
      </c>
      <c r="M2034">
        <f>YEAR(Table1[[#This Row],[order_date]])</f>
        <v>2024</v>
      </c>
      <c r="N2034">
        <f>MONTH(Table1[[#This Row],[order_date]])</f>
        <v>1</v>
      </c>
      <c r="O2034" s="3">
        <f>Table1[[#This Row],[sales]]-Table1[[#This Row],[profit]]</f>
        <v>1922.31</v>
      </c>
      <c r="P2034" s="3">
        <f>Table1[[#This Row],[sales]]*Table1[[#This Row],[quantity]]</f>
        <v>21036.78</v>
      </c>
      <c r="Q2034" s="9">
        <f>Table1[[#This Row],[delivery_date]]-Table1[[#This Row],[order_date]]</f>
        <v>5</v>
      </c>
    </row>
    <row r="2035" spans="1:17" x14ac:dyDescent="0.35">
      <c r="A2035" t="s">
        <v>2066</v>
      </c>
      <c r="B2035" t="s">
        <v>41</v>
      </c>
      <c r="C2035" t="s">
        <v>33</v>
      </c>
      <c r="D2035" s="2">
        <v>3638.7</v>
      </c>
      <c r="E2035">
        <v>0.38</v>
      </c>
      <c r="F2035">
        <v>2</v>
      </c>
      <c r="G2035" s="1">
        <v>45403</v>
      </c>
      <c r="H2035" s="1">
        <v>45408</v>
      </c>
      <c r="I2035" t="s">
        <v>31</v>
      </c>
      <c r="J2035" t="s">
        <v>27</v>
      </c>
      <c r="K2035" s="2">
        <v>635.54</v>
      </c>
      <c r="L2035" t="s">
        <v>39</v>
      </c>
      <c r="M2035">
        <f>YEAR(Table1[[#This Row],[order_date]])</f>
        <v>2024</v>
      </c>
      <c r="N2035">
        <f>MONTH(Table1[[#This Row],[order_date]])</f>
        <v>4</v>
      </c>
      <c r="O2035" s="3">
        <f>Table1[[#This Row],[sales]]-Table1[[#This Row],[profit]]</f>
        <v>3003.16</v>
      </c>
      <c r="P2035" s="3">
        <f>Table1[[#This Row],[sales]]*Table1[[#This Row],[quantity]]</f>
        <v>7277.4</v>
      </c>
      <c r="Q2035" s="9">
        <f>Table1[[#This Row],[delivery_date]]-Table1[[#This Row],[order_date]]</f>
        <v>5</v>
      </c>
    </row>
    <row r="2036" spans="1:17" x14ac:dyDescent="0.35">
      <c r="A2036" t="s">
        <v>2067</v>
      </c>
      <c r="B2036" t="s">
        <v>25</v>
      </c>
      <c r="C2036" t="s">
        <v>26</v>
      </c>
      <c r="D2036" s="2">
        <v>494.53</v>
      </c>
      <c r="E2036">
        <v>0.06</v>
      </c>
      <c r="F2036">
        <v>4</v>
      </c>
      <c r="G2036" s="1">
        <v>44984</v>
      </c>
      <c r="H2036" s="1">
        <v>44988</v>
      </c>
      <c r="I2036" t="s">
        <v>15</v>
      </c>
      <c r="J2036" t="s">
        <v>27</v>
      </c>
      <c r="K2036" s="2">
        <v>61.64</v>
      </c>
      <c r="L2036" t="s">
        <v>48</v>
      </c>
      <c r="M2036">
        <f>YEAR(Table1[[#This Row],[order_date]])</f>
        <v>2023</v>
      </c>
      <c r="N2036">
        <f>MONTH(Table1[[#This Row],[order_date]])</f>
        <v>2</v>
      </c>
      <c r="O2036" s="3">
        <f>Table1[[#This Row],[sales]]-Table1[[#This Row],[profit]]</f>
        <v>432.89</v>
      </c>
      <c r="P2036" s="3">
        <f>Table1[[#This Row],[sales]]*Table1[[#This Row],[quantity]]</f>
        <v>1978.12</v>
      </c>
      <c r="Q2036" s="9">
        <f>Table1[[#This Row],[delivery_date]]-Table1[[#This Row],[order_date]]</f>
        <v>4</v>
      </c>
    </row>
    <row r="2037" spans="1:17" x14ac:dyDescent="0.35">
      <c r="A2037" t="s">
        <v>2068</v>
      </c>
      <c r="B2037" t="s">
        <v>41</v>
      </c>
      <c r="C2037" t="s">
        <v>33</v>
      </c>
      <c r="D2037" s="2">
        <v>3252.98</v>
      </c>
      <c r="E2037">
        <v>0.15</v>
      </c>
      <c r="F2037">
        <v>3</v>
      </c>
      <c r="G2037" s="1">
        <v>45474</v>
      </c>
      <c r="H2037" s="1">
        <v>45476</v>
      </c>
      <c r="I2037" t="s">
        <v>31</v>
      </c>
      <c r="J2037" t="s">
        <v>16</v>
      </c>
      <c r="K2037" s="2">
        <v>206.73</v>
      </c>
      <c r="L2037" t="s">
        <v>34</v>
      </c>
      <c r="M2037">
        <f>YEAR(Table1[[#This Row],[order_date]])</f>
        <v>2024</v>
      </c>
      <c r="N2037">
        <f>MONTH(Table1[[#This Row],[order_date]])</f>
        <v>7</v>
      </c>
      <c r="O2037" s="3">
        <f>Table1[[#This Row],[sales]]-Table1[[#This Row],[profit]]</f>
        <v>3046.25</v>
      </c>
      <c r="P2037" s="3">
        <f>Table1[[#This Row],[sales]]*Table1[[#This Row],[quantity]]</f>
        <v>9758.94</v>
      </c>
      <c r="Q2037" s="9">
        <f>Table1[[#This Row],[delivery_date]]-Table1[[#This Row],[order_date]]</f>
        <v>2</v>
      </c>
    </row>
    <row r="2038" spans="1:17" x14ac:dyDescent="0.35">
      <c r="A2038" t="s">
        <v>2069</v>
      </c>
      <c r="B2038" t="s">
        <v>41</v>
      </c>
      <c r="C2038" t="s">
        <v>36</v>
      </c>
      <c r="D2038" s="2">
        <v>4615.4399999999996</v>
      </c>
      <c r="E2038">
        <v>0.36</v>
      </c>
      <c r="F2038">
        <v>6</v>
      </c>
      <c r="G2038" s="1">
        <v>45179</v>
      </c>
      <c r="H2038" s="1">
        <v>45186</v>
      </c>
      <c r="I2038" t="s">
        <v>15</v>
      </c>
      <c r="J2038" t="s">
        <v>27</v>
      </c>
      <c r="K2038" s="2">
        <v>1140.32</v>
      </c>
      <c r="L2038" t="s">
        <v>39</v>
      </c>
      <c r="M2038">
        <f>YEAR(Table1[[#This Row],[order_date]])</f>
        <v>2023</v>
      </c>
      <c r="N2038">
        <f>MONTH(Table1[[#This Row],[order_date]])</f>
        <v>9</v>
      </c>
      <c r="O2038" s="3">
        <f>Table1[[#This Row],[sales]]-Table1[[#This Row],[profit]]</f>
        <v>3475.12</v>
      </c>
      <c r="P2038" s="3">
        <f>Table1[[#This Row],[sales]]*Table1[[#This Row],[quantity]]</f>
        <v>27692.639999999999</v>
      </c>
      <c r="Q2038" s="9">
        <f>Table1[[#This Row],[delivery_date]]-Table1[[#This Row],[order_date]]</f>
        <v>7</v>
      </c>
    </row>
    <row r="2039" spans="1:17" x14ac:dyDescent="0.35">
      <c r="A2039" t="s">
        <v>2070</v>
      </c>
      <c r="B2039" t="s">
        <v>13</v>
      </c>
      <c r="C2039" t="s">
        <v>14</v>
      </c>
      <c r="D2039" s="2">
        <v>1569.82</v>
      </c>
      <c r="E2039">
        <v>0.12</v>
      </c>
      <c r="F2039">
        <v>5</v>
      </c>
      <c r="G2039" s="1">
        <v>45640</v>
      </c>
      <c r="H2039" s="1">
        <v>45643</v>
      </c>
      <c r="I2039" t="s">
        <v>15</v>
      </c>
      <c r="J2039" t="s">
        <v>16</v>
      </c>
      <c r="K2039" s="2">
        <v>265.02</v>
      </c>
      <c r="L2039" t="s">
        <v>17</v>
      </c>
      <c r="M2039">
        <f>YEAR(Table1[[#This Row],[order_date]])</f>
        <v>2024</v>
      </c>
      <c r="N2039">
        <f>MONTH(Table1[[#This Row],[order_date]])</f>
        <v>12</v>
      </c>
      <c r="O2039" s="3">
        <f>Table1[[#This Row],[sales]]-Table1[[#This Row],[profit]]</f>
        <v>1304.8</v>
      </c>
      <c r="P2039" s="3">
        <f>Table1[[#This Row],[sales]]*Table1[[#This Row],[quantity]]</f>
        <v>7849.0999999999995</v>
      </c>
      <c r="Q2039" s="9">
        <f>Table1[[#This Row],[delivery_date]]-Table1[[#This Row],[order_date]]</f>
        <v>3</v>
      </c>
    </row>
    <row r="2040" spans="1:17" x14ac:dyDescent="0.35">
      <c r="A2040" t="s">
        <v>2071</v>
      </c>
      <c r="B2040" t="s">
        <v>41</v>
      </c>
      <c r="C2040" t="s">
        <v>14</v>
      </c>
      <c r="D2040" s="2">
        <v>2937.79</v>
      </c>
      <c r="E2040">
        <v>0.42</v>
      </c>
      <c r="F2040">
        <v>3</v>
      </c>
      <c r="G2040" s="1">
        <v>45342</v>
      </c>
      <c r="H2040" s="1">
        <v>45347</v>
      </c>
      <c r="I2040" t="s">
        <v>31</v>
      </c>
      <c r="J2040" t="s">
        <v>22</v>
      </c>
      <c r="K2040" s="2">
        <v>645.48</v>
      </c>
      <c r="L2040" t="s">
        <v>48</v>
      </c>
      <c r="M2040">
        <f>YEAR(Table1[[#This Row],[order_date]])</f>
        <v>2024</v>
      </c>
      <c r="N2040">
        <f>MONTH(Table1[[#This Row],[order_date]])</f>
        <v>2</v>
      </c>
      <c r="O2040" s="3">
        <f>Table1[[#This Row],[sales]]-Table1[[#This Row],[profit]]</f>
        <v>2292.31</v>
      </c>
      <c r="P2040" s="3">
        <f>Table1[[#This Row],[sales]]*Table1[[#This Row],[quantity]]</f>
        <v>8813.369999999999</v>
      </c>
      <c r="Q2040" s="9">
        <f>Table1[[#This Row],[delivery_date]]-Table1[[#This Row],[order_date]]</f>
        <v>5</v>
      </c>
    </row>
    <row r="2041" spans="1:17" x14ac:dyDescent="0.35">
      <c r="A2041" t="s">
        <v>2072</v>
      </c>
      <c r="B2041" t="s">
        <v>13</v>
      </c>
      <c r="C2041" t="s">
        <v>36</v>
      </c>
      <c r="D2041" s="2">
        <v>4707.07</v>
      </c>
      <c r="E2041">
        <v>0.16</v>
      </c>
      <c r="F2041">
        <v>9</v>
      </c>
      <c r="G2041" s="1">
        <v>45165</v>
      </c>
      <c r="H2041" s="1">
        <v>45171</v>
      </c>
      <c r="I2041" t="s">
        <v>31</v>
      </c>
      <c r="J2041" t="s">
        <v>27</v>
      </c>
      <c r="K2041" s="2">
        <v>1262.92</v>
      </c>
      <c r="L2041" t="s">
        <v>39</v>
      </c>
      <c r="M2041">
        <f>YEAR(Table1[[#This Row],[order_date]])</f>
        <v>2023</v>
      </c>
      <c r="N2041">
        <f>MONTH(Table1[[#This Row],[order_date]])</f>
        <v>8</v>
      </c>
      <c r="O2041" s="3">
        <f>Table1[[#This Row],[sales]]-Table1[[#This Row],[profit]]</f>
        <v>3444.1499999999996</v>
      </c>
      <c r="P2041" s="3">
        <f>Table1[[#This Row],[sales]]*Table1[[#This Row],[quantity]]</f>
        <v>42363.63</v>
      </c>
      <c r="Q2041" s="9">
        <f>Table1[[#This Row],[delivery_date]]-Table1[[#This Row],[order_date]]</f>
        <v>6</v>
      </c>
    </row>
    <row r="2042" spans="1:17" x14ac:dyDescent="0.35">
      <c r="A2042" t="s">
        <v>2073</v>
      </c>
      <c r="B2042" t="s">
        <v>25</v>
      </c>
      <c r="C2042" t="s">
        <v>20</v>
      </c>
      <c r="D2042" s="2">
        <v>3624.68</v>
      </c>
      <c r="E2042">
        <v>0.2</v>
      </c>
      <c r="F2042">
        <v>8</v>
      </c>
      <c r="G2042" s="1">
        <v>45310</v>
      </c>
      <c r="H2042" s="1">
        <v>45313</v>
      </c>
      <c r="I2042" t="s">
        <v>21</v>
      </c>
      <c r="J2042" t="s">
        <v>27</v>
      </c>
      <c r="K2042" s="2">
        <v>412.78</v>
      </c>
      <c r="L2042" t="s">
        <v>48</v>
      </c>
      <c r="M2042">
        <f>YEAR(Table1[[#This Row],[order_date]])</f>
        <v>2024</v>
      </c>
      <c r="N2042">
        <f>MONTH(Table1[[#This Row],[order_date]])</f>
        <v>1</v>
      </c>
      <c r="O2042" s="3">
        <f>Table1[[#This Row],[sales]]-Table1[[#This Row],[profit]]</f>
        <v>3211.8999999999996</v>
      </c>
      <c r="P2042" s="3">
        <f>Table1[[#This Row],[sales]]*Table1[[#This Row],[quantity]]</f>
        <v>28997.439999999999</v>
      </c>
      <c r="Q2042" s="9">
        <f>Table1[[#This Row],[delivery_date]]-Table1[[#This Row],[order_date]]</f>
        <v>3</v>
      </c>
    </row>
    <row r="2043" spans="1:17" x14ac:dyDescent="0.35">
      <c r="A2043" t="s">
        <v>2074</v>
      </c>
      <c r="B2043" t="s">
        <v>13</v>
      </c>
      <c r="C2043" t="s">
        <v>20</v>
      </c>
      <c r="D2043" s="2">
        <v>405.39</v>
      </c>
      <c r="E2043">
        <v>0.05</v>
      </c>
      <c r="F2043">
        <v>3</v>
      </c>
      <c r="G2043" s="1">
        <v>45333</v>
      </c>
      <c r="H2043" s="1">
        <v>45337</v>
      </c>
      <c r="I2043" t="s">
        <v>21</v>
      </c>
      <c r="J2043" t="s">
        <v>27</v>
      </c>
      <c r="K2043" s="2">
        <v>78.91</v>
      </c>
      <c r="L2043" t="s">
        <v>23</v>
      </c>
      <c r="M2043">
        <f>YEAR(Table1[[#This Row],[order_date]])</f>
        <v>2024</v>
      </c>
      <c r="N2043">
        <f>MONTH(Table1[[#This Row],[order_date]])</f>
        <v>2</v>
      </c>
      <c r="O2043" s="3">
        <f>Table1[[#This Row],[sales]]-Table1[[#This Row],[profit]]</f>
        <v>326.48</v>
      </c>
      <c r="P2043" s="3">
        <f>Table1[[#This Row],[sales]]*Table1[[#This Row],[quantity]]</f>
        <v>1216.17</v>
      </c>
      <c r="Q2043" s="9">
        <f>Table1[[#This Row],[delivery_date]]-Table1[[#This Row],[order_date]]</f>
        <v>4</v>
      </c>
    </row>
    <row r="2044" spans="1:17" x14ac:dyDescent="0.35">
      <c r="A2044" t="s">
        <v>2075</v>
      </c>
      <c r="B2044" t="s">
        <v>25</v>
      </c>
      <c r="C2044" t="s">
        <v>26</v>
      </c>
      <c r="D2044" s="2">
        <v>1955.81</v>
      </c>
      <c r="E2044">
        <v>7.0000000000000007E-2</v>
      </c>
      <c r="F2044">
        <v>5</v>
      </c>
      <c r="G2044" s="1">
        <v>45094</v>
      </c>
      <c r="H2044" s="1">
        <v>45097</v>
      </c>
      <c r="I2044" t="s">
        <v>31</v>
      </c>
      <c r="J2044" t="s">
        <v>16</v>
      </c>
      <c r="K2044" s="2">
        <v>498.6</v>
      </c>
      <c r="L2044" t="s">
        <v>23</v>
      </c>
      <c r="M2044">
        <f>YEAR(Table1[[#This Row],[order_date]])</f>
        <v>2023</v>
      </c>
      <c r="N2044">
        <f>MONTH(Table1[[#This Row],[order_date]])</f>
        <v>6</v>
      </c>
      <c r="O2044" s="3">
        <f>Table1[[#This Row],[sales]]-Table1[[#This Row],[profit]]</f>
        <v>1457.21</v>
      </c>
      <c r="P2044" s="3">
        <f>Table1[[#This Row],[sales]]*Table1[[#This Row],[quantity]]</f>
        <v>9779.0499999999993</v>
      </c>
      <c r="Q2044" s="9">
        <f>Table1[[#This Row],[delivery_date]]-Table1[[#This Row],[order_date]]</f>
        <v>3</v>
      </c>
    </row>
    <row r="2045" spans="1:17" x14ac:dyDescent="0.35">
      <c r="A2045" t="s">
        <v>2076</v>
      </c>
      <c r="B2045" t="s">
        <v>13</v>
      </c>
      <c r="C2045" t="s">
        <v>33</v>
      </c>
      <c r="D2045" s="2">
        <v>520.29</v>
      </c>
      <c r="E2045">
        <v>0.14000000000000001</v>
      </c>
      <c r="F2045">
        <v>5</v>
      </c>
      <c r="G2045" s="1">
        <v>45037</v>
      </c>
      <c r="H2045" s="1">
        <v>45039</v>
      </c>
      <c r="I2045" t="s">
        <v>21</v>
      </c>
      <c r="J2045" t="s">
        <v>22</v>
      </c>
      <c r="K2045" s="2">
        <v>147.36000000000001</v>
      </c>
      <c r="L2045" t="s">
        <v>17</v>
      </c>
      <c r="M2045">
        <f>YEAR(Table1[[#This Row],[order_date]])</f>
        <v>2023</v>
      </c>
      <c r="N2045">
        <f>MONTH(Table1[[#This Row],[order_date]])</f>
        <v>4</v>
      </c>
      <c r="O2045" s="3">
        <f>Table1[[#This Row],[sales]]-Table1[[#This Row],[profit]]</f>
        <v>372.92999999999995</v>
      </c>
      <c r="P2045" s="3">
        <f>Table1[[#This Row],[sales]]*Table1[[#This Row],[quantity]]</f>
        <v>2601.4499999999998</v>
      </c>
      <c r="Q2045" s="9">
        <f>Table1[[#This Row],[delivery_date]]-Table1[[#This Row],[order_date]]</f>
        <v>2</v>
      </c>
    </row>
    <row r="2046" spans="1:17" x14ac:dyDescent="0.35">
      <c r="A2046" t="s">
        <v>2077</v>
      </c>
      <c r="B2046" t="s">
        <v>19</v>
      </c>
      <c r="C2046" t="s">
        <v>14</v>
      </c>
      <c r="D2046" s="2">
        <v>4320.46</v>
      </c>
      <c r="E2046">
        <v>0.02</v>
      </c>
      <c r="F2046">
        <v>5</v>
      </c>
      <c r="G2046" s="1">
        <v>45358</v>
      </c>
      <c r="H2046" s="1">
        <v>45360</v>
      </c>
      <c r="I2046" t="s">
        <v>15</v>
      </c>
      <c r="J2046" t="s">
        <v>16</v>
      </c>
      <c r="K2046" s="2">
        <v>290</v>
      </c>
      <c r="L2046" t="s">
        <v>28</v>
      </c>
      <c r="M2046">
        <f>YEAR(Table1[[#This Row],[order_date]])</f>
        <v>2024</v>
      </c>
      <c r="N2046">
        <f>MONTH(Table1[[#This Row],[order_date]])</f>
        <v>3</v>
      </c>
      <c r="O2046" s="3">
        <f>Table1[[#This Row],[sales]]-Table1[[#This Row],[profit]]</f>
        <v>4030.46</v>
      </c>
      <c r="P2046" s="3">
        <f>Table1[[#This Row],[sales]]*Table1[[#This Row],[quantity]]</f>
        <v>21602.3</v>
      </c>
      <c r="Q2046" s="9">
        <f>Table1[[#This Row],[delivery_date]]-Table1[[#This Row],[order_date]]</f>
        <v>2</v>
      </c>
    </row>
    <row r="2047" spans="1:17" x14ac:dyDescent="0.35">
      <c r="A2047" t="s">
        <v>2078</v>
      </c>
      <c r="B2047" t="s">
        <v>19</v>
      </c>
      <c r="C2047" t="s">
        <v>26</v>
      </c>
      <c r="D2047" s="2">
        <v>3146.15</v>
      </c>
      <c r="E2047">
        <v>0.1</v>
      </c>
      <c r="F2047">
        <v>8</v>
      </c>
      <c r="G2047" s="1">
        <v>45651</v>
      </c>
      <c r="H2047" s="1">
        <v>45652</v>
      </c>
      <c r="I2047" t="s">
        <v>31</v>
      </c>
      <c r="J2047" t="s">
        <v>22</v>
      </c>
      <c r="K2047" s="2">
        <v>274.82</v>
      </c>
      <c r="L2047" t="s">
        <v>48</v>
      </c>
      <c r="M2047">
        <f>YEAR(Table1[[#This Row],[order_date]])</f>
        <v>2024</v>
      </c>
      <c r="N2047">
        <f>MONTH(Table1[[#This Row],[order_date]])</f>
        <v>12</v>
      </c>
      <c r="O2047" s="3">
        <f>Table1[[#This Row],[sales]]-Table1[[#This Row],[profit]]</f>
        <v>2871.33</v>
      </c>
      <c r="P2047" s="3">
        <f>Table1[[#This Row],[sales]]*Table1[[#This Row],[quantity]]</f>
        <v>25169.200000000001</v>
      </c>
      <c r="Q2047" s="9">
        <f>Table1[[#This Row],[delivery_date]]-Table1[[#This Row],[order_date]]</f>
        <v>1</v>
      </c>
    </row>
    <row r="2048" spans="1:17" x14ac:dyDescent="0.35">
      <c r="A2048" t="s">
        <v>2079</v>
      </c>
      <c r="B2048" t="s">
        <v>41</v>
      </c>
      <c r="C2048" t="s">
        <v>36</v>
      </c>
      <c r="D2048" s="2">
        <v>4786.2700000000004</v>
      </c>
      <c r="E2048">
        <v>0.2</v>
      </c>
      <c r="F2048">
        <v>3</v>
      </c>
      <c r="G2048" s="1">
        <v>45605</v>
      </c>
      <c r="H2048" s="1">
        <v>45607</v>
      </c>
      <c r="I2048" t="s">
        <v>31</v>
      </c>
      <c r="J2048" t="s">
        <v>27</v>
      </c>
      <c r="K2048" s="2">
        <v>385.14</v>
      </c>
      <c r="L2048" t="s">
        <v>28</v>
      </c>
      <c r="M2048">
        <f>YEAR(Table1[[#This Row],[order_date]])</f>
        <v>2024</v>
      </c>
      <c r="N2048">
        <f>MONTH(Table1[[#This Row],[order_date]])</f>
        <v>11</v>
      </c>
      <c r="O2048" s="3">
        <f>Table1[[#This Row],[sales]]-Table1[[#This Row],[profit]]</f>
        <v>4401.13</v>
      </c>
      <c r="P2048" s="3">
        <f>Table1[[#This Row],[sales]]*Table1[[#This Row],[quantity]]</f>
        <v>14358.810000000001</v>
      </c>
      <c r="Q2048" s="9">
        <f>Table1[[#This Row],[delivery_date]]-Table1[[#This Row],[order_date]]</f>
        <v>2</v>
      </c>
    </row>
    <row r="2049" spans="1:17" x14ac:dyDescent="0.35">
      <c r="A2049" t="s">
        <v>2080</v>
      </c>
      <c r="B2049" t="s">
        <v>13</v>
      </c>
      <c r="C2049" t="s">
        <v>14</v>
      </c>
      <c r="D2049" s="2">
        <v>196.81</v>
      </c>
      <c r="E2049">
        <v>0.19</v>
      </c>
      <c r="F2049">
        <v>3</v>
      </c>
      <c r="G2049" s="1">
        <v>45222</v>
      </c>
      <c r="H2049" s="1">
        <v>45227</v>
      </c>
      <c r="I2049" t="s">
        <v>21</v>
      </c>
      <c r="J2049" t="s">
        <v>16</v>
      </c>
      <c r="K2049" s="2">
        <v>15.1</v>
      </c>
      <c r="L2049" t="s">
        <v>34</v>
      </c>
      <c r="M2049">
        <f>YEAR(Table1[[#This Row],[order_date]])</f>
        <v>2023</v>
      </c>
      <c r="N2049">
        <f>MONTH(Table1[[#This Row],[order_date]])</f>
        <v>10</v>
      </c>
      <c r="O2049" s="3">
        <f>Table1[[#This Row],[sales]]-Table1[[#This Row],[profit]]</f>
        <v>181.71</v>
      </c>
      <c r="P2049" s="3">
        <f>Table1[[#This Row],[sales]]*Table1[[#This Row],[quantity]]</f>
        <v>590.43000000000006</v>
      </c>
      <c r="Q2049" s="9">
        <f>Table1[[#This Row],[delivery_date]]-Table1[[#This Row],[order_date]]</f>
        <v>5</v>
      </c>
    </row>
    <row r="2050" spans="1:17" x14ac:dyDescent="0.35">
      <c r="A2050" t="s">
        <v>2081</v>
      </c>
      <c r="B2050" t="s">
        <v>13</v>
      </c>
      <c r="C2050" t="s">
        <v>33</v>
      </c>
      <c r="D2050" s="2">
        <v>2173.13</v>
      </c>
      <c r="E2050">
        <v>0.1</v>
      </c>
      <c r="F2050">
        <v>8</v>
      </c>
      <c r="G2050" s="1">
        <v>45211</v>
      </c>
      <c r="H2050" s="1">
        <v>45213</v>
      </c>
      <c r="I2050" t="s">
        <v>15</v>
      </c>
      <c r="J2050" t="s">
        <v>16</v>
      </c>
      <c r="K2050" s="2">
        <v>609.37</v>
      </c>
      <c r="L2050" t="s">
        <v>39</v>
      </c>
      <c r="M2050">
        <f>YEAR(Table1[[#This Row],[order_date]])</f>
        <v>2023</v>
      </c>
      <c r="N2050">
        <f>MONTH(Table1[[#This Row],[order_date]])</f>
        <v>10</v>
      </c>
      <c r="O2050" s="3">
        <f>Table1[[#This Row],[sales]]-Table1[[#This Row],[profit]]</f>
        <v>1563.7600000000002</v>
      </c>
      <c r="P2050" s="3">
        <f>Table1[[#This Row],[sales]]*Table1[[#This Row],[quantity]]</f>
        <v>17385.04</v>
      </c>
      <c r="Q2050" s="9">
        <f>Table1[[#This Row],[delivery_date]]-Table1[[#This Row],[order_date]]</f>
        <v>2</v>
      </c>
    </row>
    <row r="2051" spans="1:17" x14ac:dyDescent="0.35">
      <c r="A2051" t="s">
        <v>2082</v>
      </c>
      <c r="B2051" t="s">
        <v>25</v>
      </c>
      <c r="C2051" t="s">
        <v>33</v>
      </c>
      <c r="D2051" s="2">
        <v>611.38</v>
      </c>
      <c r="E2051">
        <v>0.04</v>
      </c>
      <c r="F2051">
        <v>9</v>
      </c>
      <c r="G2051" s="1">
        <v>45227</v>
      </c>
      <c r="H2051" s="1">
        <v>45229</v>
      </c>
      <c r="I2051" t="s">
        <v>15</v>
      </c>
      <c r="J2051" t="s">
        <v>22</v>
      </c>
      <c r="K2051" s="2">
        <v>128.38999999999999</v>
      </c>
      <c r="L2051" t="s">
        <v>17</v>
      </c>
      <c r="M2051">
        <f>YEAR(Table1[[#This Row],[order_date]])</f>
        <v>2023</v>
      </c>
      <c r="N2051">
        <f>MONTH(Table1[[#This Row],[order_date]])</f>
        <v>10</v>
      </c>
      <c r="O2051" s="3">
        <f>Table1[[#This Row],[sales]]-Table1[[#This Row],[profit]]</f>
        <v>482.99</v>
      </c>
      <c r="P2051" s="3">
        <f>Table1[[#This Row],[sales]]*Table1[[#This Row],[quantity]]</f>
        <v>5502.42</v>
      </c>
      <c r="Q2051" s="9">
        <f>Table1[[#This Row],[delivery_date]]-Table1[[#This Row],[order_date]]</f>
        <v>2</v>
      </c>
    </row>
    <row r="2052" spans="1:17" x14ac:dyDescent="0.35">
      <c r="A2052" t="s">
        <v>2083</v>
      </c>
      <c r="B2052" t="s">
        <v>41</v>
      </c>
      <c r="C2052" t="s">
        <v>20</v>
      </c>
      <c r="D2052" s="2">
        <v>1817.39</v>
      </c>
      <c r="E2052">
        <v>0.16</v>
      </c>
      <c r="F2052">
        <v>5</v>
      </c>
      <c r="G2052" s="1">
        <v>45529</v>
      </c>
      <c r="H2052" s="1">
        <v>45532</v>
      </c>
      <c r="I2052" t="s">
        <v>15</v>
      </c>
      <c r="J2052" t="s">
        <v>16</v>
      </c>
      <c r="K2052" s="2">
        <v>488.92</v>
      </c>
      <c r="L2052" t="s">
        <v>48</v>
      </c>
      <c r="M2052">
        <f>YEAR(Table1[[#This Row],[order_date]])</f>
        <v>2024</v>
      </c>
      <c r="N2052">
        <f>MONTH(Table1[[#This Row],[order_date]])</f>
        <v>8</v>
      </c>
      <c r="O2052" s="3">
        <f>Table1[[#This Row],[sales]]-Table1[[#This Row],[profit]]</f>
        <v>1328.47</v>
      </c>
      <c r="P2052" s="3">
        <f>Table1[[#This Row],[sales]]*Table1[[#This Row],[quantity]]</f>
        <v>9086.9500000000007</v>
      </c>
      <c r="Q2052" s="9">
        <f>Table1[[#This Row],[delivery_date]]-Table1[[#This Row],[order_date]]</f>
        <v>3</v>
      </c>
    </row>
    <row r="2053" spans="1:17" x14ac:dyDescent="0.35">
      <c r="A2053" t="s">
        <v>2084</v>
      </c>
      <c r="B2053" t="s">
        <v>13</v>
      </c>
      <c r="C2053" t="s">
        <v>26</v>
      </c>
      <c r="D2053" s="2">
        <v>893.25</v>
      </c>
      <c r="E2053">
        <v>0.37</v>
      </c>
      <c r="F2053">
        <v>8</v>
      </c>
      <c r="G2053" s="1">
        <v>45435</v>
      </c>
      <c r="H2053" s="1">
        <v>45439</v>
      </c>
      <c r="I2053" t="s">
        <v>21</v>
      </c>
      <c r="J2053" t="s">
        <v>27</v>
      </c>
      <c r="K2053" s="2">
        <v>140.76</v>
      </c>
      <c r="L2053" t="s">
        <v>28</v>
      </c>
      <c r="M2053">
        <f>YEAR(Table1[[#This Row],[order_date]])</f>
        <v>2024</v>
      </c>
      <c r="N2053">
        <f>MONTH(Table1[[#This Row],[order_date]])</f>
        <v>5</v>
      </c>
      <c r="O2053" s="3">
        <f>Table1[[#This Row],[sales]]-Table1[[#This Row],[profit]]</f>
        <v>752.49</v>
      </c>
      <c r="P2053" s="3">
        <f>Table1[[#This Row],[sales]]*Table1[[#This Row],[quantity]]</f>
        <v>7146</v>
      </c>
      <c r="Q2053" s="9">
        <f>Table1[[#This Row],[delivery_date]]-Table1[[#This Row],[order_date]]</f>
        <v>4</v>
      </c>
    </row>
    <row r="2054" spans="1:17" x14ac:dyDescent="0.35">
      <c r="A2054" t="s">
        <v>2085</v>
      </c>
      <c r="B2054" t="s">
        <v>41</v>
      </c>
      <c r="C2054" t="s">
        <v>36</v>
      </c>
      <c r="D2054" s="2">
        <v>1711.09</v>
      </c>
      <c r="E2054">
        <v>0.26</v>
      </c>
      <c r="F2054">
        <v>5</v>
      </c>
      <c r="G2054" s="1">
        <v>45472</v>
      </c>
      <c r="H2054" s="1">
        <v>45474</v>
      </c>
      <c r="I2054" t="s">
        <v>15</v>
      </c>
      <c r="J2054" t="s">
        <v>16</v>
      </c>
      <c r="K2054" s="2">
        <v>467.29</v>
      </c>
      <c r="L2054" t="s">
        <v>23</v>
      </c>
      <c r="M2054">
        <f>YEAR(Table1[[#This Row],[order_date]])</f>
        <v>2024</v>
      </c>
      <c r="N2054">
        <f>MONTH(Table1[[#This Row],[order_date]])</f>
        <v>6</v>
      </c>
      <c r="O2054" s="3">
        <f>Table1[[#This Row],[sales]]-Table1[[#This Row],[profit]]</f>
        <v>1243.8</v>
      </c>
      <c r="P2054" s="3">
        <f>Table1[[#This Row],[sales]]*Table1[[#This Row],[quantity]]</f>
        <v>8555.4499999999989</v>
      </c>
      <c r="Q2054" s="9">
        <f>Table1[[#This Row],[delivery_date]]-Table1[[#This Row],[order_date]]</f>
        <v>2</v>
      </c>
    </row>
    <row r="2055" spans="1:17" x14ac:dyDescent="0.35">
      <c r="A2055" t="s">
        <v>2086</v>
      </c>
      <c r="B2055" t="s">
        <v>19</v>
      </c>
      <c r="C2055" t="s">
        <v>14</v>
      </c>
      <c r="D2055" s="2">
        <v>4114.38</v>
      </c>
      <c r="E2055">
        <v>0.47</v>
      </c>
      <c r="F2055">
        <v>4</v>
      </c>
      <c r="G2055" s="1">
        <v>45016</v>
      </c>
      <c r="H2055" s="1">
        <v>45021</v>
      </c>
      <c r="I2055" t="s">
        <v>15</v>
      </c>
      <c r="J2055" t="s">
        <v>22</v>
      </c>
      <c r="K2055" s="2">
        <v>860.34</v>
      </c>
      <c r="L2055" t="s">
        <v>17</v>
      </c>
      <c r="M2055">
        <f>YEAR(Table1[[#This Row],[order_date]])</f>
        <v>2023</v>
      </c>
      <c r="N2055">
        <f>MONTH(Table1[[#This Row],[order_date]])</f>
        <v>3</v>
      </c>
      <c r="O2055" s="3">
        <f>Table1[[#This Row],[sales]]-Table1[[#This Row],[profit]]</f>
        <v>3254.04</v>
      </c>
      <c r="P2055" s="3">
        <f>Table1[[#This Row],[sales]]*Table1[[#This Row],[quantity]]</f>
        <v>16457.52</v>
      </c>
      <c r="Q2055" s="9">
        <f>Table1[[#This Row],[delivery_date]]-Table1[[#This Row],[order_date]]</f>
        <v>5</v>
      </c>
    </row>
    <row r="2056" spans="1:17" x14ac:dyDescent="0.35">
      <c r="A2056" t="s">
        <v>2087</v>
      </c>
      <c r="B2056" t="s">
        <v>13</v>
      </c>
      <c r="C2056" t="s">
        <v>33</v>
      </c>
      <c r="D2056" s="2">
        <v>887.43</v>
      </c>
      <c r="E2056">
        <v>7.0000000000000007E-2</v>
      </c>
      <c r="F2056">
        <v>2</v>
      </c>
      <c r="G2056" s="1">
        <v>45426</v>
      </c>
      <c r="H2056" s="1">
        <v>45430</v>
      </c>
      <c r="I2056" t="s">
        <v>15</v>
      </c>
      <c r="J2056" t="s">
        <v>16</v>
      </c>
      <c r="K2056" s="2">
        <v>221.32</v>
      </c>
      <c r="L2056" t="s">
        <v>48</v>
      </c>
      <c r="M2056">
        <f>YEAR(Table1[[#This Row],[order_date]])</f>
        <v>2024</v>
      </c>
      <c r="N2056">
        <f>MONTH(Table1[[#This Row],[order_date]])</f>
        <v>5</v>
      </c>
      <c r="O2056" s="3">
        <f>Table1[[#This Row],[sales]]-Table1[[#This Row],[profit]]</f>
        <v>666.1099999999999</v>
      </c>
      <c r="P2056" s="3">
        <f>Table1[[#This Row],[sales]]*Table1[[#This Row],[quantity]]</f>
        <v>1774.86</v>
      </c>
      <c r="Q2056" s="9">
        <f>Table1[[#This Row],[delivery_date]]-Table1[[#This Row],[order_date]]</f>
        <v>4</v>
      </c>
    </row>
    <row r="2057" spans="1:17" x14ac:dyDescent="0.35">
      <c r="A2057" t="s">
        <v>2088</v>
      </c>
      <c r="B2057" t="s">
        <v>13</v>
      </c>
      <c r="C2057" t="s">
        <v>14</v>
      </c>
      <c r="D2057" s="2">
        <v>2420.96</v>
      </c>
      <c r="E2057">
        <v>0.1</v>
      </c>
      <c r="F2057">
        <v>4</v>
      </c>
      <c r="G2057" s="1">
        <v>45453</v>
      </c>
      <c r="H2057" s="1">
        <v>45455</v>
      </c>
      <c r="I2057" t="s">
        <v>15</v>
      </c>
      <c r="J2057" t="s">
        <v>27</v>
      </c>
      <c r="K2057" s="2">
        <v>470.87</v>
      </c>
      <c r="L2057" t="s">
        <v>28</v>
      </c>
      <c r="M2057">
        <f>YEAR(Table1[[#This Row],[order_date]])</f>
        <v>2024</v>
      </c>
      <c r="N2057">
        <f>MONTH(Table1[[#This Row],[order_date]])</f>
        <v>6</v>
      </c>
      <c r="O2057" s="3">
        <f>Table1[[#This Row],[sales]]-Table1[[#This Row],[profit]]</f>
        <v>1950.0900000000001</v>
      </c>
      <c r="P2057" s="3">
        <f>Table1[[#This Row],[sales]]*Table1[[#This Row],[quantity]]</f>
        <v>9683.84</v>
      </c>
      <c r="Q2057" s="9">
        <f>Table1[[#This Row],[delivery_date]]-Table1[[#This Row],[order_date]]</f>
        <v>2</v>
      </c>
    </row>
    <row r="2058" spans="1:17" x14ac:dyDescent="0.35">
      <c r="A2058" t="s">
        <v>2089</v>
      </c>
      <c r="B2058" t="s">
        <v>41</v>
      </c>
      <c r="C2058" t="s">
        <v>36</v>
      </c>
      <c r="D2058" s="2">
        <v>4615.76</v>
      </c>
      <c r="E2058">
        <v>0.14000000000000001</v>
      </c>
      <c r="F2058">
        <v>2</v>
      </c>
      <c r="G2058" s="1">
        <v>45508</v>
      </c>
      <c r="H2058" s="1">
        <v>45512</v>
      </c>
      <c r="I2058" t="s">
        <v>31</v>
      </c>
      <c r="J2058" t="s">
        <v>16</v>
      </c>
      <c r="K2058" s="2">
        <v>575.52</v>
      </c>
      <c r="L2058" t="s">
        <v>34</v>
      </c>
      <c r="M2058">
        <f>YEAR(Table1[[#This Row],[order_date]])</f>
        <v>2024</v>
      </c>
      <c r="N2058">
        <f>MONTH(Table1[[#This Row],[order_date]])</f>
        <v>8</v>
      </c>
      <c r="O2058" s="3">
        <f>Table1[[#This Row],[sales]]-Table1[[#This Row],[profit]]</f>
        <v>4040.2400000000002</v>
      </c>
      <c r="P2058" s="3">
        <f>Table1[[#This Row],[sales]]*Table1[[#This Row],[quantity]]</f>
        <v>9231.52</v>
      </c>
      <c r="Q2058" s="9">
        <f>Table1[[#This Row],[delivery_date]]-Table1[[#This Row],[order_date]]</f>
        <v>4</v>
      </c>
    </row>
    <row r="2059" spans="1:17" x14ac:dyDescent="0.35">
      <c r="A2059" t="s">
        <v>2090</v>
      </c>
      <c r="B2059" t="s">
        <v>13</v>
      </c>
      <c r="C2059" t="s">
        <v>14</v>
      </c>
      <c r="D2059" s="2">
        <v>4994.0200000000004</v>
      </c>
      <c r="E2059">
        <v>0.01</v>
      </c>
      <c r="F2059">
        <v>7</v>
      </c>
      <c r="G2059" s="1">
        <v>45655</v>
      </c>
      <c r="H2059" s="1">
        <v>45660</v>
      </c>
      <c r="I2059" t="s">
        <v>21</v>
      </c>
      <c r="J2059" t="s">
        <v>16</v>
      </c>
      <c r="K2059" s="2">
        <v>955.03</v>
      </c>
      <c r="L2059" t="s">
        <v>28</v>
      </c>
      <c r="M2059">
        <f>YEAR(Table1[[#This Row],[order_date]])</f>
        <v>2024</v>
      </c>
      <c r="N2059">
        <f>MONTH(Table1[[#This Row],[order_date]])</f>
        <v>12</v>
      </c>
      <c r="O2059" s="3">
        <f>Table1[[#This Row],[sales]]-Table1[[#This Row],[profit]]</f>
        <v>4038.9900000000007</v>
      </c>
      <c r="P2059" s="3">
        <f>Table1[[#This Row],[sales]]*Table1[[#This Row],[quantity]]</f>
        <v>34958.14</v>
      </c>
      <c r="Q2059" s="9">
        <f>Table1[[#This Row],[delivery_date]]-Table1[[#This Row],[order_date]]</f>
        <v>5</v>
      </c>
    </row>
    <row r="2060" spans="1:17" x14ac:dyDescent="0.35">
      <c r="A2060" t="s">
        <v>2091</v>
      </c>
      <c r="B2060" t="s">
        <v>41</v>
      </c>
      <c r="C2060" t="s">
        <v>26</v>
      </c>
      <c r="D2060" s="2">
        <v>1328.14</v>
      </c>
      <c r="E2060">
        <v>0.47</v>
      </c>
      <c r="F2060">
        <v>7</v>
      </c>
      <c r="G2060" s="1">
        <v>44997</v>
      </c>
      <c r="H2060" s="1">
        <v>45000</v>
      </c>
      <c r="I2060" t="s">
        <v>15</v>
      </c>
      <c r="J2060" t="s">
        <v>16</v>
      </c>
      <c r="K2060" s="2">
        <v>307.7</v>
      </c>
      <c r="L2060" t="s">
        <v>23</v>
      </c>
      <c r="M2060">
        <f>YEAR(Table1[[#This Row],[order_date]])</f>
        <v>2023</v>
      </c>
      <c r="N2060">
        <f>MONTH(Table1[[#This Row],[order_date]])</f>
        <v>3</v>
      </c>
      <c r="O2060" s="3">
        <f>Table1[[#This Row],[sales]]-Table1[[#This Row],[profit]]</f>
        <v>1020.44</v>
      </c>
      <c r="P2060" s="3">
        <f>Table1[[#This Row],[sales]]*Table1[[#This Row],[quantity]]</f>
        <v>9296.9800000000014</v>
      </c>
      <c r="Q2060" s="9">
        <f>Table1[[#This Row],[delivery_date]]-Table1[[#This Row],[order_date]]</f>
        <v>3</v>
      </c>
    </row>
    <row r="2061" spans="1:17" x14ac:dyDescent="0.35">
      <c r="A2061" t="s">
        <v>2092</v>
      </c>
      <c r="B2061" t="s">
        <v>13</v>
      </c>
      <c r="C2061" t="s">
        <v>20</v>
      </c>
      <c r="D2061" s="2">
        <v>4684.28</v>
      </c>
      <c r="E2061">
        <v>0.22</v>
      </c>
      <c r="F2061">
        <v>9</v>
      </c>
      <c r="G2061" s="1">
        <v>45568</v>
      </c>
      <c r="H2061" s="1">
        <v>45571</v>
      </c>
      <c r="I2061" t="s">
        <v>31</v>
      </c>
      <c r="J2061" t="s">
        <v>16</v>
      </c>
      <c r="K2061" s="2">
        <v>1016.89</v>
      </c>
      <c r="L2061" t="s">
        <v>34</v>
      </c>
      <c r="M2061">
        <f>YEAR(Table1[[#This Row],[order_date]])</f>
        <v>2024</v>
      </c>
      <c r="N2061">
        <f>MONTH(Table1[[#This Row],[order_date]])</f>
        <v>10</v>
      </c>
      <c r="O2061" s="3">
        <f>Table1[[#This Row],[sales]]-Table1[[#This Row],[profit]]</f>
        <v>3667.39</v>
      </c>
      <c r="P2061" s="3">
        <f>Table1[[#This Row],[sales]]*Table1[[#This Row],[quantity]]</f>
        <v>42158.52</v>
      </c>
      <c r="Q2061" s="9">
        <f>Table1[[#This Row],[delivery_date]]-Table1[[#This Row],[order_date]]</f>
        <v>3</v>
      </c>
    </row>
    <row r="2062" spans="1:17" x14ac:dyDescent="0.35">
      <c r="A2062" t="s">
        <v>2093</v>
      </c>
      <c r="B2062" t="s">
        <v>25</v>
      </c>
      <c r="C2062" t="s">
        <v>14</v>
      </c>
      <c r="D2062" s="2">
        <v>1380.8</v>
      </c>
      <c r="E2062">
        <v>0.24</v>
      </c>
      <c r="F2062">
        <v>4</v>
      </c>
      <c r="G2062" s="1">
        <v>45280</v>
      </c>
      <c r="H2062" s="1">
        <v>45281</v>
      </c>
      <c r="I2062" t="s">
        <v>31</v>
      </c>
      <c r="J2062" t="s">
        <v>22</v>
      </c>
      <c r="K2062" s="2">
        <v>229.84</v>
      </c>
      <c r="L2062" t="s">
        <v>28</v>
      </c>
      <c r="M2062">
        <f>YEAR(Table1[[#This Row],[order_date]])</f>
        <v>2023</v>
      </c>
      <c r="N2062">
        <f>MONTH(Table1[[#This Row],[order_date]])</f>
        <v>12</v>
      </c>
      <c r="O2062" s="3">
        <f>Table1[[#This Row],[sales]]-Table1[[#This Row],[profit]]</f>
        <v>1150.96</v>
      </c>
      <c r="P2062" s="3">
        <f>Table1[[#This Row],[sales]]*Table1[[#This Row],[quantity]]</f>
        <v>5523.2</v>
      </c>
      <c r="Q2062" s="9">
        <f>Table1[[#This Row],[delivery_date]]-Table1[[#This Row],[order_date]]</f>
        <v>1</v>
      </c>
    </row>
    <row r="2063" spans="1:17" x14ac:dyDescent="0.35">
      <c r="A2063" t="s">
        <v>2094</v>
      </c>
      <c r="B2063" t="s">
        <v>41</v>
      </c>
      <c r="C2063" t="s">
        <v>20</v>
      </c>
      <c r="D2063" s="2">
        <v>2126.29</v>
      </c>
      <c r="E2063">
        <v>0.08</v>
      </c>
      <c r="F2063">
        <v>5</v>
      </c>
      <c r="G2063" s="1">
        <v>45567</v>
      </c>
      <c r="H2063" s="1">
        <v>45572</v>
      </c>
      <c r="I2063" t="s">
        <v>31</v>
      </c>
      <c r="J2063" t="s">
        <v>27</v>
      </c>
      <c r="K2063" s="2">
        <v>117.62</v>
      </c>
      <c r="L2063" t="s">
        <v>28</v>
      </c>
      <c r="M2063">
        <f>YEAR(Table1[[#This Row],[order_date]])</f>
        <v>2024</v>
      </c>
      <c r="N2063">
        <f>MONTH(Table1[[#This Row],[order_date]])</f>
        <v>10</v>
      </c>
      <c r="O2063" s="3">
        <f>Table1[[#This Row],[sales]]-Table1[[#This Row],[profit]]</f>
        <v>2008.67</v>
      </c>
      <c r="P2063" s="3">
        <f>Table1[[#This Row],[sales]]*Table1[[#This Row],[quantity]]</f>
        <v>10631.45</v>
      </c>
      <c r="Q2063" s="9">
        <f>Table1[[#This Row],[delivery_date]]-Table1[[#This Row],[order_date]]</f>
        <v>5</v>
      </c>
    </row>
    <row r="2064" spans="1:17" x14ac:dyDescent="0.35">
      <c r="A2064" t="s">
        <v>2095</v>
      </c>
      <c r="B2064" t="s">
        <v>13</v>
      </c>
      <c r="C2064" t="s">
        <v>36</v>
      </c>
      <c r="D2064" s="2">
        <v>4401.83</v>
      </c>
      <c r="E2064">
        <v>0.44</v>
      </c>
      <c r="F2064">
        <v>4</v>
      </c>
      <c r="G2064" s="1">
        <v>45559</v>
      </c>
      <c r="H2064" s="1">
        <v>45566</v>
      </c>
      <c r="I2064" t="s">
        <v>15</v>
      </c>
      <c r="J2064" t="s">
        <v>22</v>
      </c>
      <c r="K2064" s="2">
        <v>857.53</v>
      </c>
      <c r="L2064" t="s">
        <v>39</v>
      </c>
      <c r="M2064">
        <f>YEAR(Table1[[#This Row],[order_date]])</f>
        <v>2024</v>
      </c>
      <c r="N2064">
        <f>MONTH(Table1[[#This Row],[order_date]])</f>
        <v>9</v>
      </c>
      <c r="O2064" s="3">
        <f>Table1[[#This Row],[sales]]-Table1[[#This Row],[profit]]</f>
        <v>3544.3</v>
      </c>
      <c r="P2064" s="3">
        <f>Table1[[#This Row],[sales]]*Table1[[#This Row],[quantity]]</f>
        <v>17607.32</v>
      </c>
      <c r="Q2064" s="9">
        <f>Table1[[#This Row],[delivery_date]]-Table1[[#This Row],[order_date]]</f>
        <v>7</v>
      </c>
    </row>
    <row r="2065" spans="1:17" x14ac:dyDescent="0.35">
      <c r="A2065" t="s">
        <v>2096</v>
      </c>
      <c r="B2065" t="s">
        <v>19</v>
      </c>
      <c r="C2065" t="s">
        <v>20</v>
      </c>
      <c r="D2065" s="2">
        <v>3952.26</v>
      </c>
      <c r="E2065">
        <v>0.35</v>
      </c>
      <c r="F2065">
        <v>4</v>
      </c>
      <c r="G2065" s="1">
        <v>45108</v>
      </c>
      <c r="H2065" s="1">
        <v>45114</v>
      </c>
      <c r="I2065" t="s">
        <v>15</v>
      </c>
      <c r="J2065" t="s">
        <v>16</v>
      </c>
      <c r="K2065" s="2">
        <v>1112.18</v>
      </c>
      <c r="L2065" t="s">
        <v>17</v>
      </c>
      <c r="M2065">
        <f>YEAR(Table1[[#This Row],[order_date]])</f>
        <v>2023</v>
      </c>
      <c r="N2065">
        <f>MONTH(Table1[[#This Row],[order_date]])</f>
        <v>7</v>
      </c>
      <c r="O2065" s="3">
        <f>Table1[[#This Row],[sales]]-Table1[[#This Row],[profit]]</f>
        <v>2840.08</v>
      </c>
      <c r="P2065" s="3">
        <f>Table1[[#This Row],[sales]]*Table1[[#This Row],[quantity]]</f>
        <v>15809.04</v>
      </c>
      <c r="Q2065" s="9">
        <f>Table1[[#This Row],[delivery_date]]-Table1[[#This Row],[order_date]]</f>
        <v>6</v>
      </c>
    </row>
    <row r="2066" spans="1:17" x14ac:dyDescent="0.35">
      <c r="A2066" t="s">
        <v>2097</v>
      </c>
      <c r="B2066" t="s">
        <v>13</v>
      </c>
      <c r="C2066" t="s">
        <v>14</v>
      </c>
      <c r="D2066" s="2">
        <v>4301.6899999999996</v>
      </c>
      <c r="E2066">
        <v>0.22</v>
      </c>
      <c r="F2066">
        <v>5</v>
      </c>
      <c r="G2066" s="1">
        <v>45051</v>
      </c>
      <c r="H2066" s="1">
        <v>45053</v>
      </c>
      <c r="I2066" t="s">
        <v>31</v>
      </c>
      <c r="J2066" t="s">
        <v>27</v>
      </c>
      <c r="K2066" s="2">
        <v>1210.3800000000001</v>
      </c>
      <c r="L2066" t="s">
        <v>34</v>
      </c>
      <c r="M2066">
        <f>YEAR(Table1[[#This Row],[order_date]])</f>
        <v>2023</v>
      </c>
      <c r="N2066">
        <f>MONTH(Table1[[#This Row],[order_date]])</f>
        <v>5</v>
      </c>
      <c r="O2066" s="3">
        <f>Table1[[#This Row],[sales]]-Table1[[#This Row],[profit]]</f>
        <v>3091.3099999999995</v>
      </c>
      <c r="P2066" s="3">
        <f>Table1[[#This Row],[sales]]*Table1[[#This Row],[quantity]]</f>
        <v>21508.449999999997</v>
      </c>
      <c r="Q2066" s="9">
        <f>Table1[[#This Row],[delivery_date]]-Table1[[#This Row],[order_date]]</f>
        <v>2</v>
      </c>
    </row>
    <row r="2067" spans="1:17" x14ac:dyDescent="0.35">
      <c r="A2067" t="s">
        <v>2098</v>
      </c>
      <c r="B2067" t="s">
        <v>19</v>
      </c>
      <c r="C2067" t="s">
        <v>14</v>
      </c>
      <c r="D2067" s="2">
        <v>4021.26</v>
      </c>
      <c r="E2067">
        <v>0.44</v>
      </c>
      <c r="F2067">
        <v>3</v>
      </c>
      <c r="G2067" s="1">
        <v>45036</v>
      </c>
      <c r="H2067" s="1">
        <v>45042</v>
      </c>
      <c r="I2067" t="s">
        <v>31</v>
      </c>
      <c r="J2067" t="s">
        <v>22</v>
      </c>
      <c r="K2067" s="2">
        <v>1066.1300000000001</v>
      </c>
      <c r="L2067" t="s">
        <v>17</v>
      </c>
      <c r="M2067">
        <f>YEAR(Table1[[#This Row],[order_date]])</f>
        <v>2023</v>
      </c>
      <c r="N2067">
        <f>MONTH(Table1[[#This Row],[order_date]])</f>
        <v>4</v>
      </c>
      <c r="O2067" s="3">
        <f>Table1[[#This Row],[sales]]-Table1[[#This Row],[profit]]</f>
        <v>2955.13</v>
      </c>
      <c r="P2067" s="3">
        <f>Table1[[#This Row],[sales]]*Table1[[#This Row],[quantity]]</f>
        <v>12063.78</v>
      </c>
      <c r="Q2067" s="9">
        <f>Table1[[#This Row],[delivery_date]]-Table1[[#This Row],[order_date]]</f>
        <v>6</v>
      </c>
    </row>
    <row r="2068" spans="1:17" x14ac:dyDescent="0.35">
      <c r="A2068" t="s">
        <v>2099</v>
      </c>
      <c r="B2068" t="s">
        <v>19</v>
      </c>
      <c r="C2068" t="s">
        <v>33</v>
      </c>
      <c r="D2068" s="2">
        <v>1251.8</v>
      </c>
      <c r="E2068">
        <v>0.45</v>
      </c>
      <c r="F2068">
        <v>9</v>
      </c>
      <c r="G2068" s="1">
        <v>45312</v>
      </c>
      <c r="H2068" s="1">
        <v>45318</v>
      </c>
      <c r="I2068" t="s">
        <v>31</v>
      </c>
      <c r="J2068" t="s">
        <v>16</v>
      </c>
      <c r="K2068" s="2">
        <v>256.42</v>
      </c>
      <c r="L2068" t="s">
        <v>23</v>
      </c>
      <c r="M2068">
        <f>YEAR(Table1[[#This Row],[order_date]])</f>
        <v>2024</v>
      </c>
      <c r="N2068">
        <f>MONTH(Table1[[#This Row],[order_date]])</f>
        <v>1</v>
      </c>
      <c r="O2068" s="3">
        <f>Table1[[#This Row],[sales]]-Table1[[#This Row],[profit]]</f>
        <v>995.37999999999988</v>
      </c>
      <c r="P2068" s="3">
        <f>Table1[[#This Row],[sales]]*Table1[[#This Row],[quantity]]</f>
        <v>11266.199999999999</v>
      </c>
      <c r="Q2068" s="9">
        <f>Table1[[#This Row],[delivery_date]]-Table1[[#This Row],[order_date]]</f>
        <v>6</v>
      </c>
    </row>
    <row r="2069" spans="1:17" x14ac:dyDescent="0.35">
      <c r="A2069" t="s">
        <v>2100</v>
      </c>
      <c r="B2069" t="s">
        <v>25</v>
      </c>
      <c r="C2069" t="s">
        <v>14</v>
      </c>
      <c r="D2069" s="2">
        <v>2838.1</v>
      </c>
      <c r="E2069">
        <v>0.02</v>
      </c>
      <c r="F2069">
        <v>7</v>
      </c>
      <c r="G2069" s="1">
        <v>45090</v>
      </c>
      <c r="H2069" s="1">
        <v>45092</v>
      </c>
      <c r="I2069" t="s">
        <v>31</v>
      </c>
      <c r="J2069" t="s">
        <v>22</v>
      </c>
      <c r="K2069" s="2">
        <v>503.33</v>
      </c>
      <c r="L2069" t="s">
        <v>39</v>
      </c>
      <c r="M2069">
        <f>YEAR(Table1[[#This Row],[order_date]])</f>
        <v>2023</v>
      </c>
      <c r="N2069">
        <f>MONTH(Table1[[#This Row],[order_date]])</f>
        <v>6</v>
      </c>
      <c r="O2069" s="3">
        <f>Table1[[#This Row],[sales]]-Table1[[#This Row],[profit]]</f>
        <v>2334.77</v>
      </c>
      <c r="P2069" s="3">
        <f>Table1[[#This Row],[sales]]*Table1[[#This Row],[quantity]]</f>
        <v>19866.7</v>
      </c>
      <c r="Q2069" s="9">
        <f>Table1[[#This Row],[delivery_date]]-Table1[[#This Row],[order_date]]</f>
        <v>2</v>
      </c>
    </row>
    <row r="2070" spans="1:17" x14ac:dyDescent="0.35">
      <c r="A2070" t="s">
        <v>2101</v>
      </c>
      <c r="B2070" t="s">
        <v>41</v>
      </c>
      <c r="C2070" t="s">
        <v>20</v>
      </c>
      <c r="D2070" s="2">
        <v>1987.73</v>
      </c>
      <c r="E2070">
        <v>0.06</v>
      </c>
      <c r="F2070">
        <v>1</v>
      </c>
      <c r="G2070" s="1">
        <v>45466</v>
      </c>
      <c r="H2070" s="1">
        <v>45467</v>
      </c>
      <c r="I2070" t="s">
        <v>15</v>
      </c>
      <c r="J2070" t="s">
        <v>16</v>
      </c>
      <c r="K2070" s="2">
        <v>110.83</v>
      </c>
      <c r="L2070" t="s">
        <v>28</v>
      </c>
      <c r="M2070">
        <f>YEAR(Table1[[#This Row],[order_date]])</f>
        <v>2024</v>
      </c>
      <c r="N2070">
        <f>MONTH(Table1[[#This Row],[order_date]])</f>
        <v>6</v>
      </c>
      <c r="O2070" s="3">
        <f>Table1[[#This Row],[sales]]-Table1[[#This Row],[profit]]</f>
        <v>1876.9</v>
      </c>
      <c r="P2070" s="3">
        <f>Table1[[#This Row],[sales]]*Table1[[#This Row],[quantity]]</f>
        <v>1987.73</v>
      </c>
      <c r="Q2070" s="9">
        <f>Table1[[#This Row],[delivery_date]]-Table1[[#This Row],[order_date]]</f>
        <v>1</v>
      </c>
    </row>
    <row r="2071" spans="1:17" x14ac:dyDescent="0.35">
      <c r="A2071" t="s">
        <v>2102</v>
      </c>
      <c r="B2071" t="s">
        <v>13</v>
      </c>
      <c r="C2071" t="s">
        <v>33</v>
      </c>
      <c r="D2071" s="2">
        <v>2352.58</v>
      </c>
      <c r="E2071">
        <v>0.01</v>
      </c>
      <c r="F2071">
        <v>1</v>
      </c>
      <c r="G2071" s="1">
        <v>45141</v>
      </c>
      <c r="H2071" s="1">
        <v>45146</v>
      </c>
      <c r="I2071" t="s">
        <v>31</v>
      </c>
      <c r="J2071" t="s">
        <v>27</v>
      </c>
      <c r="K2071" s="2">
        <v>323.68</v>
      </c>
      <c r="L2071" t="s">
        <v>34</v>
      </c>
      <c r="M2071">
        <f>YEAR(Table1[[#This Row],[order_date]])</f>
        <v>2023</v>
      </c>
      <c r="N2071">
        <f>MONTH(Table1[[#This Row],[order_date]])</f>
        <v>8</v>
      </c>
      <c r="O2071" s="3">
        <f>Table1[[#This Row],[sales]]-Table1[[#This Row],[profit]]</f>
        <v>2028.8999999999999</v>
      </c>
      <c r="P2071" s="3">
        <f>Table1[[#This Row],[sales]]*Table1[[#This Row],[quantity]]</f>
        <v>2352.58</v>
      </c>
      <c r="Q2071" s="9">
        <f>Table1[[#This Row],[delivery_date]]-Table1[[#This Row],[order_date]]</f>
        <v>5</v>
      </c>
    </row>
    <row r="2072" spans="1:17" x14ac:dyDescent="0.35">
      <c r="A2072" t="s">
        <v>2103</v>
      </c>
      <c r="B2072" t="s">
        <v>25</v>
      </c>
      <c r="C2072" t="s">
        <v>14</v>
      </c>
      <c r="D2072" s="2">
        <v>854.39</v>
      </c>
      <c r="E2072">
        <v>0.28999999999999998</v>
      </c>
      <c r="F2072">
        <v>1</v>
      </c>
      <c r="G2072" s="1">
        <v>45029</v>
      </c>
      <c r="H2072" s="1">
        <v>45033</v>
      </c>
      <c r="I2072" t="s">
        <v>31</v>
      </c>
      <c r="J2072" t="s">
        <v>16</v>
      </c>
      <c r="K2072" s="2">
        <v>225.05</v>
      </c>
      <c r="L2072" t="s">
        <v>23</v>
      </c>
      <c r="M2072">
        <f>YEAR(Table1[[#This Row],[order_date]])</f>
        <v>2023</v>
      </c>
      <c r="N2072">
        <f>MONTH(Table1[[#This Row],[order_date]])</f>
        <v>4</v>
      </c>
      <c r="O2072" s="3">
        <f>Table1[[#This Row],[sales]]-Table1[[#This Row],[profit]]</f>
        <v>629.33999999999992</v>
      </c>
      <c r="P2072" s="3">
        <f>Table1[[#This Row],[sales]]*Table1[[#This Row],[quantity]]</f>
        <v>854.39</v>
      </c>
      <c r="Q2072" s="9">
        <f>Table1[[#This Row],[delivery_date]]-Table1[[#This Row],[order_date]]</f>
        <v>4</v>
      </c>
    </row>
    <row r="2073" spans="1:17" x14ac:dyDescent="0.35">
      <c r="A2073" t="s">
        <v>2104</v>
      </c>
      <c r="B2073" t="s">
        <v>13</v>
      </c>
      <c r="C2073" t="s">
        <v>14</v>
      </c>
      <c r="D2073" s="2">
        <v>1647.26</v>
      </c>
      <c r="E2073">
        <v>0.11</v>
      </c>
      <c r="F2073">
        <v>3</v>
      </c>
      <c r="G2073" s="1">
        <v>45330</v>
      </c>
      <c r="H2073" s="1">
        <v>45334</v>
      </c>
      <c r="I2073" t="s">
        <v>15</v>
      </c>
      <c r="J2073" t="s">
        <v>22</v>
      </c>
      <c r="K2073" s="2">
        <v>147.63999999999999</v>
      </c>
      <c r="L2073" t="s">
        <v>39</v>
      </c>
      <c r="M2073">
        <f>YEAR(Table1[[#This Row],[order_date]])</f>
        <v>2024</v>
      </c>
      <c r="N2073">
        <f>MONTH(Table1[[#This Row],[order_date]])</f>
        <v>2</v>
      </c>
      <c r="O2073" s="3">
        <f>Table1[[#This Row],[sales]]-Table1[[#This Row],[profit]]</f>
        <v>1499.62</v>
      </c>
      <c r="P2073" s="3">
        <f>Table1[[#This Row],[sales]]*Table1[[#This Row],[quantity]]</f>
        <v>4941.78</v>
      </c>
      <c r="Q2073" s="9">
        <f>Table1[[#This Row],[delivery_date]]-Table1[[#This Row],[order_date]]</f>
        <v>4</v>
      </c>
    </row>
    <row r="2074" spans="1:17" x14ac:dyDescent="0.35">
      <c r="A2074" t="s">
        <v>2105</v>
      </c>
      <c r="B2074" t="s">
        <v>19</v>
      </c>
      <c r="C2074" t="s">
        <v>36</v>
      </c>
      <c r="D2074" s="2">
        <v>4302.47</v>
      </c>
      <c r="E2074">
        <v>0.42</v>
      </c>
      <c r="F2074">
        <v>9</v>
      </c>
      <c r="G2074" s="1">
        <v>45091</v>
      </c>
      <c r="H2074" s="1">
        <v>45097</v>
      </c>
      <c r="I2074" t="s">
        <v>21</v>
      </c>
      <c r="J2074" t="s">
        <v>16</v>
      </c>
      <c r="K2074" s="2">
        <v>1083.3499999999999</v>
      </c>
      <c r="L2074" t="s">
        <v>39</v>
      </c>
      <c r="M2074">
        <f>YEAR(Table1[[#This Row],[order_date]])</f>
        <v>2023</v>
      </c>
      <c r="N2074">
        <f>MONTH(Table1[[#This Row],[order_date]])</f>
        <v>6</v>
      </c>
      <c r="O2074" s="3">
        <f>Table1[[#This Row],[sales]]-Table1[[#This Row],[profit]]</f>
        <v>3219.1200000000003</v>
      </c>
      <c r="P2074" s="3">
        <f>Table1[[#This Row],[sales]]*Table1[[#This Row],[quantity]]</f>
        <v>38722.230000000003</v>
      </c>
      <c r="Q2074" s="9">
        <f>Table1[[#This Row],[delivery_date]]-Table1[[#This Row],[order_date]]</f>
        <v>6</v>
      </c>
    </row>
    <row r="2075" spans="1:17" x14ac:dyDescent="0.35">
      <c r="A2075" t="s">
        <v>2106</v>
      </c>
      <c r="B2075" t="s">
        <v>41</v>
      </c>
      <c r="C2075" t="s">
        <v>33</v>
      </c>
      <c r="D2075" s="2">
        <v>4498.04</v>
      </c>
      <c r="E2075">
        <v>0.23</v>
      </c>
      <c r="F2075">
        <v>8</v>
      </c>
      <c r="G2075" s="1">
        <v>45497</v>
      </c>
      <c r="H2075" s="1">
        <v>45504</v>
      </c>
      <c r="I2075" t="s">
        <v>21</v>
      </c>
      <c r="J2075" t="s">
        <v>27</v>
      </c>
      <c r="K2075" s="2">
        <v>529.95000000000005</v>
      </c>
      <c r="L2075" t="s">
        <v>34</v>
      </c>
      <c r="M2075">
        <f>YEAR(Table1[[#This Row],[order_date]])</f>
        <v>2024</v>
      </c>
      <c r="N2075">
        <f>MONTH(Table1[[#This Row],[order_date]])</f>
        <v>7</v>
      </c>
      <c r="O2075" s="3">
        <f>Table1[[#This Row],[sales]]-Table1[[#This Row],[profit]]</f>
        <v>3968.09</v>
      </c>
      <c r="P2075" s="3">
        <f>Table1[[#This Row],[sales]]*Table1[[#This Row],[quantity]]</f>
        <v>35984.32</v>
      </c>
      <c r="Q2075" s="9">
        <f>Table1[[#This Row],[delivery_date]]-Table1[[#This Row],[order_date]]</f>
        <v>7</v>
      </c>
    </row>
    <row r="2076" spans="1:17" x14ac:dyDescent="0.35">
      <c r="A2076" t="s">
        <v>2107</v>
      </c>
      <c r="B2076" t="s">
        <v>13</v>
      </c>
      <c r="C2076" t="s">
        <v>36</v>
      </c>
      <c r="D2076" s="2">
        <v>3089.75</v>
      </c>
      <c r="E2076">
        <v>0.42</v>
      </c>
      <c r="F2076">
        <v>9</v>
      </c>
      <c r="G2076" s="1">
        <v>44970</v>
      </c>
      <c r="H2076" s="1">
        <v>44973</v>
      </c>
      <c r="I2076" t="s">
        <v>15</v>
      </c>
      <c r="J2076" t="s">
        <v>22</v>
      </c>
      <c r="K2076" s="2">
        <v>577.19000000000005</v>
      </c>
      <c r="L2076" t="s">
        <v>23</v>
      </c>
      <c r="M2076">
        <f>YEAR(Table1[[#This Row],[order_date]])</f>
        <v>2023</v>
      </c>
      <c r="N2076">
        <f>MONTH(Table1[[#This Row],[order_date]])</f>
        <v>2</v>
      </c>
      <c r="O2076" s="3">
        <f>Table1[[#This Row],[sales]]-Table1[[#This Row],[profit]]</f>
        <v>2512.56</v>
      </c>
      <c r="P2076" s="3">
        <f>Table1[[#This Row],[sales]]*Table1[[#This Row],[quantity]]</f>
        <v>27807.75</v>
      </c>
      <c r="Q2076" s="9">
        <f>Table1[[#This Row],[delivery_date]]-Table1[[#This Row],[order_date]]</f>
        <v>3</v>
      </c>
    </row>
    <row r="2077" spans="1:17" x14ac:dyDescent="0.35">
      <c r="A2077" t="s">
        <v>2108</v>
      </c>
      <c r="B2077" t="s">
        <v>13</v>
      </c>
      <c r="C2077" t="s">
        <v>36</v>
      </c>
      <c r="D2077" s="2">
        <v>2541.5100000000002</v>
      </c>
      <c r="E2077">
        <v>0.28000000000000003</v>
      </c>
      <c r="F2077">
        <v>5</v>
      </c>
      <c r="G2077" s="1">
        <v>45066</v>
      </c>
      <c r="H2077" s="1">
        <v>45070</v>
      </c>
      <c r="I2077" t="s">
        <v>31</v>
      </c>
      <c r="J2077" t="s">
        <v>22</v>
      </c>
      <c r="K2077" s="2">
        <v>312.77</v>
      </c>
      <c r="L2077" t="s">
        <v>28</v>
      </c>
      <c r="M2077">
        <f>YEAR(Table1[[#This Row],[order_date]])</f>
        <v>2023</v>
      </c>
      <c r="N2077">
        <f>MONTH(Table1[[#This Row],[order_date]])</f>
        <v>5</v>
      </c>
      <c r="O2077" s="3">
        <f>Table1[[#This Row],[sales]]-Table1[[#This Row],[profit]]</f>
        <v>2228.7400000000002</v>
      </c>
      <c r="P2077" s="3">
        <f>Table1[[#This Row],[sales]]*Table1[[#This Row],[quantity]]</f>
        <v>12707.550000000001</v>
      </c>
      <c r="Q2077" s="9">
        <f>Table1[[#This Row],[delivery_date]]-Table1[[#This Row],[order_date]]</f>
        <v>4</v>
      </c>
    </row>
    <row r="2078" spans="1:17" x14ac:dyDescent="0.35">
      <c r="A2078" t="s">
        <v>2109</v>
      </c>
      <c r="B2078" t="s">
        <v>19</v>
      </c>
      <c r="C2078" t="s">
        <v>36</v>
      </c>
      <c r="D2078" s="2">
        <v>3592.91</v>
      </c>
      <c r="E2078">
        <v>0.4</v>
      </c>
      <c r="F2078">
        <v>7</v>
      </c>
      <c r="G2078" s="1">
        <v>44958</v>
      </c>
      <c r="H2078" s="1">
        <v>44962</v>
      </c>
      <c r="I2078" t="s">
        <v>15</v>
      </c>
      <c r="J2078" t="s">
        <v>22</v>
      </c>
      <c r="K2078" s="2">
        <v>425.52</v>
      </c>
      <c r="L2078" t="s">
        <v>34</v>
      </c>
      <c r="M2078">
        <f>YEAR(Table1[[#This Row],[order_date]])</f>
        <v>2023</v>
      </c>
      <c r="N2078">
        <f>MONTH(Table1[[#This Row],[order_date]])</f>
        <v>2</v>
      </c>
      <c r="O2078" s="3">
        <f>Table1[[#This Row],[sales]]-Table1[[#This Row],[profit]]</f>
        <v>3167.39</v>
      </c>
      <c r="P2078" s="3">
        <f>Table1[[#This Row],[sales]]*Table1[[#This Row],[quantity]]</f>
        <v>25150.37</v>
      </c>
      <c r="Q2078" s="9">
        <f>Table1[[#This Row],[delivery_date]]-Table1[[#This Row],[order_date]]</f>
        <v>4</v>
      </c>
    </row>
    <row r="2079" spans="1:17" x14ac:dyDescent="0.35">
      <c r="A2079" t="s">
        <v>2110</v>
      </c>
      <c r="B2079" t="s">
        <v>13</v>
      </c>
      <c r="C2079" t="s">
        <v>26</v>
      </c>
      <c r="D2079" s="2">
        <v>3083.38</v>
      </c>
      <c r="E2079">
        <v>0.19</v>
      </c>
      <c r="F2079">
        <v>9</v>
      </c>
      <c r="G2079" s="1">
        <v>45175</v>
      </c>
      <c r="H2079" s="1">
        <v>45181</v>
      </c>
      <c r="I2079" t="s">
        <v>15</v>
      </c>
      <c r="J2079" t="s">
        <v>22</v>
      </c>
      <c r="K2079" s="2">
        <v>826.71</v>
      </c>
      <c r="L2079" t="s">
        <v>23</v>
      </c>
      <c r="M2079">
        <f>YEAR(Table1[[#This Row],[order_date]])</f>
        <v>2023</v>
      </c>
      <c r="N2079">
        <f>MONTH(Table1[[#This Row],[order_date]])</f>
        <v>9</v>
      </c>
      <c r="O2079" s="3">
        <f>Table1[[#This Row],[sales]]-Table1[[#This Row],[profit]]</f>
        <v>2256.67</v>
      </c>
      <c r="P2079" s="3">
        <f>Table1[[#This Row],[sales]]*Table1[[#This Row],[quantity]]</f>
        <v>27750.420000000002</v>
      </c>
      <c r="Q2079" s="9">
        <f>Table1[[#This Row],[delivery_date]]-Table1[[#This Row],[order_date]]</f>
        <v>6</v>
      </c>
    </row>
    <row r="2080" spans="1:17" x14ac:dyDescent="0.35">
      <c r="A2080" t="s">
        <v>2111</v>
      </c>
      <c r="B2080" t="s">
        <v>13</v>
      </c>
      <c r="C2080" t="s">
        <v>36</v>
      </c>
      <c r="D2080" s="2">
        <v>4920.01</v>
      </c>
      <c r="E2080">
        <v>0.47</v>
      </c>
      <c r="F2080">
        <v>5</v>
      </c>
      <c r="G2080" s="1">
        <v>45469</v>
      </c>
      <c r="H2080" s="1">
        <v>45475</v>
      </c>
      <c r="I2080" t="s">
        <v>15</v>
      </c>
      <c r="J2080" t="s">
        <v>22</v>
      </c>
      <c r="K2080" s="2">
        <v>1096.1600000000001</v>
      </c>
      <c r="L2080" t="s">
        <v>48</v>
      </c>
      <c r="M2080">
        <f>YEAR(Table1[[#This Row],[order_date]])</f>
        <v>2024</v>
      </c>
      <c r="N2080">
        <f>MONTH(Table1[[#This Row],[order_date]])</f>
        <v>6</v>
      </c>
      <c r="O2080" s="3">
        <f>Table1[[#This Row],[sales]]-Table1[[#This Row],[profit]]</f>
        <v>3823.8500000000004</v>
      </c>
      <c r="P2080" s="3">
        <f>Table1[[#This Row],[sales]]*Table1[[#This Row],[quantity]]</f>
        <v>24600.050000000003</v>
      </c>
      <c r="Q2080" s="9">
        <f>Table1[[#This Row],[delivery_date]]-Table1[[#This Row],[order_date]]</f>
        <v>6</v>
      </c>
    </row>
    <row r="2081" spans="1:17" x14ac:dyDescent="0.35">
      <c r="A2081" t="s">
        <v>2112</v>
      </c>
      <c r="B2081" t="s">
        <v>19</v>
      </c>
      <c r="C2081" t="s">
        <v>20</v>
      </c>
      <c r="D2081" s="2">
        <v>1031.44</v>
      </c>
      <c r="E2081">
        <v>0.33</v>
      </c>
      <c r="F2081">
        <v>8</v>
      </c>
      <c r="G2081" s="1">
        <v>45456</v>
      </c>
      <c r="H2081" s="1">
        <v>45461</v>
      </c>
      <c r="I2081" t="s">
        <v>31</v>
      </c>
      <c r="J2081" t="s">
        <v>27</v>
      </c>
      <c r="K2081" s="2">
        <v>107.1</v>
      </c>
      <c r="L2081" t="s">
        <v>39</v>
      </c>
      <c r="M2081">
        <f>YEAR(Table1[[#This Row],[order_date]])</f>
        <v>2024</v>
      </c>
      <c r="N2081">
        <f>MONTH(Table1[[#This Row],[order_date]])</f>
        <v>6</v>
      </c>
      <c r="O2081" s="3">
        <f>Table1[[#This Row],[sales]]-Table1[[#This Row],[profit]]</f>
        <v>924.34</v>
      </c>
      <c r="P2081" s="3">
        <f>Table1[[#This Row],[sales]]*Table1[[#This Row],[quantity]]</f>
        <v>8251.52</v>
      </c>
      <c r="Q2081" s="9">
        <f>Table1[[#This Row],[delivery_date]]-Table1[[#This Row],[order_date]]</f>
        <v>5</v>
      </c>
    </row>
    <row r="2082" spans="1:17" x14ac:dyDescent="0.35">
      <c r="A2082" t="s">
        <v>2113</v>
      </c>
      <c r="B2082" t="s">
        <v>25</v>
      </c>
      <c r="C2082" t="s">
        <v>14</v>
      </c>
      <c r="D2082" s="2">
        <v>2300.3200000000002</v>
      </c>
      <c r="E2082">
        <v>0.3</v>
      </c>
      <c r="F2082">
        <v>8</v>
      </c>
      <c r="G2082" s="1">
        <v>45595</v>
      </c>
      <c r="H2082" s="1">
        <v>45602</v>
      </c>
      <c r="I2082" t="s">
        <v>15</v>
      </c>
      <c r="J2082" t="s">
        <v>22</v>
      </c>
      <c r="K2082" s="2">
        <v>389.8</v>
      </c>
      <c r="L2082" t="s">
        <v>48</v>
      </c>
      <c r="M2082">
        <f>YEAR(Table1[[#This Row],[order_date]])</f>
        <v>2024</v>
      </c>
      <c r="N2082">
        <f>MONTH(Table1[[#This Row],[order_date]])</f>
        <v>10</v>
      </c>
      <c r="O2082" s="3">
        <f>Table1[[#This Row],[sales]]-Table1[[#This Row],[profit]]</f>
        <v>1910.5200000000002</v>
      </c>
      <c r="P2082" s="3">
        <f>Table1[[#This Row],[sales]]*Table1[[#This Row],[quantity]]</f>
        <v>18402.560000000001</v>
      </c>
      <c r="Q2082" s="9">
        <f>Table1[[#This Row],[delivery_date]]-Table1[[#This Row],[order_date]]</f>
        <v>7</v>
      </c>
    </row>
    <row r="2083" spans="1:17" x14ac:dyDescent="0.35">
      <c r="A2083" t="s">
        <v>2114</v>
      </c>
      <c r="B2083" t="s">
        <v>19</v>
      </c>
      <c r="C2083" t="s">
        <v>26</v>
      </c>
      <c r="D2083" s="2">
        <v>4599.38</v>
      </c>
      <c r="E2083">
        <v>0.18</v>
      </c>
      <c r="F2083">
        <v>3</v>
      </c>
      <c r="G2083" s="1">
        <v>45339</v>
      </c>
      <c r="H2083" s="1">
        <v>45345</v>
      </c>
      <c r="I2083" t="s">
        <v>15</v>
      </c>
      <c r="J2083" t="s">
        <v>16</v>
      </c>
      <c r="K2083" s="2">
        <v>819.36</v>
      </c>
      <c r="L2083" t="s">
        <v>17</v>
      </c>
      <c r="M2083">
        <f>YEAR(Table1[[#This Row],[order_date]])</f>
        <v>2024</v>
      </c>
      <c r="N2083">
        <f>MONTH(Table1[[#This Row],[order_date]])</f>
        <v>2</v>
      </c>
      <c r="O2083" s="3">
        <f>Table1[[#This Row],[sales]]-Table1[[#This Row],[profit]]</f>
        <v>3780.02</v>
      </c>
      <c r="P2083" s="3">
        <f>Table1[[#This Row],[sales]]*Table1[[#This Row],[quantity]]</f>
        <v>13798.14</v>
      </c>
      <c r="Q2083" s="9">
        <f>Table1[[#This Row],[delivery_date]]-Table1[[#This Row],[order_date]]</f>
        <v>6</v>
      </c>
    </row>
    <row r="2084" spans="1:17" x14ac:dyDescent="0.35">
      <c r="A2084" t="s">
        <v>2115</v>
      </c>
      <c r="B2084" t="s">
        <v>25</v>
      </c>
      <c r="C2084" t="s">
        <v>36</v>
      </c>
      <c r="D2084" s="2">
        <v>4582.21</v>
      </c>
      <c r="E2084">
        <v>0.47</v>
      </c>
      <c r="F2084">
        <v>5</v>
      </c>
      <c r="G2084" s="1">
        <v>45529</v>
      </c>
      <c r="H2084" s="1">
        <v>45534</v>
      </c>
      <c r="I2084" t="s">
        <v>31</v>
      </c>
      <c r="J2084" t="s">
        <v>22</v>
      </c>
      <c r="K2084" s="2">
        <v>1064.8399999999999</v>
      </c>
      <c r="L2084" t="s">
        <v>23</v>
      </c>
      <c r="M2084">
        <f>YEAR(Table1[[#This Row],[order_date]])</f>
        <v>2024</v>
      </c>
      <c r="N2084">
        <f>MONTH(Table1[[#This Row],[order_date]])</f>
        <v>8</v>
      </c>
      <c r="O2084" s="3">
        <f>Table1[[#This Row],[sales]]-Table1[[#This Row],[profit]]</f>
        <v>3517.37</v>
      </c>
      <c r="P2084" s="3">
        <f>Table1[[#This Row],[sales]]*Table1[[#This Row],[quantity]]</f>
        <v>22911.05</v>
      </c>
      <c r="Q2084" s="9">
        <f>Table1[[#This Row],[delivery_date]]-Table1[[#This Row],[order_date]]</f>
        <v>5</v>
      </c>
    </row>
    <row r="2085" spans="1:17" x14ac:dyDescent="0.35">
      <c r="A2085" t="s">
        <v>2116</v>
      </c>
      <c r="B2085" t="s">
        <v>41</v>
      </c>
      <c r="C2085" t="s">
        <v>14</v>
      </c>
      <c r="D2085" s="2">
        <v>2527.1999999999998</v>
      </c>
      <c r="E2085">
        <v>0.17</v>
      </c>
      <c r="F2085">
        <v>8</v>
      </c>
      <c r="G2085" s="1">
        <v>45458</v>
      </c>
      <c r="H2085" s="1">
        <v>45459</v>
      </c>
      <c r="I2085" t="s">
        <v>31</v>
      </c>
      <c r="J2085" t="s">
        <v>22</v>
      </c>
      <c r="K2085" s="2">
        <v>556.08000000000004</v>
      </c>
      <c r="L2085" t="s">
        <v>39</v>
      </c>
      <c r="M2085">
        <f>YEAR(Table1[[#This Row],[order_date]])</f>
        <v>2024</v>
      </c>
      <c r="N2085">
        <f>MONTH(Table1[[#This Row],[order_date]])</f>
        <v>6</v>
      </c>
      <c r="O2085" s="3">
        <f>Table1[[#This Row],[sales]]-Table1[[#This Row],[profit]]</f>
        <v>1971.12</v>
      </c>
      <c r="P2085" s="3">
        <f>Table1[[#This Row],[sales]]*Table1[[#This Row],[quantity]]</f>
        <v>20217.599999999999</v>
      </c>
      <c r="Q2085" s="9">
        <f>Table1[[#This Row],[delivery_date]]-Table1[[#This Row],[order_date]]</f>
        <v>1</v>
      </c>
    </row>
    <row r="2086" spans="1:17" x14ac:dyDescent="0.35">
      <c r="A2086" t="s">
        <v>2117</v>
      </c>
      <c r="B2086" t="s">
        <v>25</v>
      </c>
      <c r="C2086" t="s">
        <v>33</v>
      </c>
      <c r="D2086" s="2">
        <v>760.56</v>
      </c>
      <c r="E2086">
        <v>0.42</v>
      </c>
      <c r="F2086">
        <v>3</v>
      </c>
      <c r="G2086" s="1">
        <v>45597</v>
      </c>
      <c r="H2086" s="1">
        <v>45603</v>
      </c>
      <c r="I2086" t="s">
        <v>21</v>
      </c>
      <c r="J2086" t="s">
        <v>16</v>
      </c>
      <c r="K2086" s="2">
        <v>166.15</v>
      </c>
      <c r="L2086" t="s">
        <v>23</v>
      </c>
      <c r="M2086">
        <f>YEAR(Table1[[#This Row],[order_date]])</f>
        <v>2024</v>
      </c>
      <c r="N2086">
        <f>MONTH(Table1[[#This Row],[order_date]])</f>
        <v>11</v>
      </c>
      <c r="O2086" s="3">
        <f>Table1[[#This Row],[sales]]-Table1[[#This Row],[profit]]</f>
        <v>594.41</v>
      </c>
      <c r="P2086" s="3">
        <f>Table1[[#This Row],[sales]]*Table1[[#This Row],[quantity]]</f>
        <v>2281.6799999999998</v>
      </c>
      <c r="Q2086" s="9">
        <f>Table1[[#This Row],[delivery_date]]-Table1[[#This Row],[order_date]]</f>
        <v>6</v>
      </c>
    </row>
    <row r="2087" spans="1:17" x14ac:dyDescent="0.35">
      <c r="A2087" t="s">
        <v>2118</v>
      </c>
      <c r="B2087" t="s">
        <v>25</v>
      </c>
      <c r="C2087" t="s">
        <v>33</v>
      </c>
      <c r="D2087" s="2">
        <v>4093.29</v>
      </c>
      <c r="E2087">
        <v>0.2</v>
      </c>
      <c r="F2087">
        <v>3</v>
      </c>
      <c r="G2087" s="1">
        <v>44957</v>
      </c>
      <c r="H2087" s="1">
        <v>44963</v>
      </c>
      <c r="I2087" t="s">
        <v>21</v>
      </c>
      <c r="J2087" t="s">
        <v>27</v>
      </c>
      <c r="K2087" s="2">
        <v>594.20000000000005</v>
      </c>
      <c r="L2087" t="s">
        <v>23</v>
      </c>
      <c r="M2087">
        <f>YEAR(Table1[[#This Row],[order_date]])</f>
        <v>2023</v>
      </c>
      <c r="N2087">
        <f>MONTH(Table1[[#This Row],[order_date]])</f>
        <v>1</v>
      </c>
      <c r="O2087" s="3">
        <f>Table1[[#This Row],[sales]]-Table1[[#This Row],[profit]]</f>
        <v>3499.09</v>
      </c>
      <c r="P2087" s="3">
        <f>Table1[[#This Row],[sales]]*Table1[[#This Row],[quantity]]</f>
        <v>12279.869999999999</v>
      </c>
      <c r="Q2087" s="9">
        <f>Table1[[#This Row],[delivery_date]]-Table1[[#This Row],[order_date]]</f>
        <v>6</v>
      </c>
    </row>
    <row r="2088" spans="1:17" x14ac:dyDescent="0.35">
      <c r="A2088" t="s">
        <v>2119</v>
      </c>
      <c r="B2088" t="s">
        <v>41</v>
      </c>
      <c r="C2088" t="s">
        <v>14</v>
      </c>
      <c r="D2088" s="2">
        <v>2967.31</v>
      </c>
      <c r="E2088">
        <v>0.38</v>
      </c>
      <c r="F2088">
        <v>6</v>
      </c>
      <c r="G2088" s="1">
        <v>45624</v>
      </c>
      <c r="H2088" s="1">
        <v>45629</v>
      </c>
      <c r="I2088" t="s">
        <v>31</v>
      </c>
      <c r="J2088" t="s">
        <v>22</v>
      </c>
      <c r="K2088" s="2">
        <v>319.98</v>
      </c>
      <c r="L2088" t="s">
        <v>28</v>
      </c>
      <c r="M2088">
        <f>YEAR(Table1[[#This Row],[order_date]])</f>
        <v>2024</v>
      </c>
      <c r="N2088">
        <f>MONTH(Table1[[#This Row],[order_date]])</f>
        <v>11</v>
      </c>
      <c r="O2088" s="3">
        <f>Table1[[#This Row],[sales]]-Table1[[#This Row],[profit]]</f>
        <v>2647.33</v>
      </c>
      <c r="P2088" s="3">
        <f>Table1[[#This Row],[sales]]*Table1[[#This Row],[quantity]]</f>
        <v>17803.86</v>
      </c>
      <c r="Q2088" s="9">
        <f>Table1[[#This Row],[delivery_date]]-Table1[[#This Row],[order_date]]</f>
        <v>5</v>
      </c>
    </row>
    <row r="2089" spans="1:17" x14ac:dyDescent="0.35">
      <c r="A2089" t="s">
        <v>2120</v>
      </c>
      <c r="B2089" t="s">
        <v>25</v>
      </c>
      <c r="C2089" t="s">
        <v>20</v>
      </c>
      <c r="D2089" s="2">
        <v>3888.51</v>
      </c>
      <c r="E2089">
        <v>0.46</v>
      </c>
      <c r="F2089">
        <v>7</v>
      </c>
      <c r="G2089" s="1">
        <v>45317</v>
      </c>
      <c r="H2089" s="1">
        <v>45318</v>
      </c>
      <c r="I2089" t="s">
        <v>15</v>
      </c>
      <c r="J2089" t="s">
        <v>27</v>
      </c>
      <c r="K2089" s="2">
        <v>683.09</v>
      </c>
      <c r="L2089" t="s">
        <v>39</v>
      </c>
      <c r="M2089">
        <f>YEAR(Table1[[#This Row],[order_date]])</f>
        <v>2024</v>
      </c>
      <c r="N2089">
        <f>MONTH(Table1[[#This Row],[order_date]])</f>
        <v>1</v>
      </c>
      <c r="O2089" s="3">
        <f>Table1[[#This Row],[sales]]-Table1[[#This Row],[profit]]</f>
        <v>3205.42</v>
      </c>
      <c r="P2089" s="3">
        <f>Table1[[#This Row],[sales]]*Table1[[#This Row],[quantity]]</f>
        <v>27219.57</v>
      </c>
      <c r="Q2089" s="9">
        <f>Table1[[#This Row],[delivery_date]]-Table1[[#This Row],[order_date]]</f>
        <v>1</v>
      </c>
    </row>
    <row r="2090" spans="1:17" x14ac:dyDescent="0.35">
      <c r="A2090" t="s">
        <v>2121</v>
      </c>
      <c r="B2090" t="s">
        <v>19</v>
      </c>
      <c r="C2090" t="s">
        <v>14</v>
      </c>
      <c r="D2090" s="2">
        <v>2366.37</v>
      </c>
      <c r="E2090">
        <v>0.23</v>
      </c>
      <c r="F2090">
        <v>7</v>
      </c>
      <c r="G2090" s="1">
        <v>45150</v>
      </c>
      <c r="H2090" s="1">
        <v>45151</v>
      </c>
      <c r="I2090" t="s">
        <v>21</v>
      </c>
      <c r="J2090" t="s">
        <v>16</v>
      </c>
      <c r="K2090" s="2">
        <v>564.97</v>
      </c>
      <c r="L2090" t="s">
        <v>48</v>
      </c>
      <c r="M2090">
        <f>YEAR(Table1[[#This Row],[order_date]])</f>
        <v>2023</v>
      </c>
      <c r="N2090">
        <f>MONTH(Table1[[#This Row],[order_date]])</f>
        <v>8</v>
      </c>
      <c r="O2090" s="3">
        <f>Table1[[#This Row],[sales]]-Table1[[#This Row],[profit]]</f>
        <v>1801.3999999999999</v>
      </c>
      <c r="P2090" s="3">
        <f>Table1[[#This Row],[sales]]*Table1[[#This Row],[quantity]]</f>
        <v>16564.59</v>
      </c>
      <c r="Q2090" s="9">
        <f>Table1[[#This Row],[delivery_date]]-Table1[[#This Row],[order_date]]</f>
        <v>1</v>
      </c>
    </row>
    <row r="2091" spans="1:17" x14ac:dyDescent="0.35">
      <c r="A2091" t="s">
        <v>2122</v>
      </c>
      <c r="B2091" t="s">
        <v>25</v>
      </c>
      <c r="C2091" t="s">
        <v>14</v>
      </c>
      <c r="D2091" s="2">
        <v>1099.03</v>
      </c>
      <c r="E2091">
        <v>0.26</v>
      </c>
      <c r="F2091">
        <v>6</v>
      </c>
      <c r="G2091" s="1">
        <v>45429</v>
      </c>
      <c r="H2091" s="1">
        <v>45431</v>
      </c>
      <c r="I2091" t="s">
        <v>31</v>
      </c>
      <c r="J2091" t="s">
        <v>27</v>
      </c>
      <c r="K2091" s="2">
        <v>301.68</v>
      </c>
      <c r="L2091" t="s">
        <v>28</v>
      </c>
      <c r="M2091">
        <f>YEAR(Table1[[#This Row],[order_date]])</f>
        <v>2024</v>
      </c>
      <c r="N2091">
        <f>MONTH(Table1[[#This Row],[order_date]])</f>
        <v>5</v>
      </c>
      <c r="O2091" s="3">
        <f>Table1[[#This Row],[sales]]-Table1[[#This Row],[profit]]</f>
        <v>797.34999999999991</v>
      </c>
      <c r="P2091" s="3">
        <f>Table1[[#This Row],[sales]]*Table1[[#This Row],[quantity]]</f>
        <v>6594.18</v>
      </c>
      <c r="Q2091" s="9">
        <f>Table1[[#This Row],[delivery_date]]-Table1[[#This Row],[order_date]]</f>
        <v>2</v>
      </c>
    </row>
    <row r="2092" spans="1:17" x14ac:dyDescent="0.35">
      <c r="A2092" t="s">
        <v>2123</v>
      </c>
      <c r="B2092" t="s">
        <v>41</v>
      </c>
      <c r="C2092" t="s">
        <v>26</v>
      </c>
      <c r="D2092" s="2">
        <v>217.55</v>
      </c>
      <c r="E2092">
        <v>0.17</v>
      </c>
      <c r="F2092">
        <v>7</v>
      </c>
      <c r="G2092" s="1">
        <v>45481</v>
      </c>
      <c r="H2092" s="1">
        <v>45485</v>
      </c>
      <c r="I2092" t="s">
        <v>21</v>
      </c>
      <c r="J2092" t="s">
        <v>16</v>
      </c>
      <c r="K2092" s="2">
        <v>50.77</v>
      </c>
      <c r="L2092" t="s">
        <v>39</v>
      </c>
      <c r="M2092">
        <f>YEAR(Table1[[#This Row],[order_date]])</f>
        <v>2024</v>
      </c>
      <c r="N2092">
        <f>MONTH(Table1[[#This Row],[order_date]])</f>
        <v>7</v>
      </c>
      <c r="O2092" s="3">
        <f>Table1[[#This Row],[sales]]-Table1[[#This Row],[profit]]</f>
        <v>166.78</v>
      </c>
      <c r="P2092" s="3">
        <f>Table1[[#This Row],[sales]]*Table1[[#This Row],[quantity]]</f>
        <v>1522.8500000000001</v>
      </c>
      <c r="Q2092" s="9">
        <f>Table1[[#This Row],[delivery_date]]-Table1[[#This Row],[order_date]]</f>
        <v>4</v>
      </c>
    </row>
    <row r="2093" spans="1:17" x14ac:dyDescent="0.35">
      <c r="A2093" t="s">
        <v>2124</v>
      </c>
      <c r="B2093" t="s">
        <v>19</v>
      </c>
      <c r="C2093" t="s">
        <v>33</v>
      </c>
      <c r="D2093" s="2">
        <v>2839.78</v>
      </c>
      <c r="E2093">
        <v>0.03</v>
      </c>
      <c r="F2093">
        <v>7</v>
      </c>
      <c r="G2093" s="1">
        <v>45435</v>
      </c>
      <c r="H2093" s="1">
        <v>45440</v>
      </c>
      <c r="I2093" t="s">
        <v>21</v>
      </c>
      <c r="J2093" t="s">
        <v>27</v>
      </c>
      <c r="K2093" s="2">
        <v>422.52</v>
      </c>
      <c r="L2093" t="s">
        <v>23</v>
      </c>
      <c r="M2093">
        <f>YEAR(Table1[[#This Row],[order_date]])</f>
        <v>2024</v>
      </c>
      <c r="N2093">
        <f>MONTH(Table1[[#This Row],[order_date]])</f>
        <v>5</v>
      </c>
      <c r="O2093" s="3">
        <f>Table1[[#This Row],[sales]]-Table1[[#This Row],[profit]]</f>
        <v>2417.2600000000002</v>
      </c>
      <c r="P2093" s="3">
        <f>Table1[[#This Row],[sales]]*Table1[[#This Row],[quantity]]</f>
        <v>19878.460000000003</v>
      </c>
      <c r="Q2093" s="9">
        <f>Table1[[#This Row],[delivery_date]]-Table1[[#This Row],[order_date]]</f>
        <v>5</v>
      </c>
    </row>
    <row r="2094" spans="1:17" x14ac:dyDescent="0.35">
      <c r="A2094" t="s">
        <v>2125</v>
      </c>
      <c r="B2094" t="s">
        <v>41</v>
      </c>
      <c r="C2094" t="s">
        <v>33</v>
      </c>
      <c r="D2094" s="2">
        <v>889.13</v>
      </c>
      <c r="E2094">
        <v>0.33</v>
      </c>
      <c r="F2094">
        <v>4</v>
      </c>
      <c r="G2094" s="1">
        <v>44975</v>
      </c>
      <c r="H2094" s="1">
        <v>44976</v>
      </c>
      <c r="I2094" t="s">
        <v>31</v>
      </c>
      <c r="J2094" t="s">
        <v>27</v>
      </c>
      <c r="K2094" s="2">
        <v>257.23</v>
      </c>
      <c r="L2094" t="s">
        <v>34</v>
      </c>
      <c r="M2094">
        <f>YEAR(Table1[[#This Row],[order_date]])</f>
        <v>2023</v>
      </c>
      <c r="N2094">
        <f>MONTH(Table1[[#This Row],[order_date]])</f>
        <v>2</v>
      </c>
      <c r="O2094" s="3">
        <f>Table1[[#This Row],[sales]]-Table1[[#This Row],[profit]]</f>
        <v>631.9</v>
      </c>
      <c r="P2094" s="3">
        <f>Table1[[#This Row],[sales]]*Table1[[#This Row],[quantity]]</f>
        <v>3556.52</v>
      </c>
      <c r="Q2094" s="9">
        <f>Table1[[#This Row],[delivery_date]]-Table1[[#This Row],[order_date]]</f>
        <v>1</v>
      </c>
    </row>
    <row r="2095" spans="1:17" x14ac:dyDescent="0.35">
      <c r="A2095" t="s">
        <v>2126</v>
      </c>
      <c r="B2095" t="s">
        <v>41</v>
      </c>
      <c r="C2095" t="s">
        <v>36</v>
      </c>
      <c r="D2095" s="2">
        <v>1016.97</v>
      </c>
      <c r="E2095">
        <v>0.06</v>
      </c>
      <c r="F2095">
        <v>8</v>
      </c>
      <c r="G2095" s="1">
        <v>45289</v>
      </c>
      <c r="H2095" s="1">
        <v>45296</v>
      </c>
      <c r="I2095" t="s">
        <v>15</v>
      </c>
      <c r="J2095" t="s">
        <v>22</v>
      </c>
      <c r="K2095" s="2">
        <v>271.17</v>
      </c>
      <c r="L2095" t="s">
        <v>17</v>
      </c>
      <c r="M2095">
        <f>YEAR(Table1[[#This Row],[order_date]])</f>
        <v>2023</v>
      </c>
      <c r="N2095">
        <f>MONTH(Table1[[#This Row],[order_date]])</f>
        <v>12</v>
      </c>
      <c r="O2095" s="3">
        <f>Table1[[#This Row],[sales]]-Table1[[#This Row],[profit]]</f>
        <v>745.8</v>
      </c>
      <c r="P2095" s="3">
        <f>Table1[[#This Row],[sales]]*Table1[[#This Row],[quantity]]</f>
        <v>8135.76</v>
      </c>
      <c r="Q2095" s="9">
        <f>Table1[[#This Row],[delivery_date]]-Table1[[#This Row],[order_date]]</f>
        <v>7</v>
      </c>
    </row>
    <row r="2096" spans="1:17" x14ac:dyDescent="0.35">
      <c r="A2096" t="s">
        <v>2127</v>
      </c>
      <c r="B2096" t="s">
        <v>13</v>
      </c>
      <c r="C2096" t="s">
        <v>14</v>
      </c>
      <c r="D2096" s="2">
        <v>2237.9</v>
      </c>
      <c r="E2096">
        <v>0.18</v>
      </c>
      <c r="F2096">
        <v>8</v>
      </c>
      <c r="G2096" s="1">
        <v>45636</v>
      </c>
      <c r="H2096" s="1">
        <v>45640</v>
      </c>
      <c r="I2096" t="s">
        <v>21</v>
      </c>
      <c r="J2096" t="s">
        <v>16</v>
      </c>
      <c r="K2096" s="2">
        <v>618.15</v>
      </c>
      <c r="L2096" t="s">
        <v>48</v>
      </c>
      <c r="M2096">
        <f>YEAR(Table1[[#This Row],[order_date]])</f>
        <v>2024</v>
      </c>
      <c r="N2096">
        <f>MONTH(Table1[[#This Row],[order_date]])</f>
        <v>12</v>
      </c>
      <c r="O2096" s="3">
        <f>Table1[[#This Row],[sales]]-Table1[[#This Row],[profit]]</f>
        <v>1619.75</v>
      </c>
      <c r="P2096" s="3">
        <f>Table1[[#This Row],[sales]]*Table1[[#This Row],[quantity]]</f>
        <v>17903.2</v>
      </c>
      <c r="Q2096" s="9">
        <f>Table1[[#This Row],[delivery_date]]-Table1[[#This Row],[order_date]]</f>
        <v>4</v>
      </c>
    </row>
    <row r="2097" spans="1:17" x14ac:dyDescent="0.35">
      <c r="A2097" t="s">
        <v>2128</v>
      </c>
      <c r="B2097" t="s">
        <v>13</v>
      </c>
      <c r="C2097" t="s">
        <v>14</v>
      </c>
      <c r="D2097" s="2">
        <v>2266.1799999999998</v>
      </c>
      <c r="E2097">
        <v>0.17</v>
      </c>
      <c r="F2097">
        <v>2</v>
      </c>
      <c r="G2097" s="1">
        <v>45629</v>
      </c>
      <c r="H2097" s="1">
        <v>45635</v>
      </c>
      <c r="I2097" t="s">
        <v>21</v>
      </c>
      <c r="J2097" t="s">
        <v>16</v>
      </c>
      <c r="K2097" s="2">
        <v>273.98</v>
      </c>
      <c r="L2097" t="s">
        <v>39</v>
      </c>
      <c r="M2097">
        <f>YEAR(Table1[[#This Row],[order_date]])</f>
        <v>2024</v>
      </c>
      <c r="N2097">
        <f>MONTH(Table1[[#This Row],[order_date]])</f>
        <v>12</v>
      </c>
      <c r="O2097" s="3">
        <f>Table1[[#This Row],[sales]]-Table1[[#This Row],[profit]]</f>
        <v>1992.1999999999998</v>
      </c>
      <c r="P2097" s="3">
        <f>Table1[[#This Row],[sales]]*Table1[[#This Row],[quantity]]</f>
        <v>4532.3599999999997</v>
      </c>
      <c r="Q2097" s="9">
        <f>Table1[[#This Row],[delivery_date]]-Table1[[#This Row],[order_date]]</f>
        <v>6</v>
      </c>
    </row>
    <row r="2098" spans="1:17" x14ac:dyDescent="0.35">
      <c r="A2098" t="s">
        <v>2129</v>
      </c>
      <c r="B2098" t="s">
        <v>41</v>
      </c>
      <c r="C2098" t="s">
        <v>20</v>
      </c>
      <c r="D2098" s="2">
        <v>1444.5</v>
      </c>
      <c r="E2098">
        <v>0.08</v>
      </c>
      <c r="F2098">
        <v>5</v>
      </c>
      <c r="G2098" s="1">
        <v>44941</v>
      </c>
      <c r="H2098" s="1">
        <v>44946</v>
      </c>
      <c r="I2098" t="s">
        <v>31</v>
      </c>
      <c r="J2098" t="s">
        <v>22</v>
      </c>
      <c r="K2098" s="2">
        <v>427.18</v>
      </c>
      <c r="L2098" t="s">
        <v>23</v>
      </c>
      <c r="M2098">
        <f>YEAR(Table1[[#This Row],[order_date]])</f>
        <v>2023</v>
      </c>
      <c r="N2098">
        <f>MONTH(Table1[[#This Row],[order_date]])</f>
        <v>1</v>
      </c>
      <c r="O2098" s="3">
        <f>Table1[[#This Row],[sales]]-Table1[[#This Row],[profit]]</f>
        <v>1017.3199999999999</v>
      </c>
      <c r="P2098" s="3">
        <f>Table1[[#This Row],[sales]]*Table1[[#This Row],[quantity]]</f>
        <v>7222.5</v>
      </c>
      <c r="Q2098" s="9">
        <f>Table1[[#This Row],[delivery_date]]-Table1[[#This Row],[order_date]]</f>
        <v>5</v>
      </c>
    </row>
    <row r="2099" spans="1:17" x14ac:dyDescent="0.35">
      <c r="A2099" t="s">
        <v>2130</v>
      </c>
      <c r="B2099" t="s">
        <v>41</v>
      </c>
      <c r="C2099" t="s">
        <v>33</v>
      </c>
      <c r="D2099" s="2">
        <v>746.42</v>
      </c>
      <c r="E2099">
        <v>0.33</v>
      </c>
      <c r="F2099">
        <v>2</v>
      </c>
      <c r="G2099" s="1">
        <v>45272</v>
      </c>
      <c r="H2099" s="1">
        <v>45278</v>
      </c>
      <c r="I2099" t="s">
        <v>31</v>
      </c>
      <c r="J2099" t="s">
        <v>27</v>
      </c>
      <c r="K2099" s="2">
        <v>87.65</v>
      </c>
      <c r="L2099" t="s">
        <v>48</v>
      </c>
      <c r="M2099">
        <f>YEAR(Table1[[#This Row],[order_date]])</f>
        <v>2023</v>
      </c>
      <c r="N2099">
        <f>MONTH(Table1[[#This Row],[order_date]])</f>
        <v>12</v>
      </c>
      <c r="O2099" s="3">
        <f>Table1[[#This Row],[sales]]-Table1[[#This Row],[profit]]</f>
        <v>658.77</v>
      </c>
      <c r="P2099" s="3">
        <f>Table1[[#This Row],[sales]]*Table1[[#This Row],[quantity]]</f>
        <v>1492.84</v>
      </c>
      <c r="Q2099" s="9">
        <f>Table1[[#This Row],[delivery_date]]-Table1[[#This Row],[order_date]]</f>
        <v>6</v>
      </c>
    </row>
    <row r="2100" spans="1:17" x14ac:dyDescent="0.35">
      <c r="A2100" t="s">
        <v>2131</v>
      </c>
      <c r="B2100" t="s">
        <v>41</v>
      </c>
      <c r="C2100" t="s">
        <v>20</v>
      </c>
      <c r="D2100" s="2">
        <v>4730.2700000000004</v>
      </c>
      <c r="E2100">
        <v>0.09</v>
      </c>
      <c r="F2100">
        <v>3</v>
      </c>
      <c r="G2100" s="1">
        <v>45394</v>
      </c>
      <c r="H2100" s="1">
        <v>45398</v>
      </c>
      <c r="I2100" t="s">
        <v>15</v>
      </c>
      <c r="J2100" t="s">
        <v>27</v>
      </c>
      <c r="K2100" s="2">
        <v>429.77</v>
      </c>
      <c r="L2100" t="s">
        <v>17</v>
      </c>
      <c r="M2100">
        <f>YEAR(Table1[[#This Row],[order_date]])</f>
        <v>2024</v>
      </c>
      <c r="N2100">
        <f>MONTH(Table1[[#This Row],[order_date]])</f>
        <v>4</v>
      </c>
      <c r="O2100" s="3">
        <f>Table1[[#This Row],[sales]]-Table1[[#This Row],[profit]]</f>
        <v>4300.5</v>
      </c>
      <c r="P2100" s="3">
        <f>Table1[[#This Row],[sales]]*Table1[[#This Row],[quantity]]</f>
        <v>14190.810000000001</v>
      </c>
      <c r="Q2100" s="9">
        <f>Table1[[#This Row],[delivery_date]]-Table1[[#This Row],[order_date]]</f>
        <v>4</v>
      </c>
    </row>
    <row r="2101" spans="1:17" x14ac:dyDescent="0.35">
      <c r="A2101" t="s">
        <v>2132</v>
      </c>
      <c r="B2101" t="s">
        <v>13</v>
      </c>
      <c r="C2101" t="s">
        <v>26</v>
      </c>
      <c r="D2101" s="2">
        <v>745.04</v>
      </c>
      <c r="E2101">
        <v>0.39</v>
      </c>
      <c r="F2101">
        <v>3</v>
      </c>
      <c r="G2101" s="1">
        <v>45419</v>
      </c>
      <c r="H2101" s="1">
        <v>45426</v>
      </c>
      <c r="I2101" t="s">
        <v>21</v>
      </c>
      <c r="J2101" t="s">
        <v>27</v>
      </c>
      <c r="K2101" s="2">
        <v>76.760000000000005</v>
      </c>
      <c r="L2101" t="s">
        <v>48</v>
      </c>
      <c r="M2101">
        <f>YEAR(Table1[[#This Row],[order_date]])</f>
        <v>2024</v>
      </c>
      <c r="N2101">
        <f>MONTH(Table1[[#This Row],[order_date]])</f>
        <v>5</v>
      </c>
      <c r="O2101" s="3">
        <f>Table1[[#This Row],[sales]]-Table1[[#This Row],[profit]]</f>
        <v>668.28</v>
      </c>
      <c r="P2101" s="3">
        <f>Table1[[#This Row],[sales]]*Table1[[#This Row],[quantity]]</f>
        <v>2235.12</v>
      </c>
      <c r="Q2101" s="9">
        <f>Table1[[#This Row],[delivery_date]]-Table1[[#This Row],[order_date]]</f>
        <v>7</v>
      </c>
    </row>
    <row r="2102" spans="1:17" x14ac:dyDescent="0.35">
      <c r="A2102" t="s">
        <v>2133</v>
      </c>
      <c r="B2102" t="s">
        <v>13</v>
      </c>
      <c r="C2102" t="s">
        <v>36</v>
      </c>
      <c r="D2102" s="2">
        <v>1818.79</v>
      </c>
      <c r="E2102">
        <v>0.12</v>
      </c>
      <c r="F2102">
        <v>5</v>
      </c>
      <c r="G2102" s="1">
        <v>45165</v>
      </c>
      <c r="H2102" s="1">
        <v>45166</v>
      </c>
      <c r="I2102" t="s">
        <v>15</v>
      </c>
      <c r="J2102" t="s">
        <v>27</v>
      </c>
      <c r="K2102" s="2">
        <v>386.08</v>
      </c>
      <c r="L2102" t="s">
        <v>34</v>
      </c>
      <c r="M2102">
        <f>YEAR(Table1[[#This Row],[order_date]])</f>
        <v>2023</v>
      </c>
      <c r="N2102">
        <f>MONTH(Table1[[#This Row],[order_date]])</f>
        <v>8</v>
      </c>
      <c r="O2102" s="3">
        <f>Table1[[#This Row],[sales]]-Table1[[#This Row],[profit]]</f>
        <v>1432.71</v>
      </c>
      <c r="P2102" s="3">
        <f>Table1[[#This Row],[sales]]*Table1[[#This Row],[quantity]]</f>
        <v>9093.9500000000007</v>
      </c>
      <c r="Q2102" s="9">
        <f>Table1[[#This Row],[delivery_date]]-Table1[[#This Row],[order_date]]</f>
        <v>1</v>
      </c>
    </row>
    <row r="2103" spans="1:17" x14ac:dyDescent="0.35">
      <c r="A2103" t="s">
        <v>2134</v>
      </c>
      <c r="B2103" t="s">
        <v>25</v>
      </c>
      <c r="C2103" t="s">
        <v>20</v>
      </c>
      <c r="D2103" s="2">
        <v>1593.85</v>
      </c>
      <c r="E2103">
        <v>0.14000000000000001</v>
      </c>
      <c r="F2103">
        <v>8</v>
      </c>
      <c r="G2103" s="1">
        <v>45592</v>
      </c>
      <c r="H2103" s="1">
        <v>45596</v>
      </c>
      <c r="I2103" t="s">
        <v>31</v>
      </c>
      <c r="J2103" t="s">
        <v>27</v>
      </c>
      <c r="K2103" s="2">
        <v>239.34</v>
      </c>
      <c r="L2103" t="s">
        <v>17</v>
      </c>
      <c r="M2103">
        <f>YEAR(Table1[[#This Row],[order_date]])</f>
        <v>2024</v>
      </c>
      <c r="N2103">
        <f>MONTH(Table1[[#This Row],[order_date]])</f>
        <v>10</v>
      </c>
      <c r="O2103" s="3">
        <f>Table1[[#This Row],[sales]]-Table1[[#This Row],[profit]]</f>
        <v>1354.51</v>
      </c>
      <c r="P2103" s="3">
        <f>Table1[[#This Row],[sales]]*Table1[[#This Row],[quantity]]</f>
        <v>12750.8</v>
      </c>
      <c r="Q2103" s="9">
        <f>Table1[[#This Row],[delivery_date]]-Table1[[#This Row],[order_date]]</f>
        <v>4</v>
      </c>
    </row>
    <row r="2104" spans="1:17" x14ac:dyDescent="0.35">
      <c r="A2104" t="s">
        <v>2135</v>
      </c>
      <c r="B2104" t="s">
        <v>25</v>
      </c>
      <c r="C2104" t="s">
        <v>33</v>
      </c>
      <c r="D2104" s="2">
        <v>4345.0600000000004</v>
      </c>
      <c r="E2104">
        <v>0.17</v>
      </c>
      <c r="F2104">
        <v>3</v>
      </c>
      <c r="G2104" s="1">
        <v>45003</v>
      </c>
      <c r="H2104" s="1">
        <v>45009</v>
      </c>
      <c r="I2104" t="s">
        <v>31</v>
      </c>
      <c r="J2104" t="s">
        <v>16</v>
      </c>
      <c r="K2104" s="2">
        <v>391.68</v>
      </c>
      <c r="L2104" t="s">
        <v>34</v>
      </c>
      <c r="M2104">
        <f>YEAR(Table1[[#This Row],[order_date]])</f>
        <v>2023</v>
      </c>
      <c r="N2104">
        <f>MONTH(Table1[[#This Row],[order_date]])</f>
        <v>3</v>
      </c>
      <c r="O2104" s="3">
        <f>Table1[[#This Row],[sales]]-Table1[[#This Row],[profit]]</f>
        <v>3953.3800000000006</v>
      </c>
      <c r="P2104" s="3">
        <f>Table1[[#This Row],[sales]]*Table1[[#This Row],[quantity]]</f>
        <v>13035.18</v>
      </c>
      <c r="Q2104" s="9">
        <f>Table1[[#This Row],[delivery_date]]-Table1[[#This Row],[order_date]]</f>
        <v>6</v>
      </c>
    </row>
    <row r="2105" spans="1:17" x14ac:dyDescent="0.35">
      <c r="A2105" t="s">
        <v>2136</v>
      </c>
      <c r="B2105" t="s">
        <v>41</v>
      </c>
      <c r="C2105" t="s">
        <v>26</v>
      </c>
      <c r="D2105" s="2">
        <v>2109.31</v>
      </c>
      <c r="E2105">
        <v>0.08</v>
      </c>
      <c r="F2105">
        <v>7</v>
      </c>
      <c r="G2105" s="1">
        <v>45159</v>
      </c>
      <c r="H2105" s="1">
        <v>45162</v>
      </c>
      <c r="I2105" t="s">
        <v>15</v>
      </c>
      <c r="J2105" t="s">
        <v>27</v>
      </c>
      <c r="K2105" s="2">
        <v>499.76</v>
      </c>
      <c r="L2105" t="s">
        <v>28</v>
      </c>
      <c r="M2105">
        <f>YEAR(Table1[[#This Row],[order_date]])</f>
        <v>2023</v>
      </c>
      <c r="N2105">
        <f>MONTH(Table1[[#This Row],[order_date]])</f>
        <v>8</v>
      </c>
      <c r="O2105" s="3">
        <f>Table1[[#This Row],[sales]]-Table1[[#This Row],[profit]]</f>
        <v>1609.55</v>
      </c>
      <c r="P2105" s="3">
        <f>Table1[[#This Row],[sales]]*Table1[[#This Row],[quantity]]</f>
        <v>14765.17</v>
      </c>
      <c r="Q2105" s="9">
        <f>Table1[[#This Row],[delivery_date]]-Table1[[#This Row],[order_date]]</f>
        <v>3</v>
      </c>
    </row>
    <row r="2106" spans="1:17" x14ac:dyDescent="0.35">
      <c r="A2106" t="s">
        <v>2137</v>
      </c>
      <c r="B2106" t="s">
        <v>19</v>
      </c>
      <c r="C2106" t="s">
        <v>14</v>
      </c>
      <c r="D2106" s="2">
        <v>707.81</v>
      </c>
      <c r="E2106">
        <v>0.22</v>
      </c>
      <c r="F2106">
        <v>5</v>
      </c>
      <c r="G2106" s="1">
        <v>45372</v>
      </c>
      <c r="H2106" s="1">
        <v>45376</v>
      </c>
      <c r="I2106" t="s">
        <v>31</v>
      </c>
      <c r="J2106" t="s">
        <v>22</v>
      </c>
      <c r="K2106" s="2">
        <v>60.13</v>
      </c>
      <c r="L2106" t="s">
        <v>23</v>
      </c>
      <c r="M2106">
        <f>YEAR(Table1[[#This Row],[order_date]])</f>
        <v>2024</v>
      </c>
      <c r="N2106">
        <f>MONTH(Table1[[#This Row],[order_date]])</f>
        <v>3</v>
      </c>
      <c r="O2106" s="3">
        <f>Table1[[#This Row],[sales]]-Table1[[#This Row],[profit]]</f>
        <v>647.67999999999995</v>
      </c>
      <c r="P2106" s="3">
        <f>Table1[[#This Row],[sales]]*Table1[[#This Row],[quantity]]</f>
        <v>3539.0499999999997</v>
      </c>
      <c r="Q2106" s="9">
        <f>Table1[[#This Row],[delivery_date]]-Table1[[#This Row],[order_date]]</f>
        <v>4</v>
      </c>
    </row>
    <row r="2107" spans="1:17" x14ac:dyDescent="0.35">
      <c r="A2107" t="s">
        <v>2138</v>
      </c>
      <c r="B2107" t="s">
        <v>19</v>
      </c>
      <c r="C2107" t="s">
        <v>26</v>
      </c>
      <c r="D2107" s="2">
        <v>150.28</v>
      </c>
      <c r="E2107">
        <v>0.04</v>
      </c>
      <c r="F2107">
        <v>4</v>
      </c>
      <c r="G2107" s="1">
        <v>45097</v>
      </c>
      <c r="H2107" s="1">
        <v>45103</v>
      </c>
      <c r="I2107" t="s">
        <v>31</v>
      </c>
      <c r="J2107" t="s">
        <v>22</v>
      </c>
      <c r="K2107" s="2">
        <v>10.24</v>
      </c>
      <c r="L2107" t="s">
        <v>34</v>
      </c>
      <c r="M2107">
        <f>YEAR(Table1[[#This Row],[order_date]])</f>
        <v>2023</v>
      </c>
      <c r="N2107">
        <f>MONTH(Table1[[#This Row],[order_date]])</f>
        <v>6</v>
      </c>
      <c r="O2107" s="3">
        <f>Table1[[#This Row],[sales]]-Table1[[#This Row],[profit]]</f>
        <v>140.04</v>
      </c>
      <c r="P2107" s="3">
        <f>Table1[[#This Row],[sales]]*Table1[[#This Row],[quantity]]</f>
        <v>601.12</v>
      </c>
      <c r="Q2107" s="9">
        <f>Table1[[#This Row],[delivery_date]]-Table1[[#This Row],[order_date]]</f>
        <v>6</v>
      </c>
    </row>
    <row r="2108" spans="1:17" x14ac:dyDescent="0.35">
      <c r="A2108" t="s">
        <v>2139</v>
      </c>
      <c r="B2108" t="s">
        <v>13</v>
      </c>
      <c r="C2108" t="s">
        <v>20</v>
      </c>
      <c r="D2108" s="2">
        <v>3637.55</v>
      </c>
      <c r="E2108">
        <v>0.21</v>
      </c>
      <c r="F2108">
        <v>2</v>
      </c>
      <c r="G2108" s="1">
        <v>45460</v>
      </c>
      <c r="H2108" s="1">
        <v>45463</v>
      </c>
      <c r="I2108" t="s">
        <v>21</v>
      </c>
      <c r="J2108" t="s">
        <v>27</v>
      </c>
      <c r="K2108" s="2">
        <v>961.52</v>
      </c>
      <c r="L2108" t="s">
        <v>48</v>
      </c>
      <c r="M2108">
        <f>YEAR(Table1[[#This Row],[order_date]])</f>
        <v>2024</v>
      </c>
      <c r="N2108">
        <f>MONTH(Table1[[#This Row],[order_date]])</f>
        <v>6</v>
      </c>
      <c r="O2108" s="3">
        <f>Table1[[#This Row],[sales]]-Table1[[#This Row],[profit]]</f>
        <v>2676.03</v>
      </c>
      <c r="P2108" s="3">
        <f>Table1[[#This Row],[sales]]*Table1[[#This Row],[quantity]]</f>
        <v>7275.1</v>
      </c>
      <c r="Q2108" s="9">
        <f>Table1[[#This Row],[delivery_date]]-Table1[[#This Row],[order_date]]</f>
        <v>3</v>
      </c>
    </row>
    <row r="2109" spans="1:17" x14ac:dyDescent="0.35">
      <c r="A2109" t="s">
        <v>2140</v>
      </c>
      <c r="B2109" t="s">
        <v>13</v>
      </c>
      <c r="C2109" t="s">
        <v>33</v>
      </c>
      <c r="D2109" s="2">
        <v>3601.06</v>
      </c>
      <c r="E2109">
        <v>0.17</v>
      </c>
      <c r="F2109">
        <v>6</v>
      </c>
      <c r="G2109" s="1">
        <v>45199</v>
      </c>
      <c r="H2109" s="1">
        <v>45205</v>
      </c>
      <c r="I2109" t="s">
        <v>21</v>
      </c>
      <c r="J2109" t="s">
        <v>27</v>
      </c>
      <c r="K2109" s="2">
        <v>667.76</v>
      </c>
      <c r="L2109" t="s">
        <v>48</v>
      </c>
      <c r="M2109">
        <f>YEAR(Table1[[#This Row],[order_date]])</f>
        <v>2023</v>
      </c>
      <c r="N2109">
        <f>MONTH(Table1[[#This Row],[order_date]])</f>
        <v>9</v>
      </c>
      <c r="O2109" s="3">
        <f>Table1[[#This Row],[sales]]-Table1[[#This Row],[profit]]</f>
        <v>2933.3</v>
      </c>
      <c r="P2109" s="3">
        <f>Table1[[#This Row],[sales]]*Table1[[#This Row],[quantity]]</f>
        <v>21606.36</v>
      </c>
      <c r="Q2109" s="9">
        <f>Table1[[#This Row],[delivery_date]]-Table1[[#This Row],[order_date]]</f>
        <v>6</v>
      </c>
    </row>
    <row r="2110" spans="1:17" x14ac:dyDescent="0.35">
      <c r="A2110" t="s">
        <v>2141</v>
      </c>
      <c r="B2110" t="s">
        <v>13</v>
      </c>
      <c r="C2110" t="s">
        <v>20</v>
      </c>
      <c r="D2110" s="2">
        <v>2147.14</v>
      </c>
      <c r="E2110">
        <v>0.17</v>
      </c>
      <c r="F2110">
        <v>4</v>
      </c>
      <c r="G2110" s="1">
        <v>44951</v>
      </c>
      <c r="H2110" s="1">
        <v>44956</v>
      </c>
      <c r="I2110" t="s">
        <v>31</v>
      </c>
      <c r="J2110" t="s">
        <v>22</v>
      </c>
      <c r="K2110" s="2">
        <v>449.8</v>
      </c>
      <c r="L2110" t="s">
        <v>17</v>
      </c>
      <c r="M2110">
        <f>YEAR(Table1[[#This Row],[order_date]])</f>
        <v>2023</v>
      </c>
      <c r="N2110">
        <f>MONTH(Table1[[#This Row],[order_date]])</f>
        <v>1</v>
      </c>
      <c r="O2110" s="3">
        <f>Table1[[#This Row],[sales]]-Table1[[#This Row],[profit]]</f>
        <v>1697.34</v>
      </c>
      <c r="P2110" s="3">
        <f>Table1[[#This Row],[sales]]*Table1[[#This Row],[quantity]]</f>
        <v>8588.56</v>
      </c>
      <c r="Q2110" s="9">
        <f>Table1[[#This Row],[delivery_date]]-Table1[[#This Row],[order_date]]</f>
        <v>5</v>
      </c>
    </row>
    <row r="2111" spans="1:17" x14ac:dyDescent="0.35">
      <c r="A2111" t="s">
        <v>2142</v>
      </c>
      <c r="B2111" t="s">
        <v>41</v>
      </c>
      <c r="C2111" t="s">
        <v>14</v>
      </c>
      <c r="D2111" s="2">
        <v>718.91</v>
      </c>
      <c r="E2111">
        <v>0.33</v>
      </c>
      <c r="F2111">
        <v>4</v>
      </c>
      <c r="G2111" s="1">
        <v>45172</v>
      </c>
      <c r="H2111" s="1">
        <v>45178</v>
      </c>
      <c r="I2111" t="s">
        <v>21</v>
      </c>
      <c r="J2111" t="s">
        <v>16</v>
      </c>
      <c r="K2111" s="2">
        <v>215.47</v>
      </c>
      <c r="L2111" t="s">
        <v>28</v>
      </c>
      <c r="M2111">
        <f>YEAR(Table1[[#This Row],[order_date]])</f>
        <v>2023</v>
      </c>
      <c r="N2111">
        <f>MONTH(Table1[[#This Row],[order_date]])</f>
        <v>9</v>
      </c>
      <c r="O2111" s="3">
        <f>Table1[[#This Row],[sales]]-Table1[[#This Row],[profit]]</f>
        <v>503.43999999999994</v>
      </c>
      <c r="P2111" s="3">
        <f>Table1[[#This Row],[sales]]*Table1[[#This Row],[quantity]]</f>
        <v>2875.64</v>
      </c>
      <c r="Q2111" s="9">
        <f>Table1[[#This Row],[delivery_date]]-Table1[[#This Row],[order_date]]</f>
        <v>6</v>
      </c>
    </row>
    <row r="2112" spans="1:17" x14ac:dyDescent="0.35">
      <c r="A2112" t="s">
        <v>2143</v>
      </c>
      <c r="B2112" t="s">
        <v>19</v>
      </c>
      <c r="C2112" t="s">
        <v>14</v>
      </c>
      <c r="D2112" s="2">
        <v>1921.01</v>
      </c>
      <c r="E2112">
        <v>0.38</v>
      </c>
      <c r="F2112">
        <v>5</v>
      </c>
      <c r="G2112" s="1">
        <v>45475</v>
      </c>
      <c r="H2112" s="1">
        <v>45482</v>
      </c>
      <c r="I2112" t="s">
        <v>15</v>
      </c>
      <c r="J2112" t="s">
        <v>22</v>
      </c>
      <c r="K2112" s="2">
        <v>555.17999999999995</v>
      </c>
      <c r="L2112" t="s">
        <v>34</v>
      </c>
      <c r="M2112">
        <f>YEAR(Table1[[#This Row],[order_date]])</f>
        <v>2024</v>
      </c>
      <c r="N2112">
        <f>MONTH(Table1[[#This Row],[order_date]])</f>
        <v>7</v>
      </c>
      <c r="O2112" s="3">
        <f>Table1[[#This Row],[sales]]-Table1[[#This Row],[profit]]</f>
        <v>1365.83</v>
      </c>
      <c r="P2112" s="3">
        <f>Table1[[#This Row],[sales]]*Table1[[#This Row],[quantity]]</f>
        <v>9605.0499999999993</v>
      </c>
      <c r="Q2112" s="9">
        <f>Table1[[#This Row],[delivery_date]]-Table1[[#This Row],[order_date]]</f>
        <v>7</v>
      </c>
    </row>
    <row r="2113" spans="1:17" x14ac:dyDescent="0.35">
      <c r="A2113" t="s">
        <v>2144</v>
      </c>
      <c r="B2113" t="s">
        <v>25</v>
      </c>
      <c r="C2113" t="s">
        <v>33</v>
      </c>
      <c r="D2113" s="2">
        <v>2990.42</v>
      </c>
      <c r="E2113">
        <v>0.18</v>
      </c>
      <c r="F2113">
        <v>9</v>
      </c>
      <c r="G2113" s="1">
        <v>45400</v>
      </c>
      <c r="H2113" s="1">
        <v>45401</v>
      </c>
      <c r="I2113" t="s">
        <v>15</v>
      </c>
      <c r="J2113" t="s">
        <v>22</v>
      </c>
      <c r="K2113" s="2">
        <v>459.83</v>
      </c>
      <c r="L2113" t="s">
        <v>48</v>
      </c>
      <c r="M2113">
        <f>YEAR(Table1[[#This Row],[order_date]])</f>
        <v>2024</v>
      </c>
      <c r="N2113">
        <f>MONTH(Table1[[#This Row],[order_date]])</f>
        <v>4</v>
      </c>
      <c r="O2113" s="3">
        <f>Table1[[#This Row],[sales]]-Table1[[#This Row],[profit]]</f>
        <v>2530.59</v>
      </c>
      <c r="P2113" s="3">
        <f>Table1[[#This Row],[sales]]*Table1[[#This Row],[quantity]]</f>
        <v>26913.78</v>
      </c>
      <c r="Q2113" s="9">
        <f>Table1[[#This Row],[delivery_date]]-Table1[[#This Row],[order_date]]</f>
        <v>1</v>
      </c>
    </row>
    <row r="2114" spans="1:17" x14ac:dyDescent="0.35">
      <c r="A2114" t="s">
        <v>2145</v>
      </c>
      <c r="B2114" t="s">
        <v>41</v>
      </c>
      <c r="C2114" t="s">
        <v>36</v>
      </c>
      <c r="D2114" s="2">
        <v>3549.32</v>
      </c>
      <c r="E2114">
        <v>0.13</v>
      </c>
      <c r="F2114">
        <v>1</v>
      </c>
      <c r="G2114" s="1">
        <v>45239</v>
      </c>
      <c r="H2114" s="1">
        <v>45243</v>
      </c>
      <c r="I2114" t="s">
        <v>15</v>
      </c>
      <c r="J2114" t="s">
        <v>16</v>
      </c>
      <c r="K2114" s="2">
        <v>615.35</v>
      </c>
      <c r="L2114" t="s">
        <v>48</v>
      </c>
      <c r="M2114">
        <f>YEAR(Table1[[#This Row],[order_date]])</f>
        <v>2023</v>
      </c>
      <c r="N2114">
        <f>MONTH(Table1[[#This Row],[order_date]])</f>
        <v>11</v>
      </c>
      <c r="O2114" s="3">
        <f>Table1[[#This Row],[sales]]-Table1[[#This Row],[profit]]</f>
        <v>2933.9700000000003</v>
      </c>
      <c r="P2114" s="3">
        <f>Table1[[#This Row],[sales]]*Table1[[#This Row],[quantity]]</f>
        <v>3549.32</v>
      </c>
      <c r="Q2114" s="9">
        <f>Table1[[#This Row],[delivery_date]]-Table1[[#This Row],[order_date]]</f>
        <v>4</v>
      </c>
    </row>
    <row r="2115" spans="1:17" x14ac:dyDescent="0.35">
      <c r="A2115" t="s">
        <v>2146</v>
      </c>
      <c r="B2115" t="s">
        <v>25</v>
      </c>
      <c r="C2115" t="s">
        <v>26</v>
      </c>
      <c r="D2115" s="2">
        <v>483.38</v>
      </c>
      <c r="E2115">
        <v>0.25</v>
      </c>
      <c r="F2115">
        <v>5</v>
      </c>
      <c r="G2115" s="1">
        <v>45395</v>
      </c>
      <c r="H2115" s="1">
        <v>45399</v>
      </c>
      <c r="I2115" t="s">
        <v>31</v>
      </c>
      <c r="J2115" t="s">
        <v>27</v>
      </c>
      <c r="K2115" s="2">
        <v>31.41</v>
      </c>
      <c r="L2115" t="s">
        <v>39</v>
      </c>
      <c r="M2115">
        <f>YEAR(Table1[[#This Row],[order_date]])</f>
        <v>2024</v>
      </c>
      <c r="N2115">
        <f>MONTH(Table1[[#This Row],[order_date]])</f>
        <v>4</v>
      </c>
      <c r="O2115" s="3">
        <f>Table1[[#This Row],[sales]]-Table1[[#This Row],[profit]]</f>
        <v>451.96999999999997</v>
      </c>
      <c r="P2115" s="3">
        <f>Table1[[#This Row],[sales]]*Table1[[#This Row],[quantity]]</f>
        <v>2416.9</v>
      </c>
      <c r="Q2115" s="9">
        <f>Table1[[#This Row],[delivery_date]]-Table1[[#This Row],[order_date]]</f>
        <v>4</v>
      </c>
    </row>
    <row r="2116" spans="1:17" x14ac:dyDescent="0.35">
      <c r="A2116" t="s">
        <v>2147</v>
      </c>
      <c r="B2116" t="s">
        <v>25</v>
      </c>
      <c r="C2116" t="s">
        <v>26</v>
      </c>
      <c r="D2116" s="2">
        <v>2825.91</v>
      </c>
      <c r="E2116">
        <v>0.39</v>
      </c>
      <c r="F2116">
        <v>5</v>
      </c>
      <c r="G2116" s="1">
        <v>45281</v>
      </c>
      <c r="H2116" s="1">
        <v>45288</v>
      </c>
      <c r="I2116" t="s">
        <v>21</v>
      </c>
      <c r="J2116" t="s">
        <v>22</v>
      </c>
      <c r="K2116" s="2">
        <v>486.31</v>
      </c>
      <c r="L2116" t="s">
        <v>39</v>
      </c>
      <c r="M2116">
        <f>YEAR(Table1[[#This Row],[order_date]])</f>
        <v>2023</v>
      </c>
      <c r="N2116">
        <f>MONTH(Table1[[#This Row],[order_date]])</f>
        <v>12</v>
      </c>
      <c r="O2116" s="3">
        <f>Table1[[#This Row],[sales]]-Table1[[#This Row],[profit]]</f>
        <v>2339.6</v>
      </c>
      <c r="P2116" s="3">
        <f>Table1[[#This Row],[sales]]*Table1[[#This Row],[quantity]]</f>
        <v>14129.55</v>
      </c>
      <c r="Q2116" s="9">
        <f>Table1[[#This Row],[delivery_date]]-Table1[[#This Row],[order_date]]</f>
        <v>7</v>
      </c>
    </row>
    <row r="2117" spans="1:17" x14ac:dyDescent="0.35">
      <c r="A2117" t="s">
        <v>2148</v>
      </c>
      <c r="B2117" t="s">
        <v>41</v>
      </c>
      <c r="C2117" t="s">
        <v>14</v>
      </c>
      <c r="D2117" s="2">
        <v>1453.01</v>
      </c>
      <c r="E2117">
        <v>0.32</v>
      </c>
      <c r="F2117">
        <v>2</v>
      </c>
      <c r="G2117" s="1">
        <v>45647</v>
      </c>
      <c r="H2117" s="1">
        <v>45653</v>
      </c>
      <c r="I2117" t="s">
        <v>21</v>
      </c>
      <c r="J2117" t="s">
        <v>16</v>
      </c>
      <c r="K2117" s="2">
        <v>174.45</v>
      </c>
      <c r="L2117" t="s">
        <v>17</v>
      </c>
      <c r="M2117">
        <f>YEAR(Table1[[#This Row],[order_date]])</f>
        <v>2024</v>
      </c>
      <c r="N2117">
        <f>MONTH(Table1[[#This Row],[order_date]])</f>
        <v>12</v>
      </c>
      <c r="O2117" s="3">
        <f>Table1[[#This Row],[sales]]-Table1[[#This Row],[profit]]</f>
        <v>1278.56</v>
      </c>
      <c r="P2117" s="3">
        <f>Table1[[#This Row],[sales]]*Table1[[#This Row],[quantity]]</f>
        <v>2906.02</v>
      </c>
      <c r="Q2117" s="9">
        <f>Table1[[#This Row],[delivery_date]]-Table1[[#This Row],[order_date]]</f>
        <v>6</v>
      </c>
    </row>
    <row r="2118" spans="1:17" x14ac:dyDescent="0.35">
      <c r="A2118" t="s">
        <v>2149</v>
      </c>
      <c r="B2118" t="s">
        <v>25</v>
      </c>
      <c r="C2118" t="s">
        <v>20</v>
      </c>
      <c r="D2118" s="2">
        <v>3124.6</v>
      </c>
      <c r="E2118">
        <v>0.02</v>
      </c>
      <c r="F2118">
        <v>3</v>
      </c>
      <c r="G2118" s="1">
        <v>45385</v>
      </c>
      <c r="H2118" s="1">
        <v>45391</v>
      </c>
      <c r="I2118" t="s">
        <v>15</v>
      </c>
      <c r="J2118" t="s">
        <v>22</v>
      </c>
      <c r="K2118" s="2">
        <v>747.48</v>
      </c>
      <c r="L2118" t="s">
        <v>17</v>
      </c>
      <c r="M2118">
        <f>YEAR(Table1[[#This Row],[order_date]])</f>
        <v>2024</v>
      </c>
      <c r="N2118">
        <f>MONTH(Table1[[#This Row],[order_date]])</f>
        <v>4</v>
      </c>
      <c r="O2118" s="3">
        <f>Table1[[#This Row],[sales]]-Table1[[#This Row],[profit]]</f>
        <v>2377.12</v>
      </c>
      <c r="P2118" s="3">
        <f>Table1[[#This Row],[sales]]*Table1[[#This Row],[quantity]]</f>
        <v>9373.7999999999993</v>
      </c>
      <c r="Q2118" s="9">
        <f>Table1[[#This Row],[delivery_date]]-Table1[[#This Row],[order_date]]</f>
        <v>6</v>
      </c>
    </row>
    <row r="2119" spans="1:17" x14ac:dyDescent="0.35">
      <c r="A2119" t="s">
        <v>2150</v>
      </c>
      <c r="B2119" t="s">
        <v>19</v>
      </c>
      <c r="C2119" t="s">
        <v>20</v>
      </c>
      <c r="D2119" s="2">
        <v>3275.89</v>
      </c>
      <c r="E2119">
        <v>0.24</v>
      </c>
      <c r="F2119">
        <v>4</v>
      </c>
      <c r="G2119" s="1">
        <v>45442</v>
      </c>
      <c r="H2119" s="1">
        <v>45446</v>
      </c>
      <c r="I2119" t="s">
        <v>21</v>
      </c>
      <c r="J2119" t="s">
        <v>16</v>
      </c>
      <c r="K2119" s="2">
        <v>460.56</v>
      </c>
      <c r="L2119" t="s">
        <v>39</v>
      </c>
      <c r="M2119">
        <f>YEAR(Table1[[#This Row],[order_date]])</f>
        <v>2024</v>
      </c>
      <c r="N2119">
        <f>MONTH(Table1[[#This Row],[order_date]])</f>
        <v>5</v>
      </c>
      <c r="O2119" s="3">
        <f>Table1[[#This Row],[sales]]-Table1[[#This Row],[profit]]</f>
        <v>2815.33</v>
      </c>
      <c r="P2119" s="3">
        <f>Table1[[#This Row],[sales]]*Table1[[#This Row],[quantity]]</f>
        <v>13103.56</v>
      </c>
      <c r="Q2119" s="9">
        <f>Table1[[#This Row],[delivery_date]]-Table1[[#This Row],[order_date]]</f>
        <v>4</v>
      </c>
    </row>
    <row r="2120" spans="1:17" x14ac:dyDescent="0.35">
      <c r="A2120" t="s">
        <v>2151</v>
      </c>
      <c r="B2120" t="s">
        <v>25</v>
      </c>
      <c r="C2120" t="s">
        <v>36</v>
      </c>
      <c r="D2120" s="2">
        <v>4561.96</v>
      </c>
      <c r="E2120">
        <v>0.5</v>
      </c>
      <c r="F2120">
        <v>1</v>
      </c>
      <c r="G2120" s="1">
        <v>44984</v>
      </c>
      <c r="H2120" s="1">
        <v>44985</v>
      </c>
      <c r="I2120" t="s">
        <v>21</v>
      </c>
      <c r="J2120" t="s">
        <v>22</v>
      </c>
      <c r="K2120" s="2">
        <v>243.69</v>
      </c>
      <c r="L2120" t="s">
        <v>48</v>
      </c>
      <c r="M2120">
        <f>YEAR(Table1[[#This Row],[order_date]])</f>
        <v>2023</v>
      </c>
      <c r="N2120">
        <f>MONTH(Table1[[#This Row],[order_date]])</f>
        <v>2</v>
      </c>
      <c r="O2120" s="3">
        <f>Table1[[#This Row],[sales]]-Table1[[#This Row],[profit]]</f>
        <v>4318.2700000000004</v>
      </c>
      <c r="P2120" s="3">
        <f>Table1[[#This Row],[sales]]*Table1[[#This Row],[quantity]]</f>
        <v>4561.96</v>
      </c>
      <c r="Q2120" s="9">
        <f>Table1[[#This Row],[delivery_date]]-Table1[[#This Row],[order_date]]</f>
        <v>1</v>
      </c>
    </row>
    <row r="2121" spans="1:17" x14ac:dyDescent="0.35">
      <c r="A2121" t="s">
        <v>2152</v>
      </c>
      <c r="B2121" t="s">
        <v>19</v>
      </c>
      <c r="C2121" t="s">
        <v>20</v>
      </c>
      <c r="D2121" s="2">
        <v>2110.85</v>
      </c>
      <c r="E2121">
        <v>0.18</v>
      </c>
      <c r="F2121">
        <v>3</v>
      </c>
      <c r="G2121" s="1">
        <v>45098</v>
      </c>
      <c r="H2121" s="1">
        <v>45104</v>
      </c>
      <c r="I2121" t="s">
        <v>15</v>
      </c>
      <c r="J2121" t="s">
        <v>22</v>
      </c>
      <c r="K2121" s="2">
        <v>480.91</v>
      </c>
      <c r="L2121" t="s">
        <v>28</v>
      </c>
      <c r="M2121">
        <f>YEAR(Table1[[#This Row],[order_date]])</f>
        <v>2023</v>
      </c>
      <c r="N2121">
        <f>MONTH(Table1[[#This Row],[order_date]])</f>
        <v>6</v>
      </c>
      <c r="O2121" s="3">
        <f>Table1[[#This Row],[sales]]-Table1[[#This Row],[profit]]</f>
        <v>1629.9399999999998</v>
      </c>
      <c r="P2121" s="3">
        <f>Table1[[#This Row],[sales]]*Table1[[#This Row],[quantity]]</f>
        <v>6332.5499999999993</v>
      </c>
      <c r="Q2121" s="9">
        <f>Table1[[#This Row],[delivery_date]]-Table1[[#This Row],[order_date]]</f>
        <v>6</v>
      </c>
    </row>
    <row r="2122" spans="1:17" x14ac:dyDescent="0.35">
      <c r="A2122" t="s">
        <v>2153</v>
      </c>
      <c r="B2122" t="s">
        <v>19</v>
      </c>
      <c r="C2122" t="s">
        <v>26</v>
      </c>
      <c r="D2122" s="2">
        <v>2734.19</v>
      </c>
      <c r="E2122">
        <v>0.22</v>
      </c>
      <c r="F2122">
        <v>1</v>
      </c>
      <c r="G2122" s="1">
        <v>45256</v>
      </c>
      <c r="H2122" s="1">
        <v>45263</v>
      </c>
      <c r="I2122" t="s">
        <v>21</v>
      </c>
      <c r="J2122" t="s">
        <v>27</v>
      </c>
      <c r="K2122" s="2">
        <v>276.98</v>
      </c>
      <c r="L2122" t="s">
        <v>28</v>
      </c>
      <c r="M2122">
        <f>YEAR(Table1[[#This Row],[order_date]])</f>
        <v>2023</v>
      </c>
      <c r="N2122">
        <f>MONTH(Table1[[#This Row],[order_date]])</f>
        <v>11</v>
      </c>
      <c r="O2122" s="3">
        <f>Table1[[#This Row],[sales]]-Table1[[#This Row],[profit]]</f>
        <v>2457.21</v>
      </c>
      <c r="P2122" s="3">
        <f>Table1[[#This Row],[sales]]*Table1[[#This Row],[quantity]]</f>
        <v>2734.19</v>
      </c>
      <c r="Q2122" s="9">
        <f>Table1[[#This Row],[delivery_date]]-Table1[[#This Row],[order_date]]</f>
        <v>7</v>
      </c>
    </row>
    <row r="2123" spans="1:17" x14ac:dyDescent="0.35">
      <c r="A2123" t="s">
        <v>2154</v>
      </c>
      <c r="B2123" t="s">
        <v>19</v>
      </c>
      <c r="C2123" t="s">
        <v>20</v>
      </c>
      <c r="D2123" s="2">
        <v>1414.25</v>
      </c>
      <c r="E2123">
        <v>0.14000000000000001</v>
      </c>
      <c r="F2123">
        <v>1</v>
      </c>
      <c r="G2123" s="1">
        <v>45199</v>
      </c>
      <c r="H2123" s="1">
        <v>45203</v>
      </c>
      <c r="I2123" t="s">
        <v>15</v>
      </c>
      <c r="J2123" t="s">
        <v>22</v>
      </c>
      <c r="K2123" s="2">
        <v>167.89</v>
      </c>
      <c r="L2123" t="s">
        <v>23</v>
      </c>
      <c r="M2123">
        <f>YEAR(Table1[[#This Row],[order_date]])</f>
        <v>2023</v>
      </c>
      <c r="N2123">
        <f>MONTH(Table1[[#This Row],[order_date]])</f>
        <v>9</v>
      </c>
      <c r="O2123" s="3">
        <f>Table1[[#This Row],[sales]]-Table1[[#This Row],[profit]]</f>
        <v>1246.3600000000001</v>
      </c>
      <c r="P2123" s="3">
        <f>Table1[[#This Row],[sales]]*Table1[[#This Row],[quantity]]</f>
        <v>1414.25</v>
      </c>
      <c r="Q2123" s="9">
        <f>Table1[[#This Row],[delivery_date]]-Table1[[#This Row],[order_date]]</f>
        <v>4</v>
      </c>
    </row>
    <row r="2124" spans="1:17" x14ac:dyDescent="0.35">
      <c r="A2124" t="s">
        <v>2155</v>
      </c>
      <c r="B2124" t="s">
        <v>13</v>
      </c>
      <c r="C2124" t="s">
        <v>36</v>
      </c>
      <c r="D2124" s="2">
        <v>1504.13</v>
      </c>
      <c r="E2124">
        <v>0.25</v>
      </c>
      <c r="F2124">
        <v>9</v>
      </c>
      <c r="G2124" s="1">
        <v>45156</v>
      </c>
      <c r="H2124" s="1">
        <v>45161</v>
      </c>
      <c r="I2124" t="s">
        <v>15</v>
      </c>
      <c r="J2124" t="s">
        <v>27</v>
      </c>
      <c r="K2124" s="2">
        <v>104.59</v>
      </c>
      <c r="L2124" t="s">
        <v>17</v>
      </c>
      <c r="M2124">
        <f>YEAR(Table1[[#This Row],[order_date]])</f>
        <v>2023</v>
      </c>
      <c r="N2124">
        <f>MONTH(Table1[[#This Row],[order_date]])</f>
        <v>8</v>
      </c>
      <c r="O2124" s="3">
        <f>Table1[[#This Row],[sales]]-Table1[[#This Row],[profit]]</f>
        <v>1399.5400000000002</v>
      </c>
      <c r="P2124" s="3">
        <f>Table1[[#This Row],[sales]]*Table1[[#This Row],[quantity]]</f>
        <v>13537.170000000002</v>
      </c>
      <c r="Q2124" s="9">
        <f>Table1[[#This Row],[delivery_date]]-Table1[[#This Row],[order_date]]</f>
        <v>5</v>
      </c>
    </row>
    <row r="2125" spans="1:17" x14ac:dyDescent="0.35">
      <c r="A2125" t="s">
        <v>2156</v>
      </c>
      <c r="B2125" t="s">
        <v>25</v>
      </c>
      <c r="C2125" t="s">
        <v>26</v>
      </c>
      <c r="D2125" s="2">
        <v>325.57</v>
      </c>
      <c r="E2125">
        <v>0.08</v>
      </c>
      <c r="F2125">
        <v>4</v>
      </c>
      <c r="G2125" s="1">
        <v>45072</v>
      </c>
      <c r="H2125" s="1">
        <v>45079</v>
      </c>
      <c r="I2125" t="s">
        <v>31</v>
      </c>
      <c r="J2125" t="s">
        <v>22</v>
      </c>
      <c r="K2125" s="2">
        <v>79.760000000000005</v>
      </c>
      <c r="L2125" t="s">
        <v>17</v>
      </c>
      <c r="M2125">
        <f>YEAR(Table1[[#This Row],[order_date]])</f>
        <v>2023</v>
      </c>
      <c r="N2125">
        <f>MONTH(Table1[[#This Row],[order_date]])</f>
        <v>5</v>
      </c>
      <c r="O2125" s="3">
        <f>Table1[[#This Row],[sales]]-Table1[[#This Row],[profit]]</f>
        <v>245.81</v>
      </c>
      <c r="P2125" s="3">
        <f>Table1[[#This Row],[sales]]*Table1[[#This Row],[quantity]]</f>
        <v>1302.28</v>
      </c>
      <c r="Q2125" s="9">
        <f>Table1[[#This Row],[delivery_date]]-Table1[[#This Row],[order_date]]</f>
        <v>7</v>
      </c>
    </row>
    <row r="2126" spans="1:17" x14ac:dyDescent="0.35">
      <c r="A2126" t="s">
        <v>2157</v>
      </c>
      <c r="B2126" t="s">
        <v>41</v>
      </c>
      <c r="C2126" t="s">
        <v>20</v>
      </c>
      <c r="D2126" s="2">
        <v>1501.74</v>
      </c>
      <c r="E2126">
        <v>0.12</v>
      </c>
      <c r="F2126">
        <v>4</v>
      </c>
      <c r="G2126" s="1">
        <v>45363</v>
      </c>
      <c r="H2126" s="1">
        <v>45368</v>
      </c>
      <c r="I2126" t="s">
        <v>15</v>
      </c>
      <c r="J2126" t="s">
        <v>16</v>
      </c>
      <c r="K2126" s="2">
        <v>167.28</v>
      </c>
      <c r="L2126" t="s">
        <v>23</v>
      </c>
      <c r="M2126">
        <f>YEAR(Table1[[#This Row],[order_date]])</f>
        <v>2024</v>
      </c>
      <c r="N2126">
        <f>MONTH(Table1[[#This Row],[order_date]])</f>
        <v>3</v>
      </c>
      <c r="O2126" s="3">
        <f>Table1[[#This Row],[sales]]-Table1[[#This Row],[profit]]</f>
        <v>1334.46</v>
      </c>
      <c r="P2126" s="3">
        <f>Table1[[#This Row],[sales]]*Table1[[#This Row],[quantity]]</f>
        <v>6006.96</v>
      </c>
      <c r="Q2126" s="9">
        <f>Table1[[#This Row],[delivery_date]]-Table1[[#This Row],[order_date]]</f>
        <v>5</v>
      </c>
    </row>
    <row r="2127" spans="1:17" x14ac:dyDescent="0.35">
      <c r="A2127" t="s">
        <v>2158</v>
      </c>
      <c r="B2127" t="s">
        <v>41</v>
      </c>
      <c r="C2127" t="s">
        <v>26</v>
      </c>
      <c r="D2127" s="2">
        <v>412.76</v>
      </c>
      <c r="E2127">
        <v>0.36</v>
      </c>
      <c r="F2127">
        <v>4</v>
      </c>
      <c r="G2127" s="1">
        <v>45201</v>
      </c>
      <c r="H2127" s="1">
        <v>45206</v>
      </c>
      <c r="I2127" t="s">
        <v>21</v>
      </c>
      <c r="J2127" t="s">
        <v>27</v>
      </c>
      <c r="K2127" s="2">
        <v>99.35</v>
      </c>
      <c r="L2127" t="s">
        <v>39</v>
      </c>
      <c r="M2127">
        <f>YEAR(Table1[[#This Row],[order_date]])</f>
        <v>2023</v>
      </c>
      <c r="N2127">
        <f>MONTH(Table1[[#This Row],[order_date]])</f>
        <v>10</v>
      </c>
      <c r="O2127" s="3">
        <f>Table1[[#This Row],[sales]]-Table1[[#This Row],[profit]]</f>
        <v>313.40999999999997</v>
      </c>
      <c r="P2127" s="3">
        <f>Table1[[#This Row],[sales]]*Table1[[#This Row],[quantity]]</f>
        <v>1651.04</v>
      </c>
      <c r="Q2127" s="9">
        <f>Table1[[#This Row],[delivery_date]]-Table1[[#This Row],[order_date]]</f>
        <v>5</v>
      </c>
    </row>
    <row r="2128" spans="1:17" x14ac:dyDescent="0.35">
      <c r="A2128" t="s">
        <v>2159</v>
      </c>
      <c r="B2128" t="s">
        <v>25</v>
      </c>
      <c r="C2128" t="s">
        <v>14</v>
      </c>
      <c r="D2128" s="2">
        <v>4823.1899999999996</v>
      </c>
      <c r="E2128">
        <v>7.0000000000000007E-2</v>
      </c>
      <c r="F2128">
        <v>9</v>
      </c>
      <c r="G2128" s="1">
        <v>45495</v>
      </c>
      <c r="H2128" s="1">
        <v>45500</v>
      </c>
      <c r="I2128" t="s">
        <v>21</v>
      </c>
      <c r="J2128" t="s">
        <v>27</v>
      </c>
      <c r="K2128" s="2">
        <v>270.58</v>
      </c>
      <c r="L2128" t="s">
        <v>39</v>
      </c>
      <c r="M2128">
        <f>YEAR(Table1[[#This Row],[order_date]])</f>
        <v>2024</v>
      </c>
      <c r="N2128">
        <f>MONTH(Table1[[#This Row],[order_date]])</f>
        <v>7</v>
      </c>
      <c r="O2128" s="3">
        <f>Table1[[#This Row],[sales]]-Table1[[#This Row],[profit]]</f>
        <v>4552.6099999999997</v>
      </c>
      <c r="P2128" s="3">
        <f>Table1[[#This Row],[sales]]*Table1[[#This Row],[quantity]]</f>
        <v>43408.71</v>
      </c>
      <c r="Q2128" s="9">
        <f>Table1[[#This Row],[delivery_date]]-Table1[[#This Row],[order_date]]</f>
        <v>5</v>
      </c>
    </row>
    <row r="2129" spans="1:17" x14ac:dyDescent="0.35">
      <c r="A2129" t="s">
        <v>2160</v>
      </c>
      <c r="B2129" t="s">
        <v>13</v>
      </c>
      <c r="C2129" t="s">
        <v>14</v>
      </c>
      <c r="D2129" s="2">
        <v>3158.89</v>
      </c>
      <c r="E2129">
        <v>0.46</v>
      </c>
      <c r="F2129">
        <v>8</v>
      </c>
      <c r="G2129" s="1">
        <v>45261</v>
      </c>
      <c r="H2129" s="1">
        <v>45263</v>
      </c>
      <c r="I2129" t="s">
        <v>15</v>
      </c>
      <c r="J2129" t="s">
        <v>16</v>
      </c>
      <c r="K2129" s="2">
        <v>667.11</v>
      </c>
      <c r="L2129" t="s">
        <v>28</v>
      </c>
      <c r="M2129">
        <f>YEAR(Table1[[#This Row],[order_date]])</f>
        <v>2023</v>
      </c>
      <c r="N2129">
        <f>MONTH(Table1[[#This Row],[order_date]])</f>
        <v>12</v>
      </c>
      <c r="O2129" s="3">
        <f>Table1[[#This Row],[sales]]-Table1[[#This Row],[profit]]</f>
        <v>2491.7799999999997</v>
      </c>
      <c r="P2129" s="3">
        <f>Table1[[#This Row],[sales]]*Table1[[#This Row],[quantity]]</f>
        <v>25271.119999999999</v>
      </c>
      <c r="Q2129" s="9">
        <f>Table1[[#This Row],[delivery_date]]-Table1[[#This Row],[order_date]]</f>
        <v>2</v>
      </c>
    </row>
    <row r="2130" spans="1:17" x14ac:dyDescent="0.35">
      <c r="A2130" t="s">
        <v>2161</v>
      </c>
      <c r="B2130" t="s">
        <v>13</v>
      </c>
      <c r="C2130" t="s">
        <v>14</v>
      </c>
      <c r="D2130" s="2">
        <v>948.43</v>
      </c>
      <c r="E2130">
        <v>0.15</v>
      </c>
      <c r="F2130">
        <v>4</v>
      </c>
      <c r="G2130" s="1">
        <v>45226</v>
      </c>
      <c r="H2130" s="1">
        <v>45228</v>
      </c>
      <c r="I2130" t="s">
        <v>31</v>
      </c>
      <c r="J2130" t="s">
        <v>27</v>
      </c>
      <c r="K2130" s="2">
        <v>75.989999999999995</v>
      </c>
      <c r="L2130" t="s">
        <v>34</v>
      </c>
      <c r="M2130">
        <f>YEAR(Table1[[#This Row],[order_date]])</f>
        <v>2023</v>
      </c>
      <c r="N2130">
        <f>MONTH(Table1[[#This Row],[order_date]])</f>
        <v>10</v>
      </c>
      <c r="O2130" s="3">
        <f>Table1[[#This Row],[sales]]-Table1[[#This Row],[profit]]</f>
        <v>872.43999999999994</v>
      </c>
      <c r="P2130" s="3">
        <f>Table1[[#This Row],[sales]]*Table1[[#This Row],[quantity]]</f>
        <v>3793.72</v>
      </c>
      <c r="Q2130" s="9">
        <f>Table1[[#This Row],[delivery_date]]-Table1[[#This Row],[order_date]]</f>
        <v>2</v>
      </c>
    </row>
    <row r="2131" spans="1:17" x14ac:dyDescent="0.35">
      <c r="A2131" t="s">
        <v>2162</v>
      </c>
      <c r="B2131" t="s">
        <v>19</v>
      </c>
      <c r="C2131" t="s">
        <v>20</v>
      </c>
      <c r="D2131" s="2">
        <v>672.16</v>
      </c>
      <c r="E2131">
        <v>0.28999999999999998</v>
      </c>
      <c r="F2131">
        <v>6</v>
      </c>
      <c r="G2131" s="1">
        <v>45073</v>
      </c>
      <c r="H2131" s="1">
        <v>45078</v>
      </c>
      <c r="I2131" t="s">
        <v>15</v>
      </c>
      <c r="J2131" t="s">
        <v>16</v>
      </c>
      <c r="K2131" s="2">
        <v>104.51</v>
      </c>
      <c r="L2131" t="s">
        <v>48</v>
      </c>
      <c r="M2131">
        <f>YEAR(Table1[[#This Row],[order_date]])</f>
        <v>2023</v>
      </c>
      <c r="N2131">
        <f>MONTH(Table1[[#This Row],[order_date]])</f>
        <v>5</v>
      </c>
      <c r="O2131" s="3">
        <f>Table1[[#This Row],[sales]]-Table1[[#This Row],[profit]]</f>
        <v>567.65</v>
      </c>
      <c r="P2131" s="3">
        <f>Table1[[#This Row],[sales]]*Table1[[#This Row],[quantity]]</f>
        <v>4032.96</v>
      </c>
      <c r="Q2131" s="9">
        <f>Table1[[#This Row],[delivery_date]]-Table1[[#This Row],[order_date]]</f>
        <v>5</v>
      </c>
    </row>
    <row r="2132" spans="1:17" x14ac:dyDescent="0.35">
      <c r="A2132" t="s">
        <v>2163</v>
      </c>
      <c r="B2132" t="s">
        <v>25</v>
      </c>
      <c r="C2132" t="s">
        <v>36</v>
      </c>
      <c r="D2132" s="2">
        <v>1913.6</v>
      </c>
      <c r="E2132">
        <v>0.16</v>
      </c>
      <c r="F2132">
        <v>2</v>
      </c>
      <c r="G2132" s="1">
        <v>45475</v>
      </c>
      <c r="H2132" s="1">
        <v>45479</v>
      </c>
      <c r="I2132" t="s">
        <v>15</v>
      </c>
      <c r="J2132" t="s">
        <v>22</v>
      </c>
      <c r="K2132" s="2">
        <v>243.87</v>
      </c>
      <c r="L2132" t="s">
        <v>34</v>
      </c>
      <c r="M2132">
        <f>YEAR(Table1[[#This Row],[order_date]])</f>
        <v>2024</v>
      </c>
      <c r="N2132">
        <f>MONTH(Table1[[#This Row],[order_date]])</f>
        <v>7</v>
      </c>
      <c r="O2132" s="3">
        <f>Table1[[#This Row],[sales]]-Table1[[#This Row],[profit]]</f>
        <v>1669.73</v>
      </c>
      <c r="P2132" s="3">
        <f>Table1[[#This Row],[sales]]*Table1[[#This Row],[quantity]]</f>
        <v>3827.2</v>
      </c>
      <c r="Q2132" s="9">
        <f>Table1[[#This Row],[delivery_date]]-Table1[[#This Row],[order_date]]</f>
        <v>4</v>
      </c>
    </row>
    <row r="2133" spans="1:17" x14ac:dyDescent="0.35">
      <c r="A2133" t="s">
        <v>2164</v>
      </c>
      <c r="B2133" t="s">
        <v>25</v>
      </c>
      <c r="C2133" t="s">
        <v>26</v>
      </c>
      <c r="D2133" s="2">
        <v>1607.47</v>
      </c>
      <c r="E2133">
        <v>0.24</v>
      </c>
      <c r="F2133">
        <v>6</v>
      </c>
      <c r="G2133" s="1">
        <v>44984</v>
      </c>
      <c r="H2133" s="1">
        <v>44989</v>
      </c>
      <c r="I2133" t="s">
        <v>31</v>
      </c>
      <c r="J2133" t="s">
        <v>27</v>
      </c>
      <c r="K2133" s="2">
        <v>393.98</v>
      </c>
      <c r="L2133" t="s">
        <v>48</v>
      </c>
      <c r="M2133">
        <f>YEAR(Table1[[#This Row],[order_date]])</f>
        <v>2023</v>
      </c>
      <c r="N2133">
        <f>MONTH(Table1[[#This Row],[order_date]])</f>
        <v>2</v>
      </c>
      <c r="O2133" s="3">
        <f>Table1[[#This Row],[sales]]-Table1[[#This Row],[profit]]</f>
        <v>1213.49</v>
      </c>
      <c r="P2133" s="3">
        <f>Table1[[#This Row],[sales]]*Table1[[#This Row],[quantity]]</f>
        <v>9644.82</v>
      </c>
      <c r="Q2133" s="9">
        <f>Table1[[#This Row],[delivery_date]]-Table1[[#This Row],[order_date]]</f>
        <v>5</v>
      </c>
    </row>
    <row r="2134" spans="1:17" x14ac:dyDescent="0.35">
      <c r="A2134" t="s">
        <v>2165</v>
      </c>
      <c r="B2134" t="s">
        <v>41</v>
      </c>
      <c r="C2134" t="s">
        <v>33</v>
      </c>
      <c r="D2134" s="2">
        <v>1468.35</v>
      </c>
      <c r="E2134">
        <v>0.45</v>
      </c>
      <c r="F2134">
        <v>1</v>
      </c>
      <c r="G2134" s="1">
        <v>45194</v>
      </c>
      <c r="H2134" s="1">
        <v>45196</v>
      </c>
      <c r="I2134" t="s">
        <v>31</v>
      </c>
      <c r="J2134" t="s">
        <v>16</v>
      </c>
      <c r="K2134" s="2">
        <v>364.56</v>
      </c>
      <c r="L2134" t="s">
        <v>28</v>
      </c>
      <c r="M2134">
        <f>YEAR(Table1[[#This Row],[order_date]])</f>
        <v>2023</v>
      </c>
      <c r="N2134">
        <f>MONTH(Table1[[#This Row],[order_date]])</f>
        <v>9</v>
      </c>
      <c r="O2134" s="3">
        <f>Table1[[#This Row],[sales]]-Table1[[#This Row],[profit]]</f>
        <v>1103.79</v>
      </c>
      <c r="P2134" s="3">
        <f>Table1[[#This Row],[sales]]*Table1[[#This Row],[quantity]]</f>
        <v>1468.35</v>
      </c>
      <c r="Q2134" s="9">
        <f>Table1[[#This Row],[delivery_date]]-Table1[[#This Row],[order_date]]</f>
        <v>2</v>
      </c>
    </row>
    <row r="2135" spans="1:17" x14ac:dyDescent="0.35">
      <c r="A2135" t="s">
        <v>2166</v>
      </c>
      <c r="B2135" t="s">
        <v>25</v>
      </c>
      <c r="C2135" t="s">
        <v>14</v>
      </c>
      <c r="D2135" s="2">
        <v>2394.16</v>
      </c>
      <c r="E2135">
        <v>0.03</v>
      </c>
      <c r="F2135">
        <v>5</v>
      </c>
      <c r="G2135" s="1">
        <v>44958</v>
      </c>
      <c r="H2135" s="1">
        <v>44960</v>
      </c>
      <c r="I2135" t="s">
        <v>15</v>
      </c>
      <c r="J2135" t="s">
        <v>22</v>
      </c>
      <c r="K2135" s="2">
        <v>629.59</v>
      </c>
      <c r="L2135" t="s">
        <v>34</v>
      </c>
      <c r="M2135">
        <f>YEAR(Table1[[#This Row],[order_date]])</f>
        <v>2023</v>
      </c>
      <c r="N2135">
        <f>MONTH(Table1[[#This Row],[order_date]])</f>
        <v>2</v>
      </c>
      <c r="O2135" s="3">
        <f>Table1[[#This Row],[sales]]-Table1[[#This Row],[profit]]</f>
        <v>1764.5699999999997</v>
      </c>
      <c r="P2135" s="3">
        <f>Table1[[#This Row],[sales]]*Table1[[#This Row],[quantity]]</f>
        <v>11970.8</v>
      </c>
      <c r="Q2135" s="9">
        <f>Table1[[#This Row],[delivery_date]]-Table1[[#This Row],[order_date]]</f>
        <v>2</v>
      </c>
    </row>
    <row r="2136" spans="1:17" x14ac:dyDescent="0.35">
      <c r="A2136" t="s">
        <v>2167</v>
      </c>
      <c r="B2136" t="s">
        <v>13</v>
      </c>
      <c r="C2136" t="s">
        <v>14</v>
      </c>
      <c r="D2136" s="2">
        <v>4573.08</v>
      </c>
      <c r="E2136">
        <v>0.43</v>
      </c>
      <c r="F2136">
        <v>8</v>
      </c>
      <c r="G2136" s="1">
        <v>45336</v>
      </c>
      <c r="H2136" s="1">
        <v>45343</v>
      </c>
      <c r="I2136" t="s">
        <v>31</v>
      </c>
      <c r="J2136" t="s">
        <v>22</v>
      </c>
      <c r="K2136" s="2">
        <v>246.6</v>
      </c>
      <c r="L2136" t="s">
        <v>17</v>
      </c>
      <c r="M2136">
        <f>YEAR(Table1[[#This Row],[order_date]])</f>
        <v>2024</v>
      </c>
      <c r="N2136">
        <f>MONTH(Table1[[#This Row],[order_date]])</f>
        <v>2</v>
      </c>
      <c r="O2136" s="3">
        <f>Table1[[#This Row],[sales]]-Table1[[#This Row],[profit]]</f>
        <v>4326.4799999999996</v>
      </c>
      <c r="P2136" s="3">
        <f>Table1[[#This Row],[sales]]*Table1[[#This Row],[quantity]]</f>
        <v>36584.639999999999</v>
      </c>
      <c r="Q2136" s="9">
        <f>Table1[[#This Row],[delivery_date]]-Table1[[#This Row],[order_date]]</f>
        <v>7</v>
      </c>
    </row>
    <row r="2137" spans="1:17" x14ac:dyDescent="0.35">
      <c r="A2137" t="s">
        <v>2168</v>
      </c>
      <c r="B2137" t="s">
        <v>25</v>
      </c>
      <c r="C2137" t="s">
        <v>33</v>
      </c>
      <c r="D2137" s="2">
        <v>2883.45</v>
      </c>
      <c r="E2137">
        <v>0.28000000000000003</v>
      </c>
      <c r="F2137">
        <v>1</v>
      </c>
      <c r="G2137" s="1">
        <v>45357</v>
      </c>
      <c r="H2137" s="1">
        <v>45364</v>
      </c>
      <c r="I2137" t="s">
        <v>21</v>
      </c>
      <c r="J2137" t="s">
        <v>27</v>
      </c>
      <c r="K2137" s="2">
        <v>756.72</v>
      </c>
      <c r="L2137" t="s">
        <v>17</v>
      </c>
      <c r="M2137">
        <f>YEAR(Table1[[#This Row],[order_date]])</f>
        <v>2024</v>
      </c>
      <c r="N2137">
        <f>MONTH(Table1[[#This Row],[order_date]])</f>
        <v>3</v>
      </c>
      <c r="O2137" s="3">
        <f>Table1[[#This Row],[sales]]-Table1[[#This Row],[profit]]</f>
        <v>2126.7299999999996</v>
      </c>
      <c r="P2137" s="3">
        <f>Table1[[#This Row],[sales]]*Table1[[#This Row],[quantity]]</f>
        <v>2883.45</v>
      </c>
      <c r="Q2137" s="9">
        <f>Table1[[#This Row],[delivery_date]]-Table1[[#This Row],[order_date]]</f>
        <v>7</v>
      </c>
    </row>
    <row r="2138" spans="1:17" x14ac:dyDescent="0.35">
      <c r="A2138" t="s">
        <v>2169</v>
      </c>
      <c r="B2138" t="s">
        <v>41</v>
      </c>
      <c r="C2138" t="s">
        <v>33</v>
      </c>
      <c r="D2138" s="2">
        <v>2654.03</v>
      </c>
      <c r="E2138">
        <v>0.33</v>
      </c>
      <c r="F2138">
        <v>2</v>
      </c>
      <c r="G2138" s="1">
        <v>45527</v>
      </c>
      <c r="H2138" s="1">
        <v>45528</v>
      </c>
      <c r="I2138" t="s">
        <v>15</v>
      </c>
      <c r="J2138" t="s">
        <v>22</v>
      </c>
      <c r="K2138" s="2">
        <v>293.12</v>
      </c>
      <c r="L2138" t="s">
        <v>28</v>
      </c>
      <c r="M2138">
        <f>YEAR(Table1[[#This Row],[order_date]])</f>
        <v>2024</v>
      </c>
      <c r="N2138">
        <f>MONTH(Table1[[#This Row],[order_date]])</f>
        <v>8</v>
      </c>
      <c r="O2138" s="3">
        <f>Table1[[#This Row],[sales]]-Table1[[#This Row],[profit]]</f>
        <v>2360.9100000000003</v>
      </c>
      <c r="P2138" s="3">
        <f>Table1[[#This Row],[sales]]*Table1[[#This Row],[quantity]]</f>
        <v>5308.06</v>
      </c>
      <c r="Q2138" s="9">
        <f>Table1[[#This Row],[delivery_date]]-Table1[[#This Row],[order_date]]</f>
        <v>1</v>
      </c>
    </row>
    <row r="2139" spans="1:17" x14ac:dyDescent="0.35">
      <c r="A2139" t="s">
        <v>2170</v>
      </c>
      <c r="B2139" t="s">
        <v>19</v>
      </c>
      <c r="C2139" t="s">
        <v>20</v>
      </c>
      <c r="D2139" s="2">
        <v>4052.09</v>
      </c>
      <c r="E2139">
        <v>0.03</v>
      </c>
      <c r="F2139">
        <v>3</v>
      </c>
      <c r="G2139" s="1">
        <v>45148</v>
      </c>
      <c r="H2139" s="1">
        <v>45149</v>
      </c>
      <c r="I2139" t="s">
        <v>21</v>
      </c>
      <c r="J2139" t="s">
        <v>16</v>
      </c>
      <c r="K2139" s="2">
        <v>1048.56</v>
      </c>
      <c r="L2139" t="s">
        <v>28</v>
      </c>
      <c r="M2139">
        <f>YEAR(Table1[[#This Row],[order_date]])</f>
        <v>2023</v>
      </c>
      <c r="N2139">
        <f>MONTH(Table1[[#This Row],[order_date]])</f>
        <v>8</v>
      </c>
      <c r="O2139" s="3">
        <f>Table1[[#This Row],[sales]]-Table1[[#This Row],[profit]]</f>
        <v>3003.53</v>
      </c>
      <c r="P2139" s="3">
        <f>Table1[[#This Row],[sales]]*Table1[[#This Row],[quantity]]</f>
        <v>12156.27</v>
      </c>
      <c r="Q2139" s="9">
        <f>Table1[[#This Row],[delivery_date]]-Table1[[#This Row],[order_date]]</f>
        <v>1</v>
      </c>
    </row>
    <row r="2140" spans="1:17" x14ac:dyDescent="0.35">
      <c r="A2140" t="s">
        <v>2171</v>
      </c>
      <c r="B2140" t="s">
        <v>41</v>
      </c>
      <c r="C2140" t="s">
        <v>26</v>
      </c>
      <c r="D2140" s="2">
        <v>119.72</v>
      </c>
      <c r="E2140">
        <v>0.38</v>
      </c>
      <c r="F2140">
        <v>7</v>
      </c>
      <c r="G2140" s="1">
        <v>44977</v>
      </c>
      <c r="H2140" s="1">
        <v>44981</v>
      </c>
      <c r="I2140" t="s">
        <v>31</v>
      </c>
      <c r="J2140" t="s">
        <v>27</v>
      </c>
      <c r="K2140" s="2">
        <v>31.02</v>
      </c>
      <c r="L2140" t="s">
        <v>34</v>
      </c>
      <c r="M2140">
        <f>YEAR(Table1[[#This Row],[order_date]])</f>
        <v>2023</v>
      </c>
      <c r="N2140">
        <f>MONTH(Table1[[#This Row],[order_date]])</f>
        <v>2</v>
      </c>
      <c r="O2140" s="3">
        <f>Table1[[#This Row],[sales]]-Table1[[#This Row],[profit]]</f>
        <v>88.7</v>
      </c>
      <c r="P2140" s="3">
        <f>Table1[[#This Row],[sales]]*Table1[[#This Row],[quantity]]</f>
        <v>838.04</v>
      </c>
      <c r="Q2140" s="9">
        <f>Table1[[#This Row],[delivery_date]]-Table1[[#This Row],[order_date]]</f>
        <v>4</v>
      </c>
    </row>
    <row r="2141" spans="1:17" x14ac:dyDescent="0.35">
      <c r="A2141" t="s">
        <v>2172</v>
      </c>
      <c r="B2141" t="s">
        <v>41</v>
      </c>
      <c r="C2141" t="s">
        <v>14</v>
      </c>
      <c r="D2141" s="2">
        <v>1067.19</v>
      </c>
      <c r="E2141">
        <v>0.06</v>
      </c>
      <c r="F2141">
        <v>8</v>
      </c>
      <c r="G2141" s="1">
        <v>45388</v>
      </c>
      <c r="H2141" s="1">
        <v>45395</v>
      </c>
      <c r="I2141" t="s">
        <v>21</v>
      </c>
      <c r="J2141" t="s">
        <v>27</v>
      </c>
      <c r="K2141" s="2">
        <v>112.88</v>
      </c>
      <c r="L2141" t="s">
        <v>17</v>
      </c>
      <c r="M2141">
        <f>YEAR(Table1[[#This Row],[order_date]])</f>
        <v>2024</v>
      </c>
      <c r="N2141">
        <f>MONTH(Table1[[#This Row],[order_date]])</f>
        <v>4</v>
      </c>
      <c r="O2141" s="3">
        <f>Table1[[#This Row],[sales]]-Table1[[#This Row],[profit]]</f>
        <v>954.31000000000006</v>
      </c>
      <c r="P2141" s="3">
        <f>Table1[[#This Row],[sales]]*Table1[[#This Row],[quantity]]</f>
        <v>8537.52</v>
      </c>
      <c r="Q2141" s="9">
        <f>Table1[[#This Row],[delivery_date]]-Table1[[#This Row],[order_date]]</f>
        <v>7</v>
      </c>
    </row>
    <row r="2142" spans="1:17" x14ac:dyDescent="0.35">
      <c r="A2142" t="s">
        <v>2173</v>
      </c>
      <c r="B2142" t="s">
        <v>19</v>
      </c>
      <c r="C2142" t="s">
        <v>36</v>
      </c>
      <c r="D2142" s="2">
        <v>2531.31</v>
      </c>
      <c r="E2142">
        <v>0.48</v>
      </c>
      <c r="F2142">
        <v>4</v>
      </c>
      <c r="G2142" s="1">
        <v>45631</v>
      </c>
      <c r="H2142" s="1">
        <v>45632</v>
      </c>
      <c r="I2142" t="s">
        <v>31</v>
      </c>
      <c r="J2142" t="s">
        <v>27</v>
      </c>
      <c r="K2142" s="2">
        <v>282.22000000000003</v>
      </c>
      <c r="L2142" t="s">
        <v>17</v>
      </c>
      <c r="M2142">
        <f>YEAR(Table1[[#This Row],[order_date]])</f>
        <v>2024</v>
      </c>
      <c r="N2142">
        <f>MONTH(Table1[[#This Row],[order_date]])</f>
        <v>12</v>
      </c>
      <c r="O2142" s="3">
        <f>Table1[[#This Row],[sales]]-Table1[[#This Row],[profit]]</f>
        <v>2249.09</v>
      </c>
      <c r="P2142" s="3">
        <f>Table1[[#This Row],[sales]]*Table1[[#This Row],[quantity]]</f>
        <v>10125.24</v>
      </c>
      <c r="Q2142" s="9">
        <f>Table1[[#This Row],[delivery_date]]-Table1[[#This Row],[order_date]]</f>
        <v>1</v>
      </c>
    </row>
    <row r="2143" spans="1:17" x14ac:dyDescent="0.35">
      <c r="A2143" t="s">
        <v>2174</v>
      </c>
      <c r="B2143" t="s">
        <v>41</v>
      </c>
      <c r="C2143" t="s">
        <v>20</v>
      </c>
      <c r="D2143" s="2">
        <v>3556.01</v>
      </c>
      <c r="E2143">
        <v>0.4</v>
      </c>
      <c r="F2143">
        <v>8</v>
      </c>
      <c r="G2143" s="1">
        <v>45499</v>
      </c>
      <c r="H2143" s="1">
        <v>45502</v>
      </c>
      <c r="I2143" t="s">
        <v>15</v>
      </c>
      <c r="J2143" t="s">
        <v>16</v>
      </c>
      <c r="K2143" s="2">
        <v>321.85000000000002</v>
      </c>
      <c r="L2143" t="s">
        <v>23</v>
      </c>
      <c r="M2143">
        <f>YEAR(Table1[[#This Row],[order_date]])</f>
        <v>2024</v>
      </c>
      <c r="N2143">
        <f>MONTH(Table1[[#This Row],[order_date]])</f>
        <v>7</v>
      </c>
      <c r="O2143" s="3">
        <f>Table1[[#This Row],[sales]]-Table1[[#This Row],[profit]]</f>
        <v>3234.1600000000003</v>
      </c>
      <c r="P2143" s="3">
        <f>Table1[[#This Row],[sales]]*Table1[[#This Row],[quantity]]</f>
        <v>28448.080000000002</v>
      </c>
      <c r="Q2143" s="9">
        <f>Table1[[#This Row],[delivery_date]]-Table1[[#This Row],[order_date]]</f>
        <v>3</v>
      </c>
    </row>
    <row r="2144" spans="1:17" x14ac:dyDescent="0.35">
      <c r="A2144" t="s">
        <v>2175</v>
      </c>
      <c r="B2144" t="s">
        <v>41</v>
      </c>
      <c r="C2144" t="s">
        <v>20</v>
      </c>
      <c r="D2144" s="2">
        <v>2476.64</v>
      </c>
      <c r="E2144">
        <v>0.25</v>
      </c>
      <c r="F2144">
        <v>1</v>
      </c>
      <c r="G2144" s="1">
        <v>45385</v>
      </c>
      <c r="H2144" s="1">
        <v>45388</v>
      </c>
      <c r="I2144" t="s">
        <v>31</v>
      </c>
      <c r="J2144" t="s">
        <v>27</v>
      </c>
      <c r="K2144" s="2">
        <v>234.45</v>
      </c>
      <c r="L2144" t="s">
        <v>34</v>
      </c>
      <c r="M2144">
        <f>YEAR(Table1[[#This Row],[order_date]])</f>
        <v>2024</v>
      </c>
      <c r="N2144">
        <f>MONTH(Table1[[#This Row],[order_date]])</f>
        <v>4</v>
      </c>
      <c r="O2144" s="3">
        <f>Table1[[#This Row],[sales]]-Table1[[#This Row],[profit]]</f>
        <v>2242.19</v>
      </c>
      <c r="P2144" s="3">
        <f>Table1[[#This Row],[sales]]*Table1[[#This Row],[quantity]]</f>
        <v>2476.64</v>
      </c>
      <c r="Q2144" s="9">
        <f>Table1[[#This Row],[delivery_date]]-Table1[[#This Row],[order_date]]</f>
        <v>3</v>
      </c>
    </row>
    <row r="2145" spans="1:17" x14ac:dyDescent="0.35">
      <c r="A2145" t="s">
        <v>2176</v>
      </c>
      <c r="B2145" t="s">
        <v>25</v>
      </c>
      <c r="C2145" t="s">
        <v>36</v>
      </c>
      <c r="D2145" s="2">
        <v>902.21</v>
      </c>
      <c r="E2145">
        <v>0.46</v>
      </c>
      <c r="F2145">
        <v>3</v>
      </c>
      <c r="G2145" s="1">
        <v>45523</v>
      </c>
      <c r="H2145" s="1">
        <v>45530</v>
      </c>
      <c r="I2145" t="s">
        <v>15</v>
      </c>
      <c r="J2145" t="s">
        <v>22</v>
      </c>
      <c r="K2145" s="2">
        <v>260.48</v>
      </c>
      <c r="L2145" t="s">
        <v>23</v>
      </c>
      <c r="M2145">
        <f>YEAR(Table1[[#This Row],[order_date]])</f>
        <v>2024</v>
      </c>
      <c r="N2145">
        <f>MONTH(Table1[[#This Row],[order_date]])</f>
        <v>8</v>
      </c>
      <c r="O2145" s="3">
        <f>Table1[[#This Row],[sales]]-Table1[[#This Row],[profit]]</f>
        <v>641.73</v>
      </c>
      <c r="P2145" s="3">
        <f>Table1[[#This Row],[sales]]*Table1[[#This Row],[quantity]]</f>
        <v>2706.63</v>
      </c>
      <c r="Q2145" s="9">
        <f>Table1[[#This Row],[delivery_date]]-Table1[[#This Row],[order_date]]</f>
        <v>7</v>
      </c>
    </row>
    <row r="2146" spans="1:17" x14ac:dyDescent="0.35">
      <c r="A2146" t="s">
        <v>2177</v>
      </c>
      <c r="B2146" t="s">
        <v>25</v>
      </c>
      <c r="C2146" t="s">
        <v>36</v>
      </c>
      <c r="D2146" s="2">
        <v>4656.92</v>
      </c>
      <c r="E2146">
        <v>0.08</v>
      </c>
      <c r="F2146">
        <v>4</v>
      </c>
      <c r="G2146" s="1">
        <v>45204</v>
      </c>
      <c r="H2146" s="1">
        <v>45210</v>
      </c>
      <c r="I2146" t="s">
        <v>31</v>
      </c>
      <c r="J2146" t="s">
        <v>22</v>
      </c>
      <c r="K2146" s="2">
        <v>680.8</v>
      </c>
      <c r="L2146" t="s">
        <v>17</v>
      </c>
      <c r="M2146">
        <f>YEAR(Table1[[#This Row],[order_date]])</f>
        <v>2023</v>
      </c>
      <c r="N2146">
        <f>MONTH(Table1[[#This Row],[order_date]])</f>
        <v>10</v>
      </c>
      <c r="O2146" s="3">
        <f>Table1[[#This Row],[sales]]-Table1[[#This Row],[profit]]</f>
        <v>3976.12</v>
      </c>
      <c r="P2146" s="3">
        <f>Table1[[#This Row],[sales]]*Table1[[#This Row],[quantity]]</f>
        <v>18627.68</v>
      </c>
      <c r="Q2146" s="9">
        <f>Table1[[#This Row],[delivery_date]]-Table1[[#This Row],[order_date]]</f>
        <v>6</v>
      </c>
    </row>
    <row r="2147" spans="1:17" x14ac:dyDescent="0.35">
      <c r="A2147" t="s">
        <v>2178</v>
      </c>
      <c r="B2147" t="s">
        <v>19</v>
      </c>
      <c r="C2147" t="s">
        <v>36</v>
      </c>
      <c r="D2147" s="2">
        <v>1710.46</v>
      </c>
      <c r="E2147">
        <v>0.5</v>
      </c>
      <c r="F2147">
        <v>5</v>
      </c>
      <c r="G2147" s="1">
        <v>45379</v>
      </c>
      <c r="H2147" s="1">
        <v>45380</v>
      </c>
      <c r="I2147" t="s">
        <v>31</v>
      </c>
      <c r="J2147" t="s">
        <v>22</v>
      </c>
      <c r="K2147" s="2">
        <v>102.54</v>
      </c>
      <c r="L2147" t="s">
        <v>34</v>
      </c>
      <c r="M2147">
        <f>YEAR(Table1[[#This Row],[order_date]])</f>
        <v>2024</v>
      </c>
      <c r="N2147">
        <f>MONTH(Table1[[#This Row],[order_date]])</f>
        <v>3</v>
      </c>
      <c r="O2147" s="3">
        <f>Table1[[#This Row],[sales]]-Table1[[#This Row],[profit]]</f>
        <v>1607.92</v>
      </c>
      <c r="P2147" s="3">
        <f>Table1[[#This Row],[sales]]*Table1[[#This Row],[quantity]]</f>
        <v>8552.2999999999993</v>
      </c>
      <c r="Q2147" s="9">
        <f>Table1[[#This Row],[delivery_date]]-Table1[[#This Row],[order_date]]</f>
        <v>1</v>
      </c>
    </row>
    <row r="2148" spans="1:17" x14ac:dyDescent="0.35">
      <c r="A2148" t="s">
        <v>2179</v>
      </c>
      <c r="B2148" t="s">
        <v>25</v>
      </c>
      <c r="C2148" t="s">
        <v>33</v>
      </c>
      <c r="D2148" s="2">
        <v>3962.26</v>
      </c>
      <c r="E2148">
        <v>0.36</v>
      </c>
      <c r="F2148">
        <v>9</v>
      </c>
      <c r="G2148" s="1">
        <v>44966</v>
      </c>
      <c r="H2148" s="1">
        <v>44969</v>
      </c>
      <c r="I2148" t="s">
        <v>21</v>
      </c>
      <c r="J2148" t="s">
        <v>22</v>
      </c>
      <c r="K2148" s="2">
        <v>524.35</v>
      </c>
      <c r="L2148" t="s">
        <v>34</v>
      </c>
      <c r="M2148">
        <f>YEAR(Table1[[#This Row],[order_date]])</f>
        <v>2023</v>
      </c>
      <c r="N2148">
        <f>MONTH(Table1[[#This Row],[order_date]])</f>
        <v>2</v>
      </c>
      <c r="O2148" s="3">
        <f>Table1[[#This Row],[sales]]-Table1[[#This Row],[profit]]</f>
        <v>3437.9100000000003</v>
      </c>
      <c r="P2148" s="3">
        <f>Table1[[#This Row],[sales]]*Table1[[#This Row],[quantity]]</f>
        <v>35660.340000000004</v>
      </c>
      <c r="Q2148" s="9">
        <f>Table1[[#This Row],[delivery_date]]-Table1[[#This Row],[order_date]]</f>
        <v>3</v>
      </c>
    </row>
    <row r="2149" spans="1:17" x14ac:dyDescent="0.35">
      <c r="A2149" t="s">
        <v>2180</v>
      </c>
      <c r="B2149" t="s">
        <v>25</v>
      </c>
      <c r="C2149" t="s">
        <v>14</v>
      </c>
      <c r="D2149" s="2">
        <v>4467.93</v>
      </c>
      <c r="E2149">
        <v>0.05</v>
      </c>
      <c r="F2149">
        <v>2</v>
      </c>
      <c r="G2149" s="1">
        <v>45492</v>
      </c>
      <c r="H2149" s="1">
        <v>45498</v>
      </c>
      <c r="I2149" t="s">
        <v>21</v>
      </c>
      <c r="J2149" t="s">
        <v>16</v>
      </c>
      <c r="K2149" s="2">
        <v>277.75</v>
      </c>
      <c r="L2149" t="s">
        <v>28</v>
      </c>
      <c r="M2149">
        <f>YEAR(Table1[[#This Row],[order_date]])</f>
        <v>2024</v>
      </c>
      <c r="N2149">
        <f>MONTH(Table1[[#This Row],[order_date]])</f>
        <v>7</v>
      </c>
      <c r="O2149" s="3">
        <f>Table1[[#This Row],[sales]]-Table1[[#This Row],[profit]]</f>
        <v>4190.18</v>
      </c>
      <c r="P2149" s="3">
        <f>Table1[[#This Row],[sales]]*Table1[[#This Row],[quantity]]</f>
        <v>8935.86</v>
      </c>
      <c r="Q2149" s="9">
        <f>Table1[[#This Row],[delivery_date]]-Table1[[#This Row],[order_date]]</f>
        <v>6</v>
      </c>
    </row>
    <row r="2150" spans="1:17" x14ac:dyDescent="0.35">
      <c r="A2150" t="s">
        <v>2181</v>
      </c>
      <c r="B2150" t="s">
        <v>41</v>
      </c>
      <c r="C2150" t="s">
        <v>33</v>
      </c>
      <c r="D2150" s="2">
        <v>1797.6</v>
      </c>
      <c r="E2150">
        <v>0.27</v>
      </c>
      <c r="F2150">
        <v>7</v>
      </c>
      <c r="G2150" s="1">
        <v>45091</v>
      </c>
      <c r="H2150" s="1">
        <v>45093</v>
      </c>
      <c r="I2150" t="s">
        <v>15</v>
      </c>
      <c r="J2150" t="s">
        <v>16</v>
      </c>
      <c r="K2150" s="2">
        <v>530.98</v>
      </c>
      <c r="L2150" t="s">
        <v>39</v>
      </c>
      <c r="M2150">
        <f>YEAR(Table1[[#This Row],[order_date]])</f>
        <v>2023</v>
      </c>
      <c r="N2150">
        <f>MONTH(Table1[[#This Row],[order_date]])</f>
        <v>6</v>
      </c>
      <c r="O2150" s="3">
        <f>Table1[[#This Row],[sales]]-Table1[[#This Row],[profit]]</f>
        <v>1266.6199999999999</v>
      </c>
      <c r="P2150" s="3">
        <f>Table1[[#This Row],[sales]]*Table1[[#This Row],[quantity]]</f>
        <v>12583.199999999999</v>
      </c>
      <c r="Q2150" s="9">
        <f>Table1[[#This Row],[delivery_date]]-Table1[[#This Row],[order_date]]</f>
        <v>2</v>
      </c>
    </row>
    <row r="2151" spans="1:17" x14ac:dyDescent="0.35">
      <c r="A2151" t="s">
        <v>2182</v>
      </c>
      <c r="B2151" t="s">
        <v>13</v>
      </c>
      <c r="C2151" t="s">
        <v>14</v>
      </c>
      <c r="D2151" s="2">
        <v>4242.03</v>
      </c>
      <c r="E2151">
        <v>0.36</v>
      </c>
      <c r="F2151">
        <v>3</v>
      </c>
      <c r="G2151" s="1">
        <v>45173</v>
      </c>
      <c r="H2151" s="1">
        <v>45178</v>
      </c>
      <c r="I2151" t="s">
        <v>15</v>
      </c>
      <c r="J2151" t="s">
        <v>16</v>
      </c>
      <c r="K2151" s="2">
        <v>917.4</v>
      </c>
      <c r="L2151" t="s">
        <v>28</v>
      </c>
      <c r="M2151">
        <f>YEAR(Table1[[#This Row],[order_date]])</f>
        <v>2023</v>
      </c>
      <c r="N2151">
        <f>MONTH(Table1[[#This Row],[order_date]])</f>
        <v>9</v>
      </c>
      <c r="O2151" s="3">
        <f>Table1[[#This Row],[sales]]-Table1[[#This Row],[profit]]</f>
        <v>3324.6299999999997</v>
      </c>
      <c r="P2151" s="3">
        <f>Table1[[#This Row],[sales]]*Table1[[#This Row],[quantity]]</f>
        <v>12726.09</v>
      </c>
      <c r="Q2151" s="9">
        <f>Table1[[#This Row],[delivery_date]]-Table1[[#This Row],[order_date]]</f>
        <v>5</v>
      </c>
    </row>
    <row r="2152" spans="1:17" x14ac:dyDescent="0.35">
      <c r="A2152" t="s">
        <v>2183</v>
      </c>
      <c r="B2152" t="s">
        <v>25</v>
      </c>
      <c r="C2152" t="s">
        <v>33</v>
      </c>
      <c r="D2152" s="2">
        <v>3582.79</v>
      </c>
      <c r="E2152">
        <v>0.31</v>
      </c>
      <c r="F2152">
        <v>2</v>
      </c>
      <c r="G2152" s="1">
        <v>45264</v>
      </c>
      <c r="H2152" s="1">
        <v>45271</v>
      </c>
      <c r="I2152" t="s">
        <v>21</v>
      </c>
      <c r="J2152" t="s">
        <v>16</v>
      </c>
      <c r="K2152" s="2">
        <v>638.04</v>
      </c>
      <c r="L2152" t="s">
        <v>34</v>
      </c>
      <c r="M2152">
        <f>YEAR(Table1[[#This Row],[order_date]])</f>
        <v>2023</v>
      </c>
      <c r="N2152">
        <f>MONTH(Table1[[#This Row],[order_date]])</f>
        <v>12</v>
      </c>
      <c r="O2152" s="3">
        <f>Table1[[#This Row],[sales]]-Table1[[#This Row],[profit]]</f>
        <v>2944.75</v>
      </c>
      <c r="P2152" s="3">
        <f>Table1[[#This Row],[sales]]*Table1[[#This Row],[quantity]]</f>
        <v>7165.58</v>
      </c>
      <c r="Q2152" s="9">
        <f>Table1[[#This Row],[delivery_date]]-Table1[[#This Row],[order_date]]</f>
        <v>7</v>
      </c>
    </row>
    <row r="2153" spans="1:17" x14ac:dyDescent="0.35">
      <c r="A2153" t="s">
        <v>2184</v>
      </c>
      <c r="B2153" t="s">
        <v>13</v>
      </c>
      <c r="C2153" t="s">
        <v>26</v>
      </c>
      <c r="D2153" s="2">
        <v>4530.9799999999996</v>
      </c>
      <c r="E2153">
        <v>0.21</v>
      </c>
      <c r="F2153">
        <v>9</v>
      </c>
      <c r="G2153" s="1">
        <v>45450</v>
      </c>
      <c r="H2153" s="1">
        <v>45455</v>
      </c>
      <c r="I2153" t="s">
        <v>15</v>
      </c>
      <c r="J2153" t="s">
        <v>27</v>
      </c>
      <c r="K2153" s="2">
        <v>354.05</v>
      </c>
      <c r="L2153" t="s">
        <v>34</v>
      </c>
      <c r="M2153">
        <f>YEAR(Table1[[#This Row],[order_date]])</f>
        <v>2024</v>
      </c>
      <c r="N2153">
        <f>MONTH(Table1[[#This Row],[order_date]])</f>
        <v>6</v>
      </c>
      <c r="O2153" s="3">
        <f>Table1[[#This Row],[sales]]-Table1[[#This Row],[profit]]</f>
        <v>4176.9299999999994</v>
      </c>
      <c r="P2153" s="3">
        <f>Table1[[#This Row],[sales]]*Table1[[#This Row],[quantity]]</f>
        <v>40778.819999999992</v>
      </c>
      <c r="Q2153" s="9">
        <f>Table1[[#This Row],[delivery_date]]-Table1[[#This Row],[order_date]]</f>
        <v>5</v>
      </c>
    </row>
    <row r="2154" spans="1:17" x14ac:dyDescent="0.35">
      <c r="A2154" t="s">
        <v>2185</v>
      </c>
      <c r="B2154" t="s">
        <v>25</v>
      </c>
      <c r="C2154" t="s">
        <v>14</v>
      </c>
      <c r="D2154" s="2">
        <v>1331.42</v>
      </c>
      <c r="E2154">
        <v>0.12</v>
      </c>
      <c r="F2154">
        <v>3</v>
      </c>
      <c r="G2154" s="1">
        <v>45331</v>
      </c>
      <c r="H2154" s="1">
        <v>45334</v>
      </c>
      <c r="I2154" t="s">
        <v>15</v>
      </c>
      <c r="J2154" t="s">
        <v>27</v>
      </c>
      <c r="K2154" s="2">
        <v>155.22999999999999</v>
      </c>
      <c r="L2154" t="s">
        <v>23</v>
      </c>
      <c r="M2154">
        <f>YEAR(Table1[[#This Row],[order_date]])</f>
        <v>2024</v>
      </c>
      <c r="N2154">
        <f>MONTH(Table1[[#This Row],[order_date]])</f>
        <v>2</v>
      </c>
      <c r="O2154" s="3">
        <f>Table1[[#This Row],[sales]]-Table1[[#This Row],[profit]]</f>
        <v>1176.19</v>
      </c>
      <c r="P2154" s="3">
        <f>Table1[[#This Row],[sales]]*Table1[[#This Row],[quantity]]</f>
        <v>3994.26</v>
      </c>
      <c r="Q2154" s="9">
        <f>Table1[[#This Row],[delivery_date]]-Table1[[#This Row],[order_date]]</f>
        <v>3</v>
      </c>
    </row>
    <row r="2155" spans="1:17" x14ac:dyDescent="0.35">
      <c r="A2155" t="s">
        <v>2186</v>
      </c>
      <c r="B2155" t="s">
        <v>25</v>
      </c>
      <c r="C2155" t="s">
        <v>20</v>
      </c>
      <c r="D2155" s="2">
        <v>4663.26</v>
      </c>
      <c r="E2155">
        <v>0.12</v>
      </c>
      <c r="F2155">
        <v>8</v>
      </c>
      <c r="G2155" s="1">
        <v>44966</v>
      </c>
      <c r="H2155" s="1">
        <v>44973</v>
      </c>
      <c r="I2155" t="s">
        <v>21</v>
      </c>
      <c r="J2155" t="s">
        <v>22</v>
      </c>
      <c r="K2155" s="2">
        <v>1131.72</v>
      </c>
      <c r="L2155" t="s">
        <v>17</v>
      </c>
      <c r="M2155">
        <f>YEAR(Table1[[#This Row],[order_date]])</f>
        <v>2023</v>
      </c>
      <c r="N2155">
        <f>MONTH(Table1[[#This Row],[order_date]])</f>
        <v>2</v>
      </c>
      <c r="O2155" s="3">
        <f>Table1[[#This Row],[sales]]-Table1[[#This Row],[profit]]</f>
        <v>3531.54</v>
      </c>
      <c r="P2155" s="3">
        <f>Table1[[#This Row],[sales]]*Table1[[#This Row],[quantity]]</f>
        <v>37306.080000000002</v>
      </c>
      <c r="Q2155" s="9">
        <f>Table1[[#This Row],[delivery_date]]-Table1[[#This Row],[order_date]]</f>
        <v>7</v>
      </c>
    </row>
    <row r="2156" spans="1:17" x14ac:dyDescent="0.35">
      <c r="A2156" t="s">
        <v>2187</v>
      </c>
      <c r="B2156" t="s">
        <v>19</v>
      </c>
      <c r="C2156" t="s">
        <v>14</v>
      </c>
      <c r="D2156" s="2">
        <v>420</v>
      </c>
      <c r="E2156">
        <v>0.46</v>
      </c>
      <c r="F2156">
        <v>1</v>
      </c>
      <c r="G2156" s="1">
        <v>44956</v>
      </c>
      <c r="H2156" s="1">
        <v>44958</v>
      </c>
      <c r="I2156" t="s">
        <v>31</v>
      </c>
      <c r="J2156" t="s">
        <v>27</v>
      </c>
      <c r="K2156" s="2">
        <v>115.7</v>
      </c>
      <c r="L2156" t="s">
        <v>17</v>
      </c>
      <c r="M2156">
        <f>YEAR(Table1[[#This Row],[order_date]])</f>
        <v>2023</v>
      </c>
      <c r="N2156">
        <f>MONTH(Table1[[#This Row],[order_date]])</f>
        <v>1</v>
      </c>
      <c r="O2156" s="3">
        <f>Table1[[#This Row],[sales]]-Table1[[#This Row],[profit]]</f>
        <v>304.3</v>
      </c>
      <c r="P2156" s="3">
        <f>Table1[[#This Row],[sales]]*Table1[[#This Row],[quantity]]</f>
        <v>420</v>
      </c>
      <c r="Q2156" s="9">
        <f>Table1[[#This Row],[delivery_date]]-Table1[[#This Row],[order_date]]</f>
        <v>2</v>
      </c>
    </row>
    <row r="2157" spans="1:17" x14ac:dyDescent="0.35">
      <c r="A2157" t="s">
        <v>2188</v>
      </c>
      <c r="B2157" t="s">
        <v>19</v>
      </c>
      <c r="C2157" t="s">
        <v>14</v>
      </c>
      <c r="D2157" s="2">
        <v>3988.99</v>
      </c>
      <c r="E2157">
        <v>0.12</v>
      </c>
      <c r="F2157">
        <v>5</v>
      </c>
      <c r="G2157" s="1">
        <v>45223</v>
      </c>
      <c r="H2157" s="1">
        <v>45230</v>
      </c>
      <c r="I2157" t="s">
        <v>15</v>
      </c>
      <c r="J2157" t="s">
        <v>16</v>
      </c>
      <c r="K2157" s="2">
        <v>1017.66</v>
      </c>
      <c r="L2157" t="s">
        <v>28</v>
      </c>
      <c r="M2157">
        <f>YEAR(Table1[[#This Row],[order_date]])</f>
        <v>2023</v>
      </c>
      <c r="N2157">
        <f>MONTH(Table1[[#This Row],[order_date]])</f>
        <v>10</v>
      </c>
      <c r="O2157" s="3">
        <f>Table1[[#This Row],[sales]]-Table1[[#This Row],[profit]]</f>
        <v>2971.33</v>
      </c>
      <c r="P2157" s="3">
        <f>Table1[[#This Row],[sales]]*Table1[[#This Row],[quantity]]</f>
        <v>19944.949999999997</v>
      </c>
      <c r="Q2157" s="9">
        <f>Table1[[#This Row],[delivery_date]]-Table1[[#This Row],[order_date]]</f>
        <v>7</v>
      </c>
    </row>
    <row r="2158" spans="1:17" x14ac:dyDescent="0.35">
      <c r="A2158" t="s">
        <v>2189</v>
      </c>
      <c r="B2158" t="s">
        <v>19</v>
      </c>
      <c r="C2158" t="s">
        <v>14</v>
      </c>
      <c r="D2158" s="2">
        <v>2234.7600000000002</v>
      </c>
      <c r="E2158">
        <v>0.48</v>
      </c>
      <c r="F2158">
        <v>5</v>
      </c>
      <c r="G2158" s="1">
        <v>45229</v>
      </c>
      <c r="H2158" s="1">
        <v>45231</v>
      </c>
      <c r="I2158" t="s">
        <v>15</v>
      </c>
      <c r="J2158" t="s">
        <v>27</v>
      </c>
      <c r="K2158" s="2">
        <v>485.3</v>
      </c>
      <c r="L2158" t="s">
        <v>28</v>
      </c>
      <c r="M2158">
        <f>YEAR(Table1[[#This Row],[order_date]])</f>
        <v>2023</v>
      </c>
      <c r="N2158">
        <f>MONTH(Table1[[#This Row],[order_date]])</f>
        <v>10</v>
      </c>
      <c r="O2158" s="3">
        <f>Table1[[#This Row],[sales]]-Table1[[#This Row],[profit]]</f>
        <v>1749.4600000000003</v>
      </c>
      <c r="P2158" s="3">
        <f>Table1[[#This Row],[sales]]*Table1[[#This Row],[quantity]]</f>
        <v>11173.800000000001</v>
      </c>
      <c r="Q2158" s="9">
        <f>Table1[[#This Row],[delivery_date]]-Table1[[#This Row],[order_date]]</f>
        <v>2</v>
      </c>
    </row>
    <row r="2159" spans="1:17" x14ac:dyDescent="0.35">
      <c r="A2159" t="s">
        <v>2190</v>
      </c>
      <c r="B2159" t="s">
        <v>13</v>
      </c>
      <c r="C2159" t="s">
        <v>26</v>
      </c>
      <c r="D2159" s="2">
        <v>971.66</v>
      </c>
      <c r="E2159">
        <v>0.11</v>
      </c>
      <c r="F2159">
        <v>6</v>
      </c>
      <c r="G2159" s="1">
        <v>45186</v>
      </c>
      <c r="H2159" s="1">
        <v>45193</v>
      </c>
      <c r="I2159" t="s">
        <v>31</v>
      </c>
      <c r="J2159" t="s">
        <v>16</v>
      </c>
      <c r="K2159" s="2">
        <v>180.44</v>
      </c>
      <c r="L2159" t="s">
        <v>39</v>
      </c>
      <c r="M2159">
        <f>YEAR(Table1[[#This Row],[order_date]])</f>
        <v>2023</v>
      </c>
      <c r="N2159">
        <f>MONTH(Table1[[#This Row],[order_date]])</f>
        <v>9</v>
      </c>
      <c r="O2159" s="3">
        <f>Table1[[#This Row],[sales]]-Table1[[#This Row],[profit]]</f>
        <v>791.22</v>
      </c>
      <c r="P2159" s="3">
        <f>Table1[[#This Row],[sales]]*Table1[[#This Row],[quantity]]</f>
        <v>5829.96</v>
      </c>
      <c r="Q2159" s="9">
        <f>Table1[[#This Row],[delivery_date]]-Table1[[#This Row],[order_date]]</f>
        <v>7</v>
      </c>
    </row>
    <row r="2160" spans="1:17" x14ac:dyDescent="0.35">
      <c r="A2160" t="s">
        <v>2191</v>
      </c>
      <c r="B2160" t="s">
        <v>41</v>
      </c>
      <c r="C2160" t="s">
        <v>33</v>
      </c>
      <c r="D2160" s="2">
        <v>489.07</v>
      </c>
      <c r="E2160">
        <v>0.19</v>
      </c>
      <c r="F2160">
        <v>7</v>
      </c>
      <c r="G2160" s="1">
        <v>45532</v>
      </c>
      <c r="H2160" s="1">
        <v>45533</v>
      </c>
      <c r="I2160" t="s">
        <v>15</v>
      </c>
      <c r="J2160" t="s">
        <v>16</v>
      </c>
      <c r="K2160" s="2">
        <v>81.27</v>
      </c>
      <c r="L2160" t="s">
        <v>48</v>
      </c>
      <c r="M2160">
        <f>YEAR(Table1[[#This Row],[order_date]])</f>
        <v>2024</v>
      </c>
      <c r="N2160">
        <f>MONTH(Table1[[#This Row],[order_date]])</f>
        <v>8</v>
      </c>
      <c r="O2160" s="3">
        <f>Table1[[#This Row],[sales]]-Table1[[#This Row],[profit]]</f>
        <v>407.8</v>
      </c>
      <c r="P2160" s="3">
        <f>Table1[[#This Row],[sales]]*Table1[[#This Row],[quantity]]</f>
        <v>3423.49</v>
      </c>
      <c r="Q2160" s="9">
        <f>Table1[[#This Row],[delivery_date]]-Table1[[#This Row],[order_date]]</f>
        <v>1</v>
      </c>
    </row>
    <row r="2161" spans="1:17" x14ac:dyDescent="0.35">
      <c r="A2161" t="s">
        <v>2192</v>
      </c>
      <c r="B2161" t="s">
        <v>25</v>
      </c>
      <c r="C2161" t="s">
        <v>20</v>
      </c>
      <c r="D2161" s="2">
        <v>2008.78</v>
      </c>
      <c r="E2161">
        <v>0.01</v>
      </c>
      <c r="F2161">
        <v>3</v>
      </c>
      <c r="G2161" s="1">
        <v>45358</v>
      </c>
      <c r="H2161" s="1">
        <v>45365</v>
      </c>
      <c r="I2161" t="s">
        <v>21</v>
      </c>
      <c r="J2161" t="s">
        <v>16</v>
      </c>
      <c r="K2161" s="2">
        <v>179.47</v>
      </c>
      <c r="L2161" t="s">
        <v>39</v>
      </c>
      <c r="M2161">
        <f>YEAR(Table1[[#This Row],[order_date]])</f>
        <v>2024</v>
      </c>
      <c r="N2161">
        <f>MONTH(Table1[[#This Row],[order_date]])</f>
        <v>3</v>
      </c>
      <c r="O2161" s="3">
        <f>Table1[[#This Row],[sales]]-Table1[[#This Row],[profit]]</f>
        <v>1829.31</v>
      </c>
      <c r="P2161" s="3">
        <f>Table1[[#This Row],[sales]]*Table1[[#This Row],[quantity]]</f>
        <v>6026.34</v>
      </c>
      <c r="Q2161" s="9">
        <f>Table1[[#This Row],[delivery_date]]-Table1[[#This Row],[order_date]]</f>
        <v>7</v>
      </c>
    </row>
    <row r="2162" spans="1:17" x14ac:dyDescent="0.35">
      <c r="A2162" t="s">
        <v>2193</v>
      </c>
      <c r="B2162" t="s">
        <v>25</v>
      </c>
      <c r="C2162" t="s">
        <v>33</v>
      </c>
      <c r="D2162" s="2">
        <v>2007.69</v>
      </c>
      <c r="E2162">
        <v>0.45</v>
      </c>
      <c r="F2162">
        <v>5</v>
      </c>
      <c r="G2162" s="1">
        <v>45239</v>
      </c>
      <c r="H2162" s="1">
        <v>45245</v>
      </c>
      <c r="I2162" t="s">
        <v>21</v>
      </c>
      <c r="J2162" t="s">
        <v>22</v>
      </c>
      <c r="K2162" s="2">
        <v>159.74</v>
      </c>
      <c r="L2162" t="s">
        <v>34</v>
      </c>
      <c r="M2162">
        <f>YEAR(Table1[[#This Row],[order_date]])</f>
        <v>2023</v>
      </c>
      <c r="N2162">
        <f>MONTH(Table1[[#This Row],[order_date]])</f>
        <v>11</v>
      </c>
      <c r="O2162" s="3">
        <f>Table1[[#This Row],[sales]]-Table1[[#This Row],[profit]]</f>
        <v>1847.95</v>
      </c>
      <c r="P2162" s="3">
        <f>Table1[[#This Row],[sales]]*Table1[[#This Row],[quantity]]</f>
        <v>10038.450000000001</v>
      </c>
      <c r="Q2162" s="9">
        <f>Table1[[#This Row],[delivery_date]]-Table1[[#This Row],[order_date]]</f>
        <v>6</v>
      </c>
    </row>
    <row r="2163" spans="1:17" x14ac:dyDescent="0.35">
      <c r="A2163" t="s">
        <v>2194</v>
      </c>
      <c r="B2163" t="s">
        <v>25</v>
      </c>
      <c r="C2163" t="s">
        <v>33</v>
      </c>
      <c r="D2163" s="2">
        <v>1226.79</v>
      </c>
      <c r="E2163">
        <v>0.05</v>
      </c>
      <c r="F2163">
        <v>8</v>
      </c>
      <c r="G2163" s="1">
        <v>45168</v>
      </c>
      <c r="H2163" s="1">
        <v>45174</v>
      </c>
      <c r="I2163" t="s">
        <v>15</v>
      </c>
      <c r="J2163" t="s">
        <v>27</v>
      </c>
      <c r="K2163" s="2">
        <v>309</v>
      </c>
      <c r="L2163" t="s">
        <v>28</v>
      </c>
      <c r="M2163">
        <f>YEAR(Table1[[#This Row],[order_date]])</f>
        <v>2023</v>
      </c>
      <c r="N2163">
        <f>MONTH(Table1[[#This Row],[order_date]])</f>
        <v>8</v>
      </c>
      <c r="O2163" s="3">
        <f>Table1[[#This Row],[sales]]-Table1[[#This Row],[profit]]</f>
        <v>917.79</v>
      </c>
      <c r="P2163" s="3">
        <f>Table1[[#This Row],[sales]]*Table1[[#This Row],[quantity]]</f>
        <v>9814.32</v>
      </c>
      <c r="Q2163" s="9">
        <f>Table1[[#This Row],[delivery_date]]-Table1[[#This Row],[order_date]]</f>
        <v>6</v>
      </c>
    </row>
    <row r="2164" spans="1:17" x14ac:dyDescent="0.35">
      <c r="A2164" t="s">
        <v>2195</v>
      </c>
      <c r="B2164" t="s">
        <v>13</v>
      </c>
      <c r="C2164" t="s">
        <v>36</v>
      </c>
      <c r="D2164" s="2">
        <v>1156.03</v>
      </c>
      <c r="E2164">
        <v>0.18</v>
      </c>
      <c r="F2164">
        <v>6</v>
      </c>
      <c r="G2164" s="1">
        <v>45657</v>
      </c>
      <c r="H2164" s="1">
        <v>45659</v>
      </c>
      <c r="I2164" t="s">
        <v>15</v>
      </c>
      <c r="J2164" t="s">
        <v>16</v>
      </c>
      <c r="K2164" s="2">
        <v>285.98</v>
      </c>
      <c r="L2164" t="s">
        <v>28</v>
      </c>
      <c r="M2164">
        <f>YEAR(Table1[[#This Row],[order_date]])</f>
        <v>2024</v>
      </c>
      <c r="N2164">
        <f>MONTH(Table1[[#This Row],[order_date]])</f>
        <v>12</v>
      </c>
      <c r="O2164" s="3">
        <f>Table1[[#This Row],[sales]]-Table1[[#This Row],[profit]]</f>
        <v>870.05</v>
      </c>
      <c r="P2164" s="3">
        <f>Table1[[#This Row],[sales]]*Table1[[#This Row],[quantity]]</f>
        <v>6936.18</v>
      </c>
      <c r="Q2164" s="9">
        <f>Table1[[#This Row],[delivery_date]]-Table1[[#This Row],[order_date]]</f>
        <v>2</v>
      </c>
    </row>
    <row r="2165" spans="1:17" x14ac:dyDescent="0.35">
      <c r="A2165" t="s">
        <v>2196</v>
      </c>
      <c r="B2165" t="s">
        <v>19</v>
      </c>
      <c r="C2165" t="s">
        <v>26</v>
      </c>
      <c r="D2165" s="2">
        <v>2057.62</v>
      </c>
      <c r="E2165">
        <v>0.42</v>
      </c>
      <c r="F2165">
        <v>2</v>
      </c>
      <c r="G2165" s="1">
        <v>45454</v>
      </c>
      <c r="H2165" s="1">
        <v>45456</v>
      </c>
      <c r="I2165" t="s">
        <v>21</v>
      </c>
      <c r="J2165" t="s">
        <v>22</v>
      </c>
      <c r="K2165" s="2">
        <v>112.06</v>
      </c>
      <c r="L2165" t="s">
        <v>39</v>
      </c>
      <c r="M2165">
        <f>YEAR(Table1[[#This Row],[order_date]])</f>
        <v>2024</v>
      </c>
      <c r="N2165">
        <f>MONTH(Table1[[#This Row],[order_date]])</f>
        <v>6</v>
      </c>
      <c r="O2165" s="3">
        <f>Table1[[#This Row],[sales]]-Table1[[#This Row],[profit]]</f>
        <v>1945.56</v>
      </c>
      <c r="P2165" s="3">
        <f>Table1[[#This Row],[sales]]*Table1[[#This Row],[quantity]]</f>
        <v>4115.24</v>
      </c>
      <c r="Q2165" s="9">
        <f>Table1[[#This Row],[delivery_date]]-Table1[[#This Row],[order_date]]</f>
        <v>2</v>
      </c>
    </row>
    <row r="2166" spans="1:17" x14ac:dyDescent="0.35">
      <c r="A2166" t="s">
        <v>2197</v>
      </c>
      <c r="B2166" t="s">
        <v>41</v>
      </c>
      <c r="C2166" t="s">
        <v>36</v>
      </c>
      <c r="D2166" s="2">
        <v>2109.56</v>
      </c>
      <c r="E2166">
        <v>0.4</v>
      </c>
      <c r="F2166">
        <v>7</v>
      </c>
      <c r="G2166" s="1">
        <v>45418</v>
      </c>
      <c r="H2166" s="1">
        <v>45420</v>
      </c>
      <c r="I2166" t="s">
        <v>31</v>
      </c>
      <c r="J2166" t="s">
        <v>22</v>
      </c>
      <c r="K2166" s="2">
        <v>379.79</v>
      </c>
      <c r="L2166" t="s">
        <v>39</v>
      </c>
      <c r="M2166">
        <f>YEAR(Table1[[#This Row],[order_date]])</f>
        <v>2024</v>
      </c>
      <c r="N2166">
        <f>MONTH(Table1[[#This Row],[order_date]])</f>
        <v>5</v>
      </c>
      <c r="O2166" s="3">
        <f>Table1[[#This Row],[sales]]-Table1[[#This Row],[profit]]</f>
        <v>1729.77</v>
      </c>
      <c r="P2166" s="3">
        <f>Table1[[#This Row],[sales]]*Table1[[#This Row],[quantity]]</f>
        <v>14766.92</v>
      </c>
      <c r="Q2166" s="9">
        <f>Table1[[#This Row],[delivery_date]]-Table1[[#This Row],[order_date]]</f>
        <v>2</v>
      </c>
    </row>
    <row r="2167" spans="1:17" x14ac:dyDescent="0.35">
      <c r="A2167" t="s">
        <v>2198</v>
      </c>
      <c r="B2167" t="s">
        <v>13</v>
      </c>
      <c r="C2167" t="s">
        <v>26</v>
      </c>
      <c r="D2167" s="2">
        <v>2267.59</v>
      </c>
      <c r="E2167">
        <v>0.42</v>
      </c>
      <c r="F2167">
        <v>3</v>
      </c>
      <c r="G2167" s="1">
        <v>45237</v>
      </c>
      <c r="H2167" s="1">
        <v>45243</v>
      </c>
      <c r="I2167" t="s">
        <v>21</v>
      </c>
      <c r="J2167" t="s">
        <v>27</v>
      </c>
      <c r="K2167" s="2">
        <v>199.3</v>
      </c>
      <c r="L2167" t="s">
        <v>17</v>
      </c>
      <c r="M2167">
        <f>YEAR(Table1[[#This Row],[order_date]])</f>
        <v>2023</v>
      </c>
      <c r="N2167">
        <f>MONTH(Table1[[#This Row],[order_date]])</f>
        <v>11</v>
      </c>
      <c r="O2167" s="3">
        <f>Table1[[#This Row],[sales]]-Table1[[#This Row],[profit]]</f>
        <v>2068.29</v>
      </c>
      <c r="P2167" s="3">
        <f>Table1[[#This Row],[sales]]*Table1[[#This Row],[quantity]]</f>
        <v>6802.77</v>
      </c>
      <c r="Q2167" s="9">
        <f>Table1[[#This Row],[delivery_date]]-Table1[[#This Row],[order_date]]</f>
        <v>6</v>
      </c>
    </row>
    <row r="2168" spans="1:17" x14ac:dyDescent="0.35">
      <c r="A2168" t="s">
        <v>2199</v>
      </c>
      <c r="B2168" t="s">
        <v>19</v>
      </c>
      <c r="C2168" t="s">
        <v>33</v>
      </c>
      <c r="D2168" s="2">
        <v>4356.92</v>
      </c>
      <c r="E2168">
        <v>0.46</v>
      </c>
      <c r="F2168">
        <v>9</v>
      </c>
      <c r="G2168" s="1">
        <v>45585</v>
      </c>
      <c r="H2168" s="1">
        <v>45590</v>
      </c>
      <c r="I2168" t="s">
        <v>31</v>
      </c>
      <c r="J2168" t="s">
        <v>27</v>
      </c>
      <c r="K2168" s="2">
        <v>1053.17</v>
      </c>
      <c r="L2168" t="s">
        <v>23</v>
      </c>
      <c r="M2168">
        <f>YEAR(Table1[[#This Row],[order_date]])</f>
        <v>2024</v>
      </c>
      <c r="N2168">
        <f>MONTH(Table1[[#This Row],[order_date]])</f>
        <v>10</v>
      </c>
      <c r="O2168" s="3">
        <f>Table1[[#This Row],[sales]]-Table1[[#This Row],[profit]]</f>
        <v>3303.75</v>
      </c>
      <c r="P2168" s="3">
        <f>Table1[[#This Row],[sales]]*Table1[[#This Row],[quantity]]</f>
        <v>39212.28</v>
      </c>
      <c r="Q2168" s="9">
        <f>Table1[[#This Row],[delivery_date]]-Table1[[#This Row],[order_date]]</f>
        <v>5</v>
      </c>
    </row>
    <row r="2169" spans="1:17" x14ac:dyDescent="0.35">
      <c r="A2169" t="s">
        <v>2200</v>
      </c>
      <c r="B2169" t="s">
        <v>13</v>
      </c>
      <c r="C2169" t="s">
        <v>33</v>
      </c>
      <c r="D2169" s="2">
        <v>3095.15</v>
      </c>
      <c r="E2169">
        <v>0.46</v>
      </c>
      <c r="F2169">
        <v>4</v>
      </c>
      <c r="G2169" s="1">
        <v>45072</v>
      </c>
      <c r="H2169" s="1">
        <v>45075</v>
      </c>
      <c r="I2169" t="s">
        <v>31</v>
      </c>
      <c r="J2169" t="s">
        <v>22</v>
      </c>
      <c r="K2169" s="2">
        <v>296.87</v>
      </c>
      <c r="L2169" t="s">
        <v>39</v>
      </c>
      <c r="M2169">
        <f>YEAR(Table1[[#This Row],[order_date]])</f>
        <v>2023</v>
      </c>
      <c r="N2169">
        <f>MONTH(Table1[[#This Row],[order_date]])</f>
        <v>5</v>
      </c>
      <c r="O2169" s="3">
        <f>Table1[[#This Row],[sales]]-Table1[[#This Row],[profit]]</f>
        <v>2798.28</v>
      </c>
      <c r="P2169" s="3">
        <f>Table1[[#This Row],[sales]]*Table1[[#This Row],[quantity]]</f>
        <v>12380.6</v>
      </c>
      <c r="Q2169" s="9">
        <f>Table1[[#This Row],[delivery_date]]-Table1[[#This Row],[order_date]]</f>
        <v>3</v>
      </c>
    </row>
    <row r="2170" spans="1:17" x14ac:dyDescent="0.35">
      <c r="A2170" t="s">
        <v>2201</v>
      </c>
      <c r="B2170" t="s">
        <v>41</v>
      </c>
      <c r="C2170" t="s">
        <v>26</v>
      </c>
      <c r="D2170" s="2">
        <v>200.12</v>
      </c>
      <c r="E2170">
        <v>0.39</v>
      </c>
      <c r="F2170">
        <v>4</v>
      </c>
      <c r="G2170" s="1">
        <v>45656</v>
      </c>
      <c r="H2170" s="1">
        <v>45657</v>
      </c>
      <c r="I2170" t="s">
        <v>31</v>
      </c>
      <c r="J2170" t="s">
        <v>27</v>
      </c>
      <c r="K2170" s="2">
        <v>35.65</v>
      </c>
      <c r="L2170" t="s">
        <v>34</v>
      </c>
      <c r="M2170">
        <f>YEAR(Table1[[#This Row],[order_date]])</f>
        <v>2024</v>
      </c>
      <c r="N2170">
        <f>MONTH(Table1[[#This Row],[order_date]])</f>
        <v>12</v>
      </c>
      <c r="O2170" s="3">
        <f>Table1[[#This Row],[sales]]-Table1[[#This Row],[profit]]</f>
        <v>164.47</v>
      </c>
      <c r="P2170" s="3">
        <f>Table1[[#This Row],[sales]]*Table1[[#This Row],[quantity]]</f>
        <v>800.48</v>
      </c>
      <c r="Q2170" s="9">
        <f>Table1[[#This Row],[delivery_date]]-Table1[[#This Row],[order_date]]</f>
        <v>1</v>
      </c>
    </row>
    <row r="2171" spans="1:17" x14ac:dyDescent="0.35">
      <c r="A2171" t="s">
        <v>2202</v>
      </c>
      <c r="B2171" t="s">
        <v>19</v>
      </c>
      <c r="C2171" t="s">
        <v>33</v>
      </c>
      <c r="D2171" s="2">
        <v>2643.59</v>
      </c>
      <c r="E2171">
        <v>0.28999999999999998</v>
      </c>
      <c r="F2171">
        <v>4</v>
      </c>
      <c r="G2171" s="1">
        <v>45077</v>
      </c>
      <c r="H2171" s="1">
        <v>45078</v>
      </c>
      <c r="I2171" t="s">
        <v>31</v>
      </c>
      <c r="J2171" t="s">
        <v>16</v>
      </c>
      <c r="K2171" s="2">
        <v>577.05999999999995</v>
      </c>
      <c r="L2171" t="s">
        <v>17</v>
      </c>
      <c r="M2171">
        <f>YEAR(Table1[[#This Row],[order_date]])</f>
        <v>2023</v>
      </c>
      <c r="N2171">
        <f>MONTH(Table1[[#This Row],[order_date]])</f>
        <v>5</v>
      </c>
      <c r="O2171" s="3">
        <f>Table1[[#This Row],[sales]]-Table1[[#This Row],[profit]]</f>
        <v>2066.5300000000002</v>
      </c>
      <c r="P2171" s="3">
        <f>Table1[[#This Row],[sales]]*Table1[[#This Row],[quantity]]</f>
        <v>10574.36</v>
      </c>
      <c r="Q2171" s="9">
        <f>Table1[[#This Row],[delivery_date]]-Table1[[#This Row],[order_date]]</f>
        <v>1</v>
      </c>
    </row>
    <row r="2172" spans="1:17" x14ac:dyDescent="0.35">
      <c r="A2172" t="s">
        <v>2203</v>
      </c>
      <c r="B2172" t="s">
        <v>13</v>
      </c>
      <c r="C2172" t="s">
        <v>33</v>
      </c>
      <c r="D2172" s="2">
        <v>3836.01</v>
      </c>
      <c r="E2172">
        <v>0.28000000000000003</v>
      </c>
      <c r="F2172">
        <v>8</v>
      </c>
      <c r="G2172" s="1">
        <v>45389</v>
      </c>
      <c r="H2172" s="1">
        <v>45390</v>
      </c>
      <c r="I2172" t="s">
        <v>31</v>
      </c>
      <c r="J2172" t="s">
        <v>16</v>
      </c>
      <c r="K2172" s="2">
        <v>566.22</v>
      </c>
      <c r="L2172" t="s">
        <v>23</v>
      </c>
      <c r="M2172">
        <f>YEAR(Table1[[#This Row],[order_date]])</f>
        <v>2024</v>
      </c>
      <c r="N2172">
        <f>MONTH(Table1[[#This Row],[order_date]])</f>
        <v>4</v>
      </c>
      <c r="O2172" s="3">
        <f>Table1[[#This Row],[sales]]-Table1[[#This Row],[profit]]</f>
        <v>3269.79</v>
      </c>
      <c r="P2172" s="3">
        <f>Table1[[#This Row],[sales]]*Table1[[#This Row],[quantity]]</f>
        <v>30688.080000000002</v>
      </c>
      <c r="Q2172" s="9">
        <f>Table1[[#This Row],[delivery_date]]-Table1[[#This Row],[order_date]]</f>
        <v>1</v>
      </c>
    </row>
    <row r="2173" spans="1:17" x14ac:dyDescent="0.35">
      <c r="A2173" t="s">
        <v>2204</v>
      </c>
      <c r="B2173" t="s">
        <v>41</v>
      </c>
      <c r="C2173" t="s">
        <v>20</v>
      </c>
      <c r="D2173" s="2">
        <v>376.43</v>
      </c>
      <c r="E2173">
        <v>0.01</v>
      </c>
      <c r="F2173">
        <v>1</v>
      </c>
      <c r="G2173" s="1">
        <v>44937</v>
      </c>
      <c r="H2173" s="1">
        <v>44941</v>
      </c>
      <c r="I2173" t="s">
        <v>31</v>
      </c>
      <c r="J2173" t="s">
        <v>22</v>
      </c>
      <c r="K2173" s="2">
        <v>81.99</v>
      </c>
      <c r="L2173" t="s">
        <v>17</v>
      </c>
      <c r="M2173">
        <f>YEAR(Table1[[#This Row],[order_date]])</f>
        <v>2023</v>
      </c>
      <c r="N2173">
        <f>MONTH(Table1[[#This Row],[order_date]])</f>
        <v>1</v>
      </c>
      <c r="O2173" s="3">
        <f>Table1[[#This Row],[sales]]-Table1[[#This Row],[profit]]</f>
        <v>294.44</v>
      </c>
      <c r="P2173" s="3">
        <f>Table1[[#This Row],[sales]]*Table1[[#This Row],[quantity]]</f>
        <v>376.43</v>
      </c>
      <c r="Q2173" s="9">
        <f>Table1[[#This Row],[delivery_date]]-Table1[[#This Row],[order_date]]</f>
        <v>4</v>
      </c>
    </row>
    <row r="2174" spans="1:17" x14ac:dyDescent="0.35">
      <c r="A2174" t="s">
        <v>2205</v>
      </c>
      <c r="B2174" t="s">
        <v>25</v>
      </c>
      <c r="C2174" t="s">
        <v>36</v>
      </c>
      <c r="D2174" s="2">
        <v>2170.7800000000002</v>
      </c>
      <c r="E2174">
        <v>0.36</v>
      </c>
      <c r="F2174">
        <v>3</v>
      </c>
      <c r="G2174" s="1">
        <v>45353</v>
      </c>
      <c r="H2174" s="1">
        <v>45356</v>
      </c>
      <c r="I2174" t="s">
        <v>15</v>
      </c>
      <c r="J2174" t="s">
        <v>16</v>
      </c>
      <c r="K2174" s="2">
        <v>604.61</v>
      </c>
      <c r="L2174" t="s">
        <v>17</v>
      </c>
      <c r="M2174">
        <f>YEAR(Table1[[#This Row],[order_date]])</f>
        <v>2024</v>
      </c>
      <c r="N2174">
        <f>MONTH(Table1[[#This Row],[order_date]])</f>
        <v>3</v>
      </c>
      <c r="O2174" s="3">
        <f>Table1[[#This Row],[sales]]-Table1[[#This Row],[profit]]</f>
        <v>1566.17</v>
      </c>
      <c r="P2174" s="3">
        <f>Table1[[#This Row],[sales]]*Table1[[#This Row],[quantity]]</f>
        <v>6512.34</v>
      </c>
      <c r="Q2174" s="9">
        <f>Table1[[#This Row],[delivery_date]]-Table1[[#This Row],[order_date]]</f>
        <v>3</v>
      </c>
    </row>
    <row r="2175" spans="1:17" x14ac:dyDescent="0.35">
      <c r="A2175" t="s">
        <v>2206</v>
      </c>
      <c r="B2175" t="s">
        <v>41</v>
      </c>
      <c r="C2175" t="s">
        <v>36</v>
      </c>
      <c r="D2175" s="2">
        <v>2310.9299999999998</v>
      </c>
      <c r="E2175">
        <v>0.11</v>
      </c>
      <c r="F2175">
        <v>8</v>
      </c>
      <c r="G2175" s="1">
        <v>45227</v>
      </c>
      <c r="H2175" s="1">
        <v>45232</v>
      </c>
      <c r="I2175" t="s">
        <v>21</v>
      </c>
      <c r="J2175" t="s">
        <v>16</v>
      </c>
      <c r="K2175" s="2">
        <v>531.38</v>
      </c>
      <c r="L2175" t="s">
        <v>39</v>
      </c>
      <c r="M2175">
        <f>YEAR(Table1[[#This Row],[order_date]])</f>
        <v>2023</v>
      </c>
      <c r="N2175">
        <f>MONTH(Table1[[#This Row],[order_date]])</f>
        <v>10</v>
      </c>
      <c r="O2175" s="3">
        <f>Table1[[#This Row],[sales]]-Table1[[#This Row],[profit]]</f>
        <v>1779.5499999999997</v>
      </c>
      <c r="P2175" s="3">
        <f>Table1[[#This Row],[sales]]*Table1[[#This Row],[quantity]]</f>
        <v>18487.439999999999</v>
      </c>
      <c r="Q2175" s="9">
        <f>Table1[[#This Row],[delivery_date]]-Table1[[#This Row],[order_date]]</f>
        <v>5</v>
      </c>
    </row>
    <row r="2176" spans="1:17" x14ac:dyDescent="0.35">
      <c r="A2176" t="s">
        <v>2207</v>
      </c>
      <c r="B2176" t="s">
        <v>25</v>
      </c>
      <c r="C2176" t="s">
        <v>36</v>
      </c>
      <c r="D2176" s="2">
        <v>4774.7</v>
      </c>
      <c r="E2176">
        <v>0.41</v>
      </c>
      <c r="F2176">
        <v>7</v>
      </c>
      <c r="G2176" s="1">
        <v>44965</v>
      </c>
      <c r="H2176" s="1">
        <v>44971</v>
      </c>
      <c r="I2176" t="s">
        <v>21</v>
      </c>
      <c r="J2176" t="s">
        <v>16</v>
      </c>
      <c r="K2176" s="2">
        <v>623.91</v>
      </c>
      <c r="L2176" t="s">
        <v>48</v>
      </c>
      <c r="M2176">
        <f>YEAR(Table1[[#This Row],[order_date]])</f>
        <v>2023</v>
      </c>
      <c r="N2176">
        <f>MONTH(Table1[[#This Row],[order_date]])</f>
        <v>2</v>
      </c>
      <c r="O2176" s="3">
        <f>Table1[[#This Row],[sales]]-Table1[[#This Row],[profit]]</f>
        <v>4150.79</v>
      </c>
      <c r="P2176" s="3">
        <f>Table1[[#This Row],[sales]]*Table1[[#This Row],[quantity]]</f>
        <v>33422.9</v>
      </c>
      <c r="Q2176" s="9">
        <f>Table1[[#This Row],[delivery_date]]-Table1[[#This Row],[order_date]]</f>
        <v>6</v>
      </c>
    </row>
    <row r="2177" spans="1:17" x14ac:dyDescent="0.35">
      <c r="A2177" t="s">
        <v>2208</v>
      </c>
      <c r="B2177" t="s">
        <v>13</v>
      </c>
      <c r="C2177" t="s">
        <v>14</v>
      </c>
      <c r="D2177" s="2">
        <v>2430.85</v>
      </c>
      <c r="E2177">
        <v>0.28000000000000003</v>
      </c>
      <c r="F2177">
        <v>6</v>
      </c>
      <c r="G2177" s="1">
        <v>45517</v>
      </c>
      <c r="H2177" s="1">
        <v>45520</v>
      </c>
      <c r="I2177" t="s">
        <v>15</v>
      </c>
      <c r="J2177" t="s">
        <v>22</v>
      </c>
      <c r="K2177" s="2">
        <v>335.53</v>
      </c>
      <c r="L2177" t="s">
        <v>48</v>
      </c>
      <c r="M2177">
        <f>YEAR(Table1[[#This Row],[order_date]])</f>
        <v>2024</v>
      </c>
      <c r="N2177">
        <f>MONTH(Table1[[#This Row],[order_date]])</f>
        <v>8</v>
      </c>
      <c r="O2177" s="3">
        <f>Table1[[#This Row],[sales]]-Table1[[#This Row],[profit]]</f>
        <v>2095.3199999999997</v>
      </c>
      <c r="P2177" s="3">
        <f>Table1[[#This Row],[sales]]*Table1[[#This Row],[quantity]]</f>
        <v>14585.099999999999</v>
      </c>
      <c r="Q2177" s="9">
        <f>Table1[[#This Row],[delivery_date]]-Table1[[#This Row],[order_date]]</f>
        <v>3</v>
      </c>
    </row>
    <row r="2178" spans="1:17" x14ac:dyDescent="0.35">
      <c r="A2178" t="s">
        <v>2209</v>
      </c>
      <c r="B2178" t="s">
        <v>19</v>
      </c>
      <c r="C2178" t="s">
        <v>20</v>
      </c>
      <c r="D2178" s="2">
        <v>3774.51</v>
      </c>
      <c r="E2178">
        <v>0.49</v>
      </c>
      <c r="F2178">
        <v>7</v>
      </c>
      <c r="G2178" s="1">
        <v>45391</v>
      </c>
      <c r="H2178" s="1">
        <v>45392</v>
      </c>
      <c r="I2178" t="s">
        <v>15</v>
      </c>
      <c r="J2178" t="s">
        <v>22</v>
      </c>
      <c r="K2178" s="2">
        <v>504.44</v>
      </c>
      <c r="L2178" t="s">
        <v>28</v>
      </c>
      <c r="M2178">
        <f>YEAR(Table1[[#This Row],[order_date]])</f>
        <v>2024</v>
      </c>
      <c r="N2178">
        <f>MONTH(Table1[[#This Row],[order_date]])</f>
        <v>4</v>
      </c>
      <c r="O2178" s="3">
        <f>Table1[[#This Row],[sales]]-Table1[[#This Row],[profit]]</f>
        <v>3270.07</v>
      </c>
      <c r="P2178" s="3">
        <f>Table1[[#This Row],[sales]]*Table1[[#This Row],[quantity]]</f>
        <v>26421.57</v>
      </c>
      <c r="Q2178" s="9">
        <f>Table1[[#This Row],[delivery_date]]-Table1[[#This Row],[order_date]]</f>
        <v>1</v>
      </c>
    </row>
    <row r="2179" spans="1:17" x14ac:dyDescent="0.35">
      <c r="A2179" t="s">
        <v>2210</v>
      </c>
      <c r="B2179" t="s">
        <v>19</v>
      </c>
      <c r="C2179" t="s">
        <v>36</v>
      </c>
      <c r="D2179" s="2">
        <v>1584.22</v>
      </c>
      <c r="E2179">
        <v>0.11</v>
      </c>
      <c r="F2179">
        <v>1</v>
      </c>
      <c r="G2179" s="1">
        <v>45078</v>
      </c>
      <c r="H2179" s="1">
        <v>45083</v>
      </c>
      <c r="I2179" t="s">
        <v>31</v>
      </c>
      <c r="J2179" t="s">
        <v>22</v>
      </c>
      <c r="K2179" s="2">
        <v>269.39</v>
      </c>
      <c r="L2179" t="s">
        <v>23</v>
      </c>
      <c r="M2179">
        <f>YEAR(Table1[[#This Row],[order_date]])</f>
        <v>2023</v>
      </c>
      <c r="N2179">
        <f>MONTH(Table1[[#This Row],[order_date]])</f>
        <v>6</v>
      </c>
      <c r="O2179" s="3">
        <f>Table1[[#This Row],[sales]]-Table1[[#This Row],[profit]]</f>
        <v>1314.83</v>
      </c>
      <c r="P2179" s="3">
        <f>Table1[[#This Row],[sales]]*Table1[[#This Row],[quantity]]</f>
        <v>1584.22</v>
      </c>
      <c r="Q2179" s="9">
        <f>Table1[[#This Row],[delivery_date]]-Table1[[#This Row],[order_date]]</f>
        <v>5</v>
      </c>
    </row>
    <row r="2180" spans="1:17" x14ac:dyDescent="0.35">
      <c r="A2180" t="s">
        <v>2211</v>
      </c>
      <c r="B2180" t="s">
        <v>13</v>
      </c>
      <c r="C2180" t="s">
        <v>36</v>
      </c>
      <c r="D2180" s="2">
        <v>3918.6</v>
      </c>
      <c r="E2180">
        <v>0.36</v>
      </c>
      <c r="F2180">
        <v>8</v>
      </c>
      <c r="G2180" s="1">
        <v>45218</v>
      </c>
      <c r="H2180" s="1">
        <v>45221</v>
      </c>
      <c r="I2180" t="s">
        <v>21</v>
      </c>
      <c r="J2180" t="s">
        <v>27</v>
      </c>
      <c r="K2180" s="2">
        <v>284.37</v>
      </c>
      <c r="L2180" t="s">
        <v>28</v>
      </c>
      <c r="M2180">
        <f>YEAR(Table1[[#This Row],[order_date]])</f>
        <v>2023</v>
      </c>
      <c r="N2180">
        <f>MONTH(Table1[[#This Row],[order_date]])</f>
        <v>10</v>
      </c>
      <c r="O2180" s="3">
        <f>Table1[[#This Row],[sales]]-Table1[[#This Row],[profit]]</f>
        <v>3634.23</v>
      </c>
      <c r="P2180" s="3">
        <f>Table1[[#This Row],[sales]]*Table1[[#This Row],[quantity]]</f>
        <v>31348.799999999999</v>
      </c>
      <c r="Q2180" s="9">
        <f>Table1[[#This Row],[delivery_date]]-Table1[[#This Row],[order_date]]</f>
        <v>3</v>
      </c>
    </row>
    <row r="2181" spans="1:17" x14ac:dyDescent="0.35">
      <c r="A2181" t="s">
        <v>2212</v>
      </c>
      <c r="B2181" t="s">
        <v>19</v>
      </c>
      <c r="C2181" t="s">
        <v>20</v>
      </c>
      <c r="D2181" s="2">
        <v>1681.05</v>
      </c>
      <c r="E2181">
        <v>0.27</v>
      </c>
      <c r="F2181">
        <v>4</v>
      </c>
      <c r="G2181" s="1">
        <v>45442</v>
      </c>
      <c r="H2181" s="1">
        <v>45449</v>
      </c>
      <c r="I2181" t="s">
        <v>31</v>
      </c>
      <c r="J2181" t="s">
        <v>16</v>
      </c>
      <c r="K2181" s="2">
        <v>92.6</v>
      </c>
      <c r="L2181" t="s">
        <v>28</v>
      </c>
      <c r="M2181">
        <f>YEAR(Table1[[#This Row],[order_date]])</f>
        <v>2024</v>
      </c>
      <c r="N2181">
        <f>MONTH(Table1[[#This Row],[order_date]])</f>
        <v>5</v>
      </c>
      <c r="O2181" s="3">
        <f>Table1[[#This Row],[sales]]-Table1[[#This Row],[profit]]</f>
        <v>1588.45</v>
      </c>
      <c r="P2181" s="3">
        <f>Table1[[#This Row],[sales]]*Table1[[#This Row],[quantity]]</f>
        <v>6724.2</v>
      </c>
      <c r="Q2181" s="9">
        <f>Table1[[#This Row],[delivery_date]]-Table1[[#This Row],[order_date]]</f>
        <v>7</v>
      </c>
    </row>
    <row r="2182" spans="1:17" x14ac:dyDescent="0.35">
      <c r="A2182" t="s">
        <v>2213</v>
      </c>
      <c r="B2182" t="s">
        <v>19</v>
      </c>
      <c r="C2182" t="s">
        <v>33</v>
      </c>
      <c r="D2182" s="2">
        <v>2207.12</v>
      </c>
      <c r="E2182">
        <v>0.47</v>
      </c>
      <c r="F2182">
        <v>1</v>
      </c>
      <c r="G2182" s="1">
        <v>45631</v>
      </c>
      <c r="H2182" s="1">
        <v>45637</v>
      </c>
      <c r="I2182" t="s">
        <v>15</v>
      </c>
      <c r="J2182" t="s">
        <v>27</v>
      </c>
      <c r="K2182" s="2">
        <v>281.43</v>
      </c>
      <c r="L2182" t="s">
        <v>23</v>
      </c>
      <c r="M2182">
        <f>YEAR(Table1[[#This Row],[order_date]])</f>
        <v>2024</v>
      </c>
      <c r="N2182">
        <f>MONTH(Table1[[#This Row],[order_date]])</f>
        <v>12</v>
      </c>
      <c r="O2182" s="3">
        <f>Table1[[#This Row],[sales]]-Table1[[#This Row],[profit]]</f>
        <v>1925.6899999999998</v>
      </c>
      <c r="P2182" s="3">
        <f>Table1[[#This Row],[sales]]*Table1[[#This Row],[quantity]]</f>
        <v>2207.12</v>
      </c>
      <c r="Q2182" s="9">
        <f>Table1[[#This Row],[delivery_date]]-Table1[[#This Row],[order_date]]</f>
        <v>6</v>
      </c>
    </row>
    <row r="2183" spans="1:17" x14ac:dyDescent="0.35">
      <c r="A2183" t="s">
        <v>2214</v>
      </c>
      <c r="B2183" t="s">
        <v>25</v>
      </c>
      <c r="C2183" t="s">
        <v>36</v>
      </c>
      <c r="D2183" s="2">
        <v>2449.46</v>
      </c>
      <c r="E2183">
        <v>0.13</v>
      </c>
      <c r="F2183">
        <v>4</v>
      </c>
      <c r="G2183" s="1">
        <v>45540</v>
      </c>
      <c r="H2183" s="1">
        <v>45542</v>
      </c>
      <c r="I2183" t="s">
        <v>31</v>
      </c>
      <c r="J2183" t="s">
        <v>27</v>
      </c>
      <c r="K2183" s="2">
        <v>622.85</v>
      </c>
      <c r="L2183" t="s">
        <v>34</v>
      </c>
      <c r="M2183">
        <f>YEAR(Table1[[#This Row],[order_date]])</f>
        <v>2024</v>
      </c>
      <c r="N2183">
        <f>MONTH(Table1[[#This Row],[order_date]])</f>
        <v>9</v>
      </c>
      <c r="O2183" s="3">
        <f>Table1[[#This Row],[sales]]-Table1[[#This Row],[profit]]</f>
        <v>1826.6100000000001</v>
      </c>
      <c r="P2183" s="3">
        <f>Table1[[#This Row],[sales]]*Table1[[#This Row],[quantity]]</f>
        <v>9797.84</v>
      </c>
      <c r="Q2183" s="9">
        <f>Table1[[#This Row],[delivery_date]]-Table1[[#This Row],[order_date]]</f>
        <v>2</v>
      </c>
    </row>
    <row r="2184" spans="1:17" x14ac:dyDescent="0.35">
      <c r="A2184" t="s">
        <v>2215</v>
      </c>
      <c r="B2184" t="s">
        <v>13</v>
      </c>
      <c r="C2184" t="s">
        <v>33</v>
      </c>
      <c r="D2184" s="2">
        <v>4639.18</v>
      </c>
      <c r="E2184">
        <v>0.03</v>
      </c>
      <c r="F2184">
        <v>2</v>
      </c>
      <c r="G2184" s="1">
        <v>45622</v>
      </c>
      <c r="H2184" s="1">
        <v>45625</v>
      </c>
      <c r="I2184" t="s">
        <v>31</v>
      </c>
      <c r="J2184" t="s">
        <v>27</v>
      </c>
      <c r="K2184" s="2">
        <v>1239.24</v>
      </c>
      <c r="L2184" t="s">
        <v>48</v>
      </c>
      <c r="M2184">
        <f>YEAR(Table1[[#This Row],[order_date]])</f>
        <v>2024</v>
      </c>
      <c r="N2184">
        <f>MONTH(Table1[[#This Row],[order_date]])</f>
        <v>11</v>
      </c>
      <c r="O2184" s="3">
        <f>Table1[[#This Row],[sales]]-Table1[[#This Row],[profit]]</f>
        <v>3399.9400000000005</v>
      </c>
      <c r="P2184" s="3">
        <f>Table1[[#This Row],[sales]]*Table1[[#This Row],[quantity]]</f>
        <v>9278.36</v>
      </c>
      <c r="Q2184" s="9">
        <f>Table1[[#This Row],[delivery_date]]-Table1[[#This Row],[order_date]]</f>
        <v>3</v>
      </c>
    </row>
    <row r="2185" spans="1:17" x14ac:dyDescent="0.35">
      <c r="A2185" t="s">
        <v>2216</v>
      </c>
      <c r="B2185" t="s">
        <v>41</v>
      </c>
      <c r="C2185" t="s">
        <v>36</v>
      </c>
      <c r="D2185" s="2">
        <v>361.92</v>
      </c>
      <c r="E2185">
        <v>0.27</v>
      </c>
      <c r="F2185">
        <v>5</v>
      </c>
      <c r="G2185" s="1">
        <v>45523</v>
      </c>
      <c r="H2185" s="1">
        <v>45529</v>
      </c>
      <c r="I2185" t="s">
        <v>21</v>
      </c>
      <c r="J2185" t="s">
        <v>16</v>
      </c>
      <c r="K2185" s="2">
        <v>85.78</v>
      </c>
      <c r="L2185" t="s">
        <v>23</v>
      </c>
      <c r="M2185">
        <f>YEAR(Table1[[#This Row],[order_date]])</f>
        <v>2024</v>
      </c>
      <c r="N2185">
        <f>MONTH(Table1[[#This Row],[order_date]])</f>
        <v>8</v>
      </c>
      <c r="O2185" s="3">
        <f>Table1[[#This Row],[sales]]-Table1[[#This Row],[profit]]</f>
        <v>276.14</v>
      </c>
      <c r="P2185" s="3">
        <f>Table1[[#This Row],[sales]]*Table1[[#This Row],[quantity]]</f>
        <v>1809.6000000000001</v>
      </c>
      <c r="Q2185" s="9">
        <f>Table1[[#This Row],[delivery_date]]-Table1[[#This Row],[order_date]]</f>
        <v>6</v>
      </c>
    </row>
    <row r="2186" spans="1:17" x14ac:dyDescent="0.35">
      <c r="A2186" t="s">
        <v>2217</v>
      </c>
      <c r="B2186" t="s">
        <v>25</v>
      </c>
      <c r="C2186" t="s">
        <v>26</v>
      </c>
      <c r="D2186" s="2">
        <v>1064.6500000000001</v>
      </c>
      <c r="E2186">
        <v>0.26</v>
      </c>
      <c r="F2186">
        <v>1</v>
      </c>
      <c r="G2186" s="1">
        <v>45591</v>
      </c>
      <c r="H2186" s="1">
        <v>45593</v>
      </c>
      <c r="I2186" t="s">
        <v>21</v>
      </c>
      <c r="J2186" t="s">
        <v>16</v>
      </c>
      <c r="K2186" s="2">
        <v>102.32</v>
      </c>
      <c r="L2186" t="s">
        <v>28</v>
      </c>
      <c r="M2186">
        <f>YEAR(Table1[[#This Row],[order_date]])</f>
        <v>2024</v>
      </c>
      <c r="N2186">
        <f>MONTH(Table1[[#This Row],[order_date]])</f>
        <v>10</v>
      </c>
      <c r="O2186" s="3">
        <f>Table1[[#This Row],[sales]]-Table1[[#This Row],[profit]]</f>
        <v>962.33000000000015</v>
      </c>
      <c r="P2186" s="3">
        <f>Table1[[#This Row],[sales]]*Table1[[#This Row],[quantity]]</f>
        <v>1064.6500000000001</v>
      </c>
      <c r="Q2186" s="9">
        <f>Table1[[#This Row],[delivery_date]]-Table1[[#This Row],[order_date]]</f>
        <v>2</v>
      </c>
    </row>
    <row r="2187" spans="1:17" x14ac:dyDescent="0.35">
      <c r="A2187" t="s">
        <v>2218</v>
      </c>
      <c r="B2187" t="s">
        <v>13</v>
      </c>
      <c r="C2187" t="s">
        <v>14</v>
      </c>
      <c r="D2187" s="2">
        <v>3558.14</v>
      </c>
      <c r="E2187">
        <v>0.16</v>
      </c>
      <c r="F2187">
        <v>1</v>
      </c>
      <c r="G2187" s="1">
        <v>45488</v>
      </c>
      <c r="H2187" s="1">
        <v>45489</v>
      </c>
      <c r="I2187" t="s">
        <v>21</v>
      </c>
      <c r="J2187" t="s">
        <v>22</v>
      </c>
      <c r="K2187" s="2">
        <v>617.09</v>
      </c>
      <c r="L2187" t="s">
        <v>39</v>
      </c>
      <c r="M2187">
        <f>YEAR(Table1[[#This Row],[order_date]])</f>
        <v>2024</v>
      </c>
      <c r="N2187">
        <f>MONTH(Table1[[#This Row],[order_date]])</f>
        <v>7</v>
      </c>
      <c r="O2187" s="3">
        <f>Table1[[#This Row],[sales]]-Table1[[#This Row],[profit]]</f>
        <v>2941.0499999999997</v>
      </c>
      <c r="P2187" s="3">
        <f>Table1[[#This Row],[sales]]*Table1[[#This Row],[quantity]]</f>
        <v>3558.14</v>
      </c>
      <c r="Q2187" s="9">
        <f>Table1[[#This Row],[delivery_date]]-Table1[[#This Row],[order_date]]</f>
        <v>1</v>
      </c>
    </row>
    <row r="2188" spans="1:17" x14ac:dyDescent="0.35">
      <c r="A2188" t="s">
        <v>2219</v>
      </c>
      <c r="B2188" t="s">
        <v>25</v>
      </c>
      <c r="C2188" t="s">
        <v>36</v>
      </c>
      <c r="D2188" s="2">
        <v>2930.13</v>
      </c>
      <c r="E2188">
        <v>0.49</v>
      </c>
      <c r="F2188">
        <v>5</v>
      </c>
      <c r="G2188" s="1">
        <v>45274</v>
      </c>
      <c r="H2188" s="1">
        <v>45276</v>
      </c>
      <c r="I2188" t="s">
        <v>31</v>
      </c>
      <c r="J2188" t="s">
        <v>22</v>
      </c>
      <c r="K2188" s="2">
        <v>518.28</v>
      </c>
      <c r="L2188" t="s">
        <v>39</v>
      </c>
      <c r="M2188">
        <f>YEAR(Table1[[#This Row],[order_date]])</f>
        <v>2023</v>
      </c>
      <c r="N2188">
        <f>MONTH(Table1[[#This Row],[order_date]])</f>
        <v>12</v>
      </c>
      <c r="O2188" s="3">
        <f>Table1[[#This Row],[sales]]-Table1[[#This Row],[profit]]</f>
        <v>2411.8500000000004</v>
      </c>
      <c r="P2188" s="3">
        <f>Table1[[#This Row],[sales]]*Table1[[#This Row],[quantity]]</f>
        <v>14650.650000000001</v>
      </c>
      <c r="Q2188" s="9">
        <f>Table1[[#This Row],[delivery_date]]-Table1[[#This Row],[order_date]]</f>
        <v>2</v>
      </c>
    </row>
    <row r="2189" spans="1:17" x14ac:dyDescent="0.35">
      <c r="A2189" t="s">
        <v>2220</v>
      </c>
      <c r="B2189" t="s">
        <v>41</v>
      </c>
      <c r="C2189" t="s">
        <v>26</v>
      </c>
      <c r="D2189" s="2">
        <v>1332.5</v>
      </c>
      <c r="E2189">
        <v>0.03</v>
      </c>
      <c r="F2189">
        <v>2</v>
      </c>
      <c r="G2189" s="1">
        <v>45490</v>
      </c>
      <c r="H2189" s="1">
        <v>45494</v>
      </c>
      <c r="I2189" t="s">
        <v>31</v>
      </c>
      <c r="J2189" t="s">
        <v>27</v>
      </c>
      <c r="K2189" s="2">
        <v>130.47999999999999</v>
      </c>
      <c r="L2189" t="s">
        <v>34</v>
      </c>
      <c r="M2189">
        <f>YEAR(Table1[[#This Row],[order_date]])</f>
        <v>2024</v>
      </c>
      <c r="N2189">
        <f>MONTH(Table1[[#This Row],[order_date]])</f>
        <v>7</v>
      </c>
      <c r="O2189" s="3">
        <f>Table1[[#This Row],[sales]]-Table1[[#This Row],[profit]]</f>
        <v>1202.02</v>
      </c>
      <c r="P2189" s="3">
        <f>Table1[[#This Row],[sales]]*Table1[[#This Row],[quantity]]</f>
        <v>2665</v>
      </c>
      <c r="Q2189" s="9">
        <f>Table1[[#This Row],[delivery_date]]-Table1[[#This Row],[order_date]]</f>
        <v>4</v>
      </c>
    </row>
    <row r="2190" spans="1:17" x14ac:dyDescent="0.35">
      <c r="A2190" t="s">
        <v>2221</v>
      </c>
      <c r="B2190" t="s">
        <v>41</v>
      </c>
      <c r="C2190" t="s">
        <v>20</v>
      </c>
      <c r="D2190" s="2">
        <v>1517.08</v>
      </c>
      <c r="E2190">
        <v>0.28000000000000003</v>
      </c>
      <c r="F2190">
        <v>9</v>
      </c>
      <c r="G2190" s="1">
        <v>45188</v>
      </c>
      <c r="H2190" s="1">
        <v>45193</v>
      </c>
      <c r="I2190" t="s">
        <v>15</v>
      </c>
      <c r="J2190" t="s">
        <v>27</v>
      </c>
      <c r="K2190" s="2">
        <v>214.89</v>
      </c>
      <c r="L2190" t="s">
        <v>48</v>
      </c>
      <c r="M2190">
        <f>YEAR(Table1[[#This Row],[order_date]])</f>
        <v>2023</v>
      </c>
      <c r="N2190">
        <f>MONTH(Table1[[#This Row],[order_date]])</f>
        <v>9</v>
      </c>
      <c r="O2190" s="3">
        <f>Table1[[#This Row],[sales]]-Table1[[#This Row],[profit]]</f>
        <v>1302.19</v>
      </c>
      <c r="P2190" s="3">
        <f>Table1[[#This Row],[sales]]*Table1[[#This Row],[quantity]]</f>
        <v>13653.72</v>
      </c>
      <c r="Q2190" s="9">
        <f>Table1[[#This Row],[delivery_date]]-Table1[[#This Row],[order_date]]</f>
        <v>5</v>
      </c>
    </row>
    <row r="2191" spans="1:17" x14ac:dyDescent="0.35">
      <c r="A2191" t="s">
        <v>2222</v>
      </c>
      <c r="B2191" t="s">
        <v>13</v>
      </c>
      <c r="C2191" t="s">
        <v>26</v>
      </c>
      <c r="D2191" s="2">
        <v>1899.82</v>
      </c>
      <c r="E2191">
        <v>0.13</v>
      </c>
      <c r="F2191">
        <v>7</v>
      </c>
      <c r="G2191" s="1">
        <v>45228</v>
      </c>
      <c r="H2191" s="1">
        <v>45230</v>
      </c>
      <c r="I2191" t="s">
        <v>15</v>
      </c>
      <c r="J2191" t="s">
        <v>16</v>
      </c>
      <c r="K2191" s="2">
        <v>234.84</v>
      </c>
      <c r="L2191" t="s">
        <v>17</v>
      </c>
      <c r="M2191">
        <f>YEAR(Table1[[#This Row],[order_date]])</f>
        <v>2023</v>
      </c>
      <c r="N2191">
        <f>MONTH(Table1[[#This Row],[order_date]])</f>
        <v>10</v>
      </c>
      <c r="O2191" s="3">
        <f>Table1[[#This Row],[sales]]-Table1[[#This Row],[profit]]</f>
        <v>1664.98</v>
      </c>
      <c r="P2191" s="3">
        <f>Table1[[#This Row],[sales]]*Table1[[#This Row],[quantity]]</f>
        <v>13298.74</v>
      </c>
      <c r="Q2191" s="9">
        <f>Table1[[#This Row],[delivery_date]]-Table1[[#This Row],[order_date]]</f>
        <v>2</v>
      </c>
    </row>
    <row r="2192" spans="1:17" x14ac:dyDescent="0.35">
      <c r="A2192" t="s">
        <v>2223</v>
      </c>
      <c r="B2192" t="s">
        <v>41</v>
      </c>
      <c r="C2192" t="s">
        <v>20</v>
      </c>
      <c r="D2192" s="2">
        <v>2306.6999999999998</v>
      </c>
      <c r="E2192">
        <v>0</v>
      </c>
      <c r="F2192">
        <v>4</v>
      </c>
      <c r="G2192" s="1">
        <v>45636</v>
      </c>
      <c r="H2192" s="1">
        <v>45641</v>
      </c>
      <c r="I2192" t="s">
        <v>15</v>
      </c>
      <c r="J2192" t="s">
        <v>27</v>
      </c>
      <c r="K2192" s="2">
        <v>261.27</v>
      </c>
      <c r="L2192" t="s">
        <v>17</v>
      </c>
      <c r="M2192">
        <f>YEAR(Table1[[#This Row],[order_date]])</f>
        <v>2024</v>
      </c>
      <c r="N2192">
        <f>MONTH(Table1[[#This Row],[order_date]])</f>
        <v>12</v>
      </c>
      <c r="O2192" s="3">
        <f>Table1[[#This Row],[sales]]-Table1[[#This Row],[profit]]</f>
        <v>2045.4299999999998</v>
      </c>
      <c r="P2192" s="3">
        <f>Table1[[#This Row],[sales]]*Table1[[#This Row],[quantity]]</f>
        <v>9226.7999999999993</v>
      </c>
      <c r="Q2192" s="9">
        <f>Table1[[#This Row],[delivery_date]]-Table1[[#This Row],[order_date]]</f>
        <v>5</v>
      </c>
    </row>
    <row r="2193" spans="1:17" x14ac:dyDescent="0.35">
      <c r="A2193" t="s">
        <v>2224</v>
      </c>
      <c r="B2193" t="s">
        <v>25</v>
      </c>
      <c r="C2193" t="s">
        <v>36</v>
      </c>
      <c r="D2193" s="2">
        <v>4108.33</v>
      </c>
      <c r="E2193">
        <v>0.49</v>
      </c>
      <c r="F2193">
        <v>7</v>
      </c>
      <c r="G2193" s="1">
        <v>45652</v>
      </c>
      <c r="H2193" s="1">
        <v>45658</v>
      </c>
      <c r="I2193" t="s">
        <v>15</v>
      </c>
      <c r="J2193" t="s">
        <v>27</v>
      </c>
      <c r="K2193" s="2">
        <v>622.63</v>
      </c>
      <c r="L2193" t="s">
        <v>48</v>
      </c>
      <c r="M2193">
        <f>YEAR(Table1[[#This Row],[order_date]])</f>
        <v>2024</v>
      </c>
      <c r="N2193">
        <f>MONTH(Table1[[#This Row],[order_date]])</f>
        <v>12</v>
      </c>
      <c r="O2193" s="3">
        <f>Table1[[#This Row],[sales]]-Table1[[#This Row],[profit]]</f>
        <v>3485.7</v>
      </c>
      <c r="P2193" s="3">
        <f>Table1[[#This Row],[sales]]*Table1[[#This Row],[quantity]]</f>
        <v>28758.309999999998</v>
      </c>
      <c r="Q2193" s="9">
        <f>Table1[[#This Row],[delivery_date]]-Table1[[#This Row],[order_date]]</f>
        <v>6</v>
      </c>
    </row>
    <row r="2194" spans="1:17" x14ac:dyDescent="0.35">
      <c r="A2194" t="s">
        <v>2225</v>
      </c>
      <c r="B2194" t="s">
        <v>41</v>
      </c>
      <c r="C2194" t="s">
        <v>20</v>
      </c>
      <c r="D2194" s="2">
        <v>167.7</v>
      </c>
      <c r="E2194">
        <v>0.24</v>
      </c>
      <c r="F2194">
        <v>8</v>
      </c>
      <c r="G2194" s="1">
        <v>45556</v>
      </c>
      <c r="H2194" s="1">
        <v>45558</v>
      </c>
      <c r="I2194" t="s">
        <v>15</v>
      </c>
      <c r="J2194" t="s">
        <v>22</v>
      </c>
      <c r="K2194" s="2">
        <v>21.72</v>
      </c>
      <c r="L2194" t="s">
        <v>17</v>
      </c>
      <c r="M2194">
        <f>YEAR(Table1[[#This Row],[order_date]])</f>
        <v>2024</v>
      </c>
      <c r="N2194">
        <f>MONTH(Table1[[#This Row],[order_date]])</f>
        <v>9</v>
      </c>
      <c r="O2194" s="3">
        <f>Table1[[#This Row],[sales]]-Table1[[#This Row],[profit]]</f>
        <v>145.97999999999999</v>
      </c>
      <c r="P2194" s="3">
        <f>Table1[[#This Row],[sales]]*Table1[[#This Row],[quantity]]</f>
        <v>1341.6</v>
      </c>
      <c r="Q2194" s="9">
        <f>Table1[[#This Row],[delivery_date]]-Table1[[#This Row],[order_date]]</f>
        <v>2</v>
      </c>
    </row>
    <row r="2195" spans="1:17" x14ac:dyDescent="0.35">
      <c r="A2195" t="s">
        <v>2226</v>
      </c>
      <c r="B2195" t="s">
        <v>25</v>
      </c>
      <c r="C2195" t="s">
        <v>26</v>
      </c>
      <c r="D2195" s="2">
        <v>4500.3</v>
      </c>
      <c r="E2195">
        <v>0.43</v>
      </c>
      <c r="F2195">
        <v>8</v>
      </c>
      <c r="G2195" s="1">
        <v>45371</v>
      </c>
      <c r="H2195" s="1">
        <v>45377</v>
      </c>
      <c r="I2195" t="s">
        <v>15</v>
      </c>
      <c r="J2195" t="s">
        <v>22</v>
      </c>
      <c r="K2195" s="2">
        <v>1269.6400000000001</v>
      </c>
      <c r="L2195" t="s">
        <v>48</v>
      </c>
      <c r="M2195">
        <f>YEAR(Table1[[#This Row],[order_date]])</f>
        <v>2024</v>
      </c>
      <c r="N2195">
        <f>MONTH(Table1[[#This Row],[order_date]])</f>
        <v>3</v>
      </c>
      <c r="O2195" s="3">
        <f>Table1[[#This Row],[sales]]-Table1[[#This Row],[profit]]</f>
        <v>3230.66</v>
      </c>
      <c r="P2195" s="3">
        <f>Table1[[#This Row],[sales]]*Table1[[#This Row],[quantity]]</f>
        <v>36002.400000000001</v>
      </c>
      <c r="Q2195" s="9">
        <f>Table1[[#This Row],[delivery_date]]-Table1[[#This Row],[order_date]]</f>
        <v>6</v>
      </c>
    </row>
    <row r="2196" spans="1:17" x14ac:dyDescent="0.35">
      <c r="A2196" t="s">
        <v>2227</v>
      </c>
      <c r="B2196" t="s">
        <v>25</v>
      </c>
      <c r="C2196" t="s">
        <v>14</v>
      </c>
      <c r="D2196" s="2">
        <v>2123.83</v>
      </c>
      <c r="E2196">
        <v>0.42</v>
      </c>
      <c r="F2196">
        <v>8</v>
      </c>
      <c r="G2196" s="1">
        <v>45215</v>
      </c>
      <c r="H2196" s="1">
        <v>45216</v>
      </c>
      <c r="I2196" t="s">
        <v>15</v>
      </c>
      <c r="J2196" t="s">
        <v>22</v>
      </c>
      <c r="K2196" s="2">
        <v>440.61</v>
      </c>
      <c r="L2196" t="s">
        <v>39</v>
      </c>
      <c r="M2196">
        <f>YEAR(Table1[[#This Row],[order_date]])</f>
        <v>2023</v>
      </c>
      <c r="N2196">
        <f>MONTH(Table1[[#This Row],[order_date]])</f>
        <v>10</v>
      </c>
      <c r="O2196" s="3">
        <f>Table1[[#This Row],[sales]]-Table1[[#This Row],[profit]]</f>
        <v>1683.2199999999998</v>
      </c>
      <c r="P2196" s="3">
        <f>Table1[[#This Row],[sales]]*Table1[[#This Row],[quantity]]</f>
        <v>16990.64</v>
      </c>
      <c r="Q2196" s="9">
        <f>Table1[[#This Row],[delivery_date]]-Table1[[#This Row],[order_date]]</f>
        <v>1</v>
      </c>
    </row>
    <row r="2197" spans="1:17" x14ac:dyDescent="0.35">
      <c r="A2197" t="s">
        <v>2228</v>
      </c>
      <c r="B2197" t="s">
        <v>41</v>
      </c>
      <c r="C2197" t="s">
        <v>33</v>
      </c>
      <c r="D2197" s="2">
        <v>1229.44</v>
      </c>
      <c r="E2197">
        <v>0.41</v>
      </c>
      <c r="F2197">
        <v>5</v>
      </c>
      <c r="G2197" s="1">
        <v>45307</v>
      </c>
      <c r="H2197" s="1">
        <v>45310</v>
      </c>
      <c r="I2197" t="s">
        <v>21</v>
      </c>
      <c r="J2197" t="s">
        <v>16</v>
      </c>
      <c r="K2197" s="2">
        <v>240.08</v>
      </c>
      <c r="L2197" t="s">
        <v>34</v>
      </c>
      <c r="M2197">
        <f>YEAR(Table1[[#This Row],[order_date]])</f>
        <v>2024</v>
      </c>
      <c r="N2197">
        <f>MONTH(Table1[[#This Row],[order_date]])</f>
        <v>1</v>
      </c>
      <c r="O2197" s="3">
        <f>Table1[[#This Row],[sales]]-Table1[[#This Row],[profit]]</f>
        <v>989.36</v>
      </c>
      <c r="P2197" s="3">
        <f>Table1[[#This Row],[sales]]*Table1[[#This Row],[quantity]]</f>
        <v>6147.2000000000007</v>
      </c>
      <c r="Q2197" s="9">
        <f>Table1[[#This Row],[delivery_date]]-Table1[[#This Row],[order_date]]</f>
        <v>3</v>
      </c>
    </row>
    <row r="2198" spans="1:17" x14ac:dyDescent="0.35">
      <c r="A2198" t="s">
        <v>2229</v>
      </c>
      <c r="B2198" t="s">
        <v>13</v>
      </c>
      <c r="C2198" t="s">
        <v>33</v>
      </c>
      <c r="D2198" s="2">
        <v>2591.2199999999998</v>
      </c>
      <c r="E2198">
        <v>0.23</v>
      </c>
      <c r="F2198">
        <v>7</v>
      </c>
      <c r="G2198" s="1">
        <v>45322</v>
      </c>
      <c r="H2198" s="1">
        <v>45328</v>
      </c>
      <c r="I2198" t="s">
        <v>15</v>
      </c>
      <c r="J2198" t="s">
        <v>27</v>
      </c>
      <c r="K2198" s="2">
        <v>400.23</v>
      </c>
      <c r="L2198" t="s">
        <v>39</v>
      </c>
      <c r="M2198">
        <f>YEAR(Table1[[#This Row],[order_date]])</f>
        <v>2024</v>
      </c>
      <c r="N2198">
        <f>MONTH(Table1[[#This Row],[order_date]])</f>
        <v>1</v>
      </c>
      <c r="O2198" s="3">
        <f>Table1[[#This Row],[sales]]-Table1[[#This Row],[profit]]</f>
        <v>2190.9899999999998</v>
      </c>
      <c r="P2198" s="3">
        <f>Table1[[#This Row],[sales]]*Table1[[#This Row],[quantity]]</f>
        <v>18138.539999999997</v>
      </c>
      <c r="Q2198" s="9">
        <f>Table1[[#This Row],[delivery_date]]-Table1[[#This Row],[order_date]]</f>
        <v>6</v>
      </c>
    </row>
    <row r="2199" spans="1:17" x14ac:dyDescent="0.35">
      <c r="A2199" t="s">
        <v>2230</v>
      </c>
      <c r="B2199" t="s">
        <v>19</v>
      </c>
      <c r="C2199" t="s">
        <v>14</v>
      </c>
      <c r="D2199" s="2">
        <v>3332.38</v>
      </c>
      <c r="E2199">
        <v>0.45</v>
      </c>
      <c r="F2199">
        <v>7</v>
      </c>
      <c r="G2199" s="1">
        <v>45213</v>
      </c>
      <c r="H2199" s="1">
        <v>45215</v>
      </c>
      <c r="I2199" t="s">
        <v>31</v>
      </c>
      <c r="J2199" t="s">
        <v>16</v>
      </c>
      <c r="K2199" s="2">
        <v>545.49</v>
      </c>
      <c r="L2199" t="s">
        <v>28</v>
      </c>
      <c r="M2199">
        <f>YEAR(Table1[[#This Row],[order_date]])</f>
        <v>2023</v>
      </c>
      <c r="N2199">
        <f>MONTH(Table1[[#This Row],[order_date]])</f>
        <v>10</v>
      </c>
      <c r="O2199" s="3">
        <f>Table1[[#This Row],[sales]]-Table1[[#This Row],[profit]]</f>
        <v>2786.8900000000003</v>
      </c>
      <c r="P2199" s="3">
        <f>Table1[[#This Row],[sales]]*Table1[[#This Row],[quantity]]</f>
        <v>23326.66</v>
      </c>
      <c r="Q2199" s="9">
        <f>Table1[[#This Row],[delivery_date]]-Table1[[#This Row],[order_date]]</f>
        <v>2</v>
      </c>
    </row>
    <row r="2200" spans="1:17" x14ac:dyDescent="0.35">
      <c r="A2200" t="s">
        <v>2231</v>
      </c>
      <c r="B2200" t="s">
        <v>41</v>
      </c>
      <c r="C2200" t="s">
        <v>33</v>
      </c>
      <c r="D2200" s="2">
        <v>319.29000000000002</v>
      </c>
      <c r="E2200">
        <v>0.18</v>
      </c>
      <c r="F2200">
        <v>2</v>
      </c>
      <c r="G2200" s="1">
        <v>45472</v>
      </c>
      <c r="H2200" s="1">
        <v>45479</v>
      </c>
      <c r="I2200" t="s">
        <v>31</v>
      </c>
      <c r="J2200" t="s">
        <v>22</v>
      </c>
      <c r="K2200" s="2">
        <v>51.94</v>
      </c>
      <c r="L2200" t="s">
        <v>28</v>
      </c>
      <c r="M2200">
        <f>YEAR(Table1[[#This Row],[order_date]])</f>
        <v>2024</v>
      </c>
      <c r="N2200">
        <f>MONTH(Table1[[#This Row],[order_date]])</f>
        <v>6</v>
      </c>
      <c r="O2200" s="3">
        <f>Table1[[#This Row],[sales]]-Table1[[#This Row],[profit]]</f>
        <v>267.35000000000002</v>
      </c>
      <c r="P2200" s="3">
        <f>Table1[[#This Row],[sales]]*Table1[[#This Row],[quantity]]</f>
        <v>638.58000000000004</v>
      </c>
      <c r="Q2200" s="9">
        <f>Table1[[#This Row],[delivery_date]]-Table1[[#This Row],[order_date]]</f>
        <v>7</v>
      </c>
    </row>
    <row r="2201" spans="1:17" x14ac:dyDescent="0.35">
      <c r="A2201" t="s">
        <v>2232</v>
      </c>
      <c r="B2201" t="s">
        <v>25</v>
      </c>
      <c r="C2201" t="s">
        <v>36</v>
      </c>
      <c r="D2201" s="2">
        <v>3607.31</v>
      </c>
      <c r="E2201">
        <v>0.2</v>
      </c>
      <c r="F2201">
        <v>3</v>
      </c>
      <c r="G2201" s="1">
        <v>44958</v>
      </c>
      <c r="H2201" s="1">
        <v>44959</v>
      </c>
      <c r="I2201" t="s">
        <v>31</v>
      </c>
      <c r="J2201" t="s">
        <v>27</v>
      </c>
      <c r="K2201" s="2">
        <v>196.17</v>
      </c>
      <c r="L2201" t="s">
        <v>23</v>
      </c>
      <c r="M2201">
        <f>YEAR(Table1[[#This Row],[order_date]])</f>
        <v>2023</v>
      </c>
      <c r="N2201">
        <f>MONTH(Table1[[#This Row],[order_date]])</f>
        <v>2</v>
      </c>
      <c r="O2201" s="3">
        <f>Table1[[#This Row],[sales]]-Table1[[#This Row],[profit]]</f>
        <v>3411.14</v>
      </c>
      <c r="P2201" s="3">
        <f>Table1[[#This Row],[sales]]*Table1[[#This Row],[quantity]]</f>
        <v>10821.93</v>
      </c>
      <c r="Q2201" s="9">
        <f>Table1[[#This Row],[delivery_date]]-Table1[[#This Row],[order_date]]</f>
        <v>1</v>
      </c>
    </row>
    <row r="2202" spans="1:17" x14ac:dyDescent="0.35">
      <c r="A2202" t="s">
        <v>2233</v>
      </c>
      <c r="B2202" t="s">
        <v>25</v>
      </c>
      <c r="C2202" t="s">
        <v>36</v>
      </c>
      <c r="D2202" s="2">
        <v>3827.73</v>
      </c>
      <c r="E2202">
        <v>0.13</v>
      </c>
      <c r="F2202">
        <v>2</v>
      </c>
      <c r="G2202" s="1">
        <v>45461</v>
      </c>
      <c r="H2202" s="1">
        <v>45463</v>
      </c>
      <c r="I2202" t="s">
        <v>21</v>
      </c>
      <c r="J2202" t="s">
        <v>22</v>
      </c>
      <c r="K2202" s="2">
        <v>1108.0899999999999</v>
      </c>
      <c r="L2202" t="s">
        <v>34</v>
      </c>
      <c r="M2202">
        <f>YEAR(Table1[[#This Row],[order_date]])</f>
        <v>2024</v>
      </c>
      <c r="N2202">
        <f>MONTH(Table1[[#This Row],[order_date]])</f>
        <v>6</v>
      </c>
      <c r="O2202" s="3">
        <f>Table1[[#This Row],[sales]]-Table1[[#This Row],[profit]]</f>
        <v>2719.6400000000003</v>
      </c>
      <c r="P2202" s="3">
        <f>Table1[[#This Row],[sales]]*Table1[[#This Row],[quantity]]</f>
        <v>7655.46</v>
      </c>
      <c r="Q2202" s="9">
        <f>Table1[[#This Row],[delivery_date]]-Table1[[#This Row],[order_date]]</f>
        <v>2</v>
      </c>
    </row>
    <row r="2203" spans="1:17" x14ac:dyDescent="0.35">
      <c r="A2203" t="s">
        <v>2234</v>
      </c>
      <c r="B2203" t="s">
        <v>41</v>
      </c>
      <c r="C2203" t="s">
        <v>26</v>
      </c>
      <c r="D2203" s="2">
        <v>914.29</v>
      </c>
      <c r="E2203">
        <v>0.22</v>
      </c>
      <c r="F2203">
        <v>3</v>
      </c>
      <c r="G2203" s="1">
        <v>45540</v>
      </c>
      <c r="H2203" s="1">
        <v>45544</v>
      </c>
      <c r="I2203" t="s">
        <v>31</v>
      </c>
      <c r="J2203" t="s">
        <v>27</v>
      </c>
      <c r="K2203" s="2">
        <v>209.39</v>
      </c>
      <c r="L2203" t="s">
        <v>34</v>
      </c>
      <c r="M2203">
        <f>YEAR(Table1[[#This Row],[order_date]])</f>
        <v>2024</v>
      </c>
      <c r="N2203">
        <f>MONTH(Table1[[#This Row],[order_date]])</f>
        <v>9</v>
      </c>
      <c r="O2203" s="3">
        <f>Table1[[#This Row],[sales]]-Table1[[#This Row],[profit]]</f>
        <v>704.9</v>
      </c>
      <c r="P2203" s="3">
        <f>Table1[[#This Row],[sales]]*Table1[[#This Row],[quantity]]</f>
        <v>2742.87</v>
      </c>
      <c r="Q2203" s="9">
        <f>Table1[[#This Row],[delivery_date]]-Table1[[#This Row],[order_date]]</f>
        <v>4</v>
      </c>
    </row>
    <row r="2204" spans="1:17" x14ac:dyDescent="0.35">
      <c r="A2204" t="s">
        <v>2235</v>
      </c>
      <c r="B2204" t="s">
        <v>13</v>
      </c>
      <c r="C2204" t="s">
        <v>26</v>
      </c>
      <c r="D2204" s="2">
        <v>922.62</v>
      </c>
      <c r="E2204">
        <v>0.49</v>
      </c>
      <c r="F2204">
        <v>9</v>
      </c>
      <c r="G2204" s="1">
        <v>45507</v>
      </c>
      <c r="H2204" s="1">
        <v>45512</v>
      </c>
      <c r="I2204" t="s">
        <v>31</v>
      </c>
      <c r="J2204" t="s">
        <v>22</v>
      </c>
      <c r="K2204" s="2">
        <v>172.37</v>
      </c>
      <c r="L2204" t="s">
        <v>34</v>
      </c>
      <c r="M2204">
        <f>YEAR(Table1[[#This Row],[order_date]])</f>
        <v>2024</v>
      </c>
      <c r="N2204">
        <f>MONTH(Table1[[#This Row],[order_date]])</f>
        <v>8</v>
      </c>
      <c r="O2204" s="3">
        <f>Table1[[#This Row],[sales]]-Table1[[#This Row],[profit]]</f>
        <v>750.25</v>
      </c>
      <c r="P2204" s="3">
        <f>Table1[[#This Row],[sales]]*Table1[[#This Row],[quantity]]</f>
        <v>8303.58</v>
      </c>
      <c r="Q2204" s="9">
        <f>Table1[[#This Row],[delivery_date]]-Table1[[#This Row],[order_date]]</f>
        <v>5</v>
      </c>
    </row>
    <row r="2205" spans="1:17" x14ac:dyDescent="0.35">
      <c r="A2205" t="s">
        <v>2236</v>
      </c>
      <c r="B2205" t="s">
        <v>13</v>
      </c>
      <c r="C2205" t="s">
        <v>20</v>
      </c>
      <c r="D2205" s="2">
        <v>1098.54</v>
      </c>
      <c r="E2205">
        <v>0.28999999999999998</v>
      </c>
      <c r="F2205">
        <v>7</v>
      </c>
      <c r="G2205" s="1">
        <v>45478</v>
      </c>
      <c r="H2205" s="1">
        <v>45480</v>
      </c>
      <c r="I2205" t="s">
        <v>21</v>
      </c>
      <c r="J2205" t="s">
        <v>16</v>
      </c>
      <c r="K2205" s="2">
        <v>119.88</v>
      </c>
      <c r="L2205" t="s">
        <v>39</v>
      </c>
      <c r="M2205">
        <f>YEAR(Table1[[#This Row],[order_date]])</f>
        <v>2024</v>
      </c>
      <c r="N2205">
        <f>MONTH(Table1[[#This Row],[order_date]])</f>
        <v>7</v>
      </c>
      <c r="O2205" s="3">
        <f>Table1[[#This Row],[sales]]-Table1[[#This Row],[profit]]</f>
        <v>978.66</v>
      </c>
      <c r="P2205" s="3">
        <f>Table1[[#This Row],[sales]]*Table1[[#This Row],[quantity]]</f>
        <v>7689.78</v>
      </c>
      <c r="Q2205" s="9">
        <f>Table1[[#This Row],[delivery_date]]-Table1[[#This Row],[order_date]]</f>
        <v>2</v>
      </c>
    </row>
    <row r="2206" spans="1:17" x14ac:dyDescent="0.35">
      <c r="A2206" t="s">
        <v>2237</v>
      </c>
      <c r="B2206" t="s">
        <v>25</v>
      </c>
      <c r="C2206" t="s">
        <v>26</v>
      </c>
      <c r="D2206" s="2">
        <v>4003.48</v>
      </c>
      <c r="E2206">
        <v>0.42</v>
      </c>
      <c r="F2206">
        <v>4</v>
      </c>
      <c r="G2206" s="1">
        <v>45305</v>
      </c>
      <c r="H2206" s="1">
        <v>45306</v>
      </c>
      <c r="I2206" t="s">
        <v>31</v>
      </c>
      <c r="J2206" t="s">
        <v>16</v>
      </c>
      <c r="K2206" s="2">
        <v>204.51</v>
      </c>
      <c r="L2206" t="s">
        <v>34</v>
      </c>
      <c r="M2206">
        <f>YEAR(Table1[[#This Row],[order_date]])</f>
        <v>2024</v>
      </c>
      <c r="N2206">
        <f>MONTH(Table1[[#This Row],[order_date]])</f>
        <v>1</v>
      </c>
      <c r="O2206" s="3">
        <f>Table1[[#This Row],[sales]]-Table1[[#This Row],[profit]]</f>
        <v>3798.9700000000003</v>
      </c>
      <c r="P2206" s="3">
        <f>Table1[[#This Row],[sales]]*Table1[[#This Row],[quantity]]</f>
        <v>16013.92</v>
      </c>
      <c r="Q2206" s="9">
        <f>Table1[[#This Row],[delivery_date]]-Table1[[#This Row],[order_date]]</f>
        <v>1</v>
      </c>
    </row>
    <row r="2207" spans="1:17" x14ac:dyDescent="0.35">
      <c r="A2207" t="s">
        <v>2238</v>
      </c>
      <c r="B2207" t="s">
        <v>25</v>
      </c>
      <c r="C2207" t="s">
        <v>36</v>
      </c>
      <c r="D2207" s="2">
        <v>1432.81</v>
      </c>
      <c r="E2207">
        <v>0.13</v>
      </c>
      <c r="F2207">
        <v>8</v>
      </c>
      <c r="G2207" s="1">
        <v>44957</v>
      </c>
      <c r="H2207" s="1">
        <v>44958</v>
      </c>
      <c r="I2207" t="s">
        <v>21</v>
      </c>
      <c r="J2207" t="s">
        <v>27</v>
      </c>
      <c r="K2207" s="2">
        <v>171.35</v>
      </c>
      <c r="L2207" t="s">
        <v>39</v>
      </c>
      <c r="M2207">
        <f>YEAR(Table1[[#This Row],[order_date]])</f>
        <v>2023</v>
      </c>
      <c r="N2207">
        <f>MONTH(Table1[[#This Row],[order_date]])</f>
        <v>1</v>
      </c>
      <c r="O2207" s="3">
        <f>Table1[[#This Row],[sales]]-Table1[[#This Row],[profit]]</f>
        <v>1261.46</v>
      </c>
      <c r="P2207" s="3">
        <f>Table1[[#This Row],[sales]]*Table1[[#This Row],[quantity]]</f>
        <v>11462.48</v>
      </c>
      <c r="Q2207" s="9">
        <f>Table1[[#This Row],[delivery_date]]-Table1[[#This Row],[order_date]]</f>
        <v>1</v>
      </c>
    </row>
    <row r="2208" spans="1:17" x14ac:dyDescent="0.35">
      <c r="A2208" t="s">
        <v>2239</v>
      </c>
      <c r="B2208" t="s">
        <v>13</v>
      </c>
      <c r="C2208" t="s">
        <v>26</v>
      </c>
      <c r="D2208" s="2">
        <v>4000.09</v>
      </c>
      <c r="E2208">
        <v>0.48</v>
      </c>
      <c r="F2208">
        <v>7</v>
      </c>
      <c r="G2208" s="1">
        <v>45322</v>
      </c>
      <c r="H2208" s="1">
        <v>45325</v>
      </c>
      <c r="I2208" t="s">
        <v>31</v>
      </c>
      <c r="J2208" t="s">
        <v>22</v>
      </c>
      <c r="K2208" s="2">
        <v>982.27</v>
      </c>
      <c r="L2208" t="s">
        <v>23</v>
      </c>
      <c r="M2208">
        <f>YEAR(Table1[[#This Row],[order_date]])</f>
        <v>2024</v>
      </c>
      <c r="N2208">
        <f>MONTH(Table1[[#This Row],[order_date]])</f>
        <v>1</v>
      </c>
      <c r="O2208" s="3">
        <f>Table1[[#This Row],[sales]]-Table1[[#This Row],[profit]]</f>
        <v>3017.82</v>
      </c>
      <c r="P2208" s="3">
        <f>Table1[[#This Row],[sales]]*Table1[[#This Row],[quantity]]</f>
        <v>28000.63</v>
      </c>
      <c r="Q2208" s="9">
        <f>Table1[[#This Row],[delivery_date]]-Table1[[#This Row],[order_date]]</f>
        <v>3</v>
      </c>
    </row>
    <row r="2209" spans="1:17" x14ac:dyDescent="0.35">
      <c r="A2209" t="s">
        <v>2240</v>
      </c>
      <c r="B2209" t="s">
        <v>19</v>
      </c>
      <c r="C2209" t="s">
        <v>33</v>
      </c>
      <c r="D2209" s="2">
        <v>2748.57</v>
      </c>
      <c r="E2209">
        <v>0.01</v>
      </c>
      <c r="F2209">
        <v>6</v>
      </c>
      <c r="G2209" s="1">
        <v>45224</v>
      </c>
      <c r="H2209" s="1">
        <v>45229</v>
      </c>
      <c r="I2209" t="s">
        <v>31</v>
      </c>
      <c r="J2209" t="s">
        <v>22</v>
      </c>
      <c r="K2209" s="2">
        <v>804.81</v>
      </c>
      <c r="L2209" t="s">
        <v>23</v>
      </c>
      <c r="M2209">
        <f>YEAR(Table1[[#This Row],[order_date]])</f>
        <v>2023</v>
      </c>
      <c r="N2209">
        <f>MONTH(Table1[[#This Row],[order_date]])</f>
        <v>10</v>
      </c>
      <c r="O2209" s="3">
        <f>Table1[[#This Row],[sales]]-Table1[[#This Row],[profit]]</f>
        <v>1943.7600000000002</v>
      </c>
      <c r="P2209" s="3">
        <f>Table1[[#This Row],[sales]]*Table1[[#This Row],[quantity]]</f>
        <v>16491.420000000002</v>
      </c>
      <c r="Q2209" s="9">
        <f>Table1[[#This Row],[delivery_date]]-Table1[[#This Row],[order_date]]</f>
        <v>5</v>
      </c>
    </row>
    <row r="2210" spans="1:17" x14ac:dyDescent="0.35">
      <c r="A2210" t="s">
        <v>2241</v>
      </c>
      <c r="B2210" t="s">
        <v>41</v>
      </c>
      <c r="C2210" t="s">
        <v>20</v>
      </c>
      <c r="D2210" s="2">
        <v>3859.14</v>
      </c>
      <c r="E2210">
        <v>0.47</v>
      </c>
      <c r="F2210">
        <v>4</v>
      </c>
      <c r="G2210" s="1">
        <v>45196</v>
      </c>
      <c r="H2210" s="1">
        <v>45202</v>
      </c>
      <c r="I2210" t="s">
        <v>15</v>
      </c>
      <c r="J2210" t="s">
        <v>22</v>
      </c>
      <c r="K2210" s="2">
        <v>926.1</v>
      </c>
      <c r="L2210" t="s">
        <v>28</v>
      </c>
      <c r="M2210">
        <f>YEAR(Table1[[#This Row],[order_date]])</f>
        <v>2023</v>
      </c>
      <c r="N2210">
        <f>MONTH(Table1[[#This Row],[order_date]])</f>
        <v>9</v>
      </c>
      <c r="O2210" s="3">
        <f>Table1[[#This Row],[sales]]-Table1[[#This Row],[profit]]</f>
        <v>2933.04</v>
      </c>
      <c r="P2210" s="3">
        <f>Table1[[#This Row],[sales]]*Table1[[#This Row],[quantity]]</f>
        <v>15436.56</v>
      </c>
      <c r="Q2210" s="9">
        <f>Table1[[#This Row],[delivery_date]]-Table1[[#This Row],[order_date]]</f>
        <v>6</v>
      </c>
    </row>
    <row r="2211" spans="1:17" x14ac:dyDescent="0.35">
      <c r="A2211" t="s">
        <v>2242</v>
      </c>
      <c r="B2211" t="s">
        <v>25</v>
      </c>
      <c r="C2211" t="s">
        <v>20</v>
      </c>
      <c r="D2211" s="2">
        <v>2813</v>
      </c>
      <c r="E2211">
        <v>0.45</v>
      </c>
      <c r="F2211">
        <v>5</v>
      </c>
      <c r="G2211" s="1">
        <v>45626</v>
      </c>
      <c r="H2211" s="1">
        <v>45629</v>
      </c>
      <c r="I2211" t="s">
        <v>31</v>
      </c>
      <c r="J2211" t="s">
        <v>16</v>
      </c>
      <c r="K2211" s="2">
        <v>444.17</v>
      </c>
      <c r="L2211" t="s">
        <v>17</v>
      </c>
      <c r="M2211">
        <f>YEAR(Table1[[#This Row],[order_date]])</f>
        <v>2024</v>
      </c>
      <c r="N2211">
        <f>MONTH(Table1[[#This Row],[order_date]])</f>
        <v>11</v>
      </c>
      <c r="O2211" s="3">
        <f>Table1[[#This Row],[sales]]-Table1[[#This Row],[profit]]</f>
        <v>2368.83</v>
      </c>
      <c r="P2211" s="3">
        <f>Table1[[#This Row],[sales]]*Table1[[#This Row],[quantity]]</f>
        <v>14065</v>
      </c>
      <c r="Q2211" s="9">
        <f>Table1[[#This Row],[delivery_date]]-Table1[[#This Row],[order_date]]</f>
        <v>3</v>
      </c>
    </row>
    <row r="2212" spans="1:17" x14ac:dyDescent="0.35">
      <c r="A2212" t="s">
        <v>2243</v>
      </c>
      <c r="B2212" t="s">
        <v>25</v>
      </c>
      <c r="C2212" t="s">
        <v>36</v>
      </c>
      <c r="D2212" s="2">
        <v>1745.27</v>
      </c>
      <c r="E2212">
        <v>0.03</v>
      </c>
      <c r="F2212">
        <v>8</v>
      </c>
      <c r="G2212" s="1">
        <v>45405</v>
      </c>
      <c r="H2212" s="1">
        <v>45412</v>
      </c>
      <c r="I2212" t="s">
        <v>15</v>
      </c>
      <c r="J2212" t="s">
        <v>27</v>
      </c>
      <c r="K2212" s="2">
        <v>457.07</v>
      </c>
      <c r="L2212" t="s">
        <v>17</v>
      </c>
      <c r="M2212">
        <f>YEAR(Table1[[#This Row],[order_date]])</f>
        <v>2024</v>
      </c>
      <c r="N2212">
        <f>MONTH(Table1[[#This Row],[order_date]])</f>
        <v>4</v>
      </c>
      <c r="O2212" s="3">
        <f>Table1[[#This Row],[sales]]-Table1[[#This Row],[profit]]</f>
        <v>1288.2</v>
      </c>
      <c r="P2212" s="3">
        <f>Table1[[#This Row],[sales]]*Table1[[#This Row],[quantity]]</f>
        <v>13962.16</v>
      </c>
      <c r="Q2212" s="9">
        <f>Table1[[#This Row],[delivery_date]]-Table1[[#This Row],[order_date]]</f>
        <v>7</v>
      </c>
    </row>
    <row r="2213" spans="1:17" x14ac:dyDescent="0.35">
      <c r="A2213" t="s">
        <v>2244</v>
      </c>
      <c r="B2213" t="s">
        <v>13</v>
      </c>
      <c r="C2213" t="s">
        <v>26</v>
      </c>
      <c r="D2213" s="2">
        <v>4562.5</v>
      </c>
      <c r="E2213">
        <v>0.3</v>
      </c>
      <c r="F2213">
        <v>3</v>
      </c>
      <c r="G2213" s="1">
        <v>45553</v>
      </c>
      <c r="H2213" s="1">
        <v>45558</v>
      </c>
      <c r="I2213" t="s">
        <v>15</v>
      </c>
      <c r="J2213" t="s">
        <v>27</v>
      </c>
      <c r="K2213" s="2">
        <v>1364.11</v>
      </c>
      <c r="L2213" t="s">
        <v>39</v>
      </c>
      <c r="M2213">
        <f>YEAR(Table1[[#This Row],[order_date]])</f>
        <v>2024</v>
      </c>
      <c r="N2213">
        <f>MONTH(Table1[[#This Row],[order_date]])</f>
        <v>9</v>
      </c>
      <c r="O2213" s="3">
        <f>Table1[[#This Row],[sales]]-Table1[[#This Row],[profit]]</f>
        <v>3198.3900000000003</v>
      </c>
      <c r="P2213" s="3">
        <f>Table1[[#This Row],[sales]]*Table1[[#This Row],[quantity]]</f>
        <v>13687.5</v>
      </c>
      <c r="Q2213" s="9">
        <f>Table1[[#This Row],[delivery_date]]-Table1[[#This Row],[order_date]]</f>
        <v>5</v>
      </c>
    </row>
    <row r="2214" spans="1:17" x14ac:dyDescent="0.35">
      <c r="A2214" t="s">
        <v>2245</v>
      </c>
      <c r="B2214" t="s">
        <v>41</v>
      </c>
      <c r="C2214" t="s">
        <v>33</v>
      </c>
      <c r="D2214" s="2">
        <v>3604.95</v>
      </c>
      <c r="E2214">
        <v>0.39</v>
      </c>
      <c r="F2214">
        <v>3</v>
      </c>
      <c r="G2214" s="1">
        <v>45151</v>
      </c>
      <c r="H2214" s="1">
        <v>45156</v>
      </c>
      <c r="I2214" t="s">
        <v>31</v>
      </c>
      <c r="J2214" t="s">
        <v>22</v>
      </c>
      <c r="K2214" s="2">
        <v>457.85</v>
      </c>
      <c r="L2214" t="s">
        <v>28</v>
      </c>
      <c r="M2214">
        <f>YEAR(Table1[[#This Row],[order_date]])</f>
        <v>2023</v>
      </c>
      <c r="N2214">
        <f>MONTH(Table1[[#This Row],[order_date]])</f>
        <v>8</v>
      </c>
      <c r="O2214" s="3">
        <f>Table1[[#This Row],[sales]]-Table1[[#This Row],[profit]]</f>
        <v>3147.1</v>
      </c>
      <c r="P2214" s="3">
        <f>Table1[[#This Row],[sales]]*Table1[[#This Row],[quantity]]</f>
        <v>10814.849999999999</v>
      </c>
      <c r="Q2214" s="9">
        <f>Table1[[#This Row],[delivery_date]]-Table1[[#This Row],[order_date]]</f>
        <v>5</v>
      </c>
    </row>
    <row r="2215" spans="1:17" x14ac:dyDescent="0.35">
      <c r="A2215" t="s">
        <v>2246</v>
      </c>
      <c r="B2215" t="s">
        <v>13</v>
      </c>
      <c r="C2215" t="s">
        <v>26</v>
      </c>
      <c r="D2215" s="2">
        <v>2471.87</v>
      </c>
      <c r="E2215">
        <v>0.2</v>
      </c>
      <c r="F2215">
        <v>5</v>
      </c>
      <c r="G2215" s="1">
        <v>45528</v>
      </c>
      <c r="H2215" s="1">
        <v>45530</v>
      </c>
      <c r="I2215" t="s">
        <v>31</v>
      </c>
      <c r="J2215" t="s">
        <v>22</v>
      </c>
      <c r="K2215" s="2">
        <v>376.81</v>
      </c>
      <c r="L2215" t="s">
        <v>23</v>
      </c>
      <c r="M2215">
        <f>YEAR(Table1[[#This Row],[order_date]])</f>
        <v>2024</v>
      </c>
      <c r="N2215">
        <f>MONTH(Table1[[#This Row],[order_date]])</f>
        <v>8</v>
      </c>
      <c r="O2215" s="3">
        <f>Table1[[#This Row],[sales]]-Table1[[#This Row],[profit]]</f>
        <v>2095.06</v>
      </c>
      <c r="P2215" s="3">
        <f>Table1[[#This Row],[sales]]*Table1[[#This Row],[quantity]]</f>
        <v>12359.349999999999</v>
      </c>
      <c r="Q2215" s="9">
        <f>Table1[[#This Row],[delivery_date]]-Table1[[#This Row],[order_date]]</f>
        <v>2</v>
      </c>
    </row>
    <row r="2216" spans="1:17" x14ac:dyDescent="0.35">
      <c r="A2216" t="s">
        <v>2247</v>
      </c>
      <c r="B2216" t="s">
        <v>41</v>
      </c>
      <c r="C2216" t="s">
        <v>14</v>
      </c>
      <c r="D2216" s="2">
        <v>3223.4</v>
      </c>
      <c r="E2216">
        <v>0.05</v>
      </c>
      <c r="F2216">
        <v>9</v>
      </c>
      <c r="G2216" s="1">
        <v>45440</v>
      </c>
      <c r="H2216" s="1">
        <v>45443</v>
      </c>
      <c r="I2216" t="s">
        <v>21</v>
      </c>
      <c r="J2216" t="s">
        <v>22</v>
      </c>
      <c r="K2216" s="2">
        <v>509.07</v>
      </c>
      <c r="L2216" t="s">
        <v>48</v>
      </c>
      <c r="M2216">
        <f>YEAR(Table1[[#This Row],[order_date]])</f>
        <v>2024</v>
      </c>
      <c r="N2216">
        <f>MONTH(Table1[[#This Row],[order_date]])</f>
        <v>5</v>
      </c>
      <c r="O2216" s="3">
        <f>Table1[[#This Row],[sales]]-Table1[[#This Row],[profit]]</f>
        <v>2714.33</v>
      </c>
      <c r="P2216" s="3">
        <f>Table1[[#This Row],[sales]]*Table1[[#This Row],[quantity]]</f>
        <v>29010.600000000002</v>
      </c>
      <c r="Q2216" s="9">
        <f>Table1[[#This Row],[delivery_date]]-Table1[[#This Row],[order_date]]</f>
        <v>3</v>
      </c>
    </row>
    <row r="2217" spans="1:17" x14ac:dyDescent="0.35">
      <c r="A2217" t="s">
        <v>2248</v>
      </c>
      <c r="B2217" t="s">
        <v>41</v>
      </c>
      <c r="C2217" t="s">
        <v>26</v>
      </c>
      <c r="D2217" s="2">
        <v>3117.63</v>
      </c>
      <c r="E2217">
        <v>0.41</v>
      </c>
      <c r="F2217">
        <v>5</v>
      </c>
      <c r="G2217" s="1">
        <v>45341</v>
      </c>
      <c r="H2217" s="1">
        <v>45344</v>
      </c>
      <c r="I2217" t="s">
        <v>15</v>
      </c>
      <c r="J2217" t="s">
        <v>27</v>
      </c>
      <c r="K2217" s="2">
        <v>454.81</v>
      </c>
      <c r="L2217" t="s">
        <v>48</v>
      </c>
      <c r="M2217">
        <f>YEAR(Table1[[#This Row],[order_date]])</f>
        <v>2024</v>
      </c>
      <c r="N2217">
        <f>MONTH(Table1[[#This Row],[order_date]])</f>
        <v>2</v>
      </c>
      <c r="O2217" s="3">
        <f>Table1[[#This Row],[sales]]-Table1[[#This Row],[profit]]</f>
        <v>2662.82</v>
      </c>
      <c r="P2217" s="3">
        <f>Table1[[#This Row],[sales]]*Table1[[#This Row],[quantity]]</f>
        <v>15588.150000000001</v>
      </c>
      <c r="Q2217" s="9">
        <f>Table1[[#This Row],[delivery_date]]-Table1[[#This Row],[order_date]]</f>
        <v>3</v>
      </c>
    </row>
    <row r="2218" spans="1:17" x14ac:dyDescent="0.35">
      <c r="A2218" t="s">
        <v>2249</v>
      </c>
      <c r="B2218" t="s">
        <v>41</v>
      </c>
      <c r="C2218" t="s">
        <v>36</v>
      </c>
      <c r="D2218" s="2">
        <v>1854.77</v>
      </c>
      <c r="E2218">
        <v>0.23</v>
      </c>
      <c r="F2218">
        <v>1</v>
      </c>
      <c r="G2218" s="1">
        <v>45365</v>
      </c>
      <c r="H2218" s="1">
        <v>45368</v>
      </c>
      <c r="I2218" t="s">
        <v>31</v>
      </c>
      <c r="J2218" t="s">
        <v>27</v>
      </c>
      <c r="K2218" s="2">
        <v>391.25</v>
      </c>
      <c r="L2218" t="s">
        <v>23</v>
      </c>
      <c r="M2218">
        <f>YEAR(Table1[[#This Row],[order_date]])</f>
        <v>2024</v>
      </c>
      <c r="N2218">
        <f>MONTH(Table1[[#This Row],[order_date]])</f>
        <v>3</v>
      </c>
      <c r="O2218" s="3">
        <f>Table1[[#This Row],[sales]]-Table1[[#This Row],[profit]]</f>
        <v>1463.52</v>
      </c>
      <c r="P2218" s="3">
        <f>Table1[[#This Row],[sales]]*Table1[[#This Row],[quantity]]</f>
        <v>1854.77</v>
      </c>
      <c r="Q2218" s="9">
        <f>Table1[[#This Row],[delivery_date]]-Table1[[#This Row],[order_date]]</f>
        <v>3</v>
      </c>
    </row>
    <row r="2219" spans="1:17" x14ac:dyDescent="0.35">
      <c r="A2219" t="s">
        <v>2250</v>
      </c>
      <c r="B2219" t="s">
        <v>25</v>
      </c>
      <c r="C2219" t="s">
        <v>26</v>
      </c>
      <c r="D2219" s="2">
        <v>2176.48</v>
      </c>
      <c r="E2219">
        <v>0.13</v>
      </c>
      <c r="F2219">
        <v>5</v>
      </c>
      <c r="G2219" s="1">
        <v>44961</v>
      </c>
      <c r="H2219" s="1">
        <v>44962</v>
      </c>
      <c r="I2219" t="s">
        <v>15</v>
      </c>
      <c r="J2219" t="s">
        <v>16</v>
      </c>
      <c r="K2219" s="2">
        <v>583.20000000000005</v>
      </c>
      <c r="L2219" t="s">
        <v>23</v>
      </c>
      <c r="M2219">
        <f>YEAR(Table1[[#This Row],[order_date]])</f>
        <v>2023</v>
      </c>
      <c r="N2219">
        <f>MONTH(Table1[[#This Row],[order_date]])</f>
        <v>2</v>
      </c>
      <c r="O2219" s="3">
        <f>Table1[[#This Row],[sales]]-Table1[[#This Row],[profit]]</f>
        <v>1593.28</v>
      </c>
      <c r="P2219" s="3">
        <f>Table1[[#This Row],[sales]]*Table1[[#This Row],[quantity]]</f>
        <v>10882.4</v>
      </c>
      <c r="Q2219" s="9">
        <f>Table1[[#This Row],[delivery_date]]-Table1[[#This Row],[order_date]]</f>
        <v>1</v>
      </c>
    </row>
    <row r="2220" spans="1:17" x14ac:dyDescent="0.35">
      <c r="A2220" t="s">
        <v>2251</v>
      </c>
      <c r="B2220" t="s">
        <v>19</v>
      </c>
      <c r="C2220" t="s">
        <v>20</v>
      </c>
      <c r="D2220" s="2">
        <v>1659.46</v>
      </c>
      <c r="E2220">
        <v>0.04</v>
      </c>
      <c r="F2220">
        <v>9</v>
      </c>
      <c r="G2220" s="1">
        <v>44953</v>
      </c>
      <c r="H2220" s="1">
        <v>44957</v>
      </c>
      <c r="I2220" t="s">
        <v>15</v>
      </c>
      <c r="J2220" t="s">
        <v>27</v>
      </c>
      <c r="K2220" s="2">
        <v>442.23</v>
      </c>
      <c r="L2220" t="s">
        <v>48</v>
      </c>
      <c r="M2220">
        <f>YEAR(Table1[[#This Row],[order_date]])</f>
        <v>2023</v>
      </c>
      <c r="N2220">
        <f>MONTH(Table1[[#This Row],[order_date]])</f>
        <v>1</v>
      </c>
      <c r="O2220" s="3">
        <f>Table1[[#This Row],[sales]]-Table1[[#This Row],[profit]]</f>
        <v>1217.23</v>
      </c>
      <c r="P2220" s="3">
        <f>Table1[[#This Row],[sales]]*Table1[[#This Row],[quantity]]</f>
        <v>14935.14</v>
      </c>
      <c r="Q2220" s="9">
        <f>Table1[[#This Row],[delivery_date]]-Table1[[#This Row],[order_date]]</f>
        <v>4</v>
      </c>
    </row>
    <row r="2221" spans="1:17" x14ac:dyDescent="0.35">
      <c r="A2221" t="s">
        <v>2252</v>
      </c>
      <c r="B2221" t="s">
        <v>13</v>
      </c>
      <c r="C2221" t="s">
        <v>33</v>
      </c>
      <c r="D2221" s="2">
        <v>4997.6400000000003</v>
      </c>
      <c r="E2221">
        <v>0.32</v>
      </c>
      <c r="F2221">
        <v>7</v>
      </c>
      <c r="G2221" s="1">
        <v>45571</v>
      </c>
      <c r="H2221" s="1">
        <v>45573</v>
      </c>
      <c r="I2221" t="s">
        <v>31</v>
      </c>
      <c r="J2221" t="s">
        <v>27</v>
      </c>
      <c r="K2221" s="2">
        <v>378.93</v>
      </c>
      <c r="L2221" t="s">
        <v>28</v>
      </c>
      <c r="M2221">
        <f>YEAR(Table1[[#This Row],[order_date]])</f>
        <v>2024</v>
      </c>
      <c r="N2221">
        <f>MONTH(Table1[[#This Row],[order_date]])</f>
        <v>10</v>
      </c>
      <c r="O2221" s="3">
        <f>Table1[[#This Row],[sales]]-Table1[[#This Row],[profit]]</f>
        <v>4618.71</v>
      </c>
      <c r="P2221" s="3">
        <f>Table1[[#This Row],[sales]]*Table1[[#This Row],[quantity]]</f>
        <v>34983.480000000003</v>
      </c>
      <c r="Q2221" s="9">
        <f>Table1[[#This Row],[delivery_date]]-Table1[[#This Row],[order_date]]</f>
        <v>2</v>
      </c>
    </row>
    <row r="2222" spans="1:17" x14ac:dyDescent="0.35">
      <c r="A2222" t="s">
        <v>2253</v>
      </c>
      <c r="B2222" t="s">
        <v>19</v>
      </c>
      <c r="C2222" t="s">
        <v>36</v>
      </c>
      <c r="D2222" s="2">
        <v>2942.32</v>
      </c>
      <c r="E2222">
        <v>0.02</v>
      </c>
      <c r="F2222">
        <v>9</v>
      </c>
      <c r="G2222" s="1">
        <v>45001</v>
      </c>
      <c r="H2222" s="1">
        <v>45007</v>
      </c>
      <c r="I2222" t="s">
        <v>31</v>
      </c>
      <c r="J2222" t="s">
        <v>16</v>
      </c>
      <c r="K2222" s="2">
        <v>168.72</v>
      </c>
      <c r="L2222" t="s">
        <v>28</v>
      </c>
      <c r="M2222">
        <f>YEAR(Table1[[#This Row],[order_date]])</f>
        <v>2023</v>
      </c>
      <c r="N2222">
        <f>MONTH(Table1[[#This Row],[order_date]])</f>
        <v>3</v>
      </c>
      <c r="O2222" s="3">
        <f>Table1[[#This Row],[sales]]-Table1[[#This Row],[profit]]</f>
        <v>2773.6000000000004</v>
      </c>
      <c r="P2222" s="3">
        <f>Table1[[#This Row],[sales]]*Table1[[#This Row],[quantity]]</f>
        <v>26480.880000000001</v>
      </c>
      <c r="Q2222" s="9">
        <f>Table1[[#This Row],[delivery_date]]-Table1[[#This Row],[order_date]]</f>
        <v>6</v>
      </c>
    </row>
    <row r="2223" spans="1:17" x14ac:dyDescent="0.35">
      <c r="A2223" t="s">
        <v>2254</v>
      </c>
      <c r="B2223" t="s">
        <v>13</v>
      </c>
      <c r="C2223" t="s">
        <v>14</v>
      </c>
      <c r="D2223" s="2">
        <v>551.07000000000005</v>
      </c>
      <c r="E2223">
        <v>0.4</v>
      </c>
      <c r="F2223">
        <v>5</v>
      </c>
      <c r="G2223" s="1">
        <v>45530</v>
      </c>
      <c r="H2223" s="1">
        <v>45533</v>
      </c>
      <c r="I2223" t="s">
        <v>15</v>
      </c>
      <c r="J2223" t="s">
        <v>27</v>
      </c>
      <c r="K2223" s="2">
        <v>87.59</v>
      </c>
      <c r="L2223" t="s">
        <v>34</v>
      </c>
      <c r="M2223">
        <f>YEAR(Table1[[#This Row],[order_date]])</f>
        <v>2024</v>
      </c>
      <c r="N2223">
        <f>MONTH(Table1[[#This Row],[order_date]])</f>
        <v>8</v>
      </c>
      <c r="O2223" s="3">
        <f>Table1[[#This Row],[sales]]-Table1[[#This Row],[profit]]</f>
        <v>463.48</v>
      </c>
      <c r="P2223" s="3">
        <f>Table1[[#This Row],[sales]]*Table1[[#This Row],[quantity]]</f>
        <v>2755.3500000000004</v>
      </c>
      <c r="Q2223" s="9">
        <f>Table1[[#This Row],[delivery_date]]-Table1[[#This Row],[order_date]]</f>
        <v>3</v>
      </c>
    </row>
    <row r="2224" spans="1:17" x14ac:dyDescent="0.35">
      <c r="A2224" t="s">
        <v>2255</v>
      </c>
      <c r="B2224" t="s">
        <v>41</v>
      </c>
      <c r="C2224" t="s">
        <v>33</v>
      </c>
      <c r="D2224" s="2">
        <v>2643.63</v>
      </c>
      <c r="E2224">
        <v>0.39</v>
      </c>
      <c r="F2224">
        <v>3</v>
      </c>
      <c r="G2224" s="1">
        <v>45326</v>
      </c>
      <c r="H2224" s="1">
        <v>45331</v>
      </c>
      <c r="I2224" t="s">
        <v>31</v>
      </c>
      <c r="J2224" t="s">
        <v>27</v>
      </c>
      <c r="K2224" s="2">
        <v>226.97</v>
      </c>
      <c r="L2224" t="s">
        <v>48</v>
      </c>
      <c r="M2224">
        <f>YEAR(Table1[[#This Row],[order_date]])</f>
        <v>2024</v>
      </c>
      <c r="N2224">
        <f>MONTH(Table1[[#This Row],[order_date]])</f>
        <v>2</v>
      </c>
      <c r="O2224" s="3">
        <f>Table1[[#This Row],[sales]]-Table1[[#This Row],[profit]]</f>
        <v>2416.6600000000003</v>
      </c>
      <c r="P2224" s="3">
        <f>Table1[[#This Row],[sales]]*Table1[[#This Row],[quantity]]</f>
        <v>7930.89</v>
      </c>
      <c r="Q2224" s="9">
        <f>Table1[[#This Row],[delivery_date]]-Table1[[#This Row],[order_date]]</f>
        <v>5</v>
      </c>
    </row>
    <row r="2225" spans="1:17" x14ac:dyDescent="0.35">
      <c r="A2225" t="s">
        <v>2256</v>
      </c>
      <c r="B2225" t="s">
        <v>25</v>
      </c>
      <c r="C2225" t="s">
        <v>33</v>
      </c>
      <c r="D2225" s="2">
        <v>344.81</v>
      </c>
      <c r="E2225">
        <v>0.16</v>
      </c>
      <c r="F2225">
        <v>2</v>
      </c>
      <c r="G2225" s="1">
        <v>45298</v>
      </c>
      <c r="H2225" s="1">
        <v>45304</v>
      </c>
      <c r="I2225" t="s">
        <v>15</v>
      </c>
      <c r="J2225" t="s">
        <v>22</v>
      </c>
      <c r="K2225" s="2">
        <v>23.26</v>
      </c>
      <c r="L2225" t="s">
        <v>23</v>
      </c>
      <c r="M2225">
        <f>YEAR(Table1[[#This Row],[order_date]])</f>
        <v>2024</v>
      </c>
      <c r="N2225">
        <f>MONTH(Table1[[#This Row],[order_date]])</f>
        <v>1</v>
      </c>
      <c r="O2225" s="3">
        <f>Table1[[#This Row],[sales]]-Table1[[#This Row],[profit]]</f>
        <v>321.55</v>
      </c>
      <c r="P2225" s="3">
        <f>Table1[[#This Row],[sales]]*Table1[[#This Row],[quantity]]</f>
        <v>689.62</v>
      </c>
      <c r="Q2225" s="9">
        <f>Table1[[#This Row],[delivery_date]]-Table1[[#This Row],[order_date]]</f>
        <v>6</v>
      </c>
    </row>
    <row r="2226" spans="1:17" x14ac:dyDescent="0.35">
      <c r="A2226" t="s">
        <v>2257</v>
      </c>
      <c r="B2226" t="s">
        <v>19</v>
      </c>
      <c r="C2226" t="s">
        <v>20</v>
      </c>
      <c r="D2226" s="2">
        <v>1514.4</v>
      </c>
      <c r="E2226">
        <v>0.24</v>
      </c>
      <c r="F2226">
        <v>9</v>
      </c>
      <c r="G2226" s="1">
        <v>45272</v>
      </c>
      <c r="H2226" s="1">
        <v>45278</v>
      </c>
      <c r="I2226" t="s">
        <v>21</v>
      </c>
      <c r="J2226" t="s">
        <v>16</v>
      </c>
      <c r="K2226" s="2">
        <v>116.49</v>
      </c>
      <c r="L2226" t="s">
        <v>17</v>
      </c>
      <c r="M2226">
        <f>YEAR(Table1[[#This Row],[order_date]])</f>
        <v>2023</v>
      </c>
      <c r="N2226">
        <f>MONTH(Table1[[#This Row],[order_date]])</f>
        <v>12</v>
      </c>
      <c r="O2226" s="3">
        <f>Table1[[#This Row],[sales]]-Table1[[#This Row],[profit]]</f>
        <v>1397.91</v>
      </c>
      <c r="P2226" s="3">
        <f>Table1[[#This Row],[sales]]*Table1[[#This Row],[quantity]]</f>
        <v>13629.6</v>
      </c>
      <c r="Q2226" s="9">
        <f>Table1[[#This Row],[delivery_date]]-Table1[[#This Row],[order_date]]</f>
        <v>6</v>
      </c>
    </row>
    <row r="2227" spans="1:17" x14ac:dyDescent="0.35">
      <c r="A2227" t="s">
        <v>2258</v>
      </c>
      <c r="B2227" t="s">
        <v>25</v>
      </c>
      <c r="C2227" t="s">
        <v>20</v>
      </c>
      <c r="D2227" s="2">
        <v>2285.21</v>
      </c>
      <c r="E2227">
        <v>0.33</v>
      </c>
      <c r="F2227">
        <v>5</v>
      </c>
      <c r="G2227" s="1">
        <v>45270</v>
      </c>
      <c r="H2227" s="1">
        <v>45275</v>
      </c>
      <c r="I2227" t="s">
        <v>21</v>
      </c>
      <c r="J2227" t="s">
        <v>22</v>
      </c>
      <c r="K2227" s="2">
        <v>476.95</v>
      </c>
      <c r="L2227" t="s">
        <v>17</v>
      </c>
      <c r="M2227">
        <f>YEAR(Table1[[#This Row],[order_date]])</f>
        <v>2023</v>
      </c>
      <c r="N2227">
        <f>MONTH(Table1[[#This Row],[order_date]])</f>
        <v>12</v>
      </c>
      <c r="O2227" s="3">
        <f>Table1[[#This Row],[sales]]-Table1[[#This Row],[profit]]</f>
        <v>1808.26</v>
      </c>
      <c r="P2227" s="3">
        <f>Table1[[#This Row],[sales]]*Table1[[#This Row],[quantity]]</f>
        <v>11426.05</v>
      </c>
      <c r="Q2227" s="9">
        <f>Table1[[#This Row],[delivery_date]]-Table1[[#This Row],[order_date]]</f>
        <v>5</v>
      </c>
    </row>
    <row r="2228" spans="1:17" x14ac:dyDescent="0.35">
      <c r="A2228" t="s">
        <v>2259</v>
      </c>
      <c r="B2228" t="s">
        <v>13</v>
      </c>
      <c r="C2228" t="s">
        <v>20</v>
      </c>
      <c r="D2228" s="2">
        <v>2717.93</v>
      </c>
      <c r="E2228">
        <v>0.48</v>
      </c>
      <c r="F2228">
        <v>1</v>
      </c>
      <c r="G2228" s="1">
        <v>45122</v>
      </c>
      <c r="H2228" s="1">
        <v>45124</v>
      </c>
      <c r="I2228" t="s">
        <v>31</v>
      </c>
      <c r="J2228" t="s">
        <v>16</v>
      </c>
      <c r="K2228" s="2">
        <v>373.99</v>
      </c>
      <c r="L2228" t="s">
        <v>48</v>
      </c>
      <c r="M2228">
        <f>YEAR(Table1[[#This Row],[order_date]])</f>
        <v>2023</v>
      </c>
      <c r="N2228">
        <f>MONTH(Table1[[#This Row],[order_date]])</f>
        <v>7</v>
      </c>
      <c r="O2228" s="3">
        <f>Table1[[#This Row],[sales]]-Table1[[#This Row],[profit]]</f>
        <v>2343.9399999999996</v>
      </c>
      <c r="P2228" s="3">
        <f>Table1[[#This Row],[sales]]*Table1[[#This Row],[quantity]]</f>
        <v>2717.93</v>
      </c>
      <c r="Q2228" s="9">
        <f>Table1[[#This Row],[delivery_date]]-Table1[[#This Row],[order_date]]</f>
        <v>2</v>
      </c>
    </row>
    <row r="2229" spans="1:17" x14ac:dyDescent="0.35">
      <c r="A2229" t="s">
        <v>2260</v>
      </c>
      <c r="B2229" t="s">
        <v>25</v>
      </c>
      <c r="C2229" t="s">
        <v>36</v>
      </c>
      <c r="D2229" s="2">
        <v>4883.29</v>
      </c>
      <c r="E2229">
        <v>0.26</v>
      </c>
      <c r="F2229">
        <v>2</v>
      </c>
      <c r="G2229" s="1">
        <v>45386</v>
      </c>
      <c r="H2229" s="1">
        <v>45393</v>
      </c>
      <c r="I2229" t="s">
        <v>15</v>
      </c>
      <c r="J2229" t="s">
        <v>16</v>
      </c>
      <c r="K2229" s="2">
        <v>1015.04</v>
      </c>
      <c r="L2229" t="s">
        <v>23</v>
      </c>
      <c r="M2229">
        <f>YEAR(Table1[[#This Row],[order_date]])</f>
        <v>2024</v>
      </c>
      <c r="N2229">
        <f>MONTH(Table1[[#This Row],[order_date]])</f>
        <v>4</v>
      </c>
      <c r="O2229" s="3">
        <f>Table1[[#This Row],[sales]]-Table1[[#This Row],[profit]]</f>
        <v>3868.25</v>
      </c>
      <c r="P2229" s="3">
        <f>Table1[[#This Row],[sales]]*Table1[[#This Row],[quantity]]</f>
        <v>9766.58</v>
      </c>
      <c r="Q2229" s="9">
        <f>Table1[[#This Row],[delivery_date]]-Table1[[#This Row],[order_date]]</f>
        <v>7</v>
      </c>
    </row>
    <row r="2230" spans="1:17" x14ac:dyDescent="0.35">
      <c r="A2230" t="s">
        <v>2261</v>
      </c>
      <c r="B2230" t="s">
        <v>25</v>
      </c>
      <c r="C2230" t="s">
        <v>26</v>
      </c>
      <c r="D2230" s="2">
        <v>4912.8900000000003</v>
      </c>
      <c r="E2230">
        <v>0.5</v>
      </c>
      <c r="F2230">
        <v>2</v>
      </c>
      <c r="G2230" s="1">
        <v>45136</v>
      </c>
      <c r="H2230" s="1">
        <v>45137</v>
      </c>
      <c r="I2230" t="s">
        <v>21</v>
      </c>
      <c r="J2230" t="s">
        <v>27</v>
      </c>
      <c r="K2230" s="2">
        <v>302.51</v>
      </c>
      <c r="L2230" t="s">
        <v>39</v>
      </c>
      <c r="M2230">
        <f>YEAR(Table1[[#This Row],[order_date]])</f>
        <v>2023</v>
      </c>
      <c r="N2230">
        <f>MONTH(Table1[[#This Row],[order_date]])</f>
        <v>7</v>
      </c>
      <c r="O2230" s="3">
        <f>Table1[[#This Row],[sales]]-Table1[[#This Row],[profit]]</f>
        <v>4610.38</v>
      </c>
      <c r="P2230" s="3">
        <f>Table1[[#This Row],[sales]]*Table1[[#This Row],[quantity]]</f>
        <v>9825.7800000000007</v>
      </c>
      <c r="Q2230" s="9">
        <f>Table1[[#This Row],[delivery_date]]-Table1[[#This Row],[order_date]]</f>
        <v>1</v>
      </c>
    </row>
    <row r="2231" spans="1:17" x14ac:dyDescent="0.35">
      <c r="A2231" t="s">
        <v>2262</v>
      </c>
      <c r="B2231" t="s">
        <v>19</v>
      </c>
      <c r="C2231" t="s">
        <v>33</v>
      </c>
      <c r="D2231" s="2">
        <v>580.54</v>
      </c>
      <c r="E2231">
        <v>0.16</v>
      </c>
      <c r="F2231">
        <v>4</v>
      </c>
      <c r="G2231" s="1">
        <v>45557</v>
      </c>
      <c r="H2231" s="1">
        <v>45564</v>
      </c>
      <c r="I2231" t="s">
        <v>15</v>
      </c>
      <c r="J2231" t="s">
        <v>22</v>
      </c>
      <c r="K2231" s="2">
        <v>164.42</v>
      </c>
      <c r="L2231" t="s">
        <v>17</v>
      </c>
      <c r="M2231">
        <f>YEAR(Table1[[#This Row],[order_date]])</f>
        <v>2024</v>
      </c>
      <c r="N2231">
        <f>MONTH(Table1[[#This Row],[order_date]])</f>
        <v>9</v>
      </c>
      <c r="O2231" s="3">
        <f>Table1[[#This Row],[sales]]-Table1[[#This Row],[profit]]</f>
        <v>416.12</v>
      </c>
      <c r="P2231" s="3">
        <f>Table1[[#This Row],[sales]]*Table1[[#This Row],[quantity]]</f>
        <v>2322.16</v>
      </c>
      <c r="Q2231" s="9">
        <f>Table1[[#This Row],[delivery_date]]-Table1[[#This Row],[order_date]]</f>
        <v>7</v>
      </c>
    </row>
    <row r="2232" spans="1:17" x14ac:dyDescent="0.35">
      <c r="A2232" t="s">
        <v>2263</v>
      </c>
      <c r="B2232" t="s">
        <v>41</v>
      </c>
      <c r="C2232" t="s">
        <v>26</v>
      </c>
      <c r="D2232" s="2">
        <v>2736.85</v>
      </c>
      <c r="E2232">
        <v>0.26</v>
      </c>
      <c r="F2232">
        <v>6</v>
      </c>
      <c r="G2232" s="1">
        <v>45610</v>
      </c>
      <c r="H2232" s="1">
        <v>45613</v>
      </c>
      <c r="I2232" t="s">
        <v>31</v>
      </c>
      <c r="J2232" t="s">
        <v>16</v>
      </c>
      <c r="K2232" s="2">
        <v>798.45</v>
      </c>
      <c r="L2232" t="s">
        <v>28</v>
      </c>
      <c r="M2232">
        <f>YEAR(Table1[[#This Row],[order_date]])</f>
        <v>2024</v>
      </c>
      <c r="N2232">
        <f>MONTH(Table1[[#This Row],[order_date]])</f>
        <v>11</v>
      </c>
      <c r="O2232" s="3">
        <f>Table1[[#This Row],[sales]]-Table1[[#This Row],[profit]]</f>
        <v>1938.3999999999999</v>
      </c>
      <c r="P2232" s="3">
        <f>Table1[[#This Row],[sales]]*Table1[[#This Row],[quantity]]</f>
        <v>16421.099999999999</v>
      </c>
      <c r="Q2232" s="9">
        <f>Table1[[#This Row],[delivery_date]]-Table1[[#This Row],[order_date]]</f>
        <v>3</v>
      </c>
    </row>
    <row r="2233" spans="1:17" x14ac:dyDescent="0.35">
      <c r="A2233" t="s">
        <v>2264</v>
      </c>
      <c r="B2233" t="s">
        <v>25</v>
      </c>
      <c r="C2233" t="s">
        <v>26</v>
      </c>
      <c r="D2233" s="2">
        <v>4103.84</v>
      </c>
      <c r="E2233">
        <v>0.06</v>
      </c>
      <c r="F2233">
        <v>8</v>
      </c>
      <c r="G2233" s="1">
        <v>45454</v>
      </c>
      <c r="H2233" s="1">
        <v>45458</v>
      </c>
      <c r="I2233" t="s">
        <v>21</v>
      </c>
      <c r="J2233" t="s">
        <v>16</v>
      </c>
      <c r="K2233" s="2">
        <v>1163.8</v>
      </c>
      <c r="L2233" t="s">
        <v>23</v>
      </c>
      <c r="M2233">
        <f>YEAR(Table1[[#This Row],[order_date]])</f>
        <v>2024</v>
      </c>
      <c r="N2233">
        <f>MONTH(Table1[[#This Row],[order_date]])</f>
        <v>6</v>
      </c>
      <c r="O2233" s="3">
        <f>Table1[[#This Row],[sales]]-Table1[[#This Row],[profit]]</f>
        <v>2940.04</v>
      </c>
      <c r="P2233" s="3">
        <f>Table1[[#This Row],[sales]]*Table1[[#This Row],[quantity]]</f>
        <v>32830.720000000001</v>
      </c>
      <c r="Q2233" s="9">
        <f>Table1[[#This Row],[delivery_date]]-Table1[[#This Row],[order_date]]</f>
        <v>4</v>
      </c>
    </row>
    <row r="2234" spans="1:17" x14ac:dyDescent="0.35">
      <c r="A2234" t="s">
        <v>2265</v>
      </c>
      <c r="B2234" t="s">
        <v>41</v>
      </c>
      <c r="C2234" t="s">
        <v>20</v>
      </c>
      <c r="D2234" s="2">
        <v>1264.79</v>
      </c>
      <c r="E2234">
        <v>0.28000000000000003</v>
      </c>
      <c r="F2234">
        <v>3</v>
      </c>
      <c r="G2234" s="1">
        <v>45555</v>
      </c>
      <c r="H2234" s="1">
        <v>45556</v>
      </c>
      <c r="I2234" t="s">
        <v>21</v>
      </c>
      <c r="J2234" t="s">
        <v>16</v>
      </c>
      <c r="K2234" s="2">
        <v>138.22999999999999</v>
      </c>
      <c r="L2234" t="s">
        <v>23</v>
      </c>
      <c r="M2234">
        <f>YEAR(Table1[[#This Row],[order_date]])</f>
        <v>2024</v>
      </c>
      <c r="N2234">
        <f>MONTH(Table1[[#This Row],[order_date]])</f>
        <v>9</v>
      </c>
      <c r="O2234" s="3">
        <f>Table1[[#This Row],[sales]]-Table1[[#This Row],[profit]]</f>
        <v>1126.56</v>
      </c>
      <c r="P2234" s="3">
        <f>Table1[[#This Row],[sales]]*Table1[[#This Row],[quantity]]</f>
        <v>3794.37</v>
      </c>
      <c r="Q2234" s="9">
        <f>Table1[[#This Row],[delivery_date]]-Table1[[#This Row],[order_date]]</f>
        <v>1</v>
      </c>
    </row>
    <row r="2235" spans="1:17" x14ac:dyDescent="0.35">
      <c r="A2235" t="s">
        <v>2266</v>
      </c>
      <c r="B2235" t="s">
        <v>13</v>
      </c>
      <c r="C2235" t="s">
        <v>26</v>
      </c>
      <c r="D2235" s="2">
        <v>3777.76</v>
      </c>
      <c r="E2235">
        <v>0.27</v>
      </c>
      <c r="F2235">
        <v>6</v>
      </c>
      <c r="G2235" s="1">
        <v>45224</v>
      </c>
      <c r="H2235" s="1">
        <v>45226</v>
      </c>
      <c r="I2235" t="s">
        <v>15</v>
      </c>
      <c r="J2235" t="s">
        <v>16</v>
      </c>
      <c r="K2235" s="2">
        <v>1001.18</v>
      </c>
      <c r="L2235" t="s">
        <v>48</v>
      </c>
      <c r="M2235">
        <f>YEAR(Table1[[#This Row],[order_date]])</f>
        <v>2023</v>
      </c>
      <c r="N2235">
        <f>MONTH(Table1[[#This Row],[order_date]])</f>
        <v>10</v>
      </c>
      <c r="O2235" s="3">
        <f>Table1[[#This Row],[sales]]-Table1[[#This Row],[profit]]</f>
        <v>2776.5800000000004</v>
      </c>
      <c r="P2235" s="3">
        <f>Table1[[#This Row],[sales]]*Table1[[#This Row],[quantity]]</f>
        <v>22666.560000000001</v>
      </c>
      <c r="Q2235" s="9">
        <f>Table1[[#This Row],[delivery_date]]-Table1[[#This Row],[order_date]]</f>
        <v>2</v>
      </c>
    </row>
    <row r="2236" spans="1:17" x14ac:dyDescent="0.35">
      <c r="A2236" t="s">
        <v>2267</v>
      </c>
      <c r="B2236" t="s">
        <v>25</v>
      </c>
      <c r="C2236" t="s">
        <v>33</v>
      </c>
      <c r="D2236" s="2">
        <v>4405.2299999999996</v>
      </c>
      <c r="E2236">
        <v>0.42</v>
      </c>
      <c r="F2236">
        <v>4</v>
      </c>
      <c r="G2236" s="1">
        <v>45330</v>
      </c>
      <c r="H2236" s="1">
        <v>45333</v>
      </c>
      <c r="I2236" t="s">
        <v>21</v>
      </c>
      <c r="J2236" t="s">
        <v>27</v>
      </c>
      <c r="K2236" s="2">
        <v>647.80999999999995</v>
      </c>
      <c r="L2236" t="s">
        <v>17</v>
      </c>
      <c r="M2236">
        <f>YEAR(Table1[[#This Row],[order_date]])</f>
        <v>2024</v>
      </c>
      <c r="N2236">
        <f>MONTH(Table1[[#This Row],[order_date]])</f>
        <v>2</v>
      </c>
      <c r="O2236" s="3">
        <f>Table1[[#This Row],[sales]]-Table1[[#This Row],[profit]]</f>
        <v>3757.4199999999996</v>
      </c>
      <c r="P2236" s="3">
        <f>Table1[[#This Row],[sales]]*Table1[[#This Row],[quantity]]</f>
        <v>17620.919999999998</v>
      </c>
      <c r="Q2236" s="9">
        <f>Table1[[#This Row],[delivery_date]]-Table1[[#This Row],[order_date]]</f>
        <v>3</v>
      </c>
    </row>
    <row r="2237" spans="1:17" x14ac:dyDescent="0.35">
      <c r="A2237" t="s">
        <v>2268</v>
      </c>
      <c r="B2237" t="s">
        <v>19</v>
      </c>
      <c r="C2237" t="s">
        <v>33</v>
      </c>
      <c r="D2237" s="2">
        <v>3346.19</v>
      </c>
      <c r="E2237">
        <v>0.5</v>
      </c>
      <c r="F2237">
        <v>8</v>
      </c>
      <c r="G2237" s="1">
        <v>45116</v>
      </c>
      <c r="H2237" s="1">
        <v>45118</v>
      </c>
      <c r="I2237" t="s">
        <v>15</v>
      </c>
      <c r="J2237" t="s">
        <v>27</v>
      </c>
      <c r="K2237" s="2">
        <v>751.37</v>
      </c>
      <c r="L2237" t="s">
        <v>23</v>
      </c>
      <c r="M2237">
        <f>YEAR(Table1[[#This Row],[order_date]])</f>
        <v>2023</v>
      </c>
      <c r="N2237">
        <f>MONTH(Table1[[#This Row],[order_date]])</f>
        <v>7</v>
      </c>
      <c r="O2237" s="3">
        <f>Table1[[#This Row],[sales]]-Table1[[#This Row],[profit]]</f>
        <v>2594.8200000000002</v>
      </c>
      <c r="P2237" s="3">
        <f>Table1[[#This Row],[sales]]*Table1[[#This Row],[quantity]]</f>
        <v>26769.52</v>
      </c>
      <c r="Q2237" s="9">
        <f>Table1[[#This Row],[delivery_date]]-Table1[[#This Row],[order_date]]</f>
        <v>2</v>
      </c>
    </row>
    <row r="2238" spans="1:17" x14ac:dyDescent="0.35">
      <c r="A2238" t="s">
        <v>2269</v>
      </c>
      <c r="B2238" t="s">
        <v>13</v>
      </c>
      <c r="C2238" t="s">
        <v>14</v>
      </c>
      <c r="D2238" s="2">
        <v>1705.75</v>
      </c>
      <c r="E2238">
        <v>0.49</v>
      </c>
      <c r="F2238">
        <v>9</v>
      </c>
      <c r="G2238" s="1">
        <v>45298</v>
      </c>
      <c r="H2238" s="1">
        <v>45300</v>
      </c>
      <c r="I2238" t="s">
        <v>15</v>
      </c>
      <c r="J2238" t="s">
        <v>16</v>
      </c>
      <c r="K2238" s="2">
        <v>165.81</v>
      </c>
      <c r="L2238" t="s">
        <v>34</v>
      </c>
      <c r="M2238">
        <f>YEAR(Table1[[#This Row],[order_date]])</f>
        <v>2024</v>
      </c>
      <c r="N2238">
        <f>MONTH(Table1[[#This Row],[order_date]])</f>
        <v>1</v>
      </c>
      <c r="O2238" s="3">
        <f>Table1[[#This Row],[sales]]-Table1[[#This Row],[profit]]</f>
        <v>1539.94</v>
      </c>
      <c r="P2238" s="3">
        <f>Table1[[#This Row],[sales]]*Table1[[#This Row],[quantity]]</f>
        <v>15351.75</v>
      </c>
      <c r="Q2238" s="9">
        <f>Table1[[#This Row],[delivery_date]]-Table1[[#This Row],[order_date]]</f>
        <v>2</v>
      </c>
    </row>
    <row r="2239" spans="1:17" x14ac:dyDescent="0.35">
      <c r="A2239" t="s">
        <v>2270</v>
      </c>
      <c r="B2239" t="s">
        <v>13</v>
      </c>
      <c r="C2239" t="s">
        <v>36</v>
      </c>
      <c r="D2239" s="2">
        <v>4623.3500000000004</v>
      </c>
      <c r="E2239">
        <v>0.12</v>
      </c>
      <c r="F2239">
        <v>9</v>
      </c>
      <c r="G2239" s="1">
        <v>45033</v>
      </c>
      <c r="H2239" s="1">
        <v>45035</v>
      </c>
      <c r="I2239" t="s">
        <v>31</v>
      </c>
      <c r="J2239" t="s">
        <v>22</v>
      </c>
      <c r="K2239" s="2">
        <v>718.16</v>
      </c>
      <c r="L2239" t="s">
        <v>34</v>
      </c>
      <c r="M2239">
        <f>YEAR(Table1[[#This Row],[order_date]])</f>
        <v>2023</v>
      </c>
      <c r="N2239">
        <f>MONTH(Table1[[#This Row],[order_date]])</f>
        <v>4</v>
      </c>
      <c r="O2239" s="3">
        <f>Table1[[#This Row],[sales]]-Table1[[#This Row],[profit]]</f>
        <v>3905.1900000000005</v>
      </c>
      <c r="P2239" s="3">
        <f>Table1[[#This Row],[sales]]*Table1[[#This Row],[quantity]]</f>
        <v>41610.15</v>
      </c>
      <c r="Q2239" s="9">
        <f>Table1[[#This Row],[delivery_date]]-Table1[[#This Row],[order_date]]</f>
        <v>2</v>
      </c>
    </row>
    <row r="2240" spans="1:17" x14ac:dyDescent="0.35">
      <c r="A2240" t="s">
        <v>2271</v>
      </c>
      <c r="B2240" t="s">
        <v>19</v>
      </c>
      <c r="C2240" t="s">
        <v>26</v>
      </c>
      <c r="D2240" s="2">
        <v>4429.25</v>
      </c>
      <c r="E2240">
        <v>0.17</v>
      </c>
      <c r="F2240">
        <v>6</v>
      </c>
      <c r="G2240" s="1">
        <v>45594</v>
      </c>
      <c r="H2240" s="1">
        <v>45596</v>
      </c>
      <c r="I2240" t="s">
        <v>31</v>
      </c>
      <c r="J2240" t="s">
        <v>22</v>
      </c>
      <c r="K2240" s="2">
        <v>1212.07</v>
      </c>
      <c r="L2240" t="s">
        <v>23</v>
      </c>
      <c r="M2240">
        <f>YEAR(Table1[[#This Row],[order_date]])</f>
        <v>2024</v>
      </c>
      <c r="N2240">
        <f>MONTH(Table1[[#This Row],[order_date]])</f>
        <v>10</v>
      </c>
      <c r="O2240" s="3">
        <f>Table1[[#This Row],[sales]]-Table1[[#This Row],[profit]]</f>
        <v>3217.1800000000003</v>
      </c>
      <c r="P2240" s="3">
        <f>Table1[[#This Row],[sales]]*Table1[[#This Row],[quantity]]</f>
        <v>26575.5</v>
      </c>
      <c r="Q2240" s="9">
        <f>Table1[[#This Row],[delivery_date]]-Table1[[#This Row],[order_date]]</f>
        <v>2</v>
      </c>
    </row>
    <row r="2241" spans="1:17" x14ac:dyDescent="0.35">
      <c r="A2241" t="s">
        <v>2272</v>
      </c>
      <c r="B2241" t="s">
        <v>25</v>
      </c>
      <c r="C2241" t="s">
        <v>36</v>
      </c>
      <c r="D2241" s="2">
        <v>3607.54</v>
      </c>
      <c r="E2241">
        <v>0.14000000000000001</v>
      </c>
      <c r="F2241">
        <v>2</v>
      </c>
      <c r="G2241" s="1">
        <v>45370</v>
      </c>
      <c r="H2241" s="1">
        <v>45374</v>
      </c>
      <c r="I2241" t="s">
        <v>21</v>
      </c>
      <c r="J2241" t="s">
        <v>16</v>
      </c>
      <c r="K2241" s="2">
        <v>593.08000000000004</v>
      </c>
      <c r="L2241" t="s">
        <v>28</v>
      </c>
      <c r="M2241">
        <f>YEAR(Table1[[#This Row],[order_date]])</f>
        <v>2024</v>
      </c>
      <c r="N2241">
        <f>MONTH(Table1[[#This Row],[order_date]])</f>
        <v>3</v>
      </c>
      <c r="O2241" s="3">
        <f>Table1[[#This Row],[sales]]-Table1[[#This Row],[profit]]</f>
        <v>3014.46</v>
      </c>
      <c r="P2241" s="3">
        <f>Table1[[#This Row],[sales]]*Table1[[#This Row],[quantity]]</f>
        <v>7215.08</v>
      </c>
      <c r="Q2241" s="9">
        <f>Table1[[#This Row],[delivery_date]]-Table1[[#This Row],[order_date]]</f>
        <v>4</v>
      </c>
    </row>
    <row r="2242" spans="1:17" x14ac:dyDescent="0.35">
      <c r="A2242" t="s">
        <v>2273</v>
      </c>
      <c r="B2242" t="s">
        <v>25</v>
      </c>
      <c r="C2242" t="s">
        <v>36</v>
      </c>
      <c r="D2242" s="2">
        <v>1881.97</v>
      </c>
      <c r="E2242">
        <v>0.1</v>
      </c>
      <c r="F2242">
        <v>2</v>
      </c>
      <c r="G2242" s="1">
        <v>45223</v>
      </c>
      <c r="H2242" s="1">
        <v>45225</v>
      </c>
      <c r="I2242" t="s">
        <v>31</v>
      </c>
      <c r="J2242" t="s">
        <v>16</v>
      </c>
      <c r="K2242" s="2">
        <v>531.89</v>
      </c>
      <c r="L2242" t="s">
        <v>39</v>
      </c>
      <c r="M2242">
        <f>YEAR(Table1[[#This Row],[order_date]])</f>
        <v>2023</v>
      </c>
      <c r="N2242">
        <f>MONTH(Table1[[#This Row],[order_date]])</f>
        <v>10</v>
      </c>
      <c r="O2242" s="3">
        <f>Table1[[#This Row],[sales]]-Table1[[#This Row],[profit]]</f>
        <v>1350.08</v>
      </c>
      <c r="P2242" s="3">
        <f>Table1[[#This Row],[sales]]*Table1[[#This Row],[quantity]]</f>
        <v>3763.94</v>
      </c>
      <c r="Q2242" s="9">
        <f>Table1[[#This Row],[delivery_date]]-Table1[[#This Row],[order_date]]</f>
        <v>2</v>
      </c>
    </row>
    <row r="2243" spans="1:17" x14ac:dyDescent="0.35">
      <c r="A2243" t="s">
        <v>2274</v>
      </c>
      <c r="B2243" t="s">
        <v>13</v>
      </c>
      <c r="C2243" t="s">
        <v>36</v>
      </c>
      <c r="D2243" s="2">
        <v>3980.29</v>
      </c>
      <c r="E2243">
        <v>0.08</v>
      </c>
      <c r="F2243">
        <v>9</v>
      </c>
      <c r="G2243" s="1">
        <v>45311</v>
      </c>
      <c r="H2243" s="1">
        <v>45316</v>
      </c>
      <c r="I2243" t="s">
        <v>21</v>
      </c>
      <c r="J2243" t="s">
        <v>27</v>
      </c>
      <c r="K2243" s="2">
        <v>554.41</v>
      </c>
      <c r="L2243" t="s">
        <v>34</v>
      </c>
      <c r="M2243">
        <f>YEAR(Table1[[#This Row],[order_date]])</f>
        <v>2024</v>
      </c>
      <c r="N2243">
        <f>MONTH(Table1[[#This Row],[order_date]])</f>
        <v>1</v>
      </c>
      <c r="O2243" s="3">
        <f>Table1[[#This Row],[sales]]-Table1[[#This Row],[profit]]</f>
        <v>3425.88</v>
      </c>
      <c r="P2243" s="3">
        <f>Table1[[#This Row],[sales]]*Table1[[#This Row],[quantity]]</f>
        <v>35822.61</v>
      </c>
      <c r="Q2243" s="9">
        <f>Table1[[#This Row],[delivery_date]]-Table1[[#This Row],[order_date]]</f>
        <v>5</v>
      </c>
    </row>
    <row r="2244" spans="1:17" x14ac:dyDescent="0.35">
      <c r="A2244" t="s">
        <v>2275</v>
      </c>
      <c r="B2244" t="s">
        <v>25</v>
      </c>
      <c r="C2244" t="s">
        <v>36</v>
      </c>
      <c r="D2244" s="2">
        <v>1648.93</v>
      </c>
      <c r="E2244">
        <v>0.26</v>
      </c>
      <c r="F2244">
        <v>5</v>
      </c>
      <c r="G2244" s="1">
        <v>45454</v>
      </c>
      <c r="H2244" s="1">
        <v>45456</v>
      </c>
      <c r="I2244" t="s">
        <v>31</v>
      </c>
      <c r="J2244" t="s">
        <v>22</v>
      </c>
      <c r="K2244" s="2">
        <v>327.66000000000003</v>
      </c>
      <c r="L2244" t="s">
        <v>23</v>
      </c>
      <c r="M2244">
        <f>YEAR(Table1[[#This Row],[order_date]])</f>
        <v>2024</v>
      </c>
      <c r="N2244">
        <f>MONTH(Table1[[#This Row],[order_date]])</f>
        <v>6</v>
      </c>
      <c r="O2244" s="3">
        <f>Table1[[#This Row],[sales]]-Table1[[#This Row],[profit]]</f>
        <v>1321.27</v>
      </c>
      <c r="P2244" s="3">
        <f>Table1[[#This Row],[sales]]*Table1[[#This Row],[quantity]]</f>
        <v>8244.65</v>
      </c>
      <c r="Q2244" s="9">
        <f>Table1[[#This Row],[delivery_date]]-Table1[[#This Row],[order_date]]</f>
        <v>2</v>
      </c>
    </row>
    <row r="2245" spans="1:17" x14ac:dyDescent="0.35">
      <c r="A2245" t="s">
        <v>2276</v>
      </c>
      <c r="B2245" t="s">
        <v>41</v>
      </c>
      <c r="C2245" t="s">
        <v>33</v>
      </c>
      <c r="D2245" s="2">
        <v>1339.47</v>
      </c>
      <c r="E2245">
        <v>0.44</v>
      </c>
      <c r="F2245">
        <v>7</v>
      </c>
      <c r="G2245" s="1">
        <v>45314</v>
      </c>
      <c r="H2245" s="1">
        <v>45318</v>
      </c>
      <c r="I2245" t="s">
        <v>31</v>
      </c>
      <c r="J2245" t="s">
        <v>22</v>
      </c>
      <c r="K2245" s="2">
        <v>214.95</v>
      </c>
      <c r="L2245" t="s">
        <v>23</v>
      </c>
      <c r="M2245">
        <f>YEAR(Table1[[#This Row],[order_date]])</f>
        <v>2024</v>
      </c>
      <c r="N2245">
        <f>MONTH(Table1[[#This Row],[order_date]])</f>
        <v>1</v>
      </c>
      <c r="O2245" s="3">
        <f>Table1[[#This Row],[sales]]-Table1[[#This Row],[profit]]</f>
        <v>1124.52</v>
      </c>
      <c r="P2245" s="3">
        <f>Table1[[#This Row],[sales]]*Table1[[#This Row],[quantity]]</f>
        <v>9376.2900000000009</v>
      </c>
      <c r="Q2245" s="9">
        <f>Table1[[#This Row],[delivery_date]]-Table1[[#This Row],[order_date]]</f>
        <v>4</v>
      </c>
    </row>
    <row r="2246" spans="1:17" x14ac:dyDescent="0.35">
      <c r="A2246" t="s">
        <v>2277</v>
      </c>
      <c r="B2246" t="s">
        <v>19</v>
      </c>
      <c r="C2246" t="s">
        <v>26</v>
      </c>
      <c r="D2246" s="2">
        <v>2623.57</v>
      </c>
      <c r="E2246">
        <v>0.28999999999999998</v>
      </c>
      <c r="F2246">
        <v>6</v>
      </c>
      <c r="G2246" s="1">
        <v>45236</v>
      </c>
      <c r="H2246" s="1">
        <v>45238</v>
      </c>
      <c r="I2246" t="s">
        <v>21</v>
      </c>
      <c r="J2246" t="s">
        <v>22</v>
      </c>
      <c r="K2246" s="2">
        <v>216.05</v>
      </c>
      <c r="L2246" t="s">
        <v>23</v>
      </c>
      <c r="M2246">
        <f>YEAR(Table1[[#This Row],[order_date]])</f>
        <v>2023</v>
      </c>
      <c r="N2246">
        <f>MONTH(Table1[[#This Row],[order_date]])</f>
        <v>11</v>
      </c>
      <c r="O2246" s="3">
        <f>Table1[[#This Row],[sales]]-Table1[[#This Row],[profit]]</f>
        <v>2407.52</v>
      </c>
      <c r="P2246" s="3">
        <f>Table1[[#This Row],[sales]]*Table1[[#This Row],[quantity]]</f>
        <v>15741.420000000002</v>
      </c>
      <c r="Q2246" s="9">
        <f>Table1[[#This Row],[delivery_date]]-Table1[[#This Row],[order_date]]</f>
        <v>2</v>
      </c>
    </row>
    <row r="2247" spans="1:17" x14ac:dyDescent="0.35">
      <c r="A2247" t="s">
        <v>2278</v>
      </c>
      <c r="B2247" t="s">
        <v>41</v>
      </c>
      <c r="C2247" t="s">
        <v>14</v>
      </c>
      <c r="D2247" s="2">
        <v>4985.96</v>
      </c>
      <c r="E2247">
        <v>0.44</v>
      </c>
      <c r="F2247">
        <v>9</v>
      </c>
      <c r="G2247" s="1">
        <v>44955</v>
      </c>
      <c r="H2247" s="1">
        <v>44958</v>
      </c>
      <c r="I2247" t="s">
        <v>31</v>
      </c>
      <c r="J2247" t="s">
        <v>27</v>
      </c>
      <c r="K2247" s="2">
        <v>846.9</v>
      </c>
      <c r="L2247" t="s">
        <v>39</v>
      </c>
      <c r="M2247">
        <f>YEAR(Table1[[#This Row],[order_date]])</f>
        <v>2023</v>
      </c>
      <c r="N2247">
        <f>MONTH(Table1[[#This Row],[order_date]])</f>
        <v>1</v>
      </c>
      <c r="O2247" s="3">
        <f>Table1[[#This Row],[sales]]-Table1[[#This Row],[profit]]</f>
        <v>4139.0600000000004</v>
      </c>
      <c r="P2247" s="3">
        <f>Table1[[#This Row],[sales]]*Table1[[#This Row],[quantity]]</f>
        <v>44873.64</v>
      </c>
      <c r="Q2247" s="9">
        <f>Table1[[#This Row],[delivery_date]]-Table1[[#This Row],[order_date]]</f>
        <v>3</v>
      </c>
    </row>
    <row r="2248" spans="1:17" x14ac:dyDescent="0.35">
      <c r="A2248" t="s">
        <v>2279</v>
      </c>
      <c r="B2248" t="s">
        <v>25</v>
      </c>
      <c r="C2248" t="s">
        <v>36</v>
      </c>
      <c r="D2248" s="2">
        <v>4041.18</v>
      </c>
      <c r="E2248">
        <v>0.48</v>
      </c>
      <c r="F2248">
        <v>5</v>
      </c>
      <c r="G2248" s="1">
        <v>45638</v>
      </c>
      <c r="H2248" s="1">
        <v>45639</v>
      </c>
      <c r="I2248" t="s">
        <v>15</v>
      </c>
      <c r="J2248" t="s">
        <v>16</v>
      </c>
      <c r="K2248" s="2">
        <v>565.83000000000004</v>
      </c>
      <c r="L2248" t="s">
        <v>39</v>
      </c>
      <c r="M2248">
        <f>YEAR(Table1[[#This Row],[order_date]])</f>
        <v>2024</v>
      </c>
      <c r="N2248">
        <f>MONTH(Table1[[#This Row],[order_date]])</f>
        <v>12</v>
      </c>
      <c r="O2248" s="3">
        <f>Table1[[#This Row],[sales]]-Table1[[#This Row],[profit]]</f>
        <v>3475.35</v>
      </c>
      <c r="P2248" s="3">
        <f>Table1[[#This Row],[sales]]*Table1[[#This Row],[quantity]]</f>
        <v>20205.899999999998</v>
      </c>
      <c r="Q2248" s="9">
        <f>Table1[[#This Row],[delivery_date]]-Table1[[#This Row],[order_date]]</f>
        <v>1</v>
      </c>
    </row>
    <row r="2249" spans="1:17" x14ac:dyDescent="0.35">
      <c r="A2249" t="s">
        <v>2280</v>
      </c>
      <c r="B2249" t="s">
        <v>13</v>
      </c>
      <c r="C2249" t="s">
        <v>14</v>
      </c>
      <c r="D2249" s="2">
        <v>3675.98</v>
      </c>
      <c r="E2249">
        <v>0.19</v>
      </c>
      <c r="F2249">
        <v>8</v>
      </c>
      <c r="G2249" s="1">
        <v>45120</v>
      </c>
      <c r="H2249" s="1">
        <v>45124</v>
      </c>
      <c r="I2249" t="s">
        <v>31</v>
      </c>
      <c r="J2249" t="s">
        <v>27</v>
      </c>
      <c r="K2249" s="2">
        <v>364.46</v>
      </c>
      <c r="L2249" t="s">
        <v>34</v>
      </c>
      <c r="M2249">
        <f>YEAR(Table1[[#This Row],[order_date]])</f>
        <v>2023</v>
      </c>
      <c r="N2249">
        <f>MONTH(Table1[[#This Row],[order_date]])</f>
        <v>7</v>
      </c>
      <c r="O2249" s="3">
        <f>Table1[[#This Row],[sales]]-Table1[[#This Row],[profit]]</f>
        <v>3311.52</v>
      </c>
      <c r="P2249" s="3">
        <f>Table1[[#This Row],[sales]]*Table1[[#This Row],[quantity]]</f>
        <v>29407.84</v>
      </c>
      <c r="Q2249" s="9">
        <f>Table1[[#This Row],[delivery_date]]-Table1[[#This Row],[order_date]]</f>
        <v>4</v>
      </c>
    </row>
    <row r="2250" spans="1:17" x14ac:dyDescent="0.35">
      <c r="A2250" t="s">
        <v>2281</v>
      </c>
      <c r="B2250" t="s">
        <v>19</v>
      </c>
      <c r="C2250" t="s">
        <v>33</v>
      </c>
      <c r="D2250" s="2">
        <v>2314.86</v>
      </c>
      <c r="E2250">
        <v>0.42</v>
      </c>
      <c r="F2250">
        <v>4</v>
      </c>
      <c r="G2250" s="1">
        <v>45590</v>
      </c>
      <c r="H2250" s="1">
        <v>45596</v>
      </c>
      <c r="I2250" t="s">
        <v>15</v>
      </c>
      <c r="J2250" t="s">
        <v>16</v>
      </c>
      <c r="K2250" s="2">
        <v>360.92</v>
      </c>
      <c r="L2250" t="s">
        <v>17</v>
      </c>
      <c r="M2250">
        <f>YEAR(Table1[[#This Row],[order_date]])</f>
        <v>2024</v>
      </c>
      <c r="N2250">
        <f>MONTH(Table1[[#This Row],[order_date]])</f>
        <v>10</v>
      </c>
      <c r="O2250" s="3">
        <f>Table1[[#This Row],[sales]]-Table1[[#This Row],[profit]]</f>
        <v>1953.94</v>
      </c>
      <c r="P2250" s="3">
        <f>Table1[[#This Row],[sales]]*Table1[[#This Row],[quantity]]</f>
        <v>9259.44</v>
      </c>
      <c r="Q2250" s="9">
        <f>Table1[[#This Row],[delivery_date]]-Table1[[#This Row],[order_date]]</f>
        <v>6</v>
      </c>
    </row>
    <row r="2251" spans="1:17" x14ac:dyDescent="0.35">
      <c r="A2251" t="s">
        <v>2282</v>
      </c>
      <c r="B2251" t="s">
        <v>25</v>
      </c>
      <c r="C2251" t="s">
        <v>33</v>
      </c>
      <c r="D2251" s="2">
        <v>1628.56</v>
      </c>
      <c r="E2251">
        <v>0.03</v>
      </c>
      <c r="F2251">
        <v>7</v>
      </c>
      <c r="G2251" s="1">
        <v>44989</v>
      </c>
      <c r="H2251" s="1">
        <v>44995</v>
      </c>
      <c r="I2251" t="s">
        <v>21</v>
      </c>
      <c r="J2251" t="s">
        <v>22</v>
      </c>
      <c r="K2251" s="2">
        <v>196.8</v>
      </c>
      <c r="L2251" t="s">
        <v>23</v>
      </c>
      <c r="M2251">
        <f>YEAR(Table1[[#This Row],[order_date]])</f>
        <v>2023</v>
      </c>
      <c r="N2251">
        <f>MONTH(Table1[[#This Row],[order_date]])</f>
        <v>3</v>
      </c>
      <c r="O2251" s="3">
        <f>Table1[[#This Row],[sales]]-Table1[[#This Row],[profit]]</f>
        <v>1431.76</v>
      </c>
      <c r="P2251" s="3">
        <f>Table1[[#This Row],[sales]]*Table1[[#This Row],[quantity]]</f>
        <v>11399.92</v>
      </c>
      <c r="Q2251" s="9">
        <f>Table1[[#This Row],[delivery_date]]-Table1[[#This Row],[order_date]]</f>
        <v>6</v>
      </c>
    </row>
    <row r="2252" spans="1:17" x14ac:dyDescent="0.35">
      <c r="A2252" t="s">
        <v>2283</v>
      </c>
      <c r="B2252" t="s">
        <v>25</v>
      </c>
      <c r="C2252" t="s">
        <v>20</v>
      </c>
      <c r="D2252" s="2">
        <v>4293.91</v>
      </c>
      <c r="E2252">
        <v>0.24</v>
      </c>
      <c r="F2252">
        <v>9</v>
      </c>
      <c r="G2252" s="1">
        <v>45420</v>
      </c>
      <c r="H2252" s="1">
        <v>45423</v>
      </c>
      <c r="I2252" t="s">
        <v>21</v>
      </c>
      <c r="J2252" t="s">
        <v>16</v>
      </c>
      <c r="K2252" s="2">
        <v>491.13</v>
      </c>
      <c r="L2252" t="s">
        <v>39</v>
      </c>
      <c r="M2252">
        <f>YEAR(Table1[[#This Row],[order_date]])</f>
        <v>2024</v>
      </c>
      <c r="N2252">
        <f>MONTH(Table1[[#This Row],[order_date]])</f>
        <v>5</v>
      </c>
      <c r="O2252" s="3">
        <f>Table1[[#This Row],[sales]]-Table1[[#This Row],[profit]]</f>
        <v>3802.7799999999997</v>
      </c>
      <c r="P2252" s="3">
        <f>Table1[[#This Row],[sales]]*Table1[[#This Row],[quantity]]</f>
        <v>38645.19</v>
      </c>
      <c r="Q2252" s="9">
        <f>Table1[[#This Row],[delivery_date]]-Table1[[#This Row],[order_date]]</f>
        <v>3</v>
      </c>
    </row>
    <row r="2253" spans="1:17" x14ac:dyDescent="0.35">
      <c r="A2253" t="s">
        <v>2284</v>
      </c>
      <c r="B2253" t="s">
        <v>13</v>
      </c>
      <c r="C2253" t="s">
        <v>36</v>
      </c>
      <c r="D2253" s="2">
        <v>2881.89</v>
      </c>
      <c r="E2253">
        <v>0.18</v>
      </c>
      <c r="F2253">
        <v>2</v>
      </c>
      <c r="G2253" s="1">
        <v>45196</v>
      </c>
      <c r="H2253" s="1">
        <v>45200</v>
      </c>
      <c r="I2253" t="s">
        <v>31</v>
      </c>
      <c r="J2253" t="s">
        <v>22</v>
      </c>
      <c r="K2253" s="2">
        <v>762.87</v>
      </c>
      <c r="L2253" t="s">
        <v>17</v>
      </c>
      <c r="M2253">
        <f>YEAR(Table1[[#This Row],[order_date]])</f>
        <v>2023</v>
      </c>
      <c r="N2253">
        <f>MONTH(Table1[[#This Row],[order_date]])</f>
        <v>9</v>
      </c>
      <c r="O2253" s="3">
        <f>Table1[[#This Row],[sales]]-Table1[[#This Row],[profit]]</f>
        <v>2119.02</v>
      </c>
      <c r="P2253" s="3">
        <f>Table1[[#This Row],[sales]]*Table1[[#This Row],[quantity]]</f>
        <v>5763.78</v>
      </c>
      <c r="Q2253" s="9">
        <f>Table1[[#This Row],[delivery_date]]-Table1[[#This Row],[order_date]]</f>
        <v>4</v>
      </c>
    </row>
    <row r="2254" spans="1:17" x14ac:dyDescent="0.35">
      <c r="A2254" t="s">
        <v>2285</v>
      </c>
      <c r="B2254" t="s">
        <v>13</v>
      </c>
      <c r="C2254" t="s">
        <v>20</v>
      </c>
      <c r="D2254" s="2">
        <v>4084.95</v>
      </c>
      <c r="E2254">
        <v>0.1</v>
      </c>
      <c r="F2254">
        <v>9</v>
      </c>
      <c r="G2254" s="1">
        <v>45564</v>
      </c>
      <c r="H2254" s="1">
        <v>45565</v>
      </c>
      <c r="I2254" t="s">
        <v>31</v>
      </c>
      <c r="J2254" t="s">
        <v>16</v>
      </c>
      <c r="K2254" s="2">
        <v>987.38</v>
      </c>
      <c r="L2254" t="s">
        <v>48</v>
      </c>
      <c r="M2254">
        <f>YEAR(Table1[[#This Row],[order_date]])</f>
        <v>2024</v>
      </c>
      <c r="N2254">
        <f>MONTH(Table1[[#This Row],[order_date]])</f>
        <v>9</v>
      </c>
      <c r="O2254" s="3">
        <f>Table1[[#This Row],[sales]]-Table1[[#This Row],[profit]]</f>
        <v>3097.5699999999997</v>
      </c>
      <c r="P2254" s="3">
        <f>Table1[[#This Row],[sales]]*Table1[[#This Row],[quantity]]</f>
        <v>36764.549999999996</v>
      </c>
      <c r="Q2254" s="9">
        <f>Table1[[#This Row],[delivery_date]]-Table1[[#This Row],[order_date]]</f>
        <v>1</v>
      </c>
    </row>
    <row r="2255" spans="1:17" x14ac:dyDescent="0.35">
      <c r="A2255" t="s">
        <v>2286</v>
      </c>
      <c r="B2255" t="s">
        <v>41</v>
      </c>
      <c r="C2255" t="s">
        <v>14</v>
      </c>
      <c r="D2255" s="2">
        <v>2489.9899999999998</v>
      </c>
      <c r="E2255">
        <v>0.22</v>
      </c>
      <c r="F2255">
        <v>8</v>
      </c>
      <c r="G2255" s="1">
        <v>45098</v>
      </c>
      <c r="H2255" s="1">
        <v>45103</v>
      </c>
      <c r="I2255" t="s">
        <v>31</v>
      </c>
      <c r="J2255" t="s">
        <v>16</v>
      </c>
      <c r="K2255" s="2">
        <v>545.86</v>
      </c>
      <c r="L2255" t="s">
        <v>48</v>
      </c>
      <c r="M2255">
        <f>YEAR(Table1[[#This Row],[order_date]])</f>
        <v>2023</v>
      </c>
      <c r="N2255">
        <f>MONTH(Table1[[#This Row],[order_date]])</f>
        <v>6</v>
      </c>
      <c r="O2255" s="3">
        <f>Table1[[#This Row],[sales]]-Table1[[#This Row],[profit]]</f>
        <v>1944.1299999999997</v>
      </c>
      <c r="P2255" s="3">
        <f>Table1[[#This Row],[sales]]*Table1[[#This Row],[quantity]]</f>
        <v>19919.919999999998</v>
      </c>
      <c r="Q2255" s="9">
        <f>Table1[[#This Row],[delivery_date]]-Table1[[#This Row],[order_date]]</f>
        <v>5</v>
      </c>
    </row>
    <row r="2256" spans="1:17" x14ac:dyDescent="0.35">
      <c r="A2256" t="s">
        <v>2287</v>
      </c>
      <c r="B2256" t="s">
        <v>19</v>
      </c>
      <c r="C2256" t="s">
        <v>26</v>
      </c>
      <c r="D2256" s="2">
        <v>3794.39</v>
      </c>
      <c r="E2256">
        <v>0.22</v>
      </c>
      <c r="F2256">
        <v>1</v>
      </c>
      <c r="G2256" s="1">
        <v>45609</v>
      </c>
      <c r="H2256" s="1">
        <v>45616</v>
      </c>
      <c r="I2256" t="s">
        <v>31</v>
      </c>
      <c r="J2256" t="s">
        <v>16</v>
      </c>
      <c r="K2256" s="2">
        <v>535.61</v>
      </c>
      <c r="L2256" t="s">
        <v>39</v>
      </c>
      <c r="M2256">
        <f>YEAR(Table1[[#This Row],[order_date]])</f>
        <v>2024</v>
      </c>
      <c r="N2256">
        <f>MONTH(Table1[[#This Row],[order_date]])</f>
        <v>11</v>
      </c>
      <c r="O2256" s="3">
        <f>Table1[[#This Row],[sales]]-Table1[[#This Row],[profit]]</f>
        <v>3258.7799999999997</v>
      </c>
      <c r="P2256" s="3">
        <f>Table1[[#This Row],[sales]]*Table1[[#This Row],[quantity]]</f>
        <v>3794.39</v>
      </c>
      <c r="Q2256" s="9">
        <f>Table1[[#This Row],[delivery_date]]-Table1[[#This Row],[order_date]]</f>
        <v>7</v>
      </c>
    </row>
    <row r="2257" spans="1:17" x14ac:dyDescent="0.35">
      <c r="A2257" t="s">
        <v>2288</v>
      </c>
      <c r="B2257" t="s">
        <v>19</v>
      </c>
      <c r="C2257" t="s">
        <v>20</v>
      </c>
      <c r="D2257" s="2">
        <v>4351.93</v>
      </c>
      <c r="E2257">
        <v>0.4</v>
      </c>
      <c r="F2257">
        <v>7</v>
      </c>
      <c r="G2257" s="1">
        <v>45055</v>
      </c>
      <c r="H2257" s="1">
        <v>45056</v>
      </c>
      <c r="I2257" t="s">
        <v>15</v>
      </c>
      <c r="J2257" t="s">
        <v>27</v>
      </c>
      <c r="K2257" s="2">
        <v>469.13</v>
      </c>
      <c r="L2257" t="s">
        <v>34</v>
      </c>
      <c r="M2257">
        <f>YEAR(Table1[[#This Row],[order_date]])</f>
        <v>2023</v>
      </c>
      <c r="N2257">
        <f>MONTH(Table1[[#This Row],[order_date]])</f>
        <v>5</v>
      </c>
      <c r="O2257" s="3">
        <f>Table1[[#This Row],[sales]]-Table1[[#This Row],[profit]]</f>
        <v>3882.8</v>
      </c>
      <c r="P2257" s="3">
        <f>Table1[[#This Row],[sales]]*Table1[[#This Row],[quantity]]</f>
        <v>30463.510000000002</v>
      </c>
      <c r="Q2257" s="9">
        <f>Table1[[#This Row],[delivery_date]]-Table1[[#This Row],[order_date]]</f>
        <v>1</v>
      </c>
    </row>
    <row r="2258" spans="1:17" x14ac:dyDescent="0.35">
      <c r="A2258" t="s">
        <v>2289</v>
      </c>
      <c r="B2258" t="s">
        <v>13</v>
      </c>
      <c r="C2258" t="s">
        <v>33</v>
      </c>
      <c r="D2258" s="2">
        <v>2017.81</v>
      </c>
      <c r="E2258">
        <v>0.43</v>
      </c>
      <c r="F2258">
        <v>5</v>
      </c>
      <c r="G2258" s="1">
        <v>45279</v>
      </c>
      <c r="H2258" s="1">
        <v>45284</v>
      </c>
      <c r="I2258" t="s">
        <v>31</v>
      </c>
      <c r="J2258" t="s">
        <v>22</v>
      </c>
      <c r="K2258" s="2">
        <v>419.34</v>
      </c>
      <c r="L2258" t="s">
        <v>28</v>
      </c>
      <c r="M2258">
        <f>YEAR(Table1[[#This Row],[order_date]])</f>
        <v>2023</v>
      </c>
      <c r="N2258">
        <f>MONTH(Table1[[#This Row],[order_date]])</f>
        <v>12</v>
      </c>
      <c r="O2258" s="3">
        <f>Table1[[#This Row],[sales]]-Table1[[#This Row],[profit]]</f>
        <v>1598.47</v>
      </c>
      <c r="P2258" s="3">
        <f>Table1[[#This Row],[sales]]*Table1[[#This Row],[quantity]]</f>
        <v>10089.049999999999</v>
      </c>
      <c r="Q2258" s="9">
        <f>Table1[[#This Row],[delivery_date]]-Table1[[#This Row],[order_date]]</f>
        <v>5</v>
      </c>
    </row>
    <row r="2259" spans="1:17" x14ac:dyDescent="0.35">
      <c r="A2259" t="s">
        <v>2290</v>
      </c>
      <c r="B2259" t="s">
        <v>41</v>
      </c>
      <c r="C2259" t="s">
        <v>36</v>
      </c>
      <c r="D2259" s="2">
        <v>166.49</v>
      </c>
      <c r="E2259">
        <v>0.33</v>
      </c>
      <c r="F2259">
        <v>5</v>
      </c>
      <c r="G2259" s="1">
        <v>45566</v>
      </c>
      <c r="H2259" s="1">
        <v>45568</v>
      </c>
      <c r="I2259" t="s">
        <v>21</v>
      </c>
      <c r="J2259" t="s">
        <v>27</v>
      </c>
      <c r="K2259" s="2">
        <v>19.93</v>
      </c>
      <c r="L2259" t="s">
        <v>34</v>
      </c>
      <c r="M2259">
        <f>YEAR(Table1[[#This Row],[order_date]])</f>
        <v>2024</v>
      </c>
      <c r="N2259">
        <f>MONTH(Table1[[#This Row],[order_date]])</f>
        <v>10</v>
      </c>
      <c r="O2259" s="3">
        <f>Table1[[#This Row],[sales]]-Table1[[#This Row],[profit]]</f>
        <v>146.56</v>
      </c>
      <c r="P2259" s="3">
        <f>Table1[[#This Row],[sales]]*Table1[[#This Row],[quantity]]</f>
        <v>832.45</v>
      </c>
      <c r="Q2259" s="9">
        <f>Table1[[#This Row],[delivery_date]]-Table1[[#This Row],[order_date]]</f>
        <v>2</v>
      </c>
    </row>
    <row r="2260" spans="1:17" x14ac:dyDescent="0.35">
      <c r="A2260" t="s">
        <v>2291</v>
      </c>
      <c r="B2260" t="s">
        <v>19</v>
      </c>
      <c r="C2260" t="s">
        <v>14</v>
      </c>
      <c r="D2260" s="2">
        <v>1349.14</v>
      </c>
      <c r="E2260">
        <v>0.32</v>
      </c>
      <c r="F2260">
        <v>7</v>
      </c>
      <c r="G2260" s="1">
        <v>45577</v>
      </c>
      <c r="H2260" s="1">
        <v>45580</v>
      </c>
      <c r="I2260" t="s">
        <v>31</v>
      </c>
      <c r="J2260" t="s">
        <v>16</v>
      </c>
      <c r="K2260" s="2">
        <v>320.38</v>
      </c>
      <c r="L2260" t="s">
        <v>17</v>
      </c>
      <c r="M2260">
        <f>YEAR(Table1[[#This Row],[order_date]])</f>
        <v>2024</v>
      </c>
      <c r="N2260">
        <f>MONTH(Table1[[#This Row],[order_date]])</f>
        <v>10</v>
      </c>
      <c r="O2260" s="3">
        <f>Table1[[#This Row],[sales]]-Table1[[#This Row],[profit]]</f>
        <v>1028.7600000000002</v>
      </c>
      <c r="P2260" s="3">
        <f>Table1[[#This Row],[sales]]*Table1[[#This Row],[quantity]]</f>
        <v>9443.9800000000014</v>
      </c>
      <c r="Q2260" s="9">
        <f>Table1[[#This Row],[delivery_date]]-Table1[[#This Row],[order_date]]</f>
        <v>3</v>
      </c>
    </row>
    <row r="2261" spans="1:17" x14ac:dyDescent="0.35">
      <c r="A2261" t="s">
        <v>2292</v>
      </c>
      <c r="B2261" t="s">
        <v>13</v>
      </c>
      <c r="C2261" t="s">
        <v>33</v>
      </c>
      <c r="D2261" s="2">
        <v>4583.08</v>
      </c>
      <c r="E2261">
        <v>0.06</v>
      </c>
      <c r="F2261">
        <v>4</v>
      </c>
      <c r="G2261" s="1">
        <v>45074</v>
      </c>
      <c r="H2261" s="1">
        <v>45078</v>
      </c>
      <c r="I2261" t="s">
        <v>31</v>
      </c>
      <c r="J2261" t="s">
        <v>22</v>
      </c>
      <c r="K2261" s="2">
        <v>781.34</v>
      </c>
      <c r="L2261" t="s">
        <v>17</v>
      </c>
      <c r="M2261">
        <f>YEAR(Table1[[#This Row],[order_date]])</f>
        <v>2023</v>
      </c>
      <c r="N2261">
        <f>MONTH(Table1[[#This Row],[order_date]])</f>
        <v>5</v>
      </c>
      <c r="O2261" s="3">
        <f>Table1[[#This Row],[sales]]-Table1[[#This Row],[profit]]</f>
        <v>3801.74</v>
      </c>
      <c r="P2261" s="3">
        <f>Table1[[#This Row],[sales]]*Table1[[#This Row],[quantity]]</f>
        <v>18332.32</v>
      </c>
      <c r="Q2261" s="9">
        <f>Table1[[#This Row],[delivery_date]]-Table1[[#This Row],[order_date]]</f>
        <v>4</v>
      </c>
    </row>
    <row r="2262" spans="1:17" x14ac:dyDescent="0.35">
      <c r="A2262" t="s">
        <v>2293</v>
      </c>
      <c r="B2262" t="s">
        <v>25</v>
      </c>
      <c r="C2262" t="s">
        <v>26</v>
      </c>
      <c r="D2262" s="2">
        <v>3468.96</v>
      </c>
      <c r="E2262">
        <v>0.28999999999999998</v>
      </c>
      <c r="F2262">
        <v>1</v>
      </c>
      <c r="G2262" s="1">
        <v>45005</v>
      </c>
      <c r="H2262" s="1">
        <v>45012</v>
      </c>
      <c r="I2262" t="s">
        <v>15</v>
      </c>
      <c r="J2262" t="s">
        <v>22</v>
      </c>
      <c r="K2262" s="2">
        <v>962.92</v>
      </c>
      <c r="L2262" t="s">
        <v>28</v>
      </c>
      <c r="M2262">
        <f>YEAR(Table1[[#This Row],[order_date]])</f>
        <v>2023</v>
      </c>
      <c r="N2262">
        <f>MONTH(Table1[[#This Row],[order_date]])</f>
        <v>3</v>
      </c>
      <c r="O2262" s="3">
        <f>Table1[[#This Row],[sales]]-Table1[[#This Row],[profit]]</f>
        <v>2506.04</v>
      </c>
      <c r="P2262" s="3">
        <f>Table1[[#This Row],[sales]]*Table1[[#This Row],[quantity]]</f>
        <v>3468.96</v>
      </c>
      <c r="Q2262" s="9">
        <f>Table1[[#This Row],[delivery_date]]-Table1[[#This Row],[order_date]]</f>
        <v>7</v>
      </c>
    </row>
    <row r="2263" spans="1:17" x14ac:dyDescent="0.35">
      <c r="A2263" t="s">
        <v>2294</v>
      </c>
      <c r="B2263" t="s">
        <v>19</v>
      </c>
      <c r="C2263" t="s">
        <v>36</v>
      </c>
      <c r="D2263" s="2">
        <v>3712.37</v>
      </c>
      <c r="E2263">
        <v>0.14000000000000001</v>
      </c>
      <c r="F2263">
        <v>6</v>
      </c>
      <c r="G2263" s="1">
        <v>45146</v>
      </c>
      <c r="H2263" s="1">
        <v>45151</v>
      </c>
      <c r="I2263" t="s">
        <v>31</v>
      </c>
      <c r="J2263" t="s">
        <v>27</v>
      </c>
      <c r="K2263" s="2">
        <v>1018.32</v>
      </c>
      <c r="L2263" t="s">
        <v>39</v>
      </c>
      <c r="M2263">
        <f>YEAR(Table1[[#This Row],[order_date]])</f>
        <v>2023</v>
      </c>
      <c r="N2263">
        <f>MONTH(Table1[[#This Row],[order_date]])</f>
        <v>8</v>
      </c>
      <c r="O2263" s="3">
        <f>Table1[[#This Row],[sales]]-Table1[[#This Row],[profit]]</f>
        <v>2694.0499999999997</v>
      </c>
      <c r="P2263" s="3">
        <f>Table1[[#This Row],[sales]]*Table1[[#This Row],[quantity]]</f>
        <v>22274.22</v>
      </c>
      <c r="Q2263" s="9">
        <f>Table1[[#This Row],[delivery_date]]-Table1[[#This Row],[order_date]]</f>
        <v>5</v>
      </c>
    </row>
    <row r="2264" spans="1:17" x14ac:dyDescent="0.35">
      <c r="A2264" t="s">
        <v>2295</v>
      </c>
      <c r="B2264" t="s">
        <v>41</v>
      </c>
      <c r="C2264" t="s">
        <v>26</v>
      </c>
      <c r="D2264" s="2">
        <v>1693.91</v>
      </c>
      <c r="E2264">
        <v>0.15</v>
      </c>
      <c r="F2264">
        <v>1</v>
      </c>
      <c r="G2264" s="1">
        <v>45331</v>
      </c>
      <c r="H2264" s="1">
        <v>45337</v>
      </c>
      <c r="I2264" t="s">
        <v>31</v>
      </c>
      <c r="J2264" t="s">
        <v>22</v>
      </c>
      <c r="K2264" s="2">
        <v>272.41000000000003</v>
      </c>
      <c r="L2264" t="s">
        <v>48</v>
      </c>
      <c r="M2264">
        <f>YEAR(Table1[[#This Row],[order_date]])</f>
        <v>2024</v>
      </c>
      <c r="N2264">
        <f>MONTH(Table1[[#This Row],[order_date]])</f>
        <v>2</v>
      </c>
      <c r="O2264" s="3">
        <f>Table1[[#This Row],[sales]]-Table1[[#This Row],[profit]]</f>
        <v>1421.5</v>
      </c>
      <c r="P2264" s="3">
        <f>Table1[[#This Row],[sales]]*Table1[[#This Row],[quantity]]</f>
        <v>1693.91</v>
      </c>
      <c r="Q2264" s="9">
        <f>Table1[[#This Row],[delivery_date]]-Table1[[#This Row],[order_date]]</f>
        <v>6</v>
      </c>
    </row>
    <row r="2265" spans="1:17" x14ac:dyDescent="0.35">
      <c r="A2265" t="s">
        <v>2296</v>
      </c>
      <c r="B2265" t="s">
        <v>41</v>
      </c>
      <c r="C2265" t="s">
        <v>26</v>
      </c>
      <c r="D2265" s="2">
        <v>3536.24</v>
      </c>
      <c r="E2265">
        <v>0.05</v>
      </c>
      <c r="F2265">
        <v>1</v>
      </c>
      <c r="G2265" s="1">
        <v>45013</v>
      </c>
      <c r="H2265" s="1">
        <v>45017</v>
      </c>
      <c r="I2265" t="s">
        <v>15</v>
      </c>
      <c r="J2265" t="s">
        <v>22</v>
      </c>
      <c r="K2265" s="2">
        <v>1020.42</v>
      </c>
      <c r="L2265" t="s">
        <v>39</v>
      </c>
      <c r="M2265">
        <f>YEAR(Table1[[#This Row],[order_date]])</f>
        <v>2023</v>
      </c>
      <c r="N2265">
        <f>MONTH(Table1[[#This Row],[order_date]])</f>
        <v>3</v>
      </c>
      <c r="O2265" s="3">
        <f>Table1[[#This Row],[sales]]-Table1[[#This Row],[profit]]</f>
        <v>2515.8199999999997</v>
      </c>
      <c r="P2265" s="3">
        <f>Table1[[#This Row],[sales]]*Table1[[#This Row],[quantity]]</f>
        <v>3536.24</v>
      </c>
      <c r="Q2265" s="9">
        <f>Table1[[#This Row],[delivery_date]]-Table1[[#This Row],[order_date]]</f>
        <v>4</v>
      </c>
    </row>
    <row r="2266" spans="1:17" x14ac:dyDescent="0.35">
      <c r="A2266" t="s">
        <v>2297</v>
      </c>
      <c r="B2266" t="s">
        <v>41</v>
      </c>
      <c r="C2266" t="s">
        <v>36</v>
      </c>
      <c r="D2266" s="2">
        <v>3266.78</v>
      </c>
      <c r="E2266">
        <v>0.32</v>
      </c>
      <c r="F2266">
        <v>8</v>
      </c>
      <c r="G2266" s="1">
        <v>45330</v>
      </c>
      <c r="H2266" s="1">
        <v>45331</v>
      </c>
      <c r="I2266" t="s">
        <v>15</v>
      </c>
      <c r="J2266" t="s">
        <v>16</v>
      </c>
      <c r="K2266" s="2">
        <v>702.98</v>
      </c>
      <c r="L2266" t="s">
        <v>28</v>
      </c>
      <c r="M2266">
        <f>YEAR(Table1[[#This Row],[order_date]])</f>
        <v>2024</v>
      </c>
      <c r="N2266">
        <f>MONTH(Table1[[#This Row],[order_date]])</f>
        <v>2</v>
      </c>
      <c r="O2266" s="3">
        <f>Table1[[#This Row],[sales]]-Table1[[#This Row],[profit]]</f>
        <v>2563.8000000000002</v>
      </c>
      <c r="P2266" s="3">
        <f>Table1[[#This Row],[sales]]*Table1[[#This Row],[quantity]]</f>
        <v>26134.240000000002</v>
      </c>
      <c r="Q2266" s="9">
        <f>Table1[[#This Row],[delivery_date]]-Table1[[#This Row],[order_date]]</f>
        <v>1</v>
      </c>
    </row>
    <row r="2267" spans="1:17" x14ac:dyDescent="0.35">
      <c r="A2267" t="s">
        <v>2298</v>
      </c>
      <c r="B2267" t="s">
        <v>25</v>
      </c>
      <c r="C2267" t="s">
        <v>36</v>
      </c>
      <c r="D2267" s="2">
        <v>974.03</v>
      </c>
      <c r="E2267">
        <v>0.28999999999999998</v>
      </c>
      <c r="F2267">
        <v>4</v>
      </c>
      <c r="G2267" s="1">
        <v>45043</v>
      </c>
      <c r="H2267" s="1">
        <v>45045</v>
      </c>
      <c r="I2267" t="s">
        <v>15</v>
      </c>
      <c r="J2267" t="s">
        <v>16</v>
      </c>
      <c r="K2267" s="2">
        <v>196.04</v>
      </c>
      <c r="L2267" t="s">
        <v>39</v>
      </c>
      <c r="M2267">
        <f>YEAR(Table1[[#This Row],[order_date]])</f>
        <v>2023</v>
      </c>
      <c r="N2267">
        <f>MONTH(Table1[[#This Row],[order_date]])</f>
        <v>4</v>
      </c>
      <c r="O2267" s="3">
        <f>Table1[[#This Row],[sales]]-Table1[[#This Row],[profit]]</f>
        <v>777.99</v>
      </c>
      <c r="P2267" s="3">
        <f>Table1[[#This Row],[sales]]*Table1[[#This Row],[quantity]]</f>
        <v>3896.12</v>
      </c>
      <c r="Q2267" s="9">
        <f>Table1[[#This Row],[delivery_date]]-Table1[[#This Row],[order_date]]</f>
        <v>2</v>
      </c>
    </row>
    <row r="2268" spans="1:17" x14ac:dyDescent="0.35">
      <c r="A2268" t="s">
        <v>2299</v>
      </c>
      <c r="B2268" t="s">
        <v>19</v>
      </c>
      <c r="C2268" t="s">
        <v>26</v>
      </c>
      <c r="D2268" s="2">
        <v>4846.58</v>
      </c>
      <c r="E2268">
        <v>0.11</v>
      </c>
      <c r="F2268">
        <v>5</v>
      </c>
      <c r="G2268" s="1">
        <v>45428</v>
      </c>
      <c r="H2268" s="1">
        <v>45429</v>
      </c>
      <c r="I2268" t="s">
        <v>21</v>
      </c>
      <c r="J2268" t="s">
        <v>16</v>
      </c>
      <c r="K2268" s="2">
        <v>355.43</v>
      </c>
      <c r="L2268" t="s">
        <v>34</v>
      </c>
      <c r="M2268">
        <f>YEAR(Table1[[#This Row],[order_date]])</f>
        <v>2024</v>
      </c>
      <c r="N2268">
        <f>MONTH(Table1[[#This Row],[order_date]])</f>
        <v>5</v>
      </c>
      <c r="O2268" s="3">
        <f>Table1[[#This Row],[sales]]-Table1[[#This Row],[profit]]</f>
        <v>4491.1499999999996</v>
      </c>
      <c r="P2268" s="3">
        <f>Table1[[#This Row],[sales]]*Table1[[#This Row],[quantity]]</f>
        <v>24232.9</v>
      </c>
      <c r="Q2268" s="9">
        <f>Table1[[#This Row],[delivery_date]]-Table1[[#This Row],[order_date]]</f>
        <v>1</v>
      </c>
    </row>
    <row r="2269" spans="1:17" x14ac:dyDescent="0.35">
      <c r="A2269" t="s">
        <v>2300</v>
      </c>
      <c r="B2269" t="s">
        <v>19</v>
      </c>
      <c r="C2269" t="s">
        <v>14</v>
      </c>
      <c r="D2269" s="2">
        <v>1834.73</v>
      </c>
      <c r="E2269">
        <v>0.13</v>
      </c>
      <c r="F2269">
        <v>1</v>
      </c>
      <c r="G2269" s="1">
        <v>45583</v>
      </c>
      <c r="H2269" s="1">
        <v>45588</v>
      </c>
      <c r="I2269" t="s">
        <v>15</v>
      </c>
      <c r="J2269" t="s">
        <v>27</v>
      </c>
      <c r="K2269" s="2">
        <v>542.38</v>
      </c>
      <c r="L2269" t="s">
        <v>34</v>
      </c>
      <c r="M2269">
        <f>YEAR(Table1[[#This Row],[order_date]])</f>
        <v>2024</v>
      </c>
      <c r="N2269">
        <f>MONTH(Table1[[#This Row],[order_date]])</f>
        <v>10</v>
      </c>
      <c r="O2269" s="3">
        <f>Table1[[#This Row],[sales]]-Table1[[#This Row],[profit]]</f>
        <v>1292.3499999999999</v>
      </c>
      <c r="P2269" s="3">
        <f>Table1[[#This Row],[sales]]*Table1[[#This Row],[quantity]]</f>
        <v>1834.73</v>
      </c>
      <c r="Q2269" s="9">
        <f>Table1[[#This Row],[delivery_date]]-Table1[[#This Row],[order_date]]</f>
        <v>5</v>
      </c>
    </row>
    <row r="2270" spans="1:17" x14ac:dyDescent="0.35">
      <c r="A2270" t="s">
        <v>2301</v>
      </c>
      <c r="B2270" t="s">
        <v>25</v>
      </c>
      <c r="C2270" t="s">
        <v>36</v>
      </c>
      <c r="D2270" s="2">
        <v>1713.51</v>
      </c>
      <c r="E2270">
        <v>0.39</v>
      </c>
      <c r="F2270">
        <v>7</v>
      </c>
      <c r="G2270" s="1">
        <v>45544</v>
      </c>
      <c r="H2270" s="1">
        <v>45547</v>
      </c>
      <c r="I2270" t="s">
        <v>21</v>
      </c>
      <c r="J2270" t="s">
        <v>27</v>
      </c>
      <c r="K2270" s="2">
        <v>124.92</v>
      </c>
      <c r="L2270" t="s">
        <v>28</v>
      </c>
      <c r="M2270">
        <f>YEAR(Table1[[#This Row],[order_date]])</f>
        <v>2024</v>
      </c>
      <c r="N2270">
        <f>MONTH(Table1[[#This Row],[order_date]])</f>
        <v>9</v>
      </c>
      <c r="O2270" s="3">
        <f>Table1[[#This Row],[sales]]-Table1[[#This Row],[profit]]</f>
        <v>1588.59</v>
      </c>
      <c r="P2270" s="3">
        <f>Table1[[#This Row],[sales]]*Table1[[#This Row],[quantity]]</f>
        <v>11994.57</v>
      </c>
      <c r="Q2270" s="9">
        <f>Table1[[#This Row],[delivery_date]]-Table1[[#This Row],[order_date]]</f>
        <v>3</v>
      </c>
    </row>
    <row r="2271" spans="1:17" x14ac:dyDescent="0.35">
      <c r="A2271" t="s">
        <v>2302</v>
      </c>
      <c r="B2271" t="s">
        <v>19</v>
      </c>
      <c r="C2271" t="s">
        <v>33</v>
      </c>
      <c r="D2271" s="2">
        <v>1908.89</v>
      </c>
      <c r="E2271">
        <v>0.4</v>
      </c>
      <c r="F2271">
        <v>2</v>
      </c>
      <c r="G2271" s="1">
        <v>45517</v>
      </c>
      <c r="H2271" s="1">
        <v>45522</v>
      </c>
      <c r="I2271" t="s">
        <v>21</v>
      </c>
      <c r="J2271" t="s">
        <v>16</v>
      </c>
      <c r="K2271" s="2">
        <v>224.05</v>
      </c>
      <c r="L2271" t="s">
        <v>34</v>
      </c>
      <c r="M2271">
        <f>YEAR(Table1[[#This Row],[order_date]])</f>
        <v>2024</v>
      </c>
      <c r="N2271">
        <f>MONTH(Table1[[#This Row],[order_date]])</f>
        <v>8</v>
      </c>
      <c r="O2271" s="3">
        <f>Table1[[#This Row],[sales]]-Table1[[#This Row],[profit]]</f>
        <v>1684.8400000000001</v>
      </c>
      <c r="P2271" s="3">
        <f>Table1[[#This Row],[sales]]*Table1[[#This Row],[quantity]]</f>
        <v>3817.78</v>
      </c>
      <c r="Q2271" s="9">
        <f>Table1[[#This Row],[delivery_date]]-Table1[[#This Row],[order_date]]</f>
        <v>5</v>
      </c>
    </row>
    <row r="2272" spans="1:17" x14ac:dyDescent="0.35">
      <c r="A2272" t="s">
        <v>2303</v>
      </c>
      <c r="B2272" t="s">
        <v>25</v>
      </c>
      <c r="C2272" t="s">
        <v>20</v>
      </c>
      <c r="D2272" s="2">
        <v>549.42999999999995</v>
      </c>
      <c r="E2272">
        <v>0.25</v>
      </c>
      <c r="F2272">
        <v>6</v>
      </c>
      <c r="G2272" s="1">
        <v>45100</v>
      </c>
      <c r="H2272" s="1">
        <v>45105</v>
      </c>
      <c r="I2272" t="s">
        <v>15</v>
      </c>
      <c r="J2272" t="s">
        <v>16</v>
      </c>
      <c r="K2272" s="2">
        <v>50.87</v>
      </c>
      <c r="L2272" t="s">
        <v>34</v>
      </c>
      <c r="M2272">
        <f>YEAR(Table1[[#This Row],[order_date]])</f>
        <v>2023</v>
      </c>
      <c r="N2272">
        <f>MONTH(Table1[[#This Row],[order_date]])</f>
        <v>6</v>
      </c>
      <c r="O2272" s="3">
        <f>Table1[[#This Row],[sales]]-Table1[[#This Row],[profit]]</f>
        <v>498.55999999999995</v>
      </c>
      <c r="P2272" s="3">
        <f>Table1[[#This Row],[sales]]*Table1[[#This Row],[quantity]]</f>
        <v>3296.58</v>
      </c>
      <c r="Q2272" s="9">
        <f>Table1[[#This Row],[delivery_date]]-Table1[[#This Row],[order_date]]</f>
        <v>5</v>
      </c>
    </row>
    <row r="2273" spans="1:17" x14ac:dyDescent="0.35">
      <c r="A2273" t="s">
        <v>2304</v>
      </c>
      <c r="B2273" t="s">
        <v>25</v>
      </c>
      <c r="C2273" t="s">
        <v>14</v>
      </c>
      <c r="D2273" s="2">
        <v>3162.32</v>
      </c>
      <c r="E2273">
        <v>7.0000000000000007E-2</v>
      </c>
      <c r="F2273">
        <v>9</v>
      </c>
      <c r="G2273" s="1">
        <v>45032</v>
      </c>
      <c r="H2273" s="1">
        <v>45039</v>
      </c>
      <c r="I2273" t="s">
        <v>31</v>
      </c>
      <c r="J2273" t="s">
        <v>16</v>
      </c>
      <c r="K2273" s="2">
        <v>203.25</v>
      </c>
      <c r="L2273" t="s">
        <v>23</v>
      </c>
      <c r="M2273">
        <f>YEAR(Table1[[#This Row],[order_date]])</f>
        <v>2023</v>
      </c>
      <c r="N2273">
        <f>MONTH(Table1[[#This Row],[order_date]])</f>
        <v>4</v>
      </c>
      <c r="O2273" s="3">
        <f>Table1[[#This Row],[sales]]-Table1[[#This Row],[profit]]</f>
        <v>2959.07</v>
      </c>
      <c r="P2273" s="3">
        <f>Table1[[#This Row],[sales]]*Table1[[#This Row],[quantity]]</f>
        <v>28460.880000000001</v>
      </c>
      <c r="Q2273" s="9">
        <f>Table1[[#This Row],[delivery_date]]-Table1[[#This Row],[order_date]]</f>
        <v>7</v>
      </c>
    </row>
    <row r="2274" spans="1:17" x14ac:dyDescent="0.35">
      <c r="A2274" t="s">
        <v>2305</v>
      </c>
      <c r="B2274" t="s">
        <v>25</v>
      </c>
      <c r="C2274" t="s">
        <v>36</v>
      </c>
      <c r="D2274" s="2">
        <v>1269.26</v>
      </c>
      <c r="E2274">
        <v>0.03</v>
      </c>
      <c r="F2274">
        <v>2</v>
      </c>
      <c r="G2274" s="1">
        <v>45023</v>
      </c>
      <c r="H2274" s="1">
        <v>45029</v>
      </c>
      <c r="I2274" t="s">
        <v>31</v>
      </c>
      <c r="J2274" t="s">
        <v>27</v>
      </c>
      <c r="K2274" s="2">
        <v>380.4</v>
      </c>
      <c r="L2274" t="s">
        <v>48</v>
      </c>
      <c r="M2274">
        <f>YEAR(Table1[[#This Row],[order_date]])</f>
        <v>2023</v>
      </c>
      <c r="N2274">
        <f>MONTH(Table1[[#This Row],[order_date]])</f>
        <v>4</v>
      </c>
      <c r="O2274" s="3">
        <f>Table1[[#This Row],[sales]]-Table1[[#This Row],[profit]]</f>
        <v>888.86</v>
      </c>
      <c r="P2274" s="3">
        <f>Table1[[#This Row],[sales]]*Table1[[#This Row],[quantity]]</f>
        <v>2538.52</v>
      </c>
      <c r="Q2274" s="9">
        <f>Table1[[#This Row],[delivery_date]]-Table1[[#This Row],[order_date]]</f>
        <v>6</v>
      </c>
    </row>
    <row r="2275" spans="1:17" x14ac:dyDescent="0.35">
      <c r="A2275" t="s">
        <v>2306</v>
      </c>
      <c r="B2275" t="s">
        <v>41</v>
      </c>
      <c r="C2275" t="s">
        <v>36</v>
      </c>
      <c r="D2275" s="2">
        <v>4036.23</v>
      </c>
      <c r="E2275">
        <v>0.14000000000000001</v>
      </c>
      <c r="F2275">
        <v>6</v>
      </c>
      <c r="G2275" s="1">
        <v>45404</v>
      </c>
      <c r="H2275" s="1">
        <v>45405</v>
      </c>
      <c r="I2275" t="s">
        <v>21</v>
      </c>
      <c r="J2275" t="s">
        <v>16</v>
      </c>
      <c r="K2275" s="2">
        <v>523.67999999999995</v>
      </c>
      <c r="L2275" t="s">
        <v>28</v>
      </c>
      <c r="M2275">
        <f>YEAR(Table1[[#This Row],[order_date]])</f>
        <v>2024</v>
      </c>
      <c r="N2275">
        <f>MONTH(Table1[[#This Row],[order_date]])</f>
        <v>4</v>
      </c>
      <c r="O2275" s="3">
        <f>Table1[[#This Row],[sales]]-Table1[[#This Row],[profit]]</f>
        <v>3512.55</v>
      </c>
      <c r="P2275" s="3">
        <f>Table1[[#This Row],[sales]]*Table1[[#This Row],[quantity]]</f>
        <v>24217.38</v>
      </c>
      <c r="Q2275" s="9">
        <f>Table1[[#This Row],[delivery_date]]-Table1[[#This Row],[order_date]]</f>
        <v>1</v>
      </c>
    </row>
    <row r="2276" spans="1:17" x14ac:dyDescent="0.35">
      <c r="A2276" t="s">
        <v>2307</v>
      </c>
      <c r="B2276" t="s">
        <v>19</v>
      </c>
      <c r="C2276" t="s">
        <v>14</v>
      </c>
      <c r="D2276" s="2">
        <v>2031.37</v>
      </c>
      <c r="E2276">
        <v>0.37</v>
      </c>
      <c r="F2276">
        <v>5</v>
      </c>
      <c r="G2276" s="1">
        <v>45474</v>
      </c>
      <c r="H2276" s="1">
        <v>45479</v>
      </c>
      <c r="I2276" t="s">
        <v>31</v>
      </c>
      <c r="J2276" t="s">
        <v>22</v>
      </c>
      <c r="K2276" s="2">
        <v>124.98</v>
      </c>
      <c r="L2276" t="s">
        <v>17</v>
      </c>
      <c r="M2276">
        <f>YEAR(Table1[[#This Row],[order_date]])</f>
        <v>2024</v>
      </c>
      <c r="N2276">
        <f>MONTH(Table1[[#This Row],[order_date]])</f>
        <v>7</v>
      </c>
      <c r="O2276" s="3">
        <f>Table1[[#This Row],[sales]]-Table1[[#This Row],[profit]]</f>
        <v>1906.3899999999999</v>
      </c>
      <c r="P2276" s="3">
        <f>Table1[[#This Row],[sales]]*Table1[[#This Row],[quantity]]</f>
        <v>10156.849999999999</v>
      </c>
      <c r="Q2276" s="9">
        <f>Table1[[#This Row],[delivery_date]]-Table1[[#This Row],[order_date]]</f>
        <v>5</v>
      </c>
    </row>
    <row r="2277" spans="1:17" x14ac:dyDescent="0.35">
      <c r="A2277" t="s">
        <v>2308</v>
      </c>
      <c r="B2277" t="s">
        <v>25</v>
      </c>
      <c r="C2277" t="s">
        <v>20</v>
      </c>
      <c r="D2277" s="2">
        <v>2346.94</v>
      </c>
      <c r="E2277">
        <v>0.3</v>
      </c>
      <c r="F2277">
        <v>2</v>
      </c>
      <c r="G2277" s="1">
        <v>45539</v>
      </c>
      <c r="H2277" s="1">
        <v>45542</v>
      </c>
      <c r="I2277" t="s">
        <v>15</v>
      </c>
      <c r="J2277" t="s">
        <v>27</v>
      </c>
      <c r="K2277" s="2">
        <v>190.68</v>
      </c>
      <c r="L2277" t="s">
        <v>39</v>
      </c>
      <c r="M2277">
        <f>YEAR(Table1[[#This Row],[order_date]])</f>
        <v>2024</v>
      </c>
      <c r="N2277">
        <f>MONTH(Table1[[#This Row],[order_date]])</f>
        <v>9</v>
      </c>
      <c r="O2277" s="3">
        <f>Table1[[#This Row],[sales]]-Table1[[#This Row],[profit]]</f>
        <v>2156.2600000000002</v>
      </c>
      <c r="P2277" s="3">
        <f>Table1[[#This Row],[sales]]*Table1[[#This Row],[quantity]]</f>
        <v>4693.88</v>
      </c>
      <c r="Q2277" s="9">
        <f>Table1[[#This Row],[delivery_date]]-Table1[[#This Row],[order_date]]</f>
        <v>3</v>
      </c>
    </row>
    <row r="2278" spans="1:17" x14ac:dyDescent="0.35">
      <c r="A2278" t="s">
        <v>2309</v>
      </c>
      <c r="B2278" t="s">
        <v>19</v>
      </c>
      <c r="C2278" t="s">
        <v>26</v>
      </c>
      <c r="D2278" s="2">
        <v>3267.47</v>
      </c>
      <c r="E2278">
        <v>0.36</v>
      </c>
      <c r="F2278">
        <v>9</v>
      </c>
      <c r="G2278" s="1">
        <v>45487</v>
      </c>
      <c r="H2278" s="1">
        <v>45489</v>
      </c>
      <c r="I2278" t="s">
        <v>15</v>
      </c>
      <c r="J2278" t="s">
        <v>16</v>
      </c>
      <c r="K2278" s="2">
        <v>356.5</v>
      </c>
      <c r="L2278" t="s">
        <v>23</v>
      </c>
      <c r="M2278">
        <f>YEAR(Table1[[#This Row],[order_date]])</f>
        <v>2024</v>
      </c>
      <c r="N2278">
        <f>MONTH(Table1[[#This Row],[order_date]])</f>
        <v>7</v>
      </c>
      <c r="O2278" s="3">
        <f>Table1[[#This Row],[sales]]-Table1[[#This Row],[profit]]</f>
        <v>2910.97</v>
      </c>
      <c r="P2278" s="3">
        <f>Table1[[#This Row],[sales]]*Table1[[#This Row],[quantity]]</f>
        <v>29407.23</v>
      </c>
      <c r="Q2278" s="9">
        <f>Table1[[#This Row],[delivery_date]]-Table1[[#This Row],[order_date]]</f>
        <v>2</v>
      </c>
    </row>
    <row r="2279" spans="1:17" x14ac:dyDescent="0.35">
      <c r="A2279" t="s">
        <v>2310</v>
      </c>
      <c r="B2279" t="s">
        <v>41</v>
      </c>
      <c r="C2279" t="s">
        <v>33</v>
      </c>
      <c r="D2279" s="2">
        <v>3833.17</v>
      </c>
      <c r="E2279">
        <v>0.24</v>
      </c>
      <c r="F2279">
        <v>2</v>
      </c>
      <c r="G2279" s="1">
        <v>45348</v>
      </c>
      <c r="H2279" s="1">
        <v>45349</v>
      </c>
      <c r="I2279" t="s">
        <v>31</v>
      </c>
      <c r="J2279" t="s">
        <v>16</v>
      </c>
      <c r="K2279" s="2">
        <v>228.73</v>
      </c>
      <c r="L2279" t="s">
        <v>17</v>
      </c>
      <c r="M2279">
        <f>YEAR(Table1[[#This Row],[order_date]])</f>
        <v>2024</v>
      </c>
      <c r="N2279">
        <f>MONTH(Table1[[#This Row],[order_date]])</f>
        <v>2</v>
      </c>
      <c r="O2279" s="3">
        <f>Table1[[#This Row],[sales]]-Table1[[#This Row],[profit]]</f>
        <v>3604.44</v>
      </c>
      <c r="P2279" s="3">
        <f>Table1[[#This Row],[sales]]*Table1[[#This Row],[quantity]]</f>
        <v>7666.34</v>
      </c>
      <c r="Q2279" s="9">
        <f>Table1[[#This Row],[delivery_date]]-Table1[[#This Row],[order_date]]</f>
        <v>1</v>
      </c>
    </row>
    <row r="2280" spans="1:17" x14ac:dyDescent="0.35">
      <c r="A2280" t="s">
        <v>2311</v>
      </c>
      <c r="B2280" t="s">
        <v>25</v>
      </c>
      <c r="C2280" t="s">
        <v>36</v>
      </c>
      <c r="D2280" s="2">
        <v>1232.46</v>
      </c>
      <c r="E2280">
        <v>0.38</v>
      </c>
      <c r="F2280">
        <v>1</v>
      </c>
      <c r="G2280" s="1">
        <v>45654</v>
      </c>
      <c r="H2280" s="1">
        <v>45659</v>
      </c>
      <c r="I2280" t="s">
        <v>31</v>
      </c>
      <c r="J2280" t="s">
        <v>16</v>
      </c>
      <c r="K2280" s="2">
        <v>106.83</v>
      </c>
      <c r="L2280" t="s">
        <v>17</v>
      </c>
      <c r="M2280">
        <f>YEAR(Table1[[#This Row],[order_date]])</f>
        <v>2024</v>
      </c>
      <c r="N2280">
        <f>MONTH(Table1[[#This Row],[order_date]])</f>
        <v>12</v>
      </c>
      <c r="O2280" s="3">
        <f>Table1[[#This Row],[sales]]-Table1[[#This Row],[profit]]</f>
        <v>1125.6300000000001</v>
      </c>
      <c r="P2280" s="3">
        <f>Table1[[#This Row],[sales]]*Table1[[#This Row],[quantity]]</f>
        <v>1232.46</v>
      </c>
      <c r="Q2280" s="9">
        <f>Table1[[#This Row],[delivery_date]]-Table1[[#This Row],[order_date]]</f>
        <v>5</v>
      </c>
    </row>
    <row r="2281" spans="1:17" x14ac:dyDescent="0.35">
      <c r="A2281" t="s">
        <v>2312</v>
      </c>
      <c r="B2281" t="s">
        <v>13</v>
      </c>
      <c r="C2281" t="s">
        <v>20</v>
      </c>
      <c r="D2281" s="2">
        <v>4834.84</v>
      </c>
      <c r="E2281">
        <v>0.24</v>
      </c>
      <c r="F2281">
        <v>9</v>
      </c>
      <c r="G2281" s="1">
        <v>45527</v>
      </c>
      <c r="H2281" s="1">
        <v>45531</v>
      </c>
      <c r="I2281" t="s">
        <v>21</v>
      </c>
      <c r="J2281" t="s">
        <v>27</v>
      </c>
      <c r="K2281" s="2">
        <v>280.47000000000003</v>
      </c>
      <c r="L2281" t="s">
        <v>48</v>
      </c>
      <c r="M2281">
        <f>YEAR(Table1[[#This Row],[order_date]])</f>
        <v>2024</v>
      </c>
      <c r="N2281">
        <f>MONTH(Table1[[#This Row],[order_date]])</f>
        <v>8</v>
      </c>
      <c r="O2281" s="3">
        <f>Table1[[#This Row],[sales]]-Table1[[#This Row],[profit]]</f>
        <v>4554.37</v>
      </c>
      <c r="P2281" s="3">
        <f>Table1[[#This Row],[sales]]*Table1[[#This Row],[quantity]]</f>
        <v>43513.56</v>
      </c>
      <c r="Q2281" s="9">
        <f>Table1[[#This Row],[delivery_date]]-Table1[[#This Row],[order_date]]</f>
        <v>4</v>
      </c>
    </row>
    <row r="2282" spans="1:17" x14ac:dyDescent="0.35">
      <c r="A2282" t="s">
        <v>2313</v>
      </c>
      <c r="B2282" t="s">
        <v>41</v>
      </c>
      <c r="C2282" t="s">
        <v>33</v>
      </c>
      <c r="D2282" s="2">
        <v>3149.38</v>
      </c>
      <c r="E2282">
        <v>0.04</v>
      </c>
      <c r="F2282">
        <v>9</v>
      </c>
      <c r="G2282" s="1">
        <v>45337</v>
      </c>
      <c r="H2282" s="1">
        <v>45344</v>
      </c>
      <c r="I2282" t="s">
        <v>31</v>
      </c>
      <c r="J2282" t="s">
        <v>27</v>
      </c>
      <c r="K2282" s="2">
        <v>288.69</v>
      </c>
      <c r="L2282" t="s">
        <v>48</v>
      </c>
      <c r="M2282">
        <f>YEAR(Table1[[#This Row],[order_date]])</f>
        <v>2024</v>
      </c>
      <c r="N2282">
        <f>MONTH(Table1[[#This Row],[order_date]])</f>
        <v>2</v>
      </c>
      <c r="O2282" s="3">
        <f>Table1[[#This Row],[sales]]-Table1[[#This Row],[profit]]</f>
        <v>2860.69</v>
      </c>
      <c r="P2282" s="3">
        <f>Table1[[#This Row],[sales]]*Table1[[#This Row],[quantity]]</f>
        <v>28344.420000000002</v>
      </c>
      <c r="Q2282" s="9">
        <f>Table1[[#This Row],[delivery_date]]-Table1[[#This Row],[order_date]]</f>
        <v>7</v>
      </c>
    </row>
    <row r="2283" spans="1:17" x14ac:dyDescent="0.35">
      <c r="A2283" t="s">
        <v>2314</v>
      </c>
      <c r="B2283" t="s">
        <v>13</v>
      </c>
      <c r="C2283" t="s">
        <v>14</v>
      </c>
      <c r="D2283" s="2">
        <v>127.63</v>
      </c>
      <c r="E2283">
        <v>0.04</v>
      </c>
      <c r="F2283">
        <v>9</v>
      </c>
      <c r="G2283" s="1">
        <v>45251</v>
      </c>
      <c r="H2283" s="1">
        <v>45253</v>
      </c>
      <c r="I2283" t="s">
        <v>21</v>
      </c>
      <c r="J2283" t="s">
        <v>22</v>
      </c>
      <c r="K2283" s="2">
        <v>20.59</v>
      </c>
      <c r="L2283" t="s">
        <v>34</v>
      </c>
      <c r="M2283">
        <f>YEAR(Table1[[#This Row],[order_date]])</f>
        <v>2023</v>
      </c>
      <c r="N2283">
        <f>MONTH(Table1[[#This Row],[order_date]])</f>
        <v>11</v>
      </c>
      <c r="O2283" s="3">
        <f>Table1[[#This Row],[sales]]-Table1[[#This Row],[profit]]</f>
        <v>107.03999999999999</v>
      </c>
      <c r="P2283" s="3">
        <f>Table1[[#This Row],[sales]]*Table1[[#This Row],[quantity]]</f>
        <v>1148.67</v>
      </c>
      <c r="Q2283" s="9">
        <f>Table1[[#This Row],[delivery_date]]-Table1[[#This Row],[order_date]]</f>
        <v>2</v>
      </c>
    </row>
    <row r="2284" spans="1:17" x14ac:dyDescent="0.35">
      <c r="A2284" t="s">
        <v>2315</v>
      </c>
      <c r="B2284" t="s">
        <v>19</v>
      </c>
      <c r="C2284" t="s">
        <v>36</v>
      </c>
      <c r="D2284" s="2">
        <v>2136.5500000000002</v>
      </c>
      <c r="E2284">
        <v>0.42</v>
      </c>
      <c r="F2284">
        <v>8</v>
      </c>
      <c r="G2284" s="1">
        <v>45395</v>
      </c>
      <c r="H2284" s="1">
        <v>45396</v>
      </c>
      <c r="I2284" t="s">
        <v>31</v>
      </c>
      <c r="J2284" t="s">
        <v>27</v>
      </c>
      <c r="K2284" s="2">
        <v>628.04</v>
      </c>
      <c r="L2284" t="s">
        <v>17</v>
      </c>
      <c r="M2284">
        <f>YEAR(Table1[[#This Row],[order_date]])</f>
        <v>2024</v>
      </c>
      <c r="N2284">
        <f>MONTH(Table1[[#This Row],[order_date]])</f>
        <v>4</v>
      </c>
      <c r="O2284" s="3">
        <f>Table1[[#This Row],[sales]]-Table1[[#This Row],[profit]]</f>
        <v>1508.5100000000002</v>
      </c>
      <c r="P2284" s="3">
        <f>Table1[[#This Row],[sales]]*Table1[[#This Row],[quantity]]</f>
        <v>17092.400000000001</v>
      </c>
      <c r="Q2284" s="9">
        <f>Table1[[#This Row],[delivery_date]]-Table1[[#This Row],[order_date]]</f>
        <v>1</v>
      </c>
    </row>
    <row r="2285" spans="1:17" x14ac:dyDescent="0.35">
      <c r="A2285" t="s">
        <v>2316</v>
      </c>
      <c r="B2285" t="s">
        <v>19</v>
      </c>
      <c r="C2285" t="s">
        <v>26</v>
      </c>
      <c r="D2285" s="2">
        <v>2240.41</v>
      </c>
      <c r="E2285">
        <v>0.31</v>
      </c>
      <c r="F2285">
        <v>4</v>
      </c>
      <c r="G2285" s="1">
        <v>45353</v>
      </c>
      <c r="H2285" s="1">
        <v>45360</v>
      </c>
      <c r="I2285" t="s">
        <v>31</v>
      </c>
      <c r="J2285" t="s">
        <v>27</v>
      </c>
      <c r="K2285" s="2">
        <v>491.11</v>
      </c>
      <c r="L2285" t="s">
        <v>28</v>
      </c>
      <c r="M2285">
        <f>YEAR(Table1[[#This Row],[order_date]])</f>
        <v>2024</v>
      </c>
      <c r="N2285">
        <f>MONTH(Table1[[#This Row],[order_date]])</f>
        <v>3</v>
      </c>
      <c r="O2285" s="3">
        <f>Table1[[#This Row],[sales]]-Table1[[#This Row],[profit]]</f>
        <v>1749.2999999999997</v>
      </c>
      <c r="P2285" s="3">
        <f>Table1[[#This Row],[sales]]*Table1[[#This Row],[quantity]]</f>
        <v>8961.64</v>
      </c>
      <c r="Q2285" s="9">
        <f>Table1[[#This Row],[delivery_date]]-Table1[[#This Row],[order_date]]</f>
        <v>7</v>
      </c>
    </row>
    <row r="2286" spans="1:17" x14ac:dyDescent="0.35">
      <c r="A2286" t="s">
        <v>2317</v>
      </c>
      <c r="B2286" t="s">
        <v>41</v>
      </c>
      <c r="C2286" t="s">
        <v>14</v>
      </c>
      <c r="D2286" s="2">
        <v>4064.91</v>
      </c>
      <c r="E2286">
        <v>0.14000000000000001</v>
      </c>
      <c r="F2286">
        <v>9</v>
      </c>
      <c r="G2286" s="1">
        <v>45281</v>
      </c>
      <c r="H2286" s="1">
        <v>45284</v>
      </c>
      <c r="I2286" t="s">
        <v>31</v>
      </c>
      <c r="J2286" t="s">
        <v>16</v>
      </c>
      <c r="K2286" s="2">
        <v>749.06</v>
      </c>
      <c r="L2286" t="s">
        <v>39</v>
      </c>
      <c r="M2286">
        <f>YEAR(Table1[[#This Row],[order_date]])</f>
        <v>2023</v>
      </c>
      <c r="N2286">
        <f>MONTH(Table1[[#This Row],[order_date]])</f>
        <v>12</v>
      </c>
      <c r="O2286" s="3">
        <f>Table1[[#This Row],[sales]]-Table1[[#This Row],[profit]]</f>
        <v>3315.85</v>
      </c>
      <c r="P2286" s="3">
        <f>Table1[[#This Row],[sales]]*Table1[[#This Row],[quantity]]</f>
        <v>36584.19</v>
      </c>
      <c r="Q2286" s="9">
        <f>Table1[[#This Row],[delivery_date]]-Table1[[#This Row],[order_date]]</f>
        <v>3</v>
      </c>
    </row>
    <row r="2287" spans="1:17" x14ac:dyDescent="0.35">
      <c r="A2287" t="s">
        <v>2318</v>
      </c>
      <c r="B2287" t="s">
        <v>19</v>
      </c>
      <c r="C2287" t="s">
        <v>36</v>
      </c>
      <c r="D2287" s="2">
        <v>1595.18</v>
      </c>
      <c r="E2287">
        <v>0.38</v>
      </c>
      <c r="F2287">
        <v>2</v>
      </c>
      <c r="G2287" s="1">
        <v>45252</v>
      </c>
      <c r="H2287" s="1">
        <v>45255</v>
      </c>
      <c r="I2287" t="s">
        <v>31</v>
      </c>
      <c r="J2287" t="s">
        <v>22</v>
      </c>
      <c r="K2287" s="2">
        <v>474.41</v>
      </c>
      <c r="L2287" t="s">
        <v>34</v>
      </c>
      <c r="M2287">
        <f>YEAR(Table1[[#This Row],[order_date]])</f>
        <v>2023</v>
      </c>
      <c r="N2287">
        <f>MONTH(Table1[[#This Row],[order_date]])</f>
        <v>11</v>
      </c>
      <c r="O2287" s="3">
        <f>Table1[[#This Row],[sales]]-Table1[[#This Row],[profit]]</f>
        <v>1120.77</v>
      </c>
      <c r="P2287" s="3">
        <f>Table1[[#This Row],[sales]]*Table1[[#This Row],[quantity]]</f>
        <v>3190.36</v>
      </c>
      <c r="Q2287" s="9">
        <f>Table1[[#This Row],[delivery_date]]-Table1[[#This Row],[order_date]]</f>
        <v>3</v>
      </c>
    </row>
    <row r="2288" spans="1:17" x14ac:dyDescent="0.35">
      <c r="A2288" t="s">
        <v>2319</v>
      </c>
      <c r="B2288" t="s">
        <v>13</v>
      </c>
      <c r="C2288" t="s">
        <v>20</v>
      </c>
      <c r="D2288" s="2">
        <v>1723.01</v>
      </c>
      <c r="E2288">
        <v>7.0000000000000007E-2</v>
      </c>
      <c r="F2288">
        <v>1</v>
      </c>
      <c r="G2288" s="1">
        <v>44935</v>
      </c>
      <c r="H2288" s="1">
        <v>44937</v>
      </c>
      <c r="I2288" t="s">
        <v>15</v>
      </c>
      <c r="J2288" t="s">
        <v>22</v>
      </c>
      <c r="K2288" s="2">
        <v>389.16</v>
      </c>
      <c r="L2288" t="s">
        <v>28</v>
      </c>
      <c r="M2288">
        <f>YEAR(Table1[[#This Row],[order_date]])</f>
        <v>2023</v>
      </c>
      <c r="N2288">
        <f>MONTH(Table1[[#This Row],[order_date]])</f>
        <v>1</v>
      </c>
      <c r="O2288" s="3">
        <f>Table1[[#This Row],[sales]]-Table1[[#This Row],[profit]]</f>
        <v>1333.85</v>
      </c>
      <c r="P2288" s="3">
        <f>Table1[[#This Row],[sales]]*Table1[[#This Row],[quantity]]</f>
        <v>1723.01</v>
      </c>
      <c r="Q2288" s="9">
        <f>Table1[[#This Row],[delivery_date]]-Table1[[#This Row],[order_date]]</f>
        <v>2</v>
      </c>
    </row>
    <row r="2289" spans="1:17" x14ac:dyDescent="0.35">
      <c r="A2289" t="s">
        <v>2320</v>
      </c>
      <c r="B2289" t="s">
        <v>25</v>
      </c>
      <c r="C2289" t="s">
        <v>33</v>
      </c>
      <c r="D2289" s="2">
        <v>445.42</v>
      </c>
      <c r="E2289">
        <v>0.32</v>
      </c>
      <c r="F2289">
        <v>7</v>
      </c>
      <c r="G2289" s="1">
        <v>45017</v>
      </c>
      <c r="H2289" s="1">
        <v>45020</v>
      </c>
      <c r="I2289" t="s">
        <v>31</v>
      </c>
      <c r="J2289" t="s">
        <v>22</v>
      </c>
      <c r="K2289" s="2">
        <v>63.49</v>
      </c>
      <c r="L2289" t="s">
        <v>34</v>
      </c>
      <c r="M2289">
        <f>YEAR(Table1[[#This Row],[order_date]])</f>
        <v>2023</v>
      </c>
      <c r="N2289">
        <f>MONTH(Table1[[#This Row],[order_date]])</f>
        <v>4</v>
      </c>
      <c r="O2289" s="3">
        <f>Table1[[#This Row],[sales]]-Table1[[#This Row],[profit]]</f>
        <v>381.93</v>
      </c>
      <c r="P2289" s="3">
        <f>Table1[[#This Row],[sales]]*Table1[[#This Row],[quantity]]</f>
        <v>3117.94</v>
      </c>
      <c r="Q2289" s="9">
        <f>Table1[[#This Row],[delivery_date]]-Table1[[#This Row],[order_date]]</f>
        <v>3</v>
      </c>
    </row>
    <row r="2290" spans="1:17" x14ac:dyDescent="0.35">
      <c r="A2290" t="s">
        <v>2321</v>
      </c>
      <c r="B2290" t="s">
        <v>25</v>
      </c>
      <c r="C2290" t="s">
        <v>33</v>
      </c>
      <c r="D2290" s="2">
        <v>1489.38</v>
      </c>
      <c r="E2290">
        <v>0.49</v>
      </c>
      <c r="F2290">
        <v>6</v>
      </c>
      <c r="G2290" s="1">
        <v>45631</v>
      </c>
      <c r="H2290" s="1">
        <v>45632</v>
      </c>
      <c r="I2290" t="s">
        <v>21</v>
      </c>
      <c r="J2290" t="s">
        <v>16</v>
      </c>
      <c r="K2290" s="2">
        <v>369.72</v>
      </c>
      <c r="L2290" t="s">
        <v>28</v>
      </c>
      <c r="M2290">
        <f>YEAR(Table1[[#This Row],[order_date]])</f>
        <v>2024</v>
      </c>
      <c r="N2290">
        <f>MONTH(Table1[[#This Row],[order_date]])</f>
        <v>12</v>
      </c>
      <c r="O2290" s="3">
        <f>Table1[[#This Row],[sales]]-Table1[[#This Row],[profit]]</f>
        <v>1119.6600000000001</v>
      </c>
      <c r="P2290" s="3">
        <f>Table1[[#This Row],[sales]]*Table1[[#This Row],[quantity]]</f>
        <v>8936.2800000000007</v>
      </c>
      <c r="Q2290" s="9">
        <f>Table1[[#This Row],[delivery_date]]-Table1[[#This Row],[order_date]]</f>
        <v>1</v>
      </c>
    </row>
    <row r="2291" spans="1:17" x14ac:dyDescent="0.35">
      <c r="A2291" t="s">
        <v>2322</v>
      </c>
      <c r="B2291" t="s">
        <v>25</v>
      </c>
      <c r="C2291" t="s">
        <v>36</v>
      </c>
      <c r="D2291" s="2">
        <v>3613.11</v>
      </c>
      <c r="E2291">
        <v>0.08</v>
      </c>
      <c r="F2291">
        <v>3</v>
      </c>
      <c r="G2291" s="1">
        <v>45212</v>
      </c>
      <c r="H2291" s="1">
        <v>45213</v>
      </c>
      <c r="I2291" t="s">
        <v>15</v>
      </c>
      <c r="J2291" t="s">
        <v>27</v>
      </c>
      <c r="K2291" s="2">
        <v>616.02</v>
      </c>
      <c r="L2291" t="s">
        <v>34</v>
      </c>
      <c r="M2291">
        <f>YEAR(Table1[[#This Row],[order_date]])</f>
        <v>2023</v>
      </c>
      <c r="N2291">
        <f>MONTH(Table1[[#This Row],[order_date]])</f>
        <v>10</v>
      </c>
      <c r="O2291" s="3">
        <f>Table1[[#This Row],[sales]]-Table1[[#This Row],[profit]]</f>
        <v>2997.09</v>
      </c>
      <c r="P2291" s="3">
        <f>Table1[[#This Row],[sales]]*Table1[[#This Row],[quantity]]</f>
        <v>10839.33</v>
      </c>
      <c r="Q2291" s="9">
        <f>Table1[[#This Row],[delivery_date]]-Table1[[#This Row],[order_date]]</f>
        <v>1</v>
      </c>
    </row>
    <row r="2292" spans="1:17" x14ac:dyDescent="0.35">
      <c r="A2292" t="s">
        <v>2323</v>
      </c>
      <c r="B2292" t="s">
        <v>41</v>
      </c>
      <c r="C2292" t="s">
        <v>14</v>
      </c>
      <c r="D2292" s="2">
        <v>3210.31</v>
      </c>
      <c r="E2292">
        <v>7.0000000000000007E-2</v>
      </c>
      <c r="F2292">
        <v>2</v>
      </c>
      <c r="G2292" s="1">
        <v>45069</v>
      </c>
      <c r="H2292" s="1">
        <v>45075</v>
      </c>
      <c r="I2292" t="s">
        <v>21</v>
      </c>
      <c r="J2292" t="s">
        <v>22</v>
      </c>
      <c r="K2292" s="2">
        <v>192.76</v>
      </c>
      <c r="L2292" t="s">
        <v>39</v>
      </c>
      <c r="M2292">
        <f>YEAR(Table1[[#This Row],[order_date]])</f>
        <v>2023</v>
      </c>
      <c r="N2292">
        <f>MONTH(Table1[[#This Row],[order_date]])</f>
        <v>5</v>
      </c>
      <c r="O2292" s="3">
        <f>Table1[[#This Row],[sales]]-Table1[[#This Row],[profit]]</f>
        <v>3017.55</v>
      </c>
      <c r="P2292" s="3">
        <f>Table1[[#This Row],[sales]]*Table1[[#This Row],[quantity]]</f>
        <v>6420.62</v>
      </c>
      <c r="Q2292" s="9">
        <f>Table1[[#This Row],[delivery_date]]-Table1[[#This Row],[order_date]]</f>
        <v>6</v>
      </c>
    </row>
    <row r="2293" spans="1:17" x14ac:dyDescent="0.35">
      <c r="A2293" t="s">
        <v>2324</v>
      </c>
      <c r="B2293" t="s">
        <v>19</v>
      </c>
      <c r="C2293" t="s">
        <v>26</v>
      </c>
      <c r="D2293" s="2">
        <v>498.83</v>
      </c>
      <c r="E2293">
        <v>0.23</v>
      </c>
      <c r="F2293">
        <v>8</v>
      </c>
      <c r="G2293" s="1">
        <v>45342</v>
      </c>
      <c r="H2293" s="1">
        <v>45343</v>
      </c>
      <c r="I2293" t="s">
        <v>15</v>
      </c>
      <c r="J2293" t="s">
        <v>22</v>
      </c>
      <c r="K2293" s="2">
        <v>104.24</v>
      </c>
      <c r="L2293" t="s">
        <v>28</v>
      </c>
      <c r="M2293">
        <f>YEAR(Table1[[#This Row],[order_date]])</f>
        <v>2024</v>
      </c>
      <c r="N2293">
        <f>MONTH(Table1[[#This Row],[order_date]])</f>
        <v>2</v>
      </c>
      <c r="O2293" s="3">
        <f>Table1[[#This Row],[sales]]-Table1[[#This Row],[profit]]</f>
        <v>394.59</v>
      </c>
      <c r="P2293" s="3">
        <f>Table1[[#This Row],[sales]]*Table1[[#This Row],[quantity]]</f>
        <v>3990.64</v>
      </c>
      <c r="Q2293" s="9">
        <f>Table1[[#This Row],[delivery_date]]-Table1[[#This Row],[order_date]]</f>
        <v>1</v>
      </c>
    </row>
    <row r="2294" spans="1:17" x14ac:dyDescent="0.35">
      <c r="A2294" t="s">
        <v>2325</v>
      </c>
      <c r="B2294" t="s">
        <v>13</v>
      </c>
      <c r="C2294" t="s">
        <v>20</v>
      </c>
      <c r="D2294" s="2">
        <v>662</v>
      </c>
      <c r="E2294">
        <v>0.32</v>
      </c>
      <c r="F2294">
        <v>4</v>
      </c>
      <c r="G2294" s="1">
        <v>45650</v>
      </c>
      <c r="H2294" s="1">
        <v>45656</v>
      </c>
      <c r="I2294" t="s">
        <v>31</v>
      </c>
      <c r="J2294" t="s">
        <v>22</v>
      </c>
      <c r="K2294" s="2">
        <v>153.97</v>
      </c>
      <c r="L2294" t="s">
        <v>34</v>
      </c>
      <c r="M2294">
        <f>YEAR(Table1[[#This Row],[order_date]])</f>
        <v>2024</v>
      </c>
      <c r="N2294">
        <f>MONTH(Table1[[#This Row],[order_date]])</f>
        <v>12</v>
      </c>
      <c r="O2294" s="3">
        <f>Table1[[#This Row],[sales]]-Table1[[#This Row],[profit]]</f>
        <v>508.03</v>
      </c>
      <c r="P2294" s="3">
        <f>Table1[[#This Row],[sales]]*Table1[[#This Row],[quantity]]</f>
        <v>2648</v>
      </c>
      <c r="Q2294" s="9">
        <f>Table1[[#This Row],[delivery_date]]-Table1[[#This Row],[order_date]]</f>
        <v>6</v>
      </c>
    </row>
    <row r="2295" spans="1:17" x14ac:dyDescent="0.35">
      <c r="A2295" t="s">
        <v>2326</v>
      </c>
      <c r="B2295" t="s">
        <v>19</v>
      </c>
      <c r="C2295" t="s">
        <v>36</v>
      </c>
      <c r="D2295" s="2">
        <v>1946.94</v>
      </c>
      <c r="E2295">
        <v>0.01</v>
      </c>
      <c r="F2295">
        <v>6</v>
      </c>
      <c r="G2295" s="1">
        <v>45558</v>
      </c>
      <c r="H2295" s="1">
        <v>45563</v>
      </c>
      <c r="I2295" t="s">
        <v>21</v>
      </c>
      <c r="J2295" t="s">
        <v>22</v>
      </c>
      <c r="K2295" s="2">
        <v>573.82000000000005</v>
      </c>
      <c r="L2295" t="s">
        <v>39</v>
      </c>
      <c r="M2295">
        <f>YEAR(Table1[[#This Row],[order_date]])</f>
        <v>2024</v>
      </c>
      <c r="N2295">
        <f>MONTH(Table1[[#This Row],[order_date]])</f>
        <v>9</v>
      </c>
      <c r="O2295" s="3">
        <f>Table1[[#This Row],[sales]]-Table1[[#This Row],[profit]]</f>
        <v>1373.12</v>
      </c>
      <c r="P2295" s="3">
        <f>Table1[[#This Row],[sales]]*Table1[[#This Row],[quantity]]</f>
        <v>11681.64</v>
      </c>
      <c r="Q2295" s="9">
        <f>Table1[[#This Row],[delivery_date]]-Table1[[#This Row],[order_date]]</f>
        <v>5</v>
      </c>
    </row>
    <row r="2296" spans="1:17" x14ac:dyDescent="0.35">
      <c r="A2296" t="s">
        <v>2327</v>
      </c>
      <c r="B2296" t="s">
        <v>19</v>
      </c>
      <c r="C2296" t="s">
        <v>20</v>
      </c>
      <c r="D2296" s="2">
        <v>3744.41</v>
      </c>
      <c r="E2296">
        <v>0.25</v>
      </c>
      <c r="F2296">
        <v>4</v>
      </c>
      <c r="G2296" s="1">
        <v>44987</v>
      </c>
      <c r="H2296" s="1">
        <v>44990</v>
      </c>
      <c r="I2296" t="s">
        <v>31</v>
      </c>
      <c r="J2296" t="s">
        <v>16</v>
      </c>
      <c r="K2296" s="2">
        <v>278.75</v>
      </c>
      <c r="L2296" t="s">
        <v>23</v>
      </c>
      <c r="M2296">
        <f>YEAR(Table1[[#This Row],[order_date]])</f>
        <v>2023</v>
      </c>
      <c r="N2296">
        <f>MONTH(Table1[[#This Row],[order_date]])</f>
        <v>3</v>
      </c>
      <c r="O2296" s="3">
        <f>Table1[[#This Row],[sales]]-Table1[[#This Row],[profit]]</f>
        <v>3465.66</v>
      </c>
      <c r="P2296" s="3">
        <f>Table1[[#This Row],[sales]]*Table1[[#This Row],[quantity]]</f>
        <v>14977.64</v>
      </c>
      <c r="Q2296" s="9">
        <f>Table1[[#This Row],[delivery_date]]-Table1[[#This Row],[order_date]]</f>
        <v>3</v>
      </c>
    </row>
    <row r="2297" spans="1:17" x14ac:dyDescent="0.35">
      <c r="A2297" t="s">
        <v>2328</v>
      </c>
      <c r="B2297" t="s">
        <v>19</v>
      </c>
      <c r="C2297" t="s">
        <v>33</v>
      </c>
      <c r="D2297" s="2">
        <v>4181.3</v>
      </c>
      <c r="E2297">
        <v>0.04</v>
      </c>
      <c r="F2297">
        <v>9</v>
      </c>
      <c r="G2297" s="1">
        <v>45220</v>
      </c>
      <c r="H2297" s="1">
        <v>45225</v>
      </c>
      <c r="I2297" t="s">
        <v>15</v>
      </c>
      <c r="J2297" t="s">
        <v>27</v>
      </c>
      <c r="K2297" s="2">
        <v>545.91999999999996</v>
      </c>
      <c r="L2297" t="s">
        <v>39</v>
      </c>
      <c r="M2297">
        <f>YEAR(Table1[[#This Row],[order_date]])</f>
        <v>2023</v>
      </c>
      <c r="N2297">
        <f>MONTH(Table1[[#This Row],[order_date]])</f>
        <v>10</v>
      </c>
      <c r="O2297" s="3">
        <f>Table1[[#This Row],[sales]]-Table1[[#This Row],[profit]]</f>
        <v>3635.38</v>
      </c>
      <c r="P2297" s="3">
        <f>Table1[[#This Row],[sales]]*Table1[[#This Row],[quantity]]</f>
        <v>37631.700000000004</v>
      </c>
      <c r="Q2297" s="9">
        <f>Table1[[#This Row],[delivery_date]]-Table1[[#This Row],[order_date]]</f>
        <v>5</v>
      </c>
    </row>
    <row r="2298" spans="1:17" x14ac:dyDescent="0.35">
      <c r="A2298" t="s">
        <v>2329</v>
      </c>
      <c r="B2298" t="s">
        <v>25</v>
      </c>
      <c r="C2298" t="s">
        <v>26</v>
      </c>
      <c r="D2298" s="2">
        <v>171.66</v>
      </c>
      <c r="E2298">
        <v>0.12</v>
      </c>
      <c r="F2298">
        <v>5</v>
      </c>
      <c r="G2298" s="1">
        <v>45266</v>
      </c>
      <c r="H2298" s="1">
        <v>45269</v>
      </c>
      <c r="I2298" t="s">
        <v>31</v>
      </c>
      <c r="J2298" t="s">
        <v>22</v>
      </c>
      <c r="K2298" s="2">
        <v>39.57</v>
      </c>
      <c r="L2298" t="s">
        <v>39</v>
      </c>
      <c r="M2298">
        <f>YEAR(Table1[[#This Row],[order_date]])</f>
        <v>2023</v>
      </c>
      <c r="N2298">
        <f>MONTH(Table1[[#This Row],[order_date]])</f>
        <v>12</v>
      </c>
      <c r="O2298" s="3">
        <f>Table1[[#This Row],[sales]]-Table1[[#This Row],[profit]]</f>
        <v>132.09</v>
      </c>
      <c r="P2298" s="3">
        <f>Table1[[#This Row],[sales]]*Table1[[#This Row],[quantity]]</f>
        <v>858.3</v>
      </c>
      <c r="Q2298" s="9">
        <f>Table1[[#This Row],[delivery_date]]-Table1[[#This Row],[order_date]]</f>
        <v>3</v>
      </c>
    </row>
    <row r="2299" spans="1:17" x14ac:dyDescent="0.35">
      <c r="A2299" t="s">
        <v>2330</v>
      </c>
      <c r="B2299" t="s">
        <v>13</v>
      </c>
      <c r="C2299" t="s">
        <v>20</v>
      </c>
      <c r="D2299" s="2">
        <v>1712.15</v>
      </c>
      <c r="E2299">
        <v>0.36</v>
      </c>
      <c r="F2299">
        <v>6</v>
      </c>
      <c r="G2299" s="1">
        <v>45112</v>
      </c>
      <c r="H2299" s="1">
        <v>45118</v>
      </c>
      <c r="I2299" t="s">
        <v>21</v>
      </c>
      <c r="J2299" t="s">
        <v>27</v>
      </c>
      <c r="K2299" s="2">
        <v>362.07</v>
      </c>
      <c r="L2299" t="s">
        <v>34</v>
      </c>
      <c r="M2299">
        <f>YEAR(Table1[[#This Row],[order_date]])</f>
        <v>2023</v>
      </c>
      <c r="N2299">
        <f>MONTH(Table1[[#This Row],[order_date]])</f>
        <v>7</v>
      </c>
      <c r="O2299" s="3">
        <f>Table1[[#This Row],[sales]]-Table1[[#This Row],[profit]]</f>
        <v>1350.0800000000002</v>
      </c>
      <c r="P2299" s="3">
        <f>Table1[[#This Row],[sales]]*Table1[[#This Row],[quantity]]</f>
        <v>10272.900000000001</v>
      </c>
      <c r="Q2299" s="9">
        <f>Table1[[#This Row],[delivery_date]]-Table1[[#This Row],[order_date]]</f>
        <v>6</v>
      </c>
    </row>
    <row r="2300" spans="1:17" x14ac:dyDescent="0.35">
      <c r="A2300" t="s">
        <v>2331</v>
      </c>
      <c r="B2300" t="s">
        <v>13</v>
      </c>
      <c r="C2300" t="s">
        <v>36</v>
      </c>
      <c r="D2300" s="2">
        <v>2178.88</v>
      </c>
      <c r="E2300">
        <v>0.37</v>
      </c>
      <c r="F2300">
        <v>9</v>
      </c>
      <c r="G2300" s="1">
        <v>45018</v>
      </c>
      <c r="H2300" s="1">
        <v>45021</v>
      </c>
      <c r="I2300" t="s">
        <v>15</v>
      </c>
      <c r="J2300" t="s">
        <v>27</v>
      </c>
      <c r="K2300" s="2">
        <v>390.12</v>
      </c>
      <c r="L2300" t="s">
        <v>28</v>
      </c>
      <c r="M2300">
        <f>YEAR(Table1[[#This Row],[order_date]])</f>
        <v>2023</v>
      </c>
      <c r="N2300">
        <f>MONTH(Table1[[#This Row],[order_date]])</f>
        <v>4</v>
      </c>
      <c r="O2300" s="3">
        <f>Table1[[#This Row],[sales]]-Table1[[#This Row],[profit]]</f>
        <v>1788.7600000000002</v>
      </c>
      <c r="P2300" s="3">
        <f>Table1[[#This Row],[sales]]*Table1[[#This Row],[quantity]]</f>
        <v>19609.920000000002</v>
      </c>
      <c r="Q2300" s="9">
        <f>Table1[[#This Row],[delivery_date]]-Table1[[#This Row],[order_date]]</f>
        <v>3</v>
      </c>
    </row>
    <row r="2301" spans="1:17" x14ac:dyDescent="0.35">
      <c r="A2301" t="s">
        <v>2332</v>
      </c>
      <c r="B2301" t="s">
        <v>19</v>
      </c>
      <c r="C2301" t="s">
        <v>26</v>
      </c>
      <c r="D2301" s="2">
        <v>4564.55</v>
      </c>
      <c r="E2301">
        <v>0.36</v>
      </c>
      <c r="F2301">
        <v>6</v>
      </c>
      <c r="G2301" s="1">
        <v>45157</v>
      </c>
      <c r="H2301" s="1">
        <v>45160</v>
      </c>
      <c r="I2301" t="s">
        <v>15</v>
      </c>
      <c r="J2301" t="s">
        <v>16</v>
      </c>
      <c r="K2301" s="2">
        <v>443.99</v>
      </c>
      <c r="L2301" t="s">
        <v>48</v>
      </c>
      <c r="M2301">
        <f>YEAR(Table1[[#This Row],[order_date]])</f>
        <v>2023</v>
      </c>
      <c r="N2301">
        <f>MONTH(Table1[[#This Row],[order_date]])</f>
        <v>8</v>
      </c>
      <c r="O2301" s="3">
        <f>Table1[[#This Row],[sales]]-Table1[[#This Row],[profit]]</f>
        <v>4120.5600000000004</v>
      </c>
      <c r="P2301" s="3">
        <f>Table1[[#This Row],[sales]]*Table1[[#This Row],[quantity]]</f>
        <v>27387.300000000003</v>
      </c>
      <c r="Q2301" s="9">
        <f>Table1[[#This Row],[delivery_date]]-Table1[[#This Row],[order_date]]</f>
        <v>3</v>
      </c>
    </row>
    <row r="2302" spans="1:17" x14ac:dyDescent="0.35">
      <c r="A2302" t="s">
        <v>2333</v>
      </c>
      <c r="B2302" t="s">
        <v>25</v>
      </c>
      <c r="C2302" t="s">
        <v>14</v>
      </c>
      <c r="D2302" s="2">
        <v>2556.89</v>
      </c>
      <c r="E2302">
        <v>0.03</v>
      </c>
      <c r="F2302">
        <v>2</v>
      </c>
      <c r="G2302" s="1">
        <v>45463</v>
      </c>
      <c r="H2302" s="1">
        <v>45467</v>
      </c>
      <c r="I2302" t="s">
        <v>31</v>
      </c>
      <c r="J2302" t="s">
        <v>16</v>
      </c>
      <c r="K2302" s="2">
        <v>262.63</v>
      </c>
      <c r="L2302" t="s">
        <v>48</v>
      </c>
      <c r="M2302">
        <f>YEAR(Table1[[#This Row],[order_date]])</f>
        <v>2024</v>
      </c>
      <c r="N2302">
        <f>MONTH(Table1[[#This Row],[order_date]])</f>
        <v>6</v>
      </c>
      <c r="O2302" s="3">
        <f>Table1[[#This Row],[sales]]-Table1[[#This Row],[profit]]</f>
        <v>2294.2599999999998</v>
      </c>
      <c r="P2302" s="3">
        <f>Table1[[#This Row],[sales]]*Table1[[#This Row],[quantity]]</f>
        <v>5113.78</v>
      </c>
      <c r="Q2302" s="9">
        <f>Table1[[#This Row],[delivery_date]]-Table1[[#This Row],[order_date]]</f>
        <v>4</v>
      </c>
    </row>
    <row r="2303" spans="1:17" x14ac:dyDescent="0.35">
      <c r="A2303" t="s">
        <v>2334</v>
      </c>
      <c r="B2303" t="s">
        <v>25</v>
      </c>
      <c r="C2303" t="s">
        <v>36</v>
      </c>
      <c r="D2303" s="2">
        <v>1421.53</v>
      </c>
      <c r="E2303">
        <v>0.39</v>
      </c>
      <c r="F2303">
        <v>1</v>
      </c>
      <c r="G2303" s="1">
        <v>45065</v>
      </c>
      <c r="H2303" s="1">
        <v>45070</v>
      </c>
      <c r="I2303" t="s">
        <v>31</v>
      </c>
      <c r="J2303" t="s">
        <v>22</v>
      </c>
      <c r="K2303" s="2">
        <v>415.24</v>
      </c>
      <c r="L2303" t="s">
        <v>28</v>
      </c>
      <c r="M2303">
        <f>YEAR(Table1[[#This Row],[order_date]])</f>
        <v>2023</v>
      </c>
      <c r="N2303">
        <f>MONTH(Table1[[#This Row],[order_date]])</f>
        <v>5</v>
      </c>
      <c r="O2303" s="3">
        <f>Table1[[#This Row],[sales]]-Table1[[#This Row],[profit]]</f>
        <v>1006.29</v>
      </c>
      <c r="P2303" s="3">
        <f>Table1[[#This Row],[sales]]*Table1[[#This Row],[quantity]]</f>
        <v>1421.53</v>
      </c>
      <c r="Q2303" s="9">
        <f>Table1[[#This Row],[delivery_date]]-Table1[[#This Row],[order_date]]</f>
        <v>5</v>
      </c>
    </row>
    <row r="2304" spans="1:17" x14ac:dyDescent="0.35">
      <c r="A2304" t="s">
        <v>2335</v>
      </c>
      <c r="B2304" t="s">
        <v>13</v>
      </c>
      <c r="C2304" t="s">
        <v>20</v>
      </c>
      <c r="D2304" s="2">
        <v>2011.23</v>
      </c>
      <c r="E2304">
        <v>0.22</v>
      </c>
      <c r="F2304">
        <v>9</v>
      </c>
      <c r="G2304" s="1">
        <v>45588</v>
      </c>
      <c r="H2304" s="1">
        <v>45590</v>
      </c>
      <c r="I2304" t="s">
        <v>15</v>
      </c>
      <c r="J2304" t="s">
        <v>22</v>
      </c>
      <c r="K2304" s="2">
        <v>153.9</v>
      </c>
      <c r="L2304" t="s">
        <v>39</v>
      </c>
      <c r="M2304">
        <f>YEAR(Table1[[#This Row],[order_date]])</f>
        <v>2024</v>
      </c>
      <c r="N2304">
        <f>MONTH(Table1[[#This Row],[order_date]])</f>
        <v>10</v>
      </c>
      <c r="O2304" s="3">
        <f>Table1[[#This Row],[sales]]-Table1[[#This Row],[profit]]</f>
        <v>1857.33</v>
      </c>
      <c r="P2304" s="3">
        <f>Table1[[#This Row],[sales]]*Table1[[#This Row],[quantity]]</f>
        <v>18101.07</v>
      </c>
      <c r="Q2304" s="9">
        <f>Table1[[#This Row],[delivery_date]]-Table1[[#This Row],[order_date]]</f>
        <v>2</v>
      </c>
    </row>
    <row r="2305" spans="1:17" x14ac:dyDescent="0.35">
      <c r="A2305" t="s">
        <v>2336</v>
      </c>
      <c r="B2305" t="s">
        <v>25</v>
      </c>
      <c r="C2305" t="s">
        <v>26</v>
      </c>
      <c r="D2305" s="2">
        <v>2238.5300000000002</v>
      </c>
      <c r="E2305">
        <v>0.24</v>
      </c>
      <c r="F2305">
        <v>2</v>
      </c>
      <c r="G2305" s="1">
        <v>45116</v>
      </c>
      <c r="H2305" s="1">
        <v>45121</v>
      </c>
      <c r="I2305" t="s">
        <v>21</v>
      </c>
      <c r="J2305" t="s">
        <v>22</v>
      </c>
      <c r="K2305" s="2">
        <v>520.96</v>
      </c>
      <c r="L2305" t="s">
        <v>34</v>
      </c>
      <c r="M2305">
        <f>YEAR(Table1[[#This Row],[order_date]])</f>
        <v>2023</v>
      </c>
      <c r="N2305">
        <f>MONTH(Table1[[#This Row],[order_date]])</f>
        <v>7</v>
      </c>
      <c r="O2305" s="3">
        <f>Table1[[#This Row],[sales]]-Table1[[#This Row],[profit]]</f>
        <v>1717.5700000000002</v>
      </c>
      <c r="P2305" s="3">
        <f>Table1[[#This Row],[sales]]*Table1[[#This Row],[quantity]]</f>
        <v>4477.0600000000004</v>
      </c>
      <c r="Q2305" s="9">
        <f>Table1[[#This Row],[delivery_date]]-Table1[[#This Row],[order_date]]</f>
        <v>5</v>
      </c>
    </row>
    <row r="2306" spans="1:17" x14ac:dyDescent="0.35">
      <c r="A2306" t="s">
        <v>2337</v>
      </c>
      <c r="B2306" t="s">
        <v>25</v>
      </c>
      <c r="C2306" t="s">
        <v>36</v>
      </c>
      <c r="D2306" s="2">
        <v>3382.98</v>
      </c>
      <c r="E2306">
        <v>0.21</v>
      </c>
      <c r="F2306">
        <v>2</v>
      </c>
      <c r="G2306" s="1">
        <v>45510</v>
      </c>
      <c r="H2306" s="1">
        <v>45516</v>
      </c>
      <c r="I2306" t="s">
        <v>21</v>
      </c>
      <c r="J2306" t="s">
        <v>16</v>
      </c>
      <c r="K2306" s="2">
        <v>170.8</v>
      </c>
      <c r="L2306" t="s">
        <v>17</v>
      </c>
      <c r="M2306">
        <f>YEAR(Table1[[#This Row],[order_date]])</f>
        <v>2024</v>
      </c>
      <c r="N2306">
        <f>MONTH(Table1[[#This Row],[order_date]])</f>
        <v>8</v>
      </c>
      <c r="O2306" s="3">
        <f>Table1[[#This Row],[sales]]-Table1[[#This Row],[profit]]</f>
        <v>3212.18</v>
      </c>
      <c r="P2306" s="3">
        <f>Table1[[#This Row],[sales]]*Table1[[#This Row],[quantity]]</f>
        <v>6765.96</v>
      </c>
      <c r="Q2306" s="9">
        <f>Table1[[#This Row],[delivery_date]]-Table1[[#This Row],[order_date]]</f>
        <v>6</v>
      </c>
    </row>
    <row r="2307" spans="1:17" x14ac:dyDescent="0.35">
      <c r="A2307" t="s">
        <v>2338</v>
      </c>
      <c r="B2307" t="s">
        <v>25</v>
      </c>
      <c r="C2307" t="s">
        <v>26</v>
      </c>
      <c r="D2307" s="2">
        <v>301.33</v>
      </c>
      <c r="E2307">
        <v>0.43</v>
      </c>
      <c r="F2307">
        <v>4</v>
      </c>
      <c r="G2307" s="1">
        <v>45279</v>
      </c>
      <c r="H2307" s="1">
        <v>45282</v>
      </c>
      <c r="I2307" t="s">
        <v>21</v>
      </c>
      <c r="J2307" t="s">
        <v>16</v>
      </c>
      <c r="K2307" s="2">
        <v>24.39</v>
      </c>
      <c r="L2307" t="s">
        <v>17</v>
      </c>
      <c r="M2307">
        <f>YEAR(Table1[[#This Row],[order_date]])</f>
        <v>2023</v>
      </c>
      <c r="N2307">
        <f>MONTH(Table1[[#This Row],[order_date]])</f>
        <v>12</v>
      </c>
      <c r="O2307" s="3">
        <f>Table1[[#This Row],[sales]]-Table1[[#This Row],[profit]]</f>
        <v>276.94</v>
      </c>
      <c r="P2307" s="3">
        <f>Table1[[#This Row],[sales]]*Table1[[#This Row],[quantity]]</f>
        <v>1205.32</v>
      </c>
      <c r="Q2307" s="9">
        <f>Table1[[#This Row],[delivery_date]]-Table1[[#This Row],[order_date]]</f>
        <v>3</v>
      </c>
    </row>
    <row r="2308" spans="1:17" x14ac:dyDescent="0.35">
      <c r="A2308" t="s">
        <v>2339</v>
      </c>
      <c r="B2308" t="s">
        <v>41</v>
      </c>
      <c r="C2308" t="s">
        <v>26</v>
      </c>
      <c r="D2308" s="2">
        <v>2008.31</v>
      </c>
      <c r="E2308">
        <v>0.34</v>
      </c>
      <c r="F2308">
        <v>3</v>
      </c>
      <c r="G2308" s="1">
        <v>44965</v>
      </c>
      <c r="H2308" s="1">
        <v>44967</v>
      </c>
      <c r="I2308" t="s">
        <v>31</v>
      </c>
      <c r="J2308" t="s">
        <v>27</v>
      </c>
      <c r="K2308" s="2">
        <v>529.29</v>
      </c>
      <c r="L2308" t="s">
        <v>39</v>
      </c>
      <c r="M2308">
        <f>YEAR(Table1[[#This Row],[order_date]])</f>
        <v>2023</v>
      </c>
      <c r="N2308">
        <f>MONTH(Table1[[#This Row],[order_date]])</f>
        <v>2</v>
      </c>
      <c r="O2308" s="3">
        <f>Table1[[#This Row],[sales]]-Table1[[#This Row],[profit]]</f>
        <v>1479.02</v>
      </c>
      <c r="P2308" s="3">
        <f>Table1[[#This Row],[sales]]*Table1[[#This Row],[quantity]]</f>
        <v>6024.93</v>
      </c>
      <c r="Q2308" s="9">
        <f>Table1[[#This Row],[delivery_date]]-Table1[[#This Row],[order_date]]</f>
        <v>2</v>
      </c>
    </row>
    <row r="2309" spans="1:17" x14ac:dyDescent="0.35">
      <c r="A2309" t="s">
        <v>2340</v>
      </c>
      <c r="B2309" t="s">
        <v>19</v>
      </c>
      <c r="C2309" t="s">
        <v>26</v>
      </c>
      <c r="D2309" s="2">
        <v>3268.12</v>
      </c>
      <c r="E2309">
        <v>0.25</v>
      </c>
      <c r="F2309">
        <v>7</v>
      </c>
      <c r="G2309" s="1">
        <v>44999</v>
      </c>
      <c r="H2309" s="1">
        <v>45001</v>
      </c>
      <c r="I2309" t="s">
        <v>31</v>
      </c>
      <c r="J2309" t="s">
        <v>27</v>
      </c>
      <c r="K2309" s="2">
        <v>416.46</v>
      </c>
      <c r="L2309" t="s">
        <v>28</v>
      </c>
      <c r="M2309">
        <f>YEAR(Table1[[#This Row],[order_date]])</f>
        <v>2023</v>
      </c>
      <c r="N2309">
        <f>MONTH(Table1[[#This Row],[order_date]])</f>
        <v>3</v>
      </c>
      <c r="O2309" s="3">
        <f>Table1[[#This Row],[sales]]-Table1[[#This Row],[profit]]</f>
        <v>2851.66</v>
      </c>
      <c r="P2309" s="3">
        <f>Table1[[#This Row],[sales]]*Table1[[#This Row],[quantity]]</f>
        <v>22876.84</v>
      </c>
      <c r="Q2309" s="9">
        <f>Table1[[#This Row],[delivery_date]]-Table1[[#This Row],[order_date]]</f>
        <v>2</v>
      </c>
    </row>
    <row r="2310" spans="1:17" x14ac:dyDescent="0.35">
      <c r="A2310" t="s">
        <v>2341</v>
      </c>
      <c r="B2310" t="s">
        <v>13</v>
      </c>
      <c r="C2310" t="s">
        <v>20</v>
      </c>
      <c r="D2310" s="2">
        <v>1488.28</v>
      </c>
      <c r="E2310">
        <v>0.42</v>
      </c>
      <c r="F2310">
        <v>7</v>
      </c>
      <c r="G2310" s="1">
        <v>44948</v>
      </c>
      <c r="H2310" s="1">
        <v>44950</v>
      </c>
      <c r="I2310" t="s">
        <v>15</v>
      </c>
      <c r="J2310" t="s">
        <v>27</v>
      </c>
      <c r="K2310" s="2">
        <v>444.53</v>
      </c>
      <c r="L2310" t="s">
        <v>34</v>
      </c>
      <c r="M2310">
        <f>YEAR(Table1[[#This Row],[order_date]])</f>
        <v>2023</v>
      </c>
      <c r="N2310">
        <f>MONTH(Table1[[#This Row],[order_date]])</f>
        <v>1</v>
      </c>
      <c r="O2310" s="3">
        <f>Table1[[#This Row],[sales]]-Table1[[#This Row],[profit]]</f>
        <v>1043.75</v>
      </c>
      <c r="P2310" s="3">
        <f>Table1[[#This Row],[sales]]*Table1[[#This Row],[quantity]]</f>
        <v>10417.959999999999</v>
      </c>
      <c r="Q2310" s="9">
        <f>Table1[[#This Row],[delivery_date]]-Table1[[#This Row],[order_date]]</f>
        <v>2</v>
      </c>
    </row>
    <row r="2311" spans="1:17" x14ac:dyDescent="0.35">
      <c r="A2311" t="s">
        <v>2342</v>
      </c>
      <c r="B2311" t="s">
        <v>13</v>
      </c>
      <c r="C2311" t="s">
        <v>36</v>
      </c>
      <c r="D2311" s="2">
        <v>2999.58</v>
      </c>
      <c r="E2311">
        <v>0.4</v>
      </c>
      <c r="F2311">
        <v>3</v>
      </c>
      <c r="G2311" s="1">
        <v>45639</v>
      </c>
      <c r="H2311" s="1">
        <v>45643</v>
      </c>
      <c r="I2311" t="s">
        <v>31</v>
      </c>
      <c r="J2311" t="s">
        <v>16</v>
      </c>
      <c r="K2311" s="2">
        <v>698.4</v>
      </c>
      <c r="L2311" t="s">
        <v>28</v>
      </c>
      <c r="M2311">
        <f>YEAR(Table1[[#This Row],[order_date]])</f>
        <v>2024</v>
      </c>
      <c r="N2311">
        <f>MONTH(Table1[[#This Row],[order_date]])</f>
        <v>12</v>
      </c>
      <c r="O2311" s="3">
        <f>Table1[[#This Row],[sales]]-Table1[[#This Row],[profit]]</f>
        <v>2301.1799999999998</v>
      </c>
      <c r="P2311" s="3">
        <f>Table1[[#This Row],[sales]]*Table1[[#This Row],[quantity]]</f>
        <v>8998.74</v>
      </c>
      <c r="Q2311" s="9">
        <f>Table1[[#This Row],[delivery_date]]-Table1[[#This Row],[order_date]]</f>
        <v>4</v>
      </c>
    </row>
    <row r="2312" spans="1:17" x14ac:dyDescent="0.35">
      <c r="A2312" t="s">
        <v>2343</v>
      </c>
      <c r="B2312" t="s">
        <v>41</v>
      </c>
      <c r="C2312" t="s">
        <v>33</v>
      </c>
      <c r="D2312" s="2">
        <v>1850.67</v>
      </c>
      <c r="E2312">
        <v>0</v>
      </c>
      <c r="F2312">
        <v>3</v>
      </c>
      <c r="G2312" s="1">
        <v>44957</v>
      </c>
      <c r="H2312" s="1">
        <v>44958</v>
      </c>
      <c r="I2312" t="s">
        <v>31</v>
      </c>
      <c r="J2312" t="s">
        <v>16</v>
      </c>
      <c r="K2312" s="2">
        <v>262.24</v>
      </c>
      <c r="L2312" t="s">
        <v>39</v>
      </c>
      <c r="M2312">
        <f>YEAR(Table1[[#This Row],[order_date]])</f>
        <v>2023</v>
      </c>
      <c r="N2312">
        <f>MONTH(Table1[[#This Row],[order_date]])</f>
        <v>1</v>
      </c>
      <c r="O2312" s="3">
        <f>Table1[[#This Row],[sales]]-Table1[[#This Row],[profit]]</f>
        <v>1588.43</v>
      </c>
      <c r="P2312" s="3">
        <f>Table1[[#This Row],[sales]]*Table1[[#This Row],[quantity]]</f>
        <v>5552.01</v>
      </c>
      <c r="Q2312" s="9">
        <f>Table1[[#This Row],[delivery_date]]-Table1[[#This Row],[order_date]]</f>
        <v>1</v>
      </c>
    </row>
    <row r="2313" spans="1:17" x14ac:dyDescent="0.35">
      <c r="A2313" t="s">
        <v>2344</v>
      </c>
      <c r="B2313" t="s">
        <v>19</v>
      </c>
      <c r="C2313" t="s">
        <v>33</v>
      </c>
      <c r="D2313" s="2">
        <v>3817.73</v>
      </c>
      <c r="E2313">
        <v>0.24</v>
      </c>
      <c r="F2313">
        <v>9</v>
      </c>
      <c r="G2313" s="1">
        <v>45216</v>
      </c>
      <c r="H2313" s="1">
        <v>45219</v>
      </c>
      <c r="I2313" t="s">
        <v>31</v>
      </c>
      <c r="J2313" t="s">
        <v>16</v>
      </c>
      <c r="K2313" s="2">
        <v>598.38</v>
      </c>
      <c r="L2313" t="s">
        <v>34</v>
      </c>
      <c r="M2313">
        <f>YEAR(Table1[[#This Row],[order_date]])</f>
        <v>2023</v>
      </c>
      <c r="N2313">
        <f>MONTH(Table1[[#This Row],[order_date]])</f>
        <v>10</v>
      </c>
      <c r="O2313" s="3">
        <f>Table1[[#This Row],[sales]]-Table1[[#This Row],[profit]]</f>
        <v>3219.35</v>
      </c>
      <c r="P2313" s="3">
        <f>Table1[[#This Row],[sales]]*Table1[[#This Row],[quantity]]</f>
        <v>34359.57</v>
      </c>
      <c r="Q2313" s="9">
        <f>Table1[[#This Row],[delivery_date]]-Table1[[#This Row],[order_date]]</f>
        <v>3</v>
      </c>
    </row>
    <row r="2314" spans="1:17" x14ac:dyDescent="0.35">
      <c r="A2314" t="s">
        <v>2345</v>
      </c>
      <c r="B2314" t="s">
        <v>13</v>
      </c>
      <c r="C2314" t="s">
        <v>20</v>
      </c>
      <c r="D2314" s="2">
        <v>396.93</v>
      </c>
      <c r="E2314">
        <v>0.02</v>
      </c>
      <c r="F2314">
        <v>7</v>
      </c>
      <c r="G2314" s="1">
        <v>45004</v>
      </c>
      <c r="H2314" s="1">
        <v>45007</v>
      </c>
      <c r="I2314" t="s">
        <v>21</v>
      </c>
      <c r="J2314" t="s">
        <v>16</v>
      </c>
      <c r="K2314" s="2">
        <v>43.76</v>
      </c>
      <c r="L2314" t="s">
        <v>23</v>
      </c>
      <c r="M2314">
        <f>YEAR(Table1[[#This Row],[order_date]])</f>
        <v>2023</v>
      </c>
      <c r="N2314">
        <f>MONTH(Table1[[#This Row],[order_date]])</f>
        <v>3</v>
      </c>
      <c r="O2314" s="3">
        <f>Table1[[#This Row],[sales]]-Table1[[#This Row],[profit]]</f>
        <v>353.17</v>
      </c>
      <c r="P2314" s="3">
        <f>Table1[[#This Row],[sales]]*Table1[[#This Row],[quantity]]</f>
        <v>2778.51</v>
      </c>
      <c r="Q2314" s="9">
        <f>Table1[[#This Row],[delivery_date]]-Table1[[#This Row],[order_date]]</f>
        <v>3</v>
      </c>
    </row>
    <row r="2315" spans="1:17" x14ac:dyDescent="0.35">
      <c r="A2315" t="s">
        <v>2346</v>
      </c>
      <c r="B2315" t="s">
        <v>25</v>
      </c>
      <c r="C2315" t="s">
        <v>20</v>
      </c>
      <c r="D2315" s="2">
        <v>4598.01</v>
      </c>
      <c r="E2315">
        <v>0.15</v>
      </c>
      <c r="F2315">
        <v>3</v>
      </c>
      <c r="G2315" s="1">
        <v>45369</v>
      </c>
      <c r="H2315" s="1">
        <v>45374</v>
      </c>
      <c r="I2315" t="s">
        <v>15</v>
      </c>
      <c r="J2315" t="s">
        <v>16</v>
      </c>
      <c r="K2315" s="2">
        <v>1169.8900000000001</v>
      </c>
      <c r="L2315" t="s">
        <v>48</v>
      </c>
      <c r="M2315">
        <f>YEAR(Table1[[#This Row],[order_date]])</f>
        <v>2024</v>
      </c>
      <c r="N2315">
        <f>MONTH(Table1[[#This Row],[order_date]])</f>
        <v>3</v>
      </c>
      <c r="O2315" s="3">
        <f>Table1[[#This Row],[sales]]-Table1[[#This Row],[profit]]</f>
        <v>3428.12</v>
      </c>
      <c r="P2315" s="3">
        <f>Table1[[#This Row],[sales]]*Table1[[#This Row],[quantity]]</f>
        <v>13794.03</v>
      </c>
      <c r="Q2315" s="9">
        <f>Table1[[#This Row],[delivery_date]]-Table1[[#This Row],[order_date]]</f>
        <v>5</v>
      </c>
    </row>
    <row r="2316" spans="1:17" x14ac:dyDescent="0.35">
      <c r="A2316" t="s">
        <v>2347</v>
      </c>
      <c r="B2316" t="s">
        <v>13</v>
      </c>
      <c r="C2316" t="s">
        <v>26</v>
      </c>
      <c r="D2316" s="2">
        <v>940.9</v>
      </c>
      <c r="E2316">
        <v>0.4</v>
      </c>
      <c r="F2316">
        <v>3</v>
      </c>
      <c r="G2316" s="1">
        <v>45363</v>
      </c>
      <c r="H2316" s="1">
        <v>45365</v>
      </c>
      <c r="I2316" t="s">
        <v>15</v>
      </c>
      <c r="J2316" t="s">
        <v>22</v>
      </c>
      <c r="K2316" s="2">
        <v>48.78</v>
      </c>
      <c r="L2316" t="s">
        <v>28</v>
      </c>
      <c r="M2316">
        <f>YEAR(Table1[[#This Row],[order_date]])</f>
        <v>2024</v>
      </c>
      <c r="N2316">
        <f>MONTH(Table1[[#This Row],[order_date]])</f>
        <v>3</v>
      </c>
      <c r="O2316" s="3">
        <f>Table1[[#This Row],[sales]]-Table1[[#This Row],[profit]]</f>
        <v>892.12</v>
      </c>
      <c r="P2316" s="3">
        <f>Table1[[#This Row],[sales]]*Table1[[#This Row],[quantity]]</f>
        <v>2822.7</v>
      </c>
      <c r="Q2316" s="9">
        <f>Table1[[#This Row],[delivery_date]]-Table1[[#This Row],[order_date]]</f>
        <v>2</v>
      </c>
    </row>
    <row r="2317" spans="1:17" x14ac:dyDescent="0.35">
      <c r="A2317" t="s">
        <v>2348</v>
      </c>
      <c r="B2317" t="s">
        <v>25</v>
      </c>
      <c r="C2317" t="s">
        <v>36</v>
      </c>
      <c r="D2317" s="2">
        <v>876.88</v>
      </c>
      <c r="E2317">
        <v>0.47</v>
      </c>
      <c r="F2317">
        <v>3</v>
      </c>
      <c r="G2317" s="1">
        <v>45287</v>
      </c>
      <c r="H2317" s="1">
        <v>45291</v>
      </c>
      <c r="I2317" t="s">
        <v>31</v>
      </c>
      <c r="J2317" t="s">
        <v>27</v>
      </c>
      <c r="K2317" s="2">
        <v>96.21</v>
      </c>
      <c r="L2317" t="s">
        <v>28</v>
      </c>
      <c r="M2317">
        <f>YEAR(Table1[[#This Row],[order_date]])</f>
        <v>2023</v>
      </c>
      <c r="N2317">
        <f>MONTH(Table1[[#This Row],[order_date]])</f>
        <v>12</v>
      </c>
      <c r="O2317" s="3">
        <f>Table1[[#This Row],[sales]]-Table1[[#This Row],[profit]]</f>
        <v>780.67</v>
      </c>
      <c r="P2317" s="3">
        <f>Table1[[#This Row],[sales]]*Table1[[#This Row],[quantity]]</f>
        <v>2630.64</v>
      </c>
      <c r="Q2317" s="9">
        <f>Table1[[#This Row],[delivery_date]]-Table1[[#This Row],[order_date]]</f>
        <v>4</v>
      </c>
    </row>
    <row r="2318" spans="1:17" x14ac:dyDescent="0.35">
      <c r="A2318" t="s">
        <v>2349</v>
      </c>
      <c r="B2318" t="s">
        <v>41</v>
      </c>
      <c r="C2318" t="s">
        <v>36</v>
      </c>
      <c r="D2318" s="2">
        <v>4219.1499999999996</v>
      </c>
      <c r="E2318">
        <v>0.12</v>
      </c>
      <c r="F2318">
        <v>9</v>
      </c>
      <c r="G2318" s="1">
        <v>45652</v>
      </c>
      <c r="H2318" s="1">
        <v>45659</v>
      </c>
      <c r="I2318" t="s">
        <v>31</v>
      </c>
      <c r="J2318" t="s">
        <v>22</v>
      </c>
      <c r="K2318" s="2">
        <v>1129.05</v>
      </c>
      <c r="L2318" t="s">
        <v>39</v>
      </c>
      <c r="M2318">
        <f>YEAR(Table1[[#This Row],[order_date]])</f>
        <v>2024</v>
      </c>
      <c r="N2318">
        <f>MONTH(Table1[[#This Row],[order_date]])</f>
        <v>12</v>
      </c>
      <c r="O2318" s="3">
        <f>Table1[[#This Row],[sales]]-Table1[[#This Row],[profit]]</f>
        <v>3090.0999999999995</v>
      </c>
      <c r="P2318" s="3">
        <f>Table1[[#This Row],[sales]]*Table1[[#This Row],[quantity]]</f>
        <v>37972.35</v>
      </c>
      <c r="Q2318" s="9">
        <f>Table1[[#This Row],[delivery_date]]-Table1[[#This Row],[order_date]]</f>
        <v>7</v>
      </c>
    </row>
    <row r="2319" spans="1:17" x14ac:dyDescent="0.35">
      <c r="A2319" t="s">
        <v>2350</v>
      </c>
      <c r="B2319" t="s">
        <v>25</v>
      </c>
      <c r="C2319" t="s">
        <v>14</v>
      </c>
      <c r="D2319" s="2">
        <v>4359.49</v>
      </c>
      <c r="E2319">
        <v>0.01</v>
      </c>
      <c r="F2319">
        <v>8</v>
      </c>
      <c r="G2319" s="1">
        <v>44980</v>
      </c>
      <c r="H2319" s="1">
        <v>44987</v>
      </c>
      <c r="I2319" t="s">
        <v>21</v>
      </c>
      <c r="J2319" t="s">
        <v>27</v>
      </c>
      <c r="K2319" s="2">
        <v>1279.42</v>
      </c>
      <c r="L2319" t="s">
        <v>28</v>
      </c>
      <c r="M2319">
        <f>YEAR(Table1[[#This Row],[order_date]])</f>
        <v>2023</v>
      </c>
      <c r="N2319">
        <f>MONTH(Table1[[#This Row],[order_date]])</f>
        <v>2</v>
      </c>
      <c r="O2319" s="3">
        <f>Table1[[#This Row],[sales]]-Table1[[#This Row],[profit]]</f>
        <v>3080.0699999999997</v>
      </c>
      <c r="P2319" s="3">
        <f>Table1[[#This Row],[sales]]*Table1[[#This Row],[quantity]]</f>
        <v>34875.919999999998</v>
      </c>
      <c r="Q2319" s="9">
        <f>Table1[[#This Row],[delivery_date]]-Table1[[#This Row],[order_date]]</f>
        <v>7</v>
      </c>
    </row>
    <row r="2320" spans="1:17" x14ac:dyDescent="0.35">
      <c r="A2320" t="s">
        <v>2351</v>
      </c>
      <c r="B2320" t="s">
        <v>13</v>
      </c>
      <c r="C2320" t="s">
        <v>14</v>
      </c>
      <c r="D2320" s="2">
        <v>555.57000000000005</v>
      </c>
      <c r="E2320">
        <v>0.2</v>
      </c>
      <c r="F2320">
        <v>7</v>
      </c>
      <c r="G2320" s="1">
        <v>45297</v>
      </c>
      <c r="H2320" s="1">
        <v>45304</v>
      </c>
      <c r="I2320" t="s">
        <v>21</v>
      </c>
      <c r="J2320" t="s">
        <v>22</v>
      </c>
      <c r="K2320" s="2">
        <v>88.78</v>
      </c>
      <c r="L2320" t="s">
        <v>39</v>
      </c>
      <c r="M2320">
        <f>YEAR(Table1[[#This Row],[order_date]])</f>
        <v>2024</v>
      </c>
      <c r="N2320">
        <f>MONTH(Table1[[#This Row],[order_date]])</f>
        <v>1</v>
      </c>
      <c r="O2320" s="3">
        <f>Table1[[#This Row],[sales]]-Table1[[#This Row],[profit]]</f>
        <v>466.79000000000008</v>
      </c>
      <c r="P2320" s="3">
        <f>Table1[[#This Row],[sales]]*Table1[[#This Row],[quantity]]</f>
        <v>3888.9900000000002</v>
      </c>
      <c r="Q2320" s="9">
        <f>Table1[[#This Row],[delivery_date]]-Table1[[#This Row],[order_date]]</f>
        <v>7</v>
      </c>
    </row>
    <row r="2321" spans="1:17" x14ac:dyDescent="0.35">
      <c r="A2321" t="s">
        <v>2352</v>
      </c>
      <c r="B2321" t="s">
        <v>13</v>
      </c>
      <c r="C2321" t="s">
        <v>33</v>
      </c>
      <c r="D2321" s="2">
        <v>4552.72</v>
      </c>
      <c r="E2321">
        <v>0.17</v>
      </c>
      <c r="F2321">
        <v>8</v>
      </c>
      <c r="G2321" s="1">
        <v>45508</v>
      </c>
      <c r="H2321" s="1">
        <v>45510</v>
      </c>
      <c r="I2321" t="s">
        <v>31</v>
      </c>
      <c r="J2321" t="s">
        <v>22</v>
      </c>
      <c r="K2321" s="2">
        <v>1169.3599999999999</v>
      </c>
      <c r="L2321" t="s">
        <v>23</v>
      </c>
      <c r="M2321">
        <f>YEAR(Table1[[#This Row],[order_date]])</f>
        <v>2024</v>
      </c>
      <c r="N2321">
        <f>MONTH(Table1[[#This Row],[order_date]])</f>
        <v>8</v>
      </c>
      <c r="O2321" s="3">
        <f>Table1[[#This Row],[sales]]-Table1[[#This Row],[profit]]</f>
        <v>3383.3600000000006</v>
      </c>
      <c r="P2321" s="3">
        <f>Table1[[#This Row],[sales]]*Table1[[#This Row],[quantity]]</f>
        <v>36421.760000000002</v>
      </c>
      <c r="Q2321" s="9">
        <f>Table1[[#This Row],[delivery_date]]-Table1[[#This Row],[order_date]]</f>
        <v>2</v>
      </c>
    </row>
    <row r="2322" spans="1:17" x14ac:dyDescent="0.35">
      <c r="A2322" t="s">
        <v>2353</v>
      </c>
      <c r="B2322" t="s">
        <v>13</v>
      </c>
      <c r="C2322" t="s">
        <v>14</v>
      </c>
      <c r="D2322" s="2">
        <v>1439.16</v>
      </c>
      <c r="E2322">
        <v>0.34</v>
      </c>
      <c r="F2322">
        <v>1</v>
      </c>
      <c r="G2322" s="1">
        <v>45023</v>
      </c>
      <c r="H2322" s="1">
        <v>45028</v>
      </c>
      <c r="I2322" t="s">
        <v>21</v>
      </c>
      <c r="J2322" t="s">
        <v>16</v>
      </c>
      <c r="K2322" s="2">
        <v>365.39</v>
      </c>
      <c r="L2322" t="s">
        <v>23</v>
      </c>
      <c r="M2322">
        <f>YEAR(Table1[[#This Row],[order_date]])</f>
        <v>2023</v>
      </c>
      <c r="N2322">
        <f>MONTH(Table1[[#This Row],[order_date]])</f>
        <v>4</v>
      </c>
      <c r="O2322" s="3">
        <f>Table1[[#This Row],[sales]]-Table1[[#This Row],[profit]]</f>
        <v>1073.77</v>
      </c>
      <c r="P2322" s="3">
        <f>Table1[[#This Row],[sales]]*Table1[[#This Row],[quantity]]</f>
        <v>1439.16</v>
      </c>
      <c r="Q2322" s="9">
        <f>Table1[[#This Row],[delivery_date]]-Table1[[#This Row],[order_date]]</f>
        <v>5</v>
      </c>
    </row>
    <row r="2323" spans="1:17" x14ac:dyDescent="0.35">
      <c r="A2323" t="s">
        <v>2354</v>
      </c>
      <c r="B2323" t="s">
        <v>41</v>
      </c>
      <c r="C2323" t="s">
        <v>14</v>
      </c>
      <c r="D2323" s="2">
        <v>3131.25</v>
      </c>
      <c r="E2323">
        <v>0.25</v>
      </c>
      <c r="F2323">
        <v>9</v>
      </c>
      <c r="G2323" s="1">
        <v>45456</v>
      </c>
      <c r="H2323" s="1">
        <v>45457</v>
      </c>
      <c r="I2323" t="s">
        <v>31</v>
      </c>
      <c r="J2323" t="s">
        <v>16</v>
      </c>
      <c r="K2323" s="2">
        <v>761.2</v>
      </c>
      <c r="L2323" t="s">
        <v>23</v>
      </c>
      <c r="M2323">
        <f>YEAR(Table1[[#This Row],[order_date]])</f>
        <v>2024</v>
      </c>
      <c r="N2323">
        <f>MONTH(Table1[[#This Row],[order_date]])</f>
        <v>6</v>
      </c>
      <c r="O2323" s="3">
        <f>Table1[[#This Row],[sales]]-Table1[[#This Row],[profit]]</f>
        <v>2370.0500000000002</v>
      </c>
      <c r="P2323" s="3">
        <f>Table1[[#This Row],[sales]]*Table1[[#This Row],[quantity]]</f>
        <v>28181.25</v>
      </c>
      <c r="Q2323" s="9">
        <f>Table1[[#This Row],[delivery_date]]-Table1[[#This Row],[order_date]]</f>
        <v>1</v>
      </c>
    </row>
    <row r="2324" spans="1:17" x14ac:dyDescent="0.35">
      <c r="A2324" t="s">
        <v>2355</v>
      </c>
      <c r="B2324" t="s">
        <v>41</v>
      </c>
      <c r="C2324" t="s">
        <v>33</v>
      </c>
      <c r="D2324" s="2">
        <v>436.11</v>
      </c>
      <c r="E2324">
        <v>0.2</v>
      </c>
      <c r="F2324">
        <v>5</v>
      </c>
      <c r="G2324" s="1">
        <v>45574</v>
      </c>
      <c r="H2324" s="1">
        <v>45577</v>
      </c>
      <c r="I2324" t="s">
        <v>15</v>
      </c>
      <c r="J2324" t="s">
        <v>16</v>
      </c>
      <c r="K2324" s="2">
        <v>113.6</v>
      </c>
      <c r="L2324" t="s">
        <v>48</v>
      </c>
      <c r="M2324">
        <f>YEAR(Table1[[#This Row],[order_date]])</f>
        <v>2024</v>
      </c>
      <c r="N2324">
        <f>MONTH(Table1[[#This Row],[order_date]])</f>
        <v>10</v>
      </c>
      <c r="O2324" s="3">
        <f>Table1[[#This Row],[sales]]-Table1[[#This Row],[profit]]</f>
        <v>322.51</v>
      </c>
      <c r="P2324" s="3">
        <f>Table1[[#This Row],[sales]]*Table1[[#This Row],[quantity]]</f>
        <v>2180.5500000000002</v>
      </c>
      <c r="Q2324" s="9">
        <f>Table1[[#This Row],[delivery_date]]-Table1[[#This Row],[order_date]]</f>
        <v>3</v>
      </c>
    </row>
    <row r="2325" spans="1:17" x14ac:dyDescent="0.35">
      <c r="A2325" t="s">
        <v>2356</v>
      </c>
      <c r="B2325" t="s">
        <v>19</v>
      </c>
      <c r="C2325" t="s">
        <v>33</v>
      </c>
      <c r="D2325" s="2">
        <v>1965.24</v>
      </c>
      <c r="E2325">
        <v>0.11</v>
      </c>
      <c r="F2325">
        <v>5</v>
      </c>
      <c r="G2325" s="1">
        <v>45573</v>
      </c>
      <c r="H2325" s="1">
        <v>45575</v>
      </c>
      <c r="I2325" t="s">
        <v>21</v>
      </c>
      <c r="J2325" t="s">
        <v>22</v>
      </c>
      <c r="K2325" s="2">
        <v>563.04</v>
      </c>
      <c r="L2325" t="s">
        <v>39</v>
      </c>
      <c r="M2325">
        <f>YEAR(Table1[[#This Row],[order_date]])</f>
        <v>2024</v>
      </c>
      <c r="N2325">
        <f>MONTH(Table1[[#This Row],[order_date]])</f>
        <v>10</v>
      </c>
      <c r="O2325" s="3">
        <f>Table1[[#This Row],[sales]]-Table1[[#This Row],[profit]]</f>
        <v>1402.2</v>
      </c>
      <c r="P2325" s="3">
        <f>Table1[[#This Row],[sales]]*Table1[[#This Row],[quantity]]</f>
        <v>9826.2000000000007</v>
      </c>
      <c r="Q2325" s="9">
        <f>Table1[[#This Row],[delivery_date]]-Table1[[#This Row],[order_date]]</f>
        <v>2</v>
      </c>
    </row>
    <row r="2326" spans="1:17" x14ac:dyDescent="0.35">
      <c r="A2326" t="s">
        <v>2357</v>
      </c>
      <c r="B2326" t="s">
        <v>13</v>
      </c>
      <c r="C2326" t="s">
        <v>14</v>
      </c>
      <c r="D2326" s="2">
        <v>2308.5500000000002</v>
      </c>
      <c r="E2326">
        <v>0.41</v>
      </c>
      <c r="F2326">
        <v>5</v>
      </c>
      <c r="G2326" s="1">
        <v>45320</v>
      </c>
      <c r="H2326" s="1">
        <v>45323</v>
      </c>
      <c r="I2326" t="s">
        <v>21</v>
      </c>
      <c r="J2326" t="s">
        <v>22</v>
      </c>
      <c r="K2326" s="2">
        <v>146.02000000000001</v>
      </c>
      <c r="L2326" t="s">
        <v>39</v>
      </c>
      <c r="M2326">
        <f>YEAR(Table1[[#This Row],[order_date]])</f>
        <v>2024</v>
      </c>
      <c r="N2326">
        <f>MONTH(Table1[[#This Row],[order_date]])</f>
        <v>1</v>
      </c>
      <c r="O2326" s="3">
        <f>Table1[[#This Row],[sales]]-Table1[[#This Row],[profit]]</f>
        <v>2162.5300000000002</v>
      </c>
      <c r="P2326" s="3">
        <f>Table1[[#This Row],[sales]]*Table1[[#This Row],[quantity]]</f>
        <v>11542.75</v>
      </c>
      <c r="Q2326" s="9">
        <f>Table1[[#This Row],[delivery_date]]-Table1[[#This Row],[order_date]]</f>
        <v>3</v>
      </c>
    </row>
    <row r="2327" spans="1:17" x14ac:dyDescent="0.35">
      <c r="A2327" t="s">
        <v>2358</v>
      </c>
      <c r="B2327" t="s">
        <v>25</v>
      </c>
      <c r="C2327" t="s">
        <v>36</v>
      </c>
      <c r="D2327" s="2">
        <v>3039.15</v>
      </c>
      <c r="E2327">
        <v>0.12</v>
      </c>
      <c r="F2327">
        <v>9</v>
      </c>
      <c r="G2327" s="1">
        <v>44962</v>
      </c>
      <c r="H2327" s="1">
        <v>44967</v>
      </c>
      <c r="I2327" t="s">
        <v>15</v>
      </c>
      <c r="J2327" t="s">
        <v>16</v>
      </c>
      <c r="K2327" s="2">
        <v>424.8</v>
      </c>
      <c r="L2327" t="s">
        <v>34</v>
      </c>
      <c r="M2327">
        <f>YEAR(Table1[[#This Row],[order_date]])</f>
        <v>2023</v>
      </c>
      <c r="N2327">
        <f>MONTH(Table1[[#This Row],[order_date]])</f>
        <v>2</v>
      </c>
      <c r="O2327" s="3">
        <f>Table1[[#This Row],[sales]]-Table1[[#This Row],[profit]]</f>
        <v>2614.35</v>
      </c>
      <c r="P2327" s="3">
        <f>Table1[[#This Row],[sales]]*Table1[[#This Row],[quantity]]</f>
        <v>27352.350000000002</v>
      </c>
      <c r="Q2327" s="9">
        <f>Table1[[#This Row],[delivery_date]]-Table1[[#This Row],[order_date]]</f>
        <v>5</v>
      </c>
    </row>
    <row r="2328" spans="1:17" x14ac:dyDescent="0.35">
      <c r="A2328" t="s">
        <v>2359</v>
      </c>
      <c r="B2328" t="s">
        <v>41</v>
      </c>
      <c r="C2328" t="s">
        <v>14</v>
      </c>
      <c r="D2328" s="2">
        <v>2673.83</v>
      </c>
      <c r="E2328">
        <v>0.03</v>
      </c>
      <c r="F2328">
        <v>5</v>
      </c>
      <c r="G2328" s="1">
        <v>45244</v>
      </c>
      <c r="H2328" s="1">
        <v>45250</v>
      </c>
      <c r="I2328" t="s">
        <v>15</v>
      </c>
      <c r="J2328" t="s">
        <v>16</v>
      </c>
      <c r="K2328" s="2">
        <v>602.39</v>
      </c>
      <c r="L2328" t="s">
        <v>23</v>
      </c>
      <c r="M2328">
        <f>YEAR(Table1[[#This Row],[order_date]])</f>
        <v>2023</v>
      </c>
      <c r="N2328">
        <f>MONTH(Table1[[#This Row],[order_date]])</f>
        <v>11</v>
      </c>
      <c r="O2328" s="3">
        <f>Table1[[#This Row],[sales]]-Table1[[#This Row],[profit]]</f>
        <v>2071.44</v>
      </c>
      <c r="P2328" s="3">
        <f>Table1[[#This Row],[sales]]*Table1[[#This Row],[quantity]]</f>
        <v>13369.15</v>
      </c>
      <c r="Q2328" s="9">
        <f>Table1[[#This Row],[delivery_date]]-Table1[[#This Row],[order_date]]</f>
        <v>6</v>
      </c>
    </row>
    <row r="2329" spans="1:17" x14ac:dyDescent="0.35">
      <c r="A2329" t="s">
        <v>2360</v>
      </c>
      <c r="B2329" t="s">
        <v>13</v>
      </c>
      <c r="C2329" t="s">
        <v>26</v>
      </c>
      <c r="D2329" s="2">
        <v>2361.3200000000002</v>
      </c>
      <c r="E2329">
        <v>0.28000000000000003</v>
      </c>
      <c r="F2329">
        <v>2</v>
      </c>
      <c r="G2329" s="1">
        <v>45296</v>
      </c>
      <c r="H2329" s="1">
        <v>45297</v>
      </c>
      <c r="I2329" t="s">
        <v>21</v>
      </c>
      <c r="J2329" t="s">
        <v>22</v>
      </c>
      <c r="K2329" s="2">
        <v>233.02</v>
      </c>
      <c r="L2329" t="s">
        <v>23</v>
      </c>
      <c r="M2329">
        <f>YEAR(Table1[[#This Row],[order_date]])</f>
        <v>2024</v>
      </c>
      <c r="N2329">
        <f>MONTH(Table1[[#This Row],[order_date]])</f>
        <v>1</v>
      </c>
      <c r="O2329" s="3">
        <f>Table1[[#This Row],[sales]]-Table1[[#This Row],[profit]]</f>
        <v>2128.3000000000002</v>
      </c>
      <c r="P2329" s="3">
        <f>Table1[[#This Row],[sales]]*Table1[[#This Row],[quantity]]</f>
        <v>4722.6400000000003</v>
      </c>
      <c r="Q2329" s="9">
        <f>Table1[[#This Row],[delivery_date]]-Table1[[#This Row],[order_date]]</f>
        <v>1</v>
      </c>
    </row>
    <row r="2330" spans="1:17" x14ac:dyDescent="0.35">
      <c r="A2330" t="s">
        <v>2361</v>
      </c>
      <c r="B2330" t="s">
        <v>13</v>
      </c>
      <c r="C2330" t="s">
        <v>26</v>
      </c>
      <c r="D2330" s="2">
        <v>4802.24</v>
      </c>
      <c r="E2330">
        <v>0.16</v>
      </c>
      <c r="F2330">
        <v>6</v>
      </c>
      <c r="G2330" s="1">
        <v>44977</v>
      </c>
      <c r="H2330" s="1">
        <v>44984</v>
      </c>
      <c r="I2330" t="s">
        <v>21</v>
      </c>
      <c r="J2330" t="s">
        <v>22</v>
      </c>
      <c r="K2330" s="2">
        <v>877.8</v>
      </c>
      <c r="L2330" t="s">
        <v>28</v>
      </c>
      <c r="M2330">
        <f>YEAR(Table1[[#This Row],[order_date]])</f>
        <v>2023</v>
      </c>
      <c r="N2330">
        <f>MONTH(Table1[[#This Row],[order_date]])</f>
        <v>2</v>
      </c>
      <c r="O2330" s="3">
        <f>Table1[[#This Row],[sales]]-Table1[[#This Row],[profit]]</f>
        <v>3924.4399999999996</v>
      </c>
      <c r="P2330" s="3">
        <f>Table1[[#This Row],[sales]]*Table1[[#This Row],[quantity]]</f>
        <v>28813.439999999999</v>
      </c>
      <c r="Q2330" s="9">
        <f>Table1[[#This Row],[delivery_date]]-Table1[[#This Row],[order_date]]</f>
        <v>7</v>
      </c>
    </row>
    <row r="2331" spans="1:17" x14ac:dyDescent="0.35">
      <c r="A2331" t="s">
        <v>2362</v>
      </c>
      <c r="B2331" t="s">
        <v>41</v>
      </c>
      <c r="C2331" t="s">
        <v>26</v>
      </c>
      <c r="D2331" s="2">
        <v>1006.61</v>
      </c>
      <c r="E2331">
        <v>0.36</v>
      </c>
      <c r="F2331">
        <v>7</v>
      </c>
      <c r="G2331" s="1">
        <v>45213</v>
      </c>
      <c r="H2331" s="1">
        <v>45217</v>
      </c>
      <c r="I2331" t="s">
        <v>31</v>
      </c>
      <c r="J2331" t="s">
        <v>16</v>
      </c>
      <c r="K2331" s="2">
        <v>207.21</v>
      </c>
      <c r="L2331" t="s">
        <v>39</v>
      </c>
      <c r="M2331">
        <f>YEAR(Table1[[#This Row],[order_date]])</f>
        <v>2023</v>
      </c>
      <c r="N2331">
        <f>MONTH(Table1[[#This Row],[order_date]])</f>
        <v>10</v>
      </c>
      <c r="O2331" s="3">
        <f>Table1[[#This Row],[sales]]-Table1[[#This Row],[profit]]</f>
        <v>799.4</v>
      </c>
      <c r="P2331" s="3">
        <f>Table1[[#This Row],[sales]]*Table1[[#This Row],[quantity]]</f>
        <v>7046.27</v>
      </c>
      <c r="Q2331" s="9">
        <f>Table1[[#This Row],[delivery_date]]-Table1[[#This Row],[order_date]]</f>
        <v>4</v>
      </c>
    </row>
    <row r="2332" spans="1:17" x14ac:dyDescent="0.35">
      <c r="A2332" t="s">
        <v>2363</v>
      </c>
      <c r="B2332" t="s">
        <v>19</v>
      </c>
      <c r="C2332" t="s">
        <v>20</v>
      </c>
      <c r="D2332" s="2">
        <v>874.17</v>
      </c>
      <c r="E2332">
        <v>0.04</v>
      </c>
      <c r="F2332">
        <v>7</v>
      </c>
      <c r="G2332" s="1">
        <v>45576</v>
      </c>
      <c r="H2332" s="1">
        <v>45577</v>
      </c>
      <c r="I2332" t="s">
        <v>21</v>
      </c>
      <c r="J2332" t="s">
        <v>27</v>
      </c>
      <c r="K2332" s="2">
        <v>80.319999999999993</v>
      </c>
      <c r="L2332" t="s">
        <v>39</v>
      </c>
      <c r="M2332">
        <f>YEAR(Table1[[#This Row],[order_date]])</f>
        <v>2024</v>
      </c>
      <c r="N2332">
        <f>MONTH(Table1[[#This Row],[order_date]])</f>
        <v>10</v>
      </c>
      <c r="O2332" s="3">
        <f>Table1[[#This Row],[sales]]-Table1[[#This Row],[profit]]</f>
        <v>793.84999999999991</v>
      </c>
      <c r="P2332" s="3">
        <f>Table1[[#This Row],[sales]]*Table1[[#This Row],[quantity]]</f>
        <v>6119.19</v>
      </c>
      <c r="Q2332" s="9">
        <f>Table1[[#This Row],[delivery_date]]-Table1[[#This Row],[order_date]]</f>
        <v>1</v>
      </c>
    </row>
    <row r="2333" spans="1:17" x14ac:dyDescent="0.35">
      <c r="A2333" t="s">
        <v>2364</v>
      </c>
      <c r="B2333" t="s">
        <v>41</v>
      </c>
      <c r="C2333" t="s">
        <v>26</v>
      </c>
      <c r="D2333" s="2">
        <v>3595.75</v>
      </c>
      <c r="E2333">
        <v>0.48</v>
      </c>
      <c r="F2333">
        <v>7</v>
      </c>
      <c r="G2333" s="1">
        <v>45522</v>
      </c>
      <c r="H2333" s="1">
        <v>45528</v>
      </c>
      <c r="I2333" t="s">
        <v>31</v>
      </c>
      <c r="J2333" t="s">
        <v>27</v>
      </c>
      <c r="K2333" s="2">
        <v>795.14</v>
      </c>
      <c r="L2333" t="s">
        <v>34</v>
      </c>
      <c r="M2333">
        <f>YEAR(Table1[[#This Row],[order_date]])</f>
        <v>2024</v>
      </c>
      <c r="N2333">
        <f>MONTH(Table1[[#This Row],[order_date]])</f>
        <v>8</v>
      </c>
      <c r="O2333" s="3">
        <f>Table1[[#This Row],[sales]]-Table1[[#This Row],[profit]]</f>
        <v>2800.61</v>
      </c>
      <c r="P2333" s="3">
        <f>Table1[[#This Row],[sales]]*Table1[[#This Row],[quantity]]</f>
        <v>25170.25</v>
      </c>
      <c r="Q2333" s="9">
        <f>Table1[[#This Row],[delivery_date]]-Table1[[#This Row],[order_date]]</f>
        <v>6</v>
      </c>
    </row>
    <row r="2334" spans="1:17" x14ac:dyDescent="0.35">
      <c r="A2334" t="s">
        <v>2365</v>
      </c>
      <c r="B2334" t="s">
        <v>41</v>
      </c>
      <c r="C2334" t="s">
        <v>36</v>
      </c>
      <c r="D2334" s="2">
        <v>465.3</v>
      </c>
      <c r="E2334">
        <v>0.09</v>
      </c>
      <c r="F2334">
        <v>2</v>
      </c>
      <c r="G2334" s="1">
        <v>45169</v>
      </c>
      <c r="H2334" s="1">
        <v>45173</v>
      </c>
      <c r="I2334" t="s">
        <v>15</v>
      </c>
      <c r="J2334" t="s">
        <v>27</v>
      </c>
      <c r="K2334" s="2">
        <v>27.68</v>
      </c>
      <c r="L2334" t="s">
        <v>34</v>
      </c>
      <c r="M2334">
        <f>YEAR(Table1[[#This Row],[order_date]])</f>
        <v>2023</v>
      </c>
      <c r="N2334">
        <f>MONTH(Table1[[#This Row],[order_date]])</f>
        <v>8</v>
      </c>
      <c r="O2334" s="3">
        <f>Table1[[#This Row],[sales]]-Table1[[#This Row],[profit]]</f>
        <v>437.62</v>
      </c>
      <c r="P2334" s="3">
        <f>Table1[[#This Row],[sales]]*Table1[[#This Row],[quantity]]</f>
        <v>930.6</v>
      </c>
      <c r="Q2334" s="9">
        <f>Table1[[#This Row],[delivery_date]]-Table1[[#This Row],[order_date]]</f>
        <v>4</v>
      </c>
    </row>
    <row r="2335" spans="1:17" x14ac:dyDescent="0.35">
      <c r="A2335" t="s">
        <v>2366</v>
      </c>
      <c r="B2335" t="s">
        <v>25</v>
      </c>
      <c r="C2335" t="s">
        <v>20</v>
      </c>
      <c r="D2335" s="2">
        <v>2466.17</v>
      </c>
      <c r="E2335">
        <v>0.18</v>
      </c>
      <c r="F2335">
        <v>6</v>
      </c>
      <c r="G2335" s="1">
        <v>45217</v>
      </c>
      <c r="H2335" s="1">
        <v>45219</v>
      </c>
      <c r="I2335" t="s">
        <v>15</v>
      </c>
      <c r="J2335" t="s">
        <v>22</v>
      </c>
      <c r="K2335" s="2">
        <v>140.6</v>
      </c>
      <c r="L2335" t="s">
        <v>23</v>
      </c>
      <c r="M2335">
        <f>YEAR(Table1[[#This Row],[order_date]])</f>
        <v>2023</v>
      </c>
      <c r="N2335">
        <f>MONTH(Table1[[#This Row],[order_date]])</f>
        <v>10</v>
      </c>
      <c r="O2335" s="3">
        <f>Table1[[#This Row],[sales]]-Table1[[#This Row],[profit]]</f>
        <v>2325.5700000000002</v>
      </c>
      <c r="P2335" s="3">
        <f>Table1[[#This Row],[sales]]*Table1[[#This Row],[quantity]]</f>
        <v>14797.02</v>
      </c>
      <c r="Q2335" s="9">
        <f>Table1[[#This Row],[delivery_date]]-Table1[[#This Row],[order_date]]</f>
        <v>2</v>
      </c>
    </row>
    <row r="2336" spans="1:17" x14ac:dyDescent="0.35">
      <c r="A2336" t="s">
        <v>2367</v>
      </c>
      <c r="B2336" t="s">
        <v>25</v>
      </c>
      <c r="C2336" t="s">
        <v>20</v>
      </c>
      <c r="D2336" s="2">
        <v>2471.86</v>
      </c>
      <c r="E2336">
        <v>0.24</v>
      </c>
      <c r="F2336">
        <v>9</v>
      </c>
      <c r="G2336" s="1">
        <v>45339</v>
      </c>
      <c r="H2336" s="1">
        <v>45345</v>
      </c>
      <c r="I2336" t="s">
        <v>31</v>
      </c>
      <c r="J2336" t="s">
        <v>27</v>
      </c>
      <c r="K2336" s="2">
        <v>581.91</v>
      </c>
      <c r="L2336" t="s">
        <v>28</v>
      </c>
      <c r="M2336">
        <f>YEAR(Table1[[#This Row],[order_date]])</f>
        <v>2024</v>
      </c>
      <c r="N2336">
        <f>MONTH(Table1[[#This Row],[order_date]])</f>
        <v>2</v>
      </c>
      <c r="O2336" s="3">
        <f>Table1[[#This Row],[sales]]-Table1[[#This Row],[profit]]</f>
        <v>1889.9500000000003</v>
      </c>
      <c r="P2336" s="3">
        <f>Table1[[#This Row],[sales]]*Table1[[#This Row],[quantity]]</f>
        <v>22246.74</v>
      </c>
      <c r="Q2336" s="9">
        <f>Table1[[#This Row],[delivery_date]]-Table1[[#This Row],[order_date]]</f>
        <v>6</v>
      </c>
    </row>
    <row r="2337" spans="1:17" x14ac:dyDescent="0.35">
      <c r="A2337" t="s">
        <v>2368</v>
      </c>
      <c r="B2337" t="s">
        <v>19</v>
      </c>
      <c r="C2337" t="s">
        <v>26</v>
      </c>
      <c r="D2337" s="2">
        <v>1619.12</v>
      </c>
      <c r="E2337">
        <v>0.45</v>
      </c>
      <c r="F2337">
        <v>1</v>
      </c>
      <c r="G2337" s="1">
        <v>45148</v>
      </c>
      <c r="H2337" s="1">
        <v>45149</v>
      </c>
      <c r="I2337" t="s">
        <v>15</v>
      </c>
      <c r="J2337" t="s">
        <v>27</v>
      </c>
      <c r="K2337" s="2">
        <v>344.87</v>
      </c>
      <c r="L2337" t="s">
        <v>34</v>
      </c>
      <c r="M2337">
        <f>YEAR(Table1[[#This Row],[order_date]])</f>
        <v>2023</v>
      </c>
      <c r="N2337">
        <f>MONTH(Table1[[#This Row],[order_date]])</f>
        <v>8</v>
      </c>
      <c r="O2337" s="3">
        <f>Table1[[#This Row],[sales]]-Table1[[#This Row],[profit]]</f>
        <v>1274.25</v>
      </c>
      <c r="P2337" s="3">
        <f>Table1[[#This Row],[sales]]*Table1[[#This Row],[quantity]]</f>
        <v>1619.12</v>
      </c>
      <c r="Q2337" s="9">
        <f>Table1[[#This Row],[delivery_date]]-Table1[[#This Row],[order_date]]</f>
        <v>1</v>
      </c>
    </row>
    <row r="2338" spans="1:17" x14ac:dyDescent="0.35">
      <c r="A2338" t="s">
        <v>2369</v>
      </c>
      <c r="B2338" t="s">
        <v>13</v>
      </c>
      <c r="C2338" t="s">
        <v>14</v>
      </c>
      <c r="D2338" s="2">
        <v>4659.17</v>
      </c>
      <c r="E2338">
        <v>0.36</v>
      </c>
      <c r="F2338">
        <v>3</v>
      </c>
      <c r="G2338" s="1">
        <v>44957</v>
      </c>
      <c r="H2338" s="1">
        <v>44959</v>
      </c>
      <c r="I2338" t="s">
        <v>21</v>
      </c>
      <c r="J2338" t="s">
        <v>16</v>
      </c>
      <c r="K2338" s="2">
        <v>1123.83</v>
      </c>
      <c r="L2338" t="s">
        <v>28</v>
      </c>
      <c r="M2338">
        <f>YEAR(Table1[[#This Row],[order_date]])</f>
        <v>2023</v>
      </c>
      <c r="N2338">
        <f>MONTH(Table1[[#This Row],[order_date]])</f>
        <v>1</v>
      </c>
      <c r="O2338" s="3">
        <f>Table1[[#This Row],[sales]]-Table1[[#This Row],[profit]]</f>
        <v>3535.34</v>
      </c>
      <c r="P2338" s="3">
        <f>Table1[[#This Row],[sales]]*Table1[[#This Row],[quantity]]</f>
        <v>13977.51</v>
      </c>
      <c r="Q2338" s="9">
        <f>Table1[[#This Row],[delivery_date]]-Table1[[#This Row],[order_date]]</f>
        <v>2</v>
      </c>
    </row>
    <row r="2339" spans="1:17" x14ac:dyDescent="0.35">
      <c r="A2339" t="s">
        <v>2370</v>
      </c>
      <c r="B2339" t="s">
        <v>41</v>
      </c>
      <c r="C2339" t="s">
        <v>33</v>
      </c>
      <c r="D2339" s="2">
        <v>1484.46</v>
      </c>
      <c r="E2339">
        <v>7.0000000000000007E-2</v>
      </c>
      <c r="F2339">
        <v>6</v>
      </c>
      <c r="G2339" s="1">
        <v>45558</v>
      </c>
      <c r="H2339" s="1">
        <v>45559</v>
      </c>
      <c r="I2339" t="s">
        <v>15</v>
      </c>
      <c r="J2339" t="s">
        <v>16</v>
      </c>
      <c r="K2339" s="2">
        <v>79.64</v>
      </c>
      <c r="L2339" t="s">
        <v>23</v>
      </c>
      <c r="M2339">
        <f>YEAR(Table1[[#This Row],[order_date]])</f>
        <v>2024</v>
      </c>
      <c r="N2339">
        <f>MONTH(Table1[[#This Row],[order_date]])</f>
        <v>9</v>
      </c>
      <c r="O2339" s="3">
        <f>Table1[[#This Row],[sales]]-Table1[[#This Row],[profit]]</f>
        <v>1404.82</v>
      </c>
      <c r="P2339" s="3">
        <f>Table1[[#This Row],[sales]]*Table1[[#This Row],[quantity]]</f>
        <v>8906.76</v>
      </c>
      <c r="Q2339" s="9">
        <f>Table1[[#This Row],[delivery_date]]-Table1[[#This Row],[order_date]]</f>
        <v>1</v>
      </c>
    </row>
    <row r="2340" spans="1:17" x14ac:dyDescent="0.35">
      <c r="A2340" t="s">
        <v>2371</v>
      </c>
      <c r="B2340" t="s">
        <v>19</v>
      </c>
      <c r="C2340" t="s">
        <v>14</v>
      </c>
      <c r="D2340" s="2">
        <v>1513.37</v>
      </c>
      <c r="E2340">
        <v>0.22</v>
      </c>
      <c r="F2340">
        <v>7</v>
      </c>
      <c r="G2340" s="1">
        <v>44994</v>
      </c>
      <c r="H2340" s="1">
        <v>44996</v>
      </c>
      <c r="I2340" t="s">
        <v>21</v>
      </c>
      <c r="J2340" t="s">
        <v>27</v>
      </c>
      <c r="K2340" s="2">
        <v>105.16</v>
      </c>
      <c r="L2340" t="s">
        <v>28</v>
      </c>
      <c r="M2340">
        <f>YEAR(Table1[[#This Row],[order_date]])</f>
        <v>2023</v>
      </c>
      <c r="N2340">
        <f>MONTH(Table1[[#This Row],[order_date]])</f>
        <v>3</v>
      </c>
      <c r="O2340" s="3">
        <f>Table1[[#This Row],[sales]]-Table1[[#This Row],[profit]]</f>
        <v>1408.2099999999998</v>
      </c>
      <c r="P2340" s="3">
        <f>Table1[[#This Row],[sales]]*Table1[[#This Row],[quantity]]</f>
        <v>10593.59</v>
      </c>
      <c r="Q2340" s="9">
        <f>Table1[[#This Row],[delivery_date]]-Table1[[#This Row],[order_date]]</f>
        <v>2</v>
      </c>
    </row>
    <row r="2341" spans="1:17" x14ac:dyDescent="0.35">
      <c r="A2341" t="s">
        <v>2372</v>
      </c>
      <c r="B2341" t="s">
        <v>25</v>
      </c>
      <c r="C2341" t="s">
        <v>14</v>
      </c>
      <c r="D2341" s="2">
        <v>1248.07</v>
      </c>
      <c r="E2341">
        <v>0.27</v>
      </c>
      <c r="F2341">
        <v>2</v>
      </c>
      <c r="G2341" s="1">
        <v>45408</v>
      </c>
      <c r="H2341" s="1">
        <v>45413</v>
      </c>
      <c r="I2341" t="s">
        <v>15</v>
      </c>
      <c r="J2341" t="s">
        <v>27</v>
      </c>
      <c r="K2341" s="2">
        <v>158.19</v>
      </c>
      <c r="L2341" t="s">
        <v>17</v>
      </c>
      <c r="M2341">
        <f>YEAR(Table1[[#This Row],[order_date]])</f>
        <v>2024</v>
      </c>
      <c r="N2341">
        <f>MONTH(Table1[[#This Row],[order_date]])</f>
        <v>4</v>
      </c>
      <c r="O2341" s="3">
        <f>Table1[[#This Row],[sales]]-Table1[[#This Row],[profit]]</f>
        <v>1089.8799999999999</v>
      </c>
      <c r="P2341" s="3">
        <f>Table1[[#This Row],[sales]]*Table1[[#This Row],[quantity]]</f>
        <v>2496.14</v>
      </c>
      <c r="Q2341" s="9">
        <f>Table1[[#This Row],[delivery_date]]-Table1[[#This Row],[order_date]]</f>
        <v>5</v>
      </c>
    </row>
    <row r="2342" spans="1:17" x14ac:dyDescent="0.35">
      <c r="A2342" t="s">
        <v>2373</v>
      </c>
      <c r="B2342" t="s">
        <v>41</v>
      </c>
      <c r="C2342" t="s">
        <v>20</v>
      </c>
      <c r="D2342" s="2">
        <v>814.36</v>
      </c>
      <c r="E2342">
        <v>0.35</v>
      </c>
      <c r="F2342">
        <v>8</v>
      </c>
      <c r="G2342" s="1">
        <v>45022</v>
      </c>
      <c r="H2342" s="1">
        <v>45027</v>
      </c>
      <c r="I2342" t="s">
        <v>15</v>
      </c>
      <c r="J2342" t="s">
        <v>16</v>
      </c>
      <c r="K2342" s="2">
        <v>61.78</v>
      </c>
      <c r="L2342" t="s">
        <v>17</v>
      </c>
      <c r="M2342">
        <f>YEAR(Table1[[#This Row],[order_date]])</f>
        <v>2023</v>
      </c>
      <c r="N2342">
        <f>MONTH(Table1[[#This Row],[order_date]])</f>
        <v>4</v>
      </c>
      <c r="O2342" s="3">
        <f>Table1[[#This Row],[sales]]-Table1[[#This Row],[profit]]</f>
        <v>752.58</v>
      </c>
      <c r="P2342" s="3">
        <f>Table1[[#This Row],[sales]]*Table1[[#This Row],[quantity]]</f>
        <v>6514.88</v>
      </c>
      <c r="Q2342" s="9">
        <f>Table1[[#This Row],[delivery_date]]-Table1[[#This Row],[order_date]]</f>
        <v>5</v>
      </c>
    </row>
    <row r="2343" spans="1:17" x14ac:dyDescent="0.35">
      <c r="A2343" t="s">
        <v>2374</v>
      </c>
      <c r="B2343" t="s">
        <v>13</v>
      </c>
      <c r="C2343" t="s">
        <v>20</v>
      </c>
      <c r="D2343" s="2">
        <v>1883.65</v>
      </c>
      <c r="E2343">
        <v>0.28999999999999998</v>
      </c>
      <c r="F2343">
        <v>6</v>
      </c>
      <c r="G2343" s="1">
        <v>45151</v>
      </c>
      <c r="H2343" s="1">
        <v>45155</v>
      </c>
      <c r="I2343" t="s">
        <v>21</v>
      </c>
      <c r="J2343" t="s">
        <v>27</v>
      </c>
      <c r="K2343" s="2">
        <v>250.34</v>
      </c>
      <c r="L2343" t="s">
        <v>39</v>
      </c>
      <c r="M2343">
        <f>YEAR(Table1[[#This Row],[order_date]])</f>
        <v>2023</v>
      </c>
      <c r="N2343">
        <f>MONTH(Table1[[#This Row],[order_date]])</f>
        <v>8</v>
      </c>
      <c r="O2343" s="3">
        <f>Table1[[#This Row],[sales]]-Table1[[#This Row],[profit]]</f>
        <v>1633.3100000000002</v>
      </c>
      <c r="P2343" s="3">
        <f>Table1[[#This Row],[sales]]*Table1[[#This Row],[quantity]]</f>
        <v>11301.900000000001</v>
      </c>
      <c r="Q2343" s="9">
        <f>Table1[[#This Row],[delivery_date]]-Table1[[#This Row],[order_date]]</f>
        <v>4</v>
      </c>
    </row>
    <row r="2344" spans="1:17" x14ac:dyDescent="0.35">
      <c r="A2344" t="s">
        <v>2375</v>
      </c>
      <c r="B2344" t="s">
        <v>25</v>
      </c>
      <c r="C2344" t="s">
        <v>20</v>
      </c>
      <c r="D2344" s="2">
        <v>3436.35</v>
      </c>
      <c r="E2344">
        <v>0.23</v>
      </c>
      <c r="F2344">
        <v>9</v>
      </c>
      <c r="G2344" s="1">
        <v>45475</v>
      </c>
      <c r="H2344" s="1">
        <v>45476</v>
      </c>
      <c r="I2344" t="s">
        <v>21</v>
      </c>
      <c r="J2344" t="s">
        <v>16</v>
      </c>
      <c r="K2344" s="2">
        <v>653.28</v>
      </c>
      <c r="L2344" t="s">
        <v>28</v>
      </c>
      <c r="M2344">
        <f>YEAR(Table1[[#This Row],[order_date]])</f>
        <v>2024</v>
      </c>
      <c r="N2344">
        <f>MONTH(Table1[[#This Row],[order_date]])</f>
        <v>7</v>
      </c>
      <c r="O2344" s="3">
        <f>Table1[[#This Row],[sales]]-Table1[[#This Row],[profit]]</f>
        <v>2783.0699999999997</v>
      </c>
      <c r="P2344" s="3">
        <f>Table1[[#This Row],[sales]]*Table1[[#This Row],[quantity]]</f>
        <v>30927.149999999998</v>
      </c>
      <c r="Q2344" s="9">
        <f>Table1[[#This Row],[delivery_date]]-Table1[[#This Row],[order_date]]</f>
        <v>1</v>
      </c>
    </row>
    <row r="2345" spans="1:17" x14ac:dyDescent="0.35">
      <c r="A2345" t="s">
        <v>2376</v>
      </c>
      <c r="B2345" t="s">
        <v>25</v>
      </c>
      <c r="C2345" t="s">
        <v>36</v>
      </c>
      <c r="D2345" s="2">
        <v>3736.6</v>
      </c>
      <c r="E2345">
        <v>0.38</v>
      </c>
      <c r="F2345">
        <v>9</v>
      </c>
      <c r="G2345" s="1">
        <v>45272</v>
      </c>
      <c r="H2345" s="1">
        <v>45278</v>
      </c>
      <c r="I2345" t="s">
        <v>31</v>
      </c>
      <c r="J2345" t="s">
        <v>16</v>
      </c>
      <c r="K2345" s="2">
        <v>702.9</v>
      </c>
      <c r="L2345" t="s">
        <v>28</v>
      </c>
      <c r="M2345">
        <f>YEAR(Table1[[#This Row],[order_date]])</f>
        <v>2023</v>
      </c>
      <c r="N2345">
        <f>MONTH(Table1[[#This Row],[order_date]])</f>
        <v>12</v>
      </c>
      <c r="O2345" s="3">
        <f>Table1[[#This Row],[sales]]-Table1[[#This Row],[profit]]</f>
        <v>3033.7</v>
      </c>
      <c r="P2345" s="3">
        <f>Table1[[#This Row],[sales]]*Table1[[#This Row],[quantity]]</f>
        <v>33629.4</v>
      </c>
      <c r="Q2345" s="9">
        <f>Table1[[#This Row],[delivery_date]]-Table1[[#This Row],[order_date]]</f>
        <v>6</v>
      </c>
    </row>
    <row r="2346" spans="1:17" x14ac:dyDescent="0.35">
      <c r="A2346" t="s">
        <v>2377</v>
      </c>
      <c r="B2346" t="s">
        <v>25</v>
      </c>
      <c r="C2346" t="s">
        <v>36</v>
      </c>
      <c r="D2346" s="2">
        <v>4085.75</v>
      </c>
      <c r="E2346">
        <v>0.19</v>
      </c>
      <c r="F2346">
        <v>9</v>
      </c>
      <c r="G2346" s="1">
        <v>45149</v>
      </c>
      <c r="H2346" s="1">
        <v>45150</v>
      </c>
      <c r="I2346" t="s">
        <v>31</v>
      </c>
      <c r="J2346" t="s">
        <v>22</v>
      </c>
      <c r="K2346" s="2">
        <v>297.7</v>
      </c>
      <c r="L2346" t="s">
        <v>17</v>
      </c>
      <c r="M2346">
        <f>YEAR(Table1[[#This Row],[order_date]])</f>
        <v>2023</v>
      </c>
      <c r="N2346">
        <f>MONTH(Table1[[#This Row],[order_date]])</f>
        <v>8</v>
      </c>
      <c r="O2346" s="3">
        <f>Table1[[#This Row],[sales]]-Table1[[#This Row],[profit]]</f>
        <v>3788.05</v>
      </c>
      <c r="P2346" s="3">
        <f>Table1[[#This Row],[sales]]*Table1[[#This Row],[quantity]]</f>
        <v>36771.75</v>
      </c>
      <c r="Q2346" s="9">
        <f>Table1[[#This Row],[delivery_date]]-Table1[[#This Row],[order_date]]</f>
        <v>1</v>
      </c>
    </row>
    <row r="2347" spans="1:17" x14ac:dyDescent="0.35">
      <c r="A2347" t="s">
        <v>2378</v>
      </c>
      <c r="B2347" t="s">
        <v>19</v>
      </c>
      <c r="C2347" t="s">
        <v>33</v>
      </c>
      <c r="D2347" s="2">
        <v>1067.97</v>
      </c>
      <c r="E2347">
        <v>0.49</v>
      </c>
      <c r="F2347">
        <v>9</v>
      </c>
      <c r="G2347" s="1">
        <v>45210</v>
      </c>
      <c r="H2347" s="1">
        <v>45216</v>
      </c>
      <c r="I2347" t="s">
        <v>21</v>
      </c>
      <c r="J2347" t="s">
        <v>16</v>
      </c>
      <c r="K2347" s="2">
        <v>72.58</v>
      </c>
      <c r="L2347" t="s">
        <v>23</v>
      </c>
      <c r="M2347">
        <f>YEAR(Table1[[#This Row],[order_date]])</f>
        <v>2023</v>
      </c>
      <c r="N2347">
        <f>MONTH(Table1[[#This Row],[order_date]])</f>
        <v>10</v>
      </c>
      <c r="O2347" s="3">
        <f>Table1[[#This Row],[sales]]-Table1[[#This Row],[profit]]</f>
        <v>995.39</v>
      </c>
      <c r="P2347" s="3">
        <f>Table1[[#This Row],[sales]]*Table1[[#This Row],[quantity]]</f>
        <v>9611.73</v>
      </c>
      <c r="Q2347" s="9">
        <f>Table1[[#This Row],[delivery_date]]-Table1[[#This Row],[order_date]]</f>
        <v>6</v>
      </c>
    </row>
    <row r="2348" spans="1:17" x14ac:dyDescent="0.35">
      <c r="A2348" t="s">
        <v>2379</v>
      </c>
      <c r="B2348" t="s">
        <v>13</v>
      </c>
      <c r="C2348" t="s">
        <v>20</v>
      </c>
      <c r="D2348" s="2">
        <v>274.60000000000002</v>
      </c>
      <c r="E2348">
        <v>0.47</v>
      </c>
      <c r="F2348">
        <v>2</v>
      </c>
      <c r="G2348" s="1">
        <v>45180</v>
      </c>
      <c r="H2348" s="1">
        <v>45184</v>
      </c>
      <c r="I2348" t="s">
        <v>21</v>
      </c>
      <c r="J2348" t="s">
        <v>16</v>
      </c>
      <c r="K2348" s="2">
        <v>16.78</v>
      </c>
      <c r="L2348" t="s">
        <v>34</v>
      </c>
      <c r="M2348">
        <f>YEAR(Table1[[#This Row],[order_date]])</f>
        <v>2023</v>
      </c>
      <c r="N2348">
        <f>MONTH(Table1[[#This Row],[order_date]])</f>
        <v>9</v>
      </c>
      <c r="O2348" s="3">
        <f>Table1[[#This Row],[sales]]-Table1[[#This Row],[profit]]</f>
        <v>257.82000000000005</v>
      </c>
      <c r="P2348" s="3">
        <f>Table1[[#This Row],[sales]]*Table1[[#This Row],[quantity]]</f>
        <v>549.20000000000005</v>
      </c>
      <c r="Q2348" s="9">
        <f>Table1[[#This Row],[delivery_date]]-Table1[[#This Row],[order_date]]</f>
        <v>4</v>
      </c>
    </row>
    <row r="2349" spans="1:17" x14ac:dyDescent="0.35">
      <c r="A2349" t="s">
        <v>2380</v>
      </c>
      <c r="B2349" t="s">
        <v>41</v>
      </c>
      <c r="C2349" t="s">
        <v>26</v>
      </c>
      <c r="D2349" s="2">
        <v>4875.96</v>
      </c>
      <c r="E2349">
        <v>0.35</v>
      </c>
      <c r="F2349">
        <v>7</v>
      </c>
      <c r="G2349" s="1">
        <v>45604</v>
      </c>
      <c r="H2349" s="1">
        <v>45611</v>
      </c>
      <c r="I2349" t="s">
        <v>31</v>
      </c>
      <c r="J2349" t="s">
        <v>22</v>
      </c>
      <c r="K2349" s="2">
        <v>1316.13</v>
      </c>
      <c r="L2349" t="s">
        <v>34</v>
      </c>
      <c r="M2349">
        <f>YEAR(Table1[[#This Row],[order_date]])</f>
        <v>2024</v>
      </c>
      <c r="N2349">
        <f>MONTH(Table1[[#This Row],[order_date]])</f>
        <v>11</v>
      </c>
      <c r="O2349" s="3">
        <f>Table1[[#This Row],[sales]]-Table1[[#This Row],[profit]]</f>
        <v>3559.83</v>
      </c>
      <c r="P2349" s="3">
        <f>Table1[[#This Row],[sales]]*Table1[[#This Row],[quantity]]</f>
        <v>34131.72</v>
      </c>
      <c r="Q2349" s="9">
        <f>Table1[[#This Row],[delivery_date]]-Table1[[#This Row],[order_date]]</f>
        <v>7</v>
      </c>
    </row>
    <row r="2350" spans="1:17" x14ac:dyDescent="0.35">
      <c r="A2350" t="s">
        <v>2381</v>
      </c>
      <c r="B2350" t="s">
        <v>19</v>
      </c>
      <c r="C2350" t="s">
        <v>20</v>
      </c>
      <c r="D2350" s="2">
        <v>170.23</v>
      </c>
      <c r="E2350">
        <v>0.44</v>
      </c>
      <c r="F2350">
        <v>5</v>
      </c>
      <c r="G2350" s="1">
        <v>45046</v>
      </c>
      <c r="H2350" s="1">
        <v>45052</v>
      </c>
      <c r="I2350" t="s">
        <v>21</v>
      </c>
      <c r="J2350" t="s">
        <v>22</v>
      </c>
      <c r="K2350" s="2">
        <v>40.96</v>
      </c>
      <c r="L2350" t="s">
        <v>34</v>
      </c>
      <c r="M2350">
        <f>YEAR(Table1[[#This Row],[order_date]])</f>
        <v>2023</v>
      </c>
      <c r="N2350">
        <f>MONTH(Table1[[#This Row],[order_date]])</f>
        <v>4</v>
      </c>
      <c r="O2350" s="3">
        <f>Table1[[#This Row],[sales]]-Table1[[#This Row],[profit]]</f>
        <v>129.26999999999998</v>
      </c>
      <c r="P2350" s="3">
        <f>Table1[[#This Row],[sales]]*Table1[[#This Row],[quantity]]</f>
        <v>851.15</v>
      </c>
      <c r="Q2350" s="9">
        <f>Table1[[#This Row],[delivery_date]]-Table1[[#This Row],[order_date]]</f>
        <v>6</v>
      </c>
    </row>
    <row r="2351" spans="1:17" x14ac:dyDescent="0.35">
      <c r="A2351" t="s">
        <v>2382</v>
      </c>
      <c r="B2351" t="s">
        <v>19</v>
      </c>
      <c r="C2351" t="s">
        <v>36</v>
      </c>
      <c r="D2351" s="2">
        <v>4807.33</v>
      </c>
      <c r="E2351">
        <v>0.2</v>
      </c>
      <c r="F2351">
        <v>9</v>
      </c>
      <c r="G2351" s="1">
        <v>45064</v>
      </c>
      <c r="H2351" s="1">
        <v>45071</v>
      </c>
      <c r="I2351" t="s">
        <v>15</v>
      </c>
      <c r="J2351" t="s">
        <v>22</v>
      </c>
      <c r="K2351" s="2">
        <v>1230.27</v>
      </c>
      <c r="L2351" t="s">
        <v>28</v>
      </c>
      <c r="M2351">
        <f>YEAR(Table1[[#This Row],[order_date]])</f>
        <v>2023</v>
      </c>
      <c r="N2351">
        <f>MONTH(Table1[[#This Row],[order_date]])</f>
        <v>5</v>
      </c>
      <c r="O2351" s="3">
        <f>Table1[[#This Row],[sales]]-Table1[[#This Row],[profit]]</f>
        <v>3577.06</v>
      </c>
      <c r="P2351" s="3">
        <f>Table1[[#This Row],[sales]]*Table1[[#This Row],[quantity]]</f>
        <v>43265.97</v>
      </c>
      <c r="Q2351" s="9">
        <f>Table1[[#This Row],[delivery_date]]-Table1[[#This Row],[order_date]]</f>
        <v>7</v>
      </c>
    </row>
    <row r="2352" spans="1:17" x14ac:dyDescent="0.35">
      <c r="A2352" t="s">
        <v>2383</v>
      </c>
      <c r="B2352" t="s">
        <v>19</v>
      </c>
      <c r="C2352" t="s">
        <v>20</v>
      </c>
      <c r="D2352" s="2">
        <v>4161.1899999999996</v>
      </c>
      <c r="E2352">
        <v>0.28999999999999998</v>
      </c>
      <c r="F2352">
        <v>1</v>
      </c>
      <c r="G2352" s="1">
        <v>45254</v>
      </c>
      <c r="H2352" s="1">
        <v>45256</v>
      </c>
      <c r="I2352" t="s">
        <v>15</v>
      </c>
      <c r="J2352" t="s">
        <v>22</v>
      </c>
      <c r="K2352" s="2">
        <v>227.56</v>
      </c>
      <c r="L2352" t="s">
        <v>17</v>
      </c>
      <c r="M2352">
        <f>YEAR(Table1[[#This Row],[order_date]])</f>
        <v>2023</v>
      </c>
      <c r="N2352">
        <f>MONTH(Table1[[#This Row],[order_date]])</f>
        <v>11</v>
      </c>
      <c r="O2352" s="3">
        <f>Table1[[#This Row],[sales]]-Table1[[#This Row],[profit]]</f>
        <v>3933.6299999999997</v>
      </c>
      <c r="P2352" s="3">
        <f>Table1[[#This Row],[sales]]*Table1[[#This Row],[quantity]]</f>
        <v>4161.1899999999996</v>
      </c>
      <c r="Q2352" s="9">
        <f>Table1[[#This Row],[delivery_date]]-Table1[[#This Row],[order_date]]</f>
        <v>2</v>
      </c>
    </row>
    <row r="2353" spans="1:17" x14ac:dyDescent="0.35">
      <c r="A2353" t="s">
        <v>2384</v>
      </c>
      <c r="B2353" t="s">
        <v>25</v>
      </c>
      <c r="C2353" t="s">
        <v>36</v>
      </c>
      <c r="D2353" s="2">
        <v>4569.17</v>
      </c>
      <c r="E2353">
        <v>0.14000000000000001</v>
      </c>
      <c r="F2353">
        <v>7</v>
      </c>
      <c r="G2353" s="1">
        <v>45521</v>
      </c>
      <c r="H2353" s="1">
        <v>45528</v>
      </c>
      <c r="I2353" t="s">
        <v>31</v>
      </c>
      <c r="J2353" t="s">
        <v>22</v>
      </c>
      <c r="K2353" s="2">
        <v>1048.68</v>
      </c>
      <c r="L2353" t="s">
        <v>23</v>
      </c>
      <c r="M2353">
        <f>YEAR(Table1[[#This Row],[order_date]])</f>
        <v>2024</v>
      </c>
      <c r="N2353">
        <f>MONTH(Table1[[#This Row],[order_date]])</f>
        <v>8</v>
      </c>
      <c r="O2353" s="3">
        <f>Table1[[#This Row],[sales]]-Table1[[#This Row],[profit]]</f>
        <v>3520.49</v>
      </c>
      <c r="P2353" s="3">
        <f>Table1[[#This Row],[sales]]*Table1[[#This Row],[quantity]]</f>
        <v>31984.190000000002</v>
      </c>
      <c r="Q2353" s="9">
        <f>Table1[[#This Row],[delivery_date]]-Table1[[#This Row],[order_date]]</f>
        <v>7</v>
      </c>
    </row>
    <row r="2354" spans="1:17" x14ac:dyDescent="0.35">
      <c r="A2354" t="s">
        <v>2385</v>
      </c>
      <c r="B2354" t="s">
        <v>13</v>
      </c>
      <c r="C2354" t="s">
        <v>20</v>
      </c>
      <c r="D2354" s="2">
        <v>1997.21</v>
      </c>
      <c r="E2354">
        <v>0.44</v>
      </c>
      <c r="F2354">
        <v>5</v>
      </c>
      <c r="G2354" s="1">
        <v>45466</v>
      </c>
      <c r="H2354" s="1">
        <v>45467</v>
      </c>
      <c r="I2354" t="s">
        <v>15</v>
      </c>
      <c r="J2354" t="s">
        <v>27</v>
      </c>
      <c r="K2354" s="2">
        <v>416.16</v>
      </c>
      <c r="L2354" t="s">
        <v>48</v>
      </c>
      <c r="M2354">
        <f>YEAR(Table1[[#This Row],[order_date]])</f>
        <v>2024</v>
      </c>
      <c r="N2354">
        <f>MONTH(Table1[[#This Row],[order_date]])</f>
        <v>6</v>
      </c>
      <c r="O2354" s="3">
        <f>Table1[[#This Row],[sales]]-Table1[[#This Row],[profit]]</f>
        <v>1581.05</v>
      </c>
      <c r="P2354" s="3">
        <f>Table1[[#This Row],[sales]]*Table1[[#This Row],[quantity]]</f>
        <v>9986.0499999999993</v>
      </c>
      <c r="Q2354" s="9">
        <f>Table1[[#This Row],[delivery_date]]-Table1[[#This Row],[order_date]]</f>
        <v>1</v>
      </c>
    </row>
    <row r="2355" spans="1:17" x14ac:dyDescent="0.35">
      <c r="A2355" t="s">
        <v>2386</v>
      </c>
      <c r="B2355" t="s">
        <v>19</v>
      </c>
      <c r="C2355" t="s">
        <v>26</v>
      </c>
      <c r="D2355" s="2">
        <v>1066.29</v>
      </c>
      <c r="E2355">
        <v>0.24</v>
      </c>
      <c r="F2355">
        <v>9</v>
      </c>
      <c r="G2355" s="1">
        <v>45635</v>
      </c>
      <c r="H2355" s="1">
        <v>45642</v>
      </c>
      <c r="I2355" t="s">
        <v>15</v>
      </c>
      <c r="J2355" t="s">
        <v>22</v>
      </c>
      <c r="K2355" s="2">
        <v>79.19</v>
      </c>
      <c r="L2355" t="s">
        <v>17</v>
      </c>
      <c r="M2355">
        <f>YEAR(Table1[[#This Row],[order_date]])</f>
        <v>2024</v>
      </c>
      <c r="N2355">
        <f>MONTH(Table1[[#This Row],[order_date]])</f>
        <v>12</v>
      </c>
      <c r="O2355" s="3">
        <f>Table1[[#This Row],[sales]]-Table1[[#This Row],[profit]]</f>
        <v>987.09999999999991</v>
      </c>
      <c r="P2355" s="3">
        <f>Table1[[#This Row],[sales]]*Table1[[#This Row],[quantity]]</f>
        <v>9596.61</v>
      </c>
      <c r="Q2355" s="9">
        <f>Table1[[#This Row],[delivery_date]]-Table1[[#This Row],[order_date]]</f>
        <v>7</v>
      </c>
    </row>
    <row r="2356" spans="1:17" x14ac:dyDescent="0.35">
      <c r="A2356" t="s">
        <v>2387</v>
      </c>
      <c r="B2356" t="s">
        <v>41</v>
      </c>
      <c r="C2356" t="s">
        <v>33</v>
      </c>
      <c r="D2356" s="2">
        <v>3071.67</v>
      </c>
      <c r="E2356">
        <v>0.27</v>
      </c>
      <c r="F2356">
        <v>7</v>
      </c>
      <c r="G2356" s="1">
        <v>45014</v>
      </c>
      <c r="H2356" s="1">
        <v>45018</v>
      </c>
      <c r="I2356" t="s">
        <v>31</v>
      </c>
      <c r="J2356" t="s">
        <v>16</v>
      </c>
      <c r="K2356" s="2">
        <v>600.6</v>
      </c>
      <c r="L2356" t="s">
        <v>39</v>
      </c>
      <c r="M2356">
        <f>YEAR(Table1[[#This Row],[order_date]])</f>
        <v>2023</v>
      </c>
      <c r="N2356">
        <f>MONTH(Table1[[#This Row],[order_date]])</f>
        <v>3</v>
      </c>
      <c r="O2356" s="3">
        <f>Table1[[#This Row],[sales]]-Table1[[#This Row],[profit]]</f>
        <v>2471.0700000000002</v>
      </c>
      <c r="P2356" s="3">
        <f>Table1[[#This Row],[sales]]*Table1[[#This Row],[quantity]]</f>
        <v>21501.690000000002</v>
      </c>
      <c r="Q2356" s="9">
        <f>Table1[[#This Row],[delivery_date]]-Table1[[#This Row],[order_date]]</f>
        <v>4</v>
      </c>
    </row>
    <row r="2357" spans="1:17" x14ac:dyDescent="0.35">
      <c r="A2357" t="s">
        <v>2388</v>
      </c>
      <c r="B2357" t="s">
        <v>13</v>
      </c>
      <c r="C2357" t="s">
        <v>26</v>
      </c>
      <c r="D2357" s="2">
        <v>3732.13</v>
      </c>
      <c r="E2357">
        <v>0.43</v>
      </c>
      <c r="F2357">
        <v>4</v>
      </c>
      <c r="G2357" s="1">
        <v>45299</v>
      </c>
      <c r="H2357" s="1">
        <v>45303</v>
      </c>
      <c r="I2357" t="s">
        <v>15</v>
      </c>
      <c r="J2357" t="s">
        <v>16</v>
      </c>
      <c r="K2357" s="2">
        <v>246.23</v>
      </c>
      <c r="L2357" t="s">
        <v>34</v>
      </c>
      <c r="M2357">
        <f>YEAR(Table1[[#This Row],[order_date]])</f>
        <v>2024</v>
      </c>
      <c r="N2357">
        <f>MONTH(Table1[[#This Row],[order_date]])</f>
        <v>1</v>
      </c>
      <c r="O2357" s="3">
        <f>Table1[[#This Row],[sales]]-Table1[[#This Row],[profit]]</f>
        <v>3485.9</v>
      </c>
      <c r="P2357" s="3">
        <f>Table1[[#This Row],[sales]]*Table1[[#This Row],[quantity]]</f>
        <v>14928.52</v>
      </c>
      <c r="Q2357" s="9">
        <f>Table1[[#This Row],[delivery_date]]-Table1[[#This Row],[order_date]]</f>
        <v>4</v>
      </c>
    </row>
    <row r="2358" spans="1:17" x14ac:dyDescent="0.35">
      <c r="A2358" t="s">
        <v>2389</v>
      </c>
      <c r="B2358" t="s">
        <v>41</v>
      </c>
      <c r="C2358" t="s">
        <v>36</v>
      </c>
      <c r="D2358" s="2">
        <v>741.22</v>
      </c>
      <c r="E2358">
        <v>0.4</v>
      </c>
      <c r="F2358">
        <v>8</v>
      </c>
      <c r="G2358" s="1">
        <v>45560</v>
      </c>
      <c r="H2358" s="1">
        <v>45567</v>
      </c>
      <c r="I2358" t="s">
        <v>31</v>
      </c>
      <c r="J2358" t="s">
        <v>22</v>
      </c>
      <c r="K2358" s="2">
        <v>121.06</v>
      </c>
      <c r="L2358" t="s">
        <v>34</v>
      </c>
      <c r="M2358">
        <f>YEAR(Table1[[#This Row],[order_date]])</f>
        <v>2024</v>
      </c>
      <c r="N2358">
        <f>MONTH(Table1[[#This Row],[order_date]])</f>
        <v>9</v>
      </c>
      <c r="O2358" s="3">
        <f>Table1[[#This Row],[sales]]-Table1[[#This Row],[profit]]</f>
        <v>620.16000000000008</v>
      </c>
      <c r="P2358" s="3">
        <f>Table1[[#This Row],[sales]]*Table1[[#This Row],[quantity]]</f>
        <v>5929.76</v>
      </c>
      <c r="Q2358" s="9">
        <f>Table1[[#This Row],[delivery_date]]-Table1[[#This Row],[order_date]]</f>
        <v>7</v>
      </c>
    </row>
    <row r="2359" spans="1:17" x14ac:dyDescent="0.35">
      <c r="A2359" t="s">
        <v>2390</v>
      </c>
      <c r="B2359" t="s">
        <v>13</v>
      </c>
      <c r="C2359" t="s">
        <v>14</v>
      </c>
      <c r="D2359" s="2">
        <v>4008.35</v>
      </c>
      <c r="E2359">
        <v>0.16</v>
      </c>
      <c r="F2359">
        <v>9</v>
      </c>
      <c r="G2359" s="1">
        <v>45317</v>
      </c>
      <c r="H2359" s="1">
        <v>45318</v>
      </c>
      <c r="I2359" t="s">
        <v>15</v>
      </c>
      <c r="J2359" t="s">
        <v>27</v>
      </c>
      <c r="K2359" s="2">
        <v>885.48</v>
      </c>
      <c r="L2359" t="s">
        <v>23</v>
      </c>
      <c r="M2359">
        <f>YEAR(Table1[[#This Row],[order_date]])</f>
        <v>2024</v>
      </c>
      <c r="N2359">
        <f>MONTH(Table1[[#This Row],[order_date]])</f>
        <v>1</v>
      </c>
      <c r="O2359" s="3">
        <f>Table1[[#This Row],[sales]]-Table1[[#This Row],[profit]]</f>
        <v>3122.87</v>
      </c>
      <c r="P2359" s="3">
        <f>Table1[[#This Row],[sales]]*Table1[[#This Row],[quantity]]</f>
        <v>36075.15</v>
      </c>
      <c r="Q2359" s="9">
        <f>Table1[[#This Row],[delivery_date]]-Table1[[#This Row],[order_date]]</f>
        <v>1</v>
      </c>
    </row>
    <row r="2360" spans="1:17" x14ac:dyDescent="0.35">
      <c r="A2360" t="s">
        <v>2391</v>
      </c>
      <c r="B2360" t="s">
        <v>41</v>
      </c>
      <c r="C2360" t="s">
        <v>26</v>
      </c>
      <c r="D2360" s="2">
        <v>1122.1099999999999</v>
      </c>
      <c r="E2360">
        <v>0.04</v>
      </c>
      <c r="F2360">
        <v>9</v>
      </c>
      <c r="G2360" s="1">
        <v>45266</v>
      </c>
      <c r="H2360" s="1">
        <v>45269</v>
      </c>
      <c r="I2360" t="s">
        <v>21</v>
      </c>
      <c r="J2360" t="s">
        <v>27</v>
      </c>
      <c r="K2360" s="2">
        <v>73.33</v>
      </c>
      <c r="L2360" t="s">
        <v>28</v>
      </c>
      <c r="M2360">
        <f>YEAR(Table1[[#This Row],[order_date]])</f>
        <v>2023</v>
      </c>
      <c r="N2360">
        <f>MONTH(Table1[[#This Row],[order_date]])</f>
        <v>12</v>
      </c>
      <c r="O2360" s="3">
        <f>Table1[[#This Row],[sales]]-Table1[[#This Row],[profit]]</f>
        <v>1048.78</v>
      </c>
      <c r="P2360" s="3">
        <f>Table1[[#This Row],[sales]]*Table1[[#This Row],[quantity]]</f>
        <v>10098.99</v>
      </c>
      <c r="Q2360" s="9">
        <f>Table1[[#This Row],[delivery_date]]-Table1[[#This Row],[order_date]]</f>
        <v>3</v>
      </c>
    </row>
    <row r="2361" spans="1:17" x14ac:dyDescent="0.35">
      <c r="A2361" t="s">
        <v>2392</v>
      </c>
      <c r="B2361" t="s">
        <v>25</v>
      </c>
      <c r="C2361" t="s">
        <v>20</v>
      </c>
      <c r="D2361" s="2">
        <v>2509.2199999999998</v>
      </c>
      <c r="E2361">
        <v>0.08</v>
      </c>
      <c r="F2361">
        <v>4</v>
      </c>
      <c r="G2361" s="1">
        <v>45440</v>
      </c>
      <c r="H2361" s="1">
        <v>45446</v>
      </c>
      <c r="I2361" t="s">
        <v>15</v>
      </c>
      <c r="J2361" t="s">
        <v>16</v>
      </c>
      <c r="K2361" s="2">
        <v>446.11</v>
      </c>
      <c r="L2361" t="s">
        <v>39</v>
      </c>
      <c r="M2361">
        <f>YEAR(Table1[[#This Row],[order_date]])</f>
        <v>2024</v>
      </c>
      <c r="N2361">
        <f>MONTH(Table1[[#This Row],[order_date]])</f>
        <v>5</v>
      </c>
      <c r="O2361" s="3">
        <f>Table1[[#This Row],[sales]]-Table1[[#This Row],[profit]]</f>
        <v>2063.1099999999997</v>
      </c>
      <c r="P2361" s="3">
        <f>Table1[[#This Row],[sales]]*Table1[[#This Row],[quantity]]</f>
        <v>10036.879999999999</v>
      </c>
      <c r="Q2361" s="9">
        <f>Table1[[#This Row],[delivery_date]]-Table1[[#This Row],[order_date]]</f>
        <v>6</v>
      </c>
    </row>
    <row r="2362" spans="1:17" x14ac:dyDescent="0.35">
      <c r="A2362" t="s">
        <v>2393</v>
      </c>
      <c r="B2362" t="s">
        <v>19</v>
      </c>
      <c r="C2362" t="s">
        <v>33</v>
      </c>
      <c r="D2362" s="2">
        <v>4296.76</v>
      </c>
      <c r="E2362">
        <v>0.17</v>
      </c>
      <c r="F2362">
        <v>6</v>
      </c>
      <c r="G2362" s="1">
        <v>45192</v>
      </c>
      <c r="H2362" s="1">
        <v>45194</v>
      </c>
      <c r="I2362" t="s">
        <v>31</v>
      </c>
      <c r="J2362" t="s">
        <v>16</v>
      </c>
      <c r="K2362" s="2">
        <v>956.26</v>
      </c>
      <c r="L2362" t="s">
        <v>23</v>
      </c>
      <c r="M2362">
        <f>YEAR(Table1[[#This Row],[order_date]])</f>
        <v>2023</v>
      </c>
      <c r="N2362">
        <f>MONTH(Table1[[#This Row],[order_date]])</f>
        <v>9</v>
      </c>
      <c r="O2362" s="3">
        <f>Table1[[#This Row],[sales]]-Table1[[#This Row],[profit]]</f>
        <v>3340.5</v>
      </c>
      <c r="P2362" s="3">
        <f>Table1[[#This Row],[sales]]*Table1[[#This Row],[quantity]]</f>
        <v>25780.560000000001</v>
      </c>
      <c r="Q2362" s="9">
        <f>Table1[[#This Row],[delivery_date]]-Table1[[#This Row],[order_date]]</f>
        <v>2</v>
      </c>
    </row>
    <row r="2363" spans="1:17" x14ac:dyDescent="0.35">
      <c r="A2363" t="s">
        <v>2394</v>
      </c>
      <c r="B2363" t="s">
        <v>41</v>
      </c>
      <c r="C2363" t="s">
        <v>20</v>
      </c>
      <c r="D2363" s="2">
        <v>1047.78</v>
      </c>
      <c r="E2363">
        <v>0.15</v>
      </c>
      <c r="F2363">
        <v>4</v>
      </c>
      <c r="G2363" s="1">
        <v>45008</v>
      </c>
      <c r="H2363" s="1">
        <v>45011</v>
      </c>
      <c r="I2363" t="s">
        <v>15</v>
      </c>
      <c r="J2363" t="s">
        <v>16</v>
      </c>
      <c r="K2363" s="2">
        <v>65.64</v>
      </c>
      <c r="L2363" t="s">
        <v>17</v>
      </c>
      <c r="M2363">
        <f>YEAR(Table1[[#This Row],[order_date]])</f>
        <v>2023</v>
      </c>
      <c r="N2363">
        <f>MONTH(Table1[[#This Row],[order_date]])</f>
        <v>3</v>
      </c>
      <c r="O2363" s="3">
        <f>Table1[[#This Row],[sales]]-Table1[[#This Row],[profit]]</f>
        <v>982.14</v>
      </c>
      <c r="P2363" s="3">
        <f>Table1[[#This Row],[sales]]*Table1[[#This Row],[quantity]]</f>
        <v>4191.12</v>
      </c>
      <c r="Q2363" s="9">
        <f>Table1[[#This Row],[delivery_date]]-Table1[[#This Row],[order_date]]</f>
        <v>3</v>
      </c>
    </row>
    <row r="2364" spans="1:17" x14ac:dyDescent="0.35">
      <c r="A2364" t="s">
        <v>2395</v>
      </c>
      <c r="B2364" t="s">
        <v>13</v>
      </c>
      <c r="C2364" t="s">
        <v>20</v>
      </c>
      <c r="D2364" s="2">
        <v>1285.23</v>
      </c>
      <c r="E2364">
        <v>0.02</v>
      </c>
      <c r="F2364">
        <v>1</v>
      </c>
      <c r="G2364" s="1">
        <v>45324</v>
      </c>
      <c r="H2364" s="1">
        <v>45327</v>
      </c>
      <c r="I2364" t="s">
        <v>31</v>
      </c>
      <c r="J2364" t="s">
        <v>27</v>
      </c>
      <c r="K2364" s="2">
        <v>343.87</v>
      </c>
      <c r="L2364" t="s">
        <v>23</v>
      </c>
      <c r="M2364">
        <f>YEAR(Table1[[#This Row],[order_date]])</f>
        <v>2024</v>
      </c>
      <c r="N2364">
        <f>MONTH(Table1[[#This Row],[order_date]])</f>
        <v>2</v>
      </c>
      <c r="O2364" s="3">
        <f>Table1[[#This Row],[sales]]-Table1[[#This Row],[profit]]</f>
        <v>941.36</v>
      </c>
      <c r="P2364" s="3">
        <f>Table1[[#This Row],[sales]]*Table1[[#This Row],[quantity]]</f>
        <v>1285.23</v>
      </c>
      <c r="Q2364" s="9">
        <f>Table1[[#This Row],[delivery_date]]-Table1[[#This Row],[order_date]]</f>
        <v>3</v>
      </c>
    </row>
    <row r="2365" spans="1:17" x14ac:dyDescent="0.35">
      <c r="A2365" t="s">
        <v>2396</v>
      </c>
      <c r="B2365" t="s">
        <v>19</v>
      </c>
      <c r="C2365" t="s">
        <v>26</v>
      </c>
      <c r="D2365" s="2">
        <v>407.58</v>
      </c>
      <c r="E2365">
        <v>0.22</v>
      </c>
      <c r="F2365">
        <v>6</v>
      </c>
      <c r="G2365" s="1">
        <v>45640</v>
      </c>
      <c r="H2365" s="1">
        <v>45646</v>
      </c>
      <c r="I2365" t="s">
        <v>31</v>
      </c>
      <c r="J2365" t="s">
        <v>27</v>
      </c>
      <c r="K2365" s="2">
        <v>56.5</v>
      </c>
      <c r="L2365" t="s">
        <v>28</v>
      </c>
      <c r="M2365">
        <f>YEAR(Table1[[#This Row],[order_date]])</f>
        <v>2024</v>
      </c>
      <c r="N2365">
        <f>MONTH(Table1[[#This Row],[order_date]])</f>
        <v>12</v>
      </c>
      <c r="O2365" s="3">
        <f>Table1[[#This Row],[sales]]-Table1[[#This Row],[profit]]</f>
        <v>351.08</v>
      </c>
      <c r="P2365" s="3">
        <f>Table1[[#This Row],[sales]]*Table1[[#This Row],[quantity]]</f>
        <v>2445.48</v>
      </c>
      <c r="Q2365" s="9">
        <f>Table1[[#This Row],[delivery_date]]-Table1[[#This Row],[order_date]]</f>
        <v>6</v>
      </c>
    </row>
    <row r="2366" spans="1:17" x14ac:dyDescent="0.35">
      <c r="A2366" t="s">
        <v>2397</v>
      </c>
      <c r="B2366" t="s">
        <v>19</v>
      </c>
      <c r="C2366" t="s">
        <v>33</v>
      </c>
      <c r="D2366" s="2">
        <v>818.41</v>
      </c>
      <c r="E2366">
        <v>0.05</v>
      </c>
      <c r="F2366">
        <v>8</v>
      </c>
      <c r="G2366" s="1">
        <v>45284</v>
      </c>
      <c r="H2366" s="1">
        <v>45286</v>
      </c>
      <c r="I2366" t="s">
        <v>31</v>
      </c>
      <c r="J2366" t="s">
        <v>27</v>
      </c>
      <c r="K2366" s="2">
        <v>105.25</v>
      </c>
      <c r="L2366" t="s">
        <v>48</v>
      </c>
      <c r="M2366">
        <f>YEAR(Table1[[#This Row],[order_date]])</f>
        <v>2023</v>
      </c>
      <c r="N2366">
        <f>MONTH(Table1[[#This Row],[order_date]])</f>
        <v>12</v>
      </c>
      <c r="O2366" s="3">
        <f>Table1[[#This Row],[sales]]-Table1[[#This Row],[profit]]</f>
        <v>713.16</v>
      </c>
      <c r="P2366" s="3">
        <f>Table1[[#This Row],[sales]]*Table1[[#This Row],[quantity]]</f>
        <v>6547.28</v>
      </c>
      <c r="Q2366" s="9">
        <f>Table1[[#This Row],[delivery_date]]-Table1[[#This Row],[order_date]]</f>
        <v>2</v>
      </c>
    </row>
    <row r="2367" spans="1:17" x14ac:dyDescent="0.35">
      <c r="A2367" t="s">
        <v>2398</v>
      </c>
      <c r="B2367" t="s">
        <v>13</v>
      </c>
      <c r="C2367" t="s">
        <v>14</v>
      </c>
      <c r="D2367" s="2">
        <v>817.98</v>
      </c>
      <c r="E2367">
        <v>0.11</v>
      </c>
      <c r="F2367">
        <v>6</v>
      </c>
      <c r="G2367" s="1">
        <v>45107</v>
      </c>
      <c r="H2367" s="1">
        <v>45114</v>
      </c>
      <c r="I2367" t="s">
        <v>15</v>
      </c>
      <c r="J2367" t="s">
        <v>27</v>
      </c>
      <c r="K2367" s="2">
        <v>65.739999999999995</v>
      </c>
      <c r="L2367" t="s">
        <v>34</v>
      </c>
      <c r="M2367">
        <f>YEAR(Table1[[#This Row],[order_date]])</f>
        <v>2023</v>
      </c>
      <c r="N2367">
        <f>MONTH(Table1[[#This Row],[order_date]])</f>
        <v>6</v>
      </c>
      <c r="O2367" s="3">
        <f>Table1[[#This Row],[sales]]-Table1[[#This Row],[profit]]</f>
        <v>752.24</v>
      </c>
      <c r="P2367" s="3">
        <f>Table1[[#This Row],[sales]]*Table1[[#This Row],[quantity]]</f>
        <v>4907.88</v>
      </c>
      <c r="Q2367" s="9">
        <f>Table1[[#This Row],[delivery_date]]-Table1[[#This Row],[order_date]]</f>
        <v>7</v>
      </c>
    </row>
    <row r="2368" spans="1:17" x14ac:dyDescent="0.35">
      <c r="A2368" t="s">
        <v>2399</v>
      </c>
      <c r="B2368" t="s">
        <v>41</v>
      </c>
      <c r="C2368" t="s">
        <v>20</v>
      </c>
      <c r="D2368" s="2">
        <v>1096.79</v>
      </c>
      <c r="E2368">
        <v>0.39</v>
      </c>
      <c r="F2368">
        <v>3</v>
      </c>
      <c r="G2368" s="1">
        <v>45441</v>
      </c>
      <c r="H2368" s="1">
        <v>45446</v>
      </c>
      <c r="I2368" t="s">
        <v>21</v>
      </c>
      <c r="J2368" t="s">
        <v>27</v>
      </c>
      <c r="K2368" s="2">
        <v>325.02</v>
      </c>
      <c r="L2368" t="s">
        <v>48</v>
      </c>
      <c r="M2368">
        <f>YEAR(Table1[[#This Row],[order_date]])</f>
        <v>2024</v>
      </c>
      <c r="N2368">
        <f>MONTH(Table1[[#This Row],[order_date]])</f>
        <v>5</v>
      </c>
      <c r="O2368" s="3">
        <f>Table1[[#This Row],[sales]]-Table1[[#This Row],[profit]]</f>
        <v>771.77</v>
      </c>
      <c r="P2368" s="3">
        <f>Table1[[#This Row],[sales]]*Table1[[#This Row],[quantity]]</f>
        <v>3290.37</v>
      </c>
      <c r="Q2368" s="9">
        <f>Table1[[#This Row],[delivery_date]]-Table1[[#This Row],[order_date]]</f>
        <v>5</v>
      </c>
    </row>
    <row r="2369" spans="1:17" x14ac:dyDescent="0.35">
      <c r="A2369" t="s">
        <v>2400</v>
      </c>
      <c r="B2369" t="s">
        <v>25</v>
      </c>
      <c r="C2369" t="s">
        <v>33</v>
      </c>
      <c r="D2369" s="2">
        <v>1502.38</v>
      </c>
      <c r="E2369">
        <v>0.25</v>
      </c>
      <c r="F2369">
        <v>8</v>
      </c>
      <c r="G2369" s="1">
        <v>45486</v>
      </c>
      <c r="H2369" s="1">
        <v>45487</v>
      </c>
      <c r="I2369" t="s">
        <v>15</v>
      </c>
      <c r="J2369" t="s">
        <v>22</v>
      </c>
      <c r="K2369" s="2">
        <v>292.29000000000002</v>
      </c>
      <c r="L2369" t="s">
        <v>23</v>
      </c>
      <c r="M2369">
        <f>YEAR(Table1[[#This Row],[order_date]])</f>
        <v>2024</v>
      </c>
      <c r="N2369">
        <f>MONTH(Table1[[#This Row],[order_date]])</f>
        <v>7</v>
      </c>
      <c r="O2369" s="3">
        <f>Table1[[#This Row],[sales]]-Table1[[#This Row],[profit]]</f>
        <v>1210.0900000000001</v>
      </c>
      <c r="P2369" s="3">
        <f>Table1[[#This Row],[sales]]*Table1[[#This Row],[quantity]]</f>
        <v>12019.04</v>
      </c>
      <c r="Q2369" s="9">
        <f>Table1[[#This Row],[delivery_date]]-Table1[[#This Row],[order_date]]</f>
        <v>1</v>
      </c>
    </row>
    <row r="2370" spans="1:17" x14ac:dyDescent="0.35">
      <c r="A2370" t="s">
        <v>2401</v>
      </c>
      <c r="B2370" t="s">
        <v>25</v>
      </c>
      <c r="C2370" t="s">
        <v>14</v>
      </c>
      <c r="D2370" s="2">
        <v>4093.42</v>
      </c>
      <c r="E2370">
        <v>0.19</v>
      </c>
      <c r="F2370">
        <v>9</v>
      </c>
      <c r="G2370" s="1">
        <v>45062</v>
      </c>
      <c r="H2370" s="1">
        <v>45068</v>
      </c>
      <c r="I2370" t="s">
        <v>21</v>
      </c>
      <c r="J2370" t="s">
        <v>22</v>
      </c>
      <c r="K2370" s="2">
        <v>801.55</v>
      </c>
      <c r="L2370" t="s">
        <v>34</v>
      </c>
      <c r="M2370">
        <f>YEAR(Table1[[#This Row],[order_date]])</f>
        <v>2023</v>
      </c>
      <c r="N2370">
        <f>MONTH(Table1[[#This Row],[order_date]])</f>
        <v>5</v>
      </c>
      <c r="O2370" s="3">
        <f>Table1[[#This Row],[sales]]-Table1[[#This Row],[profit]]</f>
        <v>3291.87</v>
      </c>
      <c r="P2370" s="3">
        <f>Table1[[#This Row],[sales]]*Table1[[#This Row],[quantity]]</f>
        <v>36840.78</v>
      </c>
      <c r="Q2370" s="9">
        <f>Table1[[#This Row],[delivery_date]]-Table1[[#This Row],[order_date]]</f>
        <v>6</v>
      </c>
    </row>
    <row r="2371" spans="1:17" x14ac:dyDescent="0.35">
      <c r="A2371" t="s">
        <v>2402</v>
      </c>
      <c r="B2371" t="s">
        <v>41</v>
      </c>
      <c r="C2371" t="s">
        <v>20</v>
      </c>
      <c r="D2371" s="2">
        <v>4587.24</v>
      </c>
      <c r="E2371">
        <v>0.09</v>
      </c>
      <c r="F2371">
        <v>1</v>
      </c>
      <c r="G2371" s="1">
        <v>45191</v>
      </c>
      <c r="H2371" s="1">
        <v>45195</v>
      </c>
      <c r="I2371" t="s">
        <v>31</v>
      </c>
      <c r="J2371" t="s">
        <v>27</v>
      </c>
      <c r="K2371" s="2">
        <v>928.81</v>
      </c>
      <c r="L2371" t="s">
        <v>34</v>
      </c>
      <c r="M2371">
        <f>YEAR(Table1[[#This Row],[order_date]])</f>
        <v>2023</v>
      </c>
      <c r="N2371">
        <f>MONTH(Table1[[#This Row],[order_date]])</f>
        <v>9</v>
      </c>
      <c r="O2371" s="3">
        <f>Table1[[#This Row],[sales]]-Table1[[#This Row],[profit]]</f>
        <v>3658.43</v>
      </c>
      <c r="P2371" s="3">
        <f>Table1[[#This Row],[sales]]*Table1[[#This Row],[quantity]]</f>
        <v>4587.24</v>
      </c>
      <c r="Q2371" s="9">
        <f>Table1[[#This Row],[delivery_date]]-Table1[[#This Row],[order_date]]</f>
        <v>4</v>
      </c>
    </row>
    <row r="2372" spans="1:17" x14ac:dyDescent="0.35">
      <c r="A2372" t="s">
        <v>2403</v>
      </c>
      <c r="B2372" t="s">
        <v>19</v>
      </c>
      <c r="C2372" t="s">
        <v>33</v>
      </c>
      <c r="D2372" s="2">
        <v>2090.77</v>
      </c>
      <c r="E2372">
        <v>0.43</v>
      </c>
      <c r="F2372">
        <v>6</v>
      </c>
      <c r="G2372" s="1">
        <v>45129</v>
      </c>
      <c r="H2372" s="1">
        <v>45130</v>
      </c>
      <c r="I2372" t="s">
        <v>21</v>
      </c>
      <c r="J2372" t="s">
        <v>27</v>
      </c>
      <c r="K2372" s="2">
        <v>322.68</v>
      </c>
      <c r="L2372" t="s">
        <v>39</v>
      </c>
      <c r="M2372">
        <f>YEAR(Table1[[#This Row],[order_date]])</f>
        <v>2023</v>
      </c>
      <c r="N2372">
        <f>MONTH(Table1[[#This Row],[order_date]])</f>
        <v>7</v>
      </c>
      <c r="O2372" s="3">
        <f>Table1[[#This Row],[sales]]-Table1[[#This Row],[profit]]</f>
        <v>1768.09</v>
      </c>
      <c r="P2372" s="3">
        <f>Table1[[#This Row],[sales]]*Table1[[#This Row],[quantity]]</f>
        <v>12544.619999999999</v>
      </c>
      <c r="Q2372" s="9">
        <f>Table1[[#This Row],[delivery_date]]-Table1[[#This Row],[order_date]]</f>
        <v>1</v>
      </c>
    </row>
    <row r="2373" spans="1:17" x14ac:dyDescent="0.35">
      <c r="A2373" t="s">
        <v>2404</v>
      </c>
      <c r="B2373" t="s">
        <v>19</v>
      </c>
      <c r="C2373" t="s">
        <v>26</v>
      </c>
      <c r="D2373" s="2">
        <v>728.22</v>
      </c>
      <c r="E2373">
        <v>0.45</v>
      </c>
      <c r="F2373">
        <v>8</v>
      </c>
      <c r="G2373" s="1">
        <v>45408</v>
      </c>
      <c r="H2373" s="1">
        <v>45411</v>
      </c>
      <c r="I2373" t="s">
        <v>31</v>
      </c>
      <c r="J2373" t="s">
        <v>27</v>
      </c>
      <c r="K2373" s="2">
        <v>106.1</v>
      </c>
      <c r="L2373" t="s">
        <v>39</v>
      </c>
      <c r="M2373">
        <f>YEAR(Table1[[#This Row],[order_date]])</f>
        <v>2024</v>
      </c>
      <c r="N2373">
        <f>MONTH(Table1[[#This Row],[order_date]])</f>
        <v>4</v>
      </c>
      <c r="O2373" s="3">
        <f>Table1[[#This Row],[sales]]-Table1[[#This Row],[profit]]</f>
        <v>622.12</v>
      </c>
      <c r="P2373" s="3">
        <f>Table1[[#This Row],[sales]]*Table1[[#This Row],[quantity]]</f>
        <v>5825.76</v>
      </c>
      <c r="Q2373" s="9">
        <f>Table1[[#This Row],[delivery_date]]-Table1[[#This Row],[order_date]]</f>
        <v>3</v>
      </c>
    </row>
    <row r="2374" spans="1:17" x14ac:dyDescent="0.35">
      <c r="A2374" t="s">
        <v>2405</v>
      </c>
      <c r="B2374" t="s">
        <v>19</v>
      </c>
      <c r="C2374" t="s">
        <v>20</v>
      </c>
      <c r="D2374" s="2">
        <v>1196.67</v>
      </c>
      <c r="E2374">
        <v>0.26</v>
      </c>
      <c r="F2374">
        <v>2</v>
      </c>
      <c r="G2374" s="1">
        <v>45213</v>
      </c>
      <c r="H2374" s="1">
        <v>45219</v>
      </c>
      <c r="I2374" t="s">
        <v>31</v>
      </c>
      <c r="J2374" t="s">
        <v>27</v>
      </c>
      <c r="K2374" s="2">
        <v>224.03</v>
      </c>
      <c r="L2374" t="s">
        <v>28</v>
      </c>
      <c r="M2374">
        <f>YEAR(Table1[[#This Row],[order_date]])</f>
        <v>2023</v>
      </c>
      <c r="N2374">
        <f>MONTH(Table1[[#This Row],[order_date]])</f>
        <v>10</v>
      </c>
      <c r="O2374" s="3">
        <f>Table1[[#This Row],[sales]]-Table1[[#This Row],[profit]]</f>
        <v>972.6400000000001</v>
      </c>
      <c r="P2374" s="3">
        <f>Table1[[#This Row],[sales]]*Table1[[#This Row],[quantity]]</f>
        <v>2393.34</v>
      </c>
      <c r="Q2374" s="9">
        <f>Table1[[#This Row],[delivery_date]]-Table1[[#This Row],[order_date]]</f>
        <v>6</v>
      </c>
    </row>
    <row r="2375" spans="1:17" x14ac:dyDescent="0.35">
      <c r="A2375" t="s">
        <v>2406</v>
      </c>
      <c r="B2375" t="s">
        <v>19</v>
      </c>
      <c r="C2375" t="s">
        <v>20</v>
      </c>
      <c r="D2375" s="2">
        <v>3707.41</v>
      </c>
      <c r="E2375">
        <v>0.46</v>
      </c>
      <c r="F2375">
        <v>4</v>
      </c>
      <c r="G2375" s="1">
        <v>45059</v>
      </c>
      <c r="H2375" s="1">
        <v>45064</v>
      </c>
      <c r="I2375" t="s">
        <v>31</v>
      </c>
      <c r="J2375" t="s">
        <v>27</v>
      </c>
      <c r="K2375" s="2">
        <v>338.3</v>
      </c>
      <c r="L2375" t="s">
        <v>39</v>
      </c>
      <c r="M2375">
        <f>YEAR(Table1[[#This Row],[order_date]])</f>
        <v>2023</v>
      </c>
      <c r="N2375">
        <f>MONTH(Table1[[#This Row],[order_date]])</f>
        <v>5</v>
      </c>
      <c r="O2375" s="3">
        <f>Table1[[#This Row],[sales]]-Table1[[#This Row],[profit]]</f>
        <v>3369.1099999999997</v>
      </c>
      <c r="P2375" s="3">
        <f>Table1[[#This Row],[sales]]*Table1[[#This Row],[quantity]]</f>
        <v>14829.64</v>
      </c>
      <c r="Q2375" s="9">
        <f>Table1[[#This Row],[delivery_date]]-Table1[[#This Row],[order_date]]</f>
        <v>5</v>
      </c>
    </row>
    <row r="2376" spans="1:17" x14ac:dyDescent="0.35">
      <c r="A2376" t="s">
        <v>2407</v>
      </c>
      <c r="B2376" t="s">
        <v>41</v>
      </c>
      <c r="C2376" t="s">
        <v>33</v>
      </c>
      <c r="D2376" s="2">
        <v>3419.39</v>
      </c>
      <c r="E2376">
        <v>0.23</v>
      </c>
      <c r="F2376">
        <v>1</v>
      </c>
      <c r="G2376" s="1">
        <v>45023</v>
      </c>
      <c r="H2376" s="1">
        <v>45028</v>
      </c>
      <c r="I2376" t="s">
        <v>15</v>
      </c>
      <c r="J2376" t="s">
        <v>22</v>
      </c>
      <c r="K2376" s="2">
        <v>674.36</v>
      </c>
      <c r="L2376" t="s">
        <v>34</v>
      </c>
      <c r="M2376">
        <f>YEAR(Table1[[#This Row],[order_date]])</f>
        <v>2023</v>
      </c>
      <c r="N2376">
        <f>MONTH(Table1[[#This Row],[order_date]])</f>
        <v>4</v>
      </c>
      <c r="O2376" s="3">
        <f>Table1[[#This Row],[sales]]-Table1[[#This Row],[profit]]</f>
        <v>2745.0299999999997</v>
      </c>
      <c r="P2376" s="3">
        <f>Table1[[#This Row],[sales]]*Table1[[#This Row],[quantity]]</f>
        <v>3419.39</v>
      </c>
      <c r="Q2376" s="9">
        <f>Table1[[#This Row],[delivery_date]]-Table1[[#This Row],[order_date]]</f>
        <v>5</v>
      </c>
    </row>
    <row r="2377" spans="1:17" x14ac:dyDescent="0.35">
      <c r="A2377" t="s">
        <v>2408</v>
      </c>
      <c r="B2377" t="s">
        <v>19</v>
      </c>
      <c r="C2377" t="s">
        <v>20</v>
      </c>
      <c r="D2377" s="2">
        <v>4839.32</v>
      </c>
      <c r="E2377">
        <v>0.05</v>
      </c>
      <c r="F2377">
        <v>4</v>
      </c>
      <c r="G2377" s="1">
        <v>45020</v>
      </c>
      <c r="H2377" s="1">
        <v>45021</v>
      </c>
      <c r="I2377" t="s">
        <v>15</v>
      </c>
      <c r="J2377" t="s">
        <v>22</v>
      </c>
      <c r="K2377" s="2">
        <v>844.24</v>
      </c>
      <c r="L2377" t="s">
        <v>17</v>
      </c>
      <c r="M2377">
        <f>YEAR(Table1[[#This Row],[order_date]])</f>
        <v>2023</v>
      </c>
      <c r="N2377">
        <f>MONTH(Table1[[#This Row],[order_date]])</f>
        <v>4</v>
      </c>
      <c r="O2377" s="3">
        <f>Table1[[#This Row],[sales]]-Table1[[#This Row],[profit]]</f>
        <v>3995.08</v>
      </c>
      <c r="P2377" s="3">
        <f>Table1[[#This Row],[sales]]*Table1[[#This Row],[quantity]]</f>
        <v>19357.28</v>
      </c>
      <c r="Q2377" s="9">
        <f>Table1[[#This Row],[delivery_date]]-Table1[[#This Row],[order_date]]</f>
        <v>1</v>
      </c>
    </row>
    <row r="2378" spans="1:17" x14ac:dyDescent="0.35">
      <c r="A2378" t="s">
        <v>2409</v>
      </c>
      <c r="B2378" t="s">
        <v>13</v>
      </c>
      <c r="C2378" t="s">
        <v>14</v>
      </c>
      <c r="D2378" s="2">
        <v>170.99</v>
      </c>
      <c r="E2378">
        <v>0.01</v>
      </c>
      <c r="F2378">
        <v>2</v>
      </c>
      <c r="G2378" s="1">
        <v>45020</v>
      </c>
      <c r="H2378" s="1">
        <v>45026</v>
      </c>
      <c r="I2378" t="s">
        <v>15</v>
      </c>
      <c r="J2378" t="s">
        <v>27</v>
      </c>
      <c r="K2378" s="2">
        <v>14.88</v>
      </c>
      <c r="L2378" t="s">
        <v>34</v>
      </c>
      <c r="M2378">
        <f>YEAR(Table1[[#This Row],[order_date]])</f>
        <v>2023</v>
      </c>
      <c r="N2378">
        <f>MONTH(Table1[[#This Row],[order_date]])</f>
        <v>4</v>
      </c>
      <c r="O2378" s="3">
        <f>Table1[[#This Row],[sales]]-Table1[[#This Row],[profit]]</f>
        <v>156.11000000000001</v>
      </c>
      <c r="P2378" s="3">
        <f>Table1[[#This Row],[sales]]*Table1[[#This Row],[quantity]]</f>
        <v>341.98</v>
      </c>
      <c r="Q2378" s="9">
        <f>Table1[[#This Row],[delivery_date]]-Table1[[#This Row],[order_date]]</f>
        <v>6</v>
      </c>
    </row>
    <row r="2379" spans="1:17" x14ac:dyDescent="0.35">
      <c r="A2379" t="s">
        <v>2410</v>
      </c>
      <c r="B2379" t="s">
        <v>19</v>
      </c>
      <c r="C2379" t="s">
        <v>20</v>
      </c>
      <c r="D2379" s="2">
        <v>3778.72</v>
      </c>
      <c r="E2379">
        <v>0.06</v>
      </c>
      <c r="F2379">
        <v>3</v>
      </c>
      <c r="G2379" s="1">
        <v>45645</v>
      </c>
      <c r="H2379" s="1">
        <v>45652</v>
      </c>
      <c r="I2379" t="s">
        <v>21</v>
      </c>
      <c r="J2379" t="s">
        <v>22</v>
      </c>
      <c r="K2379" s="2">
        <v>925.29</v>
      </c>
      <c r="L2379" t="s">
        <v>17</v>
      </c>
      <c r="M2379">
        <f>YEAR(Table1[[#This Row],[order_date]])</f>
        <v>2024</v>
      </c>
      <c r="N2379">
        <f>MONTH(Table1[[#This Row],[order_date]])</f>
        <v>12</v>
      </c>
      <c r="O2379" s="3">
        <f>Table1[[#This Row],[sales]]-Table1[[#This Row],[profit]]</f>
        <v>2853.43</v>
      </c>
      <c r="P2379" s="3">
        <f>Table1[[#This Row],[sales]]*Table1[[#This Row],[quantity]]</f>
        <v>11336.16</v>
      </c>
      <c r="Q2379" s="9">
        <f>Table1[[#This Row],[delivery_date]]-Table1[[#This Row],[order_date]]</f>
        <v>7</v>
      </c>
    </row>
    <row r="2380" spans="1:17" x14ac:dyDescent="0.35">
      <c r="A2380" t="s">
        <v>2411</v>
      </c>
      <c r="B2380" t="s">
        <v>25</v>
      </c>
      <c r="C2380" t="s">
        <v>36</v>
      </c>
      <c r="D2380" s="2">
        <v>2578.39</v>
      </c>
      <c r="E2380">
        <v>0.31</v>
      </c>
      <c r="F2380">
        <v>4</v>
      </c>
      <c r="G2380" s="1">
        <v>45221</v>
      </c>
      <c r="H2380" s="1">
        <v>45224</v>
      </c>
      <c r="I2380" t="s">
        <v>15</v>
      </c>
      <c r="J2380" t="s">
        <v>16</v>
      </c>
      <c r="K2380" s="2">
        <v>177.57</v>
      </c>
      <c r="L2380" t="s">
        <v>23</v>
      </c>
      <c r="M2380">
        <f>YEAR(Table1[[#This Row],[order_date]])</f>
        <v>2023</v>
      </c>
      <c r="N2380">
        <f>MONTH(Table1[[#This Row],[order_date]])</f>
        <v>10</v>
      </c>
      <c r="O2380" s="3">
        <f>Table1[[#This Row],[sales]]-Table1[[#This Row],[profit]]</f>
        <v>2400.8199999999997</v>
      </c>
      <c r="P2380" s="3">
        <f>Table1[[#This Row],[sales]]*Table1[[#This Row],[quantity]]</f>
        <v>10313.56</v>
      </c>
      <c r="Q2380" s="9">
        <f>Table1[[#This Row],[delivery_date]]-Table1[[#This Row],[order_date]]</f>
        <v>3</v>
      </c>
    </row>
    <row r="2381" spans="1:17" x14ac:dyDescent="0.35">
      <c r="A2381" t="s">
        <v>2412</v>
      </c>
      <c r="B2381" t="s">
        <v>19</v>
      </c>
      <c r="C2381" t="s">
        <v>14</v>
      </c>
      <c r="D2381" s="2">
        <v>4523.2</v>
      </c>
      <c r="E2381">
        <v>0.16</v>
      </c>
      <c r="F2381">
        <v>3</v>
      </c>
      <c r="G2381" s="1">
        <v>44942</v>
      </c>
      <c r="H2381" s="1">
        <v>44944</v>
      </c>
      <c r="I2381" t="s">
        <v>31</v>
      </c>
      <c r="J2381" t="s">
        <v>22</v>
      </c>
      <c r="K2381" s="2">
        <v>497.79</v>
      </c>
      <c r="L2381" t="s">
        <v>23</v>
      </c>
      <c r="M2381">
        <f>YEAR(Table1[[#This Row],[order_date]])</f>
        <v>2023</v>
      </c>
      <c r="N2381">
        <f>MONTH(Table1[[#This Row],[order_date]])</f>
        <v>1</v>
      </c>
      <c r="O2381" s="3">
        <f>Table1[[#This Row],[sales]]-Table1[[#This Row],[profit]]</f>
        <v>4025.41</v>
      </c>
      <c r="P2381" s="3">
        <f>Table1[[#This Row],[sales]]*Table1[[#This Row],[quantity]]</f>
        <v>13569.599999999999</v>
      </c>
      <c r="Q2381" s="9">
        <f>Table1[[#This Row],[delivery_date]]-Table1[[#This Row],[order_date]]</f>
        <v>2</v>
      </c>
    </row>
    <row r="2382" spans="1:17" x14ac:dyDescent="0.35">
      <c r="A2382" t="s">
        <v>2413</v>
      </c>
      <c r="B2382" t="s">
        <v>41</v>
      </c>
      <c r="C2382" t="s">
        <v>33</v>
      </c>
      <c r="D2382" s="2">
        <v>2923.22</v>
      </c>
      <c r="E2382">
        <v>0.32</v>
      </c>
      <c r="F2382">
        <v>6</v>
      </c>
      <c r="G2382" s="1">
        <v>45400</v>
      </c>
      <c r="H2382" s="1">
        <v>45404</v>
      </c>
      <c r="I2382" t="s">
        <v>31</v>
      </c>
      <c r="J2382" t="s">
        <v>16</v>
      </c>
      <c r="K2382" s="2">
        <v>269.63</v>
      </c>
      <c r="L2382" t="s">
        <v>23</v>
      </c>
      <c r="M2382">
        <f>YEAR(Table1[[#This Row],[order_date]])</f>
        <v>2024</v>
      </c>
      <c r="N2382">
        <f>MONTH(Table1[[#This Row],[order_date]])</f>
        <v>4</v>
      </c>
      <c r="O2382" s="3">
        <f>Table1[[#This Row],[sales]]-Table1[[#This Row],[profit]]</f>
        <v>2653.5899999999997</v>
      </c>
      <c r="P2382" s="3">
        <f>Table1[[#This Row],[sales]]*Table1[[#This Row],[quantity]]</f>
        <v>17539.32</v>
      </c>
      <c r="Q2382" s="9">
        <f>Table1[[#This Row],[delivery_date]]-Table1[[#This Row],[order_date]]</f>
        <v>4</v>
      </c>
    </row>
    <row r="2383" spans="1:17" x14ac:dyDescent="0.35">
      <c r="A2383" t="s">
        <v>2414</v>
      </c>
      <c r="B2383" t="s">
        <v>25</v>
      </c>
      <c r="C2383" t="s">
        <v>14</v>
      </c>
      <c r="D2383" s="2">
        <v>2288.67</v>
      </c>
      <c r="E2383">
        <v>0.25</v>
      </c>
      <c r="F2383">
        <v>7</v>
      </c>
      <c r="G2383" s="1">
        <v>45386</v>
      </c>
      <c r="H2383" s="1">
        <v>45391</v>
      </c>
      <c r="I2383" t="s">
        <v>15</v>
      </c>
      <c r="J2383" t="s">
        <v>16</v>
      </c>
      <c r="K2383" s="2">
        <v>376.36</v>
      </c>
      <c r="L2383" t="s">
        <v>39</v>
      </c>
      <c r="M2383">
        <f>YEAR(Table1[[#This Row],[order_date]])</f>
        <v>2024</v>
      </c>
      <c r="N2383">
        <f>MONTH(Table1[[#This Row],[order_date]])</f>
        <v>4</v>
      </c>
      <c r="O2383" s="3">
        <f>Table1[[#This Row],[sales]]-Table1[[#This Row],[profit]]</f>
        <v>1912.31</v>
      </c>
      <c r="P2383" s="3">
        <f>Table1[[#This Row],[sales]]*Table1[[#This Row],[quantity]]</f>
        <v>16020.69</v>
      </c>
      <c r="Q2383" s="9">
        <f>Table1[[#This Row],[delivery_date]]-Table1[[#This Row],[order_date]]</f>
        <v>5</v>
      </c>
    </row>
    <row r="2384" spans="1:17" x14ac:dyDescent="0.35">
      <c r="A2384" t="s">
        <v>2415</v>
      </c>
      <c r="B2384" t="s">
        <v>41</v>
      </c>
      <c r="C2384" t="s">
        <v>36</v>
      </c>
      <c r="D2384" s="2">
        <v>3362.67</v>
      </c>
      <c r="E2384">
        <v>0.17</v>
      </c>
      <c r="F2384">
        <v>7</v>
      </c>
      <c r="G2384" s="1">
        <v>45137</v>
      </c>
      <c r="H2384" s="1">
        <v>45141</v>
      </c>
      <c r="I2384" t="s">
        <v>21</v>
      </c>
      <c r="J2384" t="s">
        <v>27</v>
      </c>
      <c r="K2384" s="2">
        <v>763.47</v>
      </c>
      <c r="L2384" t="s">
        <v>48</v>
      </c>
      <c r="M2384">
        <f>YEAR(Table1[[#This Row],[order_date]])</f>
        <v>2023</v>
      </c>
      <c r="N2384">
        <f>MONTH(Table1[[#This Row],[order_date]])</f>
        <v>7</v>
      </c>
      <c r="O2384" s="3">
        <f>Table1[[#This Row],[sales]]-Table1[[#This Row],[profit]]</f>
        <v>2599.1999999999998</v>
      </c>
      <c r="P2384" s="3">
        <f>Table1[[#This Row],[sales]]*Table1[[#This Row],[quantity]]</f>
        <v>23538.690000000002</v>
      </c>
      <c r="Q2384" s="9">
        <f>Table1[[#This Row],[delivery_date]]-Table1[[#This Row],[order_date]]</f>
        <v>4</v>
      </c>
    </row>
    <row r="2385" spans="1:17" x14ac:dyDescent="0.35">
      <c r="A2385" t="s">
        <v>2416</v>
      </c>
      <c r="B2385" t="s">
        <v>41</v>
      </c>
      <c r="C2385" t="s">
        <v>36</v>
      </c>
      <c r="D2385" s="2">
        <v>4184.26</v>
      </c>
      <c r="E2385">
        <v>0.11</v>
      </c>
      <c r="F2385">
        <v>1</v>
      </c>
      <c r="G2385" s="1">
        <v>45485</v>
      </c>
      <c r="H2385" s="1">
        <v>45488</v>
      </c>
      <c r="I2385" t="s">
        <v>21</v>
      </c>
      <c r="J2385" t="s">
        <v>16</v>
      </c>
      <c r="K2385" s="2">
        <v>462.58</v>
      </c>
      <c r="L2385" t="s">
        <v>48</v>
      </c>
      <c r="M2385">
        <f>YEAR(Table1[[#This Row],[order_date]])</f>
        <v>2024</v>
      </c>
      <c r="N2385">
        <f>MONTH(Table1[[#This Row],[order_date]])</f>
        <v>7</v>
      </c>
      <c r="O2385" s="3">
        <f>Table1[[#This Row],[sales]]-Table1[[#This Row],[profit]]</f>
        <v>3721.6800000000003</v>
      </c>
      <c r="P2385" s="3">
        <f>Table1[[#This Row],[sales]]*Table1[[#This Row],[quantity]]</f>
        <v>4184.26</v>
      </c>
      <c r="Q2385" s="9">
        <f>Table1[[#This Row],[delivery_date]]-Table1[[#This Row],[order_date]]</f>
        <v>3</v>
      </c>
    </row>
    <row r="2386" spans="1:17" x14ac:dyDescent="0.35">
      <c r="A2386" t="s">
        <v>2417</v>
      </c>
      <c r="B2386" t="s">
        <v>25</v>
      </c>
      <c r="C2386" t="s">
        <v>20</v>
      </c>
      <c r="D2386" s="2">
        <v>1484.24</v>
      </c>
      <c r="E2386">
        <v>0.04</v>
      </c>
      <c r="F2386">
        <v>5</v>
      </c>
      <c r="G2386" s="1">
        <v>45369</v>
      </c>
      <c r="H2386" s="1">
        <v>45370</v>
      </c>
      <c r="I2386" t="s">
        <v>15</v>
      </c>
      <c r="J2386" t="s">
        <v>27</v>
      </c>
      <c r="K2386" s="2">
        <v>130.37</v>
      </c>
      <c r="L2386" t="s">
        <v>39</v>
      </c>
      <c r="M2386">
        <f>YEAR(Table1[[#This Row],[order_date]])</f>
        <v>2024</v>
      </c>
      <c r="N2386">
        <f>MONTH(Table1[[#This Row],[order_date]])</f>
        <v>3</v>
      </c>
      <c r="O2386" s="3">
        <f>Table1[[#This Row],[sales]]-Table1[[#This Row],[profit]]</f>
        <v>1353.87</v>
      </c>
      <c r="P2386" s="3">
        <f>Table1[[#This Row],[sales]]*Table1[[#This Row],[quantity]]</f>
        <v>7421.2</v>
      </c>
      <c r="Q2386" s="9">
        <f>Table1[[#This Row],[delivery_date]]-Table1[[#This Row],[order_date]]</f>
        <v>1</v>
      </c>
    </row>
    <row r="2387" spans="1:17" x14ac:dyDescent="0.35">
      <c r="A2387" t="s">
        <v>2418</v>
      </c>
      <c r="B2387" t="s">
        <v>41</v>
      </c>
      <c r="C2387" t="s">
        <v>20</v>
      </c>
      <c r="D2387" s="2">
        <v>626.88</v>
      </c>
      <c r="E2387">
        <v>0.39</v>
      </c>
      <c r="F2387">
        <v>3</v>
      </c>
      <c r="G2387" s="1">
        <v>45025</v>
      </c>
      <c r="H2387" s="1">
        <v>45028</v>
      </c>
      <c r="I2387" t="s">
        <v>31</v>
      </c>
      <c r="J2387" t="s">
        <v>22</v>
      </c>
      <c r="K2387" s="2">
        <v>119.99</v>
      </c>
      <c r="L2387" t="s">
        <v>23</v>
      </c>
      <c r="M2387">
        <f>YEAR(Table1[[#This Row],[order_date]])</f>
        <v>2023</v>
      </c>
      <c r="N2387">
        <f>MONTH(Table1[[#This Row],[order_date]])</f>
        <v>4</v>
      </c>
      <c r="O2387" s="3">
        <f>Table1[[#This Row],[sales]]-Table1[[#This Row],[profit]]</f>
        <v>506.89</v>
      </c>
      <c r="P2387" s="3">
        <f>Table1[[#This Row],[sales]]*Table1[[#This Row],[quantity]]</f>
        <v>1880.6399999999999</v>
      </c>
      <c r="Q2387" s="9">
        <f>Table1[[#This Row],[delivery_date]]-Table1[[#This Row],[order_date]]</f>
        <v>3</v>
      </c>
    </row>
    <row r="2388" spans="1:17" x14ac:dyDescent="0.35">
      <c r="A2388" t="s">
        <v>2419</v>
      </c>
      <c r="B2388" t="s">
        <v>41</v>
      </c>
      <c r="C2388" t="s">
        <v>26</v>
      </c>
      <c r="D2388" s="2">
        <v>2221.79</v>
      </c>
      <c r="E2388">
        <v>0.41</v>
      </c>
      <c r="F2388">
        <v>1</v>
      </c>
      <c r="G2388" s="1">
        <v>44946</v>
      </c>
      <c r="H2388" s="1">
        <v>44953</v>
      </c>
      <c r="I2388" t="s">
        <v>31</v>
      </c>
      <c r="J2388" t="s">
        <v>22</v>
      </c>
      <c r="K2388" s="2">
        <v>480.81</v>
      </c>
      <c r="L2388" t="s">
        <v>48</v>
      </c>
      <c r="M2388">
        <f>YEAR(Table1[[#This Row],[order_date]])</f>
        <v>2023</v>
      </c>
      <c r="N2388">
        <f>MONTH(Table1[[#This Row],[order_date]])</f>
        <v>1</v>
      </c>
      <c r="O2388" s="3">
        <f>Table1[[#This Row],[sales]]-Table1[[#This Row],[profit]]</f>
        <v>1740.98</v>
      </c>
      <c r="P2388" s="3">
        <f>Table1[[#This Row],[sales]]*Table1[[#This Row],[quantity]]</f>
        <v>2221.79</v>
      </c>
      <c r="Q2388" s="9">
        <f>Table1[[#This Row],[delivery_date]]-Table1[[#This Row],[order_date]]</f>
        <v>7</v>
      </c>
    </row>
    <row r="2389" spans="1:17" x14ac:dyDescent="0.35">
      <c r="A2389" t="s">
        <v>2420</v>
      </c>
      <c r="B2389" t="s">
        <v>19</v>
      </c>
      <c r="C2389" t="s">
        <v>14</v>
      </c>
      <c r="D2389" s="2">
        <v>1151.1500000000001</v>
      </c>
      <c r="E2389">
        <v>0.27</v>
      </c>
      <c r="F2389">
        <v>1</v>
      </c>
      <c r="G2389" s="1">
        <v>44947</v>
      </c>
      <c r="H2389" s="1">
        <v>44954</v>
      </c>
      <c r="I2389" t="s">
        <v>15</v>
      </c>
      <c r="J2389" t="s">
        <v>16</v>
      </c>
      <c r="K2389" s="2">
        <v>331.24</v>
      </c>
      <c r="L2389" t="s">
        <v>23</v>
      </c>
      <c r="M2389">
        <f>YEAR(Table1[[#This Row],[order_date]])</f>
        <v>2023</v>
      </c>
      <c r="N2389">
        <f>MONTH(Table1[[#This Row],[order_date]])</f>
        <v>1</v>
      </c>
      <c r="O2389" s="3">
        <f>Table1[[#This Row],[sales]]-Table1[[#This Row],[profit]]</f>
        <v>819.91000000000008</v>
      </c>
      <c r="P2389" s="3">
        <f>Table1[[#This Row],[sales]]*Table1[[#This Row],[quantity]]</f>
        <v>1151.1500000000001</v>
      </c>
      <c r="Q2389" s="9">
        <f>Table1[[#This Row],[delivery_date]]-Table1[[#This Row],[order_date]]</f>
        <v>7</v>
      </c>
    </row>
    <row r="2390" spans="1:17" x14ac:dyDescent="0.35">
      <c r="A2390" t="s">
        <v>2421</v>
      </c>
      <c r="B2390" t="s">
        <v>13</v>
      </c>
      <c r="C2390" t="s">
        <v>26</v>
      </c>
      <c r="D2390" s="2">
        <v>2204.75</v>
      </c>
      <c r="E2390">
        <v>0.08</v>
      </c>
      <c r="F2390">
        <v>2</v>
      </c>
      <c r="G2390" s="1">
        <v>45107</v>
      </c>
      <c r="H2390" s="1">
        <v>45112</v>
      </c>
      <c r="I2390" t="s">
        <v>31</v>
      </c>
      <c r="J2390" t="s">
        <v>22</v>
      </c>
      <c r="K2390" s="2">
        <v>445.35</v>
      </c>
      <c r="L2390" t="s">
        <v>17</v>
      </c>
      <c r="M2390">
        <f>YEAR(Table1[[#This Row],[order_date]])</f>
        <v>2023</v>
      </c>
      <c r="N2390">
        <f>MONTH(Table1[[#This Row],[order_date]])</f>
        <v>6</v>
      </c>
      <c r="O2390" s="3">
        <f>Table1[[#This Row],[sales]]-Table1[[#This Row],[profit]]</f>
        <v>1759.4</v>
      </c>
      <c r="P2390" s="3">
        <f>Table1[[#This Row],[sales]]*Table1[[#This Row],[quantity]]</f>
        <v>4409.5</v>
      </c>
      <c r="Q2390" s="9">
        <f>Table1[[#This Row],[delivery_date]]-Table1[[#This Row],[order_date]]</f>
        <v>5</v>
      </c>
    </row>
    <row r="2391" spans="1:17" x14ac:dyDescent="0.35">
      <c r="A2391" t="s">
        <v>2422</v>
      </c>
      <c r="B2391" t="s">
        <v>41</v>
      </c>
      <c r="C2391" t="s">
        <v>36</v>
      </c>
      <c r="D2391" s="2">
        <v>4956.1400000000003</v>
      </c>
      <c r="E2391">
        <v>0.13</v>
      </c>
      <c r="F2391">
        <v>8</v>
      </c>
      <c r="G2391" s="1">
        <v>45411</v>
      </c>
      <c r="H2391" s="1">
        <v>45412</v>
      </c>
      <c r="I2391" t="s">
        <v>31</v>
      </c>
      <c r="J2391" t="s">
        <v>22</v>
      </c>
      <c r="K2391" s="2">
        <v>951.51</v>
      </c>
      <c r="L2391" t="s">
        <v>48</v>
      </c>
      <c r="M2391">
        <f>YEAR(Table1[[#This Row],[order_date]])</f>
        <v>2024</v>
      </c>
      <c r="N2391">
        <f>MONTH(Table1[[#This Row],[order_date]])</f>
        <v>4</v>
      </c>
      <c r="O2391" s="3">
        <f>Table1[[#This Row],[sales]]-Table1[[#This Row],[profit]]</f>
        <v>4004.63</v>
      </c>
      <c r="P2391" s="3">
        <f>Table1[[#This Row],[sales]]*Table1[[#This Row],[quantity]]</f>
        <v>39649.120000000003</v>
      </c>
      <c r="Q2391" s="9">
        <f>Table1[[#This Row],[delivery_date]]-Table1[[#This Row],[order_date]]</f>
        <v>1</v>
      </c>
    </row>
    <row r="2392" spans="1:17" x14ac:dyDescent="0.35">
      <c r="A2392" t="s">
        <v>2423</v>
      </c>
      <c r="B2392" t="s">
        <v>41</v>
      </c>
      <c r="C2392" t="s">
        <v>20</v>
      </c>
      <c r="D2392" s="2">
        <v>2913.2</v>
      </c>
      <c r="E2392">
        <v>0.48</v>
      </c>
      <c r="F2392">
        <v>4</v>
      </c>
      <c r="G2392" s="1">
        <v>45620</v>
      </c>
      <c r="H2392" s="1">
        <v>45624</v>
      </c>
      <c r="I2392" t="s">
        <v>15</v>
      </c>
      <c r="J2392" t="s">
        <v>27</v>
      </c>
      <c r="K2392" s="2">
        <v>489.84</v>
      </c>
      <c r="L2392" t="s">
        <v>17</v>
      </c>
      <c r="M2392">
        <f>YEAR(Table1[[#This Row],[order_date]])</f>
        <v>2024</v>
      </c>
      <c r="N2392">
        <f>MONTH(Table1[[#This Row],[order_date]])</f>
        <v>11</v>
      </c>
      <c r="O2392" s="3">
        <f>Table1[[#This Row],[sales]]-Table1[[#This Row],[profit]]</f>
        <v>2423.3599999999997</v>
      </c>
      <c r="P2392" s="3">
        <f>Table1[[#This Row],[sales]]*Table1[[#This Row],[quantity]]</f>
        <v>11652.8</v>
      </c>
      <c r="Q2392" s="9">
        <f>Table1[[#This Row],[delivery_date]]-Table1[[#This Row],[order_date]]</f>
        <v>4</v>
      </c>
    </row>
    <row r="2393" spans="1:17" x14ac:dyDescent="0.35">
      <c r="A2393" t="s">
        <v>2424</v>
      </c>
      <c r="B2393" t="s">
        <v>41</v>
      </c>
      <c r="C2393" t="s">
        <v>20</v>
      </c>
      <c r="D2393" s="2">
        <v>3498.64</v>
      </c>
      <c r="E2393">
        <v>0.11</v>
      </c>
      <c r="F2393">
        <v>3</v>
      </c>
      <c r="G2393" s="1">
        <v>45487</v>
      </c>
      <c r="H2393" s="1">
        <v>45492</v>
      </c>
      <c r="I2393" t="s">
        <v>21</v>
      </c>
      <c r="J2393" t="s">
        <v>16</v>
      </c>
      <c r="K2393" s="2">
        <v>419.42</v>
      </c>
      <c r="L2393" t="s">
        <v>39</v>
      </c>
      <c r="M2393">
        <f>YEAR(Table1[[#This Row],[order_date]])</f>
        <v>2024</v>
      </c>
      <c r="N2393">
        <f>MONTH(Table1[[#This Row],[order_date]])</f>
        <v>7</v>
      </c>
      <c r="O2393" s="3">
        <f>Table1[[#This Row],[sales]]-Table1[[#This Row],[profit]]</f>
        <v>3079.22</v>
      </c>
      <c r="P2393" s="3">
        <f>Table1[[#This Row],[sales]]*Table1[[#This Row],[quantity]]</f>
        <v>10495.92</v>
      </c>
      <c r="Q2393" s="9">
        <f>Table1[[#This Row],[delivery_date]]-Table1[[#This Row],[order_date]]</f>
        <v>5</v>
      </c>
    </row>
    <row r="2394" spans="1:17" x14ac:dyDescent="0.35">
      <c r="A2394" t="s">
        <v>2425</v>
      </c>
      <c r="B2394" t="s">
        <v>19</v>
      </c>
      <c r="C2394" t="s">
        <v>20</v>
      </c>
      <c r="D2394" s="2">
        <v>3421.85</v>
      </c>
      <c r="E2394">
        <v>0.03</v>
      </c>
      <c r="F2394">
        <v>8</v>
      </c>
      <c r="G2394" s="1">
        <v>45326</v>
      </c>
      <c r="H2394" s="1">
        <v>45327</v>
      </c>
      <c r="I2394" t="s">
        <v>21</v>
      </c>
      <c r="J2394" t="s">
        <v>16</v>
      </c>
      <c r="K2394" s="2">
        <v>984.7</v>
      </c>
      <c r="L2394" t="s">
        <v>39</v>
      </c>
      <c r="M2394">
        <f>YEAR(Table1[[#This Row],[order_date]])</f>
        <v>2024</v>
      </c>
      <c r="N2394">
        <f>MONTH(Table1[[#This Row],[order_date]])</f>
        <v>2</v>
      </c>
      <c r="O2394" s="3">
        <f>Table1[[#This Row],[sales]]-Table1[[#This Row],[profit]]</f>
        <v>2437.1499999999996</v>
      </c>
      <c r="P2394" s="3">
        <f>Table1[[#This Row],[sales]]*Table1[[#This Row],[quantity]]</f>
        <v>27374.799999999999</v>
      </c>
      <c r="Q2394" s="9">
        <f>Table1[[#This Row],[delivery_date]]-Table1[[#This Row],[order_date]]</f>
        <v>1</v>
      </c>
    </row>
    <row r="2395" spans="1:17" x14ac:dyDescent="0.35">
      <c r="A2395" t="s">
        <v>2426</v>
      </c>
      <c r="B2395" t="s">
        <v>13</v>
      </c>
      <c r="C2395" t="s">
        <v>33</v>
      </c>
      <c r="D2395" s="2">
        <v>4121.43</v>
      </c>
      <c r="E2395">
        <v>0.28000000000000003</v>
      </c>
      <c r="F2395">
        <v>2</v>
      </c>
      <c r="G2395" s="1">
        <v>45198</v>
      </c>
      <c r="H2395" s="1">
        <v>45199</v>
      </c>
      <c r="I2395" t="s">
        <v>21</v>
      </c>
      <c r="J2395" t="s">
        <v>27</v>
      </c>
      <c r="K2395" s="2">
        <v>938.45</v>
      </c>
      <c r="L2395" t="s">
        <v>48</v>
      </c>
      <c r="M2395">
        <f>YEAR(Table1[[#This Row],[order_date]])</f>
        <v>2023</v>
      </c>
      <c r="N2395">
        <f>MONTH(Table1[[#This Row],[order_date]])</f>
        <v>9</v>
      </c>
      <c r="O2395" s="3">
        <f>Table1[[#This Row],[sales]]-Table1[[#This Row],[profit]]</f>
        <v>3182.9800000000005</v>
      </c>
      <c r="P2395" s="3">
        <f>Table1[[#This Row],[sales]]*Table1[[#This Row],[quantity]]</f>
        <v>8242.86</v>
      </c>
      <c r="Q2395" s="9">
        <f>Table1[[#This Row],[delivery_date]]-Table1[[#This Row],[order_date]]</f>
        <v>1</v>
      </c>
    </row>
    <row r="2396" spans="1:17" x14ac:dyDescent="0.35">
      <c r="A2396" t="s">
        <v>2427</v>
      </c>
      <c r="B2396" t="s">
        <v>25</v>
      </c>
      <c r="C2396" t="s">
        <v>36</v>
      </c>
      <c r="D2396" s="2">
        <v>4726.2299999999996</v>
      </c>
      <c r="E2396">
        <v>0.13</v>
      </c>
      <c r="F2396">
        <v>9</v>
      </c>
      <c r="G2396" s="1">
        <v>44949</v>
      </c>
      <c r="H2396" s="1">
        <v>44953</v>
      </c>
      <c r="I2396" t="s">
        <v>15</v>
      </c>
      <c r="J2396" t="s">
        <v>16</v>
      </c>
      <c r="K2396" s="2">
        <v>795.99</v>
      </c>
      <c r="L2396" t="s">
        <v>34</v>
      </c>
      <c r="M2396">
        <f>YEAR(Table1[[#This Row],[order_date]])</f>
        <v>2023</v>
      </c>
      <c r="N2396">
        <f>MONTH(Table1[[#This Row],[order_date]])</f>
        <v>1</v>
      </c>
      <c r="O2396" s="3">
        <f>Table1[[#This Row],[sales]]-Table1[[#This Row],[profit]]</f>
        <v>3930.24</v>
      </c>
      <c r="P2396" s="3">
        <f>Table1[[#This Row],[sales]]*Table1[[#This Row],[quantity]]</f>
        <v>42536.069999999992</v>
      </c>
      <c r="Q2396" s="9">
        <f>Table1[[#This Row],[delivery_date]]-Table1[[#This Row],[order_date]]</f>
        <v>4</v>
      </c>
    </row>
    <row r="2397" spans="1:17" x14ac:dyDescent="0.35">
      <c r="A2397" t="s">
        <v>2428</v>
      </c>
      <c r="B2397" t="s">
        <v>19</v>
      </c>
      <c r="C2397" t="s">
        <v>20</v>
      </c>
      <c r="D2397" s="2">
        <v>3328.21</v>
      </c>
      <c r="E2397">
        <v>0.48</v>
      </c>
      <c r="F2397">
        <v>4</v>
      </c>
      <c r="G2397" s="1">
        <v>45034</v>
      </c>
      <c r="H2397" s="1">
        <v>45040</v>
      </c>
      <c r="I2397" t="s">
        <v>15</v>
      </c>
      <c r="J2397" t="s">
        <v>16</v>
      </c>
      <c r="K2397" s="2">
        <v>609.20000000000005</v>
      </c>
      <c r="L2397" t="s">
        <v>28</v>
      </c>
      <c r="M2397">
        <f>YEAR(Table1[[#This Row],[order_date]])</f>
        <v>2023</v>
      </c>
      <c r="N2397">
        <f>MONTH(Table1[[#This Row],[order_date]])</f>
        <v>4</v>
      </c>
      <c r="O2397" s="3">
        <f>Table1[[#This Row],[sales]]-Table1[[#This Row],[profit]]</f>
        <v>2719.01</v>
      </c>
      <c r="P2397" s="3">
        <f>Table1[[#This Row],[sales]]*Table1[[#This Row],[quantity]]</f>
        <v>13312.84</v>
      </c>
      <c r="Q2397" s="9">
        <f>Table1[[#This Row],[delivery_date]]-Table1[[#This Row],[order_date]]</f>
        <v>6</v>
      </c>
    </row>
    <row r="2398" spans="1:17" x14ac:dyDescent="0.35">
      <c r="A2398" t="s">
        <v>2429</v>
      </c>
      <c r="B2398" t="s">
        <v>19</v>
      </c>
      <c r="C2398" t="s">
        <v>36</v>
      </c>
      <c r="D2398" s="2">
        <v>2432.86</v>
      </c>
      <c r="E2398">
        <v>0.28999999999999998</v>
      </c>
      <c r="F2398">
        <v>9</v>
      </c>
      <c r="G2398" s="1">
        <v>45531</v>
      </c>
      <c r="H2398" s="1">
        <v>45538</v>
      </c>
      <c r="I2398" t="s">
        <v>31</v>
      </c>
      <c r="J2398" t="s">
        <v>22</v>
      </c>
      <c r="K2398" s="2">
        <v>704.36</v>
      </c>
      <c r="L2398" t="s">
        <v>48</v>
      </c>
      <c r="M2398">
        <f>YEAR(Table1[[#This Row],[order_date]])</f>
        <v>2024</v>
      </c>
      <c r="N2398">
        <f>MONTH(Table1[[#This Row],[order_date]])</f>
        <v>8</v>
      </c>
      <c r="O2398" s="3">
        <f>Table1[[#This Row],[sales]]-Table1[[#This Row],[profit]]</f>
        <v>1728.5</v>
      </c>
      <c r="P2398" s="3">
        <f>Table1[[#This Row],[sales]]*Table1[[#This Row],[quantity]]</f>
        <v>21895.74</v>
      </c>
      <c r="Q2398" s="9">
        <f>Table1[[#This Row],[delivery_date]]-Table1[[#This Row],[order_date]]</f>
        <v>7</v>
      </c>
    </row>
    <row r="2399" spans="1:17" x14ac:dyDescent="0.35">
      <c r="A2399" t="s">
        <v>2430</v>
      </c>
      <c r="B2399" t="s">
        <v>13</v>
      </c>
      <c r="C2399" t="s">
        <v>20</v>
      </c>
      <c r="D2399" s="2">
        <v>1657.37</v>
      </c>
      <c r="E2399">
        <v>0.48</v>
      </c>
      <c r="F2399">
        <v>1</v>
      </c>
      <c r="G2399" s="1">
        <v>45603</v>
      </c>
      <c r="H2399" s="1">
        <v>45606</v>
      </c>
      <c r="I2399" t="s">
        <v>21</v>
      </c>
      <c r="J2399" t="s">
        <v>27</v>
      </c>
      <c r="K2399" s="2">
        <v>284.01</v>
      </c>
      <c r="L2399" t="s">
        <v>39</v>
      </c>
      <c r="M2399">
        <f>YEAR(Table1[[#This Row],[order_date]])</f>
        <v>2024</v>
      </c>
      <c r="N2399">
        <f>MONTH(Table1[[#This Row],[order_date]])</f>
        <v>11</v>
      </c>
      <c r="O2399" s="3">
        <f>Table1[[#This Row],[sales]]-Table1[[#This Row],[profit]]</f>
        <v>1373.36</v>
      </c>
      <c r="P2399" s="3">
        <f>Table1[[#This Row],[sales]]*Table1[[#This Row],[quantity]]</f>
        <v>1657.37</v>
      </c>
      <c r="Q2399" s="9">
        <f>Table1[[#This Row],[delivery_date]]-Table1[[#This Row],[order_date]]</f>
        <v>3</v>
      </c>
    </row>
    <row r="2400" spans="1:17" x14ac:dyDescent="0.35">
      <c r="A2400" t="s">
        <v>2431</v>
      </c>
      <c r="B2400" t="s">
        <v>13</v>
      </c>
      <c r="C2400" t="s">
        <v>14</v>
      </c>
      <c r="D2400" s="2">
        <v>1865.34</v>
      </c>
      <c r="E2400">
        <v>0.39</v>
      </c>
      <c r="F2400">
        <v>5</v>
      </c>
      <c r="G2400" s="1">
        <v>44950</v>
      </c>
      <c r="H2400" s="1">
        <v>44956</v>
      </c>
      <c r="I2400" t="s">
        <v>31</v>
      </c>
      <c r="J2400" t="s">
        <v>16</v>
      </c>
      <c r="K2400" s="2">
        <v>556.52</v>
      </c>
      <c r="L2400" t="s">
        <v>39</v>
      </c>
      <c r="M2400">
        <f>YEAR(Table1[[#This Row],[order_date]])</f>
        <v>2023</v>
      </c>
      <c r="N2400">
        <f>MONTH(Table1[[#This Row],[order_date]])</f>
        <v>1</v>
      </c>
      <c r="O2400" s="3">
        <f>Table1[[#This Row],[sales]]-Table1[[#This Row],[profit]]</f>
        <v>1308.82</v>
      </c>
      <c r="P2400" s="3">
        <f>Table1[[#This Row],[sales]]*Table1[[#This Row],[quantity]]</f>
        <v>9326.6999999999989</v>
      </c>
      <c r="Q2400" s="9">
        <f>Table1[[#This Row],[delivery_date]]-Table1[[#This Row],[order_date]]</f>
        <v>6</v>
      </c>
    </row>
    <row r="2401" spans="1:17" x14ac:dyDescent="0.35">
      <c r="A2401" t="s">
        <v>2432</v>
      </c>
      <c r="B2401" t="s">
        <v>19</v>
      </c>
      <c r="C2401" t="s">
        <v>36</v>
      </c>
      <c r="D2401" s="2">
        <v>1738.95</v>
      </c>
      <c r="E2401">
        <v>0.36</v>
      </c>
      <c r="F2401">
        <v>7</v>
      </c>
      <c r="G2401" s="1">
        <v>45379</v>
      </c>
      <c r="H2401" s="1">
        <v>45386</v>
      </c>
      <c r="I2401" t="s">
        <v>31</v>
      </c>
      <c r="J2401" t="s">
        <v>27</v>
      </c>
      <c r="K2401" s="2">
        <v>335.3</v>
      </c>
      <c r="L2401" t="s">
        <v>39</v>
      </c>
      <c r="M2401">
        <f>YEAR(Table1[[#This Row],[order_date]])</f>
        <v>2024</v>
      </c>
      <c r="N2401">
        <f>MONTH(Table1[[#This Row],[order_date]])</f>
        <v>3</v>
      </c>
      <c r="O2401" s="3">
        <f>Table1[[#This Row],[sales]]-Table1[[#This Row],[profit]]</f>
        <v>1403.65</v>
      </c>
      <c r="P2401" s="3">
        <f>Table1[[#This Row],[sales]]*Table1[[#This Row],[quantity]]</f>
        <v>12172.65</v>
      </c>
      <c r="Q2401" s="9">
        <f>Table1[[#This Row],[delivery_date]]-Table1[[#This Row],[order_date]]</f>
        <v>7</v>
      </c>
    </row>
    <row r="2402" spans="1:17" x14ac:dyDescent="0.35">
      <c r="A2402" t="s">
        <v>2433</v>
      </c>
      <c r="B2402" t="s">
        <v>25</v>
      </c>
      <c r="C2402" t="s">
        <v>26</v>
      </c>
      <c r="D2402" s="2">
        <v>1689.88</v>
      </c>
      <c r="E2402">
        <v>0.42</v>
      </c>
      <c r="F2402">
        <v>4</v>
      </c>
      <c r="G2402" s="1">
        <v>45545</v>
      </c>
      <c r="H2402" s="1">
        <v>45551</v>
      </c>
      <c r="I2402" t="s">
        <v>15</v>
      </c>
      <c r="J2402" t="s">
        <v>16</v>
      </c>
      <c r="K2402" s="2">
        <v>471.92</v>
      </c>
      <c r="L2402" t="s">
        <v>28</v>
      </c>
      <c r="M2402">
        <f>YEAR(Table1[[#This Row],[order_date]])</f>
        <v>2024</v>
      </c>
      <c r="N2402">
        <f>MONTH(Table1[[#This Row],[order_date]])</f>
        <v>9</v>
      </c>
      <c r="O2402" s="3">
        <f>Table1[[#This Row],[sales]]-Table1[[#This Row],[profit]]</f>
        <v>1217.96</v>
      </c>
      <c r="P2402" s="3">
        <f>Table1[[#This Row],[sales]]*Table1[[#This Row],[quantity]]</f>
        <v>6759.52</v>
      </c>
      <c r="Q2402" s="9">
        <f>Table1[[#This Row],[delivery_date]]-Table1[[#This Row],[order_date]]</f>
        <v>6</v>
      </c>
    </row>
    <row r="2403" spans="1:17" x14ac:dyDescent="0.35">
      <c r="A2403" t="s">
        <v>2434</v>
      </c>
      <c r="B2403" t="s">
        <v>19</v>
      </c>
      <c r="C2403" t="s">
        <v>33</v>
      </c>
      <c r="D2403" s="2">
        <v>3503.66</v>
      </c>
      <c r="E2403">
        <v>0.3</v>
      </c>
      <c r="F2403">
        <v>5</v>
      </c>
      <c r="G2403" s="1">
        <v>45467</v>
      </c>
      <c r="H2403" s="1">
        <v>45473</v>
      </c>
      <c r="I2403" t="s">
        <v>15</v>
      </c>
      <c r="J2403" t="s">
        <v>16</v>
      </c>
      <c r="K2403" s="2">
        <v>809.21</v>
      </c>
      <c r="L2403" t="s">
        <v>28</v>
      </c>
      <c r="M2403">
        <f>YEAR(Table1[[#This Row],[order_date]])</f>
        <v>2024</v>
      </c>
      <c r="N2403">
        <f>MONTH(Table1[[#This Row],[order_date]])</f>
        <v>6</v>
      </c>
      <c r="O2403" s="3">
        <f>Table1[[#This Row],[sales]]-Table1[[#This Row],[profit]]</f>
        <v>2694.45</v>
      </c>
      <c r="P2403" s="3">
        <f>Table1[[#This Row],[sales]]*Table1[[#This Row],[quantity]]</f>
        <v>17518.3</v>
      </c>
      <c r="Q2403" s="9">
        <f>Table1[[#This Row],[delivery_date]]-Table1[[#This Row],[order_date]]</f>
        <v>6</v>
      </c>
    </row>
    <row r="2404" spans="1:17" x14ac:dyDescent="0.35">
      <c r="A2404" t="s">
        <v>2435</v>
      </c>
      <c r="B2404" t="s">
        <v>13</v>
      </c>
      <c r="C2404" t="s">
        <v>26</v>
      </c>
      <c r="D2404" s="2">
        <v>2979.77</v>
      </c>
      <c r="E2404">
        <v>0.01</v>
      </c>
      <c r="F2404">
        <v>9</v>
      </c>
      <c r="G2404" s="1">
        <v>45041</v>
      </c>
      <c r="H2404" s="1">
        <v>45047</v>
      </c>
      <c r="I2404" t="s">
        <v>31</v>
      </c>
      <c r="J2404" t="s">
        <v>27</v>
      </c>
      <c r="K2404" s="2">
        <v>230.04</v>
      </c>
      <c r="L2404" t="s">
        <v>34</v>
      </c>
      <c r="M2404">
        <f>YEAR(Table1[[#This Row],[order_date]])</f>
        <v>2023</v>
      </c>
      <c r="N2404">
        <f>MONTH(Table1[[#This Row],[order_date]])</f>
        <v>4</v>
      </c>
      <c r="O2404" s="3">
        <f>Table1[[#This Row],[sales]]-Table1[[#This Row],[profit]]</f>
        <v>2749.73</v>
      </c>
      <c r="P2404" s="3">
        <f>Table1[[#This Row],[sales]]*Table1[[#This Row],[quantity]]</f>
        <v>26817.93</v>
      </c>
      <c r="Q2404" s="9">
        <f>Table1[[#This Row],[delivery_date]]-Table1[[#This Row],[order_date]]</f>
        <v>6</v>
      </c>
    </row>
    <row r="2405" spans="1:17" x14ac:dyDescent="0.35">
      <c r="A2405" t="s">
        <v>2436</v>
      </c>
      <c r="B2405" t="s">
        <v>25</v>
      </c>
      <c r="C2405" t="s">
        <v>36</v>
      </c>
      <c r="D2405" s="2">
        <v>1089.78</v>
      </c>
      <c r="E2405">
        <v>0.2</v>
      </c>
      <c r="F2405">
        <v>6</v>
      </c>
      <c r="G2405" s="1">
        <v>45320</v>
      </c>
      <c r="H2405" s="1">
        <v>45323</v>
      </c>
      <c r="I2405" t="s">
        <v>21</v>
      </c>
      <c r="J2405" t="s">
        <v>27</v>
      </c>
      <c r="K2405" s="2">
        <v>222.13</v>
      </c>
      <c r="L2405" t="s">
        <v>28</v>
      </c>
      <c r="M2405">
        <f>YEAR(Table1[[#This Row],[order_date]])</f>
        <v>2024</v>
      </c>
      <c r="N2405">
        <f>MONTH(Table1[[#This Row],[order_date]])</f>
        <v>1</v>
      </c>
      <c r="O2405" s="3">
        <f>Table1[[#This Row],[sales]]-Table1[[#This Row],[profit]]</f>
        <v>867.65</v>
      </c>
      <c r="P2405" s="3">
        <f>Table1[[#This Row],[sales]]*Table1[[#This Row],[quantity]]</f>
        <v>6538.68</v>
      </c>
      <c r="Q2405" s="9">
        <f>Table1[[#This Row],[delivery_date]]-Table1[[#This Row],[order_date]]</f>
        <v>3</v>
      </c>
    </row>
    <row r="2406" spans="1:17" x14ac:dyDescent="0.35">
      <c r="A2406" t="s">
        <v>2437</v>
      </c>
      <c r="B2406" t="s">
        <v>13</v>
      </c>
      <c r="C2406" t="s">
        <v>20</v>
      </c>
      <c r="D2406" s="2">
        <v>4851.17</v>
      </c>
      <c r="E2406">
        <v>0.11</v>
      </c>
      <c r="F2406">
        <v>6</v>
      </c>
      <c r="G2406" s="1">
        <v>45546</v>
      </c>
      <c r="H2406" s="1">
        <v>45552</v>
      </c>
      <c r="I2406" t="s">
        <v>15</v>
      </c>
      <c r="J2406" t="s">
        <v>27</v>
      </c>
      <c r="K2406" s="2">
        <v>1398.3</v>
      </c>
      <c r="L2406" t="s">
        <v>39</v>
      </c>
      <c r="M2406">
        <f>YEAR(Table1[[#This Row],[order_date]])</f>
        <v>2024</v>
      </c>
      <c r="N2406">
        <f>MONTH(Table1[[#This Row],[order_date]])</f>
        <v>9</v>
      </c>
      <c r="O2406" s="3">
        <f>Table1[[#This Row],[sales]]-Table1[[#This Row],[profit]]</f>
        <v>3452.87</v>
      </c>
      <c r="P2406" s="3">
        <f>Table1[[#This Row],[sales]]*Table1[[#This Row],[quantity]]</f>
        <v>29107.02</v>
      </c>
      <c r="Q2406" s="9">
        <f>Table1[[#This Row],[delivery_date]]-Table1[[#This Row],[order_date]]</f>
        <v>6</v>
      </c>
    </row>
    <row r="2407" spans="1:17" x14ac:dyDescent="0.35">
      <c r="A2407" t="s">
        <v>2438</v>
      </c>
      <c r="B2407" t="s">
        <v>25</v>
      </c>
      <c r="C2407" t="s">
        <v>36</v>
      </c>
      <c r="D2407" s="2">
        <v>2195.86</v>
      </c>
      <c r="E2407">
        <v>0.22</v>
      </c>
      <c r="F2407">
        <v>2</v>
      </c>
      <c r="G2407" s="1">
        <v>45511</v>
      </c>
      <c r="H2407" s="1">
        <v>45514</v>
      </c>
      <c r="I2407" t="s">
        <v>21</v>
      </c>
      <c r="J2407" t="s">
        <v>27</v>
      </c>
      <c r="K2407" s="2">
        <v>292.93</v>
      </c>
      <c r="L2407" t="s">
        <v>48</v>
      </c>
      <c r="M2407">
        <f>YEAR(Table1[[#This Row],[order_date]])</f>
        <v>2024</v>
      </c>
      <c r="N2407">
        <f>MONTH(Table1[[#This Row],[order_date]])</f>
        <v>8</v>
      </c>
      <c r="O2407" s="3">
        <f>Table1[[#This Row],[sales]]-Table1[[#This Row],[profit]]</f>
        <v>1902.93</v>
      </c>
      <c r="P2407" s="3">
        <f>Table1[[#This Row],[sales]]*Table1[[#This Row],[quantity]]</f>
        <v>4391.72</v>
      </c>
      <c r="Q2407" s="9">
        <f>Table1[[#This Row],[delivery_date]]-Table1[[#This Row],[order_date]]</f>
        <v>3</v>
      </c>
    </row>
    <row r="2408" spans="1:17" x14ac:dyDescent="0.35">
      <c r="A2408" t="s">
        <v>2439</v>
      </c>
      <c r="B2408" t="s">
        <v>41</v>
      </c>
      <c r="C2408" t="s">
        <v>33</v>
      </c>
      <c r="D2408" s="2">
        <v>2873.82</v>
      </c>
      <c r="E2408">
        <v>0.24</v>
      </c>
      <c r="F2408">
        <v>1</v>
      </c>
      <c r="G2408" s="1">
        <v>45588</v>
      </c>
      <c r="H2408" s="1">
        <v>45593</v>
      </c>
      <c r="I2408" t="s">
        <v>15</v>
      </c>
      <c r="J2408" t="s">
        <v>27</v>
      </c>
      <c r="K2408" s="2">
        <v>400.29</v>
      </c>
      <c r="L2408" t="s">
        <v>28</v>
      </c>
      <c r="M2408">
        <f>YEAR(Table1[[#This Row],[order_date]])</f>
        <v>2024</v>
      </c>
      <c r="N2408">
        <f>MONTH(Table1[[#This Row],[order_date]])</f>
        <v>10</v>
      </c>
      <c r="O2408" s="3">
        <f>Table1[[#This Row],[sales]]-Table1[[#This Row],[profit]]</f>
        <v>2473.5300000000002</v>
      </c>
      <c r="P2408" s="3">
        <f>Table1[[#This Row],[sales]]*Table1[[#This Row],[quantity]]</f>
        <v>2873.82</v>
      </c>
      <c r="Q2408" s="9">
        <f>Table1[[#This Row],[delivery_date]]-Table1[[#This Row],[order_date]]</f>
        <v>5</v>
      </c>
    </row>
    <row r="2409" spans="1:17" x14ac:dyDescent="0.35">
      <c r="A2409" t="s">
        <v>2440</v>
      </c>
      <c r="B2409" t="s">
        <v>13</v>
      </c>
      <c r="C2409" t="s">
        <v>36</v>
      </c>
      <c r="D2409" s="2">
        <v>3542.74</v>
      </c>
      <c r="E2409">
        <v>0.06</v>
      </c>
      <c r="F2409">
        <v>4</v>
      </c>
      <c r="G2409" s="1">
        <v>45522</v>
      </c>
      <c r="H2409" s="1">
        <v>45523</v>
      </c>
      <c r="I2409" t="s">
        <v>31</v>
      </c>
      <c r="J2409" t="s">
        <v>22</v>
      </c>
      <c r="K2409" s="2">
        <v>279.60000000000002</v>
      </c>
      <c r="L2409" t="s">
        <v>39</v>
      </c>
      <c r="M2409">
        <f>YEAR(Table1[[#This Row],[order_date]])</f>
        <v>2024</v>
      </c>
      <c r="N2409">
        <f>MONTH(Table1[[#This Row],[order_date]])</f>
        <v>8</v>
      </c>
      <c r="O2409" s="3">
        <f>Table1[[#This Row],[sales]]-Table1[[#This Row],[profit]]</f>
        <v>3263.14</v>
      </c>
      <c r="P2409" s="3">
        <f>Table1[[#This Row],[sales]]*Table1[[#This Row],[quantity]]</f>
        <v>14170.96</v>
      </c>
      <c r="Q2409" s="9">
        <f>Table1[[#This Row],[delivery_date]]-Table1[[#This Row],[order_date]]</f>
        <v>1</v>
      </c>
    </row>
    <row r="2410" spans="1:17" x14ac:dyDescent="0.35">
      <c r="A2410" t="s">
        <v>2441</v>
      </c>
      <c r="B2410" t="s">
        <v>13</v>
      </c>
      <c r="C2410" t="s">
        <v>20</v>
      </c>
      <c r="D2410" s="2">
        <v>3107.02</v>
      </c>
      <c r="E2410">
        <v>0.01</v>
      </c>
      <c r="F2410">
        <v>3</v>
      </c>
      <c r="G2410" s="1">
        <v>45330</v>
      </c>
      <c r="H2410" s="1">
        <v>45332</v>
      </c>
      <c r="I2410" t="s">
        <v>31</v>
      </c>
      <c r="J2410" t="s">
        <v>27</v>
      </c>
      <c r="K2410" s="2">
        <v>552.65</v>
      </c>
      <c r="L2410" t="s">
        <v>48</v>
      </c>
      <c r="M2410">
        <f>YEAR(Table1[[#This Row],[order_date]])</f>
        <v>2024</v>
      </c>
      <c r="N2410">
        <f>MONTH(Table1[[#This Row],[order_date]])</f>
        <v>2</v>
      </c>
      <c r="O2410" s="3">
        <f>Table1[[#This Row],[sales]]-Table1[[#This Row],[profit]]</f>
        <v>2554.37</v>
      </c>
      <c r="P2410" s="3">
        <f>Table1[[#This Row],[sales]]*Table1[[#This Row],[quantity]]</f>
        <v>9321.06</v>
      </c>
      <c r="Q2410" s="9">
        <f>Table1[[#This Row],[delivery_date]]-Table1[[#This Row],[order_date]]</f>
        <v>2</v>
      </c>
    </row>
    <row r="2411" spans="1:17" x14ac:dyDescent="0.35">
      <c r="A2411" t="s">
        <v>2442</v>
      </c>
      <c r="B2411" t="s">
        <v>19</v>
      </c>
      <c r="C2411" t="s">
        <v>26</v>
      </c>
      <c r="D2411" s="2">
        <v>1624.15</v>
      </c>
      <c r="E2411">
        <v>7.0000000000000007E-2</v>
      </c>
      <c r="F2411">
        <v>7</v>
      </c>
      <c r="G2411" s="1">
        <v>45529</v>
      </c>
      <c r="H2411" s="1">
        <v>45531</v>
      </c>
      <c r="I2411" t="s">
        <v>31</v>
      </c>
      <c r="J2411" t="s">
        <v>16</v>
      </c>
      <c r="K2411" s="2">
        <v>202.46</v>
      </c>
      <c r="L2411" t="s">
        <v>28</v>
      </c>
      <c r="M2411">
        <f>YEAR(Table1[[#This Row],[order_date]])</f>
        <v>2024</v>
      </c>
      <c r="N2411">
        <f>MONTH(Table1[[#This Row],[order_date]])</f>
        <v>8</v>
      </c>
      <c r="O2411" s="3">
        <f>Table1[[#This Row],[sales]]-Table1[[#This Row],[profit]]</f>
        <v>1421.69</v>
      </c>
      <c r="P2411" s="3">
        <f>Table1[[#This Row],[sales]]*Table1[[#This Row],[quantity]]</f>
        <v>11369.050000000001</v>
      </c>
      <c r="Q2411" s="9">
        <f>Table1[[#This Row],[delivery_date]]-Table1[[#This Row],[order_date]]</f>
        <v>2</v>
      </c>
    </row>
    <row r="2412" spans="1:17" x14ac:dyDescent="0.35">
      <c r="A2412" t="s">
        <v>2443</v>
      </c>
      <c r="B2412" t="s">
        <v>13</v>
      </c>
      <c r="C2412" t="s">
        <v>14</v>
      </c>
      <c r="D2412" s="2">
        <v>4008.76</v>
      </c>
      <c r="E2412">
        <v>0.43</v>
      </c>
      <c r="F2412">
        <v>7</v>
      </c>
      <c r="G2412" s="1">
        <v>45028</v>
      </c>
      <c r="H2412" s="1">
        <v>45032</v>
      </c>
      <c r="I2412" t="s">
        <v>31</v>
      </c>
      <c r="J2412" t="s">
        <v>16</v>
      </c>
      <c r="K2412" s="2">
        <v>973.65</v>
      </c>
      <c r="L2412" t="s">
        <v>28</v>
      </c>
      <c r="M2412">
        <f>YEAR(Table1[[#This Row],[order_date]])</f>
        <v>2023</v>
      </c>
      <c r="N2412">
        <f>MONTH(Table1[[#This Row],[order_date]])</f>
        <v>4</v>
      </c>
      <c r="O2412" s="3">
        <f>Table1[[#This Row],[sales]]-Table1[[#This Row],[profit]]</f>
        <v>3035.11</v>
      </c>
      <c r="P2412" s="3">
        <f>Table1[[#This Row],[sales]]*Table1[[#This Row],[quantity]]</f>
        <v>28061.32</v>
      </c>
      <c r="Q2412" s="9">
        <f>Table1[[#This Row],[delivery_date]]-Table1[[#This Row],[order_date]]</f>
        <v>4</v>
      </c>
    </row>
    <row r="2413" spans="1:17" x14ac:dyDescent="0.35">
      <c r="A2413" t="s">
        <v>2444</v>
      </c>
      <c r="B2413" t="s">
        <v>13</v>
      </c>
      <c r="C2413" t="s">
        <v>26</v>
      </c>
      <c r="D2413" s="2">
        <v>639.75</v>
      </c>
      <c r="E2413">
        <v>0.38</v>
      </c>
      <c r="F2413">
        <v>6</v>
      </c>
      <c r="G2413" s="1">
        <v>45192</v>
      </c>
      <c r="H2413" s="1">
        <v>45193</v>
      </c>
      <c r="I2413" t="s">
        <v>31</v>
      </c>
      <c r="J2413" t="s">
        <v>16</v>
      </c>
      <c r="K2413" s="2">
        <v>64.930000000000007</v>
      </c>
      <c r="L2413" t="s">
        <v>17</v>
      </c>
      <c r="M2413">
        <f>YEAR(Table1[[#This Row],[order_date]])</f>
        <v>2023</v>
      </c>
      <c r="N2413">
        <f>MONTH(Table1[[#This Row],[order_date]])</f>
        <v>9</v>
      </c>
      <c r="O2413" s="3">
        <f>Table1[[#This Row],[sales]]-Table1[[#This Row],[profit]]</f>
        <v>574.81999999999994</v>
      </c>
      <c r="P2413" s="3">
        <f>Table1[[#This Row],[sales]]*Table1[[#This Row],[quantity]]</f>
        <v>3838.5</v>
      </c>
      <c r="Q2413" s="9">
        <f>Table1[[#This Row],[delivery_date]]-Table1[[#This Row],[order_date]]</f>
        <v>1</v>
      </c>
    </row>
    <row r="2414" spans="1:17" x14ac:dyDescent="0.35">
      <c r="A2414" t="s">
        <v>2445</v>
      </c>
      <c r="B2414" t="s">
        <v>41</v>
      </c>
      <c r="C2414" t="s">
        <v>20</v>
      </c>
      <c r="D2414" s="2">
        <v>2888.08</v>
      </c>
      <c r="E2414">
        <v>0.4</v>
      </c>
      <c r="F2414">
        <v>5</v>
      </c>
      <c r="G2414" s="1">
        <v>45009</v>
      </c>
      <c r="H2414" s="1">
        <v>45014</v>
      </c>
      <c r="I2414" t="s">
        <v>31</v>
      </c>
      <c r="J2414" t="s">
        <v>22</v>
      </c>
      <c r="K2414" s="2">
        <v>677.2</v>
      </c>
      <c r="L2414" t="s">
        <v>23</v>
      </c>
      <c r="M2414">
        <f>YEAR(Table1[[#This Row],[order_date]])</f>
        <v>2023</v>
      </c>
      <c r="N2414">
        <f>MONTH(Table1[[#This Row],[order_date]])</f>
        <v>3</v>
      </c>
      <c r="O2414" s="3">
        <f>Table1[[#This Row],[sales]]-Table1[[#This Row],[profit]]</f>
        <v>2210.88</v>
      </c>
      <c r="P2414" s="3">
        <f>Table1[[#This Row],[sales]]*Table1[[#This Row],[quantity]]</f>
        <v>14440.4</v>
      </c>
      <c r="Q2414" s="9">
        <f>Table1[[#This Row],[delivery_date]]-Table1[[#This Row],[order_date]]</f>
        <v>5</v>
      </c>
    </row>
    <row r="2415" spans="1:17" x14ac:dyDescent="0.35">
      <c r="A2415" t="s">
        <v>2446</v>
      </c>
      <c r="B2415" t="s">
        <v>13</v>
      </c>
      <c r="C2415" t="s">
        <v>20</v>
      </c>
      <c r="D2415" s="2">
        <v>1439.25</v>
      </c>
      <c r="E2415">
        <v>0.14000000000000001</v>
      </c>
      <c r="F2415">
        <v>3</v>
      </c>
      <c r="G2415" s="1">
        <v>45646</v>
      </c>
      <c r="H2415" s="1">
        <v>45647</v>
      </c>
      <c r="I2415" t="s">
        <v>21</v>
      </c>
      <c r="J2415" t="s">
        <v>27</v>
      </c>
      <c r="K2415" s="2">
        <v>219.31</v>
      </c>
      <c r="L2415" t="s">
        <v>28</v>
      </c>
      <c r="M2415">
        <f>YEAR(Table1[[#This Row],[order_date]])</f>
        <v>2024</v>
      </c>
      <c r="N2415">
        <f>MONTH(Table1[[#This Row],[order_date]])</f>
        <v>12</v>
      </c>
      <c r="O2415" s="3">
        <f>Table1[[#This Row],[sales]]-Table1[[#This Row],[profit]]</f>
        <v>1219.94</v>
      </c>
      <c r="P2415" s="3">
        <f>Table1[[#This Row],[sales]]*Table1[[#This Row],[quantity]]</f>
        <v>4317.75</v>
      </c>
      <c r="Q2415" s="9">
        <f>Table1[[#This Row],[delivery_date]]-Table1[[#This Row],[order_date]]</f>
        <v>1</v>
      </c>
    </row>
    <row r="2416" spans="1:17" x14ac:dyDescent="0.35">
      <c r="A2416" t="s">
        <v>2447</v>
      </c>
      <c r="B2416" t="s">
        <v>41</v>
      </c>
      <c r="C2416" t="s">
        <v>33</v>
      </c>
      <c r="D2416" s="2">
        <v>3117.24</v>
      </c>
      <c r="E2416">
        <v>0.12</v>
      </c>
      <c r="F2416">
        <v>4</v>
      </c>
      <c r="G2416" s="1">
        <v>45222</v>
      </c>
      <c r="H2416" s="1">
        <v>45226</v>
      </c>
      <c r="I2416" t="s">
        <v>21</v>
      </c>
      <c r="J2416" t="s">
        <v>22</v>
      </c>
      <c r="K2416" s="2">
        <v>887.45</v>
      </c>
      <c r="L2416" t="s">
        <v>28</v>
      </c>
      <c r="M2416">
        <f>YEAR(Table1[[#This Row],[order_date]])</f>
        <v>2023</v>
      </c>
      <c r="N2416">
        <f>MONTH(Table1[[#This Row],[order_date]])</f>
        <v>10</v>
      </c>
      <c r="O2416" s="3">
        <f>Table1[[#This Row],[sales]]-Table1[[#This Row],[profit]]</f>
        <v>2229.79</v>
      </c>
      <c r="P2416" s="3">
        <f>Table1[[#This Row],[sales]]*Table1[[#This Row],[quantity]]</f>
        <v>12468.96</v>
      </c>
      <c r="Q2416" s="9">
        <f>Table1[[#This Row],[delivery_date]]-Table1[[#This Row],[order_date]]</f>
        <v>4</v>
      </c>
    </row>
    <row r="2417" spans="1:17" x14ac:dyDescent="0.35">
      <c r="A2417" t="s">
        <v>2448</v>
      </c>
      <c r="B2417" t="s">
        <v>41</v>
      </c>
      <c r="C2417" t="s">
        <v>36</v>
      </c>
      <c r="D2417" s="2">
        <v>1168.17</v>
      </c>
      <c r="E2417">
        <v>0.02</v>
      </c>
      <c r="F2417">
        <v>5</v>
      </c>
      <c r="G2417" s="1">
        <v>45172</v>
      </c>
      <c r="H2417" s="1">
        <v>45174</v>
      </c>
      <c r="I2417" t="s">
        <v>31</v>
      </c>
      <c r="J2417" t="s">
        <v>22</v>
      </c>
      <c r="K2417" s="2">
        <v>225.91</v>
      </c>
      <c r="L2417" t="s">
        <v>34</v>
      </c>
      <c r="M2417">
        <f>YEAR(Table1[[#This Row],[order_date]])</f>
        <v>2023</v>
      </c>
      <c r="N2417">
        <f>MONTH(Table1[[#This Row],[order_date]])</f>
        <v>9</v>
      </c>
      <c r="O2417" s="3">
        <f>Table1[[#This Row],[sales]]-Table1[[#This Row],[profit]]</f>
        <v>942.2600000000001</v>
      </c>
      <c r="P2417" s="3">
        <f>Table1[[#This Row],[sales]]*Table1[[#This Row],[quantity]]</f>
        <v>5840.85</v>
      </c>
      <c r="Q2417" s="9">
        <f>Table1[[#This Row],[delivery_date]]-Table1[[#This Row],[order_date]]</f>
        <v>2</v>
      </c>
    </row>
    <row r="2418" spans="1:17" x14ac:dyDescent="0.35">
      <c r="A2418" t="s">
        <v>2449</v>
      </c>
      <c r="B2418" t="s">
        <v>41</v>
      </c>
      <c r="C2418" t="s">
        <v>36</v>
      </c>
      <c r="D2418" s="2">
        <v>3883.78</v>
      </c>
      <c r="E2418">
        <v>0.24</v>
      </c>
      <c r="F2418">
        <v>4</v>
      </c>
      <c r="G2418" s="1">
        <v>45187</v>
      </c>
      <c r="H2418" s="1">
        <v>45192</v>
      </c>
      <c r="I2418" t="s">
        <v>15</v>
      </c>
      <c r="J2418" t="s">
        <v>16</v>
      </c>
      <c r="K2418" s="2">
        <v>1054.78</v>
      </c>
      <c r="L2418" t="s">
        <v>23</v>
      </c>
      <c r="M2418">
        <f>YEAR(Table1[[#This Row],[order_date]])</f>
        <v>2023</v>
      </c>
      <c r="N2418">
        <f>MONTH(Table1[[#This Row],[order_date]])</f>
        <v>9</v>
      </c>
      <c r="O2418" s="3">
        <f>Table1[[#This Row],[sales]]-Table1[[#This Row],[profit]]</f>
        <v>2829</v>
      </c>
      <c r="P2418" s="3">
        <f>Table1[[#This Row],[sales]]*Table1[[#This Row],[quantity]]</f>
        <v>15535.12</v>
      </c>
      <c r="Q2418" s="9">
        <f>Table1[[#This Row],[delivery_date]]-Table1[[#This Row],[order_date]]</f>
        <v>5</v>
      </c>
    </row>
    <row r="2419" spans="1:17" x14ac:dyDescent="0.35">
      <c r="A2419" t="s">
        <v>2450</v>
      </c>
      <c r="B2419" t="s">
        <v>41</v>
      </c>
      <c r="C2419" t="s">
        <v>26</v>
      </c>
      <c r="D2419" s="2">
        <v>1214.93</v>
      </c>
      <c r="E2419">
        <v>0.19</v>
      </c>
      <c r="F2419">
        <v>3</v>
      </c>
      <c r="G2419" s="1">
        <v>45633</v>
      </c>
      <c r="H2419" s="1">
        <v>45639</v>
      </c>
      <c r="I2419" t="s">
        <v>15</v>
      </c>
      <c r="J2419" t="s">
        <v>16</v>
      </c>
      <c r="K2419" s="2">
        <v>138.87</v>
      </c>
      <c r="L2419" t="s">
        <v>39</v>
      </c>
      <c r="M2419">
        <f>YEAR(Table1[[#This Row],[order_date]])</f>
        <v>2024</v>
      </c>
      <c r="N2419">
        <f>MONTH(Table1[[#This Row],[order_date]])</f>
        <v>12</v>
      </c>
      <c r="O2419" s="3">
        <f>Table1[[#This Row],[sales]]-Table1[[#This Row],[profit]]</f>
        <v>1076.06</v>
      </c>
      <c r="P2419" s="3">
        <f>Table1[[#This Row],[sales]]*Table1[[#This Row],[quantity]]</f>
        <v>3644.79</v>
      </c>
      <c r="Q2419" s="9">
        <f>Table1[[#This Row],[delivery_date]]-Table1[[#This Row],[order_date]]</f>
        <v>6</v>
      </c>
    </row>
    <row r="2420" spans="1:17" x14ac:dyDescent="0.35">
      <c r="A2420" t="s">
        <v>2451</v>
      </c>
      <c r="B2420" t="s">
        <v>25</v>
      </c>
      <c r="C2420" t="s">
        <v>14</v>
      </c>
      <c r="D2420" s="2">
        <v>4462.92</v>
      </c>
      <c r="E2420">
        <v>0.42</v>
      </c>
      <c r="F2420">
        <v>2</v>
      </c>
      <c r="G2420" s="1">
        <v>45078</v>
      </c>
      <c r="H2420" s="1">
        <v>45084</v>
      </c>
      <c r="I2420" t="s">
        <v>15</v>
      </c>
      <c r="J2420" t="s">
        <v>16</v>
      </c>
      <c r="K2420" s="2">
        <v>1279.69</v>
      </c>
      <c r="L2420" t="s">
        <v>17</v>
      </c>
      <c r="M2420">
        <f>YEAR(Table1[[#This Row],[order_date]])</f>
        <v>2023</v>
      </c>
      <c r="N2420">
        <f>MONTH(Table1[[#This Row],[order_date]])</f>
        <v>6</v>
      </c>
      <c r="O2420" s="3">
        <f>Table1[[#This Row],[sales]]-Table1[[#This Row],[profit]]</f>
        <v>3183.23</v>
      </c>
      <c r="P2420" s="3">
        <f>Table1[[#This Row],[sales]]*Table1[[#This Row],[quantity]]</f>
        <v>8925.84</v>
      </c>
      <c r="Q2420" s="9">
        <f>Table1[[#This Row],[delivery_date]]-Table1[[#This Row],[order_date]]</f>
        <v>6</v>
      </c>
    </row>
    <row r="2421" spans="1:17" x14ac:dyDescent="0.35">
      <c r="A2421" t="s">
        <v>2452</v>
      </c>
      <c r="B2421" t="s">
        <v>19</v>
      </c>
      <c r="C2421" t="s">
        <v>14</v>
      </c>
      <c r="D2421" s="2">
        <v>4321.62</v>
      </c>
      <c r="E2421">
        <v>0.34</v>
      </c>
      <c r="F2421">
        <v>5</v>
      </c>
      <c r="G2421" s="1">
        <v>45300</v>
      </c>
      <c r="H2421" s="1">
        <v>45302</v>
      </c>
      <c r="I2421" t="s">
        <v>31</v>
      </c>
      <c r="J2421" t="s">
        <v>16</v>
      </c>
      <c r="K2421" s="2">
        <v>450.37</v>
      </c>
      <c r="L2421" t="s">
        <v>28</v>
      </c>
      <c r="M2421">
        <f>YEAR(Table1[[#This Row],[order_date]])</f>
        <v>2024</v>
      </c>
      <c r="N2421">
        <f>MONTH(Table1[[#This Row],[order_date]])</f>
        <v>1</v>
      </c>
      <c r="O2421" s="3">
        <f>Table1[[#This Row],[sales]]-Table1[[#This Row],[profit]]</f>
        <v>3871.25</v>
      </c>
      <c r="P2421" s="3">
        <f>Table1[[#This Row],[sales]]*Table1[[#This Row],[quantity]]</f>
        <v>21608.1</v>
      </c>
      <c r="Q2421" s="9">
        <f>Table1[[#This Row],[delivery_date]]-Table1[[#This Row],[order_date]]</f>
        <v>2</v>
      </c>
    </row>
    <row r="2422" spans="1:17" x14ac:dyDescent="0.35">
      <c r="A2422" t="s">
        <v>2453</v>
      </c>
      <c r="B2422" t="s">
        <v>25</v>
      </c>
      <c r="C2422" t="s">
        <v>33</v>
      </c>
      <c r="D2422" s="2">
        <v>1875.73</v>
      </c>
      <c r="E2422">
        <v>7.0000000000000007E-2</v>
      </c>
      <c r="F2422">
        <v>2</v>
      </c>
      <c r="G2422" s="1">
        <v>45272</v>
      </c>
      <c r="H2422" s="1">
        <v>45275</v>
      </c>
      <c r="I2422" t="s">
        <v>31</v>
      </c>
      <c r="J2422" t="s">
        <v>16</v>
      </c>
      <c r="K2422" s="2">
        <v>537.25</v>
      </c>
      <c r="L2422" t="s">
        <v>39</v>
      </c>
      <c r="M2422">
        <f>YEAR(Table1[[#This Row],[order_date]])</f>
        <v>2023</v>
      </c>
      <c r="N2422">
        <f>MONTH(Table1[[#This Row],[order_date]])</f>
        <v>12</v>
      </c>
      <c r="O2422" s="3">
        <f>Table1[[#This Row],[sales]]-Table1[[#This Row],[profit]]</f>
        <v>1338.48</v>
      </c>
      <c r="P2422" s="3">
        <f>Table1[[#This Row],[sales]]*Table1[[#This Row],[quantity]]</f>
        <v>3751.46</v>
      </c>
      <c r="Q2422" s="9">
        <f>Table1[[#This Row],[delivery_date]]-Table1[[#This Row],[order_date]]</f>
        <v>3</v>
      </c>
    </row>
    <row r="2423" spans="1:17" x14ac:dyDescent="0.35">
      <c r="A2423" t="s">
        <v>2454</v>
      </c>
      <c r="B2423" t="s">
        <v>13</v>
      </c>
      <c r="C2423" t="s">
        <v>20</v>
      </c>
      <c r="D2423" s="2">
        <v>1990.52</v>
      </c>
      <c r="E2423">
        <v>0.49</v>
      </c>
      <c r="F2423">
        <v>2</v>
      </c>
      <c r="G2423" s="1">
        <v>45597</v>
      </c>
      <c r="H2423" s="1">
        <v>45601</v>
      </c>
      <c r="I2423" t="s">
        <v>15</v>
      </c>
      <c r="J2423" t="s">
        <v>22</v>
      </c>
      <c r="K2423" s="2">
        <v>535.28</v>
      </c>
      <c r="L2423" t="s">
        <v>28</v>
      </c>
      <c r="M2423">
        <f>YEAR(Table1[[#This Row],[order_date]])</f>
        <v>2024</v>
      </c>
      <c r="N2423">
        <f>MONTH(Table1[[#This Row],[order_date]])</f>
        <v>11</v>
      </c>
      <c r="O2423" s="3">
        <f>Table1[[#This Row],[sales]]-Table1[[#This Row],[profit]]</f>
        <v>1455.24</v>
      </c>
      <c r="P2423" s="3">
        <f>Table1[[#This Row],[sales]]*Table1[[#This Row],[quantity]]</f>
        <v>3981.04</v>
      </c>
      <c r="Q2423" s="9">
        <f>Table1[[#This Row],[delivery_date]]-Table1[[#This Row],[order_date]]</f>
        <v>4</v>
      </c>
    </row>
    <row r="2424" spans="1:17" x14ac:dyDescent="0.35">
      <c r="A2424" t="s">
        <v>2455</v>
      </c>
      <c r="B2424" t="s">
        <v>25</v>
      </c>
      <c r="C2424" t="s">
        <v>33</v>
      </c>
      <c r="D2424" s="2">
        <v>3537.37</v>
      </c>
      <c r="E2424">
        <v>0.39</v>
      </c>
      <c r="F2424">
        <v>2</v>
      </c>
      <c r="G2424" s="1">
        <v>45421</v>
      </c>
      <c r="H2424" s="1">
        <v>45423</v>
      </c>
      <c r="I2424" t="s">
        <v>21</v>
      </c>
      <c r="J2424" t="s">
        <v>27</v>
      </c>
      <c r="K2424" s="2">
        <v>355.6</v>
      </c>
      <c r="L2424" t="s">
        <v>34</v>
      </c>
      <c r="M2424">
        <f>YEAR(Table1[[#This Row],[order_date]])</f>
        <v>2024</v>
      </c>
      <c r="N2424">
        <f>MONTH(Table1[[#This Row],[order_date]])</f>
        <v>5</v>
      </c>
      <c r="O2424" s="3">
        <f>Table1[[#This Row],[sales]]-Table1[[#This Row],[profit]]</f>
        <v>3181.77</v>
      </c>
      <c r="P2424" s="3">
        <f>Table1[[#This Row],[sales]]*Table1[[#This Row],[quantity]]</f>
        <v>7074.74</v>
      </c>
      <c r="Q2424" s="9">
        <f>Table1[[#This Row],[delivery_date]]-Table1[[#This Row],[order_date]]</f>
        <v>2</v>
      </c>
    </row>
    <row r="2425" spans="1:17" x14ac:dyDescent="0.35">
      <c r="A2425" t="s">
        <v>2456</v>
      </c>
      <c r="B2425" t="s">
        <v>25</v>
      </c>
      <c r="C2425" t="s">
        <v>36</v>
      </c>
      <c r="D2425" s="2">
        <v>542.83000000000004</v>
      </c>
      <c r="E2425">
        <v>0.36</v>
      </c>
      <c r="F2425">
        <v>2</v>
      </c>
      <c r="G2425" s="1">
        <v>45044</v>
      </c>
      <c r="H2425" s="1">
        <v>45049</v>
      </c>
      <c r="I2425" t="s">
        <v>21</v>
      </c>
      <c r="J2425" t="s">
        <v>16</v>
      </c>
      <c r="K2425" s="2">
        <v>116.27</v>
      </c>
      <c r="L2425" t="s">
        <v>34</v>
      </c>
      <c r="M2425">
        <f>YEAR(Table1[[#This Row],[order_date]])</f>
        <v>2023</v>
      </c>
      <c r="N2425">
        <f>MONTH(Table1[[#This Row],[order_date]])</f>
        <v>4</v>
      </c>
      <c r="O2425" s="3">
        <f>Table1[[#This Row],[sales]]-Table1[[#This Row],[profit]]</f>
        <v>426.56000000000006</v>
      </c>
      <c r="P2425" s="3">
        <f>Table1[[#This Row],[sales]]*Table1[[#This Row],[quantity]]</f>
        <v>1085.6600000000001</v>
      </c>
      <c r="Q2425" s="9">
        <f>Table1[[#This Row],[delivery_date]]-Table1[[#This Row],[order_date]]</f>
        <v>5</v>
      </c>
    </row>
    <row r="2426" spans="1:17" x14ac:dyDescent="0.35">
      <c r="A2426" t="s">
        <v>2457</v>
      </c>
      <c r="B2426" t="s">
        <v>13</v>
      </c>
      <c r="C2426" t="s">
        <v>20</v>
      </c>
      <c r="D2426" s="2">
        <v>496.51</v>
      </c>
      <c r="E2426">
        <v>0.11</v>
      </c>
      <c r="F2426">
        <v>8</v>
      </c>
      <c r="G2426" s="1">
        <v>45554</v>
      </c>
      <c r="H2426" s="1">
        <v>45555</v>
      </c>
      <c r="I2426" t="s">
        <v>21</v>
      </c>
      <c r="J2426" t="s">
        <v>27</v>
      </c>
      <c r="K2426" s="2">
        <v>70.650000000000006</v>
      </c>
      <c r="L2426" t="s">
        <v>39</v>
      </c>
      <c r="M2426">
        <f>YEAR(Table1[[#This Row],[order_date]])</f>
        <v>2024</v>
      </c>
      <c r="N2426">
        <f>MONTH(Table1[[#This Row],[order_date]])</f>
        <v>9</v>
      </c>
      <c r="O2426" s="3">
        <f>Table1[[#This Row],[sales]]-Table1[[#This Row],[profit]]</f>
        <v>425.86</v>
      </c>
      <c r="P2426" s="3">
        <f>Table1[[#This Row],[sales]]*Table1[[#This Row],[quantity]]</f>
        <v>3972.08</v>
      </c>
      <c r="Q2426" s="9">
        <f>Table1[[#This Row],[delivery_date]]-Table1[[#This Row],[order_date]]</f>
        <v>1</v>
      </c>
    </row>
    <row r="2427" spans="1:17" x14ac:dyDescent="0.35">
      <c r="A2427" t="s">
        <v>2458</v>
      </c>
      <c r="B2427" t="s">
        <v>13</v>
      </c>
      <c r="C2427" t="s">
        <v>33</v>
      </c>
      <c r="D2427" s="2">
        <v>767.99</v>
      </c>
      <c r="E2427">
        <v>0.45</v>
      </c>
      <c r="F2427">
        <v>7</v>
      </c>
      <c r="G2427" s="1">
        <v>45633</v>
      </c>
      <c r="H2427" s="1">
        <v>45637</v>
      </c>
      <c r="I2427" t="s">
        <v>15</v>
      </c>
      <c r="J2427" t="s">
        <v>22</v>
      </c>
      <c r="K2427" s="2">
        <v>115.5</v>
      </c>
      <c r="L2427" t="s">
        <v>48</v>
      </c>
      <c r="M2427">
        <f>YEAR(Table1[[#This Row],[order_date]])</f>
        <v>2024</v>
      </c>
      <c r="N2427">
        <f>MONTH(Table1[[#This Row],[order_date]])</f>
        <v>12</v>
      </c>
      <c r="O2427" s="3">
        <f>Table1[[#This Row],[sales]]-Table1[[#This Row],[profit]]</f>
        <v>652.49</v>
      </c>
      <c r="P2427" s="3">
        <f>Table1[[#This Row],[sales]]*Table1[[#This Row],[quantity]]</f>
        <v>5375.93</v>
      </c>
      <c r="Q2427" s="9">
        <f>Table1[[#This Row],[delivery_date]]-Table1[[#This Row],[order_date]]</f>
        <v>4</v>
      </c>
    </row>
    <row r="2428" spans="1:17" x14ac:dyDescent="0.35">
      <c r="A2428" t="s">
        <v>2459</v>
      </c>
      <c r="B2428" t="s">
        <v>13</v>
      </c>
      <c r="C2428" t="s">
        <v>26</v>
      </c>
      <c r="D2428" s="2">
        <v>2856.13</v>
      </c>
      <c r="E2428">
        <v>0.24</v>
      </c>
      <c r="F2428">
        <v>9</v>
      </c>
      <c r="G2428" s="1">
        <v>45300</v>
      </c>
      <c r="H2428" s="1">
        <v>45302</v>
      </c>
      <c r="I2428" t="s">
        <v>31</v>
      </c>
      <c r="J2428" t="s">
        <v>16</v>
      </c>
      <c r="K2428" s="2">
        <v>171.02</v>
      </c>
      <c r="L2428" t="s">
        <v>28</v>
      </c>
      <c r="M2428">
        <f>YEAR(Table1[[#This Row],[order_date]])</f>
        <v>2024</v>
      </c>
      <c r="N2428">
        <f>MONTH(Table1[[#This Row],[order_date]])</f>
        <v>1</v>
      </c>
      <c r="O2428" s="3">
        <f>Table1[[#This Row],[sales]]-Table1[[#This Row],[profit]]</f>
        <v>2685.11</v>
      </c>
      <c r="P2428" s="3">
        <f>Table1[[#This Row],[sales]]*Table1[[#This Row],[quantity]]</f>
        <v>25705.170000000002</v>
      </c>
      <c r="Q2428" s="9">
        <f>Table1[[#This Row],[delivery_date]]-Table1[[#This Row],[order_date]]</f>
        <v>2</v>
      </c>
    </row>
    <row r="2429" spans="1:17" x14ac:dyDescent="0.35">
      <c r="A2429" t="s">
        <v>2460</v>
      </c>
      <c r="B2429" t="s">
        <v>25</v>
      </c>
      <c r="C2429" t="s">
        <v>36</v>
      </c>
      <c r="D2429" s="2">
        <v>830.11</v>
      </c>
      <c r="E2429">
        <v>0.15</v>
      </c>
      <c r="F2429">
        <v>3</v>
      </c>
      <c r="G2429" s="1">
        <v>45055</v>
      </c>
      <c r="H2429" s="1">
        <v>45058</v>
      </c>
      <c r="I2429" t="s">
        <v>15</v>
      </c>
      <c r="J2429" t="s">
        <v>27</v>
      </c>
      <c r="K2429" s="2">
        <v>213.42</v>
      </c>
      <c r="L2429" t="s">
        <v>48</v>
      </c>
      <c r="M2429">
        <f>YEAR(Table1[[#This Row],[order_date]])</f>
        <v>2023</v>
      </c>
      <c r="N2429">
        <f>MONTH(Table1[[#This Row],[order_date]])</f>
        <v>5</v>
      </c>
      <c r="O2429" s="3">
        <f>Table1[[#This Row],[sales]]-Table1[[#This Row],[profit]]</f>
        <v>616.69000000000005</v>
      </c>
      <c r="P2429" s="3">
        <f>Table1[[#This Row],[sales]]*Table1[[#This Row],[quantity]]</f>
        <v>2490.33</v>
      </c>
      <c r="Q2429" s="9">
        <f>Table1[[#This Row],[delivery_date]]-Table1[[#This Row],[order_date]]</f>
        <v>3</v>
      </c>
    </row>
    <row r="2430" spans="1:17" x14ac:dyDescent="0.35">
      <c r="A2430" t="s">
        <v>2461</v>
      </c>
      <c r="B2430" t="s">
        <v>25</v>
      </c>
      <c r="C2430" t="s">
        <v>14</v>
      </c>
      <c r="D2430" s="2">
        <v>1460.32</v>
      </c>
      <c r="E2430">
        <v>0.33</v>
      </c>
      <c r="F2430">
        <v>1</v>
      </c>
      <c r="G2430" s="1">
        <v>45129</v>
      </c>
      <c r="H2430" s="1">
        <v>45136</v>
      </c>
      <c r="I2430" t="s">
        <v>21</v>
      </c>
      <c r="J2430" t="s">
        <v>27</v>
      </c>
      <c r="K2430" s="2">
        <v>167.78</v>
      </c>
      <c r="L2430" t="s">
        <v>39</v>
      </c>
      <c r="M2430">
        <f>YEAR(Table1[[#This Row],[order_date]])</f>
        <v>2023</v>
      </c>
      <c r="N2430">
        <f>MONTH(Table1[[#This Row],[order_date]])</f>
        <v>7</v>
      </c>
      <c r="O2430" s="3">
        <f>Table1[[#This Row],[sales]]-Table1[[#This Row],[profit]]</f>
        <v>1292.54</v>
      </c>
      <c r="P2430" s="3">
        <f>Table1[[#This Row],[sales]]*Table1[[#This Row],[quantity]]</f>
        <v>1460.32</v>
      </c>
      <c r="Q2430" s="9">
        <f>Table1[[#This Row],[delivery_date]]-Table1[[#This Row],[order_date]]</f>
        <v>7</v>
      </c>
    </row>
    <row r="2431" spans="1:17" x14ac:dyDescent="0.35">
      <c r="A2431" t="s">
        <v>2462</v>
      </c>
      <c r="B2431" t="s">
        <v>13</v>
      </c>
      <c r="C2431" t="s">
        <v>33</v>
      </c>
      <c r="D2431" s="2">
        <v>3269.87</v>
      </c>
      <c r="E2431">
        <v>0.11</v>
      </c>
      <c r="F2431">
        <v>6</v>
      </c>
      <c r="G2431" s="1">
        <v>45125</v>
      </c>
      <c r="H2431" s="1">
        <v>45127</v>
      </c>
      <c r="I2431" t="s">
        <v>21</v>
      </c>
      <c r="J2431" t="s">
        <v>16</v>
      </c>
      <c r="K2431" s="2">
        <v>791.94</v>
      </c>
      <c r="L2431" t="s">
        <v>17</v>
      </c>
      <c r="M2431">
        <f>YEAR(Table1[[#This Row],[order_date]])</f>
        <v>2023</v>
      </c>
      <c r="N2431">
        <f>MONTH(Table1[[#This Row],[order_date]])</f>
        <v>7</v>
      </c>
      <c r="O2431" s="3">
        <f>Table1[[#This Row],[sales]]-Table1[[#This Row],[profit]]</f>
        <v>2477.9299999999998</v>
      </c>
      <c r="P2431" s="3">
        <f>Table1[[#This Row],[sales]]*Table1[[#This Row],[quantity]]</f>
        <v>19619.22</v>
      </c>
      <c r="Q2431" s="9">
        <f>Table1[[#This Row],[delivery_date]]-Table1[[#This Row],[order_date]]</f>
        <v>2</v>
      </c>
    </row>
    <row r="2432" spans="1:17" x14ac:dyDescent="0.35">
      <c r="A2432" t="s">
        <v>2463</v>
      </c>
      <c r="B2432" t="s">
        <v>19</v>
      </c>
      <c r="C2432" t="s">
        <v>36</v>
      </c>
      <c r="D2432" s="2">
        <v>176.56</v>
      </c>
      <c r="E2432">
        <v>0.45</v>
      </c>
      <c r="F2432">
        <v>9</v>
      </c>
      <c r="G2432" s="1">
        <v>45003</v>
      </c>
      <c r="H2432" s="1">
        <v>45010</v>
      </c>
      <c r="I2432" t="s">
        <v>21</v>
      </c>
      <c r="J2432" t="s">
        <v>22</v>
      </c>
      <c r="K2432" s="2">
        <v>34.83</v>
      </c>
      <c r="L2432" t="s">
        <v>17</v>
      </c>
      <c r="M2432">
        <f>YEAR(Table1[[#This Row],[order_date]])</f>
        <v>2023</v>
      </c>
      <c r="N2432">
        <f>MONTH(Table1[[#This Row],[order_date]])</f>
        <v>3</v>
      </c>
      <c r="O2432" s="3">
        <f>Table1[[#This Row],[sales]]-Table1[[#This Row],[profit]]</f>
        <v>141.73000000000002</v>
      </c>
      <c r="P2432" s="3">
        <f>Table1[[#This Row],[sales]]*Table1[[#This Row],[quantity]]</f>
        <v>1589.04</v>
      </c>
      <c r="Q2432" s="9">
        <f>Table1[[#This Row],[delivery_date]]-Table1[[#This Row],[order_date]]</f>
        <v>7</v>
      </c>
    </row>
    <row r="2433" spans="1:17" x14ac:dyDescent="0.35">
      <c r="A2433" t="s">
        <v>2464</v>
      </c>
      <c r="B2433" t="s">
        <v>19</v>
      </c>
      <c r="C2433" t="s">
        <v>36</v>
      </c>
      <c r="D2433" s="2">
        <v>983.16</v>
      </c>
      <c r="E2433">
        <v>0.43</v>
      </c>
      <c r="F2433">
        <v>1</v>
      </c>
      <c r="G2433" s="1">
        <v>45373</v>
      </c>
      <c r="H2433" s="1">
        <v>45379</v>
      </c>
      <c r="I2433" t="s">
        <v>31</v>
      </c>
      <c r="J2433" t="s">
        <v>16</v>
      </c>
      <c r="K2433" s="2">
        <v>287.77</v>
      </c>
      <c r="L2433" t="s">
        <v>28</v>
      </c>
      <c r="M2433">
        <f>YEAR(Table1[[#This Row],[order_date]])</f>
        <v>2024</v>
      </c>
      <c r="N2433">
        <f>MONTH(Table1[[#This Row],[order_date]])</f>
        <v>3</v>
      </c>
      <c r="O2433" s="3">
        <f>Table1[[#This Row],[sales]]-Table1[[#This Row],[profit]]</f>
        <v>695.39</v>
      </c>
      <c r="P2433" s="3">
        <f>Table1[[#This Row],[sales]]*Table1[[#This Row],[quantity]]</f>
        <v>983.16</v>
      </c>
      <c r="Q2433" s="9">
        <f>Table1[[#This Row],[delivery_date]]-Table1[[#This Row],[order_date]]</f>
        <v>6</v>
      </c>
    </row>
    <row r="2434" spans="1:17" x14ac:dyDescent="0.35">
      <c r="A2434" t="s">
        <v>2465</v>
      </c>
      <c r="B2434" t="s">
        <v>41</v>
      </c>
      <c r="C2434" t="s">
        <v>14</v>
      </c>
      <c r="D2434" s="2">
        <v>4656.66</v>
      </c>
      <c r="E2434">
        <v>0.23</v>
      </c>
      <c r="F2434">
        <v>1</v>
      </c>
      <c r="G2434" s="1">
        <v>45352</v>
      </c>
      <c r="H2434" s="1">
        <v>45357</v>
      </c>
      <c r="I2434" t="s">
        <v>31</v>
      </c>
      <c r="J2434" t="s">
        <v>22</v>
      </c>
      <c r="K2434" s="2">
        <v>466.59</v>
      </c>
      <c r="L2434" t="s">
        <v>28</v>
      </c>
      <c r="M2434">
        <f>YEAR(Table1[[#This Row],[order_date]])</f>
        <v>2024</v>
      </c>
      <c r="N2434">
        <f>MONTH(Table1[[#This Row],[order_date]])</f>
        <v>3</v>
      </c>
      <c r="O2434" s="3">
        <f>Table1[[#This Row],[sales]]-Table1[[#This Row],[profit]]</f>
        <v>4190.07</v>
      </c>
      <c r="P2434" s="3">
        <f>Table1[[#This Row],[sales]]*Table1[[#This Row],[quantity]]</f>
        <v>4656.66</v>
      </c>
      <c r="Q2434" s="9">
        <f>Table1[[#This Row],[delivery_date]]-Table1[[#This Row],[order_date]]</f>
        <v>5</v>
      </c>
    </row>
    <row r="2435" spans="1:17" x14ac:dyDescent="0.35">
      <c r="A2435" t="s">
        <v>2466</v>
      </c>
      <c r="B2435" t="s">
        <v>13</v>
      </c>
      <c r="C2435" t="s">
        <v>14</v>
      </c>
      <c r="D2435" s="2">
        <v>3351.53</v>
      </c>
      <c r="E2435">
        <v>0.1</v>
      </c>
      <c r="F2435">
        <v>4</v>
      </c>
      <c r="G2435" s="1">
        <v>45597</v>
      </c>
      <c r="H2435" s="1">
        <v>45600</v>
      </c>
      <c r="I2435" t="s">
        <v>15</v>
      </c>
      <c r="J2435" t="s">
        <v>22</v>
      </c>
      <c r="K2435" s="2">
        <v>436.12</v>
      </c>
      <c r="L2435" t="s">
        <v>17</v>
      </c>
      <c r="M2435">
        <f>YEAR(Table1[[#This Row],[order_date]])</f>
        <v>2024</v>
      </c>
      <c r="N2435">
        <f>MONTH(Table1[[#This Row],[order_date]])</f>
        <v>11</v>
      </c>
      <c r="O2435" s="3">
        <f>Table1[[#This Row],[sales]]-Table1[[#This Row],[profit]]</f>
        <v>2915.4100000000003</v>
      </c>
      <c r="P2435" s="3">
        <f>Table1[[#This Row],[sales]]*Table1[[#This Row],[quantity]]</f>
        <v>13406.12</v>
      </c>
      <c r="Q2435" s="9">
        <f>Table1[[#This Row],[delivery_date]]-Table1[[#This Row],[order_date]]</f>
        <v>3</v>
      </c>
    </row>
    <row r="2436" spans="1:17" x14ac:dyDescent="0.35">
      <c r="A2436" t="s">
        <v>2467</v>
      </c>
      <c r="B2436" t="s">
        <v>41</v>
      </c>
      <c r="C2436" t="s">
        <v>14</v>
      </c>
      <c r="D2436" s="2">
        <v>1597.2</v>
      </c>
      <c r="E2436">
        <v>0.25</v>
      </c>
      <c r="F2436">
        <v>1</v>
      </c>
      <c r="G2436" s="1">
        <v>45434</v>
      </c>
      <c r="H2436" s="1">
        <v>45440</v>
      </c>
      <c r="I2436" t="s">
        <v>31</v>
      </c>
      <c r="J2436" t="s">
        <v>22</v>
      </c>
      <c r="K2436" s="2">
        <v>146.33000000000001</v>
      </c>
      <c r="L2436" t="s">
        <v>34</v>
      </c>
      <c r="M2436">
        <f>YEAR(Table1[[#This Row],[order_date]])</f>
        <v>2024</v>
      </c>
      <c r="N2436">
        <f>MONTH(Table1[[#This Row],[order_date]])</f>
        <v>5</v>
      </c>
      <c r="O2436" s="3">
        <f>Table1[[#This Row],[sales]]-Table1[[#This Row],[profit]]</f>
        <v>1450.8700000000001</v>
      </c>
      <c r="P2436" s="3">
        <f>Table1[[#This Row],[sales]]*Table1[[#This Row],[quantity]]</f>
        <v>1597.2</v>
      </c>
      <c r="Q2436" s="9">
        <f>Table1[[#This Row],[delivery_date]]-Table1[[#This Row],[order_date]]</f>
        <v>6</v>
      </c>
    </row>
    <row r="2437" spans="1:17" x14ac:dyDescent="0.35">
      <c r="A2437" t="s">
        <v>2468</v>
      </c>
      <c r="B2437" t="s">
        <v>19</v>
      </c>
      <c r="C2437" t="s">
        <v>33</v>
      </c>
      <c r="D2437" s="2">
        <v>321.99</v>
      </c>
      <c r="E2437">
        <v>7.0000000000000007E-2</v>
      </c>
      <c r="F2437">
        <v>9</v>
      </c>
      <c r="G2437" s="1">
        <v>44978</v>
      </c>
      <c r="H2437" s="1">
        <v>44985</v>
      </c>
      <c r="I2437" t="s">
        <v>31</v>
      </c>
      <c r="J2437" t="s">
        <v>27</v>
      </c>
      <c r="K2437" s="2">
        <v>83.1</v>
      </c>
      <c r="L2437" t="s">
        <v>23</v>
      </c>
      <c r="M2437">
        <f>YEAR(Table1[[#This Row],[order_date]])</f>
        <v>2023</v>
      </c>
      <c r="N2437">
        <f>MONTH(Table1[[#This Row],[order_date]])</f>
        <v>2</v>
      </c>
      <c r="O2437" s="3">
        <f>Table1[[#This Row],[sales]]-Table1[[#This Row],[profit]]</f>
        <v>238.89000000000001</v>
      </c>
      <c r="P2437" s="3">
        <f>Table1[[#This Row],[sales]]*Table1[[#This Row],[quantity]]</f>
        <v>2897.91</v>
      </c>
      <c r="Q2437" s="9">
        <f>Table1[[#This Row],[delivery_date]]-Table1[[#This Row],[order_date]]</f>
        <v>7</v>
      </c>
    </row>
    <row r="2438" spans="1:17" x14ac:dyDescent="0.35">
      <c r="A2438" t="s">
        <v>2469</v>
      </c>
      <c r="B2438" t="s">
        <v>41</v>
      </c>
      <c r="C2438" t="s">
        <v>14</v>
      </c>
      <c r="D2438" s="2">
        <v>2971.64</v>
      </c>
      <c r="E2438">
        <v>0.13</v>
      </c>
      <c r="F2438">
        <v>6</v>
      </c>
      <c r="G2438" s="1">
        <v>45104</v>
      </c>
      <c r="H2438" s="1">
        <v>45107</v>
      </c>
      <c r="I2438" t="s">
        <v>21</v>
      </c>
      <c r="J2438" t="s">
        <v>16</v>
      </c>
      <c r="K2438" s="2">
        <v>393.99</v>
      </c>
      <c r="L2438" t="s">
        <v>28</v>
      </c>
      <c r="M2438">
        <f>YEAR(Table1[[#This Row],[order_date]])</f>
        <v>2023</v>
      </c>
      <c r="N2438">
        <f>MONTH(Table1[[#This Row],[order_date]])</f>
        <v>6</v>
      </c>
      <c r="O2438" s="3">
        <f>Table1[[#This Row],[sales]]-Table1[[#This Row],[profit]]</f>
        <v>2577.6499999999996</v>
      </c>
      <c r="P2438" s="3">
        <f>Table1[[#This Row],[sales]]*Table1[[#This Row],[quantity]]</f>
        <v>17829.84</v>
      </c>
      <c r="Q2438" s="9">
        <f>Table1[[#This Row],[delivery_date]]-Table1[[#This Row],[order_date]]</f>
        <v>3</v>
      </c>
    </row>
    <row r="2439" spans="1:17" x14ac:dyDescent="0.35">
      <c r="A2439" t="s">
        <v>2470</v>
      </c>
      <c r="B2439" t="s">
        <v>13</v>
      </c>
      <c r="C2439" t="s">
        <v>26</v>
      </c>
      <c r="D2439" s="2">
        <v>1192.04</v>
      </c>
      <c r="E2439">
        <v>0.24</v>
      </c>
      <c r="F2439">
        <v>5</v>
      </c>
      <c r="G2439" s="1">
        <v>45375</v>
      </c>
      <c r="H2439" s="1">
        <v>45382</v>
      </c>
      <c r="I2439" t="s">
        <v>15</v>
      </c>
      <c r="J2439" t="s">
        <v>27</v>
      </c>
      <c r="K2439" s="2">
        <v>117.75</v>
      </c>
      <c r="L2439" t="s">
        <v>39</v>
      </c>
      <c r="M2439">
        <f>YEAR(Table1[[#This Row],[order_date]])</f>
        <v>2024</v>
      </c>
      <c r="N2439">
        <f>MONTH(Table1[[#This Row],[order_date]])</f>
        <v>3</v>
      </c>
      <c r="O2439" s="3">
        <f>Table1[[#This Row],[sales]]-Table1[[#This Row],[profit]]</f>
        <v>1074.29</v>
      </c>
      <c r="P2439" s="3">
        <f>Table1[[#This Row],[sales]]*Table1[[#This Row],[quantity]]</f>
        <v>5960.2</v>
      </c>
      <c r="Q2439" s="9">
        <f>Table1[[#This Row],[delivery_date]]-Table1[[#This Row],[order_date]]</f>
        <v>7</v>
      </c>
    </row>
    <row r="2440" spans="1:17" x14ac:dyDescent="0.35">
      <c r="A2440" t="s">
        <v>2471</v>
      </c>
      <c r="B2440" t="s">
        <v>13</v>
      </c>
      <c r="C2440" t="s">
        <v>36</v>
      </c>
      <c r="D2440" s="2">
        <v>4804.8599999999997</v>
      </c>
      <c r="E2440">
        <v>0.01</v>
      </c>
      <c r="F2440">
        <v>5</v>
      </c>
      <c r="G2440" s="1">
        <v>45039</v>
      </c>
      <c r="H2440" s="1">
        <v>45043</v>
      </c>
      <c r="I2440" t="s">
        <v>21</v>
      </c>
      <c r="J2440" t="s">
        <v>22</v>
      </c>
      <c r="K2440" s="2">
        <v>951.36</v>
      </c>
      <c r="L2440" t="s">
        <v>28</v>
      </c>
      <c r="M2440">
        <f>YEAR(Table1[[#This Row],[order_date]])</f>
        <v>2023</v>
      </c>
      <c r="N2440">
        <f>MONTH(Table1[[#This Row],[order_date]])</f>
        <v>4</v>
      </c>
      <c r="O2440" s="3">
        <f>Table1[[#This Row],[sales]]-Table1[[#This Row],[profit]]</f>
        <v>3853.4999999999995</v>
      </c>
      <c r="P2440" s="3">
        <f>Table1[[#This Row],[sales]]*Table1[[#This Row],[quantity]]</f>
        <v>24024.3</v>
      </c>
      <c r="Q2440" s="9">
        <f>Table1[[#This Row],[delivery_date]]-Table1[[#This Row],[order_date]]</f>
        <v>4</v>
      </c>
    </row>
    <row r="2441" spans="1:17" x14ac:dyDescent="0.35">
      <c r="A2441" t="s">
        <v>2472</v>
      </c>
      <c r="B2441" t="s">
        <v>13</v>
      </c>
      <c r="C2441" t="s">
        <v>14</v>
      </c>
      <c r="D2441" s="2">
        <v>3466.11</v>
      </c>
      <c r="E2441">
        <v>0.38</v>
      </c>
      <c r="F2441">
        <v>2</v>
      </c>
      <c r="G2441" s="1">
        <v>45162</v>
      </c>
      <c r="H2441" s="1">
        <v>45167</v>
      </c>
      <c r="I2441" t="s">
        <v>31</v>
      </c>
      <c r="J2441" t="s">
        <v>27</v>
      </c>
      <c r="K2441" s="2">
        <v>500.49</v>
      </c>
      <c r="L2441" t="s">
        <v>39</v>
      </c>
      <c r="M2441">
        <f>YEAR(Table1[[#This Row],[order_date]])</f>
        <v>2023</v>
      </c>
      <c r="N2441">
        <f>MONTH(Table1[[#This Row],[order_date]])</f>
        <v>8</v>
      </c>
      <c r="O2441" s="3">
        <f>Table1[[#This Row],[sales]]-Table1[[#This Row],[profit]]</f>
        <v>2965.62</v>
      </c>
      <c r="P2441" s="3">
        <f>Table1[[#This Row],[sales]]*Table1[[#This Row],[quantity]]</f>
        <v>6932.22</v>
      </c>
      <c r="Q2441" s="9">
        <f>Table1[[#This Row],[delivery_date]]-Table1[[#This Row],[order_date]]</f>
        <v>5</v>
      </c>
    </row>
    <row r="2442" spans="1:17" x14ac:dyDescent="0.35">
      <c r="A2442" t="s">
        <v>2473</v>
      </c>
      <c r="B2442" t="s">
        <v>25</v>
      </c>
      <c r="C2442" t="s">
        <v>36</v>
      </c>
      <c r="D2442" s="2">
        <v>4873.21</v>
      </c>
      <c r="E2442">
        <v>0.1</v>
      </c>
      <c r="F2442">
        <v>3</v>
      </c>
      <c r="G2442" s="1">
        <v>45092</v>
      </c>
      <c r="H2442" s="1">
        <v>45097</v>
      </c>
      <c r="I2442" t="s">
        <v>15</v>
      </c>
      <c r="J2442" t="s">
        <v>27</v>
      </c>
      <c r="K2442" s="2">
        <v>1233.2</v>
      </c>
      <c r="L2442" t="s">
        <v>17</v>
      </c>
      <c r="M2442">
        <f>YEAR(Table1[[#This Row],[order_date]])</f>
        <v>2023</v>
      </c>
      <c r="N2442">
        <f>MONTH(Table1[[#This Row],[order_date]])</f>
        <v>6</v>
      </c>
      <c r="O2442" s="3">
        <f>Table1[[#This Row],[sales]]-Table1[[#This Row],[profit]]</f>
        <v>3640.01</v>
      </c>
      <c r="P2442" s="3">
        <f>Table1[[#This Row],[sales]]*Table1[[#This Row],[quantity]]</f>
        <v>14619.630000000001</v>
      </c>
      <c r="Q2442" s="9">
        <f>Table1[[#This Row],[delivery_date]]-Table1[[#This Row],[order_date]]</f>
        <v>5</v>
      </c>
    </row>
    <row r="2443" spans="1:17" x14ac:dyDescent="0.35">
      <c r="A2443" t="s">
        <v>2474</v>
      </c>
      <c r="B2443" t="s">
        <v>41</v>
      </c>
      <c r="C2443" t="s">
        <v>20</v>
      </c>
      <c r="D2443" s="2">
        <v>4259.6000000000004</v>
      </c>
      <c r="E2443">
        <v>0.43</v>
      </c>
      <c r="F2443">
        <v>7</v>
      </c>
      <c r="G2443" s="1">
        <v>45477</v>
      </c>
      <c r="H2443" s="1">
        <v>45480</v>
      </c>
      <c r="I2443" t="s">
        <v>31</v>
      </c>
      <c r="J2443" t="s">
        <v>22</v>
      </c>
      <c r="K2443" s="2">
        <v>1026.28</v>
      </c>
      <c r="L2443" t="s">
        <v>28</v>
      </c>
      <c r="M2443">
        <f>YEAR(Table1[[#This Row],[order_date]])</f>
        <v>2024</v>
      </c>
      <c r="N2443">
        <f>MONTH(Table1[[#This Row],[order_date]])</f>
        <v>7</v>
      </c>
      <c r="O2443" s="3">
        <f>Table1[[#This Row],[sales]]-Table1[[#This Row],[profit]]</f>
        <v>3233.3200000000006</v>
      </c>
      <c r="P2443" s="3">
        <f>Table1[[#This Row],[sales]]*Table1[[#This Row],[quantity]]</f>
        <v>29817.200000000004</v>
      </c>
      <c r="Q2443" s="9">
        <f>Table1[[#This Row],[delivery_date]]-Table1[[#This Row],[order_date]]</f>
        <v>3</v>
      </c>
    </row>
    <row r="2444" spans="1:17" x14ac:dyDescent="0.35">
      <c r="A2444" t="s">
        <v>2475</v>
      </c>
      <c r="B2444" t="s">
        <v>19</v>
      </c>
      <c r="C2444" t="s">
        <v>20</v>
      </c>
      <c r="D2444" s="2">
        <v>2466.83</v>
      </c>
      <c r="E2444">
        <v>0.01</v>
      </c>
      <c r="F2444">
        <v>4</v>
      </c>
      <c r="G2444" s="1">
        <v>45224</v>
      </c>
      <c r="H2444" s="1">
        <v>45225</v>
      </c>
      <c r="I2444" t="s">
        <v>31</v>
      </c>
      <c r="J2444" t="s">
        <v>22</v>
      </c>
      <c r="K2444" s="2">
        <v>197.3</v>
      </c>
      <c r="L2444" t="s">
        <v>34</v>
      </c>
      <c r="M2444">
        <f>YEAR(Table1[[#This Row],[order_date]])</f>
        <v>2023</v>
      </c>
      <c r="N2444">
        <f>MONTH(Table1[[#This Row],[order_date]])</f>
        <v>10</v>
      </c>
      <c r="O2444" s="3">
        <f>Table1[[#This Row],[sales]]-Table1[[#This Row],[profit]]</f>
        <v>2269.5299999999997</v>
      </c>
      <c r="P2444" s="3">
        <f>Table1[[#This Row],[sales]]*Table1[[#This Row],[quantity]]</f>
        <v>9867.32</v>
      </c>
      <c r="Q2444" s="9">
        <f>Table1[[#This Row],[delivery_date]]-Table1[[#This Row],[order_date]]</f>
        <v>1</v>
      </c>
    </row>
    <row r="2445" spans="1:17" x14ac:dyDescent="0.35">
      <c r="A2445" t="s">
        <v>2476</v>
      </c>
      <c r="B2445" t="s">
        <v>19</v>
      </c>
      <c r="C2445" t="s">
        <v>14</v>
      </c>
      <c r="D2445" s="2">
        <v>3380.86</v>
      </c>
      <c r="E2445">
        <v>0.27</v>
      </c>
      <c r="F2445">
        <v>6</v>
      </c>
      <c r="G2445" s="1">
        <v>45306</v>
      </c>
      <c r="H2445" s="1">
        <v>45307</v>
      </c>
      <c r="I2445" t="s">
        <v>15</v>
      </c>
      <c r="J2445" t="s">
        <v>27</v>
      </c>
      <c r="K2445" s="2">
        <v>892.45</v>
      </c>
      <c r="L2445" t="s">
        <v>39</v>
      </c>
      <c r="M2445">
        <f>YEAR(Table1[[#This Row],[order_date]])</f>
        <v>2024</v>
      </c>
      <c r="N2445">
        <f>MONTH(Table1[[#This Row],[order_date]])</f>
        <v>1</v>
      </c>
      <c r="O2445" s="3">
        <f>Table1[[#This Row],[sales]]-Table1[[#This Row],[profit]]</f>
        <v>2488.41</v>
      </c>
      <c r="P2445" s="3">
        <f>Table1[[#This Row],[sales]]*Table1[[#This Row],[quantity]]</f>
        <v>20285.16</v>
      </c>
      <c r="Q2445" s="9">
        <f>Table1[[#This Row],[delivery_date]]-Table1[[#This Row],[order_date]]</f>
        <v>1</v>
      </c>
    </row>
    <row r="2446" spans="1:17" x14ac:dyDescent="0.35">
      <c r="A2446" t="s">
        <v>2477</v>
      </c>
      <c r="B2446" t="s">
        <v>19</v>
      </c>
      <c r="C2446" t="s">
        <v>36</v>
      </c>
      <c r="D2446" s="2">
        <v>4079.33</v>
      </c>
      <c r="E2446">
        <v>0.39</v>
      </c>
      <c r="F2446">
        <v>8</v>
      </c>
      <c r="G2446" s="1">
        <v>45537</v>
      </c>
      <c r="H2446" s="1">
        <v>45541</v>
      </c>
      <c r="I2446" t="s">
        <v>15</v>
      </c>
      <c r="J2446" t="s">
        <v>22</v>
      </c>
      <c r="K2446" s="2">
        <v>1206.02</v>
      </c>
      <c r="L2446" t="s">
        <v>34</v>
      </c>
      <c r="M2446">
        <f>YEAR(Table1[[#This Row],[order_date]])</f>
        <v>2024</v>
      </c>
      <c r="N2446">
        <f>MONTH(Table1[[#This Row],[order_date]])</f>
        <v>9</v>
      </c>
      <c r="O2446" s="3">
        <f>Table1[[#This Row],[sales]]-Table1[[#This Row],[profit]]</f>
        <v>2873.31</v>
      </c>
      <c r="P2446" s="3">
        <f>Table1[[#This Row],[sales]]*Table1[[#This Row],[quantity]]</f>
        <v>32634.639999999999</v>
      </c>
      <c r="Q2446" s="9">
        <f>Table1[[#This Row],[delivery_date]]-Table1[[#This Row],[order_date]]</f>
        <v>4</v>
      </c>
    </row>
    <row r="2447" spans="1:17" x14ac:dyDescent="0.35">
      <c r="A2447" t="s">
        <v>2478</v>
      </c>
      <c r="B2447" t="s">
        <v>25</v>
      </c>
      <c r="C2447" t="s">
        <v>20</v>
      </c>
      <c r="D2447" s="2">
        <v>2933.07</v>
      </c>
      <c r="E2447">
        <v>0.12</v>
      </c>
      <c r="F2447">
        <v>1</v>
      </c>
      <c r="G2447" s="1">
        <v>45093</v>
      </c>
      <c r="H2447" s="1">
        <v>45097</v>
      </c>
      <c r="I2447" t="s">
        <v>21</v>
      </c>
      <c r="J2447" t="s">
        <v>22</v>
      </c>
      <c r="K2447" s="2">
        <v>697.28</v>
      </c>
      <c r="L2447" t="s">
        <v>39</v>
      </c>
      <c r="M2447">
        <f>YEAR(Table1[[#This Row],[order_date]])</f>
        <v>2023</v>
      </c>
      <c r="N2447">
        <f>MONTH(Table1[[#This Row],[order_date]])</f>
        <v>6</v>
      </c>
      <c r="O2447" s="3">
        <f>Table1[[#This Row],[sales]]-Table1[[#This Row],[profit]]</f>
        <v>2235.79</v>
      </c>
      <c r="P2447" s="3">
        <f>Table1[[#This Row],[sales]]*Table1[[#This Row],[quantity]]</f>
        <v>2933.07</v>
      </c>
      <c r="Q2447" s="9">
        <f>Table1[[#This Row],[delivery_date]]-Table1[[#This Row],[order_date]]</f>
        <v>4</v>
      </c>
    </row>
    <row r="2448" spans="1:17" x14ac:dyDescent="0.35">
      <c r="A2448" t="s">
        <v>2479</v>
      </c>
      <c r="B2448" t="s">
        <v>25</v>
      </c>
      <c r="C2448" t="s">
        <v>14</v>
      </c>
      <c r="D2448" s="2">
        <v>401.29</v>
      </c>
      <c r="E2448">
        <v>0.35</v>
      </c>
      <c r="F2448">
        <v>6</v>
      </c>
      <c r="G2448" s="1">
        <v>45480</v>
      </c>
      <c r="H2448" s="1">
        <v>45487</v>
      </c>
      <c r="I2448" t="s">
        <v>15</v>
      </c>
      <c r="J2448" t="s">
        <v>22</v>
      </c>
      <c r="K2448" s="2">
        <v>102.73</v>
      </c>
      <c r="L2448" t="s">
        <v>48</v>
      </c>
      <c r="M2448">
        <f>YEAR(Table1[[#This Row],[order_date]])</f>
        <v>2024</v>
      </c>
      <c r="N2448">
        <f>MONTH(Table1[[#This Row],[order_date]])</f>
        <v>7</v>
      </c>
      <c r="O2448" s="3">
        <f>Table1[[#This Row],[sales]]-Table1[[#This Row],[profit]]</f>
        <v>298.56</v>
      </c>
      <c r="P2448" s="3">
        <f>Table1[[#This Row],[sales]]*Table1[[#This Row],[quantity]]</f>
        <v>2407.7400000000002</v>
      </c>
      <c r="Q2448" s="9">
        <f>Table1[[#This Row],[delivery_date]]-Table1[[#This Row],[order_date]]</f>
        <v>7</v>
      </c>
    </row>
    <row r="2449" spans="1:17" x14ac:dyDescent="0.35">
      <c r="A2449" t="s">
        <v>2480</v>
      </c>
      <c r="B2449" t="s">
        <v>13</v>
      </c>
      <c r="C2449" t="s">
        <v>36</v>
      </c>
      <c r="D2449" s="2">
        <v>2405.19</v>
      </c>
      <c r="E2449">
        <v>0.36</v>
      </c>
      <c r="F2449">
        <v>1</v>
      </c>
      <c r="G2449" s="1">
        <v>45288</v>
      </c>
      <c r="H2449" s="1">
        <v>45292</v>
      </c>
      <c r="I2449" t="s">
        <v>21</v>
      </c>
      <c r="J2449" t="s">
        <v>16</v>
      </c>
      <c r="K2449" s="2">
        <v>671.91</v>
      </c>
      <c r="L2449" t="s">
        <v>23</v>
      </c>
      <c r="M2449">
        <f>YEAR(Table1[[#This Row],[order_date]])</f>
        <v>2023</v>
      </c>
      <c r="N2449">
        <f>MONTH(Table1[[#This Row],[order_date]])</f>
        <v>12</v>
      </c>
      <c r="O2449" s="3">
        <f>Table1[[#This Row],[sales]]-Table1[[#This Row],[profit]]</f>
        <v>1733.2800000000002</v>
      </c>
      <c r="P2449" s="3">
        <f>Table1[[#This Row],[sales]]*Table1[[#This Row],[quantity]]</f>
        <v>2405.19</v>
      </c>
      <c r="Q2449" s="9">
        <f>Table1[[#This Row],[delivery_date]]-Table1[[#This Row],[order_date]]</f>
        <v>4</v>
      </c>
    </row>
    <row r="2450" spans="1:17" x14ac:dyDescent="0.35">
      <c r="A2450" t="s">
        <v>2481</v>
      </c>
      <c r="B2450" t="s">
        <v>19</v>
      </c>
      <c r="C2450" t="s">
        <v>14</v>
      </c>
      <c r="D2450" s="2">
        <v>739.81</v>
      </c>
      <c r="E2450">
        <v>0.32</v>
      </c>
      <c r="F2450">
        <v>8</v>
      </c>
      <c r="G2450" s="1">
        <v>45380</v>
      </c>
      <c r="H2450" s="1">
        <v>45384</v>
      </c>
      <c r="I2450" t="s">
        <v>21</v>
      </c>
      <c r="J2450" t="s">
        <v>27</v>
      </c>
      <c r="K2450" s="2">
        <v>182.34</v>
      </c>
      <c r="L2450" t="s">
        <v>34</v>
      </c>
      <c r="M2450">
        <f>YEAR(Table1[[#This Row],[order_date]])</f>
        <v>2024</v>
      </c>
      <c r="N2450">
        <f>MONTH(Table1[[#This Row],[order_date]])</f>
        <v>3</v>
      </c>
      <c r="O2450" s="3">
        <f>Table1[[#This Row],[sales]]-Table1[[#This Row],[profit]]</f>
        <v>557.46999999999991</v>
      </c>
      <c r="P2450" s="3">
        <f>Table1[[#This Row],[sales]]*Table1[[#This Row],[quantity]]</f>
        <v>5918.48</v>
      </c>
      <c r="Q2450" s="9">
        <f>Table1[[#This Row],[delivery_date]]-Table1[[#This Row],[order_date]]</f>
        <v>4</v>
      </c>
    </row>
    <row r="2451" spans="1:17" x14ac:dyDescent="0.35">
      <c r="A2451" t="s">
        <v>2482</v>
      </c>
      <c r="B2451" t="s">
        <v>25</v>
      </c>
      <c r="C2451" t="s">
        <v>36</v>
      </c>
      <c r="D2451" s="2">
        <v>3602.75</v>
      </c>
      <c r="E2451">
        <v>0.18</v>
      </c>
      <c r="F2451">
        <v>4</v>
      </c>
      <c r="G2451" s="1">
        <v>45430</v>
      </c>
      <c r="H2451" s="1">
        <v>45433</v>
      </c>
      <c r="I2451" t="s">
        <v>15</v>
      </c>
      <c r="J2451" t="s">
        <v>27</v>
      </c>
      <c r="K2451" s="2">
        <v>706.8</v>
      </c>
      <c r="L2451" t="s">
        <v>23</v>
      </c>
      <c r="M2451">
        <f>YEAR(Table1[[#This Row],[order_date]])</f>
        <v>2024</v>
      </c>
      <c r="N2451">
        <f>MONTH(Table1[[#This Row],[order_date]])</f>
        <v>5</v>
      </c>
      <c r="O2451" s="3">
        <f>Table1[[#This Row],[sales]]-Table1[[#This Row],[profit]]</f>
        <v>2895.95</v>
      </c>
      <c r="P2451" s="3">
        <f>Table1[[#This Row],[sales]]*Table1[[#This Row],[quantity]]</f>
        <v>14411</v>
      </c>
      <c r="Q2451" s="9">
        <f>Table1[[#This Row],[delivery_date]]-Table1[[#This Row],[order_date]]</f>
        <v>3</v>
      </c>
    </row>
    <row r="2452" spans="1:17" x14ac:dyDescent="0.35">
      <c r="A2452" t="s">
        <v>2483</v>
      </c>
      <c r="B2452" t="s">
        <v>13</v>
      </c>
      <c r="C2452" t="s">
        <v>20</v>
      </c>
      <c r="D2452" s="2">
        <v>3435.08</v>
      </c>
      <c r="E2452">
        <v>0.39</v>
      </c>
      <c r="F2452">
        <v>5</v>
      </c>
      <c r="G2452" s="1">
        <v>45543</v>
      </c>
      <c r="H2452" s="1">
        <v>45547</v>
      </c>
      <c r="I2452" t="s">
        <v>21</v>
      </c>
      <c r="J2452" t="s">
        <v>16</v>
      </c>
      <c r="K2452" s="2">
        <v>230.29</v>
      </c>
      <c r="L2452" t="s">
        <v>34</v>
      </c>
      <c r="M2452">
        <f>YEAR(Table1[[#This Row],[order_date]])</f>
        <v>2024</v>
      </c>
      <c r="N2452">
        <f>MONTH(Table1[[#This Row],[order_date]])</f>
        <v>9</v>
      </c>
      <c r="O2452" s="3">
        <f>Table1[[#This Row],[sales]]-Table1[[#This Row],[profit]]</f>
        <v>3204.79</v>
      </c>
      <c r="P2452" s="3">
        <f>Table1[[#This Row],[sales]]*Table1[[#This Row],[quantity]]</f>
        <v>17175.400000000001</v>
      </c>
      <c r="Q2452" s="9">
        <f>Table1[[#This Row],[delivery_date]]-Table1[[#This Row],[order_date]]</f>
        <v>4</v>
      </c>
    </row>
    <row r="2453" spans="1:17" x14ac:dyDescent="0.35">
      <c r="A2453" t="s">
        <v>2484</v>
      </c>
      <c r="B2453" t="s">
        <v>19</v>
      </c>
      <c r="C2453" t="s">
        <v>14</v>
      </c>
      <c r="D2453" s="2">
        <v>4965.25</v>
      </c>
      <c r="E2453">
        <v>0.31</v>
      </c>
      <c r="F2453">
        <v>2</v>
      </c>
      <c r="G2453" s="1">
        <v>45383</v>
      </c>
      <c r="H2453" s="1">
        <v>45390</v>
      </c>
      <c r="I2453" t="s">
        <v>31</v>
      </c>
      <c r="J2453" t="s">
        <v>27</v>
      </c>
      <c r="K2453" s="2">
        <v>849.61</v>
      </c>
      <c r="L2453" t="s">
        <v>23</v>
      </c>
      <c r="M2453">
        <f>YEAR(Table1[[#This Row],[order_date]])</f>
        <v>2024</v>
      </c>
      <c r="N2453">
        <f>MONTH(Table1[[#This Row],[order_date]])</f>
        <v>4</v>
      </c>
      <c r="O2453" s="3">
        <f>Table1[[#This Row],[sales]]-Table1[[#This Row],[profit]]</f>
        <v>4115.6400000000003</v>
      </c>
      <c r="P2453" s="3">
        <f>Table1[[#This Row],[sales]]*Table1[[#This Row],[quantity]]</f>
        <v>9930.5</v>
      </c>
      <c r="Q2453" s="9">
        <f>Table1[[#This Row],[delivery_date]]-Table1[[#This Row],[order_date]]</f>
        <v>7</v>
      </c>
    </row>
    <row r="2454" spans="1:17" x14ac:dyDescent="0.35">
      <c r="A2454" t="s">
        <v>2485</v>
      </c>
      <c r="B2454" t="s">
        <v>41</v>
      </c>
      <c r="C2454" t="s">
        <v>20</v>
      </c>
      <c r="D2454" s="2">
        <v>3181.17</v>
      </c>
      <c r="E2454">
        <v>0.3</v>
      </c>
      <c r="F2454">
        <v>3</v>
      </c>
      <c r="G2454" s="1">
        <v>45224</v>
      </c>
      <c r="H2454" s="1">
        <v>45230</v>
      </c>
      <c r="I2454" t="s">
        <v>15</v>
      </c>
      <c r="J2454" t="s">
        <v>27</v>
      </c>
      <c r="K2454" s="2">
        <v>781.72</v>
      </c>
      <c r="L2454" t="s">
        <v>34</v>
      </c>
      <c r="M2454">
        <f>YEAR(Table1[[#This Row],[order_date]])</f>
        <v>2023</v>
      </c>
      <c r="N2454">
        <f>MONTH(Table1[[#This Row],[order_date]])</f>
        <v>10</v>
      </c>
      <c r="O2454" s="3">
        <f>Table1[[#This Row],[sales]]-Table1[[#This Row],[profit]]</f>
        <v>2399.4499999999998</v>
      </c>
      <c r="P2454" s="3">
        <f>Table1[[#This Row],[sales]]*Table1[[#This Row],[quantity]]</f>
        <v>9543.51</v>
      </c>
      <c r="Q2454" s="9">
        <f>Table1[[#This Row],[delivery_date]]-Table1[[#This Row],[order_date]]</f>
        <v>6</v>
      </c>
    </row>
    <row r="2455" spans="1:17" x14ac:dyDescent="0.35">
      <c r="A2455" t="s">
        <v>2486</v>
      </c>
      <c r="B2455" t="s">
        <v>13</v>
      </c>
      <c r="C2455" t="s">
        <v>14</v>
      </c>
      <c r="D2455" s="2">
        <v>4020.68</v>
      </c>
      <c r="E2455">
        <v>0.41</v>
      </c>
      <c r="F2455">
        <v>7</v>
      </c>
      <c r="G2455" s="1">
        <v>45634</v>
      </c>
      <c r="H2455" s="1">
        <v>45635</v>
      </c>
      <c r="I2455" t="s">
        <v>31</v>
      </c>
      <c r="J2455" t="s">
        <v>22</v>
      </c>
      <c r="K2455" s="2">
        <v>458.58</v>
      </c>
      <c r="L2455" t="s">
        <v>34</v>
      </c>
      <c r="M2455">
        <f>YEAR(Table1[[#This Row],[order_date]])</f>
        <v>2024</v>
      </c>
      <c r="N2455">
        <f>MONTH(Table1[[#This Row],[order_date]])</f>
        <v>12</v>
      </c>
      <c r="O2455" s="3">
        <f>Table1[[#This Row],[sales]]-Table1[[#This Row],[profit]]</f>
        <v>3562.1</v>
      </c>
      <c r="P2455" s="3">
        <f>Table1[[#This Row],[sales]]*Table1[[#This Row],[quantity]]</f>
        <v>28144.76</v>
      </c>
      <c r="Q2455" s="9">
        <f>Table1[[#This Row],[delivery_date]]-Table1[[#This Row],[order_date]]</f>
        <v>1</v>
      </c>
    </row>
    <row r="2456" spans="1:17" x14ac:dyDescent="0.35">
      <c r="A2456" t="s">
        <v>2487</v>
      </c>
      <c r="B2456" t="s">
        <v>25</v>
      </c>
      <c r="C2456" t="s">
        <v>33</v>
      </c>
      <c r="D2456" s="2">
        <v>1414.61</v>
      </c>
      <c r="E2456">
        <v>0.12</v>
      </c>
      <c r="F2456">
        <v>7</v>
      </c>
      <c r="G2456" s="1">
        <v>45591</v>
      </c>
      <c r="H2456" s="1">
        <v>45593</v>
      </c>
      <c r="I2456" t="s">
        <v>31</v>
      </c>
      <c r="J2456" t="s">
        <v>16</v>
      </c>
      <c r="K2456" s="2">
        <v>301.85000000000002</v>
      </c>
      <c r="L2456" t="s">
        <v>34</v>
      </c>
      <c r="M2456">
        <f>YEAR(Table1[[#This Row],[order_date]])</f>
        <v>2024</v>
      </c>
      <c r="N2456">
        <f>MONTH(Table1[[#This Row],[order_date]])</f>
        <v>10</v>
      </c>
      <c r="O2456" s="3">
        <f>Table1[[#This Row],[sales]]-Table1[[#This Row],[profit]]</f>
        <v>1112.7599999999998</v>
      </c>
      <c r="P2456" s="3">
        <f>Table1[[#This Row],[sales]]*Table1[[#This Row],[quantity]]</f>
        <v>9902.2699999999986</v>
      </c>
      <c r="Q2456" s="9">
        <f>Table1[[#This Row],[delivery_date]]-Table1[[#This Row],[order_date]]</f>
        <v>2</v>
      </c>
    </row>
    <row r="2457" spans="1:17" x14ac:dyDescent="0.35">
      <c r="A2457" t="s">
        <v>2488</v>
      </c>
      <c r="B2457" t="s">
        <v>25</v>
      </c>
      <c r="C2457" t="s">
        <v>20</v>
      </c>
      <c r="D2457" s="2">
        <v>1766.12</v>
      </c>
      <c r="E2457">
        <v>0.12</v>
      </c>
      <c r="F2457">
        <v>8</v>
      </c>
      <c r="G2457" s="1">
        <v>45111</v>
      </c>
      <c r="H2457" s="1">
        <v>45117</v>
      </c>
      <c r="I2457" t="s">
        <v>21</v>
      </c>
      <c r="J2457" t="s">
        <v>27</v>
      </c>
      <c r="K2457" s="2">
        <v>227.46</v>
      </c>
      <c r="L2457" t="s">
        <v>17</v>
      </c>
      <c r="M2457">
        <f>YEAR(Table1[[#This Row],[order_date]])</f>
        <v>2023</v>
      </c>
      <c r="N2457">
        <f>MONTH(Table1[[#This Row],[order_date]])</f>
        <v>7</v>
      </c>
      <c r="O2457" s="3">
        <f>Table1[[#This Row],[sales]]-Table1[[#This Row],[profit]]</f>
        <v>1538.6599999999999</v>
      </c>
      <c r="P2457" s="3">
        <f>Table1[[#This Row],[sales]]*Table1[[#This Row],[quantity]]</f>
        <v>14128.96</v>
      </c>
      <c r="Q2457" s="9">
        <f>Table1[[#This Row],[delivery_date]]-Table1[[#This Row],[order_date]]</f>
        <v>6</v>
      </c>
    </row>
    <row r="2458" spans="1:17" x14ac:dyDescent="0.35">
      <c r="A2458" t="s">
        <v>2489</v>
      </c>
      <c r="B2458" t="s">
        <v>13</v>
      </c>
      <c r="C2458" t="s">
        <v>20</v>
      </c>
      <c r="D2458" s="2">
        <v>4593.42</v>
      </c>
      <c r="E2458">
        <v>0.19</v>
      </c>
      <c r="F2458">
        <v>3</v>
      </c>
      <c r="G2458" s="1">
        <v>45344</v>
      </c>
      <c r="H2458" s="1">
        <v>45350</v>
      </c>
      <c r="I2458" t="s">
        <v>31</v>
      </c>
      <c r="J2458" t="s">
        <v>27</v>
      </c>
      <c r="K2458" s="2">
        <v>1219.75</v>
      </c>
      <c r="L2458" t="s">
        <v>28</v>
      </c>
      <c r="M2458">
        <f>YEAR(Table1[[#This Row],[order_date]])</f>
        <v>2024</v>
      </c>
      <c r="N2458">
        <f>MONTH(Table1[[#This Row],[order_date]])</f>
        <v>2</v>
      </c>
      <c r="O2458" s="3">
        <f>Table1[[#This Row],[sales]]-Table1[[#This Row],[profit]]</f>
        <v>3373.67</v>
      </c>
      <c r="P2458" s="3">
        <f>Table1[[#This Row],[sales]]*Table1[[#This Row],[quantity]]</f>
        <v>13780.26</v>
      </c>
      <c r="Q2458" s="9">
        <f>Table1[[#This Row],[delivery_date]]-Table1[[#This Row],[order_date]]</f>
        <v>6</v>
      </c>
    </row>
    <row r="2459" spans="1:17" x14ac:dyDescent="0.35">
      <c r="A2459" t="s">
        <v>2490</v>
      </c>
      <c r="B2459" t="s">
        <v>13</v>
      </c>
      <c r="C2459" t="s">
        <v>26</v>
      </c>
      <c r="D2459" s="2">
        <v>3800.44</v>
      </c>
      <c r="E2459">
        <v>0.04</v>
      </c>
      <c r="F2459">
        <v>2</v>
      </c>
      <c r="G2459" s="1">
        <v>45641</v>
      </c>
      <c r="H2459" s="1">
        <v>45642</v>
      </c>
      <c r="I2459" t="s">
        <v>21</v>
      </c>
      <c r="J2459" t="s">
        <v>16</v>
      </c>
      <c r="K2459" s="2">
        <v>535.15</v>
      </c>
      <c r="L2459" t="s">
        <v>34</v>
      </c>
      <c r="M2459">
        <f>YEAR(Table1[[#This Row],[order_date]])</f>
        <v>2024</v>
      </c>
      <c r="N2459">
        <f>MONTH(Table1[[#This Row],[order_date]])</f>
        <v>12</v>
      </c>
      <c r="O2459" s="3">
        <f>Table1[[#This Row],[sales]]-Table1[[#This Row],[profit]]</f>
        <v>3265.29</v>
      </c>
      <c r="P2459" s="3">
        <f>Table1[[#This Row],[sales]]*Table1[[#This Row],[quantity]]</f>
        <v>7600.88</v>
      </c>
      <c r="Q2459" s="9">
        <f>Table1[[#This Row],[delivery_date]]-Table1[[#This Row],[order_date]]</f>
        <v>1</v>
      </c>
    </row>
    <row r="2460" spans="1:17" x14ac:dyDescent="0.35">
      <c r="A2460" t="s">
        <v>2491</v>
      </c>
      <c r="B2460" t="s">
        <v>25</v>
      </c>
      <c r="C2460" t="s">
        <v>20</v>
      </c>
      <c r="D2460" s="2">
        <v>3310.82</v>
      </c>
      <c r="E2460">
        <v>0.17</v>
      </c>
      <c r="F2460">
        <v>2</v>
      </c>
      <c r="G2460" s="1">
        <v>45601</v>
      </c>
      <c r="H2460" s="1">
        <v>45605</v>
      </c>
      <c r="I2460" t="s">
        <v>31</v>
      </c>
      <c r="J2460" t="s">
        <v>27</v>
      </c>
      <c r="K2460" s="2">
        <v>203.18</v>
      </c>
      <c r="L2460" t="s">
        <v>23</v>
      </c>
      <c r="M2460">
        <f>YEAR(Table1[[#This Row],[order_date]])</f>
        <v>2024</v>
      </c>
      <c r="N2460">
        <f>MONTH(Table1[[#This Row],[order_date]])</f>
        <v>11</v>
      </c>
      <c r="O2460" s="3">
        <f>Table1[[#This Row],[sales]]-Table1[[#This Row],[profit]]</f>
        <v>3107.6400000000003</v>
      </c>
      <c r="P2460" s="3">
        <f>Table1[[#This Row],[sales]]*Table1[[#This Row],[quantity]]</f>
        <v>6621.64</v>
      </c>
      <c r="Q2460" s="9">
        <f>Table1[[#This Row],[delivery_date]]-Table1[[#This Row],[order_date]]</f>
        <v>4</v>
      </c>
    </row>
    <row r="2461" spans="1:17" x14ac:dyDescent="0.35">
      <c r="A2461" t="s">
        <v>2492</v>
      </c>
      <c r="B2461" t="s">
        <v>41</v>
      </c>
      <c r="C2461" t="s">
        <v>36</v>
      </c>
      <c r="D2461" s="2">
        <v>1344.74</v>
      </c>
      <c r="E2461">
        <v>0.2</v>
      </c>
      <c r="F2461">
        <v>6</v>
      </c>
      <c r="G2461" s="1">
        <v>45049</v>
      </c>
      <c r="H2461" s="1">
        <v>45052</v>
      </c>
      <c r="I2461" t="s">
        <v>21</v>
      </c>
      <c r="J2461" t="s">
        <v>27</v>
      </c>
      <c r="K2461" s="2">
        <v>263.01</v>
      </c>
      <c r="L2461" t="s">
        <v>48</v>
      </c>
      <c r="M2461">
        <f>YEAR(Table1[[#This Row],[order_date]])</f>
        <v>2023</v>
      </c>
      <c r="N2461">
        <f>MONTH(Table1[[#This Row],[order_date]])</f>
        <v>5</v>
      </c>
      <c r="O2461" s="3">
        <f>Table1[[#This Row],[sales]]-Table1[[#This Row],[profit]]</f>
        <v>1081.73</v>
      </c>
      <c r="P2461" s="3">
        <f>Table1[[#This Row],[sales]]*Table1[[#This Row],[quantity]]</f>
        <v>8068.4400000000005</v>
      </c>
      <c r="Q2461" s="9">
        <f>Table1[[#This Row],[delivery_date]]-Table1[[#This Row],[order_date]]</f>
        <v>3</v>
      </c>
    </row>
    <row r="2462" spans="1:17" x14ac:dyDescent="0.35">
      <c r="A2462" t="s">
        <v>2493</v>
      </c>
      <c r="B2462" t="s">
        <v>19</v>
      </c>
      <c r="C2462" t="s">
        <v>14</v>
      </c>
      <c r="D2462" s="2">
        <v>3523.03</v>
      </c>
      <c r="E2462">
        <v>0.25</v>
      </c>
      <c r="F2462">
        <v>2</v>
      </c>
      <c r="G2462" s="1">
        <v>45163</v>
      </c>
      <c r="H2462" s="1">
        <v>45168</v>
      </c>
      <c r="I2462" t="s">
        <v>31</v>
      </c>
      <c r="J2462" t="s">
        <v>22</v>
      </c>
      <c r="K2462" s="2">
        <v>216.45</v>
      </c>
      <c r="L2462" t="s">
        <v>39</v>
      </c>
      <c r="M2462">
        <f>YEAR(Table1[[#This Row],[order_date]])</f>
        <v>2023</v>
      </c>
      <c r="N2462">
        <f>MONTH(Table1[[#This Row],[order_date]])</f>
        <v>8</v>
      </c>
      <c r="O2462" s="3">
        <f>Table1[[#This Row],[sales]]-Table1[[#This Row],[profit]]</f>
        <v>3306.5800000000004</v>
      </c>
      <c r="P2462" s="3">
        <f>Table1[[#This Row],[sales]]*Table1[[#This Row],[quantity]]</f>
        <v>7046.06</v>
      </c>
      <c r="Q2462" s="9">
        <f>Table1[[#This Row],[delivery_date]]-Table1[[#This Row],[order_date]]</f>
        <v>5</v>
      </c>
    </row>
    <row r="2463" spans="1:17" x14ac:dyDescent="0.35">
      <c r="A2463" t="s">
        <v>2494</v>
      </c>
      <c r="B2463" t="s">
        <v>41</v>
      </c>
      <c r="C2463" t="s">
        <v>33</v>
      </c>
      <c r="D2463" s="2">
        <v>4445.1400000000003</v>
      </c>
      <c r="E2463">
        <v>0.13</v>
      </c>
      <c r="F2463">
        <v>4</v>
      </c>
      <c r="G2463" s="1">
        <v>45370</v>
      </c>
      <c r="H2463" s="1">
        <v>45377</v>
      </c>
      <c r="I2463" t="s">
        <v>21</v>
      </c>
      <c r="J2463" t="s">
        <v>16</v>
      </c>
      <c r="K2463" s="2">
        <v>461.94</v>
      </c>
      <c r="L2463" t="s">
        <v>23</v>
      </c>
      <c r="M2463">
        <f>YEAR(Table1[[#This Row],[order_date]])</f>
        <v>2024</v>
      </c>
      <c r="N2463">
        <f>MONTH(Table1[[#This Row],[order_date]])</f>
        <v>3</v>
      </c>
      <c r="O2463" s="3">
        <f>Table1[[#This Row],[sales]]-Table1[[#This Row],[profit]]</f>
        <v>3983.2000000000003</v>
      </c>
      <c r="P2463" s="3">
        <f>Table1[[#This Row],[sales]]*Table1[[#This Row],[quantity]]</f>
        <v>17780.560000000001</v>
      </c>
      <c r="Q2463" s="9">
        <f>Table1[[#This Row],[delivery_date]]-Table1[[#This Row],[order_date]]</f>
        <v>7</v>
      </c>
    </row>
    <row r="2464" spans="1:17" x14ac:dyDescent="0.35">
      <c r="A2464" t="s">
        <v>2495</v>
      </c>
      <c r="B2464" t="s">
        <v>13</v>
      </c>
      <c r="C2464" t="s">
        <v>36</v>
      </c>
      <c r="D2464" s="2">
        <v>1230.9100000000001</v>
      </c>
      <c r="E2464">
        <v>0.45</v>
      </c>
      <c r="F2464">
        <v>9</v>
      </c>
      <c r="G2464" s="1">
        <v>45530</v>
      </c>
      <c r="H2464" s="1">
        <v>45532</v>
      </c>
      <c r="I2464" t="s">
        <v>21</v>
      </c>
      <c r="J2464" t="s">
        <v>22</v>
      </c>
      <c r="K2464" s="2">
        <v>215.85</v>
      </c>
      <c r="L2464" t="s">
        <v>17</v>
      </c>
      <c r="M2464">
        <f>YEAR(Table1[[#This Row],[order_date]])</f>
        <v>2024</v>
      </c>
      <c r="N2464">
        <f>MONTH(Table1[[#This Row],[order_date]])</f>
        <v>8</v>
      </c>
      <c r="O2464" s="3">
        <f>Table1[[#This Row],[sales]]-Table1[[#This Row],[profit]]</f>
        <v>1015.0600000000001</v>
      </c>
      <c r="P2464" s="3">
        <f>Table1[[#This Row],[sales]]*Table1[[#This Row],[quantity]]</f>
        <v>11078.19</v>
      </c>
      <c r="Q2464" s="9">
        <f>Table1[[#This Row],[delivery_date]]-Table1[[#This Row],[order_date]]</f>
        <v>2</v>
      </c>
    </row>
    <row r="2465" spans="1:17" x14ac:dyDescent="0.35">
      <c r="A2465" t="s">
        <v>2496</v>
      </c>
      <c r="B2465" t="s">
        <v>41</v>
      </c>
      <c r="C2465" t="s">
        <v>36</v>
      </c>
      <c r="D2465" s="2">
        <v>3560.01</v>
      </c>
      <c r="E2465">
        <v>0.14000000000000001</v>
      </c>
      <c r="F2465">
        <v>3</v>
      </c>
      <c r="G2465" s="1">
        <v>45353</v>
      </c>
      <c r="H2465" s="1">
        <v>45355</v>
      </c>
      <c r="I2465" t="s">
        <v>15</v>
      </c>
      <c r="J2465" t="s">
        <v>22</v>
      </c>
      <c r="K2465" s="2">
        <v>884.02</v>
      </c>
      <c r="L2465" t="s">
        <v>23</v>
      </c>
      <c r="M2465">
        <f>YEAR(Table1[[#This Row],[order_date]])</f>
        <v>2024</v>
      </c>
      <c r="N2465">
        <f>MONTH(Table1[[#This Row],[order_date]])</f>
        <v>3</v>
      </c>
      <c r="O2465" s="3">
        <f>Table1[[#This Row],[sales]]-Table1[[#This Row],[profit]]</f>
        <v>2675.9900000000002</v>
      </c>
      <c r="P2465" s="3">
        <f>Table1[[#This Row],[sales]]*Table1[[#This Row],[quantity]]</f>
        <v>10680.03</v>
      </c>
      <c r="Q2465" s="9">
        <f>Table1[[#This Row],[delivery_date]]-Table1[[#This Row],[order_date]]</f>
        <v>2</v>
      </c>
    </row>
    <row r="2466" spans="1:17" x14ac:dyDescent="0.35">
      <c r="A2466" t="s">
        <v>2497</v>
      </c>
      <c r="B2466" t="s">
        <v>25</v>
      </c>
      <c r="C2466" t="s">
        <v>36</v>
      </c>
      <c r="D2466" s="2">
        <v>2029.1</v>
      </c>
      <c r="E2466">
        <v>0.43</v>
      </c>
      <c r="F2466">
        <v>1</v>
      </c>
      <c r="G2466" s="1">
        <v>44987</v>
      </c>
      <c r="H2466" s="1">
        <v>44993</v>
      </c>
      <c r="I2466" t="s">
        <v>21</v>
      </c>
      <c r="J2466" t="s">
        <v>16</v>
      </c>
      <c r="K2466" s="2">
        <v>263.81</v>
      </c>
      <c r="L2466" t="s">
        <v>28</v>
      </c>
      <c r="M2466">
        <f>YEAR(Table1[[#This Row],[order_date]])</f>
        <v>2023</v>
      </c>
      <c r="N2466">
        <f>MONTH(Table1[[#This Row],[order_date]])</f>
        <v>3</v>
      </c>
      <c r="O2466" s="3">
        <f>Table1[[#This Row],[sales]]-Table1[[#This Row],[profit]]</f>
        <v>1765.29</v>
      </c>
      <c r="P2466" s="3">
        <f>Table1[[#This Row],[sales]]*Table1[[#This Row],[quantity]]</f>
        <v>2029.1</v>
      </c>
      <c r="Q2466" s="9">
        <f>Table1[[#This Row],[delivery_date]]-Table1[[#This Row],[order_date]]</f>
        <v>6</v>
      </c>
    </row>
    <row r="2467" spans="1:17" x14ac:dyDescent="0.35">
      <c r="A2467" t="s">
        <v>2498</v>
      </c>
      <c r="B2467" t="s">
        <v>13</v>
      </c>
      <c r="C2467" t="s">
        <v>36</v>
      </c>
      <c r="D2467" s="2">
        <v>681.96</v>
      </c>
      <c r="E2467">
        <v>0.22</v>
      </c>
      <c r="F2467">
        <v>2</v>
      </c>
      <c r="G2467" s="1">
        <v>45635</v>
      </c>
      <c r="H2467" s="1">
        <v>45639</v>
      </c>
      <c r="I2467" t="s">
        <v>21</v>
      </c>
      <c r="J2467" t="s">
        <v>27</v>
      </c>
      <c r="K2467" s="2">
        <v>83.43</v>
      </c>
      <c r="L2467" t="s">
        <v>17</v>
      </c>
      <c r="M2467">
        <f>YEAR(Table1[[#This Row],[order_date]])</f>
        <v>2024</v>
      </c>
      <c r="N2467">
        <f>MONTH(Table1[[#This Row],[order_date]])</f>
        <v>12</v>
      </c>
      <c r="O2467" s="3">
        <f>Table1[[#This Row],[sales]]-Table1[[#This Row],[profit]]</f>
        <v>598.53</v>
      </c>
      <c r="P2467" s="3">
        <f>Table1[[#This Row],[sales]]*Table1[[#This Row],[quantity]]</f>
        <v>1363.92</v>
      </c>
      <c r="Q2467" s="9">
        <f>Table1[[#This Row],[delivery_date]]-Table1[[#This Row],[order_date]]</f>
        <v>4</v>
      </c>
    </row>
    <row r="2468" spans="1:17" x14ac:dyDescent="0.35">
      <c r="A2468" t="s">
        <v>2499</v>
      </c>
      <c r="B2468" t="s">
        <v>19</v>
      </c>
      <c r="C2468" t="s">
        <v>33</v>
      </c>
      <c r="D2468" s="2">
        <v>3840.96</v>
      </c>
      <c r="E2468">
        <v>0.36</v>
      </c>
      <c r="F2468">
        <v>7</v>
      </c>
      <c r="G2468" s="1">
        <v>45018</v>
      </c>
      <c r="H2468" s="1">
        <v>45022</v>
      </c>
      <c r="I2468" t="s">
        <v>15</v>
      </c>
      <c r="J2468" t="s">
        <v>16</v>
      </c>
      <c r="K2468" s="2">
        <v>300.55</v>
      </c>
      <c r="L2468" t="s">
        <v>23</v>
      </c>
      <c r="M2468">
        <f>YEAR(Table1[[#This Row],[order_date]])</f>
        <v>2023</v>
      </c>
      <c r="N2468">
        <f>MONTH(Table1[[#This Row],[order_date]])</f>
        <v>4</v>
      </c>
      <c r="O2468" s="3">
        <f>Table1[[#This Row],[sales]]-Table1[[#This Row],[profit]]</f>
        <v>3540.41</v>
      </c>
      <c r="P2468" s="3">
        <f>Table1[[#This Row],[sales]]*Table1[[#This Row],[quantity]]</f>
        <v>26886.720000000001</v>
      </c>
      <c r="Q2468" s="9">
        <f>Table1[[#This Row],[delivery_date]]-Table1[[#This Row],[order_date]]</f>
        <v>4</v>
      </c>
    </row>
    <row r="2469" spans="1:17" x14ac:dyDescent="0.35">
      <c r="A2469" t="s">
        <v>2500</v>
      </c>
      <c r="B2469" t="s">
        <v>25</v>
      </c>
      <c r="C2469" t="s">
        <v>26</v>
      </c>
      <c r="D2469" s="2">
        <v>918.97</v>
      </c>
      <c r="E2469">
        <v>0.06</v>
      </c>
      <c r="F2469">
        <v>9</v>
      </c>
      <c r="G2469" s="1">
        <v>45160</v>
      </c>
      <c r="H2469" s="1">
        <v>45162</v>
      </c>
      <c r="I2469" t="s">
        <v>15</v>
      </c>
      <c r="J2469" t="s">
        <v>27</v>
      </c>
      <c r="K2469" s="2">
        <v>180.5</v>
      </c>
      <c r="L2469" t="s">
        <v>17</v>
      </c>
      <c r="M2469">
        <f>YEAR(Table1[[#This Row],[order_date]])</f>
        <v>2023</v>
      </c>
      <c r="N2469">
        <f>MONTH(Table1[[#This Row],[order_date]])</f>
        <v>8</v>
      </c>
      <c r="O2469" s="3">
        <f>Table1[[#This Row],[sales]]-Table1[[#This Row],[profit]]</f>
        <v>738.47</v>
      </c>
      <c r="P2469" s="3">
        <f>Table1[[#This Row],[sales]]*Table1[[#This Row],[quantity]]</f>
        <v>8270.73</v>
      </c>
      <c r="Q2469" s="9">
        <f>Table1[[#This Row],[delivery_date]]-Table1[[#This Row],[order_date]]</f>
        <v>2</v>
      </c>
    </row>
    <row r="2470" spans="1:17" x14ac:dyDescent="0.35">
      <c r="A2470" t="s">
        <v>2501</v>
      </c>
      <c r="B2470" t="s">
        <v>25</v>
      </c>
      <c r="C2470" t="s">
        <v>20</v>
      </c>
      <c r="D2470" s="2">
        <v>1339.19</v>
      </c>
      <c r="E2470">
        <v>0.27</v>
      </c>
      <c r="F2470">
        <v>9</v>
      </c>
      <c r="G2470" s="1">
        <v>45457</v>
      </c>
      <c r="H2470" s="1">
        <v>45463</v>
      </c>
      <c r="I2470" t="s">
        <v>21</v>
      </c>
      <c r="J2470" t="s">
        <v>27</v>
      </c>
      <c r="K2470" s="2">
        <v>245.25</v>
      </c>
      <c r="L2470" t="s">
        <v>23</v>
      </c>
      <c r="M2470">
        <f>YEAR(Table1[[#This Row],[order_date]])</f>
        <v>2024</v>
      </c>
      <c r="N2470">
        <f>MONTH(Table1[[#This Row],[order_date]])</f>
        <v>6</v>
      </c>
      <c r="O2470" s="3">
        <f>Table1[[#This Row],[sales]]-Table1[[#This Row],[profit]]</f>
        <v>1093.94</v>
      </c>
      <c r="P2470" s="3">
        <f>Table1[[#This Row],[sales]]*Table1[[#This Row],[quantity]]</f>
        <v>12052.710000000001</v>
      </c>
      <c r="Q2470" s="9">
        <f>Table1[[#This Row],[delivery_date]]-Table1[[#This Row],[order_date]]</f>
        <v>6</v>
      </c>
    </row>
    <row r="2471" spans="1:17" x14ac:dyDescent="0.35">
      <c r="A2471" t="s">
        <v>2502</v>
      </c>
      <c r="B2471" t="s">
        <v>19</v>
      </c>
      <c r="C2471" t="s">
        <v>36</v>
      </c>
      <c r="D2471" s="2">
        <v>3936.42</v>
      </c>
      <c r="E2471">
        <v>0.48</v>
      </c>
      <c r="F2471">
        <v>4</v>
      </c>
      <c r="G2471" s="1">
        <v>45556</v>
      </c>
      <c r="H2471" s="1">
        <v>45559</v>
      </c>
      <c r="I2471" t="s">
        <v>21</v>
      </c>
      <c r="J2471" t="s">
        <v>16</v>
      </c>
      <c r="K2471" s="2">
        <v>205.55</v>
      </c>
      <c r="L2471" t="s">
        <v>23</v>
      </c>
      <c r="M2471">
        <f>YEAR(Table1[[#This Row],[order_date]])</f>
        <v>2024</v>
      </c>
      <c r="N2471">
        <f>MONTH(Table1[[#This Row],[order_date]])</f>
        <v>9</v>
      </c>
      <c r="O2471" s="3">
        <f>Table1[[#This Row],[sales]]-Table1[[#This Row],[profit]]</f>
        <v>3730.87</v>
      </c>
      <c r="P2471" s="3">
        <f>Table1[[#This Row],[sales]]*Table1[[#This Row],[quantity]]</f>
        <v>15745.68</v>
      </c>
      <c r="Q2471" s="9">
        <f>Table1[[#This Row],[delivery_date]]-Table1[[#This Row],[order_date]]</f>
        <v>3</v>
      </c>
    </row>
    <row r="2472" spans="1:17" x14ac:dyDescent="0.35">
      <c r="A2472" t="s">
        <v>2503</v>
      </c>
      <c r="B2472" t="s">
        <v>19</v>
      </c>
      <c r="C2472" t="s">
        <v>20</v>
      </c>
      <c r="D2472" s="2">
        <v>3736.45</v>
      </c>
      <c r="E2472">
        <v>0.33</v>
      </c>
      <c r="F2472">
        <v>8</v>
      </c>
      <c r="G2472" s="1">
        <v>45294</v>
      </c>
      <c r="H2472" s="1">
        <v>45296</v>
      </c>
      <c r="I2472" t="s">
        <v>31</v>
      </c>
      <c r="J2472" t="s">
        <v>22</v>
      </c>
      <c r="K2472" s="2">
        <v>843.43</v>
      </c>
      <c r="L2472" t="s">
        <v>48</v>
      </c>
      <c r="M2472">
        <f>YEAR(Table1[[#This Row],[order_date]])</f>
        <v>2024</v>
      </c>
      <c r="N2472">
        <f>MONTH(Table1[[#This Row],[order_date]])</f>
        <v>1</v>
      </c>
      <c r="O2472" s="3">
        <f>Table1[[#This Row],[sales]]-Table1[[#This Row],[profit]]</f>
        <v>2893.02</v>
      </c>
      <c r="P2472" s="3">
        <f>Table1[[#This Row],[sales]]*Table1[[#This Row],[quantity]]</f>
        <v>29891.599999999999</v>
      </c>
      <c r="Q2472" s="9">
        <f>Table1[[#This Row],[delivery_date]]-Table1[[#This Row],[order_date]]</f>
        <v>2</v>
      </c>
    </row>
    <row r="2473" spans="1:17" x14ac:dyDescent="0.35">
      <c r="A2473" t="s">
        <v>2504</v>
      </c>
      <c r="B2473" t="s">
        <v>41</v>
      </c>
      <c r="C2473" t="s">
        <v>20</v>
      </c>
      <c r="D2473" s="2">
        <v>1345.5</v>
      </c>
      <c r="E2473">
        <v>0.41</v>
      </c>
      <c r="F2473">
        <v>1</v>
      </c>
      <c r="G2473" s="1">
        <v>45163</v>
      </c>
      <c r="H2473" s="1">
        <v>45169</v>
      </c>
      <c r="I2473" t="s">
        <v>31</v>
      </c>
      <c r="J2473" t="s">
        <v>22</v>
      </c>
      <c r="K2473" s="2">
        <v>222.14</v>
      </c>
      <c r="L2473" t="s">
        <v>28</v>
      </c>
      <c r="M2473">
        <f>YEAR(Table1[[#This Row],[order_date]])</f>
        <v>2023</v>
      </c>
      <c r="N2473">
        <f>MONTH(Table1[[#This Row],[order_date]])</f>
        <v>8</v>
      </c>
      <c r="O2473" s="3">
        <f>Table1[[#This Row],[sales]]-Table1[[#This Row],[profit]]</f>
        <v>1123.3600000000001</v>
      </c>
      <c r="P2473" s="3">
        <f>Table1[[#This Row],[sales]]*Table1[[#This Row],[quantity]]</f>
        <v>1345.5</v>
      </c>
      <c r="Q2473" s="9">
        <f>Table1[[#This Row],[delivery_date]]-Table1[[#This Row],[order_date]]</f>
        <v>6</v>
      </c>
    </row>
    <row r="2474" spans="1:17" x14ac:dyDescent="0.35">
      <c r="A2474" t="s">
        <v>2505</v>
      </c>
      <c r="B2474" t="s">
        <v>13</v>
      </c>
      <c r="C2474" t="s">
        <v>36</v>
      </c>
      <c r="D2474" s="2">
        <v>4710.7299999999996</v>
      </c>
      <c r="E2474">
        <v>0.13</v>
      </c>
      <c r="F2474">
        <v>6</v>
      </c>
      <c r="G2474" s="1">
        <v>45617</v>
      </c>
      <c r="H2474" s="1">
        <v>45620</v>
      </c>
      <c r="I2474" t="s">
        <v>15</v>
      </c>
      <c r="J2474" t="s">
        <v>16</v>
      </c>
      <c r="K2474" s="2">
        <v>576.05999999999995</v>
      </c>
      <c r="L2474" t="s">
        <v>48</v>
      </c>
      <c r="M2474">
        <f>YEAR(Table1[[#This Row],[order_date]])</f>
        <v>2024</v>
      </c>
      <c r="N2474">
        <f>MONTH(Table1[[#This Row],[order_date]])</f>
        <v>11</v>
      </c>
      <c r="O2474" s="3">
        <f>Table1[[#This Row],[sales]]-Table1[[#This Row],[profit]]</f>
        <v>4134.67</v>
      </c>
      <c r="P2474" s="3">
        <f>Table1[[#This Row],[sales]]*Table1[[#This Row],[quantity]]</f>
        <v>28264.379999999997</v>
      </c>
      <c r="Q2474" s="9">
        <f>Table1[[#This Row],[delivery_date]]-Table1[[#This Row],[order_date]]</f>
        <v>3</v>
      </c>
    </row>
    <row r="2475" spans="1:17" x14ac:dyDescent="0.35">
      <c r="A2475" t="s">
        <v>2506</v>
      </c>
      <c r="B2475" t="s">
        <v>19</v>
      </c>
      <c r="C2475" t="s">
        <v>26</v>
      </c>
      <c r="D2475" s="2">
        <v>1154.9000000000001</v>
      </c>
      <c r="E2475">
        <v>0.4</v>
      </c>
      <c r="F2475">
        <v>8</v>
      </c>
      <c r="G2475" s="1">
        <v>45217</v>
      </c>
      <c r="H2475" s="1">
        <v>45218</v>
      </c>
      <c r="I2475" t="s">
        <v>21</v>
      </c>
      <c r="J2475" t="s">
        <v>16</v>
      </c>
      <c r="K2475" s="2">
        <v>262.97000000000003</v>
      </c>
      <c r="L2475" t="s">
        <v>48</v>
      </c>
      <c r="M2475">
        <f>YEAR(Table1[[#This Row],[order_date]])</f>
        <v>2023</v>
      </c>
      <c r="N2475">
        <f>MONTH(Table1[[#This Row],[order_date]])</f>
        <v>10</v>
      </c>
      <c r="O2475" s="3">
        <f>Table1[[#This Row],[sales]]-Table1[[#This Row],[profit]]</f>
        <v>891.93000000000006</v>
      </c>
      <c r="P2475" s="3">
        <f>Table1[[#This Row],[sales]]*Table1[[#This Row],[quantity]]</f>
        <v>9239.2000000000007</v>
      </c>
      <c r="Q2475" s="9">
        <f>Table1[[#This Row],[delivery_date]]-Table1[[#This Row],[order_date]]</f>
        <v>1</v>
      </c>
    </row>
    <row r="2476" spans="1:17" x14ac:dyDescent="0.35">
      <c r="A2476" t="s">
        <v>2507</v>
      </c>
      <c r="B2476" t="s">
        <v>19</v>
      </c>
      <c r="C2476" t="s">
        <v>20</v>
      </c>
      <c r="D2476" s="2">
        <v>4968.75</v>
      </c>
      <c r="E2476">
        <v>0.18</v>
      </c>
      <c r="F2476">
        <v>2</v>
      </c>
      <c r="G2476" s="1">
        <v>45287</v>
      </c>
      <c r="H2476" s="1">
        <v>45291</v>
      </c>
      <c r="I2476" t="s">
        <v>31</v>
      </c>
      <c r="J2476" t="s">
        <v>27</v>
      </c>
      <c r="K2476" s="2">
        <v>1256.8399999999999</v>
      </c>
      <c r="L2476" t="s">
        <v>28</v>
      </c>
      <c r="M2476">
        <f>YEAR(Table1[[#This Row],[order_date]])</f>
        <v>2023</v>
      </c>
      <c r="N2476">
        <f>MONTH(Table1[[#This Row],[order_date]])</f>
        <v>12</v>
      </c>
      <c r="O2476" s="3">
        <f>Table1[[#This Row],[sales]]-Table1[[#This Row],[profit]]</f>
        <v>3711.91</v>
      </c>
      <c r="P2476" s="3">
        <f>Table1[[#This Row],[sales]]*Table1[[#This Row],[quantity]]</f>
        <v>9937.5</v>
      </c>
      <c r="Q2476" s="9">
        <f>Table1[[#This Row],[delivery_date]]-Table1[[#This Row],[order_date]]</f>
        <v>4</v>
      </c>
    </row>
    <row r="2477" spans="1:17" x14ac:dyDescent="0.35">
      <c r="A2477" t="s">
        <v>2508</v>
      </c>
      <c r="B2477" t="s">
        <v>13</v>
      </c>
      <c r="C2477" t="s">
        <v>14</v>
      </c>
      <c r="D2477" s="2">
        <v>3715.71</v>
      </c>
      <c r="E2477">
        <v>0.24</v>
      </c>
      <c r="F2477">
        <v>8</v>
      </c>
      <c r="G2477" s="1">
        <v>45064</v>
      </c>
      <c r="H2477" s="1">
        <v>45070</v>
      </c>
      <c r="I2477" t="s">
        <v>31</v>
      </c>
      <c r="J2477" t="s">
        <v>22</v>
      </c>
      <c r="K2477" s="2">
        <v>740.49</v>
      </c>
      <c r="L2477" t="s">
        <v>17</v>
      </c>
      <c r="M2477">
        <f>YEAR(Table1[[#This Row],[order_date]])</f>
        <v>2023</v>
      </c>
      <c r="N2477">
        <f>MONTH(Table1[[#This Row],[order_date]])</f>
        <v>5</v>
      </c>
      <c r="O2477" s="3">
        <f>Table1[[#This Row],[sales]]-Table1[[#This Row],[profit]]</f>
        <v>2975.2200000000003</v>
      </c>
      <c r="P2477" s="3">
        <f>Table1[[#This Row],[sales]]*Table1[[#This Row],[quantity]]</f>
        <v>29725.68</v>
      </c>
      <c r="Q2477" s="9">
        <f>Table1[[#This Row],[delivery_date]]-Table1[[#This Row],[order_date]]</f>
        <v>6</v>
      </c>
    </row>
    <row r="2478" spans="1:17" x14ac:dyDescent="0.35">
      <c r="A2478" t="s">
        <v>2509</v>
      </c>
      <c r="B2478" t="s">
        <v>19</v>
      </c>
      <c r="C2478" t="s">
        <v>20</v>
      </c>
      <c r="D2478" s="2">
        <v>2023.29</v>
      </c>
      <c r="E2478">
        <v>0.09</v>
      </c>
      <c r="F2478">
        <v>4</v>
      </c>
      <c r="G2478" s="1">
        <v>45550</v>
      </c>
      <c r="H2478" s="1">
        <v>45553</v>
      </c>
      <c r="I2478" t="s">
        <v>21</v>
      </c>
      <c r="J2478" t="s">
        <v>16</v>
      </c>
      <c r="K2478" s="2">
        <v>148.93</v>
      </c>
      <c r="L2478" t="s">
        <v>17</v>
      </c>
      <c r="M2478">
        <f>YEAR(Table1[[#This Row],[order_date]])</f>
        <v>2024</v>
      </c>
      <c r="N2478">
        <f>MONTH(Table1[[#This Row],[order_date]])</f>
        <v>9</v>
      </c>
      <c r="O2478" s="3">
        <f>Table1[[#This Row],[sales]]-Table1[[#This Row],[profit]]</f>
        <v>1874.36</v>
      </c>
      <c r="P2478" s="3">
        <f>Table1[[#This Row],[sales]]*Table1[[#This Row],[quantity]]</f>
        <v>8093.16</v>
      </c>
      <c r="Q2478" s="9">
        <f>Table1[[#This Row],[delivery_date]]-Table1[[#This Row],[order_date]]</f>
        <v>3</v>
      </c>
    </row>
    <row r="2479" spans="1:17" x14ac:dyDescent="0.35">
      <c r="A2479" t="s">
        <v>2510</v>
      </c>
      <c r="B2479" t="s">
        <v>19</v>
      </c>
      <c r="C2479" t="s">
        <v>36</v>
      </c>
      <c r="D2479" s="2">
        <v>738.71</v>
      </c>
      <c r="E2479">
        <v>0.24</v>
      </c>
      <c r="F2479">
        <v>2</v>
      </c>
      <c r="G2479" s="1">
        <v>45168</v>
      </c>
      <c r="H2479" s="1">
        <v>45170</v>
      </c>
      <c r="I2479" t="s">
        <v>15</v>
      </c>
      <c r="J2479" t="s">
        <v>27</v>
      </c>
      <c r="K2479" s="2">
        <v>204.22</v>
      </c>
      <c r="L2479" t="s">
        <v>17</v>
      </c>
      <c r="M2479">
        <f>YEAR(Table1[[#This Row],[order_date]])</f>
        <v>2023</v>
      </c>
      <c r="N2479">
        <f>MONTH(Table1[[#This Row],[order_date]])</f>
        <v>8</v>
      </c>
      <c r="O2479" s="3">
        <f>Table1[[#This Row],[sales]]-Table1[[#This Row],[profit]]</f>
        <v>534.49</v>
      </c>
      <c r="P2479" s="3">
        <f>Table1[[#This Row],[sales]]*Table1[[#This Row],[quantity]]</f>
        <v>1477.42</v>
      </c>
      <c r="Q2479" s="9">
        <f>Table1[[#This Row],[delivery_date]]-Table1[[#This Row],[order_date]]</f>
        <v>2</v>
      </c>
    </row>
    <row r="2480" spans="1:17" x14ac:dyDescent="0.35">
      <c r="A2480" t="s">
        <v>2511</v>
      </c>
      <c r="B2480" t="s">
        <v>41</v>
      </c>
      <c r="C2480" t="s">
        <v>33</v>
      </c>
      <c r="D2480" s="2">
        <v>1670.5</v>
      </c>
      <c r="E2480">
        <v>0.26</v>
      </c>
      <c r="F2480">
        <v>4</v>
      </c>
      <c r="G2480" s="1">
        <v>45218</v>
      </c>
      <c r="H2480" s="1">
        <v>45225</v>
      </c>
      <c r="I2480" t="s">
        <v>15</v>
      </c>
      <c r="J2480" t="s">
        <v>16</v>
      </c>
      <c r="K2480" s="2">
        <v>90.97</v>
      </c>
      <c r="L2480" t="s">
        <v>48</v>
      </c>
      <c r="M2480">
        <f>YEAR(Table1[[#This Row],[order_date]])</f>
        <v>2023</v>
      </c>
      <c r="N2480">
        <f>MONTH(Table1[[#This Row],[order_date]])</f>
        <v>10</v>
      </c>
      <c r="O2480" s="3">
        <f>Table1[[#This Row],[sales]]-Table1[[#This Row],[profit]]</f>
        <v>1579.53</v>
      </c>
      <c r="P2480" s="3">
        <f>Table1[[#This Row],[sales]]*Table1[[#This Row],[quantity]]</f>
        <v>6682</v>
      </c>
      <c r="Q2480" s="9">
        <f>Table1[[#This Row],[delivery_date]]-Table1[[#This Row],[order_date]]</f>
        <v>7</v>
      </c>
    </row>
    <row r="2481" spans="1:17" x14ac:dyDescent="0.35">
      <c r="A2481" t="s">
        <v>2512</v>
      </c>
      <c r="B2481" t="s">
        <v>25</v>
      </c>
      <c r="C2481" t="s">
        <v>20</v>
      </c>
      <c r="D2481" s="2">
        <v>1049.32</v>
      </c>
      <c r="E2481">
        <v>0.31</v>
      </c>
      <c r="F2481">
        <v>8</v>
      </c>
      <c r="G2481" s="1">
        <v>45363</v>
      </c>
      <c r="H2481" s="1">
        <v>45364</v>
      </c>
      <c r="I2481" t="s">
        <v>31</v>
      </c>
      <c r="J2481" t="s">
        <v>27</v>
      </c>
      <c r="K2481" s="2">
        <v>107.38</v>
      </c>
      <c r="L2481" t="s">
        <v>28</v>
      </c>
      <c r="M2481">
        <f>YEAR(Table1[[#This Row],[order_date]])</f>
        <v>2024</v>
      </c>
      <c r="N2481">
        <f>MONTH(Table1[[#This Row],[order_date]])</f>
        <v>3</v>
      </c>
      <c r="O2481" s="3">
        <f>Table1[[#This Row],[sales]]-Table1[[#This Row],[profit]]</f>
        <v>941.93999999999994</v>
      </c>
      <c r="P2481" s="3">
        <f>Table1[[#This Row],[sales]]*Table1[[#This Row],[quantity]]</f>
        <v>8394.56</v>
      </c>
      <c r="Q2481" s="9">
        <f>Table1[[#This Row],[delivery_date]]-Table1[[#This Row],[order_date]]</f>
        <v>1</v>
      </c>
    </row>
    <row r="2482" spans="1:17" x14ac:dyDescent="0.35">
      <c r="A2482" t="s">
        <v>2513</v>
      </c>
      <c r="B2482" t="s">
        <v>25</v>
      </c>
      <c r="C2482" t="s">
        <v>26</v>
      </c>
      <c r="D2482" s="2">
        <v>3147.01</v>
      </c>
      <c r="E2482">
        <v>0.43</v>
      </c>
      <c r="F2482">
        <v>4</v>
      </c>
      <c r="G2482" s="1">
        <v>44980</v>
      </c>
      <c r="H2482" s="1">
        <v>44982</v>
      </c>
      <c r="I2482" t="s">
        <v>15</v>
      </c>
      <c r="J2482" t="s">
        <v>22</v>
      </c>
      <c r="K2482" s="2">
        <v>365.37</v>
      </c>
      <c r="L2482" t="s">
        <v>17</v>
      </c>
      <c r="M2482">
        <f>YEAR(Table1[[#This Row],[order_date]])</f>
        <v>2023</v>
      </c>
      <c r="N2482">
        <f>MONTH(Table1[[#This Row],[order_date]])</f>
        <v>2</v>
      </c>
      <c r="O2482" s="3">
        <f>Table1[[#This Row],[sales]]-Table1[[#This Row],[profit]]</f>
        <v>2781.6400000000003</v>
      </c>
      <c r="P2482" s="3">
        <f>Table1[[#This Row],[sales]]*Table1[[#This Row],[quantity]]</f>
        <v>12588.04</v>
      </c>
      <c r="Q2482" s="9">
        <f>Table1[[#This Row],[delivery_date]]-Table1[[#This Row],[order_date]]</f>
        <v>2</v>
      </c>
    </row>
    <row r="2483" spans="1:17" x14ac:dyDescent="0.35">
      <c r="A2483" t="s">
        <v>2514</v>
      </c>
      <c r="B2483" t="s">
        <v>25</v>
      </c>
      <c r="C2483" t="s">
        <v>14</v>
      </c>
      <c r="D2483" s="2">
        <v>1848.59</v>
      </c>
      <c r="E2483">
        <v>0.15</v>
      </c>
      <c r="F2483">
        <v>8</v>
      </c>
      <c r="G2483" s="1">
        <v>45454</v>
      </c>
      <c r="H2483" s="1">
        <v>45460</v>
      </c>
      <c r="I2483" t="s">
        <v>31</v>
      </c>
      <c r="J2483" t="s">
        <v>16</v>
      </c>
      <c r="K2483" s="2">
        <v>263.42</v>
      </c>
      <c r="L2483" t="s">
        <v>39</v>
      </c>
      <c r="M2483">
        <f>YEAR(Table1[[#This Row],[order_date]])</f>
        <v>2024</v>
      </c>
      <c r="N2483">
        <f>MONTH(Table1[[#This Row],[order_date]])</f>
        <v>6</v>
      </c>
      <c r="O2483" s="3">
        <f>Table1[[#This Row],[sales]]-Table1[[#This Row],[profit]]</f>
        <v>1585.1699999999998</v>
      </c>
      <c r="P2483" s="3">
        <f>Table1[[#This Row],[sales]]*Table1[[#This Row],[quantity]]</f>
        <v>14788.72</v>
      </c>
      <c r="Q2483" s="9">
        <f>Table1[[#This Row],[delivery_date]]-Table1[[#This Row],[order_date]]</f>
        <v>6</v>
      </c>
    </row>
    <row r="2484" spans="1:17" x14ac:dyDescent="0.35">
      <c r="A2484" t="s">
        <v>2515</v>
      </c>
      <c r="B2484" t="s">
        <v>25</v>
      </c>
      <c r="C2484" t="s">
        <v>14</v>
      </c>
      <c r="D2484" s="2">
        <v>1545.54</v>
      </c>
      <c r="E2484">
        <v>0.49</v>
      </c>
      <c r="F2484">
        <v>7</v>
      </c>
      <c r="G2484" s="1">
        <v>44976</v>
      </c>
      <c r="H2484" s="1">
        <v>44977</v>
      </c>
      <c r="I2484" t="s">
        <v>31</v>
      </c>
      <c r="J2484" t="s">
        <v>16</v>
      </c>
      <c r="K2484" s="2">
        <v>214.63</v>
      </c>
      <c r="L2484" t="s">
        <v>48</v>
      </c>
      <c r="M2484">
        <f>YEAR(Table1[[#This Row],[order_date]])</f>
        <v>2023</v>
      </c>
      <c r="N2484">
        <f>MONTH(Table1[[#This Row],[order_date]])</f>
        <v>2</v>
      </c>
      <c r="O2484" s="3">
        <f>Table1[[#This Row],[sales]]-Table1[[#This Row],[profit]]</f>
        <v>1330.9099999999999</v>
      </c>
      <c r="P2484" s="3">
        <f>Table1[[#This Row],[sales]]*Table1[[#This Row],[quantity]]</f>
        <v>10818.779999999999</v>
      </c>
      <c r="Q2484" s="9">
        <f>Table1[[#This Row],[delivery_date]]-Table1[[#This Row],[order_date]]</f>
        <v>1</v>
      </c>
    </row>
    <row r="2485" spans="1:17" x14ac:dyDescent="0.35">
      <c r="A2485" t="s">
        <v>2516</v>
      </c>
      <c r="B2485" t="s">
        <v>19</v>
      </c>
      <c r="C2485" t="s">
        <v>33</v>
      </c>
      <c r="D2485" s="2">
        <v>3809.95</v>
      </c>
      <c r="E2485">
        <v>0.42</v>
      </c>
      <c r="F2485">
        <v>5</v>
      </c>
      <c r="G2485" s="1">
        <v>45115</v>
      </c>
      <c r="H2485" s="1">
        <v>45120</v>
      </c>
      <c r="I2485" t="s">
        <v>15</v>
      </c>
      <c r="J2485" t="s">
        <v>16</v>
      </c>
      <c r="K2485" s="2">
        <v>1046.74</v>
      </c>
      <c r="L2485" t="s">
        <v>34</v>
      </c>
      <c r="M2485">
        <f>YEAR(Table1[[#This Row],[order_date]])</f>
        <v>2023</v>
      </c>
      <c r="N2485">
        <f>MONTH(Table1[[#This Row],[order_date]])</f>
        <v>7</v>
      </c>
      <c r="O2485" s="3">
        <f>Table1[[#This Row],[sales]]-Table1[[#This Row],[profit]]</f>
        <v>2763.21</v>
      </c>
      <c r="P2485" s="3">
        <f>Table1[[#This Row],[sales]]*Table1[[#This Row],[quantity]]</f>
        <v>19049.75</v>
      </c>
      <c r="Q2485" s="9">
        <f>Table1[[#This Row],[delivery_date]]-Table1[[#This Row],[order_date]]</f>
        <v>5</v>
      </c>
    </row>
    <row r="2486" spans="1:17" x14ac:dyDescent="0.35">
      <c r="A2486" t="s">
        <v>2517</v>
      </c>
      <c r="B2486" t="s">
        <v>13</v>
      </c>
      <c r="C2486" t="s">
        <v>33</v>
      </c>
      <c r="D2486" s="2">
        <v>1229.94</v>
      </c>
      <c r="E2486">
        <v>0.2</v>
      </c>
      <c r="F2486">
        <v>8</v>
      </c>
      <c r="G2486" s="1">
        <v>45439</v>
      </c>
      <c r="H2486" s="1">
        <v>45440</v>
      </c>
      <c r="I2486" t="s">
        <v>21</v>
      </c>
      <c r="J2486" t="s">
        <v>22</v>
      </c>
      <c r="K2486" s="2">
        <v>306.3</v>
      </c>
      <c r="L2486" t="s">
        <v>17</v>
      </c>
      <c r="M2486">
        <f>YEAR(Table1[[#This Row],[order_date]])</f>
        <v>2024</v>
      </c>
      <c r="N2486">
        <f>MONTH(Table1[[#This Row],[order_date]])</f>
        <v>5</v>
      </c>
      <c r="O2486" s="3">
        <f>Table1[[#This Row],[sales]]-Table1[[#This Row],[profit]]</f>
        <v>923.6400000000001</v>
      </c>
      <c r="P2486" s="3">
        <f>Table1[[#This Row],[sales]]*Table1[[#This Row],[quantity]]</f>
        <v>9839.52</v>
      </c>
      <c r="Q2486" s="9">
        <f>Table1[[#This Row],[delivery_date]]-Table1[[#This Row],[order_date]]</f>
        <v>1</v>
      </c>
    </row>
    <row r="2487" spans="1:17" x14ac:dyDescent="0.35">
      <c r="A2487" t="s">
        <v>2518</v>
      </c>
      <c r="B2487" t="s">
        <v>13</v>
      </c>
      <c r="C2487" t="s">
        <v>20</v>
      </c>
      <c r="D2487" s="2">
        <v>2975.76</v>
      </c>
      <c r="E2487">
        <v>0.11</v>
      </c>
      <c r="F2487">
        <v>2</v>
      </c>
      <c r="G2487" s="1">
        <v>45608</v>
      </c>
      <c r="H2487" s="1">
        <v>45615</v>
      </c>
      <c r="I2487" t="s">
        <v>31</v>
      </c>
      <c r="J2487" t="s">
        <v>27</v>
      </c>
      <c r="K2487" s="2">
        <v>298.64</v>
      </c>
      <c r="L2487" t="s">
        <v>48</v>
      </c>
      <c r="M2487">
        <f>YEAR(Table1[[#This Row],[order_date]])</f>
        <v>2024</v>
      </c>
      <c r="N2487">
        <f>MONTH(Table1[[#This Row],[order_date]])</f>
        <v>11</v>
      </c>
      <c r="O2487" s="3">
        <f>Table1[[#This Row],[sales]]-Table1[[#This Row],[profit]]</f>
        <v>2677.1200000000003</v>
      </c>
      <c r="P2487" s="3">
        <f>Table1[[#This Row],[sales]]*Table1[[#This Row],[quantity]]</f>
        <v>5951.52</v>
      </c>
      <c r="Q2487" s="9">
        <f>Table1[[#This Row],[delivery_date]]-Table1[[#This Row],[order_date]]</f>
        <v>7</v>
      </c>
    </row>
    <row r="2488" spans="1:17" x14ac:dyDescent="0.35">
      <c r="A2488" t="s">
        <v>2519</v>
      </c>
      <c r="B2488" t="s">
        <v>41</v>
      </c>
      <c r="C2488" t="s">
        <v>36</v>
      </c>
      <c r="D2488" s="2">
        <v>1053.52</v>
      </c>
      <c r="E2488">
        <v>0.04</v>
      </c>
      <c r="F2488">
        <v>3</v>
      </c>
      <c r="G2488" s="1">
        <v>45103</v>
      </c>
      <c r="H2488" s="1">
        <v>45109</v>
      </c>
      <c r="I2488" t="s">
        <v>31</v>
      </c>
      <c r="J2488" t="s">
        <v>22</v>
      </c>
      <c r="K2488" s="2">
        <v>303.97000000000003</v>
      </c>
      <c r="L2488" t="s">
        <v>28</v>
      </c>
      <c r="M2488">
        <f>YEAR(Table1[[#This Row],[order_date]])</f>
        <v>2023</v>
      </c>
      <c r="N2488">
        <f>MONTH(Table1[[#This Row],[order_date]])</f>
        <v>6</v>
      </c>
      <c r="O2488" s="3">
        <f>Table1[[#This Row],[sales]]-Table1[[#This Row],[profit]]</f>
        <v>749.55</v>
      </c>
      <c r="P2488" s="3">
        <f>Table1[[#This Row],[sales]]*Table1[[#This Row],[quantity]]</f>
        <v>3160.56</v>
      </c>
      <c r="Q2488" s="9">
        <f>Table1[[#This Row],[delivery_date]]-Table1[[#This Row],[order_date]]</f>
        <v>6</v>
      </c>
    </row>
    <row r="2489" spans="1:17" x14ac:dyDescent="0.35">
      <c r="A2489" t="s">
        <v>2520</v>
      </c>
      <c r="B2489" t="s">
        <v>41</v>
      </c>
      <c r="C2489" t="s">
        <v>26</v>
      </c>
      <c r="D2489" s="2">
        <v>3602.51</v>
      </c>
      <c r="E2489">
        <v>0.12</v>
      </c>
      <c r="F2489">
        <v>4</v>
      </c>
      <c r="G2489" s="1">
        <v>45145</v>
      </c>
      <c r="H2489" s="1">
        <v>45148</v>
      </c>
      <c r="I2489" t="s">
        <v>21</v>
      </c>
      <c r="J2489" t="s">
        <v>16</v>
      </c>
      <c r="K2489" s="2">
        <v>506.4</v>
      </c>
      <c r="L2489" t="s">
        <v>28</v>
      </c>
      <c r="M2489">
        <f>YEAR(Table1[[#This Row],[order_date]])</f>
        <v>2023</v>
      </c>
      <c r="N2489">
        <f>MONTH(Table1[[#This Row],[order_date]])</f>
        <v>8</v>
      </c>
      <c r="O2489" s="3">
        <f>Table1[[#This Row],[sales]]-Table1[[#This Row],[profit]]</f>
        <v>3096.11</v>
      </c>
      <c r="P2489" s="3">
        <f>Table1[[#This Row],[sales]]*Table1[[#This Row],[quantity]]</f>
        <v>14410.04</v>
      </c>
      <c r="Q2489" s="9">
        <f>Table1[[#This Row],[delivery_date]]-Table1[[#This Row],[order_date]]</f>
        <v>3</v>
      </c>
    </row>
    <row r="2490" spans="1:17" x14ac:dyDescent="0.35">
      <c r="A2490" t="s">
        <v>2521</v>
      </c>
      <c r="B2490" t="s">
        <v>19</v>
      </c>
      <c r="C2490" t="s">
        <v>14</v>
      </c>
      <c r="D2490" s="2">
        <v>3163.1</v>
      </c>
      <c r="E2490">
        <v>0.44</v>
      </c>
      <c r="F2490">
        <v>5</v>
      </c>
      <c r="G2490" s="1">
        <v>45585</v>
      </c>
      <c r="H2490" s="1">
        <v>45590</v>
      </c>
      <c r="I2490" t="s">
        <v>31</v>
      </c>
      <c r="J2490" t="s">
        <v>22</v>
      </c>
      <c r="K2490" s="2">
        <v>330.98</v>
      </c>
      <c r="L2490" t="s">
        <v>34</v>
      </c>
      <c r="M2490">
        <f>YEAR(Table1[[#This Row],[order_date]])</f>
        <v>2024</v>
      </c>
      <c r="N2490">
        <f>MONTH(Table1[[#This Row],[order_date]])</f>
        <v>10</v>
      </c>
      <c r="O2490" s="3">
        <f>Table1[[#This Row],[sales]]-Table1[[#This Row],[profit]]</f>
        <v>2832.12</v>
      </c>
      <c r="P2490" s="3">
        <f>Table1[[#This Row],[sales]]*Table1[[#This Row],[quantity]]</f>
        <v>15815.5</v>
      </c>
      <c r="Q2490" s="9">
        <f>Table1[[#This Row],[delivery_date]]-Table1[[#This Row],[order_date]]</f>
        <v>5</v>
      </c>
    </row>
    <row r="2491" spans="1:17" x14ac:dyDescent="0.35">
      <c r="A2491" t="s">
        <v>2522</v>
      </c>
      <c r="B2491" t="s">
        <v>13</v>
      </c>
      <c r="C2491" t="s">
        <v>33</v>
      </c>
      <c r="D2491" s="2">
        <v>4010.95</v>
      </c>
      <c r="E2491">
        <v>0.15</v>
      </c>
      <c r="F2491">
        <v>5</v>
      </c>
      <c r="G2491" s="1">
        <v>45646</v>
      </c>
      <c r="H2491" s="1">
        <v>45652</v>
      </c>
      <c r="I2491" t="s">
        <v>21</v>
      </c>
      <c r="J2491" t="s">
        <v>27</v>
      </c>
      <c r="K2491" s="2">
        <v>1148.8599999999999</v>
      </c>
      <c r="L2491" t="s">
        <v>17</v>
      </c>
      <c r="M2491">
        <f>YEAR(Table1[[#This Row],[order_date]])</f>
        <v>2024</v>
      </c>
      <c r="N2491">
        <f>MONTH(Table1[[#This Row],[order_date]])</f>
        <v>12</v>
      </c>
      <c r="O2491" s="3">
        <f>Table1[[#This Row],[sales]]-Table1[[#This Row],[profit]]</f>
        <v>2862.09</v>
      </c>
      <c r="P2491" s="3">
        <f>Table1[[#This Row],[sales]]*Table1[[#This Row],[quantity]]</f>
        <v>20054.75</v>
      </c>
      <c r="Q2491" s="9">
        <f>Table1[[#This Row],[delivery_date]]-Table1[[#This Row],[order_date]]</f>
        <v>6</v>
      </c>
    </row>
    <row r="2492" spans="1:17" x14ac:dyDescent="0.35">
      <c r="A2492" t="s">
        <v>2523</v>
      </c>
      <c r="B2492" t="s">
        <v>13</v>
      </c>
      <c r="C2492" t="s">
        <v>26</v>
      </c>
      <c r="D2492" s="2">
        <v>435.64</v>
      </c>
      <c r="E2492">
        <v>7.0000000000000007E-2</v>
      </c>
      <c r="F2492">
        <v>1</v>
      </c>
      <c r="G2492" s="1">
        <v>45182</v>
      </c>
      <c r="H2492" s="1">
        <v>45183</v>
      </c>
      <c r="I2492" t="s">
        <v>21</v>
      </c>
      <c r="J2492" t="s">
        <v>22</v>
      </c>
      <c r="K2492" s="2">
        <v>84.07</v>
      </c>
      <c r="L2492" t="s">
        <v>34</v>
      </c>
      <c r="M2492">
        <f>YEAR(Table1[[#This Row],[order_date]])</f>
        <v>2023</v>
      </c>
      <c r="N2492">
        <f>MONTH(Table1[[#This Row],[order_date]])</f>
        <v>9</v>
      </c>
      <c r="O2492" s="3">
        <f>Table1[[#This Row],[sales]]-Table1[[#This Row],[profit]]</f>
        <v>351.57</v>
      </c>
      <c r="P2492" s="3">
        <f>Table1[[#This Row],[sales]]*Table1[[#This Row],[quantity]]</f>
        <v>435.64</v>
      </c>
      <c r="Q2492" s="9">
        <f>Table1[[#This Row],[delivery_date]]-Table1[[#This Row],[order_date]]</f>
        <v>1</v>
      </c>
    </row>
    <row r="2493" spans="1:17" x14ac:dyDescent="0.35">
      <c r="A2493" t="s">
        <v>2524</v>
      </c>
      <c r="B2493" t="s">
        <v>25</v>
      </c>
      <c r="C2493" t="s">
        <v>36</v>
      </c>
      <c r="D2493" s="2">
        <v>1129.52</v>
      </c>
      <c r="E2493">
        <v>0.01</v>
      </c>
      <c r="F2493">
        <v>1</v>
      </c>
      <c r="G2493" s="1">
        <v>45284</v>
      </c>
      <c r="H2493" s="1">
        <v>45285</v>
      </c>
      <c r="I2493" t="s">
        <v>21</v>
      </c>
      <c r="J2493" t="s">
        <v>16</v>
      </c>
      <c r="K2493" s="2">
        <v>222.99</v>
      </c>
      <c r="L2493" t="s">
        <v>28</v>
      </c>
      <c r="M2493">
        <f>YEAR(Table1[[#This Row],[order_date]])</f>
        <v>2023</v>
      </c>
      <c r="N2493">
        <f>MONTH(Table1[[#This Row],[order_date]])</f>
        <v>12</v>
      </c>
      <c r="O2493" s="3">
        <f>Table1[[#This Row],[sales]]-Table1[[#This Row],[profit]]</f>
        <v>906.53</v>
      </c>
      <c r="P2493" s="3">
        <f>Table1[[#This Row],[sales]]*Table1[[#This Row],[quantity]]</f>
        <v>1129.52</v>
      </c>
      <c r="Q2493" s="9">
        <f>Table1[[#This Row],[delivery_date]]-Table1[[#This Row],[order_date]]</f>
        <v>1</v>
      </c>
    </row>
    <row r="2494" spans="1:17" x14ac:dyDescent="0.35">
      <c r="A2494" t="s">
        <v>2525</v>
      </c>
      <c r="B2494" t="s">
        <v>19</v>
      </c>
      <c r="C2494" t="s">
        <v>14</v>
      </c>
      <c r="D2494" s="2">
        <v>856.86</v>
      </c>
      <c r="E2494">
        <v>0.15</v>
      </c>
      <c r="F2494">
        <v>1</v>
      </c>
      <c r="G2494" s="1">
        <v>45574</v>
      </c>
      <c r="H2494" s="1">
        <v>45577</v>
      </c>
      <c r="I2494" t="s">
        <v>15</v>
      </c>
      <c r="J2494" t="s">
        <v>16</v>
      </c>
      <c r="K2494" s="2">
        <v>183.37</v>
      </c>
      <c r="L2494" t="s">
        <v>17</v>
      </c>
      <c r="M2494">
        <f>YEAR(Table1[[#This Row],[order_date]])</f>
        <v>2024</v>
      </c>
      <c r="N2494">
        <f>MONTH(Table1[[#This Row],[order_date]])</f>
        <v>10</v>
      </c>
      <c r="O2494" s="3">
        <f>Table1[[#This Row],[sales]]-Table1[[#This Row],[profit]]</f>
        <v>673.49</v>
      </c>
      <c r="P2494" s="3">
        <f>Table1[[#This Row],[sales]]*Table1[[#This Row],[quantity]]</f>
        <v>856.86</v>
      </c>
      <c r="Q2494" s="9">
        <f>Table1[[#This Row],[delivery_date]]-Table1[[#This Row],[order_date]]</f>
        <v>3</v>
      </c>
    </row>
    <row r="2495" spans="1:17" x14ac:dyDescent="0.35">
      <c r="A2495" t="s">
        <v>2526</v>
      </c>
      <c r="B2495" t="s">
        <v>19</v>
      </c>
      <c r="C2495" t="s">
        <v>14</v>
      </c>
      <c r="D2495" s="2">
        <v>1033.75</v>
      </c>
      <c r="E2495">
        <v>0.11</v>
      </c>
      <c r="F2495">
        <v>5</v>
      </c>
      <c r="G2495" s="1">
        <v>45116</v>
      </c>
      <c r="H2495" s="1">
        <v>45123</v>
      </c>
      <c r="I2495" t="s">
        <v>31</v>
      </c>
      <c r="J2495" t="s">
        <v>16</v>
      </c>
      <c r="K2495" s="2">
        <v>213.27</v>
      </c>
      <c r="L2495" t="s">
        <v>39</v>
      </c>
      <c r="M2495">
        <f>YEAR(Table1[[#This Row],[order_date]])</f>
        <v>2023</v>
      </c>
      <c r="N2495">
        <f>MONTH(Table1[[#This Row],[order_date]])</f>
        <v>7</v>
      </c>
      <c r="O2495" s="3">
        <f>Table1[[#This Row],[sales]]-Table1[[#This Row],[profit]]</f>
        <v>820.48</v>
      </c>
      <c r="P2495" s="3">
        <f>Table1[[#This Row],[sales]]*Table1[[#This Row],[quantity]]</f>
        <v>5168.75</v>
      </c>
      <c r="Q2495" s="9">
        <f>Table1[[#This Row],[delivery_date]]-Table1[[#This Row],[order_date]]</f>
        <v>7</v>
      </c>
    </row>
    <row r="2496" spans="1:17" x14ac:dyDescent="0.35">
      <c r="A2496" t="s">
        <v>2527</v>
      </c>
      <c r="B2496" t="s">
        <v>25</v>
      </c>
      <c r="C2496" t="s">
        <v>36</v>
      </c>
      <c r="D2496" s="2">
        <v>604.77</v>
      </c>
      <c r="E2496">
        <v>0.05</v>
      </c>
      <c r="F2496">
        <v>2</v>
      </c>
      <c r="G2496" s="1">
        <v>45386</v>
      </c>
      <c r="H2496" s="1">
        <v>45390</v>
      </c>
      <c r="I2496" t="s">
        <v>31</v>
      </c>
      <c r="J2496" t="s">
        <v>16</v>
      </c>
      <c r="K2496" s="2">
        <v>125.47</v>
      </c>
      <c r="L2496" t="s">
        <v>39</v>
      </c>
      <c r="M2496">
        <f>YEAR(Table1[[#This Row],[order_date]])</f>
        <v>2024</v>
      </c>
      <c r="N2496">
        <f>MONTH(Table1[[#This Row],[order_date]])</f>
        <v>4</v>
      </c>
      <c r="O2496" s="3">
        <f>Table1[[#This Row],[sales]]-Table1[[#This Row],[profit]]</f>
        <v>479.29999999999995</v>
      </c>
      <c r="P2496" s="3">
        <f>Table1[[#This Row],[sales]]*Table1[[#This Row],[quantity]]</f>
        <v>1209.54</v>
      </c>
      <c r="Q2496" s="9">
        <f>Table1[[#This Row],[delivery_date]]-Table1[[#This Row],[order_date]]</f>
        <v>4</v>
      </c>
    </row>
    <row r="2497" spans="1:17" x14ac:dyDescent="0.35">
      <c r="A2497" t="s">
        <v>2528</v>
      </c>
      <c r="B2497" t="s">
        <v>19</v>
      </c>
      <c r="C2497" t="s">
        <v>14</v>
      </c>
      <c r="D2497" s="2">
        <v>2854.2</v>
      </c>
      <c r="E2497">
        <v>0.48</v>
      </c>
      <c r="F2497">
        <v>3</v>
      </c>
      <c r="G2497" s="1">
        <v>44935</v>
      </c>
      <c r="H2497" s="1">
        <v>44939</v>
      </c>
      <c r="I2497" t="s">
        <v>31</v>
      </c>
      <c r="J2497" t="s">
        <v>27</v>
      </c>
      <c r="K2497" s="2">
        <v>144.11000000000001</v>
      </c>
      <c r="L2497" t="s">
        <v>39</v>
      </c>
      <c r="M2497">
        <f>YEAR(Table1[[#This Row],[order_date]])</f>
        <v>2023</v>
      </c>
      <c r="N2497">
        <f>MONTH(Table1[[#This Row],[order_date]])</f>
        <v>1</v>
      </c>
      <c r="O2497" s="3">
        <f>Table1[[#This Row],[sales]]-Table1[[#This Row],[profit]]</f>
        <v>2710.0899999999997</v>
      </c>
      <c r="P2497" s="3">
        <f>Table1[[#This Row],[sales]]*Table1[[#This Row],[quantity]]</f>
        <v>8562.5999999999985</v>
      </c>
      <c r="Q2497" s="9">
        <f>Table1[[#This Row],[delivery_date]]-Table1[[#This Row],[order_date]]</f>
        <v>4</v>
      </c>
    </row>
    <row r="2498" spans="1:17" x14ac:dyDescent="0.35">
      <c r="A2498" t="s">
        <v>2529</v>
      </c>
      <c r="B2498" t="s">
        <v>19</v>
      </c>
      <c r="C2498" t="s">
        <v>36</v>
      </c>
      <c r="D2498" s="2">
        <v>3007.81</v>
      </c>
      <c r="E2498">
        <v>0.13</v>
      </c>
      <c r="F2498">
        <v>8</v>
      </c>
      <c r="G2498" s="1">
        <v>45606</v>
      </c>
      <c r="H2498" s="1">
        <v>45612</v>
      </c>
      <c r="I2498" t="s">
        <v>21</v>
      </c>
      <c r="J2498" t="s">
        <v>22</v>
      </c>
      <c r="K2498" s="2">
        <v>665.99</v>
      </c>
      <c r="L2498" t="s">
        <v>34</v>
      </c>
      <c r="M2498">
        <f>YEAR(Table1[[#This Row],[order_date]])</f>
        <v>2024</v>
      </c>
      <c r="N2498">
        <f>MONTH(Table1[[#This Row],[order_date]])</f>
        <v>11</v>
      </c>
      <c r="O2498" s="3">
        <f>Table1[[#This Row],[sales]]-Table1[[#This Row],[profit]]</f>
        <v>2341.8199999999997</v>
      </c>
      <c r="P2498" s="3">
        <f>Table1[[#This Row],[sales]]*Table1[[#This Row],[quantity]]</f>
        <v>24062.48</v>
      </c>
      <c r="Q2498" s="9">
        <f>Table1[[#This Row],[delivery_date]]-Table1[[#This Row],[order_date]]</f>
        <v>6</v>
      </c>
    </row>
    <row r="2499" spans="1:17" x14ac:dyDescent="0.35">
      <c r="A2499" t="s">
        <v>2530</v>
      </c>
      <c r="B2499" t="s">
        <v>41</v>
      </c>
      <c r="C2499" t="s">
        <v>14</v>
      </c>
      <c r="D2499" s="2">
        <v>4233.1000000000004</v>
      </c>
      <c r="E2499">
        <v>0</v>
      </c>
      <c r="F2499">
        <v>8</v>
      </c>
      <c r="G2499" s="1">
        <v>45411</v>
      </c>
      <c r="H2499" s="1">
        <v>45418</v>
      </c>
      <c r="I2499" t="s">
        <v>15</v>
      </c>
      <c r="J2499" t="s">
        <v>27</v>
      </c>
      <c r="K2499" s="2">
        <v>997.04</v>
      </c>
      <c r="L2499" t="s">
        <v>23</v>
      </c>
      <c r="M2499">
        <f>YEAR(Table1[[#This Row],[order_date]])</f>
        <v>2024</v>
      </c>
      <c r="N2499">
        <f>MONTH(Table1[[#This Row],[order_date]])</f>
        <v>4</v>
      </c>
      <c r="O2499" s="3">
        <f>Table1[[#This Row],[sales]]-Table1[[#This Row],[profit]]</f>
        <v>3236.0600000000004</v>
      </c>
      <c r="P2499" s="3">
        <f>Table1[[#This Row],[sales]]*Table1[[#This Row],[quantity]]</f>
        <v>33864.800000000003</v>
      </c>
      <c r="Q2499" s="9">
        <f>Table1[[#This Row],[delivery_date]]-Table1[[#This Row],[order_date]]</f>
        <v>7</v>
      </c>
    </row>
    <row r="2500" spans="1:17" x14ac:dyDescent="0.35">
      <c r="A2500" t="s">
        <v>2531</v>
      </c>
      <c r="B2500" t="s">
        <v>13</v>
      </c>
      <c r="C2500" t="s">
        <v>20</v>
      </c>
      <c r="D2500" s="2">
        <v>2146.92</v>
      </c>
      <c r="E2500">
        <v>0.47</v>
      </c>
      <c r="F2500">
        <v>2</v>
      </c>
      <c r="G2500" s="1">
        <v>45115</v>
      </c>
      <c r="H2500" s="1">
        <v>45121</v>
      </c>
      <c r="I2500" t="s">
        <v>31</v>
      </c>
      <c r="J2500" t="s">
        <v>22</v>
      </c>
      <c r="K2500" s="2">
        <v>121.8</v>
      </c>
      <c r="L2500" t="s">
        <v>17</v>
      </c>
      <c r="M2500">
        <f>YEAR(Table1[[#This Row],[order_date]])</f>
        <v>2023</v>
      </c>
      <c r="N2500">
        <f>MONTH(Table1[[#This Row],[order_date]])</f>
        <v>7</v>
      </c>
      <c r="O2500" s="3">
        <f>Table1[[#This Row],[sales]]-Table1[[#This Row],[profit]]</f>
        <v>2025.1200000000001</v>
      </c>
      <c r="P2500" s="3">
        <f>Table1[[#This Row],[sales]]*Table1[[#This Row],[quantity]]</f>
        <v>4293.84</v>
      </c>
      <c r="Q2500" s="9">
        <f>Table1[[#This Row],[delivery_date]]-Table1[[#This Row],[order_date]]</f>
        <v>6</v>
      </c>
    </row>
    <row r="2501" spans="1:17" x14ac:dyDescent="0.35">
      <c r="A2501" t="s">
        <v>2532</v>
      </c>
      <c r="B2501" t="s">
        <v>19</v>
      </c>
      <c r="C2501" t="s">
        <v>36</v>
      </c>
      <c r="D2501" s="2">
        <v>2708.69</v>
      </c>
      <c r="E2501">
        <v>0.28999999999999998</v>
      </c>
      <c r="F2501">
        <v>8</v>
      </c>
      <c r="G2501" s="1">
        <v>44949</v>
      </c>
      <c r="H2501" s="1">
        <v>44953</v>
      </c>
      <c r="I2501" t="s">
        <v>31</v>
      </c>
      <c r="J2501" t="s">
        <v>16</v>
      </c>
      <c r="K2501" s="2">
        <v>558.30999999999995</v>
      </c>
      <c r="L2501" t="s">
        <v>23</v>
      </c>
      <c r="M2501">
        <f>YEAR(Table1[[#This Row],[order_date]])</f>
        <v>2023</v>
      </c>
      <c r="N2501">
        <f>MONTH(Table1[[#This Row],[order_date]])</f>
        <v>1</v>
      </c>
      <c r="O2501" s="3">
        <f>Table1[[#This Row],[sales]]-Table1[[#This Row],[profit]]</f>
        <v>2150.38</v>
      </c>
      <c r="P2501" s="3">
        <f>Table1[[#This Row],[sales]]*Table1[[#This Row],[quantity]]</f>
        <v>21669.52</v>
      </c>
      <c r="Q2501" s="9">
        <f>Table1[[#This Row],[delivery_date]]-Table1[[#This Row],[order_date]]</f>
        <v>4</v>
      </c>
    </row>
    <row r="2502" spans="1:17" x14ac:dyDescent="0.35">
      <c r="A2502" t="s">
        <v>2533</v>
      </c>
      <c r="B2502" t="s">
        <v>41</v>
      </c>
      <c r="C2502" t="s">
        <v>26</v>
      </c>
      <c r="D2502" s="2">
        <v>4957.3900000000003</v>
      </c>
      <c r="E2502">
        <v>0.04</v>
      </c>
      <c r="F2502">
        <v>9</v>
      </c>
      <c r="G2502" s="1">
        <v>45223</v>
      </c>
      <c r="H2502" s="1">
        <v>45228</v>
      </c>
      <c r="I2502" t="s">
        <v>31</v>
      </c>
      <c r="J2502" t="s">
        <v>22</v>
      </c>
      <c r="K2502" s="2">
        <v>575.86</v>
      </c>
      <c r="L2502" t="s">
        <v>39</v>
      </c>
      <c r="M2502">
        <f>YEAR(Table1[[#This Row],[order_date]])</f>
        <v>2023</v>
      </c>
      <c r="N2502">
        <f>MONTH(Table1[[#This Row],[order_date]])</f>
        <v>10</v>
      </c>
      <c r="O2502" s="3">
        <f>Table1[[#This Row],[sales]]-Table1[[#This Row],[profit]]</f>
        <v>4381.5300000000007</v>
      </c>
      <c r="P2502" s="3">
        <f>Table1[[#This Row],[sales]]*Table1[[#This Row],[quantity]]</f>
        <v>44616.51</v>
      </c>
      <c r="Q2502" s="9">
        <f>Table1[[#This Row],[delivery_date]]-Table1[[#This Row],[order_date]]</f>
        <v>5</v>
      </c>
    </row>
    <row r="2503" spans="1:17" x14ac:dyDescent="0.35">
      <c r="A2503" t="s">
        <v>2534</v>
      </c>
      <c r="B2503" t="s">
        <v>13</v>
      </c>
      <c r="C2503" t="s">
        <v>20</v>
      </c>
      <c r="D2503" s="2">
        <v>2706.04</v>
      </c>
      <c r="E2503">
        <v>0.02</v>
      </c>
      <c r="F2503">
        <v>6</v>
      </c>
      <c r="G2503" s="1">
        <v>45254</v>
      </c>
      <c r="H2503" s="1">
        <v>45260</v>
      </c>
      <c r="I2503" t="s">
        <v>15</v>
      </c>
      <c r="J2503" t="s">
        <v>22</v>
      </c>
      <c r="K2503" s="2">
        <v>560.33000000000004</v>
      </c>
      <c r="L2503" t="s">
        <v>23</v>
      </c>
      <c r="M2503">
        <f>YEAR(Table1[[#This Row],[order_date]])</f>
        <v>2023</v>
      </c>
      <c r="N2503">
        <f>MONTH(Table1[[#This Row],[order_date]])</f>
        <v>11</v>
      </c>
      <c r="O2503" s="3">
        <f>Table1[[#This Row],[sales]]-Table1[[#This Row],[profit]]</f>
        <v>2145.71</v>
      </c>
      <c r="P2503" s="3">
        <f>Table1[[#This Row],[sales]]*Table1[[#This Row],[quantity]]</f>
        <v>16236.24</v>
      </c>
      <c r="Q2503" s="9">
        <f>Table1[[#This Row],[delivery_date]]-Table1[[#This Row],[order_date]]</f>
        <v>6</v>
      </c>
    </row>
    <row r="2504" spans="1:17" x14ac:dyDescent="0.35">
      <c r="A2504" t="s">
        <v>2535</v>
      </c>
      <c r="B2504" t="s">
        <v>25</v>
      </c>
      <c r="C2504" t="s">
        <v>26</v>
      </c>
      <c r="D2504" s="2">
        <v>2910.52</v>
      </c>
      <c r="E2504">
        <v>0.05</v>
      </c>
      <c r="F2504">
        <v>1</v>
      </c>
      <c r="G2504" s="1">
        <v>45589</v>
      </c>
      <c r="H2504" s="1">
        <v>45593</v>
      </c>
      <c r="I2504" t="s">
        <v>21</v>
      </c>
      <c r="J2504" t="s">
        <v>16</v>
      </c>
      <c r="K2504" s="2">
        <v>338.29</v>
      </c>
      <c r="L2504" t="s">
        <v>23</v>
      </c>
      <c r="M2504">
        <f>YEAR(Table1[[#This Row],[order_date]])</f>
        <v>2024</v>
      </c>
      <c r="N2504">
        <f>MONTH(Table1[[#This Row],[order_date]])</f>
        <v>10</v>
      </c>
      <c r="O2504" s="3">
        <f>Table1[[#This Row],[sales]]-Table1[[#This Row],[profit]]</f>
        <v>2572.23</v>
      </c>
      <c r="P2504" s="3">
        <f>Table1[[#This Row],[sales]]*Table1[[#This Row],[quantity]]</f>
        <v>2910.52</v>
      </c>
      <c r="Q2504" s="9">
        <f>Table1[[#This Row],[delivery_date]]-Table1[[#This Row],[order_date]]</f>
        <v>4</v>
      </c>
    </row>
    <row r="2505" spans="1:17" x14ac:dyDescent="0.35">
      <c r="A2505" t="s">
        <v>2536</v>
      </c>
      <c r="B2505" t="s">
        <v>41</v>
      </c>
      <c r="C2505" t="s">
        <v>14</v>
      </c>
      <c r="D2505" s="2">
        <v>4980</v>
      </c>
      <c r="E2505">
        <v>0.3</v>
      </c>
      <c r="F2505">
        <v>3</v>
      </c>
      <c r="G2505" s="1">
        <v>44937</v>
      </c>
      <c r="H2505" s="1">
        <v>44942</v>
      </c>
      <c r="I2505" t="s">
        <v>15</v>
      </c>
      <c r="J2505" t="s">
        <v>16</v>
      </c>
      <c r="K2505" s="2">
        <v>368.42</v>
      </c>
      <c r="L2505" t="s">
        <v>34</v>
      </c>
      <c r="M2505">
        <f>YEAR(Table1[[#This Row],[order_date]])</f>
        <v>2023</v>
      </c>
      <c r="N2505">
        <f>MONTH(Table1[[#This Row],[order_date]])</f>
        <v>1</v>
      </c>
      <c r="O2505" s="3">
        <f>Table1[[#This Row],[sales]]-Table1[[#This Row],[profit]]</f>
        <v>4611.58</v>
      </c>
      <c r="P2505" s="3">
        <f>Table1[[#This Row],[sales]]*Table1[[#This Row],[quantity]]</f>
        <v>14940</v>
      </c>
      <c r="Q2505" s="9">
        <f>Table1[[#This Row],[delivery_date]]-Table1[[#This Row],[order_date]]</f>
        <v>5</v>
      </c>
    </row>
    <row r="2506" spans="1:17" x14ac:dyDescent="0.35">
      <c r="A2506" t="s">
        <v>2537</v>
      </c>
      <c r="B2506" t="s">
        <v>41</v>
      </c>
      <c r="C2506" t="s">
        <v>26</v>
      </c>
      <c r="D2506" s="2">
        <v>4971.2299999999996</v>
      </c>
      <c r="E2506">
        <v>0.03</v>
      </c>
      <c r="F2506">
        <v>5</v>
      </c>
      <c r="G2506" s="1">
        <v>44927</v>
      </c>
      <c r="H2506" s="1">
        <v>44931</v>
      </c>
      <c r="I2506" t="s">
        <v>15</v>
      </c>
      <c r="J2506" t="s">
        <v>16</v>
      </c>
      <c r="K2506" s="2">
        <v>470.1</v>
      </c>
      <c r="L2506" t="s">
        <v>17</v>
      </c>
      <c r="M2506">
        <f>YEAR(Table1[[#This Row],[order_date]])</f>
        <v>2023</v>
      </c>
      <c r="N2506">
        <f>MONTH(Table1[[#This Row],[order_date]])</f>
        <v>1</v>
      </c>
      <c r="O2506" s="3">
        <f>Table1[[#This Row],[sales]]-Table1[[#This Row],[profit]]</f>
        <v>4501.1299999999992</v>
      </c>
      <c r="P2506" s="3">
        <f>Table1[[#This Row],[sales]]*Table1[[#This Row],[quantity]]</f>
        <v>24856.149999999998</v>
      </c>
      <c r="Q2506" s="9">
        <f>Table1[[#This Row],[delivery_date]]-Table1[[#This Row],[order_date]]</f>
        <v>4</v>
      </c>
    </row>
    <row r="2507" spans="1:17" x14ac:dyDescent="0.35">
      <c r="A2507" t="s">
        <v>2538</v>
      </c>
      <c r="B2507" t="s">
        <v>13</v>
      </c>
      <c r="C2507" t="s">
        <v>20</v>
      </c>
      <c r="D2507" s="2">
        <v>2177.75</v>
      </c>
      <c r="E2507">
        <v>0.28000000000000003</v>
      </c>
      <c r="F2507">
        <v>3</v>
      </c>
      <c r="G2507" s="1">
        <v>45103</v>
      </c>
      <c r="H2507" s="1">
        <v>45106</v>
      </c>
      <c r="I2507" t="s">
        <v>21</v>
      </c>
      <c r="J2507" t="s">
        <v>22</v>
      </c>
      <c r="K2507" s="2">
        <v>608.55999999999995</v>
      </c>
      <c r="L2507" t="s">
        <v>28</v>
      </c>
      <c r="M2507">
        <f>YEAR(Table1[[#This Row],[order_date]])</f>
        <v>2023</v>
      </c>
      <c r="N2507">
        <f>MONTH(Table1[[#This Row],[order_date]])</f>
        <v>6</v>
      </c>
      <c r="O2507" s="3">
        <f>Table1[[#This Row],[sales]]-Table1[[#This Row],[profit]]</f>
        <v>1569.19</v>
      </c>
      <c r="P2507" s="3">
        <f>Table1[[#This Row],[sales]]*Table1[[#This Row],[quantity]]</f>
        <v>6533.25</v>
      </c>
      <c r="Q2507" s="9">
        <f>Table1[[#This Row],[delivery_date]]-Table1[[#This Row],[order_date]]</f>
        <v>3</v>
      </c>
    </row>
    <row r="2508" spans="1:17" x14ac:dyDescent="0.35">
      <c r="A2508" t="s">
        <v>2539</v>
      </c>
      <c r="B2508" t="s">
        <v>25</v>
      </c>
      <c r="C2508" t="s">
        <v>36</v>
      </c>
      <c r="D2508" s="2">
        <v>3211.24</v>
      </c>
      <c r="E2508">
        <v>0.33</v>
      </c>
      <c r="F2508">
        <v>3</v>
      </c>
      <c r="G2508" s="1">
        <v>45251</v>
      </c>
      <c r="H2508" s="1">
        <v>45256</v>
      </c>
      <c r="I2508" t="s">
        <v>15</v>
      </c>
      <c r="J2508" t="s">
        <v>16</v>
      </c>
      <c r="K2508" s="2">
        <v>513.1</v>
      </c>
      <c r="L2508" t="s">
        <v>23</v>
      </c>
      <c r="M2508">
        <f>YEAR(Table1[[#This Row],[order_date]])</f>
        <v>2023</v>
      </c>
      <c r="N2508">
        <f>MONTH(Table1[[#This Row],[order_date]])</f>
        <v>11</v>
      </c>
      <c r="O2508" s="3">
        <f>Table1[[#This Row],[sales]]-Table1[[#This Row],[profit]]</f>
        <v>2698.14</v>
      </c>
      <c r="P2508" s="3">
        <f>Table1[[#This Row],[sales]]*Table1[[#This Row],[quantity]]</f>
        <v>9633.7199999999993</v>
      </c>
      <c r="Q2508" s="9">
        <f>Table1[[#This Row],[delivery_date]]-Table1[[#This Row],[order_date]]</f>
        <v>5</v>
      </c>
    </row>
    <row r="2509" spans="1:17" x14ac:dyDescent="0.35">
      <c r="A2509" t="s">
        <v>2540</v>
      </c>
      <c r="B2509" t="s">
        <v>41</v>
      </c>
      <c r="C2509" t="s">
        <v>33</v>
      </c>
      <c r="D2509" s="2">
        <v>2455.9299999999998</v>
      </c>
      <c r="E2509">
        <v>7.0000000000000007E-2</v>
      </c>
      <c r="F2509">
        <v>9</v>
      </c>
      <c r="G2509" s="1">
        <v>45068</v>
      </c>
      <c r="H2509" s="1">
        <v>45075</v>
      </c>
      <c r="I2509" t="s">
        <v>21</v>
      </c>
      <c r="J2509" t="s">
        <v>27</v>
      </c>
      <c r="K2509" s="2">
        <v>685.41</v>
      </c>
      <c r="L2509" t="s">
        <v>39</v>
      </c>
      <c r="M2509">
        <f>YEAR(Table1[[#This Row],[order_date]])</f>
        <v>2023</v>
      </c>
      <c r="N2509">
        <f>MONTH(Table1[[#This Row],[order_date]])</f>
        <v>5</v>
      </c>
      <c r="O2509" s="3">
        <f>Table1[[#This Row],[sales]]-Table1[[#This Row],[profit]]</f>
        <v>1770.52</v>
      </c>
      <c r="P2509" s="3">
        <f>Table1[[#This Row],[sales]]*Table1[[#This Row],[quantity]]</f>
        <v>22103.37</v>
      </c>
      <c r="Q2509" s="9">
        <f>Table1[[#This Row],[delivery_date]]-Table1[[#This Row],[order_date]]</f>
        <v>7</v>
      </c>
    </row>
    <row r="2510" spans="1:17" x14ac:dyDescent="0.35">
      <c r="A2510" t="s">
        <v>2541</v>
      </c>
      <c r="B2510" t="s">
        <v>19</v>
      </c>
      <c r="C2510" t="s">
        <v>26</v>
      </c>
      <c r="D2510" s="2">
        <v>3631.51</v>
      </c>
      <c r="E2510">
        <v>0.24</v>
      </c>
      <c r="F2510">
        <v>5</v>
      </c>
      <c r="G2510" s="1">
        <v>45445</v>
      </c>
      <c r="H2510" s="1">
        <v>45449</v>
      </c>
      <c r="I2510" t="s">
        <v>15</v>
      </c>
      <c r="J2510" t="s">
        <v>22</v>
      </c>
      <c r="K2510" s="2">
        <v>620.96</v>
      </c>
      <c r="L2510" t="s">
        <v>39</v>
      </c>
      <c r="M2510">
        <f>YEAR(Table1[[#This Row],[order_date]])</f>
        <v>2024</v>
      </c>
      <c r="N2510">
        <f>MONTH(Table1[[#This Row],[order_date]])</f>
        <v>6</v>
      </c>
      <c r="O2510" s="3">
        <f>Table1[[#This Row],[sales]]-Table1[[#This Row],[profit]]</f>
        <v>3010.55</v>
      </c>
      <c r="P2510" s="3">
        <f>Table1[[#This Row],[sales]]*Table1[[#This Row],[quantity]]</f>
        <v>18157.550000000003</v>
      </c>
      <c r="Q2510" s="9">
        <f>Table1[[#This Row],[delivery_date]]-Table1[[#This Row],[order_date]]</f>
        <v>4</v>
      </c>
    </row>
    <row r="2511" spans="1:17" x14ac:dyDescent="0.35">
      <c r="A2511" t="s">
        <v>2542</v>
      </c>
      <c r="B2511" t="s">
        <v>19</v>
      </c>
      <c r="C2511" t="s">
        <v>33</v>
      </c>
      <c r="D2511" s="2">
        <v>4698.09</v>
      </c>
      <c r="E2511">
        <v>0.48</v>
      </c>
      <c r="F2511">
        <v>8</v>
      </c>
      <c r="G2511" s="1">
        <v>45049</v>
      </c>
      <c r="H2511" s="1">
        <v>45051</v>
      </c>
      <c r="I2511" t="s">
        <v>15</v>
      </c>
      <c r="J2511" t="s">
        <v>16</v>
      </c>
      <c r="K2511" s="2">
        <v>1290.04</v>
      </c>
      <c r="L2511" t="s">
        <v>34</v>
      </c>
      <c r="M2511">
        <f>YEAR(Table1[[#This Row],[order_date]])</f>
        <v>2023</v>
      </c>
      <c r="N2511">
        <f>MONTH(Table1[[#This Row],[order_date]])</f>
        <v>5</v>
      </c>
      <c r="O2511" s="3">
        <f>Table1[[#This Row],[sales]]-Table1[[#This Row],[profit]]</f>
        <v>3408.05</v>
      </c>
      <c r="P2511" s="3">
        <f>Table1[[#This Row],[sales]]*Table1[[#This Row],[quantity]]</f>
        <v>37584.720000000001</v>
      </c>
      <c r="Q2511" s="9">
        <f>Table1[[#This Row],[delivery_date]]-Table1[[#This Row],[order_date]]</f>
        <v>2</v>
      </c>
    </row>
    <row r="2512" spans="1:17" x14ac:dyDescent="0.35">
      <c r="A2512" t="s">
        <v>2543</v>
      </c>
      <c r="B2512" t="s">
        <v>19</v>
      </c>
      <c r="C2512" t="s">
        <v>26</v>
      </c>
      <c r="D2512" s="2">
        <v>1617.33</v>
      </c>
      <c r="E2512">
        <v>0.42</v>
      </c>
      <c r="F2512">
        <v>7</v>
      </c>
      <c r="G2512" s="1">
        <v>45370</v>
      </c>
      <c r="H2512" s="1">
        <v>45374</v>
      </c>
      <c r="I2512" t="s">
        <v>15</v>
      </c>
      <c r="J2512" t="s">
        <v>27</v>
      </c>
      <c r="K2512" s="2">
        <v>310.36</v>
      </c>
      <c r="L2512" t="s">
        <v>23</v>
      </c>
      <c r="M2512">
        <f>YEAR(Table1[[#This Row],[order_date]])</f>
        <v>2024</v>
      </c>
      <c r="N2512">
        <f>MONTH(Table1[[#This Row],[order_date]])</f>
        <v>3</v>
      </c>
      <c r="O2512" s="3">
        <f>Table1[[#This Row],[sales]]-Table1[[#This Row],[profit]]</f>
        <v>1306.9699999999998</v>
      </c>
      <c r="P2512" s="3">
        <f>Table1[[#This Row],[sales]]*Table1[[#This Row],[quantity]]</f>
        <v>11321.31</v>
      </c>
      <c r="Q2512" s="9">
        <f>Table1[[#This Row],[delivery_date]]-Table1[[#This Row],[order_date]]</f>
        <v>4</v>
      </c>
    </row>
    <row r="2513" spans="1:17" x14ac:dyDescent="0.35">
      <c r="A2513" t="s">
        <v>2544</v>
      </c>
      <c r="B2513" t="s">
        <v>25</v>
      </c>
      <c r="C2513" t="s">
        <v>26</v>
      </c>
      <c r="D2513" s="2">
        <v>4112.49</v>
      </c>
      <c r="E2513">
        <v>0.36</v>
      </c>
      <c r="F2513">
        <v>4</v>
      </c>
      <c r="G2513" s="1">
        <v>45462</v>
      </c>
      <c r="H2513" s="1">
        <v>45464</v>
      </c>
      <c r="I2513" t="s">
        <v>31</v>
      </c>
      <c r="J2513" t="s">
        <v>22</v>
      </c>
      <c r="K2513" s="2">
        <v>566.52</v>
      </c>
      <c r="L2513" t="s">
        <v>34</v>
      </c>
      <c r="M2513">
        <f>YEAR(Table1[[#This Row],[order_date]])</f>
        <v>2024</v>
      </c>
      <c r="N2513">
        <f>MONTH(Table1[[#This Row],[order_date]])</f>
        <v>6</v>
      </c>
      <c r="O2513" s="3">
        <f>Table1[[#This Row],[sales]]-Table1[[#This Row],[profit]]</f>
        <v>3545.97</v>
      </c>
      <c r="P2513" s="3">
        <f>Table1[[#This Row],[sales]]*Table1[[#This Row],[quantity]]</f>
        <v>16449.96</v>
      </c>
      <c r="Q2513" s="9">
        <f>Table1[[#This Row],[delivery_date]]-Table1[[#This Row],[order_date]]</f>
        <v>2</v>
      </c>
    </row>
    <row r="2514" spans="1:17" x14ac:dyDescent="0.35">
      <c r="A2514" t="s">
        <v>2545</v>
      </c>
      <c r="B2514" t="s">
        <v>41</v>
      </c>
      <c r="C2514" t="s">
        <v>36</v>
      </c>
      <c r="D2514" s="2">
        <v>3308.76</v>
      </c>
      <c r="E2514">
        <v>0.26</v>
      </c>
      <c r="F2514">
        <v>3</v>
      </c>
      <c r="G2514" s="1">
        <v>45165</v>
      </c>
      <c r="H2514" s="1">
        <v>45167</v>
      </c>
      <c r="I2514" t="s">
        <v>21</v>
      </c>
      <c r="J2514" t="s">
        <v>27</v>
      </c>
      <c r="K2514" s="2">
        <v>349.18</v>
      </c>
      <c r="L2514" t="s">
        <v>23</v>
      </c>
      <c r="M2514">
        <f>YEAR(Table1[[#This Row],[order_date]])</f>
        <v>2023</v>
      </c>
      <c r="N2514">
        <f>MONTH(Table1[[#This Row],[order_date]])</f>
        <v>8</v>
      </c>
      <c r="O2514" s="3">
        <f>Table1[[#This Row],[sales]]-Table1[[#This Row],[profit]]</f>
        <v>2959.5800000000004</v>
      </c>
      <c r="P2514" s="3">
        <f>Table1[[#This Row],[sales]]*Table1[[#This Row],[quantity]]</f>
        <v>9926.2800000000007</v>
      </c>
      <c r="Q2514" s="9">
        <f>Table1[[#This Row],[delivery_date]]-Table1[[#This Row],[order_date]]</f>
        <v>2</v>
      </c>
    </row>
    <row r="2515" spans="1:17" x14ac:dyDescent="0.35">
      <c r="A2515" t="s">
        <v>2546</v>
      </c>
      <c r="B2515" t="s">
        <v>19</v>
      </c>
      <c r="C2515" t="s">
        <v>14</v>
      </c>
      <c r="D2515" s="2">
        <v>1472.91</v>
      </c>
      <c r="E2515">
        <v>0.2</v>
      </c>
      <c r="F2515">
        <v>3</v>
      </c>
      <c r="G2515" s="1">
        <v>45081</v>
      </c>
      <c r="H2515" s="1">
        <v>45082</v>
      </c>
      <c r="I2515" t="s">
        <v>21</v>
      </c>
      <c r="J2515" t="s">
        <v>22</v>
      </c>
      <c r="K2515" s="2">
        <v>210.34</v>
      </c>
      <c r="L2515" t="s">
        <v>39</v>
      </c>
      <c r="M2515">
        <f>YEAR(Table1[[#This Row],[order_date]])</f>
        <v>2023</v>
      </c>
      <c r="N2515">
        <f>MONTH(Table1[[#This Row],[order_date]])</f>
        <v>6</v>
      </c>
      <c r="O2515" s="3">
        <f>Table1[[#This Row],[sales]]-Table1[[#This Row],[profit]]</f>
        <v>1262.5700000000002</v>
      </c>
      <c r="P2515" s="3">
        <f>Table1[[#This Row],[sales]]*Table1[[#This Row],[quantity]]</f>
        <v>4418.7300000000005</v>
      </c>
      <c r="Q2515" s="9">
        <f>Table1[[#This Row],[delivery_date]]-Table1[[#This Row],[order_date]]</f>
        <v>1</v>
      </c>
    </row>
    <row r="2516" spans="1:17" x14ac:dyDescent="0.35">
      <c r="A2516" t="s">
        <v>2547</v>
      </c>
      <c r="B2516" t="s">
        <v>25</v>
      </c>
      <c r="C2516" t="s">
        <v>20</v>
      </c>
      <c r="D2516" s="2">
        <v>4006.77</v>
      </c>
      <c r="E2516">
        <v>0.23</v>
      </c>
      <c r="F2516">
        <v>2</v>
      </c>
      <c r="G2516" s="1">
        <v>44933</v>
      </c>
      <c r="H2516" s="1">
        <v>44940</v>
      </c>
      <c r="I2516" t="s">
        <v>31</v>
      </c>
      <c r="J2516" t="s">
        <v>16</v>
      </c>
      <c r="K2516" s="2">
        <v>377.56</v>
      </c>
      <c r="L2516" t="s">
        <v>23</v>
      </c>
      <c r="M2516">
        <f>YEAR(Table1[[#This Row],[order_date]])</f>
        <v>2023</v>
      </c>
      <c r="N2516">
        <f>MONTH(Table1[[#This Row],[order_date]])</f>
        <v>1</v>
      </c>
      <c r="O2516" s="3">
        <f>Table1[[#This Row],[sales]]-Table1[[#This Row],[profit]]</f>
        <v>3629.21</v>
      </c>
      <c r="P2516" s="3">
        <f>Table1[[#This Row],[sales]]*Table1[[#This Row],[quantity]]</f>
        <v>8013.54</v>
      </c>
      <c r="Q2516" s="9">
        <f>Table1[[#This Row],[delivery_date]]-Table1[[#This Row],[order_date]]</f>
        <v>7</v>
      </c>
    </row>
    <row r="2517" spans="1:17" x14ac:dyDescent="0.35">
      <c r="A2517" t="s">
        <v>2548</v>
      </c>
      <c r="B2517" t="s">
        <v>19</v>
      </c>
      <c r="C2517" t="s">
        <v>20</v>
      </c>
      <c r="D2517" s="2">
        <v>2192.9499999999998</v>
      </c>
      <c r="E2517">
        <v>0.38</v>
      </c>
      <c r="F2517">
        <v>5</v>
      </c>
      <c r="G2517" s="1">
        <v>45364</v>
      </c>
      <c r="H2517" s="1">
        <v>45370</v>
      </c>
      <c r="I2517" t="s">
        <v>15</v>
      </c>
      <c r="J2517" t="s">
        <v>27</v>
      </c>
      <c r="K2517" s="2">
        <v>647.71</v>
      </c>
      <c r="L2517" t="s">
        <v>28</v>
      </c>
      <c r="M2517">
        <f>YEAR(Table1[[#This Row],[order_date]])</f>
        <v>2024</v>
      </c>
      <c r="N2517">
        <f>MONTH(Table1[[#This Row],[order_date]])</f>
        <v>3</v>
      </c>
      <c r="O2517" s="3">
        <f>Table1[[#This Row],[sales]]-Table1[[#This Row],[profit]]</f>
        <v>1545.2399999999998</v>
      </c>
      <c r="P2517" s="3">
        <f>Table1[[#This Row],[sales]]*Table1[[#This Row],[quantity]]</f>
        <v>10964.75</v>
      </c>
      <c r="Q2517" s="9">
        <f>Table1[[#This Row],[delivery_date]]-Table1[[#This Row],[order_date]]</f>
        <v>6</v>
      </c>
    </row>
    <row r="2518" spans="1:17" x14ac:dyDescent="0.35">
      <c r="A2518" t="s">
        <v>2549</v>
      </c>
      <c r="B2518" t="s">
        <v>13</v>
      </c>
      <c r="C2518" t="s">
        <v>20</v>
      </c>
      <c r="D2518" s="2">
        <v>689.95</v>
      </c>
      <c r="E2518">
        <v>0.28000000000000003</v>
      </c>
      <c r="F2518">
        <v>2</v>
      </c>
      <c r="G2518" s="1">
        <v>45398</v>
      </c>
      <c r="H2518" s="1">
        <v>45402</v>
      </c>
      <c r="I2518" t="s">
        <v>31</v>
      </c>
      <c r="J2518" t="s">
        <v>16</v>
      </c>
      <c r="K2518" s="2">
        <v>94.63</v>
      </c>
      <c r="L2518" t="s">
        <v>34</v>
      </c>
      <c r="M2518">
        <f>YEAR(Table1[[#This Row],[order_date]])</f>
        <v>2024</v>
      </c>
      <c r="N2518">
        <f>MONTH(Table1[[#This Row],[order_date]])</f>
        <v>4</v>
      </c>
      <c r="O2518" s="3">
        <f>Table1[[#This Row],[sales]]-Table1[[#This Row],[profit]]</f>
        <v>595.32000000000005</v>
      </c>
      <c r="P2518" s="3">
        <f>Table1[[#This Row],[sales]]*Table1[[#This Row],[quantity]]</f>
        <v>1379.9</v>
      </c>
      <c r="Q2518" s="9">
        <f>Table1[[#This Row],[delivery_date]]-Table1[[#This Row],[order_date]]</f>
        <v>4</v>
      </c>
    </row>
    <row r="2519" spans="1:17" x14ac:dyDescent="0.35">
      <c r="A2519" t="s">
        <v>2550</v>
      </c>
      <c r="B2519" t="s">
        <v>41</v>
      </c>
      <c r="C2519" t="s">
        <v>14</v>
      </c>
      <c r="D2519" s="2">
        <v>4967.74</v>
      </c>
      <c r="E2519">
        <v>0.38</v>
      </c>
      <c r="F2519">
        <v>2</v>
      </c>
      <c r="G2519" s="1">
        <v>45383</v>
      </c>
      <c r="H2519" s="1">
        <v>45384</v>
      </c>
      <c r="I2519" t="s">
        <v>31</v>
      </c>
      <c r="J2519" t="s">
        <v>22</v>
      </c>
      <c r="K2519" s="2">
        <v>940.06</v>
      </c>
      <c r="L2519" t="s">
        <v>34</v>
      </c>
      <c r="M2519">
        <f>YEAR(Table1[[#This Row],[order_date]])</f>
        <v>2024</v>
      </c>
      <c r="N2519">
        <f>MONTH(Table1[[#This Row],[order_date]])</f>
        <v>4</v>
      </c>
      <c r="O2519" s="3">
        <f>Table1[[#This Row],[sales]]-Table1[[#This Row],[profit]]</f>
        <v>4027.68</v>
      </c>
      <c r="P2519" s="3">
        <f>Table1[[#This Row],[sales]]*Table1[[#This Row],[quantity]]</f>
        <v>9935.48</v>
      </c>
      <c r="Q2519" s="9">
        <f>Table1[[#This Row],[delivery_date]]-Table1[[#This Row],[order_date]]</f>
        <v>1</v>
      </c>
    </row>
    <row r="2520" spans="1:17" x14ac:dyDescent="0.35">
      <c r="A2520" t="s">
        <v>2551</v>
      </c>
      <c r="B2520" t="s">
        <v>41</v>
      </c>
      <c r="C2520" t="s">
        <v>33</v>
      </c>
      <c r="D2520" s="2">
        <v>2185.67</v>
      </c>
      <c r="E2520">
        <v>0.48</v>
      </c>
      <c r="F2520">
        <v>4</v>
      </c>
      <c r="G2520" s="1">
        <v>45375</v>
      </c>
      <c r="H2520" s="1">
        <v>45376</v>
      </c>
      <c r="I2520" t="s">
        <v>15</v>
      </c>
      <c r="J2520" t="s">
        <v>22</v>
      </c>
      <c r="K2520" s="2">
        <v>653.9</v>
      </c>
      <c r="L2520" t="s">
        <v>39</v>
      </c>
      <c r="M2520">
        <f>YEAR(Table1[[#This Row],[order_date]])</f>
        <v>2024</v>
      </c>
      <c r="N2520">
        <f>MONTH(Table1[[#This Row],[order_date]])</f>
        <v>3</v>
      </c>
      <c r="O2520" s="3">
        <f>Table1[[#This Row],[sales]]-Table1[[#This Row],[profit]]</f>
        <v>1531.77</v>
      </c>
      <c r="P2520" s="3">
        <f>Table1[[#This Row],[sales]]*Table1[[#This Row],[quantity]]</f>
        <v>8742.68</v>
      </c>
      <c r="Q2520" s="9">
        <f>Table1[[#This Row],[delivery_date]]-Table1[[#This Row],[order_date]]</f>
        <v>1</v>
      </c>
    </row>
    <row r="2521" spans="1:17" x14ac:dyDescent="0.35">
      <c r="A2521" t="s">
        <v>2552</v>
      </c>
      <c r="B2521" t="s">
        <v>25</v>
      </c>
      <c r="C2521" t="s">
        <v>20</v>
      </c>
      <c r="D2521" s="2">
        <v>2753.61</v>
      </c>
      <c r="E2521">
        <v>0.32</v>
      </c>
      <c r="F2521">
        <v>6</v>
      </c>
      <c r="G2521" s="1">
        <v>45542</v>
      </c>
      <c r="H2521" s="1">
        <v>45547</v>
      </c>
      <c r="I2521" t="s">
        <v>15</v>
      </c>
      <c r="J2521" t="s">
        <v>27</v>
      </c>
      <c r="K2521" s="2">
        <v>494.9</v>
      </c>
      <c r="L2521" t="s">
        <v>34</v>
      </c>
      <c r="M2521">
        <f>YEAR(Table1[[#This Row],[order_date]])</f>
        <v>2024</v>
      </c>
      <c r="N2521">
        <f>MONTH(Table1[[#This Row],[order_date]])</f>
        <v>9</v>
      </c>
      <c r="O2521" s="3">
        <f>Table1[[#This Row],[sales]]-Table1[[#This Row],[profit]]</f>
        <v>2258.71</v>
      </c>
      <c r="P2521" s="3">
        <f>Table1[[#This Row],[sales]]*Table1[[#This Row],[quantity]]</f>
        <v>16521.66</v>
      </c>
      <c r="Q2521" s="9">
        <f>Table1[[#This Row],[delivery_date]]-Table1[[#This Row],[order_date]]</f>
        <v>5</v>
      </c>
    </row>
    <row r="2522" spans="1:17" x14ac:dyDescent="0.35">
      <c r="A2522" t="s">
        <v>2553</v>
      </c>
      <c r="B2522" t="s">
        <v>25</v>
      </c>
      <c r="C2522" t="s">
        <v>33</v>
      </c>
      <c r="D2522" s="2">
        <v>4059.01</v>
      </c>
      <c r="E2522">
        <v>0.3</v>
      </c>
      <c r="F2522">
        <v>6</v>
      </c>
      <c r="G2522" s="1">
        <v>45541</v>
      </c>
      <c r="H2522" s="1">
        <v>45543</v>
      </c>
      <c r="I2522" t="s">
        <v>21</v>
      </c>
      <c r="J2522" t="s">
        <v>16</v>
      </c>
      <c r="K2522" s="2">
        <v>518.20000000000005</v>
      </c>
      <c r="L2522" t="s">
        <v>39</v>
      </c>
      <c r="M2522">
        <f>YEAR(Table1[[#This Row],[order_date]])</f>
        <v>2024</v>
      </c>
      <c r="N2522">
        <f>MONTH(Table1[[#This Row],[order_date]])</f>
        <v>9</v>
      </c>
      <c r="O2522" s="3">
        <f>Table1[[#This Row],[sales]]-Table1[[#This Row],[profit]]</f>
        <v>3540.8100000000004</v>
      </c>
      <c r="P2522" s="3">
        <f>Table1[[#This Row],[sales]]*Table1[[#This Row],[quantity]]</f>
        <v>24354.06</v>
      </c>
      <c r="Q2522" s="9">
        <f>Table1[[#This Row],[delivery_date]]-Table1[[#This Row],[order_date]]</f>
        <v>2</v>
      </c>
    </row>
    <row r="2523" spans="1:17" x14ac:dyDescent="0.35">
      <c r="A2523" t="s">
        <v>2554</v>
      </c>
      <c r="B2523" t="s">
        <v>41</v>
      </c>
      <c r="C2523" t="s">
        <v>14</v>
      </c>
      <c r="D2523" s="2">
        <v>4808.29</v>
      </c>
      <c r="E2523">
        <v>0.2</v>
      </c>
      <c r="F2523">
        <v>8</v>
      </c>
      <c r="G2523" s="1">
        <v>45029</v>
      </c>
      <c r="H2523" s="1">
        <v>45030</v>
      </c>
      <c r="I2523" t="s">
        <v>31</v>
      </c>
      <c r="J2523" t="s">
        <v>22</v>
      </c>
      <c r="K2523" s="2">
        <v>978.5</v>
      </c>
      <c r="L2523" t="s">
        <v>39</v>
      </c>
      <c r="M2523">
        <f>YEAR(Table1[[#This Row],[order_date]])</f>
        <v>2023</v>
      </c>
      <c r="N2523">
        <f>MONTH(Table1[[#This Row],[order_date]])</f>
        <v>4</v>
      </c>
      <c r="O2523" s="3">
        <f>Table1[[#This Row],[sales]]-Table1[[#This Row],[profit]]</f>
        <v>3829.79</v>
      </c>
      <c r="P2523" s="3">
        <f>Table1[[#This Row],[sales]]*Table1[[#This Row],[quantity]]</f>
        <v>38466.32</v>
      </c>
      <c r="Q2523" s="9">
        <f>Table1[[#This Row],[delivery_date]]-Table1[[#This Row],[order_date]]</f>
        <v>1</v>
      </c>
    </row>
    <row r="2524" spans="1:17" x14ac:dyDescent="0.35">
      <c r="A2524" t="s">
        <v>2555</v>
      </c>
      <c r="B2524" t="s">
        <v>19</v>
      </c>
      <c r="C2524" t="s">
        <v>14</v>
      </c>
      <c r="D2524" s="2">
        <v>4377.1499999999996</v>
      </c>
      <c r="E2524">
        <v>0.1</v>
      </c>
      <c r="F2524">
        <v>6</v>
      </c>
      <c r="G2524" s="1">
        <v>45586</v>
      </c>
      <c r="H2524" s="1">
        <v>45593</v>
      </c>
      <c r="I2524" t="s">
        <v>15</v>
      </c>
      <c r="J2524" t="s">
        <v>16</v>
      </c>
      <c r="K2524" s="2">
        <v>1113.07</v>
      </c>
      <c r="L2524" t="s">
        <v>17</v>
      </c>
      <c r="M2524">
        <f>YEAR(Table1[[#This Row],[order_date]])</f>
        <v>2024</v>
      </c>
      <c r="N2524">
        <f>MONTH(Table1[[#This Row],[order_date]])</f>
        <v>10</v>
      </c>
      <c r="O2524" s="3">
        <f>Table1[[#This Row],[sales]]-Table1[[#This Row],[profit]]</f>
        <v>3264.08</v>
      </c>
      <c r="P2524" s="3">
        <f>Table1[[#This Row],[sales]]*Table1[[#This Row],[quantity]]</f>
        <v>26262.899999999998</v>
      </c>
      <c r="Q2524" s="9">
        <f>Table1[[#This Row],[delivery_date]]-Table1[[#This Row],[order_date]]</f>
        <v>7</v>
      </c>
    </row>
    <row r="2525" spans="1:17" x14ac:dyDescent="0.35">
      <c r="A2525" t="s">
        <v>2556</v>
      </c>
      <c r="B2525" t="s">
        <v>19</v>
      </c>
      <c r="C2525" t="s">
        <v>36</v>
      </c>
      <c r="D2525" s="2">
        <v>2672.76</v>
      </c>
      <c r="E2525">
        <v>0.19</v>
      </c>
      <c r="F2525">
        <v>6</v>
      </c>
      <c r="G2525" s="1">
        <v>45112</v>
      </c>
      <c r="H2525" s="1">
        <v>45116</v>
      </c>
      <c r="I2525" t="s">
        <v>21</v>
      </c>
      <c r="J2525" t="s">
        <v>16</v>
      </c>
      <c r="K2525" s="2">
        <v>545.54</v>
      </c>
      <c r="L2525" t="s">
        <v>34</v>
      </c>
      <c r="M2525">
        <f>YEAR(Table1[[#This Row],[order_date]])</f>
        <v>2023</v>
      </c>
      <c r="N2525">
        <f>MONTH(Table1[[#This Row],[order_date]])</f>
        <v>7</v>
      </c>
      <c r="O2525" s="3">
        <f>Table1[[#This Row],[sales]]-Table1[[#This Row],[profit]]</f>
        <v>2127.2200000000003</v>
      </c>
      <c r="P2525" s="3">
        <f>Table1[[#This Row],[sales]]*Table1[[#This Row],[quantity]]</f>
        <v>16036.560000000001</v>
      </c>
      <c r="Q2525" s="9">
        <f>Table1[[#This Row],[delivery_date]]-Table1[[#This Row],[order_date]]</f>
        <v>4</v>
      </c>
    </row>
    <row r="2526" spans="1:17" x14ac:dyDescent="0.35">
      <c r="A2526" t="s">
        <v>2557</v>
      </c>
      <c r="B2526" t="s">
        <v>13</v>
      </c>
      <c r="C2526" t="s">
        <v>20</v>
      </c>
      <c r="D2526" s="2">
        <v>2773.91</v>
      </c>
      <c r="E2526">
        <v>0.26</v>
      </c>
      <c r="F2526">
        <v>4</v>
      </c>
      <c r="G2526" s="1">
        <v>45614</v>
      </c>
      <c r="H2526" s="1">
        <v>45617</v>
      </c>
      <c r="I2526" t="s">
        <v>15</v>
      </c>
      <c r="J2526" t="s">
        <v>16</v>
      </c>
      <c r="K2526" s="2">
        <v>291.51</v>
      </c>
      <c r="L2526" t="s">
        <v>39</v>
      </c>
      <c r="M2526">
        <f>YEAR(Table1[[#This Row],[order_date]])</f>
        <v>2024</v>
      </c>
      <c r="N2526">
        <f>MONTH(Table1[[#This Row],[order_date]])</f>
        <v>11</v>
      </c>
      <c r="O2526" s="3">
        <f>Table1[[#This Row],[sales]]-Table1[[#This Row],[profit]]</f>
        <v>2482.3999999999996</v>
      </c>
      <c r="P2526" s="3">
        <f>Table1[[#This Row],[sales]]*Table1[[#This Row],[quantity]]</f>
        <v>11095.64</v>
      </c>
      <c r="Q2526" s="9">
        <f>Table1[[#This Row],[delivery_date]]-Table1[[#This Row],[order_date]]</f>
        <v>3</v>
      </c>
    </row>
    <row r="2527" spans="1:17" x14ac:dyDescent="0.35">
      <c r="A2527" t="s">
        <v>2558</v>
      </c>
      <c r="B2527" t="s">
        <v>19</v>
      </c>
      <c r="C2527" t="s">
        <v>36</v>
      </c>
      <c r="D2527" s="2">
        <v>1476.35</v>
      </c>
      <c r="E2527">
        <v>0.02</v>
      </c>
      <c r="F2527">
        <v>5</v>
      </c>
      <c r="G2527" s="1">
        <v>45344</v>
      </c>
      <c r="H2527" s="1">
        <v>45348</v>
      </c>
      <c r="I2527" t="s">
        <v>21</v>
      </c>
      <c r="J2527" t="s">
        <v>27</v>
      </c>
      <c r="K2527" s="2">
        <v>144.85</v>
      </c>
      <c r="L2527" t="s">
        <v>34</v>
      </c>
      <c r="M2527">
        <f>YEAR(Table1[[#This Row],[order_date]])</f>
        <v>2024</v>
      </c>
      <c r="N2527">
        <f>MONTH(Table1[[#This Row],[order_date]])</f>
        <v>2</v>
      </c>
      <c r="O2527" s="3">
        <f>Table1[[#This Row],[sales]]-Table1[[#This Row],[profit]]</f>
        <v>1331.5</v>
      </c>
      <c r="P2527" s="3">
        <f>Table1[[#This Row],[sales]]*Table1[[#This Row],[quantity]]</f>
        <v>7381.75</v>
      </c>
      <c r="Q2527" s="9">
        <f>Table1[[#This Row],[delivery_date]]-Table1[[#This Row],[order_date]]</f>
        <v>4</v>
      </c>
    </row>
    <row r="2528" spans="1:17" x14ac:dyDescent="0.35">
      <c r="A2528" t="s">
        <v>2559</v>
      </c>
      <c r="B2528" t="s">
        <v>25</v>
      </c>
      <c r="C2528" t="s">
        <v>20</v>
      </c>
      <c r="D2528" s="2">
        <v>2367.73</v>
      </c>
      <c r="E2528">
        <v>0.24</v>
      </c>
      <c r="F2528">
        <v>7</v>
      </c>
      <c r="G2528" s="1">
        <v>45279</v>
      </c>
      <c r="H2528" s="1">
        <v>45281</v>
      </c>
      <c r="I2528" t="s">
        <v>21</v>
      </c>
      <c r="J2528" t="s">
        <v>16</v>
      </c>
      <c r="K2528" s="2">
        <v>542.91</v>
      </c>
      <c r="L2528" t="s">
        <v>23</v>
      </c>
      <c r="M2528">
        <f>YEAR(Table1[[#This Row],[order_date]])</f>
        <v>2023</v>
      </c>
      <c r="N2528">
        <f>MONTH(Table1[[#This Row],[order_date]])</f>
        <v>12</v>
      </c>
      <c r="O2528" s="3">
        <f>Table1[[#This Row],[sales]]-Table1[[#This Row],[profit]]</f>
        <v>1824.8200000000002</v>
      </c>
      <c r="P2528" s="3">
        <f>Table1[[#This Row],[sales]]*Table1[[#This Row],[quantity]]</f>
        <v>16574.11</v>
      </c>
      <c r="Q2528" s="9">
        <f>Table1[[#This Row],[delivery_date]]-Table1[[#This Row],[order_date]]</f>
        <v>2</v>
      </c>
    </row>
    <row r="2529" spans="1:17" x14ac:dyDescent="0.35">
      <c r="A2529" t="s">
        <v>2560</v>
      </c>
      <c r="B2529" t="s">
        <v>25</v>
      </c>
      <c r="C2529" t="s">
        <v>14</v>
      </c>
      <c r="D2529" s="2">
        <v>4739.51</v>
      </c>
      <c r="E2529">
        <v>0.43</v>
      </c>
      <c r="F2529">
        <v>9</v>
      </c>
      <c r="G2529" s="1">
        <v>45222</v>
      </c>
      <c r="H2529" s="1">
        <v>45227</v>
      </c>
      <c r="I2529" t="s">
        <v>21</v>
      </c>
      <c r="J2529" t="s">
        <v>27</v>
      </c>
      <c r="K2529" s="2">
        <v>1242.78</v>
      </c>
      <c r="L2529" t="s">
        <v>48</v>
      </c>
      <c r="M2529">
        <f>YEAR(Table1[[#This Row],[order_date]])</f>
        <v>2023</v>
      </c>
      <c r="N2529">
        <f>MONTH(Table1[[#This Row],[order_date]])</f>
        <v>10</v>
      </c>
      <c r="O2529" s="3">
        <f>Table1[[#This Row],[sales]]-Table1[[#This Row],[profit]]</f>
        <v>3496.7300000000005</v>
      </c>
      <c r="P2529" s="3">
        <f>Table1[[#This Row],[sales]]*Table1[[#This Row],[quantity]]</f>
        <v>42655.590000000004</v>
      </c>
      <c r="Q2529" s="9">
        <f>Table1[[#This Row],[delivery_date]]-Table1[[#This Row],[order_date]]</f>
        <v>5</v>
      </c>
    </row>
    <row r="2530" spans="1:17" x14ac:dyDescent="0.35">
      <c r="A2530" t="s">
        <v>2561</v>
      </c>
      <c r="B2530" t="s">
        <v>19</v>
      </c>
      <c r="C2530" t="s">
        <v>14</v>
      </c>
      <c r="D2530" s="2">
        <v>3662.01</v>
      </c>
      <c r="E2530">
        <v>0.49</v>
      </c>
      <c r="F2530">
        <v>4</v>
      </c>
      <c r="G2530" s="1">
        <v>45443</v>
      </c>
      <c r="H2530" s="1">
        <v>45447</v>
      </c>
      <c r="I2530" t="s">
        <v>15</v>
      </c>
      <c r="J2530" t="s">
        <v>22</v>
      </c>
      <c r="K2530" s="2">
        <v>823.18</v>
      </c>
      <c r="L2530" t="s">
        <v>48</v>
      </c>
      <c r="M2530">
        <f>YEAR(Table1[[#This Row],[order_date]])</f>
        <v>2024</v>
      </c>
      <c r="N2530">
        <f>MONTH(Table1[[#This Row],[order_date]])</f>
        <v>5</v>
      </c>
      <c r="O2530" s="3">
        <f>Table1[[#This Row],[sales]]-Table1[[#This Row],[profit]]</f>
        <v>2838.8300000000004</v>
      </c>
      <c r="P2530" s="3">
        <f>Table1[[#This Row],[sales]]*Table1[[#This Row],[quantity]]</f>
        <v>14648.04</v>
      </c>
      <c r="Q2530" s="9">
        <f>Table1[[#This Row],[delivery_date]]-Table1[[#This Row],[order_date]]</f>
        <v>4</v>
      </c>
    </row>
    <row r="2531" spans="1:17" x14ac:dyDescent="0.35">
      <c r="A2531" t="s">
        <v>2562</v>
      </c>
      <c r="B2531" t="s">
        <v>25</v>
      </c>
      <c r="C2531" t="s">
        <v>26</v>
      </c>
      <c r="D2531" s="2">
        <v>158.19999999999999</v>
      </c>
      <c r="E2531">
        <v>0.43</v>
      </c>
      <c r="F2531">
        <v>1</v>
      </c>
      <c r="G2531" s="1">
        <v>45448</v>
      </c>
      <c r="H2531" s="1">
        <v>45452</v>
      </c>
      <c r="I2531" t="s">
        <v>15</v>
      </c>
      <c r="J2531" t="s">
        <v>16</v>
      </c>
      <c r="K2531" s="2">
        <v>11.6</v>
      </c>
      <c r="L2531" t="s">
        <v>48</v>
      </c>
      <c r="M2531">
        <f>YEAR(Table1[[#This Row],[order_date]])</f>
        <v>2024</v>
      </c>
      <c r="N2531">
        <f>MONTH(Table1[[#This Row],[order_date]])</f>
        <v>6</v>
      </c>
      <c r="O2531" s="3">
        <f>Table1[[#This Row],[sales]]-Table1[[#This Row],[profit]]</f>
        <v>146.6</v>
      </c>
      <c r="P2531" s="3">
        <f>Table1[[#This Row],[sales]]*Table1[[#This Row],[quantity]]</f>
        <v>158.19999999999999</v>
      </c>
      <c r="Q2531" s="9">
        <f>Table1[[#This Row],[delivery_date]]-Table1[[#This Row],[order_date]]</f>
        <v>4</v>
      </c>
    </row>
    <row r="2532" spans="1:17" x14ac:dyDescent="0.35">
      <c r="A2532" t="s">
        <v>2563</v>
      </c>
      <c r="B2532" t="s">
        <v>41</v>
      </c>
      <c r="C2532" t="s">
        <v>26</v>
      </c>
      <c r="D2532" s="2">
        <v>670.88</v>
      </c>
      <c r="E2532">
        <v>0.09</v>
      </c>
      <c r="F2532">
        <v>6</v>
      </c>
      <c r="G2532" s="1">
        <v>45410</v>
      </c>
      <c r="H2532" s="1">
        <v>45416</v>
      </c>
      <c r="I2532" t="s">
        <v>21</v>
      </c>
      <c r="J2532" t="s">
        <v>27</v>
      </c>
      <c r="K2532" s="2">
        <v>87.59</v>
      </c>
      <c r="L2532" t="s">
        <v>17</v>
      </c>
      <c r="M2532">
        <f>YEAR(Table1[[#This Row],[order_date]])</f>
        <v>2024</v>
      </c>
      <c r="N2532">
        <f>MONTH(Table1[[#This Row],[order_date]])</f>
        <v>4</v>
      </c>
      <c r="O2532" s="3">
        <f>Table1[[#This Row],[sales]]-Table1[[#This Row],[profit]]</f>
        <v>583.29</v>
      </c>
      <c r="P2532" s="3">
        <f>Table1[[#This Row],[sales]]*Table1[[#This Row],[quantity]]</f>
        <v>4025.2799999999997</v>
      </c>
      <c r="Q2532" s="9">
        <f>Table1[[#This Row],[delivery_date]]-Table1[[#This Row],[order_date]]</f>
        <v>6</v>
      </c>
    </row>
    <row r="2533" spans="1:17" x14ac:dyDescent="0.35">
      <c r="A2533" t="s">
        <v>2564</v>
      </c>
      <c r="B2533" t="s">
        <v>41</v>
      </c>
      <c r="C2533" t="s">
        <v>14</v>
      </c>
      <c r="D2533" s="2">
        <v>4626.68</v>
      </c>
      <c r="E2533">
        <v>0.08</v>
      </c>
      <c r="F2533">
        <v>2</v>
      </c>
      <c r="G2533" s="1">
        <v>45148</v>
      </c>
      <c r="H2533" s="1">
        <v>45149</v>
      </c>
      <c r="I2533" t="s">
        <v>31</v>
      </c>
      <c r="J2533" t="s">
        <v>27</v>
      </c>
      <c r="K2533" s="2">
        <v>1024.24</v>
      </c>
      <c r="L2533" t="s">
        <v>17</v>
      </c>
      <c r="M2533">
        <f>YEAR(Table1[[#This Row],[order_date]])</f>
        <v>2023</v>
      </c>
      <c r="N2533">
        <f>MONTH(Table1[[#This Row],[order_date]])</f>
        <v>8</v>
      </c>
      <c r="O2533" s="3">
        <f>Table1[[#This Row],[sales]]-Table1[[#This Row],[profit]]</f>
        <v>3602.4400000000005</v>
      </c>
      <c r="P2533" s="3">
        <f>Table1[[#This Row],[sales]]*Table1[[#This Row],[quantity]]</f>
        <v>9253.36</v>
      </c>
      <c r="Q2533" s="9">
        <f>Table1[[#This Row],[delivery_date]]-Table1[[#This Row],[order_date]]</f>
        <v>1</v>
      </c>
    </row>
    <row r="2534" spans="1:17" x14ac:dyDescent="0.35">
      <c r="A2534" t="s">
        <v>2565</v>
      </c>
      <c r="B2534" t="s">
        <v>19</v>
      </c>
      <c r="C2534" t="s">
        <v>14</v>
      </c>
      <c r="D2534" s="2">
        <v>4258.72</v>
      </c>
      <c r="E2534">
        <v>0.2</v>
      </c>
      <c r="F2534">
        <v>7</v>
      </c>
      <c r="G2534" s="1">
        <v>45511</v>
      </c>
      <c r="H2534" s="1">
        <v>45517</v>
      </c>
      <c r="I2534" t="s">
        <v>31</v>
      </c>
      <c r="J2534" t="s">
        <v>27</v>
      </c>
      <c r="K2534" s="2">
        <v>969.97</v>
      </c>
      <c r="L2534" t="s">
        <v>48</v>
      </c>
      <c r="M2534">
        <f>YEAR(Table1[[#This Row],[order_date]])</f>
        <v>2024</v>
      </c>
      <c r="N2534">
        <f>MONTH(Table1[[#This Row],[order_date]])</f>
        <v>8</v>
      </c>
      <c r="O2534" s="3">
        <f>Table1[[#This Row],[sales]]-Table1[[#This Row],[profit]]</f>
        <v>3288.75</v>
      </c>
      <c r="P2534" s="3">
        <f>Table1[[#This Row],[sales]]*Table1[[#This Row],[quantity]]</f>
        <v>29811.040000000001</v>
      </c>
      <c r="Q2534" s="9">
        <f>Table1[[#This Row],[delivery_date]]-Table1[[#This Row],[order_date]]</f>
        <v>6</v>
      </c>
    </row>
    <row r="2535" spans="1:17" x14ac:dyDescent="0.35">
      <c r="A2535" t="s">
        <v>2566</v>
      </c>
      <c r="B2535" t="s">
        <v>41</v>
      </c>
      <c r="C2535" t="s">
        <v>33</v>
      </c>
      <c r="D2535" s="2">
        <v>2482.21</v>
      </c>
      <c r="E2535">
        <v>0.11</v>
      </c>
      <c r="F2535">
        <v>6</v>
      </c>
      <c r="G2535" s="1">
        <v>45612</v>
      </c>
      <c r="H2535" s="1">
        <v>45616</v>
      </c>
      <c r="I2535" t="s">
        <v>31</v>
      </c>
      <c r="J2535" t="s">
        <v>27</v>
      </c>
      <c r="K2535" s="2">
        <v>412.15</v>
      </c>
      <c r="L2535" t="s">
        <v>28</v>
      </c>
      <c r="M2535">
        <f>YEAR(Table1[[#This Row],[order_date]])</f>
        <v>2024</v>
      </c>
      <c r="N2535">
        <f>MONTH(Table1[[#This Row],[order_date]])</f>
        <v>11</v>
      </c>
      <c r="O2535" s="3">
        <f>Table1[[#This Row],[sales]]-Table1[[#This Row],[profit]]</f>
        <v>2070.06</v>
      </c>
      <c r="P2535" s="3">
        <f>Table1[[#This Row],[sales]]*Table1[[#This Row],[quantity]]</f>
        <v>14893.26</v>
      </c>
      <c r="Q2535" s="9">
        <f>Table1[[#This Row],[delivery_date]]-Table1[[#This Row],[order_date]]</f>
        <v>4</v>
      </c>
    </row>
    <row r="2536" spans="1:17" x14ac:dyDescent="0.35">
      <c r="A2536" t="s">
        <v>2567</v>
      </c>
      <c r="B2536" t="s">
        <v>41</v>
      </c>
      <c r="C2536" t="s">
        <v>33</v>
      </c>
      <c r="D2536" s="2">
        <v>3123.19</v>
      </c>
      <c r="E2536">
        <v>0.34</v>
      </c>
      <c r="F2536">
        <v>9</v>
      </c>
      <c r="G2536" s="1">
        <v>45470</v>
      </c>
      <c r="H2536" s="1">
        <v>45472</v>
      </c>
      <c r="I2536" t="s">
        <v>21</v>
      </c>
      <c r="J2536" t="s">
        <v>27</v>
      </c>
      <c r="K2536" s="2">
        <v>388.89</v>
      </c>
      <c r="L2536" t="s">
        <v>23</v>
      </c>
      <c r="M2536">
        <f>YEAR(Table1[[#This Row],[order_date]])</f>
        <v>2024</v>
      </c>
      <c r="N2536">
        <f>MONTH(Table1[[#This Row],[order_date]])</f>
        <v>6</v>
      </c>
      <c r="O2536" s="3">
        <f>Table1[[#This Row],[sales]]-Table1[[#This Row],[profit]]</f>
        <v>2734.3</v>
      </c>
      <c r="P2536" s="3">
        <f>Table1[[#This Row],[sales]]*Table1[[#This Row],[quantity]]</f>
        <v>28108.71</v>
      </c>
      <c r="Q2536" s="9">
        <f>Table1[[#This Row],[delivery_date]]-Table1[[#This Row],[order_date]]</f>
        <v>2</v>
      </c>
    </row>
    <row r="2537" spans="1:17" x14ac:dyDescent="0.35">
      <c r="A2537" t="s">
        <v>2568</v>
      </c>
      <c r="B2537" t="s">
        <v>13</v>
      </c>
      <c r="C2537" t="s">
        <v>36</v>
      </c>
      <c r="D2537" s="2">
        <v>1519.27</v>
      </c>
      <c r="E2537">
        <v>0.04</v>
      </c>
      <c r="F2537">
        <v>6</v>
      </c>
      <c r="G2537" s="1">
        <v>45523</v>
      </c>
      <c r="H2537" s="1">
        <v>45526</v>
      </c>
      <c r="I2537" t="s">
        <v>31</v>
      </c>
      <c r="J2537" t="s">
        <v>27</v>
      </c>
      <c r="K2537" s="2">
        <v>110.99</v>
      </c>
      <c r="L2537" t="s">
        <v>34</v>
      </c>
      <c r="M2537">
        <f>YEAR(Table1[[#This Row],[order_date]])</f>
        <v>2024</v>
      </c>
      <c r="N2537">
        <f>MONTH(Table1[[#This Row],[order_date]])</f>
        <v>8</v>
      </c>
      <c r="O2537" s="3">
        <f>Table1[[#This Row],[sales]]-Table1[[#This Row],[profit]]</f>
        <v>1408.28</v>
      </c>
      <c r="P2537" s="3">
        <f>Table1[[#This Row],[sales]]*Table1[[#This Row],[quantity]]</f>
        <v>9115.619999999999</v>
      </c>
      <c r="Q2537" s="9">
        <f>Table1[[#This Row],[delivery_date]]-Table1[[#This Row],[order_date]]</f>
        <v>3</v>
      </c>
    </row>
    <row r="2538" spans="1:17" x14ac:dyDescent="0.35">
      <c r="A2538" t="s">
        <v>2569</v>
      </c>
      <c r="B2538" t="s">
        <v>13</v>
      </c>
      <c r="C2538" t="s">
        <v>26</v>
      </c>
      <c r="D2538" s="2">
        <v>3984.87</v>
      </c>
      <c r="E2538">
        <v>0.22</v>
      </c>
      <c r="F2538">
        <v>6</v>
      </c>
      <c r="G2538" s="1">
        <v>45431</v>
      </c>
      <c r="H2538" s="1">
        <v>45432</v>
      </c>
      <c r="I2538" t="s">
        <v>15</v>
      </c>
      <c r="J2538" t="s">
        <v>27</v>
      </c>
      <c r="K2538" s="2">
        <v>252.03</v>
      </c>
      <c r="L2538" t="s">
        <v>17</v>
      </c>
      <c r="M2538">
        <f>YEAR(Table1[[#This Row],[order_date]])</f>
        <v>2024</v>
      </c>
      <c r="N2538">
        <f>MONTH(Table1[[#This Row],[order_date]])</f>
        <v>5</v>
      </c>
      <c r="O2538" s="3">
        <f>Table1[[#This Row],[sales]]-Table1[[#This Row],[profit]]</f>
        <v>3732.8399999999997</v>
      </c>
      <c r="P2538" s="3">
        <f>Table1[[#This Row],[sales]]*Table1[[#This Row],[quantity]]</f>
        <v>23909.22</v>
      </c>
      <c r="Q2538" s="9">
        <f>Table1[[#This Row],[delivery_date]]-Table1[[#This Row],[order_date]]</f>
        <v>1</v>
      </c>
    </row>
    <row r="2539" spans="1:17" x14ac:dyDescent="0.35">
      <c r="A2539" t="s">
        <v>2570</v>
      </c>
      <c r="B2539" t="s">
        <v>41</v>
      </c>
      <c r="C2539" t="s">
        <v>26</v>
      </c>
      <c r="D2539" s="2">
        <v>3056.26</v>
      </c>
      <c r="E2539">
        <v>0.14000000000000001</v>
      </c>
      <c r="F2539">
        <v>4</v>
      </c>
      <c r="G2539" s="1">
        <v>45208</v>
      </c>
      <c r="H2539" s="1">
        <v>45215</v>
      </c>
      <c r="I2539" t="s">
        <v>31</v>
      </c>
      <c r="J2539" t="s">
        <v>16</v>
      </c>
      <c r="K2539" s="2">
        <v>240.03</v>
      </c>
      <c r="L2539" t="s">
        <v>39</v>
      </c>
      <c r="M2539">
        <f>YEAR(Table1[[#This Row],[order_date]])</f>
        <v>2023</v>
      </c>
      <c r="N2539">
        <f>MONTH(Table1[[#This Row],[order_date]])</f>
        <v>10</v>
      </c>
      <c r="O2539" s="3">
        <f>Table1[[#This Row],[sales]]-Table1[[#This Row],[profit]]</f>
        <v>2816.23</v>
      </c>
      <c r="P2539" s="3">
        <f>Table1[[#This Row],[sales]]*Table1[[#This Row],[quantity]]</f>
        <v>12225.04</v>
      </c>
      <c r="Q2539" s="9">
        <f>Table1[[#This Row],[delivery_date]]-Table1[[#This Row],[order_date]]</f>
        <v>7</v>
      </c>
    </row>
    <row r="2540" spans="1:17" x14ac:dyDescent="0.35">
      <c r="A2540" t="s">
        <v>2571</v>
      </c>
      <c r="B2540" t="s">
        <v>19</v>
      </c>
      <c r="C2540" t="s">
        <v>14</v>
      </c>
      <c r="D2540" s="2">
        <v>3504.65</v>
      </c>
      <c r="E2540">
        <v>0.3</v>
      </c>
      <c r="F2540">
        <v>9</v>
      </c>
      <c r="G2540" s="1">
        <v>45319</v>
      </c>
      <c r="H2540" s="1">
        <v>45323</v>
      </c>
      <c r="I2540" t="s">
        <v>21</v>
      </c>
      <c r="J2540" t="s">
        <v>27</v>
      </c>
      <c r="K2540" s="2">
        <v>470.85</v>
      </c>
      <c r="L2540" t="s">
        <v>23</v>
      </c>
      <c r="M2540">
        <f>YEAR(Table1[[#This Row],[order_date]])</f>
        <v>2024</v>
      </c>
      <c r="N2540">
        <f>MONTH(Table1[[#This Row],[order_date]])</f>
        <v>1</v>
      </c>
      <c r="O2540" s="3">
        <f>Table1[[#This Row],[sales]]-Table1[[#This Row],[profit]]</f>
        <v>3033.8</v>
      </c>
      <c r="P2540" s="3">
        <f>Table1[[#This Row],[sales]]*Table1[[#This Row],[quantity]]</f>
        <v>31541.850000000002</v>
      </c>
      <c r="Q2540" s="9">
        <f>Table1[[#This Row],[delivery_date]]-Table1[[#This Row],[order_date]]</f>
        <v>4</v>
      </c>
    </row>
    <row r="2541" spans="1:17" x14ac:dyDescent="0.35">
      <c r="A2541" t="s">
        <v>2572</v>
      </c>
      <c r="B2541" t="s">
        <v>13</v>
      </c>
      <c r="C2541" t="s">
        <v>14</v>
      </c>
      <c r="D2541" s="2">
        <v>1937.06</v>
      </c>
      <c r="E2541">
        <v>0.4</v>
      </c>
      <c r="F2541">
        <v>3</v>
      </c>
      <c r="G2541" s="1">
        <v>45379</v>
      </c>
      <c r="H2541" s="1">
        <v>45382</v>
      </c>
      <c r="I2541" t="s">
        <v>21</v>
      </c>
      <c r="J2541" t="s">
        <v>22</v>
      </c>
      <c r="K2541" s="2">
        <v>392.25</v>
      </c>
      <c r="L2541" t="s">
        <v>34</v>
      </c>
      <c r="M2541">
        <f>YEAR(Table1[[#This Row],[order_date]])</f>
        <v>2024</v>
      </c>
      <c r="N2541">
        <f>MONTH(Table1[[#This Row],[order_date]])</f>
        <v>3</v>
      </c>
      <c r="O2541" s="3">
        <f>Table1[[#This Row],[sales]]-Table1[[#This Row],[profit]]</f>
        <v>1544.81</v>
      </c>
      <c r="P2541" s="3">
        <f>Table1[[#This Row],[sales]]*Table1[[#This Row],[quantity]]</f>
        <v>5811.18</v>
      </c>
      <c r="Q2541" s="9">
        <f>Table1[[#This Row],[delivery_date]]-Table1[[#This Row],[order_date]]</f>
        <v>3</v>
      </c>
    </row>
    <row r="2542" spans="1:17" x14ac:dyDescent="0.35">
      <c r="A2542" t="s">
        <v>2573</v>
      </c>
      <c r="B2542" t="s">
        <v>25</v>
      </c>
      <c r="C2542" t="s">
        <v>36</v>
      </c>
      <c r="D2542" s="2">
        <v>2209.15</v>
      </c>
      <c r="E2542">
        <v>0.46</v>
      </c>
      <c r="F2542">
        <v>1</v>
      </c>
      <c r="G2542" s="1">
        <v>44981</v>
      </c>
      <c r="H2542" s="1">
        <v>44985</v>
      </c>
      <c r="I2542" t="s">
        <v>31</v>
      </c>
      <c r="J2542" t="s">
        <v>22</v>
      </c>
      <c r="K2542" s="2">
        <v>578.89</v>
      </c>
      <c r="L2542" t="s">
        <v>39</v>
      </c>
      <c r="M2542">
        <f>YEAR(Table1[[#This Row],[order_date]])</f>
        <v>2023</v>
      </c>
      <c r="N2542">
        <f>MONTH(Table1[[#This Row],[order_date]])</f>
        <v>2</v>
      </c>
      <c r="O2542" s="3">
        <f>Table1[[#This Row],[sales]]-Table1[[#This Row],[profit]]</f>
        <v>1630.2600000000002</v>
      </c>
      <c r="P2542" s="3">
        <f>Table1[[#This Row],[sales]]*Table1[[#This Row],[quantity]]</f>
        <v>2209.15</v>
      </c>
      <c r="Q2542" s="9">
        <f>Table1[[#This Row],[delivery_date]]-Table1[[#This Row],[order_date]]</f>
        <v>4</v>
      </c>
    </row>
    <row r="2543" spans="1:17" x14ac:dyDescent="0.35">
      <c r="A2543" t="s">
        <v>2574</v>
      </c>
      <c r="B2543" t="s">
        <v>25</v>
      </c>
      <c r="C2543" t="s">
        <v>26</v>
      </c>
      <c r="D2543" s="2">
        <v>1117.6400000000001</v>
      </c>
      <c r="E2543">
        <v>0.48</v>
      </c>
      <c r="F2543">
        <v>8</v>
      </c>
      <c r="G2543" s="1">
        <v>45574</v>
      </c>
      <c r="H2543" s="1">
        <v>45579</v>
      </c>
      <c r="I2543" t="s">
        <v>21</v>
      </c>
      <c r="J2543" t="s">
        <v>27</v>
      </c>
      <c r="K2543" s="2">
        <v>125.95</v>
      </c>
      <c r="L2543" t="s">
        <v>28</v>
      </c>
      <c r="M2543">
        <f>YEAR(Table1[[#This Row],[order_date]])</f>
        <v>2024</v>
      </c>
      <c r="N2543">
        <f>MONTH(Table1[[#This Row],[order_date]])</f>
        <v>10</v>
      </c>
      <c r="O2543" s="3">
        <f>Table1[[#This Row],[sales]]-Table1[[#This Row],[profit]]</f>
        <v>991.69</v>
      </c>
      <c r="P2543" s="3">
        <f>Table1[[#This Row],[sales]]*Table1[[#This Row],[quantity]]</f>
        <v>8941.1200000000008</v>
      </c>
      <c r="Q2543" s="9">
        <f>Table1[[#This Row],[delivery_date]]-Table1[[#This Row],[order_date]]</f>
        <v>5</v>
      </c>
    </row>
    <row r="2544" spans="1:17" x14ac:dyDescent="0.35">
      <c r="A2544" t="s">
        <v>2575</v>
      </c>
      <c r="B2544" t="s">
        <v>25</v>
      </c>
      <c r="C2544" t="s">
        <v>33</v>
      </c>
      <c r="D2544" s="2">
        <v>4745.46</v>
      </c>
      <c r="E2544">
        <v>0.18</v>
      </c>
      <c r="F2544">
        <v>8</v>
      </c>
      <c r="G2544" s="1">
        <v>45554</v>
      </c>
      <c r="H2544" s="1">
        <v>45556</v>
      </c>
      <c r="I2544" t="s">
        <v>15</v>
      </c>
      <c r="J2544" t="s">
        <v>22</v>
      </c>
      <c r="K2544" s="2">
        <v>326.94</v>
      </c>
      <c r="L2544" t="s">
        <v>17</v>
      </c>
      <c r="M2544">
        <f>YEAR(Table1[[#This Row],[order_date]])</f>
        <v>2024</v>
      </c>
      <c r="N2544">
        <f>MONTH(Table1[[#This Row],[order_date]])</f>
        <v>9</v>
      </c>
      <c r="O2544" s="3">
        <f>Table1[[#This Row],[sales]]-Table1[[#This Row],[profit]]</f>
        <v>4418.5200000000004</v>
      </c>
      <c r="P2544" s="3">
        <f>Table1[[#This Row],[sales]]*Table1[[#This Row],[quantity]]</f>
        <v>37963.68</v>
      </c>
      <c r="Q2544" s="9">
        <f>Table1[[#This Row],[delivery_date]]-Table1[[#This Row],[order_date]]</f>
        <v>2</v>
      </c>
    </row>
    <row r="2545" spans="1:17" x14ac:dyDescent="0.35">
      <c r="A2545" t="s">
        <v>2576</v>
      </c>
      <c r="B2545" t="s">
        <v>19</v>
      </c>
      <c r="C2545" t="s">
        <v>20</v>
      </c>
      <c r="D2545" s="2">
        <v>4738.13</v>
      </c>
      <c r="E2545">
        <v>0.43</v>
      </c>
      <c r="F2545">
        <v>1</v>
      </c>
      <c r="G2545" s="1">
        <v>44982</v>
      </c>
      <c r="H2545" s="1">
        <v>44987</v>
      </c>
      <c r="I2545" t="s">
        <v>21</v>
      </c>
      <c r="J2545" t="s">
        <v>22</v>
      </c>
      <c r="K2545" s="2">
        <v>1381</v>
      </c>
      <c r="L2545" t="s">
        <v>39</v>
      </c>
      <c r="M2545">
        <f>YEAR(Table1[[#This Row],[order_date]])</f>
        <v>2023</v>
      </c>
      <c r="N2545">
        <f>MONTH(Table1[[#This Row],[order_date]])</f>
        <v>2</v>
      </c>
      <c r="O2545" s="3">
        <f>Table1[[#This Row],[sales]]-Table1[[#This Row],[profit]]</f>
        <v>3357.13</v>
      </c>
      <c r="P2545" s="3">
        <f>Table1[[#This Row],[sales]]*Table1[[#This Row],[quantity]]</f>
        <v>4738.13</v>
      </c>
      <c r="Q2545" s="9">
        <f>Table1[[#This Row],[delivery_date]]-Table1[[#This Row],[order_date]]</f>
        <v>5</v>
      </c>
    </row>
    <row r="2546" spans="1:17" x14ac:dyDescent="0.35">
      <c r="A2546" t="s">
        <v>2577</v>
      </c>
      <c r="B2546" t="s">
        <v>41</v>
      </c>
      <c r="C2546" t="s">
        <v>36</v>
      </c>
      <c r="D2546" s="2">
        <v>4106.9799999999996</v>
      </c>
      <c r="E2546">
        <v>0.3</v>
      </c>
      <c r="F2546">
        <v>9</v>
      </c>
      <c r="G2546" s="1">
        <v>44982</v>
      </c>
      <c r="H2546" s="1">
        <v>44983</v>
      </c>
      <c r="I2546" t="s">
        <v>15</v>
      </c>
      <c r="J2546" t="s">
        <v>22</v>
      </c>
      <c r="K2546" s="2">
        <v>838.7</v>
      </c>
      <c r="L2546" t="s">
        <v>48</v>
      </c>
      <c r="M2546">
        <f>YEAR(Table1[[#This Row],[order_date]])</f>
        <v>2023</v>
      </c>
      <c r="N2546">
        <f>MONTH(Table1[[#This Row],[order_date]])</f>
        <v>2</v>
      </c>
      <c r="O2546" s="3">
        <f>Table1[[#This Row],[sales]]-Table1[[#This Row],[profit]]</f>
        <v>3268.2799999999997</v>
      </c>
      <c r="P2546" s="3">
        <f>Table1[[#This Row],[sales]]*Table1[[#This Row],[quantity]]</f>
        <v>36962.819999999992</v>
      </c>
      <c r="Q2546" s="9">
        <f>Table1[[#This Row],[delivery_date]]-Table1[[#This Row],[order_date]]</f>
        <v>1</v>
      </c>
    </row>
    <row r="2547" spans="1:17" x14ac:dyDescent="0.35">
      <c r="A2547" t="s">
        <v>2578</v>
      </c>
      <c r="B2547" t="s">
        <v>25</v>
      </c>
      <c r="C2547" t="s">
        <v>20</v>
      </c>
      <c r="D2547" s="2">
        <v>4684.22</v>
      </c>
      <c r="E2547">
        <v>0.35</v>
      </c>
      <c r="F2547">
        <v>2</v>
      </c>
      <c r="G2547" s="1">
        <v>45090</v>
      </c>
      <c r="H2547" s="1">
        <v>45097</v>
      </c>
      <c r="I2547" t="s">
        <v>31</v>
      </c>
      <c r="J2547" t="s">
        <v>22</v>
      </c>
      <c r="K2547" s="2">
        <v>400.67</v>
      </c>
      <c r="L2547" t="s">
        <v>17</v>
      </c>
      <c r="M2547">
        <f>YEAR(Table1[[#This Row],[order_date]])</f>
        <v>2023</v>
      </c>
      <c r="N2547">
        <f>MONTH(Table1[[#This Row],[order_date]])</f>
        <v>6</v>
      </c>
      <c r="O2547" s="3">
        <f>Table1[[#This Row],[sales]]-Table1[[#This Row],[profit]]</f>
        <v>4283.55</v>
      </c>
      <c r="P2547" s="3">
        <f>Table1[[#This Row],[sales]]*Table1[[#This Row],[quantity]]</f>
        <v>9368.44</v>
      </c>
      <c r="Q2547" s="9">
        <f>Table1[[#This Row],[delivery_date]]-Table1[[#This Row],[order_date]]</f>
        <v>7</v>
      </c>
    </row>
    <row r="2548" spans="1:17" x14ac:dyDescent="0.35">
      <c r="A2548" t="s">
        <v>2579</v>
      </c>
      <c r="B2548" t="s">
        <v>19</v>
      </c>
      <c r="C2548" t="s">
        <v>33</v>
      </c>
      <c r="D2548" s="2">
        <v>3360.11</v>
      </c>
      <c r="E2548">
        <v>0.43</v>
      </c>
      <c r="F2548">
        <v>6</v>
      </c>
      <c r="G2548" s="1">
        <v>45415</v>
      </c>
      <c r="H2548" s="1">
        <v>45418</v>
      </c>
      <c r="I2548" t="s">
        <v>15</v>
      </c>
      <c r="J2548" t="s">
        <v>16</v>
      </c>
      <c r="K2548" s="2">
        <v>378.56</v>
      </c>
      <c r="L2548" t="s">
        <v>39</v>
      </c>
      <c r="M2548">
        <f>YEAR(Table1[[#This Row],[order_date]])</f>
        <v>2024</v>
      </c>
      <c r="N2548">
        <f>MONTH(Table1[[#This Row],[order_date]])</f>
        <v>5</v>
      </c>
      <c r="O2548" s="3">
        <f>Table1[[#This Row],[sales]]-Table1[[#This Row],[profit]]</f>
        <v>2981.55</v>
      </c>
      <c r="P2548" s="3">
        <f>Table1[[#This Row],[sales]]*Table1[[#This Row],[quantity]]</f>
        <v>20160.66</v>
      </c>
      <c r="Q2548" s="9">
        <f>Table1[[#This Row],[delivery_date]]-Table1[[#This Row],[order_date]]</f>
        <v>3</v>
      </c>
    </row>
    <row r="2549" spans="1:17" x14ac:dyDescent="0.35">
      <c r="A2549" t="s">
        <v>2580</v>
      </c>
      <c r="B2549" t="s">
        <v>13</v>
      </c>
      <c r="C2549" t="s">
        <v>33</v>
      </c>
      <c r="D2549" s="2">
        <v>1249.79</v>
      </c>
      <c r="E2549">
        <v>7.0000000000000007E-2</v>
      </c>
      <c r="F2549">
        <v>9</v>
      </c>
      <c r="G2549" s="1">
        <v>44934</v>
      </c>
      <c r="H2549" s="1">
        <v>44939</v>
      </c>
      <c r="I2549" t="s">
        <v>15</v>
      </c>
      <c r="J2549" t="s">
        <v>27</v>
      </c>
      <c r="K2549" s="2">
        <v>193.31</v>
      </c>
      <c r="L2549" t="s">
        <v>17</v>
      </c>
      <c r="M2549">
        <f>YEAR(Table1[[#This Row],[order_date]])</f>
        <v>2023</v>
      </c>
      <c r="N2549">
        <f>MONTH(Table1[[#This Row],[order_date]])</f>
        <v>1</v>
      </c>
      <c r="O2549" s="3">
        <f>Table1[[#This Row],[sales]]-Table1[[#This Row],[profit]]</f>
        <v>1056.48</v>
      </c>
      <c r="P2549" s="3">
        <f>Table1[[#This Row],[sales]]*Table1[[#This Row],[quantity]]</f>
        <v>11248.11</v>
      </c>
      <c r="Q2549" s="9">
        <f>Table1[[#This Row],[delivery_date]]-Table1[[#This Row],[order_date]]</f>
        <v>5</v>
      </c>
    </row>
    <row r="2550" spans="1:17" x14ac:dyDescent="0.35">
      <c r="A2550" t="s">
        <v>2581</v>
      </c>
      <c r="B2550" t="s">
        <v>41</v>
      </c>
      <c r="C2550" t="s">
        <v>20</v>
      </c>
      <c r="D2550" s="2">
        <v>3825.03</v>
      </c>
      <c r="E2550">
        <v>0.47</v>
      </c>
      <c r="F2550">
        <v>6</v>
      </c>
      <c r="G2550" s="1">
        <v>45538</v>
      </c>
      <c r="H2550" s="1">
        <v>45542</v>
      </c>
      <c r="I2550" t="s">
        <v>15</v>
      </c>
      <c r="J2550" t="s">
        <v>27</v>
      </c>
      <c r="K2550" s="2">
        <v>1116.31</v>
      </c>
      <c r="L2550" t="s">
        <v>39</v>
      </c>
      <c r="M2550">
        <f>YEAR(Table1[[#This Row],[order_date]])</f>
        <v>2024</v>
      </c>
      <c r="N2550">
        <f>MONTH(Table1[[#This Row],[order_date]])</f>
        <v>9</v>
      </c>
      <c r="O2550" s="3">
        <f>Table1[[#This Row],[sales]]-Table1[[#This Row],[profit]]</f>
        <v>2708.7200000000003</v>
      </c>
      <c r="P2550" s="3">
        <f>Table1[[#This Row],[sales]]*Table1[[#This Row],[quantity]]</f>
        <v>22950.18</v>
      </c>
      <c r="Q2550" s="9">
        <f>Table1[[#This Row],[delivery_date]]-Table1[[#This Row],[order_date]]</f>
        <v>4</v>
      </c>
    </row>
    <row r="2551" spans="1:17" x14ac:dyDescent="0.35">
      <c r="A2551" t="s">
        <v>2582</v>
      </c>
      <c r="B2551" t="s">
        <v>13</v>
      </c>
      <c r="C2551" t="s">
        <v>36</v>
      </c>
      <c r="D2551" s="2">
        <v>1693.85</v>
      </c>
      <c r="E2551">
        <v>0.27</v>
      </c>
      <c r="F2551">
        <v>7</v>
      </c>
      <c r="G2551" s="1">
        <v>45073</v>
      </c>
      <c r="H2551" s="1">
        <v>45078</v>
      </c>
      <c r="I2551" t="s">
        <v>31</v>
      </c>
      <c r="J2551" t="s">
        <v>16</v>
      </c>
      <c r="K2551" s="2">
        <v>134.36000000000001</v>
      </c>
      <c r="L2551" t="s">
        <v>48</v>
      </c>
      <c r="M2551">
        <f>YEAR(Table1[[#This Row],[order_date]])</f>
        <v>2023</v>
      </c>
      <c r="N2551">
        <f>MONTH(Table1[[#This Row],[order_date]])</f>
        <v>5</v>
      </c>
      <c r="O2551" s="3">
        <f>Table1[[#This Row],[sales]]-Table1[[#This Row],[profit]]</f>
        <v>1559.4899999999998</v>
      </c>
      <c r="P2551" s="3">
        <f>Table1[[#This Row],[sales]]*Table1[[#This Row],[quantity]]</f>
        <v>11856.949999999999</v>
      </c>
      <c r="Q2551" s="9">
        <f>Table1[[#This Row],[delivery_date]]-Table1[[#This Row],[order_date]]</f>
        <v>5</v>
      </c>
    </row>
    <row r="2552" spans="1:17" x14ac:dyDescent="0.35">
      <c r="A2552" t="s">
        <v>2583</v>
      </c>
      <c r="B2552" t="s">
        <v>19</v>
      </c>
      <c r="C2552" t="s">
        <v>20</v>
      </c>
      <c r="D2552" s="2">
        <v>2258.36</v>
      </c>
      <c r="E2552">
        <v>0.17</v>
      </c>
      <c r="F2552">
        <v>9</v>
      </c>
      <c r="G2552" s="1">
        <v>45332</v>
      </c>
      <c r="H2552" s="1">
        <v>45338</v>
      </c>
      <c r="I2552" t="s">
        <v>15</v>
      </c>
      <c r="J2552" t="s">
        <v>16</v>
      </c>
      <c r="K2552" s="2">
        <v>354.14</v>
      </c>
      <c r="L2552" t="s">
        <v>23</v>
      </c>
      <c r="M2552">
        <f>YEAR(Table1[[#This Row],[order_date]])</f>
        <v>2024</v>
      </c>
      <c r="N2552">
        <f>MONTH(Table1[[#This Row],[order_date]])</f>
        <v>2</v>
      </c>
      <c r="O2552" s="3">
        <f>Table1[[#This Row],[sales]]-Table1[[#This Row],[profit]]</f>
        <v>1904.2200000000003</v>
      </c>
      <c r="P2552" s="3">
        <f>Table1[[#This Row],[sales]]*Table1[[#This Row],[quantity]]</f>
        <v>20325.240000000002</v>
      </c>
      <c r="Q2552" s="9">
        <f>Table1[[#This Row],[delivery_date]]-Table1[[#This Row],[order_date]]</f>
        <v>6</v>
      </c>
    </row>
    <row r="2553" spans="1:17" x14ac:dyDescent="0.35">
      <c r="A2553" t="s">
        <v>2584</v>
      </c>
      <c r="B2553" t="s">
        <v>25</v>
      </c>
      <c r="C2553" t="s">
        <v>36</v>
      </c>
      <c r="D2553" s="2">
        <v>1444.32</v>
      </c>
      <c r="E2553">
        <v>0.17</v>
      </c>
      <c r="F2553">
        <v>5</v>
      </c>
      <c r="G2553" s="1">
        <v>44992</v>
      </c>
      <c r="H2553" s="1">
        <v>44995</v>
      </c>
      <c r="I2553" t="s">
        <v>15</v>
      </c>
      <c r="J2553" t="s">
        <v>27</v>
      </c>
      <c r="K2553" s="2">
        <v>230.08</v>
      </c>
      <c r="L2553" t="s">
        <v>48</v>
      </c>
      <c r="M2553">
        <f>YEAR(Table1[[#This Row],[order_date]])</f>
        <v>2023</v>
      </c>
      <c r="N2553">
        <f>MONTH(Table1[[#This Row],[order_date]])</f>
        <v>3</v>
      </c>
      <c r="O2553" s="3">
        <f>Table1[[#This Row],[sales]]-Table1[[#This Row],[profit]]</f>
        <v>1214.24</v>
      </c>
      <c r="P2553" s="3">
        <f>Table1[[#This Row],[sales]]*Table1[[#This Row],[quantity]]</f>
        <v>7221.5999999999995</v>
      </c>
      <c r="Q2553" s="9">
        <f>Table1[[#This Row],[delivery_date]]-Table1[[#This Row],[order_date]]</f>
        <v>3</v>
      </c>
    </row>
    <row r="2554" spans="1:17" x14ac:dyDescent="0.35">
      <c r="A2554" t="s">
        <v>2585</v>
      </c>
      <c r="B2554" t="s">
        <v>25</v>
      </c>
      <c r="C2554" t="s">
        <v>36</v>
      </c>
      <c r="D2554" s="2">
        <v>2175.75</v>
      </c>
      <c r="E2554">
        <v>0.38</v>
      </c>
      <c r="F2554">
        <v>1</v>
      </c>
      <c r="G2554" s="1">
        <v>45065</v>
      </c>
      <c r="H2554" s="1">
        <v>45072</v>
      </c>
      <c r="I2554" t="s">
        <v>15</v>
      </c>
      <c r="J2554" t="s">
        <v>22</v>
      </c>
      <c r="K2554" s="2">
        <v>648.47</v>
      </c>
      <c r="L2554" t="s">
        <v>39</v>
      </c>
      <c r="M2554">
        <f>YEAR(Table1[[#This Row],[order_date]])</f>
        <v>2023</v>
      </c>
      <c r="N2554">
        <f>MONTH(Table1[[#This Row],[order_date]])</f>
        <v>5</v>
      </c>
      <c r="O2554" s="3">
        <f>Table1[[#This Row],[sales]]-Table1[[#This Row],[profit]]</f>
        <v>1527.28</v>
      </c>
      <c r="P2554" s="3">
        <f>Table1[[#This Row],[sales]]*Table1[[#This Row],[quantity]]</f>
        <v>2175.75</v>
      </c>
      <c r="Q2554" s="9">
        <f>Table1[[#This Row],[delivery_date]]-Table1[[#This Row],[order_date]]</f>
        <v>7</v>
      </c>
    </row>
    <row r="2555" spans="1:17" x14ac:dyDescent="0.35">
      <c r="A2555" t="s">
        <v>2586</v>
      </c>
      <c r="B2555" t="s">
        <v>19</v>
      </c>
      <c r="C2555" t="s">
        <v>14</v>
      </c>
      <c r="D2555" s="2">
        <v>3428.66</v>
      </c>
      <c r="E2555">
        <v>0.34</v>
      </c>
      <c r="F2555">
        <v>9</v>
      </c>
      <c r="G2555" s="1">
        <v>45121</v>
      </c>
      <c r="H2555" s="1">
        <v>45125</v>
      </c>
      <c r="I2555" t="s">
        <v>21</v>
      </c>
      <c r="J2555" t="s">
        <v>16</v>
      </c>
      <c r="K2555" s="2">
        <v>336.64</v>
      </c>
      <c r="L2555" t="s">
        <v>39</v>
      </c>
      <c r="M2555">
        <f>YEAR(Table1[[#This Row],[order_date]])</f>
        <v>2023</v>
      </c>
      <c r="N2555">
        <f>MONTH(Table1[[#This Row],[order_date]])</f>
        <v>7</v>
      </c>
      <c r="O2555" s="3">
        <f>Table1[[#This Row],[sales]]-Table1[[#This Row],[profit]]</f>
        <v>3092.02</v>
      </c>
      <c r="P2555" s="3">
        <f>Table1[[#This Row],[sales]]*Table1[[#This Row],[quantity]]</f>
        <v>30857.94</v>
      </c>
      <c r="Q2555" s="9">
        <f>Table1[[#This Row],[delivery_date]]-Table1[[#This Row],[order_date]]</f>
        <v>4</v>
      </c>
    </row>
    <row r="2556" spans="1:17" x14ac:dyDescent="0.35">
      <c r="A2556" t="s">
        <v>2587</v>
      </c>
      <c r="B2556" t="s">
        <v>25</v>
      </c>
      <c r="C2556" t="s">
        <v>26</v>
      </c>
      <c r="D2556" s="2">
        <v>641.99</v>
      </c>
      <c r="E2556">
        <v>0.36</v>
      </c>
      <c r="F2556">
        <v>7</v>
      </c>
      <c r="G2556" s="1">
        <v>45215</v>
      </c>
      <c r="H2556" s="1">
        <v>45222</v>
      </c>
      <c r="I2556" t="s">
        <v>15</v>
      </c>
      <c r="J2556" t="s">
        <v>22</v>
      </c>
      <c r="K2556" s="2">
        <v>107.27</v>
      </c>
      <c r="L2556" t="s">
        <v>17</v>
      </c>
      <c r="M2556">
        <f>YEAR(Table1[[#This Row],[order_date]])</f>
        <v>2023</v>
      </c>
      <c r="N2556">
        <f>MONTH(Table1[[#This Row],[order_date]])</f>
        <v>10</v>
      </c>
      <c r="O2556" s="3">
        <f>Table1[[#This Row],[sales]]-Table1[[#This Row],[profit]]</f>
        <v>534.72</v>
      </c>
      <c r="P2556" s="3">
        <f>Table1[[#This Row],[sales]]*Table1[[#This Row],[quantity]]</f>
        <v>4493.93</v>
      </c>
      <c r="Q2556" s="9">
        <f>Table1[[#This Row],[delivery_date]]-Table1[[#This Row],[order_date]]</f>
        <v>7</v>
      </c>
    </row>
    <row r="2557" spans="1:17" x14ac:dyDescent="0.35">
      <c r="A2557" t="s">
        <v>2588</v>
      </c>
      <c r="B2557" t="s">
        <v>41</v>
      </c>
      <c r="C2557" t="s">
        <v>26</v>
      </c>
      <c r="D2557" s="2">
        <v>615.51</v>
      </c>
      <c r="E2557">
        <v>0.13</v>
      </c>
      <c r="F2557">
        <v>8</v>
      </c>
      <c r="G2557" s="1">
        <v>45384</v>
      </c>
      <c r="H2557" s="1">
        <v>45385</v>
      </c>
      <c r="I2557" t="s">
        <v>15</v>
      </c>
      <c r="J2557" t="s">
        <v>16</v>
      </c>
      <c r="K2557" s="2">
        <v>182.63</v>
      </c>
      <c r="L2557" t="s">
        <v>39</v>
      </c>
      <c r="M2557">
        <f>YEAR(Table1[[#This Row],[order_date]])</f>
        <v>2024</v>
      </c>
      <c r="N2557">
        <f>MONTH(Table1[[#This Row],[order_date]])</f>
        <v>4</v>
      </c>
      <c r="O2557" s="3">
        <f>Table1[[#This Row],[sales]]-Table1[[#This Row],[profit]]</f>
        <v>432.88</v>
      </c>
      <c r="P2557" s="3">
        <f>Table1[[#This Row],[sales]]*Table1[[#This Row],[quantity]]</f>
        <v>4924.08</v>
      </c>
      <c r="Q2557" s="9">
        <f>Table1[[#This Row],[delivery_date]]-Table1[[#This Row],[order_date]]</f>
        <v>1</v>
      </c>
    </row>
    <row r="2558" spans="1:17" x14ac:dyDescent="0.35">
      <c r="A2558" t="s">
        <v>2589</v>
      </c>
      <c r="B2558" t="s">
        <v>19</v>
      </c>
      <c r="C2558" t="s">
        <v>33</v>
      </c>
      <c r="D2558" s="2">
        <v>3450.47</v>
      </c>
      <c r="E2558">
        <v>0.09</v>
      </c>
      <c r="F2558">
        <v>2</v>
      </c>
      <c r="G2558" s="1">
        <v>45355</v>
      </c>
      <c r="H2558" s="1">
        <v>45360</v>
      </c>
      <c r="I2558" t="s">
        <v>31</v>
      </c>
      <c r="J2558" t="s">
        <v>22</v>
      </c>
      <c r="K2558" s="2">
        <v>739.2</v>
      </c>
      <c r="L2558" t="s">
        <v>48</v>
      </c>
      <c r="M2558">
        <f>YEAR(Table1[[#This Row],[order_date]])</f>
        <v>2024</v>
      </c>
      <c r="N2558">
        <f>MONTH(Table1[[#This Row],[order_date]])</f>
        <v>3</v>
      </c>
      <c r="O2558" s="3">
        <f>Table1[[#This Row],[sales]]-Table1[[#This Row],[profit]]</f>
        <v>2711.2699999999995</v>
      </c>
      <c r="P2558" s="3">
        <f>Table1[[#This Row],[sales]]*Table1[[#This Row],[quantity]]</f>
        <v>6900.94</v>
      </c>
      <c r="Q2558" s="9">
        <f>Table1[[#This Row],[delivery_date]]-Table1[[#This Row],[order_date]]</f>
        <v>5</v>
      </c>
    </row>
    <row r="2559" spans="1:17" x14ac:dyDescent="0.35">
      <c r="A2559" t="s">
        <v>2590</v>
      </c>
      <c r="B2559" t="s">
        <v>13</v>
      </c>
      <c r="C2559" t="s">
        <v>14</v>
      </c>
      <c r="D2559" s="2">
        <v>3919.95</v>
      </c>
      <c r="E2559">
        <v>0.36</v>
      </c>
      <c r="F2559">
        <v>5</v>
      </c>
      <c r="G2559" s="1">
        <v>45121</v>
      </c>
      <c r="H2559" s="1">
        <v>45123</v>
      </c>
      <c r="I2559" t="s">
        <v>21</v>
      </c>
      <c r="J2559" t="s">
        <v>16</v>
      </c>
      <c r="K2559" s="2">
        <v>357.76</v>
      </c>
      <c r="L2559" t="s">
        <v>39</v>
      </c>
      <c r="M2559">
        <f>YEAR(Table1[[#This Row],[order_date]])</f>
        <v>2023</v>
      </c>
      <c r="N2559">
        <f>MONTH(Table1[[#This Row],[order_date]])</f>
        <v>7</v>
      </c>
      <c r="O2559" s="3">
        <f>Table1[[#This Row],[sales]]-Table1[[#This Row],[profit]]</f>
        <v>3562.1899999999996</v>
      </c>
      <c r="P2559" s="3">
        <f>Table1[[#This Row],[sales]]*Table1[[#This Row],[quantity]]</f>
        <v>19599.75</v>
      </c>
      <c r="Q2559" s="9">
        <f>Table1[[#This Row],[delivery_date]]-Table1[[#This Row],[order_date]]</f>
        <v>2</v>
      </c>
    </row>
    <row r="2560" spans="1:17" x14ac:dyDescent="0.35">
      <c r="A2560" t="s">
        <v>2591</v>
      </c>
      <c r="B2560" t="s">
        <v>19</v>
      </c>
      <c r="C2560" t="s">
        <v>26</v>
      </c>
      <c r="D2560" s="2">
        <v>2802.19</v>
      </c>
      <c r="E2560">
        <v>0.15</v>
      </c>
      <c r="F2560">
        <v>8</v>
      </c>
      <c r="G2560" s="1">
        <v>45561</v>
      </c>
      <c r="H2560" s="1">
        <v>45568</v>
      </c>
      <c r="I2560" t="s">
        <v>15</v>
      </c>
      <c r="J2560" t="s">
        <v>16</v>
      </c>
      <c r="K2560" s="2">
        <v>795.85</v>
      </c>
      <c r="L2560" t="s">
        <v>17</v>
      </c>
      <c r="M2560">
        <f>YEAR(Table1[[#This Row],[order_date]])</f>
        <v>2024</v>
      </c>
      <c r="N2560">
        <f>MONTH(Table1[[#This Row],[order_date]])</f>
        <v>9</v>
      </c>
      <c r="O2560" s="3">
        <f>Table1[[#This Row],[sales]]-Table1[[#This Row],[profit]]</f>
        <v>2006.3400000000001</v>
      </c>
      <c r="P2560" s="3">
        <f>Table1[[#This Row],[sales]]*Table1[[#This Row],[quantity]]</f>
        <v>22417.52</v>
      </c>
      <c r="Q2560" s="9">
        <f>Table1[[#This Row],[delivery_date]]-Table1[[#This Row],[order_date]]</f>
        <v>7</v>
      </c>
    </row>
    <row r="2561" spans="1:17" x14ac:dyDescent="0.35">
      <c r="A2561" t="s">
        <v>2592</v>
      </c>
      <c r="B2561" t="s">
        <v>41</v>
      </c>
      <c r="C2561" t="s">
        <v>36</v>
      </c>
      <c r="D2561" s="2">
        <v>990.04</v>
      </c>
      <c r="E2561">
        <v>0.11</v>
      </c>
      <c r="F2561">
        <v>7</v>
      </c>
      <c r="G2561" s="1">
        <v>45221</v>
      </c>
      <c r="H2561" s="1">
        <v>45224</v>
      </c>
      <c r="I2561" t="s">
        <v>31</v>
      </c>
      <c r="J2561" t="s">
        <v>16</v>
      </c>
      <c r="K2561" s="2">
        <v>183.85</v>
      </c>
      <c r="L2561" t="s">
        <v>17</v>
      </c>
      <c r="M2561">
        <f>YEAR(Table1[[#This Row],[order_date]])</f>
        <v>2023</v>
      </c>
      <c r="N2561">
        <f>MONTH(Table1[[#This Row],[order_date]])</f>
        <v>10</v>
      </c>
      <c r="O2561" s="3">
        <f>Table1[[#This Row],[sales]]-Table1[[#This Row],[profit]]</f>
        <v>806.18999999999994</v>
      </c>
      <c r="P2561" s="3">
        <f>Table1[[#This Row],[sales]]*Table1[[#This Row],[quantity]]</f>
        <v>6930.28</v>
      </c>
      <c r="Q2561" s="9">
        <f>Table1[[#This Row],[delivery_date]]-Table1[[#This Row],[order_date]]</f>
        <v>3</v>
      </c>
    </row>
    <row r="2562" spans="1:17" x14ac:dyDescent="0.35">
      <c r="A2562" t="s">
        <v>2593</v>
      </c>
      <c r="B2562" t="s">
        <v>41</v>
      </c>
      <c r="C2562" t="s">
        <v>36</v>
      </c>
      <c r="D2562" s="2">
        <v>2210.71</v>
      </c>
      <c r="E2562">
        <v>0.11</v>
      </c>
      <c r="F2562">
        <v>7</v>
      </c>
      <c r="G2562" s="1">
        <v>45347</v>
      </c>
      <c r="H2562" s="1">
        <v>45349</v>
      </c>
      <c r="I2562" t="s">
        <v>21</v>
      </c>
      <c r="J2562" t="s">
        <v>22</v>
      </c>
      <c r="K2562" s="2">
        <v>560.42999999999995</v>
      </c>
      <c r="L2562" t="s">
        <v>23</v>
      </c>
      <c r="M2562">
        <f>YEAR(Table1[[#This Row],[order_date]])</f>
        <v>2024</v>
      </c>
      <c r="N2562">
        <f>MONTH(Table1[[#This Row],[order_date]])</f>
        <v>2</v>
      </c>
      <c r="O2562" s="3">
        <f>Table1[[#This Row],[sales]]-Table1[[#This Row],[profit]]</f>
        <v>1650.2800000000002</v>
      </c>
      <c r="P2562" s="3">
        <f>Table1[[#This Row],[sales]]*Table1[[#This Row],[quantity]]</f>
        <v>15474.970000000001</v>
      </c>
      <c r="Q2562" s="9">
        <f>Table1[[#This Row],[delivery_date]]-Table1[[#This Row],[order_date]]</f>
        <v>2</v>
      </c>
    </row>
    <row r="2563" spans="1:17" x14ac:dyDescent="0.35">
      <c r="A2563" t="s">
        <v>2594</v>
      </c>
      <c r="B2563" t="s">
        <v>19</v>
      </c>
      <c r="C2563" t="s">
        <v>20</v>
      </c>
      <c r="D2563" s="2">
        <v>3815.06</v>
      </c>
      <c r="E2563">
        <v>7.0000000000000007E-2</v>
      </c>
      <c r="F2563">
        <v>4</v>
      </c>
      <c r="G2563" s="1">
        <v>45536</v>
      </c>
      <c r="H2563" s="1">
        <v>45542</v>
      </c>
      <c r="I2563" t="s">
        <v>15</v>
      </c>
      <c r="J2563" t="s">
        <v>16</v>
      </c>
      <c r="K2563" s="2">
        <v>959.5</v>
      </c>
      <c r="L2563" t="s">
        <v>39</v>
      </c>
      <c r="M2563">
        <f>YEAR(Table1[[#This Row],[order_date]])</f>
        <v>2024</v>
      </c>
      <c r="N2563">
        <f>MONTH(Table1[[#This Row],[order_date]])</f>
        <v>9</v>
      </c>
      <c r="O2563" s="3">
        <f>Table1[[#This Row],[sales]]-Table1[[#This Row],[profit]]</f>
        <v>2855.56</v>
      </c>
      <c r="P2563" s="3">
        <f>Table1[[#This Row],[sales]]*Table1[[#This Row],[quantity]]</f>
        <v>15260.24</v>
      </c>
      <c r="Q2563" s="9">
        <f>Table1[[#This Row],[delivery_date]]-Table1[[#This Row],[order_date]]</f>
        <v>6</v>
      </c>
    </row>
    <row r="2564" spans="1:17" x14ac:dyDescent="0.35">
      <c r="A2564" t="s">
        <v>2595</v>
      </c>
      <c r="B2564" t="s">
        <v>19</v>
      </c>
      <c r="C2564" t="s">
        <v>20</v>
      </c>
      <c r="D2564" s="2">
        <v>3460.09</v>
      </c>
      <c r="E2564">
        <v>0.21</v>
      </c>
      <c r="F2564">
        <v>2</v>
      </c>
      <c r="G2564" s="1">
        <v>44976</v>
      </c>
      <c r="H2564" s="1">
        <v>44980</v>
      </c>
      <c r="I2564" t="s">
        <v>15</v>
      </c>
      <c r="J2564" t="s">
        <v>27</v>
      </c>
      <c r="K2564" s="2">
        <v>650.96</v>
      </c>
      <c r="L2564" t="s">
        <v>28</v>
      </c>
      <c r="M2564">
        <f>YEAR(Table1[[#This Row],[order_date]])</f>
        <v>2023</v>
      </c>
      <c r="N2564">
        <f>MONTH(Table1[[#This Row],[order_date]])</f>
        <v>2</v>
      </c>
      <c r="O2564" s="3">
        <f>Table1[[#This Row],[sales]]-Table1[[#This Row],[profit]]</f>
        <v>2809.13</v>
      </c>
      <c r="P2564" s="3">
        <f>Table1[[#This Row],[sales]]*Table1[[#This Row],[quantity]]</f>
        <v>6920.18</v>
      </c>
      <c r="Q2564" s="9">
        <f>Table1[[#This Row],[delivery_date]]-Table1[[#This Row],[order_date]]</f>
        <v>4</v>
      </c>
    </row>
    <row r="2565" spans="1:17" x14ac:dyDescent="0.35">
      <c r="A2565" t="s">
        <v>2596</v>
      </c>
      <c r="B2565" t="s">
        <v>25</v>
      </c>
      <c r="C2565" t="s">
        <v>36</v>
      </c>
      <c r="D2565" s="2">
        <v>638.34</v>
      </c>
      <c r="E2565">
        <v>0.13</v>
      </c>
      <c r="F2565">
        <v>3</v>
      </c>
      <c r="G2565" s="1">
        <v>45196</v>
      </c>
      <c r="H2565" s="1">
        <v>45198</v>
      </c>
      <c r="I2565" t="s">
        <v>15</v>
      </c>
      <c r="J2565" t="s">
        <v>27</v>
      </c>
      <c r="K2565" s="2">
        <v>162.16999999999999</v>
      </c>
      <c r="L2565" t="s">
        <v>34</v>
      </c>
      <c r="M2565">
        <f>YEAR(Table1[[#This Row],[order_date]])</f>
        <v>2023</v>
      </c>
      <c r="N2565">
        <f>MONTH(Table1[[#This Row],[order_date]])</f>
        <v>9</v>
      </c>
      <c r="O2565" s="3">
        <f>Table1[[#This Row],[sales]]-Table1[[#This Row],[profit]]</f>
        <v>476.17000000000007</v>
      </c>
      <c r="P2565" s="3">
        <f>Table1[[#This Row],[sales]]*Table1[[#This Row],[quantity]]</f>
        <v>1915.02</v>
      </c>
      <c r="Q2565" s="9">
        <f>Table1[[#This Row],[delivery_date]]-Table1[[#This Row],[order_date]]</f>
        <v>2</v>
      </c>
    </row>
    <row r="2566" spans="1:17" x14ac:dyDescent="0.35">
      <c r="A2566" t="s">
        <v>2597</v>
      </c>
      <c r="B2566" t="s">
        <v>41</v>
      </c>
      <c r="C2566" t="s">
        <v>36</v>
      </c>
      <c r="D2566" s="2">
        <v>4848.82</v>
      </c>
      <c r="E2566">
        <v>0.45</v>
      </c>
      <c r="F2566">
        <v>9</v>
      </c>
      <c r="G2566" s="1">
        <v>45304</v>
      </c>
      <c r="H2566" s="1">
        <v>45311</v>
      </c>
      <c r="I2566" t="s">
        <v>21</v>
      </c>
      <c r="J2566" t="s">
        <v>22</v>
      </c>
      <c r="K2566" s="2">
        <v>1315.09</v>
      </c>
      <c r="L2566" t="s">
        <v>48</v>
      </c>
      <c r="M2566">
        <f>YEAR(Table1[[#This Row],[order_date]])</f>
        <v>2024</v>
      </c>
      <c r="N2566">
        <f>MONTH(Table1[[#This Row],[order_date]])</f>
        <v>1</v>
      </c>
      <c r="O2566" s="3">
        <f>Table1[[#This Row],[sales]]-Table1[[#This Row],[profit]]</f>
        <v>3533.7299999999996</v>
      </c>
      <c r="P2566" s="3">
        <f>Table1[[#This Row],[sales]]*Table1[[#This Row],[quantity]]</f>
        <v>43639.38</v>
      </c>
      <c r="Q2566" s="9">
        <f>Table1[[#This Row],[delivery_date]]-Table1[[#This Row],[order_date]]</f>
        <v>7</v>
      </c>
    </row>
    <row r="2567" spans="1:17" x14ac:dyDescent="0.35">
      <c r="A2567" t="s">
        <v>2598</v>
      </c>
      <c r="B2567" t="s">
        <v>19</v>
      </c>
      <c r="C2567" t="s">
        <v>20</v>
      </c>
      <c r="D2567" s="2">
        <v>1194.48</v>
      </c>
      <c r="E2567">
        <v>0.34</v>
      </c>
      <c r="F2567">
        <v>4</v>
      </c>
      <c r="G2567" s="1">
        <v>45530</v>
      </c>
      <c r="H2567" s="1">
        <v>45533</v>
      </c>
      <c r="I2567" t="s">
        <v>21</v>
      </c>
      <c r="J2567" t="s">
        <v>16</v>
      </c>
      <c r="K2567" s="2">
        <v>302.39</v>
      </c>
      <c r="L2567" t="s">
        <v>17</v>
      </c>
      <c r="M2567">
        <f>YEAR(Table1[[#This Row],[order_date]])</f>
        <v>2024</v>
      </c>
      <c r="N2567">
        <f>MONTH(Table1[[#This Row],[order_date]])</f>
        <v>8</v>
      </c>
      <c r="O2567" s="3">
        <f>Table1[[#This Row],[sales]]-Table1[[#This Row],[profit]]</f>
        <v>892.09</v>
      </c>
      <c r="P2567" s="3">
        <f>Table1[[#This Row],[sales]]*Table1[[#This Row],[quantity]]</f>
        <v>4777.92</v>
      </c>
      <c r="Q2567" s="9">
        <f>Table1[[#This Row],[delivery_date]]-Table1[[#This Row],[order_date]]</f>
        <v>3</v>
      </c>
    </row>
    <row r="2568" spans="1:17" x14ac:dyDescent="0.35">
      <c r="A2568" t="s">
        <v>2599</v>
      </c>
      <c r="B2568" t="s">
        <v>19</v>
      </c>
      <c r="C2568" t="s">
        <v>26</v>
      </c>
      <c r="D2568" s="2">
        <v>1179.9100000000001</v>
      </c>
      <c r="E2568">
        <v>0.37</v>
      </c>
      <c r="F2568">
        <v>1</v>
      </c>
      <c r="G2568" s="1">
        <v>45468</v>
      </c>
      <c r="H2568" s="1">
        <v>45475</v>
      </c>
      <c r="I2568" t="s">
        <v>31</v>
      </c>
      <c r="J2568" t="s">
        <v>16</v>
      </c>
      <c r="K2568" s="2">
        <v>245.15</v>
      </c>
      <c r="L2568" t="s">
        <v>17</v>
      </c>
      <c r="M2568">
        <f>YEAR(Table1[[#This Row],[order_date]])</f>
        <v>2024</v>
      </c>
      <c r="N2568">
        <f>MONTH(Table1[[#This Row],[order_date]])</f>
        <v>6</v>
      </c>
      <c r="O2568" s="3">
        <f>Table1[[#This Row],[sales]]-Table1[[#This Row],[profit]]</f>
        <v>934.7600000000001</v>
      </c>
      <c r="P2568" s="3">
        <f>Table1[[#This Row],[sales]]*Table1[[#This Row],[quantity]]</f>
        <v>1179.9100000000001</v>
      </c>
      <c r="Q2568" s="9">
        <f>Table1[[#This Row],[delivery_date]]-Table1[[#This Row],[order_date]]</f>
        <v>7</v>
      </c>
    </row>
    <row r="2569" spans="1:17" x14ac:dyDescent="0.35">
      <c r="A2569" t="s">
        <v>2600</v>
      </c>
      <c r="B2569" t="s">
        <v>41</v>
      </c>
      <c r="C2569" t="s">
        <v>33</v>
      </c>
      <c r="D2569" s="2">
        <v>2353.3000000000002</v>
      </c>
      <c r="E2569">
        <v>0.2</v>
      </c>
      <c r="F2569">
        <v>4</v>
      </c>
      <c r="G2569" s="1">
        <v>45084</v>
      </c>
      <c r="H2569" s="1">
        <v>45087</v>
      </c>
      <c r="I2569" t="s">
        <v>15</v>
      </c>
      <c r="J2569" t="s">
        <v>27</v>
      </c>
      <c r="K2569" s="2">
        <v>463.37</v>
      </c>
      <c r="L2569" t="s">
        <v>28</v>
      </c>
      <c r="M2569">
        <f>YEAR(Table1[[#This Row],[order_date]])</f>
        <v>2023</v>
      </c>
      <c r="N2569">
        <f>MONTH(Table1[[#This Row],[order_date]])</f>
        <v>6</v>
      </c>
      <c r="O2569" s="3">
        <f>Table1[[#This Row],[sales]]-Table1[[#This Row],[profit]]</f>
        <v>1889.9300000000003</v>
      </c>
      <c r="P2569" s="3">
        <f>Table1[[#This Row],[sales]]*Table1[[#This Row],[quantity]]</f>
        <v>9413.2000000000007</v>
      </c>
      <c r="Q2569" s="9">
        <f>Table1[[#This Row],[delivery_date]]-Table1[[#This Row],[order_date]]</f>
        <v>3</v>
      </c>
    </row>
    <row r="2570" spans="1:17" x14ac:dyDescent="0.35">
      <c r="A2570" t="s">
        <v>2601</v>
      </c>
      <c r="B2570" t="s">
        <v>19</v>
      </c>
      <c r="C2570" t="s">
        <v>20</v>
      </c>
      <c r="D2570" s="2">
        <v>1703.49</v>
      </c>
      <c r="E2570">
        <v>0.3</v>
      </c>
      <c r="F2570">
        <v>8</v>
      </c>
      <c r="G2570" s="1">
        <v>45047</v>
      </c>
      <c r="H2570" s="1">
        <v>45049</v>
      </c>
      <c r="I2570" t="s">
        <v>15</v>
      </c>
      <c r="J2570" t="s">
        <v>22</v>
      </c>
      <c r="K2570" s="2">
        <v>282.54000000000002</v>
      </c>
      <c r="L2570" t="s">
        <v>28</v>
      </c>
      <c r="M2570">
        <f>YEAR(Table1[[#This Row],[order_date]])</f>
        <v>2023</v>
      </c>
      <c r="N2570">
        <f>MONTH(Table1[[#This Row],[order_date]])</f>
        <v>5</v>
      </c>
      <c r="O2570" s="3">
        <f>Table1[[#This Row],[sales]]-Table1[[#This Row],[profit]]</f>
        <v>1420.95</v>
      </c>
      <c r="P2570" s="3">
        <f>Table1[[#This Row],[sales]]*Table1[[#This Row],[quantity]]</f>
        <v>13627.92</v>
      </c>
      <c r="Q2570" s="9">
        <f>Table1[[#This Row],[delivery_date]]-Table1[[#This Row],[order_date]]</f>
        <v>2</v>
      </c>
    </row>
    <row r="2571" spans="1:17" x14ac:dyDescent="0.35">
      <c r="A2571" t="s">
        <v>2602</v>
      </c>
      <c r="B2571" t="s">
        <v>25</v>
      </c>
      <c r="C2571" t="s">
        <v>26</v>
      </c>
      <c r="D2571" s="2">
        <v>4921.53</v>
      </c>
      <c r="E2571">
        <v>0.25</v>
      </c>
      <c r="F2571">
        <v>8</v>
      </c>
      <c r="G2571" s="1">
        <v>45593</v>
      </c>
      <c r="H2571" s="1">
        <v>45595</v>
      </c>
      <c r="I2571" t="s">
        <v>21</v>
      </c>
      <c r="J2571" t="s">
        <v>27</v>
      </c>
      <c r="K2571" s="2">
        <v>345.85</v>
      </c>
      <c r="L2571" t="s">
        <v>17</v>
      </c>
      <c r="M2571">
        <f>YEAR(Table1[[#This Row],[order_date]])</f>
        <v>2024</v>
      </c>
      <c r="N2571">
        <f>MONTH(Table1[[#This Row],[order_date]])</f>
        <v>10</v>
      </c>
      <c r="O2571" s="3">
        <f>Table1[[#This Row],[sales]]-Table1[[#This Row],[profit]]</f>
        <v>4575.6799999999994</v>
      </c>
      <c r="P2571" s="3">
        <f>Table1[[#This Row],[sales]]*Table1[[#This Row],[quantity]]</f>
        <v>39372.239999999998</v>
      </c>
      <c r="Q2571" s="9">
        <f>Table1[[#This Row],[delivery_date]]-Table1[[#This Row],[order_date]]</f>
        <v>2</v>
      </c>
    </row>
    <row r="2572" spans="1:17" x14ac:dyDescent="0.35">
      <c r="A2572" t="s">
        <v>2603</v>
      </c>
      <c r="B2572" t="s">
        <v>41</v>
      </c>
      <c r="C2572" t="s">
        <v>26</v>
      </c>
      <c r="D2572" s="2">
        <v>474.8</v>
      </c>
      <c r="E2572">
        <v>0.08</v>
      </c>
      <c r="F2572">
        <v>2</v>
      </c>
      <c r="G2572" s="1">
        <v>45504</v>
      </c>
      <c r="H2572" s="1">
        <v>45508</v>
      </c>
      <c r="I2572" t="s">
        <v>15</v>
      </c>
      <c r="J2572" t="s">
        <v>22</v>
      </c>
      <c r="K2572" s="2">
        <v>80.42</v>
      </c>
      <c r="L2572" t="s">
        <v>39</v>
      </c>
      <c r="M2572">
        <f>YEAR(Table1[[#This Row],[order_date]])</f>
        <v>2024</v>
      </c>
      <c r="N2572">
        <f>MONTH(Table1[[#This Row],[order_date]])</f>
        <v>7</v>
      </c>
      <c r="O2572" s="3">
        <f>Table1[[#This Row],[sales]]-Table1[[#This Row],[profit]]</f>
        <v>394.38</v>
      </c>
      <c r="P2572" s="3">
        <f>Table1[[#This Row],[sales]]*Table1[[#This Row],[quantity]]</f>
        <v>949.6</v>
      </c>
      <c r="Q2572" s="9">
        <f>Table1[[#This Row],[delivery_date]]-Table1[[#This Row],[order_date]]</f>
        <v>4</v>
      </c>
    </row>
    <row r="2573" spans="1:17" x14ac:dyDescent="0.35">
      <c r="A2573" t="s">
        <v>2604</v>
      </c>
      <c r="B2573" t="s">
        <v>25</v>
      </c>
      <c r="C2573" t="s">
        <v>26</v>
      </c>
      <c r="D2573" s="2">
        <v>1601.55</v>
      </c>
      <c r="E2573">
        <v>0.02</v>
      </c>
      <c r="F2573">
        <v>4</v>
      </c>
      <c r="G2573" s="1">
        <v>45027</v>
      </c>
      <c r="H2573" s="1">
        <v>45029</v>
      </c>
      <c r="I2573" t="s">
        <v>15</v>
      </c>
      <c r="J2573" t="s">
        <v>27</v>
      </c>
      <c r="K2573" s="2">
        <v>332.09</v>
      </c>
      <c r="L2573" t="s">
        <v>39</v>
      </c>
      <c r="M2573">
        <f>YEAR(Table1[[#This Row],[order_date]])</f>
        <v>2023</v>
      </c>
      <c r="N2573">
        <f>MONTH(Table1[[#This Row],[order_date]])</f>
        <v>4</v>
      </c>
      <c r="O2573" s="3">
        <f>Table1[[#This Row],[sales]]-Table1[[#This Row],[profit]]</f>
        <v>1269.46</v>
      </c>
      <c r="P2573" s="3">
        <f>Table1[[#This Row],[sales]]*Table1[[#This Row],[quantity]]</f>
        <v>6406.2</v>
      </c>
      <c r="Q2573" s="9">
        <f>Table1[[#This Row],[delivery_date]]-Table1[[#This Row],[order_date]]</f>
        <v>2</v>
      </c>
    </row>
    <row r="2574" spans="1:17" x14ac:dyDescent="0.35">
      <c r="A2574" t="s">
        <v>2605</v>
      </c>
      <c r="B2574" t="s">
        <v>25</v>
      </c>
      <c r="C2574" t="s">
        <v>14</v>
      </c>
      <c r="D2574" s="2">
        <v>1975.34</v>
      </c>
      <c r="E2574">
        <v>0.34</v>
      </c>
      <c r="F2574">
        <v>7</v>
      </c>
      <c r="G2574" s="1">
        <v>45259</v>
      </c>
      <c r="H2574" s="1">
        <v>45262</v>
      </c>
      <c r="I2574" t="s">
        <v>21</v>
      </c>
      <c r="J2574" t="s">
        <v>22</v>
      </c>
      <c r="K2574" s="2">
        <v>322.20999999999998</v>
      </c>
      <c r="L2574" t="s">
        <v>48</v>
      </c>
      <c r="M2574">
        <f>YEAR(Table1[[#This Row],[order_date]])</f>
        <v>2023</v>
      </c>
      <c r="N2574">
        <f>MONTH(Table1[[#This Row],[order_date]])</f>
        <v>11</v>
      </c>
      <c r="O2574" s="3">
        <f>Table1[[#This Row],[sales]]-Table1[[#This Row],[profit]]</f>
        <v>1653.1299999999999</v>
      </c>
      <c r="P2574" s="3">
        <f>Table1[[#This Row],[sales]]*Table1[[#This Row],[quantity]]</f>
        <v>13827.38</v>
      </c>
      <c r="Q2574" s="9">
        <f>Table1[[#This Row],[delivery_date]]-Table1[[#This Row],[order_date]]</f>
        <v>3</v>
      </c>
    </row>
    <row r="2575" spans="1:17" x14ac:dyDescent="0.35">
      <c r="A2575" t="s">
        <v>2606</v>
      </c>
      <c r="B2575" t="s">
        <v>25</v>
      </c>
      <c r="C2575" t="s">
        <v>14</v>
      </c>
      <c r="D2575" s="2">
        <v>2517.9499999999998</v>
      </c>
      <c r="E2575">
        <v>0.06</v>
      </c>
      <c r="F2575">
        <v>8</v>
      </c>
      <c r="G2575" s="1">
        <v>45221</v>
      </c>
      <c r="H2575" s="1">
        <v>45227</v>
      </c>
      <c r="I2575" t="s">
        <v>31</v>
      </c>
      <c r="J2575" t="s">
        <v>16</v>
      </c>
      <c r="K2575" s="2">
        <v>389.37</v>
      </c>
      <c r="L2575" t="s">
        <v>34</v>
      </c>
      <c r="M2575">
        <f>YEAR(Table1[[#This Row],[order_date]])</f>
        <v>2023</v>
      </c>
      <c r="N2575">
        <f>MONTH(Table1[[#This Row],[order_date]])</f>
        <v>10</v>
      </c>
      <c r="O2575" s="3">
        <f>Table1[[#This Row],[sales]]-Table1[[#This Row],[profit]]</f>
        <v>2128.58</v>
      </c>
      <c r="P2575" s="3">
        <f>Table1[[#This Row],[sales]]*Table1[[#This Row],[quantity]]</f>
        <v>20143.599999999999</v>
      </c>
      <c r="Q2575" s="9">
        <f>Table1[[#This Row],[delivery_date]]-Table1[[#This Row],[order_date]]</f>
        <v>6</v>
      </c>
    </row>
    <row r="2576" spans="1:17" x14ac:dyDescent="0.35">
      <c r="A2576" t="s">
        <v>2607</v>
      </c>
      <c r="B2576" t="s">
        <v>25</v>
      </c>
      <c r="C2576" t="s">
        <v>26</v>
      </c>
      <c r="D2576" s="2">
        <v>180.39</v>
      </c>
      <c r="E2576">
        <v>0.03</v>
      </c>
      <c r="F2576">
        <v>1</v>
      </c>
      <c r="G2576" s="1">
        <v>45352</v>
      </c>
      <c r="H2576" s="1">
        <v>45359</v>
      </c>
      <c r="I2576" t="s">
        <v>15</v>
      </c>
      <c r="J2576" t="s">
        <v>16</v>
      </c>
      <c r="K2576" s="2">
        <v>19.670000000000002</v>
      </c>
      <c r="L2576" t="s">
        <v>28</v>
      </c>
      <c r="M2576">
        <f>YEAR(Table1[[#This Row],[order_date]])</f>
        <v>2024</v>
      </c>
      <c r="N2576">
        <f>MONTH(Table1[[#This Row],[order_date]])</f>
        <v>3</v>
      </c>
      <c r="O2576" s="3">
        <f>Table1[[#This Row],[sales]]-Table1[[#This Row],[profit]]</f>
        <v>160.71999999999997</v>
      </c>
      <c r="P2576" s="3">
        <f>Table1[[#This Row],[sales]]*Table1[[#This Row],[quantity]]</f>
        <v>180.39</v>
      </c>
      <c r="Q2576" s="9">
        <f>Table1[[#This Row],[delivery_date]]-Table1[[#This Row],[order_date]]</f>
        <v>7</v>
      </c>
    </row>
    <row r="2577" spans="1:17" x14ac:dyDescent="0.35">
      <c r="A2577" t="s">
        <v>2608</v>
      </c>
      <c r="B2577" t="s">
        <v>41</v>
      </c>
      <c r="C2577" t="s">
        <v>36</v>
      </c>
      <c r="D2577" s="2">
        <v>503.57</v>
      </c>
      <c r="E2577">
        <v>0.22</v>
      </c>
      <c r="F2577">
        <v>8</v>
      </c>
      <c r="G2577" s="1">
        <v>45010</v>
      </c>
      <c r="H2577" s="1">
        <v>45016</v>
      </c>
      <c r="I2577" t="s">
        <v>31</v>
      </c>
      <c r="J2577" t="s">
        <v>22</v>
      </c>
      <c r="K2577" s="2">
        <v>71.260000000000005</v>
      </c>
      <c r="L2577" t="s">
        <v>17</v>
      </c>
      <c r="M2577">
        <f>YEAR(Table1[[#This Row],[order_date]])</f>
        <v>2023</v>
      </c>
      <c r="N2577">
        <f>MONTH(Table1[[#This Row],[order_date]])</f>
        <v>3</v>
      </c>
      <c r="O2577" s="3">
        <f>Table1[[#This Row],[sales]]-Table1[[#This Row],[profit]]</f>
        <v>432.31</v>
      </c>
      <c r="P2577" s="3">
        <f>Table1[[#This Row],[sales]]*Table1[[#This Row],[quantity]]</f>
        <v>4028.56</v>
      </c>
      <c r="Q2577" s="9">
        <f>Table1[[#This Row],[delivery_date]]-Table1[[#This Row],[order_date]]</f>
        <v>6</v>
      </c>
    </row>
    <row r="2578" spans="1:17" x14ac:dyDescent="0.35">
      <c r="A2578" t="s">
        <v>2609</v>
      </c>
      <c r="B2578" t="s">
        <v>25</v>
      </c>
      <c r="C2578" t="s">
        <v>14</v>
      </c>
      <c r="D2578" s="2">
        <v>1363.27</v>
      </c>
      <c r="E2578">
        <v>0.37</v>
      </c>
      <c r="F2578">
        <v>1</v>
      </c>
      <c r="G2578" s="1">
        <v>44981</v>
      </c>
      <c r="H2578" s="1">
        <v>44983</v>
      </c>
      <c r="I2578" t="s">
        <v>31</v>
      </c>
      <c r="J2578" t="s">
        <v>22</v>
      </c>
      <c r="K2578" s="2">
        <v>137.69999999999999</v>
      </c>
      <c r="L2578" t="s">
        <v>23</v>
      </c>
      <c r="M2578">
        <f>YEAR(Table1[[#This Row],[order_date]])</f>
        <v>2023</v>
      </c>
      <c r="N2578">
        <f>MONTH(Table1[[#This Row],[order_date]])</f>
        <v>2</v>
      </c>
      <c r="O2578" s="3">
        <f>Table1[[#This Row],[sales]]-Table1[[#This Row],[profit]]</f>
        <v>1225.57</v>
      </c>
      <c r="P2578" s="3">
        <f>Table1[[#This Row],[sales]]*Table1[[#This Row],[quantity]]</f>
        <v>1363.27</v>
      </c>
      <c r="Q2578" s="9">
        <f>Table1[[#This Row],[delivery_date]]-Table1[[#This Row],[order_date]]</f>
        <v>2</v>
      </c>
    </row>
    <row r="2579" spans="1:17" x14ac:dyDescent="0.35">
      <c r="A2579" t="s">
        <v>2610</v>
      </c>
      <c r="B2579" t="s">
        <v>25</v>
      </c>
      <c r="C2579" t="s">
        <v>20</v>
      </c>
      <c r="D2579" s="2">
        <v>2814.61</v>
      </c>
      <c r="E2579">
        <v>0.38</v>
      </c>
      <c r="F2579">
        <v>6</v>
      </c>
      <c r="G2579" s="1">
        <v>45168</v>
      </c>
      <c r="H2579" s="1">
        <v>45169</v>
      </c>
      <c r="I2579" t="s">
        <v>21</v>
      </c>
      <c r="J2579" t="s">
        <v>22</v>
      </c>
      <c r="K2579" s="2">
        <v>195.55</v>
      </c>
      <c r="L2579" t="s">
        <v>23</v>
      </c>
      <c r="M2579">
        <f>YEAR(Table1[[#This Row],[order_date]])</f>
        <v>2023</v>
      </c>
      <c r="N2579">
        <f>MONTH(Table1[[#This Row],[order_date]])</f>
        <v>8</v>
      </c>
      <c r="O2579" s="3">
        <f>Table1[[#This Row],[sales]]-Table1[[#This Row],[profit]]</f>
        <v>2619.06</v>
      </c>
      <c r="P2579" s="3">
        <f>Table1[[#This Row],[sales]]*Table1[[#This Row],[quantity]]</f>
        <v>16887.66</v>
      </c>
      <c r="Q2579" s="9">
        <f>Table1[[#This Row],[delivery_date]]-Table1[[#This Row],[order_date]]</f>
        <v>1</v>
      </c>
    </row>
    <row r="2580" spans="1:17" x14ac:dyDescent="0.35">
      <c r="A2580" t="s">
        <v>2611</v>
      </c>
      <c r="B2580" t="s">
        <v>19</v>
      </c>
      <c r="C2580" t="s">
        <v>14</v>
      </c>
      <c r="D2580" s="2">
        <v>3862.08</v>
      </c>
      <c r="E2580">
        <v>0.44</v>
      </c>
      <c r="F2580">
        <v>5</v>
      </c>
      <c r="G2580" s="1">
        <v>45072</v>
      </c>
      <c r="H2580" s="1">
        <v>45075</v>
      </c>
      <c r="I2580" t="s">
        <v>21</v>
      </c>
      <c r="J2580" t="s">
        <v>22</v>
      </c>
      <c r="K2580" s="2">
        <v>892.36</v>
      </c>
      <c r="L2580" t="s">
        <v>48</v>
      </c>
      <c r="M2580">
        <f>YEAR(Table1[[#This Row],[order_date]])</f>
        <v>2023</v>
      </c>
      <c r="N2580">
        <f>MONTH(Table1[[#This Row],[order_date]])</f>
        <v>5</v>
      </c>
      <c r="O2580" s="3">
        <f>Table1[[#This Row],[sales]]-Table1[[#This Row],[profit]]</f>
        <v>2969.72</v>
      </c>
      <c r="P2580" s="3">
        <f>Table1[[#This Row],[sales]]*Table1[[#This Row],[quantity]]</f>
        <v>19310.400000000001</v>
      </c>
      <c r="Q2580" s="9">
        <f>Table1[[#This Row],[delivery_date]]-Table1[[#This Row],[order_date]]</f>
        <v>3</v>
      </c>
    </row>
    <row r="2581" spans="1:17" x14ac:dyDescent="0.35">
      <c r="A2581" t="s">
        <v>2612</v>
      </c>
      <c r="B2581" t="s">
        <v>41</v>
      </c>
      <c r="C2581" t="s">
        <v>36</v>
      </c>
      <c r="D2581" s="2">
        <v>3463.83</v>
      </c>
      <c r="E2581">
        <v>0.1</v>
      </c>
      <c r="F2581">
        <v>7</v>
      </c>
      <c r="G2581" s="1">
        <v>45600</v>
      </c>
      <c r="H2581" s="1">
        <v>45603</v>
      </c>
      <c r="I2581" t="s">
        <v>21</v>
      </c>
      <c r="J2581" t="s">
        <v>22</v>
      </c>
      <c r="K2581" s="2">
        <v>779.14</v>
      </c>
      <c r="L2581" t="s">
        <v>48</v>
      </c>
      <c r="M2581">
        <f>YEAR(Table1[[#This Row],[order_date]])</f>
        <v>2024</v>
      </c>
      <c r="N2581">
        <f>MONTH(Table1[[#This Row],[order_date]])</f>
        <v>11</v>
      </c>
      <c r="O2581" s="3">
        <f>Table1[[#This Row],[sales]]-Table1[[#This Row],[profit]]</f>
        <v>2684.69</v>
      </c>
      <c r="P2581" s="3">
        <f>Table1[[#This Row],[sales]]*Table1[[#This Row],[quantity]]</f>
        <v>24246.809999999998</v>
      </c>
      <c r="Q2581" s="9">
        <f>Table1[[#This Row],[delivery_date]]-Table1[[#This Row],[order_date]]</f>
        <v>3</v>
      </c>
    </row>
    <row r="2582" spans="1:17" x14ac:dyDescent="0.35">
      <c r="A2582" t="s">
        <v>2613</v>
      </c>
      <c r="B2582" t="s">
        <v>41</v>
      </c>
      <c r="C2582" t="s">
        <v>33</v>
      </c>
      <c r="D2582" s="2">
        <v>2878.42</v>
      </c>
      <c r="E2582">
        <v>0.49</v>
      </c>
      <c r="F2582">
        <v>6</v>
      </c>
      <c r="G2582" s="1">
        <v>45623</v>
      </c>
      <c r="H2582" s="1">
        <v>45627</v>
      </c>
      <c r="I2582" t="s">
        <v>21</v>
      </c>
      <c r="J2582" t="s">
        <v>27</v>
      </c>
      <c r="K2582" s="2">
        <v>516.23</v>
      </c>
      <c r="L2582" t="s">
        <v>34</v>
      </c>
      <c r="M2582">
        <f>YEAR(Table1[[#This Row],[order_date]])</f>
        <v>2024</v>
      </c>
      <c r="N2582">
        <f>MONTH(Table1[[#This Row],[order_date]])</f>
        <v>11</v>
      </c>
      <c r="O2582" s="3">
        <f>Table1[[#This Row],[sales]]-Table1[[#This Row],[profit]]</f>
        <v>2362.19</v>
      </c>
      <c r="P2582" s="3">
        <f>Table1[[#This Row],[sales]]*Table1[[#This Row],[quantity]]</f>
        <v>17270.52</v>
      </c>
      <c r="Q2582" s="9">
        <f>Table1[[#This Row],[delivery_date]]-Table1[[#This Row],[order_date]]</f>
        <v>4</v>
      </c>
    </row>
    <row r="2583" spans="1:17" x14ac:dyDescent="0.35">
      <c r="A2583" t="s">
        <v>2614</v>
      </c>
      <c r="B2583" t="s">
        <v>13</v>
      </c>
      <c r="C2583" t="s">
        <v>14</v>
      </c>
      <c r="D2583" s="2">
        <v>2046.44</v>
      </c>
      <c r="E2583">
        <v>0.38</v>
      </c>
      <c r="F2583">
        <v>1</v>
      </c>
      <c r="G2583" s="1">
        <v>45294</v>
      </c>
      <c r="H2583" s="1">
        <v>45298</v>
      </c>
      <c r="I2583" t="s">
        <v>21</v>
      </c>
      <c r="J2583" t="s">
        <v>22</v>
      </c>
      <c r="K2583" s="2">
        <v>142.79</v>
      </c>
      <c r="L2583" t="s">
        <v>28</v>
      </c>
      <c r="M2583">
        <f>YEAR(Table1[[#This Row],[order_date]])</f>
        <v>2024</v>
      </c>
      <c r="N2583">
        <f>MONTH(Table1[[#This Row],[order_date]])</f>
        <v>1</v>
      </c>
      <c r="O2583" s="3">
        <f>Table1[[#This Row],[sales]]-Table1[[#This Row],[profit]]</f>
        <v>1903.65</v>
      </c>
      <c r="P2583" s="3">
        <f>Table1[[#This Row],[sales]]*Table1[[#This Row],[quantity]]</f>
        <v>2046.44</v>
      </c>
      <c r="Q2583" s="9">
        <f>Table1[[#This Row],[delivery_date]]-Table1[[#This Row],[order_date]]</f>
        <v>4</v>
      </c>
    </row>
    <row r="2584" spans="1:17" x14ac:dyDescent="0.35">
      <c r="A2584" t="s">
        <v>2615</v>
      </c>
      <c r="B2584" t="s">
        <v>41</v>
      </c>
      <c r="C2584" t="s">
        <v>26</v>
      </c>
      <c r="D2584" s="2">
        <v>4366.3999999999996</v>
      </c>
      <c r="E2584">
        <v>0.08</v>
      </c>
      <c r="F2584">
        <v>6</v>
      </c>
      <c r="G2584" s="1">
        <v>45099</v>
      </c>
      <c r="H2584" s="1">
        <v>45104</v>
      </c>
      <c r="I2584" t="s">
        <v>31</v>
      </c>
      <c r="J2584" t="s">
        <v>16</v>
      </c>
      <c r="K2584" s="2">
        <v>891.27</v>
      </c>
      <c r="L2584" t="s">
        <v>39</v>
      </c>
      <c r="M2584">
        <f>YEAR(Table1[[#This Row],[order_date]])</f>
        <v>2023</v>
      </c>
      <c r="N2584">
        <f>MONTH(Table1[[#This Row],[order_date]])</f>
        <v>6</v>
      </c>
      <c r="O2584" s="3">
        <f>Table1[[#This Row],[sales]]-Table1[[#This Row],[profit]]</f>
        <v>3475.1299999999997</v>
      </c>
      <c r="P2584" s="3">
        <f>Table1[[#This Row],[sales]]*Table1[[#This Row],[quantity]]</f>
        <v>26198.399999999998</v>
      </c>
      <c r="Q2584" s="9">
        <f>Table1[[#This Row],[delivery_date]]-Table1[[#This Row],[order_date]]</f>
        <v>5</v>
      </c>
    </row>
    <row r="2585" spans="1:17" x14ac:dyDescent="0.35">
      <c r="A2585" t="s">
        <v>2616</v>
      </c>
      <c r="B2585" t="s">
        <v>41</v>
      </c>
      <c r="C2585" t="s">
        <v>26</v>
      </c>
      <c r="D2585" s="2">
        <v>2352.89</v>
      </c>
      <c r="E2585">
        <v>0.42</v>
      </c>
      <c r="F2585">
        <v>3</v>
      </c>
      <c r="G2585" s="1">
        <v>45519</v>
      </c>
      <c r="H2585" s="1">
        <v>45523</v>
      </c>
      <c r="I2585" t="s">
        <v>31</v>
      </c>
      <c r="J2585" t="s">
        <v>22</v>
      </c>
      <c r="K2585" s="2">
        <v>281.79000000000002</v>
      </c>
      <c r="L2585" t="s">
        <v>39</v>
      </c>
      <c r="M2585">
        <f>YEAR(Table1[[#This Row],[order_date]])</f>
        <v>2024</v>
      </c>
      <c r="N2585">
        <f>MONTH(Table1[[#This Row],[order_date]])</f>
        <v>8</v>
      </c>
      <c r="O2585" s="3">
        <f>Table1[[#This Row],[sales]]-Table1[[#This Row],[profit]]</f>
        <v>2071.1</v>
      </c>
      <c r="P2585" s="3">
        <f>Table1[[#This Row],[sales]]*Table1[[#This Row],[quantity]]</f>
        <v>7058.67</v>
      </c>
      <c r="Q2585" s="9">
        <f>Table1[[#This Row],[delivery_date]]-Table1[[#This Row],[order_date]]</f>
        <v>4</v>
      </c>
    </row>
    <row r="2586" spans="1:17" x14ac:dyDescent="0.35">
      <c r="A2586" t="s">
        <v>2617</v>
      </c>
      <c r="B2586" t="s">
        <v>13</v>
      </c>
      <c r="C2586" t="s">
        <v>26</v>
      </c>
      <c r="D2586" s="2">
        <v>1566.34</v>
      </c>
      <c r="E2586">
        <v>0.25</v>
      </c>
      <c r="F2586">
        <v>6</v>
      </c>
      <c r="G2586" s="1">
        <v>44957</v>
      </c>
      <c r="H2586" s="1">
        <v>44958</v>
      </c>
      <c r="I2586" t="s">
        <v>31</v>
      </c>
      <c r="J2586" t="s">
        <v>16</v>
      </c>
      <c r="K2586" s="2">
        <v>450.02</v>
      </c>
      <c r="L2586" t="s">
        <v>28</v>
      </c>
      <c r="M2586">
        <f>YEAR(Table1[[#This Row],[order_date]])</f>
        <v>2023</v>
      </c>
      <c r="N2586">
        <f>MONTH(Table1[[#This Row],[order_date]])</f>
        <v>1</v>
      </c>
      <c r="O2586" s="3">
        <f>Table1[[#This Row],[sales]]-Table1[[#This Row],[profit]]</f>
        <v>1116.32</v>
      </c>
      <c r="P2586" s="3">
        <f>Table1[[#This Row],[sales]]*Table1[[#This Row],[quantity]]</f>
        <v>9398.0399999999991</v>
      </c>
      <c r="Q2586" s="9">
        <f>Table1[[#This Row],[delivery_date]]-Table1[[#This Row],[order_date]]</f>
        <v>1</v>
      </c>
    </row>
    <row r="2587" spans="1:17" x14ac:dyDescent="0.35">
      <c r="A2587" t="s">
        <v>2618</v>
      </c>
      <c r="B2587" t="s">
        <v>41</v>
      </c>
      <c r="C2587" t="s">
        <v>33</v>
      </c>
      <c r="D2587" s="2">
        <v>3183.74</v>
      </c>
      <c r="E2587">
        <v>0.03</v>
      </c>
      <c r="F2587">
        <v>7</v>
      </c>
      <c r="G2587" s="1">
        <v>45319</v>
      </c>
      <c r="H2587" s="1">
        <v>45323</v>
      </c>
      <c r="I2587" t="s">
        <v>21</v>
      </c>
      <c r="J2587" t="s">
        <v>16</v>
      </c>
      <c r="K2587" s="2">
        <v>197.64</v>
      </c>
      <c r="L2587" t="s">
        <v>48</v>
      </c>
      <c r="M2587">
        <f>YEAR(Table1[[#This Row],[order_date]])</f>
        <v>2024</v>
      </c>
      <c r="N2587">
        <f>MONTH(Table1[[#This Row],[order_date]])</f>
        <v>1</v>
      </c>
      <c r="O2587" s="3">
        <f>Table1[[#This Row],[sales]]-Table1[[#This Row],[profit]]</f>
        <v>2986.1</v>
      </c>
      <c r="P2587" s="3">
        <f>Table1[[#This Row],[sales]]*Table1[[#This Row],[quantity]]</f>
        <v>22286.18</v>
      </c>
      <c r="Q2587" s="9">
        <f>Table1[[#This Row],[delivery_date]]-Table1[[#This Row],[order_date]]</f>
        <v>4</v>
      </c>
    </row>
    <row r="2588" spans="1:17" x14ac:dyDescent="0.35">
      <c r="A2588" t="s">
        <v>2619</v>
      </c>
      <c r="B2588" t="s">
        <v>41</v>
      </c>
      <c r="C2588" t="s">
        <v>36</v>
      </c>
      <c r="D2588" s="2">
        <v>3491.36</v>
      </c>
      <c r="E2588">
        <v>7.0000000000000007E-2</v>
      </c>
      <c r="F2588">
        <v>6</v>
      </c>
      <c r="G2588" s="1">
        <v>45335</v>
      </c>
      <c r="H2588" s="1">
        <v>45342</v>
      </c>
      <c r="I2588" t="s">
        <v>21</v>
      </c>
      <c r="J2588" t="s">
        <v>27</v>
      </c>
      <c r="K2588" s="2">
        <v>177.1</v>
      </c>
      <c r="L2588" t="s">
        <v>48</v>
      </c>
      <c r="M2588">
        <f>YEAR(Table1[[#This Row],[order_date]])</f>
        <v>2024</v>
      </c>
      <c r="N2588">
        <f>MONTH(Table1[[#This Row],[order_date]])</f>
        <v>2</v>
      </c>
      <c r="O2588" s="3">
        <f>Table1[[#This Row],[sales]]-Table1[[#This Row],[profit]]</f>
        <v>3314.26</v>
      </c>
      <c r="P2588" s="3">
        <f>Table1[[#This Row],[sales]]*Table1[[#This Row],[quantity]]</f>
        <v>20948.16</v>
      </c>
      <c r="Q2588" s="9">
        <f>Table1[[#This Row],[delivery_date]]-Table1[[#This Row],[order_date]]</f>
        <v>7</v>
      </c>
    </row>
    <row r="2589" spans="1:17" x14ac:dyDescent="0.35">
      <c r="A2589" t="s">
        <v>2620</v>
      </c>
      <c r="B2589" t="s">
        <v>41</v>
      </c>
      <c r="C2589" t="s">
        <v>20</v>
      </c>
      <c r="D2589" s="2">
        <v>2052.5</v>
      </c>
      <c r="E2589">
        <v>0.22</v>
      </c>
      <c r="F2589">
        <v>9</v>
      </c>
      <c r="G2589" s="1">
        <v>45605</v>
      </c>
      <c r="H2589" s="1">
        <v>45610</v>
      </c>
      <c r="I2589" t="s">
        <v>15</v>
      </c>
      <c r="J2589" t="s">
        <v>16</v>
      </c>
      <c r="K2589" s="2">
        <v>529.80999999999995</v>
      </c>
      <c r="L2589" t="s">
        <v>48</v>
      </c>
      <c r="M2589">
        <f>YEAR(Table1[[#This Row],[order_date]])</f>
        <v>2024</v>
      </c>
      <c r="N2589">
        <f>MONTH(Table1[[#This Row],[order_date]])</f>
        <v>11</v>
      </c>
      <c r="O2589" s="3">
        <f>Table1[[#This Row],[sales]]-Table1[[#This Row],[profit]]</f>
        <v>1522.69</v>
      </c>
      <c r="P2589" s="3">
        <f>Table1[[#This Row],[sales]]*Table1[[#This Row],[quantity]]</f>
        <v>18472.5</v>
      </c>
      <c r="Q2589" s="9">
        <f>Table1[[#This Row],[delivery_date]]-Table1[[#This Row],[order_date]]</f>
        <v>5</v>
      </c>
    </row>
    <row r="2590" spans="1:17" x14ac:dyDescent="0.35">
      <c r="A2590" t="s">
        <v>2621</v>
      </c>
      <c r="B2590" t="s">
        <v>41</v>
      </c>
      <c r="C2590" t="s">
        <v>36</v>
      </c>
      <c r="D2590" s="2">
        <v>237.9</v>
      </c>
      <c r="E2590">
        <v>0.27</v>
      </c>
      <c r="F2590">
        <v>9</v>
      </c>
      <c r="G2590" s="1">
        <v>45187</v>
      </c>
      <c r="H2590" s="1">
        <v>45190</v>
      </c>
      <c r="I2590" t="s">
        <v>15</v>
      </c>
      <c r="J2590" t="s">
        <v>22</v>
      </c>
      <c r="K2590" s="2">
        <v>25.69</v>
      </c>
      <c r="L2590" t="s">
        <v>17</v>
      </c>
      <c r="M2590">
        <f>YEAR(Table1[[#This Row],[order_date]])</f>
        <v>2023</v>
      </c>
      <c r="N2590">
        <f>MONTH(Table1[[#This Row],[order_date]])</f>
        <v>9</v>
      </c>
      <c r="O2590" s="3">
        <f>Table1[[#This Row],[sales]]-Table1[[#This Row],[profit]]</f>
        <v>212.21</v>
      </c>
      <c r="P2590" s="3">
        <f>Table1[[#This Row],[sales]]*Table1[[#This Row],[quantity]]</f>
        <v>2141.1</v>
      </c>
      <c r="Q2590" s="9">
        <f>Table1[[#This Row],[delivery_date]]-Table1[[#This Row],[order_date]]</f>
        <v>3</v>
      </c>
    </row>
    <row r="2591" spans="1:17" x14ac:dyDescent="0.35">
      <c r="A2591" t="s">
        <v>2622</v>
      </c>
      <c r="B2591" t="s">
        <v>13</v>
      </c>
      <c r="C2591" t="s">
        <v>33</v>
      </c>
      <c r="D2591" s="2">
        <v>561.24</v>
      </c>
      <c r="E2591">
        <v>0.47</v>
      </c>
      <c r="F2591">
        <v>8</v>
      </c>
      <c r="G2591" s="1">
        <v>45594</v>
      </c>
      <c r="H2591" s="1">
        <v>45598</v>
      </c>
      <c r="I2591" t="s">
        <v>31</v>
      </c>
      <c r="J2591" t="s">
        <v>16</v>
      </c>
      <c r="K2591" s="2">
        <v>122.07</v>
      </c>
      <c r="L2591" t="s">
        <v>39</v>
      </c>
      <c r="M2591">
        <f>YEAR(Table1[[#This Row],[order_date]])</f>
        <v>2024</v>
      </c>
      <c r="N2591">
        <f>MONTH(Table1[[#This Row],[order_date]])</f>
        <v>10</v>
      </c>
      <c r="O2591" s="3">
        <f>Table1[[#This Row],[sales]]-Table1[[#This Row],[profit]]</f>
        <v>439.17</v>
      </c>
      <c r="P2591" s="3">
        <f>Table1[[#This Row],[sales]]*Table1[[#This Row],[quantity]]</f>
        <v>4489.92</v>
      </c>
      <c r="Q2591" s="9">
        <f>Table1[[#This Row],[delivery_date]]-Table1[[#This Row],[order_date]]</f>
        <v>4</v>
      </c>
    </row>
    <row r="2592" spans="1:17" x14ac:dyDescent="0.35">
      <c r="A2592" t="s">
        <v>2623</v>
      </c>
      <c r="B2592" t="s">
        <v>41</v>
      </c>
      <c r="C2592" t="s">
        <v>26</v>
      </c>
      <c r="D2592" s="2">
        <v>4243.43</v>
      </c>
      <c r="E2592">
        <v>0.11</v>
      </c>
      <c r="F2592">
        <v>5</v>
      </c>
      <c r="G2592" s="1">
        <v>45555</v>
      </c>
      <c r="H2592" s="1">
        <v>45560</v>
      </c>
      <c r="I2592" t="s">
        <v>31</v>
      </c>
      <c r="J2592" t="s">
        <v>27</v>
      </c>
      <c r="K2592" s="2">
        <v>582.4</v>
      </c>
      <c r="L2592" t="s">
        <v>17</v>
      </c>
      <c r="M2592">
        <f>YEAR(Table1[[#This Row],[order_date]])</f>
        <v>2024</v>
      </c>
      <c r="N2592">
        <f>MONTH(Table1[[#This Row],[order_date]])</f>
        <v>9</v>
      </c>
      <c r="O2592" s="3">
        <f>Table1[[#This Row],[sales]]-Table1[[#This Row],[profit]]</f>
        <v>3661.03</v>
      </c>
      <c r="P2592" s="3">
        <f>Table1[[#This Row],[sales]]*Table1[[#This Row],[quantity]]</f>
        <v>21217.15</v>
      </c>
      <c r="Q2592" s="9">
        <f>Table1[[#This Row],[delivery_date]]-Table1[[#This Row],[order_date]]</f>
        <v>5</v>
      </c>
    </row>
    <row r="2593" spans="1:17" x14ac:dyDescent="0.35">
      <c r="A2593" t="s">
        <v>2624</v>
      </c>
      <c r="B2593" t="s">
        <v>41</v>
      </c>
      <c r="C2593" t="s">
        <v>36</v>
      </c>
      <c r="D2593" s="2">
        <v>377.08</v>
      </c>
      <c r="E2593">
        <v>0.24</v>
      </c>
      <c r="F2593">
        <v>3</v>
      </c>
      <c r="G2593" s="1">
        <v>45445</v>
      </c>
      <c r="H2593" s="1">
        <v>45449</v>
      </c>
      <c r="I2593" t="s">
        <v>21</v>
      </c>
      <c r="J2593" t="s">
        <v>22</v>
      </c>
      <c r="K2593" s="2">
        <v>96.48</v>
      </c>
      <c r="L2593" t="s">
        <v>34</v>
      </c>
      <c r="M2593">
        <f>YEAR(Table1[[#This Row],[order_date]])</f>
        <v>2024</v>
      </c>
      <c r="N2593">
        <f>MONTH(Table1[[#This Row],[order_date]])</f>
        <v>6</v>
      </c>
      <c r="O2593" s="3">
        <f>Table1[[#This Row],[sales]]-Table1[[#This Row],[profit]]</f>
        <v>280.59999999999997</v>
      </c>
      <c r="P2593" s="3">
        <f>Table1[[#This Row],[sales]]*Table1[[#This Row],[quantity]]</f>
        <v>1131.24</v>
      </c>
      <c r="Q2593" s="9">
        <f>Table1[[#This Row],[delivery_date]]-Table1[[#This Row],[order_date]]</f>
        <v>4</v>
      </c>
    </row>
    <row r="2594" spans="1:17" x14ac:dyDescent="0.35">
      <c r="A2594" t="s">
        <v>2625</v>
      </c>
      <c r="B2594" t="s">
        <v>13</v>
      </c>
      <c r="C2594" t="s">
        <v>20</v>
      </c>
      <c r="D2594" s="2">
        <v>3000.9</v>
      </c>
      <c r="E2594">
        <v>0.11</v>
      </c>
      <c r="F2594">
        <v>4</v>
      </c>
      <c r="G2594" s="1">
        <v>45172</v>
      </c>
      <c r="H2594" s="1">
        <v>45176</v>
      </c>
      <c r="I2594" t="s">
        <v>15</v>
      </c>
      <c r="J2594" t="s">
        <v>16</v>
      </c>
      <c r="K2594" s="2">
        <v>790.44</v>
      </c>
      <c r="L2594" t="s">
        <v>23</v>
      </c>
      <c r="M2594">
        <f>YEAR(Table1[[#This Row],[order_date]])</f>
        <v>2023</v>
      </c>
      <c r="N2594">
        <f>MONTH(Table1[[#This Row],[order_date]])</f>
        <v>9</v>
      </c>
      <c r="O2594" s="3">
        <f>Table1[[#This Row],[sales]]-Table1[[#This Row],[profit]]</f>
        <v>2210.46</v>
      </c>
      <c r="P2594" s="3">
        <f>Table1[[#This Row],[sales]]*Table1[[#This Row],[quantity]]</f>
        <v>12003.6</v>
      </c>
      <c r="Q2594" s="9">
        <f>Table1[[#This Row],[delivery_date]]-Table1[[#This Row],[order_date]]</f>
        <v>4</v>
      </c>
    </row>
    <row r="2595" spans="1:17" x14ac:dyDescent="0.35">
      <c r="A2595" t="s">
        <v>2626</v>
      </c>
      <c r="B2595" t="s">
        <v>19</v>
      </c>
      <c r="C2595" t="s">
        <v>26</v>
      </c>
      <c r="D2595" s="2">
        <v>1000.18</v>
      </c>
      <c r="E2595">
        <v>0.28000000000000003</v>
      </c>
      <c r="F2595">
        <v>8</v>
      </c>
      <c r="G2595" s="1">
        <v>45352</v>
      </c>
      <c r="H2595" s="1">
        <v>45355</v>
      </c>
      <c r="I2595" t="s">
        <v>31</v>
      </c>
      <c r="J2595" t="s">
        <v>22</v>
      </c>
      <c r="K2595" s="2">
        <v>285.52</v>
      </c>
      <c r="L2595" t="s">
        <v>39</v>
      </c>
      <c r="M2595">
        <f>YEAR(Table1[[#This Row],[order_date]])</f>
        <v>2024</v>
      </c>
      <c r="N2595">
        <f>MONTH(Table1[[#This Row],[order_date]])</f>
        <v>3</v>
      </c>
      <c r="O2595" s="3">
        <f>Table1[[#This Row],[sales]]-Table1[[#This Row],[profit]]</f>
        <v>714.66</v>
      </c>
      <c r="P2595" s="3">
        <f>Table1[[#This Row],[sales]]*Table1[[#This Row],[quantity]]</f>
        <v>8001.44</v>
      </c>
      <c r="Q2595" s="9">
        <f>Table1[[#This Row],[delivery_date]]-Table1[[#This Row],[order_date]]</f>
        <v>3</v>
      </c>
    </row>
    <row r="2596" spans="1:17" x14ac:dyDescent="0.35">
      <c r="A2596" t="s">
        <v>2627</v>
      </c>
      <c r="B2596" t="s">
        <v>25</v>
      </c>
      <c r="C2596" t="s">
        <v>20</v>
      </c>
      <c r="D2596" s="2">
        <v>1221.74</v>
      </c>
      <c r="E2596">
        <v>0.45</v>
      </c>
      <c r="F2596">
        <v>9</v>
      </c>
      <c r="G2596" s="1">
        <v>45374</v>
      </c>
      <c r="H2596" s="1">
        <v>45379</v>
      </c>
      <c r="I2596" t="s">
        <v>21</v>
      </c>
      <c r="J2596" t="s">
        <v>16</v>
      </c>
      <c r="K2596" s="2">
        <v>178.76</v>
      </c>
      <c r="L2596" t="s">
        <v>28</v>
      </c>
      <c r="M2596">
        <f>YEAR(Table1[[#This Row],[order_date]])</f>
        <v>2024</v>
      </c>
      <c r="N2596">
        <f>MONTH(Table1[[#This Row],[order_date]])</f>
        <v>3</v>
      </c>
      <c r="O2596" s="3">
        <f>Table1[[#This Row],[sales]]-Table1[[#This Row],[profit]]</f>
        <v>1042.98</v>
      </c>
      <c r="P2596" s="3">
        <f>Table1[[#This Row],[sales]]*Table1[[#This Row],[quantity]]</f>
        <v>10995.66</v>
      </c>
      <c r="Q2596" s="9">
        <f>Table1[[#This Row],[delivery_date]]-Table1[[#This Row],[order_date]]</f>
        <v>5</v>
      </c>
    </row>
    <row r="2597" spans="1:17" x14ac:dyDescent="0.35">
      <c r="A2597" t="s">
        <v>2628</v>
      </c>
      <c r="B2597" t="s">
        <v>19</v>
      </c>
      <c r="C2597" t="s">
        <v>14</v>
      </c>
      <c r="D2597" s="2">
        <v>1439.34</v>
      </c>
      <c r="E2597">
        <v>0.28000000000000003</v>
      </c>
      <c r="F2597">
        <v>8</v>
      </c>
      <c r="G2597" s="1">
        <v>45562</v>
      </c>
      <c r="H2597" s="1">
        <v>45566</v>
      </c>
      <c r="I2597" t="s">
        <v>15</v>
      </c>
      <c r="J2597" t="s">
        <v>22</v>
      </c>
      <c r="K2597" s="2">
        <v>74.11</v>
      </c>
      <c r="L2597" t="s">
        <v>48</v>
      </c>
      <c r="M2597">
        <f>YEAR(Table1[[#This Row],[order_date]])</f>
        <v>2024</v>
      </c>
      <c r="N2597">
        <f>MONTH(Table1[[#This Row],[order_date]])</f>
        <v>9</v>
      </c>
      <c r="O2597" s="3">
        <f>Table1[[#This Row],[sales]]-Table1[[#This Row],[profit]]</f>
        <v>1365.23</v>
      </c>
      <c r="P2597" s="3">
        <f>Table1[[#This Row],[sales]]*Table1[[#This Row],[quantity]]</f>
        <v>11514.72</v>
      </c>
      <c r="Q2597" s="9">
        <f>Table1[[#This Row],[delivery_date]]-Table1[[#This Row],[order_date]]</f>
        <v>4</v>
      </c>
    </row>
    <row r="2598" spans="1:17" x14ac:dyDescent="0.35">
      <c r="A2598" t="s">
        <v>2629</v>
      </c>
      <c r="B2598" t="s">
        <v>13</v>
      </c>
      <c r="C2598" t="s">
        <v>20</v>
      </c>
      <c r="D2598" s="2">
        <v>287.63</v>
      </c>
      <c r="E2598">
        <v>0.26</v>
      </c>
      <c r="F2598">
        <v>3</v>
      </c>
      <c r="G2598" s="1">
        <v>45143</v>
      </c>
      <c r="H2598" s="1">
        <v>45146</v>
      </c>
      <c r="I2598" t="s">
        <v>15</v>
      </c>
      <c r="J2598" t="s">
        <v>27</v>
      </c>
      <c r="K2598" s="2">
        <v>24.74</v>
      </c>
      <c r="L2598" t="s">
        <v>34</v>
      </c>
      <c r="M2598">
        <f>YEAR(Table1[[#This Row],[order_date]])</f>
        <v>2023</v>
      </c>
      <c r="N2598">
        <f>MONTH(Table1[[#This Row],[order_date]])</f>
        <v>8</v>
      </c>
      <c r="O2598" s="3">
        <f>Table1[[#This Row],[sales]]-Table1[[#This Row],[profit]]</f>
        <v>262.89</v>
      </c>
      <c r="P2598" s="3">
        <f>Table1[[#This Row],[sales]]*Table1[[#This Row],[quantity]]</f>
        <v>862.89</v>
      </c>
      <c r="Q2598" s="9">
        <f>Table1[[#This Row],[delivery_date]]-Table1[[#This Row],[order_date]]</f>
        <v>3</v>
      </c>
    </row>
    <row r="2599" spans="1:17" x14ac:dyDescent="0.35">
      <c r="A2599" t="s">
        <v>2630</v>
      </c>
      <c r="B2599" t="s">
        <v>25</v>
      </c>
      <c r="C2599" t="s">
        <v>26</v>
      </c>
      <c r="D2599" s="2">
        <v>968.45</v>
      </c>
      <c r="E2599">
        <v>0.38</v>
      </c>
      <c r="F2599">
        <v>7</v>
      </c>
      <c r="G2599" s="1">
        <v>45456</v>
      </c>
      <c r="H2599" s="1">
        <v>45462</v>
      </c>
      <c r="I2599" t="s">
        <v>15</v>
      </c>
      <c r="J2599" t="s">
        <v>27</v>
      </c>
      <c r="K2599" s="2">
        <v>122.99</v>
      </c>
      <c r="L2599" t="s">
        <v>28</v>
      </c>
      <c r="M2599">
        <f>YEAR(Table1[[#This Row],[order_date]])</f>
        <v>2024</v>
      </c>
      <c r="N2599">
        <f>MONTH(Table1[[#This Row],[order_date]])</f>
        <v>6</v>
      </c>
      <c r="O2599" s="3">
        <f>Table1[[#This Row],[sales]]-Table1[[#This Row],[profit]]</f>
        <v>845.46</v>
      </c>
      <c r="P2599" s="3">
        <f>Table1[[#This Row],[sales]]*Table1[[#This Row],[quantity]]</f>
        <v>6779.1500000000005</v>
      </c>
      <c r="Q2599" s="9">
        <f>Table1[[#This Row],[delivery_date]]-Table1[[#This Row],[order_date]]</f>
        <v>6</v>
      </c>
    </row>
    <row r="2600" spans="1:17" x14ac:dyDescent="0.35">
      <c r="A2600" t="s">
        <v>2631</v>
      </c>
      <c r="B2600" t="s">
        <v>13</v>
      </c>
      <c r="C2600" t="s">
        <v>14</v>
      </c>
      <c r="D2600" s="2">
        <v>3287.45</v>
      </c>
      <c r="E2600">
        <v>7.0000000000000007E-2</v>
      </c>
      <c r="F2600">
        <v>8</v>
      </c>
      <c r="G2600" s="1">
        <v>45043</v>
      </c>
      <c r="H2600" s="1">
        <v>45048</v>
      </c>
      <c r="I2600" t="s">
        <v>31</v>
      </c>
      <c r="J2600" t="s">
        <v>16</v>
      </c>
      <c r="K2600" s="2">
        <v>828.53</v>
      </c>
      <c r="L2600" t="s">
        <v>17</v>
      </c>
      <c r="M2600">
        <f>YEAR(Table1[[#This Row],[order_date]])</f>
        <v>2023</v>
      </c>
      <c r="N2600">
        <f>MONTH(Table1[[#This Row],[order_date]])</f>
        <v>4</v>
      </c>
      <c r="O2600" s="3">
        <f>Table1[[#This Row],[sales]]-Table1[[#This Row],[profit]]</f>
        <v>2458.92</v>
      </c>
      <c r="P2600" s="3">
        <f>Table1[[#This Row],[sales]]*Table1[[#This Row],[quantity]]</f>
        <v>26299.599999999999</v>
      </c>
      <c r="Q2600" s="9">
        <f>Table1[[#This Row],[delivery_date]]-Table1[[#This Row],[order_date]]</f>
        <v>5</v>
      </c>
    </row>
    <row r="2601" spans="1:17" x14ac:dyDescent="0.35">
      <c r="A2601" t="s">
        <v>2632</v>
      </c>
      <c r="B2601" t="s">
        <v>13</v>
      </c>
      <c r="C2601" t="s">
        <v>26</v>
      </c>
      <c r="D2601" s="2">
        <v>2543.71</v>
      </c>
      <c r="E2601">
        <v>0.45</v>
      </c>
      <c r="F2601">
        <v>3</v>
      </c>
      <c r="G2601" s="1">
        <v>45165</v>
      </c>
      <c r="H2601" s="1">
        <v>45167</v>
      </c>
      <c r="I2601" t="s">
        <v>31</v>
      </c>
      <c r="J2601" t="s">
        <v>27</v>
      </c>
      <c r="K2601" s="2">
        <v>706.15</v>
      </c>
      <c r="L2601" t="s">
        <v>17</v>
      </c>
      <c r="M2601">
        <f>YEAR(Table1[[#This Row],[order_date]])</f>
        <v>2023</v>
      </c>
      <c r="N2601">
        <f>MONTH(Table1[[#This Row],[order_date]])</f>
        <v>8</v>
      </c>
      <c r="O2601" s="3">
        <f>Table1[[#This Row],[sales]]-Table1[[#This Row],[profit]]</f>
        <v>1837.56</v>
      </c>
      <c r="P2601" s="3">
        <f>Table1[[#This Row],[sales]]*Table1[[#This Row],[quantity]]</f>
        <v>7631.13</v>
      </c>
      <c r="Q2601" s="9">
        <f>Table1[[#This Row],[delivery_date]]-Table1[[#This Row],[order_date]]</f>
        <v>2</v>
      </c>
    </row>
    <row r="2602" spans="1:17" x14ac:dyDescent="0.35">
      <c r="A2602" t="s">
        <v>2633</v>
      </c>
      <c r="B2602" t="s">
        <v>41</v>
      </c>
      <c r="C2602" t="s">
        <v>26</v>
      </c>
      <c r="D2602" s="2">
        <v>4006.91</v>
      </c>
      <c r="E2602">
        <v>0.28999999999999998</v>
      </c>
      <c r="F2602">
        <v>1</v>
      </c>
      <c r="G2602" s="1">
        <v>45528</v>
      </c>
      <c r="H2602" s="1">
        <v>45533</v>
      </c>
      <c r="I2602" t="s">
        <v>15</v>
      </c>
      <c r="J2602" t="s">
        <v>16</v>
      </c>
      <c r="K2602" s="2">
        <v>410.84</v>
      </c>
      <c r="L2602" t="s">
        <v>48</v>
      </c>
      <c r="M2602">
        <f>YEAR(Table1[[#This Row],[order_date]])</f>
        <v>2024</v>
      </c>
      <c r="N2602">
        <f>MONTH(Table1[[#This Row],[order_date]])</f>
        <v>8</v>
      </c>
      <c r="O2602" s="3">
        <f>Table1[[#This Row],[sales]]-Table1[[#This Row],[profit]]</f>
        <v>3596.0699999999997</v>
      </c>
      <c r="P2602" s="3">
        <f>Table1[[#This Row],[sales]]*Table1[[#This Row],[quantity]]</f>
        <v>4006.91</v>
      </c>
      <c r="Q2602" s="9">
        <f>Table1[[#This Row],[delivery_date]]-Table1[[#This Row],[order_date]]</f>
        <v>5</v>
      </c>
    </row>
    <row r="2603" spans="1:17" x14ac:dyDescent="0.35">
      <c r="A2603" t="s">
        <v>2634</v>
      </c>
      <c r="B2603" t="s">
        <v>25</v>
      </c>
      <c r="C2603" t="s">
        <v>14</v>
      </c>
      <c r="D2603" s="2">
        <v>400.09</v>
      </c>
      <c r="E2603">
        <v>0.34</v>
      </c>
      <c r="F2603">
        <v>7</v>
      </c>
      <c r="G2603" s="1">
        <v>45202</v>
      </c>
      <c r="H2603" s="1">
        <v>45206</v>
      </c>
      <c r="I2603" t="s">
        <v>21</v>
      </c>
      <c r="J2603" t="s">
        <v>27</v>
      </c>
      <c r="K2603" s="2">
        <v>59.05</v>
      </c>
      <c r="L2603" t="s">
        <v>28</v>
      </c>
      <c r="M2603">
        <f>YEAR(Table1[[#This Row],[order_date]])</f>
        <v>2023</v>
      </c>
      <c r="N2603">
        <f>MONTH(Table1[[#This Row],[order_date]])</f>
        <v>10</v>
      </c>
      <c r="O2603" s="3">
        <f>Table1[[#This Row],[sales]]-Table1[[#This Row],[profit]]</f>
        <v>341.03999999999996</v>
      </c>
      <c r="P2603" s="3">
        <f>Table1[[#This Row],[sales]]*Table1[[#This Row],[quantity]]</f>
        <v>2800.6299999999997</v>
      </c>
      <c r="Q2603" s="9">
        <f>Table1[[#This Row],[delivery_date]]-Table1[[#This Row],[order_date]]</f>
        <v>4</v>
      </c>
    </row>
    <row r="2604" spans="1:17" x14ac:dyDescent="0.35">
      <c r="A2604" t="s">
        <v>2635</v>
      </c>
      <c r="B2604" t="s">
        <v>41</v>
      </c>
      <c r="C2604" t="s">
        <v>20</v>
      </c>
      <c r="D2604" s="2">
        <v>4455.6000000000004</v>
      </c>
      <c r="E2604">
        <v>0.41</v>
      </c>
      <c r="F2604">
        <v>3</v>
      </c>
      <c r="G2604" s="1">
        <v>44928</v>
      </c>
      <c r="H2604" s="1">
        <v>44932</v>
      </c>
      <c r="I2604" t="s">
        <v>31</v>
      </c>
      <c r="J2604" t="s">
        <v>16</v>
      </c>
      <c r="K2604" s="2">
        <v>853.45</v>
      </c>
      <c r="L2604" t="s">
        <v>39</v>
      </c>
      <c r="M2604">
        <f>YEAR(Table1[[#This Row],[order_date]])</f>
        <v>2023</v>
      </c>
      <c r="N2604">
        <f>MONTH(Table1[[#This Row],[order_date]])</f>
        <v>1</v>
      </c>
      <c r="O2604" s="3">
        <f>Table1[[#This Row],[sales]]-Table1[[#This Row],[profit]]</f>
        <v>3602.1500000000005</v>
      </c>
      <c r="P2604" s="3">
        <f>Table1[[#This Row],[sales]]*Table1[[#This Row],[quantity]]</f>
        <v>13366.800000000001</v>
      </c>
      <c r="Q2604" s="9">
        <f>Table1[[#This Row],[delivery_date]]-Table1[[#This Row],[order_date]]</f>
        <v>4</v>
      </c>
    </row>
    <row r="2605" spans="1:17" x14ac:dyDescent="0.35">
      <c r="A2605" t="s">
        <v>2636</v>
      </c>
      <c r="B2605" t="s">
        <v>25</v>
      </c>
      <c r="C2605" t="s">
        <v>33</v>
      </c>
      <c r="D2605" s="2">
        <v>4982.3500000000004</v>
      </c>
      <c r="E2605">
        <v>0.32</v>
      </c>
      <c r="F2605">
        <v>1</v>
      </c>
      <c r="G2605" s="1">
        <v>45588</v>
      </c>
      <c r="H2605" s="1">
        <v>45593</v>
      </c>
      <c r="I2605" t="s">
        <v>21</v>
      </c>
      <c r="J2605" t="s">
        <v>22</v>
      </c>
      <c r="K2605" s="2">
        <v>594.21</v>
      </c>
      <c r="L2605" t="s">
        <v>48</v>
      </c>
      <c r="M2605">
        <f>YEAR(Table1[[#This Row],[order_date]])</f>
        <v>2024</v>
      </c>
      <c r="N2605">
        <f>MONTH(Table1[[#This Row],[order_date]])</f>
        <v>10</v>
      </c>
      <c r="O2605" s="3">
        <f>Table1[[#This Row],[sales]]-Table1[[#This Row],[profit]]</f>
        <v>4388.1400000000003</v>
      </c>
      <c r="P2605" s="3">
        <f>Table1[[#This Row],[sales]]*Table1[[#This Row],[quantity]]</f>
        <v>4982.3500000000004</v>
      </c>
      <c r="Q2605" s="9">
        <f>Table1[[#This Row],[delivery_date]]-Table1[[#This Row],[order_date]]</f>
        <v>5</v>
      </c>
    </row>
    <row r="2606" spans="1:17" x14ac:dyDescent="0.35">
      <c r="A2606" t="s">
        <v>2637</v>
      </c>
      <c r="B2606" t="s">
        <v>13</v>
      </c>
      <c r="C2606" t="s">
        <v>33</v>
      </c>
      <c r="D2606" s="2">
        <v>177.13</v>
      </c>
      <c r="E2606">
        <v>0.32</v>
      </c>
      <c r="F2606">
        <v>7</v>
      </c>
      <c r="G2606" s="1">
        <v>45544</v>
      </c>
      <c r="H2606" s="1">
        <v>45551</v>
      </c>
      <c r="I2606" t="s">
        <v>21</v>
      </c>
      <c r="J2606" t="s">
        <v>16</v>
      </c>
      <c r="K2606" s="2">
        <v>24.04</v>
      </c>
      <c r="L2606" t="s">
        <v>39</v>
      </c>
      <c r="M2606">
        <f>YEAR(Table1[[#This Row],[order_date]])</f>
        <v>2024</v>
      </c>
      <c r="N2606">
        <f>MONTH(Table1[[#This Row],[order_date]])</f>
        <v>9</v>
      </c>
      <c r="O2606" s="3">
        <f>Table1[[#This Row],[sales]]-Table1[[#This Row],[profit]]</f>
        <v>153.09</v>
      </c>
      <c r="P2606" s="3">
        <f>Table1[[#This Row],[sales]]*Table1[[#This Row],[quantity]]</f>
        <v>1239.9099999999999</v>
      </c>
      <c r="Q2606" s="9">
        <f>Table1[[#This Row],[delivery_date]]-Table1[[#This Row],[order_date]]</f>
        <v>7</v>
      </c>
    </row>
    <row r="2607" spans="1:17" x14ac:dyDescent="0.35">
      <c r="A2607" t="s">
        <v>2638</v>
      </c>
      <c r="B2607" t="s">
        <v>13</v>
      </c>
      <c r="C2607" t="s">
        <v>33</v>
      </c>
      <c r="D2607" s="2">
        <v>4841.4399999999996</v>
      </c>
      <c r="E2607">
        <v>0.36</v>
      </c>
      <c r="F2607">
        <v>7</v>
      </c>
      <c r="G2607" s="1">
        <v>45301</v>
      </c>
      <c r="H2607" s="1">
        <v>45304</v>
      </c>
      <c r="I2607" t="s">
        <v>15</v>
      </c>
      <c r="J2607" t="s">
        <v>16</v>
      </c>
      <c r="K2607" s="2">
        <v>1194.3900000000001</v>
      </c>
      <c r="L2607" t="s">
        <v>23</v>
      </c>
      <c r="M2607">
        <f>YEAR(Table1[[#This Row],[order_date]])</f>
        <v>2024</v>
      </c>
      <c r="N2607">
        <f>MONTH(Table1[[#This Row],[order_date]])</f>
        <v>1</v>
      </c>
      <c r="O2607" s="3">
        <f>Table1[[#This Row],[sales]]-Table1[[#This Row],[profit]]</f>
        <v>3647.0499999999993</v>
      </c>
      <c r="P2607" s="3">
        <f>Table1[[#This Row],[sales]]*Table1[[#This Row],[quantity]]</f>
        <v>33890.079999999994</v>
      </c>
      <c r="Q2607" s="9">
        <f>Table1[[#This Row],[delivery_date]]-Table1[[#This Row],[order_date]]</f>
        <v>3</v>
      </c>
    </row>
    <row r="2608" spans="1:17" x14ac:dyDescent="0.35">
      <c r="A2608" t="s">
        <v>2639</v>
      </c>
      <c r="B2608" t="s">
        <v>19</v>
      </c>
      <c r="C2608" t="s">
        <v>33</v>
      </c>
      <c r="D2608" s="2">
        <v>1255.73</v>
      </c>
      <c r="E2608">
        <v>0.03</v>
      </c>
      <c r="F2608">
        <v>4</v>
      </c>
      <c r="G2608" s="1">
        <v>45216</v>
      </c>
      <c r="H2608" s="1">
        <v>45223</v>
      </c>
      <c r="I2608" t="s">
        <v>15</v>
      </c>
      <c r="J2608" t="s">
        <v>16</v>
      </c>
      <c r="K2608" s="2">
        <v>115.8</v>
      </c>
      <c r="L2608" t="s">
        <v>23</v>
      </c>
      <c r="M2608">
        <f>YEAR(Table1[[#This Row],[order_date]])</f>
        <v>2023</v>
      </c>
      <c r="N2608">
        <f>MONTH(Table1[[#This Row],[order_date]])</f>
        <v>10</v>
      </c>
      <c r="O2608" s="3">
        <f>Table1[[#This Row],[sales]]-Table1[[#This Row],[profit]]</f>
        <v>1139.93</v>
      </c>
      <c r="P2608" s="3">
        <f>Table1[[#This Row],[sales]]*Table1[[#This Row],[quantity]]</f>
        <v>5022.92</v>
      </c>
      <c r="Q2608" s="9">
        <f>Table1[[#This Row],[delivery_date]]-Table1[[#This Row],[order_date]]</f>
        <v>7</v>
      </c>
    </row>
    <row r="2609" spans="1:17" x14ac:dyDescent="0.35">
      <c r="A2609" t="s">
        <v>2640</v>
      </c>
      <c r="B2609" t="s">
        <v>25</v>
      </c>
      <c r="C2609" t="s">
        <v>36</v>
      </c>
      <c r="D2609" s="2">
        <v>3493.46</v>
      </c>
      <c r="E2609">
        <v>0.19</v>
      </c>
      <c r="F2609">
        <v>2</v>
      </c>
      <c r="G2609" s="1">
        <v>45051</v>
      </c>
      <c r="H2609" s="1">
        <v>45058</v>
      </c>
      <c r="I2609" t="s">
        <v>21</v>
      </c>
      <c r="J2609" t="s">
        <v>22</v>
      </c>
      <c r="K2609" s="2">
        <v>645.44000000000005</v>
      </c>
      <c r="L2609" t="s">
        <v>34</v>
      </c>
      <c r="M2609">
        <f>YEAR(Table1[[#This Row],[order_date]])</f>
        <v>2023</v>
      </c>
      <c r="N2609">
        <f>MONTH(Table1[[#This Row],[order_date]])</f>
        <v>5</v>
      </c>
      <c r="O2609" s="3">
        <f>Table1[[#This Row],[sales]]-Table1[[#This Row],[profit]]</f>
        <v>2848.02</v>
      </c>
      <c r="P2609" s="3">
        <f>Table1[[#This Row],[sales]]*Table1[[#This Row],[quantity]]</f>
        <v>6986.92</v>
      </c>
      <c r="Q2609" s="9">
        <f>Table1[[#This Row],[delivery_date]]-Table1[[#This Row],[order_date]]</f>
        <v>7</v>
      </c>
    </row>
    <row r="2610" spans="1:17" x14ac:dyDescent="0.35">
      <c r="A2610" t="s">
        <v>2641</v>
      </c>
      <c r="B2610" t="s">
        <v>41</v>
      </c>
      <c r="C2610" t="s">
        <v>33</v>
      </c>
      <c r="D2610" s="2">
        <v>1533.17</v>
      </c>
      <c r="E2610">
        <v>0.48</v>
      </c>
      <c r="F2610">
        <v>5</v>
      </c>
      <c r="G2610" s="1">
        <v>45089</v>
      </c>
      <c r="H2610" s="1">
        <v>45094</v>
      </c>
      <c r="I2610" t="s">
        <v>21</v>
      </c>
      <c r="J2610" t="s">
        <v>27</v>
      </c>
      <c r="K2610" s="2">
        <v>299.39999999999998</v>
      </c>
      <c r="L2610" t="s">
        <v>48</v>
      </c>
      <c r="M2610">
        <f>YEAR(Table1[[#This Row],[order_date]])</f>
        <v>2023</v>
      </c>
      <c r="N2610">
        <f>MONTH(Table1[[#This Row],[order_date]])</f>
        <v>6</v>
      </c>
      <c r="O2610" s="3">
        <f>Table1[[#This Row],[sales]]-Table1[[#This Row],[profit]]</f>
        <v>1233.77</v>
      </c>
      <c r="P2610" s="3">
        <f>Table1[[#This Row],[sales]]*Table1[[#This Row],[quantity]]</f>
        <v>7665.85</v>
      </c>
      <c r="Q2610" s="9">
        <f>Table1[[#This Row],[delivery_date]]-Table1[[#This Row],[order_date]]</f>
        <v>5</v>
      </c>
    </row>
    <row r="2611" spans="1:17" x14ac:dyDescent="0.35">
      <c r="A2611" t="s">
        <v>2642</v>
      </c>
      <c r="B2611" t="s">
        <v>19</v>
      </c>
      <c r="C2611" t="s">
        <v>14</v>
      </c>
      <c r="D2611" s="2">
        <v>2656.88</v>
      </c>
      <c r="E2611">
        <v>0.13</v>
      </c>
      <c r="F2611">
        <v>9</v>
      </c>
      <c r="G2611" s="1">
        <v>45123</v>
      </c>
      <c r="H2611" s="1">
        <v>45127</v>
      </c>
      <c r="I2611" t="s">
        <v>15</v>
      </c>
      <c r="J2611" t="s">
        <v>27</v>
      </c>
      <c r="K2611" s="2">
        <v>227.04</v>
      </c>
      <c r="L2611" t="s">
        <v>28</v>
      </c>
      <c r="M2611">
        <f>YEAR(Table1[[#This Row],[order_date]])</f>
        <v>2023</v>
      </c>
      <c r="N2611">
        <f>MONTH(Table1[[#This Row],[order_date]])</f>
        <v>7</v>
      </c>
      <c r="O2611" s="3">
        <f>Table1[[#This Row],[sales]]-Table1[[#This Row],[profit]]</f>
        <v>2429.84</v>
      </c>
      <c r="P2611" s="3">
        <f>Table1[[#This Row],[sales]]*Table1[[#This Row],[quantity]]</f>
        <v>23911.920000000002</v>
      </c>
      <c r="Q2611" s="9">
        <f>Table1[[#This Row],[delivery_date]]-Table1[[#This Row],[order_date]]</f>
        <v>4</v>
      </c>
    </row>
    <row r="2612" spans="1:17" x14ac:dyDescent="0.35">
      <c r="A2612" t="s">
        <v>2643</v>
      </c>
      <c r="B2612" t="s">
        <v>19</v>
      </c>
      <c r="C2612" t="s">
        <v>33</v>
      </c>
      <c r="D2612" s="2">
        <v>2601.0500000000002</v>
      </c>
      <c r="E2612">
        <v>0.27</v>
      </c>
      <c r="F2612">
        <v>6</v>
      </c>
      <c r="G2612" s="1">
        <v>45453</v>
      </c>
      <c r="H2612" s="1">
        <v>45457</v>
      </c>
      <c r="I2612" t="s">
        <v>31</v>
      </c>
      <c r="J2612" t="s">
        <v>22</v>
      </c>
      <c r="K2612" s="2">
        <v>586.72</v>
      </c>
      <c r="L2612" t="s">
        <v>39</v>
      </c>
      <c r="M2612">
        <f>YEAR(Table1[[#This Row],[order_date]])</f>
        <v>2024</v>
      </c>
      <c r="N2612">
        <f>MONTH(Table1[[#This Row],[order_date]])</f>
        <v>6</v>
      </c>
      <c r="O2612" s="3">
        <f>Table1[[#This Row],[sales]]-Table1[[#This Row],[profit]]</f>
        <v>2014.3300000000002</v>
      </c>
      <c r="P2612" s="3">
        <f>Table1[[#This Row],[sales]]*Table1[[#This Row],[quantity]]</f>
        <v>15606.300000000001</v>
      </c>
      <c r="Q2612" s="9">
        <f>Table1[[#This Row],[delivery_date]]-Table1[[#This Row],[order_date]]</f>
        <v>4</v>
      </c>
    </row>
    <row r="2613" spans="1:17" x14ac:dyDescent="0.35">
      <c r="A2613" t="s">
        <v>2644</v>
      </c>
      <c r="B2613" t="s">
        <v>19</v>
      </c>
      <c r="C2613" t="s">
        <v>26</v>
      </c>
      <c r="D2613" s="2">
        <v>1869.42</v>
      </c>
      <c r="E2613">
        <v>0.09</v>
      </c>
      <c r="F2613">
        <v>9</v>
      </c>
      <c r="G2613" s="1">
        <v>45221</v>
      </c>
      <c r="H2613" s="1">
        <v>45228</v>
      </c>
      <c r="I2613" t="s">
        <v>31</v>
      </c>
      <c r="J2613" t="s">
        <v>27</v>
      </c>
      <c r="K2613" s="2">
        <v>186.83</v>
      </c>
      <c r="L2613" t="s">
        <v>48</v>
      </c>
      <c r="M2613">
        <f>YEAR(Table1[[#This Row],[order_date]])</f>
        <v>2023</v>
      </c>
      <c r="N2613">
        <f>MONTH(Table1[[#This Row],[order_date]])</f>
        <v>10</v>
      </c>
      <c r="O2613" s="3">
        <f>Table1[[#This Row],[sales]]-Table1[[#This Row],[profit]]</f>
        <v>1682.5900000000001</v>
      </c>
      <c r="P2613" s="3">
        <f>Table1[[#This Row],[sales]]*Table1[[#This Row],[quantity]]</f>
        <v>16824.78</v>
      </c>
      <c r="Q2613" s="9">
        <f>Table1[[#This Row],[delivery_date]]-Table1[[#This Row],[order_date]]</f>
        <v>7</v>
      </c>
    </row>
    <row r="2614" spans="1:17" x14ac:dyDescent="0.35">
      <c r="A2614" t="s">
        <v>2645</v>
      </c>
      <c r="B2614" t="s">
        <v>41</v>
      </c>
      <c r="C2614" t="s">
        <v>33</v>
      </c>
      <c r="D2614" s="2">
        <v>3615.98</v>
      </c>
      <c r="E2614">
        <v>0.16</v>
      </c>
      <c r="F2614">
        <v>1</v>
      </c>
      <c r="G2614" s="1">
        <v>45389</v>
      </c>
      <c r="H2614" s="1">
        <v>45390</v>
      </c>
      <c r="I2614" t="s">
        <v>31</v>
      </c>
      <c r="J2614" t="s">
        <v>22</v>
      </c>
      <c r="K2614" s="2">
        <v>811.34</v>
      </c>
      <c r="L2614" t="s">
        <v>39</v>
      </c>
      <c r="M2614">
        <f>YEAR(Table1[[#This Row],[order_date]])</f>
        <v>2024</v>
      </c>
      <c r="N2614">
        <f>MONTH(Table1[[#This Row],[order_date]])</f>
        <v>4</v>
      </c>
      <c r="O2614" s="3">
        <f>Table1[[#This Row],[sales]]-Table1[[#This Row],[profit]]</f>
        <v>2804.64</v>
      </c>
      <c r="P2614" s="3">
        <f>Table1[[#This Row],[sales]]*Table1[[#This Row],[quantity]]</f>
        <v>3615.98</v>
      </c>
      <c r="Q2614" s="9">
        <f>Table1[[#This Row],[delivery_date]]-Table1[[#This Row],[order_date]]</f>
        <v>1</v>
      </c>
    </row>
    <row r="2615" spans="1:17" x14ac:dyDescent="0.35">
      <c r="A2615" t="s">
        <v>2646</v>
      </c>
      <c r="B2615" t="s">
        <v>19</v>
      </c>
      <c r="C2615" t="s">
        <v>20</v>
      </c>
      <c r="D2615" s="2">
        <v>3038.22</v>
      </c>
      <c r="E2615">
        <v>0.36</v>
      </c>
      <c r="F2615">
        <v>2</v>
      </c>
      <c r="G2615" s="1">
        <v>45466</v>
      </c>
      <c r="H2615" s="1">
        <v>45469</v>
      </c>
      <c r="I2615" t="s">
        <v>15</v>
      </c>
      <c r="J2615" t="s">
        <v>27</v>
      </c>
      <c r="K2615" s="2">
        <v>455.18</v>
      </c>
      <c r="L2615" t="s">
        <v>34</v>
      </c>
      <c r="M2615">
        <f>YEAR(Table1[[#This Row],[order_date]])</f>
        <v>2024</v>
      </c>
      <c r="N2615">
        <f>MONTH(Table1[[#This Row],[order_date]])</f>
        <v>6</v>
      </c>
      <c r="O2615" s="3">
        <f>Table1[[#This Row],[sales]]-Table1[[#This Row],[profit]]</f>
        <v>2583.04</v>
      </c>
      <c r="P2615" s="3">
        <f>Table1[[#This Row],[sales]]*Table1[[#This Row],[quantity]]</f>
        <v>6076.44</v>
      </c>
      <c r="Q2615" s="9">
        <f>Table1[[#This Row],[delivery_date]]-Table1[[#This Row],[order_date]]</f>
        <v>3</v>
      </c>
    </row>
    <row r="2616" spans="1:17" x14ac:dyDescent="0.35">
      <c r="A2616" t="s">
        <v>2647</v>
      </c>
      <c r="B2616" t="s">
        <v>41</v>
      </c>
      <c r="C2616" t="s">
        <v>14</v>
      </c>
      <c r="D2616" s="2">
        <v>2590.56</v>
      </c>
      <c r="E2616">
        <v>0.32</v>
      </c>
      <c r="F2616">
        <v>6</v>
      </c>
      <c r="G2616" s="1">
        <v>44938</v>
      </c>
      <c r="H2616" s="1">
        <v>44939</v>
      </c>
      <c r="I2616" t="s">
        <v>15</v>
      </c>
      <c r="J2616" t="s">
        <v>16</v>
      </c>
      <c r="K2616" s="2">
        <v>525.9</v>
      </c>
      <c r="L2616" t="s">
        <v>34</v>
      </c>
      <c r="M2616">
        <f>YEAR(Table1[[#This Row],[order_date]])</f>
        <v>2023</v>
      </c>
      <c r="N2616">
        <f>MONTH(Table1[[#This Row],[order_date]])</f>
        <v>1</v>
      </c>
      <c r="O2616" s="3">
        <f>Table1[[#This Row],[sales]]-Table1[[#This Row],[profit]]</f>
        <v>2064.66</v>
      </c>
      <c r="P2616" s="3">
        <f>Table1[[#This Row],[sales]]*Table1[[#This Row],[quantity]]</f>
        <v>15543.36</v>
      </c>
      <c r="Q2616" s="9">
        <f>Table1[[#This Row],[delivery_date]]-Table1[[#This Row],[order_date]]</f>
        <v>1</v>
      </c>
    </row>
    <row r="2617" spans="1:17" x14ac:dyDescent="0.35">
      <c r="A2617" t="s">
        <v>2648</v>
      </c>
      <c r="B2617" t="s">
        <v>19</v>
      </c>
      <c r="C2617" t="s">
        <v>14</v>
      </c>
      <c r="D2617" s="2">
        <v>4915.91</v>
      </c>
      <c r="E2617">
        <v>0.21</v>
      </c>
      <c r="F2617">
        <v>3</v>
      </c>
      <c r="G2617" s="1">
        <v>45121</v>
      </c>
      <c r="H2617" s="1">
        <v>45127</v>
      </c>
      <c r="I2617" t="s">
        <v>15</v>
      </c>
      <c r="J2617" t="s">
        <v>16</v>
      </c>
      <c r="K2617" s="2">
        <v>961.96</v>
      </c>
      <c r="L2617" t="s">
        <v>34</v>
      </c>
      <c r="M2617">
        <f>YEAR(Table1[[#This Row],[order_date]])</f>
        <v>2023</v>
      </c>
      <c r="N2617">
        <f>MONTH(Table1[[#This Row],[order_date]])</f>
        <v>7</v>
      </c>
      <c r="O2617" s="3">
        <f>Table1[[#This Row],[sales]]-Table1[[#This Row],[profit]]</f>
        <v>3953.95</v>
      </c>
      <c r="P2617" s="3">
        <f>Table1[[#This Row],[sales]]*Table1[[#This Row],[quantity]]</f>
        <v>14747.73</v>
      </c>
      <c r="Q2617" s="9">
        <f>Table1[[#This Row],[delivery_date]]-Table1[[#This Row],[order_date]]</f>
        <v>6</v>
      </c>
    </row>
    <row r="2618" spans="1:17" x14ac:dyDescent="0.35">
      <c r="A2618" t="s">
        <v>2649</v>
      </c>
      <c r="B2618" t="s">
        <v>41</v>
      </c>
      <c r="C2618" t="s">
        <v>36</v>
      </c>
      <c r="D2618" s="2">
        <v>4706.05</v>
      </c>
      <c r="E2618">
        <v>0.47</v>
      </c>
      <c r="F2618">
        <v>2</v>
      </c>
      <c r="G2618" s="1">
        <v>45192</v>
      </c>
      <c r="H2618" s="1">
        <v>45196</v>
      </c>
      <c r="I2618" t="s">
        <v>15</v>
      </c>
      <c r="J2618" t="s">
        <v>16</v>
      </c>
      <c r="K2618" s="2">
        <v>1393.37</v>
      </c>
      <c r="L2618" t="s">
        <v>28</v>
      </c>
      <c r="M2618">
        <f>YEAR(Table1[[#This Row],[order_date]])</f>
        <v>2023</v>
      </c>
      <c r="N2618">
        <f>MONTH(Table1[[#This Row],[order_date]])</f>
        <v>9</v>
      </c>
      <c r="O2618" s="3">
        <f>Table1[[#This Row],[sales]]-Table1[[#This Row],[profit]]</f>
        <v>3312.6800000000003</v>
      </c>
      <c r="P2618" s="3">
        <f>Table1[[#This Row],[sales]]*Table1[[#This Row],[quantity]]</f>
        <v>9412.1</v>
      </c>
      <c r="Q2618" s="9">
        <f>Table1[[#This Row],[delivery_date]]-Table1[[#This Row],[order_date]]</f>
        <v>4</v>
      </c>
    </row>
    <row r="2619" spans="1:17" x14ac:dyDescent="0.35">
      <c r="A2619" t="s">
        <v>2650</v>
      </c>
      <c r="B2619" t="s">
        <v>13</v>
      </c>
      <c r="C2619" t="s">
        <v>26</v>
      </c>
      <c r="D2619" s="2">
        <v>4781.6400000000003</v>
      </c>
      <c r="E2619">
        <v>0.39</v>
      </c>
      <c r="F2619">
        <v>6</v>
      </c>
      <c r="G2619" s="1">
        <v>45609</v>
      </c>
      <c r="H2619" s="1">
        <v>45616</v>
      </c>
      <c r="I2619" t="s">
        <v>15</v>
      </c>
      <c r="J2619" t="s">
        <v>22</v>
      </c>
      <c r="K2619" s="2">
        <v>315.11</v>
      </c>
      <c r="L2619" t="s">
        <v>34</v>
      </c>
      <c r="M2619">
        <f>YEAR(Table1[[#This Row],[order_date]])</f>
        <v>2024</v>
      </c>
      <c r="N2619">
        <f>MONTH(Table1[[#This Row],[order_date]])</f>
        <v>11</v>
      </c>
      <c r="O2619" s="3">
        <f>Table1[[#This Row],[sales]]-Table1[[#This Row],[profit]]</f>
        <v>4466.5300000000007</v>
      </c>
      <c r="P2619" s="3">
        <f>Table1[[#This Row],[sales]]*Table1[[#This Row],[quantity]]</f>
        <v>28689.840000000004</v>
      </c>
      <c r="Q2619" s="9">
        <f>Table1[[#This Row],[delivery_date]]-Table1[[#This Row],[order_date]]</f>
        <v>7</v>
      </c>
    </row>
    <row r="2620" spans="1:17" x14ac:dyDescent="0.35">
      <c r="A2620" t="s">
        <v>2651</v>
      </c>
      <c r="B2620" t="s">
        <v>13</v>
      </c>
      <c r="C2620" t="s">
        <v>14</v>
      </c>
      <c r="D2620" s="2">
        <v>4418.49</v>
      </c>
      <c r="E2620">
        <v>0.13</v>
      </c>
      <c r="F2620">
        <v>7</v>
      </c>
      <c r="G2620" s="1">
        <v>45263</v>
      </c>
      <c r="H2620" s="1">
        <v>45266</v>
      </c>
      <c r="I2620" t="s">
        <v>21</v>
      </c>
      <c r="J2620" t="s">
        <v>22</v>
      </c>
      <c r="K2620" s="2">
        <v>528.04999999999995</v>
      </c>
      <c r="L2620" t="s">
        <v>34</v>
      </c>
      <c r="M2620">
        <f>YEAR(Table1[[#This Row],[order_date]])</f>
        <v>2023</v>
      </c>
      <c r="N2620">
        <f>MONTH(Table1[[#This Row],[order_date]])</f>
        <v>12</v>
      </c>
      <c r="O2620" s="3">
        <f>Table1[[#This Row],[sales]]-Table1[[#This Row],[profit]]</f>
        <v>3890.4399999999996</v>
      </c>
      <c r="P2620" s="3">
        <f>Table1[[#This Row],[sales]]*Table1[[#This Row],[quantity]]</f>
        <v>30929.43</v>
      </c>
      <c r="Q2620" s="9">
        <f>Table1[[#This Row],[delivery_date]]-Table1[[#This Row],[order_date]]</f>
        <v>3</v>
      </c>
    </row>
    <row r="2621" spans="1:17" x14ac:dyDescent="0.35">
      <c r="A2621" t="s">
        <v>2652</v>
      </c>
      <c r="B2621" t="s">
        <v>13</v>
      </c>
      <c r="C2621" t="s">
        <v>20</v>
      </c>
      <c r="D2621" s="2">
        <v>1350.26</v>
      </c>
      <c r="E2621">
        <v>0.23</v>
      </c>
      <c r="F2621">
        <v>4</v>
      </c>
      <c r="G2621" s="1">
        <v>45202</v>
      </c>
      <c r="H2621" s="1">
        <v>45209</v>
      </c>
      <c r="I2621" t="s">
        <v>21</v>
      </c>
      <c r="J2621" t="s">
        <v>27</v>
      </c>
      <c r="K2621" s="2">
        <v>266.62</v>
      </c>
      <c r="L2621" t="s">
        <v>23</v>
      </c>
      <c r="M2621">
        <f>YEAR(Table1[[#This Row],[order_date]])</f>
        <v>2023</v>
      </c>
      <c r="N2621">
        <f>MONTH(Table1[[#This Row],[order_date]])</f>
        <v>10</v>
      </c>
      <c r="O2621" s="3">
        <f>Table1[[#This Row],[sales]]-Table1[[#This Row],[profit]]</f>
        <v>1083.6399999999999</v>
      </c>
      <c r="P2621" s="3">
        <f>Table1[[#This Row],[sales]]*Table1[[#This Row],[quantity]]</f>
        <v>5401.04</v>
      </c>
      <c r="Q2621" s="9">
        <f>Table1[[#This Row],[delivery_date]]-Table1[[#This Row],[order_date]]</f>
        <v>7</v>
      </c>
    </row>
    <row r="2622" spans="1:17" x14ac:dyDescent="0.35">
      <c r="A2622" t="s">
        <v>2653</v>
      </c>
      <c r="B2622" t="s">
        <v>13</v>
      </c>
      <c r="C2622" t="s">
        <v>33</v>
      </c>
      <c r="D2622" s="2">
        <v>1814.88</v>
      </c>
      <c r="E2622">
        <v>0.44</v>
      </c>
      <c r="F2622">
        <v>9</v>
      </c>
      <c r="G2622" s="1">
        <v>45420</v>
      </c>
      <c r="H2622" s="1">
        <v>45423</v>
      </c>
      <c r="I2622" t="s">
        <v>15</v>
      </c>
      <c r="J2622" t="s">
        <v>22</v>
      </c>
      <c r="K2622" s="2">
        <v>434.11</v>
      </c>
      <c r="L2622" t="s">
        <v>48</v>
      </c>
      <c r="M2622">
        <f>YEAR(Table1[[#This Row],[order_date]])</f>
        <v>2024</v>
      </c>
      <c r="N2622">
        <f>MONTH(Table1[[#This Row],[order_date]])</f>
        <v>5</v>
      </c>
      <c r="O2622" s="3">
        <f>Table1[[#This Row],[sales]]-Table1[[#This Row],[profit]]</f>
        <v>1380.77</v>
      </c>
      <c r="P2622" s="3">
        <f>Table1[[#This Row],[sales]]*Table1[[#This Row],[quantity]]</f>
        <v>16333.920000000002</v>
      </c>
      <c r="Q2622" s="9">
        <f>Table1[[#This Row],[delivery_date]]-Table1[[#This Row],[order_date]]</f>
        <v>3</v>
      </c>
    </row>
    <row r="2623" spans="1:17" x14ac:dyDescent="0.35">
      <c r="A2623" t="s">
        <v>2654</v>
      </c>
      <c r="B2623" t="s">
        <v>13</v>
      </c>
      <c r="C2623" t="s">
        <v>14</v>
      </c>
      <c r="D2623" s="2">
        <v>1232.17</v>
      </c>
      <c r="E2623">
        <v>0.01</v>
      </c>
      <c r="F2623">
        <v>3</v>
      </c>
      <c r="G2623" s="1">
        <v>45171</v>
      </c>
      <c r="H2623" s="1">
        <v>45174</v>
      </c>
      <c r="I2623" t="s">
        <v>15</v>
      </c>
      <c r="J2623" t="s">
        <v>27</v>
      </c>
      <c r="K2623" s="2">
        <v>336.95</v>
      </c>
      <c r="L2623" t="s">
        <v>23</v>
      </c>
      <c r="M2623">
        <f>YEAR(Table1[[#This Row],[order_date]])</f>
        <v>2023</v>
      </c>
      <c r="N2623">
        <f>MONTH(Table1[[#This Row],[order_date]])</f>
        <v>9</v>
      </c>
      <c r="O2623" s="3">
        <f>Table1[[#This Row],[sales]]-Table1[[#This Row],[profit]]</f>
        <v>895.22</v>
      </c>
      <c r="P2623" s="3">
        <f>Table1[[#This Row],[sales]]*Table1[[#This Row],[quantity]]</f>
        <v>3696.51</v>
      </c>
      <c r="Q2623" s="9">
        <f>Table1[[#This Row],[delivery_date]]-Table1[[#This Row],[order_date]]</f>
        <v>3</v>
      </c>
    </row>
    <row r="2624" spans="1:17" x14ac:dyDescent="0.35">
      <c r="A2624" t="s">
        <v>2655</v>
      </c>
      <c r="B2624" t="s">
        <v>19</v>
      </c>
      <c r="C2624" t="s">
        <v>20</v>
      </c>
      <c r="D2624" s="2">
        <v>4932.2700000000004</v>
      </c>
      <c r="E2624">
        <v>0.28999999999999998</v>
      </c>
      <c r="F2624">
        <v>2</v>
      </c>
      <c r="G2624" s="1">
        <v>44954</v>
      </c>
      <c r="H2624" s="1">
        <v>44960</v>
      </c>
      <c r="I2624" t="s">
        <v>15</v>
      </c>
      <c r="J2624" t="s">
        <v>16</v>
      </c>
      <c r="K2624" s="2">
        <v>368.04</v>
      </c>
      <c r="L2624" t="s">
        <v>17</v>
      </c>
      <c r="M2624">
        <f>YEAR(Table1[[#This Row],[order_date]])</f>
        <v>2023</v>
      </c>
      <c r="N2624">
        <f>MONTH(Table1[[#This Row],[order_date]])</f>
        <v>1</v>
      </c>
      <c r="O2624" s="3">
        <f>Table1[[#This Row],[sales]]-Table1[[#This Row],[profit]]</f>
        <v>4564.2300000000005</v>
      </c>
      <c r="P2624" s="3">
        <f>Table1[[#This Row],[sales]]*Table1[[#This Row],[quantity]]</f>
        <v>9864.5400000000009</v>
      </c>
      <c r="Q2624" s="9">
        <f>Table1[[#This Row],[delivery_date]]-Table1[[#This Row],[order_date]]</f>
        <v>6</v>
      </c>
    </row>
    <row r="2625" spans="1:17" x14ac:dyDescent="0.35">
      <c r="A2625" t="s">
        <v>2656</v>
      </c>
      <c r="B2625" t="s">
        <v>19</v>
      </c>
      <c r="C2625" t="s">
        <v>33</v>
      </c>
      <c r="D2625" s="2">
        <v>848.04</v>
      </c>
      <c r="E2625">
        <v>0.12</v>
      </c>
      <c r="F2625">
        <v>5</v>
      </c>
      <c r="G2625" s="1">
        <v>45130</v>
      </c>
      <c r="H2625" s="1">
        <v>45135</v>
      </c>
      <c r="I2625" t="s">
        <v>21</v>
      </c>
      <c r="J2625" t="s">
        <v>27</v>
      </c>
      <c r="K2625" s="2">
        <v>101.64</v>
      </c>
      <c r="L2625" t="s">
        <v>48</v>
      </c>
      <c r="M2625">
        <f>YEAR(Table1[[#This Row],[order_date]])</f>
        <v>2023</v>
      </c>
      <c r="N2625">
        <f>MONTH(Table1[[#This Row],[order_date]])</f>
        <v>7</v>
      </c>
      <c r="O2625" s="3">
        <f>Table1[[#This Row],[sales]]-Table1[[#This Row],[profit]]</f>
        <v>746.4</v>
      </c>
      <c r="P2625" s="3">
        <f>Table1[[#This Row],[sales]]*Table1[[#This Row],[quantity]]</f>
        <v>4240.2</v>
      </c>
      <c r="Q2625" s="9">
        <f>Table1[[#This Row],[delivery_date]]-Table1[[#This Row],[order_date]]</f>
        <v>5</v>
      </c>
    </row>
    <row r="2626" spans="1:17" x14ac:dyDescent="0.35">
      <c r="A2626" t="s">
        <v>2657</v>
      </c>
      <c r="B2626" t="s">
        <v>19</v>
      </c>
      <c r="C2626" t="s">
        <v>36</v>
      </c>
      <c r="D2626" s="2">
        <v>1895.91</v>
      </c>
      <c r="E2626">
        <v>0.03</v>
      </c>
      <c r="F2626">
        <v>9</v>
      </c>
      <c r="G2626" s="1">
        <v>45239</v>
      </c>
      <c r="H2626" s="1">
        <v>45244</v>
      </c>
      <c r="I2626" t="s">
        <v>21</v>
      </c>
      <c r="J2626" t="s">
        <v>27</v>
      </c>
      <c r="K2626" s="2">
        <v>148.59</v>
      </c>
      <c r="L2626" t="s">
        <v>28</v>
      </c>
      <c r="M2626">
        <f>YEAR(Table1[[#This Row],[order_date]])</f>
        <v>2023</v>
      </c>
      <c r="N2626">
        <f>MONTH(Table1[[#This Row],[order_date]])</f>
        <v>11</v>
      </c>
      <c r="O2626" s="3">
        <f>Table1[[#This Row],[sales]]-Table1[[#This Row],[profit]]</f>
        <v>1747.3200000000002</v>
      </c>
      <c r="P2626" s="3">
        <f>Table1[[#This Row],[sales]]*Table1[[#This Row],[quantity]]</f>
        <v>17063.190000000002</v>
      </c>
      <c r="Q2626" s="9">
        <f>Table1[[#This Row],[delivery_date]]-Table1[[#This Row],[order_date]]</f>
        <v>5</v>
      </c>
    </row>
    <row r="2627" spans="1:17" x14ac:dyDescent="0.35">
      <c r="A2627" t="s">
        <v>2658</v>
      </c>
      <c r="B2627" t="s">
        <v>41</v>
      </c>
      <c r="C2627" t="s">
        <v>14</v>
      </c>
      <c r="D2627" s="2">
        <v>1075.32</v>
      </c>
      <c r="E2627">
        <v>0.46</v>
      </c>
      <c r="F2627">
        <v>1</v>
      </c>
      <c r="G2627" s="1">
        <v>45291</v>
      </c>
      <c r="H2627" s="1">
        <v>45298</v>
      </c>
      <c r="I2627" t="s">
        <v>31</v>
      </c>
      <c r="J2627" t="s">
        <v>16</v>
      </c>
      <c r="K2627" s="2">
        <v>73.44</v>
      </c>
      <c r="L2627" t="s">
        <v>28</v>
      </c>
      <c r="M2627">
        <f>YEAR(Table1[[#This Row],[order_date]])</f>
        <v>2023</v>
      </c>
      <c r="N2627">
        <f>MONTH(Table1[[#This Row],[order_date]])</f>
        <v>12</v>
      </c>
      <c r="O2627" s="3">
        <f>Table1[[#This Row],[sales]]-Table1[[#This Row],[profit]]</f>
        <v>1001.8799999999999</v>
      </c>
      <c r="P2627" s="3">
        <f>Table1[[#This Row],[sales]]*Table1[[#This Row],[quantity]]</f>
        <v>1075.32</v>
      </c>
      <c r="Q2627" s="9">
        <f>Table1[[#This Row],[delivery_date]]-Table1[[#This Row],[order_date]]</f>
        <v>7</v>
      </c>
    </row>
    <row r="2628" spans="1:17" x14ac:dyDescent="0.35">
      <c r="A2628" t="s">
        <v>2659</v>
      </c>
      <c r="B2628" t="s">
        <v>41</v>
      </c>
      <c r="C2628" t="s">
        <v>14</v>
      </c>
      <c r="D2628" s="2">
        <v>1194.92</v>
      </c>
      <c r="E2628">
        <v>0.41</v>
      </c>
      <c r="F2628">
        <v>6</v>
      </c>
      <c r="G2628" s="1">
        <v>44963</v>
      </c>
      <c r="H2628" s="1">
        <v>44967</v>
      </c>
      <c r="I2628" t="s">
        <v>21</v>
      </c>
      <c r="J2628" t="s">
        <v>16</v>
      </c>
      <c r="K2628" s="2">
        <v>65.42</v>
      </c>
      <c r="L2628" t="s">
        <v>23</v>
      </c>
      <c r="M2628">
        <f>YEAR(Table1[[#This Row],[order_date]])</f>
        <v>2023</v>
      </c>
      <c r="N2628">
        <f>MONTH(Table1[[#This Row],[order_date]])</f>
        <v>2</v>
      </c>
      <c r="O2628" s="3">
        <f>Table1[[#This Row],[sales]]-Table1[[#This Row],[profit]]</f>
        <v>1129.5</v>
      </c>
      <c r="P2628" s="3">
        <f>Table1[[#This Row],[sales]]*Table1[[#This Row],[quantity]]</f>
        <v>7169.52</v>
      </c>
      <c r="Q2628" s="9">
        <f>Table1[[#This Row],[delivery_date]]-Table1[[#This Row],[order_date]]</f>
        <v>4</v>
      </c>
    </row>
    <row r="2629" spans="1:17" x14ac:dyDescent="0.35">
      <c r="A2629" t="s">
        <v>2660</v>
      </c>
      <c r="B2629" t="s">
        <v>41</v>
      </c>
      <c r="C2629" t="s">
        <v>20</v>
      </c>
      <c r="D2629" s="2">
        <v>1310.73</v>
      </c>
      <c r="E2629">
        <v>0.09</v>
      </c>
      <c r="F2629">
        <v>8</v>
      </c>
      <c r="G2629" s="1">
        <v>45318</v>
      </c>
      <c r="H2629" s="1">
        <v>45324</v>
      </c>
      <c r="I2629" t="s">
        <v>31</v>
      </c>
      <c r="J2629" t="s">
        <v>22</v>
      </c>
      <c r="K2629" s="2">
        <v>329.02</v>
      </c>
      <c r="L2629" t="s">
        <v>34</v>
      </c>
      <c r="M2629">
        <f>YEAR(Table1[[#This Row],[order_date]])</f>
        <v>2024</v>
      </c>
      <c r="N2629">
        <f>MONTH(Table1[[#This Row],[order_date]])</f>
        <v>1</v>
      </c>
      <c r="O2629" s="3">
        <f>Table1[[#This Row],[sales]]-Table1[[#This Row],[profit]]</f>
        <v>981.71</v>
      </c>
      <c r="P2629" s="3">
        <f>Table1[[#This Row],[sales]]*Table1[[#This Row],[quantity]]</f>
        <v>10485.84</v>
      </c>
      <c r="Q2629" s="9">
        <f>Table1[[#This Row],[delivery_date]]-Table1[[#This Row],[order_date]]</f>
        <v>6</v>
      </c>
    </row>
    <row r="2630" spans="1:17" x14ac:dyDescent="0.35">
      <c r="A2630" t="s">
        <v>2661</v>
      </c>
      <c r="B2630" t="s">
        <v>41</v>
      </c>
      <c r="C2630" t="s">
        <v>26</v>
      </c>
      <c r="D2630" s="2">
        <v>3234.39</v>
      </c>
      <c r="E2630">
        <v>0.42</v>
      </c>
      <c r="F2630">
        <v>7</v>
      </c>
      <c r="G2630" s="1">
        <v>45543</v>
      </c>
      <c r="H2630" s="1">
        <v>45546</v>
      </c>
      <c r="I2630" t="s">
        <v>31</v>
      </c>
      <c r="J2630" t="s">
        <v>27</v>
      </c>
      <c r="K2630" s="2">
        <v>288.14</v>
      </c>
      <c r="L2630" t="s">
        <v>28</v>
      </c>
      <c r="M2630">
        <f>YEAR(Table1[[#This Row],[order_date]])</f>
        <v>2024</v>
      </c>
      <c r="N2630">
        <f>MONTH(Table1[[#This Row],[order_date]])</f>
        <v>9</v>
      </c>
      <c r="O2630" s="3">
        <f>Table1[[#This Row],[sales]]-Table1[[#This Row],[profit]]</f>
        <v>2946.25</v>
      </c>
      <c r="P2630" s="3">
        <f>Table1[[#This Row],[sales]]*Table1[[#This Row],[quantity]]</f>
        <v>22640.73</v>
      </c>
      <c r="Q2630" s="9">
        <f>Table1[[#This Row],[delivery_date]]-Table1[[#This Row],[order_date]]</f>
        <v>3</v>
      </c>
    </row>
    <row r="2631" spans="1:17" x14ac:dyDescent="0.35">
      <c r="A2631" t="s">
        <v>2662</v>
      </c>
      <c r="B2631" t="s">
        <v>13</v>
      </c>
      <c r="C2631" t="s">
        <v>36</v>
      </c>
      <c r="D2631" s="2">
        <v>472.64</v>
      </c>
      <c r="E2631">
        <v>7.0000000000000007E-2</v>
      </c>
      <c r="F2631">
        <v>6</v>
      </c>
      <c r="G2631" s="1">
        <v>45169</v>
      </c>
      <c r="H2631" s="1">
        <v>45176</v>
      </c>
      <c r="I2631" t="s">
        <v>15</v>
      </c>
      <c r="J2631" t="s">
        <v>22</v>
      </c>
      <c r="K2631" s="2">
        <v>69.45</v>
      </c>
      <c r="L2631" t="s">
        <v>39</v>
      </c>
      <c r="M2631">
        <f>YEAR(Table1[[#This Row],[order_date]])</f>
        <v>2023</v>
      </c>
      <c r="N2631">
        <f>MONTH(Table1[[#This Row],[order_date]])</f>
        <v>8</v>
      </c>
      <c r="O2631" s="3">
        <f>Table1[[#This Row],[sales]]-Table1[[#This Row],[profit]]</f>
        <v>403.19</v>
      </c>
      <c r="P2631" s="3">
        <f>Table1[[#This Row],[sales]]*Table1[[#This Row],[quantity]]</f>
        <v>2835.84</v>
      </c>
      <c r="Q2631" s="9">
        <f>Table1[[#This Row],[delivery_date]]-Table1[[#This Row],[order_date]]</f>
        <v>7</v>
      </c>
    </row>
    <row r="2632" spans="1:17" x14ac:dyDescent="0.35">
      <c r="A2632" t="s">
        <v>2663</v>
      </c>
      <c r="B2632" t="s">
        <v>13</v>
      </c>
      <c r="C2632" t="s">
        <v>26</v>
      </c>
      <c r="D2632" s="2">
        <v>2905.4</v>
      </c>
      <c r="E2632">
        <v>0.24</v>
      </c>
      <c r="F2632">
        <v>3</v>
      </c>
      <c r="G2632" s="1">
        <v>45026</v>
      </c>
      <c r="H2632" s="1">
        <v>45029</v>
      </c>
      <c r="I2632" t="s">
        <v>15</v>
      </c>
      <c r="J2632" t="s">
        <v>27</v>
      </c>
      <c r="K2632" s="2">
        <v>154.05000000000001</v>
      </c>
      <c r="L2632" t="s">
        <v>39</v>
      </c>
      <c r="M2632">
        <f>YEAR(Table1[[#This Row],[order_date]])</f>
        <v>2023</v>
      </c>
      <c r="N2632">
        <f>MONTH(Table1[[#This Row],[order_date]])</f>
        <v>4</v>
      </c>
      <c r="O2632" s="3">
        <f>Table1[[#This Row],[sales]]-Table1[[#This Row],[profit]]</f>
        <v>2751.35</v>
      </c>
      <c r="P2632" s="3">
        <f>Table1[[#This Row],[sales]]*Table1[[#This Row],[quantity]]</f>
        <v>8716.2000000000007</v>
      </c>
      <c r="Q2632" s="9">
        <f>Table1[[#This Row],[delivery_date]]-Table1[[#This Row],[order_date]]</f>
        <v>3</v>
      </c>
    </row>
    <row r="2633" spans="1:17" x14ac:dyDescent="0.35">
      <c r="A2633" t="s">
        <v>2664</v>
      </c>
      <c r="B2633" t="s">
        <v>13</v>
      </c>
      <c r="C2633" t="s">
        <v>14</v>
      </c>
      <c r="D2633" s="2">
        <v>4114.5</v>
      </c>
      <c r="E2633">
        <v>0.36</v>
      </c>
      <c r="F2633">
        <v>9</v>
      </c>
      <c r="G2633" s="1">
        <v>44970</v>
      </c>
      <c r="H2633" s="1">
        <v>44973</v>
      </c>
      <c r="I2633" t="s">
        <v>31</v>
      </c>
      <c r="J2633" t="s">
        <v>27</v>
      </c>
      <c r="K2633" s="2">
        <v>1059.24</v>
      </c>
      <c r="L2633" t="s">
        <v>39</v>
      </c>
      <c r="M2633">
        <f>YEAR(Table1[[#This Row],[order_date]])</f>
        <v>2023</v>
      </c>
      <c r="N2633">
        <f>MONTH(Table1[[#This Row],[order_date]])</f>
        <v>2</v>
      </c>
      <c r="O2633" s="3">
        <f>Table1[[#This Row],[sales]]-Table1[[#This Row],[profit]]</f>
        <v>3055.26</v>
      </c>
      <c r="P2633" s="3">
        <f>Table1[[#This Row],[sales]]*Table1[[#This Row],[quantity]]</f>
        <v>37030.5</v>
      </c>
      <c r="Q2633" s="9">
        <f>Table1[[#This Row],[delivery_date]]-Table1[[#This Row],[order_date]]</f>
        <v>3</v>
      </c>
    </row>
    <row r="2634" spans="1:17" x14ac:dyDescent="0.35">
      <c r="A2634" t="s">
        <v>2665</v>
      </c>
      <c r="B2634" t="s">
        <v>25</v>
      </c>
      <c r="C2634" t="s">
        <v>26</v>
      </c>
      <c r="D2634" s="2">
        <v>3855.97</v>
      </c>
      <c r="E2634">
        <v>0.27</v>
      </c>
      <c r="F2634">
        <v>5</v>
      </c>
      <c r="G2634" s="1">
        <v>44991</v>
      </c>
      <c r="H2634" s="1">
        <v>44996</v>
      </c>
      <c r="I2634" t="s">
        <v>15</v>
      </c>
      <c r="J2634" t="s">
        <v>16</v>
      </c>
      <c r="K2634" s="2">
        <v>296.85000000000002</v>
      </c>
      <c r="L2634" t="s">
        <v>48</v>
      </c>
      <c r="M2634">
        <f>YEAR(Table1[[#This Row],[order_date]])</f>
        <v>2023</v>
      </c>
      <c r="N2634">
        <f>MONTH(Table1[[#This Row],[order_date]])</f>
        <v>3</v>
      </c>
      <c r="O2634" s="3">
        <f>Table1[[#This Row],[sales]]-Table1[[#This Row],[profit]]</f>
        <v>3559.12</v>
      </c>
      <c r="P2634" s="3">
        <f>Table1[[#This Row],[sales]]*Table1[[#This Row],[quantity]]</f>
        <v>19279.849999999999</v>
      </c>
      <c r="Q2634" s="9">
        <f>Table1[[#This Row],[delivery_date]]-Table1[[#This Row],[order_date]]</f>
        <v>5</v>
      </c>
    </row>
    <row r="2635" spans="1:17" x14ac:dyDescent="0.35">
      <c r="A2635" t="s">
        <v>2666</v>
      </c>
      <c r="B2635" t="s">
        <v>19</v>
      </c>
      <c r="C2635" t="s">
        <v>33</v>
      </c>
      <c r="D2635" s="2">
        <v>840.74</v>
      </c>
      <c r="E2635">
        <v>0.43</v>
      </c>
      <c r="F2635">
        <v>1</v>
      </c>
      <c r="G2635" s="1">
        <v>45104</v>
      </c>
      <c r="H2635" s="1">
        <v>45108</v>
      </c>
      <c r="I2635" t="s">
        <v>31</v>
      </c>
      <c r="J2635" t="s">
        <v>16</v>
      </c>
      <c r="K2635" s="2">
        <v>135.44</v>
      </c>
      <c r="L2635" t="s">
        <v>17</v>
      </c>
      <c r="M2635">
        <f>YEAR(Table1[[#This Row],[order_date]])</f>
        <v>2023</v>
      </c>
      <c r="N2635">
        <f>MONTH(Table1[[#This Row],[order_date]])</f>
        <v>6</v>
      </c>
      <c r="O2635" s="3">
        <f>Table1[[#This Row],[sales]]-Table1[[#This Row],[profit]]</f>
        <v>705.3</v>
      </c>
      <c r="P2635" s="3">
        <f>Table1[[#This Row],[sales]]*Table1[[#This Row],[quantity]]</f>
        <v>840.74</v>
      </c>
      <c r="Q2635" s="9">
        <f>Table1[[#This Row],[delivery_date]]-Table1[[#This Row],[order_date]]</f>
        <v>4</v>
      </c>
    </row>
    <row r="2636" spans="1:17" x14ac:dyDescent="0.35">
      <c r="A2636" t="s">
        <v>2667</v>
      </c>
      <c r="B2636" t="s">
        <v>41</v>
      </c>
      <c r="C2636" t="s">
        <v>36</v>
      </c>
      <c r="D2636" s="2">
        <v>4582.1899999999996</v>
      </c>
      <c r="E2636">
        <v>0.31</v>
      </c>
      <c r="F2636">
        <v>9</v>
      </c>
      <c r="G2636" s="1">
        <v>45073</v>
      </c>
      <c r="H2636" s="1">
        <v>45076</v>
      </c>
      <c r="I2636" t="s">
        <v>15</v>
      </c>
      <c r="J2636" t="s">
        <v>27</v>
      </c>
      <c r="K2636" s="2">
        <v>641.79</v>
      </c>
      <c r="L2636" t="s">
        <v>17</v>
      </c>
      <c r="M2636">
        <f>YEAR(Table1[[#This Row],[order_date]])</f>
        <v>2023</v>
      </c>
      <c r="N2636">
        <f>MONTH(Table1[[#This Row],[order_date]])</f>
        <v>5</v>
      </c>
      <c r="O2636" s="3">
        <f>Table1[[#This Row],[sales]]-Table1[[#This Row],[profit]]</f>
        <v>3940.3999999999996</v>
      </c>
      <c r="P2636" s="3">
        <f>Table1[[#This Row],[sales]]*Table1[[#This Row],[quantity]]</f>
        <v>41239.71</v>
      </c>
      <c r="Q2636" s="9">
        <f>Table1[[#This Row],[delivery_date]]-Table1[[#This Row],[order_date]]</f>
        <v>3</v>
      </c>
    </row>
    <row r="2637" spans="1:17" x14ac:dyDescent="0.35">
      <c r="A2637" t="s">
        <v>2668</v>
      </c>
      <c r="B2637" t="s">
        <v>41</v>
      </c>
      <c r="C2637" t="s">
        <v>26</v>
      </c>
      <c r="D2637" s="2">
        <v>3873.44</v>
      </c>
      <c r="E2637">
        <v>0.22</v>
      </c>
      <c r="F2637">
        <v>9</v>
      </c>
      <c r="G2637" s="1">
        <v>45487</v>
      </c>
      <c r="H2637" s="1">
        <v>45494</v>
      </c>
      <c r="I2637" t="s">
        <v>21</v>
      </c>
      <c r="J2637" t="s">
        <v>22</v>
      </c>
      <c r="K2637" s="2">
        <v>439.51</v>
      </c>
      <c r="L2637" t="s">
        <v>23</v>
      </c>
      <c r="M2637">
        <f>YEAR(Table1[[#This Row],[order_date]])</f>
        <v>2024</v>
      </c>
      <c r="N2637">
        <f>MONTH(Table1[[#This Row],[order_date]])</f>
        <v>7</v>
      </c>
      <c r="O2637" s="3">
        <f>Table1[[#This Row],[sales]]-Table1[[#This Row],[profit]]</f>
        <v>3433.9300000000003</v>
      </c>
      <c r="P2637" s="3">
        <f>Table1[[#This Row],[sales]]*Table1[[#This Row],[quantity]]</f>
        <v>34860.959999999999</v>
      </c>
      <c r="Q2637" s="9">
        <f>Table1[[#This Row],[delivery_date]]-Table1[[#This Row],[order_date]]</f>
        <v>7</v>
      </c>
    </row>
    <row r="2638" spans="1:17" x14ac:dyDescent="0.35">
      <c r="A2638" t="s">
        <v>2669</v>
      </c>
      <c r="B2638" t="s">
        <v>13</v>
      </c>
      <c r="C2638" t="s">
        <v>33</v>
      </c>
      <c r="D2638" s="2">
        <v>125.98</v>
      </c>
      <c r="E2638">
        <v>0.46</v>
      </c>
      <c r="F2638">
        <v>1</v>
      </c>
      <c r="G2638" s="1">
        <v>44993</v>
      </c>
      <c r="H2638" s="1">
        <v>44996</v>
      </c>
      <c r="I2638" t="s">
        <v>15</v>
      </c>
      <c r="J2638" t="s">
        <v>22</v>
      </c>
      <c r="K2638" s="2">
        <v>20.83</v>
      </c>
      <c r="L2638" t="s">
        <v>17</v>
      </c>
      <c r="M2638">
        <f>YEAR(Table1[[#This Row],[order_date]])</f>
        <v>2023</v>
      </c>
      <c r="N2638">
        <f>MONTH(Table1[[#This Row],[order_date]])</f>
        <v>3</v>
      </c>
      <c r="O2638" s="3">
        <f>Table1[[#This Row],[sales]]-Table1[[#This Row],[profit]]</f>
        <v>105.15</v>
      </c>
      <c r="P2638" s="3">
        <f>Table1[[#This Row],[sales]]*Table1[[#This Row],[quantity]]</f>
        <v>125.98</v>
      </c>
      <c r="Q2638" s="9">
        <f>Table1[[#This Row],[delivery_date]]-Table1[[#This Row],[order_date]]</f>
        <v>3</v>
      </c>
    </row>
    <row r="2639" spans="1:17" x14ac:dyDescent="0.35">
      <c r="A2639" t="s">
        <v>2670</v>
      </c>
      <c r="B2639" t="s">
        <v>41</v>
      </c>
      <c r="C2639" t="s">
        <v>20</v>
      </c>
      <c r="D2639" s="2">
        <v>3713.13</v>
      </c>
      <c r="E2639">
        <v>0.02</v>
      </c>
      <c r="F2639">
        <v>7</v>
      </c>
      <c r="G2639" s="1">
        <v>45273</v>
      </c>
      <c r="H2639" s="1">
        <v>45280</v>
      </c>
      <c r="I2639" t="s">
        <v>31</v>
      </c>
      <c r="J2639" t="s">
        <v>27</v>
      </c>
      <c r="K2639" s="2">
        <v>222.16</v>
      </c>
      <c r="L2639" t="s">
        <v>48</v>
      </c>
      <c r="M2639">
        <f>YEAR(Table1[[#This Row],[order_date]])</f>
        <v>2023</v>
      </c>
      <c r="N2639">
        <f>MONTH(Table1[[#This Row],[order_date]])</f>
        <v>12</v>
      </c>
      <c r="O2639" s="3">
        <f>Table1[[#This Row],[sales]]-Table1[[#This Row],[profit]]</f>
        <v>3490.9700000000003</v>
      </c>
      <c r="P2639" s="3">
        <f>Table1[[#This Row],[sales]]*Table1[[#This Row],[quantity]]</f>
        <v>25991.91</v>
      </c>
      <c r="Q2639" s="9">
        <f>Table1[[#This Row],[delivery_date]]-Table1[[#This Row],[order_date]]</f>
        <v>7</v>
      </c>
    </row>
    <row r="2640" spans="1:17" x14ac:dyDescent="0.35">
      <c r="A2640" t="s">
        <v>2671</v>
      </c>
      <c r="B2640" t="s">
        <v>41</v>
      </c>
      <c r="C2640" t="s">
        <v>26</v>
      </c>
      <c r="D2640" s="2">
        <v>3713.37</v>
      </c>
      <c r="E2640">
        <v>0.24</v>
      </c>
      <c r="F2640">
        <v>9</v>
      </c>
      <c r="G2640" s="1">
        <v>44972</v>
      </c>
      <c r="H2640" s="1">
        <v>44974</v>
      </c>
      <c r="I2640" t="s">
        <v>31</v>
      </c>
      <c r="J2640" t="s">
        <v>16</v>
      </c>
      <c r="K2640" s="2">
        <v>523.95000000000005</v>
      </c>
      <c r="L2640" t="s">
        <v>48</v>
      </c>
      <c r="M2640">
        <f>YEAR(Table1[[#This Row],[order_date]])</f>
        <v>2023</v>
      </c>
      <c r="N2640">
        <f>MONTH(Table1[[#This Row],[order_date]])</f>
        <v>2</v>
      </c>
      <c r="O2640" s="3">
        <f>Table1[[#This Row],[sales]]-Table1[[#This Row],[profit]]</f>
        <v>3189.42</v>
      </c>
      <c r="P2640" s="3">
        <f>Table1[[#This Row],[sales]]*Table1[[#This Row],[quantity]]</f>
        <v>33420.33</v>
      </c>
      <c r="Q2640" s="9">
        <f>Table1[[#This Row],[delivery_date]]-Table1[[#This Row],[order_date]]</f>
        <v>2</v>
      </c>
    </row>
    <row r="2641" spans="1:17" x14ac:dyDescent="0.35">
      <c r="A2641" t="s">
        <v>2672</v>
      </c>
      <c r="B2641" t="s">
        <v>19</v>
      </c>
      <c r="C2641" t="s">
        <v>36</v>
      </c>
      <c r="D2641" s="2">
        <v>2534.4</v>
      </c>
      <c r="E2641">
        <v>0.33</v>
      </c>
      <c r="F2641">
        <v>2</v>
      </c>
      <c r="G2641" s="1">
        <v>44996</v>
      </c>
      <c r="H2641" s="1">
        <v>45002</v>
      </c>
      <c r="I2641" t="s">
        <v>21</v>
      </c>
      <c r="J2641" t="s">
        <v>27</v>
      </c>
      <c r="K2641" s="2">
        <v>467.77</v>
      </c>
      <c r="L2641" t="s">
        <v>39</v>
      </c>
      <c r="M2641">
        <f>YEAR(Table1[[#This Row],[order_date]])</f>
        <v>2023</v>
      </c>
      <c r="N2641">
        <f>MONTH(Table1[[#This Row],[order_date]])</f>
        <v>3</v>
      </c>
      <c r="O2641" s="3">
        <f>Table1[[#This Row],[sales]]-Table1[[#This Row],[profit]]</f>
        <v>2066.63</v>
      </c>
      <c r="P2641" s="3">
        <f>Table1[[#This Row],[sales]]*Table1[[#This Row],[quantity]]</f>
        <v>5068.8</v>
      </c>
      <c r="Q2641" s="9">
        <f>Table1[[#This Row],[delivery_date]]-Table1[[#This Row],[order_date]]</f>
        <v>6</v>
      </c>
    </row>
    <row r="2642" spans="1:17" x14ac:dyDescent="0.35">
      <c r="A2642" t="s">
        <v>2673</v>
      </c>
      <c r="B2642" t="s">
        <v>13</v>
      </c>
      <c r="C2642" t="s">
        <v>33</v>
      </c>
      <c r="D2642" s="2">
        <v>325.31</v>
      </c>
      <c r="E2642">
        <v>0.42</v>
      </c>
      <c r="F2642">
        <v>6</v>
      </c>
      <c r="G2642" s="1">
        <v>45340</v>
      </c>
      <c r="H2642" s="1">
        <v>45341</v>
      </c>
      <c r="I2642" t="s">
        <v>31</v>
      </c>
      <c r="J2642" t="s">
        <v>16</v>
      </c>
      <c r="K2642" s="2">
        <v>65.69</v>
      </c>
      <c r="L2642" t="s">
        <v>34</v>
      </c>
      <c r="M2642">
        <f>YEAR(Table1[[#This Row],[order_date]])</f>
        <v>2024</v>
      </c>
      <c r="N2642">
        <f>MONTH(Table1[[#This Row],[order_date]])</f>
        <v>2</v>
      </c>
      <c r="O2642" s="3">
        <f>Table1[[#This Row],[sales]]-Table1[[#This Row],[profit]]</f>
        <v>259.62</v>
      </c>
      <c r="P2642" s="3">
        <f>Table1[[#This Row],[sales]]*Table1[[#This Row],[quantity]]</f>
        <v>1951.8600000000001</v>
      </c>
      <c r="Q2642" s="9">
        <f>Table1[[#This Row],[delivery_date]]-Table1[[#This Row],[order_date]]</f>
        <v>1</v>
      </c>
    </row>
    <row r="2643" spans="1:17" x14ac:dyDescent="0.35">
      <c r="A2643" t="s">
        <v>2674</v>
      </c>
      <c r="B2643" t="s">
        <v>19</v>
      </c>
      <c r="C2643" t="s">
        <v>26</v>
      </c>
      <c r="D2643" s="2">
        <v>2941.54</v>
      </c>
      <c r="E2643">
        <v>0.27</v>
      </c>
      <c r="F2643">
        <v>1</v>
      </c>
      <c r="G2643" s="1">
        <v>45380</v>
      </c>
      <c r="H2643" s="1">
        <v>45386</v>
      </c>
      <c r="I2643" t="s">
        <v>21</v>
      </c>
      <c r="J2643" t="s">
        <v>16</v>
      </c>
      <c r="K2643" s="2">
        <v>550.09</v>
      </c>
      <c r="L2643" t="s">
        <v>23</v>
      </c>
      <c r="M2643">
        <f>YEAR(Table1[[#This Row],[order_date]])</f>
        <v>2024</v>
      </c>
      <c r="N2643">
        <f>MONTH(Table1[[#This Row],[order_date]])</f>
        <v>3</v>
      </c>
      <c r="O2643" s="3">
        <f>Table1[[#This Row],[sales]]-Table1[[#This Row],[profit]]</f>
        <v>2391.4499999999998</v>
      </c>
      <c r="P2643" s="3">
        <f>Table1[[#This Row],[sales]]*Table1[[#This Row],[quantity]]</f>
        <v>2941.54</v>
      </c>
      <c r="Q2643" s="9">
        <f>Table1[[#This Row],[delivery_date]]-Table1[[#This Row],[order_date]]</f>
        <v>6</v>
      </c>
    </row>
    <row r="2644" spans="1:17" x14ac:dyDescent="0.35">
      <c r="A2644" t="s">
        <v>2675</v>
      </c>
      <c r="B2644" t="s">
        <v>25</v>
      </c>
      <c r="C2644" t="s">
        <v>20</v>
      </c>
      <c r="D2644" s="2">
        <v>3852.16</v>
      </c>
      <c r="E2644">
        <v>0.44</v>
      </c>
      <c r="F2644">
        <v>3</v>
      </c>
      <c r="G2644" s="1">
        <v>45547</v>
      </c>
      <c r="H2644" s="1">
        <v>45553</v>
      </c>
      <c r="I2644" t="s">
        <v>21</v>
      </c>
      <c r="J2644" t="s">
        <v>27</v>
      </c>
      <c r="K2644" s="2">
        <v>630.08000000000004</v>
      </c>
      <c r="L2644" t="s">
        <v>48</v>
      </c>
      <c r="M2644">
        <f>YEAR(Table1[[#This Row],[order_date]])</f>
        <v>2024</v>
      </c>
      <c r="N2644">
        <f>MONTH(Table1[[#This Row],[order_date]])</f>
        <v>9</v>
      </c>
      <c r="O2644" s="3">
        <f>Table1[[#This Row],[sales]]-Table1[[#This Row],[profit]]</f>
        <v>3222.08</v>
      </c>
      <c r="P2644" s="3">
        <f>Table1[[#This Row],[sales]]*Table1[[#This Row],[quantity]]</f>
        <v>11556.48</v>
      </c>
      <c r="Q2644" s="9">
        <f>Table1[[#This Row],[delivery_date]]-Table1[[#This Row],[order_date]]</f>
        <v>6</v>
      </c>
    </row>
    <row r="2645" spans="1:17" x14ac:dyDescent="0.35">
      <c r="A2645" t="s">
        <v>2676</v>
      </c>
      <c r="B2645" t="s">
        <v>25</v>
      </c>
      <c r="C2645" t="s">
        <v>26</v>
      </c>
      <c r="D2645" s="2">
        <v>1427.28</v>
      </c>
      <c r="E2645">
        <v>0.21</v>
      </c>
      <c r="F2645">
        <v>5</v>
      </c>
      <c r="G2645" s="1">
        <v>45135</v>
      </c>
      <c r="H2645" s="1">
        <v>45141</v>
      </c>
      <c r="I2645" t="s">
        <v>21</v>
      </c>
      <c r="J2645" t="s">
        <v>27</v>
      </c>
      <c r="K2645" s="2">
        <v>279.91000000000003</v>
      </c>
      <c r="L2645" t="s">
        <v>28</v>
      </c>
      <c r="M2645">
        <f>YEAR(Table1[[#This Row],[order_date]])</f>
        <v>2023</v>
      </c>
      <c r="N2645">
        <f>MONTH(Table1[[#This Row],[order_date]])</f>
        <v>7</v>
      </c>
      <c r="O2645" s="3">
        <f>Table1[[#This Row],[sales]]-Table1[[#This Row],[profit]]</f>
        <v>1147.3699999999999</v>
      </c>
      <c r="P2645" s="3">
        <f>Table1[[#This Row],[sales]]*Table1[[#This Row],[quantity]]</f>
        <v>7136.4</v>
      </c>
      <c r="Q2645" s="9">
        <f>Table1[[#This Row],[delivery_date]]-Table1[[#This Row],[order_date]]</f>
        <v>6</v>
      </c>
    </row>
    <row r="2646" spans="1:17" x14ac:dyDescent="0.35">
      <c r="A2646" t="s">
        <v>2677</v>
      </c>
      <c r="B2646" t="s">
        <v>25</v>
      </c>
      <c r="C2646" t="s">
        <v>33</v>
      </c>
      <c r="D2646" s="2">
        <v>3368.63</v>
      </c>
      <c r="E2646">
        <v>0.16</v>
      </c>
      <c r="F2646">
        <v>7</v>
      </c>
      <c r="G2646" s="1">
        <v>45133</v>
      </c>
      <c r="H2646" s="1">
        <v>45138</v>
      </c>
      <c r="I2646" t="s">
        <v>21</v>
      </c>
      <c r="J2646" t="s">
        <v>22</v>
      </c>
      <c r="K2646" s="2">
        <v>243.57</v>
      </c>
      <c r="L2646" t="s">
        <v>23</v>
      </c>
      <c r="M2646">
        <f>YEAR(Table1[[#This Row],[order_date]])</f>
        <v>2023</v>
      </c>
      <c r="N2646">
        <f>MONTH(Table1[[#This Row],[order_date]])</f>
        <v>7</v>
      </c>
      <c r="O2646" s="3">
        <f>Table1[[#This Row],[sales]]-Table1[[#This Row],[profit]]</f>
        <v>3125.06</v>
      </c>
      <c r="P2646" s="3">
        <f>Table1[[#This Row],[sales]]*Table1[[#This Row],[quantity]]</f>
        <v>23580.41</v>
      </c>
      <c r="Q2646" s="9">
        <f>Table1[[#This Row],[delivery_date]]-Table1[[#This Row],[order_date]]</f>
        <v>5</v>
      </c>
    </row>
    <row r="2647" spans="1:17" x14ac:dyDescent="0.35">
      <c r="A2647" t="s">
        <v>2678</v>
      </c>
      <c r="B2647" t="s">
        <v>13</v>
      </c>
      <c r="C2647" t="s">
        <v>26</v>
      </c>
      <c r="D2647" s="2">
        <v>1834.24</v>
      </c>
      <c r="E2647">
        <v>0.49</v>
      </c>
      <c r="F2647">
        <v>5</v>
      </c>
      <c r="G2647" s="1">
        <v>45307</v>
      </c>
      <c r="H2647" s="1">
        <v>45309</v>
      </c>
      <c r="I2647" t="s">
        <v>31</v>
      </c>
      <c r="J2647" t="s">
        <v>16</v>
      </c>
      <c r="K2647" s="2">
        <v>233.69</v>
      </c>
      <c r="L2647" t="s">
        <v>34</v>
      </c>
      <c r="M2647">
        <f>YEAR(Table1[[#This Row],[order_date]])</f>
        <v>2024</v>
      </c>
      <c r="N2647">
        <f>MONTH(Table1[[#This Row],[order_date]])</f>
        <v>1</v>
      </c>
      <c r="O2647" s="3">
        <f>Table1[[#This Row],[sales]]-Table1[[#This Row],[profit]]</f>
        <v>1600.55</v>
      </c>
      <c r="P2647" s="3">
        <f>Table1[[#This Row],[sales]]*Table1[[#This Row],[quantity]]</f>
        <v>9171.2000000000007</v>
      </c>
      <c r="Q2647" s="9">
        <f>Table1[[#This Row],[delivery_date]]-Table1[[#This Row],[order_date]]</f>
        <v>2</v>
      </c>
    </row>
    <row r="2648" spans="1:17" x14ac:dyDescent="0.35">
      <c r="A2648" t="s">
        <v>2679</v>
      </c>
      <c r="B2648" t="s">
        <v>41</v>
      </c>
      <c r="C2648" t="s">
        <v>36</v>
      </c>
      <c r="D2648" s="2">
        <v>2911.89</v>
      </c>
      <c r="E2648">
        <v>0.33</v>
      </c>
      <c r="F2648">
        <v>8</v>
      </c>
      <c r="G2648" s="1">
        <v>45009</v>
      </c>
      <c r="H2648" s="1">
        <v>45013</v>
      </c>
      <c r="I2648" t="s">
        <v>21</v>
      </c>
      <c r="J2648" t="s">
        <v>16</v>
      </c>
      <c r="K2648" s="2">
        <v>849.33</v>
      </c>
      <c r="L2648" t="s">
        <v>23</v>
      </c>
      <c r="M2648">
        <f>YEAR(Table1[[#This Row],[order_date]])</f>
        <v>2023</v>
      </c>
      <c r="N2648">
        <f>MONTH(Table1[[#This Row],[order_date]])</f>
        <v>3</v>
      </c>
      <c r="O2648" s="3">
        <f>Table1[[#This Row],[sales]]-Table1[[#This Row],[profit]]</f>
        <v>2062.56</v>
      </c>
      <c r="P2648" s="3">
        <f>Table1[[#This Row],[sales]]*Table1[[#This Row],[quantity]]</f>
        <v>23295.119999999999</v>
      </c>
      <c r="Q2648" s="9">
        <f>Table1[[#This Row],[delivery_date]]-Table1[[#This Row],[order_date]]</f>
        <v>4</v>
      </c>
    </row>
    <row r="2649" spans="1:17" x14ac:dyDescent="0.35">
      <c r="A2649" t="s">
        <v>2680</v>
      </c>
      <c r="B2649" t="s">
        <v>13</v>
      </c>
      <c r="C2649" t="s">
        <v>14</v>
      </c>
      <c r="D2649" s="2">
        <v>1984.37</v>
      </c>
      <c r="E2649">
        <v>0.21</v>
      </c>
      <c r="F2649">
        <v>5</v>
      </c>
      <c r="G2649" s="1">
        <v>45212</v>
      </c>
      <c r="H2649" s="1">
        <v>45213</v>
      </c>
      <c r="I2649" t="s">
        <v>31</v>
      </c>
      <c r="J2649" t="s">
        <v>27</v>
      </c>
      <c r="K2649" s="2">
        <v>573.91</v>
      </c>
      <c r="L2649" t="s">
        <v>28</v>
      </c>
      <c r="M2649">
        <f>YEAR(Table1[[#This Row],[order_date]])</f>
        <v>2023</v>
      </c>
      <c r="N2649">
        <f>MONTH(Table1[[#This Row],[order_date]])</f>
        <v>10</v>
      </c>
      <c r="O2649" s="3">
        <f>Table1[[#This Row],[sales]]-Table1[[#This Row],[profit]]</f>
        <v>1410.46</v>
      </c>
      <c r="P2649" s="3">
        <f>Table1[[#This Row],[sales]]*Table1[[#This Row],[quantity]]</f>
        <v>9921.8499999999985</v>
      </c>
      <c r="Q2649" s="9">
        <f>Table1[[#This Row],[delivery_date]]-Table1[[#This Row],[order_date]]</f>
        <v>1</v>
      </c>
    </row>
    <row r="2650" spans="1:17" x14ac:dyDescent="0.35">
      <c r="A2650" t="s">
        <v>2681</v>
      </c>
      <c r="B2650" t="s">
        <v>13</v>
      </c>
      <c r="C2650" t="s">
        <v>33</v>
      </c>
      <c r="D2650" s="2">
        <v>1588.43</v>
      </c>
      <c r="E2650">
        <v>0.44</v>
      </c>
      <c r="F2650">
        <v>6</v>
      </c>
      <c r="G2650" s="1">
        <v>45383</v>
      </c>
      <c r="H2650" s="1">
        <v>45387</v>
      </c>
      <c r="I2650" t="s">
        <v>21</v>
      </c>
      <c r="J2650" t="s">
        <v>22</v>
      </c>
      <c r="K2650" s="2">
        <v>329.56</v>
      </c>
      <c r="L2650" t="s">
        <v>28</v>
      </c>
      <c r="M2650">
        <f>YEAR(Table1[[#This Row],[order_date]])</f>
        <v>2024</v>
      </c>
      <c r="N2650">
        <f>MONTH(Table1[[#This Row],[order_date]])</f>
        <v>4</v>
      </c>
      <c r="O2650" s="3">
        <f>Table1[[#This Row],[sales]]-Table1[[#This Row],[profit]]</f>
        <v>1258.8700000000001</v>
      </c>
      <c r="P2650" s="3">
        <f>Table1[[#This Row],[sales]]*Table1[[#This Row],[quantity]]</f>
        <v>9530.58</v>
      </c>
      <c r="Q2650" s="9">
        <f>Table1[[#This Row],[delivery_date]]-Table1[[#This Row],[order_date]]</f>
        <v>4</v>
      </c>
    </row>
    <row r="2651" spans="1:17" x14ac:dyDescent="0.35">
      <c r="A2651" t="s">
        <v>2682</v>
      </c>
      <c r="B2651" t="s">
        <v>41</v>
      </c>
      <c r="C2651" t="s">
        <v>33</v>
      </c>
      <c r="D2651" s="2">
        <v>4293.9799999999996</v>
      </c>
      <c r="E2651">
        <v>0.34</v>
      </c>
      <c r="F2651">
        <v>2</v>
      </c>
      <c r="G2651" s="1">
        <v>45561</v>
      </c>
      <c r="H2651" s="1">
        <v>45566</v>
      </c>
      <c r="I2651" t="s">
        <v>15</v>
      </c>
      <c r="J2651" t="s">
        <v>22</v>
      </c>
      <c r="K2651" s="2">
        <v>750.71</v>
      </c>
      <c r="L2651" t="s">
        <v>28</v>
      </c>
      <c r="M2651">
        <f>YEAR(Table1[[#This Row],[order_date]])</f>
        <v>2024</v>
      </c>
      <c r="N2651">
        <f>MONTH(Table1[[#This Row],[order_date]])</f>
        <v>9</v>
      </c>
      <c r="O2651" s="3">
        <f>Table1[[#This Row],[sales]]-Table1[[#This Row],[profit]]</f>
        <v>3543.2699999999995</v>
      </c>
      <c r="P2651" s="3">
        <f>Table1[[#This Row],[sales]]*Table1[[#This Row],[quantity]]</f>
        <v>8587.9599999999991</v>
      </c>
      <c r="Q2651" s="9">
        <f>Table1[[#This Row],[delivery_date]]-Table1[[#This Row],[order_date]]</f>
        <v>5</v>
      </c>
    </row>
    <row r="2652" spans="1:17" x14ac:dyDescent="0.35">
      <c r="A2652" t="s">
        <v>2683</v>
      </c>
      <c r="B2652" t="s">
        <v>19</v>
      </c>
      <c r="C2652" t="s">
        <v>33</v>
      </c>
      <c r="D2652" s="2">
        <v>3793.81</v>
      </c>
      <c r="E2652">
        <v>0.32</v>
      </c>
      <c r="F2652">
        <v>5</v>
      </c>
      <c r="G2652" s="1">
        <v>45344</v>
      </c>
      <c r="H2652" s="1">
        <v>45350</v>
      </c>
      <c r="I2652" t="s">
        <v>31</v>
      </c>
      <c r="J2652" t="s">
        <v>27</v>
      </c>
      <c r="K2652" s="2">
        <v>408.06</v>
      </c>
      <c r="L2652" t="s">
        <v>17</v>
      </c>
      <c r="M2652">
        <f>YEAR(Table1[[#This Row],[order_date]])</f>
        <v>2024</v>
      </c>
      <c r="N2652">
        <f>MONTH(Table1[[#This Row],[order_date]])</f>
        <v>2</v>
      </c>
      <c r="O2652" s="3">
        <f>Table1[[#This Row],[sales]]-Table1[[#This Row],[profit]]</f>
        <v>3385.75</v>
      </c>
      <c r="P2652" s="3">
        <f>Table1[[#This Row],[sales]]*Table1[[#This Row],[quantity]]</f>
        <v>18969.05</v>
      </c>
      <c r="Q2652" s="9">
        <f>Table1[[#This Row],[delivery_date]]-Table1[[#This Row],[order_date]]</f>
        <v>6</v>
      </c>
    </row>
    <row r="2653" spans="1:17" x14ac:dyDescent="0.35">
      <c r="A2653" t="s">
        <v>2684</v>
      </c>
      <c r="B2653" t="s">
        <v>25</v>
      </c>
      <c r="C2653" t="s">
        <v>33</v>
      </c>
      <c r="D2653" s="2">
        <v>1792.7</v>
      </c>
      <c r="E2653">
        <v>0.36</v>
      </c>
      <c r="F2653">
        <v>7</v>
      </c>
      <c r="G2653" s="1">
        <v>45164</v>
      </c>
      <c r="H2653" s="1">
        <v>45168</v>
      </c>
      <c r="I2653" t="s">
        <v>21</v>
      </c>
      <c r="J2653" t="s">
        <v>16</v>
      </c>
      <c r="K2653" s="2">
        <v>251.06</v>
      </c>
      <c r="L2653" t="s">
        <v>34</v>
      </c>
      <c r="M2653">
        <f>YEAR(Table1[[#This Row],[order_date]])</f>
        <v>2023</v>
      </c>
      <c r="N2653">
        <f>MONTH(Table1[[#This Row],[order_date]])</f>
        <v>8</v>
      </c>
      <c r="O2653" s="3">
        <f>Table1[[#This Row],[sales]]-Table1[[#This Row],[profit]]</f>
        <v>1541.64</v>
      </c>
      <c r="P2653" s="3">
        <f>Table1[[#This Row],[sales]]*Table1[[#This Row],[quantity]]</f>
        <v>12548.9</v>
      </c>
      <c r="Q2653" s="9">
        <f>Table1[[#This Row],[delivery_date]]-Table1[[#This Row],[order_date]]</f>
        <v>4</v>
      </c>
    </row>
    <row r="2654" spans="1:17" x14ac:dyDescent="0.35">
      <c r="A2654" t="s">
        <v>2685</v>
      </c>
      <c r="B2654" t="s">
        <v>19</v>
      </c>
      <c r="C2654" t="s">
        <v>26</v>
      </c>
      <c r="D2654" s="2">
        <v>2229.6999999999998</v>
      </c>
      <c r="E2654">
        <v>0.37</v>
      </c>
      <c r="F2654">
        <v>1</v>
      </c>
      <c r="G2654" s="1">
        <v>45272</v>
      </c>
      <c r="H2654" s="1">
        <v>45279</v>
      </c>
      <c r="I2654" t="s">
        <v>15</v>
      </c>
      <c r="J2654" t="s">
        <v>16</v>
      </c>
      <c r="K2654" s="2">
        <v>472.08</v>
      </c>
      <c r="L2654" t="s">
        <v>48</v>
      </c>
      <c r="M2654">
        <f>YEAR(Table1[[#This Row],[order_date]])</f>
        <v>2023</v>
      </c>
      <c r="N2654">
        <f>MONTH(Table1[[#This Row],[order_date]])</f>
        <v>12</v>
      </c>
      <c r="O2654" s="3">
        <f>Table1[[#This Row],[sales]]-Table1[[#This Row],[profit]]</f>
        <v>1757.62</v>
      </c>
      <c r="P2654" s="3">
        <f>Table1[[#This Row],[sales]]*Table1[[#This Row],[quantity]]</f>
        <v>2229.6999999999998</v>
      </c>
      <c r="Q2654" s="9">
        <f>Table1[[#This Row],[delivery_date]]-Table1[[#This Row],[order_date]]</f>
        <v>7</v>
      </c>
    </row>
    <row r="2655" spans="1:17" x14ac:dyDescent="0.35">
      <c r="A2655" t="s">
        <v>2686</v>
      </c>
      <c r="B2655" t="s">
        <v>25</v>
      </c>
      <c r="C2655" t="s">
        <v>36</v>
      </c>
      <c r="D2655" s="2">
        <v>3489.35</v>
      </c>
      <c r="E2655">
        <v>0.25</v>
      </c>
      <c r="F2655">
        <v>9</v>
      </c>
      <c r="G2655" s="1">
        <v>45292</v>
      </c>
      <c r="H2655" s="1">
        <v>45295</v>
      </c>
      <c r="I2655" t="s">
        <v>21</v>
      </c>
      <c r="J2655" t="s">
        <v>22</v>
      </c>
      <c r="K2655" s="2">
        <v>883.07</v>
      </c>
      <c r="L2655" t="s">
        <v>17</v>
      </c>
      <c r="M2655">
        <f>YEAR(Table1[[#This Row],[order_date]])</f>
        <v>2024</v>
      </c>
      <c r="N2655">
        <f>MONTH(Table1[[#This Row],[order_date]])</f>
        <v>1</v>
      </c>
      <c r="O2655" s="3">
        <f>Table1[[#This Row],[sales]]-Table1[[#This Row],[profit]]</f>
        <v>2606.2799999999997</v>
      </c>
      <c r="P2655" s="3">
        <f>Table1[[#This Row],[sales]]*Table1[[#This Row],[quantity]]</f>
        <v>31404.149999999998</v>
      </c>
      <c r="Q2655" s="9">
        <f>Table1[[#This Row],[delivery_date]]-Table1[[#This Row],[order_date]]</f>
        <v>3</v>
      </c>
    </row>
    <row r="2656" spans="1:17" x14ac:dyDescent="0.35">
      <c r="A2656" t="s">
        <v>2687</v>
      </c>
      <c r="B2656" t="s">
        <v>13</v>
      </c>
      <c r="C2656" t="s">
        <v>20</v>
      </c>
      <c r="D2656" s="2">
        <v>4074.29</v>
      </c>
      <c r="E2656">
        <v>0.21</v>
      </c>
      <c r="F2656">
        <v>9</v>
      </c>
      <c r="G2656" s="1">
        <v>45283</v>
      </c>
      <c r="H2656" s="1">
        <v>45286</v>
      </c>
      <c r="I2656" t="s">
        <v>21</v>
      </c>
      <c r="J2656" t="s">
        <v>22</v>
      </c>
      <c r="K2656" s="2">
        <v>1046.3499999999999</v>
      </c>
      <c r="L2656" t="s">
        <v>48</v>
      </c>
      <c r="M2656">
        <f>YEAR(Table1[[#This Row],[order_date]])</f>
        <v>2023</v>
      </c>
      <c r="N2656">
        <f>MONTH(Table1[[#This Row],[order_date]])</f>
        <v>12</v>
      </c>
      <c r="O2656" s="3">
        <f>Table1[[#This Row],[sales]]-Table1[[#This Row],[profit]]</f>
        <v>3027.94</v>
      </c>
      <c r="P2656" s="3">
        <f>Table1[[#This Row],[sales]]*Table1[[#This Row],[quantity]]</f>
        <v>36668.61</v>
      </c>
      <c r="Q2656" s="9">
        <f>Table1[[#This Row],[delivery_date]]-Table1[[#This Row],[order_date]]</f>
        <v>3</v>
      </c>
    </row>
    <row r="2657" spans="1:17" x14ac:dyDescent="0.35">
      <c r="A2657" t="s">
        <v>2688</v>
      </c>
      <c r="B2657" t="s">
        <v>25</v>
      </c>
      <c r="C2657" t="s">
        <v>36</v>
      </c>
      <c r="D2657" s="2">
        <v>3453.27</v>
      </c>
      <c r="E2657">
        <v>0.45</v>
      </c>
      <c r="F2657">
        <v>8</v>
      </c>
      <c r="G2657" s="1">
        <v>44987</v>
      </c>
      <c r="H2657" s="1">
        <v>44993</v>
      </c>
      <c r="I2657" t="s">
        <v>15</v>
      </c>
      <c r="J2657" t="s">
        <v>16</v>
      </c>
      <c r="K2657" s="2">
        <v>292.23</v>
      </c>
      <c r="L2657" t="s">
        <v>48</v>
      </c>
      <c r="M2657">
        <f>YEAR(Table1[[#This Row],[order_date]])</f>
        <v>2023</v>
      </c>
      <c r="N2657">
        <f>MONTH(Table1[[#This Row],[order_date]])</f>
        <v>3</v>
      </c>
      <c r="O2657" s="3">
        <f>Table1[[#This Row],[sales]]-Table1[[#This Row],[profit]]</f>
        <v>3161.04</v>
      </c>
      <c r="P2657" s="3">
        <f>Table1[[#This Row],[sales]]*Table1[[#This Row],[quantity]]</f>
        <v>27626.16</v>
      </c>
      <c r="Q2657" s="9">
        <f>Table1[[#This Row],[delivery_date]]-Table1[[#This Row],[order_date]]</f>
        <v>6</v>
      </c>
    </row>
    <row r="2658" spans="1:17" x14ac:dyDescent="0.35">
      <c r="A2658" t="s">
        <v>2689</v>
      </c>
      <c r="B2658" t="s">
        <v>13</v>
      </c>
      <c r="C2658" t="s">
        <v>33</v>
      </c>
      <c r="D2658" s="2">
        <v>2750.56</v>
      </c>
      <c r="E2658">
        <v>0.25</v>
      </c>
      <c r="F2658">
        <v>9</v>
      </c>
      <c r="G2658" s="1">
        <v>45310</v>
      </c>
      <c r="H2658" s="1">
        <v>45314</v>
      </c>
      <c r="I2658" t="s">
        <v>15</v>
      </c>
      <c r="J2658" t="s">
        <v>22</v>
      </c>
      <c r="K2658" s="2">
        <v>484.96</v>
      </c>
      <c r="L2658" t="s">
        <v>34</v>
      </c>
      <c r="M2658">
        <f>YEAR(Table1[[#This Row],[order_date]])</f>
        <v>2024</v>
      </c>
      <c r="N2658">
        <f>MONTH(Table1[[#This Row],[order_date]])</f>
        <v>1</v>
      </c>
      <c r="O2658" s="3">
        <f>Table1[[#This Row],[sales]]-Table1[[#This Row],[profit]]</f>
        <v>2265.6</v>
      </c>
      <c r="P2658" s="3">
        <f>Table1[[#This Row],[sales]]*Table1[[#This Row],[quantity]]</f>
        <v>24755.040000000001</v>
      </c>
      <c r="Q2658" s="9">
        <f>Table1[[#This Row],[delivery_date]]-Table1[[#This Row],[order_date]]</f>
        <v>4</v>
      </c>
    </row>
    <row r="2659" spans="1:17" x14ac:dyDescent="0.35">
      <c r="A2659" t="s">
        <v>2690</v>
      </c>
      <c r="B2659" t="s">
        <v>19</v>
      </c>
      <c r="C2659" t="s">
        <v>26</v>
      </c>
      <c r="D2659" s="2">
        <v>4776.49</v>
      </c>
      <c r="E2659">
        <v>0.11</v>
      </c>
      <c r="F2659">
        <v>5</v>
      </c>
      <c r="G2659" s="1">
        <v>45089</v>
      </c>
      <c r="H2659" s="1">
        <v>45093</v>
      </c>
      <c r="I2659" t="s">
        <v>21</v>
      </c>
      <c r="J2659" t="s">
        <v>27</v>
      </c>
      <c r="K2659" s="2">
        <v>1091.68</v>
      </c>
      <c r="L2659" t="s">
        <v>23</v>
      </c>
      <c r="M2659">
        <f>YEAR(Table1[[#This Row],[order_date]])</f>
        <v>2023</v>
      </c>
      <c r="N2659">
        <f>MONTH(Table1[[#This Row],[order_date]])</f>
        <v>6</v>
      </c>
      <c r="O2659" s="3">
        <f>Table1[[#This Row],[sales]]-Table1[[#This Row],[profit]]</f>
        <v>3684.8099999999995</v>
      </c>
      <c r="P2659" s="3">
        <f>Table1[[#This Row],[sales]]*Table1[[#This Row],[quantity]]</f>
        <v>23882.449999999997</v>
      </c>
      <c r="Q2659" s="9">
        <f>Table1[[#This Row],[delivery_date]]-Table1[[#This Row],[order_date]]</f>
        <v>4</v>
      </c>
    </row>
    <row r="2660" spans="1:17" x14ac:dyDescent="0.35">
      <c r="A2660" t="s">
        <v>2691</v>
      </c>
      <c r="B2660" t="s">
        <v>13</v>
      </c>
      <c r="C2660" t="s">
        <v>26</v>
      </c>
      <c r="D2660" s="2">
        <v>3893.3</v>
      </c>
      <c r="E2660">
        <v>0.26</v>
      </c>
      <c r="F2660">
        <v>7</v>
      </c>
      <c r="G2660" s="1">
        <v>45504</v>
      </c>
      <c r="H2660" s="1">
        <v>45508</v>
      </c>
      <c r="I2660" t="s">
        <v>15</v>
      </c>
      <c r="J2660" t="s">
        <v>16</v>
      </c>
      <c r="K2660" s="2">
        <v>872.37</v>
      </c>
      <c r="L2660" t="s">
        <v>17</v>
      </c>
      <c r="M2660">
        <f>YEAR(Table1[[#This Row],[order_date]])</f>
        <v>2024</v>
      </c>
      <c r="N2660">
        <f>MONTH(Table1[[#This Row],[order_date]])</f>
        <v>7</v>
      </c>
      <c r="O2660" s="3">
        <f>Table1[[#This Row],[sales]]-Table1[[#This Row],[profit]]</f>
        <v>3020.9300000000003</v>
      </c>
      <c r="P2660" s="3">
        <f>Table1[[#This Row],[sales]]*Table1[[#This Row],[quantity]]</f>
        <v>27253.100000000002</v>
      </c>
      <c r="Q2660" s="9">
        <f>Table1[[#This Row],[delivery_date]]-Table1[[#This Row],[order_date]]</f>
        <v>4</v>
      </c>
    </row>
    <row r="2661" spans="1:17" x14ac:dyDescent="0.35">
      <c r="A2661" t="s">
        <v>2692</v>
      </c>
      <c r="B2661" t="s">
        <v>19</v>
      </c>
      <c r="C2661" t="s">
        <v>33</v>
      </c>
      <c r="D2661" s="2">
        <v>666.4</v>
      </c>
      <c r="E2661">
        <v>0.02</v>
      </c>
      <c r="F2661">
        <v>1</v>
      </c>
      <c r="G2661" s="1">
        <v>44939</v>
      </c>
      <c r="H2661" s="1">
        <v>44943</v>
      </c>
      <c r="I2661" t="s">
        <v>21</v>
      </c>
      <c r="J2661" t="s">
        <v>22</v>
      </c>
      <c r="K2661" s="2">
        <v>195.51</v>
      </c>
      <c r="L2661" t="s">
        <v>39</v>
      </c>
      <c r="M2661">
        <f>YEAR(Table1[[#This Row],[order_date]])</f>
        <v>2023</v>
      </c>
      <c r="N2661">
        <f>MONTH(Table1[[#This Row],[order_date]])</f>
        <v>1</v>
      </c>
      <c r="O2661" s="3">
        <f>Table1[[#This Row],[sales]]-Table1[[#This Row],[profit]]</f>
        <v>470.89</v>
      </c>
      <c r="P2661" s="3">
        <f>Table1[[#This Row],[sales]]*Table1[[#This Row],[quantity]]</f>
        <v>666.4</v>
      </c>
      <c r="Q2661" s="9">
        <f>Table1[[#This Row],[delivery_date]]-Table1[[#This Row],[order_date]]</f>
        <v>4</v>
      </c>
    </row>
    <row r="2662" spans="1:17" x14ac:dyDescent="0.35">
      <c r="A2662" t="s">
        <v>2693</v>
      </c>
      <c r="B2662" t="s">
        <v>41</v>
      </c>
      <c r="C2662" t="s">
        <v>26</v>
      </c>
      <c r="D2662" s="2">
        <v>2834.88</v>
      </c>
      <c r="E2662">
        <v>0.36</v>
      </c>
      <c r="F2662">
        <v>7</v>
      </c>
      <c r="G2662" s="1">
        <v>45498</v>
      </c>
      <c r="H2662" s="1">
        <v>45501</v>
      </c>
      <c r="I2662" t="s">
        <v>31</v>
      </c>
      <c r="J2662" t="s">
        <v>22</v>
      </c>
      <c r="K2662" s="2">
        <v>231.91</v>
      </c>
      <c r="L2662" t="s">
        <v>28</v>
      </c>
      <c r="M2662">
        <f>YEAR(Table1[[#This Row],[order_date]])</f>
        <v>2024</v>
      </c>
      <c r="N2662">
        <f>MONTH(Table1[[#This Row],[order_date]])</f>
        <v>7</v>
      </c>
      <c r="O2662" s="3">
        <f>Table1[[#This Row],[sales]]-Table1[[#This Row],[profit]]</f>
        <v>2602.9700000000003</v>
      </c>
      <c r="P2662" s="3">
        <f>Table1[[#This Row],[sales]]*Table1[[#This Row],[quantity]]</f>
        <v>19844.16</v>
      </c>
      <c r="Q2662" s="9">
        <f>Table1[[#This Row],[delivery_date]]-Table1[[#This Row],[order_date]]</f>
        <v>3</v>
      </c>
    </row>
    <row r="2663" spans="1:17" x14ac:dyDescent="0.35">
      <c r="A2663" t="s">
        <v>2694</v>
      </c>
      <c r="B2663" t="s">
        <v>41</v>
      </c>
      <c r="C2663" t="s">
        <v>33</v>
      </c>
      <c r="D2663" s="2">
        <v>2106.83</v>
      </c>
      <c r="E2663">
        <v>0.06</v>
      </c>
      <c r="F2663">
        <v>9</v>
      </c>
      <c r="G2663" s="1">
        <v>45033</v>
      </c>
      <c r="H2663" s="1">
        <v>45039</v>
      </c>
      <c r="I2663" t="s">
        <v>21</v>
      </c>
      <c r="J2663" t="s">
        <v>16</v>
      </c>
      <c r="K2663" s="2">
        <v>348.52</v>
      </c>
      <c r="L2663" t="s">
        <v>39</v>
      </c>
      <c r="M2663">
        <f>YEAR(Table1[[#This Row],[order_date]])</f>
        <v>2023</v>
      </c>
      <c r="N2663">
        <f>MONTH(Table1[[#This Row],[order_date]])</f>
        <v>4</v>
      </c>
      <c r="O2663" s="3">
        <f>Table1[[#This Row],[sales]]-Table1[[#This Row],[profit]]</f>
        <v>1758.31</v>
      </c>
      <c r="P2663" s="3">
        <f>Table1[[#This Row],[sales]]*Table1[[#This Row],[quantity]]</f>
        <v>18961.47</v>
      </c>
      <c r="Q2663" s="9">
        <f>Table1[[#This Row],[delivery_date]]-Table1[[#This Row],[order_date]]</f>
        <v>6</v>
      </c>
    </row>
    <row r="2664" spans="1:17" x14ac:dyDescent="0.35">
      <c r="A2664" t="s">
        <v>2695</v>
      </c>
      <c r="B2664" t="s">
        <v>41</v>
      </c>
      <c r="C2664" t="s">
        <v>36</v>
      </c>
      <c r="D2664" s="2">
        <v>3995.18</v>
      </c>
      <c r="E2664">
        <v>0.06</v>
      </c>
      <c r="F2664">
        <v>3</v>
      </c>
      <c r="G2664" s="1">
        <v>45289</v>
      </c>
      <c r="H2664" s="1">
        <v>45291</v>
      </c>
      <c r="I2664" t="s">
        <v>31</v>
      </c>
      <c r="J2664" t="s">
        <v>22</v>
      </c>
      <c r="K2664" s="2">
        <v>277.70999999999998</v>
      </c>
      <c r="L2664" t="s">
        <v>28</v>
      </c>
      <c r="M2664">
        <f>YEAR(Table1[[#This Row],[order_date]])</f>
        <v>2023</v>
      </c>
      <c r="N2664">
        <f>MONTH(Table1[[#This Row],[order_date]])</f>
        <v>12</v>
      </c>
      <c r="O2664" s="3">
        <f>Table1[[#This Row],[sales]]-Table1[[#This Row],[profit]]</f>
        <v>3717.47</v>
      </c>
      <c r="P2664" s="3">
        <f>Table1[[#This Row],[sales]]*Table1[[#This Row],[quantity]]</f>
        <v>11985.539999999999</v>
      </c>
      <c r="Q2664" s="9">
        <f>Table1[[#This Row],[delivery_date]]-Table1[[#This Row],[order_date]]</f>
        <v>2</v>
      </c>
    </row>
    <row r="2665" spans="1:17" x14ac:dyDescent="0.35">
      <c r="A2665" t="s">
        <v>2696</v>
      </c>
      <c r="B2665" t="s">
        <v>13</v>
      </c>
      <c r="C2665" t="s">
        <v>14</v>
      </c>
      <c r="D2665" s="2">
        <v>318.85000000000002</v>
      </c>
      <c r="E2665">
        <v>0.47</v>
      </c>
      <c r="F2665">
        <v>9</v>
      </c>
      <c r="G2665" s="1">
        <v>45191</v>
      </c>
      <c r="H2665" s="1">
        <v>45193</v>
      </c>
      <c r="I2665" t="s">
        <v>15</v>
      </c>
      <c r="J2665" t="s">
        <v>22</v>
      </c>
      <c r="K2665" s="2">
        <v>61.43</v>
      </c>
      <c r="L2665" t="s">
        <v>28</v>
      </c>
      <c r="M2665">
        <f>YEAR(Table1[[#This Row],[order_date]])</f>
        <v>2023</v>
      </c>
      <c r="N2665">
        <f>MONTH(Table1[[#This Row],[order_date]])</f>
        <v>9</v>
      </c>
      <c r="O2665" s="3">
        <f>Table1[[#This Row],[sales]]-Table1[[#This Row],[profit]]</f>
        <v>257.42</v>
      </c>
      <c r="P2665" s="3">
        <f>Table1[[#This Row],[sales]]*Table1[[#This Row],[quantity]]</f>
        <v>2869.65</v>
      </c>
      <c r="Q2665" s="9">
        <f>Table1[[#This Row],[delivery_date]]-Table1[[#This Row],[order_date]]</f>
        <v>2</v>
      </c>
    </row>
    <row r="2666" spans="1:17" x14ac:dyDescent="0.35">
      <c r="A2666" t="s">
        <v>2697</v>
      </c>
      <c r="B2666" t="s">
        <v>41</v>
      </c>
      <c r="C2666" t="s">
        <v>26</v>
      </c>
      <c r="D2666" s="2">
        <v>2112.5500000000002</v>
      </c>
      <c r="E2666">
        <v>0.39</v>
      </c>
      <c r="F2666">
        <v>5</v>
      </c>
      <c r="G2666" s="1">
        <v>45034</v>
      </c>
      <c r="H2666" s="1">
        <v>45038</v>
      </c>
      <c r="I2666" t="s">
        <v>15</v>
      </c>
      <c r="J2666" t="s">
        <v>27</v>
      </c>
      <c r="K2666" s="2">
        <v>466.75</v>
      </c>
      <c r="L2666" t="s">
        <v>39</v>
      </c>
      <c r="M2666">
        <f>YEAR(Table1[[#This Row],[order_date]])</f>
        <v>2023</v>
      </c>
      <c r="N2666">
        <f>MONTH(Table1[[#This Row],[order_date]])</f>
        <v>4</v>
      </c>
      <c r="O2666" s="3">
        <f>Table1[[#This Row],[sales]]-Table1[[#This Row],[profit]]</f>
        <v>1645.8000000000002</v>
      </c>
      <c r="P2666" s="3">
        <f>Table1[[#This Row],[sales]]*Table1[[#This Row],[quantity]]</f>
        <v>10562.75</v>
      </c>
      <c r="Q2666" s="9">
        <f>Table1[[#This Row],[delivery_date]]-Table1[[#This Row],[order_date]]</f>
        <v>4</v>
      </c>
    </row>
    <row r="2667" spans="1:17" x14ac:dyDescent="0.35">
      <c r="A2667" t="s">
        <v>2698</v>
      </c>
      <c r="B2667" t="s">
        <v>25</v>
      </c>
      <c r="C2667" t="s">
        <v>33</v>
      </c>
      <c r="D2667" s="2">
        <v>1659.55</v>
      </c>
      <c r="E2667">
        <v>0.21</v>
      </c>
      <c r="F2667">
        <v>9</v>
      </c>
      <c r="G2667" s="1">
        <v>45394</v>
      </c>
      <c r="H2667" s="1">
        <v>45398</v>
      </c>
      <c r="I2667" t="s">
        <v>21</v>
      </c>
      <c r="J2667" t="s">
        <v>22</v>
      </c>
      <c r="K2667" s="2">
        <v>114.04</v>
      </c>
      <c r="L2667" t="s">
        <v>48</v>
      </c>
      <c r="M2667">
        <f>YEAR(Table1[[#This Row],[order_date]])</f>
        <v>2024</v>
      </c>
      <c r="N2667">
        <f>MONTH(Table1[[#This Row],[order_date]])</f>
        <v>4</v>
      </c>
      <c r="O2667" s="3">
        <f>Table1[[#This Row],[sales]]-Table1[[#This Row],[profit]]</f>
        <v>1545.51</v>
      </c>
      <c r="P2667" s="3">
        <f>Table1[[#This Row],[sales]]*Table1[[#This Row],[quantity]]</f>
        <v>14935.949999999999</v>
      </c>
      <c r="Q2667" s="9">
        <f>Table1[[#This Row],[delivery_date]]-Table1[[#This Row],[order_date]]</f>
        <v>4</v>
      </c>
    </row>
    <row r="2668" spans="1:17" x14ac:dyDescent="0.35">
      <c r="A2668" t="s">
        <v>2699</v>
      </c>
      <c r="B2668" t="s">
        <v>19</v>
      </c>
      <c r="C2668" t="s">
        <v>33</v>
      </c>
      <c r="D2668" s="2">
        <v>791.81</v>
      </c>
      <c r="E2668">
        <v>0.12</v>
      </c>
      <c r="F2668">
        <v>8</v>
      </c>
      <c r="G2668" s="1">
        <v>45615</v>
      </c>
      <c r="H2668" s="1">
        <v>45616</v>
      </c>
      <c r="I2668" t="s">
        <v>15</v>
      </c>
      <c r="J2668" t="s">
        <v>22</v>
      </c>
      <c r="K2668" s="2">
        <v>145.15</v>
      </c>
      <c r="L2668" t="s">
        <v>23</v>
      </c>
      <c r="M2668">
        <f>YEAR(Table1[[#This Row],[order_date]])</f>
        <v>2024</v>
      </c>
      <c r="N2668">
        <f>MONTH(Table1[[#This Row],[order_date]])</f>
        <v>11</v>
      </c>
      <c r="O2668" s="3">
        <f>Table1[[#This Row],[sales]]-Table1[[#This Row],[profit]]</f>
        <v>646.66</v>
      </c>
      <c r="P2668" s="3">
        <f>Table1[[#This Row],[sales]]*Table1[[#This Row],[quantity]]</f>
        <v>6334.48</v>
      </c>
      <c r="Q2668" s="9">
        <f>Table1[[#This Row],[delivery_date]]-Table1[[#This Row],[order_date]]</f>
        <v>1</v>
      </c>
    </row>
    <row r="2669" spans="1:17" x14ac:dyDescent="0.35">
      <c r="A2669" t="s">
        <v>2700</v>
      </c>
      <c r="B2669" t="s">
        <v>19</v>
      </c>
      <c r="C2669" t="s">
        <v>26</v>
      </c>
      <c r="D2669" s="2">
        <v>1956.14</v>
      </c>
      <c r="E2669">
        <v>0.42</v>
      </c>
      <c r="F2669">
        <v>7</v>
      </c>
      <c r="G2669" s="1">
        <v>45194</v>
      </c>
      <c r="H2669" s="1">
        <v>45198</v>
      </c>
      <c r="I2669" t="s">
        <v>21</v>
      </c>
      <c r="J2669" t="s">
        <v>27</v>
      </c>
      <c r="K2669" s="2">
        <v>573.34</v>
      </c>
      <c r="L2669" t="s">
        <v>17</v>
      </c>
      <c r="M2669">
        <f>YEAR(Table1[[#This Row],[order_date]])</f>
        <v>2023</v>
      </c>
      <c r="N2669">
        <f>MONTH(Table1[[#This Row],[order_date]])</f>
        <v>9</v>
      </c>
      <c r="O2669" s="3">
        <f>Table1[[#This Row],[sales]]-Table1[[#This Row],[profit]]</f>
        <v>1382.8000000000002</v>
      </c>
      <c r="P2669" s="3">
        <f>Table1[[#This Row],[sales]]*Table1[[#This Row],[quantity]]</f>
        <v>13692.980000000001</v>
      </c>
      <c r="Q2669" s="9">
        <f>Table1[[#This Row],[delivery_date]]-Table1[[#This Row],[order_date]]</f>
        <v>4</v>
      </c>
    </row>
    <row r="2670" spans="1:17" x14ac:dyDescent="0.35">
      <c r="A2670" t="s">
        <v>2701</v>
      </c>
      <c r="B2670" t="s">
        <v>25</v>
      </c>
      <c r="C2670" t="s">
        <v>20</v>
      </c>
      <c r="D2670" s="2">
        <v>3396.72</v>
      </c>
      <c r="E2670">
        <v>0.48</v>
      </c>
      <c r="F2670">
        <v>6</v>
      </c>
      <c r="G2670" s="1">
        <v>45161</v>
      </c>
      <c r="H2670" s="1">
        <v>45163</v>
      </c>
      <c r="I2670" t="s">
        <v>21</v>
      </c>
      <c r="J2670" t="s">
        <v>16</v>
      </c>
      <c r="K2670" s="2">
        <v>199.78</v>
      </c>
      <c r="L2670" t="s">
        <v>28</v>
      </c>
      <c r="M2670">
        <f>YEAR(Table1[[#This Row],[order_date]])</f>
        <v>2023</v>
      </c>
      <c r="N2670">
        <f>MONTH(Table1[[#This Row],[order_date]])</f>
        <v>8</v>
      </c>
      <c r="O2670" s="3">
        <f>Table1[[#This Row],[sales]]-Table1[[#This Row],[profit]]</f>
        <v>3196.9399999999996</v>
      </c>
      <c r="P2670" s="3">
        <f>Table1[[#This Row],[sales]]*Table1[[#This Row],[quantity]]</f>
        <v>20380.32</v>
      </c>
      <c r="Q2670" s="9">
        <f>Table1[[#This Row],[delivery_date]]-Table1[[#This Row],[order_date]]</f>
        <v>2</v>
      </c>
    </row>
    <row r="2671" spans="1:17" x14ac:dyDescent="0.35">
      <c r="A2671" t="s">
        <v>2702</v>
      </c>
      <c r="B2671" t="s">
        <v>13</v>
      </c>
      <c r="C2671" t="s">
        <v>33</v>
      </c>
      <c r="D2671" s="2">
        <v>1872.22</v>
      </c>
      <c r="E2671">
        <v>0.25</v>
      </c>
      <c r="F2671">
        <v>2</v>
      </c>
      <c r="G2671" s="1">
        <v>45550</v>
      </c>
      <c r="H2671" s="1">
        <v>45555</v>
      </c>
      <c r="I2671" t="s">
        <v>21</v>
      </c>
      <c r="J2671" t="s">
        <v>27</v>
      </c>
      <c r="K2671" s="2">
        <v>176.98</v>
      </c>
      <c r="L2671" t="s">
        <v>23</v>
      </c>
      <c r="M2671">
        <f>YEAR(Table1[[#This Row],[order_date]])</f>
        <v>2024</v>
      </c>
      <c r="N2671">
        <f>MONTH(Table1[[#This Row],[order_date]])</f>
        <v>9</v>
      </c>
      <c r="O2671" s="3">
        <f>Table1[[#This Row],[sales]]-Table1[[#This Row],[profit]]</f>
        <v>1695.24</v>
      </c>
      <c r="P2671" s="3">
        <f>Table1[[#This Row],[sales]]*Table1[[#This Row],[quantity]]</f>
        <v>3744.44</v>
      </c>
      <c r="Q2671" s="9">
        <f>Table1[[#This Row],[delivery_date]]-Table1[[#This Row],[order_date]]</f>
        <v>5</v>
      </c>
    </row>
    <row r="2672" spans="1:17" x14ac:dyDescent="0.35">
      <c r="A2672" t="s">
        <v>2703</v>
      </c>
      <c r="B2672" t="s">
        <v>13</v>
      </c>
      <c r="C2672" t="s">
        <v>26</v>
      </c>
      <c r="D2672" s="2">
        <v>2942.03</v>
      </c>
      <c r="E2672">
        <v>0.28999999999999998</v>
      </c>
      <c r="F2672">
        <v>7</v>
      </c>
      <c r="G2672" s="1">
        <v>45141</v>
      </c>
      <c r="H2672" s="1">
        <v>45146</v>
      </c>
      <c r="I2672" t="s">
        <v>31</v>
      </c>
      <c r="J2672" t="s">
        <v>27</v>
      </c>
      <c r="K2672" s="2">
        <v>548.85</v>
      </c>
      <c r="L2672" t="s">
        <v>17</v>
      </c>
      <c r="M2672">
        <f>YEAR(Table1[[#This Row],[order_date]])</f>
        <v>2023</v>
      </c>
      <c r="N2672">
        <f>MONTH(Table1[[#This Row],[order_date]])</f>
        <v>8</v>
      </c>
      <c r="O2672" s="3">
        <f>Table1[[#This Row],[sales]]-Table1[[#This Row],[profit]]</f>
        <v>2393.1800000000003</v>
      </c>
      <c r="P2672" s="3">
        <f>Table1[[#This Row],[sales]]*Table1[[#This Row],[quantity]]</f>
        <v>20594.210000000003</v>
      </c>
      <c r="Q2672" s="9">
        <f>Table1[[#This Row],[delivery_date]]-Table1[[#This Row],[order_date]]</f>
        <v>5</v>
      </c>
    </row>
    <row r="2673" spans="1:17" x14ac:dyDescent="0.35">
      <c r="A2673" t="s">
        <v>2704</v>
      </c>
      <c r="B2673" t="s">
        <v>19</v>
      </c>
      <c r="C2673" t="s">
        <v>33</v>
      </c>
      <c r="D2673" s="2">
        <v>3004.78</v>
      </c>
      <c r="E2673">
        <v>0.12</v>
      </c>
      <c r="F2673">
        <v>2</v>
      </c>
      <c r="G2673" s="1">
        <v>45382</v>
      </c>
      <c r="H2673" s="1">
        <v>45386</v>
      </c>
      <c r="I2673" t="s">
        <v>31</v>
      </c>
      <c r="J2673" t="s">
        <v>22</v>
      </c>
      <c r="K2673" s="2">
        <v>685.57</v>
      </c>
      <c r="L2673" t="s">
        <v>34</v>
      </c>
      <c r="M2673">
        <f>YEAR(Table1[[#This Row],[order_date]])</f>
        <v>2024</v>
      </c>
      <c r="N2673">
        <f>MONTH(Table1[[#This Row],[order_date]])</f>
        <v>3</v>
      </c>
      <c r="O2673" s="3">
        <f>Table1[[#This Row],[sales]]-Table1[[#This Row],[profit]]</f>
        <v>2319.21</v>
      </c>
      <c r="P2673" s="3">
        <f>Table1[[#This Row],[sales]]*Table1[[#This Row],[quantity]]</f>
        <v>6009.56</v>
      </c>
      <c r="Q2673" s="9">
        <f>Table1[[#This Row],[delivery_date]]-Table1[[#This Row],[order_date]]</f>
        <v>4</v>
      </c>
    </row>
    <row r="2674" spans="1:17" x14ac:dyDescent="0.35">
      <c r="A2674" t="s">
        <v>2705</v>
      </c>
      <c r="B2674" t="s">
        <v>41</v>
      </c>
      <c r="C2674" t="s">
        <v>20</v>
      </c>
      <c r="D2674" s="2">
        <v>2976.84</v>
      </c>
      <c r="E2674">
        <v>0.28999999999999998</v>
      </c>
      <c r="F2674">
        <v>6</v>
      </c>
      <c r="G2674" s="1">
        <v>45204</v>
      </c>
      <c r="H2674" s="1">
        <v>45210</v>
      </c>
      <c r="I2674" t="s">
        <v>31</v>
      </c>
      <c r="J2674" t="s">
        <v>16</v>
      </c>
      <c r="K2674" s="2">
        <v>762.27</v>
      </c>
      <c r="L2674" t="s">
        <v>17</v>
      </c>
      <c r="M2674">
        <f>YEAR(Table1[[#This Row],[order_date]])</f>
        <v>2023</v>
      </c>
      <c r="N2674">
        <f>MONTH(Table1[[#This Row],[order_date]])</f>
        <v>10</v>
      </c>
      <c r="O2674" s="3">
        <f>Table1[[#This Row],[sales]]-Table1[[#This Row],[profit]]</f>
        <v>2214.5700000000002</v>
      </c>
      <c r="P2674" s="3">
        <f>Table1[[#This Row],[sales]]*Table1[[#This Row],[quantity]]</f>
        <v>17861.04</v>
      </c>
      <c r="Q2674" s="9">
        <f>Table1[[#This Row],[delivery_date]]-Table1[[#This Row],[order_date]]</f>
        <v>6</v>
      </c>
    </row>
    <row r="2675" spans="1:17" x14ac:dyDescent="0.35">
      <c r="A2675" t="s">
        <v>2706</v>
      </c>
      <c r="B2675" t="s">
        <v>13</v>
      </c>
      <c r="C2675" t="s">
        <v>14</v>
      </c>
      <c r="D2675" s="2">
        <v>2694.71</v>
      </c>
      <c r="E2675">
        <v>0.2</v>
      </c>
      <c r="F2675">
        <v>6</v>
      </c>
      <c r="G2675" s="1">
        <v>45528</v>
      </c>
      <c r="H2675" s="1">
        <v>45532</v>
      </c>
      <c r="I2675" t="s">
        <v>15</v>
      </c>
      <c r="J2675" t="s">
        <v>27</v>
      </c>
      <c r="K2675" s="2">
        <v>335.41</v>
      </c>
      <c r="L2675" t="s">
        <v>34</v>
      </c>
      <c r="M2675">
        <f>YEAR(Table1[[#This Row],[order_date]])</f>
        <v>2024</v>
      </c>
      <c r="N2675">
        <f>MONTH(Table1[[#This Row],[order_date]])</f>
        <v>8</v>
      </c>
      <c r="O2675" s="3">
        <f>Table1[[#This Row],[sales]]-Table1[[#This Row],[profit]]</f>
        <v>2359.3000000000002</v>
      </c>
      <c r="P2675" s="3">
        <f>Table1[[#This Row],[sales]]*Table1[[#This Row],[quantity]]</f>
        <v>16168.26</v>
      </c>
      <c r="Q2675" s="9">
        <f>Table1[[#This Row],[delivery_date]]-Table1[[#This Row],[order_date]]</f>
        <v>4</v>
      </c>
    </row>
    <row r="2676" spans="1:17" x14ac:dyDescent="0.35">
      <c r="A2676" t="s">
        <v>2707</v>
      </c>
      <c r="B2676" t="s">
        <v>13</v>
      </c>
      <c r="C2676" t="s">
        <v>20</v>
      </c>
      <c r="D2676" s="2">
        <v>673.24</v>
      </c>
      <c r="E2676">
        <v>0.42</v>
      </c>
      <c r="F2676">
        <v>9</v>
      </c>
      <c r="G2676" s="1">
        <v>45265</v>
      </c>
      <c r="H2676" s="1">
        <v>45270</v>
      </c>
      <c r="I2676" t="s">
        <v>31</v>
      </c>
      <c r="J2676" t="s">
        <v>22</v>
      </c>
      <c r="K2676" s="2">
        <v>90.09</v>
      </c>
      <c r="L2676" t="s">
        <v>28</v>
      </c>
      <c r="M2676">
        <f>YEAR(Table1[[#This Row],[order_date]])</f>
        <v>2023</v>
      </c>
      <c r="N2676">
        <f>MONTH(Table1[[#This Row],[order_date]])</f>
        <v>12</v>
      </c>
      <c r="O2676" s="3">
        <f>Table1[[#This Row],[sales]]-Table1[[#This Row],[profit]]</f>
        <v>583.15</v>
      </c>
      <c r="P2676" s="3">
        <f>Table1[[#This Row],[sales]]*Table1[[#This Row],[quantity]]</f>
        <v>6059.16</v>
      </c>
      <c r="Q2676" s="9">
        <f>Table1[[#This Row],[delivery_date]]-Table1[[#This Row],[order_date]]</f>
        <v>5</v>
      </c>
    </row>
    <row r="2677" spans="1:17" x14ac:dyDescent="0.35">
      <c r="A2677" t="s">
        <v>2708</v>
      </c>
      <c r="B2677" t="s">
        <v>25</v>
      </c>
      <c r="C2677" t="s">
        <v>36</v>
      </c>
      <c r="D2677" s="2">
        <v>1170.43</v>
      </c>
      <c r="E2677">
        <v>0.19</v>
      </c>
      <c r="F2677">
        <v>4</v>
      </c>
      <c r="G2677" s="1">
        <v>45645</v>
      </c>
      <c r="H2677" s="1">
        <v>45646</v>
      </c>
      <c r="I2677" t="s">
        <v>31</v>
      </c>
      <c r="J2677" t="s">
        <v>22</v>
      </c>
      <c r="K2677" s="2">
        <v>289.36</v>
      </c>
      <c r="L2677" t="s">
        <v>48</v>
      </c>
      <c r="M2677">
        <f>YEAR(Table1[[#This Row],[order_date]])</f>
        <v>2024</v>
      </c>
      <c r="N2677">
        <f>MONTH(Table1[[#This Row],[order_date]])</f>
        <v>12</v>
      </c>
      <c r="O2677" s="3">
        <f>Table1[[#This Row],[sales]]-Table1[[#This Row],[profit]]</f>
        <v>881.07</v>
      </c>
      <c r="P2677" s="3">
        <f>Table1[[#This Row],[sales]]*Table1[[#This Row],[quantity]]</f>
        <v>4681.72</v>
      </c>
      <c r="Q2677" s="9">
        <f>Table1[[#This Row],[delivery_date]]-Table1[[#This Row],[order_date]]</f>
        <v>1</v>
      </c>
    </row>
    <row r="2678" spans="1:17" x14ac:dyDescent="0.35">
      <c r="A2678" t="s">
        <v>2709</v>
      </c>
      <c r="B2678" t="s">
        <v>25</v>
      </c>
      <c r="C2678" t="s">
        <v>26</v>
      </c>
      <c r="D2678" s="2">
        <v>4020.33</v>
      </c>
      <c r="E2678">
        <v>0.32</v>
      </c>
      <c r="F2678">
        <v>9</v>
      </c>
      <c r="G2678" s="1">
        <v>45091</v>
      </c>
      <c r="H2678" s="1">
        <v>45093</v>
      </c>
      <c r="I2678" t="s">
        <v>15</v>
      </c>
      <c r="J2678" t="s">
        <v>22</v>
      </c>
      <c r="K2678" s="2">
        <v>623.94000000000005</v>
      </c>
      <c r="L2678" t="s">
        <v>48</v>
      </c>
      <c r="M2678">
        <f>YEAR(Table1[[#This Row],[order_date]])</f>
        <v>2023</v>
      </c>
      <c r="N2678">
        <f>MONTH(Table1[[#This Row],[order_date]])</f>
        <v>6</v>
      </c>
      <c r="O2678" s="3">
        <f>Table1[[#This Row],[sales]]-Table1[[#This Row],[profit]]</f>
        <v>3396.39</v>
      </c>
      <c r="P2678" s="3">
        <f>Table1[[#This Row],[sales]]*Table1[[#This Row],[quantity]]</f>
        <v>36182.97</v>
      </c>
      <c r="Q2678" s="9">
        <f>Table1[[#This Row],[delivery_date]]-Table1[[#This Row],[order_date]]</f>
        <v>2</v>
      </c>
    </row>
    <row r="2679" spans="1:17" x14ac:dyDescent="0.35">
      <c r="A2679" t="s">
        <v>2710</v>
      </c>
      <c r="B2679" t="s">
        <v>41</v>
      </c>
      <c r="C2679" t="s">
        <v>20</v>
      </c>
      <c r="D2679" s="2">
        <v>2561.59</v>
      </c>
      <c r="E2679">
        <v>0.1</v>
      </c>
      <c r="F2679">
        <v>2</v>
      </c>
      <c r="G2679" s="1">
        <v>44967</v>
      </c>
      <c r="H2679" s="1">
        <v>44973</v>
      </c>
      <c r="I2679" t="s">
        <v>15</v>
      </c>
      <c r="J2679" t="s">
        <v>16</v>
      </c>
      <c r="K2679" s="2">
        <v>688.96</v>
      </c>
      <c r="L2679" t="s">
        <v>23</v>
      </c>
      <c r="M2679">
        <f>YEAR(Table1[[#This Row],[order_date]])</f>
        <v>2023</v>
      </c>
      <c r="N2679">
        <f>MONTH(Table1[[#This Row],[order_date]])</f>
        <v>2</v>
      </c>
      <c r="O2679" s="3">
        <f>Table1[[#This Row],[sales]]-Table1[[#This Row],[profit]]</f>
        <v>1872.63</v>
      </c>
      <c r="P2679" s="3">
        <f>Table1[[#This Row],[sales]]*Table1[[#This Row],[quantity]]</f>
        <v>5123.18</v>
      </c>
      <c r="Q2679" s="9">
        <f>Table1[[#This Row],[delivery_date]]-Table1[[#This Row],[order_date]]</f>
        <v>6</v>
      </c>
    </row>
    <row r="2680" spans="1:17" x14ac:dyDescent="0.35">
      <c r="A2680" t="s">
        <v>2711</v>
      </c>
      <c r="B2680" t="s">
        <v>13</v>
      </c>
      <c r="C2680" t="s">
        <v>14</v>
      </c>
      <c r="D2680" s="2">
        <v>3559.77</v>
      </c>
      <c r="E2680">
        <v>0.05</v>
      </c>
      <c r="F2680">
        <v>5</v>
      </c>
      <c r="G2680" s="1">
        <v>45139</v>
      </c>
      <c r="H2680" s="1">
        <v>45146</v>
      </c>
      <c r="I2680" t="s">
        <v>31</v>
      </c>
      <c r="J2680" t="s">
        <v>22</v>
      </c>
      <c r="K2680" s="2">
        <v>996.76</v>
      </c>
      <c r="L2680" t="s">
        <v>48</v>
      </c>
      <c r="M2680">
        <f>YEAR(Table1[[#This Row],[order_date]])</f>
        <v>2023</v>
      </c>
      <c r="N2680">
        <f>MONTH(Table1[[#This Row],[order_date]])</f>
        <v>8</v>
      </c>
      <c r="O2680" s="3">
        <f>Table1[[#This Row],[sales]]-Table1[[#This Row],[profit]]</f>
        <v>2563.0100000000002</v>
      </c>
      <c r="P2680" s="3">
        <f>Table1[[#This Row],[sales]]*Table1[[#This Row],[quantity]]</f>
        <v>17798.849999999999</v>
      </c>
      <c r="Q2680" s="9">
        <f>Table1[[#This Row],[delivery_date]]-Table1[[#This Row],[order_date]]</f>
        <v>7</v>
      </c>
    </row>
    <row r="2681" spans="1:17" x14ac:dyDescent="0.35">
      <c r="A2681" t="s">
        <v>2712</v>
      </c>
      <c r="B2681" t="s">
        <v>13</v>
      </c>
      <c r="C2681" t="s">
        <v>33</v>
      </c>
      <c r="D2681" s="2">
        <v>2892.55</v>
      </c>
      <c r="E2681">
        <v>0.02</v>
      </c>
      <c r="F2681">
        <v>3</v>
      </c>
      <c r="G2681" s="1">
        <v>45041</v>
      </c>
      <c r="H2681" s="1">
        <v>45045</v>
      </c>
      <c r="I2681" t="s">
        <v>31</v>
      </c>
      <c r="J2681" t="s">
        <v>22</v>
      </c>
      <c r="K2681" s="2">
        <v>760.11</v>
      </c>
      <c r="L2681" t="s">
        <v>23</v>
      </c>
      <c r="M2681">
        <f>YEAR(Table1[[#This Row],[order_date]])</f>
        <v>2023</v>
      </c>
      <c r="N2681">
        <f>MONTH(Table1[[#This Row],[order_date]])</f>
        <v>4</v>
      </c>
      <c r="O2681" s="3">
        <f>Table1[[#This Row],[sales]]-Table1[[#This Row],[profit]]</f>
        <v>2132.44</v>
      </c>
      <c r="P2681" s="3">
        <f>Table1[[#This Row],[sales]]*Table1[[#This Row],[quantity]]</f>
        <v>8677.6500000000015</v>
      </c>
      <c r="Q2681" s="9">
        <f>Table1[[#This Row],[delivery_date]]-Table1[[#This Row],[order_date]]</f>
        <v>4</v>
      </c>
    </row>
    <row r="2682" spans="1:17" x14ac:dyDescent="0.35">
      <c r="A2682" t="s">
        <v>2713</v>
      </c>
      <c r="B2682" t="s">
        <v>25</v>
      </c>
      <c r="C2682" t="s">
        <v>26</v>
      </c>
      <c r="D2682" s="2">
        <v>289.58</v>
      </c>
      <c r="E2682">
        <v>0.21</v>
      </c>
      <c r="F2682">
        <v>6</v>
      </c>
      <c r="G2682" s="1">
        <v>45387</v>
      </c>
      <c r="H2682" s="1">
        <v>45391</v>
      </c>
      <c r="I2682" t="s">
        <v>31</v>
      </c>
      <c r="J2682" t="s">
        <v>22</v>
      </c>
      <c r="K2682" s="2">
        <v>20.56</v>
      </c>
      <c r="L2682" t="s">
        <v>34</v>
      </c>
      <c r="M2682">
        <f>YEAR(Table1[[#This Row],[order_date]])</f>
        <v>2024</v>
      </c>
      <c r="N2682">
        <f>MONTH(Table1[[#This Row],[order_date]])</f>
        <v>4</v>
      </c>
      <c r="O2682" s="3">
        <f>Table1[[#This Row],[sales]]-Table1[[#This Row],[profit]]</f>
        <v>269.02</v>
      </c>
      <c r="P2682" s="3">
        <f>Table1[[#This Row],[sales]]*Table1[[#This Row],[quantity]]</f>
        <v>1737.48</v>
      </c>
      <c r="Q2682" s="9">
        <f>Table1[[#This Row],[delivery_date]]-Table1[[#This Row],[order_date]]</f>
        <v>4</v>
      </c>
    </row>
    <row r="2683" spans="1:17" x14ac:dyDescent="0.35">
      <c r="A2683" t="s">
        <v>2714</v>
      </c>
      <c r="B2683" t="s">
        <v>13</v>
      </c>
      <c r="C2683" t="s">
        <v>20</v>
      </c>
      <c r="D2683" s="2">
        <v>4001.45</v>
      </c>
      <c r="E2683">
        <v>0.08</v>
      </c>
      <c r="F2683">
        <v>2</v>
      </c>
      <c r="G2683" s="1">
        <v>45061</v>
      </c>
      <c r="H2683" s="1">
        <v>45062</v>
      </c>
      <c r="I2683" t="s">
        <v>31</v>
      </c>
      <c r="J2683" t="s">
        <v>16</v>
      </c>
      <c r="K2683" s="2">
        <v>740.05</v>
      </c>
      <c r="L2683" t="s">
        <v>17</v>
      </c>
      <c r="M2683">
        <f>YEAR(Table1[[#This Row],[order_date]])</f>
        <v>2023</v>
      </c>
      <c r="N2683">
        <f>MONTH(Table1[[#This Row],[order_date]])</f>
        <v>5</v>
      </c>
      <c r="O2683" s="3">
        <f>Table1[[#This Row],[sales]]-Table1[[#This Row],[profit]]</f>
        <v>3261.3999999999996</v>
      </c>
      <c r="P2683" s="3">
        <f>Table1[[#This Row],[sales]]*Table1[[#This Row],[quantity]]</f>
        <v>8002.9</v>
      </c>
      <c r="Q2683" s="9">
        <f>Table1[[#This Row],[delivery_date]]-Table1[[#This Row],[order_date]]</f>
        <v>1</v>
      </c>
    </row>
    <row r="2684" spans="1:17" x14ac:dyDescent="0.35">
      <c r="A2684" t="s">
        <v>2715</v>
      </c>
      <c r="B2684" t="s">
        <v>19</v>
      </c>
      <c r="C2684" t="s">
        <v>14</v>
      </c>
      <c r="D2684" s="2">
        <v>415.19</v>
      </c>
      <c r="E2684">
        <v>0.5</v>
      </c>
      <c r="F2684">
        <v>9</v>
      </c>
      <c r="G2684" s="1">
        <v>45271</v>
      </c>
      <c r="H2684" s="1">
        <v>45273</v>
      </c>
      <c r="I2684" t="s">
        <v>31</v>
      </c>
      <c r="J2684" t="s">
        <v>27</v>
      </c>
      <c r="K2684" s="2">
        <v>118.97</v>
      </c>
      <c r="L2684" t="s">
        <v>28</v>
      </c>
      <c r="M2684">
        <f>YEAR(Table1[[#This Row],[order_date]])</f>
        <v>2023</v>
      </c>
      <c r="N2684">
        <f>MONTH(Table1[[#This Row],[order_date]])</f>
        <v>12</v>
      </c>
      <c r="O2684" s="3">
        <f>Table1[[#This Row],[sales]]-Table1[[#This Row],[profit]]</f>
        <v>296.22000000000003</v>
      </c>
      <c r="P2684" s="3">
        <f>Table1[[#This Row],[sales]]*Table1[[#This Row],[quantity]]</f>
        <v>3736.71</v>
      </c>
      <c r="Q2684" s="9">
        <f>Table1[[#This Row],[delivery_date]]-Table1[[#This Row],[order_date]]</f>
        <v>2</v>
      </c>
    </row>
    <row r="2685" spans="1:17" x14ac:dyDescent="0.35">
      <c r="A2685" t="s">
        <v>2716</v>
      </c>
      <c r="B2685" t="s">
        <v>25</v>
      </c>
      <c r="C2685" t="s">
        <v>20</v>
      </c>
      <c r="D2685" s="2">
        <v>4721.55</v>
      </c>
      <c r="E2685">
        <v>0.4</v>
      </c>
      <c r="F2685">
        <v>4</v>
      </c>
      <c r="G2685" s="1">
        <v>44959</v>
      </c>
      <c r="H2685" s="1">
        <v>44963</v>
      </c>
      <c r="I2685" t="s">
        <v>15</v>
      </c>
      <c r="J2685" t="s">
        <v>22</v>
      </c>
      <c r="K2685" s="2">
        <v>1373.64</v>
      </c>
      <c r="L2685" t="s">
        <v>48</v>
      </c>
      <c r="M2685">
        <f>YEAR(Table1[[#This Row],[order_date]])</f>
        <v>2023</v>
      </c>
      <c r="N2685">
        <f>MONTH(Table1[[#This Row],[order_date]])</f>
        <v>2</v>
      </c>
      <c r="O2685" s="3">
        <f>Table1[[#This Row],[sales]]-Table1[[#This Row],[profit]]</f>
        <v>3347.91</v>
      </c>
      <c r="P2685" s="3">
        <f>Table1[[#This Row],[sales]]*Table1[[#This Row],[quantity]]</f>
        <v>18886.2</v>
      </c>
      <c r="Q2685" s="9">
        <f>Table1[[#This Row],[delivery_date]]-Table1[[#This Row],[order_date]]</f>
        <v>4</v>
      </c>
    </row>
    <row r="2686" spans="1:17" x14ac:dyDescent="0.35">
      <c r="A2686" t="s">
        <v>2717</v>
      </c>
      <c r="B2686" t="s">
        <v>41</v>
      </c>
      <c r="C2686" t="s">
        <v>36</v>
      </c>
      <c r="D2686" s="2">
        <v>1155.3499999999999</v>
      </c>
      <c r="E2686">
        <v>0.35</v>
      </c>
      <c r="F2686">
        <v>7</v>
      </c>
      <c r="G2686" s="1">
        <v>45441</v>
      </c>
      <c r="H2686" s="1">
        <v>45447</v>
      </c>
      <c r="I2686" t="s">
        <v>15</v>
      </c>
      <c r="J2686" t="s">
        <v>16</v>
      </c>
      <c r="K2686" s="2">
        <v>209.72</v>
      </c>
      <c r="L2686" t="s">
        <v>28</v>
      </c>
      <c r="M2686">
        <f>YEAR(Table1[[#This Row],[order_date]])</f>
        <v>2024</v>
      </c>
      <c r="N2686">
        <f>MONTH(Table1[[#This Row],[order_date]])</f>
        <v>5</v>
      </c>
      <c r="O2686" s="3">
        <f>Table1[[#This Row],[sales]]-Table1[[#This Row],[profit]]</f>
        <v>945.62999999999988</v>
      </c>
      <c r="P2686" s="3">
        <f>Table1[[#This Row],[sales]]*Table1[[#This Row],[quantity]]</f>
        <v>8087.4499999999989</v>
      </c>
      <c r="Q2686" s="9">
        <f>Table1[[#This Row],[delivery_date]]-Table1[[#This Row],[order_date]]</f>
        <v>6</v>
      </c>
    </row>
    <row r="2687" spans="1:17" x14ac:dyDescent="0.35">
      <c r="A2687" t="s">
        <v>2718</v>
      </c>
      <c r="B2687" t="s">
        <v>25</v>
      </c>
      <c r="C2687" t="s">
        <v>26</v>
      </c>
      <c r="D2687" s="2">
        <v>2610.79</v>
      </c>
      <c r="E2687">
        <v>0.4</v>
      </c>
      <c r="F2687">
        <v>5</v>
      </c>
      <c r="G2687" s="1">
        <v>45477</v>
      </c>
      <c r="H2687" s="1">
        <v>45479</v>
      </c>
      <c r="I2687" t="s">
        <v>15</v>
      </c>
      <c r="J2687" t="s">
        <v>27</v>
      </c>
      <c r="K2687" s="2">
        <v>412.96</v>
      </c>
      <c r="L2687" t="s">
        <v>28</v>
      </c>
      <c r="M2687">
        <f>YEAR(Table1[[#This Row],[order_date]])</f>
        <v>2024</v>
      </c>
      <c r="N2687">
        <f>MONTH(Table1[[#This Row],[order_date]])</f>
        <v>7</v>
      </c>
      <c r="O2687" s="3">
        <f>Table1[[#This Row],[sales]]-Table1[[#This Row],[profit]]</f>
        <v>2197.83</v>
      </c>
      <c r="P2687" s="3">
        <f>Table1[[#This Row],[sales]]*Table1[[#This Row],[quantity]]</f>
        <v>13053.95</v>
      </c>
      <c r="Q2687" s="9">
        <f>Table1[[#This Row],[delivery_date]]-Table1[[#This Row],[order_date]]</f>
        <v>2</v>
      </c>
    </row>
    <row r="2688" spans="1:17" x14ac:dyDescent="0.35">
      <c r="A2688" t="s">
        <v>2719</v>
      </c>
      <c r="B2688" t="s">
        <v>13</v>
      </c>
      <c r="C2688" t="s">
        <v>33</v>
      </c>
      <c r="D2688" s="2">
        <v>411.58</v>
      </c>
      <c r="E2688">
        <v>0.13</v>
      </c>
      <c r="F2688">
        <v>8</v>
      </c>
      <c r="G2688" s="1">
        <v>45278</v>
      </c>
      <c r="H2688" s="1">
        <v>45280</v>
      </c>
      <c r="I2688" t="s">
        <v>21</v>
      </c>
      <c r="J2688" t="s">
        <v>16</v>
      </c>
      <c r="K2688" s="2">
        <v>39.979999999999997</v>
      </c>
      <c r="L2688" t="s">
        <v>28</v>
      </c>
      <c r="M2688">
        <f>YEAR(Table1[[#This Row],[order_date]])</f>
        <v>2023</v>
      </c>
      <c r="N2688">
        <f>MONTH(Table1[[#This Row],[order_date]])</f>
        <v>12</v>
      </c>
      <c r="O2688" s="3">
        <f>Table1[[#This Row],[sales]]-Table1[[#This Row],[profit]]</f>
        <v>371.59999999999997</v>
      </c>
      <c r="P2688" s="3">
        <f>Table1[[#This Row],[sales]]*Table1[[#This Row],[quantity]]</f>
        <v>3292.64</v>
      </c>
      <c r="Q2688" s="9">
        <f>Table1[[#This Row],[delivery_date]]-Table1[[#This Row],[order_date]]</f>
        <v>2</v>
      </c>
    </row>
    <row r="2689" spans="1:17" x14ac:dyDescent="0.35">
      <c r="A2689" t="s">
        <v>2720</v>
      </c>
      <c r="B2689" t="s">
        <v>41</v>
      </c>
      <c r="C2689" t="s">
        <v>14</v>
      </c>
      <c r="D2689" s="2">
        <v>4485.17</v>
      </c>
      <c r="E2689">
        <v>0.44</v>
      </c>
      <c r="F2689">
        <v>4</v>
      </c>
      <c r="G2689" s="1">
        <v>45606</v>
      </c>
      <c r="H2689" s="1">
        <v>45612</v>
      </c>
      <c r="I2689" t="s">
        <v>15</v>
      </c>
      <c r="J2689" t="s">
        <v>27</v>
      </c>
      <c r="K2689" s="2">
        <v>1342.38</v>
      </c>
      <c r="L2689" t="s">
        <v>34</v>
      </c>
      <c r="M2689">
        <f>YEAR(Table1[[#This Row],[order_date]])</f>
        <v>2024</v>
      </c>
      <c r="N2689">
        <f>MONTH(Table1[[#This Row],[order_date]])</f>
        <v>11</v>
      </c>
      <c r="O2689" s="3">
        <f>Table1[[#This Row],[sales]]-Table1[[#This Row],[profit]]</f>
        <v>3142.79</v>
      </c>
      <c r="P2689" s="3">
        <f>Table1[[#This Row],[sales]]*Table1[[#This Row],[quantity]]</f>
        <v>17940.68</v>
      </c>
      <c r="Q2689" s="9">
        <f>Table1[[#This Row],[delivery_date]]-Table1[[#This Row],[order_date]]</f>
        <v>6</v>
      </c>
    </row>
    <row r="2690" spans="1:17" x14ac:dyDescent="0.35">
      <c r="A2690" t="s">
        <v>2721</v>
      </c>
      <c r="B2690" t="s">
        <v>25</v>
      </c>
      <c r="C2690" t="s">
        <v>20</v>
      </c>
      <c r="D2690" s="2">
        <v>4901.71</v>
      </c>
      <c r="E2690">
        <v>0.5</v>
      </c>
      <c r="F2690">
        <v>7</v>
      </c>
      <c r="G2690" s="1">
        <v>45426</v>
      </c>
      <c r="H2690" s="1">
        <v>45431</v>
      </c>
      <c r="I2690" t="s">
        <v>15</v>
      </c>
      <c r="J2690" t="s">
        <v>27</v>
      </c>
      <c r="K2690" s="2">
        <v>1004.68</v>
      </c>
      <c r="L2690" t="s">
        <v>17</v>
      </c>
      <c r="M2690">
        <f>YEAR(Table1[[#This Row],[order_date]])</f>
        <v>2024</v>
      </c>
      <c r="N2690">
        <f>MONTH(Table1[[#This Row],[order_date]])</f>
        <v>5</v>
      </c>
      <c r="O2690" s="3">
        <f>Table1[[#This Row],[sales]]-Table1[[#This Row],[profit]]</f>
        <v>3897.03</v>
      </c>
      <c r="P2690" s="3">
        <f>Table1[[#This Row],[sales]]*Table1[[#This Row],[quantity]]</f>
        <v>34311.97</v>
      </c>
      <c r="Q2690" s="9">
        <f>Table1[[#This Row],[delivery_date]]-Table1[[#This Row],[order_date]]</f>
        <v>5</v>
      </c>
    </row>
    <row r="2691" spans="1:17" x14ac:dyDescent="0.35">
      <c r="A2691" t="s">
        <v>2722</v>
      </c>
      <c r="B2691" t="s">
        <v>19</v>
      </c>
      <c r="C2691" t="s">
        <v>26</v>
      </c>
      <c r="D2691" s="2">
        <v>816.83</v>
      </c>
      <c r="E2691">
        <v>0.14000000000000001</v>
      </c>
      <c r="F2691">
        <v>5</v>
      </c>
      <c r="G2691" s="1">
        <v>45424</v>
      </c>
      <c r="H2691" s="1">
        <v>45428</v>
      </c>
      <c r="I2691" t="s">
        <v>31</v>
      </c>
      <c r="J2691" t="s">
        <v>16</v>
      </c>
      <c r="K2691" s="2">
        <v>57.15</v>
      </c>
      <c r="L2691" t="s">
        <v>48</v>
      </c>
      <c r="M2691">
        <f>YEAR(Table1[[#This Row],[order_date]])</f>
        <v>2024</v>
      </c>
      <c r="N2691">
        <f>MONTH(Table1[[#This Row],[order_date]])</f>
        <v>5</v>
      </c>
      <c r="O2691" s="3">
        <f>Table1[[#This Row],[sales]]-Table1[[#This Row],[profit]]</f>
        <v>759.68000000000006</v>
      </c>
      <c r="P2691" s="3">
        <f>Table1[[#This Row],[sales]]*Table1[[#This Row],[quantity]]</f>
        <v>4084.15</v>
      </c>
      <c r="Q2691" s="9">
        <f>Table1[[#This Row],[delivery_date]]-Table1[[#This Row],[order_date]]</f>
        <v>4</v>
      </c>
    </row>
    <row r="2692" spans="1:17" x14ac:dyDescent="0.35">
      <c r="A2692" t="s">
        <v>2723</v>
      </c>
      <c r="B2692" t="s">
        <v>19</v>
      </c>
      <c r="C2692" t="s">
        <v>20</v>
      </c>
      <c r="D2692" s="2">
        <v>1549.35</v>
      </c>
      <c r="E2692">
        <v>0.49</v>
      </c>
      <c r="F2692">
        <v>3</v>
      </c>
      <c r="G2692" s="1">
        <v>45205</v>
      </c>
      <c r="H2692" s="1">
        <v>45210</v>
      </c>
      <c r="I2692" t="s">
        <v>21</v>
      </c>
      <c r="J2692" t="s">
        <v>16</v>
      </c>
      <c r="K2692" s="2">
        <v>417.19</v>
      </c>
      <c r="L2692" t="s">
        <v>17</v>
      </c>
      <c r="M2692">
        <f>YEAR(Table1[[#This Row],[order_date]])</f>
        <v>2023</v>
      </c>
      <c r="N2692">
        <f>MONTH(Table1[[#This Row],[order_date]])</f>
        <v>10</v>
      </c>
      <c r="O2692" s="3">
        <f>Table1[[#This Row],[sales]]-Table1[[#This Row],[profit]]</f>
        <v>1132.1599999999999</v>
      </c>
      <c r="P2692" s="3">
        <f>Table1[[#This Row],[sales]]*Table1[[#This Row],[quantity]]</f>
        <v>4648.0499999999993</v>
      </c>
      <c r="Q2692" s="9">
        <f>Table1[[#This Row],[delivery_date]]-Table1[[#This Row],[order_date]]</f>
        <v>5</v>
      </c>
    </row>
    <row r="2693" spans="1:17" x14ac:dyDescent="0.35">
      <c r="A2693" t="s">
        <v>2724</v>
      </c>
      <c r="B2693" t="s">
        <v>25</v>
      </c>
      <c r="C2693" t="s">
        <v>26</v>
      </c>
      <c r="D2693" s="2">
        <v>177.78</v>
      </c>
      <c r="E2693">
        <v>0.16</v>
      </c>
      <c r="F2693">
        <v>8</v>
      </c>
      <c r="G2693" s="1">
        <v>45376</v>
      </c>
      <c r="H2693" s="1">
        <v>45378</v>
      </c>
      <c r="I2693" t="s">
        <v>21</v>
      </c>
      <c r="J2693" t="s">
        <v>16</v>
      </c>
      <c r="K2693" s="2">
        <v>38.07</v>
      </c>
      <c r="L2693" t="s">
        <v>48</v>
      </c>
      <c r="M2693">
        <f>YEAR(Table1[[#This Row],[order_date]])</f>
        <v>2024</v>
      </c>
      <c r="N2693">
        <f>MONTH(Table1[[#This Row],[order_date]])</f>
        <v>3</v>
      </c>
      <c r="O2693" s="3">
        <f>Table1[[#This Row],[sales]]-Table1[[#This Row],[profit]]</f>
        <v>139.71</v>
      </c>
      <c r="P2693" s="3">
        <f>Table1[[#This Row],[sales]]*Table1[[#This Row],[quantity]]</f>
        <v>1422.24</v>
      </c>
      <c r="Q2693" s="9">
        <f>Table1[[#This Row],[delivery_date]]-Table1[[#This Row],[order_date]]</f>
        <v>2</v>
      </c>
    </row>
    <row r="2694" spans="1:17" x14ac:dyDescent="0.35">
      <c r="A2694" t="s">
        <v>2725</v>
      </c>
      <c r="B2694" t="s">
        <v>19</v>
      </c>
      <c r="C2694" t="s">
        <v>36</v>
      </c>
      <c r="D2694" s="2">
        <v>3956.13</v>
      </c>
      <c r="E2694">
        <v>0.01</v>
      </c>
      <c r="F2694">
        <v>6</v>
      </c>
      <c r="G2694" s="1">
        <v>45228</v>
      </c>
      <c r="H2694" s="1">
        <v>45232</v>
      </c>
      <c r="I2694" t="s">
        <v>15</v>
      </c>
      <c r="J2694" t="s">
        <v>22</v>
      </c>
      <c r="K2694" s="2">
        <v>525.87</v>
      </c>
      <c r="L2694" t="s">
        <v>34</v>
      </c>
      <c r="M2694">
        <f>YEAR(Table1[[#This Row],[order_date]])</f>
        <v>2023</v>
      </c>
      <c r="N2694">
        <f>MONTH(Table1[[#This Row],[order_date]])</f>
        <v>10</v>
      </c>
      <c r="O2694" s="3">
        <f>Table1[[#This Row],[sales]]-Table1[[#This Row],[profit]]</f>
        <v>3430.26</v>
      </c>
      <c r="P2694" s="3">
        <f>Table1[[#This Row],[sales]]*Table1[[#This Row],[quantity]]</f>
        <v>23736.78</v>
      </c>
      <c r="Q2694" s="9">
        <f>Table1[[#This Row],[delivery_date]]-Table1[[#This Row],[order_date]]</f>
        <v>4</v>
      </c>
    </row>
    <row r="2695" spans="1:17" x14ac:dyDescent="0.35">
      <c r="A2695" t="s">
        <v>2726</v>
      </c>
      <c r="B2695" t="s">
        <v>19</v>
      </c>
      <c r="C2695" t="s">
        <v>20</v>
      </c>
      <c r="D2695" s="2">
        <v>1626.18</v>
      </c>
      <c r="E2695">
        <v>0.18</v>
      </c>
      <c r="F2695">
        <v>4</v>
      </c>
      <c r="G2695" s="1">
        <v>45444</v>
      </c>
      <c r="H2695" s="1">
        <v>45447</v>
      </c>
      <c r="I2695" t="s">
        <v>31</v>
      </c>
      <c r="J2695" t="s">
        <v>27</v>
      </c>
      <c r="K2695" s="2">
        <v>156.61000000000001</v>
      </c>
      <c r="L2695" t="s">
        <v>39</v>
      </c>
      <c r="M2695">
        <f>YEAR(Table1[[#This Row],[order_date]])</f>
        <v>2024</v>
      </c>
      <c r="N2695">
        <f>MONTH(Table1[[#This Row],[order_date]])</f>
        <v>6</v>
      </c>
      <c r="O2695" s="3">
        <f>Table1[[#This Row],[sales]]-Table1[[#This Row],[profit]]</f>
        <v>1469.5700000000002</v>
      </c>
      <c r="P2695" s="3">
        <f>Table1[[#This Row],[sales]]*Table1[[#This Row],[quantity]]</f>
        <v>6504.72</v>
      </c>
      <c r="Q2695" s="9">
        <f>Table1[[#This Row],[delivery_date]]-Table1[[#This Row],[order_date]]</f>
        <v>3</v>
      </c>
    </row>
    <row r="2696" spans="1:17" x14ac:dyDescent="0.35">
      <c r="A2696" t="s">
        <v>2727</v>
      </c>
      <c r="B2696" t="s">
        <v>19</v>
      </c>
      <c r="C2696" t="s">
        <v>36</v>
      </c>
      <c r="D2696" s="2">
        <v>2985.3</v>
      </c>
      <c r="E2696">
        <v>0.5</v>
      </c>
      <c r="F2696">
        <v>9</v>
      </c>
      <c r="G2696" s="1">
        <v>45203</v>
      </c>
      <c r="H2696" s="1">
        <v>45206</v>
      </c>
      <c r="I2696" t="s">
        <v>21</v>
      </c>
      <c r="J2696" t="s">
        <v>16</v>
      </c>
      <c r="K2696" s="2">
        <v>645.64</v>
      </c>
      <c r="L2696" t="s">
        <v>34</v>
      </c>
      <c r="M2696">
        <f>YEAR(Table1[[#This Row],[order_date]])</f>
        <v>2023</v>
      </c>
      <c r="N2696">
        <f>MONTH(Table1[[#This Row],[order_date]])</f>
        <v>10</v>
      </c>
      <c r="O2696" s="3">
        <f>Table1[[#This Row],[sales]]-Table1[[#This Row],[profit]]</f>
        <v>2339.6600000000003</v>
      </c>
      <c r="P2696" s="3">
        <f>Table1[[#This Row],[sales]]*Table1[[#This Row],[quantity]]</f>
        <v>26867.7</v>
      </c>
      <c r="Q2696" s="9">
        <f>Table1[[#This Row],[delivery_date]]-Table1[[#This Row],[order_date]]</f>
        <v>3</v>
      </c>
    </row>
    <row r="2697" spans="1:17" x14ac:dyDescent="0.35">
      <c r="A2697" t="s">
        <v>2728</v>
      </c>
      <c r="B2697" t="s">
        <v>41</v>
      </c>
      <c r="C2697" t="s">
        <v>14</v>
      </c>
      <c r="D2697" s="2">
        <v>292.17</v>
      </c>
      <c r="E2697">
        <v>0.32</v>
      </c>
      <c r="F2697">
        <v>9</v>
      </c>
      <c r="G2697" s="1">
        <v>45535</v>
      </c>
      <c r="H2697" s="1">
        <v>45536</v>
      </c>
      <c r="I2697" t="s">
        <v>15</v>
      </c>
      <c r="J2697" t="s">
        <v>16</v>
      </c>
      <c r="K2697" s="2">
        <v>15.3</v>
      </c>
      <c r="L2697" t="s">
        <v>17</v>
      </c>
      <c r="M2697">
        <f>YEAR(Table1[[#This Row],[order_date]])</f>
        <v>2024</v>
      </c>
      <c r="N2697">
        <f>MONTH(Table1[[#This Row],[order_date]])</f>
        <v>8</v>
      </c>
      <c r="O2697" s="3">
        <f>Table1[[#This Row],[sales]]-Table1[[#This Row],[profit]]</f>
        <v>276.87</v>
      </c>
      <c r="P2697" s="3">
        <f>Table1[[#This Row],[sales]]*Table1[[#This Row],[quantity]]</f>
        <v>2629.53</v>
      </c>
      <c r="Q2697" s="9">
        <f>Table1[[#This Row],[delivery_date]]-Table1[[#This Row],[order_date]]</f>
        <v>1</v>
      </c>
    </row>
    <row r="2698" spans="1:17" x14ac:dyDescent="0.35">
      <c r="A2698" t="s">
        <v>2729</v>
      </c>
      <c r="B2698" t="s">
        <v>19</v>
      </c>
      <c r="C2698" t="s">
        <v>36</v>
      </c>
      <c r="D2698" s="2">
        <v>3605.76</v>
      </c>
      <c r="E2698">
        <v>0.35</v>
      </c>
      <c r="F2698">
        <v>2</v>
      </c>
      <c r="G2698" s="1">
        <v>45006</v>
      </c>
      <c r="H2698" s="1">
        <v>45012</v>
      </c>
      <c r="I2698" t="s">
        <v>31</v>
      </c>
      <c r="J2698" t="s">
        <v>22</v>
      </c>
      <c r="K2698" s="2">
        <v>959.16</v>
      </c>
      <c r="L2698" t="s">
        <v>48</v>
      </c>
      <c r="M2698">
        <f>YEAR(Table1[[#This Row],[order_date]])</f>
        <v>2023</v>
      </c>
      <c r="N2698">
        <f>MONTH(Table1[[#This Row],[order_date]])</f>
        <v>3</v>
      </c>
      <c r="O2698" s="3">
        <f>Table1[[#This Row],[sales]]-Table1[[#This Row],[profit]]</f>
        <v>2646.6000000000004</v>
      </c>
      <c r="P2698" s="3">
        <f>Table1[[#This Row],[sales]]*Table1[[#This Row],[quantity]]</f>
        <v>7211.52</v>
      </c>
      <c r="Q2698" s="9">
        <f>Table1[[#This Row],[delivery_date]]-Table1[[#This Row],[order_date]]</f>
        <v>6</v>
      </c>
    </row>
    <row r="2699" spans="1:17" x14ac:dyDescent="0.35">
      <c r="A2699" t="s">
        <v>2730</v>
      </c>
      <c r="B2699" t="s">
        <v>19</v>
      </c>
      <c r="C2699" t="s">
        <v>26</v>
      </c>
      <c r="D2699" s="2">
        <v>2694.08</v>
      </c>
      <c r="E2699">
        <v>0.12</v>
      </c>
      <c r="F2699">
        <v>9</v>
      </c>
      <c r="G2699" s="1">
        <v>45377</v>
      </c>
      <c r="H2699" s="1">
        <v>45382</v>
      </c>
      <c r="I2699" t="s">
        <v>21</v>
      </c>
      <c r="J2699" t="s">
        <v>27</v>
      </c>
      <c r="K2699" s="2">
        <v>558.82000000000005</v>
      </c>
      <c r="L2699" t="s">
        <v>17</v>
      </c>
      <c r="M2699">
        <f>YEAR(Table1[[#This Row],[order_date]])</f>
        <v>2024</v>
      </c>
      <c r="N2699">
        <f>MONTH(Table1[[#This Row],[order_date]])</f>
        <v>3</v>
      </c>
      <c r="O2699" s="3">
        <f>Table1[[#This Row],[sales]]-Table1[[#This Row],[profit]]</f>
        <v>2135.2599999999998</v>
      </c>
      <c r="P2699" s="3">
        <f>Table1[[#This Row],[sales]]*Table1[[#This Row],[quantity]]</f>
        <v>24246.720000000001</v>
      </c>
      <c r="Q2699" s="9">
        <f>Table1[[#This Row],[delivery_date]]-Table1[[#This Row],[order_date]]</f>
        <v>5</v>
      </c>
    </row>
    <row r="2700" spans="1:17" x14ac:dyDescent="0.35">
      <c r="A2700" t="s">
        <v>2731</v>
      </c>
      <c r="B2700" t="s">
        <v>19</v>
      </c>
      <c r="C2700" t="s">
        <v>14</v>
      </c>
      <c r="D2700" s="2">
        <v>3652.4</v>
      </c>
      <c r="E2700">
        <v>7.0000000000000007E-2</v>
      </c>
      <c r="F2700">
        <v>4</v>
      </c>
      <c r="G2700" s="1">
        <v>45181</v>
      </c>
      <c r="H2700" s="1">
        <v>45187</v>
      </c>
      <c r="I2700" t="s">
        <v>15</v>
      </c>
      <c r="J2700" t="s">
        <v>27</v>
      </c>
      <c r="K2700" s="2">
        <v>376.56</v>
      </c>
      <c r="L2700" t="s">
        <v>23</v>
      </c>
      <c r="M2700">
        <f>YEAR(Table1[[#This Row],[order_date]])</f>
        <v>2023</v>
      </c>
      <c r="N2700">
        <f>MONTH(Table1[[#This Row],[order_date]])</f>
        <v>9</v>
      </c>
      <c r="O2700" s="3">
        <f>Table1[[#This Row],[sales]]-Table1[[#This Row],[profit]]</f>
        <v>3275.84</v>
      </c>
      <c r="P2700" s="3">
        <f>Table1[[#This Row],[sales]]*Table1[[#This Row],[quantity]]</f>
        <v>14609.6</v>
      </c>
      <c r="Q2700" s="9">
        <f>Table1[[#This Row],[delivery_date]]-Table1[[#This Row],[order_date]]</f>
        <v>6</v>
      </c>
    </row>
    <row r="2701" spans="1:17" x14ac:dyDescent="0.35">
      <c r="A2701" t="s">
        <v>2732</v>
      </c>
      <c r="B2701" t="s">
        <v>41</v>
      </c>
      <c r="C2701" t="s">
        <v>20</v>
      </c>
      <c r="D2701" s="2">
        <v>3968.87</v>
      </c>
      <c r="E2701">
        <v>0.44</v>
      </c>
      <c r="F2701">
        <v>9</v>
      </c>
      <c r="G2701" s="1">
        <v>45591</v>
      </c>
      <c r="H2701" s="1">
        <v>45593</v>
      </c>
      <c r="I2701" t="s">
        <v>31</v>
      </c>
      <c r="J2701" t="s">
        <v>16</v>
      </c>
      <c r="K2701" s="2">
        <v>888.18</v>
      </c>
      <c r="L2701" t="s">
        <v>17</v>
      </c>
      <c r="M2701">
        <f>YEAR(Table1[[#This Row],[order_date]])</f>
        <v>2024</v>
      </c>
      <c r="N2701">
        <f>MONTH(Table1[[#This Row],[order_date]])</f>
        <v>10</v>
      </c>
      <c r="O2701" s="3">
        <f>Table1[[#This Row],[sales]]-Table1[[#This Row],[profit]]</f>
        <v>3080.69</v>
      </c>
      <c r="P2701" s="3">
        <f>Table1[[#This Row],[sales]]*Table1[[#This Row],[quantity]]</f>
        <v>35719.83</v>
      </c>
      <c r="Q2701" s="9">
        <f>Table1[[#This Row],[delivery_date]]-Table1[[#This Row],[order_date]]</f>
        <v>2</v>
      </c>
    </row>
    <row r="2702" spans="1:17" x14ac:dyDescent="0.35">
      <c r="A2702" t="s">
        <v>2733</v>
      </c>
      <c r="B2702" t="s">
        <v>25</v>
      </c>
      <c r="C2702" t="s">
        <v>20</v>
      </c>
      <c r="D2702" s="2">
        <v>537.29</v>
      </c>
      <c r="E2702">
        <v>0.21</v>
      </c>
      <c r="F2702">
        <v>8</v>
      </c>
      <c r="G2702" s="1">
        <v>45140</v>
      </c>
      <c r="H2702" s="1">
        <v>45143</v>
      </c>
      <c r="I2702" t="s">
        <v>15</v>
      </c>
      <c r="J2702" t="s">
        <v>27</v>
      </c>
      <c r="K2702" s="2">
        <v>62.2</v>
      </c>
      <c r="L2702" t="s">
        <v>34</v>
      </c>
      <c r="M2702">
        <f>YEAR(Table1[[#This Row],[order_date]])</f>
        <v>2023</v>
      </c>
      <c r="N2702">
        <f>MONTH(Table1[[#This Row],[order_date]])</f>
        <v>8</v>
      </c>
      <c r="O2702" s="3">
        <f>Table1[[#This Row],[sales]]-Table1[[#This Row],[profit]]</f>
        <v>475.09</v>
      </c>
      <c r="P2702" s="3">
        <f>Table1[[#This Row],[sales]]*Table1[[#This Row],[quantity]]</f>
        <v>4298.32</v>
      </c>
      <c r="Q2702" s="9">
        <f>Table1[[#This Row],[delivery_date]]-Table1[[#This Row],[order_date]]</f>
        <v>3</v>
      </c>
    </row>
    <row r="2703" spans="1:17" x14ac:dyDescent="0.35">
      <c r="A2703" t="s">
        <v>2734</v>
      </c>
      <c r="B2703" t="s">
        <v>13</v>
      </c>
      <c r="C2703" t="s">
        <v>26</v>
      </c>
      <c r="D2703" s="2">
        <v>2932.65</v>
      </c>
      <c r="E2703">
        <v>0</v>
      </c>
      <c r="F2703">
        <v>3</v>
      </c>
      <c r="G2703" s="1">
        <v>45033</v>
      </c>
      <c r="H2703" s="1">
        <v>45037</v>
      </c>
      <c r="I2703" t="s">
        <v>15</v>
      </c>
      <c r="J2703" t="s">
        <v>22</v>
      </c>
      <c r="K2703" s="2">
        <v>795.21</v>
      </c>
      <c r="L2703" t="s">
        <v>17</v>
      </c>
      <c r="M2703">
        <f>YEAR(Table1[[#This Row],[order_date]])</f>
        <v>2023</v>
      </c>
      <c r="N2703">
        <f>MONTH(Table1[[#This Row],[order_date]])</f>
        <v>4</v>
      </c>
      <c r="O2703" s="3">
        <f>Table1[[#This Row],[sales]]-Table1[[#This Row],[profit]]</f>
        <v>2137.44</v>
      </c>
      <c r="P2703" s="3">
        <f>Table1[[#This Row],[sales]]*Table1[[#This Row],[quantity]]</f>
        <v>8797.9500000000007</v>
      </c>
      <c r="Q2703" s="9">
        <f>Table1[[#This Row],[delivery_date]]-Table1[[#This Row],[order_date]]</f>
        <v>4</v>
      </c>
    </row>
    <row r="2704" spans="1:17" x14ac:dyDescent="0.35">
      <c r="A2704" t="s">
        <v>2735</v>
      </c>
      <c r="B2704" t="s">
        <v>19</v>
      </c>
      <c r="C2704" t="s">
        <v>33</v>
      </c>
      <c r="D2704" s="2">
        <v>3284.73</v>
      </c>
      <c r="E2704">
        <v>0.15</v>
      </c>
      <c r="F2704">
        <v>7</v>
      </c>
      <c r="G2704" s="1">
        <v>45027</v>
      </c>
      <c r="H2704" s="1">
        <v>45033</v>
      </c>
      <c r="I2704" t="s">
        <v>21</v>
      </c>
      <c r="J2704" t="s">
        <v>16</v>
      </c>
      <c r="K2704" s="2">
        <v>707.71</v>
      </c>
      <c r="L2704" t="s">
        <v>34</v>
      </c>
      <c r="M2704">
        <f>YEAR(Table1[[#This Row],[order_date]])</f>
        <v>2023</v>
      </c>
      <c r="N2704">
        <f>MONTH(Table1[[#This Row],[order_date]])</f>
        <v>4</v>
      </c>
      <c r="O2704" s="3">
        <f>Table1[[#This Row],[sales]]-Table1[[#This Row],[profit]]</f>
        <v>2577.02</v>
      </c>
      <c r="P2704" s="3">
        <f>Table1[[#This Row],[sales]]*Table1[[#This Row],[quantity]]</f>
        <v>22993.11</v>
      </c>
      <c r="Q2704" s="9">
        <f>Table1[[#This Row],[delivery_date]]-Table1[[#This Row],[order_date]]</f>
        <v>6</v>
      </c>
    </row>
    <row r="2705" spans="1:17" x14ac:dyDescent="0.35">
      <c r="A2705" t="s">
        <v>2736</v>
      </c>
      <c r="B2705" t="s">
        <v>25</v>
      </c>
      <c r="C2705" t="s">
        <v>33</v>
      </c>
      <c r="D2705" s="2">
        <v>2631.92</v>
      </c>
      <c r="E2705">
        <v>0.1</v>
      </c>
      <c r="F2705">
        <v>2</v>
      </c>
      <c r="G2705" s="1">
        <v>45551</v>
      </c>
      <c r="H2705" s="1">
        <v>45557</v>
      </c>
      <c r="I2705" t="s">
        <v>15</v>
      </c>
      <c r="J2705" t="s">
        <v>22</v>
      </c>
      <c r="K2705" s="2">
        <v>714.77</v>
      </c>
      <c r="L2705" t="s">
        <v>17</v>
      </c>
      <c r="M2705">
        <f>YEAR(Table1[[#This Row],[order_date]])</f>
        <v>2024</v>
      </c>
      <c r="N2705">
        <f>MONTH(Table1[[#This Row],[order_date]])</f>
        <v>9</v>
      </c>
      <c r="O2705" s="3">
        <f>Table1[[#This Row],[sales]]-Table1[[#This Row],[profit]]</f>
        <v>1917.15</v>
      </c>
      <c r="P2705" s="3">
        <f>Table1[[#This Row],[sales]]*Table1[[#This Row],[quantity]]</f>
        <v>5263.84</v>
      </c>
      <c r="Q2705" s="9">
        <f>Table1[[#This Row],[delivery_date]]-Table1[[#This Row],[order_date]]</f>
        <v>6</v>
      </c>
    </row>
    <row r="2706" spans="1:17" x14ac:dyDescent="0.35">
      <c r="A2706" t="s">
        <v>2737</v>
      </c>
      <c r="B2706" t="s">
        <v>19</v>
      </c>
      <c r="C2706" t="s">
        <v>20</v>
      </c>
      <c r="D2706" s="2">
        <v>993.81</v>
      </c>
      <c r="E2706">
        <v>0.3</v>
      </c>
      <c r="F2706">
        <v>2</v>
      </c>
      <c r="G2706" s="1">
        <v>45294</v>
      </c>
      <c r="H2706" s="1">
        <v>45296</v>
      </c>
      <c r="I2706" t="s">
        <v>31</v>
      </c>
      <c r="J2706" t="s">
        <v>16</v>
      </c>
      <c r="K2706" s="2">
        <v>231.01</v>
      </c>
      <c r="L2706" t="s">
        <v>39</v>
      </c>
      <c r="M2706">
        <f>YEAR(Table1[[#This Row],[order_date]])</f>
        <v>2024</v>
      </c>
      <c r="N2706">
        <f>MONTH(Table1[[#This Row],[order_date]])</f>
        <v>1</v>
      </c>
      <c r="O2706" s="3">
        <f>Table1[[#This Row],[sales]]-Table1[[#This Row],[profit]]</f>
        <v>762.8</v>
      </c>
      <c r="P2706" s="3">
        <f>Table1[[#This Row],[sales]]*Table1[[#This Row],[quantity]]</f>
        <v>1987.62</v>
      </c>
      <c r="Q2706" s="9">
        <f>Table1[[#This Row],[delivery_date]]-Table1[[#This Row],[order_date]]</f>
        <v>2</v>
      </c>
    </row>
    <row r="2707" spans="1:17" x14ac:dyDescent="0.35">
      <c r="A2707" t="s">
        <v>2738</v>
      </c>
      <c r="B2707" t="s">
        <v>41</v>
      </c>
      <c r="C2707" t="s">
        <v>26</v>
      </c>
      <c r="D2707" s="2">
        <v>3998.43</v>
      </c>
      <c r="E2707">
        <v>0.38</v>
      </c>
      <c r="F2707">
        <v>4</v>
      </c>
      <c r="G2707" s="1">
        <v>45630</v>
      </c>
      <c r="H2707" s="1">
        <v>45636</v>
      </c>
      <c r="I2707" t="s">
        <v>15</v>
      </c>
      <c r="J2707" t="s">
        <v>27</v>
      </c>
      <c r="K2707" s="2">
        <v>594.01</v>
      </c>
      <c r="L2707" t="s">
        <v>23</v>
      </c>
      <c r="M2707">
        <f>YEAR(Table1[[#This Row],[order_date]])</f>
        <v>2024</v>
      </c>
      <c r="N2707">
        <f>MONTH(Table1[[#This Row],[order_date]])</f>
        <v>12</v>
      </c>
      <c r="O2707" s="3">
        <f>Table1[[#This Row],[sales]]-Table1[[#This Row],[profit]]</f>
        <v>3404.42</v>
      </c>
      <c r="P2707" s="3">
        <f>Table1[[#This Row],[sales]]*Table1[[#This Row],[quantity]]</f>
        <v>15993.72</v>
      </c>
      <c r="Q2707" s="9">
        <f>Table1[[#This Row],[delivery_date]]-Table1[[#This Row],[order_date]]</f>
        <v>6</v>
      </c>
    </row>
    <row r="2708" spans="1:17" x14ac:dyDescent="0.35">
      <c r="A2708" t="s">
        <v>2739</v>
      </c>
      <c r="B2708" t="s">
        <v>25</v>
      </c>
      <c r="C2708" t="s">
        <v>33</v>
      </c>
      <c r="D2708" s="2">
        <v>4987.55</v>
      </c>
      <c r="E2708">
        <v>0.25</v>
      </c>
      <c r="F2708">
        <v>7</v>
      </c>
      <c r="G2708" s="1">
        <v>45619</v>
      </c>
      <c r="H2708" s="1">
        <v>45620</v>
      </c>
      <c r="I2708" t="s">
        <v>31</v>
      </c>
      <c r="J2708" t="s">
        <v>16</v>
      </c>
      <c r="K2708" s="2">
        <v>1266.26</v>
      </c>
      <c r="L2708" t="s">
        <v>23</v>
      </c>
      <c r="M2708">
        <f>YEAR(Table1[[#This Row],[order_date]])</f>
        <v>2024</v>
      </c>
      <c r="N2708">
        <f>MONTH(Table1[[#This Row],[order_date]])</f>
        <v>11</v>
      </c>
      <c r="O2708" s="3">
        <f>Table1[[#This Row],[sales]]-Table1[[#This Row],[profit]]</f>
        <v>3721.29</v>
      </c>
      <c r="P2708" s="3">
        <f>Table1[[#This Row],[sales]]*Table1[[#This Row],[quantity]]</f>
        <v>34912.85</v>
      </c>
      <c r="Q2708" s="9">
        <f>Table1[[#This Row],[delivery_date]]-Table1[[#This Row],[order_date]]</f>
        <v>1</v>
      </c>
    </row>
    <row r="2709" spans="1:17" x14ac:dyDescent="0.35">
      <c r="A2709" t="s">
        <v>2740</v>
      </c>
      <c r="B2709" t="s">
        <v>41</v>
      </c>
      <c r="C2709" t="s">
        <v>36</v>
      </c>
      <c r="D2709" s="2">
        <v>4849.42</v>
      </c>
      <c r="E2709">
        <v>0.09</v>
      </c>
      <c r="F2709">
        <v>4</v>
      </c>
      <c r="G2709" s="1">
        <v>45488</v>
      </c>
      <c r="H2709" s="1">
        <v>45490</v>
      </c>
      <c r="I2709" t="s">
        <v>31</v>
      </c>
      <c r="J2709" t="s">
        <v>16</v>
      </c>
      <c r="K2709" s="2">
        <v>1232.07</v>
      </c>
      <c r="L2709" t="s">
        <v>28</v>
      </c>
      <c r="M2709">
        <f>YEAR(Table1[[#This Row],[order_date]])</f>
        <v>2024</v>
      </c>
      <c r="N2709">
        <f>MONTH(Table1[[#This Row],[order_date]])</f>
        <v>7</v>
      </c>
      <c r="O2709" s="3">
        <f>Table1[[#This Row],[sales]]-Table1[[#This Row],[profit]]</f>
        <v>3617.3500000000004</v>
      </c>
      <c r="P2709" s="3">
        <f>Table1[[#This Row],[sales]]*Table1[[#This Row],[quantity]]</f>
        <v>19397.68</v>
      </c>
      <c r="Q2709" s="9">
        <f>Table1[[#This Row],[delivery_date]]-Table1[[#This Row],[order_date]]</f>
        <v>2</v>
      </c>
    </row>
    <row r="2710" spans="1:17" x14ac:dyDescent="0.35">
      <c r="A2710" t="s">
        <v>2741</v>
      </c>
      <c r="B2710" t="s">
        <v>19</v>
      </c>
      <c r="C2710" t="s">
        <v>20</v>
      </c>
      <c r="D2710" s="2">
        <v>3909.89</v>
      </c>
      <c r="E2710">
        <v>0.03</v>
      </c>
      <c r="F2710">
        <v>2</v>
      </c>
      <c r="G2710" s="1">
        <v>44955</v>
      </c>
      <c r="H2710" s="1">
        <v>44962</v>
      </c>
      <c r="I2710" t="s">
        <v>31</v>
      </c>
      <c r="J2710" t="s">
        <v>22</v>
      </c>
      <c r="K2710" s="2">
        <v>1144.42</v>
      </c>
      <c r="L2710" t="s">
        <v>39</v>
      </c>
      <c r="M2710">
        <f>YEAR(Table1[[#This Row],[order_date]])</f>
        <v>2023</v>
      </c>
      <c r="N2710">
        <f>MONTH(Table1[[#This Row],[order_date]])</f>
        <v>1</v>
      </c>
      <c r="O2710" s="3">
        <f>Table1[[#This Row],[sales]]-Table1[[#This Row],[profit]]</f>
        <v>2765.47</v>
      </c>
      <c r="P2710" s="3">
        <f>Table1[[#This Row],[sales]]*Table1[[#This Row],[quantity]]</f>
        <v>7819.78</v>
      </c>
      <c r="Q2710" s="9">
        <f>Table1[[#This Row],[delivery_date]]-Table1[[#This Row],[order_date]]</f>
        <v>7</v>
      </c>
    </row>
    <row r="2711" spans="1:17" x14ac:dyDescent="0.35">
      <c r="A2711" t="s">
        <v>2742</v>
      </c>
      <c r="B2711" t="s">
        <v>19</v>
      </c>
      <c r="C2711" t="s">
        <v>36</v>
      </c>
      <c r="D2711" s="2">
        <v>2148.73</v>
      </c>
      <c r="E2711">
        <v>0.16</v>
      </c>
      <c r="F2711">
        <v>2</v>
      </c>
      <c r="G2711" s="1">
        <v>45283</v>
      </c>
      <c r="H2711" s="1">
        <v>45284</v>
      </c>
      <c r="I2711" t="s">
        <v>15</v>
      </c>
      <c r="J2711" t="s">
        <v>22</v>
      </c>
      <c r="K2711" s="2">
        <v>439.91</v>
      </c>
      <c r="L2711" t="s">
        <v>48</v>
      </c>
      <c r="M2711">
        <f>YEAR(Table1[[#This Row],[order_date]])</f>
        <v>2023</v>
      </c>
      <c r="N2711">
        <f>MONTH(Table1[[#This Row],[order_date]])</f>
        <v>12</v>
      </c>
      <c r="O2711" s="3">
        <f>Table1[[#This Row],[sales]]-Table1[[#This Row],[profit]]</f>
        <v>1708.82</v>
      </c>
      <c r="P2711" s="3">
        <f>Table1[[#This Row],[sales]]*Table1[[#This Row],[quantity]]</f>
        <v>4297.46</v>
      </c>
      <c r="Q2711" s="9">
        <f>Table1[[#This Row],[delivery_date]]-Table1[[#This Row],[order_date]]</f>
        <v>1</v>
      </c>
    </row>
    <row r="2712" spans="1:17" x14ac:dyDescent="0.35">
      <c r="A2712" t="s">
        <v>2743</v>
      </c>
      <c r="B2712" t="s">
        <v>41</v>
      </c>
      <c r="C2712" t="s">
        <v>26</v>
      </c>
      <c r="D2712" s="2">
        <v>1752.77</v>
      </c>
      <c r="E2712">
        <v>0.4</v>
      </c>
      <c r="F2712">
        <v>5</v>
      </c>
      <c r="G2712" s="1">
        <v>45329</v>
      </c>
      <c r="H2712" s="1">
        <v>45336</v>
      </c>
      <c r="I2712" t="s">
        <v>15</v>
      </c>
      <c r="J2712" t="s">
        <v>27</v>
      </c>
      <c r="K2712" s="2">
        <v>388.64</v>
      </c>
      <c r="L2712" t="s">
        <v>34</v>
      </c>
      <c r="M2712">
        <f>YEAR(Table1[[#This Row],[order_date]])</f>
        <v>2024</v>
      </c>
      <c r="N2712">
        <f>MONTH(Table1[[#This Row],[order_date]])</f>
        <v>2</v>
      </c>
      <c r="O2712" s="3">
        <f>Table1[[#This Row],[sales]]-Table1[[#This Row],[profit]]</f>
        <v>1364.13</v>
      </c>
      <c r="P2712" s="3">
        <f>Table1[[#This Row],[sales]]*Table1[[#This Row],[quantity]]</f>
        <v>8763.85</v>
      </c>
      <c r="Q2712" s="9">
        <f>Table1[[#This Row],[delivery_date]]-Table1[[#This Row],[order_date]]</f>
        <v>7</v>
      </c>
    </row>
    <row r="2713" spans="1:17" x14ac:dyDescent="0.35">
      <c r="A2713" t="s">
        <v>2744</v>
      </c>
      <c r="B2713" t="s">
        <v>13</v>
      </c>
      <c r="C2713" t="s">
        <v>36</v>
      </c>
      <c r="D2713" s="2">
        <v>435.87</v>
      </c>
      <c r="E2713">
        <v>0.21</v>
      </c>
      <c r="F2713">
        <v>3</v>
      </c>
      <c r="G2713" s="1">
        <v>45542</v>
      </c>
      <c r="H2713" s="1">
        <v>45544</v>
      </c>
      <c r="I2713" t="s">
        <v>31</v>
      </c>
      <c r="J2713" t="s">
        <v>22</v>
      </c>
      <c r="K2713" s="2">
        <v>74.3</v>
      </c>
      <c r="L2713" t="s">
        <v>28</v>
      </c>
      <c r="M2713">
        <f>YEAR(Table1[[#This Row],[order_date]])</f>
        <v>2024</v>
      </c>
      <c r="N2713">
        <f>MONTH(Table1[[#This Row],[order_date]])</f>
        <v>9</v>
      </c>
      <c r="O2713" s="3">
        <f>Table1[[#This Row],[sales]]-Table1[[#This Row],[profit]]</f>
        <v>361.57</v>
      </c>
      <c r="P2713" s="3">
        <f>Table1[[#This Row],[sales]]*Table1[[#This Row],[quantity]]</f>
        <v>1307.6100000000001</v>
      </c>
      <c r="Q2713" s="9">
        <f>Table1[[#This Row],[delivery_date]]-Table1[[#This Row],[order_date]]</f>
        <v>2</v>
      </c>
    </row>
    <row r="2714" spans="1:17" x14ac:dyDescent="0.35">
      <c r="A2714" t="s">
        <v>2745</v>
      </c>
      <c r="B2714" t="s">
        <v>41</v>
      </c>
      <c r="C2714" t="s">
        <v>33</v>
      </c>
      <c r="D2714" s="2">
        <v>2139.8000000000002</v>
      </c>
      <c r="E2714">
        <v>0.13</v>
      </c>
      <c r="F2714">
        <v>3</v>
      </c>
      <c r="G2714" s="1">
        <v>45021</v>
      </c>
      <c r="H2714" s="1">
        <v>45025</v>
      </c>
      <c r="I2714" t="s">
        <v>15</v>
      </c>
      <c r="J2714" t="s">
        <v>16</v>
      </c>
      <c r="K2714" s="2">
        <v>251.47</v>
      </c>
      <c r="L2714" t="s">
        <v>17</v>
      </c>
      <c r="M2714">
        <f>YEAR(Table1[[#This Row],[order_date]])</f>
        <v>2023</v>
      </c>
      <c r="N2714">
        <f>MONTH(Table1[[#This Row],[order_date]])</f>
        <v>4</v>
      </c>
      <c r="O2714" s="3">
        <f>Table1[[#This Row],[sales]]-Table1[[#This Row],[profit]]</f>
        <v>1888.3300000000002</v>
      </c>
      <c r="P2714" s="3">
        <f>Table1[[#This Row],[sales]]*Table1[[#This Row],[quantity]]</f>
        <v>6419.4000000000005</v>
      </c>
      <c r="Q2714" s="9">
        <f>Table1[[#This Row],[delivery_date]]-Table1[[#This Row],[order_date]]</f>
        <v>4</v>
      </c>
    </row>
    <row r="2715" spans="1:17" x14ac:dyDescent="0.35">
      <c r="A2715" t="s">
        <v>2746</v>
      </c>
      <c r="B2715" t="s">
        <v>19</v>
      </c>
      <c r="C2715" t="s">
        <v>33</v>
      </c>
      <c r="D2715" s="2">
        <v>864.64</v>
      </c>
      <c r="E2715">
        <v>0.01</v>
      </c>
      <c r="F2715">
        <v>1</v>
      </c>
      <c r="G2715" s="1">
        <v>45496</v>
      </c>
      <c r="H2715" s="1">
        <v>45503</v>
      </c>
      <c r="I2715" t="s">
        <v>31</v>
      </c>
      <c r="J2715" t="s">
        <v>22</v>
      </c>
      <c r="K2715" s="2">
        <v>61.02</v>
      </c>
      <c r="L2715" t="s">
        <v>23</v>
      </c>
      <c r="M2715">
        <f>YEAR(Table1[[#This Row],[order_date]])</f>
        <v>2024</v>
      </c>
      <c r="N2715">
        <f>MONTH(Table1[[#This Row],[order_date]])</f>
        <v>7</v>
      </c>
      <c r="O2715" s="3">
        <f>Table1[[#This Row],[sales]]-Table1[[#This Row],[profit]]</f>
        <v>803.62</v>
      </c>
      <c r="P2715" s="3">
        <f>Table1[[#This Row],[sales]]*Table1[[#This Row],[quantity]]</f>
        <v>864.64</v>
      </c>
      <c r="Q2715" s="9">
        <f>Table1[[#This Row],[delivery_date]]-Table1[[#This Row],[order_date]]</f>
        <v>7</v>
      </c>
    </row>
    <row r="2716" spans="1:17" x14ac:dyDescent="0.35">
      <c r="A2716" t="s">
        <v>2747</v>
      </c>
      <c r="B2716" t="s">
        <v>41</v>
      </c>
      <c r="C2716" t="s">
        <v>14</v>
      </c>
      <c r="D2716" s="2">
        <v>1346.24</v>
      </c>
      <c r="E2716">
        <v>0.25</v>
      </c>
      <c r="F2716">
        <v>3</v>
      </c>
      <c r="G2716" s="1">
        <v>45068</v>
      </c>
      <c r="H2716" s="1">
        <v>45073</v>
      </c>
      <c r="I2716" t="s">
        <v>21</v>
      </c>
      <c r="J2716" t="s">
        <v>22</v>
      </c>
      <c r="K2716" s="2">
        <v>321.17</v>
      </c>
      <c r="L2716" t="s">
        <v>34</v>
      </c>
      <c r="M2716">
        <f>YEAR(Table1[[#This Row],[order_date]])</f>
        <v>2023</v>
      </c>
      <c r="N2716">
        <f>MONTH(Table1[[#This Row],[order_date]])</f>
        <v>5</v>
      </c>
      <c r="O2716" s="3">
        <f>Table1[[#This Row],[sales]]-Table1[[#This Row],[profit]]</f>
        <v>1025.07</v>
      </c>
      <c r="P2716" s="3">
        <f>Table1[[#This Row],[sales]]*Table1[[#This Row],[quantity]]</f>
        <v>4038.7200000000003</v>
      </c>
      <c r="Q2716" s="9">
        <f>Table1[[#This Row],[delivery_date]]-Table1[[#This Row],[order_date]]</f>
        <v>5</v>
      </c>
    </row>
    <row r="2717" spans="1:17" x14ac:dyDescent="0.35">
      <c r="A2717" t="s">
        <v>2748</v>
      </c>
      <c r="B2717" t="s">
        <v>13</v>
      </c>
      <c r="C2717" t="s">
        <v>20</v>
      </c>
      <c r="D2717" s="2">
        <v>4470.25</v>
      </c>
      <c r="E2717">
        <v>0.34</v>
      </c>
      <c r="F2717">
        <v>4</v>
      </c>
      <c r="G2717" s="1">
        <v>45051</v>
      </c>
      <c r="H2717" s="1">
        <v>45054</v>
      </c>
      <c r="I2717" t="s">
        <v>21</v>
      </c>
      <c r="J2717" t="s">
        <v>16</v>
      </c>
      <c r="K2717" s="2">
        <v>748.29</v>
      </c>
      <c r="L2717" t="s">
        <v>48</v>
      </c>
      <c r="M2717">
        <f>YEAR(Table1[[#This Row],[order_date]])</f>
        <v>2023</v>
      </c>
      <c r="N2717">
        <f>MONTH(Table1[[#This Row],[order_date]])</f>
        <v>5</v>
      </c>
      <c r="O2717" s="3">
        <f>Table1[[#This Row],[sales]]-Table1[[#This Row],[profit]]</f>
        <v>3721.96</v>
      </c>
      <c r="P2717" s="3">
        <f>Table1[[#This Row],[sales]]*Table1[[#This Row],[quantity]]</f>
        <v>17881</v>
      </c>
      <c r="Q2717" s="9">
        <f>Table1[[#This Row],[delivery_date]]-Table1[[#This Row],[order_date]]</f>
        <v>3</v>
      </c>
    </row>
    <row r="2718" spans="1:17" x14ac:dyDescent="0.35">
      <c r="A2718" t="s">
        <v>2749</v>
      </c>
      <c r="B2718" t="s">
        <v>41</v>
      </c>
      <c r="C2718" t="s">
        <v>26</v>
      </c>
      <c r="D2718" s="2">
        <v>4845.78</v>
      </c>
      <c r="E2718">
        <v>0.1</v>
      </c>
      <c r="F2718">
        <v>6</v>
      </c>
      <c r="G2718" s="1">
        <v>44989</v>
      </c>
      <c r="H2718" s="1">
        <v>44991</v>
      </c>
      <c r="I2718" t="s">
        <v>15</v>
      </c>
      <c r="J2718" t="s">
        <v>27</v>
      </c>
      <c r="K2718" s="2">
        <v>1265.73</v>
      </c>
      <c r="L2718" t="s">
        <v>39</v>
      </c>
      <c r="M2718">
        <f>YEAR(Table1[[#This Row],[order_date]])</f>
        <v>2023</v>
      </c>
      <c r="N2718">
        <f>MONTH(Table1[[#This Row],[order_date]])</f>
        <v>3</v>
      </c>
      <c r="O2718" s="3">
        <f>Table1[[#This Row],[sales]]-Table1[[#This Row],[profit]]</f>
        <v>3580.0499999999997</v>
      </c>
      <c r="P2718" s="3">
        <f>Table1[[#This Row],[sales]]*Table1[[#This Row],[quantity]]</f>
        <v>29074.68</v>
      </c>
      <c r="Q2718" s="9">
        <f>Table1[[#This Row],[delivery_date]]-Table1[[#This Row],[order_date]]</f>
        <v>2</v>
      </c>
    </row>
    <row r="2719" spans="1:17" x14ac:dyDescent="0.35">
      <c r="A2719" t="s">
        <v>2750</v>
      </c>
      <c r="B2719" t="s">
        <v>13</v>
      </c>
      <c r="C2719" t="s">
        <v>20</v>
      </c>
      <c r="D2719" s="2">
        <v>4747.9399999999996</v>
      </c>
      <c r="E2719">
        <v>0.27</v>
      </c>
      <c r="F2719">
        <v>6</v>
      </c>
      <c r="G2719" s="1">
        <v>45298</v>
      </c>
      <c r="H2719" s="1">
        <v>45300</v>
      </c>
      <c r="I2719" t="s">
        <v>31</v>
      </c>
      <c r="J2719" t="s">
        <v>27</v>
      </c>
      <c r="K2719" s="2">
        <v>750.4</v>
      </c>
      <c r="L2719" t="s">
        <v>23</v>
      </c>
      <c r="M2719">
        <f>YEAR(Table1[[#This Row],[order_date]])</f>
        <v>2024</v>
      </c>
      <c r="N2719">
        <f>MONTH(Table1[[#This Row],[order_date]])</f>
        <v>1</v>
      </c>
      <c r="O2719" s="3">
        <f>Table1[[#This Row],[sales]]-Table1[[#This Row],[profit]]</f>
        <v>3997.5399999999995</v>
      </c>
      <c r="P2719" s="3">
        <f>Table1[[#This Row],[sales]]*Table1[[#This Row],[quantity]]</f>
        <v>28487.64</v>
      </c>
      <c r="Q2719" s="9">
        <f>Table1[[#This Row],[delivery_date]]-Table1[[#This Row],[order_date]]</f>
        <v>2</v>
      </c>
    </row>
    <row r="2720" spans="1:17" x14ac:dyDescent="0.35">
      <c r="A2720" t="s">
        <v>2751</v>
      </c>
      <c r="B2720" t="s">
        <v>13</v>
      </c>
      <c r="C2720" t="s">
        <v>36</v>
      </c>
      <c r="D2720" s="2">
        <v>1047.44</v>
      </c>
      <c r="E2720">
        <v>0.21</v>
      </c>
      <c r="F2720">
        <v>5</v>
      </c>
      <c r="G2720" s="1">
        <v>45130</v>
      </c>
      <c r="H2720" s="1">
        <v>45134</v>
      </c>
      <c r="I2720" t="s">
        <v>31</v>
      </c>
      <c r="J2720" t="s">
        <v>22</v>
      </c>
      <c r="K2720" s="2">
        <v>299.13</v>
      </c>
      <c r="L2720" t="s">
        <v>17</v>
      </c>
      <c r="M2720">
        <f>YEAR(Table1[[#This Row],[order_date]])</f>
        <v>2023</v>
      </c>
      <c r="N2720">
        <f>MONTH(Table1[[#This Row],[order_date]])</f>
        <v>7</v>
      </c>
      <c r="O2720" s="3">
        <f>Table1[[#This Row],[sales]]-Table1[[#This Row],[profit]]</f>
        <v>748.31000000000006</v>
      </c>
      <c r="P2720" s="3">
        <f>Table1[[#This Row],[sales]]*Table1[[#This Row],[quantity]]</f>
        <v>5237.2000000000007</v>
      </c>
      <c r="Q2720" s="9">
        <f>Table1[[#This Row],[delivery_date]]-Table1[[#This Row],[order_date]]</f>
        <v>4</v>
      </c>
    </row>
    <row r="2721" spans="1:17" x14ac:dyDescent="0.35">
      <c r="A2721" t="s">
        <v>2752</v>
      </c>
      <c r="B2721" t="s">
        <v>41</v>
      </c>
      <c r="C2721" t="s">
        <v>26</v>
      </c>
      <c r="D2721" s="2">
        <v>4514.38</v>
      </c>
      <c r="E2721">
        <v>0.35</v>
      </c>
      <c r="F2721">
        <v>4</v>
      </c>
      <c r="G2721" s="1">
        <v>45246</v>
      </c>
      <c r="H2721" s="1">
        <v>45250</v>
      </c>
      <c r="I2721" t="s">
        <v>31</v>
      </c>
      <c r="J2721" t="s">
        <v>16</v>
      </c>
      <c r="K2721" s="2">
        <v>645.14</v>
      </c>
      <c r="L2721" t="s">
        <v>48</v>
      </c>
      <c r="M2721">
        <f>YEAR(Table1[[#This Row],[order_date]])</f>
        <v>2023</v>
      </c>
      <c r="N2721">
        <f>MONTH(Table1[[#This Row],[order_date]])</f>
        <v>11</v>
      </c>
      <c r="O2721" s="3">
        <f>Table1[[#This Row],[sales]]-Table1[[#This Row],[profit]]</f>
        <v>3869.2400000000002</v>
      </c>
      <c r="P2721" s="3">
        <f>Table1[[#This Row],[sales]]*Table1[[#This Row],[quantity]]</f>
        <v>18057.52</v>
      </c>
      <c r="Q2721" s="9">
        <f>Table1[[#This Row],[delivery_date]]-Table1[[#This Row],[order_date]]</f>
        <v>4</v>
      </c>
    </row>
    <row r="2722" spans="1:17" x14ac:dyDescent="0.35">
      <c r="A2722" t="s">
        <v>2753</v>
      </c>
      <c r="B2722" t="s">
        <v>41</v>
      </c>
      <c r="C2722" t="s">
        <v>26</v>
      </c>
      <c r="D2722" s="2">
        <v>793.38</v>
      </c>
      <c r="E2722">
        <v>0.43</v>
      </c>
      <c r="F2722">
        <v>6</v>
      </c>
      <c r="G2722" s="1">
        <v>45065</v>
      </c>
      <c r="H2722" s="1">
        <v>45068</v>
      </c>
      <c r="I2722" t="s">
        <v>15</v>
      </c>
      <c r="J2722" t="s">
        <v>27</v>
      </c>
      <c r="K2722" s="2">
        <v>126.12</v>
      </c>
      <c r="L2722" t="s">
        <v>34</v>
      </c>
      <c r="M2722">
        <f>YEAR(Table1[[#This Row],[order_date]])</f>
        <v>2023</v>
      </c>
      <c r="N2722">
        <f>MONTH(Table1[[#This Row],[order_date]])</f>
        <v>5</v>
      </c>
      <c r="O2722" s="3">
        <f>Table1[[#This Row],[sales]]-Table1[[#This Row],[profit]]</f>
        <v>667.26</v>
      </c>
      <c r="P2722" s="3">
        <f>Table1[[#This Row],[sales]]*Table1[[#This Row],[quantity]]</f>
        <v>4760.28</v>
      </c>
      <c r="Q2722" s="9">
        <f>Table1[[#This Row],[delivery_date]]-Table1[[#This Row],[order_date]]</f>
        <v>3</v>
      </c>
    </row>
    <row r="2723" spans="1:17" x14ac:dyDescent="0.35">
      <c r="A2723" t="s">
        <v>2754</v>
      </c>
      <c r="B2723" t="s">
        <v>25</v>
      </c>
      <c r="C2723" t="s">
        <v>33</v>
      </c>
      <c r="D2723" s="2">
        <v>2587.54</v>
      </c>
      <c r="E2723">
        <v>0.15</v>
      </c>
      <c r="F2723">
        <v>5</v>
      </c>
      <c r="G2723" s="1">
        <v>45101</v>
      </c>
      <c r="H2723" s="1">
        <v>45103</v>
      </c>
      <c r="I2723" t="s">
        <v>21</v>
      </c>
      <c r="J2723" t="s">
        <v>22</v>
      </c>
      <c r="K2723" s="2">
        <v>554.62</v>
      </c>
      <c r="L2723" t="s">
        <v>48</v>
      </c>
      <c r="M2723">
        <f>YEAR(Table1[[#This Row],[order_date]])</f>
        <v>2023</v>
      </c>
      <c r="N2723">
        <f>MONTH(Table1[[#This Row],[order_date]])</f>
        <v>6</v>
      </c>
      <c r="O2723" s="3">
        <f>Table1[[#This Row],[sales]]-Table1[[#This Row],[profit]]</f>
        <v>2032.92</v>
      </c>
      <c r="P2723" s="3">
        <f>Table1[[#This Row],[sales]]*Table1[[#This Row],[quantity]]</f>
        <v>12937.7</v>
      </c>
      <c r="Q2723" s="9">
        <f>Table1[[#This Row],[delivery_date]]-Table1[[#This Row],[order_date]]</f>
        <v>2</v>
      </c>
    </row>
    <row r="2724" spans="1:17" x14ac:dyDescent="0.35">
      <c r="A2724" t="s">
        <v>2755</v>
      </c>
      <c r="B2724" t="s">
        <v>19</v>
      </c>
      <c r="C2724" t="s">
        <v>36</v>
      </c>
      <c r="D2724" s="2">
        <v>3253.95</v>
      </c>
      <c r="E2724">
        <v>0.45</v>
      </c>
      <c r="F2724">
        <v>1</v>
      </c>
      <c r="G2724" s="1">
        <v>45418</v>
      </c>
      <c r="H2724" s="1">
        <v>45422</v>
      </c>
      <c r="I2724" t="s">
        <v>15</v>
      </c>
      <c r="J2724" t="s">
        <v>27</v>
      </c>
      <c r="K2724" s="2">
        <v>421.15</v>
      </c>
      <c r="L2724" t="s">
        <v>28</v>
      </c>
      <c r="M2724">
        <f>YEAR(Table1[[#This Row],[order_date]])</f>
        <v>2024</v>
      </c>
      <c r="N2724">
        <f>MONTH(Table1[[#This Row],[order_date]])</f>
        <v>5</v>
      </c>
      <c r="O2724" s="3">
        <f>Table1[[#This Row],[sales]]-Table1[[#This Row],[profit]]</f>
        <v>2832.7999999999997</v>
      </c>
      <c r="P2724" s="3">
        <f>Table1[[#This Row],[sales]]*Table1[[#This Row],[quantity]]</f>
        <v>3253.95</v>
      </c>
      <c r="Q2724" s="9">
        <f>Table1[[#This Row],[delivery_date]]-Table1[[#This Row],[order_date]]</f>
        <v>4</v>
      </c>
    </row>
    <row r="2725" spans="1:17" x14ac:dyDescent="0.35">
      <c r="A2725" t="s">
        <v>2756</v>
      </c>
      <c r="B2725" t="s">
        <v>13</v>
      </c>
      <c r="C2725" t="s">
        <v>33</v>
      </c>
      <c r="D2725" s="2">
        <v>2366.09</v>
      </c>
      <c r="E2725">
        <v>0.35</v>
      </c>
      <c r="F2725">
        <v>2</v>
      </c>
      <c r="G2725" s="1">
        <v>45535</v>
      </c>
      <c r="H2725" s="1">
        <v>45540</v>
      </c>
      <c r="I2725" t="s">
        <v>21</v>
      </c>
      <c r="J2725" t="s">
        <v>27</v>
      </c>
      <c r="K2725" s="2">
        <v>489.58</v>
      </c>
      <c r="L2725" t="s">
        <v>28</v>
      </c>
      <c r="M2725">
        <f>YEAR(Table1[[#This Row],[order_date]])</f>
        <v>2024</v>
      </c>
      <c r="N2725">
        <f>MONTH(Table1[[#This Row],[order_date]])</f>
        <v>8</v>
      </c>
      <c r="O2725" s="3">
        <f>Table1[[#This Row],[sales]]-Table1[[#This Row],[profit]]</f>
        <v>1876.5100000000002</v>
      </c>
      <c r="P2725" s="3">
        <f>Table1[[#This Row],[sales]]*Table1[[#This Row],[quantity]]</f>
        <v>4732.18</v>
      </c>
      <c r="Q2725" s="9">
        <f>Table1[[#This Row],[delivery_date]]-Table1[[#This Row],[order_date]]</f>
        <v>5</v>
      </c>
    </row>
    <row r="2726" spans="1:17" x14ac:dyDescent="0.35">
      <c r="A2726" t="s">
        <v>2757</v>
      </c>
      <c r="B2726" t="s">
        <v>25</v>
      </c>
      <c r="C2726" t="s">
        <v>33</v>
      </c>
      <c r="D2726" s="2">
        <v>4764</v>
      </c>
      <c r="E2726">
        <v>0.02</v>
      </c>
      <c r="F2726">
        <v>9</v>
      </c>
      <c r="G2726" s="1">
        <v>45108</v>
      </c>
      <c r="H2726" s="1">
        <v>45109</v>
      </c>
      <c r="I2726" t="s">
        <v>31</v>
      </c>
      <c r="J2726" t="s">
        <v>22</v>
      </c>
      <c r="K2726" s="2">
        <v>253.81</v>
      </c>
      <c r="L2726" t="s">
        <v>17</v>
      </c>
      <c r="M2726">
        <f>YEAR(Table1[[#This Row],[order_date]])</f>
        <v>2023</v>
      </c>
      <c r="N2726">
        <f>MONTH(Table1[[#This Row],[order_date]])</f>
        <v>7</v>
      </c>
      <c r="O2726" s="3">
        <f>Table1[[#This Row],[sales]]-Table1[[#This Row],[profit]]</f>
        <v>4510.1899999999996</v>
      </c>
      <c r="P2726" s="3">
        <f>Table1[[#This Row],[sales]]*Table1[[#This Row],[quantity]]</f>
        <v>42876</v>
      </c>
      <c r="Q2726" s="9">
        <f>Table1[[#This Row],[delivery_date]]-Table1[[#This Row],[order_date]]</f>
        <v>1</v>
      </c>
    </row>
    <row r="2727" spans="1:17" x14ac:dyDescent="0.35">
      <c r="A2727" t="s">
        <v>2758</v>
      </c>
      <c r="B2727" t="s">
        <v>41</v>
      </c>
      <c r="C2727" t="s">
        <v>14</v>
      </c>
      <c r="D2727" s="2">
        <v>1732.74</v>
      </c>
      <c r="E2727">
        <v>0.4</v>
      </c>
      <c r="F2727">
        <v>4</v>
      </c>
      <c r="G2727" s="1">
        <v>45556</v>
      </c>
      <c r="H2727" s="1">
        <v>45557</v>
      </c>
      <c r="I2727" t="s">
        <v>21</v>
      </c>
      <c r="J2727" t="s">
        <v>16</v>
      </c>
      <c r="K2727" s="2">
        <v>192.62</v>
      </c>
      <c r="L2727" t="s">
        <v>48</v>
      </c>
      <c r="M2727">
        <f>YEAR(Table1[[#This Row],[order_date]])</f>
        <v>2024</v>
      </c>
      <c r="N2727">
        <f>MONTH(Table1[[#This Row],[order_date]])</f>
        <v>9</v>
      </c>
      <c r="O2727" s="3">
        <f>Table1[[#This Row],[sales]]-Table1[[#This Row],[profit]]</f>
        <v>1540.12</v>
      </c>
      <c r="P2727" s="3">
        <f>Table1[[#This Row],[sales]]*Table1[[#This Row],[quantity]]</f>
        <v>6930.96</v>
      </c>
      <c r="Q2727" s="9">
        <f>Table1[[#This Row],[delivery_date]]-Table1[[#This Row],[order_date]]</f>
        <v>1</v>
      </c>
    </row>
    <row r="2728" spans="1:17" x14ac:dyDescent="0.35">
      <c r="A2728" t="s">
        <v>2759</v>
      </c>
      <c r="B2728" t="s">
        <v>19</v>
      </c>
      <c r="C2728" t="s">
        <v>33</v>
      </c>
      <c r="D2728" s="2">
        <v>2684.15</v>
      </c>
      <c r="E2728">
        <v>0.25</v>
      </c>
      <c r="F2728">
        <v>6</v>
      </c>
      <c r="G2728" s="1">
        <v>45423</v>
      </c>
      <c r="H2728" s="1">
        <v>45427</v>
      </c>
      <c r="I2728" t="s">
        <v>21</v>
      </c>
      <c r="J2728" t="s">
        <v>16</v>
      </c>
      <c r="K2728" s="2">
        <v>290.86</v>
      </c>
      <c r="L2728" t="s">
        <v>17</v>
      </c>
      <c r="M2728">
        <f>YEAR(Table1[[#This Row],[order_date]])</f>
        <v>2024</v>
      </c>
      <c r="N2728">
        <f>MONTH(Table1[[#This Row],[order_date]])</f>
        <v>5</v>
      </c>
      <c r="O2728" s="3">
        <f>Table1[[#This Row],[sales]]-Table1[[#This Row],[profit]]</f>
        <v>2393.29</v>
      </c>
      <c r="P2728" s="3">
        <f>Table1[[#This Row],[sales]]*Table1[[#This Row],[quantity]]</f>
        <v>16104.900000000001</v>
      </c>
      <c r="Q2728" s="9">
        <f>Table1[[#This Row],[delivery_date]]-Table1[[#This Row],[order_date]]</f>
        <v>4</v>
      </c>
    </row>
    <row r="2729" spans="1:17" x14ac:dyDescent="0.35">
      <c r="A2729" t="s">
        <v>2760</v>
      </c>
      <c r="B2729" t="s">
        <v>25</v>
      </c>
      <c r="C2729" t="s">
        <v>20</v>
      </c>
      <c r="D2729" s="2">
        <v>469.7</v>
      </c>
      <c r="E2729">
        <v>0.47</v>
      </c>
      <c r="F2729">
        <v>5</v>
      </c>
      <c r="G2729" s="1">
        <v>45055</v>
      </c>
      <c r="H2729" s="1">
        <v>45058</v>
      </c>
      <c r="I2729" t="s">
        <v>15</v>
      </c>
      <c r="J2729" t="s">
        <v>27</v>
      </c>
      <c r="K2729" s="2">
        <v>36.520000000000003</v>
      </c>
      <c r="L2729" t="s">
        <v>34</v>
      </c>
      <c r="M2729">
        <f>YEAR(Table1[[#This Row],[order_date]])</f>
        <v>2023</v>
      </c>
      <c r="N2729">
        <f>MONTH(Table1[[#This Row],[order_date]])</f>
        <v>5</v>
      </c>
      <c r="O2729" s="3">
        <f>Table1[[#This Row],[sales]]-Table1[[#This Row],[profit]]</f>
        <v>433.18</v>
      </c>
      <c r="P2729" s="3">
        <f>Table1[[#This Row],[sales]]*Table1[[#This Row],[quantity]]</f>
        <v>2348.5</v>
      </c>
      <c r="Q2729" s="9">
        <f>Table1[[#This Row],[delivery_date]]-Table1[[#This Row],[order_date]]</f>
        <v>3</v>
      </c>
    </row>
    <row r="2730" spans="1:17" x14ac:dyDescent="0.35">
      <c r="A2730" t="s">
        <v>2761</v>
      </c>
      <c r="B2730" t="s">
        <v>13</v>
      </c>
      <c r="C2730" t="s">
        <v>26</v>
      </c>
      <c r="D2730" s="2">
        <v>4275.8999999999996</v>
      </c>
      <c r="E2730">
        <v>0.16</v>
      </c>
      <c r="F2730">
        <v>2</v>
      </c>
      <c r="G2730" s="1">
        <v>45448</v>
      </c>
      <c r="H2730" s="1">
        <v>45455</v>
      </c>
      <c r="I2730" t="s">
        <v>31</v>
      </c>
      <c r="J2730" t="s">
        <v>22</v>
      </c>
      <c r="K2730" s="2">
        <v>1203.1500000000001</v>
      </c>
      <c r="L2730" t="s">
        <v>48</v>
      </c>
      <c r="M2730">
        <f>YEAR(Table1[[#This Row],[order_date]])</f>
        <v>2024</v>
      </c>
      <c r="N2730">
        <f>MONTH(Table1[[#This Row],[order_date]])</f>
        <v>6</v>
      </c>
      <c r="O2730" s="3">
        <f>Table1[[#This Row],[sales]]-Table1[[#This Row],[profit]]</f>
        <v>3072.7499999999995</v>
      </c>
      <c r="P2730" s="3">
        <f>Table1[[#This Row],[sales]]*Table1[[#This Row],[quantity]]</f>
        <v>8551.7999999999993</v>
      </c>
      <c r="Q2730" s="9">
        <f>Table1[[#This Row],[delivery_date]]-Table1[[#This Row],[order_date]]</f>
        <v>7</v>
      </c>
    </row>
    <row r="2731" spans="1:17" x14ac:dyDescent="0.35">
      <c r="A2731" t="s">
        <v>2762</v>
      </c>
      <c r="B2731" t="s">
        <v>25</v>
      </c>
      <c r="C2731" t="s">
        <v>33</v>
      </c>
      <c r="D2731" s="2">
        <v>2125.48</v>
      </c>
      <c r="E2731">
        <v>0.3</v>
      </c>
      <c r="F2731">
        <v>1</v>
      </c>
      <c r="G2731" s="1">
        <v>45579</v>
      </c>
      <c r="H2731" s="1">
        <v>45583</v>
      </c>
      <c r="I2731" t="s">
        <v>15</v>
      </c>
      <c r="J2731" t="s">
        <v>16</v>
      </c>
      <c r="K2731" s="2">
        <v>629.13</v>
      </c>
      <c r="L2731" t="s">
        <v>34</v>
      </c>
      <c r="M2731">
        <f>YEAR(Table1[[#This Row],[order_date]])</f>
        <v>2024</v>
      </c>
      <c r="N2731">
        <f>MONTH(Table1[[#This Row],[order_date]])</f>
        <v>10</v>
      </c>
      <c r="O2731" s="3">
        <f>Table1[[#This Row],[sales]]-Table1[[#This Row],[profit]]</f>
        <v>1496.35</v>
      </c>
      <c r="P2731" s="3">
        <f>Table1[[#This Row],[sales]]*Table1[[#This Row],[quantity]]</f>
        <v>2125.48</v>
      </c>
      <c r="Q2731" s="9">
        <f>Table1[[#This Row],[delivery_date]]-Table1[[#This Row],[order_date]]</f>
        <v>4</v>
      </c>
    </row>
    <row r="2732" spans="1:17" x14ac:dyDescent="0.35">
      <c r="A2732" t="s">
        <v>2763</v>
      </c>
      <c r="B2732" t="s">
        <v>13</v>
      </c>
      <c r="C2732" t="s">
        <v>20</v>
      </c>
      <c r="D2732" s="2">
        <v>3532.61</v>
      </c>
      <c r="E2732">
        <v>0.48</v>
      </c>
      <c r="F2732">
        <v>1</v>
      </c>
      <c r="G2732" s="1">
        <v>45595</v>
      </c>
      <c r="H2732" s="1">
        <v>45599</v>
      </c>
      <c r="I2732" t="s">
        <v>31</v>
      </c>
      <c r="J2732" t="s">
        <v>27</v>
      </c>
      <c r="K2732" s="2">
        <v>212.19</v>
      </c>
      <c r="L2732" t="s">
        <v>34</v>
      </c>
      <c r="M2732">
        <f>YEAR(Table1[[#This Row],[order_date]])</f>
        <v>2024</v>
      </c>
      <c r="N2732">
        <f>MONTH(Table1[[#This Row],[order_date]])</f>
        <v>10</v>
      </c>
      <c r="O2732" s="3">
        <f>Table1[[#This Row],[sales]]-Table1[[#This Row],[profit]]</f>
        <v>3320.42</v>
      </c>
      <c r="P2732" s="3">
        <f>Table1[[#This Row],[sales]]*Table1[[#This Row],[quantity]]</f>
        <v>3532.61</v>
      </c>
      <c r="Q2732" s="9">
        <f>Table1[[#This Row],[delivery_date]]-Table1[[#This Row],[order_date]]</f>
        <v>4</v>
      </c>
    </row>
    <row r="2733" spans="1:17" x14ac:dyDescent="0.35">
      <c r="A2733" t="s">
        <v>2764</v>
      </c>
      <c r="B2733" t="s">
        <v>41</v>
      </c>
      <c r="C2733" t="s">
        <v>36</v>
      </c>
      <c r="D2733" s="2">
        <v>3443</v>
      </c>
      <c r="E2733">
        <v>0.14000000000000001</v>
      </c>
      <c r="F2733">
        <v>1</v>
      </c>
      <c r="G2733" s="1">
        <v>45549</v>
      </c>
      <c r="H2733" s="1">
        <v>45550</v>
      </c>
      <c r="I2733" t="s">
        <v>31</v>
      </c>
      <c r="J2733" t="s">
        <v>16</v>
      </c>
      <c r="K2733" s="2">
        <v>554.65</v>
      </c>
      <c r="L2733" t="s">
        <v>23</v>
      </c>
      <c r="M2733">
        <f>YEAR(Table1[[#This Row],[order_date]])</f>
        <v>2024</v>
      </c>
      <c r="N2733">
        <f>MONTH(Table1[[#This Row],[order_date]])</f>
        <v>9</v>
      </c>
      <c r="O2733" s="3">
        <f>Table1[[#This Row],[sales]]-Table1[[#This Row],[profit]]</f>
        <v>2888.35</v>
      </c>
      <c r="P2733" s="3">
        <f>Table1[[#This Row],[sales]]*Table1[[#This Row],[quantity]]</f>
        <v>3443</v>
      </c>
      <c r="Q2733" s="9">
        <f>Table1[[#This Row],[delivery_date]]-Table1[[#This Row],[order_date]]</f>
        <v>1</v>
      </c>
    </row>
    <row r="2734" spans="1:17" x14ac:dyDescent="0.35">
      <c r="A2734" t="s">
        <v>2765</v>
      </c>
      <c r="B2734" t="s">
        <v>19</v>
      </c>
      <c r="C2734" t="s">
        <v>26</v>
      </c>
      <c r="D2734" s="2">
        <v>3413.69</v>
      </c>
      <c r="E2734">
        <v>0.24</v>
      </c>
      <c r="F2734">
        <v>6</v>
      </c>
      <c r="G2734" s="1">
        <v>45187</v>
      </c>
      <c r="H2734" s="1">
        <v>45191</v>
      </c>
      <c r="I2734" t="s">
        <v>31</v>
      </c>
      <c r="J2734" t="s">
        <v>22</v>
      </c>
      <c r="K2734" s="2">
        <v>312.38</v>
      </c>
      <c r="L2734" t="s">
        <v>48</v>
      </c>
      <c r="M2734">
        <f>YEAR(Table1[[#This Row],[order_date]])</f>
        <v>2023</v>
      </c>
      <c r="N2734">
        <f>MONTH(Table1[[#This Row],[order_date]])</f>
        <v>9</v>
      </c>
      <c r="O2734" s="3">
        <f>Table1[[#This Row],[sales]]-Table1[[#This Row],[profit]]</f>
        <v>3101.31</v>
      </c>
      <c r="P2734" s="3">
        <f>Table1[[#This Row],[sales]]*Table1[[#This Row],[quantity]]</f>
        <v>20482.14</v>
      </c>
      <c r="Q2734" s="9">
        <f>Table1[[#This Row],[delivery_date]]-Table1[[#This Row],[order_date]]</f>
        <v>4</v>
      </c>
    </row>
    <row r="2735" spans="1:17" x14ac:dyDescent="0.35">
      <c r="A2735" t="s">
        <v>2766</v>
      </c>
      <c r="B2735" t="s">
        <v>19</v>
      </c>
      <c r="C2735" t="s">
        <v>36</v>
      </c>
      <c r="D2735" s="2">
        <v>2584</v>
      </c>
      <c r="E2735">
        <v>0.38</v>
      </c>
      <c r="F2735">
        <v>7</v>
      </c>
      <c r="G2735" s="1">
        <v>44979</v>
      </c>
      <c r="H2735" s="1">
        <v>44982</v>
      </c>
      <c r="I2735" t="s">
        <v>15</v>
      </c>
      <c r="J2735" t="s">
        <v>27</v>
      </c>
      <c r="K2735" s="2">
        <v>665.08</v>
      </c>
      <c r="L2735" t="s">
        <v>34</v>
      </c>
      <c r="M2735">
        <f>YEAR(Table1[[#This Row],[order_date]])</f>
        <v>2023</v>
      </c>
      <c r="N2735">
        <f>MONTH(Table1[[#This Row],[order_date]])</f>
        <v>2</v>
      </c>
      <c r="O2735" s="3">
        <f>Table1[[#This Row],[sales]]-Table1[[#This Row],[profit]]</f>
        <v>1918.92</v>
      </c>
      <c r="P2735" s="3">
        <f>Table1[[#This Row],[sales]]*Table1[[#This Row],[quantity]]</f>
        <v>18088</v>
      </c>
      <c r="Q2735" s="9">
        <f>Table1[[#This Row],[delivery_date]]-Table1[[#This Row],[order_date]]</f>
        <v>3</v>
      </c>
    </row>
    <row r="2736" spans="1:17" x14ac:dyDescent="0.35">
      <c r="A2736" t="s">
        <v>2767</v>
      </c>
      <c r="B2736" t="s">
        <v>19</v>
      </c>
      <c r="C2736" t="s">
        <v>20</v>
      </c>
      <c r="D2736" s="2">
        <v>1459.84</v>
      </c>
      <c r="E2736">
        <v>0.35</v>
      </c>
      <c r="F2736">
        <v>7</v>
      </c>
      <c r="G2736" s="1">
        <v>45017</v>
      </c>
      <c r="H2736" s="1">
        <v>45018</v>
      </c>
      <c r="I2736" t="s">
        <v>15</v>
      </c>
      <c r="J2736" t="s">
        <v>27</v>
      </c>
      <c r="K2736" s="2">
        <v>126.78</v>
      </c>
      <c r="L2736" t="s">
        <v>28</v>
      </c>
      <c r="M2736">
        <f>YEAR(Table1[[#This Row],[order_date]])</f>
        <v>2023</v>
      </c>
      <c r="N2736">
        <f>MONTH(Table1[[#This Row],[order_date]])</f>
        <v>4</v>
      </c>
      <c r="O2736" s="3">
        <f>Table1[[#This Row],[sales]]-Table1[[#This Row],[profit]]</f>
        <v>1333.06</v>
      </c>
      <c r="P2736" s="3">
        <f>Table1[[#This Row],[sales]]*Table1[[#This Row],[quantity]]</f>
        <v>10218.879999999999</v>
      </c>
      <c r="Q2736" s="9">
        <f>Table1[[#This Row],[delivery_date]]-Table1[[#This Row],[order_date]]</f>
        <v>1</v>
      </c>
    </row>
    <row r="2737" spans="1:17" x14ac:dyDescent="0.35">
      <c r="A2737" t="s">
        <v>2768</v>
      </c>
      <c r="B2737" t="s">
        <v>41</v>
      </c>
      <c r="C2737" t="s">
        <v>36</v>
      </c>
      <c r="D2737" s="2">
        <v>3162.96</v>
      </c>
      <c r="E2737">
        <v>0.42</v>
      </c>
      <c r="F2737">
        <v>9</v>
      </c>
      <c r="G2737" s="1">
        <v>45176</v>
      </c>
      <c r="H2737" s="1">
        <v>45182</v>
      </c>
      <c r="I2737" t="s">
        <v>31</v>
      </c>
      <c r="J2737" t="s">
        <v>27</v>
      </c>
      <c r="K2737" s="2">
        <v>303.55</v>
      </c>
      <c r="L2737" t="s">
        <v>17</v>
      </c>
      <c r="M2737">
        <f>YEAR(Table1[[#This Row],[order_date]])</f>
        <v>2023</v>
      </c>
      <c r="N2737">
        <f>MONTH(Table1[[#This Row],[order_date]])</f>
        <v>9</v>
      </c>
      <c r="O2737" s="3">
        <f>Table1[[#This Row],[sales]]-Table1[[#This Row],[profit]]</f>
        <v>2859.41</v>
      </c>
      <c r="P2737" s="3">
        <f>Table1[[#This Row],[sales]]*Table1[[#This Row],[quantity]]</f>
        <v>28466.639999999999</v>
      </c>
      <c r="Q2737" s="9">
        <f>Table1[[#This Row],[delivery_date]]-Table1[[#This Row],[order_date]]</f>
        <v>6</v>
      </c>
    </row>
    <row r="2738" spans="1:17" x14ac:dyDescent="0.35">
      <c r="A2738" t="s">
        <v>2769</v>
      </c>
      <c r="B2738" t="s">
        <v>13</v>
      </c>
      <c r="C2738" t="s">
        <v>36</v>
      </c>
      <c r="D2738" s="2">
        <v>4812.78</v>
      </c>
      <c r="E2738">
        <v>0.26</v>
      </c>
      <c r="F2738">
        <v>3</v>
      </c>
      <c r="G2738" s="1">
        <v>45605</v>
      </c>
      <c r="H2738" s="1">
        <v>45612</v>
      </c>
      <c r="I2738" t="s">
        <v>21</v>
      </c>
      <c r="J2738" t="s">
        <v>16</v>
      </c>
      <c r="K2738" s="2">
        <v>1124.8900000000001</v>
      </c>
      <c r="L2738" t="s">
        <v>17</v>
      </c>
      <c r="M2738">
        <f>YEAR(Table1[[#This Row],[order_date]])</f>
        <v>2024</v>
      </c>
      <c r="N2738">
        <f>MONTH(Table1[[#This Row],[order_date]])</f>
        <v>11</v>
      </c>
      <c r="O2738" s="3">
        <f>Table1[[#This Row],[sales]]-Table1[[#This Row],[profit]]</f>
        <v>3687.8899999999994</v>
      </c>
      <c r="P2738" s="3">
        <f>Table1[[#This Row],[sales]]*Table1[[#This Row],[quantity]]</f>
        <v>14438.34</v>
      </c>
      <c r="Q2738" s="9">
        <f>Table1[[#This Row],[delivery_date]]-Table1[[#This Row],[order_date]]</f>
        <v>7</v>
      </c>
    </row>
    <row r="2739" spans="1:17" x14ac:dyDescent="0.35">
      <c r="A2739" t="s">
        <v>2770</v>
      </c>
      <c r="B2739" t="s">
        <v>41</v>
      </c>
      <c r="C2739" t="s">
        <v>36</v>
      </c>
      <c r="D2739" s="2">
        <v>4186.3500000000004</v>
      </c>
      <c r="E2739">
        <v>0.16</v>
      </c>
      <c r="F2739">
        <v>9</v>
      </c>
      <c r="G2739" s="1">
        <v>45154</v>
      </c>
      <c r="H2739" s="1">
        <v>45155</v>
      </c>
      <c r="I2739" t="s">
        <v>31</v>
      </c>
      <c r="J2739" t="s">
        <v>16</v>
      </c>
      <c r="K2739" s="2">
        <v>302.64999999999998</v>
      </c>
      <c r="L2739" t="s">
        <v>17</v>
      </c>
      <c r="M2739">
        <f>YEAR(Table1[[#This Row],[order_date]])</f>
        <v>2023</v>
      </c>
      <c r="N2739">
        <f>MONTH(Table1[[#This Row],[order_date]])</f>
        <v>8</v>
      </c>
      <c r="O2739" s="3">
        <f>Table1[[#This Row],[sales]]-Table1[[#This Row],[profit]]</f>
        <v>3883.7000000000003</v>
      </c>
      <c r="P2739" s="3">
        <f>Table1[[#This Row],[sales]]*Table1[[#This Row],[quantity]]</f>
        <v>37677.15</v>
      </c>
      <c r="Q2739" s="9">
        <f>Table1[[#This Row],[delivery_date]]-Table1[[#This Row],[order_date]]</f>
        <v>1</v>
      </c>
    </row>
    <row r="2740" spans="1:17" x14ac:dyDescent="0.35">
      <c r="A2740" t="s">
        <v>2771</v>
      </c>
      <c r="B2740" t="s">
        <v>19</v>
      </c>
      <c r="C2740" t="s">
        <v>33</v>
      </c>
      <c r="D2740" s="2">
        <v>632.96</v>
      </c>
      <c r="E2740">
        <v>0.27</v>
      </c>
      <c r="F2740">
        <v>1</v>
      </c>
      <c r="G2740" s="1">
        <v>45362</v>
      </c>
      <c r="H2740" s="1">
        <v>45363</v>
      </c>
      <c r="I2740" t="s">
        <v>21</v>
      </c>
      <c r="J2740" t="s">
        <v>16</v>
      </c>
      <c r="K2740" s="2">
        <v>181.86</v>
      </c>
      <c r="L2740" t="s">
        <v>17</v>
      </c>
      <c r="M2740">
        <f>YEAR(Table1[[#This Row],[order_date]])</f>
        <v>2024</v>
      </c>
      <c r="N2740">
        <f>MONTH(Table1[[#This Row],[order_date]])</f>
        <v>3</v>
      </c>
      <c r="O2740" s="3">
        <f>Table1[[#This Row],[sales]]-Table1[[#This Row],[profit]]</f>
        <v>451.1</v>
      </c>
      <c r="P2740" s="3">
        <f>Table1[[#This Row],[sales]]*Table1[[#This Row],[quantity]]</f>
        <v>632.96</v>
      </c>
      <c r="Q2740" s="9">
        <f>Table1[[#This Row],[delivery_date]]-Table1[[#This Row],[order_date]]</f>
        <v>1</v>
      </c>
    </row>
    <row r="2741" spans="1:17" x14ac:dyDescent="0.35">
      <c r="A2741" t="s">
        <v>2772</v>
      </c>
      <c r="B2741" t="s">
        <v>41</v>
      </c>
      <c r="C2741" t="s">
        <v>33</v>
      </c>
      <c r="D2741" s="2">
        <v>213.62</v>
      </c>
      <c r="E2741">
        <v>0.17</v>
      </c>
      <c r="F2741">
        <v>2</v>
      </c>
      <c r="G2741" s="1">
        <v>45657</v>
      </c>
      <c r="H2741" s="1">
        <v>45662</v>
      </c>
      <c r="I2741" t="s">
        <v>15</v>
      </c>
      <c r="J2741" t="s">
        <v>16</v>
      </c>
      <c r="K2741" s="2">
        <v>49.84</v>
      </c>
      <c r="L2741" t="s">
        <v>28</v>
      </c>
      <c r="M2741">
        <f>YEAR(Table1[[#This Row],[order_date]])</f>
        <v>2024</v>
      </c>
      <c r="N2741">
        <f>MONTH(Table1[[#This Row],[order_date]])</f>
        <v>12</v>
      </c>
      <c r="O2741" s="3">
        <f>Table1[[#This Row],[sales]]-Table1[[#This Row],[profit]]</f>
        <v>163.78</v>
      </c>
      <c r="P2741" s="3">
        <f>Table1[[#This Row],[sales]]*Table1[[#This Row],[quantity]]</f>
        <v>427.24</v>
      </c>
      <c r="Q2741" s="9">
        <f>Table1[[#This Row],[delivery_date]]-Table1[[#This Row],[order_date]]</f>
        <v>5</v>
      </c>
    </row>
    <row r="2742" spans="1:17" x14ac:dyDescent="0.35">
      <c r="A2742" t="s">
        <v>2773</v>
      </c>
      <c r="B2742" t="s">
        <v>41</v>
      </c>
      <c r="C2742" t="s">
        <v>33</v>
      </c>
      <c r="D2742" s="2">
        <v>2544.96</v>
      </c>
      <c r="E2742">
        <v>0.09</v>
      </c>
      <c r="F2742">
        <v>7</v>
      </c>
      <c r="G2742" s="1">
        <v>45541</v>
      </c>
      <c r="H2742" s="1">
        <v>45548</v>
      </c>
      <c r="I2742" t="s">
        <v>15</v>
      </c>
      <c r="J2742" t="s">
        <v>22</v>
      </c>
      <c r="K2742" s="2">
        <v>748.97</v>
      </c>
      <c r="L2742" t="s">
        <v>48</v>
      </c>
      <c r="M2742">
        <f>YEAR(Table1[[#This Row],[order_date]])</f>
        <v>2024</v>
      </c>
      <c r="N2742">
        <f>MONTH(Table1[[#This Row],[order_date]])</f>
        <v>9</v>
      </c>
      <c r="O2742" s="3">
        <f>Table1[[#This Row],[sales]]-Table1[[#This Row],[profit]]</f>
        <v>1795.99</v>
      </c>
      <c r="P2742" s="3">
        <f>Table1[[#This Row],[sales]]*Table1[[#This Row],[quantity]]</f>
        <v>17814.72</v>
      </c>
      <c r="Q2742" s="9">
        <f>Table1[[#This Row],[delivery_date]]-Table1[[#This Row],[order_date]]</f>
        <v>7</v>
      </c>
    </row>
    <row r="2743" spans="1:17" x14ac:dyDescent="0.35">
      <c r="A2743" t="s">
        <v>2774</v>
      </c>
      <c r="B2743" t="s">
        <v>41</v>
      </c>
      <c r="C2743" t="s">
        <v>26</v>
      </c>
      <c r="D2743" s="2">
        <v>3901.56</v>
      </c>
      <c r="E2743">
        <v>0.28000000000000003</v>
      </c>
      <c r="F2743">
        <v>2</v>
      </c>
      <c r="G2743" s="1">
        <v>45484</v>
      </c>
      <c r="H2743" s="1">
        <v>45486</v>
      </c>
      <c r="I2743" t="s">
        <v>21</v>
      </c>
      <c r="J2743" t="s">
        <v>27</v>
      </c>
      <c r="K2743" s="2">
        <v>631.16999999999996</v>
      </c>
      <c r="L2743" t="s">
        <v>48</v>
      </c>
      <c r="M2743">
        <f>YEAR(Table1[[#This Row],[order_date]])</f>
        <v>2024</v>
      </c>
      <c r="N2743">
        <f>MONTH(Table1[[#This Row],[order_date]])</f>
        <v>7</v>
      </c>
      <c r="O2743" s="3">
        <f>Table1[[#This Row],[sales]]-Table1[[#This Row],[profit]]</f>
        <v>3270.39</v>
      </c>
      <c r="P2743" s="3">
        <f>Table1[[#This Row],[sales]]*Table1[[#This Row],[quantity]]</f>
        <v>7803.12</v>
      </c>
      <c r="Q2743" s="9">
        <f>Table1[[#This Row],[delivery_date]]-Table1[[#This Row],[order_date]]</f>
        <v>2</v>
      </c>
    </row>
    <row r="2744" spans="1:17" x14ac:dyDescent="0.35">
      <c r="A2744" t="s">
        <v>2775</v>
      </c>
      <c r="B2744" t="s">
        <v>13</v>
      </c>
      <c r="C2744" t="s">
        <v>20</v>
      </c>
      <c r="D2744" s="2">
        <v>1638.12</v>
      </c>
      <c r="E2744">
        <v>0.02</v>
      </c>
      <c r="F2744">
        <v>4</v>
      </c>
      <c r="G2744" s="1">
        <v>45015</v>
      </c>
      <c r="H2744" s="1">
        <v>45019</v>
      </c>
      <c r="I2744" t="s">
        <v>15</v>
      </c>
      <c r="J2744" t="s">
        <v>27</v>
      </c>
      <c r="K2744" s="2">
        <v>176.66</v>
      </c>
      <c r="L2744" t="s">
        <v>34</v>
      </c>
      <c r="M2744">
        <f>YEAR(Table1[[#This Row],[order_date]])</f>
        <v>2023</v>
      </c>
      <c r="N2744">
        <f>MONTH(Table1[[#This Row],[order_date]])</f>
        <v>3</v>
      </c>
      <c r="O2744" s="3">
        <f>Table1[[#This Row],[sales]]-Table1[[#This Row],[profit]]</f>
        <v>1461.4599999999998</v>
      </c>
      <c r="P2744" s="3">
        <f>Table1[[#This Row],[sales]]*Table1[[#This Row],[quantity]]</f>
        <v>6552.48</v>
      </c>
      <c r="Q2744" s="9">
        <f>Table1[[#This Row],[delivery_date]]-Table1[[#This Row],[order_date]]</f>
        <v>4</v>
      </c>
    </row>
    <row r="2745" spans="1:17" x14ac:dyDescent="0.35">
      <c r="A2745" t="s">
        <v>2776</v>
      </c>
      <c r="B2745" t="s">
        <v>25</v>
      </c>
      <c r="C2745" t="s">
        <v>33</v>
      </c>
      <c r="D2745" s="2">
        <v>3536.07</v>
      </c>
      <c r="E2745">
        <v>0.02</v>
      </c>
      <c r="F2745">
        <v>2</v>
      </c>
      <c r="G2745" s="1">
        <v>45221</v>
      </c>
      <c r="H2745" s="1">
        <v>45228</v>
      </c>
      <c r="I2745" t="s">
        <v>15</v>
      </c>
      <c r="J2745" t="s">
        <v>22</v>
      </c>
      <c r="K2745" s="2">
        <v>1004.15</v>
      </c>
      <c r="L2745" t="s">
        <v>34</v>
      </c>
      <c r="M2745">
        <f>YEAR(Table1[[#This Row],[order_date]])</f>
        <v>2023</v>
      </c>
      <c r="N2745">
        <f>MONTH(Table1[[#This Row],[order_date]])</f>
        <v>10</v>
      </c>
      <c r="O2745" s="3">
        <f>Table1[[#This Row],[sales]]-Table1[[#This Row],[profit]]</f>
        <v>2531.92</v>
      </c>
      <c r="P2745" s="3">
        <f>Table1[[#This Row],[sales]]*Table1[[#This Row],[quantity]]</f>
        <v>7072.14</v>
      </c>
      <c r="Q2745" s="9">
        <f>Table1[[#This Row],[delivery_date]]-Table1[[#This Row],[order_date]]</f>
        <v>7</v>
      </c>
    </row>
    <row r="2746" spans="1:17" x14ac:dyDescent="0.35">
      <c r="A2746" t="s">
        <v>2777</v>
      </c>
      <c r="B2746" t="s">
        <v>25</v>
      </c>
      <c r="C2746" t="s">
        <v>36</v>
      </c>
      <c r="D2746" s="2">
        <v>4666.41</v>
      </c>
      <c r="E2746">
        <v>0.03</v>
      </c>
      <c r="F2746">
        <v>2</v>
      </c>
      <c r="G2746" s="1">
        <v>44968</v>
      </c>
      <c r="H2746" s="1">
        <v>44973</v>
      </c>
      <c r="I2746" t="s">
        <v>21</v>
      </c>
      <c r="J2746" t="s">
        <v>22</v>
      </c>
      <c r="K2746" s="2">
        <v>825.34</v>
      </c>
      <c r="L2746" t="s">
        <v>28</v>
      </c>
      <c r="M2746">
        <f>YEAR(Table1[[#This Row],[order_date]])</f>
        <v>2023</v>
      </c>
      <c r="N2746">
        <f>MONTH(Table1[[#This Row],[order_date]])</f>
        <v>2</v>
      </c>
      <c r="O2746" s="3">
        <f>Table1[[#This Row],[sales]]-Table1[[#This Row],[profit]]</f>
        <v>3841.0699999999997</v>
      </c>
      <c r="P2746" s="3">
        <f>Table1[[#This Row],[sales]]*Table1[[#This Row],[quantity]]</f>
        <v>9332.82</v>
      </c>
      <c r="Q2746" s="9">
        <f>Table1[[#This Row],[delivery_date]]-Table1[[#This Row],[order_date]]</f>
        <v>5</v>
      </c>
    </row>
    <row r="2747" spans="1:17" x14ac:dyDescent="0.35">
      <c r="A2747" t="s">
        <v>2778</v>
      </c>
      <c r="B2747" t="s">
        <v>41</v>
      </c>
      <c r="C2747" t="s">
        <v>36</v>
      </c>
      <c r="D2747" s="2">
        <v>2349.02</v>
      </c>
      <c r="E2747">
        <v>0.34</v>
      </c>
      <c r="F2747">
        <v>1</v>
      </c>
      <c r="G2747" s="1">
        <v>45614</v>
      </c>
      <c r="H2747" s="1">
        <v>45618</v>
      </c>
      <c r="I2747" t="s">
        <v>15</v>
      </c>
      <c r="J2747" t="s">
        <v>27</v>
      </c>
      <c r="K2747" s="2">
        <v>675.35</v>
      </c>
      <c r="L2747" t="s">
        <v>39</v>
      </c>
      <c r="M2747">
        <f>YEAR(Table1[[#This Row],[order_date]])</f>
        <v>2024</v>
      </c>
      <c r="N2747">
        <f>MONTH(Table1[[#This Row],[order_date]])</f>
        <v>11</v>
      </c>
      <c r="O2747" s="3">
        <f>Table1[[#This Row],[sales]]-Table1[[#This Row],[profit]]</f>
        <v>1673.67</v>
      </c>
      <c r="P2747" s="3">
        <f>Table1[[#This Row],[sales]]*Table1[[#This Row],[quantity]]</f>
        <v>2349.02</v>
      </c>
      <c r="Q2747" s="9">
        <f>Table1[[#This Row],[delivery_date]]-Table1[[#This Row],[order_date]]</f>
        <v>4</v>
      </c>
    </row>
    <row r="2748" spans="1:17" x14ac:dyDescent="0.35">
      <c r="A2748" t="s">
        <v>2779</v>
      </c>
      <c r="B2748" t="s">
        <v>25</v>
      </c>
      <c r="C2748" t="s">
        <v>36</v>
      </c>
      <c r="D2748" s="2">
        <v>1296.3800000000001</v>
      </c>
      <c r="E2748">
        <v>0.2</v>
      </c>
      <c r="F2748">
        <v>9</v>
      </c>
      <c r="G2748" s="1">
        <v>45469</v>
      </c>
      <c r="H2748" s="1">
        <v>45472</v>
      </c>
      <c r="I2748" t="s">
        <v>21</v>
      </c>
      <c r="J2748" t="s">
        <v>16</v>
      </c>
      <c r="K2748" s="2">
        <v>373.82</v>
      </c>
      <c r="L2748" t="s">
        <v>48</v>
      </c>
      <c r="M2748">
        <f>YEAR(Table1[[#This Row],[order_date]])</f>
        <v>2024</v>
      </c>
      <c r="N2748">
        <f>MONTH(Table1[[#This Row],[order_date]])</f>
        <v>6</v>
      </c>
      <c r="O2748" s="3">
        <f>Table1[[#This Row],[sales]]-Table1[[#This Row],[profit]]</f>
        <v>922.56000000000017</v>
      </c>
      <c r="P2748" s="3">
        <f>Table1[[#This Row],[sales]]*Table1[[#This Row],[quantity]]</f>
        <v>11667.420000000002</v>
      </c>
      <c r="Q2748" s="9">
        <f>Table1[[#This Row],[delivery_date]]-Table1[[#This Row],[order_date]]</f>
        <v>3</v>
      </c>
    </row>
    <row r="2749" spans="1:17" x14ac:dyDescent="0.35">
      <c r="A2749" t="s">
        <v>2780</v>
      </c>
      <c r="B2749" t="s">
        <v>25</v>
      </c>
      <c r="C2749" t="s">
        <v>36</v>
      </c>
      <c r="D2749" s="2">
        <v>4597.01</v>
      </c>
      <c r="E2749">
        <v>0.25</v>
      </c>
      <c r="F2749">
        <v>3</v>
      </c>
      <c r="G2749" s="1">
        <v>45509</v>
      </c>
      <c r="H2749" s="1">
        <v>45515</v>
      </c>
      <c r="I2749" t="s">
        <v>21</v>
      </c>
      <c r="J2749" t="s">
        <v>16</v>
      </c>
      <c r="K2749" s="2">
        <v>1148.42</v>
      </c>
      <c r="L2749" t="s">
        <v>34</v>
      </c>
      <c r="M2749">
        <f>YEAR(Table1[[#This Row],[order_date]])</f>
        <v>2024</v>
      </c>
      <c r="N2749">
        <f>MONTH(Table1[[#This Row],[order_date]])</f>
        <v>8</v>
      </c>
      <c r="O2749" s="3">
        <f>Table1[[#This Row],[sales]]-Table1[[#This Row],[profit]]</f>
        <v>3448.59</v>
      </c>
      <c r="P2749" s="3">
        <f>Table1[[#This Row],[sales]]*Table1[[#This Row],[quantity]]</f>
        <v>13791.03</v>
      </c>
      <c r="Q2749" s="9">
        <f>Table1[[#This Row],[delivery_date]]-Table1[[#This Row],[order_date]]</f>
        <v>6</v>
      </c>
    </row>
    <row r="2750" spans="1:17" x14ac:dyDescent="0.35">
      <c r="A2750" t="s">
        <v>2781</v>
      </c>
      <c r="B2750" t="s">
        <v>41</v>
      </c>
      <c r="C2750" t="s">
        <v>14</v>
      </c>
      <c r="D2750" s="2">
        <v>2414.09</v>
      </c>
      <c r="E2750">
        <v>0.17</v>
      </c>
      <c r="F2750">
        <v>1</v>
      </c>
      <c r="G2750" s="1">
        <v>45399</v>
      </c>
      <c r="H2750" s="1">
        <v>45401</v>
      </c>
      <c r="I2750" t="s">
        <v>31</v>
      </c>
      <c r="J2750" t="s">
        <v>27</v>
      </c>
      <c r="K2750" s="2">
        <v>257</v>
      </c>
      <c r="L2750" t="s">
        <v>28</v>
      </c>
      <c r="M2750">
        <f>YEAR(Table1[[#This Row],[order_date]])</f>
        <v>2024</v>
      </c>
      <c r="N2750">
        <f>MONTH(Table1[[#This Row],[order_date]])</f>
        <v>4</v>
      </c>
      <c r="O2750" s="3">
        <f>Table1[[#This Row],[sales]]-Table1[[#This Row],[profit]]</f>
        <v>2157.09</v>
      </c>
      <c r="P2750" s="3">
        <f>Table1[[#This Row],[sales]]*Table1[[#This Row],[quantity]]</f>
        <v>2414.09</v>
      </c>
      <c r="Q2750" s="9">
        <f>Table1[[#This Row],[delivery_date]]-Table1[[#This Row],[order_date]]</f>
        <v>2</v>
      </c>
    </row>
    <row r="2751" spans="1:17" x14ac:dyDescent="0.35">
      <c r="A2751" t="s">
        <v>2782</v>
      </c>
      <c r="B2751" t="s">
        <v>41</v>
      </c>
      <c r="C2751" t="s">
        <v>26</v>
      </c>
      <c r="D2751" s="2">
        <v>2098.41</v>
      </c>
      <c r="E2751">
        <v>0.13</v>
      </c>
      <c r="F2751">
        <v>6</v>
      </c>
      <c r="G2751" s="1">
        <v>45396</v>
      </c>
      <c r="H2751" s="1">
        <v>45400</v>
      </c>
      <c r="I2751" t="s">
        <v>15</v>
      </c>
      <c r="J2751" t="s">
        <v>27</v>
      </c>
      <c r="K2751" s="2">
        <v>227.72</v>
      </c>
      <c r="L2751" t="s">
        <v>23</v>
      </c>
      <c r="M2751">
        <f>YEAR(Table1[[#This Row],[order_date]])</f>
        <v>2024</v>
      </c>
      <c r="N2751">
        <f>MONTH(Table1[[#This Row],[order_date]])</f>
        <v>4</v>
      </c>
      <c r="O2751" s="3">
        <f>Table1[[#This Row],[sales]]-Table1[[#This Row],[profit]]</f>
        <v>1870.6899999999998</v>
      </c>
      <c r="P2751" s="3">
        <f>Table1[[#This Row],[sales]]*Table1[[#This Row],[quantity]]</f>
        <v>12590.46</v>
      </c>
      <c r="Q2751" s="9">
        <f>Table1[[#This Row],[delivery_date]]-Table1[[#This Row],[order_date]]</f>
        <v>4</v>
      </c>
    </row>
    <row r="2752" spans="1:17" x14ac:dyDescent="0.35">
      <c r="A2752" t="s">
        <v>2783</v>
      </c>
      <c r="B2752" t="s">
        <v>19</v>
      </c>
      <c r="C2752" t="s">
        <v>20</v>
      </c>
      <c r="D2752" s="2">
        <v>1831.47</v>
      </c>
      <c r="E2752">
        <v>0.18</v>
      </c>
      <c r="F2752">
        <v>8</v>
      </c>
      <c r="G2752" s="1">
        <v>45001</v>
      </c>
      <c r="H2752" s="1">
        <v>45005</v>
      </c>
      <c r="I2752" t="s">
        <v>31</v>
      </c>
      <c r="J2752" t="s">
        <v>22</v>
      </c>
      <c r="K2752" s="2">
        <v>387.67</v>
      </c>
      <c r="L2752" t="s">
        <v>23</v>
      </c>
      <c r="M2752">
        <f>YEAR(Table1[[#This Row],[order_date]])</f>
        <v>2023</v>
      </c>
      <c r="N2752">
        <f>MONTH(Table1[[#This Row],[order_date]])</f>
        <v>3</v>
      </c>
      <c r="O2752" s="3">
        <f>Table1[[#This Row],[sales]]-Table1[[#This Row],[profit]]</f>
        <v>1443.8</v>
      </c>
      <c r="P2752" s="3">
        <f>Table1[[#This Row],[sales]]*Table1[[#This Row],[quantity]]</f>
        <v>14651.76</v>
      </c>
      <c r="Q2752" s="9">
        <f>Table1[[#This Row],[delivery_date]]-Table1[[#This Row],[order_date]]</f>
        <v>4</v>
      </c>
    </row>
    <row r="2753" spans="1:17" x14ac:dyDescent="0.35">
      <c r="A2753" t="s">
        <v>2784</v>
      </c>
      <c r="B2753" t="s">
        <v>25</v>
      </c>
      <c r="C2753" t="s">
        <v>20</v>
      </c>
      <c r="D2753" s="2">
        <v>2172.7800000000002</v>
      </c>
      <c r="E2753">
        <v>0.1</v>
      </c>
      <c r="F2753">
        <v>7</v>
      </c>
      <c r="G2753" s="1">
        <v>45314</v>
      </c>
      <c r="H2753" s="1">
        <v>45321</v>
      </c>
      <c r="I2753" t="s">
        <v>21</v>
      </c>
      <c r="J2753" t="s">
        <v>22</v>
      </c>
      <c r="K2753" s="2">
        <v>367.82</v>
      </c>
      <c r="L2753" t="s">
        <v>48</v>
      </c>
      <c r="M2753">
        <f>YEAR(Table1[[#This Row],[order_date]])</f>
        <v>2024</v>
      </c>
      <c r="N2753">
        <f>MONTH(Table1[[#This Row],[order_date]])</f>
        <v>1</v>
      </c>
      <c r="O2753" s="3">
        <f>Table1[[#This Row],[sales]]-Table1[[#This Row],[profit]]</f>
        <v>1804.9600000000003</v>
      </c>
      <c r="P2753" s="3">
        <f>Table1[[#This Row],[sales]]*Table1[[#This Row],[quantity]]</f>
        <v>15209.460000000001</v>
      </c>
      <c r="Q2753" s="9">
        <f>Table1[[#This Row],[delivery_date]]-Table1[[#This Row],[order_date]]</f>
        <v>7</v>
      </c>
    </row>
    <row r="2754" spans="1:17" x14ac:dyDescent="0.35">
      <c r="A2754" t="s">
        <v>2785</v>
      </c>
      <c r="B2754" t="s">
        <v>13</v>
      </c>
      <c r="C2754" t="s">
        <v>33</v>
      </c>
      <c r="D2754" s="2">
        <v>3400.92</v>
      </c>
      <c r="E2754">
        <v>0.34</v>
      </c>
      <c r="F2754">
        <v>7</v>
      </c>
      <c r="G2754" s="1">
        <v>45655</v>
      </c>
      <c r="H2754" s="1">
        <v>45657</v>
      </c>
      <c r="I2754" t="s">
        <v>15</v>
      </c>
      <c r="J2754" t="s">
        <v>27</v>
      </c>
      <c r="K2754" s="2">
        <v>524.21</v>
      </c>
      <c r="L2754" t="s">
        <v>28</v>
      </c>
      <c r="M2754">
        <f>YEAR(Table1[[#This Row],[order_date]])</f>
        <v>2024</v>
      </c>
      <c r="N2754">
        <f>MONTH(Table1[[#This Row],[order_date]])</f>
        <v>12</v>
      </c>
      <c r="O2754" s="3">
        <f>Table1[[#This Row],[sales]]-Table1[[#This Row],[profit]]</f>
        <v>2876.71</v>
      </c>
      <c r="P2754" s="3">
        <f>Table1[[#This Row],[sales]]*Table1[[#This Row],[quantity]]</f>
        <v>23806.440000000002</v>
      </c>
      <c r="Q2754" s="9">
        <f>Table1[[#This Row],[delivery_date]]-Table1[[#This Row],[order_date]]</f>
        <v>2</v>
      </c>
    </row>
    <row r="2755" spans="1:17" x14ac:dyDescent="0.35">
      <c r="A2755" t="s">
        <v>2786</v>
      </c>
      <c r="B2755" t="s">
        <v>41</v>
      </c>
      <c r="C2755" t="s">
        <v>14</v>
      </c>
      <c r="D2755" s="2">
        <v>2225.23</v>
      </c>
      <c r="E2755">
        <v>0.05</v>
      </c>
      <c r="F2755">
        <v>2</v>
      </c>
      <c r="G2755" s="1">
        <v>45408</v>
      </c>
      <c r="H2755" s="1">
        <v>45411</v>
      </c>
      <c r="I2755" t="s">
        <v>15</v>
      </c>
      <c r="J2755" t="s">
        <v>22</v>
      </c>
      <c r="K2755" s="2">
        <v>224.73</v>
      </c>
      <c r="L2755" t="s">
        <v>48</v>
      </c>
      <c r="M2755">
        <f>YEAR(Table1[[#This Row],[order_date]])</f>
        <v>2024</v>
      </c>
      <c r="N2755">
        <f>MONTH(Table1[[#This Row],[order_date]])</f>
        <v>4</v>
      </c>
      <c r="O2755" s="3">
        <f>Table1[[#This Row],[sales]]-Table1[[#This Row],[profit]]</f>
        <v>2000.5</v>
      </c>
      <c r="P2755" s="3">
        <f>Table1[[#This Row],[sales]]*Table1[[#This Row],[quantity]]</f>
        <v>4450.46</v>
      </c>
      <c r="Q2755" s="9">
        <f>Table1[[#This Row],[delivery_date]]-Table1[[#This Row],[order_date]]</f>
        <v>3</v>
      </c>
    </row>
    <row r="2756" spans="1:17" x14ac:dyDescent="0.35">
      <c r="A2756" t="s">
        <v>2787</v>
      </c>
      <c r="B2756" t="s">
        <v>19</v>
      </c>
      <c r="C2756" t="s">
        <v>20</v>
      </c>
      <c r="D2756" s="2">
        <v>1688.7</v>
      </c>
      <c r="E2756">
        <v>0.26</v>
      </c>
      <c r="F2756">
        <v>4</v>
      </c>
      <c r="G2756" s="1">
        <v>45466</v>
      </c>
      <c r="H2756" s="1">
        <v>45469</v>
      </c>
      <c r="I2756" t="s">
        <v>21</v>
      </c>
      <c r="J2756" t="s">
        <v>16</v>
      </c>
      <c r="K2756" s="2">
        <v>178.11</v>
      </c>
      <c r="L2756" t="s">
        <v>28</v>
      </c>
      <c r="M2756">
        <f>YEAR(Table1[[#This Row],[order_date]])</f>
        <v>2024</v>
      </c>
      <c r="N2756">
        <f>MONTH(Table1[[#This Row],[order_date]])</f>
        <v>6</v>
      </c>
      <c r="O2756" s="3">
        <f>Table1[[#This Row],[sales]]-Table1[[#This Row],[profit]]</f>
        <v>1510.5900000000001</v>
      </c>
      <c r="P2756" s="3">
        <f>Table1[[#This Row],[sales]]*Table1[[#This Row],[quantity]]</f>
        <v>6754.8</v>
      </c>
      <c r="Q2756" s="9">
        <f>Table1[[#This Row],[delivery_date]]-Table1[[#This Row],[order_date]]</f>
        <v>3</v>
      </c>
    </row>
    <row r="2757" spans="1:17" x14ac:dyDescent="0.35">
      <c r="A2757" t="s">
        <v>2788</v>
      </c>
      <c r="B2757" t="s">
        <v>13</v>
      </c>
      <c r="C2757" t="s">
        <v>26</v>
      </c>
      <c r="D2757" s="2">
        <v>3743.82</v>
      </c>
      <c r="E2757">
        <v>0.24</v>
      </c>
      <c r="F2757">
        <v>6</v>
      </c>
      <c r="G2757" s="1">
        <v>44928</v>
      </c>
      <c r="H2757" s="1">
        <v>44932</v>
      </c>
      <c r="I2757" t="s">
        <v>31</v>
      </c>
      <c r="J2757" t="s">
        <v>27</v>
      </c>
      <c r="K2757" s="2">
        <v>528.72</v>
      </c>
      <c r="L2757" t="s">
        <v>17</v>
      </c>
      <c r="M2757">
        <f>YEAR(Table1[[#This Row],[order_date]])</f>
        <v>2023</v>
      </c>
      <c r="N2757">
        <f>MONTH(Table1[[#This Row],[order_date]])</f>
        <v>1</v>
      </c>
      <c r="O2757" s="3">
        <f>Table1[[#This Row],[sales]]-Table1[[#This Row],[profit]]</f>
        <v>3215.1000000000004</v>
      </c>
      <c r="P2757" s="3">
        <f>Table1[[#This Row],[sales]]*Table1[[#This Row],[quantity]]</f>
        <v>22462.920000000002</v>
      </c>
      <c r="Q2757" s="9">
        <f>Table1[[#This Row],[delivery_date]]-Table1[[#This Row],[order_date]]</f>
        <v>4</v>
      </c>
    </row>
    <row r="2758" spans="1:17" x14ac:dyDescent="0.35">
      <c r="A2758" t="s">
        <v>2789</v>
      </c>
      <c r="B2758" t="s">
        <v>25</v>
      </c>
      <c r="C2758" t="s">
        <v>36</v>
      </c>
      <c r="D2758" s="2">
        <v>1094.56</v>
      </c>
      <c r="E2758">
        <v>0.15</v>
      </c>
      <c r="F2758">
        <v>2</v>
      </c>
      <c r="G2758" s="1">
        <v>45464</v>
      </c>
      <c r="H2758" s="1">
        <v>45466</v>
      </c>
      <c r="I2758" t="s">
        <v>21</v>
      </c>
      <c r="J2758" t="s">
        <v>16</v>
      </c>
      <c r="K2758" s="2">
        <v>227.49</v>
      </c>
      <c r="L2758" t="s">
        <v>23</v>
      </c>
      <c r="M2758">
        <f>YEAR(Table1[[#This Row],[order_date]])</f>
        <v>2024</v>
      </c>
      <c r="N2758">
        <f>MONTH(Table1[[#This Row],[order_date]])</f>
        <v>6</v>
      </c>
      <c r="O2758" s="3">
        <f>Table1[[#This Row],[sales]]-Table1[[#This Row],[profit]]</f>
        <v>867.06999999999994</v>
      </c>
      <c r="P2758" s="3">
        <f>Table1[[#This Row],[sales]]*Table1[[#This Row],[quantity]]</f>
        <v>2189.12</v>
      </c>
      <c r="Q2758" s="9">
        <f>Table1[[#This Row],[delivery_date]]-Table1[[#This Row],[order_date]]</f>
        <v>2</v>
      </c>
    </row>
    <row r="2759" spans="1:17" x14ac:dyDescent="0.35">
      <c r="A2759" t="s">
        <v>2790</v>
      </c>
      <c r="B2759" t="s">
        <v>19</v>
      </c>
      <c r="C2759" t="s">
        <v>33</v>
      </c>
      <c r="D2759" s="2">
        <v>1089.48</v>
      </c>
      <c r="E2759">
        <v>0.05</v>
      </c>
      <c r="F2759">
        <v>5</v>
      </c>
      <c r="G2759" s="1">
        <v>45097</v>
      </c>
      <c r="H2759" s="1">
        <v>45098</v>
      </c>
      <c r="I2759" t="s">
        <v>15</v>
      </c>
      <c r="J2759" t="s">
        <v>22</v>
      </c>
      <c r="K2759" s="2">
        <v>65.930000000000007</v>
      </c>
      <c r="L2759" t="s">
        <v>39</v>
      </c>
      <c r="M2759">
        <f>YEAR(Table1[[#This Row],[order_date]])</f>
        <v>2023</v>
      </c>
      <c r="N2759">
        <f>MONTH(Table1[[#This Row],[order_date]])</f>
        <v>6</v>
      </c>
      <c r="O2759" s="3">
        <f>Table1[[#This Row],[sales]]-Table1[[#This Row],[profit]]</f>
        <v>1023.55</v>
      </c>
      <c r="P2759" s="3">
        <f>Table1[[#This Row],[sales]]*Table1[[#This Row],[quantity]]</f>
        <v>5447.4</v>
      </c>
      <c r="Q2759" s="9">
        <f>Table1[[#This Row],[delivery_date]]-Table1[[#This Row],[order_date]]</f>
        <v>1</v>
      </c>
    </row>
    <row r="2760" spans="1:17" x14ac:dyDescent="0.35">
      <c r="A2760" t="s">
        <v>2791</v>
      </c>
      <c r="B2760" t="s">
        <v>41</v>
      </c>
      <c r="C2760" t="s">
        <v>26</v>
      </c>
      <c r="D2760" s="2">
        <v>3512.53</v>
      </c>
      <c r="E2760">
        <v>0.35</v>
      </c>
      <c r="F2760">
        <v>5</v>
      </c>
      <c r="G2760" s="1">
        <v>45400</v>
      </c>
      <c r="H2760" s="1">
        <v>45407</v>
      </c>
      <c r="I2760" t="s">
        <v>21</v>
      </c>
      <c r="J2760" t="s">
        <v>22</v>
      </c>
      <c r="K2760" s="2">
        <v>519.08000000000004</v>
      </c>
      <c r="L2760" t="s">
        <v>39</v>
      </c>
      <c r="M2760">
        <f>YEAR(Table1[[#This Row],[order_date]])</f>
        <v>2024</v>
      </c>
      <c r="N2760">
        <f>MONTH(Table1[[#This Row],[order_date]])</f>
        <v>4</v>
      </c>
      <c r="O2760" s="3">
        <f>Table1[[#This Row],[sales]]-Table1[[#This Row],[profit]]</f>
        <v>2993.4500000000003</v>
      </c>
      <c r="P2760" s="3">
        <f>Table1[[#This Row],[sales]]*Table1[[#This Row],[quantity]]</f>
        <v>17562.650000000001</v>
      </c>
      <c r="Q2760" s="9">
        <f>Table1[[#This Row],[delivery_date]]-Table1[[#This Row],[order_date]]</f>
        <v>7</v>
      </c>
    </row>
    <row r="2761" spans="1:17" x14ac:dyDescent="0.35">
      <c r="A2761" t="s">
        <v>2792</v>
      </c>
      <c r="B2761" t="s">
        <v>13</v>
      </c>
      <c r="C2761" t="s">
        <v>20</v>
      </c>
      <c r="D2761" s="2">
        <v>4346.8599999999997</v>
      </c>
      <c r="E2761">
        <v>0.28000000000000003</v>
      </c>
      <c r="F2761">
        <v>3</v>
      </c>
      <c r="G2761" s="1">
        <v>45348</v>
      </c>
      <c r="H2761" s="1">
        <v>45349</v>
      </c>
      <c r="I2761" t="s">
        <v>31</v>
      </c>
      <c r="J2761" t="s">
        <v>22</v>
      </c>
      <c r="K2761" s="2">
        <v>1029.75</v>
      </c>
      <c r="L2761" t="s">
        <v>48</v>
      </c>
      <c r="M2761">
        <f>YEAR(Table1[[#This Row],[order_date]])</f>
        <v>2024</v>
      </c>
      <c r="N2761">
        <f>MONTH(Table1[[#This Row],[order_date]])</f>
        <v>2</v>
      </c>
      <c r="O2761" s="3">
        <f>Table1[[#This Row],[sales]]-Table1[[#This Row],[profit]]</f>
        <v>3317.1099999999997</v>
      </c>
      <c r="P2761" s="3">
        <f>Table1[[#This Row],[sales]]*Table1[[#This Row],[quantity]]</f>
        <v>13040.579999999998</v>
      </c>
      <c r="Q2761" s="9">
        <f>Table1[[#This Row],[delivery_date]]-Table1[[#This Row],[order_date]]</f>
        <v>1</v>
      </c>
    </row>
    <row r="2762" spans="1:17" x14ac:dyDescent="0.35">
      <c r="A2762" t="s">
        <v>2793</v>
      </c>
      <c r="B2762" t="s">
        <v>41</v>
      </c>
      <c r="C2762" t="s">
        <v>14</v>
      </c>
      <c r="D2762" s="2">
        <v>1281.93</v>
      </c>
      <c r="E2762">
        <v>0.4</v>
      </c>
      <c r="F2762">
        <v>2</v>
      </c>
      <c r="G2762" s="1">
        <v>45459</v>
      </c>
      <c r="H2762" s="1">
        <v>45465</v>
      </c>
      <c r="I2762" t="s">
        <v>21</v>
      </c>
      <c r="J2762" t="s">
        <v>27</v>
      </c>
      <c r="K2762" s="2">
        <v>199.03</v>
      </c>
      <c r="L2762" t="s">
        <v>28</v>
      </c>
      <c r="M2762">
        <f>YEAR(Table1[[#This Row],[order_date]])</f>
        <v>2024</v>
      </c>
      <c r="N2762">
        <f>MONTH(Table1[[#This Row],[order_date]])</f>
        <v>6</v>
      </c>
      <c r="O2762" s="3">
        <f>Table1[[#This Row],[sales]]-Table1[[#This Row],[profit]]</f>
        <v>1082.9000000000001</v>
      </c>
      <c r="P2762" s="3">
        <f>Table1[[#This Row],[sales]]*Table1[[#This Row],[quantity]]</f>
        <v>2563.86</v>
      </c>
      <c r="Q2762" s="9">
        <f>Table1[[#This Row],[delivery_date]]-Table1[[#This Row],[order_date]]</f>
        <v>6</v>
      </c>
    </row>
    <row r="2763" spans="1:17" x14ac:dyDescent="0.35">
      <c r="A2763" t="s">
        <v>2794</v>
      </c>
      <c r="B2763" t="s">
        <v>25</v>
      </c>
      <c r="C2763" t="s">
        <v>33</v>
      </c>
      <c r="D2763" s="2">
        <v>1036.51</v>
      </c>
      <c r="E2763">
        <v>0.12</v>
      </c>
      <c r="F2763">
        <v>7</v>
      </c>
      <c r="G2763" s="1">
        <v>45212</v>
      </c>
      <c r="H2763" s="1">
        <v>45217</v>
      </c>
      <c r="I2763" t="s">
        <v>21</v>
      </c>
      <c r="J2763" t="s">
        <v>16</v>
      </c>
      <c r="K2763" s="2">
        <v>206.5</v>
      </c>
      <c r="L2763" t="s">
        <v>23</v>
      </c>
      <c r="M2763">
        <f>YEAR(Table1[[#This Row],[order_date]])</f>
        <v>2023</v>
      </c>
      <c r="N2763">
        <f>MONTH(Table1[[#This Row],[order_date]])</f>
        <v>10</v>
      </c>
      <c r="O2763" s="3">
        <f>Table1[[#This Row],[sales]]-Table1[[#This Row],[profit]]</f>
        <v>830.01</v>
      </c>
      <c r="P2763" s="3">
        <f>Table1[[#This Row],[sales]]*Table1[[#This Row],[quantity]]</f>
        <v>7255.57</v>
      </c>
      <c r="Q2763" s="9">
        <f>Table1[[#This Row],[delivery_date]]-Table1[[#This Row],[order_date]]</f>
        <v>5</v>
      </c>
    </row>
    <row r="2764" spans="1:17" x14ac:dyDescent="0.35">
      <c r="A2764" t="s">
        <v>2795</v>
      </c>
      <c r="B2764" t="s">
        <v>13</v>
      </c>
      <c r="C2764" t="s">
        <v>20</v>
      </c>
      <c r="D2764" s="2">
        <v>3384.5</v>
      </c>
      <c r="E2764">
        <v>0.4</v>
      </c>
      <c r="F2764">
        <v>8</v>
      </c>
      <c r="G2764" s="1">
        <v>44964</v>
      </c>
      <c r="H2764" s="1">
        <v>44971</v>
      </c>
      <c r="I2764" t="s">
        <v>15</v>
      </c>
      <c r="J2764" t="s">
        <v>27</v>
      </c>
      <c r="K2764" s="2">
        <v>254.28</v>
      </c>
      <c r="L2764" t="s">
        <v>48</v>
      </c>
      <c r="M2764">
        <f>YEAR(Table1[[#This Row],[order_date]])</f>
        <v>2023</v>
      </c>
      <c r="N2764">
        <f>MONTH(Table1[[#This Row],[order_date]])</f>
        <v>2</v>
      </c>
      <c r="O2764" s="3">
        <f>Table1[[#This Row],[sales]]-Table1[[#This Row],[profit]]</f>
        <v>3130.22</v>
      </c>
      <c r="P2764" s="3">
        <f>Table1[[#This Row],[sales]]*Table1[[#This Row],[quantity]]</f>
        <v>27076</v>
      </c>
      <c r="Q2764" s="9">
        <f>Table1[[#This Row],[delivery_date]]-Table1[[#This Row],[order_date]]</f>
        <v>7</v>
      </c>
    </row>
    <row r="2765" spans="1:17" x14ac:dyDescent="0.35">
      <c r="A2765" t="s">
        <v>2796</v>
      </c>
      <c r="B2765" t="s">
        <v>25</v>
      </c>
      <c r="C2765" t="s">
        <v>33</v>
      </c>
      <c r="D2765" s="2">
        <v>3141.93</v>
      </c>
      <c r="E2765">
        <v>0.15</v>
      </c>
      <c r="F2765">
        <v>4</v>
      </c>
      <c r="G2765" s="1">
        <v>45051</v>
      </c>
      <c r="H2765" s="1">
        <v>45057</v>
      </c>
      <c r="I2765" t="s">
        <v>21</v>
      </c>
      <c r="J2765" t="s">
        <v>16</v>
      </c>
      <c r="K2765" s="2">
        <v>894.55</v>
      </c>
      <c r="L2765" t="s">
        <v>28</v>
      </c>
      <c r="M2765">
        <f>YEAR(Table1[[#This Row],[order_date]])</f>
        <v>2023</v>
      </c>
      <c r="N2765">
        <f>MONTH(Table1[[#This Row],[order_date]])</f>
        <v>5</v>
      </c>
      <c r="O2765" s="3">
        <f>Table1[[#This Row],[sales]]-Table1[[#This Row],[profit]]</f>
        <v>2247.38</v>
      </c>
      <c r="P2765" s="3">
        <f>Table1[[#This Row],[sales]]*Table1[[#This Row],[quantity]]</f>
        <v>12567.72</v>
      </c>
      <c r="Q2765" s="9">
        <f>Table1[[#This Row],[delivery_date]]-Table1[[#This Row],[order_date]]</f>
        <v>6</v>
      </c>
    </row>
    <row r="2766" spans="1:17" x14ac:dyDescent="0.35">
      <c r="A2766" t="s">
        <v>2797</v>
      </c>
      <c r="B2766" t="s">
        <v>25</v>
      </c>
      <c r="C2766" t="s">
        <v>20</v>
      </c>
      <c r="D2766" s="2">
        <v>2291.54</v>
      </c>
      <c r="E2766">
        <v>0.06</v>
      </c>
      <c r="F2766">
        <v>4</v>
      </c>
      <c r="G2766" s="1">
        <v>45241</v>
      </c>
      <c r="H2766" s="1">
        <v>45248</v>
      </c>
      <c r="I2766" t="s">
        <v>15</v>
      </c>
      <c r="J2766" t="s">
        <v>22</v>
      </c>
      <c r="K2766" s="2">
        <v>194.21</v>
      </c>
      <c r="L2766" t="s">
        <v>17</v>
      </c>
      <c r="M2766">
        <f>YEAR(Table1[[#This Row],[order_date]])</f>
        <v>2023</v>
      </c>
      <c r="N2766">
        <f>MONTH(Table1[[#This Row],[order_date]])</f>
        <v>11</v>
      </c>
      <c r="O2766" s="3">
        <f>Table1[[#This Row],[sales]]-Table1[[#This Row],[profit]]</f>
        <v>2097.33</v>
      </c>
      <c r="P2766" s="3">
        <f>Table1[[#This Row],[sales]]*Table1[[#This Row],[quantity]]</f>
        <v>9166.16</v>
      </c>
      <c r="Q2766" s="9">
        <f>Table1[[#This Row],[delivery_date]]-Table1[[#This Row],[order_date]]</f>
        <v>7</v>
      </c>
    </row>
    <row r="2767" spans="1:17" x14ac:dyDescent="0.35">
      <c r="A2767" t="s">
        <v>2798</v>
      </c>
      <c r="B2767" t="s">
        <v>19</v>
      </c>
      <c r="C2767" t="s">
        <v>36</v>
      </c>
      <c r="D2767" s="2">
        <v>569.72</v>
      </c>
      <c r="E2767">
        <v>7.0000000000000007E-2</v>
      </c>
      <c r="F2767">
        <v>9</v>
      </c>
      <c r="G2767" s="1">
        <v>45497</v>
      </c>
      <c r="H2767" s="1">
        <v>45499</v>
      </c>
      <c r="I2767" t="s">
        <v>31</v>
      </c>
      <c r="J2767" t="s">
        <v>16</v>
      </c>
      <c r="K2767" s="2">
        <v>120.94</v>
      </c>
      <c r="L2767" t="s">
        <v>48</v>
      </c>
      <c r="M2767">
        <f>YEAR(Table1[[#This Row],[order_date]])</f>
        <v>2024</v>
      </c>
      <c r="N2767">
        <f>MONTH(Table1[[#This Row],[order_date]])</f>
        <v>7</v>
      </c>
      <c r="O2767" s="3">
        <f>Table1[[#This Row],[sales]]-Table1[[#This Row],[profit]]</f>
        <v>448.78000000000003</v>
      </c>
      <c r="P2767" s="3">
        <f>Table1[[#This Row],[sales]]*Table1[[#This Row],[quantity]]</f>
        <v>5127.4800000000005</v>
      </c>
      <c r="Q2767" s="9">
        <f>Table1[[#This Row],[delivery_date]]-Table1[[#This Row],[order_date]]</f>
        <v>2</v>
      </c>
    </row>
    <row r="2768" spans="1:17" x14ac:dyDescent="0.35">
      <c r="A2768" t="s">
        <v>2799</v>
      </c>
      <c r="B2768" t="s">
        <v>41</v>
      </c>
      <c r="C2768" t="s">
        <v>14</v>
      </c>
      <c r="D2768" s="2">
        <v>549.75</v>
      </c>
      <c r="E2768">
        <v>0.11</v>
      </c>
      <c r="F2768">
        <v>4</v>
      </c>
      <c r="G2768" s="1">
        <v>44970</v>
      </c>
      <c r="H2768" s="1">
        <v>44973</v>
      </c>
      <c r="I2768" t="s">
        <v>21</v>
      </c>
      <c r="J2768" t="s">
        <v>27</v>
      </c>
      <c r="K2768" s="2">
        <v>50.37</v>
      </c>
      <c r="L2768" t="s">
        <v>28</v>
      </c>
      <c r="M2768">
        <f>YEAR(Table1[[#This Row],[order_date]])</f>
        <v>2023</v>
      </c>
      <c r="N2768">
        <f>MONTH(Table1[[#This Row],[order_date]])</f>
        <v>2</v>
      </c>
      <c r="O2768" s="3">
        <f>Table1[[#This Row],[sales]]-Table1[[#This Row],[profit]]</f>
        <v>499.38</v>
      </c>
      <c r="P2768" s="3">
        <f>Table1[[#This Row],[sales]]*Table1[[#This Row],[quantity]]</f>
        <v>2199</v>
      </c>
      <c r="Q2768" s="9">
        <f>Table1[[#This Row],[delivery_date]]-Table1[[#This Row],[order_date]]</f>
        <v>3</v>
      </c>
    </row>
    <row r="2769" spans="1:17" x14ac:dyDescent="0.35">
      <c r="A2769" t="s">
        <v>2800</v>
      </c>
      <c r="B2769" t="s">
        <v>13</v>
      </c>
      <c r="C2769" t="s">
        <v>36</v>
      </c>
      <c r="D2769" s="2">
        <v>3908.97</v>
      </c>
      <c r="E2769">
        <v>0.34</v>
      </c>
      <c r="F2769">
        <v>3</v>
      </c>
      <c r="G2769" s="1">
        <v>45258</v>
      </c>
      <c r="H2769" s="1">
        <v>45263</v>
      </c>
      <c r="I2769" t="s">
        <v>15</v>
      </c>
      <c r="J2769" t="s">
        <v>27</v>
      </c>
      <c r="K2769" s="2">
        <v>1157.28</v>
      </c>
      <c r="L2769" t="s">
        <v>28</v>
      </c>
      <c r="M2769">
        <f>YEAR(Table1[[#This Row],[order_date]])</f>
        <v>2023</v>
      </c>
      <c r="N2769">
        <f>MONTH(Table1[[#This Row],[order_date]])</f>
        <v>11</v>
      </c>
      <c r="O2769" s="3">
        <f>Table1[[#This Row],[sales]]-Table1[[#This Row],[profit]]</f>
        <v>2751.6899999999996</v>
      </c>
      <c r="P2769" s="3">
        <f>Table1[[#This Row],[sales]]*Table1[[#This Row],[quantity]]</f>
        <v>11726.91</v>
      </c>
      <c r="Q2769" s="9">
        <f>Table1[[#This Row],[delivery_date]]-Table1[[#This Row],[order_date]]</f>
        <v>5</v>
      </c>
    </row>
    <row r="2770" spans="1:17" x14ac:dyDescent="0.35">
      <c r="A2770" t="s">
        <v>2801</v>
      </c>
      <c r="B2770" t="s">
        <v>25</v>
      </c>
      <c r="C2770" t="s">
        <v>20</v>
      </c>
      <c r="D2770" s="2">
        <v>2313.67</v>
      </c>
      <c r="E2770">
        <v>0.12</v>
      </c>
      <c r="F2770">
        <v>1</v>
      </c>
      <c r="G2770" s="1">
        <v>45469</v>
      </c>
      <c r="H2770" s="1">
        <v>45472</v>
      </c>
      <c r="I2770" t="s">
        <v>15</v>
      </c>
      <c r="J2770" t="s">
        <v>16</v>
      </c>
      <c r="K2770" s="2">
        <v>481.71</v>
      </c>
      <c r="L2770" t="s">
        <v>39</v>
      </c>
      <c r="M2770">
        <f>YEAR(Table1[[#This Row],[order_date]])</f>
        <v>2024</v>
      </c>
      <c r="N2770">
        <f>MONTH(Table1[[#This Row],[order_date]])</f>
        <v>6</v>
      </c>
      <c r="O2770" s="3">
        <f>Table1[[#This Row],[sales]]-Table1[[#This Row],[profit]]</f>
        <v>1831.96</v>
      </c>
      <c r="P2770" s="3">
        <f>Table1[[#This Row],[sales]]*Table1[[#This Row],[quantity]]</f>
        <v>2313.67</v>
      </c>
      <c r="Q2770" s="9">
        <f>Table1[[#This Row],[delivery_date]]-Table1[[#This Row],[order_date]]</f>
        <v>3</v>
      </c>
    </row>
    <row r="2771" spans="1:17" x14ac:dyDescent="0.35">
      <c r="A2771" t="s">
        <v>2802</v>
      </c>
      <c r="B2771" t="s">
        <v>25</v>
      </c>
      <c r="C2771" t="s">
        <v>26</v>
      </c>
      <c r="D2771" s="2">
        <v>4304.04</v>
      </c>
      <c r="E2771">
        <v>0.3</v>
      </c>
      <c r="F2771">
        <v>3</v>
      </c>
      <c r="G2771" s="1">
        <v>45091</v>
      </c>
      <c r="H2771" s="1">
        <v>45096</v>
      </c>
      <c r="I2771" t="s">
        <v>21</v>
      </c>
      <c r="J2771" t="s">
        <v>22</v>
      </c>
      <c r="K2771" s="2">
        <v>775.25</v>
      </c>
      <c r="L2771" t="s">
        <v>34</v>
      </c>
      <c r="M2771">
        <f>YEAR(Table1[[#This Row],[order_date]])</f>
        <v>2023</v>
      </c>
      <c r="N2771">
        <f>MONTH(Table1[[#This Row],[order_date]])</f>
        <v>6</v>
      </c>
      <c r="O2771" s="3">
        <f>Table1[[#This Row],[sales]]-Table1[[#This Row],[profit]]</f>
        <v>3528.79</v>
      </c>
      <c r="P2771" s="3">
        <f>Table1[[#This Row],[sales]]*Table1[[#This Row],[quantity]]</f>
        <v>12912.119999999999</v>
      </c>
      <c r="Q2771" s="9">
        <f>Table1[[#This Row],[delivery_date]]-Table1[[#This Row],[order_date]]</f>
        <v>5</v>
      </c>
    </row>
    <row r="2772" spans="1:17" x14ac:dyDescent="0.35">
      <c r="A2772" t="s">
        <v>2803</v>
      </c>
      <c r="B2772" t="s">
        <v>13</v>
      </c>
      <c r="C2772" t="s">
        <v>36</v>
      </c>
      <c r="D2772" s="2">
        <v>2916.19</v>
      </c>
      <c r="E2772">
        <v>0.13</v>
      </c>
      <c r="F2772">
        <v>5</v>
      </c>
      <c r="G2772" s="1">
        <v>45284</v>
      </c>
      <c r="H2772" s="1">
        <v>45291</v>
      </c>
      <c r="I2772" t="s">
        <v>21</v>
      </c>
      <c r="J2772" t="s">
        <v>16</v>
      </c>
      <c r="K2772" s="2">
        <v>762.19</v>
      </c>
      <c r="L2772" t="s">
        <v>34</v>
      </c>
      <c r="M2772">
        <f>YEAR(Table1[[#This Row],[order_date]])</f>
        <v>2023</v>
      </c>
      <c r="N2772">
        <f>MONTH(Table1[[#This Row],[order_date]])</f>
        <v>12</v>
      </c>
      <c r="O2772" s="3">
        <f>Table1[[#This Row],[sales]]-Table1[[#This Row],[profit]]</f>
        <v>2154</v>
      </c>
      <c r="P2772" s="3">
        <f>Table1[[#This Row],[sales]]*Table1[[#This Row],[quantity]]</f>
        <v>14580.95</v>
      </c>
      <c r="Q2772" s="9">
        <f>Table1[[#This Row],[delivery_date]]-Table1[[#This Row],[order_date]]</f>
        <v>7</v>
      </c>
    </row>
    <row r="2773" spans="1:17" x14ac:dyDescent="0.35">
      <c r="A2773" t="s">
        <v>2804</v>
      </c>
      <c r="B2773" t="s">
        <v>25</v>
      </c>
      <c r="C2773" t="s">
        <v>26</v>
      </c>
      <c r="D2773" s="2">
        <v>3131.82</v>
      </c>
      <c r="E2773">
        <v>0.18</v>
      </c>
      <c r="F2773">
        <v>2</v>
      </c>
      <c r="G2773" s="1">
        <v>45438</v>
      </c>
      <c r="H2773" s="1">
        <v>45441</v>
      </c>
      <c r="I2773" t="s">
        <v>15</v>
      </c>
      <c r="J2773" t="s">
        <v>22</v>
      </c>
      <c r="K2773" s="2">
        <v>290.35000000000002</v>
      </c>
      <c r="L2773" t="s">
        <v>34</v>
      </c>
      <c r="M2773">
        <f>YEAR(Table1[[#This Row],[order_date]])</f>
        <v>2024</v>
      </c>
      <c r="N2773">
        <f>MONTH(Table1[[#This Row],[order_date]])</f>
        <v>5</v>
      </c>
      <c r="O2773" s="3">
        <f>Table1[[#This Row],[sales]]-Table1[[#This Row],[profit]]</f>
        <v>2841.4700000000003</v>
      </c>
      <c r="P2773" s="3">
        <f>Table1[[#This Row],[sales]]*Table1[[#This Row],[quantity]]</f>
        <v>6263.64</v>
      </c>
      <c r="Q2773" s="9">
        <f>Table1[[#This Row],[delivery_date]]-Table1[[#This Row],[order_date]]</f>
        <v>3</v>
      </c>
    </row>
    <row r="2774" spans="1:17" x14ac:dyDescent="0.35">
      <c r="A2774" t="s">
        <v>2805</v>
      </c>
      <c r="B2774" t="s">
        <v>19</v>
      </c>
      <c r="C2774" t="s">
        <v>20</v>
      </c>
      <c r="D2774" s="2">
        <v>4677.55</v>
      </c>
      <c r="E2774">
        <v>0.44</v>
      </c>
      <c r="F2774">
        <v>5</v>
      </c>
      <c r="G2774" s="1">
        <v>45637</v>
      </c>
      <c r="H2774" s="1">
        <v>45644</v>
      </c>
      <c r="I2774" t="s">
        <v>15</v>
      </c>
      <c r="J2774" t="s">
        <v>27</v>
      </c>
      <c r="K2774" s="2">
        <v>730.31</v>
      </c>
      <c r="L2774" t="s">
        <v>23</v>
      </c>
      <c r="M2774">
        <f>YEAR(Table1[[#This Row],[order_date]])</f>
        <v>2024</v>
      </c>
      <c r="N2774">
        <f>MONTH(Table1[[#This Row],[order_date]])</f>
        <v>12</v>
      </c>
      <c r="O2774" s="3">
        <f>Table1[[#This Row],[sales]]-Table1[[#This Row],[profit]]</f>
        <v>3947.2400000000002</v>
      </c>
      <c r="P2774" s="3">
        <f>Table1[[#This Row],[sales]]*Table1[[#This Row],[quantity]]</f>
        <v>23387.75</v>
      </c>
      <c r="Q2774" s="9">
        <f>Table1[[#This Row],[delivery_date]]-Table1[[#This Row],[order_date]]</f>
        <v>7</v>
      </c>
    </row>
    <row r="2775" spans="1:17" x14ac:dyDescent="0.35">
      <c r="A2775" t="s">
        <v>2806</v>
      </c>
      <c r="B2775" t="s">
        <v>19</v>
      </c>
      <c r="C2775" t="s">
        <v>14</v>
      </c>
      <c r="D2775" s="2">
        <v>906.62</v>
      </c>
      <c r="E2775">
        <v>0.25</v>
      </c>
      <c r="F2775">
        <v>9</v>
      </c>
      <c r="G2775" s="1">
        <v>45381</v>
      </c>
      <c r="H2775" s="1">
        <v>45388</v>
      </c>
      <c r="I2775" t="s">
        <v>31</v>
      </c>
      <c r="J2775" t="s">
        <v>27</v>
      </c>
      <c r="K2775" s="2">
        <v>266.83999999999997</v>
      </c>
      <c r="L2775" t="s">
        <v>17</v>
      </c>
      <c r="M2775">
        <f>YEAR(Table1[[#This Row],[order_date]])</f>
        <v>2024</v>
      </c>
      <c r="N2775">
        <f>MONTH(Table1[[#This Row],[order_date]])</f>
        <v>3</v>
      </c>
      <c r="O2775" s="3">
        <f>Table1[[#This Row],[sales]]-Table1[[#This Row],[profit]]</f>
        <v>639.78</v>
      </c>
      <c r="P2775" s="3">
        <f>Table1[[#This Row],[sales]]*Table1[[#This Row],[quantity]]</f>
        <v>8159.58</v>
      </c>
      <c r="Q2775" s="9">
        <f>Table1[[#This Row],[delivery_date]]-Table1[[#This Row],[order_date]]</f>
        <v>7</v>
      </c>
    </row>
    <row r="2776" spans="1:17" x14ac:dyDescent="0.35">
      <c r="A2776" t="s">
        <v>2807</v>
      </c>
      <c r="B2776" t="s">
        <v>19</v>
      </c>
      <c r="C2776" t="s">
        <v>26</v>
      </c>
      <c r="D2776" s="2">
        <v>2760.82</v>
      </c>
      <c r="E2776">
        <v>0.3</v>
      </c>
      <c r="F2776">
        <v>6</v>
      </c>
      <c r="G2776" s="1">
        <v>45145</v>
      </c>
      <c r="H2776" s="1">
        <v>45149</v>
      </c>
      <c r="I2776" t="s">
        <v>31</v>
      </c>
      <c r="J2776" t="s">
        <v>27</v>
      </c>
      <c r="K2776" s="2">
        <v>487.84</v>
      </c>
      <c r="L2776" t="s">
        <v>23</v>
      </c>
      <c r="M2776">
        <f>YEAR(Table1[[#This Row],[order_date]])</f>
        <v>2023</v>
      </c>
      <c r="N2776">
        <f>MONTH(Table1[[#This Row],[order_date]])</f>
        <v>8</v>
      </c>
      <c r="O2776" s="3">
        <f>Table1[[#This Row],[sales]]-Table1[[#This Row],[profit]]</f>
        <v>2272.98</v>
      </c>
      <c r="P2776" s="3">
        <f>Table1[[#This Row],[sales]]*Table1[[#This Row],[quantity]]</f>
        <v>16564.920000000002</v>
      </c>
      <c r="Q2776" s="9">
        <f>Table1[[#This Row],[delivery_date]]-Table1[[#This Row],[order_date]]</f>
        <v>4</v>
      </c>
    </row>
    <row r="2777" spans="1:17" x14ac:dyDescent="0.35">
      <c r="A2777" t="s">
        <v>2808</v>
      </c>
      <c r="B2777" t="s">
        <v>19</v>
      </c>
      <c r="C2777" t="s">
        <v>20</v>
      </c>
      <c r="D2777" s="2">
        <v>384.88</v>
      </c>
      <c r="E2777">
        <v>0.09</v>
      </c>
      <c r="F2777">
        <v>3</v>
      </c>
      <c r="G2777" s="1">
        <v>45592</v>
      </c>
      <c r="H2777" s="1">
        <v>45595</v>
      </c>
      <c r="I2777" t="s">
        <v>31</v>
      </c>
      <c r="J2777" t="s">
        <v>27</v>
      </c>
      <c r="K2777" s="2">
        <v>79.77</v>
      </c>
      <c r="L2777" t="s">
        <v>28</v>
      </c>
      <c r="M2777">
        <f>YEAR(Table1[[#This Row],[order_date]])</f>
        <v>2024</v>
      </c>
      <c r="N2777">
        <f>MONTH(Table1[[#This Row],[order_date]])</f>
        <v>10</v>
      </c>
      <c r="O2777" s="3">
        <f>Table1[[#This Row],[sales]]-Table1[[#This Row],[profit]]</f>
        <v>305.11</v>
      </c>
      <c r="P2777" s="3">
        <f>Table1[[#This Row],[sales]]*Table1[[#This Row],[quantity]]</f>
        <v>1154.6399999999999</v>
      </c>
      <c r="Q2777" s="9">
        <f>Table1[[#This Row],[delivery_date]]-Table1[[#This Row],[order_date]]</f>
        <v>3</v>
      </c>
    </row>
    <row r="2778" spans="1:17" x14ac:dyDescent="0.35">
      <c r="A2778" t="s">
        <v>2809</v>
      </c>
      <c r="B2778" t="s">
        <v>25</v>
      </c>
      <c r="C2778" t="s">
        <v>26</v>
      </c>
      <c r="D2778" s="2">
        <v>1858.73</v>
      </c>
      <c r="E2778">
        <v>7.0000000000000007E-2</v>
      </c>
      <c r="F2778">
        <v>5</v>
      </c>
      <c r="G2778" s="1">
        <v>45110</v>
      </c>
      <c r="H2778" s="1">
        <v>45112</v>
      </c>
      <c r="I2778" t="s">
        <v>21</v>
      </c>
      <c r="J2778" t="s">
        <v>16</v>
      </c>
      <c r="K2778" s="2">
        <v>124.59</v>
      </c>
      <c r="L2778" t="s">
        <v>34</v>
      </c>
      <c r="M2778">
        <f>YEAR(Table1[[#This Row],[order_date]])</f>
        <v>2023</v>
      </c>
      <c r="N2778">
        <f>MONTH(Table1[[#This Row],[order_date]])</f>
        <v>7</v>
      </c>
      <c r="O2778" s="3">
        <f>Table1[[#This Row],[sales]]-Table1[[#This Row],[profit]]</f>
        <v>1734.14</v>
      </c>
      <c r="P2778" s="3">
        <f>Table1[[#This Row],[sales]]*Table1[[#This Row],[quantity]]</f>
        <v>9293.65</v>
      </c>
      <c r="Q2778" s="9">
        <f>Table1[[#This Row],[delivery_date]]-Table1[[#This Row],[order_date]]</f>
        <v>2</v>
      </c>
    </row>
    <row r="2779" spans="1:17" x14ac:dyDescent="0.35">
      <c r="A2779" t="s">
        <v>2810</v>
      </c>
      <c r="B2779" t="s">
        <v>13</v>
      </c>
      <c r="C2779" t="s">
        <v>36</v>
      </c>
      <c r="D2779" s="2">
        <v>825.68</v>
      </c>
      <c r="E2779">
        <v>0.21</v>
      </c>
      <c r="F2779">
        <v>1</v>
      </c>
      <c r="G2779" s="1">
        <v>45309</v>
      </c>
      <c r="H2779" s="1">
        <v>45314</v>
      </c>
      <c r="I2779" t="s">
        <v>21</v>
      </c>
      <c r="J2779" t="s">
        <v>22</v>
      </c>
      <c r="K2779" s="2">
        <v>56.14</v>
      </c>
      <c r="L2779" t="s">
        <v>48</v>
      </c>
      <c r="M2779">
        <f>YEAR(Table1[[#This Row],[order_date]])</f>
        <v>2024</v>
      </c>
      <c r="N2779">
        <f>MONTH(Table1[[#This Row],[order_date]])</f>
        <v>1</v>
      </c>
      <c r="O2779" s="3">
        <f>Table1[[#This Row],[sales]]-Table1[[#This Row],[profit]]</f>
        <v>769.54</v>
      </c>
      <c r="P2779" s="3">
        <f>Table1[[#This Row],[sales]]*Table1[[#This Row],[quantity]]</f>
        <v>825.68</v>
      </c>
      <c r="Q2779" s="9">
        <f>Table1[[#This Row],[delivery_date]]-Table1[[#This Row],[order_date]]</f>
        <v>5</v>
      </c>
    </row>
    <row r="2780" spans="1:17" x14ac:dyDescent="0.35">
      <c r="A2780" t="s">
        <v>2811</v>
      </c>
      <c r="B2780" t="s">
        <v>13</v>
      </c>
      <c r="C2780" t="s">
        <v>20</v>
      </c>
      <c r="D2780" s="2">
        <v>1020.4</v>
      </c>
      <c r="E2780">
        <v>0.43</v>
      </c>
      <c r="F2780">
        <v>8</v>
      </c>
      <c r="G2780" s="1">
        <v>45225</v>
      </c>
      <c r="H2780" s="1">
        <v>45226</v>
      </c>
      <c r="I2780" t="s">
        <v>31</v>
      </c>
      <c r="J2780" t="s">
        <v>22</v>
      </c>
      <c r="K2780" s="2">
        <v>66.739999999999995</v>
      </c>
      <c r="L2780" t="s">
        <v>17</v>
      </c>
      <c r="M2780">
        <f>YEAR(Table1[[#This Row],[order_date]])</f>
        <v>2023</v>
      </c>
      <c r="N2780">
        <f>MONTH(Table1[[#This Row],[order_date]])</f>
        <v>10</v>
      </c>
      <c r="O2780" s="3">
        <f>Table1[[#This Row],[sales]]-Table1[[#This Row],[profit]]</f>
        <v>953.66</v>
      </c>
      <c r="P2780" s="3">
        <f>Table1[[#This Row],[sales]]*Table1[[#This Row],[quantity]]</f>
        <v>8163.2</v>
      </c>
      <c r="Q2780" s="9">
        <f>Table1[[#This Row],[delivery_date]]-Table1[[#This Row],[order_date]]</f>
        <v>1</v>
      </c>
    </row>
    <row r="2781" spans="1:17" x14ac:dyDescent="0.35">
      <c r="A2781" t="s">
        <v>2812</v>
      </c>
      <c r="B2781" t="s">
        <v>13</v>
      </c>
      <c r="C2781" t="s">
        <v>36</v>
      </c>
      <c r="D2781" s="2">
        <v>4680.49</v>
      </c>
      <c r="E2781">
        <v>0.12</v>
      </c>
      <c r="F2781">
        <v>9</v>
      </c>
      <c r="G2781" s="1">
        <v>45329</v>
      </c>
      <c r="H2781" s="1">
        <v>45333</v>
      </c>
      <c r="I2781" t="s">
        <v>21</v>
      </c>
      <c r="J2781" t="s">
        <v>22</v>
      </c>
      <c r="K2781" s="2">
        <v>807.91</v>
      </c>
      <c r="L2781" t="s">
        <v>48</v>
      </c>
      <c r="M2781">
        <f>YEAR(Table1[[#This Row],[order_date]])</f>
        <v>2024</v>
      </c>
      <c r="N2781">
        <f>MONTH(Table1[[#This Row],[order_date]])</f>
        <v>2</v>
      </c>
      <c r="O2781" s="3">
        <f>Table1[[#This Row],[sales]]-Table1[[#This Row],[profit]]</f>
        <v>3872.58</v>
      </c>
      <c r="P2781" s="3">
        <f>Table1[[#This Row],[sales]]*Table1[[#This Row],[quantity]]</f>
        <v>42124.409999999996</v>
      </c>
      <c r="Q2781" s="9">
        <f>Table1[[#This Row],[delivery_date]]-Table1[[#This Row],[order_date]]</f>
        <v>4</v>
      </c>
    </row>
    <row r="2782" spans="1:17" x14ac:dyDescent="0.35">
      <c r="A2782" t="s">
        <v>2813</v>
      </c>
      <c r="B2782" t="s">
        <v>13</v>
      </c>
      <c r="C2782" t="s">
        <v>33</v>
      </c>
      <c r="D2782" s="2">
        <v>3092.34</v>
      </c>
      <c r="E2782">
        <v>0.31</v>
      </c>
      <c r="F2782">
        <v>5</v>
      </c>
      <c r="G2782" s="1">
        <v>45588</v>
      </c>
      <c r="H2782" s="1">
        <v>45594</v>
      </c>
      <c r="I2782" t="s">
        <v>21</v>
      </c>
      <c r="J2782" t="s">
        <v>16</v>
      </c>
      <c r="K2782" s="2">
        <v>710.3</v>
      </c>
      <c r="L2782" t="s">
        <v>17</v>
      </c>
      <c r="M2782">
        <f>YEAR(Table1[[#This Row],[order_date]])</f>
        <v>2024</v>
      </c>
      <c r="N2782">
        <f>MONTH(Table1[[#This Row],[order_date]])</f>
        <v>10</v>
      </c>
      <c r="O2782" s="3">
        <f>Table1[[#This Row],[sales]]-Table1[[#This Row],[profit]]</f>
        <v>2382.04</v>
      </c>
      <c r="P2782" s="3">
        <f>Table1[[#This Row],[sales]]*Table1[[#This Row],[quantity]]</f>
        <v>15461.7</v>
      </c>
      <c r="Q2782" s="9">
        <f>Table1[[#This Row],[delivery_date]]-Table1[[#This Row],[order_date]]</f>
        <v>6</v>
      </c>
    </row>
    <row r="2783" spans="1:17" x14ac:dyDescent="0.35">
      <c r="A2783" t="s">
        <v>2814</v>
      </c>
      <c r="B2783" t="s">
        <v>41</v>
      </c>
      <c r="C2783" t="s">
        <v>20</v>
      </c>
      <c r="D2783" s="2">
        <v>4471.57</v>
      </c>
      <c r="E2783">
        <v>0.44</v>
      </c>
      <c r="F2783">
        <v>9</v>
      </c>
      <c r="G2783" s="1">
        <v>45367</v>
      </c>
      <c r="H2783" s="1">
        <v>45370</v>
      </c>
      <c r="I2783" t="s">
        <v>21</v>
      </c>
      <c r="J2783" t="s">
        <v>27</v>
      </c>
      <c r="K2783" s="2">
        <v>586.55999999999995</v>
      </c>
      <c r="L2783" t="s">
        <v>23</v>
      </c>
      <c r="M2783">
        <f>YEAR(Table1[[#This Row],[order_date]])</f>
        <v>2024</v>
      </c>
      <c r="N2783">
        <f>MONTH(Table1[[#This Row],[order_date]])</f>
        <v>3</v>
      </c>
      <c r="O2783" s="3">
        <f>Table1[[#This Row],[sales]]-Table1[[#This Row],[profit]]</f>
        <v>3885.0099999999998</v>
      </c>
      <c r="P2783" s="3">
        <f>Table1[[#This Row],[sales]]*Table1[[#This Row],[quantity]]</f>
        <v>40244.129999999997</v>
      </c>
      <c r="Q2783" s="9">
        <f>Table1[[#This Row],[delivery_date]]-Table1[[#This Row],[order_date]]</f>
        <v>3</v>
      </c>
    </row>
    <row r="2784" spans="1:17" x14ac:dyDescent="0.35">
      <c r="A2784" t="s">
        <v>2815</v>
      </c>
      <c r="B2784" t="s">
        <v>13</v>
      </c>
      <c r="C2784" t="s">
        <v>26</v>
      </c>
      <c r="D2784" s="2">
        <v>2273.25</v>
      </c>
      <c r="E2784">
        <v>0.47</v>
      </c>
      <c r="F2784">
        <v>8</v>
      </c>
      <c r="G2784" s="1">
        <v>45503</v>
      </c>
      <c r="H2784" s="1">
        <v>45504</v>
      </c>
      <c r="I2784" t="s">
        <v>21</v>
      </c>
      <c r="J2784" t="s">
        <v>27</v>
      </c>
      <c r="K2784" s="2">
        <v>440.57</v>
      </c>
      <c r="L2784" t="s">
        <v>48</v>
      </c>
      <c r="M2784">
        <f>YEAR(Table1[[#This Row],[order_date]])</f>
        <v>2024</v>
      </c>
      <c r="N2784">
        <f>MONTH(Table1[[#This Row],[order_date]])</f>
        <v>7</v>
      </c>
      <c r="O2784" s="3">
        <f>Table1[[#This Row],[sales]]-Table1[[#This Row],[profit]]</f>
        <v>1832.68</v>
      </c>
      <c r="P2784" s="3">
        <f>Table1[[#This Row],[sales]]*Table1[[#This Row],[quantity]]</f>
        <v>18186</v>
      </c>
      <c r="Q2784" s="9">
        <f>Table1[[#This Row],[delivery_date]]-Table1[[#This Row],[order_date]]</f>
        <v>1</v>
      </c>
    </row>
    <row r="2785" spans="1:17" x14ac:dyDescent="0.35">
      <c r="A2785" t="s">
        <v>2816</v>
      </c>
      <c r="B2785" t="s">
        <v>41</v>
      </c>
      <c r="C2785" t="s">
        <v>33</v>
      </c>
      <c r="D2785" s="2">
        <v>3028.45</v>
      </c>
      <c r="E2785">
        <v>0.5</v>
      </c>
      <c r="F2785">
        <v>8</v>
      </c>
      <c r="G2785" s="1">
        <v>45305</v>
      </c>
      <c r="H2785" s="1">
        <v>45311</v>
      </c>
      <c r="I2785" t="s">
        <v>31</v>
      </c>
      <c r="J2785" t="s">
        <v>22</v>
      </c>
      <c r="K2785" s="2">
        <v>588.30999999999995</v>
      </c>
      <c r="L2785" t="s">
        <v>34</v>
      </c>
      <c r="M2785">
        <f>YEAR(Table1[[#This Row],[order_date]])</f>
        <v>2024</v>
      </c>
      <c r="N2785">
        <f>MONTH(Table1[[#This Row],[order_date]])</f>
        <v>1</v>
      </c>
      <c r="O2785" s="3">
        <f>Table1[[#This Row],[sales]]-Table1[[#This Row],[profit]]</f>
        <v>2440.14</v>
      </c>
      <c r="P2785" s="3">
        <f>Table1[[#This Row],[sales]]*Table1[[#This Row],[quantity]]</f>
        <v>24227.599999999999</v>
      </c>
      <c r="Q2785" s="9">
        <f>Table1[[#This Row],[delivery_date]]-Table1[[#This Row],[order_date]]</f>
        <v>6</v>
      </c>
    </row>
    <row r="2786" spans="1:17" x14ac:dyDescent="0.35">
      <c r="A2786" t="s">
        <v>2817</v>
      </c>
      <c r="B2786" t="s">
        <v>41</v>
      </c>
      <c r="C2786" t="s">
        <v>36</v>
      </c>
      <c r="D2786" s="2">
        <v>257.26</v>
      </c>
      <c r="E2786">
        <v>0.38</v>
      </c>
      <c r="F2786">
        <v>2</v>
      </c>
      <c r="G2786" s="1">
        <v>45600</v>
      </c>
      <c r="H2786" s="1">
        <v>45606</v>
      </c>
      <c r="I2786" t="s">
        <v>21</v>
      </c>
      <c r="J2786" t="s">
        <v>27</v>
      </c>
      <c r="K2786" s="2">
        <v>23.05</v>
      </c>
      <c r="L2786" t="s">
        <v>17</v>
      </c>
      <c r="M2786">
        <f>YEAR(Table1[[#This Row],[order_date]])</f>
        <v>2024</v>
      </c>
      <c r="N2786">
        <f>MONTH(Table1[[#This Row],[order_date]])</f>
        <v>11</v>
      </c>
      <c r="O2786" s="3">
        <f>Table1[[#This Row],[sales]]-Table1[[#This Row],[profit]]</f>
        <v>234.20999999999998</v>
      </c>
      <c r="P2786" s="3">
        <f>Table1[[#This Row],[sales]]*Table1[[#This Row],[quantity]]</f>
        <v>514.52</v>
      </c>
      <c r="Q2786" s="9">
        <f>Table1[[#This Row],[delivery_date]]-Table1[[#This Row],[order_date]]</f>
        <v>6</v>
      </c>
    </row>
    <row r="2787" spans="1:17" x14ac:dyDescent="0.35">
      <c r="A2787" t="s">
        <v>2818</v>
      </c>
      <c r="B2787" t="s">
        <v>19</v>
      </c>
      <c r="C2787" t="s">
        <v>36</v>
      </c>
      <c r="D2787" s="2">
        <v>2400.56</v>
      </c>
      <c r="E2787">
        <v>0.04</v>
      </c>
      <c r="F2787">
        <v>5</v>
      </c>
      <c r="G2787" s="1">
        <v>45488</v>
      </c>
      <c r="H2787" s="1">
        <v>45494</v>
      </c>
      <c r="I2787" t="s">
        <v>31</v>
      </c>
      <c r="J2787" t="s">
        <v>27</v>
      </c>
      <c r="K2787" s="2">
        <v>570.66999999999996</v>
      </c>
      <c r="L2787" t="s">
        <v>28</v>
      </c>
      <c r="M2787">
        <f>YEAR(Table1[[#This Row],[order_date]])</f>
        <v>2024</v>
      </c>
      <c r="N2787">
        <f>MONTH(Table1[[#This Row],[order_date]])</f>
        <v>7</v>
      </c>
      <c r="O2787" s="3">
        <f>Table1[[#This Row],[sales]]-Table1[[#This Row],[profit]]</f>
        <v>1829.8899999999999</v>
      </c>
      <c r="P2787" s="3">
        <f>Table1[[#This Row],[sales]]*Table1[[#This Row],[quantity]]</f>
        <v>12002.8</v>
      </c>
      <c r="Q2787" s="9">
        <f>Table1[[#This Row],[delivery_date]]-Table1[[#This Row],[order_date]]</f>
        <v>6</v>
      </c>
    </row>
    <row r="2788" spans="1:17" x14ac:dyDescent="0.35">
      <c r="A2788" t="s">
        <v>2819</v>
      </c>
      <c r="B2788" t="s">
        <v>41</v>
      </c>
      <c r="C2788" t="s">
        <v>26</v>
      </c>
      <c r="D2788" s="2">
        <v>2863.88</v>
      </c>
      <c r="E2788">
        <v>0.44</v>
      </c>
      <c r="F2788">
        <v>8</v>
      </c>
      <c r="G2788" s="1">
        <v>45598</v>
      </c>
      <c r="H2788" s="1">
        <v>45603</v>
      </c>
      <c r="I2788" t="s">
        <v>31</v>
      </c>
      <c r="J2788" t="s">
        <v>16</v>
      </c>
      <c r="K2788" s="2">
        <v>534.33000000000004</v>
      </c>
      <c r="L2788" t="s">
        <v>17</v>
      </c>
      <c r="M2788">
        <f>YEAR(Table1[[#This Row],[order_date]])</f>
        <v>2024</v>
      </c>
      <c r="N2788">
        <f>MONTH(Table1[[#This Row],[order_date]])</f>
        <v>11</v>
      </c>
      <c r="O2788" s="3">
        <f>Table1[[#This Row],[sales]]-Table1[[#This Row],[profit]]</f>
        <v>2329.5500000000002</v>
      </c>
      <c r="P2788" s="3">
        <f>Table1[[#This Row],[sales]]*Table1[[#This Row],[quantity]]</f>
        <v>22911.040000000001</v>
      </c>
      <c r="Q2788" s="9">
        <f>Table1[[#This Row],[delivery_date]]-Table1[[#This Row],[order_date]]</f>
        <v>5</v>
      </c>
    </row>
    <row r="2789" spans="1:17" x14ac:dyDescent="0.35">
      <c r="A2789" t="s">
        <v>2820</v>
      </c>
      <c r="B2789" t="s">
        <v>25</v>
      </c>
      <c r="C2789" t="s">
        <v>33</v>
      </c>
      <c r="D2789" s="2">
        <v>182.21</v>
      </c>
      <c r="E2789">
        <v>0.44</v>
      </c>
      <c r="F2789">
        <v>3</v>
      </c>
      <c r="G2789" s="1">
        <v>45235</v>
      </c>
      <c r="H2789" s="1">
        <v>45239</v>
      </c>
      <c r="I2789" t="s">
        <v>21</v>
      </c>
      <c r="J2789" t="s">
        <v>27</v>
      </c>
      <c r="K2789" s="2">
        <v>14.58</v>
      </c>
      <c r="L2789" t="s">
        <v>34</v>
      </c>
      <c r="M2789">
        <f>YEAR(Table1[[#This Row],[order_date]])</f>
        <v>2023</v>
      </c>
      <c r="N2789">
        <f>MONTH(Table1[[#This Row],[order_date]])</f>
        <v>11</v>
      </c>
      <c r="O2789" s="3">
        <f>Table1[[#This Row],[sales]]-Table1[[#This Row],[profit]]</f>
        <v>167.63</v>
      </c>
      <c r="P2789" s="3">
        <f>Table1[[#This Row],[sales]]*Table1[[#This Row],[quantity]]</f>
        <v>546.63</v>
      </c>
      <c r="Q2789" s="9">
        <f>Table1[[#This Row],[delivery_date]]-Table1[[#This Row],[order_date]]</f>
        <v>4</v>
      </c>
    </row>
    <row r="2790" spans="1:17" x14ac:dyDescent="0.35">
      <c r="A2790" t="s">
        <v>2821</v>
      </c>
      <c r="B2790" t="s">
        <v>41</v>
      </c>
      <c r="C2790" t="s">
        <v>14</v>
      </c>
      <c r="D2790" s="2">
        <v>3968.5</v>
      </c>
      <c r="E2790">
        <v>0.28000000000000003</v>
      </c>
      <c r="F2790">
        <v>1</v>
      </c>
      <c r="G2790" s="1">
        <v>45396</v>
      </c>
      <c r="H2790" s="1">
        <v>45402</v>
      </c>
      <c r="I2790" t="s">
        <v>21</v>
      </c>
      <c r="J2790" t="s">
        <v>16</v>
      </c>
      <c r="K2790" s="2">
        <v>1138.6199999999999</v>
      </c>
      <c r="L2790" t="s">
        <v>39</v>
      </c>
      <c r="M2790">
        <f>YEAR(Table1[[#This Row],[order_date]])</f>
        <v>2024</v>
      </c>
      <c r="N2790">
        <f>MONTH(Table1[[#This Row],[order_date]])</f>
        <v>4</v>
      </c>
      <c r="O2790" s="3">
        <f>Table1[[#This Row],[sales]]-Table1[[#This Row],[profit]]</f>
        <v>2829.88</v>
      </c>
      <c r="P2790" s="3">
        <f>Table1[[#This Row],[sales]]*Table1[[#This Row],[quantity]]</f>
        <v>3968.5</v>
      </c>
      <c r="Q2790" s="9">
        <f>Table1[[#This Row],[delivery_date]]-Table1[[#This Row],[order_date]]</f>
        <v>6</v>
      </c>
    </row>
    <row r="2791" spans="1:17" x14ac:dyDescent="0.35">
      <c r="A2791" t="s">
        <v>2822</v>
      </c>
      <c r="B2791" t="s">
        <v>19</v>
      </c>
      <c r="C2791" t="s">
        <v>26</v>
      </c>
      <c r="D2791" s="2">
        <v>1547.57</v>
      </c>
      <c r="E2791">
        <v>0.03</v>
      </c>
      <c r="F2791">
        <v>4</v>
      </c>
      <c r="G2791" s="1">
        <v>44977</v>
      </c>
      <c r="H2791" s="1">
        <v>44981</v>
      </c>
      <c r="I2791" t="s">
        <v>31</v>
      </c>
      <c r="J2791" t="s">
        <v>16</v>
      </c>
      <c r="K2791" s="2">
        <v>172.76</v>
      </c>
      <c r="L2791" t="s">
        <v>28</v>
      </c>
      <c r="M2791">
        <f>YEAR(Table1[[#This Row],[order_date]])</f>
        <v>2023</v>
      </c>
      <c r="N2791">
        <f>MONTH(Table1[[#This Row],[order_date]])</f>
        <v>2</v>
      </c>
      <c r="O2791" s="3">
        <f>Table1[[#This Row],[sales]]-Table1[[#This Row],[profit]]</f>
        <v>1374.81</v>
      </c>
      <c r="P2791" s="3">
        <f>Table1[[#This Row],[sales]]*Table1[[#This Row],[quantity]]</f>
        <v>6190.28</v>
      </c>
      <c r="Q2791" s="9">
        <f>Table1[[#This Row],[delivery_date]]-Table1[[#This Row],[order_date]]</f>
        <v>4</v>
      </c>
    </row>
    <row r="2792" spans="1:17" x14ac:dyDescent="0.35">
      <c r="A2792" t="s">
        <v>2823</v>
      </c>
      <c r="B2792" t="s">
        <v>41</v>
      </c>
      <c r="C2792" t="s">
        <v>36</v>
      </c>
      <c r="D2792" s="2">
        <v>2317.19</v>
      </c>
      <c r="E2792">
        <v>0.24</v>
      </c>
      <c r="F2792">
        <v>4</v>
      </c>
      <c r="G2792" s="1">
        <v>45202</v>
      </c>
      <c r="H2792" s="1">
        <v>45206</v>
      </c>
      <c r="I2792" t="s">
        <v>21</v>
      </c>
      <c r="J2792" t="s">
        <v>22</v>
      </c>
      <c r="K2792" s="2">
        <v>355.13</v>
      </c>
      <c r="L2792" t="s">
        <v>23</v>
      </c>
      <c r="M2792">
        <f>YEAR(Table1[[#This Row],[order_date]])</f>
        <v>2023</v>
      </c>
      <c r="N2792">
        <f>MONTH(Table1[[#This Row],[order_date]])</f>
        <v>10</v>
      </c>
      <c r="O2792" s="3">
        <f>Table1[[#This Row],[sales]]-Table1[[#This Row],[profit]]</f>
        <v>1962.06</v>
      </c>
      <c r="P2792" s="3">
        <f>Table1[[#This Row],[sales]]*Table1[[#This Row],[quantity]]</f>
        <v>9268.76</v>
      </c>
      <c r="Q2792" s="9">
        <f>Table1[[#This Row],[delivery_date]]-Table1[[#This Row],[order_date]]</f>
        <v>4</v>
      </c>
    </row>
    <row r="2793" spans="1:17" x14ac:dyDescent="0.35">
      <c r="A2793" t="s">
        <v>2824</v>
      </c>
      <c r="B2793" t="s">
        <v>25</v>
      </c>
      <c r="C2793" t="s">
        <v>20</v>
      </c>
      <c r="D2793" s="2">
        <v>2724.59</v>
      </c>
      <c r="E2793">
        <v>0.11</v>
      </c>
      <c r="F2793">
        <v>4</v>
      </c>
      <c r="G2793" s="1">
        <v>45483</v>
      </c>
      <c r="H2793" s="1">
        <v>45489</v>
      </c>
      <c r="I2793" t="s">
        <v>31</v>
      </c>
      <c r="J2793" t="s">
        <v>22</v>
      </c>
      <c r="K2793" s="2">
        <v>779.57</v>
      </c>
      <c r="L2793" t="s">
        <v>34</v>
      </c>
      <c r="M2793">
        <f>YEAR(Table1[[#This Row],[order_date]])</f>
        <v>2024</v>
      </c>
      <c r="N2793">
        <f>MONTH(Table1[[#This Row],[order_date]])</f>
        <v>7</v>
      </c>
      <c r="O2793" s="3">
        <f>Table1[[#This Row],[sales]]-Table1[[#This Row],[profit]]</f>
        <v>1945.02</v>
      </c>
      <c r="P2793" s="3">
        <f>Table1[[#This Row],[sales]]*Table1[[#This Row],[quantity]]</f>
        <v>10898.36</v>
      </c>
      <c r="Q2793" s="9">
        <f>Table1[[#This Row],[delivery_date]]-Table1[[#This Row],[order_date]]</f>
        <v>6</v>
      </c>
    </row>
    <row r="2794" spans="1:17" x14ac:dyDescent="0.35">
      <c r="A2794" t="s">
        <v>2825</v>
      </c>
      <c r="B2794" t="s">
        <v>25</v>
      </c>
      <c r="C2794" t="s">
        <v>33</v>
      </c>
      <c r="D2794" s="2">
        <v>4961.7700000000004</v>
      </c>
      <c r="E2794">
        <v>0.22</v>
      </c>
      <c r="F2794">
        <v>4</v>
      </c>
      <c r="G2794" s="1">
        <v>45360</v>
      </c>
      <c r="H2794" s="1">
        <v>45361</v>
      </c>
      <c r="I2794" t="s">
        <v>15</v>
      </c>
      <c r="J2794" t="s">
        <v>22</v>
      </c>
      <c r="K2794" s="2">
        <v>660.51</v>
      </c>
      <c r="L2794" t="s">
        <v>17</v>
      </c>
      <c r="M2794">
        <f>YEAR(Table1[[#This Row],[order_date]])</f>
        <v>2024</v>
      </c>
      <c r="N2794">
        <f>MONTH(Table1[[#This Row],[order_date]])</f>
        <v>3</v>
      </c>
      <c r="O2794" s="3">
        <f>Table1[[#This Row],[sales]]-Table1[[#This Row],[profit]]</f>
        <v>4301.26</v>
      </c>
      <c r="P2794" s="3">
        <f>Table1[[#This Row],[sales]]*Table1[[#This Row],[quantity]]</f>
        <v>19847.080000000002</v>
      </c>
      <c r="Q2794" s="9">
        <f>Table1[[#This Row],[delivery_date]]-Table1[[#This Row],[order_date]]</f>
        <v>1</v>
      </c>
    </row>
    <row r="2795" spans="1:17" x14ac:dyDescent="0.35">
      <c r="A2795" t="s">
        <v>2826</v>
      </c>
      <c r="B2795" t="s">
        <v>25</v>
      </c>
      <c r="C2795" t="s">
        <v>14</v>
      </c>
      <c r="D2795" s="2">
        <v>586</v>
      </c>
      <c r="E2795">
        <v>0.36</v>
      </c>
      <c r="F2795">
        <v>9</v>
      </c>
      <c r="G2795" s="1">
        <v>45306</v>
      </c>
      <c r="H2795" s="1">
        <v>45312</v>
      </c>
      <c r="I2795" t="s">
        <v>15</v>
      </c>
      <c r="J2795" t="s">
        <v>16</v>
      </c>
      <c r="K2795" s="2">
        <v>56.41</v>
      </c>
      <c r="L2795" t="s">
        <v>34</v>
      </c>
      <c r="M2795">
        <f>YEAR(Table1[[#This Row],[order_date]])</f>
        <v>2024</v>
      </c>
      <c r="N2795">
        <f>MONTH(Table1[[#This Row],[order_date]])</f>
        <v>1</v>
      </c>
      <c r="O2795" s="3">
        <f>Table1[[#This Row],[sales]]-Table1[[#This Row],[profit]]</f>
        <v>529.59</v>
      </c>
      <c r="P2795" s="3">
        <f>Table1[[#This Row],[sales]]*Table1[[#This Row],[quantity]]</f>
        <v>5274</v>
      </c>
      <c r="Q2795" s="9">
        <f>Table1[[#This Row],[delivery_date]]-Table1[[#This Row],[order_date]]</f>
        <v>6</v>
      </c>
    </row>
    <row r="2796" spans="1:17" x14ac:dyDescent="0.35">
      <c r="A2796" t="s">
        <v>2827</v>
      </c>
      <c r="B2796" t="s">
        <v>19</v>
      </c>
      <c r="C2796" t="s">
        <v>20</v>
      </c>
      <c r="D2796" s="2">
        <v>2820.87</v>
      </c>
      <c r="E2796">
        <v>0.33</v>
      </c>
      <c r="F2796">
        <v>1</v>
      </c>
      <c r="G2796" s="1">
        <v>45041</v>
      </c>
      <c r="H2796" s="1">
        <v>45046</v>
      </c>
      <c r="I2796" t="s">
        <v>31</v>
      </c>
      <c r="J2796" t="s">
        <v>27</v>
      </c>
      <c r="K2796" s="2">
        <v>833.91</v>
      </c>
      <c r="L2796" t="s">
        <v>17</v>
      </c>
      <c r="M2796">
        <f>YEAR(Table1[[#This Row],[order_date]])</f>
        <v>2023</v>
      </c>
      <c r="N2796">
        <f>MONTH(Table1[[#This Row],[order_date]])</f>
        <v>4</v>
      </c>
      <c r="O2796" s="3">
        <f>Table1[[#This Row],[sales]]-Table1[[#This Row],[profit]]</f>
        <v>1986.96</v>
      </c>
      <c r="P2796" s="3">
        <f>Table1[[#This Row],[sales]]*Table1[[#This Row],[quantity]]</f>
        <v>2820.87</v>
      </c>
      <c r="Q2796" s="9">
        <f>Table1[[#This Row],[delivery_date]]-Table1[[#This Row],[order_date]]</f>
        <v>5</v>
      </c>
    </row>
    <row r="2797" spans="1:17" x14ac:dyDescent="0.35">
      <c r="A2797" t="s">
        <v>2828</v>
      </c>
      <c r="B2797" t="s">
        <v>19</v>
      </c>
      <c r="C2797" t="s">
        <v>33</v>
      </c>
      <c r="D2797" s="2">
        <v>2699.91</v>
      </c>
      <c r="E2797">
        <v>0.39</v>
      </c>
      <c r="F2797">
        <v>9</v>
      </c>
      <c r="G2797" s="1">
        <v>45062</v>
      </c>
      <c r="H2797" s="1">
        <v>45065</v>
      </c>
      <c r="I2797" t="s">
        <v>15</v>
      </c>
      <c r="J2797" t="s">
        <v>27</v>
      </c>
      <c r="K2797" s="2">
        <v>807.05</v>
      </c>
      <c r="L2797" t="s">
        <v>17</v>
      </c>
      <c r="M2797">
        <f>YEAR(Table1[[#This Row],[order_date]])</f>
        <v>2023</v>
      </c>
      <c r="N2797">
        <f>MONTH(Table1[[#This Row],[order_date]])</f>
        <v>5</v>
      </c>
      <c r="O2797" s="3">
        <f>Table1[[#This Row],[sales]]-Table1[[#This Row],[profit]]</f>
        <v>1892.86</v>
      </c>
      <c r="P2797" s="3">
        <f>Table1[[#This Row],[sales]]*Table1[[#This Row],[quantity]]</f>
        <v>24299.19</v>
      </c>
      <c r="Q2797" s="9">
        <f>Table1[[#This Row],[delivery_date]]-Table1[[#This Row],[order_date]]</f>
        <v>3</v>
      </c>
    </row>
    <row r="2798" spans="1:17" x14ac:dyDescent="0.35">
      <c r="A2798" t="s">
        <v>2829</v>
      </c>
      <c r="B2798" t="s">
        <v>13</v>
      </c>
      <c r="C2798" t="s">
        <v>26</v>
      </c>
      <c r="D2798" s="2">
        <v>437.66</v>
      </c>
      <c r="E2798">
        <v>0.24</v>
      </c>
      <c r="F2798">
        <v>7</v>
      </c>
      <c r="G2798" s="1">
        <v>45293</v>
      </c>
      <c r="H2798" s="1">
        <v>45298</v>
      </c>
      <c r="I2798" t="s">
        <v>31</v>
      </c>
      <c r="J2798" t="s">
        <v>27</v>
      </c>
      <c r="K2798" s="2">
        <v>97.14</v>
      </c>
      <c r="L2798" t="s">
        <v>28</v>
      </c>
      <c r="M2798">
        <f>YEAR(Table1[[#This Row],[order_date]])</f>
        <v>2024</v>
      </c>
      <c r="N2798">
        <f>MONTH(Table1[[#This Row],[order_date]])</f>
        <v>1</v>
      </c>
      <c r="O2798" s="3">
        <f>Table1[[#This Row],[sales]]-Table1[[#This Row],[profit]]</f>
        <v>340.52000000000004</v>
      </c>
      <c r="P2798" s="3">
        <f>Table1[[#This Row],[sales]]*Table1[[#This Row],[quantity]]</f>
        <v>3063.6200000000003</v>
      </c>
      <c r="Q2798" s="9">
        <f>Table1[[#This Row],[delivery_date]]-Table1[[#This Row],[order_date]]</f>
        <v>5</v>
      </c>
    </row>
    <row r="2799" spans="1:17" x14ac:dyDescent="0.35">
      <c r="A2799" t="s">
        <v>2830</v>
      </c>
      <c r="B2799" t="s">
        <v>19</v>
      </c>
      <c r="C2799" t="s">
        <v>26</v>
      </c>
      <c r="D2799" s="2">
        <v>3206.3</v>
      </c>
      <c r="E2799">
        <v>0.26</v>
      </c>
      <c r="F2799">
        <v>5</v>
      </c>
      <c r="G2799" s="1">
        <v>44947</v>
      </c>
      <c r="H2799" s="1">
        <v>44951</v>
      </c>
      <c r="I2799" t="s">
        <v>31</v>
      </c>
      <c r="J2799" t="s">
        <v>16</v>
      </c>
      <c r="K2799" s="2">
        <v>877.03</v>
      </c>
      <c r="L2799" t="s">
        <v>17</v>
      </c>
      <c r="M2799">
        <f>YEAR(Table1[[#This Row],[order_date]])</f>
        <v>2023</v>
      </c>
      <c r="N2799">
        <f>MONTH(Table1[[#This Row],[order_date]])</f>
        <v>1</v>
      </c>
      <c r="O2799" s="3">
        <f>Table1[[#This Row],[sales]]-Table1[[#This Row],[profit]]</f>
        <v>2329.2700000000004</v>
      </c>
      <c r="P2799" s="3">
        <f>Table1[[#This Row],[sales]]*Table1[[#This Row],[quantity]]</f>
        <v>16031.5</v>
      </c>
      <c r="Q2799" s="9">
        <f>Table1[[#This Row],[delivery_date]]-Table1[[#This Row],[order_date]]</f>
        <v>4</v>
      </c>
    </row>
    <row r="2800" spans="1:17" x14ac:dyDescent="0.35">
      <c r="A2800" t="s">
        <v>2831</v>
      </c>
      <c r="B2800" t="s">
        <v>25</v>
      </c>
      <c r="C2800" t="s">
        <v>33</v>
      </c>
      <c r="D2800" s="2">
        <v>1505.59</v>
      </c>
      <c r="E2800">
        <v>0.47</v>
      </c>
      <c r="F2800">
        <v>2</v>
      </c>
      <c r="G2800" s="1">
        <v>45456</v>
      </c>
      <c r="H2800" s="1">
        <v>45461</v>
      </c>
      <c r="I2800" t="s">
        <v>21</v>
      </c>
      <c r="J2800" t="s">
        <v>22</v>
      </c>
      <c r="K2800" s="2">
        <v>451.22</v>
      </c>
      <c r="L2800" t="s">
        <v>39</v>
      </c>
      <c r="M2800">
        <f>YEAR(Table1[[#This Row],[order_date]])</f>
        <v>2024</v>
      </c>
      <c r="N2800">
        <f>MONTH(Table1[[#This Row],[order_date]])</f>
        <v>6</v>
      </c>
      <c r="O2800" s="3">
        <f>Table1[[#This Row],[sales]]-Table1[[#This Row],[profit]]</f>
        <v>1054.3699999999999</v>
      </c>
      <c r="P2800" s="3">
        <f>Table1[[#This Row],[sales]]*Table1[[#This Row],[quantity]]</f>
        <v>3011.18</v>
      </c>
      <c r="Q2800" s="9">
        <f>Table1[[#This Row],[delivery_date]]-Table1[[#This Row],[order_date]]</f>
        <v>5</v>
      </c>
    </row>
    <row r="2801" spans="1:17" x14ac:dyDescent="0.35">
      <c r="A2801" t="s">
        <v>2832</v>
      </c>
      <c r="B2801" t="s">
        <v>25</v>
      </c>
      <c r="C2801" t="s">
        <v>14</v>
      </c>
      <c r="D2801" s="2">
        <v>608.46</v>
      </c>
      <c r="E2801">
        <v>0.32</v>
      </c>
      <c r="F2801">
        <v>4</v>
      </c>
      <c r="G2801" s="1">
        <v>45288</v>
      </c>
      <c r="H2801" s="1">
        <v>45291</v>
      </c>
      <c r="I2801" t="s">
        <v>15</v>
      </c>
      <c r="J2801" t="s">
        <v>27</v>
      </c>
      <c r="K2801" s="2">
        <v>52.68</v>
      </c>
      <c r="L2801" t="s">
        <v>34</v>
      </c>
      <c r="M2801">
        <f>YEAR(Table1[[#This Row],[order_date]])</f>
        <v>2023</v>
      </c>
      <c r="N2801">
        <f>MONTH(Table1[[#This Row],[order_date]])</f>
        <v>12</v>
      </c>
      <c r="O2801" s="3">
        <f>Table1[[#This Row],[sales]]-Table1[[#This Row],[profit]]</f>
        <v>555.78000000000009</v>
      </c>
      <c r="P2801" s="3">
        <f>Table1[[#This Row],[sales]]*Table1[[#This Row],[quantity]]</f>
        <v>2433.84</v>
      </c>
      <c r="Q2801" s="9">
        <f>Table1[[#This Row],[delivery_date]]-Table1[[#This Row],[order_date]]</f>
        <v>3</v>
      </c>
    </row>
    <row r="2802" spans="1:17" x14ac:dyDescent="0.35">
      <c r="A2802" t="s">
        <v>2833</v>
      </c>
      <c r="B2802" t="s">
        <v>19</v>
      </c>
      <c r="C2802" t="s">
        <v>33</v>
      </c>
      <c r="D2802" s="2">
        <v>975.35</v>
      </c>
      <c r="E2802">
        <v>0.37</v>
      </c>
      <c r="F2802">
        <v>4</v>
      </c>
      <c r="G2802" s="1">
        <v>45197</v>
      </c>
      <c r="H2802" s="1">
        <v>45203</v>
      </c>
      <c r="I2802" t="s">
        <v>15</v>
      </c>
      <c r="J2802" t="s">
        <v>16</v>
      </c>
      <c r="K2802" s="2">
        <v>254.04</v>
      </c>
      <c r="L2802" t="s">
        <v>34</v>
      </c>
      <c r="M2802">
        <f>YEAR(Table1[[#This Row],[order_date]])</f>
        <v>2023</v>
      </c>
      <c r="N2802">
        <f>MONTH(Table1[[#This Row],[order_date]])</f>
        <v>9</v>
      </c>
      <c r="O2802" s="3">
        <f>Table1[[#This Row],[sales]]-Table1[[#This Row],[profit]]</f>
        <v>721.31000000000006</v>
      </c>
      <c r="P2802" s="3">
        <f>Table1[[#This Row],[sales]]*Table1[[#This Row],[quantity]]</f>
        <v>3901.4</v>
      </c>
      <c r="Q2802" s="9">
        <f>Table1[[#This Row],[delivery_date]]-Table1[[#This Row],[order_date]]</f>
        <v>6</v>
      </c>
    </row>
    <row r="2803" spans="1:17" x14ac:dyDescent="0.35">
      <c r="A2803" t="s">
        <v>2834</v>
      </c>
      <c r="B2803" t="s">
        <v>41</v>
      </c>
      <c r="C2803" t="s">
        <v>20</v>
      </c>
      <c r="D2803" s="2">
        <v>4135.66</v>
      </c>
      <c r="E2803">
        <v>0.33</v>
      </c>
      <c r="F2803">
        <v>4</v>
      </c>
      <c r="G2803" s="1">
        <v>45145</v>
      </c>
      <c r="H2803" s="1">
        <v>45151</v>
      </c>
      <c r="I2803" t="s">
        <v>21</v>
      </c>
      <c r="J2803" t="s">
        <v>16</v>
      </c>
      <c r="K2803" s="2">
        <v>254.68</v>
      </c>
      <c r="L2803" t="s">
        <v>17</v>
      </c>
      <c r="M2803">
        <f>YEAR(Table1[[#This Row],[order_date]])</f>
        <v>2023</v>
      </c>
      <c r="N2803">
        <f>MONTH(Table1[[#This Row],[order_date]])</f>
        <v>8</v>
      </c>
      <c r="O2803" s="3">
        <f>Table1[[#This Row],[sales]]-Table1[[#This Row],[profit]]</f>
        <v>3880.98</v>
      </c>
      <c r="P2803" s="3">
        <f>Table1[[#This Row],[sales]]*Table1[[#This Row],[quantity]]</f>
        <v>16542.64</v>
      </c>
      <c r="Q2803" s="9">
        <f>Table1[[#This Row],[delivery_date]]-Table1[[#This Row],[order_date]]</f>
        <v>6</v>
      </c>
    </row>
    <row r="2804" spans="1:17" x14ac:dyDescent="0.35">
      <c r="A2804" t="s">
        <v>2835</v>
      </c>
      <c r="B2804" t="s">
        <v>19</v>
      </c>
      <c r="C2804" t="s">
        <v>20</v>
      </c>
      <c r="D2804" s="2">
        <v>610.21</v>
      </c>
      <c r="E2804">
        <v>0.32</v>
      </c>
      <c r="F2804">
        <v>2</v>
      </c>
      <c r="G2804" s="1">
        <v>45245</v>
      </c>
      <c r="H2804" s="1">
        <v>45251</v>
      </c>
      <c r="I2804" t="s">
        <v>31</v>
      </c>
      <c r="J2804" t="s">
        <v>22</v>
      </c>
      <c r="K2804" s="2">
        <v>128.78</v>
      </c>
      <c r="L2804" t="s">
        <v>17</v>
      </c>
      <c r="M2804">
        <f>YEAR(Table1[[#This Row],[order_date]])</f>
        <v>2023</v>
      </c>
      <c r="N2804">
        <f>MONTH(Table1[[#This Row],[order_date]])</f>
        <v>11</v>
      </c>
      <c r="O2804" s="3">
        <f>Table1[[#This Row],[sales]]-Table1[[#This Row],[profit]]</f>
        <v>481.43000000000006</v>
      </c>
      <c r="P2804" s="3">
        <f>Table1[[#This Row],[sales]]*Table1[[#This Row],[quantity]]</f>
        <v>1220.42</v>
      </c>
      <c r="Q2804" s="9">
        <f>Table1[[#This Row],[delivery_date]]-Table1[[#This Row],[order_date]]</f>
        <v>6</v>
      </c>
    </row>
    <row r="2805" spans="1:17" x14ac:dyDescent="0.35">
      <c r="A2805" t="s">
        <v>2836</v>
      </c>
      <c r="B2805" t="s">
        <v>19</v>
      </c>
      <c r="C2805" t="s">
        <v>26</v>
      </c>
      <c r="D2805" s="2">
        <v>2387.94</v>
      </c>
      <c r="E2805">
        <v>0.46</v>
      </c>
      <c r="F2805">
        <v>8</v>
      </c>
      <c r="G2805" s="1">
        <v>45392</v>
      </c>
      <c r="H2805" s="1">
        <v>45397</v>
      </c>
      <c r="I2805" t="s">
        <v>21</v>
      </c>
      <c r="J2805" t="s">
        <v>27</v>
      </c>
      <c r="K2805" s="2">
        <v>491.98</v>
      </c>
      <c r="L2805" t="s">
        <v>28</v>
      </c>
      <c r="M2805">
        <f>YEAR(Table1[[#This Row],[order_date]])</f>
        <v>2024</v>
      </c>
      <c r="N2805">
        <f>MONTH(Table1[[#This Row],[order_date]])</f>
        <v>4</v>
      </c>
      <c r="O2805" s="3">
        <f>Table1[[#This Row],[sales]]-Table1[[#This Row],[profit]]</f>
        <v>1895.96</v>
      </c>
      <c r="P2805" s="3">
        <f>Table1[[#This Row],[sales]]*Table1[[#This Row],[quantity]]</f>
        <v>19103.52</v>
      </c>
      <c r="Q2805" s="9">
        <f>Table1[[#This Row],[delivery_date]]-Table1[[#This Row],[order_date]]</f>
        <v>5</v>
      </c>
    </row>
    <row r="2806" spans="1:17" x14ac:dyDescent="0.35">
      <c r="A2806" t="s">
        <v>2837</v>
      </c>
      <c r="B2806" t="s">
        <v>25</v>
      </c>
      <c r="C2806" t="s">
        <v>33</v>
      </c>
      <c r="D2806" s="2">
        <v>1056.8399999999999</v>
      </c>
      <c r="E2806">
        <v>0.18</v>
      </c>
      <c r="F2806">
        <v>4</v>
      </c>
      <c r="G2806" s="1">
        <v>45330</v>
      </c>
      <c r="H2806" s="1">
        <v>45337</v>
      </c>
      <c r="I2806" t="s">
        <v>15</v>
      </c>
      <c r="J2806" t="s">
        <v>27</v>
      </c>
      <c r="K2806" s="2">
        <v>181.53</v>
      </c>
      <c r="L2806" t="s">
        <v>28</v>
      </c>
      <c r="M2806">
        <f>YEAR(Table1[[#This Row],[order_date]])</f>
        <v>2024</v>
      </c>
      <c r="N2806">
        <f>MONTH(Table1[[#This Row],[order_date]])</f>
        <v>2</v>
      </c>
      <c r="O2806" s="3">
        <f>Table1[[#This Row],[sales]]-Table1[[#This Row],[profit]]</f>
        <v>875.31</v>
      </c>
      <c r="P2806" s="3">
        <f>Table1[[#This Row],[sales]]*Table1[[#This Row],[quantity]]</f>
        <v>4227.3599999999997</v>
      </c>
      <c r="Q2806" s="9">
        <f>Table1[[#This Row],[delivery_date]]-Table1[[#This Row],[order_date]]</f>
        <v>7</v>
      </c>
    </row>
    <row r="2807" spans="1:17" x14ac:dyDescent="0.35">
      <c r="A2807" t="s">
        <v>2838</v>
      </c>
      <c r="B2807" t="s">
        <v>13</v>
      </c>
      <c r="C2807" t="s">
        <v>26</v>
      </c>
      <c r="D2807" s="2">
        <v>895.37</v>
      </c>
      <c r="E2807">
        <v>0.21</v>
      </c>
      <c r="F2807">
        <v>9</v>
      </c>
      <c r="G2807" s="1">
        <v>45047</v>
      </c>
      <c r="H2807" s="1">
        <v>45054</v>
      </c>
      <c r="I2807" t="s">
        <v>31</v>
      </c>
      <c r="J2807" t="s">
        <v>27</v>
      </c>
      <c r="K2807" s="2">
        <v>173.61</v>
      </c>
      <c r="L2807" t="s">
        <v>17</v>
      </c>
      <c r="M2807">
        <f>YEAR(Table1[[#This Row],[order_date]])</f>
        <v>2023</v>
      </c>
      <c r="N2807">
        <f>MONTH(Table1[[#This Row],[order_date]])</f>
        <v>5</v>
      </c>
      <c r="O2807" s="3">
        <f>Table1[[#This Row],[sales]]-Table1[[#This Row],[profit]]</f>
        <v>721.76</v>
      </c>
      <c r="P2807" s="3">
        <f>Table1[[#This Row],[sales]]*Table1[[#This Row],[quantity]]</f>
        <v>8058.33</v>
      </c>
      <c r="Q2807" s="9">
        <f>Table1[[#This Row],[delivery_date]]-Table1[[#This Row],[order_date]]</f>
        <v>7</v>
      </c>
    </row>
    <row r="2808" spans="1:17" x14ac:dyDescent="0.35">
      <c r="A2808" t="s">
        <v>2839</v>
      </c>
      <c r="B2808" t="s">
        <v>25</v>
      </c>
      <c r="C2808" t="s">
        <v>14</v>
      </c>
      <c r="D2808" s="2">
        <v>1107.99</v>
      </c>
      <c r="E2808">
        <v>0.19</v>
      </c>
      <c r="F2808">
        <v>2</v>
      </c>
      <c r="G2808" s="1">
        <v>44988</v>
      </c>
      <c r="H2808" s="1">
        <v>44994</v>
      </c>
      <c r="I2808" t="s">
        <v>31</v>
      </c>
      <c r="J2808" t="s">
        <v>27</v>
      </c>
      <c r="K2808" s="2">
        <v>132.34</v>
      </c>
      <c r="L2808" t="s">
        <v>48</v>
      </c>
      <c r="M2808">
        <f>YEAR(Table1[[#This Row],[order_date]])</f>
        <v>2023</v>
      </c>
      <c r="N2808">
        <f>MONTH(Table1[[#This Row],[order_date]])</f>
        <v>3</v>
      </c>
      <c r="O2808" s="3">
        <f>Table1[[#This Row],[sales]]-Table1[[#This Row],[profit]]</f>
        <v>975.65</v>
      </c>
      <c r="P2808" s="3">
        <f>Table1[[#This Row],[sales]]*Table1[[#This Row],[quantity]]</f>
        <v>2215.98</v>
      </c>
      <c r="Q2808" s="9">
        <f>Table1[[#This Row],[delivery_date]]-Table1[[#This Row],[order_date]]</f>
        <v>6</v>
      </c>
    </row>
    <row r="2809" spans="1:17" x14ac:dyDescent="0.35">
      <c r="A2809" t="s">
        <v>2840</v>
      </c>
      <c r="B2809" t="s">
        <v>13</v>
      </c>
      <c r="C2809" t="s">
        <v>20</v>
      </c>
      <c r="D2809" s="2">
        <v>2514.64</v>
      </c>
      <c r="E2809">
        <v>0.38</v>
      </c>
      <c r="F2809">
        <v>7</v>
      </c>
      <c r="G2809" s="1">
        <v>45023</v>
      </c>
      <c r="H2809" s="1">
        <v>45029</v>
      </c>
      <c r="I2809" t="s">
        <v>21</v>
      </c>
      <c r="J2809" t="s">
        <v>22</v>
      </c>
      <c r="K2809" s="2">
        <v>130.34</v>
      </c>
      <c r="L2809" t="s">
        <v>23</v>
      </c>
      <c r="M2809">
        <f>YEAR(Table1[[#This Row],[order_date]])</f>
        <v>2023</v>
      </c>
      <c r="N2809">
        <f>MONTH(Table1[[#This Row],[order_date]])</f>
        <v>4</v>
      </c>
      <c r="O2809" s="3">
        <f>Table1[[#This Row],[sales]]-Table1[[#This Row],[profit]]</f>
        <v>2384.2999999999997</v>
      </c>
      <c r="P2809" s="3">
        <f>Table1[[#This Row],[sales]]*Table1[[#This Row],[quantity]]</f>
        <v>17602.48</v>
      </c>
      <c r="Q2809" s="9">
        <f>Table1[[#This Row],[delivery_date]]-Table1[[#This Row],[order_date]]</f>
        <v>6</v>
      </c>
    </row>
    <row r="2810" spans="1:17" x14ac:dyDescent="0.35">
      <c r="A2810" t="s">
        <v>2841</v>
      </c>
      <c r="B2810" t="s">
        <v>25</v>
      </c>
      <c r="C2810" t="s">
        <v>36</v>
      </c>
      <c r="D2810" s="2">
        <v>1265.1600000000001</v>
      </c>
      <c r="E2810">
        <v>0.43</v>
      </c>
      <c r="F2810">
        <v>5</v>
      </c>
      <c r="G2810" s="1">
        <v>45362</v>
      </c>
      <c r="H2810" s="1">
        <v>45368</v>
      </c>
      <c r="I2810" t="s">
        <v>31</v>
      </c>
      <c r="J2810" t="s">
        <v>27</v>
      </c>
      <c r="K2810" s="2">
        <v>122.78</v>
      </c>
      <c r="L2810" t="s">
        <v>17</v>
      </c>
      <c r="M2810">
        <f>YEAR(Table1[[#This Row],[order_date]])</f>
        <v>2024</v>
      </c>
      <c r="N2810">
        <f>MONTH(Table1[[#This Row],[order_date]])</f>
        <v>3</v>
      </c>
      <c r="O2810" s="3">
        <f>Table1[[#This Row],[sales]]-Table1[[#This Row],[profit]]</f>
        <v>1142.3800000000001</v>
      </c>
      <c r="P2810" s="3">
        <f>Table1[[#This Row],[sales]]*Table1[[#This Row],[quantity]]</f>
        <v>6325.8</v>
      </c>
      <c r="Q2810" s="9">
        <f>Table1[[#This Row],[delivery_date]]-Table1[[#This Row],[order_date]]</f>
        <v>6</v>
      </c>
    </row>
    <row r="2811" spans="1:17" x14ac:dyDescent="0.35">
      <c r="A2811" t="s">
        <v>2842</v>
      </c>
      <c r="B2811" t="s">
        <v>19</v>
      </c>
      <c r="C2811" t="s">
        <v>36</v>
      </c>
      <c r="D2811" s="2">
        <v>573.99</v>
      </c>
      <c r="E2811">
        <v>0.18</v>
      </c>
      <c r="F2811">
        <v>5</v>
      </c>
      <c r="G2811" s="1">
        <v>45340</v>
      </c>
      <c r="H2811" s="1">
        <v>45344</v>
      </c>
      <c r="I2811" t="s">
        <v>15</v>
      </c>
      <c r="J2811" t="s">
        <v>16</v>
      </c>
      <c r="K2811" s="2">
        <v>162.72999999999999</v>
      </c>
      <c r="L2811" t="s">
        <v>23</v>
      </c>
      <c r="M2811">
        <f>YEAR(Table1[[#This Row],[order_date]])</f>
        <v>2024</v>
      </c>
      <c r="N2811">
        <f>MONTH(Table1[[#This Row],[order_date]])</f>
        <v>2</v>
      </c>
      <c r="O2811" s="3">
        <f>Table1[[#This Row],[sales]]-Table1[[#This Row],[profit]]</f>
        <v>411.26</v>
      </c>
      <c r="P2811" s="3">
        <f>Table1[[#This Row],[sales]]*Table1[[#This Row],[quantity]]</f>
        <v>2869.95</v>
      </c>
      <c r="Q2811" s="9">
        <f>Table1[[#This Row],[delivery_date]]-Table1[[#This Row],[order_date]]</f>
        <v>4</v>
      </c>
    </row>
    <row r="2812" spans="1:17" x14ac:dyDescent="0.35">
      <c r="A2812" t="s">
        <v>2843</v>
      </c>
      <c r="B2812" t="s">
        <v>25</v>
      </c>
      <c r="C2812" t="s">
        <v>33</v>
      </c>
      <c r="D2812" s="2">
        <v>4026.86</v>
      </c>
      <c r="E2812">
        <v>7.0000000000000007E-2</v>
      </c>
      <c r="F2812">
        <v>7</v>
      </c>
      <c r="G2812" s="1">
        <v>45055</v>
      </c>
      <c r="H2812" s="1">
        <v>45059</v>
      </c>
      <c r="I2812" t="s">
        <v>15</v>
      </c>
      <c r="J2812" t="s">
        <v>16</v>
      </c>
      <c r="K2812" s="2">
        <v>474.7</v>
      </c>
      <c r="L2812" t="s">
        <v>23</v>
      </c>
      <c r="M2812">
        <f>YEAR(Table1[[#This Row],[order_date]])</f>
        <v>2023</v>
      </c>
      <c r="N2812">
        <f>MONTH(Table1[[#This Row],[order_date]])</f>
        <v>5</v>
      </c>
      <c r="O2812" s="3">
        <f>Table1[[#This Row],[sales]]-Table1[[#This Row],[profit]]</f>
        <v>3552.1600000000003</v>
      </c>
      <c r="P2812" s="3">
        <f>Table1[[#This Row],[sales]]*Table1[[#This Row],[quantity]]</f>
        <v>28188.02</v>
      </c>
      <c r="Q2812" s="9">
        <f>Table1[[#This Row],[delivery_date]]-Table1[[#This Row],[order_date]]</f>
        <v>4</v>
      </c>
    </row>
    <row r="2813" spans="1:17" x14ac:dyDescent="0.35">
      <c r="A2813" t="s">
        <v>2844</v>
      </c>
      <c r="B2813" t="s">
        <v>25</v>
      </c>
      <c r="C2813" t="s">
        <v>33</v>
      </c>
      <c r="D2813" s="2">
        <v>2745.12</v>
      </c>
      <c r="E2813">
        <v>0.25</v>
      </c>
      <c r="F2813">
        <v>4</v>
      </c>
      <c r="G2813" s="1">
        <v>45172</v>
      </c>
      <c r="H2813" s="1">
        <v>45175</v>
      </c>
      <c r="I2813" t="s">
        <v>15</v>
      </c>
      <c r="J2813" t="s">
        <v>22</v>
      </c>
      <c r="K2813" s="2">
        <v>626.46</v>
      </c>
      <c r="L2813" t="s">
        <v>39</v>
      </c>
      <c r="M2813">
        <f>YEAR(Table1[[#This Row],[order_date]])</f>
        <v>2023</v>
      </c>
      <c r="N2813">
        <f>MONTH(Table1[[#This Row],[order_date]])</f>
        <v>9</v>
      </c>
      <c r="O2813" s="3">
        <f>Table1[[#This Row],[sales]]-Table1[[#This Row],[profit]]</f>
        <v>2118.66</v>
      </c>
      <c r="P2813" s="3">
        <f>Table1[[#This Row],[sales]]*Table1[[#This Row],[quantity]]</f>
        <v>10980.48</v>
      </c>
      <c r="Q2813" s="9">
        <f>Table1[[#This Row],[delivery_date]]-Table1[[#This Row],[order_date]]</f>
        <v>3</v>
      </c>
    </row>
    <row r="2814" spans="1:17" x14ac:dyDescent="0.35">
      <c r="A2814" t="s">
        <v>2845</v>
      </c>
      <c r="B2814" t="s">
        <v>25</v>
      </c>
      <c r="C2814" t="s">
        <v>36</v>
      </c>
      <c r="D2814" s="2">
        <v>868.58</v>
      </c>
      <c r="E2814">
        <v>0.49</v>
      </c>
      <c r="F2814">
        <v>3</v>
      </c>
      <c r="G2814" s="1">
        <v>44936</v>
      </c>
      <c r="H2814" s="1">
        <v>44938</v>
      </c>
      <c r="I2814" t="s">
        <v>31</v>
      </c>
      <c r="J2814" t="s">
        <v>22</v>
      </c>
      <c r="K2814" s="2">
        <v>142.25</v>
      </c>
      <c r="L2814" t="s">
        <v>34</v>
      </c>
      <c r="M2814">
        <f>YEAR(Table1[[#This Row],[order_date]])</f>
        <v>2023</v>
      </c>
      <c r="N2814">
        <f>MONTH(Table1[[#This Row],[order_date]])</f>
        <v>1</v>
      </c>
      <c r="O2814" s="3">
        <f>Table1[[#This Row],[sales]]-Table1[[#This Row],[profit]]</f>
        <v>726.33</v>
      </c>
      <c r="P2814" s="3">
        <f>Table1[[#This Row],[sales]]*Table1[[#This Row],[quantity]]</f>
        <v>2605.7400000000002</v>
      </c>
      <c r="Q2814" s="9">
        <f>Table1[[#This Row],[delivery_date]]-Table1[[#This Row],[order_date]]</f>
        <v>2</v>
      </c>
    </row>
    <row r="2815" spans="1:17" x14ac:dyDescent="0.35">
      <c r="A2815" t="s">
        <v>2846</v>
      </c>
      <c r="B2815" t="s">
        <v>19</v>
      </c>
      <c r="C2815" t="s">
        <v>33</v>
      </c>
      <c r="D2815" s="2">
        <v>2410.0100000000002</v>
      </c>
      <c r="E2815">
        <v>0.1</v>
      </c>
      <c r="F2815">
        <v>9</v>
      </c>
      <c r="G2815" s="1">
        <v>45503</v>
      </c>
      <c r="H2815" s="1">
        <v>45510</v>
      </c>
      <c r="I2815" t="s">
        <v>21</v>
      </c>
      <c r="J2815" t="s">
        <v>16</v>
      </c>
      <c r="K2815" s="2">
        <v>711.67</v>
      </c>
      <c r="L2815" t="s">
        <v>48</v>
      </c>
      <c r="M2815">
        <f>YEAR(Table1[[#This Row],[order_date]])</f>
        <v>2024</v>
      </c>
      <c r="N2815">
        <f>MONTH(Table1[[#This Row],[order_date]])</f>
        <v>7</v>
      </c>
      <c r="O2815" s="3">
        <f>Table1[[#This Row],[sales]]-Table1[[#This Row],[profit]]</f>
        <v>1698.3400000000001</v>
      </c>
      <c r="P2815" s="3">
        <f>Table1[[#This Row],[sales]]*Table1[[#This Row],[quantity]]</f>
        <v>21690.090000000004</v>
      </c>
      <c r="Q2815" s="9">
        <f>Table1[[#This Row],[delivery_date]]-Table1[[#This Row],[order_date]]</f>
        <v>7</v>
      </c>
    </row>
    <row r="2816" spans="1:17" x14ac:dyDescent="0.35">
      <c r="A2816" t="s">
        <v>2847</v>
      </c>
      <c r="B2816" t="s">
        <v>19</v>
      </c>
      <c r="C2816" t="s">
        <v>20</v>
      </c>
      <c r="D2816" s="2">
        <v>434.98</v>
      </c>
      <c r="E2816">
        <v>0.23</v>
      </c>
      <c r="F2816">
        <v>3</v>
      </c>
      <c r="G2816" s="1">
        <v>45343</v>
      </c>
      <c r="H2816" s="1">
        <v>45348</v>
      </c>
      <c r="I2816" t="s">
        <v>15</v>
      </c>
      <c r="J2816" t="s">
        <v>16</v>
      </c>
      <c r="K2816" s="2">
        <v>128.16999999999999</v>
      </c>
      <c r="L2816" t="s">
        <v>48</v>
      </c>
      <c r="M2816">
        <f>YEAR(Table1[[#This Row],[order_date]])</f>
        <v>2024</v>
      </c>
      <c r="N2816">
        <f>MONTH(Table1[[#This Row],[order_date]])</f>
        <v>2</v>
      </c>
      <c r="O2816" s="3">
        <f>Table1[[#This Row],[sales]]-Table1[[#This Row],[profit]]</f>
        <v>306.81000000000006</v>
      </c>
      <c r="P2816" s="3">
        <f>Table1[[#This Row],[sales]]*Table1[[#This Row],[quantity]]</f>
        <v>1304.94</v>
      </c>
      <c r="Q2816" s="9">
        <f>Table1[[#This Row],[delivery_date]]-Table1[[#This Row],[order_date]]</f>
        <v>5</v>
      </c>
    </row>
    <row r="2817" spans="1:17" x14ac:dyDescent="0.35">
      <c r="A2817" t="s">
        <v>2848</v>
      </c>
      <c r="B2817" t="s">
        <v>19</v>
      </c>
      <c r="C2817" t="s">
        <v>14</v>
      </c>
      <c r="D2817" s="2">
        <v>2944.11</v>
      </c>
      <c r="E2817">
        <v>0.14000000000000001</v>
      </c>
      <c r="F2817">
        <v>5</v>
      </c>
      <c r="G2817" s="1">
        <v>45275</v>
      </c>
      <c r="H2817" s="1">
        <v>45279</v>
      </c>
      <c r="I2817" t="s">
        <v>31</v>
      </c>
      <c r="J2817" t="s">
        <v>16</v>
      </c>
      <c r="K2817" s="2">
        <v>536.70000000000005</v>
      </c>
      <c r="L2817" t="s">
        <v>48</v>
      </c>
      <c r="M2817">
        <f>YEAR(Table1[[#This Row],[order_date]])</f>
        <v>2023</v>
      </c>
      <c r="N2817">
        <f>MONTH(Table1[[#This Row],[order_date]])</f>
        <v>12</v>
      </c>
      <c r="O2817" s="3">
        <f>Table1[[#This Row],[sales]]-Table1[[#This Row],[profit]]</f>
        <v>2407.41</v>
      </c>
      <c r="P2817" s="3">
        <f>Table1[[#This Row],[sales]]*Table1[[#This Row],[quantity]]</f>
        <v>14720.550000000001</v>
      </c>
      <c r="Q2817" s="9">
        <f>Table1[[#This Row],[delivery_date]]-Table1[[#This Row],[order_date]]</f>
        <v>4</v>
      </c>
    </row>
    <row r="2818" spans="1:17" x14ac:dyDescent="0.35">
      <c r="A2818" t="s">
        <v>2849</v>
      </c>
      <c r="B2818" t="s">
        <v>19</v>
      </c>
      <c r="C2818" t="s">
        <v>14</v>
      </c>
      <c r="D2818" s="2">
        <v>1767.49</v>
      </c>
      <c r="E2818">
        <v>0.46</v>
      </c>
      <c r="F2818">
        <v>2</v>
      </c>
      <c r="G2818" s="1">
        <v>45345</v>
      </c>
      <c r="H2818" s="1">
        <v>45351</v>
      </c>
      <c r="I2818" t="s">
        <v>21</v>
      </c>
      <c r="J2818" t="s">
        <v>16</v>
      </c>
      <c r="K2818" s="2">
        <v>240.63</v>
      </c>
      <c r="L2818" t="s">
        <v>34</v>
      </c>
      <c r="M2818">
        <f>YEAR(Table1[[#This Row],[order_date]])</f>
        <v>2024</v>
      </c>
      <c r="N2818">
        <f>MONTH(Table1[[#This Row],[order_date]])</f>
        <v>2</v>
      </c>
      <c r="O2818" s="3">
        <f>Table1[[#This Row],[sales]]-Table1[[#This Row],[profit]]</f>
        <v>1526.8600000000001</v>
      </c>
      <c r="P2818" s="3">
        <f>Table1[[#This Row],[sales]]*Table1[[#This Row],[quantity]]</f>
        <v>3534.98</v>
      </c>
      <c r="Q2818" s="9">
        <f>Table1[[#This Row],[delivery_date]]-Table1[[#This Row],[order_date]]</f>
        <v>6</v>
      </c>
    </row>
    <row r="2819" spans="1:17" x14ac:dyDescent="0.35">
      <c r="A2819" t="s">
        <v>2850</v>
      </c>
      <c r="B2819" t="s">
        <v>13</v>
      </c>
      <c r="C2819" t="s">
        <v>26</v>
      </c>
      <c r="D2819" s="2">
        <v>607.29</v>
      </c>
      <c r="E2819">
        <v>0.28000000000000003</v>
      </c>
      <c r="F2819">
        <v>7</v>
      </c>
      <c r="G2819" s="1">
        <v>45091</v>
      </c>
      <c r="H2819" s="1">
        <v>45096</v>
      </c>
      <c r="I2819" t="s">
        <v>31</v>
      </c>
      <c r="J2819" t="s">
        <v>27</v>
      </c>
      <c r="K2819" s="2">
        <v>91.65</v>
      </c>
      <c r="L2819" t="s">
        <v>28</v>
      </c>
      <c r="M2819">
        <f>YEAR(Table1[[#This Row],[order_date]])</f>
        <v>2023</v>
      </c>
      <c r="N2819">
        <f>MONTH(Table1[[#This Row],[order_date]])</f>
        <v>6</v>
      </c>
      <c r="O2819" s="3">
        <f>Table1[[#This Row],[sales]]-Table1[[#This Row],[profit]]</f>
        <v>515.64</v>
      </c>
      <c r="P2819" s="3">
        <f>Table1[[#This Row],[sales]]*Table1[[#This Row],[quantity]]</f>
        <v>4251.03</v>
      </c>
      <c r="Q2819" s="9">
        <f>Table1[[#This Row],[delivery_date]]-Table1[[#This Row],[order_date]]</f>
        <v>5</v>
      </c>
    </row>
    <row r="2820" spans="1:17" x14ac:dyDescent="0.35">
      <c r="A2820" t="s">
        <v>2851</v>
      </c>
      <c r="B2820" t="s">
        <v>13</v>
      </c>
      <c r="C2820" t="s">
        <v>20</v>
      </c>
      <c r="D2820" s="2">
        <v>999.85</v>
      </c>
      <c r="E2820">
        <v>0.28999999999999998</v>
      </c>
      <c r="F2820">
        <v>7</v>
      </c>
      <c r="G2820" s="1">
        <v>45105</v>
      </c>
      <c r="H2820" s="1">
        <v>45108</v>
      </c>
      <c r="I2820" t="s">
        <v>15</v>
      </c>
      <c r="J2820" t="s">
        <v>27</v>
      </c>
      <c r="K2820" s="2">
        <v>139.32</v>
      </c>
      <c r="L2820" t="s">
        <v>48</v>
      </c>
      <c r="M2820">
        <f>YEAR(Table1[[#This Row],[order_date]])</f>
        <v>2023</v>
      </c>
      <c r="N2820">
        <f>MONTH(Table1[[#This Row],[order_date]])</f>
        <v>6</v>
      </c>
      <c r="O2820" s="3">
        <f>Table1[[#This Row],[sales]]-Table1[[#This Row],[profit]]</f>
        <v>860.53</v>
      </c>
      <c r="P2820" s="3">
        <f>Table1[[#This Row],[sales]]*Table1[[#This Row],[quantity]]</f>
        <v>6998.95</v>
      </c>
      <c r="Q2820" s="9">
        <f>Table1[[#This Row],[delivery_date]]-Table1[[#This Row],[order_date]]</f>
        <v>3</v>
      </c>
    </row>
    <row r="2821" spans="1:17" x14ac:dyDescent="0.35">
      <c r="A2821" t="s">
        <v>2852</v>
      </c>
      <c r="B2821" t="s">
        <v>41</v>
      </c>
      <c r="C2821" t="s">
        <v>33</v>
      </c>
      <c r="D2821" s="2">
        <v>1793.94</v>
      </c>
      <c r="E2821">
        <v>0</v>
      </c>
      <c r="F2821">
        <v>5</v>
      </c>
      <c r="G2821" s="1">
        <v>44980</v>
      </c>
      <c r="H2821" s="1">
        <v>44981</v>
      </c>
      <c r="I2821" t="s">
        <v>31</v>
      </c>
      <c r="J2821" t="s">
        <v>16</v>
      </c>
      <c r="K2821" s="2">
        <v>115.96</v>
      </c>
      <c r="L2821" t="s">
        <v>23</v>
      </c>
      <c r="M2821">
        <f>YEAR(Table1[[#This Row],[order_date]])</f>
        <v>2023</v>
      </c>
      <c r="N2821">
        <f>MONTH(Table1[[#This Row],[order_date]])</f>
        <v>2</v>
      </c>
      <c r="O2821" s="3">
        <f>Table1[[#This Row],[sales]]-Table1[[#This Row],[profit]]</f>
        <v>1677.98</v>
      </c>
      <c r="P2821" s="3">
        <f>Table1[[#This Row],[sales]]*Table1[[#This Row],[quantity]]</f>
        <v>8969.7000000000007</v>
      </c>
      <c r="Q2821" s="9">
        <f>Table1[[#This Row],[delivery_date]]-Table1[[#This Row],[order_date]]</f>
        <v>1</v>
      </c>
    </row>
    <row r="2822" spans="1:17" x14ac:dyDescent="0.35">
      <c r="A2822" t="s">
        <v>2853</v>
      </c>
      <c r="B2822" t="s">
        <v>19</v>
      </c>
      <c r="C2822" t="s">
        <v>33</v>
      </c>
      <c r="D2822" s="2">
        <v>4051.4</v>
      </c>
      <c r="E2822">
        <v>0.33</v>
      </c>
      <c r="F2822">
        <v>8</v>
      </c>
      <c r="G2822" s="1">
        <v>45245</v>
      </c>
      <c r="H2822" s="1">
        <v>45246</v>
      </c>
      <c r="I2822" t="s">
        <v>15</v>
      </c>
      <c r="J2822" t="s">
        <v>16</v>
      </c>
      <c r="K2822" s="2">
        <v>252.99</v>
      </c>
      <c r="L2822" t="s">
        <v>39</v>
      </c>
      <c r="M2822">
        <f>YEAR(Table1[[#This Row],[order_date]])</f>
        <v>2023</v>
      </c>
      <c r="N2822">
        <f>MONTH(Table1[[#This Row],[order_date]])</f>
        <v>11</v>
      </c>
      <c r="O2822" s="3">
        <f>Table1[[#This Row],[sales]]-Table1[[#This Row],[profit]]</f>
        <v>3798.41</v>
      </c>
      <c r="P2822" s="3">
        <f>Table1[[#This Row],[sales]]*Table1[[#This Row],[quantity]]</f>
        <v>32411.200000000001</v>
      </c>
      <c r="Q2822" s="9">
        <f>Table1[[#This Row],[delivery_date]]-Table1[[#This Row],[order_date]]</f>
        <v>1</v>
      </c>
    </row>
    <row r="2823" spans="1:17" x14ac:dyDescent="0.35">
      <c r="A2823" t="s">
        <v>2854</v>
      </c>
      <c r="B2823" t="s">
        <v>13</v>
      </c>
      <c r="C2823" t="s">
        <v>26</v>
      </c>
      <c r="D2823" s="2">
        <v>951.4</v>
      </c>
      <c r="E2823">
        <v>0.15</v>
      </c>
      <c r="F2823">
        <v>9</v>
      </c>
      <c r="G2823" s="1">
        <v>44972</v>
      </c>
      <c r="H2823" s="1">
        <v>44978</v>
      </c>
      <c r="I2823" t="s">
        <v>15</v>
      </c>
      <c r="J2823" t="s">
        <v>27</v>
      </c>
      <c r="K2823" s="2">
        <v>181.07</v>
      </c>
      <c r="L2823" t="s">
        <v>17</v>
      </c>
      <c r="M2823">
        <f>YEAR(Table1[[#This Row],[order_date]])</f>
        <v>2023</v>
      </c>
      <c r="N2823">
        <f>MONTH(Table1[[#This Row],[order_date]])</f>
        <v>2</v>
      </c>
      <c r="O2823" s="3">
        <f>Table1[[#This Row],[sales]]-Table1[[#This Row],[profit]]</f>
        <v>770.32999999999993</v>
      </c>
      <c r="P2823" s="3">
        <f>Table1[[#This Row],[sales]]*Table1[[#This Row],[quantity]]</f>
        <v>8562.6</v>
      </c>
      <c r="Q2823" s="9">
        <f>Table1[[#This Row],[delivery_date]]-Table1[[#This Row],[order_date]]</f>
        <v>6</v>
      </c>
    </row>
    <row r="2824" spans="1:17" x14ac:dyDescent="0.35">
      <c r="A2824" t="s">
        <v>2855</v>
      </c>
      <c r="B2824" t="s">
        <v>25</v>
      </c>
      <c r="C2824" t="s">
        <v>26</v>
      </c>
      <c r="D2824" s="2">
        <v>637.35</v>
      </c>
      <c r="E2824">
        <v>0.26</v>
      </c>
      <c r="F2824">
        <v>4</v>
      </c>
      <c r="G2824" s="1">
        <v>45356</v>
      </c>
      <c r="H2824" s="1">
        <v>45362</v>
      </c>
      <c r="I2824" t="s">
        <v>15</v>
      </c>
      <c r="J2824" t="s">
        <v>22</v>
      </c>
      <c r="K2824" s="2">
        <v>123.53</v>
      </c>
      <c r="L2824" t="s">
        <v>48</v>
      </c>
      <c r="M2824">
        <f>YEAR(Table1[[#This Row],[order_date]])</f>
        <v>2024</v>
      </c>
      <c r="N2824">
        <f>MONTH(Table1[[#This Row],[order_date]])</f>
        <v>3</v>
      </c>
      <c r="O2824" s="3">
        <f>Table1[[#This Row],[sales]]-Table1[[#This Row],[profit]]</f>
        <v>513.82000000000005</v>
      </c>
      <c r="P2824" s="3">
        <f>Table1[[#This Row],[sales]]*Table1[[#This Row],[quantity]]</f>
        <v>2549.4</v>
      </c>
      <c r="Q2824" s="9">
        <f>Table1[[#This Row],[delivery_date]]-Table1[[#This Row],[order_date]]</f>
        <v>6</v>
      </c>
    </row>
    <row r="2825" spans="1:17" x14ac:dyDescent="0.35">
      <c r="A2825" t="s">
        <v>2856</v>
      </c>
      <c r="B2825" t="s">
        <v>19</v>
      </c>
      <c r="C2825" t="s">
        <v>33</v>
      </c>
      <c r="D2825" s="2">
        <v>2628.1</v>
      </c>
      <c r="E2825">
        <v>0.27</v>
      </c>
      <c r="F2825">
        <v>2</v>
      </c>
      <c r="G2825" s="1">
        <v>45303</v>
      </c>
      <c r="H2825" s="1">
        <v>45307</v>
      </c>
      <c r="I2825" t="s">
        <v>15</v>
      </c>
      <c r="J2825" t="s">
        <v>16</v>
      </c>
      <c r="K2825" s="2">
        <v>179.2</v>
      </c>
      <c r="L2825" t="s">
        <v>34</v>
      </c>
      <c r="M2825">
        <f>YEAR(Table1[[#This Row],[order_date]])</f>
        <v>2024</v>
      </c>
      <c r="N2825">
        <f>MONTH(Table1[[#This Row],[order_date]])</f>
        <v>1</v>
      </c>
      <c r="O2825" s="3">
        <f>Table1[[#This Row],[sales]]-Table1[[#This Row],[profit]]</f>
        <v>2448.9</v>
      </c>
      <c r="P2825" s="3">
        <f>Table1[[#This Row],[sales]]*Table1[[#This Row],[quantity]]</f>
        <v>5256.2</v>
      </c>
      <c r="Q2825" s="9">
        <f>Table1[[#This Row],[delivery_date]]-Table1[[#This Row],[order_date]]</f>
        <v>4</v>
      </c>
    </row>
    <row r="2826" spans="1:17" x14ac:dyDescent="0.35">
      <c r="A2826" t="s">
        <v>2857</v>
      </c>
      <c r="B2826" t="s">
        <v>41</v>
      </c>
      <c r="C2826" t="s">
        <v>33</v>
      </c>
      <c r="D2826" s="2">
        <v>2837.62</v>
      </c>
      <c r="E2826">
        <v>0.3</v>
      </c>
      <c r="F2826">
        <v>2</v>
      </c>
      <c r="G2826" s="1">
        <v>45104</v>
      </c>
      <c r="H2826" s="1">
        <v>45111</v>
      </c>
      <c r="I2826" t="s">
        <v>31</v>
      </c>
      <c r="J2826" t="s">
        <v>16</v>
      </c>
      <c r="K2826" s="2">
        <v>416.41</v>
      </c>
      <c r="L2826" t="s">
        <v>34</v>
      </c>
      <c r="M2826">
        <f>YEAR(Table1[[#This Row],[order_date]])</f>
        <v>2023</v>
      </c>
      <c r="N2826">
        <f>MONTH(Table1[[#This Row],[order_date]])</f>
        <v>6</v>
      </c>
      <c r="O2826" s="3">
        <f>Table1[[#This Row],[sales]]-Table1[[#This Row],[profit]]</f>
        <v>2421.21</v>
      </c>
      <c r="P2826" s="3">
        <f>Table1[[#This Row],[sales]]*Table1[[#This Row],[quantity]]</f>
        <v>5675.24</v>
      </c>
      <c r="Q2826" s="9">
        <f>Table1[[#This Row],[delivery_date]]-Table1[[#This Row],[order_date]]</f>
        <v>7</v>
      </c>
    </row>
    <row r="2827" spans="1:17" x14ac:dyDescent="0.35">
      <c r="A2827" t="s">
        <v>2858</v>
      </c>
      <c r="B2827" t="s">
        <v>41</v>
      </c>
      <c r="C2827" t="s">
        <v>20</v>
      </c>
      <c r="D2827" s="2">
        <v>542.17999999999995</v>
      </c>
      <c r="E2827">
        <v>0.41</v>
      </c>
      <c r="F2827">
        <v>4</v>
      </c>
      <c r="G2827" s="1">
        <v>45445</v>
      </c>
      <c r="H2827" s="1">
        <v>45448</v>
      </c>
      <c r="I2827" t="s">
        <v>31</v>
      </c>
      <c r="J2827" t="s">
        <v>22</v>
      </c>
      <c r="K2827" s="2">
        <v>151.82</v>
      </c>
      <c r="L2827" t="s">
        <v>23</v>
      </c>
      <c r="M2827">
        <f>YEAR(Table1[[#This Row],[order_date]])</f>
        <v>2024</v>
      </c>
      <c r="N2827">
        <f>MONTH(Table1[[#This Row],[order_date]])</f>
        <v>6</v>
      </c>
      <c r="O2827" s="3">
        <f>Table1[[#This Row],[sales]]-Table1[[#This Row],[profit]]</f>
        <v>390.35999999999996</v>
      </c>
      <c r="P2827" s="3">
        <f>Table1[[#This Row],[sales]]*Table1[[#This Row],[quantity]]</f>
        <v>2168.7199999999998</v>
      </c>
      <c r="Q2827" s="9">
        <f>Table1[[#This Row],[delivery_date]]-Table1[[#This Row],[order_date]]</f>
        <v>3</v>
      </c>
    </row>
    <row r="2828" spans="1:17" x14ac:dyDescent="0.35">
      <c r="A2828" t="s">
        <v>2859</v>
      </c>
      <c r="B2828" t="s">
        <v>41</v>
      </c>
      <c r="C2828" t="s">
        <v>26</v>
      </c>
      <c r="D2828" s="2">
        <v>1493.97</v>
      </c>
      <c r="E2828">
        <v>0.15</v>
      </c>
      <c r="F2828">
        <v>6</v>
      </c>
      <c r="G2828" s="1">
        <v>45522</v>
      </c>
      <c r="H2828" s="1">
        <v>45529</v>
      </c>
      <c r="I2828" t="s">
        <v>21</v>
      </c>
      <c r="J2828" t="s">
        <v>27</v>
      </c>
      <c r="K2828" s="2">
        <v>237.81</v>
      </c>
      <c r="L2828" t="s">
        <v>39</v>
      </c>
      <c r="M2828">
        <f>YEAR(Table1[[#This Row],[order_date]])</f>
        <v>2024</v>
      </c>
      <c r="N2828">
        <f>MONTH(Table1[[#This Row],[order_date]])</f>
        <v>8</v>
      </c>
      <c r="O2828" s="3">
        <f>Table1[[#This Row],[sales]]-Table1[[#This Row],[profit]]</f>
        <v>1256.1600000000001</v>
      </c>
      <c r="P2828" s="3">
        <f>Table1[[#This Row],[sales]]*Table1[[#This Row],[quantity]]</f>
        <v>8963.82</v>
      </c>
      <c r="Q2828" s="9">
        <f>Table1[[#This Row],[delivery_date]]-Table1[[#This Row],[order_date]]</f>
        <v>7</v>
      </c>
    </row>
    <row r="2829" spans="1:17" x14ac:dyDescent="0.35">
      <c r="A2829" t="s">
        <v>2860</v>
      </c>
      <c r="B2829" t="s">
        <v>25</v>
      </c>
      <c r="C2829" t="s">
        <v>20</v>
      </c>
      <c r="D2829" s="2">
        <v>1387.54</v>
      </c>
      <c r="E2829">
        <v>0.13</v>
      </c>
      <c r="F2829">
        <v>6</v>
      </c>
      <c r="G2829" s="1">
        <v>45054</v>
      </c>
      <c r="H2829" s="1">
        <v>45057</v>
      </c>
      <c r="I2829" t="s">
        <v>21</v>
      </c>
      <c r="J2829" t="s">
        <v>16</v>
      </c>
      <c r="K2829" s="2">
        <v>192.94</v>
      </c>
      <c r="L2829" t="s">
        <v>48</v>
      </c>
      <c r="M2829">
        <f>YEAR(Table1[[#This Row],[order_date]])</f>
        <v>2023</v>
      </c>
      <c r="N2829">
        <f>MONTH(Table1[[#This Row],[order_date]])</f>
        <v>5</v>
      </c>
      <c r="O2829" s="3">
        <f>Table1[[#This Row],[sales]]-Table1[[#This Row],[profit]]</f>
        <v>1194.5999999999999</v>
      </c>
      <c r="P2829" s="3">
        <f>Table1[[#This Row],[sales]]*Table1[[#This Row],[quantity]]</f>
        <v>8325.24</v>
      </c>
      <c r="Q2829" s="9">
        <f>Table1[[#This Row],[delivery_date]]-Table1[[#This Row],[order_date]]</f>
        <v>3</v>
      </c>
    </row>
    <row r="2830" spans="1:17" x14ac:dyDescent="0.35">
      <c r="A2830" t="s">
        <v>2861</v>
      </c>
      <c r="B2830" t="s">
        <v>13</v>
      </c>
      <c r="C2830" t="s">
        <v>33</v>
      </c>
      <c r="D2830" s="2">
        <v>1012.49</v>
      </c>
      <c r="E2830">
        <v>0.4</v>
      </c>
      <c r="F2830">
        <v>2</v>
      </c>
      <c r="G2830" s="1">
        <v>45417</v>
      </c>
      <c r="H2830" s="1">
        <v>45422</v>
      </c>
      <c r="I2830" t="s">
        <v>21</v>
      </c>
      <c r="J2830" t="s">
        <v>22</v>
      </c>
      <c r="K2830" s="2">
        <v>69.02</v>
      </c>
      <c r="L2830" t="s">
        <v>28</v>
      </c>
      <c r="M2830">
        <f>YEAR(Table1[[#This Row],[order_date]])</f>
        <v>2024</v>
      </c>
      <c r="N2830">
        <f>MONTH(Table1[[#This Row],[order_date]])</f>
        <v>5</v>
      </c>
      <c r="O2830" s="3">
        <f>Table1[[#This Row],[sales]]-Table1[[#This Row],[profit]]</f>
        <v>943.47</v>
      </c>
      <c r="P2830" s="3">
        <f>Table1[[#This Row],[sales]]*Table1[[#This Row],[quantity]]</f>
        <v>2024.98</v>
      </c>
      <c r="Q2830" s="9">
        <f>Table1[[#This Row],[delivery_date]]-Table1[[#This Row],[order_date]]</f>
        <v>5</v>
      </c>
    </row>
    <row r="2831" spans="1:17" x14ac:dyDescent="0.35">
      <c r="A2831" t="s">
        <v>2862</v>
      </c>
      <c r="B2831" t="s">
        <v>25</v>
      </c>
      <c r="C2831" t="s">
        <v>36</v>
      </c>
      <c r="D2831" s="2">
        <v>1646.63</v>
      </c>
      <c r="E2831">
        <v>0.36</v>
      </c>
      <c r="F2831">
        <v>1</v>
      </c>
      <c r="G2831" s="1">
        <v>45652</v>
      </c>
      <c r="H2831" s="1">
        <v>45659</v>
      </c>
      <c r="I2831" t="s">
        <v>21</v>
      </c>
      <c r="J2831" t="s">
        <v>22</v>
      </c>
      <c r="K2831" s="2">
        <v>422.78</v>
      </c>
      <c r="L2831" t="s">
        <v>34</v>
      </c>
      <c r="M2831">
        <f>YEAR(Table1[[#This Row],[order_date]])</f>
        <v>2024</v>
      </c>
      <c r="N2831">
        <f>MONTH(Table1[[#This Row],[order_date]])</f>
        <v>12</v>
      </c>
      <c r="O2831" s="3">
        <f>Table1[[#This Row],[sales]]-Table1[[#This Row],[profit]]</f>
        <v>1223.8500000000001</v>
      </c>
      <c r="P2831" s="3">
        <f>Table1[[#This Row],[sales]]*Table1[[#This Row],[quantity]]</f>
        <v>1646.63</v>
      </c>
      <c r="Q2831" s="9">
        <f>Table1[[#This Row],[delivery_date]]-Table1[[#This Row],[order_date]]</f>
        <v>7</v>
      </c>
    </row>
    <row r="2832" spans="1:17" x14ac:dyDescent="0.35">
      <c r="A2832" t="s">
        <v>2863</v>
      </c>
      <c r="B2832" t="s">
        <v>19</v>
      </c>
      <c r="C2832" t="s">
        <v>36</v>
      </c>
      <c r="D2832" s="2">
        <v>281.83</v>
      </c>
      <c r="E2832">
        <v>0.11</v>
      </c>
      <c r="F2832">
        <v>2</v>
      </c>
      <c r="G2832" s="1">
        <v>45160</v>
      </c>
      <c r="H2832" s="1">
        <v>45164</v>
      </c>
      <c r="I2832" t="s">
        <v>15</v>
      </c>
      <c r="J2832" t="s">
        <v>16</v>
      </c>
      <c r="K2832" s="2">
        <v>55.71</v>
      </c>
      <c r="L2832" t="s">
        <v>34</v>
      </c>
      <c r="M2832">
        <f>YEAR(Table1[[#This Row],[order_date]])</f>
        <v>2023</v>
      </c>
      <c r="N2832">
        <f>MONTH(Table1[[#This Row],[order_date]])</f>
        <v>8</v>
      </c>
      <c r="O2832" s="3">
        <f>Table1[[#This Row],[sales]]-Table1[[#This Row],[profit]]</f>
        <v>226.11999999999998</v>
      </c>
      <c r="P2832" s="3">
        <f>Table1[[#This Row],[sales]]*Table1[[#This Row],[quantity]]</f>
        <v>563.66</v>
      </c>
      <c r="Q2832" s="9">
        <f>Table1[[#This Row],[delivery_date]]-Table1[[#This Row],[order_date]]</f>
        <v>4</v>
      </c>
    </row>
    <row r="2833" spans="1:17" x14ac:dyDescent="0.35">
      <c r="A2833" t="s">
        <v>2864</v>
      </c>
      <c r="B2833" t="s">
        <v>41</v>
      </c>
      <c r="C2833" t="s">
        <v>33</v>
      </c>
      <c r="D2833" s="2">
        <v>3292.59</v>
      </c>
      <c r="E2833">
        <v>0</v>
      </c>
      <c r="F2833">
        <v>8</v>
      </c>
      <c r="G2833" s="1">
        <v>44938</v>
      </c>
      <c r="H2833" s="1">
        <v>44939</v>
      </c>
      <c r="I2833" t="s">
        <v>15</v>
      </c>
      <c r="J2833" t="s">
        <v>22</v>
      </c>
      <c r="K2833" s="2">
        <v>303.27</v>
      </c>
      <c r="L2833" t="s">
        <v>39</v>
      </c>
      <c r="M2833">
        <f>YEAR(Table1[[#This Row],[order_date]])</f>
        <v>2023</v>
      </c>
      <c r="N2833">
        <f>MONTH(Table1[[#This Row],[order_date]])</f>
        <v>1</v>
      </c>
      <c r="O2833" s="3">
        <f>Table1[[#This Row],[sales]]-Table1[[#This Row],[profit]]</f>
        <v>2989.32</v>
      </c>
      <c r="P2833" s="3">
        <f>Table1[[#This Row],[sales]]*Table1[[#This Row],[quantity]]</f>
        <v>26340.720000000001</v>
      </c>
      <c r="Q2833" s="9">
        <f>Table1[[#This Row],[delivery_date]]-Table1[[#This Row],[order_date]]</f>
        <v>1</v>
      </c>
    </row>
    <row r="2834" spans="1:17" x14ac:dyDescent="0.35">
      <c r="A2834" t="s">
        <v>2865</v>
      </c>
      <c r="B2834" t="s">
        <v>25</v>
      </c>
      <c r="C2834" t="s">
        <v>26</v>
      </c>
      <c r="D2834" s="2">
        <v>4943.59</v>
      </c>
      <c r="E2834">
        <v>0.33</v>
      </c>
      <c r="F2834">
        <v>5</v>
      </c>
      <c r="G2834" s="1">
        <v>45512</v>
      </c>
      <c r="H2834" s="1">
        <v>45515</v>
      </c>
      <c r="I2834" t="s">
        <v>31</v>
      </c>
      <c r="J2834" t="s">
        <v>22</v>
      </c>
      <c r="K2834" s="2">
        <v>760.67</v>
      </c>
      <c r="L2834" t="s">
        <v>23</v>
      </c>
      <c r="M2834">
        <f>YEAR(Table1[[#This Row],[order_date]])</f>
        <v>2024</v>
      </c>
      <c r="N2834">
        <f>MONTH(Table1[[#This Row],[order_date]])</f>
        <v>8</v>
      </c>
      <c r="O2834" s="3">
        <f>Table1[[#This Row],[sales]]-Table1[[#This Row],[profit]]</f>
        <v>4182.92</v>
      </c>
      <c r="P2834" s="3">
        <f>Table1[[#This Row],[sales]]*Table1[[#This Row],[quantity]]</f>
        <v>24717.95</v>
      </c>
      <c r="Q2834" s="9">
        <f>Table1[[#This Row],[delivery_date]]-Table1[[#This Row],[order_date]]</f>
        <v>3</v>
      </c>
    </row>
    <row r="2835" spans="1:17" x14ac:dyDescent="0.35">
      <c r="A2835" t="s">
        <v>2866</v>
      </c>
      <c r="B2835" t="s">
        <v>25</v>
      </c>
      <c r="C2835" t="s">
        <v>36</v>
      </c>
      <c r="D2835" s="2">
        <v>3206.83</v>
      </c>
      <c r="E2835">
        <v>0.08</v>
      </c>
      <c r="F2835">
        <v>3</v>
      </c>
      <c r="G2835" s="1">
        <v>45476</v>
      </c>
      <c r="H2835" s="1">
        <v>45482</v>
      </c>
      <c r="I2835" t="s">
        <v>31</v>
      </c>
      <c r="J2835" t="s">
        <v>16</v>
      </c>
      <c r="K2835" s="2">
        <v>745</v>
      </c>
      <c r="L2835" t="s">
        <v>48</v>
      </c>
      <c r="M2835">
        <f>YEAR(Table1[[#This Row],[order_date]])</f>
        <v>2024</v>
      </c>
      <c r="N2835">
        <f>MONTH(Table1[[#This Row],[order_date]])</f>
        <v>7</v>
      </c>
      <c r="O2835" s="3">
        <f>Table1[[#This Row],[sales]]-Table1[[#This Row],[profit]]</f>
        <v>2461.83</v>
      </c>
      <c r="P2835" s="3">
        <f>Table1[[#This Row],[sales]]*Table1[[#This Row],[quantity]]</f>
        <v>9620.49</v>
      </c>
      <c r="Q2835" s="9">
        <f>Table1[[#This Row],[delivery_date]]-Table1[[#This Row],[order_date]]</f>
        <v>6</v>
      </c>
    </row>
    <row r="2836" spans="1:17" x14ac:dyDescent="0.35">
      <c r="A2836" t="s">
        <v>2867</v>
      </c>
      <c r="B2836" t="s">
        <v>13</v>
      </c>
      <c r="C2836" t="s">
        <v>26</v>
      </c>
      <c r="D2836" s="2">
        <v>1869.27</v>
      </c>
      <c r="E2836">
        <v>0.48</v>
      </c>
      <c r="F2836">
        <v>9</v>
      </c>
      <c r="G2836" s="1">
        <v>45414</v>
      </c>
      <c r="H2836" s="1">
        <v>45417</v>
      </c>
      <c r="I2836" t="s">
        <v>21</v>
      </c>
      <c r="J2836" t="s">
        <v>16</v>
      </c>
      <c r="K2836" s="2">
        <v>217.31</v>
      </c>
      <c r="L2836" t="s">
        <v>39</v>
      </c>
      <c r="M2836">
        <f>YEAR(Table1[[#This Row],[order_date]])</f>
        <v>2024</v>
      </c>
      <c r="N2836">
        <f>MONTH(Table1[[#This Row],[order_date]])</f>
        <v>5</v>
      </c>
      <c r="O2836" s="3">
        <f>Table1[[#This Row],[sales]]-Table1[[#This Row],[profit]]</f>
        <v>1651.96</v>
      </c>
      <c r="P2836" s="3">
        <f>Table1[[#This Row],[sales]]*Table1[[#This Row],[quantity]]</f>
        <v>16823.43</v>
      </c>
      <c r="Q2836" s="9">
        <f>Table1[[#This Row],[delivery_date]]-Table1[[#This Row],[order_date]]</f>
        <v>3</v>
      </c>
    </row>
    <row r="2837" spans="1:17" x14ac:dyDescent="0.35">
      <c r="A2837" t="s">
        <v>2868</v>
      </c>
      <c r="B2837" t="s">
        <v>13</v>
      </c>
      <c r="C2837" t="s">
        <v>36</v>
      </c>
      <c r="D2837" s="2">
        <v>3372.76</v>
      </c>
      <c r="E2837">
        <v>0.3</v>
      </c>
      <c r="F2837">
        <v>7</v>
      </c>
      <c r="G2837" s="1">
        <v>45587</v>
      </c>
      <c r="H2837" s="1">
        <v>45588</v>
      </c>
      <c r="I2837" t="s">
        <v>31</v>
      </c>
      <c r="J2837" t="s">
        <v>22</v>
      </c>
      <c r="K2837" s="2">
        <v>578.92999999999995</v>
      </c>
      <c r="L2837" t="s">
        <v>28</v>
      </c>
      <c r="M2837">
        <f>YEAR(Table1[[#This Row],[order_date]])</f>
        <v>2024</v>
      </c>
      <c r="N2837">
        <f>MONTH(Table1[[#This Row],[order_date]])</f>
        <v>10</v>
      </c>
      <c r="O2837" s="3">
        <f>Table1[[#This Row],[sales]]-Table1[[#This Row],[profit]]</f>
        <v>2793.8300000000004</v>
      </c>
      <c r="P2837" s="3">
        <f>Table1[[#This Row],[sales]]*Table1[[#This Row],[quantity]]</f>
        <v>23609.32</v>
      </c>
      <c r="Q2837" s="9">
        <f>Table1[[#This Row],[delivery_date]]-Table1[[#This Row],[order_date]]</f>
        <v>1</v>
      </c>
    </row>
    <row r="2838" spans="1:17" x14ac:dyDescent="0.35">
      <c r="A2838" t="s">
        <v>2869</v>
      </c>
      <c r="B2838" t="s">
        <v>41</v>
      </c>
      <c r="C2838" t="s">
        <v>26</v>
      </c>
      <c r="D2838" s="2">
        <v>2900.43</v>
      </c>
      <c r="E2838">
        <v>0.42</v>
      </c>
      <c r="F2838">
        <v>8</v>
      </c>
      <c r="G2838" s="1">
        <v>45333</v>
      </c>
      <c r="H2838" s="1">
        <v>45338</v>
      </c>
      <c r="I2838" t="s">
        <v>31</v>
      </c>
      <c r="J2838" t="s">
        <v>16</v>
      </c>
      <c r="K2838" s="2">
        <v>538.86</v>
      </c>
      <c r="L2838" t="s">
        <v>34</v>
      </c>
      <c r="M2838">
        <f>YEAR(Table1[[#This Row],[order_date]])</f>
        <v>2024</v>
      </c>
      <c r="N2838">
        <f>MONTH(Table1[[#This Row],[order_date]])</f>
        <v>2</v>
      </c>
      <c r="O2838" s="3">
        <f>Table1[[#This Row],[sales]]-Table1[[#This Row],[profit]]</f>
        <v>2361.5699999999997</v>
      </c>
      <c r="P2838" s="3">
        <f>Table1[[#This Row],[sales]]*Table1[[#This Row],[quantity]]</f>
        <v>23203.439999999999</v>
      </c>
      <c r="Q2838" s="9">
        <f>Table1[[#This Row],[delivery_date]]-Table1[[#This Row],[order_date]]</f>
        <v>5</v>
      </c>
    </row>
    <row r="2839" spans="1:17" x14ac:dyDescent="0.35">
      <c r="A2839" t="s">
        <v>2870</v>
      </c>
      <c r="B2839" t="s">
        <v>25</v>
      </c>
      <c r="C2839" t="s">
        <v>36</v>
      </c>
      <c r="D2839" s="2">
        <v>4249.1099999999997</v>
      </c>
      <c r="E2839">
        <v>0.4</v>
      </c>
      <c r="F2839">
        <v>6</v>
      </c>
      <c r="G2839" s="1">
        <v>45405</v>
      </c>
      <c r="H2839" s="1">
        <v>45410</v>
      </c>
      <c r="I2839" t="s">
        <v>31</v>
      </c>
      <c r="J2839" t="s">
        <v>16</v>
      </c>
      <c r="K2839" s="2">
        <v>971.05</v>
      </c>
      <c r="L2839" t="s">
        <v>17</v>
      </c>
      <c r="M2839">
        <f>YEAR(Table1[[#This Row],[order_date]])</f>
        <v>2024</v>
      </c>
      <c r="N2839">
        <f>MONTH(Table1[[#This Row],[order_date]])</f>
        <v>4</v>
      </c>
      <c r="O2839" s="3">
        <f>Table1[[#This Row],[sales]]-Table1[[#This Row],[profit]]</f>
        <v>3278.0599999999995</v>
      </c>
      <c r="P2839" s="3">
        <f>Table1[[#This Row],[sales]]*Table1[[#This Row],[quantity]]</f>
        <v>25494.659999999996</v>
      </c>
      <c r="Q2839" s="9">
        <f>Table1[[#This Row],[delivery_date]]-Table1[[#This Row],[order_date]]</f>
        <v>5</v>
      </c>
    </row>
    <row r="2840" spans="1:17" x14ac:dyDescent="0.35">
      <c r="A2840" t="s">
        <v>2871</v>
      </c>
      <c r="B2840" t="s">
        <v>25</v>
      </c>
      <c r="C2840" t="s">
        <v>26</v>
      </c>
      <c r="D2840" s="2">
        <v>3147.19</v>
      </c>
      <c r="E2840">
        <v>0.28000000000000003</v>
      </c>
      <c r="F2840">
        <v>7</v>
      </c>
      <c r="G2840" s="1">
        <v>45610</v>
      </c>
      <c r="H2840" s="1">
        <v>45615</v>
      </c>
      <c r="I2840" t="s">
        <v>15</v>
      </c>
      <c r="J2840" t="s">
        <v>22</v>
      </c>
      <c r="K2840" s="2">
        <v>607.92999999999995</v>
      </c>
      <c r="L2840" t="s">
        <v>17</v>
      </c>
      <c r="M2840">
        <f>YEAR(Table1[[#This Row],[order_date]])</f>
        <v>2024</v>
      </c>
      <c r="N2840">
        <f>MONTH(Table1[[#This Row],[order_date]])</f>
        <v>11</v>
      </c>
      <c r="O2840" s="3">
        <f>Table1[[#This Row],[sales]]-Table1[[#This Row],[profit]]</f>
        <v>2539.2600000000002</v>
      </c>
      <c r="P2840" s="3">
        <f>Table1[[#This Row],[sales]]*Table1[[#This Row],[quantity]]</f>
        <v>22030.33</v>
      </c>
      <c r="Q2840" s="9">
        <f>Table1[[#This Row],[delivery_date]]-Table1[[#This Row],[order_date]]</f>
        <v>5</v>
      </c>
    </row>
    <row r="2841" spans="1:17" x14ac:dyDescent="0.35">
      <c r="A2841" t="s">
        <v>2872</v>
      </c>
      <c r="B2841" t="s">
        <v>13</v>
      </c>
      <c r="C2841" t="s">
        <v>20</v>
      </c>
      <c r="D2841" s="2">
        <v>3206.97</v>
      </c>
      <c r="E2841">
        <v>0.22</v>
      </c>
      <c r="F2841">
        <v>3</v>
      </c>
      <c r="G2841" s="1">
        <v>45140</v>
      </c>
      <c r="H2841" s="1">
        <v>45145</v>
      </c>
      <c r="I2841" t="s">
        <v>21</v>
      </c>
      <c r="J2841" t="s">
        <v>16</v>
      </c>
      <c r="K2841" s="2">
        <v>526.25</v>
      </c>
      <c r="L2841" t="s">
        <v>17</v>
      </c>
      <c r="M2841">
        <f>YEAR(Table1[[#This Row],[order_date]])</f>
        <v>2023</v>
      </c>
      <c r="N2841">
        <f>MONTH(Table1[[#This Row],[order_date]])</f>
        <v>8</v>
      </c>
      <c r="O2841" s="3">
        <f>Table1[[#This Row],[sales]]-Table1[[#This Row],[profit]]</f>
        <v>2680.72</v>
      </c>
      <c r="P2841" s="3">
        <f>Table1[[#This Row],[sales]]*Table1[[#This Row],[quantity]]</f>
        <v>9620.91</v>
      </c>
      <c r="Q2841" s="9">
        <f>Table1[[#This Row],[delivery_date]]-Table1[[#This Row],[order_date]]</f>
        <v>5</v>
      </c>
    </row>
    <row r="2842" spans="1:17" x14ac:dyDescent="0.35">
      <c r="A2842" t="s">
        <v>2873</v>
      </c>
      <c r="B2842" t="s">
        <v>25</v>
      </c>
      <c r="C2842" t="s">
        <v>26</v>
      </c>
      <c r="D2842" s="2">
        <v>1186.1500000000001</v>
      </c>
      <c r="E2842">
        <v>0.25</v>
      </c>
      <c r="F2842">
        <v>1</v>
      </c>
      <c r="G2842" s="1">
        <v>44947</v>
      </c>
      <c r="H2842" s="1">
        <v>44951</v>
      </c>
      <c r="I2842" t="s">
        <v>21</v>
      </c>
      <c r="J2842" t="s">
        <v>27</v>
      </c>
      <c r="K2842" s="2">
        <v>110.58</v>
      </c>
      <c r="L2842" t="s">
        <v>39</v>
      </c>
      <c r="M2842">
        <f>YEAR(Table1[[#This Row],[order_date]])</f>
        <v>2023</v>
      </c>
      <c r="N2842">
        <f>MONTH(Table1[[#This Row],[order_date]])</f>
        <v>1</v>
      </c>
      <c r="O2842" s="3">
        <f>Table1[[#This Row],[sales]]-Table1[[#This Row],[profit]]</f>
        <v>1075.5700000000002</v>
      </c>
      <c r="P2842" s="3">
        <f>Table1[[#This Row],[sales]]*Table1[[#This Row],[quantity]]</f>
        <v>1186.1500000000001</v>
      </c>
      <c r="Q2842" s="9">
        <f>Table1[[#This Row],[delivery_date]]-Table1[[#This Row],[order_date]]</f>
        <v>4</v>
      </c>
    </row>
    <row r="2843" spans="1:17" x14ac:dyDescent="0.35">
      <c r="A2843" t="s">
        <v>2874</v>
      </c>
      <c r="B2843" t="s">
        <v>25</v>
      </c>
      <c r="C2843" t="s">
        <v>20</v>
      </c>
      <c r="D2843" s="2">
        <v>2136.5700000000002</v>
      </c>
      <c r="E2843">
        <v>0.4</v>
      </c>
      <c r="F2843">
        <v>1</v>
      </c>
      <c r="G2843" s="1">
        <v>45394</v>
      </c>
      <c r="H2843" s="1">
        <v>45399</v>
      </c>
      <c r="I2843" t="s">
        <v>31</v>
      </c>
      <c r="J2843" t="s">
        <v>16</v>
      </c>
      <c r="K2843" s="2">
        <v>272.45</v>
      </c>
      <c r="L2843" t="s">
        <v>28</v>
      </c>
      <c r="M2843">
        <f>YEAR(Table1[[#This Row],[order_date]])</f>
        <v>2024</v>
      </c>
      <c r="N2843">
        <f>MONTH(Table1[[#This Row],[order_date]])</f>
        <v>4</v>
      </c>
      <c r="O2843" s="3">
        <f>Table1[[#This Row],[sales]]-Table1[[#This Row],[profit]]</f>
        <v>1864.1200000000001</v>
      </c>
      <c r="P2843" s="3">
        <f>Table1[[#This Row],[sales]]*Table1[[#This Row],[quantity]]</f>
        <v>2136.5700000000002</v>
      </c>
      <c r="Q2843" s="9">
        <f>Table1[[#This Row],[delivery_date]]-Table1[[#This Row],[order_date]]</f>
        <v>5</v>
      </c>
    </row>
    <row r="2844" spans="1:17" x14ac:dyDescent="0.35">
      <c r="A2844" t="s">
        <v>2875</v>
      </c>
      <c r="B2844" t="s">
        <v>25</v>
      </c>
      <c r="C2844" t="s">
        <v>20</v>
      </c>
      <c r="D2844" s="2">
        <v>1787.64</v>
      </c>
      <c r="E2844">
        <v>0.32</v>
      </c>
      <c r="F2844">
        <v>1</v>
      </c>
      <c r="G2844" s="1">
        <v>45371</v>
      </c>
      <c r="H2844" s="1">
        <v>45376</v>
      </c>
      <c r="I2844" t="s">
        <v>31</v>
      </c>
      <c r="J2844" t="s">
        <v>27</v>
      </c>
      <c r="K2844" s="2">
        <v>262.07</v>
      </c>
      <c r="L2844" t="s">
        <v>17</v>
      </c>
      <c r="M2844">
        <f>YEAR(Table1[[#This Row],[order_date]])</f>
        <v>2024</v>
      </c>
      <c r="N2844">
        <f>MONTH(Table1[[#This Row],[order_date]])</f>
        <v>3</v>
      </c>
      <c r="O2844" s="3">
        <f>Table1[[#This Row],[sales]]-Table1[[#This Row],[profit]]</f>
        <v>1525.5700000000002</v>
      </c>
      <c r="P2844" s="3">
        <f>Table1[[#This Row],[sales]]*Table1[[#This Row],[quantity]]</f>
        <v>1787.64</v>
      </c>
      <c r="Q2844" s="9">
        <f>Table1[[#This Row],[delivery_date]]-Table1[[#This Row],[order_date]]</f>
        <v>5</v>
      </c>
    </row>
    <row r="2845" spans="1:17" x14ac:dyDescent="0.35">
      <c r="A2845" t="s">
        <v>2876</v>
      </c>
      <c r="B2845" t="s">
        <v>13</v>
      </c>
      <c r="C2845" t="s">
        <v>33</v>
      </c>
      <c r="D2845" s="2">
        <v>155.97999999999999</v>
      </c>
      <c r="E2845">
        <v>0.1</v>
      </c>
      <c r="F2845">
        <v>7</v>
      </c>
      <c r="G2845" s="1">
        <v>45646</v>
      </c>
      <c r="H2845" s="1">
        <v>45653</v>
      </c>
      <c r="I2845" t="s">
        <v>15</v>
      </c>
      <c r="J2845" t="s">
        <v>22</v>
      </c>
      <c r="K2845" s="2">
        <v>43.44</v>
      </c>
      <c r="L2845" t="s">
        <v>34</v>
      </c>
      <c r="M2845">
        <f>YEAR(Table1[[#This Row],[order_date]])</f>
        <v>2024</v>
      </c>
      <c r="N2845">
        <f>MONTH(Table1[[#This Row],[order_date]])</f>
        <v>12</v>
      </c>
      <c r="O2845" s="3">
        <f>Table1[[#This Row],[sales]]-Table1[[#This Row],[profit]]</f>
        <v>112.53999999999999</v>
      </c>
      <c r="P2845" s="3">
        <f>Table1[[#This Row],[sales]]*Table1[[#This Row],[quantity]]</f>
        <v>1091.8599999999999</v>
      </c>
      <c r="Q2845" s="9">
        <f>Table1[[#This Row],[delivery_date]]-Table1[[#This Row],[order_date]]</f>
        <v>7</v>
      </c>
    </row>
    <row r="2846" spans="1:17" x14ac:dyDescent="0.35">
      <c r="A2846" t="s">
        <v>2877</v>
      </c>
      <c r="B2846" t="s">
        <v>41</v>
      </c>
      <c r="C2846" t="s">
        <v>20</v>
      </c>
      <c r="D2846" s="2">
        <v>1635.08</v>
      </c>
      <c r="E2846">
        <v>0.3</v>
      </c>
      <c r="F2846">
        <v>2</v>
      </c>
      <c r="G2846" s="1">
        <v>45137</v>
      </c>
      <c r="H2846" s="1">
        <v>45144</v>
      </c>
      <c r="I2846" t="s">
        <v>15</v>
      </c>
      <c r="J2846" t="s">
        <v>22</v>
      </c>
      <c r="K2846" s="2">
        <v>350.67</v>
      </c>
      <c r="L2846" t="s">
        <v>48</v>
      </c>
      <c r="M2846">
        <f>YEAR(Table1[[#This Row],[order_date]])</f>
        <v>2023</v>
      </c>
      <c r="N2846">
        <f>MONTH(Table1[[#This Row],[order_date]])</f>
        <v>7</v>
      </c>
      <c r="O2846" s="3">
        <f>Table1[[#This Row],[sales]]-Table1[[#This Row],[profit]]</f>
        <v>1284.4099999999999</v>
      </c>
      <c r="P2846" s="3">
        <f>Table1[[#This Row],[sales]]*Table1[[#This Row],[quantity]]</f>
        <v>3270.16</v>
      </c>
      <c r="Q2846" s="9">
        <f>Table1[[#This Row],[delivery_date]]-Table1[[#This Row],[order_date]]</f>
        <v>7</v>
      </c>
    </row>
    <row r="2847" spans="1:17" x14ac:dyDescent="0.35">
      <c r="A2847" t="s">
        <v>2878</v>
      </c>
      <c r="B2847" t="s">
        <v>19</v>
      </c>
      <c r="C2847" t="s">
        <v>14</v>
      </c>
      <c r="D2847" s="2">
        <v>2481.6999999999998</v>
      </c>
      <c r="E2847">
        <v>0.2</v>
      </c>
      <c r="F2847">
        <v>6</v>
      </c>
      <c r="G2847" s="1">
        <v>45590</v>
      </c>
      <c r="H2847" s="1">
        <v>45594</v>
      </c>
      <c r="I2847" t="s">
        <v>31</v>
      </c>
      <c r="J2847" t="s">
        <v>16</v>
      </c>
      <c r="K2847" s="2">
        <v>459.81</v>
      </c>
      <c r="L2847" t="s">
        <v>39</v>
      </c>
      <c r="M2847">
        <f>YEAR(Table1[[#This Row],[order_date]])</f>
        <v>2024</v>
      </c>
      <c r="N2847">
        <f>MONTH(Table1[[#This Row],[order_date]])</f>
        <v>10</v>
      </c>
      <c r="O2847" s="3">
        <f>Table1[[#This Row],[sales]]-Table1[[#This Row],[profit]]</f>
        <v>2021.8899999999999</v>
      </c>
      <c r="P2847" s="3">
        <f>Table1[[#This Row],[sales]]*Table1[[#This Row],[quantity]]</f>
        <v>14890.199999999999</v>
      </c>
      <c r="Q2847" s="9">
        <f>Table1[[#This Row],[delivery_date]]-Table1[[#This Row],[order_date]]</f>
        <v>4</v>
      </c>
    </row>
    <row r="2848" spans="1:17" x14ac:dyDescent="0.35">
      <c r="A2848" t="s">
        <v>2879</v>
      </c>
      <c r="B2848" t="s">
        <v>41</v>
      </c>
      <c r="C2848" t="s">
        <v>20</v>
      </c>
      <c r="D2848" s="2">
        <v>3039.26</v>
      </c>
      <c r="E2848">
        <v>0.03</v>
      </c>
      <c r="F2848">
        <v>1</v>
      </c>
      <c r="G2848" s="1">
        <v>45175</v>
      </c>
      <c r="H2848" s="1">
        <v>45178</v>
      </c>
      <c r="I2848" t="s">
        <v>15</v>
      </c>
      <c r="J2848" t="s">
        <v>16</v>
      </c>
      <c r="K2848" s="2">
        <v>539.52</v>
      </c>
      <c r="L2848" t="s">
        <v>28</v>
      </c>
      <c r="M2848">
        <f>YEAR(Table1[[#This Row],[order_date]])</f>
        <v>2023</v>
      </c>
      <c r="N2848">
        <f>MONTH(Table1[[#This Row],[order_date]])</f>
        <v>9</v>
      </c>
      <c r="O2848" s="3">
        <f>Table1[[#This Row],[sales]]-Table1[[#This Row],[profit]]</f>
        <v>2499.7400000000002</v>
      </c>
      <c r="P2848" s="3">
        <f>Table1[[#This Row],[sales]]*Table1[[#This Row],[quantity]]</f>
        <v>3039.26</v>
      </c>
      <c r="Q2848" s="9">
        <f>Table1[[#This Row],[delivery_date]]-Table1[[#This Row],[order_date]]</f>
        <v>3</v>
      </c>
    </row>
    <row r="2849" spans="1:17" x14ac:dyDescent="0.35">
      <c r="A2849" t="s">
        <v>2880</v>
      </c>
      <c r="B2849" t="s">
        <v>19</v>
      </c>
      <c r="C2849" t="s">
        <v>26</v>
      </c>
      <c r="D2849" s="2">
        <v>4679.3900000000003</v>
      </c>
      <c r="E2849">
        <v>0.19</v>
      </c>
      <c r="F2849">
        <v>8</v>
      </c>
      <c r="G2849" s="1">
        <v>45033</v>
      </c>
      <c r="H2849" s="1">
        <v>45035</v>
      </c>
      <c r="I2849" t="s">
        <v>15</v>
      </c>
      <c r="J2849" t="s">
        <v>22</v>
      </c>
      <c r="K2849" s="2">
        <v>1000.97</v>
      </c>
      <c r="L2849" t="s">
        <v>28</v>
      </c>
      <c r="M2849">
        <f>YEAR(Table1[[#This Row],[order_date]])</f>
        <v>2023</v>
      </c>
      <c r="N2849">
        <f>MONTH(Table1[[#This Row],[order_date]])</f>
        <v>4</v>
      </c>
      <c r="O2849" s="3">
        <f>Table1[[#This Row],[sales]]-Table1[[#This Row],[profit]]</f>
        <v>3678.42</v>
      </c>
      <c r="P2849" s="3">
        <f>Table1[[#This Row],[sales]]*Table1[[#This Row],[quantity]]</f>
        <v>37435.120000000003</v>
      </c>
      <c r="Q2849" s="9">
        <f>Table1[[#This Row],[delivery_date]]-Table1[[#This Row],[order_date]]</f>
        <v>2</v>
      </c>
    </row>
    <row r="2850" spans="1:17" x14ac:dyDescent="0.35">
      <c r="A2850" t="s">
        <v>2881</v>
      </c>
      <c r="B2850" t="s">
        <v>25</v>
      </c>
      <c r="C2850" t="s">
        <v>20</v>
      </c>
      <c r="D2850" s="2">
        <v>1271.6600000000001</v>
      </c>
      <c r="E2850">
        <v>0.11</v>
      </c>
      <c r="F2850">
        <v>5</v>
      </c>
      <c r="G2850" s="1">
        <v>45597</v>
      </c>
      <c r="H2850" s="1">
        <v>45602</v>
      </c>
      <c r="I2850" t="s">
        <v>31</v>
      </c>
      <c r="J2850" t="s">
        <v>16</v>
      </c>
      <c r="K2850" s="2">
        <v>136.53</v>
      </c>
      <c r="L2850" t="s">
        <v>17</v>
      </c>
      <c r="M2850">
        <f>YEAR(Table1[[#This Row],[order_date]])</f>
        <v>2024</v>
      </c>
      <c r="N2850">
        <f>MONTH(Table1[[#This Row],[order_date]])</f>
        <v>11</v>
      </c>
      <c r="O2850" s="3">
        <f>Table1[[#This Row],[sales]]-Table1[[#This Row],[profit]]</f>
        <v>1135.1300000000001</v>
      </c>
      <c r="P2850" s="3">
        <f>Table1[[#This Row],[sales]]*Table1[[#This Row],[quantity]]</f>
        <v>6358.3</v>
      </c>
      <c r="Q2850" s="9">
        <f>Table1[[#This Row],[delivery_date]]-Table1[[#This Row],[order_date]]</f>
        <v>5</v>
      </c>
    </row>
    <row r="2851" spans="1:17" x14ac:dyDescent="0.35">
      <c r="A2851" t="s">
        <v>2882</v>
      </c>
      <c r="B2851" t="s">
        <v>41</v>
      </c>
      <c r="C2851" t="s">
        <v>26</v>
      </c>
      <c r="D2851" s="2">
        <v>846.9</v>
      </c>
      <c r="E2851">
        <v>0.42</v>
      </c>
      <c r="F2851">
        <v>9</v>
      </c>
      <c r="G2851" s="1">
        <v>45443</v>
      </c>
      <c r="H2851" s="1">
        <v>45450</v>
      </c>
      <c r="I2851" t="s">
        <v>31</v>
      </c>
      <c r="J2851" t="s">
        <v>16</v>
      </c>
      <c r="K2851" s="2">
        <v>133</v>
      </c>
      <c r="L2851" t="s">
        <v>17</v>
      </c>
      <c r="M2851">
        <f>YEAR(Table1[[#This Row],[order_date]])</f>
        <v>2024</v>
      </c>
      <c r="N2851">
        <f>MONTH(Table1[[#This Row],[order_date]])</f>
        <v>5</v>
      </c>
      <c r="O2851" s="3">
        <f>Table1[[#This Row],[sales]]-Table1[[#This Row],[profit]]</f>
        <v>713.9</v>
      </c>
      <c r="P2851" s="3">
        <f>Table1[[#This Row],[sales]]*Table1[[#This Row],[quantity]]</f>
        <v>7622.0999999999995</v>
      </c>
      <c r="Q2851" s="9">
        <f>Table1[[#This Row],[delivery_date]]-Table1[[#This Row],[order_date]]</f>
        <v>7</v>
      </c>
    </row>
    <row r="2852" spans="1:17" x14ac:dyDescent="0.35">
      <c r="A2852" t="s">
        <v>2883</v>
      </c>
      <c r="B2852" t="s">
        <v>19</v>
      </c>
      <c r="C2852" t="s">
        <v>26</v>
      </c>
      <c r="D2852" s="2">
        <v>4360.28</v>
      </c>
      <c r="E2852">
        <v>0.05</v>
      </c>
      <c r="F2852">
        <v>3</v>
      </c>
      <c r="G2852" s="1">
        <v>45391</v>
      </c>
      <c r="H2852" s="1">
        <v>45393</v>
      </c>
      <c r="I2852" t="s">
        <v>15</v>
      </c>
      <c r="J2852" t="s">
        <v>22</v>
      </c>
      <c r="K2852" s="2">
        <v>833.26</v>
      </c>
      <c r="L2852" t="s">
        <v>34</v>
      </c>
      <c r="M2852">
        <f>YEAR(Table1[[#This Row],[order_date]])</f>
        <v>2024</v>
      </c>
      <c r="N2852">
        <f>MONTH(Table1[[#This Row],[order_date]])</f>
        <v>4</v>
      </c>
      <c r="O2852" s="3">
        <f>Table1[[#This Row],[sales]]-Table1[[#This Row],[profit]]</f>
        <v>3527.0199999999995</v>
      </c>
      <c r="P2852" s="3">
        <f>Table1[[#This Row],[sales]]*Table1[[#This Row],[quantity]]</f>
        <v>13080.84</v>
      </c>
      <c r="Q2852" s="9">
        <f>Table1[[#This Row],[delivery_date]]-Table1[[#This Row],[order_date]]</f>
        <v>2</v>
      </c>
    </row>
    <row r="2853" spans="1:17" x14ac:dyDescent="0.35">
      <c r="A2853" t="s">
        <v>2884</v>
      </c>
      <c r="B2853" t="s">
        <v>13</v>
      </c>
      <c r="C2853" t="s">
        <v>14</v>
      </c>
      <c r="D2853" s="2">
        <v>4715.05</v>
      </c>
      <c r="E2853">
        <v>0.18</v>
      </c>
      <c r="F2853">
        <v>2</v>
      </c>
      <c r="G2853" s="1">
        <v>45631</v>
      </c>
      <c r="H2853" s="1">
        <v>45637</v>
      </c>
      <c r="I2853" t="s">
        <v>31</v>
      </c>
      <c r="J2853" t="s">
        <v>22</v>
      </c>
      <c r="K2853" s="2">
        <v>669.2</v>
      </c>
      <c r="L2853" t="s">
        <v>28</v>
      </c>
      <c r="M2853">
        <f>YEAR(Table1[[#This Row],[order_date]])</f>
        <v>2024</v>
      </c>
      <c r="N2853">
        <f>MONTH(Table1[[#This Row],[order_date]])</f>
        <v>12</v>
      </c>
      <c r="O2853" s="3">
        <f>Table1[[#This Row],[sales]]-Table1[[#This Row],[profit]]</f>
        <v>4045.8500000000004</v>
      </c>
      <c r="P2853" s="3">
        <f>Table1[[#This Row],[sales]]*Table1[[#This Row],[quantity]]</f>
        <v>9430.1</v>
      </c>
      <c r="Q2853" s="9">
        <f>Table1[[#This Row],[delivery_date]]-Table1[[#This Row],[order_date]]</f>
        <v>6</v>
      </c>
    </row>
    <row r="2854" spans="1:17" x14ac:dyDescent="0.35">
      <c r="A2854" t="s">
        <v>2885</v>
      </c>
      <c r="B2854" t="s">
        <v>13</v>
      </c>
      <c r="C2854" t="s">
        <v>20</v>
      </c>
      <c r="D2854" s="2">
        <v>2490.98</v>
      </c>
      <c r="E2854">
        <v>0.35</v>
      </c>
      <c r="F2854">
        <v>8</v>
      </c>
      <c r="G2854" s="1">
        <v>45603</v>
      </c>
      <c r="H2854" s="1">
        <v>45604</v>
      </c>
      <c r="I2854" t="s">
        <v>21</v>
      </c>
      <c r="J2854" t="s">
        <v>27</v>
      </c>
      <c r="K2854" s="2">
        <v>157</v>
      </c>
      <c r="L2854" t="s">
        <v>48</v>
      </c>
      <c r="M2854">
        <f>YEAR(Table1[[#This Row],[order_date]])</f>
        <v>2024</v>
      </c>
      <c r="N2854">
        <f>MONTH(Table1[[#This Row],[order_date]])</f>
        <v>11</v>
      </c>
      <c r="O2854" s="3">
        <f>Table1[[#This Row],[sales]]-Table1[[#This Row],[profit]]</f>
        <v>2333.98</v>
      </c>
      <c r="P2854" s="3">
        <f>Table1[[#This Row],[sales]]*Table1[[#This Row],[quantity]]</f>
        <v>19927.84</v>
      </c>
      <c r="Q2854" s="9">
        <f>Table1[[#This Row],[delivery_date]]-Table1[[#This Row],[order_date]]</f>
        <v>1</v>
      </c>
    </row>
    <row r="2855" spans="1:17" x14ac:dyDescent="0.35">
      <c r="A2855" t="s">
        <v>2886</v>
      </c>
      <c r="B2855" t="s">
        <v>41</v>
      </c>
      <c r="C2855" t="s">
        <v>20</v>
      </c>
      <c r="D2855" s="2">
        <v>664.56</v>
      </c>
      <c r="E2855">
        <v>0.45</v>
      </c>
      <c r="F2855">
        <v>5</v>
      </c>
      <c r="G2855" s="1">
        <v>45532</v>
      </c>
      <c r="H2855" s="1">
        <v>45534</v>
      </c>
      <c r="I2855" t="s">
        <v>15</v>
      </c>
      <c r="J2855" t="s">
        <v>27</v>
      </c>
      <c r="K2855" s="2">
        <v>104.43</v>
      </c>
      <c r="L2855" t="s">
        <v>28</v>
      </c>
      <c r="M2855">
        <f>YEAR(Table1[[#This Row],[order_date]])</f>
        <v>2024</v>
      </c>
      <c r="N2855">
        <f>MONTH(Table1[[#This Row],[order_date]])</f>
        <v>8</v>
      </c>
      <c r="O2855" s="3">
        <f>Table1[[#This Row],[sales]]-Table1[[#This Row],[profit]]</f>
        <v>560.12999999999988</v>
      </c>
      <c r="P2855" s="3">
        <f>Table1[[#This Row],[sales]]*Table1[[#This Row],[quantity]]</f>
        <v>3322.7999999999997</v>
      </c>
      <c r="Q2855" s="9">
        <f>Table1[[#This Row],[delivery_date]]-Table1[[#This Row],[order_date]]</f>
        <v>2</v>
      </c>
    </row>
    <row r="2856" spans="1:17" x14ac:dyDescent="0.35">
      <c r="A2856" t="s">
        <v>2887</v>
      </c>
      <c r="B2856" t="s">
        <v>41</v>
      </c>
      <c r="C2856" t="s">
        <v>36</v>
      </c>
      <c r="D2856" s="2">
        <v>2478.4</v>
      </c>
      <c r="E2856">
        <v>0.17</v>
      </c>
      <c r="F2856">
        <v>1</v>
      </c>
      <c r="G2856" s="1">
        <v>45214</v>
      </c>
      <c r="H2856" s="1">
        <v>45221</v>
      </c>
      <c r="I2856" t="s">
        <v>15</v>
      </c>
      <c r="J2856" t="s">
        <v>22</v>
      </c>
      <c r="K2856" s="2">
        <v>210.06</v>
      </c>
      <c r="L2856" t="s">
        <v>23</v>
      </c>
      <c r="M2856">
        <f>YEAR(Table1[[#This Row],[order_date]])</f>
        <v>2023</v>
      </c>
      <c r="N2856">
        <f>MONTH(Table1[[#This Row],[order_date]])</f>
        <v>10</v>
      </c>
      <c r="O2856" s="3">
        <f>Table1[[#This Row],[sales]]-Table1[[#This Row],[profit]]</f>
        <v>2268.34</v>
      </c>
      <c r="P2856" s="3">
        <f>Table1[[#This Row],[sales]]*Table1[[#This Row],[quantity]]</f>
        <v>2478.4</v>
      </c>
      <c r="Q2856" s="9">
        <f>Table1[[#This Row],[delivery_date]]-Table1[[#This Row],[order_date]]</f>
        <v>7</v>
      </c>
    </row>
    <row r="2857" spans="1:17" x14ac:dyDescent="0.35">
      <c r="A2857" t="s">
        <v>2888</v>
      </c>
      <c r="B2857" t="s">
        <v>25</v>
      </c>
      <c r="C2857" t="s">
        <v>36</v>
      </c>
      <c r="D2857" s="2">
        <v>636.27</v>
      </c>
      <c r="E2857">
        <v>0.3</v>
      </c>
      <c r="F2857">
        <v>6</v>
      </c>
      <c r="G2857" s="1">
        <v>45632</v>
      </c>
      <c r="H2857" s="1">
        <v>45633</v>
      </c>
      <c r="I2857" t="s">
        <v>15</v>
      </c>
      <c r="J2857" t="s">
        <v>22</v>
      </c>
      <c r="K2857" s="2">
        <v>156.52000000000001</v>
      </c>
      <c r="L2857" t="s">
        <v>39</v>
      </c>
      <c r="M2857">
        <f>YEAR(Table1[[#This Row],[order_date]])</f>
        <v>2024</v>
      </c>
      <c r="N2857">
        <f>MONTH(Table1[[#This Row],[order_date]])</f>
        <v>12</v>
      </c>
      <c r="O2857" s="3">
        <f>Table1[[#This Row],[sales]]-Table1[[#This Row],[profit]]</f>
        <v>479.75</v>
      </c>
      <c r="P2857" s="3">
        <f>Table1[[#This Row],[sales]]*Table1[[#This Row],[quantity]]</f>
        <v>3817.62</v>
      </c>
      <c r="Q2857" s="9">
        <f>Table1[[#This Row],[delivery_date]]-Table1[[#This Row],[order_date]]</f>
        <v>1</v>
      </c>
    </row>
    <row r="2858" spans="1:17" x14ac:dyDescent="0.35">
      <c r="A2858" t="s">
        <v>2889</v>
      </c>
      <c r="B2858" t="s">
        <v>41</v>
      </c>
      <c r="C2858" t="s">
        <v>33</v>
      </c>
      <c r="D2858" s="2">
        <v>4427.6099999999997</v>
      </c>
      <c r="E2858">
        <v>0.19</v>
      </c>
      <c r="F2858">
        <v>3</v>
      </c>
      <c r="G2858" s="1">
        <v>44955</v>
      </c>
      <c r="H2858" s="1">
        <v>44962</v>
      </c>
      <c r="I2858" t="s">
        <v>21</v>
      </c>
      <c r="J2858" t="s">
        <v>27</v>
      </c>
      <c r="K2858" s="2">
        <v>780.9</v>
      </c>
      <c r="L2858" t="s">
        <v>39</v>
      </c>
      <c r="M2858">
        <f>YEAR(Table1[[#This Row],[order_date]])</f>
        <v>2023</v>
      </c>
      <c r="N2858">
        <f>MONTH(Table1[[#This Row],[order_date]])</f>
        <v>1</v>
      </c>
      <c r="O2858" s="3">
        <f>Table1[[#This Row],[sales]]-Table1[[#This Row],[profit]]</f>
        <v>3646.7099999999996</v>
      </c>
      <c r="P2858" s="3">
        <f>Table1[[#This Row],[sales]]*Table1[[#This Row],[quantity]]</f>
        <v>13282.829999999998</v>
      </c>
      <c r="Q2858" s="9">
        <f>Table1[[#This Row],[delivery_date]]-Table1[[#This Row],[order_date]]</f>
        <v>7</v>
      </c>
    </row>
    <row r="2859" spans="1:17" x14ac:dyDescent="0.35">
      <c r="A2859" t="s">
        <v>2890</v>
      </c>
      <c r="B2859" t="s">
        <v>25</v>
      </c>
      <c r="C2859" t="s">
        <v>26</v>
      </c>
      <c r="D2859" s="2">
        <v>3569.94</v>
      </c>
      <c r="E2859">
        <v>0.1</v>
      </c>
      <c r="F2859">
        <v>8</v>
      </c>
      <c r="G2859" s="1">
        <v>45044</v>
      </c>
      <c r="H2859" s="1">
        <v>45051</v>
      </c>
      <c r="I2859" t="s">
        <v>15</v>
      </c>
      <c r="J2859" t="s">
        <v>22</v>
      </c>
      <c r="K2859" s="2">
        <v>1041.02</v>
      </c>
      <c r="L2859" t="s">
        <v>28</v>
      </c>
      <c r="M2859">
        <f>YEAR(Table1[[#This Row],[order_date]])</f>
        <v>2023</v>
      </c>
      <c r="N2859">
        <f>MONTH(Table1[[#This Row],[order_date]])</f>
        <v>4</v>
      </c>
      <c r="O2859" s="3">
        <f>Table1[[#This Row],[sales]]-Table1[[#This Row],[profit]]</f>
        <v>2528.92</v>
      </c>
      <c r="P2859" s="3">
        <f>Table1[[#This Row],[sales]]*Table1[[#This Row],[quantity]]</f>
        <v>28559.52</v>
      </c>
      <c r="Q2859" s="9">
        <f>Table1[[#This Row],[delivery_date]]-Table1[[#This Row],[order_date]]</f>
        <v>7</v>
      </c>
    </row>
    <row r="2860" spans="1:17" x14ac:dyDescent="0.35">
      <c r="A2860" t="s">
        <v>2891</v>
      </c>
      <c r="B2860" t="s">
        <v>25</v>
      </c>
      <c r="C2860" t="s">
        <v>14</v>
      </c>
      <c r="D2860" s="2">
        <v>1281.57</v>
      </c>
      <c r="E2860">
        <v>0.16</v>
      </c>
      <c r="F2860">
        <v>6</v>
      </c>
      <c r="G2860" s="1">
        <v>45059</v>
      </c>
      <c r="H2860" s="1">
        <v>45061</v>
      </c>
      <c r="I2860" t="s">
        <v>31</v>
      </c>
      <c r="J2860" t="s">
        <v>22</v>
      </c>
      <c r="K2860" s="2">
        <v>181.46</v>
      </c>
      <c r="L2860" t="s">
        <v>17</v>
      </c>
      <c r="M2860">
        <f>YEAR(Table1[[#This Row],[order_date]])</f>
        <v>2023</v>
      </c>
      <c r="N2860">
        <f>MONTH(Table1[[#This Row],[order_date]])</f>
        <v>5</v>
      </c>
      <c r="O2860" s="3">
        <f>Table1[[#This Row],[sales]]-Table1[[#This Row],[profit]]</f>
        <v>1100.1099999999999</v>
      </c>
      <c r="P2860" s="3">
        <f>Table1[[#This Row],[sales]]*Table1[[#This Row],[quantity]]</f>
        <v>7689.42</v>
      </c>
      <c r="Q2860" s="9">
        <f>Table1[[#This Row],[delivery_date]]-Table1[[#This Row],[order_date]]</f>
        <v>2</v>
      </c>
    </row>
    <row r="2861" spans="1:17" x14ac:dyDescent="0.35">
      <c r="A2861" t="s">
        <v>2892</v>
      </c>
      <c r="B2861" t="s">
        <v>13</v>
      </c>
      <c r="C2861" t="s">
        <v>36</v>
      </c>
      <c r="D2861" s="2">
        <v>4444.78</v>
      </c>
      <c r="E2861">
        <v>0.32</v>
      </c>
      <c r="F2861">
        <v>2</v>
      </c>
      <c r="G2861" s="1">
        <v>45084</v>
      </c>
      <c r="H2861" s="1">
        <v>45089</v>
      </c>
      <c r="I2861" t="s">
        <v>21</v>
      </c>
      <c r="J2861" t="s">
        <v>22</v>
      </c>
      <c r="K2861" s="2">
        <v>517.12</v>
      </c>
      <c r="L2861" t="s">
        <v>17</v>
      </c>
      <c r="M2861">
        <f>YEAR(Table1[[#This Row],[order_date]])</f>
        <v>2023</v>
      </c>
      <c r="N2861">
        <f>MONTH(Table1[[#This Row],[order_date]])</f>
        <v>6</v>
      </c>
      <c r="O2861" s="3">
        <f>Table1[[#This Row],[sales]]-Table1[[#This Row],[profit]]</f>
        <v>3927.66</v>
      </c>
      <c r="P2861" s="3">
        <f>Table1[[#This Row],[sales]]*Table1[[#This Row],[quantity]]</f>
        <v>8889.56</v>
      </c>
      <c r="Q2861" s="9">
        <f>Table1[[#This Row],[delivery_date]]-Table1[[#This Row],[order_date]]</f>
        <v>5</v>
      </c>
    </row>
    <row r="2862" spans="1:17" x14ac:dyDescent="0.35">
      <c r="A2862" t="s">
        <v>2893</v>
      </c>
      <c r="B2862" t="s">
        <v>13</v>
      </c>
      <c r="C2862" t="s">
        <v>20</v>
      </c>
      <c r="D2862" s="2">
        <v>3225.72</v>
      </c>
      <c r="E2862">
        <v>0.36</v>
      </c>
      <c r="F2862">
        <v>6</v>
      </c>
      <c r="G2862" s="1">
        <v>45545</v>
      </c>
      <c r="H2862" s="1">
        <v>45551</v>
      </c>
      <c r="I2862" t="s">
        <v>21</v>
      </c>
      <c r="J2862" t="s">
        <v>16</v>
      </c>
      <c r="K2862" s="2">
        <v>965.77</v>
      </c>
      <c r="L2862" t="s">
        <v>17</v>
      </c>
      <c r="M2862">
        <f>YEAR(Table1[[#This Row],[order_date]])</f>
        <v>2024</v>
      </c>
      <c r="N2862">
        <f>MONTH(Table1[[#This Row],[order_date]])</f>
        <v>9</v>
      </c>
      <c r="O2862" s="3">
        <f>Table1[[#This Row],[sales]]-Table1[[#This Row],[profit]]</f>
        <v>2259.9499999999998</v>
      </c>
      <c r="P2862" s="3">
        <f>Table1[[#This Row],[sales]]*Table1[[#This Row],[quantity]]</f>
        <v>19354.32</v>
      </c>
      <c r="Q2862" s="9">
        <f>Table1[[#This Row],[delivery_date]]-Table1[[#This Row],[order_date]]</f>
        <v>6</v>
      </c>
    </row>
    <row r="2863" spans="1:17" x14ac:dyDescent="0.35">
      <c r="A2863" t="s">
        <v>2894</v>
      </c>
      <c r="B2863" t="s">
        <v>19</v>
      </c>
      <c r="C2863" t="s">
        <v>33</v>
      </c>
      <c r="D2863" s="2">
        <v>4770.99</v>
      </c>
      <c r="E2863">
        <v>0.19</v>
      </c>
      <c r="F2863">
        <v>3</v>
      </c>
      <c r="G2863" s="1">
        <v>45099</v>
      </c>
      <c r="H2863" s="1">
        <v>45101</v>
      </c>
      <c r="I2863" t="s">
        <v>21</v>
      </c>
      <c r="J2863" t="s">
        <v>27</v>
      </c>
      <c r="K2863" s="2">
        <v>624.07000000000005</v>
      </c>
      <c r="L2863" t="s">
        <v>23</v>
      </c>
      <c r="M2863">
        <f>YEAR(Table1[[#This Row],[order_date]])</f>
        <v>2023</v>
      </c>
      <c r="N2863">
        <f>MONTH(Table1[[#This Row],[order_date]])</f>
        <v>6</v>
      </c>
      <c r="O2863" s="3">
        <f>Table1[[#This Row],[sales]]-Table1[[#This Row],[profit]]</f>
        <v>4146.92</v>
      </c>
      <c r="P2863" s="3">
        <f>Table1[[#This Row],[sales]]*Table1[[#This Row],[quantity]]</f>
        <v>14312.97</v>
      </c>
      <c r="Q2863" s="9">
        <f>Table1[[#This Row],[delivery_date]]-Table1[[#This Row],[order_date]]</f>
        <v>2</v>
      </c>
    </row>
    <row r="2864" spans="1:17" x14ac:dyDescent="0.35">
      <c r="A2864" t="s">
        <v>2895</v>
      </c>
      <c r="B2864" t="s">
        <v>13</v>
      </c>
      <c r="C2864" t="s">
        <v>14</v>
      </c>
      <c r="D2864" s="2">
        <v>4904.3500000000004</v>
      </c>
      <c r="E2864">
        <v>0.08</v>
      </c>
      <c r="F2864">
        <v>7</v>
      </c>
      <c r="G2864" s="1">
        <v>45584</v>
      </c>
      <c r="H2864" s="1">
        <v>45591</v>
      </c>
      <c r="I2864" t="s">
        <v>21</v>
      </c>
      <c r="J2864" t="s">
        <v>27</v>
      </c>
      <c r="K2864" s="2">
        <v>735.06</v>
      </c>
      <c r="L2864" t="s">
        <v>17</v>
      </c>
      <c r="M2864">
        <f>YEAR(Table1[[#This Row],[order_date]])</f>
        <v>2024</v>
      </c>
      <c r="N2864">
        <f>MONTH(Table1[[#This Row],[order_date]])</f>
        <v>10</v>
      </c>
      <c r="O2864" s="3">
        <f>Table1[[#This Row],[sales]]-Table1[[#This Row],[profit]]</f>
        <v>4169.2900000000009</v>
      </c>
      <c r="P2864" s="3">
        <f>Table1[[#This Row],[sales]]*Table1[[#This Row],[quantity]]</f>
        <v>34330.450000000004</v>
      </c>
      <c r="Q2864" s="9">
        <f>Table1[[#This Row],[delivery_date]]-Table1[[#This Row],[order_date]]</f>
        <v>7</v>
      </c>
    </row>
    <row r="2865" spans="1:17" x14ac:dyDescent="0.35">
      <c r="A2865" t="s">
        <v>2896</v>
      </c>
      <c r="B2865" t="s">
        <v>13</v>
      </c>
      <c r="C2865" t="s">
        <v>20</v>
      </c>
      <c r="D2865" s="2">
        <v>116.08</v>
      </c>
      <c r="E2865">
        <v>7.0000000000000007E-2</v>
      </c>
      <c r="F2865">
        <v>1</v>
      </c>
      <c r="G2865" s="1">
        <v>45260</v>
      </c>
      <c r="H2865" s="1">
        <v>45263</v>
      </c>
      <c r="I2865" t="s">
        <v>31</v>
      </c>
      <c r="J2865" t="s">
        <v>27</v>
      </c>
      <c r="K2865" s="2">
        <v>6.09</v>
      </c>
      <c r="L2865" t="s">
        <v>17</v>
      </c>
      <c r="M2865">
        <f>YEAR(Table1[[#This Row],[order_date]])</f>
        <v>2023</v>
      </c>
      <c r="N2865">
        <f>MONTH(Table1[[#This Row],[order_date]])</f>
        <v>11</v>
      </c>
      <c r="O2865" s="3">
        <f>Table1[[#This Row],[sales]]-Table1[[#This Row],[profit]]</f>
        <v>109.99</v>
      </c>
      <c r="P2865" s="3">
        <f>Table1[[#This Row],[sales]]*Table1[[#This Row],[quantity]]</f>
        <v>116.08</v>
      </c>
      <c r="Q2865" s="9">
        <f>Table1[[#This Row],[delivery_date]]-Table1[[#This Row],[order_date]]</f>
        <v>3</v>
      </c>
    </row>
    <row r="2866" spans="1:17" x14ac:dyDescent="0.35">
      <c r="A2866" t="s">
        <v>2897</v>
      </c>
      <c r="B2866" t="s">
        <v>41</v>
      </c>
      <c r="C2866" t="s">
        <v>20</v>
      </c>
      <c r="D2866" s="2">
        <v>689.05</v>
      </c>
      <c r="E2866">
        <v>0.41</v>
      </c>
      <c r="F2866">
        <v>1</v>
      </c>
      <c r="G2866" s="1">
        <v>45347</v>
      </c>
      <c r="H2866" s="1">
        <v>45353</v>
      </c>
      <c r="I2866" t="s">
        <v>21</v>
      </c>
      <c r="J2866" t="s">
        <v>22</v>
      </c>
      <c r="K2866" s="2">
        <v>70.900000000000006</v>
      </c>
      <c r="L2866" t="s">
        <v>23</v>
      </c>
      <c r="M2866">
        <f>YEAR(Table1[[#This Row],[order_date]])</f>
        <v>2024</v>
      </c>
      <c r="N2866">
        <f>MONTH(Table1[[#This Row],[order_date]])</f>
        <v>2</v>
      </c>
      <c r="O2866" s="3">
        <f>Table1[[#This Row],[sales]]-Table1[[#This Row],[profit]]</f>
        <v>618.15</v>
      </c>
      <c r="P2866" s="3">
        <f>Table1[[#This Row],[sales]]*Table1[[#This Row],[quantity]]</f>
        <v>689.05</v>
      </c>
      <c r="Q2866" s="9">
        <f>Table1[[#This Row],[delivery_date]]-Table1[[#This Row],[order_date]]</f>
        <v>6</v>
      </c>
    </row>
    <row r="2867" spans="1:17" x14ac:dyDescent="0.35">
      <c r="A2867" t="s">
        <v>2898</v>
      </c>
      <c r="B2867" t="s">
        <v>13</v>
      </c>
      <c r="C2867" t="s">
        <v>26</v>
      </c>
      <c r="D2867" s="2">
        <v>2779.92</v>
      </c>
      <c r="E2867">
        <v>0.33</v>
      </c>
      <c r="F2867">
        <v>4</v>
      </c>
      <c r="G2867" s="1">
        <v>45186</v>
      </c>
      <c r="H2867" s="1">
        <v>45193</v>
      </c>
      <c r="I2867" t="s">
        <v>15</v>
      </c>
      <c r="J2867" t="s">
        <v>22</v>
      </c>
      <c r="K2867" s="2">
        <v>678.05</v>
      </c>
      <c r="L2867" t="s">
        <v>34</v>
      </c>
      <c r="M2867">
        <f>YEAR(Table1[[#This Row],[order_date]])</f>
        <v>2023</v>
      </c>
      <c r="N2867">
        <f>MONTH(Table1[[#This Row],[order_date]])</f>
        <v>9</v>
      </c>
      <c r="O2867" s="3">
        <f>Table1[[#This Row],[sales]]-Table1[[#This Row],[profit]]</f>
        <v>2101.87</v>
      </c>
      <c r="P2867" s="3">
        <f>Table1[[#This Row],[sales]]*Table1[[#This Row],[quantity]]</f>
        <v>11119.68</v>
      </c>
      <c r="Q2867" s="9">
        <f>Table1[[#This Row],[delivery_date]]-Table1[[#This Row],[order_date]]</f>
        <v>7</v>
      </c>
    </row>
    <row r="2868" spans="1:17" x14ac:dyDescent="0.35">
      <c r="A2868" t="s">
        <v>2899</v>
      </c>
      <c r="B2868" t="s">
        <v>19</v>
      </c>
      <c r="C2868" t="s">
        <v>26</v>
      </c>
      <c r="D2868" s="2">
        <v>4783.68</v>
      </c>
      <c r="E2868">
        <v>0.36</v>
      </c>
      <c r="F2868">
        <v>7</v>
      </c>
      <c r="G2868" s="1">
        <v>45484</v>
      </c>
      <c r="H2868" s="1">
        <v>45486</v>
      </c>
      <c r="I2868" t="s">
        <v>21</v>
      </c>
      <c r="J2868" t="s">
        <v>16</v>
      </c>
      <c r="K2868" s="2">
        <v>1083</v>
      </c>
      <c r="L2868" t="s">
        <v>48</v>
      </c>
      <c r="M2868">
        <f>YEAR(Table1[[#This Row],[order_date]])</f>
        <v>2024</v>
      </c>
      <c r="N2868">
        <f>MONTH(Table1[[#This Row],[order_date]])</f>
        <v>7</v>
      </c>
      <c r="O2868" s="3">
        <f>Table1[[#This Row],[sales]]-Table1[[#This Row],[profit]]</f>
        <v>3700.6800000000003</v>
      </c>
      <c r="P2868" s="3">
        <f>Table1[[#This Row],[sales]]*Table1[[#This Row],[quantity]]</f>
        <v>33485.760000000002</v>
      </c>
      <c r="Q2868" s="9">
        <f>Table1[[#This Row],[delivery_date]]-Table1[[#This Row],[order_date]]</f>
        <v>2</v>
      </c>
    </row>
    <row r="2869" spans="1:17" x14ac:dyDescent="0.35">
      <c r="A2869" t="s">
        <v>2900</v>
      </c>
      <c r="B2869" t="s">
        <v>41</v>
      </c>
      <c r="C2869" t="s">
        <v>36</v>
      </c>
      <c r="D2869" s="2">
        <v>4971.74</v>
      </c>
      <c r="E2869">
        <v>0.24</v>
      </c>
      <c r="F2869">
        <v>4</v>
      </c>
      <c r="G2869" s="1">
        <v>45590</v>
      </c>
      <c r="H2869" s="1">
        <v>45591</v>
      </c>
      <c r="I2869" t="s">
        <v>21</v>
      </c>
      <c r="J2869" t="s">
        <v>27</v>
      </c>
      <c r="K2869" s="2">
        <v>746.97</v>
      </c>
      <c r="L2869" t="s">
        <v>28</v>
      </c>
      <c r="M2869">
        <f>YEAR(Table1[[#This Row],[order_date]])</f>
        <v>2024</v>
      </c>
      <c r="N2869">
        <f>MONTH(Table1[[#This Row],[order_date]])</f>
        <v>10</v>
      </c>
      <c r="O2869" s="3">
        <f>Table1[[#This Row],[sales]]-Table1[[#This Row],[profit]]</f>
        <v>4224.7699999999995</v>
      </c>
      <c r="P2869" s="3">
        <f>Table1[[#This Row],[sales]]*Table1[[#This Row],[quantity]]</f>
        <v>19886.96</v>
      </c>
      <c r="Q2869" s="9">
        <f>Table1[[#This Row],[delivery_date]]-Table1[[#This Row],[order_date]]</f>
        <v>1</v>
      </c>
    </row>
    <row r="2870" spans="1:17" x14ac:dyDescent="0.35">
      <c r="A2870" t="s">
        <v>2901</v>
      </c>
      <c r="B2870" t="s">
        <v>19</v>
      </c>
      <c r="C2870" t="s">
        <v>36</v>
      </c>
      <c r="D2870" s="2">
        <v>2880.3</v>
      </c>
      <c r="E2870">
        <v>0.23</v>
      </c>
      <c r="F2870">
        <v>9</v>
      </c>
      <c r="G2870" s="1">
        <v>45062</v>
      </c>
      <c r="H2870" s="1">
        <v>45069</v>
      </c>
      <c r="I2870" t="s">
        <v>21</v>
      </c>
      <c r="J2870" t="s">
        <v>22</v>
      </c>
      <c r="K2870" s="2">
        <v>805.32</v>
      </c>
      <c r="L2870" t="s">
        <v>39</v>
      </c>
      <c r="M2870">
        <f>YEAR(Table1[[#This Row],[order_date]])</f>
        <v>2023</v>
      </c>
      <c r="N2870">
        <f>MONTH(Table1[[#This Row],[order_date]])</f>
        <v>5</v>
      </c>
      <c r="O2870" s="3">
        <f>Table1[[#This Row],[sales]]-Table1[[#This Row],[profit]]</f>
        <v>2074.98</v>
      </c>
      <c r="P2870" s="3">
        <f>Table1[[#This Row],[sales]]*Table1[[#This Row],[quantity]]</f>
        <v>25922.7</v>
      </c>
      <c r="Q2870" s="9">
        <f>Table1[[#This Row],[delivery_date]]-Table1[[#This Row],[order_date]]</f>
        <v>7</v>
      </c>
    </row>
    <row r="2871" spans="1:17" x14ac:dyDescent="0.35">
      <c r="A2871" t="s">
        <v>2902</v>
      </c>
      <c r="B2871" t="s">
        <v>13</v>
      </c>
      <c r="C2871" t="s">
        <v>20</v>
      </c>
      <c r="D2871" s="2">
        <v>951.63</v>
      </c>
      <c r="E2871">
        <v>0.11</v>
      </c>
      <c r="F2871">
        <v>8</v>
      </c>
      <c r="G2871" s="1">
        <v>45142</v>
      </c>
      <c r="H2871" s="1">
        <v>45145</v>
      </c>
      <c r="I2871" t="s">
        <v>21</v>
      </c>
      <c r="J2871" t="s">
        <v>22</v>
      </c>
      <c r="K2871" s="2">
        <v>176.84</v>
      </c>
      <c r="L2871" t="s">
        <v>39</v>
      </c>
      <c r="M2871">
        <f>YEAR(Table1[[#This Row],[order_date]])</f>
        <v>2023</v>
      </c>
      <c r="N2871">
        <f>MONTH(Table1[[#This Row],[order_date]])</f>
        <v>8</v>
      </c>
      <c r="O2871" s="3">
        <f>Table1[[#This Row],[sales]]-Table1[[#This Row],[profit]]</f>
        <v>774.79</v>
      </c>
      <c r="P2871" s="3">
        <f>Table1[[#This Row],[sales]]*Table1[[#This Row],[quantity]]</f>
        <v>7613.04</v>
      </c>
      <c r="Q2871" s="9">
        <f>Table1[[#This Row],[delivery_date]]-Table1[[#This Row],[order_date]]</f>
        <v>3</v>
      </c>
    </row>
    <row r="2872" spans="1:17" x14ac:dyDescent="0.35">
      <c r="A2872" t="s">
        <v>2903</v>
      </c>
      <c r="B2872" t="s">
        <v>19</v>
      </c>
      <c r="C2872" t="s">
        <v>20</v>
      </c>
      <c r="D2872" s="2">
        <v>898.95</v>
      </c>
      <c r="E2872">
        <v>0.08</v>
      </c>
      <c r="F2872">
        <v>5</v>
      </c>
      <c r="G2872" s="1">
        <v>45390</v>
      </c>
      <c r="H2872" s="1">
        <v>45396</v>
      </c>
      <c r="I2872" t="s">
        <v>15</v>
      </c>
      <c r="J2872" t="s">
        <v>16</v>
      </c>
      <c r="K2872" s="2">
        <v>186.3</v>
      </c>
      <c r="L2872" t="s">
        <v>23</v>
      </c>
      <c r="M2872">
        <f>YEAR(Table1[[#This Row],[order_date]])</f>
        <v>2024</v>
      </c>
      <c r="N2872">
        <f>MONTH(Table1[[#This Row],[order_date]])</f>
        <v>4</v>
      </c>
      <c r="O2872" s="3">
        <f>Table1[[#This Row],[sales]]-Table1[[#This Row],[profit]]</f>
        <v>712.65000000000009</v>
      </c>
      <c r="P2872" s="3">
        <f>Table1[[#This Row],[sales]]*Table1[[#This Row],[quantity]]</f>
        <v>4494.75</v>
      </c>
      <c r="Q2872" s="9">
        <f>Table1[[#This Row],[delivery_date]]-Table1[[#This Row],[order_date]]</f>
        <v>6</v>
      </c>
    </row>
    <row r="2873" spans="1:17" x14ac:dyDescent="0.35">
      <c r="A2873" t="s">
        <v>2904</v>
      </c>
      <c r="B2873" t="s">
        <v>41</v>
      </c>
      <c r="C2873" t="s">
        <v>36</v>
      </c>
      <c r="D2873" s="2">
        <v>3842.9</v>
      </c>
      <c r="E2873">
        <v>0.08</v>
      </c>
      <c r="F2873">
        <v>1</v>
      </c>
      <c r="G2873" s="1">
        <v>45572</v>
      </c>
      <c r="H2873" s="1">
        <v>45574</v>
      </c>
      <c r="I2873" t="s">
        <v>15</v>
      </c>
      <c r="J2873" t="s">
        <v>22</v>
      </c>
      <c r="K2873" s="2">
        <v>964.11</v>
      </c>
      <c r="L2873" t="s">
        <v>48</v>
      </c>
      <c r="M2873">
        <f>YEAR(Table1[[#This Row],[order_date]])</f>
        <v>2024</v>
      </c>
      <c r="N2873">
        <f>MONTH(Table1[[#This Row],[order_date]])</f>
        <v>10</v>
      </c>
      <c r="O2873" s="3">
        <f>Table1[[#This Row],[sales]]-Table1[[#This Row],[profit]]</f>
        <v>2878.79</v>
      </c>
      <c r="P2873" s="3">
        <f>Table1[[#This Row],[sales]]*Table1[[#This Row],[quantity]]</f>
        <v>3842.9</v>
      </c>
      <c r="Q2873" s="9">
        <f>Table1[[#This Row],[delivery_date]]-Table1[[#This Row],[order_date]]</f>
        <v>2</v>
      </c>
    </row>
    <row r="2874" spans="1:17" x14ac:dyDescent="0.35">
      <c r="A2874" t="s">
        <v>2905</v>
      </c>
      <c r="B2874" t="s">
        <v>25</v>
      </c>
      <c r="C2874" t="s">
        <v>36</v>
      </c>
      <c r="D2874" s="2">
        <v>3000.49</v>
      </c>
      <c r="E2874">
        <v>0.5</v>
      </c>
      <c r="F2874">
        <v>3</v>
      </c>
      <c r="G2874" s="1">
        <v>45150</v>
      </c>
      <c r="H2874" s="1">
        <v>45157</v>
      </c>
      <c r="I2874" t="s">
        <v>21</v>
      </c>
      <c r="J2874" t="s">
        <v>27</v>
      </c>
      <c r="K2874" s="2">
        <v>677.67</v>
      </c>
      <c r="L2874" t="s">
        <v>23</v>
      </c>
      <c r="M2874">
        <f>YEAR(Table1[[#This Row],[order_date]])</f>
        <v>2023</v>
      </c>
      <c r="N2874">
        <f>MONTH(Table1[[#This Row],[order_date]])</f>
        <v>8</v>
      </c>
      <c r="O2874" s="3">
        <f>Table1[[#This Row],[sales]]-Table1[[#This Row],[profit]]</f>
        <v>2322.8199999999997</v>
      </c>
      <c r="P2874" s="3">
        <f>Table1[[#This Row],[sales]]*Table1[[#This Row],[quantity]]</f>
        <v>9001.4699999999993</v>
      </c>
      <c r="Q2874" s="9">
        <f>Table1[[#This Row],[delivery_date]]-Table1[[#This Row],[order_date]]</f>
        <v>7</v>
      </c>
    </row>
    <row r="2875" spans="1:17" x14ac:dyDescent="0.35">
      <c r="A2875" t="s">
        <v>2906</v>
      </c>
      <c r="B2875" t="s">
        <v>19</v>
      </c>
      <c r="C2875" t="s">
        <v>20</v>
      </c>
      <c r="D2875" s="2">
        <v>2788.99</v>
      </c>
      <c r="E2875">
        <v>0.41</v>
      </c>
      <c r="F2875">
        <v>8</v>
      </c>
      <c r="G2875" s="1">
        <v>45421</v>
      </c>
      <c r="H2875" s="1">
        <v>45422</v>
      </c>
      <c r="I2875" t="s">
        <v>21</v>
      </c>
      <c r="J2875" t="s">
        <v>27</v>
      </c>
      <c r="K2875" s="2">
        <v>243.55</v>
      </c>
      <c r="L2875" t="s">
        <v>28</v>
      </c>
      <c r="M2875">
        <f>YEAR(Table1[[#This Row],[order_date]])</f>
        <v>2024</v>
      </c>
      <c r="N2875">
        <f>MONTH(Table1[[#This Row],[order_date]])</f>
        <v>5</v>
      </c>
      <c r="O2875" s="3">
        <f>Table1[[#This Row],[sales]]-Table1[[#This Row],[profit]]</f>
        <v>2545.4399999999996</v>
      </c>
      <c r="P2875" s="3">
        <f>Table1[[#This Row],[sales]]*Table1[[#This Row],[quantity]]</f>
        <v>22311.919999999998</v>
      </c>
      <c r="Q2875" s="9">
        <f>Table1[[#This Row],[delivery_date]]-Table1[[#This Row],[order_date]]</f>
        <v>1</v>
      </c>
    </row>
    <row r="2876" spans="1:17" x14ac:dyDescent="0.35">
      <c r="A2876" t="s">
        <v>2907</v>
      </c>
      <c r="B2876" t="s">
        <v>19</v>
      </c>
      <c r="C2876" t="s">
        <v>14</v>
      </c>
      <c r="D2876" s="2">
        <v>2382.25</v>
      </c>
      <c r="E2876">
        <v>0.31</v>
      </c>
      <c r="F2876">
        <v>7</v>
      </c>
      <c r="G2876" s="1">
        <v>45639</v>
      </c>
      <c r="H2876" s="1">
        <v>45646</v>
      </c>
      <c r="I2876" t="s">
        <v>15</v>
      </c>
      <c r="J2876" t="s">
        <v>27</v>
      </c>
      <c r="K2876" s="2">
        <v>403.88</v>
      </c>
      <c r="L2876" t="s">
        <v>34</v>
      </c>
      <c r="M2876">
        <f>YEAR(Table1[[#This Row],[order_date]])</f>
        <v>2024</v>
      </c>
      <c r="N2876">
        <f>MONTH(Table1[[#This Row],[order_date]])</f>
        <v>12</v>
      </c>
      <c r="O2876" s="3">
        <f>Table1[[#This Row],[sales]]-Table1[[#This Row],[profit]]</f>
        <v>1978.37</v>
      </c>
      <c r="P2876" s="3">
        <f>Table1[[#This Row],[sales]]*Table1[[#This Row],[quantity]]</f>
        <v>16675.75</v>
      </c>
      <c r="Q2876" s="9">
        <f>Table1[[#This Row],[delivery_date]]-Table1[[#This Row],[order_date]]</f>
        <v>7</v>
      </c>
    </row>
    <row r="2877" spans="1:17" x14ac:dyDescent="0.35">
      <c r="A2877" t="s">
        <v>2908</v>
      </c>
      <c r="B2877" t="s">
        <v>41</v>
      </c>
      <c r="C2877" t="s">
        <v>20</v>
      </c>
      <c r="D2877" s="2">
        <v>3653.16</v>
      </c>
      <c r="E2877">
        <v>0.11</v>
      </c>
      <c r="F2877">
        <v>8</v>
      </c>
      <c r="G2877" s="1">
        <v>44944</v>
      </c>
      <c r="H2877" s="1">
        <v>44950</v>
      </c>
      <c r="I2877" t="s">
        <v>21</v>
      </c>
      <c r="J2877" t="s">
        <v>27</v>
      </c>
      <c r="K2877" s="2">
        <v>733.83</v>
      </c>
      <c r="L2877" t="s">
        <v>39</v>
      </c>
      <c r="M2877">
        <f>YEAR(Table1[[#This Row],[order_date]])</f>
        <v>2023</v>
      </c>
      <c r="N2877">
        <f>MONTH(Table1[[#This Row],[order_date]])</f>
        <v>1</v>
      </c>
      <c r="O2877" s="3">
        <f>Table1[[#This Row],[sales]]-Table1[[#This Row],[profit]]</f>
        <v>2919.33</v>
      </c>
      <c r="P2877" s="3">
        <f>Table1[[#This Row],[sales]]*Table1[[#This Row],[quantity]]</f>
        <v>29225.279999999999</v>
      </c>
      <c r="Q2877" s="9">
        <f>Table1[[#This Row],[delivery_date]]-Table1[[#This Row],[order_date]]</f>
        <v>6</v>
      </c>
    </row>
    <row r="2878" spans="1:17" x14ac:dyDescent="0.35">
      <c r="A2878" t="s">
        <v>2909</v>
      </c>
      <c r="B2878" t="s">
        <v>41</v>
      </c>
      <c r="C2878" t="s">
        <v>14</v>
      </c>
      <c r="D2878" s="2">
        <v>4304.47</v>
      </c>
      <c r="E2878">
        <v>0.17</v>
      </c>
      <c r="F2878">
        <v>1</v>
      </c>
      <c r="G2878" s="1">
        <v>45130</v>
      </c>
      <c r="H2878" s="1">
        <v>45131</v>
      </c>
      <c r="I2878" t="s">
        <v>15</v>
      </c>
      <c r="J2878" t="s">
        <v>16</v>
      </c>
      <c r="K2878" s="2">
        <v>270.02999999999997</v>
      </c>
      <c r="L2878" t="s">
        <v>39</v>
      </c>
      <c r="M2878">
        <f>YEAR(Table1[[#This Row],[order_date]])</f>
        <v>2023</v>
      </c>
      <c r="N2878">
        <f>MONTH(Table1[[#This Row],[order_date]])</f>
        <v>7</v>
      </c>
      <c r="O2878" s="3">
        <f>Table1[[#This Row],[sales]]-Table1[[#This Row],[profit]]</f>
        <v>4034.4400000000005</v>
      </c>
      <c r="P2878" s="3">
        <f>Table1[[#This Row],[sales]]*Table1[[#This Row],[quantity]]</f>
        <v>4304.47</v>
      </c>
      <c r="Q2878" s="9">
        <f>Table1[[#This Row],[delivery_date]]-Table1[[#This Row],[order_date]]</f>
        <v>1</v>
      </c>
    </row>
    <row r="2879" spans="1:17" x14ac:dyDescent="0.35">
      <c r="A2879" t="s">
        <v>2910</v>
      </c>
      <c r="B2879" t="s">
        <v>19</v>
      </c>
      <c r="C2879" t="s">
        <v>14</v>
      </c>
      <c r="D2879" s="2">
        <v>1584.49</v>
      </c>
      <c r="E2879">
        <v>0.18</v>
      </c>
      <c r="F2879">
        <v>2</v>
      </c>
      <c r="G2879" s="1">
        <v>45060</v>
      </c>
      <c r="H2879" s="1">
        <v>45065</v>
      </c>
      <c r="I2879" t="s">
        <v>31</v>
      </c>
      <c r="J2879" t="s">
        <v>22</v>
      </c>
      <c r="K2879" s="2">
        <v>176.47</v>
      </c>
      <c r="L2879" t="s">
        <v>34</v>
      </c>
      <c r="M2879">
        <f>YEAR(Table1[[#This Row],[order_date]])</f>
        <v>2023</v>
      </c>
      <c r="N2879">
        <f>MONTH(Table1[[#This Row],[order_date]])</f>
        <v>5</v>
      </c>
      <c r="O2879" s="3">
        <f>Table1[[#This Row],[sales]]-Table1[[#This Row],[profit]]</f>
        <v>1408.02</v>
      </c>
      <c r="P2879" s="3">
        <f>Table1[[#This Row],[sales]]*Table1[[#This Row],[quantity]]</f>
        <v>3168.98</v>
      </c>
      <c r="Q2879" s="9">
        <f>Table1[[#This Row],[delivery_date]]-Table1[[#This Row],[order_date]]</f>
        <v>5</v>
      </c>
    </row>
    <row r="2880" spans="1:17" x14ac:dyDescent="0.35">
      <c r="A2880" t="s">
        <v>2911</v>
      </c>
      <c r="B2880" t="s">
        <v>13</v>
      </c>
      <c r="C2880" t="s">
        <v>20</v>
      </c>
      <c r="D2880" s="2">
        <v>1182.5</v>
      </c>
      <c r="E2880">
        <v>0.24</v>
      </c>
      <c r="F2880">
        <v>7</v>
      </c>
      <c r="G2880" s="1">
        <v>45273</v>
      </c>
      <c r="H2880" s="1">
        <v>45274</v>
      </c>
      <c r="I2880" t="s">
        <v>31</v>
      </c>
      <c r="J2880" t="s">
        <v>16</v>
      </c>
      <c r="K2880" s="2">
        <v>290.70999999999998</v>
      </c>
      <c r="L2880" t="s">
        <v>48</v>
      </c>
      <c r="M2880">
        <f>YEAR(Table1[[#This Row],[order_date]])</f>
        <v>2023</v>
      </c>
      <c r="N2880">
        <f>MONTH(Table1[[#This Row],[order_date]])</f>
        <v>12</v>
      </c>
      <c r="O2880" s="3">
        <f>Table1[[#This Row],[sales]]-Table1[[#This Row],[profit]]</f>
        <v>891.79</v>
      </c>
      <c r="P2880" s="3">
        <f>Table1[[#This Row],[sales]]*Table1[[#This Row],[quantity]]</f>
        <v>8277.5</v>
      </c>
      <c r="Q2880" s="9">
        <f>Table1[[#This Row],[delivery_date]]-Table1[[#This Row],[order_date]]</f>
        <v>1</v>
      </c>
    </row>
    <row r="2881" spans="1:17" x14ac:dyDescent="0.35">
      <c r="A2881" t="s">
        <v>2912</v>
      </c>
      <c r="B2881" t="s">
        <v>19</v>
      </c>
      <c r="C2881" t="s">
        <v>33</v>
      </c>
      <c r="D2881" s="2">
        <v>3383.98</v>
      </c>
      <c r="E2881">
        <v>0.21</v>
      </c>
      <c r="F2881">
        <v>5</v>
      </c>
      <c r="G2881" s="1">
        <v>45034</v>
      </c>
      <c r="H2881" s="1">
        <v>45040</v>
      </c>
      <c r="I2881" t="s">
        <v>21</v>
      </c>
      <c r="J2881" t="s">
        <v>16</v>
      </c>
      <c r="K2881" s="2">
        <v>977.22</v>
      </c>
      <c r="L2881" t="s">
        <v>39</v>
      </c>
      <c r="M2881">
        <f>YEAR(Table1[[#This Row],[order_date]])</f>
        <v>2023</v>
      </c>
      <c r="N2881">
        <f>MONTH(Table1[[#This Row],[order_date]])</f>
        <v>4</v>
      </c>
      <c r="O2881" s="3">
        <f>Table1[[#This Row],[sales]]-Table1[[#This Row],[profit]]</f>
        <v>2406.7600000000002</v>
      </c>
      <c r="P2881" s="3">
        <f>Table1[[#This Row],[sales]]*Table1[[#This Row],[quantity]]</f>
        <v>16919.900000000001</v>
      </c>
      <c r="Q2881" s="9">
        <f>Table1[[#This Row],[delivery_date]]-Table1[[#This Row],[order_date]]</f>
        <v>6</v>
      </c>
    </row>
    <row r="2882" spans="1:17" x14ac:dyDescent="0.35">
      <c r="A2882" t="s">
        <v>2913</v>
      </c>
      <c r="B2882" t="s">
        <v>41</v>
      </c>
      <c r="C2882" t="s">
        <v>36</v>
      </c>
      <c r="D2882" s="2">
        <v>4582.1899999999996</v>
      </c>
      <c r="E2882">
        <v>0.47</v>
      </c>
      <c r="F2882">
        <v>5</v>
      </c>
      <c r="G2882" s="1">
        <v>45349</v>
      </c>
      <c r="H2882" s="1">
        <v>45356</v>
      </c>
      <c r="I2882" t="s">
        <v>31</v>
      </c>
      <c r="J2882" t="s">
        <v>27</v>
      </c>
      <c r="K2882" s="2">
        <v>1352.14</v>
      </c>
      <c r="L2882" t="s">
        <v>28</v>
      </c>
      <c r="M2882">
        <f>YEAR(Table1[[#This Row],[order_date]])</f>
        <v>2024</v>
      </c>
      <c r="N2882">
        <f>MONTH(Table1[[#This Row],[order_date]])</f>
        <v>2</v>
      </c>
      <c r="O2882" s="3">
        <f>Table1[[#This Row],[sales]]-Table1[[#This Row],[profit]]</f>
        <v>3230.0499999999993</v>
      </c>
      <c r="P2882" s="3">
        <f>Table1[[#This Row],[sales]]*Table1[[#This Row],[quantity]]</f>
        <v>22910.949999999997</v>
      </c>
      <c r="Q2882" s="9">
        <f>Table1[[#This Row],[delivery_date]]-Table1[[#This Row],[order_date]]</f>
        <v>7</v>
      </c>
    </row>
    <row r="2883" spans="1:17" x14ac:dyDescent="0.35">
      <c r="A2883" t="s">
        <v>2914</v>
      </c>
      <c r="B2883" t="s">
        <v>25</v>
      </c>
      <c r="C2883" t="s">
        <v>26</v>
      </c>
      <c r="D2883" s="2">
        <v>1805.97</v>
      </c>
      <c r="E2883">
        <v>0.36</v>
      </c>
      <c r="F2883">
        <v>9</v>
      </c>
      <c r="G2883" s="1">
        <v>45439</v>
      </c>
      <c r="H2883" s="1">
        <v>45442</v>
      </c>
      <c r="I2883" t="s">
        <v>31</v>
      </c>
      <c r="J2883" t="s">
        <v>27</v>
      </c>
      <c r="K2883" s="2">
        <v>414.51</v>
      </c>
      <c r="L2883" t="s">
        <v>28</v>
      </c>
      <c r="M2883">
        <f>YEAR(Table1[[#This Row],[order_date]])</f>
        <v>2024</v>
      </c>
      <c r="N2883">
        <f>MONTH(Table1[[#This Row],[order_date]])</f>
        <v>5</v>
      </c>
      <c r="O2883" s="3">
        <f>Table1[[#This Row],[sales]]-Table1[[#This Row],[profit]]</f>
        <v>1391.46</v>
      </c>
      <c r="P2883" s="3">
        <f>Table1[[#This Row],[sales]]*Table1[[#This Row],[quantity]]</f>
        <v>16253.73</v>
      </c>
      <c r="Q2883" s="9">
        <f>Table1[[#This Row],[delivery_date]]-Table1[[#This Row],[order_date]]</f>
        <v>3</v>
      </c>
    </row>
    <row r="2884" spans="1:17" x14ac:dyDescent="0.35">
      <c r="A2884" t="s">
        <v>2915</v>
      </c>
      <c r="B2884" t="s">
        <v>25</v>
      </c>
      <c r="C2884" t="s">
        <v>20</v>
      </c>
      <c r="D2884" s="2">
        <v>1435</v>
      </c>
      <c r="E2884">
        <v>0.04</v>
      </c>
      <c r="F2884">
        <v>1</v>
      </c>
      <c r="G2884" s="1">
        <v>44941</v>
      </c>
      <c r="H2884" s="1">
        <v>44945</v>
      </c>
      <c r="I2884" t="s">
        <v>15</v>
      </c>
      <c r="J2884" t="s">
        <v>22</v>
      </c>
      <c r="K2884" s="2">
        <v>323.72000000000003</v>
      </c>
      <c r="L2884" t="s">
        <v>39</v>
      </c>
      <c r="M2884">
        <f>YEAR(Table1[[#This Row],[order_date]])</f>
        <v>2023</v>
      </c>
      <c r="N2884">
        <f>MONTH(Table1[[#This Row],[order_date]])</f>
        <v>1</v>
      </c>
      <c r="O2884" s="3">
        <f>Table1[[#This Row],[sales]]-Table1[[#This Row],[profit]]</f>
        <v>1111.28</v>
      </c>
      <c r="P2884" s="3">
        <f>Table1[[#This Row],[sales]]*Table1[[#This Row],[quantity]]</f>
        <v>1435</v>
      </c>
      <c r="Q2884" s="9">
        <f>Table1[[#This Row],[delivery_date]]-Table1[[#This Row],[order_date]]</f>
        <v>4</v>
      </c>
    </row>
    <row r="2885" spans="1:17" x14ac:dyDescent="0.35">
      <c r="A2885" t="s">
        <v>2916</v>
      </c>
      <c r="B2885" t="s">
        <v>13</v>
      </c>
      <c r="C2885" t="s">
        <v>14</v>
      </c>
      <c r="D2885" s="2">
        <v>1207.96</v>
      </c>
      <c r="E2885">
        <v>0.18</v>
      </c>
      <c r="F2885">
        <v>5</v>
      </c>
      <c r="G2885" s="1">
        <v>45580</v>
      </c>
      <c r="H2885" s="1">
        <v>45581</v>
      </c>
      <c r="I2885" t="s">
        <v>15</v>
      </c>
      <c r="J2885" t="s">
        <v>27</v>
      </c>
      <c r="K2885" s="2">
        <v>273.67</v>
      </c>
      <c r="L2885" t="s">
        <v>17</v>
      </c>
      <c r="M2885">
        <f>YEAR(Table1[[#This Row],[order_date]])</f>
        <v>2024</v>
      </c>
      <c r="N2885">
        <f>MONTH(Table1[[#This Row],[order_date]])</f>
        <v>10</v>
      </c>
      <c r="O2885" s="3">
        <f>Table1[[#This Row],[sales]]-Table1[[#This Row],[profit]]</f>
        <v>934.29</v>
      </c>
      <c r="P2885" s="3">
        <f>Table1[[#This Row],[sales]]*Table1[[#This Row],[quantity]]</f>
        <v>6039.8</v>
      </c>
      <c r="Q2885" s="9">
        <f>Table1[[#This Row],[delivery_date]]-Table1[[#This Row],[order_date]]</f>
        <v>1</v>
      </c>
    </row>
    <row r="2886" spans="1:17" x14ac:dyDescent="0.35">
      <c r="A2886" t="s">
        <v>2917</v>
      </c>
      <c r="B2886" t="s">
        <v>19</v>
      </c>
      <c r="C2886" t="s">
        <v>20</v>
      </c>
      <c r="D2886" s="2">
        <v>1347.01</v>
      </c>
      <c r="E2886">
        <v>7.0000000000000007E-2</v>
      </c>
      <c r="F2886">
        <v>7</v>
      </c>
      <c r="G2886" s="1">
        <v>45431</v>
      </c>
      <c r="H2886" s="1">
        <v>45434</v>
      </c>
      <c r="I2886" t="s">
        <v>31</v>
      </c>
      <c r="J2886" t="s">
        <v>16</v>
      </c>
      <c r="K2886" s="2">
        <v>167.12</v>
      </c>
      <c r="L2886" t="s">
        <v>34</v>
      </c>
      <c r="M2886">
        <f>YEAR(Table1[[#This Row],[order_date]])</f>
        <v>2024</v>
      </c>
      <c r="N2886">
        <f>MONTH(Table1[[#This Row],[order_date]])</f>
        <v>5</v>
      </c>
      <c r="O2886" s="3">
        <f>Table1[[#This Row],[sales]]-Table1[[#This Row],[profit]]</f>
        <v>1179.8899999999999</v>
      </c>
      <c r="P2886" s="3">
        <f>Table1[[#This Row],[sales]]*Table1[[#This Row],[quantity]]</f>
        <v>9429.07</v>
      </c>
      <c r="Q2886" s="9">
        <f>Table1[[#This Row],[delivery_date]]-Table1[[#This Row],[order_date]]</f>
        <v>3</v>
      </c>
    </row>
    <row r="2887" spans="1:17" x14ac:dyDescent="0.35">
      <c r="A2887" t="s">
        <v>2918</v>
      </c>
      <c r="B2887" t="s">
        <v>25</v>
      </c>
      <c r="C2887" t="s">
        <v>36</v>
      </c>
      <c r="D2887" s="2">
        <v>761.17</v>
      </c>
      <c r="E2887">
        <v>0.14000000000000001</v>
      </c>
      <c r="F2887">
        <v>5</v>
      </c>
      <c r="G2887" s="1">
        <v>45515</v>
      </c>
      <c r="H2887" s="1">
        <v>45521</v>
      </c>
      <c r="I2887" t="s">
        <v>21</v>
      </c>
      <c r="J2887" t="s">
        <v>16</v>
      </c>
      <c r="K2887" s="2">
        <v>116.27</v>
      </c>
      <c r="L2887" t="s">
        <v>28</v>
      </c>
      <c r="M2887">
        <f>YEAR(Table1[[#This Row],[order_date]])</f>
        <v>2024</v>
      </c>
      <c r="N2887">
        <f>MONTH(Table1[[#This Row],[order_date]])</f>
        <v>8</v>
      </c>
      <c r="O2887" s="3">
        <f>Table1[[#This Row],[sales]]-Table1[[#This Row],[profit]]</f>
        <v>644.9</v>
      </c>
      <c r="P2887" s="3">
        <f>Table1[[#This Row],[sales]]*Table1[[#This Row],[quantity]]</f>
        <v>3805.85</v>
      </c>
      <c r="Q2887" s="9">
        <f>Table1[[#This Row],[delivery_date]]-Table1[[#This Row],[order_date]]</f>
        <v>6</v>
      </c>
    </row>
    <row r="2888" spans="1:17" x14ac:dyDescent="0.35">
      <c r="A2888" t="s">
        <v>2919</v>
      </c>
      <c r="B2888" t="s">
        <v>19</v>
      </c>
      <c r="C2888" t="s">
        <v>14</v>
      </c>
      <c r="D2888" s="2">
        <v>3024.21</v>
      </c>
      <c r="E2888">
        <v>0.48</v>
      </c>
      <c r="F2888">
        <v>7</v>
      </c>
      <c r="G2888" s="1">
        <v>45430</v>
      </c>
      <c r="H2888" s="1">
        <v>45437</v>
      </c>
      <c r="I2888" t="s">
        <v>21</v>
      </c>
      <c r="J2888" t="s">
        <v>16</v>
      </c>
      <c r="K2888" s="2">
        <v>286.79000000000002</v>
      </c>
      <c r="L2888" t="s">
        <v>34</v>
      </c>
      <c r="M2888">
        <f>YEAR(Table1[[#This Row],[order_date]])</f>
        <v>2024</v>
      </c>
      <c r="N2888">
        <f>MONTH(Table1[[#This Row],[order_date]])</f>
        <v>5</v>
      </c>
      <c r="O2888" s="3">
        <f>Table1[[#This Row],[sales]]-Table1[[#This Row],[profit]]</f>
        <v>2737.42</v>
      </c>
      <c r="P2888" s="3">
        <f>Table1[[#This Row],[sales]]*Table1[[#This Row],[quantity]]</f>
        <v>21169.47</v>
      </c>
      <c r="Q2888" s="9">
        <f>Table1[[#This Row],[delivery_date]]-Table1[[#This Row],[order_date]]</f>
        <v>7</v>
      </c>
    </row>
    <row r="2889" spans="1:17" x14ac:dyDescent="0.35">
      <c r="A2889" t="s">
        <v>2920</v>
      </c>
      <c r="B2889" t="s">
        <v>41</v>
      </c>
      <c r="C2889" t="s">
        <v>26</v>
      </c>
      <c r="D2889" s="2">
        <v>1476.05</v>
      </c>
      <c r="E2889">
        <v>0.35</v>
      </c>
      <c r="F2889">
        <v>1</v>
      </c>
      <c r="G2889" s="1">
        <v>45100</v>
      </c>
      <c r="H2889" s="1">
        <v>45104</v>
      </c>
      <c r="I2889" t="s">
        <v>21</v>
      </c>
      <c r="J2889" t="s">
        <v>22</v>
      </c>
      <c r="K2889" s="2">
        <v>247.31</v>
      </c>
      <c r="L2889" t="s">
        <v>48</v>
      </c>
      <c r="M2889">
        <f>YEAR(Table1[[#This Row],[order_date]])</f>
        <v>2023</v>
      </c>
      <c r="N2889">
        <f>MONTH(Table1[[#This Row],[order_date]])</f>
        <v>6</v>
      </c>
      <c r="O2889" s="3">
        <f>Table1[[#This Row],[sales]]-Table1[[#This Row],[profit]]</f>
        <v>1228.74</v>
      </c>
      <c r="P2889" s="3">
        <f>Table1[[#This Row],[sales]]*Table1[[#This Row],[quantity]]</f>
        <v>1476.05</v>
      </c>
      <c r="Q2889" s="9">
        <f>Table1[[#This Row],[delivery_date]]-Table1[[#This Row],[order_date]]</f>
        <v>4</v>
      </c>
    </row>
    <row r="2890" spans="1:17" x14ac:dyDescent="0.35">
      <c r="A2890" t="s">
        <v>2921</v>
      </c>
      <c r="B2890" t="s">
        <v>25</v>
      </c>
      <c r="C2890" t="s">
        <v>26</v>
      </c>
      <c r="D2890" s="2">
        <v>3113.23</v>
      </c>
      <c r="E2890">
        <v>0</v>
      </c>
      <c r="F2890">
        <v>5</v>
      </c>
      <c r="G2890" s="1">
        <v>45037</v>
      </c>
      <c r="H2890" s="1">
        <v>45039</v>
      </c>
      <c r="I2890" t="s">
        <v>31</v>
      </c>
      <c r="J2890" t="s">
        <v>16</v>
      </c>
      <c r="K2890" s="2">
        <v>187.28</v>
      </c>
      <c r="L2890" t="s">
        <v>39</v>
      </c>
      <c r="M2890">
        <f>YEAR(Table1[[#This Row],[order_date]])</f>
        <v>2023</v>
      </c>
      <c r="N2890">
        <f>MONTH(Table1[[#This Row],[order_date]])</f>
        <v>4</v>
      </c>
      <c r="O2890" s="3">
        <f>Table1[[#This Row],[sales]]-Table1[[#This Row],[profit]]</f>
        <v>2925.95</v>
      </c>
      <c r="P2890" s="3">
        <f>Table1[[#This Row],[sales]]*Table1[[#This Row],[quantity]]</f>
        <v>15566.15</v>
      </c>
      <c r="Q2890" s="9">
        <f>Table1[[#This Row],[delivery_date]]-Table1[[#This Row],[order_date]]</f>
        <v>2</v>
      </c>
    </row>
    <row r="2891" spans="1:17" x14ac:dyDescent="0.35">
      <c r="A2891" t="s">
        <v>2922</v>
      </c>
      <c r="B2891" t="s">
        <v>13</v>
      </c>
      <c r="C2891" t="s">
        <v>26</v>
      </c>
      <c r="D2891" s="2">
        <v>506.86</v>
      </c>
      <c r="E2891">
        <v>0.16</v>
      </c>
      <c r="F2891">
        <v>6</v>
      </c>
      <c r="G2891" s="1">
        <v>45043</v>
      </c>
      <c r="H2891" s="1">
        <v>45044</v>
      </c>
      <c r="I2891" t="s">
        <v>31</v>
      </c>
      <c r="J2891" t="s">
        <v>22</v>
      </c>
      <c r="K2891" s="2">
        <v>130.38</v>
      </c>
      <c r="L2891" t="s">
        <v>39</v>
      </c>
      <c r="M2891">
        <f>YEAR(Table1[[#This Row],[order_date]])</f>
        <v>2023</v>
      </c>
      <c r="N2891">
        <f>MONTH(Table1[[#This Row],[order_date]])</f>
        <v>4</v>
      </c>
      <c r="O2891" s="3">
        <f>Table1[[#This Row],[sales]]-Table1[[#This Row],[profit]]</f>
        <v>376.48</v>
      </c>
      <c r="P2891" s="3">
        <f>Table1[[#This Row],[sales]]*Table1[[#This Row],[quantity]]</f>
        <v>3041.16</v>
      </c>
      <c r="Q2891" s="9">
        <f>Table1[[#This Row],[delivery_date]]-Table1[[#This Row],[order_date]]</f>
        <v>1</v>
      </c>
    </row>
    <row r="2892" spans="1:17" x14ac:dyDescent="0.35">
      <c r="A2892" t="s">
        <v>2923</v>
      </c>
      <c r="B2892" t="s">
        <v>41</v>
      </c>
      <c r="C2892" t="s">
        <v>33</v>
      </c>
      <c r="D2892" s="2">
        <v>665.74</v>
      </c>
      <c r="E2892">
        <v>0.22</v>
      </c>
      <c r="F2892">
        <v>6</v>
      </c>
      <c r="G2892" s="1">
        <v>44967</v>
      </c>
      <c r="H2892" s="1">
        <v>44972</v>
      </c>
      <c r="I2892" t="s">
        <v>21</v>
      </c>
      <c r="J2892" t="s">
        <v>27</v>
      </c>
      <c r="K2892" s="2">
        <v>190.98</v>
      </c>
      <c r="L2892" t="s">
        <v>17</v>
      </c>
      <c r="M2892">
        <f>YEAR(Table1[[#This Row],[order_date]])</f>
        <v>2023</v>
      </c>
      <c r="N2892">
        <f>MONTH(Table1[[#This Row],[order_date]])</f>
        <v>2</v>
      </c>
      <c r="O2892" s="3">
        <f>Table1[[#This Row],[sales]]-Table1[[#This Row],[profit]]</f>
        <v>474.76</v>
      </c>
      <c r="P2892" s="3">
        <f>Table1[[#This Row],[sales]]*Table1[[#This Row],[quantity]]</f>
        <v>3994.44</v>
      </c>
      <c r="Q2892" s="9">
        <f>Table1[[#This Row],[delivery_date]]-Table1[[#This Row],[order_date]]</f>
        <v>5</v>
      </c>
    </row>
    <row r="2893" spans="1:17" x14ac:dyDescent="0.35">
      <c r="A2893" t="s">
        <v>2924</v>
      </c>
      <c r="B2893" t="s">
        <v>13</v>
      </c>
      <c r="C2893" t="s">
        <v>14</v>
      </c>
      <c r="D2893" s="2">
        <v>2727.1</v>
      </c>
      <c r="E2893">
        <v>0.3</v>
      </c>
      <c r="F2893">
        <v>4</v>
      </c>
      <c r="G2893" s="1">
        <v>44932</v>
      </c>
      <c r="H2893" s="1">
        <v>44934</v>
      </c>
      <c r="I2893" t="s">
        <v>31</v>
      </c>
      <c r="J2893" t="s">
        <v>22</v>
      </c>
      <c r="K2893" s="2">
        <v>230.54</v>
      </c>
      <c r="L2893" t="s">
        <v>23</v>
      </c>
      <c r="M2893">
        <f>YEAR(Table1[[#This Row],[order_date]])</f>
        <v>2023</v>
      </c>
      <c r="N2893">
        <f>MONTH(Table1[[#This Row],[order_date]])</f>
        <v>1</v>
      </c>
      <c r="O2893" s="3">
        <f>Table1[[#This Row],[sales]]-Table1[[#This Row],[profit]]</f>
        <v>2496.56</v>
      </c>
      <c r="P2893" s="3">
        <f>Table1[[#This Row],[sales]]*Table1[[#This Row],[quantity]]</f>
        <v>10908.4</v>
      </c>
      <c r="Q2893" s="9">
        <f>Table1[[#This Row],[delivery_date]]-Table1[[#This Row],[order_date]]</f>
        <v>2</v>
      </c>
    </row>
    <row r="2894" spans="1:17" x14ac:dyDescent="0.35">
      <c r="A2894" t="s">
        <v>2925</v>
      </c>
      <c r="B2894" t="s">
        <v>41</v>
      </c>
      <c r="C2894" t="s">
        <v>14</v>
      </c>
      <c r="D2894" s="2">
        <v>2606.5</v>
      </c>
      <c r="E2894">
        <v>0.25</v>
      </c>
      <c r="F2894">
        <v>5</v>
      </c>
      <c r="G2894" s="1">
        <v>45202</v>
      </c>
      <c r="H2894" s="1">
        <v>45207</v>
      </c>
      <c r="I2894" t="s">
        <v>21</v>
      </c>
      <c r="J2894" t="s">
        <v>27</v>
      </c>
      <c r="K2894" s="2">
        <v>446.26</v>
      </c>
      <c r="L2894" t="s">
        <v>39</v>
      </c>
      <c r="M2894">
        <f>YEAR(Table1[[#This Row],[order_date]])</f>
        <v>2023</v>
      </c>
      <c r="N2894">
        <f>MONTH(Table1[[#This Row],[order_date]])</f>
        <v>10</v>
      </c>
      <c r="O2894" s="3">
        <f>Table1[[#This Row],[sales]]-Table1[[#This Row],[profit]]</f>
        <v>2160.2399999999998</v>
      </c>
      <c r="P2894" s="3">
        <f>Table1[[#This Row],[sales]]*Table1[[#This Row],[quantity]]</f>
        <v>13032.5</v>
      </c>
      <c r="Q2894" s="9">
        <f>Table1[[#This Row],[delivery_date]]-Table1[[#This Row],[order_date]]</f>
        <v>5</v>
      </c>
    </row>
    <row r="2895" spans="1:17" x14ac:dyDescent="0.35">
      <c r="A2895" t="s">
        <v>2926</v>
      </c>
      <c r="B2895" t="s">
        <v>25</v>
      </c>
      <c r="C2895" t="s">
        <v>33</v>
      </c>
      <c r="D2895" s="2">
        <v>1430.4</v>
      </c>
      <c r="E2895">
        <v>0.03</v>
      </c>
      <c r="F2895">
        <v>8</v>
      </c>
      <c r="G2895" s="1">
        <v>44994</v>
      </c>
      <c r="H2895" s="1">
        <v>45001</v>
      </c>
      <c r="I2895" t="s">
        <v>15</v>
      </c>
      <c r="J2895" t="s">
        <v>27</v>
      </c>
      <c r="K2895" s="2">
        <v>228.69</v>
      </c>
      <c r="L2895" t="s">
        <v>17</v>
      </c>
      <c r="M2895">
        <f>YEAR(Table1[[#This Row],[order_date]])</f>
        <v>2023</v>
      </c>
      <c r="N2895">
        <f>MONTH(Table1[[#This Row],[order_date]])</f>
        <v>3</v>
      </c>
      <c r="O2895" s="3">
        <f>Table1[[#This Row],[sales]]-Table1[[#This Row],[profit]]</f>
        <v>1201.71</v>
      </c>
      <c r="P2895" s="3">
        <f>Table1[[#This Row],[sales]]*Table1[[#This Row],[quantity]]</f>
        <v>11443.2</v>
      </c>
      <c r="Q2895" s="9">
        <f>Table1[[#This Row],[delivery_date]]-Table1[[#This Row],[order_date]]</f>
        <v>7</v>
      </c>
    </row>
    <row r="2896" spans="1:17" x14ac:dyDescent="0.35">
      <c r="A2896" t="s">
        <v>2927</v>
      </c>
      <c r="B2896" t="s">
        <v>13</v>
      </c>
      <c r="C2896" t="s">
        <v>14</v>
      </c>
      <c r="D2896" s="2">
        <v>4152.9399999999996</v>
      </c>
      <c r="E2896">
        <v>0.26</v>
      </c>
      <c r="F2896">
        <v>6</v>
      </c>
      <c r="G2896" s="1">
        <v>45417</v>
      </c>
      <c r="H2896" s="1">
        <v>45420</v>
      </c>
      <c r="I2896" t="s">
        <v>15</v>
      </c>
      <c r="J2896" t="s">
        <v>27</v>
      </c>
      <c r="K2896" s="2">
        <v>981.94</v>
      </c>
      <c r="L2896" t="s">
        <v>39</v>
      </c>
      <c r="M2896">
        <f>YEAR(Table1[[#This Row],[order_date]])</f>
        <v>2024</v>
      </c>
      <c r="N2896">
        <f>MONTH(Table1[[#This Row],[order_date]])</f>
        <v>5</v>
      </c>
      <c r="O2896" s="3">
        <f>Table1[[#This Row],[sales]]-Table1[[#This Row],[profit]]</f>
        <v>3170.9999999999995</v>
      </c>
      <c r="P2896" s="3">
        <f>Table1[[#This Row],[sales]]*Table1[[#This Row],[quantity]]</f>
        <v>24917.64</v>
      </c>
      <c r="Q2896" s="9">
        <f>Table1[[#This Row],[delivery_date]]-Table1[[#This Row],[order_date]]</f>
        <v>3</v>
      </c>
    </row>
    <row r="2897" spans="1:17" x14ac:dyDescent="0.35">
      <c r="A2897" t="s">
        <v>2928</v>
      </c>
      <c r="B2897" t="s">
        <v>13</v>
      </c>
      <c r="C2897" t="s">
        <v>33</v>
      </c>
      <c r="D2897" s="2">
        <v>1016.53</v>
      </c>
      <c r="E2897">
        <v>7.0000000000000007E-2</v>
      </c>
      <c r="F2897">
        <v>1</v>
      </c>
      <c r="G2897" s="1">
        <v>45542</v>
      </c>
      <c r="H2897" s="1">
        <v>45545</v>
      </c>
      <c r="I2897" t="s">
        <v>21</v>
      </c>
      <c r="J2897" t="s">
        <v>22</v>
      </c>
      <c r="K2897" s="2">
        <v>181.55</v>
      </c>
      <c r="L2897" t="s">
        <v>17</v>
      </c>
      <c r="M2897">
        <f>YEAR(Table1[[#This Row],[order_date]])</f>
        <v>2024</v>
      </c>
      <c r="N2897">
        <f>MONTH(Table1[[#This Row],[order_date]])</f>
        <v>9</v>
      </c>
      <c r="O2897" s="3">
        <f>Table1[[#This Row],[sales]]-Table1[[#This Row],[profit]]</f>
        <v>834.98</v>
      </c>
      <c r="P2897" s="3">
        <f>Table1[[#This Row],[sales]]*Table1[[#This Row],[quantity]]</f>
        <v>1016.53</v>
      </c>
      <c r="Q2897" s="9">
        <f>Table1[[#This Row],[delivery_date]]-Table1[[#This Row],[order_date]]</f>
        <v>3</v>
      </c>
    </row>
    <row r="2898" spans="1:17" x14ac:dyDescent="0.35">
      <c r="A2898" t="s">
        <v>2929</v>
      </c>
      <c r="B2898" t="s">
        <v>41</v>
      </c>
      <c r="C2898" t="s">
        <v>20</v>
      </c>
      <c r="D2898" s="2">
        <v>1867.24</v>
      </c>
      <c r="E2898">
        <v>0.26</v>
      </c>
      <c r="F2898">
        <v>5</v>
      </c>
      <c r="G2898" s="1">
        <v>45053</v>
      </c>
      <c r="H2898" s="1">
        <v>45059</v>
      </c>
      <c r="I2898" t="s">
        <v>31</v>
      </c>
      <c r="J2898" t="s">
        <v>22</v>
      </c>
      <c r="K2898" s="2">
        <v>301.94</v>
      </c>
      <c r="L2898" t="s">
        <v>48</v>
      </c>
      <c r="M2898">
        <f>YEAR(Table1[[#This Row],[order_date]])</f>
        <v>2023</v>
      </c>
      <c r="N2898">
        <f>MONTH(Table1[[#This Row],[order_date]])</f>
        <v>5</v>
      </c>
      <c r="O2898" s="3">
        <f>Table1[[#This Row],[sales]]-Table1[[#This Row],[profit]]</f>
        <v>1565.3</v>
      </c>
      <c r="P2898" s="3">
        <f>Table1[[#This Row],[sales]]*Table1[[#This Row],[quantity]]</f>
        <v>9336.2000000000007</v>
      </c>
      <c r="Q2898" s="9">
        <f>Table1[[#This Row],[delivery_date]]-Table1[[#This Row],[order_date]]</f>
        <v>6</v>
      </c>
    </row>
    <row r="2899" spans="1:17" x14ac:dyDescent="0.35">
      <c r="A2899" t="s">
        <v>2930</v>
      </c>
      <c r="B2899" t="s">
        <v>13</v>
      </c>
      <c r="C2899" t="s">
        <v>36</v>
      </c>
      <c r="D2899" s="2">
        <v>2822.01</v>
      </c>
      <c r="E2899">
        <v>0.12</v>
      </c>
      <c r="F2899">
        <v>7</v>
      </c>
      <c r="G2899" s="1">
        <v>45512</v>
      </c>
      <c r="H2899" s="1">
        <v>45516</v>
      </c>
      <c r="I2899" t="s">
        <v>15</v>
      </c>
      <c r="J2899" t="s">
        <v>27</v>
      </c>
      <c r="K2899" s="2">
        <v>239.67</v>
      </c>
      <c r="L2899" t="s">
        <v>23</v>
      </c>
      <c r="M2899">
        <f>YEAR(Table1[[#This Row],[order_date]])</f>
        <v>2024</v>
      </c>
      <c r="N2899">
        <f>MONTH(Table1[[#This Row],[order_date]])</f>
        <v>8</v>
      </c>
      <c r="O2899" s="3">
        <f>Table1[[#This Row],[sales]]-Table1[[#This Row],[profit]]</f>
        <v>2582.34</v>
      </c>
      <c r="P2899" s="3">
        <f>Table1[[#This Row],[sales]]*Table1[[#This Row],[quantity]]</f>
        <v>19754.07</v>
      </c>
      <c r="Q2899" s="9">
        <f>Table1[[#This Row],[delivery_date]]-Table1[[#This Row],[order_date]]</f>
        <v>4</v>
      </c>
    </row>
    <row r="2900" spans="1:17" x14ac:dyDescent="0.35">
      <c r="A2900" t="s">
        <v>2931</v>
      </c>
      <c r="B2900" t="s">
        <v>41</v>
      </c>
      <c r="C2900" t="s">
        <v>26</v>
      </c>
      <c r="D2900" s="2">
        <v>4349.33</v>
      </c>
      <c r="E2900">
        <v>7.0000000000000007E-2</v>
      </c>
      <c r="F2900">
        <v>8</v>
      </c>
      <c r="G2900" s="1">
        <v>45051</v>
      </c>
      <c r="H2900" s="1">
        <v>45058</v>
      </c>
      <c r="I2900" t="s">
        <v>21</v>
      </c>
      <c r="J2900" t="s">
        <v>16</v>
      </c>
      <c r="K2900" s="2">
        <v>528.32000000000005</v>
      </c>
      <c r="L2900" t="s">
        <v>28</v>
      </c>
      <c r="M2900">
        <f>YEAR(Table1[[#This Row],[order_date]])</f>
        <v>2023</v>
      </c>
      <c r="N2900">
        <f>MONTH(Table1[[#This Row],[order_date]])</f>
        <v>5</v>
      </c>
      <c r="O2900" s="3">
        <f>Table1[[#This Row],[sales]]-Table1[[#This Row],[profit]]</f>
        <v>3821.0099999999998</v>
      </c>
      <c r="P2900" s="3">
        <f>Table1[[#This Row],[sales]]*Table1[[#This Row],[quantity]]</f>
        <v>34794.639999999999</v>
      </c>
      <c r="Q2900" s="9">
        <f>Table1[[#This Row],[delivery_date]]-Table1[[#This Row],[order_date]]</f>
        <v>7</v>
      </c>
    </row>
    <row r="2901" spans="1:17" x14ac:dyDescent="0.35">
      <c r="A2901" t="s">
        <v>2932</v>
      </c>
      <c r="B2901" t="s">
        <v>41</v>
      </c>
      <c r="C2901" t="s">
        <v>33</v>
      </c>
      <c r="D2901" s="2">
        <v>2150.9</v>
      </c>
      <c r="E2901">
        <v>0.14000000000000001</v>
      </c>
      <c r="F2901">
        <v>4</v>
      </c>
      <c r="G2901" s="1">
        <v>45184</v>
      </c>
      <c r="H2901" s="1">
        <v>45189</v>
      </c>
      <c r="I2901" t="s">
        <v>21</v>
      </c>
      <c r="J2901" t="s">
        <v>16</v>
      </c>
      <c r="K2901" s="2">
        <v>423.6</v>
      </c>
      <c r="L2901" t="s">
        <v>34</v>
      </c>
      <c r="M2901">
        <f>YEAR(Table1[[#This Row],[order_date]])</f>
        <v>2023</v>
      </c>
      <c r="N2901">
        <f>MONTH(Table1[[#This Row],[order_date]])</f>
        <v>9</v>
      </c>
      <c r="O2901" s="3">
        <f>Table1[[#This Row],[sales]]-Table1[[#This Row],[profit]]</f>
        <v>1727.3000000000002</v>
      </c>
      <c r="P2901" s="3">
        <f>Table1[[#This Row],[sales]]*Table1[[#This Row],[quantity]]</f>
        <v>8603.6</v>
      </c>
      <c r="Q2901" s="9">
        <f>Table1[[#This Row],[delivery_date]]-Table1[[#This Row],[order_date]]</f>
        <v>5</v>
      </c>
    </row>
    <row r="2902" spans="1:17" x14ac:dyDescent="0.35">
      <c r="A2902" t="s">
        <v>2933</v>
      </c>
      <c r="B2902" t="s">
        <v>41</v>
      </c>
      <c r="C2902" t="s">
        <v>33</v>
      </c>
      <c r="D2902" s="2">
        <v>2053.14</v>
      </c>
      <c r="E2902">
        <v>0.05</v>
      </c>
      <c r="F2902">
        <v>2</v>
      </c>
      <c r="G2902" s="1">
        <v>45277</v>
      </c>
      <c r="H2902" s="1">
        <v>45280</v>
      </c>
      <c r="I2902" t="s">
        <v>31</v>
      </c>
      <c r="J2902" t="s">
        <v>27</v>
      </c>
      <c r="K2902" s="2">
        <v>123.56</v>
      </c>
      <c r="L2902" t="s">
        <v>48</v>
      </c>
      <c r="M2902">
        <f>YEAR(Table1[[#This Row],[order_date]])</f>
        <v>2023</v>
      </c>
      <c r="N2902">
        <f>MONTH(Table1[[#This Row],[order_date]])</f>
        <v>12</v>
      </c>
      <c r="O2902" s="3">
        <f>Table1[[#This Row],[sales]]-Table1[[#This Row],[profit]]</f>
        <v>1929.58</v>
      </c>
      <c r="P2902" s="3">
        <f>Table1[[#This Row],[sales]]*Table1[[#This Row],[quantity]]</f>
        <v>4106.28</v>
      </c>
      <c r="Q2902" s="9">
        <f>Table1[[#This Row],[delivery_date]]-Table1[[#This Row],[order_date]]</f>
        <v>3</v>
      </c>
    </row>
    <row r="2903" spans="1:17" x14ac:dyDescent="0.35">
      <c r="A2903" t="s">
        <v>2934</v>
      </c>
      <c r="B2903" t="s">
        <v>41</v>
      </c>
      <c r="C2903" t="s">
        <v>33</v>
      </c>
      <c r="D2903" s="2">
        <v>2939.73</v>
      </c>
      <c r="E2903">
        <v>0.14000000000000001</v>
      </c>
      <c r="F2903">
        <v>4</v>
      </c>
      <c r="G2903" s="1">
        <v>45235</v>
      </c>
      <c r="H2903" s="1">
        <v>45242</v>
      </c>
      <c r="I2903" t="s">
        <v>31</v>
      </c>
      <c r="J2903" t="s">
        <v>16</v>
      </c>
      <c r="K2903" s="2">
        <v>392.2</v>
      </c>
      <c r="L2903" t="s">
        <v>23</v>
      </c>
      <c r="M2903">
        <f>YEAR(Table1[[#This Row],[order_date]])</f>
        <v>2023</v>
      </c>
      <c r="N2903">
        <f>MONTH(Table1[[#This Row],[order_date]])</f>
        <v>11</v>
      </c>
      <c r="O2903" s="3">
        <f>Table1[[#This Row],[sales]]-Table1[[#This Row],[profit]]</f>
        <v>2547.5300000000002</v>
      </c>
      <c r="P2903" s="3">
        <f>Table1[[#This Row],[sales]]*Table1[[#This Row],[quantity]]</f>
        <v>11758.92</v>
      </c>
      <c r="Q2903" s="9">
        <f>Table1[[#This Row],[delivery_date]]-Table1[[#This Row],[order_date]]</f>
        <v>7</v>
      </c>
    </row>
    <row r="2904" spans="1:17" x14ac:dyDescent="0.35">
      <c r="A2904" t="s">
        <v>2935</v>
      </c>
      <c r="B2904" t="s">
        <v>25</v>
      </c>
      <c r="C2904" t="s">
        <v>20</v>
      </c>
      <c r="D2904" s="2">
        <v>1651.81</v>
      </c>
      <c r="E2904">
        <v>0.43</v>
      </c>
      <c r="F2904">
        <v>6</v>
      </c>
      <c r="G2904" s="1">
        <v>45650</v>
      </c>
      <c r="H2904" s="1">
        <v>45656</v>
      </c>
      <c r="I2904" t="s">
        <v>15</v>
      </c>
      <c r="J2904" t="s">
        <v>22</v>
      </c>
      <c r="K2904" s="2">
        <v>141.75</v>
      </c>
      <c r="L2904" t="s">
        <v>48</v>
      </c>
      <c r="M2904">
        <f>YEAR(Table1[[#This Row],[order_date]])</f>
        <v>2024</v>
      </c>
      <c r="N2904">
        <f>MONTH(Table1[[#This Row],[order_date]])</f>
        <v>12</v>
      </c>
      <c r="O2904" s="3">
        <f>Table1[[#This Row],[sales]]-Table1[[#This Row],[profit]]</f>
        <v>1510.06</v>
      </c>
      <c r="P2904" s="3">
        <f>Table1[[#This Row],[sales]]*Table1[[#This Row],[quantity]]</f>
        <v>9910.86</v>
      </c>
      <c r="Q2904" s="9">
        <f>Table1[[#This Row],[delivery_date]]-Table1[[#This Row],[order_date]]</f>
        <v>6</v>
      </c>
    </row>
    <row r="2905" spans="1:17" x14ac:dyDescent="0.35">
      <c r="A2905" t="s">
        <v>2936</v>
      </c>
      <c r="B2905" t="s">
        <v>41</v>
      </c>
      <c r="C2905" t="s">
        <v>33</v>
      </c>
      <c r="D2905" s="2">
        <v>3574.95</v>
      </c>
      <c r="E2905">
        <v>0.15</v>
      </c>
      <c r="F2905">
        <v>6</v>
      </c>
      <c r="G2905" s="1">
        <v>45175</v>
      </c>
      <c r="H2905" s="1">
        <v>45180</v>
      </c>
      <c r="I2905" t="s">
        <v>21</v>
      </c>
      <c r="J2905" t="s">
        <v>27</v>
      </c>
      <c r="K2905" s="2">
        <v>246.75</v>
      </c>
      <c r="L2905" t="s">
        <v>28</v>
      </c>
      <c r="M2905">
        <f>YEAR(Table1[[#This Row],[order_date]])</f>
        <v>2023</v>
      </c>
      <c r="N2905">
        <f>MONTH(Table1[[#This Row],[order_date]])</f>
        <v>9</v>
      </c>
      <c r="O2905" s="3">
        <f>Table1[[#This Row],[sales]]-Table1[[#This Row],[profit]]</f>
        <v>3328.2</v>
      </c>
      <c r="P2905" s="3">
        <f>Table1[[#This Row],[sales]]*Table1[[#This Row],[quantity]]</f>
        <v>21449.699999999997</v>
      </c>
      <c r="Q2905" s="9">
        <f>Table1[[#This Row],[delivery_date]]-Table1[[#This Row],[order_date]]</f>
        <v>5</v>
      </c>
    </row>
    <row r="2906" spans="1:17" x14ac:dyDescent="0.35">
      <c r="A2906" t="s">
        <v>2937</v>
      </c>
      <c r="B2906" t="s">
        <v>19</v>
      </c>
      <c r="C2906" t="s">
        <v>36</v>
      </c>
      <c r="D2906" s="2">
        <v>1318.61</v>
      </c>
      <c r="E2906">
        <v>0.24</v>
      </c>
      <c r="F2906">
        <v>6</v>
      </c>
      <c r="G2906" s="1">
        <v>45444</v>
      </c>
      <c r="H2906" s="1">
        <v>45447</v>
      </c>
      <c r="I2906" t="s">
        <v>21</v>
      </c>
      <c r="J2906" t="s">
        <v>16</v>
      </c>
      <c r="K2906" s="2">
        <v>206.44</v>
      </c>
      <c r="L2906" t="s">
        <v>28</v>
      </c>
      <c r="M2906">
        <f>YEAR(Table1[[#This Row],[order_date]])</f>
        <v>2024</v>
      </c>
      <c r="N2906">
        <f>MONTH(Table1[[#This Row],[order_date]])</f>
        <v>6</v>
      </c>
      <c r="O2906" s="3">
        <f>Table1[[#This Row],[sales]]-Table1[[#This Row],[profit]]</f>
        <v>1112.1699999999998</v>
      </c>
      <c r="P2906" s="3">
        <f>Table1[[#This Row],[sales]]*Table1[[#This Row],[quantity]]</f>
        <v>7911.66</v>
      </c>
      <c r="Q2906" s="9">
        <f>Table1[[#This Row],[delivery_date]]-Table1[[#This Row],[order_date]]</f>
        <v>3</v>
      </c>
    </row>
    <row r="2907" spans="1:17" x14ac:dyDescent="0.35">
      <c r="A2907" t="s">
        <v>2938</v>
      </c>
      <c r="B2907" t="s">
        <v>13</v>
      </c>
      <c r="C2907" t="s">
        <v>36</v>
      </c>
      <c r="D2907" s="2">
        <v>4133.66</v>
      </c>
      <c r="E2907">
        <v>0.26</v>
      </c>
      <c r="F2907">
        <v>1</v>
      </c>
      <c r="G2907" s="1">
        <v>44969</v>
      </c>
      <c r="H2907" s="1">
        <v>44974</v>
      </c>
      <c r="I2907" t="s">
        <v>21</v>
      </c>
      <c r="J2907" t="s">
        <v>16</v>
      </c>
      <c r="K2907" s="2">
        <v>522.4</v>
      </c>
      <c r="L2907" t="s">
        <v>39</v>
      </c>
      <c r="M2907">
        <f>YEAR(Table1[[#This Row],[order_date]])</f>
        <v>2023</v>
      </c>
      <c r="N2907">
        <f>MONTH(Table1[[#This Row],[order_date]])</f>
        <v>2</v>
      </c>
      <c r="O2907" s="3">
        <f>Table1[[#This Row],[sales]]-Table1[[#This Row],[profit]]</f>
        <v>3611.2599999999998</v>
      </c>
      <c r="P2907" s="3">
        <f>Table1[[#This Row],[sales]]*Table1[[#This Row],[quantity]]</f>
        <v>4133.66</v>
      </c>
      <c r="Q2907" s="9">
        <f>Table1[[#This Row],[delivery_date]]-Table1[[#This Row],[order_date]]</f>
        <v>5</v>
      </c>
    </row>
    <row r="2908" spans="1:17" x14ac:dyDescent="0.35">
      <c r="A2908" t="s">
        <v>2939</v>
      </c>
      <c r="B2908" t="s">
        <v>19</v>
      </c>
      <c r="C2908" t="s">
        <v>26</v>
      </c>
      <c r="D2908" s="2">
        <v>1434.53</v>
      </c>
      <c r="E2908">
        <v>0.09</v>
      </c>
      <c r="F2908">
        <v>7</v>
      </c>
      <c r="G2908" s="1">
        <v>45329</v>
      </c>
      <c r="H2908" s="1">
        <v>45335</v>
      </c>
      <c r="I2908" t="s">
        <v>15</v>
      </c>
      <c r="J2908" t="s">
        <v>16</v>
      </c>
      <c r="K2908" s="2">
        <v>276.82</v>
      </c>
      <c r="L2908" t="s">
        <v>48</v>
      </c>
      <c r="M2908">
        <f>YEAR(Table1[[#This Row],[order_date]])</f>
        <v>2024</v>
      </c>
      <c r="N2908">
        <f>MONTH(Table1[[#This Row],[order_date]])</f>
        <v>2</v>
      </c>
      <c r="O2908" s="3">
        <f>Table1[[#This Row],[sales]]-Table1[[#This Row],[profit]]</f>
        <v>1157.71</v>
      </c>
      <c r="P2908" s="3">
        <f>Table1[[#This Row],[sales]]*Table1[[#This Row],[quantity]]</f>
        <v>10041.709999999999</v>
      </c>
      <c r="Q2908" s="9">
        <f>Table1[[#This Row],[delivery_date]]-Table1[[#This Row],[order_date]]</f>
        <v>6</v>
      </c>
    </row>
    <row r="2909" spans="1:17" x14ac:dyDescent="0.35">
      <c r="A2909" t="s">
        <v>2940</v>
      </c>
      <c r="B2909" t="s">
        <v>25</v>
      </c>
      <c r="C2909" t="s">
        <v>20</v>
      </c>
      <c r="D2909" s="2">
        <v>4964.24</v>
      </c>
      <c r="E2909">
        <v>0.22</v>
      </c>
      <c r="F2909">
        <v>7</v>
      </c>
      <c r="G2909" s="1">
        <v>45072</v>
      </c>
      <c r="H2909" s="1">
        <v>45076</v>
      </c>
      <c r="I2909" t="s">
        <v>15</v>
      </c>
      <c r="J2909" t="s">
        <v>22</v>
      </c>
      <c r="K2909" s="2">
        <v>502.58</v>
      </c>
      <c r="L2909" t="s">
        <v>17</v>
      </c>
      <c r="M2909">
        <f>YEAR(Table1[[#This Row],[order_date]])</f>
        <v>2023</v>
      </c>
      <c r="N2909">
        <f>MONTH(Table1[[#This Row],[order_date]])</f>
        <v>5</v>
      </c>
      <c r="O2909" s="3">
        <f>Table1[[#This Row],[sales]]-Table1[[#This Row],[profit]]</f>
        <v>4461.66</v>
      </c>
      <c r="P2909" s="3">
        <f>Table1[[#This Row],[sales]]*Table1[[#This Row],[quantity]]</f>
        <v>34749.68</v>
      </c>
      <c r="Q2909" s="9">
        <f>Table1[[#This Row],[delivery_date]]-Table1[[#This Row],[order_date]]</f>
        <v>4</v>
      </c>
    </row>
    <row r="2910" spans="1:17" x14ac:dyDescent="0.35">
      <c r="A2910" t="s">
        <v>2941</v>
      </c>
      <c r="B2910" t="s">
        <v>19</v>
      </c>
      <c r="C2910" t="s">
        <v>36</v>
      </c>
      <c r="D2910" s="2">
        <v>1650.67</v>
      </c>
      <c r="E2910">
        <v>0.43</v>
      </c>
      <c r="F2910">
        <v>5</v>
      </c>
      <c r="G2910" s="1">
        <v>45212</v>
      </c>
      <c r="H2910" s="1">
        <v>45214</v>
      </c>
      <c r="I2910" t="s">
        <v>15</v>
      </c>
      <c r="J2910" t="s">
        <v>22</v>
      </c>
      <c r="K2910" s="2">
        <v>105.42</v>
      </c>
      <c r="L2910" t="s">
        <v>34</v>
      </c>
      <c r="M2910">
        <f>YEAR(Table1[[#This Row],[order_date]])</f>
        <v>2023</v>
      </c>
      <c r="N2910">
        <f>MONTH(Table1[[#This Row],[order_date]])</f>
        <v>10</v>
      </c>
      <c r="O2910" s="3">
        <f>Table1[[#This Row],[sales]]-Table1[[#This Row],[profit]]</f>
        <v>1545.25</v>
      </c>
      <c r="P2910" s="3">
        <f>Table1[[#This Row],[sales]]*Table1[[#This Row],[quantity]]</f>
        <v>8253.35</v>
      </c>
      <c r="Q2910" s="9">
        <f>Table1[[#This Row],[delivery_date]]-Table1[[#This Row],[order_date]]</f>
        <v>2</v>
      </c>
    </row>
    <row r="2911" spans="1:17" x14ac:dyDescent="0.35">
      <c r="A2911" t="s">
        <v>2942</v>
      </c>
      <c r="B2911" t="s">
        <v>13</v>
      </c>
      <c r="C2911" t="s">
        <v>14</v>
      </c>
      <c r="D2911" s="2">
        <v>4406.25</v>
      </c>
      <c r="E2911">
        <v>0.04</v>
      </c>
      <c r="F2911">
        <v>4</v>
      </c>
      <c r="G2911" s="1">
        <v>45125</v>
      </c>
      <c r="H2911" s="1">
        <v>45132</v>
      </c>
      <c r="I2911" t="s">
        <v>21</v>
      </c>
      <c r="J2911" t="s">
        <v>16</v>
      </c>
      <c r="K2911" s="2">
        <v>258.99</v>
      </c>
      <c r="L2911" t="s">
        <v>17</v>
      </c>
      <c r="M2911">
        <f>YEAR(Table1[[#This Row],[order_date]])</f>
        <v>2023</v>
      </c>
      <c r="N2911">
        <f>MONTH(Table1[[#This Row],[order_date]])</f>
        <v>7</v>
      </c>
      <c r="O2911" s="3">
        <f>Table1[[#This Row],[sales]]-Table1[[#This Row],[profit]]</f>
        <v>4147.26</v>
      </c>
      <c r="P2911" s="3">
        <f>Table1[[#This Row],[sales]]*Table1[[#This Row],[quantity]]</f>
        <v>17625</v>
      </c>
      <c r="Q2911" s="9">
        <f>Table1[[#This Row],[delivery_date]]-Table1[[#This Row],[order_date]]</f>
        <v>7</v>
      </c>
    </row>
    <row r="2912" spans="1:17" x14ac:dyDescent="0.35">
      <c r="A2912" t="s">
        <v>2943</v>
      </c>
      <c r="B2912" t="s">
        <v>19</v>
      </c>
      <c r="C2912" t="s">
        <v>14</v>
      </c>
      <c r="D2912" s="2">
        <v>2047.04</v>
      </c>
      <c r="E2912">
        <v>0.46</v>
      </c>
      <c r="F2912">
        <v>3</v>
      </c>
      <c r="G2912" s="1">
        <v>45327</v>
      </c>
      <c r="H2912" s="1">
        <v>45334</v>
      </c>
      <c r="I2912" t="s">
        <v>31</v>
      </c>
      <c r="J2912" t="s">
        <v>16</v>
      </c>
      <c r="K2912" s="2">
        <v>323.32</v>
      </c>
      <c r="L2912" t="s">
        <v>23</v>
      </c>
      <c r="M2912">
        <f>YEAR(Table1[[#This Row],[order_date]])</f>
        <v>2024</v>
      </c>
      <c r="N2912">
        <f>MONTH(Table1[[#This Row],[order_date]])</f>
        <v>2</v>
      </c>
      <c r="O2912" s="3">
        <f>Table1[[#This Row],[sales]]-Table1[[#This Row],[profit]]</f>
        <v>1723.72</v>
      </c>
      <c r="P2912" s="3">
        <f>Table1[[#This Row],[sales]]*Table1[[#This Row],[quantity]]</f>
        <v>6141.12</v>
      </c>
      <c r="Q2912" s="9">
        <f>Table1[[#This Row],[delivery_date]]-Table1[[#This Row],[order_date]]</f>
        <v>7</v>
      </c>
    </row>
    <row r="2913" spans="1:17" x14ac:dyDescent="0.35">
      <c r="A2913" t="s">
        <v>2944</v>
      </c>
      <c r="B2913" t="s">
        <v>25</v>
      </c>
      <c r="C2913" t="s">
        <v>14</v>
      </c>
      <c r="D2913" s="2">
        <v>1305.67</v>
      </c>
      <c r="E2913">
        <v>0.44</v>
      </c>
      <c r="F2913">
        <v>8</v>
      </c>
      <c r="G2913" s="1">
        <v>45555</v>
      </c>
      <c r="H2913" s="1">
        <v>45556</v>
      </c>
      <c r="I2913" t="s">
        <v>21</v>
      </c>
      <c r="J2913" t="s">
        <v>16</v>
      </c>
      <c r="K2913" s="2">
        <v>67.84</v>
      </c>
      <c r="L2913" t="s">
        <v>17</v>
      </c>
      <c r="M2913">
        <f>YEAR(Table1[[#This Row],[order_date]])</f>
        <v>2024</v>
      </c>
      <c r="N2913">
        <f>MONTH(Table1[[#This Row],[order_date]])</f>
        <v>9</v>
      </c>
      <c r="O2913" s="3">
        <f>Table1[[#This Row],[sales]]-Table1[[#This Row],[profit]]</f>
        <v>1237.8300000000002</v>
      </c>
      <c r="P2913" s="3">
        <f>Table1[[#This Row],[sales]]*Table1[[#This Row],[quantity]]</f>
        <v>10445.36</v>
      </c>
      <c r="Q2913" s="9">
        <f>Table1[[#This Row],[delivery_date]]-Table1[[#This Row],[order_date]]</f>
        <v>1</v>
      </c>
    </row>
    <row r="2914" spans="1:17" x14ac:dyDescent="0.35">
      <c r="A2914" t="s">
        <v>2945</v>
      </c>
      <c r="B2914" t="s">
        <v>41</v>
      </c>
      <c r="C2914" t="s">
        <v>33</v>
      </c>
      <c r="D2914" s="2">
        <v>1208.2</v>
      </c>
      <c r="E2914">
        <v>0.43</v>
      </c>
      <c r="F2914">
        <v>8</v>
      </c>
      <c r="G2914" s="1">
        <v>45107</v>
      </c>
      <c r="H2914" s="1">
        <v>45110</v>
      </c>
      <c r="I2914" t="s">
        <v>31</v>
      </c>
      <c r="J2914" t="s">
        <v>16</v>
      </c>
      <c r="K2914" s="2">
        <v>77.33</v>
      </c>
      <c r="L2914" t="s">
        <v>39</v>
      </c>
      <c r="M2914">
        <f>YEAR(Table1[[#This Row],[order_date]])</f>
        <v>2023</v>
      </c>
      <c r="N2914">
        <f>MONTH(Table1[[#This Row],[order_date]])</f>
        <v>6</v>
      </c>
      <c r="O2914" s="3">
        <f>Table1[[#This Row],[sales]]-Table1[[#This Row],[profit]]</f>
        <v>1130.8700000000001</v>
      </c>
      <c r="P2914" s="3">
        <f>Table1[[#This Row],[sales]]*Table1[[#This Row],[quantity]]</f>
        <v>9665.6</v>
      </c>
      <c r="Q2914" s="9">
        <f>Table1[[#This Row],[delivery_date]]-Table1[[#This Row],[order_date]]</f>
        <v>3</v>
      </c>
    </row>
    <row r="2915" spans="1:17" x14ac:dyDescent="0.35">
      <c r="A2915" t="s">
        <v>2946</v>
      </c>
      <c r="B2915" t="s">
        <v>19</v>
      </c>
      <c r="C2915" t="s">
        <v>33</v>
      </c>
      <c r="D2915" s="2">
        <v>4265.9399999999996</v>
      </c>
      <c r="E2915">
        <v>0.1</v>
      </c>
      <c r="F2915">
        <v>3</v>
      </c>
      <c r="G2915" s="1">
        <v>45118</v>
      </c>
      <c r="H2915" s="1">
        <v>45124</v>
      </c>
      <c r="I2915" t="s">
        <v>15</v>
      </c>
      <c r="J2915" t="s">
        <v>27</v>
      </c>
      <c r="K2915" s="2">
        <v>579.54</v>
      </c>
      <c r="L2915" t="s">
        <v>39</v>
      </c>
      <c r="M2915">
        <f>YEAR(Table1[[#This Row],[order_date]])</f>
        <v>2023</v>
      </c>
      <c r="N2915">
        <f>MONTH(Table1[[#This Row],[order_date]])</f>
        <v>7</v>
      </c>
      <c r="O2915" s="3">
        <f>Table1[[#This Row],[sales]]-Table1[[#This Row],[profit]]</f>
        <v>3686.3999999999996</v>
      </c>
      <c r="P2915" s="3">
        <f>Table1[[#This Row],[sales]]*Table1[[#This Row],[quantity]]</f>
        <v>12797.82</v>
      </c>
      <c r="Q2915" s="9">
        <f>Table1[[#This Row],[delivery_date]]-Table1[[#This Row],[order_date]]</f>
        <v>6</v>
      </c>
    </row>
    <row r="2916" spans="1:17" x14ac:dyDescent="0.35">
      <c r="A2916" t="s">
        <v>2947</v>
      </c>
      <c r="B2916" t="s">
        <v>25</v>
      </c>
      <c r="C2916" t="s">
        <v>14</v>
      </c>
      <c r="D2916" s="2">
        <v>1612.89</v>
      </c>
      <c r="E2916">
        <v>0.24</v>
      </c>
      <c r="F2916">
        <v>5</v>
      </c>
      <c r="G2916" s="1">
        <v>45057</v>
      </c>
      <c r="H2916" s="1">
        <v>45063</v>
      </c>
      <c r="I2916" t="s">
        <v>21</v>
      </c>
      <c r="J2916" t="s">
        <v>16</v>
      </c>
      <c r="K2916" s="2">
        <v>459.92</v>
      </c>
      <c r="L2916" t="s">
        <v>48</v>
      </c>
      <c r="M2916">
        <f>YEAR(Table1[[#This Row],[order_date]])</f>
        <v>2023</v>
      </c>
      <c r="N2916">
        <f>MONTH(Table1[[#This Row],[order_date]])</f>
        <v>5</v>
      </c>
      <c r="O2916" s="3">
        <f>Table1[[#This Row],[sales]]-Table1[[#This Row],[profit]]</f>
        <v>1152.97</v>
      </c>
      <c r="P2916" s="3">
        <f>Table1[[#This Row],[sales]]*Table1[[#This Row],[quantity]]</f>
        <v>8064.4500000000007</v>
      </c>
      <c r="Q2916" s="9">
        <f>Table1[[#This Row],[delivery_date]]-Table1[[#This Row],[order_date]]</f>
        <v>6</v>
      </c>
    </row>
    <row r="2917" spans="1:17" x14ac:dyDescent="0.35">
      <c r="A2917" t="s">
        <v>2948</v>
      </c>
      <c r="B2917" t="s">
        <v>25</v>
      </c>
      <c r="C2917" t="s">
        <v>26</v>
      </c>
      <c r="D2917" s="2">
        <v>1758.96</v>
      </c>
      <c r="E2917">
        <v>0.31</v>
      </c>
      <c r="F2917">
        <v>8</v>
      </c>
      <c r="G2917" s="1">
        <v>45335</v>
      </c>
      <c r="H2917" s="1">
        <v>45341</v>
      </c>
      <c r="I2917" t="s">
        <v>31</v>
      </c>
      <c r="J2917" t="s">
        <v>16</v>
      </c>
      <c r="K2917" s="2">
        <v>402.52</v>
      </c>
      <c r="L2917" t="s">
        <v>23</v>
      </c>
      <c r="M2917">
        <f>YEAR(Table1[[#This Row],[order_date]])</f>
        <v>2024</v>
      </c>
      <c r="N2917">
        <f>MONTH(Table1[[#This Row],[order_date]])</f>
        <v>2</v>
      </c>
      <c r="O2917" s="3">
        <f>Table1[[#This Row],[sales]]-Table1[[#This Row],[profit]]</f>
        <v>1356.44</v>
      </c>
      <c r="P2917" s="3">
        <f>Table1[[#This Row],[sales]]*Table1[[#This Row],[quantity]]</f>
        <v>14071.68</v>
      </c>
      <c r="Q2917" s="9">
        <f>Table1[[#This Row],[delivery_date]]-Table1[[#This Row],[order_date]]</f>
        <v>6</v>
      </c>
    </row>
    <row r="2918" spans="1:17" x14ac:dyDescent="0.35">
      <c r="A2918" t="s">
        <v>2949</v>
      </c>
      <c r="B2918" t="s">
        <v>13</v>
      </c>
      <c r="C2918" t="s">
        <v>26</v>
      </c>
      <c r="D2918" s="2">
        <v>1065.27</v>
      </c>
      <c r="E2918">
        <v>0.05</v>
      </c>
      <c r="F2918">
        <v>6</v>
      </c>
      <c r="G2918" s="1">
        <v>45340</v>
      </c>
      <c r="H2918" s="1">
        <v>45346</v>
      </c>
      <c r="I2918" t="s">
        <v>21</v>
      </c>
      <c r="J2918" t="s">
        <v>27</v>
      </c>
      <c r="K2918" s="2">
        <v>250.22</v>
      </c>
      <c r="L2918" t="s">
        <v>17</v>
      </c>
      <c r="M2918">
        <f>YEAR(Table1[[#This Row],[order_date]])</f>
        <v>2024</v>
      </c>
      <c r="N2918">
        <f>MONTH(Table1[[#This Row],[order_date]])</f>
        <v>2</v>
      </c>
      <c r="O2918" s="3">
        <f>Table1[[#This Row],[sales]]-Table1[[#This Row],[profit]]</f>
        <v>815.05</v>
      </c>
      <c r="P2918" s="3">
        <f>Table1[[#This Row],[sales]]*Table1[[#This Row],[quantity]]</f>
        <v>6391.62</v>
      </c>
      <c r="Q2918" s="9">
        <f>Table1[[#This Row],[delivery_date]]-Table1[[#This Row],[order_date]]</f>
        <v>6</v>
      </c>
    </row>
    <row r="2919" spans="1:17" x14ac:dyDescent="0.35">
      <c r="A2919" t="s">
        <v>2950</v>
      </c>
      <c r="B2919" t="s">
        <v>13</v>
      </c>
      <c r="C2919" t="s">
        <v>33</v>
      </c>
      <c r="D2919" s="2">
        <v>4810.49</v>
      </c>
      <c r="E2919">
        <v>0.28000000000000003</v>
      </c>
      <c r="F2919">
        <v>2</v>
      </c>
      <c r="G2919" s="1">
        <v>45090</v>
      </c>
      <c r="H2919" s="1">
        <v>45096</v>
      </c>
      <c r="I2919" t="s">
        <v>21</v>
      </c>
      <c r="J2919" t="s">
        <v>27</v>
      </c>
      <c r="K2919" s="2">
        <v>445.76</v>
      </c>
      <c r="L2919" t="s">
        <v>17</v>
      </c>
      <c r="M2919">
        <f>YEAR(Table1[[#This Row],[order_date]])</f>
        <v>2023</v>
      </c>
      <c r="N2919">
        <f>MONTH(Table1[[#This Row],[order_date]])</f>
        <v>6</v>
      </c>
      <c r="O2919" s="3">
        <f>Table1[[#This Row],[sales]]-Table1[[#This Row],[profit]]</f>
        <v>4364.7299999999996</v>
      </c>
      <c r="P2919" s="3">
        <f>Table1[[#This Row],[sales]]*Table1[[#This Row],[quantity]]</f>
        <v>9620.98</v>
      </c>
      <c r="Q2919" s="9">
        <f>Table1[[#This Row],[delivery_date]]-Table1[[#This Row],[order_date]]</f>
        <v>6</v>
      </c>
    </row>
    <row r="2920" spans="1:17" x14ac:dyDescent="0.35">
      <c r="A2920" t="s">
        <v>2951</v>
      </c>
      <c r="B2920" t="s">
        <v>19</v>
      </c>
      <c r="C2920" t="s">
        <v>14</v>
      </c>
      <c r="D2920" s="2">
        <v>1299.25</v>
      </c>
      <c r="E2920">
        <v>0.42</v>
      </c>
      <c r="F2920">
        <v>1</v>
      </c>
      <c r="G2920" s="1">
        <v>45260</v>
      </c>
      <c r="H2920" s="1">
        <v>45267</v>
      </c>
      <c r="I2920" t="s">
        <v>21</v>
      </c>
      <c r="J2920" t="s">
        <v>16</v>
      </c>
      <c r="K2920" s="2">
        <v>250.23</v>
      </c>
      <c r="L2920" t="s">
        <v>39</v>
      </c>
      <c r="M2920">
        <f>YEAR(Table1[[#This Row],[order_date]])</f>
        <v>2023</v>
      </c>
      <c r="N2920">
        <f>MONTH(Table1[[#This Row],[order_date]])</f>
        <v>11</v>
      </c>
      <c r="O2920" s="3">
        <f>Table1[[#This Row],[sales]]-Table1[[#This Row],[profit]]</f>
        <v>1049.02</v>
      </c>
      <c r="P2920" s="3">
        <f>Table1[[#This Row],[sales]]*Table1[[#This Row],[quantity]]</f>
        <v>1299.25</v>
      </c>
      <c r="Q2920" s="9">
        <f>Table1[[#This Row],[delivery_date]]-Table1[[#This Row],[order_date]]</f>
        <v>7</v>
      </c>
    </row>
    <row r="2921" spans="1:17" x14ac:dyDescent="0.35">
      <c r="A2921" t="s">
        <v>2952</v>
      </c>
      <c r="B2921" t="s">
        <v>41</v>
      </c>
      <c r="C2921" t="s">
        <v>26</v>
      </c>
      <c r="D2921" s="2">
        <v>1312.47</v>
      </c>
      <c r="E2921">
        <v>0.47</v>
      </c>
      <c r="F2921">
        <v>7</v>
      </c>
      <c r="G2921" s="1">
        <v>45077</v>
      </c>
      <c r="H2921" s="1">
        <v>45082</v>
      </c>
      <c r="I2921" t="s">
        <v>21</v>
      </c>
      <c r="J2921" t="s">
        <v>16</v>
      </c>
      <c r="K2921" s="2">
        <v>141.41</v>
      </c>
      <c r="L2921" t="s">
        <v>23</v>
      </c>
      <c r="M2921">
        <f>YEAR(Table1[[#This Row],[order_date]])</f>
        <v>2023</v>
      </c>
      <c r="N2921">
        <f>MONTH(Table1[[#This Row],[order_date]])</f>
        <v>5</v>
      </c>
      <c r="O2921" s="3">
        <f>Table1[[#This Row],[sales]]-Table1[[#This Row],[profit]]</f>
        <v>1171.06</v>
      </c>
      <c r="P2921" s="3">
        <f>Table1[[#This Row],[sales]]*Table1[[#This Row],[quantity]]</f>
        <v>9187.2900000000009</v>
      </c>
      <c r="Q2921" s="9">
        <f>Table1[[#This Row],[delivery_date]]-Table1[[#This Row],[order_date]]</f>
        <v>5</v>
      </c>
    </row>
    <row r="2922" spans="1:17" x14ac:dyDescent="0.35">
      <c r="A2922" t="s">
        <v>2953</v>
      </c>
      <c r="B2922" t="s">
        <v>25</v>
      </c>
      <c r="C2922" t="s">
        <v>33</v>
      </c>
      <c r="D2922" s="2">
        <v>4725.1000000000004</v>
      </c>
      <c r="E2922">
        <v>0.14000000000000001</v>
      </c>
      <c r="F2922">
        <v>2</v>
      </c>
      <c r="G2922" s="1">
        <v>45616</v>
      </c>
      <c r="H2922" s="1">
        <v>45619</v>
      </c>
      <c r="I2922" t="s">
        <v>15</v>
      </c>
      <c r="J2922" t="s">
        <v>27</v>
      </c>
      <c r="K2922" s="2">
        <v>848.51</v>
      </c>
      <c r="L2922" t="s">
        <v>48</v>
      </c>
      <c r="M2922">
        <f>YEAR(Table1[[#This Row],[order_date]])</f>
        <v>2024</v>
      </c>
      <c r="N2922">
        <f>MONTH(Table1[[#This Row],[order_date]])</f>
        <v>11</v>
      </c>
      <c r="O2922" s="3">
        <f>Table1[[#This Row],[sales]]-Table1[[#This Row],[profit]]</f>
        <v>3876.59</v>
      </c>
      <c r="P2922" s="3">
        <f>Table1[[#This Row],[sales]]*Table1[[#This Row],[quantity]]</f>
        <v>9450.2000000000007</v>
      </c>
      <c r="Q2922" s="9">
        <f>Table1[[#This Row],[delivery_date]]-Table1[[#This Row],[order_date]]</f>
        <v>3</v>
      </c>
    </row>
    <row r="2923" spans="1:17" x14ac:dyDescent="0.35">
      <c r="A2923" t="s">
        <v>2954</v>
      </c>
      <c r="B2923" t="s">
        <v>19</v>
      </c>
      <c r="C2923" t="s">
        <v>14</v>
      </c>
      <c r="D2923" s="2">
        <v>4514.3999999999996</v>
      </c>
      <c r="E2923">
        <v>0.14000000000000001</v>
      </c>
      <c r="F2923">
        <v>4</v>
      </c>
      <c r="G2923" s="1">
        <v>45040</v>
      </c>
      <c r="H2923" s="1">
        <v>45043</v>
      </c>
      <c r="I2923" t="s">
        <v>15</v>
      </c>
      <c r="J2923" t="s">
        <v>22</v>
      </c>
      <c r="K2923" s="2">
        <v>1143.6500000000001</v>
      </c>
      <c r="L2923" t="s">
        <v>23</v>
      </c>
      <c r="M2923">
        <f>YEAR(Table1[[#This Row],[order_date]])</f>
        <v>2023</v>
      </c>
      <c r="N2923">
        <f>MONTH(Table1[[#This Row],[order_date]])</f>
        <v>4</v>
      </c>
      <c r="O2923" s="3">
        <f>Table1[[#This Row],[sales]]-Table1[[#This Row],[profit]]</f>
        <v>3370.7499999999995</v>
      </c>
      <c r="P2923" s="3">
        <f>Table1[[#This Row],[sales]]*Table1[[#This Row],[quantity]]</f>
        <v>18057.599999999999</v>
      </c>
      <c r="Q2923" s="9">
        <f>Table1[[#This Row],[delivery_date]]-Table1[[#This Row],[order_date]]</f>
        <v>3</v>
      </c>
    </row>
    <row r="2924" spans="1:17" x14ac:dyDescent="0.35">
      <c r="A2924" t="s">
        <v>2955</v>
      </c>
      <c r="B2924" t="s">
        <v>25</v>
      </c>
      <c r="C2924" t="s">
        <v>20</v>
      </c>
      <c r="D2924" s="2">
        <v>1319.66</v>
      </c>
      <c r="E2924">
        <v>0.14000000000000001</v>
      </c>
      <c r="F2924">
        <v>6</v>
      </c>
      <c r="G2924" s="1">
        <v>45454</v>
      </c>
      <c r="H2924" s="1">
        <v>45455</v>
      </c>
      <c r="I2924" t="s">
        <v>31</v>
      </c>
      <c r="J2924" t="s">
        <v>22</v>
      </c>
      <c r="K2924" s="2">
        <v>208.39</v>
      </c>
      <c r="L2924" t="s">
        <v>48</v>
      </c>
      <c r="M2924">
        <f>YEAR(Table1[[#This Row],[order_date]])</f>
        <v>2024</v>
      </c>
      <c r="N2924">
        <f>MONTH(Table1[[#This Row],[order_date]])</f>
        <v>6</v>
      </c>
      <c r="O2924" s="3">
        <f>Table1[[#This Row],[sales]]-Table1[[#This Row],[profit]]</f>
        <v>1111.27</v>
      </c>
      <c r="P2924" s="3">
        <f>Table1[[#This Row],[sales]]*Table1[[#This Row],[quantity]]</f>
        <v>7917.9600000000009</v>
      </c>
      <c r="Q2924" s="9">
        <f>Table1[[#This Row],[delivery_date]]-Table1[[#This Row],[order_date]]</f>
        <v>1</v>
      </c>
    </row>
    <row r="2925" spans="1:17" x14ac:dyDescent="0.35">
      <c r="A2925" t="s">
        <v>2956</v>
      </c>
      <c r="B2925" t="s">
        <v>25</v>
      </c>
      <c r="C2925" t="s">
        <v>14</v>
      </c>
      <c r="D2925" s="2">
        <v>4337.16</v>
      </c>
      <c r="E2925">
        <v>0.08</v>
      </c>
      <c r="F2925">
        <v>7</v>
      </c>
      <c r="G2925" s="1">
        <v>45530</v>
      </c>
      <c r="H2925" s="1">
        <v>45534</v>
      </c>
      <c r="I2925" t="s">
        <v>15</v>
      </c>
      <c r="J2925" t="s">
        <v>22</v>
      </c>
      <c r="K2925" s="2">
        <v>464.81</v>
      </c>
      <c r="L2925" t="s">
        <v>34</v>
      </c>
      <c r="M2925">
        <f>YEAR(Table1[[#This Row],[order_date]])</f>
        <v>2024</v>
      </c>
      <c r="N2925">
        <f>MONTH(Table1[[#This Row],[order_date]])</f>
        <v>8</v>
      </c>
      <c r="O2925" s="3">
        <f>Table1[[#This Row],[sales]]-Table1[[#This Row],[profit]]</f>
        <v>3872.35</v>
      </c>
      <c r="P2925" s="3">
        <f>Table1[[#This Row],[sales]]*Table1[[#This Row],[quantity]]</f>
        <v>30360.12</v>
      </c>
      <c r="Q2925" s="9">
        <f>Table1[[#This Row],[delivery_date]]-Table1[[#This Row],[order_date]]</f>
        <v>4</v>
      </c>
    </row>
    <row r="2926" spans="1:17" x14ac:dyDescent="0.35">
      <c r="A2926" t="s">
        <v>2957</v>
      </c>
      <c r="B2926" t="s">
        <v>41</v>
      </c>
      <c r="C2926" t="s">
        <v>14</v>
      </c>
      <c r="D2926" s="2">
        <v>1324.13</v>
      </c>
      <c r="E2926">
        <v>0.22</v>
      </c>
      <c r="F2926">
        <v>7</v>
      </c>
      <c r="G2926" s="1">
        <v>45596</v>
      </c>
      <c r="H2926" s="1">
        <v>45603</v>
      </c>
      <c r="I2926" t="s">
        <v>15</v>
      </c>
      <c r="J2926" t="s">
        <v>27</v>
      </c>
      <c r="K2926" s="2">
        <v>168.18</v>
      </c>
      <c r="L2926" t="s">
        <v>23</v>
      </c>
      <c r="M2926">
        <f>YEAR(Table1[[#This Row],[order_date]])</f>
        <v>2024</v>
      </c>
      <c r="N2926">
        <f>MONTH(Table1[[#This Row],[order_date]])</f>
        <v>10</v>
      </c>
      <c r="O2926" s="3">
        <f>Table1[[#This Row],[sales]]-Table1[[#This Row],[profit]]</f>
        <v>1155.95</v>
      </c>
      <c r="P2926" s="3">
        <f>Table1[[#This Row],[sales]]*Table1[[#This Row],[quantity]]</f>
        <v>9268.91</v>
      </c>
      <c r="Q2926" s="9">
        <f>Table1[[#This Row],[delivery_date]]-Table1[[#This Row],[order_date]]</f>
        <v>7</v>
      </c>
    </row>
    <row r="2927" spans="1:17" x14ac:dyDescent="0.35">
      <c r="A2927" t="s">
        <v>2958</v>
      </c>
      <c r="B2927" t="s">
        <v>41</v>
      </c>
      <c r="C2927" t="s">
        <v>36</v>
      </c>
      <c r="D2927" s="2">
        <v>513.87</v>
      </c>
      <c r="E2927">
        <v>0.39</v>
      </c>
      <c r="F2927">
        <v>7</v>
      </c>
      <c r="G2927" s="1">
        <v>45287</v>
      </c>
      <c r="H2927" s="1">
        <v>45288</v>
      </c>
      <c r="I2927" t="s">
        <v>15</v>
      </c>
      <c r="J2927" t="s">
        <v>16</v>
      </c>
      <c r="K2927" s="2">
        <v>88.61</v>
      </c>
      <c r="L2927" t="s">
        <v>28</v>
      </c>
      <c r="M2927">
        <f>YEAR(Table1[[#This Row],[order_date]])</f>
        <v>2023</v>
      </c>
      <c r="N2927">
        <f>MONTH(Table1[[#This Row],[order_date]])</f>
        <v>12</v>
      </c>
      <c r="O2927" s="3">
        <f>Table1[[#This Row],[sales]]-Table1[[#This Row],[profit]]</f>
        <v>425.26</v>
      </c>
      <c r="P2927" s="3">
        <f>Table1[[#This Row],[sales]]*Table1[[#This Row],[quantity]]</f>
        <v>3597.09</v>
      </c>
      <c r="Q2927" s="9">
        <f>Table1[[#This Row],[delivery_date]]-Table1[[#This Row],[order_date]]</f>
        <v>1</v>
      </c>
    </row>
    <row r="2928" spans="1:17" x14ac:dyDescent="0.35">
      <c r="A2928" t="s">
        <v>2959</v>
      </c>
      <c r="B2928" t="s">
        <v>19</v>
      </c>
      <c r="C2928" t="s">
        <v>36</v>
      </c>
      <c r="D2928" s="2">
        <v>4119.7700000000004</v>
      </c>
      <c r="E2928">
        <v>0.36</v>
      </c>
      <c r="F2928">
        <v>4</v>
      </c>
      <c r="G2928" s="1">
        <v>45115</v>
      </c>
      <c r="H2928" s="1">
        <v>45117</v>
      </c>
      <c r="I2928" t="s">
        <v>15</v>
      </c>
      <c r="J2928" t="s">
        <v>22</v>
      </c>
      <c r="K2928" s="2">
        <v>1040.26</v>
      </c>
      <c r="L2928" t="s">
        <v>39</v>
      </c>
      <c r="M2928">
        <f>YEAR(Table1[[#This Row],[order_date]])</f>
        <v>2023</v>
      </c>
      <c r="N2928">
        <f>MONTH(Table1[[#This Row],[order_date]])</f>
        <v>7</v>
      </c>
      <c r="O2928" s="3">
        <f>Table1[[#This Row],[sales]]-Table1[[#This Row],[profit]]</f>
        <v>3079.51</v>
      </c>
      <c r="P2928" s="3">
        <f>Table1[[#This Row],[sales]]*Table1[[#This Row],[quantity]]</f>
        <v>16479.080000000002</v>
      </c>
      <c r="Q2928" s="9">
        <f>Table1[[#This Row],[delivery_date]]-Table1[[#This Row],[order_date]]</f>
        <v>2</v>
      </c>
    </row>
    <row r="2929" spans="1:17" x14ac:dyDescent="0.35">
      <c r="A2929" t="s">
        <v>2960</v>
      </c>
      <c r="B2929" t="s">
        <v>41</v>
      </c>
      <c r="C2929" t="s">
        <v>20</v>
      </c>
      <c r="D2929" s="2">
        <v>3880.63</v>
      </c>
      <c r="E2929">
        <v>0.45</v>
      </c>
      <c r="F2929">
        <v>6</v>
      </c>
      <c r="G2929" s="1">
        <v>45156</v>
      </c>
      <c r="H2929" s="1">
        <v>45158</v>
      </c>
      <c r="I2929" t="s">
        <v>31</v>
      </c>
      <c r="J2929" t="s">
        <v>22</v>
      </c>
      <c r="K2929" s="2">
        <v>808.89</v>
      </c>
      <c r="L2929" t="s">
        <v>39</v>
      </c>
      <c r="M2929">
        <f>YEAR(Table1[[#This Row],[order_date]])</f>
        <v>2023</v>
      </c>
      <c r="N2929">
        <f>MONTH(Table1[[#This Row],[order_date]])</f>
        <v>8</v>
      </c>
      <c r="O2929" s="3">
        <f>Table1[[#This Row],[sales]]-Table1[[#This Row],[profit]]</f>
        <v>3071.7400000000002</v>
      </c>
      <c r="P2929" s="3">
        <f>Table1[[#This Row],[sales]]*Table1[[#This Row],[quantity]]</f>
        <v>23283.78</v>
      </c>
      <c r="Q2929" s="9">
        <f>Table1[[#This Row],[delivery_date]]-Table1[[#This Row],[order_date]]</f>
        <v>2</v>
      </c>
    </row>
    <row r="2930" spans="1:17" x14ac:dyDescent="0.35">
      <c r="A2930" t="s">
        <v>2961</v>
      </c>
      <c r="B2930" t="s">
        <v>41</v>
      </c>
      <c r="C2930" t="s">
        <v>20</v>
      </c>
      <c r="D2930" s="2">
        <v>1543.87</v>
      </c>
      <c r="E2930">
        <v>0.18</v>
      </c>
      <c r="F2930">
        <v>3</v>
      </c>
      <c r="G2930" s="1">
        <v>45221</v>
      </c>
      <c r="H2930" s="1">
        <v>45223</v>
      </c>
      <c r="I2930" t="s">
        <v>15</v>
      </c>
      <c r="J2930" t="s">
        <v>16</v>
      </c>
      <c r="K2930" s="2">
        <v>445.99</v>
      </c>
      <c r="L2930" t="s">
        <v>17</v>
      </c>
      <c r="M2930">
        <f>YEAR(Table1[[#This Row],[order_date]])</f>
        <v>2023</v>
      </c>
      <c r="N2930">
        <f>MONTH(Table1[[#This Row],[order_date]])</f>
        <v>10</v>
      </c>
      <c r="O2930" s="3">
        <f>Table1[[#This Row],[sales]]-Table1[[#This Row],[profit]]</f>
        <v>1097.8799999999999</v>
      </c>
      <c r="P2930" s="3">
        <f>Table1[[#This Row],[sales]]*Table1[[#This Row],[quantity]]</f>
        <v>4631.6099999999997</v>
      </c>
      <c r="Q2930" s="9">
        <f>Table1[[#This Row],[delivery_date]]-Table1[[#This Row],[order_date]]</f>
        <v>2</v>
      </c>
    </row>
    <row r="2931" spans="1:17" x14ac:dyDescent="0.35">
      <c r="A2931" t="s">
        <v>2962</v>
      </c>
      <c r="B2931" t="s">
        <v>19</v>
      </c>
      <c r="C2931" t="s">
        <v>14</v>
      </c>
      <c r="D2931" s="2">
        <v>541.67999999999995</v>
      </c>
      <c r="E2931">
        <v>0.28999999999999998</v>
      </c>
      <c r="F2931">
        <v>8</v>
      </c>
      <c r="G2931" s="1">
        <v>45443</v>
      </c>
      <c r="H2931" s="1">
        <v>45445</v>
      </c>
      <c r="I2931" t="s">
        <v>15</v>
      </c>
      <c r="J2931" t="s">
        <v>27</v>
      </c>
      <c r="K2931" s="2">
        <v>159.34</v>
      </c>
      <c r="L2931" t="s">
        <v>28</v>
      </c>
      <c r="M2931">
        <f>YEAR(Table1[[#This Row],[order_date]])</f>
        <v>2024</v>
      </c>
      <c r="N2931">
        <f>MONTH(Table1[[#This Row],[order_date]])</f>
        <v>5</v>
      </c>
      <c r="O2931" s="3">
        <f>Table1[[#This Row],[sales]]-Table1[[#This Row],[profit]]</f>
        <v>382.33999999999992</v>
      </c>
      <c r="P2931" s="3">
        <f>Table1[[#This Row],[sales]]*Table1[[#This Row],[quantity]]</f>
        <v>4333.4399999999996</v>
      </c>
      <c r="Q2931" s="9">
        <f>Table1[[#This Row],[delivery_date]]-Table1[[#This Row],[order_date]]</f>
        <v>2</v>
      </c>
    </row>
    <row r="2932" spans="1:17" x14ac:dyDescent="0.35">
      <c r="A2932" t="s">
        <v>2963</v>
      </c>
      <c r="B2932" t="s">
        <v>41</v>
      </c>
      <c r="C2932" t="s">
        <v>26</v>
      </c>
      <c r="D2932" s="2">
        <v>1111.55</v>
      </c>
      <c r="E2932">
        <v>0.38</v>
      </c>
      <c r="F2932">
        <v>1</v>
      </c>
      <c r="G2932" s="1">
        <v>45000</v>
      </c>
      <c r="H2932" s="1">
        <v>45002</v>
      </c>
      <c r="I2932" t="s">
        <v>31</v>
      </c>
      <c r="J2932" t="s">
        <v>22</v>
      </c>
      <c r="K2932" s="2">
        <v>142.58000000000001</v>
      </c>
      <c r="L2932" t="s">
        <v>17</v>
      </c>
      <c r="M2932">
        <f>YEAR(Table1[[#This Row],[order_date]])</f>
        <v>2023</v>
      </c>
      <c r="N2932">
        <f>MONTH(Table1[[#This Row],[order_date]])</f>
        <v>3</v>
      </c>
      <c r="O2932" s="3">
        <f>Table1[[#This Row],[sales]]-Table1[[#This Row],[profit]]</f>
        <v>968.96999999999991</v>
      </c>
      <c r="P2932" s="3">
        <f>Table1[[#This Row],[sales]]*Table1[[#This Row],[quantity]]</f>
        <v>1111.55</v>
      </c>
      <c r="Q2932" s="9">
        <f>Table1[[#This Row],[delivery_date]]-Table1[[#This Row],[order_date]]</f>
        <v>2</v>
      </c>
    </row>
    <row r="2933" spans="1:17" x14ac:dyDescent="0.35">
      <c r="A2933" t="s">
        <v>2964</v>
      </c>
      <c r="B2933" t="s">
        <v>13</v>
      </c>
      <c r="C2933" t="s">
        <v>20</v>
      </c>
      <c r="D2933" s="2">
        <v>3878.18</v>
      </c>
      <c r="E2933">
        <v>0.45</v>
      </c>
      <c r="F2933">
        <v>8</v>
      </c>
      <c r="G2933" s="1">
        <v>44956</v>
      </c>
      <c r="H2933" s="1">
        <v>44961</v>
      </c>
      <c r="I2933" t="s">
        <v>15</v>
      </c>
      <c r="J2933" t="s">
        <v>22</v>
      </c>
      <c r="K2933" s="2">
        <v>833.98</v>
      </c>
      <c r="L2933" t="s">
        <v>39</v>
      </c>
      <c r="M2933">
        <f>YEAR(Table1[[#This Row],[order_date]])</f>
        <v>2023</v>
      </c>
      <c r="N2933">
        <f>MONTH(Table1[[#This Row],[order_date]])</f>
        <v>1</v>
      </c>
      <c r="O2933" s="3">
        <f>Table1[[#This Row],[sales]]-Table1[[#This Row],[profit]]</f>
        <v>3044.2</v>
      </c>
      <c r="P2933" s="3">
        <f>Table1[[#This Row],[sales]]*Table1[[#This Row],[quantity]]</f>
        <v>31025.439999999999</v>
      </c>
      <c r="Q2933" s="9">
        <f>Table1[[#This Row],[delivery_date]]-Table1[[#This Row],[order_date]]</f>
        <v>5</v>
      </c>
    </row>
    <row r="2934" spans="1:17" x14ac:dyDescent="0.35">
      <c r="A2934" t="s">
        <v>2965</v>
      </c>
      <c r="B2934" t="s">
        <v>25</v>
      </c>
      <c r="C2934" t="s">
        <v>14</v>
      </c>
      <c r="D2934" s="2">
        <v>4827.26</v>
      </c>
      <c r="E2934">
        <v>0.44</v>
      </c>
      <c r="F2934">
        <v>5</v>
      </c>
      <c r="G2934" s="1">
        <v>45262</v>
      </c>
      <c r="H2934" s="1">
        <v>45265</v>
      </c>
      <c r="I2934" t="s">
        <v>31</v>
      </c>
      <c r="J2934" t="s">
        <v>16</v>
      </c>
      <c r="K2934" s="2">
        <v>1096.2</v>
      </c>
      <c r="L2934" t="s">
        <v>28</v>
      </c>
      <c r="M2934">
        <f>YEAR(Table1[[#This Row],[order_date]])</f>
        <v>2023</v>
      </c>
      <c r="N2934">
        <f>MONTH(Table1[[#This Row],[order_date]])</f>
        <v>12</v>
      </c>
      <c r="O2934" s="3">
        <f>Table1[[#This Row],[sales]]-Table1[[#This Row],[profit]]</f>
        <v>3731.0600000000004</v>
      </c>
      <c r="P2934" s="3">
        <f>Table1[[#This Row],[sales]]*Table1[[#This Row],[quantity]]</f>
        <v>24136.300000000003</v>
      </c>
      <c r="Q2934" s="9">
        <f>Table1[[#This Row],[delivery_date]]-Table1[[#This Row],[order_date]]</f>
        <v>3</v>
      </c>
    </row>
    <row r="2935" spans="1:17" x14ac:dyDescent="0.35">
      <c r="A2935" t="s">
        <v>2966</v>
      </c>
      <c r="B2935" t="s">
        <v>25</v>
      </c>
      <c r="C2935" t="s">
        <v>33</v>
      </c>
      <c r="D2935" s="2">
        <v>1369.11</v>
      </c>
      <c r="E2935">
        <v>0.23</v>
      </c>
      <c r="F2935">
        <v>8</v>
      </c>
      <c r="G2935" s="1">
        <v>45193</v>
      </c>
      <c r="H2935" s="1">
        <v>45198</v>
      </c>
      <c r="I2935" t="s">
        <v>15</v>
      </c>
      <c r="J2935" t="s">
        <v>16</v>
      </c>
      <c r="K2935" s="2">
        <v>260.12</v>
      </c>
      <c r="L2935" t="s">
        <v>39</v>
      </c>
      <c r="M2935">
        <f>YEAR(Table1[[#This Row],[order_date]])</f>
        <v>2023</v>
      </c>
      <c r="N2935">
        <f>MONTH(Table1[[#This Row],[order_date]])</f>
        <v>9</v>
      </c>
      <c r="O2935" s="3">
        <f>Table1[[#This Row],[sales]]-Table1[[#This Row],[profit]]</f>
        <v>1108.9899999999998</v>
      </c>
      <c r="P2935" s="3">
        <f>Table1[[#This Row],[sales]]*Table1[[#This Row],[quantity]]</f>
        <v>10952.88</v>
      </c>
      <c r="Q2935" s="9">
        <f>Table1[[#This Row],[delivery_date]]-Table1[[#This Row],[order_date]]</f>
        <v>5</v>
      </c>
    </row>
    <row r="2936" spans="1:17" x14ac:dyDescent="0.35">
      <c r="A2936" t="s">
        <v>2967</v>
      </c>
      <c r="B2936" t="s">
        <v>25</v>
      </c>
      <c r="C2936" t="s">
        <v>36</v>
      </c>
      <c r="D2936" s="2">
        <v>4109.47</v>
      </c>
      <c r="E2936">
        <v>0.45</v>
      </c>
      <c r="F2936">
        <v>4</v>
      </c>
      <c r="G2936" s="1">
        <v>45569</v>
      </c>
      <c r="H2936" s="1">
        <v>45574</v>
      </c>
      <c r="I2936" t="s">
        <v>15</v>
      </c>
      <c r="J2936" t="s">
        <v>27</v>
      </c>
      <c r="K2936" s="2">
        <v>1031.06</v>
      </c>
      <c r="L2936" t="s">
        <v>23</v>
      </c>
      <c r="M2936">
        <f>YEAR(Table1[[#This Row],[order_date]])</f>
        <v>2024</v>
      </c>
      <c r="N2936">
        <f>MONTH(Table1[[#This Row],[order_date]])</f>
        <v>10</v>
      </c>
      <c r="O2936" s="3">
        <f>Table1[[#This Row],[sales]]-Table1[[#This Row],[profit]]</f>
        <v>3078.4100000000003</v>
      </c>
      <c r="P2936" s="3">
        <f>Table1[[#This Row],[sales]]*Table1[[#This Row],[quantity]]</f>
        <v>16437.88</v>
      </c>
      <c r="Q2936" s="9">
        <f>Table1[[#This Row],[delivery_date]]-Table1[[#This Row],[order_date]]</f>
        <v>5</v>
      </c>
    </row>
    <row r="2937" spans="1:17" x14ac:dyDescent="0.35">
      <c r="A2937" t="s">
        <v>2968</v>
      </c>
      <c r="B2937" t="s">
        <v>25</v>
      </c>
      <c r="C2937" t="s">
        <v>26</v>
      </c>
      <c r="D2937" s="2">
        <v>1216.8699999999999</v>
      </c>
      <c r="E2937">
        <v>0.22</v>
      </c>
      <c r="F2937">
        <v>2</v>
      </c>
      <c r="G2937" s="1">
        <v>44941</v>
      </c>
      <c r="H2937" s="1">
        <v>44942</v>
      </c>
      <c r="I2937" t="s">
        <v>21</v>
      </c>
      <c r="J2937" t="s">
        <v>16</v>
      </c>
      <c r="K2937" s="2">
        <v>144.83000000000001</v>
      </c>
      <c r="L2937" t="s">
        <v>34</v>
      </c>
      <c r="M2937">
        <f>YEAR(Table1[[#This Row],[order_date]])</f>
        <v>2023</v>
      </c>
      <c r="N2937">
        <f>MONTH(Table1[[#This Row],[order_date]])</f>
        <v>1</v>
      </c>
      <c r="O2937" s="3">
        <f>Table1[[#This Row],[sales]]-Table1[[#This Row],[profit]]</f>
        <v>1072.04</v>
      </c>
      <c r="P2937" s="3">
        <f>Table1[[#This Row],[sales]]*Table1[[#This Row],[quantity]]</f>
        <v>2433.7399999999998</v>
      </c>
      <c r="Q2937" s="9">
        <f>Table1[[#This Row],[delivery_date]]-Table1[[#This Row],[order_date]]</f>
        <v>1</v>
      </c>
    </row>
    <row r="2938" spans="1:17" x14ac:dyDescent="0.35">
      <c r="A2938" t="s">
        <v>2969</v>
      </c>
      <c r="B2938" t="s">
        <v>19</v>
      </c>
      <c r="C2938" t="s">
        <v>14</v>
      </c>
      <c r="D2938" s="2">
        <v>3430.04</v>
      </c>
      <c r="E2938">
        <v>0.45</v>
      </c>
      <c r="F2938">
        <v>4</v>
      </c>
      <c r="G2938" s="1">
        <v>45354</v>
      </c>
      <c r="H2938" s="1">
        <v>45355</v>
      </c>
      <c r="I2938" t="s">
        <v>31</v>
      </c>
      <c r="J2938" t="s">
        <v>27</v>
      </c>
      <c r="K2938" s="2">
        <v>824.69</v>
      </c>
      <c r="L2938" t="s">
        <v>39</v>
      </c>
      <c r="M2938">
        <f>YEAR(Table1[[#This Row],[order_date]])</f>
        <v>2024</v>
      </c>
      <c r="N2938">
        <f>MONTH(Table1[[#This Row],[order_date]])</f>
        <v>3</v>
      </c>
      <c r="O2938" s="3">
        <f>Table1[[#This Row],[sales]]-Table1[[#This Row],[profit]]</f>
        <v>2605.35</v>
      </c>
      <c r="P2938" s="3">
        <f>Table1[[#This Row],[sales]]*Table1[[#This Row],[quantity]]</f>
        <v>13720.16</v>
      </c>
      <c r="Q2938" s="9">
        <f>Table1[[#This Row],[delivery_date]]-Table1[[#This Row],[order_date]]</f>
        <v>1</v>
      </c>
    </row>
    <row r="2939" spans="1:17" x14ac:dyDescent="0.35">
      <c r="A2939" t="s">
        <v>2970</v>
      </c>
      <c r="B2939" t="s">
        <v>25</v>
      </c>
      <c r="C2939" t="s">
        <v>33</v>
      </c>
      <c r="D2939" s="2">
        <v>509.71</v>
      </c>
      <c r="E2939">
        <v>0.39</v>
      </c>
      <c r="F2939">
        <v>8</v>
      </c>
      <c r="G2939" s="1">
        <v>45492</v>
      </c>
      <c r="H2939" s="1">
        <v>45497</v>
      </c>
      <c r="I2939" t="s">
        <v>31</v>
      </c>
      <c r="J2939" t="s">
        <v>27</v>
      </c>
      <c r="K2939" s="2">
        <v>57.49</v>
      </c>
      <c r="L2939" t="s">
        <v>48</v>
      </c>
      <c r="M2939">
        <f>YEAR(Table1[[#This Row],[order_date]])</f>
        <v>2024</v>
      </c>
      <c r="N2939">
        <f>MONTH(Table1[[#This Row],[order_date]])</f>
        <v>7</v>
      </c>
      <c r="O2939" s="3">
        <f>Table1[[#This Row],[sales]]-Table1[[#This Row],[profit]]</f>
        <v>452.21999999999997</v>
      </c>
      <c r="P2939" s="3">
        <f>Table1[[#This Row],[sales]]*Table1[[#This Row],[quantity]]</f>
        <v>4077.68</v>
      </c>
      <c r="Q2939" s="9">
        <f>Table1[[#This Row],[delivery_date]]-Table1[[#This Row],[order_date]]</f>
        <v>5</v>
      </c>
    </row>
    <row r="2940" spans="1:17" x14ac:dyDescent="0.35">
      <c r="A2940" t="s">
        <v>2971</v>
      </c>
      <c r="B2940" t="s">
        <v>25</v>
      </c>
      <c r="C2940" t="s">
        <v>36</v>
      </c>
      <c r="D2940" s="2">
        <v>2967.95</v>
      </c>
      <c r="E2940">
        <v>0.11</v>
      </c>
      <c r="F2940">
        <v>1</v>
      </c>
      <c r="G2940" s="1">
        <v>45567</v>
      </c>
      <c r="H2940" s="1">
        <v>45569</v>
      </c>
      <c r="I2940" t="s">
        <v>21</v>
      </c>
      <c r="J2940" t="s">
        <v>16</v>
      </c>
      <c r="K2940" s="2">
        <v>551.27</v>
      </c>
      <c r="L2940" t="s">
        <v>34</v>
      </c>
      <c r="M2940">
        <f>YEAR(Table1[[#This Row],[order_date]])</f>
        <v>2024</v>
      </c>
      <c r="N2940">
        <f>MONTH(Table1[[#This Row],[order_date]])</f>
        <v>10</v>
      </c>
      <c r="O2940" s="3">
        <f>Table1[[#This Row],[sales]]-Table1[[#This Row],[profit]]</f>
        <v>2416.6799999999998</v>
      </c>
      <c r="P2940" s="3">
        <f>Table1[[#This Row],[sales]]*Table1[[#This Row],[quantity]]</f>
        <v>2967.95</v>
      </c>
      <c r="Q2940" s="9">
        <f>Table1[[#This Row],[delivery_date]]-Table1[[#This Row],[order_date]]</f>
        <v>2</v>
      </c>
    </row>
    <row r="2941" spans="1:17" x14ac:dyDescent="0.35">
      <c r="A2941" t="s">
        <v>2972</v>
      </c>
      <c r="B2941" t="s">
        <v>25</v>
      </c>
      <c r="C2941" t="s">
        <v>33</v>
      </c>
      <c r="D2941" s="2">
        <v>1419.03</v>
      </c>
      <c r="E2941">
        <v>0.46</v>
      </c>
      <c r="F2941">
        <v>5</v>
      </c>
      <c r="G2941" s="1">
        <v>44939</v>
      </c>
      <c r="H2941" s="1">
        <v>44943</v>
      </c>
      <c r="I2941" t="s">
        <v>31</v>
      </c>
      <c r="J2941" t="s">
        <v>22</v>
      </c>
      <c r="K2941" s="2">
        <v>111.07</v>
      </c>
      <c r="L2941" t="s">
        <v>34</v>
      </c>
      <c r="M2941">
        <f>YEAR(Table1[[#This Row],[order_date]])</f>
        <v>2023</v>
      </c>
      <c r="N2941">
        <f>MONTH(Table1[[#This Row],[order_date]])</f>
        <v>1</v>
      </c>
      <c r="O2941" s="3">
        <f>Table1[[#This Row],[sales]]-Table1[[#This Row],[profit]]</f>
        <v>1307.96</v>
      </c>
      <c r="P2941" s="3">
        <f>Table1[[#This Row],[sales]]*Table1[[#This Row],[quantity]]</f>
        <v>7095.15</v>
      </c>
      <c r="Q2941" s="9">
        <f>Table1[[#This Row],[delivery_date]]-Table1[[#This Row],[order_date]]</f>
        <v>4</v>
      </c>
    </row>
    <row r="2942" spans="1:17" x14ac:dyDescent="0.35">
      <c r="A2942" t="s">
        <v>2973</v>
      </c>
      <c r="B2942" t="s">
        <v>25</v>
      </c>
      <c r="C2942" t="s">
        <v>14</v>
      </c>
      <c r="D2942" s="2">
        <v>4636.6499999999996</v>
      </c>
      <c r="E2942">
        <v>0.12</v>
      </c>
      <c r="F2942">
        <v>6</v>
      </c>
      <c r="G2942" s="1">
        <v>45501</v>
      </c>
      <c r="H2942" s="1">
        <v>45504</v>
      </c>
      <c r="I2942" t="s">
        <v>31</v>
      </c>
      <c r="J2942" t="s">
        <v>22</v>
      </c>
      <c r="K2942" s="2">
        <v>1026.43</v>
      </c>
      <c r="L2942" t="s">
        <v>28</v>
      </c>
      <c r="M2942">
        <f>YEAR(Table1[[#This Row],[order_date]])</f>
        <v>2024</v>
      </c>
      <c r="N2942">
        <f>MONTH(Table1[[#This Row],[order_date]])</f>
        <v>7</v>
      </c>
      <c r="O2942" s="3">
        <f>Table1[[#This Row],[sales]]-Table1[[#This Row],[profit]]</f>
        <v>3610.2199999999993</v>
      </c>
      <c r="P2942" s="3">
        <f>Table1[[#This Row],[sales]]*Table1[[#This Row],[quantity]]</f>
        <v>27819.899999999998</v>
      </c>
      <c r="Q2942" s="9">
        <f>Table1[[#This Row],[delivery_date]]-Table1[[#This Row],[order_date]]</f>
        <v>3</v>
      </c>
    </row>
    <row r="2943" spans="1:17" x14ac:dyDescent="0.35">
      <c r="A2943" t="s">
        <v>2974</v>
      </c>
      <c r="B2943" t="s">
        <v>13</v>
      </c>
      <c r="C2943" t="s">
        <v>20</v>
      </c>
      <c r="D2943" s="2">
        <v>1519.78</v>
      </c>
      <c r="E2943">
        <v>0.45</v>
      </c>
      <c r="F2943">
        <v>4</v>
      </c>
      <c r="G2943" s="1">
        <v>45238</v>
      </c>
      <c r="H2943" s="1">
        <v>45240</v>
      </c>
      <c r="I2943" t="s">
        <v>31</v>
      </c>
      <c r="J2943" t="s">
        <v>22</v>
      </c>
      <c r="K2943" s="2">
        <v>401.49</v>
      </c>
      <c r="L2943" t="s">
        <v>28</v>
      </c>
      <c r="M2943">
        <f>YEAR(Table1[[#This Row],[order_date]])</f>
        <v>2023</v>
      </c>
      <c r="N2943">
        <f>MONTH(Table1[[#This Row],[order_date]])</f>
        <v>11</v>
      </c>
      <c r="O2943" s="3">
        <f>Table1[[#This Row],[sales]]-Table1[[#This Row],[profit]]</f>
        <v>1118.29</v>
      </c>
      <c r="P2943" s="3">
        <f>Table1[[#This Row],[sales]]*Table1[[#This Row],[quantity]]</f>
        <v>6079.12</v>
      </c>
      <c r="Q2943" s="9">
        <f>Table1[[#This Row],[delivery_date]]-Table1[[#This Row],[order_date]]</f>
        <v>2</v>
      </c>
    </row>
    <row r="2944" spans="1:17" x14ac:dyDescent="0.35">
      <c r="A2944" t="s">
        <v>2975</v>
      </c>
      <c r="B2944" t="s">
        <v>25</v>
      </c>
      <c r="C2944" t="s">
        <v>36</v>
      </c>
      <c r="D2944" s="2">
        <v>2052.36</v>
      </c>
      <c r="E2944">
        <v>0.31</v>
      </c>
      <c r="F2944">
        <v>4</v>
      </c>
      <c r="G2944" s="1">
        <v>45221</v>
      </c>
      <c r="H2944" s="1">
        <v>45222</v>
      </c>
      <c r="I2944" t="s">
        <v>21</v>
      </c>
      <c r="J2944" t="s">
        <v>16</v>
      </c>
      <c r="K2944" s="2">
        <v>482.84</v>
      </c>
      <c r="L2944" t="s">
        <v>28</v>
      </c>
      <c r="M2944">
        <f>YEAR(Table1[[#This Row],[order_date]])</f>
        <v>2023</v>
      </c>
      <c r="N2944">
        <f>MONTH(Table1[[#This Row],[order_date]])</f>
        <v>10</v>
      </c>
      <c r="O2944" s="3">
        <f>Table1[[#This Row],[sales]]-Table1[[#This Row],[profit]]</f>
        <v>1569.5200000000002</v>
      </c>
      <c r="P2944" s="3">
        <f>Table1[[#This Row],[sales]]*Table1[[#This Row],[quantity]]</f>
        <v>8209.44</v>
      </c>
      <c r="Q2944" s="9">
        <f>Table1[[#This Row],[delivery_date]]-Table1[[#This Row],[order_date]]</f>
        <v>1</v>
      </c>
    </row>
    <row r="2945" spans="1:17" x14ac:dyDescent="0.35">
      <c r="A2945" t="s">
        <v>2976</v>
      </c>
      <c r="B2945" t="s">
        <v>13</v>
      </c>
      <c r="C2945" t="s">
        <v>33</v>
      </c>
      <c r="D2945" s="2">
        <v>4219.33</v>
      </c>
      <c r="E2945">
        <v>0.33</v>
      </c>
      <c r="F2945">
        <v>4</v>
      </c>
      <c r="G2945" s="1">
        <v>44993</v>
      </c>
      <c r="H2945" s="1">
        <v>45000</v>
      </c>
      <c r="I2945" t="s">
        <v>31</v>
      </c>
      <c r="J2945" t="s">
        <v>27</v>
      </c>
      <c r="K2945" s="2">
        <v>1216.81</v>
      </c>
      <c r="L2945" t="s">
        <v>48</v>
      </c>
      <c r="M2945">
        <f>YEAR(Table1[[#This Row],[order_date]])</f>
        <v>2023</v>
      </c>
      <c r="N2945">
        <f>MONTH(Table1[[#This Row],[order_date]])</f>
        <v>3</v>
      </c>
      <c r="O2945" s="3">
        <f>Table1[[#This Row],[sales]]-Table1[[#This Row],[profit]]</f>
        <v>3002.52</v>
      </c>
      <c r="P2945" s="3">
        <f>Table1[[#This Row],[sales]]*Table1[[#This Row],[quantity]]</f>
        <v>16877.32</v>
      </c>
      <c r="Q2945" s="9">
        <f>Table1[[#This Row],[delivery_date]]-Table1[[#This Row],[order_date]]</f>
        <v>7</v>
      </c>
    </row>
    <row r="2946" spans="1:17" x14ac:dyDescent="0.35">
      <c r="A2946" t="s">
        <v>2977</v>
      </c>
      <c r="B2946" t="s">
        <v>19</v>
      </c>
      <c r="C2946" t="s">
        <v>20</v>
      </c>
      <c r="D2946" s="2">
        <v>2247.5500000000002</v>
      </c>
      <c r="E2946">
        <v>0.05</v>
      </c>
      <c r="F2946">
        <v>3</v>
      </c>
      <c r="G2946" s="1">
        <v>45546</v>
      </c>
      <c r="H2946" s="1">
        <v>45551</v>
      </c>
      <c r="I2946" t="s">
        <v>15</v>
      </c>
      <c r="J2946" t="s">
        <v>27</v>
      </c>
      <c r="K2946" s="2">
        <v>667.97</v>
      </c>
      <c r="L2946" t="s">
        <v>23</v>
      </c>
      <c r="M2946">
        <f>YEAR(Table1[[#This Row],[order_date]])</f>
        <v>2024</v>
      </c>
      <c r="N2946">
        <f>MONTH(Table1[[#This Row],[order_date]])</f>
        <v>9</v>
      </c>
      <c r="O2946" s="3">
        <f>Table1[[#This Row],[sales]]-Table1[[#This Row],[profit]]</f>
        <v>1579.5800000000002</v>
      </c>
      <c r="P2946" s="3">
        <f>Table1[[#This Row],[sales]]*Table1[[#This Row],[quantity]]</f>
        <v>6742.6500000000005</v>
      </c>
      <c r="Q2946" s="9">
        <f>Table1[[#This Row],[delivery_date]]-Table1[[#This Row],[order_date]]</f>
        <v>5</v>
      </c>
    </row>
    <row r="2947" spans="1:17" x14ac:dyDescent="0.35">
      <c r="A2947" t="s">
        <v>2978</v>
      </c>
      <c r="B2947" t="s">
        <v>41</v>
      </c>
      <c r="C2947" t="s">
        <v>26</v>
      </c>
      <c r="D2947" s="2">
        <v>1268.22</v>
      </c>
      <c r="E2947">
        <v>0.03</v>
      </c>
      <c r="F2947">
        <v>5</v>
      </c>
      <c r="G2947" s="1">
        <v>45351</v>
      </c>
      <c r="H2947" s="1">
        <v>45357</v>
      </c>
      <c r="I2947" t="s">
        <v>15</v>
      </c>
      <c r="J2947" t="s">
        <v>16</v>
      </c>
      <c r="K2947" s="2">
        <v>209.53</v>
      </c>
      <c r="L2947" t="s">
        <v>28</v>
      </c>
      <c r="M2947">
        <f>YEAR(Table1[[#This Row],[order_date]])</f>
        <v>2024</v>
      </c>
      <c r="N2947">
        <f>MONTH(Table1[[#This Row],[order_date]])</f>
        <v>2</v>
      </c>
      <c r="O2947" s="3">
        <f>Table1[[#This Row],[sales]]-Table1[[#This Row],[profit]]</f>
        <v>1058.69</v>
      </c>
      <c r="P2947" s="3">
        <f>Table1[[#This Row],[sales]]*Table1[[#This Row],[quantity]]</f>
        <v>6341.1</v>
      </c>
      <c r="Q2947" s="9">
        <f>Table1[[#This Row],[delivery_date]]-Table1[[#This Row],[order_date]]</f>
        <v>6</v>
      </c>
    </row>
    <row r="2948" spans="1:17" x14ac:dyDescent="0.35">
      <c r="A2948" t="s">
        <v>2979</v>
      </c>
      <c r="B2948" t="s">
        <v>25</v>
      </c>
      <c r="C2948" t="s">
        <v>14</v>
      </c>
      <c r="D2948" s="2">
        <v>2782.97</v>
      </c>
      <c r="E2948">
        <v>0.48</v>
      </c>
      <c r="F2948">
        <v>6</v>
      </c>
      <c r="G2948" s="1">
        <v>45016</v>
      </c>
      <c r="H2948" s="1">
        <v>45022</v>
      </c>
      <c r="I2948" t="s">
        <v>31</v>
      </c>
      <c r="J2948" t="s">
        <v>16</v>
      </c>
      <c r="K2948" s="2">
        <v>246.85</v>
      </c>
      <c r="L2948" t="s">
        <v>34</v>
      </c>
      <c r="M2948">
        <f>YEAR(Table1[[#This Row],[order_date]])</f>
        <v>2023</v>
      </c>
      <c r="N2948">
        <f>MONTH(Table1[[#This Row],[order_date]])</f>
        <v>3</v>
      </c>
      <c r="O2948" s="3">
        <f>Table1[[#This Row],[sales]]-Table1[[#This Row],[profit]]</f>
        <v>2536.12</v>
      </c>
      <c r="P2948" s="3">
        <f>Table1[[#This Row],[sales]]*Table1[[#This Row],[quantity]]</f>
        <v>16697.82</v>
      </c>
      <c r="Q2948" s="9">
        <f>Table1[[#This Row],[delivery_date]]-Table1[[#This Row],[order_date]]</f>
        <v>6</v>
      </c>
    </row>
    <row r="2949" spans="1:17" x14ac:dyDescent="0.35">
      <c r="A2949" t="s">
        <v>2980</v>
      </c>
      <c r="B2949" t="s">
        <v>41</v>
      </c>
      <c r="C2949" t="s">
        <v>14</v>
      </c>
      <c r="D2949" s="2">
        <v>4215.96</v>
      </c>
      <c r="E2949">
        <v>0.17</v>
      </c>
      <c r="F2949">
        <v>3</v>
      </c>
      <c r="G2949" s="1">
        <v>45321</v>
      </c>
      <c r="H2949" s="1">
        <v>45322</v>
      </c>
      <c r="I2949" t="s">
        <v>21</v>
      </c>
      <c r="J2949" t="s">
        <v>16</v>
      </c>
      <c r="K2949" s="2">
        <v>961.81</v>
      </c>
      <c r="L2949" t="s">
        <v>28</v>
      </c>
      <c r="M2949">
        <f>YEAR(Table1[[#This Row],[order_date]])</f>
        <v>2024</v>
      </c>
      <c r="N2949">
        <f>MONTH(Table1[[#This Row],[order_date]])</f>
        <v>1</v>
      </c>
      <c r="O2949" s="3">
        <f>Table1[[#This Row],[sales]]-Table1[[#This Row],[profit]]</f>
        <v>3254.15</v>
      </c>
      <c r="P2949" s="3">
        <f>Table1[[#This Row],[sales]]*Table1[[#This Row],[quantity]]</f>
        <v>12647.880000000001</v>
      </c>
      <c r="Q2949" s="9">
        <f>Table1[[#This Row],[delivery_date]]-Table1[[#This Row],[order_date]]</f>
        <v>1</v>
      </c>
    </row>
    <row r="2950" spans="1:17" x14ac:dyDescent="0.35">
      <c r="A2950" t="s">
        <v>2981</v>
      </c>
      <c r="B2950" t="s">
        <v>41</v>
      </c>
      <c r="C2950" t="s">
        <v>36</v>
      </c>
      <c r="D2950" s="2">
        <v>2222.5700000000002</v>
      </c>
      <c r="E2950">
        <v>0.42</v>
      </c>
      <c r="F2950">
        <v>3</v>
      </c>
      <c r="G2950" s="1">
        <v>45380</v>
      </c>
      <c r="H2950" s="1">
        <v>45383</v>
      </c>
      <c r="I2950" t="s">
        <v>15</v>
      </c>
      <c r="J2950" t="s">
        <v>16</v>
      </c>
      <c r="K2950" s="2">
        <v>344.82</v>
      </c>
      <c r="L2950" t="s">
        <v>28</v>
      </c>
      <c r="M2950">
        <f>YEAR(Table1[[#This Row],[order_date]])</f>
        <v>2024</v>
      </c>
      <c r="N2950">
        <f>MONTH(Table1[[#This Row],[order_date]])</f>
        <v>3</v>
      </c>
      <c r="O2950" s="3">
        <f>Table1[[#This Row],[sales]]-Table1[[#This Row],[profit]]</f>
        <v>1877.7500000000002</v>
      </c>
      <c r="P2950" s="3">
        <f>Table1[[#This Row],[sales]]*Table1[[#This Row],[quantity]]</f>
        <v>6667.7100000000009</v>
      </c>
      <c r="Q2950" s="9">
        <f>Table1[[#This Row],[delivery_date]]-Table1[[#This Row],[order_date]]</f>
        <v>3</v>
      </c>
    </row>
    <row r="2951" spans="1:17" x14ac:dyDescent="0.35">
      <c r="A2951" t="s">
        <v>2982</v>
      </c>
      <c r="B2951" t="s">
        <v>19</v>
      </c>
      <c r="C2951" t="s">
        <v>33</v>
      </c>
      <c r="D2951" s="2">
        <v>751.15</v>
      </c>
      <c r="E2951">
        <v>0.35</v>
      </c>
      <c r="F2951">
        <v>9</v>
      </c>
      <c r="G2951" s="1">
        <v>45514</v>
      </c>
      <c r="H2951" s="1">
        <v>45519</v>
      </c>
      <c r="I2951" t="s">
        <v>15</v>
      </c>
      <c r="J2951" t="s">
        <v>22</v>
      </c>
      <c r="K2951" s="2">
        <v>109.63</v>
      </c>
      <c r="L2951" t="s">
        <v>23</v>
      </c>
      <c r="M2951">
        <f>YEAR(Table1[[#This Row],[order_date]])</f>
        <v>2024</v>
      </c>
      <c r="N2951">
        <f>MONTH(Table1[[#This Row],[order_date]])</f>
        <v>8</v>
      </c>
      <c r="O2951" s="3">
        <f>Table1[[#This Row],[sales]]-Table1[[#This Row],[profit]]</f>
        <v>641.52</v>
      </c>
      <c r="P2951" s="3">
        <f>Table1[[#This Row],[sales]]*Table1[[#This Row],[quantity]]</f>
        <v>6760.3499999999995</v>
      </c>
      <c r="Q2951" s="9">
        <f>Table1[[#This Row],[delivery_date]]-Table1[[#This Row],[order_date]]</f>
        <v>5</v>
      </c>
    </row>
    <row r="2952" spans="1:17" x14ac:dyDescent="0.35">
      <c r="A2952" t="s">
        <v>2983</v>
      </c>
      <c r="B2952" t="s">
        <v>41</v>
      </c>
      <c r="C2952" t="s">
        <v>26</v>
      </c>
      <c r="D2952" s="2">
        <v>1977.13</v>
      </c>
      <c r="E2952">
        <v>0.3</v>
      </c>
      <c r="F2952">
        <v>2</v>
      </c>
      <c r="G2952" s="1">
        <v>45556</v>
      </c>
      <c r="H2952" s="1">
        <v>45563</v>
      </c>
      <c r="I2952" t="s">
        <v>15</v>
      </c>
      <c r="J2952" t="s">
        <v>22</v>
      </c>
      <c r="K2952" s="2">
        <v>188.65</v>
      </c>
      <c r="L2952" t="s">
        <v>28</v>
      </c>
      <c r="M2952">
        <f>YEAR(Table1[[#This Row],[order_date]])</f>
        <v>2024</v>
      </c>
      <c r="N2952">
        <f>MONTH(Table1[[#This Row],[order_date]])</f>
        <v>9</v>
      </c>
      <c r="O2952" s="3">
        <f>Table1[[#This Row],[sales]]-Table1[[#This Row],[profit]]</f>
        <v>1788.48</v>
      </c>
      <c r="P2952" s="3">
        <f>Table1[[#This Row],[sales]]*Table1[[#This Row],[quantity]]</f>
        <v>3954.26</v>
      </c>
      <c r="Q2952" s="9">
        <f>Table1[[#This Row],[delivery_date]]-Table1[[#This Row],[order_date]]</f>
        <v>7</v>
      </c>
    </row>
    <row r="2953" spans="1:17" x14ac:dyDescent="0.35">
      <c r="A2953" t="s">
        <v>2984</v>
      </c>
      <c r="B2953" t="s">
        <v>13</v>
      </c>
      <c r="C2953" t="s">
        <v>36</v>
      </c>
      <c r="D2953" s="2">
        <v>4776.93</v>
      </c>
      <c r="E2953">
        <v>0.34</v>
      </c>
      <c r="F2953">
        <v>6</v>
      </c>
      <c r="G2953" s="1">
        <v>45524</v>
      </c>
      <c r="H2953" s="1">
        <v>45528</v>
      </c>
      <c r="I2953" t="s">
        <v>21</v>
      </c>
      <c r="J2953" t="s">
        <v>22</v>
      </c>
      <c r="K2953" s="2">
        <v>287.26</v>
      </c>
      <c r="L2953" t="s">
        <v>48</v>
      </c>
      <c r="M2953">
        <f>YEAR(Table1[[#This Row],[order_date]])</f>
        <v>2024</v>
      </c>
      <c r="N2953">
        <f>MONTH(Table1[[#This Row],[order_date]])</f>
        <v>8</v>
      </c>
      <c r="O2953" s="3">
        <f>Table1[[#This Row],[sales]]-Table1[[#This Row],[profit]]</f>
        <v>4489.67</v>
      </c>
      <c r="P2953" s="3">
        <f>Table1[[#This Row],[sales]]*Table1[[#This Row],[quantity]]</f>
        <v>28661.58</v>
      </c>
      <c r="Q2953" s="9">
        <f>Table1[[#This Row],[delivery_date]]-Table1[[#This Row],[order_date]]</f>
        <v>4</v>
      </c>
    </row>
    <row r="2954" spans="1:17" x14ac:dyDescent="0.35">
      <c r="A2954" t="s">
        <v>2985</v>
      </c>
      <c r="B2954" t="s">
        <v>41</v>
      </c>
      <c r="C2954" t="s">
        <v>36</v>
      </c>
      <c r="D2954" s="2">
        <v>452.91</v>
      </c>
      <c r="E2954">
        <v>0.04</v>
      </c>
      <c r="F2954">
        <v>8</v>
      </c>
      <c r="G2954" s="1">
        <v>45604</v>
      </c>
      <c r="H2954" s="1">
        <v>45609</v>
      </c>
      <c r="I2954" t="s">
        <v>31</v>
      </c>
      <c r="J2954" t="s">
        <v>22</v>
      </c>
      <c r="K2954" s="2">
        <v>109.14</v>
      </c>
      <c r="L2954" t="s">
        <v>34</v>
      </c>
      <c r="M2954">
        <f>YEAR(Table1[[#This Row],[order_date]])</f>
        <v>2024</v>
      </c>
      <c r="N2954">
        <f>MONTH(Table1[[#This Row],[order_date]])</f>
        <v>11</v>
      </c>
      <c r="O2954" s="3">
        <f>Table1[[#This Row],[sales]]-Table1[[#This Row],[profit]]</f>
        <v>343.77000000000004</v>
      </c>
      <c r="P2954" s="3">
        <f>Table1[[#This Row],[sales]]*Table1[[#This Row],[quantity]]</f>
        <v>3623.28</v>
      </c>
      <c r="Q2954" s="9">
        <f>Table1[[#This Row],[delivery_date]]-Table1[[#This Row],[order_date]]</f>
        <v>5</v>
      </c>
    </row>
    <row r="2955" spans="1:17" x14ac:dyDescent="0.35">
      <c r="A2955" t="s">
        <v>2986</v>
      </c>
      <c r="B2955" t="s">
        <v>41</v>
      </c>
      <c r="C2955" t="s">
        <v>33</v>
      </c>
      <c r="D2955" s="2">
        <v>2101.38</v>
      </c>
      <c r="E2955">
        <v>0.21</v>
      </c>
      <c r="F2955">
        <v>8</v>
      </c>
      <c r="G2955" s="1">
        <v>45450</v>
      </c>
      <c r="H2955" s="1">
        <v>45457</v>
      </c>
      <c r="I2955" t="s">
        <v>15</v>
      </c>
      <c r="J2955" t="s">
        <v>27</v>
      </c>
      <c r="K2955" s="2">
        <v>358.2</v>
      </c>
      <c r="L2955" t="s">
        <v>17</v>
      </c>
      <c r="M2955">
        <f>YEAR(Table1[[#This Row],[order_date]])</f>
        <v>2024</v>
      </c>
      <c r="N2955">
        <f>MONTH(Table1[[#This Row],[order_date]])</f>
        <v>6</v>
      </c>
      <c r="O2955" s="3">
        <f>Table1[[#This Row],[sales]]-Table1[[#This Row],[profit]]</f>
        <v>1743.18</v>
      </c>
      <c r="P2955" s="3">
        <f>Table1[[#This Row],[sales]]*Table1[[#This Row],[quantity]]</f>
        <v>16811.04</v>
      </c>
      <c r="Q2955" s="9">
        <f>Table1[[#This Row],[delivery_date]]-Table1[[#This Row],[order_date]]</f>
        <v>7</v>
      </c>
    </row>
    <row r="2956" spans="1:17" x14ac:dyDescent="0.35">
      <c r="A2956" t="s">
        <v>2987</v>
      </c>
      <c r="B2956" t="s">
        <v>41</v>
      </c>
      <c r="C2956" t="s">
        <v>26</v>
      </c>
      <c r="D2956" s="2">
        <v>3275.34</v>
      </c>
      <c r="E2956">
        <v>0.3</v>
      </c>
      <c r="F2956">
        <v>1</v>
      </c>
      <c r="G2956" s="1">
        <v>45346</v>
      </c>
      <c r="H2956" s="1">
        <v>45347</v>
      </c>
      <c r="I2956" t="s">
        <v>15</v>
      </c>
      <c r="J2956" t="s">
        <v>22</v>
      </c>
      <c r="K2956" s="2">
        <v>488.99</v>
      </c>
      <c r="L2956" t="s">
        <v>34</v>
      </c>
      <c r="M2956">
        <f>YEAR(Table1[[#This Row],[order_date]])</f>
        <v>2024</v>
      </c>
      <c r="N2956">
        <f>MONTH(Table1[[#This Row],[order_date]])</f>
        <v>2</v>
      </c>
      <c r="O2956" s="3">
        <f>Table1[[#This Row],[sales]]-Table1[[#This Row],[profit]]</f>
        <v>2786.3500000000004</v>
      </c>
      <c r="P2956" s="3">
        <f>Table1[[#This Row],[sales]]*Table1[[#This Row],[quantity]]</f>
        <v>3275.34</v>
      </c>
      <c r="Q2956" s="9">
        <f>Table1[[#This Row],[delivery_date]]-Table1[[#This Row],[order_date]]</f>
        <v>1</v>
      </c>
    </row>
    <row r="2957" spans="1:17" x14ac:dyDescent="0.35">
      <c r="A2957" t="s">
        <v>2988</v>
      </c>
      <c r="B2957" t="s">
        <v>25</v>
      </c>
      <c r="C2957" t="s">
        <v>33</v>
      </c>
      <c r="D2957" s="2">
        <v>484.74</v>
      </c>
      <c r="E2957">
        <v>0.43</v>
      </c>
      <c r="F2957">
        <v>1</v>
      </c>
      <c r="G2957" s="1">
        <v>45199</v>
      </c>
      <c r="H2957" s="1">
        <v>45201</v>
      </c>
      <c r="I2957" t="s">
        <v>31</v>
      </c>
      <c r="J2957" t="s">
        <v>16</v>
      </c>
      <c r="K2957" s="2">
        <v>68.69</v>
      </c>
      <c r="L2957" t="s">
        <v>17</v>
      </c>
      <c r="M2957">
        <f>YEAR(Table1[[#This Row],[order_date]])</f>
        <v>2023</v>
      </c>
      <c r="N2957">
        <f>MONTH(Table1[[#This Row],[order_date]])</f>
        <v>9</v>
      </c>
      <c r="O2957" s="3">
        <f>Table1[[#This Row],[sales]]-Table1[[#This Row],[profit]]</f>
        <v>416.05</v>
      </c>
      <c r="P2957" s="3">
        <f>Table1[[#This Row],[sales]]*Table1[[#This Row],[quantity]]</f>
        <v>484.74</v>
      </c>
      <c r="Q2957" s="9">
        <f>Table1[[#This Row],[delivery_date]]-Table1[[#This Row],[order_date]]</f>
        <v>2</v>
      </c>
    </row>
    <row r="2958" spans="1:17" x14ac:dyDescent="0.35">
      <c r="A2958" t="s">
        <v>2989</v>
      </c>
      <c r="B2958" t="s">
        <v>25</v>
      </c>
      <c r="C2958" t="s">
        <v>14</v>
      </c>
      <c r="D2958" s="2">
        <v>1790.27</v>
      </c>
      <c r="E2958">
        <v>0.36</v>
      </c>
      <c r="F2958">
        <v>8</v>
      </c>
      <c r="G2958" s="1">
        <v>45158</v>
      </c>
      <c r="H2958" s="1">
        <v>45159</v>
      </c>
      <c r="I2958" t="s">
        <v>31</v>
      </c>
      <c r="J2958" t="s">
        <v>16</v>
      </c>
      <c r="K2958" s="2">
        <v>315.22000000000003</v>
      </c>
      <c r="L2958" t="s">
        <v>39</v>
      </c>
      <c r="M2958">
        <f>YEAR(Table1[[#This Row],[order_date]])</f>
        <v>2023</v>
      </c>
      <c r="N2958">
        <f>MONTH(Table1[[#This Row],[order_date]])</f>
        <v>8</v>
      </c>
      <c r="O2958" s="3">
        <f>Table1[[#This Row],[sales]]-Table1[[#This Row],[profit]]</f>
        <v>1475.05</v>
      </c>
      <c r="P2958" s="3">
        <f>Table1[[#This Row],[sales]]*Table1[[#This Row],[quantity]]</f>
        <v>14322.16</v>
      </c>
      <c r="Q2958" s="9">
        <f>Table1[[#This Row],[delivery_date]]-Table1[[#This Row],[order_date]]</f>
        <v>1</v>
      </c>
    </row>
    <row r="2959" spans="1:17" x14ac:dyDescent="0.35">
      <c r="A2959" t="s">
        <v>2990</v>
      </c>
      <c r="B2959" t="s">
        <v>13</v>
      </c>
      <c r="C2959" t="s">
        <v>20</v>
      </c>
      <c r="D2959" s="2">
        <v>4708.83</v>
      </c>
      <c r="E2959">
        <v>0.13</v>
      </c>
      <c r="F2959">
        <v>1</v>
      </c>
      <c r="G2959" s="1">
        <v>45598</v>
      </c>
      <c r="H2959" s="1">
        <v>45605</v>
      </c>
      <c r="I2959" t="s">
        <v>15</v>
      </c>
      <c r="J2959" t="s">
        <v>16</v>
      </c>
      <c r="K2959" s="2">
        <v>1109.0999999999999</v>
      </c>
      <c r="L2959" t="s">
        <v>28</v>
      </c>
      <c r="M2959">
        <f>YEAR(Table1[[#This Row],[order_date]])</f>
        <v>2024</v>
      </c>
      <c r="N2959">
        <f>MONTH(Table1[[#This Row],[order_date]])</f>
        <v>11</v>
      </c>
      <c r="O2959" s="3">
        <f>Table1[[#This Row],[sales]]-Table1[[#This Row],[profit]]</f>
        <v>3599.73</v>
      </c>
      <c r="P2959" s="3">
        <f>Table1[[#This Row],[sales]]*Table1[[#This Row],[quantity]]</f>
        <v>4708.83</v>
      </c>
      <c r="Q2959" s="9">
        <f>Table1[[#This Row],[delivery_date]]-Table1[[#This Row],[order_date]]</f>
        <v>7</v>
      </c>
    </row>
    <row r="2960" spans="1:17" x14ac:dyDescent="0.35">
      <c r="A2960" t="s">
        <v>2991</v>
      </c>
      <c r="B2960" t="s">
        <v>13</v>
      </c>
      <c r="C2960" t="s">
        <v>14</v>
      </c>
      <c r="D2960" s="2">
        <v>250.11</v>
      </c>
      <c r="E2960">
        <v>0.49</v>
      </c>
      <c r="F2960">
        <v>3</v>
      </c>
      <c r="G2960" s="1">
        <v>45099</v>
      </c>
      <c r="H2960" s="1">
        <v>45102</v>
      </c>
      <c r="I2960" t="s">
        <v>15</v>
      </c>
      <c r="J2960" t="s">
        <v>22</v>
      </c>
      <c r="K2960" s="2">
        <v>39.659999999999997</v>
      </c>
      <c r="L2960" t="s">
        <v>34</v>
      </c>
      <c r="M2960">
        <f>YEAR(Table1[[#This Row],[order_date]])</f>
        <v>2023</v>
      </c>
      <c r="N2960">
        <f>MONTH(Table1[[#This Row],[order_date]])</f>
        <v>6</v>
      </c>
      <c r="O2960" s="3">
        <f>Table1[[#This Row],[sales]]-Table1[[#This Row],[profit]]</f>
        <v>210.45000000000002</v>
      </c>
      <c r="P2960" s="3">
        <f>Table1[[#This Row],[sales]]*Table1[[#This Row],[quantity]]</f>
        <v>750.33</v>
      </c>
      <c r="Q2960" s="9">
        <f>Table1[[#This Row],[delivery_date]]-Table1[[#This Row],[order_date]]</f>
        <v>3</v>
      </c>
    </row>
    <row r="2961" spans="1:17" x14ac:dyDescent="0.35">
      <c r="A2961" t="s">
        <v>2992</v>
      </c>
      <c r="B2961" t="s">
        <v>25</v>
      </c>
      <c r="C2961" t="s">
        <v>14</v>
      </c>
      <c r="D2961" s="2">
        <v>3783.54</v>
      </c>
      <c r="E2961">
        <v>0.32</v>
      </c>
      <c r="F2961">
        <v>9</v>
      </c>
      <c r="G2961" s="1">
        <v>45633</v>
      </c>
      <c r="H2961" s="1">
        <v>45637</v>
      </c>
      <c r="I2961" t="s">
        <v>15</v>
      </c>
      <c r="J2961" t="s">
        <v>22</v>
      </c>
      <c r="K2961" s="2">
        <v>279.37</v>
      </c>
      <c r="L2961" t="s">
        <v>39</v>
      </c>
      <c r="M2961">
        <f>YEAR(Table1[[#This Row],[order_date]])</f>
        <v>2024</v>
      </c>
      <c r="N2961">
        <f>MONTH(Table1[[#This Row],[order_date]])</f>
        <v>12</v>
      </c>
      <c r="O2961" s="3">
        <f>Table1[[#This Row],[sales]]-Table1[[#This Row],[profit]]</f>
        <v>3504.17</v>
      </c>
      <c r="P2961" s="3">
        <f>Table1[[#This Row],[sales]]*Table1[[#This Row],[quantity]]</f>
        <v>34051.86</v>
      </c>
      <c r="Q2961" s="9">
        <f>Table1[[#This Row],[delivery_date]]-Table1[[#This Row],[order_date]]</f>
        <v>4</v>
      </c>
    </row>
    <row r="2962" spans="1:17" x14ac:dyDescent="0.35">
      <c r="A2962" t="s">
        <v>2993</v>
      </c>
      <c r="B2962" t="s">
        <v>13</v>
      </c>
      <c r="C2962" t="s">
        <v>36</v>
      </c>
      <c r="D2962" s="2">
        <v>4222.74</v>
      </c>
      <c r="E2962">
        <v>0.25</v>
      </c>
      <c r="F2962">
        <v>3</v>
      </c>
      <c r="G2962" s="1">
        <v>45009</v>
      </c>
      <c r="H2962" s="1">
        <v>45015</v>
      </c>
      <c r="I2962" t="s">
        <v>21</v>
      </c>
      <c r="J2962" t="s">
        <v>16</v>
      </c>
      <c r="K2962" s="2">
        <v>484.12</v>
      </c>
      <c r="L2962" t="s">
        <v>28</v>
      </c>
      <c r="M2962">
        <f>YEAR(Table1[[#This Row],[order_date]])</f>
        <v>2023</v>
      </c>
      <c r="N2962">
        <f>MONTH(Table1[[#This Row],[order_date]])</f>
        <v>3</v>
      </c>
      <c r="O2962" s="3">
        <f>Table1[[#This Row],[sales]]-Table1[[#This Row],[profit]]</f>
        <v>3738.62</v>
      </c>
      <c r="P2962" s="3">
        <f>Table1[[#This Row],[sales]]*Table1[[#This Row],[quantity]]</f>
        <v>12668.22</v>
      </c>
      <c r="Q2962" s="9">
        <f>Table1[[#This Row],[delivery_date]]-Table1[[#This Row],[order_date]]</f>
        <v>6</v>
      </c>
    </row>
    <row r="2963" spans="1:17" x14ac:dyDescent="0.35">
      <c r="A2963" t="s">
        <v>2994</v>
      </c>
      <c r="B2963" t="s">
        <v>25</v>
      </c>
      <c r="C2963" t="s">
        <v>14</v>
      </c>
      <c r="D2963" s="2">
        <v>1457.6</v>
      </c>
      <c r="E2963">
        <v>0.39</v>
      </c>
      <c r="F2963">
        <v>2</v>
      </c>
      <c r="G2963" s="1">
        <v>45552</v>
      </c>
      <c r="H2963" s="1">
        <v>45559</v>
      </c>
      <c r="I2963" t="s">
        <v>31</v>
      </c>
      <c r="J2963" t="s">
        <v>16</v>
      </c>
      <c r="K2963" s="2">
        <v>121.44</v>
      </c>
      <c r="L2963" t="s">
        <v>39</v>
      </c>
      <c r="M2963">
        <f>YEAR(Table1[[#This Row],[order_date]])</f>
        <v>2024</v>
      </c>
      <c r="N2963">
        <f>MONTH(Table1[[#This Row],[order_date]])</f>
        <v>9</v>
      </c>
      <c r="O2963" s="3">
        <f>Table1[[#This Row],[sales]]-Table1[[#This Row],[profit]]</f>
        <v>1336.1599999999999</v>
      </c>
      <c r="P2963" s="3">
        <f>Table1[[#This Row],[sales]]*Table1[[#This Row],[quantity]]</f>
        <v>2915.2</v>
      </c>
      <c r="Q2963" s="9">
        <f>Table1[[#This Row],[delivery_date]]-Table1[[#This Row],[order_date]]</f>
        <v>7</v>
      </c>
    </row>
    <row r="2964" spans="1:17" x14ac:dyDescent="0.35">
      <c r="A2964" t="s">
        <v>2995</v>
      </c>
      <c r="B2964" t="s">
        <v>19</v>
      </c>
      <c r="C2964" t="s">
        <v>26</v>
      </c>
      <c r="D2964" s="2">
        <v>1152.0999999999999</v>
      </c>
      <c r="E2964">
        <v>0.3</v>
      </c>
      <c r="F2964">
        <v>1</v>
      </c>
      <c r="G2964" s="1">
        <v>45028</v>
      </c>
      <c r="H2964" s="1">
        <v>45031</v>
      </c>
      <c r="I2964" t="s">
        <v>21</v>
      </c>
      <c r="J2964" t="s">
        <v>22</v>
      </c>
      <c r="K2964" s="2">
        <v>112.35</v>
      </c>
      <c r="L2964" t="s">
        <v>23</v>
      </c>
      <c r="M2964">
        <f>YEAR(Table1[[#This Row],[order_date]])</f>
        <v>2023</v>
      </c>
      <c r="N2964">
        <f>MONTH(Table1[[#This Row],[order_date]])</f>
        <v>4</v>
      </c>
      <c r="O2964" s="3">
        <f>Table1[[#This Row],[sales]]-Table1[[#This Row],[profit]]</f>
        <v>1039.75</v>
      </c>
      <c r="P2964" s="3">
        <f>Table1[[#This Row],[sales]]*Table1[[#This Row],[quantity]]</f>
        <v>1152.0999999999999</v>
      </c>
      <c r="Q2964" s="9">
        <f>Table1[[#This Row],[delivery_date]]-Table1[[#This Row],[order_date]]</f>
        <v>3</v>
      </c>
    </row>
    <row r="2965" spans="1:17" x14ac:dyDescent="0.35">
      <c r="A2965" t="s">
        <v>2996</v>
      </c>
      <c r="B2965" t="s">
        <v>41</v>
      </c>
      <c r="C2965" t="s">
        <v>14</v>
      </c>
      <c r="D2965" s="2">
        <v>4582.62</v>
      </c>
      <c r="E2965">
        <v>0.35</v>
      </c>
      <c r="F2965">
        <v>1</v>
      </c>
      <c r="G2965" s="1">
        <v>45031</v>
      </c>
      <c r="H2965" s="1">
        <v>45034</v>
      </c>
      <c r="I2965" t="s">
        <v>21</v>
      </c>
      <c r="J2965" t="s">
        <v>27</v>
      </c>
      <c r="K2965" s="2">
        <v>1231.0999999999999</v>
      </c>
      <c r="L2965" t="s">
        <v>17</v>
      </c>
      <c r="M2965">
        <f>YEAR(Table1[[#This Row],[order_date]])</f>
        <v>2023</v>
      </c>
      <c r="N2965">
        <f>MONTH(Table1[[#This Row],[order_date]])</f>
        <v>4</v>
      </c>
      <c r="O2965" s="3">
        <f>Table1[[#This Row],[sales]]-Table1[[#This Row],[profit]]</f>
        <v>3351.52</v>
      </c>
      <c r="P2965" s="3">
        <f>Table1[[#This Row],[sales]]*Table1[[#This Row],[quantity]]</f>
        <v>4582.62</v>
      </c>
      <c r="Q2965" s="9">
        <f>Table1[[#This Row],[delivery_date]]-Table1[[#This Row],[order_date]]</f>
        <v>3</v>
      </c>
    </row>
    <row r="2966" spans="1:17" x14ac:dyDescent="0.35">
      <c r="A2966" t="s">
        <v>2997</v>
      </c>
      <c r="B2966" t="s">
        <v>41</v>
      </c>
      <c r="C2966" t="s">
        <v>26</v>
      </c>
      <c r="D2966" s="2">
        <v>3843.61</v>
      </c>
      <c r="E2966">
        <v>0.31</v>
      </c>
      <c r="F2966">
        <v>3</v>
      </c>
      <c r="G2966" s="1">
        <v>44969</v>
      </c>
      <c r="H2966" s="1">
        <v>44971</v>
      </c>
      <c r="I2966" t="s">
        <v>21</v>
      </c>
      <c r="J2966" t="s">
        <v>16</v>
      </c>
      <c r="K2966" s="2">
        <v>357.48</v>
      </c>
      <c r="L2966" t="s">
        <v>39</v>
      </c>
      <c r="M2966">
        <f>YEAR(Table1[[#This Row],[order_date]])</f>
        <v>2023</v>
      </c>
      <c r="N2966">
        <f>MONTH(Table1[[#This Row],[order_date]])</f>
        <v>2</v>
      </c>
      <c r="O2966" s="3">
        <f>Table1[[#This Row],[sales]]-Table1[[#This Row],[profit]]</f>
        <v>3486.13</v>
      </c>
      <c r="P2966" s="3">
        <f>Table1[[#This Row],[sales]]*Table1[[#This Row],[quantity]]</f>
        <v>11530.83</v>
      </c>
      <c r="Q2966" s="9">
        <f>Table1[[#This Row],[delivery_date]]-Table1[[#This Row],[order_date]]</f>
        <v>2</v>
      </c>
    </row>
    <row r="2967" spans="1:17" x14ac:dyDescent="0.35">
      <c r="A2967" t="s">
        <v>2998</v>
      </c>
      <c r="B2967" t="s">
        <v>13</v>
      </c>
      <c r="C2967" t="s">
        <v>33</v>
      </c>
      <c r="D2967" s="2">
        <v>655.57</v>
      </c>
      <c r="E2967">
        <v>0.09</v>
      </c>
      <c r="F2967">
        <v>6</v>
      </c>
      <c r="G2967" s="1">
        <v>45165</v>
      </c>
      <c r="H2967" s="1">
        <v>45166</v>
      </c>
      <c r="I2967" t="s">
        <v>31</v>
      </c>
      <c r="J2967" t="s">
        <v>22</v>
      </c>
      <c r="K2967" s="2">
        <v>151.77000000000001</v>
      </c>
      <c r="L2967" t="s">
        <v>39</v>
      </c>
      <c r="M2967">
        <f>YEAR(Table1[[#This Row],[order_date]])</f>
        <v>2023</v>
      </c>
      <c r="N2967">
        <f>MONTH(Table1[[#This Row],[order_date]])</f>
        <v>8</v>
      </c>
      <c r="O2967" s="3">
        <f>Table1[[#This Row],[sales]]-Table1[[#This Row],[profit]]</f>
        <v>503.80000000000007</v>
      </c>
      <c r="P2967" s="3">
        <f>Table1[[#This Row],[sales]]*Table1[[#This Row],[quantity]]</f>
        <v>3933.42</v>
      </c>
      <c r="Q2967" s="9">
        <f>Table1[[#This Row],[delivery_date]]-Table1[[#This Row],[order_date]]</f>
        <v>1</v>
      </c>
    </row>
    <row r="2968" spans="1:17" x14ac:dyDescent="0.35">
      <c r="A2968" t="s">
        <v>2999</v>
      </c>
      <c r="B2968" t="s">
        <v>25</v>
      </c>
      <c r="C2968" t="s">
        <v>36</v>
      </c>
      <c r="D2968" s="2">
        <v>1139.77</v>
      </c>
      <c r="E2968">
        <v>0.27</v>
      </c>
      <c r="F2968">
        <v>7</v>
      </c>
      <c r="G2968" s="1">
        <v>45201</v>
      </c>
      <c r="H2968" s="1">
        <v>45203</v>
      </c>
      <c r="I2968" t="s">
        <v>31</v>
      </c>
      <c r="J2968" t="s">
        <v>16</v>
      </c>
      <c r="K2968" s="2">
        <v>143.07</v>
      </c>
      <c r="L2968" t="s">
        <v>17</v>
      </c>
      <c r="M2968">
        <f>YEAR(Table1[[#This Row],[order_date]])</f>
        <v>2023</v>
      </c>
      <c r="N2968">
        <f>MONTH(Table1[[#This Row],[order_date]])</f>
        <v>10</v>
      </c>
      <c r="O2968" s="3">
        <f>Table1[[#This Row],[sales]]-Table1[[#This Row],[profit]]</f>
        <v>996.7</v>
      </c>
      <c r="P2968" s="3">
        <f>Table1[[#This Row],[sales]]*Table1[[#This Row],[quantity]]</f>
        <v>7978.3899999999994</v>
      </c>
      <c r="Q2968" s="9">
        <f>Table1[[#This Row],[delivery_date]]-Table1[[#This Row],[order_date]]</f>
        <v>2</v>
      </c>
    </row>
    <row r="2969" spans="1:17" x14ac:dyDescent="0.35">
      <c r="A2969" t="s">
        <v>3000</v>
      </c>
      <c r="B2969" t="s">
        <v>25</v>
      </c>
      <c r="C2969" t="s">
        <v>26</v>
      </c>
      <c r="D2969" s="2">
        <v>3144.64</v>
      </c>
      <c r="E2969">
        <v>0.14000000000000001</v>
      </c>
      <c r="F2969">
        <v>6</v>
      </c>
      <c r="G2969" s="1">
        <v>45023</v>
      </c>
      <c r="H2969" s="1">
        <v>45025</v>
      </c>
      <c r="I2969" t="s">
        <v>15</v>
      </c>
      <c r="J2969" t="s">
        <v>22</v>
      </c>
      <c r="K2969" s="2">
        <v>865.82</v>
      </c>
      <c r="L2969" t="s">
        <v>39</v>
      </c>
      <c r="M2969">
        <f>YEAR(Table1[[#This Row],[order_date]])</f>
        <v>2023</v>
      </c>
      <c r="N2969">
        <f>MONTH(Table1[[#This Row],[order_date]])</f>
        <v>4</v>
      </c>
      <c r="O2969" s="3">
        <f>Table1[[#This Row],[sales]]-Table1[[#This Row],[profit]]</f>
        <v>2278.8199999999997</v>
      </c>
      <c r="P2969" s="3">
        <f>Table1[[#This Row],[sales]]*Table1[[#This Row],[quantity]]</f>
        <v>18867.84</v>
      </c>
      <c r="Q2969" s="9">
        <f>Table1[[#This Row],[delivery_date]]-Table1[[#This Row],[order_date]]</f>
        <v>2</v>
      </c>
    </row>
    <row r="2970" spans="1:17" x14ac:dyDescent="0.35">
      <c r="A2970" t="s">
        <v>3001</v>
      </c>
      <c r="B2970" t="s">
        <v>13</v>
      </c>
      <c r="C2970" t="s">
        <v>14</v>
      </c>
      <c r="D2970" s="2">
        <v>2155.14</v>
      </c>
      <c r="E2970">
        <v>0.28999999999999998</v>
      </c>
      <c r="F2970">
        <v>6</v>
      </c>
      <c r="G2970" s="1">
        <v>44941</v>
      </c>
      <c r="H2970" s="1">
        <v>44946</v>
      </c>
      <c r="I2970" t="s">
        <v>21</v>
      </c>
      <c r="J2970" t="s">
        <v>22</v>
      </c>
      <c r="K2970" s="2">
        <v>442.96</v>
      </c>
      <c r="L2970" t="s">
        <v>28</v>
      </c>
      <c r="M2970">
        <f>YEAR(Table1[[#This Row],[order_date]])</f>
        <v>2023</v>
      </c>
      <c r="N2970">
        <f>MONTH(Table1[[#This Row],[order_date]])</f>
        <v>1</v>
      </c>
      <c r="O2970" s="3">
        <f>Table1[[#This Row],[sales]]-Table1[[#This Row],[profit]]</f>
        <v>1712.1799999999998</v>
      </c>
      <c r="P2970" s="3">
        <f>Table1[[#This Row],[sales]]*Table1[[#This Row],[quantity]]</f>
        <v>12930.84</v>
      </c>
      <c r="Q2970" s="9">
        <f>Table1[[#This Row],[delivery_date]]-Table1[[#This Row],[order_date]]</f>
        <v>5</v>
      </c>
    </row>
    <row r="2971" spans="1:17" x14ac:dyDescent="0.35">
      <c r="A2971" t="s">
        <v>3002</v>
      </c>
      <c r="B2971" t="s">
        <v>25</v>
      </c>
      <c r="C2971" t="s">
        <v>36</v>
      </c>
      <c r="D2971" s="2">
        <v>2570.4499999999998</v>
      </c>
      <c r="E2971">
        <v>0.06</v>
      </c>
      <c r="F2971">
        <v>9</v>
      </c>
      <c r="G2971" s="1">
        <v>45235</v>
      </c>
      <c r="H2971" s="1">
        <v>45242</v>
      </c>
      <c r="I2971" t="s">
        <v>31</v>
      </c>
      <c r="J2971" t="s">
        <v>27</v>
      </c>
      <c r="K2971" s="2">
        <v>562.14</v>
      </c>
      <c r="L2971" t="s">
        <v>28</v>
      </c>
      <c r="M2971">
        <f>YEAR(Table1[[#This Row],[order_date]])</f>
        <v>2023</v>
      </c>
      <c r="N2971">
        <f>MONTH(Table1[[#This Row],[order_date]])</f>
        <v>11</v>
      </c>
      <c r="O2971" s="3">
        <f>Table1[[#This Row],[sales]]-Table1[[#This Row],[profit]]</f>
        <v>2008.31</v>
      </c>
      <c r="P2971" s="3">
        <f>Table1[[#This Row],[sales]]*Table1[[#This Row],[quantity]]</f>
        <v>23134.05</v>
      </c>
      <c r="Q2971" s="9">
        <f>Table1[[#This Row],[delivery_date]]-Table1[[#This Row],[order_date]]</f>
        <v>7</v>
      </c>
    </row>
    <row r="2972" spans="1:17" x14ac:dyDescent="0.35">
      <c r="A2972" t="s">
        <v>3003</v>
      </c>
      <c r="B2972" t="s">
        <v>19</v>
      </c>
      <c r="C2972" t="s">
        <v>36</v>
      </c>
      <c r="D2972" s="2">
        <v>4762.5600000000004</v>
      </c>
      <c r="E2972">
        <v>0.12</v>
      </c>
      <c r="F2972">
        <v>4</v>
      </c>
      <c r="G2972" s="1">
        <v>45155</v>
      </c>
      <c r="H2972" s="1">
        <v>45156</v>
      </c>
      <c r="I2972" t="s">
        <v>21</v>
      </c>
      <c r="J2972" t="s">
        <v>27</v>
      </c>
      <c r="K2972" s="2">
        <v>863.56</v>
      </c>
      <c r="L2972" t="s">
        <v>23</v>
      </c>
      <c r="M2972">
        <f>YEAR(Table1[[#This Row],[order_date]])</f>
        <v>2023</v>
      </c>
      <c r="N2972">
        <f>MONTH(Table1[[#This Row],[order_date]])</f>
        <v>8</v>
      </c>
      <c r="O2972" s="3">
        <f>Table1[[#This Row],[sales]]-Table1[[#This Row],[profit]]</f>
        <v>3899.0000000000005</v>
      </c>
      <c r="P2972" s="3">
        <f>Table1[[#This Row],[sales]]*Table1[[#This Row],[quantity]]</f>
        <v>19050.240000000002</v>
      </c>
      <c r="Q2972" s="9">
        <f>Table1[[#This Row],[delivery_date]]-Table1[[#This Row],[order_date]]</f>
        <v>1</v>
      </c>
    </row>
    <row r="2973" spans="1:17" x14ac:dyDescent="0.35">
      <c r="A2973" t="s">
        <v>3004</v>
      </c>
      <c r="B2973" t="s">
        <v>41</v>
      </c>
      <c r="C2973" t="s">
        <v>26</v>
      </c>
      <c r="D2973" s="2">
        <v>2159.15</v>
      </c>
      <c r="E2973">
        <v>0.4</v>
      </c>
      <c r="F2973">
        <v>5</v>
      </c>
      <c r="G2973" s="1">
        <v>45458</v>
      </c>
      <c r="H2973" s="1">
        <v>45464</v>
      </c>
      <c r="I2973" t="s">
        <v>21</v>
      </c>
      <c r="J2973" t="s">
        <v>27</v>
      </c>
      <c r="K2973" s="2">
        <v>608.39</v>
      </c>
      <c r="L2973" t="s">
        <v>39</v>
      </c>
      <c r="M2973">
        <f>YEAR(Table1[[#This Row],[order_date]])</f>
        <v>2024</v>
      </c>
      <c r="N2973">
        <f>MONTH(Table1[[#This Row],[order_date]])</f>
        <v>6</v>
      </c>
      <c r="O2973" s="3">
        <f>Table1[[#This Row],[sales]]-Table1[[#This Row],[profit]]</f>
        <v>1550.7600000000002</v>
      </c>
      <c r="P2973" s="3">
        <f>Table1[[#This Row],[sales]]*Table1[[#This Row],[quantity]]</f>
        <v>10795.75</v>
      </c>
      <c r="Q2973" s="9">
        <f>Table1[[#This Row],[delivery_date]]-Table1[[#This Row],[order_date]]</f>
        <v>6</v>
      </c>
    </row>
    <row r="2974" spans="1:17" x14ac:dyDescent="0.35">
      <c r="A2974" t="s">
        <v>3005</v>
      </c>
      <c r="B2974" t="s">
        <v>13</v>
      </c>
      <c r="C2974" t="s">
        <v>26</v>
      </c>
      <c r="D2974" s="2">
        <v>4420.24</v>
      </c>
      <c r="E2974">
        <v>0.2</v>
      </c>
      <c r="F2974">
        <v>1</v>
      </c>
      <c r="G2974" s="1">
        <v>45571</v>
      </c>
      <c r="H2974" s="1">
        <v>45576</v>
      </c>
      <c r="I2974" t="s">
        <v>31</v>
      </c>
      <c r="J2974" t="s">
        <v>27</v>
      </c>
      <c r="K2974" s="2">
        <v>395.38</v>
      </c>
      <c r="L2974" t="s">
        <v>48</v>
      </c>
      <c r="M2974">
        <f>YEAR(Table1[[#This Row],[order_date]])</f>
        <v>2024</v>
      </c>
      <c r="N2974">
        <f>MONTH(Table1[[#This Row],[order_date]])</f>
        <v>10</v>
      </c>
      <c r="O2974" s="3">
        <f>Table1[[#This Row],[sales]]-Table1[[#This Row],[profit]]</f>
        <v>4024.8599999999997</v>
      </c>
      <c r="P2974" s="3">
        <f>Table1[[#This Row],[sales]]*Table1[[#This Row],[quantity]]</f>
        <v>4420.24</v>
      </c>
      <c r="Q2974" s="9">
        <f>Table1[[#This Row],[delivery_date]]-Table1[[#This Row],[order_date]]</f>
        <v>5</v>
      </c>
    </row>
    <row r="2975" spans="1:17" x14ac:dyDescent="0.35">
      <c r="A2975" t="s">
        <v>3006</v>
      </c>
      <c r="B2975" t="s">
        <v>13</v>
      </c>
      <c r="C2975" t="s">
        <v>20</v>
      </c>
      <c r="D2975" s="2">
        <v>3337.65</v>
      </c>
      <c r="E2975">
        <v>0.34</v>
      </c>
      <c r="F2975">
        <v>4</v>
      </c>
      <c r="G2975" s="1">
        <v>45358</v>
      </c>
      <c r="H2975" s="1">
        <v>45364</v>
      </c>
      <c r="I2975" t="s">
        <v>21</v>
      </c>
      <c r="J2975" t="s">
        <v>16</v>
      </c>
      <c r="K2975" s="2">
        <v>405.82</v>
      </c>
      <c r="L2975" t="s">
        <v>39</v>
      </c>
      <c r="M2975">
        <f>YEAR(Table1[[#This Row],[order_date]])</f>
        <v>2024</v>
      </c>
      <c r="N2975">
        <f>MONTH(Table1[[#This Row],[order_date]])</f>
        <v>3</v>
      </c>
      <c r="O2975" s="3">
        <f>Table1[[#This Row],[sales]]-Table1[[#This Row],[profit]]</f>
        <v>2931.83</v>
      </c>
      <c r="P2975" s="3">
        <f>Table1[[#This Row],[sales]]*Table1[[#This Row],[quantity]]</f>
        <v>13350.6</v>
      </c>
      <c r="Q2975" s="9">
        <f>Table1[[#This Row],[delivery_date]]-Table1[[#This Row],[order_date]]</f>
        <v>6</v>
      </c>
    </row>
    <row r="2976" spans="1:17" x14ac:dyDescent="0.35">
      <c r="A2976" t="s">
        <v>3007</v>
      </c>
      <c r="B2976" t="s">
        <v>25</v>
      </c>
      <c r="C2976" t="s">
        <v>20</v>
      </c>
      <c r="D2976" s="2">
        <v>695.94</v>
      </c>
      <c r="E2976">
        <v>0.25</v>
      </c>
      <c r="F2976">
        <v>6</v>
      </c>
      <c r="G2976" s="1">
        <v>45566</v>
      </c>
      <c r="H2976" s="1">
        <v>45567</v>
      </c>
      <c r="I2976" t="s">
        <v>15</v>
      </c>
      <c r="J2976" t="s">
        <v>27</v>
      </c>
      <c r="K2976" s="2">
        <v>192.18</v>
      </c>
      <c r="L2976" t="s">
        <v>28</v>
      </c>
      <c r="M2976">
        <f>YEAR(Table1[[#This Row],[order_date]])</f>
        <v>2024</v>
      </c>
      <c r="N2976">
        <f>MONTH(Table1[[#This Row],[order_date]])</f>
        <v>10</v>
      </c>
      <c r="O2976" s="3">
        <f>Table1[[#This Row],[sales]]-Table1[[#This Row],[profit]]</f>
        <v>503.76000000000005</v>
      </c>
      <c r="P2976" s="3">
        <f>Table1[[#This Row],[sales]]*Table1[[#This Row],[quantity]]</f>
        <v>4175.6400000000003</v>
      </c>
      <c r="Q2976" s="9">
        <f>Table1[[#This Row],[delivery_date]]-Table1[[#This Row],[order_date]]</f>
        <v>1</v>
      </c>
    </row>
    <row r="2977" spans="1:17" x14ac:dyDescent="0.35">
      <c r="A2977" t="s">
        <v>3008</v>
      </c>
      <c r="B2977" t="s">
        <v>13</v>
      </c>
      <c r="C2977" t="s">
        <v>36</v>
      </c>
      <c r="D2977" s="2">
        <v>3748.08</v>
      </c>
      <c r="E2977">
        <v>0.17</v>
      </c>
      <c r="F2977">
        <v>7</v>
      </c>
      <c r="G2977" s="1">
        <v>45550</v>
      </c>
      <c r="H2977" s="1">
        <v>45552</v>
      </c>
      <c r="I2977" t="s">
        <v>15</v>
      </c>
      <c r="J2977" t="s">
        <v>27</v>
      </c>
      <c r="K2977" s="2">
        <v>1114.1099999999999</v>
      </c>
      <c r="L2977" t="s">
        <v>23</v>
      </c>
      <c r="M2977">
        <f>YEAR(Table1[[#This Row],[order_date]])</f>
        <v>2024</v>
      </c>
      <c r="N2977">
        <f>MONTH(Table1[[#This Row],[order_date]])</f>
        <v>9</v>
      </c>
      <c r="O2977" s="3">
        <f>Table1[[#This Row],[sales]]-Table1[[#This Row],[profit]]</f>
        <v>2633.9700000000003</v>
      </c>
      <c r="P2977" s="3">
        <f>Table1[[#This Row],[sales]]*Table1[[#This Row],[quantity]]</f>
        <v>26236.559999999998</v>
      </c>
      <c r="Q2977" s="9">
        <f>Table1[[#This Row],[delivery_date]]-Table1[[#This Row],[order_date]]</f>
        <v>2</v>
      </c>
    </row>
    <row r="2978" spans="1:17" x14ac:dyDescent="0.35">
      <c r="A2978" t="s">
        <v>3009</v>
      </c>
      <c r="B2978" t="s">
        <v>19</v>
      </c>
      <c r="C2978" t="s">
        <v>20</v>
      </c>
      <c r="D2978" s="2">
        <v>2649.02</v>
      </c>
      <c r="E2978">
        <v>0.25</v>
      </c>
      <c r="F2978">
        <v>2</v>
      </c>
      <c r="G2978" s="1">
        <v>45609</v>
      </c>
      <c r="H2978" s="1">
        <v>45613</v>
      </c>
      <c r="I2978" t="s">
        <v>21</v>
      </c>
      <c r="J2978" t="s">
        <v>16</v>
      </c>
      <c r="K2978" s="2">
        <v>642.6</v>
      </c>
      <c r="L2978" t="s">
        <v>39</v>
      </c>
      <c r="M2978">
        <f>YEAR(Table1[[#This Row],[order_date]])</f>
        <v>2024</v>
      </c>
      <c r="N2978">
        <f>MONTH(Table1[[#This Row],[order_date]])</f>
        <v>11</v>
      </c>
      <c r="O2978" s="3">
        <f>Table1[[#This Row],[sales]]-Table1[[#This Row],[profit]]</f>
        <v>2006.42</v>
      </c>
      <c r="P2978" s="3">
        <f>Table1[[#This Row],[sales]]*Table1[[#This Row],[quantity]]</f>
        <v>5298.04</v>
      </c>
      <c r="Q2978" s="9">
        <f>Table1[[#This Row],[delivery_date]]-Table1[[#This Row],[order_date]]</f>
        <v>4</v>
      </c>
    </row>
    <row r="2979" spans="1:17" x14ac:dyDescent="0.35">
      <c r="A2979" t="s">
        <v>3010</v>
      </c>
      <c r="B2979" t="s">
        <v>25</v>
      </c>
      <c r="C2979" t="s">
        <v>14</v>
      </c>
      <c r="D2979" s="2">
        <v>1202.98</v>
      </c>
      <c r="E2979">
        <v>0.41</v>
      </c>
      <c r="F2979">
        <v>6</v>
      </c>
      <c r="G2979" s="1">
        <v>45618</v>
      </c>
      <c r="H2979" s="1">
        <v>45625</v>
      </c>
      <c r="I2979" t="s">
        <v>15</v>
      </c>
      <c r="J2979" t="s">
        <v>27</v>
      </c>
      <c r="K2979" s="2">
        <v>124.06</v>
      </c>
      <c r="L2979" t="s">
        <v>39</v>
      </c>
      <c r="M2979">
        <f>YEAR(Table1[[#This Row],[order_date]])</f>
        <v>2024</v>
      </c>
      <c r="N2979">
        <f>MONTH(Table1[[#This Row],[order_date]])</f>
        <v>11</v>
      </c>
      <c r="O2979" s="3">
        <f>Table1[[#This Row],[sales]]-Table1[[#This Row],[profit]]</f>
        <v>1078.92</v>
      </c>
      <c r="P2979" s="3">
        <f>Table1[[#This Row],[sales]]*Table1[[#This Row],[quantity]]</f>
        <v>7217.88</v>
      </c>
      <c r="Q2979" s="9">
        <f>Table1[[#This Row],[delivery_date]]-Table1[[#This Row],[order_date]]</f>
        <v>7</v>
      </c>
    </row>
    <row r="2980" spans="1:17" x14ac:dyDescent="0.35">
      <c r="A2980" t="s">
        <v>3011</v>
      </c>
      <c r="B2980" t="s">
        <v>25</v>
      </c>
      <c r="C2980" t="s">
        <v>33</v>
      </c>
      <c r="D2980" s="2">
        <v>1518.79</v>
      </c>
      <c r="E2980">
        <v>0.14000000000000001</v>
      </c>
      <c r="F2980">
        <v>3</v>
      </c>
      <c r="G2980" s="1">
        <v>45331</v>
      </c>
      <c r="H2980" s="1">
        <v>45336</v>
      </c>
      <c r="I2980" t="s">
        <v>21</v>
      </c>
      <c r="J2980" t="s">
        <v>27</v>
      </c>
      <c r="K2980" s="2">
        <v>420.82</v>
      </c>
      <c r="L2980" t="s">
        <v>28</v>
      </c>
      <c r="M2980">
        <f>YEAR(Table1[[#This Row],[order_date]])</f>
        <v>2024</v>
      </c>
      <c r="N2980">
        <f>MONTH(Table1[[#This Row],[order_date]])</f>
        <v>2</v>
      </c>
      <c r="O2980" s="3">
        <f>Table1[[#This Row],[sales]]-Table1[[#This Row],[profit]]</f>
        <v>1097.97</v>
      </c>
      <c r="P2980" s="3">
        <f>Table1[[#This Row],[sales]]*Table1[[#This Row],[quantity]]</f>
        <v>4556.37</v>
      </c>
      <c r="Q2980" s="9">
        <f>Table1[[#This Row],[delivery_date]]-Table1[[#This Row],[order_date]]</f>
        <v>5</v>
      </c>
    </row>
    <row r="2981" spans="1:17" x14ac:dyDescent="0.35">
      <c r="A2981" t="s">
        <v>3012</v>
      </c>
      <c r="B2981" t="s">
        <v>25</v>
      </c>
      <c r="C2981" t="s">
        <v>36</v>
      </c>
      <c r="D2981" s="2">
        <v>2830.93</v>
      </c>
      <c r="E2981">
        <v>0.21</v>
      </c>
      <c r="F2981">
        <v>7</v>
      </c>
      <c r="G2981" s="1">
        <v>45635</v>
      </c>
      <c r="H2981" s="1">
        <v>45636</v>
      </c>
      <c r="I2981" t="s">
        <v>15</v>
      </c>
      <c r="J2981" t="s">
        <v>16</v>
      </c>
      <c r="K2981" s="2">
        <v>260.31</v>
      </c>
      <c r="L2981" t="s">
        <v>39</v>
      </c>
      <c r="M2981">
        <f>YEAR(Table1[[#This Row],[order_date]])</f>
        <v>2024</v>
      </c>
      <c r="N2981">
        <f>MONTH(Table1[[#This Row],[order_date]])</f>
        <v>12</v>
      </c>
      <c r="O2981" s="3">
        <f>Table1[[#This Row],[sales]]-Table1[[#This Row],[profit]]</f>
        <v>2570.62</v>
      </c>
      <c r="P2981" s="3">
        <f>Table1[[#This Row],[sales]]*Table1[[#This Row],[quantity]]</f>
        <v>19816.509999999998</v>
      </c>
      <c r="Q2981" s="9">
        <f>Table1[[#This Row],[delivery_date]]-Table1[[#This Row],[order_date]]</f>
        <v>1</v>
      </c>
    </row>
    <row r="2982" spans="1:17" x14ac:dyDescent="0.35">
      <c r="A2982" t="s">
        <v>3013</v>
      </c>
      <c r="B2982" t="s">
        <v>25</v>
      </c>
      <c r="C2982" t="s">
        <v>33</v>
      </c>
      <c r="D2982" s="2">
        <v>3048.34</v>
      </c>
      <c r="E2982">
        <v>0.1</v>
      </c>
      <c r="F2982">
        <v>9</v>
      </c>
      <c r="G2982" s="1">
        <v>45323</v>
      </c>
      <c r="H2982" s="1">
        <v>45328</v>
      </c>
      <c r="I2982" t="s">
        <v>21</v>
      </c>
      <c r="J2982" t="s">
        <v>22</v>
      </c>
      <c r="K2982" s="2">
        <v>819.18</v>
      </c>
      <c r="L2982" t="s">
        <v>34</v>
      </c>
      <c r="M2982">
        <f>YEAR(Table1[[#This Row],[order_date]])</f>
        <v>2024</v>
      </c>
      <c r="N2982">
        <f>MONTH(Table1[[#This Row],[order_date]])</f>
        <v>2</v>
      </c>
      <c r="O2982" s="3">
        <f>Table1[[#This Row],[sales]]-Table1[[#This Row],[profit]]</f>
        <v>2229.1600000000003</v>
      </c>
      <c r="P2982" s="3">
        <f>Table1[[#This Row],[sales]]*Table1[[#This Row],[quantity]]</f>
        <v>27435.06</v>
      </c>
      <c r="Q2982" s="9">
        <f>Table1[[#This Row],[delivery_date]]-Table1[[#This Row],[order_date]]</f>
        <v>5</v>
      </c>
    </row>
    <row r="2983" spans="1:17" x14ac:dyDescent="0.35">
      <c r="A2983" t="s">
        <v>3014</v>
      </c>
      <c r="B2983" t="s">
        <v>19</v>
      </c>
      <c r="C2983" t="s">
        <v>20</v>
      </c>
      <c r="D2983" s="2">
        <v>4844.0600000000004</v>
      </c>
      <c r="E2983">
        <v>0.18</v>
      </c>
      <c r="F2983">
        <v>4</v>
      </c>
      <c r="G2983" s="1">
        <v>45184</v>
      </c>
      <c r="H2983" s="1">
        <v>45191</v>
      </c>
      <c r="I2983" t="s">
        <v>15</v>
      </c>
      <c r="J2983" t="s">
        <v>16</v>
      </c>
      <c r="K2983" s="2">
        <v>706.1</v>
      </c>
      <c r="L2983" t="s">
        <v>23</v>
      </c>
      <c r="M2983">
        <f>YEAR(Table1[[#This Row],[order_date]])</f>
        <v>2023</v>
      </c>
      <c r="N2983">
        <f>MONTH(Table1[[#This Row],[order_date]])</f>
        <v>9</v>
      </c>
      <c r="O2983" s="3">
        <f>Table1[[#This Row],[sales]]-Table1[[#This Row],[profit]]</f>
        <v>4137.96</v>
      </c>
      <c r="P2983" s="3">
        <f>Table1[[#This Row],[sales]]*Table1[[#This Row],[quantity]]</f>
        <v>19376.240000000002</v>
      </c>
      <c r="Q2983" s="9">
        <f>Table1[[#This Row],[delivery_date]]-Table1[[#This Row],[order_date]]</f>
        <v>7</v>
      </c>
    </row>
    <row r="2984" spans="1:17" x14ac:dyDescent="0.35">
      <c r="A2984" t="s">
        <v>3015</v>
      </c>
      <c r="B2984" t="s">
        <v>25</v>
      </c>
      <c r="C2984" t="s">
        <v>26</v>
      </c>
      <c r="D2984" s="2">
        <v>4288.13</v>
      </c>
      <c r="E2984">
        <v>0.44</v>
      </c>
      <c r="F2984">
        <v>8</v>
      </c>
      <c r="G2984" s="1">
        <v>45290</v>
      </c>
      <c r="H2984" s="1">
        <v>45291</v>
      </c>
      <c r="I2984" t="s">
        <v>15</v>
      </c>
      <c r="J2984" t="s">
        <v>22</v>
      </c>
      <c r="K2984" s="2">
        <v>265.85000000000002</v>
      </c>
      <c r="L2984" t="s">
        <v>39</v>
      </c>
      <c r="M2984">
        <f>YEAR(Table1[[#This Row],[order_date]])</f>
        <v>2023</v>
      </c>
      <c r="N2984">
        <f>MONTH(Table1[[#This Row],[order_date]])</f>
        <v>12</v>
      </c>
      <c r="O2984" s="3">
        <f>Table1[[#This Row],[sales]]-Table1[[#This Row],[profit]]</f>
        <v>4022.28</v>
      </c>
      <c r="P2984" s="3">
        <f>Table1[[#This Row],[sales]]*Table1[[#This Row],[quantity]]</f>
        <v>34305.040000000001</v>
      </c>
      <c r="Q2984" s="9">
        <f>Table1[[#This Row],[delivery_date]]-Table1[[#This Row],[order_date]]</f>
        <v>1</v>
      </c>
    </row>
    <row r="2985" spans="1:17" x14ac:dyDescent="0.35">
      <c r="A2985" t="s">
        <v>3016</v>
      </c>
      <c r="B2985" t="s">
        <v>13</v>
      </c>
      <c r="C2985" t="s">
        <v>36</v>
      </c>
      <c r="D2985" s="2">
        <v>1108.6099999999999</v>
      </c>
      <c r="E2985">
        <v>0.39</v>
      </c>
      <c r="F2985">
        <v>6</v>
      </c>
      <c r="G2985" s="1">
        <v>45060</v>
      </c>
      <c r="H2985" s="1">
        <v>45065</v>
      </c>
      <c r="I2985" t="s">
        <v>31</v>
      </c>
      <c r="J2985" t="s">
        <v>22</v>
      </c>
      <c r="K2985" s="2">
        <v>224.99</v>
      </c>
      <c r="L2985" t="s">
        <v>48</v>
      </c>
      <c r="M2985">
        <f>YEAR(Table1[[#This Row],[order_date]])</f>
        <v>2023</v>
      </c>
      <c r="N2985">
        <f>MONTH(Table1[[#This Row],[order_date]])</f>
        <v>5</v>
      </c>
      <c r="O2985" s="3">
        <f>Table1[[#This Row],[sales]]-Table1[[#This Row],[profit]]</f>
        <v>883.61999999999989</v>
      </c>
      <c r="P2985" s="3">
        <f>Table1[[#This Row],[sales]]*Table1[[#This Row],[quantity]]</f>
        <v>6651.66</v>
      </c>
      <c r="Q2985" s="9">
        <f>Table1[[#This Row],[delivery_date]]-Table1[[#This Row],[order_date]]</f>
        <v>5</v>
      </c>
    </row>
    <row r="2986" spans="1:17" x14ac:dyDescent="0.35">
      <c r="A2986" t="s">
        <v>3017</v>
      </c>
      <c r="B2986" t="s">
        <v>19</v>
      </c>
      <c r="C2986" t="s">
        <v>20</v>
      </c>
      <c r="D2986" s="2">
        <v>3892.56</v>
      </c>
      <c r="E2986">
        <v>0.19</v>
      </c>
      <c r="F2986">
        <v>3</v>
      </c>
      <c r="G2986" s="1">
        <v>45019</v>
      </c>
      <c r="H2986" s="1">
        <v>45023</v>
      </c>
      <c r="I2986" t="s">
        <v>21</v>
      </c>
      <c r="J2986" t="s">
        <v>16</v>
      </c>
      <c r="K2986" s="2">
        <v>554.09</v>
      </c>
      <c r="L2986" t="s">
        <v>17</v>
      </c>
      <c r="M2986">
        <f>YEAR(Table1[[#This Row],[order_date]])</f>
        <v>2023</v>
      </c>
      <c r="N2986">
        <f>MONTH(Table1[[#This Row],[order_date]])</f>
        <v>4</v>
      </c>
      <c r="O2986" s="3">
        <f>Table1[[#This Row],[sales]]-Table1[[#This Row],[profit]]</f>
        <v>3338.47</v>
      </c>
      <c r="P2986" s="3">
        <f>Table1[[#This Row],[sales]]*Table1[[#This Row],[quantity]]</f>
        <v>11677.68</v>
      </c>
      <c r="Q2986" s="9">
        <f>Table1[[#This Row],[delivery_date]]-Table1[[#This Row],[order_date]]</f>
        <v>4</v>
      </c>
    </row>
    <row r="2987" spans="1:17" x14ac:dyDescent="0.35">
      <c r="A2987" t="s">
        <v>3018</v>
      </c>
      <c r="B2987" t="s">
        <v>41</v>
      </c>
      <c r="C2987" t="s">
        <v>14</v>
      </c>
      <c r="D2987" s="2">
        <v>140.63</v>
      </c>
      <c r="E2987">
        <v>7.0000000000000007E-2</v>
      </c>
      <c r="F2987">
        <v>3</v>
      </c>
      <c r="G2987" s="1">
        <v>45589</v>
      </c>
      <c r="H2987" s="1">
        <v>45590</v>
      </c>
      <c r="I2987" t="s">
        <v>15</v>
      </c>
      <c r="J2987" t="s">
        <v>16</v>
      </c>
      <c r="K2987" s="2">
        <v>7.71</v>
      </c>
      <c r="L2987" t="s">
        <v>28</v>
      </c>
      <c r="M2987">
        <f>YEAR(Table1[[#This Row],[order_date]])</f>
        <v>2024</v>
      </c>
      <c r="N2987">
        <f>MONTH(Table1[[#This Row],[order_date]])</f>
        <v>10</v>
      </c>
      <c r="O2987" s="3">
        <f>Table1[[#This Row],[sales]]-Table1[[#This Row],[profit]]</f>
        <v>132.91999999999999</v>
      </c>
      <c r="P2987" s="3">
        <f>Table1[[#This Row],[sales]]*Table1[[#This Row],[quantity]]</f>
        <v>421.89</v>
      </c>
      <c r="Q2987" s="9">
        <f>Table1[[#This Row],[delivery_date]]-Table1[[#This Row],[order_date]]</f>
        <v>1</v>
      </c>
    </row>
    <row r="2988" spans="1:17" x14ac:dyDescent="0.35">
      <c r="A2988" t="s">
        <v>3019</v>
      </c>
      <c r="B2988" t="s">
        <v>41</v>
      </c>
      <c r="C2988" t="s">
        <v>36</v>
      </c>
      <c r="D2988" s="2">
        <v>736.06</v>
      </c>
      <c r="E2988">
        <v>0.21</v>
      </c>
      <c r="F2988">
        <v>3</v>
      </c>
      <c r="G2988" s="1">
        <v>45409</v>
      </c>
      <c r="H2988" s="1">
        <v>45413</v>
      </c>
      <c r="I2988" t="s">
        <v>31</v>
      </c>
      <c r="J2988" t="s">
        <v>27</v>
      </c>
      <c r="K2988" s="2">
        <v>64.540000000000006</v>
      </c>
      <c r="L2988" t="s">
        <v>17</v>
      </c>
      <c r="M2988">
        <f>YEAR(Table1[[#This Row],[order_date]])</f>
        <v>2024</v>
      </c>
      <c r="N2988">
        <f>MONTH(Table1[[#This Row],[order_date]])</f>
        <v>4</v>
      </c>
      <c r="O2988" s="3">
        <f>Table1[[#This Row],[sales]]-Table1[[#This Row],[profit]]</f>
        <v>671.52</v>
      </c>
      <c r="P2988" s="3">
        <f>Table1[[#This Row],[sales]]*Table1[[#This Row],[quantity]]</f>
        <v>2208.1799999999998</v>
      </c>
      <c r="Q2988" s="9">
        <f>Table1[[#This Row],[delivery_date]]-Table1[[#This Row],[order_date]]</f>
        <v>4</v>
      </c>
    </row>
    <row r="2989" spans="1:17" x14ac:dyDescent="0.35">
      <c r="A2989" t="s">
        <v>3020</v>
      </c>
      <c r="B2989" t="s">
        <v>13</v>
      </c>
      <c r="C2989" t="s">
        <v>36</v>
      </c>
      <c r="D2989" s="2">
        <v>1078.53</v>
      </c>
      <c r="E2989">
        <v>0.39</v>
      </c>
      <c r="F2989">
        <v>4</v>
      </c>
      <c r="G2989" s="1">
        <v>45256</v>
      </c>
      <c r="H2989" s="1">
        <v>45262</v>
      </c>
      <c r="I2989" t="s">
        <v>31</v>
      </c>
      <c r="J2989" t="s">
        <v>27</v>
      </c>
      <c r="K2989" s="2">
        <v>176.86</v>
      </c>
      <c r="L2989" t="s">
        <v>17</v>
      </c>
      <c r="M2989">
        <f>YEAR(Table1[[#This Row],[order_date]])</f>
        <v>2023</v>
      </c>
      <c r="N2989">
        <f>MONTH(Table1[[#This Row],[order_date]])</f>
        <v>11</v>
      </c>
      <c r="O2989" s="3">
        <f>Table1[[#This Row],[sales]]-Table1[[#This Row],[profit]]</f>
        <v>901.67</v>
      </c>
      <c r="P2989" s="3">
        <f>Table1[[#This Row],[sales]]*Table1[[#This Row],[quantity]]</f>
        <v>4314.12</v>
      </c>
      <c r="Q2989" s="9">
        <f>Table1[[#This Row],[delivery_date]]-Table1[[#This Row],[order_date]]</f>
        <v>6</v>
      </c>
    </row>
    <row r="2990" spans="1:17" x14ac:dyDescent="0.35">
      <c r="A2990" t="s">
        <v>3021</v>
      </c>
      <c r="B2990" t="s">
        <v>13</v>
      </c>
      <c r="C2990" t="s">
        <v>26</v>
      </c>
      <c r="D2990" s="2">
        <v>3026.28</v>
      </c>
      <c r="E2990">
        <v>0.02</v>
      </c>
      <c r="F2990">
        <v>2</v>
      </c>
      <c r="G2990" s="1">
        <v>45394</v>
      </c>
      <c r="H2990" s="1">
        <v>45398</v>
      </c>
      <c r="I2990" t="s">
        <v>21</v>
      </c>
      <c r="J2990" t="s">
        <v>16</v>
      </c>
      <c r="K2990" s="2">
        <v>644.80999999999995</v>
      </c>
      <c r="L2990" t="s">
        <v>28</v>
      </c>
      <c r="M2990">
        <f>YEAR(Table1[[#This Row],[order_date]])</f>
        <v>2024</v>
      </c>
      <c r="N2990">
        <f>MONTH(Table1[[#This Row],[order_date]])</f>
        <v>4</v>
      </c>
      <c r="O2990" s="3">
        <f>Table1[[#This Row],[sales]]-Table1[[#This Row],[profit]]</f>
        <v>2381.4700000000003</v>
      </c>
      <c r="P2990" s="3">
        <f>Table1[[#This Row],[sales]]*Table1[[#This Row],[quantity]]</f>
        <v>6052.56</v>
      </c>
      <c r="Q2990" s="9">
        <f>Table1[[#This Row],[delivery_date]]-Table1[[#This Row],[order_date]]</f>
        <v>4</v>
      </c>
    </row>
    <row r="2991" spans="1:17" x14ac:dyDescent="0.35">
      <c r="A2991" t="s">
        <v>3022</v>
      </c>
      <c r="B2991" t="s">
        <v>19</v>
      </c>
      <c r="C2991" t="s">
        <v>36</v>
      </c>
      <c r="D2991" s="2">
        <v>1053.96</v>
      </c>
      <c r="E2991">
        <v>0.37</v>
      </c>
      <c r="F2991">
        <v>5</v>
      </c>
      <c r="G2991" s="1">
        <v>45271</v>
      </c>
      <c r="H2991" s="1">
        <v>45277</v>
      </c>
      <c r="I2991" t="s">
        <v>15</v>
      </c>
      <c r="J2991" t="s">
        <v>27</v>
      </c>
      <c r="K2991" s="2">
        <v>61.35</v>
      </c>
      <c r="L2991" t="s">
        <v>17</v>
      </c>
      <c r="M2991">
        <f>YEAR(Table1[[#This Row],[order_date]])</f>
        <v>2023</v>
      </c>
      <c r="N2991">
        <f>MONTH(Table1[[#This Row],[order_date]])</f>
        <v>12</v>
      </c>
      <c r="O2991" s="3">
        <f>Table1[[#This Row],[sales]]-Table1[[#This Row],[profit]]</f>
        <v>992.61</v>
      </c>
      <c r="P2991" s="3">
        <f>Table1[[#This Row],[sales]]*Table1[[#This Row],[quantity]]</f>
        <v>5269.8</v>
      </c>
      <c r="Q2991" s="9">
        <f>Table1[[#This Row],[delivery_date]]-Table1[[#This Row],[order_date]]</f>
        <v>6</v>
      </c>
    </row>
    <row r="2992" spans="1:17" x14ac:dyDescent="0.35">
      <c r="A2992" t="s">
        <v>3023</v>
      </c>
      <c r="B2992" t="s">
        <v>41</v>
      </c>
      <c r="C2992" t="s">
        <v>26</v>
      </c>
      <c r="D2992" s="2">
        <v>1889.84</v>
      </c>
      <c r="E2992">
        <v>0.34</v>
      </c>
      <c r="F2992">
        <v>8</v>
      </c>
      <c r="G2992" s="1">
        <v>45602</v>
      </c>
      <c r="H2992" s="1">
        <v>45606</v>
      </c>
      <c r="I2992" t="s">
        <v>15</v>
      </c>
      <c r="J2992" t="s">
        <v>27</v>
      </c>
      <c r="K2992" s="2">
        <v>340.54</v>
      </c>
      <c r="L2992" t="s">
        <v>34</v>
      </c>
      <c r="M2992">
        <f>YEAR(Table1[[#This Row],[order_date]])</f>
        <v>2024</v>
      </c>
      <c r="N2992">
        <f>MONTH(Table1[[#This Row],[order_date]])</f>
        <v>11</v>
      </c>
      <c r="O2992" s="3">
        <f>Table1[[#This Row],[sales]]-Table1[[#This Row],[profit]]</f>
        <v>1549.3</v>
      </c>
      <c r="P2992" s="3">
        <f>Table1[[#This Row],[sales]]*Table1[[#This Row],[quantity]]</f>
        <v>15118.72</v>
      </c>
      <c r="Q2992" s="9">
        <f>Table1[[#This Row],[delivery_date]]-Table1[[#This Row],[order_date]]</f>
        <v>4</v>
      </c>
    </row>
    <row r="2993" spans="1:17" x14ac:dyDescent="0.35">
      <c r="A2993" t="s">
        <v>3024</v>
      </c>
      <c r="B2993" t="s">
        <v>41</v>
      </c>
      <c r="C2993" t="s">
        <v>20</v>
      </c>
      <c r="D2993" s="2">
        <v>1289.6199999999999</v>
      </c>
      <c r="E2993">
        <v>0.03</v>
      </c>
      <c r="F2993">
        <v>7</v>
      </c>
      <c r="G2993" s="1">
        <v>45448</v>
      </c>
      <c r="H2993" s="1">
        <v>45453</v>
      </c>
      <c r="I2993" t="s">
        <v>15</v>
      </c>
      <c r="J2993" t="s">
        <v>16</v>
      </c>
      <c r="K2993" s="2">
        <v>79.66</v>
      </c>
      <c r="L2993" t="s">
        <v>23</v>
      </c>
      <c r="M2993">
        <f>YEAR(Table1[[#This Row],[order_date]])</f>
        <v>2024</v>
      </c>
      <c r="N2993">
        <f>MONTH(Table1[[#This Row],[order_date]])</f>
        <v>6</v>
      </c>
      <c r="O2993" s="3">
        <f>Table1[[#This Row],[sales]]-Table1[[#This Row],[profit]]</f>
        <v>1209.9599999999998</v>
      </c>
      <c r="P2993" s="3">
        <f>Table1[[#This Row],[sales]]*Table1[[#This Row],[quantity]]</f>
        <v>9027.34</v>
      </c>
      <c r="Q2993" s="9">
        <f>Table1[[#This Row],[delivery_date]]-Table1[[#This Row],[order_date]]</f>
        <v>5</v>
      </c>
    </row>
    <row r="2994" spans="1:17" x14ac:dyDescent="0.35">
      <c r="A2994" t="s">
        <v>3025</v>
      </c>
      <c r="B2994" t="s">
        <v>41</v>
      </c>
      <c r="C2994" t="s">
        <v>14</v>
      </c>
      <c r="D2994" s="2">
        <v>1753.34</v>
      </c>
      <c r="E2994">
        <v>0.32</v>
      </c>
      <c r="F2994">
        <v>9</v>
      </c>
      <c r="G2994" s="1">
        <v>45337</v>
      </c>
      <c r="H2994" s="1">
        <v>45340</v>
      </c>
      <c r="I2994" t="s">
        <v>15</v>
      </c>
      <c r="J2994" t="s">
        <v>22</v>
      </c>
      <c r="K2994" s="2">
        <v>483.22</v>
      </c>
      <c r="L2994" t="s">
        <v>48</v>
      </c>
      <c r="M2994">
        <f>YEAR(Table1[[#This Row],[order_date]])</f>
        <v>2024</v>
      </c>
      <c r="N2994">
        <f>MONTH(Table1[[#This Row],[order_date]])</f>
        <v>2</v>
      </c>
      <c r="O2994" s="3">
        <f>Table1[[#This Row],[sales]]-Table1[[#This Row],[profit]]</f>
        <v>1270.1199999999999</v>
      </c>
      <c r="P2994" s="3">
        <f>Table1[[#This Row],[sales]]*Table1[[#This Row],[quantity]]</f>
        <v>15780.06</v>
      </c>
      <c r="Q2994" s="9">
        <f>Table1[[#This Row],[delivery_date]]-Table1[[#This Row],[order_date]]</f>
        <v>3</v>
      </c>
    </row>
    <row r="2995" spans="1:17" x14ac:dyDescent="0.35">
      <c r="A2995" t="s">
        <v>3026</v>
      </c>
      <c r="B2995" t="s">
        <v>41</v>
      </c>
      <c r="C2995" t="s">
        <v>14</v>
      </c>
      <c r="D2995" s="2">
        <v>4718.01</v>
      </c>
      <c r="E2995">
        <v>0.15</v>
      </c>
      <c r="F2995">
        <v>3</v>
      </c>
      <c r="G2995" s="1">
        <v>45317</v>
      </c>
      <c r="H2995" s="1">
        <v>45319</v>
      </c>
      <c r="I2995" t="s">
        <v>31</v>
      </c>
      <c r="J2995" t="s">
        <v>22</v>
      </c>
      <c r="K2995" s="2">
        <v>1069.82</v>
      </c>
      <c r="L2995" t="s">
        <v>28</v>
      </c>
      <c r="M2995">
        <f>YEAR(Table1[[#This Row],[order_date]])</f>
        <v>2024</v>
      </c>
      <c r="N2995">
        <f>MONTH(Table1[[#This Row],[order_date]])</f>
        <v>1</v>
      </c>
      <c r="O2995" s="3">
        <f>Table1[[#This Row],[sales]]-Table1[[#This Row],[profit]]</f>
        <v>3648.1900000000005</v>
      </c>
      <c r="P2995" s="3">
        <f>Table1[[#This Row],[sales]]*Table1[[#This Row],[quantity]]</f>
        <v>14154.03</v>
      </c>
      <c r="Q2995" s="9">
        <f>Table1[[#This Row],[delivery_date]]-Table1[[#This Row],[order_date]]</f>
        <v>2</v>
      </c>
    </row>
    <row r="2996" spans="1:17" x14ac:dyDescent="0.35">
      <c r="A2996" t="s">
        <v>3027</v>
      </c>
      <c r="B2996" t="s">
        <v>41</v>
      </c>
      <c r="C2996" t="s">
        <v>36</v>
      </c>
      <c r="D2996" s="2">
        <v>4987.1400000000003</v>
      </c>
      <c r="E2996">
        <v>0.09</v>
      </c>
      <c r="F2996">
        <v>4</v>
      </c>
      <c r="G2996" s="1">
        <v>45488</v>
      </c>
      <c r="H2996" s="1">
        <v>45491</v>
      </c>
      <c r="I2996" t="s">
        <v>31</v>
      </c>
      <c r="J2996" t="s">
        <v>22</v>
      </c>
      <c r="K2996" s="2">
        <v>354</v>
      </c>
      <c r="L2996" t="s">
        <v>23</v>
      </c>
      <c r="M2996">
        <f>YEAR(Table1[[#This Row],[order_date]])</f>
        <v>2024</v>
      </c>
      <c r="N2996">
        <f>MONTH(Table1[[#This Row],[order_date]])</f>
        <v>7</v>
      </c>
      <c r="O2996" s="3">
        <f>Table1[[#This Row],[sales]]-Table1[[#This Row],[profit]]</f>
        <v>4633.1400000000003</v>
      </c>
      <c r="P2996" s="3">
        <f>Table1[[#This Row],[sales]]*Table1[[#This Row],[quantity]]</f>
        <v>19948.560000000001</v>
      </c>
      <c r="Q2996" s="9">
        <f>Table1[[#This Row],[delivery_date]]-Table1[[#This Row],[order_date]]</f>
        <v>3</v>
      </c>
    </row>
    <row r="2997" spans="1:17" x14ac:dyDescent="0.35">
      <c r="A2997" t="s">
        <v>3028</v>
      </c>
      <c r="B2997" t="s">
        <v>25</v>
      </c>
      <c r="C2997" t="s">
        <v>36</v>
      </c>
      <c r="D2997" s="2">
        <v>3460.04</v>
      </c>
      <c r="E2997">
        <v>0.19</v>
      </c>
      <c r="F2997">
        <v>8</v>
      </c>
      <c r="G2997" s="1">
        <v>45012</v>
      </c>
      <c r="H2997" s="1">
        <v>45015</v>
      </c>
      <c r="I2997" t="s">
        <v>31</v>
      </c>
      <c r="J2997" t="s">
        <v>16</v>
      </c>
      <c r="K2997" s="2">
        <v>612.12</v>
      </c>
      <c r="L2997" t="s">
        <v>39</v>
      </c>
      <c r="M2997">
        <f>YEAR(Table1[[#This Row],[order_date]])</f>
        <v>2023</v>
      </c>
      <c r="N2997">
        <f>MONTH(Table1[[#This Row],[order_date]])</f>
        <v>3</v>
      </c>
      <c r="O2997" s="3">
        <f>Table1[[#This Row],[sales]]-Table1[[#This Row],[profit]]</f>
        <v>2847.92</v>
      </c>
      <c r="P2997" s="3">
        <f>Table1[[#This Row],[sales]]*Table1[[#This Row],[quantity]]</f>
        <v>27680.32</v>
      </c>
      <c r="Q2997" s="9">
        <f>Table1[[#This Row],[delivery_date]]-Table1[[#This Row],[order_date]]</f>
        <v>3</v>
      </c>
    </row>
    <row r="2998" spans="1:17" x14ac:dyDescent="0.35">
      <c r="A2998" t="s">
        <v>3029</v>
      </c>
      <c r="B2998" t="s">
        <v>13</v>
      </c>
      <c r="C2998" t="s">
        <v>20</v>
      </c>
      <c r="D2998" s="2">
        <v>2904.31</v>
      </c>
      <c r="E2998">
        <v>0.1</v>
      </c>
      <c r="F2998">
        <v>3</v>
      </c>
      <c r="G2998" s="1">
        <v>44972</v>
      </c>
      <c r="H2998" s="1">
        <v>44979</v>
      </c>
      <c r="I2998" t="s">
        <v>21</v>
      </c>
      <c r="J2998" t="s">
        <v>22</v>
      </c>
      <c r="K2998" s="2">
        <v>678.96</v>
      </c>
      <c r="L2998" t="s">
        <v>28</v>
      </c>
      <c r="M2998">
        <f>YEAR(Table1[[#This Row],[order_date]])</f>
        <v>2023</v>
      </c>
      <c r="N2998">
        <f>MONTH(Table1[[#This Row],[order_date]])</f>
        <v>2</v>
      </c>
      <c r="O2998" s="3">
        <f>Table1[[#This Row],[sales]]-Table1[[#This Row],[profit]]</f>
        <v>2225.35</v>
      </c>
      <c r="P2998" s="3">
        <f>Table1[[#This Row],[sales]]*Table1[[#This Row],[quantity]]</f>
        <v>8712.93</v>
      </c>
      <c r="Q2998" s="9">
        <f>Table1[[#This Row],[delivery_date]]-Table1[[#This Row],[order_date]]</f>
        <v>7</v>
      </c>
    </row>
    <row r="2999" spans="1:17" x14ac:dyDescent="0.35">
      <c r="A2999" t="s">
        <v>3030</v>
      </c>
      <c r="B2999" t="s">
        <v>25</v>
      </c>
      <c r="C2999" t="s">
        <v>26</v>
      </c>
      <c r="D2999" s="2">
        <v>3571.39</v>
      </c>
      <c r="E2999">
        <v>0.41</v>
      </c>
      <c r="F2999">
        <v>1</v>
      </c>
      <c r="G2999" s="1">
        <v>45439</v>
      </c>
      <c r="H2999" s="1">
        <v>45444</v>
      </c>
      <c r="I2999" t="s">
        <v>21</v>
      </c>
      <c r="J2999" t="s">
        <v>22</v>
      </c>
      <c r="K2999" s="2">
        <v>435.68</v>
      </c>
      <c r="L2999" t="s">
        <v>28</v>
      </c>
      <c r="M2999">
        <f>YEAR(Table1[[#This Row],[order_date]])</f>
        <v>2024</v>
      </c>
      <c r="N2999">
        <f>MONTH(Table1[[#This Row],[order_date]])</f>
        <v>5</v>
      </c>
      <c r="O2999" s="3">
        <f>Table1[[#This Row],[sales]]-Table1[[#This Row],[profit]]</f>
        <v>3135.71</v>
      </c>
      <c r="P2999" s="3">
        <f>Table1[[#This Row],[sales]]*Table1[[#This Row],[quantity]]</f>
        <v>3571.39</v>
      </c>
      <c r="Q2999" s="9">
        <f>Table1[[#This Row],[delivery_date]]-Table1[[#This Row],[order_date]]</f>
        <v>5</v>
      </c>
    </row>
    <row r="3000" spans="1:17" x14ac:dyDescent="0.35">
      <c r="A3000" t="s">
        <v>3031</v>
      </c>
      <c r="B3000" t="s">
        <v>41</v>
      </c>
      <c r="C3000" t="s">
        <v>14</v>
      </c>
      <c r="D3000" s="2">
        <v>3881.1</v>
      </c>
      <c r="E3000">
        <v>0.37</v>
      </c>
      <c r="F3000">
        <v>2</v>
      </c>
      <c r="G3000" s="1">
        <v>45271</v>
      </c>
      <c r="H3000" s="1">
        <v>45278</v>
      </c>
      <c r="I3000" t="s">
        <v>31</v>
      </c>
      <c r="J3000" t="s">
        <v>16</v>
      </c>
      <c r="K3000" s="2">
        <v>376.26</v>
      </c>
      <c r="L3000" t="s">
        <v>28</v>
      </c>
      <c r="M3000">
        <f>YEAR(Table1[[#This Row],[order_date]])</f>
        <v>2023</v>
      </c>
      <c r="N3000">
        <f>MONTH(Table1[[#This Row],[order_date]])</f>
        <v>12</v>
      </c>
      <c r="O3000" s="3">
        <f>Table1[[#This Row],[sales]]-Table1[[#This Row],[profit]]</f>
        <v>3504.84</v>
      </c>
      <c r="P3000" s="3">
        <f>Table1[[#This Row],[sales]]*Table1[[#This Row],[quantity]]</f>
        <v>7762.2</v>
      </c>
      <c r="Q3000" s="9">
        <f>Table1[[#This Row],[delivery_date]]-Table1[[#This Row],[order_date]]</f>
        <v>7</v>
      </c>
    </row>
    <row r="3001" spans="1:17" x14ac:dyDescent="0.35">
      <c r="A3001" t="s">
        <v>3032</v>
      </c>
      <c r="B3001" t="s">
        <v>19</v>
      </c>
      <c r="C3001" t="s">
        <v>26</v>
      </c>
      <c r="D3001" s="2">
        <v>3721.16</v>
      </c>
      <c r="E3001">
        <v>0.49</v>
      </c>
      <c r="F3001">
        <v>8</v>
      </c>
      <c r="G3001" s="1">
        <v>45365</v>
      </c>
      <c r="H3001" s="1">
        <v>45368</v>
      </c>
      <c r="I3001" t="s">
        <v>15</v>
      </c>
      <c r="J3001" t="s">
        <v>22</v>
      </c>
      <c r="K3001" s="2">
        <v>814.66</v>
      </c>
      <c r="L3001" t="s">
        <v>48</v>
      </c>
      <c r="M3001">
        <f>YEAR(Table1[[#This Row],[order_date]])</f>
        <v>2024</v>
      </c>
      <c r="N3001">
        <f>MONTH(Table1[[#This Row],[order_date]])</f>
        <v>3</v>
      </c>
      <c r="O3001" s="3">
        <f>Table1[[#This Row],[sales]]-Table1[[#This Row],[profit]]</f>
        <v>2906.5</v>
      </c>
      <c r="P3001" s="3">
        <f>Table1[[#This Row],[sales]]*Table1[[#This Row],[quantity]]</f>
        <v>29769.279999999999</v>
      </c>
      <c r="Q3001" s="9">
        <f>Table1[[#This Row],[delivery_date]]-Table1[[#This Row],[order_date]]</f>
        <v>3</v>
      </c>
    </row>
    <row r="3002" spans="1:17" x14ac:dyDescent="0.35">
      <c r="A3002" t="s">
        <v>3033</v>
      </c>
      <c r="B3002" t="s">
        <v>19</v>
      </c>
      <c r="C3002" t="s">
        <v>20</v>
      </c>
      <c r="D3002" s="2">
        <v>501.27</v>
      </c>
      <c r="E3002">
        <v>0.27</v>
      </c>
      <c r="F3002">
        <v>7</v>
      </c>
      <c r="G3002" s="1">
        <v>45174</v>
      </c>
      <c r="H3002" s="1">
        <v>45177</v>
      </c>
      <c r="I3002" t="s">
        <v>15</v>
      </c>
      <c r="J3002" t="s">
        <v>22</v>
      </c>
      <c r="K3002" s="2">
        <v>122.67</v>
      </c>
      <c r="L3002" t="s">
        <v>48</v>
      </c>
      <c r="M3002">
        <f>YEAR(Table1[[#This Row],[order_date]])</f>
        <v>2023</v>
      </c>
      <c r="N3002">
        <f>MONTH(Table1[[#This Row],[order_date]])</f>
        <v>9</v>
      </c>
      <c r="O3002" s="3">
        <f>Table1[[#This Row],[sales]]-Table1[[#This Row],[profit]]</f>
        <v>378.59999999999997</v>
      </c>
      <c r="P3002" s="3">
        <f>Table1[[#This Row],[sales]]*Table1[[#This Row],[quantity]]</f>
        <v>3508.89</v>
      </c>
      <c r="Q3002" s="9">
        <f>Table1[[#This Row],[delivery_date]]-Table1[[#This Row],[order_date]]</f>
        <v>3</v>
      </c>
    </row>
    <row r="3003" spans="1:17" x14ac:dyDescent="0.35">
      <c r="A3003" t="s">
        <v>3034</v>
      </c>
      <c r="B3003" t="s">
        <v>41</v>
      </c>
      <c r="C3003" t="s">
        <v>14</v>
      </c>
      <c r="D3003" s="2">
        <v>1620.44</v>
      </c>
      <c r="E3003">
        <v>0.04</v>
      </c>
      <c r="F3003">
        <v>4</v>
      </c>
      <c r="G3003" s="1">
        <v>44979</v>
      </c>
      <c r="H3003" s="1">
        <v>44984</v>
      </c>
      <c r="I3003" t="s">
        <v>31</v>
      </c>
      <c r="J3003" t="s">
        <v>27</v>
      </c>
      <c r="K3003" s="2">
        <v>243.39</v>
      </c>
      <c r="L3003" t="s">
        <v>39</v>
      </c>
      <c r="M3003">
        <f>YEAR(Table1[[#This Row],[order_date]])</f>
        <v>2023</v>
      </c>
      <c r="N3003">
        <f>MONTH(Table1[[#This Row],[order_date]])</f>
        <v>2</v>
      </c>
      <c r="O3003" s="3">
        <f>Table1[[#This Row],[sales]]-Table1[[#This Row],[profit]]</f>
        <v>1377.0500000000002</v>
      </c>
      <c r="P3003" s="3">
        <f>Table1[[#This Row],[sales]]*Table1[[#This Row],[quantity]]</f>
        <v>6481.76</v>
      </c>
      <c r="Q3003" s="9">
        <f>Table1[[#This Row],[delivery_date]]-Table1[[#This Row],[order_date]]</f>
        <v>5</v>
      </c>
    </row>
    <row r="3004" spans="1:17" x14ac:dyDescent="0.35">
      <c r="A3004" t="s">
        <v>3035</v>
      </c>
      <c r="B3004" t="s">
        <v>41</v>
      </c>
      <c r="C3004" t="s">
        <v>14</v>
      </c>
      <c r="D3004" s="2">
        <v>1782.81</v>
      </c>
      <c r="E3004">
        <v>0.18</v>
      </c>
      <c r="F3004">
        <v>8</v>
      </c>
      <c r="G3004" s="1">
        <v>45331</v>
      </c>
      <c r="H3004" s="1">
        <v>45333</v>
      </c>
      <c r="I3004" t="s">
        <v>15</v>
      </c>
      <c r="J3004" t="s">
        <v>22</v>
      </c>
      <c r="K3004" s="2">
        <v>196.24</v>
      </c>
      <c r="L3004" t="s">
        <v>23</v>
      </c>
      <c r="M3004">
        <f>YEAR(Table1[[#This Row],[order_date]])</f>
        <v>2024</v>
      </c>
      <c r="N3004">
        <f>MONTH(Table1[[#This Row],[order_date]])</f>
        <v>2</v>
      </c>
      <c r="O3004" s="3">
        <f>Table1[[#This Row],[sales]]-Table1[[#This Row],[profit]]</f>
        <v>1586.57</v>
      </c>
      <c r="P3004" s="3">
        <f>Table1[[#This Row],[sales]]*Table1[[#This Row],[quantity]]</f>
        <v>14262.48</v>
      </c>
      <c r="Q3004" s="9">
        <f>Table1[[#This Row],[delivery_date]]-Table1[[#This Row],[order_date]]</f>
        <v>2</v>
      </c>
    </row>
    <row r="3005" spans="1:17" x14ac:dyDescent="0.35">
      <c r="A3005" t="s">
        <v>3036</v>
      </c>
      <c r="B3005" t="s">
        <v>19</v>
      </c>
      <c r="C3005" t="s">
        <v>33</v>
      </c>
      <c r="D3005" s="2">
        <v>1909.35</v>
      </c>
      <c r="E3005">
        <v>0.42</v>
      </c>
      <c r="F3005">
        <v>3</v>
      </c>
      <c r="G3005" s="1">
        <v>45039</v>
      </c>
      <c r="H3005" s="1">
        <v>45041</v>
      </c>
      <c r="I3005" t="s">
        <v>15</v>
      </c>
      <c r="J3005" t="s">
        <v>27</v>
      </c>
      <c r="K3005" s="2">
        <v>545.09</v>
      </c>
      <c r="L3005" t="s">
        <v>34</v>
      </c>
      <c r="M3005">
        <f>YEAR(Table1[[#This Row],[order_date]])</f>
        <v>2023</v>
      </c>
      <c r="N3005">
        <f>MONTH(Table1[[#This Row],[order_date]])</f>
        <v>4</v>
      </c>
      <c r="O3005" s="3">
        <f>Table1[[#This Row],[sales]]-Table1[[#This Row],[profit]]</f>
        <v>1364.2599999999998</v>
      </c>
      <c r="P3005" s="3">
        <f>Table1[[#This Row],[sales]]*Table1[[#This Row],[quantity]]</f>
        <v>5728.0499999999993</v>
      </c>
      <c r="Q3005" s="9">
        <f>Table1[[#This Row],[delivery_date]]-Table1[[#This Row],[order_date]]</f>
        <v>2</v>
      </c>
    </row>
    <row r="3006" spans="1:17" x14ac:dyDescent="0.35">
      <c r="A3006" t="s">
        <v>3037</v>
      </c>
      <c r="B3006" t="s">
        <v>25</v>
      </c>
      <c r="C3006" t="s">
        <v>20</v>
      </c>
      <c r="D3006" s="2">
        <v>1787.14</v>
      </c>
      <c r="E3006">
        <v>0.2</v>
      </c>
      <c r="F3006">
        <v>1</v>
      </c>
      <c r="G3006" s="1">
        <v>45342</v>
      </c>
      <c r="H3006" s="1">
        <v>45345</v>
      </c>
      <c r="I3006" t="s">
        <v>21</v>
      </c>
      <c r="J3006" t="s">
        <v>22</v>
      </c>
      <c r="K3006" s="2">
        <v>328.95</v>
      </c>
      <c r="L3006" t="s">
        <v>28</v>
      </c>
      <c r="M3006">
        <f>YEAR(Table1[[#This Row],[order_date]])</f>
        <v>2024</v>
      </c>
      <c r="N3006">
        <f>MONTH(Table1[[#This Row],[order_date]])</f>
        <v>2</v>
      </c>
      <c r="O3006" s="3">
        <f>Table1[[#This Row],[sales]]-Table1[[#This Row],[profit]]</f>
        <v>1458.19</v>
      </c>
      <c r="P3006" s="3">
        <f>Table1[[#This Row],[sales]]*Table1[[#This Row],[quantity]]</f>
        <v>1787.14</v>
      </c>
      <c r="Q3006" s="9">
        <f>Table1[[#This Row],[delivery_date]]-Table1[[#This Row],[order_date]]</f>
        <v>3</v>
      </c>
    </row>
    <row r="3007" spans="1:17" x14ac:dyDescent="0.35">
      <c r="A3007" t="s">
        <v>3038</v>
      </c>
      <c r="B3007" t="s">
        <v>25</v>
      </c>
      <c r="C3007" t="s">
        <v>20</v>
      </c>
      <c r="D3007" s="2">
        <v>3956.75</v>
      </c>
      <c r="E3007">
        <v>0.23</v>
      </c>
      <c r="F3007">
        <v>4</v>
      </c>
      <c r="G3007" s="1">
        <v>45165</v>
      </c>
      <c r="H3007" s="1">
        <v>45167</v>
      </c>
      <c r="I3007" t="s">
        <v>31</v>
      </c>
      <c r="J3007" t="s">
        <v>22</v>
      </c>
      <c r="K3007" s="2">
        <v>682.76</v>
      </c>
      <c r="L3007" t="s">
        <v>48</v>
      </c>
      <c r="M3007">
        <f>YEAR(Table1[[#This Row],[order_date]])</f>
        <v>2023</v>
      </c>
      <c r="N3007">
        <f>MONTH(Table1[[#This Row],[order_date]])</f>
        <v>8</v>
      </c>
      <c r="O3007" s="3">
        <f>Table1[[#This Row],[sales]]-Table1[[#This Row],[profit]]</f>
        <v>3273.99</v>
      </c>
      <c r="P3007" s="3">
        <f>Table1[[#This Row],[sales]]*Table1[[#This Row],[quantity]]</f>
        <v>15827</v>
      </c>
      <c r="Q3007" s="9">
        <f>Table1[[#This Row],[delivery_date]]-Table1[[#This Row],[order_date]]</f>
        <v>2</v>
      </c>
    </row>
    <row r="3008" spans="1:17" x14ac:dyDescent="0.35">
      <c r="A3008" t="s">
        <v>3039</v>
      </c>
      <c r="B3008" t="s">
        <v>41</v>
      </c>
      <c r="C3008" t="s">
        <v>33</v>
      </c>
      <c r="D3008" s="2">
        <v>3763.26</v>
      </c>
      <c r="E3008">
        <v>0.21</v>
      </c>
      <c r="F3008">
        <v>6</v>
      </c>
      <c r="G3008" s="1">
        <v>44940</v>
      </c>
      <c r="H3008" s="1">
        <v>44945</v>
      </c>
      <c r="I3008" t="s">
        <v>21</v>
      </c>
      <c r="J3008" t="s">
        <v>27</v>
      </c>
      <c r="K3008" s="2">
        <v>875.65</v>
      </c>
      <c r="L3008" t="s">
        <v>39</v>
      </c>
      <c r="M3008">
        <f>YEAR(Table1[[#This Row],[order_date]])</f>
        <v>2023</v>
      </c>
      <c r="N3008">
        <f>MONTH(Table1[[#This Row],[order_date]])</f>
        <v>1</v>
      </c>
      <c r="O3008" s="3">
        <f>Table1[[#This Row],[sales]]-Table1[[#This Row],[profit]]</f>
        <v>2887.61</v>
      </c>
      <c r="P3008" s="3">
        <f>Table1[[#This Row],[sales]]*Table1[[#This Row],[quantity]]</f>
        <v>22579.56</v>
      </c>
      <c r="Q3008" s="9">
        <f>Table1[[#This Row],[delivery_date]]-Table1[[#This Row],[order_date]]</f>
        <v>5</v>
      </c>
    </row>
    <row r="3009" spans="1:17" x14ac:dyDescent="0.35">
      <c r="A3009" t="s">
        <v>3040</v>
      </c>
      <c r="B3009" t="s">
        <v>25</v>
      </c>
      <c r="C3009" t="s">
        <v>26</v>
      </c>
      <c r="D3009" s="2">
        <v>122.54</v>
      </c>
      <c r="E3009">
        <v>0.12</v>
      </c>
      <c r="F3009">
        <v>6</v>
      </c>
      <c r="G3009" s="1">
        <v>45564</v>
      </c>
      <c r="H3009" s="1">
        <v>45568</v>
      </c>
      <c r="I3009" t="s">
        <v>21</v>
      </c>
      <c r="J3009" t="s">
        <v>22</v>
      </c>
      <c r="K3009" s="2">
        <v>33.58</v>
      </c>
      <c r="L3009" t="s">
        <v>34</v>
      </c>
      <c r="M3009">
        <f>YEAR(Table1[[#This Row],[order_date]])</f>
        <v>2024</v>
      </c>
      <c r="N3009">
        <f>MONTH(Table1[[#This Row],[order_date]])</f>
        <v>9</v>
      </c>
      <c r="O3009" s="3">
        <f>Table1[[#This Row],[sales]]-Table1[[#This Row],[profit]]</f>
        <v>88.960000000000008</v>
      </c>
      <c r="P3009" s="3">
        <f>Table1[[#This Row],[sales]]*Table1[[#This Row],[quantity]]</f>
        <v>735.24</v>
      </c>
      <c r="Q3009" s="9">
        <f>Table1[[#This Row],[delivery_date]]-Table1[[#This Row],[order_date]]</f>
        <v>4</v>
      </c>
    </row>
    <row r="3010" spans="1:17" x14ac:dyDescent="0.35">
      <c r="A3010" t="s">
        <v>3041</v>
      </c>
      <c r="B3010" t="s">
        <v>19</v>
      </c>
      <c r="C3010" t="s">
        <v>33</v>
      </c>
      <c r="D3010" s="2">
        <v>1552.27</v>
      </c>
      <c r="E3010">
        <v>0.04</v>
      </c>
      <c r="F3010">
        <v>4</v>
      </c>
      <c r="G3010" s="1">
        <v>45224</v>
      </c>
      <c r="H3010" s="1">
        <v>45225</v>
      </c>
      <c r="I3010" t="s">
        <v>15</v>
      </c>
      <c r="J3010" t="s">
        <v>27</v>
      </c>
      <c r="K3010" s="2">
        <v>196.26</v>
      </c>
      <c r="L3010" t="s">
        <v>28</v>
      </c>
      <c r="M3010">
        <f>YEAR(Table1[[#This Row],[order_date]])</f>
        <v>2023</v>
      </c>
      <c r="N3010">
        <f>MONTH(Table1[[#This Row],[order_date]])</f>
        <v>10</v>
      </c>
      <c r="O3010" s="3">
        <f>Table1[[#This Row],[sales]]-Table1[[#This Row],[profit]]</f>
        <v>1356.01</v>
      </c>
      <c r="P3010" s="3">
        <f>Table1[[#This Row],[sales]]*Table1[[#This Row],[quantity]]</f>
        <v>6209.08</v>
      </c>
      <c r="Q3010" s="9">
        <f>Table1[[#This Row],[delivery_date]]-Table1[[#This Row],[order_date]]</f>
        <v>1</v>
      </c>
    </row>
    <row r="3011" spans="1:17" x14ac:dyDescent="0.35">
      <c r="A3011" t="s">
        <v>3042</v>
      </c>
      <c r="B3011" t="s">
        <v>25</v>
      </c>
      <c r="C3011" t="s">
        <v>20</v>
      </c>
      <c r="D3011" s="2">
        <v>3155.95</v>
      </c>
      <c r="E3011">
        <v>0.09</v>
      </c>
      <c r="F3011">
        <v>8</v>
      </c>
      <c r="G3011" s="1">
        <v>45339</v>
      </c>
      <c r="H3011" s="1">
        <v>45344</v>
      </c>
      <c r="I3011" t="s">
        <v>31</v>
      </c>
      <c r="J3011" t="s">
        <v>27</v>
      </c>
      <c r="K3011" s="2">
        <v>799.16</v>
      </c>
      <c r="L3011" t="s">
        <v>39</v>
      </c>
      <c r="M3011">
        <f>YEAR(Table1[[#This Row],[order_date]])</f>
        <v>2024</v>
      </c>
      <c r="N3011">
        <f>MONTH(Table1[[#This Row],[order_date]])</f>
        <v>2</v>
      </c>
      <c r="O3011" s="3">
        <f>Table1[[#This Row],[sales]]-Table1[[#This Row],[profit]]</f>
        <v>2356.79</v>
      </c>
      <c r="P3011" s="3">
        <f>Table1[[#This Row],[sales]]*Table1[[#This Row],[quantity]]</f>
        <v>25247.599999999999</v>
      </c>
      <c r="Q3011" s="9">
        <f>Table1[[#This Row],[delivery_date]]-Table1[[#This Row],[order_date]]</f>
        <v>5</v>
      </c>
    </row>
    <row r="3012" spans="1:17" x14ac:dyDescent="0.35">
      <c r="A3012" t="s">
        <v>3043</v>
      </c>
      <c r="B3012" t="s">
        <v>41</v>
      </c>
      <c r="C3012" t="s">
        <v>26</v>
      </c>
      <c r="D3012" s="2">
        <v>689.3</v>
      </c>
      <c r="E3012">
        <v>0.18</v>
      </c>
      <c r="F3012">
        <v>9</v>
      </c>
      <c r="G3012" s="1">
        <v>45214</v>
      </c>
      <c r="H3012" s="1">
        <v>45216</v>
      </c>
      <c r="I3012" t="s">
        <v>31</v>
      </c>
      <c r="J3012" t="s">
        <v>16</v>
      </c>
      <c r="K3012" s="2">
        <v>195.31</v>
      </c>
      <c r="L3012" t="s">
        <v>39</v>
      </c>
      <c r="M3012">
        <f>YEAR(Table1[[#This Row],[order_date]])</f>
        <v>2023</v>
      </c>
      <c r="N3012">
        <f>MONTH(Table1[[#This Row],[order_date]])</f>
        <v>10</v>
      </c>
      <c r="O3012" s="3">
        <f>Table1[[#This Row],[sales]]-Table1[[#This Row],[profit]]</f>
        <v>493.98999999999995</v>
      </c>
      <c r="P3012" s="3">
        <f>Table1[[#This Row],[sales]]*Table1[[#This Row],[quantity]]</f>
        <v>6203.7</v>
      </c>
      <c r="Q3012" s="9">
        <f>Table1[[#This Row],[delivery_date]]-Table1[[#This Row],[order_date]]</f>
        <v>2</v>
      </c>
    </row>
    <row r="3013" spans="1:17" x14ac:dyDescent="0.35">
      <c r="A3013" t="s">
        <v>3044</v>
      </c>
      <c r="B3013" t="s">
        <v>19</v>
      </c>
      <c r="C3013" t="s">
        <v>14</v>
      </c>
      <c r="D3013" s="2">
        <v>448.87</v>
      </c>
      <c r="E3013">
        <v>0.12</v>
      </c>
      <c r="F3013">
        <v>2</v>
      </c>
      <c r="G3013" s="1">
        <v>44937</v>
      </c>
      <c r="H3013" s="1">
        <v>44944</v>
      </c>
      <c r="I3013" t="s">
        <v>15</v>
      </c>
      <c r="J3013" t="s">
        <v>22</v>
      </c>
      <c r="K3013" s="2">
        <v>130.37</v>
      </c>
      <c r="L3013" t="s">
        <v>23</v>
      </c>
      <c r="M3013">
        <f>YEAR(Table1[[#This Row],[order_date]])</f>
        <v>2023</v>
      </c>
      <c r="N3013">
        <f>MONTH(Table1[[#This Row],[order_date]])</f>
        <v>1</v>
      </c>
      <c r="O3013" s="3">
        <f>Table1[[#This Row],[sales]]-Table1[[#This Row],[profit]]</f>
        <v>318.5</v>
      </c>
      <c r="P3013" s="3">
        <f>Table1[[#This Row],[sales]]*Table1[[#This Row],[quantity]]</f>
        <v>897.74</v>
      </c>
      <c r="Q3013" s="9">
        <f>Table1[[#This Row],[delivery_date]]-Table1[[#This Row],[order_date]]</f>
        <v>7</v>
      </c>
    </row>
    <row r="3014" spans="1:17" x14ac:dyDescent="0.35">
      <c r="A3014" t="s">
        <v>3045</v>
      </c>
      <c r="B3014" t="s">
        <v>25</v>
      </c>
      <c r="C3014" t="s">
        <v>33</v>
      </c>
      <c r="D3014" s="2">
        <v>4159.1499999999996</v>
      </c>
      <c r="E3014">
        <v>0.28999999999999998</v>
      </c>
      <c r="F3014">
        <v>3</v>
      </c>
      <c r="G3014" s="1">
        <v>45082</v>
      </c>
      <c r="H3014" s="1">
        <v>45085</v>
      </c>
      <c r="I3014" t="s">
        <v>31</v>
      </c>
      <c r="J3014" t="s">
        <v>16</v>
      </c>
      <c r="K3014" s="2">
        <v>923.08</v>
      </c>
      <c r="L3014" t="s">
        <v>39</v>
      </c>
      <c r="M3014">
        <f>YEAR(Table1[[#This Row],[order_date]])</f>
        <v>2023</v>
      </c>
      <c r="N3014">
        <f>MONTH(Table1[[#This Row],[order_date]])</f>
        <v>6</v>
      </c>
      <c r="O3014" s="3">
        <f>Table1[[#This Row],[sales]]-Table1[[#This Row],[profit]]</f>
        <v>3236.0699999999997</v>
      </c>
      <c r="P3014" s="3">
        <f>Table1[[#This Row],[sales]]*Table1[[#This Row],[quantity]]</f>
        <v>12477.449999999999</v>
      </c>
      <c r="Q3014" s="9">
        <f>Table1[[#This Row],[delivery_date]]-Table1[[#This Row],[order_date]]</f>
        <v>3</v>
      </c>
    </row>
    <row r="3015" spans="1:17" x14ac:dyDescent="0.35">
      <c r="A3015" t="s">
        <v>3046</v>
      </c>
      <c r="B3015" t="s">
        <v>13</v>
      </c>
      <c r="C3015" t="s">
        <v>26</v>
      </c>
      <c r="D3015" s="2">
        <v>2318.15</v>
      </c>
      <c r="E3015">
        <v>0.31</v>
      </c>
      <c r="F3015">
        <v>8</v>
      </c>
      <c r="G3015" s="1">
        <v>45379</v>
      </c>
      <c r="H3015" s="1">
        <v>45386</v>
      </c>
      <c r="I3015" t="s">
        <v>15</v>
      </c>
      <c r="J3015" t="s">
        <v>27</v>
      </c>
      <c r="K3015" s="2">
        <v>562.65</v>
      </c>
      <c r="L3015" t="s">
        <v>48</v>
      </c>
      <c r="M3015">
        <f>YEAR(Table1[[#This Row],[order_date]])</f>
        <v>2024</v>
      </c>
      <c r="N3015">
        <f>MONTH(Table1[[#This Row],[order_date]])</f>
        <v>3</v>
      </c>
      <c r="O3015" s="3">
        <f>Table1[[#This Row],[sales]]-Table1[[#This Row],[profit]]</f>
        <v>1755.5</v>
      </c>
      <c r="P3015" s="3">
        <f>Table1[[#This Row],[sales]]*Table1[[#This Row],[quantity]]</f>
        <v>18545.2</v>
      </c>
      <c r="Q3015" s="9">
        <f>Table1[[#This Row],[delivery_date]]-Table1[[#This Row],[order_date]]</f>
        <v>7</v>
      </c>
    </row>
    <row r="3016" spans="1:17" x14ac:dyDescent="0.35">
      <c r="A3016" t="s">
        <v>3047</v>
      </c>
      <c r="B3016" t="s">
        <v>19</v>
      </c>
      <c r="C3016" t="s">
        <v>26</v>
      </c>
      <c r="D3016" s="2">
        <v>4292.87</v>
      </c>
      <c r="E3016">
        <v>0.28999999999999998</v>
      </c>
      <c r="F3016">
        <v>1</v>
      </c>
      <c r="G3016" s="1">
        <v>45207</v>
      </c>
      <c r="H3016" s="1">
        <v>45213</v>
      </c>
      <c r="I3016" t="s">
        <v>21</v>
      </c>
      <c r="J3016" t="s">
        <v>22</v>
      </c>
      <c r="K3016" s="2">
        <v>1118.8399999999999</v>
      </c>
      <c r="L3016" t="s">
        <v>17</v>
      </c>
      <c r="M3016">
        <f>YEAR(Table1[[#This Row],[order_date]])</f>
        <v>2023</v>
      </c>
      <c r="N3016">
        <f>MONTH(Table1[[#This Row],[order_date]])</f>
        <v>10</v>
      </c>
      <c r="O3016" s="3">
        <f>Table1[[#This Row],[sales]]-Table1[[#This Row],[profit]]</f>
        <v>3174.0299999999997</v>
      </c>
      <c r="P3016" s="3">
        <f>Table1[[#This Row],[sales]]*Table1[[#This Row],[quantity]]</f>
        <v>4292.87</v>
      </c>
      <c r="Q3016" s="9">
        <f>Table1[[#This Row],[delivery_date]]-Table1[[#This Row],[order_date]]</f>
        <v>6</v>
      </c>
    </row>
    <row r="3017" spans="1:17" x14ac:dyDescent="0.35">
      <c r="A3017" t="s">
        <v>3048</v>
      </c>
      <c r="B3017" t="s">
        <v>19</v>
      </c>
      <c r="C3017" t="s">
        <v>26</v>
      </c>
      <c r="D3017" s="2">
        <v>4135.41</v>
      </c>
      <c r="E3017">
        <v>0.04</v>
      </c>
      <c r="F3017">
        <v>1</v>
      </c>
      <c r="G3017" s="1">
        <v>44978</v>
      </c>
      <c r="H3017" s="1">
        <v>44985</v>
      </c>
      <c r="I3017" t="s">
        <v>31</v>
      </c>
      <c r="J3017" t="s">
        <v>22</v>
      </c>
      <c r="K3017" s="2">
        <v>1025.96</v>
      </c>
      <c r="L3017" t="s">
        <v>28</v>
      </c>
      <c r="M3017">
        <f>YEAR(Table1[[#This Row],[order_date]])</f>
        <v>2023</v>
      </c>
      <c r="N3017">
        <f>MONTH(Table1[[#This Row],[order_date]])</f>
        <v>2</v>
      </c>
      <c r="O3017" s="3">
        <f>Table1[[#This Row],[sales]]-Table1[[#This Row],[profit]]</f>
        <v>3109.45</v>
      </c>
      <c r="P3017" s="3">
        <f>Table1[[#This Row],[sales]]*Table1[[#This Row],[quantity]]</f>
        <v>4135.41</v>
      </c>
      <c r="Q3017" s="9">
        <f>Table1[[#This Row],[delivery_date]]-Table1[[#This Row],[order_date]]</f>
        <v>7</v>
      </c>
    </row>
    <row r="3018" spans="1:17" x14ac:dyDescent="0.35">
      <c r="A3018" t="s">
        <v>3049</v>
      </c>
      <c r="B3018" t="s">
        <v>13</v>
      </c>
      <c r="C3018" t="s">
        <v>33</v>
      </c>
      <c r="D3018" s="2">
        <v>4477.5200000000004</v>
      </c>
      <c r="E3018">
        <v>0.33</v>
      </c>
      <c r="F3018">
        <v>7</v>
      </c>
      <c r="G3018" s="1">
        <v>45607</v>
      </c>
      <c r="H3018" s="1">
        <v>45609</v>
      </c>
      <c r="I3018" t="s">
        <v>21</v>
      </c>
      <c r="J3018" t="s">
        <v>27</v>
      </c>
      <c r="K3018" s="2">
        <v>433.38</v>
      </c>
      <c r="L3018" t="s">
        <v>17</v>
      </c>
      <c r="M3018">
        <f>YEAR(Table1[[#This Row],[order_date]])</f>
        <v>2024</v>
      </c>
      <c r="N3018">
        <f>MONTH(Table1[[#This Row],[order_date]])</f>
        <v>11</v>
      </c>
      <c r="O3018" s="3">
        <f>Table1[[#This Row],[sales]]-Table1[[#This Row],[profit]]</f>
        <v>4044.1400000000003</v>
      </c>
      <c r="P3018" s="3">
        <f>Table1[[#This Row],[sales]]*Table1[[#This Row],[quantity]]</f>
        <v>31342.640000000003</v>
      </c>
      <c r="Q3018" s="9">
        <f>Table1[[#This Row],[delivery_date]]-Table1[[#This Row],[order_date]]</f>
        <v>2</v>
      </c>
    </row>
    <row r="3019" spans="1:17" x14ac:dyDescent="0.35">
      <c r="A3019" t="s">
        <v>3050</v>
      </c>
      <c r="B3019" t="s">
        <v>13</v>
      </c>
      <c r="C3019" t="s">
        <v>14</v>
      </c>
      <c r="D3019" s="2">
        <v>336.55</v>
      </c>
      <c r="E3019">
        <v>0.19</v>
      </c>
      <c r="F3019">
        <v>7</v>
      </c>
      <c r="G3019" s="1">
        <v>45105</v>
      </c>
      <c r="H3019" s="1">
        <v>45111</v>
      </c>
      <c r="I3019" t="s">
        <v>21</v>
      </c>
      <c r="J3019" t="s">
        <v>27</v>
      </c>
      <c r="K3019" s="2">
        <v>17.02</v>
      </c>
      <c r="L3019" t="s">
        <v>34</v>
      </c>
      <c r="M3019">
        <f>YEAR(Table1[[#This Row],[order_date]])</f>
        <v>2023</v>
      </c>
      <c r="N3019">
        <f>MONTH(Table1[[#This Row],[order_date]])</f>
        <v>6</v>
      </c>
      <c r="O3019" s="3">
        <f>Table1[[#This Row],[sales]]-Table1[[#This Row],[profit]]</f>
        <v>319.53000000000003</v>
      </c>
      <c r="P3019" s="3">
        <f>Table1[[#This Row],[sales]]*Table1[[#This Row],[quantity]]</f>
        <v>2355.85</v>
      </c>
      <c r="Q3019" s="9">
        <f>Table1[[#This Row],[delivery_date]]-Table1[[#This Row],[order_date]]</f>
        <v>6</v>
      </c>
    </row>
    <row r="3020" spans="1:17" x14ac:dyDescent="0.35">
      <c r="A3020" t="s">
        <v>3051</v>
      </c>
      <c r="B3020" t="s">
        <v>19</v>
      </c>
      <c r="C3020" t="s">
        <v>26</v>
      </c>
      <c r="D3020" s="2">
        <v>1012.04</v>
      </c>
      <c r="E3020">
        <v>0.44</v>
      </c>
      <c r="F3020">
        <v>7</v>
      </c>
      <c r="G3020" s="1">
        <v>45573</v>
      </c>
      <c r="H3020" s="1">
        <v>45576</v>
      </c>
      <c r="I3020" t="s">
        <v>31</v>
      </c>
      <c r="J3020" t="s">
        <v>22</v>
      </c>
      <c r="K3020" s="2">
        <v>195.78</v>
      </c>
      <c r="L3020" t="s">
        <v>23</v>
      </c>
      <c r="M3020">
        <f>YEAR(Table1[[#This Row],[order_date]])</f>
        <v>2024</v>
      </c>
      <c r="N3020">
        <f>MONTH(Table1[[#This Row],[order_date]])</f>
        <v>10</v>
      </c>
      <c r="O3020" s="3">
        <f>Table1[[#This Row],[sales]]-Table1[[#This Row],[profit]]</f>
        <v>816.26</v>
      </c>
      <c r="P3020" s="3">
        <f>Table1[[#This Row],[sales]]*Table1[[#This Row],[quantity]]</f>
        <v>7084.28</v>
      </c>
      <c r="Q3020" s="9">
        <f>Table1[[#This Row],[delivery_date]]-Table1[[#This Row],[order_date]]</f>
        <v>3</v>
      </c>
    </row>
    <row r="3021" spans="1:17" x14ac:dyDescent="0.35">
      <c r="A3021" t="s">
        <v>3052</v>
      </c>
      <c r="B3021" t="s">
        <v>13</v>
      </c>
      <c r="C3021" t="s">
        <v>33</v>
      </c>
      <c r="D3021" s="2">
        <v>1551.1</v>
      </c>
      <c r="E3021">
        <v>0.26</v>
      </c>
      <c r="F3021">
        <v>5</v>
      </c>
      <c r="G3021" s="1">
        <v>45480</v>
      </c>
      <c r="H3021" s="1">
        <v>45481</v>
      </c>
      <c r="I3021" t="s">
        <v>15</v>
      </c>
      <c r="J3021" t="s">
        <v>22</v>
      </c>
      <c r="K3021" s="2">
        <v>319.87</v>
      </c>
      <c r="L3021" t="s">
        <v>23</v>
      </c>
      <c r="M3021">
        <f>YEAR(Table1[[#This Row],[order_date]])</f>
        <v>2024</v>
      </c>
      <c r="N3021">
        <f>MONTH(Table1[[#This Row],[order_date]])</f>
        <v>7</v>
      </c>
      <c r="O3021" s="3">
        <f>Table1[[#This Row],[sales]]-Table1[[#This Row],[profit]]</f>
        <v>1231.23</v>
      </c>
      <c r="P3021" s="3">
        <f>Table1[[#This Row],[sales]]*Table1[[#This Row],[quantity]]</f>
        <v>7755.5</v>
      </c>
      <c r="Q3021" s="9">
        <f>Table1[[#This Row],[delivery_date]]-Table1[[#This Row],[order_date]]</f>
        <v>1</v>
      </c>
    </row>
    <row r="3022" spans="1:17" x14ac:dyDescent="0.35">
      <c r="A3022" t="s">
        <v>3053</v>
      </c>
      <c r="B3022" t="s">
        <v>41</v>
      </c>
      <c r="C3022" t="s">
        <v>20</v>
      </c>
      <c r="D3022" s="2">
        <v>767.53</v>
      </c>
      <c r="E3022">
        <v>0.04</v>
      </c>
      <c r="F3022">
        <v>7</v>
      </c>
      <c r="G3022" s="1">
        <v>45549</v>
      </c>
      <c r="H3022" s="1">
        <v>45556</v>
      </c>
      <c r="I3022" t="s">
        <v>21</v>
      </c>
      <c r="J3022" t="s">
        <v>16</v>
      </c>
      <c r="K3022" s="2">
        <v>81.709999999999994</v>
      </c>
      <c r="L3022" t="s">
        <v>23</v>
      </c>
      <c r="M3022">
        <f>YEAR(Table1[[#This Row],[order_date]])</f>
        <v>2024</v>
      </c>
      <c r="N3022">
        <f>MONTH(Table1[[#This Row],[order_date]])</f>
        <v>9</v>
      </c>
      <c r="O3022" s="3">
        <f>Table1[[#This Row],[sales]]-Table1[[#This Row],[profit]]</f>
        <v>685.81999999999994</v>
      </c>
      <c r="P3022" s="3">
        <f>Table1[[#This Row],[sales]]*Table1[[#This Row],[quantity]]</f>
        <v>5372.71</v>
      </c>
      <c r="Q3022" s="9">
        <f>Table1[[#This Row],[delivery_date]]-Table1[[#This Row],[order_date]]</f>
        <v>7</v>
      </c>
    </row>
    <row r="3023" spans="1:17" x14ac:dyDescent="0.35">
      <c r="A3023" t="s">
        <v>3054</v>
      </c>
      <c r="B3023" t="s">
        <v>41</v>
      </c>
      <c r="C3023" t="s">
        <v>33</v>
      </c>
      <c r="D3023" s="2">
        <v>2478.8000000000002</v>
      </c>
      <c r="E3023">
        <v>0</v>
      </c>
      <c r="F3023">
        <v>9</v>
      </c>
      <c r="G3023" s="1">
        <v>45139</v>
      </c>
      <c r="H3023" s="1">
        <v>45143</v>
      </c>
      <c r="I3023" t="s">
        <v>31</v>
      </c>
      <c r="J3023" t="s">
        <v>22</v>
      </c>
      <c r="K3023" s="2">
        <v>240.06</v>
      </c>
      <c r="L3023" t="s">
        <v>48</v>
      </c>
      <c r="M3023">
        <f>YEAR(Table1[[#This Row],[order_date]])</f>
        <v>2023</v>
      </c>
      <c r="N3023">
        <f>MONTH(Table1[[#This Row],[order_date]])</f>
        <v>8</v>
      </c>
      <c r="O3023" s="3">
        <f>Table1[[#This Row],[sales]]-Table1[[#This Row],[profit]]</f>
        <v>2238.7400000000002</v>
      </c>
      <c r="P3023" s="3">
        <f>Table1[[#This Row],[sales]]*Table1[[#This Row],[quantity]]</f>
        <v>22309.200000000001</v>
      </c>
      <c r="Q3023" s="9">
        <f>Table1[[#This Row],[delivery_date]]-Table1[[#This Row],[order_date]]</f>
        <v>4</v>
      </c>
    </row>
    <row r="3024" spans="1:17" x14ac:dyDescent="0.35">
      <c r="A3024" t="s">
        <v>3055</v>
      </c>
      <c r="B3024" t="s">
        <v>41</v>
      </c>
      <c r="C3024" t="s">
        <v>33</v>
      </c>
      <c r="D3024" s="2">
        <v>4014.99</v>
      </c>
      <c r="E3024">
        <v>0.35</v>
      </c>
      <c r="F3024">
        <v>6</v>
      </c>
      <c r="G3024" s="1">
        <v>44983</v>
      </c>
      <c r="H3024" s="1">
        <v>44987</v>
      </c>
      <c r="I3024" t="s">
        <v>31</v>
      </c>
      <c r="J3024" t="s">
        <v>27</v>
      </c>
      <c r="K3024" s="2">
        <v>735.02</v>
      </c>
      <c r="L3024" t="s">
        <v>34</v>
      </c>
      <c r="M3024">
        <f>YEAR(Table1[[#This Row],[order_date]])</f>
        <v>2023</v>
      </c>
      <c r="N3024">
        <f>MONTH(Table1[[#This Row],[order_date]])</f>
        <v>2</v>
      </c>
      <c r="O3024" s="3">
        <f>Table1[[#This Row],[sales]]-Table1[[#This Row],[profit]]</f>
        <v>3279.97</v>
      </c>
      <c r="P3024" s="3">
        <f>Table1[[#This Row],[sales]]*Table1[[#This Row],[quantity]]</f>
        <v>24089.94</v>
      </c>
      <c r="Q3024" s="9">
        <f>Table1[[#This Row],[delivery_date]]-Table1[[#This Row],[order_date]]</f>
        <v>4</v>
      </c>
    </row>
    <row r="3025" spans="1:17" x14ac:dyDescent="0.35">
      <c r="A3025" t="s">
        <v>3056</v>
      </c>
      <c r="B3025" t="s">
        <v>19</v>
      </c>
      <c r="C3025" t="s">
        <v>33</v>
      </c>
      <c r="D3025" s="2">
        <v>4760.79</v>
      </c>
      <c r="E3025">
        <v>0.2</v>
      </c>
      <c r="F3025">
        <v>6</v>
      </c>
      <c r="G3025" s="1">
        <v>44937</v>
      </c>
      <c r="H3025" s="1">
        <v>44942</v>
      </c>
      <c r="I3025" t="s">
        <v>15</v>
      </c>
      <c r="J3025" t="s">
        <v>16</v>
      </c>
      <c r="K3025" s="2">
        <v>1301.0999999999999</v>
      </c>
      <c r="L3025" t="s">
        <v>48</v>
      </c>
      <c r="M3025">
        <f>YEAR(Table1[[#This Row],[order_date]])</f>
        <v>2023</v>
      </c>
      <c r="N3025">
        <f>MONTH(Table1[[#This Row],[order_date]])</f>
        <v>1</v>
      </c>
      <c r="O3025" s="3">
        <f>Table1[[#This Row],[sales]]-Table1[[#This Row],[profit]]</f>
        <v>3459.69</v>
      </c>
      <c r="P3025" s="3">
        <f>Table1[[#This Row],[sales]]*Table1[[#This Row],[quantity]]</f>
        <v>28564.739999999998</v>
      </c>
      <c r="Q3025" s="9">
        <f>Table1[[#This Row],[delivery_date]]-Table1[[#This Row],[order_date]]</f>
        <v>5</v>
      </c>
    </row>
    <row r="3026" spans="1:17" x14ac:dyDescent="0.35">
      <c r="A3026" t="s">
        <v>3057</v>
      </c>
      <c r="B3026" t="s">
        <v>13</v>
      </c>
      <c r="C3026" t="s">
        <v>26</v>
      </c>
      <c r="D3026" s="2">
        <v>4458.91</v>
      </c>
      <c r="E3026">
        <v>0.14000000000000001</v>
      </c>
      <c r="F3026">
        <v>3</v>
      </c>
      <c r="G3026" s="1">
        <v>45249</v>
      </c>
      <c r="H3026" s="1">
        <v>45250</v>
      </c>
      <c r="I3026" t="s">
        <v>21</v>
      </c>
      <c r="J3026" t="s">
        <v>16</v>
      </c>
      <c r="K3026" s="2">
        <v>432.3</v>
      </c>
      <c r="L3026" t="s">
        <v>28</v>
      </c>
      <c r="M3026">
        <f>YEAR(Table1[[#This Row],[order_date]])</f>
        <v>2023</v>
      </c>
      <c r="N3026">
        <f>MONTH(Table1[[#This Row],[order_date]])</f>
        <v>11</v>
      </c>
      <c r="O3026" s="3">
        <f>Table1[[#This Row],[sales]]-Table1[[#This Row],[profit]]</f>
        <v>4026.6099999999997</v>
      </c>
      <c r="P3026" s="3">
        <f>Table1[[#This Row],[sales]]*Table1[[#This Row],[quantity]]</f>
        <v>13376.73</v>
      </c>
      <c r="Q3026" s="9">
        <f>Table1[[#This Row],[delivery_date]]-Table1[[#This Row],[order_date]]</f>
        <v>1</v>
      </c>
    </row>
    <row r="3027" spans="1:17" x14ac:dyDescent="0.35">
      <c r="A3027" t="s">
        <v>3058</v>
      </c>
      <c r="B3027" t="s">
        <v>13</v>
      </c>
      <c r="C3027" t="s">
        <v>33</v>
      </c>
      <c r="D3027" s="2">
        <v>2340.9499999999998</v>
      </c>
      <c r="E3027">
        <v>0.22</v>
      </c>
      <c r="F3027">
        <v>7</v>
      </c>
      <c r="G3027" s="1">
        <v>44956</v>
      </c>
      <c r="H3027" s="1">
        <v>44961</v>
      </c>
      <c r="I3027" t="s">
        <v>15</v>
      </c>
      <c r="J3027" t="s">
        <v>27</v>
      </c>
      <c r="K3027" s="2">
        <v>629.14</v>
      </c>
      <c r="L3027" t="s">
        <v>23</v>
      </c>
      <c r="M3027">
        <f>YEAR(Table1[[#This Row],[order_date]])</f>
        <v>2023</v>
      </c>
      <c r="N3027">
        <f>MONTH(Table1[[#This Row],[order_date]])</f>
        <v>1</v>
      </c>
      <c r="O3027" s="3">
        <f>Table1[[#This Row],[sales]]-Table1[[#This Row],[profit]]</f>
        <v>1711.81</v>
      </c>
      <c r="P3027" s="3">
        <f>Table1[[#This Row],[sales]]*Table1[[#This Row],[quantity]]</f>
        <v>16386.649999999998</v>
      </c>
      <c r="Q3027" s="9">
        <f>Table1[[#This Row],[delivery_date]]-Table1[[#This Row],[order_date]]</f>
        <v>5</v>
      </c>
    </row>
    <row r="3028" spans="1:17" x14ac:dyDescent="0.35">
      <c r="A3028" t="s">
        <v>3059</v>
      </c>
      <c r="B3028" t="s">
        <v>25</v>
      </c>
      <c r="C3028" t="s">
        <v>20</v>
      </c>
      <c r="D3028" s="2">
        <v>3218.81</v>
      </c>
      <c r="E3028">
        <v>0.04</v>
      </c>
      <c r="F3028">
        <v>6</v>
      </c>
      <c r="G3028" s="1">
        <v>45402</v>
      </c>
      <c r="H3028" s="1">
        <v>45408</v>
      </c>
      <c r="I3028" t="s">
        <v>31</v>
      </c>
      <c r="J3028" t="s">
        <v>22</v>
      </c>
      <c r="K3028" s="2">
        <v>855.39</v>
      </c>
      <c r="L3028" t="s">
        <v>48</v>
      </c>
      <c r="M3028">
        <f>YEAR(Table1[[#This Row],[order_date]])</f>
        <v>2024</v>
      </c>
      <c r="N3028">
        <f>MONTH(Table1[[#This Row],[order_date]])</f>
        <v>4</v>
      </c>
      <c r="O3028" s="3">
        <f>Table1[[#This Row],[sales]]-Table1[[#This Row],[profit]]</f>
        <v>2363.42</v>
      </c>
      <c r="P3028" s="3">
        <f>Table1[[#This Row],[sales]]*Table1[[#This Row],[quantity]]</f>
        <v>19312.86</v>
      </c>
      <c r="Q3028" s="9">
        <f>Table1[[#This Row],[delivery_date]]-Table1[[#This Row],[order_date]]</f>
        <v>6</v>
      </c>
    </row>
    <row r="3029" spans="1:17" x14ac:dyDescent="0.35">
      <c r="A3029" t="s">
        <v>3060</v>
      </c>
      <c r="B3029" t="s">
        <v>25</v>
      </c>
      <c r="C3029" t="s">
        <v>26</v>
      </c>
      <c r="D3029" s="2">
        <v>1230.4100000000001</v>
      </c>
      <c r="E3029">
        <v>0.2</v>
      </c>
      <c r="F3029">
        <v>5</v>
      </c>
      <c r="G3029" s="1">
        <v>45287</v>
      </c>
      <c r="H3029" s="1">
        <v>45293</v>
      </c>
      <c r="I3029" t="s">
        <v>31</v>
      </c>
      <c r="J3029" t="s">
        <v>22</v>
      </c>
      <c r="K3029" s="2">
        <v>138.52000000000001</v>
      </c>
      <c r="L3029" t="s">
        <v>17</v>
      </c>
      <c r="M3029">
        <f>YEAR(Table1[[#This Row],[order_date]])</f>
        <v>2023</v>
      </c>
      <c r="N3029">
        <f>MONTH(Table1[[#This Row],[order_date]])</f>
        <v>12</v>
      </c>
      <c r="O3029" s="3">
        <f>Table1[[#This Row],[sales]]-Table1[[#This Row],[profit]]</f>
        <v>1091.8900000000001</v>
      </c>
      <c r="P3029" s="3">
        <f>Table1[[#This Row],[sales]]*Table1[[#This Row],[quantity]]</f>
        <v>6152.05</v>
      </c>
      <c r="Q3029" s="9">
        <f>Table1[[#This Row],[delivery_date]]-Table1[[#This Row],[order_date]]</f>
        <v>6</v>
      </c>
    </row>
    <row r="3030" spans="1:17" x14ac:dyDescent="0.35">
      <c r="A3030" t="s">
        <v>3061</v>
      </c>
      <c r="B3030" t="s">
        <v>13</v>
      </c>
      <c r="C3030" t="s">
        <v>20</v>
      </c>
      <c r="D3030" s="2">
        <v>2074.7399999999998</v>
      </c>
      <c r="E3030">
        <v>0.16</v>
      </c>
      <c r="F3030">
        <v>3</v>
      </c>
      <c r="G3030" s="1">
        <v>45647</v>
      </c>
      <c r="H3030" s="1">
        <v>45648</v>
      </c>
      <c r="I3030" t="s">
        <v>15</v>
      </c>
      <c r="J3030" t="s">
        <v>16</v>
      </c>
      <c r="K3030" s="2">
        <v>517.5</v>
      </c>
      <c r="L3030" t="s">
        <v>39</v>
      </c>
      <c r="M3030">
        <f>YEAR(Table1[[#This Row],[order_date]])</f>
        <v>2024</v>
      </c>
      <c r="N3030">
        <f>MONTH(Table1[[#This Row],[order_date]])</f>
        <v>12</v>
      </c>
      <c r="O3030" s="3">
        <f>Table1[[#This Row],[sales]]-Table1[[#This Row],[profit]]</f>
        <v>1557.2399999999998</v>
      </c>
      <c r="P3030" s="3">
        <f>Table1[[#This Row],[sales]]*Table1[[#This Row],[quantity]]</f>
        <v>6224.2199999999993</v>
      </c>
      <c r="Q3030" s="9">
        <f>Table1[[#This Row],[delivery_date]]-Table1[[#This Row],[order_date]]</f>
        <v>1</v>
      </c>
    </row>
    <row r="3031" spans="1:17" x14ac:dyDescent="0.35">
      <c r="A3031" t="s">
        <v>3062</v>
      </c>
      <c r="B3031" t="s">
        <v>13</v>
      </c>
      <c r="C3031" t="s">
        <v>36</v>
      </c>
      <c r="D3031" s="2">
        <v>4368.79</v>
      </c>
      <c r="E3031">
        <v>0.4</v>
      </c>
      <c r="F3031">
        <v>3</v>
      </c>
      <c r="G3031" s="1">
        <v>44949</v>
      </c>
      <c r="H3031" s="1">
        <v>44950</v>
      </c>
      <c r="I3031" t="s">
        <v>21</v>
      </c>
      <c r="J3031" t="s">
        <v>27</v>
      </c>
      <c r="K3031" s="2">
        <v>1265.5</v>
      </c>
      <c r="L3031" t="s">
        <v>48</v>
      </c>
      <c r="M3031">
        <f>YEAR(Table1[[#This Row],[order_date]])</f>
        <v>2023</v>
      </c>
      <c r="N3031">
        <f>MONTH(Table1[[#This Row],[order_date]])</f>
        <v>1</v>
      </c>
      <c r="O3031" s="3">
        <f>Table1[[#This Row],[sales]]-Table1[[#This Row],[profit]]</f>
        <v>3103.29</v>
      </c>
      <c r="P3031" s="3">
        <f>Table1[[#This Row],[sales]]*Table1[[#This Row],[quantity]]</f>
        <v>13106.369999999999</v>
      </c>
      <c r="Q3031" s="9">
        <f>Table1[[#This Row],[delivery_date]]-Table1[[#This Row],[order_date]]</f>
        <v>1</v>
      </c>
    </row>
    <row r="3032" spans="1:17" x14ac:dyDescent="0.35">
      <c r="A3032" t="s">
        <v>3063</v>
      </c>
      <c r="B3032" t="s">
        <v>13</v>
      </c>
      <c r="C3032" t="s">
        <v>33</v>
      </c>
      <c r="D3032" s="2">
        <v>243.07</v>
      </c>
      <c r="E3032">
        <v>0.09</v>
      </c>
      <c r="F3032">
        <v>6</v>
      </c>
      <c r="G3032" s="1">
        <v>45267</v>
      </c>
      <c r="H3032" s="1">
        <v>45271</v>
      </c>
      <c r="I3032" t="s">
        <v>15</v>
      </c>
      <c r="J3032" t="s">
        <v>16</v>
      </c>
      <c r="K3032" s="2">
        <v>21.74</v>
      </c>
      <c r="L3032" t="s">
        <v>28</v>
      </c>
      <c r="M3032">
        <f>YEAR(Table1[[#This Row],[order_date]])</f>
        <v>2023</v>
      </c>
      <c r="N3032">
        <f>MONTH(Table1[[#This Row],[order_date]])</f>
        <v>12</v>
      </c>
      <c r="O3032" s="3">
        <f>Table1[[#This Row],[sales]]-Table1[[#This Row],[profit]]</f>
        <v>221.32999999999998</v>
      </c>
      <c r="P3032" s="3">
        <f>Table1[[#This Row],[sales]]*Table1[[#This Row],[quantity]]</f>
        <v>1458.42</v>
      </c>
      <c r="Q3032" s="9">
        <f>Table1[[#This Row],[delivery_date]]-Table1[[#This Row],[order_date]]</f>
        <v>4</v>
      </c>
    </row>
    <row r="3033" spans="1:17" x14ac:dyDescent="0.35">
      <c r="A3033" t="s">
        <v>3064</v>
      </c>
      <c r="B3033" t="s">
        <v>19</v>
      </c>
      <c r="C3033" t="s">
        <v>26</v>
      </c>
      <c r="D3033" s="2">
        <v>2710.52</v>
      </c>
      <c r="E3033">
        <v>0.38</v>
      </c>
      <c r="F3033">
        <v>6</v>
      </c>
      <c r="G3033" s="1">
        <v>45443</v>
      </c>
      <c r="H3033" s="1">
        <v>45444</v>
      </c>
      <c r="I3033" t="s">
        <v>21</v>
      </c>
      <c r="J3033" t="s">
        <v>16</v>
      </c>
      <c r="K3033" s="2">
        <v>505.49</v>
      </c>
      <c r="L3033" t="s">
        <v>39</v>
      </c>
      <c r="M3033">
        <f>YEAR(Table1[[#This Row],[order_date]])</f>
        <v>2024</v>
      </c>
      <c r="N3033">
        <f>MONTH(Table1[[#This Row],[order_date]])</f>
        <v>5</v>
      </c>
      <c r="O3033" s="3">
        <f>Table1[[#This Row],[sales]]-Table1[[#This Row],[profit]]</f>
        <v>2205.0299999999997</v>
      </c>
      <c r="P3033" s="3">
        <f>Table1[[#This Row],[sales]]*Table1[[#This Row],[quantity]]</f>
        <v>16263.119999999999</v>
      </c>
      <c r="Q3033" s="9">
        <f>Table1[[#This Row],[delivery_date]]-Table1[[#This Row],[order_date]]</f>
        <v>1</v>
      </c>
    </row>
    <row r="3034" spans="1:17" x14ac:dyDescent="0.35">
      <c r="A3034" t="s">
        <v>3065</v>
      </c>
      <c r="B3034" t="s">
        <v>13</v>
      </c>
      <c r="C3034" t="s">
        <v>26</v>
      </c>
      <c r="D3034" s="2">
        <v>4376.71</v>
      </c>
      <c r="E3034">
        <v>0.25</v>
      </c>
      <c r="F3034">
        <v>5</v>
      </c>
      <c r="G3034" s="1">
        <v>45182</v>
      </c>
      <c r="H3034" s="1">
        <v>45189</v>
      </c>
      <c r="I3034" t="s">
        <v>21</v>
      </c>
      <c r="J3034" t="s">
        <v>22</v>
      </c>
      <c r="K3034" s="2">
        <v>1101.44</v>
      </c>
      <c r="L3034" t="s">
        <v>28</v>
      </c>
      <c r="M3034">
        <f>YEAR(Table1[[#This Row],[order_date]])</f>
        <v>2023</v>
      </c>
      <c r="N3034">
        <f>MONTH(Table1[[#This Row],[order_date]])</f>
        <v>9</v>
      </c>
      <c r="O3034" s="3">
        <f>Table1[[#This Row],[sales]]-Table1[[#This Row],[profit]]</f>
        <v>3275.27</v>
      </c>
      <c r="P3034" s="3">
        <f>Table1[[#This Row],[sales]]*Table1[[#This Row],[quantity]]</f>
        <v>21883.55</v>
      </c>
      <c r="Q3034" s="9">
        <f>Table1[[#This Row],[delivery_date]]-Table1[[#This Row],[order_date]]</f>
        <v>7</v>
      </c>
    </row>
    <row r="3035" spans="1:17" x14ac:dyDescent="0.35">
      <c r="A3035" t="s">
        <v>3066</v>
      </c>
      <c r="B3035" t="s">
        <v>25</v>
      </c>
      <c r="C3035" t="s">
        <v>33</v>
      </c>
      <c r="D3035" s="2">
        <v>697.85</v>
      </c>
      <c r="E3035">
        <v>0.04</v>
      </c>
      <c r="F3035">
        <v>3</v>
      </c>
      <c r="G3035" s="1">
        <v>45098</v>
      </c>
      <c r="H3035" s="1">
        <v>45099</v>
      </c>
      <c r="I3035" t="s">
        <v>31</v>
      </c>
      <c r="J3035" t="s">
        <v>22</v>
      </c>
      <c r="K3035" s="2">
        <v>92.78</v>
      </c>
      <c r="L3035" t="s">
        <v>17</v>
      </c>
      <c r="M3035">
        <f>YEAR(Table1[[#This Row],[order_date]])</f>
        <v>2023</v>
      </c>
      <c r="N3035">
        <f>MONTH(Table1[[#This Row],[order_date]])</f>
        <v>6</v>
      </c>
      <c r="O3035" s="3">
        <f>Table1[[#This Row],[sales]]-Table1[[#This Row],[profit]]</f>
        <v>605.07000000000005</v>
      </c>
      <c r="P3035" s="3">
        <f>Table1[[#This Row],[sales]]*Table1[[#This Row],[quantity]]</f>
        <v>2093.5500000000002</v>
      </c>
      <c r="Q3035" s="9">
        <f>Table1[[#This Row],[delivery_date]]-Table1[[#This Row],[order_date]]</f>
        <v>1</v>
      </c>
    </row>
    <row r="3036" spans="1:17" x14ac:dyDescent="0.35">
      <c r="A3036" t="s">
        <v>3067</v>
      </c>
      <c r="B3036" t="s">
        <v>19</v>
      </c>
      <c r="C3036" t="s">
        <v>14</v>
      </c>
      <c r="D3036" s="2">
        <v>4914.4799999999996</v>
      </c>
      <c r="E3036">
        <v>0.48</v>
      </c>
      <c r="F3036">
        <v>2</v>
      </c>
      <c r="G3036" s="1">
        <v>45453</v>
      </c>
      <c r="H3036" s="1">
        <v>45455</v>
      </c>
      <c r="I3036" t="s">
        <v>31</v>
      </c>
      <c r="J3036" t="s">
        <v>27</v>
      </c>
      <c r="K3036" s="2">
        <v>339.24</v>
      </c>
      <c r="L3036" t="s">
        <v>28</v>
      </c>
      <c r="M3036">
        <f>YEAR(Table1[[#This Row],[order_date]])</f>
        <v>2024</v>
      </c>
      <c r="N3036">
        <f>MONTH(Table1[[#This Row],[order_date]])</f>
        <v>6</v>
      </c>
      <c r="O3036" s="3">
        <f>Table1[[#This Row],[sales]]-Table1[[#This Row],[profit]]</f>
        <v>4575.24</v>
      </c>
      <c r="P3036" s="3">
        <f>Table1[[#This Row],[sales]]*Table1[[#This Row],[quantity]]</f>
        <v>9828.9599999999991</v>
      </c>
      <c r="Q3036" s="9">
        <f>Table1[[#This Row],[delivery_date]]-Table1[[#This Row],[order_date]]</f>
        <v>2</v>
      </c>
    </row>
    <row r="3037" spans="1:17" x14ac:dyDescent="0.35">
      <c r="A3037" t="s">
        <v>3068</v>
      </c>
      <c r="B3037" t="s">
        <v>13</v>
      </c>
      <c r="C3037" t="s">
        <v>14</v>
      </c>
      <c r="D3037" s="2">
        <v>160.72</v>
      </c>
      <c r="E3037">
        <v>0.37</v>
      </c>
      <c r="F3037">
        <v>4</v>
      </c>
      <c r="G3037" s="1">
        <v>45548</v>
      </c>
      <c r="H3037" s="1">
        <v>45549</v>
      </c>
      <c r="I3037" t="s">
        <v>15</v>
      </c>
      <c r="J3037" t="s">
        <v>16</v>
      </c>
      <c r="K3037" s="2">
        <v>12.97</v>
      </c>
      <c r="L3037" t="s">
        <v>23</v>
      </c>
      <c r="M3037">
        <f>YEAR(Table1[[#This Row],[order_date]])</f>
        <v>2024</v>
      </c>
      <c r="N3037">
        <f>MONTH(Table1[[#This Row],[order_date]])</f>
        <v>9</v>
      </c>
      <c r="O3037" s="3">
        <f>Table1[[#This Row],[sales]]-Table1[[#This Row],[profit]]</f>
        <v>147.75</v>
      </c>
      <c r="P3037" s="3">
        <f>Table1[[#This Row],[sales]]*Table1[[#This Row],[quantity]]</f>
        <v>642.88</v>
      </c>
      <c r="Q3037" s="9">
        <f>Table1[[#This Row],[delivery_date]]-Table1[[#This Row],[order_date]]</f>
        <v>1</v>
      </c>
    </row>
    <row r="3038" spans="1:17" x14ac:dyDescent="0.35">
      <c r="A3038" t="s">
        <v>3069</v>
      </c>
      <c r="B3038" t="s">
        <v>25</v>
      </c>
      <c r="C3038" t="s">
        <v>20</v>
      </c>
      <c r="D3038" s="2">
        <v>4441.99</v>
      </c>
      <c r="E3038">
        <v>0.13</v>
      </c>
      <c r="F3038">
        <v>4</v>
      </c>
      <c r="G3038" s="1">
        <v>45440</v>
      </c>
      <c r="H3038" s="1">
        <v>45444</v>
      </c>
      <c r="I3038" t="s">
        <v>21</v>
      </c>
      <c r="J3038" t="s">
        <v>27</v>
      </c>
      <c r="K3038" s="2">
        <v>592.30999999999995</v>
      </c>
      <c r="L3038" t="s">
        <v>17</v>
      </c>
      <c r="M3038">
        <f>YEAR(Table1[[#This Row],[order_date]])</f>
        <v>2024</v>
      </c>
      <c r="N3038">
        <f>MONTH(Table1[[#This Row],[order_date]])</f>
        <v>5</v>
      </c>
      <c r="O3038" s="3">
        <f>Table1[[#This Row],[sales]]-Table1[[#This Row],[profit]]</f>
        <v>3849.68</v>
      </c>
      <c r="P3038" s="3">
        <f>Table1[[#This Row],[sales]]*Table1[[#This Row],[quantity]]</f>
        <v>17767.96</v>
      </c>
      <c r="Q3038" s="9">
        <f>Table1[[#This Row],[delivery_date]]-Table1[[#This Row],[order_date]]</f>
        <v>4</v>
      </c>
    </row>
    <row r="3039" spans="1:17" x14ac:dyDescent="0.35">
      <c r="A3039" t="s">
        <v>3070</v>
      </c>
      <c r="B3039" t="s">
        <v>19</v>
      </c>
      <c r="C3039" t="s">
        <v>33</v>
      </c>
      <c r="D3039" s="2">
        <v>1833</v>
      </c>
      <c r="E3039">
        <v>0.28999999999999998</v>
      </c>
      <c r="F3039">
        <v>2</v>
      </c>
      <c r="G3039" s="1">
        <v>45620</v>
      </c>
      <c r="H3039" s="1">
        <v>45624</v>
      </c>
      <c r="I3039" t="s">
        <v>15</v>
      </c>
      <c r="J3039" t="s">
        <v>27</v>
      </c>
      <c r="K3039" s="2">
        <v>111.16</v>
      </c>
      <c r="L3039" t="s">
        <v>23</v>
      </c>
      <c r="M3039">
        <f>YEAR(Table1[[#This Row],[order_date]])</f>
        <v>2024</v>
      </c>
      <c r="N3039">
        <f>MONTH(Table1[[#This Row],[order_date]])</f>
        <v>11</v>
      </c>
      <c r="O3039" s="3">
        <f>Table1[[#This Row],[sales]]-Table1[[#This Row],[profit]]</f>
        <v>1721.84</v>
      </c>
      <c r="P3039" s="3">
        <f>Table1[[#This Row],[sales]]*Table1[[#This Row],[quantity]]</f>
        <v>3666</v>
      </c>
      <c r="Q3039" s="9">
        <f>Table1[[#This Row],[delivery_date]]-Table1[[#This Row],[order_date]]</f>
        <v>4</v>
      </c>
    </row>
    <row r="3040" spans="1:17" x14ac:dyDescent="0.35">
      <c r="A3040" t="s">
        <v>3071</v>
      </c>
      <c r="B3040" t="s">
        <v>13</v>
      </c>
      <c r="C3040" t="s">
        <v>33</v>
      </c>
      <c r="D3040" s="2">
        <v>750.18</v>
      </c>
      <c r="E3040">
        <v>0.45</v>
      </c>
      <c r="F3040">
        <v>9</v>
      </c>
      <c r="G3040" s="1">
        <v>45138</v>
      </c>
      <c r="H3040" s="1">
        <v>45142</v>
      </c>
      <c r="I3040" t="s">
        <v>21</v>
      </c>
      <c r="J3040" t="s">
        <v>22</v>
      </c>
      <c r="K3040" s="2">
        <v>46.05</v>
      </c>
      <c r="L3040" t="s">
        <v>39</v>
      </c>
      <c r="M3040">
        <f>YEAR(Table1[[#This Row],[order_date]])</f>
        <v>2023</v>
      </c>
      <c r="N3040">
        <f>MONTH(Table1[[#This Row],[order_date]])</f>
        <v>7</v>
      </c>
      <c r="O3040" s="3">
        <f>Table1[[#This Row],[sales]]-Table1[[#This Row],[profit]]</f>
        <v>704.13</v>
      </c>
      <c r="P3040" s="3">
        <f>Table1[[#This Row],[sales]]*Table1[[#This Row],[quantity]]</f>
        <v>6751.62</v>
      </c>
      <c r="Q3040" s="9">
        <f>Table1[[#This Row],[delivery_date]]-Table1[[#This Row],[order_date]]</f>
        <v>4</v>
      </c>
    </row>
    <row r="3041" spans="1:17" x14ac:dyDescent="0.35">
      <c r="A3041" t="s">
        <v>3072</v>
      </c>
      <c r="B3041" t="s">
        <v>13</v>
      </c>
      <c r="C3041" t="s">
        <v>36</v>
      </c>
      <c r="D3041" s="2">
        <v>871.06</v>
      </c>
      <c r="E3041">
        <v>0.47</v>
      </c>
      <c r="F3041">
        <v>3</v>
      </c>
      <c r="G3041" s="1">
        <v>45308</v>
      </c>
      <c r="H3041" s="1">
        <v>45311</v>
      </c>
      <c r="I3041" t="s">
        <v>15</v>
      </c>
      <c r="J3041" t="s">
        <v>16</v>
      </c>
      <c r="K3041" s="2">
        <v>255.82</v>
      </c>
      <c r="L3041" t="s">
        <v>39</v>
      </c>
      <c r="M3041">
        <f>YEAR(Table1[[#This Row],[order_date]])</f>
        <v>2024</v>
      </c>
      <c r="N3041">
        <f>MONTH(Table1[[#This Row],[order_date]])</f>
        <v>1</v>
      </c>
      <c r="O3041" s="3">
        <f>Table1[[#This Row],[sales]]-Table1[[#This Row],[profit]]</f>
        <v>615.24</v>
      </c>
      <c r="P3041" s="3">
        <f>Table1[[#This Row],[sales]]*Table1[[#This Row],[quantity]]</f>
        <v>2613.1799999999998</v>
      </c>
      <c r="Q3041" s="9">
        <f>Table1[[#This Row],[delivery_date]]-Table1[[#This Row],[order_date]]</f>
        <v>3</v>
      </c>
    </row>
    <row r="3042" spans="1:17" x14ac:dyDescent="0.35">
      <c r="A3042" t="s">
        <v>3073</v>
      </c>
      <c r="B3042" t="s">
        <v>13</v>
      </c>
      <c r="C3042" t="s">
        <v>14</v>
      </c>
      <c r="D3042" s="2">
        <v>3535.78</v>
      </c>
      <c r="E3042">
        <v>0.37</v>
      </c>
      <c r="F3042">
        <v>1</v>
      </c>
      <c r="G3042" s="1">
        <v>44967</v>
      </c>
      <c r="H3042" s="1">
        <v>44974</v>
      </c>
      <c r="I3042" t="s">
        <v>15</v>
      </c>
      <c r="J3042" t="s">
        <v>16</v>
      </c>
      <c r="K3042" s="2">
        <v>285.64</v>
      </c>
      <c r="L3042" t="s">
        <v>39</v>
      </c>
      <c r="M3042">
        <f>YEAR(Table1[[#This Row],[order_date]])</f>
        <v>2023</v>
      </c>
      <c r="N3042">
        <f>MONTH(Table1[[#This Row],[order_date]])</f>
        <v>2</v>
      </c>
      <c r="O3042" s="3">
        <f>Table1[[#This Row],[sales]]-Table1[[#This Row],[profit]]</f>
        <v>3250.1400000000003</v>
      </c>
      <c r="P3042" s="3">
        <f>Table1[[#This Row],[sales]]*Table1[[#This Row],[quantity]]</f>
        <v>3535.78</v>
      </c>
      <c r="Q3042" s="9">
        <f>Table1[[#This Row],[delivery_date]]-Table1[[#This Row],[order_date]]</f>
        <v>7</v>
      </c>
    </row>
    <row r="3043" spans="1:17" x14ac:dyDescent="0.35">
      <c r="A3043" t="s">
        <v>3074</v>
      </c>
      <c r="B3043" t="s">
        <v>19</v>
      </c>
      <c r="C3043" t="s">
        <v>14</v>
      </c>
      <c r="D3043" s="2">
        <v>4366.53</v>
      </c>
      <c r="E3043">
        <v>0.36</v>
      </c>
      <c r="F3043">
        <v>5</v>
      </c>
      <c r="G3043" s="1">
        <v>45229</v>
      </c>
      <c r="H3043" s="1">
        <v>45234</v>
      </c>
      <c r="I3043" t="s">
        <v>15</v>
      </c>
      <c r="J3043" t="s">
        <v>27</v>
      </c>
      <c r="K3043" s="2">
        <v>396.64</v>
      </c>
      <c r="L3043" t="s">
        <v>28</v>
      </c>
      <c r="M3043">
        <f>YEAR(Table1[[#This Row],[order_date]])</f>
        <v>2023</v>
      </c>
      <c r="N3043">
        <f>MONTH(Table1[[#This Row],[order_date]])</f>
        <v>10</v>
      </c>
      <c r="O3043" s="3">
        <f>Table1[[#This Row],[sales]]-Table1[[#This Row],[profit]]</f>
        <v>3969.89</v>
      </c>
      <c r="P3043" s="3">
        <f>Table1[[#This Row],[sales]]*Table1[[#This Row],[quantity]]</f>
        <v>21832.649999999998</v>
      </c>
      <c r="Q3043" s="9">
        <f>Table1[[#This Row],[delivery_date]]-Table1[[#This Row],[order_date]]</f>
        <v>5</v>
      </c>
    </row>
    <row r="3044" spans="1:17" x14ac:dyDescent="0.35">
      <c r="A3044" t="s">
        <v>3075</v>
      </c>
      <c r="B3044" t="s">
        <v>25</v>
      </c>
      <c r="C3044" t="s">
        <v>33</v>
      </c>
      <c r="D3044" s="2">
        <v>3241.23</v>
      </c>
      <c r="E3044">
        <v>0.14000000000000001</v>
      </c>
      <c r="F3044">
        <v>3</v>
      </c>
      <c r="G3044" s="1">
        <v>45052</v>
      </c>
      <c r="H3044" s="1">
        <v>45053</v>
      </c>
      <c r="I3044" t="s">
        <v>31</v>
      </c>
      <c r="J3044" t="s">
        <v>27</v>
      </c>
      <c r="K3044" s="2">
        <v>640.85</v>
      </c>
      <c r="L3044" t="s">
        <v>39</v>
      </c>
      <c r="M3044">
        <f>YEAR(Table1[[#This Row],[order_date]])</f>
        <v>2023</v>
      </c>
      <c r="N3044">
        <f>MONTH(Table1[[#This Row],[order_date]])</f>
        <v>5</v>
      </c>
      <c r="O3044" s="3">
        <f>Table1[[#This Row],[sales]]-Table1[[#This Row],[profit]]</f>
        <v>2600.38</v>
      </c>
      <c r="P3044" s="3">
        <f>Table1[[#This Row],[sales]]*Table1[[#This Row],[quantity]]</f>
        <v>9723.69</v>
      </c>
      <c r="Q3044" s="9">
        <f>Table1[[#This Row],[delivery_date]]-Table1[[#This Row],[order_date]]</f>
        <v>1</v>
      </c>
    </row>
    <row r="3045" spans="1:17" x14ac:dyDescent="0.35">
      <c r="A3045" t="s">
        <v>3076</v>
      </c>
      <c r="B3045" t="s">
        <v>25</v>
      </c>
      <c r="C3045" t="s">
        <v>20</v>
      </c>
      <c r="D3045" s="2">
        <v>4650.75</v>
      </c>
      <c r="E3045">
        <v>0.49</v>
      </c>
      <c r="F3045">
        <v>6</v>
      </c>
      <c r="G3045" s="1">
        <v>45267</v>
      </c>
      <c r="H3045" s="1">
        <v>45270</v>
      </c>
      <c r="I3045" t="s">
        <v>15</v>
      </c>
      <c r="J3045" t="s">
        <v>27</v>
      </c>
      <c r="K3045" s="2">
        <v>1179.97</v>
      </c>
      <c r="L3045" t="s">
        <v>34</v>
      </c>
      <c r="M3045">
        <f>YEAR(Table1[[#This Row],[order_date]])</f>
        <v>2023</v>
      </c>
      <c r="N3045">
        <f>MONTH(Table1[[#This Row],[order_date]])</f>
        <v>12</v>
      </c>
      <c r="O3045" s="3">
        <f>Table1[[#This Row],[sales]]-Table1[[#This Row],[profit]]</f>
        <v>3470.7799999999997</v>
      </c>
      <c r="P3045" s="3">
        <f>Table1[[#This Row],[sales]]*Table1[[#This Row],[quantity]]</f>
        <v>27904.5</v>
      </c>
      <c r="Q3045" s="9">
        <f>Table1[[#This Row],[delivery_date]]-Table1[[#This Row],[order_date]]</f>
        <v>3</v>
      </c>
    </row>
    <row r="3046" spans="1:17" x14ac:dyDescent="0.35">
      <c r="A3046" t="s">
        <v>3077</v>
      </c>
      <c r="B3046" t="s">
        <v>41</v>
      </c>
      <c r="C3046" t="s">
        <v>33</v>
      </c>
      <c r="D3046" s="2">
        <v>4228.1499999999996</v>
      </c>
      <c r="E3046">
        <v>0.12</v>
      </c>
      <c r="F3046">
        <v>1</v>
      </c>
      <c r="G3046" s="1">
        <v>45403</v>
      </c>
      <c r="H3046" s="1">
        <v>45407</v>
      </c>
      <c r="I3046" t="s">
        <v>15</v>
      </c>
      <c r="J3046" t="s">
        <v>16</v>
      </c>
      <c r="K3046" s="2">
        <v>380.17</v>
      </c>
      <c r="L3046" t="s">
        <v>28</v>
      </c>
      <c r="M3046">
        <f>YEAR(Table1[[#This Row],[order_date]])</f>
        <v>2024</v>
      </c>
      <c r="N3046">
        <f>MONTH(Table1[[#This Row],[order_date]])</f>
        <v>4</v>
      </c>
      <c r="O3046" s="3">
        <f>Table1[[#This Row],[sales]]-Table1[[#This Row],[profit]]</f>
        <v>3847.9799999999996</v>
      </c>
      <c r="P3046" s="3">
        <f>Table1[[#This Row],[sales]]*Table1[[#This Row],[quantity]]</f>
        <v>4228.1499999999996</v>
      </c>
      <c r="Q3046" s="9">
        <f>Table1[[#This Row],[delivery_date]]-Table1[[#This Row],[order_date]]</f>
        <v>4</v>
      </c>
    </row>
    <row r="3047" spans="1:17" x14ac:dyDescent="0.35">
      <c r="A3047" t="s">
        <v>3078</v>
      </c>
      <c r="B3047" t="s">
        <v>13</v>
      </c>
      <c r="C3047" t="s">
        <v>20</v>
      </c>
      <c r="D3047" s="2">
        <v>144.26</v>
      </c>
      <c r="E3047">
        <v>0.04</v>
      </c>
      <c r="F3047">
        <v>4</v>
      </c>
      <c r="G3047" s="1">
        <v>45560</v>
      </c>
      <c r="H3047" s="1">
        <v>45564</v>
      </c>
      <c r="I3047" t="s">
        <v>21</v>
      </c>
      <c r="J3047" t="s">
        <v>22</v>
      </c>
      <c r="K3047" s="2">
        <v>8.76</v>
      </c>
      <c r="L3047" t="s">
        <v>28</v>
      </c>
      <c r="M3047">
        <f>YEAR(Table1[[#This Row],[order_date]])</f>
        <v>2024</v>
      </c>
      <c r="N3047">
        <f>MONTH(Table1[[#This Row],[order_date]])</f>
        <v>9</v>
      </c>
      <c r="O3047" s="3">
        <f>Table1[[#This Row],[sales]]-Table1[[#This Row],[profit]]</f>
        <v>135.5</v>
      </c>
      <c r="P3047" s="3">
        <f>Table1[[#This Row],[sales]]*Table1[[#This Row],[quantity]]</f>
        <v>577.04</v>
      </c>
      <c r="Q3047" s="9">
        <f>Table1[[#This Row],[delivery_date]]-Table1[[#This Row],[order_date]]</f>
        <v>4</v>
      </c>
    </row>
    <row r="3048" spans="1:17" x14ac:dyDescent="0.35">
      <c r="A3048" t="s">
        <v>3079</v>
      </c>
      <c r="B3048" t="s">
        <v>41</v>
      </c>
      <c r="C3048" t="s">
        <v>14</v>
      </c>
      <c r="D3048" s="2">
        <v>3380.21</v>
      </c>
      <c r="E3048">
        <v>0.49</v>
      </c>
      <c r="F3048">
        <v>1</v>
      </c>
      <c r="G3048" s="1">
        <v>45464</v>
      </c>
      <c r="H3048" s="1">
        <v>45468</v>
      </c>
      <c r="I3048" t="s">
        <v>31</v>
      </c>
      <c r="J3048" t="s">
        <v>27</v>
      </c>
      <c r="K3048" s="2">
        <v>354.71</v>
      </c>
      <c r="L3048" t="s">
        <v>17</v>
      </c>
      <c r="M3048">
        <f>YEAR(Table1[[#This Row],[order_date]])</f>
        <v>2024</v>
      </c>
      <c r="N3048">
        <f>MONTH(Table1[[#This Row],[order_date]])</f>
        <v>6</v>
      </c>
      <c r="O3048" s="3">
        <f>Table1[[#This Row],[sales]]-Table1[[#This Row],[profit]]</f>
        <v>3025.5</v>
      </c>
      <c r="P3048" s="3">
        <f>Table1[[#This Row],[sales]]*Table1[[#This Row],[quantity]]</f>
        <v>3380.21</v>
      </c>
      <c r="Q3048" s="9">
        <f>Table1[[#This Row],[delivery_date]]-Table1[[#This Row],[order_date]]</f>
        <v>4</v>
      </c>
    </row>
    <row r="3049" spans="1:17" x14ac:dyDescent="0.35">
      <c r="A3049" t="s">
        <v>3080</v>
      </c>
      <c r="B3049" t="s">
        <v>41</v>
      </c>
      <c r="C3049" t="s">
        <v>36</v>
      </c>
      <c r="D3049" s="2">
        <v>1592.71</v>
      </c>
      <c r="E3049">
        <v>0.08</v>
      </c>
      <c r="F3049">
        <v>1</v>
      </c>
      <c r="G3049" s="1">
        <v>45458</v>
      </c>
      <c r="H3049" s="1">
        <v>45459</v>
      </c>
      <c r="I3049" t="s">
        <v>21</v>
      </c>
      <c r="J3049" t="s">
        <v>27</v>
      </c>
      <c r="K3049" s="2">
        <v>280.29000000000002</v>
      </c>
      <c r="L3049" t="s">
        <v>48</v>
      </c>
      <c r="M3049">
        <f>YEAR(Table1[[#This Row],[order_date]])</f>
        <v>2024</v>
      </c>
      <c r="N3049">
        <f>MONTH(Table1[[#This Row],[order_date]])</f>
        <v>6</v>
      </c>
      <c r="O3049" s="3">
        <f>Table1[[#This Row],[sales]]-Table1[[#This Row],[profit]]</f>
        <v>1312.42</v>
      </c>
      <c r="P3049" s="3">
        <f>Table1[[#This Row],[sales]]*Table1[[#This Row],[quantity]]</f>
        <v>1592.71</v>
      </c>
      <c r="Q3049" s="9">
        <f>Table1[[#This Row],[delivery_date]]-Table1[[#This Row],[order_date]]</f>
        <v>1</v>
      </c>
    </row>
    <row r="3050" spans="1:17" x14ac:dyDescent="0.35">
      <c r="A3050" t="s">
        <v>3081</v>
      </c>
      <c r="B3050" t="s">
        <v>25</v>
      </c>
      <c r="C3050" t="s">
        <v>26</v>
      </c>
      <c r="D3050" s="2">
        <v>2327.0500000000002</v>
      </c>
      <c r="E3050">
        <v>0.26</v>
      </c>
      <c r="F3050">
        <v>8</v>
      </c>
      <c r="G3050" s="1">
        <v>45218</v>
      </c>
      <c r="H3050" s="1">
        <v>45221</v>
      </c>
      <c r="I3050" t="s">
        <v>15</v>
      </c>
      <c r="J3050" t="s">
        <v>16</v>
      </c>
      <c r="K3050" s="2">
        <v>693.15</v>
      </c>
      <c r="L3050" t="s">
        <v>39</v>
      </c>
      <c r="M3050">
        <f>YEAR(Table1[[#This Row],[order_date]])</f>
        <v>2023</v>
      </c>
      <c r="N3050">
        <f>MONTH(Table1[[#This Row],[order_date]])</f>
        <v>10</v>
      </c>
      <c r="O3050" s="3">
        <f>Table1[[#This Row],[sales]]-Table1[[#This Row],[profit]]</f>
        <v>1633.9</v>
      </c>
      <c r="P3050" s="3">
        <f>Table1[[#This Row],[sales]]*Table1[[#This Row],[quantity]]</f>
        <v>18616.400000000001</v>
      </c>
      <c r="Q3050" s="9">
        <f>Table1[[#This Row],[delivery_date]]-Table1[[#This Row],[order_date]]</f>
        <v>3</v>
      </c>
    </row>
    <row r="3051" spans="1:17" x14ac:dyDescent="0.35">
      <c r="A3051" t="s">
        <v>3082</v>
      </c>
      <c r="B3051" t="s">
        <v>19</v>
      </c>
      <c r="C3051" t="s">
        <v>14</v>
      </c>
      <c r="D3051" s="2">
        <v>560.75</v>
      </c>
      <c r="E3051">
        <v>0.23</v>
      </c>
      <c r="F3051">
        <v>4</v>
      </c>
      <c r="G3051" s="1">
        <v>45481</v>
      </c>
      <c r="H3051" s="1">
        <v>45484</v>
      </c>
      <c r="I3051" t="s">
        <v>15</v>
      </c>
      <c r="J3051" t="s">
        <v>22</v>
      </c>
      <c r="K3051" s="2">
        <v>114.68</v>
      </c>
      <c r="L3051" t="s">
        <v>17</v>
      </c>
      <c r="M3051">
        <f>YEAR(Table1[[#This Row],[order_date]])</f>
        <v>2024</v>
      </c>
      <c r="N3051">
        <f>MONTH(Table1[[#This Row],[order_date]])</f>
        <v>7</v>
      </c>
      <c r="O3051" s="3">
        <f>Table1[[#This Row],[sales]]-Table1[[#This Row],[profit]]</f>
        <v>446.07</v>
      </c>
      <c r="P3051" s="3">
        <f>Table1[[#This Row],[sales]]*Table1[[#This Row],[quantity]]</f>
        <v>2243</v>
      </c>
      <c r="Q3051" s="9">
        <f>Table1[[#This Row],[delivery_date]]-Table1[[#This Row],[order_date]]</f>
        <v>3</v>
      </c>
    </row>
    <row r="3052" spans="1:17" x14ac:dyDescent="0.35">
      <c r="A3052" t="s">
        <v>3083</v>
      </c>
      <c r="B3052" t="s">
        <v>19</v>
      </c>
      <c r="C3052" t="s">
        <v>20</v>
      </c>
      <c r="D3052" s="2">
        <v>1482.29</v>
      </c>
      <c r="E3052">
        <v>0.42</v>
      </c>
      <c r="F3052">
        <v>3</v>
      </c>
      <c r="G3052" s="1">
        <v>45606</v>
      </c>
      <c r="H3052" s="1">
        <v>45608</v>
      </c>
      <c r="I3052" t="s">
        <v>15</v>
      </c>
      <c r="J3052" t="s">
        <v>22</v>
      </c>
      <c r="K3052" s="2">
        <v>156.30000000000001</v>
      </c>
      <c r="L3052" t="s">
        <v>28</v>
      </c>
      <c r="M3052">
        <f>YEAR(Table1[[#This Row],[order_date]])</f>
        <v>2024</v>
      </c>
      <c r="N3052">
        <f>MONTH(Table1[[#This Row],[order_date]])</f>
        <v>11</v>
      </c>
      <c r="O3052" s="3">
        <f>Table1[[#This Row],[sales]]-Table1[[#This Row],[profit]]</f>
        <v>1325.99</v>
      </c>
      <c r="P3052" s="3">
        <f>Table1[[#This Row],[sales]]*Table1[[#This Row],[quantity]]</f>
        <v>4446.87</v>
      </c>
      <c r="Q3052" s="9">
        <f>Table1[[#This Row],[delivery_date]]-Table1[[#This Row],[order_date]]</f>
        <v>2</v>
      </c>
    </row>
    <row r="3053" spans="1:17" x14ac:dyDescent="0.35">
      <c r="A3053" t="s">
        <v>3084</v>
      </c>
      <c r="B3053" t="s">
        <v>25</v>
      </c>
      <c r="C3053" t="s">
        <v>33</v>
      </c>
      <c r="D3053" s="2">
        <v>3200.16</v>
      </c>
      <c r="E3053">
        <v>0.2</v>
      </c>
      <c r="F3053">
        <v>6</v>
      </c>
      <c r="G3053" s="1">
        <v>45456</v>
      </c>
      <c r="H3053" s="1">
        <v>45461</v>
      </c>
      <c r="I3053" t="s">
        <v>31</v>
      </c>
      <c r="J3053" t="s">
        <v>22</v>
      </c>
      <c r="K3053" s="2">
        <v>168.85</v>
      </c>
      <c r="L3053" t="s">
        <v>39</v>
      </c>
      <c r="M3053">
        <f>YEAR(Table1[[#This Row],[order_date]])</f>
        <v>2024</v>
      </c>
      <c r="N3053">
        <f>MONTH(Table1[[#This Row],[order_date]])</f>
        <v>6</v>
      </c>
      <c r="O3053" s="3">
        <f>Table1[[#This Row],[sales]]-Table1[[#This Row],[profit]]</f>
        <v>3031.31</v>
      </c>
      <c r="P3053" s="3">
        <f>Table1[[#This Row],[sales]]*Table1[[#This Row],[quantity]]</f>
        <v>19200.96</v>
      </c>
      <c r="Q3053" s="9">
        <f>Table1[[#This Row],[delivery_date]]-Table1[[#This Row],[order_date]]</f>
        <v>5</v>
      </c>
    </row>
    <row r="3054" spans="1:17" x14ac:dyDescent="0.35">
      <c r="A3054" t="s">
        <v>3085</v>
      </c>
      <c r="B3054" t="s">
        <v>19</v>
      </c>
      <c r="C3054" t="s">
        <v>14</v>
      </c>
      <c r="D3054" s="2">
        <v>1170.07</v>
      </c>
      <c r="E3054">
        <v>0.25</v>
      </c>
      <c r="F3054">
        <v>9</v>
      </c>
      <c r="G3054" s="1">
        <v>45131</v>
      </c>
      <c r="H3054" s="1">
        <v>45135</v>
      </c>
      <c r="I3054" t="s">
        <v>21</v>
      </c>
      <c r="J3054" t="s">
        <v>27</v>
      </c>
      <c r="K3054" s="2">
        <v>107.08</v>
      </c>
      <c r="L3054" t="s">
        <v>39</v>
      </c>
      <c r="M3054">
        <f>YEAR(Table1[[#This Row],[order_date]])</f>
        <v>2023</v>
      </c>
      <c r="N3054">
        <f>MONTH(Table1[[#This Row],[order_date]])</f>
        <v>7</v>
      </c>
      <c r="O3054" s="3">
        <f>Table1[[#This Row],[sales]]-Table1[[#This Row],[profit]]</f>
        <v>1062.99</v>
      </c>
      <c r="P3054" s="3">
        <f>Table1[[#This Row],[sales]]*Table1[[#This Row],[quantity]]</f>
        <v>10530.63</v>
      </c>
      <c r="Q3054" s="9">
        <f>Table1[[#This Row],[delivery_date]]-Table1[[#This Row],[order_date]]</f>
        <v>4</v>
      </c>
    </row>
    <row r="3055" spans="1:17" x14ac:dyDescent="0.35">
      <c r="A3055" t="s">
        <v>3086</v>
      </c>
      <c r="B3055" t="s">
        <v>41</v>
      </c>
      <c r="C3055" t="s">
        <v>36</v>
      </c>
      <c r="D3055" s="2">
        <v>3272.93</v>
      </c>
      <c r="E3055">
        <v>0.02</v>
      </c>
      <c r="F3055">
        <v>6</v>
      </c>
      <c r="G3055" s="1">
        <v>45005</v>
      </c>
      <c r="H3055" s="1">
        <v>45011</v>
      </c>
      <c r="I3055" t="s">
        <v>31</v>
      </c>
      <c r="J3055" t="s">
        <v>16</v>
      </c>
      <c r="K3055" s="2">
        <v>700.56</v>
      </c>
      <c r="L3055" t="s">
        <v>48</v>
      </c>
      <c r="M3055">
        <f>YEAR(Table1[[#This Row],[order_date]])</f>
        <v>2023</v>
      </c>
      <c r="N3055">
        <f>MONTH(Table1[[#This Row],[order_date]])</f>
        <v>3</v>
      </c>
      <c r="O3055" s="3">
        <f>Table1[[#This Row],[sales]]-Table1[[#This Row],[profit]]</f>
        <v>2572.37</v>
      </c>
      <c r="P3055" s="3">
        <f>Table1[[#This Row],[sales]]*Table1[[#This Row],[quantity]]</f>
        <v>19637.579999999998</v>
      </c>
      <c r="Q3055" s="9">
        <f>Table1[[#This Row],[delivery_date]]-Table1[[#This Row],[order_date]]</f>
        <v>6</v>
      </c>
    </row>
    <row r="3056" spans="1:17" x14ac:dyDescent="0.35">
      <c r="A3056" t="s">
        <v>3087</v>
      </c>
      <c r="B3056" t="s">
        <v>13</v>
      </c>
      <c r="C3056" t="s">
        <v>20</v>
      </c>
      <c r="D3056" s="2">
        <v>4622.8599999999997</v>
      </c>
      <c r="E3056">
        <v>0.1</v>
      </c>
      <c r="F3056">
        <v>1</v>
      </c>
      <c r="G3056" s="1">
        <v>45454</v>
      </c>
      <c r="H3056" s="1">
        <v>45456</v>
      </c>
      <c r="I3056" t="s">
        <v>15</v>
      </c>
      <c r="J3056" t="s">
        <v>16</v>
      </c>
      <c r="K3056" s="2">
        <v>599.44000000000005</v>
      </c>
      <c r="L3056" t="s">
        <v>48</v>
      </c>
      <c r="M3056">
        <f>YEAR(Table1[[#This Row],[order_date]])</f>
        <v>2024</v>
      </c>
      <c r="N3056">
        <f>MONTH(Table1[[#This Row],[order_date]])</f>
        <v>6</v>
      </c>
      <c r="O3056" s="3">
        <f>Table1[[#This Row],[sales]]-Table1[[#This Row],[profit]]</f>
        <v>4023.4199999999996</v>
      </c>
      <c r="P3056" s="3">
        <f>Table1[[#This Row],[sales]]*Table1[[#This Row],[quantity]]</f>
        <v>4622.8599999999997</v>
      </c>
      <c r="Q3056" s="9">
        <f>Table1[[#This Row],[delivery_date]]-Table1[[#This Row],[order_date]]</f>
        <v>2</v>
      </c>
    </row>
    <row r="3057" spans="1:17" x14ac:dyDescent="0.35">
      <c r="A3057" t="s">
        <v>3088</v>
      </c>
      <c r="B3057" t="s">
        <v>25</v>
      </c>
      <c r="C3057" t="s">
        <v>33</v>
      </c>
      <c r="D3057" s="2">
        <v>124.21</v>
      </c>
      <c r="E3057">
        <v>0.42</v>
      </c>
      <c r="F3057">
        <v>8</v>
      </c>
      <c r="G3057" s="1">
        <v>45399</v>
      </c>
      <c r="H3057" s="1">
        <v>45400</v>
      </c>
      <c r="I3057" t="s">
        <v>21</v>
      </c>
      <c r="J3057" t="s">
        <v>22</v>
      </c>
      <c r="K3057" s="2">
        <v>23.45</v>
      </c>
      <c r="L3057" t="s">
        <v>17</v>
      </c>
      <c r="M3057">
        <f>YEAR(Table1[[#This Row],[order_date]])</f>
        <v>2024</v>
      </c>
      <c r="N3057">
        <f>MONTH(Table1[[#This Row],[order_date]])</f>
        <v>4</v>
      </c>
      <c r="O3057" s="3">
        <f>Table1[[#This Row],[sales]]-Table1[[#This Row],[profit]]</f>
        <v>100.75999999999999</v>
      </c>
      <c r="P3057" s="3">
        <f>Table1[[#This Row],[sales]]*Table1[[#This Row],[quantity]]</f>
        <v>993.68</v>
      </c>
      <c r="Q3057" s="9">
        <f>Table1[[#This Row],[delivery_date]]-Table1[[#This Row],[order_date]]</f>
        <v>1</v>
      </c>
    </row>
    <row r="3058" spans="1:17" x14ac:dyDescent="0.35">
      <c r="A3058" t="s">
        <v>3089</v>
      </c>
      <c r="B3058" t="s">
        <v>13</v>
      </c>
      <c r="C3058" t="s">
        <v>26</v>
      </c>
      <c r="D3058" s="2">
        <v>3950.28</v>
      </c>
      <c r="E3058">
        <v>0.24</v>
      </c>
      <c r="F3058">
        <v>1</v>
      </c>
      <c r="G3058" s="1">
        <v>45029</v>
      </c>
      <c r="H3058" s="1">
        <v>45031</v>
      </c>
      <c r="I3058" t="s">
        <v>15</v>
      </c>
      <c r="J3058" t="s">
        <v>16</v>
      </c>
      <c r="K3058" s="2">
        <v>776.06</v>
      </c>
      <c r="L3058" t="s">
        <v>28</v>
      </c>
      <c r="M3058">
        <f>YEAR(Table1[[#This Row],[order_date]])</f>
        <v>2023</v>
      </c>
      <c r="N3058">
        <f>MONTH(Table1[[#This Row],[order_date]])</f>
        <v>4</v>
      </c>
      <c r="O3058" s="3">
        <f>Table1[[#This Row],[sales]]-Table1[[#This Row],[profit]]</f>
        <v>3174.2200000000003</v>
      </c>
      <c r="P3058" s="3">
        <f>Table1[[#This Row],[sales]]*Table1[[#This Row],[quantity]]</f>
        <v>3950.28</v>
      </c>
      <c r="Q3058" s="9">
        <f>Table1[[#This Row],[delivery_date]]-Table1[[#This Row],[order_date]]</f>
        <v>2</v>
      </c>
    </row>
    <row r="3059" spans="1:17" x14ac:dyDescent="0.35">
      <c r="A3059" t="s">
        <v>3090</v>
      </c>
      <c r="B3059" t="s">
        <v>19</v>
      </c>
      <c r="C3059" t="s">
        <v>20</v>
      </c>
      <c r="D3059" s="2">
        <v>3242.46</v>
      </c>
      <c r="E3059">
        <v>0.12</v>
      </c>
      <c r="F3059">
        <v>3</v>
      </c>
      <c r="G3059" s="1">
        <v>45023</v>
      </c>
      <c r="H3059" s="1">
        <v>45027</v>
      </c>
      <c r="I3059" t="s">
        <v>15</v>
      </c>
      <c r="J3059" t="s">
        <v>22</v>
      </c>
      <c r="K3059" s="2">
        <v>291.02999999999997</v>
      </c>
      <c r="L3059" t="s">
        <v>23</v>
      </c>
      <c r="M3059">
        <f>YEAR(Table1[[#This Row],[order_date]])</f>
        <v>2023</v>
      </c>
      <c r="N3059">
        <f>MONTH(Table1[[#This Row],[order_date]])</f>
        <v>4</v>
      </c>
      <c r="O3059" s="3">
        <f>Table1[[#This Row],[sales]]-Table1[[#This Row],[profit]]</f>
        <v>2951.4300000000003</v>
      </c>
      <c r="P3059" s="3">
        <f>Table1[[#This Row],[sales]]*Table1[[#This Row],[quantity]]</f>
        <v>9727.380000000001</v>
      </c>
      <c r="Q3059" s="9">
        <f>Table1[[#This Row],[delivery_date]]-Table1[[#This Row],[order_date]]</f>
        <v>4</v>
      </c>
    </row>
    <row r="3060" spans="1:17" x14ac:dyDescent="0.35">
      <c r="A3060" t="s">
        <v>3091</v>
      </c>
      <c r="B3060" t="s">
        <v>13</v>
      </c>
      <c r="C3060" t="s">
        <v>33</v>
      </c>
      <c r="D3060" s="2">
        <v>328.5</v>
      </c>
      <c r="E3060">
        <v>0.18</v>
      </c>
      <c r="F3060">
        <v>9</v>
      </c>
      <c r="G3060" s="1">
        <v>45540</v>
      </c>
      <c r="H3060" s="1">
        <v>45542</v>
      </c>
      <c r="I3060" t="s">
        <v>31</v>
      </c>
      <c r="J3060" t="s">
        <v>27</v>
      </c>
      <c r="K3060" s="2">
        <v>49.98</v>
      </c>
      <c r="L3060" t="s">
        <v>23</v>
      </c>
      <c r="M3060">
        <f>YEAR(Table1[[#This Row],[order_date]])</f>
        <v>2024</v>
      </c>
      <c r="N3060">
        <f>MONTH(Table1[[#This Row],[order_date]])</f>
        <v>9</v>
      </c>
      <c r="O3060" s="3">
        <f>Table1[[#This Row],[sales]]-Table1[[#This Row],[profit]]</f>
        <v>278.52</v>
      </c>
      <c r="P3060" s="3">
        <f>Table1[[#This Row],[sales]]*Table1[[#This Row],[quantity]]</f>
        <v>2956.5</v>
      </c>
      <c r="Q3060" s="9">
        <f>Table1[[#This Row],[delivery_date]]-Table1[[#This Row],[order_date]]</f>
        <v>2</v>
      </c>
    </row>
    <row r="3061" spans="1:17" x14ac:dyDescent="0.35">
      <c r="A3061" t="s">
        <v>3092</v>
      </c>
      <c r="B3061" t="s">
        <v>19</v>
      </c>
      <c r="C3061" t="s">
        <v>26</v>
      </c>
      <c r="D3061" s="2">
        <v>3971.82</v>
      </c>
      <c r="E3061">
        <v>0.14000000000000001</v>
      </c>
      <c r="F3061">
        <v>4</v>
      </c>
      <c r="G3061" s="1">
        <v>45442</v>
      </c>
      <c r="H3061" s="1">
        <v>45446</v>
      </c>
      <c r="I3061" t="s">
        <v>15</v>
      </c>
      <c r="J3061" t="s">
        <v>16</v>
      </c>
      <c r="K3061" s="2">
        <v>748.38</v>
      </c>
      <c r="L3061" t="s">
        <v>28</v>
      </c>
      <c r="M3061">
        <f>YEAR(Table1[[#This Row],[order_date]])</f>
        <v>2024</v>
      </c>
      <c r="N3061">
        <f>MONTH(Table1[[#This Row],[order_date]])</f>
        <v>5</v>
      </c>
      <c r="O3061" s="3">
        <f>Table1[[#This Row],[sales]]-Table1[[#This Row],[profit]]</f>
        <v>3223.44</v>
      </c>
      <c r="P3061" s="3">
        <f>Table1[[#This Row],[sales]]*Table1[[#This Row],[quantity]]</f>
        <v>15887.28</v>
      </c>
      <c r="Q3061" s="9">
        <f>Table1[[#This Row],[delivery_date]]-Table1[[#This Row],[order_date]]</f>
        <v>4</v>
      </c>
    </row>
    <row r="3062" spans="1:17" x14ac:dyDescent="0.35">
      <c r="A3062" t="s">
        <v>3093</v>
      </c>
      <c r="B3062" t="s">
        <v>19</v>
      </c>
      <c r="C3062" t="s">
        <v>33</v>
      </c>
      <c r="D3062" s="2">
        <v>1200.1500000000001</v>
      </c>
      <c r="E3062">
        <v>0.28000000000000003</v>
      </c>
      <c r="F3062">
        <v>8</v>
      </c>
      <c r="G3062" s="1">
        <v>45609</v>
      </c>
      <c r="H3062" s="1">
        <v>45611</v>
      </c>
      <c r="I3062" t="s">
        <v>15</v>
      </c>
      <c r="J3062" t="s">
        <v>22</v>
      </c>
      <c r="K3062" s="2">
        <v>320.20999999999998</v>
      </c>
      <c r="L3062" t="s">
        <v>23</v>
      </c>
      <c r="M3062">
        <f>YEAR(Table1[[#This Row],[order_date]])</f>
        <v>2024</v>
      </c>
      <c r="N3062">
        <f>MONTH(Table1[[#This Row],[order_date]])</f>
        <v>11</v>
      </c>
      <c r="O3062" s="3">
        <f>Table1[[#This Row],[sales]]-Table1[[#This Row],[profit]]</f>
        <v>879.94</v>
      </c>
      <c r="P3062" s="3">
        <f>Table1[[#This Row],[sales]]*Table1[[#This Row],[quantity]]</f>
        <v>9601.2000000000007</v>
      </c>
      <c r="Q3062" s="9">
        <f>Table1[[#This Row],[delivery_date]]-Table1[[#This Row],[order_date]]</f>
        <v>2</v>
      </c>
    </row>
    <row r="3063" spans="1:17" x14ac:dyDescent="0.35">
      <c r="A3063" t="s">
        <v>3094</v>
      </c>
      <c r="B3063" t="s">
        <v>41</v>
      </c>
      <c r="C3063" t="s">
        <v>26</v>
      </c>
      <c r="D3063" s="2">
        <v>1402.52</v>
      </c>
      <c r="E3063">
        <v>0.03</v>
      </c>
      <c r="F3063">
        <v>9</v>
      </c>
      <c r="G3063" s="1">
        <v>45540</v>
      </c>
      <c r="H3063" s="1">
        <v>45544</v>
      </c>
      <c r="I3063" t="s">
        <v>15</v>
      </c>
      <c r="J3063" t="s">
        <v>16</v>
      </c>
      <c r="K3063" s="2">
        <v>350.46</v>
      </c>
      <c r="L3063" t="s">
        <v>48</v>
      </c>
      <c r="M3063">
        <f>YEAR(Table1[[#This Row],[order_date]])</f>
        <v>2024</v>
      </c>
      <c r="N3063">
        <f>MONTH(Table1[[#This Row],[order_date]])</f>
        <v>9</v>
      </c>
      <c r="O3063" s="3">
        <f>Table1[[#This Row],[sales]]-Table1[[#This Row],[profit]]</f>
        <v>1052.06</v>
      </c>
      <c r="P3063" s="3">
        <f>Table1[[#This Row],[sales]]*Table1[[#This Row],[quantity]]</f>
        <v>12622.68</v>
      </c>
      <c r="Q3063" s="9">
        <f>Table1[[#This Row],[delivery_date]]-Table1[[#This Row],[order_date]]</f>
        <v>4</v>
      </c>
    </row>
    <row r="3064" spans="1:17" x14ac:dyDescent="0.35">
      <c r="A3064" t="s">
        <v>3095</v>
      </c>
      <c r="B3064" t="s">
        <v>19</v>
      </c>
      <c r="C3064" t="s">
        <v>26</v>
      </c>
      <c r="D3064" s="2">
        <v>558.23</v>
      </c>
      <c r="E3064">
        <v>0.11</v>
      </c>
      <c r="F3064">
        <v>8</v>
      </c>
      <c r="G3064" s="1">
        <v>45174</v>
      </c>
      <c r="H3064" s="1">
        <v>45177</v>
      </c>
      <c r="I3064" t="s">
        <v>15</v>
      </c>
      <c r="J3064" t="s">
        <v>27</v>
      </c>
      <c r="K3064" s="2">
        <v>121.91</v>
      </c>
      <c r="L3064" t="s">
        <v>23</v>
      </c>
      <c r="M3064">
        <f>YEAR(Table1[[#This Row],[order_date]])</f>
        <v>2023</v>
      </c>
      <c r="N3064">
        <f>MONTH(Table1[[#This Row],[order_date]])</f>
        <v>9</v>
      </c>
      <c r="O3064" s="3">
        <f>Table1[[#This Row],[sales]]-Table1[[#This Row],[profit]]</f>
        <v>436.32000000000005</v>
      </c>
      <c r="P3064" s="3">
        <f>Table1[[#This Row],[sales]]*Table1[[#This Row],[quantity]]</f>
        <v>4465.84</v>
      </c>
      <c r="Q3064" s="9">
        <f>Table1[[#This Row],[delivery_date]]-Table1[[#This Row],[order_date]]</f>
        <v>3</v>
      </c>
    </row>
    <row r="3065" spans="1:17" x14ac:dyDescent="0.35">
      <c r="A3065" t="s">
        <v>3096</v>
      </c>
      <c r="B3065" t="s">
        <v>41</v>
      </c>
      <c r="C3065" t="s">
        <v>26</v>
      </c>
      <c r="D3065" s="2">
        <v>2718.46</v>
      </c>
      <c r="E3065">
        <v>0.18</v>
      </c>
      <c r="F3065">
        <v>6</v>
      </c>
      <c r="G3065" s="1">
        <v>45555</v>
      </c>
      <c r="H3065" s="1">
        <v>45557</v>
      </c>
      <c r="I3065" t="s">
        <v>21</v>
      </c>
      <c r="J3065" t="s">
        <v>27</v>
      </c>
      <c r="K3065" s="2">
        <v>664.11</v>
      </c>
      <c r="L3065" t="s">
        <v>34</v>
      </c>
      <c r="M3065">
        <f>YEAR(Table1[[#This Row],[order_date]])</f>
        <v>2024</v>
      </c>
      <c r="N3065">
        <f>MONTH(Table1[[#This Row],[order_date]])</f>
        <v>9</v>
      </c>
      <c r="O3065" s="3">
        <f>Table1[[#This Row],[sales]]-Table1[[#This Row],[profit]]</f>
        <v>2054.35</v>
      </c>
      <c r="P3065" s="3">
        <f>Table1[[#This Row],[sales]]*Table1[[#This Row],[quantity]]</f>
        <v>16310.76</v>
      </c>
      <c r="Q3065" s="9">
        <f>Table1[[#This Row],[delivery_date]]-Table1[[#This Row],[order_date]]</f>
        <v>2</v>
      </c>
    </row>
    <row r="3066" spans="1:17" x14ac:dyDescent="0.35">
      <c r="A3066" t="s">
        <v>3097</v>
      </c>
      <c r="B3066" t="s">
        <v>41</v>
      </c>
      <c r="C3066" t="s">
        <v>33</v>
      </c>
      <c r="D3066" s="2">
        <v>2541.3000000000002</v>
      </c>
      <c r="E3066">
        <v>0.46</v>
      </c>
      <c r="F3066">
        <v>9</v>
      </c>
      <c r="G3066" s="1">
        <v>45248</v>
      </c>
      <c r="H3066" s="1">
        <v>45251</v>
      </c>
      <c r="I3066" t="s">
        <v>15</v>
      </c>
      <c r="J3066" t="s">
        <v>16</v>
      </c>
      <c r="K3066" s="2">
        <v>735.99</v>
      </c>
      <c r="L3066" t="s">
        <v>28</v>
      </c>
      <c r="M3066">
        <f>YEAR(Table1[[#This Row],[order_date]])</f>
        <v>2023</v>
      </c>
      <c r="N3066">
        <f>MONTH(Table1[[#This Row],[order_date]])</f>
        <v>11</v>
      </c>
      <c r="O3066" s="3">
        <f>Table1[[#This Row],[sales]]-Table1[[#This Row],[profit]]</f>
        <v>1805.3100000000002</v>
      </c>
      <c r="P3066" s="3">
        <f>Table1[[#This Row],[sales]]*Table1[[#This Row],[quantity]]</f>
        <v>22871.7</v>
      </c>
      <c r="Q3066" s="9">
        <f>Table1[[#This Row],[delivery_date]]-Table1[[#This Row],[order_date]]</f>
        <v>3</v>
      </c>
    </row>
    <row r="3067" spans="1:17" x14ac:dyDescent="0.35">
      <c r="A3067" t="s">
        <v>3098</v>
      </c>
      <c r="B3067" t="s">
        <v>41</v>
      </c>
      <c r="C3067" t="s">
        <v>26</v>
      </c>
      <c r="D3067" s="2">
        <v>1801.16</v>
      </c>
      <c r="E3067">
        <v>0.31</v>
      </c>
      <c r="F3067">
        <v>6</v>
      </c>
      <c r="G3067" s="1">
        <v>45372</v>
      </c>
      <c r="H3067" s="1">
        <v>45377</v>
      </c>
      <c r="I3067" t="s">
        <v>31</v>
      </c>
      <c r="J3067" t="s">
        <v>16</v>
      </c>
      <c r="K3067" s="2">
        <v>433.62</v>
      </c>
      <c r="L3067" t="s">
        <v>39</v>
      </c>
      <c r="M3067">
        <f>YEAR(Table1[[#This Row],[order_date]])</f>
        <v>2024</v>
      </c>
      <c r="N3067">
        <f>MONTH(Table1[[#This Row],[order_date]])</f>
        <v>3</v>
      </c>
      <c r="O3067" s="3">
        <f>Table1[[#This Row],[sales]]-Table1[[#This Row],[profit]]</f>
        <v>1367.54</v>
      </c>
      <c r="P3067" s="3">
        <f>Table1[[#This Row],[sales]]*Table1[[#This Row],[quantity]]</f>
        <v>10806.960000000001</v>
      </c>
      <c r="Q3067" s="9">
        <f>Table1[[#This Row],[delivery_date]]-Table1[[#This Row],[order_date]]</f>
        <v>5</v>
      </c>
    </row>
    <row r="3068" spans="1:17" x14ac:dyDescent="0.35">
      <c r="A3068" t="s">
        <v>3099</v>
      </c>
      <c r="B3068" t="s">
        <v>25</v>
      </c>
      <c r="C3068" t="s">
        <v>20</v>
      </c>
      <c r="D3068" s="2">
        <v>926.89</v>
      </c>
      <c r="E3068">
        <v>0.25</v>
      </c>
      <c r="F3068">
        <v>5</v>
      </c>
      <c r="G3068" s="1">
        <v>45521</v>
      </c>
      <c r="H3068" s="1">
        <v>45528</v>
      </c>
      <c r="I3068" t="s">
        <v>31</v>
      </c>
      <c r="J3068" t="s">
        <v>27</v>
      </c>
      <c r="K3068" s="2">
        <v>93.61</v>
      </c>
      <c r="L3068" t="s">
        <v>48</v>
      </c>
      <c r="M3068">
        <f>YEAR(Table1[[#This Row],[order_date]])</f>
        <v>2024</v>
      </c>
      <c r="N3068">
        <f>MONTH(Table1[[#This Row],[order_date]])</f>
        <v>8</v>
      </c>
      <c r="O3068" s="3">
        <f>Table1[[#This Row],[sales]]-Table1[[#This Row],[profit]]</f>
        <v>833.28</v>
      </c>
      <c r="P3068" s="3">
        <f>Table1[[#This Row],[sales]]*Table1[[#This Row],[quantity]]</f>
        <v>4634.45</v>
      </c>
      <c r="Q3068" s="9">
        <f>Table1[[#This Row],[delivery_date]]-Table1[[#This Row],[order_date]]</f>
        <v>7</v>
      </c>
    </row>
    <row r="3069" spans="1:17" x14ac:dyDescent="0.35">
      <c r="A3069" t="s">
        <v>3100</v>
      </c>
      <c r="B3069" t="s">
        <v>25</v>
      </c>
      <c r="C3069" t="s">
        <v>36</v>
      </c>
      <c r="D3069" s="2">
        <v>4205.97</v>
      </c>
      <c r="E3069">
        <v>0.1</v>
      </c>
      <c r="F3069">
        <v>8</v>
      </c>
      <c r="G3069" s="1">
        <v>44989</v>
      </c>
      <c r="H3069" s="1">
        <v>44994</v>
      </c>
      <c r="I3069" t="s">
        <v>21</v>
      </c>
      <c r="J3069" t="s">
        <v>27</v>
      </c>
      <c r="K3069" s="2">
        <v>563.69000000000005</v>
      </c>
      <c r="L3069" t="s">
        <v>17</v>
      </c>
      <c r="M3069">
        <f>YEAR(Table1[[#This Row],[order_date]])</f>
        <v>2023</v>
      </c>
      <c r="N3069">
        <f>MONTH(Table1[[#This Row],[order_date]])</f>
        <v>3</v>
      </c>
      <c r="O3069" s="3">
        <f>Table1[[#This Row],[sales]]-Table1[[#This Row],[profit]]</f>
        <v>3642.28</v>
      </c>
      <c r="P3069" s="3">
        <f>Table1[[#This Row],[sales]]*Table1[[#This Row],[quantity]]</f>
        <v>33647.760000000002</v>
      </c>
      <c r="Q3069" s="9">
        <f>Table1[[#This Row],[delivery_date]]-Table1[[#This Row],[order_date]]</f>
        <v>5</v>
      </c>
    </row>
    <row r="3070" spans="1:17" x14ac:dyDescent="0.35">
      <c r="A3070" t="s">
        <v>3101</v>
      </c>
      <c r="B3070" t="s">
        <v>19</v>
      </c>
      <c r="C3070" t="s">
        <v>36</v>
      </c>
      <c r="D3070" s="2">
        <v>4394.25</v>
      </c>
      <c r="E3070">
        <v>0.28000000000000003</v>
      </c>
      <c r="F3070">
        <v>4</v>
      </c>
      <c r="G3070" s="1">
        <v>45105</v>
      </c>
      <c r="H3070" s="1">
        <v>45110</v>
      </c>
      <c r="I3070" t="s">
        <v>15</v>
      </c>
      <c r="J3070" t="s">
        <v>16</v>
      </c>
      <c r="K3070" s="2">
        <v>623.88</v>
      </c>
      <c r="L3070" t="s">
        <v>17</v>
      </c>
      <c r="M3070">
        <f>YEAR(Table1[[#This Row],[order_date]])</f>
        <v>2023</v>
      </c>
      <c r="N3070">
        <f>MONTH(Table1[[#This Row],[order_date]])</f>
        <v>6</v>
      </c>
      <c r="O3070" s="3">
        <f>Table1[[#This Row],[sales]]-Table1[[#This Row],[profit]]</f>
        <v>3770.37</v>
      </c>
      <c r="P3070" s="3">
        <f>Table1[[#This Row],[sales]]*Table1[[#This Row],[quantity]]</f>
        <v>17577</v>
      </c>
      <c r="Q3070" s="9">
        <f>Table1[[#This Row],[delivery_date]]-Table1[[#This Row],[order_date]]</f>
        <v>5</v>
      </c>
    </row>
    <row r="3071" spans="1:17" x14ac:dyDescent="0.35">
      <c r="A3071" t="s">
        <v>3102</v>
      </c>
      <c r="B3071" t="s">
        <v>41</v>
      </c>
      <c r="C3071" t="s">
        <v>26</v>
      </c>
      <c r="D3071" s="2">
        <v>2748.84</v>
      </c>
      <c r="E3071">
        <v>0.46</v>
      </c>
      <c r="F3071">
        <v>3</v>
      </c>
      <c r="G3071" s="1">
        <v>45118</v>
      </c>
      <c r="H3071" s="1">
        <v>45120</v>
      </c>
      <c r="I3071" t="s">
        <v>31</v>
      </c>
      <c r="J3071" t="s">
        <v>22</v>
      </c>
      <c r="K3071" s="2">
        <v>438.13</v>
      </c>
      <c r="L3071" t="s">
        <v>23</v>
      </c>
      <c r="M3071">
        <f>YEAR(Table1[[#This Row],[order_date]])</f>
        <v>2023</v>
      </c>
      <c r="N3071">
        <f>MONTH(Table1[[#This Row],[order_date]])</f>
        <v>7</v>
      </c>
      <c r="O3071" s="3">
        <f>Table1[[#This Row],[sales]]-Table1[[#This Row],[profit]]</f>
        <v>2310.71</v>
      </c>
      <c r="P3071" s="3">
        <f>Table1[[#This Row],[sales]]*Table1[[#This Row],[quantity]]</f>
        <v>8246.52</v>
      </c>
      <c r="Q3071" s="9">
        <f>Table1[[#This Row],[delivery_date]]-Table1[[#This Row],[order_date]]</f>
        <v>2</v>
      </c>
    </row>
    <row r="3072" spans="1:17" x14ac:dyDescent="0.35">
      <c r="A3072" t="s">
        <v>3103</v>
      </c>
      <c r="B3072" t="s">
        <v>25</v>
      </c>
      <c r="C3072" t="s">
        <v>36</v>
      </c>
      <c r="D3072" s="2">
        <v>1296.7</v>
      </c>
      <c r="E3072">
        <v>0.28000000000000003</v>
      </c>
      <c r="F3072">
        <v>4</v>
      </c>
      <c r="G3072" s="1">
        <v>45648</v>
      </c>
      <c r="H3072" s="1">
        <v>45653</v>
      </c>
      <c r="I3072" t="s">
        <v>31</v>
      </c>
      <c r="J3072" t="s">
        <v>22</v>
      </c>
      <c r="K3072" s="2">
        <v>270.22000000000003</v>
      </c>
      <c r="L3072" t="s">
        <v>28</v>
      </c>
      <c r="M3072">
        <f>YEAR(Table1[[#This Row],[order_date]])</f>
        <v>2024</v>
      </c>
      <c r="N3072">
        <f>MONTH(Table1[[#This Row],[order_date]])</f>
        <v>12</v>
      </c>
      <c r="O3072" s="3">
        <f>Table1[[#This Row],[sales]]-Table1[[#This Row],[profit]]</f>
        <v>1026.48</v>
      </c>
      <c r="P3072" s="3">
        <f>Table1[[#This Row],[sales]]*Table1[[#This Row],[quantity]]</f>
        <v>5186.8</v>
      </c>
      <c r="Q3072" s="9">
        <f>Table1[[#This Row],[delivery_date]]-Table1[[#This Row],[order_date]]</f>
        <v>5</v>
      </c>
    </row>
    <row r="3073" spans="1:17" x14ac:dyDescent="0.35">
      <c r="A3073" t="s">
        <v>3104</v>
      </c>
      <c r="B3073" t="s">
        <v>41</v>
      </c>
      <c r="C3073" t="s">
        <v>36</v>
      </c>
      <c r="D3073" s="2">
        <v>570.94000000000005</v>
      </c>
      <c r="E3073">
        <v>0.08</v>
      </c>
      <c r="F3073">
        <v>9</v>
      </c>
      <c r="G3073" s="1">
        <v>45562</v>
      </c>
      <c r="H3073" s="1">
        <v>45565</v>
      </c>
      <c r="I3073" t="s">
        <v>31</v>
      </c>
      <c r="J3073" t="s">
        <v>22</v>
      </c>
      <c r="K3073" s="2">
        <v>88.51</v>
      </c>
      <c r="L3073" t="s">
        <v>34</v>
      </c>
      <c r="M3073">
        <f>YEAR(Table1[[#This Row],[order_date]])</f>
        <v>2024</v>
      </c>
      <c r="N3073">
        <f>MONTH(Table1[[#This Row],[order_date]])</f>
        <v>9</v>
      </c>
      <c r="O3073" s="3">
        <f>Table1[[#This Row],[sales]]-Table1[[#This Row],[profit]]</f>
        <v>482.43000000000006</v>
      </c>
      <c r="P3073" s="3">
        <f>Table1[[#This Row],[sales]]*Table1[[#This Row],[quantity]]</f>
        <v>5138.4600000000009</v>
      </c>
      <c r="Q3073" s="9">
        <f>Table1[[#This Row],[delivery_date]]-Table1[[#This Row],[order_date]]</f>
        <v>3</v>
      </c>
    </row>
    <row r="3074" spans="1:17" x14ac:dyDescent="0.35">
      <c r="A3074" t="s">
        <v>3105</v>
      </c>
      <c r="B3074" t="s">
        <v>13</v>
      </c>
      <c r="C3074" t="s">
        <v>26</v>
      </c>
      <c r="D3074" s="2">
        <v>4355.87</v>
      </c>
      <c r="E3074">
        <v>0.5</v>
      </c>
      <c r="F3074">
        <v>4</v>
      </c>
      <c r="G3074" s="1">
        <v>44937</v>
      </c>
      <c r="H3074" s="1">
        <v>44940</v>
      </c>
      <c r="I3074" t="s">
        <v>15</v>
      </c>
      <c r="J3074" t="s">
        <v>27</v>
      </c>
      <c r="K3074" s="2">
        <v>724.37</v>
      </c>
      <c r="L3074" t="s">
        <v>34</v>
      </c>
      <c r="M3074">
        <f>YEAR(Table1[[#This Row],[order_date]])</f>
        <v>2023</v>
      </c>
      <c r="N3074">
        <f>MONTH(Table1[[#This Row],[order_date]])</f>
        <v>1</v>
      </c>
      <c r="O3074" s="3">
        <f>Table1[[#This Row],[sales]]-Table1[[#This Row],[profit]]</f>
        <v>3631.5</v>
      </c>
      <c r="P3074" s="3">
        <f>Table1[[#This Row],[sales]]*Table1[[#This Row],[quantity]]</f>
        <v>17423.48</v>
      </c>
      <c r="Q3074" s="9">
        <f>Table1[[#This Row],[delivery_date]]-Table1[[#This Row],[order_date]]</f>
        <v>3</v>
      </c>
    </row>
    <row r="3075" spans="1:17" x14ac:dyDescent="0.35">
      <c r="A3075" t="s">
        <v>3106</v>
      </c>
      <c r="B3075" t="s">
        <v>13</v>
      </c>
      <c r="C3075" t="s">
        <v>26</v>
      </c>
      <c r="D3075" s="2">
        <v>570.66</v>
      </c>
      <c r="E3075">
        <v>0.25</v>
      </c>
      <c r="F3075">
        <v>7</v>
      </c>
      <c r="G3075" s="1">
        <v>45089</v>
      </c>
      <c r="H3075" s="1">
        <v>45095</v>
      </c>
      <c r="I3075" t="s">
        <v>21</v>
      </c>
      <c r="J3075" t="s">
        <v>27</v>
      </c>
      <c r="K3075" s="2">
        <v>113.15</v>
      </c>
      <c r="L3075" t="s">
        <v>17</v>
      </c>
      <c r="M3075">
        <f>YEAR(Table1[[#This Row],[order_date]])</f>
        <v>2023</v>
      </c>
      <c r="N3075">
        <f>MONTH(Table1[[#This Row],[order_date]])</f>
        <v>6</v>
      </c>
      <c r="O3075" s="3">
        <f>Table1[[#This Row],[sales]]-Table1[[#This Row],[profit]]</f>
        <v>457.51</v>
      </c>
      <c r="P3075" s="3">
        <f>Table1[[#This Row],[sales]]*Table1[[#This Row],[quantity]]</f>
        <v>3994.62</v>
      </c>
      <c r="Q3075" s="9">
        <f>Table1[[#This Row],[delivery_date]]-Table1[[#This Row],[order_date]]</f>
        <v>6</v>
      </c>
    </row>
    <row r="3076" spans="1:17" x14ac:dyDescent="0.35">
      <c r="A3076" t="s">
        <v>3107</v>
      </c>
      <c r="B3076" t="s">
        <v>13</v>
      </c>
      <c r="C3076" t="s">
        <v>20</v>
      </c>
      <c r="D3076" s="2">
        <v>164.58</v>
      </c>
      <c r="E3076">
        <v>0.16</v>
      </c>
      <c r="F3076">
        <v>1</v>
      </c>
      <c r="G3076" s="1">
        <v>45343</v>
      </c>
      <c r="H3076" s="1">
        <v>45349</v>
      </c>
      <c r="I3076" t="s">
        <v>21</v>
      </c>
      <c r="J3076" t="s">
        <v>27</v>
      </c>
      <c r="K3076" s="2">
        <v>41.58</v>
      </c>
      <c r="L3076" t="s">
        <v>34</v>
      </c>
      <c r="M3076">
        <f>YEAR(Table1[[#This Row],[order_date]])</f>
        <v>2024</v>
      </c>
      <c r="N3076">
        <f>MONTH(Table1[[#This Row],[order_date]])</f>
        <v>2</v>
      </c>
      <c r="O3076" s="3">
        <f>Table1[[#This Row],[sales]]-Table1[[#This Row],[profit]]</f>
        <v>123.00000000000001</v>
      </c>
      <c r="P3076" s="3">
        <f>Table1[[#This Row],[sales]]*Table1[[#This Row],[quantity]]</f>
        <v>164.58</v>
      </c>
      <c r="Q3076" s="9">
        <f>Table1[[#This Row],[delivery_date]]-Table1[[#This Row],[order_date]]</f>
        <v>6</v>
      </c>
    </row>
    <row r="3077" spans="1:17" x14ac:dyDescent="0.35">
      <c r="A3077" t="s">
        <v>3108</v>
      </c>
      <c r="B3077" t="s">
        <v>19</v>
      </c>
      <c r="C3077" t="s">
        <v>14</v>
      </c>
      <c r="D3077" s="2">
        <v>2400.0500000000002</v>
      </c>
      <c r="E3077">
        <v>0.25</v>
      </c>
      <c r="F3077">
        <v>6</v>
      </c>
      <c r="G3077" s="1">
        <v>45504</v>
      </c>
      <c r="H3077" s="1">
        <v>45510</v>
      </c>
      <c r="I3077" t="s">
        <v>21</v>
      </c>
      <c r="J3077" t="s">
        <v>22</v>
      </c>
      <c r="K3077" s="2">
        <v>389.09</v>
      </c>
      <c r="L3077" t="s">
        <v>17</v>
      </c>
      <c r="M3077">
        <f>YEAR(Table1[[#This Row],[order_date]])</f>
        <v>2024</v>
      </c>
      <c r="N3077">
        <f>MONTH(Table1[[#This Row],[order_date]])</f>
        <v>7</v>
      </c>
      <c r="O3077" s="3">
        <f>Table1[[#This Row],[sales]]-Table1[[#This Row],[profit]]</f>
        <v>2010.9600000000003</v>
      </c>
      <c r="P3077" s="3">
        <f>Table1[[#This Row],[sales]]*Table1[[#This Row],[quantity]]</f>
        <v>14400.300000000001</v>
      </c>
      <c r="Q3077" s="9">
        <f>Table1[[#This Row],[delivery_date]]-Table1[[#This Row],[order_date]]</f>
        <v>6</v>
      </c>
    </row>
    <row r="3078" spans="1:17" x14ac:dyDescent="0.35">
      <c r="A3078" t="s">
        <v>3109</v>
      </c>
      <c r="B3078" t="s">
        <v>41</v>
      </c>
      <c r="C3078" t="s">
        <v>33</v>
      </c>
      <c r="D3078" s="2">
        <v>3683.23</v>
      </c>
      <c r="E3078">
        <v>0.13</v>
      </c>
      <c r="F3078">
        <v>8</v>
      </c>
      <c r="G3078" s="1">
        <v>45311</v>
      </c>
      <c r="H3078" s="1">
        <v>45316</v>
      </c>
      <c r="I3078" t="s">
        <v>31</v>
      </c>
      <c r="J3078" t="s">
        <v>22</v>
      </c>
      <c r="K3078" s="2">
        <v>764.79</v>
      </c>
      <c r="L3078" t="s">
        <v>39</v>
      </c>
      <c r="M3078">
        <f>YEAR(Table1[[#This Row],[order_date]])</f>
        <v>2024</v>
      </c>
      <c r="N3078">
        <f>MONTH(Table1[[#This Row],[order_date]])</f>
        <v>1</v>
      </c>
      <c r="O3078" s="3">
        <f>Table1[[#This Row],[sales]]-Table1[[#This Row],[profit]]</f>
        <v>2918.44</v>
      </c>
      <c r="P3078" s="3">
        <f>Table1[[#This Row],[sales]]*Table1[[#This Row],[quantity]]</f>
        <v>29465.84</v>
      </c>
      <c r="Q3078" s="9">
        <f>Table1[[#This Row],[delivery_date]]-Table1[[#This Row],[order_date]]</f>
        <v>5</v>
      </c>
    </row>
    <row r="3079" spans="1:17" x14ac:dyDescent="0.35">
      <c r="A3079" t="s">
        <v>3110</v>
      </c>
      <c r="B3079" t="s">
        <v>13</v>
      </c>
      <c r="C3079" t="s">
        <v>26</v>
      </c>
      <c r="D3079" s="2">
        <v>2341.9299999999998</v>
      </c>
      <c r="E3079">
        <v>0.02</v>
      </c>
      <c r="F3079">
        <v>7</v>
      </c>
      <c r="G3079" s="1">
        <v>44959</v>
      </c>
      <c r="H3079" s="1">
        <v>44964</v>
      </c>
      <c r="I3079" t="s">
        <v>21</v>
      </c>
      <c r="J3079" t="s">
        <v>22</v>
      </c>
      <c r="K3079" s="2">
        <v>389.39</v>
      </c>
      <c r="L3079" t="s">
        <v>39</v>
      </c>
      <c r="M3079">
        <f>YEAR(Table1[[#This Row],[order_date]])</f>
        <v>2023</v>
      </c>
      <c r="N3079">
        <f>MONTH(Table1[[#This Row],[order_date]])</f>
        <v>2</v>
      </c>
      <c r="O3079" s="3">
        <f>Table1[[#This Row],[sales]]-Table1[[#This Row],[profit]]</f>
        <v>1952.54</v>
      </c>
      <c r="P3079" s="3">
        <f>Table1[[#This Row],[sales]]*Table1[[#This Row],[quantity]]</f>
        <v>16393.509999999998</v>
      </c>
      <c r="Q3079" s="9">
        <f>Table1[[#This Row],[delivery_date]]-Table1[[#This Row],[order_date]]</f>
        <v>5</v>
      </c>
    </row>
    <row r="3080" spans="1:17" x14ac:dyDescent="0.35">
      <c r="A3080" t="s">
        <v>3111</v>
      </c>
      <c r="B3080" t="s">
        <v>25</v>
      </c>
      <c r="C3080" t="s">
        <v>26</v>
      </c>
      <c r="D3080" s="2">
        <v>351.91</v>
      </c>
      <c r="E3080">
        <v>0.44</v>
      </c>
      <c r="F3080">
        <v>5</v>
      </c>
      <c r="G3080" s="1">
        <v>45003</v>
      </c>
      <c r="H3080" s="1">
        <v>45004</v>
      </c>
      <c r="I3080" t="s">
        <v>31</v>
      </c>
      <c r="J3080" t="s">
        <v>27</v>
      </c>
      <c r="K3080" s="2">
        <v>105.36</v>
      </c>
      <c r="L3080" t="s">
        <v>23</v>
      </c>
      <c r="M3080">
        <f>YEAR(Table1[[#This Row],[order_date]])</f>
        <v>2023</v>
      </c>
      <c r="N3080">
        <f>MONTH(Table1[[#This Row],[order_date]])</f>
        <v>3</v>
      </c>
      <c r="O3080" s="3">
        <f>Table1[[#This Row],[sales]]-Table1[[#This Row],[profit]]</f>
        <v>246.55</v>
      </c>
      <c r="P3080" s="3">
        <f>Table1[[#This Row],[sales]]*Table1[[#This Row],[quantity]]</f>
        <v>1759.5500000000002</v>
      </c>
      <c r="Q3080" s="9">
        <f>Table1[[#This Row],[delivery_date]]-Table1[[#This Row],[order_date]]</f>
        <v>1</v>
      </c>
    </row>
    <row r="3081" spans="1:17" x14ac:dyDescent="0.35">
      <c r="A3081" t="s">
        <v>3112</v>
      </c>
      <c r="B3081" t="s">
        <v>13</v>
      </c>
      <c r="C3081" t="s">
        <v>36</v>
      </c>
      <c r="D3081" s="2">
        <v>3481.14</v>
      </c>
      <c r="E3081">
        <v>0.21</v>
      </c>
      <c r="F3081">
        <v>4</v>
      </c>
      <c r="G3081" s="1">
        <v>45593</v>
      </c>
      <c r="H3081" s="1">
        <v>45594</v>
      </c>
      <c r="I3081" t="s">
        <v>21</v>
      </c>
      <c r="J3081" t="s">
        <v>27</v>
      </c>
      <c r="K3081" s="2">
        <v>995.18</v>
      </c>
      <c r="L3081" t="s">
        <v>23</v>
      </c>
      <c r="M3081">
        <f>YEAR(Table1[[#This Row],[order_date]])</f>
        <v>2024</v>
      </c>
      <c r="N3081">
        <f>MONTH(Table1[[#This Row],[order_date]])</f>
        <v>10</v>
      </c>
      <c r="O3081" s="3">
        <f>Table1[[#This Row],[sales]]-Table1[[#This Row],[profit]]</f>
        <v>2485.96</v>
      </c>
      <c r="P3081" s="3">
        <f>Table1[[#This Row],[sales]]*Table1[[#This Row],[quantity]]</f>
        <v>13924.56</v>
      </c>
      <c r="Q3081" s="9">
        <f>Table1[[#This Row],[delivery_date]]-Table1[[#This Row],[order_date]]</f>
        <v>1</v>
      </c>
    </row>
    <row r="3082" spans="1:17" x14ac:dyDescent="0.35">
      <c r="A3082" t="s">
        <v>3113</v>
      </c>
      <c r="B3082" t="s">
        <v>13</v>
      </c>
      <c r="C3082" t="s">
        <v>20</v>
      </c>
      <c r="D3082" s="2">
        <v>3247.43</v>
      </c>
      <c r="E3082">
        <v>0.38</v>
      </c>
      <c r="F3082">
        <v>2</v>
      </c>
      <c r="G3082" s="1">
        <v>45375</v>
      </c>
      <c r="H3082" s="1">
        <v>45377</v>
      </c>
      <c r="I3082" t="s">
        <v>31</v>
      </c>
      <c r="J3082" t="s">
        <v>22</v>
      </c>
      <c r="K3082" s="2">
        <v>601.41999999999996</v>
      </c>
      <c r="L3082" t="s">
        <v>34</v>
      </c>
      <c r="M3082">
        <f>YEAR(Table1[[#This Row],[order_date]])</f>
        <v>2024</v>
      </c>
      <c r="N3082">
        <f>MONTH(Table1[[#This Row],[order_date]])</f>
        <v>3</v>
      </c>
      <c r="O3082" s="3">
        <f>Table1[[#This Row],[sales]]-Table1[[#This Row],[profit]]</f>
        <v>2646.0099999999998</v>
      </c>
      <c r="P3082" s="3">
        <f>Table1[[#This Row],[sales]]*Table1[[#This Row],[quantity]]</f>
        <v>6494.86</v>
      </c>
      <c r="Q3082" s="9">
        <f>Table1[[#This Row],[delivery_date]]-Table1[[#This Row],[order_date]]</f>
        <v>2</v>
      </c>
    </row>
    <row r="3083" spans="1:17" x14ac:dyDescent="0.35">
      <c r="A3083" t="s">
        <v>3114</v>
      </c>
      <c r="B3083" t="s">
        <v>13</v>
      </c>
      <c r="C3083" t="s">
        <v>36</v>
      </c>
      <c r="D3083" s="2">
        <v>3439.5</v>
      </c>
      <c r="E3083">
        <v>0.49</v>
      </c>
      <c r="F3083">
        <v>1</v>
      </c>
      <c r="G3083" s="1">
        <v>45147</v>
      </c>
      <c r="H3083" s="1">
        <v>45148</v>
      </c>
      <c r="I3083" t="s">
        <v>15</v>
      </c>
      <c r="J3083" t="s">
        <v>16</v>
      </c>
      <c r="K3083" s="2">
        <v>873.1</v>
      </c>
      <c r="L3083" t="s">
        <v>28</v>
      </c>
      <c r="M3083">
        <f>YEAR(Table1[[#This Row],[order_date]])</f>
        <v>2023</v>
      </c>
      <c r="N3083">
        <f>MONTH(Table1[[#This Row],[order_date]])</f>
        <v>8</v>
      </c>
      <c r="O3083" s="3">
        <f>Table1[[#This Row],[sales]]-Table1[[#This Row],[profit]]</f>
        <v>2566.4</v>
      </c>
      <c r="P3083" s="3">
        <f>Table1[[#This Row],[sales]]*Table1[[#This Row],[quantity]]</f>
        <v>3439.5</v>
      </c>
      <c r="Q3083" s="9">
        <f>Table1[[#This Row],[delivery_date]]-Table1[[#This Row],[order_date]]</f>
        <v>1</v>
      </c>
    </row>
    <row r="3084" spans="1:17" x14ac:dyDescent="0.35">
      <c r="A3084" t="s">
        <v>3115</v>
      </c>
      <c r="B3084" t="s">
        <v>19</v>
      </c>
      <c r="C3084" t="s">
        <v>26</v>
      </c>
      <c r="D3084" s="2">
        <v>1134.8900000000001</v>
      </c>
      <c r="E3084">
        <v>0.32</v>
      </c>
      <c r="F3084">
        <v>1</v>
      </c>
      <c r="G3084" s="1">
        <v>45099</v>
      </c>
      <c r="H3084" s="1">
        <v>45102</v>
      </c>
      <c r="I3084" t="s">
        <v>31</v>
      </c>
      <c r="J3084" t="s">
        <v>27</v>
      </c>
      <c r="K3084" s="2">
        <v>301.67</v>
      </c>
      <c r="L3084" t="s">
        <v>28</v>
      </c>
      <c r="M3084">
        <f>YEAR(Table1[[#This Row],[order_date]])</f>
        <v>2023</v>
      </c>
      <c r="N3084">
        <f>MONTH(Table1[[#This Row],[order_date]])</f>
        <v>6</v>
      </c>
      <c r="O3084" s="3">
        <f>Table1[[#This Row],[sales]]-Table1[[#This Row],[profit]]</f>
        <v>833.22</v>
      </c>
      <c r="P3084" s="3">
        <f>Table1[[#This Row],[sales]]*Table1[[#This Row],[quantity]]</f>
        <v>1134.8900000000001</v>
      </c>
      <c r="Q3084" s="9">
        <f>Table1[[#This Row],[delivery_date]]-Table1[[#This Row],[order_date]]</f>
        <v>3</v>
      </c>
    </row>
    <row r="3085" spans="1:17" x14ac:dyDescent="0.35">
      <c r="A3085" t="s">
        <v>3116</v>
      </c>
      <c r="B3085" t="s">
        <v>25</v>
      </c>
      <c r="C3085" t="s">
        <v>26</v>
      </c>
      <c r="D3085" s="2">
        <v>3998.92</v>
      </c>
      <c r="E3085">
        <v>0.35</v>
      </c>
      <c r="F3085">
        <v>5</v>
      </c>
      <c r="G3085" s="1">
        <v>45012</v>
      </c>
      <c r="H3085" s="1">
        <v>45015</v>
      </c>
      <c r="I3085" t="s">
        <v>21</v>
      </c>
      <c r="J3085" t="s">
        <v>27</v>
      </c>
      <c r="K3085" s="2">
        <v>227.81</v>
      </c>
      <c r="L3085" t="s">
        <v>28</v>
      </c>
      <c r="M3085">
        <f>YEAR(Table1[[#This Row],[order_date]])</f>
        <v>2023</v>
      </c>
      <c r="N3085">
        <f>MONTH(Table1[[#This Row],[order_date]])</f>
        <v>3</v>
      </c>
      <c r="O3085" s="3">
        <f>Table1[[#This Row],[sales]]-Table1[[#This Row],[profit]]</f>
        <v>3771.11</v>
      </c>
      <c r="P3085" s="3">
        <f>Table1[[#This Row],[sales]]*Table1[[#This Row],[quantity]]</f>
        <v>19994.599999999999</v>
      </c>
      <c r="Q3085" s="9">
        <f>Table1[[#This Row],[delivery_date]]-Table1[[#This Row],[order_date]]</f>
        <v>3</v>
      </c>
    </row>
    <row r="3086" spans="1:17" x14ac:dyDescent="0.35">
      <c r="A3086" t="s">
        <v>3117</v>
      </c>
      <c r="B3086" t="s">
        <v>41</v>
      </c>
      <c r="C3086" t="s">
        <v>36</v>
      </c>
      <c r="D3086" s="2">
        <v>2447.92</v>
      </c>
      <c r="E3086">
        <v>0.47</v>
      </c>
      <c r="F3086">
        <v>9</v>
      </c>
      <c r="G3086" s="1">
        <v>45522</v>
      </c>
      <c r="H3086" s="1">
        <v>45524</v>
      </c>
      <c r="I3086" t="s">
        <v>31</v>
      </c>
      <c r="J3086" t="s">
        <v>16</v>
      </c>
      <c r="K3086" s="2">
        <v>685.49</v>
      </c>
      <c r="L3086" t="s">
        <v>48</v>
      </c>
      <c r="M3086">
        <f>YEAR(Table1[[#This Row],[order_date]])</f>
        <v>2024</v>
      </c>
      <c r="N3086">
        <f>MONTH(Table1[[#This Row],[order_date]])</f>
        <v>8</v>
      </c>
      <c r="O3086" s="3">
        <f>Table1[[#This Row],[sales]]-Table1[[#This Row],[profit]]</f>
        <v>1762.43</v>
      </c>
      <c r="P3086" s="3">
        <f>Table1[[#This Row],[sales]]*Table1[[#This Row],[quantity]]</f>
        <v>22031.279999999999</v>
      </c>
      <c r="Q3086" s="9">
        <f>Table1[[#This Row],[delivery_date]]-Table1[[#This Row],[order_date]]</f>
        <v>2</v>
      </c>
    </row>
    <row r="3087" spans="1:17" x14ac:dyDescent="0.35">
      <c r="A3087" t="s">
        <v>3118</v>
      </c>
      <c r="B3087" t="s">
        <v>25</v>
      </c>
      <c r="C3087" t="s">
        <v>26</v>
      </c>
      <c r="D3087" s="2">
        <v>2728.13</v>
      </c>
      <c r="E3087">
        <v>0.26</v>
      </c>
      <c r="F3087">
        <v>7</v>
      </c>
      <c r="G3087" s="1">
        <v>45226</v>
      </c>
      <c r="H3087" s="1">
        <v>45228</v>
      </c>
      <c r="I3087" t="s">
        <v>15</v>
      </c>
      <c r="J3087" t="s">
        <v>27</v>
      </c>
      <c r="K3087" s="2">
        <v>723.25</v>
      </c>
      <c r="L3087" t="s">
        <v>39</v>
      </c>
      <c r="M3087">
        <f>YEAR(Table1[[#This Row],[order_date]])</f>
        <v>2023</v>
      </c>
      <c r="N3087">
        <f>MONTH(Table1[[#This Row],[order_date]])</f>
        <v>10</v>
      </c>
      <c r="O3087" s="3">
        <f>Table1[[#This Row],[sales]]-Table1[[#This Row],[profit]]</f>
        <v>2004.88</v>
      </c>
      <c r="P3087" s="3">
        <f>Table1[[#This Row],[sales]]*Table1[[#This Row],[quantity]]</f>
        <v>19096.91</v>
      </c>
      <c r="Q3087" s="9">
        <f>Table1[[#This Row],[delivery_date]]-Table1[[#This Row],[order_date]]</f>
        <v>2</v>
      </c>
    </row>
    <row r="3088" spans="1:17" x14ac:dyDescent="0.35">
      <c r="A3088" t="s">
        <v>3119</v>
      </c>
      <c r="B3088" t="s">
        <v>41</v>
      </c>
      <c r="C3088" t="s">
        <v>14</v>
      </c>
      <c r="D3088" s="2">
        <v>2774.57</v>
      </c>
      <c r="E3088">
        <v>0.16</v>
      </c>
      <c r="F3088">
        <v>2</v>
      </c>
      <c r="G3088" s="1">
        <v>45483</v>
      </c>
      <c r="H3088" s="1">
        <v>45490</v>
      </c>
      <c r="I3088" t="s">
        <v>21</v>
      </c>
      <c r="J3088" t="s">
        <v>27</v>
      </c>
      <c r="K3088" s="2">
        <v>706.75</v>
      </c>
      <c r="L3088" t="s">
        <v>48</v>
      </c>
      <c r="M3088">
        <f>YEAR(Table1[[#This Row],[order_date]])</f>
        <v>2024</v>
      </c>
      <c r="N3088">
        <f>MONTH(Table1[[#This Row],[order_date]])</f>
        <v>7</v>
      </c>
      <c r="O3088" s="3">
        <f>Table1[[#This Row],[sales]]-Table1[[#This Row],[profit]]</f>
        <v>2067.8200000000002</v>
      </c>
      <c r="P3088" s="3">
        <f>Table1[[#This Row],[sales]]*Table1[[#This Row],[quantity]]</f>
        <v>5549.14</v>
      </c>
      <c r="Q3088" s="9">
        <f>Table1[[#This Row],[delivery_date]]-Table1[[#This Row],[order_date]]</f>
        <v>7</v>
      </c>
    </row>
    <row r="3089" spans="1:17" x14ac:dyDescent="0.35">
      <c r="A3089" t="s">
        <v>3120</v>
      </c>
      <c r="B3089" t="s">
        <v>19</v>
      </c>
      <c r="C3089" t="s">
        <v>33</v>
      </c>
      <c r="D3089" s="2">
        <v>1505.35</v>
      </c>
      <c r="E3089">
        <v>0.46</v>
      </c>
      <c r="F3089">
        <v>6</v>
      </c>
      <c r="G3089" s="1">
        <v>45568</v>
      </c>
      <c r="H3089" s="1">
        <v>45572</v>
      </c>
      <c r="I3089" t="s">
        <v>15</v>
      </c>
      <c r="J3089" t="s">
        <v>16</v>
      </c>
      <c r="K3089" s="2">
        <v>288.89</v>
      </c>
      <c r="L3089" t="s">
        <v>48</v>
      </c>
      <c r="M3089">
        <f>YEAR(Table1[[#This Row],[order_date]])</f>
        <v>2024</v>
      </c>
      <c r="N3089">
        <f>MONTH(Table1[[#This Row],[order_date]])</f>
        <v>10</v>
      </c>
      <c r="O3089" s="3">
        <f>Table1[[#This Row],[sales]]-Table1[[#This Row],[profit]]</f>
        <v>1216.46</v>
      </c>
      <c r="P3089" s="3">
        <f>Table1[[#This Row],[sales]]*Table1[[#This Row],[quantity]]</f>
        <v>9032.0999999999985</v>
      </c>
      <c r="Q3089" s="9">
        <f>Table1[[#This Row],[delivery_date]]-Table1[[#This Row],[order_date]]</f>
        <v>4</v>
      </c>
    </row>
    <row r="3090" spans="1:17" x14ac:dyDescent="0.35">
      <c r="A3090" t="s">
        <v>3121</v>
      </c>
      <c r="B3090" t="s">
        <v>19</v>
      </c>
      <c r="C3090" t="s">
        <v>33</v>
      </c>
      <c r="D3090" s="2">
        <v>1325.66</v>
      </c>
      <c r="E3090">
        <v>0.03</v>
      </c>
      <c r="F3090">
        <v>7</v>
      </c>
      <c r="G3090" s="1">
        <v>45607</v>
      </c>
      <c r="H3090" s="1">
        <v>45608</v>
      </c>
      <c r="I3090" t="s">
        <v>21</v>
      </c>
      <c r="J3090" t="s">
        <v>16</v>
      </c>
      <c r="K3090" s="2">
        <v>141.77000000000001</v>
      </c>
      <c r="L3090" t="s">
        <v>28</v>
      </c>
      <c r="M3090">
        <f>YEAR(Table1[[#This Row],[order_date]])</f>
        <v>2024</v>
      </c>
      <c r="N3090">
        <f>MONTH(Table1[[#This Row],[order_date]])</f>
        <v>11</v>
      </c>
      <c r="O3090" s="3">
        <f>Table1[[#This Row],[sales]]-Table1[[#This Row],[profit]]</f>
        <v>1183.8900000000001</v>
      </c>
      <c r="P3090" s="3">
        <f>Table1[[#This Row],[sales]]*Table1[[#This Row],[quantity]]</f>
        <v>9279.6200000000008</v>
      </c>
      <c r="Q3090" s="9">
        <f>Table1[[#This Row],[delivery_date]]-Table1[[#This Row],[order_date]]</f>
        <v>1</v>
      </c>
    </row>
    <row r="3091" spans="1:17" x14ac:dyDescent="0.35">
      <c r="A3091" t="s">
        <v>3122</v>
      </c>
      <c r="B3091" t="s">
        <v>19</v>
      </c>
      <c r="C3091" t="s">
        <v>33</v>
      </c>
      <c r="D3091" s="2">
        <v>123.35</v>
      </c>
      <c r="E3091">
        <v>0.11</v>
      </c>
      <c r="F3091">
        <v>8</v>
      </c>
      <c r="G3091" s="1">
        <v>45362</v>
      </c>
      <c r="H3091" s="1">
        <v>45366</v>
      </c>
      <c r="I3091" t="s">
        <v>15</v>
      </c>
      <c r="J3091" t="s">
        <v>27</v>
      </c>
      <c r="K3091" s="2">
        <v>21.63</v>
      </c>
      <c r="L3091" t="s">
        <v>48</v>
      </c>
      <c r="M3091">
        <f>YEAR(Table1[[#This Row],[order_date]])</f>
        <v>2024</v>
      </c>
      <c r="N3091">
        <f>MONTH(Table1[[#This Row],[order_date]])</f>
        <v>3</v>
      </c>
      <c r="O3091" s="3">
        <f>Table1[[#This Row],[sales]]-Table1[[#This Row],[profit]]</f>
        <v>101.72</v>
      </c>
      <c r="P3091" s="3">
        <f>Table1[[#This Row],[sales]]*Table1[[#This Row],[quantity]]</f>
        <v>986.8</v>
      </c>
      <c r="Q3091" s="9">
        <f>Table1[[#This Row],[delivery_date]]-Table1[[#This Row],[order_date]]</f>
        <v>4</v>
      </c>
    </row>
    <row r="3092" spans="1:17" x14ac:dyDescent="0.35">
      <c r="A3092" t="s">
        <v>3123</v>
      </c>
      <c r="B3092" t="s">
        <v>19</v>
      </c>
      <c r="C3092" t="s">
        <v>14</v>
      </c>
      <c r="D3092" s="2">
        <v>2043.39</v>
      </c>
      <c r="E3092">
        <v>0.17</v>
      </c>
      <c r="F3092">
        <v>9</v>
      </c>
      <c r="G3092" s="1">
        <v>44943</v>
      </c>
      <c r="H3092" s="1">
        <v>44948</v>
      </c>
      <c r="I3092" t="s">
        <v>21</v>
      </c>
      <c r="J3092" t="s">
        <v>27</v>
      </c>
      <c r="K3092" s="2">
        <v>510.51</v>
      </c>
      <c r="L3092" t="s">
        <v>28</v>
      </c>
      <c r="M3092">
        <f>YEAR(Table1[[#This Row],[order_date]])</f>
        <v>2023</v>
      </c>
      <c r="N3092">
        <f>MONTH(Table1[[#This Row],[order_date]])</f>
        <v>1</v>
      </c>
      <c r="O3092" s="3">
        <f>Table1[[#This Row],[sales]]-Table1[[#This Row],[profit]]</f>
        <v>1532.88</v>
      </c>
      <c r="P3092" s="3">
        <f>Table1[[#This Row],[sales]]*Table1[[#This Row],[quantity]]</f>
        <v>18390.510000000002</v>
      </c>
      <c r="Q3092" s="9">
        <f>Table1[[#This Row],[delivery_date]]-Table1[[#This Row],[order_date]]</f>
        <v>5</v>
      </c>
    </row>
    <row r="3093" spans="1:17" x14ac:dyDescent="0.35">
      <c r="A3093" t="s">
        <v>3124</v>
      </c>
      <c r="B3093" t="s">
        <v>41</v>
      </c>
      <c r="C3093" t="s">
        <v>26</v>
      </c>
      <c r="D3093" s="2">
        <v>2477</v>
      </c>
      <c r="E3093">
        <v>0.39</v>
      </c>
      <c r="F3093">
        <v>3</v>
      </c>
      <c r="G3093" s="1">
        <v>44976</v>
      </c>
      <c r="H3093" s="1">
        <v>44982</v>
      </c>
      <c r="I3093" t="s">
        <v>15</v>
      </c>
      <c r="J3093" t="s">
        <v>16</v>
      </c>
      <c r="K3093" s="2">
        <v>403.54</v>
      </c>
      <c r="L3093" t="s">
        <v>28</v>
      </c>
      <c r="M3093">
        <f>YEAR(Table1[[#This Row],[order_date]])</f>
        <v>2023</v>
      </c>
      <c r="N3093">
        <f>MONTH(Table1[[#This Row],[order_date]])</f>
        <v>2</v>
      </c>
      <c r="O3093" s="3">
        <f>Table1[[#This Row],[sales]]-Table1[[#This Row],[profit]]</f>
        <v>2073.46</v>
      </c>
      <c r="P3093" s="3">
        <f>Table1[[#This Row],[sales]]*Table1[[#This Row],[quantity]]</f>
        <v>7431</v>
      </c>
      <c r="Q3093" s="9">
        <f>Table1[[#This Row],[delivery_date]]-Table1[[#This Row],[order_date]]</f>
        <v>6</v>
      </c>
    </row>
    <row r="3094" spans="1:17" x14ac:dyDescent="0.35">
      <c r="A3094" t="s">
        <v>3125</v>
      </c>
      <c r="B3094" t="s">
        <v>13</v>
      </c>
      <c r="C3094" t="s">
        <v>36</v>
      </c>
      <c r="D3094" s="2">
        <v>3739.74</v>
      </c>
      <c r="E3094">
        <v>0.45</v>
      </c>
      <c r="F3094">
        <v>2</v>
      </c>
      <c r="G3094" s="1">
        <v>45430</v>
      </c>
      <c r="H3094" s="1">
        <v>45436</v>
      </c>
      <c r="I3094" t="s">
        <v>21</v>
      </c>
      <c r="J3094" t="s">
        <v>16</v>
      </c>
      <c r="K3094" s="2">
        <v>1110.0899999999999</v>
      </c>
      <c r="L3094" t="s">
        <v>23</v>
      </c>
      <c r="M3094">
        <f>YEAR(Table1[[#This Row],[order_date]])</f>
        <v>2024</v>
      </c>
      <c r="N3094">
        <f>MONTH(Table1[[#This Row],[order_date]])</f>
        <v>5</v>
      </c>
      <c r="O3094" s="3">
        <f>Table1[[#This Row],[sales]]-Table1[[#This Row],[profit]]</f>
        <v>2629.6499999999996</v>
      </c>
      <c r="P3094" s="3">
        <f>Table1[[#This Row],[sales]]*Table1[[#This Row],[quantity]]</f>
        <v>7479.48</v>
      </c>
      <c r="Q3094" s="9">
        <f>Table1[[#This Row],[delivery_date]]-Table1[[#This Row],[order_date]]</f>
        <v>6</v>
      </c>
    </row>
    <row r="3095" spans="1:17" x14ac:dyDescent="0.35">
      <c r="A3095" t="s">
        <v>3126</v>
      </c>
      <c r="B3095" t="s">
        <v>41</v>
      </c>
      <c r="C3095" t="s">
        <v>20</v>
      </c>
      <c r="D3095" s="2">
        <v>426.47</v>
      </c>
      <c r="E3095">
        <v>0.23</v>
      </c>
      <c r="F3095">
        <v>7</v>
      </c>
      <c r="G3095" s="1">
        <v>45607</v>
      </c>
      <c r="H3095" s="1">
        <v>45610</v>
      </c>
      <c r="I3095" t="s">
        <v>31</v>
      </c>
      <c r="J3095" t="s">
        <v>16</v>
      </c>
      <c r="K3095" s="2">
        <v>45.49</v>
      </c>
      <c r="L3095" t="s">
        <v>34</v>
      </c>
      <c r="M3095">
        <f>YEAR(Table1[[#This Row],[order_date]])</f>
        <v>2024</v>
      </c>
      <c r="N3095">
        <f>MONTH(Table1[[#This Row],[order_date]])</f>
        <v>11</v>
      </c>
      <c r="O3095" s="3">
        <f>Table1[[#This Row],[sales]]-Table1[[#This Row],[profit]]</f>
        <v>380.98</v>
      </c>
      <c r="P3095" s="3">
        <f>Table1[[#This Row],[sales]]*Table1[[#This Row],[quantity]]</f>
        <v>2985.29</v>
      </c>
      <c r="Q3095" s="9">
        <f>Table1[[#This Row],[delivery_date]]-Table1[[#This Row],[order_date]]</f>
        <v>3</v>
      </c>
    </row>
    <row r="3096" spans="1:17" x14ac:dyDescent="0.35">
      <c r="A3096" t="s">
        <v>3127</v>
      </c>
      <c r="B3096" t="s">
        <v>25</v>
      </c>
      <c r="C3096" t="s">
        <v>26</v>
      </c>
      <c r="D3096" s="2">
        <v>4627.55</v>
      </c>
      <c r="E3096">
        <v>0.14000000000000001</v>
      </c>
      <c r="F3096">
        <v>8</v>
      </c>
      <c r="G3096" s="1">
        <v>45358</v>
      </c>
      <c r="H3096" s="1">
        <v>45365</v>
      </c>
      <c r="I3096" t="s">
        <v>15</v>
      </c>
      <c r="J3096" t="s">
        <v>22</v>
      </c>
      <c r="K3096" s="2">
        <v>1285.04</v>
      </c>
      <c r="L3096" t="s">
        <v>39</v>
      </c>
      <c r="M3096">
        <f>YEAR(Table1[[#This Row],[order_date]])</f>
        <v>2024</v>
      </c>
      <c r="N3096">
        <f>MONTH(Table1[[#This Row],[order_date]])</f>
        <v>3</v>
      </c>
      <c r="O3096" s="3">
        <f>Table1[[#This Row],[sales]]-Table1[[#This Row],[profit]]</f>
        <v>3342.51</v>
      </c>
      <c r="P3096" s="3">
        <f>Table1[[#This Row],[sales]]*Table1[[#This Row],[quantity]]</f>
        <v>37020.400000000001</v>
      </c>
      <c r="Q3096" s="9">
        <f>Table1[[#This Row],[delivery_date]]-Table1[[#This Row],[order_date]]</f>
        <v>7</v>
      </c>
    </row>
    <row r="3097" spans="1:17" x14ac:dyDescent="0.35">
      <c r="A3097" t="s">
        <v>3128</v>
      </c>
      <c r="B3097" t="s">
        <v>19</v>
      </c>
      <c r="C3097" t="s">
        <v>14</v>
      </c>
      <c r="D3097" s="2">
        <v>1393.4</v>
      </c>
      <c r="E3097">
        <v>0.18</v>
      </c>
      <c r="F3097">
        <v>9</v>
      </c>
      <c r="G3097" s="1">
        <v>45088</v>
      </c>
      <c r="H3097" s="1">
        <v>45090</v>
      </c>
      <c r="I3097" t="s">
        <v>21</v>
      </c>
      <c r="J3097" t="s">
        <v>16</v>
      </c>
      <c r="K3097" s="2">
        <v>182.11</v>
      </c>
      <c r="L3097" t="s">
        <v>28</v>
      </c>
      <c r="M3097">
        <f>YEAR(Table1[[#This Row],[order_date]])</f>
        <v>2023</v>
      </c>
      <c r="N3097">
        <f>MONTH(Table1[[#This Row],[order_date]])</f>
        <v>6</v>
      </c>
      <c r="O3097" s="3">
        <f>Table1[[#This Row],[sales]]-Table1[[#This Row],[profit]]</f>
        <v>1211.29</v>
      </c>
      <c r="P3097" s="3">
        <f>Table1[[#This Row],[sales]]*Table1[[#This Row],[quantity]]</f>
        <v>12540.6</v>
      </c>
      <c r="Q3097" s="9">
        <f>Table1[[#This Row],[delivery_date]]-Table1[[#This Row],[order_date]]</f>
        <v>2</v>
      </c>
    </row>
    <row r="3098" spans="1:17" x14ac:dyDescent="0.35">
      <c r="A3098" t="s">
        <v>3129</v>
      </c>
      <c r="B3098" t="s">
        <v>19</v>
      </c>
      <c r="C3098" t="s">
        <v>14</v>
      </c>
      <c r="D3098" s="2">
        <v>1896.93</v>
      </c>
      <c r="E3098">
        <v>0.33</v>
      </c>
      <c r="F3098">
        <v>5</v>
      </c>
      <c r="G3098" s="1">
        <v>45276</v>
      </c>
      <c r="H3098" s="1">
        <v>45281</v>
      </c>
      <c r="I3098" t="s">
        <v>21</v>
      </c>
      <c r="J3098" t="s">
        <v>16</v>
      </c>
      <c r="K3098" s="2">
        <v>492.56</v>
      </c>
      <c r="L3098" t="s">
        <v>48</v>
      </c>
      <c r="M3098">
        <f>YEAR(Table1[[#This Row],[order_date]])</f>
        <v>2023</v>
      </c>
      <c r="N3098">
        <f>MONTH(Table1[[#This Row],[order_date]])</f>
        <v>12</v>
      </c>
      <c r="O3098" s="3">
        <f>Table1[[#This Row],[sales]]-Table1[[#This Row],[profit]]</f>
        <v>1404.3700000000001</v>
      </c>
      <c r="P3098" s="3">
        <f>Table1[[#This Row],[sales]]*Table1[[#This Row],[quantity]]</f>
        <v>9484.65</v>
      </c>
      <c r="Q3098" s="9">
        <f>Table1[[#This Row],[delivery_date]]-Table1[[#This Row],[order_date]]</f>
        <v>5</v>
      </c>
    </row>
    <row r="3099" spans="1:17" x14ac:dyDescent="0.35">
      <c r="A3099" t="s">
        <v>3130</v>
      </c>
      <c r="B3099" t="s">
        <v>25</v>
      </c>
      <c r="C3099" t="s">
        <v>33</v>
      </c>
      <c r="D3099" s="2">
        <v>336.98</v>
      </c>
      <c r="E3099">
        <v>0.08</v>
      </c>
      <c r="F3099">
        <v>9</v>
      </c>
      <c r="G3099" s="1">
        <v>44928</v>
      </c>
      <c r="H3099" s="1">
        <v>44935</v>
      </c>
      <c r="I3099" t="s">
        <v>31</v>
      </c>
      <c r="J3099" t="s">
        <v>22</v>
      </c>
      <c r="K3099" s="2">
        <v>53.45</v>
      </c>
      <c r="L3099" t="s">
        <v>34</v>
      </c>
      <c r="M3099">
        <f>YEAR(Table1[[#This Row],[order_date]])</f>
        <v>2023</v>
      </c>
      <c r="N3099">
        <f>MONTH(Table1[[#This Row],[order_date]])</f>
        <v>1</v>
      </c>
      <c r="O3099" s="3">
        <f>Table1[[#This Row],[sales]]-Table1[[#This Row],[profit]]</f>
        <v>283.53000000000003</v>
      </c>
      <c r="P3099" s="3">
        <f>Table1[[#This Row],[sales]]*Table1[[#This Row],[quantity]]</f>
        <v>3032.82</v>
      </c>
      <c r="Q3099" s="9">
        <f>Table1[[#This Row],[delivery_date]]-Table1[[#This Row],[order_date]]</f>
        <v>7</v>
      </c>
    </row>
    <row r="3100" spans="1:17" x14ac:dyDescent="0.35">
      <c r="A3100" t="s">
        <v>3131</v>
      </c>
      <c r="B3100" t="s">
        <v>41</v>
      </c>
      <c r="C3100" t="s">
        <v>26</v>
      </c>
      <c r="D3100" s="2">
        <v>3300.37</v>
      </c>
      <c r="E3100">
        <v>0.27</v>
      </c>
      <c r="F3100">
        <v>1</v>
      </c>
      <c r="G3100" s="1">
        <v>45642</v>
      </c>
      <c r="H3100" s="1">
        <v>45646</v>
      </c>
      <c r="I3100" t="s">
        <v>15</v>
      </c>
      <c r="J3100" t="s">
        <v>22</v>
      </c>
      <c r="K3100" s="2">
        <v>852</v>
      </c>
      <c r="L3100" t="s">
        <v>28</v>
      </c>
      <c r="M3100">
        <f>YEAR(Table1[[#This Row],[order_date]])</f>
        <v>2024</v>
      </c>
      <c r="N3100">
        <f>MONTH(Table1[[#This Row],[order_date]])</f>
        <v>12</v>
      </c>
      <c r="O3100" s="3">
        <f>Table1[[#This Row],[sales]]-Table1[[#This Row],[profit]]</f>
        <v>2448.37</v>
      </c>
      <c r="P3100" s="3">
        <f>Table1[[#This Row],[sales]]*Table1[[#This Row],[quantity]]</f>
        <v>3300.37</v>
      </c>
      <c r="Q3100" s="9">
        <f>Table1[[#This Row],[delivery_date]]-Table1[[#This Row],[order_date]]</f>
        <v>4</v>
      </c>
    </row>
    <row r="3101" spans="1:17" x14ac:dyDescent="0.35">
      <c r="A3101" t="s">
        <v>3132</v>
      </c>
      <c r="B3101" t="s">
        <v>13</v>
      </c>
      <c r="C3101" t="s">
        <v>33</v>
      </c>
      <c r="D3101" s="2">
        <v>3573.72</v>
      </c>
      <c r="E3101">
        <v>0.28999999999999998</v>
      </c>
      <c r="F3101">
        <v>9</v>
      </c>
      <c r="G3101" s="1">
        <v>45110</v>
      </c>
      <c r="H3101" s="1">
        <v>45115</v>
      </c>
      <c r="I3101" t="s">
        <v>21</v>
      </c>
      <c r="J3101" t="s">
        <v>16</v>
      </c>
      <c r="K3101" s="2">
        <v>705.12</v>
      </c>
      <c r="L3101" t="s">
        <v>34</v>
      </c>
      <c r="M3101">
        <f>YEAR(Table1[[#This Row],[order_date]])</f>
        <v>2023</v>
      </c>
      <c r="N3101">
        <f>MONTH(Table1[[#This Row],[order_date]])</f>
        <v>7</v>
      </c>
      <c r="O3101" s="3">
        <f>Table1[[#This Row],[sales]]-Table1[[#This Row],[profit]]</f>
        <v>2868.6</v>
      </c>
      <c r="P3101" s="3">
        <f>Table1[[#This Row],[sales]]*Table1[[#This Row],[quantity]]</f>
        <v>32163.48</v>
      </c>
      <c r="Q3101" s="9">
        <f>Table1[[#This Row],[delivery_date]]-Table1[[#This Row],[order_date]]</f>
        <v>5</v>
      </c>
    </row>
    <row r="3102" spans="1:17" x14ac:dyDescent="0.35">
      <c r="A3102" t="s">
        <v>3133</v>
      </c>
      <c r="B3102" t="s">
        <v>13</v>
      </c>
      <c r="C3102" t="s">
        <v>20</v>
      </c>
      <c r="D3102" s="2">
        <v>4651.08</v>
      </c>
      <c r="E3102">
        <v>0.35</v>
      </c>
      <c r="F3102">
        <v>5</v>
      </c>
      <c r="G3102" s="1">
        <v>45358</v>
      </c>
      <c r="H3102" s="1">
        <v>45363</v>
      </c>
      <c r="I3102" t="s">
        <v>21</v>
      </c>
      <c r="J3102" t="s">
        <v>27</v>
      </c>
      <c r="K3102" s="2">
        <v>1287.3599999999999</v>
      </c>
      <c r="L3102" t="s">
        <v>17</v>
      </c>
      <c r="M3102">
        <f>YEAR(Table1[[#This Row],[order_date]])</f>
        <v>2024</v>
      </c>
      <c r="N3102">
        <f>MONTH(Table1[[#This Row],[order_date]])</f>
        <v>3</v>
      </c>
      <c r="O3102" s="3">
        <f>Table1[[#This Row],[sales]]-Table1[[#This Row],[profit]]</f>
        <v>3363.7200000000003</v>
      </c>
      <c r="P3102" s="3">
        <f>Table1[[#This Row],[sales]]*Table1[[#This Row],[quantity]]</f>
        <v>23255.4</v>
      </c>
      <c r="Q3102" s="9">
        <f>Table1[[#This Row],[delivery_date]]-Table1[[#This Row],[order_date]]</f>
        <v>5</v>
      </c>
    </row>
    <row r="3103" spans="1:17" x14ac:dyDescent="0.35">
      <c r="A3103" t="s">
        <v>3134</v>
      </c>
      <c r="B3103" t="s">
        <v>25</v>
      </c>
      <c r="C3103" t="s">
        <v>33</v>
      </c>
      <c r="D3103" s="2">
        <v>1750.46</v>
      </c>
      <c r="E3103">
        <v>0.3</v>
      </c>
      <c r="F3103">
        <v>2</v>
      </c>
      <c r="G3103" s="1">
        <v>45298</v>
      </c>
      <c r="H3103" s="1">
        <v>45300</v>
      </c>
      <c r="I3103" t="s">
        <v>31</v>
      </c>
      <c r="J3103" t="s">
        <v>22</v>
      </c>
      <c r="K3103" s="2">
        <v>296.94</v>
      </c>
      <c r="L3103" t="s">
        <v>23</v>
      </c>
      <c r="M3103">
        <f>YEAR(Table1[[#This Row],[order_date]])</f>
        <v>2024</v>
      </c>
      <c r="N3103">
        <f>MONTH(Table1[[#This Row],[order_date]])</f>
        <v>1</v>
      </c>
      <c r="O3103" s="3">
        <f>Table1[[#This Row],[sales]]-Table1[[#This Row],[profit]]</f>
        <v>1453.52</v>
      </c>
      <c r="P3103" s="3">
        <f>Table1[[#This Row],[sales]]*Table1[[#This Row],[quantity]]</f>
        <v>3500.92</v>
      </c>
      <c r="Q3103" s="9">
        <f>Table1[[#This Row],[delivery_date]]-Table1[[#This Row],[order_date]]</f>
        <v>2</v>
      </c>
    </row>
    <row r="3104" spans="1:17" x14ac:dyDescent="0.35">
      <c r="A3104" t="s">
        <v>3135</v>
      </c>
      <c r="B3104" t="s">
        <v>13</v>
      </c>
      <c r="C3104" t="s">
        <v>20</v>
      </c>
      <c r="D3104" s="2">
        <v>1361.11</v>
      </c>
      <c r="E3104">
        <v>0.05</v>
      </c>
      <c r="F3104">
        <v>6</v>
      </c>
      <c r="G3104" s="1">
        <v>45541</v>
      </c>
      <c r="H3104" s="1">
        <v>45542</v>
      </c>
      <c r="I3104" t="s">
        <v>31</v>
      </c>
      <c r="J3104" t="s">
        <v>16</v>
      </c>
      <c r="K3104" s="2">
        <v>385.59</v>
      </c>
      <c r="L3104" t="s">
        <v>28</v>
      </c>
      <c r="M3104">
        <f>YEAR(Table1[[#This Row],[order_date]])</f>
        <v>2024</v>
      </c>
      <c r="N3104">
        <f>MONTH(Table1[[#This Row],[order_date]])</f>
        <v>9</v>
      </c>
      <c r="O3104" s="3">
        <f>Table1[[#This Row],[sales]]-Table1[[#This Row],[profit]]</f>
        <v>975.52</v>
      </c>
      <c r="P3104" s="3">
        <f>Table1[[#This Row],[sales]]*Table1[[#This Row],[quantity]]</f>
        <v>8166.66</v>
      </c>
      <c r="Q3104" s="9">
        <f>Table1[[#This Row],[delivery_date]]-Table1[[#This Row],[order_date]]</f>
        <v>1</v>
      </c>
    </row>
    <row r="3105" spans="1:17" x14ac:dyDescent="0.35">
      <c r="A3105" t="s">
        <v>3136</v>
      </c>
      <c r="B3105" t="s">
        <v>41</v>
      </c>
      <c r="C3105" t="s">
        <v>14</v>
      </c>
      <c r="D3105" s="2">
        <v>3657.82</v>
      </c>
      <c r="E3105">
        <v>0.34</v>
      </c>
      <c r="F3105">
        <v>1</v>
      </c>
      <c r="G3105" s="1">
        <v>45370</v>
      </c>
      <c r="H3105" s="1">
        <v>45372</v>
      </c>
      <c r="I3105" t="s">
        <v>15</v>
      </c>
      <c r="J3105" t="s">
        <v>27</v>
      </c>
      <c r="K3105" s="2">
        <v>299.39999999999998</v>
      </c>
      <c r="L3105" t="s">
        <v>39</v>
      </c>
      <c r="M3105">
        <f>YEAR(Table1[[#This Row],[order_date]])</f>
        <v>2024</v>
      </c>
      <c r="N3105">
        <f>MONTH(Table1[[#This Row],[order_date]])</f>
        <v>3</v>
      </c>
      <c r="O3105" s="3">
        <f>Table1[[#This Row],[sales]]-Table1[[#This Row],[profit]]</f>
        <v>3358.42</v>
      </c>
      <c r="P3105" s="3">
        <f>Table1[[#This Row],[sales]]*Table1[[#This Row],[quantity]]</f>
        <v>3657.82</v>
      </c>
      <c r="Q3105" s="9">
        <f>Table1[[#This Row],[delivery_date]]-Table1[[#This Row],[order_date]]</f>
        <v>2</v>
      </c>
    </row>
    <row r="3106" spans="1:17" x14ac:dyDescent="0.35">
      <c r="A3106" t="s">
        <v>3137</v>
      </c>
      <c r="B3106" t="s">
        <v>41</v>
      </c>
      <c r="C3106" t="s">
        <v>33</v>
      </c>
      <c r="D3106" s="2">
        <v>3563.32</v>
      </c>
      <c r="E3106">
        <v>0.01</v>
      </c>
      <c r="F3106">
        <v>7</v>
      </c>
      <c r="G3106" s="1">
        <v>45421</v>
      </c>
      <c r="H3106" s="1">
        <v>45423</v>
      </c>
      <c r="I3106" t="s">
        <v>15</v>
      </c>
      <c r="J3106" t="s">
        <v>27</v>
      </c>
      <c r="K3106" s="2">
        <v>898.81</v>
      </c>
      <c r="L3106" t="s">
        <v>34</v>
      </c>
      <c r="M3106">
        <f>YEAR(Table1[[#This Row],[order_date]])</f>
        <v>2024</v>
      </c>
      <c r="N3106">
        <f>MONTH(Table1[[#This Row],[order_date]])</f>
        <v>5</v>
      </c>
      <c r="O3106" s="3">
        <f>Table1[[#This Row],[sales]]-Table1[[#This Row],[profit]]</f>
        <v>2664.51</v>
      </c>
      <c r="P3106" s="3">
        <f>Table1[[#This Row],[sales]]*Table1[[#This Row],[quantity]]</f>
        <v>24943.24</v>
      </c>
      <c r="Q3106" s="9">
        <f>Table1[[#This Row],[delivery_date]]-Table1[[#This Row],[order_date]]</f>
        <v>2</v>
      </c>
    </row>
    <row r="3107" spans="1:17" x14ac:dyDescent="0.35">
      <c r="A3107" t="s">
        <v>3138</v>
      </c>
      <c r="B3107" t="s">
        <v>25</v>
      </c>
      <c r="C3107" t="s">
        <v>33</v>
      </c>
      <c r="D3107" s="2">
        <v>4691.91</v>
      </c>
      <c r="E3107">
        <v>0.2</v>
      </c>
      <c r="F3107">
        <v>7</v>
      </c>
      <c r="G3107" s="1">
        <v>44963</v>
      </c>
      <c r="H3107" s="1">
        <v>44964</v>
      </c>
      <c r="I3107" t="s">
        <v>31</v>
      </c>
      <c r="J3107" t="s">
        <v>16</v>
      </c>
      <c r="K3107" s="2">
        <v>493.58</v>
      </c>
      <c r="L3107" t="s">
        <v>23</v>
      </c>
      <c r="M3107">
        <f>YEAR(Table1[[#This Row],[order_date]])</f>
        <v>2023</v>
      </c>
      <c r="N3107">
        <f>MONTH(Table1[[#This Row],[order_date]])</f>
        <v>2</v>
      </c>
      <c r="O3107" s="3">
        <f>Table1[[#This Row],[sales]]-Table1[[#This Row],[profit]]</f>
        <v>4198.33</v>
      </c>
      <c r="P3107" s="3">
        <f>Table1[[#This Row],[sales]]*Table1[[#This Row],[quantity]]</f>
        <v>32843.369999999995</v>
      </c>
      <c r="Q3107" s="9">
        <f>Table1[[#This Row],[delivery_date]]-Table1[[#This Row],[order_date]]</f>
        <v>1</v>
      </c>
    </row>
    <row r="3108" spans="1:17" x14ac:dyDescent="0.35">
      <c r="A3108" t="s">
        <v>3139</v>
      </c>
      <c r="B3108" t="s">
        <v>41</v>
      </c>
      <c r="C3108" t="s">
        <v>36</v>
      </c>
      <c r="D3108" s="2">
        <v>1106.06</v>
      </c>
      <c r="E3108">
        <v>0.21</v>
      </c>
      <c r="F3108">
        <v>8</v>
      </c>
      <c r="G3108" s="1">
        <v>45459</v>
      </c>
      <c r="H3108" s="1">
        <v>45466</v>
      </c>
      <c r="I3108" t="s">
        <v>15</v>
      </c>
      <c r="J3108" t="s">
        <v>16</v>
      </c>
      <c r="K3108" s="2">
        <v>118.9</v>
      </c>
      <c r="L3108" t="s">
        <v>39</v>
      </c>
      <c r="M3108">
        <f>YEAR(Table1[[#This Row],[order_date]])</f>
        <v>2024</v>
      </c>
      <c r="N3108">
        <f>MONTH(Table1[[#This Row],[order_date]])</f>
        <v>6</v>
      </c>
      <c r="O3108" s="3">
        <f>Table1[[#This Row],[sales]]-Table1[[#This Row],[profit]]</f>
        <v>987.16</v>
      </c>
      <c r="P3108" s="3">
        <f>Table1[[#This Row],[sales]]*Table1[[#This Row],[quantity]]</f>
        <v>8848.48</v>
      </c>
      <c r="Q3108" s="9">
        <f>Table1[[#This Row],[delivery_date]]-Table1[[#This Row],[order_date]]</f>
        <v>7</v>
      </c>
    </row>
    <row r="3109" spans="1:17" x14ac:dyDescent="0.35">
      <c r="A3109" t="s">
        <v>3140</v>
      </c>
      <c r="B3109" t="s">
        <v>19</v>
      </c>
      <c r="C3109" t="s">
        <v>14</v>
      </c>
      <c r="D3109" s="2">
        <v>3555.93</v>
      </c>
      <c r="E3109">
        <v>0.06</v>
      </c>
      <c r="F3109">
        <v>1</v>
      </c>
      <c r="G3109" s="1">
        <v>45200</v>
      </c>
      <c r="H3109" s="1">
        <v>45201</v>
      </c>
      <c r="I3109" t="s">
        <v>31</v>
      </c>
      <c r="J3109" t="s">
        <v>22</v>
      </c>
      <c r="K3109" s="2">
        <v>236.13</v>
      </c>
      <c r="L3109" t="s">
        <v>23</v>
      </c>
      <c r="M3109">
        <f>YEAR(Table1[[#This Row],[order_date]])</f>
        <v>2023</v>
      </c>
      <c r="N3109">
        <f>MONTH(Table1[[#This Row],[order_date]])</f>
        <v>10</v>
      </c>
      <c r="O3109" s="3">
        <f>Table1[[#This Row],[sales]]-Table1[[#This Row],[profit]]</f>
        <v>3319.7999999999997</v>
      </c>
      <c r="P3109" s="3">
        <f>Table1[[#This Row],[sales]]*Table1[[#This Row],[quantity]]</f>
        <v>3555.93</v>
      </c>
      <c r="Q3109" s="9">
        <f>Table1[[#This Row],[delivery_date]]-Table1[[#This Row],[order_date]]</f>
        <v>1</v>
      </c>
    </row>
    <row r="3110" spans="1:17" x14ac:dyDescent="0.35">
      <c r="A3110" t="s">
        <v>3141</v>
      </c>
      <c r="B3110" t="s">
        <v>25</v>
      </c>
      <c r="C3110" t="s">
        <v>36</v>
      </c>
      <c r="D3110" s="2">
        <v>427.66</v>
      </c>
      <c r="E3110">
        <v>0</v>
      </c>
      <c r="F3110">
        <v>2</v>
      </c>
      <c r="G3110" s="1">
        <v>45427</v>
      </c>
      <c r="H3110" s="1">
        <v>45429</v>
      </c>
      <c r="I3110" t="s">
        <v>31</v>
      </c>
      <c r="J3110" t="s">
        <v>27</v>
      </c>
      <c r="K3110" s="2">
        <v>99.62</v>
      </c>
      <c r="L3110" t="s">
        <v>34</v>
      </c>
      <c r="M3110">
        <f>YEAR(Table1[[#This Row],[order_date]])</f>
        <v>2024</v>
      </c>
      <c r="N3110">
        <f>MONTH(Table1[[#This Row],[order_date]])</f>
        <v>5</v>
      </c>
      <c r="O3110" s="3">
        <f>Table1[[#This Row],[sales]]-Table1[[#This Row],[profit]]</f>
        <v>328.04</v>
      </c>
      <c r="P3110" s="3">
        <f>Table1[[#This Row],[sales]]*Table1[[#This Row],[quantity]]</f>
        <v>855.32</v>
      </c>
      <c r="Q3110" s="9">
        <f>Table1[[#This Row],[delivery_date]]-Table1[[#This Row],[order_date]]</f>
        <v>2</v>
      </c>
    </row>
    <row r="3111" spans="1:17" x14ac:dyDescent="0.35">
      <c r="A3111" t="s">
        <v>3142</v>
      </c>
      <c r="B3111" t="s">
        <v>41</v>
      </c>
      <c r="C3111" t="s">
        <v>20</v>
      </c>
      <c r="D3111" s="2">
        <v>2453.8000000000002</v>
      </c>
      <c r="E3111">
        <v>0.04</v>
      </c>
      <c r="F3111">
        <v>1</v>
      </c>
      <c r="G3111" s="1">
        <v>45109</v>
      </c>
      <c r="H3111" s="1">
        <v>45110</v>
      </c>
      <c r="I3111" t="s">
        <v>21</v>
      </c>
      <c r="J3111" t="s">
        <v>27</v>
      </c>
      <c r="K3111" s="2">
        <v>517.64</v>
      </c>
      <c r="L3111" t="s">
        <v>39</v>
      </c>
      <c r="M3111">
        <f>YEAR(Table1[[#This Row],[order_date]])</f>
        <v>2023</v>
      </c>
      <c r="N3111">
        <f>MONTH(Table1[[#This Row],[order_date]])</f>
        <v>7</v>
      </c>
      <c r="O3111" s="3">
        <f>Table1[[#This Row],[sales]]-Table1[[#This Row],[profit]]</f>
        <v>1936.1600000000003</v>
      </c>
      <c r="P3111" s="3">
        <f>Table1[[#This Row],[sales]]*Table1[[#This Row],[quantity]]</f>
        <v>2453.8000000000002</v>
      </c>
      <c r="Q3111" s="9">
        <f>Table1[[#This Row],[delivery_date]]-Table1[[#This Row],[order_date]]</f>
        <v>1</v>
      </c>
    </row>
    <row r="3112" spans="1:17" x14ac:dyDescent="0.35">
      <c r="A3112" t="s">
        <v>3143</v>
      </c>
      <c r="B3112" t="s">
        <v>25</v>
      </c>
      <c r="C3112" t="s">
        <v>20</v>
      </c>
      <c r="D3112" s="2">
        <v>685.01</v>
      </c>
      <c r="E3112">
        <v>0.22</v>
      </c>
      <c r="F3112">
        <v>8</v>
      </c>
      <c r="G3112" s="1">
        <v>45527</v>
      </c>
      <c r="H3112" s="1">
        <v>45530</v>
      </c>
      <c r="I3112" t="s">
        <v>15</v>
      </c>
      <c r="J3112" t="s">
        <v>27</v>
      </c>
      <c r="K3112" s="2">
        <v>91.64</v>
      </c>
      <c r="L3112" t="s">
        <v>23</v>
      </c>
      <c r="M3112">
        <f>YEAR(Table1[[#This Row],[order_date]])</f>
        <v>2024</v>
      </c>
      <c r="N3112">
        <f>MONTH(Table1[[#This Row],[order_date]])</f>
        <v>8</v>
      </c>
      <c r="O3112" s="3">
        <f>Table1[[#This Row],[sales]]-Table1[[#This Row],[profit]]</f>
        <v>593.37</v>
      </c>
      <c r="P3112" s="3">
        <f>Table1[[#This Row],[sales]]*Table1[[#This Row],[quantity]]</f>
        <v>5480.08</v>
      </c>
      <c r="Q3112" s="9">
        <f>Table1[[#This Row],[delivery_date]]-Table1[[#This Row],[order_date]]</f>
        <v>3</v>
      </c>
    </row>
    <row r="3113" spans="1:17" x14ac:dyDescent="0.35">
      <c r="A3113" t="s">
        <v>3144</v>
      </c>
      <c r="B3113" t="s">
        <v>13</v>
      </c>
      <c r="C3113" t="s">
        <v>14</v>
      </c>
      <c r="D3113" s="2">
        <v>3300.42</v>
      </c>
      <c r="E3113">
        <v>0.12</v>
      </c>
      <c r="F3113">
        <v>8</v>
      </c>
      <c r="G3113" s="1">
        <v>45134</v>
      </c>
      <c r="H3113" s="1">
        <v>45139</v>
      </c>
      <c r="I3113" t="s">
        <v>21</v>
      </c>
      <c r="J3113" t="s">
        <v>16</v>
      </c>
      <c r="K3113" s="2">
        <v>970.15</v>
      </c>
      <c r="L3113" t="s">
        <v>48</v>
      </c>
      <c r="M3113">
        <f>YEAR(Table1[[#This Row],[order_date]])</f>
        <v>2023</v>
      </c>
      <c r="N3113">
        <f>MONTH(Table1[[#This Row],[order_date]])</f>
        <v>7</v>
      </c>
      <c r="O3113" s="3">
        <f>Table1[[#This Row],[sales]]-Table1[[#This Row],[profit]]</f>
        <v>2330.27</v>
      </c>
      <c r="P3113" s="3">
        <f>Table1[[#This Row],[sales]]*Table1[[#This Row],[quantity]]</f>
        <v>26403.360000000001</v>
      </c>
      <c r="Q3113" s="9">
        <f>Table1[[#This Row],[delivery_date]]-Table1[[#This Row],[order_date]]</f>
        <v>5</v>
      </c>
    </row>
    <row r="3114" spans="1:17" x14ac:dyDescent="0.35">
      <c r="A3114" t="s">
        <v>3145</v>
      </c>
      <c r="B3114" t="s">
        <v>41</v>
      </c>
      <c r="C3114" t="s">
        <v>20</v>
      </c>
      <c r="D3114" s="2">
        <v>3047.19</v>
      </c>
      <c r="E3114">
        <v>0.03</v>
      </c>
      <c r="F3114">
        <v>3</v>
      </c>
      <c r="G3114" s="1">
        <v>45035</v>
      </c>
      <c r="H3114" s="1">
        <v>45040</v>
      </c>
      <c r="I3114" t="s">
        <v>31</v>
      </c>
      <c r="J3114" t="s">
        <v>16</v>
      </c>
      <c r="K3114" s="2">
        <v>196.64</v>
      </c>
      <c r="L3114" t="s">
        <v>48</v>
      </c>
      <c r="M3114">
        <f>YEAR(Table1[[#This Row],[order_date]])</f>
        <v>2023</v>
      </c>
      <c r="N3114">
        <f>MONTH(Table1[[#This Row],[order_date]])</f>
        <v>4</v>
      </c>
      <c r="O3114" s="3">
        <f>Table1[[#This Row],[sales]]-Table1[[#This Row],[profit]]</f>
        <v>2850.55</v>
      </c>
      <c r="P3114" s="3">
        <f>Table1[[#This Row],[sales]]*Table1[[#This Row],[quantity]]</f>
        <v>9141.57</v>
      </c>
      <c r="Q3114" s="9">
        <f>Table1[[#This Row],[delivery_date]]-Table1[[#This Row],[order_date]]</f>
        <v>5</v>
      </c>
    </row>
    <row r="3115" spans="1:17" x14ac:dyDescent="0.35">
      <c r="A3115" t="s">
        <v>3146</v>
      </c>
      <c r="B3115" t="s">
        <v>19</v>
      </c>
      <c r="C3115" t="s">
        <v>14</v>
      </c>
      <c r="D3115" s="2">
        <v>339.28</v>
      </c>
      <c r="E3115">
        <v>0.13</v>
      </c>
      <c r="F3115">
        <v>2</v>
      </c>
      <c r="G3115" s="1">
        <v>45501</v>
      </c>
      <c r="H3115" s="1">
        <v>45505</v>
      </c>
      <c r="I3115" t="s">
        <v>31</v>
      </c>
      <c r="J3115" t="s">
        <v>16</v>
      </c>
      <c r="K3115" s="2">
        <v>82.26</v>
      </c>
      <c r="L3115" t="s">
        <v>48</v>
      </c>
      <c r="M3115">
        <f>YEAR(Table1[[#This Row],[order_date]])</f>
        <v>2024</v>
      </c>
      <c r="N3115">
        <f>MONTH(Table1[[#This Row],[order_date]])</f>
        <v>7</v>
      </c>
      <c r="O3115" s="3">
        <f>Table1[[#This Row],[sales]]-Table1[[#This Row],[profit]]</f>
        <v>257.02</v>
      </c>
      <c r="P3115" s="3">
        <f>Table1[[#This Row],[sales]]*Table1[[#This Row],[quantity]]</f>
        <v>678.56</v>
      </c>
      <c r="Q3115" s="9">
        <f>Table1[[#This Row],[delivery_date]]-Table1[[#This Row],[order_date]]</f>
        <v>4</v>
      </c>
    </row>
    <row r="3116" spans="1:17" x14ac:dyDescent="0.35">
      <c r="A3116" t="s">
        <v>3147</v>
      </c>
      <c r="B3116" t="s">
        <v>41</v>
      </c>
      <c r="C3116" t="s">
        <v>20</v>
      </c>
      <c r="D3116" s="2">
        <v>1666.13</v>
      </c>
      <c r="E3116">
        <v>0.26</v>
      </c>
      <c r="F3116">
        <v>9</v>
      </c>
      <c r="G3116" s="1">
        <v>45626</v>
      </c>
      <c r="H3116" s="1">
        <v>45628</v>
      </c>
      <c r="I3116" t="s">
        <v>15</v>
      </c>
      <c r="J3116" t="s">
        <v>27</v>
      </c>
      <c r="K3116" s="2">
        <v>193.24</v>
      </c>
      <c r="L3116" t="s">
        <v>28</v>
      </c>
      <c r="M3116">
        <f>YEAR(Table1[[#This Row],[order_date]])</f>
        <v>2024</v>
      </c>
      <c r="N3116">
        <f>MONTH(Table1[[#This Row],[order_date]])</f>
        <v>11</v>
      </c>
      <c r="O3116" s="3">
        <f>Table1[[#This Row],[sales]]-Table1[[#This Row],[profit]]</f>
        <v>1472.89</v>
      </c>
      <c r="P3116" s="3">
        <f>Table1[[#This Row],[sales]]*Table1[[#This Row],[quantity]]</f>
        <v>14995.170000000002</v>
      </c>
      <c r="Q3116" s="9">
        <f>Table1[[#This Row],[delivery_date]]-Table1[[#This Row],[order_date]]</f>
        <v>2</v>
      </c>
    </row>
    <row r="3117" spans="1:17" x14ac:dyDescent="0.35">
      <c r="A3117" t="s">
        <v>3148</v>
      </c>
      <c r="B3117" t="s">
        <v>25</v>
      </c>
      <c r="C3117" t="s">
        <v>26</v>
      </c>
      <c r="D3117" s="2">
        <v>2035.66</v>
      </c>
      <c r="E3117">
        <v>0.37</v>
      </c>
      <c r="F3117">
        <v>5</v>
      </c>
      <c r="G3117" s="1">
        <v>45612</v>
      </c>
      <c r="H3117" s="1">
        <v>45617</v>
      </c>
      <c r="I3117" t="s">
        <v>15</v>
      </c>
      <c r="J3117" t="s">
        <v>22</v>
      </c>
      <c r="K3117" s="2">
        <v>135.88999999999999</v>
      </c>
      <c r="L3117" t="s">
        <v>17</v>
      </c>
      <c r="M3117">
        <f>YEAR(Table1[[#This Row],[order_date]])</f>
        <v>2024</v>
      </c>
      <c r="N3117">
        <f>MONTH(Table1[[#This Row],[order_date]])</f>
        <v>11</v>
      </c>
      <c r="O3117" s="3">
        <f>Table1[[#This Row],[sales]]-Table1[[#This Row],[profit]]</f>
        <v>1899.77</v>
      </c>
      <c r="P3117" s="3">
        <f>Table1[[#This Row],[sales]]*Table1[[#This Row],[quantity]]</f>
        <v>10178.300000000001</v>
      </c>
      <c r="Q3117" s="9">
        <f>Table1[[#This Row],[delivery_date]]-Table1[[#This Row],[order_date]]</f>
        <v>5</v>
      </c>
    </row>
    <row r="3118" spans="1:17" x14ac:dyDescent="0.35">
      <c r="A3118" t="s">
        <v>3149</v>
      </c>
      <c r="B3118" t="s">
        <v>25</v>
      </c>
      <c r="C3118" t="s">
        <v>33</v>
      </c>
      <c r="D3118" s="2">
        <v>1315.5</v>
      </c>
      <c r="E3118">
        <v>0.21</v>
      </c>
      <c r="F3118">
        <v>9</v>
      </c>
      <c r="G3118" s="1">
        <v>44942</v>
      </c>
      <c r="H3118" s="1">
        <v>44947</v>
      </c>
      <c r="I3118" t="s">
        <v>31</v>
      </c>
      <c r="J3118" t="s">
        <v>27</v>
      </c>
      <c r="K3118" s="2">
        <v>275.19</v>
      </c>
      <c r="L3118" t="s">
        <v>39</v>
      </c>
      <c r="M3118">
        <f>YEAR(Table1[[#This Row],[order_date]])</f>
        <v>2023</v>
      </c>
      <c r="N3118">
        <f>MONTH(Table1[[#This Row],[order_date]])</f>
        <v>1</v>
      </c>
      <c r="O3118" s="3">
        <f>Table1[[#This Row],[sales]]-Table1[[#This Row],[profit]]</f>
        <v>1040.31</v>
      </c>
      <c r="P3118" s="3">
        <f>Table1[[#This Row],[sales]]*Table1[[#This Row],[quantity]]</f>
        <v>11839.5</v>
      </c>
      <c r="Q3118" s="9">
        <f>Table1[[#This Row],[delivery_date]]-Table1[[#This Row],[order_date]]</f>
        <v>5</v>
      </c>
    </row>
    <row r="3119" spans="1:17" x14ac:dyDescent="0.35">
      <c r="A3119" t="s">
        <v>3150</v>
      </c>
      <c r="B3119" t="s">
        <v>41</v>
      </c>
      <c r="C3119" t="s">
        <v>26</v>
      </c>
      <c r="D3119" s="2">
        <v>289.48</v>
      </c>
      <c r="E3119">
        <v>0.31</v>
      </c>
      <c r="F3119">
        <v>2</v>
      </c>
      <c r="G3119" s="1">
        <v>45140</v>
      </c>
      <c r="H3119" s="1">
        <v>45145</v>
      </c>
      <c r="I3119" t="s">
        <v>31</v>
      </c>
      <c r="J3119" t="s">
        <v>16</v>
      </c>
      <c r="K3119" s="2">
        <v>38.29</v>
      </c>
      <c r="L3119" t="s">
        <v>23</v>
      </c>
      <c r="M3119">
        <f>YEAR(Table1[[#This Row],[order_date]])</f>
        <v>2023</v>
      </c>
      <c r="N3119">
        <f>MONTH(Table1[[#This Row],[order_date]])</f>
        <v>8</v>
      </c>
      <c r="O3119" s="3">
        <f>Table1[[#This Row],[sales]]-Table1[[#This Row],[profit]]</f>
        <v>251.19000000000003</v>
      </c>
      <c r="P3119" s="3">
        <f>Table1[[#This Row],[sales]]*Table1[[#This Row],[quantity]]</f>
        <v>578.96</v>
      </c>
      <c r="Q3119" s="9">
        <f>Table1[[#This Row],[delivery_date]]-Table1[[#This Row],[order_date]]</f>
        <v>5</v>
      </c>
    </row>
    <row r="3120" spans="1:17" x14ac:dyDescent="0.35">
      <c r="A3120" t="s">
        <v>3151</v>
      </c>
      <c r="B3120" t="s">
        <v>19</v>
      </c>
      <c r="C3120" t="s">
        <v>14</v>
      </c>
      <c r="D3120" s="2">
        <v>1662.23</v>
      </c>
      <c r="E3120">
        <v>0.3</v>
      </c>
      <c r="F3120">
        <v>6</v>
      </c>
      <c r="G3120" s="1">
        <v>45610</v>
      </c>
      <c r="H3120" s="1">
        <v>45617</v>
      </c>
      <c r="I3120" t="s">
        <v>15</v>
      </c>
      <c r="J3120" t="s">
        <v>27</v>
      </c>
      <c r="K3120" s="2">
        <v>270.32</v>
      </c>
      <c r="L3120" t="s">
        <v>28</v>
      </c>
      <c r="M3120">
        <f>YEAR(Table1[[#This Row],[order_date]])</f>
        <v>2024</v>
      </c>
      <c r="N3120">
        <f>MONTH(Table1[[#This Row],[order_date]])</f>
        <v>11</v>
      </c>
      <c r="O3120" s="3">
        <f>Table1[[#This Row],[sales]]-Table1[[#This Row],[profit]]</f>
        <v>1391.91</v>
      </c>
      <c r="P3120" s="3">
        <f>Table1[[#This Row],[sales]]*Table1[[#This Row],[quantity]]</f>
        <v>9973.380000000001</v>
      </c>
      <c r="Q3120" s="9">
        <f>Table1[[#This Row],[delivery_date]]-Table1[[#This Row],[order_date]]</f>
        <v>7</v>
      </c>
    </row>
    <row r="3121" spans="1:17" x14ac:dyDescent="0.35">
      <c r="A3121" t="s">
        <v>3152</v>
      </c>
      <c r="B3121" t="s">
        <v>19</v>
      </c>
      <c r="C3121" t="s">
        <v>14</v>
      </c>
      <c r="D3121" s="2">
        <v>3983.86</v>
      </c>
      <c r="E3121">
        <v>0.45</v>
      </c>
      <c r="F3121">
        <v>1</v>
      </c>
      <c r="G3121" s="1">
        <v>45578</v>
      </c>
      <c r="H3121" s="1">
        <v>45579</v>
      </c>
      <c r="I3121" t="s">
        <v>31</v>
      </c>
      <c r="J3121" t="s">
        <v>16</v>
      </c>
      <c r="K3121" s="2">
        <v>670.07</v>
      </c>
      <c r="L3121" t="s">
        <v>17</v>
      </c>
      <c r="M3121">
        <f>YEAR(Table1[[#This Row],[order_date]])</f>
        <v>2024</v>
      </c>
      <c r="N3121">
        <f>MONTH(Table1[[#This Row],[order_date]])</f>
        <v>10</v>
      </c>
      <c r="O3121" s="3">
        <f>Table1[[#This Row],[sales]]-Table1[[#This Row],[profit]]</f>
        <v>3313.79</v>
      </c>
      <c r="P3121" s="3">
        <f>Table1[[#This Row],[sales]]*Table1[[#This Row],[quantity]]</f>
        <v>3983.86</v>
      </c>
      <c r="Q3121" s="9">
        <f>Table1[[#This Row],[delivery_date]]-Table1[[#This Row],[order_date]]</f>
        <v>1</v>
      </c>
    </row>
    <row r="3122" spans="1:17" x14ac:dyDescent="0.35">
      <c r="A3122" t="s">
        <v>3153</v>
      </c>
      <c r="B3122" t="s">
        <v>19</v>
      </c>
      <c r="C3122" t="s">
        <v>26</v>
      </c>
      <c r="D3122" s="2">
        <v>1864.53</v>
      </c>
      <c r="E3122">
        <v>0.09</v>
      </c>
      <c r="F3122">
        <v>7</v>
      </c>
      <c r="G3122" s="1">
        <v>45246</v>
      </c>
      <c r="H3122" s="1">
        <v>45247</v>
      </c>
      <c r="I3122" t="s">
        <v>15</v>
      </c>
      <c r="J3122" t="s">
        <v>27</v>
      </c>
      <c r="K3122" s="2">
        <v>112.19</v>
      </c>
      <c r="L3122" t="s">
        <v>17</v>
      </c>
      <c r="M3122">
        <f>YEAR(Table1[[#This Row],[order_date]])</f>
        <v>2023</v>
      </c>
      <c r="N3122">
        <f>MONTH(Table1[[#This Row],[order_date]])</f>
        <v>11</v>
      </c>
      <c r="O3122" s="3">
        <f>Table1[[#This Row],[sales]]-Table1[[#This Row],[profit]]</f>
        <v>1752.34</v>
      </c>
      <c r="P3122" s="3">
        <f>Table1[[#This Row],[sales]]*Table1[[#This Row],[quantity]]</f>
        <v>13051.71</v>
      </c>
      <c r="Q3122" s="9">
        <f>Table1[[#This Row],[delivery_date]]-Table1[[#This Row],[order_date]]</f>
        <v>1</v>
      </c>
    </row>
    <row r="3123" spans="1:17" x14ac:dyDescent="0.35">
      <c r="A3123" t="s">
        <v>3154</v>
      </c>
      <c r="B3123" t="s">
        <v>25</v>
      </c>
      <c r="C3123" t="s">
        <v>33</v>
      </c>
      <c r="D3123" s="2">
        <v>1684.51</v>
      </c>
      <c r="E3123">
        <v>0.24</v>
      </c>
      <c r="F3123">
        <v>4</v>
      </c>
      <c r="G3123" s="1">
        <v>45400</v>
      </c>
      <c r="H3123" s="1">
        <v>45405</v>
      </c>
      <c r="I3123" t="s">
        <v>21</v>
      </c>
      <c r="J3123" t="s">
        <v>27</v>
      </c>
      <c r="K3123" s="2">
        <v>308.17</v>
      </c>
      <c r="L3123" t="s">
        <v>17</v>
      </c>
      <c r="M3123">
        <f>YEAR(Table1[[#This Row],[order_date]])</f>
        <v>2024</v>
      </c>
      <c r="N3123">
        <f>MONTH(Table1[[#This Row],[order_date]])</f>
        <v>4</v>
      </c>
      <c r="O3123" s="3">
        <f>Table1[[#This Row],[sales]]-Table1[[#This Row],[profit]]</f>
        <v>1376.34</v>
      </c>
      <c r="P3123" s="3">
        <f>Table1[[#This Row],[sales]]*Table1[[#This Row],[quantity]]</f>
        <v>6738.04</v>
      </c>
      <c r="Q3123" s="9">
        <f>Table1[[#This Row],[delivery_date]]-Table1[[#This Row],[order_date]]</f>
        <v>5</v>
      </c>
    </row>
    <row r="3124" spans="1:17" x14ac:dyDescent="0.35">
      <c r="A3124" t="s">
        <v>3155</v>
      </c>
      <c r="B3124" t="s">
        <v>41</v>
      </c>
      <c r="C3124" t="s">
        <v>33</v>
      </c>
      <c r="D3124" s="2">
        <v>4714.59</v>
      </c>
      <c r="E3124">
        <v>0.32</v>
      </c>
      <c r="F3124">
        <v>7</v>
      </c>
      <c r="G3124" s="1">
        <v>45594</v>
      </c>
      <c r="H3124" s="1">
        <v>45597</v>
      </c>
      <c r="I3124" t="s">
        <v>21</v>
      </c>
      <c r="J3124" t="s">
        <v>16</v>
      </c>
      <c r="K3124" s="2">
        <v>282.08</v>
      </c>
      <c r="L3124" t="s">
        <v>23</v>
      </c>
      <c r="M3124">
        <f>YEAR(Table1[[#This Row],[order_date]])</f>
        <v>2024</v>
      </c>
      <c r="N3124">
        <f>MONTH(Table1[[#This Row],[order_date]])</f>
        <v>10</v>
      </c>
      <c r="O3124" s="3">
        <f>Table1[[#This Row],[sales]]-Table1[[#This Row],[profit]]</f>
        <v>4432.51</v>
      </c>
      <c r="P3124" s="3">
        <f>Table1[[#This Row],[sales]]*Table1[[#This Row],[quantity]]</f>
        <v>33002.130000000005</v>
      </c>
      <c r="Q3124" s="9">
        <f>Table1[[#This Row],[delivery_date]]-Table1[[#This Row],[order_date]]</f>
        <v>3</v>
      </c>
    </row>
    <row r="3125" spans="1:17" x14ac:dyDescent="0.35">
      <c r="A3125" t="s">
        <v>3156</v>
      </c>
      <c r="B3125" t="s">
        <v>13</v>
      </c>
      <c r="C3125" t="s">
        <v>36</v>
      </c>
      <c r="D3125" s="2">
        <v>303.99</v>
      </c>
      <c r="E3125">
        <v>0.26</v>
      </c>
      <c r="F3125">
        <v>9</v>
      </c>
      <c r="G3125" s="1">
        <v>45013</v>
      </c>
      <c r="H3125" s="1">
        <v>45014</v>
      </c>
      <c r="I3125" t="s">
        <v>31</v>
      </c>
      <c r="J3125" t="s">
        <v>22</v>
      </c>
      <c r="K3125" s="2">
        <v>29.1</v>
      </c>
      <c r="L3125" t="s">
        <v>28</v>
      </c>
      <c r="M3125">
        <f>YEAR(Table1[[#This Row],[order_date]])</f>
        <v>2023</v>
      </c>
      <c r="N3125">
        <f>MONTH(Table1[[#This Row],[order_date]])</f>
        <v>3</v>
      </c>
      <c r="O3125" s="3">
        <f>Table1[[#This Row],[sales]]-Table1[[#This Row],[profit]]</f>
        <v>274.89</v>
      </c>
      <c r="P3125" s="3">
        <f>Table1[[#This Row],[sales]]*Table1[[#This Row],[quantity]]</f>
        <v>2735.91</v>
      </c>
      <c r="Q3125" s="9">
        <f>Table1[[#This Row],[delivery_date]]-Table1[[#This Row],[order_date]]</f>
        <v>1</v>
      </c>
    </row>
    <row r="3126" spans="1:17" x14ac:dyDescent="0.35">
      <c r="A3126" t="s">
        <v>3157</v>
      </c>
      <c r="B3126" t="s">
        <v>25</v>
      </c>
      <c r="C3126" t="s">
        <v>20</v>
      </c>
      <c r="D3126" s="2">
        <v>3859.71</v>
      </c>
      <c r="E3126">
        <v>0.23</v>
      </c>
      <c r="F3126">
        <v>1</v>
      </c>
      <c r="G3126" s="1">
        <v>45541</v>
      </c>
      <c r="H3126" s="1">
        <v>45546</v>
      </c>
      <c r="I3126" t="s">
        <v>31</v>
      </c>
      <c r="J3126" t="s">
        <v>27</v>
      </c>
      <c r="K3126" s="2">
        <v>884.6</v>
      </c>
      <c r="L3126" t="s">
        <v>48</v>
      </c>
      <c r="M3126">
        <f>YEAR(Table1[[#This Row],[order_date]])</f>
        <v>2024</v>
      </c>
      <c r="N3126">
        <f>MONTH(Table1[[#This Row],[order_date]])</f>
        <v>9</v>
      </c>
      <c r="O3126" s="3">
        <f>Table1[[#This Row],[sales]]-Table1[[#This Row],[profit]]</f>
        <v>2975.11</v>
      </c>
      <c r="P3126" s="3">
        <f>Table1[[#This Row],[sales]]*Table1[[#This Row],[quantity]]</f>
        <v>3859.71</v>
      </c>
      <c r="Q3126" s="9">
        <f>Table1[[#This Row],[delivery_date]]-Table1[[#This Row],[order_date]]</f>
        <v>5</v>
      </c>
    </row>
    <row r="3127" spans="1:17" x14ac:dyDescent="0.35">
      <c r="A3127" t="s">
        <v>3158</v>
      </c>
      <c r="B3127" t="s">
        <v>19</v>
      </c>
      <c r="C3127" t="s">
        <v>36</v>
      </c>
      <c r="D3127" s="2">
        <v>2467.16</v>
      </c>
      <c r="E3127">
        <v>0.49</v>
      </c>
      <c r="F3127">
        <v>1</v>
      </c>
      <c r="G3127" s="1">
        <v>45532</v>
      </c>
      <c r="H3127" s="1">
        <v>45536</v>
      </c>
      <c r="I3127" t="s">
        <v>15</v>
      </c>
      <c r="J3127" t="s">
        <v>27</v>
      </c>
      <c r="K3127" s="2">
        <v>569.66999999999996</v>
      </c>
      <c r="L3127" t="s">
        <v>23</v>
      </c>
      <c r="M3127">
        <f>YEAR(Table1[[#This Row],[order_date]])</f>
        <v>2024</v>
      </c>
      <c r="N3127">
        <f>MONTH(Table1[[#This Row],[order_date]])</f>
        <v>8</v>
      </c>
      <c r="O3127" s="3">
        <f>Table1[[#This Row],[sales]]-Table1[[#This Row],[profit]]</f>
        <v>1897.4899999999998</v>
      </c>
      <c r="P3127" s="3">
        <f>Table1[[#This Row],[sales]]*Table1[[#This Row],[quantity]]</f>
        <v>2467.16</v>
      </c>
      <c r="Q3127" s="9">
        <f>Table1[[#This Row],[delivery_date]]-Table1[[#This Row],[order_date]]</f>
        <v>4</v>
      </c>
    </row>
    <row r="3128" spans="1:17" x14ac:dyDescent="0.35">
      <c r="A3128" t="s">
        <v>3159</v>
      </c>
      <c r="B3128" t="s">
        <v>41</v>
      </c>
      <c r="C3128" t="s">
        <v>33</v>
      </c>
      <c r="D3128" s="2">
        <v>4727.87</v>
      </c>
      <c r="E3128">
        <v>0.47</v>
      </c>
      <c r="F3128">
        <v>7</v>
      </c>
      <c r="G3128" s="1">
        <v>45324</v>
      </c>
      <c r="H3128" s="1">
        <v>45329</v>
      </c>
      <c r="I3128" t="s">
        <v>15</v>
      </c>
      <c r="J3128" t="s">
        <v>16</v>
      </c>
      <c r="K3128" s="2">
        <v>239.71</v>
      </c>
      <c r="L3128" t="s">
        <v>48</v>
      </c>
      <c r="M3128">
        <f>YEAR(Table1[[#This Row],[order_date]])</f>
        <v>2024</v>
      </c>
      <c r="N3128">
        <f>MONTH(Table1[[#This Row],[order_date]])</f>
        <v>2</v>
      </c>
      <c r="O3128" s="3">
        <f>Table1[[#This Row],[sales]]-Table1[[#This Row],[profit]]</f>
        <v>4488.16</v>
      </c>
      <c r="P3128" s="3">
        <f>Table1[[#This Row],[sales]]*Table1[[#This Row],[quantity]]</f>
        <v>33095.089999999997</v>
      </c>
      <c r="Q3128" s="9">
        <f>Table1[[#This Row],[delivery_date]]-Table1[[#This Row],[order_date]]</f>
        <v>5</v>
      </c>
    </row>
    <row r="3129" spans="1:17" x14ac:dyDescent="0.35">
      <c r="A3129" t="s">
        <v>3160</v>
      </c>
      <c r="B3129" t="s">
        <v>19</v>
      </c>
      <c r="C3129" t="s">
        <v>26</v>
      </c>
      <c r="D3129" s="2">
        <v>2028.01</v>
      </c>
      <c r="E3129">
        <v>0.31</v>
      </c>
      <c r="F3129">
        <v>2</v>
      </c>
      <c r="G3129" s="1">
        <v>45597</v>
      </c>
      <c r="H3129" s="1">
        <v>45604</v>
      </c>
      <c r="I3129" t="s">
        <v>21</v>
      </c>
      <c r="J3129" t="s">
        <v>16</v>
      </c>
      <c r="K3129" s="2">
        <v>531.78</v>
      </c>
      <c r="L3129" t="s">
        <v>23</v>
      </c>
      <c r="M3129">
        <f>YEAR(Table1[[#This Row],[order_date]])</f>
        <v>2024</v>
      </c>
      <c r="N3129">
        <f>MONTH(Table1[[#This Row],[order_date]])</f>
        <v>11</v>
      </c>
      <c r="O3129" s="3">
        <f>Table1[[#This Row],[sales]]-Table1[[#This Row],[profit]]</f>
        <v>1496.23</v>
      </c>
      <c r="P3129" s="3">
        <f>Table1[[#This Row],[sales]]*Table1[[#This Row],[quantity]]</f>
        <v>4056.02</v>
      </c>
      <c r="Q3129" s="9">
        <f>Table1[[#This Row],[delivery_date]]-Table1[[#This Row],[order_date]]</f>
        <v>7</v>
      </c>
    </row>
    <row r="3130" spans="1:17" x14ac:dyDescent="0.35">
      <c r="A3130" t="s">
        <v>3161</v>
      </c>
      <c r="B3130" t="s">
        <v>13</v>
      </c>
      <c r="C3130" t="s">
        <v>20</v>
      </c>
      <c r="D3130" s="2">
        <v>3569.41</v>
      </c>
      <c r="E3130">
        <v>0.22</v>
      </c>
      <c r="F3130">
        <v>8</v>
      </c>
      <c r="G3130" s="1">
        <v>44989</v>
      </c>
      <c r="H3130" s="1">
        <v>44995</v>
      </c>
      <c r="I3130" t="s">
        <v>31</v>
      </c>
      <c r="J3130" t="s">
        <v>16</v>
      </c>
      <c r="K3130" s="2">
        <v>186.23</v>
      </c>
      <c r="L3130" t="s">
        <v>34</v>
      </c>
      <c r="M3130">
        <f>YEAR(Table1[[#This Row],[order_date]])</f>
        <v>2023</v>
      </c>
      <c r="N3130">
        <f>MONTH(Table1[[#This Row],[order_date]])</f>
        <v>3</v>
      </c>
      <c r="O3130" s="3">
        <f>Table1[[#This Row],[sales]]-Table1[[#This Row],[profit]]</f>
        <v>3383.18</v>
      </c>
      <c r="P3130" s="3">
        <f>Table1[[#This Row],[sales]]*Table1[[#This Row],[quantity]]</f>
        <v>28555.279999999999</v>
      </c>
      <c r="Q3130" s="9">
        <f>Table1[[#This Row],[delivery_date]]-Table1[[#This Row],[order_date]]</f>
        <v>6</v>
      </c>
    </row>
    <row r="3131" spans="1:17" x14ac:dyDescent="0.35">
      <c r="A3131" t="s">
        <v>3162</v>
      </c>
      <c r="B3131" t="s">
        <v>19</v>
      </c>
      <c r="C3131" t="s">
        <v>26</v>
      </c>
      <c r="D3131" s="2">
        <v>442.68</v>
      </c>
      <c r="E3131">
        <v>0.38</v>
      </c>
      <c r="F3131">
        <v>4</v>
      </c>
      <c r="G3131" s="1">
        <v>45002</v>
      </c>
      <c r="H3131" s="1">
        <v>45008</v>
      </c>
      <c r="I3131" t="s">
        <v>21</v>
      </c>
      <c r="J3131" t="s">
        <v>27</v>
      </c>
      <c r="K3131" s="2">
        <v>129.37</v>
      </c>
      <c r="L3131" t="s">
        <v>17</v>
      </c>
      <c r="M3131">
        <f>YEAR(Table1[[#This Row],[order_date]])</f>
        <v>2023</v>
      </c>
      <c r="N3131">
        <f>MONTH(Table1[[#This Row],[order_date]])</f>
        <v>3</v>
      </c>
      <c r="O3131" s="3">
        <f>Table1[[#This Row],[sales]]-Table1[[#This Row],[profit]]</f>
        <v>313.31</v>
      </c>
      <c r="P3131" s="3">
        <f>Table1[[#This Row],[sales]]*Table1[[#This Row],[quantity]]</f>
        <v>1770.72</v>
      </c>
      <c r="Q3131" s="9">
        <f>Table1[[#This Row],[delivery_date]]-Table1[[#This Row],[order_date]]</f>
        <v>6</v>
      </c>
    </row>
    <row r="3132" spans="1:17" x14ac:dyDescent="0.35">
      <c r="A3132" t="s">
        <v>3163</v>
      </c>
      <c r="B3132" t="s">
        <v>19</v>
      </c>
      <c r="C3132" t="s">
        <v>36</v>
      </c>
      <c r="D3132" s="2">
        <v>4650.9799999999996</v>
      </c>
      <c r="E3132">
        <v>0.26</v>
      </c>
      <c r="F3132">
        <v>7</v>
      </c>
      <c r="G3132" s="1">
        <v>45385</v>
      </c>
      <c r="H3132" s="1">
        <v>45387</v>
      </c>
      <c r="I3132" t="s">
        <v>15</v>
      </c>
      <c r="J3132" t="s">
        <v>22</v>
      </c>
      <c r="K3132" s="2">
        <v>884.2</v>
      </c>
      <c r="L3132" t="s">
        <v>48</v>
      </c>
      <c r="M3132">
        <f>YEAR(Table1[[#This Row],[order_date]])</f>
        <v>2024</v>
      </c>
      <c r="N3132">
        <f>MONTH(Table1[[#This Row],[order_date]])</f>
        <v>4</v>
      </c>
      <c r="O3132" s="3">
        <f>Table1[[#This Row],[sales]]-Table1[[#This Row],[profit]]</f>
        <v>3766.7799999999997</v>
      </c>
      <c r="P3132" s="3">
        <f>Table1[[#This Row],[sales]]*Table1[[#This Row],[quantity]]</f>
        <v>32556.859999999997</v>
      </c>
      <c r="Q3132" s="9">
        <f>Table1[[#This Row],[delivery_date]]-Table1[[#This Row],[order_date]]</f>
        <v>2</v>
      </c>
    </row>
    <row r="3133" spans="1:17" x14ac:dyDescent="0.35">
      <c r="A3133" t="s">
        <v>3164</v>
      </c>
      <c r="B3133" t="s">
        <v>13</v>
      </c>
      <c r="C3133" t="s">
        <v>14</v>
      </c>
      <c r="D3133" s="2">
        <v>1788.26</v>
      </c>
      <c r="E3133">
        <v>0.5</v>
      </c>
      <c r="F3133">
        <v>2</v>
      </c>
      <c r="G3133" s="1">
        <v>45314</v>
      </c>
      <c r="H3133" s="1">
        <v>45319</v>
      </c>
      <c r="I3133" t="s">
        <v>31</v>
      </c>
      <c r="J3133" t="s">
        <v>16</v>
      </c>
      <c r="K3133" s="2">
        <v>254.01</v>
      </c>
      <c r="L3133" t="s">
        <v>28</v>
      </c>
      <c r="M3133">
        <f>YEAR(Table1[[#This Row],[order_date]])</f>
        <v>2024</v>
      </c>
      <c r="N3133">
        <f>MONTH(Table1[[#This Row],[order_date]])</f>
        <v>1</v>
      </c>
      <c r="O3133" s="3">
        <f>Table1[[#This Row],[sales]]-Table1[[#This Row],[profit]]</f>
        <v>1534.25</v>
      </c>
      <c r="P3133" s="3">
        <f>Table1[[#This Row],[sales]]*Table1[[#This Row],[quantity]]</f>
        <v>3576.52</v>
      </c>
      <c r="Q3133" s="9">
        <f>Table1[[#This Row],[delivery_date]]-Table1[[#This Row],[order_date]]</f>
        <v>5</v>
      </c>
    </row>
    <row r="3134" spans="1:17" x14ac:dyDescent="0.35">
      <c r="A3134" t="s">
        <v>3165</v>
      </c>
      <c r="B3134" t="s">
        <v>41</v>
      </c>
      <c r="C3134" t="s">
        <v>26</v>
      </c>
      <c r="D3134" s="2">
        <v>2667.62</v>
      </c>
      <c r="E3134">
        <v>0.34</v>
      </c>
      <c r="F3134">
        <v>8</v>
      </c>
      <c r="G3134" s="1">
        <v>45399</v>
      </c>
      <c r="H3134" s="1">
        <v>45406</v>
      </c>
      <c r="I3134" t="s">
        <v>15</v>
      </c>
      <c r="J3134" t="s">
        <v>16</v>
      </c>
      <c r="K3134" s="2">
        <v>538.25</v>
      </c>
      <c r="L3134" t="s">
        <v>39</v>
      </c>
      <c r="M3134">
        <f>YEAR(Table1[[#This Row],[order_date]])</f>
        <v>2024</v>
      </c>
      <c r="N3134">
        <f>MONTH(Table1[[#This Row],[order_date]])</f>
        <v>4</v>
      </c>
      <c r="O3134" s="3">
        <f>Table1[[#This Row],[sales]]-Table1[[#This Row],[profit]]</f>
        <v>2129.37</v>
      </c>
      <c r="P3134" s="3">
        <f>Table1[[#This Row],[sales]]*Table1[[#This Row],[quantity]]</f>
        <v>21340.959999999999</v>
      </c>
      <c r="Q3134" s="9">
        <f>Table1[[#This Row],[delivery_date]]-Table1[[#This Row],[order_date]]</f>
        <v>7</v>
      </c>
    </row>
    <row r="3135" spans="1:17" x14ac:dyDescent="0.35">
      <c r="A3135" t="s">
        <v>3166</v>
      </c>
      <c r="B3135" t="s">
        <v>25</v>
      </c>
      <c r="C3135" t="s">
        <v>36</v>
      </c>
      <c r="D3135" s="2">
        <v>778.56</v>
      </c>
      <c r="E3135">
        <v>0.03</v>
      </c>
      <c r="F3135">
        <v>6</v>
      </c>
      <c r="G3135" s="1">
        <v>45271</v>
      </c>
      <c r="H3135" s="1">
        <v>45273</v>
      </c>
      <c r="I3135" t="s">
        <v>21</v>
      </c>
      <c r="J3135" t="s">
        <v>16</v>
      </c>
      <c r="K3135" s="2">
        <v>67.84</v>
      </c>
      <c r="L3135" t="s">
        <v>48</v>
      </c>
      <c r="M3135">
        <f>YEAR(Table1[[#This Row],[order_date]])</f>
        <v>2023</v>
      </c>
      <c r="N3135">
        <f>MONTH(Table1[[#This Row],[order_date]])</f>
        <v>12</v>
      </c>
      <c r="O3135" s="3">
        <f>Table1[[#This Row],[sales]]-Table1[[#This Row],[profit]]</f>
        <v>710.71999999999991</v>
      </c>
      <c r="P3135" s="3">
        <f>Table1[[#This Row],[sales]]*Table1[[#This Row],[quantity]]</f>
        <v>4671.3599999999997</v>
      </c>
      <c r="Q3135" s="9">
        <f>Table1[[#This Row],[delivery_date]]-Table1[[#This Row],[order_date]]</f>
        <v>2</v>
      </c>
    </row>
    <row r="3136" spans="1:17" x14ac:dyDescent="0.35">
      <c r="A3136" t="s">
        <v>3167</v>
      </c>
      <c r="B3136" t="s">
        <v>41</v>
      </c>
      <c r="C3136" t="s">
        <v>36</v>
      </c>
      <c r="D3136" s="2">
        <v>4733.2299999999996</v>
      </c>
      <c r="E3136">
        <v>0.2</v>
      </c>
      <c r="F3136">
        <v>1</v>
      </c>
      <c r="G3136" s="1">
        <v>45290</v>
      </c>
      <c r="H3136" s="1">
        <v>45294</v>
      </c>
      <c r="I3136" t="s">
        <v>31</v>
      </c>
      <c r="J3136" t="s">
        <v>27</v>
      </c>
      <c r="K3136" s="2">
        <v>801.39</v>
      </c>
      <c r="L3136" t="s">
        <v>39</v>
      </c>
      <c r="M3136">
        <f>YEAR(Table1[[#This Row],[order_date]])</f>
        <v>2023</v>
      </c>
      <c r="N3136">
        <f>MONTH(Table1[[#This Row],[order_date]])</f>
        <v>12</v>
      </c>
      <c r="O3136" s="3">
        <f>Table1[[#This Row],[sales]]-Table1[[#This Row],[profit]]</f>
        <v>3931.8399999999997</v>
      </c>
      <c r="P3136" s="3">
        <f>Table1[[#This Row],[sales]]*Table1[[#This Row],[quantity]]</f>
        <v>4733.2299999999996</v>
      </c>
      <c r="Q3136" s="9">
        <f>Table1[[#This Row],[delivery_date]]-Table1[[#This Row],[order_date]]</f>
        <v>4</v>
      </c>
    </row>
    <row r="3137" spans="1:17" x14ac:dyDescent="0.35">
      <c r="A3137" t="s">
        <v>3168</v>
      </c>
      <c r="B3137" t="s">
        <v>13</v>
      </c>
      <c r="C3137" t="s">
        <v>36</v>
      </c>
      <c r="D3137" s="2">
        <v>3397.55</v>
      </c>
      <c r="E3137">
        <v>0.37</v>
      </c>
      <c r="F3137">
        <v>9</v>
      </c>
      <c r="G3137" s="1">
        <v>45202</v>
      </c>
      <c r="H3137" s="1">
        <v>45209</v>
      </c>
      <c r="I3137" t="s">
        <v>15</v>
      </c>
      <c r="J3137" t="s">
        <v>27</v>
      </c>
      <c r="K3137" s="2">
        <v>754.93</v>
      </c>
      <c r="L3137" t="s">
        <v>28</v>
      </c>
      <c r="M3137">
        <f>YEAR(Table1[[#This Row],[order_date]])</f>
        <v>2023</v>
      </c>
      <c r="N3137">
        <f>MONTH(Table1[[#This Row],[order_date]])</f>
        <v>10</v>
      </c>
      <c r="O3137" s="3">
        <f>Table1[[#This Row],[sales]]-Table1[[#This Row],[profit]]</f>
        <v>2642.6200000000003</v>
      </c>
      <c r="P3137" s="3">
        <f>Table1[[#This Row],[sales]]*Table1[[#This Row],[quantity]]</f>
        <v>30577.95</v>
      </c>
      <c r="Q3137" s="9">
        <f>Table1[[#This Row],[delivery_date]]-Table1[[#This Row],[order_date]]</f>
        <v>7</v>
      </c>
    </row>
    <row r="3138" spans="1:17" x14ac:dyDescent="0.35">
      <c r="A3138" t="s">
        <v>3169</v>
      </c>
      <c r="B3138" t="s">
        <v>19</v>
      </c>
      <c r="C3138" t="s">
        <v>14</v>
      </c>
      <c r="D3138" s="2">
        <v>364.34</v>
      </c>
      <c r="E3138">
        <v>0.42</v>
      </c>
      <c r="F3138">
        <v>2</v>
      </c>
      <c r="G3138" s="1">
        <v>45382</v>
      </c>
      <c r="H3138" s="1">
        <v>45386</v>
      </c>
      <c r="I3138" t="s">
        <v>15</v>
      </c>
      <c r="J3138" t="s">
        <v>22</v>
      </c>
      <c r="K3138" s="2">
        <v>77.83</v>
      </c>
      <c r="L3138" t="s">
        <v>17</v>
      </c>
      <c r="M3138">
        <f>YEAR(Table1[[#This Row],[order_date]])</f>
        <v>2024</v>
      </c>
      <c r="N3138">
        <f>MONTH(Table1[[#This Row],[order_date]])</f>
        <v>3</v>
      </c>
      <c r="O3138" s="3">
        <f>Table1[[#This Row],[sales]]-Table1[[#This Row],[profit]]</f>
        <v>286.51</v>
      </c>
      <c r="P3138" s="3">
        <f>Table1[[#This Row],[sales]]*Table1[[#This Row],[quantity]]</f>
        <v>728.68</v>
      </c>
      <c r="Q3138" s="9">
        <f>Table1[[#This Row],[delivery_date]]-Table1[[#This Row],[order_date]]</f>
        <v>4</v>
      </c>
    </row>
    <row r="3139" spans="1:17" x14ac:dyDescent="0.35">
      <c r="A3139" t="s">
        <v>3170</v>
      </c>
      <c r="B3139" t="s">
        <v>41</v>
      </c>
      <c r="C3139" t="s">
        <v>14</v>
      </c>
      <c r="D3139" s="2">
        <v>860.51</v>
      </c>
      <c r="E3139">
        <v>0.41</v>
      </c>
      <c r="F3139">
        <v>4</v>
      </c>
      <c r="G3139" s="1">
        <v>44950</v>
      </c>
      <c r="H3139" s="1">
        <v>44953</v>
      </c>
      <c r="I3139" t="s">
        <v>21</v>
      </c>
      <c r="J3139" t="s">
        <v>22</v>
      </c>
      <c r="K3139" s="2">
        <v>238.28</v>
      </c>
      <c r="L3139" t="s">
        <v>39</v>
      </c>
      <c r="M3139">
        <f>YEAR(Table1[[#This Row],[order_date]])</f>
        <v>2023</v>
      </c>
      <c r="N3139">
        <f>MONTH(Table1[[#This Row],[order_date]])</f>
        <v>1</v>
      </c>
      <c r="O3139" s="3">
        <f>Table1[[#This Row],[sales]]-Table1[[#This Row],[profit]]</f>
        <v>622.23</v>
      </c>
      <c r="P3139" s="3">
        <f>Table1[[#This Row],[sales]]*Table1[[#This Row],[quantity]]</f>
        <v>3442.04</v>
      </c>
      <c r="Q3139" s="9">
        <f>Table1[[#This Row],[delivery_date]]-Table1[[#This Row],[order_date]]</f>
        <v>3</v>
      </c>
    </row>
    <row r="3140" spans="1:17" x14ac:dyDescent="0.35">
      <c r="A3140" t="s">
        <v>3171</v>
      </c>
      <c r="B3140" t="s">
        <v>25</v>
      </c>
      <c r="C3140" t="s">
        <v>14</v>
      </c>
      <c r="D3140" s="2">
        <v>2059.19</v>
      </c>
      <c r="E3140">
        <v>0.49</v>
      </c>
      <c r="F3140">
        <v>9</v>
      </c>
      <c r="G3140" s="1">
        <v>45220</v>
      </c>
      <c r="H3140" s="1">
        <v>45225</v>
      </c>
      <c r="I3140" t="s">
        <v>21</v>
      </c>
      <c r="J3140" t="s">
        <v>22</v>
      </c>
      <c r="K3140" s="2">
        <v>249.35</v>
      </c>
      <c r="L3140" t="s">
        <v>23</v>
      </c>
      <c r="M3140">
        <f>YEAR(Table1[[#This Row],[order_date]])</f>
        <v>2023</v>
      </c>
      <c r="N3140">
        <f>MONTH(Table1[[#This Row],[order_date]])</f>
        <v>10</v>
      </c>
      <c r="O3140" s="3">
        <f>Table1[[#This Row],[sales]]-Table1[[#This Row],[profit]]</f>
        <v>1809.8400000000001</v>
      </c>
      <c r="P3140" s="3">
        <f>Table1[[#This Row],[sales]]*Table1[[#This Row],[quantity]]</f>
        <v>18532.71</v>
      </c>
      <c r="Q3140" s="9">
        <f>Table1[[#This Row],[delivery_date]]-Table1[[#This Row],[order_date]]</f>
        <v>5</v>
      </c>
    </row>
    <row r="3141" spans="1:17" x14ac:dyDescent="0.35">
      <c r="A3141" t="s">
        <v>3172</v>
      </c>
      <c r="B3141" t="s">
        <v>13</v>
      </c>
      <c r="C3141" t="s">
        <v>20</v>
      </c>
      <c r="D3141" s="2">
        <v>1162.18</v>
      </c>
      <c r="E3141">
        <v>0.24</v>
      </c>
      <c r="F3141">
        <v>8</v>
      </c>
      <c r="G3141" s="1">
        <v>45255</v>
      </c>
      <c r="H3141" s="1">
        <v>45256</v>
      </c>
      <c r="I3141" t="s">
        <v>31</v>
      </c>
      <c r="J3141" t="s">
        <v>22</v>
      </c>
      <c r="K3141" s="2">
        <v>78.599999999999994</v>
      </c>
      <c r="L3141" t="s">
        <v>39</v>
      </c>
      <c r="M3141">
        <f>YEAR(Table1[[#This Row],[order_date]])</f>
        <v>2023</v>
      </c>
      <c r="N3141">
        <f>MONTH(Table1[[#This Row],[order_date]])</f>
        <v>11</v>
      </c>
      <c r="O3141" s="3">
        <f>Table1[[#This Row],[sales]]-Table1[[#This Row],[profit]]</f>
        <v>1083.5800000000002</v>
      </c>
      <c r="P3141" s="3">
        <f>Table1[[#This Row],[sales]]*Table1[[#This Row],[quantity]]</f>
        <v>9297.44</v>
      </c>
      <c r="Q3141" s="9">
        <f>Table1[[#This Row],[delivery_date]]-Table1[[#This Row],[order_date]]</f>
        <v>1</v>
      </c>
    </row>
    <row r="3142" spans="1:17" x14ac:dyDescent="0.35">
      <c r="A3142" t="s">
        <v>3173</v>
      </c>
      <c r="B3142" t="s">
        <v>41</v>
      </c>
      <c r="C3142" t="s">
        <v>14</v>
      </c>
      <c r="D3142" s="2">
        <v>1592.67</v>
      </c>
      <c r="E3142">
        <v>7.0000000000000007E-2</v>
      </c>
      <c r="F3142">
        <v>8</v>
      </c>
      <c r="G3142" s="1">
        <v>45334</v>
      </c>
      <c r="H3142" s="1">
        <v>45337</v>
      </c>
      <c r="I3142" t="s">
        <v>21</v>
      </c>
      <c r="J3142" t="s">
        <v>27</v>
      </c>
      <c r="K3142" s="2">
        <v>227.96</v>
      </c>
      <c r="L3142" t="s">
        <v>28</v>
      </c>
      <c r="M3142">
        <f>YEAR(Table1[[#This Row],[order_date]])</f>
        <v>2024</v>
      </c>
      <c r="N3142">
        <f>MONTH(Table1[[#This Row],[order_date]])</f>
        <v>2</v>
      </c>
      <c r="O3142" s="3">
        <f>Table1[[#This Row],[sales]]-Table1[[#This Row],[profit]]</f>
        <v>1364.71</v>
      </c>
      <c r="P3142" s="3">
        <f>Table1[[#This Row],[sales]]*Table1[[#This Row],[quantity]]</f>
        <v>12741.36</v>
      </c>
      <c r="Q3142" s="9">
        <f>Table1[[#This Row],[delivery_date]]-Table1[[#This Row],[order_date]]</f>
        <v>3</v>
      </c>
    </row>
    <row r="3143" spans="1:17" x14ac:dyDescent="0.35">
      <c r="A3143" t="s">
        <v>3174</v>
      </c>
      <c r="B3143" t="s">
        <v>25</v>
      </c>
      <c r="C3143" t="s">
        <v>14</v>
      </c>
      <c r="D3143" s="2">
        <v>4987.71</v>
      </c>
      <c r="E3143">
        <v>0.33</v>
      </c>
      <c r="F3143">
        <v>4</v>
      </c>
      <c r="G3143" s="1">
        <v>45251</v>
      </c>
      <c r="H3143" s="1">
        <v>45257</v>
      </c>
      <c r="I3143" t="s">
        <v>15</v>
      </c>
      <c r="J3143" t="s">
        <v>27</v>
      </c>
      <c r="K3143" s="2">
        <v>414.98</v>
      </c>
      <c r="L3143" t="s">
        <v>17</v>
      </c>
      <c r="M3143">
        <f>YEAR(Table1[[#This Row],[order_date]])</f>
        <v>2023</v>
      </c>
      <c r="N3143">
        <f>MONTH(Table1[[#This Row],[order_date]])</f>
        <v>11</v>
      </c>
      <c r="O3143" s="3">
        <f>Table1[[#This Row],[sales]]-Table1[[#This Row],[profit]]</f>
        <v>4572.7299999999996</v>
      </c>
      <c r="P3143" s="3">
        <f>Table1[[#This Row],[sales]]*Table1[[#This Row],[quantity]]</f>
        <v>19950.84</v>
      </c>
      <c r="Q3143" s="9">
        <f>Table1[[#This Row],[delivery_date]]-Table1[[#This Row],[order_date]]</f>
        <v>6</v>
      </c>
    </row>
    <row r="3144" spans="1:17" x14ac:dyDescent="0.35">
      <c r="A3144" t="s">
        <v>3175</v>
      </c>
      <c r="B3144" t="s">
        <v>13</v>
      </c>
      <c r="C3144" t="s">
        <v>14</v>
      </c>
      <c r="D3144" s="2">
        <v>3327.38</v>
      </c>
      <c r="E3144">
        <v>0.04</v>
      </c>
      <c r="F3144">
        <v>1</v>
      </c>
      <c r="G3144" s="1">
        <v>45358</v>
      </c>
      <c r="H3144" s="1">
        <v>45361</v>
      </c>
      <c r="I3144" t="s">
        <v>31</v>
      </c>
      <c r="J3144" t="s">
        <v>22</v>
      </c>
      <c r="K3144" s="2">
        <v>909.43</v>
      </c>
      <c r="L3144" t="s">
        <v>48</v>
      </c>
      <c r="M3144">
        <f>YEAR(Table1[[#This Row],[order_date]])</f>
        <v>2024</v>
      </c>
      <c r="N3144">
        <f>MONTH(Table1[[#This Row],[order_date]])</f>
        <v>3</v>
      </c>
      <c r="O3144" s="3">
        <f>Table1[[#This Row],[sales]]-Table1[[#This Row],[profit]]</f>
        <v>2417.9500000000003</v>
      </c>
      <c r="P3144" s="3">
        <f>Table1[[#This Row],[sales]]*Table1[[#This Row],[quantity]]</f>
        <v>3327.38</v>
      </c>
      <c r="Q3144" s="9">
        <f>Table1[[#This Row],[delivery_date]]-Table1[[#This Row],[order_date]]</f>
        <v>3</v>
      </c>
    </row>
    <row r="3145" spans="1:17" x14ac:dyDescent="0.35">
      <c r="A3145" t="s">
        <v>3176</v>
      </c>
      <c r="B3145" t="s">
        <v>25</v>
      </c>
      <c r="C3145" t="s">
        <v>26</v>
      </c>
      <c r="D3145" s="2">
        <v>4618.87</v>
      </c>
      <c r="E3145">
        <v>0.49</v>
      </c>
      <c r="F3145">
        <v>4</v>
      </c>
      <c r="G3145" s="1">
        <v>44971</v>
      </c>
      <c r="H3145" s="1">
        <v>44973</v>
      </c>
      <c r="I3145" t="s">
        <v>15</v>
      </c>
      <c r="J3145" t="s">
        <v>16</v>
      </c>
      <c r="K3145" s="2">
        <v>1364.1</v>
      </c>
      <c r="L3145" t="s">
        <v>48</v>
      </c>
      <c r="M3145">
        <f>YEAR(Table1[[#This Row],[order_date]])</f>
        <v>2023</v>
      </c>
      <c r="N3145">
        <f>MONTH(Table1[[#This Row],[order_date]])</f>
        <v>2</v>
      </c>
      <c r="O3145" s="3">
        <f>Table1[[#This Row],[sales]]-Table1[[#This Row],[profit]]</f>
        <v>3254.77</v>
      </c>
      <c r="P3145" s="3">
        <f>Table1[[#This Row],[sales]]*Table1[[#This Row],[quantity]]</f>
        <v>18475.48</v>
      </c>
      <c r="Q3145" s="9">
        <f>Table1[[#This Row],[delivery_date]]-Table1[[#This Row],[order_date]]</f>
        <v>2</v>
      </c>
    </row>
    <row r="3146" spans="1:17" x14ac:dyDescent="0.35">
      <c r="A3146" t="s">
        <v>3177</v>
      </c>
      <c r="B3146" t="s">
        <v>13</v>
      </c>
      <c r="C3146" t="s">
        <v>14</v>
      </c>
      <c r="D3146" s="2">
        <v>2235.41</v>
      </c>
      <c r="E3146">
        <v>0.38</v>
      </c>
      <c r="F3146">
        <v>3</v>
      </c>
      <c r="G3146" s="1">
        <v>45259</v>
      </c>
      <c r="H3146" s="1">
        <v>45262</v>
      </c>
      <c r="I3146" t="s">
        <v>31</v>
      </c>
      <c r="J3146" t="s">
        <v>22</v>
      </c>
      <c r="K3146" s="2">
        <v>466.37</v>
      </c>
      <c r="L3146" t="s">
        <v>23</v>
      </c>
      <c r="M3146">
        <f>YEAR(Table1[[#This Row],[order_date]])</f>
        <v>2023</v>
      </c>
      <c r="N3146">
        <f>MONTH(Table1[[#This Row],[order_date]])</f>
        <v>11</v>
      </c>
      <c r="O3146" s="3">
        <f>Table1[[#This Row],[sales]]-Table1[[#This Row],[profit]]</f>
        <v>1769.04</v>
      </c>
      <c r="P3146" s="3">
        <f>Table1[[#This Row],[sales]]*Table1[[#This Row],[quantity]]</f>
        <v>6706.23</v>
      </c>
      <c r="Q3146" s="9">
        <f>Table1[[#This Row],[delivery_date]]-Table1[[#This Row],[order_date]]</f>
        <v>3</v>
      </c>
    </row>
    <row r="3147" spans="1:17" x14ac:dyDescent="0.35">
      <c r="A3147" t="s">
        <v>3178</v>
      </c>
      <c r="B3147" t="s">
        <v>19</v>
      </c>
      <c r="C3147" t="s">
        <v>20</v>
      </c>
      <c r="D3147" s="2">
        <v>3580.38</v>
      </c>
      <c r="E3147">
        <v>0.49</v>
      </c>
      <c r="F3147">
        <v>3</v>
      </c>
      <c r="G3147" s="1">
        <v>45331</v>
      </c>
      <c r="H3147" s="1">
        <v>45337</v>
      </c>
      <c r="I3147" t="s">
        <v>15</v>
      </c>
      <c r="J3147" t="s">
        <v>27</v>
      </c>
      <c r="K3147" s="2">
        <v>889.49</v>
      </c>
      <c r="L3147" t="s">
        <v>17</v>
      </c>
      <c r="M3147">
        <f>YEAR(Table1[[#This Row],[order_date]])</f>
        <v>2024</v>
      </c>
      <c r="N3147">
        <f>MONTH(Table1[[#This Row],[order_date]])</f>
        <v>2</v>
      </c>
      <c r="O3147" s="3">
        <f>Table1[[#This Row],[sales]]-Table1[[#This Row],[profit]]</f>
        <v>2690.8900000000003</v>
      </c>
      <c r="P3147" s="3">
        <f>Table1[[#This Row],[sales]]*Table1[[#This Row],[quantity]]</f>
        <v>10741.14</v>
      </c>
      <c r="Q3147" s="9">
        <f>Table1[[#This Row],[delivery_date]]-Table1[[#This Row],[order_date]]</f>
        <v>6</v>
      </c>
    </row>
    <row r="3148" spans="1:17" x14ac:dyDescent="0.35">
      <c r="A3148" t="s">
        <v>3179</v>
      </c>
      <c r="B3148" t="s">
        <v>41</v>
      </c>
      <c r="C3148" t="s">
        <v>36</v>
      </c>
      <c r="D3148" s="2">
        <v>2352.48</v>
      </c>
      <c r="E3148">
        <v>0.19</v>
      </c>
      <c r="F3148">
        <v>1</v>
      </c>
      <c r="G3148" s="1">
        <v>45632</v>
      </c>
      <c r="H3148" s="1">
        <v>45638</v>
      </c>
      <c r="I3148" t="s">
        <v>21</v>
      </c>
      <c r="J3148" t="s">
        <v>22</v>
      </c>
      <c r="K3148" s="2">
        <v>527.37</v>
      </c>
      <c r="L3148" t="s">
        <v>17</v>
      </c>
      <c r="M3148">
        <f>YEAR(Table1[[#This Row],[order_date]])</f>
        <v>2024</v>
      </c>
      <c r="N3148">
        <f>MONTH(Table1[[#This Row],[order_date]])</f>
        <v>12</v>
      </c>
      <c r="O3148" s="3">
        <f>Table1[[#This Row],[sales]]-Table1[[#This Row],[profit]]</f>
        <v>1825.1100000000001</v>
      </c>
      <c r="P3148" s="3">
        <f>Table1[[#This Row],[sales]]*Table1[[#This Row],[quantity]]</f>
        <v>2352.48</v>
      </c>
      <c r="Q3148" s="9">
        <f>Table1[[#This Row],[delivery_date]]-Table1[[#This Row],[order_date]]</f>
        <v>6</v>
      </c>
    </row>
    <row r="3149" spans="1:17" x14ac:dyDescent="0.35">
      <c r="A3149" t="s">
        <v>3180</v>
      </c>
      <c r="B3149" t="s">
        <v>25</v>
      </c>
      <c r="C3149" t="s">
        <v>26</v>
      </c>
      <c r="D3149" s="2">
        <v>1708.3</v>
      </c>
      <c r="E3149">
        <v>0.01</v>
      </c>
      <c r="F3149">
        <v>9</v>
      </c>
      <c r="G3149" s="1">
        <v>45363</v>
      </c>
      <c r="H3149" s="1">
        <v>45366</v>
      </c>
      <c r="I3149" t="s">
        <v>21</v>
      </c>
      <c r="J3149" t="s">
        <v>22</v>
      </c>
      <c r="K3149" s="2">
        <v>319.44</v>
      </c>
      <c r="L3149" t="s">
        <v>23</v>
      </c>
      <c r="M3149">
        <f>YEAR(Table1[[#This Row],[order_date]])</f>
        <v>2024</v>
      </c>
      <c r="N3149">
        <f>MONTH(Table1[[#This Row],[order_date]])</f>
        <v>3</v>
      </c>
      <c r="O3149" s="3">
        <f>Table1[[#This Row],[sales]]-Table1[[#This Row],[profit]]</f>
        <v>1388.86</v>
      </c>
      <c r="P3149" s="3">
        <f>Table1[[#This Row],[sales]]*Table1[[#This Row],[quantity]]</f>
        <v>15374.699999999999</v>
      </c>
      <c r="Q3149" s="9">
        <f>Table1[[#This Row],[delivery_date]]-Table1[[#This Row],[order_date]]</f>
        <v>3</v>
      </c>
    </row>
    <row r="3150" spans="1:17" x14ac:dyDescent="0.35">
      <c r="A3150" t="s">
        <v>3181</v>
      </c>
      <c r="B3150" t="s">
        <v>13</v>
      </c>
      <c r="C3150" t="s">
        <v>33</v>
      </c>
      <c r="D3150" s="2">
        <v>2643.95</v>
      </c>
      <c r="E3150">
        <v>0.26</v>
      </c>
      <c r="F3150">
        <v>3</v>
      </c>
      <c r="G3150" s="1">
        <v>45375</v>
      </c>
      <c r="H3150" s="1">
        <v>45382</v>
      </c>
      <c r="I3150" t="s">
        <v>31</v>
      </c>
      <c r="J3150" t="s">
        <v>16</v>
      </c>
      <c r="K3150" s="2">
        <v>679.66</v>
      </c>
      <c r="L3150" t="s">
        <v>28</v>
      </c>
      <c r="M3150">
        <f>YEAR(Table1[[#This Row],[order_date]])</f>
        <v>2024</v>
      </c>
      <c r="N3150">
        <f>MONTH(Table1[[#This Row],[order_date]])</f>
        <v>3</v>
      </c>
      <c r="O3150" s="3">
        <f>Table1[[#This Row],[sales]]-Table1[[#This Row],[profit]]</f>
        <v>1964.29</v>
      </c>
      <c r="P3150" s="3">
        <f>Table1[[#This Row],[sales]]*Table1[[#This Row],[quantity]]</f>
        <v>7931.8499999999995</v>
      </c>
      <c r="Q3150" s="9">
        <f>Table1[[#This Row],[delivery_date]]-Table1[[#This Row],[order_date]]</f>
        <v>7</v>
      </c>
    </row>
    <row r="3151" spans="1:17" x14ac:dyDescent="0.35">
      <c r="A3151" t="s">
        <v>3182</v>
      </c>
      <c r="B3151" t="s">
        <v>25</v>
      </c>
      <c r="C3151" t="s">
        <v>14</v>
      </c>
      <c r="D3151" s="2">
        <v>2193.8200000000002</v>
      </c>
      <c r="E3151">
        <v>0.06</v>
      </c>
      <c r="F3151">
        <v>4</v>
      </c>
      <c r="G3151" s="1">
        <v>45190</v>
      </c>
      <c r="H3151" s="1">
        <v>45197</v>
      </c>
      <c r="I3151" t="s">
        <v>15</v>
      </c>
      <c r="J3151" t="s">
        <v>22</v>
      </c>
      <c r="K3151" s="2">
        <v>599.6</v>
      </c>
      <c r="L3151" t="s">
        <v>48</v>
      </c>
      <c r="M3151">
        <f>YEAR(Table1[[#This Row],[order_date]])</f>
        <v>2023</v>
      </c>
      <c r="N3151">
        <f>MONTH(Table1[[#This Row],[order_date]])</f>
        <v>9</v>
      </c>
      <c r="O3151" s="3">
        <f>Table1[[#This Row],[sales]]-Table1[[#This Row],[profit]]</f>
        <v>1594.2200000000003</v>
      </c>
      <c r="P3151" s="3">
        <f>Table1[[#This Row],[sales]]*Table1[[#This Row],[quantity]]</f>
        <v>8775.2800000000007</v>
      </c>
      <c r="Q3151" s="9">
        <f>Table1[[#This Row],[delivery_date]]-Table1[[#This Row],[order_date]]</f>
        <v>7</v>
      </c>
    </row>
    <row r="3152" spans="1:17" x14ac:dyDescent="0.35">
      <c r="A3152" t="s">
        <v>3183</v>
      </c>
      <c r="B3152" t="s">
        <v>25</v>
      </c>
      <c r="C3152" t="s">
        <v>36</v>
      </c>
      <c r="D3152" s="2">
        <v>4904.6499999999996</v>
      </c>
      <c r="E3152">
        <v>0.34</v>
      </c>
      <c r="F3152">
        <v>1</v>
      </c>
      <c r="G3152" s="1">
        <v>45398</v>
      </c>
      <c r="H3152" s="1">
        <v>45401</v>
      </c>
      <c r="I3152" t="s">
        <v>21</v>
      </c>
      <c r="J3152" t="s">
        <v>27</v>
      </c>
      <c r="K3152" s="2">
        <v>873.84</v>
      </c>
      <c r="L3152" t="s">
        <v>23</v>
      </c>
      <c r="M3152">
        <f>YEAR(Table1[[#This Row],[order_date]])</f>
        <v>2024</v>
      </c>
      <c r="N3152">
        <f>MONTH(Table1[[#This Row],[order_date]])</f>
        <v>4</v>
      </c>
      <c r="O3152" s="3">
        <f>Table1[[#This Row],[sales]]-Table1[[#This Row],[profit]]</f>
        <v>4030.8099999999995</v>
      </c>
      <c r="P3152" s="3">
        <f>Table1[[#This Row],[sales]]*Table1[[#This Row],[quantity]]</f>
        <v>4904.6499999999996</v>
      </c>
      <c r="Q3152" s="9">
        <f>Table1[[#This Row],[delivery_date]]-Table1[[#This Row],[order_date]]</f>
        <v>3</v>
      </c>
    </row>
    <row r="3153" spans="1:17" x14ac:dyDescent="0.35">
      <c r="A3153" t="s">
        <v>3184</v>
      </c>
      <c r="B3153" t="s">
        <v>41</v>
      </c>
      <c r="C3153" t="s">
        <v>36</v>
      </c>
      <c r="D3153" s="2">
        <v>2531.2199999999998</v>
      </c>
      <c r="E3153">
        <v>0.25</v>
      </c>
      <c r="F3153">
        <v>3</v>
      </c>
      <c r="G3153" s="1">
        <v>44960</v>
      </c>
      <c r="H3153" s="1">
        <v>44967</v>
      </c>
      <c r="I3153" t="s">
        <v>21</v>
      </c>
      <c r="J3153" t="s">
        <v>16</v>
      </c>
      <c r="K3153" s="2">
        <v>639.85</v>
      </c>
      <c r="L3153" t="s">
        <v>48</v>
      </c>
      <c r="M3153">
        <f>YEAR(Table1[[#This Row],[order_date]])</f>
        <v>2023</v>
      </c>
      <c r="N3153">
        <f>MONTH(Table1[[#This Row],[order_date]])</f>
        <v>2</v>
      </c>
      <c r="O3153" s="3">
        <f>Table1[[#This Row],[sales]]-Table1[[#This Row],[profit]]</f>
        <v>1891.37</v>
      </c>
      <c r="P3153" s="3">
        <f>Table1[[#This Row],[sales]]*Table1[[#This Row],[quantity]]</f>
        <v>7593.66</v>
      </c>
      <c r="Q3153" s="9">
        <f>Table1[[#This Row],[delivery_date]]-Table1[[#This Row],[order_date]]</f>
        <v>7</v>
      </c>
    </row>
    <row r="3154" spans="1:17" x14ac:dyDescent="0.35">
      <c r="A3154" t="s">
        <v>3185</v>
      </c>
      <c r="B3154" t="s">
        <v>19</v>
      </c>
      <c r="C3154" t="s">
        <v>26</v>
      </c>
      <c r="D3154" s="2">
        <v>4074.45</v>
      </c>
      <c r="E3154">
        <v>0.38</v>
      </c>
      <c r="F3154">
        <v>1</v>
      </c>
      <c r="G3154" s="1">
        <v>45064</v>
      </c>
      <c r="H3154" s="1">
        <v>45070</v>
      </c>
      <c r="I3154" t="s">
        <v>21</v>
      </c>
      <c r="J3154" t="s">
        <v>27</v>
      </c>
      <c r="K3154" s="2">
        <v>601.11</v>
      </c>
      <c r="L3154" t="s">
        <v>23</v>
      </c>
      <c r="M3154">
        <f>YEAR(Table1[[#This Row],[order_date]])</f>
        <v>2023</v>
      </c>
      <c r="N3154">
        <f>MONTH(Table1[[#This Row],[order_date]])</f>
        <v>5</v>
      </c>
      <c r="O3154" s="3">
        <f>Table1[[#This Row],[sales]]-Table1[[#This Row],[profit]]</f>
        <v>3473.3399999999997</v>
      </c>
      <c r="P3154" s="3">
        <f>Table1[[#This Row],[sales]]*Table1[[#This Row],[quantity]]</f>
        <v>4074.45</v>
      </c>
      <c r="Q3154" s="9">
        <f>Table1[[#This Row],[delivery_date]]-Table1[[#This Row],[order_date]]</f>
        <v>6</v>
      </c>
    </row>
    <row r="3155" spans="1:17" x14ac:dyDescent="0.35">
      <c r="A3155" t="s">
        <v>3186</v>
      </c>
      <c r="B3155" t="s">
        <v>25</v>
      </c>
      <c r="C3155" t="s">
        <v>33</v>
      </c>
      <c r="D3155" s="2">
        <v>3367.42</v>
      </c>
      <c r="E3155">
        <v>0.15</v>
      </c>
      <c r="F3155">
        <v>4</v>
      </c>
      <c r="G3155" s="1">
        <v>45311</v>
      </c>
      <c r="H3155" s="1">
        <v>45313</v>
      </c>
      <c r="I3155" t="s">
        <v>31</v>
      </c>
      <c r="J3155" t="s">
        <v>16</v>
      </c>
      <c r="K3155" s="2">
        <v>364.78</v>
      </c>
      <c r="L3155" t="s">
        <v>34</v>
      </c>
      <c r="M3155">
        <f>YEAR(Table1[[#This Row],[order_date]])</f>
        <v>2024</v>
      </c>
      <c r="N3155">
        <f>MONTH(Table1[[#This Row],[order_date]])</f>
        <v>1</v>
      </c>
      <c r="O3155" s="3">
        <f>Table1[[#This Row],[sales]]-Table1[[#This Row],[profit]]</f>
        <v>3002.6400000000003</v>
      </c>
      <c r="P3155" s="3">
        <f>Table1[[#This Row],[sales]]*Table1[[#This Row],[quantity]]</f>
        <v>13469.68</v>
      </c>
      <c r="Q3155" s="9">
        <f>Table1[[#This Row],[delivery_date]]-Table1[[#This Row],[order_date]]</f>
        <v>2</v>
      </c>
    </row>
    <row r="3156" spans="1:17" x14ac:dyDescent="0.35">
      <c r="A3156" t="s">
        <v>3187</v>
      </c>
      <c r="B3156" t="s">
        <v>13</v>
      </c>
      <c r="C3156" t="s">
        <v>20</v>
      </c>
      <c r="D3156" s="2">
        <v>2450.17</v>
      </c>
      <c r="E3156">
        <v>0.41</v>
      </c>
      <c r="F3156">
        <v>7</v>
      </c>
      <c r="G3156" s="1">
        <v>45089</v>
      </c>
      <c r="H3156" s="1">
        <v>45093</v>
      </c>
      <c r="I3156" t="s">
        <v>21</v>
      </c>
      <c r="J3156" t="s">
        <v>22</v>
      </c>
      <c r="K3156" s="2">
        <v>406.11</v>
      </c>
      <c r="L3156" t="s">
        <v>23</v>
      </c>
      <c r="M3156">
        <f>YEAR(Table1[[#This Row],[order_date]])</f>
        <v>2023</v>
      </c>
      <c r="N3156">
        <f>MONTH(Table1[[#This Row],[order_date]])</f>
        <v>6</v>
      </c>
      <c r="O3156" s="3">
        <f>Table1[[#This Row],[sales]]-Table1[[#This Row],[profit]]</f>
        <v>2044.06</v>
      </c>
      <c r="P3156" s="3">
        <f>Table1[[#This Row],[sales]]*Table1[[#This Row],[quantity]]</f>
        <v>17151.190000000002</v>
      </c>
      <c r="Q3156" s="9">
        <f>Table1[[#This Row],[delivery_date]]-Table1[[#This Row],[order_date]]</f>
        <v>4</v>
      </c>
    </row>
    <row r="3157" spans="1:17" x14ac:dyDescent="0.35">
      <c r="A3157" t="s">
        <v>3188</v>
      </c>
      <c r="B3157" t="s">
        <v>13</v>
      </c>
      <c r="C3157" t="s">
        <v>36</v>
      </c>
      <c r="D3157" s="2">
        <v>2423.34</v>
      </c>
      <c r="E3157">
        <v>0.33</v>
      </c>
      <c r="F3157">
        <v>8</v>
      </c>
      <c r="G3157" s="1">
        <v>45287</v>
      </c>
      <c r="H3157" s="1">
        <v>45290</v>
      </c>
      <c r="I3157" t="s">
        <v>15</v>
      </c>
      <c r="J3157" t="s">
        <v>16</v>
      </c>
      <c r="K3157" s="2">
        <v>271.05</v>
      </c>
      <c r="L3157" t="s">
        <v>23</v>
      </c>
      <c r="M3157">
        <f>YEAR(Table1[[#This Row],[order_date]])</f>
        <v>2023</v>
      </c>
      <c r="N3157">
        <f>MONTH(Table1[[#This Row],[order_date]])</f>
        <v>12</v>
      </c>
      <c r="O3157" s="3">
        <f>Table1[[#This Row],[sales]]-Table1[[#This Row],[profit]]</f>
        <v>2152.29</v>
      </c>
      <c r="P3157" s="3">
        <f>Table1[[#This Row],[sales]]*Table1[[#This Row],[quantity]]</f>
        <v>19386.72</v>
      </c>
      <c r="Q3157" s="9">
        <f>Table1[[#This Row],[delivery_date]]-Table1[[#This Row],[order_date]]</f>
        <v>3</v>
      </c>
    </row>
    <row r="3158" spans="1:17" x14ac:dyDescent="0.35">
      <c r="A3158" t="s">
        <v>3189</v>
      </c>
      <c r="B3158" t="s">
        <v>19</v>
      </c>
      <c r="C3158" t="s">
        <v>36</v>
      </c>
      <c r="D3158" s="2">
        <v>1775.26</v>
      </c>
      <c r="E3158">
        <v>0.49</v>
      </c>
      <c r="F3158">
        <v>8</v>
      </c>
      <c r="G3158" s="1">
        <v>45429</v>
      </c>
      <c r="H3158" s="1">
        <v>45433</v>
      </c>
      <c r="I3158" t="s">
        <v>31</v>
      </c>
      <c r="J3158" t="s">
        <v>22</v>
      </c>
      <c r="K3158" s="2">
        <v>262.67</v>
      </c>
      <c r="L3158" t="s">
        <v>39</v>
      </c>
      <c r="M3158">
        <f>YEAR(Table1[[#This Row],[order_date]])</f>
        <v>2024</v>
      </c>
      <c r="N3158">
        <f>MONTH(Table1[[#This Row],[order_date]])</f>
        <v>5</v>
      </c>
      <c r="O3158" s="3">
        <f>Table1[[#This Row],[sales]]-Table1[[#This Row],[profit]]</f>
        <v>1512.59</v>
      </c>
      <c r="P3158" s="3">
        <f>Table1[[#This Row],[sales]]*Table1[[#This Row],[quantity]]</f>
        <v>14202.08</v>
      </c>
      <c r="Q3158" s="9">
        <f>Table1[[#This Row],[delivery_date]]-Table1[[#This Row],[order_date]]</f>
        <v>4</v>
      </c>
    </row>
    <row r="3159" spans="1:17" x14ac:dyDescent="0.35">
      <c r="A3159" t="s">
        <v>3190</v>
      </c>
      <c r="B3159" t="s">
        <v>13</v>
      </c>
      <c r="C3159" t="s">
        <v>36</v>
      </c>
      <c r="D3159" s="2">
        <v>624.21</v>
      </c>
      <c r="E3159">
        <v>0.09</v>
      </c>
      <c r="F3159">
        <v>1</v>
      </c>
      <c r="G3159" s="1">
        <v>45493</v>
      </c>
      <c r="H3159" s="1">
        <v>45497</v>
      </c>
      <c r="I3159" t="s">
        <v>31</v>
      </c>
      <c r="J3159" t="s">
        <v>16</v>
      </c>
      <c r="K3159" s="2">
        <v>131.19</v>
      </c>
      <c r="L3159" t="s">
        <v>34</v>
      </c>
      <c r="M3159">
        <f>YEAR(Table1[[#This Row],[order_date]])</f>
        <v>2024</v>
      </c>
      <c r="N3159">
        <f>MONTH(Table1[[#This Row],[order_date]])</f>
        <v>7</v>
      </c>
      <c r="O3159" s="3">
        <f>Table1[[#This Row],[sales]]-Table1[[#This Row],[profit]]</f>
        <v>493.02000000000004</v>
      </c>
      <c r="P3159" s="3">
        <f>Table1[[#This Row],[sales]]*Table1[[#This Row],[quantity]]</f>
        <v>624.21</v>
      </c>
      <c r="Q3159" s="9">
        <f>Table1[[#This Row],[delivery_date]]-Table1[[#This Row],[order_date]]</f>
        <v>4</v>
      </c>
    </row>
    <row r="3160" spans="1:17" x14ac:dyDescent="0.35">
      <c r="A3160" t="s">
        <v>3191</v>
      </c>
      <c r="B3160" t="s">
        <v>19</v>
      </c>
      <c r="C3160" t="s">
        <v>36</v>
      </c>
      <c r="D3160" s="2">
        <v>3831.2</v>
      </c>
      <c r="E3160">
        <v>0.03</v>
      </c>
      <c r="F3160">
        <v>6</v>
      </c>
      <c r="G3160" s="1">
        <v>45464</v>
      </c>
      <c r="H3160" s="1">
        <v>45470</v>
      </c>
      <c r="I3160" t="s">
        <v>31</v>
      </c>
      <c r="J3160" t="s">
        <v>22</v>
      </c>
      <c r="K3160" s="2">
        <v>356.25</v>
      </c>
      <c r="L3160" t="s">
        <v>28</v>
      </c>
      <c r="M3160">
        <f>YEAR(Table1[[#This Row],[order_date]])</f>
        <v>2024</v>
      </c>
      <c r="N3160">
        <f>MONTH(Table1[[#This Row],[order_date]])</f>
        <v>6</v>
      </c>
      <c r="O3160" s="3">
        <f>Table1[[#This Row],[sales]]-Table1[[#This Row],[profit]]</f>
        <v>3474.95</v>
      </c>
      <c r="P3160" s="3">
        <f>Table1[[#This Row],[sales]]*Table1[[#This Row],[quantity]]</f>
        <v>22987.199999999997</v>
      </c>
      <c r="Q3160" s="9">
        <f>Table1[[#This Row],[delivery_date]]-Table1[[#This Row],[order_date]]</f>
        <v>6</v>
      </c>
    </row>
    <row r="3161" spans="1:17" x14ac:dyDescent="0.35">
      <c r="A3161" t="s">
        <v>3192</v>
      </c>
      <c r="B3161" t="s">
        <v>13</v>
      </c>
      <c r="C3161" t="s">
        <v>26</v>
      </c>
      <c r="D3161" s="2">
        <v>4598.66</v>
      </c>
      <c r="E3161">
        <v>0.43</v>
      </c>
      <c r="F3161">
        <v>8</v>
      </c>
      <c r="G3161" s="1">
        <v>45506</v>
      </c>
      <c r="H3161" s="1">
        <v>45512</v>
      </c>
      <c r="I3161" t="s">
        <v>31</v>
      </c>
      <c r="J3161" t="s">
        <v>16</v>
      </c>
      <c r="K3161" s="2">
        <v>1062.67</v>
      </c>
      <c r="L3161" t="s">
        <v>34</v>
      </c>
      <c r="M3161">
        <f>YEAR(Table1[[#This Row],[order_date]])</f>
        <v>2024</v>
      </c>
      <c r="N3161">
        <f>MONTH(Table1[[#This Row],[order_date]])</f>
        <v>8</v>
      </c>
      <c r="O3161" s="3">
        <f>Table1[[#This Row],[sales]]-Table1[[#This Row],[profit]]</f>
        <v>3535.99</v>
      </c>
      <c r="P3161" s="3">
        <f>Table1[[#This Row],[sales]]*Table1[[#This Row],[quantity]]</f>
        <v>36789.279999999999</v>
      </c>
      <c r="Q3161" s="9">
        <f>Table1[[#This Row],[delivery_date]]-Table1[[#This Row],[order_date]]</f>
        <v>6</v>
      </c>
    </row>
    <row r="3162" spans="1:17" x14ac:dyDescent="0.35">
      <c r="A3162" t="s">
        <v>3193</v>
      </c>
      <c r="B3162" t="s">
        <v>41</v>
      </c>
      <c r="C3162" t="s">
        <v>33</v>
      </c>
      <c r="D3162" s="2">
        <v>1167.98</v>
      </c>
      <c r="E3162">
        <v>0.17</v>
      </c>
      <c r="F3162">
        <v>8</v>
      </c>
      <c r="G3162" s="1">
        <v>45277</v>
      </c>
      <c r="H3162" s="1">
        <v>45283</v>
      </c>
      <c r="I3162" t="s">
        <v>31</v>
      </c>
      <c r="J3162" t="s">
        <v>22</v>
      </c>
      <c r="K3162" s="2">
        <v>320.08999999999997</v>
      </c>
      <c r="L3162" t="s">
        <v>17</v>
      </c>
      <c r="M3162">
        <f>YEAR(Table1[[#This Row],[order_date]])</f>
        <v>2023</v>
      </c>
      <c r="N3162">
        <f>MONTH(Table1[[#This Row],[order_date]])</f>
        <v>12</v>
      </c>
      <c r="O3162" s="3">
        <f>Table1[[#This Row],[sales]]-Table1[[#This Row],[profit]]</f>
        <v>847.8900000000001</v>
      </c>
      <c r="P3162" s="3">
        <f>Table1[[#This Row],[sales]]*Table1[[#This Row],[quantity]]</f>
        <v>9343.84</v>
      </c>
      <c r="Q3162" s="9">
        <f>Table1[[#This Row],[delivery_date]]-Table1[[#This Row],[order_date]]</f>
        <v>6</v>
      </c>
    </row>
    <row r="3163" spans="1:17" x14ac:dyDescent="0.35">
      <c r="A3163" t="s">
        <v>3194</v>
      </c>
      <c r="B3163" t="s">
        <v>25</v>
      </c>
      <c r="C3163" t="s">
        <v>36</v>
      </c>
      <c r="D3163" s="2">
        <v>4635.8</v>
      </c>
      <c r="E3163">
        <v>0.22</v>
      </c>
      <c r="F3163">
        <v>9</v>
      </c>
      <c r="G3163" s="1">
        <v>45571</v>
      </c>
      <c r="H3163" s="1">
        <v>45577</v>
      </c>
      <c r="I3163" t="s">
        <v>31</v>
      </c>
      <c r="J3163" t="s">
        <v>27</v>
      </c>
      <c r="K3163" s="2">
        <v>675.12</v>
      </c>
      <c r="L3163" t="s">
        <v>23</v>
      </c>
      <c r="M3163">
        <f>YEAR(Table1[[#This Row],[order_date]])</f>
        <v>2024</v>
      </c>
      <c r="N3163">
        <f>MONTH(Table1[[#This Row],[order_date]])</f>
        <v>10</v>
      </c>
      <c r="O3163" s="3">
        <f>Table1[[#This Row],[sales]]-Table1[[#This Row],[profit]]</f>
        <v>3960.6800000000003</v>
      </c>
      <c r="P3163" s="3">
        <f>Table1[[#This Row],[sales]]*Table1[[#This Row],[quantity]]</f>
        <v>41722.200000000004</v>
      </c>
      <c r="Q3163" s="9">
        <f>Table1[[#This Row],[delivery_date]]-Table1[[#This Row],[order_date]]</f>
        <v>6</v>
      </c>
    </row>
    <row r="3164" spans="1:17" x14ac:dyDescent="0.35">
      <c r="A3164" t="s">
        <v>3195</v>
      </c>
      <c r="B3164" t="s">
        <v>41</v>
      </c>
      <c r="C3164" t="s">
        <v>20</v>
      </c>
      <c r="D3164" s="2">
        <v>1238.29</v>
      </c>
      <c r="E3164">
        <v>0.46</v>
      </c>
      <c r="F3164">
        <v>8</v>
      </c>
      <c r="G3164" s="1">
        <v>45525</v>
      </c>
      <c r="H3164" s="1">
        <v>45527</v>
      </c>
      <c r="I3164" t="s">
        <v>21</v>
      </c>
      <c r="J3164" t="s">
        <v>16</v>
      </c>
      <c r="K3164" s="2">
        <v>363.61</v>
      </c>
      <c r="L3164" t="s">
        <v>23</v>
      </c>
      <c r="M3164">
        <f>YEAR(Table1[[#This Row],[order_date]])</f>
        <v>2024</v>
      </c>
      <c r="N3164">
        <f>MONTH(Table1[[#This Row],[order_date]])</f>
        <v>8</v>
      </c>
      <c r="O3164" s="3">
        <f>Table1[[#This Row],[sales]]-Table1[[#This Row],[profit]]</f>
        <v>874.68</v>
      </c>
      <c r="P3164" s="3">
        <f>Table1[[#This Row],[sales]]*Table1[[#This Row],[quantity]]</f>
        <v>9906.32</v>
      </c>
      <c r="Q3164" s="9">
        <f>Table1[[#This Row],[delivery_date]]-Table1[[#This Row],[order_date]]</f>
        <v>2</v>
      </c>
    </row>
    <row r="3165" spans="1:17" x14ac:dyDescent="0.35">
      <c r="A3165" t="s">
        <v>3196</v>
      </c>
      <c r="B3165" t="s">
        <v>25</v>
      </c>
      <c r="C3165" t="s">
        <v>20</v>
      </c>
      <c r="D3165" s="2">
        <v>2697.39</v>
      </c>
      <c r="E3165">
        <v>0.22</v>
      </c>
      <c r="F3165">
        <v>5</v>
      </c>
      <c r="G3165" s="1">
        <v>45408</v>
      </c>
      <c r="H3165" s="1">
        <v>45412</v>
      </c>
      <c r="I3165" t="s">
        <v>31</v>
      </c>
      <c r="J3165" t="s">
        <v>16</v>
      </c>
      <c r="K3165" s="2">
        <v>599.5</v>
      </c>
      <c r="L3165" t="s">
        <v>23</v>
      </c>
      <c r="M3165">
        <f>YEAR(Table1[[#This Row],[order_date]])</f>
        <v>2024</v>
      </c>
      <c r="N3165">
        <f>MONTH(Table1[[#This Row],[order_date]])</f>
        <v>4</v>
      </c>
      <c r="O3165" s="3">
        <f>Table1[[#This Row],[sales]]-Table1[[#This Row],[profit]]</f>
        <v>2097.89</v>
      </c>
      <c r="P3165" s="3">
        <f>Table1[[#This Row],[sales]]*Table1[[#This Row],[quantity]]</f>
        <v>13486.949999999999</v>
      </c>
      <c r="Q3165" s="9">
        <f>Table1[[#This Row],[delivery_date]]-Table1[[#This Row],[order_date]]</f>
        <v>4</v>
      </c>
    </row>
    <row r="3166" spans="1:17" x14ac:dyDescent="0.35">
      <c r="A3166" t="s">
        <v>3197</v>
      </c>
      <c r="B3166" t="s">
        <v>25</v>
      </c>
      <c r="C3166" t="s">
        <v>14</v>
      </c>
      <c r="D3166" s="2">
        <v>1783.75</v>
      </c>
      <c r="E3166">
        <v>0.15</v>
      </c>
      <c r="F3166">
        <v>1</v>
      </c>
      <c r="G3166" s="1">
        <v>45005</v>
      </c>
      <c r="H3166" s="1">
        <v>45011</v>
      </c>
      <c r="I3166" t="s">
        <v>21</v>
      </c>
      <c r="J3166" t="s">
        <v>27</v>
      </c>
      <c r="K3166" s="2">
        <v>345.76</v>
      </c>
      <c r="L3166" t="s">
        <v>39</v>
      </c>
      <c r="M3166">
        <f>YEAR(Table1[[#This Row],[order_date]])</f>
        <v>2023</v>
      </c>
      <c r="N3166">
        <f>MONTH(Table1[[#This Row],[order_date]])</f>
        <v>3</v>
      </c>
      <c r="O3166" s="3">
        <f>Table1[[#This Row],[sales]]-Table1[[#This Row],[profit]]</f>
        <v>1437.99</v>
      </c>
      <c r="P3166" s="3">
        <f>Table1[[#This Row],[sales]]*Table1[[#This Row],[quantity]]</f>
        <v>1783.75</v>
      </c>
      <c r="Q3166" s="9">
        <f>Table1[[#This Row],[delivery_date]]-Table1[[#This Row],[order_date]]</f>
        <v>6</v>
      </c>
    </row>
    <row r="3167" spans="1:17" x14ac:dyDescent="0.35">
      <c r="A3167" t="s">
        <v>3198</v>
      </c>
      <c r="B3167" t="s">
        <v>25</v>
      </c>
      <c r="C3167" t="s">
        <v>36</v>
      </c>
      <c r="D3167" s="2">
        <v>661.09</v>
      </c>
      <c r="E3167">
        <v>0.03</v>
      </c>
      <c r="F3167">
        <v>9</v>
      </c>
      <c r="G3167" s="1">
        <v>45377</v>
      </c>
      <c r="H3167" s="1">
        <v>45384</v>
      </c>
      <c r="I3167" t="s">
        <v>15</v>
      </c>
      <c r="J3167" t="s">
        <v>27</v>
      </c>
      <c r="K3167" s="2">
        <v>83.29</v>
      </c>
      <c r="L3167" t="s">
        <v>23</v>
      </c>
      <c r="M3167">
        <f>YEAR(Table1[[#This Row],[order_date]])</f>
        <v>2024</v>
      </c>
      <c r="N3167">
        <f>MONTH(Table1[[#This Row],[order_date]])</f>
        <v>3</v>
      </c>
      <c r="O3167" s="3">
        <f>Table1[[#This Row],[sales]]-Table1[[#This Row],[profit]]</f>
        <v>577.80000000000007</v>
      </c>
      <c r="P3167" s="3">
        <f>Table1[[#This Row],[sales]]*Table1[[#This Row],[quantity]]</f>
        <v>5949.81</v>
      </c>
      <c r="Q3167" s="9">
        <f>Table1[[#This Row],[delivery_date]]-Table1[[#This Row],[order_date]]</f>
        <v>7</v>
      </c>
    </row>
    <row r="3168" spans="1:17" x14ac:dyDescent="0.35">
      <c r="A3168" t="s">
        <v>3199</v>
      </c>
      <c r="B3168" t="s">
        <v>41</v>
      </c>
      <c r="C3168" t="s">
        <v>36</v>
      </c>
      <c r="D3168" s="2">
        <v>358.91</v>
      </c>
      <c r="E3168">
        <v>0.22</v>
      </c>
      <c r="F3168">
        <v>5</v>
      </c>
      <c r="G3168" s="1">
        <v>45225</v>
      </c>
      <c r="H3168" s="1">
        <v>45227</v>
      </c>
      <c r="I3168" t="s">
        <v>21</v>
      </c>
      <c r="J3168" t="s">
        <v>16</v>
      </c>
      <c r="K3168" s="2">
        <v>19.420000000000002</v>
      </c>
      <c r="L3168" t="s">
        <v>39</v>
      </c>
      <c r="M3168">
        <f>YEAR(Table1[[#This Row],[order_date]])</f>
        <v>2023</v>
      </c>
      <c r="N3168">
        <f>MONTH(Table1[[#This Row],[order_date]])</f>
        <v>10</v>
      </c>
      <c r="O3168" s="3">
        <f>Table1[[#This Row],[sales]]-Table1[[#This Row],[profit]]</f>
        <v>339.49</v>
      </c>
      <c r="P3168" s="3">
        <f>Table1[[#This Row],[sales]]*Table1[[#This Row],[quantity]]</f>
        <v>1794.5500000000002</v>
      </c>
      <c r="Q3168" s="9">
        <f>Table1[[#This Row],[delivery_date]]-Table1[[#This Row],[order_date]]</f>
        <v>2</v>
      </c>
    </row>
    <row r="3169" spans="1:17" x14ac:dyDescent="0.35">
      <c r="A3169" t="s">
        <v>3200</v>
      </c>
      <c r="B3169" t="s">
        <v>25</v>
      </c>
      <c r="C3169" t="s">
        <v>36</v>
      </c>
      <c r="D3169" s="2">
        <v>1890.2</v>
      </c>
      <c r="E3169">
        <v>0.33</v>
      </c>
      <c r="F3169">
        <v>7</v>
      </c>
      <c r="G3169" s="1">
        <v>45477</v>
      </c>
      <c r="H3169" s="1">
        <v>45480</v>
      </c>
      <c r="I3169" t="s">
        <v>31</v>
      </c>
      <c r="J3169" t="s">
        <v>27</v>
      </c>
      <c r="K3169" s="2">
        <v>289.83</v>
      </c>
      <c r="L3169" t="s">
        <v>28</v>
      </c>
      <c r="M3169">
        <f>YEAR(Table1[[#This Row],[order_date]])</f>
        <v>2024</v>
      </c>
      <c r="N3169">
        <f>MONTH(Table1[[#This Row],[order_date]])</f>
        <v>7</v>
      </c>
      <c r="O3169" s="3">
        <f>Table1[[#This Row],[sales]]-Table1[[#This Row],[profit]]</f>
        <v>1600.3700000000001</v>
      </c>
      <c r="P3169" s="3">
        <f>Table1[[#This Row],[sales]]*Table1[[#This Row],[quantity]]</f>
        <v>13231.4</v>
      </c>
      <c r="Q3169" s="9">
        <f>Table1[[#This Row],[delivery_date]]-Table1[[#This Row],[order_date]]</f>
        <v>3</v>
      </c>
    </row>
    <row r="3170" spans="1:17" x14ac:dyDescent="0.35">
      <c r="A3170" t="s">
        <v>3201</v>
      </c>
      <c r="B3170" t="s">
        <v>41</v>
      </c>
      <c r="C3170" t="s">
        <v>36</v>
      </c>
      <c r="D3170" s="2">
        <v>331.98</v>
      </c>
      <c r="E3170">
        <v>0.13</v>
      </c>
      <c r="F3170">
        <v>7</v>
      </c>
      <c r="G3170" s="1">
        <v>45157</v>
      </c>
      <c r="H3170" s="1">
        <v>45158</v>
      </c>
      <c r="I3170" t="s">
        <v>15</v>
      </c>
      <c r="J3170" t="s">
        <v>27</v>
      </c>
      <c r="K3170" s="2">
        <v>92.27</v>
      </c>
      <c r="L3170" t="s">
        <v>28</v>
      </c>
      <c r="M3170">
        <f>YEAR(Table1[[#This Row],[order_date]])</f>
        <v>2023</v>
      </c>
      <c r="N3170">
        <f>MONTH(Table1[[#This Row],[order_date]])</f>
        <v>8</v>
      </c>
      <c r="O3170" s="3">
        <f>Table1[[#This Row],[sales]]-Table1[[#This Row],[profit]]</f>
        <v>239.71000000000004</v>
      </c>
      <c r="P3170" s="3">
        <f>Table1[[#This Row],[sales]]*Table1[[#This Row],[quantity]]</f>
        <v>2323.86</v>
      </c>
      <c r="Q3170" s="9">
        <f>Table1[[#This Row],[delivery_date]]-Table1[[#This Row],[order_date]]</f>
        <v>1</v>
      </c>
    </row>
    <row r="3171" spans="1:17" x14ac:dyDescent="0.35">
      <c r="A3171" t="s">
        <v>3202</v>
      </c>
      <c r="B3171" t="s">
        <v>19</v>
      </c>
      <c r="C3171" t="s">
        <v>36</v>
      </c>
      <c r="D3171" s="2">
        <v>610.61</v>
      </c>
      <c r="E3171">
        <v>0.36</v>
      </c>
      <c r="F3171">
        <v>4</v>
      </c>
      <c r="G3171" s="1">
        <v>45337</v>
      </c>
      <c r="H3171" s="1">
        <v>45339</v>
      </c>
      <c r="I3171" t="s">
        <v>31</v>
      </c>
      <c r="J3171" t="s">
        <v>27</v>
      </c>
      <c r="K3171" s="2">
        <v>153.28</v>
      </c>
      <c r="L3171" t="s">
        <v>39</v>
      </c>
      <c r="M3171">
        <f>YEAR(Table1[[#This Row],[order_date]])</f>
        <v>2024</v>
      </c>
      <c r="N3171">
        <f>MONTH(Table1[[#This Row],[order_date]])</f>
        <v>2</v>
      </c>
      <c r="O3171" s="3">
        <f>Table1[[#This Row],[sales]]-Table1[[#This Row],[profit]]</f>
        <v>457.33000000000004</v>
      </c>
      <c r="P3171" s="3">
        <f>Table1[[#This Row],[sales]]*Table1[[#This Row],[quantity]]</f>
        <v>2442.44</v>
      </c>
      <c r="Q3171" s="9">
        <f>Table1[[#This Row],[delivery_date]]-Table1[[#This Row],[order_date]]</f>
        <v>2</v>
      </c>
    </row>
    <row r="3172" spans="1:17" x14ac:dyDescent="0.35">
      <c r="A3172" t="s">
        <v>3203</v>
      </c>
      <c r="B3172" t="s">
        <v>13</v>
      </c>
      <c r="C3172" t="s">
        <v>20</v>
      </c>
      <c r="D3172" s="2">
        <v>797.26</v>
      </c>
      <c r="E3172">
        <v>0.24</v>
      </c>
      <c r="F3172">
        <v>8</v>
      </c>
      <c r="G3172" s="1">
        <v>45332</v>
      </c>
      <c r="H3172" s="1">
        <v>45339</v>
      </c>
      <c r="I3172" t="s">
        <v>31</v>
      </c>
      <c r="J3172" t="s">
        <v>27</v>
      </c>
      <c r="K3172" s="2">
        <v>235.75</v>
      </c>
      <c r="L3172" t="s">
        <v>28</v>
      </c>
      <c r="M3172">
        <f>YEAR(Table1[[#This Row],[order_date]])</f>
        <v>2024</v>
      </c>
      <c r="N3172">
        <f>MONTH(Table1[[#This Row],[order_date]])</f>
        <v>2</v>
      </c>
      <c r="O3172" s="3">
        <f>Table1[[#This Row],[sales]]-Table1[[#This Row],[profit]]</f>
        <v>561.51</v>
      </c>
      <c r="P3172" s="3">
        <f>Table1[[#This Row],[sales]]*Table1[[#This Row],[quantity]]</f>
        <v>6378.08</v>
      </c>
      <c r="Q3172" s="9">
        <f>Table1[[#This Row],[delivery_date]]-Table1[[#This Row],[order_date]]</f>
        <v>7</v>
      </c>
    </row>
    <row r="3173" spans="1:17" x14ac:dyDescent="0.35">
      <c r="A3173" t="s">
        <v>3204</v>
      </c>
      <c r="B3173" t="s">
        <v>13</v>
      </c>
      <c r="C3173" t="s">
        <v>33</v>
      </c>
      <c r="D3173" s="2">
        <v>109.39</v>
      </c>
      <c r="E3173">
        <v>0.43</v>
      </c>
      <c r="F3173">
        <v>9</v>
      </c>
      <c r="G3173" s="1">
        <v>45240</v>
      </c>
      <c r="H3173" s="1">
        <v>45246</v>
      </c>
      <c r="I3173" t="s">
        <v>31</v>
      </c>
      <c r="J3173" t="s">
        <v>27</v>
      </c>
      <c r="K3173" s="2">
        <v>27.56</v>
      </c>
      <c r="L3173" t="s">
        <v>39</v>
      </c>
      <c r="M3173">
        <f>YEAR(Table1[[#This Row],[order_date]])</f>
        <v>2023</v>
      </c>
      <c r="N3173">
        <f>MONTH(Table1[[#This Row],[order_date]])</f>
        <v>11</v>
      </c>
      <c r="O3173" s="3">
        <f>Table1[[#This Row],[sales]]-Table1[[#This Row],[profit]]</f>
        <v>81.83</v>
      </c>
      <c r="P3173" s="3">
        <f>Table1[[#This Row],[sales]]*Table1[[#This Row],[quantity]]</f>
        <v>984.51</v>
      </c>
      <c r="Q3173" s="9">
        <f>Table1[[#This Row],[delivery_date]]-Table1[[#This Row],[order_date]]</f>
        <v>6</v>
      </c>
    </row>
    <row r="3174" spans="1:17" x14ac:dyDescent="0.35">
      <c r="A3174" t="s">
        <v>3205</v>
      </c>
      <c r="B3174" t="s">
        <v>25</v>
      </c>
      <c r="C3174" t="s">
        <v>33</v>
      </c>
      <c r="D3174" s="2">
        <v>850.94</v>
      </c>
      <c r="E3174">
        <v>0.08</v>
      </c>
      <c r="F3174">
        <v>4</v>
      </c>
      <c r="G3174" s="1">
        <v>45133</v>
      </c>
      <c r="H3174" s="1">
        <v>45134</v>
      </c>
      <c r="I3174" t="s">
        <v>21</v>
      </c>
      <c r="J3174" t="s">
        <v>22</v>
      </c>
      <c r="K3174" s="2">
        <v>197.74</v>
      </c>
      <c r="L3174" t="s">
        <v>39</v>
      </c>
      <c r="M3174">
        <f>YEAR(Table1[[#This Row],[order_date]])</f>
        <v>2023</v>
      </c>
      <c r="N3174">
        <f>MONTH(Table1[[#This Row],[order_date]])</f>
        <v>7</v>
      </c>
      <c r="O3174" s="3">
        <f>Table1[[#This Row],[sales]]-Table1[[#This Row],[profit]]</f>
        <v>653.20000000000005</v>
      </c>
      <c r="P3174" s="3">
        <f>Table1[[#This Row],[sales]]*Table1[[#This Row],[quantity]]</f>
        <v>3403.76</v>
      </c>
      <c r="Q3174" s="9">
        <f>Table1[[#This Row],[delivery_date]]-Table1[[#This Row],[order_date]]</f>
        <v>1</v>
      </c>
    </row>
    <row r="3175" spans="1:17" x14ac:dyDescent="0.35">
      <c r="A3175" t="s">
        <v>3206</v>
      </c>
      <c r="B3175" t="s">
        <v>41</v>
      </c>
      <c r="C3175" t="s">
        <v>14</v>
      </c>
      <c r="D3175" s="2">
        <v>2928.67</v>
      </c>
      <c r="E3175">
        <v>0.38</v>
      </c>
      <c r="F3175">
        <v>2</v>
      </c>
      <c r="G3175" s="1">
        <v>45478</v>
      </c>
      <c r="H3175" s="1">
        <v>45481</v>
      </c>
      <c r="I3175" t="s">
        <v>15</v>
      </c>
      <c r="J3175" t="s">
        <v>27</v>
      </c>
      <c r="K3175" s="2">
        <v>210.05</v>
      </c>
      <c r="L3175" t="s">
        <v>48</v>
      </c>
      <c r="M3175">
        <f>YEAR(Table1[[#This Row],[order_date]])</f>
        <v>2024</v>
      </c>
      <c r="N3175">
        <f>MONTH(Table1[[#This Row],[order_date]])</f>
        <v>7</v>
      </c>
      <c r="O3175" s="3">
        <f>Table1[[#This Row],[sales]]-Table1[[#This Row],[profit]]</f>
        <v>2718.62</v>
      </c>
      <c r="P3175" s="3">
        <f>Table1[[#This Row],[sales]]*Table1[[#This Row],[quantity]]</f>
        <v>5857.34</v>
      </c>
      <c r="Q3175" s="9">
        <f>Table1[[#This Row],[delivery_date]]-Table1[[#This Row],[order_date]]</f>
        <v>3</v>
      </c>
    </row>
    <row r="3176" spans="1:17" x14ac:dyDescent="0.35">
      <c r="A3176" t="s">
        <v>3207</v>
      </c>
      <c r="B3176" t="s">
        <v>13</v>
      </c>
      <c r="C3176" t="s">
        <v>20</v>
      </c>
      <c r="D3176" s="2">
        <v>4115.66</v>
      </c>
      <c r="E3176">
        <v>0.47</v>
      </c>
      <c r="F3176">
        <v>4</v>
      </c>
      <c r="G3176" s="1">
        <v>45544</v>
      </c>
      <c r="H3176" s="1">
        <v>45545</v>
      </c>
      <c r="I3176" t="s">
        <v>15</v>
      </c>
      <c r="J3176" t="s">
        <v>27</v>
      </c>
      <c r="K3176" s="2">
        <v>1213.8</v>
      </c>
      <c r="L3176" t="s">
        <v>17</v>
      </c>
      <c r="M3176">
        <f>YEAR(Table1[[#This Row],[order_date]])</f>
        <v>2024</v>
      </c>
      <c r="N3176">
        <f>MONTH(Table1[[#This Row],[order_date]])</f>
        <v>9</v>
      </c>
      <c r="O3176" s="3">
        <f>Table1[[#This Row],[sales]]-Table1[[#This Row],[profit]]</f>
        <v>2901.8599999999997</v>
      </c>
      <c r="P3176" s="3">
        <f>Table1[[#This Row],[sales]]*Table1[[#This Row],[quantity]]</f>
        <v>16462.64</v>
      </c>
      <c r="Q3176" s="9">
        <f>Table1[[#This Row],[delivery_date]]-Table1[[#This Row],[order_date]]</f>
        <v>1</v>
      </c>
    </row>
    <row r="3177" spans="1:17" x14ac:dyDescent="0.35">
      <c r="A3177" t="s">
        <v>3208</v>
      </c>
      <c r="B3177" t="s">
        <v>41</v>
      </c>
      <c r="C3177" t="s">
        <v>36</v>
      </c>
      <c r="D3177" s="2">
        <v>1047.81</v>
      </c>
      <c r="E3177">
        <v>0.37</v>
      </c>
      <c r="F3177">
        <v>2</v>
      </c>
      <c r="G3177" s="1">
        <v>45214</v>
      </c>
      <c r="H3177" s="1">
        <v>45219</v>
      </c>
      <c r="I3177" t="s">
        <v>15</v>
      </c>
      <c r="J3177" t="s">
        <v>22</v>
      </c>
      <c r="K3177" s="2">
        <v>128.88</v>
      </c>
      <c r="L3177" t="s">
        <v>39</v>
      </c>
      <c r="M3177">
        <f>YEAR(Table1[[#This Row],[order_date]])</f>
        <v>2023</v>
      </c>
      <c r="N3177">
        <f>MONTH(Table1[[#This Row],[order_date]])</f>
        <v>10</v>
      </c>
      <c r="O3177" s="3">
        <f>Table1[[#This Row],[sales]]-Table1[[#This Row],[profit]]</f>
        <v>918.93</v>
      </c>
      <c r="P3177" s="3">
        <f>Table1[[#This Row],[sales]]*Table1[[#This Row],[quantity]]</f>
        <v>2095.62</v>
      </c>
      <c r="Q3177" s="9">
        <f>Table1[[#This Row],[delivery_date]]-Table1[[#This Row],[order_date]]</f>
        <v>5</v>
      </c>
    </row>
    <row r="3178" spans="1:17" x14ac:dyDescent="0.35">
      <c r="A3178" t="s">
        <v>3209</v>
      </c>
      <c r="B3178" t="s">
        <v>41</v>
      </c>
      <c r="C3178" t="s">
        <v>33</v>
      </c>
      <c r="D3178" s="2">
        <v>496.28</v>
      </c>
      <c r="E3178">
        <v>0.2</v>
      </c>
      <c r="F3178">
        <v>1</v>
      </c>
      <c r="G3178" s="1">
        <v>44984</v>
      </c>
      <c r="H3178" s="1">
        <v>44989</v>
      </c>
      <c r="I3178" t="s">
        <v>21</v>
      </c>
      <c r="J3178" t="s">
        <v>27</v>
      </c>
      <c r="K3178" s="2">
        <v>55.06</v>
      </c>
      <c r="L3178" t="s">
        <v>34</v>
      </c>
      <c r="M3178">
        <f>YEAR(Table1[[#This Row],[order_date]])</f>
        <v>2023</v>
      </c>
      <c r="N3178">
        <f>MONTH(Table1[[#This Row],[order_date]])</f>
        <v>2</v>
      </c>
      <c r="O3178" s="3">
        <f>Table1[[#This Row],[sales]]-Table1[[#This Row],[profit]]</f>
        <v>441.21999999999997</v>
      </c>
      <c r="P3178" s="3">
        <f>Table1[[#This Row],[sales]]*Table1[[#This Row],[quantity]]</f>
        <v>496.28</v>
      </c>
      <c r="Q3178" s="9">
        <f>Table1[[#This Row],[delivery_date]]-Table1[[#This Row],[order_date]]</f>
        <v>5</v>
      </c>
    </row>
    <row r="3179" spans="1:17" x14ac:dyDescent="0.35">
      <c r="A3179" t="s">
        <v>3210</v>
      </c>
      <c r="B3179" t="s">
        <v>25</v>
      </c>
      <c r="C3179" t="s">
        <v>26</v>
      </c>
      <c r="D3179" s="2">
        <v>3674.62</v>
      </c>
      <c r="E3179">
        <v>0.12</v>
      </c>
      <c r="F3179">
        <v>1</v>
      </c>
      <c r="G3179" s="1">
        <v>45277</v>
      </c>
      <c r="H3179" s="1">
        <v>45283</v>
      </c>
      <c r="I3179" t="s">
        <v>21</v>
      </c>
      <c r="J3179" t="s">
        <v>27</v>
      </c>
      <c r="K3179" s="2">
        <v>210.69</v>
      </c>
      <c r="L3179" t="s">
        <v>23</v>
      </c>
      <c r="M3179">
        <f>YEAR(Table1[[#This Row],[order_date]])</f>
        <v>2023</v>
      </c>
      <c r="N3179">
        <f>MONTH(Table1[[#This Row],[order_date]])</f>
        <v>12</v>
      </c>
      <c r="O3179" s="3">
        <f>Table1[[#This Row],[sales]]-Table1[[#This Row],[profit]]</f>
        <v>3463.93</v>
      </c>
      <c r="P3179" s="3">
        <f>Table1[[#This Row],[sales]]*Table1[[#This Row],[quantity]]</f>
        <v>3674.62</v>
      </c>
      <c r="Q3179" s="9">
        <f>Table1[[#This Row],[delivery_date]]-Table1[[#This Row],[order_date]]</f>
        <v>6</v>
      </c>
    </row>
    <row r="3180" spans="1:17" x14ac:dyDescent="0.35">
      <c r="A3180" t="s">
        <v>3211</v>
      </c>
      <c r="B3180" t="s">
        <v>13</v>
      </c>
      <c r="C3180" t="s">
        <v>26</v>
      </c>
      <c r="D3180" s="2">
        <v>140</v>
      </c>
      <c r="E3180">
        <v>0.05</v>
      </c>
      <c r="F3180">
        <v>4</v>
      </c>
      <c r="G3180" s="1">
        <v>45426</v>
      </c>
      <c r="H3180" s="1">
        <v>45429</v>
      </c>
      <c r="I3180" t="s">
        <v>21</v>
      </c>
      <c r="J3180" t="s">
        <v>16</v>
      </c>
      <c r="K3180" s="2">
        <v>21.05</v>
      </c>
      <c r="L3180" t="s">
        <v>39</v>
      </c>
      <c r="M3180">
        <f>YEAR(Table1[[#This Row],[order_date]])</f>
        <v>2024</v>
      </c>
      <c r="N3180">
        <f>MONTH(Table1[[#This Row],[order_date]])</f>
        <v>5</v>
      </c>
      <c r="O3180" s="3">
        <f>Table1[[#This Row],[sales]]-Table1[[#This Row],[profit]]</f>
        <v>118.95</v>
      </c>
      <c r="P3180" s="3">
        <f>Table1[[#This Row],[sales]]*Table1[[#This Row],[quantity]]</f>
        <v>560</v>
      </c>
      <c r="Q3180" s="9">
        <f>Table1[[#This Row],[delivery_date]]-Table1[[#This Row],[order_date]]</f>
        <v>3</v>
      </c>
    </row>
    <row r="3181" spans="1:17" x14ac:dyDescent="0.35">
      <c r="A3181" t="s">
        <v>3212</v>
      </c>
      <c r="B3181" t="s">
        <v>25</v>
      </c>
      <c r="C3181" t="s">
        <v>26</v>
      </c>
      <c r="D3181" s="2">
        <v>3697.39</v>
      </c>
      <c r="E3181">
        <v>0.32</v>
      </c>
      <c r="F3181">
        <v>9</v>
      </c>
      <c r="G3181" s="1">
        <v>44982</v>
      </c>
      <c r="H3181" s="1">
        <v>44986</v>
      </c>
      <c r="I3181" t="s">
        <v>21</v>
      </c>
      <c r="J3181" t="s">
        <v>16</v>
      </c>
      <c r="K3181" s="2">
        <v>1011.86</v>
      </c>
      <c r="L3181" t="s">
        <v>23</v>
      </c>
      <c r="M3181">
        <f>YEAR(Table1[[#This Row],[order_date]])</f>
        <v>2023</v>
      </c>
      <c r="N3181">
        <f>MONTH(Table1[[#This Row],[order_date]])</f>
        <v>2</v>
      </c>
      <c r="O3181" s="3">
        <f>Table1[[#This Row],[sales]]-Table1[[#This Row],[profit]]</f>
        <v>2685.5299999999997</v>
      </c>
      <c r="P3181" s="3">
        <f>Table1[[#This Row],[sales]]*Table1[[#This Row],[quantity]]</f>
        <v>33276.51</v>
      </c>
      <c r="Q3181" s="9">
        <f>Table1[[#This Row],[delivery_date]]-Table1[[#This Row],[order_date]]</f>
        <v>4</v>
      </c>
    </row>
    <row r="3182" spans="1:17" x14ac:dyDescent="0.35">
      <c r="A3182" t="s">
        <v>3213</v>
      </c>
      <c r="B3182" t="s">
        <v>25</v>
      </c>
      <c r="C3182" t="s">
        <v>36</v>
      </c>
      <c r="D3182" s="2">
        <v>742.47</v>
      </c>
      <c r="E3182">
        <v>7.0000000000000007E-2</v>
      </c>
      <c r="F3182">
        <v>9</v>
      </c>
      <c r="G3182" s="1">
        <v>45029</v>
      </c>
      <c r="H3182" s="1">
        <v>45033</v>
      </c>
      <c r="I3182" t="s">
        <v>15</v>
      </c>
      <c r="J3182" t="s">
        <v>16</v>
      </c>
      <c r="K3182" s="2">
        <v>179.95</v>
      </c>
      <c r="L3182" t="s">
        <v>23</v>
      </c>
      <c r="M3182">
        <f>YEAR(Table1[[#This Row],[order_date]])</f>
        <v>2023</v>
      </c>
      <c r="N3182">
        <f>MONTH(Table1[[#This Row],[order_date]])</f>
        <v>4</v>
      </c>
      <c r="O3182" s="3">
        <f>Table1[[#This Row],[sales]]-Table1[[#This Row],[profit]]</f>
        <v>562.52</v>
      </c>
      <c r="P3182" s="3">
        <f>Table1[[#This Row],[sales]]*Table1[[#This Row],[quantity]]</f>
        <v>6682.2300000000005</v>
      </c>
      <c r="Q3182" s="9">
        <f>Table1[[#This Row],[delivery_date]]-Table1[[#This Row],[order_date]]</f>
        <v>4</v>
      </c>
    </row>
    <row r="3183" spans="1:17" x14ac:dyDescent="0.35">
      <c r="A3183" t="s">
        <v>3214</v>
      </c>
      <c r="B3183" t="s">
        <v>13</v>
      </c>
      <c r="C3183" t="s">
        <v>36</v>
      </c>
      <c r="D3183" s="2">
        <v>1218.5999999999999</v>
      </c>
      <c r="E3183">
        <v>0.42</v>
      </c>
      <c r="F3183">
        <v>7</v>
      </c>
      <c r="G3183" s="1">
        <v>45301</v>
      </c>
      <c r="H3183" s="1">
        <v>45303</v>
      </c>
      <c r="I3183" t="s">
        <v>21</v>
      </c>
      <c r="J3183" t="s">
        <v>22</v>
      </c>
      <c r="K3183" s="2">
        <v>239.52</v>
      </c>
      <c r="L3183" t="s">
        <v>48</v>
      </c>
      <c r="M3183">
        <f>YEAR(Table1[[#This Row],[order_date]])</f>
        <v>2024</v>
      </c>
      <c r="N3183">
        <f>MONTH(Table1[[#This Row],[order_date]])</f>
        <v>1</v>
      </c>
      <c r="O3183" s="3">
        <f>Table1[[#This Row],[sales]]-Table1[[#This Row],[profit]]</f>
        <v>979.07999999999993</v>
      </c>
      <c r="P3183" s="3">
        <f>Table1[[#This Row],[sales]]*Table1[[#This Row],[quantity]]</f>
        <v>8530.1999999999989</v>
      </c>
      <c r="Q3183" s="9">
        <f>Table1[[#This Row],[delivery_date]]-Table1[[#This Row],[order_date]]</f>
        <v>2</v>
      </c>
    </row>
    <row r="3184" spans="1:17" x14ac:dyDescent="0.35">
      <c r="A3184" t="s">
        <v>3215</v>
      </c>
      <c r="B3184" t="s">
        <v>13</v>
      </c>
      <c r="C3184" t="s">
        <v>14</v>
      </c>
      <c r="D3184" s="2">
        <v>688.34</v>
      </c>
      <c r="E3184">
        <v>0.48</v>
      </c>
      <c r="F3184">
        <v>5</v>
      </c>
      <c r="G3184" s="1">
        <v>44978</v>
      </c>
      <c r="H3184" s="1">
        <v>44984</v>
      </c>
      <c r="I3184" t="s">
        <v>31</v>
      </c>
      <c r="J3184" t="s">
        <v>16</v>
      </c>
      <c r="K3184" s="2">
        <v>162.93</v>
      </c>
      <c r="L3184" t="s">
        <v>23</v>
      </c>
      <c r="M3184">
        <f>YEAR(Table1[[#This Row],[order_date]])</f>
        <v>2023</v>
      </c>
      <c r="N3184">
        <f>MONTH(Table1[[#This Row],[order_date]])</f>
        <v>2</v>
      </c>
      <c r="O3184" s="3">
        <f>Table1[[#This Row],[sales]]-Table1[[#This Row],[profit]]</f>
        <v>525.41000000000008</v>
      </c>
      <c r="P3184" s="3">
        <f>Table1[[#This Row],[sales]]*Table1[[#This Row],[quantity]]</f>
        <v>3441.7000000000003</v>
      </c>
      <c r="Q3184" s="9">
        <f>Table1[[#This Row],[delivery_date]]-Table1[[#This Row],[order_date]]</f>
        <v>6</v>
      </c>
    </row>
    <row r="3185" spans="1:17" x14ac:dyDescent="0.35">
      <c r="A3185" t="s">
        <v>3216</v>
      </c>
      <c r="B3185" t="s">
        <v>19</v>
      </c>
      <c r="C3185" t="s">
        <v>14</v>
      </c>
      <c r="D3185" s="2">
        <v>1311.96</v>
      </c>
      <c r="E3185">
        <v>7.0000000000000007E-2</v>
      </c>
      <c r="F3185">
        <v>6</v>
      </c>
      <c r="G3185" s="1">
        <v>45155</v>
      </c>
      <c r="H3185" s="1">
        <v>45160</v>
      </c>
      <c r="I3185" t="s">
        <v>15</v>
      </c>
      <c r="J3185" t="s">
        <v>27</v>
      </c>
      <c r="K3185" s="2">
        <v>82.92</v>
      </c>
      <c r="L3185" t="s">
        <v>39</v>
      </c>
      <c r="M3185">
        <f>YEAR(Table1[[#This Row],[order_date]])</f>
        <v>2023</v>
      </c>
      <c r="N3185">
        <f>MONTH(Table1[[#This Row],[order_date]])</f>
        <v>8</v>
      </c>
      <c r="O3185" s="3">
        <f>Table1[[#This Row],[sales]]-Table1[[#This Row],[profit]]</f>
        <v>1229.04</v>
      </c>
      <c r="P3185" s="3">
        <f>Table1[[#This Row],[sales]]*Table1[[#This Row],[quantity]]</f>
        <v>7871.76</v>
      </c>
      <c r="Q3185" s="9">
        <f>Table1[[#This Row],[delivery_date]]-Table1[[#This Row],[order_date]]</f>
        <v>5</v>
      </c>
    </row>
    <row r="3186" spans="1:17" x14ac:dyDescent="0.35">
      <c r="A3186" t="s">
        <v>3217</v>
      </c>
      <c r="B3186" t="s">
        <v>19</v>
      </c>
      <c r="C3186" t="s">
        <v>14</v>
      </c>
      <c r="D3186" s="2">
        <v>4011.06</v>
      </c>
      <c r="E3186">
        <v>0.19</v>
      </c>
      <c r="F3186">
        <v>1</v>
      </c>
      <c r="G3186" s="1">
        <v>45646</v>
      </c>
      <c r="H3186" s="1">
        <v>45648</v>
      </c>
      <c r="I3186" t="s">
        <v>21</v>
      </c>
      <c r="J3186" t="s">
        <v>16</v>
      </c>
      <c r="K3186" s="2">
        <v>389.11</v>
      </c>
      <c r="L3186" t="s">
        <v>39</v>
      </c>
      <c r="M3186">
        <f>YEAR(Table1[[#This Row],[order_date]])</f>
        <v>2024</v>
      </c>
      <c r="N3186">
        <f>MONTH(Table1[[#This Row],[order_date]])</f>
        <v>12</v>
      </c>
      <c r="O3186" s="3">
        <f>Table1[[#This Row],[sales]]-Table1[[#This Row],[profit]]</f>
        <v>3621.95</v>
      </c>
      <c r="P3186" s="3">
        <f>Table1[[#This Row],[sales]]*Table1[[#This Row],[quantity]]</f>
        <v>4011.06</v>
      </c>
      <c r="Q3186" s="9">
        <f>Table1[[#This Row],[delivery_date]]-Table1[[#This Row],[order_date]]</f>
        <v>2</v>
      </c>
    </row>
    <row r="3187" spans="1:17" x14ac:dyDescent="0.35">
      <c r="A3187" t="s">
        <v>3218</v>
      </c>
      <c r="B3187" t="s">
        <v>41</v>
      </c>
      <c r="C3187" t="s">
        <v>26</v>
      </c>
      <c r="D3187" s="2">
        <v>749.47</v>
      </c>
      <c r="E3187">
        <v>0.47</v>
      </c>
      <c r="F3187">
        <v>3</v>
      </c>
      <c r="G3187" s="1">
        <v>45210</v>
      </c>
      <c r="H3187" s="1">
        <v>45213</v>
      </c>
      <c r="I3187" t="s">
        <v>21</v>
      </c>
      <c r="J3187" t="s">
        <v>27</v>
      </c>
      <c r="K3187" s="2">
        <v>125.18</v>
      </c>
      <c r="L3187" t="s">
        <v>48</v>
      </c>
      <c r="M3187">
        <f>YEAR(Table1[[#This Row],[order_date]])</f>
        <v>2023</v>
      </c>
      <c r="N3187">
        <f>MONTH(Table1[[#This Row],[order_date]])</f>
        <v>10</v>
      </c>
      <c r="O3187" s="3">
        <f>Table1[[#This Row],[sales]]-Table1[[#This Row],[profit]]</f>
        <v>624.29</v>
      </c>
      <c r="P3187" s="3">
        <f>Table1[[#This Row],[sales]]*Table1[[#This Row],[quantity]]</f>
        <v>2248.41</v>
      </c>
      <c r="Q3187" s="9">
        <f>Table1[[#This Row],[delivery_date]]-Table1[[#This Row],[order_date]]</f>
        <v>3</v>
      </c>
    </row>
    <row r="3188" spans="1:17" x14ac:dyDescent="0.35">
      <c r="A3188" t="s">
        <v>3219</v>
      </c>
      <c r="B3188" t="s">
        <v>13</v>
      </c>
      <c r="C3188" t="s">
        <v>36</v>
      </c>
      <c r="D3188" s="2">
        <v>4971.41</v>
      </c>
      <c r="E3188">
        <v>0.24</v>
      </c>
      <c r="F3188">
        <v>1</v>
      </c>
      <c r="G3188" s="1">
        <v>45022</v>
      </c>
      <c r="H3188" s="1">
        <v>45029</v>
      </c>
      <c r="I3188" t="s">
        <v>31</v>
      </c>
      <c r="J3188" t="s">
        <v>27</v>
      </c>
      <c r="K3188" s="2">
        <v>1080.08</v>
      </c>
      <c r="L3188" t="s">
        <v>17</v>
      </c>
      <c r="M3188">
        <f>YEAR(Table1[[#This Row],[order_date]])</f>
        <v>2023</v>
      </c>
      <c r="N3188">
        <f>MONTH(Table1[[#This Row],[order_date]])</f>
        <v>4</v>
      </c>
      <c r="O3188" s="3">
        <f>Table1[[#This Row],[sales]]-Table1[[#This Row],[profit]]</f>
        <v>3891.33</v>
      </c>
      <c r="P3188" s="3">
        <f>Table1[[#This Row],[sales]]*Table1[[#This Row],[quantity]]</f>
        <v>4971.41</v>
      </c>
      <c r="Q3188" s="9">
        <f>Table1[[#This Row],[delivery_date]]-Table1[[#This Row],[order_date]]</f>
        <v>7</v>
      </c>
    </row>
    <row r="3189" spans="1:17" x14ac:dyDescent="0.35">
      <c r="A3189" t="s">
        <v>3220</v>
      </c>
      <c r="B3189" t="s">
        <v>19</v>
      </c>
      <c r="C3189" t="s">
        <v>26</v>
      </c>
      <c r="D3189" s="2">
        <v>1702.78</v>
      </c>
      <c r="E3189">
        <v>0.27</v>
      </c>
      <c r="F3189">
        <v>5</v>
      </c>
      <c r="G3189" s="1">
        <v>45334</v>
      </c>
      <c r="H3189" s="1">
        <v>45335</v>
      </c>
      <c r="I3189" t="s">
        <v>31</v>
      </c>
      <c r="J3189" t="s">
        <v>27</v>
      </c>
      <c r="K3189" s="2">
        <v>327.33999999999997</v>
      </c>
      <c r="L3189" t="s">
        <v>23</v>
      </c>
      <c r="M3189">
        <f>YEAR(Table1[[#This Row],[order_date]])</f>
        <v>2024</v>
      </c>
      <c r="N3189">
        <f>MONTH(Table1[[#This Row],[order_date]])</f>
        <v>2</v>
      </c>
      <c r="O3189" s="3">
        <f>Table1[[#This Row],[sales]]-Table1[[#This Row],[profit]]</f>
        <v>1375.44</v>
      </c>
      <c r="P3189" s="3">
        <f>Table1[[#This Row],[sales]]*Table1[[#This Row],[quantity]]</f>
        <v>8513.9</v>
      </c>
      <c r="Q3189" s="9">
        <f>Table1[[#This Row],[delivery_date]]-Table1[[#This Row],[order_date]]</f>
        <v>1</v>
      </c>
    </row>
    <row r="3190" spans="1:17" x14ac:dyDescent="0.35">
      <c r="A3190" t="s">
        <v>3221</v>
      </c>
      <c r="B3190" t="s">
        <v>41</v>
      </c>
      <c r="C3190" t="s">
        <v>14</v>
      </c>
      <c r="D3190" s="2">
        <v>4617.6400000000003</v>
      </c>
      <c r="E3190">
        <v>0.37</v>
      </c>
      <c r="F3190">
        <v>4</v>
      </c>
      <c r="G3190" s="1">
        <v>45308</v>
      </c>
      <c r="H3190" s="1">
        <v>45314</v>
      </c>
      <c r="I3190" t="s">
        <v>31</v>
      </c>
      <c r="J3190" t="s">
        <v>22</v>
      </c>
      <c r="K3190" s="2">
        <v>408.3</v>
      </c>
      <c r="L3190" t="s">
        <v>28</v>
      </c>
      <c r="M3190">
        <f>YEAR(Table1[[#This Row],[order_date]])</f>
        <v>2024</v>
      </c>
      <c r="N3190">
        <f>MONTH(Table1[[#This Row],[order_date]])</f>
        <v>1</v>
      </c>
      <c r="O3190" s="3">
        <f>Table1[[#This Row],[sales]]-Table1[[#This Row],[profit]]</f>
        <v>4209.34</v>
      </c>
      <c r="P3190" s="3">
        <f>Table1[[#This Row],[sales]]*Table1[[#This Row],[quantity]]</f>
        <v>18470.560000000001</v>
      </c>
      <c r="Q3190" s="9">
        <f>Table1[[#This Row],[delivery_date]]-Table1[[#This Row],[order_date]]</f>
        <v>6</v>
      </c>
    </row>
    <row r="3191" spans="1:17" x14ac:dyDescent="0.35">
      <c r="A3191" t="s">
        <v>3222</v>
      </c>
      <c r="B3191" t="s">
        <v>41</v>
      </c>
      <c r="C3191" t="s">
        <v>36</v>
      </c>
      <c r="D3191" s="2">
        <v>1031.1600000000001</v>
      </c>
      <c r="E3191">
        <v>0.11</v>
      </c>
      <c r="F3191">
        <v>3</v>
      </c>
      <c r="G3191" s="1">
        <v>45603</v>
      </c>
      <c r="H3191" s="1">
        <v>45609</v>
      </c>
      <c r="I3191" t="s">
        <v>31</v>
      </c>
      <c r="J3191" t="s">
        <v>22</v>
      </c>
      <c r="K3191" s="2">
        <v>263.38</v>
      </c>
      <c r="L3191" t="s">
        <v>48</v>
      </c>
      <c r="M3191">
        <f>YEAR(Table1[[#This Row],[order_date]])</f>
        <v>2024</v>
      </c>
      <c r="N3191">
        <f>MONTH(Table1[[#This Row],[order_date]])</f>
        <v>11</v>
      </c>
      <c r="O3191" s="3">
        <f>Table1[[#This Row],[sales]]-Table1[[#This Row],[profit]]</f>
        <v>767.78000000000009</v>
      </c>
      <c r="P3191" s="3">
        <f>Table1[[#This Row],[sales]]*Table1[[#This Row],[quantity]]</f>
        <v>3093.4800000000005</v>
      </c>
      <c r="Q3191" s="9">
        <f>Table1[[#This Row],[delivery_date]]-Table1[[#This Row],[order_date]]</f>
        <v>6</v>
      </c>
    </row>
    <row r="3192" spans="1:17" x14ac:dyDescent="0.35">
      <c r="A3192" t="s">
        <v>3223</v>
      </c>
      <c r="B3192" t="s">
        <v>41</v>
      </c>
      <c r="C3192" t="s">
        <v>20</v>
      </c>
      <c r="D3192" s="2">
        <v>1020.7</v>
      </c>
      <c r="E3192">
        <v>0.49</v>
      </c>
      <c r="F3192">
        <v>6</v>
      </c>
      <c r="G3192" s="1">
        <v>45628</v>
      </c>
      <c r="H3192" s="1">
        <v>45633</v>
      </c>
      <c r="I3192" t="s">
        <v>15</v>
      </c>
      <c r="J3192" t="s">
        <v>27</v>
      </c>
      <c r="K3192" s="2">
        <v>85.67</v>
      </c>
      <c r="L3192" t="s">
        <v>23</v>
      </c>
      <c r="M3192">
        <f>YEAR(Table1[[#This Row],[order_date]])</f>
        <v>2024</v>
      </c>
      <c r="N3192">
        <f>MONTH(Table1[[#This Row],[order_date]])</f>
        <v>12</v>
      </c>
      <c r="O3192" s="3">
        <f>Table1[[#This Row],[sales]]-Table1[[#This Row],[profit]]</f>
        <v>935.03000000000009</v>
      </c>
      <c r="P3192" s="3">
        <f>Table1[[#This Row],[sales]]*Table1[[#This Row],[quantity]]</f>
        <v>6124.2000000000007</v>
      </c>
      <c r="Q3192" s="9">
        <f>Table1[[#This Row],[delivery_date]]-Table1[[#This Row],[order_date]]</f>
        <v>5</v>
      </c>
    </row>
    <row r="3193" spans="1:17" x14ac:dyDescent="0.35">
      <c r="A3193" t="s">
        <v>3224</v>
      </c>
      <c r="B3193" t="s">
        <v>19</v>
      </c>
      <c r="C3193" t="s">
        <v>33</v>
      </c>
      <c r="D3193" s="2">
        <v>2870.14</v>
      </c>
      <c r="E3193">
        <v>0.39</v>
      </c>
      <c r="F3193">
        <v>6</v>
      </c>
      <c r="G3193" s="1">
        <v>44931</v>
      </c>
      <c r="H3193" s="1">
        <v>44935</v>
      </c>
      <c r="I3193" t="s">
        <v>31</v>
      </c>
      <c r="J3193" t="s">
        <v>27</v>
      </c>
      <c r="K3193" s="2">
        <v>323.64999999999998</v>
      </c>
      <c r="L3193" t="s">
        <v>28</v>
      </c>
      <c r="M3193">
        <f>YEAR(Table1[[#This Row],[order_date]])</f>
        <v>2023</v>
      </c>
      <c r="N3193">
        <f>MONTH(Table1[[#This Row],[order_date]])</f>
        <v>1</v>
      </c>
      <c r="O3193" s="3">
        <f>Table1[[#This Row],[sales]]-Table1[[#This Row],[profit]]</f>
        <v>2546.4899999999998</v>
      </c>
      <c r="P3193" s="3">
        <f>Table1[[#This Row],[sales]]*Table1[[#This Row],[quantity]]</f>
        <v>17220.84</v>
      </c>
      <c r="Q3193" s="9">
        <f>Table1[[#This Row],[delivery_date]]-Table1[[#This Row],[order_date]]</f>
        <v>4</v>
      </c>
    </row>
    <row r="3194" spans="1:17" x14ac:dyDescent="0.35">
      <c r="A3194" t="s">
        <v>3225</v>
      </c>
      <c r="B3194" t="s">
        <v>13</v>
      </c>
      <c r="C3194" t="s">
        <v>33</v>
      </c>
      <c r="D3194" s="2">
        <v>347.94</v>
      </c>
      <c r="E3194">
        <v>0.08</v>
      </c>
      <c r="F3194">
        <v>9</v>
      </c>
      <c r="G3194" s="1">
        <v>45610</v>
      </c>
      <c r="H3194" s="1">
        <v>45612</v>
      </c>
      <c r="I3194" t="s">
        <v>31</v>
      </c>
      <c r="J3194" t="s">
        <v>22</v>
      </c>
      <c r="K3194" s="2">
        <v>99.76</v>
      </c>
      <c r="L3194" t="s">
        <v>23</v>
      </c>
      <c r="M3194">
        <f>YEAR(Table1[[#This Row],[order_date]])</f>
        <v>2024</v>
      </c>
      <c r="N3194">
        <f>MONTH(Table1[[#This Row],[order_date]])</f>
        <v>11</v>
      </c>
      <c r="O3194" s="3">
        <f>Table1[[#This Row],[sales]]-Table1[[#This Row],[profit]]</f>
        <v>248.18</v>
      </c>
      <c r="P3194" s="3">
        <f>Table1[[#This Row],[sales]]*Table1[[#This Row],[quantity]]</f>
        <v>3131.46</v>
      </c>
      <c r="Q3194" s="9">
        <f>Table1[[#This Row],[delivery_date]]-Table1[[#This Row],[order_date]]</f>
        <v>2</v>
      </c>
    </row>
    <row r="3195" spans="1:17" x14ac:dyDescent="0.35">
      <c r="A3195" t="s">
        <v>3226</v>
      </c>
      <c r="B3195" t="s">
        <v>25</v>
      </c>
      <c r="C3195" t="s">
        <v>14</v>
      </c>
      <c r="D3195" s="2">
        <v>4024.91</v>
      </c>
      <c r="E3195">
        <v>0.06</v>
      </c>
      <c r="F3195">
        <v>4</v>
      </c>
      <c r="G3195" s="1">
        <v>45232</v>
      </c>
      <c r="H3195" s="1">
        <v>45233</v>
      </c>
      <c r="I3195" t="s">
        <v>21</v>
      </c>
      <c r="J3195" t="s">
        <v>16</v>
      </c>
      <c r="K3195" s="2">
        <v>1144.95</v>
      </c>
      <c r="L3195" t="s">
        <v>28</v>
      </c>
      <c r="M3195">
        <f>YEAR(Table1[[#This Row],[order_date]])</f>
        <v>2023</v>
      </c>
      <c r="N3195">
        <f>MONTH(Table1[[#This Row],[order_date]])</f>
        <v>11</v>
      </c>
      <c r="O3195" s="3">
        <f>Table1[[#This Row],[sales]]-Table1[[#This Row],[profit]]</f>
        <v>2879.96</v>
      </c>
      <c r="P3195" s="3">
        <f>Table1[[#This Row],[sales]]*Table1[[#This Row],[quantity]]</f>
        <v>16099.64</v>
      </c>
      <c r="Q3195" s="9">
        <f>Table1[[#This Row],[delivery_date]]-Table1[[#This Row],[order_date]]</f>
        <v>1</v>
      </c>
    </row>
    <row r="3196" spans="1:17" x14ac:dyDescent="0.35">
      <c r="A3196" t="s">
        <v>3227</v>
      </c>
      <c r="B3196" t="s">
        <v>41</v>
      </c>
      <c r="C3196" t="s">
        <v>26</v>
      </c>
      <c r="D3196" s="2">
        <v>2254.11</v>
      </c>
      <c r="E3196">
        <v>0.47</v>
      </c>
      <c r="F3196">
        <v>9</v>
      </c>
      <c r="G3196" s="1">
        <v>45567</v>
      </c>
      <c r="H3196" s="1">
        <v>45571</v>
      </c>
      <c r="I3196" t="s">
        <v>31</v>
      </c>
      <c r="J3196" t="s">
        <v>16</v>
      </c>
      <c r="K3196" s="2">
        <v>205.93</v>
      </c>
      <c r="L3196" t="s">
        <v>34</v>
      </c>
      <c r="M3196">
        <f>YEAR(Table1[[#This Row],[order_date]])</f>
        <v>2024</v>
      </c>
      <c r="N3196">
        <f>MONTH(Table1[[#This Row],[order_date]])</f>
        <v>10</v>
      </c>
      <c r="O3196" s="3">
        <f>Table1[[#This Row],[sales]]-Table1[[#This Row],[profit]]</f>
        <v>2048.1800000000003</v>
      </c>
      <c r="P3196" s="3">
        <f>Table1[[#This Row],[sales]]*Table1[[#This Row],[quantity]]</f>
        <v>20286.990000000002</v>
      </c>
      <c r="Q3196" s="9">
        <f>Table1[[#This Row],[delivery_date]]-Table1[[#This Row],[order_date]]</f>
        <v>4</v>
      </c>
    </row>
    <row r="3197" spans="1:17" x14ac:dyDescent="0.35">
      <c r="A3197" t="s">
        <v>3228</v>
      </c>
      <c r="B3197" t="s">
        <v>19</v>
      </c>
      <c r="C3197" t="s">
        <v>20</v>
      </c>
      <c r="D3197" s="2">
        <v>3526.06</v>
      </c>
      <c r="E3197">
        <v>0.34</v>
      </c>
      <c r="F3197">
        <v>4</v>
      </c>
      <c r="G3197" s="1">
        <v>45374</v>
      </c>
      <c r="H3197" s="1">
        <v>45378</v>
      </c>
      <c r="I3197" t="s">
        <v>21</v>
      </c>
      <c r="J3197" t="s">
        <v>16</v>
      </c>
      <c r="K3197" s="2">
        <v>378.13</v>
      </c>
      <c r="L3197" t="s">
        <v>23</v>
      </c>
      <c r="M3197">
        <f>YEAR(Table1[[#This Row],[order_date]])</f>
        <v>2024</v>
      </c>
      <c r="N3197">
        <f>MONTH(Table1[[#This Row],[order_date]])</f>
        <v>3</v>
      </c>
      <c r="O3197" s="3">
        <f>Table1[[#This Row],[sales]]-Table1[[#This Row],[profit]]</f>
        <v>3147.93</v>
      </c>
      <c r="P3197" s="3">
        <f>Table1[[#This Row],[sales]]*Table1[[#This Row],[quantity]]</f>
        <v>14104.24</v>
      </c>
      <c r="Q3197" s="9">
        <f>Table1[[#This Row],[delivery_date]]-Table1[[#This Row],[order_date]]</f>
        <v>4</v>
      </c>
    </row>
    <row r="3198" spans="1:17" x14ac:dyDescent="0.35">
      <c r="A3198" t="s">
        <v>3229</v>
      </c>
      <c r="B3198" t="s">
        <v>19</v>
      </c>
      <c r="C3198" t="s">
        <v>36</v>
      </c>
      <c r="D3198" s="2">
        <v>955.7</v>
      </c>
      <c r="E3198">
        <v>0.02</v>
      </c>
      <c r="F3198">
        <v>8</v>
      </c>
      <c r="G3198" s="1">
        <v>45387</v>
      </c>
      <c r="H3198" s="1">
        <v>45393</v>
      </c>
      <c r="I3198" t="s">
        <v>31</v>
      </c>
      <c r="J3198" t="s">
        <v>16</v>
      </c>
      <c r="K3198" s="2">
        <v>201.51</v>
      </c>
      <c r="L3198" t="s">
        <v>39</v>
      </c>
      <c r="M3198">
        <f>YEAR(Table1[[#This Row],[order_date]])</f>
        <v>2024</v>
      </c>
      <c r="N3198">
        <f>MONTH(Table1[[#This Row],[order_date]])</f>
        <v>4</v>
      </c>
      <c r="O3198" s="3">
        <f>Table1[[#This Row],[sales]]-Table1[[#This Row],[profit]]</f>
        <v>754.19</v>
      </c>
      <c r="P3198" s="3">
        <f>Table1[[#This Row],[sales]]*Table1[[#This Row],[quantity]]</f>
        <v>7645.6</v>
      </c>
      <c r="Q3198" s="9">
        <f>Table1[[#This Row],[delivery_date]]-Table1[[#This Row],[order_date]]</f>
        <v>6</v>
      </c>
    </row>
    <row r="3199" spans="1:17" x14ac:dyDescent="0.35">
      <c r="A3199" t="s">
        <v>3230</v>
      </c>
      <c r="B3199" t="s">
        <v>25</v>
      </c>
      <c r="C3199" t="s">
        <v>26</v>
      </c>
      <c r="D3199" s="2">
        <v>3247.55</v>
      </c>
      <c r="E3199">
        <v>7.0000000000000007E-2</v>
      </c>
      <c r="F3199">
        <v>8</v>
      </c>
      <c r="G3199" s="1">
        <v>45170</v>
      </c>
      <c r="H3199" s="1">
        <v>45173</v>
      </c>
      <c r="I3199" t="s">
        <v>15</v>
      </c>
      <c r="J3199" t="s">
        <v>27</v>
      </c>
      <c r="K3199" s="2">
        <v>843.12</v>
      </c>
      <c r="L3199" t="s">
        <v>23</v>
      </c>
      <c r="M3199">
        <f>YEAR(Table1[[#This Row],[order_date]])</f>
        <v>2023</v>
      </c>
      <c r="N3199">
        <f>MONTH(Table1[[#This Row],[order_date]])</f>
        <v>9</v>
      </c>
      <c r="O3199" s="3">
        <f>Table1[[#This Row],[sales]]-Table1[[#This Row],[profit]]</f>
        <v>2404.4300000000003</v>
      </c>
      <c r="P3199" s="3">
        <f>Table1[[#This Row],[sales]]*Table1[[#This Row],[quantity]]</f>
        <v>25980.400000000001</v>
      </c>
      <c r="Q3199" s="9">
        <f>Table1[[#This Row],[delivery_date]]-Table1[[#This Row],[order_date]]</f>
        <v>3</v>
      </c>
    </row>
    <row r="3200" spans="1:17" x14ac:dyDescent="0.35">
      <c r="A3200" t="s">
        <v>3231</v>
      </c>
      <c r="B3200" t="s">
        <v>25</v>
      </c>
      <c r="C3200" t="s">
        <v>14</v>
      </c>
      <c r="D3200" s="2">
        <v>3010.95</v>
      </c>
      <c r="E3200">
        <v>0.02</v>
      </c>
      <c r="F3200">
        <v>2</v>
      </c>
      <c r="G3200" s="1">
        <v>45382</v>
      </c>
      <c r="H3200" s="1">
        <v>45386</v>
      </c>
      <c r="I3200" t="s">
        <v>21</v>
      </c>
      <c r="J3200" t="s">
        <v>16</v>
      </c>
      <c r="K3200" s="2">
        <v>570.27</v>
      </c>
      <c r="L3200" t="s">
        <v>28</v>
      </c>
      <c r="M3200">
        <f>YEAR(Table1[[#This Row],[order_date]])</f>
        <v>2024</v>
      </c>
      <c r="N3200">
        <f>MONTH(Table1[[#This Row],[order_date]])</f>
        <v>3</v>
      </c>
      <c r="O3200" s="3">
        <f>Table1[[#This Row],[sales]]-Table1[[#This Row],[profit]]</f>
        <v>2440.6799999999998</v>
      </c>
      <c r="P3200" s="3">
        <f>Table1[[#This Row],[sales]]*Table1[[#This Row],[quantity]]</f>
        <v>6021.9</v>
      </c>
      <c r="Q3200" s="9">
        <f>Table1[[#This Row],[delivery_date]]-Table1[[#This Row],[order_date]]</f>
        <v>4</v>
      </c>
    </row>
    <row r="3201" spans="1:17" x14ac:dyDescent="0.35">
      <c r="A3201" t="s">
        <v>3232</v>
      </c>
      <c r="B3201" t="s">
        <v>19</v>
      </c>
      <c r="C3201" t="s">
        <v>26</v>
      </c>
      <c r="D3201" s="2">
        <v>3802.74</v>
      </c>
      <c r="E3201">
        <v>0.49</v>
      </c>
      <c r="F3201">
        <v>8</v>
      </c>
      <c r="G3201" s="1">
        <v>45183</v>
      </c>
      <c r="H3201" s="1">
        <v>45187</v>
      </c>
      <c r="I3201" t="s">
        <v>21</v>
      </c>
      <c r="J3201" t="s">
        <v>27</v>
      </c>
      <c r="K3201" s="2">
        <v>456.66</v>
      </c>
      <c r="L3201" t="s">
        <v>28</v>
      </c>
      <c r="M3201">
        <f>YEAR(Table1[[#This Row],[order_date]])</f>
        <v>2023</v>
      </c>
      <c r="N3201">
        <f>MONTH(Table1[[#This Row],[order_date]])</f>
        <v>9</v>
      </c>
      <c r="O3201" s="3">
        <f>Table1[[#This Row],[sales]]-Table1[[#This Row],[profit]]</f>
        <v>3346.08</v>
      </c>
      <c r="P3201" s="3">
        <f>Table1[[#This Row],[sales]]*Table1[[#This Row],[quantity]]</f>
        <v>30421.919999999998</v>
      </c>
      <c r="Q3201" s="9">
        <f>Table1[[#This Row],[delivery_date]]-Table1[[#This Row],[order_date]]</f>
        <v>4</v>
      </c>
    </row>
    <row r="3202" spans="1:17" x14ac:dyDescent="0.35">
      <c r="A3202" t="s">
        <v>3233</v>
      </c>
      <c r="B3202" t="s">
        <v>13</v>
      </c>
      <c r="C3202" t="s">
        <v>14</v>
      </c>
      <c r="D3202" s="2">
        <v>1557.27</v>
      </c>
      <c r="E3202">
        <v>0.25</v>
      </c>
      <c r="F3202">
        <v>2</v>
      </c>
      <c r="G3202" s="1">
        <v>45069</v>
      </c>
      <c r="H3202" s="1">
        <v>45073</v>
      </c>
      <c r="I3202" t="s">
        <v>21</v>
      </c>
      <c r="J3202" t="s">
        <v>27</v>
      </c>
      <c r="K3202" s="2">
        <v>188.71</v>
      </c>
      <c r="L3202" t="s">
        <v>28</v>
      </c>
      <c r="M3202">
        <f>YEAR(Table1[[#This Row],[order_date]])</f>
        <v>2023</v>
      </c>
      <c r="N3202">
        <f>MONTH(Table1[[#This Row],[order_date]])</f>
        <v>5</v>
      </c>
      <c r="O3202" s="3">
        <f>Table1[[#This Row],[sales]]-Table1[[#This Row],[profit]]</f>
        <v>1368.56</v>
      </c>
      <c r="P3202" s="3">
        <f>Table1[[#This Row],[sales]]*Table1[[#This Row],[quantity]]</f>
        <v>3114.54</v>
      </c>
      <c r="Q3202" s="9">
        <f>Table1[[#This Row],[delivery_date]]-Table1[[#This Row],[order_date]]</f>
        <v>4</v>
      </c>
    </row>
    <row r="3203" spans="1:17" x14ac:dyDescent="0.35">
      <c r="A3203" t="s">
        <v>3234</v>
      </c>
      <c r="B3203" t="s">
        <v>25</v>
      </c>
      <c r="C3203" t="s">
        <v>33</v>
      </c>
      <c r="D3203" s="2">
        <v>4672.51</v>
      </c>
      <c r="E3203">
        <v>0.23</v>
      </c>
      <c r="F3203">
        <v>8</v>
      </c>
      <c r="G3203" s="1">
        <v>45128</v>
      </c>
      <c r="H3203" s="1">
        <v>45129</v>
      </c>
      <c r="I3203" t="s">
        <v>21</v>
      </c>
      <c r="J3203" t="s">
        <v>22</v>
      </c>
      <c r="K3203" s="2">
        <v>275.8</v>
      </c>
      <c r="L3203" t="s">
        <v>23</v>
      </c>
      <c r="M3203">
        <f>YEAR(Table1[[#This Row],[order_date]])</f>
        <v>2023</v>
      </c>
      <c r="N3203">
        <f>MONTH(Table1[[#This Row],[order_date]])</f>
        <v>7</v>
      </c>
      <c r="O3203" s="3">
        <f>Table1[[#This Row],[sales]]-Table1[[#This Row],[profit]]</f>
        <v>4396.71</v>
      </c>
      <c r="P3203" s="3">
        <f>Table1[[#This Row],[sales]]*Table1[[#This Row],[quantity]]</f>
        <v>37380.080000000002</v>
      </c>
      <c r="Q3203" s="9">
        <f>Table1[[#This Row],[delivery_date]]-Table1[[#This Row],[order_date]]</f>
        <v>1</v>
      </c>
    </row>
    <row r="3204" spans="1:17" x14ac:dyDescent="0.35">
      <c r="A3204" t="s">
        <v>3235</v>
      </c>
      <c r="B3204" t="s">
        <v>19</v>
      </c>
      <c r="C3204" t="s">
        <v>33</v>
      </c>
      <c r="D3204" s="2">
        <v>4810.38</v>
      </c>
      <c r="E3204">
        <v>0.48</v>
      </c>
      <c r="F3204">
        <v>6</v>
      </c>
      <c r="G3204" s="1">
        <v>44927</v>
      </c>
      <c r="H3204" s="1">
        <v>44928</v>
      </c>
      <c r="I3204" t="s">
        <v>21</v>
      </c>
      <c r="J3204" t="s">
        <v>16</v>
      </c>
      <c r="K3204" s="2">
        <v>247.24</v>
      </c>
      <c r="L3204" t="s">
        <v>34</v>
      </c>
      <c r="M3204">
        <f>YEAR(Table1[[#This Row],[order_date]])</f>
        <v>2023</v>
      </c>
      <c r="N3204">
        <f>MONTH(Table1[[#This Row],[order_date]])</f>
        <v>1</v>
      </c>
      <c r="O3204" s="3">
        <f>Table1[[#This Row],[sales]]-Table1[[#This Row],[profit]]</f>
        <v>4563.1400000000003</v>
      </c>
      <c r="P3204" s="3">
        <f>Table1[[#This Row],[sales]]*Table1[[#This Row],[quantity]]</f>
        <v>28862.28</v>
      </c>
      <c r="Q3204" s="9">
        <f>Table1[[#This Row],[delivery_date]]-Table1[[#This Row],[order_date]]</f>
        <v>1</v>
      </c>
    </row>
    <row r="3205" spans="1:17" x14ac:dyDescent="0.35">
      <c r="A3205" t="s">
        <v>3236</v>
      </c>
      <c r="B3205" t="s">
        <v>25</v>
      </c>
      <c r="C3205" t="s">
        <v>26</v>
      </c>
      <c r="D3205" s="2">
        <v>4353.8100000000004</v>
      </c>
      <c r="E3205">
        <v>0.25</v>
      </c>
      <c r="F3205">
        <v>3</v>
      </c>
      <c r="G3205" s="1">
        <v>45419</v>
      </c>
      <c r="H3205" s="1">
        <v>45423</v>
      </c>
      <c r="I3205" t="s">
        <v>31</v>
      </c>
      <c r="J3205" t="s">
        <v>16</v>
      </c>
      <c r="K3205" s="2">
        <v>357.25</v>
      </c>
      <c r="L3205" t="s">
        <v>23</v>
      </c>
      <c r="M3205">
        <f>YEAR(Table1[[#This Row],[order_date]])</f>
        <v>2024</v>
      </c>
      <c r="N3205">
        <f>MONTH(Table1[[#This Row],[order_date]])</f>
        <v>5</v>
      </c>
      <c r="O3205" s="3">
        <f>Table1[[#This Row],[sales]]-Table1[[#This Row],[profit]]</f>
        <v>3996.5600000000004</v>
      </c>
      <c r="P3205" s="3">
        <f>Table1[[#This Row],[sales]]*Table1[[#This Row],[quantity]]</f>
        <v>13061.43</v>
      </c>
      <c r="Q3205" s="9">
        <f>Table1[[#This Row],[delivery_date]]-Table1[[#This Row],[order_date]]</f>
        <v>4</v>
      </c>
    </row>
    <row r="3206" spans="1:17" x14ac:dyDescent="0.35">
      <c r="A3206" t="s">
        <v>3237</v>
      </c>
      <c r="B3206" t="s">
        <v>13</v>
      </c>
      <c r="C3206" t="s">
        <v>20</v>
      </c>
      <c r="D3206" s="2">
        <v>2902.97</v>
      </c>
      <c r="E3206">
        <v>0.26</v>
      </c>
      <c r="F3206">
        <v>7</v>
      </c>
      <c r="G3206" s="1">
        <v>45438</v>
      </c>
      <c r="H3206" s="1">
        <v>45444</v>
      </c>
      <c r="I3206" t="s">
        <v>31</v>
      </c>
      <c r="J3206" t="s">
        <v>22</v>
      </c>
      <c r="K3206" s="2">
        <v>865.81</v>
      </c>
      <c r="L3206" t="s">
        <v>48</v>
      </c>
      <c r="M3206">
        <f>YEAR(Table1[[#This Row],[order_date]])</f>
        <v>2024</v>
      </c>
      <c r="N3206">
        <f>MONTH(Table1[[#This Row],[order_date]])</f>
        <v>5</v>
      </c>
      <c r="O3206" s="3">
        <f>Table1[[#This Row],[sales]]-Table1[[#This Row],[profit]]</f>
        <v>2037.1599999999999</v>
      </c>
      <c r="P3206" s="3">
        <f>Table1[[#This Row],[sales]]*Table1[[#This Row],[quantity]]</f>
        <v>20320.789999999997</v>
      </c>
      <c r="Q3206" s="9">
        <f>Table1[[#This Row],[delivery_date]]-Table1[[#This Row],[order_date]]</f>
        <v>6</v>
      </c>
    </row>
    <row r="3207" spans="1:17" x14ac:dyDescent="0.35">
      <c r="A3207" t="s">
        <v>3238</v>
      </c>
      <c r="B3207" t="s">
        <v>41</v>
      </c>
      <c r="C3207" t="s">
        <v>36</v>
      </c>
      <c r="D3207" s="2">
        <v>2159.41</v>
      </c>
      <c r="E3207">
        <v>0.49</v>
      </c>
      <c r="F3207">
        <v>6</v>
      </c>
      <c r="G3207" s="1">
        <v>45283</v>
      </c>
      <c r="H3207" s="1">
        <v>45286</v>
      </c>
      <c r="I3207" t="s">
        <v>15</v>
      </c>
      <c r="J3207" t="s">
        <v>22</v>
      </c>
      <c r="K3207" s="2">
        <v>213.91</v>
      </c>
      <c r="L3207" t="s">
        <v>28</v>
      </c>
      <c r="M3207">
        <f>YEAR(Table1[[#This Row],[order_date]])</f>
        <v>2023</v>
      </c>
      <c r="N3207">
        <f>MONTH(Table1[[#This Row],[order_date]])</f>
        <v>12</v>
      </c>
      <c r="O3207" s="3">
        <f>Table1[[#This Row],[sales]]-Table1[[#This Row],[profit]]</f>
        <v>1945.4999999999998</v>
      </c>
      <c r="P3207" s="3">
        <f>Table1[[#This Row],[sales]]*Table1[[#This Row],[quantity]]</f>
        <v>12956.46</v>
      </c>
      <c r="Q3207" s="9">
        <f>Table1[[#This Row],[delivery_date]]-Table1[[#This Row],[order_date]]</f>
        <v>3</v>
      </c>
    </row>
    <row r="3208" spans="1:17" x14ac:dyDescent="0.35">
      <c r="A3208" t="s">
        <v>3239</v>
      </c>
      <c r="B3208" t="s">
        <v>25</v>
      </c>
      <c r="C3208" t="s">
        <v>14</v>
      </c>
      <c r="D3208" s="2">
        <v>384.16</v>
      </c>
      <c r="E3208">
        <v>0.06</v>
      </c>
      <c r="F3208">
        <v>3</v>
      </c>
      <c r="G3208" s="1">
        <v>45479</v>
      </c>
      <c r="H3208" s="1">
        <v>45486</v>
      </c>
      <c r="I3208" t="s">
        <v>31</v>
      </c>
      <c r="J3208" t="s">
        <v>27</v>
      </c>
      <c r="K3208" s="2">
        <v>71.959999999999994</v>
      </c>
      <c r="L3208" t="s">
        <v>17</v>
      </c>
      <c r="M3208">
        <f>YEAR(Table1[[#This Row],[order_date]])</f>
        <v>2024</v>
      </c>
      <c r="N3208">
        <f>MONTH(Table1[[#This Row],[order_date]])</f>
        <v>7</v>
      </c>
      <c r="O3208" s="3">
        <f>Table1[[#This Row],[sales]]-Table1[[#This Row],[profit]]</f>
        <v>312.20000000000005</v>
      </c>
      <c r="P3208" s="3">
        <f>Table1[[#This Row],[sales]]*Table1[[#This Row],[quantity]]</f>
        <v>1152.48</v>
      </c>
      <c r="Q3208" s="9">
        <f>Table1[[#This Row],[delivery_date]]-Table1[[#This Row],[order_date]]</f>
        <v>7</v>
      </c>
    </row>
    <row r="3209" spans="1:17" x14ac:dyDescent="0.35">
      <c r="A3209" t="s">
        <v>3240</v>
      </c>
      <c r="B3209" t="s">
        <v>13</v>
      </c>
      <c r="C3209" t="s">
        <v>36</v>
      </c>
      <c r="D3209" s="2">
        <v>4741.42</v>
      </c>
      <c r="E3209">
        <v>0.49</v>
      </c>
      <c r="F3209">
        <v>5</v>
      </c>
      <c r="G3209" s="1">
        <v>45203</v>
      </c>
      <c r="H3209" s="1">
        <v>45207</v>
      </c>
      <c r="I3209" t="s">
        <v>15</v>
      </c>
      <c r="J3209" t="s">
        <v>16</v>
      </c>
      <c r="K3209" s="2">
        <v>440.9</v>
      </c>
      <c r="L3209" t="s">
        <v>23</v>
      </c>
      <c r="M3209">
        <f>YEAR(Table1[[#This Row],[order_date]])</f>
        <v>2023</v>
      </c>
      <c r="N3209">
        <f>MONTH(Table1[[#This Row],[order_date]])</f>
        <v>10</v>
      </c>
      <c r="O3209" s="3">
        <f>Table1[[#This Row],[sales]]-Table1[[#This Row],[profit]]</f>
        <v>4300.5200000000004</v>
      </c>
      <c r="P3209" s="3">
        <f>Table1[[#This Row],[sales]]*Table1[[#This Row],[quantity]]</f>
        <v>23707.1</v>
      </c>
      <c r="Q3209" s="9">
        <f>Table1[[#This Row],[delivery_date]]-Table1[[#This Row],[order_date]]</f>
        <v>4</v>
      </c>
    </row>
    <row r="3210" spans="1:17" x14ac:dyDescent="0.35">
      <c r="A3210" t="s">
        <v>3241</v>
      </c>
      <c r="B3210" t="s">
        <v>19</v>
      </c>
      <c r="C3210" t="s">
        <v>33</v>
      </c>
      <c r="D3210" s="2">
        <v>4763.7299999999996</v>
      </c>
      <c r="E3210">
        <v>0.08</v>
      </c>
      <c r="F3210">
        <v>4</v>
      </c>
      <c r="G3210" s="1">
        <v>45145</v>
      </c>
      <c r="H3210" s="1">
        <v>45150</v>
      </c>
      <c r="I3210" t="s">
        <v>15</v>
      </c>
      <c r="J3210" t="s">
        <v>27</v>
      </c>
      <c r="K3210" s="2">
        <v>1269.8499999999999</v>
      </c>
      <c r="L3210" t="s">
        <v>34</v>
      </c>
      <c r="M3210">
        <f>YEAR(Table1[[#This Row],[order_date]])</f>
        <v>2023</v>
      </c>
      <c r="N3210">
        <f>MONTH(Table1[[#This Row],[order_date]])</f>
        <v>8</v>
      </c>
      <c r="O3210" s="3">
        <f>Table1[[#This Row],[sales]]-Table1[[#This Row],[profit]]</f>
        <v>3493.8799999999997</v>
      </c>
      <c r="P3210" s="3">
        <f>Table1[[#This Row],[sales]]*Table1[[#This Row],[quantity]]</f>
        <v>19054.919999999998</v>
      </c>
      <c r="Q3210" s="9">
        <f>Table1[[#This Row],[delivery_date]]-Table1[[#This Row],[order_date]]</f>
        <v>5</v>
      </c>
    </row>
    <row r="3211" spans="1:17" x14ac:dyDescent="0.35">
      <c r="A3211" t="s">
        <v>3242</v>
      </c>
      <c r="B3211" t="s">
        <v>25</v>
      </c>
      <c r="C3211" t="s">
        <v>20</v>
      </c>
      <c r="D3211" s="2">
        <v>191.57</v>
      </c>
      <c r="E3211">
        <v>0.24</v>
      </c>
      <c r="F3211">
        <v>6</v>
      </c>
      <c r="G3211" s="1">
        <v>45297</v>
      </c>
      <c r="H3211" s="1">
        <v>45302</v>
      </c>
      <c r="I3211" t="s">
        <v>21</v>
      </c>
      <c r="J3211" t="s">
        <v>16</v>
      </c>
      <c r="K3211" s="2">
        <v>41.27</v>
      </c>
      <c r="L3211" t="s">
        <v>17</v>
      </c>
      <c r="M3211">
        <f>YEAR(Table1[[#This Row],[order_date]])</f>
        <v>2024</v>
      </c>
      <c r="N3211">
        <f>MONTH(Table1[[#This Row],[order_date]])</f>
        <v>1</v>
      </c>
      <c r="O3211" s="3">
        <f>Table1[[#This Row],[sales]]-Table1[[#This Row],[profit]]</f>
        <v>150.29999999999998</v>
      </c>
      <c r="P3211" s="3">
        <f>Table1[[#This Row],[sales]]*Table1[[#This Row],[quantity]]</f>
        <v>1149.42</v>
      </c>
      <c r="Q3211" s="9">
        <f>Table1[[#This Row],[delivery_date]]-Table1[[#This Row],[order_date]]</f>
        <v>5</v>
      </c>
    </row>
    <row r="3212" spans="1:17" x14ac:dyDescent="0.35">
      <c r="A3212" t="s">
        <v>3243</v>
      </c>
      <c r="B3212" t="s">
        <v>25</v>
      </c>
      <c r="C3212" t="s">
        <v>20</v>
      </c>
      <c r="D3212" s="2">
        <v>1848.75</v>
      </c>
      <c r="E3212">
        <v>0.17</v>
      </c>
      <c r="F3212">
        <v>1</v>
      </c>
      <c r="G3212" s="1">
        <v>44978</v>
      </c>
      <c r="H3212" s="1">
        <v>44985</v>
      </c>
      <c r="I3212" t="s">
        <v>15</v>
      </c>
      <c r="J3212" t="s">
        <v>16</v>
      </c>
      <c r="K3212" s="2">
        <v>435.39</v>
      </c>
      <c r="L3212" t="s">
        <v>48</v>
      </c>
      <c r="M3212">
        <f>YEAR(Table1[[#This Row],[order_date]])</f>
        <v>2023</v>
      </c>
      <c r="N3212">
        <f>MONTH(Table1[[#This Row],[order_date]])</f>
        <v>2</v>
      </c>
      <c r="O3212" s="3">
        <f>Table1[[#This Row],[sales]]-Table1[[#This Row],[profit]]</f>
        <v>1413.3600000000001</v>
      </c>
      <c r="P3212" s="3">
        <f>Table1[[#This Row],[sales]]*Table1[[#This Row],[quantity]]</f>
        <v>1848.75</v>
      </c>
      <c r="Q3212" s="9">
        <f>Table1[[#This Row],[delivery_date]]-Table1[[#This Row],[order_date]]</f>
        <v>7</v>
      </c>
    </row>
    <row r="3213" spans="1:17" x14ac:dyDescent="0.35">
      <c r="A3213" t="s">
        <v>3244</v>
      </c>
      <c r="B3213" t="s">
        <v>19</v>
      </c>
      <c r="C3213" t="s">
        <v>36</v>
      </c>
      <c r="D3213" s="2">
        <v>4412.18</v>
      </c>
      <c r="E3213">
        <v>0.48</v>
      </c>
      <c r="F3213">
        <v>1</v>
      </c>
      <c r="G3213" s="1">
        <v>45125</v>
      </c>
      <c r="H3213" s="1">
        <v>45127</v>
      </c>
      <c r="I3213" t="s">
        <v>15</v>
      </c>
      <c r="J3213" t="s">
        <v>27</v>
      </c>
      <c r="K3213" s="2">
        <v>1120.7</v>
      </c>
      <c r="L3213" t="s">
        <v>17</v>
      </c>
      <c r="M3213">
        <f>YEAR(Table1[[#This Row],[order_date]])</f>
        <v>2023</v>
      </c>
      <c r="N3213">
        <f>MONTH(Table1[[#This Row],[order_date]])</f>
        <v>7</v>
      </c>
      <c r="O3213" s="3">
        <f>Table1[[#This Row],[sales]]-Table1[[#This Row],[profit]]</f>
        <v>3291.4800000000005</v>
      </c>
      <c r="P3213" s="3">
        <f>Table1[[#This Row],[sales]]*Table1[[#This Row],[quantity]]</f>
        <v>4412.18</v>
      </c>
      <c r="Q3213" s="9">
        <f>Table1[[#This Row],[delivery_date]]-Table1[[#This Row],[order_date]]</f>
        <v>2</v>
      </c>
    </row>
    <row r="3214" spans="1:17" x14ac:dyDescent="0.35">
      <c r="A3214" t="s">
        <v>3245</v>
      </c>
      <c r="B3214" t="s">
        <v>41</v>
      </c>
      <c r="C3214" t="s">
        <v>33</v>
      </c>
      <c r="D3214" s="2">
        <v>496.17</v>
      </c>
      <c r="E3214">
        <v>0.24</v>
      </c>
      <c r="F3214">
        <v>8</v>
      </c>
      <c r="G3214" s="1">
        <v>45392</v>
      </c>
      <c r="H3214" s="1">
        <v>45397</v>
      </c>
      <c r="I3214" t="s">
        <v>15</v>
      </c>
      <c r="J3214" t="s">
        <v>22</v>
      </c>
      <c r="K3214" s="2">
        <v>125.41</v>
      </c>
      <c r="L3214" t="s">
        <v>39</v>
      </c>
      <c r="M3214">
        <f>YEAR(Table1[[#This Row],[order_date]])</f>
        <v>2024</v>
      </c>
      <c r="N3214">
        <f>MONTH(Table1[[#This Row],[order_date]])</f>
        <v>4</v>
      </c>
      <c r="O3214" s="3">
        <f>Table1[[#This Row],[sales]]-Table1[[#This Row],[profit]]</f>
        <v>370.76</v>
      </c>
      <c r="P3214" s="3">
        <f>Table1[[#This Row],[sales]]*Table1[[#This Row],[quantity]]</f>
        <v>3969.36</v>
      </c>
      <c r="Q3214" s="9">
        <f>Table1[[#This Row],[delivery_date]]-Table1[[#This Row],[order_date]]</f>
        <v>5</v>
      </c>
    </row>
    <row r="3215" spans="1:17" x14ac:dyDescent="0.35">
      <c r="A3215" t="s">
        <v>3246</v>
      </c>
      <c r="B3215" t="s">
        <v>19</v>
      </c>
      <c r="C3215" t="s">
        <v>36</v>
      </c>
      <c r="D3215" s="2">
        <v>1063.18</v>
      </c>
      <c r="E3215">
        <v>0.01</v>
      </c>
      <c r="F3215">
        <v>8</v>
      </c>
      <c r="G3215" s="1">
        <v>45427</v>
      </c>
      <c r="H3215" s="1">
        <v>45429</v>
      </c>
      <c r="I3215" t="s">
        <v>15</v>
      </c>
      <c r="J3215" t="s">
        <v>16</v>
      </c>
      <c r="K3215" s="2">
        <v>55.08</v>
      </c>
      <c r="L3215" t="s">
        <v>17</v>
      </c>
      <c r="M3215">
        <f>YEAR(Table1[[#This Row],[order_date]])</f>
        <v>2024</v>
      </c>
      <c r="N3215">
        <f>MONTH(Table1[[#This Row],[order_date]])</f>
        <v>5</v>
      </c>
      <c r="O3215" s="3">
        <f>Table1[[#This Row],[sales]]-Table1[[#This Row],[profit]]</f>
        <v>1008.1</v>
      </c>
      <c r="P3215" s="3">
        <f>Table1[[#This Row],[sales]]*Table1[[#This Row],[quantity]]</f>
        <v>8505.44</v>
      </c>
      <c r="Q3215" s="9">
        <f>Table1[[#This Row],[delivery_date]]-Table1[[#This Row],[order_date]]</f>
        <v>2</v>
      </c>
    </row>
    <row r="3216" spans="1:17" x14ac:dyDescent="0.35">
      <c r="A3216" t="s">
        <v>3247</v>
      </c>
      <c r="B3216" t="s">
        <v>25</v>
      </c>
      <c r="C3216" t="s">
        <v>26</v>
      </c>
      <c r="D3216" s="2">
        <v>4895.5200000000004</v>
      </c>
      <c r="E3216">
        <v>0.11</v>
      </c>
      <c r="F3216">
        <v>9</v>
      </c>
      <c r="G3216" s="1">
        <v>45537</v>
      </c>
      <c r="H3216" s="1">
        <v>45539</v>
      </c>
      <c r="I3216" t="s">
        <v>15</v>
      </c>
      <c r="J3216" t="s">
        <v>16</v>
      </c>
      <c r="K3216" s="2">
        <v>1067.0899999999999</v>
      </c>
      <c r="L3216" t="s">
        <v>17</v>
      </c>
      <c r="M3216">
        <f>YEAR(Table1[[#This Row],[order_date]])</f>
        <v>2024</v>
      </c>
      <c r="N3216">
        <f>MONTH(Table1[[#This Row],[order_date]])</f>
        <v>9</v>
      </c>
      <c r="O3216" s="3">
        <f>Table1[[#This Row],[sales]]-Table1[[#This Row],[profit]]</f>
        <v>3828.4300000000003</v>
      </c>
      <c r="P3216" s="3">
        <f>Table1[[#This Row],[sales]]*Table1[[#This Row],[quantity]]</f>
        <v>44059.680000000008</v>
      </c>
      <c r="Q3216" s="9">
        <f>Table1[[#This Row],[delivery_date]]-Table1[[#This Row],[order_date]]</f>
        <v>2</v>
      </c>
    </row>
    <row r="3217" spans="1:17" x14ac:dyDescent="0.35">
      <c r="A3217" t="s">
        <v>3248</v>
      </c>
      <c r="B3217" t="s">
        <v>19</v>
      </c>
      <c r="C3217" t="s">
        <v>20</v>
      </c>
      <c r="D3217" s="2">
        <v>4251.72</v>
      </c>
      <c r="E3217">
        <v>0.22</v>
      </c>
      <c r="F3217">
        <v>8</v>
      </c>
      <c r="G3217" s="1">
        <v>44994</v>
      </c>
      <c r="H3217" s="1">
        <v>44996</v>
      </c>
      <c r="I3217" t="s">
        <v>21</v>
      </c>
      <c r="J3217" t="s">
        <v>22</v>
      </c>
      <c r="K3217" s="2">
        <v>1086.8800000000001</v>
      </c>
      <c r="L3217" t="s">
        <v>17</v>
      </c>
      <c r="M3217">
        <f>YEAR(Table1[[#This Row],[order_date]])</f>
        <v>2023</v>
      </c>
      <c r="N3217">
        <f>MONTH(Table1[[#This Row],[order_date]])</f>
        <v>3</v>
      </c>
      <c r="O3217" s="3">
        <f>Table1[[#This Row],[sales]]-Table1[[#This Row],[profit]]</f>
        <v>3164.84</v>
      </c>
      <c r="P3217" s="3">
        <f>Table1[[#This Row],[sales]]*Table1[[#This Row],[quantity]]</f>
        <v>34013.760000000002</v>
      </c>
      <c r="Q3217" s="9">
        <f>Table1[[#This Row],[delivery_date]]-Table1[[#This Row],[order_date]]</f>
        <v>2</v>
      </c>
    </row>
    <row r="3218" spans="1:17" x14ac:dyDescent="0.35">
      <c r="A3218" t="s">
        <v>3249</v>
      </c>
      <c r="B3218" t="s">
        <v>13</v>
      </c>
      <c r="C3218" t="s">
        <v>20</v>
      </c>
      <c r="D3218" s="2">
        <v>4569.1099999999997</v>
      </c>
      <c r="E3218">
        <v>0.34</v>
      </c>
      <c r="F3218">
        <v>2</v>
      </c>
      <c r="G3218" s="1">
        <v>45175</v>
      </c>
      <c r="H3218" s="1">
        <v>45182</v>
      </c>
      <c r="I3218" t="s">
        <v>15</v>
      </c>
      <c r="J3218" t="s">
        <v>22</v>
      </c>
      <c r="K3218" s="2">
        <v>291.45</v>
      </c>
      <c r="L3218" t="s">
        <v>34</v>
      </c>
      <c r="M3218">
        <f>YEAR(Table1[[#This Row],[order_date]])</f>
        <v>2023</v>
      </c>
      <c r="N3218">
        <f>MONTH(Table1[[#This Row],[order_date]])</f>
        <v>9</v>
      </c>
      <c r="O3218" s="3">
        <f>Table1[[#This Row],[sales]]-Table1[[#This Row],[profit]]</f>
        <v>4277.66</v>
      </c>
      <c r="P3218" s="3">
        <f>Table1[[#This Row],[sales]]*Table1[[#This Row],[quantity]]</f>
        <v>9138.2199999999993</v>
      </c>
      <c r="Q3218" s="9">
        <f>Table1[[#This Row],[delivery_date]]-Table1[[#This Row],[order_date]]</f>
        <v>7</v>
      </c>
    </row>
    <row r="3219" spans="1:17" x14ac:dyDescent="0.35">
      <c r="A3219" t="s">
        <v>3250</v>
      </c>
      <c r="B3219" t="s">
        <v>19</v>
      </c>
      <c r="C3219" t="s">
        <v>26</v>
      </c>
      <c r="D3219" s="2">
        <v>796.56</v>
      </c>
      <c r="E3219">
        <v>0.28000000000000003</v>
      </c>
      <c r="F3219">
        <v>5</v>
      </c>
      <c r="G3219" s="1">
        <v>45264</v>
      </c>
      <c r="H3219" s="1">
        <v>45266</v>
      </c>
      <c r="I3219" t="s">
        <v>21</v>
      </c>
      <c r="J3219" t="s">
        <v>27</v>
      </c>
      <c r="K3219" s="2">
        <v>145.88999999999999</v>
      </c>
      <c r="L3219" t="s">
        <v>48</v>
      </c>
      <c r="M3219">
        <f>YEAR(Table1[[#This Row],[order_date]])</f>
        <v>2023</v>
      </c>
      <c r="N3219">
        <f>MONTH(Table1[[#This Row],[order_date]])</f>
        <v>12</v>
      </c>
      <c r="O3219" s="3">
        <f>Table1[[#This Row],[sales]]-Table1[[#This Row],[profit]]</f>
        <v>650.66999999999996</v>
      </c>
      <c r="P3219" s="3">
        <f>Table1[[#This Row],[sales]]*Table1[[#This Row],[quantity]]</f>
        <v>3982.7999999999997</v>
      </c>
      <c r="Q3219" s="9">
        <f>Table1[[#This Row],[delivery_date]]-Table1[[#This Row],[order_date]]</f>
        <v>2</v>
      </c>
    </row>
    <row r="3220" spans="1:17" x14ac:dyDescent="0.35">
      <c r="A3220" t="s">
        <v>3251</v>
      </c>
      <c r="B3220" t="s">
        <v>25</v>
      </c>
      <c r="C3220" t="s">
        <v>33</v>
      </c>
      <c r="D3220" s="2">
        <v>1135.45</v>
      </c>
      <c r="E3220">
        <v>0.42</v>
      </c>
      <c r="F3220">
        <v>8</v>
      </c>
      <c r="G3220" s="1">
        <v>45376</v>
      </c>
      <c r="H3220" s="1">
        <v>45380</v>
      </c>
      <c r="I3220" t="s">
        <v>31</v>
      </c>
      <c r="J3220" t="s">
        <v>27</v>
      </c>
      <c r="K3220" s="2">
        <v>105.59</v>
      </c>
      <c r="L3220" t="s">
        <v>39</v>
      </c>
      <c r="M3220">
        <f>YEAR(Table1[[#This Row],[order_date]])</f>
        <v>2024</v>
      </c>
      <c r="N3220">
        <f>MONTH(Table1[[#This Row],[order_date]])</f>
        <v>3</v>
      </c>
      <c r="O3220" s="3">
        <f>Table1[[#This Row],[sales]]-Table1[[#This Row],[profit]]</f>
        <v>1029.8600000000001</v>
      </c>
      <c r="P3220" s="3">
        <f>Table1[[#This Row],[sales]]*Table1[[#This Row],[quantity]]</f>
        <v>9083.6</v>
      </c>
      <c r="Q3220" s="9">
        <f>Table1[[#This Row],[delivery_date]]-Table1[[#This Row],[order_date]]</f>
        <v>4</v>
      </c>
    </row>
    <row r="3221" spans="1:17" x14ac:dyDescent="0.35">
      <c r="A3221" t="s">
        <v>3252</v>
      </c>
      <c r="B3221" t="s">
        <v>19</v>
      </c>
      <c r="C3221" t="s">
        <v>20</v>
      </c>
      <c r="D3221" s="2">
        <v>3066.54</v>
      </c>
      <c r="E3221">
        <v>0.41</v>
      </c>
      <c r="F3221">
        <v>9</v>
      </c>
      <c r="G3221" s="1">
        <v>45017</v>
      </c>
      <c r="H3221" s="1">
        <v>45023</v>
      </c>
      <c r="I3221" t="s">
        <v>15</v>
      </c>
      <c r="J3221" t="s">
        <v>22</v>
      </c>
      <c r="K3221" s="2">
        <v>316.45999999999998</v>
      </c>
      <c r="L3221" t="s">
        <v>48</v>
      </c>
      <c r="M3221">
        <f>YEAR(Table1[[#This Row],[order_date]])</f>
        <v>2023</v>
      </c>
      <c r="N3221">
        <f>MONTH(Table1[[#This Row],[order_date]])</f>
        <v>4</v>
      </c>
      <c r="O3221" s="3">
        <f>Table1[[#This Row],[sales]]-Table1[[#This Row],[profit]]</f>
        <v>2750.08</v>
      </c>
      <c r="P3221" s="3">
        <f>Table1[[#This Row],[sales]]*Table1[[#This Row],[quantity]]</f>
        <v>27598.86</v>
      </c>
      <c r="Q3221" s="9">
        <f>Table1[[#This Row],[delivery_date]]-Table1[[#This Row],[order_date]]</f>
        <v>6</v>
      </c>
    </row>
    <row r="3222" spans="1:17" x14ac:dyDescent="0.35">
      <c r="A3222" t="s">
        <v>3253</v>
      </c>
      <c r="B3222" t="s">
        <v>41</v>
      </c>
      <c r="C3222" t="s">
        <v>14</v>
      </c>
      <c r="D3222" s="2">
        <v>2558.52</v>
      </c>
      <c r="E3222">
        <v>0.3</v>
      </c>
      <c r="F3222">
        <v>6</v>
      </c>
      <c r="G3222" s="1">
        <v>45542</v>
      </c>
      <c r="H3222" s="1">
        <v>45543</v>
      </c>
      <c r="I3222" t="s">
        <v>31</v>
      </c>
      <c r="J3222" t="s">
        <v>27</v>
      </c>
      <c r="K3222" s="2">
        <v>666.58</v>
      </c>
      <c r="L3222" t="s">
        <v>17</v>
      </c>
      <c r="M3222">
        <f>YEAR(Table1[[#This Row],[order_date]])</f>
        <v>2024</v>
      </c>
      <c r="N3222">
        <f>MONTH(Table1[[#This Row],[order_date]])</f>
        <v>9</v>
      </c>
      <c r="O3222" s="3">
        <f>Table1[[#This Row],[sales]]-Table1[[#This Row],[profit]]</f>
        <v>1891.94</v>
      </c>
      <c r="P3222" s="3">
        <f>Table1[[#This Row],[sales]]*Table1[[#This Row],[quantity]]</f>
        <v>15351.119999999999</v>
      </c>
      <c r="Q3222" s="9">
        <f>Table1[[#This Row],[delivery_date]]-Table1[[#This Row],[order_date]]</f>
        <v>1</v>
      </c>
    </row>
    <row r="3223" spans="1:17" x14ac:dyDescent="0.35">
      <c r="A3223" t="s">
        <v>3254</v>
      </c>
      <c r="B3223" t="s">
        <v>19</v>
      </c>
      <c r="C3223" t="s">
        <v>14</v>
      </c>
      <c r="D3223" s="2">
        <v>1562.67</v>
      </c>
      <c r="E3223">
        <v>0.28999999999999998</v>
      </c>
      <c r="F3223">
        <v>4</v>
      </c>
      <c r="G3223" s="1">
        <v>45223</v>
      </c>
      <c r="H3223" s="1">
        <v>45228</v>
      </c>
      <c r="I3223" t="s">
        <v>31</v>
      </c>
      <c r="J3223" t="s">
        <v>27</v>
      </c>
      <c r="K3223" s="2">
        <v>257.79000000000002</v>
      </c>
      <c r="L3223" t="s">
        <v>17</v>
      </c>
      <c r="M3223">
        <f>YEAR(Table1[[#This Row],[order_date]])</f>
        <v>2023</v>
      </c>
      <c r="N3223">
        <f>MONTH(Table1[[#This Row],[order_date]])</f>
        <v>10</v>
      </c>
      <c r="O3223" s="3">
        <f>Table1[[#This Row],[sales]]-Table1[[#This Row],[profit]]</f>
        <v>1304.8800000000001</v>
      </c>
      <c r="P3223" s="3">
        <f>Table1[[#This Row],[sales]]*Table1[[#This Row],[quantity]]</f>
        <v>6250.68</v>
      </c>
      <c r="Q3223" s="9">
        <f>Table1[[#This Row],[delivery_date]]-Table1[[#This Row],[order_date]]</f>
        <v>5</v>
      </c>
    </row>
    <row r="3224" spans="1:17" x14ac:dyDescent="0.35">
      <c r="A3224" t="s">
        <v>3255</v>
      </c>
      <c r="B3224" t="s">
        <v>41</v>
      </c>
      <c r="C3224" t="s">
        <v>33</v>
      </c>
      <c r="D3224" s="2">
        <v>4430.8500000000004</v>
      </c>
      <c r="E3224">
        <v>0.14000000000000001</v>
      </c>
      <c r="F3224">
        <v>9</v>
      </c>
      <c r="G3224" s="1">
        <v>45277</v>
      </c>
      <c r="H3224" s="1">
        <v>45284</v>
      </c>
      <c r="I3224" t="s">
        <v>15</v>
      </c>
      <c r="J3224" t="s">
        <v>27</v>
      </c>
      <c r="K3224" s="2">
        <v>425.99</v>
      </c>
      <c r="L3224" t="s">
        <v>23</v>
      </c>
      <c r="M3224">
        <f>YEAR(Table1[[#This Row],[order_date]])</f>
        <v>2023</v>
      </c>
      <c r="N3224">
        <f>MONTH(Table1[[#This Row],[order_date]])</f>
        <v>12</v>
      </c>
      <c r="O3224" s="3">
        <f>Table1[[#This Row],[sales]]-Table1[[#This Row],[profit]]</f>
        <v>4004.8600000000006</v>
      </c>
      <c r="P3224" s="3">
        <f>Table1[[#This Row],[sales]]*Table1[[#This Row],[quantity]]</f>
        <v>39877.65</v>
      </c>
      <c r="Q3224" s="9">
        <f>Table1[[#This Row],[delivery_date]]-Table1[[#This Row],[order_date]]</f>
        <v>7</v>
      </c>
    </row>
    <row r="3225" spans="1:17" x14ac:dyDescent="0.35">
      <c r="A3225" t="s">
        <v>3256</v>
      </c>
      <c r="B3225" t="s">
        <v>13</v>
      </c>
      <c r="C3225" t="s">
        <v>26</v>
      </c>
      <c r="D3225" s="2">
        <v>4516.8</v>
      </c>
      <c r="E3225">
        <v>0.48</v>
      </c>
      <c r="F3225">
        <v>4</v>
      </c>
      <c r="G3225" s="1">
        <v>45543</v>
      </c>
      <c r="H3225" s="1">
        <v>45548</v>
      </c>
      <c r="I3225" t="s">
        <v>31</v>
      </c>
      <c r="J3225" t="s">
        <v>16</v>
      </c>
      <c r="K3225" s="2">
        <v>1068.3499999999999</v>
      </c>
      <c r="L3225" t="s">
        <v>17</v>
      </c>
      <c r="M3225">
        <f>YEAR(Table1[[#This Row],[order_date]])</f>
        <v>2024</v>
      </c>
      <c r="N3225">
        <f>MONTH(Table1[[#This Row],[order_date]])</f>
        <v>9</v>
      </c>
      <c r="O3225" s="3">
        <f>Table1[[#This Row],[sales]]-Table1[[#This Row],[profit]]</f>
        <v>3448.4500000000003</v>
      </c>
      <c r="P3225" s="3">
        <f>Table1[[#This Row],[sales]]*Table1[[#This Row],[quantity]]</f>
        <v>18067.2</v>
      </c>
      <c r="Q3225" s="9">
        <f>Table1[[#This Row],[delivery_date]]-Table1[[#This Row],[order_date]]</f>
        <v>5</v>
      </c>
    </row>
    <row r="3226" spans="1:17" x14ac:dyDescent="0.35">
      <c r="A3226" t="s">
        <v>3257</v>
      </c>
      <c r="B3226" t="s">
        <v>41</v>
      </c>
      <c r="C3226" t="s">
        <v>36</v>
      </c>
      <c r="D3226" s="2">
        <v>1529.25</v>
      </c>
      <c r="E3226">
        <v>0.04</v>
      </c>
      <c r="F3226">
        <v>6</v>
      </c>
      <c r="G3226" s="1">
        <v>45152</v>
      </c>
      <c r="H3226" s="1">
        <v>45157</v>
      </c>
      <c r="I3226" t="s">
        <v>21</v>
      </c>
      <c r="J3226" t="s">
        <v>16</v>
      </c>
      <c r="K3226" s="2">
        <v>417.28</v>
      </c>
      <c r="L3226" t="s">
        <v>23</v>
      </c>
      <c r="M3226">
        <f>YEAR(Table1[[#This Row],[order_date]])</f>
        <v>2023</v>
      </c>
      <c r="N3226">
        <f>MONTH(Table1[[#This Row],[order_date]])</f>
        <v>8</v>
      </c>
      <c r="O3226" s="3">
        <f>Table1[[#This Row],[sales]]-Table1[[#This Row],[profit]]</f>
        <v>1111.97</v>
      </c>
      <c r="P3226" s="3">
        <f>Table1[[#This Row],[sales]]*Table1[[#This Row],[quantity]]</f>
        <v>9175.5</v>
      </c>
      <c r="Q3226" s="9">
        <f>Table1[[#This Row],[delivery_date]]-Table1[[#This Row],[order_date]]</f>
        <v>5</v>
      </c>
    </row>
    <row r="3227" spans="1:17" x14ac:dyDescent="0.35">
      <c r="A3227" t="s">
        <v>3258</v>
      </c>
      <c r="B3227" t="s">
        <v>19</v>
      </c>
      <c r="C3227" t="s">
        <v>33</v>
      </c>
      <c r="D3227" s="2">
        <v>863.19</v>
      </c>
      <c r="E3227">
        <v>0.2</v>
      </c>
      <c r="F3227">
        <v>5</v>
      </c>
      <c r="G3227" s="1">
        <v>45189</v>
      </c>
      <c r="H3227" s="1">
        <v>45191</v>
      </c>
      <c r="I3227" t="s">
        <v>21</v>
      </c>
      <c r="J3227" t="s">
        <v>22</v>
      </c>
      <c r="K3227" s="2">
        <v>189.66</v>
      </c>
      <c r="L3227" t="s">
        <v>28</v>
      </c>
      <c r="M3227">
        <f>YEAR(Table1[[#This Row],[order_date]])</f>
        <v>2023</v>
      </c>
      <c r="N3227">
        <f>MONTH(Table1[[#This Row],[order_date]])</f>
        <v>9</v>
      </c>
      <c r="O3227" s="3">
        <f>Table1[[#This Row],[sales]]-Table1[[#This Row],[profit]]</f>
        <v>673.53000000000009</v>
      </c>
      <c r="P3227" s="3">
        <f>Table1[[#This Row],[sales]]*Table1[[#This Row],[quantity]]</f>
        <v>4315.9500000000007</v>
      </c>
      <c r="Q3227" s="9">
        <f>Table1[[#This Row],[delivery_date]]-Table1[[#This Row],[order_date]]</f>
        <v>2</v>
      </c>
    </row>
    <row r="3228" spans="1:17" x14ac:dyDescent="0.35">
      <c r="A3228" t="s">
        <v>3259</v>
      </c>
      <c r="B3228" t="s">
        <v>25</v>
      </c>
      <c r="C3228" t="s">
        <v>36</v>
      </c>
      <c r="D3228" s="2">
        <v>830.55</v>
      </c>
      <c r="E3228">
        <v>0.33</v>
      </c>
      <c r="F3228">
        <v>1</v>
      </c>
      <c r="G3228" s="1">
        <v>45495</v>
      </c>
      <c r="H3228" s="1">
        <v>45498</v>
      </c>
      <c r="I3228" t="s">
        <v>31</v>
      </c>
      <c r="J3228" t="s">
        <v>27</v>
      </c>
      <c r="K3228" s="2">
        <v>232.72</v>
      </c>
      <c r="L3228" t="s">
        <v>48</v>
      </c>
      <c r="M3228">
        <f>YEAR(Table1[[#This Row],[order_date]])</f>
        <v>2024</v>
      </c>
      <c r="N3228">
        <f>MONTH(Table1[[#This Row],[order_date]])</f>
        <v>7</v>
      </c>
      <c r="O3228" s="3">
        <f>Table1[[#This Row],[sales]]-Table1[[#This Row],[profit]]</f>
        <v>597.82999999999993</v>
      </c>
      <c r="P3228" s="3">
        <f>Table1[[#This Row],[sales]]*Table1[[#This Row],[quantity]]</f>
        <v>830.55</v>
      </c>
      <c r="Q3228" s="9">
        <f>Table1[[#This Row],[delivery_date]]-Table1[[#This Row],[order_date]]</f>
        <v>3</v>
      </c>
    </row>
    <row r="3229" spans="1:17" x14ac:dyDescent="0.35">
      <c r="A3229" t="s">
        <v>3260</v>
      </c>
      <c r="B3229" t="s">
        <v>41</v>
      </c>
      <c r="C3229" t="s">
        <v>33</v>
      </c>
      <c r="D3229" s="2">
        <v>2473.6799999999998</v>
      </c>
      <c r="E3229">
        <v>0.47</v>
      </c>
      <c r="F3229">
        <v>4</v>
      </c>
      <c r="G3229" s="1">
        <v>45611</v>
      </c>
      <c r="H3229" s="1">
        <v>45618</v>
      </c>
      <c r="I3229" t="s">
        <v>15</v>
      </c>
      <c r="J3229" t="s">
        <v>16</v>
      </c>
      <c r="K3229" s="2">
        <v>300.85000000000002</v>
      </c>
      <c r="L3229" t="s">
        <v>39</v>
      </c>
      <c r="M3229">
        <f>YEAR(Table1[[#This Row],[order_date]])</f>
        <v>2024</v>
      </c>
      <c r="N3229">
        <f>MONTH(Table1[[#This Row],[order_date]])</f>
        <v>11</v>
      </c>
      <c r="O3229" s="3">
        <f>Table1[[#This Row],[sales]]-Table1[[#This Row],[profit]]</f>
        <v>2172.83</v>
      </c>
      <c r="P3229" s="3">
        <f>Table1[[#This Row],[sales]]*Table1[[#This Row],[quantity]]</f>
        <v>9894.7199999999993</v>
      </c>
      <c r="Q3229" s="9">
        <f>Table1[[#This Row],[delivery_date]]-Table1[[#This Row],[order_date]]</f>
        <v>7</v>
      </c>
    </row>
    <row r="3230" spans="1:17" x14ac:dyDescent="0.35">
      <c r="A3230" t="s">
        <v>3261</v>
      </c>
      <c r="B3230" t="s">
        <v>13</v>
      </c>
      <c r="C3230" t="s">
        <v>14</v>
      </c>
      <c r="D3230" s="2">
        <v>751.3</v>
      </c>
      <c r="E3230">
        <v>0.25</v>
      </c>
      <c r="F3230">
        <v>3</v>
      </c>
      <c r="G3230" s="1">
        <v>45052</v>
      </c>
      <c r="H3230" s="1">
        <v>45053</v>
      </c>
      <c r="I3230" t="s">
        <v>31</v>
      </c>
      <c r="J3230" t="s">
        <v>16</v>
      </c>
      <c r="K3230" s="2">
        <v>118.85</v>
      </c>
      <c r="L3230" t="s">
        <v>17</v>
      </c>
      <c r="M3230">
        <f>YEAR(Table1[[#This Row],[order_date]])</f>
        <v>2023</v>
      </c>
      <c r="N3230">
        <f>MONTH(Table1[[#This Row],[order_date]])</f>
        <v>5</v>
      </c>
      <c r="O3230" s="3">
        <f>Table1[[#This Row],[sales]]-Table1[[#This Row],[profit]]</f>
        <v>632.44999999999993</v>
      </c>
      <c r="P3230" s="3">
        <f>Table1[[#This Row],[sales]]*Table1[[#This Row],[quantity]]</f>
        <v>2253.8999999999996</v>
      </c>
      <c r="Q3230" s="9">
        <f>Table1[[#This Row],[delivery_date]]-Table1[[#This Row],[order_date]]</f>
        <v>1</v>
      </c>
    </row>
    <row r="3231" spans="1:17" x14ac:dyDescent="0.35">
      <c r="A3231" t="s">
        <v>3262</v>
      </c>
      <c r="B3231" t="s">
        <v>41</v>
      </c>
      <c r="C3231" t="s">
        <v>26</v>
      </c>
      <c r="D3231" s="2">
        <v>2419.37</v>
      </c>
      <c r="E3231">
        <v>0.45</v>
      </c>
      <c r="F3231">
        <v>8</v>
      </c>
      <c r="G3231" s="1">
        <v>45019</v>
      </c>
      <c r="H3231" s="1">
        <v>45022</v>
      </c>
      <c r="I3231" t="s">
        <v>15</v>
      </c>
      <c r="J3231" t="s">
        <v>27</v>
      </c>
      <c r="K3231" s="2">
        <v>184.68</v>
      </c>
      <c r="L3231" t="s">
        <v>39</v>
      </c>
      <c r="M3231">
        <f>YEAR(Table1[[#This Row],[order_date]])</f>
        <v>2023</v>
      </c>
      <c r="N3231">
        <f>MONTH(Table1[[#This Row],[order_date]])</f>
        <v>4</v>
      </c>
      <c r="O3231" s="3">
        <f>Table1[[#This Row],[sales]]-Table1[[#This Row],[profit]]</f>
        <v>2234.69</v>
      </c>
      <c r="P3231" s="3">
        <f>Table1[[#This Row],[sales]]*Table1[[#This Row],[quantity]]</f>
        <v>19354.96</v>
      </c>
      <c r="Q3231" s="9">
        <f>Table1[[#This Row],[delivery_date]]-Table1[[#This Row],[order_date]]</f>
        <v>3</v>
      </c>
    </row>
    <row r="3232" spans="1:17" x14ac:dyDescent="0.35">
      <c r="A3232" t="s">
        <v>3263</v>
      </c>
      <c r="B3232" t="s">
        <v>41</v>
      </c>
      <c r="C3232" t="s">
        <v>14</v>
      </c>
      <c r="D3232" s="2">
        <v>2363.48</v>
      </c>
      <c r="E3232">
        <v>0.05</v>
      </c>
      <c r="F3232">
        <v>7</v>
      </c>
      <c r="G3232" s="1">
        <v>45047</v>
      </c>
      <c r="H3232" s="1">
        <v>45050</v>
      </c>
      <c r="I3232" t="s">
        <v>31</v>
      </c>
      <c r="J3232" t="s">
        <v>27</v>
      </c>
      <c r="K3232" s="2">
        <v>161.53</v>
      </c>
      <c r="L3232" t="s">
        <v>34</v>
      </c>
      <c r="M3232">
        <f>YEAR(Table1[[#This Row],[order_date]])</f>
        <v>2023</v>
      </c>
      <c r="N3232">
        <f>MONTH(Table1[[#This Row],[order_date]])</f>
        <v>5</v>
      </c>
      <c r="O3232" s="3">
        <f>Table1[[#This Row],[sales]]-Table1[[#This Row],[profit]]</f>
        <v>2201.9499999999998</v>
      </c>
      <c r="P3232" s="3">
        <f>Table1[[#This Row],[sales]]*Table1[[#This Row],[quantity]]</f>
        <v>16544.36</v>
      </c>
      <c r="Q3232" s="9">
        <f>Table1[[#This Row],[delivery_date]]-Table1[[#This Row],[order_date]]</f>
        <v>3</v>
      </c>
    </row>
    <row r="3233" spans="1:17" x14ac:dyDescent="0.35">
      <c r="A3233" t="s">
        <v>3264</v>
      </c>
      <c r="B3233" t="s">
        <v>41</v>
      </c>
      <c r="C3233" t="s">
        <v>26</v>
      </c>
      <c r="D3233" s="2">
        <v>4432.1400000000003</v>
      </c>
      <c r="E3233">
        <v>0.27</v>
      </c>
      <c r="F3233">
        <v>1</v>
      </c>
      <c r="G3233" s="1">
        <v>45151</v>
      </c>
      <c r="H3233" s="1">
        <v>45156</v>
      </c>
      <c r="I3233" t="s">
        <v>15</v>
      </c>
      <c r="J3233" t="s">
        <v>27</v>
      </c>
      <c r="K3233" s="2">
        <v>668.36</v>
      </c>
      <c r="L3233" t="s">
        <v>28</v>
      </c>
      <c r="M3233">
        <f>YEAR(Table1[[#This Row],[order_date]])</f>
        <v>2023</v>
      </c>
      <c r="N3233">
        <f>MONTH(Table1[[#This Row],[order_date]])</f>
        <v>8</v>
      </c>
      <c r="O3233" s="3">
        <f>Table1[[#This Row],[sales]]-Table1[[#This Row],[profit]]</f>
        <v>3763.78</v>
      </c>
      <c r="P3233" s="3">
        <f>Table1[[#This Row],[sales]]*Table1[[#This Row],[quantity]]</f>
        <v>4432.1400000000003</v>
      </c>
      <c r="Q3233" s="9">
        <f>Table1[[#This Row],[delivery_date]]-Table1[[#This Row],[order_date]]</f>
        <v>5</v>
      </c>
    </row>
    <row r="3234" spans="1:17" x14ac:dyDescent="0.35">
      <c r="A3234" t="s">
        <v>3265</v>
      </c>
      <c r="B3234" t="s">
        <v>13</v>
      </c>
      <c r="C3234" t="s">
        <v>36</v>
      </c>
      <c r="D3234" s="2">
        <v>1551.43</v>
      </c>
      <c r="E3234">
        <v>0.16</v>
      </c>
      <c r="F3234">
        <v>8</v>
      </c>
      <c r="G3234" s="1">
        <v>45441</v>
      </c>
      <c r="H3234" s="1">
        <v>45444</v>
      </c>
      <c r="I3234" t="s">
        <v>31</v>
      </c>
      <c r="J3234" t="s">
        <v>16</v>
      </c>
      <c r="K3234" s="2">
        <v>342.15</v>
      </c>
      <c r="L3234" t="s">
        <v>48</v>
      </c>
      <c r="M3234">
        <f>YEAR(Table1[[#This Row],[order_date]])</f>
        <v>2024</v>
      </c>
      <c r="N3234">
        <f>MONTH(Table1[[#This Row],[order_date]])</f>
        <v>5</v>
      </c>
      <c r="O3234" s="3">
        <f>Table1[[#This Row],[sales]]-Table1[[#This Row],[profit]]</f>
        <v>1209.2800000000002</v>
      </c>
      <c r="P3234" s="3">
        <f>Table1[[#This Row],[sales]]*Table1[[#This Row],[quantity]]</f>
        <v>12411.44</v>
      </c>
      <c r="Q3234" s="9">
        <f>Table1[[#This Row],[delivery_date]]-Table1[[#This Row],[order_date]]</f>
        <v>3</v>
      </c>
    </row>
    <row r="3235" spans="1:17" x14ac:dyDescent="0.35">
      <c r="A3235" t="s">
        <v>3266</v>
      </c>
      <c r="B3235" t="s">
        <v>19</v>
      </c>
      <c r="C3235" t="s">
        <v>33</v>
      </c>
      <c r="D3235" s="2">
        <v>2847.2</v>
      </c>
      <c r="E3235">
        <v>0.4</v>
      </c>
      <c r="F3235">
        <v>7</v>
      </c>
      <c r="G3235" s="1">
        <v>45030</v>
      </c>
      <c r="H3235" s="1">
        <v>45034</v>
      </c>
      <c r="I3235" t="s">
        <v>15</v>
      </c>
      <c r="J3235" t="s">
        <v>22</v>
      </c>
      <c r="K3235" s="2">
        <v>679.26</v>
      </c>
      <c r="L3235" t="s">
        <v>48</v>
      </c>
      <c r="M3235">
        <f>YEAR(Table1[[#This Row],[order_date]])</f>
        <v>2023</v>
      </c>
      <c r="N3235">
        <f>MONTH(Table1[[#This Row],[order_date]])</f>
        <v>4</v>
      </c>
      <c r="O3235" s="3">
        <f>Table1[[#This Row],[sales]]-Table1[[#This Row],[profit]]</f>
        <v>2167.9399999999996</v>
      </c>
      <c r="P3235" s="3">
        <f>Table1[[#This Row],[sales]]*Table1[[#This Row],[quantity]]</f>
        <v>19930.399999999998</v>
      </c>
      <c r="Q3235" s="9">
        <f>Table1[[#This Row],[delivery_date]]-Table1[[#This Row],[order_date]]</f>
        <v>4</v>
      </c>
    </row>
    <row r="3236" spans="1:17" x14ac:dyDescent="0.35">
      <c r="A3236" t="s">
        <v>3267</v>
      </c>
      <c r="B3236" t="s">
        <v>41</v>
      </c>
      <c r="C3236" t="s">
        <v>20</v>
      </c>
      <c r="D3236" s="2">
        <v>3743.15</v>
      </c>
      <c r="E3236">
        <v>0.22</v>
      </c>
      <c r="F3236">
        <v>2</v>
      </c>
      <c r="G3236" s="1">
        <v>45598</v>
      </c>
      <c r="H3236" s="1">
        <v>45601</v>
      </c>
      <c r="I3236" t="s">
        <v>31</v>
      </c>
      <c r="J3236" t="s">
        <v>16</v>
      </c>
      <c r="K3236" s="2">
        <v>328.32</v>
      </c>
      <c r="L3236" t="s">
        <v>23</v>
      </c>
      <c r="M3236">
        <f>YEAR(Table1[[#This Row],[order_date]])</f>
        <v>2024</v>
      </c>
      <c r="N3236">
        <f>MONTH(Table1[[#This Row],[order_date]])</f>
        <v>11</v>
      </c>
      <c r="O3236" s="3">
        <f>Table1[[#This Row],[sales]]-Table1[[#This Row],[profit]]</f>
        <v>3414.83</v>
      </c>
      <c r="P3236" s="3">
        <f>Table1[[#This Row],[sales]]*Table1[[#This Row],[quantity]]</f>
        <v>7486.3</v>
      </c>
      <c r="Q3236" s="9">
        <f>Table1[[#This Row],[delivery_date]]-Table1[[#This Row],[order_date]]</f>
        <v>3</v>
      </c>
    </row>
    <row r="3237" spans="1:17" x14ac:dyDescent="0.35">
      <c r="A3237" t="s">
        <v>3268</v>
      </c>
      <c r="B3237" t="s">
        <v>41</v>
      </c>
      <c r="C3237" t="s">
        <v>20</v>
      </c>
      <c r="D3237" s="2">
        <v>3019.98</v>
      </c>
      <c r="E3237">
        <v>0.24</v>
      </c>
      <c r="F3237">
        <v>4</v>
      </c>
      <c r="G3237" s="1">
        <v>45649</v>
      </c>
      <c r="H3237" s="1">
        <v>45652</v>
      </c>
      <c r="I3237" t="s">
        <v>15</v>
      </c>
      <c r="J3237" t="s">
        <v>22</v>
      </c>
      <c r="K3237" s="2">
        <v>614.37</v>
      </c>
      <c r="L3237" t="s">
        <v>39</v>
      </c>
      <c r="M3237">
        <f>YEAR(Table1[[#This Row],[order_date]])</f>
        <v>2024</v>
      </c>
      <c r="N3237">
        <f>MONTH(Table1[[#This Row],[order_date]])</f>
        <v>12</v>
      </c>
      <c r="O3237" s="3">
        <f>Table1[[#This Row],[sales]]-Table1[[#This Row],[profit]]</f>
        <v>2405.61</v>
      </c>
      <c r="P3237" s="3">
        <f>Table1[[#This Row],[sales]]*Table1[[#This Row],[quantity]]</f>
        <v>12079.92</v>
      </c>
      <c r="Q3237" s="9">
        <f>Table1[[#This Row],[delivery_date]]-Table1[[#This Row],[order_date]]</f>
        <v>3</v>
      </c>
    </row>
    <row r="3238" spans="1:17" x14ac:dyDescent="0.35">
      <c r="A3238" t="s">
        <v>3269</v>
      </c>
      <c r="B3238" t="s">
        <v>25</v>
      </c>
      <c r="C3238" t="s">
        <v>26</v>
      </c>
      <c r="D3238" s="2">
        <v>4774.93</v>
      </c>
      <c r="E3238">
        <v>0.03</v>
      </c>
      <c r="F3238">
        <v>2</v>
      </c>
      <c r="G3238" s="1">
        <v>45250</v>
      </c>
      <c r="H3238" s="1">
        <v>45255</v>
      </c>
      <c r="I3238" t="s">
        <v>21</v>
      </c>
      <c r="J3238" t="s">
        <v>16</v>
      </c>
      <c r="K3238" s="2">
        <v>865.42</v>
      </c>
      <c r="L3238" t="s">
        <v>17</v>
      </c>
      <c r="M3238">
        <f>YEAR(Table1[[#This Row],[order_date]])</f>
        <v>2023</v>
      </c>
      <c r="N3238">
        <f>MONTH(Table1[[#This Row],[order_date]])</f>
        <v>11</v>
      </c>
      <c r="O3238" s="3">
        <f>Table1[[#This Row],[sales]]-Table1[[#This Row],[profit]]</f>
        <v>3909.51</v>
      </c>
      <c r="P3238" s="3">
        <f>Table1[[#This Row],[sales]]*Table1[[#This Row],[quantity]]</f>
        <v>9549.86</v>
      </c>
      <c r="Q3238" s="9">
        <f>Table1[[#This Row],[delivery_date]]-Table1[[#This Row],[order_date]]</f>
        <v>5</v>
      </c>
    </row>
    <row r="3239" spans="1:17" x14ac:dyDescent="0.35">
      <c r="A3239" t="s">
        <v>3270</v>
      </c>
      <c r="B3239" t="s">
        <v>13</v>
      </c>
      <c r="C3239" t="s">
        <v>26</v>
      </c>
      <c r="D3239" s="2">
        <v>3051.16</v>
      </c>
      <c r="E3239">
        <v>0.22</v>
      </c>
      <c r="F3239">
        <v>9</v>
      </c>
      <c r="G3239" s="1">
        <v>45320</v>
      </c>
      <c r="H3239" s="1">
        <v>45323</v>
      </c>
      <c r="I3239" t="s">
        <v>21</v>
      </c>
      <c r="J3239" t="s">
        <v>16</v>
      </c>
      <c r="K3239" s="2">
        <v>768.81</v>
      </c>
      <c r="L3239" t="s">
        <v>28</v>
      </c>
      <c r="M3239">
        <f>YEAR(Table1[[#This Row],[order_date]])</f>
        <v>2024</v>
      </c>
      <c r="N3239">
        <f>MONTH(Table1[[#This Row],[order_date]])</f>
        <v>1</v>
      </c>
      <c r="O3239" s="3">
        <f>Table1[[#This Row],[sales]]-Table1[[#This Row],[profit]]</f>
        <v>2282.35</v>
      </c>
      <c r="P3239" s="3">
        <f>Table1[[#This Row],[sales]]*Table1[[#This Row],[quantity]]</f>
        <v>27460.44</v>
      </c>
      <c r="Q3239" s="9">
        <f>Table1[[#This Row],[delivery_date]]-Table1[[#This Row],[order_date]]</f>
        <v>3</v>
      </c>
    </row>
    <row r="3240" spans="1:17" x14ac:dyDescent="0.35">
      <c r="A3240" t="s">
        <v>3271</v>
      </c>
      <c r="B3240" t="s">
        <v>41</v>
      </c>
      <c r="C3240" t="s">
        <v>14</v>
      </c>
      <c r="D3240" s="2">
        <v>4519.12</v>
      </c>
      <c r="E3240">
        <v>0.04</v>
      </c>
      <c r="F3240">
        <v>8</v>
      </c>
      <c r="G3240" s="1">
        <v>45265</v>
      </c>
      <c r="H3240" s="1">
        <v>45267</v>
      </c>
      <c r="I3240" t="s">
        <v>15</v>
      </c>
      <c r="J3240" t="s">
        <v>27</v>
      </c>
      <c r="K3240" s="2">
        <v>1049.22</v>
      </c>
      <c r="L3240" t="s">
        <v>39</v>
      </c>
      <c r="M3240">
        <f>YEAR(Table1[[#This Row],[order_date]])</f>
        <v>2023</v>
      </c>
      <c r="N3240">
        <f>MONTH(Table1[[#This Row],[order_date]])</f>
        <v>12</v>
      </c>
      <c r="O3240" s="3">
        <f>Table1[[#This Row],[sales]]-Table1[[#This Row],[profit]]</f>
        <v>3469.8999999999996</v>
      </c>
      <c r="P3240" s="3">
        <f>Table1[[#This Row],[sales]]*Table1[[#This Row],[quantity]]</f>
        <v>36152.959999999999</v>
      </c>
      <c r="Q3240" s="9">
        <f>Table1[[#This Row],[delivery_date]]-Table1[[#This Row],[order_date]]</f>
        <v>2</v>
      </c>
    </row>
    <row r="3241" spans="1:17" x14ac:dyDescent="0.35">
      <c r="A3241" t="s">
        <v>3272</v>
      </c>
      <c r="B3241" t="s">
        <v>13</v>
      </c>
      <c r="C3241" t="s">
        <v>20</v>
      </c>
      <c r="D3241" s="2">
        <v>1300.78</v>
      </c>
      <c r="E3241">
        <v>0.15</v>
      </c>
      <c r="F3241">
        <v>1</v>
      </c>
      <c r="G3241" s="1">
        <v>45107</v>
      </c>
      <c r="H3241" s="1">
        <v>45113</v>
      </c>
      <c r="I3241" t="s">
        <v>15</v>
      </c>
      <c r="J3241" t="s">
        <v>27</v>
      </c>
      <c r="K3241" s="2">
        <v>227.64</v>
      </c>
      <c r="L3241" t="s">
        <v>23</v>
      </c>
      <c r="M3241">
        <f>YEAR(Table1[[#This Row],[order_date]])</f>
        <v>2023</v>
      </c>
      <c r="N3241">
        <f>MONTH(Table1[[#This Row],[order_date]])</f>
        <v>6</v>
      </c>
      <c r="O3241" s="3">
        <f>Table1[[#This Row],[sales]]-Table1[[#This Row],[profit]]</f>
        <v>1073.1399999999999</v>
      </c>
      <c r="P3241" s="3">
        <f>Table1[[#This Row],[sales]]*Table1[[#This Row],[quantity]]</f>
        <v>1300.78</v>
      </c>
      <c r="Q3241" s="9">
        <f>Table1[[#This Row],[delivery_date]]-Table1[[#This Row],[order_date]]</f>
        <v>6</v>
      </c>
    </row>
    <row r="3242" spans="1:17" x14ac:dyDescent="0.35">
      <c r="A3242" t="s">
        <v>3273</v>
      </c>
      <c r="B3242" t="s">
        <v>41</v>
      </c>
      <c r="C3242" t="s">
        <v>14</v>
      </c>
      <c r="D3242" s="2">
        <v>2847.69</v>
      </c>
      <c r="E3242">
        <v>0.06</v>
      </c>
      <c r="F3242">
        <v>1</v>
      </c>
      <c r="G3242" s="1">
        <v>45514</v>
      </c>
      <c r="H3242" s="1">
        <v>45515</v>
      </c>
      <c r="I3242" t="s">
        <v>21</v>
      </c>
      <c r="J3242" t="s">
        <v>22</v>
      </c>
      <c r="K3242" s="2">
        <v>317.7</v>
      </c>
      <c r="L3242" t="s">
        <v>34</v>
      </c>
      <c r="M3242">
        <f>YEAR(Table1[[#This Row],[order_date]])</f>
        <v>2024</v>
      </c>
      <c r="N3242">
        <f>MONTH(Table1[[#This Row],[order_date]])</f>
        <v>8</v>
      </c>
      <c r="O3242" s="3">
        <f>Table1[[#This Row],[sales]]-Table1[[#This Row],[profit]]</f>
        <v>2529.9900000000002</v>
      </c>
      <c r="P3242" s="3">
        <f>Table1[[#This Row],[sales]]*Table1[[#This Row],[quantity]]</f>
        <v>2847.69</v>
      </c>
      <c r="Q3242" s="9">
        <f>Table1[[#This Row],[delivery_date]]-Table1[[#This Row],[order_date]]</f>
        <v>1</v>
      </c>
    </row>
    <row r="3243" spans="1:17" x14ac:dyDescent="0.35">
      <c r="A3243" t="s">
        <v>3274</v>
      </c>
      <c r="B3243" t="s">
        <v>19</v>
      </c>
      <c r="C3243" t="s">
        <v>36</v>
      </c>
      <c r="D3243" s="2">
        <v>2762.2</v>
      </c>
      <c r="E3243">
        <v>0.17</v>
      </c>
      <c r="F3243">
        <v>8</v>
      </c>
      <c r="G3243" s="1">
        <v>45598</v>
      </c>
      <c r="H3243" s="1">
        <v>45602</v>
      </c>
      <c r="I3243" t="s">
        <v>15</v>
      </c>
      <c r="J3243" t="s">
        <v>16</v>
      </c>
      <c r="K3243" s="2">
        <v>743.77</v>
      </c>
      <c r="L3243" t="s">
        <v>39</v>
      </c>
      <c r="M3243">
        <f>YEAR(Table1[[#This Row],[order_date]])</f>
        <v>2024</v>
      </c>
      <c r="N3243">
        <f>MONTH(Table1[[#This Row],[order_date]])</f>
        <v>11</v>
      </c>
      <c r="O3243" s="3">
        <f>Table1[[#This Row],[sales]]-Table1[[#This Row],[profit]]</f>
        <v>2018.4299999999998</v>
      </c>
      <c r="P3243" s="3">
        <f>Table1[[#This Row],[sales]]*Table1[[#This Row],[quantity]]</f>
        <v>22097.599999999999</v>
      </c>
      <c r="Q3243" s="9">
        <f>Table1[[#This Row],[delivery_date]]-Table1[[#This Row],[order_date]]</f>
        <v>4</v>
      </c>
    </row>
    <row r="3244" spans="1:17" x14ac:dyDescent="0.35">
      <c r="A3244" t="s">
        <v>3275</v>
      </c>
      <c r="B3244" t="s">
        <v>19</v>
      </c>
      <c r="C3244" t="s">
        <v>20</v>
      </c>
      <c r="D3244" s="2">
        <v>4948.32</v>
      </c>
      <c r="E3244">
        <v>0.11</v>
      </c>
      <c r="F3244">
        <v>5</v>
      </c>
      <c r="G3244" s="1">
        <v>45444</v>
      </c>
      <c r="H3244" s="1">
        <v>45445</v>
      </c>
      <c r="I3244" t="s">
        <v>21</v>
      </c>
      <c r="J3244" t="s">
        <v>16</v>
      </c>
      <c r="K3244" s="2">
        <v>454.3</v>
      </c>
      <c r="L3244" t="s">
        <v>23</v>
      </c>
      <c r="M3244">
        <f>YEAR(Table1[[#This Row],[order_date]])</f>
        <v>2024</v>
      </c>
      <c r="N3244">
        <f>MONTH(Table1[[#This Row],[order_date]])</f>
        <v>6</v>
      </c>
      <c r="O3244" s="3">
        <f>Table1[[#This Row],[sales]]-Table1[[#This Row],[profit]]</f>
        <v>4494.0199999999995</v>
      </c>
      <c r="P3244" s="3">
        <f>Table1[[#This Row],[sales]]*Table1[[#This Row],[quantity]]</f>
        <v>24741.599999999999</v>
      </c>
      <c r="Q3244" s="9">
        <f>Table1[[#This Row],[delivery_date]]-Table1[[#This Row],[order_date]]</f>
        <v>1</v>
      </c>
    </row>
    <row r="3245" spans="1:17" x14ac:dyDescent="0.35">
      <c r="A3245" t="s">
        <v>3276</v>
      </c>
      <c r="B3245" t="s">
        <v>41</v>
      </c>
      <c r="C3245" t="s">
        <v>36</v>
      </c>
      <c r="D3245" s="2">
        <v>1102.08</v>
      </c>
      <c r="E3245">
        <v>0.14000000000000001</v>
      </c>
      <c r="F3245">
        <v>1</v>
      </c>
      <c r="G3245" s="1">
        <v>45604</v>
      </c>
      <c r="H3245" s="1">
        <v>45606</v>
      </c>
      <c r="I3245" t="s">
        <v>21</v>
      </c>
      <c r="J3245" t="s">
        <v>22</v>
      </c>
      <c r="K3245" s="2">
        <v>126.75</v>
      </c>
      <c r="L3245" t="s">
        <v>17</v>
      </c>
      <c r="M3245">
        <f>YEAR(Table1[[#This Row],[order_date]])</f>
        <v>2024</v>
      </c>
      <c r="N3245">
        <f>MONTH(Table1[[#This Row],[order_date]])</f>
        <v>11</v>
      </c>
      <c r="O3245" s="3">
        <f>Table1[[#This Row],[sales]]-Table1[[#This Row],[profit]]</f>
        <v>975.32999999999993</v>
      </c>
      <c r="P3245" s="3">
        <f>Table1[[#This Row],[sales]]*Table1[[#This Row],[quantity]]</f>
        <v>1102.08</v>
      </c>
      <c r="Q3245" s="9">
        <f>Table1[[#This Row],[delivery_date]]-Table1[[#This Row],[order_date]]</f>
        <v>2</v>
      </c>
    </row>
    <row r="3246" spans="1:17" x14ac:dyDescent="0.35">
      <c r="A3246" t="s">
        <v>3277</v>
      </c>
      <c r="B3246" t="s">
        <v>19</v>
      </c>
      <c r="C3246" t="s">
        <v>33</v>
      </c>
      <c r="D3246" s="2">
        <v>790.87</v>
      </c>
      <c r="E3246">
        <v>7.0000000000000007E-2</v>
      </c>
      <c r="F3246">
        <v>4</v>
      </c>
      <c r="G3246" s="1">
        <v>45126</v>
      </c>
      <c r="H3246" s="1">
        <v>45129</v>
      </c>
      <c r="I3246" t="s">
        <v>31</v>
      </c>
      <c r="J3246" t="s">
        <v>22</v>
      </c>
      <c r="K3246" s="2">
        <v>172.86</v>
      </c>
      <c r="L3246" t="s">
        <v>39</v>
      </c>
      <c r="M3246">
        <f>YEAR(Table1[[#This Row],[order_date]])</f>
        <v>2023</v>
      </c>
      <c r="N3246">
        <f>MONTH(Table1[[#This Row],[order_date]])</f>
        <v>7</v>
      </c>
      <c r="O3246" s="3">
        <f>Table1[[#This Row],[sales]]-Table1[[#This Row],[profit]]</f>
        <v>618.01</v>
      </c>
      <c r="P3246" s="3">
        <f>Table1[[#This Row],[sales]]*Table1[[#This Row],[quantity]]</f>
        <v>3163.48</v>
      </c>
      <c r="Q3246" s="9">
        <f>Table1[[#This Row],[delivery_date]]-Table1[[#This Row],[order_date]]</f>
        <v>3</v>
      </c>
    </row>
    <row r="3247" spans="1:17" x14ac:dyDescent="0.35">
      <c r="A3247" t="s">
        <v>3278</v>
      </c>
      <c r="B3247" t="s">
        <v>41</v>
      </c>
      <c r="C3247" t="s">
        <v>14</v>
      </c>
      <c r="D3247" s="2">
        <v>3097.19</v>
      </c>
      <c r="E3247">
        <v>0.22</v>
      </c>
      <c r="F3247">
        <v>2</v>
      </c>
      <c r="G3247" s="1">
        <v>45512</v>
      </c>
      <c r="H3247" s="1">
        <v>45517</v>
      </c>
      <c r="I3247" t="s">
        <v>31</v>
      </c>
      <c r="J3247" t="s">
        <v>16</v>
      </c>
      <c r="K3247" s="2">
        <v>563.96</v>
      </c>
      <c r="L3247" t="s">
        <v>48</v>
      </c>
      <c r="M3247">
        <f>YEAR(Table1[[#This Row],[order_date]])</f>
        <v>2024</v>
      </c>
      <c r="N3247">
        <f>MONTH(Table1[[#This Row],[order_date]])</f>
        <v>8</v>
      </c>
      <c r="O3247" s="3">
        <f>Table1[[#This Row],[sales]]-Table1[[#This Row],[profit]]</f>
        <v>2533.23</v>
      </c>
      <c r="P3247" s="3">
        <f>Table1[[#This Row],[sales]]*Table1[[#This Row],[quantity]]</f>
        <v>6194.38</v>
      </c>
      <c r="Q3247" s="9">
        <f>Table1[[#This Row],[delivery_date]]-Table1[[#This Row],[order_date]]</f>
        <v>5</v>
      </c>
    </row>
    <row r="3248" spans="1:17" x14ac:dyDescent="0.35">
      <c r="A3248" t="s">
        <v>3279</v>
      </c>
      <c r="B3248" t="s">
        <v>19</v>
      </c>
      <c r="C3248" t="s">
        <v>26</v>
      </c>
      <c r="D3248" s="2">
        <v>1196.0899999999999</v>
      </c>
      <c r="E3248">
        <v>0.25</v>
      </c>
      <c r="F3248">
        <v>9</v>
      </c>
      <c r="G3248" s="1">
        <v>45140</v>
      </c>
      <c r="H3248" s="1">
        <v>45141</v>
      </c>
      <c r="I3248" t="s">
        <v>15</v>
      </c>
      <c r="J3248" t="s">
        <v>22</v>
      </c>
      <c r="K3248" s="2">
        <v>91.02</v>
      </c>
      <c r="L3248" t="s">
        <v>17</v>
      </c>
      <c r="M3248">
        <f>YEAR(Table1[[#This Row],[order_date]])</f>
        <v>2023</v>
      </c>
      <c r="N3248">
        <f>MONTH(Table1[[#This Row],[order_date]])</f>
        <v>8</v>
      </c>
      <c r="O3248" s="3">
        <f>Table1[[#This Row],[sales]]-Table1[[#This Row],[profit]]</f>
        <v>1105.07</v>
      </c>
      <c r="P3248" s="3">
        <f>Table1[[#This Row],[sales]]*Table1[[#This Row],[quantity]]</f>
        <v>10764.81</v>
      </c>
      <c r="Q3248" s="9">
        <f>Table1[[#This Row],[delivery_date]]-Table1[[#This Row],[order_date]]</f>
        <v>1</v>
      </c>
    </row>
    <row r="3249" spans="1:17" x14ac:dyDescent="0.35">
      <c r="A3249" t="s">
        <v>3280</v>
      </c>
      <c r="B3249" t="s">
        <v>25</v>
      </c>
      <c r="C3249" t="s">
        <v>20</v>
      </c>
      <c r="D3249" s="2">
        <v>3231.86</v>
      </c>
      <c r="E3249">
        <v>0.42</v>
      </c>
      <c r="F3249">
        <v>6</v>
      </c>
      <c r="G3249" s="1">
        <v>45152</v>
      </c>
      <c r="H3249" s="1">
        <v>45155</v>
      </c>
      <c r="I3249" t="s">
        <v>15</v>
      </c>
      <c r="J3249" t="s">
        <v>27</v>
      </c>
      <c r="K3249" s="2">
        <v>553.21</v>
      </c>
      <c r="L3249" t="s">
        <v>39</v>
      </c>
      <c r="M3249">
        <f>YEAR(Table1[[#This Row],[order_date]])</f>
        <v>2023</v>
      </c>
      <c r="N3249">
        <f>MONTH(Table1[[#This Row],[order_date]])</f>
        <v>8</v>
      </c>
      <c r="O3249" s="3">
        <f>Table1[[#This Row],[sales]]-Table1[[#This Row],[profit]]</f>
        <v>2678.65</v>
      </c>
      <c r="P3249" s="3">
        <f>Table1[[#This Row],[sales]]*Table1[[#This Row],[quantity]]</f>
        <v>19391.16</v>
      </c>
      <c r="Q3249" s="9">
        <f>Table1[[#This Row],[delivery_date]]-Table1[[#This Row],[order_date]]</f>
        <v>3</v>
      </c>
    </row>
    <row r="3250" spans="1:17" x14ac:dyDescent="0.35">
      <c r="A3250" t="s">
        <v>3281</v>
      </c>
      <c r="B3250" t="s">
        <v>25</v>
      </c>
      <c r="C3250" t="s">
        <v>14</v>
      </c>
      <c r="D3250" s="2">
        <v>4865.2</v>
      </c>
      <c r="E3250">
        <v>0.27</v>
      </c>
      <c r="F3250">
        <v>9</v>
      </c>
      <c r="G3250" s="1">
        <v>45035</v>
      </c>
      <c r="H3250" s="1">
        <v>45036</v>
      </c>
      <c r="I3250" t="s">
        <v>21</v>
      </c>
      <c r="J3250" t="s">
        <v>22</v>
      </c>
      <c r="K3250" s="2">
        <v>386.71</v>
      </c>
      <c r="L3250" t="s">
        <v>39</v>
      </c>
      <c r="M3250">
        <f>YEAR(Table1[[#This Row],[order_date]])</f>
        <v>2023</v>
      </c>
      <c r="N3250">
        <f>MONTH(Table1[[#This Row],[order_date]])</f>
        <v>4</v>
      </c>
      <c r="O3250" s="3">
        <f>Table1[[#This Row],[sales]]-Table1[[#This Row],[profit]]</f>
        <v>4478.49</v>
      </c>
      <c r="P3250" s="3">
        <f>Table1[[#This Row],[sales]]*Table1[[#This Row],[quantity]]</f>
        <v>43786.799999999996</v>
      </c>
      <c r="Q3250" s="9">
        <f>Table1[[#This Row],[delivery_date]]-Table1[[#This Row],[order_date]]</f>
        <v>1</v>
      </c>
    </row>
    <row r="3251" spans="1:17" x14ac:dyDescent="0.35">
      <c r="A3251" t="s">
        <v>3282</v>
      </c>
      <c r="B3251" t="s">
        <v>25</v>
      </c>
      <c r="C3251" t="s">
        <v>26</v>
      </c>
      <c r="D3251" s="2">
        <v>4737.88</v>
      </c>
      <c r="E3251">
        <v>0.11</v>
      </c>
      <c r="F3251">
        <v>1</v>
      </c>
      <c r="G3251" s="1">
        <v>45041</v>
      </c>
      <c r="H3251" s="1">
        <v>45044</v>
      </c>
      <c r="I3251" t="s">
        <v>21</v>
      </c>
      <c r="J3251" t="s">
        <v>16</v>
      </c>
      <c r="K3251" s="2">
        <v>365.89</v>
      </c>
      <c r="L3251" t="s">
        <v>39</v>
      </c>
      <c r="M3251">
        <f>YEAR(Table1[[#This Row],[order_date]])</f>
        <v>2023</v>
      </c>
      <c r="N3251">
        <f>MONTH(Table1[[#This Row],[order_date]])</f>
        <v>4</v>
      </c>
      <c r="O3251" s="3">
        <f>Table1[[#This Row],[sales]]-Table1[[#This Row],[profit]]</f>
        <v>4371.99</v>
      </c>
      <c r="P3251" s="3">
        <f>Table1[[#This Row],[sales]]*Table1[[#This Row],[quantity]]</f>
        <v>4737.88</v>
      </c>
      <c r="Q3251" s="9">
        <f>Table1[[#This Row],[delivery_date]]-Table1[[#This Row],[order_date]]</f>
        <v>3</v>
      </c>
    </row>
    <row r="3252" spans="1:17" x14ac:dyDescent="0.35">
      <c r="A3252" t="s">
        <v>3283</v>
      </c>
      <c r="B3252" t="s">
        <v>13</v>
      </c>
      <c r="C3252" t="s">
        <v>33</v>
      </c>
      <c r="D3252" s="2">
        <v>1232.4000000000001</v>
      </c>
      <c r="E3252">
        <v>0.37</v>
      </c>
      <c r="F3252">
        <v>1</v>
      </c>
      <c r="G3252" s="1">
        <v>45182</v>
      </c>
      <c r="H3252" s="1">
        <v>45187</v>
      </c>
      <c r="I3252" t="s">
        <v>21</v>
      </c>
      <c r="J3252" t="s">
        <v>27</v>
      </c>
      <c r="K3252" s="2">
        <v>140.51</v>
      </c>
      <c r="L3252" t="s">
        <v>48</v>
      </c>
      <c r="M3252">
        <f>YEAR(Table1[[#This Row],[order_date]])</f>
        <v>2023</v>
      </c>
      <c r="N3252">
        <f>MONTH(Table1[[#This Row],[order_date]])</f>
        <v>9</v>
      </c>
      <c r="O3252" s="3">
        <f>Table1[[#This Row],[sales]]-Table1[[#This Row],[profit]]</f>
        <v>1091.8900000000001</v>
      </c>
      <c r="P3252" s="3">
        <f>Table1[[#This Row],[sales]]*Table1[[#This Row],[quantity]]</f>
        <v>1232.4000000000001</v>
      </c>
      <c r="Q3252" s="9">
        <f>Table1[[#This Row],[delivery_date]]-Table1[[#This Row],[order_date]]</f>
        <v>5</v>
      </c>
    </row>
    <row r="3253" spans="1:17" x14ac:dyDescent="0.35">
      <c r="A3253" t="s">
        <v>3284</v>
      </c>
      <c r="B3253" t="s">
        <v>13</v>
      </c>
      <c r="C3253" t="s">
        <v>20</v>
      </c>
      <c r="D3253" s="2">
        <v>937.39</v>
      </c>
      <c r="E3253">
        <v>0.15</v>
      </c>
      <c r="F3253">
        <v>4</v>
      </c>
      <c r="G3253" s="1">
        <v>45524</v>
      </c>
      <c r="H3253" s="1">
        <v>45530</v>
      </c>
      <c r="I3253" t="s">
        <v>31</v>
      </c>
      <c r="J3253" t="s">
        <v>27</v>
      </c>
      <c r="K3253" s="2">
        <v>87.13</v>
      </c>
      <c r="L3253" t="s">
        <v>48</v>
      </c>
      <c r="M3253">
        <f>YEAR(Table1[[#This Row],[order_date]])</f>
        <v>2024</v>
      </c>
      <c r="N3253">
        <f>MONTH(Table1[[#This Row],[order_date]])</f>
        <v>8</v>
      </c>
      <c r="O3253" s="3">
        <f>Table1[[#This Row],[sales]]-Table1[[#This Row],[profit]]</f>
        <v>850.26</v>
      </c>
      <c r="P3253" s="3">
        <f>Table1[[#This Row],[sales]]*Table1[[#This Row],[quantity]]</f>
        <v>3749.56</v>
      </c>
      <c r="Q3253" s="9">
        <f>Table1[[#This Row],[delivery_date]]-Table1[[#This Row],[order_date]]</f>
        <v>6</v>
      </c>
    </row>
    <row r="3254" spans="1:17" x14ac:dyDescent="0.35">
      <c r="A3254" t="s">
        <v>3285</v>
      </c>
      <c r="B3254" t="s">
        <v>25</v>
      </c>
      <c r="C3254" t="s">
        <v>36</v>
      </c>
      <c r="D3254" s="2">
        <v>2847.62</v>
      </c>
      <c r="E3254">
        <v>0.38</v>
      </c>
      <c r="F3254">
        <v>2</v>
      </c>
      <c r="G3254" s="1">
        <v>45332</v>
      </c>
      <c r="H3254" s="1">
        <v>45334</v>
      </c>
      <c r="I3254" t="s">
        <v>21</v>
      </c>
      <c r="J3254" t="s">
        <v>16</v>
      </c>
      <c r="K3254" s="2">
        <v>848.43</v>
      </c>
      <c r="L3254" t="s">
        <v>39</v>
      </c>
      <c r="M3254">
        <f>YEAR(Table1[[#This Row],[order_date]])</f>
        <v>2024</v>
      </c>
      <c r="N3254">
        <f>MONTH(Table1[[#This Row],[order_date]])</f>
        <v>2</v>
      </c>
      <c r="O3254" s="3">
        <f>Table1[[#This Row],[sales]]-Table1[[#This Row],[profit]]</f>
        <v>1999.19</v>
      </c>
      <c r="P3254" s="3">
        <f>Table1[[#This Row],[sales]]*Table1[[#This Row],[quantity]]</f>
        <v>5695.24</v>
      </c>
      <c r="Q3254" s="9">
        <f>Table1[[#This Row],[delivery_date]]-Table1[[#This Row],[order_date]]</f>
        <v>2</v>
      </c>
    </row>
    <row r="3255" spans="1:17" x14ac:dyDescent="0.35">
      <c r="A3255" t="s">
        <v>3286</v>
      </c>
      <c r="B3255" t="s">
        <v>13</v>
      </c>
      <c r="C3255" t="s">
        <v>33</v>
      </c>
      <c r="D3255" s="2">
        <v>2975.21</v>
      </c>
      <c r="E3255">
        <v>0.19</v>
      </c>
      <c r="F3255">
        <v>1</v>
      </c>
      <c r="G3255" s="1">
        <v>45444</v>
      </c>
      <c r="H3255" s="1">
        <v>45445</v>
      </c>
      <c r="I3255" t="s">
        <v>31</v>
      </c>
      <c r="J3255" t="s">
        <v>27</v>
      </c>
      <c r="K3255" s="2">
        <v>861.2</v>
      </c>
      <c r="L3255" t="s">
        <v>23</v>
      </c>
      <c r="M3255">
        <f>YEAR(Table1[[#This Row],[order_date]])</f>
        <v>2024</v>
      </c>
      <c r="N3255">
        <f>MONTH(Table1[[#This Row],[order_date]])</f>
        <v>6</v>
      </c>
      <c r="O3255" s="3">
        <f>Table1[[#This Row],[sales]]-Table1[[#This Row],[profit]]</f>
        <v>2114.0100000000002</v>
      </c>
      <c r="P3255" s="3">
        <f>Table1[[#This Row],[sales]]*Table1[[#This Row],[quantity]]</f>
        <v>2975.21</v>
      </c>
      <c r="Q3255" s="9">
        <f>Table1[[#This Row],[delivery_date]]-Table1[[#This Row],[order_date]]</f>
        <v>1</v>
      </c>
    </row>
    <row r="3256" spans="1:17" x14ac:dyDescent="0.35">
      <c r="A3256" t="s">
        <v>3287</v>
      </c>
      <c r="B3256" t="s">
        <v>19</v>
      </c>
      <c r="C3256" t="s">
        <v>26</v>
      </c>
      <c r="D3256" s="2">
        <v>3345.03</v>
      </c>
      <c r="E3256">
        <v>0.26</v>
      </c>
      <c r="F3256">
        <v>6</v>
      </c>
      <c r="G3256" s="1">
        <v>45405</v>
      </c>
      <c r="H3256" s="1">
        <v>45409</v>
      </c>
      <c r="I3256" t="s">
        <v>15</v>
      </c>
      <c r="J3256" t="s">
        <v>27</v>
      </c>
      <c r="K3256" s="2">
        <v>772.94</v>
      </c>
      <c r="L3256" t="s">
        <v>28</v>
      </c>
      <c r="M3256">
        <f>YEAR(Table1[[#This Row],[order_date]])</f>
        <v>2024</v>
      </c>
      <c r="N3256">
        <f>MONTH(Table1[[#This Row],[order_date]])</f>
        <v>4</v>
      </c>
      <c r="O3256" s="3">
        <f>Table1[[#This Row],[sales]]-Table1[[#This Row],[profit]]</f>
        <v>2572.09</v>
      </c>
      <c r="P3256" s="3">
        <f>Table1[[#This Row],[sales]]*Table1[[#This Row],[quantity]]</f>
        <v>20070.18</v>
      </c>
      <c r="Q3256" s="9">
        <f>Table1[[#This Row],[delivery_date]]-Table1[[#This Row],[order_date]]</f>
        <v>4</v>
      </c>
    </row>
    <row r="3257" spans="1:17" x14ac:dyDescent="0.35">
      <c r="A3257" t="s">
        <v>3288</v>
      </c>
      <c r="B3257" t="s">
        <v>41</v>
      </c>
      <c r="C3257" t="s">
        <v>20</v>
      </c>
      <c r="D3257" s="2">
        <v>3733.31</v>
      </c>
      <c r="E3257">
        <v>0.25</v>
      </c>
      <c r="F3257">
        <v>8</v>
      </c>
      <c r="G3257" s="1">
        <v>45218</v>
      </c>
      <c r="H3257" s="1">
        <v>45225</v>
      </c>
      <c r="I3257" t="s">
        <v>31</v>
      </c>
      <c r="J3257" t="s">
        <v>27</v>
      </c>
      <c r="K3257" s="2">
        <v>970.21</v>
      </c>
      <c r="L3257" t="s">
        <v>34</v>
      </c>
      <c r="M3257">
        <f>YEAR(Table1[[#This Row],[order_date]])</f>
        <v>2023</v>
      </c>
      <c r="N3257">
        <f>MONTH(Table1[[#This Row],[order_date]])</f>
        <v>10</v>
      </c>
      <c r="O3257" s="3">
        <f>Table1[[#This Row],[sales]]-Table1[[#This Row],[profit]]</f>
        <v>2763.1</v>
      </c>
      <c r="P3257" s="3">
        <f>Table1[[#This Row],[sales]]*Table1[[#This Row],[quantity]]</f>
        <v>29866.48</v>
      </c>
      <c r="Q3257" s="9">
        <f>Table1[[#This Row],[delivery_date]]-Table1[[#This Row],[order_date]]</f>
        <v>7</v>
      </c>
    </row>
    <row r="3258" spans="1:17" x14ac:dyDescent="0.35">
      <c r="A3258" t="s">
        <v>3289</v>
      </c>
      <c r="B3258" t="s">
        <v>41</v>
      </c>
      <c r="C3258" t="s">
        <v>20</v>
      </c>
      <c r="D3258" s="2">
        <v>3044.69</v>
      </c>
      <c r="E3258">
        <v>0.48</v>
      </c>
      <c r="F3258">
        <v>1</v>
      </c>
      <c r="G3258" s="1">
        <v>45565</v>
      </c>
      <c r="H3258" s="1">
        <v>45567</v>
      </c>
      <c r="I3258" t="s">
        <v>15</v>
      </c>
      <c r="J3258" t="s">
        <v>27</v>
      </c>
      <c r="K3258" s="2">
        <v>835.93</v>
      </c>
      <c r="L3258" t="s">
        <v>28</v>
      </c>
      <c r="M3258">
        <f>YEAR(Table1[[#This Row],[order_date]])</f>
        <v>2024</v>
      </c>
      <c r="N3258">
        <f>MONTH(Table1[[#This Row],[order_date]])</f>
        <v>9</v>
      </c>
      <c r="O3258" s="3">
        <f>Table1[[#This Row],[sales]]-Table1[[#This Row],[profit]]</f>
        <v>2208.7600000000002</v>
      </c>
      <c r="P3258" s="3">
        <f>Table1[[#This Row],[sales]]*Table1[[#This Row],[quantity]]</f>
        <v>3044.69</v>
      </c>
      <c r="Q3258" s="9">
        <f>Table1[[#This Row],[delivery_date]]-Table1[[#This Row],[order_date]]</f>
        <v>2</v>
      </c>
    </row>
    <row r="3259" spans="1:17" x14ac:dyDescent="0.35">
      <c r="A3259" t="s">
        <v>3290</v>
      </c>
      <c r="B3259" t="s">
        <v>41</v>
      </c>
      <c r="C3259" t="s">
        <v>33</v>
      </c>
      <c r="D3259" s="2">
        <v>647.59</v>
      </c>
      <c r="E3259">
        <v>0.08</v>
      </c>
      <c r="F3259">
        <v>6</v>
      </c>
      <c r="G3259" s="1">
        <v>45264</v>
      </c>
      <c r="H3259" s="1">
        <v>45270</v>
      </c>
      <c r="I3259" t="s">
        <v>15</v>
      </c>
      <c r="J3259" t="s">
        <v>22</v>
      </c>
      <c r="K3259" s="2">
        <v>118.13</v>
      </c>
      <c r="L3259" t="s">
        <v>23</v>
      </c>
      <c r="M3259">
        <f>YEAR(Table1[[#This Row],[order_date]])</f>
        <v>2023</v>
      </c>
      <c r="N3259">
        <f>MONTH(Table1[[#This Row],[order_date]])</f>
        <v>12</v>
      </c>
      <c r="O3259" s="3">
        <f>Table1[[#This Row],[sales]]-Table1[[#This Row],[profit]]</f>
        <v>529.46</v>
      </c>
      <c r="P3259" s="3">
        <f>Table1[[#This Row],[sales]]*Table1[[#This Row],[quantity]]</f>
        <v>3885.54</v>
      </c>
      <c r="Q3259" s="9">
        <f>Table1[[#This Row],[delivery_date]]-Table1[[#This Row],[order_date]]</f>
        <v>6</v>
      </c>
    </row>
    <row r="3260" spans="1:17" x14ac:dyDescent="0.35">
      <c r="A3260" t="s">
        <v>3291</v>
      </c>
      <c r="B3260" t="s">
        <v>25</v>
      </c>
      <c r="C3260" t="s">
        <v>20</v>
      </c>
      <c r="D3260" s="2">
        <v>3971.77</v>
      </c>
      <c r="E3260">
        <v>0.47</v>
      </c>
      <c r="F3260">
        <v>1</v>
      </c>
      <c r="G3260" s="1">
        <v>45472</v>
      </c>
      <c r="H3260" s="1">
        <v>45477</v>
      </c>
      <c r="I3260" t="s">
        <v>15</v>
      </c>
      <c r="J3260" t="s">
        <v>22</v>
      </c>
      <c r="K3260" s="2">
        <v>1001.16</v>
      </c>
      <c r="L3260" t="s">
        <v>34</v>
      </c>
      <c r="M3260">
        <f>YEAR(Table1[[#This Row],[order_date]])</f>
        <v>2024</v>
      </c>
      <c r="N3260">
        <f>MONTH(Table1[[#This Row],[order_date]])</f>
        <v>6</v>
      </c>
      <c r="O3260" s="3">
        <f>Table1[[#This Row],[sales]]-Table1[[#This Row],[profit]]</f>
        <v>2970.61</v>
      </c>
      <c r="P3260" s="3">
        <f>Table1[[#This Row],[sales]]*Table1[[#This Row],[quantity]]</f>
        <v>3971.77</v>
      </c>
      <c r="Q3260" s="9">
        <f>Table1[[#This Row],[delivery_date]]-Table1[[#This Row],[order_date]]</f>
        <v>5</v>
      </c>
    </row>
    <row r="3261" spans="1:17" x14ac:dyDescent="0.35">
      <c r="A3261" t="s">
        <v>3292</v>
      </c>
      <c r="B3261" t="s">
        <v>13</v>
      </c>
      <c r="C3261" t="s">
        <v>26</v>
      </c>
      <c r="D3261" s="2">
        <v>489.63</v>
      </c>
      <c r="E3261">
        <v>0.28000000000000003</v>
      </c>
      <c r="F3261">
        <v>8</v>
      </c>
      <c r="G3261" s="1">
        <v>45185</v>
      </c>
      <c r="H3261" s="1">
        <v>45191</v>
      </c>
      <c r="I3261" t="s">
        <v>31</v>
      </c>
      <c r="J3261" t="s">
        <v>27</v>
      </c>
      <c r="K3261" s="2">
        <v>134.96</v>
      </c>
      <c r="L3261" t="s">
        <v>39</v>
      </c>
      <c r="M3261">
        <f>YEAR(Table1[[#This Row],[order_date]])</f>
        <v>2023</v>
      </c>
      <c r="N3261">
        <f>MONTH(Table1[[#This Row],[order_date]])</f>
        <v>9</v>
      </c>
      <c r="O3261" s="3">
        <f>Table1[[#This Row],[sales]]-Table1[[#This Row],[profit]]</f>
        <v>354.66999999999996</v>
      </c>
      <c r="P3261" s="3">
        <f>Table1[[#This Row],[sales]]*Table1[[#This Row],[quantity]]</f>
        <v>3917.04</v>
      </c>
      <c r="Q3261" s="9">
        <f>Table1[[#This Row],[delivery_date]]-Table1[[#This Row],[order_date]]</f>
        <v>6</v>
      </c>
    </row>
    <row r="3262" spans="1:17" x14ac:dyDescent="0.35">
      <c r="A3262" t="s">
        <v>3293</v>
      </c>
      <c r="B3262" t="s">
        <v>19</v>
      </c>
      <c r="C3262" t="s">
        <v>33</v>
      </c>
      <c r="D3262" s="2">
        <v>197.96</v>
      </c>
      <c r="E3262">
        <v>0.5</v>
      </c>
      <c r="F3262">
        <v>6</v>
      </c>
      <c r="G3262" s="1">
        <v>45543</v>
      </c>
      <c r="H3262" s="1">
        <v>45547</v>
      </c>
      <c r="I3262" t="s">
        <v>15</v>
      </c>
      <c r="J3262" t="s">
        <v>16</v>
      </c>
      <c r="K3262" s="2">
        <v>12.39</v>
      </c>
      <c r="L3262" t="s">
        <v>17</v>
      </c>
      <c r="M3262">
        <f>YEAR(Table1[[#This Row],[order_date]])</f>
        <v>2024</v>
      </c>
      <c r="N3262">
        <f>MONTH(Table1[[#This Row],[order_date]])</f>
        <v>9</v>
      </c>
      <c r="O3262" s="3">
        <f>Table1[[#This Row],[sales]]-Table1[[#This Row],[profit]]</f>
        <v>185.57</v>
      </c>
      <c r="P3262" s="3">
        <f>Table1[[#This Row],[sales]]*Table1[[#This Row],[quantity]]</f>
        <v>1187.76</v>
      </c>
      <c r="Q3262" s="9">
        <f>Table1[[#This Row],[delivery_date]]-Table1[[#This Row],[order_date]]</f>
        <v>4</v>
      </c>
    </row>
    <row r="3263" spans="1:17" x14ac:dyDescent="0.35">
      <c r="A3263" t="s">
        <v>3294</v>
      </c>
      <c r="B3263" t="s">
        <v>19</v>
      </c>
      <c r="C3263" t="s">
        <v>36</v>
      </c>
      <c r="D3263" s="2">
        <v>3871.33</v>
      </c>
      <c r="E3263">
        <v>0.28999999999999998</v>
      </c>
      <c r="F3263">
        <v>1</v>
      </c>
      <c r="G3263" s="1">
        <v>45553</v>
      </c>
      <c r="H3263" s="1">
        <v>45560</v>
      </c>
      <c r="I3263" t="s">
        <v>31</v>
      </c>
      <c r="J3263" t="s">
        <v>16</v>
      </c>
      <c r="K3263" s="2">
        <v>973.83</v>
      </c>
      <c r="L3263" t="s">
        <v>23</v>
      </c>
      <c r="M3263">
        <f>YEAR(Table1[[#This Row],[order_date]])</f>
        <v>2024</v>
      </c>
      <c r="N3263">
        <f>MONTH(Table1[[#This Row],[order_date]])</f>
        <v>9</v>
      </c>
      <c r="O3263" s="3">
        <f>Table1[[#This Row],[sales]]-Table1[[#This Row],[profit]]</f>
        <v>2897.5</v>
      </c>
      <c r="P3263" s="3">
        <f>Table1[[#This Row],[sales]]*Table1[[#This Row],[quantity]]</f>
        <v>3871.33</v>
      </c>
      <c r="Q3263" s="9">
        <f>Table1[[#This Row],[delivery_date]]-Table1[[#This Row],[order_date]]</f>
        <v>7</v>
      </c>
    </row>
    <row r="3264" spans="1:17" x14ac:dyDescent="0.35">
      <c r="A3264" t="s">
        <v>3295</v>
      </c>
      <c r="B3264" t="s">
        <v>25</v>
      </c>
      <c r="C3264" t="s">
        <v>33</v>
      </c>
      <c r="D3264" s="2">
        <v>2786.95</v>
      </c>
      <c r="E3264">
        <v>0.33</v>
      </c>
      <c r="F3264">
        <v>9</v>
      </c>
      <c r="G3264" s="1">
        <v>45360</v>
      </c>
      <c r="H3264" s="1">
        <v>45363</v>
      </c>
      <c r="I3264" t="s">
        <v>31</v>
      </c>
      <c r="J3264" t="s">
        <v>22</v>
      </c>
      <c r="K3264" s="2">
        <v>197.13</v>
      </c>
      <c r="L3264" t="s">
        <v>48</v>
      </c>
      <c r="M3264">
        <f>YEAR(Table1[[#This Row],[order_date]])</f>
        <v>2024</v>
      </c>
      <c r="N3264">
        <f>MONTH(Table1[[#This Row],[order_date]])</f>
        <v>3</v>
      </c>
      <c r="O3264" s="3">
        <f>Table1[[#This Row],[sales]]-Table1[[#This Row],[profit]]</f>
        <v>2589.8199999999997</v>
      </c>
      <c r="P3264" s="3">
        <f>Table1[[#This Row],[sales]]*Table1[[#This Row],[quantity]]</f>
        <v>25082.55</v>
      </c>
      <c r="Q3264" s="9">
        <f>Table1[[#This Row],[delivery_date]]-Table1[[#This Row],[order_date]]</f>
        <v>3</v>
      </c>
    </row>
    <row r="3265" spans="1:17" x14ac:dyDescent="0.35">
      <c r="A3265" t="s">
        <v>3296</v>
      </c>
      <c r="B3265" t="s">
        <v>19</v>
      </c>
      <c r="C3265" t="s">
        <v>33</v>
      </c>
      <c r="D3265" s="2">
        <v>3523.1</v>
      </c>
      <c r="E3265">
        <v>0.37</v>
      </c>
      <c r="F3265">
        <v>1</v>
      </c>
      <c r="G3265" s="1">
        <v>45284</v>
      </c>
      <c r="H3265" s="1">
        <v>45290</v>
      </c>
      <c r="I3265" t="s">
        <v>15</v>
      </c>
      <c r="J3265" t="s">
        <v>16</v>
      </c>
      <c r="K3265" s="2">
        <v>1007.74</v>
      </c>
      <c r="L3265" t="s">
        <v>28</v>
      </c>
      <c r="M3265">
        <f>YEAR(Table1[[#This Row],[order_date]])</f>
        <v>2023</v>
      </c>
      <c r="N3265">
        <f>MONTH(Table1[[#This Row],[order_date]])</f>
        <v>12</v>
      </c>
      <c r="O3265" s="3">
        <f>Table1[[#This Row],[sales]]-Table1[[#This Row],[profit]]</f>
        <v>2515.3599999999997</v>
      </c>
      <c r="P3265" s="3">
        <f>Table1[[#This Row],[sales]]*Table1[[#This Row],[quantity]]</f>
        <v>3523.1</v>
      </c>
      <c r="Q3265" s="9">
        <f>Table1[[#This Row],[delivery_date]]-Table1[[#This Row],[order_date]]</f>
        <v>6</v>
      </c>
    </row>
    <row r="3266" spans="1:17" x14ac:dyDescent="0.35">
      <c r="A3266" t="s">
        <v>3297</v>
      </c>
      <c r="B3266" t="s">
        <v>19</v>
      </c>
      <c r="C3266" t="s">
        <v>36</v>
      </c>
      <c r="D3266" s="2">
        <v>1975.46</v>
      </c>
      <c r="E3266">
        <v>0.41</v>
      </c>
      <c r="F3266">
        <v>9</v>
      </c>
      <c r="G3266" s="1">
        <v>45174</v>
      </c>
      <c r="H3266" s="1">
        <v>45175</v>
      </c>
      <c r="I3266" t="s">
        <v>15</v>
      </c>
      <c r="J3266" t="s">
        <v>22</v>
      </c>
      <c r="K3266" s="2">
        <v>430.92</v>
      </c>
      <c r="L3266" t="s">
        <v>48</v>
      </c>
      <c r="M3266">
        <f>YEAR(Table1[[#This Row],[order_date]])</f>
        <v>2023</v>
      </c>
      <c r="N3266">
        <f>MONTH(Table1[[#This Row],[order_date]])</f>
        <v>9</v>
      </c>
      <c r="O3266" s="3">
        <f>Table1[[#This Row],[sales]]-Table1[[#This Row],[profit]]</f>
        <v>1544.54</v>
      </c>
      <c r="P3266" s="3">
        <f>Table1[[#This Row],[sales]]*Table1[[#This Row],[quantity]]</f>
        <v>17779.14</v>
      </c>
      <c r="Q3266" s="9">
        <f>Table1[[#This Row],[delivery_date]]-Table1[[#This Row],[order_date]]</f>
        <v>1</v>
      </c>
    </row>
    <row r="3267" spans="1:17" x14ac:dyDescent="0.35">
      <c r="A3267" t="s">
        <v>3298</v>
      </c>
      <c r="B3267" t="s">
        <v>19</v>
      </c>
      <c r="C3267" t="s">
        <v>26</v>
      </c>
      <c r="D3267" s="2">
        <v>154.35</v>
      </c>
      <c r="E3267">
        <v>0.24</v>
      </c>
      <c r="F3267">
        <v>3</v>
      </c>
      <c r="G3267" s="1">
        <v>45647</v>
      </c>
      <c r="H3267" s="1">
        <v>45654</v>
      </c>
      <c r="I3267" t="s">
        <v>31</v>
      </c>
      <c r="J3267" t="s">
        <v>22</v>
      </c>
      <c r="K3267" s="2">
        <v>46.24</v>
      </c>
      <c r="L3267" t="s">
        <v>23</v>
      </c>
      <c r="M3267">
        <f>YEAR(Table1[[#This Row],[order_date]])</f>
        <v>2024</v>
      </c>
      <c r="N3267">
        <f>MONTH(Table1[[#This Row],[order_date]])</f>
        <v>12</v>
      </c>
      <c r="O3267" s="3">
        <f>Table1[[#This Row],[sales]]-Table1[[#This Row],[profit]]</f>
        <v>108.10999999999999</v>
      </c>
      <c r="P3267" s="3">
        <f>Table1[[#This Row],[sales]]*Table1[[#This Row],[quantity]]</f>
        <v>463.04999999999995</v>
      </c>
      <c r="Q3267" s="9">
        <f>Table1[[#This Row],[delivery_date]]-Table1[[#This Row],[order_date]]</f>
        <v>7</v>
      </c>
    </row>
    <row r="3268" spans="1:17" x14ac:dyDescent="0.35">
      <c r="A3268" t="s">
        <v>3299</v>
      </c>
      <c r="B3268" t="s">
        <v>19</v>
      </c>
      <c r="C3268" t="s">
        <v>14</v>
      </c>
      <c r="D3268" s="2">
        <v>1721.98</v>
      </c>
      <c r="E3268">
        <v>0.34</v>
      </c>
      <c r="F3268">
        <v>8</v>
      </c>
      <c r="G3268" s="1">
        <v>45532</v>
      </c>
      <c r="H3268" s="1">
        <v>45539</v>
      </c>
      <c r="I3268" t="s">
        <v>15</v>
      </c>
      <c r="J3268" t="s">
        <v>27</v>
      </c>
      <c r="K3268" s="2">
        <v>259.45999999999998</v>
      </c>
      <c r="L3268" t="s">
        <v>48</v>
      </c>
      <c r="M3268">
        <f>YEAR(Table1[[#This Row],[order_date]])</f>
        <v>2024</v>
      </c>
      <c r="N3268">
        <f>MONTH(Table1[[#This Row],[order_date]])</f>
        <v>8</v>
      </c>
      <c r="O3268" s="3">
        <f>Table1[[#This Row],[sales]]-Table1[[#This Row],[profit]]</f>
        <v>1462.52</v>
      </c>
      <c r="P3268" s="3">
        <f>Table1[[#This Row],[sales]]*Table1[[#This Row],[quantity]]</f>
        <v>13775.84</v>
      </c>
      <c r="Q3268" s="9">
        <f>Table1[[#This Row],[delivery_date]]-Table1[[#This Row],[order_date]]</f>
        <v>7</v>
      </c>
    </row>
    <row r="3269" spans="1:17" x14ac:dyDescent="0.35">
      <c r="A3269" t="s">
        <v>3300</v>
      </c>
      <c r="B3269" t="s">
        <v>13</v>
      </c>
      <c r="C3269" t="s">
        <v>14</v>
      </c>
      <c r="D3269" s="2">
        <v>3079.86</v>
      </c>
      <c r="E3269">
        <v>0.31</v>
      </c>
      <c r="F3269">
        <v>8</v>
      </c>
      <c r="G3269" s="1">
        <v>45365</v>
      </c>
      <c r="H3269" s="1">
        <v>45372</v>
      </c>
      <c r="I3269" t="s">
        <v>21</v>
      </c>
      <c r="J3269" t="s">
        <v>22</v>
      </c>
      <c r="K3269" s="2">
        <v>815.81</v>
      </c>
      <c r="L3269" t="s">
        <v>48</v>
      </c>
      <c r="M3269">
        <f>YEAR(Table1[[#This Row],[order_date]])</f>
        <v>2024</v>
      </c>
      <c r="N3269">
        <f>MONTH(Table1[[#This Row],[order_date]])</f>
        <v>3</v>
      </c>
      <c r="O3269" s="3">
        <f>Table1[[#This Row],[sales]]-Table1[[#This Row],[profit]]</f>
        <v>2264.0500000000002</v>
      </c>
      <c r="P3269" s="3">
        <f>Table1[[#This Row],[sales]]*Table1[[#This Row],[quantity]]</f>
        <v>24638.880000000001</v>
      </c>
      <c r="Q3269" s="9">
        <f>Table1[[#This Row],[delivery_date]]-Table1[[#This Row],[order_date]]</f>
        <v>7</v>
      </c>
    </row>
    <row r="3270" spans="1:17" x14ac:dyDescent="0.35">
      <c r="A3270" t="s">
        <v>3301</v>
      </c>
      <c r="B3270" t="s">
        <v>19</v>
      </c>
      <c r="C3270" t="s">
        <v>36</v>
      </c>
      <c r="D3270" s="2">
        <v>1205.95</v>
      </c>
      <c r="E3270">
        <v>0.2</v>
      </c>
      <c r="F3270">
        <v>7</v>
      </c>
      <c r="G3270" s="1">
        <v>45468</v>
      </c>
      <c r="H3270" s="1">
        <v>45474</v>
      </c>
      <c r="I3270" t="s">
        <v>15</v>
      </c>
      <c r="J3270" t="s">
        <v>22</v>
      </c>
      <c r="K3270" s="2">
        <v>348.6</v>
      </c>
      <c r="L3270" t="s">
        <v>34</v>
      </c>
      <c r="M3270">
        <f>YEAR(Table1[[#This Row],[order_date]])</f>
        <v>2024</v>
      </c>
      <c r="N3270">
        <f>MONTH(Table1[[#This Row],[order_date]])</f>
        <v>6</v>
      </c>
      <c r="O3270" s="3">
        <f>Table1[[#This Row],[sales]]-Table1[[#This Row],[profit]]</f>
        <v>857.35</v>
      </c>
      <c r="P3270" s="3">
        <f>Table1[[#This Row],[sales]]*Table1[[#This Row],[quantity]]</f>
        <v>8441.65</v>
      </c>
      <c r="Q3270" s="9">
        <f>Table1[[#This Row],[delivery_date]]-Table1[[#This Row],[order_date]]</f>
        <v>6</v>
      </c>
    </row>
    <row r="3271" spans="1:17" x14ac:dyDescent="0.35">
      <c r="A3271" t="s">
        <v>3302</v>
      </c>
      <c r="B3271" t="s">
        <v>41</v>
      </c>
      <c r="C3271" t="s">
        <v>26</v>
      </c>
      <c r="D3271" s="2">
        <v>3470.24</v>
      </c>
      <c r="E3271">
        <v>0.41</v>
      </c>
      <c r="F3271">
        <v>2</v>
      </c>
      <c r="G3271" s="1">
        <v>45500</v>
      </c>
      <c r="H3271" s="1">
        <v>45507</v>
      </c>
      <c r="I3271" t="s">
        <v>15</v>
      </c>
      <c r="J3271" t="s">
        <v>16</v>
      </c>
      <c r="K3271" s="2">
        <v>428.55</v>
      </c>
      <c r="L3271" t="s">
        <v>17</v>
      </c>
      <c r="M3271">
        <f>YEAR(Table1[[#This Row],[order_date]])</f>
        <v>2024</v>
      </c>
      <c r="N3271">
        <f>MONTH(Table1[[#This Row],[order_date]])</f>
        <v>7</v>
      </c>
      <c r="O3271" s="3">
        <f>Table1[[#This Row],[sales]]-Table1[[#This Row],[profit]]</f>
        <v>3041.6899999999996</v>
      </c>
      <c r="P3271" s="3">
        <f>Table1[[#This Row],[sales]]*Table1[[#This Row],[quantity]]</f>
        <v>6940.48</v>
      </c>
      <c r="Q3271" s="9">
        <f>Table1[[#This Row],[delivery_date]]-Table1[[#This Row],[order_date]]</f>
        <v>7</v>
      </c>
    </row>
    <row r="3272" spans="1:17" x14ac:dyDescent="0.35">
      <c r="A3272" t="s">
        <v>3303</v>
      </c>
      <c r="B3272" t="s">
        <v>25</v>
      </c>
      <c r="C3272" t="s">
        <v>20</v>
      </c>
      <c r="D3272" s="2">
        <v>3992.56</v>
      </c>
      <c r="E3272">
        <v>0.1</v>
      </c>
      <c r="F3272">
        <v>3</v>
      </c>
      <c r="G3272" s="1">
        <v>45107</v>
      </c>
      <c r="H3272" s="1">
        <v>45114</v>
      </c>
      <c r="I3272" t="s">
        <v>21</v>
      </c>
      <c r="J3272" t="s">
        <v>16</v>
      </c>
      <c r="K3272" s="2">
        <v>1059.1300000000001</v>
      </c>
      <c r="L3272" t="s">
        <v>39</v>
      </c>
      <c r="M3272">
        <f>YEAR(Table1[[#This Row],[order_date]])</f>
        <v>2023</v>
      </c>
      <c r="N3272">
        <f>MONTH(Table1[[#This Row],[order_date]])</f>
        <v>6</v>
      </c>
      <c r="O3272" s="3">
        <f>Table1[[#This Row],[sales]]-Table1[[#This Row],[profit]]</f>
        <v>2933.43</v>
      </c>
      <c r="P3272" s="3">
        <f>Table1[[#This Row],[sales]]*Table1[[#This Row],[quantity]]</f>
        <v>11977.68</v>
      </c>
      <c r="Q3272" s="9">
        <f>Table1[[#This Row],[delivery_date]]-Table1[[#This Row],[order_date]]</f>
        <v>7</v>
      </c>
    </row>
    <row r="3273" spans="1:17" x14ac:dyDescent="0.35">
      <c r="A3273" t="s">
        <v>3304</v>
      </c>
      <c r="B3273" t="s">
        <v>13</v>
      </c>
      <c r="C3273" t="s">
        <v>36</v>
      </c>
      <c r="D3273" s="2">
        <v>2325.91</v>
      </c>
      <c r="E3273">
        <v>0.08</v>
      </c>
      <c r="F3273">
        <v>5</v>
      </c>
      <c r="G3273" s="1">
        <v>45033</v>
      </c>
      <c r="H3273" s="1">
        <v>45037</v>
      </c>
      <c r="I3273" t="s">
        <v>31</v>
      </c>
      <c r="J3273" t="s">
        <v>22</v>
      </c>
      <c r="K3273" s="2">
        <v>333.84</v>
      </c>
      <c r="L3273" t="s">
        <v>28</v>
      </c>
      <c r="M3273">
        <f>YEAR(Table1[[#This Row],[order_date]])</f>
        <v>2023</v>
      </c>
      <c r="N3273">
        <f>MONTH(Table1[[#This Row],[order_date]])</f>
        <v>4</v>
      </c>
      <c r="O3273" s="3">
        <f>Table1[[#This Row],[sales]]-Table1[[#This Row],[profit]]</f>
        <v>1992.07</v>
      </c>
      <c r="P3273" s="3">
        <f>Table1[[#This Row],[sales]]*Table1[[#This Row],[quantity]]</f>
        <v>11629.55</v>
      </c>
      <c r="Q3273" s="9">
        <f>Table1[[#This Row],[delivery_date]]-Table1[[#This Row],[order_date]]</f>
        <v>4</v>
      </c>
    </row>
    <row r="3274" spans="1:17" x14ac:dyDescent="0.35">
      <c r="A3274" t="s">
        <v>3305</v>
      </c>
      <c r="B3274" t="s">
        <v>19</v>
      </c>
      <c r="C3274" t="s">
        <v>14</v>
      </c>
      <c r="D3274" s="2">
        <v>4391.03</v>
      </c>
      <c r="E3274">
        <v>0.37</v>
      </c>
      <c r="F3274">
        <v>5</v>
      </c>
      <c r="G3274" s="1">
        <v>45488</v>
      </c>
      <c r="H3274" s="1">
        <v>45494</v>
      </c>
      <c r="I3274" t="s">
        <v>15</v>
      </c>
      <c r="J3274" t="s">
        <v>22</v>
      </c>
      <c r="K3274" s="2">
        <v>678.78</v>
      </c>
      <c r="L3274" t="s">
        <v>17</v>
      </c>
      <c r="M3274">
        <f>YEAR(Table1[[#This Row],[order_date]])</f>
        <v>2024</v>
      </c>
      <c r="N3274">
        <f>MONTH(Table1[[#This Row],[order_date]])</f>
        <v>7</v>
      </c>
      <c r="O3274" s="3">
        <f>Table1[[#This Row],[sales]]-Table1[[#This Row],[profit]]</f>
        <v>3712.25</v>
      </c>
      <c r="P3274" s="3">
        <f>Table1[[#This Row],[sales]]*Table1[[#This Row],[quantity]]</f>
        <v>21955.149999999998</v>
      </c>
      <c r="Q3274" s="9">
        <f>Table1[[#This Row],[delivery_date]]-Table1[[#This Row],[order_date]]</f>
        <v>6</v>
      </c>
    </row>
    <row r="3275" spans="1:17" x14ac:dyDescent="0.35">
      <c r="A3275" t="s">
        <v>3306</v>
      </c>
      <c r="B3275" t="s">
        <v>13</v>
      </c>
      <c r="C3275" t="s">
        <v>26</v>
      </c>
      <c r="D3275" s="2">
        <v>4288.6000000000004</v>
      </c>
      <c r="E3275">
        <v>0.32</v>
      </c>
      <c r="F3275">
        <v>2</v>
      </c>
      <c r="G3275" s="1">
        <v>45149</v>
      </c>
      <c r="H3275" s="1">
        <v>45151</v>
      </c>
      <c r="I3275" t="s">
        <v>21</v>
      </c>
      <c r="J3275" t="s">
        <v>27</v>
      </c>
      <c r="K3275" s="2">
        <v>1148.6400000000001</v>
      </c>
      <c r="L3275" t="s">
        <v>23</v>
      </c>
      <c r="M3275">
        <f>YEAR(Table1[[#This Row],[order_date]])</f>
        <v>2023</v>
      </c>
      <c r="N3275">
        <f>MONTH(Table1[[#This Row],[order_date]])</f>
        <v>8</v>
      </c>
      <c r="O3275" s="3">
        <f>Table1[[#This Row],[sales]]-Table1[[#This Row],[profit]]</f>
        <v>3139.96</v>
      </c>
      <c r="P3275" s="3">
        <f>Table1[[#This Row],[sales]]*Table1[[#This Row],[quantity]]</f>
        <v>8577.2000000000007</v>
      </c>
      <c r="Q3275" s="9">
        <f>Table1[[#This Row],[delivery_date]]-Table1[[#This Row],[order_date]]</f>
        <v>2</v>
      </c>
    </row>
    <row r="3276" spans="1:17" x14ac:dyDescent="0.35">
      <c r="A3276" t="s">
        <v>3307</v>
      </c>
      <c r="B3276" t="s">
        <v>19</v>
      </c>
      <c r="C3276" t="s">
        <v>33</v>
      </c>
      <c r="D3276" s="2">
        <v>4402.4799999999996</v>
      </c>
      <c r="E3276">
        <v>0.16</v>
      </c>
      <c r="F3276">
        <v>1</v>
      </c>
      <c r="G3276" s="1">
        <v>45086</v>
      </c>
      <c r="H3276" s="1">
        <v>45092</v>
      </c>
      <c r="I3276" t="s">
        <v>21</v>
      </c>
      <c r="J3276" t="s">
        <v>22</v>
      </c>
      <c r="K3276" s="2">
        <v>813.75</v>
      </c>
      <c r="L3276" t="s">
        <v>48</v>
      </c>
      <c r="M3276">
        <f>YEAR(Table1[[#This Row],[order_date]])</f>
        <v>2023</v>
      </c>
      <c r="N3276">
        <f>MONTH(Table1[[#This Row],[order_date]])</f>
        <v>6</v>
      </c>
      <c r="O3276" s="3">
        <f>Table1[[#This Row],[sales]]-Table1[[#This Row],[profit]]</f>
        <v>3588.7299999999996</v>
      </c>
      <c r="P3276" s="3">
        <f>Table1[[#This Row],[sales]]*Table1[[#This Row],[quantity]]</f>
        <v>4402.4799999999996</v>
      </c>
      <c r="Q3276" s="9">
        <f>Table1[[#This Row],[delivery_date]]-Table1[[#This Row],[order_date]]</f>
        <v>6</v>
      </c>
    </row>
    <row r="3277" spans="1:17" x14ac:dyDescent="0.35">
      <c r="A3277" t="s">
        <v>3308</v>
      </c>
      <c r="B3277" t="s">
        <v>41</v>
      </c>
      <c r="C3277" t="s">
        <v>26</v>
      </c>
      <c r="D3277" s="2">
        <v>3339.08</v>
      </c>
      <c r="E3277">
        <v>0.32</v>
      </c>
      <c r="F3277">
        <v>5</v>
      </c>
      <c r="G3277" s="1">
        <v>45046</v>
      </c>
      <c r="H3277" s="1">
        <v>45050</v>
      </c>
      <c r="I3277" t="s">
        <v>31</v>
      </c>
      <c r="J3277" t="s">
        <v>16</v>
      </c>
      <c r="K3277" s="2">
        <v>504.73</v>
      </c>
      <c r="L3277" t="s">
        <v>34</v>
      </c>
      <c r="M3277">
        <f>YEAR(Table1[[#This Row],[order_date]])</f>
        <v>2023</v>
      </c>
      <c r="N3277">
        <f>MONTH(Table1[[#This Row],[order_date]])</f>
        <v>4</v>
      </c>
      <c r="O3277" s="3">
        <f>Table1[[#This Row],[sales]]-Table1[[#This Row],[profit]]</f>
        <v>2834.35</v>
      </c>
      <c r="P3277" s="3">
        <f>Table1[[#This Row],[sales]]*Table1[[#This Row],[quantity]]</f>
        <v>16695.400000000001</v>
      </c>
      <c r="Q3277" s="9">
        <f>Table1[[#This Row],[delivery_date]]-Table1[[#This Row],[order_date]]</f>
        <v>4</v>
      </c>
    </row>
    <row r="3278" spans="1:17" x14ac:dyDescent="0.35">
      <c r="A3278" t="s">
        <v>3309</v>
      </c>
      <c r="B3278" t="s">
        <v>25</v>
      </c>
      <c r="C3278" t="s">
        <v>26</v>
      </c>
      <c r="D3278" s="2">
        <v>1593.47</v>
      </c>
      <c r="E3278">
        <v>0.39</v>
      </c>
      <c r="F3278">
        <v>5</v>
      </c>
      <c r="G3278" s="1">
        <v>45265</v>
      </c>
      <c r="H3278" s="1">
        <v>45270</v>
      </c>
      <c r="I3278" t="s">
        <v>31</v>
      </c>
      <c r="J3278" t="s">
        <v>22</v>
      </c>
      <c r="K3278" s="2">
        <v>140.18</v>
      </c>
      <c r="L3278" t="s">
        <v>48</v>
      </c>
      <c r="M3278">
        <f>YEAR(Table1[[#This Row],[order_date]])</f>
        <v>2023</v>
      </c>
      <c r="N3278">
        <f>MONTH(Table1[[#This Row],[order_date]])</f>
        <v>12</v>
      </c>
      <c r="O3278" s="3">
        <f>Table1[[#This Row],[sales]]-Table1[[#This Row],[profit]]</f>
        <v>1453.29</v>
      </c>
      <c r="P3278" s="3">
        <f>Table1[[#This Row],[sales]]*Table1[[#This Row],[quantity]]</f>
        <v>7967.35</v>
      </c>
      <c r="Q3278" s="9">
        <f>Table1[[#This Row],[delivery_date]]-Table1[[#This Row],[order_date]]</f>
        <v>5</v>
      </c>
    </row>
    <row r="3279" spans="1:17" x14ac:dyDescent="0.35">
      <c r="A3279" t="s">
        <v>3310</v>
      </c>
      <c r="B3279" t="s">
        <v>19</v>
      </c>
      <c r="C3279" t="s">
        <v>14</v>
      </c>
      <c r="D3279" s="2">
        <v>2458.13</v>
      </c>
      <c r="E3279">
        <v>0.11</v>
      </c>
      <c r="F3279">
        <v>3</v>
      </c>
      <c r="G3279" s="1">
        <v>45198</v>
      </c>
      <c r="H3279" s="1">
        <v>45202</v>
      </c>
      <c r="I3279" t="s">
        <v>31</v>
      </c>
      <c r="J3279" t="s">
        <v>27</v>
      </c>
      <c r="K3279" s="2">
        <v>391.55</v>
      </c>
      <c r="L3279" t="s">
        <v>34</v>
      </c>
      <c r="M3279">
        <f>YEAR(Table1[[#This Row],[order_date]])</f>
        <v>2023</v>
      </c>
      <c r="N3279">
        <f>MONTH(Table1[[#This Row],[order_date]])</f>
        <v>9</v>
      </c>
      <c r="O3279" s="3">
        <f>Table1[[#This Row],[sales]]-Table1[[#This Row],[profit]]</f>
        <v>2066.58</v>
      </c>
      <c r="P3279" s="3">
        <f>Table1[[#This Row],[sales]]*Table1[[#This Row],[quantity]]</f>
        <v>7374.39</v>
      </c>
      <c r="Q3279" s="9">
        <f>Table1[[#This Row],[delivery_date]]-Table1[[#This Row],[order_date]]</f>
        <v>4</v>
      </c>
    </row>
    <row r="3280" spans="1:17" x14ac:dyDescent="0.35">
      <c r="A3280" t="s">
        <v>3311</v>
      </c>
      <c r="B3280" t="s">
        <v>19</v>
      </c>
      <c r="C3280" t="s">
        <v>14</v>
      </c>
      <c r="D3280" s="2">
        <v>3581.5</v>
      </c>
      <c r="E3280">
        <v>0.28999999999999998</v>
      </c>
      <c r="F3280">
        <v>8</v>
      </c>
      <c r="G3280" s="1">
        <v>45348</v>
      </c>
      <c r="H3280" s="1">
        <v>45349</v>
      </c>
      <c r="I3280" t="s">
        <v>21</v>
      </c>
      <c r="J3280" t="s">
        <v>22</v>
      </c>
      <c r="K3280" s="2">
        <v>833.01</v>
      </c>
      <c r="L3280" t="s">
        <v>48</v>
      </c>
      <c r="M3280">
        <f>YEAR(Table1[[#This Row],[order_date]])</f>
        <v>2024</v>
      </c>
      <c r="N3280">
        <f>MONTH(Table1[[#This Row],[order_date]])</f>
        <v>2</v>
      </c>
      <c r="O3280" s="3">
        <f>Table1[[#This Row],[sales]]-Table1[[#This Row],[profit]]</f>
        <v>2748.49</v>
      </c>
      <c r="P3280" s="3">
        <f>Table1[[#This Row],[sales]]*Table1[[#This Row],[quantity]]</f>
        <v>28652</v>
      </c>
      <c r="Q3280" s="9">
        <f>Table1[[#This Row],[delivery_date]]-Table1[[#This Row],[order_date]]</f>
        <v>1</v>
      </c>
    </row>
    <row r="3281" spans="1:17" x14ac:dyDescent="0.35">
      <c r="A3281" t="s">
        <v>3312</v>
      </c>
      <c r="B3281" t="s">
        <v>19</v>
      </c>
      <c r="C3281" t="s">
        <v>20</v>
      </c>
      <c r="D3281" s="2">
        <v>1131.76</v>
      </c>
      <c r="E3281">
        <v>0.41</v>
      </c>
      <c r="F3281">
        <v>6</v>
      </c>
      <c r="G3281" s="1">
        <v>45329</v>
      </c>
      <c r="H3281" s="1">
        <v>45335</v>
      </c>
      <c r="I3281" t="s">
        <v>31</v>
      </c>
      <c r="J3281" t="s">
        <v>16</v>
      </c>
      <c r="K3281" s="2">
        <v>251.77</v>
      </c>
      <c r="L3281" t="s">
        <v>17</v>
      </c>
      <c r="M3281">
        <f>YEAR(Table1[[#This Row],[order_date]])</f>
        <v>2024</v>
      </c>
      <c r="N3281">
        <f>MONTH(Table1[[#This Row],[order_date]])</f>
        <v>2</v>
      </c>
      <c r="O3281" s="3">
        <f>Table1[[#This Row],[sales]]-Table1[[#This Row],[profit]]</f>
        <v>879.99</v>
      </c>
      <c r="P3281" s="3">
        <f>Table1[[#This Row],[sales]]*Table1[[#This Row],[quantity]]</f>
        <v>6790.5599999999995</v>
      </c>
      <c r="Q3281" s="9">
        <f>Table1[[#This Row],[delivery_date]]-Table1[[#This Row],[order_date]]</f>
        <v>6</v>
      </c>
    </row>
    <row r="3282" spans="1:17" x14ac:dyDescent="0.35">
      <c r="A3282" t="s">
        <v>3313</v>
      </c>
      <c r="B3282" t="s">
        <v>19</v>
      </c>
      <c r="C3282" t="s">
        <v>20</v>
      </c>
      <c r="D3282" s="2">
        <v>3720.33</v>
      </c>
      <c r="E3282">
        <v>0.21</v>
      </c>
      <c r="F3282">
        <v>2</v>
      </c>
      <c r="G3282" s="1">
        <v>45426</v>
      </c>
      <c r="H3282" s="1">
        <v>45427</v>
      </c>
      <c r="I3282" t="s">
        <v>15</v>
      </c>
      <c r="J3282" t="s">
        <v>22</v>
      </c>
      <c r="K3282" s="2">
        <v>913.82</v>
      </c>
      <c r="L3282" t="s">
        <v>28</v>
      </c>
      <c r="M3282">
        <f>YEAR(Table1[[#This Row],[order_date]])</f>
        <v>2024</v>
      </c>
      <c r="N3282">
        <f>MONTH(Table1[[#This Row],[order_date]])</f>
        <v>5</v>
      </c>
      <c r="O3282" s="3">
        <f>Table1[[#This Row],[sales]]-Table1[[#This Row],[profit]]</f>
        <v>2806.5099999999998</v>
      </c>
      <c r="P3282" s="3">
        <f>Table1[[#This Row],[sales]]*Table1[[#This Row],[quantity]]</f>
        <v>7440.66</v>
      </c>
      <c r="Q3282" s="9">
        <f>Table1[[#This Row],[delivery_date]]-Table1[[#This Row],[order_date]]</f>
        <v>1</v>
      </c>
    </row>
    <row r="3283" spans="1:17" x14ac:dyDescent="0.35">
      <c r="A3283" t="s">
        <v>3314</v>
      </c>
      <c r="B3283" t="s">
        <v>25</v>
      </c>
      <c r="C3283" t="s">
        <v>36</v>
      </c>
      <c r="D3283" s="2">
        <v>2785.63</v>
      </c>
      <c r="E3283">
        <v>0.28999999999999998</v>
      </c>
      <c r="F3283">
        <v>2</v>
      </c>
      <c r="G3283" s="1">
        <v>45517</v>
      </c>
      <c r="H3283" s="1">
        <v>45520</v>
      </c>
      <c r="I3283" t="s">
        <v>15</v>
      </c>
      <c r="J3283" t="s">
        <v>27</v>
      </c>
      <c r="K3283" s="2">
        <v>665.45</v>
      </c>
      <c r="L3283" t="s">
        <v>28</v>
      </c>
      <c r="M3283">
        <f>YEAR(Table1[[#This Row],[order_date]])</f>
        <v>2024</v>
      </c>
      <c r="N3283">
        <f>MONTH(Table1[[#This Row],[order_date]])</f>
        <v>8</v>
      </c>
      <c r="O3283" s="3">
        <f>Table1[[#This Row],[sales]]-Table1[[#This Row],[profit]]</f>
        <v>2120.1800000000003</v>
      </c>
      <c r="P3283" s="3">
        <f>Table1[[#This Row],[sales]]*Table1[[#This Row],[quantity]]</f>
        <v>5571.26</v>
      </c>
      <c r="Q3283" s="9">
        <f>Table1[[#This Row],[delivery_date]]-Table1[[#This Row],[order_date]]</f>
        <v>3</v>
      </c>
    </row>
    <row r="3284" spans="1:17" x14ac:dyDescent="0.35">
      <c r="A3284" t="s">
        <v>3315</v>
      </c>
      <c r="B3284" t="s">
        <v>25</v>
      </c>
      <c r="C3284" t="s">
        <v>33</v>
      </c>
      <c r="D3284" s="2">
        <v>570.49</v>
      </c>
      <c r="E3284">
        <v>0.04</v>
      </c>
      <c r="F3284">
        <v>4</v>
      </c>
      <c r="G3284" s="1">
        <v>45159</v>
      </c>
      <c r="H3284" s="1">
        <v>45163</v>
      </c>
      <c r="I3284" t="s">
        <v>15</v>
      </c>
      <c r="J3284" t="s">
        <v>16</v>
      </c>
      <c r="K3284" s="2">
        <v>79.989999999999995</v>
      </c>
      <c r="L3284" t="s">
        <v>23</v>
      </c>
      <c r="M3284">
        <f>YEAR(Table1[[#This Row],[order_date]])</f>
        <v>2023</v>
      </c>
      <c r="N3284">
        <f>MONTH(Table1[[#This Row],[order_date]])</f>
        <v>8</v>
      </c>
      <c r="O3284" s="3">
        <f>Table1[[#This Row],[sales]]-Table1[[#This Row],[profit]]</f>
        <v>490.5</v>
      </c>
      <c r="P3284" s="3">
        <f>Table1[[#This Row],[sales]]*Table1[[#This Row],[quantity]]</f>
        <v>2281.96</v>
      </c>
      <c r="Q3284" s="9">
        <f>Table1[[#This Row],[delivery_date]]-Table1[[#This Row],[order_date]]</f>
        <v>4</v>
      </c>
    </row>
    <row r="3285" spans="1:17" x14ac:dyDescent="0.35">
      <c r="A3285" t="s">
        <v>3316</v>
      </c>
      <c r="B3285" t="s">
        <v>41</v>
      </c>
      <c r="C3285" t="s">
        <v>20</v>
      </c>
      <c r="D3285" s="2">
        <v>2830.7</v>
      </c>
      <c r="E3285">
        <v>0.42</v>
      </c>
      <c r="F3285">
        <v>6</v>
      </c>
      <c r="G3285" s="1">
        <v>45117</v>
      </c>
      <c r="H3285" s="1">
        <v>45121</v>
      </c>
      <c r="I3285" t="s">
        <v>21</v>
      </c>
      <c r="J3285" t="s">
        <v>22</v>
      </c>
      <c r="K3285" s="2">
        <v>734.99</v>
      </c>
      <c r="L3285" t="s">
        <v>34</v>
      </c>
      <c r="M3285">
        <f>YEAR(Table1[[#This Row],[order_date]])</f>
        <v>2023</v>
      </c>
      <c r="N3285">
        <f>MONTH(Table1[[#This Row],[order_date]])</f>
        <v>7</v>
      </c>
      <c r="O3285" s="3">
        <f>Table1[[#This Row],[sales]]-Table1[[#This Row],[profit]]</f>
        <v>2095.71</v>
      </c>
      <c r="P3285" s="3">
        <f>Table1[[#This Row],[sales]]*Table1[[#This Row],[quantity]]</f>
        <v>16984.199999999997</v>
      </c>
      <c r="Q3285" s="9">
        <f>Table1[[#This Row],[delivery_date]]-Table1[[#This Row],[order_date]]</f>
        <v>4</v>
      </c>
    </row>
    <row r="3286" spans="1:17" x14ac:dyDescent="0.35">
      <c r="A3286" t="s">
        <v>3317</v>
      </c>
      <c r="B3286" t="s">
        <v>25</v>
      </c>
      <c r="C3286" t="s">
        <v>14</v>
      </c>
      <c r="D3286" s="2">
        <v>427.2</v>
      </c>
      <c r="E3286">
        <v>0.4</v>
      </c>
      <c r="F3286">
        <v>9</v>
      </c>
      <c r="G3286" s="1">
        <v>45523</v>
      </c>
      <c r="H3286" s="1">
        <v>45528</v>
      </c>
      <c r="I3286" t="s">
        <v>31</v>
      </c>
      <c r="J3286" t="s">
        <v>22</v>
      </c>
      <c r="K3286" s="2">
        <v>25.5</v>
      </c>
      <c r="L3286" t="s">
        <v>48</v>
      </c>
      <c r="M3286">
        <f>YEAR(Table1[[#This Row],[order_date]])</f>
        <v>2024</v>
      </c>
      <c r="N3286">
        <f>MONTH(Table1[[#This Row],[order_date]])</f>
        <v>8</v>
      </c>
      <c r="O3286" s="3">
        <f>Table1[[#This Row],[sales]]-Table1[[#This Row],[profit]]</f>
        <v>401.7</v>
      </c>
      <c r="P3286" s="3">
        <f>Table1[[#This Row],[sales]]*Table1[[#This Row],[quantity]]</f>
        <v>3844.7999999999997</v>
      </c>
      <c r="Q3286" s="9">
        <f>Table1[[#This Row],[delivery_date]]-Table1[[#This Row],[order_date]]</f>
        <v>5</v>
      </c>
    </row>
    <row r="3287" spans="1:17" x14ac:dyDescent="0.35">
      <c r="A3287" t="s">
        <v>3318</v>
      </c>
      <c r="B3287" t="s">
        <v>19</v>
      </c>
      <c r="C3287" t="s">
        <v>26</v>
      </c>
      <c r="D3287" s="2">
        <v>170.11</v>
      </c>
      <c r="E3287">
        <v>0.23</v>
      </c>
      <c r="F3287">
        <v>8</v>
      </c>
      <c r="G3287" s="1">
        <v>45562</v>
      </c>
      <c r="H3287" s="1">
        <v>45563</v>
      </c>
      <c r="I3287" t="s">
        <v>21</v>
      </c>
      <c r="J3287" t="s">
        <v>27</v>
      </c>
      <c r="K3287" s="2">
        <v>9.7200000000000006</v>
      </c>
      <c r="L3287" t="s">
        <v>39</v>
      </c>
      <c r="M3287">
        <f>YEAR(Table1[[#This Row],[order_date]])</f>
        <v>2024</v>
      </c>
      <c r="N3287">
        <f>MONTH(Table1[[#This Row],[order_date]])</f>
        <v>9</v>
      </c>
      <c r="O3287" s="3">
        <f>Table1[[#This Row],[sales]]-Table1[[#This Row],[profit]]</f>
        <v>160.39000000000001</v>
      </c>
      <c r="P3287" s="3">
        <f>Table1[[#This Row],[sales]]*Table1[[#This Row],[quantity]]</f>
        <v>1360.88</v>
      </c>
      <c r="Q3287" s="9">
        <f>Table1[[#This Row],[delivery_date]]-Table1[[#This Row],[order_date]]</f>
        <v>1</v>
      </c>
    </row>
    <row r="3288" spans="1:17" x14ac:dyDescent="0.35">
      <c r="A3288" t="s">
        <v>3319</v>
      </c>
      <c r="B3288" t="s">
        <v>41</v>
      </c>
      <c r="C3288" t="s">
        <v>36</v>
      </c>
      <c r="D3288" s="2">
        <v>4459.18</v>
      </c>
      <c r="E3288">
        <v>0.06</v>
      </c>
      <c r="F3288">
        <v>8</v>
      </c>
      <c r="G3288" s="1">
        <v>45353</v>
      </c>
      <c r="H3288" s="1">
        <v>45360</v>
      </c>
      <c r="I3288" t="s">
        <v>21</v>
      </c>
      <c r="J3288" t="s">
        <v>16</v>
      </c>
      <c r="K3288" s="2">
        <v>1288.83</v>
      </c>
      <c r="L3288" t="s">
        <v>39</v>
      </c>
      <c r="M3288">
        <f>YEAR(Table1[[#This Row],[order_date]])</f>
        <v>2024</v>
      </c>
      <c r="N3288">
        <f>MONTH(Table1[[#This Row],[order_date]])</f>
        <v>3</v>
      </c>
      <c r="O3288" s="3">
        <f>Table1[[#This Row],[sales]]-Table1[[#This Row],[profit]]</f>
        <v>3170.3500000000004</v>
      </c>
      <c r="P3288" s="3">
        <f>Table1[[#This Row],[sales]]*Table1[[#This Row],[quantity]]</f>
        <v>35673.440000000002</v>
      </c>
      <c r="Q3288" s="9">
        <f>Table1[[#This Row],[delivery_date]]-Table1[[#This Row],[order_date]]</f>
        <v>7</v>
      </c>
    </row>
    <row r="3289" spans="1:17" x14ac:dyDescent="0.35">
      <c r="A3289" t="s">
        <v>3320</v>
      </c>
      <c r="B3289" t="s">
        <v>41</v>
      </c>
      <c r="C3289" t="s">
        <v>20</v>
      </c>
      <c r="D3289" s="2">
        <v>2500.59</v>
      </c>
      <c r="E3289">
        <v>0.33</v>
      </c>
      <c r="F3289">
        <v>2</v>
      </c>
      <c r="G3289" s="1">
        <v>45512</v>
      </c>
      <c r="H3289" s="1">
        <v>45514</v>
      </c>
      <c r="I3289" t="s">
        <v>31</v>
      </c>
      <c r="J3289" t="s">
        <v>22</v>
      </c>
      <c r="K3289" s="2">
        <v>672.95</v>
      </c>
      <c r="L3289" t="s">
        <v>48</v>
      </c>
      <c r="M3289">
        <f>YEAR(Table1[[#This Row],[order_date]])</f>
        <v>2024</v>
      </c>
      <c r="N3289">
        <f>MONTH(Table1[[#This Row],[order_date]])</f>
        <v>8</v>
      </c>
      <c r="O3289" s="3">
        <f>Table1[[#This Row],[sales]]-Table1[[#This Row],[profit]]</f>
        <v>1827.64</v>
      </c>
      <c r="P3289" s="3">
        <f>Table1[[#This Row],[sales]]*Table1[[#This Row],[quantity]]</f>
        <v>5001.18</v>
      </c>
      <c r="Q3289" s="9">
        <f>Table1[[#This Row],[delivery_date]]-Table1[[#This Row],[order_date]]</f>
        <v>2</v>
      </c>
    </row>
    <row r="3290" spans="1:17" x14ac:dyDescent="0.35">
      <c r="A3290" t="s">
        <v>3321</v>
      </c>
      <c r="B3290" t="s">
        <v>41</v>
      </c>
      <c r="C3290" t="s">
        <v>26</v>
      </c>
      <c r="D3290" s="2">
        <v>2762.12</v>
      </c>
      <c r="E3290">
        <v>0.28999999999999998</v>
      </c>
      <c r="F3290">
        <v>4</v>
      </c>
      <c r="G3290" s="1">
        <v>45425</v>
      </c>
      <c r="H3290" s="1">
        <v>45428</v>
      </c>
      <c r="I3290" t="s">
        <v>15</v>
      </c>
      <c r="J3290" t="s">
        <v>27</v>
      </c>
      <c r="K3290" s="2">
        <v>416.14</v>
      </c>
      <c r="L3290" t="s">
        <v>23</v>
      </c>
      <c r="M3290">
        <f>YEAR(Table1[[#This Row],[order_date]])</f>
        <v>2024</v>
      </c>
      <c r="N3290">
        <f>MONTH(Table1[[#This Row],[order_date]])</f>
        <v>5</v>
      </c>
      <c r="O3290" s="3">
        <f>Table1[[#This Row],[sales]]-Table1[[#This Row],[profit]]</f>
        <v>2345.98</v>
      </c>
      <c r="P3290" s="3">
        <f>Table1[[#This Row],[sales]]*Table1[[#This Row],[quantity]]</f>
        <v>11048.48</v>
      </c>
      <c r="Q3290" s="9">
        <f>Table1[[#This Row],[delivery_date]]-Table1[[#This Row],[order_date]]</f>
        <v>3</v>
      </c>
    </row>
    <row r="3291" spans="1:17" x14ac:dyDescent="0.35">
      <c r="A3291" t="s">
        <v>3322</v>
      </c>
      <c r="B3291" t="s">
        <v>19</v>
      </c>
      <c r="C3291" t="s">
        <v>26</v>
      </c>
      <c r="D3291" s="2">
        <v>1471.7</v>
      </c>
      <c r="E3291">
        <v>0.46</v>
      </c>
      <c r="F3291">
        <v>6</v>
      </c>
      <c r="G3291" s="1">
        <v>45143</v>
      </c>
      <c r="H3291" s="1">
        <v>45150</v>
      </c>
      <c r="I3291" t="s">
        <v>21</v>
      </c>
      <c r="J3291" t="s">
        <v>16</v>
      </c>
      <c r="K3291" s="2">
        <v>383.77</v>
      </c>
      <c r="L3291" t="s">
        <v>28</v>
      </c>
      <c r="M3291">
        <f>YEAR(Table1[[#This Row],[order_date]])</f>
        <v>2023</v>
      </c>
      <c r="N3291">
        <f>MONTH(Table1[[#This Row],[order_date]])</f>
        <v>8</v>
      </c>
      <c r="O3291" s="3">
        <f>Table1[[#This Row],[sales]]-Table1[[#This Row],[profit]]</f>
        <v>1087.93</v>
      </c>
      <c r="P3291" s="3">
        <f>Table1[[#This Row],[sales]]*Table1[[#This Row],[quantity]]</f>
        <v>8830.2000000000007</v>
      </c>
      <c r="Q3291" s="9">
        <f>Table1[[#This Row],[delivery_date]]-Table1[[#This Row],[order_date]]</f>
        <v>7</v>
      </c>
    </row>
    <row r="3292" spans="1:17" x14ac:dyDescent="0.35">
      <c r="A3292" t="s">
        <v>3323</v>
      </c>
      <c r="B3292" t="s">
        <v>13</v>
      </c>
      <c r="C3292" t="s">
        <v>20</v>
      </c>
      <c r="D3292" s="2">
        <v>2759.45</v>
      </c>
      <c r="E3292">
        <v>0.14000000000000001</v>
      </c>
      <c r="F3292">
        <v>6</v>
      </c>
      <c r="G3292" s="1">
        <v>45278</v>
      </c>
      <c r="H3292" s="1">
        <v>45282</v>
      </c>
      <c r="I3292" t="s">
        <v>31</v>
      </c>
      <c r="J3292" t="s">
        <v>22</v>
      </c>
      <c r="K3292" s="2">
        <v>586.44000000000005</v>
      </c>
      <c r="L3292" t="s">
        <v>28</v>
      </c>
      <c r="M3292">
        <f>YEAR(Table1[[#This Row],[order_date]])</f>
        <v>2023</v>
      </c>
      <c r="N3292">
        <f>MONTH(Table1[[#This Row],[order_date]])</f>
        <v>12</v>
      </c>
      <c r="O3292" s="3">
        <f>Table1[[#This Row],[sales]]-Table1[[#This Row],[profit]]</f>
        <v>2173.0099999999998</v>
      </c>
      <c r="P3292" s="3">
        <f>Table1[[#This Row],[sales]]*Table1[[#This Row],[quantity]]</f>
        <v>16556.699999999997</v>
      </c>
      <c r="Q3292" s="9">
        <f>Table1[[#This Row],[delivery_date]]-Table1[[#This Row],[order_date]]</f>
        <v>4</v>
      </c>
    </row>
    <row r="3293" spans="1:17" x14ac:dyDescent="0.35">
      <c r="A3293" t="s">
        <v>3324</v>
      </c>
      <c r="B3293" t="s">
        <v>19</v>
      </c>
      <c r="C3293" t="s">
        <v>33</v>
      </c>
      <c r="D3293" s="2">
        <v>927.46</v>
      </c>
      <c r="E3293">
        <v>0.02</v>
      </c>
      <c r="F3293">
        <v>6</v>
      </c>
      <c r="G3293" s="1">
        <v>45215</v>
      </c>
      <c r="H3293" s="1">
        <v>45218</v>
      </c>
      <c r="I3293" t="s">
        <v>15</v>
      </c>
      <c r="J3293" t="s">
        <v>22</v>
      </c>
      <c r="K3293" s="2">
        <v>85.8</v>
      </c>
      <c r="L3293" t="s">
        <v>28</v>
      </c>
      <c r="M3293">
        <f>YEAR(Table1[[#This Row],[order_date]])</f>
        <v>2023</v>
      </c>
      <c r="N3293">
        <f>MONTH(Table1[[#This Row],[order_date]])</f>
        <v>10</v>
      </c>
      <c r="O3293" s="3">
        <f>Table1[[#This Row],[sales]]-Table1[[#This Row],[profit]]</f>
        <v>841.66000000000008</v>
      </c>
      <c r="P3293" s="3">
        <f>Table1[[#This Row],[sales]]*Table1[[#This Row],[quantity]]</f>
        <v>5564.76</v>
      </c>
      <c r="Q3293" s="9">
        <f>Table1[[#This Row],[delivery_date]]-Table1[[#This Row],[order_date]]</f>
        <v>3</v>
      </c>
    </row>
    <row r="3294" spans="1:17" x14ac:dyDescent="0.35">
      <c r="A3294" t="s">
        <v>3325</v>
      </c>
      <c r="B3294" t="s">
        <v>25</v>
      </c>
      <c r="C3294" t="s">
        <v>33</v>
      </c>
      <c r="D3294" s="2">
        <v>3753.66</v>
      </c>
      <c r="E3294">
        <v>0.13</v>
      </c>
      <c r="F3294">
        <v>8</v>
      </c>
      <c r="G3294" s="1">
        <v>44975</v>
      </c>
      <c r="H3294" s="1">
        <v>44979</v>
      </c>
      <c r="I3294" t="s">
        <v>31</v>
      </c>
      <c r="J3294" t="s">
        <v>27</v>
      </c>
      <c r="K3294" s="2">
        <v>615.73</v>
      </c>
      <c r="L3294" t="s">
        <v>48</v>
      </c>
      <c r="M3294">
        <f>YEAR(Table1[[#This Row],[order_date]])</f>
        <v>2023</v>
      </c>
      <c r="N3294">
        <f>MONTH(Table1[[#This Row],[order_date]])</f>
        <v>2</v>
      </c>
      <c r="O3294" s="3">
        <f>Table1[[#This Row],[sales]]-Table1[[#This Row],[profit]]</f>
        <v>3137.93</v>
      </c>
      <c r="P3294" s="3">
        <f>Table1[[#This Row],[sales]]*Table1[[#This Row],[quantity]]</f>
        <v>30029.279999999999</v>
      </c>
      <c r="Q3294" s="9">
        <f>Table1[[#This Row],[delivery_date]]-Table1[[#This Row],[order_date]]</f>
        <v>4</v>
      </c>
    </row>
    <row r="3295" spans="1:17" x14ac:dyDescent="0.35">
      <c r="A3295" t="s">
        <v>3326</v>
      </c>
      <c r="B3295" t="s">
        <v>25</v>
      </c>
      <c r="C3295" t="s">
        <v>36</v>
      </c>
      <c r="D3295" s="2">
        <v>4134.41</v>
      </c>
      <c r="E3295">
        <v>0.21</v>
      </c>
      <c r="F3295">
        <v>8</v>
      </c>
      <c r="G3295" s="1">
        <v>45105</v>
      </c>
      <c r="H3295" s="1">
        <v>45111</v>
      </c>
      <c r="I3295" t="s">
        <v>31</v>
      </c>
      <c r="J3295" t="s">
        <v>22</v>
      </c>
      <c r="K3295" s="2">
        <v>272.17</v>
      </c>
      <c r="L3295" t="s">
        <v>48</v>
      </c>
      <c r="M3295">
        <f>YEAR(Table1[[#This Row],[order_date]])</f>
        <v>2023</v>
      </c>
      <c r="N3295">
        <f>MONTH(Table1[[#This Row],[order_date]])</f>
        <v>6</v>
      </c>
      <c r="O3295" s="3">
        <f>Table1[[#This Row],[sales]]-Table1[[#This Row],[profit]]</f>
        <v>3862.24</v>
      </c>
      <c r="P3295" s="3">
        <f>Table1[[#This Row],[sales]]*Table1[[#This Row],[quantity]]</f>
        <v>33075.279999999999</v>
      </c>
      <c r="Q3295" s="9">
        <f>Table1[[#This Row],[delivery_date]]-Table1[[#This Row],[order_date]]</f>
        <v>6</v>
      </c>
    </row>
    <row r="3296" spans="1:17" x14ac:dyDescent="0.35">
      <c r="A3296" t="s">
        <v>3327</v>
      </c>
      <c r="B3296" t="s">
        <v>19</v>
      </c>
      <c r="C3296" t="s">
        <v>33</v>
      </c>
      <c r="D3296" s="2">
        <v>4293.79</v>
      </c>
      <c r="E3296">
        <v>0.08</v>
      </c>
      <c r="F3296">
        <v>7</v>
      </c>
      <c r="G3296" s="1">
        <v>45616</v>
      </c>
      <c r="H3296" s="1">
        <v>45620</v>
      </c>
      <c r="I3296" t="s">
        <v>15</v>
      </c>
      <c r="J3296" t="s">
        <v>16</v>
      </c>
      <c r="K3296" s="2">
        <v>574.22</v>
      </c>
      <c r="L3296" t="s">
        <v>28</v>
      </c>
      <c r="M3296">
        <f>YEAR(Table1[[#This Row],[order_date]])</f>
        <v>2024</v>
      </c>
      <c r="N3296">
        <f>MONTH(Table1[[#This Row],[order_date]])</f>
        <v>11</v>
      </c>
      <c r="O3296" s="3">
        <f>Table1[[#This Row],[sales]]-Table1[[#This Row],[profit]]</f>
        <v>3719.5699999999997</v>
      </c>
      <c r="P3296" s="3">
        <f>Table1[[#This Row],[sales]]*Table1[[#This Row],[quantity]]</f>
        <v>30056.53</v>
      </c>
      <c r="Q3296" s="9">
        <f>Table1[[#This Row],[delivery_date]]-Table1[[#This Row],[order_date]]</f>
        <v>4</v>
      </c>
    </row>
    <row r="3297" spans="1:17" x14ac:dyDescent="0.35">
      <c r="A3297" t="s">
        <v>3328</v>
      </c>
      <c r="B3297" t="s">
        <v>19</v>
      </c>
      <c r="C3297" t="s">
        <v>36</v>
      </c>
      <c r="D3297" s="2">
        <v>622.6</v>
      </c>
      <c r="E3297">
        <v>0.49</v>
      </c>
      <c r="F3297">
        <v>5</v>
      </c>
      <c r="G3297" s="1">
        <v>45462</v>
      </c>
      <c r="H3297" s="1">
        <v>45467</v>
      </c>
      <c r="I3297" t="s">
        <v>15</v>
      </c>
      <c r="J3297" t="s">
        <v>16</v>
      </c>
      <c r="K3297" s="2">
        <v>63.35</v>
      </c>
      <c r="L3297" t="s">
        <v>48</v>
      </c>
      <c r="M3297">
        <f>YEAR(Table1[[#This Row],[order_date]])</f>
        <v>2024</v>
      </c>
      <c r="N3297">
        <f>MONTH(Table1[[#This Row],[order_date]])</f>
        <v>6</v>
      </c>
      <c r="O3297" s="3">
        <f>Table1[[#This Row],[sales]]-Table1[[#This Row],[profit]]</f>
        <v>559.25</v>
      </c>
      <c r="P3297" s="3">
        <f>Table1[[#This Row],[sales]]*Table1[[#This Row],[quantity]]</f>
        <v>3113</v>
      </c>
      <c r="Q3297" s="9">
        <f>Table1[[#This Row],[delivery_date]]-Table1[[#This Row],[order_date]]</f>
        <v>5</v>
      </c>
    </row>
    <row r="3298" spans="1:17" x14ac:dyDescent="0.35">
      <c r="A3298" t="s">
        <v>3329</v>
      </c>
      <c r="B3298" t="s">
        <v>41</v>
      </c>
      <c r="C3298" t="s">
        <v>14</v>
      </c>
      <c r="D3298" s="2">
        <v>2833</v>
      </c>
      <c r="E3298">
        <v>0.11</v>
      </c>
      <c r="F3298">
        <v>6</v>
      </c>
      <c r="G3298" s="1">
        <v>45203</v>
      </c>
      <c r="H3298" s="1">
        <v>45207</v>
      </c>
      <c r="I3298" t="s">
        <v>21</v>
      </c>
      <c r="J3298" t="s">
        <v>27</v>
      </c>
      <c r="K3298" s="2">
        <v>723.42</v>
      </c>
      <c r="L3298" t="s">
        <v>28</v>
      </c>
      <c r="M3298">
        <f>YEAR(Table1[[#This Row],[order_date]])</f>
        <v>2023</v>
      </c>
      <c r="N3298">
        <f>MONTH(Table1[[#This Row],[order_date]])</f>
        <v>10</v>
      </c>
      <c r="O3298" s="3">
        <f>Table1[[#This Row],[sales]]-Table1[[#This Row],[profit]]</f>
        <v>2109.58</v>
      </c>
      <c r="P3298" s="3">
        <f>Table1[[#This Row],[sales]]*Table1[[#This Row],[quantity]]</f>
        <v>16998</v>
      </c>
      <c r="Q3298" s="9">
        <f>Table1[[#This Row],[delivery_date]]-Table1[[#This Row],[order_date]]</f>
        <v>4</v>
      </c>
    </row>
    <row r="3299" spans="1:17" x14ac:dyDescent="0.35">
      <c r="A3299" t="s">
        <v>3330</v>
      </c>
      <c r="B3299" t="s">
        <v>19</v>
      </c>
      <c r="C3299" t="s">
        <v>20</v>
      </c>
      <c r="D3299" s="2">
        <v>4062.88</v>
      </c>
      <c r="E3299">
        <v>0.34</v>
      </c>
      <c r="F3299">
        <v>6</v>
      </c>
      <c r="G3299" s="1">
        <v>45336</v>
      </c>
      <c r="H3299" s="1">
        <v>45339</v>
      </c>
      <c r="I3299" t="s">
        <v>21</v>
      </c>
      <c r="J3299" t="s">
        <v>22</v>
      </c>
      <c r="K3299" s="2">
        <v>952.1</v>
      </c>
      <c r="L3299" t="s">
        <v>48</v>
      </c>
      <c r="M3299">
        <f>YEAR(Table1[[#This Row],[order_date]])</f>
        <v>2024</v>
      </c>
      <c r="N3299">
        <f>MONTH(Table1[[#This Row],[order_date]])</f>
        <v>2</v>
      </c>
      <c r="O3299" s="3">
        <f>Table1[[#This Row],[sales]]-Table1[[#This Row],[profit]]</f>
        <v>3110.78</v>
      </c>
      <c r="P3299" s="3">
        <f>Table1[[#This Row],[sales]]*Table1[[#This Row],[quantity]]</f>
        <v>24377.279999999999</v>
      </c>
      <c r="Q3299" s="9">
        <f>Table1[[#This Row],[delivery_date]]-Table1[[#This Row],[order_date]]</f>
        <v>3</v>
      </c>
    </row>
    <row r="3300" spans="1:17" x14ac:dyDescent="0.35">
      <c r="A3300" t="s">
        <v>3331</v>
      </c>
      <c r="B3300" t="s">
        <v>41</v>
      </c>
      <c r="C3300" t="s">
        <v>26</v>
      </c>
      <c r="D3300" s="2">
        <v>728.26</v>
      </c>
      <c r="E3300">
        <v>0.23</v>
      </c>
      <c r="F3300">
        <v>3</v>
      </c>
      <c r="G3300" s="1">
        <v>45519</v>
      </c>
      <c r="H3300" s="1">
        <v>45522</v>
      </c>
      <c r="I3300" t="s">
        <v>15</v>
      </c>
      <c r="J3300" t="s">
        <v>16</v>
      </c>
      <c r="K3300" s="2">
        <v>47.53</v>
      </c>
      <c r="L3300" t="s">
        <v>48</v>
      </c>
      <c r="M3300">
        <f>YEAR(Table1[[#This Row],[order_date]])</f>
        <v>2024</v>
      </c>
      <c r="N3300">
        <f>MONTH(Table1[[#This Row],[order_date]])</f>
        <v>8</v>
      </c>
      <c r="O3300" s="3">
        <f>Table1[[#This Row],[sales]]-Table1[[#This Row],[profit]]</f>
        <v>680.73</v>
      </c>
      <c r="P3300" s="3">
        <f>Table1[[#This Row],[sales]]*Table1[[#This Row],[quantity]]</f>
        <v>2184.7799999999997</v>
      </c>
      <c r="Q3300" s="9">
        <f>Table1[[#This Row],[delivery_date]]-Table1[[#This Row],[order_date]]</f>
        <v>3</v>
      </c>
    </row>
    <row r="3301" spans="1:17" x14ac:dyDescent="0.35">
      <c r="A3301" t="s">
        <v>3332</v>
      </c>
      <c r="B3301" t="s">
        <v>25</v>
      </c>
      <c r="C3301" t="s">
        <v>36</v>
      </c>
      <c r="D3301" s="2">
        <v>587.66</v>
      </c>
      <c r="E3301">
        <v>0.28000000000000003</v>
      </c>
      <c r="F3301">
        <v>3</v>
      </c>
      <c r="G3301" s="1">
        <v>45073</v>
      </c>
      <c r="H3301" s="1">
        <v>45078</v>
      </c>
      <c r="I3301" t="s">
        <v>31</v>
      </c>
      <c r="J3301" t="s">
        <v>27</v>
      </c>
      <c r="K3301" s="2">
        <v>108.41</v>
      </c>
      <c r="L3301" t="s">
        <v>17</v>
      </c>
      <c r="M3301">
        <f>YEAR(Table1[[#This Row],[order_date]])</f>
        <v>2023</v>
      </c>
      <c r="N3301">
        <f>MONTH(Table1[[#This Row],[order_date]])</f>
        <v>5</v>
      </c>
      <c r="O3301" s="3">
        <f>Table1[[#This Row],[sales]]-Table1[[#This Row],[profit]]</f>
        <v>479.25</v>
      </c>
      <c r="P3301" s="3">
        <f>Table1[[#This Row],[sales]]*Table1[[#This Row],[quantity]]</f>
        <v>1762.98</v>
      </c>
      <c r="Q3301" s="9">
        <f>Table1[[#This Row],[delivery_date]]-Table1[[#This Row],[order_date]]</f>
        <v>5</v>
      </c>
    </row>
    <row r="3302" spans="1:17" x14ac:dyDescent="0.35">
      <c r="A3302" t="s">
        <v>3333</v>
      </c>
      <c r="B3302" t="s">
        <v>41</v>
      </c>
      <c r="C3302" t="s">
        <v>33</v>
      </c>
      <c r="D3302" s="2">
        <v>4103.0200000000004</v>
      </c>
      <c r="E3302">
        <v>0.47</v>
      </c>
      <c r="F3302">
        <v>7</v>
      </c>
      <c r="G3302" s="1">
        <v>45633</v>
      </c>
      <c r="H3302" s="1">
        <v>45638</v>
      </c>
      <c r="I3302" t="s">
        <v>15</v>
      </c>
      <c r="J3302" t="s">
        <v>27</v>
      </c>
      <c r="K3302" s="2">
        <v>949.82</v>
      </c>
      <c r="L3302" t="s">
        <v>48</v>
      </c>
      <c r="M3302">
        <f>YEAR(Table1[[#This Row],[order_date]])</f>
        <v>2024</v>
      </c>
      <c r="N3302">
        <f>MONTH(Table1[[#This Row],[order_date]])</f>
        <v>12</v>
      </c>
      <c r="O3302" s="3">
        <f>Table1[[#This Row],[sales]]-Table1[[#This Row],[profit]]</f>
        <v>3153.2000000000003</v>
      </c>
      <c r="P3302" s="3">
        <f>Table1[[#This Row],[sales]]*Table1[[#This Row],[quantity]]</f>
        <v>28721.140000000003</v>
      </c>
      <c r="Q3302" s="9">
        <f>Table1[[#This Row],[delivery_date]]-Table1[[#This Row],[order_date]]</f>
        <v>5</v>
      </c>
    </row>
    <row r="3303" spans="1:17" x14ac:dyDescent="0.35">
      <c r="A3303" t="s">
        <v>3334</v>
      </c>
      <c r="B3303" t="s">
        <v>19</v>
      </c>
      <c r="C3303" t="s">
        <v>36</v>
      </c>
      <c r="D3303" s="2">
        <v>4004.01</v>
      </c>
      <c r="E3303">
        <v>0.27</v>
      </c>
      <c r="F3303">
        <v>6</v>
      </c>
      <c r="G3303" s="1">
        <v>45387</v>
      </c>
      <c r="H3303" s="1">
        <v>45390</v>
      </c>
      <c r="I3303" t="s">
        <v>15</v>
      </c>
      <c r="J3303" t="s">
        <v>27</v>
      </c>
      <c r="K3303" s="2">
        <v>824.09</v>
      </c>
      <c r="L3303" t="s">
        <v>17</v>
      </c>
      <c r="M3303">
        <f>YEAR(Table1[[#This Row],[order_date]])</f>
        <v>2024</v>
      </c>
      <c r="N3303">
        <f>MONTH(Table1[[#This Row],[order_date]])</f>
        <v>4</v>
      </c>
      <c r="O3303" s="3">
        <f>Table1[[#This Row],[sales]]-Table1[[#This Row],[profit]]</f>
        <v>3179.92</v>
      </c>
      <c r="P3303" s="3">
        <f>Table1[[#This Row],[sales]]*Table1[[#This Row],[quantity]]</f>
        <v>24024.06</v>
      </c>
      <c r="Q3303" s="9">
        <f>Table1[[#This Row],[delivery_date]]-Table1[[#This Row],[order_date]]</f>
        <v>3</v>
      </c>
    </row>
    <row r="3304" spans="1:17" x14ac:dyDescent="0.35">
      <c r="A3304" t="s">
        <v>3335</v>
      </c>
      <c r="B3304" t="s">
        <v>25</v>
      </c>
      <c r="C3304" t="s">
        <v>36</v>
      </c>
      <c r="D3304" s="2">
        <v>2298.6</v>
      </c>
      <c r="E3304">
        <v>0.15</v>
      </c>
      <c r="F3304">
        <v>5</v>
      </c>
      <c r="G3304" s="1">
        <v>45504</v>
      </c>
      <c r="H3304" s="1">
        <v>45507</v>
      </c>
      <c r="I3304" t="s">
        <v>15</v>
      </c>
      <c r="J3304" t="s">
        <v>22</v>
      </c>
      <c r="K3304" s="2">
        <v>145.94999999999999</v>
      </c>
      <c r="L3304" t="s">
        <v>48</v>
      </c>
      <c r="M3304">
        <f>YEAR(Table1[[#This Row],[order_date]])</f>
        <v>2024</v>
      </c>
      <c r="N3304">
        <f>MONTH(Table1[[#This Row],[order_date]])</f>
        <v>7</v>
      </c>
      <c r="O3304" s="3">
        <f>Table1[[#This Row],[sales]]-Table1[[#This Row],[profit]]</f>
        <v>2152.65</v>
      </c>
      <c r="P3304" s="3">
        <f>Table1[[#This Row],[sales]]*Table1[[#This Row],[quantity]]</f>
        <v>11493</v>
      </c>
      <c r="Q3304" s="9">
        <f>Table1[[#This Row],[delivery_date]]-Table1[[#This Row],[order_date]]</f>
        <v>3</v>
      </c>
    </row>
    <row r="3305" spans="1:17" x14ac:dyDescent="0.35">
      <c r="A3305" t="s">
        <v>3336</v>
      </c>
      <c r="B3305" t="s">
        <v>13</v>
      </c>
      <c r="C3305" t="s">
        <v>33</v>
      </c>
      <c r="D3305" s="2">
        <v>637.58000000000004</v>
      </c>
      <c r="E3305">
        <v>0.11</v>
      </c>
      <c r="F3305">
        <v>6</v>
      </c>
      <c r="G3305" s="1">
        <v>44990</v>
      </c>
      <c r="H3305" s="1">
        <v>44994</v>
      </c>
      <c r="I3305" t="s">
        <v>21</v>
      </c>
      <c r="J3305" t="s">
        <v>27</v>
      </c>
      <c r="K3305" s="2">
        <v>63.34</v>
      </c>
      <c r="L3305" t="s">
        <v>23</v>
      </c>
      <c r="M3305">
        <f>YEAR(Table1[[#This Row],[order_date]])</f>
        <v>2023</v>
      </c>
      <c r="N3305">
        <f>MONTH(Table1[[#This Row],[order_date]])</f>
        <v>3</v>
      </c>
      <c r="O3305" s="3">
        <f>Table1[[#This Row],[sales]]-Table1[[#This Row],[profit]]</f>
        <v>574.24</v>
      </c>
      <c r="P3305" s="3">
        <f>Table1[[#This Row],[sales]]*Table1[[#This Row],[quantity]]</f>
        <v>3825.4800000000005</v>
      </c>
      <c r="Q3305" s="9">
        <f>Table1[[#This Row],[delivery_date]]-Table1[[#This Row],[order_date]]</f>
        <v>4</v>
      </c>
    </row>
    <row r="3306" spans="1:17" x14ac:dyDescent="0.35">
      <c r="A3306" t="s">
        <v>3337</v>
      </c>
      <c r="B3306" t="s">
        <v>41</v>
      </c>
      <c r="C3306" t="s">
        <v>33</v>
      </c>
      <c r="D3306" s="2">
        <v>2629</v>
      </c>
      <c r="E3306">
        <v>0.45</v>
      </c>
      <c r="F3306">
        <v>6</v>
      </c>
      <c r="G3306" s="1">
        <v>45291</v>
      </c>
      <c r="H3306" s="1">
        <v>45298</v>
      </c>
      <c r="I3306" t="s">
        <v>31</v>
      </c>
      <c r="J3306" t="s">
        <v>22</v>
      </c>
      <c r="K3306" s="2">
        <v>384.08</v>
      </c>
      <c r="L3306" t="s">
        <v>39</v>
      </c>
      <c r="M3306">
        <f>YEAR(Table1[[#This Row],[order_date]])</f>
        <v>2023</v>
      </c>
      <c r="N3306">
        <f>MONTH(Table1[[#This Row],[order_date]])</f>
        <v>12</v>
      </c>
      <c r="O3306" s="3">
        <f>Table1[[#This Row],[sales]]-Table1[[#This Row],[profit]]</f>
        <v>2244.92</v>
      </c>
      <c r="P3306" s="3">
        <f>Table1[[#This Row],[sales]]*Table1[[#This Row],[quantity]]</f>
        <v>15774</v>
      </c>
      <c r="Q3306" s="9">
        <f>Table1[[#This Row],[delivery_date]]-Table1[[#This Row],[order_date]]</f>
        <v>7</v>
      </c>
    </row>
    <row r="3307" spans="1:17" x14ac:dyDescent="0.35">
      <c r="A3307" t="s">
        <v>3338</v>
      </c>
      <c r="B3307" t="s">
        <v>25</v>
      </c>
      <c r="C3307" t="s">
        <v>20</v>
      </c>
      <c r="D3307" s="2">
        <v>2034.54</v>
      </c>
      <c r="E3307">
        <v>0.49</v>
      </c>
      <c r="F3307">
        <v>4</v>
      </c>
      <c r="G3307" s="1">
        <v>45406</v>
      </c>
      <c r="H3307" s="1">
        <v>45407</v>
      </c>
      <c r="I3307" t="s">
        <v>21</v>
      </c>
      <c r="J3307" t="s">
        <v>27</v>
      </c>
      <c r="K3307" s="2">
        <v>166.83</v>
      </c>
      <c r="L3307" t="s">
        <v>48</v>
      </c>
      <c r="M3307">
        <f>YEAR(Table1[[#This Row],[order_date]])</f>
        <v>2024</v>
      </c>
      <c r="N3307">
        <f>MONTH(Table1[[#This Row],[order_date]])</f>
        <v>4</v>
      </c>
      <c r="O3307" s="3">
        <f>Table1[[#This Row],[sales]]-Table1[[#This Row],[profit]]</f>
        <v>1867.71</v>
      </c>
      <c r="P3307" s="3">
        <f>Table1[[#This Row],[sales]]*Table1[[#This Row],[quantity]]</f>
        <v>8138.16</v>
      </c>
      <c r="Q3307" s="9">
        <f>Table1[[#This Row],[delivery_date]]-Table1[[#This Row],[order_date]]</f>
        <v>1</v>
      </c>
    </row>
    <row r="3308" spans="1:17" x14ac:dyDescent="0.35">
      <c r="A3308" t="s">
        <v>3339</v>
      </c>
      <c r="B3308" t="s">
        <v>41</v>
      </c>
      <c r="C3308" t="s">
        <v>26</v>
      </c>
      <c r="D3308" s="2">
        <v>2640.88</v>
      </c>
      <c r="E3308">
        <v>0.13</v>
      </c>
      <c r="F3308">
        <v>5</v>
      </c>
      <c r="G3308" s="1">
        <v>45343</v>
      </c>
      <c r="H3308" s="1">
        <v>45346</v>
      </c>
      <c r="I3308" t="s">
        <v>21</v>
      </c>
      <c r="J3308" t="s">
        <v>16</v>
      </c>
      <c r="K3308" s="2">
        <v>228.74</v>
      </c>
      <c r="L3308" t="s">
        <v>39</v>
      </c>
      <c r="M3308">
        <f>YEAR(Table1[[#This Row],[order_date]])</f>
        <v>2024</v>
      </c>
      <c r="N3308">
        <f>MONTH(Table1[[#This Row],[order_date]])</f>
        <v>2</v>
      </c>
      <c r="O3308" s="3">
        <f>Table1[[#This Row],[sales]]-Table1[[#This Row],[profit]]</f>
        <v>2412.1400000000003</v>
      </c>
      <c r="P3308" s="3">
        <f>Table1[[#This Row],[sales]]*Table1[[#This Row],[quantity]]</f>
        <v>13204.400000000001</v>
      </c>
      <c r="Q3308" s="9">
        <f>Table1[[#This Row],[delivery_date]]-Table1[[#This Row],[order_date]]</f>
        <v>3</v>
      </c>
    </row>
    <row r="3309" spans="1:17" x14ac:dyDescent="0.35">
      <c r="A3309" t="s">
        <v>3340</v>
      </c>
      <c r="B3309" t="s">
        <v>25</v>
      </c>
      <c r="C3309" t="s">
        <v>20</v>
      </c>
      <c r="D3309" s="2">
        <v>2255.4899999999998</v>
      </c>
      <c r="E3309">
        <v>0.36</v>
      </c>
      <c r="F3309">
        <v>7</v>
      </c>
      <c r="G3309" s="1">
        <v>45470</v>
      </c>
      <c r="H3309" s="1">
        <v>45472</v>
      </c>
      <c r="I3309" t="s">
        <v>15</v>
      </c>
      <c r="J3309" t="s">
        <v>22</v>
      </c>
      <c r="K3309" s="2">
        <v>330.61</v>
      </c>
      <c r="L3309" t="s">
        <v>23</v>
      </c>
      <c r="M3309">
        <f>YEAR(Table1[[#This Row],[order_date]])</f>
        <v>2024</v>
      </c>
      <c r="N3309">
        <f>MONTH(Table1[[#This Row],[order_date]])</f>
        <v>6</v>
      </c>
      <c r="O3309" s="3">
        <f>Table1[[#This Row],[sales]]-Table1[[#This Row],[profit]]</f>
        <v>1924.8799999999997</v>
      </c>
      <c r="P3309" s="3">
        <f>Table1[[#This Row],[sales]]*Table1[[#This Row],[quantity]]</f>
        <v>15788.429999999998</v>
      </c>
      <c r="Q3309" s="9">
        <f>Table1[[#This Row],[delivery_date]]-Table1[[#This Row],[order_date]]</f>
        <v>2</v>
      </c>
    </row>
    <row r="3310" spans="1:17" x14ac:dyDescent="0.35">
      <c r="A3310" t="s">
        <v>3341</v>
      </c>
      <c r="B3310" t="s">
        <v>25</v>
      </c>
      <c r="C3310" t="s">
        <v>20</v>
      </c>
      <c r="D3310" s="2">
        <v>2885.72</v>
      </c>
      <c r="E3310">
        <v>0.25</v>
      </c>
      <c r="F3310">
        <v>1</v>
      </c>
      <c r="G3310" s="1">
        <v>45544</v>
      </c>
      <c r="H3310" s="1">
        <v>45545</v>
      </c>
      <c r="I3310" t="s">
        <v>15</v>
      </c>
      <c r="J3310" t="s">
        <v>16</v>
      </c>
      <c r="K3310" s="2">
        <v>498.21</v>
      </c>
      <c r="L3310" t="s">
        <v>48</v>
      </c>
      <c r="M3310">
        <f>YEAR(Table1[[#This Row],[order_date]])</f>
        <v>2024</v>
      </c>
      <c r="N3310">
        <f>MONTH(Table1[[#This Row],[order_date]])</f>
        <v>9</v>
      </c>
      <c r="O3310" s="3">
        <f>Table1[[#This Row],[sales]]-Table1[[#This Row],[profit]]</f>
        <v>2387.5099999999998</v>
      </c>
      <c r="P3310" s="3">
        <f>Table1[[#This Row],[sales]]*Table1[[#This Row],[quantity]]</f>
        <v>2885.72</v>
      </c>
      <c r="Q3310" s="9">
        <f>Table1[[#This Row],[delivery_date]]-Table1[[#This Row],[order_date]]</f>
        <v>1</v>
      </c>
    </row>
    <row r="3311" spans="1:17" x14ac:dyDescent="0.35">
      <c r="A3311" t="s">
        <v>3342</v>
      </c>
      <c r="B3311" t="s">
        <v>41</v>
      </c>
      <c r="C3311" t="s">
        <v>33</v>
      </c>
      <c r="D3311" s="2">
        <v>3662.94</v>
      </c>
      <c r="E3311">
        <v>0.35</v>
      </c>
      <c r="F3311">
        <v>6</v>
      </c>
      <c r="G3311" s="1">
        <v>45427</v>
      </c>
      <c r="H3311" s="1">
        <v>45429</v>
      </c>
      <c r="I3311" t="s">
        <v>21</v>
      </c>
      <c r="J3311" t="s">
        <v>27</v>
      </c>
      <c r="K3311" s="2">
        <v>244.38</v>
      </c>
      <c r="L3311" t="s">
        <v>17</v>
      </c>
      <c r="M3311">
        <f>YEAR(Table1[[#This Row],[order_date]])</f>
        <v>2024</v>
      </c>
      <c r="N3311">
        <f>MONTH(Table1[[#This Row],[order_date]])</f>
        <v>5</v>
      </c>
      <c r="O3311" s="3">
        <f>Table1[[#This Row],[sales]]-Table1[[#This Row],[profit]]</f>
        <v>3418.56</v>
      </c>
      <c r="P3311" s="3">
        <f>Table1[[#This Row],[sales]]*Table1[[#This Row],[quantity]]</f>
        <v>21977.64</v>
      </c>
      <c r="Q3311" s="9">
        <f>Table1[[#This Row],[delivery_date]]-Table1[[#This Row],[order_date]]</f>
        <v>2</v>
      </c>
    </row>
    <row r="3312" spans="1:17" x14ac:dyDescent="0.35">
      <c r="A3312" t="s">
        <v>3343</v>
      </c>
      <c r="B3312" t="s">
        <v>13</v>
      </c>
      <c r="C3312" t="s">
        <v>33</v>
      </c>
      <c r="D3312" s="2">
        <v>3896.81</v>
      </c>
      <c r="E3312">
        <v>0.48</v>
      </c>
      <c r="F3312">
        <v>5</v>
      </c>
      <c r="G3312" s="1">
        <v>45591</v>
      </c>
      <c r="H3312" s="1">
        <v>45592</v>
      </c>
      <c r="I3312" t="s">
        <v>15</v>
      </c>
      <c r="J3312" t="s">
        <v>22</v>
      </c>
      <c r="K3312" s="2">
        <v>905.67</v>
      </c>
      <c r="L3312" t="s">
        <v>48</v>
      </c>
      <c r="M3312">
        <f>YEAR(Table1[[#This Row],[order_date]])</f>
        <v>2024</v>
      </c>
      <c r="N3312">
        <f>MONTH(Table1[[#This Row],[order_date]])</f>
        <v>10</v>
      </c>
      <c r="O3312" s="3">
        <f>Table1[[#This Row],[sales]]-Table1[[#This Row],[profit]]</f>
        <v>2991.14</v>
      </c>
      <c r="P3312" s="3">
        <f>Table1[[#This Row],[sales]]*Table1[[#This Row],[quantity]]</f>
        <v>19484.05</v>
      </c>
      <c r="Q3312" s="9">
        <f>Table1[[#This Row],[delivery_date]]-Table1[[#This Row],[order_date]]</f>
        <v>1</v>
      </c>
    </row>
    <row r="3313" spans="1:17" x14ac:dyDescent="0.35">
      <c r="A3313" t="s">
        <v>3344</v>
      </c>
      <c r="B3313" t="s">
        <v>25</v>
      </c>
      <c r="C3313" t="s">
        <v>26</v>
      </c>
      <c r="D3313" s="2">
        <v>3280.01</v>
      </c>
      <c r="E3313">
        <v>0.14000000000000001</v>
      </c>
      <c r="F3313">
        <v>6</v>
      </c>
      <c r="G3313" s="1">
        <v>45370</v>
      </c>
      <c r="H3313" s="1">
        <v>45373</v>
      </c>
      <c r="I3313" t="s">
        <v>31</v>
      </c>
      <c r="J3313" t="s">
        <v>16</v>
      </c>
      <c r="K3313" s="2">
        <v>609.29</v>
      </c>
      <c r="L3313" t="s">
        <v>34</v>
      </c>
      <c r="M3313">
        <f>YEAR(Table1[[#This Row],[order_date]])</f>
        <v>2024</v>
      </c>
      <c r="N3313">
        <f>MONTH(Table1[[#This Row],[order_date]])</f>
        <v>3</v>
      </c>
      <c r="O3313" s="3">
        <f>Table1[[#This Row],[sales]]-Table1[[#This Row],[profit]]</f>
        <v>2670.7200000000003</v>
      </c>
      <c r="P3313" s="3">
        <f>Table1[[#This Row],[sales]]*Table1[[#This Row],[quantity]]</f>
        <v>19680.060000000001</v>
      </c>
      <c r="Q3313" s="9">
        <f>Table1[[#This Row],[delivery_date]]-Table1[[#This Row],[order_date]]</f>
        <v>3</v>
      </c>
    </row>
    <row r="3314" spans="1:17" x14ac:dyDescent="0.35">
      <c r="A3314" t="s">
        <v>3345</v>
      </c>
      <c r="B3314" t="s">
        <v>25</v>
      </c>
      <c r="C3314" t="s">
        <v>36</v>
      </c>
      <c r="D3314" s="2">
        <v>1074.81</v>
      </c>
      <c r="E3314">
        <v>0.37</v>
      </c>
      <c r="F3314">
        <v>1</v>
      </c>
      <c r="G3314" s="1">
        <v>45313</v>
      </c>
      <c r="H3314" s="1">
        <v>45318</v>
      </c>
      <c r="I3314" t="s">
        <v>21</v>
      </c>
      <c r="J3314" t="s">
        <v>22</v>
      </c>
      <c r="K3314" s="2">
        <v>312.01</v>
      </c>
      <c r="L3314" t="s">
        <v>34</v>
      </c>
      <c r="M3314">
        <f>YEAR(Table1[[#This Row],[order_date]])</f>
        <v>2024</v>
      </c>
      <c r="N3314">
        <f>MONTH(Table1[[#This Row],[order_date]])</f>
        <v>1</v>
      </c>
      <c r="O3314" s="3">
        <f>Table1[[#This Row],[sales]]-Table1[[#This Row],[profit]]</f>
        <v>762.8</v>
      </c>
      <c r="P3314" s="3">
        <f>Table1[[#This Row],[sales]]*Table1[[#This Row],[quantity]]</f>
        <v>1074.81</v>
      </c>
      <c r="Q3314" s="9">
        <f>Table1[[#This Row],[delivery_date]]-Table1[[#This Row],[order_date]]</f>
        <v>5</v>
      </c>
    </row>
    <row r="3315" spans="1:17" x14ac:dyDescent="0.35">
      <c r="A3315" t="s">
        <v>3346</v>
      </c>
      <c r="B3315" t="s">
        <v>25</v>
      </c>
      <c r="C3315" t="s">
        <v>20</v>
      </c>
      <c r="D3315" s="2">
        <v>2045.9</v>
      </c>
      <c r="E3315">
        <v>0.22</v>
      </c>
      <c r="F3315">
        <v>4</v>
      </c>
      <c r="G3315" s="1">
        <v>44933</v>
      </c>
      <c r="H3315" s="1">
        <v>44938</v>
      </c>
      <c r="I3315" t="s">
        <v>15</v>
      </c>
      <c r="J3315" t="s">
        <v>27</v>
      </c>
      <c r="K3315" s="2">
        <v>245.81</v>
      </c>
      <c r="L3315" t="s">
        <v>34</v>
      </c>
      <c r="M3315">
        <f>YEAR(Table1[[#This Row],[order_date]])</f>
        <v>2023</v>
      </c>
      <c r="N3315">
        <f>MONTH(Table1[[#This Row],[order_date]])</f>
        <v>1</v>
      </c>
      <c r="O3315" s="3">
        <f>Table1[[#This Row],[sales]]-Table1[[#This Row],[profit]]</f>
        <v>1800.0900000000001</v>
      </c>
      <c r="P3315" s="3">
        <f>Table1[[#This Row],[sales]]*Table1[[#This Row],[quantity]]</f>
        <v>8183.6</v>
      </c>
      <c r="Q3315" s="9">
        <f>Table1[[#This Row],[delivery_date]]-Table1[[#This Row],[order_date]]</f>
        <v>5</v>
      </c>
    </row>
    <row r="3316" spans="1:17" x14ac:dyDescent="0.35">
      <c r="A3316" t="s">
        <v>3347</v>
      </c>
      <c r="B3316" t="s">
        <v>13</v>
      </c>
      <c r="C3316" t="s">
        <v>26</v>
      </c>
      <c r="D3316" s="2">
        <v>449</v>
      </c>
      <c r="E3316">
        <v>0.33</v>
      </c>
      <c r="F3316">
        <v>8</v>
      </c>
      <c r="G3316" s="1">
        <v>45551</v>
      </c>
      <c r="H3316" s="1">
        <v>45554</v>
      </c>
      <c r="I3316" t="s">
        <v>21</v>
      </c>
      <c r="J3316" t="s">
        <v>22</v>
      </c>
      <c r="K3316" s="2">
        <v>51.72</v>
      </c>
      <c r="L3316" t="s">
        <v>39</v>
      </c>
      <c r="M3316">
        <f>YEAR(Table1[[#This Row],[order_date]])</f>
        <v>2024</v>
      </c>
      <c r="N3316">
        <f>MONTH(Table1[[#This Row],[order_date]])</f>
        <v>9</v>
      </c>
      <c r="O3316" s="3">
        <f>Table1[[#This Row],[sales]]-Table1[[#This Row],[profit]]</f>
        <v>397.28</v>
      </c>
      <c r="P3316" s="3">
        <f>Table1[[#This Row],[sales]]*Table1[[#This Row],[quantity]]</f>
        <v>3592</v>
      </c>
      <c r="Q3316" s="9">
        <f>Table1[[#This Row],[delivery_date]]-Table1[[#This Row],[order_date]]</f>
        <v>3</v>
      </c>
    </row>
    <row r="3317" spans="1:17" x14ac:dyDescent="0.35">
      <c r="A3317" t="s">
        <v>3348</v>
      </c>
      <c r="B3317" t="s">
        <v>13</v>
      </c>
      <c r="C3317" t="s">
        <v>20</v>
      </c>
      <c r="D3317" s="2">
        <v>2313.1999999999998</v>
      </c>
      <c r="E3317">
        <v>0.2</v>
      </c>
      <c r="F3317">
        <v>4</v>
      </c>
      <c r="G3317" s="1">
        <v>45115</v>
      </c>
      <c r="H3317" s="1">
        <v>45116</v>
      </c>
      <c r="I3317" t="s">
        <v>31</v>
      </c>
      <c r="J3317" t="s">
        <v>22</v>
      </c>
      <c r="K3317" s="2">
        <v>311.88</v>
      </c>
      <c r="L3317" t="s">
        <v>39</v>
      </c>
      <c r="M3317">
        <f>YEAR(Table1[[#This Row],[order_date]])</f>
        <v>2023</v>
      </c>
      <c r="N3317">
        <f>MONTH(Table1[[#This Row],[order_date]])</f>
        <v>7</v>
      </c>
      <c r="O3317" s="3">
        <f>Table1[[#This Row],[sales]]-Table1[[#This Row],[profit]]</f>
        <v>2001.3199999999997</v>
      </c>
      <c r="P3317" s="3">
        <f>Table1[[#This Row],[sales]]*Table1[[#This Row],[quantity]]</f>
        <v>9252.7999999999993</v>
      </c>
      <c r="Q3317" s="9">
        <f>Table1[[#This Row],[delivery_date]]-Table1[[#This Row],[order_date]]</f>
        <v>1</v>
      </c>
    </row>
    <row r="3318" spans="1:17" x14ac:dyDescent="0.35">
      <c r="A3318" t="s">
        <v>3349</v>
      </c>
      <c r="B3318" t="s">
        <v>19</v>
      </c>
      <c r="C3318" t="s">
        <v>36</v>
      </c>
      <c r="D3318" s="2">
        <v>4854.66</v>
      </c>
      <c r="E3318">
        <v>0.35</v>
      </c>
      <c r="F3318">
        <v>8</v>
      </c>
      <c r="G3318" s="1">
        <v>45180</v>
      </c>
      <c r="H3318" s="1">
        <v>45183</v>
      </c>
      <c r="I3318" t="s">
        <v>21</v>
      </c>
      <c r="J3318" t="s">
        <v>22</v>
      </c>
      <c r="K3318" s="2">
        <v>903.04</v>
      </c>
      <c r="L3318" t="s">
        <v>23</v>
      </c>
      <c r="M3318">
        <f>YEAR(Table1[[#This Row],[order_date]])</f>
        <v>2023</v>
      </c>
      <c r="N3318">
        <f>MONTH(Table1[[#This Row],[order_date]])</f>
        <v>9</v>
      </c>
      <c r="O3318" s="3">
        <f>Table1[[#This Row],[sales]]-Table1[[#This Row],[profit]]</f>
        <v>3951.62</v>
      </c>
      <c r="P3318" s="3">
        <f>Table1[[#This Row],[sales]]*Table1[[#This Row],[quantity]]</f>
        <v>38837.279999999999</v>
      </c>
      <c r="Q3318" s="9">
        <f>Table1[[#This Row],[delivery_date]]-Table1[[#This Row],[order_date]]</f>
        <v>3</v>
      </c>
    </row>
    <row r="3319" spans="1:17" x14ac:dyDescent="0.35">
      <c r="A3319" t="s">
        <v>3350</v>
      </c>
      <c r="B3319" t="s">
        <v>41</v>
      </c>
      <c r="C3319" t="s">
        <v>20</v>
      </c>
      <c r="D3319" s="2">
        <v>3244.48</v>
      </c>
      <c r="E3319">
        <v>0.17</v>
      </c>
      <c r="F3319">
        <v>8</v>
      </c>
      <c r="G3319" s="1">
        <v>45530</v>
      </c>
      <c r="H3319" s="1">
        <v>45537</v>
      </c>
      <c r="I3319" t="s">
        <v>21</v>
      </c>
      <c r="J3319" t="s">
        <v>22</v>
      </c>
      <c r="K3319" s="2">
        <v>409.96</v>
      </c>
      <c r="L3319" t="s">
        <v>23</v>
      </c>
      <c r="M3319">
        <f>YEAR(Table1[[#This Row],[order_date]])</f>
        <v>2024</v>
      </c>
      <c r="N3319">
        <f>MONTH(Table1[[#This Row],[order_date]])</f>
        <v>8</v>
      </c>
      <c r="O3319" s="3">
        <f>Table1[[#This Row],[sales]]-Table1[[#This Row],[profit]]</f>
        <v>2834.52</v>
      </c>
      <c r="P3319" s="3">
        <f>Table1[[#This Row],[sales]]*Table1[[#This Row],[quantity]]</f>
        <v>25955.84</v>
      </c>
      <c r="Q3319" s="9">
        <f>Table1[[#This Row],[delivery_date]]-Table1[[#This Row],[order_date]]</f>
        <v>7</v>
      </c>
    </row>
    <row r="3320" spans="1:17" x14ac:dyDescent="0.35">
      <c r="A3320" t="s">
        <v>3351</v>
      </c>
      <c r="B3320" t="s">
        <v>13</v>
      </c>
      <c r="C3320" t="s">
        <v>14</v>
      </c>
      <c r="D3320" s="2">
        <v>857.6</v>
      </c>
      <c r="E3320">
        <v>0.24</v>
      </c>
      <c r="F3320">
        <v>2</v>
      </c>
      <c r="G3320" s="1">
        <v>45642</v>
      </c>
      <c r="H3320" s="1">
        <v>45643</v>
      </c>
      <c r="I3320" t="s">
        <v>21</v>
      </c>
      <c r="J3320" t="s">
        <v>27</v>
      </c>
      <c r="K3320" s="2">
        <v>107.96</v>
      </c>
      <c r="L3320" t="s">
        <v>28</v>
      </c>
      <c r="M3320">
        <f>YEAR(Table1[[#This Row],[order_date]])</f>
        <v>2024</v>
      </c>
      <c r="N3320">
        <f>MONTH(Table1[[#This Row],[order_date]])</f>
        <v>12</v>
      </c>
      <c r="O3320" s="3">
        <f>Table1[[#This Row],[sales]]-Table1[[#This Row],[profit]]</f>
        <v>749.64</v>
      </c>
      <c r="P3320" s="3">
        <f>Table1[[#This Row],[sales]]*Table1[[#This Row],[quantity]]</f>
        <v>1715.2</v>
      </c>
      <c r="Q3320" s="9">
        <f>Table1[[#This Row],[delivery_date]]-Table1[[#This Row],[order_date]]</f>
        <v>1</v>
      </c>
    </row>
    <row r="3321" spans="1:17" x14ac:dyDescent="0.35">
      <c r="A3321" t="s">
        <v>3352</v>
      </c>
      <c r="B3321" t="s">
        <v>41</v>
      </c>
      <c r="C3321" t="s">
        <v>26</v>
      </c>
      <c r="D3321" s="2">
        <v>1416.03</v>
      </c>
      <c r="E3321">
        <v>0.35</v>
      </c>
      <c r="F3321">
        <v>6</v>
      </c>
      <c r="G3321" s="1">
        <v>45446</v>
      </c>
      <c r="H3321" s="1">
        <v>45452</v>
      </c>
      <c r="I3321" t="s">
        <v>15</v>
      </c>
      <c r="J3321" t="s">
        <v>22</v>
      </c>
      <c r="K3321" s="2">
        <v>375.07</v>
      </c>
      <c r="L3321" t="s">
        <v>17</v>
      </c>
      <c r="M3321">
        <f>YEAR(Table1[[#This Row],[order_date]])</f>
        <v>2024</v>
      </c>
      <c r="N3321">
        <f>MONTH(Table1[[#This Row],[order_date]])</f>
        <v>6</v>
      </c>
      <c r="O3321" s="3">
        <f>Table1[[#This Row],[sales]]-Table1[[#This Row],[profit]]</f>
        <v>1040.96</v>
      </c>
      <c r="P3321" s="3">
        <f>Table1[[#This Row],[sales]]*Table1[[#This Row],[quantity]]</f>
        <v>8496.18</v>
      </c>
      <c r="Q3321" s="9">
        <f>Table1[[#This Row],[delivery_date]]-Table1[[#This Row],[order_date]]</f>
        <v>6</v>
      </c>
    </row>
    <row r="3322" spans="1:17" x14ac:dyDescent="0.35">
      <c r="A3322" t="s">
        <v>3353</v>
      </c>
      <c r="B3322" t="s">
        <v>19</v>
      </c>
      <c r="C3322" t="s">
        <v>33</v>
      </c>
      <c r="D3322" s="2">
        <v>416.41</v>
      </c>
      <c r="E3322">
        <v>0.02</v>
      </c>
      <c r="F3322">
        <v>7</v>
      </c>
      <c r="G3322" s="1">
        <v>45437</v>
      </c>
      <c r="H3322" s="1">
        <v>45444</v>
      </c>
      <c r="I3322" t="s">
        <v>21</v>
      </c>
      <c r="J3322" t="s">
        <v>27</v>
      </c>
      <c r="K3322" s="2">
        <v>30.93</v>
      </c>
      <c r="L3322" t="s">
        <v>48</v>
      </c>
      <c r="M3322">
        <f>YEAR(Table1[[#This Row],[order_date]])</f>
        <v>2024</v>
      </c>
      <c r="N3322">
        <f>MONTH(Table1[[#This Row],[order_date]])</f>
        <v>5</v>
      </c>
      <c r="O3322" s="3">
        <f>Table1[[#This Row],[sales]]-Table1[[#This Row],[profit]]</f>
        <v>385.48</v>
      </c>
      <c r="P3322" s="3">
        <f>Table1[[#This Row],[sales]]*Table1[[#This Row],[quantity]]</f>
        <v>2914.8700000000003</v>
      </c>
      <c r="Q3322" s="9">
        <f>Table1[[#This Row],[delivery_date]]-Table1[[#This Row],[order_date]]</f>
        <v>7</v>
      </c>
    </row>
    <row r="3323" spans="1:17" x14ac:dyDescent="0.35">
      <c r="A3323" t="s">
        <v>3354</v>
      </c>
      <c r="B3323" t="s">
        <v>41</v>
      </c>
      <c r="C3323" t="s">
        <v>20</v>
      </c>
      <c r="D3323" s="2">
        <v>993.83</v>
      </c>
      <c r="E3323">
        <v>0.16</v>
      </c>
      <c r="F3323">
        <v>7</v>
      </c>
      <c r="G3323" s="1">
        <v>45148</v>
      </c>
      <c r="H3323" s="1">
        <v>45151</v>
      </c>
      <c r="I3323" t="s">
        <v>15</v>
      </c>
      <c r="J3323" t="s">
        <v>22</v>
      </c>
      <c r="K3323" s="2">
        <v>173.88</v>
      </c>
      <c r="L3323" t="s">
        <v>23</v>
      </c>
      <c r="M3323">
        <f>YEAR(Table1[[#This Row],[order_date]])</f>
        <v>2023</v>
      </c>
      <c r="N3323">
        <f>MONTH(Table1[[#This Row],[order_date]])</f>
        <v>8</v>
      </c>
      <c r="O3323" s="3">
        <f>Table1[[#This Row],[sales]]-Table1[[#This Row],[profit]]</f>
        <v>819.95</v>
      </c>
      <c r="P3323" s="3">
        <f>Table1[[#This Row],[sales]]*Table1[[#This Row],[quantity]]</f>
        <v>6956.81</v>
      </c>
      <c r="Q3323" s="9">
        <f>Table1[[#This Row],[delivery_date]]-Table1[[#This Row],[order_date]]</f>
        <v>3</v>
      </c>
    </row>
    <row r="3324" spans="1:17" x14ac:dyDescent="0.35">
      <c r="A3324" t="s">
        <v>3355</v>
      </c>
      <c r="B3324" t="s">
        <v>13</v>
      </c>
      <c r="C3324" t="s">
        <v>26</v>
      </c>
      <c r="D3324" s="2">
        <v>2490.42</v>
      </c>
      <c r="E3324">
        <v>0.27</v>
      </c>
      <c r="F3324">
        <v>1</v>
      </c>
      <c r="G3324" s="1">
        <v>45373</v>
      </c>
      <c r="H3324" s="1">
        <v>45380</v>
      </c>
      <c r="I3324" t="s">
        <v>15</v>
      </c>
      <c r="J3324" t="s">
        <v>16</v>
      </c>
      <c r="K3324" s="2">
        <v>594.09</v>
      </c>
      <c r="L3324" t="s">
        <v>34</v>
      </c>
      <c r="M3324">
        <f>YEAR(Table1[[#This Row],[order_date]])</f>
        <v>2024</v>
      </c>
      <c r="N3324">
        <f>MONTH(Table1[[#This Row],[order_date]])</f>
        <v>3</v>
      </c>
      <c r="O3324" s="3">
        <f>Table1[[#This Row],[sales]]-Table1[[#This Row],[profit]]</f>
        <v>1896.33</v>
      </c>
      <c r="P3324" s="3">
        <f>Table1[[#This Row],[sales]]*Table1[[#This Row],[quantity]]</f>
        <v>2490.42</v>
      </c>
      <c r="Q3324" s="9">
        <f>Table1[[#This Row],[delivery_date]]-Table1[[#This Row],[order_date]]</f>
        <v>7</v>
      </c>
    </row>
    <row r="3325" spans="1:17" x14ac:dyDescent="0.35">
      <c r="A3325" t="s">
        <v>3356</v>
      </c>
      <c r="B3325" t="s">
        <v>41</v>
      </c>
      <c r="C3325" t="s">
        <v>26</v>
      </c>
      <c r="D3325" s="2">
        <v>1789.8</v>
      </c>
      <c r="E3325">
        <v>0.04</v>
      </c>
      <c r="F3325">
        <v>4</v>
      </c>
      <c r="G3325" s="1">
        <v>45342</v>
      </c>
      <c r="H3325" s="1">
        <v>45349</v>
      </c>
      <c r="I3325" t="s">
        <v>21</v>
      </c>
      <c r="J3325" t="s">
        <v>22</v>
      </c>
      <c r="K3325" s="2">
        <v>517.62</v>
      </c>
      <c r="L3325" t="s">
        <v>39</v>
      </c>
      <c r="M3325">
        <f>YEAR(Table1[[#This Row],[order_date]])</f>
        <v>2024</v>
      </c>
      <c r="N3325">
        <f>MONTH(Table1[[#This Row],[order_date]])</f>
        <v>2</v>
      </c>
      <c r="O3325" s="3">
        <f>Table1[[#This Row],[sales]]-Table1[[#This Row],[profit]]</f>
        <v>1272.1799999999998</v>
      </c>
      <c r="P3325" s="3">
        <f>Table1[[#This Row],[sales]]*Table1[[#This Row],[quantity]]</f>
        <v>7159.2</v>
      </c>
      <c r="Q3325" s="9">
        <f>Table1[[#This Row],[delivery_date]]-Table1[[#This Row],[order_date]]</f>
        <v>7</v>
      </c>
    </row>
    <row r="3326" spans="1:17" x14ac:dyDescent="0.35">
      <c r="A3326" t="s">
        <v>3357</v>
      </c>
      <c r="B3326" t="s">
        <v>13</v>
      </c>
      <c r="C3326" t="s">
        <v>20</v>
      </c>
      <c r="D3326" s="2">
        <v>1099.42</v>
      </c>
      <c r="E3326">
        <v>0.35</v>
      </c>
      <c r="F3326">
        <v>7</v>
      </c>
      <c r="G3326" s="1">
        <v>45154</v>
      </c>
      <c r="H3326" s="1">
        <v>45160</v>
      </c>
      <c r="I3326" t="s">
        <v>21</v>
      </c>
      <c r="J3326" t="s">
        <v>27</v>
      </c>
      <c r="K3326" s="2">
        <v>297.31</v>
      </c>
      <c r="L3326" t="s">
        <v>48</v>
      </c>
      <c r="M3326">
        <f>YEAR(Table1[[#This Row],[order_date]])</f>
        <v>2023</v>
      </c>
      <c r="N3326">
        <f>MONTH(Table1[[#This Row],[order_date]])</f>
        <v>8</v>
      </c>
      <c r="O3326" s="3">
        <f>Table1[[#This Row],[sales]]-Table1[[#This Row],[profit]]</f>
        <v>802.11000000000013</v>
      </c>
      <c r="P3326" s="3">
        <f>Table1[[#This Row],[sales]]*Table1[[#This Row],[quantity]]</f>
        <v>7695.9400000000005</v>
      </c>
      <c r="Q3326" s="9">
        <f>Table1[[#This Row],[delivery_date]]-Table1[[#This Row],[order_date]]</f>
        <v>6</v>
      </c>
    </row>
    <row r="3327" spans="1:17" x14ac:dyDescent="0.35">
      <c r="A3327" t="s">
        <v>3358</v>
      </c>
      <c r="B3327" t="s">
        <v>41</v>
      </c>
      <c r="C3327" t="s">
        <v>33</v>
      </c>
      <c r="D3327" s="2">
        <v>818.33</v>
      </c>
      <c r="E3327">
        <v>0.41</v>
      </c>
      <c r="F3327">
        <v>6</v>
      </c>
      <c r="G3327" s="1">
        <v>45491</v>
      </c>
      <c r="H3327" s="1">
        <v>45498</v>
      </c>
      <c r="I3327" t="s">
        <v>21</v>
      </c>
      <c r="J3327" t="s">
        <v>16</v>
      </c>
      <c r="K3327" s="2">
        <v>84.32</v>
      </c>
      <c r="L3327" t="s">
        <v>23</v>
      </c>
      <c r="M3327">
        <f>YEAR(Table1[[#This Row],[order_date]])</f>
        <v>2024</v>
      </c>
      <c r="N3327">
        <f>MONTH(Table1[[#This Row],[order_date]])</f>
        <v>7</v>
      </c>
      <c r="O3327" s="3">
        <f>Table1[[#This Row],[sales]]-Table1[[#This Row],[profit]]</f>
        <v>734.01</v>
      </c>
      <c r="P3327" s="3">
        <f>Table1[[#This Row],[sales]]*Table1[[#This Row],[quantity]]</f>
        <v>4909.9800000000005</v>
      </c>
      <c r="Q3327" s="9">
        <f>Table1[[#This Row],[delivery_date]]-Table1[[#This Row],[order_date]]</f>
        <v>7</v>
      </c>
    </row>
    <row r="3328" spans="1:17" x14ac:dyDescent="0.35">
      <c r="A3328" t="s">
        <v>3359</v>
      </c>
      <c r="B3328" t="s">
        <v>13</v>
      </c>
      <c r="C3328" t="s">
        <v>33</v>
      </c>
      <c r="D3328" s="2">
        <v>3314.75</v>
      </c>
      <c r="E3328">
        <v>0.08</v>
      </c>
      <c r="F3328">
        <v>3</v>
      </c>
      <c r="G3328" s="1">
        <v>45207</v>
      </c>
      <c r="H3328" s="1">
        <v>45209</v>
      </c>
      <c r="I3328" t="s">
        <v>21</v>
      </c>
      <c r="J3328" t="s">
        <v>16</v>
      </c>
      <c r="K3328" s="2">
        <v>547.47</v>
      </c>
      <c r="L3328" t="s">
        <v>23</v>
      </c>
      <c r="M3328">
        <f>YEAR(Table1[[#This Row],[order_date]])</f>
        <v>2023</v>
      </c>
      <c r="N3328">
        <f>MONTH(Table1[[#This Row],[order_date]])</f>
        <v>10</v>
      </c>
      <c r="O3328" s="3">
        <f>Table1[[#This Row],[sales]]-Table1[[#This Row],[profit]]</f>
        <v>2767.2799999999997</v>
      </c>
      <c r="P3328" s="3">
        <f>Table1[[#This Row],[sales]]*Table1[[#This Row],[quantity]]</f>
        <v>9944.25</v>
      </c>
      <c r="Q3328" s="9">
        <f>Table1[[#This Row],[delivery_date]]-Table1[[#This Row],[order_date]]</f>
        <v>2</v>
      </c>
    </row>
    <row r="3329" spans="1:17" x14ac:dyDescent="0.35">
      <c r="A3329" t="s">
        <v>3360</v>
      </c>
      <c r="B3329" t="s">
        <v>13</v>
      </c>
      <c r="C3329" t="s">
        <v>20</v>
      </c>
      <c r="D3329" s="2">
        <v>2834.7</v>
      </c>
      <c r="E3329">
        <v>0.37</v>
      </c>
      <c r="F3329">
        <v>1</v>
      </c>
      <c r="G3329" s="1">
        <v>45464</v>
      </c>
      <c r="H3329" s="1">
        <v>45470</v>
      </c>
      <c r="I3329" t="s">
        <v>21</v>
      </c>
      <c r="J3329" t="s">
        <v>16</v>
      </c>
      <c r="K3329" s="2">
        <v>553.78</v>
      </c>
      <c r="L3329" t="s">
        <v>48</v>
      </c>
      <c r="M3329">
        <f>YEAR(Table1[[#This Row],[order_date]])</f>
        <v>2024</v>
      </c>
      <c r="N3329">
        <f>MONTH(Table1[[#This Row],[order_date]])</f>
        <v>6</v>
      </c>
      <c r="O3329" s="3">
        <f>Table1[[#This Row],[sales]]-Table1[[#This Row],[profit]]</f>
        <v>2280.92</v>
      </c>
      <c r="P3329" s="3">
        <f>Table1[[#This Row],[sales]]*Table1[[#This Row],[quantity]]</f>
        <v>2834.7</v>
      </c>
      <c r="Q3329" s="9">
        <f>Table1[[#This Row],[delivery_date]]-Table1[[#This Row],[order_date]]</f>
        <v>6</v>
      </c>
    </row>
    <row r="3330" spans="1:17" x14ac:dyDescent="0.35">
      <c r="A3330" t="s">
        <v>3361</v>
      </c>
      <c r="B3330" t="s">
        <v>41</v>
      </c>
      <c r="C3330" t="s">
        <v>26</v>
      </c>
      <c r="D3330" s="2">
        <v>4228.9399999999996</v>
      </c>
      <c r="E3330">
        <v>0.32</v>
      </c>
      <c r="F3330">
        <v>5</v>
      </c>
      <c r="G3330" s="1">
        <v>44934</v>
      </c>
      <c r="H3330" s="1">
        <v>44937</v>
      </c>
      <c r="I3330" t="s">
        <v>21</v>
      </c>
      <c r="J3330" t="s">
        <v>27</v>
      </c>
      <c r="K3330" s="2">
        <v>554.95000000000005</v>
      </c>
      <c r="L3330" t="s">
        <v>17</v>
      </c>
      <c r="M3330">
        <f>YEAR(Table1[[#This Row],[order_date]])</f>
        <v>2023</v>
      </c>
      <c r="N3330">
        <f>MONTH(Table1[[#This Row],[order_date]])</f>
        <v>1</v>
      </c>
      <c r="O3330" s="3">
        <f>Table1[[#This Row],[sales]]-Table1[[#This Row],[profit]]</f>
        <v>3673.99</v>
      </c>
      <c r="P3330" s="3">
        <f>Table1[[#This Row],[sales]]*Table1[[#This Row],[quantity]]</f>
        <v>21144.699999999997</v>
      </c>
      <c r="Q3330" s="9">
        <f>Table1[[#This Row],[delivery_date]]-Table1[[#This Row],[order_date]]</f>
        <v>3</v>
      </c>
    </row>
    <row r="3331" spans="1:17" x14ac:dyDescent="0.35">
      <c r="A3331" t="s">
        <v>3362</v>
      </c>
      <c r="B3331" t="s">
        <v>19</v>
      </c>
      <c r="C3331" t="s">
        <v>33</v>
      </c>
      <c r="D3331" s="2">
        <v>997.94</v>
      </c>
      <c r="E3331">
        <v>0.21</v>
      </c>
      <c r="F3331">
        <v>8</v>
      </c>
      <c r="G3331" s="1">
        <v>45123</v>
      </c>
      <c r="H3331" s="1">
        <v>45124</v>
      </c>
      <c r="I3331" t="s">
        <v>21</v>
      </c>
      <c r="J3331" t="s">
        <v>27</v>
      </c>
      <c r="K3331" s="2">
        <v>129.32</v>
      </c>
      <c r="L3331" t="s">
        <v>23</v>
      </c>
      <c r="M3331">
        <f>YEAR(Table1[[#This Row],[order_date]])</f>
        <v>2023</v>
      </c>
      <c r="N3331">
        <f>MONTH(Table1[[#This Row],[order_date]])</f>
        <v>7</v>
      </c>
      <c r="O3331" s="3">
        <f>Table1[[#This Row],[sales]]-Table1[[#This Row],[profit]]</f>
        <v>868.62000000000012</v>
      </c>
      <c r="P3331" s="3">
        <f>Table1[[#This Row],[sales]]*Table1[[#This Row],[quantity]]</f>
        <v>7983.52</v>
      </c>
      <c r="Q3331" s="9">
        <f>Table1[[#This Row],[delivery_date]]-Table1[[#This Row],[order_date]]</f>
        <v>1</v>
      </c>
    </row>
    <row r="3332" spans="1:17" x14ac:dyDescent="0.35">
      <c r="A3332" t="s">
        <v>3363</v>
      </c>
      <c r="B3332" t="s">
        <v>25</v>
      </c>
      <c r="C3332" t="s">
        <v>20</v>
      </c>
      <c r="D3332" s="2">
        <v>4255.13</v>
      </c>
      <c r="E3332">
        <v>0.08</v>
      </c>
      <c r="F3332">
        <v>3</v>
      </c>
      <c r="G3332" s="1">
        <v>45073</v>
      </c>
      <c r="H3332" s="1">
        <v>45077</v>
      </c>
      <c r="I3332" t="s">
        <v>15</v>
      </c>
      <c r="J3332" t="s">
        <v>16</v>
      </c>
      <c r="K3332" s="2">
        <v>409.78</v>
      </c>
      <c r="L3332" t="s">
        <v>39</v>
      </c>
      <c r="M3332">
        <f>YEAR(Table1[[#This Row],[order_date]])</f>
        <v>2023</v>
      </c>
      <c r="N3332">
        <f>MONTH(Table1[[#This Row],[order_date]])</f>
        <v>5</v>
      </c>
      <c r="O3332" s="3">
        <f>Table1[[#This Row],[sales]]-Table1[[#This Row],[profit]]</f>
        <v>3845.3500000000004</v>
      </c>
      <c r="P3332" s="3">
        <f>Table1[[#This Row],[sales]]*Table1[[#This Row],[quantity]]</f>
        <v>12765.39</v>
      </c>
      <c r="Q3332" s="9">
        <f>Table1[[#This Row],[delivery_date]]-Table1[[#This Row],[order_date]]</f>
        <v>4</v>
      </c>
    </row>
    <row r="3333" spans="1:17" x14ac:dyDescent="0.35">
      <c r="A3333" t="s">
        <v>3364</v>
      </c>
      <c r="B3333" t="s">
        <v>19</v>
      </c>
      <c r="C3333" t="s">
        <v>20</v>
      </c>
      <c r="D3333" s="2">
        <v>2931.76</v>
      </c>
      <c r="E3333">
        <v>0.48</v>
      </c>
      <c r="F3333">
        <v>5</v>
      </c>
      <c r="G3333" s="1">
        <v>45642</v>
      </c>
      <c r="H3333" s="1">
        <v>45648</v>
      </c>
      <c r="I3333" t="s">
        <v>31</v>
      </c>
      <c r="J3333" t="s">
        <v>27</v>
      </c>
      <c r="K3333" s="2">
        <v>183.53</v>
      </c>
      <c r="L3333" t="s">
        <v>34</v>
      </c>
      <c r="M3333">
        <f>YEAR(Table1[[#This Row],[order_date]])</f>
        <v>2024</v>
      </c>
      <c r="N3333">
        <f>MONTH(Table1[[#This Row],[order_date]])</f>
        <v>12</v>
      </c>
      <c r="O3333" s="3">
        <f>Table1[[#This Row],[sales]]-Table1[[#This Row],[profit]]</f>
        <v>2748.23</v>
      </c>
      <c r="P3333" s="3">
        <f>Table1[[#This Row],[sales]]*Table1[[#This Row],[quantity]]</f>
        <v>14658.800000000001</v>
      </c>
      <c r="Q3333" s="9">
        <f>Table1[[#This Row],[delivery_date]]-Table1[[#This Row],[order_date]]</f>
        <v>6</v>
      </c>
    </row>
    <row r="3334" spans="1:17" x14ac:dyDescent="0.35">
      <c r="A3334" t="s">
        <v>3365</v>
      </c>
      <c r="B3334" t="s">
        <v>41</v>
      </c>
      <c r="C3334" t="s">
        <v>20</v>
      </c>
      <c r="D3334" s="2">
        <v>1404.49</v>
      </c>
      <c r="E3334">
        <v>0.23</v>
      </c>
      <c r="F3334">
        <v>9</v>
      </c>
      <c r="G3334" s="1">
        <v>45413</v>
      </c>
      <c r="H3334" s="1">
        <v>45418</v>
      </c>
      <c r="I3334" t="s">
        <v>31</v>
      </c>
      <c r="J3334" t="s">
        <v>16</v>
      </c>
      <c r="K3334" s="2">
        <v>343.63</v>
      </c>
      <c r="L3334" t="s">
        <v>28</v>
      </c>
      <c r="M3334">
        <f>YEAR(Table1[[#This Row],[order_date]])</f>
        <v>2024</v>
      </c>
      <c r="N3334">
        <f>MONTH(Table1[[#This Row],[order_date]])</f>
        <v>5</v>
      </c>
      <c r="O3334" s="3">
        <f>Table1[[#This Row],[sales]]-Table1[[#This Row],[profit]]</f>
        <v>1060.8600000000001</v>
      </c>
      <c r="P3334" s="3">
        <f>Table1[[#This Row],[sales]]*Table1[[#This Row],[quantity]]</f>
        <v>12640.41</v>
      </c>
      <c r="Q3334" s="9">
        <f>Table1[[#This Row],[delivery_date]]-Table1[[#This Row],[order_date]]</f>
        <v>5</v>
      </c>
    </row>
    <row r="3335" spans="1:17" x14ac:dyDescent="0.35">
      <c r="A3335" t="s">
        <v>3366</v>
      </c>
      <c r="B3335" t="s">
        <v>19</v>
      </c>
      <c r="C3335" t="s">
        <v>26</v>
      </c>
      <c r="D3335" s="2">
        <v>1440.41</v>
      </c>
      <c r="E3335">
        <v>0.09</v>
      </c>
      <c r="F3335">
        <v>8</v>
      </c>
      <c r="G3335" s="1">
        <v>45124</v>
      </c>
      <c r="H3335" s="1">
        <v>45128</v>
      </c>
      <c r="I3335" t="s">
        <v>31</v>
      </c>
      <c r="J3335" t="s">
        <v>22</v>
      </c>
      <c r="K3335" s="2">
        <v>233.31</v>
      </c>
      <c r="L3335" t="s">
        <v>23</v>
      </c>
      <c r="M3335">
        <f>YEAR(Table1[[#This Row],[order_date]])</f>
        <v>2023</v>
      </c>
      <c r="N3335">
        <f>MONTH(Table1[[#This Row],[order_date]])</f>
        <v>7</v>
      </c>
      <c r="O3335" s="3">
        <f>Table1[[#This Row],[sales]]-Table1[[#This Row],[profit]]</f>
        <v>1207.1000000000001</v>
      </c>
      <c r="P3335" s="3">
        <f>Table1[[#This Row],[sales]]*Table1[[#This Row],[quantity]]</f>
        <v>11523.28</v>
      </c>
      <c r="Q3335" s="9">
        <f>Table1[[#This Row],[delivery_date]]-Table1[[#This Row],[order_date]]</f>
        <v>4</v>
      </c>
    </row>
    <row r="3336" spans="1:17" x14ac:dyDescent="0.35">
      <c r="A3336" t="s">
        <v>3367</v>
      </c>
      <c r="B3336" t="s">
        <v>13</v>
      </c>
      <c r="C3336" t="s">
        <v>33</v>
      </c>
      <c r="D3336" s="2">
        <v>2012.86</v>
      </c>
      <c r="E3336">
        <v>0.36</v>
      </c>
      <c r="F3336">
        <v>9</v>
      </c>
      <c r="G3336" s="1">
        <v>45173</v>
      </c>
      <c r="H3336" s="1">
        <v>45176</v>
      </c>
      <c r="I3336" t="s">
        <v>31</v>
      </c>
      <c r="J3336" t="s">
        <v>16</v>
      </c>
      <c r="K3336" s="2">
        <v>539.36</v>
      </c>
      <c r="L3336" t="s">
        <v>34</v>
      </c>
      <c r="M3336">
        <f>YEAR(Table1[[#This Row],[order_date]])</f>
        <v>2023</v>
      </c>
      <c r="N3336">
        <f>MONTH(Table1[[#This Row],[order_date]])</f>
        <v>9</v>
      </c>
      <c r="O3336" s="3">
        <f>Table1[[#This Row],[sales]]-Table1[[#This Row],[profit]]</f>
        <v>1473.5</v>
      </c>
      <c r="P3336" s="3">
        <f>Table1[[#This Row],[sales]]*Table1[[#This Row],[quantity]]</f>
        <v>18115.739999999998</v>
      </c>
      <c r="Q3336" s="9">
        <f>Table1[[#This Row],[delivery_date]]-Table1[[#This Row],[order_date]]</f>
        <v>3</v>
      </c>
    </row>
    <row r="3337" spans="1:17" x14ac:dyDescent="0.35">
      <c r="A3337" t="s">
        <v>3368</v>
      </c>
      <c r="B3337" t="s">
        <v>25</v>
      </c>
      <c r="C3337" t="s">
        <v>26</v>
      </c>
      <c r="D3337" s="2">
        <v>2354.62</v>
      </c>
      <c r="E3337">
        <v>0.3</v>
      </c>
      <c r="F3337">
        <v>5</v>
      </c>
      <c r="G3337" s="1">
        <v>45113</v>
      </c>
      <c r="H3337" s="1">
        <v>45114</v>
      </c>
      <c r="I3337" t="s">
        <v>15</v>
      </c>
      <c r="J3337" t="s">
        <v>27</v>
      </c>
      <c r="K3337" s="2">
        <v>230.73</v>
      </c>
      <c r="L3337" t="s">
        <v>23</v>
      </c>
      <c r="M3337">
        <f>YEAR(Table1[[#This Row],[order_date]])</f>
        <v>2023</v>
      </c>
      <c r="N3337">
        <f>MONTH(Table1[[#This Row],[order_date]])</f>
        <v>7</v>
      </c>
      <c r="O3337" s="3">
        <f>Table1[[#This Row],[sales]]-Table1[[#This Row],[profit]]</f>
        <v>2123.89</v>
      </c>
      <c r="P3337" s="3">
        <f>Table1[[#This Row],[sales]]*Table1[[#This Row],[quantity]]</f>
        <v>11773.099999999999</v>
      </c>
      <c r="Q3337" s="9">
        <f>Table1[[#This Row],[delivery_date]]-Table1[[#This Row],[order_date]]</f>
        <v>1</v>
      </c>
    </row>
    <row r="3338" spans="1:17" x14ac:dyDescent="0.35">
      <c r="A3338" t="s">
        <v>3369</v>
      </c>
      <c r="B3338" t="s">
        <v>41</v>
      </c>
      <c r="C3338" t="s">
        <v>14</v>
      </c>
      <c r="D3338" s="2">
        <v>504.27</v>
      </c>
      <c r="E3338">
        <v>0.41</v>
      </c>
      <c r="F3338">
        <v>3</v>
      </c>
      <c r="G3338" s="1">
        <v>45059</v>
      </c>
      <c r="H3338" s="1">
        <v>45064</v>
      </c>
      <c r="I3338" t="s">
        <v>31</v>
      </c>
      <c r="J3338" t="s">
        <v>16</v>
      </c>
      <c r="K3338" s="2">
        <v>72.03</v>
      </c>
      <c r="L3338" t="s">
        <v>48</v>
      </c>
      <c r="M3338">
        <f>YEAR(Table1[[#This Row],[order_date]])</f>
        <v>2023</v>
      </c>
      <c r="N3338">
        <f>MONTH(Table1[[#This Row],[order_date]])</f>
        <v>5</v>
      </c>
      <c r="O3338" s="3">
        <f>Table1[[#This Row],[sales]]-Table1[[#This Row],[profit]]</f>
        <v>432.24</v>
      </c>
      <c r="P3338" s="3">
        <f>Table1[[#This Row],[sales]]*Table1[[#This Row],[quantity]]</f>
        <v>1512.81</v>
      </c>
      <c r="Q3338" s="9">
        <f>Table1[[#This Row],[delivery_date]]-Table1[[#This Row],[order_date]]</f>
        <v>5</v>
      </c>
    </row>
    <row r="3339" spans="1:17" x14ac:dyDescent="0.35">
      <c r="A3339" t="s">
        <v>3370</v>
      </c>
      <c r="B3339" t="s">
        <v>41</v>
      </c>
      <c r="C3339" t="s">
        <v>33</v>
      </c>
      <c r="D3339" s="2">
        <v>4225.8</v>
      </c>
      <c r="E3339">
        <v>0.5</v>
      </c>
      <c r="F3339">
        <v>9</v>
      </c>
      <c r="G3339" s="1">
        <v>45085</v>
      </c>
      <c r="H3339" s="1">
        <v>45088</v>
      </c>
      <c r="I3339" t="s">
        <v>21</v>
      </c>
      <c r="J3339" t="s">
        <v>16</v>
      </c>
      <c r="K3339" s="2">
        <v>586.69000000000005</v>
      </c>
      <c r="L3339" t="s">
        <v>39</v>
      </c>
      <c r="M3339">
        <f>YEAR(Table1[[#This Row],[order_date]])</f>
        <v>2023</v>
      </c>
      <c r="N3339">
        <f>MONTH(Table1[[#This Row],[order_date]])</f>
        <v>6</v>
      </c>
      <c r="O3339" s="3">
        <f>Table1[[#This Row],[sales]]-Table1[[#This Row],[profit]]</f>
        <v>3639.11</v>
      </c>
      <c r="P3339" s="3">
        <f>Table1[[#This Row],[sales]]*Table1[[#This Row],[quantity]]</f>
        <v>38032.200000000004</v>
      </c>
      <c r="Q3339" s="9">
        <f>Table1[[#This Row],[delivery_date]]-Table1[[#This Row],[order_date]]</f>
        <v>3</v>
      </c>
    </row>
    <row r="3340" spans="1:17" x14ac:dyDescent="0.35">
      <c r="A3340" t="s">
        <v>3371</v>
      </c>
      <c r="B3340" t="s">
        <v>41</v>
      </c>
      <c r="C3340" t="s">
        <v>26</v>
      </c>
      <c r="D3340" s="2">
        <v>695.55</v>
      </c>
      <c r="E3340">
        <v>0.02</v>
      </c>
      <c r="F3340">
        <v>4</v>
      </c>
      <c r="G3340" s="1">
        <v>45323</v>
      </c>
      <c r="H3340" s="1">
        <v>45327</v>
      </c>
      <c r="I3340" t="s">
        <v>15</v>
      </c>
      <c r="J3340" t="s">
        <v>22</v>
      </c>
      <c r="K3340" s="2">
        <v>140.04</v>
      </c>
      <c r="L3340" t="s">
        <v>34</v>
      </c>
      <c r="M3340">
        <f>YEAR(Table1[[#This Row],[order_date]])</f>
        <v>2024</v>
      </c>
      <c r="N3340">
        <f>MONTH(Table1[[#This Row],[order_date]])</f>
        <v>2</v>
      </c>
      <c r="O3340" s="3">
        <f>Table1[[#This Row],[sales]]-Table1[[#This Row],[profit]]</f>
        <v>555.51</v>
      </c>
      <c r="P3340" s="3">
        <f>Table1[[#This Row],[sales]]*Table1[[#This Row],[quantity]]</f>
        <v>2782.2</v>
      </c>
      <c r="Q3340" s="9">
        <f>Table1[[#This Row],[delivery_date]]-Table1[[#This Row],[order_date]]</f>
        <v>4</v>
      </c>
    </row>
    <row r="3341" spans="1:17" x14ac:dyDescent="0.35">
      <c r="A3341" t="s">
        <v>3372</v>
      </c>
      <c r="B3341" t="s">
        <v>25</v>
      </c>
      <c r="C3341" t="s">
        <v>33</v>
      </c>
      <c r="D3341" s="2">
        <v>2468.9499999999998</v>
      </c>
      <c r="E3341">
        <v>0.37</v>
      </c>
      <c r="F3341">
        <v>1</v>
      </c>
      <c r="G3341" s="1">
        <v>45044</v>
      </c>
      <c r="H3341" s="1">
        <v>45049</v>
      </c>
      <c r="I3341" t="s">
        <v>31</v>
      </c>
      <c r="J3341" t="s">
        <v>27</v>
      </c>
      <c r="K3341" s="2">
        <v>424.67</v>
      </c>
      <c r="L3341" t="s">
        <v>28</v>
      </c>
      <c r="M3341">
        <f>YEAR(Table1[[#This Row],[order_date]])</f>
        <v>2023</v>
      </c>
      <c r="N3341">
        <f>MONTH(Table1[[#This Row],[order_date]])</f>
        <v>4</v>
      </c>
      <c r="O3341" s="3">
        <f>Table1[[#This Row],[sales]]-Table1[[#This Row],[profit]]</f>
        <v>2044.2799999999997</v>
      </c>
      <c r="P3341" s="3">
        <f>Table1[[#This Row],[sales]]*Table1[[#This Row],[quantity]]</f>
        <v>2468.9499999999998</v>
      </c>
      <c r="Q3341" s="9">
        <f>Table1[[#This Row],[delivery_date]]-Table1[[#This Row],[order_date]]</f>
        <v>5</v>
      </c>
    </row>
    <row r="3342" spans="1:17" x14ac:dyDescent="0.35">
      <c r="A3342" t="s">
        <v>3373</v>
      </c>
      <c r="B3342" t="s">
        <v>13</v>
      </c>
      <c r="C3342" t="s">
        <v>14</v>
      </c>
      <c r="D3342" s="2">
        <v>1976.54</v>
      </c>
      <c r="E3342">
        <v>0.49</v>
      </c>
      <c r="F3342">
        <v>2</v>
      </c>
      <c r="G3342" s="1">
        <v>45311</v>
      </c>
      <c r="H3342" s="1">
        <v>45314</v>
      </c>
      <c r="I3342" t="s">
        <v>31</v>
      </c>
      <c r="J3342" t="s">
        <v>16</v>
      </c>
      <c r="K3342" s="2">
        <v>398.94</v>
      </c>
      <c r="L3342" t="s">
        <v>17</v>
      </c>
      <c r="M3342">
        <f>YEAR(Table1[[#This Row],[order_date]])</f>
        <v>2024</v>
      </c>
      <c r="N3342">
        <f>MONTH(Table1[[#This Row],[order_date]])</f>
        <v>1</v>
      </c>
      <c r="O3342" s="3">
        <f>Table1[[#This Row],[sales]]-Table1[[#This Row],[profit]]</f>
        <v>1577.6</v>
      </c>
      <c r="P3342" s="3">
        <f>Table1[[#This Row],[sales]]*Table1[[#This Row],[quantity]]</f>
        <v>3953.08</v>
      </c>
      <c r="Q3342" s="9">
        <f>Table1[[#This Row],[delivery_date]]-Table1[[#This Row],[order_date]]</f>
        <v>3</v>
      </c>
    </row>
    <row r="3343" spans="1:17" x14ac:dyDescent="0.35">
      <c r="A3343" t="s">
        <v>3374</v>
      </c>
      <c r="B3343" t="s">
        <v>41</v>
      </c>
      <c r="C3343" t="s">
        <v>36</v>
      </c>
      <c r="D3343" s="2">
        <v>2610.21</v>
      </c>
      <c r="E3343">
        <v>0.27</v>
      </c>
      <c r="F3343">
        <v>8</v>
      </c>
      <c r="G3343" s="1">
        <v>45484</v>
      </c>
      <c r="H3343" s="1">
        <v>45489</v>
      </c>
      <c r="I3343" t="s">
        <v>31</v>
      </c>
      <c r="J3343" t="s">
        <v>27</v>
      </c>
      <c r="K3343" s="2">
        <v>361.96</v>
      </c>
      <c r="L3343" t="s">
        <v>39</v>
      </c>
      <c r="M3343">
        <f>YEAR(Table1[[#This Row],[order_date]])</f>
        <v>2024</v>
      </c>
      <c r="N3343">
        <f>MONTH(Table1[[#This Row],[order_date]])</f>
        <v>7</v>
      </c>
      <c r="O3343" s="3">
        <f>Table1[[#This Row],[sales]]-Table1[[#This Row],[profit]]</f>
        <v>2248.25</v>
      </c>
      <c r="P3343" s="3">
        <f>Table1[[#This Row],[sales]]*Table1[[#This Row],[quantity]]</f>
        <v>20881.68</v>
      </c>
      <c r="Q3343" s="9">
        <f>Table1[[#This Row],[delivery_date]]-Table1[[#This Row],[order_date]]</f>
        <v>5</v>
      </c>
    </row>
    <row r="3344" spans="1:17" x14ac:dyDescent="0.35">
      <c r="A3344" t="s">
        <v>3375</v>
      </c>
      <c r="B3344" t="s">
        <v>19</v>
      </c>
      <c r="C3344" t="s">
        <v>20</v>
      </c>
      <c r="D3344" s="2">
        <v>4448.66</v>
      </c>
      <c r="E3344">
        <v>0.36</v>
      </c>
      <c r="F3344">
        <v>2</v>
      </c>
      <c r="G3344" s="1">
        <v>45058</v>
      </c>
      <c r="H3344" s="1">
        <v>45060</v>
      </c>
      <c r="I3344" t="s">
        <v>31</v>
      </c>
      <c r="J3344" t="s">
        <v>27</v>
      </c>
      <c r="K3344" s="2">
        <v>1269.53</v>
      </c>
      <c r="L3344" t="s">
        <v>34</v>
      </c>
      <c r="M3344">
        <f>YEAR(Table1[[#This Row],[order_date]])</f>
        <v>2023</v>
      </c>
      <c r="N3344">
        <f>MONTH(Table1[[#This Row],[order_date]])</f>
        <v>5</v>
      </c>
      <c r="O3344" s="3">
        <f>Table1[[#This Row],[sales]]-Table1[[#This Row],[profit]]</f>
        <v>3179.13</v>
      </c>
      <c r="P3344" s="3">
        <f>Table1[[#This Row],[sales]]*Table1[[#This Row],[quantity]]</f>
        <v>8897.32</v>
      </c>
      <c r="Q3344" s="9">
        <f>Table1[[#This Row],[delivery_date]]-Table1[[#This Row],[order_date]]</f>
        <v>2</v>
      </c>
    </row>
    <row r="3345" spans="1:17" x14ac:dyDescent="0.35">
      <c r="A3345" t="s">
        <v>3376</v>
      </c>
      <c r="B3345" t="s">
        <v>41</v>
      </c>
      <c r="C3345" t="s">
        <v>26</v>
      </c>
      <c r="D3345" s="2">
        <v>4946.53</v>
      </c>
      <c r="E3345">
        <v>0.22</v>
      </c>
      <c r="F3345">
        <v>6</v>
      </c>
      <c r="G3345" s="1">
        <v>45300</v>
      </c>
      <c r="H3345" s="1">
        <v>45307</v>
      </c>
      <c r="I3345" t="s">
        <v>31</v>
      </c>
      <c r="J3345" t="s">
        <v>27</v>
      </c>
      <c r="K3345" s="2">
        <v>1401.44</v>
      </c>
      <c r="L3345" t="s">
        <v>48</v>
      </c>
      <c r="M3345">
        <f>YEAR(Table1[[#This Row],[order_date]])</f>
        <v>2024</v>
      </c>
      <c r="N3345">
        <f>MONTH(Table1[[#This Row],[order_date]])</f>
        <v>1</v>
      </c>
      <c r="O3345" s="3">
        <f>Table1[[#This Row],[sales]]-Table1[[#This Row],[profit]]</f>
        <v>3545.0899999999997</v>
      </c>
      <c r="P3345" s="3">
        <f>Table1[[#This Row],[sales]]*Table1[[#This Row],[quantity]]</f>
        <v>29679.18</v>
      </c>
      <c r="Q3345" s="9">
        <f>Table1[[#This Row],[delivery_date]]-Table1[[#This Row],[order_date]]</f>
        <v>7</v>
      </c>
    </row>
    <row r="3346" spans="1:17" x14ac:dyDescent="0.35">
      <c r="A3346" t="s">
        <v>3377</v>
      </c>
      <c r="B3346" t="s">
        <v>41</v>
      </c>
      <c r="C3346" t="s">
        <v>14</v>
      </c>
      <c r="D3346" s="2">
        <v>199.33</v>
      </c>
      <c r="E3346">
        <v>0.18</v>
      </c>
      <c r="F3346">
        <v>5</v>
      </c>
      <c r="G3346" s="1">
        <v>45330</v>
      </c>
      <c r="H3346" s="1">
        <v>45335</v>
      </c>
      <c r="I3346" t="s">
        <v>31</v>
      </c>
      <c r="J3346" t="s">
        <v>22</v>
      </c>
      <c r="K3346" s="2">
        <v>48.74</v>
      </c>
      <c r="L3346" t="s">
        <v>48</v>
      </c>
      <c r="M3346">
        <f>YEAR(Table1[[#This Row],[order_date]])</f>
        <v>2024</v>
      </c>
      <c r="N3346">
        <f>MONTH(Table1[[#This Row],[order_date]])</f>
        <v>2</v>
      </c>
      <c r="O3346" s="3">
        <f>Table1[[#This Row],[sales]]-Table1[[#This Row],[profit]]</f>
        <v>150.59</v>
      </c>
      <c r="P3346" s="3">
        <f>Table1[[#This Row],[sales]]*Table1[[#This Row],[quantity]]</f>
        <v>996.65000000000009</v>
      </c>
      <c r="Q3346" s="9">
        <f>Table1[[#This Row],[delivery_date]]-Table1[[#This Row],[order_date]]</f>
        <v>5</v>
      </c>
    </row>
    <row r="3347" spans="1:17" x14ac:dyDescent="0.35">
      <c r="A3347" t="s">
        <v>3378</v>
      </c>
      <c r="B3347" t="s">
        <v>41</v>
      </c>
      <c r="C3347" t="s">
        <v>14</v>
      </c>
      <c r="D3347" s="2">
        <v>2026.87</v>
      </c>
      <c r="E3347">
        <v>0.35</v>
      </c>
      <c r="F3347">
        <v>9</v>
      </c>
      <c r="G3347" s="1">
        <v>45275</v>
      </c>
      <c r="H3347" s="1">
        <v>45277</v>
      </c>
      <c r="I3347" t="s">
        <v>15</v>
      </c>
      <c r="J3347" t="s">
        <v>27</v>
      </c>
      <c r="K3347" s="2">
        <v>605.89</v>
      </c>
      <c r="L3347" t="s">
        <v>39</v>
      </c>
      <c r="M3347">
        <f>YEAR(Table1[[#This Row],[order_date]])</f>
        <v>2023</v>
      </c>
      <c r="N3347">
        <f>MONTH(Table1[[#This Row],[order_date]])</f>
        <v>12</v>
      </c>
      <c r="O3347" s="3">
        <f>Table1[[#This Row],[sales]]-Table1[[#This Row],[profit]]</f>
        <v>1420.98</v>
      </c>
      <c r="P3347" s="3">
        <f>Table1[[#This Row],[sales]]*Table1[[#This Row],[quantity]]</f>
        <v>18241.829999999998</v>
      </c>
      <c r="Q3347" s="9">
        <f>Table1[[#This Row],[delivery_date]]-Table1[[#This Row],[order_date]]</f>
        <v>2</v>
      </c>
    </row>
    <row r="3348" spans="1:17" x14ac:dyDescent="0.35">
      <c r="A3348" t="s">
        <v>3379</v>
      </c>
      <c r="B3348" t="s">
        <v>41</v>
      </c>
      <c r="C3348" t="s">
        <v>33</v>
      </c>
      <c r="D3348" s="2">
        <v>4106.29</v>
      </c>
      <c r="E3348">
        <v>0.49</v>
      </c>
      <c r="F3348">
        <v>8</v>
      </c>
      <c r="G3348" s="1">
        <v>44958</v>
      </c>
      <c r="H3348" s="1">
        <v>44964</v>
      </c>
      <c r="I3348" t="s">
        <v>21</v>
      </c>
      <c r="J3348" t="s">
        <v>27</v>
      </c>
      <c r="K3348" s="2">
        <v>419.46</v>
      </c>
      <c r="L3348" t="s">
        <v>17</v>
      </c>
      <c r="M3348">
        <f>YEAR(Table1[[#This Row],[order_date]])</f>
        <v>2023</v>
      </c>
      <c r="N3348">
        <f>MONTH(Table1[[#This Row],[order_date]])</f>
        <v>2</v>
      </c>
      <c r="O3348" s="3">
        <f>Table1[[#This Row],[sales]]-Table1[[#This Row],[profit]]</f>
        <v>3686.83</v>
      </c>
      <c r="P3348" s="3">
        <f>Table1[[#This Row],[sales]]*Table1[[#This Row],[quantity]]</f>
        <v>32850.32</v>
      </c>
      <c r="Q3348" s="9">
        <f>Table1[[#This Row],[delivery_date]]-Table1[[#This Row],[order_date]]</f>
        <v>6</v>
      </c>
    </row>
    <row r="3349" spans="1:17" x14ac:dyDescent="0.35">
      <c r="A3349" t="s">
        <v>3380</v>
      </c>
      <c r="B3349" t="s">
        <v>13</v>
      </c>
      <c r="C3349" t="s">
        <v>33</v>
      </c>
      <c r="D3349" s="2">
        <v>1700.35</v>
      </c>
      <c r="E3349">
        <v>0.05</v>
      </c>
      <c r="F3349">
        <v>1</v>
      </c>
      <c r="G3349" s="1">
        <v>45023</v>
      </c>
      <c r="H3349" s="1">
        <v>45028</v>
      </c>
      <c r="I3349" t="s">
        <v>31</v>
      </c>
      <c r="J3349" t="s">
        <v>27</v>
      </c>
      <c r="K3349" s="2">
        <v>268.92</v>
      </c>
      <c r="L3349" t="s">
        <v>39</v>
      </c>
      <c r="M3349">
        <f>YEAR(Table1[[#This Row],[order_date]])</f>
        <v>2023</v>
      </c>
      <c r="N3349">
        <f>MONTH(Table1[[#This Row],[order_date]])</f>
        <v>4</v>
      </c>
      <c r="O3349" s="3">
        <f>Table1[[#This Row],[sales]]-Table1[[#This Row],[profit]]</f>
        <v>1431.4299999999998</v>
      </c>
      <c r="P3349" s="3">
        <f>Table1[[#This Row],[sales]]*Table1[[#This Row],[quantity]]</f>
        <v>1700.35</v>
      </c>
      <c r="Q3349" s="9">
        <f>Table1[[#This Row],[delivery_date]]-Table1[[#This Row],[order_date]]</f>
        <v>5</v>
      </c>
    </row>
    <row r="3350" spans="1:17" x14ac:dyDescent="0.35">
      <c r="A3350" t="s">
        <v>3381</v>
      </c>
      <c r="B3350" t="s">
        <v>19</v>
      </c>
      <c r="C3350" t="s">
        <v>20</v>
      </c>
      <c r="D3350" s="2">
        <v>3280.28</v>
      </c>
      <c r="E3350">
        <v>0.21</v>
      </c>
      <c r="F3350">
        <v>3</v>
      </c>
      <c r="G3350" s="1">
        <v>45516</v>
      </c>
      <c r="H3350" s="1">
        <v>45521</v>
      </c>
      <c r="I3350" t="s">
        <v>31</v>
      </c>
      <c r="J3350" t="s">
        <v>22</v>
      </c>
      <c r="K3350" s="2">
        <v>681.86</v>
      </c>
      <c r="L3350" t="s">
        <v>28</v>
      </c>
      <c r="M3350">
        <f>YEAR(Table1[[#This Row],[order_date]])</f>
        <v>2024</v>
      </c>
      <c r="N3350">
        <f>MONTH(Table1[[#This Row],[order_date]])</f>
        <v>8</v>
      </c>
      <c r="O3350" s="3">
        <f>Table1[[#This Row],[sales]]-Table1[[#This Row],[profit]]</f>
        <v>2598.42</v>
      </c>
      <c r="P3350" s="3">
        <f>Table1[[#This Row],[sales]]*Table1[[#This Row],[quantity]]</f>
        <v>9840.84</v>
      </c>
      <c r="Q3350" s="9">
        <f>Table1[[#This Row],[delivery_date]]-Table1[[#This Row],[order_date]]</f>
        <v>5</v>
      </c>
    </row>
    <row r="3351" spans="1:17" x14ac:dyDescent="0.35">
      <c r="A3351" t="s">
        <v>3382</v>
      </c>
      <c r="B3351" t="s">
        <v>13</v>
      </c>
      <c r="C3351" t="s">
        <v>33</v>
      </c>
      <c r="D3351" s="2">
        <v>4962.07</v>
      </c>
      <c r="E3351">
        <v>0.47</v>
      </c>
      <c r="F3351">
        <v>5</v>
      </c>
      <c r="G3351" s="1">
        <v>45265</v>
      </c>
      <c r="H3351" s="1">
        <v>45270</v>
      </c>
      <c r="I3351" t="s">
        <v>31</v>
      </c>
      <c r="J3351" t="s">
        <v>27</v>
      </c>
      <c r="K3351" s="2">
        <v>731.42</v>
      </c>
      <c r="L3351" t="s">
        <v>34</v>
      </c>
      <c r="M3351">
        <f>YEAR(Table1[[#This Row],[order_date]])</f>
        <v>2023</v>
      </c>
      <c r="N3351">
        <f>MONTH(Table1[[#This Row],[order_date]])</f>
        <v>12</v>
      </c>
      <c r="O3351" s="3">
        <f>Table1[[#This Row],[sales]]-Table1[[#This Row],[profit]]</f>
        <v>4230.6499999999996</v>
      </c>
      <c r="P3351" s="3">
        <f>Table1[[#This Row],[sales]]*Table1[[#This Row],[quantity]]</f>
        <v>24810.35</v>
      </c>
      <c r="Q3351" s="9">
        <f>Table1[[#This Row],[delivery_date]]-Table1[[#This Row],[order_date]]</f>
        <v>5</v>
      </c>
    </row>
    <row r="3352" spans="1:17" x14ac:dyDescent="0.35">
      <c r="A3352" t="s">
        <v>3383</v>
      </c>
      <c r="B3352" t="s">
        <v>19</v>
      </c>
      <c r="C3352" t="s">
        <v>26</v>
      </c>
      <c r="D3352" s="2">
        <v>3269.18</v>
      </c>
      <c r="E3352">
        <v>0.06</v>
      </c>
      <c r="F3352">
        <v>8</v>
      </c>
      <c r="G3352" s="1">
        <v>45313</v>
      </c>
      <c r="H3352" s="1">
        <v>45315</v>
      </c>
      <c r="I3352" t="s">
        <v>15</v>
      </c>
      <c r="J3352" t="s">
        <v>27</v>
      </c>
      <c r="K3352" s="2">
        <v>349.67</v>
      </c>
      <c r="L3352" t="s">
        <v>23</v>
      </c>
      <c r="M3352">
        <f>YEAR(Table1[[#This Row],[order_date]])</f>
        <v>2024</v>
      </c>
      <c r="N3352">
        <f>MONTH(Table1[[#This Row],[order_date]])</f>
        <v>1</v>
      </c>
      <c r="O3352" s="3">
        <f>Table1[[#This Row],[sales]]-Table1[[#This Row],[profit]]</f>
        <v>2919.5099999999998</v>
      </c>
      <c r="P3352" s="3">
        <f>Table1[[#This Row],[sales]]*Table1[[#This Row],[quantity]]</f>
        <v>26153.439999999999</v>
      </c>
      <c r="Q3352" s="9">
        <f>Table1[[#This Row],[delivery_date]]-Table1[[#This Row],[order_date]]</f>
        <v>2</v>
      </c>
    </row>
    <row r="3353" spans="1:17" x14ac:dyDescent="0.35">
      <c r="A3353" t="s">
        <v>3384</v>
      </c>
      <c r="B3353" t="s">
        <v>41</v>
      </c>
      <c r="C3353" t="s">
        <v>26</v>
      </c>
      <c r="D3353" s="2">
        <v>644.84</v>
      </c>
      <c r="E3353">
        <v>0.33</v>
      </c>
      <c r="F3353">
        <v>7</v>
      </c>
      <c r="G3353" s="1">
        <v>45111</v>
      </c>
      <c r="H3353" s="1">
        <v>45114</v>
      </c>
      <c r="I3353" t="s">
        <v>31</v>
      </c>
      <c r="J3353" t="s">
        <v>22</v>
      </c>
      <c r="K3353" s="2">
        <v>39.21</v>
      </c>
      <c r="L3353" t="s">
        <v>23</v>
      </c>
      <c r="M3353">
        <f>YEAR(Table1[[#This Row],[order_date]])</f>
        <v>2023</v>
      </c>
      <c r="N3353">
        <f>MONTH(Table1[[#This Row],[order_date]])</f>
        <v>7</v>
      </c>
      <c r="O3353" s="3">
        <f>Table1[[#This Row],[sales]]-Table1[[#This Row],[profit]]</f>
        <v>605.63</v>
      </c>
      <c r="P3353" s="3">
        <f>Table1[[#This Row],[sales]]*Table1[[#This Row],[quantity]]</f>
        <v>4513.88</v>
      </c>
      <c r="Q3353" s="9">
        <f>Table1[[#This Row],[delivery_date]]-Table1[[#This Row],[order_date]]</f>
        <v>3</v>
      </c>
    </row>
    <row r="3354" spans="1:17" x14ac:dyDescent="0.35">
      <c r="A3354" t="s">
        <v>3385</v>
      </c>
      <c r="B3354" t="s">
        <v>25</v>
      </c>
      <c r="C3354" t="s">
        <v>26</v>
      </c>
      <c r="D3354" s="2">
        <v>4230.37</v>
      </c>
      <c r="E3354">
        <v>0.22</v>
      </c>
      <c r="F3354">
        <v>2</v>
      </c>
      <c r="G3354" s="1">
        <v>45110</v>
      </c>
      <c r="H3354" s="1">
        <v>45114</v>
      </c>
      <c r="I3354" t="s">
        <v>15</v>
      </c>
      <c r="J3354" t="s">
        <v>22</v>
      </c>
      <c r="K3354" s="2">
        <v>1211.54</v>
      </c>
      <c r="L3354" t="s">
        <v>17</v>
      </c>
      <c r="M3354">
        <f>YEAR(Table1[[#This Row],[order_date]])</f>
        <v>2023</v>
      </c>
      <c r="N3354">
        <f>MONTH(Table1[[#This Row],[order_date]])</f>
        <v>7</v>
      </c>
      <c r="O3354" s="3">
        <f>Table1[[#This Row],[sales]]-Table1[[#This Row],[profit]]</f>
        <v>3018.83</v>
      </c>
      <c r="P3354" s="3">
        <f>Table1[[#This Row],[sales]]*Table1[[#This Row],[quantity]]</f>
        <v>8460.74</v>
      </c>
      <c r="Q3354" s="9">
        <f>Table1[[#This Row],[delivery_date]]-Table1[[#This Row],[order_date]]</f>
        <v>4</v>
      </c>
    </row>
    <row r="3355" spans="1:17" x14ac:dyDescent="0.35">
      <c r="A3355" t="s">
        <v>3386</v>
      </c>
      <c r="B3355" t="s">
        <v>13</v>
      </c>
      <c r="C3355" t="s">
        <v>36</v>
      </c>
      <c r="D3355" s="2">
        <v>4836.62</v>
      </c>
      <c r="E3355">
        <v>0.19</v>
      </c>
      <c r="F3355">
        <v>7</v>
      </c>
      <c r="G3355" s="1">
        <v>44977</v>
      </c>
      <c r="H3355" s="1">
        <v>44982</v>
      </c>
      <c r="I3355" t="s">
        <v>15</v>
      </c>
      <c r="J3355" t="s">
        <v>16</v>
      </c>
      <c r="K3355" s="2">
        <v>520.57000000000005</v>
      </c>
      <c r="L3355" t="s">
        <v>17</v>
      </c>
      <c r="M3355">
        <f>YEAR(Table1[[#This Row],[order_date]])</f>
        <v>2023</v>
      </c>
      <c r="N3355">
        <f>MONTH(Table1[[#This Row],[order_date]])</f>
        <v>2</v>
      </c>
      <c r="O3355" s="3">
        <f>Table1[[#This Row],[sales]]-Table1[[#This Row],[profit]]</f>
        <v>4316.05</v>
      </c>
      <c r="P3355" s="3">
        <f>Table1[[#This Row],[sales]]*Table1[[#This Row],[quantity]]</f>
        <v>33856.339999999997</v>
      </c>
      <c r="Q3355" s="9">
        <f>Table1[[#This Row],[delivery_date]]-Table1[[#This Row],[order_date]]</f>
        <v>5</v>
      </c>
    </row>
    <row r="3356" spans="1:17" x14ac:dyDescent="0.35">
      <c r="A3356" t="s">
        <v>3387</v>
      </c>
      <c r="B3356" t="s">
        <v>25</v>
      </c>
      <c r="C3356" t="s">
        <v>26</v>
      </c>
      <c r="D3356" s="2">
        <v>3591.29</v>
      </c>
      <c r="E3356">
        <v>0.1</v>
      </c>
      <c r="F3356">
        <v>5</v>
      </c>
      <c r="G3356" s="1">
        <v>44928</v>
      </c>
      <c r="H3356" s="1">
        <v>44934</v>
      </c>
      <c r="I3356" t="s">
        <v>21</v>
      </c>
      <c r="J3356" t="s">
        <v>27</v>
      </c>
      <c r="K3356" s="2">
        <v>602.71</v>
      </c>
      <c r="L3356" t="s">
        <v>39</v>
      </c>
      <c r="M3356">
        <f>YEAR(Table1[[#This Row],[order_date]])</f>
        <v>2023</v>
      </c>
      <c r="N3356">
        <f>MONTH(Table1[[#This Row],[order_date]])</f>
        <v>1</v>
      </c>
      <c r="O3356" s="3">
        <f>Table1[[#This Row],[sales]]-Table1[[#This Row],[profit]]</f>
        <v>2988.58</v>
      </c>
      <c r="P3356" s="3">
        <f>Table1[[#This Row],[sales]]*Table1[[#This Row],[quantity]]</f>
        <v>17956.45</v>
      </c>
      <c r="Q3356" s="9">
        <f>Table1[[#This Row],[delivery_date]]-Table1[[#This Row],[order_date]]</f>
        <v>6</v>
      </c>
    </row>
    <row r="3357" spans="1:17" x14ac:dyDescent="0.35">
      <c r="A3357" t="s">
        <v>3388</v>
      </c>
      <c r="B3357" t="s">
        <v>13</v>
      </c>
      <c r="C3357" t="s">
        <v>33</v>
      </c>
      <c r="D3357" s="2">
        <v>2153.4299999999998</v>
      </c>
      <c r="E3357">
        <v>0.09</v>
      </c>
      <c r="F3357">
        <v>6</v>
      </c>
      <c r="G3357" s="1">
        <v>45003</v>
      </c>
      <c r="H3357" s="1">
        <v>45007</v>
      </c>
      <c r="I3357" t="s">
        <v>15</v>
      </c>
      <c r="J3357" t="s">
        <v>16</v>
      </c>
      <c r="K3357" s="2">
        <v>119.62</v>
      </c>
      <c r="L3357" t="s">
        <v>48</v>
      </c>
      <c r="M3357">
        <f>YEAR(Table1[[#This Row],[order_date]])</f>
        <v>2023</v>
      </c>
      <c r="N3357">
        <f>MONTH(Table1[[#This Row],[order_date]])</f>
        <v>3</v>
      </c>
      <c r="O3357" s="3">
        <f>Table1[[#This Row],[sales]]-Table1[[#This Row],[profit]]</f>
        <v>2033.81</v>
      </c>
      <c r="P3357" s="3">
        <f>Table1[[#This Row],[sales]]*Table1[[#This Row],[quantity]]</f>
        <v>12920.579999999998</v>
      </c>
      <c r="Q3357" s="9">
        <f>Table1[[#This Row],[delivery_date]]-Table1[[#This Row],[order_date]]</f>
        <v>4</v>
      </c>
    </row>
    <row r="3358" spans="1:17" x14ac:dyDescent="0.35">
      <c r="A3358" t="s">
        <v>3389</v>
      </c>
      <c r="B3358" t="s">
        <v>41</v>
      </c>
      <c r="C3358" t="s">
        <v>33</v>
      </c>
      <c r="D3358" s="2">
        <v>4747.16</v>
      </c>
      <c r="E3358">
        <v>0.26</v>
      </c>
      <c r="F3358">
        <v>8</v>
      </c>
      <c r="G3358" s="1">
        <v>45405</v>
      </c>
      <c r="H3358" s="1">
        <v>45409</v>
      </c>
      <c r="I3358" t="s">
        <v>21</v>
      </c>
      <c r="J3358" t="s">
        <v>22</v>
      </c>
      <c r="K3358" s="2">
        <v>875.6</v>
      </c>
      <c r="L3358" t="s">
        <v>17</v>
      </c>
      <c r="M3358">
        <f>YEAR(Table1[[#This Row],[order_date]])</f>
        <v>2024</v>
      </c>
      <c r="N3358">
        <f>MONTH(Table1[[#This Row],[order_date]])</f>
        <v>4</v>
      </c>
      <c r="O3358" s="3">
        <f>Table1[[#This Row],[sales]]-Table1[[#This Row],[profit]]</f>
        <v>3871.56</v>
      </c>
      <c r="P3358" s="3">
        <f>Table1[[#This Row],[sales]]*Table1[[#This Row],[quantity]]</f>
        <v>37977.279999999999</v>
      </c>
      <c r="Q3358" s="9">
        <f>Table1[[#This Row],[delivery_date]]-Table1[[#This Row],[order_date]]</f>
        <v>4</v>
      </c>
    </row>
    <row r="3359" spans="1:17" x14ac:dyDescent="0.35">
      <c r="A3359" t="s">
        <v>3390</v>
      </c>
      <c r="B3359" t="s">
        <v>13</v>
      </c>
      <c r="C3359" t="s">
        <v>26</v>
      </c>
      <c r="D3359" s="2">
        <v>4846</v>
      </c>
      <c r="E3359">
        <v>0.19</v>
      </c>
      <c r="F3359">
        <v>5</v>
      </c>
      <c r="G3359" s="1">
        <v>45388</v>
      </c>
      <c r="H3359" s="1">
        <v>45393</v>
      </c>
      <c r="I3359" t="s">
        <v>31</v>
      </c>
      <c r="J3359" t="s">
        <v>27</v>
      </c>
      <c r="K3359" s="2">
        <v>1256.68</v>
      </c>
      <c r="L3359" t="s">
        <v>34</v>
      </c>
      <c r="M3359">
        <f>YEAR(Table1[[#This Row],[order_date]])</f>
        <v>2024</v>
      </c>
      <c r="N3359">
        <f>MONTH(Table1[[#This Row],[order_date]])</f>
        <v>4</v>
      </c>
      <c r="O3359" s="3">
        <f>Table1[[#This Row],[sales]]-Table1[[#This Row],[profit]]</f>
        <v>3589.3199999999997</v>
      </c>
      <c r="P3359" s="3">
        <f>Table1[[#This Row],[sales]]*Table1[[#This Row],[quantity]]</f>
        <v>24230</v>
      </c>
      <c r="Q3359" s="9">
        <f>Table1[[#This Row],[delivery_date]]-Table1[[#This Row],[order_date]]</f>
        <v>5</v>
      </c>
    </row>
    <row r="3360" spans="1:17" x14ac:dyDescent="0.35">
      <c r="A3360" t="s">
        <v>3391</v>
      </c>
      <c r="B3360" t="s">
        <v>41</v>
      </c>
      <c r="C3360" t="s">
        <v>14</v>
      </c>
      <c r="D3360" s="2">
        <v>4682.07</v>
      </c>
      <c r="E3360">
        <v>0.25</v>
      </c>
      <c r="F3360">
        <v>9</v>
      </c>
      <c r="G3360" s="1">
        <v>45325</v>
      </c>
      <c r="H3360" s="1">
        <v>45327</v>
      </c>
      <c r="I3360" t="s">
        <v>31</v>
      </c>
      <c r="J3360" t="s">
        <v>16</v>
      </c>
      <c r="K3360" s="2">
        <v>770.27</v>
      </c>
      <c r="L3360" t="s">
        <v>28</v>
      </c>
      <c r="M3360">
        <f>YEAR(Table1[[#This Row],[order_date]])</f>
        <v>2024</v>
      </c>
      <c r="N3360">
        <f>MONTH(Table1[[#This Row],[order_date]])</f>
        <v>2</v>
      </c>
      <c r="O3360" s="3">
        <f>Table1[[#This Row],[sales]]-Table1[[#This Row],[profit]]</f>
        <v>3911.7999999999997</v>
      </c>
      <c r="P3360" s="3">
        <f>Table1[[#This Row],[sales]]*Table1[[#This Row],[quantity]]</f>
        <v>42138.63</v>
      </c>
      <c r="Q3360" s="9">
        <f>Table1[[#This Row],[delivery_date]]-Table1[[#This Row],[order_date]]</f>
        <v>2</v>
      </c>
    </row>
    <row r="3361" spans="1:17" x14ac:dyDescent="0.35">
      <c r="A3361" t="s">
        <v>3392</v>
      </c>
      <c r="B3361" t="s">
        <v>13</v>
      </c>
      <c r="C3361" t="s">
        <v>14</v>
      </c>
      <c r="D3361" s="2">
        <v>2117.91</v>
      </c>
      <c r="E3361">
        <v>0.1</v>
      </c>
      <c r="F3361">
        <v>1</v>
      </c>
      <c r="G3361" s="1">
        <v>44965</v>
      </c>
      <c r="H3361" s="1">
        <v>44966</v>
      </c>
      <c r="I3361" t="s">
        <v>31</v>
      </c>
      <c r="J3361" t="s">
        <v>22</v>
      </c>
      <c r="K3361" s="2">
        <v>588.57000000000005</v>
      </c>
      <c r="L3361" t="s">
        <v>34</v>
      </c>
      <c r="M3361">
        <f>YEAR(Table1[[#This Row],[order_date]])</f>
        <v>2023</v>
      </c>
      <c r="N3361">
        <f>MONTH(Table1[[#This Row],[order_date]])</f>
        <v>2</v>
      </c>
      <c r="O3361" s="3">
        <f>Table1[[#This Row],[sales]]-Table1[[#This Row],[profit]]</f>
        <v>1529.3399999999997</v>
      </c>
      <c r="P3361" s="3">
        <f>Table1[[#This Row],[sales]]*Table1[[#This Row],[quantity]]</f>
        <v>2117.91</v>
      </c>
      <c r="Q3361" s="9">
        <f>Table1[[#This Row],[delivery_date]]-Table1[[#This Row],[order_date]]</f>
        <v>1</v>
      </c>
    </row>
    <row r="3362" spans="1:17" x14ac:dyDescent="0.35">
      <c r="A3362" t="s">
        <v>3393</v>
      </c>
      <c r="B3362" t="s">
        <v>41</v>
      </c>
      <c r="C3362" t="s">
        <v>14</v>
      </c>
      <c r="D3362" s="2">
        <v>3969.57</v>
      </c>
      <c r="E3362">
        <v>0.18</v>
      </c>
      <c r="F3362">
        <v>5</v>
      </c>
      <c r="G3362" s="1">
        <v>45472</v>
      </c>
      <c r="H3362" s="1">
        <v>45473</v>
      </c>
      <c r="I3362" t="s">
        <v>31</v>
      </c>
      <c r="J3362" t="s">
        <v>27</v>
      </c>
      <c r="K3362" s="2">
        <v>410.81</v>
      </c>
      <c r="L3362" t="s">
        <v>17</v>
      </c>
      <c r="M3362">
        <f>YEAR(Table1[[#This Row],[order_date]])</f>
        <v>2024</v>
      </c>
      <c r="N3362">
        <f>MONTH(Table1[[#This Row],[order_date]])</f>
        <v>6</v>
      </c>
      <c r="O3362" s="3">
        <f>Table1[[#This Row],[sales]]-Table1[[#This Row],[profit]]</f>
        <v>3558.76</v>
      </c>
      <c r="P3362" s="3">
        <f>Table1[[#This Row],[sales]]*Table1[[#This Row],[quantity]]</f>
        <v>19847.850000000002</v>
      </c>
      <c r="Q3362" s="9">
        <f>Table1[[#This Row],[delivery_date]]-Table1[[#This Row],[order_date]]</f>
        <v>1</v>
      </c>
    </row>
    <row r="3363" spans="1:17" x14ac:dyDescent="0.35">
      <c r="A3363" t="s">
        <v>3394</v>
      </c>
      <c r="B3363" t="s">
        <v>41</v>
      </c>
      <c r="C3363" t="s">
        <v>20</v>
      </c>
      <c r="D3363" s="2">
        <v>3305.48</v>
      </c>
      <c r="E3363">
        <v>0.5</v>
      </c>
      <c r="F3363">
        <v>1</v>
      </c>
      <c r="G3363" s="1">
        <v>45609</v>
      </c>
      <c r="H3363" s="1">
        <v>45610</v>
      </c>
      <c r="I3363" t="s">
        <v>15</v>
      </c>
      <c r="J3363" t="s">
        <v>22</v>
      </c>
      <c r="K3363" s="2">
        <v>332.74</v>
      </c>
      <c r="L3363" t="s">
        <v>28</v>
      </c>
      <c r="M3363">
        <f>YEAR(Table1[[#This Row],[order_date]])</f>
        <v>2024</v>
      </c>
      <c r="N3363">
        <f>MONTH(Table1[[#This Row],[order_date]])</f>
        <v>11</v>
      </c>
      <c r="O3363" s="3">
        <f>Table1[[#This Row],[sales]]-Table1[[#This Row],[profit]]</f>
        <v>2972.74</v>
      </c>
      <c r="P3363" s="3">
        <f>Table1[[#This Row],[sales]]*Table1[[#This Row],[quantity]]</f>
        <v>3305.48</v>
      </c>
      <c r="Q3363" s="9">
        <f>Table1[[#This Row],[delivery_date]]-Table1[[#This Row],[order_date]]</f>
        <v>1</v>
      </c>
    </row>
    <row r="3364" spans="1:17" x14ac:dyDescent="0.35">
      <c r="A3364" t="s">
        <v>3395</v>
      </c>
      <c r="B3364" t="s">
        <v>19</v>
      </c>
      <c r="C3364" t="s">
        <v>36</v>
      </c>
      <c r="D3364" s="2">
        <v>980.56</v>
      </c>
      <c r="E3364">
        <v>0.18</v>
      </c>
      <c r="F3364">
        <v>1</v>
      </c>
      <c r="G3364" s="1">
        <v>45177</v>
      </c>
      <c r="H3364" s="1">
        <v>45182</v>
      </c>
      <c r="I3364" t="s">
        <v>21</v>
      </c>
      <c r="J3364" t="s">
        <v>16</v>
      </c>
      <c r="K3364" s="2">
        <v>195.77</v>
      </c>
      <c r="L3364" t="s">
        <v>48</v>
      </c>
      <c r="M3364">
        <f>YEAR(Table1[[#This Row],[order_date]])</f>
        <v>2023</v>
      </c>
      <c r="N3364">
        <f>MONTH(Table1[[#This Row],[order_date]])</f>
        <v>9</v>
      </c>
      <c r="O3364" s="3">
        <f>Table1[[#This Row],[sales]]-Table1[[#This Row],[profit]]</f>
        <v>784.79</v>
      </c>
      <c r="P3364" s="3">
        <f>Table1[[#This Row],[sales]]*Table1[[#This Row],[quantity]]</f>
        <v>980.56</v>
      </c>
      <c r="Q3364" s="9">
        <f>Table1[[#This Row],[delivery_date]]-Table1[[#This Row],[order_date]]</f>
        <v>5</v>
      </c>
    </row>
    <row r="3365" spans="1:17" x14ac:dyDescent="0.35">
      <c r="A3365" t="s">
        <v>3396</v>
      </c>
      <c r="B3365" t="s">
        <v>41</v>
      </c>
      <c r="C3365" t="s">
        <v>26</v>
      </c>
      <c r="D3365" s="2">
        <v>2724.02</v>
      </c>
      <c r="E3365">
        <v>0.21</v>
      </c>
      <c r="F3365">
        <v>1</v>
      </c>
      <c r="G3365" s="1">
        <v>44992</v>
      </c>
      <c r="H3365" s="1">
        <v>44996</v>
      </c>
      <c r="I3365" t="s">
        <v>15</v>
      </c>
      <c r="J3365" t="s">
        <v>22</v>
      </c>
      <c r="K3365" s="2">
        <v>687.96</v>
      </c>
      <c r="L3365" t="s">
        <v>39</v>
      </c>
      <c r="M3365">
        <f>YEAR(Table1[[#This Row],[order_date]])</f>
        <v>2023</v>
      </c>
      <c r="N3365">
        <f>MONTH(Table1[[#This Row],[order_date]])</f>
        <v>3</v>
      </c>
      <c r="O3365" s="3">
        <f>Table1[[#This Row],[sales]]-Table1[[#This Row],[profit]]</f>
        <v>2036.06</v>
      </c>
      <c r="P3365" s="3">
        <f>Table1[[#This Row],[sales]]*Table1[[#This Row],[quantity]]</f>
        <v>2724.02</v>
      </c>
      <c r="Q3365" s="9">
        <f>Table1[[#This Row],[delivery_date]]-Table1[[#This Row],[order_date]]</f>
        <v>4</v>
      </c>
    </row>
    <row r="3366" spans="1:17" x14ac:dyDescent="0.35">
      <c r="A3366" t="s">
        <v>3397</v>
      </c>
      <c r="B3366" t="s">
        <v>19</v>
      </c>
      <c r="C3366" t="s">
        <v>20</v>
      </c>
      <c r="D3366" s="2">
        <v>3763.69</v>
      </c>
      <c r="E3366">
        <v>0.01</v>
      </c>
      <c r="F3366">
        <v>5</v>
      </c>
      <c r="G3366" s="1">
        <v>45355</v>
      </c>
      <c r="H3366" s="1">
        <v>45356</v>
      </c>
      <c r="I3366" t="s">
        <v>31</v>
      </c>
      <c r="J3366" t="s">
        <v>16</v>
      </c>
      <c r="K3366" s="2">
        <v>192.78</v>
      </c>
      <c r="L3366" t="s">
        <v>39</v>
      </c>
      <c r="M3366">
        <f>YEAR(Table1[[#This Row],[order_date]])</f>
        <v>2024</v>
      </c>
      <c r="N3366">
        <f>MONTH(Table1[[#This Row],[order_date]])</f>
        <v>3</v>
      </c>
      <c r="O3366" s="3">
        <f>Table1[[#This Row],[sales]]-Table1[[#This Row],[profit]]</f>
        <v>3570.91</v>
      </c>
      <c r="P3366" s="3">
        <f>Table1[[#This Row],[sales]]*Table1[[#This Row],[quantity]]</f>
        <v>18818.45</v>
      </c>
      <c r="Q3366" s="9">
        <f>Table1[[#This Row],[delivery_date]]-Table1[[#This Row],[order_date]]</f>
        <v>1</v>
      </c>
    </row>
    <row r="3367" spans="1:17" x14ac:dyDescent="0.35">
      <c r="A3367" t="s">
        <v>3398</v>
      </c>
      <c r="B3367" t="s">
        <v>41</v>
      </c>
      <c r="C3367" t="s">
        <v>14</v>
      </c>
      <c r="D3367" s="2">
        <v>4489.97</v>
      </c>
      <c r="E3367">
        <v>0.19</v>
      </c>
      <c r="F3367">
        <v>9</v>
      </c>
      <c r="G3367" s="1">
        <v>45279</v>
      </c>
      <c r="H3367" s="1">
        <v>45286</v>
      </c>
      <c r="I3367" t="s">
        <v>15</v>
      </c>
      <c r="J3367" t="s">
        <v>22</v>
      </c>
      <c r="K3367" s="2">
        <v>509.23</v>
      </c>
      <c r="L3367" t="s">
        <v>28</v>
      </c>
      <c r="M3367">
        <f>YEAR(Table1[[#This Row],[order_date]])</f>
        <v>2023</v>
      </c>
      <c r="N3367">
        <f>MONTH(Table1[[#This Row],[order_date]])</f>
        <v>12</v>
      </c>
      <c r="O3367" s="3">
        <f>Table1[[#This Row],[sales]]-Table1[[#This Row],[profit]]</f>
        <v>3980.7400000000002</v>
      </c>
      <c r="P3367" s="3">
        <f>Table1[[#This Row],[sales]]*Table1[[#This Row],[quantity]]</f>
        <v>40409.730000000003</v>
      </c>
      <c r="Q3367" s="9">
        <f>Table1[[#This Row],[delivery_date]]-Table1[[#This Row],[order_date]]</f>
        <v>7</v>
      </c>
    </row>
    <row r="3368" spans="1:17" x14ac:dyDescent="0.35">
      <c r="A3368" t="s">
        <v>3399</v>
      </c>
      <c r="B3368" t="s">
        <v>25</v>
      </c>
      <c r="C3368" t="s">
        <v>26</v>
      </c>
      <c r="D3368" s="2">
        <v>4326.7299999999996</v>
      </c>
      <c r="E3368">
        <v>0.38</v>
      </c>
      <c r="F3368">
        <v>2</v>
      </c>
      <c r="G3368" s="1">
        <v>45309</v>
      </c>
      <c r="H3368" s="1">
        <v>45315</v>
      </c>
      <c r="I3368" t="s">
        <v>31</v>
      </c>
      <c r="J3368" t="s">
        <v>27</v>
      </c>
      <c r="K3368" s="2">
        <v>485.17</v>
      </c>
      <c r="L3368" t="s">
        <v>39</v>
      </c>
      <c r="M3368">
        <f>YEAR(Table1[[#This Row],[order_date]])</f>
        <v>2024</v>
      </c>
      <c r="N3368">
        <f>MONTH(Table1[[#This Row],[order_date]])</f>
        <v>1</v>
      </c>
      <c r="O3368" s="3">
        <f>Table1[[#This Row],[sales]]-Table1[[#This Row],[profit]]</f>
        <v>3841.5599999999995</v>
      </c>
      <c r="P3368" s="3">
        <f>Table1[[#This Row],[sales]]*Table1[[#This Row],[quantity]]</f>
        <v>8653.4599999999991</v>
      </c>
      <c r="Q3368" s="9">
        <f>Table1[[#This Row],[delivery_date]]-Table1[[#This Row],[order_date]]</f>
        <v>6</v>
      </c>
    </row>
    <row r="3369" spans="1:17" x14ac:dyDescent="0.35">
      <c r="A3369" t="s">
        <v>3400</v>
      </c>
      <c r="B3369" t="s">
        <v>41</v>
      </c>
      <c r="C3369" t="s">
        <v>20</v>
      </c>
      <c r="D3369" s="2">
        <v>857.83</v>
      </c>
      <c r="E3369">
        <v>0.26</v>
      </c>
      <c r="F3369">
        <v>6</v>
      </c>
      <c r="G3369" s="1">
        <v>44953</v>
      </c>
      <c r="H3369" s="1">
        <v>44958</v>
      </c>
      <c r="I3369" t="s">
        <v>21</v>
      </c>
      <c r="J3369" t="s">
        <v>16</v>
      </c>
      <c r="K3369" s="2">
        <v>152.66999999999999</v>
      </c>
      <c r="L3369" t="s">
        <v>34</v>
      </c>
      <c r="M3369">
        <f>YEAR(Table1[[#This Row],[order_date]])</f>
        <v>2023</v>
      </c>
      <c r="N3369">
        <f>MONTH(Table1[[#This Row],[order_date]])</f>
        <v>1</v>
      </c>
      <c r="O3369" s="3">
        <f>Table1[[#This Row],[sales]]-Table1[[#This Row],[profit]]</f>
        <v>705.16000000000008</v>
      </c>
      <c r="P3369" s="3">
        <f>Table1[[#This Row],[sales]]*Table1[[#This Row],[quantity]]</f>
        <v>5146.9800000000005</v>
      </c>
      <c r="Q3369" s="9">
        <f>Table1[[#This Row],[delivery_date]]-Table1[[#This Row],[order_date]]</f>
        <v>5</v>
      </c>
    </row>
    <row r="3370" spans="1:17" x14ac:dyDescent="0.35">
      <c r="A3370" t="s">
        <v>3401</v>
      </c>
      <c r="B3370" t="s">
        <v>25</v>
      </c>
      <c r="C3370" t="s">
        <v>33</v>
      </c>
      <c r="D3370" s="2">
        <v>2491.36</v>
      </c>
      <c r="E3370">
        <v>0.33</v>
      </c>
      <c r="F3370">
        <v>5</v>
      </c>
      <c r="G3370" s="1">
        <v>44993</v>
      </c>
      <c r="H3370" s="1">
        <v>44998</v>
      </c>
      <c r="I3370" t="s">
        <v>15</v>
      </c>
      <c r="J3370" t="s">
        <v>22</v>
      </c>
      <c r="K3370" s="2">
        <v>508.87</v>
      </c>
      <c r="L3370" t="s">
        <v>23</v>
      </c>
      <c r="M3370">
        <f>YEAR(Table1[[#This Row],[order_date]])</f>
        <v>2023</v>
      </c>
      <c r="N3370">
        <f>MONTH(Table1[[#This Row],[order_date]])</f>
        <v>3</v>
      </c>
      <c r="O3370" s="3">
        <f>Table1[[#This Row],[sales]]-Table1[[#This Row],[profit]]</f>
        <v>1982.4900000000002</v>
      </c>
      <c r="P3370" s="3">
        <f>Table1[[#This Row],[sales]]*Table1[[#This Row],[quantity]]</f>
        <v>12456.800000000001</v>
      </c>
      <c r="Q3370" s="9">
        <f>Table1[[#This Row],[delivery_date]]-Table1[[#This Row],[order_date]]</f>
        <v>5</v>
      </c>
    </row>
    <row r="3371" spans="1:17" x14ac:dyDescent="0.35">
      <c r="A3371" t="s">
        <v>3402</v>
      </c>
      <c r="B3371" t="s">
        <v>25</v>
      </c>
      <c r="C3371" t="s">
        <v>14</v>
      </c>
      <c r="D3371" s="2">
        <v>2443.52</v>
      </c>
      <c r="E3371">
        <v>0.28000000000000003</v>
      </c>
      <c r="F3371">
        <v>7</v>
      </c>
      <c r="G3371" s="1">
        <v>45628</v>
      </c>
      <c r="H3371" s="1">
        <v>45633</v>
      </c>
      <c r="I3371" t="s">
        <v>21</v>
      </c>
      <c r="J3371" t="s">
        <v>27</v>
      </c>
      <c r="K3371" s="2">
        <v>453.7</v>
      </c>
      <c r="L3371" t="s">
        <v>28</v>
      </c>
      <c r="M3371">
        <f>YEAR(Table1[[#This Row],[order_date]])</f>
        <v>2024</v>
      </c>
      <c r="N3371">
        <f>MONTH(Table1[[#This Row],[order_date]])</f>
        <v>12</v>
      </c>
      <c r="O3371" s="3">
        <f>Table1[[#This Row],[sales]]-Table1[[#This Row],[profit]]</f>
        <v>1989.82</v>
      </c>
      <c r="P3371" s="3">
        <f>Table1[[#This Row],[sales]]*Table1[[#This Row],[quantity]]</f>
        <v>17104.64</v>
      </c>
      <c r="Q3371" s="9">
        <f>Table1[[#This Row],[delivery_date]]-Table1[[#This Row],[order_date]]</f>
        <v>5</v>
      </c>
    </row>
    <row r="3372" spans="1:17" x14ac:dyDescent="0.35">
      <c r="A3372" t="s">
        <v>3403</v>
      </c>
      <c r="B3372" t="s">
        <v>41</v>
      </c>
      <c r="C3372" t="s">
        <v>20</v>
      </c>
      <c r="D3372" s="2">
        <v>4503.8100000000004</v>
      </c>
      <c r="E3372">
        <v>0.05</v>
      </c>
      <c r="F3372">
        <v>7</v>
      </c>
      <c r="G3372" s="1">
        <v>45426</v>
      </c>
      <c r="H3372" s="1">
        <v>45428</v>
      </c>
      <c r="I3372" t="s">
        <v>15</v>
      </c>
      <c r="J3372" t="s">
        <v>22</v>
      </c>
      <c r="K3372" s="2">
        <v>500.06</v>
      </c>
      <c r="L3372" t="s">
        <v>28</v>
      </c>
      <c r="M3372">
        <f>YEAR(Table1[[#This Row],[order_date]])</f>
        <v>2024</v>
      </c>
      <c r="N3372">
        <f>MONTH(Table1[[#This Row],[order_date]])</f>
        <v>5</v>
      </c>
      <c r="O3372" s="3">
        <f>Table1[[#This Row],[sales]]-Table1[[#This Row],[profit]]</f>
        <v>4003.7500000000005</v>
      </c>
      <c r="P3372" s="3">
        <f>Table1[[#This Row],[sales]]*Table1[[#This Row],[quantity]]</f>
        <v>31526.670000000002</v>
      </c>
      <c r="Q3372" s="9">
        <f>Table1[[#This Row],[delivery_date]]-Table1[[#This Row],[order_date]]</f>
        <v>2</v>
      </c>
    </row>
    <row r="3373" spans="1:17" x14ac:dyDescent="0.35">
      <c r="A3373" t="s">
        <v>3404</v>
      </c>
      <c r="B3373" t="s">
        <v>25</v>
      </c>
      <c r="C3373" t="s">
        <v>33</v>
      </c>
      <c r="D3373" s="2">
        <v>109.49</v>
      </c>
      <c r="E3373">
        <v>0.17</v>
      </c>
      <c r="F3373">
        <v>3</v>
      </c>
      <c r="G3373" s="1">
        <v>45338</v>
      </c>
      <c r="H3373" s="1">
        <v>45344</v>
      </c>
      <c r="I3373" t="s">
        <v>21</v>
      </c>
      <c r="J3373" t="s">
        <v>27</v>
      </c>
      <c r="K3373" s="2">
        <v>29.31</v>
      </c>
      <c r="L3373" t="s">
        <v>17</v>
      </c>
      <c r="M3373">
        <f>YEAR(Table1[[#This Row],[order_date]])</f>
        <v>2024</v>
      </c>
      <c r="N3373">
        <f>MONTH(Table1[[#This Row],[order_date]])</f>
        <v>2</v>
      </c>
      <c r="O3373" s="3">
        <f>Table1[[#This Row],[sales]]-Table1[[#This Row],[profit]]</f>
        <v>80.179999999999993</v>
      </c>
      <c r="P3373" s="3">
        <f>Table1[[#This Row],[sales]]*Table1[[#This Row],[quantity]]</f>
        <v>328.46999999999997</v>
      </c>
      <c r="Q3373" s="9">
        <f>Table1[[#This Row],[delivery_date]]-Table1[[#This Row],[order_date]]</f>
        <v>6</v>
      </c>
    </row>
    <row r="3374" spans="1:17" x14ac:dyDescent="0.35">
      <c r="A3374" t="s">
        <v>3405</v>
      </c>
      <c r="B3374" t="s">
        <v>19</v>
      </c>
      <c r="C3374" t="s">
        <v>14</v>
      </c>
      <c r="D3374" s="2">
        <v>3719.7</v>
      </c>
      <c r="E3374">
        <v>0.35</v>
      </c>
      <c r="F3374">
        <v>6</v>
      </c>
      <c r="G3374" s="1">
        <v>45556</v>
      </c>
      <c r="H3374" s="1">
        <v>45559</v>
      </c>
      <c r="I3374" t="s">
        <v>15</v>
      </c>
      <c r="J3374" t="s">
        <v>16</v>
      </c>
      <c r="K3374" s="2">
        <v>906.06</v>
      </c>
      <c r="L3374" t="s">
        <v>34</v>
      </c>
      <c r="M3374">
        <f>YEAR(Table1[[#This Row],[order_date]])</f>
        <v>2024</v>
      </c>
      <c r="N3374">
        <f>MONTH(Table1[[#This Row],[order_date]])</f>
        <v>9</v>
      </c>
      <c r="O3374" s="3">
        <f>Table1[[#This Row],[sales]]-Table1[[#This Row],[profit]]</f>
        <v>2813.64</v>
      </c>
      <c r="P3374" s="3">
        <f>Table1[[#This Row],[sales]]*Table1[[#This Row],[quantity]]</f>
        <v>22318.199999999997</v>
      </c>
      <c r="Q3374" s="9">
        <f>Table1[[#This Row],[delivery_date]]-Table1[[#This Row],[order_date]]</f>
        <v>3</v>
      </c>
    </row>
    <row r="3375" spans="1:17" x14ac:dyDescent="0.35">
      <c r="A3375" t="s">
        <v>3406</v>
      </c>
      <c r="B3375" t="s">
        <v>13</v>
      </c>
      <c r="C3375" t="s">
        <v>36</v>
      </c>
      <c r="D3375" s="2">
        <v>3131.34</v>
      </c>
      <c r="E3375">
        <v>0.27</v>
      </c>
      <c r="F3375">
        <v>3</v>
      </c>
      <c r="G3375" s="1">
        <v>45607</v>
      </c>
      <c r="H3375" s="1">
        <v>45609</v>
      </c>
      <c r="I3375" t="s">
        <v>15</v>
      </c>
      <c r="J3375" t="s">
        <v>27</v>
      </c>
      <c r="K3375" s="2">
        <v>654.29</v>
      </c>
      <c r="L3375" t="s">
        <v>17</v>
      </c>
      <c r="M3375">
        <f>YEAR(Table1[[#This Row],[order_date]])</f>
        <v>2024</v>
      </c>
      <c r="N3375">
        <f>MONTH(Table1[[#This Row],[order_date]])</f>
        <v>11</v>
      </c>
      <c r="O3375" s="3">
        <f>Table1[[#This Row],[sales]]-Table1[[#This Row],[profit]]</f>
        <v>2477.0500000000002</v>
      </c>
      <c r="P3375" s="3">
        <f>Table1[[#This Row],[sales]]*Table1[[#This Row],[quantity]]</f>
        <v>9394.02</v>
      </c>
      <c r="Q3375" s="9">
        <f>Table1[[#This Row],[delivery_date]]-Table1[[#This Row],[order_date]]</f>
        <v>2</v>
      </c>
    </row>
    <row r="3376" spans="1:17" x14ac:dyDescent="0.35">
      <c r="A3376" t="s">
        <v>3407</v>
      </c>
      <c r="B3376" t="s">
        <v>41</v>
      </c>
      <c r="C3376" t="s">
        <v>14</v>
      </c>
      <c r="D3376" s="2">
        <v>4615.7</v>
      </c>
      <c r="E3376">
        <v>0.34</v>
      </c>
      <c r="F3376">
        <v>2</v>
      </c>
      <c r="G3376" s="1">
        <v>45296</v>
      </c>
      <c r="H3376" s="1">
        <v>45300</v>
      </c>
      <c r="I3376" t="s">
        <v>31</v>
      </c>
      <c r="J3376" t="s">
        <v>22</v>
      </c>
      <c r="K3376" s="2">
        <v>660.11</v>
      </c>
      <c r="L3376" t="s">
        <v>23</v>
      </c>
      <c r="M3376">
        <f>YEAR(Table1[[#This Row],[order_date]])</f>
        <v>2024</v>
      </c>
      <c r="N3376">
        <f>MONTH(Table1[[#This Row],[order_date]])</f>
        <v>1</v>
      </c>
      <c r="O3376" s="3">
        <f>Table1[[#This Row],[sales]]-Table1[[#This Row],[profit]]</f>
        <v>3955.5899999999997</v>
      </c>
      <c r="P3376" s="3">
        <f>Table1[[#This Row],[sales]]*Table1[[#This Row],[quantity]]</f>
        <v>9231.4</v>
      </c>
      <c r="Q3376" s="9">
        <f>Table1[[#This Row],[delivery_date]]-Table1[[#This Row],[order_date]]</f>
        <v>4</v>
      </c>
    </row>
    <row r="3377" spans="1:17" x14ac:dyDescent="0.35">
      <c r="A3377" t="s">
        <v>3408</v>
      </c>
      <c r="B3377" t="s">
        <v>25</v>
      </c>
      <c r="C3377" t="s">
        <v>36</v>
      </c>
      <c r="D3377" s="2">
        <v>2338.9</v>
      </c>
      <c r="E3377">
        <v>0.18</v>
      </c>
      <c r="F3377">
        <v>5</v>
      </c>
      <c r="G3377" s="1">
        <v>45525</v>
      </c>
      <c r="H3377" s="1">
        <v>45530</v>
      </c>
      <c r="I3377" t="s">
        <v>15</v>
      </c>
      <c r="J3377" t="s">
        <v>22</v>
      </c>
      <c r="K3377" s="2">
        <v>308.79000000000002</v>
      </c>
      <c r="L3377" t="s">
        <v>23</v>
      </c>
      <c r="M3377">
        <f>YEAR(Table1[[#This Row],[order_date]])</f>
        <v>2024</v>
      </c>
      <c r="N3377">
        <f>MONTH(Table1[[#This Row],[order_date]])</f>
        <v>8</v>
      </c>
      <c r="O3377" s="3">
        <f>Table1[[#This Row],[sales]]-Table1[[#This Row],[profit]]</f>
        <v>2030.1100000000001</v>
      </c>
      <c r="P3377" s="3">
        <f>Table1[[#This Row],[sales]]*Table1[[#This Row],[quantity]]</f>
        <v>11694.5</v>
      </c>
      <c r="Q3377" s="9">
        <f>Table1[[#This Row],[delivery_date]]-Table1[[#This Row],[order_date]]</f>
        <v>5</v>
      </c>
    </row>
    <row r="3378" spans="1:17" x14ac:dyDescent="0.35">
      <c r="A3378" t="s">
        <v>3409</v>
      </c>
      <c r="B3378" t="s">
        <v>41</v>
      </c>
      <c r="C3378" t="s">
        <v>36</v>
      </c>
      <c r="D3378" s="2">
        <v>3322.59</v>
      </c>
      <c r="E3378">
        <v>0.1</v>
      </c>
      <c r="F3378">
        <v>4</v>
      </c>
      <c r="G3378" s="1">
        <v>45535</v>
      </c>
      <c r="H3378" s="1">
        <v>45537</v>
      </c>
      <c r="I3378" t="s">
        <v>21</v>
      </c>
      <c r="J3378" t="s">
        <v>22</v>
      </c>
      <c r="K3378" s="2">
        <v>782.41</v>
      </c>
      <c r="L3378" t="s">
        <v>23</v>
      </c>
      <c r="M3378">
        <f>YEAR(Table1[[#This Row],[order_date]])</f>
        <v>2024</v>
      </c>
      <c r="N3378">
        <f>MONTH(Table1[[#This Row],[order_date]])</f>
        <v>8</v>
      </c>
      <c r="O3378" s="3">
        <f>Table1[[#This Row],[sales]]-Table1[[#This Row],[profit]]</f>
        <v>2540.1800000000003</v>
      </c>
      <c r="P3378" s="3">
        <f>Table1[[#This Row],[sales]]*Table1[[#This Row],[quantity]]</f>
        <v>13290.36</v>
      </c>
      <c r="Q3378" s="9">
        <f>Table1[[#This Row],[delivery_date]]-Table1[[#This Row],[order_date]]</f>
        <v>2</v>
      </c>
    </row>
    <row r="3379" spans="1:17" x14ac:dyDescent="0.35">
      <c r="A3379" t="s">
        <v>3410</v>
      </c>
      <c r="B3379" t="s">
        <v>19</v>
      </c>
      <c r="C3379" t="s">
        <v>36</v>
      </c>
      <c r="D3379" s="2">
        <v>4866.46</v>
      </c>
      <c r="E3379">
        <v>0.41</v>
      </c>
      <c r="F3379">
        <v>4</v>
      </c>
      <c r="G3379" s="1">
        <v>45362</v>
      </c>
      <c r="H3379" s="1">
        <v>45363</v>
      </c>
      <c r="I3379" t="s">
        <v>21</v>
      </c>
      <c r="J3379" t="s">
        <v>16</v>
      </c>
      <c r="K3379" s="2">
        <v>393.02</v>
      </c>
      <c r="L3379" t="s">
        <v>28</v>
      </c>
      <c r="M3379">
        <f>YEAR(Table1[[#This Row],[order_date]])</f>
        <v>2024</v>
      </c>
      <c r="N3379">
        <f>MONTH(Table1[[#This Row],[order_date]])</f>
        <v>3</v>
      </c>
      <c r="O3379" s="3">
        <f>Table1[[#This Row],[sales]]-Table1[[#This Row],[profit]]</f>
        <v>4473.4400000000005</v>
      </c>
      <c r="P3379" s="3">
        <f>Table1[[#This Row],[sales]]*Table1[[#This Row],[quantity]]</f>
        <v>19465.84</v>
      </c>
      <c r="Q3379" s="9">
        <f>Table1[[#This Row],[delivery_date]]-Table1[[#This Row],[order_date]]</f>
        <v>1</v>
      </c>
    </row>
    <row r="3380" spans="1:17" x14ac:dyDescent="0.35">
      <c r="A3380" t="s">
        <v>3411</v>
      </c>
      <c r="B3380" t="s">
        <v>41</v>
      </c>
      <c r="C3380" t="s">
        <v>26</v>
      </c>
      <c r="D3380" s="2">
        <v>3745.13</v>
      </c>
      <c r="E3380">
        <v>0.19</v>
      </c>
      <c r="F3380">
        <v>4</v>
      </c>
      <c r="G3380" s="1">
        <v>44987</v>
      </c>
      <c r="H3380" s="1">
        <v>44994</v>
      </c>
      <c r="I3380" t="s">
        <v>21</v>
      </c>
      <c r="J3380" t="s">
        <v>22</v>
      </c>
      <c r="K3380" s="2">
        <v>218.95</v>
      </c>
      <c r="L3380" t="s">
        <v>34</v>
      </c>
      <c r="M3380">
        <f>YEAR(Table1[[#This Row],[order_date]])</f>
        <v>2023</v>
      </c>
      <c r="N3380">
        <f>MONTH(Table1[[#This Row],[order_date]])</f>
        <v>3</v>
      </c>
      <c r="O3380" s="3">
        <f>Table1[[#This Row],[sales]]-Table1[[#This Row],[profit]]</f>
        <v>3526.1800000000003</v>
      </c>
      <c r="P3380" s="3">
        <f>Table1[[#This Row],[sales]]*Table1[[#This Row],[quantity]]</f>
        <v>14980.52</v>
      </c>
      <c r="Q3380" s="9">
        <f>Table1[[#This Row],[delivery_date]]-Table1[[#This Row],[order_date]]</f>
        <v>7</v>
      </c>
    </row>
    <row r="3381" spans="1:17" x14ac:dyDescent="0.35">
      <c r="A3381" t="s">
        <v>3412</v>
      </c>
      <c r="B3381" t="s">
        <v>41</v>
      </c>
      <c r="C3381" t="s">
        <v>26</v>
      </c>
      <c r="D3381" s="2">
        <v>430.18</v>
      </c>
      <c r="E3381">
        <v>0.33</v>
      </c>
      <c r="F3381">
        <v>8</v>
      </c>
      <c r="G3381" s="1">
        <v>44976</v>
      </c>
      <c r="H3381" s="1">
        <v>44983</v>
      </c>
      <c r="I3381" t="s">
        <v>31</v>
      </c>
      <c r="J3381" t="s">
        <v>27</v>
      </c>
      <c r="K3381" s="2">
        <v>125.6</v>
      </c>
      <c r="L3381" t="s">
        <v>28</v>
      </c>
      <c r="M3381">
        <f>YEAR(Table1[[#This Row],[order_date]])</f>
        <v>2023</v>
      </c>
      <c r="N3381">
        <f>MONTH(Table1[[#This Row],[order_date]])</f>
        <v>2</v>
      </c>
      <c r="O3381" s="3">
        <f>Table1[[#This Row],[sales]]-Table1[[#This Row],[profit]]</f>
        <v>304.58000000000004</v>
      </c>
      <c r="P3381" s="3">
        <f>Table1[[#This Row],[sales]]*Table1[[#This Row],[quantity]]</f>
        <v>3441.44</v>
      </c>
      <c r="Q3381" s="9">
        <f>Table1[[#This Row],[delivery_date]]-Table1[[#This Row],[order_date]]</f>
        <v>7</v>
      </c>
    </row>
    <row r="3382" spans="1:17" x14ac:dyDescent="0.35">
      <c r="A3382" t="s">
        <v>3413</v>
      </c>
      <c r="B3382" t="s">
        <v>25</v>
      </c>
      <c r="C3382" t="s">
        <v>36</v>
      </c>
      <c r="D3382" s="2">
        <v>920.91</v>
      </c>
      <c r="E3382">
        <v>0.19</v>
      </c>
      <c r="F3382">
        <v>1</v>
      </c>
      <c r="G3382" s="1">
        <v>45451</v>
      </c>
      <c r="H3382" s="1">
        <v>45454</v>
      </c>
      <c r="I3382" t="s">
        <v>21</v>
      </c>
      <c r="J3382" t="s">
        <v>22</v>
      </c>
      <c r="K3382" s="2">
        <v>264.62</v>
      </c>
      <c r="L3382" t="s">
        <v>23</v>
      </c>
      <c r="M3382">
        <f>YEAR(Table1[[#This Row],[order_date]])</f>
        <v>2024</v>
      </c>
      <c r="N3382">
        <f>MONTH(Table1[[#This Row],[order_date]])</f>
        <v>6</v>
      </c>
      <c r="O3382" s="3">
        <f>Table1[[#This Row],[sales]]-Table1[[#This Row],[profit]]</f>
        <v>656.29</v>
      </c>
      <c r="P3382" s="3">
        <f>Table1[[#This Row],[sales]]*Table1[[#This Row],[quantity]]</f>
        <v>920.91</v>
      </c>
      <c r="Q3382" s="9">
        <f>Table1[[#This Row],[delivery_date]]-Table1[[#This Row],[order_date]]</f>
        <v>3</v>
      </c>
    </row>
    <row r="3383" spans="1:17" x14ac:dyDescent="0.35">
      <c r="A3383" t="s">
        <v>3414</v>
      </c>
      <c r="B3383" t="s">
        <v>19</v>
      </c>
      <c r="C3383" t="s">
        <v>33</v>
      </c>
      <c r="D3383" s="2">
        <v>4125.1099999999997</v>
      </c>
      <c r="E3383">
        <v>0.46</v>
      </c>
      <c r="F3383">
        <v>3</v>
      </c>
      <c r="G3383" s="1">
        <v>45122</v>
      </c>
      <c r="H3383" s="1">
        <v>45129</v>
      </c>
      <c r="I3383" t="s">
        <v>31</v>
      </c>
      <c r="J3383" t="s">
        <v>22</v>
      </c>
      <c r="K3383" s="2">
        <v>1178.52</v>
      </c>
      <c r="L3383" t="s">
        <v>48</v>
      </c>
      <c r="M3383">
        <f>YEAR(Table1[[#This Row],[order_date]])</f>
        <v>2023</v>
      </c>
      <c r="N3383">
        <f>MONTH(Table1[[#This Row],[order_date]])</f>
        <v>7</v>
      </c>
      <c r="O3383" s="3">
        <f>Table1[[#This Row],[sales]]-Table1[[#This Row],[profit]]</f>
        <v>2946.5899999999997</v>
      </c>
      <c r="P3383" s="3">
        <f>Table1[[#This Row],[sales]]*Table1[[#This Row],[quantity]]</f>
        <v>12375.329999999998</v>
      </c>
      <c r="Q3383" s="9">
        <f>Table1[[#This Row],[delivery_date]]-Table1[[#This Row],[order_date]]</f>
        <v>7</v>
      </c>
    </row>
    <row r="3384" spans="1:17" x14ac:dyDescent="0.35">
      <c r="A3384" t="s">
        <v>3415</v>
      </c>
      <c r="B3384" t="s">
        <v>13</v>
      </c>
      <c r="C3384" t="s">
        <v>36</v>
      </c>
      <c r="D3384" s="2">
        <v>1740.5</v>
      </c>
      <c r="E3384">
        <v>0.5</v>
      </c>
      <c r="F3384">
        <v>9</v>
      </c>
      <c r="G3384" s="1">
        <v>45296</v>
      </c>
      <c r="H3384" s="1">
        <v>45301</v>
      </c>
      <c r="I3384" t="s">
        <v>21</v>
      </c>
      <c r="J3384" t="s">
        <v>27</v>
      </c>
      <c r="K3384" s="2">
        <v>325.27</v>
      </c>
      <c r="L3384" t="s">
        <v>39</v>
      </c>
      <c r="M3384">
        <f>YEAR(Table1[[#This Row],[order_date]])</f>
        <v>2024</v>
      </c>
      <c r="N3384">
        <f>MONTH(Table1[[#This Row],[order_date]])</f>
        <v>1</v>
      </c>
      <c r="O3384" s="3">
        <f>Table1[[#This Row],[sales]]-Table1[[#This Row],[profit]]</f>
        <v>1415.23</v>
      </c>
      <c r="P3384" s="3">
        <f>Table1[[#This Row],[sales]]*Table1[[#This Row],[quantity]]</f>
        <v>15664.5</v>
      </c>
      <c r="Q3384" s="9">
        <f>Table1[[#This Row],[delivery_date]]-Table1[[#This Row],[order_date]]</f>
        <v>5</v>
      </c>
    </row>
    <row r="3385" spans="1:17" x14ac:dyDescent="0.35">
      <c r="A3385" t="s">
        <v>3416</v>
      </c>
      <c r="B3385" t="s">
        <v>13</v>
      </c>
      <c r="C3385" t="s">
        <v>20</v>
      </c>
      <c r="D3385" s="2">
        <v>3559</v>
      </c>
      <c r="E3385">
        <v>0.32</v>
      </c>
      <c r="F3385">
        <v>3</v>
      </c>
      <c r="G3385" s="1">
        <v>45201</v>
      </c>
      <c r="H3385" s="1">
        <v>45203</v>
      </c>
      <c r="I3385" t="s">
        <v>31</v>
      </c>
      <c r="J3385" t="s">
        <v>22</v>
      </c>
      <c r="K3385" s="2">
        <v>264.02999999999997</v>
      </c>
      <c r="L3385" t="s">
        <v>17</v>
      </c>
      <c r="M3385">
        <f>YEAR(Table1[[#This Row],[order_date]])</f>
        <v>2023</v>
      </c>
      <c r="N3385">
        <f>MONTH(Table1[[#This Row],[order_date]])</f>
        <v>10</v>
      </c>
      <c r="O3385" s="3">
        <f>Table1[[#This Row],[sales]]-Table1[[#This Row],[profit]]</f>
        <v>3294.9700000000003</v>
      </c>
      <c r="P3385" s="3">
        <f>Table1[[#This Row],[sales]]*Table1[[#This Row],[quantity]]</f>
        <v>10677</v>
      </c>
      <c r="Q3385" s="9">
        <f>Table1[[#This Row],[delivery_date]]-Table1[[#This Row],[order_date]]</f>
        <v>2</v>
      </c>
    </row>
    <row r="3386" spans="1:17" x14ac:dyDescent="0.35">
      <c r="A3386" t="s">
        <v>3417</v>
      </c>
      <c r="B3386" t="s">
        <v>25</v>
      </c>
      <c r="C3386" t="s">
        <v>36</v>
      </c>
      <c r="D3386" s="2">
        <v>3529.14</v>
      </c>
      <c r="E3386">
        <v>0.3</v>
      </c>
      <c r="F3386">
        <v>1</v>
      </c>
      <c r="G3386" s="1">
        <v>45142</v>
      </c>
      <c r="H3386" s="1">
        <v>45143</v>
      </c>
      <c r="I3386" t="s">
        <v>21</v>
      </c>
      <c r="J3386" t="s">
        <v>22</v>
      </c>
      <c r="K3386" s="2">
        <v>617.77</v>
      </c>
      <c r="L3386" t="s">
        <v>48</v>
      </c>
      <c r="M3386">
        <f>YEAR(Table1[[#This Row],[order_date]])</f>
        <v>2023</v>
      </c>
      <c r="N3386">
        <f>MONTH(Table1[[#This Row],[order_date]])</f>
        <v>8</v>
      </c>
      <c r="O3386" s="3">
        <f>Table1[[#This Row],[sales]]-Table1[[#This Row],[profit]]</f>
        <v>2911.37</v>
      </c>
      <c r="P3386" s="3">
        <f>Table1[[#This Row],[sales]]*Table1[[#This Row],[quantity]]</f>
        <v>3529.14</v>
      </c>
      <c r="Q3386" s="9">
        <f>Table1[[#This Row],[delivery_date]]-Table1[[#This Row],[order_date]]</f>
        <v>1</v>
      </c>
    </row>
    <row r="3387" spans="1:17" x14ac:dyDescent="0.35">
      <c r="A3387" t="s">
        <v>3418</v>
      </c>
      <c r="B3387" t="s">
        <v>41</v>
      </c>
      <c r="C3387" t="s">
        <v>26</v>
      </c>
      <c r="D3387" s="2">
        <v>4969.13</v>
      </c>
      <c r="E3387">
        <v>0.42</v>
      </c>
      <c r="F3387">
        <v>5</v>
      </c>
      <c r="G3387" s="1">
        <v>45218</v>
      </c>
      <c r="H3387" s="1">
        <v>45225</v>
      </c>
      <c r="I3387" t="s">
        <v>31</v>
      </c>
      <c r="J3387" t="s">
        <v>27</v>
      </c>
      <c r="K3387" s="2">
        <v>695.75</v>
      </c>
      <c r="L3387" t="s">
        <v>34</v>
      </c>
      <c r="M3387">
        <f>YEAR(Table1[[#This Row],[order_date]])</f>
        <v>2023</v>
      </c>
      <c r="N3387">
        <f>MONTH(Table1[[#This Row],[order_date]])</f>
        <v>10</v>
      </c>
      <c r="O3387" s="3">
        <f>Table1[[#This Row],[sales]]-Table1[[#This Row],[profit]]</f>
        <v>4273.38</v>
      </c>
      <c r="P3387" s="3">
        <f>Table1[[#This Row],[sales]]*Table1[[#This Row],[quantity]]</f>
        <v>24845.65</v>
      </c>
      <c r="Q3387" s="9">
        <f>Table1[[#This Row],[delivery_date]]-Table1[[#This Row],[order_date]]</f>
        <v>7</v>
      </c>
    </row>
    <row r="3388" spans="1:17" x14ac:dyDescent="0.35">
      <c r="A3388" t="s">
        <v>3419</v>
      </c>
      <c r="B3388" t="s">
        <v>25</v>
      </c>
      <c r="C3388" t="s">
        <v>26</v>
      </c>
      <c r="D3388" s="2">
        <v>2402.38</v>
      </c>
      <c r="E3388">
        <v>0.26</v>
      </c>
      <c r="F3388">
        <v>4</v>
      </c>
      <c r="G3388" s="1">
        <v>45252</v>
      </c>
      <c r="H3388" s="1">
        <v>45253</v>
      </c>
      <c r="I3388" t="s">
        <v>15</v>
      </c>
      <c r="J3388" t="s">
        <v>16</v>
      </c>
      <c r="K3388" s="2">
        <v>467.97</v>
      </c>
      <c r="L3388" t="s">
        <v>28</v>
      </c>
      <c r="M3388">
        <f>YEAR(Table1[[#This Row],[order_date]])</f>
        <v>2023</v>
      </c>
      <c r="N3388">
        <f>MONTH(Table1[[#This Row],[order_date]])</f>
        <v>11</v>
      </c>
      <c r="O3388" s="3">
        <f>Table1[[#This Row],[sales]]-Table1[[#This Row],[profit]]</f>
        <v>1934.41</v>
      </c>
      <c r="P3388" s="3">
        <f>Table1[[#This Row],[sales]]*Table1[[#This Row],[quantity]]</f>
        <v>9609.52</v>
      </c>
      <c r="Q3388" s="9">
        <f>Table1[[#This Row],[delivery_date]]-Table1[[#This Row],[order_date]]</f>
        <v>1</v>
      </c>
    </row>
    <row r="3389" spans="1:17" x14ac:dyDescent="0.35">
      <c r="A3389" t="s">
        <v>3420</v>
      </c>
      <c r="B3389" t="s">
        <v>25</v>
      </c>
      <c r="C3389" t="s">
        <v>20</v>
      </c>
      <c r="D3389" s="2">
        <v>3715.38</v>
      </c>
      <c r="E3389">
        <v>0.43</v>
      </c>
      <c r="F3389">
        <v>8</v>
      </c>
      <c r="G3389" s="1">
        <v>45451</v>
      </c>
      <c r="H3389" s="1">
        <v>45458</v>
      </c>
      <c r="I3389" t="s">
        <v>21</v>
      </c>
      <c r="J3389" t="s">
        <v>16</v>
      </c>
      <c r="K3389" s="2">
        <v>1021.44</v>
      </c>
      <c r="L3389" t="s">
        <v>39</v>
      </c>
      <c r="M3389">
        <f>YEAR(Table1[[#This Row],[order_date]])</f>
        <v>2024</v>
      </c>
      <c r="N3389">
        <f>MONTH(Table1[[#This Row],[order_date]])</f>
        <v>6</v>
      </c>
      <c r="O3389" s="3">
        <f>Table1[[#This Row],[sales]]-Table1[[#This Row],[profit]]</f>
        <v>2693.94</v>
      </c>
      <c r="P3389" s="3">
        <f>Table1[[#This Row],[sales]]*Table1[[#This Row],[quantity]]</f>
        <v>29723.040000000001</v>
      </c>
      <c r="Q3389" s="9">
        <f>Table1[[#This Row],[delivery_date]]-Table1[[#This Row],[order_date]]</f>
        <v>7</v>
      </c>
    </row>
    <row r="3390" spans="1:17" x14ac:dyDescent="0.35">
      <c r="A3390" t="s">
        <v>3421</v>
      </c>
      <c r="B3390" t="s">
        <v>25</v>
      </c>
      <c r="C3390" t="s">
        <v>20</v>
      </c>
      <c r="D3390" s="2">
        <v>338.89</v>
      </c>
      <c r="E3390">
        <v>0.21</v>
      </c>
      <c r="F3390">
        <v>9</v>
      </c>
      <c r="G3390" s="1">
        <v>45462</v>
      </c>
      <c r="H3390" s="1">
        <v>45464</v>
      </c>
      <c r="I3390" t="s">
        <v>31</v>
      </c>
      <c r="J3390" t="s">
        <v>27</v>
      </c>
      <c r="K3390" s="2">
        <v>56.52</v>
      </c>
      <c r="L3390" t="s">
        <v>34</v>
      </c>
      <c r="M3390">
        <f>YEAR(Table1[[#This Row],[order_date]])</f>
        <v>2024</v>
      </c>
      <c r="N3390">
        <f>MONTH(Table1[[#This Row],[order_date]])</f>
        <v>6</v>
      </c>
      <c r="O3390" s="3">
        <f>Table1[[#This Row],[sales]]-Table1[[#This Row],[profit]]</f>
        <v>282.37</v>
      </c>
      <c r="P3390" s="3">
        <f>Table1[[#This Row],[sales]]*Table1[[#This Row],[quantity]]</f>
        <v>3050.0099999999998</v>
      </c>
      <c r="Q3390" s="9">
        <f>Table1[[#This Row],[delivery_date]]-Table1[[#This Row],[order_date]]</f>
        <v>2</v>
      </c>
    </row>
    <row r="3391" spans="1:17" x14ac:dyDescent="0.35">
      <c r="A3391" t="s">
        <v>3422</v>
      </c>
      <c r="B3391" t="s">
        <v>41</v>
      </c>
      <c r="C3391" t="s">
        <v>14</v>
      </c>
      <c r="D3391" s="2">
        <v>2366.6999999999998</v>
      </c>
      <c r="E3391">
        <v>0.02</v>
      </c>
      <c r="F3391">
        <v>5</v>
      </c>
      <c r="G3391" s="1">
        <v>45100</v>
      </c>
      <c r="H3391" s="1">
        <v>45102</v>
      </c>
      <c r="I3391" t="s">
        <v>31</v>
      </c>
      <c r="J3391" t="s">
        <v>16</v>
      </c>
      <c r="K3391" s="2">
        <v>601.86</v>
      </c>
      <c r="L3391" t="s">
        <v>34</v>
      </c>
      <c r="M3391">
        <f>YEAR(Table1[[#This Row],[order_date]])</f>
        <v>2023</v>
      </c>
      <c r="N3391">
        <f>MONTH(Table1[[#This Row],[order_date]])</f>
        <v>6</v>
      </c>
      <c r="O3391" s="3">
        <f>Table1[[#This Row],[sales]]-Table1[[#This Row],[profit]]</f>
        <v>1764.8399999999997</v>
      </c>
      <c r="P3391" s="3">
        <f>Table1[[#This Row],[sales]]*Table1[[#This Row],[quantity]]</f>
        <v>11833.5</v>
      </c>
      <c r="Q3391" s="9">
        <f>Table1[[#This Row],[delivery_date]]-Table1[[#This Row],[order_date]]</f>
        <v>2</v>
      </c>
    </row>
    <row r="3392" spans="1:17" x14ac:dyDescent="0.35">
      <c r="A3392" t="s">
        <v>3423</v>
      </c>
      <c r="B3392" t="s">
        <v>19</v>
      </c>
      <c r="C3392" t="s">
        <v>33</v>
      </c>
      <c r="D3392" s="2">
        <v>1014.74</v>
      </c>
      <c r="E3392">
        <v>0.46</v>
      </c>
      <c r="F3392">
        <v>1</v>
      </c>
      <c r="G3392" s="1">
        <v>45356</v>
      </c>
      <c r="H3392" s="1">
        <v>45363</v>
      </c>
      <c r="I3392" t="s">
        <v>31</v>
      </c>
      <c r="J3392" t="s">
        <v>27</v>
      </c>
      <c r="K3392" s="2">
        <v>175.12</v>
      </c>
      <c r="L3392" t="s">
        <v>34</v>
      </c>
      <c r="M3392">
        <f>YEAR(Table1[[#This Row],[order_date]])</f>
        <v>2024</v>
      </c>
      <c r="N3392">
        <f>MONTH(Table1[[#This Row],[order_date]])</f>
        <v>3</v>
      </c>
      <c r="O3392" s="3">
        <f>Table1[[#This Row],[sales]]-Table1[[#This Row],[profit]]</f>
        <v>839.62</v>
      </c>
      <c r="P3392" s="3">
        <f>Table1[[#This Row],[sales]]*Table1[[#This Row],[quantity]]</f>
        <v>1014.74</v>
      </c>
      <c r="Q3392" s="9">
        <f>Table1[[#This Row],[delivery_date]]-Table1[[#This Row],[order_date]]</f>
        <v>7</v>
      </c>
    </row>
    <row r="3393" spans="1:17" x14ac:dyDescent="0.35">
      <c r="A3393" t="s">
        <v>3424</v>
      </c>
      <c r="B3393" t="s">
        <v>25</v>
      </c>
      <c r="C3393" t="s">
        <v>33</v>
      </c>
      <c r="D3393" s="2">
        <v>4218.8</v>
      </c>
      <c r="E3393">
        <v>0.36</v>
      </c>
      <c r="F3393">
        <v>4</v>
      </c>
      <c r="G3393" s="1">
        <v>45532</v>
      </c>
      <c r="H3393" s="1">
        <v>45538</v>
      </c>
      <c r="I3393" t="s">
        <v>31</v>
      </c>
      <c r="J3393" t="s">
        <v>27</v>
      </c>
      <c r="K3393" s="2">
        <v>1214.48</v>
      </c>
      <c r="L3393" t="s">
        <v>23</v>
      </c>
      <c r="M3393">
        <f>YEAR(Table1[[#This Row],[order_date]])</f>
        <v>2024</v>
      </c>
      <c r="N3393">
        <f>MONTH(Table1[[#This Row],[order_date]])</f>
        <v>8</v>
      </c>
      <c r="O3393" s="3">
        <f>Table1[[#This Row],[sales]]-Table1[[#This Row],[profit]]</f>
        <v>3004.32</v>
      </c>
      <c r="P3393" s="3">
        <f>Table1[[#This Row],[sales]]*Table1[[#This Row],[quantity]]</f>
        <v>16875.2</v>
      </c>
      <c r="Q3393" s="9">
        <f>Table1[[#This Row],[delivery_date]]-Table1[[#This Row],[order_date]]</f>
        <v>6</v>
      </c>
    </row>
    <row r="3394" spans="1:17" x14ac:dyDescent="0.35">
      <c r="A3394" t="s">
        <v>3425</v>
      </c>
      <c r="B3394" t="s">
        <v>41</v>
      </c>
      <c r="C3394" t="s">
        <v>33</v>
      </c>
      <c r="D3394" s="2">
        <v>4215.55</v>
      </c>
      <c r="E3394">
        <v>0.26</v>
      </c>
      <c r="F3394">
        <v>3</v>
      </c>
      <c r="G3394" s="1">
        <v>45534</v>
      </c>
      <c r="H3394" s="1">
        <v>45540</v>
      </c>
      <c r="I3394" t="s">
        <v>21</v>
      </c>
      <c r="J3394" t="s">
        <v>16</v>
      </c>
      <c r="K3394" s="2">
        <v>707.94</v>
      </c>
      <c r="L3394" t="s">
        <v>39</v>
      </c>
      <c r="M3394">
        <f>YEAR(Table1[[#This Row],[order_date]])</f>
        <v>2024</v>
      </c>
      <c r="N3394">
        <f>MONTH(Table1[[#This Row],[order_date]])</f>
        <v>8</v>
      </c>
      <c r="O3394" s="3">
        <f>Table1[[#This Row],[sales]]-Table1[[#This Row],[profit]]</f>
        <v>3507.61</v>
      </c>
      <c r="P3394" s="3">
        <f>Table1[[#This Row],[sales]]*Table1[[#This Row],[quantity]]</f>
        <v>12646.650000000001</v>
      </c>
      <c r="Q3394" s="9">
        <f>Table1[[#This Row],[delivery_date]]-Table1[[#This Row],[order_date]]</f>
        <v>6</v>
      </c>
    </row>
    <row r="3395" spans="1:17" x14ac:dyDescent="0.35">
      <c r="A3395" t="s">
        <v>3426</v>
      </c>
      <c r="B3395" t="s">
        <v>19</v>
      </c>
      <c r="C3395" t="s">
        <v>26</v>
      </c>
      <c r="D3395" s="2">
        <v>1258.19</v>
      </c>
      <c r="E3395">
        <v>0.47</v>
      </c>
      <c r="F3395">
        <v>6</v>
      </c>
      <c r="G3395" s="1">
        <v>44961</v>
      </c>
      <c r="H3395" s="1">
        <v>44967</v>
      </c>
      <c r="I3395" t="s">
        <v>31</v>
      </c>
      <c r="J3395" t="s">
        <v>16</v>
      </c>
      <c r="K3395" s="2">
        <v>286.63</v>
      </c>
      <c r="L3395" t="s">
        <v>39</v>
      </c>
      <c r="M3395">
        <f>YEAR(Table1[[#This Row],[order_date]])</f>
        <v>2023</v>
      </c>
      <c r="N3395">
        <f>MONTH(Table1[[#This Row],[order_date]])</f>
        <v>2</v>
      </c>
      <c r="O3395" s="3">
        <f>Table1[[#This Row],[sales]]-Table1[[#This Row],[profit]]</f>
        <v>971.56000000000006</v>
      </c>
      <c r="P3395" s="3">
        <f>Table1[[#This Row],[sales]]*Table1[[#This Row],[quantity]]</f>
        <v>7549.14</v>
      </c>
      <c r="Q3395" s="9">
        <f>Table1[[#This Row],[delivery_date]]-Table1[[#This Row],[order_date]]</f>
        <v>6</v>
      </c>
    </row>
    <row r="3396" spans="1:17" x14ac:dyDescent="0.35">
      <c r="A3396" t="s">
        <v>3427</v>
      </c>
      <c r="B3396" t="s">
        <v>25</v>
      </c>
      <c r="C3396" t="s">
        <v>33</v>
      </c>
      <c r="D3396" s="2">
        <v>1659.6</v>
      </c>
      <c r="E3396">
        <v>0.44</v>
      </c>
      <c r="F3396">
        <v>2</v>
      </c>
      <c r="G3396" s="1">
        <v>45645</v>
      </c>
      <c r="H3396" s="1">
        <v>45651</v>
      </c>
      <c r="I3396" t="s">
        <v>21</v>
      </c>
      <c r="J3396" t="s">
        <v>22</v>
      </c>
      <c r="K3396" s="2">
        <v>272.76</v>
      </c>
      <c r="L3396" t="s">
        <v>34</v>
      </c>
      <c r="M3396">
        <f>YEAR(Table1[[#This Row],[order_date]])</f>
        <v>2024</v>
      </c>
      <c r="N3396">
        <f>MONTH(Table1[[#This Row],[order_date]])</f>
        <v>12</v>
      </c>
      <c r="O3396" s="3">
        <f>Table1[[#This Row],[sales]]-Table1[[#This Row],[profit]]</f>
        <v>1386.84</v>
      </c>
      <c r="P3396" s="3">
        <f>Table1[[#This Row],[sales]]*Table1[[#This Row],[quantity]]</f>
        <v>3319.2</v>
      </c>
      <c r="Q3396" s="9">
        <f>Table1[[#This Row],[delivery_date]]-Table1[[#This Row],[order_date]]</f>
        <v>6</v>
      </c>
    </row>
    <row r="3397" spans="1:17" x14ac:dyDescent="0.35">
      <c r="A3397" t="s">
        <v>3428</v>
      </c>
      <c r="B3397" t="s">
        <v>13</v>
      </c>
      <c r="C3397" t="s">
        <v>14</v>
      </c>
      <c r="D3397" s="2">
        <v>3542.14</v>
      </c>
      <c r="E3397">
        <v>0.05</v>
      </c>
      <c r="F3397">
        <v>5</v>
      </c>
      <c r="G3397" s="1">
        <v>45588</v>
      </c>
      <c r="H3397" s="1">
        <v>45592</v>
      </c>
      <c r="I3397" t="s">
        <v>15</v>
      </c>
      <c r="J3397" t="s">
        <v>22</v>
      </c>
      <c r="K3397" s="2">
        <v>533.94000000000005</v>
      </c>
      <c r="L3397" t="s">
        <v>23</v>
      </c>
      <c r="M3397">
        <f>YEAR(Table1[[#This Row],[order_date]])</f>
        <v>2024</v>
      </c>
      <c r="N3397">
        <f>MONTH(Table1[[#This Row],[order_date]])</f>
        <v>10</v>
      </c>
      <c r="O3397" s="3">
        <f>Table1[[#This Row],[sales]]-Table1[[#This Row],[profit]]</f>
        <v>3008.2</v>
      </c>
      <c r="P3397" s="3">
        <f>Table1[[#This Row],[sales]]*Table1[[#This Row],[quantity]]</f>
        <v>17710.7</v>
      </c>
      <c r="Q3397" s="9">
        <f>Table1[[#This Row],[delivery_date]]-Table1[[#This Row],[order_date]]</f>
        <v>4</v>
      </c>
    </row>
    <row r="3398" spans="1:17" x14ac:dyDescent="0.35">
      <c r="A3398" t="s">
        <v>3429</v>
      </c>
      <c r="B3398" t="s">
        <v>19</v>
      </c>
      <c r="C3398" t="s">
        <v>14</v>
      </c>
      <c r="D3398" s="2">
        <v>3717.5</v>
      </c>
      <c r="E3398">
        <v>0.31</v>
      </c>
      <c r="F3398">
        <v>8</v>
      </c>
      <c r="G3398" s="1">
        <v>45090</v>
      </c>
      <c r="H3398" s="1">
        <v>45095</v>
      </c>
      <c r="I3398" t="s">
        <v>15</v>
      </c>
      <c r="J3398" t="s">
        <v>27</v>
      </c>
      <c r="K3398" s="2">
        <v>881.66</v>
      </c>
      <c r="L3398" t="s">
        <v>34</v>
      </c>
      <c r="M3398">
        <f>YEAR(Table1[[#This Row],[order_date]])</f>
        <v>2023</v>
      </c>
      <c r="N3398">
        <f>MONTH(Table1[[#This Row],[order_date]])</f>
        <v>6</v>
      </c>
      <c r="O3398" s="3">
        <f>Table1[[#This Row],[sales]]-Table1[[#This Row],[profit]]</f>
        <v>2835.84</v>
      </c>
      <c r="P3398" s="3">
        <f>Table1[[#This Row],[sales]]*Table1[[#This Row],[quantity]]</f>
        <v>29740</v>
      </c>
      <c r="Q3398" s="9">
        <f>Table1[[#This Row],[delivery_date]]-Table1[[#This Row],[order_date]]</f>
        <v>5</v>
      </c>
    </row>
    <row r="3399" spans="1:17" x14ac:dyDescent="0.35">
      <c r="A3399" t="s">
        <v>3430</v>
      </c>
      <c r="B3399" t="s">
        <v>25</v>
      </c>
      <c r="C3399" t="s">
        <v>33</v>
      </c>
      <c r="D3399" s="2">
        <v>3322.39</v>
      </c>
      <c r="E3399">
        <v>0.27</v>
      </c>
      <c r="F3399">
        <v>5</v>
      </c>
      <c r="G3399" s="1">
        <v>45320</v>
      </c>
      <c r="H3399" s="1">
        <v>45326</v>
      </c>
      <c r="I3399" t="s">
        <v>15</v>
      </c>
      <c r="J3399" t="s">
        <v>22</v>
      </c>
      <c r="K3399" s="2">
        <v>784.99</v>
      </c>
      <c r="L3399" t="s">
        <v>17</v>
      </c>
      <c r="M3399">
        <f>YEAR(Table1[[#This Row],[order_date]])</f>
        <v>2024</v>
      </c>
      <c r="N3399">
        <f>MONTH(Table1[[#This Row],[order_date]])</f>
        <v>1</v>
      </c>
      <c r="O3399" s="3">
        <f>Table1[[#This Row],[sales]]-Table1[[#This Row],[profit]]</f>
        <v>2537.3999999999996</v>
      </c>
      <c r="P3399" s="3">
        <f>Table1[[#This Row],[sales]]*Table1[[#This Row],[quantity]]</f>
        <v>16611.95</v>
      </c>
      <c r="Q3399" s="9">
        <f>Table1[[#This Row],[delivery_date]]-Table1[[#This Row],[order_date]]</f>
        <v>6</v>
      </c>
    </row>
    <row r="3400" spans="1:17" x14ac:dyDescent="0.35">
      <c r="A3400" t="s">
        <v>3431</v>
      </c>
      <c r="B3400" t="s">
        <v>19</v>
      </c>
      <c r="C3400" t="s">
        <v>20</v>
      </c>
      <c r="D3400" s="2">
        <v>4983.8</v>
      </c>
      <c r="E3400">
        <v>0.39</v>
      </c>
      <c r="F3400">
        <v>5</v>
      </c>
      <c r="G3400" s="1">
        <v>45194</v>
      </c>
      <c r="H3400" s="1">
        <v>45195</v>
      </c>
      <c r="I3400" t="s">
        <v>21</v>
      </c>
      <c r="J3400" t="s">
        <v>22</v>
      </c>
      <c r="K3400" s="2">
        <v>519.87</v>
      </c>
      <c r="L3400" t="s">
        <v>17</v>
      </c>
      <c r="M3400">
        <f>YEAR(Table1[[#This Row],[order_date]])</f>
        <v>2023</v>
      </c>
      <c r="N3400">
        <f>MONTH(Table1[[#This Row],[order_date]])</f>
        <v>9</v>
      </c>
      <c r="O3400" s="3">
        <f>Table1[[#This Row],[sales]]-Table1[[#This Row],[profit]]</f>
        <v>4463.93</v>
      </c>
      <c r="P3400" s="3">
        <f>Table1[[#This Row],[sales]]*Table1[[#This Row],[quantity]]</f>
        <v>24919</v>
      </c>
      <c r="Q3400" s="9">
        <f>Table1[[#This Row],[delivery_date]]-Table1[[#This Row],[order_date]]</f>
        <v>1</v>
      </c>
    </row>
    <row r="3401" spans="1:17" x14ac:dyDescent="0.35">
      <c r="A3401" t="s">
        <v>3432</v>
      </c>
      <c r="B3401" t="s">
        <v>19</v>
      </c>
      <c r="C3401" t="s">
        <v>14</v>
      </c>
      <c r="D3401" s="2">
        <v>4356.55</v>
      </c>
      <c r="E3401">
        <v>0.15</v>
      </c>
      <c r="F3401">
        <v>8</v>
      </c>
      <c r="G3401" s="1">
        <v>45251</v>
      </c>
      <c r="H3401" s="1">
        <v>45258</v>
      </c>
      <c r="I3401" t="s">
        <v>15</v>
      </c>
      <c r="J3401" t="s">
        <v>22</v>
      </c>
      <c r="K3401" s="2">
        <v>663.63</v>
      </c>
      <c r="L3401" t="s">
        <v>39</v>
      </c>
      <c r="M3401">
        <f>YEAR(Table1[[#This Row],[order_date]])</f>
        <v>2023</v>
      </c>
      <c r="N3401">
        <f>MONTH(Table1[[#This Row],[order_date]])</f>
        <v>11</v>
      </c>
      <c r="O3401" s="3">
        <f>Table1[[#This Row],[sales]]-Table1[[#This Row],[profit]]</f>
        <v>3692.92</v>
      </c>
      <c r="P3401" s="3">
        <f>Table1[[#This Row],[sales]]*Table1[[#This Row],[quantity]]</f>
        <v>34852.400000000001</v>
      </c>
      <c r="Q3401" s="9">
        <f>Table1[[#This Row],[delivery_date]]-Table1[[#This Row],[order_date]]</f>
        <v>7</v>
      </c>
    </row>
    <row r="3402" spans="1:17" x14ac:dyDescent="0.35">
      <c r="A3402" t="s">
        <v>3433</v>
      </c>
      <c r="B3402" t="s">
        <v>19</v>
      </c>
      <c r="C3402" t="s">
        <v>20</v>
      </c>
      <c r="D3402" s="2">
        <v>2143.59</v>
      </c>
      <c r="E3402">
        <v>0</v>
      </c>
      <c r="F3402">
        <v>5</v>
      </c>
      <c r="G3402" s="1">
        <v>45330</v>
      </c>
      <c r="H3402" s="1">
        <v>45334</v>
      </c>
      <c r="I3402" t="s">
        <v>21</v>
      </c>
      <c r="J3402" t="s">
        <v>22</v>
      </c>
      <c r="K3402" s="2">
        <v>111.78</v>
      </c>
      <c r="L3402" t="s">
        <v>39</v>
      </c>
      <c r="M3402">
        <f>YEAR(Table1[[#This Row],[order_date]])</f>
        <v>2024</v>
      </c>
      <c r="N3402">
        <f>MONTH(Table1[[#This Row],[order_date]])</f>
        <v>2</v>
      </c>
      <c r="O3402" s="3">
        <f>Table1[[#This Row],[sales]]-Table1[[#This Row],[profit]]</f>
        <v>2031.8100000000002</v>
      </c>
      <c r="P3402" s="3">
        <f>Table1[[#This Row],[sales]]*Table1[[#This Row],[quantity]]</f>
        <v>10717.95</v>
      </c>
      <c r="Q3402" s="9">
        <f>Table1[[#This Row],[delivery_date]]-Table1[[#This Row],[order_date]]</f>
        <v>4</v>
      </c>
    </row>
    <row r="3403" spans="1:17" x14ac:dyDescent="0.35">
      <c r="A3403" t="s">
        <v>3434</v>
      </c>
      <c r="B3403" t="s">
        <v>19</v>
      </c>
      <c r="C3403" t="s">
        <v>26</v>
      </c>
      <c r="D3403" s="2">
        <v>1702.19</v>
      </c>
      <c r="E3403">
        <v>0.09</v>
      </c>
      <c r="F3403">
        <v>4</v>
      </c>
      <c r="G3403" s="1">
        <v>44963</v>
      </c>
      <c r="H3403" s="1">
        <v>44964</v>
      </c>
      <c r="I3403" t="s">
        <v>15</v>
      </c>
      <c r="J3403" t="s">
        <v>22</v>
      </c>
      <c r="K3403" s="2">
        <v>92.95</v>
      </c>
      <c r="L3403" t="s">
        <v>17</v>
      </c>
      <c r="M3403">
        <f>YEAR(Table1[[#This Row],[order_date]])</f>
        <v>2023</v>
      </c>
      <c r="N3403">
        <f>MONTH(Table1[[#This Row],[order_date]])</f>
        <v>2</v>
      </c>
      <c r="O3403" s="3">
        <f>Table1[[#This Row],[sales]]-Table1[[#This Row],[profit]]</f>
        <v>1609.24</v>
      </c>
      <c r="P3403" s="3">
        <f>Table1[[#This Row],[sales]]*Table1[[#This Row],[quantity]]</f>
        <v>6808.76</v>
      </c>
      <c r="Q3403" s="9">
        <f>Table1[[#This Row],[delivery_date]]-Table1[[#This Row],[order_date]]</f>
        <v>1</v>
      </c>
    </row>
    <row r="3404" spans="1:17" x14ac:dyDescent="0.35">
      <c r="A3404" t="s">
        <v>3435</v>
      </c>
      <c r="B3404" t="s">
        <v>19</v>
      </c>
      <c r="C3404" t="s">
        <v>14</v>
      </c>
      <c r="D3404" s="2">
        <v>3024.56</v>
      </c>
      <c r="E3404">
        <v>0.11</v>
      </c>
      <c r="F3404">
        <v>9</v>
      </c>
      <c r="G3404" s="1">
        <v>45422</v>
      </c>
      <c r="H3404" s="1">
        <v>45424</v>
      </c>
      <c r="I3404" t="s">
        <v>15</v>
      </c>
      <c r="J3404" t="s">
        <v>22</v>
      </c>
      <c r="K3404" s="2">
        <v>260.81</v>
      </c>
      <c r="L3404" t="s">
        <v>39</v>
      </c>
      <c r="M3404">
        <f>YEAR(Table1[[#This Row],[order_date]])</f>
        <v>2024</v>
      </c>
      <c r="N3404">
        <f>MONTH(Table1[[#This Row],[order_date]])</f>
        <v>5</v>
      </c>
      <c r="O3404" s="3">
        <f>Table1[[#This Row],[sales]]-Table1[[#This Row],[profit]]</f>
        <v>2763.75</v>
      </c>
      <c r="P3404" s="3">
        <f>Table1[[#This Row],[sales]]*Table1[[#This Row],[quantity]]</f>
        <v>27221.040000000001</v>
      </c>
      <c r="Q3404" s="9">
        <f>Table1[[#This Row],[delivery_date]]-Table1[[#This Row],[order_date]]</f>
        <v>2</v>
      </c>
    </row>
    <row r="3405" spans="1:17" x14ac:dyDescent="0.35">
      <c r="A3405" t="s">
        <v>3436</v>
      </c>
      <c r="B3405" t="s">
        <v>19</v>
      </c>
      <c r="C3405" t="s">
        <v>20</v>
      </c>
      <c r="D3405" s="2">
        <v>4106.42</v>
      </c>
      <c r="E3405">
        <v>0.15</v>
      </c>
      <c r="F3405">
        <v>2</v>
      </c>
      <c r="G3405" s="1">
        <v>45456</v>
      </c>
      <c r="H3405" s="1">
        <v>45457</v>
      </c>
      <c r="I3405" t="s">
        <v>21</v>
      </c>
      <c r="J3405" t="s">
        <v>27</v>
      </c>
      <c r="K3405" s="2">
        <v>988.51</v>
      </c>
      <c r="L3405" t="s">
        <v>48</v>
      </c>
      <c r="M3405">
        <f>YEAR(Table1[[#This Row],[order_date]])</f>
        <v>2024</v>
      </c>
      <c r="N3405">
        <f>MONTH(Table1[[#This Row],[order_date]])</f>
        <v>6</v>
      </c>
      <c r="O3405" s="3">
        <f>Table1[[#This Row],[sales]]-Table1[[#This Row],[profit]]</f>
        <v>3117.91</v>
      </c>
      <c r="P3405" s="3">
        <f>Table1[[#This Row],[sales]]*Table1[[#This Row],[quantity]]</f>
        <v>8212.84</v>
      </c>
      <c r="Q3405" s="9">
        <f>Table1[[#This Row],[delivery_date]]-Table1[[#This Row],[order_date]]</f>
        <v>1</v>
      </c>
    </row>
    <row r="3406" spans="1:17" x14ac:dyDescent="0.35">
      <c r="A3406" t="s">
        <v>3437</v>
      </c>
      <c r="B3406" t="s">
        <v>25</v>
      </c>
      <c r="C3406" t="s">
        <v>33</v>
      </c>
      <c r="D3406" s="2">
        <v>2429.1799999999998</v>
      </c>
      <c r="E3406">
        <v>0.19</v>
      </c>
      <c r="F3406">
        <v>1</v>
      </c>
      <c r="G3406" s="1">
        <v>45037</v>
      </c>
      <c r="H3406" s="1">
        <v>45044</v>
      </c>
      <c r="I3406" t="s">
        <v>15</v>
      </c>
      <c r="J3406" t="s">
        <v>16</v>
      </c>
      <c r="K3406" s="2">
        <v>167.24</v>
      </c>
      <c r="L3406" t="s">
        <v>34</v>
      </c>
      <c r="M3406">
        <f>YEAR(Table1[[#This Row],[order_date]])</f>
        <v>2023</v>
      </c>
      <c r="N3406">
        <f>MONTH(Table1[[#This Row],[order_date]])</f>
        <v>4</v>
      </c>
      <c r="O3406" s="3">
        <f>Table1[[#This Row],[sales]]-Table1[[#This Row],[profit]]</f>
        <v>2261.9399999999996</v>
      </c>
      <c r="P3406" s="3">
        <f>Table1[[#This Row],[sales]]*Table1[[#This Row],[quantity]]</f>
        <v>2429.1799999999998</v>
      </c>
      <c r="Q3406" s="9">
        <f>Table1[[#This Row],[delivery_date]]-Table1[[#This Row],[order_date]]</f>
        <v>7</v>
      </c>
    </row>
    <row r="3407" spans="1:17" x14ac:dyDescent="0.35">
      <c r="A3407" t="s">
        <v>3438</v>
      </c>
      <c r="B3407" t="s">
        <v>13</v>
      </c>
      <c r="C3407" t="s">
        <v>26</v>
      </c>
      <c r="D3407" s="2">
        <v>3714.69</v>
      </c>
      <c r="E3407">
        <v>0.35</v>
      </c>
      <c r="F3407">
        <v>4</v>
      </c>
      <c r="G3407" s="1">
        <v>45414</v>
      </c>
      <c r="H3407" s="1">
        <v>45415</v>
      </c>
      <c r="I3407" t="s">
        <v>21</v>
      </c>
      <c r="J3407" t="s">
        <v>27</v>
      </c>
      <c r="K3407" s="2">
        <v>1059.25</v>
      </c>
      <c r="L3407" t="s">
        <v>34</v>
      </c>
      <c r="M3407">
        <f>YEAR(Table1[[#This Row],[order_date]])</f>
        <v>2024</v>
      </c>
      <c r="N3407">
        <f>MONTH(Table1[[#This Row],[order_date]])</f>
        <v>5</v>
      </c>
      <c r="O3407" s="3">
        <f>Table1[[#This Row],[sales]]-Table1[[#This Row],[profit]]</f>
        <v>2655.44</v>
      </c>
      <c r="P3407" s="3">
        <f>Table1[[#This Row],[sales]]*Table1[[#This Row],[quantity]]</f>
        <v>14858.76</v>
      </c>
      <c r="Q3407" s="9">
        <f>Table1[[#This Row],[delivery_date]]-Table1[[#This Row],[order_date]]</f>
        <v>1</v>
      </c>
    </row>
    <row r="3408" spans="1:17" x14ac:dyDescent="0.35">
      <c r="A3408" t="s">
        <v>3439</v>
      </c>
      <c r="B3408" t="s">
        <v>41</v>
      </c>
      <c r="C3408" t="s">
        <v>36</v>
      </c>
      <c r="D3408" s="2">
        <v>193.88</v>
      </c>
      <c r="E3408">
        <v>0.04</v>
      </c>
      <c r="F3408">
        <v>3</v>
      </c>
      <c r="G3408" s="1">
        <v>45151</v>
      </c>
      <c r="H3408" s="1">
        <v>45156</v>
      </c>
      <c r="I3408" t="s">
        <v>21</v>
      </c>
      <c r="J3408" t="s">
        <v>16</v>
      </c>
      <c r="K3408" s="2">
        <v>19.079999999999998</v>
      </c>
      <c r="L3408" t="s">
        <v>48</v>
      </c>
      <c r="M3408">
        <f>YEAR(Table1[[#This Row],[order_date]])</f>
        <v>2023</v>
      </c>
      <c r="N3408">
        <f>MONTH(Table1[[#This Row],[order_date]])</f>
        <v>8</v>
      </c>
      <c r="O3408" s="3">
        <f>Table1[[#This Row],[sales]]-Table1[[#This Row],[profit]]</f>
        <v>174.8</v>
      </c>
      <c r="P3408" s="3">
        <f>Table1[[#This Row],[sales]]*Table1[[#This Row],[quantity]]</f>
        <v>581.64</v>
      </c>
      <c r="Q3408" s="9">
        <f>Table1[[#This Row],[delivery_date]]-Table1[[#This Row],[order_date]]</f>
        <v>5</v>
      </c>
    </row>
    <row r="3409" spans="1:17" x14ac:dyDescent="0.35">
      <c r="A3409" t="s">
        <v>3440</v>
      </c>
      <c r="B3409" t="s">
        <v>19</v>
      </c>
      <c r="C3409" t="s">
        <v>36</v>
      </c>
      <c r="D3409" s="2">
        <v>4636.62</v>
      </c>
      <c r="E3409">
        <v>0.24</v>
      </c>
      <c r="F3409">
        <v>9</v>
      </c>
      <c r="G3409" s="1">
        <v>45223</v>
      </c>
      <c r="H3409" s="1">
        <v>45225</v>
      </c>
      <c r="I3409" t="s">
        <v>15</v>
      </c>
      <c r="J3409" t="s">
        <v>27</v>
      </c>
      <c r="K3409" s="2">
        <v>1259.32</v>
      </c>
      <c r="L3409" t="s">
        <v>17</v>
      </c>
      <c r="M3409">
        <f>YEAR(Table1[[#This Row],[order_date]])</f>
        <v>2023</v>
      </c>
      <c r="N3409">
        <f>MONTH(Table1[[#This Row],[order_date]])</f>
        <v>10</v>
      </c>
      <c r="O3409" s="3">
        <f>Table1[[#This Row],[sales]]-Table1[[#This Row],[profit]]</f>
        <v>3377.3</v>
      </c>
      <c r="P3409" s="3">
        <f>Table1[[#This Row],[sales]]*Table1[[#This Row],[quantity]]</f>
        <v>41729.58</v>
      </c>
      <c r="Q3409" s="9">
        <f>Table1[[#This Row],[delivery_date]]-Table1[[#This Row],[order_date]]</f>
        <v>2</v>
      </c>
    </row>
    <row r="3410" spans="1:17" x14ac:dyDescent="0.35">
      <c r="A3410" t="s">
        <v>3441</v>
      </c>
      <c r="B3410" t="s">
        <v>41</v>
      </c>
      <c r="C3410" t="s">
        <v>33</v>
      </c>
      <c r="D3410" s="2">
        <v>3891.79</v>
      </c>
      <c r="E3410">
        <v>0.25</v>
      </c>
      <c r="F3410">
        <v>3</v>
      </c>
      <c r="G3410" s="1">
        <v>45123</v>
      </c>
      <c r="H3410" s="1">
        <v>45124</v>
      </c>
      <c r="I3410" t="s">
        <v>21</v>
      </c>
      <c r="J3410" t="s">
        <v>16</v>
      </c>
      <c r="K3410" s="2">
        <v>1119.33</v>
      </c>
      <c r="L3410" t="s">
        <v>17</v>
      </c>
      <c r="M3410">
        <f>YEAR(Table1[[#This Row],[order_date]])</f>
        <v>2023</v>
      </c>
      <c r="N3410">
        <f>MONTH(Table1[[#This Row],[order_date]])</f>
        <v>7</v>
      </c>
      <c r="O3410" s="3">
        <f>Table1[[#This Row],[sales]]-Table1[[#This Row],[profit]]</f>
        <v>2772.46</v>
      </c>
      <c r="P3410" s="3">
        <f>Table1[[#This Row],[sales]]*Table1[[#This Row],[quantity]]</f>
        <v>11675.369999999999</v>
      </c>
      <c r="Q3410" s="9">
        <f>Table1[[#This Row],[delivery_date]]-Table1[[#This Row],[order_date]]</f>
        <v>1</v>
      </c>
    </row>
    <row r="3411" spans="1:17" x14ac:dyDescent="0.35">
      <c r="A3411" t="s">
        <v>3442</v>
      </c>
      <c r="B3411" t="s">
        <v>25</v>
      </c>
      <c r="C3411" t="s">
        <v>26</v>
      </c>
      <c r="D3411" s="2">
        <v>2031.53</v>
      </c>
      <c r="E3411">
        <v>0.31</v>
      </c>
      <c r="F3411">
        <v>3</v>
      </c>
      <c r="G3411" s="1">
        <v>45255</v>
      </c>
      <c r="H3411" s="1">
        <v>45258</v>
      </c>
      <c r="I3411" t="s">
        <v>31</v>
      </c>
      <c r="J3411" t="s">
        <v>22</v>
      </c>
      <c r="K3411" s="2">
        <v>318.64999999999998</v>
      </c>
      <c r="L3411" t="s">
        <v>48</v>
      </c>
      <c r="M3411">
        <f>YEAR(Table1[[#This Row],[order_date]])</f>
        <v>2023</v>
      </c>
      <c r="N3411">
        <f>MONTH(Table1[[#This Row],[order_date]])</f>
        <v>11</v>
      </c>
      <c r="O3411" s="3">
        <f>Table1[[#This Row],[sales]]-Table1[[#This Row],[profit]]</f>
        <v>1712.88</v>
      </c>
      <c r="P3411" s="3">
        <f>Table1[[#This Row],[sales]]*Table1[[#This Row],[quantity]]</f>
        <v>6094.59</v>
      </c>
      <c r="Q3411" s="9">
        <f>Table1[[#This Row],[delivery_date]]-Table1[[#This Row],[order_date]]</f>
        <v>3</v>
      </c>
    </row>
    <row r="3412" spans="1:17" x14ac:dyDescent="0.35">
      <c r="A3412" t="s">
        <v>3443</v>
      </c>
      <c r="B3412" t="s">
        <v>19</v>
      </c>
      <c r="C3412" t="s">
        <v>26</v>
      </c>
      <c r="D3412" s="2">
        <v>1981.66</v>
      </c>
      <c r="E3412">
        <v>0.16</v>
      </c>
      <c r="F3412">
        <v>7</v>
      </c>
      <c r="G3412" s="1">
        <v>45023</v>
      </c>
      <c r="H3412" s="1">
        <v>45027</v>
      </c>
      <c r="I3412" t="s">
        <v>31</v>
      </c>
      <c r="J3412" t="s">
        <v>16</v>
      </c>
      <c r="K3412" s="2">
        <v>358.05</v>
      </c>
      <c r="L3412" t="s">
        <v>48</v>
      </c>
      <c r="M3412">
        <f>YEAR(Table1[[#This Row],[order_date]])</f>
        <v>2023</v>
      </c>
      <c r="N3412">
        <f>MONTH(Table1[[#This Row],[order_date]])</f>
        <v>4</v>
      </c>
      <c r="O3412" s="3">
        <f>Table1[[#This Row],[sales]]-Table1[[#This Row],[profit]]</f>
        <v>1623.6100000000001</v>
      </c>
      <c r="P3412" s="3">
        <f>Table1[[#This Row],[sales]]*Table1[[#This Row],[quantity]]</f>
        <v>13871.62</v>
      </c>
      <c r="Q3412" s="9">
        <f>Table1[[#This Row],[delivery_date]]-Table1[[#This Row],[order_date]]</f>
        <v>4</v>
      </c>
    </row>
    <row r="3413" spans="1:17" x14ac:dyDescent="0.35">
      <c r="A3413" t="s">
        <v>3444</v>
      </c>
      <c r="B3413" t="s">
        <v>13</v>
      </c>
      <c r="C3413" t="s">
        <v>26</v>
      </c>
      <c r="D3413" s="2">
        <v>604.15</v>
      </c>
      <c r="E3413">
        <v>0.13</v>
      </c>
      <c r="F3413">
        <v>2</v>
      </c>
      <c r="G3413" s="1">
        <v>45374</v>
      </c>
      <c r="H3413" s="1">
        <v>45380</v>
      </c>
      <c r="I3413" t="s">
        <v>15</v>
      </c>
      <c r="J3413" t="s">
        <v>27</v>
      </c>
      <c r="K3413" s="2">
        <v>78.64</v>
      </c>
      <c r="L3413" t="s">
        <v>39</v>
      </c>
      <c r="M3413">
        <f>YEAR(Table1[[#This Row],[order_date]])</f>
        <v>2024</v>
      </c>
      <c r="N3413">
        <f>MONTH(Table1[[#This Row],[order_date]])</f>
        <v>3</v>
      </c>
      <c r="O3413" s="3">
        <f>Table1[[#This Row],[sales]]-Table1[[#This Row],[profit]]</f>
        <v>525.51</v>
      </c>
      <c r="P3413" s="3">
        <f>Table1[[#This Row],[sales]]*Table1[[#This Row],[quantity]]</f>
        <v>1208.3</v>
      </c>
      <c r="Q3413" s="9">
        <f>Table1[[#This Row],[delivery_date]]-Table1[[#This Row],[order_date]]</f>
        <v>6</v>
      </c>
    </row>
    <row r="3414" spans="1:17" x14ac:dyDescent="0.35">
      <c r="A3414" t="s">
        <v>3445</v>
      </c>
      <c r="B3414" t="s">
        <v>41</v>
      </c>
      <c r="C3414" t="s">
        <v>26</v>
      </c>
      <c r="D3414" s="2">
        <v>4099.1499999999996</v>
      </c>
      <c r="E3414">
        <v>0.24</v>
      </c>
      <c r="F3414">
        <v>8</v>
      </c>
      <c r="G3414" s="1">
        <v>45084</v>
      </c>
      <c r="H3414" s="1">
        <v>45090</v>
      </c>
      <c r="I3414" t="s">
        <v>31</v>
      </c>
      <c r="J3414" t="s">
        <v>27</v>
      </c>
      <c r="K3414" s="2">
        <v>1126.81</v>
      </c>
      <c r="L3414" t="s">
        <v>28</v>
      </c>
      <c r="M3414">
        <f>YEAR(Table1[[#This Row],[order_date]])</f>
        <v>2023</v>
      </c>
      <c r="N3414">
        <f>MONTH(Table1[[#This Row],[order_date]])</f>
        <v>6</v>
      </c>
      <c r="O3414" s="3">
        <f>Table1[[#This Row],[sales]]-Table1[[#This Row],[profit]]</f>
        <v>2972.3399999999997</v>
      </c>
      <c r="P3414" s="3">
        <f>Table1[[#This Row],[sales]]*Table1[[#This Row],[quantity]]</f>
        <v>32793.199999999997</v>
      </c>
      <c r="Q3414" s="9">
        <f>Table1[[#This Row],[delivery_date]]-Table1[[#This Row],[order_date]]</f>
        <v>6</v>
      </c>
    </row>
    <row r="3415" spans="1:17" x14ac:dyDescent="0.35">
      <c r="A3415" t="s">
        <v>3446</v>
      </c>
      <c r="B3415" t="s">
        <v>19</v>
      </c>
      <c r="C3415" t="s">
        <v>36</v>
      </c>
      <c r="D3415" s="2">
        <v>3866.28</v>
      </c>
      <c r="E3415">
        <v>0.33</v>
      </c>
      <c r="F3415">
        <v>6</v>
      </c>
      <c r="G3415" s="1">
        <v>45420</v>
      </c>
      <c r="H3415" s="1">
        <v>45421</v>
      </c>
      <c r="I3415" t="s">
        <v>15</v>
      </c>
      <c r="J3415" t="s">
        <v>27</v>
      </c>
      <c r="K3415" s="2">
        <v>686.21</v>
      </c>
      <c r="L3415" t="s">
        <v>17</v>
      </c>
      <c r="M3415">
        <f>YEAR(Table1[[#This Row],[order_date]])</f>
        <v>2024</v>
      </c>
      <c r="N3415">
        <f>MONTH(Table1[[#This Row],[order_date]])</f>
        <v>5</v>
      </c>
      <c r="O3415" s="3">
        <f>Table1[[#This Row],[sales]]-Table1[[#This Row],[profit]]</f>
        <v>3180.07</v>
      </c>
      <c r="P3415" s="3">
        <f>Table1[[#This Row],[sales]]*Table1[[#This Row],[quantity]]</f>
        <v>23197.68</v>
      </c>
      <c r="Q3415" s="9">
        <f>Table1[[#This Row],[delivery_date]]-Table1[[#This Row],[order_date]]</f>
        <v>1</v>
      </c>
    </row>
    <row r="3416" spans="1:17" x14ac:dyDescent="0.35">
      <c r="A3416" t="s">
        <v>3447</v>
      </c>
      <c r="B3416" t="s">
        <v>25</v>
      </c>
      <c r="C3416" t="s">
        <v>20</v>
      </c>
      <c r="D3416" s="2">
        <v>3188.22</v>
      </c>
      <c r="E3416">
        <v>0.02</v>
      </c>
      <c r="F3416">
        <v>9</v>
      </c>
      <c r="G3416" s="1">
        <v>44943</v>
      </c>
      <c r="H3416" s="1">
        <v>44944</v>
      </c>
      <c r="I3416" t="s">
        <v>21</v>
      </c>
      <c r="J3416" t="s">
        <v>22</v>
      </c>
      <c r="K3416" s="2">
        <v>941.76</v>
      </c>
      <c r="L3416" t="s">
        <v>17</v>
      </c>
      <c r="M3416">
        <f>YEAR(Table1[[#This Row],[order_date]])</f>
        <v>2023</v>
      </c>
      <c r="N3416">
        <f>MONTH(Table1[[#This Row],[order_date]])</f>
        <v>1</v>
      </c>
      <c r="O3416" s="3">
        <f>Table1[[#This Row],[sales]]-Table1[[#This Row],[profit]]</f>
        <v>2246.46</v>
      </c>
      <c r="P3416" s="3">
        <f>Table1[[#This Row],[sales]]*Table1[[#This Row],[quantity]]</f>
        <v>28693.98</v>
      </c>
      <c r="Q3416" s="9">
        <f>Table1[[#This Row],[delivery_date]]-Table1[[#This Row],[order_date]]</f>
        <v>1</v>
      </c>
    </row>
    <row r="3417" spans="1:17" x14ac:dyDescent="0.35">
      <c r="A3417" t="s">
        <v>3448</v>
      </c>
      <c r="B3417" t="s">
        <v>13</v>
      </c>
      <c r="C3417" t="s">
        <v>26</v>
      </c>
      <c r="D3417" s="2">
        <v>597.14</v>
      </c>
      <c r="E3417">
        <v>0.15</v>
      </c>
      <c r="F3417">
        <v>8</v>
      </c>
      <c r="G3417" s="1">
        <v>45473</v>
      </c>
      <c r="H3417" s="1">
        <v>45477</v>
      </c>
      <c r="I3417" t="s">
        <v>21</v>
      </c>
      <c r="J3417" t="s">
        <v>27</v>
      </c>
      <c r="K3417" s="2">
        <v>174.51</v>
      </c>
      <c r="L3417" t="s">
        <v>17</v>
      </c>
      <c r="M3417">
        <f>YEAR(Table1[[#This Row],[order_date]])</f>
        <v>2024</v>
      </c>
      <c r="N3417">
        <f>MONTH(Table1[[#This Row],[order_date]])</f>
        <v>6</v>
      </c>
      <c r="O3417" s="3">
        <f>Table1[[#This Row],[sales]]-Table1[[#This Row],[profit]]</f>
        <v>422.63</v>
      </c>
      <c r="P3417" s="3">
        <f>Table1[[#This Row],[sales]]*Table1[[#This Row],[quantity]]</f>
        <v>4777.12</v>
      </c>
      <c r="Q3417" s="9">
        <f>Table1[[#This Row],[delivery_date]]-Table1[[#This Row],[order_date]]</f>
        <v>4</v>
      </c>
    </row>
    <row r="3418" spans="1:17" x14ac:dyDescent="0.35">
      <c r="A3418" t="s">
        <v>3449</v>
      </c>
      <c r="B3418" t="s">
        <v>41</v>
      </c>
      <c r="C3418" t="s">
        <v>20</v>
      </c>
      <c r="D3418" s="2">
        <v>1385.47</v>
      </c>
      <c r="E3418">
        <v>0.39</v>
      </c>
      <c r="F3418">
        <v>4</v>
      </c>
      <c r="G3418" s="1">
        <v>45262</v>
      </c>
      <c r="H3418" s="1">
        <v>45263</v>
      </c>
      <c r="I3418" t="s">
        <v>31</v>
      </c>
      <c r="J3418" t="s">
        <v>22</v>
      </c>
      <c r="K3418" s="2">
        <v>399.07</v>
      </c>
      <c r="L3418" t="s">
        <v>48</v>
      </c>
      <c r="M3418">
        <f>YEAR(Table1[[#This Row],[order_date]])</f>
        <v>2023</v>
      </c>
      <c r="N3418">
        <f>MONTH(Table1[[#This Row],[order_date]])</f>
        <v>12</v>
      </c>
      <c r="O3418" s="3">
        <f>Table1[[#This Row],[sales]]-Table1[[#This Row],[profit]]</f>
        <v>986.40000000000009</v>
      </c>
      <c r="P3418" s="3">
        <f>Table1[[#This Row],[sales]]*Table1[[#This Row],[quantity]]</f>
        <v>5541.88</v>
      </c>
      <c r="Q3418" s="9">
        <f>Table1[[#This Row],[delivery_date]]-Table1[[#This Row],[order_date]]</f>
        <v>1</v>
      </c>
    </row>
    <row r="3419" spans="1:17" x14ac:dyDescent="0.35">
      <c r="A3419" t="s">
        <v>3450</v>
      </c>
      <c r="B3419" t="s">
        <v>41</v>
      </c>
      <c r="C3419" t="s">
        <v>26</v>
      </c>
      <c r="D3419" s="2">
        <v>2348.6799999999998</v>
      </c>
      <c r="E3419">
        <v>0.24</v>
      </c>
      <c r="F3419">
        <v>8</v>
      </c>
      <c r="G3419" s="1">
        <v>45350</v>
      </c>
      <c r="H3419" s="1">
        <v>45352</v>
      </c>
      <c r="I3419" t="s">
        <v>31</v>
      </c>
      <c r="J3419" t="s">
        <v>22</v>
      </c>
      <c r="K3419" s="2">
        <v>326.62</v>
      </c>
      <c r="L3419" t="s">
        <v>17</v>
      </c>
      <c r="M3419">
        <f>YEAR(Table1[[#This Row],[order_date]])</f>
        <v>2024</v>
      </c>
      <c r="N3419">
        <f>MONTH(Table1[[#This Row],[order_date]])</f>
        <v>2</v>
      </c>
      <c r="O3419" s="3">
        <f>Table1[[#This Row],[sales]]-Table1[[#This Row],[profit]]</f>
        <v>2022.06</v>
      </c>
      <c r="P3419" s="3">
        <f>Table1[[#This Row],[sales]]*Table1[[#This Row],[quantity]]</f>
        <v>18789.439999999999</v>
      </c>
      <c r="Q3419" s="9">
        <f>Table1[[#This Row],[delivery_date]]-Table1[[#This Row],[order_date]]</f>
        <v>2</v>
      </c>
    </row>
    <row r="3420" spans="1:17" x14ac:dyDescent="0.35">
      <c r="A3420" t="s">
        <v>3451</v>
      </c>
      <c r="B3420" t="s">
        <v>19</v>
      </c>
      <c r="C3420" t="s">
        <v>14</v>
      </c>
      <c r="D3420" s="2">
        <v>1403.26</v>
      </c>
      <c r="E3420">
        <v>0.48</v>
      </c>
      <c r="F3420">
        <v>4</v>
      </c>
      <c r="G3420" s="1">
        <v>45329</v>
      </c>
      <c r="H3420" s="1">
        <v>45330</v>
      </c>
      <c r="I3420" t="s">
        <v>31</v>
      </c>
      <c r="J3420" t="s">
        <v>22</v>
      </c>
      <c r="K3420" s="2">
        <v>99.06</v>
      </c>
      <c r="L3420" t="s">
        <v>17</v>
      </c>
      <c r="M3420">
        <f>YEAR(Table1[[#This Row],[order_date]])</f>
        <v>2024</v>
      </c>
      <c r="N3420">
        <f>MONTH(Table1[[#This Row],[order_date]])</f>
        <v>2</v>
      </c>
      <c r="O3420" s="3">
        <f>Table1[[#This Row],[sales]]-Table1[[#This Row],[profit]]</f>
        <v>1304.2</v>
      </c>
      <c r="P3420" s="3">
        <f>Table1[[#This Row],[sales]]*Table1[[#This Row],[quantity]]</f>
        <v>5613.04</v>
      </c>
      <c r="Q3420" s="9">
        <f>Table1[[#This Row],[delivery_date]]-Table1[[#This Row],[order_date]]</f>
        <v>1</v>
      </c>
    </row>
    <row r="3421" spans="1:17" x14ac:dyDescent="0.35">
      <c r="A3421" t="s">
        <v>3452</v>
      </c>
      <c r="B3421" t="s">
        <v>13</v>
      </c>
      <c r="C3421" t="s">
        <v>14</v>
      </c>
      <c r="D3421" s="2">
        <v>2226.4699999999998</v>
      </c>
      <c r="E3421">
        <v>0.43</v>
      </c>
      <c r="F3421">
        <v>5</v>
      </c>
      <c r="G3421" s="1">
        <v>45357</v>
      </c>
      <c r="H3421" s="1">
        <v>45359</v>
      </c>
      <c r="I3421" t="s">
        <v>21</v>
      </c>
      <c r="J3421" t="s">
        <v>27</v>
      </c>
      <c r="K3421" s="2">
        <v>483.76</v>
      </c>
      <c r="L3421" t="s">
        <v>23</v>
      </c>
      <c r="M3421">
        <f>YEAR(Table1[[#This Row],[order_date]])</f>
        <v>2024</v>
      </c>
      <c r="N3421">
        <f>MONTH(Table1[[#This Row],[order_date]])</f>
        <v>3</v>
      </c>
      <c r="O3421" s="3">
        <f>Table1[[#This Row],[sales]]-Table1[[#This Row],[profit]]</f>
        <v>1742.7099999999998</v>
      </c>
      <c r="P3421" s="3">
        <f>Table1[[#This Row],[sales]]*Table1[[#This Row],[quantity]]</f>
        <v>11132.349999999999</v>
      </c>
      <c r="Q3421" s="9">
        <f>Table1[[#This Row],[delivery_date]]-Table1[[#This Row],[order_date]]</f>
        <v>2</v>
      </c>
    </row>
    <row r="3422" spans="1:17" x14ac:dyDescent="0.35">
      <c r="A3422" t="s">
        <v>3453</v>
      </c>
      <c r="B3422" t="s">
        <v>13</v>
      </c>
      <c r="C3422" t="s">
        <v>14</v>
      </c>
      <c r="D3422" s="2">
        <v>1207.19</v>
      </c>
      <c r="E3422">
        <v>0.17</v>
      </c>
      <c r="F3422">
        <v>7</v>
      </c>
      <c r="G3422" s="1">
        <v>45636</v>
      </c>
      <c r="H3422" s="1">
        <v>45643</v>
      </c>
      <c r="I3422" t="s">
        <v>31</v>
      </c>
      <c r="J3422" t="s">
        <v>16</v>
      </c>
      <c r="K3422" s="2">
        <v>323.95</v>
      </c>
      <c r="L3422" t="s">
        <v>39</v>
      </c>
      <c r="M3422">
        <f>YEAR(Table1[[#This Row],[order_date]])</f>
        <v>2024</v>
      </c>
      <c r="N3422">
        <f>MONTH(Table1[[#This Row],[order_date]])</f>
        <v>12</v>
      </c>
      <c r="O3422" s="3">
        <f>Table1[[#This Row],[sales]]-Table1[[#This Row],[profit]]</f>
        <v>883.24</v>
      </c>
      <c r="P3422" s="3">
        <f>Table1[[#This Row],[sales]]*Table1[[#This Row],[quantity]]</f>
        <v>8450.33</v>
      </c>
      <c r="Q3422" s="9">
        <f>Table1[[#This Row],[delivery_date]]-Table1[[#This Row],[order_date]]</f>
        <v>7</v>
      </c>
    </row>
    <row r="3423" spans="1:17" x14ac:dyDescent="0.35">
      <c r="A3423" t="s">
        <v>3454</v>
      </c>
      <c r="B3423" t="s">
        <v>13</v>
      </c>
      <c r="C3423" t="s">
        <v>26</v>
      </c>
      <c r="D3423" s="2">
        <v>1813.04</v>
      </c>
      <c r="E3423">
        <v>0.36</v>
      </c>
      <c r="F3423">
        <v>6</v>
      </c>
      <c r="G3423" s="1">
        <v>45555</v>
      </c>
      <c r="H3423" s="1">
        <v>45557</v>
      </c>
      <c r="I3423" t="s">
        <v>15</v>
      </c>
      <c r="J3423" t="s">
        <v>22</v>
      </c>
      <c r="K3423" s="2">
        <v>251.36</v>
      </c>
      <c r="L3423" t="s">
        <v>48</v>
      </c>
      <c r="M3423">
        <f>YEAR(Table1[[#This Row],[order_date]])</f>
        <v>2024</v>
      </c>
      <c r="N3423">
        <f>MONTH(Table1[[#This Row],[order_date]])</f>
        <v>9</v>
      </c>
      <c r="O3423" s="3">
        <f>Table1[[#This Row],[sales]]-Table1[[#This Row],[profit]]</f>
        <v>1561.6799999999998</v>
      </c>
      <c r="P3423" s="3">
        <f>Table1[[#This Row],[sales]]*Table1[[#This Row],[quantity]]</f>
        <v>10878.24</v>
      </c>
      <c r="Q3423" s="9">
        <f>Table1[[#This Row],[delivery_date]]-Table1[[#This Row],[order_date]]</f>
        <v>2</v>
      </c>
    </row>
    <row r="3424" spans="1:17" x14ac:dyDescent="0.35">
      <c r="A3424" t="s">
        <v>3455</v>
      </c>
      <c r="B3424" t="s">
        <v>13</v>
      </c>
      <c r="C3424" t="s">
        <v>20</v>
      </c>
      <c r="D3424" s="2">
        <v>3296.25</v>
      </c>
      <c r="E3424">
        <v>0.14000000000000001</v>
      </c>
      <c r="F3424">
        <v>5</v>
      </c>
      <c r="G3424" s="1">
        <v>45419</v>
      </c>
      <c r="H3424" s="1">
        <v>45421</v>
      </c>
      <c r="I3424" t="s">
        <v>21</v>
      </c>
      <c r="J3424" t="s">
        <v>27</v>
      </c>
      <c r="K3424" s="2">
        <v>958.16</v>
      </c>
      <c r="L3424" t="s">
        <v>48</v>
      </c>
      <c r="M3424">
        <f>YEAR(Table1[[#This Row],[order_date]])</f>
        <v>2024</v>
      </c>
      <c r="N3424">
        <f>MONTH(Table1[[#This Row],[order_date]])</f>
        <v>5</v>
      </c>
      <c r="O3424" s="3">
        <f>Table1[[#This Row],[sales]]-Table1[[#This Row],[profit]]</f>
        <v>2338.09</v>
      </c>
      <c r="P3424" s="3">
        <f>Table1[[#This Row],[sales]]*Table1[[#This Row],[quantity]]</f>
        <v>16481.25</v>
      </c>
      <c r="Q3424" s="9">
        <f>Table1[[#This Row],[delivery_date]]-Table1[[#This Row],[order_date]]</f>
        <v>2</v>
      </c>
    </row>
    <row r="3425" spans="1:17" x14ac:dyDescent="0.35">
      <c r="A3425" t="s">
        <v>3456</v>
      </c>
      <c r="B3425" t="s">
        <v>25</v>
      </c>
      <c r="C3425" t="s">
        <v>36</v>
      </c>
      <c r="D3425" s="2">
        <v>4472.57</v>
      </c>
      <c r="E3425">
        <v>0.09</v>
      </c>
      <c r="F3425">
        <v>2</v>
      </c>
      <c r="G3425" s="1">
        <v>45370</v>
      </c>
      <c r="H3425" s="1">
        <v>45376</v>
      </c>
      <c r="I3425" t="s">
        <v>31</v>
      </c>
      <c r="J3425" t="s">
        <v>16</v>
      </c>
      <c r="K3425" s="2">
        <v>1241.98</v>
      </c>
      <c r="L3425" t="s">
        <v>39</v>
      </c>
      <c r="M3425">
        <f>YEAR(Table1[[#This Row],[order_date]])</f>
        <v>2024</v>
      </c>
      <c r="N3425">
        <f>MONTH(Table1[[#This Row],[order_date]])</f>
        <v>3</v>
      </c>
      <c r="O3425" s="3">
        <f>Table1[[#This Row],[sales]]-Table1[[#This Row],[profit]]</f>
        <v>3230.5899999999997</v>
      </c>
      <c r="P3425" s="3">
        <f>Table1[[#This Row],[sales]]*Table1[[#This Row],[quantity]]</f>
        <v>8945.14</v>
      </c>
      <c r="Q3425" s="9">
        <f>Table1[[#This Row],[delivery_date]]-Table1[[#This Row],[order_date]]</f>
        <v>6</v>
      </c>
    </row>
    <row r="3426" spans="1:17" x14ac:dyDescent="0.35">
      <c r="A3426" t="s">
        <v>3457</v>
      </c>
      <c r="B3426" t="s">
        <v>13</v>
      </c>
      <c r="C3426" t="s">
        <v>33</v>
      </c>
      <c r="D3426" s="2">
        <v>1986.65</v>
      </c>
      <c r="E3426">
        <v>0.44</v>
      </c>
      <c r="F3426">
        <v>5</v>
      </c>
      <c r="G3426" s="1">
        <v>44937</v>
      </c>
      <c r="H3426" s="1">
        <v>44941</v>
      </c>
      <c r="I3426" t="s">
        <v>21</v>
      </c>
      <c r="J3426" t="s">
        <v>16</v>
      </c>
      <c r="K3426" s="2">
        <v>412.05</v>
      </c>
      <c r="L3426" t="s">
        <v>28</v>
      </c>
      <c r="M3426">
        <f>YEAR(Table1[[#This Row],[order_date]])</f>
        <v>2023</v>
      </c>
      <c r="N3426">
        <f>MONTH(Table1[[#This Row],[order_date]])</f>
        <v>1</v>
      </c>
      <c r="O3426" s="3">
        <f>Table1[[#This Row],[sales]]-Table1[[#This Row],[profit]]</f>
        <v>1574.6000000000001</v>
      </c>
      <c r="P3426" s="3">
        <f>Table1[[#This Row],[sales]]*Table1[[#This Row],[quantity]]</f>
        <v>9933.25</v>
      </c>
      <c r="Q3426" s="9">
        <f>Table1[[#This Row],[delivery_date]]-Table1[[#This Row],[order_date]]</f>
        <v>4</v>
      </c>
    </row>
    <row r="3427" spans="1:17" x14ac:dyDescent="0.35">
      <c r="A3427" t="s">
        <v>3458</v>
      </c>
      <c r="B3427" t="s">
        <v>41</v>
      </c>
      <c r="C3427" t="s">
        <v>36</v>
      </c>
      <c r="D3427" s="2">
        <v>3490.35</v>
      </c>
      <c r="E3427">
        <v>0.18</v>
      </c>
      <c r="F3427">
        <v>7</v>
      </c>
      <c r="G3427" s="1">
        <v>45465</v>
      </c>
      <c r="H3427" s="1">
        <v>45472</v>
      </c>
      <c r="I3427" t="s">
        <v>21</v>
      </c>
      <c r="J3427" t="s">
        <v>27</v>
      </c>
      <c r="K3427" s="2">
        <v>276.35000000000002</v>
      </c>
      <c r="L3427" t="s">
        <v>48</v>
      </c>
      <c r="M3427">
        <f>YEAR(Table1[[#This Row],[order_date]])</f>
        <v>2024</v>
      </c>
      <c r="N3427">
        <f>MONTH(Table1[[#This Row],[order_date]])</f>
        <v>6</v>
      </c>
      <c r="O3427" s="3">
        <f>Table1[[#This Row],[sales]]-Table1[[#This Row],[profit]]</f>
        <v>3214</v>
      </c>
      <c r="P3427" s="3">
        <f>Table1[[#This Row],[sales]]*Table1[[#This Row],[quantity]]</f>
        <v>24432.45</v>
      </c>
      <c r="Q3427" s="9">
        <f>Table1[[#This Row],[delivery_date]]-Table1[[#This Row],[order_date]]</f>
        <v>7</v>
      </c>
    </row>
    <row r="3428" spans="1:17" x14ac:dyDescent="0.35">
      <c r="A3428" t="s">
        <v>3459</v>
      </c>
      <c r="B3428" t="s">
        <v>41</v>
      </c>
      <c r="C3428" t="s">
        <v>26</v>
      </c>
      <c r="D3428" s="2">
        <v>760.49</v>
      </c>
      <c r="E3428">
        <v>0.1</v>
      </c>
      <c r="F3428">
        <v>6</v>
      </c>
      <c r="G3428" s="1">
        <v>45196</v>
      </c>
      <c r="H3428" s="1">
        <v>45198</v>
      </c>
      <c r="I3428" t="s">
        <v>15</v>
      </c>
      <c r="J3428" t="s">
        <v>27</v>
      </c>
      <c r="K3428" s="2">
        <v>207.73</v>
      </c>
      <c r="L3428" t="s">
        <v>39</v>
      </c>
      <c r="M3428">
        <f>YEAR(Table1[[#This Row],[order_date]])</f>
        <v>2023</v>
      </c>
      <c r="N3428">
        <f>MONTH(Table1[[#This Row],[order_date]])</f>
        <v>9</v>
      </c>
      <c r="O3428" s="3">
        <f>Table1[[#This Row],[sales]]-Table1[[#This Row],[profit]]</f>
        <v>552.76</v>
      </c>
      <c r="P3428" s="3">
        <f>Table1[[#This Row],[sales]]*Table1[[#This Row],[quantity]]</f>
        <v>4562.9400000000005</v>
      </c>
      <c r="Q3428" s="9">
        <f>Table1[[#This Row],[delivery_date]]-Table1[[#This Row],[order_date]]</f>
        <v>2</v>
      </c>
    </row>
    <row r="3429" spans="1:17" x14ac:dyDescent="0.35">
      <c r="A3429" t="s">
        <v>3460</v>
      </c>
      <c r="B3429" t="s">
        <v>25</v>
      </c>
      <c r="C3429" t="s">
        <v>14</v>
      </c>
      <c r="D3429" s="2">
        <v>2750.01</v>
      </c>
      <c r="E3429">
        <v>0.48</v>
      </c>
      <c r="F3429">
        <v>6</v>
      </c>
      <c r="G3429" s="1">
        <v>45537</v>
      </c>
      <c r="H3429" s="1">
        <v>45538</v>
      </c>
      <c r="I3429" t="s">
        <v>15</v>
      </c>
      <c r="J3429" t="s">
        <v>22</v>
      </c>
      <c r="K3429" s="2">
        <v>221.93</v>
      </c>
      <c r="L3429" t="s">
        <v>34</v>
      </c>
      <c r="M3429">
        <f>YEAR(Table1[[#This Row],[order_date]])</f>
        <v>2024</v>
      </c>
      <c r="N3429">
        <f>MONTH(Table1[[#This Row],[order_date]])</f>
        <v>9</v>
      </c>
      <c r="O3429" s="3">
        <f>Table1[[#This Row],[sales]]-Table1[[#This Row],[profit]]</f>
        <v>2528.0800000000004</v>
      </c>
      <c r="P3429" s="3">
        <f>Table1[[#This Row],[sales]]*Table1[[#This Row],[quantity]]</f>
        <v>16500.060000000001</v>
      </c>
      <c r="Q3429" s="9">
        <f>Table1[[#This Row],[delivery_date]]-Table1[[#This Row],[order_date]]</f>
        <v>1</v>
      </c>
    </row>
    <row r="3430" spans="1:17" x14ac:dyDescent="0.35">
      <c r="A3430" t="s">
        <v>3461</v>
      </c>
      <c r="B3430" t="s">
        <v>41</v>
      </c>
      <c r="C3430" t="s">
        <v>14</v>
      </c>
      <c r="D3430" s="2">
        <v>4616.3500000000004</v>
      </c>
      <c r="E3430">
        <v>0.02</v>
      </c>
      <c r="F3430">
        <v>5</v>
      </c>
      <c r="G3430" s="1">
        <v>45052</v>
      </c>
      <c r="H3430" s="1">
        <v>45057</v>
      </c>
      <c r="I3430" t="s">
        <v>31</v>
      </c>
      <c r="J3430" t="s">
        <v>27</v>
      </c>
      <c r="K3430" s="2">
        <v>834.4</v>
      </c>
      <c r="L3430" t="s">
        <v>39</v>
      </c>
      <c r="M3430">
        <f>YEAR(Table1[[#This Row],[order_date]])</f>
        <v>2023</v>
      </c>
      <c r="N3430">
        <f>MONTH(Table1[[#This Row],[order_date]])</f>
        <v>5</v>
      </c>
      <c r="O3430" s="3">
        <f>Table1[[#This Row],[sales]]-Table1[[#This Row],[profit]]</f>
        <v>3781.9500000000003</v>
      </c>
      <c r="P3430" s="3">
        <f>Table1[[#This Row],[sales]]*Table1[[#This Row],[quantity]]</f>
        <v>23081.75</v>
      </c>
      <c r="Q3430" s="9">
        <f>Table1[[#This Row],[delivery_date]]-Table1[[#This Row],[order_date]]</f>
        <v>5</v>
      </c>
    </row>
    <row r="3431" spans="1:17" x14ac:dyDescent="0.35">
      <c r="A3431" t="s">
        <v>3462</v>
      </c>
      <c r="B3431" t="s">
        <v>41</v>
      </c>
      <c r="C3431" t="s">
        <v>20</v>
      </c>
      <c r="D3431" s="2">
        <v>236.89</v>
      </c>
      <c r="E3431">
        <v>0.18</v>
      </c>
      <c r="F3431">
        <v>9</v>
      </c>
      <c r="G3431" s="1">
        <v>45650</v>
      </c>
      <c r="H3431" s="1">
        <v>45652</v>
      </c>
      <c r="I3431" t="s">
        <v>21</v>
      </c>
      <c r="J3431" t="s">
        <v>27</v>
      </c>
      <c r="K3431" s="2">
        <v>12.98</v>
      </c>
      <c r="L3431" t="s">
        <v>34</v>
      </c>
      <c r="M3431">
        <f>YEAR(Table1[[#This Row],[order_date]])</f>
        <v>2024</v>
      </c>
      <c r="N3431">
        <f>MONTH(Table1[[#This Row],[order_date]])</f>
        <v>12</v>
      </c>
      <c r="O3431" s="3">
        <f>Table1[[#This Row],[sales]]-Table1[[#This Row],[profit]]</f>
        <v>223.91</v>
      </c>
      <c r="P3431" s="3">
        <f>Table1[[#This Row],[sales]]*Table1[[#This Row],[quantity]]</f>
        <v>2132.0099999999998</v>
      </c>
      <c r="Q3431" s="9">
        <f>Table1[[#This Row],[delivery_date]]-Table1[[#This Row],[order_date]]</f>
        <v>2</v>
      </c>
    </row>
    <row r="3432" spans="1:17" x14ac:dyDescent="0.35">
      <c r="A3432" t="s">
        <v>3463</v>
      </c>
      <c r="B3432" t="s">
        <v>13</v>
      </c>
      <c r="C3432" t="s">
        <v>26</v>
      </c>
      <c r="D3432" s="2">
        <v>1411.03</v>
      </c>
      <c r="E3432">
        <v>0.02</v>
      </c>
      <c r="F3432">
        <v>1</v>
      </c>
      <c r="G3432" s="1">
        <v>45048</v>
      </c>
      <c r="H3432" s="1">
        <v>45049</v>
      </c>
      <c r="I3432" t="s">
        <v>15</v>
      </c>
      <c r="J3432" t="s">
        <v>22</v>
      </c>
      <c r="K3432" s="2">
        <v>125.08</v>
      </c>
      <c r="L3432" t="s">
        <v>28</v>
      </c>
      <c r="M3432">
        <f>YEAR(Table1[[#This Row],[order_date]])</f>
        <v>2023</v>
      </c>
      <c r="N3432">
        <f>MONTH(Table1[[#This Row],[order_date]])</f>
        <v>5</v>
      </c>
      <c r="O3432" s="3">
        <f>Table1[[#This Row],[sales]]-Table1[[#This Row],[profit]]</f>
        <v>1285.95</v>
      </c>
      <c r="P3432" s="3">
        <f>Table1[[#This Row],[sales]]*Table1[[#This Row],[quantity]]</f>
        <v>1411.03</v>
      </c>
      <c r="Q3432" s="9">
        <f>Table1[[#This Row],[delivery_date]]-Table1[[#This Row],[order_date]]</f>
        <v>1</v>
      </c>
    </row>
    <row r="3433" spans="1:17" x14ac:dyDescent="0.35">
      <c r="A3433" t="s">
        <v>3464</v>
      </c>
      <c r="B3433" t="s">
        <v>41</v>
      </c>
      <c r="C3433" t="s">
        <v>36</v>
      </c>
      <c r="D3433" s="2">
        <v>749.22</v>
      </c>
      <c r="E3433">
        <v>0.25</v>
      </c>
      <c r="F3433">
        <v>4</v>
      </c>
      <c r="G3433" s="1">
        <v>45278</v>
      </c>
      <c r="H3433" s="1">
        <v>45279</v>
      </c>
      <c r="I3433" t="s">
        <v>15</v>
      </c>
      <c r="J3433" t="s">
        <v>27</v>
      </c>
      <c r="K3433" s="2">
        <v>143.05000000000001</v>
      </c>
      <c r="L3433" t="s">
        <v>39</v>
      </c>
      <c r="M3433">
        <f>YEAR(Table1[[#This Row],[order_date]])</f>
        <v>2023</v>
      </c>
      <c r="N3433">
        <f>MONTH(Table1[[#This Row],[order_date]])</f>
        <v>12</v>
      </c>
      <c r="O3433" s="3">
        <f>Table1[[#This Row],[sales]]-Table1[[#This Row],[profit]]</f>
        <v>606.17000000000007</v>
      </c>
      <c r="P3433" s="3">
        <f>Table1[[#This Row],[sales]]*Table1[[#This Row],[quantity]]</f>
        <v>2996.88</v>
      </c>
      <c r="Q3433" s="9">
        <f>Table1[[#This Row],[delivery_date]]-Table1[[#This Row],[order_date]]</f>
        <v>1</v>
      </c>
    </row>
    <row r="3434" spans="1:17" x14ac:dyDescent="0.35">
      <c r="A3434" t="s">
        <v>3465</v>
      </c>
      <c r="B3434" t="s">
        <v>25</v>
      </c>
      <c r="C3434" t="s">
        <v>26</v>
      </c>
      <c r="D3434" s="2">
        <v>2712.3</v>
      </c>
      <c r="E3434">
        <v>0.2</v>
      </c>
      <c r="F3434">
        <v>7</v>
      </c>
      <c r="G3434" s="1">
        <v>45294</v>
      </c>
      <c r="H3434" s="1">
        <v>45297</v>
      </c>
      <c r="I3434" t="s">
        <v>31</v>
      </c>
      <c r="J3434" t="s">
        <v>22</v>
      </c>
      <c r="K3434" s="2">
        <v>136.63999999999999</v>
      </c>
      <c r="L3434" t="s">
        <v>48</v>
      </c>
      <c r="M3434">
        <f>YEAR(Table1[[#This Row],[order_date]])</f>
        <v>2024</v>
      </c>
      <c r="N3434">
        <f>MONTH(Table1[[#This Row],[order_date]])</f>
        <v>1</v>
      </c>
      <c r="O3434" s="3">
        <f>Table1[[#This Row],[sales]]-Table1[[#This Row],[profit]]</f>
        <v>2575.6600000000003</v>
      </c>
      <c r="P3434" s="3">
        <f>Table1[[#This Row],[sales]]*Table1[[#This Row],[quantity]]</f>
        <v>18986.100000000002</v>
      </c>
      <c r="Q3434" s="9">
        <f>Table1[[#This Row],[delivery_date]]-Table1[[#This Row],[order_date]]</f>
        <v>3</v>
      </c>
    </row>
    <row r="3435" spans="1:17" x14ac:dyDescent="0.35">
      <c r="A3435" t="s">
        <v>3466</v>
      </c>
      <c r="B3435" t="s">
        <v>13</v>
      </c>
      <c r="C3435" t="s">
        <v>26</v>
      </c>
      <c r="D3435" s="2">
        <v>3430.25</v>
      </c>
      <c r="E3435">
        <v>0.36</v>
      </c>
      <c r="F3435">
        <v>1</v>
      </c>
      <c r="G3435" s="1">
        <v>45318</v>
      </c>
      <c r="H3435" s="1">
        <v>45319</v>
      </c>
      <c r="I3435" t="s">
        <v>21</v>
      </c>
      <c r="J3435" t="s">
        <v>16</v>
      </c>
      <c r="K3435" s="2">
        <v>301.33</v>
      </c>
      <c r="L3435" t="s">
        <v>48</v>
      </c>
      <c r="M3435">
        <f>YEAR(Table1[[#This Row],[order_date]])</f>
        <v>2024</v>
      </c>
      <c r="N3435">
        <f>MONTH(Table1[[#This Row],[order_date]])</f>
        <v>1</v>
      </c>
      <c r="O3435" s="3">
        <f>Table1[[#This Row],[sales]]-Table1[[#This Row],[profit]]</f>
        <v>3128.92</v>
      </c>
      <c r="P3435" s="3">
        <f>Table1[[#This Row],[sales]]*Table1[[#This Row],[quantity]]</f>
        <v>3430.25</v>
      </c>
      <c r="Q3435" s="9">
        <f>Table1[[#This Row],[delivery_date]]-Table1[[#This Row],[order_date]]</f>
        <v>1</v>
      </c>
    </row>
    <row r="3436" spans="1:17" x14ac:dyDescent="0.35">
      <c r="A3436" t="s">
        <v>3467</v>
      </c>
      <c r="B3436" t="s">
        <v>19</v>
      </c>
      <c r="C3436" t="s">
        <v>14</v>
      </c>
      <c r="D3436" s="2">
        <v>383.12</v>
      </c>
      <c r="E3436">
        <v>0.48</v>
      </c>
      <c r="F3436">
        <v>4</v>
      </c>
      <c r="G3436" s="1">
        <v>45001</v>
      </c>
      <c r="H3436" s="1">
        <v>45004</v>
      </c>
      <c r="I3436" t="s">
        <v>31</v>
      </c>
      <c r="J3436" t="s">
        <v>22</v>
      </c>
      <c r="K3436" s="2">
        <v>40.29</v>
      </c>
      <c r="L3436" t="s">
        <v>34</v>
      </c>
      <c r="M3436">
        <f>YEAR(Table1[[#This Row],[order_date]])</f>
        <v>2023</v>
      </c>
      <c r="N3436">
        <f>MONTH(Table1[[#This Row],[order_date]])</f>
        <v>3</v>
      </c>
      <c r="O3436" s="3">
        <f>Table1[[#This Row],[sales]]-Table1[[#This Row],[profit]]</f>
        <v>342.83</v>
      </c>
      <c r="P3436" s="3">
        <f>Table1[[#This Row],[sales]]*Table1[[#This Row],[quantity]]</f>
        <v>1532.48</v>
      </c>
      <c r="Q3436" s="9">
        <f>Table1[[#This Row],[delivery_date]]-Table1[[#This Row],[order_date]]</f>
        <v>3</v>
      </c>
    </row>
    <row r="3437" spans="1:17" x14ac:dyDescent="0.35">
      <c r="A3437" t="s">
        <v>3468</v>
      </c>
      <c r="B3437" t="s">
        <v>13</v>
      </c>
      <c r="C3437" t="s">
        <v>36</v>
      </c>
      <c r="D3437" s="2">
        <v>444.39</v>
      </c>
      <c r="E3437">
        <v>0.26</v>
      </c>
      <c r="F3437">
        <v>6</v>
      </c>
      <c r="G3437" s="1">
        <v>45376</v>
      </c>
      <c r="H3437" s="1">
        <v>45377</v>
      </c>
      <c r="I3437" t="s">
        <v>31</v>
      </c>
      <c r="J3437" t="s">
        <v>16</v>
      </c>
      <c r="K3437" s="2">
        <v>26.97</v>
      </c>
      <c r="L3437" t="s">
        <v>39</v>
      </c>
      <c r="M3437">
        <f>YEAR(Table1[[#This Row],[order_date]])</f>
        <v>2024</v>
      </c>
      <c r="N3437">
        <f>MONTH(Table1[[#This Row],[order_date]])</f>
        <v>3</v>
      </c>
      <c r="O3437" s="3">
        <f>Table1[[#This Row],[sales]]-Table1[[#This Row],[profit]]</f>
        <v>417.41999999999996</v>
      </c>
      <c r="P3437" s="3">
        <f>Table1[[#This Row],[sales]]*Table1[[#This Row],[quantity]]</f>
        <v>2666.34</v>
      </c>
      <c r="Q3437" s="9">
        <f>Table1[[#This Row],[delivery_date]]-Table1[[#This Row],[order_date]]</f>
        <v>1</v>
      </c>
    </row>
    <row r="3438" spans="1:17" x14ac:dyDescent="0.35">
      <c r="A3438" t="s">
        <v>3469</v>
      </c>
      <c r="B3438" t="s">
        <v>25</v>
      </c>
      <c r="C3438" t="s">
        <v>33</v>
      </c>
      <c r="D3438" s="2">
        <v>4361.18</v>
      </c>
      <c r="E3438">
        <v>0.14000000000000001</v>
      </c>
      <c r="F3438">
        <v>8</v>
      </c>
      <c r="G3438" s="1">
        <v>44931</v>
      </c>
      <c r="H3438" s="1">
        <v>44933</v>
      </c>
      <c r="I3438" t="s">
        <v>31</v>
      </c>
      <c r="J3438" t="s">
        <v>16</v>
      </c>
      <c r="K3438" s="2">
        <v>850.07</v>
      </c>
      <c r="L3438" t="s">
        <v>28</v>
      </c>
      <c r="M3438">
        <f>YEAR(Table1[[#This Row],[order_date]])</f>
        <v>2023</v>
      </c>
      <c r="N3438">
        <f>MONTH(Table1[[#This Row],[order_date]])</f>
        <v>1</v>
      </c>
      <c r="O3438" s="3">
        <f>Table1[[#This Row],[sales]]-Table1[[#This Row],[profit]]</f>
        <v>3511.11</v>
      </c>
      <c r="P3438" s="3">
        <f>Table1[[#This Row],[sales]]*Table1[[#This Row],[quantity]]</f>
        <v>34889.440000000002</v>
      </c>
      <c r="Q3438" s="9">
        <f>Table1[[#This Row],[delivery_date]]-Table1[[#This Row],[order_date]]</f>
        <v>2</v>
      </c>
    </row>
    <row r="3439" spans="1:17" x14ac:dyDescent="0.35">
      <c r="A3439" t="s">
        <v>3470</v>
      </c>
      <c r="B3439" t="s">
        <v>13</v>
      </c>
      <c r="C3439" t="s">
        <v>14</v>
      </c>
      <c r="D3439" s="2">
        <v>2335.54</v>
      </c>
      <c r="E3439">
        <v>0.44</v>
      </c>
      <c r="F3439">
        <v>7</v>
      </c>
      <c r="G3439" s="1">
        <v>45084</v>
      </c>
      <c r="H3439" s="1">
        <v>45090</v>
      </c>
      <c r="I3439" t="s">
        <v>21</v>
      </c>
      <c r="J3439" t="s">
        <v>16</v>
      </c>
      <c r="K3439" s="2">
        <v>562.82000000000005</v>
      </c>
      <c r="L3439" t="s">
        <v>17</v>
      </c>
      <c r="M3439">
        <f>YEAR(Table1[[#This Row],[order_date]])</f>
        <v>2023</v>
      </c>
      <c r="N3439">
        <f>MONTH(Table1[[#This Row],[order_date]])</f>
        <v>6</v>
      </c>
      <c r="O3439" s="3">
        <f>Table1[[#This Row],[sales]]-Table1[[#This Row],[profit]]</f>
        <v>1772.7199999999998</v>
      </c>
      <c r="P3439" s="3">
        <f>Table1[[#This Row],[sales]]*Table1[[#This Row],[quantity]]</f>
        <v>16348.779999999999</v>
      </c>
      <c r="Q3439" s="9">
        <f>Table1[[#This Row],[delivery_date]]-Table1[[#This Row],[order_date]]</f>
        <v>6</v>
      </c>
    </row>
    <row r="3440" spans="1:17" x14ac:dyDescent="0.35">
      <c r="A3440" t="s">
        <v>3471</v>
      </c>
      <c r="B3440" t="s">
        <v>13</v>
      </c>
      <c r="C3440" t="s">
        <v>36</v>
      </c>
      <c r="D3440" s="2">
        <v>2368.46</v>
      </c>
      <c r="E3440">
        <v>0.3</v>
      </c>
      <c r="F3440">
        <v>9</v>
      </c>
      <c r="G3440" s="1">
        <v>45162</v>
      </c>
      <c r="H3440" s="1">
        <v>45165</v>
      </c>
      <c r="I3440" t="s">
        <v>21</v>
      </c>
      <c r="J3440" t="s">
        <v>22</v>
      </c>
      <c r="K3440" s="2">
        <v>140.65</v>
      </c>
      <c r="L3440" t="s">
        <v>39</v>
      </c>
      <c r="M3440">
        <f>YEAR(Table1[[#This Row],[order_date]])</f>
        <v>2023</v>
      </c>
      <c r="N3440">
        <f>MONTH(Table1[[#This Row],[order_date]])</f>
        <v>8</v>
      </c>
      <c r="O3440" s="3">
        <f>Table1[[#This Row],[sales]]-Table1[[#This Row],[profit]]</f>
        <v>2227.81</v>
      </c>
      <c r="P3440" s="3">
        <f>Table1[[#This Row],[sales]]*Table1[[#This Row],[quantity]]</f>
        <v>21316.14</v>
      </c>
      <c r="Q3440" s="9">
        <f>Table1[[#This Row],[delivery_date]]-Table1[[#This Row],[order_date]]</f>
        <v>3</v>
      </c>
    </row>
    <row r="3441" spans="1:17" x14ac:dyDescent="0.35">
      <c r="A3441" t="s">
        <v>3472</v>
      </c>
      <c r="B3441" t="s">
        <v>25</v>
      </c>
      <c r="C3441" t="s">
        <v>20</v>
      </c>
      <c r="D3441" s="2">
        <v>4728.4399999999996</v>
      </c>
      <c r="E3441">
        <v>0.28000000000000003</v>
      </c>
      <c r="F3441">
        <v>7</v>
      </c>
      <c r="G3441" s="1">
        <v>45415</v>
      </c>
      <c r="H3441" s="1">
        <v>45418</v>
      </c>
      <c r="I3441" t="s">
        <v>31</v>
      </c>
      <c r="J3441" t="s">
        <v>16</v>
      </c>
      <c r="K3441" s="2">
        <v>728.48</v>
      </c>
      <c r="L3441" t="s">
        <v>39</v>
      </c>
      <c r="M3441">
        <f>YEAR(Table1[[#This Row],[order_date]])</f>
        <v>2024</v>
      </c>
      <c r="N3441">
        <f>MONTH(Table1[[#This Row],[order_date]])</f>
        <v>5</v>
      </c>
      <c r="O3441" s="3">
        <f>Table1[[#This Row],[sales]]-Table1[[#This Row],[profit]]</f>
        <v>3999.9599999999996</v>
      </c>
      <c r="P3441" s="3">
        <f>Table1[[#This Row],[sales]]*Table1[[#This Row],[quantity]]</f>
        <v>33099.079999999994</v>
      </c>
      <c r="Q3441" s="9">
        <f>Table1[[#This Row],[delivery_date]]-Table1[[#This Row],[order_date]]</f>
        <v>3</v>
      </c>
    </row>
    <row r="3442" spans="1:17" x14ac:dyDescent="0.35">
      <c r="A3442" t="s">
        <v>3473</v>
      </c>
      <c r="B3442" t="s">
        <v>13</v>
      </c>
      <c r="C3442" t="s">
        <v>14</v>
      </c>
      <c r="D3442" s="2">
        <v>1669.03</v>
      </c>
      <c r="E3442">
        <v>0.09</v>
      </c>
      <c r="F3442">
        <v>3</v>
      </c>
      <c r="G3442" s="1">
        <v>45129</v>
      </c>
      <c r="H3442" s="1">
        <v>45136</v>
      </c>
      <c r="I3442" t="s">
        <v>31</v>
      </c>
      <c r="J3442" t="s">
        <v>22</v>
      </c>
      <c r="K3442" s="2">
        <v>309.91000000000003</v>
      </c>
      <c r="L3442" t="s">
        <v>17</v>
      </c>
      <c r="M3442">
        <f>YEAR(Table1[[#This Row],[order_date]])</f>
        <v>2023</v>
      </c>
      <c r="N3442">
        <f>MONTH(Table1[[#This Row],[order_date]])</f>
        <v>7</v>
      </c>
      <c r="O3442" s="3">
        <f>Table1[[#This Row],[sales]]-Table1[[#This Row],[profit]]</f>
        <v>1359.12</v>
      </c>
      <c r="P3442" s="3">
        <f>Table1[[#This Row],[sales]]*Table1[[#This Row],[quantity]]</f>
        <v>5007.09</v>
      </c>
      <c r="Q3442" s="9">
        <f>Table1[[#This Row],[delivery_date]]-Table1[[#This Row],[order_date]]</f>
        <v>7</v>
      </c>
    </row>
    <row r="3443" spans="1:17" x14ac:dyDescent="0.35">
      <c r="A3443" t="s">
        <v>3474</v>
      </c>
      <c r="B3443" t="s">
        <v>25</v>
      </c>
      <c r="C3443" t="s">
        <v>20</v>
      </c>
      <c r="D3443" s="2">
        <v>4495.42</v>
      </c>
      <c r="E3443">
        <v>0.02</v>
      </c>
      <c r="F3443">
        <v>4</v>
      </c>
      <c r="G3443" s="1">
        <v>45646</v>
      </c>
      <c r="H3443" s="1">
        <v>45649</v>
      </c>
      <c r="I3443" t="s">
        <v>31</v>
      </c>
      <c r="J3443" t="s">
        <v>22</v>
      </c>
      <c r="K3443" s="2">
        <v>811.8</v>
      </c>
      <c r="L3443" t="s">
        <v>28</v>
      </c>
      <c r="M3443">
        <f>YEAR(Table1[[#This Row],[order_date]])</f>
        <v>2024</v>
      </c>
      <c r="N3443">
        <f>MONTH(Table1[[#This Row],[order_date]])</f>
        <v>12</v>
      </c>
      <c r="O3443" s="3">
        <f>Table1[[#This Row],[sales]]-Table1[[#This Row],[profit]]</f>
        <v>3683.62</v>
      </c>
      <c r="P3443" s="3">
        <f>Table1[[#This Row],[sales]]*Table1[[#This Row],[quantity]]</f>
        <v>17981.68</v>
      </c>
      <c r="Q3443" s="9">
        <f>Table1[[#This Row],[delivery_date]]-Table1[[#This Row],[order_date]]</f>
        <v>3</v>
      </c>
    </row>
    <row r="3444" spans="1:17" x14ac:dyDescent="0.35">
      <c r="A3444" t="s">
        <v>3475</v>
      </c>
      <c r="B3444" t="s">
        <v>25</v>
      </c>
      <c r="C3444" t="s">
        <v>14</v>
      </c>
      <c r="D3444" s="2">
        <v>4873.8500000000004</v>
      </c>
      <c r="E3444">
        <v>0.23</v>
      </c>
      <c r="F3444">
        <v>3</v>
      </c>
      <c r="G3444" s="1">
        <v>45288</v>
      </c>
      <c r="H3444" s="1">
        <v>45290</v>
      </c>
      <c r="I3444" t="s">
        <v>21</v>
      </c>
      <c r="J3444" t="s">
        <v>22</v>
      </c>
      <c r="K3444" s="2">
        <v>834.54</v>
      </c>
      <c r="L3444" t="s">
        <v>39</v>
      </c>
      <c r="M3444">
        <f>YEAR(Table1[[#This Row],[order_date]])</f>
        <v>2023</v>
      </c>
      <c r="N3444">
        <f>MONTH(Table1[[#This Row],[order_date]])</f>
        <v>12</v>
      </c>
      <c r="O3444" s="3">
        <f>Table1[[#This Row],[sales]]-Table1[[#This Row],[profit]]</f>
        <v>4039.3100000000004</v>
      </c>
      <c r="P3444" s="3">
        <f>Table1[[#This Row],[sales]]*Table1[[#This Row],[quantity]]</f>
        <v>14621.550000000001</v>
      </c>
      <c r="Q3444" s="9">
        <f>Table1[[#This Row],[delivery_date]]-Table1[[#This Row],[order_date]]</f>
        <v>2</v>
      </c>
    </row>
    <row r="3445" spans="1:17" x14ac:dyDescent="0.35">
      <c r="A3445" t="s">
        <v>3476</v>
      </c>
      <c r="B3445" t="s">
        <v>19</v>
      </c>
      <c r="C3445" t="s">
        <v>26</v>
      </c>
      <c r="D3445" s="2">
        <v>1284.3</v>
      </c>
      <c r="E3445">
        <v>0.26</v>
      </c>
      <c r="F3445">
        <v>9</v>
      </c>
      <c r="G3445" s="1">
        <v>45257</v>
      </c>
      <c r="H3445" s="1">
        <v>45262</v>
      </c>
      <c r="I3445" t="s">
        <v>31</v>
      </c>
      <c r="J3445" t="s">
        <v>22</v>
      </c>
      <c r="K3445" s="2">
        <v>94.9</v>
      </c>
      <c r="L3445" t="s">
        <v>17</v>
      </c>
      <c r="M3445">
        <f>YEAR(Table1[[#This Row],[order_date]])</f>
        <v>2023</v>
      </c>
      <c r="N3445">
        <f>MONTH(Table1[[#This Row],[order_date]])</f>
        <v>11</v>
      </c>
      <c r="O3445" s="3">
        <f>Table1[[#This Row],[sales]]-Table1[[#This Row],[profit]]</f>
        <v>1189.3999999999999</v>
      </c>
      <c r="P3445" s="3">
        <f>Table1[[#This Row],[sales]]*Table1[[#This Row],[quantity]]</f>
        <v>11558.699999999999</v>
      </c>
      <c r="Q3445" s="9">
        <f>Table1[[#This Row],[delivery_date]]-Table1[[#This Row],[order_date]]</f>
        <v>5</v>
      </c>
    </row>
    <row r="3446" spans="1:17" x14ac:dyDescent="0.35">
      <c r="A3446" t="s">
        <v>3477</v>
      </c>
      <c r="B3446" t="s">
        <v>41</v>
      </c>
      <c r="C3446" t="s">
        <v>36</v>
      </c>
      <c r="D3446" s="2">
        <v>2618.79</v>
      </c>
      <c r="E3446">
        <v>0.06</v>
      </c>
      <c r="F3446">
        <v>8</v>
      </c>
      <c r="G3446" s="1">
        <v>45500</v>
      </c>
      <c r="H3446" s="1">
        <v>45502</v>
      </c>
      <c r="I3446" t="s">
        <v>15</v>
      </c>
      <c r="J3446" t="s">
        <v>27</v>
      </c>
      <c r="K3446" s="2">
        <v>293.83999999999997</v>
      </c>
      <c r="L3446" t="s">
        <v>17</v>
      </c>
      <c r="M3446">
        <f>YEAR(Table1[[#This Row],[order_date]])</f>
        <v>2024</v>
      </c>
      <c r="N3446">
        <f>MONTH(Table1[[#This Row],[order_date]])</f>
        <v>7</v>
      </c>
      <c r="O3446" s="3">
        <f>Table1[[#This Row],[sales]]-Table1[[#This Row],[profit]]</f>
        <v>2324.9499999999998</v>
      </c>
      <c r="P3446" s="3">
        <f>Table1[[#This Row],[sales]]*Table1[[#This Row],[quantity]]</f>
        <v>20950.32</v>
      </c>
      <c r="Q3446" s="9">
        <f>Table1[[#This Row],[delivery_date]]-Table1[[#This Row],[order_date]]</f>
        <v>2</v>
      </c>
    </row>
    <row r="3447" spans="1:17" x14ac:dyDescent="0.35">
      <c r="A3447" t="s">
        <v>3478</v>
      </c>
      <c r="B3447" t="s">
        <v>41</v>
      </c>
      <c r="C3447" t="s">
        <v>20</v>
      </c>
      <c r="D3447" s="2">
        <v>2718.35</v>
      </c>
      <c r="E3447">
        <v>0.03</v>
      </c>
      <c r="F3447">
        <v>9</v>
      </c>
      <c r="G3447" s="1">
        <v>45247</v>
      </c>
      <c r="H3447" s="1">
        <v>45254</v>
      </c>
      <c r="I3447" t="s">
        <v>31</v>
      </c>
      <c r="J3447" t="s">
        <v>22</v>
      </c>
      <c r="K3447" s="2">
        <v>766.4</v>
      </c>
      <c r="L3447" t="s">
        <v>17</v>
      </c>
      <c r="M3447">
        <f>YEAR(Table1[[#This Row],[order_date]])</f>
        <v>2023</v>
      </c>
      <c r="N3447">
        <f>MONTH(Table1[[#This Row],[order_date]])</f>
        <v>11</v>
      </c>
      <c r="O3447" s="3">
        <f>Table1[[#This Row],[sales]]-Table1[[#This Row],[profit]]</f>
        <v>1951.9499999999998</v>
      </c>
      <c r="P3447" s="3">
        <f>Table1[[#This Row],[sales]]*Table1[[#This Row],[quantity]]</f>
        <v>24465.149999999998</v>
      </c>
      <c r="Q3447" s="9">
        <f>Table1[[#This Row],[delivery_date]]-Table1[[#This Row],[order_date]]</f>
        <v>7</v>
      </c>
    </row>
    <row r="3448" spans="1:17" x14ac:dyDescent="0.35">
      <c r="A3448" t="s">
        <v>3479</v>
      </c>
      <c r="B3448" t="s">
        <v>13</v>
      </c>
      <c r="C3448" t="s">
        <v>14</v>
      </c>
      <c r="D3448" s="2">
        <v>4344.22</v>
      </c>
      <c r="E3448">
        <v>0.11</v>
      </c>
      <c r="F3448">
        <v>2</v>
      </c>
      <c r="G3448" s="1">
        <v>45183</v>
      </c>
      <c r="H3448" s="1">
        <v>45188</v>
      </c>
      <c r="I3448" t="s">
        <v>31</v>
      </c>
      <c r="J3448" t="s">
        <v>16</v>
      </c>
      <c r="K3448" s="2">
        <v>416.17</v>
      </c>
      <c r="L3448" t="s">
        <v>28</v>
      </c>
      <c r="M3448">
        <f>YEAR(Table1[[#This Row],[order_date]])</f>
        <v>2023</v>
      </c>
      <c r="N3448">
        <f>MONTH(Table1[[#This Row],[order_date]])</f>
        <v>9</v>
      </c>
      <c r="O3448" s="3">
        <f>Table1[[#This Row],[sales]]-Table1[[#This Row],[profit]]</f>
        <v>3928.05</v>
      </c>
      <c r="P3448" s="3">
        <f>Table1[[#This Row],[sales]]*Table1[[#This Row],[quantity]]</f>
        <v>8688.44</v>
      </c>
      <c r="Q3448" s="9">
        <f>Table1[[#This Row],[delivery_date]]-Table1[[#This Row],[order_date]]</f>
        <v>5</v>
      </c>
    </row>
    <row r="3449" spans="1:17" x14ac:dyDescent="0.35">
      <c r="A3449" t="s">
        <v>3480</v>
      </c>
      <c r="B3449" t="s">
        <v>13</v>
      </c>
      <c r="C3449" t="s">
        <v>20</v>
      </c>
      <c r="D3449" s="2">
        <v>1589.15</v>
      </c>
      <c r="E3449">
        <v>0.03</v>
      </c>
      <c r="F3449">
        <v>5</v>
      </c>
      <c r="G3449" s="1">
        <v>45302</v>
      </c>
      <c r="H3449" s="1">
        <v>45304</v>
      </c>
      <c r="I3449" t="s">
        <v>21</v>
      </c>
      <c r="J3449" t="s">
        <v>27</v>
      </c>
      <c r="K3449" s="2">
        <v>390.99</v>
      </c>
      <c r="L3449" t="s">
        <v>39</v>
      </c>
      <c r="M3449">
        <f>YEAR(Table1[[#This Row],[order_date]])</f>
        <v>2024</v>
      </c>
      <c r="N3449">
        <f>MONTH(Table1[[#This Row],[order_date]])</f>
        <v>1</v>
      </c>
      <c r="O3449" s="3">
        <f>Table1[[#This Row],[sales]]-Table1[[#This Row],[profit]]</f>
        <v>1198.1600000000001</v>
      </c>
      <c r="P3449" s="3">
        <f>Table1[[#This Row],[sales]]*Table1[[#This Row],[quantity]]</f>
        <v>7945.75</v>
      </c>
      <c r="Q3449" s="9">
        <f>Table1[[#This Row],[delivery_date]]-Table1[[#This Row],[order_date]]</f>
        <v>2</v>
      </c>
    </row>
    <row r="3450" spans="1:17" x14ac:dyDescent="0.35">
      <c r="A3450" t="s">
        <v>3481</v>
      </c>
      <c r="B3450" t="s">
        <v>19</v>
      </c>
      <c r="C3450" t="s">
        <v>14</v>
      </c>
      <c r="D3450" s="2">
        <v>4010.41</v>
      </c>
      <c r="E3450">
        <v>0.03</v>
      </c>
      <c r="F3450">
        <v>5</v>
      </c>
      <c r="G3450" s="1">
        <v>45554</v>
      </c>
      <c r="H3450" s="1">
        <v>45555</v>
      </c>
      <c r="I3450" t="s">
        <v>21</v>
      </c>
      <c r="J3450" t="s">
        <v>27</v>
      </c>
      <c r="K3450" s="2">
        <v>347.91</v>
      </c>
      <c r="L3450" t="s">
        <v>23</v>
      </c>
      <c r="M3450">
        <f>YEAR(Table1[[#This Row],[order_date]])</f>
        <v>2024</v>
      </c>
      <c r="N3450">
        <f>MONTH(Table1[[#This Row],[order_date]])</f>
        <v>9</v>
      </c>
      <c r="O3450" s="3">
        <f>Table1[[#This Row],[sales]]-Table1[[#This Row],[profit]]</f>
        <v>3662.5</v>
      </c>
      <c r="P3450" s="3">
        <f>Table1[[#This Row],[sales]]*Table1[[#This Row],[quantity]]</f>
        <v>20052.05</v>
      </c>
      <c r="Q3450" s="9">
        <f>Table1[[#This Row],[delivery_date]]-Table1[[#This Row],[order_date]]</f>
        <v>1</v>
      </c>
    </row>
    <row r="3451" spans="1:17" x14ac:dyDescent="0.35">
      <c r="A3451" t="s">
        <v>3482</v>
      </c>
      <c r="B3451" t="s">
        <v>19</v>
      </c>
      <c r="C3451" t="s">
        <v>14</v>
      </c>
      <c r="D3451" s="2">
        <v>4857.9399999999996</v>
      </c>
      <c r="E3451">
        <v>0.22</v>
      </c>
      <c r="F3451">
        <v>7</v>
      </c>
      <c r="G3451" s="1">
        <v>45101</v>
      </c>
      <c r="H3451" s="1">
        <v>45103</v>
      </c>
      <c r="I3451" t="s">
        <v>15</v>
      </c>
      <c r="J3451" t="s">
        <v>27</v>
      </c>
      <c r="K3451" s="2">
        <v>1143.3599999999999</v>
      </c>
      <c r="L3451" t="s">
        <v>28</v>
      </c>
      <c r="M3451">
        <f>YEAR(Table1[[#This Row],[order_date]])</f>
        <v>2023</v>
      </c>
      <c r="N3451">
        <f>MONTH(Table1[[#This Row],[order_date]])</f>
        <v>6</v>
      </c>
      <c r="O3451" s="3">
        <f>Table1[[#This Row],[sales]]-Table1[[#This Row],[profit]]</f>
        <v>3714.58</v>
      </c>
      <c r="P3451" s="3">
        <f>Table1[[#This Row],[sales]]*Table1[[#This Row],[quantity]]</f>
        <v>34005.579999999994</v>
      </c>
      <c r="Q3451" s="9">
        <f>Table1[[#This Row],[delivery_date]]-Table1[[#This Row],[order_date]]</f>
        <v>2</v>
      </c>
    </row>
    <row r="3452" spans="1:17" x14ac:dyDescent="0.35">
      <c r="A3452" t="s">
        <v>3483</v>
      </c>
      <c r="B3452" t="s">
        <v>19</v>
      </c>
      <c r="C3452" t="s">
        <v>33</v>
      </c>
      <c r="D3452" s="2">
        <v>4217.6499999999996</v>
      </c>
      <c r="E3452">
        <v>0.41</v>
      </c>
      <c r="F3452">
        <v>4</v>
      </c>
      <c r="G3452" s="1">
        <v>45255</v>
      </c>
      <c r="H3452" s="1">
        <v>45260</v>
      </c>
      <c r="I3452" t="s">
        <v>31</v>
      </c>
      <c r="J3452" t="s">
        <v>22</v>
      </c>
      <c r="K3452" s="2">
        <v>926.65</v>
      </c>
      <c r="L3452" t="s">
        <v>28</v>
      </c>
      <c r="M3452">
        <f>YEAR(Table1[[#This Row],[order_date]])</f>
        <v>2023</v>
      </c>
      <c r="N3452">
        <f>MONTH(Table1[[#This Row],[order_date]])</f>
        <v>11</v>
      </c>
      <c r="O3452" s="3">
        <f>Table1[[#This Row],[sales]]-Table1[[#This Row],[profit]]</f>
        <v>3290.9999999999995</v>
      </c>
      <c r="P3452" s="3">
        <f>Table1[[#This Row],[sales]]*Table1[[#This Row],[quantity]]</f>
        <v>16870.599999999999</v>
      </c>
      <c r="Q3452" s="9">
        <f>Table1[[#This Row],[delivery_date]]-Table1[[#This Row],[order_date]]</f>
        <v>5</v>
      </c>
    </row>
    <row r="3453" spans="1:17" x14ac:dyDescent="0.35">
      <c r="A3453" t="s">
        <v>3484</v>
      </c>
      <c r="B3453" t="s">
        <v>25</v>
      </c>
      <c r="C3453" t="s">
        <v>33</v>
      </c>
      <c r="D3453" s="2">
        <v>4554.79</v>
      </c>
      <c r="E3453">
        <v>0.33</v>
      </c>
      <c r="F3453">
        <v>4</v>
      </c>
      <c r="G3453" s="1">
        <v>45209</v>
      </c>
      <c r="H3453" s="1">
        <v>45213</v>
      </c>
      <c r="I3453" t="s">
        <v>21</v>
      </c>
      <c r="J3453" t="s">
        <v>27</v>
      </c>
      <c r="K3453" s="2">
        <v>1357.56</v>
      </c>
      <c r="L3453" t="s">
        <v>48</v>
      </c>
      <c r="M3453">
        <f>YEAR(Table1[[#This Row],[order_date]])</f>
        <v>2023</v>
      </c>
      <c r="N3453">
        <f>MONTH(Table1[[#This Row],[order_date]])</f>
        <v>10</v>
      </c>
      <c r="O3453" s="3">
        <f>Table1[[#This Row],[sales]]-Table1[[#This Row],[profit]]</f>
        <v>3197.23</v>
      </c>
      <c r="P3453" s="3">
        <f>Table1[[#This Row],[sales]]*Table1[[#This Row],[quantity]]</f>
        <v>18219.16</v>
      </c>
      <c r="Q3453" s="9">
        <f>Table1[[#This Row],[delivery_date]]-Table1[[#This Row],[order_date]]</f>
        <v>4</v>
      </c>
    </row>
    <row r="3454" spans="1:17" x14ac:dyDescent="0.35">
      <c r="A3454" t="s">
        <v>3485</v>
      </c>
      <c r="B3454" t="s">
        <v>19</v>
      </c>
      <c r="C3454" t="s">
        <v>33</v>
      </c>
      <c r="D3454" s="2">
        <v>3570.94</v>
      </c>
      <c r="E3454">
        <v>0.34</v>
      </c>
      <c r="F3454">
        <v>8</v>
      </c>
      <c r="G3454" s="1">
        <v>45220</v>
      </c>
      <c r="H3454" s="1">
        <v>45227</v>
      </c>
      <c r="I3454" t="s">
        <v>21</v>
      </c>
      <c r="J3454" t="s">
        <v>16</v>
      </c>
      <c r="K3454" s="2">
        <v>315.79000000000002</v>
      </c>
      <c r="L3454" t="s">
        <v>39</v>
      </c>
      <c r="M3454">
        <f>YEAR(Table1[[#This Row],[order_date]])</f>
        <v>2023</v>
      </c>
      <c r="N3454">
        <f>MONTH(Table1[[#This Row],[order_date]])</f>
        <v>10</v>
      </c>
      <c r="O3454" s="3">
        <f>Table1[[#This Row],[sales]]-Table1[[#This Row],[profit]]</f>
        <v>3255.15</v>
      </c>
      <c r="P3454" s="3">
        <f>Table1[[#This Row],[sales]]*Table1[[#This Row],[quantity]]</f>
        <v>28567.52</v>
      </c>
      <c r="Q3454" s="9">
        <f>Table1[[#This Row],[delivery_date]]-Table1[[#This Row],[order_date]]</f>
        <v>7</v>
      </c>
    </row>
    <row r="3455" spans="1:17" x14ac:dyDescent="0.35">
      <c r="A3455" t="s">
        <v>3486</v>
      </c>
      <c r="B3455" t="s">
        <v>19</v>
      </c>
      <c r="C3455" t="s">
        <v>20</v>
      </c>
      <c r="D3455" s="2">
        <v>4529.38</v>
      </c>
      <c r="E3455">
        <v>0.13</v>
      </c>
      <c r="F3455">
        <v>1</v>
      </c>
      <c r="G3455" s="1">
        <v>45329</v>
      </c>
      <c r="H3455" s="1">
        <v>45330</v>
      </c>
      <c r="I3455" t="s">
        <v>21</v>
      </c>
      <c r="J3455" t="s">
        <v>27</v>
      </c>
      <c r="K3455" s="2">
        <v>538.97</v>
      </c>
      <c r="L3455" t="s">
        <v>48</v>
      </c>
      <c r="M3455">
        <f>YEAR(Table1[[#This Row],[order_date]])</f>
        <v>2024</v>
      </c>
      <c r="N3455">
        <f>MONTH(Table1[[#This Row],[order_date]])</f>
        <v>2</v>
      </c>
      <c r="O3455" s="3">
        <f>Table1[[#This Row],[sales]]-Table1[[#This Row],[profit]]</f>
        <v>3990.41</v>
      </c>
      <c r="P3455" s="3">
        <f>Table1[[#This Row],[sales]]*Table1[[#This Row],[quantity]]</f>
        <v>4529.38</v>
      </c>
      <c r="Q3455" s="9">
        <f>Table1[[#This Row],[delivery_date]]-Table1[[#This Row],[order_date]]</f>
        <v>1</v>
      </c>
    </row>
    <row r="3456" spans="1:17" x14ac:dyDescent="0.35">
      <c r="A3456" t="s">
        <v>3487</v>
      </c>
      <c r="B3456" t="s">
        <v>13</v>
      </c>
      <c r="C3456" t="s">
        <v>26</v>
      </c>
      <c r="D3456" s="2">
        <v>907.77</v>
      </c>
      <c r="E3456">
        <v>0.01</v>
      </c>
      <c r="F3456">
        <v>6</v>
      </c>
      <c r="G3456" s="1">
        <v>45647</v>
      </c>
      <c r="H3456" s="1">
        <v>45650</v>
      </c>
      <c r="I3456" t="s">
        <v>21</v>
      </c>
      <c r="J3456" t="s">
        <v>27</v>
      </c>
      <c r="K3456" s="2">
        <v>236.63</v>
      </c>
      <c r="L3456" t="s">
        <v>39</v>
      </c>
      <c r="M3456">
        <f>YEAR(Table1[[#This Row],[order_date]])</f>
        <v>2024</v>
      </c>
      <c r="N3456">
        <f>MONTH(Table1[[#This Row],[order_date]])</f>
        <v>12</v>
      </c>
      <c r="O3456" s="3">
        <f>Table1[[#This Row],[sales]]-Table1[[#This Row],[profit]]</f>
        <v>671.14</v>
      </c>
      <c r="P3456" s="3">
        <f>Table1[[#This Row],[sales]]*Table1[[#This Row],[quantity]]</f>
        <v>5446.62</v>
      </c>
      <c r="Q3456" s="9">
        <f>Table1[[#This Row],[delivery_date]]-Table1[[#This Row],[order_date]]</f>
        <v>3</v>
      </c>
    </row>
    <row r="3457" spans="1:17" x14ac:dyDescent="0.35">
      <c r="A3457" t="s">
        <v>3488</v>
      </c>
      <c r="B3457" t="s">
        <v>19</v>
      </c>
      <c r="C3457" t="s">
        <v>14</v>
      </c>
      <c r="D3457" s="2">
        <v>3590.57</v>
      </c>
      <c r="E3457">
        <v>0.23</v>
      </c>
      <c r="F3457">
        <v>9</v>
      </c>
      <c r="G3457" s="1">
        <v>45578</v>
      </c>
      <c r="H3457" s="1">
        <v>45580</v>
      </c>
      <c r="I3457" t="s">
        <v>21</v>
      </c>
      <c r="J3457" t="s">
        <v>27</v>
      </c>
      <c r="K3457" s="2">
        <v>679.57</v>
      </c>
      <c r="L3457" t="s">
        <v>34</v>
      </c>
      <c r="M3457">
        <f>YEAR(Table1[[#This Row],[order_date]])</f>
        <v>2024</v>
      </c>
      <c r="N3457">
        <f>MONTH(Table1[[#This Row],[order_date]])</f>
        <v>10</v>
      </c>
      <c r="O3457" s="3">
        <f>Table1[[#This Row],[sales]]-Table1[[#This Row],[profit]]</f>
        <v>2911</v>
      </c>
      <c r="P3457" s="3">
        <f>Table1[[#This Row],[sales]]*Table1[[#This Row],[quantity]]</f>
        <v>32315.13</v>
      </c>
      <c r="Q3457" s="9">
        <f>Table1[[#This Row],[delivery_date]]-Table1[[#This Row],[order_date]]</f>
        <v>2</v>
      </c>
    </row>
    <row r="3458" spans="1:17" x14ac:dyDescent="0.35">
      <c r="A3458" t="s">
        <v>3489</v>
      </c>
      <c r="B3458" t="s">
        <v>25</v>
      </c>
      <c r="C3458" t="s">
        <v>36</v>
      </c>
      <c r="D3458" s="2">
        <v>3686.2</v>
      </c>
      <c r="E3458">
        <v>0.19</v>
      </c>
      <c r="F3458">
        <v>2</v>
      </c>
      <c r="G3458" s="1">
        <v>45504</v>
      </c>
      <c r="H3458" s="1">
        <v>45510</v>
      </c>
      <c r="I3458" t="s">
        <v>21</v>
      </c>
      <c r="J3458" t="s">
        <v>16</v>
      </c>
      <c r="K3458" s="2">
        <v>488.01</v>
      </c>
      <c r="L3458" t="s">
        <v>39</v>
      </c>
      <c r="M3458">
        <f>YEAR(Table1[[#This Row],[order_date]])</f>
        <v>2024</v>
      </c>
      <c r="N3458">
        <f>MONTH(Table1[[#This Row],[order_date]])</f>
        <v>7</v>
      </c>
      <c r="O3458" s="3">
        <f>Table1[[#This Row],[sales]]-Table1[[#This Row],[profit]]</f>
        <v>3198.1899999999996</v>
      </c>
      <c r="P3458" s="3">
        <f>Table1[[#This Row],[sales]]*Table1[[#This Row],[quantity]]</f>
        <v>7372.4</v>
      </c>
      <c r="Q3458" s="9">
        <f>Table1[[#This Row],[delivery_date]]-Table1[[#This Row],[order_date]]</f>
        <v>6</v>
      </c>
    </row>
    <row r="3459" spans="1:17" x14ac:dyDescent="0.35">
      <c r="A3459" t="s">
        <v>3490</v>
      </c>
      <c r="B3459" t="s">
        <v>25</v>
      </c>
      <c r="C3459" t="s">
        <v>33</v>
      </c>
      <c r="D3459" s="2">
        <v>2251.9899999999998</v>
      </c>
      <c r="E3459">
        <v>0.47</v>
      </c>
      <c r="F3459">
        <v>5</v>
      </c>
      <c r="G3459" s="1">
        <v>45126</v>
      </c>
      <c r="H3459" s="1">
        <v>45127</v>
      </c>
      <c r="I3459" t="s">
        <v>31</v>
      </c>
      <c r="J3459" t="s">
        <v>22</v>
      </c>
      <c r="K3459" s="2">
        <v>197.33</v>
      </c>
      <c r="L3459" t="s">
        <v>39</v>
      </c>
      <c r="M3459">
        <f>YEAR(Table1[[#This Row],[order_date]])</f>
        <v>2023</v>
      </c>
      <c r="N3459">
        <f>MONTH(Table1[[#This Row],[order_date]])</f>
        <v>7</v>
      </c>
      <c r="O3459" s="3">
        <f>Table1[[#This Row],[sales]]-Table1[[#This Row],[profit]]</f>
        <v>2054.66</v>
      </c>
      <c r="P3459" s="3">
        <f>Table1[[#This Row],[sales]]*Table1[[#This Row],[quantity]]</f>
        <v>11259.949999999999</v>
      </c>
      <c r="Q3459" s="9">
        <f>Table1[[#This Row],[delivery_date]]-Table1[[#This Row],[order_date]]</f>
        <v>1</v>
      </c>
    </row>
    <row r="3460" spans="1:17" x14ac:dyDescent="0.35">
      <c r="A3460" t="s">
        <v>3491</v>
      </c>
      <c r="B3460" t="s">
        <v>13</v>
      </c>
      <c r="C3460" t="s">
        <v>20</v>
      </c>
      <c r="D3460" s="2">
        <v>490.72</v>
      </c>
      <c r="E3460">
        <v>0.04</v>
      </c>
      <c r="F3460">
        <v>9</v>
      </c>
      <c r="G3460" s="1">
        <v>44959</v>
      </c>
      <c r="H3460" s="1">
        <v>44964</v>
      </c>
      <c r="I3460" t="s">
        <v>21</v>
      </c>
      <c r="J3460" t="s">
        <v>22</v>
      </c>
      <c r="K3460" s="2">
        <v>92.93</v>
      </c>
      <c r="L3460" t="s">
        <v>17</v>
      </c>
      <c r="M3460">
        <f>YEAR(Table1[[#This Row],[order_date]])</f>
        <v>2023</v>
      </c>
      <c r="N3460">
        <f>MONTH(Table1[[#This Row],[order_date]])</f>
        <v>2</v>
      </c>
      <c r="O3460" s="3">
        <f>Table1[[#This Row],[sales]]-Table1[[#This Row],[profit]]</f>
        <v>397.79</v>
      </c>
      <c r="P3460" s="3">
        <f>Table1[[#This Row],[sales]]*Table1[[#This Row],[quantity]]</f>
        <v>4416.4800000000005</v>
      </c>
      <c r="Q3460" s="9">
        <f>Table1[[#This Row],[delivery_date]]-Table1[[#This Row],[order_date]]</f>
        <v>5</v>
      </c>
    </row>
    <row r="3461" spans="1:17" x14ac:dyDescent="0.35">
      <c r="A3461" t="s">
        <v>3492</v>
      </c>
      <c r="B3461" t="s">
        <v>19</v>
      </c>
      <c r="C3461" t="s">
        <v>20</v>
      </c>
      <c r="D3461" s="2">
        <v>3149.97</v>
      </c>
      <c r="E3461">
        <v>0.39</v>
      </c>
      <c r="F3461">
        <v>4</v>
      </c>
      <c r="G3461" s="1">
        <v>45434</v>
      </c>
      <c r="H3461" s="1">
        <v>45437</v>
      </c>
      <c r="I3461" t="s">
        <v>31</v>
      </c>
      <c r="J3461" t="s">
        <v>22</v>
      </c>
      <c r="K3461" s="2">
        <v>537.55999999999995</v>
      </c>
      <c r="L3461" t="s">
        <v>39</v>
      </c>
      <c r="M3461">
        <f>YEAR(Table1[[#This Row],[order_date]])</f>
        <v>2024</v>
      </c>
      <c r="N3461">
        <f>MONTH(Table1[[#This Row],[order_date]])</f>
        <v>5</v>
      </c>
      <c r="O3461" s="3">
        <f>Table1[[#This Row],[sales]]-Table1[[#This Row],[profit]]</f>
        <v>2612.41</v>
      </c>
      <c r="P3461" s="3">
        <f>Table1[[#This Row],[sales]]*Table1[[#This Row],[quantity]]</f>
        <v>12599.88</v>
      </c>
      <c r="Q3461" s="9">
        <f>Table1[[#This Row],[delivery_date]]-Table1[[#This Row],[order_date]]</f>
        <v>3</v>
      </c>
    </row>
    <row r="3462" spans="1:17" x14ac:dyDescent="0.35">
      <c r="A3462" t="s">
        <v>3493</v>
      </c>
      <c r="B3462" t="s">
        <v>19</v>
      </c>
      <c r="C3462" t="s">
        <v>20</v>
      </c>
      <c r="D3462" s="2">
        <v>354.22</v>
      </c>
      <c r="E3462">
        <v>0.19</v>
      </c>
      <c r="F3462">
        <v>9</v>
      </c>
      <c r="G3462" s="1">
        <v>45067</v>
      </c>
      <c r="H3462" s="1">
        <v>45072</v>
      </c>
      <c r="I3462" t="s">
        <v>31</v>
      </c>
      <c r="J3462" t="s">
        <v>16</v>
      </c>
      <c r="K3462" s="2">
        <v>39.53</v>
      </c>
      <c r="L3462" t="s">
        <v>28</v>
      </c>
      <c r="M3462">
        <f>YEAR(Table1[[#This Row],[order_date]])</f>
        <v>2023</v>
      </c>
      <c r="N3462">
        <f>MONTH(Table1[[#This Row],[order_date]])</f>
        <v>5</v>
      </c>
      <c r="O3462" s="3">
        <f>Table1[[#This Row],[sales]]-Table1[[#This Row],[profit]]</f>
        <v>314.69000000000005</v>
      </c>
      <c r="P3462" s="3">
        <f>Table1[[#This Row],[sales]]*Table1[[#This Row],[quantity]]</f>
        <v>3187.9800000000005</v>
      </c>
      <c r="Q3462" s="9">
        <f>Table1[[#This Row],[delivery_date]]-Table1[[#This Row],[order_date]]</f>
        <v>5</v>
      </c>
    </row>
    <row r="3463" spans="1:17" x14ac:dyDescent="0.35">
      <c r="A3463" t="s">
        <v>3494</v>
      </c>
      <c r="B3463" t="s">
        <v>25</v>
      </c>
      <c r="C3463" t="s">
        <v>36</v>
      </c>
      <c r="D3463" s="2">
        <v>1973.77</v>
      </c>
      <c r="E3463">
        <v>0.41</v>
      </c>
      <c r="F3463">
        <v>8</v>
      </c>
      <c r="G3463" s="1">
        <v>44969</v>
      </c>
      <c r="H3463" s="1">
        <v>44970</v>
      </c>
      <c r="I3463" t="s">
        <v>15</v>
      </c>
      <c r="J3463" t="s">
        <v>27</v>
      </c>
      <c r="K3463" s="2">
        <v>408.95</v>
      </c>
      <c r="L3463" t="s">
        <v>28</v>
      </c>
      <c r="M3463">
        <f>YEAR(Table1[[#This Row],[order_date]])</f>
        <v>2023</v>
      </c>
      <c r="N3463">
        <f>MONTH(Table1[[#This Row],[order_date]])</f>
        <v>2</v>
      </c>
      <c r="O3463" s="3">
        <f>Table1[[#This Row],[sales]]-Table1[[#This Row],[profit]]</f>
        <v>1564.82</v>
      </c>
      <c r="P3463" s="3">
        <f>Table1[[#This Row],[sales]]*Table1[[#This Row],[quantity]]</f>
        <v>15790.16</v>
      </c>
      <c r="Q3463" s="9">
        <f>Table1[[#This Row],[delivery_date]]-Table1[[#This Row],[order_date]]</f>
        <v>1</v>
      </c>
    </row>
    <row r="3464" spans="1:17" x14ac:dyDescent="0.35">
      <c r="A3464" t="s">
        <v>3495</v>
      </c>
      <c r="B3464" t="s">
        <v>19</v>
      </c>
      <c r="C3464" t="s">
        <v>36</v>
      </c>
      <c r="D3464" s="2">
        <v>2028.98</v>
      </c>
      <c r="E3464">
        <v>0.25</v>
      </c>
      <c r="F3464">
        <v>9</v>
      </c>
      <c r="G3464" s="1">
        <v>45587</v>
      </c>
      <c r="H3464" s="1">
        <v>45588</v>
      </c>
      <c r="I3464" t="s">
        <v>15</v>
      </c>
      <c r="J3464" t="s">
        <v>16</v>
      </c>
      <c r="K3464" s="2">
        <v>447.71</v>
      </c>
      <c r="L3464" t="s">
        <v>23</v>
      </c>
      <c r="M3464">
        <f>YEAR(Table1[[#This Row],[order_date]])</f>
        <v>2024</v>
      </c>
      <c r="N3464">
        <f>MONTH(Table1[[#This Row],[order_date]])</f>
        <v>10</v>
      </c>
      <c r="O3464" s="3">
        <f>Table1[[#This Row],[sales]]-Table1[[#This Row],[profit]]</f>
        <v>1581.27</v>
      </c>
      <c r="P3464" s="3">
        <f>Table1[[#This Row],[sales]]*Table1[[#This Row],[quantity]]</f>
        <v>18260.82</v>
      </c>
      <c r="Q3464" s="9">
        <f>Table1[[#This Row],[delivery_date]]-Table1[[#This Row],[order_date]]</f>
        <v>1</v>
      </c>
    </row>
    <row r="3465" spans="1:17" x14ac:dyDescent="0.35">
      <c r="A3465" t="s">
        <v>3496</v>
      </c>
      <c r="B3465" t="s">
        <v>19</v>
      </c>
      <c r="C3465" t="s">
        <v>33</v>
      </c>
      <c r="D3465" s="2">
        <v>4994.72</v>
      </c>
      <c r="E3465">
        <v>0.41</v>
      </c>
      <c r="F3465">
        <v>2</v>
      </c>
      <c r="G3465" s="1">
        <v>45649</v>
      </c>
      <c r="H3465" s="1">
        <v>45650</v>
      </c>
      <c r="I3465" t="s">
        <v>15</v>
      </c>
      <c r="J3465" t="s">
        <v>22</v>
      </c>
      <c r="K3465" s="2">
        <v>941.83</v>
      </c>
      <c r="L3465" t="s">
        <v>17</v>
      </c>
      <c r="M3465">
        <f>YEAR(Table1[[#This Row],[order_date]])</f>
        <v>2024</v>
      </c>
      <c r="N3465">
        <f>MONTH(Table1[[#This Row],[order_date]])</f>
        <v>12</v>
      </c>
      <c r="O3465" s="3">
        <f>Table1[[#This Row],[sales]]-Table1[[#This Row],[profit]]</f>
        <v>4052.8900000000003</v>
      </c>
      <c r="P3465" s="3">
        <f>Table1[[#This Row],[sales]]*Table1[[#This Row],[quantity]]</f>
        <v>9989.44</v>
      </c>
      <c r="Q3465" s="9">
        <f>Table1[[#This Row],[delivery_date]]-Table1[[#This Row],[order_date]]</f>
        <v>1</v>
      </c>
    </row>
    <row r="3466" spans="1:17" x14ac:dyDescent="0.35">
      <c r="A3466" t="s">
        <v>3497</v>
      </c>
      <c r="B3466" t="s">
        <v>19</v>
      </c>
      <c r="C3466" t="s">
        <v>36</v>
      </c>
      <c r="D3466" s="2">
        <v>1569.03</v>
      </c>
      <c r="E3466">
        <v>0.23</v>
      </c>
      <c r="F3466">
        <v>5</v>
      </c>
      <c r="G3466" s="1">
        <v>45344</v>
      </c>
      <c r="H3466" s="1">
        <v>45345</v>
      </c>
      <c r="I3466" t="s">
        <v>31</v>
      </c>
      <c r="J3466" t="s">
        <v>16</v>
      </c>
      <c r="K3466" s="2">
        <v>339.61</v>
      </c>
      <c r="L3466" t="s">
        <v>17</v>
      </c>
      <c r="M3466">
        <f>YEAR(Table1[[#This Row],[order_date]])</f>
        <v>2024</v>
      </c>
      <c r="N3466">
        <f>MONTH(Table1[[#This Row],[order_date]])</f>
        <v>2</v>
      </c>
      <c r="O3466" s="3">
        <f>Table1[[#This Row],[sales]]-Table1[[#This Row],[profit]]</f>
        <v>1229.42</v>
      </c>
      <c r="P3466" s="3">
        <f>Table1[[#This Row],[sales]]*Table1[[#This Row],[quantity]]</f>
        <v>7845.15</v>
      </c>
      <c r="Q3466" s="9">
        <f>Table1[[#This Row],[delivery_date]]-Table1[[#This Row],[order_date]]</f>
        <v>1</v>
      </c>
    </row>
    <row r="3467" spans="1:17" x14ac:dyDescent="0.35">
      <c r="A3467" t="s">
        <v>3498</v>
      </c>
      <c r="B3467" t="s">
        <v>41</v>
      </c>
      <c r="C3467" t="s">
        <v>33</v>
      </c>
      <c r="D3467" s="2">
        <v>4120.22</v>
      </c>
      <c r="E3467">
        <v>0.2</v>
      </c>
      <c r="F3467">
        <v>9</v>
      </c>
      <c r="G3467" s="1">
        <v>45202</v>
      </c>
      <c r="H3467" s="1">
        <v>45207</v>
      </c>
      <c r="I3467" t="s">
        <v>31</v>
      </c>
      <c r="J3467" t="s">
        <v>22</v>
      </c>
      <c r="K3467" s="2">
        <v>469.26</v>
      </c>
      <c r="L3467" t="s">
        <v>39</v>
      </c>
      <c r="M3467">
        <f>YEAR(Table1[[#This Row],[order_date]])</f>
        <v>2023</v>
      </c>
      <c r="N3467">
        <f>MONTH(Table1[[#This Row],[order_date]])</f>
        <v>10</v>
      </c>
      <c r="O3467" s="3">
        <f>Table1[[#This Row],[sales]]-Table1[[#This Row],[profit]]</f>
        <v>3650.96</v>
      </c>
      <c r="P3467" s="3">
        <f>Table1[[#This Row],[sales]]*Table1[[#This Row],[quantity]]</f>
        <v>37081.980000000003</v>
      </c>
      <c r="Q3467" s="9">
        <f>Table1[[#This Row],[delivery_date]]-Table1[[#This Row],[order_date]]</f>
        <v>5</v>
      </c>
    </row>
    <row r="3468" spans="1:17" x14ac:dyDescent="0.35">
      <c r="A3468" t="s">
        <v>3499</v>
      </c>
      <c r="B3468" t="s">
        <v>13</v>
      </c>
      <c r="C3468" t="s">
        <v>36</v>
      </c>
      <c r="D3468" s="2">
        <v>360.54</v>
      </c>
      <c r="E3468">
        <v>0.48</v>
      </c>
      <c r="F3468">
        <v>5</v>
      </c>
      <c r="G3468" s="1">
        <v>45008</v>
      </c>
      <c r="H3468" s="1">
        <v>45012</v>
      </c>
      <c r="I3468" t="s">
        <v>31</v>
      </c>
      <c r="J3468" t="s">
        <v>16</v>
      </c>
      <c r="K3468" s="2">
        <v>99.56</v>
      </c>
      <c r="L3468" t="s">
        <v>28</v>
      </c>
      <c r="M3468">
        <f>YEAR(Table1[[#This Row],[order_date]])</f>
        <v>2023</v>
      </c>
      <c r="N3468">
        <f>MONTH(Table1[[#This Row],[order_date]])</f>
        <v>3</v>
      </c>
      <c r="O3468" s="3">
        <f>Table1[[#This Row],[sales]]-Table1[[#This Row],[profit]]</f>
        <v>260.98</v>
      </c>
      <c r="P3468" s="3">
        <f>Table1[[#This Row],[sales]]*Table1[[#This Row],[quantity]]</f>
        <v>1802.7</v>
      </c>
      <c r="Q3468" s="9">
        <f>Table1[[#This Row],[delivery_date]]-Table1[[#This Row],[order_date]]</f>
        <v>4</v>
      </c>
    </row>
    <row r="3469" spans="1:17" x14ac:dyDescent="0.35">
      <c r="A3469" t="s">
        <v>3500</v>
      </c>
      <c r="B3469" t="s">
        <v>41</v>
      </c>
      <c r="C3469" t="s">
        <v>36</v>
      </c>
      <c r="D3469" s="2">
        <v>2695.85</v>
      </c>
      <c r="E3469">
        <v>0.18</v>
      </c>
      <c r="F3469">
        <v>4</v>
      </c>
      <c r="G3469" s="1">
        <v>45139</v>
      </c>
      <c r="H3469" s="1">
        <v>45140</v>
      </c>
      <c r="I3469" t="s">
        <v>21</v>
      </c>
      <c r="J3469" t="s">
        <v>16</v>
      </c>
      <c r="K3469" s="2">
        <v>170.5</v>
      </c>
      <c r="L3469" t="s">
        <v>39</v>
      </c>
      <c r="M3469">
        <f>YEAR(Table1[[#This Row],[order_date]])</f>
        <v>2023</v>
      </c>
      <c r="N3469">
        <f>MONTH(Table1[[#This Row],[order_date]])</f>
        <v>8</v>
      </c>
      <c r="O3469" s="3">
        <f>Table1[[#This Row],[sales]]-Table1[[#This Row],[profit]]</f>
        <v>2525.35</v>
      </c>
      <c r="P3469" s="3">
        <f>Table1[[#This Row],[sales]]*Table1[[#This Row],[quantity]]</f>
        <v>10783.4</v>
      </c>
      <c r="Q3469" s="9">
        <f>Table1[[#This Row],[delivery_date]]-Table1[[#This Row],[order_date]]</f>
        <v>1</v>
      </c>
    </row>
    <row r="3470" spans="1:17" x14ac:dyDescent="0.35">
      <c r="A3470" t="s">
        <v>3501</v>
      </c>
      <c r="B3470" t="s">
        <v>13</v>
      </c>
      <c r="C3470" t="s">
        <v>36</v>
      </c>
      <c r="D3470" s="2">
        <v>2729.79</v>
      </c>
      <c r="E3470">
        <v>0.4</v>
      </c>
      <c r="F3470">
        <v>8</v>
      </c>
      <c r="G3470" s="1">
        <v>45558</v>
      </c>
      <c r="H3470" s="1">
        <v>45565</v>
      </c>
      <c r="I3470" t="s">
        <v>15</v>
      </c>
      <c r="J3470" t="s">
        <v>27</v>
      </c>
      <c r="K3470" s="2">
        <v>252.77</v>
      </c>
      <c r="L3470" t="s">
        <v>17</v>
      </c>
      <c r="M3470">
        <f>YEAR(Table1[[#This Row],[order_date]])</f>
        <v>2024</v>
      </c>
      <c r="N3470">
        <f>MONTH(Table1[[#This Row],[order_date]])</f>
        <v>9</v>
      </c>
      <c r="O3470" s="3">
        <f>Table1[[#This Row],[sales]]-Table1[[#This Row],[profit]]</f>
        <v>2477.02</v>
      </c>
      <c r="P3470" s="3">
        <f>Table1[[#This Row],[sales]]*Table1[[#This Row],[quantity]]</f>
        <v>21838.32</v>
      </c>
      <c r="Q3470" s="9">
        <f>Table1[[#This Row],[delivery_date]]-Table1[[#This Row],[order_date]]</f>
        <v>7</v>
      </c>
    </row>
    <row r="3471" spans="1:17" x14ac:dyDescent="0.35">
      <c r="A3471" t="s">
        <v>3502</v>
      </c>
      <c r="B3471" t="s">
        <v>25</v>
      </c>
      <c r="C3471" t="s">
        <v>33</v>
      </c>
      <c r="D3471" s="2">
        <v>3180.87</v>
      </c>
      <c r="E3471">
        <v>0.03</v>
      </c>
      <c r="F3471">
        <v>6</v>
      </c>
      <c r="G3471" s="1">
        <v>45123</v>
      </c>
      <c r="H3471" s="1">
        <v>45126</v>
      </c>
      <c r="I3471" t="s">
        <v>21</v>
      </c>
      <c r="J3471" t="s">
        <v>27</v>
      </c>
      <c r="K3471" s="2">
        <v>335.98</v>
      </c>
      <c r="L3471" t="s">
        <v>48</v>
      </c>
      <c r="M3471">
        <f>YEAR(Table1[[#This Row],[order_date]])</f>
        <v>2023</v>
      </c>
      <c r="N3471">
        <f>MONTH(Table1[[#This Row],[order_date]])</f>
        <v>7</v>
      </c>
      <c r="O3471" s="3">
        <f>Table1[[#This Row],[sales]]-Table1[[#This Row],[profit]]</f>
        <v>2844.89</v>
      </c>
      <c r="P3471" s="3">
        <f>Table1[[#This Row],[sales]]*Table1[[#This Row],[quantity]]</f>
        <v>19085.22</v>
      </c>
      <c r="Q3471" s="9">
        <f>Table1[[#This Row],[delivery_date]]-Table1[[#This Row],[order_date]]</f>
        <v>3</v>
      </c>
    </row>
    <row r="3472" spans="1:17" x14ac:dyDescent="0.35">
      <c r="A3472" t="s">
        <v>3503</v>
      </c>
      <c r="B3472" t="s">
        <v>19</v>
      </c>
      <c r="C3472" t="s">
        <v>14</v>
      </c>
      <c r="D3472" s="2">
        <v>4069.03</v>
      </c>
      <c r="E3472">
        <v>0.03</v>
      </c>
      <c r="F3472">
        <v>2</v>
      </c>
      <c r="G3472" s="1">
        <v>44971</v>
      </c>
      <c r="H3472" s="1">
        <v>44976</v>
      </c>
      <c r="I3472" t="s">
        <v>15</v>
      </c>
      <c r="J3472" t="s">
        <v>16</v>
      </c>
      <c r="K3472" s="2">
        <v>1173.26</v>
      </c>
      <c r="L3472" t="s">
        <v>23</v>
      </c>
      <c r="M3472">
        <f>YEAR(Table1[[#This Row],[order_date]])</f>
        <v>2023</v>
      </c>
      <c r="N3472">
        <f>MONTH(Table1[[#This Row],[order_date]])</f>
        <v>2</v>
      </c>
      <c r="O3472" s="3">
        <f>Table1[[#This Row],[sales]]-Table1[[#This Row],[profit]]</f>
        <v>2895.7700000000004</v>
      </c>
      <c r="P3472" s="3">
        <f>Table1[[#This Row],[sales]]*Table1[[#This Row],[quantity]]</f>
        <v>8138.06</v>
      </c>
      <c r="Q3472" s="9">
        <f>Table1[[#This Row],[delivery_date]]-Table1[[#This Row],[order_date]]</f>
        <v>5</v>
      </c>
    </row>
    <row r="3473" spans="1:17" x14ac:dyDescent="0.35">
      <c r="A3473" t="s">
        <v>3504</v>
      </c>
      <c r="B3473" t="s">
        <v>13</v>
      </c>
      <c r="C3473" t="s">
        <v>33</v>
      </c>
      <c r="D3473" s="2">
        <v>3833.42</v>
      </c>
      <c r="E3473">
        <v>0.22</v>
      </c>
      <c r="F3473">
        <v>8</v>
      </c>
      <c r="G3473" s="1">
        <v>45456</v>
      </c>
      <c r="H3473" s="1">
        <v>45458</v>
      </c>
      <c r="I3473" t="s">
        <v>15</v>
      </c>
      <c r="J3473" t="s">
        <v>16</v>
      </c>
      <c r="K3473" s="2">
        <v>466.47</v>
      </c>
      <c r="L3473" t="s">
        <v>48</v>
      </c>
      <c r="M3473">
        <f>YEAR(Table1[[#This Row],[order_date]])</f>
        <v>2024</v>
      </c>
      <c r="N3473">
        <f>MONTH(Table1[[#This Row],[order_date]])</f>
        <v>6</v>
      </c>
      <c r="O3473" s="3">
        <f>Table1[[#This Row],[sales]]-Table1[[#This Row],[profit]]</f>
        <v>3366.95</v>
      </c>
      <c r="P3473" s="3">
        <f>Table1[[#This Row],[sales]]*Table1[[#This Row],[quantity]]</f>
        <v>30667.360000000001</v>
      </c>
      <c r="Q3473" s="9">
        <f>Table1[[#This Row],[delivery_date]]-Table1[[#This Row],[order_date]]</f>
        <v>2</v>
      </c>
    </row>
    <row r="3474" spans="1:17" x14ac:dyDescent="0.35">
      <c r="A3474" t="s">
        <v>3505</v>
      </c>
      <c r="B3474" t="s">
        <v>41</v>
      </c>
      <c r="C3474" t="s">
        <v>14</v>
      </c>
      <c r="D3474" s="2">
        <v>3828.94</v>
      </c>
      <c r="E3474">
        <v>0.28999999999999998</v>
      </c>
      <c r="F3474">
        <v>5</v>
      </c>
      <c r="G3474" s="1">
        <v>45229</v>
      </c>
      <c r="H3474" s="1">
        <v>45231</v>
      </c>
      <c r="I3474" t="s">
        <v>21</v>
      </c>
      <c r="J3474" t="s">
        <v>27</v>
      </c>
      <c r="K3474" s="2">
        <v>1083.44</v>
      </c>
      <c r="L3474" t="s">
        <v>28</v>
      </c>
      <c r="M3474">
        <f>YEAR(Table1[[#This Row],[order_date]])</f>
        <v>2023</v>
      </c>
      <c r="N3474">
        <f>MONTH(Table1[[#This Row],[order_date]])</f>
        <v>10</v>
      </c>
      <c r="O3474" s="3">
        <f>Table1[[#This Row],[sales]]-Table1[[#This Row],[profit]]</f>
        <v>2745.5</v>
      </c>
      <c r="P3474" s="3">
        <f>Table1[[#This Row],[sales]]*Table1[[#This Row],[quantity]]</f>
        <v>19144.7</v>
      </c>
      <c r="Q3474" s="9">
        <f>Table1[[#This Row],[delivery_date]]-Table1[[#This Row],[order_date]]</f>
        <v>2</v>
      </c>
    </row>
    <row r="3475" spans="1:17" x14ac:dyDescent="0.35">
      <c r="A3475" t="s">
        <v>3506</v>
      </c>
      <c r="B3475" t="s">
        <v>19</v>
      </c>
      <c r="C3475" t="s">
        <v>20</v>
      </c>
      <c r="D3475" s="2">
        <v>2218.2399999999998</v>
      </c>
      <c r="E3475">
        <v>0.3</v>
      </c>
      <c r="F3475">
        <v>7</v>
      </c>
      <c r="G3475" s="1">
        <v>45552</v>
      </c>
      <c r="H3475" s="1">
        <v>45557</v>
      </c>
      <c r="I3475" t="s">
        <v>31</v>
      </c>
      <c r="J3475" t="s">
        <v>27</v>
      </c>
      <c r="K3475" s="2">
        <v>375.36</v>
      </c>
      <c r="L3475" t="s">
        <v>48</v>
      </c>
      <c r="M3475">
        <f>YEAR(Table1[[#This Row],[order_date]])</f>
        <v>2024</v>
      </c>
      <c r="N3475">
        <f>MONTH(Table1[[#This Row],[order_date]])</f>
        <v>9</v>
      </c>
      <c r="O3475" s="3">
        <f>Table1[[#This Row],[sales]]-Table1[[#This Row],[profit]]</f>
        <v>1842.8799999999997</v>
      </c>
      <c r="P3475" s="3">
        <f>Table1[[#This Row],[sales]]*Table1[[#This Row],[quantity]]</f>
        <v>15527.679999999998</v>
      </c>
      <c r="Q3475" s="9">
        <f>Table1[[#This Row],[delivery_date]]-Table1[[#This Row],[order_date]]</f>
        <v>5</v>
      </c>
    </row>
    <row r="3476" spans="1:17" x14ac:dyDescent="0.35">
      <c r="A3476" t="s">
        <v>3507</v>
      </c>
      <c r="B3476" t="s">
        <v>25</v>
      </c>
      <c r="C3476" t="s">
        <v>20</v>
      </c>
      <c r="D3476" s="2">
        <v>3664.61</v>
      </c>
      <c r="E3476">
        <v>0.02</v>
      </c>
      <c r="F3476">
        <v>4</v>
      </c>
      <c r="G3476" s="1">
        <v>45439</v>
      </c>
      <c r="H3476" s="1">
        <v>45444</v>
      </c>
      <c r="I3476" t="s">
        <v>15</v>
      </c>
      <c r="J3476" t="s">
        <v>16</v>
      </c>
      <c r="K3476" s="2">
        <v>840.99</v>
      </c>
      <c r="L3476" t="s">
        <v>23</v>
      </c>
      <c r="M3476">
        <f>YEAR(Table1[[#This Row],[order_date]])</f>
        <v>2024</v>
      </c>
      <c r="N3476">
        <f>MONTH(Table1[[#This Row],[order_date]])</f>
        <v>5</v>
      </c>
      <c r="O3476" s="3">
        <f>Table1[[#This Row],[sales]]-Table1[[#This Row],[profit]]</f>
        <v>2823.62</v>
      </c>
      <c r="P3476" s="3">
        <f>Table1[[#This Row],[sales]]*Table1[[#This Row],[quantity]]</f>
        <v>14658.44</v>
      </c>
      <c r="Q3476" s="9">
        <f>Table1[[#This Row],[delivery_date]]-Table1[[#This Row],[order_date]]</f>
        <v>5</v>
      </c>
    </row>
    <row r="3477" spans="1:17" x14ac:dyDescent="0.35">
      <c r="A3477" t="s">
        <v>3508</v>
      </c>
      <c r="B3477" t="s">
        <v>13</v>
      </c>
      <c r="C3477" t="s">
        <v>33</v>
      </c>
      <c r="D3477" s="2">
        <v>2507.4499999999998</v>
      </c>
      <c r="E3477">
        <v>0.35</v>
      </c>
      <c r="F3477">
        <v>9</v>
      </c>
      <c r="G3477" s="1">
        <v>45254</v>
      </c>
      <c r="H3477" s="1">
        <v>45255</v>
      </c>
      <c r="I3477" t="s">
        <v>31</v>
      </c>
      <c r="J3477" t="s">
        <v>16</v>
      </c>
      <c r="K3477" s="2">
        <v>299.54000000000002</v>
      </c>
      <c r="L3477" t="s">
        <v>39</v>
      </c>
      <c r="M3477">
        <f>YEAR(Table1[[#This Row],[order_date]])</f>
        <v>2023</v>
      </c>
      <c r="N3477">
        <f>MONTH(Table1[[#This Row],[order_date]])</f>
        <v>11</v>
      </c>
      <c r="O3477" s="3">
        <f>Table1[[#This Row],[sales]]-Table1[[#This Row],[profit]]</f>
        <v>2207.91</v>
      </c>
      <c r="P3477" s="3">
        <f>Table1[[#This Row],[sales]]*Table1[[#This Row],[quantity]]</f>
        <v>22567.05</v>
      </c>
      <c r="Q3477" s="9">
        <f>Table1[[#This Row],[delivery_date]]-Table1[[#This Row],[order_date]]</f>
        <v>1</v>
      </c>
    </row>
    <row r="3478" spans="1:17" x14ac:dyDescent="0.35">
      <c r="A3478" t="s">
        <v>3509</v>
      </c>
      <c r="B3478" t="s">
        <v>13</v>
      </c>
      <c r="C3478" t="s">
        <v>14</v>
      </c>
      <c r="D3478" s="2">
        <v>428.06</v>
      </c>
      <c r="E3478">
        <v>0.06</v>
      </c>
      <c r="F3478">
        <v>2</v>
      </c>
      <c r="G3478" s="1">
        <v>44963</v>
      </c>
      <c r="H3478" s="1">
        <v>44970</v>
      </c>
      <c r="I3478" t="s">
        <v>21</v>
      </c>
      <c r="J3478" t="s">
        <v>27</v>
      </c>
      <c r="K3478" s="2">
        <v>96.66</v>
      </c>
      <c r="L3478" t="s">
        <v>48</v>
      </c>
      <c r="M3478">
        <f>YEAR(Table1[[#This Row],[order_date]])</f>
        <v>2023</v>
      </c>
      <c r="N3478">
        <f>MONTH(Table1[[#This Row],[order_date]])</f>
        <v>2</v>
      </c>
      <c r="O3478" s="3">
        <f>Table1[[#This Row],[sales]]-Table1[[#This Row],[profit]]</f>
        <v>331.4</v>
      </c>
      <c r="P3478" s="3">
        <f>Table1[[#This Row],[sales]]*Table1[[#This Row],[quantity]]</f>
        <v>856.12</v>
      </c>
      <c r="Q3478" s="9">
        <f>Table1[[#This Row],[delivery_date]]-Table1[[#This Row],[order_date]]</f>
        <v>7</v>
      </c>
    </row>
    <row r="3479" spans="1:17" x14ac:dyDescent="0.35">
      <c r="A3479" t="s">
        <v>3510</v>
      </c>
      <c r="B3479" t="s">
        <v>13</v>
      </c>
      <c r="C3479" t="s">
        <v>14</v>
      </c>
      <c r="D3479" s="2">
        <v>4461.8900000000003</v>
      </c>
      <c r="E3479">
        <v>0.48</v>
      </c>
      <c r="F3479">
        <v>9</v>
      </c>
      <c r="G3479" s="1">
        <v>44946</v>
      </c>
      <c r="H3479" s="1">
        <v>44951</v>
      </c>
      <c r="I3479" t="s">
        <v>15</v>
      </c>
      <c r="J3479" t="s">
        <v>22</v>
      </c>
      <c r="K3479" s="2">
        <v>1193.95</v>
      </c>
      <c r="L3479" t="s">
        <v>34</v>
      </c>
      <c r="M3479">
        <f>YEAR(Table1[[#This Row],[order_date]])</f>
        <v>2023</v>
      </c>
      <c r="N3479">
        <f>MONTH(Table1[[#This Row],[order_date]])</f>
        <v>1</v>
      </c>
      <c r="O3479" s="3">
        <f>Table1[[#This Row],[sales]]-Table1[[#This Row],[profit]]</f>
        <v>3267.9400000000005</v>
      </c>
      <c r="P3479" s="3">
        <f>Table1[[#This Row],[sales]]*Table1[[#This Row],[quantity]]</f>
        <v>40157.01</v>
      </c>
      <c r="Q3479" s="9">
        <f>Table1[[#This Row],[delivery_date]]-Table1[[#This Row],[order_date]]</f>
        <v>5</v>
      </c>
    </row>
    <row r="3480" spans="1:17" x14ac:dyDescent="0.35">
      <c r="A3480" t="s">
        <v>3511</v>
      </c>
      <c r="B3480" t="s">
        <v>19</v>
      </c>
      <c r="C3480" t="s">
        <v>14</v>
      </c>
      <c r="D3480" s="2">
        <v>4461.8</v>
      </c>
      <c r="E3480">
        <v>0.17</v>
      </c>
      <c r="F3480">
        <v>4</v>
      </c>
      <c r="G3480" s="1">
        <v>45277</v>
      </c>
      <c r="H3480" s="1">
        <v>45280</v>
      </c>
      <c r="I3480" t="s">
        <v>31</v>
      </c>
      <c r="J3480" t="s">
        <v>27</v>
      </c>
      <c r="K3480" s="2">
        <v>866.96</v>
      </c>
      <c r="L3480" t="s">
        <v>39</v>
      </c>
      <c r="M3480">
        <f>YEAR(Table1[[#This Row],[order_date]])</f>
        <v>2023</v>
      </c>
      <c r="N3480">
        <f>MONTH(Table1[[#This Row],[order_date]])</f>
        <v>12</v>
      </c>
      <c r="O3480" s="3">
        <f>Table1[[#This Row],[sales]]-Table1[[#This Row],[profit]]</f>
        <v>3594.84</v>
      </c>
      <c r="P3480" s="3">
        <f>Table1[[#This Row],[sales]]*Table1[[#This Row],[quantity]]</f>
        <v>17847.2</v>
      </c>
      <c r="Q3480" s="9">
        <f>Table1[[#This Row],[delivery_date]]-Table1[[#This Row],[order_date]]</f>
        <v>3</v>
      </c>
    </row>
    <row r="3481" spans="1:17" x14ac:dyDescent="0.35">
      <c r="A3481" t="s">
        <v>3512</v>
      </c>
      <c r="B3481" t="s">
        <v>41</v>
      </c>
      <c r="C3481" t="s">
        <v>20</v>
      </c>
      <c r="D3481" s="2">
        <v>1682.11</v>
      </c>
      <c r="E3481">
        <v>0.13</v>
      </c>
      <c r="F3481">
        <v>6</v>
      </c>
      <c r="G3481" s="1">
        <v>45112</v>
      </c>
      <c r="H3481" s="1">
        <v>45114</v>
      </c>
      <c r="I3481" t="s">
        <v>15</v>
      </c>
      <c r="J3481" t="s">
        <v>22</v>
      </c>
      <c r="K3481" s="2">
        <v>467.98</v>
      </c>
      <c r="L3481" t="s">
        <v>39</v>
      </c>
      <c r="M3481">
        <f>YEAR(Table1[[#This Row],[order_date]])</f>
        <v>2023</v>
      </c>
      <c r="N3481">
        <f>MONTH(Table1[[#This Row],[order_date]])</f>
        <v>7</v>
      </c>
      <c r="O3481" s="3">
        <f>Table1[[#This Row],[sales]]-Table1[[#This Row],[profit]]</f>
        <v>1214.1299999999999</v>
      </c>
      <c r="P3481" s="3">
        <f>Table1[[#This Row],[sales]]*Table1[[#This Row],[quantity]]</f>
        <v>10092.66</v>
      </c>
      <c r="Q3481" s="9">
        <f>Table1[[#This Row],[delivery_date]]-Table1[[#This Row],[order_date]]</f>
        <v>2</v>
      </c>
    </row>
    <row r="3482" spans="1:17" x14ac:dyDescent="0.35">
      <c r="A3482" t="s">
        <v>3513</v>
      </c>
      <c r="B3482" t="s">
        <v>41</v>
      </c>
      <c r="C3482" t="s">
        <v>33</v>
      </c>
      <c r="D3482" s="2">
        <v>4578.12</v>
      </c>
      <c r="E3482">
        <v>0.15</v>
      </c>
      <c r="F3482">
        <v>5</v>
      </c>
      <c r="G3482" s="1">
        <v>45558</v>
      </c>
      <c r="H3482" s="1">
        <v>45561</v>
      </c>
      <c r="I3482" t="s">
        <v>31</v>
      </c>
      <c r="J3482" t="s">
        <v>22</v>
      </c>
      <c r="K3482" s="2">
        <v>673.99</v>
      </c>
      <c r="L3482" t="s">
        <v>34</v>
      </c>
      <c r="M3482">
        <f>YEAR(Table1[[#This Row],[order_date]])</f>
        <v>2024</v>
      </c>
      <c r="N3482">
        <f>MONTH(Table1[[#This Row],[order_date]])</f>
        <v>9</v>
      </c>
      <c r="O3482" s="3">
        <f>Table1[[#This Row],[sales]]-Table1[[#This Row],[profit]]</f>
        <v>3904.13</v>
      </c>
      <c r="P3482" s="3">
        <f>Table1[[#This Row],[sales]]*Table1[[#This Row],[quantity]]</f>
        <v>22890.6</v>
      </c>
      <c r="Q3482" s="9">
        <f>Table1[[#This Row],[delivery_date]]-Table1[[#This Row],[order_date]]</f>
        <v>3</v>
      </c>
    </row>
    <row r="3483" spans="1:17" x14ac:dyDescent="0.35">
      <c r="A3483" t="s">
        <v>3514</v>
      </c>
      <c r="B3483" t="s">
        <v>13</v>
      </c>
      <c r="C3483" t="s">
        <v>26</v>
      </c>
      <c r="D3483" s="2">
        <v>3814.12</v>
      </c>
      <c r="E3483">
        <v>0.47</v>
      </c>
      <c r="F3483">
        <v>3</v>
      </c>
      <c r="G3483" s="1">
        <v>44967</v>
      </c>
      <c r="H3483" s="1">
        <v>44974</v>
      </c>
      <c r="I3483" t="s">
        <v>31</v>
      </c>
      <c r="J3483" t="s">
        <v>16</v>
      </c>
      <c r="K3483" s="2">
        <v>782.1</v>
      </c>
      <c r="L3483" t="s">
        <v>28</v>
      </c>
      <c r="M3483">
        <f>YEAR(Table1[[#This Row],[order_date]])</f>
        <v>2023</v>
      </c>
      <c r="N3483">
        <f>MONTH(Table1[[#This Row],[order_date]])</f>
        <v>2</v>
      </c>
      <c r="O3483" s="3">
        <f>Table1[[#This Row],[sales]]-Table1[[#This Row],[profit]]</f>
        <v>3032.02</v>
      </c>
      <c r="P3483" s="3">
        <f>Table1[[#This Row],[sales]]*Table1[[#This Row],[quantity]]</f>
        <v>11442.36</v>
      </c>
      <c r="Q3483" s="9">
        <f>Table1[[#This Row],[delivery_date]]-Table1[[#This Row],[order_date]]</f>
        <v>7</v>
      </c>
    </row>
    <row r="3484" spans="1:17" x14ac:dyDescent="0.35">
      <c r="A3484" t="s">
        <v>3515</v>
      </c>
      <c r="B3484" t="s">
        <v>25</v>
      </c>
      <c r="C3484" t="s">
        <v>14</v>
      </c>
      <c r="D3484" s="2">
        <v>2063.9299999999998</v>
      </c>
      <c r="E3484">
        <v>0.24</v>
      </c>
      <c r="F3484">
        <v>7</v>
      </c>
      <c r="G3484" s="1">
        <v>45226</v>
      </c>
      <c r="H3484" s="1">
        <v>45232</v>
      </c>
      <c r="I3484" t="s">
        <v>31</v>
      </c>
      <c r="J3484" t="s">
        <v>22</v>
      </c>
      <c r="K3484" s="2">
        <v>246.87</v>
      </c>
      <c r="L3484" t="s">
        <v>28</v>
      </c>
      <c r="M3484">
        <f>YEAR(Table1[[#This Row],[order_date]])</f>
        <v>2023</v>
      </c>
      <c r="N3484">
        <f>MONTH(Table1[[#This Row],[order_date]])</f>
        <v>10</v>
      </c>
      <c r="O3484" s="3">
        <f>Table1[[#This Row],[sales]]-Table1[[#This Row],[profit]]</f>
        <v>1817.06</v>
      </c>
      <c r="P3484" s="3">
        <f>Table1[[#This Row],[sales]]*Table1[[#This Row],[quantity]]</f>
        <v>14447.509999999998</v>
      </c>
      <c r="Q3484" s="9">
        <f>Table1[[#This Row],[delivery_date]]-Table1[[#This Row],[order_date]]</f>
        <v>6</v>
      </c>
    </row>
    <row r="3485" spans="1:17" x14ac:dyDescent="0.35">
      <c r="A3485" t="s">
        <v>3516</v>
      </c>
      <c r="B3485" t="s">
        <v>25</v>
      </c>
      <c r="C3485" t="s">
        <v>14</v>
      </c>
      <c r="D3485" s="2">
        <v>1724.38</v>
      </c>
      <c r="E3485">
        <v>0.22</v>
      </c>
      <c r="F3485">
        <v>4</v>
      </c>
      <c r="G3485" s="1">
        <v>45303</v>
      </c>
      <c r="H3485" s="1">
        <v>45310</v>
      </c>
      <c r="I3485" t="s">
        <v>21</v>
      </c>
      <c r="J3485" t="s">
        <v>16</v>
      </c>
      <c r="K3485" s="2">
        <v>150.22</v>
      </c>
      <c r="L3485" t="s">
        <v>39</v>
      </c>
      <c r="M3485">
        <f>YEAR(Table1[[#This Row],[order_date]])</f>
        <v>2024</v>
      </c>
      <c r="N3485">
        <f>MONTH(Table1[[#This Row],[order_date]])</f>
        <v>1</v>
      </c>
      <c r="O3485" s="3">
        <f>Table1[[#This Row],[sales]]-Table1[[#This Row],[profit]]</f>
        <v>1574.16</v>
      </c>
      <c r="P3485" s="3">
        <f>Table1[[#This Row],[sales]]*Table1[[#This Row],[quantity]]</f>
        <v>6897.52</v>
      </c>
      <c r="Q3485" s="9">
        <f>Table1[[#This Row],[delivery_date]]-Table1[[#This Row],[order_date]]</f>
        <v>7</v>
      </c>
    </row>
    <row r="3486" spans="1:17" x14ac:dyDescent="0.35">
      <c r="A3486" t="s">
        <v>3517</v>
      </c>
      <c r="B3486" t="s">
        <v>41</v>
      </c>
      <c r="C3486" t="s">
        <v>26</v>
      </c>
      <c r="D3486" s="2">
        <v>4878.2</v>
      </c>
      <c r="E3486">
        <v>0.28000000000000003</v>
      </c>
      <c r="F3486">
        <v>1</v>
      </c>
      <c r="G3486" s="1">
        <v>45161</v>
      </c>
      <c r="H3486" s="1">
        <v>45164</v>
      </c>
      <c r="I3486" t="s">
        <v>15</v>
      </c>
      <c r="J3486" t="s">
        <v>27</v>
      </c>
      <c r="K3486" s="2">
        <v>441.75</v>
      </c>
      <c r="L3486" t="s">
        <v>28</v>
      </c>
      <c r="M3486">
        <f>YEAR(Table1[[#This Row],[order_date]])</f>
        <v>2023</v>
      </c>
      <c r="N3486">
        <f>MONTH(Table1[[#This Row],[order_date]])</f>
        <v>8</v>
      </c>
      <c r="O3486" s="3">
        <f>Table1[[#This Row],[sales]]-Table1[[#This Row],[profit]]</f>
        <v>4436.45</v>
      </c>
      <c r="P3486" s="3">
        <f>Table1[[#This Row],[sales]]*Table1[[#This Row],[quantity]]</f>
        <v>4878.2</v>
      </c>
      <c r="Q3486" s="9">
        <f>Table1[[#This Row],[delivery_date]]-Table1[[#This Row],[order_date]]</f>
        <v>3</v>
      </c>
    </row>
    <row r="3487" spans="1:17" x14ac:dyDescent="0.35">
      <c r="A3487" t="s">
        <v>3518</v>
      </c>
      <c r="B3487" t="s">
        <v>25</v>
      </c>
      <c r="C3487" t="s">
        <v>33</v>
      </c>
      <c r="D3487" s="2">
        <v>3591.87</v>
      </c>
      <c r="E3487">
        <v>0.47</v>
      </c>
      <c r="F3487">
        <v>8</v>
      </c>
      <c r="G3487" s="1">
        <v>45345</v>
      </c>
      <c r="H3487" s="1">
        <v>45346</v>
      </c>
      <c r="I3487" t="s">
        <v>31</v>
      </c>
      <c r="J3487" t="s">
        <v>16</v>
      </c>
      <c r="K3487" s="2">
        <v>578.32000000000005</v>
      </c>
      <c r="L3487" t="s">
        <v>23</v>
      </c>
      <c r="M3487">
        <f>YEAR(Table1[[#This Row],[order_date]])</f>
        <v>2024</v>
      </c>
      <c r="N3487">
        <f>MONTH(Table1[[#This Row],[order_date]])</f>
        <v>2</v>
      </c>
      <c r="O3487" s="3">
        <f>Table1[[#This Row],[sales]]-Table1[[#This Row],[profit]]</f>
        <v>3013.5499999999997</v>
      </c>
      <c r="P3487" s="3">
        <f>Table1[[#This Row],[sales]]*Table1[[#This Row],[quantity]]</f>
        <v>28734.959999999999</v>
      </c>
      <c r="Q3487" s="9">
        <f>Table1[[#This Row],[delivery_date]]-Table1[[#This Row],[order_date]]</f>
        <v>1</v>
      </c>
    </row>
    <row r="3488" spans="1:17" x14ac:dyDescent="0.35">
      <c r="A3488" t="s">
        <v>3519</v>
      </c>
      <c r="B3488" t="s">
        <v>41</v>
      </c>
      <c r="C3488" t="s">
        <v>14</v>
      </c>
      <c r="D3488" s="2">
        <v>1956.17</v>
      </c>
      <c r="E3488">
        <v>0.15</v>
      </c>
      <c r="F3488">
        <v>3</v>
      </c>
      <c r="G3488" s="1">
        <v>45007</v>
      </c>
      <c r="H3488" s="1">
        <v>45013</v>
      </c>
      <c r="I3488" t="s">
        <v>21</v>
      </c>
      <c r="J3488" t="s">
        <v>16</v>
      </c>
      <c r="K3488" s="2">
        <v>556.17999999999995</v>
      </c>
      <c r="L3488" t="s">
        <v>39</v>
      </c>
      <c r="M3488">
        <f>YEAR(Table1[[#This Row],[order_date]])</f>
        <v>2023</v>
      </c>
      <c r="N3488">
        <f>MONTH(Table1[[#This Row],[order_date]])</f>
        <v>3</v>
      </c>
      <c r="O3488" s="3">
        <f>Table1[[#This Row],[sales]]-Table1[[#This Row],[profit]]</f>
        <v>1399.9900000000002</v>
      </c>
      <c r="P3488" s="3">
        <f>Table1[[#This Row],[sales]]*Table1[[#This Row],[quantity]]</f>
        <v>5868.51</v>
      </c>
      <c r="Q3488" s="9">
        <f>Table1[[#This Row],[delivery_date]]-Table1[[#This Row],[order_date]]</f>
        <v>6</v>
      </c>
    </row>
    <row r="3489" spans="1:17" x14ac:dyDescent="0.35">
      <c r="A3489" t="s">
        <v>3520</v>
      </c>
      <c r="B3489" t="s">
        <v>13</v>
      </c>
      <c r="C3489" t="s">
        <v>33</v>
      </c>
      <c r="D3489" s="2">
        <v>3245.72</v>
      </c>
      <c r="E3489">
        <v>0.09</v>
      </c>
      <c r="F3489">
        <v>6</v>
      </c>
      <c r="G3489" s="1">
        <v>44953</v>
      </c>
      <c r="H3489" s="1">
        <v>44960</v>
      </c>
      <c r="I3489" t="s">
        <v>31</v>
      </c>
      <c r="J3489" t="s">
        <v>22</v>
      </c>
      <c r="K3489" s="2">
        <v>403.43</v>
      </c>
      <c r="L3489" t="s">
        <v>39</v>
      </c>
      <c r="M3489">
        <f>YEAR(Table1[[#This Row],[order_date]])</f>
        <v>2023</v>
      </c>
      <c r="N3489">
        <f>MONTH(Table1[[#This Row],[order_date]])</f>
        <v>1</v>
      </c>
      <c r="O3489" s="3">
        <f>Table1[[#This Row],[sales]]-Table1[[#This Row],[profit]]</f>
        <v>2842.29</v>
      </c>
      <c r="P3489" s="3">
        <f>Table1[[#This Row],[sales]]*Table1[[#This Row],[quantity]]</f>
        <v>19474.32</v>
      </c>
      <c r="Q3489" s="9">
        <f>Table1[[#This Row],[delivery_date]]-Table1[[#This Row],[order_date]]</f>
        <v>7</v>
      </c>
    </row>
    <row r="3490" spans="1:17" x14ac:dyDescent="0.35">
      <c r="A3490" t="s">
        <v>3521</v>
      </c>
      <c r="B3490" t="s">
        <v>41</v>
      </c>
      <c r="C3490" t="s">
        <v>14</v>
      </c>
      <c r="D3490" s="2">
        <v>2900.48</v>
      </c>
      <c r="E3490">
        <v>0.3</v>
      </c>
      <c r="F3490">
        <v>2</v>
      </c>
      <c r="G3490" s="1">
        <v>44947</v>
      </c>
      <c r="H3490" s="1">
        <v>44952</v>
      </c>
      <c r="I3490" t="s">
        <v>31</v>
      </c>
      <c r="J3490" t="s">
        <v>16</v>
      </c>
      <c r="K3490" s="2">
        <v>212.89</v>
      </c>
      <c r="L3490" t="s">
        <v>17</v>
      </c>
      <c r="M3490">
        <f>YEAR(Table1[[#This Row],[order_date]])</f>
        <v>2023</v>
      </c>
      <c r="N3490">
        <f>MONTH(Table1[[#This Row],[order_date]])</f>
        <v>1</v>
      </c>
      <c r="O3490" s="3">
        <f>Table1[[#This Row],[sales]]-Table1[[#This Row],[profit]]</f>
        <v>2687.59</v>
      </c>
      <c r="P3490" s="3">
        <f>Table1[[#This Row],[sales]]*Table1[[#This Row],[quantity]]</f>
        <v>5800.96</v>
      </c>
      <c r="Q3490" s="9">
        <f>Table1[[#This Row],[delivery_date]]-Table1[[#This Row],[order_date]]</f>
        <v>5</v>
      </c>
    </row>
    <row r="3491" spans="1:17" x14ac:dyDescent="0.35">
      <c r="A3491" t="s">
        <v>3522</v>
      </c>
      <c r="B3491" t="s">
        <v>41</v>
      </c>
      <c r="C3491" t="s">
        <v>36</v>
      </c>
      <c r="D3491" s="2">
        <v>2670.25</v>
      </c>
      <c r="E3491">
        <v>0.25</v>
      </c>
      <c r="F3491">
        <v>9</v>
      </c>
      <c r="G3491" s="1">
        <v>45222</v>
      </c>
      <c r="H3491" s="1">
        <v>45228</v>
      </c>
      <c r="I3491" t="s">
        <v>21</v>
      </c>
      <c r="J3491" t="s">
        <v>16</v>
      </c>
      <c r="K3491" s="2">
        <v>431.6</v>
      </c>
      <c r="L3491" t="s">
        <v>48</v>
      </c>
      <c r="M3491">
        <f>YEAR(Table1[[#This Row],[order_date]])</f>
        <v>2023</v>
      </c>
      <c r="N3491">
        <f>MONTH(Table1[[#This Row],[order_date]])</f>
        <v>10</v>
      </c>
      <c r="O3491" s="3">
        <f>Table1[[#This Row],[sales]]-Table1[[#This Row],[profit]]</f>
        <v>2238.65</v>
      </c>
      <c r="P3491" s="3">
        <f>Table1[[#This Row],[sales]]*Table1[[#This Row],[quantity]]</f>
        <v>24032.25</v>
      </c>
      <c r="Q3491" s="9">
        <f>Table1[[#This Row],[delivery_date]]-Table1[[#This Row],[order_date]]</f>
        <v>6</v>
      </c>
    </row>
    <row r="3492" spans="1:17" x14ac:dyDescent="0.35">
      <c r="A3492" t="s">
        <v>3523</v>
      </c>
      <c r="B3492" t="s">
        <v>13</v>
      </c>
      <c r="C3492" t="s">
        <v>14</v>
      </c>
      <c r="D3492" s="2">
        <v>3259.04</v>
      </c>
      <c r="E3492">
        <v>0.03</v>
      </c>
      <c r="F3492">
        <v>4</v>
      </c>
      <c r="G3492" s="1">
        <v>45482</v>
      </c>
      <c r="H3492" s="1">
        <v>45484</v>
      </c>
      <c r="I3492" t="s">
        <v>21</v>
      </c>
      <c r="J3492" t="s">
        <v>22</v>
      </c>
      <c r="K3492" s="2">
        <v>278.87</v>
      </c>
      <c r="L3492" t="s">
        <v>23</v>
      </c>
      <c r="M3492">
        <f>YEAR(Table1[[#This Row],[order_date]])</f>
        <v>2024</v>
      </c>
      <c r="N3492">
        <f>MONTH(Table1[[#This Row],[order_date]])</f>
        <v>7</v>
      </c>
      <c r="O3492" s="3">
        <f>Table1[[#This Row],[sales]]-Table1[[#This Row],[profit]]</f>
        <v>2980.17</v>
      </c>
      <c r="P3492" s="3">
        <f>Table1[[#This Row],[sales]]*Table1[[#This Row],[quantity]]</f>
        <v>13036.16</v>
      </c>
      <c r="Q3492" s="9">
        <f>Table1[[#This Row],[delivery_date]]-Table1[[#This Row],[order_date]]</f>
        <v>2</v>
      </c>
    </row>
    <row r="3493" spans="1:17" x14ac:dyDescent="0.35">
      <c r="A3493" t="s">
        <v>3524</v>
      </c>
      <c r="B3493" t="s">
        <v>25</v>
      </c>
      <c r="C3493" t="s">
        <v>36</v>
      </c>
      <c r="D3493" s="2">
        <v>2734.37</v>
      </c>
      <c r="E3493">
        <v>0.26</v>
      </c>
      <c r="F3493">
        <v>7</v>
      </c>
      <c r="G3493" s="1">
        <v>45098</v>
      </c>
      <c r="H3493" s="1">
        <v>45100</v>
      </c>
      <c r="I3493" t="s">
        <v>15</v>
      </c>
      <c r="J3493" t="s">
        <v>27</v>
      </c>
      <c r="K3493" s="2">
        <v>280.38</v>
      </c>
      <c r="L3493" t="s">
        <v>23</v>
      </c>
      <c r="M3493">
        <f>YEAR(Table1[[#This Row],[order_date]])</f>
        <v>2023</v>
      </c>
      <c r="N3493">
        <f>MONTH(Table1[[#This Row],[order_date]])</f>
        <v>6</v>
      </c>
      <c r="O3493" s="3">
        <f>Table1[[#This Row],[sales]]-Table1[[#This Row],[profit]]</f>
        <v>2453.9899999999998</v>
      </c>
      <c r="P3493" s="3">
        <f>Table1[[#This Row],[sales]]*Table1[[#This Row],[quantity]]</f>
        <v>19140.59</v>
      </c>
      <c r="Q3493" s="9">
        <f>Table1[[#This Row],[delivery_date]]-Table1[[#This Row],[order_date]]</f>
        <v>2</v>
      </c>
    </row>
    <row r="3494" spans="1:17" x14ac:dyDescent="0.35">
      <c r="A3494" t="s">
        <v>3525</v>
      </c>
      <c r="B3494" t="s">
        <v>41</v>
      </c>
      <c r="C3494" t="s">
        <v>33</v>
      </c>
      <c r="D3494" s="2">
        <v>3308.47</v>
      </c>
      <c r="E3494">
        <v>0.28000000000000003</v>
      </c>
      <c r="F3494">
        <v>9</v>
      </c>
      <c r="G3494" s="1">
        <v>45306</v>
      </c>
      <c r="H3494" s="1">
        <v>45308</v>
      </c>
      <c r="I3494" t="s">
        <v>21</v>
      </c>
      <c r="J3494" t="s">
        <v>27</v>
      </c>
      <c r="K3494" s="2">
        <v>919.44</v>
      </c>
      <c r="L3494" t="s">
        <v>48</v>
      </c>
      <c r="M3494">
        <f>YEAR(Table1[[#This Row],[order_date]])</f>
        <v>2024</v>
      </c>
      <c r="N3494">
        <f>MONTH(Table1[[#This Row],[order_date]])</f>
        <v>1</v>
      </c>
      <c r="O3494" s="3">
        <f>Table1[[#This Row],[sales]]-Table1[[#This Row],[profit]]</f>
        <v>2389.0299999999997</v>
      </c>
      <c r="P3494" s="3">
        <f>Table1[[#This Row],[sales]]*Table1[[#This Row],[quantity]]</f>
        <v>29776.23</v>
      </c>
      <c r="Q3494" s="9">
        <f>Table1[[#This Row],[delivery_date]]-Table1[[#This Row],[order_date]]</f>
        <v>2</v>
      </c>
    </row>
    <row r="3495" spans="1:17" x14ac:dyDescent="0.35">
      <c r="A3495" t="s">
        <v>3526</v>
      </c>
      <c r="B3495" t="s">
        <v>41</v>
      </c>
      <c r="C3495" t="s">
        <v>14</v>
      </c>
      <c r="D3495" s="2">
        <v>4547.09</v>
      </c>
      <c r="E3495">
        <v>0.35</v>
      </c>
      <c r="F3495">
        <v>3</v>
      </c>
      <c r="G3495" s="1">
        <v>45635</v>
      </c>
      <c r="H3495" s="1">
        <v>45638</v>
      </c>
      <c r="I3495" t="s">
        <v>31</v>
      </c>
      <c r="J3495" t="s">
        <v>27</v>
      </c>
      <c r="K3495" s="2">
        <v>957.96</v>
      </c>
      <c r="L3495" t="s">
        <v>34</v>
      </c>
      <c r="M3495">
        <f>YEAR(Table1[[#This Row],[order_date]])</f>
        <v>2024</v>
      </c>
      <c r="N3495">
        <f>MONTH(Table1[[#This Row],[order_date]])</f>
        <v>12</v>
      </c>
      <c r="O3495" s="3">
        <f>Table1[[#This Row],[sales]]-Table1[[#This Row],[profit]]</f>
        <v>3589.13</v>
      </c>
      <c r="P3495" s="3">
        <f>Table1[[#This Row],[sales]]*Table1[[#This Row],[quantity]]</f>
        <v>13641.27</v>
      </c>
      <c r="Q3495" s="9">
        <f>Table1[[#This Row],[delivery_date]]-Table1[[#This Row],[order_date]]</f>
        <v>3</v>
      </c>
    </row>
    <row r="3496" spans="1:17" x14ac:dyDescent="0.35">
      <c r="A3496" t="s">
        <v>3527</v>
      </c>
      <c r="B3496" t="s">
        <v>13</v>
      </c>
      <c r="C3496" t="s">
        <v>20</v>
      </c>
      <c r="D3496" s="2">
        <v>4967</v>
      </c>
      <c r="E3496">
        <v>0.5</v>
      </c>
      <c r="F3496">
        <v>3</v>
      </c>
      <c r="G3496" s="1">
        <v>45075</v>
      </c>
      <c r="H3496" s="1">
        <v>45081</v>
      </c>
      <c r="I3496" t="s">
        <v>21</v>
      </c>
      <c r="J3496" t="s">
        <v>16</v>
      </c>
      <c r="K3496" s="2">
        <v>894.46</v>
      </c>
      <c r="L3496" t="s">
        <v>39</v>
      </c>
      <c r="M3496">
        <f>YEAR(Table1[[#This Row],[order_date]])</f>
        <v>2023</v>
      </c>
      <c r="N3496">
        <f>MONTH(Table1[[#This Row],[order_date]])</f>
        <v>5</v>
      </c>
      <c r="O3496" s="3">
        <f>Table1[[#This Row],[sales]]-Table1[[#This Row],[profit]]</f>
        <v>4072.54</v>
      </c>
      <c r="P3496" s="3">
        <f>Table1[[#This Row],[sales]]*Table1[[#This Row],[quantity]]</f>
        <v>14901</v>
      </c>
      <c r="Q3496" s="9">
        <f>Table1[[#This Row],[delivery_date]]-Table1[[#This Row],[order_date]]</f>
        <v>6</v>
      </c>
    </row>
    <row r="3497" spans="1:17" x14ac:dyDescent="0.35">
      <c r="A3497" t="s">
        <v>3528</v>
      </c>
      <c r="B3497" t="s">
        <v>25</v>
      </c>
      <c r="C3497" t="s">
        <v>20</v>
      </c>
      <c r="D3497" s="2">
        <v>3575.51</v>
      </c>
      <c r="E3497">
        <v>0.21</v>
      </c>
      <c r="F3497">
        <v>3</v>
      </c>
      <c r="G3497" s="1">
        <v>45446</v>
      </c>
      <c r="H3497" s="1">
        <v>45448</v>
      </c>
      <c r="I3497" t="s">
        <v>21</v>
      </c>
      <c r="J3497" t="s">
        <v>27</v>
      </c>
      <c r="K3497" s="2">
        <v>379.59</v>
      </c>
      <c r="L3497" t="s">
        <v>48</v>
      </c>
      <c r="M3497">
        <f>YEAR(Table1[[#This Row],[order_date]])</f>
        <v>2024</v>
      </c>
      <c r="N3497">
        <f>MONTH(Table1[[#This Row],[order_date]])</f>
        <v>6</v>
      </c>
      <c r="O3497" s="3">
        <f>Table1[[#This Row],[sales]]-Table1[[#This Row],[profit]]</f>
        <v>3195.92</v>
      </c>
      <c r="P3497" s="3">
        <f>Table1[[#This Row],[sales]]*Table1[[#This Row],[quantity]]</f>
        <v>10726.53</v>
      </c>
      <c r="Q3497" s="9">
        <f>Table1[[#This Row],[delivery_date]]-Table1[[#This Row],[order_date]]</f>
        <v>2</v>
      </c>
    </row>
    <row r="3498" spans="1:17" x14ac:dyDescent="0.35">
      <c r="A3498" t="s">
        <v>3529</v>
      </c>
      <c r="B3498" t="s">
        <v>41</v>
      </c>
      <c r="C3498" t="s">
        <v>26</v>
      </c>
      <c r="D3498" s="2">
        <v>4646.32</v>
      </c>
      <c r="E3498">
        <v>0.26</v>
      </c>
      <c r="F3498">
        <v>5</v>
      </c>
      <c r="G3498" s="1">
        <v>45091</v>
      </c>
      <c r="H3498" s="1">
        <v>45093</v>
      </c>
      <c r="I3498" t="s">
        <v>31</v>
      </c>
      <c r="J3498" t="s">
        <v>27</v>
      </c>
      <c r="K3498" s="2">
        <v>340.85</v>
      </c>
      <c r="L3498" t="s">
        <v>28</v>
      </c>
      <c r="M3498">
        <f>YEAR(Table1[[#This Row],[order_date]])</f>
        <v>2023</v>
      </c>
      <c r="N3498">
        <f>MONTH(Table1[[#This Row],[order_date]])</f>
        <v>6</v>
      </c>
      <c r="O3498" s="3">
        <f>Table1[[#This Row],[sales]]-Table1[[#This Row],[profit]]</f>
        <v>4305.4699999999993</v>
      </c>
      <c r="P3498" s="3">
        <f>Table1[[#This Row],[sales]]*Table1[[#This Row],[quantity]]</f>
        <v>23231.599999999999</v>
      </c>
      <c r="Q3498" s="9">
        <f>Table1[[#This Row],[delivery_date]]-Table1[[#This Row],[order_date]]</f>
        <v>2</v>
      </c>
    </row>
    <row r="3499" spans="1:17" x14ac:dyDescent="0.35">
      <c r="A3499" t="s">
        <v>3530</v>
      </c>
      <c r="B3499" t="s">
        <v>13</v>
      </c>
      <c r="C3499" t="s">
        <v>20</v>
      </c>
      <c r="D3499" s="2">
        <v>4306.21</v>
      </c>
      <c r="E3499">
        <v>0.04</v>
      </c>
      <c r="F3499">
        <v>6</v>
      </c>
      <c r="G3499" s="1">
        <v>45344</v>
      </c>
      <c r="H3499" s="1">
        <v>45347</v>
      </c>
      <c r="I3499" t="s">
        <v>31</v>
      </c>
      <c r="J3499" t="s">
        <v>22</v>
      </c>
      <c r="K3499" s="2">
        <v>1229.71</v>
      </c>
      <c r="L3499" t="s">
        <v>28</v>
      </c>
      <c r="M3499">
        <f>YEAR(Table1[[#This Row],[order_date]])</f>
        <v>2024</v>
      </c>
      <c r="N3499">
        <f>MONTH(Table1[[#This Row],[order_date]])</f>
        <v>2</v>
      </c>
      <c r="O3499" s="3">
        <f>Table1[[#This Row],[sales]]-Table1[[#This Row],[profit]]</f>
        <v>3076.5</v>
      </c>
      <c r="P3499" s="3">
        <f>Table1[[#This Row],[sales]]*Table1[[#This Row],[quantity]]</f>
        <v>25837.260000000002</v>
      </c>
      <c r="Q3499" s="9">
        <f>Table1[[#This Row],[delivery_date]]-Table1[[#This Row],[order_date]]</f>
        <v>3</v>
      </c>
    </row>
    <row r="3500" spans="1:17" x14ac:dyDescent="0.35">
      <c r="A3500" t="s">
        <v>3531</v>
      </c>
      <c r="B3500" t="s">
        <v>41</v>
      </c>
      <c r="C3500" t="s">
        <v>36</v>
      </c>
      <c r="D3500" s="2">
        <v>1545.68</v>
      </c>
      <c r="E3500">
        <v>0.42</v>
      </c>
      <c r="F3500">
        <v>3</v>
      </c>
      <c r="G3500" s="1">
        <v>45299</v>
      </c>
      <c r="H3500" s="1">
        <v>45300</v>
      </c>
      <c r="I3500" t="s">
        <v>15</v>
      </c>
      <c r="J3500" t="s">
        <v>27</v>
      </c>
      <c r="K3500" s="2">
        <v>284.29000000000002</v>
      </c>
      <c r="L3500" t="s">
        <v>48</v>
      </c>
      <c r="M3500">
        <f>YEAR(Table1[[#This Row],[order_date]])</f>
        <v>2024</v>
      </c>
      <c r="N3500">
        <f>MONTH(Table1[[#This Row],[order_date]])</f>
        <v>1</v>
      </c>
      <c r="O3500" s="3">
        <f>Table1[[#This Row],[sales]]-Table1[[#This Row],[profit]]</f>
        <v>1261.3900000000001</v>
      </c>
      <c r="P3500" s="3">
        <f>Table1[[#This Row],[sales]]*Table1[[#This Row],[quantity]]</f>
        <v>4637.04</v>
      </c>
      <c r="Q3500" s="9">
        <f>Table1[[#This Row],[delivery_date]]-Table1[[#This Row],[order_date]]</f>
        <v>1</v>
      </c>
    </row>
    <row r="3501" spans="1:17" x14ac:dyDescent="0.35">
      <c r="A3501" t="s">
        <v>3532</v>
      </c>
      <c r="B3501" t="s">
        <v>19</v>
      </c>
      <c r="C3501" t="s">
        <v>20</v>
      </c>
      <c r="D3501" s="2">
        <v>4671.25</v>
      </c>
      <c r="E3501">
        <v>0.05</v>
      </c>
      <c r="F3501">
        <v>9</v>
      </c>
      <c r="G3501" s="1">
        <v>45034</v>
      </c>
      <c r="H3501" s="1">
        <v>45037</v>
      </c>
      <c r="I3501" t="s">
        <v>31</v>
      </c>
      <c r="J3501" t="s">
        <v>16</v>
      </c>
      <c r="K3501" s="2">
        <v>385.45</v>
      </c>
      <c r="L3501" t="s">
        <v>23</v>
      </c>
      <c r="M3501">
        <f>YEAR(Table1[[#This Row],[order_date]])</f>
        <v>2023</v>
      </c>
      <c r="N3501">
        <f>MONTH(Table1[[#This Row],[order_date]])</f>
        <v>4</v>
      </c>
      <c r="O3501" s="3">
        <f>Table1[[#This Row],[sales]]-Table1[[#This Row],[profit]]</f>
        <v>4285.8</v>
      </c>
      <c r="P3501" s="3">
        <f>Table1[[#This Row],[sales]]*Table1[[#This Row],[quantity]]</f>
        <v>42041.25</v>
      </c>
      <c r="Q3501" s="9">
        <f>Table1[[#This Row],[delivery_date]]-Table1[[#This Row],[order_date]]</f>
        <v>3</v>
      </c>
    </row>
    <row r="3502" spans="1:17" x14ac:dyDescent="0.35">
      <c r="A3502" t="s">
        <v>3533</v>
      </c>
      <c r="B3502" t="s">
        <v>13</v>
      </c>
      <c r="C3502" t="s">
        <v>20</v>
      </c>
      <c r="D3502" s="2">
        <v>446.96</v>
      </c>
      <c r="E3502">
        <v>0.47</v>
      </c>
      <c r="F3502">
        <v>1</v>
      </c>
      <c r="G3502" s="1">
        <v>45242</v>
      </c>
      <c r="H3502" s="1">
        <v>45249</v>
      </c>
      <c r="I3502" t="s">
        <v>21</v>
      </c>
      <c r="J3502" t="s">
        <v>16</v>
      </c>
      <c r="K3502" s="2">
        <v>73.95</v>
      </c>
      <c r="L3502" t="s">
        <v>23</v>
      </c>
      <c r="M3502">
        <f>YEAR(Table1[[#This Row],[order_date]])</f>
        <v>2023</v>
      </c>
      <c r="N3502">
        <f>MONTH(Table1[[#This Row],[order_date]])</f>
        <v>11</v>
      </c>
      <c r="O3502" s="3">
        <f>Table1[[#This Row],[sales]]-Table1[[#This Row],[profit]]</f>
        <v>373.01</v>
      </c>
      <c r="P3502" s="3">
        <f>Table1[[#This Row],[sales]]*Table1[[#This Row],[quantity]]</f>
        <v>446.96</v>
      </c>
      <c r="Q3502" s="9">
        <f>Table1[[#This Row],[delivery_date]]-Table1[[#This Row],[order_date]]</f>
        <v>7</v>
      </c>
    </row>
    <row r="3503" spans="1:17" x14ac:dyDescent="0.35">
      <c r="A3503" t="s">
        <v>3534</v>
      </c>
      <c r="B3503" t="s">
        <v>25</v>
      </c>
      <c r="C3503" t="s">
        <v>20</v>
      </c>
      <c r="D3503" s="2">
        <v>1716.62</v>
      </c>
      <c r="E3503">
        <v>0.17</v>
      </c>
      <c r="F3503">
        <v>7</v>
      </c>
      <c r="G3503" s="1">
        <v>45371</v>
      </c>
      <c r="H3503" s="1">
        <v>45374</v>
      </c>
      <c r="I3503" t="s">
        <v>21</v>
      </c>
      <c r="J3503" t="s">
        <v>27</v>
      </c>
      <c r="K3503" s="2">
        <v>349.63</v>
      </c>
      <c r="L3503" t="s">
        <v>23</v>
      </c>
      <c r="M3503">
        <f>YEAR(Table1[[#This Row],[order_date]])</f>
        <v>2024</v>
      </c>
      <c r="N3503">
        <f>MONTH(Table1[[#This Row],[order_date]])</f>
        <v>3</v>
      </c>
      <c r="O3503" s="3">
        <f>Table1[[#This Row],[sales]]-Table1[[#This Row],[profit]]</f>
        <v>1366.9899999999998</v>
      </c>
      <c r="P3503" s="3">
        <f>Table1[[#This Row],[sales]]*Table1[[#This Row],[quantity]]</f>
        <v>12016.34</v>
      </c>
      <c r="Q3503" s="9">
        <f>Table1[[#This Row],[delivery_date]]-Table1[[#This Row],[order_date]]</f>
        <v>3</v>
      </c>
    </row>
    <row r="3504" spans="1:17" x14ac:dyDescent="0.35">
      <c r="A3504" t="s">
        <v>3535</v>
      </c>
      <c r="B3504" t="s">
        <v>25</v>
      </c>
      <c r="C3504" t="s">
        <v>14</v>
      </c>
      <c r="D3504" s="2">
        <v>3235.73</v>
      </c>
      <c r="E3504">
        <v>0.17</v>
      </c>
      <c r="F3504">
        <v>9</v>
      </c>
      <c r="G3504" s="1">
        <v>45356</v>
      </c>
      <c r="H3504" s="1">
        <v>45362</v>
      </c>
      <c r="I3504" t="s">
        <v>31</v>
      </c>
      <c r="J3504" t="s">
        <v>22</v>
      </c>
      <c r="K3504" s="2">
        <v>717.96</v>
      </c>
      <c r="L3504" t="s">
        <v>39</v>
      </c>
      <c r="M3504">
        <f>YEAR(Table1[[#This Row],[order_date]])</f>
        <v>2024</v>
      </c>
      <c r="N3504">
        <f>MONTH(Table1[[#This Row],[order_date]])</f>
        <v>3</v>
      </c>
      <c r="O3504" s="3">
        <f>Table1[[#This Row],[sales]]-Table1[[#This Row],[profit]]</f>
        <v>2517.77</v>
      </c>
      <c r="P3504" s="3">
        <f>Table1[[#This Row],[sales]]*Table1[[#This Row],[quantity]]</f>
        <v>29121.57</v>
      </c>
      <c r="Q3504" s="9">
        <f>Table1[[#This Row],[delivery_date]]-Table1[[#This Row],[order_date]]</f>
        <v>6</v>
      </c>
    </row>
    <row r="3505" spans="1:17" x14ac:dyDescent="0.35">
      <c r="A3505" t="s">
        <v>3536</v>
      </c>
      <c r="B3505" t="s">
        <v>25</v>
      </c>
      <c r="C3505" t="s">
        <v>26</v>
      </c>
      <c r="D3505" s="2">
        <v>2681.89</v>
      </c>
      <c r="E3505">
        <v>0.16</v>
      </c>
      <c r="F3505">
        <v>5</v>
      </c>
      <c r="G3505" s="1">
        <v>45411</v>
      </c>
      <c r="H3505" s="1">
        <v>45412</v>
      </c>
      <c r="I3505" t="s">
        <v>15</v>
      </c>
      <c r="J3505" t="s">
        <v>27</v>
      </c>
      <c r="K3505" s="2">
        <v>195.24</v>
      </c>
      <c r="L3505" t="s">
        <v>28</v>
      </c>
      <c r="M3505">
        <f>YEAR(Table1[[#This Row],[order_date]])</f>
        <v>2024</v>
      </c>
      <c r="N3505">
        <f>MONTH(Table1[[#This Row],[order_date]])</f>
        <v>4</v>
      </c>
      <c r="O3505" s="3">
        <f>Table1[[#This Row],[sales]]-Table1[[#This Row],[profit]]</f>
        <v>2486.6499999999996</v>
      </c>
      <c r="P3505" s="3">
        <f>Table1[[#This Row],[sales]]*Table1[[#This Row],[quantity]]</f>
        <v>13409.449999999999</v>
      </c>
      <c r="Q3505" s="9">
        <f>Table1[[#This Row],[delivery_date]]-Table1[[#This Row],[order_date]]</f>
        <v>1</v>
      </c>
    </row>
    <row r="3506" spans="1:17" x14ac:dyDescent="0.35">
      <c r="A3506" t="s">
        <v>3537</v>
      </c>
      <c r="B3506" t="s">
        <v>25</v>
      </c>
      <c r="C3506" t="s">
        <v>33</v>
      </c>
      <c r="D3506" s="2">
        <v>2757.82</v>
      </c>
      <c r="E3506">
        <v>0.48</v>
      </c>
      <c r="F3506">
        <v>3</v>
      </c>
      <c r="G3506" s="1">
        <v>45587</v>
      </c>
      <c r="H3506" s="1">
        <v>45591</v>
      </c>
      <c r="I3506" t="s">
        <v>15</v>
      </c>
      <c r="J3506" t="s">
        <v>22</v>
      </c>
      <c r="K3506" s="2">
        <v>624.78</v>
      </c>
      <c r="L3506" t="s">
        <v>48</v>
      </c>
      <c r="M3506">
        <f>YEAR(Table1[[#This Row],[order_date]])</f>
        <v>2024</v>
      </c>
      <c r="N3506">
        <f>MONTH(Table1[[#This Row],[order_date]])</f>
        <v>10</v>
      </c>
      <c r="O3506" s="3">
        <f>Table1[[#This Row],[sales]]-Table1[[#This Row],[profit]]</f>
        <v>2133.04</v>
      </c>
      <c r="P3506" s="3">
        <f>Table1[[#This Row],[sales]]*Table1[[#This Row],[quantity]]</f>
        <v>8273.4600000000009</v>
      </c>
      <c r="Q3506" s="9">
        <f>Table1[[#This Row],[delivery_date]]-Table1[[#This Row],[order_date]]</f>
        <v>4</v>
      </c>
    </row>
    <row r="3507" spans="1:17" x14ac:dyDescent="0.35">
      <c r="A3507" t="s">
        <v>3538</v>
      </c>
      <c r="B3507" t="s">
        <v>41</v>
      </c>
      <c r="C3507" t="s">
        <v>26</v>
      </c>
      <c r="D3507" s="2">
        <v>3994.95</v>
      </c>
      <c r="E3507">
        <v>0.49</v>
      </c>
      <c r="F3507">
        <v>4</v>
      </c>
      <c r="G3507" s="1">
        <v>45145</v>
      </c>
      <c r="H3507" s="1">
        <v>45151</v>
      </c>
      <c r="I3507" t="s">
        <v>31</v>
      </c>
      <c r="J3507" t="s">
        <v>27</v>
      </c>
      <c r="K3507" s="2">
        <v>974.95</v>
      </c>
      <c r="L3507" t="s">
        <v>23</v>
      </c>
      <c r="M3507">
        <f>YEAR(Table1[[#This Row],[order_date]])</f>
        <v>2023</v>
      </c>
      <c r="N3507">
        <f>MONTH(Table1[[#This Row],[order_date]])</f>
        <v>8</v>
      </c>
      <c r="O3507" s="3">
        <f>Table1[[#This Row],[sales]]-Table1[[#This Row],[profit]]</f>
        <v>3020</v>
      </c>
      <c r="P3507" s="3">
        <f>Table1[[#This Row],[sales]]*Table1[[#This Row],[quantity]]</f>
        <v>15979.8</v>
      </c>
      <c r="Q3507" s="9">
        <f>Table1[[#This Row],[delivery_date]]-Table1[[#This Row],[order_date]]</f>
        <v>6</v>
      </c>
    </row>
    <row r="3508" spans="1:17" x14ac:dyDescent="0.35">
      <c r="A3508" t="s">
        <v>3539</v>
      </c>
      <c r="B3508" t="s">
        <v>41</v>
      </c>
      <c r="C3508" t="s">
        <v>36</v>
      </c>
      <c r="D3508" s="2">
        <v>1054.05</v>
      </c>
      <c r="E3508">
        <v>0.49</v>
      </c>
      <c r="F3508">
        <v>8</v>
      </c>
      <c r="G3508" s="1">
        <v>45424</v>
      </c>
      <c r="H3508" s="1">
        <v>45428</v>
      </c>
      <c r="I3508" t="s">
        <v>21</v>
      </c>
      <c r="J3508" t="s">
        <v>16</v>
      </c>
      <c r="K3508" s="2">
        <v>149.57</v>
      </c>
      <c r="L3508" t="s">
        <v>34</v>
      </c>
      <c r="M3508">
        <f>YEAR(Table1[[#This Row],[order_date]])</f>
        <v>2024</v>
      </c>
      <c r="N3508">
        <f>MONTH(Table1[[#This Row],[order_date]])</f>
        <v>5</v>
      </c>
      <c r="O3508" s="3">
        <f>Table1[[#This Row],[sales]]-Table1[[#This Row],[profit]]</f>
        <v>904.48</v>
      </c>
      <c r="P3508" s="3">
        <f>Table1[[#This Row],[sales]]*Table1[[#This Row],[quantity]]</f>
        <v>8432.4</v>
      </c>
      <c r="Q3508" s="9">
        <f>Table1[[#This Row],[delivery_date]]-Table1[[#This Row],[order_date]]</f>
        <v>4</v>
      </c>
    </row>
    <row r="3509" spans="1:17" x14ac:dyDescent="0.35">
      <c r="A3509" t="s">
        <v>3540</v>
      </c>
      <c r="B3509" t="s">
        <v>25</v>
      </c>
      <c r="C3509" t="s">
        <v>14</v>
      </c>
      <c r="D3509" s="2">
        <v>4912.17</v>
      </c>
      <c r="E3509">
        <v>0.35</v>
      </c>
      <c r="F3509">
        <v>3</v>
      </c>
      <c r="G3509" s="1">
        <v>45175</v>
      </c>
      <c r="H3509" s="1">
        <v>45180</v>
      </c>
      <c r="I3509" t="s">
        <v>31</v>
      </c>
      <c r="J3509" t="s">
        <v>16</v>
      </c>
      <c r="K3509" s="2">
        <v>1067.6400000000001</v>
      </c>
      <c r="L3509" t="s">
        <v>17</v>
      </c>
      <c r="M3509">
        <f>YEAR(Table1[[#This Row],[order_date]])</f>
        <v>2023</v>
      </c>
      <c r="N3509">
        <f>MONTH(Table1[[#This Row],[order_date]])</f>
        <v>9</v>
      </c>
      <c r="O3509" s="3">
        <f>Table1[[#This Row],[sales]]-Table1[[#This Row],[profit]]</f>
        <v>3844.5299999999997</v>
      </c>
      <c r="P3509" s="3">
        <f>Table1[[#This Row],[sales]]*Table1[[#This Row],[quantity]]</f>
        <v>14736.51</v>
      </c>
      <c r="Q3509" s="9">
        <f>Table1[[#This Row],[delivery_date]]-Table1[[#This Row],[order_date]]</f>
        <v>5</v>
      </c>
    </row>
    <row r="3510" spans="1:17" x14ac:dyDescent="0.35">
      <c r="A3510" t="s">
        <v>3541</v>
      </c>
      <c r="B3510" t="s">
        <v>25</v>
      </c>
      <c r="C3510" t="s">
        <v>14</v>
      </c>
      <c r="D3510" s="2">
        <v>2243.5500000000002</v>
      </c>
      <c r="E3510">
        <v>0.06</v>
      </c>
      <c r="F3510">
        <v>5</v>
      </c>
      <c r="G3510" s="1">
        <v>45200</v>
      </c>
      <c r="H3510" s="1">
        <v>45205</v>
      </c>
      <c r="I3510" t="s">
        <v>21</v>
      </c>
      <c r="J3510" t="s">
        <v>27</v>
      </c>
      <c r="K3510" s="2">
        <v>167.53</v>
      </c>
      <c r="L3510" t="s">
        <v>48</v>
      </c>
      <c r="M3510">
        <f>YEAR(Table1[[#This Row],[order_date]])</f>
        <v>2023</v>
      </c>
      <c r="N3510">
        <f>MONTH(Table1[[#This Row],[order_date]])</f>
        <v>10</v>
      </c>
      <c r="O3510" s="3">
        <f>Table1[[#This Row],[sales]]-Table1[[#This Row],[profit]]</f>
        <v>2076.02</v>
      </c>
      <c r="P3510" s="3">
        <f>Table1[[#This Row],[sales]]*Table1[[#This Row],[quantity]]</f>
        <v>11217.75</v>
      </c>
      <c r="Q3510" s="9">
        <f>Table1[[#This Row],[delivery_date]]-Table1[[#This Row],[order_date]]</f>
        <v>5</v>
      </c>
    </row>
    <row r="3511" spans="1:17" x14ac:dyDescent="0.35">
      <c r="A3511" t="s">
        <v>3542</v>
      </c>
      <c r="B3511" t="s">
        <v>25</v>
      </c>
      <c r="C3511" t="s">
        <v>20</v>
      </c>
      <c r="D3511" s="2">
        <v>4754.2299999999996</v>
      </c>
      <c r="E3511">
        <v>0.19</v>
      </c>
      <c r="F3511">
        <v>3</v>
      </c>
      <c r="G3511" s="1">
        <v>45294</v>
      </c>
      <c r="H3511" s="1">
        <v>45301</v>
      </c>
      <c r="I3511" t="s">
        <v>21</v>
      </c>
      <c r="J3511" t="s">
        <v>27</v>
      </c>
      <c r="K3511" s="2">
        <v>1419.14</v>
      </c>
      <c r="L3511" t="s">
        <v>48</v>
      </c>
      <c r="M3511">
        <f>YEAR(Table1[[#This Row],[order_date]])</f>
        <v>2024</v>
      </c>
      <c r="N3511">
        <f>MONTH(Table1[[#This Row],[order_date]])</f>
        <v>1</v>
      </c>
      <c r="O3511" s="3">
        <f>Table1[[#This Row],[sales]]-Table1[[#This Row],[profit]]</f>
        <v>3335.0899999999992</v>
      </c>
      <c r="P3511" s="3">
        <f>Table1[[#This Row],[sales]]*Table1[[#This Row],[quantity]]</f>
        <v>14262.689999999999</v>
      </c>
      <c r="Q3511" s="9">
        <f>Table1[[#This Row],[delivery_date]]-Table1[[#This Row],[order_date]]</f>
        <v>7</v>
      </c>
    </row>
    <row r="3512" spans="1:17" x14ac:dyDescent="0.35">
      <c r="A3512" t="s">
        <v>3543</v>
      </c>
      <c r="B3512" t="s">
        <v>41</v>
      </c>
      <c r="C3512" t="s">
        <v>20</v>
      </c>
      <c r="D3512" s="2">
        <v>1977.27</v>
      </c>
      <c r="E3512">
        <v>0.14000000000000001</v>
      </c>
      <c r="F3512">
        <v>6</v>
      </c>
      <c r="G3512" s="1">
        <v>45123</v>
      </c>
      <c r="H3512" s="1">
        <v>45126</v>
      </c>
      <c r="I3512" t="s">
        <v>21</v>
      </c>
      <c r="J3512" t="s">
        <v>22</v>
      </c>
      <c r="K3512" s="2">
        <v>134.53</v>
      </c>
      <c r="L3512" t="s">
        <v>39</v>
      </c>
      <c r="M3512">
        <f>YEAR(Table1[[#This Row],[order_date]])</f>
        <v>2023</v>
      </c>
      <c r="N3512">
        <f>MONTH(Table1[[#This Row],[order_date]])</f>
        <v>7</v>
      </c>
      <c r="O3512" s="3">
        <f>Table1[[#This Row],[sales]]-Table1[[#This Row],[profit]]</f>
        <v>1842.74</v>
      </c>
      <c r="P3512" s="3">
        <f>Table1[[#This Row],[sales]]*Table1[[#This Row],[quantity]]</f>
        <v>11863.619999999999</v>
      </c>
      <c r="Q3512" s="9">
        <f>Table1[[#This Row],[delivery_date]]-Table1[[#This Row],[order_date]]</f>
        <v>3</v>
      </c>
    </row>
    <row r="3513" spans="1:17" x14ac:dyDescent="0.35">
      <c r="A3513" t="s">
        <v>3544</v>
      </c>
      <c r="B3513" t="s">
        <v>25</v>
      </c>
      <c r="C3513" t="s">
        <v>36</v>
      </c>
      <c r="D3513" s="2">
        <v>3048.75</v>
      </c>
      <c r="E3513">
        <v>0.35</v>
      </c>
      <c r="F3513">
        <v>1</v>
      </c>
      <c r="G3513" s="1">
        <v>45600</v>
      </c>
      <c r="H3513" s="1">
        <v>45607</v>
      </c>
      <c r="I3513" t="s">
        <v>31</v>
      </c>
      <c r="J3513" t="s">
        <v>16</v>
      </c>
      <c r="K3513" s="2">
        <v>307.14</v>
      </c>
      <c r="L3513" t="s">
        <v>23</v>
      </c>
      <c r="M3513">
        <f>YEAR(Table1[[#This Row],[order_date]])</f>
        <v>2024</v>
      </c>
      <c r="N3513">
        <f>MONTH(Table1[[#This Row],[order_date]])</f>
        <v>11</v>
      </c>
      <c r="O3513" s="3">
        <f>Table1[[#This Row],[sales]]-Table1[[#This Row],[profit]]</f>
        <v>2741.61</v>
      </c>
      <c r="P3513" s="3">
        <f>Table1[[#This Row],[sales]]*Table1[[#This Row],[quantity]]</f>
        <v>3048.75</v>
      </c>
      <c r="Q3513" s="9">
        <f>Table1[[#This Row],[delivery_date]]-Table1[[#This Row],[order_date]]</f>
        <v>7</v>
      </c>
    </row>
    <row r="3514" spans="1:17" x14ac:dyDescent="0.35">
      <c r="A3514" t="s">
        <v>3545</v>
      </c>
      <c r="B3514" t="s">
        <v>25</v>
      </c>
      <c r="C3514" t="s">
        <v>14</v>
      </c>
      <c r="D3514" s="2">
        <v>2306.5300000000002</v>
      </c>
      <c r="E3514">
        <v>0.25</v>
      </c>
      <c r="F3514">
        <v>7</v>
      </c>
      <c r="G3514" s="1">
        <v>45432</v>
      </c>
      <c r="H3514" s="1">
        <v>45437</v>
      </c>
      <c r="I3514" t="s">
        <v>21</v>
      </c>
      <c r="J3514" t="s">
        <v>16</v>
      </c>
      <c r="K3514" s="2">
        <v>552.88</v>
      </c>
      <c r="L3514" t="s">
        <v>48</v>
      </c>
      <c r="M3514">
        <f>YEAR(Table1[[#This Row],[order_date]])</f>
        <v>2024</v>
      </c>
      <c r="N3514">
        <f>MONTH(Table1[[#This Row],[order_date]])</f>
        <v>5</v>
      </c>
      <c r="O3514" s="3">
        <f>Table1[[#This Row],[sales]]-Table1[[#This Row],[profit]]</f>
        <v>1753.65</v>
      </c>
      <c r="P3514" s="3">
        <f>Table1[[#This Row],[sales]]*Table1[[#This Row],[quantity]]</f>
        <v>16145.710000000001</v>
      </c>
      <c r="Q3514" s="9">
        <f>Table1[[#This Row],[delivery_date]]-Table1[[#This Row],[order_date]]</f>
        <v>5</v>
      </c>
    </row>
    <row r="3515" spans="1:17" x14ac:dyDescent="0.35">
      <c r="A3515" t="s">
        <v>3546</v>
      </c>
      <c r="B3515" t="s">
        <v>19</v>
      </c>
      <c r="C3515" t="s">
        <v>33</v>
      </c>
      <c r="D3515" s="2">
        <v>3412.08</v>
      </c>
      <c r="E3515">
        <v>0.31</v>
      </c>
      <c r="F3515">
        <v>6</v>
      </c>
      <c r="G3515" s="1">
        <v>45537</v>
      </c>
      <c r="H3515" s="1">
        <v>45541</v>
      </c>
      <c r="I3515" t="s">
        <v>31</v>
      </c>
      <c r="J3515" t="s">
        <v>27</v>
      </c>
      <c r="K3515" s="2">
        <v>989.42</v>
      </c>
      <c r="L3515" t="s">
        <v>48</v>
      </c>
      <c r="M3515">
        <f>YEAR(Table1[[#This Row],[order_date]])</f>
        <v>2024</v>
      </c>
      <c r="N3515">
        <f>MONTH(Table1[[#This Row],[order_date]])</f>
        <v>9</v>
      </c>
      <c r="O3515" s="3">
        <f>Table1[[#This Row],[sales]]-Table1[[#This Row],[profit]]</f>
        <v>2422.66</v>
      </c>
      <c r="P3515" s="3">
        <f>Table1[[#This Row],[sales]]*Table1[[#This Row],[quantity]]</f>
        <v>20472.48</v>
      </c>
      <c r="Q3515" s="9">
        <f>Table1[[#This Row],[delivery_date]]-Table1[[#This Row],[order_date]]</f>
        <v>4</v>
      </c>
    </row>
    <row r="3516" spans="1:17" x14ac:dyDescent="0.35">
      <c r="A3516" t="s">
        <v>3547</v>
      </c>
      <c r="B3516" t="s">
        <v>19</v>
      </c>
      <c r="C3516" t="s">
        <v>26</v>
      </c>
      <c r="D3516" s="2">
        <v>999.76</v>
      </c>
      <c r="E3516">
        <v>0</v>
      </c>
      <c r="F3516">
        <v>6</v>
      </c>
      <c r="G3516" s="1">
        <v>45528</v>
      </c>
      <c r="H3516" s="1">
        <v>45533</v>
      </c>
      <c r="I3516" t="s">
        <v>31</v>
      </c>
      <c r="J3516" t="s">
        <v>22</v>
      </c>
      <c r="K3516" s="2">
        <v>113.67</v>
      </c>
      <c r="L3516" t="s">
        <v>28</v>
      </c>
      <c r="M3516">
        <f>YEAR(Table1[[#This Row],[order_date]])</f>
        <v>2024</v>
      </c>
      <c r="N3516">
        <f>MONTH(Table1[[#This Row],[order_date]])</f>
        <v>8</v>
      </c>
      <c r="O3516" s="3">
        <f>Table1[[#This Row],[sales]]-Table1[[#This Row],[profit]]</f>
        <v>886.09</v>
      </c>
      <c r="P3516" s="3">
        <f>Table1[[#This Row],[sales]]*Table1[[#This Row],[quantity]]</f>
        <v>5998.5599999999995</v>
      </c>
      <c r="Q3516" s="9">
        <f>Table1[[#This Row],[delivery_date]]-Table1[[#This Row],[order_date]]</f>
        <v>5</v>
      </c>
    </row>
    <row r="3517" spans="1:17" x14ac:dyDescent="0.35">
      <c r="A3517" t="s">
        <v>3548</v>
      </c>
      <c r="B3517" t="s">
        <v>25</v>
      </c>
      <c r="C3517" t="s">
        <v>14</v>
      </c>
      <c r="D3517" s="2">
        <v>2063.08</v>
      </c>
      <c r="E3517">
        <v>0.39</v>
      </c>
      <c r="F3517">
        <v>3</v>
      </c>
      <c r="G3517" s="1">
        <v>45595</v>
      </c>
      <c r="H3517" s="1">
        <v>45602</v>
      </c>
      <c r="I3517" t="s">
        <v>15</v>
      </c>
      <c r="J3517" t="s">
        <v>16</v>
      </c>
      <c r="K3517" s="2">
        <v>153.96</v>
      </c>
      <c r="L3517" t="s">
        <v>17</v>
      </c>
      <c r="M3517">
        <f>YEAR(Table1[[#This Row],[order_date]])</f>
        <v>2024</v>
      </c>
      <c r="N3517">
        <f>MONTH(Table1[[#This Row],[order_date]])</f>
        <v>10</v>
      </c>
      <c r="O3517" s="3">
        <f>Table1[[#This Row],[sales]]-Table1[[#This Row],[profit]]</f>
        <v>1909.12</v>
      </c>
      <c r="P3517" s="3">
        <f>Table1[[#This Row],[sales]]*Table1[[#This Row],[quantity]]</f>
        <v>6189.24</v>
      </c>
      <c r="Q3517" s="9">
        <f>Table1[[#This Row],[delivery_date]]-Table1[[#This Row],[order_date]]</f>
        <v>7</v>
      </c>
    </row>
    <row r="3518" spans="1:17" x14ac:dyDescent="0.35">
      <c r="A3518" t="s">
        <v>3549</v>
      </c>
      <c r="B3518" t="s">
        <v>13</v>
      </c>
      <c r="C3518" t="s">
        <v>33</v>
      </c>
      <c r="D3518" s="2">
        <v>435.07</v>
      </c>
      <c r="E3518">
        <v>0.48</v>
      </c>
      <c r="F3518">
        <v>1</v>
      </c>
      <c r="G3518" s="1">
        <v>45636</v>
      </c>
      <c r="H3518" s="1">
        <v>45643</v>
      </c>
      <c r="I3518" t="s">
        <v>15</v>
      </c>
      <c r="J3518" t="s">
        <v>27</v>
      </c>
      <c r="K3518" s="2">
        <v>37.119999999999997</v>
      </c>
      <c r="L3518" t="s">
        <v>28</v>
      </c>
      <c r="M3518">
        <f>YEAR(Table1[[#This Row],[order_date]])</f>
        <v>2024</v>
      </c>
      <c r="N3518">
        <f>MONTH(Table1[[#This Row],[order_date]])</f>
        <v>12</v>
      </c>
      <c r="O3518" s="3">
        <f>Table1[[#This Row],[sales]]-Table1[[#This Row],[profit]]</f>
        <v>397.95</v>
      </c>
      <c r="P3518" s="3">
        <f>Table1[[#This Row],[sales]]*Table1[[#This Row],[quantity]]</f>
        <v>435.07</v>
      </c>
      <c r="Q3518" s="9">
        <f>Table1[[#This Row],[delivery_date]]-Table1[[#This Row],[order_date]]</f>
        <v>7</v>
      </c>
    </row>
    <row r="3519" spans="1:17" x14ac:dyDescent="0.35">
      <c r="A3519" t="s">
        <v>3550</v>
      </c>
      <c r="B3519" t="s">
        <v>25</v>
      </c>
      <c r="C3519" t="s">
        <v>33</v>
      </c>
      <c r="D3519" s="2">
        <v>3030.7</v>
      </c>
      <c r="E3519">
        <v>0.33</v>
      </c>
      <c r="F3519">
        <v>1</v>
      </c>
      <c r="G3519" s="1">
        <v>45016</v>
      </c>
      <c r="H3519" s="1">
        <v>45020</v>
      </c>
      <c r="I3519" t="s">
        <v>15</v>
      </c>
      <c r="J3519" t="s">
        <v>27</v>
      </c>
      <c r="K3519" s="2">
        <v>669.21</v>
      </c>
      <c r="L3519" t="s">
        <v>34</v>
      </c>
      <c r="M3519">
        <f>YEAR(Table1[[#This Row],[order_date]])</f>
        <v>2023</v>
      </c>
      <c r="N3519">
        <f>MONTH(Table1[[#This Row],[order_date]])</f>
        <v>3</v>
      </c>
      <c r="O3519" s="3">
        <f>Table1[[#This Row],[sales]]-Table1[[#This Row],[profit]]</f>
        <v>2361.4899999999998</v>
      </c>
      <c r="P3519" s="3">
        <f>Table1[[#This Row],[sales]]*Table1[[#This Row],[quantity]]</f>
        <v>3030.7</v>
      </c>
      <c r="Q3519" s="9">
        <f>Table1[[#This Row],[delivery_date]]-Table1[[#This Row],[order_date]]</f>
        <v>4</v>
      </c>
    </row>
    <row r="3520" spans="1:17" x14ac:dyDescent="0.35">
      <c r="A3520" t="s">
        <v>3551</v>
      </c>
      <c r="B3520" t="s">
        <v>19</v>
      </c>
      <c r="C3520" t="s">
        <v>26</v>
      </c>
      <c r="D3520" s="2">
        <v>4817.1400000000003</v>
      </c>
      <c r="E3520">
        <v>0.43</v>
      </c>
      <c r="F3520">
        <v>7</v>
      </c>
      <c r="G3520" s="1">
        <v>45240</v>
      </c>
      <c r="H3520" s="1">
        <v>45244</v>
      </c>
      <c r="I3520" t="s">
        <v>31</v>
      </c>
      <c r="J3520" t="s">
        <v>22</v>
      </c>
      <c r="K3520" s="2">
        <v>855.19</v>
      </c>
      <c r="L3520" t="s">
        <v>34</v>
      </c>
      <c r="M3520">
        <f>YEAR(Table1[[#This Row],[order_date]])</f>
        <v>2023</v>
      </c>
      <c r="N3520">
        <f>MONTH(Table1[[#This Row],[order_date]])</f>
        <v>11</v>
      </c>
      <c r="O3520" s="3">
        <f>Table1[[#This Row],[sales]]-Table1[[#This Row],[profit]]</f>
        <v>3961.9500000000003</v>
      </c>
      <c r="P3520" s="3">
        <f>Table1[[#This Row],[sales]]*Table1[[#This Row],[quantity]]</f>
        <v>33719.980000000003</v>
      </c>
      <c r="Q3520" s="9">
        <f>Table1[[#This Row],[delivery_date]]-Table1[[#This Row],[order_date]]</f>
        <v>4</v>
      </c>
    </row>
    <row r="3521" spans="1:17" x14ac:dyDescent="0.35">
      <c r="A3521" t="s">
        <v>3552</v>
      </c>
      <c r="B3521" t="s">
        <v>13</v>
      </c>
      <c r="C3521" t="s">
        <v>33</v>
      </c>
      <c r="D3521" s="2">
        <v>324.94</v>
      </c>
      <c r="E3521">
        <v>0.24</v>
      </c>
      <c r="F3521">
        <v>4</v>
      </c>
      <c r="G3521" s="1">
        <v>45648</v>
      </c>
      <c r="H3521" s="1">
        <v>45651</v>
      </c>
      <c r="I3521" t="s">
        <v>31</v>
      </c>
      <c r="J3521" t="s">
        <v>27</v>
      </c>
      <c r="K3521" s="2">
        <v>87.99</v>
      </c>
      <c r="L3521" t="s">
        <v>28</v>
      </c>
      <c r="M3521">
        <f>YEAR(Table1[[#This Row],[order_date]])</f>
        <v>2024</v>
      </c>
      <c r="N3521">
        <f>MONTH(Table1[[#This Row],[order_date]])</f>
        <v>12</v>
      </c>
      <c r="O3521" s="3">
        <f>Table1[[#This Row],[sales]]-Table1[[#This Row],[profit]]</f>
        <v>236.95</v>
      </c>
      <c r="P3521" s="3">
        <f>Table1[[#This Row],[sales]]*Table1[[#This Row],[quantity]]</f>
        <v>1299.76</v>
      </c>
      <c r="Q3521" s="9">
        <f>Table1[[#This Row],[delivery_date]]-Table1[[#This Row],[order_date]]</f>
        <v>3</v>
      </c>
    </row>
    <row r="3522" spans="1:17" x14ac:dyDescent="0.35">
      <c r="A3522" t="s">
        <v>3553</v>
      </c>
      <c r="B3522" t="s">
        <v>13</v>
      </c>
      <c r="C3522" t="s">
        <v>36</v>
      </c>
      <c r="D3522" s="2">
        <v>3332.19</v>
      </c>
      <c r="E3522">
        <v>0.01</v>
      </c>
      <c r="F3522">
        <v>6</v>
      </c>
      <c r="G3522" s="1">
        <v>45599</v>
      </c>
      <c r="H3522" s="1">
        <v>45604</v>
      </c>
      <c r="I3522" t="s">
        <v>31</v>
      </c>
      <c r="J3522" t="s">
        <v>16</v>
      </c>
      <c r="K3522" s="2">
        <v>250.61</v>
      </c>
      <c r="L3522" t="s">
        <v>48</v>
      </c>
      <c r="M3522">
        <f>YEAR(Table1[[#This Row],[order_date]])</f>
        <v>2024</v>
      </c>
      <c r="N3522">
        <f>MONTH(Table1[[#This Row],[order_date]])</f>
        <v>11</v>
      </c>
      <c r="O3522" s="3">
        <f>Table1[[#This Row],[sales]]-Table1[[#This Row],[profit]]</f>
        <v>3081.58</v>
      </c>
      <c r="P3522" s="3">
        <f>Table1[[#This Row],[sales]]*Table1[[#This Row],[quantity]]</f>
        <v>19993.14</v>
      </c>
      <c r="Q3522" s="9">
        <f>Table1[[#This Row],[delivery_date]]-Table1[[#This Row],[order_date]]</f>
        <v>5</v>
      </c>
    </row>
    <row r="3523" spans="1:17" x14ac:dyDescent="0.35">
      <c r="A3523" t="s">
        <v>3554</v>
      </c>
      <c r="B3523" t="s">
        <v>25</v>
      </c>
      <c r="C3523" t="s">
        <v>33</v>
      </c>
      <c r="D3523" s="2">
        <v>3897.98</v>
      </c>
      <c r="E3523">
        <v>0.5</v>
      </c>
      <c r="F3523">
        <v>4</v>
      </c>
      <c r="G3523" s="1">
        <v>45022</v>
      </c>
      <c r="H3523" s="1">
        <v>45027</v>
      </c>
      <c r="I3523" t="s">
        <v>15</v>
      </c>
      <c r="J3523" t="s">
        <v>16</v>
      </c>
      <c r="K3523" s="2">
        <v>683.54</v>
      </c>
      <c r="L3523" t="s">
        <v>23</v>
      </c>
      <c r="M3523">
        <f>YEAR(Table1[[#This Row],[order_date]])</f>
        <v>2023</v>
      </c>
      <c r="N3523">
        <f>MONTH(Table1[[#This Row],[order_date]])</f>
        <v>4</v>
      </c>
      <c r="O3523" s="3">
        <f>Table1[[#This Row],[sales]]-Table1[[#This Row],[profit]]</f>
        <v>3214.44</v>
      </c>
      <c r="P3523" s="3">
        <f>Table1[[#This Row],[sales]]*Table1[[#This Row],[quantity]]</f>
        <v>15591.92</v>
      </c>
      <c r="Q3523" s="9">
        <f>Table1[[#This Row],[delivery_date]]-Table1[[#This Row],[order_date]]</f>
        <v>5</v>
      </c>
    </row>
    <row r="3524" spans="1:17" x14ac:dyDescent="0.35">
      <c r="A3524" t="s">
        <v>3555</v>
      </c>
      <c r="B3524" t="s">
        <v>19</v>
      </c>
      <c r="C3524" t="s">
        <v>36</v>
      </c>
      <c r="D3524" s="2">
        <v>1144.23</v>
      </c>
      <c r="E3524">
        <v>0.03</v>
      </c>
      <c r="F3524">
        <v>8</v>
      </c>
      <c r="G3524" s="1">
        <v>45656</v>
      </c>
      <c r="H3524" s="1">
        <v>45663</v>
      </c>
      <c r="I3524" t="s">
        <v>21</v>
      </c>
      <c r="J3524" t="s">
        <v>16</v>
      </c>
      <c r="K3524" s="2">
        <v>232.43</v>
      </c>
      <c r="L3524" t="s">
        <v>48</v>
      </c>
      <c r="M3524">
        <f>YEAR(Table1[[#This Row],[order_date]])</f>
        <v>2024</v>
      </c>
      <c r="N3524">
        <f>MONTH(Table1[[#This Row],[order_date]])</f>
        <v>12</v>
      </c>
      <c r="O3524" s="3">
        <f>Table1[[#This Row],[sales]]-Table1[[#This Row],[profit]]</f>
        <v>911.8</v>
      </c>
      <c r="P3524" s="3">
        <f>Table1[[#This Row],[sales]]*Table1[[#This Row],[quantity]]</f>
        <v>9153.84</v>
      </c>
      <c r="Q3524" s="9">
        <f>Table1[[#This Row],[delivery_date]]-Table1[[#This Row],[order_date]]</f>
        <v>7</v>
      </c>
    </row>
    <row r="3525" spans="1:17" x14ac:dyDescent="0.35">
      <c r="A3525" t="s">
        <v>3556</v>
      </c>
      <c r="B3525" t="s">
        <v>19</v>
      </c>
      <c r="C3525" t="s">
        <v>33</v>
      </c>
      <c r="D3525" s="2">
        <v>1438.06</v>
      </c>
      <c r="E3525">
        <v>0.1</v>
      </c>
      <c r="F3525">
        <v>9</v>
      </c>
      <c r="G3525" s="1">
        <v>45652</v>
      </c>
      <c r="H3525" s="1">
        <v>45653</v>
      </c>
      <c r="I3525" t="s">
        <v>21</v>
      </c>
      <c r="J3525" t="s">
        <v>22</v>
      </c>
      <c r="K3525" s="2">
        <v>382.02</v>
      </c>
      <c r="L3525" t="s">
        <v>34</v>
      </c>
      <c r="M3525">
        <f>YEAR(Table1[[#This Row],[order_date]])</f>
        <v>2024</v>
      </c>
      <c r="N3525">
        <f>MONTH(Table1[[#This Row],[order_date]])</f>
        <v>12</v>
      </c>
      <c r="O3525" s="3">
        <f>Table1[[#This Row],[sales]]-Table1[[#This Row],[profit]]</f>
        <v>1056.04</v>
      </c>
      <c r="P3525" s="3">
        <f>Table1[[#This Row],[sales]]*Table1[[#This Row],[quantity]]</f>
        <v>12942.539999999999</v>
      </c>
      <c r="Q3525" s="9">
        <f>Table1[[#This Row],[delivery_date]]-Table1[[#This Row],[order_date]]</f>
        <v>1</v>
      </c>
    </row>
    <row r="3526" spans="1:17" x14ac:dyDescent="0.35">
      <c r="A3526" t="s">
        <v>3557</v>
      </c>
      <c r="B3526" t="s">
        <v>13</v>
      </c>
      <c r="C3526" t="s">
        <v>20</v>
      </c>
      <c r="D3526" s="2">
        <v>1087.75</v>
      </c>
      <c r="E3526">
        <v>0.03</v>
      </c>
      <c r="F3526">
        <v>2</v>
      </c>
      <c r="G3526" s="1">
        <v>45216</v>
      </c>
      <c r="H3526" s="1">
        <v>45217</v>
      </c>
      <c r="I3526" t="s">
        <v>15</v>
      </c>
      <c r="J3526" t="s">
        <v>22</v>
      </c>
      <c r="K3526" s="2">
        <v>204.97</v>
      </c>
      <c r="L3526" t="s">
        <v>39</v>
      </c>
      <c r="M3526">
        <f>YEAR(Table1[[#This Row],[order_date]])</f>
        <v>2023</v>
      </c>
      <c r="N3526">
        <f>MONTH(Table1[[#This Row],[order_date]])</f>
        <v>10</v>
      </c>
      <c r="O3526" s="3">
        <f>Table1[[#This Row],[sales]]-Table1[[#This Row],[profit]]</f>
        <v>882.78</v>
      </c>
      <c r="P3526" s="3">
        <f>Table1[[#This Row],[sales]]*Table1[[#This Row],[quantity]]</f>
        <v>2175.5</v>
      </c>
      <c r="Q3526" s="9">
        <f>Table1[[#This Row],[delivery_date]]-Table1[[#This Row],[order_date]]</f>
        <v>1</v>
      </c>
    </row>
    <row r="3527" spans="1:17" x14ac:dyDescent="0.35">
      <c r="A3527" t="s">
        <v>3558</v>
      </c>
      <c r="B3527" t="s">
        <v>25</v>
      </c>
      <c r="C3527" t="s">
        <v>33</v>
      </c>
      <c r="D3527" s="2">
        <v>1557.32</v>
      </c>
      <c r="E3527">
        <v>0.31</v>
      </c>
      <c r="F3527">
        <v>1</v>
      </c>
      <c r="G3527" s="1">
        <v>45045</v>
      </c>
      <c r="H3527" s="1">
        <v>45049</v>
      </c>
      <c r="I3527" t="s">
        <v>15</v>
      </c>
      <c r="J3527" t="s">
        <v>27</v>
      </c>
      <c r="K3527" s="2">
        <v>148.93</v>
      </c>
      <c r="L3527" t="s">
        <v>34</v>
      </c>
      <c r="M3527">
        <f>YEAR(Table1[[#This Row],[order_date]])</f>
        <v>2023</v>
      </c>
      <c r="N3527">
        <f>MONTH(Table1[[#This Row],[order_date]])</f>
        <v>4</v>
      </c>
      <c r="O3527" s="3">
        <f>Table1[[#This Row],[sales]]-Table1[[#This Row],[profit]]</f>
        <v>1408.3899999999999</v>
      </c>
      <c r="P3527" s="3">
        <f>Table1[[#This Row],[sales]]*Table1[[#This Row],[quantity]]</f>
        <v>1557.32</v>
      </c>
      <c r="Q3527" s="9">
        <f>Table1[[#This Row],[delivery_date]]-Table1[[#This Row],[order_date]]</f>
        <v>4</v>
      </c>
    </row>
    <row r="3528" spans="1:17" x14ac:dyDescent="0.35">
      <c r="A3528" t="s">
        <v>3559</v>
      </c>
      <c r="B3528" t="s">
        <v>41</v>
      </c>
      <c r="C3528" t="s">
        <v>36</v>
      </c>
      <c r="D3528" s="2">
        <v>639.4</v>
      </c>
      <c r="E3528">
        <v>0.28999999999999998</v>
      </c>
      <c r="F3528">
        <v>1</v>
      </c>
      <c r="G3528" s="1">
        <v>45557</v>
      </c>
      <c r="H3528" s="1">
        <v>45563</v>
      </c>
      <c r="I3528" t="s">
        <v>21</v>
      </c>
      <c r="J3528" t="s">
        <v>16</v>
      </c>
      <c r="K3528" s="2">
        <v>174.05</v>
      </c>
      <c r="L3528" t="s">
        <v>34</v>
      </c>
      <c r="M3528">
        <f>YEAR(Table1[[#This Row],[order_date]])</f>
        <v>2024</v>
      </c>
      <c r="N3528">
        <f>MONTH(Table1[[#This Row],[order_date]])</f>
        <v>9</v>
      </c>
      <c r="O3528" s="3">
        <f>Table1[[#This Row],[sales]]-Table1[[#This Row],[profit]]</f>
        <v>465.34999999999997</v>
      </c>
      <c r="P3528" s="3">
        <f>Table1[[#This Row],[sales]]*Table1[[#This Row],[quantity]]</f>
        <v>639.4</v>
      </c>
      <c r="Q3528" s="9">
        <f>Table1[[#This Row],[delivery_date]]-Table1[[#This Row],[order_date]]</f>
        <v>6</v>
      </c>
    </row>
    <row r="3529" spans="1:17" x14ac:dyDescent="0.35">
      <c r="A3529" t="s">
        <v>3560</v>
      </c>
      <c r="B3529" t="s">
        <v>41</v>
      </c>
      <c r="C3529" t="s">
        <v>33</v>
      </c>
      <c r="D3529" s="2">
        <v>1914.7</v>
      </c>
      <c r="E3529">
        <v>0.1</v>
      </c>
      <c r="F3529">
        <v>7</v>
      </c>
      <c r="G3529" s="1">
        <v>44975</v>
      </c>
      <c r="H3529" s="1">
        <v>44978</v>
      </c>
      <c r="I3529" t="s">
        <v>15</v>
      </c>
      <c r="J3529" t="s">
        <v>22</v>
      </c>
      <c r="K3529" s="2">
        <v>510.15</v>
      </c>
      <c r="L3529" t="s">
        <v>34</v>
      </c>
      <c r="M3529">
        <f>YEAR(Table1[[#This Row],[order_date]])</f>
        <v>2023</v>
      </c>
      <c r="N3529">
        <f>MONTH(Table1[[#This Row],[order_date]])</f>
        <v>2</v>
      </c>
      <c r="O3529" s="3">
        <f>Table1[[#This Row],[sales]]-Table1[[#This Row],[profit]]</f>
        <v>1404.5500000000002</v>
      </c>
      <c r="P3529" s="3">
        <f>Table1[[#This Row],[sales]]*Table1[[#This Row],[quantity]]</f>
        <v>13402.9</v>
      </c>
      <c r="Q3529" s="9">
        <f>Table1[[#This Row],[delivery_date]]-Table1[[#This Row],[order_date]]</f>
        <v>3</v>
      </c>
    </row>
    <row r="3530" spans="1:17" x14ac:dyDescent="0.35">
      <c r="A3530" t="s">
        <v>3561</v>
      </c>
      <c r="B3530" t="s">
        <v>19</v>
      </c>
      <c r="C3530" t="s">
        <v>33</v>
      </c>
      <c r="D3530" s="2">
        <v>1907.75</v>
      </c>
      <c r="E3530">
        <v>0.48</v>
      </c>
      <c r="F3530">
        <v>2</v>
      </c>
      <c r="G3530" s="1">
        <v>45450</v>
      </c>
      <c r="H3530" s="1">
        <v>45452</v>
      </c>
      <c r="I3530" t="s">
        <v>31</v>
      </c>
      <c r="J3530" t="s">
        <v>22</v>
      </c>
      <c r="K3530" s="2">
        <v>511.86</v>
      </c>
      <c r="L3530" t="s">
        <v>28</v>
      </c>
      <c r="M3530">
        <f>YEAR(Table1[[#This Row],[order_date]])</f>
        <v>2024</v>
      </c>
      <c r="N3530">
        <f>MONTH(Table1[[#This Row],[order_date]])</f>
        <v>6</v>
      </c>
      <c r="O3530" s="3">
        <f>Table1[[#This Row],[sales]]-Table1[[#This Row],[profit]]</f>
        <v>1395.8899999999999</v>
      </c>
      <c r="P3530" s="3">
        <f>Table1[[#This Row],[sales]]*Table1[[#This Row],[quantity]]</f>
        <v>3815.5</v>
      </c>
      <c r="Q3530" s="9">
        <f>Table1[[#This Row],[delivery_date]]-Table1[[#This Row],[order_date]]</f>
        <v>2</v>
      </c>
    </row>
    <row r="3531" spans="1:17" x14ac:dyDescent="0.35">
      <c r="A3531" t="s">
        <v>3562</v>
      </c>
      <c r="B3531" t="s">
        <v>41</v>
      </c>
      <c r="C3531" t="s">
        <v>33</v>
      </c>
      <c r="D3531" s="2">
        <v>4055.61</v>
      </c>
      <c r="E3531">
        <v>0.46</v>
      </c>
      <c r="F3531">
        <v>3</v>
      </c>
      <c r="G3531" s="1">
        <v>45180</v>
      </c>
      <c r="H3531" s="1">
        <v>45187</v>
      </c>
      <c r="I3531" t="s">
        <v>31</v>
      </c>
      <c r="J3531" t="s">
        <v>16</v>
      </c>
      <c r="K3531" s="2">
        <v>797.86</v>
      </c>
      <c r="L3531" t="s">
        <v>39</v>
      </c>
      <c r="M3531">
        <f>YEAR(Table1[[#This Row],[order_date]])</f>
        <v>2023</v>
      </c>
      <c r="N3531">
        <f>MONTH(Table1[[#This Row],[order_date]])</f>
        <v>9</v>
      </c>
      <c r="O3531" s="3">
        <f>Table1[[#This Row],[sales]]-Table1[[#This Row],[profit]]</f>
        <v>3257.75</v>
      </c>
      <c r="P3531" s="3">
        <f>Table1[[#This Row],[sales]]*Table1[[#This Row],[quantity]]</f>
        <v>12166.83</v>
      </c>
      <c r="Q3531" s="9">
        <f>Table1[[#This Row],[delivery_date]]-Table1[[#This Row],[order_date]]</f>
        <v>7</v>
      </c>
    </row>
    <row r="3532" spans="1:17" x14ac:dyDescent="0.35">
      <c r="A3532" t="s">
        <v>3563</v>
      </c>
      <c r="B3532" t="s">
        <v>19</v>
      </c>
      <c r="C3532" t="s">
        <v>36</v>
      </c>
      <c r="D3532" s="2">
        <v>4024.7</v>
      </c>
      <c r="E3532">
        <v>0.14000000000000001</v>
      </c>
      <c r="F3532">
        <v>4</v>
      </c>
      <c r="G3532" s="1">
        <v>45076</v>
      </c>
      <c r="H3532" s="1">
        <v>45081</v>
      </c>
      <c r="I3532" t="s">
        <v>15</v>
      </c>
      <c r="J3532" t="s">
        <v>22</v>
      </c>
      <c r="K3532" s="2">
        <v>1170.51</v>
      </c>
      <c r="L3532" t="s">
        <v>23</v>
      </c>
      <c r="M3532">
        <f>YEAR(Table1[[#This Row],[order_date]])</f>
        <v>2023</v>
      </c>
      <c r="N3532">
        <f>MONTH(Table1[[#This Row],[order_date]])</f>
        <v>5</v>
      </c>
      <c r="O3532" s="3">
        <f>Table1[[#This Row],[sales]]-Table1[[#This Row],[profit]]</f>
        <v>2854.1899999999996</v>
      </c>
      <c r="P3532" s="3">
        <f>Table1[[#This Row],[sales]]*Table1[[#This Row],[quantity]]</f>
        <v>16098.8</v>
      </c>
      <c r="Q3532" s="9">
        <f>Table1[[#This Row],[delivery_date]]-Table1[[#This Row],[order_date]]</f>
        <v>5</v>
      </c>
    </row>
    <row r="3533" spans="1:17" x14ac:dyDescent="0.35">
      <c r="A3533" t="s">
        <v>3564</v>
      </c>
      <c r="B3533" t="s">
        <v>19</v>
      </c>
      <c r="C3533" t="s">
        <v>33</v>
      </c>
      <c r="D3533" s="2">
        <v>4003.94</v>
      </c>
      <c r="E3533">
        <v>0.33</v>
      </c>
      <c r="F3533">
        <v>9</v>
      </c>
      <c r="G3533" s="1">
        <v>45395</v>
      </c>
      <c r="H3533" s="1">
        <v>45400</v>
      </c>
      <c r="I3533" t="s">
        <v>31</v>
      </c>
      <c r="J3533" t="s">
        <v>27</v>
      </c>
      <c r="K3533" s="2">
        <v>756.34</v>
      </c>
      <c r="L3533" t="s">
        <v>28</v>
      </c>
      <c r="M3533">
        <f>YEAR(Table1[[#This Row],[order_date]])</f>
        <v>2024</v>
      </c>
      <c r="N3533">
        <f>MONTH(Table1[[#This Row],[order_date]])</f>
        <v>4</v>
      </c>
      <c r="O3533" s="3">
        <f>Table1[[#This Row],[sales]]-Table1[[#This Row],[profit]]</f>
        <v>3247.6</v>
      </c>
      <c r="P3533" s="3">
        <f>Table1[[#This Row],[sales]]*Table1[[#This Row],[quantity]]</f>
        <v>36035.46</v>
      </c>
      <c r="Q3533" s="9">
        <f>Table1[[#This Row],[delivery_date]]-Table1[[#This Row],[order_date]]</f>
        <v>5</v>
      </c>
    </row>
    <row r="3534" spans="1:17" x14ac:dyDescent="0.35">
      <c r="A3534" t="s">
        <v>3565</v>
      </c>
      <c r="B3534" t="s">
        <v>19</v>
      </c>
      <c r="C3534" t="s">
        <v>26</v>
      </c>
      <c r="D3534" s="2">
        <v>2878.48</v>
      </c>
      <c r="E3534">
        <v>0.43</v>
      </c>
      <c r="F3534">
        <v>2</v>
      </c>
      <c r="G3534" s="1">
        <v>45590</v>
      </c>
      <c r="H3534" s="1">
        <v>45594</v>
      </c>
      <c r="I3534" t="s">
        <v>31</v>
      </c>
      <c r="J3534" t="s">
        <v>27</v>
      </c>
      <c r="K3534" s="2">
        <v>250.91</v>
      </c>
      <c r="L3534" t="s">
        <v>28</v>
      </c>
      <c r="M3534">
        <f>YEAR(Table1[[#This Row],[order_date]])</f>
        <v>2024</v>
      </c>
      <c r="N3534">
        <f>MONTH(Table1[[#This Row],[order_date]])</f>
        <v>10</v>
      </c>
      <c r="O3534" s="3">
        <f>Table1[[#This Row],[sales]]-Table1[[#This Row],[profit]]</f>
        <v>2627.57</v>
      </c>
      <c r="P3534" s="3">
        <f>Table1[[#This Row],[sales]]*Table1[[#This Row],[quantity]]</f>
        <v>5756.96</v>
      </c>
      <c r="Q3534" s="9">
        <f>Table1[[#This Row],[delivery_date]]-Table1[[#This Row],[order_date]]</f>
        <v>4</v>
      </c>
    </row>
    <row r="3535" spans="1:17" x14ac:dyDescent="0.35">
      <c r="A3535" t="s">
        <v>3566</v>
      </c>
      <c r="B3535" t="s">
        <v>41</v>
      </c>
      <c r="C3535" t="s">
        <v>26</v>
      </c>
      <c r="D3535" s="2">
        <v>1696.82</v>
      </c>
      <c r="E3535">
        <v>0.18</v>
      </c>
      <c r="F3535">
        <v>2</v>
      </c>
      <c r="G3535" s="1">
        <v>45238</v>
      </c>
      <c r="H3535" s="1">
        <v>45242</v>
      </c>
      <c r="I3535" t="s">
        <v>31</v>
      </c>
      <c r="J3535" t="s">
        <v>22</v>
      </c>
      <c r="K3535" s="2">
        <v>254.3</v>
      </c>
      <c r="L3535" t="s">
        <v>28</v>
      </c>
      <c r="M3535">
        <f>YEAR(Table1[[#This Row],[order_date]])</f>
        <v>2023</v>
      </c>
      <c r="N3535">
        <f>MONTH(Table1[[#This Row],[order_date]])</f>
        <v>11</v>
      </c>
      <c r="O3535" s="3">
        <f>Table1[[#This Row],[sales]]-Table1[[#This Row],[profit]]</f>
        <v>1442.52</v>
      </c>
      <c r="P3535" s="3">
        <f>Table1[[#This Row],[sales]]*Table1[[#This Row],[quantity]]</f>
        <v>3393.64</v>
      </c>
      <c r="Q3535" s="9">
        <f>Table1[[#This Row],[delivery_date]]-Table1[[#This Row],[order_date]]</f>
        <v>4</v>
      </c>
    </row>
    <row r="3536" spans="1:17" x14ac:dyDescent="0.35">
      <c r="A3536" t="s">
        <v>3567</v>
      </c>
      <c r="B3536" t="s">
        <v>19</v>
      </c>
      <c r="C3536" t="s">
        <v>36</v>
      </c>
      <c r="D3536" s="2">
        <v>2113.73</v>
      </c>
      <c r="E3536">
        <v>0.13</v>
      </c>
      <c r="F3536">
        <v>1</v>
      </c>
      <c r="G3536" s="1">
        <v>45591</v>
      </c>
      <c r="H3536" s="1">
        <v>45596</v>
      </c>
      <c r="I3536" t="s">
        <v>21</v>
      </c>
      <c r="J3536" t="s">
        <v>27</v>
      </c>
      <c r="K3536" s="2">
        <v>541.59</v>
      </c>
      <c r="L3536" t="s">
        <v>34</v>
      </c>
      <c r="M3536">
        <f>YEAR(Table1[[#This Row],[order_date]])</f>
        <v>2024</v>
      </c>
      <c r="N3536">
        <f>MONTH(Table1[[#This Row],[order_date]])</f>
        <v>10</v>
      </c>
      <c r="O3536" s="3">
        <f>Table1[[#This Row],[sales]]-Table1[[#This Row],[profit]]</f>
        <v>1572.1399999999999</v>
      </c>
      <c r="P3536" s="3">
        <f>Table1[[#This Row],[sales]]*Table1[[#This Row],[quantity]]</f>
        <v>2113.73</v>
      </c>
      <c r="Q3536" s="9">
        <f>Table1[[#This Row],[delivery_date]]-Table1[[#This Row],[order_date]]</f>
        <v>5</v>
      </c>
    </row>
    <row r="3537" spans="1:17" x14ac:dyDescent="0.35">
      <c r="A3537" t="s">
        <v>3568</v>
      </c>
      <c r="B3537" t="s">
        <v>13</v>
      </c>
      <c r="C3537" t="s">
        <v>20</v>
      </c>
      <c r="D3537" s="2">
        <v>1656.94</v>
      </c>
      <c r="E3537">
        <v>0.13</v>
      </c>
      <c r="F3537">
        <v>8</v>
      </c>
      <c r="G3537" s="1">
        <v>45376</v>
      </c>
      <c r="H3537" s="1">
        <v>45380</v>
      </c>
      <c r="I3537" t="s">
        <v>15</v>
      </c>
      <c r="J3537" t="s">
        <v>27</v>
      </c>
      <c r="K3537" s="2">
        <v>488.13</v>
      </c>
      <c r="L3537" t="s">
        <v>39</v>
      </c>
      <c r="M3537">
        <f>YEAR(Table1[[#This Row],[order_date]])</f>
        <v>2024</v>
      </c>
      <c r="N3537">
        <f>MONTH(Table1[[#This Row],[order_date]])</f>
        <v>3</v>
      </c>
      <c r="O3537" s="3">
        <f>Table1[[#This Row],[sales]]-Table1[[#This Row],[profit]]</f>
        <v>1168.81</v>
      </c>
      <c r="P3537" s="3">
        <f>Table1[[#This Row],[sales]]*Table1[[#This Row],[quantity]]</f>
        <v>13255.52</v>
      </c>
      <c r="Q3537" s="9">
        <f>Table1[[#This Row],[delivery_date]]-Table1[[#This Row],[order_date]]</f>
        <v>4</v>
      </c>
    </row>
    <row r="3538" spans="1:17" x14ac:dyDescent="0.35">
      <c r="A3538" t="s">
        <v>3569</v>
      </c>
      <c r="B3538" t="s">
        <v>25</v>
      </c>
      <c r="C3538" t="s">
        <v>26</v>
      </c>
      <c r="D3538" s="2">
        <v>2951.45</v>
      </c>
      <c r="E3538">
        <v>0.41</v>
      </c>
      <c r="F3538">
        <v>8</v>
      </c>
      <c r="G3538" s="1">
        <v>45567</v>
      </c>
      <c r="H3538" s="1">
        <v>45570</v>
      </c>
      <c r="I3538" t="s">
        <v>31</v>
      </c>
      <c r="J3538" t="s">
        <v>22</v>
      </c>
      <c r="K3538" s="2">
        <v>760.67</v>
      </c>
      <c r="L3538" t="s">
        <v>17</v>
      </c>
      <c r="M3538">
        <f>YEAR(Table1[[#This Row],[order_date]])</f>
        <v>2024</v>
      </c>
      <c r="N3538">
        <f>MONTH(Table1[[#This Row],[order_date]])</f>
        <v>10</v>
      </c>
      <c r="O3538" s="3">
        <f>Table1[[#This Row],[sales]]-Table1[[#This Row],[profit]]</f>
        <v>2190.7799999999997</v>
      </c>
      <c r="P3538" s="3">
        <f>Table1[[#This Row],[sales]]*Table1[[#This Row],[quantity]]</f>
        <v>23611.599999999999</v>
      </c>
      <c r="Q3538" s="9">
        <f>Table1[[#This Row],[delivery_date]]-Table1[[#This Row],[order_date]]</f>
        <v>3</v>
      </c>
    </row>
    <row r="3539" spans="1:17" x14ac:dyDescent="0.35">
      <c r="A3539" t="s">
        <v>3570</v>
      </c>
      <c r="B3539" t="s">
        <v>25</v>
      </c>
      <c r="C3539" t="s">
        <v>14</v>
      </c>
      <c r="D3539" s="2">
        <v>4696.1000000000004</v>
      </c>
      <c r="E3539">
        <v>0.23</v>
      </c>
      <c r="F3539">
        <v>5</v>
      </c>
      <c r="G3539" s="1">
        <v>45128</v>
      </c>
      <c r="H3539" s="1">
        <v>45133</v>
      </c>
      <c r="I3539" t="s">
        <v>15</v>
      </c>
      <c r="J3539" t="s">
        <v>22</v>
      </c>
      <c r="K3539" s="2">
        <v>661.25</v>
      </c>
      <c r="L3539" t="s">
        <v>39</v>
      </c>
      <c r="M3539">
        <f>YEAR(Table1[[#This Row],[order_date]])</f>
        <v>2023</v>
      </c>
      <c r="N3539">
        <f>MONTH(Table1[[#This Row],[order_date]])</f>
        <v>7</v>
      </c>
      <c r="O3539" s="3">
        <f>Table1[[#This Row],[sales]]-Table1[[#This Row],[profit]]</f>
        <v>4034.8500000000004</v>
      </c>
      <c r="P3539" s="3">
        <f>Table1[[#This Row],[sales]]*Table1[[#This Row],[quantity]]</f>
        <v>23480.5</v>
      </c>
      <c r="Q3539" s="9">
        <f>Table1[[#This Row],[delivery_date]]-Table1[[#This Row],[order_date]]</f>
        <v>5</v>
      </c>
    </row>
    <row r="3540" spans="1:17" x14ac:dyDescent="0.35">
      <c r="A3540" t="s">
        <v>3571</v>
      </c>
      <c r="B3540" t="s">
        <v>19</v>
      </c>
      <c r="C3540" t="s">
        <v>26</v>
      </c>
      <c r="D3540" s="2">
        <v>1494.03</v>
      </c>
      <c r="E3540">
        <v>0.36</v>
      </c>
      <c r="F3540">
        <v>3</v>
      </c>
      <c r="G3540" s="1">
        <v>45300</v>
      </c>
      <c r="H3540" s="1">
        <v>45305</v>
      </c>
      <c r="I3540" t="s">
        <v>31</v>
      </c>
      <c r="J3540" t="s">
        <v>16</v>
      </c>
      <c r="K3540" s="2">
        <v>78.36</v>
      </c>
      <c r="L3540" t="s">
        <v>39</v>
      </c>
      <c r="M3540">
        <f>YEAR(Table1[[#This Row],[order_date]])</f>
        <v>2024</v>
      </c>
      <c r="N3540">
        <f>MONTH(Table1[[#This Row],[order_date]])</f>
        <v>1</v>
      </c>
      <c r="O3540" s="3">
        <f>Table1[[#This Row],[sales]]-Table1[[#This Row],[profit]]</f>
        <v>1415.67</v>
      </c>
      <c r="P3540" s="3">
        <f>Table1[[#This Row],[sales]]*Table1[[#This Row],[quantity]]</f>
        <v>4482.09</v>
      </c>
      <c r="Q3540" s="9">
        <f>Table1[[#This Row],[delivery_date]]-Table1[[#This Row],[order_date]]</f>
        <v>5</v>
      </c>
    </row>
    <row r="3541" spans="1:17" x14ac:dyDescent="0.35">
      <c r="A3541" t="s">
        <v>3572</v>
      </c>
      <c r="B3541" t="s">
        <v>25</v>
      </c>
      <c r="C3541" t="s">
        <v>14</v>
      </c>
      <c r="D3541" s="2">
        <v>2348.37</v>
      </c>
      <c r="E3541">
        <v>0.33</v>
      </c>
      <c r="F3541">
        <v>1</v>
      </c>
      <c r="G3541" s="1">
        <v>45600</v>
      </c>
      <c r="H3541" s="1">
        <v>45601</v>
      </c>
      <c r="I3541" t="s">
        <v>21</v>
      </c>
      <c r="J3541" t="s">
        <v>27</v>
      </c>
      <c r="K3541" s="2">
        <v>222.04</v>
      </c>
      <c r="L3541" t="s">
        <v>28</v>
      </c>
      <c r="M3541">
        <f>YEAR(Table1[[#This Row],[order_date]])</f>
        <v>2024</v>
      </c>
      <c r="N3541">
        <f>MONTH(Table1[[#This Row],[order_date]])</f>
        <v>11</v>
      </c>
      <c r="O3541" s="3">
        <f>Table1[[#This Row],[sales]]-Table1[[#This Row],[profit]]</f>
        <v>2126.33</v>
      </c>
      <c r="P3541" s="3">
        <f>Table1[[#This Row],[sales]]*Table1[[#This Row],[quantity]]</f>
        <v>2348.37</v>
      </c>
      <c r="Q3541" s="9">
        <f>Table1[[#This Row],[delivery_date]]-Table1[[#This Row],[order_date]]</f>
        <v>1</v>
      </c>
    </row>
    <row r="3542" spans="1:17" x14ac:dyDescent="0.35">
      <c r="A3542" t="s">
        <v>3573</v>
      </c>
      <c r="B3542" t="s">
        <v>41</v>
      </c>
      <c r="C3542" t="s">
        <v>36</v>
      </c>
      <c r="D3542" s="2">
        <v>3310.07</v>
      </c>
      <c r="E3542">
        <v>0.15</v>
      </c>
      <c r="F3542">
        <v>2</v>
      </c>
      <c r="G3542" s="1">
        <v>45315</v>
      </c>
      <c r="H3542" s="1">
        <v>45319</v>
      </c>
      <c r="I3542" t="s">
        <v>31</v>
      </c>
      <c r="J3542" t="s">
        <v>27</v>
      </c>
      <c r="K3542" s="2">
        <v>196.11</v>
      </c>
      <c r="L3542" t="s">
        <v>39</v>
      </c>
      <c r="M3542">
        <f>YEAR(Table1[[#This Row],[order_date]])</f>
        <v>2024</v>
      </c>
      <c r="N3542">
        <f>MONTH(Table1[[#This Row],[order_date]])</f>
        <v>1</v>
      </c>
      <c r="O3542" s="3">
        <f>Table1[[#This Row],[sales]]-Table1[[#This Row],[profit]]</f>
        <v>3113.96</v>
      </c>
      <c r="P3542" s="3">
        <f>Table1[[#This Row],[sales]]*Table1[[#This Row],[quantity]]</f>
        <v>6620.14</v>
      </c>
      <c r="Q3542" s="9">
        <f>Table1[[#This Row],[delivery_date]]-Table1[[#This Row],[order_date]]</f>
        <v>4</v>
      </c>
    </row>
    <row r="3543" spans="1:17" x14ac:dyDescent="0.35">
      <c r="A3543" t="s">
        <v>3574</v>
      </c>
      <c r="B3543" t="s">
        <v>41</v>
      </c>
      <c r="C3543" t="s">
        <v>20</v>
      </c>
      <c r="D3543" s="2">
        <v>4239.01</v>
      </c>
      <c r="E3543">
        <v>0.1</v>
      </c>
      <c r="F3543">
        <v>9</v>
      </c>
      <c r="G3543" s="1">
        <v>45567</v>
      </c>
      <c r="H3543" s="1">
        <v>45573</v>
      </c>
      <c r="I3543" t="s">
        <v>21</v>
      </c>
      <c r="J3543" t="s">
        <v>22</v>
      </c>
      <c r="K3543" s="2">
        <v>1082.8800000000001</v>
      </c>
      <c r="L3543" t="s">
        <v>39</v>
      </c>
      <c r="M3543">
        <f>YEAR(Table1[[#This Row],[order_date]])</f>
        <v>2024</v>
      </c>
      <c r="N3543">
        <f>MONTH(Table1[[#This Row],[order_date]])</f>
        <v>10</v>
      </c>
      <c r="O3543" s="3">
        <f>Table1[[#This Row],[sales]]-Table1[[#This Row],[profit]]</f>
        <v>3156.13</v>
      </c>
      <c r="P3543" s="3">
        <f>Table1[[#This Row],[sales]]*Table1[[#This Row],[quantity]]</f>
        <v>38151.090000000004</v>
      </c>
      <c r="Q3543" s="9">
        <f>Table1[[#This Row],[delivery_date]]-Table1[[#This Row],[order_date]]</f>
        <v>6</v>
      </c>
    </row>
    <row r="3544" spans="1:17" x14ac:dyDescent="0.35">
      <c r="A3544" t="s">
        <v>3575</v>
      </c>
      <c r="B3544" t="s">
        <v>25</v>
      </c>
      <c r="C3544" t="s">
        <v>14</v>
      </c>
      <c r="D3544" s="2">
        <v>1341.34</v>
      </c>
      <c r="E3544">
        <v>0.06</v>
      </c>
      <c r="F3544">
        <v>8</v>
      </c>
      <c r="G3544" s="1">
        <v>45388</v>
      </c>
      <c r="H3544" s="1">
        <v>45389</v>
      </c>
      <c r="I3544" t="s">
        <v>31</v>
      </c>
      <c r="J3544" t="s">
        <v>16</v>
      </c>
      <c r="K3544" s="2">
        <v>169.85</v>
      </c>
      <c r="L3544" t="s">
        <v>28</v>
      </c>
      <c r="M3544">
        <f>YEAR(Table1[[#This Row],[order_date]])</f>
        <v>2024</v>
      </c>
      <c r="N3544">
        <f>MONTH(Table1[[#This Row],[order_date]])</f>
        <v>4</v>
      </c>
      <c r="O3544" s="3">
        <f>Table1[[#This Row],[sales]]-Table1[[#This Row],[profit]]</f>
        <v>1171.49</v>
      </c>
      <c r="P3544" s="3">
        <f>Table1[[#This Row],[sales]]*Table1[[#This Row],[quantity]]</f>
        <v>10730.72</v>
      </c>
      <c r="Q3544" s="9">
        <f>Table1[[#This Row],[delivery_date]]-Table1[[#This Row],[order_date]]</f>
        <v>1</v>
      </c>
    </row>
    <row r="3545" spans="1:17" x14ac:dyDescent="0.35">
      <c r="A3545" t="s">
        <v>3576</v>
      </c>
      <c r="B3545" t="s">
        <v>41</v>
      </c>
      <c r="C3545" t="s">
        <v>14</v>
      </c>
      <c r="D3545" s="2">
        <v>1473.42</v>
      </c>
      <c r="E3545">
        <v>0.01</v>
      </c>
      <c r="F3545">
        <v>4</v>
      </c>
      <c r="G3545" s="1">
        <v>45331</v>
      </c>
      <c r="H3545" s="1">
        <v>45335</v>
      </c>
      <c r="I3545" t="s">
        <v>21</v>
      </c>
      <c r="J3545" t="s">
        <v>27</v>
      </c>
      <c r="K3545" s="2">
        <v>329.71</v>
      </c>
      <c r="L3545" t="s">
        <v>17</v>
      </c>
      <c r="M3545">
        <f>YEAR(Table1[[#This Row],[order_date]])</f>
        <v>2024</v>
      </c>
      <c r="N3545">
        <f>MONTH(Table1[[#This Row],[order_date]])</f>
        <v>2</v>
      </c>
      <c r="O3545" s="3">
        <f>Table1[[#This Row],[sales]]-Table1[[#This Row],[profit]]</f>
        <v>1143.71</v>
      </c>
      <c r="P3545" s="3">
        <f>Table1[[#This Row],[sales]]*Table1[[#This Row],[quantity]]</f>
        <v>5893.68</v>
      </c>
      <c r="Q3545" s="9">
        <f>Table1[[#This Row],[delivery_date]]-Table1[[#This Row],[order_date]]</f>
        <v>4</v>
      </c>
    </row>
    <row r="3546" spans="1:17" x14ac:dyDescent="0.35">
      <c r="A3546" t="s">
        <v>3577</v>
      </c>
      <c r="B3546" t="s">
        <v>25</v>
      </c>
      <c r="C3546" t="s">
        <v>26</v>
      </c>
      <c r="D3546" s="2">
        <v>4437.3100000000004</v>
      </c>
      <c r="E3546">
        <v>0.04</v>
      </c>
      <c r="F3546">
        <v>3</v>
      </c>
      <c r="G3546" s="1">
        <v>44932</v>
      </c>
      <c r="H3546" s="1">
        <v>44934</v>
      </c>
      <c r="I3546" t="s">
        <v>31</v>
      </c>
      <c r="J3546" t="s">
        <v>27</v>
      </c>
      <c r="K3546" s="2">
        <v>675.11</v>
      </c>
      <c r="L3546" t="s">
        <v>39</v>
      </c>
      <c r="M3546">
        <f>YEAR(Table1[[#This Row],[order_date]])</f>
        <v>2023</v>
      </c>
      <c r="N3546">
        <f>MONTH(Table1[[#This Row],[order_date]])</f>
        <v>1</v>
      </c>
      <c r="O3546" s="3">
        <f>Table1[[#This Row],[sales]]-Table1[[#This Row],[profit]]</f>
        <v>3762.2000000000003</v>
      </c>
      <c r="P3546" s="3">
        <f>Table1[[#This Row],[sales]]*Table1[[#This Row],[quantity]]</f>
        <v>13311.93</v>
      </c>
      <c r="Q3546" s="9">
        <f>Table1[[#This Row],[delivery_date]]-Table1[[#This Row],[order_date]]</f>
        <v>2</v>
      </c>
    </row>
    <row r="3547" spans="1:17" x14ac:dyDescent="0.35">
      <c r="A3547" t="s">
        <v>3578</v>
      </c>
      <c r="B3547" t="s">
        <v>25</v>
      </c>
      <c r="C3547" t="s">
        <v>14</v>
      </c>
      <c r="D3547" s="2">
        <v>493.26</v>
      </c>
      <c r="E3547">
        <v>0.13</v>
      </c>
      <c r="F3547">
        <v>5</v>
      </c>
      <c r="G3547" s="1">
        <v>44965</v>
      </c>
      <c r="H3547" s="1">
        <v>44970</v>
      </c>
      <c r="I3547" t="s">
        <v>31</v>
      </c>
      <c r="J3547" t="s">
        <v>22</v>
      </c>
      <c r="K3547" s="2">
        <v>58.31</v>
      </c>
      <c r="L3547" t="s">
        <v>28</v>
      </c>
      <c r="M3547">
        <f>YEAR(Table1[[#This Row],[order_date]])</f>
        <v>2023</v>
      </c>
      <c r="N3547">
        <f>MONTH(Table1[[#This Row],[order_date]])</f>
        <v>2</v>
      </c>
      <c r="O3547" s="3">
        <f>Table1[[#This Row],[sales]]-Table1[[#This Row],[profit]]</f>
        <v>434.95</v>
      </c>
      <c r="P3547" s="3">
        <f>Table1[[#This Row],[sales]]*Table1[[#This Row],[quantity]]</f>
        <v>2466.3000000000002</v>
      </c>
      <c r="Q3547" s="9">
        <f>Table1[[#This Row],[delivery_date]]-Table1[[#This Row],[order_date]]</f>
        <v>5</v>
      </c>
    </row>
    <row r="3548" spans="1:17" x14ac:dyDescent="0.35">
      <c r="A3548" t="s">
        <v>3579</v>
      </c>
      <c r="B3548" t="s">
        <v>25</v>
      </c>
      <c r="C3548" t="s">
        <v>36</v>
      </c>
      <c r="D3548" s="2">
        <v>3066.69</v>
      </c>
      <c r="E3548">
        <v>0.36</v>
      </c>
      <c r="F3548">
        <v>8</v>
      </c>
      <c r="G3548" s="1">
        <v>45586</v>
      </c>
      <c r="H3548" s="1">
        <v>45587</v>
      </c>
      <c r="I3548" t="s">
        <v>21</v>
      </c>
      <c r="J3548" t="s">
        <v>16</v>
      </c>
      <c r="K3548" s="2">
        <v>555.51</v>
      </c>
      <c r="L3548" t="s">
        <v>34</v>
      </c>
      <c r="M3548">
        <f>YEAR(Table1[[#This Row],[order_date]])</f>
        <v>2024</v>
      </c>
      <c r="N3548">
        <f>MONTH(Table1[[#This Row],[order_date]])</f>
        <v>10</v>
      </c>
      <c r="O3548" s="3">
        <f>Table1[[#This Row],[sales]]-Table1[[#This Row],[profit]]</f>
        <v>2511.1800000000003</v>
      </c>
      <c r="P3548" s="3">
        <f>Table1[[#This Row],[sales]]*Table1[[#This Row],[quantity]]</f>
        <v>24533.52</v>
      </c>
      <c r="Q3548" s="9">
        <f>Table1[[#This Row],[delivery_date]]-Table1[[#This Row],[order_date]]</f>
        <v>1</v>
      </c>
    </row>
    <row r="3549" spans="1:17" x14ac:dyDescent="0.35">
      <c r="A3549" t="s">
        <v>3580</v>
      </c>
      <c r="B3549" t="s">
        <v>19</v>
      </c>
      <c r="C3549" t="s">
        <v>36</v>
      </c>
      <c r="D3549" s="2">
        <v>4316.2299999999996</v>
      </c>
      <c r="E3549">
        <v>0.08</v>
      </c>
      <c r="F3549">
        <v>6</v>
      </c>
      <c r="G3549" s="1">
        <v>45651</v>
      </c>
      <c r="H3549" s="1">
        <v>45656</v>
      </c>
      <c r="I3549" t="s">
        <v>31</v>
      </c>
      <c r="J3549" t="s">
        <v>27</v>
      </c>
      <c r="K3549" s="2">
        <v>743.71</v>
      </c>
      <c r="L3549" t="s">
        <v>48</v>
      </c>
      <c r="M3549">
        <f>YEAR(Table1[[#This Row],[order_date]])</f>
        <v>2024</v>
      </c>
      <c r="N3549">
        <f>MONTH(Table1[[#This Row],[order_date]])</f>
        <v>12</v>
      </c>
      <c r="O3549" s="3">
        <f>Table1[[#This Row],[sales]]-Table1[[#This Row],[profit]]</f>
        <v>3572.5199999999995</v>
      </c>
      <c r="P3549" s="3">
        <f>Table1[[#This Row],[sales]]*Table1[[#This Row],[quantity]]</f>
        <v>25897.379999999997</v>
      </c>
      <c r="Q3549" s="9">
        <f>Table1[[#This Row],[delivery_date]]-Table1[[#This Row],[order_date]]</f>
        <v>5</v>
      </c>
    </row>
    <row r="3550" spans="1:17" x14ac:dyDescent="0.35">
      <c r="A3550" t="s">
        <v>3581</v>
      </c>
      <c r="B3550" t="s">
        <v>25</v>
      </c>
      <c r="C3550" t="s">
        <v>36</v>
      </c>
      <c r="D3550" s="2">
        <v>4616.54</v>
      </c>
      <c r="E3550">
        <v>0.26</v>
      </c>
      <c r="F3550">
        <v>4</v>
      </c>
      <c r="G3550" s="1">
        <v>45556</v>
      </c>
      <c r="H3550" s="1">
        <v>45563</v>
      </c>
      <c r="I3550" t="s">
        <v>31</v>
      </c>
      <c r="J3550" t="s">
        <v>27</v>
      </c>
      <c r="K3550" s="2">
        <v>1180.75</v>
      </c>
      <c r="L3550" t="s">
        <v>48</v>
      </c>
      <c r="M3550">
        <f>YEAR(Table1[[#This Row],[order_date]])</f>
        <v>2024</v>
      </c>
      <c r="N3550">
        <f>MONTH(Table1[[#This Row],[order_date]])</f>
        <v>9</v>
      </c>
      <c r="O3550" s="3">
        <f>Table1[[#This Row],[sales]]-Table1[[#This Row],[profit]]</f>
        <v>3435.79</v>
      </c>
      <c r="P3550" s="3">
        <f>Table1[[#This Row],[sales]]*Table1[[#This Row],[quantity]]</f>
        <v>18466.16</v>
      </c>
      <c r="Q3550" s="9">
        <f>Table1[[#This Row],[delivery_date]]-Table1[[#This Row],[order_date]]</f>
        <v>7</v>
      </c>
    </row>
    <row r="3551" spans="1:17" x14ac:dyDescent="0.35">
      <c r="A3551" t="s">
        <v>3582</v>
      </c>
      <c r="B3551" t="s">
        <v>19</v>
      </c>
      <c r="C3551" t="s">
        <v>26</v>
      </c>
      <c r="D3551" s="2">
        <v>162.16999999999999</v>
      </c>
      <c r="E3551">
        <v>0.12</v>
      </c>
      <c r="F3551">
        <v>8</v>
      </c>
      <c r="G3551" s="1">
        <v>45078</v>
      </c>
      <c r="H3551" s="1">
        <v>45079</v>
      </c>
      <c r="I3551" t="s">
        <v>31</v>
      </c>
      <c r="J3551" t="s">
        <v>27</v>
      </c>
      <c r="K3551" s="2">
        <v>36.340000000000003</v>
      </c>
      <c r="L3551" t="s">
        <v>23</v>
      </c>
      <c r="M3551">
        <f>YEAR(Table1[[#This Row],[order_date]])</f>
        <v>2023</v>
      </c>
      <c r="N3551">
        <f>MONTH(Table1[[#This Row],[order_date]])</f>
        <v>6</v>
      </c>
      <c r="O3551" s="3">
        <f>Table1[[#This Row],[sales]]-Table1[[#This Row],[profit]]</f>
        <v>125.82999999999998</v>
      </c>
      <c r="P3551" s="3">
        <f>Table1[[#This Row],[sales]]*Table1[[#This Row],[quantity]]</f>
        <v>1297.3599999999999</v>
      </c>
      <c r="Q3551" s="9">
        <f>Table1[[#This Row],[delivery_date]]-Table1[[#This Row],[order_date]]</f>
        <v>1</v>
      </c>
    </row>
    <row r="3552" spans="1:17" x14ac:dyDescent="0.35">
      <c r="A3552" t="s">
        <v>3583</v>
      </c>
      <c r="B3552" t="s">
        <v>25</v>
      </c>
      <c r="C3552" t="s">
        <v>20</v>
      </c>
      <c r="D3552" s="2">
        <v>1911.36</v>
      </c>
      <c r="E3552">
        <v>0.26</v>
      </c>
      <c r="F3552">
        <v>4</v>
      </c>
      <c r="G3552" s="1">
        <v>44967</v>
      </c>
      <c r="H3552" s="1">
        <v>44968</v>
      </c>
      <c r="I3552" t="s">
        <v>21</v>
      </c>
      <c r="J3552" t="s">
        <v>27</v>
      </c>
      <c r="K3552" s="2">
        <v>243.9</v>
      </c>
      <c r="L3552" t="s">
        <v>34</v>
      </c>
      <c r="M3552">
        <f>YEAR(Table1[[#This Row],[order_date]])</f>
        <v>2023</v>
      </c>
      <c r="N3552">
        <f>MONTH(Table1[[#This Row],[order_date]])</f>
        <v>2</v>
      </c>
      <c r="O3552" s="3">
        <f>Table1[[#This Row],[sales]]-Table1[[#This Row],[profit]]</f>
        <v>1667.4599999999998</v>
      </c>
      <c r="P3552" s="3">
        <f>Table1[[#This Row],[sales]]*Table1[[#This Row],[quantity]]</f>
        <v>7645.44</v>
      </c>
      <c r="Q3552" s="9">
        <f>Table1[[#This Row],[delivery_date]]-Table1[[#This Row],[order_date]]</f>
        <v>1</v>
      </c>
    </row>
    <row r="3553" spans="1:17" x14ac:dyDescent="0.35">
      <c r="A3553" t="s">
        <v>3584</v>
      </c>
      <c r="B3553" t="s">
        <v>25</v>
      </c>
      <c r="C3553" t="s">
        <v>26</v>
      </c>
      <c r="D3553" s="2">
        <v>1360.6</v>
      </c>
      <c r="E3553">
        <v>0.38</v>
      </c>
      <c r="F3553">
        <v>5</v>
      </c>
      <c r="G3553" s="1">
        <v>45045</v>
      </c>
      <c r="H3553" s="1">
        <v>45047</v>
      </c>
      <c r="I3553" t="s">
        <v>15</v>
      </c>
      <c r="J3553" t="s">
        <v>16</v>
      </c>
      <c r="K3553" s="2">
        <v>342.23</v>
      </c>
      <c r="L3553" t="s">
        <v>17</v>
      </c>
      <c r="M3553">
        <f>YEAR(Table1[[#This Row],[order_date]])</f>
        <v>2023</v>
      </c>
      <c r="N3553">
        <f>MONTH(Table1[[#This Row],[order_date]])</f>
        <v>4</v>
      </c>
      <c r="O3553" s="3">
        <f>Table1[[#This Row],[sales]]-Table1[[#This Row],[profit]]</f>
        <v>1018.3699999999999</v>
      </c>
      <c r="P3553" s="3">
        <f>Table1[[#This Row],[sales]]*Table1[[#This Row],[quantity]]</f>
        <v>6803</v>
      </c>
      <c r="Q3553" s="9">
        <f>Table1[[#This Row],[delivery_date]]-Table1[[#This Row],[order_date]]</f>
        <v>2</v>
      </c>
    </row>
    <row r="3554" spans="1:17" x14ac:dyDescent="0.35">
      <c r="A3554" t="s">
        <v>3585</v>
      </c>
      <c r="B3554" t="s">
        <v>25</v>
      </c>
      <c r="C3554" t="s">
        <v>36</v>
      </c>
      <c r="D3554" s="2">
        <v>2883.36</v>
      </c>
      <c r="E3554">
        <v>0.13</v>
      </c>
      <c r="F3554">
        <v>2</v>
      </c>
      <c r="G3554" s="1">
        <v>45528</v>
      </c>
      <c r="H3554" s="1">
        <v>45533</v>
      </c>
      <c r="I3554" t="s">
        <v>31</v>
      </c>
      <c r="J3554" t="s">
        <v>22</v>
      </c>
      <c r="K3554" s="2">
        <v>575.29999999999995</v>
      </c>
      <c r="L3554" t="s">
        <v>34</v>
      </c>
      <c r="M3554">
        <f>YEAR(Table1[[#This Row],[order_date]])</f>
        <v>2024</v>
      </c>
      <c r="N3554">
        <f>MONTH(Table1[[#This Row],[order_date]])</f>
        <v>8</v>
      </c>
      <c r="O3554" s="3">
        <f>Table1[[#This Row],[sales]]-Table1[[#This Row],[profit]]</f>
        <v>2308.0600000000004</v>
      </c>
      <c r="P3554" s="3">
        <f>Table1[[#This Row],[sales]]*Table1[[#This Row],[quantity]]</f>
        <v>5766.72</v>
      </c>
      <c r="Q3554" s="9">
        <f>Table1[[#This Row],[delivery_date]]-Table1[[#This Row],[order_date]]</f>
        <v>5</v>
      </c>
    </row>
    <row r="3555" spans="1:17" x14ac:dyDescent="0.35">
      <c r="A3555" t="s">
        <v>3586</v>
      </c>
      <c r="B3555" t="s">
        <v>41</v>
      </c>
      <c r="C3555" t="s">
        <v>26</v>
      </c>
      <c r="D3555" s="2">
        <v>3201.03</v>
      </c>
      <c r="E3555">
        <v>0.17</v>
      </c>
      <c r="F3555">
        <v>4</v>
      </c>
      <c r="G3555" s="1">
        <v>45249</v>
      </c>
      <c r="H3555" s="1">
        <v>45252</v>
      </c>
      <c r="I3555" t="s">
        <v>31</v>
      </c>
      <c r="J3555" t="s">
        <v>27</v>
      </c>
      <c r="K3555" s="2">
        <v>431.8</v>
      </c>
      <c r="L3555" t="s">
        <v>48</v>
      </c>
      <c r="M3555">
        <f>YEAR(Table1[[#This Row],[order_date]])</f>
        <v>2023</v>
      </c>
      <c r="N3555">
        <f>MONTH(Table1[[#This Row],[order_date]])</f>
        <v>11</v>
      </c>
      <c r="O3555" s="3">
        <f>Table1[[#This Row],[sales]]-Table1[[#This Row],[profit]]</f>
        <v>2769.23</v>
      </c>
      <c r="P3555" s="3">
        <f>Table1[[#This Row],[sales]]*Table1[[#This Row],[quantity]]</f>
        <v>12804.12</v>
      </c>
      <c r="Q3555" s="9">
        <f>Table1[[#This Row],[delivery_date]]-Table1[[#This Row],[order_date]]</f>
        <v>3</v>
      </c>
    </row>
    <row r="3556" spans="1:17" x14ac:dyDescent="0.35">
      <c r="A3556" t="s">
        <v>3587</v>
      </c>
      <c r="B3556" t="s">
        <v>19</v>
      </c>
      <c r="C3556" t="s">
        <v>36</v>
      </c>
      <c r="D3556" s="2">
        <v>4998.8900000000003</v>
      </c>
      <c r="E3556">
        <v>0.36</v>
      </c>
      <c r="F3556">
        <v>3</v>
      </c>
      <c r="G3556" s="1">
        <v>45159</v>
      </c>
      <c r="H3556" s="1">
        <v>45163</v>
      </c>
      <c r="I3556" t="s">
        <v>21</v>
      </c>
      <c r="J3556" t="s">
        <v>16</v>
      </c>
      <c r="K3556" s="2">
        <v>1262.83</v>
      </c>
      <c r="L3556" t="s">
        <v>39</v>
      </c>
      <c r="M3556">
        <f>YEAR(Table1[[#This Row],[order_date]])</f>
        <v>2023</v>
      </c>
      <c r="N3556">
        <f>MONTH(Table1[[#This Row],[order_date]])</f>
        <v>8</v>
      </c>
      <c r="O3556" s="3">
        <f>Table1[[#This Row],[sales]]-Table1[[#This Row],[profit]]</f>
        <v>3736.0600000000004</v>
      </c>
      <c r="P3556" s="3">
        <f>Table1[[#This Row],[sales]]*Table1[[#This Row],[quantity]]</f>
        <v>14996.670000000002</v>
      </c>
      <c r="Q3556" s="9">
        <f>Table1[[#This Row],[delivery_date]]-Table1[[#This Row],[order_date]]</f>
        <v>4</v>
      </c>
    </row>
    <row r="3557" spans="1:17" x14ac:dyDescent="0.35">
      <c r="A3557" t="s">
        <v>3588</v>
      </c>
      <c r="B3557" t="s">
        <v>19</v>
      </c>
      <c r="C3557" t="s">
        <v>33</v>
      </c>
      <c r="D3557" s="2">
        <v>2612.54</v>
      </c>
      <c r="E3557">
        <v>0.27</v>
      </c>
      <c r="F3557">
        <v>8</v>
      </c>
      <c r="G3557" s="1">
        <v>44964</v>
      </c>
      <c r="H3557" s="1">
        <v>44969</v>
      </c>
      <c r="I3557" t="s">
        <v>15</v>
      </c>
      <c r="J3557" t="s">
        <v>27</v>
      </c>
      <c r="K3557" s="2">
        <v>372.38</v>
      </c>
      <c r="L3557" t="s">
        <v>34</v>
      </c>
      <c r="M3557">
        <f>YEAR(Table1[[#This Row],[order_date]])</f>
        <v>2023</v>
      </c>
      <c r="N3557">
        <f>MONTH(Table1[[#This Row],[order_date]])</f>
        <v>2</v>
      </c>
      <c r="O3557" s="3">
        <f>Table1[[#This Row],[sales]]-Table1[[#This Row],[profit]]</f>
        <v>2240.16</v>
      </c>
      <c r="P3557" s="3">
        <f>Table1[[#This Row],[sales]]*Table1[[#This Row],[quantity]]</f>
        <v>20900.32</v>
      </c>
      <c r="Q3557" s="9">
        <f>Table1[[#This Row],[delivery_date]]-Table1[[#This Row],[order_date]]</f>
        <v>5</v>
      </c>
    </row>
    <row r="3558" spans="1:17" x14ac:dyDescent="0.35">
      <c r="A3558" t="s">
        <v>3589</v>
      </c>
      <c r="B3558" t="s">
        <v>25</v>
      </c>
      <c r="C3558" t="s">
        <v>33</v>
      </c>
      <c r="D3558" s="2">
        <v>2802.19</v>
      </c>
      <c r="E3558">
        <v>0.05</v>
      </c>
      <c r="F3558">
        <v>8</v>
      </c>
      <c r="G3558" s="1">
        <v>45210</v>
      </c>
      <c r="H3558" s="1">
        <v>45214</v>
      </c>
      <c r="I3558" t="s">
        <v>31</v>
      </c>
      <c r="J3558" t="s">
        <v>22</v>
      </c>
      <c r="K3558" s="2">
        <v>177.13</v>
      </c>
      <c r="L3558" t="s">
        <v>34</v>
      </c>
      <c r="M3558">
        <f>YEAR(Table1[[#This Row],[order_date]])</f>
        <v>2023</v>
      </c>
      <c r="N3558">
        <f>MONTH(Table1[[#This Row],[order_date]])</f>
        <v>10</v>
      </c>
      <c r="O3558" s="3">
        <f>Table1[[#This Row],[sales]]-Table1[[#This Row],[profit]]</f>
        <v>2625.06</v>
      </c>
      <c r="P3558" s="3">
        <f>Table1[[#This Row],[sales]]*Table1[[#This Row],[quantity]]</f>
        <v>22417.52</v>
      </c>
      <c r="Q3558" s="9">
        <f>Table1[[#This Row],[delivery_date]]-Table1[[#This Row],[order_date]]</f>
        <v>4</v>
      </c>
    </row>
    <row r="3559" spans="1:17" x14ac:dyDescent="0.35">
      <c r="A3559" t="s">
        <v>3590</v>
      </c>
      <c r="B3559" t="s">
        <v>25</v>
      </c>
      <c r="C3559" t="s">
        <v>14</v>
      </c>
      <c r="D3559" s="2">
        <v>2130.14</v>
      </c>
      <c r="E3559">
        <v>0.38</v>
      </c>
      <c r="F3559">
        <v>7</v>
      </c>
      <c r="G3559" s="1">
        <v>45177</v>
      </c>
      <c r="H3559" s="1">
        <v>45180</v>
      </c>
      <c r="I3559" t="s">
        <v>31</v>
      </c>
      <c r="J3559" t="s">
        <v>22</v>
      </c>
      <c r="K3559" s="2">
        <v>574.54</v>
      </c>
      <c r="L3559" t="s">
        <v>34</v>
      </c>
      <c r="M3559">
        <f>YEAR(Table1[[#This Row],[order_date]])</f>
        <v>2023</v>
      </c>
      <c r="N3559">
        <f>MONTH(Table1[[#This Row],[order_date]])</f>
        <v>9</v>
      </c>
      <c r="O3559" s="3">
        <f>Table1[[#This Row],[sales]]-Table1[[#This Row],[profit]]</f>
        <v>1555.6</v>
      </c>
      <c r="P3559" s="3">
        <f>Table1[[#This Row],[sales]]*Table1[[#This Row],[quantity]]</f>
        <v>14910.98</v>
      </c>
      <c r="Q3559" s="9">
        <f>Table1[[#This Row],[delivery_date]]-Table1[[#This Row],[order_date]]</f>
        <v>3</v>
      </c>
    </row>
    <row r="3560" spans="1:17" x14ac:dyDescent="0.35">
      <c r="A3560" t="s">
        <v>3591</v>
      </c>
      <c r="B3560" t="s">
        <v>41</v>
      </c>
      <c r="C3560" t="s">
        <v>20</v>
      </c>
      <c r="D3560" s="2">
        <v>823.62</v>
      </c>
      <c r="E3560">
        <v>0.14000000000000001</v>
      </c>
      <c r="F3560">
        <v>6</v>
      </c>
      <c r="G3560" s="1">
        <v>45078</v>
      </c>
      <c r="H3560" s="1">
        <v>45084</v>
      </c>
      <c r="I3560" t="s">
        <v>15</v>
      </c>
      <c r="J3560" t="s">
        <v>22</v>
      </c>
      <c r="K3560" s="2">
        <v>132.74</v>
      </c>
      <c r="L3560" t="s">
        <v>39</v>
      </c>
      <c r="M3560">
        <f>YEAR(Table1[[#This Row],[order_date]])</f>
        <v>2023</v>
      </c>
      <c r="N3560">
        <f>MONTH(Table1[[#This Row],[order_date]])</f>
        <v>6</v>
      </c>
      <c r="O3560" s="3">
        <f>Table1[[#This Row],[sales]]-Table1[[#This Row],[profit]]</f>
        <v>690.88</v>
      </c>
      <c r="P3560" s="3">
        <f>Table1[[#This Row],[sales]]*Table1[[#This Row],[quantity]]</f>
        <v>4941.72</v>
      </c>
      <c r="Q3560" s="9">
        <f>Table1[[#This Row],[delivery_date]]-Table1[[#This Row],[order_date]]</f>
        <v>6</v>
      </c>
    </row>
    <row r="3561" spans="1:17" x14ac:dyDescent="0.35">
      <c r="A3561" t="s">
        <v>3592</v>
      </c>
      <c r="B3561" t="s">
        <v>41</v>
      </c>
      <c r="C3561" t="s">
        <v>33</v>
      </c>
      <c r="D3561" s="2">
        <v>1586.29</v>
      </c>
      <c r="E3561">
        <v>0.19</v>
      </c>
      <c r="F3561">
        <v>9</v>
      </c>
      <c r="G3561" s="1">
        <v>45542</v>
      </c>
      <c r="H3561" s="1">
        <v>45548</v>
      </c>
      <c r="I3561" t="s">
        <v>31</v>
      </c>
      <c r="J3561" t="s">
        <v>27</v>
      </c>
      <c r="K3561" s="2">
        <v>207.24</v>
      </c>
      <c r="L3561" t="s">
        <v>17</v>
      </c>
      <c r="M3561">
        <f>YEAR(Table1[[#This Row],[order_date]])</f>
        <v>2024</v>
      </c>
      <c r="N3561">
        <f>MONTH(Table1[[#This Row],[order_date]])</f>
        <v>9</v>
      </c>
      <c r="O3561" s="3">
        <f>Table1[[#This Row],[sales]]-Table1[[#This Row],[profit]]</f>
        <v>1379.05</v>
      </c>
      <c r="P3561" s="3">
        <f>Table1[[#This Row],[sales]]*Table1[[#This Row],[quantity]]</f>
        <v>14276.61</v>
      </c>
      <c r="Q3561" s="9">
        <f>Table1[[#This Row],[delivery_date]]-Table1[[#This Row],[order_date]]</f>
        <v>6</v>
      </c>
    </row>
    <row r="3562" spans="1:17" x14ac:dyDescent="0.35">
      <c r="A3562" t="s">
        <v>3593</v>
      </c>
      <c r="B3562" t="s">
        <v>41</v>
      </c>
      <c r="C3562" t="s">
        <v>36</v>
      </c>
      <c r="D3562" s="2">
        <v>1310.23</v>
      </c>
      <c r="E3562">
        <v>0.12</v>
      </c>
      <c r="F3562">
        <v>4</v>
      </c>
      <c r="G3562" s="1">
        <v>45618</v>
      </c>
      <c r="H3562" s="1">
        <v>45621</v>
      </c>
      <c r="I3562" t="s">
        <v>15</v>
      </c>
      <c r="J3562" t="s">
        <v>22</v>
      </c>
      <c r="K3562" s="2">
        <v>364.76</v>
      </c>
      <c r="L3562" t="s">
        <v>17</v>
      </c>
      <c r="M3562">
        <f>YEAR(Table1[[#This Row],[order_date]])</f>
        <v>2024</v>
      </c>
      <c r="N3562">
        <f>MONTH(Table1[[#This Row],[order_date]])</f>
        <v>11</v>
      </c>
      <c r="O3562" s="3">
        <f>Table1[[#This Row],[sales]]-Table1[[#This Row],[profit]]</f>
        <v>945.47</v>
      </c>
      <c r="P3562" s="3">
        <f>Table1[[#This Row],[sales]]*Table1[[#This Row],[quantity]]</f>
        <v>5240.92</v>
      </c>
      <c r="Q3562" s="9">
        <f>Table1[[#This Row],[delivery_date]]-Table1[[#This Row],[order_date]]</f>
        <v>3</v>
      </c>
    </row>
    <row r="3563" spans="1:17" x14ac:dyDescent="0.35">
      <c r="A3563" t="s">
        <v>3594</v>
      </c>
      <c r="B3563" t="s">
        <v>19</v>
      </c>
      <c r="C3563" t="s">
        <v>26</v>
      </c>
      <c r="D3563" s="2">
        <v>4025.98</v>
      </c>
      <c r="E3563">
        <v>0.27</v>
      </c>
      <c r="F3563">
        <v>4</v>
      </c>
      <c r="G3563" s="1">
        <v>45294</v>
      </c>
      <c r="H3563" s="1">
        <v>45298</v>
      </c>
      <c r="I3563" t="s">
        <v>21</v>
      </c>
      <c r="J3563" t="s">
        <v>16</v>
      </c>
      <c r="K3563" s="2">
        <v>454.78</v>
      </c>
      <c r="L3563" t="s">
        <v>17</v>
      </c>
      <c r="M3563">
        <f>YEAR(Table1[[#This Row],[order_date]])</f>
        <v>2024</v>
      </c>
      <c r="N3563">
        <f>MONTH(Table1[[#This Row],[order_date]])</f>
        <v>1</v>
      </c>
      <c r="O3563" s="3">
        <f>Table1[[#This Row],[sales]]-Table1[[#This Row],[profit]]</f>
        <v>3571.2</v>
      </c>
      <c r="P3563" s="3">
        <f>Table1[[#This Row],[sales]]*Table1[[#This Row],[quantity]]</f>
        <v>16103.92</v>
      </c>
      <c r="Q3563" s="9">
        <f>Table1[[#This Row],[delivery_date]]-Table1[[#This Row],[order_date]]</f>
        <v>4</v>
      </c>
    </row>
    <row r="3564" spans="1:17" x14ac:dyDescent="0.35">
      <c r="A3564" t="s">
        <v>3595</v>
      </c>
      <c r="B3564" t="s">
        <v>19</v>
      </c>
      <c r="C3564" t="s">
        <v>26</v>
      </c>
      <c r="D3564" s="2">
        <v>2774.5</v>
      </c>
      <c r="E3564">
        <v>0.35</v>
      </c>
      <c r="F3564">
        <v>6</v>
      </c>
      <c r="G3564" s="1">
        <v>44997</v>
      </c>
      <c r="H3564" s="1">
        <v>45001</v>
      </c>
      <c r="I3564" t="s">
        <v>21</v>
      </c>
      <c r="J3564" t="s">
        <v>16</v>
      </c>
      <c r="K3564" s="2">
        <v>811.66</v>
      </c>
      <c r="L3564" t="s">
        <v>34</v>
      </c>
      <c r="M3564">
        <f>YEAR(Table1[[#This Row],[order_date]])</f>
        <v>2023</v>
      </c>
      <c r="N3564">
        <f>MONTH(Table1[[#This Row],[order_date]])</f>
        <v>3</v>
      </c>
      <c r="O3564" s="3">
        <f>Table1[[#This Row],[sales]]-Table1[[#This Row],[profit]]</f>
        <v>1962.8400000000001</v>
      </c>
      <c r="P3564" s="3">
        <f>Table1[[#This Row],[sales]]*Table1[[#This Row],[quantity]]</f>
        <v>16647</v>
      </c>
      <c r="Q3564" s="9">
        <f>Table1[[#This Row],[delivery_date]]-Table1[[#This Row],[order_date]]</f>
        <v>4</v>
      </c>
    </row>
    <row r="3565" spans="1:17" x14ac:dyDescent="0.35">
      <c r="A3565" t="s">
        <v>3596</v>
      </c>
      <c r="B3565" t="s">
        <v>19</v>
      </c>
      <c r="C3565" t="s">
        <v>14</v>
      </c>
      <c r="D3565" s="2">
        <v>1551.35</v>
      </c>
      <c r="E3565">
        <v>0.4</v>
      </c>
      <c r="F3565">
        <v>1</v>
      </c>
      <c r="G3565" s="1">
        <v>45141</v>
      </c>
      <c r="H3565" s="1">
        <v>45145</v>
      </c>
      <c r="I3565" t="s">
        <v>15</v>
      </c>
      <c r="J3565" t="s">
        <v>27</v>
      </c>
      <c r="K3565" s="2">
        <v>88.64</v>
      </c>
      <c r="L3565" t="s">
        <v>28</v>
      </c>
      <c r="M3565">
        <f>YEAR(Table1[[#This Row],[order_date]])</f>
        <v>2023</v>
      </c>
      <c r="N3565">
        <f>MONTH(Table1[[#This Row],[order_date]])</f>
        <v>8</v>
      </c>
      <c r="O3565" s="3">
        <f>Table1[[#This Row],[sales]]-Table1[[#This Row],[profit]]</f>
        <v>1462.7099999999998</v>
      </c>
      <c r="P3565" s="3">
        <f>Table1[[#This Row],[sales]]*Table1[[#This Row],[quantity]]</f>
        <v>1551.35</v>
      </c>
      <c r="Q3565" s="9">
        <f>Table1[[#This Row],[delivery_date]]-Table1[[#This Row],[order_date]]</f>
        <v>4</v>
      </c>
    </row>
    <row r="3566" spans="1:17" x14ac:dyDescent="0.35">
      <c r="A3566" t="s">
        <v>3597</v>
      </c>
      <c r="B3566" t="s">
        <v>25</v>
      </c>
      <c r="C3566" t="s">
        <v>26</v>
      </c>
      <c r="D3566" s="2">
        <v>2496.56</v>
      </c>
      <c r="E3566">
        <v>0.46</v>
      </c>
      <c r="F3566">
        <v>2</v>
      </c>
      <c r="G3566" s="1">
        <v>45141</v>
      </c>
      <c r="H3566" s="1">
        <v>45144</v>
      </c>
      <c r="I3566" t="s">
        <v>21</v>
      </c>
      <c r="J3566" t="s">
        <v>22</v>
      </c>
      <c r="K3566" s="2">
        <v>542.82000000000005</v>
      </c>
      <c r="L3566" t="s">
        <v>39</v>
      </c>
      <c r="M3566">
        <f>YEAR(Table1[[#This Row],[order_date]])</f>
        <v>2023</v>
      </c>
      <c r="N3566">
        <f>MONTH(Table1[[#This Row],[order_date]])</f>
        <v>8</v>
      </c>
      <c r="O3566" s="3">
        <f>Table1[[#This Row],[sales]]-Table1[[#This Row],[profit]]</f>
        <v>1953.7399999999998</v>
      </c>
      <c r="P3566" s="3">
        <f>Table1[[#This Row],[sales]]*Table1[[#This Row],[quantity]]</f>
        <v>4993.12</v>
      </c>
      <c r="Q3566" s="9">
        <f>Table1[[#This Row],[delivery_date]]-Table1[[#This Row],[order_date]]</f>
        <v>3</v>
      </c>
    </row>
    <row r="3567" spans="1:17" x14ac:dyDescent="0.35">
      <c r="A3567" t="s">
        <v>3598</v>
      </c>
      <c r="B3567" t="s">
        <v>19</v>
      </c>
      <c r="C3567" t="s">
        <v>33</v>
      </c>
      <c r="D3567" s="2">
        <v>1172.44</v>
      </c>
      <c r="E3567">
        <v>0.18</v>
      </c>
      <c r="F3567">
        <v>2</v>
      </c>
      <c r="G3567" s="1">
        <v>45178</v>
      </c>
      <c r="H3567" s="1">
        <v>45181</v>
      </c>
      <c r="I3567" t="s">
        <v>15</v>
      </c>
      <c r="J3567" t="s">
        <v>27</v>
      </c>
      <c r="K3567" s="2">
        <v>76.12</v>
      </c>
      <c r="L3567" t="s">
        <v>39</v>
      </c>
      <c r="M3567">
        <f>YEAR(Table1[[#This Row],[order_date]])</f>
        <v>2023</v>
      </c>
      <c r="N3567">
        <f>MONTH(Table1[[#This Row],[order_date]])</f>
        <v>9</v>
      </c>
      <c r="O3567" s="3">
        <f>Table1[[#This Row],[sales]]-Table1[[#This Row],[profit]]</f>
        <v>1096.3200000000002</v>
      </c>
      <c r="P3567" s="3">
        <f>Table1[[#This Row],[sales]]*Table1[[#This Row],[quantity]]</f>
        <v>2344.88</v>
      </c>
      <c r="Q3567" s="9">
        <f>Table1[[#This Row],[delivery_date]]-Table1[[#This Row],[order_date]]</f>
        <v>3</v>
      </c>
    </row>
    <row r="3568" spans="1:17" x14ac:dyDescent="0.35">
      <c r="A3568" t="s">
        <v>3599</v>
      </c>
      <c r="B3568" t="s">
        <v>13</v>
      </c>
      <c r="C3568" t="s">
        <v>26</v>
      </c>
      <c r="D3568" s="2">
        <v>1007.12</v>
      </c>
      <c r="E3568">
        <v>0.47</v>
      </c>
      <c r="F3568">
        <v>4</v>
      </c>
      <c r="G3568" s="1">
        <v>44976</v>
      </c>
      <c r="H3568" s="1">
        <v>44979</v>
      </c>
      <c r="I3568" t="s">
        <v>31</v>
      </c>
      <c r="J3568" t="s">
        <v>27</v>
      </c>
      <c r="K3568" s="2">
        <v>73.239999999999995</v>
      </c>
      <c r="L3568" t="s">
        <v>48</v>
      </c>
      <c r="M3568">
        <f>YEAR(Table1[[#This Row],[order_date]])</f>
        <v>2023</v>
      </c>
      <c r="N3568">
        <f>MONTH(Table1[[#This Row],[order_date]])</f>
        <v>2</v>
      </c>
      <c r="O3568" s="3">
        <f>Table1[[#This Row],[sales]]-Table1[[#This Row],[profit]]</f>
        <v>933.88</v>
      </c>
      <c r="P3568" s="3">
        <f>Table1[[#This Row],[sales]]*Table1[[#This Row],[quantity]]</f>
        <v>4028.48</v>
      </c>
      <c r="Q3568" s="9">
        <f>Table1[[#This Row],[delivery_date]]-Table1[[#This Row],[order_date]]</f>
        <v>3</v>
      </c>
    </row>
    <row r="3569" spans="1:17" x14ac:dyDescent="0.35">
      <c r="A3569" t="s">
        <v>3600</v>
      </c>
      <c r="B3569" t="s">
        <v>13</v>
      </c>
      <c r="C3569" t="s">
        <v>33</v>
      </c>
      <c r="D3569" s="2">
        <v>4313.72</v>
      </c>
      <c r="E3569">
        <v>0.31</v>
      </c>
      <c r="F3569">
        <v>5</v>
      </c>
      <c r="G3569" s="1">
        <v>45657</v>
      </c>
      <c r="H3569" s="1">
        <v>45664</v>
      </c>
      <c r="I3569" t="s">
        <v>21</v>
      </c>
      <c r="J3569" t="s">
        <v>27</v>
      </c>
      <c r="K3569" s="2">
        <v>1251.81</v>
      </c>
      <c r="L3569" t="s">
        <v>39</v>
      </c>
      <c r="M3569">
        <f>YEAR(Table1[[#This Row],[order_date]])</f>
        <v>2024</v>
      </c>
      <c r="N3569">
        <f>MONTH(Table1[[#This Row],[order_date]])</f>
        <v>12</v>
      </c>
      <c r="O3569" s="3">
        <f>Table1[[#This Row],[sales]]-Table1[[#This Row],[profit]]</f>
        <v>3061.9100000000003</v>
      </c>
      <c r="P3569" s="3">
        <f>Table1[[#This Row],[sales]]*Table1[[#This Row],[quantity]]</f>
        <v>21568.600000000002</v>
      </c>
      <c r="Q3569" s="9">
        <f>Table1[[#This Row],[delivery_date]]-Table1[[#This Row],[order_date]]</f>
        <v>7</v>
      </c>
    </row>
    <row r="3570" spans="1:17" x14ac:dyDescent="0.35">
      <c r="A3570" t="s">
        <v>3601</v>
      </c>
      <c r="B3570" t="s">
        <v>41</v>
      </c>
      <c r="C3570" t="s">
        <v>33</v>
      </c>
      <c r="D3570" s="2">
        <v>4729.57</v>
      </c>
      <c r="E3570">
        <v>0.19</v>
      </c>
      <c r="F3570">
        <v>2</v>
      </c>
      <c r="G3570" s="1">
        <v>45281</v>
      </c>
      <c r="H3570" s="1">
        <v>45288</v>
      </c>
      <c r="I3570" t="s">
        <v>15</v>
      </c>
      <c r="J3570" t="s">
        <v>27</v>
      </c>
      <c r="K3570" s="2">
        <v>1324.69</v>
      </c>
      <c r="L3570" t="s">
        <v>17</v>
      </c>
      <c r="M3570">
        <f>YEAR(Table1[[#This Row],[order_date]])</f>
        <v>2023</v>
      </c>
      <c r="N3570">
        <f>MONTH(Table1[[#This Row],[order_date]])</f>
        <v>12</v>
      </c>
      <c r="O3570" s="3">
        <f>Table1[[#This Row],[sales]]-Table1[[#This Row],[profit]]</f>
        <v>3404.8799999999997</v>
      </c>
      <c r="P3570" s="3">
        <f>Table1[[#This Row],[sales]]*Table1[[#This Row],[quantity]]</f>
        <v>9459.14</v>
      </c>
      <c r="Q3570" s="9">
        <f>Table1[[#This Row],[delivery_date]]-Table1[[#This Row],[order_date]]</f>
        <v>7</v>
      </c>
    </row>
    <row r="3571" spans="1:17" x14ac:dyDescent="0.35">
      <c r="A3571" t="s">
        <v>3602</v>
      </c>
      <c r="B3571" t="s">
        <v>19</v>
      </c>
      <c r="C3571" t="s">
        <v>20</v>
      </c>
      <c r="D3571" s="2">
        <v>492.07</v>
      </c>
      <c r="E3571">
        <v>0.44</v>
      </c>
      <c r="F3571">
        <v>8</v>
      </c>
      <c r="G3571" s="1">
        <v>45615</v>
      </c>
      <c r="H3571" s="1">
        <v>45620</v>
      </c>
      <c r="I3571" t="s">
        <v>15</v>
      </c>
      <c r="J3571" t="s">
        <v>16</v>
      </c>
      <c r="K3571" s="2">
        <v>128.41</v>
      </c>
      <c r="L3571" t="s">
        <v>17</v>
      </c>
      <c r="M3571">
        <f>YEAR(Table1[[#This Row],[order_date]])</f>
        <v>2024</v>
      </c>
      <c r="N3571">
        <f>MONTH(Table1[[#This Row],[order_date]])</f>
        <v>11</v>
      </c>
      <c r="O3571" s="3">
        <f>Table1[[#This Row],[sales]]-Table1[[#This Row],[profit]]</f>
        <v>363.65999999999997</v>
      </c>
      <c r="P3571" s="3">
        <f>Table1[[#This Row],[sales]]*Table1[[#This Row],[quantity]]</f>
        <v>3936.56</v>
      </c>
      <c r="Q3571" s="9">
        <f>Table1[[#This Row],[delivery_date]]-Table1[[#This Row],[order_date]]</f>
        <v>5</v>
      </c>
    </row>
    <row r="3572" spans="1:17" x14ac:dyDescent="0.35">
      <c r="A3572" t="s">
        <v>3603</v>
      </c>
      <c r="B3572" t="s">
        <v>13</v>
      </c>
      <c r="C3572" t="s">
        <v>14</v>
      </c>
      <c r="D3572" s="2">
        <v>3847.93</v>
      </c>
      <c r="E3572">
        <v>0.28999999999999998</v>
      </c>
      <c r="F3572">
        <v>5</v>
      </c>
      <c r="G3572" s="1">
        <v>44943</v>
      </c>
      <c r="H3572" s="1">
        <v>44947</v>
      </c>
      <c r="I3572" t="s">
        <v>15</v>
      </c>
      <c r="J3572" t="s">
        <v>27</v>
      </c>
      <c r="K3572" s="2">
        <v>845.55</v>
      </c>
      <c r="L3572" t="s">
        <v>17</v>
      </c>
      <c r="M3572">
        <f>YEAR(Table1[[#This Row],[order_date]])</f>
        <v>2023</v>
      </c>
      <c r="N3572">
        <f>MONTH(Table1[[#This Row],[order_date]])</f>
        <v>1</v>
      </c>
      <c r="O3572" s="3">
        <f>Table1[[#This Row],[sales]]-Table1[[#This Row],[profit]]</f>
        <v>3002.38</v>
      </c>
      <c r="P3572" s="3">
        <f>Table1[[#This Row],[sales]]*Table1[[#This Row],[quantity]]</f>
        <v>19239.649999999998</v>
      </c>
      <c r="Q3572" s="9">
        <f>Table1[[#This Row],[delivery_date]]-Table1[[#This Row],[order_date]]</f>
        <v>4</v>
      </c>
    </row>
    <row r="3573" spans="1:17" x14ac:dyDescent="0.35">
      <c r="A3573" t="s">
        <v>3604</v>
      </c>
      <c r="B3573" t="s">
        <v>41</v>
      </c>
      <c r="C3573" t="s">
        <v>36</v>
      </c>
      <c r="D3573" s="2">
        <v>2321.23</v>
      </c>
      <c r="E3573">
        <v>0.23</v>
      </c>
      <c r="F3573">
        <v>8</v>
      </c>
      <c r="G3573" s="1">
        <v>45301</v>
      </c>
      <c r="H3573" s="1">
        <v>45308</v>
      </c>
      <c r="I3573" t="s">
        <v>31</v>
      </c>
      <c r="J3573" t="s">
        <v>27</v>
      </c>
      <c r="K3573" s="2">
        <v>386.91</v>
      </c>
      <c r="L3573" t="s">
        <v>28</v>
      </c>
      <c r="M3573">
        <f>YEAR(Table1[[#This Row],[order_date]])</f>
        <v>2024</v>
      </c>
      <c r="N3573">
        <f>MONTH(Table1[[#This Row],[order_date]])</f>
        <v>1</v>
      </c>
      <c r="O3573" s="3">
        <f>Table1[[#This Row],[sales]]-Table1[[#This Row],[profit]]</f>
        <v>1934.32</v>
      </c>
      <c r="P3573" s="3">
        <f>Table1[[#This Row],[sales]]*Table1[[#This Row],[quantity]]</f>
        <v>18569.84</v>
      </c>
      <c r="Q3573" s="9">
        <f>Table1[[#This Row],[delivery_date]]-Table1[[#This Row],[order_date]]</f>
        <v>7</v>
      </c>
    </row>
    <row r="3574" spans="1:17" x14ac:dyDescent="0.35">
      <c r="A3574" t="s">
        <v>3605</v>
      </c>
      <c r="B3574" t="s">
        <v>19</v>
      </c>
      <c r="C3574" t="s">
        <v>33</v>
      </c>
      <c r="D3574" s="2">
        <v>2005.96</v>
      </c>
      <c r="E3574">
        <v>0.01</v>
      </c>
      <c r="F3574">
        <v>9</v>
      </c>
      <c r="G3574" s="1">
        <v>45157</v>
      </c>
      <c r="H3574" s="1">
        <v>45162</v>
      </c>
      <c r="I3574" t="s">
        <v>31</v>
      </c>
      <c r="J3574" t="s">
        <v>27</v>
      </c>
      <c r="K3574" s="2">
        <v>440.36</v>
      </c>
      <c r="L3574" t="s">
        <v>28</v>
      </c>
      <c r="M3574">
        <f>YEAR(Table1[[#This Row],[order_date]])</f>
        <v>2023</v>
      </c>
      <c r="N3574">
        <f>MONTH(Table1[[#This Row],[order_date]])</f>
        <v>8</v>
      </c>
      <c r="O3574" s="3">
        <f>Table1[[#This Row],[sales]]-Table1[[#This Row],[profit]]</f>
        <v>1565.6</v>
      </c>
      <c r="P3574" s="3">
        <f>Table1[[#This Row],[sales]]*Table1[[#This Row],[quantity]]</f>
        <v>18053.64</v>
      </c>
      <c r="Q3574" s="9">
        <f>Table1[[#This Row],[delivery_date]]-Table1[[#This Row],[order_date]]</f>
        <v>5</v>
      </c>
    </row>
    <row r="3575" spans="1:17" x14ac:dyDescent="0.35">
      <c r="A3575" t="s">
        <v>3606</v>
      </c>
      <c r="B3575" t="s">
        <v>25</v>
      </c>
      <c r="C3575" t="s">
        <v>14</v>
      </c>
      <c r="D3575" s="2">
        <v>3478.12</v>
      </c>
      <c r="E3575">
        <v>0.36</v>
      </c>
      <c r="F3575">
        <v>9</v>
      </c>
      <c r="G3575" s="1">
        <v>45524</v>
      </c>
      <c r="H3575" s="1">
        <v>45526</v>
      </c>
      <c r="I3575" t="s">
        <v>31</v>
      </c>
      <c r="J3575" t="s">
        <v>22</v>
      </c>
      <c r="K3575" s="2">
        <v>658.5</v>
      </c>
      <c r="L3575" t="s">
        <v>39</v>
      </c>
      <c r="M3575">
        <f>YEAR(Table1[[#This Row],[order_date]])</f>
        <v>2024</v>
      </c>
      <c r="N3575">
        <f>MONTH(Table1[[#This Row],[order_date]])</f>
        <v>8</v>
      </c>
      <c r="O3575" s="3">
        <f>Table1[[#This Row],[sales]]-Table1[[#This Row],[profit]]</f>
        <v>2819.62</v>
      </c>
      <c r="P3575" s="3">
        <f>Table1[[#This Row],[sales]]*Table1[[#This Row],[quantity]]</f>
        <v>31303.079999999998</v>
      </c>
      <c r="Q3575" s="9">
        <f>Table1[[#This Row],[delivery_date]]-Table1[[#This Row],[order_date]]</f>
        <v>2</v>
      </c>
    </row>
    <row r="3576" spans="1:17" x14ac:dyDescent="0.35">
      <c r="A3576" t="s">
        <v>3607</v>
      </c>
      <c r="B3576" t="s">
        <v>13</v>
      </c>
      <c r="C3576" t="s">
        <v>36</v>
      </c>
      <c r="D3576" s="2">
        <v>1404.64</v>
      </c>
      <c r="E3576">
        <v>0.04</v>
      </c>
      <c r="F3576">
        <v>4</v>
      </c>
      <c r="G3576" s="1">
        <v>45632</v>
      </c>
      <c r="H3576" s="1">
        <v>45635</v>
      </c>
      <c r="I3576" t="s">
        <v>21</v>
      </c>
      <c r="J3576" t="s">
        <v>16</v>
      </c>
      <c r="K3576" s="2">
        <v>369.49</v>
      </c>
      <c r="L3576" t="s">
        <v>48</v>
      </c>
      <c r="M3576">
        <f>YEAR(Table1[[#This Row],[order_date]])</f>
        <v>2024</v>
      </c>
      <c r="N3576">
        <f>MONTH(Table1[[#This Row],[order_date]])</f>
        <v>12</v>
      </c>
      <c r="O3576" s="3">
        <f>Table1[[#This Row],[sales]]-Table1[[#This Row],[profit]]</f>
        <v>1035.1500000000001</v>
      </c>
      <c r="P3576" s="3">
        <f>Table1[[#This Row],[sales]]*Table1[[#This Row],[quantity]]</f>
        <v>5618.56</v>
      </c>
      <c r="Q3576" s="9">
        <f>Table1[[#This Row],[delivery_date]]-Table1[[#This Row],[order_date]]</f>
        <v>3</v>
      </c>
    </row>
    <row r="3577" spans="1:17" x14ac:dyDescent="0.35">
      <c r="A3577" t="s">
        <v>3608</v>
      </c>
      <c r="B3577" t="s">
        <v>25</v>
      </c>
      <c r="C3577" t="s">
        <v>26</v>
      </c>
      <c r="D3577" s="2">
        <v>200.85</v>
      </c>
      <c r="E3577">
        <v>0.14000000000000001</v>
      </c>
      <c r="F3577">
        <v>2</v>
      </c>
      <c r="G3577" s="1">
        <v>45571</v>
      </c>
      <c r="H3577" s="1">
        <v>45577</v>
      </c>
      <c r="I3577" t="s">
        <v>31</v>
      </c>
      <c r="J3577" t="s">
        <v>27</v>
      </c>
      <c r="K3577" s="2">
        <v>47.37</v>
      </c>
      <c r="L3577" t="s">
        <v>23</v>
      </c>
      <c r="M3577">
        <f>YEAR(Table1[[#This Row],[order_date]])</f>
        <v>2024</v>
      </c>
      <c r="N3577">
        <f>MONTH(Table1[[#This Row],[order_date]])</f>
        <v>10</v>
      </c>
      <c r="O3577" s="3">
        <f>Table1[[#This Row],[sales]]-Table1[[#This Row],[profit]]</f>
        <v>153.47999999999999</v>
      </c>
      <c r="P3577" s="3">
        <f>Table1[[#This Row],[sales]]*Table1[[#This Row],[quantity]]</f>
        <v>401.7</v>
      </c>
      <c r="Q3577" s="9">
        <f>Table1[[#This Row],[delivery_date]]-Table1[[#This Row],[order_date]]</f>
        <v>6</v>
      </c>
    </row>
    <row r="3578" spans="1:17" x14ac:dyDescent="0.35">
      <c r="A3578" t="s">
        <v>3609</v>
      </c>
      <c r="B3578" t="s">
        <v>19</v>
      </c>
      <c r="C3578" t="s">
        <v>14</v>
      </c>
      <c r="D3578" s="2">
        <v>1148.6099999999999</v>
      </c>
      <c r="E3578">
        <v>0.48</v>
      </c>
      <c r="F3578">
        <v>2</v>
      </c>
      <c r="G3578" s="1">
        <v>45628</v>
      </c>
      <c r="H3578" s="1">
        <v>45633</v>
      </c>
      <c r="I3578" t="s">
        <v>15</v>
      </c>
      <c r="J3578" t="s">
        <v>27</v>
      </c>
      <c r="K3578" s="2">
        <v>252.98</v>
      </c>
      <c r="L3578" t="s">
        <v>48</v>
      </c>
      <c r="M3578">
        <f>YEAR(Table1[[#This Row],[order_date]])</f>
        <v>2024</v>
      </c>
      <c r="N3578">
        <f>MONTH(Table1[[#This Row],[order_date]])</f>
        <v>12</v>
      </c>
      <c r="O3578" s="3">
        <f>Table1[[#This Row],[sales]]-Table1[[#This Row],[profit]]</f>
        <v>895.62999999999988</v>
      </c>
      <c r="P3578" s="3">
        <f>Table1[[#This Row],[sales]]*Table1[[#This Row],[quantity]]</f>
        <v>2297.2199999999998</v>
      </c>
      <c r="Q3578" s="9">
        <f>Table1[[#This Row],[delivery_date]]-Table1[[#This Row],[order_date]]</f>
        <v>5</v>
      </c>
    </row>
    <row r="3579" spans="1:17" x14ac:dyDescent="0.35">
      <c r="A3579" t="s">
        <v>3610</v>
      </c>
      <c r="B3579" t="s">
        <v>13</v>
      </c>
      <c r="C3579" t="s">
        <v>14</v>
      </c>
      <c r="D3579" s="2">
        <v>1006.13</v>
      </c>
      <c r="E3579">
        <v>0.08</v>
      </c>
      <c r="F3579">
        <v>5</v>
      </c>
      <c r="G3579" s="1">
        <v>45025</v>
      </c>
      <c r="H3579" s="1">
        <v>45028</v>
      </c>
      <c r="I3579" t="s">
        <v>31</v>
      </c>
      <c r="J3579" t="s">
        <v>16</v>
      </c>
      <c r="K3579" s="2">
        <v>98.91</v>
      </c>
      <c r="L3579" t="s">
        <v>17</v>
      </c>
      <c r="M3579">
        <f>YEAR(Table1[[#This Row],[order_date]])</f>
        <v>2023</v>
      </c>
      <c r="N3579">
        <f>MONTH(Table1[[#This Row],[order_date]])</f>
        <v>4</v>
      </c>
      <c r="O3579" s="3">
        <f>Table1[[#This Row],[sales]]-Table1[[#This Row],[profit]]</f>
        <v>907.22</v>
      </c>
      <c r="P3579" s="3">
        <f>Table1[[#This Row],[sales]]*Table1[[#This Row],[quantity]]</f>
        <v>5030.6499999999996</v>
      </c>
      <c r="Q3579" s="9">
        <f>Table1[[#This Row],[delivery_date]]-Table1[[#This Row],[order_date]]</f>
        <v>3</v>
      </c>
    </row>
    <row r="3580" spans="1:17" x14ac:dyDescent="0.35">
      <c r="A3580" t="s">
        <v>3611</v>
      </c>
      <c r="B3580" t="s">
        <v>19</v>
      </c>
      <c r="C3580" t="s">
        <v>14</v>
      </c>
      <c r="D3580" s="2">
        <v>266.83999999999997</v>
      </c>
      <c r="E3580">
        <v>0.16</v>
      </c>
      <c r="F3580">
        <v>4</v>
      </c>
      <c r="G3580" s="1">
        <v>45341</v>
      </c>
      <c r="H3580" s="1">
        <v>45342</v>
      </c>
      <c r="I3580" t="s">
        <v>21</v>
      </c>
      <c r="J3580" t="s">
        <v>22</v>
      </c>
      <c r="K3580" s="2">
        <v>57.3</v>
      </c>
      <c r="L3580" t="s">
        <v>23</v>
      </c>
      <c r="M3580">
        <f>YEAR(Table1[[#This Row],[order_date]])</f>
        <v>2024</v>
      </c>
      <c r="N3580">
        <f>MONTH(Table1[[#This Row],[order_date]])</f>
        <v>2</v>
      </c>
      <c r="O3580" s="3">
        <f>Table1[[#This Row],[sales]]-Table1[[#This Row],[profit]]</f>
        <v>209.53999999999996</v>
      </c>
      <c r="P3580" s="3">
        <f>Table1[[#This Row],[sales]]*Table1[[#This Row],[quantity]]</f>
        <v>1067.3599999999999</v>
      </c>
      <c r="Q3580" s="9">
        <f>Table1[[#This Row],[delivery_date]]-Table1[[#This Row],[order_date]]</f>
        <v>1</v>
      </c>
    </row>
    <row r="3581" spans="1:17" x14ac:dyDescent="0.35">
      <c r="A3581" t="s">
        <v>3612</v>
      </c>
      <c r="B3581" t="s">
        <v>25</v>
      </c>
      <c r="C3581" t="s">
        <v>26</v>
      </c>
      <c r="D3581" s="2">
        <v>1674.45</v>
      </c>
      <c r="E3581">
        <v>0.47</v>
      </c>
      <c r="F3581">
        <v>6</v>
      </c>
      <c r="G3581" s="1">
        <v>45007</v>
      </c>
      <c r="H3581" s="1">
        <v>45011</v>
      </c>
      <c r="I3581" t="s">
        <v>31</v>
      </c>
      <c r="J3581" t="s">
        <v>22</v>
      </c>
      <c r="K3581" s="2">
        <v>287.36</v>
      </c>
      <c r="L3581" t="s">
        <v>48</v>
      </c>
      <c r="M3581">
        <f>YEAR(Table1[[#This Row],[order_date]])</f>
        <v>2023</v>
      </c>
      <c r="N3581">
        <f>MONTH(Table1[[#This Row],[order_date]])</f>
        <v>3</v>
      </c>
      <c r="O3581" s="3">
        <f>Table1[[#This Row],[sales]]-Table1[[#This Row],[profit]]</f>
        <v>1387.0900000000001</v>
      </c>
      <c r="P3581" s="3">
        <f>Table1[[#This Row],[sales]]*Table1[[#This Row],[quantity]]</f>
        <v>10046.700000000001</v>
      </c>
      <c r="Q3581" s="9">
        <f>Table1[[#This Row],[delivery_date]]-Table1[[#This Row],[order_date]]</f>
        <v>4</v>
      </c>
    </row>
    <row r="3582" spans="1:17" x14ac:dyDescent="0.35">
      <c r="A3582" t="s">
        <v>3613</v>
      </c>
      <c r="B3582" t="s">
        <v>13</v>
      </c>
      <c r="C3582" t="s">
        <v>26</v>
      </c>
      <c r="D3582" s="2">
        <v>2425.14</v>
      </c>
      <c r="E3582">
        <v>0.17</v>
      </c>
      <c r="F3582">
        <v>9</v>
      </c>
      <c r="G3582" s="1">
        <v>45629</v>
      </c>
      <c r="H3582" s="1">
        <v>45636</v>
      </c>
      <c r="I3582" t="s">
        <v>15</v>
      </c>
      <c r="J3582" t="s">
        <v>22</v>
      </c>
      <c r="K3582" s="2">
        <v>592.94000000000005</v>
      </c>
      <c r="L3582" t="s">
        <v>17</v>
      </c>
      <c r="M3582">
        <f>YEAR(Table1[[#This Row],[order_date]])</f>
        <v>2024</v>
      </c>
      <c r="N3582">
        <f>MONTH(Table1[[#This Row],[order_date]])</f>
        <v>12</v>
      </c>
      <c r="O3582" s="3">
        <f>Table1[[#This Row],[sales]]-Table1[[#This Row],[profit]]</f>
        <v>1832.1999999999998</v>
      </c>
      <c r="P3582" s="3">
        <f>Table1[[#This Row],[sales]]*Table1[[#This Row],[quantity]]</f>
        <v>21826.26</v>
      </c>
      <c r="Q3582" s="9">
        <f>Table1[[#This Row],[delivery_date]]-Table1[[#This Row],[order_date]]</f>
        <v>7</v>
      </c>
    </row>
    <row r="3583" spans="1:17" x14ac:dyDescent="0.35">
      <c r="A3583" t="s">
        <v>3614</v>
      </c>
      <c r="B3583" t="s">
        <v>25</v>
      </c>
      <c r="C3583" t="s">
        <v>14</v>
      </c>
      <c r="D3583" s="2">
        <v>3705.56</v>
      </c>
      <c r="E3583">
        <v>0.16</v>
      </c>
      <c r="F3583">
        <v>7</v>
      </c>
      <c r="G3583" s="1">
        <v>45149</v>
      </c>
      <c r="H3583" s="1">
        <v>45156</v>
      </c>
      <c r="I3583" t="s">
        <v>21</v>
      </c>
      <c r="J3583" t="s">
        <v>27</v>
      </c>
      <c r="K3583" s="2">
        <v>606.48</v>
      </c>
      <c r="L3583" t="s">
        <v>17</v>
      </c>
      <c r="M3583">
        <f>YEAR(Table1[[#This Row],[order_date]])</f>
        <v>2023</v>
      </c>
      <c r="N3583">
        <f>MONTH(Table1[[#This Row],[order_date]])</f>
        <v>8</v>
      </c>
      <c r="O3583" s="3">
        <f>Table1[[#This Row],[sales]]-Table1[[#This Row],[profit]]</f>
        <v>3099.08</v>
      </c>
      <c r="P3583" s="3">
        <f>Table1[[#This Row],[sales]]*Table1[[#This Row],[quantity]]</f>
        <v>25938.92</v>
      </c>
      <c r="Q3583" s="9">
        <f>Table1[[#This Row],[delivery_date]]-Table1[[#This Row],[order_date]]</f>
        <v>7</v>
      </c>
    </row>
    <row r="3584" spans="1:17" x14ac:dyDescent="0.35">
      <c r="A3584" t="s">
        <v>3615</v>
      </c>
      <c r="B3584" t="s">
        <v>19</v>
      </c>
      <c r="C3584" t="s">
        <v>20</v>
      </c>
      <c r="D3584" s="2">
        <v>1695.74</v>
      </c>
      <c r="E3584">
        <v>0.32</v>
      </c>
      <c r="F3584">
        <v>4</v>
      </c>
      <c r="G3584" s="1">
        <v>45256</v>
      </c>
      <c r="H3584" s="1">
        <v>45259</v>
      </c>
      <c r="I3584" t="s">
        <v>15</v>
      </c>
      <c r="J3584" t="s">
        <v>27</v>
      </c>
      <c r="K3584" s="2">
        <v>295.82</v>
      </c>
      <c r="L3584" t="s">
        <v>28</v>
      </c>
      <c r="M3584">
        <f>YEAR(Table1[[#This Row],[order_date]])</f>
        <v>2023</v>
      </c>
      <c r="N3584">
        <f>MONTH(Table1[[#This Row],[order_date]])</f>
        <v>11</v>
      </c>
      <c r="O3584" s="3">
        <f>Table1[[#This Row],[sales]]-Table1[[#This Row],[profit]]</f>
        <v>1399.92</v>
      </c>
      <c r="P3584" s="3">
        <f>Table1[[#This Row],[sales]]*Table1[[#This Row],[quantity]]</f>
        <v>6782.96</v>
      </c>
      <c r="Q3584" s="9">
        <f>Table1[[#This Row],[delivery_date]]-Table1[[#This Row],[order_date]]</f>
        <v>3</v>
      </c>
    </row>
    <row r="3585" spans="1:17" x14ac:dyDescent="0.35">
      <c r="A3585" t="s">
        <v>3616</v>
      </c>
      <c r="B3585" t="s">
        <v>19</v>
      </c>
      <c r="C3585" t="s">
        <v>33</v>
      </c>
      <c r="D3585" s="2">
        <v>1053.25</v>
      </c>
      <c r="E3585">
        <v>7.0000000000000007E-2</v>
      </c>
      <c r="F3585">
        <v>7</v>
      </c>
      <c r="G3585" s="1">
        <v>45258</v>
      </c>
      <c r="H3585" s="1">
        <v>45265</v>
      </c>
      <c r="I3585" t="s">
        <v>31</v>
      </c>
      <c r="J3585" t="s">
        <v>27</v>
      </c>
      <c r="K3585" s="2">
        <v>161.97</v>
      </c>
      <c r="L3585" t="s">
        <v>28</v>
      </c>
      <c r="M3585">
        <f>YEAR(Table1[[#This Row],[order_date]])</f>
        <v>2023</v>
      </c>
      <c r="N3585">
        <f>MONTH(Table1[[#This Row],[order_date]])</f>
        <v>11</v>
      </c>
      <c r="O3585" s="3">
        <f>Table1[[#This Row],[sales]]-Table1[[#This Row],[profit]]</f>
        <v>891.28</v>
      </c>
      <c r="P3585" s="3">
        <f>Table1[[#This Row],[sales]]*Table1[[#This Row],[quantity]]</f>
        <v>7372.75</v>
      </c>
      <c r="Q3585" s="9">
        <f>Table1[[#This Row],[delivery_date]]-Table1[[#This Row],[order_date]]</f>
        <v>7</v>
      </c>
    </row>
    <row r="3586" spans="1:17" x14ac:dyDescent="0.35">
      <c r="A3586" t="s">
        <v>3617</v>
      </c>
      <c r="B3586" t="s">
        <v>25</v>
      </c>
      <c r="C3586" t="s">
        <v>26</v>
      </c>
      <c r="D3586" s="2">
        <v>1230.04</v>
      </c>
      <c r="E3586">
        <v>0.49</v>
      </c>
      <c r="F3586">
        <v>2</v>
      </c>
      <c r="G3586" s="1">
        <v>45044</v>
      </c>
      <c r="H3586" s="1">
        <v>45048</v>
      </c>
      <c r="I3586" t="s">
        <v>21</v>
      </c>
      <c r="J3586" t="s">
        <v>27</v>
      </c>
      <c r="K3586" s="2">
        <v>364.15</v>
      </c>
      <c r="L3586" t="s">
        <v>34</v>
      </c>
      <c r="M3586">
        <f>YEAR(Table1[[#This Row],[order_date]])</f>
        <v>2023</v>
      </c>
      <c r="N3586">
        <f>MONTH(Table1[[#This Row],[order_date]])</f>
        <v>4</v>
      </c>
      <c r="O3586" s="3">
        <f>Table1[[#This Row],[sales]]-Table1[[#This Row],[profit]]</f>
        <v>865.89</v>
      </c>
      <c r="P3586" s="3">
        <f>Table1[[#This Row],[sales]]*Table1[[#This Row],[quantity]]</f>
        <v>2460.08</v>
      </c>
      <c r="Q3586" s="9">
        <f>Table1[[#This Row],[delivery_date]]-Table1[[#This Row],[order_date]]</f>
        <v>4</v>
      </c>
    </row>
    <row r="3587" spans="1:17" x14ac:dyDescent="0.35">
      <c r="A3587" t="s">
        <v>3618</v>
      </c>
      <c r="B3587" t="s">
        <v>13</v>
      </c>
      <c r="C3587" t="s">
        <v>20</v>
      </c>
      <c r="D3587" s="2">
        <v>4466.7700000000004</v>
      </c>
      <c r="E3587">
        <v>0.14000000000000001</v>
      </c>
      <c r="F3587">
        <v>5</v>
      </c>
      <c r="G3587" s="1">
        <v>45456</v>
      </c>
      <c r="H3587" s="1">
        <v>45461</v>
      </c>
      <c r="I3587" t="s">
        <v>21</v>
      </c>
      <c r="J3587" t="s">
        <v>16</v>
      </c>
      <c r="K3587" s="2">
        <v>886.34</v>
      </c>
      <c r="L3587" t="s">
        <v>34</v>
      </c>
      <c r="M3587">
        <f>YEAR(Table1[[#This Row],[order_date]])</f>
        <v>2024</v>
      </c>
      <c r="N3587">
        <f>MONTH(Table1[[#This Row],[order_date]])</f>
        <v>6</v>
      </c>
      <c r="O3587" s="3">
        <f>Table1[[#This Row],[sales]]-Table1[[#This Row],[profit]]</f>
        <v>3580.4300000000003</v>
      </c>
      <c r="P3587" s="3">
        <f>Table1[[#This Row],[sales]]*Table1[[#This Row],[quantity]]</f>
        <v>22333.850000000002</v>
      </c>
      <c r="Q3587" s="9">
        <f>Table1[[#This Row],[delivery_date]]-Table1[[#This Row],[order_date]]</f>
        <v>5</v>
      </c>
    </row>
    <row r="3588" spans="1:17" x14ac:dyDescent="0.35">
      <c r="A3588" t="s">
        <v>3619</v>
      </c>
      <c r="B3588" t="s">
        <v>25</v>
      </c>
      <c r="C3588" t="s">
        <v>26</v>
      </c>
      <c r="D3588" s="2">
        <v>1103.1300000000001</v>
      </c>
      <c r="E3588">
        <v>0.39</v>
      </c>
      <c r="F3588">
        <v>9</v>
      </c>
      <c r="G3588" s="1">
        <v>45041</v>
      </c>
      <c r="H3588" s="1">
        <v>45042</v>
      </c>
      <c r="I3588" t="s">
        <v>15</v>
      </c>
      <c r="J3588" t="s">
        <v>22</v>
      </c>
      <c r="K3588" s="2">
        <v>306.5</v>
      </c>
      <c r="L3588" t="s">
        <v>34</v>
      </c>
      <c r="M3588">
        <f>YEAR(Table1[[#This Row],[order_date]])</f>
        <v>2023</v>
      </c>
      <c r="N3588">
        <f>MONTH(Table1[[#This Row],[order_date]])</f>
        <v>4</v>
      </c>
      <c r="O3588" s="3">
        <f>Table1[[#This Row],[sales]]-Table1[[#This Row],[profit]]</f>
        <v>796.63000000000011</v>
      </c>
      <c r="P3588" s="3">
        <f>Table1[[#This Row],[sales]]*Table1[[#This Row],[quantity]]</f>
        <v>9928.1700000000019</v>
      </c>
      <c r="Q3588" s="9">
        <f>Table1[[#This Row],[delivery_date]]-Table1[[#This Row],[order_date]]</f>
        <v>1</v>
      </c>
    </row>
    <row r="3589" spans="1:17" x14ac:dyDescent="0.35">
      <c r="A3589" t="s">
        <v>3620</v>
      </c>
      <c r="B3589" t="s">
        <v>19</v>
      </c>
      <c r="C3589" t="s">
        <v>14</v>
      </c>
      <c r="D3589" s="2">
        <v>4408.28</v>
      </c>
      <c r="E3589">
        <v>0.14000000000000001</v>
      </c>
      <c r="F3589">
        <v>9</v>
      </c>
      <c r="G3589" s="1">
        <v>45131</v>
      </c>
      <c r="H3589" s="1">
        <v>45135</v>
      </c>
      <c r="I3589" t="s">
        <v>21</v>
      </c>
      <c r="J3589" t="s">
        <v>22</v>
      </c>
      <c r="K3589" s="2">
        <v>1181.22</v>
      </c>
      <c r="L3589" t="s">
        <v>39</v>
      </c>
      <c r="M3589">
        <f>YEAR(Table1[[#This Row],[order_date]])</f>
        <v>2023</v>
      </c>
      <c r="N3589">
        <f>MONTH(Table1[[#This Row],[order_date]])</f>
        <v>7</v>
      </c>
      <c r="O3589" s="3">
        <f>Table1[[#This Row],[sales]]-Table1[[#This Row],[profit]]</f>
        <v>3227.0599999999995</v>
      </c>
      <c r="P3589" s="3">
        <f>Table1[[#This Row],[sales]]*Table1[[#This Row],[quantity]]</f>
        <v>39674.519999999997</v>
      </c>
      <c r="Q3589" s="9">
        <f>Table1[[#This Row],[delivery_date]]-Table1[[#This Row],[order_date]]</f>
        <v>4</v>
      </c>
    </row>
    <row r="3590" spans="1:17" x14ac:dyDescent="0.35">
      <c r="A3590" t="s">
        <v>3621</v>
      </c>
      <c r="B3590" t="s">
        <v>25</v>
      </c>
      <c r="C3590" t="s">
        <v>20</v>
      </c>
      <c r="D3590" s="2">
        <v>2290.79</v>
      </c>
      <c r="E3590">
        <v>0.14000000000000001</v>
      </c>
      <c r="F3590">
        <v>4</v>
      </c>
      <c r="G3590" s="1">
        <v>45367</v>
      </c>
      <c r="H3590" s="1">
        <v>45369</v>
      </c>
      <c r="I3590" t="s">
        <v>21</v>
      </c>
      <c r="J3590" t="s">
        <v>22</v>
      </c>
      <c r="K3590" s="2">
        <v>545.65</v>
      </c>
      <c r="L3590" t="s">
        <v>48</v>
      </c>
      <c r="M3590">
        <f>YEAR(Table1[[#This Row],[order_date]])</f>
        <v>2024</v>
      </c>
      <c r="N3590">
        <f>MONTH(Table1[[#This Row],[order_date]])</f>
        <v>3</v>
      </c>
      <c r="O3590" s="3">
        <f>Table1[[#This Row],[sales]]-Table1[[#This Row],[profit]]</f>
        <v>1745.1399999999999</v>
      </c>
      <c r="P3590" s="3">
        <f>Table1[[#This Row],[sales]]*Table1[[#This Row],[quantity]]</f>
        <v>9163.16</v>
      </c>
      <c r="Q3590" s="9">
        <f>Table1[[#This Row],[delivery_date]]-Table1[[#This Row],[order_date]]</f>
        <v>2</v>
      </c>
    </row>
    <row r="3591" spans="1:17" x14ac:dyDescent="0.35">
      <c r="A3591" t="s">
        <v>3622</v>
      </c>
      <c r="B3591" t="s">
        <v>19</v>
      </c>
      <c r="C3591" t="s">
        <v>36</v>
      </c>
      <c r="D3591" s="2">
        <v>4678.5600000000004</v>
      </c>
      <c r="E3591">
        <v>0.03</v>
      </c>
      <c r="F3591">
        <v>8</v>
      </c>
      <c r="G3591" s="1">
        <v>45638</v>
      </c>
      <c r="H3591" s="1">
        <v>45641</v>
      </c>
      <c r="I3591" t="s">
        <v>21</v>
      </c>
      <c r="J3591" t="s">
        <v>16</v>
      </c>
      <c r="K3591" s="2">
        <v>824.02</v>
      </c>
      <c r="L3591" t="s">
        <v>34</v>
      </c>
      <c r="M3591">
        <f>YEAR(Table1[[#This Row],[order_date]])</f>
        <v>2024</v>
      </c>
      <c r="N3591">
        <f>MONTH(Table1[[#This Row],[order_date]])</f>
        <v>12</v>
      </c>
      <c r="O3591" s="3">
        <f>Table1[[#This Row],[sales]]-Table1[[#This Row],[profit]]</f>
        <v>3854.5400000000004</v>
      </c>
      <c r="P3591" s="3">
        <f>Table1[[#This Row],[sales]]*Table1[[#This Row],[quantity]]</f>
        <v>37428.480000000003</v>
      </c>
      <c r="Q3591" s="9">
        <f>Table1[[#This Row],[delivery_date]]-Table1[[#This Row],[order_date]]</f>
        <v>3</v>
      </c>
    </row>
    <row r="3592" spans="1:17" x14ac:dyDescent="0.35">
      <c r="A3592" t="s">
        <v>3623</v>
      </c>
      <c r="B3592" t="s">
        <v>25</v>
      </c>
      <c r="C3592" t="s">
        <v>33</v>
      </c>
      <c r="D3592" s="2">
        <v>2099.65</v>
      </c>
      <c r="E3592">
        <v>0.06</v>
      </c>
      <c r="F3592">
        <v>5</v>
      </c>
      <c r="G3592" s="1">
        <v>45301</v>
      </c>
      <c r="H3592" s="1">
        <v>45305</v>
      </c>
      <c r="I3592" t="s">
        <v>15</v>
      </c>
      <c r="J3592" t="s">
        <v>16</v>
      </c>
      <c r="K3592" s="2">
        <v>387.63</v>
      </c>
      <c r="L3592" t="s">
        <v>17</v>
      </c>
      <c r="M3592">
        <f>YEAR(Table1[[#This Row],[order_date]])</f>
        <v>2024</v>
      </c>
      <c r="N3592">
        <f>MONTH(Table1[[#This Row],[order_date]])</f>
        <v>1</v>
      </c>
      <c r="O3592" s="3">
        <f>Table1[[#This Row],[sales]]-Table1[[#This Row],[profit]]</f>
        <v>1712.02</v>
      </c>
      <c r="P3592" s="3">
        <f>Table1[[#This Row],[sales]]*Table1[[#This Row],[quantity]]</f>
        <v>10498.25</v>
      </c>
      <c r="Q3592" s="9">
        <f>Table1[[#This Row],[delivery_date]]-Table1[[#This Row],[order_date]]</f>
        <v>4</v>
      </c>
    </row>
    <row r="3593" spans="1:17" x14ac:dyDescent="0.35">
      <c r="A3593" t="s">
        <v>3624</v>
      </c>
      <c r="B3593" t="s">
        <v>13</v>
      </c>
      <c r="C3593" t="s">
        <v>33</v>
      </c>
      <c r="D3593" s="2">
        <v>970.65</v>
      </c>
      <c r="E3593">
        <v>0.26</v>
      </c>
      <c r="F3593">
        <v>3</v>
      </c>
      <c r="G3593" s="1">
        <v>45244</v>
      </c>
      <c r="H3593" s="1">
        <v>45250</v>
      </c>
      <c r="I3593" t="s">
        <v>31</v>
      </c>
      <c r="J3593" t="s">
        <v>22</v>
      </c>
      <c r="K3593" s="2">
        <v>275.25</v>
      </c>
      <c r="L3593" t="s">
        <v>39</v>
      </c>
      <c r="M3593">
        <f>YEAR(Table1[[#This Row],[order_date]])</f>
        <v>2023</v>
      </c>
      <c r="N3593">
        <f>MONTH(Table1[[#This Row],[order_date]])</f>
        <v>11</v>
      </c>
      <c r="O3593" s="3">
        <f>Table1[[#This Row],[sales]]-Table1[[#This Row],[profit]]</f>
        <v>695.4</v>
      </c>
      <c r="P3593" s="3">
        <f>Table1[[#This Row],[sales]]*Table1[[#This Row],[quantity]]</f>
        <v>2911.95</v>
      </c>
      <c r="Q3593" s="9">
        <f>Table1[[#This Row],[delivery_date]]-Table1[[#This Row],[order_date]]</f>
        <v>6</v>
      </c>
    </row>
    <row r="3594" spans="1:17" x14ac:dyDescent="0.35">
      <c r="A3594" t="s">
        <v>3625</v>
      </c>
      <c r="B3594" t="s">
        <v>13</v>
      </c>
      <c r="C3594" t="s">
        <v>26</v>
      </c>
      <c r="D3594" s="2">
        <v>2790.25</v>
      </c>
      <c r="E3594">
        <v>0.28999999999999998</v>
      </c>
      <c r="F3594">
        <v>6</v>
      </c>
      <c r="G3594" s="1">
        <v>45314</v>
      </c>
      <c r="H3594" s="1">
        <v>45320</v>
      </c>
      <c r="I3594" t="s">
        <v>15</v>
      </c>
      <c r="J3594" t="s">
        <v>22</v>
      </c>
      <c r="K3594" s="2">
        <v>300.44</v>
      </c>
      <c r="L3594" t="s">
        <v>23</v>
      </c>
      <c r="M3594">
        <f>YEAR(Table1[[#This Row],[order_date]])</f>
        <v>2024</v>
      </c>
      <c r="N3594">
        <f>MONTH(Table1[[#This Row],[order_date]])</f>
        <v>1</v>
      </c>
      <c r="O3594" s="3">
        <f>Table1[[#This Row],[sales]]-Table1[[#This Row],[profit]]</f>
        <v>2489.81</v>
      </c>
      <c r="P3594" s="3">
        <f>Table1[[#This Row],[sales]]*Table1[[#This Row],[quantity]]</f>
        <v>16741.5</v>
      </c>
      <c r="Q3594" s="9">
        <f>Table1[[#This Row],[delivery_date]]-Table1[[#This Row],[order_date]]</f>
        <v>6</v>
      </c>
    </row>
    <row r="3595" spans="1:17" x14ac:dyDescent="0.35">
      <c r="A3595" t="s">
        <v>3626</v>
      </c>
      <c r="B3595" t="s">
        <v>25</v>
      </c>
      <c r="C3595" t="s">
        <v>33</v>
      </c>
      <c r="D3595" s="2">
        <v>2979.76</v>
      </c>
      <c r="E3595">
        <v>0.41</v>
      </c>
      <c r="F3595">
        <v>4</v>
      </c>
      <c r="G3595" s="1">
        <v>45228</v>
      </c>
      <c r="H3595" s="1">
        <v>45230</v>
      </c>
      <c r="I3595" t="s">
        <v>31</v>
      </c>
      <c r="J3595" t="s">
        <v>22</v>
      </c>
      <c r="K3595" s="2">
        <v>732.86</v>
      </c>
      <c r="L3595" t="s">
        <v>48</v>
      </c>
      <c r="M3595">
        <f>YEAR(Table1[[#This Row],[order_date]])</f>
        <v>2023</v>
      </c>
      <c r="N3595">
        <f>MONTH(Table1[[#This Row],[order_date]])</f>
        <v>10</v>
      </c>
      <c r="O3595" s="3">
        <f>Table1[[#This Row],[sales]]-Table1[[#This Row],[profit]]</f>
        <v>2246.9</v>
      </c>
      <c r="P3595" s="3">
        <f>Table1[[#This Row],[sales]]*Table1[[#This Row],[quantity]]</f>
        <v>11919.04</v>
      </c>
      <c r="Q3595" s="9">
        <f>Table1[[#This Row],[delivery_date]]-Table1[[#This Row],[order_date]]</f>
        <v>2</v>
      </c>
    </row>
    <row r="3596" spans="1:17" x14ac:dyDescent="0.35">
      <c r="A3596" t="s">
        <v>3627</v>
      </c>
      <c r="B3596" t="s">
        <v>25</v>
      </c>
      <c r="C3596" t="s">
        <v>36</v>
      </c>
      <c r="D3596" s="2">
        <v>3213.9</v>
      </c>
      <c r="E3596">
        <v>0.03</v>
      </c>
      <c r="F3596">
        <v>3</v>
      </c>
      <c r="G3596" s="1">
        <v>45611</v>
      </c>
      <c r="H3596" s="1">
        <v>45615</v>
      </c>
      <c r="I3596" t="s">
        <v>31</v>
      </c>
      <c r="J3596" t="s">
        <v>16</v>
      </c>
      <c r="K3596" s="2">
        <v>399.66</v>
      </c>
      <c r="L3596" t="s">
        <v>34</v>
      </c>
      <c r="M3596">
        <f>YEAR(Table1[[#This Row],[order_date]])</f>
        <v>2024</v>
      </c>
      <c r="N3596">
        <f>MONTH(Table1[[#This Row],[order_date]])</f>
        <v>11</v>
      </c>
      <c r="O3596" s="3">
        <f>Table1[[#This Row],[sales]]-Table1[[#This Row],[profit]]</f>
        <v>2814.2400000000002</v>
      </c>
      <c r="P3596" s="3">
        <f>Table1[[#This Row],[sales]]*Table1[[#This Row],[quantity]]</f>
        <v>9641.7000000000007</v>
      </c>
      <c r="Q3596" s="9">
        <f>Table1[[#This Row],[delivery_date]]-Table1[[#This Row],[order_date]]</f>
        <v>4</v>
      </c>
    </row>
    <row r="3597" spans="1:17" x14ac:dyDescent="0.35">
      <c r="A3597" t="s">
        <v>3628</v>
      </c>
      <c r="B3597" t="s">
        <v>13</v>
      </c>
      <c r="C3597" t="s">
        <v>20</v>
      </c>
      <c r="D3597" s="2">
        <v>2116.33</v>
      </c>
      <c r="E3597">
        <v>0.18</v>
      </c>
      <c r="F3597">
        <v>4</v>
      </c>
      <c r="G3597" s="1">
        <v>45005</v>
      </c>
      <c r="H3597" s="1">
        <v>45010</v>
      </c>
      <c r="I3597" t="s">
        <v>21</v>
      </c>
      <c r="J3597" t="s">
        <v>22</v>
      </c>
      <c r="K3597" s="2">
        <v>136.68</v>
      </c>
      <c r="L3597" t="s">
        <v>48</v>
      </c>
      <c r="M3597">
        <f>YEAR(Table1[[#This Row],[order_date]])</f>
        <v>2023</v>
      </c>
      <c r="N3597">
        <f>MONTH(Table1[[#This Row],[order_date]])</f>
        <v>3</v>
      </c>
      <c r="O3597" s="3">
        <f>Table1[[#This Row],[sales]]-Table1[[#This Row],[profit]]</f>
        <v>1979.6499999999999</v>
      </c>
      <c r="P3597" s="3">
        <f>Table1[[#This Row],[sales]]*Table1[[#This Row],[quantity]]</f>
        <v>8465.32</v>
      </c>
      <c r="Q3597" s="9">
        <f>Table1[[#This Row],[delivery_date]]-Table1[[#This Row],[order_date]]</f>
        <v>5</v>
      </c>
    </row>
    <row r="3598" spans="1:17" x14ac:dyDescent="0.35">
      <c r="A3598" t="s">
        <v>3629</v>
      </c>
      <c r="B3598" t="s">
        <v>19</v>
      </c>
      <c r="C3598" t="s">
        <v>20</v>
      </c>
      <c r="D3598" s="2">
        <v>338.15</v>
      </c>
      <c r="E3598">
        <v>0.1</v>
      </c>
      <c r="F3598">
        <v>1</v>
      </c>
      <c r="G3598" s="1">
        <v>45408</v>
      </c>
      <c r="H3598" s="1">
        <v>45414</v>
      </c>
      <c r="I3598" t="s">
        <v>21</v>
      </c>
      <c r="J3598" t="s">
        <v>22</v>
      </c>
      <c r="K3598" s="2">
        <v>50.29</v>
      </c>
      <c r="L3598" t="s">
        <v>34</v>
      </c>
      <c r="M3598">
        <f>YEAR(Table1[[#This Row],[order_date]])</f>
        <v>2024</v>
      </c>
      <c r="N3598">
        <f>MONTH(Table1[[#This Row],[order_date]])</f>
        <v>4</v>
      </c>
      <c r="O3598" s="3">
        <f>Table1[[#This Row],[sales]]-Table1[[#This Row],[profit]]</f>
        <v>287.85999999999996</v>
      </c>
      <c r="P3598" s="3">
        <f>Table1[[#This Row],[sales]]*Table1[[#This Row],[quantity]]</f>
        <v>338.15</v>
      </c>
      <c r="Q3598" s="9">
        <f>Table1[[#This Row],[delivery_date]]-Table1[[#This Row],[order_date]]</f>
        <v>6</v>
      </c>
    </row>
    <row r="3599" spans="1:17" x14ac:dyDescent="0.35">
      <c r="A3599" t="s">
        <v>3630</v>
      </c>
      <c r="B3599" t="s">
        <v>13</v>
      </c>
      <c r="C3599" t="s">
        <v>14</v>
      </c>
      <c r="D3599" s="2">
        <v>3170.93</v>
      </c>
      <c r="E3599">
        <v>0.18</v>
      </c>
      <c r="F3599">
        <v>8</v>
      </c>
      <c r="G3599" s="1">
        <v>45588</v>
      </c>
      <c r="H3599" s="1">
        <v>45595</v>
      </c>
      <c r="I3599" t="s">
        <v>31</v>
      </c>
      <c r="J3599" t="s">
        <v>16</v>
      </c>
      <c r="K3599" s="2">
        <v>572.66999999999996</v>
      </c>
      <c r="L3599" t="s">
        <v>17</v>
      </c>
      <c r="M3599">
        <f>YEAR(Table1[[#This Row],[order_date]])</f>
        <v>2024</v>
      </c>
      <c r="N3599">
        <f>MONTH(Table1[[#This Row],[order_date]])</f>
        <v>10</v>
      </c>
      <c r="O3599" s="3">
        <f>Table1[[#This Row],[sales]]-Table1[[#This Row],[profit]]</f>
        <v>2598.2599999999998</v>
      </c>
      <c r="P3599" s="3">
        <f>Table1[[#This Row],[sales]]*Table1[[#This Row],[quantity]]</f>
        <v>25367.439999999999</v>
      </c>
      <c r="Q3599" s="9">
        <f>Table1[[#This Row],[delivery_date]]-Table1[[#This Row],[order_date]]</f>
        <v>7</v>
      </c>
    </row>
    <row r="3600" spans="1:17" x14ac:dyDescent="0.35">
      <c r="A3600" t="s">
        <v>3631</v>
      </c>
      <c r="B3600" t="s">
        <v>19</v>
      </c>
      <c r="C3600" t="s">
        <v>20</v>
      </c>
      <c r="D3600" s="2">
        <v>4671.8500000000004</v>
      </c>
      <c r="E3600">
        <v>0.18</v>
      </c>
      <c r="F3600">
        <v>9</v>
      </c>
      <c r="G3600" s="1">
        <v>45119</v>
      </c>
      <c r="H3600" s="1">
        <v>45122</v>
      </c>
      <c r="I3600" t="s">
        <v>31</v>
      </c>
      <c r="J3600" t="s">
        <v>16</v>
      </c>
      <c r="K3600" s="2">
        <v>387.61</v>
      </c>
      <c r="L3600" t="s">
        <v>28</v>
      </c>
      <c r="M3600">
        <f>YEAR(Table1[[#This Row],[order_date]])</f>
        <v>2023</v>
      </c>
      <c r="N3600">
        <f>MONTH(Table1[[#This Row],[order_date]])</f>
        <v>7</v>
      </c>
      <c r="O3600" s="3">
        <f>Table1[[#This Row],[sales]]-Table1[[#This Row],[profit]]</f>
        <v>4284.2400000000007</v>
      </c>
      <c r="P3600" s="3">
        <f>Table1[[#This Row],[sales]]*Table1[[#This Row],[quantity]]</f>
        <v>42046.65</v>
      </c>
      <c r="Q3600" s="9">
        <f>Table1[[#This Row],[delivery_date]]-Table1[[#This Row],[order_date]]</f>
        <v>3</v>
      </c>
    </row>
    <row r="3601" spans="1:17" x14ac:dyDescent="0.35">
      <c r="A3601" t="s">
        <v>3632</v>
      </c>
      <c r="B3601" t="s">
        <v>25</v>
      </c>
      <c r="C3601" t="s">
        <v>26</v>
      </c>
      <c r="D3601" s="2">
        <v>4792.04</v>
      </c>
      <c r="E3601">
        <v>0.18</v>
      </c>
      <c r="F3601">
        <v>6</v>
      </c>
      <c r="G3601" s="1">
        <v>45188</v>
      </c>
      <c r="H3601" s="1">
        <v>45191</v>
      </c>
      <c r="I3601" t="s">
        <v>21</v>
      </c>
      <c r="J3601" t="s">
        <v>16</v>
      </c>
      <c r="K3601" s="2">
        <v>1134.72</v>
      </c>
      <c r="L3601" t="s">
        <v>48</v>
      </c>
      <c r="M3601">
        <f>YEAR(Table1[[#This Row],[order_date]])</f>
        <v>2023</v>
      </c>
      <c r="N3601">
        <f>MONTH(Table1[[#This Row],[order_date]])</f>
        <v>9</v>
      </c>
      <c r="O3601" s="3">
        <f>Table1[[#This Row],[sales]]-Table1[[#This Row],[profit]]</f>
        <v>3657.3199999999997</v>
      </c>
      <c r="P3601" s="3">
        <f>Table1[[#This Row],[sales]]*Table1[[#This Row],[quantity]]</f>
        <v>28752.239999999998</v>
      </c>
      <c r="Q3601" s="9">
        <f>Table1[[#This Row],[delivery_date]]-Table1[[#This Row],[order_date]]</f>
        <v>3</v>
      </c>
    </row>
    <row r="3602" spans="1:17" x14ac:dyDescent="0.35">
      <c r="A3602" t="s">
        <v>3633</v>
      </c>
      <c r="B3602" t="s">
        <v>25</v>
      </c>
      <c r="C3602" t="s">
        <v>36</v>
      </c>
      <c r="D3602" s="2">
        <v>3024.74</v>
      </c>
      <c r="E3602">
        <v>0.15</v>
      </c>
      <c r="F3602">
        <v>5</v>
      </c>
      <c r="G3602" s="1">
        <v>45521</v>
      </c>
      <c r="H3602" s="1">
        <v>45523</v>
      </c>
      <c r="I3602" t="s">
        <v>31</v>
      </c>
      <c r="J3602" t="s">
        <v>16</v>
      </c>
      <c r="K3602" s="2">
        <v>712.52</v>
      </c>
      <c r="L3602" t="s">
        <v>28</v>
      </c>
      <c r="M3602">
        <f>YEAR(Table1[[#This Row],[order_date]])</f>
        <v>2024</v>
      </c>
      <c r="N3602">
        <f>MONTH(Table1[[#This Row],[order_date]])</f>
        <v>8</v>
      </c>
      <c r="O3602" s="3">
        <f>Table1[[#This Row],[sales]]-Table1[[#This Row],[profit]]</f>
        <v>2312.2199999999998</v>
      </c>
      <c r="P3602" s="3">
        <f>Table1[[#This Row],[sales]]*Table1[[#This Row],[quantity]]</f>
        <v>15123.699999999999</v>
      </c>
      <c r="Q3602" s="9">
        <f>Table1[[#This Row],[delivery_date]]-Table1[[#This Row],[order_date]]</f>
        <v>2</v>
      </c>
    </row>
    <row r="3603" spans="1:17" x14ac:dyDescent="0.35">
      <c r="A3603" t="s">
        <v>3634</v>
      </c>
      <c r="B3603" t="s">
        <v>19</v>
      </c>
      <c r="C3603" t="s">
        <v>14</v>
      </c>
      <c r="D3603" s="2">
        <v>197.45</v>
      </c>
      <c r="E3603">
        <v>0.38</v>
      </c>
      <c r="F3603">
        <v>9</v>
      </c>
      <c r="G3603" s="1">
        <v>45053</v>
      </c>
      <c r="H3603" s="1">
        <v>45059</v>
      </c>
      <c r="I3603" t="s">
        <v>31</v>
      </c>
      <c r="J3603" t="s">
        <v>27</v>
      </c>
      <c r="K3603" s="2">
        <v>45.94</v>
      </c>
      <c r="L3603" t="s">
        <v>28</v>
      </c>
      <c r="M3603">
        <f>YEAR(Table1[[#This Row],[order_date]])</f>
        <v>2023</v>
      </c>
      <c r="N3603">
        <f>MONTH(Table1[[#This Row],[order_date]])</f>
        <v>5</v>
      </c>
      <c r="O3603" s="3">
        <f>Table1[[#This Row],[sales]]-Table1[[#This Row],[profit]]</f>
        <v>151.51</v>
      </c>
      <c r="P3603" s="3">
        <f>Table1[[#This Row],[sales]]*Table1[[#This Row],[quantity]]</f>
        <v>1777.05</v>
      </c>
      <c r="Q3603" s="9">
        <f>Table1[[#This Row],[delivery_date]]-Table1[[#This Row],[order_date]]</f>
        <v>6</v>
      </c>
    </row>
    <row r="3604" spans="1:17" x14ac:dyDescent="0.35">
      <c r="A3604" t="s">
        <v>3635</v>
      </c>
      <c r="B3604" t="s">
        <v>25</v>
      </c>
      <c r="C3604" t="s">
        <v>26</v>
      </c>
      <c r="D3604" s="2">
        <v>619.59</v>
      </c>
      <c r="E3604">
        <v>0.34</v>
      </c>
      <c r="F3604">
        <v>4</v>
      </c>
      <c r="G3604" s="1">
        <v>45109</v>
      </c>
      <c r="H3604" s="1">
        <v>45115</v>
      </c>
      <c r="I3604" t="s">
        <v>31</v>
      </c>
      <c r="J3604" t="s">
        <v>22</v>
      </c>
      <c r="K3604" s="2">
        <v>80.7</v>
      </c>
      <c r="L3604" t="s">
        <v>23</v>
      </c>
      <c r="M3604">
        <f>YEAR(Table1[[#This Row],[order_date]])</f>
        <v>2023</v>
      </c>
      <c r="N3604">
        <f>MONTH(Table1[[#This Row],[order_date]])</f>
        <v>7</v>
      </c>
      <c r="O3604" s="3">
        <f>Table1[[#This Row],[sales]]-Table1[[#This Row],[profit]]</f>
        <v>538.89</v>
      </c>
      <c r="P3604" s="3">
        <f>Table1[[#This Row],[sales]]*Table1[[#This Row],[quantity]]</f>
        <v>2478.36</v>
      </c>
      <c r="Q3604" s="9">
        <f>Table1[[#This Row],[delivery_date]]-Table1[[#This Row],[order_date]]</f>
        <v>6</v>
      </c>
    </row>
    <row r="3605" spans="1:17" x14ac:dyDescent="0.35">
      <c r="A3605" t="s">
        <v>3636</v>
      </c>
      <c r="B3605" t="s">
        <v>19</v>
      </c>
      <c r="C3605" t="s">
        <v>26</v>
      </c>
      <c r="D3605" s="2">
        <v>4186.55</v>
      </c>
      <c r="E3605">
        <v>0.17</v>
      </c>
      <c r="F3605">
        <v>1</v>
      </c>
      <c r="G3605" s="1">
        <v>45388</v>
      </c>
      <c r="H3605" s="1">
        <v>45395</v>
      </c>
      <c r="I3605" t="s">
        <v>31</v>
      </c>
      <c r="J3605" t="s">
        <v>22</v>
      </c>
      <c r="K3605" s="2">
        <v>730.34</v>
      </c>
      <c r="L3605" t="s">
        <v>17</v>
      </c>
      <c r="M3605">
        <f>YEAR(Table1[[#This Row],[order_date]])</f>
        <v>2024</v>
      </c>
      <c r="N3605">
        <f>MONTH(Table1[[#This Row],[order_date]])</f>
        <v>4</v>
      </c>
      <c r="O3605" s="3">
        <f>Table1[[#This Row],[sales]]-Table1[[#This Row],[profit]]</f>
        <v>3456.21</v>
      </c>
      <c r="P3605" s="3">
        <f>Table1[[#This Row],[sales]]*Table1[[#This Row],[quantity]]</f>
        <v>4186.55</v>
      </c>
      <c r="Q3605" s="9">
        <f>Table1[[#This Row],[delivery_date]]-Table1[[#This Row],[order_date]]</f>
        <v>7</v>
      </c>
    </row>
    <row r="3606" spans="1:17" x14ac:dyDescent="0.35">
      <c r="A3606" t="s">
        <v>3637</v>
      </c>
      <c r="B3606" t="s">
        <v>41</v>
      </c>
      <c r="C3606" t="s">
        <v>26</v>
      </c>
      <c r="D3606" s="2">
        <v>4165.75</v>
      </c>
      <c r="E3606">
        <v>7.0000000000000007E-2</v>
      </c>
      <c r="F3606">
        <v>7</v>
      </c>
      <c r="G3606" s="1">
        <v>45600</v>
      </c>
      <c r="H3606" s="1">
        <v>45601</v>
      </c>
      <c r="I3606" t="s">
        <v>31</v>
      </c>
      <c r="J3606" t="s">
        <v>16</v>
      </c>
      <c r="K3606" s="2">
        <v>389.39</v>
      </c>
      <c r="L3606" t="s">
        <v>28</v>
      </c>
      <c r="M3606">
        <f>YEAR(Table1[[#This Row],[order_date]])</f>
        <v>2024</v>
      </c>
      <c r="N3606">
        <f>MONTH(Table1[[#This Row],[order_date]])</f>
        <v>11</v>
      </c>
      <c r="O3606" s="3">
        <f>Table1[[#This Row],[sales]]-Table1[[#This Row],[profit]]</f>
        <v>3776.36</v>
      </c>
      <c r="P3606" s="3">
        <f>Table1[[#This Row],[sales]]*Table1[[#This Row],[quantity]]</f>
        <v>29160.25</v>
      </c>
      <c r="Q3606" s="9">
        <f>Table1[[#This Row],[delivery_date]]-Table1[[#This Row],[order_date]]</f>
        <v>1</v>
      </c>
    </row>
    <row r="3607" spans="1:17" x14ac:dyDescent="0.35">
      <c r="A3607" t="s">
        <v>3638</v>
      </c>
      <c r="B3607" t="s">
        <v>13</v>
      </c>
      <c r="C3607" t="s">
        <v>33</v>
      </c>
      <c r="D3607" s="2">
        <v>4735.4799999999996</v>
      </c>
      <c r="E3607">
        <v>0.26</v>
      </c>
      <c r="F3607">
        <v>1</v>
      </c>
      <c r="G3607" s="1">
        <v>45479</v>
      </c>
      <c r="H3607" s="1">
        <v>45485</v>
      </c>
      <c r="I3607" t="s">
        <v>21</v>
      </c>
      <c r="J3607" t="s">
        <v>22</v>
      </c>
      <c r="K3607" s="2">
        <v>755.28</v>
      </c>
      <c r="L3607" t="s">
        <v>48</v>
      </c>
      <c r="M3607">
        <f>YEAR(Table1[[#This Row],[order_date]])</f>
        <v>2024</v>
      </c>
      <c r="N3607">
        <f>MONTH(Table1[[#This Row],[order_date]])</f>
        <v>7</v>
      </c>
      <c r="O3607" s="3">
        <f>Table1[[#This Row],[sales]]-Table1[[#This Row],[profit]]</f>
        <v>3980.2</v>
      </c>
      <c r="P3607" s="3">
        <f>Table1[[#This Row],[sales]]*Table1[[#This Row],[quantity]]</f>
        <v>4735.4799999999996</v>
      </c>
      <c r="Q3607" s="9">
        <f>Table1[[#This Row],[delivery_date]]-Table1[[#This Row],[order_date]]</f>
        <v>6</v>
      </c>
    </row>
    <row r="3608" spans="1:17" x14ac:dyDescent="0.35">
      <c r="A3608" t="s">
        <v>3639</v>
      </c>
      <c r="B3608" t="s">
        <v>41</v>
      </c>
      <c r="C3608" t="s">
        <v>26</v>
      </c>
      <c r="D3608" s="2">
        <v>2862.49</v>
      </c>
      <c r="E3608">
        <v>0.46</v>
      </c>
      <c r="F3608">
        <v>9</v>
      </c>
      <c r="G3608" s="1">
        <v>45086</v>
      </c>
      <c r="H3608" s="1">
        <v>45087</v>
      </c>
      <c r="I3608" t="s">
        <v>21</v>
      </c>
      <c r="J3608" t="s">
        <v>27</v>
      </c>
      <c r="K3608" s="2">
        <v>826.76</v>
      </c>
      <c r="L3608" t="s">
        <v>23</v>
      </c>
      <c r="M3608">
        <f>YEAR(Table1[[#This Row],[order_date]])</f>
        <v>2023</v>
      </c>
      <c r="N3608">
        <f>MONTH(Table1[[#This Row],[order_date]])</f>
        <v>6</v>
      </c>
      <c r="O3608" s="3">
        <f>Table1[[#This Row],[sales]]-Table1[[#This Row],[profit]]</f>
        <v>2035.7299999999998</v>
      </c>
      <c r="P3608" s="3">
        <f>Table1[[#This Row],[sales]]*Table1[[#This Row],[quantity]]</f>
        <v>25762.409999999996</v>
      </c>
      <c r="Q3608" s="9">
        <f>Table1[[#This Row],[delivery_date]]-Table1[[#This Row],[order_date]]</f>
        <v>1</v>
      </c>
    </row>
    <row r="3609" spans="1:17" x14ac:dyDescent="0.35">
      <c r="A3609" t="s">
        <v>3640</v>
      </c>
      <c r="B3609" t="s">
        <v>19</v>
      </c>
      <c r="C3609" t="s">
        <v>33</v>
      </c>
      <c r="D3609" s="2">
        <v>4332.7</v>
      </c>
      <c r="E3609">
        <v>0.06</v>
      </c>
      <c r="F3609">
        <v>4</v>
      </c>
      <c r="G3609" s="1">
        <v>45377</v>
      </c>
      <c r="H3609" s="1">
        <v>45379</v>
      </c>
      <c r="I3609" t="s">
        <v>15</v>
      </c>
      <c r="J3609" t="s">
        <v>22</v>
      </c>
      <c r="K3609" s="2">
        <v>544.29</v>
      </c>
      <c r="L3609" t="s">
        <v>39</v>
      </c>
      <c r="M3609">
        <f>YEAR(Table1[[#This Row],[order_date]])</f>
        <v>2024</v>
      </c>
      <c r="N3609">
        <f>MONTH(Table1[[#This Row],[order_date]])</f>
        <v>3</v>
      </c>
      <c r="O3609" s="3">
        <f>Table1[[#This Row],[sales]]-Table1[[#This Row],[profit]]</f>
        <v>3788.41</v>
      </c>
      <c r="P3609" s="3">
        <f>Table1[[#This Row],[sales]]*Table1[[#This Row],[quantity]]</f>
        <v>17330.8</v>
      </c>
      <c r="Q3609" s="9">
        <f>Table1[[#This Row],[delivery_date]]-Table1[[#This Row],[order_date]]</f>
        <v>2</v>
      </c>
    </row>
    <row r="3610" spans="1:17" x14ac:dyDescent="0.35">
      <c r="A3610" t="s">
        <v>3641</v>
      </c>
      <c r="B3610" t="s">
        <v>13</v>
      </c>
      <c r="C3610" t="s">
        <v>20</v>
      </c>
      <c r="D3610" s="2">
        <v>4141.95</v>
      </c>
      <c r="E3610">
        <v>0.38</v>
      </c>
      <c r="F3610">
        <v>3</v>
      </c>
      <c r="G3610" s="1">
        <v>45489</v>
      </c>
      <c r="H3610" s="1">
        <v>45493</v>
      </c>
      <c r="I3610" t="s">
        <v>31</v>
      </c>
      <c r="J3610" t="s">
        <v>16</v>
      </c>
      <c r="K3610" s="2">
        <v>257.76</v>
      </c>
      <c r="L3610" t="s">
        <v>48</v>
      </c>
      <c r="M3610">
        <f>YEAR(Table1[[#This Row],[order_date]])</f>
        <v>2024</v>
      </c>
      <c r="N3610">
        <f>MONTH(Table1[[#This Row],[order_date]])</f>
        <v>7</v>
      </c>
      <c r="O3610" s="3">
        <f>Table1[[#This Row],[sales]]-Table1[[#This Row],[profit]]</f>
        <v>3884.1899999999996</v>
      </c>
      <c r="P3610" s="3">
        <f>Table1[[#This Row],[sales]]*Table1[[#This Row],[quantity]]</f>
        <v>12425.849999999999</v>
      </c>
      <c r="Q3610" s="9">
        <f>Table1[[#This Row],[delivery_date]]-Table1[[#This Row],[order_date]]</f>
        <v>4</v>
      </c>
    </row>
    <row r="3611" spans="1:17" x14ac:dyDescent="0.35">
      <c r="A3611" t="s">
        <v>3642</v>
      </c>
      <c r="B3611" t="s">
        <v>19</v>
      </c>
      <c r="C3611" t="s">
        <v>33</v>
      </c>
      <c r="D3611" s="2">
        <v>2988.16</v>
      </c>
      <c r="E3611">
        <v>0.3</v>
      </c>
      <c r="F3611">
        <v>4</v>
      </c>
      <c r="G3611" s="1">
        <v>45036</v>
      </c>
      <c r="H3611" s="1">
        <v>45037</v>
      </c>
      <c r="I3611" t="s">
        <v>15</v>
      </c>
      <c r="J3611" t="s">
        <v>27</v>
      </c>
      <c r="K3611" s="2">
        <v>382.77</v>
      </c>
      <c r="L3611" t="s">
        <v>34</v>
      </c>
      <c r="M3611">
        <f>YEAR(Table1[[#This Row],[order_date]])</f>
        <v>2023</v>
      </c>
      <c r="N3611">
        <f>MONTH(Table1[[#This Row],[order_date]])</f>
        <v>4</v>
      </c>
      <c r="O3611" s="3">
        <f>Table1[[#This Row],[sales]]-Table1[[#This Row],[profit]]</f>
        <v>2605.39</v>
      </c>
      <c r="P3611" s="3">
        <f>Table1[[#This Row],[sales]]*Table1[[#This Row],[quantity]]</f>
        <v>11952.64</v>
      </c>
      <c r="Q3611" s="9">
        <f>Table1[[#This Row],[delivery_date]]-Table1[[#This Row],[order_date]]</f>
        <v>1</v>
      </c>
    </row>
    <row r="3612" spans="1:17" x14ac:dyDescent="0.35">
      <c r="A3612" t="s">
        <v>3643</v>
      </c>
      <c r="B3612" t="s">
        <v>13</v>
      </c>
      <c r="C3612" t="s">
        <v>26</v>
      </c>
      <c r="D3612" s="2">
        <v>3939.82</v>
      </c>
      <c r="E3612">
        <v>0.28999999999999998</v>
      </c>
      <c r="F3612">
        <v>1</v>
      </c>
      <c r="G3612" s="1">
        <v>45006</v>
      </c>
      <c r="H3612" s="1">
        <v>45013</v>
      </c>
      <c r="I3612" t="s">
        <v>15</v>
      </c>
      <c r="J3612" t="s">
        <v>16</v>
      </c>
      <c r="K3612" s="2">
        <v>1019.54</v>
      </c>
      <c r="L3612" t="s">
        <v>34</v>
      </c>
      <c r="M3612">
        <f>YEAR(Table1[[#This Row],[order_date]])</f>
        <v>2023</v>
      </c>
      <c r="N3612">
        <f>MONTH(Table1[[#This Row],[order_date]])</f>
        <v>3</v>
      </c>
      <c r="O3612" s="3">
        <f>Table1[[#This Row],[sales]]-Table1[[#This Row],[profit]]</f>
        <v>2920.28</v>
      </c>
      <c r="P3612" s="3">
        <f>Table1[[#This Row],[sales]]*Table1[[#This Row],[quantity]]</f>
        <v>3939.82</v>
      </c>
      <c r="Q3612" s="9">
        <f>Table1[[#This Row],[delivery_date]]-Table1[[#This Row],[order_date]]</f>
        <v>7</v>
      </c>
    </row>
    <row r="3613" spans="1:17" x14ac:dyDescent="0.35">
      <c r="A3613" t="s">
        <v>3644</v>
      </c>
      <c r="B3613" t="s">
        <v>13</v>
      </c>
      <c r="C3613" t="s">
        <v>36</v>
      </c>
      <c r="D3613" s="2">
        <v>715.98</v>
      </c>
      <c r="E3613">
        <v>0.47</v>
      </c>
      <c r="F3613">
        <v>6</v>
      </c>
      <c r="G3613" s="1">
        <v>45349</v>
      </c>
      <c r="H3613" s="1">
        <v>45352</v>
      </c>
      <c r="I3613" t="s">
        <v>21</v>
      </c>
      <c r="J3613" t="s">
        <v>16</v>
      </c>
      <c r="K3613" s="2">
        <v>198.11</v>
      </c>
      <c r="L3613" t="s">
        <v>34</v>
      </c>
      <c r="M3613">
        <f>YEAR(Table1[[#This Row],[order_date]])</f>
        <v>2024</v>
      </c>
      <c r="N3613">
        <f>MONTH(Table1[[#This Row],[order_date]])</f>
        <v>2</v>
      </c>
      <c r="O3613" s="3">
        <f>Table1[[#This Row],[sales]]-Table1[[#This Row],[profit]]</f>
        <v>517.87</v>
      </c>
      <c r="P3613" s="3">
        <f>Table1[[#This Row],[sales]]*Table1[[#This Row],[quantity]]</f>
        <v>4295.88</v>
      </c>
      <c r="Q3613" s="9">
        <f>Table1[[#This Row],[delivery_date]]-Table1[[#This Row],[order_date]]</f>
        <v>3</v>
      </c>
    </row>
    <row r="3614" spans="1:17" x14ac:dyDescent="0.35">
      <c r="A3614" t="s">
        <v>3645</v>
      </c>
      <c r="B3614" t="s">
        <v>13</v>
      </c>
      <c r="C3614" t="s">
        <v>36</v>
      </c>
      <c r="D3614" s="2">
        <v>3232.09</v>
      </c>
      <c r="E3614">
        <v>0.48</v>
      </c>
      <c r="F3614">
        <v>7</v>
      </c>
      <c r="G3614" s="1">
        <v>45151</v>
      </c>
      <c r="H3614" s="1">
        <v>45153</v>
      </c>
      <c r="I3614" t="s">
        <v>31</v>
      </c>
      <c r="J3614" t="s">
        <v>27</v>
      </c>
      <c r="K3614" s="2">
        <v>169.31</v>
      </c>
      <c r="L3614" t="s">
        <v>23</v>
      </c>
      <c r="M3614">
        <f>YEAR(Table1[[#This Row],[order_date]])</f>
        <v>2023</v>
      </c>
      <c r="N3614">
        <f>MONTH(Table1[[#This Row],[order_date]])</f>
        <v>8</v>
      </c>
      <c r="O3614" s="3">
        <f>Table1[[#This Row],[sales]]-Table1[[#This Row],[profit]]</f>
        <v>3062.78</v>
      </c>
      <c r="P3614" s="3">
        <f>Table1[[#This Row],[sales]]*Table1[[#This Row],[quantity]]</f>
        <v>22624.63</v>
      </c>
      <c r="Q3614" s="9">
        <f>Table1[[#This Row],[delivery_date]]-Table1[[#This Row],[order_date]]</f>
        <v>2</v>
      </c>
    </row>
    <row r="3615" spans="1:17" x14ac:dyDescent="0.35">
      <c r="A3615" t="s">
        <v>3646</v>
      </c>
      <c r="B3615" t="s">
        <v>13</v>
      </c>
      <c r="C3615" t="s">
        <v>20</v>
      </c>
      <c r="D3615" s="2">
        <v>4771.91</v>
      </c>
      <c r="E3615">
        <v>0.12</v>
      </c>
      <c r="F3615">
        <v>7</v>
      </c>
      <c r="G3615" s="1">
        <v>45443</v>
      </c>
      <c r="H3615" s="1">
        <v>45445</v>
      </c>
      <c r="I3615" t="s">
        <v>15</v>
      </c>
      <c r="J3615" t="s">
        <v>27</v>
      </c>
      <c r="K3615" s="2">
        <v>811.59</v>
      </c>
      <c r="L3615" t="s">
        <v>48</v>
      </c>
      <c r="M3615">
        <f>YEAR(Table1[[#This Row],[order_date]])</f>
        <v>2024</v>
      </c>
      <c r="N3615">
        <f>MONTH(Table1[[#This Row],[order_date]])</f>
        <v>5</v>
      </c>
      <c r="O3615" s="3">
        <f>Table1[[#This Row],[sales]]-Table1[[#This Row],[profit]]</f>
        <v>3960.3199999999997</v>
      </c>
      <c r="P3615" s="3">
        <f>Table1[[#This Row],[sales]]*Table1[[#This Row],[quantity]]</f>
        <v>33403.369999999995</v>
      </c>
      <c r="Q3615" s="9">
        <f>Table1[[#This Row],[delivery_date]]-Table1[[#This Row],[order_date]]</f>
        <v>2</v>
      </c>
    </row>
    <row r="3616" spans="1:17" x14ac:dyDescent="0.35">
      <c r="A3616" t="s">
        <v>3647</v>
      </c>
      <c r="B3616" t="s">
        <v>19</v>
      </c>
      <c r="C3616" t="s">
        <v>26</v>
      </c>
      <c r="D3616" s="2">
        <v>893.59</v>
      </c>
      <c r="E3616">
        <v>0.4</v>
      </c>
      <c r="F3616">
        <v>5</v>
      </c>
      <c r="G3616" s="1">
        <v>45153</v>
      </c>
      <c r="H3616" s="1">
        <v>45156</v>
      </c>
      <c r="I3616" t="s">
        <v>15</v>
      </c>
      <c r="J3616" t="s">
        <v>22</v>
      </c>
      <c r="K3616" s="2">
        <v>256.49</v>
      </c>
      <c r="L3616" t="s">
        <v>48</v>
      </c>
      <c r="M3616">
        <f>YEAR(Table1[[#This Row],[order_date]])</f>
        <v>2023</v>
      </c>
      <c r="N3616">
        <f>MONTH(Table1[[#This Row],[order_date]])</f>
        <v>8</v>
      </c>
      <c r="O3616" s="3">
        <f>Table1[[#This Row],[sales]]-Table1[[#This Row],[profit]]</f>
        <v>637.1</v>
      </c>
      <c r="P3616" s="3">
        <f>Table1[[#This Row],[sales]]*Table1[[#This Row],[quantity]]</f>
        <v>4467.95</v>
      </c>
      <c r="Q3616" s="9">
        <f>Table1[[#This Row],[delivery_date]]-Table1[[#This Row],[order_date]]</f>
        <v>3</v>
      </c>
    </row>
    <row r="3617" spans="1:17" x14ac:dyDescent="0.35">
      <c r="A3617" t="s">
        <v>3648</v>
      </c>
      <c r="B3617" t="s">
        <v>13</v>
      </c>
      <c r="C3617" t="s">
        <v>33</v>
      </c>
      <c r="D3617" s="2">
        <v>3745.81</v>
      </c>
      <c r="E3617">
        <v>0.31</v>
      </c>
      <c r="F3617">
        <v>5</v>
      </c>
      <c r="G3617" s="1">
        <v>45333</v>
      </c>
      <c r="H3617" s="1">
        <v>45334</v>
      </c>
      <c r="I3617" t="s">
        <v>15</v>
      </c>
      <c r="J3617" t="s">
        <v>16</v>
      </c>
      <c r="K3617" s="2">
        <v>304.99</v>
      </c>
      <c r="L3617" t="s">
        <v>28</v>
      </c>
      <c r="M3617">
        <f>YEAR(Table1[[#This Row],[order_date]])</f>
        <v>2024</v>
      </c>
      <c r="N3617">
        <f>MONTH(Table1[[#This Row],[order_date]])</f>
        <v>2</v>
      </c>
      <c r="O3617" s="3">
        <f>Table1[[#This Row],[sales]]-Table1[[#This Row],[profit]]</f>
        <v>3440.8199999999997</v>
      </c>
      <c r="P3617" s="3">
        <f>Table1[[#This Row],[sales]]*Table1[[#This Row],[quantity]]</f>
        <v>18729.05</v>
      </c>
      <c r="Q3617" s="9">
        <f>Table1[[#This Row],[delivery_date]]-Table1[[#This Row],[order_date]]</f>
        <v>1</v>
      </c>
    </row>
    <row r="3618" spans="1:17" x14ac:dyDescent="0.35">
      <c r="A3618" t="s">
        <v>3649</v>
      </c>
      <c r="B3618" t="s">
        <v>13</v>
      </c>
      <c r="C3618" t="s">
        <v>36</v>
      </c>
      <c r="D3618" s="2">
        <v>1671.85</v>
      </c>
      <c r="E3618">
        <v>0.2</v>
      </c>
      <c r="F3618">
        <v>6</v>
      </c>
      <c r="G3618" s="1">
        <v>45400</v>
      </c>
      <c r="H3618" s="1">
        <v>45405</v>
      </c>
      <c r="I3618" t="s">
        <v>21</v>
      </c>
      <c r="J3618" t="s">
        <v>22</v>
      </c>
      <c r="K3618" s="2">
        <v>109.77</v>
      </c>
      <c r="L3618" t="s">
        <v>28</v>
      </c>
      <c r="M3618">
        <f>YEAR(Table1[[#This Row],[order_date]])</f>
        <v>2024</v>
      </c>
      <c r="N3618">
        <f>MONTH(Table1[[#This Row],[order_date]])</f>
        <v>4</v>
      </c>
      <c r="O3618" s="3">
        <f>Table1[[#This Row],[sales]]-Table1[[#This Row],[profit]]</f>
        <v>1562.08</v>
      </c>
      <c r="P3618" s="3">
        <f>Table1[[#This Row],[sales]]*Table1[[#This Row],[quantity]]</f>
        <v>10031.099999999999</v>
      </c>
      <c r="Q3618" s="9">
        <f>Table1[[#This Row],[delivery_date]]-Table1[[#This Row],[order_date]]</f>
        <v>5</v>
      </c>
    </row>
    <row r="3619" spans="1:17" x14ac:dyDescent="0.35">
      <c r="A3619" t="s">
        <v>3650</v>
      </c>
      <c r="B3619" t="s">
        <v>41</v>
      </c>
      <c r="C3619" t="s">
        <v>14</v>
      </c>
      <c r="D3619" s="2">
        <v>4103.8100000000004</v>
      </c>
      <c r="E3619">
        <v>0.33</v>
      </c>
      <c r="F3619">
        <v>8</v>
      </c>
      <c r="G3619" s="1">
        <v>45100</v>
      </c>
      <c r="H3619" s="1">
        <v>45107</v>
      </c>
      <c r="I3619" t="s">
        <v>31</v>
      </c>
      <c r="J3619" t="s">
        <v>22</v>
      </c>
      <c r="K3619" s="2">
        <v>982.94</v>
      </c>
      <c r="L3619" t="s">
        <v>48</v>
      </c>
      <c r="M3619">
        <f>YEAR(Table1[[#This Row],[order_date]])</f>
        <v>2023</v>
      </c>
      <c r="N3619">
        <f>MONTH(Table1[[#This Row],[order_date]])</f>
        <v>6</v>
      </c>
      <c r="O3619" s="3">
        <f>Table1[[#This Row],[sales]]-Table1[[#This Row],[profit]]</f>
        <v>3120.8700000000003</v>
      </c>
      <c r="P3619" s="3">
        <f>Table1[[#This Row],[sales]]*Table1[[#This Row],[quantity]]</f>
        <v>32830.480000000003</v>
      </c>
      <c r="Q3619" s="9">
        <f>Table1[[#This Row],[delivery_date]]-Table1[[#This Row],[order_date]]</f>
        <v>7</v>
      </c>
    </row>
    <row r="3620" spans="1:17" x14ac:dyDescent="0.35">
      <c r="A3620" t="s">
        <v>3651</v>
      </c>
      <c r="B3620" t="s">
        <v>25</v>
      </c>
      <c r="C3620" t="s">
        <v>26</v>
      </c>
      <c r="D3620" s="2">
        <v>3516.33</v>
      </c>
      <c r="E3620">
        <v>0.48</v>
      </c>
      <c r="F3620">
        <v>9</v>
      </c>
      <c r="G3620" s="1">
        <v>45550</v>
      </c>
      <c r="H3620" s="1">
        <v>45552</v>
      </c>
      <c r="I3620" t="s">
        <v>31</v>
      </c>
      <c r="J3620" t="s">
        <v>22</v>
      </c>
      <c r="K3620" s="2">
        <v>738.46</v>
      </c>
      <c r="L3620" t="s">
        <v>39</v>
      </c>
      <c r="M3620">
        <f>YEAR(Table1[[#This Row],[order_date]])</f>
        <v>2024</v>
      </c>
      <c r="N3620">
        <f>MONTH(Table1[[#This Row],[order_date]])</f>
        <v>9</v>
      </c>
      <c r="O3620" s="3">
        <f>Table1[[#This Row],[sales]]-Table1[[#This Row],[profit]]</f>
        <v>2777.87</v>
      </c>
      <c r="P3620" s="3">
        <f>Table1[[#This Row],[sales]]*Table1[[#This Row],[quantity]]</f>
        <v>31646.97</v>
      </c>
      <c r="Q3620" s="9">
        <f>Table1[[#This Row],[delivery_date]]-Table1[[#This Row],[order_date]]</f>
        <v>2</v>
      </c>
    </row>
    <row r="3621" spans="1:17" x14ac:dyDescent="0.35">
      <c r="A3621" t="s">
        <v>3652</v>
      </c>
      <c r="B3621" t="s">
        <v>25</v>
      </c>
      <c r="C3621" t="s">
        <v>26</v>
      </c>
      <c r="D3621" s="2">
        <v>4638.25</v>
      </c>
      <c r="E3621">
        <v>0.26</v>
      </c>
      <c r="F3621">
        <v>6</v>
      </c>
      <c r="G3621" s="1">
        <v>45317</v>
      </c>
      <c r="H3621" s="1">
        <v>45323</v>
      </c>
      <c r="I3621" t="s">
        <v>21</v>
      </c>
      <c r="J3621" t="s">
        <v>16</v>
      </c>
      <c r="K3621" s="2">
        <v>1068.18</v>
      </c>
      <c r="L3621" t="s">
        <v>17</v>
      </c>
      <c r="M3621">
        <f>YEAR(Table1[[#This Row],[order_date]])</f>
        <v>2024</v>
      </c>
      <c r="N3621">
        <f>MONTH(Table1[[#This Row],[order_date]])</f>
        <v>1</v>
      </c>
      <c r="O3621" s="3">
        <f>Table1[[#This Row],[sales]]-Table1[[#This Row],[profit]]</f>
        <v>3570.0699999999997</v>
      </c>
      <c r="P3621" s="3">
        <f>Table1[[#This Row],[sales]]*Table1[[#This Row],[quantity]]</f>
        <v>27829.5</v>
      </c>
      <c r="Q3621" s="9">
        <f>Table1[[#This Row],[delivery_date]]-Table1[[#This Row],[order_date]]</f>
        <v>6</v>
      </c>
    </row>
    <row r="3622" spans="1:17" x14ac:dyDescent="0.35">
      <c r="A3622" t="s">
        <v>3653</v>
      </c>
      <c r="B3622" t="s">
        <v>41</v>
      </c>
      <c r="C3622" t="s">
        <v>14</v>
      </c>
      <c r="D3622" s="2">
        <v>3588.48</v>
      </c>
      <c r="E3622">
        <v>0.47</v>
      </c>
      <c r="F3622">
        <v>3</v>
      </c>
      <c r="G3622" s="1">
        <v>45031</v>
      </c>
      <c r="H3622" s="1">
        <v>45035</v>
      </c>
      <c r="I3622" t="s">
        <v>31</v>
      </c>
      <c r="J3622" t="s">
        <v>16</v>
      </c>
      <c r="K3622" s="2">
        <v>423.29</v>
      </c>
      <c r="L3622" t="s">
        <v>28</v>
      </c>
      <c r="M3622">
        <f>YEAR(Table1[[#This Row],[order_date]])</f>
        <v>2023</v>
      </c>
      <c r="N3622">
        <f>MONTH(Table1[[#This Row],[order_date]])</f>
        <v>4</v>
      </c>
      <c r="O3622" s="3">
        <f>Table1[[#This Row],[sales]]-Table1[[#This Row],[profit]]</f>
        <v>3165.19</v>
      </c>
      <c r="P3622" s="3">
        <f>Table1[[#This Row],[sales]]*Table1[[#This Row],[quantity]]</f>
        <v>10765.44</v>
      </c>
      <c r="Q3622" s="9">
        <f>Table1[[#This Row],[delivery_date]]-Table1[[#This Row],[order_date]]</f>
        <v>4</v>
      </c>
    </row>
    <row r="3623" spans="1:17" x14ac:dyDescent="0.35">
      <c r="A3623" t="s">
        <v>3654</v>
      </c>
      <c r="B3623" t="s">
        <v>41</v>
      </c>
      <c r="C3623" t="s">
        <v>36</v>
      </c>
      <c r="D3623" s="2">
        <v>2110.52</v>
      </c>
      <c r="E3623">
        <v>0.32</v>
      </c>
      <c r="F3623">
        <v>6</v>
      </c>
      <c r="G3623" s="1">
        <v>44988</v>
      </c>
      <c r="H3623" s="1">
        <v>44990</v>
      </c>
      <c r="I3623" t="s">
        <v>21</v>
      </c>
      <c r="J3623" t="s">
        <v>22</v>
      </c>
      <c r="K3623" s="2">
        <v>318.33999999999997</v>
      </c>
      <c r="L3623" t="s">
        <v>28</v>
      </c>
      <c r="M3623">
        <f>YEAR(Table1[[#This Row],[order_date]])</f>
        <v>2023</v>
      </c>
      <c r="N3623">
        <f>MONTH(Table1[[#This Row],[order_date]])</f>
        <v>3</v>
      </c>
      <c r="O3623" s="3">
        <f>Table1[[#This Row],[sales]]-Table1[[#This Row],[profit]]</f>
        <v>1792.18</v>
      </c>
      <c r="P3623" s="3">
        <f>Table1[[#This Row],[sales]]*Table1[[#This Row],[quantity]]</f>
        <v>12663.119999999999</v>
      </c>
      <c r="Q3623" s="9">
        <f>Table1[[#This Row],[delivery_date]]-Table1[[#This Row],[order_date]]</f>
        <v>2</v>
      </c>
    </row>
    <row r="3624" spans="1:17" x14ac:dyDescent="0.35">
      <c r="A3624" t="s">
        <v>3655</v>
      </c>
      <c r="B3624" t="s">
        <v>19</v>
      </c>
      <c r="C3624" t="s">
        <v>14</v>
      </c>
      <c r="D3624" s="2">
        <v>153.37</v>
      </c>
      <c r="E3624">
        <v>0.24</v>
      </c>
      <c r="F3624">
        <v>4</v>
      </c>
      <c r="G3624" s="1">
        <v>44933</v>
      </c>
      <c r="H3624" s="1">
        <v>44940</v>
      </c>
      <c r="I3624" t="s">
        <v>31</v>
      </c>
      <c r="J3624" t="s">
        <v>27</v>
      </c>
      <c r="K3624" s="2">
        <v>29.66</v>
      </c>
      <c r="L3624" t="s">
        <v>48</v>
      </c>
      <c r="M3624">
        <f>YEAR(Table1[[#This Row],[order_date]])</f>
        <v>2023</v>
      </c>
      <c r="N3624">
        <f>MONTH(Table1[[#This Row],[order_date]])</f>
        <v>1</v>
      </c>
      <c r="O3624" s="3">
        <f>Table1[[#This Row],[sales]]-Table1[[#This Row],[profit]]</f>
        <v>123.71000000000001</v>
      </c>
      <c r="P3624" s="3">
        <f>Table1[[#This Row],[sales]]*Table1[[#This Row],[quantity]]</f>
        <v>613.48</v>
      </c>
      <c r="Q3624" s="9">
        <f>Table1[[#This Row],[delivery_date]]-Table1[[#This Row],[order_date]]</f>
        <v>7</v>
      </c>
    </row>
    <row r="3625" spans="1:17" x14ac:dyDescent="0.35">
      <c r="A3625" t="s">
        <v>3656</v>
      </c>
      <c r="B3625" t="s">
        <v>19</v>
      </c>
      <c r="C3625" t="s">
        <v>20</v>
      </c>
      <c r="D3625" s="2">
        <v>3985.29</v>
      </c>
      <c r="E3625">
        <v>0.32</v>
      </c>
      <c r="F3625">
        <v>4</v>
      </c>
      <c r="G3625" s="1">
        <v>45453</v>
      </c>
      <c r="H3625" s="1">
        <v>45459</v>
      </c>
      <c r="I3625" t="s">
        <v>15</v>
      </c>
      <c r="J3625" t="s">
        <v>27</v>
      </c>
      <c r="K3625" s="2">
        <v>957.61</v>
      </c>
      <c r="L3625" t="s">
        <v>39</v>
      </c>
      <c r="M3625">
        <f>YEAR(Table1[[#This Row],[order_date]])</f>
        <v>2024</v>
      </c>
      <c r="N3625">
        <f>MONTH(Table1[[#This Row],[order_date]])</f>
        <v>6</v>
      </c>
      <c r="O3625" s="3">
        <f>Table1[[#This Row],[sales]]-Table1[[#This Row],[profit]]</f>
        <v>3027.68</v>
      </c>
      <c r="P3625" s="3">
        <f>Table1[[#This Row],[sales]]*Table1[[#This Row],[quantity]]</f>
        <v>15941.16</v>
      </c>
      <c r="Q3625" s="9">
        <f>Table1[[#This Row],[delivery_date]]-Table1[[#This Row],[order_date]]</f>
        <v>6</v>
      </c>
    </row>
    <row r="3626" spans="1:17" x14ac:dyDescent="0.35">
      <c r="A3626" t="s">
        <v>3657</v>
      </c>
      <c r="B3626" t="s">
        <v>19</v>
      </c>
      <c r="C3626" t="s">
        <v>33</v>
      </c>
      <c r="D3626" s="2">
        <v>2101.48</v>
      </c>
      <c r="E3626">
        <v>0.3</v>
      </c>
      <c r="F3626">
        <v>7</v>
      </c>
      <c r="G3626" s="1">
        <v>45051</v>
      </c>
      <c r="H3626" s="1">
        <v>45057</v>
      </c>
      <c r="I3626" t="s">
        <v>31</v>
      </c>
      <c r="J3626" t="s">
        <v>16</v>
      </c>
      <c r="K3626" s="2">
        <v>272.5</v>
      </c>
      <c r="L3626" t="s">
        <v>28</v>
      </c>
      <c r="M3626">
        <f>YEAR(Table1[[#This Row],[order_date]])</f>
        <v>2023</v>
      </c>
      <c r="N3626">
        <f>MONTH(Table1[[#This Row],[order_date]])</f>
        <v>5</v>
      </c>
      <c r="O3626" s="3">
        <f>Table1[[#This Row],[sales]]-Table1[[#This Row],[profit]]</f>
        <v>1828.98</v>
      </c>
      <c r="P3626" s="3">
        <f>Table1[[#This Row],[sales]]*Table1[[#This Row],[quantity]]</f>
        <v>14710.36</v>
      </c>
      <c r="Q3626" s="9">
        <f>Table1[[#This Row],[delivery_date]]-Table1[[#This Row],[order_date]]</f>
        <v>6</v>
      </c>
    </row>
    <row r="3627" spans="1:17" x14ac:dyDescent="0.35">
      <c r="A3627" t="s">
        <v>3658</v>
      </c>
      <c r="B3627" t="s">
        <v>41</v>
      </c>
      <c r="C3627" t="s">
        <v>33</v>
      </c>
      <c r="D3627" s="2">
        <v>3386.11</v>
      </c>
      <c r="E3627">
        <v>0.21</v>
      </c>
      <c r="F3627">
        <v>6</v>
      </c>
      <c r="G3627" s="1">
        <v>45458</v>
      </c>
      <c r="H3627" s="1">
        <v>45463</v>
      </c>
      <c r="I3627" t="s">
        <v>15</v>
      </c>
      <c r="J3627" t="s">
        <v>16</v>
      </c>
      <c r="K3627" s="2">
        <v>512.54999999999995</v>
      </c>
      <c r="L3627" t="s">
        <v>34</v>
      </c>
      <c r="M3627">
        <f>YEAR(Table1[[#This Row],[order_date]])</f>
        <v>2024</v>
      </c>
      <c r="N3627">
        <f>MONTH(Table1[[#This Row],[order_date]])</f>
        <v>6</v>
      </c>
      <c r="O3627" s="3">
        <f>Table1[[#This Row],[sales]]-Table1[[#This Row],[profit]]</f>
        <v>2873.5600000000004</v>
      </c>
      <c r="P3627" s="3">
        <f>Table1[[#This Row],[sales]]*Table1[[#This Row],[quantity]]</f>
        <v>20316.66</v>
      </c>
      <c r="Q3627" s="9">
        <f>Table1[[#This Row],[delivery_date]]-Table1[[#This Row],[order_date]]</f>
        <v>5</v>
      </c>
    </row>
    <row r="3628" spans="1:17" x14ac:dyDescent="0.35">
      <c r="A3628" t="s">
        <v>3659</v>
      </c>
      <c r="B3628" t="s">
        <v>41</v>
      </c>
      <c r="C3628" t="s">
        <v>36</v>
      </c>
      <c r="D3628" s="2">
        <v>614.83000000000004</v>
      </c>
      <c r="E3628">
        <v>0.28000000000000003</v>
      </c>
      <c r="F3628">
        <v>8</v>
      </c>
      <c r="G3628" s="1">
        <v>45294</v>
      </c>
      <c r="H3628" s="1">
        <v>45297</v>
      </c>
      <c r="I3628" t="s">
        <v>31</v>
      </c>
      <c r="J3628" t="s">
        <v>22</v>
      </c>
      <c r="K3628" s="2">
        <v>113.19</v>
      </c>
      <c r="L3628" t="s">
        <v>23</v>
      </c>
      <c r="M3628">
        <f>YEAR(Table1[[#This Row],[order_date]])</f>
        <v>2024</v>
      </c>
      <c r="N3628">
        <f>MONTH(Table1[[#This Row],[order_date]])</f>
        <v>1</v>
      </c>
      <c r="O3628" s="3">
        <f>Table1[[#This Row],[sales]]-Table1[[#This Row],[profit]]</f>
        <v>501.64000000000004</v>
      </c>
      <c r="P3628" s="3">
        <f>Table1[[#This Row],[sales]]*Table1[[#This Row],[quantity]]</f>
        <v>4918.6400000000003</v>
      </c>
      <c r="Q3628" s="9">
        <f>Table1[[#This Row],[delivery_date]]-Table1[[#This Row],[order_date]]</f>
        <v>3</v>
      </c>
    </row>
    <row r="3629" spans="1:17" x14ac:dyDescent="0.35">
      <c r="A3629" t="s">
        <v>3660</v>
      </c>
      <c r="B3629" t="s">
        <v>13</v>
      </c>
      <c r="C3629" t="s">
        <v>14</v>
      </c>
      <c r="D3629" s="2">
        <v>4465.75</v>
      </c>
      <c r="E3629">
        <v>0.35</v>
      </c>
      <c r="F3629">
        <v>8</v>
      </c>
      <c r="G3629" s="1">
        <v>45236</v>
      </c>
      <c r="H3629" s="1">
        <v>45242</v>
      </c>
      <c r="I3629" t="s">
        <v>15</v>
      </c>
      <c r="J3629" t="s">
        <v>22</v>
      </c>
      <c r="K3629" s="2">
        <v>230.3</v>
      </c>
      <c r="L3629" t="s">
        <v>34</v>
      </c>
      <c r="M3629">
        <f>YEAR(Table1[[#This Row],[order_date]])</f>
        <v>2023</v>
      </c>
      <c r="N3629">
        <f>MONTH(Table1[[#This Row],[order_date]])</f>
        <v>11</v>
      </c>
      <c r="O3629" s="3">
        <f>Table1[[#This Row],[sales]]-Table1[[#This Row],[profit]]</f>
        <v>4235.45</v>
      </c>
      <c r="P3629" s="3">
        <f>Table1[[#This Row],[sales]]*Table1[[#This Row],[quantity]]</f>
        <v>35726</v>
      </c>
      <c r="Q3629" s="9">
        <f>Table1[[#This Row],[delivery_date]]-Table1[[#This Row],[order_date]]</f>
        <v>6</v>
      </c>
    </row>
    <row r="3630" spans="1:17" x14ac:dyDescent="0.35">
      <c r="A3630" t="s">
        <v>3661</v>
      </c>
      <c r="B3630" t="s">
        <v>19</v>
      </c>
      <c r="C3630" t="s">
        <v>26</v>
      </c>
      <c r="D3630" s="2">
        <v>2234.7199999999998</v>
      </c>
      <c r="E3630">
        <v>0.42</v>
      </c>
      <c r="F3630">
        <v>3</v>
      </c>
      <c r="G3630" s="1">
        <v>45360</v>
      </c>
      <c r="H3630" s="1">
        <v>45367</v>
      </c>
      <c r="I3630" t="s">
        <v>31</v>
      </c>
      <c r="J3630" t="s">
        <v>27</v>
      </c>
      <c r="K3630" s="2">
        <v>584.91999999999996</v>
      </c>
      <c r="L3630" t="s">
        <v>28</v>
      </c>
      <c r="M3630">
        <f>YEAR(Table1[[#This Row],[order_date]])</f>
        <v>2024</v>
      </c>
      <c r="N3630">
        <f>MONTH(Table1[[#This Row],[order_date]])</f>
        <v>3</v>
      </c>
      <c r="O3630" s="3">
        <f>Table1[[#This Row],[sales]]-Table1[[#This Row],[profit]]</f>
        <v>1649.7999999999997</v>
      </c>
      <c r="P3630" s="3">
        <f>Table1[[#This Row],[sales]]*Table1[[#This Row],[quantity]]</f>
        <v>6704.16</v>
      </c>
      <c r="Q3630" s="9">
        <f>Table1[[#This Row],[delivery_date]]-Table1[[#This Row],[order_date]]</f>
        <v>7</v>
      </c>
    </row>
    <row r="3631" spans="1:17" x14ac:dyDescent="0.35">
      <c r="A3631" t="s">
        <v>3662</v>
      </c>
      <c r="B3631" t="s">
        <v>19</v>
      </c>
      <c r="C3631" t="s">
        <v>26</v>
      </c>
      <c r="D3631" s="2">
        <v>4606.49</v>
      </c>
      <c r="E3631">
        <v>0.15</v>
      </c>
      <c r="F3631">
        <v>4</v>
      </c>
      <c r="G3631" s="1">
        <v>45533</v>
      </c>
      <c r="H3631" s="1">
        <v>45534</v>
      </c>
      <c r="I3631" t="s">
        <v>15</v>
      </c>
      <c r="J3631" t="s">
        <v>16</v>
      </c>
      <c r="K3631" s="2">
        <v>948.93</v>
      </c>
      <c r="L3631" t="s">
        <v>48</v>
      </c>
      <c r="M3631">
        <f>YEAR(Table1[[#This Row],[order_date]])</f>
        <v>2024</v>
      </c>
      <c r="N3631">
        <f>MONTH(Table1[[#This Row],[order_date]])</f>
        <v>8</v>
      </c>
      <c r="O3631" s="3">
        <f>Table1[[#This Row],[sales]]-Table1[[#This Row],[profit]]</f>
        <v>3657.56</v>
      </c>
      <c r="P3631" s="3">
        <f>Table1[[#This Row],[sales]]*Table1[[#This Row],[quantity]]</f>
        <v>18425.96</v>
      </c>
      <c r="Q3631" s="9">
        <f>Table1[[#This Row],[delivery_date]]-Table1[[#This Row],[order_date]]</f>
        <v>1</v>
      </c>
    </row>
    <row r="3632" spans="1:17" x14ac:dyDescent="0.35">
      <c r="A3632" t="s">
        <v>3663</v>
      </c>
      <c r="B3632" t="s">
        <v>19</v>
      </c>
      <c r="C3632" t="s">
        <v>26</v>
      </c>
      <c r="D3632" s="2">
        <v>3564.39</v>
      </c>
      <c r="E3632">
        <v>0.01</v>
      </c>
      <c r="F3632">
        <v>2</v>
      </c>
      <c r="G3632" s="1">
        <v>45359</v>
      </c>
      <c r="H3632" s="1">
        <v>45362</v>
      </c>
      <c r="I3632" t="s">
        <v>31</v>
      </c>
      <c r="J3632" t="s">
        <v>16</v>
      </c>
      <c r="K3632" s="2">
        <v>251.63</v>
      </c>
      <c r="L3632" t="s">
        <v>48</v>
      </c>
      <c r="M3632">
        <f>YEAR(Table1[[#This Row],[order_date]])</f>
        <v>2024</v>
      </c>
      <c r="N3632">
        <f>MONTH(Table1[[#This Row],[order_date]])</f>
        <v>3</v>
      </c>
      <c r="O3632" s="3">
        <f>Table1[[#This Row],[sales]]-Table1[[#This Row],[profit]]</f>
        <v>3312.7599999999998</v>
      </c>
      <c r="P3632" s="3">
        <f>Table1[[#This Row],[sales]]*Table1[[#This Row],[quantity]]</f>
        <v>7128.78</v>
      </c>
      <c r="Q3632" s="9">
        <f>Table1[[#This Row],[delivery_date]]-Table1[[#This Row],[order_date]]</f>
        <v>3</v>
      </c>
    </row>
    <row r="3633" spans="1:17" x14ac:dyDescent="0.35">
      <c r="A3633" t="s">
        <v>3664</v>
      </c>
      <c r="B3633" t="s">
        <v>25</v>
      </c>
      <c r="C3633" t="s">
        <v>20</v>
      </c>
      <c r="D3633" s="2">
        <v>695.17</v>
      </c>
      <c r="E3633">
        <v>0.28000000000000003</v>
      </c>
      <c r="F3633">
        <v>1</v>
      </c>
      <c r="G3633" s="1">
        <v>45185</v>
      </c>
      <c r="H3633" s="1">
        <v>45188</v>
      </c>
      <c r="I3633" t="s">
        <v>21</v>
      </c>
      <c r="J3633" t="s">
        <v>22</v>
      </c>
      <c r="K3633" s="2">
        <v>96.18</v>
      </c>
      <c r="L3633" t="s">
        <v>23</v>
      </c>
      <c r="M3633">
        <f>YEAR(Table1[[#This Row],[order_date]])</f>
        <v>2023</v>
      </c>
      <c r="N3633">
        <f>MONTH(Table1[[#This Row],[order_date]])</f>
        <v>9</v>
      </c>
      <c r="O3633" s="3">
        <f>Table1[[#This Row],[sales]]-Table1[[#This Row],[profit]]</f>
        <v>598.99</v>
      </c>
      <c r="P3633" s="3">
        <f>Table1[[#This Row],[sales]]*Table1[[#This Row],[quantity]]</f>
        <v>695.17</v>
      </c>
      <c r="Q3633" s="9">
        <f>Table1[[#This Row],[delivery_date]]-Table1[[#This Row],[order_date]]</f>
        <v>3</v>
      </c>
    </row>
    <row r="3634" spans="1:17" x14ac:dyDescent="0.35">
      <c r="A3634" t="s">
        <v>3665</v>
      </c>
      <c r="B3634" t="s">
        <v>13</v>
      </c>
      <c r="C3634" t="s">
        <v>20</v>
      </c>
      <c r="D3634" s="2">
        <v>2938.06</v>
      </c>
      <c r="E3634">
        <v>0.24</v>
      </c>
      <c r="F3634">
        <v>7</v>
      </c>
      <c r="G3634" s="1">
        <v>45545</v>
      </c>
      <c r="H3634" s="1">
        <v>45546</v>
      </c>
      <c r="I3634" t="s">
        <v>31</v>
      </c>
      <c r="J3634" t="s">
        <v>22</v>
      </c>
      <c r="K3634" s="2">
        <v>278.45999999999998</v>
      </c>
      <c r="L3634" t="s">
        <v>48</v>
      </c>
      <c r="M3634">
        <f>YEAR(Table1[[#This Row],[order_date]])</f>
        <v>2024</v>
      </c>
      <c r="N3634">
        <f>MONTH(Table1[[#This Row],[order_date]])</f>
        <v>9</v>
      </c>
      <c r="O3634" s="3">
        <f>Table1[[#This Row],[sales]]-Table1[[#This Row],[profit]]</f>
        <v>2659.6</v>
      </c>
      <c r="P3634" s="3">
        <f>Table1[[#This Row],[sales]]*Table1[[#This Row],[quantity]]</f>
        <v>20566.419999999998</v>
      </c>
      <c r="Q3634" s="9">
        <f>Table1[[#This Row],[delivery_date]]-Table1[[#This Row],[order_date]]</f>
        <v>1</v>
      </c>
    </row>
    <row r="3635" spans="1:17" x14ac:dyDescent="0.35">
      <c r="A3635" t="s">
        <v>3666</v>
      </c>
      <c r="B3635" t="s">
        <v>19</v>
      </c>
      <c r="C3635" t="s">
        <v>26</v>
      </c>
      <c r="D3635" s="2">
        <v>4558.68</v>
      </c>
      <c r="E3635">
        <v>0.03</v>
      </c>
      <c r="F3635">
        <v>8</v>
      </c>
      <c r="G3635" s="1">
        <v>45374</v>
      </c>
      <c r="H3635" s="1">
        <v>45377</v>
      </c>
      <c r="I3635" t="s">
        <v>15</v>
      </c>
      <c r="J3635" t="s">
        <v>27</v>
      </c>
      <c r="K3635" s="2">
        <v>273.22000000000003</v>
      </c>
      <c r="L3635" t="s">
        <v>39</v>
      </c>
      <c r="M3635">
        <f>YEAR(Table1[[#This Row],[order_date]])</f>
        <v>2024</v>
      </c>
      <c r="N3635">
        <f>MONTH(Table1[[#This Row],[order_date]])</f>
        <v>3</v>
      </c>
      <c r="O3635" s="3">
        <f>Table1[[#This Row],[sales]]-Table1[[#This Row],[profit]]</f>
        <v>4285.46</v>
      </c>
      <c r="P3635" s="3">
        <f>Table1[[#This Row],[sales]]*Table1[[#This Row],[quantity]]</f>
        <v>36469.440000000002</v>
      </c>
      <c r="Q3635" s="9">
        <f>Table1[[#This Row],[delivery_date]]-Table1[[#This Row],[order_date]]</f>
        <v>3</v>
      </c>
    </row>
    <row r="3636" spans="1:17" x14ac:dyDescent="0.35">
      <c r="A3636" t="s">
        <v>3667</v>
      </c>
      <c r="B3636" t="s">
        <v>19</v>
      </c>
      <c r="C3636" t="s">
        <v>36</v>
      </c>
      <c r="D3636" s="2">
        <v>4019.86</v>
      </c>
      <c r="E3636">
        <v>0.32</v>
      </c>
      <c r="F3636">
        <v>8</v>
      </c>
      <c r="G3636" s="1">
        <v>45173</v>
      </c>
      <c r="H3636" s="1">
        <v>45179</v>
      </c>
      <c r="I3636" t="s">
        <v>21</v>
      </c>
      <c r="J3636" t="s">
        <v>16</v>
      </c>
      <c r="K3636" s="2">
        <v>513.61</v>
      </c>
      <c r="L3636" t="s">
        <v>34</v>
      </c>
      <c r="M3636">
        <f>YEAR(Table1[[#This Row],[order_date]])</f>
        <v>2023</v>
      </c>
      <c r="N3636">
        <f>MONTH(Table1[[#This Row],[order_date]])</f>
        <v>9</v>
      </c>
      <c r="O3636" s="3">
        <f>Table1[[#This Row],[sales]]-Table1[[#This Row],[profit]]</f>
        <v>3506.25</v>
      </c>
      <c r="P3636" s="3">
        <f>Table1[[#This Row],[sales]]*Table1[[#This Row],[quantity]]</f>
        <v>32158.880000000001</v>
      </c>
      <c r="Q3636" s="9">
        <f>Table1[[#This Row],[delivery_date]]-Table1[[#This Row],[order_date]]</f>
        <v>6</v>
      </c>
    </row>
    <row r="3637" spans="1:17" x14ac:dyDescent="0.35">
      <c r="A3637" t="s">
        <v>3668</v>
      </c>
      <c r="B3637" t="s">
        <v>19</v>
      </c>
      <c r="C3637" t="s">
        <v>20</v>
      </c>
      <c r="D3637" s="2">
        <v>2148.1</v>
      </c>
      <c r="E3637">
        <v>0.47</v>
      </c>
      <c r="F3637">
        <v>6</v>
      </c>
      <c r="G3637" s="1">
        <v>45484</v>
      </c>
      <c r="H3637" s="1">
        <v>45487</v>
      </c>
      <c r="I3637" t="s">
        <v>21</v>
      </c>
      <c r="J3637" t="s">
        <v>22</v>
      </c>
      <c r="K3637" s="2">
        <v>576.25</v>
      </c>
      <c r="L3637" t="s">
        <v>17</v>
      </c>
      <c r="M3637">
        <f>YEAR(Table1[[#This Row],[order_date]])</f>
        <v>2024</v>
      </c>
      <c r="N3637">
        <f>MONTH(Table1[[#This Row],[order_date]])</f>
        <v>7</v>
      </c>
      <c r="O3637" s="3">
        <f>Table1[[#This Row],[sales]]-Table1[[#This Row],[profit]]</f>
        <v>1571.85</v>
      </c>
      <c r="P3637" s="3">
        <f>Table1[[#This Row],[sales]]*Table1[[#This Row],[quantity]]</f>
        <v>12888.599999999999</v>
      </c>
      <c r="Q3637" s="9">
        <f>Table1[[#This Row],[delivery_date]]-Table1[[#This Row],[order_date]]</f>
        <v>3</v>
      </c>
    </row>
    <row r="3638" spans="1:17" x14ac:dyDescent="0.35">
      <c r="A3638" t="s">
        <v>3669</v>
      </c>
      <c r="B3638" t="s">
        <v>25</v>
      </c>
      <c r="C3638" t="s">
        <v>20</v>
      </c>
      <c r="D3638" s="2">
        <v>4779.82</v>
      </c>
      <c r="E3638">
        <v>0.2</v>
      </c>
      <c r="F3638">
        <v>7</v>
      </c>
      <c r="G3638" s="1">
        <v>45362</v>
      </c>
      <c r="H3638" s="1">
        <v>45364</v>
      </c>
      <c r="I3638" t="s">
        <v>15</v>
      </c>
      <c r="J3638" t="s">
        <v>22</v>
      </c>
      <c r="K3638" s="2">
        <v>319.49</v>
      </c>
      <c r="L3638" t="s">
        <v>28</v>
      </c>
      <c r="M3638">
        <f>YEAR(Table1[[#This Row],[order_date]])</f>
        <v>2024</v>
      </c>
      <c r="N3638">
        <f>MONTH(Table1[[#This Row],[order_date]])</f>
        <v>3</v>
      </c>
      <c r="O3638" s="3">
        <f>Table1[[#This Row],[sales]]-Table1[[#This Row],[profit]]</f>
        <v>4460.33</v>
      </c>
      <c r="P3638" s="3">
        <f>Table1[[#This Row],[sales]]*Table1[[#This Row],[quantity]]</f>
        <v>33458.74</v>
      </c>
      <c r="Q3638" s="9">
        <f>Table1[[#This Row],[delivery_date]]-Table1[[#This Row],[order_date]]</f>
        <v>2</v>
      </c>
    </row>
    <row r="3639" spans="1:17" x14ac:dyDescent="0.35">
      <c r="A3639" t="s">
        <v>3670</v>
      </c>
      <c r="B3639" t="s">
        <v>25</v>
      </c>
      <c r="C3639" t="s">
        <v>33</v>
      </c>
      <c r="D3639" s="2">
        <v>1416.02</v>
      </c>
      <c r="E3639">
        <v>0.45</v>
      </c>
      <c r="F3639">
        <v>8</v>
      </c>
      <c r="G3639" s="1">
        <v>44963</v>
      </c>
      <c r="H3639" s="1">
        <v>44967</v>
      </c>
      <c r="I3639" t="s">
        <v>21</v>
      </c>
      <c r="J3639" t="s">
        <v>27</v>
      </c>
      <c r="K3639" s="2">
        <v>381.37</v>
      </c>
      <c r="L3639" t="s">
        <v>39</v>
      </c>
      <c r="M3639">
        <f>YEAR(Table1[[#This Row],[order_date]])</f>
        <v>2023</v>
      </c>
      <c r="N3639">
        <f>MONTH(Table1[[#This Row],[order_date]])</f>
        <v>2</v>
      </c>
      <c r="O3639" s="3">
        <f>Table1[[#This Row],[sales]]-Table1[[#This Row],[profit]]</f>
        <v>1034.6500000000001</v>
      </c>
      <c r="P3639" s="3">
        <f>Table1[[#This Row],[sales]]*Table1[[#This Row],[quantity]]</f>
        <v>11328.16</v>
      </c>
      <c r="Q3639" s="9">
        <f>Table1[[#This Row],[delivery_date]]-Table1[[#This Row],[order_date]]</f>
        <v>4</v>
      </c>
    </row>
    <row r="3640" spans="1:17" x14ac:dyDescent="0.35">
      <c r="A3640" t="s">
        <v>3671</v>
      </c>
      <c r="B3640" t="s">
        <v>41</v>
      </c>
      <c r="C3640" t="s">
        <v>33</v>
      </c>
      <c r="D3640" s="2">
        <v>1938.03</v>
      </c>
      <c r="E3640">
        <v>0.41</v>
      </c>
      <c r="F3640">
        <v>4</v>
      </c>
      <c r="G3640" s="1">
        <v>45563</v>
      </c>
      <c r="H3640" s="1">
        <v>45564</v>
      </c>
      <c r="I3640" t="s">
        <v>15</v>
      </c>
      <c r="J3640" t="s">
        <v>16</v>
      </c>
      <c r="K3640" s="2">
        <v>202.61</v>
      </c>
      <c r="L3640" t="s">
        <v>39</v>
      </c>
      <c r="M3640">
        <f>YEAR(Table1[[#This Row],[order_date]])</f>
        <v>2024</v>
      </c>
      <c r="N3640">
        <f>MONTH(Table1[[#This Row],[order_date]])</f>
        <v>9</v>
      </c>
      <c r="O3640" s="3">
        <f>Table1[[#This Row],[sales]]-Table1[[#This Row],[profit]]</f>
        <v>1735.42</v>
      </c>
      <c r="P3640" s="3">
        <f>Table1[[#This Row],[sales]]*Table1[[#This Row],[quantity]]</f>
        <v>7752.12</v>
      </c>
      <c r="Q3640" s="9">
        <f>Table1[[#This Row],[delivery_date]]-Table1[[#This Row],[order_date]]</f>
        <v>1</v>
      </c>
    </row>
    <row r="3641" spans="1:17" x14ac:dyDescent="0.35">
      <c r="A3641" t="s">
        <v>3672</v>
      </c>
      <c r="B3641" t="s">
        <v>13</v>
      </c>
      <c r="C3641" t="s">
        <v>36</v>
      </c>
      <c r="D3641" s="2">
        <v>3773.6</v>
      </c>
      <c r="E3641">
        <v>0.08</v>
      </c>
      <c r="F3641">
        <v>8</v>
      </c>
      <c r="G3641" s="1">
        <v>44986</v>
      </c>
      <c r="H3641" s="1">
        <v>44988</v>
      </c>
      <c r="I3641" t="s">
        <v>21</v>
      </c>
      <c r="J3641" t="s">
        <v>27</v>
      </c>
      <c r="K3641" s="2">
        <v>1089.93</v>
      </c>
      <c r="L3641" t="s">
        <v>48</v>
      </c>
      <c r="M3641">
        <f>YEAR(Table1[[#This Row],[order_date]])</f>
        <v>2023</v>
      </c>
      <c r="N3641">
        <f>MONTH(Table1[[#This Row],[order_date]])</f>
        <v>3</v>
      </c>
      <c r="O3641" s="3">
        <f>Table1[[#This Row],[sales]]-Table1[[#This Row],[profit]]</f>
        <v>2683.67</v>
      </c>
      <c r="P3641" s="3">
        <f>Table1[[#This Row],[sales]]*Table1[[#This Row],[quantity]]</f>
        <v>30188.799999999999</v>
      </c>
      <c r="Q3641" s="9">
        <f>Table1[[#This Row],[delivery_date]]-Table1[[#This Row],[order_date]]</f>
        <v>2</v>
      </c>
    </row>
    <row r="3642" spans="1:17" x14ac:dyDescent="0.35">
      <c r="A3642" t="s">
        <v>3673</v>
      </c>
      <c r="B3642" t="s">
        <v>41</v>
      </c>
      <c r="C3642" t="s">
        <v>20</v>
      </c>
      <c r="D3642" s="2">
        <v>1241.23</v>
      </c>
      <c r="E3642">
        <v>0.39</v>
      </c>
      <c r="F3642">
        <v>6</v>
      </c>
      <c r="G3642" s="1">
        <v>45358</v>
      </c>
      <c r="H3642" s="1">
        <v>45364</v>
      </c>
      <c r="I3642" t="s">
        <v>31</v>
      </c>
      <c r="J3642" t="s">
        <v>27</v>
      </c>
      <c r="K3642" s="2">
        <v>130.22999999999999</v>
      </c>
      <c r="L3642" t="s">
        <v>23</v>
      </c>
      <c r="M3642">
        <f>YEAR(Table1[[#This Row],[order_date]])</f>
        <v>2024</v>
      </c>
      <c r="N3642">
        <f>MONTH(Table1[[#This Row],[order_date]])</f>
        <v>3</v>
      </c>
      <c r="O3642" s="3">
        <f>Table1[[#This Row],[sales]]-Table1[[#This Row],[profit]]</f>
        <v>1111</v>
      </c>
      <c r="P3642" s="3">
        <f>Table1[[#This Row],[sales]]*Table1[[#This Row],[quantity]]</f>
        <v>7447.38</v>
      </c>
      <c r="Q3642" s="9">
        <f>Table1[[#This Row],[delivery_date]]-Table1[[#This Row],[order_date]]</f>
        <v>6</v>
      </c>
    </row>
    <row r="3643" spans="1:17" x14ac:dyDescent="0.35">
      <c r="A3643" t="s">
        <v>3674</v>
      </c>
      <c r="B3643" t="s">
        <v>13</v>
      </c>
      <c r="C3643" t="s">
        <v>20</v>
      </c>
      <c r="D3643" s="2">
        <v>2625.33</v>
      </c>
      <c r="E3643">
        <v>0.26</v>
      </c>
      <c r="F3643">
        <v>7</v>
      </c>
      <c r="G3643" s="1">
        <v>45340</v>
      </c>
      <c r="H3643" s="1">
        <v>45345</v>
      </c>
      <c r="I3643" t="s">
        <v>15</v>
      </c>
      <c r="J3643" t="s">
        <v>27</v>
      </c>
      <c r="K3643" s="2">
        <v>693.08</v>
      </c>
      <c r="L3643" t="s">
        <v>28</v>
      </c>
      <c r="M3643">
        <f>YEAR(Table1[[#This Row],[order_date]])</f>
        <v>2024</v>
      </c>
      <c r="N3643">
        <f>MONTH(Table1[[#This Row],[order_date]])</f>
        <v>2</v>
      </c>
      <c r="O3643" s="3">
        <f>Table1[[#This Row],[sales]]-Table1[[#This Row],[profit]]</f>
        <v>1932.25</v>
      </c>
      <c r="P3643" s="3">
        <f>Table1[[#This Row],[sales]]*Table1[[#This Row],[quantity]]</f>
        <v>18377.309999999998</v>
      </c>
      <c r="Q3643" s="9">
        <f>Table1[[#This Row],[delivery_date]]-Table1[[#This Row],[order_date]]</f>
        <v>5</v>
      </c>
    </row>
    <row r="3644" spans="1:17" x14ac:dyDescent="0.35">
      <c r="A3644" t="s">
        <v>3675</v>
      </c>
      <c r="B3644" t="s">
        <v>25</v>
      </c>
      <c r="C3644" t="s">
        <v>14</v>
      </c>
      <c r="D3644" s="2">
        <v>3671.07</v>
      </c>
      <c r="E3644">
        <v>0.46</v>
      </c>
      <c r="F3644">
        <v>7</v>
      </c>
      <c r="G3644" s="1">
        <v>45142</v>
      </c>
      <c r="H3644" s="1">
        <v>45144</v>
      </c>
      <c r="I3644" t="s">
        <v>21</v>
      </c>
      <c r="J3644" t="s">
        <v>27</v>
      </c>
      <c r="K3644" s="2">
        <v>1025.74</v>
      </c>
      <c r="L3644" t="s">
        <v>39</v>
      </c>
      <c r="M3644">
        <f>YEAR(Table1[[#This Row],[order_date]])</f>
        <v>2023</v>
      </c>
      <c r="N3644">
        <f>MONTH(Table1[[#This Row],[order_date]])</f>
        <v>8</v>
      </c>
      <c r="O3644" s="3">
        <f>Table1[[#This Row],[sales]]-Table1[[#This Row],[profit]]</f>
        <v>2645.33</v>
      </c>
      <c r="P3644" s="3">
        <f>Table1[[#This Row],[sales]]*Table1[[#This Row],[quantity]]</f>
        <v>25697.49</v>
      </c>
      <c r="Q3644" s="9">
        <f>Table1[[#This Row],[delivery_date]]-Table1[[#This Row],[order_date]]</f>
        <v>2</v>
      </c>
    </row>
    <row r="3645" spans="1:17" x14ac:dyDescent="0.35">
      <c r="A3645" t="s">
        <v>3676</v>
      </c>
      <c r="B3645" t="s">
        <v>19</v>
      </c>
      <c r="C3645" t="s">
        <v>36</v>
      </c>
      <c r="D3645" s="2">
        <v>3255.44</v>
      </c>
      <c r="E3645">
        <v>0.09</v>
      </c>
      <c r="F3645">
        <v>8</v>
      </c>
      <c r="G3645" s="1">
        <v>45535</v>
      </c>
      <c r="H3645" s="1">
        <v>45537</v>
      </c>
      <c r="I3645" t="s">
        <v>21</v>
      </c>
      <c r="J3645" t="s">
        <v>27</v>
      </c>
      <c r="K3645" s="2">
        <v>913.24</v>
      </c>
      <c r="L3645" t="s">
        <v>34</v>
      </c>
      <c r="M3645">
        <f>YEAR(Table1[[#This Row],[order_date]])</f>
        <v>2024</v>
      </c>
      <c r="N3645">
        <f>MONTH(Table1[[#This Row],[order_date]])</f>
        <v>8</v>
      </c>
      <c r="O3645" s="3">
        <f>Table1[[#This Row],[sales]]-Table1[[#This Row],[profit]]</f>
        <v>2342.1999999999998</v>
      </c>
      <c r="P3645" s="3">
        <f>Table1[[#This Row],[sales]]*Table1[[#This Row],[quantity]]</f>
        <v>26043.52</v>
      </c>
      <c r="Q3645" s="9">
        <f>Table1[[#This Row],[delivery_date]]-Table1[[#This Row],[order_date]]</f>
        <v>2</v>
      </c>
    </row>
    <row r="3646" spans="1:17" x14ac:dyDescent="0.35">
      <c r="A3646" t="s">
        <v>3677</v>
      </c>
      <c r="B3646" t="s">
        <v>41</v>
      </c>
      <c r="C3646" t="s">
        <v>36</v>
      </c>
      <c r="D3646" s="2">
        <v>861.31</v>
      </c>
      <c r="E3646">
        <v>0.06</v>
      </c>
      <c r="F3646">
        <v>5</v>
      </c>
      <c r="G3646" s="1">
        <v>45064</v>
      </c>
      <c r="H3646" s="1">
        <v>45067</v>
      </c>
      <c r="I3646" t="s">
        <v>15</v>
      </c>
      <c r="J3646" t="s">
        <v>22</v>
      </c>
      <c r="K3646" s="2">
        <v>69.709999999999994</v>
      </c>
      <c r="L3646" t="s">
        <v>17</v>
      </c>
      <c r="M3646">
        <f>YEAR(Table1[[#This Row],[order_date]])</f>
        <v>2023</v>
      </c>
      <c r="N3646">
        <f>MONTH(Table1[[#This Row],[order_date]])</f>
        <v>5</v>
      </c>
      <c r="O3646" s="3">
        <f>Table1[[#This Row],[sales]]-Table1[[#This Row],[profit]]</f>
        <v>791.59999999999991</v>
      </c>
      <c r="P3646" s="3">
        <f>Table1[[#This Row],[sales]]*Table1[[#This Row],[quantity]]</f>
        <v>4306.5499999999993</v>
      </c>
      <c r="Q3646" s="9">
        <f>Table1[[#This Row],[delivery_date]]-Table1[[#This Row],[order_date]]</f>
        <v>3</v>
      </c>
    </row>
    <row r="3647" spans="1:17" x14ac:dyDescent="0.35">
      <c r="A3647" t="s">
        <v>3678</v>
      </c>
      <c r="B3647" t="s">
        <v>19</v>
      </c>
      <c r="C3647" t="s">
        <v>14</v>
      </c>
      <c r="D3647" s="2">
        <v>3185.34</v>
      </c>
      <c r="E3647">
        <v>0.12</v>
      </c>
      <c r="F3647">
        <v>2</v>
      </c>
      <c r="G3647" s="1">
        <v>45253</v>
      </c>
      <c r="H3647" s="1">
        <v>45257</v>
      </c>
      <c r="I3647" t="s">
        <v>15</v>
      </c>
      <c r="J3647" t="s">
        <v>27</v>
      </c>
      <c r="K3647" s="2">
        <v>693.67</v>
      </c>
      <c r="L3647" t="s">
        <v>28</v>
      </c>
      <c r="M3647">
        <f>YEAR(Table1[[#This Row],[order_date]])</f>
        <v>2023</v>
      </c>
      <c r="N3647">
        <f>MONTH(Table1[[#This Row],[order_date]])</f>
        <v>11</v>
      </c>
      <c r="O3647" s="3">
        <f>Table1[[#This Row],[sales]]-Table1[[#This Row],[profit]]</f>
        <v>2491.67</v>
      </c>
      <c r="P3647" s="3">
        <f>Table1[[#This Row],[sales]]*Table1[[#This Row],[quantity]]</f>
        <v>6370.68</v>
      </c>
      <c r="Q3647" s="9">
        <f>Table1[[#This Row],[delivery_date]]-Table1[[#This Row],[order_date]]</f>
        <v>4</v>
      </c>
    </row>
    <row r="3648" spans="1:17" x14ac:dyDescent="0.35">
      <c r="A3648" t="s">
        <v>3679</v>
      </c>
      <c r="B3648" t="s">
        <v>41</v>
      </c>
      <c r="C3648" t="s">
        <v>14</v>
      </c>
      <c r="D3648" s="2">
        <v>2906.28</v>
      </c>
      <c r="E3648">
        <v>0.03</v>
      </c>
      <c r="F3648">
        <v>8</v>
      </c>
      <c r="G3648" s="1">
        <v>44928</v>
      </c>
      <c r="H3648" s="1">
        <v>44930</v>
      </c>
      <c r="I3648" t="s">
        <v>15</v>
      </c>
      <c r="J3648" t="s">
        <v>16</v>
      </c>
      <c r="K3648" s="2">
        <v>743.56</v>
      </c>
      <c r="L3648" t="s">
        <v>39</v>
      </c>
      <c r="M3648">
        <f>YEAR(Table1[[#This Row],[order_date]])</f>
        <v>2023</v>
      </c>
      <c r="N3648">
        <f>MONTH(Table1[[#This Row],[order_date]])</f>
        <v>1</v>
      </c>
      <c r="O3648" s="3">
        <f>Table1[[#This Row],[sales]]-Table1[[#This Row],[profit]]</f>
        <v>2162.7200000000003</v>
      </c>
      <c r="P3648" s="3">
        <f>Table1[[#This Row],[sales]]*Table1[[#This Row],[quantity]]</f>
        <v>23250.240000000002</v>
      </c>
      <c r="Q3648" s="9">
        <f>Table1[[#This Row],[delivery_date]]-Table1[[#This Row],[order_date]]</f>
        <v>2</v>
      </c>
    </row>
    <row r="3649" spans="1:17" x14ac:dyDescent="0.35">
      <c r="A3649" t="s">
        <v>3680</v>
      </c>
      <c r="B3649" t="s">
        <v>25</v>
      </c>
      <c r="C3649" t="s">
        <v>33</v>
      </c>
      <c r="D3649" s="2">
        <v>2833.44</v>
      </c>
      <c r="E3649">
        <v>0.16</v>
      </c>
      <c r="F3649">
        <v>1</v>
      </c>
      <c r="G3649" s="1">
        <v>45510</v>
      </c>
      <c r="H3649" s="1">
        <v>45515</v>
      </c>
      <c r="I3649" t="s">
        <v>21</v>
      </c>
      <c r="J3649" t="s">
        <v>27</v>
      </c>
      <c r="K3649" s="2">
        <v>662.98</v>
      </c>
      <c r="L3649" t="s">
        <v>39</v>
      </c>
      <c r="M3649">
        <f>YEAR(Table1[[#This Row],[order_date]])</f>
        <v>2024</v>
      </c>
      <c r="N3649">
        <f>MONTH(Table1[[#This Row],[order_date]])</f>
        <v>8</v>
      </c>
      <c r="O3649" s="3">
        <f>Table1[[#This Row],[sales]]-Table1[[#This Row],[profit]]</f>
        <v>2170.46</v>
      </c>
      <c r="P3649" s="3">
        <f>Table1[[#This Row],[sales]]*Table1[[#This Row],[quantity]]</f>
        <v>2833.44</v>
      </c>
      <c r="Q3649" s="9">
        <f>Table1[[#This Row],[delivery_date]]-Table1[[#This Row],[order_date]]</f>
        <v>5</v>
      </c>
    </row>
    <row r="3650" spans="1:17" x14ac:dyDescent="0.35">
      <c r="A3650" t="s">
        <v>3681</v>
      </c>
      <c r="B3650" t="s">
        <v>25</v>
      </c>
      <c r="C3650" t="s">
        <v>36</v>
      </c>
      <c r="D3650" s="2">
        <v>4147.63</v>
      </c>
      <c r="E3650">
        <v>0.14000000000000001</v>
      </c>
      <c r="F3650">
        <v>2</v>
      </c>
      <c r="G3650" s="1">
        <v>45422</v>
      </c>
      <c r="H3650" s="1">
        <v>45425</v>
      </c>
      <c r="I3650" t="s">
        <v>21</v>
      </c>
      <c r="J3650" t="s">
        <v>27</v>
      </c>
      <c r="K3650" s="2">
        <v>698.34</v>
      </c>
      <c r="L3650" t="s">
        <v>34</v>
      </c>
      <c r="M3650">
        <f>YEAR(Table1[[#This Row],[order_date]])</f>
        <v>2024</v>
      </c>
      <c r="N3650">
        <f>MONTH(Table1[[#This Row],[order_date]])</f>
        <v>5</v>
      </c>
      <c r="O3650" s="3">
        <f>Table1[[#This Row],[sales]]-Table1[[#This Row],[profit]]</f>
        <v>3449.29</v>
      </c>
      <c r="P3650" s="3">
        <f>Table1[[#This Row],[sales]]*Table1[[#This Row],[quantity]]</f>
        <v>8295.26</v>
      </c>
      <c r="Q3650" s="9">
        <f>Table1[[#This Row],[delivery_date]]-Table1[[#This Row],[order_date]]</f>
        <v>3</v>
      </c>
    </row>
    <row r="3651" spans="1:17" x14ac:dyDescent="0.35">
      <c r="A3651" t="s">
        <v>3682</v>
      </c>
      <c r="B3651" t="s">
        <v>25</v>
      </c>
      <c r="C3651" t="s">
        <v>36</v>
      </c>
      <c r="D3651" s="2">
        <v>1001.09</v>
      </c>
      <c r="E3651">
        <v>0.21</v>
      </c>
      <c r="F3651">
        <v>5</v>
      </c>
      <c r="G3651" s="1">
        <v>45394</v>
      </c>
      <c r="H3651" s="1">
        <v>45401</v>
      </c>
      <c r="I3651" t="s">
        <v>31</v>
      </c>
      <c r="J3651" t="s">
        <v>16</v>
      </c>
      <c r="K3651" s="2">
        <v>285.64999999999998</v>
      </c>
      <c r="L3651" t="s">
        <v>28</v>
      </c>
      <c r="M3651">
        <f>YEAR(Table1[[#This Row],[order_date]])</f>
        <v>2024</v>
      </c>
      <c r="N3651">
        <f>MONTH(Table1[[#This Row],[order_date]])</f>
        <v>4</v>
      </c>
      <c r="O3651" s="3">
        <f>Table1[[#This Row],[sales]]-Table1[[#This Row],[profit]]</f>
        <v>715.44</v>
      </c>
      <c r="P3651" s="3">
        <f>Table1[[#This Row],[sales]]*Table1[[#This Row],[quantity]]</f>
        <v>5005.45</v>
      </c>
      <c r="Q3651" s="9">
        <f>Table1[[#This Row],[delivery_date]]-Table1[[#This Row],[order_date]]</f>
        <v>7</v>
      </c>
    </row>
    <row r="3652" spans="1:17" x14ac:dyDescent="0.35">
      <c r="A3652" t="s">
        <v>3683</v>
      </c>
      <c r="B3652" t="s">
        <v>41</v>
      </c>
      <c r="C3652" t="s">
        <v>14</v>
      </c>
      <c r="D3652" s="2">
        <v>3782.67</v>
      </c>
      <c r="E3652">
        <v>0.23</v>
      </c>
      <c r="F3652">
        <v>4</v>
      </c>
      <c r="G3652" s="1">
        <v>45152</v>
      </c>
      <c r="H3652" s="1">
        <v>45154</v>
      </c>
      <c r="I3652" t="s">
        <v>15</v>
      </c>
      <c r="J3652" t="s">
        <v>22</v>
      </c>
      <c r="K3652" s="2">
        <v>359.18</v>
      </c>
      <c r="L3652" t="s">
        <v>39</v>
      </c>
      <c r="M3652">
        <f>YEAR(Table1[[#This Row],[order_date]])</f>
        <v>2023</v>
      </c>
      <c r="N3652">
        <f>MONTH(Table1[[#This Row],[order_date]])</f>
        <v>8</v>
      </c>
      <c r="O3652" s="3">
        <f>Table1[[#This Row],[sales]]-Table1[[#This Row],[profit]]</f>
        <v>3423.4900000000002</v>
      </c>
      <c r="P3652" s="3">
        <f>Table1[[#This Row],[sales]]*Table1[[#This Row],[quantity]]</f>
        <v>15130.68</v>
      </c>
      <c r="Q3652" s="9">
        <f>Table1[[#This Row],[delivery_date]]-Table1[[#This Row],[order_date]]</f>
        <v>2</v>
      </c>
    </row>
    <row r="3653" spans="1:17" x14ac:dyDescent="0.35">
      <c r="A3653" t="s">
        <v>3684</v>
      </c>
      <c r="B3653" t="s">
        <v>13</v>
      </c>
      <c r="C3653" t="s">
        <v>26</v>
      </c>
      <c r="D3653" s="2">
        <v>3828.54</v>
      </c>
      <c r="E3653">
        <v>7.0000000000000007E-2</v>
      </c>
      <c r="F3653">
        <v>2</v>
      </c>
      <c r="G3653" s="1">
        <v>45165</v>
      </c>
      <c r="H3653" s="1">
        <v>45172</v>
      </c>
      <c r="I3653" t="s">
        <v>31</v>
      </c>
      <c r="J3653" t="s">
        <v>16</v>
      </c>
      <c r="K3653" s="2">
        <v>1031.4000000000001</v>
      </c>
      <c r="L3653" t="s">
        <v>17</v>
      </c>
      <c r="M3653">
        <f>YEAR(Table1[[#This Row],[order_date]])</f>
        <v>2023</v>
      </c>
      <c r="N3653">
        <f>MONTH(Table1[[#This Row],[order_date]])</f>
        <v>8</v>
      </c>
      <c r="O3653" s="3">
        <f>Table1[[#This Row],[sales]]-Table1[[#This Row],[profit]]</f>
        <v>2797.14</v>
      </c>
      <c r="P3653" s="3">
        <f>Table1[[#This Row],[sales]]*Table1[[#This Row],[quantity]]</f>
        <v>7657.08</v>
      </c>
      <c r="Q3653" s="9">
        <f>Table1[[#This Row],[delivery_date]]-Table1[[#This Row],[order_date]]</f>
        <v>7</v>
      </c>
    </row>
    <row r="3654" spans="1:17" x14ac:dyDescent="0.35">
      <c r="A3654" t="s">
        <v>3685</v>
      </c>
      <c r="B3654" t="s">
        <v>41</v>
      </c>
      <c r="C3654" t="s">
        <v>26</v>
      </c>
      <c r="D3654" s="2">
        <v>3640.96</v>
      </c>
      <c r="E3654">
        <v>0.31</v>
      </c>
      <c r="F3654">
        <v>4</v>
      </c>
      <c r="G3654" s="1">
        <v>45100</v>
      </c>
      <c r="H3654" s="1">
        <v>45105</v>
      </c>
      <c r="I3654" t="s">
        <v>15</v>
      </c>
      <c r="J3654" t="s">
        <v>22</v>
      </c>
      <c r="K3654" s="2">
        <v>401.51</v>
      </c>
      <c r="L3654" t="s">
        <v>17</v>
      </c>
      <c r="M3654">
        <f>YEAR(Table1[[#This Row],[order_date]])</f>
        <v>2023</v>
      </c>
      <c r="N3654">
        <f>MONTH(Table1[[#This Row],[order_date]])</f>
        <v>6</v>
      </c>
      <c r="O3654" s="3">
        <f>Table1[[#This Row],[sales]]-Table1[[#This Row],[profit]]</f>
        <v>3239.45</v>
      </c>
      <c r="P3654" s="3">
        <f>Table1[[#This Row],[sales]]*Table1[[#This Row],[quantity]]</f>
        <v>14563.84</v>
      </c>
      <c r="Q3654" s="9">
        <f>Table1[[#This Row],[delivery_date]]-Table1[[#This Row],[order_date]]</f>
        <v>5</v>
      </c>
    </row>
    <row r="3655" spans="1:17" x14ac:dyDescent="0.35">
      <c r="A3655" t="s">
        <v>3686</v>
      </c>
      <c r="B3655" t="s">
        <v>13</v>
      </c>
      <c r="C3655" t="s">
        <v>33</v>
      </c>
      <c r="D3655" s="2">
        <v>2579.2399999999998</v>
      </c>
      <c r="E3655">
        <v>0.11</v>
      </c>
      <c r="F3655">
        <v>7</v>
      </c>
      <c r="G3655" s="1">
        <v>45299</v>
      </c>
      <c r="H3655" s="1">
        <v>45300</v>
      </c>
      <c r="I3655" t="s">
        <v>21</v>
      </c>
      <c r="J3655" t="s">
        <v>22</v>
      </c>
      <c r="K3655" s="2">
        <v>419.48</v>
      </c>
      <c r="L3655" t="s">
        <v>17</v>
      </c>
      <c r="M3655">
        <f>YEAR(Table1[[#This Row],[order_date]])</f>
        <v>2024</v>
      </c>
      <c r="N3655">
        <f>MONTH(Table1[[#This Row],[order_date]])</f>
        <v>1</v>
      </c>
      <c r="O3655" s="3">
        <f>Table1[[#This Row],[sales]]-Table1[[#This Row],[profit]]</f>
        <v>2159.7599999999998</v>
      </c>
      <c r="P3655" s="3">
        <f>Table1[[#This Row],[sales]]*Table1[[#This Row],[quantity]]</f>
        <v>18054.68</v>
      </c>
      <c r="Q3655" s="9">
        <f>Table1[[#This Row],[delivery_date]]-Table1[[#This Row],[order_date]]</f>
        <v>1</v>
      </c>
    </row>
    <row r="3656" spans="1:17" x14ac:dyDescent="0.35">
      <c r="A3656" t="s">
        <v>3687</v>
      </c>
      <c r="B3656" t="s">
        <v>41</v>
      </c>
      <c r="C3656" t="s">
        <v>26</v>
      </c>
      <c r="D3656" s="2">
        <v>2038.14</v>
      </c>
      <c r="E3656">
        <v>0.06</v>
      </c>
      <c r="F3656">
        <v>5</v>
      </c>
      <c r="G3656" s="1">
        <v>45095</v>
      </c>
      <c r="H3656" s="1">
        <v>45101</v>
      </c>
      <c r="I3656" t="s">
        <v>15</v>
      </c>
      <c r="J3656" t="s">
        <v>22</v>
      </c>
      <c r="K3656" s="2">
        <v>337.59</v>
      </c>
      <c r="L3656" t="s">
        <v>23</v>
      </c>
      <c r="M3656">
        <f>YEAR(Table1[[#This Row],[order_date]])</f>
        <v>2023</v>
      </c>
      <c r="N3656">
        <f>MONTH(Table1[[#This Row],[order_date]])</f>
        <v>6</v>
      </c>
      <c r="O3656" s="3">
        <f>Table1[[#This Row],[sales]]-Table1[[#This Row],[profit]]</f>
        <v>1700.5500000000002</v>
      </c>
      <c r="P3656" s="3">
        <f>Table1[[#This Row],[sales]]*Table1[[#This Row],[quantity]]</f>
        <v>10190.700000000001</v>
      </c>
      <c r="Q3656" s="9">
        <f>Table1[[#This Row],[delivery_date]]-Table1[[#This Row],[order_date]]</f>
        <v>6</v>
      </c>
    </row>
    <row r="3657" spans="1:17" x14ac:dyDescent="0.35">
      <c r="A3657" t="s">
        <v>3688</v>
      </c>
      <c r="B3657" t="s">
        <v>41</v>
      </c>
      <c r="C3657" t="s">
        <v>26</v>
      </c>
      <c r="D3657" s="2">
        <v>2033.92</v>
      </c>
      <c r="E3657">
        <v>0.35</v>
      </c>
      <c r="F3657">
        <v>4</v>
      </c>
      <c r="G3657" s="1">
        <v>44930</v>
      </c>
      <c r="H3657" s="1">
        <v>44932</v>
      </c>
      <c r="I3657" t="s">
        <v>31</v>
      </c>
      <c r="J3657" t="s">
        <v>16</v>
      </c>
      <c r="K3657" s="2">
        <v>248.86</v>
      </c>
      <c r="L3657" t="s">
        <v>28</v>
      </c>
      <c r="M3657">
        <f>YEAR(Table1[[#This Row],[order_date]])</f>
        <v>2023</v>
      </c>
      <c r="N3657">
        <f>MONTH(Table1[[#This Row],[order_date]])</f>
        <v>1</v>
      </c>
      <c r="O3657" s="3">
        <f>Table1[[#This Row],[sales]]-Table1[[#This Row],[profit]]</f>
        <v>1785.06</v>
      </c>
      <c r="P3657" s="3">
        <f>Table1[[#This Row],[sales]]*Table1[[#This Row],[quantity]]</f>
        <v>8135.68</v>
      </c>
      <c r="Q3657" s="9">
        <f>Table1[[#This Row],[delivery_date]]-Table1[[#This Row],[order_date]]</f>
        <v>2</v>
      </c>
    </row>
    <row r="3658" spans="1:17" x14ac:dyDescent="0.35">
      <c r="A3658" t="s">
        <v>3689</v>
      </c>
      <c r="B3658" t="s">
        <v>25</v>
      </c>
      <c r="C3658" t="s">
        <v>26</v>
      </c>
      <c r="D3658" s="2">
        <v>3695.66</v>
      </c>
      <c r="E3658">
        <v>0.01</v>
      </c>
      <c r="F3658">
        <v>2</v>
      </c>
      <c r="G3658" s="1">
        <v>45525</v>
      </c>
      <c r="H3658" s="1">
        <v>45526</v>
      </c>
      <c r="I3658" t="s">
        <v>31</v>
      </c>
      <c r="J3658" t="s">
        <v>27</v>
      </c>
      <c r="K3658" s="2">
        <v>447.28</v>
      </c>
      <c r="L3658" t="s">
        <v>17</v>
      </c>
      <c r="M3658">
        <f>YEAR(Table1[[#This Row],[order_date]])</f>
        <v>2024</v>
      </c>
      <c r="N3658">
        <f>MONTH(Table1[[#This Row],[order_date]])</f>
        <v>8</v>
      </c>
      <c r="O3658" s="3">
        <f>Table1[[#This Row],[sales]]-Table1[[#This Row],[profit]]</f>
        <v>3248.38</v>
      </c>
      <c r="P3658" s="3">
        <f>Table1[[#This Row],[sales]]*Table1[[#This Row],[quantity]]</f>
        <v>7391.32</v>
      </c>
      <c r="Q3658" s="9">
        <f>Table1[[#This Row],[delivery_date]]-Table1[[#This Row],[order_date]]</f>
        <v>1</v>
      </c>
    </row>
    <row r="3659" spans="1:17" x14ac:dyDescent="0.35">
      <c r="A3659" t="s">
        <v>3690</v>
      </c>
      <c r="B3659" t="s">
        <v>19</v>
      </c>
      <c r="C3659" t="s">
        <v>20</v>
      </c>
      <c r="D3659" s="2">
        <v>2539.69</v>
      </c>
      <c r="E3659">
        <v>0.18</v>
      </c>
      <c r="F3659">
        <v>2</v>
      </c>
      <c r="G3659" s="1">
        <v>45318</v>
      </c>
      <c r="H3659" s="1">
        <v>45319</v>
      </c>
      <c r="I3659" t="s">
        <v>21</v>
      </c>
      <c r="J3659" t="s">
        <v>27</v>
      </c>
      <c r="K3659" s="2">
        <v>364.17</v>
      </c>
      <c r="L3659" t="s">
        <v>48</v>
      </c>
      <c r="M3659">
        <f>YEAR(Table1[[#This Row],[order_date]])</f>
        <v>2024</v>
      </c>
      <c r="N3659">
        <f>MONTH(Table1[[#This Row],[order_date]])</f>
        <v>1</v>
      </c>
      <c r="O3659" s="3">
        <f>Table1[[#This Row],[sales]]-Table1[[#This Row],[profit]]</f>
        <v>2175.52</v>
      </c>
      <c r="P3659" s="3">
        <f>Table1[[#This Row],[sales]]*Table1[[#This Row],[quantity]]</f>
        <v>5079.38</v>
      </c>
      <c r="Q3659" s="9">
        <f>Table1[[#This Row],[delivery_date]]-Table1[[#This Row],[order_date]]</f>
        <v>1</v>
      </c>
    </row>
    <row r="3660" spans="1:17" x14ac:dyDescent="0.35">
      <c r="A3660" t="s">
        <v>3691</v>
      </c>
      <c r="B3660" t="s">
        <v>19</v>
      </c>
      <c r="C3660" t="s">
        <v>33</v>
      </c>
      <c r="D3660" s="2">
        <v>1758.33</v>
      </c>
      <c r="E3660">
        <v>7.0000000000000007E-2</v>
      </c>
      <c r="F3660">
        <v>1</v>
      </c>
      <c r="G3660" s="1">
        <v>45448</v>
      </c>
      <c r="H3660" s="1">
        <v>45453</v>
      </c>
      <c r="I3660" t="s">
        <v>31</v>
      </c>
      <c r="J3660" t="s">
        <v>16</v>
      </c>
      <c r="K3660" s="2">
        <v>93.61</v>
      </c>
      <c r="L3660" t="s">
        <v>23</v>
      </c>
      <c r="M3660">
        <f>YEAR(Table1[[#This Row],[order_date]])</f>
        <v>2024</v>
      </c>
      <c r="N3660">
        <f>MONTH(Table1[[#This Row],[order_date]])</f>
        <v>6</v>
      </c>
      <c r="O3660" s="3">
        <f>Table1[[#This Row],[sales]]-Table1[[#This Row],[profit]]</f>
        <v>1664.72</v>
      </c>
      <c r="P3660" s="3">
        <f>Table1[[#This Row],[sales]]*Table1[[#This Row],[quantity]]</f>
        <v>1758.33</v>
      </c>
      <c r="Q3660" s="9">
        <f>Table1[[#This Row],[delivery_date]]-Table1[[#This Row],[order_date]]</f>
        <v>5</v>
      </c>
    </row>
    <row r="3661" spans="1:17" x14ac:dyDescent="0.35">
      <c r="A3661" t="s">
        <v>3692</v>
      </c>
      <c r="B3661" t="s">
        <v>13</v>
      </c>
      <c r="C3661" t="s">
        <v>14</v>
      </c>
      <c r="D3661" s="2">
        <v>3164.8</v>
      </c>
      <c r="E3661">
        <v>0.44</v>
      </c>
      <c r="F3661">
        <v>6</v>
      </c>
      <c r="G3661" s="1">
        <v>45438</v>
      </c>
      <c r="H3661" s="1">
        <v>45441</v>
      </c>
      <c r="I3661" t="s">
        <v>31</v>
      </c>
      <c r="J3661" t="s">
        <v>16</v>
      </c>
      <c r="K3661" s="2">
        <v>349.68</v>
      </c>
      <c r="L3661" t="s">
        <v>17</v>
      </c>
      <c r="M3661">
        <f>YEAR(Table1[[#This Row],[order_date]])</f>
        <v>2024</v>
      </c>
      <c r="N3661">
        <f>MONTH(Table1[[#This Row],[order_date]])</f>
        <v>5</v>
      </c>
      <c r="O3661" s="3">
        <f>Table1[[#This Row],[sales]]-Table1[[#This Row],[profit]]</f>
        <v>2815.1200000000003</v>
      </c>
      <c r="P3661" s="3">
        <f>Table1[[#This Row],[sales]]*Table1[[#This Row],[quantity]]</f>
        <v>18988.800000000003</v>
      </c>
      <c r="Q3661" s="9">
        <f>Table1[[#This Row],[delivery_date]]-Table1[[#This Row],[order_date]]</f>
        <v>3</v>
      </c>
    </row>
    <row r="3662" spans="1:17" x14ac:dyDescent="0.35">
      <c r="A3662" t="s">
        <v>3693</v>
      </c>
      <c r="B3662" t="s">
        <v>19</v>
      </c>
      <c r="C3662" t="s">
        <v>26</v>
      </c>
      <c r="D3662" s="2">
        <v>4201.3599999999997</v>
      </c>
      <c r="E3662">
        <v>0.41</v>
      </c>
      <c r="F3662">
        <v>6</v>
      </c>
      <c r="G3662" s="1">
        <v>45039</v>
      </c>
      <c r="H3662" s="1">
        <v>45043</v>
      </c>
      <c r="I3662" t="s">
        <v>21</v>
      </c>
      <c r="J3662" t="s">
        <v>22</v>
      </c>
      <c r="K3662" s="2">
        <v>1209.18</v>
      </c>
      <c r="L3662" t="s">
        <v>28</v>
      </c>
      <c r="M3662">
        <f>YEAR(Table1[[#This Row],[order_date]])</f>
        <v>2023</v>
      </c>
      <c r="N3662">
        <f>MONTH(Table1[[#This Row],[order_date]])</f>
        <v>4</v>
      </c>
      <c r="O3662" s="3">
        <f>Table1[[#This Row],[sales]]-Table1[[#This Row],[profit]]</f>
        <v>2992.1799999999994</v>
      </c>
      <c r="P3662" s="3">
        <f>Table1[[#This Row],[sales]]*Table1[[#This Row],[quantity]]</f>
        <v>25208.159999999996</v>
      </c>
      <c r="Q3662" s="9">
        <f>Table1[[#This Row],[delivery_date]]-Table1[[#This Row],[order_date]]</f>
        <v>4</v>
      </c>
    </row>
    <row r="3663" spans="1:17" x14ac:dyDescent="0.35">
      <c r="A3663" t="s">
        <v>3694</v>
      </c>
      <c r="B3663" t="s">
        <v>41</v>
      </c>
      <c r="C3663" t="s">
        <v>20</v>
      </c>
      <c r="D3663" s="2">
        <v>401.39</v>
      </c>
      <c r="E3663">
        <v>0.03</v>
      </c>
      <c r="F3663">
        <v>4</v>
      </c>
      <c r="G3663" s="1">
        <v>45028</v>
      </c>
      <c r="H3663" s="1">
        <v>45032</v>
      </c>
      <c r="I3663" t="s">
        <v>31</v>
      </c>
      <c r="J3663" t="s">
        <v>27</v>
      </c>
      <c r="K3663" s="2">
        <v>92.23</v>
      </c>
      <c r="L3663" t="s">
        <v>23</v>
      </c>
      <c r="M3663">
        <f>YEAR(Table1[[#This Row],[order_date]])</f>
        <v>2023</v>
      </c>
      <c r="N3663">
        <f>MONTH(Table1[[#This Row],[order_date]])</f>
        <v>4</v>
      </c>
      <c r="O3663" s="3">
        <f>Table1[[#This Row],[sales]]-Table1[[#This Row],[profit]]</f>
        <v>309.15999999999997</v>
      </c>
      <c r="P3663" s="3">
        <f>Table1[[#This Row],[sales]]*Table1[[#This Row],[quantity]]</f>
        <v>1605.56</v>
      </c>
      <c r="Q3663" s="9">
        <f>Table1[[#This Row],[delivery_date]]-Table1[[#This Row],[order_date]]</f>
        <v>4</v>
      </c>
    </row>
    <row r="3664" spans="1:17" x14ac:dyDescent="0.35">
      <c r="A3664" t="s">
        <v>3695</v>
      </c>
      <c r="B3664" t="s">
        <v>41</v>
      </c>
      <c r="C3664" t="s">
        <v>26</v>
      </c>
      <c r="D3664" s="2">
        <v>4863.47</v>
      </c>
      <c r="E3664">
        <v>0.28000000000000003</v>
      </c>
      <c r="F3664">
        <v>9</v>
      </c>
      <c r="G3664" s="1">
        <v>45443</v>
      </c>
      <c r="H3664" s="1">
        <v>45445</v>
      </c>
      <c r="I3664" t="s">
        <v>21</v>
      </c>
      <c r="J3664" t="s">
        <v>27</v>
      </c>
      <c r="K3664" s="2">
        <v>783.84</v>
      </c>
      <c r="L3664" t="s">
        <v>34</v>
      </c>
      <c r="M3664">
        <f>YEAR(Table1[[#This Row],[order_date]])</f>
        <v>2024</v>
      </c>
      <c r="N3664">
        <f>MONTH(Table1[[#This Row],[order_date]])</f>
        <v>5</v>
      </c>
      <c r="O3664" s="3">
        <f>Table1[[#This Row],[sales]]-Table1[[#This Row],[profit]]</f>
        <v>4079.63</v>
      </c>
      <c r="P3664" s="3">
        <f>Table1[[#This Row],[sales]]*Table1[[#This Row],[quantity]]</f>
        <v>43771.23</v>
      </c>
      <c r="Q3664" s="9">
        <f>Table1[[#This Row],[delivery_date]]-Table1[[#This Row],[order_date]]</f>
        <v>2</v>
      </c>
    </row>
    <row r="3665" spans="1:17" x14ac:dyDescent="0.35">
      <c r="A3665" t="s">
        <v>3696</v>
      </c>
      <c r="B3665" t="s">
        <v>25</v>
      </c>
      <c r="C3665" t="s">
        <v>20</v>
      </c>
      <c r="D3665" s="2">
        <v>573.59</v>
      </c>
      <c r="E3665">
        <v>0.15</v>
      </c>
      <c r="F3665">
        <v>4</v>
      </c>
      <c r="G3665" s="1">
        <v>45000</v>
      </c>
      <c r="H3665" s="1">
        <v>45006</v>
      </c>
      <c r="I3665" t="s">
        <v>21</v>
      </c>
      <c r="J3665" t="s">
        <v>16</v>
      </c>
      <c r="K3665" s="2">
        <v>28.82</v>
      </c>
      <c r="L3665" t="s">
        <v>48</v>
      </c>
      <c r="M3665">
        <f>YEAR(Table1[[#This Row],[order_date]])</f>
        <v>2023</v>
      </c>
      <c r="N3665">
        <f>MONTH(Table1[[#This Row],[order_date]])</f>
        <v>3</v>
      </c>
      <c r="O3665" s="3">
        <f>Table1[[#This Row],[sales]]-Table1[[#This Row],[profit]]</f>
        <v>544.77</v>
      </c>
      <c r="P3665" s="3">
        <f>Table1[[#This Row],[sales]]*Table1[[#This Row],[quantity]]</f>
        <v>2294.36</v>
      </c>
      <c r="Q3665" s="9">
        <f>Table1[[#This Row],[delivery_date]]-Table1[[#This Row],[order_date]]</f>
        <v>6</v>
      </c>
    </row>
    <row r="3666" spans="1:17" x14ac:dyDescent="0.35">
      <c r="A3666" t="s">
        <v>3697</v>
      </c>
      <c r="B3666" t="s">
        <v>25</v>
      </c>
      <c r="C3666" t="s">
        <v>33</v>
      </c>
      <c r="D3666" s="2">
        <v>2607.52</v>
      </c>
      <c r="E3666">
        <v>0.1</v>
      </c>
      <c r="F3666">
        <v>3</v>
      </c>
      <c r="G3666" s="1">
        <v>45528</v>
      </c>
      <c r="H3666" s="1">
        <v>45533</v>
      </c>
      <c r="I3666" t="s">
        <v>31</v>
      </c>
      <c r="J3666" t="s">
        <v>27</v>
      </c>
      <c r="K3666" s="2">
        <v>591.97</v>
      </c>
      <c r="L3666" t="s">
        <v>39</v>
      </c>
      <c r="M3666">
        <f>YEAR(Table1[[#This Row],[order_date]])</f>
        <v>2024</v>
      </c>
      <c r="N3666">
        <f>MONTH(Table1[[#This Row],[order_date]])</f>
        <v>8</v>
      </c>
      <c r="O3666" s="3">
        <f>Table1[[#This Row],[sales]]-Table1[[#This Row],[profit]]</f>
        <v>2015.55</v>
      </c>
      <c r="P3666" s="3">
        <f>Table1[[#This Row],[sales]]*Table1[[#This Row],[quantity]]</f>
        <v>7822.5599999999995</v>
      </c>
      <c r="Q3666" s="9">
        <f>Table1[[#This Row],[delivery_date]]-Table1[[#This Row],[order_date]]</f>
        <v>5</v>
      </c>
    </row>
    <row r="3667" spans="1:17" x14ac:dyDescent="0.35">
      <c r="A3667" t="s">
        <v>3698</v>
      </c>
      <c r="B3667" t="s">
        <v>19</v>
      </c>
      <c r="C3667" t="s">
        <v>26</v>
      </c>
      <c r="D3667" s="2">
        <v>2845.03</v>
      </c>
      <c r="E3667">
        <v>0.16</v>
      </c>
      <c r="F3667">
        <v>9</v>
      </c>
      <c r="G3667" s="1">
        <v>45039</v>
      </c>
      <c r="H3667" s="1">
        <v>45040</v>
      </c>
      <c r="I3667" t="s">
        <v>21</v>
      </c>
      <c r="J3667" t="s">
        <v>16</v>
      </c>
      <c r="K3667" s="2">
        <v>492.85</v>
      </c>
      <c r="L3667" t="s">
        <v>17</v>
      </c>
      <c r="M3667">
        <f>YEAR(Table1[[#This Row],[order_date]])</f>
        <v>2023</v>
      </c>
      <c r="N3667">
        <f>MONTH(Table1[[#This Row],[order_date]])</f>
        <v>4</v>
      </c>
      <c r="O3667" s="3">
        <f>Table1[[#This Row],[sales]]-Table1[[#This Row],[profit]]</f>
        <v>2352.1800000000003</v>
      </c>
      <c r="P3667" s="3">
        <f>Table1[[#This Row],[sales]]*Table1[[#This Row],[quantity]]</f>
        <v>25605.27</v>
      </c>
      <c r="Q3667" s="9">
        <f>Table1[[#This Row],[delivery_date]]-Table1[[#This Row],[order_date]]</f>
        <v>1</v>
      </c>
    </row>
    <row r="3668" spans="1:17" x14ac:dyDescent="0.35">
      <c r="A3668" t="s">
        <v>3699</v>
      </c>
      <c r="B3668" t="s">
        <v>13</v>
      </c>
      <c r="C3668" t="s">
        <v>20</v>
      </c>
      <c r="D3668" s="2">
        <v>777.23</v>
      </c>
      <c r="E3668">
        <v>0.41</v>
      </c>
      <c r="F3668">
        <v>1</v>
      </c>
      <c r="G3668" s="1">
        <v>45006</v>
      </c>
      <c r="H3668" s="1">
        <v>45008</v>
      </c>
      <c r="I3668" t="s">
        <v>15</v>
      </c>
      <c r="J3668" t="s">
        <v>27</v>
      </c>
      <c r="K3668" s="2">
        <v>166.38</v>
      </c>
      <c r="L3668" t="s">
        <v>34</v>
      </c>
      <c r="M3668">
        <f>YEAR(Table1[[#This Row],[order_date]])</f>
        <v>2023</v>
      </c>
      <c r="N3668">
        <f>MONTH(Table1[[#This Row],[order_date]])</f>
        <v>3</v>
      </c>
      <c r="O3668" s="3">
        <f>Table1[[#This Row],[sales]]-Table1[[#This Row],[profit]]</f>
        <v>610.85</v>
      </c>
      <c r="P3668" s="3">
        <f>Table1[[#This Row],[sales]]*Table1[[#This Row],[quantity]]</f>
        <v>777.23</v>
      </c>
      <c r="Q3668" s="9">
        <f>Table1[[#This Row],[delivery_date]]-Table1[[#This Row],[order_date]]</f>
        <v>2</v>
      </c>
    </row>
    <row r="3669" spans="1:17" x14ac:dyDescent="0.35">
      <c r="A3669" t="s">
        <v>3700</v>
      </c>
      <c r="B3669" t="s">
        <v>19</v>
      </c>
      <c r="C3669" t="s">
        <v>36</v>
      </c>
      <c r="D3669" s="2">
        <v>4586.41</v>
      </c>
      <c r="E3669">
        <v>0.03</v>
      </c>
      <c r="F3669">
        <v>2</v>
      </c>
      <c r="G3669" s="1">
        <v>45559</v>
      </c>
      <c r="H3669" s="1">
        <v>45562</v>
      </c>
      <c r="I3669" t="s">
        <v>21</v>
      </c>
      <c r="J3669" t="s">
        <v>27</v>
      </c>
      <c r="K3669" s="2">
        <v>681.46</v>
      </c>
      <c r="L3669" t="s">
        <v>23</v>
      </c>
      <c r="M3669">
        <f>YEAR(Table1[[#This Row],[order_date]])</f>
        <v>2024</v>
      </c>
      <c r="N3669">
        <f>MONTH(Table1[[#This Row],[order_date]])</f>
        <v>9</v>
      </c>
      <c r="O3669" s="3">
        <f>Table1[[#This Row],[sales]]-Table1[[#This Row],[profit]]</f>
        <v>3904.95</v>
      </c>
      <c r="P3669" s="3">
        <f>Table1[[#This Row],[sales]]*Table1[[#This Row],[quantity]]</f>
        <v>9172.82</v>
      </c>
      <c r="Q3669" s="9">
        <f>Table1[[#This Row],[delivery_date]]-Table1[[#This Row],[order_date]]</f>
        <v>3</v>
      </c>
    </row>
    <row r="3670" spans="1:17" x14ac:dyDescent="0.35">
      <c r="A3670" t="s">
        <v>3701</v>
      </c>
      <c r="B3670" t="s">
        <v>19</v>
      </c>
      <c r="C3670" t="s">
        <v>36</v>
      </c>
      <c r="D3670" s="2">
        <v>2410.19</v>
      </c>
      <c r="E3670">
        <v>0.32</v>
      </c>
      <c r="F3670">
        <v>1</v>
      </c>
      <c r="G3670" s="1">
        <v>45369</v>
      </c>
      <c r="H3670" s="1">
        <v>45375</v>
      </c>
      <c r="I3670" t="s">
        <v>31</v>
      </c>
      <c r="J3670" t="s">
        <v>16</v>
      </c>
      <c r="K3670" s="2">
        <v>120.98</v>
      </c>
      <c r="L3670" t="s">
        <v>48</v>
      </c>
      <c r="M3670">
        <f>YEAR(Table1[[#This Row],[order_date]])</f>
        <v>2024</v>
      </c>
      <c r="N3670">
        <f>MONTH(Table1[[#This Row],[order_date]])</f>
        <v>3</v>
      </c>
      <c r="O3670" s="3">
        <f>Table1[[#This Row],[sales]]-Table1[[#This Row],[profit]]</f>
        <v>2289.21</v>
      </c>
      <c r="P3670" s="3">
        <f>Table1[[#This Row],[sales]]*Table1[[#This Row],[quantity]]</f>
        <v>2410.19</v>
      </c>
      <c r="Q3670" s="9">
        <f>Table1[[#This Row],[delivery_date]]-Table1[[#This Row],[order_date]]</f>
        <v>6</v>
      </c>
    </row>
    <row r="3671" spans="1:17" x14ac:dyDescent="0.35">
      <c r="A3671" t="s">
        <v>3702</v>
      </c>
      <c r="B3671" t="s">
        <v>19</v>
      </c>
      <c r="C3671" t="s">
        <v>20</v>
      </c>
      <c r="D3671" s="2">
        <v>801.29</v>
      </c>
      <c r="E3671">
        <v>0.46</v>
      </c>
      <c r="F3671">
        <v>7</v>
      </c>
      <c r="G3671" s="1">
        <v>45368</v>
      </c>
      <c r="H3671" s="1">
        <v>45374</v>
      </c>
      <c r="I3671" t="s">
        <v>15</v>
      </c>
      <c r="J3671" t="s">
        <v>16</v>
      </c>
      <c r="K3671" s="2">
        <v>156.97999999999999</v>
      </c>
      <c r="L3671" t="s">
        <v>39</v>
      </c>
      <c r="M3671">
        <f>YEAR(Table1[[#This Row],[order_date]])</f>
        <v>2024</v>
      </c>
      <c r="N3671">
        <f>MONTH(Table1[[#This Row],[order_date]])</f>
        <v>3</v>
      </c>
      <c r="O3671" s="3">
        <f>Table1[[#This Row],[sales]]-Table1[[#This Row],[profit]]</f>
        <v>644.30999999999995</v>
      </c>
      <c r="P3671" s="3">
        <f>Table1[[#This Row],[sales]]*Table1[[#This Row],[quantity]]</f>
        <v>5609.03</v>
      </c>
      <c r="Q3671" s="9">
        <f>Table1[[#This Row],[delivery_date]]-Table1[[#This Row],[order_date]]</f>
        <v>6</v>
      </c>
    </row>
    <row r="3672" spans="1:17" x14ac:dyDescent="0.35">
      <c r="A3672" t="s">
        <v>3703</v>
      </c>
      <c r="B3672" t="s">
        <v>19</v>
      </c>
      <c r="C3672" t="s">
        <v>26</v>
      </c>
      <c r="D3672" s="2">
        <v>3586.9</v>
      </c>
      <c r="E3672">
        <v>0.22</v>
      </c>
      <c r="F3672">
        <v>1</v>
      </c>
      <c r="G3672" s="1">
        <v>45333</v>
      </c>
      <c r="H3672" s="1">
        <v>45337</v>
      </c>
      <c r="I3672" t="s">
        <v>15</v>
      </c>
      <c r="J3672" t="s">
        <v>22</v>
      </c>
      <c r="K3672" s="2">
        <v>886.27</v>
      </c>
      <c r="L3672" t="s">
        <v>39</v>
      </c>
      <c r="M3672">
        <f>YEAR(Table1[[#This Row],[order_date]])</f>
        <v>2024</v>
      </c>
      <c r="N3672">
        <f>MONTH(Table1[[#This Row],[order_date]])</f>
        <v>2</v>
      </c>
      <c r="O3672" s="3">
        <f>Table1[[#This Row],[sales]]-Table1[[#This Row],[profit]]</f>
        <v>2700.63</v>
      </c>
      <c r="P3672" s="3">
        <f>Table1[[#This Row],[sales]]*Table1[[#This Row],[quantity]]</f>
        <v>3586.9</v>
      </c>
      <c r="Q3672" s="9">
        <f>Table1[[#This Row],[delivery_date]]-Table1[[#This Row],[order_date]]</f>
        <v>4</v>
      </c>
    </row>
    <row r="3673" spans="1:17" x14ac:dyDescent="0.35">
      <c r="A3673" t="s">
        <v>3704</v>
      </c>
      <c r="B3673" t="s">
        <v>41</v>
      </c>
      <c r="C3673" t="s">
        <v>26</v>
      </c>
      <c r="D3673" s="2">
        <v>3350.68</v>
      </c>
      <c r="E3673">
        <v>0.45</v>
      </c>
      <c r="F3673">
        <v>1</v>
      </c>
      <c r="G3673" s="1">
        <v>45243</v>
      </c>
      <c r="H3673" s="1">
        <v>45249</v>
      </c>
      <c r="I3673" t="s">
        <v>15</v>
      </c>
      <c r="J3673" t="s">
        <v>16</v>
      </c>
      <c r="K3673" s="2">
        <v>349</v>
      </c>
      <c r="L3673" t="s">
        <v>23</v>
      </c>
      <c r="M3673">
        <f>YEAR(Table1[[#This Row],[order_date]])</f>
        <v>2023</v>
      </c>
      <c r="N3673">
        <f>MONTH(Table1[[#This Row],[order_date]])</f>
        <v>11</v>
      </c>
      <c r="O3673" s="3">
        <f>Table1[[#This Row],[sales]]-Table1[[#This Row],[profit]]</f>
        <v>3001.68</v>
      </c>
      <c r="P3673" s="3">
        <f>Table1[[#This Row],[sales]]*Table1[[#This Row],[quantity]]</f>
        <v>3350.68</v>
      </c>
      <c r="Q3673" s="9">
        <f>Table1[[#This Row],[delivery_date]]-Table1[[#This Row],[order_date]]</f>
        <v>6</v>
      </c>
    </row>
    <row r="3674" spans="1:17" x14ac:dyDescent="0.35">
      <c r="A3674" t="s">
        <v>3705</v>
      </c>
      <c r="B3674" t="s">
        <v>13</v>
      </c>
      <c r="C3674" t="s">
        <v>33</v>
      </c>
      <c r="D3674" s="2">
        <v>4818.04</v>
      </c>
      <c r="E3674">
        <v>0.45</v>
      </c>
      <c r="F3674">
        <v>6</v>
      </c>
      <c r="G3674" s="1">
        <v>45210</v>
      </c>
      <c r="H3674" s="1">
        <v>45214</v>
      </c>
      <c r="I3674" t="s">
        <v>15</v>
      </c>
      <c r="J3674" t="s">
        <v>16</v>
      </c>
      <c r="K3674" s="2">
        <v>1039.1300000000001</v>
      </c>
      <c r="L3674" t="s">
        <v>17</v>
      </c>
      <c r="M3674">
        <f>YEAR(Table1[[#This Row],[order_date]])</f>
        <v>2023</v>
      </c>
      <c r="N3674">
        <f>MONTH(Table1[[#This Row],[order_date]])</f>
        <v>10</v>
      </c>
      <c r="O3674" s="3">
        <f>Table1[[#This Row],[sales]]-Table1[[#This Row],[profit]]</f>
        <v>3778.91</v>
      </c>
      <c r="P3674" s="3">
        <f>Table1[[#This Row],[sales]]*Table1[[#This Row],[quantity]]</f>
        <v>28908.239999999998</v>
      </c>
      <c r="Q3674" s="9">
        <f>Table1[[#This Row],[delivery_date]]-Table1[[#This Row],[order_date]]</f>
        <v>4</v>
      </c>
    </row>
    <row r="3675" spans="1:17" x14ac:dyDescent="0.35">
      <c r="A3675" t="s">
        <v>3706</v>
      </c>
      <c r="B3675" t="s">
        <v>41</v>
      </c>
      <c r="C3675" t="s">
        <v>33</v>
      </c>
      <c r="D3675" s="2">
        <v>2263.4299999999998</v>
      </c>
      <c r="E3675">
        <v>0.3</v>
      </c>
      <c r="F3675">
        <v>6</v>
      </c>
      <c r="G3675" s="1">
        <v>45072</v>
      </c>
      <c r="H3675" s="1">
        <v>45073</v>
      </c>
      <c r="I3675" t="s">
        <v>21</v>
      </c>
      <c r="J3675" t="s">
        <v>22</v>
      </c>
      <c r="K3675" s="2">
        <v>312.08</v>
      </c>
      <c r="L3675" t="s">
        <v>39</v>
      </c>
      <c r="M3675">
        <f>YEAR(Table1[[#This Row],[order_date]])</f>
        <v>2023</v>
      </c>
      <c r="N3675">
        <f>MONTH(Table1[[#This Row],[order_date]])</f>
        <v>5</v>
      </c>
      <c r="O3675" s="3">
        <f>Table1[[#This Row],[sales]]-Table1[[#This Row],[profit]]</f>
        <v>1951.35</v>
      </c>
      <c r="P3675" s="3">
        <f>Table1[[#This Row],[sales]]*Table1[[#This Row],[quantity]]</f>
        <v>13580.579999999998</v>
      </c>
      <c r="Q3675" s="9">
        <f>Table1[[#This Row],[delivery_date]]-Table1[[#This Row],[order_date]]</f>
        <v>1</v>
      </c>
    </row>
    <row r="3676" spans="1:17" x14ac:dyDescent="0.35">
      <c r="A3676" t="s">
        <v>3707</v>
      </c>
      <c r="B3676" t="s">
        <v>13</v>
      </c>
      <c r="C3676" t="s">
        <v>14</v>
      </c>
      <c r="D3676" s="2">
        <v>1412.2</v>
      </c>
      <c r="E3676">
        <v>0.23</v>
      </c>
      <c r="F3676">
        <v>5</v>
      </c>
      <c r="G3676" s="1">
        <v>45496</v>
      </c>
      <c r="H3676" s="1">
        <v>45502</v>
      </c>
      <c r="I3676" t="s">
        <v>21</v>
      </c>
      <c r="J3676" t="s">
        <v>22</v>
      </c>
      <c r="K3676" s="2">
        <v>364.76</v>
      </c>
      <c r="L3676" t="s">
        <v>17</v>
      </c>
      <c r="M3676">
        <f>YEAR(Table1[[#This Row],[order_date]])</f>
        <v>2024</v>
      </c>
      <c r="N3676">
        <f>MONTH(Table1[[#This Row],[order_date]])</f>
        <v>7</v>
      </c>
      <c r="O3676" s="3">
        <f>Table1[[#This Row],[sales]]-Table1[[#This Row],[profit]]</f>
        <v>1047.44</v>
      </c>
      <c r="P3676" s="3">
        <f>Table1[[#This Row],[sales]]*Table1[[#This Row],[quantity]]</f>
        <v>7061</v>
      </c>
      <c r="Q3676" s="9">
        <f>Table1[[#This Row],[delivery_date]]-Table1[[#This Row],[order_date]]</f>
        <v>6</v>
      </c>
    </row>
    <row r="3677" spans="1:17" x14ac:dyDescent="0.35">
      <c r="A3677" t="s">
        <v>3708</v>
      </c>
      <c r="B3677" t="s">
        <v>25</v>
      </c>
      <c r="C3677" t="s">
        <v>33</v>
      </c>
      <c r="D3677" s="2">
        <v>393.97</v>
      </c>
      <c r="E3677">
        <v>0.37</v>
      </c>
      <c r="F3677">
        <v>4</v>
      </c>
      <c r="G3677" s="1">
        <v>45607</v>
      </c>
      <c r="H3677" s="1">
        <v>45609</v>
      </c>
      <c r="I3677" t="s">
        <v>21</v>
      </c>
      <c r="J3677" t="s">
        <v>22</v>
      </c>
      <c r="K3677" s="2">
        <v>62.82</v>
      </c>
      <c r="L3677" t="s">
        <v>17</v>
      </c>
      <c r="M3677">
        <f>YEAR(Table1[[#This Row],[order_date]])</f>
        <v>2024</v>
      </c>
      <c r="N3677">
        <f>MONTH(Table1[[#This Row],[order_date]])</f>
        <v>11</v>
      </c>
      <c r="O3677" s="3">
        <f>Table1[[#This Row],[sales]]-Table1[[#This Row],[profit]]</f>
        <v>331.15000000000003</v>
      </c>
      <c r="P3677" s="3">
        <f>Table1[[#This Row],[sales]]*Table1[[#This Row],[quantity]]</f>
        <v>1575.88</v>
      </c>
      <c r="Q3677" s="9">
        <f>Table1[[#This Row],[delivery_date]]-Table1[[#This Row],[order_date]]</f>
        <v>2</v>
      </c>
    </row>
    <row r="3678" spans="1:17" x14ac:dyDescent="0.35">
      <c r="A3678" t="s">
        <v>3709</v>
      </c>
      <c r="B3678" t="s">
        <v>19</v>
      </c>
      <c r="C3678" t="s">
        <v>26</v>
      </c>
      <c r="D3678" s="2">
        <v>3692.3</v>
      </c>
      <c r="E3678">
        <v>0.46</v>
      </c>
      <c r="F3678">
        <v>8</v>
      </c>
      <c r="G3678" s="1">
        <v>45641</v>
      </c>
      <c r="H3678" s="1">
        <v>45647</v>
      </c>
      <c r="I3678" t="s">
        <v>31</v>
      </c>
      <c r="J3678" t="s">
        <v>22</v>
      </c>
      <c r="K3678" s="2">
        <v>242.48</v>
      </c>
      <c r="L3678" t="s">
        <v>48</v>
      </c>
      <c r="M3678">
        <f>YEAR(Table1[[#This Row],[order_date]])</f>
        <v>2024</v>
      </c>
      <c r="N3678">
        <f>MONTH(Table1[[#This Row],[order_date]])</f>
        <v>12</v>
      </c>
      <c r="O3678" s="3">
        <f>Table1[[#This Row],[sales]]-Table1[[#This Row],[profit]]</f>
        <v>3449.82</v>
      </c>
      <c r="P3678" s="3">
        <f>Table1[[#This Row],[sales]]*Table1[[#This Row],[quantity]]</f>
        <v>29538.400000000001</v>
      </c>
      <c r="Q3678" s="9">
        <f>Table1[[#This Row],[delivery_date]]-Table1[[#This Row],[order_date]]</f>
        <v>6</v>
      </c>
    </row>
    <row r="3679" spans="1:17" x14ac:dyDescent="0.35">
      <c r="A3679" t="s">
        <v>3710</v>
      </c>
      <c r="B3679" t="s">
        <v>41</v>
      </c>
      <c r="C3679" t="s">
        <v>14</v>
      </c>
      <c r="D3679" s="2">
        <v>3124.66</v>
      </c>
      <c r="E3679">
        <v>0.34</v>
      </c>
      <c r="F3679">
        <v>3</v>
      </c>
      <c r="G3679" s="1">
        <v>45420</v>
      </c>
      <c r="H3679" s="1">
        <v>45422</v>
      </c>
      <c r="I3679" t="s">
        <v>31</v>
      </c>
      <c r="J3679" t="s">
        <v>27</v>
      </c>
      <c r="K3679" s="2">
        <v>569.65</v>
      </c>
      <c r="L3679" t="s">
        <v>34</v>
      </c>
      <c r="M3679">
        <f>YEAR(Table1[[#This Row],[order_date]])</f>
        <v>2024</v>
      </c>
      <c r="N3679">
        <f>MONTH(Table1[[#This Row],[order_date]])</f>
        <v>5</v>
      </c>
      <c r="O3679" s="3">
        <f>Table1[[#This Row],[sales]]-Table1[[#This Row],[profit]]</f>
        <v>2555.0099999999998</v>
      </c>
      <c r="P3679" s="3">
        <f>Table1[[#This Row],[sales]]*Table1[[#This Row],[quantity]]</f>
        <v>9373.98</v>
      </c>
      <c r="Q3679" s="9">
        <f>Table1[[#This Row],[delivery_date]]-Table1[[#This Row],[order_date]]</f>
        <v>2</v>
      </c>
    </row>
    <row r="3680" spans="1:17" x14ac:dyDescent="0.35">
      <c r="A3680" t="s">
        <v>3711</v>
      </c>
      <c r="B3680" t="s">
        <v>13</v>
      </c>
      <c r="C3680" t="s">
        <v>33</v>
      </c>
      <c r="D3680" s="2">
        <v>4865.79</v>
      </c>
      <c r="E3680">
        <v>0.1</v>
      </c>
      <c r="F3680">
        <v>1</v>
      </c>
      <c r="G3680" s="1">
        <v>45517</v>
      </c>
      <c r="H3680" s="1">
        <v>45521</v>
      </c>
      <c r="I3680" t="s">
        <v>15</v>
      </c>
      <c r="J3680" t="s">
        <v>22</v>
      </c>
      <c r="K3680" s="2">
        <v>982.45</v>
      </c>
      <c r="L3680" t="s">
        <v>48</v>
      </c>
      <c r="M3680">
        <f>YEAR(Table1[[#This Row],[order_date]])</f>
        <v>2024</v>
      </c>
      <c r="N3680">
        <f>MONTH(Table1[[#This Row],[order_date]])</f>
        <v>8</v>
      </c>
      <c r="O3680" s="3">
        <f>Table1[[#This Row],[sales]]-Table1[[#This Row],[profit]]</f>
        <v>3883.34</v>
      </c>
      <c r="P3680" s="3">
        <f>Table1[[#This Row],[sales]]*Table1[[#This Row],[quantity]]</f>
        <v>4865.79</v>
      </c>
      <c r="Q3680" s="9">
        <f>Table1[[#This Row],[delivery_date]]-Table1[[#This Row],[order_date]]</f>
        <v>4</v>
      </c>
    </row>
    <row r="3681" spans="1:17" x14ac:dyDescent="0.35">
      <c r="A3681" t="s">
        <v>3712</v>
      </c>
      <c r="B3681" t="s">
        <v>25</v>
      </c>
      <c r="C3681" t="s">
        <v>20</v>
      </c>
      <c r="D3681" s="2">
        <v>3589.61</v>
      </c>
      <c r="E3681">
        <v>0.41</v>
      </c>
      <c r="F3681">
        <v>1</v>
      </c>
      <c r="G3681" s="1">
        <v>45279</v>
      </c>
      <c r="H3681" s="1">
        <v>45286</v>
      </c>
      <c r="I3681" t="s">
        <v>31</v>
      </c>
      <c r="J3681" t="s">
        <v>27</v>
      </c>
      <c r="K3681" s="2">
        <v>466.34</v>
      </c>
      <c r="L3681" t="s">
        <v>48</v>
      </c>
      <c r="M3681">
        <f>YEAR(Table1[[#This Row],[order_date]])</f>
        <v>2023</v>
      </c>
      <c r="N3681">
        <f>MONTH(Table1[[#This Row],[order_date]])</f>
        <v>12</v>
      </c>
      <c r="O3681" s="3">
        <f>Table1[[#This Row],[sales]]-Table1[[#This Row],[profit]]</f>
        <v>3123.27</v>
      </c>
      <c r="P3681" s="3">
        <f>Table1[[#This Row],[sales]]*Table1[[#This Row],[quantity]]</f>
        <v>3589.61</v>
      </c>
      <c r="Q3681" s="9">
        <f>Table1[[#This Row],[delivery_date]]-Table1[[#This Row],[order_date]]</f>
        <v>7</v>
      </c>
    </row>
    <row r="3682" spans="1:17" x14ac:dyDescent="0.35">
      <c r="A3682" t="s">
        <v>3713</v>
      </c>
      <c r="B3682" t="s">
        <v>25</v>
      </c>
      <c r="C3682" t="s">
        <v>36</v>
      </c>
      <c r="D3682" s="2">
        <v>4672.49</v>
      </c>
      <c r="E3682">
        <v>0.48</v>
      </c>
      <c r="F3682">
        <v>5</v>
      </c>
      <c r="G3682" s="1">
        <v>44999</v>
      </c>
      <c r="H3682" s="1">
        <v>45002</v>
      </c>
      <c r="I3682" t="s">
        <v>21</v>
      </c>
      <c r="J3682" t="s">
        <v>27</v>
      </c>
      <c r="K3682" s="2">
        <v>324.27999999999997</v>
      </c>
      <c r="L3682" t="s">
        <v>28</v>
      </c>
      <c r="M3682">
        <f>YEAR(Table1[[#This Row],[order_date]])</f>
        <v>2023</v>
      </c>
      <c r="N3682">
        <f>MONTH(Table1[[#This Row],[order_date]])</f>
        <v>3</v>
      </c>
      <c r="O3682" s="3">
        <f>Table1[[#This Row],[sales]]-Table1[[#This Row],[profit]]</f>
        <v>4348.21</v>
      </c>
      <c r="P3682" s="3">
        <f>Table1[[#This Row],[sales]]*Table1[[#This Row],[quantity]]</f>
        <v>23362.449999999997</v>
      </c>
      <c r="Q3682" s="9">
        <f>Table1[[#This Row],[delivery_date]]-Table1[[#This Row],[order_date]]</f>
        <v>3</v>
      </c>
    </row>
    <row r="3683" spans="1:17" x14ac:dyDescent="0.35">
      <c r="A3683" t="s">
        <v>3714</v>
      </c>
      <c r="B3683" t="s">
        <v>19</v>
      </c>
      <c r="C3683" t="s">
        <v>33</v>
      </c>
      <c r="D3683" s="2">
        <v>4958.74</v>
      </c>
      <c r="E3683">
        <v>0.21</v>
      </c>
      <c r="F3683">
        <v>3</v>
      </c>
      <c r="G3683" s="1">
        <v>45546</v>
      </c>
      <c r="H3683" s="1">
        <v>45551</v>
      </c>
      <c r="I3683" t="s">
        <v>21</v>
      </c>
      <c r="J3683" t="s">
        <v>27</v>
      </c>
      <c r="K3683" s="2">
        <v>1181.5899999999999</v>
      </c>
      <c r="L3683" t="s">
        <v>28</v>
      </c>
      <c r="M3683">
        <f>YEAR(Table1[[#This Row],[order_date]])</f>
        <v>2024</v>
      </c>
      <c r="N3683">
        <f>MONTH(Table1[[#This Row],[order_date]])</f>
        <v>9</v>
      </c>
      <c r="O3683" s="3">
        <f>Table1[[#This Row],[sales]]-Table1[[#This Row],[profit]]</f>
        <v>3777.1499999999996</v>
      </c>
      <c r="P3683" s="3">
        <f>Table1[[#This Row],[sales]]*Table1[[#This Row],[quantity]]</f>
        <v>14876.22</v>
      </c>
      <c r="Q3683" s="9">
        <f>Table1[[#This Row],[delivery_date]]-Table1[[#This Row],[order_date]]</f>
        <v>5</v>
      </c>
    </row>
    <row r="3684" spans="1:17" x14ac:dyDescent="0.35">
      <c r="A3684" t="s">
        <v>3715</v>
      </c>
      <c r="B3684" t="s">
        <v>13</v>
      </c>
      <c r="C3684" t="s">
        <v>33</v>
      </c>
      <c r="D3684" s="2">
        <v>2199.31</v>
      </c>
      <c r="E3684">
        <v>0.35</v>
      </c>
      <c r="F3684">
        <v>3</v>
      </c>
      <c r="G3684" s="1">
        <v>45583</v>
      </c>
      <c r="H3684" s="1">
        <v>45589</v>
      </c>
      <c r="I3684" t="s">
        <v>21</v>
      </c>
      <c r="J3684" t="s">
        <v>22</v>
      </c>
      <c r="K3684" s="2">
        <v>407.36</v>
      </c>
      <c r="L3684" t="s">
        <v>23</v>
      </c>
      <c r="M3684">
        <f>YEAR(Table1[[#This Row],[order_date]])</f>
        <v>2024</v>
      </c>
      <c r="N3684">
        <f>MONTH(Table1[[#This Row],[order_date]])</f>
        <v>10</v>
      </c>
      <c r="O3684" s="3">
        <f>Table1[[#This Row],[sales]]-Table1[[#This Row],[profit]]</f>
        <v>1791.9499999999998</v>
      </c>
      <c r="P3684" s="3">
        <f>Table1[[#This Row],[sales]]*Table1[[#This Row],[quantity]]</f>
        <v>6597.93</v>
      </c>
      <c r="Q3684" s="9">
        <f>Table1[[#This Row],[delivery_date]]-Table1[[#This Row],[order_date]]</f>
        <v>6</v>
      </c>
    </row>
    <row r="3685" spans="1:17" x14ac:dyDescent="0.35">
      <c r="A3685" t="s">
        <v>3716</v>
      </c>
      <c r="B3685" t="s">
        <v>41</v>
      </c>
      <c r="C3685" t="s">
        <v>20</v>
      </c>
      <c r="D3685" s="2">
        <v>836.45</v>
      </c>
      <c r="E3685">
        <v>0.26</v>
      </c>
      <c r="F3685">
        <v>2</v>
      </c>
      <c r="G3685" s="1">
        <v>45389</v>
      </c>
      <c r="H3685" s="1">
        <v>45390</v>
      </c>
      <c r="I3685" t="s">
        <v>21</v>
      </c>
      <c r="J3685" t="s">
        <v>22</v>
      </c>
      <c r="K3685" s="2">
        <v>85.68</v>
      </c>
      <c r="L3685" t="s">
        <v>17</v>
      </c>
      <c r="M3685">
        <f>YEAR(Table1[[#This Row],[order_date]])</f>
        <v>2024</v>
      </c>
      <c r="N3685">
        <f>MONTH(Table1[[#This Row],[order_date]])</f>
        <v>4</v>
      </c>
      <c r="O3685" s="3">
        <f>Table1[[#This Row],[sales]]-Table1[[#This Row],[profit]]</f>
        <v>750.77</v>
      </c>
      <c r="P3685" s="3">
        <f>Table1[[#This Row],[sales]]*Table1[[#This Row],[quantity]]</f>
        <v>1672.9</v>
      </c>
      <c r="Q3685" s="9">
        <f>Table1[[#This Row],[delivery_date]]-Table1[[#This Row],[order_date]]</f>
        <v>1</v>
      </c>
    </row>
    <row r="3686" spans="1:17" x14ac:dyDescent="0.35">
      <c r="A3686" t="s">
        <v>3717</v>
      </c>
      <c r="B3686" t="s">
        <v>19</v>
      </c>
      <c r="C3686" t="s">
        <v>26</v>
      </c>
      <c r="D3686" s="2">
        <v>1059.67</v>
      </c>
      <c r="E3686">
        <v>0.06</v>
      </c>
      <c r="F3686">
        <v>9</v>
      </c>
      <c r="G3686" s="1">
        <v>45186</v>
      </c>
      <c r="H3686" s="1">
        <v>45190</v>
      </c>
      <c r="I3686" t="s">
        <v>21</v>
      </c>
      <c r="J3686" t="s">
        <v>27</v>
      </c>
      <c r="K3686" s="2">
        <v>102.63</v>
      </c>
      <c r="L3686" t="s">
        <v>34</v>
      </c>
      <c r="M3686">
        <f>YEAR(Table1[[#This Row],[order_date]])</f>
        <v>2023</v>
      </c>
      <c r="N3686">
        <f>MONTH(Table1[[#This Row],[order_date]])</f>
        <v>9</v>
      </c>
      <c r="O3686" s="3">
        <f>Table1[[#This Row],[sales]]-Table1[[#This Row],[profit]]</f>
        <v>957.04000000000008</v>
      </c>
      <c r="P3686" s="3">
        <f>Table1[[#This Row],[sales]]*Table1[[#This Row],[quantity]]</f>
        <v>9537.0300000000007</v>
      </c>
      <c r="Q3686" s="9">
        <f>Table1[[#This Row],[delivery_date]]-Table1[[#This Row],[order_date]]</f>
        <v>4</v>
      </c>
    </row>
    <row r="3687" spans="1:17" x14ac:dyDescent="0.35">
      <c r="A3687" t="s">
        <v>3718</v>
      </c>
      <c r="B3687" t="s">
        <v>41</v>
      </c>
      <c r="C3687" t="s">
        <v>20</v>
      </c>
      <c r="D3687" s="2">
        <v>1660.04</v>
      </c>
      <c r="E3687">
        <v>0.17</v>
      </c>
      <c r="F3687">
        <v>6</v>
      </c>
      <c r="G3687" s="1">
        <v>45027</v>
      </c>
      <c r="H3687" s="1">
        <v>45031</v>
      </c>
      <c r="I3687" t="s">
        <v>15</v>
      </c>
      <c r="J3687" t="s">
        <v>27</v>
      </c>
      <c r="K3687" s="2">
        <v>309.58</v>
      </c>
      <c r="L3687" t="s">
        <v>39</v>
      </c>
      <c r="M3687">
        <f>YEAR(Table1[[#This Row],[order_date]])</f>
        <v>2023</v>
      </c>
      <c r="N3687">
        <f>MONTH(Table1[[#This Row],[order_date]])</f>
        <v>4</v>
      </c>
      <c r="O3687" s="3">
        <f>Table1[[#This Row],[sales]]-Table1[[#This Row],[profit]]</f>
        <v>1350.46</v>
      </c>
      <c r="P3687" s="3">
        <f>Table1[[#This Row],[sales]]*Table1[[#This Row],[quantity]]</f>
        <v>9960.24</v>
      </c>
      <c r="Q3687" s="9">
        <f>Table1[[#This Row],[delivery_date]]-Table1[[#This Row],[order_date]]</f>
        <v>4</v>
      </c>
    </row>
    <row r="3688" spans="1:17" x14ac:dyDescent="0.35">
      <c r="A3688" t="s">
        <v>3719</v>
      </c>
      <c r="B3688" t="s">
        <v>25</v>
      </c>
      <c r="C3688" t="s">
        <v>33</v>
      </c>
      <c r="D3688" s="2">
        <v>2593.59</v>
      </c>
      <c r="E3688">
        <v>0.08</v>
      </c>
      <c r="F3688">
        <v>7</v>
      </c>
      <c r="G3688" s="1">
        <v>45228</v>
      </c>
      <c r="H3688" s="1">
        <v>45230</v>
      </c>
      <c r="I3688" t="s">
        <v>21</v>
      </c>
      <c r="J3688" t="s">
        <v>16</v>
      </c>
      <c r="K3688" s="2">
        <v>330.45</v>
      </c>
      <c r="L3688" t="s">
        <v>34</v>
      </c>
      <c r="M3688">
        <f>YEAR(Table1[[#This Row],[order_date]])</f>
        <v>2023</v>
      </c>
      <c r="N3688">
        <f>MONTH(Table1[[#This Row],[order_date]])</f>
        <v>10</v>
      </c>
      <c r="O3688" s="3">
        <f>Table1[[#This Row],[sales]]-Table1[[#This Row],[profit]]</f>
        <v>2263.1400000000003</v>
      </c>
      <c r="P3688" s="3">
        <f>Table1[[#This Row],[sales]]*Table1[[#This Row],[quantity]]</f>
        <v>18155.13</v>
      </c>
      <c r="Q3688" s="9">
        <f>Table1[[#This Row],[delivery_date]]-Table1[[#This Row],[order_date]]</f>
        <v>2</v>
      </c>
    </row>
    <row r="3689" spans="1:17" x14ac:dyDescent="0.35">
      <c r="A3689" t="s">
        <v>3720</v>
      </c>
      <c r="B3689" t="s">
        <v>41</v>
      </c>
      <c r="C3689" t="s">
        <v>26</v>
      </c>
      <c r="D3689" s="2">
        <v>699.86</v>
      </c>
      <c r="E3689">
        <v>0.34</v>
      </c>
      <c r="F3689">
        <v>2</v>
      </c>
      <c r="G3689" s="1">
        <v>45444</v>
      </c>
      <c r="H3689" s="1">
        <v>45445</v>
      </c>
      <c r="I3689" t="s">
        <v>21</v>
      </c>
      <c r="J3689" t="s">
        <v>16</v>
      </c>
      <c r="K3689" s="2">
        <v>155.93</v>
      </c>
      <c r="L3689" t="s">
        <v>23</v>
      </c>
      <c r="M3689">
        <f>YEAR(Table1[[#This Row],[order_date]])</f>
        <v>2024</v>
      </c>
      <c r="N3689">
        <f>MONTH(Table1[[#This Row],[order_date]])</f>
        <v>6</v>
      </c>
      <c r="O3689" s="3">
        <f>Table1[[#This Row],[sales]]-Table1[[#This Row],[profit]]</f>
        <v>543.93000000000006</v>
      </c>
      <c r="P3689" s="3">
        <f>Table1[[#This Row],[sales]]*Table1[[#This Row],[quantity]]</f>
        <v>1399.72</v>
      </c>
      <c r="Q3689" s="9">
        <f>Table1[[#This Row],[delivery_date]]-Table1[[#This Row],[order_date]]</f>
        <v>1</v>
      </c>
    </row>
    <row r="3690" spans="1:17" x14ac:dyDescent="0.35">
      <c r="A3690" t="s">
        <v>3721</v>
      </c>
      <c r="B3690" t="s">
        <v>41</v>
      </c>
      <c r="C3690" t="s">
        <v>14</v>
      </c>
      <c r="D3690" s="2">
        <v>1578.42</v>
      </c>
      <c r="E3690">
        <v>0.28999999999999998</v>
      </c>
      <c r="F3690">
        <v>1</v>
      </c>
      <c r="G3690" s="1">
        <v>45265</v>
      </c>
      <c r="H3690" s="1">
        <v>45269</v>
      </c>
      <c r="I3690" t="s">
        <v>21</v>
      </c>
      <c r="J3690" t="s">
        <v>22</v>
      </c>
      <c r="K3690" s="2">
        <v>216.55</v>
      </c>
      <c r="L3690" t="s">
        <v>39</v>
      </c>
      <c r="M3690">
        <f>YEAR(Table1[[#This Row],[order_date]])</f>
        <v>2023</v>
      </c>
      <c r="N3690">
        <f>MONTH(Table1[[#This Row],[order_date]])</f>
        <v>12</v>
      </c>
      <c r="O3690" s="3">
        <f>Table1[[#This Row],[sales]]-Table1[[#This Row],[profit]]</f>
        <v>1361.8700000000001</v>
      </c>
      <c r="P3690" s="3">
        <f>Table1[[#This Row],[sales]]*Table1[[#This Row],[quantity]]</f>
        <v>1578.42</v>
      </c>
      <c r="Q3690" s="9">
        <f>Table1[[#This Row],[delivery_date]]-Table1[[#This Row],[order_date]]</f>
        <v>4</v>
      </c>
    </row>
    <row r="3691" spans="1:17" x14ac:dyDescent="0.35">
      <c r="A3691" t="s">
        <v>3722</v>
      </c>
      <c r="B3691" t="s">
        <v>19</v>
      </c>
      <c r="C3691" t="s">
        <v>33</v>
      </c>
      <c r="D3691" s="2">
        <v>1608.19</v>
      </c>
      <c r="E3691">
        <v>0.02</v>
      </c>
      <c r="F3691">
        <v>8</v>
      </c>
      <c r="G3691" s="1">
        <v>45333</v>
      </c>
      <c r="H3691" s="1">
        <v>45337</v>
      </c>
      <c r="I3691" t="s">
        <v>15</v>
      </c>
      <c r="J3691" t="s">
        <v>16</v>
      </c>
      <c r="K3691" s="2">
        <v>269.56</v>
      </c>
      <c r="L3691" t="s">
        <v>23</v>
      </c>
      <c r="M3691">
        <f>YEAR(Table1[[#This Row],[order_date]])</f>
        <v>2024</v>
      </c>
      <c r="N3691">
        <f>MONTH(Table1[[#This Row],[order_date]])</f>
        <v>2</v>
      </c>
      <c r="O3691" s="3">
        <f>Table1[[#This Row],[sales]]-Table1[[#This Row],[profit]]</f>
        <v>1338.63</v>
      </c>
      <c r="P3691" s="3">
        <f>Table1[[#This Row],[sales]]*Table1[[#This Row],[quantity]]</f>
        <v>12865.52</v>
      </c>
      <c r="Q3691" s="9">
        <f>Table1[[#This Row],[delivery_date]]-Table1[[#This Row],[order_date]]</f>
        <v>4</v>
      </c>
    </row>
    <row r="3692" spans="1:17" x14ac:dyDescent="0.35">
      <c r="A3692" t="s">
        <v>3723</v>
      </c>
      <c r="B3692" t="s">
        <v>41</v>
      </c>
      <c r="C3692" t="s">
        <v>20</v>
      </c>
      <c r="D3692" s="2">
        <v>120.02</v>
      </c>
      <c r="E3692">
        <v>0.03</v>
      </c>
      <c r="F3692">
        <v>4</v>
      </c>
      <c r="G3692" s="1">
        <v>45532</v>
      </c>
      <c r="H3692" s="1">
        <v>45538</v>
      </c>
      <c r="I3692" t="s">
        <v>21</v>
      </c>
      <c r="J3692" t="s">
        <v>16</v>
      </c>
      <c r="K3692" s="2">
        <v>7.79</v>
      </c>
      <c r="L3692" t="s">
        <v>17</v>
      </c>
      <c r="M3692">
        <f>YEAR(Table1[[#This Row],[order_date]])</f>
        <v>2024</v>
      </c>
      <c r="N3692">
        <f>MONTH(Table1[[#This Row],[order_date]])</f>
        <v>8</v>
      </c>
      <c r="O3692" s="3">
        <f>Table1[[#This Row],[sales]]-Table1[[#This Row],[profit]]</f>
        <v>112.22999999999999</v>
      </c>
      <c r="P3692" s="3">
        <f>Table1[[#This Row],[sales]]*Table1[[#This Row],[quantity]]</f>
        <v>480.08</v>
      </c>
      <c r="Q3692" s="9">
        <f>Table1[[#This Row],[delivery_date]]-Table1[[#This Row],[order_date]]</f>
        <v>6</v>
      </c>
    </row>
    <row r="3693" spans="1:17" x14ac:dyDescent="0.35">
      <c r="A3693" t="s">
        <v>3724</v>
      </c>
      <c r="B3693" t="s">
        <v>19</v>
      </c>
      <c r="C3693" t="s">
        <v>14</v>
      </c>
      <c r="D3693" s="2">
        <v>1835.43</v>
      </c>
      <c r="E3693">
        <v>0.13</v>
      </c>
      <c r="F3693">
        <v>9</v>
      </c>
      <c r="G3693" s="1">
        <v>45046</v>
      </c>
      <c r="H3693" s="1">
        <v>45053</v>
      </c>
      <c r="I3693" t="s">
        <v>31</v>
      </c>
      <c r="J3693" t="s">
        <v>22</v>
      </c>
      <c r="K3693" s="2">
        <v>303.29000000000002</v>
      </c>
      <c r="L3693" t="s">
        <v>34</v>
      </c>
      <c r="M3693">
        <f>YEAR(Table1[[#This Row],[order_date]])</f>
        <v>2023</v>
      </c>
      <c r="N3693">
        <f>MONTH(Table1[[#This Row],[order_date]])</f>
        <v>4</v>
      </c>
      <c r="O3693" s="3">
        <f>Table1[[#This Row],[sales]]-Table1[[#This Row],[profit]]</f>
        <v>1532.14</v>
      </c>
      <c r="P3693" s="3">
        <f>Table1[[#This Row],[sales]]*Table1[[#This Row],[quantity]]</f>
        <v>16518.87</v>
      </c>
      <c r="Q3693" s="9">
        <f>Table1[[#This Row],[delivery_date]]-Table1[[#This Row],[order_date]]</f>
        <v>7</v>
      </c>
    </row>
    <row r="3694" spans="1:17" x14ac:dyDescent="0.35">
      <c r="A3694" t="s">
        <v>3725</v>
      </c>
      <c r="B3694" t="s">
        <v>25</v>
      </c>
      <c r="C3694" t="s">
        <v>36</v>
      </c>
      <c r="D3694" s="2">
        <v>669.15</v>
      </c>
      <c r="E3694">
        <v>0.37</v>
      </c>
      <c r="F3694">
        <v>9</v>
      </c>
      <c r="G3694" s="1">
        <v>45311</v>
      </c>
      <c r="H3694" s="1">
        <v>45318</v>
      </c>
      <c r="I3694" t="s">
        <v>15</v>
      </c>
      <c r="J3694" t="s">
        <v>22</v>
      </c>
      <c r="K3694" s="2">
        <v>35.15</v>
      </c>
      <c r="L3694" t="s">
        <v>48</v>
      </c>
      <c r="M3694">
        <f>YEAR(Table1[[#This Row],[order_date]])</f>
        <v>2024</v>
      </c>
      <c r="N3694">
        <f>MONTH(Table1[[#This Row],[order_date]])</f>
        <v>1</v>
      </c>
      <c r="O3694" s="3">
        <f>Table1[[#This Row],[sales]]-Table1[[#This Row],[profit]]</f>
        <v>634</v>
      </c>
      <c r="P3694" s="3">
        <f>Table1[[#This Row],[sales]]*Table1[[#This Row],[quantity]]</f>
        <v>6022.3499999999995</v>
      </c>
      <c r="Q3694" s="9">
        <f>Table1[[#This Row],[delivery_date]]-Table1[[#This Row],[order_date]]</f>
        <v>7</v>
      </c>
    </row>
    <row r="3695" spans="1:17" x14ac:dyDescent="0.35">
      <c r="A3695" t="s">
        <v>3726</v>
      </c>
      <c r="B3695" t="s">
        <v>19</v>
      </c>
      <c r="C3695" t="s">
        <v>14</v>
      </c>
      <c r="D3695" s="2">
        <v>2205.59</v>
      </c>
      <c r="E3695">
        <v>0.06</v>
      </c>
      <c r="F3695">
        <v>4</v>
      </c>
      <c r="G3695" s="1">
        <v>45435</v>
      </c>
      <c r="H3695" s="1">
        <v>45439</v>
      </c>
      <c r="I3695" t="s">
        <v>15</v>
      </c>
      <c r="J3695" t="s">
        <v>27</v>
      </c>
      <c r="K3695" s="2">
        <v>309.16000000000003</v>
      </c>
      <c r="L3695" t="s">
        <v>23</v>
      </c>
      <c r="M3695">
        <f>YEAR(Table1[[#This Row],[order_date]])</f>
        <v>2024</v>
      </c>
      <c r="N3695">
        <f>MONTH(Table1[[#This Row],[order_date]])</f>
        <v>5</v>
      </c>
      <c r="O3695" s="3">
        <f>Table1[[#This Row],[sales]]-Table1[[#This Row],[profit]]</f>
        <v>1896.43</v>
      </c>
      <c r="P3695" s="3">
        <f>Table1[[#This Row],[sales]]*Table1[[#This Row],[quantity]]</f>
        <v>8822.36</v>
      </c>
      <c r="Q3695" s="9">
        <f>Table1[[#This Row],[delivery_date]]-Table1[[#This Row],[order_date]]</f>
        <v>4</v>
      </c>
    </row>
    <row r="3696" spans="1:17" x14ac:dyDescent="0.35">
      <c r="A3696" t="s">
        <v>3727</v>
      </c>
      <c r="B3696" t="s">
        <v>19</v>
      </c>
      <c r="C3696" t="s">
        <v>20</v>
      </c>
      <c r="D3696" s="2">
        <v>1063.03</v>
      </c>
      <c r="E3696">
        <v>0.1</v>
      </c>
      <c r="F3696">
        <v>3</v>
      </c>
      <c r="G3696" s="1">
        <v>45639</v>
      </c>
      <c r="H3696" s="1">
        <v>45645</v>
      </c>
      <c r="I3696" t="s">
        <v>21</v>
      </c>
      <c r="J3696" t="s">
        <v>16</v>
      </c>
      <c r="K3696" s="2">
        <v>135.6</v>
      </c>
      <c r="L3696" t="s">
        <v>28</v>
      </c>
      <c r="M3696">
        <f>YEAR(Table1[[#This Row],[order_date]])</f>
        <v>2024</v>
      </c>
      <c r="N3696">
        <f>MONTH(Table1[[#This Row],[order_date]])</f>
        <v>12</v>
      </c>
      <c r="O3696" s="3">
        <f>Table1[[#This Row],[sales]]-Table1[[#This Row],[profit]]</f>
        <v>927.43</v>
      </c>
      <c r="P3696" s="3">
        <f>Table1[[#This Row],[sales]]*Table1[[#This Row],[quantity]]</f>
        <v>3189.09</v>
      </c>
      <c r="Q3696" s="9">
        <f>Table1[[#This Row],[delivery_date]]-Table1[[#This Row],[order_date]]</f>
        <v>6</v>
      </c>
    </row>
    <row r="3697" spans="1:17" x14ac:dyDescent="0.35">
      <c r="A3697" t="s">
        <v>3728</v>
      </c>
      <c r="B3697" t="s">
        <v>13</v>
      </c>
      <c r="C3697" t="s">
        <v>14</v>
      </c>
      <c r="D3697" s="2">
        <v>4128.3599999999997</v>
      </c>
      <c r="E3697">
        <v>0.45</v>
      </c>
      <c r="F3697">
        <v>5</v>
      </c>
      <c r="G3697" s="1">
        <v>45627</v>
      </c>
      <c r="H3697" s="1">
        <v>45628</v>
      </c>
      <c r="I3697" t="s">
        <v>21</v>
      </c>
      <c r="J3697" t="s">
        <v>27</v>
      </c>
      <c r="K3697" s="2">
        <v>986.91</v>
      </c>
      <c r="L3697" t="s">
        <v>39</v>
      </c>
      <c r="M3697">
        <f>YEAR(Table1[[#This Row],[order_date]])</f>
        <v>2024</v>
      </c>
      <c r="N3697">
        <f>MONTH(Table1[[#This Row],[order_date]])</f>
        <v>12</v>
      </c>
      <c r="O3697" s="3">
        <f>Table1[[#This Row],[sales]]-Table1[[#This Row],[profit]]</f>
        <v>3141.45</v>
      </c>
      <c r="P3697" s="3">
        <f>Table1[[#This Row],[sales]]*Table1[[#This Row],[quantity]]</f>
        <v>20641.8</v>
      </c>
      <c r="Q3697" s="9">
        <f>Table1[[#This Row],[delivery_date]]-Table1[[#This Row],[order_date]]</f>
        <v>1</v>
      </c>
    </row>
    <row r="3698" spans="1:17" x14ac:dyDescent="0.35">
      <c r="A3698" t="s">
        <v>3729</v>
      </c>
      <c r="B3698" t="s">
        <v>41</v>
      </c>
      <c r="C3698" t="s">
        <v>20</v>
      </c>
      <c r="D3698" s="2">
        <v>494.57</v>
      </c>
      <c r="E3698">
        <v>0.27</v>
      </c>
      <c r="F3698">
        <v>6</v>
      </c>
      <c r="G3698" s="1">
        <v>45119</v>
      </c>
      <c r="H3698" s="1">
        <v>45125</v>
      </c>
      <c r="I3698" t="s">
        <v>21</v>
      </c>
      <c r="J3698" t="s">
        <v>16</v>
      </c>
      <c r="K3698" s="2">
        <v>119.78</v>
      </c>
      <c r="L3698" t="s">
        <v>17</v>
      </c>
      <c r="M3698">
        <f>YEAR(Table1[[#This Row],[order_date]])</f>
        <v>2023</v>
      </c>
      <c r="N3698">
        <f>MONTH(Table1[[#This Row],[order_date]])</f>
        <v>7</v>
      </c>
      <c r="O3698" s="3">
        <f>Table1[[#This Row],[sales]]-Table1[[#This Row],[profit]]</f>
        <v>374.78999999999996</v>
      </c>
      <c r="P3698" s="3">
        <f>Table1[[#This Row],[sales]]*Table1[[#This Row],[quantity]]</f>
        <v>2967.42</v>
      </c>
      <c r="Q3698" s="9">
        <f>Table1[[#This Row],[delivery_date]]-Table1[[#This Row],[order_date]]</f>
        <v>6</v>
      </c>
    </row>
    <row r="3699" spans="1:17" x14ac:dyDescent="0.35">
      <c r="A3699" t="s">
        <v>3730</v>
      </c>
      <c r="B3699" t="s">
        <v>25</v>
      </c>
      <c r="C3699" t="s">
        <v>33</v>
      </c>
      <c r="D3699" s="2">
        <v>4341.74</v>
      </c>
      <c r="E3699">
        <v>0.31</v>
      </c>
      <c r="F3699">
        <v>4</v>
      </c>
      <c r="G3699" s="1">
        <v>45346</v>
      </c>
      <c r="H3699" s="1">
        <v>45350</v>
      </c>
      <c r="I3699" t="s">
        <v>15</v>
      </c>
      <c r="J3699" t="s">
        <v>27</v>
      </c>
      <c r="K3699" s="2">
        <v>671.61</v>
      </c>
      <c r="L3699" t="s">
        <v>17</v>
      </c>
      <c r="M3699">
        <f>YEAR(Table1[[#This Row],[order_date]])</f>
        <v>2024</v>
      </c>
      <c r="N3699">
        <f>MONTH(Table1[[#This Row],[order_date]])</f>
        <v>2</v>
      </c>
      <c r="O3699" s="3">
        <f>Table1[[#This Row],[sales]]-Table1[[#This Row],[profit]]</f>
        <v>3670.1299999999997</v>
      </c>
      <c r="P3699" s="3">
        <f>Table1[[#This Row],[sales]]*Table1[[#This Row],[quantity]]</f>
        <v>17366.96</v>
      </c>
      <c r="Q3699" s="9">
        <f>Table1[[#This Row],[delivery_date]]-Table1[[#This Row],[order_date]]</f>
        <v>4</v>
      </c>
    </row>
    <row r="3700" spans="1:17" x14ac:dyDescent="0.35">
      <c r="A3700" t="s">
        <v>3731</v>
      </c>
      <c r="B3700" t="s">
        <v>19</v>
      </c>
      <c r="C3700" t="s">
        <v>26</v>
      </c>
      <c r="D3700" s="2">
        <v>2944.58</v>
      </c>
      <c r="E3700">
        <v>0.23</v>
      </c>
      <c r="F3700">
        <v>1</v>
      </c>
      <c r="G3700" s="1">
        <v>44951</v>
      </c>
      <c r="H3700" s="1">
        <v>44955</v>
      </c>
      <c r="I3700" t="s">
        <v>15</v>
      </c>
      <c r="J3700" t="s">
        <v>16</v>
      </c>
      <c r="K3700" s="2">
        <v>865.62</v>
      </c>
      <c r="L3700" t="s">
        <v>48</v>
      </c>
      <c r="M3700">
        <f>YEAR(Table1[[#This Row],[order_date]])</f>
        <v>2023</v>
      </c>
      <c r="N3700">
        <f>MONTH(Table1[[#This Row],[order_date]])</f>
        <v>1</v>
      </c>
      <c r="O3700" s="3">
        <f>Table1[[#This Row],[sales]]-Table1[[#This Row],[profit]]</f>
        <v>2078.96</v>
      </c>
      <c r="P3700" s="3">
        <f>Table1[[#This Row],[sales]]*Table1[[#This Row],[quantity]]</f>
        <v>2944.58</v>
      </c>
      <c r="Q3700" s="9">
        <f>Table1[[#This Row],[delivery_date]]-Table1[[#This Row],[order_date]]</f>
        <v>4</v>
      </c>
    </row>
    <row r="3701" spans="1:17" x14ac:dyDescent="0.35">
      <c r="A3701" t="s">
        <v>3732</v>
      </c>
      <c r="B3701" t="s">
        <v>25</v>
      </c>
      <c r="C3701" t="s">
        <v>36</v>
      </c>
      <c r="D3701" s="2">
        <v>2347.34</v>
      </c>
      <c r="E3701">
        <v>0.15</v>
      </c>
      <c r="F3701">
        <v>7</v>
      </c>
      <c r="G3701" s="1">
        <v>45454</v>
      </c>
      <c r="H3701" s="1">
        <v>45460</v>
      </c>
      <c r="I3701" t="s">
        <v>31</v>
      </c>
      <c r="J3701" t="s">
        <v>27</v>
      </c>
      <c r="K3701" s="2">
        <v>264.12</v>
      </c>
      <c r="L3701" t="s">
        <v>17</v>
      </c>
      <c r="M3701">
        <f>YEAR(Table1[[#This Row],[order_date]])</f>
        <v>2024</v>
      </c>
      <c r="N3701">
        <f>MONTH(Table1[[#This Row],[order_date]])</f>
        <v>6</v>
      </c>
      <c r="O3701" s="3">
        <f>Table1[[#This Row],[sales]]-Table1[[#This Row],[profit]]</f>
        <v>2083.2200000000003</v>
      </c>
      <c r="P3701" s="3">
        <f>Table1[[#This Row],[sales]]*Table1[[#This Row],[quantity]]</f>
        <v>16431.38</v>
      </c>
      <c r="Q3701" s="9">
        <f>Table1[[#This Row],[delivery_date]]-Table1[[#This Row],[order_date]]</f>
        <v>6</v>
      </c>
    </row>
    <row r="3702" spans="1:17" x14ac:dyDescent="0.35">
      <c r="A3702" t="s">
        <v>3733</v>
      </c>
      <c r="B3702" t="s">
        <v>13</v>
      </c>
      <c r="C3702" t="s">
        <v>26</v>
      </c>
      <c r="D3702" s="2">
        <v>2793.74</v>
      </c>
      <c r="E3702">
        <v>0.12</v>
      </c>
      <c r="F3702">
        <v>5</v>
      </c>
      <c r="G3702" s="1">
        <v>45443</v>
      </c>
      <c r="H3702" s="1">
        <v>45445</v>
      </c>
      <c r="I3702" t="s">
        <v>21</v>
      </c>
      <c r="J3702" t="s">
        <v>22</v>
      </c>
      <c r="K3702" s="2">
        <v>255.46</v>
      </c>
      <c r="L3702" t="s">
        <v>34</v>
      </c>
      <c r="M3702">
        <f>YEAR(Table1[[#This Row],[order_date]])</f>
        <v>2024</v>
      </c>
      <c r="N3702">
        <f>MONTH(Table1[[#This Row],[order_date]])</f>
        <v>5</v>
      </c>
      <c r="O3702" s="3">
        <f>Table1[[#This Row],[sales]]-Table1[[#This Row],[profit]]</f>
        <v>2538.2799999999997</v>
      </c>
      <c r="P3702" s="3">
        <f>Table1[[#This Row],[sales]]*Table1[[#This Row],[quantity]]</f>
        <v>13968.699999999999</v>
      </c>
      <c r="Q3702" s="9">
        <f>Table1[[#This Row],[delivery_date]]-Table1[[#This Row],[order_date]]</f>
        <v>2</v>
      </c>
    </row>
    <row r="3703" spans="1:17" x14ac:dyDescent="0.35">
      <c r="A3703" t="s">
        <v>3734</v>
      </c>
      <c r="B3703" t="s">
        <v>41</v>
      </c>
      <c r="C3703" t="s">
        <v>26</v>
      </c>
      <c r="D3703" s="2">
        <v>1942.93</v>
      </c>
      <c r="E3703">
        <v>0.28999999999999998</v>
      </c>
      <c r="F3703">
        <v>2</v>
      </c>
      <c r="G3703" s="1">
        <v>45076</v>
      </c>
      <c r="H3703" s="1">
        <v>45079</v>
      </c>
      <c r="I3703" t="s">
        <v>21</v>
      </c>
      <c r="J3703" t="s">
        <v>22</v>
      </c>
      <c r="K3703" s="2">
        <v>492.69</v>
      </c>
      <c r="L3703" t="s">
        <v>23</v>
      </c>
      <c r="M3703">
        <f>YEAR(Table1[[#This Row],[order_date]])</f>
        <v>2023</v>
      </c>
      <c r="N3703">
        <f>MONTH(Table1[[#This Row],[order_date]])</f>
        <v>5</v>
      </c>
      <c r="O3703" s="3">
        <f>Table1[[#This Row],[sales]]-Table1[[#This Row],[profit]]</f>
        <v>1450.24</v>
      </c>
      <c r="P3703" s="3">
        <f>Table1[[#This Row],[sales]]*Table1[[#This Row],[quantity]]</f>
        <v>3885.86</v>
      </c>
      <c r="Q3703" s="9">
        <f>Table1[[#This Row],[delivery_date]]-Table1[[#This Row],[order_date]]</f>
        <v>3</v>
      </c>
    </row>
    <row r="3704" spans="1:17" x14ac:dyDescent="0.35">
      <c r="A3704" t="s">
        <v>3735</v>
      </c>
      <c r="B3704" t="s">
        <v>19</v>
      </c>
      <c r="C3704" t="s">
        <v>26</v>
      </c>
      <c r="D3704" s="2">
        <v>725.3</v>
      </c>
      <c r="E3704">
        <v>0.24</v>
      </c>
      <c r="F3704">
        <v>9</v>
      </c>
      <c r="G3704" s="1">
        <v>45383</v>
      </c>
      <c r="H3704" s="1">
        <v>45388</v>
      </c>
      <c r="I3704" t="s">
        <v>21</v>
      </c>
      <c r="J3704" t="s">
        <v>27</v>
      </c>
      <c r="K3704" s="2">
        <v>128.76</v>
      </c>
      <c r="L3704" t="s">
        <v>28</v>
      </c>
      <c r="M3704">
        <f>YEAR(Table1[[#This Row],[order_date]])</f>
        <v>2024</v>
      </c>
      <c r="N3704">
        <f>MONTH(Table1[[#This Row],[order_date]])</f>
        <v>4</v>
      </c>
      <c r="O3704" s="3">
        <f>Table1[[#This Row],[sales]]-Table1[[#This Row],[profit]]</f>
        <v>596.54</v>
      </c>
      <c r="P3704" s="3">
        <f>Table1[[#This Row],[sales]]*Table1[[#This Row],[quantity]]</f>
        <v>6527.7</v>
      </c>
      <c r="Q3704" s="9">
        <f>Table1[[#This Row],[delivery_date]]-Table1[[#This Row],[order_date]]</f>
        <v>5</v>
      </c>
    </row>
    <row r="3705" spans="1:17" x14ac:dyDescent="0.35">
      <c r="A3705" t="s">
        <v>3736</v>
      </c>
      <c r="B3705" t="s">
        <v>41</v>
      </c>
      <c r="C3705" t="s">
        <v>20</v>
      </c>
      <c r="D3705" s="2">
        <v>3852.81</v>
      </c>
      <c r="E3705">
        <v>0.2</v>
      </c>
      <c r="F3705">
        <v>8</v>
      </c>
      <c r="G3705" s="1">
        <v>45388</v>
      </c>
      <c r="H3705" s="1">
        <v>45395</v>
      </c>
      <c r="I3705" t="s">
        <v>15</v>
      </c>
      <c r="J3705" t="s">
        <v>27</v>
      </c>
      <c r="K3705" s="2">
        <v>380.77</v>
      </c>
      <c r="L3705" t="s">
        <v>34</v>
      </c>
      <c r="M3705">
        <f>YEAR(Table1[[#This Row],[order_date]])</f>
        <v>2024</v>
      </c>
      <c r="N3705">
        <f>MONTH(Table1[[#This Row],[order_date]])</f>
        <v>4</v>
      </c>
      <c r="O3705" s="3">
        <f>Table1[[#This Row],[sales]]-Table1[[#This Row],[profit]]</f>
        <v>3472.04</v>
      </c>
      <c r="P3705" s="3">
        <f>Table1[[#This Row],[sales]]*Table1[[#This Row],[quantity]]</f>
        <v>30822.48</v>
      </c>
      <c r="Q3705" s="9">
        <f>Table1[[#This Row],[delivery_date]]-Table1[[#This Row],[order_date]]</f>
        <v>7</v>
      </c>
    </row>
    <row r="3706" spans="1:17" x14ac:dyDescent="0.35">
      <c r="A3706" t="s">
        <v>3737</v>
      </c>
      <c r="B3706" t="s">
        <v>13</v>
      </c>
      <c r="C3706" t="s">
        <v>20</v>
      </c>
      <c r="D3706" s="2">
        <v>4646.7700000000004</v>
      </c>
      <c r="E3706">
        <v>0.35</v>
      </c>
      <c r="F3706">
        <v>7</v>
      </c>
      <c r="G3706" s="1">
        <v>45518</v>
      </c>
      <c r="H3706" s="1">
        <v>45524</v>
      </c>
      <c r="I3706" t="s">
        <v>15</v>
      </c>
      <c r="J3706" t="s">
        <v>16</v>
      </c>
      <c r="K3706" s="2">
        <v>619.11</v>
      </c>
      <c r="L3706" t="s">
        <v>34</v>
      </c>
      <c r="M3706">
        <f>YEAR(Table1[[#This Row],[order_date]])</f>
        <v>2024</v>
      </c>
      <c r="N3706">
        <f>MONTH(Table1[[#This Row],[order_date]])</f>
        <v>8</v>
      </c>
      <c r="O3706" s="3">
        <f>Table1[[#This Row],[sales]]-Table1[[#This Row],[profit]]</f>
        <v>4027.6600000000003</v>
      </c>
      <c r="P3706" s="3">
        <f>Table1[[#This Row],[sales]]*Table1[[#This Row],[quantity]]</f>
        <v>32527.390000000003</v>
      </c>
      <c r="Q3706" s="9">
        <f>Table1[[#This Row],[delivery_date]]-Table1[[#This Row],[order_date]]</f>
        <v>6</v>
      </c>
    </row>
    <row r="3707" spans="1:17" x14ac:dyDescent="0.35">
      <c r="A3707" t="s">
        <v>3738</v>
      </c>
      <c r="B3707" t="s">
        <v>13</v>
      </c>
      <c r="C3707" t="s">
        <v>36</v>
      </c>
      <c r="D3707" s="2">
        <v>4755.33</v>
      </c>
      <c r="E3707">
        <v>0.2</v>
      </c>
      <c r="F3707">
        <v>9</v>
      </c>
      <c r="G3707" s="1">
        <v>45565</v>
      </c>
      <c r="H3707" s="1">
        <v>45566</v>
      </c>
      <c r="I3707" t="s">
        <v>15</v>
      </c>
      <c r="J3707" t="s">
        <v>22</v>
      </c>
      <c r="K3707" s="2">
        <v>350.29</v>
      </c>
      <c r="L3707" t="s">
        <v>48</v>
      </c>
      <c r="M3707">
        <f>YEAR(Table1[[#This Row],[order_date]])</f>
        <v>2024</v>
      </c>
      <c r="N3707">
        <f>MONTH(Table1[[#This Row],[order_date]])</f>
        <v>9</v>
      </c>
      <c r="O3707" s="3">
        <f>Table1[[#This Row],[sales]]-Table1[[#This Row],[profit]]</f>
        <v>4405.04</v>
      </c>
      <c r="P3707" s="3">
        <f>Table1[[#This Row],[sales]]*Table1[[#This Row],[quantity]]</f>
        <v>42797.97</v>
      </c>
      <c r="Q3707" s="9">
        <f>Table1[[#This Row],[delivery_date]]-Table1[[#This Row],[order_date]]</f>
        <v>1</v>
      </c>
    </row>
    <row r="3708" spans="1:17" x14ac:dyDescent="0.35">
      <c r="A3708" t="s">
        <v>3739</v>
      </c>
      <c r="B3708" t="s">
        <v>25</v>
      </c>
      <c r="C3708" t="s">
        <v>20</v>
      </c>
      <c r="D3708" s="2">
        <v>3386.49</v>
      </c>
      <c r="E3708">
        <v>0.02</v>
      </c>
      <c r="F3708">
        <v>2</v>
      </c>
      <c r="G3708" s="1">
        <v>45183</v>
      </c>
      <c r="H3708" s="1">
        <v>45188</v>
      </c>
      <c r="I3708" t="s">
        <v>15</v>
      </c>
      <c r="J3708" t="s">
        <v>16</v>
      </c>
      <c r="K3708" s="2">
        <v>758.76</v>
      </c>
      <c r="L3708" t="s">
        <v>48</v>
      </c>
      <c r="M3708">
        <f>YEAR(Table1[[#This Row],[order_date]])</f>
        <v>2023</v>
      </c>
      <c r="N3708">
        <f>MONTH(Table1[[#This Row],[order_date]])</f>
        <v>9</v>
      </c>
      <c r="O3708" s="3">
        <f>Table1[[#This Row],[sales]]-Table1[[#This Row],[profit]]</f>
        <v>2627.7299999999996</v>
      </c>
      <c r="P3708" s="3">
        <f>Table1[[#This Row],[sales]]*Table1[[#This Row],[quantity]]</f>
        <v>6772.98</v>
      </c>
      <c r="Q3708" s="9">
        <f>Table1[[#This Row],[delivery_date]]-Table1[[#This Row],[order_date]]</f>
        <v>5</v>
      </c>
    </row>
    <row r="3709" spans="1:17" x14ac:dyDescent="0.35">
      <c r="A3709" t="s">
        <v>3740</v>
      </c>
      <c r="B3709" t="s">
        <v>19</v>
      </c>
      <c r="C3709" t="s">
        <v>20</v>
      </c>
      <c r="D3709" s="2">
        <v>2110.6999999999998</v>
      </c>
      <c r="E3709">
        <v>0.42</v>
      </c>
      <c r="F3709">
        <v>3</v>
      </c>
      <c r="G3709" s="1">
        <v>45072</v>
      </c>
      <c r="H3709" s="1">
        <v>45076</v>
      </c>
      <c r="I3709" t="s">
        <v>15</v>
      </c>
      <c r="J3709" t="s">
        <v>16</v>
      </c>
      <c r="K3709" s="2">
        <v>367.68</v>
      </c>
      <c r="L3709" t="s">
        <v>39</v>
      </c>
      <c r="M3709">
        <f>YEAR(Table1[[#This Row],[order_date]])</f>
        <v>2023</v>
      </c>
      <c r="N3709">
        <f>MONTH(Table1[[#This Row],[order_date]])</f>
        <v>5</v>
      </c>
      <c r="O3709" s="3">
        <f>Table1[[#This Row],[sales]]-Table1[[#This Row],[profit]]</f>
        <v>1743.0199999999998</v>
      </c>
      <c r="P3709" s="3">
        <f>Table1[[#This Row],[sales]]*Table1[[#This Row],[quantity]]</f>
        <v>6332.0999999999995</v>
      </c>
      <c r="Q3709" s="9">
        <f>Table1[[#This Row],[delivery_date]]-Table1[[#This Row],[order_date]]</f>
        <v>4</v>
      </c>
    </row>
    <row r="3710" spans="1:17" x14ac:dyDescent="0.35">
      <c r="A3710" t="s">
        <v>3741</v>
      </c>
      <c r="B3710" t="s">
        <v>25</v>
      </c>
      <c r="C3710" t="s">
        <v>20</v>
      </c>
      <c r="D3710" s="2">
        <v>2443.96</v>
      </c>
      <c r="E3710">
        <v>0.16</v>
      </c>
      <c r="F3710">
        <v>9</v>
      </c>
      <c r="G3710" s="1">
        <v>45513</v>
      </c>
      <c r="H3710" s="1">
        <v>45516</v>
      </c>
      <c r="I3710" t="s">
        <v>31</v>
      </c>
      <c r="J3710" t="s">
        <v>22</v>
      </c>
      <c r="K3710" s="2">
        <v>466.96</v>
      </c>
      <c r="L3710" t="s">
        <v>17</v>
      </c>
      <c r="M3710">
        <f>YEAR(Table1[[#This Row],[order_date]])</f>
        <v>2024</v>
      </c>
      <c r="N3710">
        <f>MONTH(Table1[[#This Row],[order_date]])</f>
        <v>8</v>
      </c>
      <c r="O3710" s="3">
        <f>Table1[[#This Row],[sales]]-Table1[[#This Row],[profit]]</f>
        <v>1977</v>
      </c>
      <c r="P3710" s="3">
        <f>Table1[[#This Row],[sales]]*Table1[[#This Row],[quantity]]</f>
        <v>21995.64</v>
      </c>
      <c r="Q3710" s="9">
        <f>Table1[[#This Row],[delivery_date]]-Table1[[#This Row],[order_date]]</f>
        <v>3</v>
      </c>
    </row>
    <row r="3711" spans="1:17" x14ac:dyDescent="0.35">
      <c r="A3711" t="s">
        <v>3742</v>
      </c>
      <c r="B3711" t="s">
        <v>13</v>
      </c>
      <c r="C3711" t="s">
        <v>20</v>
      </c>
      <c r="D3711" s="2">
        <v>3319.13</v>
      </c>
      <c r="E3711">
        <v>0.47</v>
      </c>
      <c r="F3711">
        <v>6</v>
      </c>
      <c r="G3711" s="1">
        <v>44937</v>
      </c>
      <c r="H3711" s="1">
        <v>44939</v>
      </c>
      <c r="I3711" t="s">
        <v>15</v>
      </c>
      <c r="J3711" t="s">
        <v>16</v>
      </c>
      <c r="K3711" s="2">
        <v>227.64</v>
      </c>
      <c r="L3711" t="s">
        <v>39</v>
      </c>
      <c r="M3711">
        <f>YEAR(Table1[[#This Row],[order_date]])</f>
        <v>2023</v>
      </c>
      <c r="N3711">
        <f>MONTH(Table1[[#This Row],[order_date]])</f>
        <v>1</v>
      </c>
      <c r="O3711" s="3">
        <f>Table1[[#This Row],[sales]]-Table1[[#This Row],[profit]]</f>
        <v>3091.4900000000002</v>
      </c>
      <c r="P3711" s="3">
        <f>Table1[[#This Row],[sales]]*Table1[[#This Row],[quantity]]</f>
        <v>19914.78</v>
      </c>
      <c r="Q3711" s="9">
        <f>Table1[[#This Row],[delivery_date]]-Table1[[#This Row],[order_date]]</f>
        <v>2</v>
      </c>
    </row>
    <row r="3712" spans="1:17" x14ac:dyDescent="0.35">
      <c r="A3712" t="s">
        <v>3743</v>
      </c>
      <c r="B3712" t="s">
        <v>41</v>
      </c>
      <c r="C3712" t="s">
        <v>33</v>
      </c>
      <c r="D3712" s="2">
        <v>4133.0600000000004</v>
      </c>
      <c r="E3712">
        <v>0.44</v>
      </c>
      <c r="F3712">
        <v>2</v>
      </c>
      <c r="G3712" s="1">
        <v>45530</v>
      </c>
      <c r="H3712" s="1">
        <v>45532</v>
      </c>
      <c r="I3712" t="s">
        <v>15</v>
      </c>
      <c r="J3712" t="s">
        <v>27</v>
      </c>
      <c r="K3712" s="2">
        <v>929.23</v>
      </c>
      <c r="L3712" t="s">
        <v>48</v>
      </c>
      <c r="M3712">
        <f>YEAR(Table1[[#This Row],[order_date]])</f>
        <v>2024</v>
      </c>
      <c r="N3712">
        <f>MONTH(Table1[[#This Row],[order_date]])</f>
        <v>8</v>
      </c>
      <c r="O3712" s="3">
        <f>Table1[[#This Row],[sales]]-Table1[[#This Row],[profit]]</f>
        <v>3203.8300000000004</v>
      </c>
      <c r="P3712" s="3">
        <f>Table1[[#This Row],[sales]]*Table1[[#This Row],[quantity]]</f>
        <v>8266.1200000000008</v>
      </c>
      <c r="Q3712" s="9">
        <f>Table1[[#This Row],[delivery_date]]-Table1[[#This Row],[order_date]]</f>
        <v>2</v>
      </c>
    </row>
    <row r="3713" spans="1:17" x14ac:dyDescent="0.35">
      <c r="A3713" t="s">
        <v>3744</v>
      </c>
      <c r="B3713" t="s">
        <v>25</v>
      </c>
      <c r="C3713" t="s">
        <v>36</v>
      </c>
      <c r="D3713" s="2">
        <v>1935.38</v>
      </c>
      <c r="E3713">
        <v>0.12</v>
      </c>
      <c r="F3713">
        <v>6</v>
      </c>
      <c r="G3713" s="1">
        <v>45088</v>
      </c>
      <c r="H3713" s="1">
        <v>45089</v>
      </c>
      <c r="I3713" t="s">
        <v>31</v>
      </c>
      <c r="J3713" t="s">
        <v>22</v>
      </c>
      <c r="K3713" s="2">
        <v>238.94</v>
      </c>
      <c r="L3713" t="s">
        <v>39</v>
      </c>
      <c r="M3713">
        <f>YEAR(Table1[[#This Row],[order_date]])</f>
        <v>2023</v>
      </c>
      <c r="N3713">
        <f>MONTH(Table1[[#This Row],[order_date]])</f>
        <v>6</v>
      </c>
      <c r="O3713" s="3">
        <f>Table1[[#This Row],[sales]]-Table1[[#This Row],[profit]]</f>
        <v>1696.44</v>
      </c>
      <c r="P3713" s="3">
        <f>Table1[[#This Row],[sales]]*Table1[[#This Row],[quantity]]</f>
        <v>11612.28</v>
      </c>
      <c r="Q3713" s="9">
        <f>Table1[[#This Row],[delivery_date]]-Table1[[#This Row],[order_date]]</f>
        <v>1</v>
      </c>
    </row>
    <row r="3714" spans="1:17" x14ac:dyDescent="0.35">
      <c r="A3714" t="s">
        <v>3745</v>
      </c>
      <c r="B3714" t="s">
        <v>25</v>
      </c>
      <c r="C3714" t="s">
        <v>20</v>
      </c>
      <c r="D3714" s="2">
        <v>4592.2299999999996</v>
      </c>
      <c r="E3714">
        <v>0.48</v>
      </c>
      <c r="F3714">
        <v>5</v>
      </c>
      <c r="G3714" s="1">
        <v>45518</v>
      </c>
      <c r="H3714" s="1">
        <v>45525</v>
      </c>
      <c r="I3714" t="s">
        <v>15</v>
      </c>
      <c r="J3714" t="s">
        <v>27</v>
      </c>
      <c r="K3714" s="2">
        <v>413.32</v>
      </c>
      <c r="L3714" t="s">
        <v>28</v>
      </c>
      <c r="M3714">
        <f>YEAR(Table1[[#This Row],[order_date]])</f>
        <v>2024</v>
      </c>
      <c r="N3714">
        <f>MONTH(Table1[[#This Row],[order_date]])</f>
        <v>8</v>
      </c>
      <c r="O3714" s="3">
        <f>Table1[[#This Row],[sales]]-Table1[[#This Row],[profit]]</f>
        <v>4178.91</v>
      </c>
      <c r="P3714" s="3">
        <f>Table1[[#This Row],[sales]]*Table1[[#This Row],[quantity]]</f>
        <v>22961.149999999998</v>
      </c>
      <c r="Q3714" s="9">
        <f>Table1[[#This Row],[delivery_date]]-Table1[[#This Row],[order_date]]</f>
        <v>7</v>
      </c>
    </row>
    <row r="3715" spans="1:17" x14ac:dyDescent="0.35">
      <c r="A3715" t="s">
        <v>3746</v>
      </c>
      <c r="B3715" t="s">
        <v>41</v>
      </c>
      <c r="C3715" t="s">
        <v>36</v>
      </c>
      <c r="D3715" s="2">
        <v>1688.93</v>
      </c>
      <c r="E3715">
        <v>0.43</v>
      </c>
      <c r="F3715">
        <v>5</v>
      </c>
      <c r="G3715" s="1">
        <v>45640</v>
      </c>
      <c r="H3715" s="1">
        <v>45643</v>
      </c>
      <c r="I3715" t="s">
        <v>31</v>
      </c>
      <c r="J3715" t="s">
        <v>22</v>
      </c>
      <c r="K3715" s="2">
        <v>263.76</v>
      </c>
      <c r="L3715" t="s">
        <v>34</v>
      </c>
      <c r="M3715">
        <f>YEAR(Table1[[#This Row],[order_date]])</f>
        <v>2024</v>
      </c>
      <c r="N3715">
        <f>MONTH(Table1[[#This Row],[order_date]])</f>
        <v>12</v>
      </c>
      <c r="O3715" s="3">
        <f>Table1[[#This Row],[sales]]-Table1[[#This Row],[profit]]</f>
        <v>1425.17</v>
      </c>
      <c r="P3715" s="3">
        <f>Table1[[#This Row],[sales]]*Table1[[#This Row],[quantity]]</f>
        <v>8444.65</v>
      </c>
      <c r="Q3715" s="9">
        <f>Table1[[#This Row],[delivery_date]]-Table1[[#This Row],[order_date]]</f>
        <v>3</v>
      </c>
    </row>
    <row r="3716" spans="1:17" x14ac:dyDescent="0.35">
      <c r="A3716" t="s">
        <v>3747</v>
      </c>
      <c r="B3716" t="s">
        <v>25</v>
      </c>
      <c r="C3716" t="s">
        <v>14</v>
      </c>
      <c r="D3716" s="2">
        <v>2701.21</v>
      </c>
      <c r="E3716">
        <v>0.49</v>
      </c>
      <c r="F3716">
        <v>5</v>
      </c>
      <c r="G3716" s="1">
        <v>45180</v>
      </c>
      <c r="H3716" s="1">
        <v>45186</v>
      </c>
      <c r="I3716" t="s">
        <v>21</v>
      </c>
      <c r="J3716" t="s">
        <v>27</v>
      </c>
      <c r="K3716" s="2">
        <v>712.15</v>
      </c>
      <c r="L3716" t="s">
        <v>48</v>
      </c>
      <c r="M3716">
        <f>YEAR(Table1[[#This Row],[order_date]])</f>
        <v>2023</v>
      </c>
      <c r="N3716">
        <f>MONTH(Table1[[#This Row],[order_date]])</f>
        <v>9</v>
      </c>
      <c r="O3716" s="3">
        <f>Table1[[#This Row],[sales]]-Table1[[#This Row],[profit]]</f>
        <v>1989.06</v>
      </c>
      <c r="P3716" s="3">
        <f>Table1[[#This Row],[sales]]*Table1[[#This Row],[quantity]]</f>
        <v>13506.05</v>
      </c>
      <c r="Q3716" s="9">
        <f>Table1[[#This Row],[delivery_date]]-Table1[[#This Row],[order_date]]</f>
        <v>6</v>
      </c>
    </row>
    <row r="3717" spans="1:17" x14ac:dyDescent="0.35">
      <c r="A3717" t="s">
        <v>3748</v>
      </c>
      <c r="B3717" t="s">
        <v>41</v>
      </c>
      <c r="C3717" t="s">
        <v>33</v>
      </c>
      <c r="D3717" s="2">
        <v>4810.67</v>
      </c>
      <c r="E3717">
        <v>0.34</v>
      </c>
      <c r="F3717">
        <v>2</v>
      </c>
      <c r="G3717" s="1">
        <v>45541</v>
      </c>
      <c r="H3717" s="1">
        <v>45548</v>
      </c>
      <c r="I3717" t="s">
        <v>31</v>
      </c>
      <c r="J3717" t="s">
        <v>22</v>
      </c>
      <c r="K3717" s="2">
        <v>687.36</v>
      </c>
      <c r="L3717" t="s">
        <v>17</v>
      </c>
      <c r="M3717">
        <f>YEAR(Table1[[#This Row],[order_date]])</f>
        <v>2024</v>
      </c>
      <c r="N3717">
        <f>MONTH(Table1[[#This Row],[order_date]])</f>
        <v>9</v>
      </c>
      <c r="O3717" s="3">
        <f>Table1[[#This Row],[sales]]-Table1[[#This Row],[profit]]</f>
        <v>4123.3100000000004</v>
      </c>
      <c r="P3717" s="3">
        <f>Table1[[#This Row],[sales]]*Table1[[#This Row],[quantity]]</f>
        <v>9621.34</v>
      </c>
      <c r="Q3717" s="9">
        <f>Table1[[#This Row],[delivery_date]]-Table1[[#This Row],[order_date]]</f>
        <v>7</v>
      </c>
    </row>
    <row r="3718" spans="1:17" x14ac:dyDescent="0.35">
      <c r="A3718" t="s">
        <v>3749</v>
      </c>
      <c r="B3718" t="s">
        <v>19</v>
      </c>
      <c r="C3718" t="s">
        <v>20</v>
      </c>
      <c r="D3718" s="2">
        <v>4697.17</v>
      </c>
      <c r="E3718">
        <v>0.47</v>
      </c>
      <c r="F3718">
        <v>6</v>
      </c>
      <c r="G3718" s="1">
        <v>45144</v>
      </c>
      <c r="H3718" s="1">
        <v>45145</v>
      </c>
      <c r="I3718" t="s">
        <v>21</v>
      </c>
      <c r="J3718" t="s">
        <v>27</v>
      </c>
      <c r="K3718" s="2">
        <v>362.89</v>
      </c>
      <c r="L3718" t="s">
        <v>48</v>
      </c>
      <c r="M3718">
        <f>YEAR(Table1[[#This Row],[order_date]])</f>
        <v>2023</v>
      </c>
      <c r="N3718">
        <f>MONTH(Table1[[#This Row],[order_date]])</f>
        <v>8</v>
      </c>
      <c r="O3718" s="3">
        <f>Table1[[#This Row],[sales]]-Table1[[#This Row],[profit]]</f>
        <v>4334.28</v>
      </c>
      <c r="P3718" s="3">
        <f>Table1[[#This Row],[sales]]*Table1[[#This Row],[quantity]]</f>
        <v>28183.02</v>
      </c>
      <c r="Q3718" s="9">
        <f>Table1[[#This Row],[delivery_date]]-Table1[[#This Row],[order_date]]</f>
        <v>1</v>
      </c>
    </row>
    <row r="3719" spans="1:17" x14ac:dyDescent="0.35">
      <c r="A3719" t="s">
        <v>3750</v>
      </c>
      <c r="B3719" t="s">
        <v>41</v>
      </c>
      <c r="C3719" t="s">
        <v>33</v>
      </c>
      <c r="D3719" s="2">
        <v>3509.15</v>
      </c>
      <c r="E3719">
        <v>0.35</v>
      </c>
      <c r="F3719">
        <v>7</v>
      </c>
      <c r="G3719" s="1">
        <v>45068</v>
      </c>
      <c r="H3719" s="1">
        <v>45070</v>
      </c>
      <c r="I3719" t="s">
        <v>31</v>
      </c>
      <c r="J3719" t="s">
        <v>22</v>
      </c>
      <c r="K3719" s="2">
        <v>1002.02</v>
      </c>
      <c r="L3719" t="s">
        <v>48</v>
      </c>
      <c r="M3719">
        <f>YEAR(Table1[[#This Row],[order_date]])</f>
        <v>2023</v>
      </c>
      <c r="N3719">
        <f>MONTH(Table1[[#This Row],[order_date]])</f>
        <v>5</v>
      </c>
      <c r="O3719" s="3">
        <f>Table1[[#This Row],[sales]]-Table1[[#This Row],[profit]]</f>
        <v>2507.13</v>
      </c>
      <c r="P3719" s="3">
        <f>Table1[[#This Row],[sales]]*Table1[[#This Row],[quantity]]</f>
        <v>24564.05</v>
      </c>
      <c r="Q3719" s="9">
        <f>Table1[[#This Row],[delivery_date]]-Table1[[#This Row],[order_date]]</f>
        <v>2</v>
      </c>
    </row>
    <row r="3720" spans="1:17" x14ac:dyDescent="0.35">
      <c r="A3720" t="s">
        <v>3751</v>
      </c>
      <c r="B3720" t="s">
        <v>19</v>
      </c>
      <c r="C3720" t="s">
        <v>33</v>
      </c>
      <c r="D3720" s="2">
        <v>1690.34</v>
      </c>
      <c r="E3720">
        <v>0.43</v>
      </c>
      <c r="F3720">
        <v>9</v>
      </c>
      <c r="G3720" s="1">
        <v>45319</v>
      </c>
      <c r="H3720" s="1">
        <v>45323</v>
      </c>
      <c r="I3720" t="s">
        <v>21</v>
      </c>
      <c r="J3720" t="s">
        <v>27</v>
      </c>
      <c r="K3720" s="2">
        <v>354.64</v>
      </c>
      <c r="L3720" t="s">
        <v>34</v>
      </c>
      <c r="M3720">
        <f>YEAR(Table1[[#This Row],[order_date]])</f>
        <v>2024</v>
      </c>
      <c r="N3720">
        <f>MONTH(Table1[[#This Row],[order_date]])</f>
        <v>1</v>
      </c>
      <c r="O3720" s="3">
        <f>Table1[[#This Row],[sales]]-Table1[[#This Row],[profit]]</f>
        <v>1335.6999999999998</v>
      </c>
      <c r="P3720" s="3">
        <f>Table1[[#This Row],[sales]]*Table1[[#This Row],[quantity]]</f>
        <v>15213.06</v>
      </c>
      <c r="Q3720" s="9">
        <f>Table1[[#This Row],[delivery_date]]-Table1[[#This Row],[order_date]]</f>
        <v>4</v>
      </c>
    </row>
    <row r="3721" spans="1:17" x14ac:dyDescent="0.35">
      <c r="A3721" t="s">
        <v>3752</v>
      </c>
      <c r="B3721" t="s">
        <v>41</v>
      </c>
      <c r="C3721" t="s">
        <v>14</v>
      </c>
      <c r="D3721" s="2">
        <v>1173.27</v>
      </c>
      <c r="E3721">
        <v>0.31</v>
      </c>
      <c r="F3721">
        <v>5</v>
      </c>
      <c r="G3721" s="1">
        <v>45167</v>
      </c>
      <c r="H3721" s="1">
        <v>45168</v>
      </c>
      <c r="I3721" t="s">
        <v>31</v>
      </c>
      <c r="J3721" t="s">
        <v>22</v>
      </c>
      <c r="K3721" s="2">
        <v>147.12</v>
      </c>
      <c r="L3721" t="s">
        <v>17</v>
      </c>
      <c r="M3721">
        <f>YEAR(Table1[[#This Row],[order_date]])</f>
        <v>2023</v>
      </c>
      <c r="N3721">
        <f>MONTH(Table1[[#This Row],[order_date]])</f>
        <v>8</v>
      </c>
      <c r="O3721" s="3">
        <f>Table1[[#This Row],[sales]]-Table1[[#This Row],[profit]]</f>
        <v>1026.1500000000001</v>
      </c>
      <c r="P3721" s="3">
        <f>Table1[[#This Row],[sales]]*Table1[[#This Row],[quantity]]</f>
        <v>5866.35</v>
      </c>
      <c r="Q3721" s="9">
        <f>Table1[[#This Row],[delivery_date]]-Table1[[#This Row],[order_date]]</f>
        <v>1</v>
      </c>
    </row>
    <row r="3722" spans="1:17" x14ac:dyDescent="0.35">
      <c r="A3722" t="s">
        <v>3753</v>
      </c>
      <c r="B3722" t="s">
        <v>13</v>
      </c>
      <c r="C3722" t="s">
        <v>36</v>
      </c>
      <c r="D3722" s="2">
        <v>492.7</v>
      </c>
      <c r="E3722">
        <v>0.46</v>
      </c>
      <c r="F3722">
        <v>5</v>
      </c>
      <c r="G3722" s="1">
        <v>45009</v>
      </c>
      <c r="H3722" s="1">
        <v>45012</v>
      </c>
      <c r="I3722" t="s">
        <v>21</v>
      </c>
      <c r="J3722" t="s">
        <v>16</v>
      </c>
      <c r="K3722" s="2">
        <v>96.44</v>
      </c>
      <c r="L3722" t="s">
        <v>39</v>
      </c>
      <c r="M3722">
        <f>YEAR(Table1[[#This Row],[order_date]])</f>
        <v>2023</v>
      </c>
      <c r="N3722">
        <f>MONTH(Table1[[#This Row],[order_date]])</f>
        <v>3</v>
      </c>
      <c r="O3722" s="3">
        <f>Table1[[#This Row],[sales]]-Table1[[#This Row],[profit]]</f>
        <v>396.26</v>
      </c>
      <c r="P3722" s="3">
        <f>Table1[[#This Row],[sales]]*Table1[[#This Row],[quantity]]</f>
        <v>2463.5</v>
      </c>
      <c r="Q3722" s="9">
        <f>Table1[[#This Row],[delivery_date]]-Table1[[#This Row],[order_date]]</f>
        <v>3</v>
      </c>
    </row>
    <row r="3723" spans="1:17" x14ac:dyDescent="0.35">
      <c r="A3723" t="s">
        <v>3754</v>
      </c>
      <c r="B3723" t="s">
        <v>13</v>
      </c>
      <c r="C3723" t="s">
        <v>33</v>
      </c>
      <c r="D3723" s="2">
        <v>3572.41</v>
      </c>
      <c r="E3723">
        <v>0.26</v>
      </c>
      <c r="F3723">
        <v>9</v>
      </c>
      <c r="G3723" s="1">
        <v>45280</v>
      </c>
      <c r="H3723" s="1">
        <v>45286</v>
      </c>
      <c r="I3723" t="s">
        <v>15</v>
      </c>
      <c r="J3723" t="s">
        <v>16</v>
      </c>
      <c r="K3723" s="2">
        <v>259.29000000000002</v>
      </c>
      <c r="L3723" t="s">
        <v>23</v>
      </c>
      <c r="M3723">
        <f>YEAR(Table1[[#This Row],[order_date]])</f>
        <v>2023</v>
      </c>
      <c r="N3723">
        <f>MONTH(Table1[[#This Row],[order_date]])</f>
        <v>12</v>
      </c>
      <c r="O3723" s="3">
        <f>Table1[[#This Row],[sales]]-Table1[[#This Row],[profit]]</f>
        <v>3313.12</v>
      </c>
      <c r="P3723" s="3">
        <f>Table1[[#This Row],[sales]]*Table1[[#This Row],[quantity]]</f>
        <v>32151.69</v>
      </c>
      <c r="Q3723" s="9">
        <f>Table1[[#This Row],[delivery_date]]-Table1[[#This Row],[order_date]]</f>
        <v>6</v>
      </c>
    </row>
    <row r="3724" spans="1:17" x14ac:dyDescent="0.35">
      <c r="A3724" t="s">
        <v>3755</v>
      </c>
      <c r="B3724" t="s">
        <v>19</v>
      </c>
      <c r="C3724" t="s">
        <v>26</v>
      </c>
      <c r="D3724" s="2">
        <v>2566.91</v>
      </c>
      <c r="E3724">
        <v>0.37</v>
      </c>
      <c r="F3724">
        <v>6</v>
      </c>
      <c r="G3724" s="1">
        <v>45348</v>
      </c>
      <c r="H3724" s="1">
        <v>45349</v>
      </c>
      <c r="I3724" t="s">
        <v>31</v>
      </c>
      <c r="J3724" t="s">
        <v>27</v>
      </c>
      <c r="K3724" s="2">
        <v>490.45</v>
      </c>
      <c r="L3724" t="s">
        <v>23</v>
      </c>
      <c r="M3724">
        <f>YEAR(Table1[[#This Row],[order_date]])</f>
        <v>2024</v>
      </c>
      <c r="N3724">
        <f>MONTH(Table1[[#This Row],[order_date]])</f>
        <v>2</v>
      </c>
      <c r="O3724" s="3">
        <f>Table1[[#This Row],[sales]]-Table1[[#This Row],[profit]]</f>
        <v>2076.46</v>
      </c>
      <c r="P3724" s="3">
        <f>Table1[[#This Row],[sales]]*Table1[[#This Row],[quantity]]</f>
        <v>15401.46</v>
      </c>
      <c r="Q3724" s="9">
        <f>Table1[[#This Row],[delivery_date]]-Table1[[#This Row],[order_date]]</f>
        <v>1</v>
      </c>
    </row>
    <row r="3725" spans="1:17" x14ac:dyDescent="0.35">
      <c r="A3725" t="s">
        <v>3756</v>
      </c>
      <c r="B3725" t="s">
        <v>19</v>
      </c>
      <c r="C3725" t="s">
        <v>14</v>
      </c>
      <c r="D3725" s="2">
        <v>2904.21</v>
      </c>
      <c r="E3725">
        <v>0.46</v>
      </c>
      <c r="F3725">
        <v>7</v>
      </c>
      <c r="G3725" s="1">
        <v>45054</v>
      </c>
      <c r="H3725" s="1">
        <v>45060</v>
      </c>
      <c r="I3725" t="s">
        <v>15</v>
      </c>
      <c r="J3725" t="s">
        <v>16</v>
      </c>
      <c r="K3725" s="2">
        <v>740.09</v>
      </c>
      <c r="L3725" t="s">
        <v>17</v>
      </c>
      <c r="M3725">
        <f>YEAR(Table1[[#This Row],[order_date]])</f>
        <v>2023</v>
      </c>
      <c r="N3725">
        <f>MONTH(Table1[[#This Row],[order_date]])</f>
        <v>5</v>
      </c>
      <c r="O3725" s="3">
        <f>Table1[[#This Row],[sales]]-Table1[[#This Row],[profit]]</f>
        <v>2164.12</v>
      </c>
      <c r="P3725" s="3">
        <f>Table1[[#This Row],[sales]]*Table1[[#This Row],[quantity]]</f>
        <v>20329.47</v>
      </c>
      <c r="Q3725" s="9">
        <f>Table1[[#This Row],[delivery_date]]-Table1[[#This Row],[order_date]]</f>
        <v>6</v>
      </c>
    </row>
    <row r="3726" spans="1:17" x14ac:dyDescent="0.35">
      <c r="A3726" t="s">
        <v>3757</v>
      </c>
      <c r="B3726" t="s">
        <v>13</v>
      </c>
      <c r="C3726" t="s">
        <v>26</v>
      </c>
      <c r="D3726" s="2">
        <v>2414.7199999999998</v>
      </c>
      <c r="E3726">
        <v>0.21</v>
      </c>
      <c r="F3726">
        <v>4</v>
      </c>
      <c r="G3726" s="1">
        <v>44954</v>
      </c>
      <c r="H3726" s="1">
        <v>44956</v>
      </c>
      <c r="I3726" t="s">
        <v>31</v>
      </c>
      <c r="J3726" t="s">
        <v>16</v>
      </c>
      <c r="K3726" s="2">
        <v>204.27</v>
      </c>
      <c r="L3726" t="s">
        <v>39</v>
      </c>
      <c r="M3726">
        <f>YEAR(Table1[[#This Row],[order_date]])</f>
        <v>2023</v>
      </c>
      <c r="N3726">
        <f>MONTH(Table1[[#This Row],[order_date]])</f>
        <v>1</v>
      </c>
      <c r="O3726" s="3">
        <f>Table1[[#This Row],[sales]]-Table1[[#This Row],[profit]]</f>
        <v>2210.4499999999998</v>
      </c>
      <c r="P3726" s="3">
        <f>Table1[[#This Row],[sales]]*Table1[[#This Row],[quantity]]</f>
        <v>9658.8799999999992</v>
      </c>
      <c r="Q3726" s="9">
        <f>Table1[[#This Row],[delivery_date]]-Table1[[#This Row],[order_date]]</f>
        <v>2</v>
      </c>
    </row>
    <row r="3727" spans="1:17" x14ac:dyDescent="0.35">
      <c r="A3727" t="s">
        <v>3758</v>
      </c>
      <c r="B3727" t="s">
        <v>19</v>
      </c>
      <c r="C3727" t="s">
        <v>14</v>
      </c>
      <c r="D3727" s="2">
        <v>2466.44</v>
      </c>
      <c r="E3727">
        <v>0.01</v>
      </c>
      <c r="F3727">
        <v>4</v>
      </c>
      <c r="G3727" s="1">
        <v>45167</v>
      </c>
      <c r="H3727" s="1">
        <v>45168</v>
      </c>
      <c r="I3727" t="s">
        <v>15</v>
      </c>
      <c r="J3727" t="s">
        <v>22</v>
      </c>
      <c r="K3727" s="2">
        <v>637.96</v>
      </c>
      <c r="L3727" t="s">
        <v>39</v>
      </c>
      <c r="M3727">
        <f>YEAR(Table1[[#This Row],[order_date]])</f>
        <v>2023</v>
      </c>
      <c r="N3727">
        <f>MONTH(Table1[[#This Row],[order_date]])</f>
        <v>8</v>
      </c>
      <c r="O3727" s="3">
        <f>Table1[[#This Row],[sales]]-Table1[[#This Row],[profit]]</f>
        <v>1828.48</v>
      </c>
      <c r="P3727" s="3">
        <f>Table1[[#This Row],[sales]]*Table1[[#This Row],[quantity]]</f>
        <v>9865.76</v>
      </c>
      <c r="Q3727" s="9">
        <f>Table1[[#This Row],[delivery_date]]-Table1[[#This Row],[order_date]]</f>
        <v>1</v>
      </c>
    </row>
    <row r="3728" spans="1:17" x14ac:dyDescent="0.35">
      <c r="A3728" t="s">
        <v>3759</v>
      </c>
      <c r="B3728" t="s">
        <v>41</v>
      </c>
      <c r="C3728" t="s">
        <v>26</v>
      </c>
      <c r="D3728" s="2">
        <v>2899.24</v>
      </c>
      <c r="E3728">
        <v>0.06</v>
      </c>
      <c r="F3728">
        <v>1</v>
      </c>
      <c r="G3728" s="1">
        <v>45270</v>
      </c>
      <c r="H3728" s="1">
        <v>45274</v>
      </c>
      <c r="I3728" t="s">
        <v>21</v>
      </c>
      <c r="J3728" t="s">
        <v>16</v>
      </c>
      <c r="K3728" s="2">
        <v>545.71</v>
      </c>
      <c r="L3728" t="s">
        <v>48</v>
      </c>
      <c r="M3728">
        <f>YEAR(Table1[[#This Row],[order_date]])</f>
        <v>2023</v>
      </c>
      <c r="N3728">
        <f>MONTH(Table1[[#This Row],[order_date]])</f>
        <v>12</v>
      </c>
      <c r="O3728" s="3">
        <f>Table1[[#This Row],[sales]]-Table1[[#This Row],[profit]]</f>
        <v>2353.5299999999997</v>
      </c>
      <c r="P3728" s="3">
        <f>Table1[[#This Row],[sales]]*Table1[[#This Row],[quantity]]</f>
        <v>2899.24</v>
      </c>
      <c r="Q3728" s="9">
        <f>Table1[[#This Row],[delivery_date]]-Table1[[#This Row],[order_date]]</f>
        <v>4</v>
      </c>
    </row>
    <row r="3729" spans="1:17" x14ac:dyDescent="0.35">
      <c r="A3729" t="s">
        <v>3760</v>
      </c>
      <c r="B3729" t="s">
        <v>41</v>
      </c>
      <c r="C3729" t="s">
        <v>26</v>
      </c>
      <c r="D3729" s="2">
        <v>4579.88</v>
      </c>
      <c r="E3729">
        <v>0.49</v>
      </c>
      <c r="F3729">
        <v>5</v>
      </c>
      <c r="G3729" s="1">
        <v>45018</v>
      </c>
      <c r="H3729" s="1">
        <v>45024</v>
      </c>
      <c r="I3729" t="s">
        <v>21</v>
      </c>
      <c r="J3729" t="s">
        <v>22</v>
      </c>
      <c r="K3729" s="2">
        <v>449.25</v>
      </c>
      <c r="L3729" t="s">
        <v>48</v>
      </c>
      <c r="M3729">
        <f>YEAR(Table1[[#This Row],[order_date]])</f>
        <v>2023</v>
      </c>
      <c r="N3729">
        <f>MONTH(Table1[[#This Row],[order_date]])</f>
        <v>4</v>
      </c>
      <c r="O3729" s="3">
        <f>Table1[[#This Row],[sales]]-Table1[[#This Row],[profit]]</f>
        <v>4130.63</v>
      </c>
      <c r="P3729" s="3">
        <f>Table1[[#This Row],[sales]]*Table1[[#This Row],[quantity]]</f>
        <v>22899.4</v>
      </c>
      <c r="Q3729" s="9">
        <f>Table1[[#This Row],[delivery_date]]-Table1[[#This Row],[order_date]]</f>
        <v>6</v>
      </c>
    </row>
    <row r="3730" spans="1:17" x14ac:dyDescent="0.35">
      <c r="A3730" t="s">
        <v>3761</v>
      </c>
      <c r="B3730" t="s">
        <v>13</v>
      </c>
      <c r="C3730" t="s">
        <v>33</v>
      </c>
      <c r="D3730" s="2">
        <v>243.89</v>
      </c>
      <c r="E3730">
        <v>0.44</v>
      </c>
      <c r="F3730">
        <v>2</v>
      </c>
      <c r="G3730" s="1">
        <v>45032</v>
      </c>
      <c r="H3730" s="1">
        <v>45034</v>
      </c>
      <c r="I3730" t="s">
        <v>21</v>
      </c>
      <c r="J3730" t="s">
        <v>22</v>
      </c>
      <c r="K3730" s="2">
        <v>25.08</v>
      </c>
      <c r="L3730" t="s">
        <v>23</v>
      </c>
      <c r="M3730">
        <f>YEAR(Table1[[#This Row],[order_date]])</f>
        <v>2023</v>
      </c>
      <c r="N3730">
        <f>MONTH(Table1[[#This Row],[order_date]])</f>
        <v>4</v>
      </c>
      <c r="O3730" s="3">
        <f>Table1[[#This Row],[sales]]-Table1[[#This Row],[profit]]</f>
        <v>218.81</v>
      </c>
      <c r="P3730" s="3">
        <f>Table1[[#This Row],[sales]]*Table1[[#This Row],[quantity]]</f>
        <v>487.78</v>
      </c>
      <c r="Q3730" s="9">
        <f>Table1[[#This Row],[delivery_date]]-Table1[[#This Row],[order_date]]</f>
        <v>2</v>
      </c>
    </row>
    <row r="3731" spans="1:17" x14ac:dyDescent="0.35">
      <c r="A3731" t="s">
        <v>3762</v>
      </c>
      <c r="B3731" t="s">
        <v>25</v>
      </c>
      <c r="C3731" t="s">
        <v>33</v>
      </c>
      <c r="D3731" s="2">
        <v>4028.02</v>
      </c>
      <c r="E3731">
        <v>0.24</v>
      </c>
      <c r="F3731">
        <v>5</v>
      </c>
      <c r="G3731" s="1">
        <v>45048</v>
      </c>
      <c r="H3731" s="1">
        <v>45054</v>
      </c>
      <c r="I3731" t="s">
        <v>15</v>
      </c>
      <c r="J3731" t="s">
        <v>27</v>
      </c>
      <c r="K3731" s="2">
        <v>1090.72</v>
      </c>
      <c r="L3731" t="s">
        <v>48</v>
      </c>
      <c r="M3731">
        <f>YEAR(Table1[[#This Row],[order_date]])</f>
        <v>2023</v>
      </c>
      <c r="N3731">
        <f>MONTH(Table1[[#This Row],[order_date]])</f>
        <v>5</v>
      </c>
      <c r="O3731" s="3">
        <f>Table1[[#This Row],[sales]]-Table1[[#This Row],[profit]]</f>
        <v>2937.3</v>
      </c>
      <c r="P3731" s="3">
        <f>Table1[[#This Row],[sales]]*Table1[[#This Row],[quantity]]</f>
        <v>20140.099999999999</v>
      </c>
      <c r="Q3731" s="9">
        <f>Table1[[#This Row],[delivery_date]]-Table1[[#This Row],[order_date]]</f>
        <v>6</v>
      </c>
    </row>
    <row r="3732" spans="1:17" x14ac:dyDescent="0.35">
      <c r="A3732" t="s">
        <v>3763</v>
      </c>
      <c r="B3732" t="s">
        <v>41</v>
      </c>
      <c r="C3732" t="s">
        <v>14</v>
      </c>
      <c r="D3732" s="2">
        <v>2013.53</v>
      </c>
      <c r="E3732">
        <v>0.48</v>
      </c>
      <c r="F3732">
        <v>5</v>
      </c>
      <c r="G3732" s="1">
        <v>45002</v>
      </c>
      <c r="H3732" s="1">
        <v>45003</v>
      </c>
      <c r="I3732" t="s">
        <v>31</v>
      </c>
      <c r="J3732" t="s">
        <v>16</v>
      </c>
      <c r="K3732" s="2">
        <v>340.16</v>
      </c>
      <c r="L3732" t="s">
        <v>34</v>
      </c>
      <c r="M3732">
        <f>YEAR(Table1[[#This Row],[order_date]])</f>
        <v>2023</v>
      </c>
      <c r="N3732">
        <f>MONTH(Table1[[#This Row],[order_date]])</f>
        <v>3</v>
      </c>
      <c r="O3732" s="3">
        <f>Table1[[#This Row],[sales]]-Table1[[#This Row],[profit]]</f>
        <v>1673.37</v>
      </c>
      <c r="P3732" s="3">
        <f>Table1[[#This Row],[sales]]*Table1[[#This Row],[quantity]]</f>
        <v>10067.65</v>
      </c>
      <c r="Q3732" s="9">
        <f>Table1[[#This Row],[delivery_date]]-Table1[[#This Row],[order_date]]</f>
        <v>1</v>
      </c>
    </row>
    <row r="3733" spans="1:17" x14ac:dyDescent="0.35">
      <c r="A3733" t="s">
        <v>3764</v>
      </c>
      <c r="B3733" t="s">
        <v>19</v>
      </c>
      <c r="C3733" t="s">
        <v>36</v>
      </c>
      <c r="D3733" s="2">
        <v>3750.13</v>
      </c>
      <c r="E3733">
        <v>0.09</v>
      </c>
      <c r="F3733">
        <v>4</v>
      </c>
      <c r="G3733" s="1">
        <v>45265</v>
      </c>
      <c r="H3733" s="1">
        <v>45270</v>
      </c>
      <c r="I3733" t="s">
        <v>15</v>
      </c>
      <c r="J3733" t="s">
        <v>16</v>
      </c>
      <c r="K3733" s="2">
        <v>452.69</v>
      </c>
      <c r="L3733" t="s">
        <v>23</v>
      </c>
      <c r="M3733">
        <f>YEAR(Table1[[#This Row],[order_date]])</f>
        <v>2023</v>
      </c>
      <c r="N3733">
        <f>MONTH(Table1[[#This Row],[order_date]])</f>
        <v>12</v>
      </c>
      <c r="O3733" s="3">
        <f>Table1[[#This Row],[sales]]-Table1[[#This Row],[profit]]</f>
        <v>3297.44</v>
      </c>
      <c r="P3733" s="3">
        <f>Table1[[#This Row],[sales]]*Table1[[#This Row],[quantity]]</f>
        <v>15000.52</v>
      </c>
      <c r="Q3733" s="9">
        <f>Table1[[#This Row],[delivery_date]]-Table1[[#This Row],[order_date]]</f>
        <v>5</v>
      </c>
    </row>
    <row r="3734" spans="1:17" x14ac:dyDescent="0.35">
      <c r="A3734" t="s">
        <v>3765</v>
      </c>
      <c r="B3734" t="s">
        <v>25</v>
      </c>
      <c r="C3734" t="s">
        <v>33</v>
      </c>
      <c r="D3734" s="2">
        <v>4747.78</v>
      </c>
      <c r="E3734">
        <v>0.06</v>
      </c>
      <c r="F3734">
        <v>9</v>
      </c>
      <c r="G3734" s="1">
        <v>45188</v>
      </c>
      <c r="H3734" s="1">
        <v>45194</v>
      </c>
      <c r="I3734" t="s">
        <v>31</v>
      </c>
      <c r="J3734" t="s">
        <v>16</v>
      </c>
      <c r="K3734" s="2">
        <v>537.05999999999995</v>
      </c>
      <c r="L3734" t="s">
        <v>48</v>
      </c>
      <c r="M3734">
        <f>YEAR(Table1[[#This Row],[order_date]])</f>
        <v>2023</v>
      </c>
      <c r="N3734">
        <f>MONTH(Table1[[#This Row],[order_date]])</f>
        <v>9</v>
      </c>
      <c r="O3734" s="3">
        <f>Table1[[#This Row],[sales]]-Table1[[#This Row],[profit]]</f>
        <v>4210.7199999999993</v>
      </c>
      <c r="P3734" s="3">
        <f>Table1[[#This Row],[sales]]*Table1[[#This Row],[quantity]]</f>
        <v>42730.02</v>
      </c>
      <c r="Q3734" s="9">
        <f>Table1[[#This Row],[delivery_date]]-Table1[[#This Row],[order_date]]</f>
        <v>6</v>
      </c>
    </row>
    <row r="3735" spans="1:17" x14ac:dyDescent="0.35">
      <c r="A3735" t="s">
        <v>3766</v>
      </c>
      <c r="B3735" t="s">
        <v>25</v>
      </c>
      <c r="C3735" t="s">
        <v>33</v>
      </c>
      <c r="D3735" s="2">
        <v>1600.81</v>
      </c>
      <c r="E3735">
        <v>0.3</v>
      </c>
      <c r="F3735">
        <v>5</v>
      </c>
      <c r="G3735" s="1">
        <v>45491</v>
      </c>
      <c r="H3735" s="1">
        <v>45496</v>
      </c>
      <c r="I3735" t="s">
        <v>21</v>
      </c>
      <c r="J3735" t="s">
        <v>27</v>
      </c>
      <c r="K3735" s="2">
        <v>240.17</v>
      </c>
      <c r="L3735" t="s">
        <v>39</v>
      </c>
      <c r="M3735">
        <f>YEAR(Table1[[#This Row],[order_date]])</f>
        <v>2024</v>
      </c>
      <c r="N3735">
        <f>MONTH(Table1[[#This Row],[order_date]])</f>
        <v>7</v>
      </c>
      <c r="O3735" s="3">
        <f>Table1[[#This Row],[sales]]-Table1[[#This Row],[profit]]</f>
        <v>1360.6399999999999</v>
      </c>
      <c r="P3735" s="3">
        <f>Table1[[#This Row],[sales]]*Table1[[#This Row],[quantity]]</f>
        <v>8004.0499999999993</v>
      </c>
      <c r="Q3735" s="9">
        <f>Table1[[#This Row],[delivery_date]]-Table1[[#This Row],[order_date]]</f>
        <v>5</v>
      </c>
    </row>
    <row r="3736" spans="1:17" x14ac:dyDescent="0.35">
      <c r="A3736" t="s">
        <v>3767</v>
      </c>
      <c r="B3736" t="s">
        <v>41</v>
      </c>
      <c r="C3736" t="s">
        <v>20</v>
      </c>
      <c r="D3736" s="2">
        <v>538.82000000000005</v>
      </c>
      <c r="E3736">
        <v>0.19</v>
      </c>
      <c r="F3736">
        <v>6</v>
      </c>
      <c r="G3736" s="1">
        <v>45182</v>
      </c>
      <c r="H3736" s="1">
        <v>45184</v>
      </c>
      <c r="I3736" t="s">
        <v>31</v>
      </c>
      <c r="J3736" t="s">
        <v>27</v>
      </c>
      <c r="K3736" s="2">
        <v>131.69999999999999</v>
      </c>
      <c r="L3736" t="s">
        <v>23</v>
      </c>
      <c r="M3736">
        <f>YEAR(Table1[[#This Row],[order_date]])</f>
        <v>2023</v>
      </c>
      <c r="N3736">
        <f>MONTH(Table1[[#This Row],[order_date]])</f>
        <v>9</v>
      </c>
      <c r="O3736" s="3">
        <f>Table1[[#This Row],[sales]]-Table1[[#This Row],[profit]]</f>
        <v>407.12000000000006</v>
      </c>
      <c r="P3736" s="3">
        <f>Table1[[#This Row],[sales]]*Table1[[#This Row],[quantity]]</f>
        <v>3232.92</v>
      </c>
      <c r="Q3736" s="9">
        <f>Table1[[#This Row],[delivery_date]]-Table1[[#This Row],[order_date]]</f>
        <v>2</v>
      </c>
    </row>
    <row r="3737" spans="1:17" x14ac:dyDescent="0.35">
      <c r="A3737" t="s">
        <v>3768</v>
      </c>
      <c r="B3737" t="s">
        <v>41</v>
      </c>
      <c r="C3737" t="s">
        <v>33</v>
      </c>
      <c r="D3737" s="2">
        <v>1238.26</v>
      </c>
      <c r="E3737">
        <v>0.17</v>
      </c>
      <c r="F3737">
        <v>1</v>
      </c>
      <c r="G3737" s="1">
        <v>45285</v>
      </c>
      <c r="H3737" s="1">
        <v>45289</v>
      </c>
      <c r="I3737" t="s">
        <v>21</v>
      </c>
      <c r="J3737" t="s">
        <v>22</v>
      </c>
      <c r="K3737" s="2">
        <v>70.19</v>
      </c>
      <c r="L3737" t="s">
        <v>48</v>
      </c>
      <c r="M3737">
        <f>YEAR(Table1[[#This Row],[order_date]])</f>
        <v>2023</v>
      </c>
      <c r="N3737">
        <f>MONTH(Table1[[#This Row],[order_date]])</f>
        <v>12</v>
      </c>
      <c r="O3737" s="3">
        <f>Table1[[#This Row],[sales]]-Table1[[#This Row],[profit]]</f>
        <v>1168.07</v>
      </c>
      <c r="P3737" s="3">
        <f>Table1[[#This Row],[sales]]*Table1[[#This Row],[quantity]]</f>
        <v>1238.26</v>
      </c>
      <c r="Q3737" s="9">
        <f>Table1[[#This Row],[delivery_date]]-Table1[[#This Row],[order_date]]</f>
        <v>4</v>
      </c>
    </row>
    <row r="3738" spans="1:17" x14ac:dyDescent="0.35">
      <c r="A3738" t="s">
        <v>3769</v>
      </c>
      <c r="B3738" t="s">
        <v>25</v>
      </c>
      <c r="C3738" t="s">
        <v>36</v>
      </c>
      <c r="D3738" s="2">
        <v>1188.25</v>
      </c>
      <c r="E3738">
        <v>0.37</v>
      </c>
      <c r="F3738">
        <v>5</v>
      </c>
      <c r="G3738" s="1">
        <v>45213</v>
      </c>
      <c r="H3738" s="1">
        <v>45220</v>
      </c>
      <c r="I3738" t="s">
        <v>21</v>
      </c>
      <c r="J3738" t="s">
        <v>27</v>
      </c>
      <c r="K3738" s="2">
        <v>91.4</v>
      </c>
      <c r="L3738" t="s">
        <v>17</v>
      </c>
      <c r="M3738">
        <f>YEAR(Table1[[#This Row],[order_date]])</f>
        <v>2023</v>
      </c>
      <c r="N3738">
        <f>MONTH(Table1[[#This Row],[order_date]])</f>
        <v>10</v>
      </c>
      <c r="O3738" s="3">
        <f>Table1[[#This Row],[sales]]-Table1[[#This Row],[profit]]</f>
        <v>1096.8499999999999</v>
      </c>
      <c r="P3738" s="3">
        <f>Table1[[#This Row],[sales]]*Table1[[#This Row],[quantity]]</f>
        <v>5941.25</v>
      </c>
      <c r="Q3738" s="9">
        <f>Table1[[#This Row],[delivery_date]]-Table1[[#This Row],[order_date]]</f>
        <v>7</v>
      </c>
    </row>
    <row r="3739" spans="1:17" x14ac:dyDescent="0.35">
      <c r="A3739" t="s">
        <v>3770</v>
      </c>
      <c r="B3739" t="s">
        <v>25</v>
      </c>
      <c r="C3739" t="s">
        <v>20</v>
      </c>
      <c r="D3739" s="2">
        <v>3735.06</v>
      </c>
      <c r="E3739">
        <v>0.08</v>
      </c>
      <c r="F3739">
        <v>9</v>
      </c>
      <c r="G3739" s="1">
        <v>44963</v>
      </c>
      <c r="H3739" s="1">
        <v>44970</v>
      </c>
      <c r="I3739" t="s">
        <v>15</v>
      </c>
      <c r="J3739" t="s">
        <v>22</v>
      </c>
      <c r="K3739" s="2">
        <v>601.98</v>
      </c>
      <c r="L3739" t="s">
        <v>28</v>
      </c>
      <c r="M3739">
        <f>YEAR(Table1[[#This Row],[order_date]])</f>
        <v>2023</v>
      </c>
      <c r="N3739">
        <f>MONTH(Table1[[#This Row],[order_date]])</f>
        <v>2</v>
      </c>
      <c r="O3739" s="3">
        <f>Table1[[#This Row],[sales]]-Table1[[#This Row],[profit]]</f>
        <v>3133.08</v>
      </c>
      <c r="P3739" s="3">
        <f>Table1[[#This Row],[sales]]*Table1[[#This Row],[quantity]]</f>
        <v>33615.54</v>
      </c>
      <c r="Q3739" s="9">
        <f>Table1[[#This Row],[delivery_date]]-Table1[[#This Row],[order_date]]</f>
        <v>7</v>
      </c>
    </row>
    <row r="3740" spans="1:17" x14ac:dyDescent="0.35">
      <c r="A3740" t="s">
        <v>3771</v>
      </c>
      <c r="B3740" t="s">
        <v>13</v>
      </c>
      <c r="C3740" t="s">
        <v>26</v>
      </c>
      <c r="D3740" s="2">
        <v>403.11</v>
      </c>
      <c r="E3740">
        <v>0.39</v>
      </c>
      <c r="F3740">
        <v>6</v>
      </c>
      <c r="G3740" s="1">
        <v>45622</v>
      </c>
      <c r="H3740" s="1">
        <v>45625</v>
      </c>
      <c r="I3740" t="s">
        <v>15</v>
      </c>
      <c r="J3740" t="s">
        <v>27</v>
      </c>
      <c r="K3740" s="2">
        <v>111.63</v>
      </c>
      <c r="L3740" t="s">
        <v>17</v>
      </c>
      <c r="M3740">
        <f>YEAR(Table1[[#This Row],[order_date]])</f>
        <v>2024</v>
      </c>
      <c r="N3740">
        <f>MONTH(Table1[[#This Row],[order_date]])</f>
        <v>11</v>
      </c>
      <c r="O3740" s="3">
        <f>Table1[[#This Row],[sales]]-Table1[[#This Row],[profit]]</f>
        <v>291.48</v>
      </c>
      <c r="P3740" s="3">
        <f>Table1[[#This Row],[sales]]*Table1[[#This Row],[quantity]]</f>
        <v>2418.66</v>
      </c>
      <c r="Q3740" s="9">
        <f>Table1[[#This Row],[delivery_date]]-Table1[[#This Row],[order_date]]</f>
        <v>3</v>
      </c>
    </row>
    <row r="3741" spans="1:17" x14ac:dyDescent="0.35">
      <c r="A3741" t="s">
        <v>3772</v>
      </c>
      <c r="B3741" t="s">
        <v>19</v>
      </c>
      <c r="C3741" t="s">
        <v>26</v>
      </c>
      <c r="D3741" s="2">
        <v>349.57</v>
      </c>
      <c r="E3741">
        <v>0.18</v>
      </c>
      <c r="F3741">
        <v>9</v>
      </c>
      <c r="G3741" s="1">
        <v>45556</v>
      </c>
      <c r="H3741" s="1">
        <v>45560</v>
      </c>
      <c r="I3741" t="s">
        <v>21</v>
      </c>
      <c r="J3741" t="s">
        <v>16</v>
      </c>
      <c r="K3741" s="2">
        <v>94.7</v>
      </c>
      <c r="L3741" t="s">
        <v>34</v>
      </c>
      <c r="M3741">
        <f>YEAR(Table1[[#This Row],[order_date]])</f>
        <v>2024</v>
      </c>
      <c r="N3741">
        <f>MONTH(Table1[[#This Row],[order_date]])</f>
        <v>9</v>
      </c>
      <c r="O3741" s="3">
        <f>Table1[[#This Row],[sales]]-Table1[[#This Row],[profit]]</f>
        <v>254.87</v>
      </c>
      <c r="P3741" s="3">
        <f>Table1[[#This Row],[sales]]*Table1[[#This Row],[quantity]]</f>
        <v>3146.13</v>
      </c>
      <c r="Q3741" s="9">
        <f>Table1[[#This Row],[delivery_date]]-Table1[[#This Row],[order_date]]</f>
        <v>4</v>
      </c>
    </row>
    <row r="3742" spans="1:17" x14ac:dyDescent="0.35">
      <c r="A3742" t="s">
        <v>3773</v>
      </c>
      <c r="B3742" t="s">
        <v>13</v>
      </c>
      <c r="C3742" t="s">
        <v>20</v>
      </c>
      <c r="D3742" s="2">
        <v>3498.68</v>
      </c>
      <c r="E3742">
        <v>0.49</v>
      </c>
      <c r="F3742">
        <v>4</v>
      </c>
      <c r="G3742" s="1">
        <v>45403</v>
      </c>
      <c r="H3742" s="1">
        <v>45404</v>
      </c>
      <c r="I3742" t="s">
        <v>21</v>
      </c>
      <c r="J3742" t="s">
        <v>27</v>
      </c>
      <c r="K3742" s="2">
        <v>858.26</v>
      </c>
      <c r="L3742" t="s">
        <v>34</v>
      </c>
      <c r="M3742">
        <f>YEAR(Table1[[#This Row],[order_date]])</f>
        <v>2024</v>
      </c>
      <c r="N3742">
        <f>MONTH(Table1[[#This Row],[order_date]])</f>
        <v>4</v>
      </c>
      <c r="O3742" s="3">
        <f>Table1[[#This Row],[sales]]-Table1[[#This Row],[profit]]</f>
        <v>2640.42</v>
      </c>
      <c r="P3742" s="3">
        <f>Table1[[#This Row],[sales]]*Table1[[#This Row],[quantity]]</f>
        <v>13994.72</v>
      </c>
      <c r="Q3742" s="9">
        <f>Table1[[#This Row],[delivery_date]]-Table1[[#This Row],[order_date]]</f>
        <v>1</v>
      </c>
    </row>
    <row r="3743" spans="1:17" x14ac:dyDescent="0.35">
      <c r="A3743" t="s">
        <v>3774</v>
      </c>
      <c r="B3743" t="s">
        <v>41</v>
      </c>
      <c r="C3743" t="s">
        <v>20</v>
      </c>
      <c r="D3743" s="2">
        <v>2827.93</v>
      </c>
      <c r="E3743">
        <v>0.4</v>
      </c>
      <c r="F3743">
        <v>2</v>
      </c>
      <c r="G3743" s="1">
        <v>45606</v>
      </c>
      <c r="H3743" s="1">
        <v>45608</v>
      </c>
      <c r="I3743" t="s">
        <v>31</v>
      </c>
      <c r="J3743" t="s">
        <v>27</v>
      </c>
      <c r="K3743" s="2">
        <v>833.42</v>
      </c>
      <c r="L3743" t="s">
        <v>48</v>
      </c>
      <c r="M3743">
        <f>YEAR(Table1[[#This Row],[order_date]])</f>
        <v>2024</v>
      </c>
      <c r="N3743">
        <f>MONTH(Table1[[#This Row],[order_date]])</f>
        <v>11</v>
      </c>
      <c r="O3743" s="3">
        <f>Table1[[#This Row],[sales]]-Table1[[#This Row],[profit]]</f>
        <v>1994.5099999999998</v>
      </c>
      <c r="P3743" s="3">
        <f>Table1[[#This Row],[sales]]*Table1[[#This Row],[quantity]]</f>
        <v>5655.86</v>
      </c>
      <c r="Q3743" s="9">
        <f>Table1[[#This Row],[delivery_date]]-Table1[[#This Row],[order_date]]</f>
        <v>2</v>
      </c>
    </row>
    <row r="3744" spans="1:17" x14ac:dyDescent="0.35">
      <c r="A3744" t="s">
        <v>3775</v>
      </c>
      <c r="B3744" t="s">
        <v>13</v>
      </c>
      <c r="C3744" t="s">
        <v>20</v>
      </c>
      <c r="D3744" s="2">
        <v>2147.06</v>
      </c>
      <c r="E3744">
        <v>0.32</v>
      </c>
      <c r="F3744">
        <v>9</v>
      </c>
      <c r="G3744" s="1">
        <v>45578</v>
      </c>
      <c r="H3744" s="1">
        <v>45583</v>
      </c>
      <c r="I3744" t="s">
        <v>21</v>
      </c>
      <c r="J3744" t="s">
        <v>27</v>
      </c>
      <c r="K3744" s="2">
        <v>165.09</v>
      </c>
      <c r="L3744" t="s">
        <v>34</v>
      </c>
      <c r="M3744">
        <f>YEAR(Table1[[#This Row],[order_date]])</f>
        <v>2024</v>
      </c>
      <c r="N3744">
        <f>MONTH(Table1[[#This Row],[order_date]])</f>
        <v>10</v>
      </c>
      <c r="O3744" s="3">
        <f>Table1[[#This Row],[sales]]-Table1[[#This Row],[profit]]</f>
        <v>1981.97</v>
      </c>
      <c r="P3744" s="3">
        <f>Table1[[#This Row],[sales]]*Table1[[#This Row],[quantity]]</f>
        <v>19323.54</v>
      </c>
      <c r="Q3744" s="9">
        <f>Table1[[#This Row],[delivery_date]]-Table1[[#This Row],[order_date]]</f>
        <v>5</v>
      </c>
    </row>
    <row r="3745" spans="1:17" x14ac:dyDescent="0.35">
      <c r="A3745" t="s">
        <v>3776</v>
      </c>
      <c r="B3745" t="s">
        <v>13</v>
      </c>
      <c r="C3745" t="s">
        <v>14</v>
      </c>
      <c r="D3745" s="2">
        <v>2919.31</v>
      </c>
      <c r="E3745">
        <v>0.11</v>
      </c>
      <c r="F3745">
        <v>4</v>
      </c>
      <c r="G3745" s="1">
        <v>45493</v>
      </c>
      <c r="H3745" s="1">
        <v>45496</v>
      </c>
      <c r="I3745" t="s">
        <v>31</v>
      </c>
      <c r="J3745" t="s">
        <v>22</v>
      </c>
      <c r="K3745" s="2">
        <v>790.72</v>
      </c>
      <c r="L3745" t="s">
        <v>39</v>
      </c>
      <c r="M3745">
        <f>YEAR(Table1[[#This Row],[order_date]])</f>
        <v>2024</v>
      </c>
      <c r="N3745">
        <f>MONTH(Table1[[#This Row],[order_date]])</f>
        <v>7</v>
      </c>
      <c r="O3745" s="3">
        <f>Table1[[#This Row],[sales]]-Table1[[#This Row],[profit]]</f>
        <v>2128.59</v>
      </c>
      <c r="P3745" s="3">
        <f>Table1[[#This Row],[sales]]*Table1[[#This Row],[quantity]]</f>
        <v>11677.24</v>
      </c>
      <c r="Q3745" s="9">
        <f>Table1[[#This Row],[delivery_date]]-Table1[[#This Row],[order_date]]</f>
        <v>3</v>
      </c>
    </row>
    <row r="3746" spans="1:17" x14ac:dyDescent="0.35">
      <c r="A3746" t="s">
        <v>3777</v>
      </c>
      <c r="B3746" t="s">
        <v>13</v>
      </c>
      <c r="C3746" t="s">
        <v>36</v>
      </c>
      <c r="D3746" s="2">
        <v>3702.71</v>
      </c>
      <c r="E3746">
        <v>0.48</v>
      </c>
      <c r="F3746">
        <v>2</v>
      </c>
      <c r="G3746" s="1">
        <v>45623</v>
      </c>
      <c r="H3746" s="1">
        <v>45630</v>
      </c>
      <c r="I3746" t="s">
        <v>15</v>
      </c>
      <c r="J3746" t="s">
        <v>16</v>
      </c>
      <c r="K3746" s="2">
        <v>203.66</v>
      </c>
      <c r="L3746" t="s">
        <v>39</v>
      </c>
      <c r="M3746">
        <f>YEAR(Table1[[#This Row],[order_date]])</f>
        <v>2024</v>
      </c>
      <c r="N3746">
        <f>MONTH(Table1[[#This Row],[order_date]])</f>
        <v>11</v>
      </c>
      <c r="O3746" s="3">
        <f>Table1[[#This Row],[sales]]-Table1[[#This Row],[profit]]</f>
        <v>3499.05</v>
      </c>
      <c r="P3746" s="3">
        <f>Table1[[#This Row],[sales]]*Table1[[#This Row],[quantity]]</f>
        <v>7405.42</v>
      </c>
      <c r="Q3746" s="9">
        <f>Table1[[#This Row],[delivery_date]]-Table1[[#This Row],[order_date]]</f>
        <v>7</v>
      </c>
    </row>
    <row r="3747" spans="1:17" x14ac:dyDescent="0.35">
      <c r="A3747" t="s">
        <v>3778</v>
      </c>
      <c r="B3747" t="s">
        <v>13</v>
      </c>
      <c r="C3747" t="s">
        <v>36</v>
      </c>
      <c r="D3747" s="2">
        <v>607.01</v>
      </c>
      <c r="E3747">
        <v>0.02</v>
      </c>
      <c r="F3747">
        <v>1</v>
      </c>
      <c r="G3747" s="1">
        <v>45293</v>
      </c>
      <c r="H3747" s="1">
        <v>45295</v>
      </c>
      <c r="I3747" t="s">
        <v>21</v>
      </c>
      <c r="J3747" t="s">
        <v>27</v>
      </c>
      <c r="K3747" s="2">
        <v>93.34</v>
      </c>
      <c r="L3747" t="s">
        <v>23</v>
      </c>
      <c r="M3747">
        <f>YEAR(Table1[[#This Row],[order_date]])</f>
        <v>2024</v>
      </c>
      <c r="N3747">
        <f>MONTH(Table1[[#This Row],[order_date]])</f>
        <v>1</v>
      </c>
      <c r="O3747" s="3">
        <f>Table1[[#This Row],[sales]]-Table1[[#This Row],[profit]]</f>
        <v>513.66999999999996</v>
      </c>
      <c r="P3747" s="3">
        <f>Table1[[#This Row],[sales]]*Table1[[#This Row],[quantity]]</f>
        <v>607.01</v>
      </c>
      <c r="Q3747" s="9">
        <f>Table1[[#This Row],[delivery_date]]-Table1[[#This Row],[order_date]]</f>
        <v>2</v>
      </c>
    </row>
    <row r="3748" spans="1:17" x14ac:dyDescent="0.35">
      <c r="A3748" t="s">
        <v>3779</v>
      </c>
      <c r="B3748" t="s">
        <v>19</v>
      </c>
      <c r="C3748" t="s">
        <v>26</v>
      </c>
      <c r="D3748" s="2">
        <v>2811.1</v>
      </c>
      <c r="E3748">
        <v>0.11</v>
      </c>
      <c r="F3748">
        <v>2</v>
      </c>
      <c r="G3748" s="1">
        <v>45611</v>
      </c>
      <c r="H3748" s="1">
        <v>45613</v>
      </c>
      <c r="I3748" t="s">
        <v>15</v>
      </c>
      <c r="J3748" t="s">
        <v>22</v>
      </c>
      <c r="K3748" s="2">
        <v>299.05</v>
      </c>
      <c r="L3748" t="s">
        <v>17</v>
      </c>
      <c r="M3748">
        <f>YEAR(Table1[[#This Row],[order_date]])</f>
        <v>2024</v>
      </c>
      <c r="N3748">
        <f>MONTH(Table1[[#This Row],[order_date]])</f>
        <v>11</v>
      </c>
      <c r="O3748" s="3">
        <f>Table1[[#This Row],[sales]]-Table1[[#This Row],[profit]]</f>
        <v>2512.0499999999997</v>
      </c>
      <c r="P3748" s="3">
        <f>Table1[[#This Row],[sales]]*Table1[[#This Row],[quantity]]</f>
        <v>5622.2</v>
      </c>
      <c r="Q3748" s="9">
        <f>Table1[[#This Row],[delivery_date]]-Table1[[#This Row],[order_date]]</f>
        <v>2</v>
      </c>
    </row>
    <row r="3749" spans="1:17" x14ac:dyDescent="0.35">
      <c r="A3749" t="s">
        <v>3780</v>
      </c>
      <c r="B3749" t="s">
        <v>19</v>
      </c>
      <c r="C3749" t="s">
        <v>26</v>
      </c>
      <c r="D3749" s="2">
        <v>4139.6400000000003</v>
      </c>
      <c r="E3749">
        <v>0.02</v>
      </c>
      <c r="F3749">
        <v>5</v>
      </c>
      <c r="G3749" s="1">
        <v>44951</v>
      </c>
      <c r="H3749" s="1">
        <v>44953</v>
      </c>
      <c r="I3749" t="s">
        <v>31</v>
      </c>
      <c r="J3749" t="s">
        <v>16</v>
      </c>
      <c r="K3749" s="2">
        <v>582.51</v>
      </c>
      <c r="L3749" t="s">
        <v>23</v>
      </c>
      <c r="M3749">
        <f>YEAR(Table1[[#This Row],[order_date]])</f>
        <v>2023</v>
      </c>
      <c r="N3749">
        <f>MONTH(Table1[[#This Row],[order_date]])</f>
        <v>1</v>
      </c>
      <c r="O3749" s="3">
        <f>Table1[[#This Row],[sales]]-Table1[[#This Row],[profit]]</f>
        <v>3557.13</v>
      </c>
      <c r="P3749" s="3">
        <f>Table1[[#This Row],[sales]]*Table1[[#This Row],[quantity]]</f>
        <v>20698.2</v>
      </c>
      <c r="Q3749" s="9">
        <f>Table1[[#This Row],[delivery_date]]-Table1[[#This Row],[order_date]]</f>
        <v>2</v>
      </c>
    </row>
    <row r="3750" spans="1:17" x14ac:dyDescent="0.35">
      <c r="A3750" t="s">
        <v>3781</v>
      </c>
      <c r="B3750" t="s">
        <v>25</v>
      </c>
      <c r="C3750" t="s">
        <v>26</v>
      </c>
      <c r="D3750" s="2">
        <v>1875.9</v>
      </c>
      <c r="E3750">
        <v>0.48</v>
      </c>
      <c r="F3750">
        <v>3</v>
      </c>
      <c r="G3750" s="1">
        <v>45608</v>
      </c>
      <c r="H3750" s="1">
        <v>45609</v>
      </c>
      <c r="I3750" t="s">
        <v>31</v>
      </c>
      <c r="J3750" t="s">
        <v>27</v>
      </c>
      <c r="K3750" s="2">
        <v>550.55999999999995</v>
      </c>
      <c r="L3750" t="s">
        <v>23</v>
      </c>
      <c r="M3750">
        <f>YEAR(Table1[[#This Row],[order_date]])</f>
        <v>2024</v>
      </c>
      <c r="N3750">
        <f>MONTH(Table1[[#This Row],[order_date]])</f>
        <v>11</v>
      </c>
      <c r="O3750" s="3">
        <f>Table1[[#This Row],[sales]]-Table1[[#This Row],[profit]]</f>
        <v>1325.3400000000001</v>
      </c>
      <c r="P3750" s="3">
        <f>Table1[[#This Row],[sales]]*Table1[[#This Row],[quantity]]</f>
        <v>5627.7000000000007</v>
      </c>
      <c r="Q3750" s="9">
        <f>Table1[[#This Row],[delivery_date]]-Table1[[#This Row],[order_date]]</f>
        <v>1</v>
      </c>
    </row>
    <row r="3751" spans="1:17" x14ac:dyDescent="0.35">
      <c r="A3751" t="s">
        <v>3782</v>
      </c>
      <c r="B3751" t="s">
        <v>41</v>
      </c>
      <c r="C3751" t="s">
        <v>33</v>
      </c>
      <c r="D3751" s="2">
        <v>3838.79</v>
      </c>
      <c r="E3751">
        <v>0.44</v>
      </c>
      <c r="F3751">
        <v>6</v>
      </c>
      <c r="G3751" s="1">
        <v>45072</v>
      </c>
      <c r="H3751" s="1">
        <v>45077</v>
      </c>
      <c r="I3751" t="s">
        <v>21</v>
      </c>
      <c r="J3751" t="s">
        <v>27</v>
      </c>
      <c r="K3751" s="2">
        <v>507.71</v>
      </c>
      <c r="L3751" t="s">
        <v>39</v>
      </c>
      <c r="M3751">
        <f>YEAR(Table1[[#This Row],[order_date]])</f>
        <v>2023</v>
      </c>
      <c r="N3751">
        <f>MONTH(Table1[[#This Row],[order_date]])</f>
        <v>5</v>
      </c>
      <c r="O3751" s="3">
        <f>Table1[[#This Row],[sales]]-Table1[[#This Row],[profit]]</f>
        <v>3331.08</v>
      </c>
      <c r="P3751" s="3">
        <f>Table1[[#This Row],[sales]]*Table1[[#This Row],[quantity]]</f>
        <v>23032.739999999998</v>
      </c>
      <c r="Q3751" s="9">
        <f>Table1[[#This Row],[delivery_date]]-Table1[[#This Row],[order_date]]</f>
        <v>5</v>
      </c>
    </row>
    <row r="3752" spans="1:17" x14ac:dyDescent="0.35">
      <c r="A3752" t="s">
        <v>3783</v>
      </c>
      <c r="B3752" t="s">
        <v>13</v>
      </c>
      <c r="C3752" t="s">
        <v>26</v>
      </c>
      <c r="D3752" s="2">
        <v>4242.5600000000004</v>
      </c>
      <c r="E3752">
        <v>0.48</v>
      </c>
      <c r="F3752">
        <v>4</v>
      </c>
      <c r="G3752" s="1">
        <v>45596</v>
      </c>
      <c r="H3752" s="1">
        <v>45602</v>
      </c>
      <c r="I3752" t="s">
        <v>21</v>
      </c>
      <c r="J3752" t="s">
        <v>27</v>
      </c>
      <c r="K3752" s="2">
        <v>879.85</v>
      </c>
      <c r="L3752" t="s">
        <v>28</v>
      </c>
      <c r="M3752">
        <f>YEAR(Table1[[#This Row],[order_date]])</f>
        <v>2024</v>
      </c>
      <c r="N3752">
        <f>MONTH(Table1[[#This Row],[order_date]])</f>
        <v>10</v>
      </c>
      <c r="O3752" s="3">
        <f>Table1[[#This Row],[sales]]-Table1[[#This Row],[profit]]</f>
        <v>3362.7100000000005</v>
      </c>
      <c r="P3752" s="3">
        <f>Table1[[#This Row],[sales]]*Table1[[#This Row],[quantity]]</f>
        <v>16970.240000000002</v>
      </c>
      <c r="Q3752" s="9">
        <f>Table1[[#This Row],[delivery_date]]-Table1[[#This Row],[order_date]]</f>
        <v>6</v>
      </c>
    </row>
    <row r="3753" spans="1:17" x14ac:dyDescent="0.35">
      <c r="A3753" t="s">
        <v>3784</v>
      </c>
      <c r="B3753" t="s">
        <v>25</v>
      </c>
      <c r="C3753" t="s">
        <v>20</v>
      </c>
      <c r="D3753" s="2">
        <v>4122.55</v>
      </c>
      <c r="E3753">
        <v>0.36</v>
      </c>
      <c r="F3753">
        <v>2</v>
      </c>
      <c r="G3753" s="1">
        <v>45573</v>
      </c>
      <c r="H3753" s="1">
        <v>45578</v>
      </c>
      <c r="I3753" t="s">
        <v>21</v>
      </c>
      <c r="J3753" t="s">
        <v>27</v>
      </c>
      <c r="K3753" s="2">
        <v>915.58</v>
      </c>
      <c r="L3753" t="s">
        <v>34</v>
      </c>
      <c r="M3753">
        <f>YEAR(Table1[[#This Row],[order_date]])</f>
        <v>2024</v>
      </c>
      <c r="N3753">
        <f>MONTH(Table1[[#This Row],[order_date]])</f>
        <v>10</v>
      </c>
      <c r="O3753" s="3">
        <f>Table1[[#This Row],[sales]]-Table1[[#This Row],[profit]]</f>
        <v>3206.9700000000003</v>
      </c>
      <c r="P3753" s="3">
        <f>Table1[[#This Row],[sales]]*Table1[[#This Row],[quantity]]</f>
        <v>8245.1</v>
      </c>
      <c r="Q3753" s="9">
        <f>Table1[[#This Row],[delivery_date]]-Table1[[#This Row],[order_date]]</f>
        <v>5</v>
      </c>
    </row>
    <row r="3754" spans="1:17" x14ac:dyDescent="0.35">
      <c r="A3754" t="s">
        <v>3785</v>
      </c>
      <c r="B3754" t="s">
        <v>25</v>
      </c>
      <c r="C3754" t="s">
        <v>26</v>
      </c>
      <c r="D3754" s="2">
        <v>3286.75</v>
      </c>
      <c r="E3754">
        <v>0.01</v>
      </c>
      <c r="F3754">
        <v>7</v>
      </c>
      <c r="G3754" s="1">
        <v>45517</v>
      </c>
      <c r="H3754" s="1">
        <v>45522</v>
      </c>
      <c r="I3754" t="s">
        <v>31</v>
      </c>
      <c r="J3754" t="s">
        <v>27</v>
      </c>
      <c r="K3754" s="2">
        <v>615.9</v>
      </c>
      <c r="L3754" t="s">
        <v>34</v>
      </c>
      <c r="M3754">
        <f>YEAR(Table1[[#This Row],[order_date]])</f>
        <v>2024</v>
      </c>
      <c r="N3754">
        <f>MONTH(Table1[[#This Row],[order_date]])</f>
        <v>8</v>
      </c>
      <c r="O3754" s="3">
        <f>Table1[[#This Row],[sales]]-Table1[[#This Row],[profit]]</f>
        <v>2670.85</v>
      </c>
      <c r="P3754" s="3">
        <f>Table1[[#This Row],[sales]]*Table1[[#This Row],[quantity]]</f>
        <v>23007.25</v>
      </c>
      <c r="Q3754" s="9">
        <f>Table1[[#This Row],[delivery_date]]-Table1[[#This Row],[order_date]]</f>
        <v>5</v>
      </c>
    </row>
    <row r="3755" spans="1:17" x14ac:dyDescent="0.35">
      <c r="A3755" t="s">
        <v>3786</v>
      </c>
      <c r="B3755" t="s">
        <v>25</v>
      </c>
      <c r="C3755" t="s">
        <v>20</v>
      </c>
      <c r="D3755" s="2">
        <v>3614.99</v>
      </c>
      <c r="E3755">
        <v>0.47</v>
      </c>
      <c r="F3755">
        <v>6</v>
      </c>
      <c r="G3755" s="1">
        <v>45212</v>
      </c>
      <c r="H3755" s="1">
        <v>45219</v>
      </c>
      <c r="I3755" t="s">
        <v>15</v>
      </c>
      <c r="J3755" t="s">
        <v>16</v>
      </c>
      <c r="K3755" s="2">
        <v>262.98</v>
      </c>
      <c r="L3755" t="s">
        <v>23</v>
      </c>
      <c r="M3755">
        <f>YEAR(Table1[[#This Row],[order_date]])</f>
        <v>2023</v>
      </c>
      <c r="N3755">
        <f>MONTH(Table1[[#This Row],[order_date]])</f>
        <v>10</v>
      </c>
      <c r="O3755" s="3">
        <f>Table1[[#This Row],[sales]]-Table1[[#This Row],[profit]]</f>
        <v>3352.0099999999998</v>
      </c>
      <c r="P3755" s="3">
        <f>Table1[[#This Row],[sales]]*Table1[[#This Row],[quantity]]</f>
        <v>21689.94</v>
      </c>
      <c r="Q3755" s="9">
        <f>Table1[[#This Row],[delivery_date]]-Table1[[#This Row],[order_date]]</f>
        <v>7</v>
      </c>
    </row>
    <row r="3756" spans="1:17" x14ac:dyDescent="0.35">
      <c r="A3756" t="s">
        <v>3787</v>
      </c>
      <c r="B3756" t="s">
        <v>19</v>
      </c>
      <c r="C3756" t="s">
        <v>14</v>
      </c>
      <c r="D3756" s="2">
        <v>3959.61</v>
      </c>
      <c r="E3756">
        <v>0.21</v>
      </c>
      <c r="F3756">
        <v>8</v>
      </c>
      <c r="G3756" s="1">
        <v>45315</v>
      </c>
      <c r="H3756" s="1">
        <v>45318</v>
      </c>
      <c r="I3756" t="s">
        <v>21</v>
      </c>
      <c r="J3756" t="s">
        <v>22</v>
      </c>
      <c r="K3756" s="2">
        <v>1045.3499999999999</v>
      </c>
      <c r="L3756" t="s">
        <v>28</v>
      </c>
      <c r="M3756">
        <f>YEAR(Table1[[#This Row],[order_date]])</f>
        <v>2024</v>
      </c>
      <c r="N3756">
        <f>MONTH(Table1[[#This Row],[order_date]])</f>
        <v>1</v>
      </c>
      <c r="O3756" s="3">
        <f>Table1[[#This Row],[sales]]-Table1[[#This Row],[profit]]</f>
        <v>2914.26</v>
      </c>
      <c r="P3756" s="3">
        <f>Table1[[#This Row],[sales]]*Table1[[#This Row],[quantity]]</f>
        <v>31676.880000000001</v>
      </c>
      <c r="Q3756" s="9">
        <f>Table1[[#This Row],[delivery_date]]-Table1[[#This Row],[order_date]]</f>
        <v>3</v>
      </c>
    </row>
    <row r="3757" spans="1:17" x14ac:dyDescent="0.35">
      <c r="A3757" t="s">
        <v>3788</v>
      </c>
      <c r="B3757" t="s">
        <v>13</v>
      </c>
      <c r="C3757" t="s">
        <v>33</v>
      </c>
      <c r="D3757" s="2">
        <v>3695.18</v>
      </c>
      <c r="E3757">
        <v>0.18</v>
      </c>
      <c r="F3757">
        <v>5</v>
      </c>
      <c r="G3757" s="1">
        <v>45123</v>
      </c>
      <c r="H3757" s="1">
        <v>45129</v>
      </c>
      <c r="I3757" t="s">
        <v>15</v>
      </c>
      <c r="J3757" t="s">
        <v>27</v>
      </c>
      <c r="K3757" s="2">
        <v>912.07</v>
      </c>
      <c r="L3757" t="s">
        <v>23</v>
      </c>
      <c r="M3757">
        <f>YEAR(Table1[[#This Row],[order_date]])</f>
        <v>2023</v>
      </c>
      <c r="N3757">
        <f>MONTH(Table1[[#This Row],[order_date]])</f>
        <v>7</v>
      </c>
      <c r="O3757" s="3">
        <f>Table1[[#This Row],[sales]]-Table1[[#This Row],[profit]]</f>
        <v>2783.1099999999997</v>
      </c>
      <c r="P3757" s="3">
        <f>Table1[[#This Row],[sales]]*Table1[[#This Row],[quantity]]</f>
        <v>18475.899999999998</v>
      </c>
      <c r="Q3757" s="9">
        <f>Table1[[#This Row],[delivery_date]]-Table1[[#This Row],[order_date]]</f>
        <v>6</v>
      </c>
    </row>
    <row r="3758" spans="1:17" x14ac:dyDescent="0.35">
      <c r="A3758" t="s">
        <v>3789</v>
      </c>
      <c r="B3758" t="s">
        <v>13</v>
      </c>
      <c r="C3758" t="s">
        <v>33</v>
      </c>
      <c r="D3758" s="2">
        <v>2313.23</v>
      </c>
      <c r="E3758">
        <v>0.14000000000000001</v>
      </c>
      <c r="F3758">
        <v>3</v>
      </c>
      <c r="G3758" s="1">
        <v>45343</v>
      </c>
      <c r="H3758" s="1">
        <v>45349</v>
      </c>
      <c r="I3758" t="s">
        <v>21</v>
      </c>
      <c r="J3758" t="s">
        <v>16</v>
      </c>
      <c r="K3758" s="2">
        <v>549.11</v>
      </c>
      <c r="L3758" t="s">
        <v>17</v>
      </c>
      <c r="M3758">
        <f>YEAR(Table1[[#This Row],[order_date]])</f>
        <v>2024</v>
      </c>
      <c r="N3758">
        <f>MONTH(Table1[[#This Row],[order_date]])</f>
        <v>2</v>
      </c>
      <c r="O3758" s="3">
        <f>Table1[[#This Row],[sales]]-Table1[[#This Row],[profit]]</f>
        <v>1764.12</v>
      </c>
      <c r="P3758" s="3">
        <f>Table1[[#This Row],[sales]]*Table1[[#This Row],[quantity]]</f>
        <v>6939.6900000000005</v>
      </c>
      <c r="Q3758" s="9">
        <f>Table1[[#This Row],[delivery_date]]-Table1[[#This Row],[order_date]]</f>
        <v>6</v>
      </c>
    </row>
    <row r="3759" spans="1:17" x14ac:dyDescent="0.35">
      <c r="A3759" t="s">
        <v>3790</v>
      </c>
      <c r="B3759" t="s">
        <v>41</v>
      </c>
      <c r="C3759" t="s">
        <v>36</v>
      </c>
      <c r="D3759" s="2">
        <v>879.69</v>
      </c>
      <c r="E3759">
        <v>0.14000000000000001</v>
      </c>
      <c r="F3759">
        <v>4</v>
      </c>
      <c r="G3759" s="1">
        <v>44932</v>
      </c>
      <c r="H3759" s="1">
        <v>44938</v>
      </c>
      <c r="I3759" t="s">
        <v>15</v>
      </c>
      <c r="J3759" t="s">
        <v>16</v>
      </c>
      <c r="K3759" s="2">
        <v>244.22</v>
      </c>
      <c r="L3759" t="s">
        <v>39</v>
      </c>
      <c r="M3759">
        <f>YEAR(Table1[[#This Row],[order_date]])</f>
        <v>2023</v>
      </c>
      <c r="N3759">
        <f>MONTH(Table1[[#This Row],[order_date]])</f>
        <v>1</v>
      </c>
      <c r="O3759" s="3">
        <f>Table1[[#This Row],[sales]]-Table1[[#This Row],[profit]]</f>
        <v>635.47</v>
      </c>
      <c r="P3759" s="3">
        <f>Table1[[#This Row],[sales]]*Table1[[#This Row],[quantity]]</f>
        <v>3518.76</v>
      </c>
      <c r="Q3759" s="9">
        <f>Table1[[#This Row],[delivery_date]]-Table1[[#This Row],[order_date]]</f>
        <v>6</v>
      </c>
    </row>
    <row r="3760" spans="1:17" x14ac:dyDescent="0.35">
      <c r="A3760" t="s">
        <v>3791</v>
      </c>
      <c r="B3760" t="s">
        <v>13</v>
      </c>
      <c r="C3760" t="s">
        <v>14</v>
      </c>
      <c r="D3760" s="2">
        <v>1617.68</v>
      </c>
      <c r="E3760">
        <v>0.4</v>
      </c>
      <c r="F3760">
        <v>5</v>
      </c>
      <c r="G3760" s="1">
        <v>45230</v>
      </c>
      <c r="H3760" s="1">
        <v>45237</v>
      </c>
      <c r="I3760" t="s">
        <v>31</v>
      </c>
      <c r="J3760" t="s">
        <v>27</v>
      </c>
      <c r="K3760" s="2">
        <v>221.37</v>
      </c>
      <c r="L3760" t="s">
        <v>39</v>
      </c>
      <c r="M3760">
        <f>YEAR(Table1[[#This Row],[order_date]])</f>
        <v>2023</v>
      </c>
      <c r="N3760">
        <f>MONTH(Table1[[#This Row],[order_date]])</f>
        <v>10</v>
      </c>
      <c r="O3760" s="3">
        <f>Table1[[#This Row],[sales]]-Table1[[#This Row],[profit]]</f>
        <v>1396.31</v>
      </c>
      <c r="P3760" s="3">
        <f>Table1[[#This Row],[sales]]*Table1[[#This Row],[quantity]]</f>
        <v>8088.4000000000005</v>
      </c>
      <c r="Q3760" s="9">
        <f>Table1[[#This Row],[delivery_date]]-Table1[[#This Row],[order_date]]</f>
        <v>7</v>
      </c>
    </row>
    <row r="3761" spans="1:17" x14ac:dyDescent="0.35">
      <c r="A3761" t="s">
        <v>3792</v>
      </c>
      <c r="B3761" t="s">
        <v>13</v>
      </c>
      <c r="C3761" t="s">
        <v>20</v>
      </c>
      <c r="D3761" s="2">
        <v>1115.51</v>
      </c>
      <c r="E3761">
        <v>0.13</v>
      </c>
      <c r="F3761">
        <v>5</v>
      </c>
      <c r="G3761" s="1">
        <v>45314</v>
      </c>
      <c r="H3761" s="1">
        <v>45315</v>
      </c>
      <c r="I3761" t="s">
        <v>21</v>
      </c>
      <c r="J3761" t="s">
        <v>22</v>
      </c>
      <c r="K3761" s="2">
        <v>216.43</v>
      </c>
      <c r="L3761" t="s">
        <v>34</v>
      </c>
      <c r="M3761">
        <f>YEAR(Table1[[#This Row],[order_date]])</f>
        <v>2024</v>
      </c>
      <c r="N3761">
        <f>MONTH(Table1[[#This Row],[order_date]])</f>
        <v>1</v>
      </c>
      <c r="O3761" s="3">
        <f>Table1[[#This Row],[sales]]-Table1[[#This Row],[profit]]</f>
        <v>899.07999999999993</v>
      </c>
      <c r="P3761" s="3">
        <f>Table1[[#This Row],[sales]]*Table1[[#This Row],[quantity]]</f>
        <v>5577.55</v>
      </c>
      <c r="Q3761" s="9">
        <f>Table1[[#This Row],[delivery_date]]-Table1[[#This Row],[order_date]]</f>
        <v>1</v>
      </c>
    </row>
    <row r="3762" spans="1:17" x14ac:dyDescent="0.35">
      <c r="A3762" t="s">
        <v>3793</v>
      </c>
      <c r="B3762" t="s">
        <v>25</v>
      </c>
      <c r="C3762" t="s">
        <v>14</v>
      </c>
      <c r="D3762" s="2">
        <v>1871.08</v>
      </c>
      <c r="E3762">
        <v>0.11</v>
      </c>
      <c r="F3762">
        <v>6</v>
      </c>
      <c r="G3762" s="1">
        <v>45579</v>
      </c>
      <c r="H3762" s="1">
        <v>45583</v>
      </c>
      <c r="I3762" t="s">
        <v>31</v>
      </c>
      <c r="J3762" t="s">
        <v>27</v>
      </c>
      <c r="K3762" s="2">
        <v>459.95</v>
      </c>
      <c r="L3762" t="s">
        <v>17</v>
      </c>
      <c r="M3762">
        <f>YEAR(Table1[[#This Row],[order_date]])</f>
        <v>2024</v>
      </c>
      <c r="N3762">
        <f>MONTH(Table1[[#This Row],[order_date]])</f>
        <v>10</v>
      </c>
      <c r="O3762" s="3">
        <f>Table1[[#This Row],[sales]]-Table1[[#This Row],[profit]]</f>
        <v>1411.1299999999999</v>
      </c>
      <c r="P3762" s="3">
        <f>Table1[[#This Row],[sales]]*Table1[[#This Row],[quantity]]</f>
        <v>11226.48</v>
      </c>
      <c r="Q3762" s="9">
        <f>Table1[[#This Row],[delivery_date]]-Table1[[#This Row],[order_date]]</f>
        <v>4</v>
      </c>
    </row>
    <row r="3763" spans="1:17" x14ac:dyDescent="0.35">
      <c r="A3763" t="s">
        <v>3794</v>
      </c>
      <c r="B3763" t="s">
        <v>41</v>
      </c>
      <c r="C3763" t="s">
        <v>33</v>
      </c>
      <c r="D3763" s="2">
        <v>2497.7199999999998</v>
      </c>
      <c r="E3763">
        <v>0.35</v>
      </c>
      <c r="F3763">
        <v>9</v>
      </c>
      <c r="G3763" s="1">
        <v>45544</v>
      </c>
      <c r="H3763" s="1">
        <v>45549</v>
      </c>
      <c r="I3763" t="s">
        <v>31</v>
      </c>
      <c r="J3763" t="s">
        <v>16</v>
      </c>
      <c r="K3763" s="2">
        <v>402.41</v>
      </c>
      <c r="L3763" t="s">
        <v>48</v>
      </c>
      <c r="M3763">
        <f>YEAR(Table1[[#This Row],[order_date]])</f>
        <v>2024</v>
      </c>
      <c r="N3763">
        <f>MONTH(Table1[[#This Row],[order_date]])</f>
        <v>9</v>
      </c>
      <c r="O3763" s="3">
        <f>Table1[[#This Row],[sales]]-Table1[[#This Row],[profit]]</f>
        <v>2095.31</v>
      </c>
      <c r="P3763" s="3">
        <f>Table1[[#This Row],[sales]]*Table1[[#This Row],[quantity]]</f>
        <v>22479.48</v>
      </c>
      <c r="Q3763" s="9">
        <f>Table1[[#This Row],[delivery_date]]-Table1[[#This Row],[order_date]]</f>
        <v>5</v>
      </c>
    </row>
    <row r="3764" spans="1:17" x14ac:dyDescent="0.35">
      <c r="A3764" t="s">
        <v>3795</v>
      </c>
      <c r="B3764" t="s">
        <v>13</v>
      </c>
      <c r="C3764" t="s">
        <v>20</v>
      </c>
      <c r="D3764" s="2">
        <v>4799.33</v>
      </c>
      <c r="E3764">
        <v>0.14000000000000001</v>
      </c>
      <c r="F3764">
        <v>4</v>
      </c>
      <c r="G3764" s="1">
        <v>45458</v>
      </c>
      <c r="H3764" s="1">
        <v>45462</v>
      </c>
      <c r="I3764" t="s">
        <v>15</v>
      </c>
      <c r="J3764" t="s">
        <v>16</v>
      </c>
      <c r="K3764" s="2">
        <v>1395.45</v>
      </c>
      <c r="L3764" t="s">
        <v>48</v>
      </c>
      <c r="M3764">
        <f>YEAR(Table1[[#This Row],[order_date]])</f>
        <v>2024</v>
      </c>
      <c r="N3764">
        <f>MONTH(Table1[[#This Row],[order_date]])</f>
        <v>6</v>
      </c>
      <c r="O3764" s="3">
        <f>Table1[[#This Row],[sales]]-Table1[[#This Row],[profit]]</f>
        <v>3403.88</v>
      </c>
      <c r="P3764" s="3">
        <f>Table1[[#This Row],[sales]]*Table1[[#This Row],[quantity]]</f>
        <v>19197.32</v>
      </c>
      <c r="Q3764" s="9">
        <f>Table1[[#This Row],[delivery_date]]-Table1[[#This Row],[order_date]]</f>
        <v>4</v>
      </c>
    </row>
    <row r="3765" spans="1:17" x14ac:dyDescent="0.35">
      <c r="A3765" t="s">
        <v>3796</v>
      </c>
      <c r="B3765" t="s">
        <v>19</v>
      </c>
      <c r="C3765" t="s">
        <v>14</v>
      </c>
      <c r="D3765" s="2">
        <v>4801.37</v>
      </c>
      <c r="E3765">
        <v>0.01</v>
      </c>
      <c r="F3765">
        <v>7</v>
      </c>
      <c r="G3765" s="1">
        <v>45598</v>
      </c>
      <c r="H3765" s="1">
        <v>45605</v>
      </c>
      <c r="I3765" t="s">
        <v>15</v>
      </c>
      <c r="J3765" t="s">
        <v>16</v>
      </c>
      <c r="K3765" s="2">
        <v>1258.78</v>
      </c>
      <c r="L3765" t="s">
        <v>39</v>
      </c>
      <c r="M3765">
        <f>YEAR(Table1[[#This Row],[order_date]])</f>
        <v>2024</v>
      </c>
      <c r="N3765">
        <f>MONTH(Table1[[#This Row],[order_date]])</f>
        <v>11</v>
      </c>
      <c r="O3765" s="3">
        <f>Table1[[#This Row],[sales]]-Table1[[#This Row],[profit]]</f>
        <v>3542.59</v>
      </c>
      <c r="P3765" s="3">
        <f>Table1[[#This Row],[sales]]*Table1[[#This Row],[quantity]]</f>
        <v>33609.589999999997</v>
      </c>
      <c r="Q3765" s="9">
        <f>Table1[[#This Row],[delivery_date]]-Table1[[#This Row],[order_date]]</f>
        <v>7</v>
      </c>
    </row>
    <row r="3766" spans="1:17" x14ac:dyDescent="0.35">
      <c r="A3766" t="s">
        <v>3797</v>
      </c>
      <c r="B3766" t="s">
        <v>13</v>
      </c>
      <c r="C3766" t="s">
        <v>33</v>
      </c>
      <c r="D3766" s="2">
        <v>3870.98</v>
      </c>
      <c r="E3766">
        <v>0.47</v>
      </c>
      <c r="F3766">
        <v>7</v>
      </c>
      <c r="G3766" s="1">
        <v>45150</v>
      </c>
      <c r="H3766" s="1">
        <v>45152</v>
      </c>
      <c r="I3766" t="s">
        <v>31</v>
      </c>
      <c r="J3766" t="s">
        <v>16</v>
      </c>
      <c r="K3766" s="2">
        <v>707.06</v>
      </c>
      <c r="L3766" t="s">
        <v>34</v>
      </c>
      <c r="M3766">
        <f>YEAR(Table1[[#This Row],[order_date]])</f>
        <v>2023</v>
      </c>
      <c r="N3766">
        <f>MONTH(Table1[[#This Row],[order_date]])</f>
        <v>8</v>
      </c>
      <c r="O3766" s="3">
        <f>Table1[[#This Row],[sales]]-Table1[[#This Row],[profit]]</f>
        <v>3163.92</v>
      </c>
      <c r="P3766" s="3">
        <f>Table1[[#This Row],[sales]]*Table1[[#This Row],[quantity]]</f>
        <v>27096.86</v>
      </c>
      <c r="Q3766" s="9">
        <f>Table1[[#This Row],[delivery_date]]-Table1[[#This Row],[order_date]]</f>
        <v>2</v>
      </c>
    </row>
    <row r="3767" spans="1:17" x14ac:dyDescent="0.35">
      <c r="A3767" t="s">
        <v>3798</v>
      </c>
      <c r="B3767" t="s">
        <v>25</v>
      </c>
      <c r="C3767" t="s">
        <v>20</v>
      </c>
      <c r="D3767" s="2">
        <v>4902.6899999999996</v>
      </c>
      <c r="E3767">
        <v>0.16</v>
      </c>
      <c r="F3767">
        <v>6</v>
      </c>
      <c r="G3767" s="1">
        <v>45552</v>
      </c>
      <c r="H3767" s="1">
        <v>45558</v>
      </c>
      <c r="I3767" t="s">
        <v>21</v>
      </c>
      <c r="J3767" t="s">
        <v>22</v>
      </c>
      <c r="K3767" s="2">
        <v>425.71</v>
      </c>
      <c r="L3767" t="s">
        <v>39</v>
      </c>
      <c r="M3767">
        <f>YEAR(Table1[[#This Row],[order_date]])</f>
        <v>2024</v>
      </c>
      <c r="N3767">
        <f>MONTH(Table1[[#This Row],[order_date]])</f>
        <v>9</v>
      </c>
      <c r="O3767" s="3">
        <f>Table1[[#This Row],[sales]]-Table1[[#This Row],[profit]]</f>
        <v>4476.9799999999996</v>
      </c>
      <c r="P3767" s="3">
        <f>Table1[[#This Row],[sales]]*Table1[[#This Row],[quantity]]</f>
        <v>29416.14</v>
      </c>
      <c r="Q3767" s="9">
        <f>Table1[[#This Row],[delivery_date]]-Table1[[#This Row],[order_date]]</f>
        <v>6</v>
      </c>
    </row>
    <row r="3768" spans="1:17" x14ac:dyDescent="0.35">
      <c r="A3768" t="s">
        <v>3799</v>
      </c>
      <c r="B3768" t="s">
        <v>19</v>
      </c>
      <c r="C3768" t="s">
        <v>20</v>
      </c>
      <c r="D3768" s="2">
        <v>4990.28</v>
      </c>
      <c r="E3768">
        <v>0.38</v>
      </c>
      <c r="F3768">
        <v>1</v>
      </c>
      <c r="G3768" s="1">
        <v>45411</v>
      </c>
      <c r="H3768" s="1">
        <v>45413</v>
      </c>
      <c r="I3768" t="s">
        <v>15</v>
      </c>
      <c r="J3768" t="s">
        <v>22</v>
      </c>
      <c r="K3768" s="2">
        <v>877.89</v>
      </c>
      <c r="L3768" t="s">
        <v>39</v>
      </c>
      <c r="M3768">
        <f>YEAR(Table1[[#This Row],[order_date]])</f>
        <v>2024</v>
      </c>
      <c r="N3768">
        <f>MONTH(Table1[[#This Row],[order_date]])</f>
        <v>4</v>
      </c>
      <c r="O3768" s="3">
        <f>Table1[[#This Row],[sales]]-Table1[[#This Row],[profit]]</f>
        <v>4112.3899999999994</v>
      </c>
      <c r="P3768" s="3">
        <f>Table1[[#This Row],[sales]]*Table1[[#This Row],[quantity]]</f>
        <v>4990.28</v>
      </c>
      <c r="Q3768" s="9">
        <f>Table1[[#This Row],[delivery_date]]-Table1[[#This Row],[order_date]]</f>
        <v>2</v>
      </c>
    </row>
    <row r="3769" spans="1:17" x14ac:dyDescent="0.35">
      <c r="A3769" t="s">
        <v>3800</v>
      </c>
      <c r="B3769" t="s">
        <v>25</v>
      </c>
      <c r="C3769" t="s">
        <v>33</v>
      </c>
      <c r="D3769" s="2">
        <v>4437.76</v>
      </c>
      <c r="E3769">
        <v>0.23</v>
      </c>
      <c r="F3769">
        <v>9</v>
      </c>
      <c r="G3769" s="1">
        <v>45546</v>
      </c>
      <c r="H3769" s="1">
        <v>45548</v>
      </c>
      <c r="I3769" t="s">
        <v>31</v>
      </c>
      <c r="J3769" t="s">
        <v>27</v>
      </c>
      <c r="K3769" s="2">
        <v>451.48</v>
      </c>
      <c r="L3769" t="s">
        <v>17</v>
      </c>
      <c r="M3769">
        <f>YEAR(Table1[[#This Row],[order_date]])</f>
        <v>2024</v>
      </c>
      <c r="N3769">
        <f>MONTH(Table1[[#This Row],[order_date]])</f>
        <v>9</v>
      </c>
      <c r="O3769" s="3">
        <f>Table1[[#This Row],[sales]]-Table1[[#This Row],[profit]]</f>
        <v>3986.28</v>
      </c>
      <c r="P3769" s="3">
        <f>Table1[[#This Row],[sales]]*Table1[[#This Row],[quantity]]</f>
        <v>39939.840000000004</v>
      </c>
      <c r="Q3769" s="9">
        <f>Table1[[#This Row],[delivery_date]]-Table1[[#This Row],[order_date]]</f>
        <v>2</v>
      </c>
    </row>
    <row r="3770" spans="1:17" x14ac:dyDescent="0.35">
      <c r="A3770" t="s">
        <v>3801</v>
      </c>
      <c r="B3770" t="s">
        <v>13</v>
      </c>
      <c r="C3770" t="s">
        <v>20</v>
      </c>
      <c r="D3770" s="2">
        <v>489.57</v>
      </c>
      <c r="E3770">
        <v>7.0000000000000007E-2</v>
      </c>
      <c r="F3770">
        <v>6</v>
      </c>
      <c r="G3770" s="1">
        <v>45176</v>
      </c>
      <c r="H3770" s="1">
        <v>45181</v>
      </c>
      <c r="I3770" t="s">
        <v>31</v>
      </c>
      <c r="J3770" t="s">
        <v>22</v>
      </c>
      <c r="K3770" s="2">
        <v>74.239999999999995</v>
      </c>
      <c r="L3770" t="s">
        <v>28</v>
      </c>
      <c r="M3770">
        <f>YEAR(Table1[[#This Row],[order_date]])</f>
        <v>2023</v>
      </c>
      <c r="N3770">
        <f>MONTH(Table1[[#This Row],[order_date]])</f>
        <v>9</v>
      </c>
      <c r="O3770" s="3">
        <f>Table1[[#This Row],[sales]]-Table1[[#This Row],[profit]]</f>
        <v>415.33</v>
      </c>
      <c r="P3770" s="3">
        <f>Table1[[#This Row],[sales]]*Table1[[#This Row],[quantity]]</f>
        <v>2937.42</v>
      </c>
      <c r="Q3770" s="9">
        <f>Table1[[#This Row],[delivery_date]]-Table1[[#This Row],[order_date]]</f>
        <v>5</v>
      </c>
    </row>
    <row r="3771" spans="1:17" x14ac:dyDescent="0.35">
      <c r="A3771" t="s">
        <v>3802</v>
      </c>
      <c r="B3771" t="s">
        <v>19</v>
      </c>
      <c r="C3771" t="s">
        <v>33</v>
      </c>
      <c r="D3771" s="2">
        <v>2187.62</v>
      </c>
      <c r="E3771">
        <v>0.33</v>
      </c>
      <c r="F3771">
        <v>3</v>
      </c>
      <c r="G3771" s="1">
        <v>45399</v>
      </c>
      <c r="H3771" s="1">
        <v>45405</v>
      </c>
      <c r="I3771" t="s">
        <v>31</v>
      </c>
      <c r="J3771" t="s">
        <v>27</v>
      </c>
      <c r="K3771" s="2">
        <v>254.6</v>
      </c>
      <c r="L3771" t="s">
        <v>39</v>
      </c>
      <c r="M3771">
        <f>YEAR(Table1[[#This Row],[order_date]])</f>
        <v>2024</v>
      </c>
      <c r="N3771">
        <f>MONTH(Table1[[#This Row],[order_date]])</f>
        <v>4</v>
      </c>
      <c r="O3771" s="3">
        <f>Table1[[#This Row],[sales]]-Table1[[#This Row],[profit]]</f>
        <v>1933.02</v>
      </c>
      <c r="P3771" s="3">
        <f>Table1[[#This Row],[sales]]*Table1[[#This Row],[quantity]]</f>
        <v>6562.86</v>
      </c>
      <c r="Q3771" s="9">
        <f>Table1[[#This Row],[delivery_date]]-Table1[[#This Row],[order_date]]</f>
        <v>6</v>
      </c>
    </row>
    <row r="3772" spans="1:17" x14ac:dyDescent="0.35">
      <c r="A3772" t="s">
        <v>3803</v>
      </c>
      <c r="B3772" t="s">
        <v>41</v>
      </c>
      <c r="C3772" t="s">
        <v>26</v>
      </c>
      <c r="D3772" s="2">
        <v>2717.19</v>
      </c>
      <c r="E3772">
        <v>0.12</v>
      </c>
      <c r="F3772">
        <v>2</v>
      </c>
      <c r="G3772" s="1">
        <v>45619</v>
      </c>
      <c r="H3772" s="1">
        <v>45626</v>
      </c>
      <c r="I3772" t="s">
        <v>21</v>
      </c>
      <c r="J3772" t="s">
        <v>16</v>
      </c>
      <c r="K3772" s="2">
        <v>688.09</v>
      </c>
      <c r="L3772" t="s">
        <v>17</v>
      </c>
      <c r="M3772">
        <f>YEAR(Table1[[#This Row],[order_date]])</f>
        <v>2024</v>
      </c>
      <c r="N3772">
        <f>MONTH(Table1[[#This Row],[order_date]])</f>
        <v>11</v>
      </c>
      <c r="O3772" s="3">
        <f>Table1[[#This Row],[sales]]-Table1[[#This Row],[profit]]</f>
        <v>2029.1</v>
      </c>
      <c r="P3772" s="3">
        <f>Table1[[#This Row],[sales]]*Table1[[#This Row],[quantity]]</f>
        <v>5434.38</v>
      </c>
      <c r="Q3772" s="9">
        <f>Table1[[#This Row],[delivery_date]]-Table1[[#This Row],[order_date]]</f>
        <v>7</v>
      </c>
    </row>
    <row r="3773" spans="1:17" x14ac:dyDescent="0.35">
      <c r="A3773" t="s">
        <v>3804</v>
      </c>
      <c r="B3773" t="s">
        <v>41</v>
      </c>
      <c r="C3773" t="s">
        <v>26</v>
      </c>
      <c r="D3773" s="2">
        <v>708</v>
      </c>
      <c r="E3773">
        <v>0.14000000000000001</v>
      </c>
      <c r="F3773">
        <v>3</v>
      </c>
      <c r="G3773" s="1">
        <v>44991</v>
      </c>
      <c r="H3773" s="1">
        <v>44993</v>
      </c>
      <c r="I3773" t="s">
        <v>15</v>
      </c>
      <c r="J3773" t="s">
        <v>27</v>
      </c>
      <c r="K3773" s="2">
        <v>81.31</v>
      </c>
      <c r="L3773" t="s">
        <v>34</v>
      </c>
      <c r="M3773">
        <f>YEAR(Table1[[#This Row],[order_date]])</f>
        <v>2023</v>
      </c>
      <c r="N3773">
        <f>MONTH(Table1[[#This Row],[order_date]])</f>
        <v>3</v>
      </c>
      <c r="O3773" s="3">
        <f>Table1[[#This Row],[sales]]-Table1[[#This Row],[profit]]</f>
        <v>626.69000000000005</v>
      </c>
      <c r="P3773" s="3">
        <f>Table1[[#This Row],[sales]]*Table1[[#This Row],[quantity]]</f>
        <v>2124</v>
      </c>
      <c r="Q3773" s="9">
        <f>Table1[[#This Row],[delivery_date]]-Table1[[#This Row],[order_date]]</f>
        <v>2</v>
      </c>
    </row>
    <row r="3774" spans="1:17" x14ac:dyDescent="0.35">
      <c r="A3774" t="s">
        <v>3805</v>
      </c>
      <c r="B3774" t="s">
        <v>19</v>
      </c>
      <c r="C3774" t="s">
        <v>20</v>
      </c>
      <c r="D3774" s="2">
        <v>4062.29</v>
      </c>
      <c r="E3774">
        <v>0.02</v>
      </c>
      <c r="F3774">
        <v>1</v>
      </c>
      <c r="G3774" s="1">
        <v>45569</v>
      </c>
      <c r="H3774" s="1">
        <v>45570</v>
      </c>
      <c r="I3774" t="s">
        <v>15</v>
      </c>
      <c r="J3774" t="s">
        <v>27</v>
      </c>
      <c r="K3774" s="2">
        <v>803.79</v>
      </c>
      <c r="L3774" t="s">
        <v>48</v>
      </c>
      <c r="M3774">
        <f>YEAR(Table1[[#This Row],[order_date]])</f>
        <v>2024</v>
      </c>
      <c r="N3774">
        <f>MONTH(Table1[[#This Row],[order_date]])</f>
        <v>10</v>
      </c>
      <c r="O3774" s="3">
        <f>Table1[[#This Row],[sales]]-Table1[[#This Row],[profit]]</f>
        <v>3258.5</v>
      </c>
      <c r="P3774" s="3">
        <f>Table1[[#This Row],[sales]]*Table1[[#This Row],[quantity]]</f>
        <v>4062.29</v>
      </c>
      <c r="Q3774" s="9">
        <f>Table1[[#This Row],[delivery_date]]-Table1[[#This Row],[order_date]]</f>
        <v>1</v>
      </c>
    </row>
    <row r="3775" spans="1:17" x14ac:dyDescent="0.35">
      <c r="A3775" t="s">
        <v>3806</v>
      </c>
      <c r="B3775" t="s">
        <v>19</v>
      </c>
      <c r="C3775" t="s">
        <v>20</v>
      </c>
      <c r="D3775" s="2">
        <v>828.55</v>
      </c>
      <c r="E3775">
        <v>0.01</v>
      </c>
      <c r="F3775">
        <v>3</v>
      </c>
      <c r="G3775" s="1">
        <v>45331</v>
      </c>
      <c r="H3775" s="1">
        <v>45337</v>
      </c>
      <c r="I3775" t="s">
        <v>31</v>
      </c>
      <c r="J3775" t="s">
        <v>27</v>
      </c>
      <c r="K3775" s="2">
        <v>52.23</v>
      </c>
      <c r="L3775" t="s">
        <v>39</v>
      </c>
      <c r="M3775">
        <f>YEAR(Table1[[#This Row],[order_date]])</f>
        <v>2024</v>
      </c>
      <c r="N3775">
        <f>MONTH(Table1[[#This Row],[order_date]])</f>
        <v>2</v>
      </c>
      <c r="O3775" s="3">
        <f>Table1[[#This Row],[sales]]-Table1[[#This Row],[profit]]</f>
        <v>776.31999999999994</v>
      </c>
      <c r="P3775" s="3">
        <f>Table1[[#This Row],[sales]]*Table1[[#This Row],[quantity]]</f>
        <v>2485.6499999999996</v>
      </c>
      <c r="Q3775" s="9">
        <f>Table1[[#This Row],[delivery_date]]-Table1[[#This Row],[order_date]]</f>
        <v>6</v>
      </c>
    </row>
    <row r="3776" spans="1:17" x14ac:dyDescent="0.35">
      <c r="A3776" t="s">
        <v>3807</v>
      </c>
      <c r="B3776" t="s">
        <v>25</v>
      </c>
      <c r="C3776" t="s">
        <v>33</v>
      </c>
      <c r="D3776" s="2">
        <v>1978.31</v>
      </c>
      <c r="E3776">
        <v>0.26</v>
      </c>
      <c r="F3776">
        <v>5</v>
      </c>
      <c r="G3776" s="1">
        <v>45225</v>
      </c>
      <c r="H3776" s="1">
        <v>45227</v>
      </c>
      <c r="I3776" t="s">
        <v>21</v>
      </c>
      <c r="J3776" t="s">
        <v>22</v>
      </c>
      <c r="K3776" s="2">
        <v>471.8</v>
      </c>
      <c r="L3776" t="s">
        <v>28</v>
      </c>
      <c r="M3776">
        <f>YEAR(Table1[[#This Row],[order_date]])</f>
        <v>2023</v>
      </c>
      <c r="N3776">
        <f>MONTH(Table1[[#This Row],[order_date]])</f>
        <v>10</v>
      </c>
      <c r="O3776" s="3">
        <f>Table1[[#This Row],[sales]]-Table1[[#This Row],[profit]]</f>
        <v>1506.51</v>
      </c>
      <c r="P3776" s="3">
        <f>Table1[[#This Row],[sales]]*Table1[[#This Row],[quantity]]</f>
        <v>9891.5499999999993</v>
      </c>
      <c r="Q3776" s="9">
        <f>Table1[[#This Row],[delivery_date]]-Table1[[#This Row],[order_date]]</f>
        <v>2</v>
      </c>
    </row>
    <row r="3777" spans="1:17" x14ac:dyDescent="0.35">
      <c r="A3777" t="s">
        <v>3808</v>
      </c>
      <c r="B3777" t="s">
        <v>19</v>
      </c>
      <c r="C3777" t="s">
        <v>20</v>
      </c>
      <c r="D3777" s="2">
        <v>437.67</v>
      </c>
      <c r="E3777">
        <v>0.03</v>
      </c>
      <c r="F3777">
        <v>4</v>
      </c>
      <c r="G3777" s="1">
        <v>45426</v>
      </c>
      <c r="H3777" s="1">
        <v>45431</v>
      </c>
      <c r="I3777" t="s">
        <v>31</v>
      </c>
      <c r="J3777" t="s">
        <v>22</v>
      </c>
      <c r="K3777" s="2">
        <v>71</v>
      </c>
      <c r="L3777" t="s">
        <v>23</v>
      </c>
      <c r="M3777">
        <f>YEAR(Table1[[#This Row],[order_date]])</f>
        <v>2024</v>
      </c>
      <c r="N3777">
        <f>MONTH(Table1[[#This Row],[order_date]])</f>
        <v>5</v>
      </c>
      <c r="O3777" s="3">
        <f>Table1[[#This Row],[sales]]-Table1[[#This Row],[profit]]</f>
        <v>366.67</v>
      </c>
      <c r="P3777" s="3">
        <f>Table1[[#This Row],[sales]]*Table1[[#This Row],[quantity]]</f>
        <v>1750.68</v>
      </c>
      <c r="Q3777" s="9">
        <f>Table1[[#This Row],[delivery_date]]-Table1[[#This Row],[order_date]]</f>
        <v>5</v>
      </c>
    </row>
    <row r="3778" spans="1:17" x14ac:dyDescent="0.35">
      <c r="A3778" t="s">
        <v>3809</v>
      </c>
      <c r="B3778" t="s">
        <v>25</v>
      </c>
      <c r="C3778" t="s">
        <v>36</v>
      </c>
      <c r="D3778" s="2">
        <v>2670.51</v>
      </c>
      <c r="E3778">
        <v>0.1</v>
      </c>
      <c r="F3778">
        <v>1</v>
      </c>
      <c r="G3778" s="1">
        <v>45293</v>
      </c>
      <c r="H3778" s="1">
        <v>45300</v>
      </c>
      <c r="I3778" t="s">
        <v>15</v>
      </c>
      <c r="J3778" t="s">
        <v>27</v>
      </c>
      <c r="K3778" s="2">
        <v>411.23</v>
      </c>
      <c r="L3778" t="s">
        <v>39</v>
      </c>
      <c r="M3778">
        <f>YEAR(Table1[[#This Row],[order_date]])</f>
        <v>2024</v>
      </c>
      <c r="N3778">
        <f>MONTH(Table1[[#This Row],[order_date]])</f>
        <v>1</v>
      </c>
      <c r="O3778" s="3">
        <f>Table1[[#This Row],[sales]]-Table1[[#This Row],[profit]]</f>
        <v>2259.2800000000002</v>
      </c>
      <c r="P3778" s="3">
        <f>Table1[[#This Row],[sales]]*Table1[[#This Row],[quantity]]</f>
        <v>2670.51</v>
      </c>
      <c r="Q3778" s="9">
        <f>Table1[[#This Row],[delivery_date]]-Table1[[#This Row],[order_date]]</f>
        <v>7</v>
      </c>
    </row>
    <row r="3779" spans="1:17" x14ac:dyDescent="0.35">
      <c r="A3779" t="s">
        <v>3810</v>
      </c>
      <c r="B3779" t="s">
        <v>13</v>
      </c>
      <c r="C3779" t="s">
        <v>26</v>
      </c>
      <c r="D3779" s="2">
        <v>3025.5</v>
      </c>
      <c r="E3779">
        <v>0.46</v>
      </c>
      <c r="F3779">
        <v>5</v>
      </c>
      <c r="G3779" s="1">
        <v>45414</v>
      </c>
      <c r="H3779" s="1">
        <v>45415</v>
      </c>
      <c r="I3779" t="s">
        <v>21</v>
      </c>
      <c r="J3779" t="s">
        <v>16</v>
      </c>
      <c r="K3779" s="2">
        <v>480.48</v>
      </c>
      <c r="L3779" t="s">
        <v>39</v>
      </c>
      <c r="M3779">
        <f>YEAR(Table1[[#This Row],[order_date]])</f>
        <v>2024</v>
      </c>
      <c r="N3779">
        <f>MONTH(Table1[[#This Row],[order_date]])</f>
        <v>5</v>
      </c>
      <c r="O3779" s="3">
        <f>Table1[[#This Row],[sales]]-Table1[[#This Row],[profit]]</f>
        <v>2545.02</v>
      </c>
      <c r="P3779" s="3">
        <f>Table1[[#This Row],[sales]]*Table1[[#This Row],[quantity]]</f>
        <v>15127.5</v>
      </c>
      <c r="Q3779" s="9">
        <f>Table1[[#This Row],[delivery_date]]-Table1[[#This Row],[order_date]]</f>
        <v>1</v>
      </c>
    </row>
    <row r="3780" spans="1:17" x14ac:dyDescent="0.35">
      <c r="A3780" t="s">
        <v>3811</v>
      </c>
      <c r="B3780" t="s">
        <v>25</v>
      </c>
      <c r="C3780" t="s">
        <v>20</v>
      </c>
      <c r="D3780" s="2">
        <v>3702.37</v>
      </c>
      <c r="E3780">
        <v>0.04</v>
      </c>
      <c r="F3780">
        <v>3</v>
      </c>
      <c r="G3780" s="1">
        <v>45524</v>
      </c>
      <c r="H3780" s="1">
        <v>45529</v>
      </c>
      <c r="I3780" t="s">
        <v>31</v>
      </c>
      <c r="J3780" t="s">
        <v>27</v>
      </c>
      <c r="K3780" s="2">
        <v>844.87</v>
      </c>
      <c r="L3780" t="s">
        <v>17</v>
      </c>
      <c r="M3780">
        <f>YEAR(Table1[[#This Row],[order_date]])</f>
        <v>2024</v>
      </c>
      <c r="N3780">
        <f>MONTH(Table1[[#This Row],[order_date]])</f>
        <v>8</v>
      </c>
      <c r="O3780" s="3">
        <f>Table1[[#This Row],[sales]]-Table1[[#This Row],[profit]]</f>
        <v>2857.5</v>
      </c>
      <c r="P3780" s="3">
        <f>Table1[[#This Row],[sales]]*Table1[[#This Row],[quantity]]</f>
        <v>11107.11</v>
      </c>
      <c r="Q3780" s="9">
        <f>Table1[[#This Row],[delivery_date]]-Table1[[#This Row],[order_date]]</f>
        <v>5</v>
      </c>
    </row>
    <row r="3781" spans="1:17" x14ac:dyDescent="0.35">
      <c r="A3781" t="s">
        <v>3812</v>
      </c>
      <c r="B3781" t="s">
        <v>19</v>
      </c>
      <c r="C3781" t="s">
        <v>20</v>
      </c>
      <c r="D3781" s="2">
        <v>1763.36</v>
      </c>
      <c r="E3781">
        <v>0.15</v>
      </c>
      <c r="F3781">
        <v>7</v>
      </c>
      <c r="G3781" s="1">
        <v>45077</v>
      </c>
      <c r="H3781" s="1">
        <v>45079</v>
      </c>
      <c r="I3781" t="s">
        <v>15</v>
      </c>
      <c r="J3781" t="s">
        <v>16</v>
      </c>
      <c r="K3781" s="2">
        <v>278.24</v>
      </c>
      <c r="L3781" t="s">
        <v>23</v>
      </c>
      <c r="M3781">
        <f>YEAR(Table1[[#This Row],[order_date]])</f>
        <v>2023</v>
      </c>
      <c r="N3781">
        <f>MONTH(Table1[[#This Row],[order_date]])</f>
        <v>5</v>
      </c>
      <c r="O3781" s="3">
        <f>Table1[[#This Row],[sales]]-Table1[[#This Row],[profit]]</f>
        <v>1485.12</v>
      </c>
      <c r="P3781" s="3">
        <f>Table1[[#This Row],[sales]]*Table1[[#This Row],[quantity]]</f>
        <v>12343.519999999999</v>
      </c>
      <c r="Q3781" s="9">
        <f>Table1[[#This Row],[delivery_date]]-Table1[[#This Row],[order_date]]</f>
        <v>2</v>
      </c>
    </row>
    <row r="3782" spans="1:17" x14ac:dyDescent="0.35">
      <c r="A3782" t="s">
        <v>3813</v>
      </c>
      <c r="B3782" t="s">
        <v>19</v>
      </c>
      <c r="C3782" t="s">
        <v>14</v>
      </c>
      <c r="D3782" s="2">
        <v>2993.6</v>
      </c>
      <c r="E3782">
        <v>0.36</v>
      </c>
      <c r="F3782">
        <v>8</v>
      </c>
      <c r="G3782" s="1">
        <v>45408</v>
      </c>
      <c r="H3782" s="1">
        <v>45409</v>
      </c>
      <c r="I3782" t="s">
        <v>15</v>
      </c>
      <c r="J3782" t="s">
        <v>16</v>
      </c>
      <c r="K3782" s="2">
        <v>701.59</v>
      </c>
      <c r="L3782" t="s">
        <v>34</v>
      </c>
      <c r="M3782">
        <f>YEAR(Table1[[#This Row],[order_date]])</f>
        <v>2024</v>
      </c>
      <c r="N3782">
        <f>MONTH(Table1[[#This Row],[order_date]])</f>
        <v>4</v>
      </c>
      <c r="O3782" s="3">
        <f>Table1[[#This Row],[sales]]-Table1[[#This Row],[profit]]</f>
        <v>2292.0099999999998</v>
      </c>
      <c r="P3782" s="3">
        <f>Table1[[#This Row],[sales]]*Table1[[#This Row],[quantity]]</f>
        <v>23948.799999999999</v>
      </c>
      <c r="Q3782" s="9">
        <f>Table1[[#This Row],[delivery_date]]-Table1[[#This Row],[order_date]]</f>
        <v>1</v>
      </c>
    </row>
    <row r="3783" spans="1:17" x14ac:dyDescent="0.35">
      <c r="A3783" t="s">
        <v>3814</v>
      </c>
      <c r="B3783" t="s">
        <v>13</v>
      </c>
      <c r="C3783" t="s">
        <v>20</v>
      </c>
      <c r="D3783" s="2">
        <v>3697.32</v>
      </c>
      <c r="E3783">
        <v>0.44</v>
      </c>
      <c r="F3783">
        <v>5</v>
      </c>
      <c r="G3783" s="1">
        <v>44949</v>
      </c>
      <c r="H3783" s="1">
        <v>44951</v>
      </c>
      <c r="I3783" t="s">
        <v>15</v>
      </c>
      <c r="J3783" t="s">
        <v>16</v>
      </c>
      <c r="K3783" s="2">
        <v>446.4</v>
      </c>
      <c r="L3783" t="s">
        <v>34</v>
      </c>
      <c r="M3783">
        <f>YEAR(Table1[[#This Row],[order_date]])</f>
        <v>2023</v>
      </c>
      <c r="N3783">
        <f>MONTH(Table1[[#This Row],[order_date]])</f>
        <v>1</v>
      </c>
      <c r="O3783" s="3">
        <f>Table1[[#This Row],[sales]]-Table1[[#This Row],[profit]]</f>
        <v>3250.92</v>
      </c>
      <c r="P3783" s="3">
        <f>Table1[[#This Row],[sales]]*Table1[[#This Row],[quantity]]</f>
        <v>18486.600000000002</v>
      </c>
      <c r="Q3783" s="9">
        <f>Table1[[#This Row],[delivery_date]]-Table1[[#This Row],[order_date]]</f>
        <v>2</v>
      </c>
    </row>
    <row r="3784" spans="1:17" x14ac:dyDescent="0.35">
      <c r="A3784" t="s">
        <v>3815</v>
      </c>
      <c r="B3784" t="s">
        <v>19</v>
      </c>
      <c r="C3784" t="s">
        <v>36</v>
      </c>
      <c r="D3784" s="2">
        <v>3833.97</v>
      </c>
      <c r="E3784">
        <v>0.02</v>
      </c>
      <c r="F3784">
        <v>8</v>
      </c>
      <c r="G3784" s="1">
        <v>44989</v>
      </c>
      <c r="H3784" s="1">
        <v>44990</v>
      </c>
      <c r="I3784" t="s">
        <v>21</v>
      </c>
      <c r="J3784" t="s">
        <v>16</v>
      </c>
      <c r="K3784" s="2">
        <v>1112.3900000000001</v>
      </c>
      <c r="L3784" t="s">
        <v>28</v>
      </c>
      <c r="M3784">
        <f>YEAR(Table1[[#This Row],[order_date]])</f>
        <v>2023</v>
      </c>
      <c r="N3784">
        <f>MONTH(Table1[[#This Row],[order_date]])</f>
        <v>3</v>
      </c>
      <c r="O3784" s="3">
        <f>Table1[[#This Row],[sales]]-Table1[[#This Row],[profit]]</f>
        <v>2721.58</v>
      </c>
      <c r="P3784" s="3">
        <f>Table1[[#This Row],[sales]]*Table1[[#This Row],[quantity]]</f>
        <v>30671.759999999998</v>
      </c>
      <c r="Q3784" s="9">
        <f>Table1[[#This Row],[delivery_date]]-Table1[[#This Row],[order_date]]</f>
        <v>1</v>
      </c>
    </row>
    <row r="3785" spans="1:17" x14ac:dyDescent="0.35">
      <c r="A3785" t="s">
        <v>3816</v>
      </c>
      <c r="B3785" t="s">
        <v>19</v>
      </c>
      <c r="C3785" t="s">
        <v>26</v>
      </c>
      <c r="D3785" s="2">
        <v>1578.05</v>
      </c>
      <c r="E3785">
        <v>0.09</v>
      </c>
      <c r="F3785">
        <v>6</v>
      </c>
      <c r="G3785" s="1">
        <v>45537</v>
      </c>
      <c r="H3785" s="1">
        <v>45541</v>
      </c>
      <c r="I3785" t="s">
        <v>21</v>
      </c>
      <c r="J3785" t="s">
        <v>22</v>
      </c>
      <c r="K3785" s="2">
        <v>280.29000000000002</v>
      </c>
      <c r="L3785" t="s">
        <v>28</v>
      </c>
      <c r="M3785">
        <f>YEAR(Table1[[#This Row],[order_date]])</f>
        <v>2024</v>
      </c>
      <c r="N3785">
        <f>MONTH(Table1[[#This Row],[order_date]])</f>
        <v>9</v>
      </c>
      <c r="O3785" s="3">
        <f>Table1[[#This Row],[sales]]-Table1[[#This Row],[profit]]</f>
        <v>1297.76</v>
      </c>
      <c r="P3785" s="3">
        <f>Table1[[#This Row],[sales]]*Table1[[#This Row],[quantity]]</f>
        <v>9468.2999999999993</v>
      </c>
      <c r="Q3785" s="9">
        <f>Table1[[#This Row],[delivery_date]]-Table1[[#This Row],[order_date]]</f>
        <v>4</v>
      </c>
    </row>
    <row r="3786" spans="1:17" x14ac:dyDescent="0.35">
      <c r="A3786" t="s">
        <v>3817</v>
      </c>
      <c r="B3786" t="s">
        <v>41</v>
      </c>
      <c r="C3786" t="s">
        <v>14</v>
      </c>
      <c r="D3786" s="2">
        <v>431.75</v>
      </c>
      <c r="E3786">
        <v>0.19</v>
      </c>
      <c r="F3786">
        <v>6</v>
      </c>
      <c r="G3786" s="1">
        <v>45521</v>
      </c>
      <c r="H3786" s="1">
        <v>45522</v>
      </c>
      <c r="I3786" t="s">
        <v>15</v>
      </c>
      <c r="J3786" t="s">
        <v>22</v>
      </c>
      <c r="K3786" s="2">
        <v>84.58</v>
      </c>
      <c r="L3786" t="s">
        <v>28</v>
      </c>
      <c r="M3786">
        <f>YEAR(Table1[[#This Row],[order_date]])</f>
        <v>2024</v>
      </c>
      <c r="N3786">
        <f>MONTH(Table1[[#This Row],[order_date]])</f>
        <v>8</v>
      </c>
      <c r="O3786" s="3">
        <f>Table1[[#This Row],[sales]]-Table1[[#This Row],[profit]]</f>
        <v>347.17</v>
      </c>
      <c r="P3786" s="3">
        <f>Table1[[#This Row],[sales]]*Table1[[#This Row],[quantity]]</f>
        <v>2590.5</v>
      </c>
      <c r="Q3786" s="9">
        <f>Table1[[#This Row],[delivery_date]]-Table1[[#This Row],[order_date]]</f>
        <v>1</v>
      </c>
    </row>
    <row r="3787" spans="1:17" x14ac:dyDescent="0.35">
      <c r="A3787" t="s">
        <v>3818</v>
      </c>
      <c r="B3787" t="s">
        <v>41</v>
      </c>
      <c r="C3787" t="s">
        <v>33</v>
      </c>
      <c r="D3787" s="2">
        <v>284.33999999999997</v>
      </c>
      <c r="E3787">
        <v>0.18</v>
      </c>
      <c r="F3787">
        <v>5</v>
      </c>
      <c r="G3787" s="1">
        <v>45453</v>
      </c>
      <c r="H3787" s="1">
        <v>45457</v>
      </c>
      <c r="I3787" t="s">
        <v>15</v>
      </c>
      <c r="J3787" t="s">
        <v>16</v>
      </c>
      <c r="K3787" s="2">
        <v>63.62</v>
      </c>
      <c r="L3787" t="s">
        <v>23</v>
      </c>
      <c r="M3787">
        <f>YEAR(Table1[[#This Row],[order_date]])</f>
        <v>2024</v>
      </c>
      <c r="N3787">
        <f>MONTH(Table1[[#This Row],[order_date]])</f>
        <v>6</v>
      </c>
      <c r="O3787" s="3">
        <f>Table1[[#This Row],[sales]]-Table1[[#This Row],[profit]]</f>
        <v>220.71999999999997</v>
      </c>
      <c r="P3787" s="3">
        <f>Table1[[#This Row],[sales]]*Table1[[#This Row],[quantity]]</f>
        <v>1421.6999999999998</v>
      </c>
      <c r="Q3787" s="9">
        <f>Table1[[#This Row],[delivery_date]]-Table1[[#This Row],[order_date]]</f>
        <v>4</v>
      </c>
    </row>
    <row r="3788" spans="1:17" x14ac:dyDescent="0.35">
      <c r="A3788" t="s">
        <v>3819</v>
      </c>
      <c r="B3788" t="s">
        <v>13</v>
      </c>
      <c r="C3788" t="s">
        <v>33</v>
      </c>
      <c r="D3788" s="2">
        <v>3863.5</v>
      </c>
      <c r="E3788">
        <v>0.14000000000000001</v>
      </c>
      <c r="F3788">
        <v>6</v>
      </c>
      <c r="G3788" s="1">
        <v>45043</v>
      </c>
      <c r="H3788" s="1">
        <v>45045</v>
      </c>
      <c r="I3788" t="s">
        <v>21</v>
      </c>
      <c r="J3788" t="s">
        <v>16</v>
      </c>
      <c r="K3788" s="2">
        <v>757.88</v>
      </c>
      <c r="L3788" t="s">
        <v>28</v>
      </c>
      <c r="M3788">
        <f>YEAR(Table1[[#This Row],[order_date]])</f>
        <v>2023</v>
      </c>
      <c r="N3788">
        <f>MONTH(Table1[[#This Row],[order_date]])</f>
        <v>4</v>
      </c>
      <c r="O3788" s="3">
        <f>Table1[[#This Row],[sales]]-Table1[[#This Row],[profit]]</f>
        <v>3105.62</v>
      </c>
      <c r="P3788" s="3">
        <f>Table1[[#This Row],[sales]]*Table1[[#This Row],[quantity]]</f>
        <v>23181</v>
      </c>
      <c r="Q3788" s="9">
        <f>Table1[[#This Row],[delivery_date]]-Table1[[#This Row],[order_date]]</f>
        <v>2</v>
      </c>
    </row>
    <row r="3789" spans="1:17" x14ac:dyDescent="0.35">
      <c r="A3789" t="s">
        <v>3820</v>
      </c>
      <c r="B3789" t="s">
        <v>25</v>
      </c>
      <c r="C3789" t="s">
        <v>26</v>
      </c>
      <c r="D3789" s="2">
        <v>1988.65</v>
      </c>
      <c r="E3789">
        <v>0.12</v>
      </c>
      <c r="F3789">
        <v>1</v>
      </c>
      <c r="G3789" s="1">
        <v>45389</v>
      </c>
      <c r="H3789" s="1">
        <v>45390</v>
      </c>
      <c r="I3789" t="s">
        <v>31</v>
      </c>
      <c r="J3789" t="s">
        <v>16</v>
      </c>
      <c r="K3789" s="2">
        <v>379.88</v>
      </c>
      <c r="L3789" t="s">
        <v>48</v>
      </c>
      <c r="M3789">
        <f>YEAR(Table1[[#This Row],[order_date]])</f>
        <v>2024</v>
      </c>
      <c r="N3789">
        <f>MONTH(Table1[[#This Row],[order_date]])</f>
        <v>4</v>
      </c>
      <c r="O3789" s="3">
        <f>Table1[[#This Row],[sales]]-Table1[[#This Row],[profit]]</f>
        <v>1608.77</v>
      </c>
      <c r="P3789" s="3">
        <f>Table1[[#This Row],[sales]]*Table1[[#This Row],[quantity]]</f>
        <v>1988.65</v>
      </c>
      <c r="Q3789" s="9">
        <f>Table1[[#This Row],[delivery_date]]-Table1[[#This Row],[order_date]]</f>
        <v>1</v>
      </c>
    </row>
    <row r="3790" spans="1:17" x14ac:dyDescent="0.35">
      <c r="A3790" t="s">
        <v>3821</v>
      </c>
      <c r="B3790" t="s">
        <v>41</v>
      </c>
      <c r="C3790" t="s">
        <v>33</v>
      </c>
      <c r="D3790" s="2">
        <v>756.32</v>
      </c>
      <c r="E3790">
        <v>0.13</v>
      </c>
      <c r="F3790">
        <v>8</v>
      </c>
      <c r="G3790" s="1">
        <v>45170</v>
      </c>
      <c r="H3790" s="1">
        <v>45175</v>
      </c>
      <c r="I3790" t="s">
        <v>31</v>
      </c>
      <c r="J3790" t="s">
        <v>27</v>
      </c>
      <c r="K3790" s="2">
        <v>38.270000000000003</v>
      </c>
      <c r="L3790" t="s">
        <v>28</v>
      </c>
      <c r="M3790">
        <f>YEAR(Table1[[#This Row],[order_date]])</f>
        <v>2023</v>
      </c>
      <c r="N3790">
        <f>MONTH(Table1[[#This Row],[order_date]])</f>
        <v>9</v>
      </c>
      <c r="O3790" s="3">
        <f>Table1[[#This Row],[sales]]-Table1[[#This Row],[profit]]</f>
        <v>718.05000000000007</v>
      </c>
      <c r="P3790" s="3">
        <f>Table1[[#This Row],[sales]]*Table1[[#This Row],[quantity]]</f>
        <v>6050.56</v>
      </c>
      <c r="Q3790" s="9">
        <f>Table1[[#This Row],[delivery_date]]-Table1[[#This Row],[order_date]]</f>
        <v>5</v>
      </c>
    </row>
    <row r="3791" spans="1:17" x14ac:dyDescent="0.35">
      <c r="A3791" t="s">
        <v>3822</v>
      </c>
      <c r="B3791" t="s">
        <v>25</v>
      </c>
      <c r="C3791" t="s">
        <v>36</v>
      </c>
      <c r="D3791" s="2">
        <v>1004</v>
      </c>
      <c r="E3791">
        <v>7.0000000000000007E-2</v>
      </c>
      <c r="F3791">
        <v>5</v>
      </c>
      <c r="G3791" s="1">
        <v>45377</v>
      </c>
      <c r="H3791" s="1">
        <v>45383</v>
      </c>
      <c r="I3791" t="s">
        <v>31</v>
      </c>
      <c r="J3791" t="s">
        <v>22</v>
      </c>
      <c r="K3791" s="2">
        <v>165.55</v>
      </c>
      <c r="L3791" t="s">
        <v>17</v>
      </c>
      <c r="M3791">
        <f>YEAR(Table1[[#This Row],[order_date]])</f>
        <v>2024</v>
      </c>
      <c r="N3791">
        <f>MONTH(Table1[[#This Row],[order_date]])</f>
        <v>3</v>
      </c>
      <c r="O3791" s="3">
        <f>Table1[[#This Row],[sales]]-Table1[[#This Row],[profit]]</f>
        <v>838.45</v>
      </c>
      <c r="P3791" s="3">
        <f>Table1[[#This Row],[sales]]*Table1[[#This Row],[quantity]]</f>
        <v>5020</v>
      </c>
      <c r="Q3791" s="9">
        <f>Table1[[#This Row],[delivery_date]]-Table1[[#This Row],[order_date]]</f>
        <v>6</v>
      </c>
    </row>
    <row r="3792" spans="1:17" x14ac:dyDescent="0.35">
      <c r="A3792" t="s">
        <v>3823</v>
      </c>
      <c r="B3792" t="s">
        <v>19</v>
      </c>
      <c r="C3792" t="s">
        <v>20</v>
      </c>
      <c r="D3792" s="2">
        <v>3854.14</v>
      </c>
      <c r="E3792">
        <v>0.08</v>
      </c>
      <c r="F3792">
        <v>8</v>
      </c>
      <c r="G3792" s="1">
        <v>45431</v>
      </c>
      <c r="H3792" s="1">
        <v>45432</v>
      </c>
      <c r="I3792" t="s">
        <v>15</v>
      </c>
      <c r="J3792" t="s">
        <v>27</v>
      </c>
      <c r="K3792" s="2">
        <v>1027.8900000000001</v>
      </c>
      <c r="L3792" t="s">
        <v>34</v>
      </c>
      <c r="M3792">
        <f>YEAR(Table1[[#This Row],[order_date]])</f>
        <v>2024</v>
      </c>
      <c r="N3792">
        <f>MONTH(Table1[[#This Row],[order_date]])</f>
        <v>5</v>
      </c>
      <c r="O3792" s="3">
        <f>Table1[[#This Row],[sales]]-Table1[[#This Row],[profit]]</f>
        <v>2826.25</v>
      </c>
      <c r="P3792" s="3">
        <f>Table1[[#This Row],[sales]]*Table1[[#This Row],[quantity]]</f>
        <v>30833.119999999999</v>
      </c>
      <c r="Q3792" s="9">
        <f>Table1[[#This Row],[delivery_date]]-Table1[[#This Row],[order_date]]</f>
        <v>1</v>
      </c>
    </row>
    <row r="3793" spans="1:17" x14ac:dyDescent="0.35">
      <c r="A3793" t="s">
        <v>3824</v>
      </c>
      <c r="B3793" t="s">
        <v>41</v>
      </c>
      <c r="C3793" t="s">
        <v>26</v>
      </c>
      <c r="D3793" s="2">
        <v>3034.62</v>
      </c>
      <c r="E3793">
        <v>0.3</v>
      </c>
      <c r="F3793">
        <v>3</v>
      </c>
      <c r="G3793" s="1">
        <v>45263</v>
      </c>
      <c r="H3793" s="1">
        <v>45264</v>
      </c>
      <c r="I3793" t="s">
        <v>15</v>
      </c>
      <c r="J3793" t="s">
        <v>16</v>
      </c>
      <c r="K3793" s="2">
        <v>852.6</v>
      </c>
      <c r="L3793" t="s">
        <v>34</v>
      </c>
      <c r="M3793">
        <f>YEAR(Table1[[#This Row],[order_date]])</f>
        <v>2023</v>
      </c>
      <c r="N3793">
        <f>MONTH(Table1[[#This Row],[order_date]])</f>
        <v>12</v>
      </c>
      <c r="O3793" s="3">
        <f>Table1[[#This Row],[sales]]-Table1[[#This Row],[profit]]</f>
        <v>2182.02</v>
      </c>
      <c r="P3793" s="3">
        <f>Table1[[#This Row],[sales]]*Table1[[#This Row],[quantity]]</f>
        <v>9103.86</v>
      </c>
      <c r="Q3793" s="9">
        <f>Table1[[#This Row],[delivery_date]]-Table1[[#This Row],[order_date]]</f>
        <v>1</v>
      </c>
    </row>
    <row r="3794" spans="1:17" x14ac:dyDescent="0.35">
      <c r="A3794" t="s">
        <v>3825</v>
      </c>
      <c r="B3794" t="s">
        <v>13</v>
      </c>
      <c r="C3794" t="s">
        <v>14</v>
      </c>
      <c r="D3794" s="2">
        <v>2556.88</v>
      </c>
      <c r="E3794">
        <v>0.15</v>
      </c>
      <c r="F3794">
        <v>6</v>
      </c>
      <c r="G3794" s="1">
        <v>45532</v>
      </c>
      <c r="H3794" s="1">
        <v>45538</v>
      </c>
      <c r="I3794" t="s">
        <v>21</v>
      </c>
      <c r="J3794" t="s">
        <v>22</v>
      </c>
      <c r="K3794" s="2">
        <v>312.10000000000002</v>
      </c>
      <c r="L3794" t="s">
        <v>17</v>
      </c>
      <c r="M3794">
        <f>YEAR(Table1[[#This Row],[order_date]])</f>
        <v>2024</v>
      </c>
      <c r="N3794">
        <f>MONTH(Table1[[#This Row],[order_date]])</f>
        <v>8</v>
      </c>
      <c r="O3794" s="3">
        <f>Table1[[#This Row],[sales]]-Table1[[#This Row],[profit]]</f>
        <v>2244.7800000000002</v>
      </c>
      <c r="P3794" s="3">
        <f>Table1[[#This Row],[sales]]*Table1[[#This Row],[quantity]]</f>
        <v>15341.28</v>
      </c>
      <c r="Q3794" s="9">
        <f>Table1[[#This Row],[delivery_date]]-Table1[[#This Row],[order_date]]</f>
        <v>6</v>
      </c>
    </row>
    <row r="3795" spans="1:17" x14ac:dyDescent="0.35">
      <c r="A3795" t="s">
        <v>3826</v>
      </c>
      <c r="B3795" t="s">
        <v>13</v>
      </c>
      <c r="C3795" t="s">
        <v>20</v>
      </c>
      <c r="D3795" s="2">
        <v>3152.74</v>
      </c>
      <c r="E3795">
        <v>0.2</v>
      </c>
      <c r="F3795">
        <v>1</v>
      </c>
      <c r="G3795" s="1">
        <v>45499</v>
      </c>
      <c r="H3795" s="1">
        <v>45500</v>
      </c>
      <c r="I3795" t="s">
        <v>15</v>
      </c>
      <c r="J3795" t="s">
        <v>22</v>
      </c>
      <c r="K3795" s="2">
        <v>715.9</v>
      </c>
      <c r="L3795" t="s">
        <v>34</v>
      </c>
      <c r="M3795">
        <f>YEAR(Table1[[#This Row],[order_date]])</f>
        <v>2024</v>
      </c>
      <c r="N3795">
        <f>MONTH(Table1[[#This Row],[order_date]])</f>
        <v>7</v>
      </c>
      <c r="O3795" s="3">
        <f>Table1[[#This Row],[sales]]-Table1[[#This Row],[profit]]</f>
        <v>2436.8399999999997</v>
      </c>
      <c r="P3795" s="3">
        <f>Table1[[#This Row],[sales]]*Table1[[#This Row],[quantity]]</f>
        <v>3152.74</v>
      </c>
      <c r="Q3795" s="9">
        <f>Table1[[#This Row],[delivery_date]]-Table1[[#This Row],[order_date]]</f>
        <v>1</v>
      </c>
    </row>
    <row r="3796" spans="1:17" x14ac:dyDescent="0.35">
      <c r="A3796" t="s">
        <v>3827</v>
      </c>
      <c r="B3796" t="s">
        <v>13</v>
      </c>
      <c r="C3796" t="s">
        <v>33</v>
      </c>
      <c r="D3796" s="2">
        <v>773.75</v>
      </c>
      <c r="E3796">
        <v>0.21</v>
      </c>
      <c r="F3796">
        <v>1</v>
      </c>
      <c r="G3796" s="1">
        <v>45594</v>
      </c>
      <c r="H3796" s="1">
        <v>45597</v>
      </c>
      <c r="I3796" t="s">
        <v>31</v>
      </c>
      <c r="J3796" t="s">
        <v>27</v>
      </c>
      <c r="K3796" s="2">
        <v>204.75</v>
      </c>
      <c r="L3796" t="s">
        <v>34</v>
      </c>
      <c r="M3796">
        <f>YEAR(Table1[[#This Row],[order_date]])</f>
        <v>2024</v>
      </c>
      <c r="N3796">
        <f>MONTH(Table1[[#This Row],[order_date]])</f>
        <v>10</v>
      </c>
      <c r="O3796" s="3">
        <f>Table1[[#This Row],[sales]]-Table1[[#This Row],[profit]]</f>
        <v>569</v>
      </c>
      <c r="P3796" s="3">
        <f>Table1[[#This Row],[sales]]*Table1[[#This Row],[quantity]]</f>
        <v>773.75</v>
      </c>
      <c r="Q3796" s="9">
        <f>Table1[[#This Row],[delivery_date]]-Table1[[#This Row],[order_date]]</f>
        <v>3</v>
      </c>
    </row>
    <row r="3797" spans="1:17" x14ac:dyDescent="0.35">
      <c r="A3797" t="s">
        <v>3828</v>
      </c>
      <c r="B3797" t="s">
        <v>41</v>
      </c>
      <c r="C3797" t="s">
        <v>33</v>
      </c>
      <c r="D3797" s="2">
        <v>1663.31</v>
      </c>
      <c r="E3797">
        <v>0.05</v>
      </c>
      <c r="F3797">
        <v>4</v>
      </c>
      <c r="G3797" s="1">
        <v>45216</v>
      </c>
      <c r="H3797" s="1">
        <v>45221</v>
      </c>
      <c r="I3797" t="s">
        <v>15</v>
      </c>
      <c r="J3797" t="s">
        <v>16</v>
      </c>
      <c r="K3797" s="2">
        <v>266.26</v>
      </c>
      <c r="L3797" t="s">
        <v>48</v>
      </c>
      <c r="M3797">
        <f>YEAR(Table1[[#This Row],[order_date]])</f>
        <v>2023</v>
      </c>
      <c r="N3797">
        <f>MONTH(Table1[[#This Row],[order_date]])</f>
        <v>10</v>
      </c>
      <c r="O3797" s="3">
        <f>Table1[[#This Row],[sales]]-Table1[[#This Row],[profit]]</f>
        <v>1397.05</v>
      </c>
      <c r="P3797" s="3">
        <f>Table1[[#This Row],[sales]]*Table1[[#This Row],[quantity]]</f>
        <v>6653.24</v>
      </c>
      <c r="Q3797" s="9">
        <f>Table1[[#This Row],[delivery_date]]-Table1[[#This Row],[order_date]]</f>
        <v>5</v>
      </c>
    </row>
    <row r="3798" spans="1:17" x14ac:dyDescent="0.35">
      <c r="A3798" t="s">
        <v>3829</v>
      </c>
      <c r="B3798" t="s">
        <v>25</v>
      </c>
      <c r="C3798" t="s">
        <v>14</v>
      </c>
      <c r="D3798" s="2">
        <v>1932.91</v>
      </c>
      <c r="E3798">
        <v>0.41</v>
      </c>
      <c r="F3798">
        <v>6</v>
      </c>
      <c r="G3798" s="1">
        <v>45582</v>
      </c>
      <c r="H3798" s="1">
        <v>45583</v>
      </c>
      <c r="I3798" t="s">
        <v>31</v>
      </c>
      <c r="J3798" t="s">
        <v>27</v>
      </c>
      <c r="K3798" s="2">
        <v>385.55</v>
      </c>
      <c r="L3798" t="s">
        <v>23</v>
      </c>
      <c r="M3798">
        <f>YEAR(Table1[[#This Row],[order_date]])</f>
        <v>2024</v>
      </c>
      <c r="N3798">
        <f>MONTH(Table1[[#This Row],[order_date]])</f>
        <v>10</v>
      </c>
      <c r="O3798" s="3">
        <f>Table1[[#This Row],[sales]]-Table1[[#This Row],[profit]]</f>
        <v>1547.3600000000001</v>
      </c>
      <c r="P3798" s="3">
        <f>Table1[[#This Row],[sales]]*Table1[[#This Row],[quantity]]</f>
        <v>11597.460000000001</v>
      </c>
      <c r="Q3798" s="9">
        <f>Table1[[#This Row],[delivery_date]]-Table1[[#This Row],[order_date]]</f>
        <v>1</v>
      </c>
    </row>
    <row r="3799" spans="1:17" x14ac:dyDescent="0.35">
      <c r="A3799" t="s">
        <v>3830</v>
      </c>
      <c r="B3799" t="s">
        <v>19</v>
      </c>
      <c r="C3799" t="s">
        <v>36</v>
      </c>
      <c r="D3799" s="2">
        <v>1641.04</v>
      </c>
      <c r="E3799">
        <v>0.48</v>
      </c>
      <c r="F3799">
        <v>3</v>
      </c>
      <c r="G3799" s="1">
        <v>45353</v>
      </c>
      <c r="H3799" s="1">
        <v>45354</v>
      </c>
      <c r="I3799" t="s">
        <v>21</v>
      </c>
      <c r="J3799" t="s">
        <v>22</v>
      </c>
      <c r="K3799" s="2">
        <v>344.58</v>
      </c>
      <c r="L3799" t="s">
        <v>48</v>
      </c>
      <c r="M3799">
        <f>YEAR(Table1[[#This Row],[order_date]])</f>
        <v>2024</v>
      </c>
      <c r="N3799">
        <f>MONTH(Table1[[#This Row],[order_date]])</f>
        <v>3</v>
      </c>
      <c r="O3799" s="3">
        <f>Table1[[#This Row],[sales]]-Table1[[#This Row],[profit]]</f>
        <v>1296.46</v>
      </c>
      <c r="P3799" s="3">
        <f>Table1[[#This Row],[sales]]*Table1[[#This Row],[quantity]]</f>
        <v>4923.12</v>
      </c>
      <c r="Q3799" s="9">
        <f>Table1[[#This Row],[delivery_date]]-Table1[[#This Row],[order_date]]</f>
        <v>1</v>
      </c>
    </row>
    <row r="3800" spans="1:17" x14ac:dyDescent="0.35">
      <c r="A3800" t="s">
        <v>3831</v>
      </c>
      <c r="B3800" t="s">
        <v>25</v>
      </c>
      <c r="C3800" t="s">
        <v>14</v>
      </c>
      <c r="D3800" s="2">
        <v>4335.6400000000003</v>
      </c>
      <c r="E3800">
        <v>0.13</v>
      </c>
      <c r="F3800">
        <v>5</v>
      </c>
      <c r="G3800" s="1">
        <v>45159</v>
      </c>
      <c r="H3800" s="1">
        <v>45161</v>
      </c>
      <c r="I3800" t="s">
        <v>21</v>
      </c>
      <c r="J3800" t="s">
        <v>16</v>
      </c>
      <c r="K3800" s="2">
        <v>1245.42</v>
      </c>
      <c r="L3800" t="s">
        <v>23</v>
      </c>
      <c r="M3800">
        <f>YEAR(Table1[[#This Row],[order_date]])</f>
        <v>2023</v>
      </c>
      <c r="N3800">
        <f>MONTH(Table1[[#This Row],[order_date]])</f>
        <v>8</v>
      </c>
      <c r="O3800" s="3">
        <f>Table1[[#This Row],[sales]]-Table1[[#This Row],[profit]]</f>
        <v>3090.2200000000003</v>
      </c>
      <c r="P3800" s="3">
        <f>Table1[[#This Row],[sales]]*Table1[[#This Row],[quantity]]</f>
        <v>21678.2</v>
      </c>
      <c r="Q3800" s="9">
        <f>Table1[[#This Row],[delivery_date]]-Table1[[#This Row],[order_date]]</f>
        <v>2</v>
      </c>
    </row>
    <row r="3801" spans="1:17" x14ac:dyDescent="0.35">
      <c r="A3801" t="s">
        <v>3832</v>
      </c>
      <c r="B3801" t="s">
        <v>25</v>
      </c>
      <c r="C3801" t="s">
        <v>26</v>
      </c>
      <c r="D3801" s="2">
        <v>2948.96</v>
      </c>
      <c r="E3801">
        <v>0.15</v>
      </c>
      <c r="F3801">
        <v>4</v>
      </c>
      <c r="G3801" s="1">
        <v>45577</v>
      </c>
      <c r="H3801" s="1">
        <v>45583</v>
      </c>
      <c r="I3801" t="s">
        <v>21</v>
      </c>
      <c r="J3801" t="s">
        <v>22</v>
      </c>
      <c r="K3801" s="2">
        <v>502.82</v>
      </c>
      <c r="L3801" t="s">
        <v>23</v>
      </c>
      <c r="M3801">
        <f>YEAR(Table1[[#This Row],[order_date]])</f>
        <v>2024</v>
      </c>
      <c r="N3801">
        <f>MONTH(Table1[[#This Row],[order_date]])</f>
        <v>10</v>
      </c>
      <c r="O3801" s="3">
        <f>Table1[[#This Row],[sales]]-Table1[[#This Row],[profit]]</f>
        <v>2446.14</v>
      </c>
      <c r="P3801" s="3">
        <f>Table1[[#This Row],[sales]]*Table1[[#This Row],[quantity]]</f>
        <v>11795.84</v>
      </c>
      <c r="Q3801" s="9">
        <f>Table1[[#This Row],[delivery_date]]-Table1[[#This Row],[order_date]]</f>
        <v>6</v>
      </c>
    </row>
    <row r="3802" spans="1:17" x14ac:dyDescent="0.35">
      <c r="A3802" t="s">
        <v>3833</v>
      </c>
      <c r="B3802" t="s">
        <v>19</v>
      </c>
      <c r="C3802" t="s">
        <v>14</v>
      </c>
      <c r="D3802" s="2">
        <v>3673.67</v>
      </c>
      <c r="E3802">
        <v>0.35</v>
      </c>
      <c r="F3802">
        <v>3</v>
      </c>
      <c r="G3802" s="1">
        <v>45590</v>
      </c>
      <c r="H3802" s="1">
        <v>45597</v>
      </c>
      <c r="I3802" t="s">
        <v>21</v>
      </c>
      <c r="J3802" t="s">
        <v>27</v>
      </c>
      <c r="K3802" s="2">
        <v>898.48</v>
      </c>
      <c r="L3802" t="s">
        <v>28</v>
      </c>
      <c r="M3802">
        <f>YEAR(Table1[[#This Row],[order_date]])</f>
        <v>2024</v>
      </c>
      <c r="N3802">
        <f>MONTH(Table1[[#This Row],[order_date]])</f>
        <v>10</v>
      </c>
      <c r="O3802" s="3">
        <f>Table1[[#This Row],[sales]]-Table1[[#This Row],[profit]]</f>
        <v>2775.19</v>
      </c>
      <c r="P3802" s="3">
        <f>Table1[[#This Row],[sales]]*Table1[[#This Row],[quantity]]</f>
        <v>11021.01</v>
      </c>
      <c r="Q3802" s="9">
        <f>Table1[[#This Row],[delivery_date]]-Table1[[#This Row],[order_date]]</f>
        <v>7</v>
      </c>
    </row>
    <row r="3803" spans="1:17" x14ac:dyDescent="0.35">
      <c r="A3803" t="s">
        <v>3834</v>
      </c>
      <c r="B3803" t="s">
        <v>19</v>
      </c>
      <c r="C3803" t="s">
        <v>33</v>
      </c>
      <c r="D3803" s="2">
        <v>1259.8599999999999</v>
      </c>
      <c r="E3803">
        <v>0.04</v>
      </c>
      <c r="F3803">
        <v>9</v>
      </c>
      <c r="G3803" s="1">
        <v>45397</v>
      </c>
      <c r="H3803" s="1">
        <v>45403</v>
      </c>
      <c r="I3803" t="s">
        <v>21</v>
      </c>
      <c r="J3803" t="s">
        <v>27</v>
      </c>
      <c r="K3803" s="2">
        <v>121.87</v>
      </c>
      <c r="L3803" t="s">
        <v>28</v>
      </c>
      <c r="M3803">
        <f>YEAR(Table1[[#This Row],[order_date]])</f>
        <v>2024</v>
      </c>
      <c r="N3803">
        <f>MONTH(Table1[[#This Row],[order_date]])</f>
        <v>4</v>
      </c>
      <c r="O3803" s="3">
        <f>Table1[[#This Row],[sales]]-Table1[[#This Row],[profit]]</f>
        <v>1137.9899999999998</v>
      </c>
      <c r="P3803" s="3">
        <f>Table1[[#This Row],[sales]]*Table1[[#This Row],[quantity]]</f>
        <v>11338.74</v>
      </c>
      <c r="Q3803" s="9">
        <f>Table1[[#This Row],[delivery_date]]-Table1[[#This Row],[order_date]]</f>
        <v>6</v>
      </c>
    </row>
    <row r="3804" spans="1:17" x14ac:dyDescent="0.35">
      <c r="A3804" t="s">
        <v>3835</v>
      </c>
      <c r="B3804" t="s">
        <v>41</v>
      </c>
      <c r="C3804" t="s">
        <v>36</v>
      </c>
      <c r="D3804" s="2">
        <v>1393.96</v>
      </c>
      <c r="E3804">
        <v>0.45</v>
      </c>
      <c r="F3804">
        <v>4</v>
      </c>
      <c r="G3804" s="1">
        <v>45335</v>
      </c>
      <c r="H3804" s="1">
        <v>45342</v>
      </c>
      <c r="I3804" t="s">
        <v>15</v>
      </c>
      <c r="J3804" t="s">
        <v>22</v>
      </c>
      <c r="K3804" s="2">
        <v>273.83</v>
      </c>
      <c r="L3804" t="s">
        <v>39</v>
      </c>
      <c r="M3804">
        <f>YEAR(Table1[[#This Row],[order_date]])</f>
        <v>2024</v>
      </c>
      <c r="N3804">
        <f>MONTH(Table1[[#This Row],[order_date]])</f>
        <v>2</v>
      </c>
      <c r="O3804" s="3">
        <f>Table1[[#This Row],[sales]]-Table1[[#This Row],[profit]]</f>
        <v>1120.1300000000001</v>
      </c>
      <c r="P3804" s="3">
        <f>Table1[[#This Row],[sales]]*Table1[[#This Row],[quantity]]</f>
        <v>5575.84</v>
      </c>
      <c r="Q3804" s="9">
        <f>Table1[[#This Row],[delivery_date]]-Table1[[#This Row],[order_date]]</f>
        <v>7</v>
      </c>
    </row>
    <row r="3805" spans="1:17" x14ac:dyDescent="0.35">
      <c r="A3805" t="s">
        <v>3836</v>
      </c>
      <c r="B3805" t="s">
        <v>41</v>
      </c>
      <c r="C3805" t="s">
        <v>36</v>
      </c>
      <c r="D3805" s="2">
        <v>1204.1500000000001</v>
      </c>
      <c r="E3805">
        <v>0.06</v>
      </c>
      <c r="F3805">
        <v>7</v>
      </c>
      <c r="G3805" s="1">
        <v>45155</v>
      </c>
      <c r="H3805" s="1">
        <v>45160</v>
      </c>
      <c r="I3805" t="s">
        <v>31</v>
      </c>
      <c r="J3805" t="s">
        <v>22</v>
      </c>
      <c r="K3805" s="2">
        <v>197.4</v>
      </c>
      <c r="L3805" t="s">
        <v>48</v>
      </c>
      <c r="M3805">
        <f>YEAR(Table1[[#This Row],[order_date]])</f>
        <v>2023</v>
      </c>
      <c r="N3805">
        <f>MONTH(Table1[[#This Row],[order_date]])</f>
        <v>8</v>
      </c>
      <c r="O3805" s="3">
        <f>Table1[[#This Row],[sales]]-Table1[[#This Row],[profit]]</f>
        <v>1006.7500000000001</v>
      </c>
      <c r="P3805" s="3">
        <f>Table1[[#This Row],[sales]]*Table1[[#This Row],[quantity]]</f>
        <v>8429.0500000000011</v>
      </c>
      <c r="Q3805" s="9">
        <f>Table1[[#This Row],[delivery_date]]-Table1[[#This Row],[order_date]]</f>
        <v>5</v>
      </c>
    </row>
    <row r="3806" spans="1:17" x14ac:dyDescent="0.35">
      <c r="A3806" t="s">
        <v>3837</v>
      </c>
      <c r="B3806" t="s">
        <v>41</v>
      </c>
      <c r="C3806" t="s">
        <v>14</v>
      </c>
      <c r="D3806" s="2">
        <v>3471.1</v>
      </c>
      <c r="E3806">
        <v>0.37</v>
      </c>
      <c r="F3806">
        <v>5</v>
      </c>
      <c r="G3806" s="1">
        <v>45515</v>
      </c>
      <c r="H3806" s="1">
        <v>45516</v>
      </c>
      <c r="I3806" t="s">
        <v>31</v>
      </c>
      <c r="J3806" t="s">
        <v>16</v>
      </c>
      <c r="K3806" s="2">
        <v>372.9</v>
      </c>
      <c r="L3806" t="s">
        <v>17</v>
      </c>
      <c r="M3806">
        <f>YEAR(Table1[[#This Row],[order_date]])</f>
        <v>2024</v>
      </c>
      <c r="N3806">
        <f>MONTH(Table1[[#This Row],[order_date]])</f>
        <v>8</v>
      </c>
      <c r="O3806" s="3">
        <f>Table1[[#This Row],[sales]]-Table1[[#This Row],[profit]]</f>
        <v>3098.2</v>
      </c>
      <c r="P3806" s="3">
        <f>Table1[[#This Row],[sales]]*Table1[[#This Row],[quantity]]</f>
        <v>17355.5</v>
      </c>
      <c r="Q3806" s="9">
        <f>Table1[[#This Row],[delivery_date]]-Table1[[#This Row],[order_date]]</f>
        <v>1</v>
      </c>
    </row>
    <row r="3807" spans="1:17" x14ac:dyDescent="0.35">
      <c r="A3807" t="s">
        <v>3838</v>
      </c>
      <c r="B3807" t="s">
        <v>41</v>
      </c>
      <c r="C3807" t="s">
        <v>26</v>
      </c>
      <c r="D3807" s="2">
        <v>1810.3</v>
      </c>
      <c r="E3807">
        <v>0.15</v>
      </c>
      <c r="F3807">
        <v>7</v>
      </c>
      <c r="G3807" s="1">
        <v>45216</v>
      </c>
      <c r="H3807" s="1">
        <v>45217</v>
      </c>
      <c r="I3807" t="s">
        <v>31</v>
      </c>
      <c r="J3807" t="s">
        <v>27</v>
      </c>
      <c r="K3807" s="2">
        <v>96.67</v>
      </c>
      <c r="L3807" t="s">
        <v>17</v>
      </c>
      <c r="M3807">
        <f>YEAR(Table1[[#This Row],[order_date]])</f>
        <v>2023</v>
      </c>
      <c r="N3807">
        <f>MONTH(Table1[[#This Row],[order_date]])</f>
        <v>10</v>
      </c>
      <c r="O3807" s="3">
        <f>Table1[[#This Row],[sales]]-Table1[[#This Row],[profit]]</f>
        <v>1713.6299999999999</v>
      </c>
      <c r="P3807" s="3">
        <f>Table1[[#This Row],[sales]]*Table1[[#This Row],[quantity]]</f>
        <v>12672.1</v>
      </c>
      <c r="Q3807" s="9">
        <f>Table1[[#This Row],[delivery_date]]-Table1[[#This Row],[order_date]]</f>
        <v>1</v>
      </c>
    </row>
    <row r="3808" spans="1:17" x14ac:dyDescent="0.35">
      <c r="A3808" t="s">
        <v>3839</v>
      </c>
      <c r="B3808" t="s">
        <v>41</v>
      </c>
      <c r="C3808" t="s">
        <v>33</v>
      </c>
      <c r="D3808" s="2">
        <v>2084.91</v>
      </c>
      <c r="E3808">
        <v>0.16</v>
      </c>
      <c r="F3808">
        <v>5</v>
      </c>
      <c r="G3808" s="1">
        <v>45300</v>
      </c>
      <c r="H3808" s="1">
        <v>45301</v>
      </c>
      <c r="I3808" t="s">
        <v>15</v>
      </c>
      <c r="J3808" t="s">
        <v>16</v>
      </c>
      <c r="K3808" s="2">
        <v>412.36</v>
      </c>
      <c r="L3808" t="s">
        <v>39</v>
      </c>
      <c r="M3808">
        <f>YEAR(Table1[[#This Row],[order_date]])</f>
        <v>2024</v>
      </c>
      <c r="N3808">
        <f>MONTH(Table1[[#This Row],[order_date]])</f>
        <v>1</v>
      </c>
      <c r="O3808" s="3">
        <f>Table1[[#This Row],[sales]]-Table1[[#This Row],[profit]]</f>
        <v>1672.5499999999997</v>
      </c>
      <c r="P3808" s="3">
        <f>Table1[[#This Row],[sales]]*Table1[[#This Row],[quantity]]</f>
        <v>10424.549999999999</v>
      </c>
      <c r="Q3808" s="9">
        <f>Table1[[#This Row],[delivery_date]]-Table1[[#This Row],[order_date]]</f>
        <v>1</v>
      </c>
    </row>
    <row r="3809" spans="1:17" x14ac:dyDescent="0.35">
      <c r="A3809" t="s">
        <v>3840</v>
      </c>
      <c r="B3809" t="s">
        <v>19</v>
      </c>
      <c r="C3809" t="s">
        <v>20</v>
      </c>
      <c r="D3809" s="2">
        <v>3574.7</v>
      </c>
      <c r="E3809">
        <v>7.0000000000000007E-2</v>
      </c>
      <c r="F3809">
        <v>3</v>
      </c>
      <c r="G3809" s="1">
        <v>45126</v>
      </c>
      <c r="H3809" s="1">
        <v>45133</v>
      </c>
      <c r="I3809" t="s">
        <v>31</v>
      </c>
      <c r="J3809" t="s">
        <v>22</v>
      </c>
      <c r="K3809" s="2">
        <v>901.87</v>
      </c>
      <c r="L3809" t="s">
        <v>48</v>
      </c>
      <c r="M3809">
        <f>YEAR(Table1[[#This Row],[order_date]])</f>
        <v>2023</v>
      </c>
      <c r="N3809">
        <f>MONTH(Table1[[#This Row],[order_date]])</f>
        <v>7</v>
      </c>
      <c r="O3809" s="3">
        <f>Table1[[#This Row],[sales]]-Table1[[#This Row],[profit]]</f>
        <v>2672.83</v>
      </c>
      <c r="P3809" s="3">
        <f>Table1[[#This Row],[sales]]*Table1[[#This Row],[quantity]]</f>
        <v>10724.099999999999</v>
      </c>
      <c r="Q3809" s="9">
        <f>Table1[[#This Row],[delivery_date]]-Table1[[#This Row],[order_date]]</f>
        <v>7</v>
      </c>
    </row>
    <row r="3810" spans="1:17" x14ac:dyDescent="0.35">
      <c r="A3810" t="s">
        <v>3841</v>
      </c>
      <c r="B3810" t="s">
        <v>25</v>
      </c>
      <c r="C3810" t="s">
        <v>36</v>
      </c>
      <c r="D3810" s="2">
        <v>4861.8100000000004</v>
      </c>
      <c r="E3810">
        <v>0.32</v>
      </c>
      <c r="F3810">
        <v>6</v>
      </c>
      <c r="G3810" s="1">
        <v>45059</v>
      </c>
      <c r="H3810" s="1">
        <v>45063</v>
      </c>
      <c r="I3810" t="s">
        <v>31</v>
      </c>
      <c r="J3810" t="s">
        <v>16</v>
      </c>
      <c r="K3810" s="2">
        <v>1224.1500000000001</v>
      </c>
      <c r="L3810" t="s">
        <v>48</v>
      </c>
      <c r="M3810">
        <f>YEAR(Table1[[#This Row],[order_date]])</f>
        <v>2023</v>
      </c>
      <c r="N3810">
        <f>MONTH(Table1[[#This Row],[order_date]])</f>
        <v>5</v>
      </c>
      <c r="O3810" s="3">
        <f>Table1[[#This Row],[sales]]-Table1[[#This Row],[profit]]</f>
        <v>3637.6600000000003</v>
      </c>
      <c r="P3810" s="3">
        <f>Table1[[#This Row],[sales]]*Table1[[#This Row],[quantity]]</f>
        <v>29170.86</v>
      </c>
      <c r="Q3810" s="9">
        <f>Table1[[#This Row],[delivery_date]]-Table1[[#This Row],[order_date]]</f>
        <v>4</v>
      </c>
    </row>
    <row r="3811" spans="1:17" x14ac:dyDescent="0.35">
      <c r="A3811" t="s">
        <v>3842</v>
      </c>
      <c r="B3811" t="s">
        <v>41</v>
      </c>
      <c r="C3811" t="s">
        <v>14</v>
      </c>
      <c r="D3811" s="2">
        <v>893.19</v>
      </c>
      <c r="E3811">
        <v>0.4</v>
      </c>
      <c r="F3811">
        <v>9</v>
      </c>
      <c r="G3811" s="1">
        <v>45513</v>
      </c>
      <c r="H3811" s="1">
        <v>45516</v>
      </c>
      <c r="I3811" t="s">
        <v>15</v>
      </c>
      <c r="J3811" t="s">
        <v>27</v>
      </c>
      <c r="K3811" s="2">
        <v>131.63999999999999</v>
      </c>
      <c r="L3811" t="s">
        <v>17</v>
      </c>
      <c r="M3811">
        <f>YEAR(Table1[[#This Row],[order_date]])</f>
        <v>2024</v>
      </c>
      <c r="N3811">
        <f>MONTH(Table1[[#This Row],[order_date]])</f>
        <v>8</v>
      </c>
      <c r="O3811" s="3">
        <f>Table1[[#This Row],[sales]]-Table1[[#This Row],[profit]]</f>
        <v>761.55000000000007</v>
      </c>
      <c r="P3811" s="3">
        <f>Table1[[#This Row],[sales]]*Table1[[#This Row],[quantity]]</f>
        <v>8038.7100000000009</v>
      </c>
      <c r="Q3811" s="9">
        <f>Table1[[#This Row],[delivery_date]]-Table1[[#This Row],[order_date]]</f>
        <v>3</v>
      </c>
    </row>
    <row r="3812" spans="1:17" x14ac:dyDescent="0.35">
      <c r="A3812" t="s">
        <v>3843</v>
      </c>
      <c r="B3812" t="s">
        <v>41</v>
      </c>
      <c r="C3812" t="s">
        <v>26</v>
      </c>
      <c r="D3812" s="2">
        <v>407.11</v>
      </c>
      <c r="E3812">
        <v>0.48</v>
      </c>
      <c r="F3812">
        <v>6</v>
      </c>
      <c r="G3812" s="1">
        <v>45248</v>
      </c>
      <c r="H3812" s="1">
        <v>45253</v>
      </c>
      <c r="I3812" t="s">
        <v>31</v>
      </c>
      <c r="J3812" t="s">
        <v>22</v>
      </c>
      <c r="K3812" s="2">
        <v>38.76</v>
      </c>
      <c r="L3812" t="s">
        <v>48</v>
      </c>
      <c r="M3812">
        <f>YEAR(Table1[[#This Row],[order_date]])</f>
        <v>2023</v>
      </c>
      <c r="N3812">
        <f>MONTH(Table1[[#This Row],[order_date]])</f>
        <v>11</v>
      </c>
      <c r="O3812" s="3">
        <f>Table1[[#This Row],[sales]]-Table1[[#This Row],[profit]]</f>
        <v>368.35</v>
      </c>
      <c r="P3812" s="3">
        <f>Table1[[#This Row],[sales]]*Table1[[#This Row],[quantity]]</f>
        <v>2442.66</v>
      </c>
      <c r="Q3812" s="9">
        <f>Table1[[#This Row],[delivery_date]]-Table1[[#This Row],[order_date]]</f>
        <v>5</v>
      </c>
    </row>
    <row r="3813" spans="1:17" x14ac:dyDescent="0.35">
      <c r="A3813" t="s">
        <v>3844</v>
      </c>
      <c r="B3813" t="s">
        <v>25</v>
      </c>
      <c r="C3813" t="s">
        <v>26</v>
      </c>
      <c r="D3813" s="2">
        <v>1054.75</v>
      </c>
      <c r="E3813">
        <v>0.17</v>
      </c>
      <c r="F3813">
        <v>4</v>
      </c>
      <c r="G3813" s="1">
        <v>45620</v>
      </c>
      <c r="H3813" s="1">
        <v>45624</v>
      </c>
      <c r="I3813" t="s">
        <v>15</v>
      </c>
      <c r="J3813" t="s">
        <v>16</v>
      </c>
      <c r="K3813" s="2">
        <v>301.48</v>
      </c>
      <c r="L3813" t="s">
        <v>28</v>
      </c>
      <c r="M3813">
        <f>YEAR(Table1[[#This Row],[order_date]])</f>
        <v>2024</v>
      </c>
      <c r="N3813">
        <f>MONTH(Table1[[#This Row],[order_date]])</f>
        <v>11</v>
      </c>
      <c r="O3813" s="3">
        <f>Table1[[#This Row],[sales]]-Table1[[#This Row],[profit]]</f>
        <v>753.27</v>
      </c>
      <c r="P3813" s="3">
        <f>Table1[[#This Row],[sales]]*Table1[[#This Row],[quantity]]</f>
        <v>4219</v>
      </c>
      <c r="Q3813" s="9">
        <f>Table1[[#This Row],[delivery_date]]-Table1[[#This Row],[order_date]]</f>
        <v>4</v>
      </c>
    </row>
    <row r="3814" spans="1:17" x14ac:dyDescent="0.35">
      <c r="A3814" t="s">
        <v>3845</v>
      </c>
      <c r="B3814" t="s">
        <v>41</v>
      </c>
      <c r="C3814" t="s">
        <v>33</v>
      </c>
      <c r="D3814" s="2">
        <v>3701.31</v>
      </c>
      <c r="E3814">
        <v>0.31</v>
      </c>
      <c r="F3814">
        <v>1</v>
      </c>
      <c r="G3814" s="1">
        <v>45514</v>
      </c>
      <c r="H3814" s="1">
        <v>45515</v>
      </c>
      <c r="I3814" t="s">
        <v>31</v>
      </c>
      <c r="J3814" t="s">
        <v>16</v>
      </c>
      <c r="K3814" s="2">
        <v>538.28</v>
      </c>
      <c r="L3814" t="s">
        <v>48</v>
      </c>
      <c r="M3814">
        <f>YEAR(Table1[[#This Row],[order_date]])</f>
        <v>2024</v>
      </c>
      <c r="N3814">
        <f>MONTH(Table1[[#This Row],[order_date]])</f>
        <v>8</v>
      </c>
      <c r="O3814" s="3">
        <f>Table1[[#This Row],[sales]]-Table1[[#This Row],[profit]]</f>
        <v>3163.0299999999997</v>
      </c>
      <c r="P3814" s="3">
        <f>Table1[[#This Row],[sales]]*Table1[[#This Row],[quantity]]</f>
        <v>3701.31</v>
      </c>
      <c r="Q3814" s="9">
        <f>Table1[[#This Row],[delivery_date]]-Table1[[#This Row],[order_date]]</f>
        <v>1</v>
      </c>
    </row>
    <row r="3815" spans="1:17" x14ac:dyDescent="0.35">
      <c r="A3815" t="s">
        <v>3846</v>
      </c>
      <c r="B3815" t="s">
        <v>25</v>
      </c>
      <c r="C3815" t="s">
        <v>36</v>
      </c>
      <c r="D3815" s="2">
        <v>1053.67</v>
      </c>
      <c r="E3815">
        <v>0.21</v>
      </c>
      <c r="F3815">
        <v>3</v>
      </c>
      <c r="G3815" s="1">
        <v>45262</v>
      </c>
      <c r="H3815" s="1">
        <v>45268</v>
      </c>
      <c r="I3815" t="s">
        <v>21</v>
      </c>
      <c r="J3815" t="s">
        <v>16</v>
      </c>
      <c r="K3815" s="2">
        <v>144.30000000000001</v>
      </c>
      <c r="L3815" t="s">
        <v>48</v>
      </c>
      <c r="M3815">
        <f>YEAR(Table1[[#This Row],[order_date]])</f>
        <v>2023</v>
      </c>
      <c r="N3815">
        <f>MONTH(Table1[[#This Row],[order_date]])</f>
        <v>12</v>
      </c>
      <c r="O3815" s="3">
        <f>Table1[[#This Row],[sales]]-Table1[[#This Row],[profit]]</f>
        <v>909.37000000000012</v>
      </c>
      <c r="P3815" s="3">
        <f>Table1[[#This Row],[sales]]*Table1[[#This Row],[quantity]]</f>
        <v>3161.01</v>
      </c>
      <c r="Q3815" s="9">
        <f>Table1[[#This Row],[delivery_date]]-Table1[[#This Row],[order_date]]</f>
        <v>6</v>
      </c>
    </row>
    <row r="3816" spans="1:17" x14ac:dyDescent="0.35">
      <c r="A3816" t="s">
        <v>3847</v>
      </c>
      <c r="B3816" t="s">
        <v>25</v>
      </c>
      <c r="C3816" t="s">
        <v>33</v>
      </c>
      <c r="D3816" s="2">
        <v>2963.33</v>
      </c>
      <c r="E3816">
        <v>0.28000000000000003</v>
      </c>
      <c r="F3816">
        <v>3</v>
      </c>
      <c r="G3816" s="1">
        <v>45105</v>
      </c>
      <c r="H3816" s="1">
        <v>45110</v>
      </c>
      <c r="I3816" t="s">
        <v>21</v>
      </c>
      <c r="J3816" t="s">
        <v>22</v>
      </c>
      <c r="K3816" s="2">
        <v>603.66</v>
      </c>
      <c r="L3816" t="s">
        <v>23</v>
      </c>
      <c r="M3816">
        <f>YEAR(Table1[[#This Row],[order_date]])</f>
        <v>2023</v>
      </c>
      <c r="N3816">
        <f>MONTH(Table1[[#This Row],[order_date]])</f>
        <v>6</v>
      </c>
      <c r="O3816" s="3">
        <f>Table1[[#This Row],[sales]]-Table1[[#This Row],[profit]]</f>
        <v>2359.67</v>
      </c>
      <c r="P3816" s="3">
        <f>Table1[[#This Row],[sales]]*Table1[[#This Row],[quantity]]</f>
        <v>8889.99</v>
      </c>
      <c r="Q3816" s="9">
        <f>Table1[[#This Row],[delivery_date]]-Table1[[#This Row],[order_date]]</f>
        <v>5</v>
      </c>
    </row>
    <row r="3817" spans="1:17" x14ac:dyDescent="0.35">
      <c r="A3817" t="s">
        <v>3848</v>
      </c>
      <c r="B3817" t="s">
        <v>19</v>
      </c>
      <c r="C3817" t="s">
        <v>20</v>
      </c>
      <c r="D3817" s="2">
        <v>2992.55</v>
      </c>
      <c r="E3817">
        <v>0.08</v>
      </c>
      <c r="F3817">
        <v>2</v>
      </c>
      <c r="G3817" s="1">
        <v>45590</v>
      </c>
      <c r="H3817" s="1">
        <v>45594</v>
      </c>
      <c r="I3817" t="s">
        <v>15</v>
      </c>
      <c r="J3817" t="s">
        <v>16</v>
      </c>
      <c r="K3817" s="2">
        <v>478.87</v>
      </c>
      <c r="L3817" t="s">
        <v>17</v>
      </c>
      <c r="M3817">
        <f>YEAR(Table1[[#This Row],[order_date]])</f>
        <v>2024</v>
      </c>
      <c r="N3817">
        <f>MONTH(Table1[[#This Row],[order_date]])</f>
        <v>10</v>
      </c>
      <c r="O3817" s="3">
        <f>Table1[[#This Row],[sales]]-Table1[[#This Row],[profit]]</f>
        <v>2513.6800000000003</v>
      </c>
      <c r="P3817" s="3">
        <f>Table1[[#This Row],[sales]]*Table1[[#This Row],[quantity]]</f>
        <v>5985.1</v>
      </c>
      <c r="Q3817" s="9">
        <f>Table1[[#This Row],[delivery_date]]-Table1[[#This Row],[order_date]]</f>
        <v>4</v>
      </c>
    </row>
    <row r="3818" spans="1:17" x14ac:dyDescent="0.35">
      <c r="A3818" t="s">
        <v>3849</v>
      </c>
      <c r="B3818" t="s">
        <v>13</v>
      </c>
      <c r="C3818" t="s">
        <v>20</v>
      </c>
      <c r="D3818" s="2">
        <v>1542.67</v>
      </c>
      <c r="E3818">
        <v>0.28999999999999998</v>
      </c>
      <c r="F3818">
        <v>2</v>
      </c>
      <c r="G3818" s="1">
        <v>45360</v>
      </c>
      <c r="H3818" s="1">
        <v>45363</v>
      </c>
      <c r="I3818" t="s">
        <v>15</v>
      </c>
      <c r="J3818" t="s">
        <v>22</v>
      </c>
      <c r="K3818" s="2">
        <v>209.75</v>
      </c>
      <c r="L3818" t="s">
        <v>48</v>
      </c>
      <c r="M3818">
        <f>YEAR(Table1[[#This Row],[order_date]])</f>
        <v>2024</v>
      </c>
      <c r="N3818">
        <f>MONTH(Table1[[#This Row],[order_date]])</f>
        <v>3</v>
      </c>
      <c r="O3818" s="3">
        <f>Table1[[#This Row],[sales]]-Table1[[#This Row],[profit]]</f>
        <v>1332.92</v>
      </c>
      <c r="P3818" s="3">
        <f>Table1[[#This Row],[sales]]*Table1[[#This Row],[quantity]]</f>
        <v>3085.34</v>
      </c>
      <c r="Q3818" s="9">
        <f>Table1[[#This Row],[delivery_date]]-Table1[[#This Row],[order_date]]</f>
        <v>3</v>
      </c>
    </row>
    <row r="3819" spans="1:17" x14ac:dyDescent="0.35">
      <c r="A3819" t="s">
        <v>3850</v>
      </c>
      <c r="B3819" t="s">
        <v>19</v>
      </c>
      <c r="C3819" t="s">
        <v>20</v>
      </c>
      <c r="D3819" s="2">
        <v>436.76</v>
      </c>
      <c r="E3819">
        <v>0.42</v>
      </c>
      <c r="F3819">
        <v>8</v>
      </c>
      <c r="G3819" s="1">
        <v>45364</v>
      </c>
      <c r="H3819" s="1">
        <v>45368</v>
      </c>
      <c r="I3819" t="s">
        <v>15</v>
      </c>
      <c r="J3819" t="s">
        <v>27</v>
      </c>
      <c r="K3819" s="2">
        <v>57.32</v>
      </c>
      <c r="L3819" t="s">
        <v>34</v>
      </c>
      <c r="M3819">
        <f>YEAR(Table1[[#This Row],[order_date]])</f>
        <v>2024</v>
      </c>
      <c r="N3819">
        <f>MONTH(Table1[[#This Row],[order_date]])</f>
        <v>3</v>
      </c>
      <c r="O3819" s="3">
        <f>Table1[[#This Row],[sales]]-Table1[[#This Row],[profit]]</f>
        <v>379.44</v>
      </c>
      <c r="P3819" s="3">
        <f>Table1[[#This Row],[sales]]*Table1[[#This Row],[quantity]]</f>
        <v>3494.08</v>
      </c>
      <c r="Q3819" s="9">
        <f>Table1[[#This Row],[delivery_date]]-Table1[[#This Row],[order_date]]</f>
        <v>4</v>
      </c>
    </row>
    <row r="3820" spans="1:17" x14ac:dyDescent="0.35">
      <c r="A3820" t="s">
        <v>3851</v>
      </c>
      <c r="B3820" t="s">
        <v>13</v>
      </c>
      <c r="C3820" t="s">
        <v>26</v>
      </c>
      <c r="D3820" s="2">
        <v>2056.08</v>
      </c>
      <c r="E3820">
        <v>0.43</v>
      </c>
      <c r="F3820">
        <v>8</v>
      </c>
      <c r="G3820" s="1">
        <v>45406</v>
      </c>
      <c r="H3820" s="1">
        <v>45413</v>
      </c>
      <c r="I3820" t="s">
        <v>15</v>
      </c>
      <c r="J3820" t="s">
        <v>27</v>
      </c>
      <c r="K3820" s="2">
        <v>304.43</v>
      </c>
      <c r="L3820" t="s">
        <v>48</v>
      </c>
      <c r="M3820">
        <f>YEAR(Table1[[#This Row],[order_date]])</f>
        <v>2024</v>
      </c>
      <c r="N3820">
        <f>MONTH(Table1[[#This Row],[order_date]])</f>
        <v>4</v>
      </c>
      <c r="O3820" s="3">
        <f>Table1[[#This Row],[sales]]-Table1[[#This Row],[profit]]</f>
        <v>1751.6499999999999</v>
      </c>
      <c r="P3820" s="3">
        <f>Table1[[#This Row],[sales]]*Table1[[#This Row],[quantity]]</f>
        <v>16448.64</v>
      </c>
      <c r="Q3820" s="9">
        <f>Table1[[#This Row],[delivery_date]]-Table1[[#This Row],[order_date]]</f>
        <v>7</v>
      </c>
    </row>
    <row r="3821" spans="1:17" x14ac:dyDescent="0.35">
      <c r="A3821" t="s">
        <v>3852</v>
      </c>
      <c r="B3821" t="s">
        <v>13</v>
      </c>
      <c r="C3821" t="s">
        <v>36</v>
      </c>
      <c r="D3821" s="2">
        <v>1015.25</v>
      </c>
      <c r="E3821">
        <v>0.24</v>
      </c>
      <c r="F3821">
        <v>3</v>
      </c>
      <c r="G3821" s="1">
        <v>45394</v>
      </c>
      <c r="H3821" s="1">
        <v>45396</v>
      </c>
      <c r="I3821" t="s">
        <v>21</v>
      </c>
      <c r="J3821" t="s">
        <v>16</v>
      </c>
      <c r="K3821" s="2">
        <v>224.71</v>
      </c>
      <c r="L3821" t="s">
        <v>17</v>
      </c>
      <c r="M3821">
        <f>YEAR(Table1[[#This Row],[order_date]])</f>
        <v>2024</v>
      </c>
      <c r="N3821">
        <f>MONTH(Table1[[#This Row],[order_date]])</f>
        <v>4</v>
      </c>
      <c r="O3821" s="3">
        <f>Table1[[#This Row],[sales]]-Table1[[#This Row],[profit]]</f>
        <v>790.54</v>
      </c>
      <c r="P3821" s="3">
        <f>Table1[[#This Row],[sales]]*Table1[[#This Row],[quantity]]</f>
        <v>3045.75</v>
      </c>
      <c r="Q3821" s="9">
        <f>Table1[[#This Row],[delivery_date]]-Table1[[#This Row],[order_date]]</f>
        <v>2</v>
      </c>
    </row>
    <row r="3822" spans="1:17" x14ac:dyDescent="0.35">
      <c r="A3822" t="s">
        <v>3853</v>
      </c>
      <c r="B3822" t="s">
        <v>13</v>
      </c>
      <c r="C3822" t="s">
        <v>33</v>
      </c>
      <c r="D3822" s="2">
        <v>1003.92</v>
      </c>
      <c r="E3822">
        <v>0.12</v>
      </c>
      <c r="F3822">
        <v>4</v>
      </c>
      <c r="G3822" s="1">
        <v>45423</v>
      </c>
      <c r="H3822" s="1">
        <v>45424</v>
      </c>
      <c r="I3822" t="s">
        <v>21</v>
      </c>
      <c r="J3822" t="s">
        <v>27</v>
      </c>
      <c r="K3822" s="2">
        <v>53.09</v>
      </c>
      <c r="L3822" t="s">
        <v>34</v>
      </c>
      <c r="M3822">
        <f>YEAR(Table1[[#This Row],[order_date]])</f>
        <v>2024</v>
      </c>
      <c r="N3822">
        <f>MONTH(Table1[[#This Row],[order_date]])</f>
        <v>5</v>
      </c>
      <c r="O3822" s="3">
        <f>Table1[[#This Row],[sales]]-Table1[[#This Row],[profit]]</f>
        <v>950.82999999999993</v>
      </c>
      <c r="P3822" s="3">
        <f>Table1[[#This Row],[sales]]*Table1[[#This Row],[quantity]]</f>
        <v>4015.68</v>
      </c>
      <c r="Q3822" s="9">
        <f>Table1[[#This Row],[delivery_date]]-Table1[[#This Row],[order_date]]</f>
        <v>1</v>
      </c>
    </row>
    <row r="3823" spans="1:17" x14ac:dyDescent="0.35">
      <c r="A3823" t="s">
        <v>3854</v>
      </c>
      <c r="B3823" t="s">
        <v>41</v>
      </c>
      <c r="C3823" t="s">
        <v>33</v>
      </c>
      <c r="D3823" s="2">
        <v>2660.69</v>
      </c>
      <c r="E3823">
        <v>0.42</v>
      </c>
      <c r="F3823">
        <v>5</v>
      </c>
      <c r="G3823" s="1">
        <v>45345</v>
      </c>
      <c r="H3823" s="1">
        <v>45349</v>
      </c>
      <c r="I3823" t="s">
        <v>21</v>
      </c>
      <c r="J3823" t="s">
        <v>22</v>
      </c>
      <c r="K3823" s="2">
        <v>268</v>
      </c>
      <c r="L3823" t="s">
        <v>28</v>
      </c>
      <c r="M3823">
        <f>YEAR(Table1[[#This Row],[order_date]])</f>
        <v>2024</v>
      </c>
      <c r="N3823">
        <f>MONTH(Table1[[#This Row],[order_date]])</f>
        <v>2</v>
      </c>
      <c r="O3823" s="3">
        <f>Table1[[#This Row],[sales]]-Table1[[#This Row],[profit]]</f>
        <v>2392.69</v>
      </c>
      <c r="P3823" s="3">
        <f>Table1[[#This Row],[sales]]*Table1[[#This Row],[quantity]]</f>
        <v>13303.45</v>
      </c>
      <c r="Q3823" s="9">
        <f>Table1[[#This Row],[delivery_date]]-Table1[[#This Row],[order_date]]</f>
        <v>4</v>
      </c>
    </row>
    <row r="3824" spans="1:17" x14ac:dyDescent="0.35">
      <c r="A3824" t="s">
        <v>3855</v>
      </c>
      <c r="B3824" t="s">
        <v>19</v>
      </c>
      <c r="C3824" t="s">
        <v>20</v>
      </c>
      <c r="D3824" s="2">
        <v>3398.29</v>
      </c>
      <c r="E3824">
        <v>0.5</v>
      </c>
      <c r="F3824">
        <v>9</v>
      </c>
      <c r="G3824" s="1">
        <v>45468</v>
      </c>
      <c r="H3824" s="1">
        <v>45474</v>
      </c>
      <c r="I3824" t="s">
        <v>15</v>
      </c>
      <c r="J3824" t="s">
        <v>16</v>
      </c>
      <c r="K3824" s="2">
        <v>387.1</v>
      </c>
      <c r="L3824" t="s">
        <v>34</v>
      </c>
      <c r="M3824">
        <f>YEAR(Table1[[#This Row],[order_date]])</f>
        <v>2024</v>
      </c>
      <c r="N3824">
        <f>MONTH(Table1[[#This Row],[order_date]])</f>
        <v>6</v>
      </c>
      <c r="O3824" s="3">
        <f>Table1[[#This Row],[sales]]-Table1[[#This Row],[profit]]</f>
        <v>3011.19</v>
      </c>
      <c r="P3824" s="3">
        <f>Table1[[#This Row],[sales]]*Table1[[#This Row],[quantity]]</f>
        <v>30584.61</v>
      </c>
      <c r="Q3824" s="9">
        <f>Table1[[#This Row],[delivery_date]]-Table1[[#This Row],[order_date]]</f>
        <v>6</v>
      </c>
    </row>
    <row r="3825" spans="1:17" x14ac:dyDescent="0.35">
      <c r="A3825" t="s">
        <v>3856</v>
      </c>
      <c r="B3825" t="s">
        <v>13</v>
      </c>
      <c r="C3825" t="s">
        <v>36</v>
      </c>
      <c r="D3825" s="2">
        <v>469.53</v>
      </c>
      <c r="E3825">
        <v>0.19</v>
      </c>
      <c r="F3825">
        <v>5</v>
      </c>
      <c r="G3825" s="1">
        <v>45101</v>
      </c>
      <c r="H3825" s="1">
        <v>45104</v>
      </c>
      <c r="I3825" t="s">
        <v>21</v>
      </c>
      <c r="J3825" t="s">
        <v>16</v>
      </c>
      <c r="K3825" s="2">
        <v>140.81</v>
      </c>
      <c r="L3825" t="s">
        <v>48</v>
      </c>
      <c r="M3825">
        <f>YEAR(Table1[[#This Row],[order_date]])</f>
        <v>2023</v>
      </c>
      <c r="N3825">
        <f>MONTH(Table1[[#This Row],[order_date]])</f>
        <v>6</v>
      </c>
      <c r="O3825" s="3">
        <f>Table1[[#This Row],[sales]]-Table1[[#This Row],[profit]]</f>
        <v>328.71999999999997</v>
      </c>
      <c r="P3825" s="3">
        <f>Table1[[#This Row],[sales]]*Table1[[#This Row],[quantity]]</f>
        <v>2347.6499999999996</v>
      </c>
      <c r="Q3825" s="9">
        <f>Table1[[#This Row],[delivery_date]]-Table1[[#This Row],[order_date]]</f>
        <v>3</v>
      </c>
    </row>
    <row r="3826" spans="1:17" x14ac:dyDescent="0.35">
      <c r="A3826" t="s">
        <v>3857</v>
      </c>
      <c r="B3826" t="s">
        <v>25</v>
      </c>
      <c r="C3826" t="s">
        <v>36</v>
      </c>
      <c r="D3826" s="2">
        <v>2933.77</v>
      </c>
      <c r="E3826">
        <v>0.46</v>
      </c>
      <c r="F3826">
        <v>6</v>
      </c>
      <c r="G3826" s="1">
        <v>45224</v>
      </c>
      <c r="H3826" s="1">
        <v>45230</v>
      </c>
      <c r="I3826" t="s">
        <v>21</v>
      </c>
      <c r="J3826" t="s">
        <v>22</v>
      </c>
      <c r="K3826" s="2">
        <v>795.1</v>
      </c>
      <c r="L3826" t="s">
        <v>48</v>
      </c>
      <c r="M3826">
        <f>YEAR(Table1[[#This Row],[order_date]])</f>
        <v>2023</v>
      </c>
      <c r="N3826">
        <f>MONTH(Table1[[#This Row],[order_date]])</f>
        <v>10</v>
      </c>
      <c r="O3826" s="3">
        <f>Table1[[#This Row],[sales]]-Table1[[#This Row],[profit]]</f>
        <v>2138.67</v>
      </c>
      <c r="P3826" s="3">
        <f>Table1[[#This Row],[sales]]*Table1[[#This Row],[quantity]]</f>
        <v>17602.62</v>
      </c>
      <c r="Q3826" s="9">
        <f>Table1[[#This Row],[delivery_date]]-Table1[[#This Row],[order_date]]</f>
        <v>6</v>
      </c>
    </row>
    <row r="3827" spans="1:17" x14ac:dyDescent="0.35">
      <c r="A3827" t="s">
        <v>3858</v>
      </c>
      <c r="B3827" t="s">
        <v>41</v>
      </c>
      <c r="C3827" t="s">
        <v>14</v>
      </c>
      <c r="D3827" s="2">
        <v>1306.3900000000001</v>
      </c>
      <c r="E3827">
        <v>0.49</v>
      </c>
      <c r="F3827">
        <v>7</v>
      </c>
      <c r="G3827" s="1">
        <v>45204</v>
      </c>
      <c r="H3827" s="1">
        <v>45210</v>
      </c>
      <c r="I3827" t="s">
        <v>15</v>
      </c>
      <c r="J3827" t="s">
        <v>22</v>
      </c>
      <c r="K3827" s="2">
        <v>202.88</v>
      </c>
      <c r="L3827" t="s">
        <v>39</v>
      </c>
      <c r="M3827">
        <f>YEAR(Table1[[#This Row],[order_date]])</f>
        <v>2023</v>
      </c>
      <c r="N3827">
        <f>MONTH(Table1[[#This Row],[order_date]])</f>
        <v>10</v>
      </c>
      <c r="O3827" s="3">
        <f>Table1[[#This Row],[sales]]-Table1[[#This Row],[profit]]</f>
        <v>1103.5100000000002</v>
      </c>
      <c r="P3827" s="3">
        <f>Table1[[#This Row],[sales]]*Table1[[#This Row],[quantity]]</f>
        <v>9144.7300000000014</v>
      </c>
      <c r="Q3827" s="9">
        <f>Table1[[#This Row],[delivery_date]]-Table1[[#This Row],[order_date]]</f>
        <v>6</v>
      </c>
    </row>
    <row r="3828" spans="1:17" x14ac:dyDescent="0.35">
      <c r="A3828" t="s">
        <v>3859</v>
      </c>
      <c r="B3828" t="s">
        <v>19</v>
      </c>
      <c r="C3828" t="s">
        <v>36</v>
      </c>
      <c r="D3828" s="2">
        <v>3399.16</v>
      </c>
      <c r="E3828">
        <v>0.2</v>
      </c>
      <c r="F3828">
        <v>2</v>
      </c>
      <c r="G3828" s="1">
        <v>44957</v>
      </c>
      <c r="H3828" s="1">
        <v>44964</v>
      </c>
      <c r="I3828" t="s">
        <v>15</v>
      </c>
      <c r="J3828" t="s">
        <v>27</v>
      </c>
      <c r="K3828" s="2">
        <v>765.85</v>
      </c>
      <c r="L3828" t="s">
        <v>28</v>
      </c>
      <c r="M3828">
        <f>YEAR(Table1[[#This Row],[order_date]])</f>
        <v>2023</v>
      </c>
      <c r="N3828">
        <f>MONTH(Table1[[#This Row],[order_date]])</f>
        <v>1</v>
      </c>
      <c r="O3828" s="3">
        <f>Table1[[#This Row],[sales]]-Table1[[#This Row],[profit]]</f>
        <v>2633.31</v>
      </c>
      <c r="P3828" s="3">
        <f>Table1[[#This Row],[sales]]*Table1[[#This Row],[quantity]]</f>
        <v>6798.32</v>
      </c>
      <c r="Q3828" s="9">
        <f>Table1[[#This Row],[delivery_date]]-Table1[[#This Row],[order_date]]</f>
        <v>7</v>
      </c>
    </row>
    <row r="3829" spans="1:17" x14ac:dyDescent="0.35">
      <c r="A3829" t="s">
        <v>3860</v>
      </c>
      <c r="B3829" t="s">
        <v>13</v>
      </c>
      <c r="C3829" t="s">
        <v>36</v>
      </c>
      <c r="D3829" s="2">
        <v>4070.06</v>
      </c>
      <c r="E3829">
        <v>0.36</v>
      </c>
      <c r="F3829">
        <v>4</v>
      </c>
      <c r="G3829" s="1">
        <v>44977</v>
      </c>
      <c r="H3829" s="1">
        <v>44978</v>
      </c>
      <c r="I3829" t="s">
        <v>31</v>
      </c>
      <c r="J3829" t="s">
        <v>16</v>
      </c>
      <c r="K3829" s="2">
        <v>443.36</v>
      </c>
      <c r="L3829" t="s">
        <v>17</v>
      </c>
      <c r="M3829">
        <f>YEAR(Table1[[#This Row],[order_date]])</f>
        <v>2023</v>
      </c>
      <c r="N3829">
        <f>MONTH(Table1[[#This Row],[order_date]])</f>
        <v>2</v>
      </c>
      <c r="O3829" s="3">
        <f>Table1[[#This Row],[sales]]-Table1[[#This Row],[profit]]</f>
        <v>3626.7</v>
      </c>
      <c r="P3829" s="3">
        <f>Table1[[#This Row],[sales]]*Table1[[#This Row],[quantity]]</f>
        <v>16280.24</v>
      </c>
      <c r="Q3829" s="9">
        <f>Table1[[#This Row],[delivery_date]]-Table1[[#This Row],[order_date]]</f>
        <v>1</v>
      </c>
    </row>
    <row r="3830" spans="1:17" x14ac:dyDescent="0.35">
      <c r="A3830" t="s">
        <v>3861</v>
      </c>
      <c r="B3830" t="s">
        <v>25</v>
      </c>
      <c r="C3830" t="s">
        <v>33</v>
      </c>
      <c r="D3830" s="2">
        <v>4054.37</v>
      </c>
      <c r="E3830">
        <v>0.28999999999999998</v>
      </c>
      <c r="F3830">
        <v>6</v>
      </c>
      <c r="G3830" s="1">
        <v>45603</v>
      </c>
      <c r="H3830" s="1">
        <v>45605</v>
      </c>
      <c r="I3830" t="s">
        <v>21</v>
      </c>
      <c r="J3830" t="s">
        <v>22</v>
      </c>
      <c r="K3830" s="2">
        <v>1154.57</v>
      </c>
      <c r="L3830" t="s">
        <v>17</v>
      </c>
      <c r="M3830">
        <f>YEAR(Table1[[#This Row],[order_date]])</f>
        <v>2024</v>
      </c>
      <c r="N3830">
        <f>MONTH(Table1[[#This Row],[order_date]])</f>
        <v>11</v>
      </c>
      <c r="O3830" s="3">
        <f>Table1[[#This Row],[sales]]-Table1[[#This Row],[profit]]</f>
        <v>2899.8</v>
      </c>
      <c r="P3830" s="3">
        <f>Table1[[#This Row],[sales]]*Table1[[#This Row],[quantity]]</f>
        <v>24326.22</v>
      </c>
      <c r="Q3830" s="9">
        <f>Table1[[#This Row],[delivery_date]]-Table1[[#This Row],[order_date]]</f>
        <v>2</v>
      </c>
    </row>
    <row r="3831" spans="1:17" x14ac:dyDescent="0.35">
      <c r="A3831" t="s">
        <v>3862</v>
      </c>
      <c r="B3831" t="s">
        <v>19</v>
      </c>
      <c r="C3831" t="s">
        <v>36</v>
      </c>
      <c r="D3831" s="2">
        <v>1912.32</v>
      </c>
      <c r="E3831">
        <v>0.36</v>
      </c>
      <c r="F3831">
        <v>4</v>
      </c>
      <c r="G3831" s="1">
        <v>45527</v>
      </c>
      <c r="H3831" s="1">
        <v>45533</v>
      </c>
      <c r="I3831" t="s">
        <v>15</v>
      </c>
      <c r="J3831" t="s">
        <v>16</v>
      </c>
      <c r="K3831" s="2">
        <v>539.29</v>
      </c>
      <c r="L3831" t="s">
        <v>17</v>
      </c>
      <c r="M3831">
        <f>YEAR(Table1[[#This Row],[order_date]])</f>
        <v>2024</v>
      </c>
      <c r="N3831">
        <f>MONTH(Table1[[#This Row],[order_date]])</f>
        <v>8</v>
      </c>
      <c r="O3831" s="3">
        <f>Table1[[#This Row],[sales]]-Table1[[#This Row],[profit]]</f>
        <v>1373.03</v>
      </c>
      <c r="P3831" s="3">
        <f>Table1[[#This Row],[sales]]*Table1[[#This Row],[quantity]]</f>
        <v>7649.28</v>
      </c>
      <c r="Q3831" s="9">
        <f>Table1[[#This Row],[delivery_date]]-Table1[[#This Row],[order_date]]</f>
        <v>6</v>
      </c>
    </row>
    <row r="3832" spans="1:17" x14ac:dyDescent="0.35">
      <c r="A3832" t="s">
        <v>3863</v>
      </c>
      <c r="B3832" t="s">
        <v>19</v>
      </c>
      <c r="C3832" t="s">
        <v>36</v>
      </c>
      <c r="D3832" s="2">
        <v>2879.62</v>
      </c>
      <c r="E3832">
        <v>0.08</v>
      </c>
      <c r="F3832">
        <v>5</v>
      </c>
      <c r="G3832" s="1">
        <v>45562</v>
      </c>
      <c r="H3832" s="1">
        <v>45569</v>
      </c>
      <c r="I3832" t="s">
        <v>21</v>
      </c>
      <c r="J3832" t="s">
        <v>27</v>
      </c>
      <c r="K3832" s="2">
        <v>260.57</v>
      </c>
      <c r="L3832" t="s">
        <v>39</v>
      </c>
      <c r="M3832">
        <f>YEAR(Table1[[#This Row],[order_date]])</f>
        <v>2024</v>
      </c>
      <c r="N3832">
        <f>MONTH(Table1[[#This Row],[order_date]])</f>
        <v>9</v>
      </c>
      <c r="O3832" s="3">
        <f>Table1[[#This Row],[sales]]-Table1[[#This Row],[profit]]</f>
        <v>2619.0499999999997</v>
      </c>
      <c r="P3832" s="3">
        <f>Table1[[#This Row],[sales]]*Table1[[#This Row],[quantity]]</f>
        <v>14398.099999999999</v>
      </c>
      <c r="Q3832" s="9">
        <f>Table1[[#This Row],[delivery_date]]-Table1[[#This Row],[order_date]]</f>
        <v>7</v>
      </c>
    </row>
    <row r="3833" spans="1:17" x14ac:dyDescent="0.35">
      <c r="A3833" t="s">
        <v>3864</v>
      </c>
      <c r="B3833" t="s">
        <v>41</v>
      </c>
      <c r="C3833" t="s">
        <v>33</v>
      </c>
      <c r="D3833" s="2">
        <v>3989.11</v>
      </c>
      <c r="E3833">
        <v>0.18</v>
      </c>
      <c r="F3833">
        <v>3</v>
      </c>
      <c r="G3833" s="1">
        <v>45085</v>
      </c>
      <c r="H3833" s="1">
        <v>45092</v>
      </c>
      <c r="I3833" t="s">
        <v>21</v>
      </c>
      <c r="J3833" t="s">
        <v>27</v>
      </c>
      <c r="K3833" s="2">
        <v>1125.32</v>
      </c>
      <c r="L3833" t="s">
        <v>17</v>
      </c>
      <c r="M3833">
        <f>YEAR(Table1[[#This Row],[order_date]])</f>
        <v>2023</v>
      </c>
      <c r="N3833">
        <f>MONTH(Table1[[#This Row],[order_date]])</f>
        <v>6</v>
      </c>
      <c r="O3833" s="3">
        <f>Table1[[#This Row],[sales]]-Table1[[#This Row],[profit]]</f>
        <v>2863.79</v>
      </c>
      <c r="P3833" s="3">
        <f>Table1[[#This Row],[sales]]*Table1[[#This Row],[quantity]]</f>
        <v>11967.33</v>
      </c>
      <c r="Q3833" s="9">
        <f>Table1[[#This Row],[delivery_date]]-Table1[[#This Row],[order_date]]</f>
        <v>7</v>
      </c>
    </row>
    <row r="3834" spans="1:17" x14ac:dyDescent="0.35">
      <c r="A3834" t="s">
        <v>3865</v>
      </c>
      <c r="B3834" t="s">
        <v>19</v>
      </c>
      <c r="C3834" t="s">
        <v>36</v>
      </c>
      <c r="D3834" s="2">
        <v>397.97</v>
      </c>
      <c r="E3834">
        <v>0.03</v>
      </c>
      <c r="F3834">
        <v>2</v>
      </c>
      <c r="G3834" s="1">
        <v>45026</v>
      </c>
      <c r="H3834" s="1">
        <v>45028</v>
      </c>
      <c r="I3834" t="s">
        <v>21</v>
      </c>
      <c r="J3834" t="s">
        <v>16</v>
      </c>
      <c r="K3834" s="2">
        <v>60.73</v>
      </c>
      <c r="L3834" t="s">
        <v>34</v>
      </c>
      <c r="M3834">
        <f>YEAR(Table1[[#This Row],[order_date]])</f>
        <v>2023</v>
      </c>
      <c r="N3834">
        <f>MONTH(Table1[[#This Row],[order_date]])</f>
        <v>4</v>
      </c>
      <c r="O3834" s="3">
        <f>Table1[[#This Row],[sales]]-Table1[[#This Row],[profit]]</f>
        <v>337.24</v>
      </c>
      <c r="P3834" s="3">
        <f>Table1[[#This Row],[sales]]*Table1[[#This Row],[quantity]]</f>
        <v>795.94</v>
      </c>
      <c r="Q3834" s="9">
        <f>Table1[[#This Row],[delivery_date]]-Table1[[#This Row],[order_date]]</f>
        <v>2</v>
      </c>
    </row>
    <row r="3835" spans="1:17" x14ac:dyDescent="0.35">
      <c r="A3835" t="s">
        <v>3866</v>
      </c>
      <c r="B3835" t="s">
        <v>41</v>
      </c>
      <c r="C3835" t="s">
        <v>33</v>
      </c>
      <c r="D3835" s="2">
        <v>3067.56</v>
      </c>
      <c r="E3835">
        <v>0.31</v>
      </c>
      <c r="F3835">
        <v>1</v>
      </c>
      <c r="G3835" s="1">
        <v>45068</v>
      </c>
      <c r="H3835" s="1">
        <v>45072</v>
      </c>
      <c r="I3835" t="s">
        <v>21</v>
      </c>
      <c r="J3835" t="s">
        <v>22</v>
      </c>
      <c r="K3835" s="2">
        <v>530.91999999999996</v>
      </c>
      <c r="L3835" t="s">
        <v>28</v>
      </c>
      <c r="M3835">
        <f>YEAR(Table1[[#This Row],[order_date]])</f>
        <v>2023</v>
      </c>
      <c r="N3835">
        <f>MONTH(Table1[[#This Row],[order_date]])</f>
        <v>5</v>
      </c>
      <c r="O3835" s="3">
        <f>Table1[[#This Row],[sales]]-Table1[[#This Row],[profit]]</f>
        <v>2536.64</v>
      </c>
      <c r="P3835" s="3">
        <f>Table1[[#This Row],[sales]]*Table1[[#This Row],[quantity]]</f>
        <v>3067.56</v>
      </c>
      <c r="Q3835" s="9">
        <f>Table1[[#This Row],[delivery_date]]-Table1[[#This Row],[order_date]]</f>
        <v>4</v>
      </c>
    </row>
    <row r="3836" spans="1:17" x14ac:dyDescent="0.35">
      <c r="A3836" t="s">
        <v>3867</v>
      </c>
      <c r="B3836" t="s">
        <v>13</v>
      </c>
      <c r="C3836" t="s">
        <v>14</v>
      </c>
      <c r="D3836" s="2">
        <v>4198.96</v>
      </c>
      <c r="E3836">
        <v>0.46</v>
      </c>
      <c r="F3836">
        <v>3</v>
      </c>
      <c r="G3836" s="1">
        <v>45043</v>
      </c>
      <c r="H3836" s="1">
        <v>45050</v>
      </c>
      <c r="I3836" t="s">
        <v>15</v>
      </c>
      <c r="J3836" t="s">
        <v>16</v>
      </c>
      <c r="K3836" s="2">
        <v>936.86</v>
      </c>
      <c r="L3836" t="s">
        <v>48</v>
      </c>
      <c r="M3836">
        <f>YEAR(Table1[[#This Row],[order_date]])</f>
        <v>2023</v>
      </c>
      <c r="N3836">
        <f>MONTH(Table1[[#This Row],[order_date]])</f>
        <v>4</v>
      </c>
      <c r="O3836" s="3">
        <f>Table1[[#This Row],[sales]]-Table1[[#This Row],[profit]]</f>
        <v>3262.1</v>
      </c>
      <c r="P3836" s="3">
        <f>Table1[[#This Row],[sales]]*Table1[[#This Row],[quantity]]</f>
        <v>12596.880000000001</v>
      </c>
      <c r="Q3836" s="9">
        <f>Table1[[#This Row],[delivery_date]]-Table1[[#This Row],[order_date]]</f>
        <v>7</v>
      </c>
    </row>
    <row r="3837" spans="1:17" x14ac:dyDescent="0.35">
      <c r="A3837" t="s">
        <v>3868</v>
      </c>
      <c r="B3837" t="s">
        <v>41</v>
      </c>
      <c r="C3837" t="s">
        <v>26</v>
      </c>
      <c r="D3837" s="2">
        <v>1924.55</v>
      </c>
      <c r="E3837">
        <v>0.28000000000000003</v>
      </c>
      <c r="F3837">
        <v>9</v>
      </c>
      <c r="G3837" s="1">
        <v>45394</v>
      </c>
      <c r="H3837" s="1">
        <v>45395</v>
      </c>
      <c r="I3837" t="s">
        <v>31</v>
      </c>
      <c r="J3837" t="s">
        <v>27</v>
      </c>
      <c r="K3837" s="2">
        <v>326.52</v>
      </c>
      <c r="L3837" t="s">
        <v>23</v>
      </c>
      <c r="M3837">
        <f>YEAR(Table1[[#This Row],[order_date]])</f>
        <v>2024</v>
      </c>
      <c r="N3837">
        <f>MONTH(Table1[[#This Row],[order_date]])</f>
        <v>4</v>
      </c>
      <c r="O3837" s="3">
        <f>Table1[[#This Row],[sales]]-Table1[[#This Row],[profit]]</f>
        <v>1598.03</v>
      </c>
      <c r="P3837" s="3">
        <f>Table1[[#This Row],[sales]]*Table1[[#This Row],[quantity]]</f>
        <v>17320.95</v>
      </c>
      <c r="Q3837" s="9">
        <f>Table1[[#This Row],[delivery_date]]-Table1[[#This Row],[order_date]]</f>
        <v>1</v>
      </c>
    </row>
    <row r="3838" spans="1:17" x14ac:dyDescent="0.35">
      <c r="A3838" t="s">
        <v>3869</v>
      </c>
      <c r="B3838" t="s">
        <v>25</v>
      </c>
      <c r="C3838" t="s">
        <v>33</v>
      </c>
      <c r="D3838" s="2">
        <v>2331.5</v>
      </c>
      <c r="E3838">
        <v>0.04</v>
      </c>
      <c r="F3838">
        <v>1</v>
      </c>
      <c r="G3838" s="1">
        <v>44965</v>
      </c>
      <c r="H3838" s="1">
        <v>44969</v>
      </c>
      <c r="I3838" t="s">
        <v>21</v>
      </c>
      <c r="J3838" t="s">
        <v>27</v>
      </c>
      <c r="K3838" s="2">
        <v>450.52</v>
      </c>
      <c r="L3838" t="s">
        <v>17</v>
      </c>
      <c r="M3838">
        <f>YEAR(Table1[[#This Row],[order_date]])</f>
        <v>2023</v>
      </c>
      <c r="N3838">
        <f>MONTH(Table1[[#This Row],[order_date]])</f>
        <v>2</v>
      </c>
      <c r="O3838" s="3">
        <f>Table1[[#This Row],[sales]]-Table1[[#This Row],[profit]]</f>
        <v>1880.98</v>
      </c>
      <c r="P3838" s="3">
        <f>Table1[[#This Row],[sales]]*Table1[[#This Row],[quantity]]</f>
        <v>2331.5</v>
      </c>
      <c r="Q3838" s="9">
        <f>Table1[[#This Row],[delivery_date]]-Table1[[#This Row],[order_date]]</f>
        <v>4</v>
      </c>
    </row>
    <row r="3839" spans="1:17" x14ac:dyDescent="0.35">
      <c r="A3839" t="s">
        <v>3870</v>
      </c>
      <c r="B3839" t="s">
        <v>41</v>
      </c>
      <c r="C3839" t="s">
        <v>33</v>
      </c>
      <c r="D3839" s="2">
        <v>3523.77</v>
      </c>
      <c r="E3839">
        <v>0.47</v>
      </c>
      <c r="F3839">
        <v>8</v>
      </c>
      <c r="G3839" s="1">
        <v>45274</v>
      </c>
      <c r="H3839" s="1">
        <v>45276</v>
      </c>
      <c r="I3839" t="s">
        <v>31</v>
      </c>
      <c r="J3839" t="s">
        <v>16</v>
      </c>
      <c r="K3839" s="2">
        <v>570.47</v>
      </c>
      <c r="L3839" t="s">
        <v>28</v>
      </c>
      <c r="M3839">
        <f>YEAR(Table1[[#This Row],[order_date]])</f>
        <v>2023</v>
      </c>
      <c r="N3839">
        <f>MONTH(Table1[[#This Row],[order_date]])</f>
        <v>12</v>
      </c>
      <c r="O3839" s="3">
        <f>Table1[[#This Row],[sales]]-Table1[[#This Row],[profit]]</f>
        <v>2953.3</v>
      </c>
      <c r="P3839" s="3">
        <f>Table1[[#This Row],[sales]]*Table1[[#This Row],[quantity]]</f>
        <v>28190.16</v>
      </c>
      <c r="Q3839" s="9">
        <f>Table1[[#This Row],[delivery_date]]-Table1[[#This Row],[order_date]]</f>
        <v>2</v>
      </c>
    </row>
    <row r="3840" spans="1:17" x14ac:dyDescent="0.35">
      <c r="A3840" t="s">
        <v>3871</v>
      </c>
      <c r="B3840" t="s">
        <v>25</v>
      </c>
      <c r="C3840" t="s">
        <v>36</v>
      </c>
      <c r="D3840" s="2">
        <v>432.64</v>
      </c>
      <c r="E3840">
        <v>7.0000000000000007E-2</v>
      </c>
      <c r="F3840">
        <v>5</v>
      </c>
      <c r="G3840" s="1">
        <v>45092</v>
      </c>
      <c r="H3840" s="1">
        <v>45097</v>
      </c>
      <c r="I3840" t="s">
        <v>21</v>
      </c>
      <c r="J3840" t="s">
        <v>16</v>
      </c>
      <c r="K3840" s="2">
        <v>28.9</v>
      </c>
      <c r="L3840" t="s">
        <v>48</v>
      </c>
      <c r="M3840">
        <f>YEAR(Table1[[#This Row],[order_date]])</f>
        <v>2023</v>
      </c>
      <c r="N3840">
        <f>MONTH(Table1[[#This Row],[order_date]])</f>
        <v>6</v>
      </c>
      <c r="O3840" s="3">
        <f>Table1[[#This Row],[sales]]-Table1[[#This Row],[profit]]</f>
        <v>403.74</v>
      </c>
      <c r="P3840" s="3">
        <f>Table1[[#This Row],[sales]]*Table1[[#This Row],[quantity]]</f>
        <v>2163.1999999999998</v>
      </c>
      <c r="Q3840" s="9">
        <f>Table1[[#This Row],[delivery_date]]-Table1[[#This Row],[order_date]]</f>
        <v>5</v>
      </c>
    </row>
    <row r="3841" spans="1:17" x14ac:dyDescent="0.35">
      <c r="A3841" t="s">
        <v>3872</v>
      </c>
      <c r="B3841" t="s">
        <v>41</v>
      </c>
      <c r="C3841" t="s">
        <v>33</v>
      </c>
      <c r="D3841" s="2">
        <v>1989.62</v>
      </c>
      <c r="E3841">
        <v>0.44</v>
      </c>
      <c r="F3841">
        <v>4</v>
      </c>
      <c r="G3841" s="1">
        <v>45033</v>
      </c>
      <c r="H3841" s="1">
        <v>45037</v>
      </c>
      <c r="I3841" t="s">
        <v>31</v>
      </c>
      <c r="J3841" t="s">
        <v>27</v>
      </c>
      <c r="K3841" s="2">
        <v>373.29</v>
      </c>
      <c r="L3841" t="s">
        <v>48</v>
      </c>
      <c r="M3841">
        <f>YEAR(Table1[[#This Row],[order_date]])</f>
        <v>2023</v>
      </c>
      <c r="N3841">
        <f>MONTH(Table1[[#This Row],[order_date]])</f>
        <v>4</v>
      </c>
      <c r="O3841" s="3">
        <f>Table1[[#This Row],[sales]]-Table1[[#This Row],[profit]]</f>
        <v>1616.33</v>
      </c>
      <c r="P3841" s="3">
        <f>Table1[[#This Row],[sales]]*Table1[[#This Row],[quantity]]</f>
        <v>7958.48</v>
      </c>
      <c r="Q3841" s="9">
        <f>Table1[[#This Row],[delivery_date]]-Table1[[#This Row],[order_date]]</f>
        <v>4</v>
      </c>
    </row>
    <row r="3842" spans="1:17" x14ac:dyDescent="0.35">
      <c r="A3842" t="s">
        <v>3873</v>
      </c>
      <c r="B3842" t="s">
        <v>19</v>
      </c>
      <c r="C3842" t="s">
        <v>20</v>
      </c>
      <c r="D3842" s="2">
        <v>1548.98</v>
      </c>
      <c r="E3842">
        <v>0.36</v>
      </c>
      <c r="F3842">
        <v>5</v>
      </c>
      <c r="G3842" s="1">
        <v>45477</v>
      </c>
      <c r="H3842" s="1">
        <v>45484</v>
      </c>
      <c r="I3842" t="s">
        <v>15</v>
      </c>
      <c r="J3842" t="s">
        <v>22</v>
      </c>
      <c r="K3842" s="2">
        <v>96.52</v>
      </c>
      <c r="L3842" t="s">
        <v>34</v>
      </c>
      <c r="M3842">
        <f>YEAR(Table1[[#This Row],[order_date]])</f>
        <v>2024</v>
      </c>
      <c r="N3842">
        <f>MONTH(Table1[[#This Row],[order_date]])</f>
        <v>7</v>
      </c>
      <c r="O3842" s="3">
        <f>Table1[[#This Row],[sales]]-Table1[[#This Row],[profit]]</f>
        <v>1452.46</v>
      </c>
      <c r="P3842" s="3">
        <f>Table1[[#This Row],[sales]]*Table1[[#This Row],[quantity]]</f>
        <v>7744.9</v>
      </c>
      <c r="Q3842" s="9">
        <f>Table1[[#This Row],[delivery_date]]-Table1[[#This Row],[order_date]]</f>
        <v>7</v>
      </c>
    </row>
    <row r="3843" spans="1:17" x14ac:dyDescent="0.35">
      <c r="A3843" t="s">
        <v>3874</v>
      </c>
      <c r="B3843" t="s">
        <v>13</v>
      </c>
      <c r="C3843" t="s">
        <v>20</v>
      </c>
      <c r="D3843" s="2">
        <v>183.27</v>
      </c>
      <c r="E3843">
        <v>0.32</v>
      </c>
      <c r="F3843">
        <v>7</v>
      </c>
      <c r="G3843" s="1">
        <v>45521</v>
      </c>
      <c r="H3843" s="1">
        <v>45526</v>
      </c>
      <c r="I3843" t="s">
        <v>21</v>
      </c>
      <c r="J3843" t="s">
        <v>27</v>
      </c>
      <c r="K3843" s="2">
        <v>13.77</v>
      </c>
      <c r="L3843" t="s">
        <v>34</v>
      </c>
      <c r="M3843">
        <f>YEAR(Table1[[#This Row],[order_date]])</f>
        <v>2024</v>
      </c>
      <c r="N3843">
        <f>MONTH(Table1[[#This Row],[order_date]])</f>
        <v>8</v>
      </c>
      <c r="O3843" s="3">
        <f>Table1[[#This Row],[sales]]-Table1[[#This Row],[profit]]</f>
        <v>169.5</v>
      </c>
      <c r="P3843" s="3">
        <f>Table1[[#This Row],[sales]]*Table1[[#This Row],[quantity]]</f>
        <v>1282.8900000000001</v>
      </c>
      <c r="Q3843" s="9">
        <f>Table1[[#This Row],[delivery_date]]-Table1[[#This Row],[order_date]]</f>
        <v>5</v>
      </c>
    </row>
    <row r="3844" spans="1:17" x14ac:dyDescent="0.35">
      <c r="A3844" t="s">
        <v>3875</v>
      </c>
      <c r="B3844" t="s">
        <v>25</v>
      </c>
      <c r="C3844" t="s">
        <v>14</v>
      </c>
      <c r="D3844" s="2">
        <v>1060.27</v>
      </c>
      <c r="E3844">
        <v>0.28999999999999998</v>
      </c>
      <c r="F3844">
        <v>8</v>
      </c>
      <c r="G3844" s="1">
        <v>45430</v>
      </c>
      <c r="H3844" s="1">
        <v>45431</v>
      </c>
      <c r="I3844" t="s">
        <v>21</v>
      </c>
      <c r="J3844" t="s">
        <v>27</v>
      </c>
      <c r="K3844" s="2">
        <v>235.17</v>
      </c>
      <c r="L3844" t="s">
        <v>48</v>
      </c>
      <c r="M3844">
        <f>YEAR(Table1[[#This Row],[order_date]])</f>
        <v>2024</v>
      </c>
      <c r="N3844">
        <f>MONTH(Table1[[#This Row],[order_date]])</f>
        <v>5</v>
      </c>
      <c r="O3844" s="3">
        <f>Table1[[#This Row],[sales]]-Table1[[#This Row],[profit]]</f>
        <v>825.1</v>
      </c>
      <c r="P3844" s="3">
        <f>Table1[[#This Row],[sales]]*Table1[[#This Row],[quantity]]</f>
        <v>8482.16</v>
      </c>
      <c r="Q3844" s="9">
        <f>Table1[[#This Row],[delivery_date]]-Table1[[#This Row],[order_date]]</f>
        <v>1</v>
      </c>
    </row>
    <row r="3845" spans="1:17" x14ac:dyDescent="0.35">
      <c r="A3845" t="s">
        <v>3876</v>
      </c>
      <c r="B3845" t="s">
        <v>41</v>
      </c>
      <c r="C3845" t="s">
        <v>33</v>
      </c>
      <c r="D3845" s="2">
        <v>2039.83</v>
      </c>
      <c r="E3845">
        <v>7.0000000000000007E-2</v>
      </c>
      <c r="F3845">
        <v>2</v>
      </c>
      <c r="G3845" s="1">
        <v>45249</v>
      </c>
      <c r="H3845" s="1">
        <v>45251</v>
      </c>
      <c r="I3845" t="s">
        <v>31</v>
      </c>
      <c r="J3845" t="s">
        <v>22</v>
      </c>
      <c r="K3845" s="2">
        <v>341.43</v>
      </c>
      <c r="L3845" t="s">
        <v>17</v>
      </c>
      <c r="M3845">
        <f>YEAR(Table1[[#This Row],[order_date]])</f>
        <v>2023</v>
      </c>
      <c r="N3845">
        <f>MONTH(Table1[[#This Row],[order_date]])</f>
        <v>11</v>
      </c>
      <c r="O3845" s="3">
        <f>Table1[[#This Row],[sales]]-Table1[[#This Row],[profit]]</f>
        <v>1698.3999999999999</v>
      </c>
      <c r="P3845" s="3">
        <f>Table1[[#This Row],[sales]]*Table1[[#This Row],[quantity]]</f>
        <v>4079.66</v>
      </c>
      <c r="Q3845" s="9">
        <f>Table1[[#This Row],[delivery_date]]-Table1[[#This Row],[order_date]]</f>
        <v>2</v>
      </c>
    </row>
    <row r="3846" spans="1:17" x14ac:dyDescent="0.35">
      <c r="A3846" t="s">
        <v>3877</v>
      </c>
      <c r="B3846" t="s">
        <v>41</v>
      </c>
      <c r="C3846" t="s">
        <v>36</v>
      </c>
      <c r="D3846" s="2">
        <v>1067.4000000000001</v>
      </c>
      <c r="E3846">
        <v>0.25</v>
      </c>
      <c r="F3846">
        <v>6</v>
      </c>
      <c r="G3846" s="1">
        <v>45428</v>
      </c>
      <c r="H3846" s="1">
        <v>45435</v>
      </c>
      <c r="I3846" t="s">
        <v>15</v>
      </c>
      <c r="J3846" t="s">
        <v>16</v>
      </c>
      <c r="K3846" s="2">
        <v>197.43</v>
      </c>
      <c r="L3846" t="s">
        <v>23</v>
      </c>
      <c r="M3846">
        <f>YEAR(Table1[[#This Row],[order_date]])</f>
        <v>2024</v>
      </c>
      <c r="N3846">
        <f>MONTH(Table1[[#This Row],[order_date]])</f>
        <v>5</v>
      </c>
      <c r="O3846" s="3">
        <f>Table1[[#This Row],[sales]]-Table1[[#This Row],[profit]]</f>
        <v>869.97</v>
      </c>
      <c r="P3846" s="3">
        <f>Table1[[#This Row],[sales]]*Table1[[#This Row],[quantity]]</f>
        <v>6404.4000000000005</v>
      </c>
      <c r="Q3846" s="9">
        <f>Table1[[#This Row],[delivery_date]]-Table1[[#This Row],[order_date]]</f>
        <v>7</v>
      </c>
    </row>
    <row r="3847" spans="1:17" x14ac:dyDescent="0.35">
      <c r="A3847" t="s">
        <v>3878</v>
      </c>
      <c r="B3847" t="s">
        <v>41</v>
      </c>
      <c r="C3847" t="s">
        <v>36</v>
      </c>
      <c r="D3847" s="2">
        <v>3051.75</v>
      </c>
      <c r="E3847">
        <v>0.1</v>
      </c>
      <c r="F3847">
        <v>4</v>
      </c>
      <c r="G3847" s="1">
        <v>45081</v>
      </c>
      <c r="H3847" s="1">
        <v>45085</v>
      </c>
      <c r="I3847" t="s">
        <v>21</v>
      </c>
      <c r="J3847" t="s">
        <v>22</v>
      </c>
      <c r="K3847" s="2">
        <v>280.99</v>
      </c>
      <c r="L3847" t="s">
        <v>39</v>
      </c>
      <c r="M3847">
        <f>YEAR(Table1[[#This Row],[order_date]])</f>
        <v>2023</v>
      </c>
      <c r="N3847">
        <f>MONTH(Table1[[#This Row],[order_date]])</f>
        <v>6</v>
      </c>
      <c r="O3847" s="3">
        <f>Table1[[#This Row],[sales]]-Table1[[#This Row],[profit]]</f>
        <v>2770.76</v>
      </c>
      <c r="P3847" s="3">
        <f>Table1[[#This Row],[sales]]*Table1[[#This Row],[quantity]]</f>
        <v>12207</v>
      </c>
      <c r="Q3847" s="9">
        <f>Table1[[#This Row],[delivery_date]]-Table1[[#This Row],[order_date]]</f>
        <v>4</v>
      </c>
    </row>
    <row r="3848" spans="1:17" x14ac:dyDescent="0.35">
      <c r="A3848" t="s">
        <v>3879</v>
      </c>
      <c r="B3848" t="s">
        <v>19</v>
      </c>
      <c r="C3848" t="s">
        <v>26</v>
      </c>
      <c r="D3848" s="2">
        <v>2298.4</v>
      </c>
      <c r="E3848">
        <v>0.28999999999999998</v>
      </c>
      <c r="F3848">
        <v>8</v>
      </c>
      <c r="G3848" s="1">
        <v>45048</v>
      </c>
      <c r="H3848" s="1">
        <v>45052</v>
      </c>
      <c r="I3848" t="s">
        <v>31</v>
      </c>
      <c r="J3848" t="s">
        <v>27</v>
      </c>
      <c r="K3848" s="2">
        <v>508.63</v>
      </c>
      <c r="L3848" t="s">
        <v>39</v>
      </c>
      <c r="M3848">
        <f>YEAR(Table1[[#This Row],[order_date]])</f>
        <v>2023</v>
      </c>
      <c r="N3848">
        <f>MONTH(Table1[[#This Row],[order_date]])</f>
        <v>5</v>
      </c>
      <c r="O3848" s="3">
        <f>Table1[[#This Row],[sales]]-Table1[[#This Row],[profit]]</f>
        <v>1789.77</v>
      </c>
      <c r="P3848" s="3">
        <f>Table1[[#This Row],[sales]]*Table1[[#This Row],[quantity]]</f>
        <v>18387.2</v>
      </c>
      <c r="Q3848" s="9">
        <f>Table1[[#This Row],[delivery_date]]-Table1[[#This Row],[order_date]]</f>
        <v>4</v>
      </c>
    </row>
    <row r="3849" spans="1:17" x14ac:dyDescent="0.35">
      <c r="A3849" t="s">
        <v>3880</v>
      </c>
      <c r="B3849" t="s">
        <v>19</v>
      </c>
      <c r="C3849" t="s">
        <v>14</v>
      </c>
      <c r="D3849" s="2">
        <v>293.45999999999998</v>
      </c>
      <c r="E3849">
        <v>0.22</v>
      </c>
      <c r="F3849">
        <v>4</v>
      </c>
      <c r="G3849" s="1">
        <v>44949</v>
      </c>
      <c r="H3849" s="1">
        <v>44956</v>
      </c>
      <c r="I3849" t="s">
        <v>15</v>
      </c>
      <c r="J3849" t="s">
        <v>22</v>
      </c>
      <c r="K3849" s="2">
        <v>19.95</v>
      </c>
      <c r="L3849" t="s">
        <v>17</v>
      </c>
      <c r="M3849">
        <f>YEAR(Table1[[#This Row],[order_date]])</f>
        <v>2023</v>
      </c>
      <c r="N3849">
        <f>MONTH(Table1[[#This Row],[order_date]])</f>
        <v>1</v>
      </c>
      <c r="O3849" s="3">
        <f>Table1[[#This Row],[sales]]-Table1[[#This Row],[profit]]</f>
        <v>273.51</v>
      </c>
      <c r="P3849" s="3">
        <f>Table1[[#This Row],[sales]]*Table1[[#This Row],[quantity]]</f>
        <v>1173.8399999999999</v>
      </c>
      <c r="Q3849" s="9">
        <f>Table1[[#This Row],[delivery_date]]-Table1[[#This Row],[order_date]]</f>
        <v>7</v>
      </c>
    </row>
    <row r="3850" spans="1:17" x14ac:dyDescent="0.35">
      <c r="A3850" t="s">
        <v>3881</v>
      </c>
      <c r="B3850" t="s">
        <v>25</v>
      </c>
      <c r="C3850" t="s">
        <v>36</v>
      </c>
      <c r="D3850" s="2">
        <v>1447.7</v>
      </c>
      <c r="E3850">
        <v>0.34</v>
      </c>
      <c r="F3850">
        <v>3</v>
      </c>
      <c r="G3850" s="1">
        <v>44961</v>
      </c>
      <c r="H3850" s="1">
        <v>44965</v>
      </c>
      <c r="I3850" t="s">
        <v>15</v>
      </c>
      <c r="J3850" t="s">
        <v>16</v>
      </c>
      <c r="K3850" s="2">
        <v>164.07</v>
      </c>
      <c r="L3850" t="s">
        <v>48</v>
      </c>
      <c r="M3850">
        <f>YEAR(Table1[[#This Row],[order_date]])</f>
        <v>2023</v>
      </c>
      <c r="N3850">
        <f>MONTH(Table1[[#This Row],[order_date]])</f>
        <v>2</v>
      </c>
      <c r="O3850" s="3">
        <f>Table1[[#This Row],[sales]]-Table1[[#This Row],[profit]]</f>
        <v>1283.6300000000001</v>
      </c>
      <c r="P3850" s="3">
        <f>Table1[[#This Row],[sales]]*Table1[[#This Row],[quantity]]</f>
        <v>4343.1000000000004</v>
      </c>
      <c r="Q3850" s="9">
        <f>Table1[[#This Row],[delivery_date]]-Table1[[#This Row],[order_date]]</f>
        <v>4</v>
      </c>
    </row>
    <row r="3851" spans="1:17" x14ac:dyDescent="0.35">
      <c r="A3851" t="s">
        <v>3882</v>
      </c>
      <c r="B3851" t="s">
        <v>25</v>
      </c>
      <c r="C3851" t="s">
        <v>26</v>
      </c>
      <c r="D3851" s="2">
        <v>195.44</v>
      </c>
      <c r="E3851">
        <v>0.49</v>
      </c>
      <c r="F3851">
        <v>5</v>
      </c>
      <c r="G3851" s="1">
        <v>45156</v>
      </c>
      <c r="H3851" s="1">
        <v>45157</v>
      </c>
      <c r="I3851" t="s">
        <v>31</v>
      </c>
      <c r="J3851" t="s">
        <v>22</v>
      </c>
      <c r="K3851" s="2">
        <v>53.89</v>
      </c>
      <c r="L3851" t="s">
        <v>17</v>
      </c>
      <c r="M3851">
        <f>YEAR(Table1[[#This Row],[order_date]])</f>
        <v>2023</v>
      </c>
      <c r="N3851">
        <f>MONTH(Table1[[#This Row],[order_date]])</f>
        <v>8</v>
      </c>
      <c r="O3851" s="3">
        <f>Table1[[#This Row],[sales]]-Table1[[#This Row],[profit]]</f>
        <v>141.55000000000001</v>
      </c>
      <c r="P3851" s="3">
        <f>Table1[[#This Row],[sales]]*Table1[[#This Row],[quantity]]</f>
        <v>977.2</v>
      </c>
      <c r="Q3851" s="9">
        <f>Table1[[#This Row],[delivery_date]]-Table1[[#This Row],[order_date]]</f>
        <v>1</v>
      </c>
    </row>
    <row r="3852" spans="1:17" x14ac:dyDescent="0.35">
      <c r="A3852" t="s">
        <v>3883</v>
      </c>
      <c r="B3852" t="s">
        <v>19</v>
      </c>
      <c r="C3852" t="s">
        <v>36</v>
      </c>
      <c r="D3852" s="2">
        <v>1854.86</v>
      </c>
      <c r="E3852">
        <v>0.18</v>
      </c>
      <c r="F3852">
        <v>4</v>
      </c>
      <c r="G3852" s="1">
        <v>45417</v>
      </c>
      <c r="H3852" s="1">
        <v>45423</v>
      </c>
      <c r="I3852" t="s">
        <v>15</v>
      </c>
      <c r="J3852" t="s">
        <v>22</v>
      </c>
      <c r="K3852" s="2">
        <v>104.65</v>
      </c>
      <c r="L3852" t="s">
        <v>39</v>
      </c>
      <c r="M3852">
        <f>YEAR(Table1[[#This Row],[order_date]])</f>
        <v>2024</v>
      </c>
      <c r="N3852">
        <f>MONTH(Table1[[#This Row],[order_date]])</f>
        <v>5</v>
      </c>
      <c r="O3852" s="3">
        <f>Table1[[#This Row],[sales]]-Table1[[#This Row],[profit]]</f>
        <v>1750.2099999999998</v>
      </c>
      <c r="P3852" s="3">
        <f>Table1[[#This Row],[sales]]*Table1[[#This Row],[quantity]]</f>
        <v>7419.44</v>
      </c>
      <c r="Q3852" s="9">
        <f>Table1[[#This Row],[delivery_date]]-Table1[[#This Row],[order_date]]</f>
        <v>6</v>
      </c>
    </row>
    <row r="3853" spans="1:17" x14ac:dyDescent="0.35">
      <c r="A3853" t="s">
        <v>3884</v>
      </c>
      <c r="B3853" t="s">
        <v>25</v>
      </c>
      <c r="C3853" t="s">
        <v>26</v>
      </c>
      <c r="D3853" s="2">
        <v>1369.64</v>
      </c>
      <c r="E3853">
        <v>0.31</v>
      </c>
      <c r="F3853">
        <v>5</v>
      </c>
      <c r="G3853" s="1">
        <v>45067</v>
      </c>
      <c r="H3853" s="1">
        <v>45073</v>
      </c>
      <c r="I3853" t="s">
        <v>21</v>
      </c>
      <c r="J3853" t="s">
        <v>16</v>
      </c>
      <c r="K3853" s="2">
        <v>323.88</v>
      </c>
      <c r="L3853" t="s">
        <v>48</v>
      </c>
      <c r="M3853">
        <f>YEAR(Table1[[#This Row],[order_date]])</f>
        <v>2023</v>
      </c>
      <c r="N3853">
        <f>MONTH(Table1[[#This Row],[order_date]])</f>
        <v>5</v>
      </c>
      <c r="O3853" s="3">
        <f>Table1[[#This Row],[sales]]-Table1[[#This Row],[profit]]</f>
        <v>1045.7600000000002</v>
      </c>
      <c r="P3853" s="3">
        <f>Table1[[#This Row],[sales]]*Table1[[#This Row],[quantity]]</f>
        <v>6848.2000000000007</v>
      </c>
      <c r="Q3853" s="9">
        <f>Table1[[#This Row],[delivery_date]]-Table1[[#This Row],[order_date]]</f>
        <v>6</v>
      </c>
    </row>
    <row r="3854" spans="1:17" x14ac:dyDescent="0.35">
      <c r="A3854" t="s">
        <v>3885</v>
      </c>
      <c r="B3854" t="s">
        <v>13</v>
      </c>
      <c r="C3854" t="s">
        <v>20</v>
      </c>
      <c r="D3854" s="2">
        <v>3472.12</v>
      </c>
      <c r="E3854">
        <v>0.43</v>
      </c>
      <c r="F3854">
        <v>9</v>
      </c>
      <c r="G3854" s="1">
        <v>45308</v>
      </c>
      <c r="H3854" s="1">
        <v>45309</v>
      </c>
      <c r="I3854" t="s">
        <v>15</v>
      </c>
      <c r="J3854" t="s">
        <v>27</v>
      </c>
      <c r="K3854" s="2">
        <v>311.26</v>
      </c>
      <c r="L3854" t="s">
        <v>23</v>
      </c>
      <c r="M3854">
        <f>YEAR(Table1[[#This Row],[order_date]])</f>
        <v>2024</v>
      </c>
      <c r="N3854">
        <f>MONTH(Table1[[#This Row],[order_date]])</f>
        <v>1</v>
      </c>
      <c r="O3854" s="3">
        <f>Table1[[#This Row],[sales]]-Table1[[#This Row],[profit]]</f>
        <v>3160.8599999999997</v>
      </c>
      <c r="P3854" s="3">
        <f>Table1[[#This Row],[sales]]*Table1[[#This Row],[quantity]]</f>
        <v>31249.079999999998</v>
      </c>
      <c r="Q3854" s="9">
        <f>Table1[[#This Row],[delivery_date]]-Table1[[#This Row],[order_date]]</f>
        <v>1</v>
      </c>
    </row>
    <row r="3855" spans="1:17" x14ac:dyDescent="0.35">
      <c r="A3855" t="s">
        <v>3886</v>
      </c>
      <c r="B3855" t="s">
        <v>13</v>
      </c>
      <c r="C3855" t="s">
        <v>20</v>
      </c>
      <c r="D3855" s="2">
        <v>1606.29</v>
      </c>
      <c r="E3855">
        <v>0.05</v>
      </c>
      <c r="F3855">
        <v>3</v>
      </c>
      <c r="G3855" s="1">
        <v>45208</v>
      </c>
      <c r="H3855" s="1">
        <v>45214</v>
      </c>
      <c r="I3855" t="s">
        <v>15</v>
      </c>
      <c r="J3855" t="s">
        <v>27</v>
      </c>
      <c r="K3855" s="2">
        <v>414.91</v>
      </c>
      <c r="L3855" t="s">
        <v>23</v>
      </c>
      <c r="M3855">
        <f>YEAR(Table1[[#This Row],[order_date]])</f>
        <v>2023</v>
      </c>
      <c r="N3855">
        <f>MONTH(Table1[[#This Row],[order_date]])</f>
        <v>10</v>
      </c>
      <c r="O3855" s="3">
        <f>Table1[[#This Row],[sales]]-Table1[[#This Row],[profit]]</f>
        <v>1191.3799999999999</v>
      </c>
      <c r="P3855" s="3">
        <f>Table1[[#This Row],[sales]]*Table1[[#This Row],[quantity]]</f>
        <v>4818.87</v>
      </c>
      <c r="Q3855" s="9">
        <f>Table1[[#This Row],[delivery_date]]-Table1[[#This Row],[order_date]]</f>
        <v>6</v>
      </c>
    </row>
    <row r="3856" spans="1:17" x14ac:dyDescent="0.35">
      <c r="A3856" t="s">
        <v>3887</v>
      </c>
      <c r="B3856" t="s">
        <v>19</v>
      </c>
      <c r="C3856" t="s">
        <v>36</v>
      </c>
      <c r="D3856" s="2">
        <v>1938.28</v>
      </c>
      <c r="E3856">
        <v>0.4</v>
      </c>
      <c r="F3856">
        <v>2</v>
      </c>
      <c r="G3856" s="1">
        <v>45132</v>
      </c>
      <c r="H3856" s="1">
        <v>45138</v>
      </c>
      <c r="I3856" t="s">
        <v>21</v>
      </c>
      <c r="J3856" t="s">
        <v>22</v>
      </c>
      <c r="K3856" s="2">
        <v>391.43</v>
      </c>
      <c r="L3856" t="s">
        <v>34</v>
      </c>
      <c r="M3856">
        <f>YEAR(Table1[[#This Row],[order_date]])</f>
        <v>2023</v>
      </c>
      <c r="N3856">
        <f>MONTH(Table1[[#This Row],[order_date]])</f>
        <v>7</v>
      </c>
      <c r="O3856" s="3">
        <f>Table1[[#This Row],[sales]]-Table1[[#This Row],[profit]]</f>
        <v>1546.85</v>
      </c>
      <c r="P3856" s="3">
        <f>Table1[[#This Row],[sales]]*Table1[[#This Row],[quantity]]</f>
        <v>3876.56</v>
      </c>
      <c r="Q3856" s="9">
        <f>Table1[[#This Row],[delivery_date]]-Table1[[#This Row],[order_date]]</f>
        <v>6</v>
      </c>
    </row>
    <row r="3857" spans="1:17" x14ac:dyDescent="0.35">
      <c r="A3857" t="s">
        <v>3888</v>
      </c>
      <c r="B3857" t="s">
        <v>25</v>
      </c>
      <c r="C3857" t="s">
        <v>14</v>
      </c>
      <c r="D3857" s="2">
        <v>3654.14</v>
      </c>
      <c r="E3857">
        <v>0.12</v>
      </c>
      <c r="F3857">
        <v>2</v>
      </c>
      <c r="G3857" s="1">
        <v>45089</v>
      </c>
      <c r="H3857" s="1">
        <v>45096</v>
      </c>
      <c r="I3857" t="s">
        <v>21</v>
      </c>
      <c r="J3857" t="s">
        <v>22</v>
      </c>
      <c r="K3857" s="2">
        <v>213.56</v>
      </c>
      <c r="L3857" t="s">
        <v>34</v>
      </c>
      <c r="M3857">
        <f>YEAR(Table1[[#This Row],[order_date]])</f>
        <v>2023</v>
      </c>
      <c r="N3857">
        <f>MONTH(Table1[[#This Row],[order_date]])</f>
        <v>6</v>
      </c>
      <c r="O3857" s="3">
        <f>Table1[[#This Row],[sales]]-Table1[[#This Row],[profit]]</f>
        <v>3440.58</v>
      </c>
      <c r="P3857" s="3">
        <f>Table1[[#This Row],[sales]]*Table1[[#This Row],[quantity]]</f>
        <v>7308.28</v>
      </c>
      <c r="Q3857" s="9">
        <f>Table1[[#This Row],[delivery_date]]-Table1[[#This Row],[order_date]]</f>
        <v>7</v>
      </c>
    </row>
    <row r="3858" spans="1:17" x14ac:dyDescent="0.35">
      <c r="A3858" t="s">
        <v>3889</v>
      </c>
      <c r="B3858" t="s">
        <v>41</v>
      </c>
      <c r="C3858" t="s">
        <v>33</v>
      </c>
      <c r="D3858" s="2">
        <v>2456.5</v>
      </c>
      <c r="E3858">
        <v>0.27</v>
      </c>
      <c r="F3858">
        <v>9</v>
      </c>
      <c r="G3858" s="1">
        <v>45351</v>
      </c>
      <c r="H3858" s="1">
        <v>45354</v>
      </c>
      <c r="I3858" t="s">
        <v>15</v>
      </c>
      <c r="J3858" t="s">
        <v>22</v>
      </c>
      <c r="K3858" s="2">
        <v>128.04</v>
      </c>
      <c r="L3858" t="s">
        <v>39</v>
      </c>
      <c r="M3858">
        <f>YEAR(Table1[[#This Row],[order_date]])</f>
        <v>2024</v>
      </c>
      <c r="N3858">
        <f>MONTH(Table1[[#This Row],[order_date]])</f>
        <v>2</v>
      </c>
      <c r="O3858" s="3">
        <f>Table1[[#This Row],[sales]]-Table1[[#This Row],[profit]]</f>
        <v>2328.46</v>
      </c>
      <c r="P3858" s="3">
        <f>Table1[[#This Row],[sales]]*Table1[[#This Row],[quantity]]</f>
        <v>22108.5</v>
      </c>
      <c r="Q3858" s="9">
        <f>Table1[[#This Row],[delivery_date]]-Table1[[#This Row],[order_date]]</f>
        <v>3</v>
      </c>
    </row>
    <row r="3859" spans="1:17" x14ac:dyDescent="0.35">
      <c r="A3859" t="s">
        <v>3890</v>
      </c>
      <c r="B3859" t="s">
        <v>13</v>
      </c>
      <c r="C3859" t="s">
        <v>14</v>
      </c>
      <c r="D3859" s="2">
        <v>2826.63</v>
      </c>
      <c r="E3859">
        <v>0.5</v>
      </c>
      <c r="F3859">
        <v>7</v>
      </c>
      <c r="G3859" s="1">
        <v>45060</v>
      </c>
      <c r="H3859" s="1">
        <v>45067</v>
      </c>
      <c r="I3859" t="s">
        <v>31</v>
      </c>
      <c r="J3859" t="s">
        <v>16</v>
      </c>
      <c r="K3859" s="2">
        <v>547.94000000000005</v>
      </c>
      <c r="L3859" t="s">
        <v>34</v>
      </c>
      <c r="M3859">
        <f>YEAR(Table1[[#This Row],[order_date]])</f>
        <v>2023</v>
      </c>
      <c r="N3859">
        <f>MONTH(Table1[[#This Row],[order_date]])</f>
        <v>5</v>
      </c>
      <c r="O3859" s="3">
        <f>Table1[[#This Row],[sales]]-Table1[[#This Row],[profit]]</f>
        <v>2278.69</v>
      </c>
      <c r="P3859" s="3">
        <f>Table1[[#This Row],[sales]]*Table1[[#This Row],[quantity]]</f>
        <v>19786.41</v>
      </c>
      <c r="Q3859" s="9">
        <f>Table1[[#This Row],[delivery_date]]-Table1[[#This Row],[order_date]]</f>
        <v>7</v>
      </c>
    </row>
    <row r="3860" spans="1:17" x14ac:dyDescent="0.35">
      <c r="A3860" t="s">
        <v>3891</v>
      </c>
      <c r="B3860" t="s">
        <v>19</v>
      </c>
      <c r="C3860" t="s">
        <v>14</v>
      </c>
      <c r="D3860" s="2">
        <v>4222.6000000000004</v>
      </c>
      <c r="E3860">
        <v>0.49</v>
      </c>
      <c r="F3860">
        <v>4</v>
      </c>
      <c r="G3860" s="1">
        <v>45510</v>
      </c>
      <c r="H3860" s="1">
        <v>45517</v>
      </c>
      <c r="I3860" t="s">
        <v>21</v>
      </c>
      <c r="J3860" t="s">
        <v>22</v>
      </c>
      <c r="K3860" s="2">
        <v>1049.1300000000001</v>
      </c>
      <c r="L3860" t="s">
        <v>17</v>
      </c>
      <c r="M3860">
        <f>YEAR(Table1[[#This Row],[order_date]])</f>
        <v>2024</v>
      </c>
      <c r="N3860">
        <f>MONTH(Table1[[#This Row],[order_date]])</f>
        <v>8</v>
      </c>
      <c r="O3860" s="3">
        <f>Table1[[#This Row],[sales]]-Table1[[#This Row],[profit]]</f>
        <v>3173.4700000000003</v>
      </c>
      <c r="P3860" s="3">
        <f>Table1[[#This Row],[sales]]*Table1[[#This Row],[quantity]]</f>
        <v>16890.400000000001</v>
      </c>
      <c r="Q3860" s="9">
        <f>Table1[[#This Row],[delivery_date]]-Table1[[#This Row],[order_date]]</f>
        <v>7</v>
      </c>
    </row>
    <row r="3861" spans="1:17" x14ac:dyDescent="0.35">
      <c r="A3861" t="s">
        <v>3892</v>
      </c>
      <c r="B3861" t="s">
        <v>25</v>
      </c>
      <c r="C3861" t="s">
        <v>33</v>
      </c>
      <c r="D3861" s="2">
        <v>1113.75</v>
      </c>
      <c r="E3861">
        <v>0.16</v>
      </c>
      <c r="F3861">
        <v>6</v>
      </c>
      <c r="G3861" s="1">
        <v>45490</v>
      </c>
      <c r="H3861" s="1">
        <v>45496</v>
      </c>
      <c r="I3861" t="s">
        <v>21</v>
      </c>
      <c r="J3861" t="s">
        <v>27</v>
      </c>
      <c r="K3861" s="2">
        <v>254.52</v>
      </c>
      <c r="L3861" t="s">
        <v>28</v>
      </c>
      <c r="M3861">
        <f>YEAR(Table1[[#This Row],[order_date]])</f>
        <v>2024</v>
      </c>
      <c r="N3861">
        <f>MONTH(Table1[[#This Row],[order_date]])</f>
        <v>7</v>
      </c>
      <c r="O3861" s="3">
        <f>Table1[[#This Row],[sales]]-Table1[[#This Row],[profit]]</f>
        <v>859.23</v>
      </c>
      <c r="P3861" s="3">
        <f>Table1[[#This Row],[sales]]*Table1[[#This Row],[quantity]]</f>
        <v>6682.5</v>
      </c>
      <c r="Q3861" s="9">
        <f>Table1[[#This Row],[delivery_date]]-Table1[[#This Row],[order_date]]</f>
        <v>6</v>
      </c>
    </row>
    <row r="3862" spans="1:17" x14ac:dyDescent="0.35">
      <c r="A3862" t="s">
        <v>3893</v>
      </c>
      <c r="B3862" t="s">
        <v>19</v>
      </c>
      <c r="C3862" t="s">
        <v>20</v>
      </c>
      <c r="D3862" s="2">
        <v>4947.01</v>
      </c>
      <c r="E3862">
        <v>7.0000000000000007E-2</v>
      </c>
      <c r="F3862">
        <v>6</v>
      </c>
      <c r="G3862" s="1">
        <v>45414</v>
      </c>
      <c r="H3862" s="1">
        <v>45418</v>
      </c>
      <c r="I3862" t="s">
        <v>31</v>
      </c>
      <c r="J3862" t="s">
        <v>16</v>
      </c>
      <c r="K3862" s="2">
        <v>612.83000000000004</v>
      </c>
      <c r="L3862" t="s">
        <v>23</v>
      </c>
      <c r="M3862">
        <f>YEAR(Table1[[#This Row],[order_date]])</f>
        <v>2024</v>
      </c>
      <c r="N3862">
        <f>MONTH(Table1[[#This Row],[order_date]])</f>
        <v>5</v>
      </c>
      <c r="O3862" s="3">
        <f>Table1[[#This Row],[sales]]-Table1[[#This Row],[profit]]</f>
        <v>4334.18</v>
      </c>
      <c r="P3862" s="3">
        <f>Table1[[#This Row],[sales]]*Table1[[#This Row],[quantity]]</f>
        <v>29682.06</v>
      </c>
      <c r="Q3862" s="9">
        <f>Table1[[#This Row],[delivery_date]]-Table1[[#This Row],[order_date]]</f>
        <v>4</v>
      </c>
    </row>
    <row r="3863" spans="1:17" x14ac:dyDescent="0.35">
      <c r="A3863" t="s">
        <v>3894</v>
      </c>
      <c r="B3863" t="s">
        <v>41</v>
      </c>
      <c r="C3863" t="s">
        <v>20</v>
      </c>
      <c r="D3863" s="2">
        <v>4510.51</v>
      </c>
      <c r="E3863">
        <v>0.47</v>
      </c>
      <c r="F3863">
        <v>3</v>
      </c>
      <c r="G3863" s="1">
        <v>45491</v>
      </c>
      <c r="H3863" s="1">
        <v>45492</v>
      </c>
      <c r="I3863" t="s">
        <v>21</v>
      </c>
      <c r="J3863" t="s">
        <v>27</v>
      </c>
      <c r="K3863" s="2">
        <v>1041.8900000000001</v>
      </c>
      <c r="L3863" t="s">
        <v>28</v>
      </c>
      <c r="M3863">
        <f>YEAR(Table1[[#This Row],[order_date]])</f>
        <v>2024</v>
      </c>
      <c r="N3863">
        <f>MONTH(Table1[[#This Row],[order_date]])</f>
        <v>7</v>
      </c>
      <c r="O3863" s="3">
        <f>Table1[[#This Row],[sales]]-Table1[[#This Row],[profit]]</f>
        <v>3468.62</v>
      </c>
      <c r="P3863" s="3">
        <f>Table1[[#This Row],[sales]]*Table1[[#This Row],[quantity]]</f>
        <v>13531.53</v>
      </c>
      <c r="Q3863" s="9">
        <f>Table1[[#This Row],[delivery_date]]-Table1[[#This Row],[order_date]]</f>
        <v>1</v>
      </c>
    </row>
    <row r="3864" spans="1:17" x14ac:dyDescent="0.35">
      <c r="A3864" t="s">
        <v>3895</v>
      </c>
      <c r="B3864" t="s">
        <v>13</v>
      </c>
      <c r="C3864" t="s">
        <v>33</v>
      </c>
      <c r="D3864" s="2">
        <v>1504.11</v>
      </c>
      <c r="E3864">
        <v>0.45</v>
      </c>
      <c r="F3864">
        <v>9</v>
      </c>
      <c r="G3864" s="1">
        <v>45421</v>
      </c>
      <c r="H3864" s="1">
        <v>45423</v>
      </c>
      <c r="I3864" t="s">
        <v>31</v>
      </c>
      <c r="J3864" t="s">
        <v>16</v>
      </c>
      <c r="K3864" s="2">
        <v>179.71</v>
      </c>
      <c r="L3864" t="s">
        <v>23</v>
      </c>
      <c r="M3864">
        <f>YEAR(Table1[[#This Row],[order_date]])</f>
        <v>2024</v>
      </c>
      <c r="N3864">
        <f>MONTH(Table1[[#This Row],[order_date]])</f>
        <v>5</v>
      </c>
      <c r="O3864" s="3">
        <f>Table1[[#This Row],[sales]]-Table1[[#This Row],[profit]]</f>
        <v>1324.3999999999999</v>
      </c>
      <c r="P3864" s="3">
        <f>Table1[[#This Row],[sales]]*Table1[[#This Row],[quantity]]</f>
        <v>13536.99</v>
      </c>
      <c r="Q3864" s="9">
        <f>Table1[[#This Row],[delivery_date]]-Table1[[#This Row],[order_date]]</f>
        <v>2</v>
      </c>
    </row>
    <row r="3865" spans="1:17" x14ac:dyDescent="0.35">
      <c r="A3865" t="s">
        <v>3896</v>
      </c>
      <c r="B3865" t="s">
        <v>19</v>
      </c>
      <c r="C3865" t="s">
        <v>26</v>
      </c>
      <c r="D3865" s="2">
        <v>4475.3999999999996</v>
      </c>
      <c r="E3865">
        <v>0.31</v>
      </c>
      <c r="F3865">
        <v>4</v>
      </c>
      <c r="G3865" s="1">
        <v>45389</v>
      </c>
      <c r="H3865" s="1">
        <v>45390</v>
      </c>
      <c r="I3865" t="s">
        <v>21</v>
      </c>
      <c r="J3865" t="s">
        <v>16</v>
      </c>
      <c r="K3865" s="2">
        <v>777.67</v>
      </c>
      <c r="L3865" t="s">
        <v>34</v>
      </c>
      <c r="M3865">
        <f>YEAR(Table1[[#This Row],[order_date]])</f>
        <v>2024</v>
      </c>
      <c r="N3865">
        <f>MONTH(Table1[[#This Row],[order_date]])</f>
        <v>4</v>
      </c>
      <c r="O3865" s="3">
        <f>Table1[[#This Row],[sales]]-Table1[[#This Row],[profit]]</f>
        <v>3697.7299999999996</v>
      </c>
      <c r="P3865" s="3">
        <f>Table1[[#This Row],[sales]]*Table1[[#This Row],[quantity]]</f>
        <v>17901.599999999999</v>
      </c>
      <c r="Q3865" s="9">
        <f>Table1[[#This Row],[delivery_date]]-Table1[[#This Row],[order_date]]</f>
        <v>1</v>
      </c>
    </row>
    <row r="3866" spans="1:17" x14ac:dyDescent="0.35">
      <c r="A3866" t="s">
        <v>3897</v>
      </c>
      <c r="B3866" t="s">
        <v>19</v>
      </c>
      <c r="C3866" t="s">
        <v>14</v>
      </c>
      <c r="D3866" s="2">
        <v>3794.39</v>
      </c>
      <c r="E3866">
        <v>0.02</v>
      </c>
      <c r="F3866">
        <v>1</v>
      </c>
      <c r="G3866" s="1">
        <v>45613</v>
      </c>
      <c r="H3866" s="1">
        <v>45614</v>
      </c>
      <c r="I3866" t="s">
        <v>15</v>
      </c>
      <c r="J3866" t="s">
        <v>22</v>
      </c>
      <c r="K3866" s="2">
        <v>399.53</v>
      </c>
      <c r="L3866" t="s">
        <v>17</v>
      </c>
      <c r="M3866">
        <f>YEAR(Table1[[#This Row],[order_date]])</f>
        <v>2024</v>
      </c>
      <c r="N3866">
        <f>MONTH(Table1[[#This Row],[order_date]])</f>
        <v>11</v>
      </c>
      <c r="O3866" s="3">
        <f>Table1[[#This Row],[sales]]-Table1[[#This Row],[profit]]</f>
        <v>3394.8599999999997</v>
      </c>
      <c r="P3866" s="3">
        <f>Table1[[#This Row],[sales]]*Table1[[#This Row],[quantity]]</f>
        <v>3794.39</v>
      </c>
      <c r="Q3866" s="9">
        <f>Table1[[#This Row],[delivery_date]]-Table1[[#This Row],[order_date]]</f>
        <v>1</v>
      </c>
    </row>
    <row r="3867" spans="1:17" x14ac:dyDescent="0.35">
      <c r="A3867" t="s">
        <v>3898</v>
      </c>
      <c r="B3867" t="s">
        <v>19</v>
      </c>
      <c r="C3867" t="s">
        <v>36</v>
      </c>
      <c r="D3867" s="2">
        <v>4660.71</v>
      </c>
      <c r="E3867">
        <v>0.38</v>
      </c>
      <c r="F3867">
        <v>2</v>
      </c>
      <c r="G3867" s="1">
        <v>45006</v>
      </c>
      <c r="H3867" s="1">
        <v>45010</v>
      </c>
      <c r="I3867" t="s">
        <v>15</v>
      </c>
      <c r="J3867" t="s">
        <v>22</v>
      </c>
      <c r="K3867" s="2">
        <v>367.77</v>
      </c>
      <c r="L3867" t="s">
        <v>34</v>
      </c>
      <c r="M3867">
        <f>YEAR(Table1[[#This Row],[order_date]])</f>
        <v>2023</v>
      </c>
      <c r="N3867">
        <f>MONTH(Table1[[#This Row],[order_date]])</f>
        <v>3</v>
      </c>
      <c r="O3867" s="3">
        <f>Table1[[#This Row],[sales]]-Table1[[#This Row],[profit]]</f>
        <v>4292.9400000000005</v>
      </c>
      <c r="P3867" s="3">
        <f>Table1[[#This Row],[sales]]*Table1[[#This Row],[quantity]]</f>
        <v>9321.42</v>
      </c>
      <c r="Q3867" s="9">
        <f>Table1[[#This Row],[delivery_date]]-Table1[[#This Row],[order_date]]</f>
        <v>4</v>
      </c>
    </row>
    <row r="3868" spans="1:17" x14ac:dyDescent="0.35">
      <c r="A3868" t="s">
        <v>3899</v>
      </c>
      <c r="B3868" t="s">
        <v>41</v>
      </c>
      <c r="C3868" t="s">
        <v>20</v>
      </c>
      <c r="D3868" s="2">
        <v>3486.56</v>
      </c>
      <c r="E3868">
        <v>0.08</v>
      </c>
      <c r="F3868">
        <v>5</v>
      </c>
      <c r="G3868" s="1">
        <v>45019</v>
      </c>
      <c r="H3868" s="1">
        <v>45024</v>
      </c>
      <c r="I3868" t="s">
        <v>31</v>
      </c>
      <c r="J3868" t="s">
        <v>22</v>
      </c>
      <c r="K3868" s="2">
        <v>1011.31</v>
      </c>
      <c r="L3868" t="s">
        <v>34</v>
      </c>
      <c r="M3868">
        <f>YEAR(Table1[[#This Row],[order_date]])</f>
        <v>2023</v>
      </c>
      <c r="N3868">
        <f>MONTH(Table1[[#This Row],[order_date]])</f>
        <v>4</v>
      </c>
      <c r="O3868" s="3">
        <f>Table1[[#This Row],[sales]]-Table1[[#This Row],[profit]]</f>
        <v>2475.25</v>
      </c>
      <c r="P3868" s="3">
        <f>Table1[[#This Row],[sales]]*Table1[[#This Row],[quantity]]</f>
        <v>17432.8</v>
      </c>
      <c r="Q3868" s="9">
        <f>Table1[[#This Row],[delivery_date]]-Table1[[#This Row],[order_date]]</f>
        <v>5</v>
      </c>
    </row>
    <row r="3869" spans="1:17" x14ac:dyDescent="0.35">
      <c r="A3869" t="s">
        <v>3900</v>
      </c>
      <c r="B3869" t="s">
        <v>19</v>
      </c>
      <c r="C3869" t="s">
        <v>36</v>
      </c>
      <c r="D3869" s="2">
        <v>3404.94</v>
      </c>
      <c r="E3869">
        <v>0.47</v>
      </c>
      <c r="F3869">
        <v>8</v>
      </c>
      <c r="G3869" s="1">
        <v>44990</v>
      </c>
      <c r="H3869" s="1">
        <v>44992</v>
      </c>
      <c r="I3869" t="s">
        <v>15</v>
      </c>
      <c r="J3869" t="s">
        <v>22</v>
      </c>
      <c r="K3869" s="2">
        <v>722.06</v>
      </c>
      <c r="L3869" t="s">
        <v>23</v>
      </c>
      <c r="M3869">
        <f>YEAR(Table1[[#This Row],[order_date]])</f>
        <v>2023</v>
      </c>
      <c r="N3869">
        <f>MONTH(Table1[[#This Row],[order_date]])</f>
        <v>3</v>
      </c>
      <c r="O3869" s="3">
        <f>Table1[[#This Row],[sales]]-Table1[[#This Row],[profit]]</f>
        <v>2682.88</v>
      </c>
      <c r="P3869" s="3">
        <f>Table1[[#This Row],[sales]]*Table1[[#This Row],[quantity]]</f>
        <v>27239.52</v>
      </c>
      <c r="Q3869" s="9">
        <f>Table1[[#This Row],[delivery_date]]-Table1[[#This Row],[order_date]]</f>
        <v>2</v>
      </c>
    </row>
    <row r="3870" spans="1:17" x14ac:dyDescent="0.35">
      <c r="A3870" t="s">
        <v>3901</v>
      </c>
      <c r="B3870" t="s">
        <v>41</v>
      </c>
      <c r="C3870" t="s">
        <v>33</v>
      </c>
      <c r="D3870" s="2">
        <v>116.98</v>
      </c>
      <c r="E3870">
        <v>0.22</v>
      </c>
      <c r="F3870">
        <v>7</v>
      </c>
      <c r="G3870" s="1">
        <v>45472</v>
      </c>
      <c r="H3870" s="1">
        <v>45477</v>
      </c>
      <c r="I3870" t="s">
        <v>31</v>
      </c>
      <c r="J3870" t="s">
        <v>22</v>
      </c>
      <c r="K3870" s="2">
        <v>12.4</v>
      </c>
      <c r="L3870" t="s">
        <v>48</v>
      </c>
      <c r="M3870">
        <f>YEAR(Table1[[#This Row],[order_date]])</f>
        <v>2024</v>
      </c>
      <c r="N3870">
        <f>MONTH(Table1[[#This Row],[order_date]])</f>
        <v>6</v>
      </c>
      <c r="O3870" s="3">
        <f>Table1[[#This Row],[sales]]-Table1[[#This Row],[profit]]</f>
        <v>104.58</v>
      </c>
      <c r="P3870" s="3">
        <f>Table1[[#This Row],[sales]]*Table1[[#This Row],[quantity]]</f>
        <v>818.86</v>
      </c>
      <c r="Q3870" s="9">
        <f>Table1[[#This Row],[delivery_date]]-Table1[[#This Row],[order_date]]</f>
        <v>5</v>
      </c>
    </row>
    <row r="3871" spans="1:17" x14ac:dyDescent="0.35">
      <c r="A3871" t="s">
        <v>3902</v>
      </c>
      <c r="B3871" t="s">
        <v>41</v>
      </c>
      <c r="C3871" t="s">
        <v>36</v>
      </c>
      <c r="D3871" s="2">
        <v>2425.6</v>
      </c>
      <c r="E3871">
        <v>0.31</v>
      </c>
      <c r="F3871">
        <v>9</v>
      </c>
      <c r="G3871" s="1">
        <v>45436</v>
      </c>
      <c r="H3871" s="1">
        <v>45439</v>
      </c>
      <c r="I3871" t="s">
        <v>15</v>
      </c>
      <c r="J3871" t="s">
        <v>27</v>
      </c>
      <c r="K3871" s="2">
        <v>195.95</v>
      </c>
      <c r="L3871" t="s">
        <v>17</v>
      </c>
      <c r="M3871">
        <f>YEAR(Table1[[#This Row],[order_date]])</f>
        <v>2024</v>
      </c>
      <c r="N3871">
        <f>MONTH(Table1[[#This Row],[order_date]])</f>
        <v>5</v>
      </c>
      <c r="O3871" s="3">
        <f>Table1[[#This Row],[sales]]-Table1[[#This Row],[profit]]</f>
        <v>2229.65</v>
      </c>
      <c r="P3871" s="3">
        <f>Table1[[#This Row],[sales]]*Table1[[#This Row],[quantity]]</f>
        <v>21830.399999999998</v>
      </c>
      <c r="Q3871" s="9">
        <f>Table1[[#This Row],[delivery_date]]-Table1[[#This Row],[order_date]]</f>
        <v>3</v>
      </c>
    </row>
    <row r="3872" spans="1:17" x14ac:dyDescent="0.35">
      <c r="A3872" t="s">
        <v>3903</v>
      </c>
      <c r="B3872" t="s">
        <v>41</v>
      </c>
      <c r="C3872" t="s">
        <v>36</v>
      </c>
      <c r="D3872" s="2">
        <v>1081.32</v>
      </c>
      <c r="E3872">
        <v>0.14000000000000001</v>
      </c>
      <c r="F3872">
        <v>1</v>
      </c>
      <c r="G3872" s="1">
        <v>45211</v>
      </c>
      <c r="H3872" s="1">
        <v>45215</v>
      </c>
      <c r="I3872" t="s">
        <v>31</v>
      </c>
      <c r="J3872" t="s">
        <v>27</v>
      </c>
      <c r="K3872" s="2">
        <v>123.66</v>
      </c>
      <c r="L3872" t="s">
        <v>23</v>
      </c>
      <c r="M3872">
        <f>YEAR(Table1[[#This Row],[order_date]])</f>
        <v>2023</v>
      </c>
      <c r="N3872">
        <f>MONTH(Table1[[#This Row],[order_date]])</f>
        <v>10</v>
      </c>
      <c r="O3872" s="3">
        <f>Table1[[#This Row],[sales]]-Table1[[#This Row],[profit]]</f>
        <v>957.66</v>
      </c>
      <c r="P3872" s="3">
        <f>Table1[[#This Row],[sales]]*Table1[[#This Row],[quantity]]</f>
        <v>1081.32</v>
      </c>
      <c r="Q3872" s="9">
        <f>Table1[[#This Row],[delivery_date]]-Table1[[#This Row],[order_date]]</f>
        <v>4</v>
      </c>
    </row>
    <row r="3873" spans="1:17" x14ac:dyDescent="0.35">
      <c r="A3873" t="s">
        <v>3904</v>
      </c>
      <c r="B3873" t="s">
        <v>13</v>
      </c>
      <c r="C3873" t="s">
        <v>14</v>
      </c>
      <c r="D3873" s="2">
        <v>1688</v>
      </c>
      <c r="E3873">
        <v>0.24</v>
      </c>
      <c r="F3873">
        <v>2</v>
      </c>
      <c r="G3873" s="1">
        <v>45345</v>
      </c>
      <c r="H3873" s="1">
        <v>45351</v>
      </c>
      <c r="I3873" t="s">
        <v>31</v>
      </c>
      <c r="J3873" t="s">
        <v>22</v>
      </c>
      <c r="K3873" s="2">
        <v>241.1</v>
      </c>
      <c r="L3873" t="s">
        <v>39</v>
      </c>
      <c r="M3873">
        <f>YEAR(Table1[[#This Row],[order_date]])</f>
        <v>2024</v>
      </c>
      <c r="N3873">
        <f>MONTH(Table1[[#This Row],[order_date]])</f>
        <v>2</v>
      </c>
      <c r="O3873" s="3">
        <f>Table1[[#This Row],[sales]]-Table1[[#This Row],[profit]]</f>
        <v>1446.9</v>
      </c>
      <c r="P3873" s="3">
        <f>Table1[[#This Row],[sales]]*Table1[[#This Row],[quantity]]</f>
        <v>3376</v>
      </c>
      <c r="Q3873" s="9">
        <f>Table1[[#This Row],[delivery_date]]-Table1[[#This Row],[order_date]]</f>
        <v>6</v>
      </c>
    </row>
    <row r="3874" spans="1:17" x14ac:dyDescent="0.35">
      <c r="A3874" t="s">
        <v>3905</v>
      </c>
      <c r="B3874" t="s">
        <v>13</v>
      </c>
      <c r="C3874" t="s">
        <v>33</v>
      </c>
      <c r="D3874" s="2">
        <v>4896.2</v>
      </c>
      <c r="E3874">
        <v>0.38</v>
      </c>
      <c r="F3874">
        <v>4</v>
      </c>
      <c r="G3874" s="1">
        <v>45640</v>
      </c>
      <c r="H3874" s="1">
        <v>45645</v>
      </c>
      <c r="I3874" t="s">
        <v>15</v>
      </c>
      <c r="J3874" t="s">
        <v>27</v>
      </c>
      <c r="K3874" s="2">
        <v>1304.19</v>
      </c>
      <c r="L3874" t="s">
        <v>17</v>
      </c>
      <c r="M3874">
        <f>YEAR(Table1[[#This Row],[order_date]])</f>
        <v>2024</v>
      </c>
      <c r="N3874">
        <f>MONTH(Table1[[#This Row],[order_date]])</f>
        <v>12</v>
      </c>
      <c r="O3874" s="3">
        <f>Table1[[#This Row],[sales]]-Table1[[#This Row],[profit]]</f>
        <v>3592.0099999999998</v>
      </c>
      <c r="P3874" s="3">
        <f>Table1[[#This Row],[sales]]*Table1[[#This Row],[quantity]]</f>
        <v>19584.8</v>
      </c>
      <c r="Q3874" s="9">
        <f>Table1[[#This Row],[delivery_date]]-Table1[[#This Row],[order_date]]</f>
        <v>5</v>
      </c>
    </row>
    <row r="3875" spans="1:17" x14ac:dyDescent="0.35">
      <c r="A3875" t="s">
        <v>3906</v>
      </c>
      <c r="B3875" t="s">
        <v>19</v>
      </c>
      <c r="C3875" t="s">
        <v>36</v>
      </c>
      <c r="D3875" s="2">
        <v>518.96</v>
      </c>
      <c r="E3875">
        <v>0.25</v>
      </c>
      <c r="F3875">
        <v>7</v>
      </c>
      <c r="G3875" s="1">
        <v>45554</v>
      </c>
      <c r="H3875" s="1">
        <v>45555</v>
      </c>
      <c r="I3875" t="s">
        <v>21</v>
      </c>
      <c r="J3875" t="s">
        <v>22</v>
      </c>
      <c r="K3875" s="2">
        <v>114.48</v>
      </c>
      <c r="L3875" t="s">
        <v>17</v>
      </c>
      <c r="M3875">
        <f>YEAR(Table1[[#This Row],[order_date]])</f>
        <v>2024</v>
      </c>
      <c r="N3875">
        <f>MONTH(Table1[[#This Row],[order_date]])</f>
        <v>9</v>
      </c>
      <c r="O3875" s="3">
        <f>Table1[[#This Row],[sales]]-Table1[[#This Row],[profit]]</f>
        <v>404.48</v>
      </c>
      <c r="P3875" s="3">
        <f>Table1[[#This Row],[sales]]*Table1[[#This Row],[quantity]]</f>
        <v>3632.7200000000003</v>
      </c>
      <c r="Q3875" s="9">
        <f>Table1[[#This Row],[delivery_date]]-Table1[[#This Row],[order_date]]</f>
        <v>1</v>
      </c>
    </row>
    <row r="3876" spans="1:17" x14ac:dyDescent="0.35">
      <c r="A3876" t="s">
        <v>3907</v>
      </c>
      <c r="B3876" t="s">
        <v>19</v>
      </c>
      <c r="C3876" t="s">
        <v>20</v>
      </c>
      <c r="D3876" s="2">
        <v>3640.18</v>
      </c>
      <c r="E3876">
        <v>0.42</v>
      </c>
      <c r="F3876">
        <v>1</v>
      </c>
      <c r="G3876" s="1">
        <v>45119</v>
      </c>
      <c r="H3876" s="1">
        <v>45120</v>
      </c>
      <c r="I3876" t="s">
        <v>21</v>
      </c>
      <c r="J3876" t="s">
        <v>27</v>
      </c>
      <c r="K3876" s="2">
        <v>509.74</v>
      </c>
      <c r="L3876" t="s">
        <v>34</v>
      </c>
      <c r="M3876">
        <f>YEAR(Table1[[#This Row],[order_date]])</f>
        <v>2023</v>
      </c>
      <c r="N3876">
        <f>MONTH(Table1[[#This Row],[order_date]])</f>
        <v>7</v>
      </c>
      <c r="O3876" s="3">
        <f>Table1[[#This Row],[sales]]-Table1[[#This Row],[profit]]</f>
        <v>3130.4399999999996</v>
      </c>
      <c r="P3876" s="3">
        <f>Table1[[#This Row],[sales]]*Table1[[#This Row],[quantity]]</f>
        <v>3640.18</v>
      </c>
      <c r="Q3876" s="9">
        <f>Table1[[#This Row],[delivery_date]]-Table1[[#This Row],[order_date]]</f>
        <v>1</v>
      </c>
    </row>
    <row r="3877" spans="1:17" x14ac:dyDescent="0.35">
      <c r="A3877" t="s">
        <v>3908</v>
      </c>
      <c r="B3877" t="s">
        <v>13</v>
      </c>
      <c r="C3877" t="s">
        <v>33</v>
      </c>
      <c r="D3877" s="2">
        <v>947.43</v>
      </c>
      <c r="E3877">
        <v>0.36</v>
      </c>
      <c r="F3877">
        <v>5</v>
      </c>
      <c r="G3877" s="1">
        <v>45379</v>
      </c>
      <c r="H3877" s="1">
        <v>45382</v>
      </c>
      <c r="I3877" t="s">
        <v>31</v>
      </c>
      <c r="J3877" t="s">
        <v>27</v>
      </c>
      <c r="K3877" s="2">
        <v>124.6</v>
      </c>
      <c r="L3877" t="s">
        <v>48</v>
      </c>
      <c r="M3877">
        <f>YEAR(Table1[[#This Row],[order_date]])</f>
        <v>2024</v>
      </c>
      <c r="N3877">
        <f>MONTH(Table1[[#This Row],[order_date]])</f>
        <v>3</v>
      </c>
      <c r="O3877" s="3">
        <f>Table1[[#This Row],[sales]]-Table1[[#This Row],[profit]]</f>
        <v>822.82999999999993</v>
      </c>
      <c r="P3877" s="3">
        <f>Table1[[#This Row],[sales]]*Table1[[#This Row],[quantity]]</f>
        <v>4737.1499999999996</v>
      </c>
      <c r="Q3877" s="9">
        <f>Table1[[#This Row],[delivery_date]]-Table1[[#This Row],[order_date]]</f>
        <v>3</v>
      </c>
    </row>
    <row r="3878" spans="1:17" x14ac:dyDescent="0.35">
      <c r="A3878" t="s">
        <v>3909</v>
      </c>
      <c r="B3878" t="s">
        <v>25</v>
      </c>
      <c r="C3878" t="s">
        <v>20</v>
      </c>
      <c r="D3878" s="2">
        <v>136.27000000000001</v>
      </c>
      <c r="E3878">
        <v>0.04</v>
      </c>
      <c r="F3878">
        <v>2</v>
      </c>
      <c r="G3878" s="1">
        <v>45377</v>
      </c>
      <c r="H3878" s="1">
        <v>45384</v>
      </c>
      <c r="I3878" t="s">
        <v>31</v>
      </c>
      <c r="J3878" t="s">
        <v>16</v>
      </c>
      <c r="K3878" s="2">
        <v>14.91</v>
      </c>
      <c r="L3878" t="s">
        <v>48</v>
      </c>
      <c r="M3878">
        <f>YEAR(Table1[[#This Row],[order_date]])</f>
        <v>2024</v>
      </c>
      <c r="N3878">
        <f>MONTH(Table1[[#This Row],[order_date]])</f>
        <v>3</v>
      </c>
      <c r="O3878" s="3">
        <f>Table1[[#This Row],[sales]]-Table1[[#This Row],[profit]]</f>
        <v>121.36000000000001</v>
      </c>
      <c r="P3878" s="3">
        <f>Table1[[#This Row],[sales]]*Table1[[#This Row],[quantity]]</f>
        <v>272.54000000000002</v>
      </c>
      <c r="Q3878" s="9">
        <f>Table1[[#This Row],[delivery_date]]-Table1[[#This Row],[order_date]]</f>
        <v>7</v>
      </c>
    </row>
    <row r="3879" spans="1:17" x14ac:dyDescent="0.35">
      <c r="A3879" t="s">
        <v>3910</v>
      </c>
      <c r="B3879" t="s">
        <v>13</v>
      </c>
      <c r="C3879" t="s">
        <v>26</v>
      </c>
      <c r="D3879" s="2">
        <v>2556.9499999999998</v>
      </c>
      <c r="E3879">
        <v>0.3</v>
      </c>
      <c r="F3879">
        <v>2</v>
      </c>
      <c r="G3879" s="1">
        <v>45285</v>
      </c>
      <c r="H3879" s="1">
        <v>45292</v>
      </c>
      <c r="I3879" t="s">
        <v>15</v>
      </c>
      <c r="J3879" t="s">
        <v>22</v>
      </c>
      <c r="K3879" s="2">
        <v>199.86</v>
      </c>
      <c r="L3879" t="s">
        <v>34</v>
      </c>
      <c r="M3879">
        <f>YEAR(Table1[[#This Row],[order_date]])</f>
        <v>2023</v>
      </c>
      <c r="N3879">
        <f>MONTH(Table1[[#This Row],[order_date]])</f>
        <v>12</v>
      </c>
      <c r="O3879" s="3">
        <f>Table1[[#This Row],[sales]]-Table1[[#This Row],[profit]]</f>
        <v>2357.0899999999997</v>
      </c>
      <c r="P3879" s="3">
        <f>Table1[[#This Row],[sales]]*Table1[[#This Row],[quantity]]</f>
        <v>5113.8999999999996</v>
      </c>
      <c r="Q3879" s="9">
        <f>Table1[[#This Row],[delivery_date]]-Table1[[#This Row],[order_date]]</f>
        <v>7</v>
      </c>
    </row>
    <row r="3880" spans="1:17" x14ac:dyDescent="0.35">
      <c r="A3880" t="s">
        <v>3911</v>
      </c>
      <c r="B3880" t="s">
        <v>41</v>
      </c>
      <c r="C3880" t="s">
        <v>36</v>
      </c>
      <c r="D3880" s="2">
        <v>889.95</v>
      </c>
      <c r="E3880">
        <v>0.31</v>
      </c>
      <c r="F3880">
        <v>2</v>
      </c>
      <c r="G3880" s="1">
        <v>45324</v>
      </c>
      <c r="H3880" s="1">
        <v>45331</v>
      </c>
      <c r="I3880" t="s">
        <v>15</v>
      </c>
      <c r="J3880" t="s">
        <v>16</v>
      </c>
      <c r="K3880" s="2">
        <v>236.12</v>
      </c>
      <c r="L3880" t="s">
        <v>48</v>
      </c>
      <c r="M3880">
        <f>YEAR(Table1[[#This Row],[order_date]])</f>
        <v>2024</v>
      </c>
      <c r="N3880">
        <f>MONTH(Table1[[#This Row],[order_date]])</f>
        <v>2</v>
      </c>
      <c r="O3880" s="3">
        <f>Table1[[#This Row],[sales]]-Table1[[#This Row],[profit]]</f>
        <v>653.83000000000004</v>
      </c>
      <c r="P3880" s="3">
        <f>Table1[[#This Row],[sales]]*Table1[[#This Row],[quantity]]</f>
        <v>1779.9</v>
      </c>
      <c r="Q3880" s="9">
        <f>Table1[[#This Row],[delivery_date]]-Table1[[#This Row],[order_date]]</f>
        <v>7</v>
      </c>
    </row>
    <row r="3881" spans="1:17" x14ac:dyDescent="0.35">
      <c r="A3881" t="s">
        <v>3912</v>
      </c>
      <c r="B3881" t="s">
        <v>13</v>
      </c>
      <c r="C3881" t="s">
        <v>33</v>
      </c>
      <c r="D3881" s="2">
        <v>4830.78</v>
      </c>
      <c r="E3881">
        <v>0.19</v>
      </c>
      <c r="F3881">
        <v>9</v>
      </c>
      <c r="G3881" s="1">
        <v>45100</v>
      </c>
      <c r="H3881" s="1">
        <v>45103</v>
      </c>
      <c r="I3881" t="s">
        <v>15</v>
      </c>
      <c r="J3881" t="s">
        <v>22</v>
      </c>
      <c r="K3881" s="2">
        <v>811.19</v>
      </c>
      <c r="L3881" t="s">
        <v>17</v>
      </c>
      <c r="M3881">
        <f>YEAR(Table1[[#This Row],[order_date]])</f>
        <v>2023</v>
      </c>
      <c r="N3881">
        <f>MONTH(Table1[[#This Row],[order_date]])</f>
        <v>6</v>
      </c>
      <c r="O3881" s="3">
        <f>Table1[[#This Row],[sales]]-Table1[[#This Row],[profit]]</f>
        <v>4019.5899999999997</v>
      </c>
      <c r="P3881" s="3">
        <f>Table1[[#This Row],[sales]]*Table1[[#This Row],[quantity]]</f>
        <v>43477.02</v>
      </c>
      <c r="Q3881" s="9">
        <f>Table1[[#This Row],[delivery_date]]-Table1[[#This Row],[order_date]]</f>
        <v>3</v>
      </c>
    </row>
    <row r="3882" spans="1:17" x14ac:dyDescent="0.35">
      <c r="A3882" t="s">
        <v>3913</v>
      </c>
      <c r="B3882" t="s">
        <v>41</v>
      </c>
      <c r="C3882" t="s">
        <v>20</v>
      </c>
      <c r="D3882" s="2">
        <v>1098.1099999999999</v>
      </c>
      <c r="E3882">
        <v>0.16</v>
      </c>
      <c r="F3882">
        <v>5</v>
      </c>
      <c r="G3882" s="1">
        <v>44953</v>
      </c>
      <c r="H3882" s="1">
        <v>44955</v>
      </c>
      <c r="I3882" t="s">
        <v>31</v>
      </c>
      <c r="J3882" t="s">
        <v>27</v>
      </c>
      <c r="K3882" s="2">
        <v>314.66000000000003</v>
      </c>
      <c r="L3882" t="s">
        <v>39</v>
      </c>
      <c r="M3882">
        <f>YEAR(Table1[[#This Row],[order_date]])</f>
        <v>2023</v>
      </c>
      <c r="N3882">
        <f>MONTH(Table1[[#This Row],[order_date]])</f>
        <v>1</v>
      </c>
      <c r="O3882" s="3">
        <f>Table1[[#This Row],[sales]]-Table1[[#This Row],[profit]]</f>
        <v>783.44999999999982</v>
      </c>
      <c r="P3882" s="3">
        <f>Table1[[#This Row],[sales]]*Table1[[#This Row],[quantity]]</f>
        <v>5490.5499999999993</v>
      </c>
      <c r="Q3882" s="9">
        <f>Table1[[#This Row],[delivery_date]]-Table1[[#This Row],[order_date]]</f>
        <v>2</v>
      </c>
    </row>
    <row r="3883" spans="1:17" x14ac:dyDescent="0.35">
      <c r="A3883" t="s">
        <v>3914</v>
      </c>
      <c r="B3883" t="s">
        <v>19</v>
      </c>
      <c r="C3883" t="s">
        <v>36</v>
      </c>
      <c r="D3883" s="2">
        <v>1040.97</v>
      </c>
      <c r="E3883">
        <v>0.03</v>
      </c>
      <c r="F3883">
        <v>8</v>
      </c>
      <c r="G3883" s="1">
        <v>45339</v>
      </c>
      <c r="H3883" s="1">
        <v>45341</v>
      </c>
      <c r="I3883" t="s">
        <v>15</v>
      </c>
      <c r="J3883" t="s">
        <v>27</v>
      </c>
      <c r="K3883" s="2">
        <v>254.99</v>
      </c>
      <c r="L3883" t="s">
        <v>39</v>
      </c>
      <c r="M3883">
        <f>YEAR(Table1[[#This Row],[order_date]])</f>
        <v>2024</v>
      </c>
      <c r="N3883">
        <f>MONTH(Table1[[#This Row],[order_date]])</f>
        <v>2</v>
      </c>
      <c r="O3883" s="3">
        <f>Table1[[#This Row],[sales]]-Table1[[#This Row],[profit]]</f>
        <v>785.98</v>
      </c>
      <c r="P3883" s="3">
        <f>Table1[[#This Row],[sales]]*Table1[[#This Row],[quantity]]</f>
        <v>8327.76</v>
      </c>
      <c r="Q3883" s="9">
        <f>Table1[[#This Row],[delivery_date]]-Table1[[#This Row],[order_date]]</f>
        <v>2</v>
      </c>
    </row>
    <row r="3884" spans="1:17" x14ac:dyDescent="0.35">
      <c r="A3884" t="s">
        <v>3915</v>
      </c>
      <c r="B3884" t="s">
        <v>25</v>
      </c>
      <c r="C3884" t="s">
        <v>14</v>
      </c>
      <c r="D3884" s="2">
        <v>257.62</v>
      </c>
      <c r="E3884">
        <v>0.22</v>
      </c>
      <c r="F3884">
        <v>6</v>
      </c>
      <c r="G3884" s="1">
        <v>45183</v>
      </c>
      <c r="H3884" s="1">
        <v>45187</v>
      </c>
      <c r="I3884" t="s">
        <v>15</v>
      </c>
      <c r="J3884" t="s">
        <v>22</v>
      </c>
      <c r="K3884" s="2">
        <v>57.53</v>
      </c>
      <c r="L3884" t="s">
        <v>39</v>
      </c>
      <c r="M3884">
        <f>YEAR(Table1[[#This Row],[order_date]])</f>
        <v>2023</v>
      </c>
      <c r="N3884">
        <f>MONTH(Table1[[#This Row],[order_date]])</f>
        <v>9</v>
      </c>
      <c r="O3884" s="3">
        <f>Table1[[#This Row],[sales]]-Table1[[#This Row],[profit]]</f>
        <v>200.09</v>
      </c>
      <c r="P3884" s="3">
        <f>Table1[[#This Row],[sales]]*Table1[[#This Row],[quantity]]</f>
        <v>1545.72</v>
      </c>
      <c r="Q3884" s="9">
        <f>Table1[[#This Row],[delivery_date]]-Table1[[#This Row],[order_date]]</f>
        <v>4</v>
      </c>
    </row>
    <row r="3885" spans="1:17" x14ac:dyDescent="0.35">
      <c r="A3885" t="s">
        <v>3916</v>
      </c>
      <c r="B3885" t="s">
        <v>19</v>
      </c>
      <c r="C3885" t="s">
        <v>20</v>
      </c>
      <c r="D3885" s="2">
        <v>1716.12</v>
      </c>
      <c r="E3885">
        <v>0.17</v>
      </c>
      <c r="F3885">
        <v>1</v>
      </c>
      <c r="G3885" s="1">
        <v>45569</v>
      </c>
      <c r="H3885" s="1">
        <v>45572</v>
      </c>
      <c r="I3885" t="s">
        <v>15</v>
      </c>
      <c r="J3885" t="s">
        <v>27</v>
      </c>
      <c r="K3885" s="2">
        <v>234.31</v>
      </c>
      <c r="L3885" t="s">
        <v>48</v>
      </c>
      <c r="M3885">
        <f>YEAR(Table1[[#This Row],[order_date]])</f>
        <v>2024</v>
      </c>
      <c r="N3885">
        <f>MONTH(Table1[[#This Row],[order_date]])</f>
        <v>10</v>
      </c>
      <c r="O3885" s="3">
        <f>Table1[[#This Row],[sales]]-Table1[[#This Row],[profit]]</f>
        <v>1481.81</v>
      </c>
      <c r="P3885" s="3">
        <f>Table1[[#This Row],[sales]]*Table1[[#This Row],[quantity]]</f>
        <v>1716.12</v>
      </c>
      <c r="Q3885" s="9">
        <f>Table1[[#This Row],[delivery_date]]-Table1[[#This Row],[order_date]]</f>
        <v>3</v>
      </c>
    </row>
    <row r="3886" spans="1:17" x14ac:dyDescent="0.35">
      <c r="A3886" t="s">
        <v>3917</v>
      </c>
      <c r="B3886" t="s">
        <v>41</v>
      </c>
      <c r="C3886" t="s">
        <v>20</v>
      </c>
      <c r="D3886" s="2">
        <v>218.15</v>
      </c>
      <c r="E3886">
        <v>0.48</v>
      </c>
      <c r="F3886">
        <v>9</v>
      </c>
      <c r="G3886" s="1">
        <v>45464</v>
      </c>
      <c r="H3886" s="1">
        <v>45468</v>
      </c>
      <c r="I3886" t="s">
        <v>31</v>
      </c>
      <c r="J3886" t="s">
        <v>22</v>
      </c>
      <c r="K3886" s="2">
        <v>36.590000000000003</v>
      </c>
      <c r="L3886" t="s">
        <v>28</v>
      </c>
      <c r="M3886">
        <f>YEAR(Table1[[#This Row],[order_date]])</f>
        <v>2024</v>
      </c>
      <c r="N3886">
        <f>MONTH(Table1[[#This Row],[order_date]])</f>
        <v>6</v>
      </c>
      <c r="O3886" s="3">
        <f>Table1[[#This Row],[sales]]-Table1[[#This Row],[profit]]</f>
        <v>181.56</v>
      </c>
      <c r="P3886" s="3">
        <f>Table1[[#This Row],[sales]]*Table1[[#This Row],[quantity]]</f>
        <v>1963.3500000000001</v>
      </c>
      <c r="Q3886" s="9">
        <f>Table1[[#This Row],[delivery_date]]-Table1[[#This Row],[order_date]]</f>
        <v>4</v>
      </c>
    </row>
    <row r="3887" spans="1:17" x14ac:dyDescent="0.35">
      <c r="A3887" t="s">
        <v>3918</v>
      </c>
      <c r="B3887" t="s">
        <v>41</v>
      </c>
      <c r="C3887" t="s">
        <v>26</v>
      </c>
      <c r="D3887" s="2">
        <v>2544.54</v>
      </c>
      <c r="E3887">
        <v>0.34</v>
      </c>
      <c r="F3887">
        <v>7</v>
      </c>
      <c r="G3887" s="1">
        <v>45331</v>
      </c>
      <c r="H3887" s="1">
        <v>45336</v>
      </c>
      <c r="I3887" t="s">
        <v>31</v>
      </c>
      <c r="J3887" t="s">
        <v>16</v>
      </c>
      <c r="K3887" s="2">
        <v>278.2</v>
      </c>
      <c r="L3887" t="s">
        <v>23</v>
      </c>
      <c r="M3887">
        <f>YEAR(Table1[[#This Row],[order_date]])</f>
        <v>2024</v>
      </c>
      <c r="N3887">
        <f>MONTH(Table1[[#This Row],[order_date]])</f>
        <v>2</v>
      </c>
      <c r="O3887" s="3">
        <f>Table1[[#This Row],[sales]]-Table1[[#This Row],[profit]]</f>
        <v>2266.34</v>
      </c>
      <c r="P3887" s="3">
        <f>Table1[[#This Row],[sales]]*Table1[[#This Row],[quantity]]</f>
        <v>17811.78</v>
      </c>
      <c r="Q3887" s="9">
        <f>Table1[[#This Row],[delivery_date]]-Table1[[#This Row],[order_date]]</f>
        <v>5</v>
      </c>
    </row>
    <row r="3888" spans="1:17" x14ac:dyDescent="0.35">
      <c r="A3888" t="s">
        <v>3919</v>
      </c>
      <c r="B3888" t="s">
        <v>41</v>
      </c>
      <c r="C3888" t="s">
        <v>14</v>
      </c>
      <c r="D3888" s="2">
        <v>2577.4899999999998</v>
      </c>
      <c r="E3888">
        <v>0.23</v>
      </c>
      <c r="F3888">
        <v>2</v>
      </c>
      <c r="G3888" s="1">
        <v>45556</v>
      </c>
      <c r="H3888" s="1">
        <v>45558</v>
      </c>
      <c r="I3888" t="s">
        <v>15</v>
      </c>
      <c r="J3888" t="s">
        <v>16</v>
      </c>
      <c r="K3888" s="2">
        <v>644.08000000000004</v>
      </c>
      <c r="L3888" t="s">
        <v>34</v>
      </c>
      <c r="M3888">
        <f>YEAR(Table1[[#This Row],[order_date]])</f>
        <v>2024</v>
      </c>
      <c r="N3888">
        <f>MONTH(Table1[[#This Row],[order_date]])</f>
        <v>9</v>
      </c>
      <c r="O3888" s="3">
        <f>Table1[[#This Row],[sales]]-Table1[[#This Row],[profit]]</f>
        <v>1933.4099999999999</v>
      </c>
      <c r="P3888" s="3">
        <f>Table1[[#This Row],[sales]]*Table1[[#This Row],[quantity]]</f>
        <v>5154.9799999999996</v>
      </c>
      <c r="Q3888" s="9">
        <f>Table1[[#This Row],[delivery_date]]-Table1[[#This Row],[order_date]]</f>
        <v>2</v>
      </c>
    </row>
    <row r="3889" spans="1:17" x14ac:dyDescent="0.35">
      <c r="A3889" t="s">
        <v>3920</v>
      </c>
      <c r="B3889" t="s">
        <v>25</v>
      </c>
      <c r="C3889" t="s">
        <v>26</v>
      </c>
      <c r="D3889" s="2">
        <v>360.89</v>
      </c>
      <c r="E3889">
        <v>0.38</v>
      </c>
      <c r="F3889">
        <v>8</v>
      </c>
      <c r="G3889" s="1">
        <v>45227</v>
      </c>
      <c r="H3889" s="1">
        <v>45234</v>
      </c>
      <c r="I3889" t="s">
        <v>31</v>
      </c>
      <c r="J3889" t="s">
        <v>22</v>
      </c>
      <c r="K3889" s="2">
        <v>60.11</v>
      </c>
      <c r="L3889" t="s">
        <v>23</v>
      </c>
      <c r="M3889">
        <f>YEAR(Table1[[#This Row],[order_date]])</f>
        <v>2023</v>
      </c>
      <c r="N3889">
        <f>MONTH(Table1[[#This Row],[order_date]])</f>
        <v>10</v>
      </c>
      <c r="O3889" s="3">
        <f>Table1[[#This Row],[sales]]-Table1[[#This Row],[profit]]</f>
        <v>300.77999999999997</v>
      </c>
      <c r="P3889" s="3">
        <f>Table1[[#This Row],[sales]]*Table1[[#This Row],[quantity]]</f>
        <v>2887.12</v>
      </c>
      <c r="Q3889" s="9">
        <f>Table1[[#This Row],[delivery_date]]-Table1[[#This Row],[order_date]]</f>
        <v>7</v>
      </c>
    </row>
    <row r="3890" spans="1:17" x14ac:dyDescent="0.35">
      <c r="A3890" t="s">
        <v>3921</v>
      </c>
      <c r="B3890" t="s">
        <v>13</v>
      </c>
      <c r="C3890" t="s">
        <v>14</v>
      </c>
      <c r="D3890" s="2">
        <v>1276.31</v>
      </c>
      <c r="E3890">
        <v>0.39</v>
      </c>
      <c r="F3890">
        <v>2</v>
      </c>
      <c r="G3890" s="1">
        <v>45554</v>
      </c>
      <c r="H3890" s="1">
        <v>45558</v>
      </c>
      <c r="I3890" t="s">
        <v>21</v>
      </c>
      <c r="J3890" t="s">
        <v>16</v>
      </c>
      <c r="K3890" s="2">
        <v>315.61</v>
      </c>
      <c r="L3890" t="s">
        <v>28</v>
      </c>
      <c r="M3890">
        <f>YEAR(Table1[[#This Row],[order_date]])</f>
        <v>2024</v>
      </c>
      <c r="N3890">
        <f>MONTH(Table1[[#This Row],[order_date]])</f>
        <v>9</v>
      </c>
      <c r="O3890" s="3">
        <f>Table1[[#This Row],[sales]]-Table1[[#This Row],[profit]]</f>
        <v>960.69999999999993</v>
      </c>
      <c r="P3890" s="3">
        <f>Table1[[#This Row],[sales]]*Table1[[#This Row],[quantity]]</f>
        <v>2552.62</v>
      </c>
      <c r="Q3890" s="9">
        <f>Table1[[#This Row],[delivery_date]]-Table1[[#This Row],[order_date]]</f>
        <v>4</v>
      </c>
    </row>
    <row r="3891" spans="1:17" x14ac:dyDescent="0.35">
      <c r="A3891" t="s">
        <v>3922</v>
      </c>
      <c r="B3891" t="s">
        <v>19</v>
      </c>
      <c r="C3891" t="s">
        <v>20</v>
      </c>
      <c r="D3891" s="2">
        <v>4177.32</v>
      </c>
      <c r="E3891">
        <v>0.24</v>
      </c>
      <c r="F3891">
        <v>2</v>
      </c>
      <c r="G3891" s="1">
        <v>45650</v>
      </c>
      <c r="H3891" s="1">
        <v>45657</v>
      </c>
      <c r="I3891" t="s">
        <v>31</v>
      </c>
      <c r="J3891" t="s">
        <v>22</v>
      </c>
      <c r="K3891" s="2">
        <v>294.64</v>
      </c>
      <c r="L3891" t="s">
        <v>23</v>
      </c>
      <c r="M3891">
        <f>YEAR(Table1[[#This Row],[order_date]])</f>
        <v>2024</v>
      </c>
      <c r="N3891">
        <f>MONTH(Table1[[#This Row],[order_date]])</f>
        <v>12</v>
      </c>
      <c r="O3891" s="3">
        <f>Table1[[#This Row],[sales]]-Table1[[#This Row],[profit]]</f>
        <v>3882.68</v>
      </c>
      <c r="P3891" s="3">
        <f>Table1[[#This Row],[sales]]*Table1[[#This Row],[quantity]]</f>
        <v>8354.64</v>
      </c>
      <c r="Q3891" s="9">
        <f>Table1[[#This Row],[delivery_date]]-Table1[[#This Row],[order_date]]</f>
        <v>7</v>
      </c>
    </row>
    <row r="3892" spans="1:17" x14ac:dyDescent="0.35">
      <c r="A3892" t="s">
        <v>3923</v>
      </c>
      <c r="B3892" t="s">
        <v>19</v>
      </c>
      <c r="C3892" t="s">
        <v>26</v>
      </c>
      <c r="D3892" s="2">
        <v>2366.4699999999998</v>
      </c>
      <c r="E3892">
        <v>0.04</v>
      </c>
      <c r="F3892">
        <v>4</v>
      </c>
      <c r="G3892" s="1">
        <v>45339</v>
      </c>
      <c r="H3892" s="1">
        <v>45342</v>
      </c>
      <c r="I3892" t="s">
        <v>15</v>
      </c>
      <c r="J3892" t="s">
        <v>22</v>
      </c>
      <c r="K3892" s="2">
        <v>304.48</v>
      </c>
      <c r="L3892" t="s">
        <v>23</v>
      </c>
      <c r="M3892">
        <f>YEAR(Table1[[#This Row],[order_date]])</f>
        <v>2024</v>
      </c>
      <c r="N3892">
        <f>MONTH(Table1[[#This Row],[order_date]])</f>
        <v>2</v>
      </c>
      <c r="O3892" s="3">
        <f>Table1[[#This Row],[sales]]-Table1[[#This Row],[profit]]</f>
        <v>2061.9899999999998</v>
      </c>
      <c r="P3892" s="3">
        <f>Table1[[#This Row],[sales]]*Table1[[#This Row],[quantity]]</f>
        <v>9465.8799999999992</v>
      </c>
      <c r="Q3892" s="9">
        <f>Table1[[#This Row],[delivery_date]]-Table1[[#This Row],[order_date]]</f>
        <v>3</v>
      </c>
    </row>
    <row r="3893" spans="1:17" x14ac:dyDescent="0.35">
      <c r="A3893" t="s">
        <v>3924</v>
      </c>
      <c r="B3893" t="s">
        <v>13</v>
      </c>
      <c r="C3893" t="s">
        <v>36</v>
      </c>
      <c r="D3893" s="2">
        <v>2229.59</v>
      </c>
      <c r="E3893">
        <v>0.39</v>
      </c>
      <c r="F3893">
        <v>8</v>
      </c>
      <c r="G3893" s="1">
        <v>44944</v>
      </c>
      <c r="H3893" s="1">
        <v>44949</v>
      </c>
      <c r="I3893" t="s">
        <v>15</v>
      </c>
      <c r="J3893" t="s">
        <v>16</v>
      </c>
      <c r="K3893" s="2">
        <v>160.44</v>
      </c>
      <c r="L3893" t="s">
        <v>34</v>
      </c>
      <c r="M3893">
        <f>YEAR(Table1[[#This Row],[order_date]])</f>
        <v>2023</v>
      </c>
      <c r="N3893">
        <f>MONTH(Table1[[#This Row],[order_date]])</f>
        <v>1</v>
      </c>
      <c r="O3893" s="3">
        <f>Table1[[#This Row],[sales]]-Table1[[#This Row],[profit]]</f>
        <v>2069.15</v>
      </c>
      <c r="P3893" s="3">
        <f>Table1[[#This Row],[sales]]*Table1[[#This Row],[quantity]]</f>
        <v>17836.72</v>
      </c>
      <c r="Q3893" s="9">
        <f>Table1[[#This Row],[delivery_date]]-Table1[[#This Row],[order_date]]</f>
        <v>5</v>
      </c>
    </row>
    <row r="3894" spans="1:17" x14ac:dyDescent="0.35">
      <c r="A3894" t="s">
        <v>3925</v>
      </c>
      <c r="B3894" t="s">
        <v>19</v>
      </c>
      <c r="C3894" t="s">
        <v>14</v>
      </c>
      <c r="D3894" s="2">
        <v>3524.01</v>
      </c>
      <c r="E3894">
        <v>0.05</v>
      </c>
      <c r="F3894">
        <v>7</v>
      </c>
      <c r="G3894" s="1">
        <v>45569</v>
      </c>
      <c r="H3894" s="1">
        <v>45571</v>
      </c>
      <c r="I3894" t="s">
        <v>31</v>
      </c>
      <c r="J3894" t="s">
        <v>27</v>
      </c>
      <c r="K3894" s="2">
        <v>696.02</v>
      </c>
      <c r="L3894" t="s">
        <v>28</v>
      </c>
      <c r="M3894">
        <f>YEAR(Table1[[#This Row],[order_date]])</f>
        <v>2024</v>
      </c>
      <c r="N3894">
        <f>MONTH(Table1[[#This Row],[order_date]])</f>
        <v>10</v>
      </c>
      <c r="O3894" s="3">
        <f>Table1[[#This Row],[sales]]-Table1[[#This Row],[profit]]</f>
        <v>2827.9900000000002</v>
      </c>
      <c r="P3894" s="3">
        <f>Table1[[#This Row],[sales]]*Table1[[#This Row],[quantity]]</f>
        <v>24668.07</v>
      </c>
      <c r="Q3894" s="9">
        <f>Table1[[#This Row],[delivery_date]]-Table1[[#This Row],[order_date]]</f>
        <v>2</v>
      </c>
    </row>
    <row r="3895" spans="1:17" x14ac:dyDescent="0.35">
      <c r="A3895" t="s">
        <v>3926</v>
      </c>
      <c r="B3895" t="s">
        <v>25</v>
      </c>
      <c r="C3895" t="s">
        <v>20</v>
      </c>
      <c r="D3895" s="2">
        <v>3602.92</v>
      </c>
      <c r="E3895">
        <v>0.42</v>
      </c>
      <c r="F3895">
        <v>2</v>
      </c>
      <c r="G3895" s="1">
        <v>45549</v>
      </c>
      <c r="H3895" s="1">
        <v>45553</v>
      </c>
      <c r="I3895" t="s">
        <v>15</v>
      </c>
      <c r="J3895" t="s">
        <v>16</v>
      </c>
      <c r="K3895" s="2">
        <v>832.02</v>
      </c>
      <c r="L3895" t="s">
        <v>34</v>
      </c>
      <c r="M3895">
        <f>YEAR(Table1[[#This Row],[order_date]])</f>
        <v>2024</v>
      </c>
      <c r="N3895">
        <f>MONTH(Table1[[#This Row],[order_date]])</f>
        <v>9</v>
      </c>
      <c r="O3895" s="3">
        <f>Table1[[#This Row],[sales]]-Table1[[#This Row],[profit]]</f>
        <v>2770.9</v>
      </c>
      <c r="P3895" s="3">
        <f>Table1[[#This Row],[sales]]*Table1[[#This Row],[quantity]]</f>
        <v>7205.84</v>
      </c>
      <c r="Q3895" s="9">
        <f>Table1[[#This Row],[delivery_date]]-Table1[[#This Row],[order_date]]</f>
        <v>4</v>
      </c>
    </row>
    <row r="3896" spans="1:17" x14ac:dyDescent="0.35">
      <c r="A3896" t="s">
        <v>3927</v>
      </c>
      <c r="B3896" t="s">
        <v>19</v>
      </c>
      <c r="C3896" t="s">
        <v>33</v>
      </c>
      <c r="D3896" s="2">
        <v>3833.62</v>
      </c>
      <c r="E3896">
        <v>0.17</v>
      </c>
      <c r="F3896">
        <v>6</v>
      </c>
      <c r="G3896" s="1">
        <v>45054</v>
      </c>
      <c r="H3896" s="1">
        <v>45060</v>
      </c>
      <c r="I3896" t="s">
        <v>21</v>
      </c>
      <c r="J3896" t="s">
        <v>16</v>
      </c>
      <c r="K3896" s="2">
        <v>943.82</v>
      </c>
      <c r="L3896" t="s">
        <v>39</v>
      </c>
      <c r="M3896">
        <f>YEAR(Table1[[#This Row],[order_date]])</f>
        <v>2023</v>
      </c>
      <c r="N3896">
        <f>MONTH(Table1[[#This Row],[order_date]])</f>
        <v>5</v>
      </c>
      <c r="O3896" s="3">
        <f>Table1[[#This Row],[sales]]-Table1[[#This Row],[profit]]</f>
        <v>2889.7999999999997</v>
      </c>
      <c r="P3896" s="3">
        <f>Table1[[#This Row],[sales]]*Table1[[#This Row],[quantity]]</f>
        <v>23001.72</v>
      </c>
      <c r="Q3896" s="9">
        <f>Table1[[#This Row],[delivery_date]]-Table1[[#This Row],[order_date]]</f>
        <v>6</v>
      </c>
    </row>
    <row r="3897" spans="1:17" x14ac:dyDescent="0.35">
      <c r="A3897" t="s">
        <v>3928</v>
      </c>
      <c r="B3897" t="s">
        <v>41</v>
      </c>
      <c r="C3897" t="s">
        <v>14</v>
      </c>
      <c r="D3897" s="2">
        <v>4169.3599999999997</v>
      </c>
      <c r="E3897">
        <v>0.32</v>
      </c>
      <c r="F3897">
        <v>4</v>
      </c>
      <c r="G3897" s="1">
        <v>45040</v>
      </c>
      <c r="H3897" s="1">
        <v>45043</v>
      </c>
      <c r="I3897" t="s">
        <v>15</v>
      </c>
      <c r="J3897" t="s">
        <v>22</v>
      </c>
      <c r="K3897" s="2">
        <v>594.54999999999995</v>
      </c>
      <c r="L3897" t="s">
        <v>39</v>
      </c>
      <c r="M3897">
        <f>YEAR(Table1[[#This Row],[order_date]])</f>
        <v>2023</v>
      </c>
      <c r="N3897">
        <f>MONTH(Table1[[#This Row],[order_date]])</f>
        <v>4</v>
      </c>
      <c r="O3897" s="3">
        <f>Table1[[#This Row],[sales]]-Table1[[#This Row],[profit]]</f>
        <v>3574.8099999999995</v>
      </c>
      <c r="P3897" s="3">
        <f>Table1[[#This Row],[sales]]*Table1[[#This Row],[quantity]]</f>
        <v>16677.439999999999</v>
      </c>
      <c r="Q3897" s="9">
        <f>Table1[[#This Row],[delivery_date]]-Table1[[#This Row],[order_date]]</f>
        <v>3</v>
      </c>
    </row>
    <row r="3898" spans="1:17" x14ac:dyDescent="0.35">
      <c r="A3898" t="s">
        <v>3929</v>
      </c>
      <c r="B3898" t="s">
        <v>13</v>
      </c>
      <c r="C3898" t="s">
        <v>14</v>
      </c>
      <c r="D3898" s="2">
        <v>1238.03</v>
      </c>
      <c r="E3898">
        <v>0.37</v>
      </c>
      <c r="F3898">
        <v>1</v>
      </c>
      <c r="G3898" s="1">
        <v>45072</v>
      </c>
      <c r="H3898" s="1">
        <v>45076</v>
      </c>
      <c r="I3898" t="s">
        <v>31</v>
      </c>
      <c r="J3898" t="s">
        <v>22</v>
      </c>
      <c r="K3898" s="2">
        <v>104.25</v>
      </c>
      <c r="L3898" t="s">
        <v>17</v>
      </c>
      <c r="M3898">
        <f>YEAR(Table1[[#This Row],[order_date]])</f>
        <v>2023</v>
      </c>
      <c r="N3898">
        <f>MONTH(Table1[[#This Row],[order_date]])</f>
        <v>5</v>
      </c>
      <c r="O3898" s="3">
        <f>Table1[[#This Row],[sales]]-Table1[[#This Row],[profit]]</f>
        <v>1133.78</v>
      </c>
      <c r="P3898" s="3">
        <f>Table1[[#This Row],[sales]]*Table1[[#This Row],[quantity]]</f>
        <v>1238.03</v>
      </c>
      <c r="Q3898" s="9">
        <f>Table1[[#This Row],[delivery_date]]-Table1[[#This Row],[order_date]]</f>
        <v>4</v>
      </c>
    </row>
    <row r="3899" spans="1:17" x14ac:dyDescent="0.35">
      <c r="A3899" t="s">
        <v>3930</v>
      </c>
      <c r="B3899" t="s">
        <v>25</v>
      </c>
      <c r="C3899" t="s">
        <v>36</v>
      </c>
      <c r="D3899" s="2">
        <v>425.26</v>
      </c>
      <c r="E3899">
        <v>0.02</v>
      </c>
      <c r="F3899">
        <v>8</v>
      </c>
      <c r="G3899" s="1">
        <v>45117</v>
      </c>
      <c r="H3899" s="1">
        <v>45119</v>
      </c>
      <c r="I3899" t="s">
        <v>31</v>
      </c>
      <c r="J3899" t="s">
        <v>22</v>
      </c>
      <c r="K3899" s="2">
        <v>124.22</v>
      </c>
      <c r="L3899" t="s">
        <v>23</v>
      </c>
      <c r="M3899">
        <f>YEAR(Table1[[#This Row],[order_date]])</f>
        <v>2023</v>
      </c>
      <c r="N3899">
        <f>MONTH(Table1[[#This Row],[order_date]])</f>
        <v>7</v>
      </c>
      <c r="O3899" s="3">
        <f>Table1[[#This Row],[sales]]-Table1[[#This Row],[profit]]</f>
        <v>301.03999999999996</v>
      </c>
      <c r="P3899" s="3">
        <f>Table1[[#This Row],[sales]]*Table1[[#This Row],[quantity]]</f>
        <v>3402.08</v>
      </c>
      <c r="Q3899" s="9">
        <f>Table1[[#This Row],[delivery_date]]-Table1[[#This Row],[order_date]]</f>
        <v>2</v>
      </c>
    </row>
    <row r="3900" spans="1:17" x14ac:dyDescent="0.35">
      <c r="A3900" t="s">
        <v>3931</v>
      </c>
      <c r="B3900" t="s">
        <v>13</v>
      </c>
      <c r="C3900" t="s">
        <v>14</v>
      </c>
      <c r="D3900" s="2">
        <v>1963.3</v>
      </c>
      <c r="E3900">
        <v>0.19</v>
      </c>
      <c r="F3900">
        <v>8</v>
      </c>
      <c r="G3900" s="1">
        <v>45546</v>
      </c>
      <c r="H3900" s="1">
        <v>45551</v>
      </c>
      <c r="I3900" t="s">
        <v>31</v>
      </c>
      <c r="J3900" t="s">
        <v>16</v>
      </c>
      <c r="K3900" s="2">
        <v>191.4</v>
      </c>
      <c r="L3900" t="s">
        <v>23</v>
      </c>
      <c r="M3900">
        <f>YEAR(Table1[[#This Row],[order_date]])</f>
        <v>2024</v>
      </c>
      <c r="N3900">
        <f>MONTH(Table1[[#This Row],[order_date]])</f>
        <v>9</v>
      </c>
      <c r="O3900" s="3">
        <f>Table1[[#This Row],[sales]]-Table1[[#This Row],[profit]]</f>
        <v>1771.8999999999999</v>
      </c>
      <c r="P3900" s="3">
        <f>Table1[[#This Row],[sales]]*Table1[[#This Row],[quantity]]</f>
        <v>15706.4</v>
      </c>
      <c r="Q3900" s="9">
        <f>Table1[[#This Row],[delivery_date]]-Table1[[#This Row],[order_date]]</f>
        <v>5</v>
      </c>
    </row>
    <row r="3901" spans="1:17" x14ac:dyDescent="0.35">
      <c r="A3901" t="s">
        <v>3932</v>
      </c>
      <c r="B3901" t="s">
        <v>25</v>
      </c>
      <c r="C3901" t="s">
        <v>14</v>
      </c>
      <c r="D3901" s="2">
        <v>4289.9799999999996</v>
      </c>
      <c r="E3901">
        <v>0.3</v>
      </c>
      <c r="F3901">
        <v>6</v>
      </c>
      <c r="G3901" s="1">
        <v>45457</v>
      </c>
      <c r="H3901" s="1">
        <v>45458</v>
      </c>
      <c r="I3901" t="s">
        <v>31</v>
      </c>
      <c r="J3901" t="s">
        <v>22</v>
      </c>
      <c r="K3901" s="2">
        <v>560.83000000000004</v>
      </c>
      <c r="L3901" t="s">
        <v>28</v>
      </c>
      <c r="M3901">
        <f>YEAR(Table1[[#This Row],[order_date]])</f>
        <v>2024</v>
      </c>
      <c r="N3901">
        <f>MONTH(Table1[[#This Row],[order_date]])</f>
        <v>6</v>
      </c>
      <c r="O3901" s="3">
        <f>Table1[[#This Row],[sales]]-Table1[[#This Row],[profit]]</f>
        <v>3729.1499999999996</v>
      </c>
      <c r="P3901" s="3">
        <f>Table1[[#This Row],[sales]]*Table1[[#This Row],[quantity]]</f>
        <v>25739.879999999997</v>
      </c>
      <c r="Q3901" s="9">
        <f>Table1[[#This Row],[delivery_date]]-Table1[[#This Row],[order_date]]</f>
        <v>1</v>
      </c>
    </row>
    <row r="3902" spans="1:17" x14ac:dyDescent="0.35">
      <c r="A3902" t="s">
        <v>3933</v>
      </c>
      <c r="B3902" t="s">
        <v>41</v>
      </c>
      <c r="C3902" t="s">
        <v>36</v>
      </c>
      <c r="D3902" s="2">
        <v>482.34</v>
      </c>
      <c r="E3902">
        <v>0.42</v>
      </c>
      <c r="F3902">
        <v>7</v>
      </c>
      <c r="G3902" s="1">
        <v>45077</v>
      </c>
      <c r="H3902" s="1">
        <v>45083</v>
      </c>
      <c r="I3902" t="s">
        <v>15</v>
      </c>
      <c r="J3902" t="s">
        <v>27</v>
      </c>
      <c r="K3902" s="2">
        <v>60.86</v>
      </c>
      <c r="L3902" t="s">
        <v>34</v>
      </c>
      <c r="M3902">
        <f>YEAR(Table1[[#This Row],[order_date]])</f>
        <v>2023</v>
      </c>
      <c r="N3902">
        <f>MONTH(Table1[[#This Row],[order_date]])</f>
        <v>5</v>
      </c>
      <c r="O3902" s="3">
        <f>Table1[[#This Row],[sales]]-Table1[[#This Row],[profit]]</f>
        <v>421.47999999999996</v>
      </c>
      <c r="P3902" s="3">
        <f>Table1[[#This Row],[sales]]*Table1[[#This Row],[quantity]]</f>
        <v>3376.3799999999997</v>
      </c>
      <c r="Q3902" s="9">
        <f>Table1[[#This Row],[delivery_date]]-Table1[[#This Row],[order_date]]</f>
        <v>6</v>
      </c>
    </row>
    <row r="3903" spans="1:17" x14ac:dyDescent="0.35">
      <c r="A3903" t="s">
        <v>3934</v>
      </c>
      <c r="B3903" t="s">
        <v>13</v>
      </c>
      <c r="C3903" t="s">
        <v>36</v>
      </c>
      <c r="D3903" s="2">
        <v>2922.17</v>
      </c>
      <c r="E3903">
        <v>0.36</v>
      </c>
      <c r="F3903">
        <v>3</v>
      </c>
      <c r="G3903" s="1">
        <v>45621</v>
      </c>
      <c r="H3903" s="1">
        <v>45626</v>
      </c>
      <c r="I3903" t="s">
        <v>31</v>
      </c>
      <c r="J3903" t="s">
        <v>16</v>
      </c>
      <c r="K3903" s="2">
        <v>708.61</v>
      </c>
      <c r="L3903" t="s">
        <v>39</v>
      </c>
      <c r="M3903">
        <f>YEAR(Table1[[#This Row],[order_date]])</f>
        <v>2024</v>
      </c>
      <c r="N3903">
        <f>MONTH(Table1[[#This Row],[order_date]])</f>
        <v>11</v>
      </c>
      <c r="O3903" s="3">
        <f>Table1[[#This Row],[sales]]-Table1[[#This Row],[profit]]</f>
        <v>2213.56</v>
      </c>
      <c r="P3903" s="3">
        <f>Table1[[#This Row],[sales]]*Table1[[#This Row],[quantity]]</f>
        <v>8766.51</v>
      </c>
      <c r="Q3903" s="9">
        <f>Table1[[#This Row],[delivery_date]]-Table1[[#This Row],[order_date]]</f>
        <v>5</v>
      </c>
    </row>
    <row r="3904" spans="1:17" x14ac:dyDescent="0.35">
      <c r="A3904" t="s">
        <v>3935</v>
      </c>
      <c r="B3904" t="s">
        <v>19</v>
      </c>
      <c r="C3904" t="s">
        <v>26</v>
      </c>
      <c r="D3904" s="2">
        <v>3535.31</v>
      </c>
      <c r="E3904">
        <v>0.45</v>
      </c>
      <c r="F3904">
        <v>9</v>
      </c>
      <c r="G3904" s="1">
        <v>45393</v>
      </c>
      <c r="H3904" s="1">
        <v>45400</v>
      </c>
      <c r="I3904" t="s">
        <v>31</v>
      </c>
      <c r="J3904" t="s">
        <v>27</v>
      </c>
      <c r="K3904" s="2">
        <v>916.09</v>
      </c>
      <c r="L3904" t="s">
        <v>34</v>
      </c>
      <c r="M3904">
        <f>YEAR(Table1[[#This Row],[order_date]])</f>
        <v>2024</v>
      </c>
      <c r="N3904">
        <f>MONTH(Table1[[#This Row],[order_date]])</f>
        <v>4</v>
      </c>
      <c r="O3904" s="3">
        <f>Table1[[#This Row],[sales]]-Table1[[#This Row],[profit]]</f>
        <v>2619.2199999999998</v>
      </c>
      <c r="P3904" s="3">
        <f>Table1[[#This Row],[sales]]*Table1[[#This Row],[quantity]]</f>
        <v>31817.79</v>
      </c>
      <c r="Q3904" s="9">
        <f>Table1[[#This Row],[delivery_date]]-Table1[[#This Row],[order_date]]</f>
        <v>7</v>
      </c>
    </row>
    <row r="3905" spans="1:17" x14ac:dyDescent="0.35">
      <c r="A3905" t="s">
        <v>3936</v>
      </c>
      <c r="B3905" t="s">
        <v>25</v>
      </c>
      <c r="C3905" t="s">
        <v>20</v>
      </c>
      <c r="D3905" s="2">
        <v>2458.9</v>
      </c>
      <c r="E3905">
        <v>0.04</v>
      </c>
      <c r="F3905">
        <v>4</v>
      </c>
      <c r="G3905" s="1">
        <v>45080</v>
      </c>
      <c r="H3905" s="1">
        <v>45087</v>
      </c>
      <c r="I3905" t="s">
        <v>21</v>
      </c>
      <c r="J3905" t="s">
        <v>16</v>
      </c>
      <c r="K3905" s="2">
        <v>298.41000000000003</v>
      </c>
      <c r="L3905" t="s">
        <v>23</v>
      </c>
      <c r="M3905">
        <f>YEAR(Table1[[#This Row],[order_date]])</f>
        <v>2023</v>
      </c>
      <c r="N3905">
        <f>MONTH(Table1[[#This Row],[order_date]])</f>
        <v>6</v>
      </c>
      <c r="O3905" s="3">
        <f>Table1[[#This Row],[sales]]-Table1[[#This Row],[profit]]</f>
        <v>2160.4900000000002</v>
      </c>
      <c r="P3905" s="3">
        <f>Table1[[#This Row],[sales]]*Table1[[#This Row],[quantity]]</f>
        <v>9835.6</v>
      </c>
      <c r="Q3905" s="9">
        <f>Table1[[#This Row],[delivery_date]]-Table1[[#This Row],[order_date]]</f>
        <v>7</v>
      </c>
    </row>
    <row r="3906" spans="1:17" x14ac:dyDescent="0.35">
      <c r="A3906" t="s">
        <v>3937</v>
      </c>
      <c r="B3906" t="s">
        <v>13</v>
      </c>
      <c r="C3906" t="s">
        <v>20</v>
      </c>
      <c r="D3906" s="2">
        <v>1350.36</v>
      </c>
      <c r="E3906">
        <v>0.04</v>
      </c>
      <c r="F3906">
        <v>2</v>
      </c>
      <c r="G3906" s="1">
        <v>45151</v>
      </c>
      <c r="H3906" s="1">
        <v>45155</v>
      </c>
      <c r="I3906" t="s">
        <v>15</v>
      </c>
      <c r="J3906" t="s">
        <v>16</v>
      </c>
      <c r="K3906" s="2">
        <v>163.16</v>
      </c>
      <c r="L3906" t="s">
        <v>39</v>
      </c>
      <c r="M3906">
        <f>YEAR(Table1[[#This Row],[order_date]])</f>
        <v>2023</v>
      </c>
      <c r="N3906">
        <f>MONTH(Table1[[#This Row],[order_date]])</f>
        <v>8</v>
      </c>
      <c r="O3906" s="3">
        <f>Table1[[#This Row],[sales]]-Table1[[#This Row],[profit]]</f>
        <v>1187.1999999999998</v>
      </c>
      <c r="P3906" s="3">
        <f>Table1[[#This Row],[sales]]*Table1[[#This Row],[quantity]]</f>
        <v>2700.72</v>
      </c>
      <c r="Q3906" s="9">
        <f>Table1[[#This Row],[delivery_date]]-Table1[[#This Row],[order_date]]</f>
        <v>4</v>
      </c>
    </row>
    <row r="3907" spans="1:17" x14ac:dyDescent="0.35">
      <c r="A3907" t="s">
        <v>3938</v>
      </c>
      <c r="B3907" t="s">
        <v>19</v>
      </c>
      <c r="C3907" t="s">
        <v>26</v>
      </c>
      <c r="D3907" s="2">
        <v>1698.92</v>
      </c>
      <c r="E3907">
        <v>0.36</v>
      </c>
      <c r="F3907">
        <v>4</v>
      </c>
      <c r="G3907" s="1">
        <v>45430</v>
      </c>
      <c r="H3907" s="1">
        <v>45434</v>
      </c>
      <c r="I3907" t="s">
        <v>21</v>
      </c>
      <c r="J3907" t="s">
        <v>16</v>
      </c>
      <c r="K3907" s="2">
        <v>377.91</v>
      </c>
      <c r="L3907" t="s">
        <v>34</v>
      </c>
      <c r="M3907">
        <f>YEAR(Table1[[#This Row],[order_date]])</f>
        <v>2024</v>
      </c>
      <c r="N3907">
        <f>MONTH(Table1[[#This Row],[order_date]])</f>
        <v>5</v>
      </c>
      <c r="O3907" s="3">
        <f>Table1[[#This Row],[sales]]-Table1[[#This Row],[profit]]</f>
        <v>1321.01</v>
      </c>
      <c r="P3907" s="3">
        <f>Table1[[#This Row],[sales]]*Table1[[#This Row],[quantity]]</f>
        <v>6795.68</v>
      </c>
      <c r="Q3907" s="9">
        <f>Table1[[#This Row],[delivery_date]]-Table1[[#This Row],[order_date]]</f>
        <v>4</v>
      </c>
    </row>
    <row r="3908" spans="1:17" x14ac:dyDescent="0.35">
      <c r="A3908" t="s">
        <v>3939</v>
      </c>
      <c r="B3908" t="s">
        <v>13</v>
      </c>
      <c r="C3908" t="s">
        <v>20</v>
      </c>
      <c r="D3908" s="2">
        <v>451.1</v>
      </c>
      <c r="E3908">
        <v>0.2</v>
      </c>
      <c r="F3908">
        <v>2</v>
      </c>
      <c r="G3908" s="1">
        <v>45492</v>
      </c>
      <c r="H3908" s="1">
        <v>45499</v>
      </c>
      <c r="I3908" t="s">
        <v>15</v>
      </c>
      <c r="J3908" t="s">
        <v>16</v>
      </c>
      <c r="K3908" s="2">
        <v>119.42</v>
      </c>
      <c r="L3908" t="s">
        <v>28</v>
      </c>
      <c r="M3908">
        <f>YEAR(Table1[[#This Row],[order_date]])</f>
        <v>2024</v>
      </c>
      <c r="N3908">
        <f>MONTH(Table1[[#This Row],[order_date]])</f>
        <v>7</v>
      </c>
      <c r="O3908" s="3">
        <f>Table1[[#This Row],[sales]]-Table1[[#This Row],[profit]]</f>
        <v>331.68</v>
      </c>
      <c r="P3908" s="3">
        <f>Table1[[#This Row],[sales]]*Table1[[#This Row],[quantity]]</f>
        <v>902.2</v>
      </c>
      <c r="Q3908" s="9">
        <f>Table1[[#This Row],[delivery_date]]-Table1[[#This Row],[order_date]]</f>
        <v>7</v>
      </c>
    </row>
    <row r="3909" spans="1:17" x14ac:dyDescent="0.35">
      <c r="A3909" t="s">
        <v>3940</v>
      </c>
      <c r="B3909" t="s">
        <v>13</v>
      </c>
      <c r="C3909" t="s">
        <v>14</v>
      </c>
      <c r="D3909" s="2">
        <v>1533.66</v>
      </c>
      <c r="E3909">
        <v>0.24</v>
      </c>
      <c r="F3909">
        <v>4</v>
      </c>
      <c r="G3909" s="1">
        <v>45537</v>
      </c>
      <c r="H3909" s="1">
        <v>45538</v>
      </c>
      <c r="I3909" t="s">
        <v>31</v>
      </c>
      <c r="J3909" t="s">
        <v>27</v>
      </c>
      <c r="K3909" s="2">
        <v>134.71</v>
      </c>
      <c r="L3909" t="s">
        <v>34</v>
      </c>
      <c r="M3909">
        <f>YEAR(Table1[[#This Row],[order_date]])</f>
        <v>2024</v>
      </c>
      <c r="N3909">
        <f>MONTH(Table1[[#This Row],[order_date]])</f>
        <v>9</v>
      </c>
      <c r="O3909" s="3">
        <f>Table1[[#This Row],[sales]]-Table1[[#This Row],[profit]]</f>
        <v>1398.95</v>
      </c>
      <c r="P3909" s="3">
        <f>Table1[[#This Row],[sales]]*Table1[[#This Row],[quantity]]</f>
        <v>6134.64</v>
      </c>
      <c r="Q3909" s="9">
        <f>Table1[[#This Row],[delivery_date]]-Table1[[#This Row],[order_date]]</f>
        <v>1</v>
      </c>
    </row>
    <row r="3910" spans="1:17" x14ac:dyDescent="0.35">
      <c r="A3910" t="s">
        <v>3941</v>
      </c>
      <c r="B3910" t="s">
        <v>13</v>
      </c>
      <c r="C3910" t="s">
        <v>26</v>
      </c>
      <c r="D3910" s="2">
        <v>317.45</v>
      </c>
      <c r="E3910">
        <v>0.3</v>
      </c>
      <c r="F3910">
        <v>2</v>
      </c>
      <c r="G3910" s="1">
        <v>45527</v>
      </c>
      <c r="H3910" s="1">
        <v>45534</v>
      </c>
      <c r="I3910" t="s">
        <v>15</v>
      </c>
      <c r="J3910" t="s">
        <v>27</v>
      </c>
      <c r="K3910" s="2">
        <v>93.95</v>
      </c>
      <c r="L3910" t="s">
        <v>39</v>
      </c>
      <c r="M3910">
        <f>YEAR(Table1[[#This Row],[order_date]])</f>
        <v>2024</v>
      </c>
      <c r="N3910">
        <f>MONTH(Table1[[#This Row],[order_date]])</f>
        <v>8</v>
      </c>
      <c r="O3910" s="3">
        <f>Table1[[#This Row],[sales]]-Table1[[#This Row],[profit]]</f>
        <v>223.5</v>
      </c>
      <c r="P3910" s="3">
        <f>Table1[[#This Row],[sales]]*Table1[[#This Row],[quantity]]</f>
        <v>634.9</v>
      </c>
      <c r="Q3910" s="9">
        <f>Table1[[#This Row],[delivery_date]]-Table1[[#This Row],[order_date]]</f>
        <v>7</v>
      </c>
    </row>
    <row r="3911" spans="1:17" x14ac:dyDescent="0.35">
      <c r="A3911" t="s">
        <v>3942</v>
      </c>
      <c r="B3911" t="s">
        <v>25</v>
      </c>
      <c r="C3911" t="s">
        <v>26</v>
      </c>
      <c r="D3911" s="2">
        <v>3658.99</v>
      </c>
      <c r="E3911">
        <v>0.49</v>
      </c>
      <c r="F3911">
        <v>8</v>
      </c>
      <c r="G3911" s="1">
        <v>45599</v>
      </c>
      <c r="H3911" s="1">
        <v>45603</v>
      </c>
      <c r="I3911" t="s">
        <v>31</v>
      </c>
      <c r="J3911" t="s">
        <v>16</v>
      </c>
      <c r="K3911" s="2">
        <v>807.89</v>
      </c>
      <c r="L3911" t="s">
        <v>34</v>
      </c>
      <c r="M3911">
        <f>YEAR(Table1[[#This Row],[order_date]])</f>
        <v>2024</v>
      </c>
      <c r="N3911">
        <f>MONTH(Table1[[#This Row],[order_date]])</f>
        <v>11</v>
      </c>
      <c r="O3911" s="3">
        <f>Table1[[#This Row],[sales]]-Table1[[#This Row],[profit]]</f>
        <v>2851.1</v>
      </c>
      <c r="P3911" s="3">
        <f>Table1[[#This Row],[sales]]*Table1[[#This Row],[quantity]]</f>
        <v>29271.919999999998</v>
      </c>
      <c r="Q3911" s="9">
        <f>Table1[[#This Row],[delivery_date]]-Table1[[#This Row],[order_date]]</f>
        <v>4</v>
      </c>
    </row>
    <row r="3912" spans="1:17" x14ac:dyDescent="0.35">
      <c r="A3912" t="s">
        <v>3943</v>
      </c>
      <c r="B3912" t="s">
        <v>19</v>
      </c>
      <c r="C3912" t="s">
        <v>20</v>
      </c>
      <c r="D3912" s="2">
        <v>4500.18</v>
      </c>
      <c r="E3912">
        <v>0.03</v>
      </c>
      <c r="F3912">
        <v>6</v>
      </c>
      <c r="G3912" s="1">
        <v>44983</v>
      </c>
      <c r="H3912" s="1">
        <v>44989</v>
      </c>
      <c r="I3912" t="s">
        <v>31</v>
      </c>
      <c r="J3912" t="s">
        <v>16</v>
      </c>
      <c r="K3912" s="2">
        <v>564.33000000000004</v>
      </c>
      <c r="L3912" t="s">
        <v>39</v>
      </c>
      <c r="M3912">
        <f>YEAR(Table1[[#This Row],[order_date]])</f>
        <v>2023</v>
      </c>
      <c r="N3912">
        <f>MONTH(Table1[[#This Row],[order_date]])</f>
        <v>2</v>
      </c>
      <c r="O3912" s="3">
        <f>Table1[[#This Row],[sales]]-Table1[[#This Row],[profit]]</f>
        <v>3935.8500000000004</v>
      </c>
      <c r="P3912" s="3">
        <f>Table1[[#This Row],[sales]]*Table1[[#This Row],[quantity]]</f>
        <v>27001.08</v>
      </c>
      <c r="Q3912" s="9">
        <f>Table1[[#This Row],[delivery_date]]-Table1[[#This Row],[order_date]]</f>
        <v>6</v>
      </c>
    </row>
    <row r="3913" spans="1:17" x14ac:dyDescent="0.35">
      <c r="A3913" t="s">
        <v>3944</v>
      </c>
      <c r="B3913" t="s">
        <v>41</v>
      </c>
      <c r="C3913" t="s">
        <v>33</v>
      </c>
      <c r="D3913" s="2">
        <v>3204.21</v>
      </c>
      <c r="E3913">
        <v>0.05</v>
      </c>
      <c r="F3913">
        <v>8</v>
      </c>
      <c r="G3913" s="1">
        <v>45560</v>
      </c>
      <c r="H3913" s="1">
        <v>45565</v>
      </c>
      <c r="I3913" t="s">
        <v>21</v>
      </c>
      <c r="J3913" t="s">
        <v>16</v>
      </c>
      <c r="K3913" s="2">
        <v>773.41</v>
      </c>
      <c r="L3913" t="s">
        <v>23</v>
      </c>
      <c r="M3913">
        <f>YEAR(Table1[[#This Row],[order_date]])</f>
        <v>2024</v>
      </c>
      <c r="N3913">
        <f>MONTH(Table1[[#This Row],[order_date]])</f>
        <v>9</v>
      </c>
      <c r="O3913" s="3">
        <f>Table1[[#This Row],[sales]]-Table1[[#This Row],[profit]]</f>
        <v>2430.8000000000002</v>
      </c>
      <c r="P3913" s="3">
        <f>Table1[[#This Row],[sales]]*Table1[[#This Row],[quantity]]</f>
        <v>25633.68</v>
      </c>
      <c r="Q3913" s="9">
        <f>Table1[[#This Row],[delivery_date]]-Table1[[#This Row],[order_date]]</f>
        <v>5</v>
      </c>
    </row>
    <row r="3914" spans="1:17" x14ac:dyDescent="0.35">
      <c r="A3914" t="s">
        <v>3945</v>
      </c>
      <c r="B3914" t="s">
        <v>25</v>
      </c>
      <c r="C3914" t="s">
        <v>20</v>
      </c>
      <c r="D3914" s="2">
        <v>3317.85</v>
      </c>
      <c r="E3914">
        <v>0.41</v>
      </c>
      <c r="F3914">
        <v>1</v>
      </c>
      <c r="G3914" s="1">
        <v>45319</v>
      </c>
      <c r="H3914" s="1">
        <v>45321</v>
      </c>
      <c r="I3914" t="s">
        <v>15</v>
      </c>
      <c r="J3914" t="s">
        <v>16</v>
      </c>
      <c r="K3914" s="2">
        <v>204.87</v>
      </c>
      <c r="L3914" t="s">
        <v>23</v>
      </c>
      <c r="M3914">
        <f>YEAR(Table1[[#This Row],[order_date]])</f>
        <v>2024</v>
      </c>
      <c r="N3914">
        <f>MONTH(Table1[[#This Row],[order_date]])</f>
        <v>1</v>
      </c>
      <c r="O3914" s="3">
        <f>Table1[[#This Row],[sales]]-Table1[[#This Row],[profit]]</f>
        <v>3112.98</v>
      </c>
      <c r="P3914" s="3">
        <f>Table1[[#This Row],[sales]]*Table1[[#This Row],[quantity]]</f>
        <v>3317.85</v>
      </c>
      <c r="Q3914" s="9">
        <f>Table1[[#This Row],[delivery_date]]-Table1[[#This Row],[order_date]]</f>
        <v>2</v>
      </c>
    </row>
    <row r="3915" spans="1:17" x14ac:dyDescent="0.35">
      <c r="A3915" t="s">
        <v>3946</v>
      </c>
      <c r="B3915" t="s">
        <v>25</v>
      </c>
      <c r="C3915" t="s">
        <v>33</v>
      </c>
      <c r="D3915" s="2">
        <v>2413.5</v>
      </c>
      <c r="E3915">
        <v>0.01</v>
      </c>
      <c r="F3915">
        <v>9</v>
      </c>
      <c r="G3915" s="1">
        <v>45027</v>
      </c>
      <c r="H3915" s="1">
        <v>45034</v>
      </c>
      <c r="I3915" t="s">
        <v>15</v>
      </c>
      <c r="J3915" t="s">
        <v>16</v>
      </c>
      <c r="K3915" s="2">
        <v>669.75</v>
      </c>
      <c r="L3915" t="s">
        <v>17</v>
      </c>
      <c r="M3915">
        <f>YEAR(Table1[[#This Row],[order_date]])</f>
        <v>2023</v>
      </c>
      <c r="N3915">
        <f>MONTH(Table1[[#This Row],[order_date]])</f>
        <v>4</v>
      </c>
      <c r="O3915" s="3">
        <f>Table1[[#This Row],[sales]]-Table1[[#This Row],[profit]]</f>
        <v>1743.75</v>
      </c>
      <c r="P3915" s="3">
        <f>Table1[[#This Row],[sales]]*Table1[[#This Row],[quantity]]</f>
        <v>21721.5</v>
      </c>
      <c r="Q3915" s="9">
        <f>Table1[[#This Row],[delivery_date]]-Table1[[#This Row],[order_date]]</f>
        <v>7</v>
      </c>
    </row>
    <row r="3916" spans="1:17" x14ac:dyDescent="0.35">
      <c r="A3916" t="s">
        <v>3947</v>
      </c>
      <c r="B3916" t="s">
        <v>25</v>
      </c>
      <c r="C3916" t="s">
        <v>26</v>
      </c>
      <c r="D3916" s="2">
        <v>864.58</v>
      </c>
      <c r="E3916">
        <v>0.23</v>
      </c>
      <c r="F3916">
        <v>2</v>
      </c>
      <c r="G3916" s="1">
        <v>45129</v>
      </c>
      <c r="H3916" s="1">
        <v>45134</v>
      </c>
      <c r="I3916" t="s">
        <v>31</v>
      </c>
      <c r="J3916" t="s">
        <v>22</v>
      </c>
      <c r="K3916" s="2">
        <v>146.33000000000001</v>
      </c>
      <c r="L3916" t="s">
        <v>48</v>
      </c>
      <c r="M3916">
        <f>YEAR(Table1[[#This Row],[order_date]])</f>
        <v>2023</v>
      </c>
      <c r="N3916">
        <f>MONTH(Table1[[#This Row],[order_date]])</f>
        <v>7</v>
      </c>
      <c r="O3916" s="3">
        <f>Table1[[#This Row],[sales]]-Table1[[#This Row],[profit]]</f>
        <v>718.25</v>
      </c>
      <c r="P3916" s="3">
        <f>Table1[[#This Row],[sales]]*Table1[[#This Row],[quantity]]</f>
        <v>1729.16</v>
      </c>
      <c r="Q3916" s="9">
        <f>Table1[[#This Row],[delivery_date]]-Table1[[#This Row],[order_date]]</f>
        <v>5</v>
      </c>
    </row>
    <row r="3917" spans="1:17" x14ac:dyDescent="0.35">
      <c r="A3917" t="s">
        <v>3948</v>
      </c>
      <c r="B3917" t="s">
        <v>41</v>
      </c>
      <c r="C3917" t="s">
        <v>33</v>
      </c>
      <c r="D3917" s="2">
        <v>137.85</v>
      </c>
      <c r="E3917">
        <v>0.39</v>
      </c>
      <c r="F3917">
        <v>8</v>
      </c>
      <c r="G3917" s="1">
        <v>45523</v>
      </c>
      <c r="H3917" s="1">
        <v>45528</v>
      </c>
      <c r="I3917" t="s">
        <v>21</v>
      </c>
      <c r="J3917" t="s">
        <v>16</v>
      </c>
      <c r="K3917" s="2">
        <v>14.22</v>
      </c>
      <c r="L3917" t="s">
        <v>48</v>
      </c>
      <c r="M3917">
        <f>YEAR(Table1[[#This Row],[order_date]])</f>
        <v>2024</v>
      </c>
      <c r="N3917">
        <f>MONTH(Table1[[#This Row],[order_date]])</f>
        <v>8</v>
      </c>
      <c r="O3917" s="3">
        <f>Table1[[#This Row],[sales]]-Table1[[#This Row],[profit]]</f>
        <v>123.63</v>
      </c>
      <c r="P3917" s="3">
        <f>Table1[[#This Row],[sales]]*Table1[[#This Row],[quantity]]</f>
        <v>1102.8</v>
      </c>
      <c r="Q3917" s="9">
        <f>Table1[[#This Row],[delivery_date]]-Table1[[#This Row],[order_date]]</f>
        <v>5</v>
      </c>
    </row>
    <row r="3918" spans="1:17" x14ac:dyDescent="0.35">
      <c r="A3918" t="s">
        <v>3949</v>
      </c>
      <c r="B3918" t="s">
        <v>19</v>
      </c>
      <c r="C3918" t="s">
        <v>14</v>
      </c>
      <c r="D3918" s="2">
        <v>1785.48</v>
      </c>
      <c r="E3918">
        <v>0.1</v>
      </c>
      <c r="F3918">
        <v>4</v>
      </c>
      <c r="G3918" s="1">
        <v>44985</v>
      </c>
      <c r="H3918" s="1">
        <v>44991</v>
      </c>
      <c r="I3918" t="s">
        <v>21</v>
      </c>
      <c r="J3918" t="s">
        <v>16</v>
      </c>
      <c r="K3918" s="2">
        <v>391.07</v>
      </c>
      <c r="L3918" t="s">
        <v>28</v>
      </c>
      <c r="M3918">
        <f>YEAR(Table1[[#This Row],[order_date]])</f>
        <v>2023</v>
      </c>
      <c r="N3918">
        <f>MONTH(Table1[[#This Row],[order_date]])</f>
        <v>2</v>
      </c>
      <c r="O3918" s="3">
        <f>Table1[[#This Row],[sales]]-Table1[[#This Row],[profit]]</f>
        <v>1394.41</v>
      </c>
      <c r="P3918" s="3">
        <f>Table1[[#This Row],[sales]]*Table1[[#This Row],[quantity]]</f>
        <v>7141.92</v>
      </c>
      <c r="Q3918" s="9">
        <f>Table1[[#This Row],[delivery_date]]-Table1[[#This Row],[order_date]]</f>
        <v>6</v>
      </c>
    </row>
    <row r="3919" spans="1:17" x14ac:dyDescent="0.35">
      <c r="A3919" t="s">
        <v>3950</v>
      </c>
      <c r="B3919" t="s">
        <v>19</v>
      </c>
      <c r="C3919" t="s">
        <v>36</v>
      </c>
      <c r="D3919" s="2">
        <v>3782.29</v>
      </c>
      <c r="E3919">
        <v>0.09</v>
      </c>
      <c r="F3919">
        <v>2</v>
      </c>
      <c r="G3919" s="1">
        <v>45135</v>
      </c>
      <c r="H3919" s="1">
        <v>45141</v>
      </c>
      <c r="I3919" t="s">
        <v>31</v>
      </c>
      <c r="J3919" t="s">
        <v>22</v>
      </c>
      <c r="K3919" s="2">
        <v>277.12</v>
      </c>
      <c r="L3919" t="s">
        <v>39</v>
      </c>
      <c r="M3919">
        <f>YEAR(Table1[[#This Row],[order_date]])</f>
        <v>2023</v>
      </c>
      <c r="N3919">
        <f>MONTH(Table1[[#This Row],[order_date]])</f>
        <v>7</v>
      </c>
      <c r="O3919" s="3">
        <f>Table1[[#This Row],[sales]]-Table1[[#This Row],[profit]]</f>
        <v>3505.17</v>
      </c>
      <c r="P3919" s="3">
        <f>Table1[[#This Row],[sales]]*Table1[[#This Row],[quantity]]</f>
        <v>7564.58</v>
      </c>
      <c r="Q3919" s="9">
        <f>Table1[[#This Row],[delivery_date]]-Table1[[#This Row],[order_date]]</f>
        <v>6</v>
      </c>
    </row>
    <row r="3920" spans="1:17" x14ac:dyDescent="0.35">
      <c r="A3920" t="s">
        <v>3951</v>
      </c>
      <c r="B3920" t="s">
        <v>19</v>
      </c>
      <c r="C3920" t="s">
        <v>33</v>
      </c>
      <c r="D3920" s="2">
        <v>4806.1099999999997</v>
      </c>
      <c r="E3920">
        <v>0.16</v>
      </c>
      <c r="F3920">
        <v>1</v>
      </c>
      <c r="G3920" s="1">
        <v>44942</v>
      </c>
      <c r="H3920" s="1">
        <v>44948</v>
      </c>
      <c r="I3920" t="s">
        <v>21</v>
      </c>
      <c r="J3920" t="s">
        <v>27</v>
      </c>
      <c r="K3920" s="2">
        <v>810.82</v>
      </c>
      <c r="L3920" t="s">
        <v>28</v>
      </c>
      <c r="M3920">
        <f>YEAR(Table1[[#This Row],[order_date]])</f>
        <v>2023</v>
      </c>
      <c r="N3920">
        <f>MONTH(Table1[[#This Row],[order_date]])</f>
        <v>1</v>
      </c>
      <c r="O3920" s="3">
        <f>Table1[[#This Row],[sales]]-Table1[[#This Row],[profit]]</f>
        <v>3995.2899999999995</v>
      </c>
      <c r="P3920" s="3">
        <f>Table1[[#This Row],[sales]]*Table1[[#This Row],[quantity]]</f>
        <v>4806.1099999999997</v>
      </c>
      <c r="Q3920" s="9">
        <f>Table1[[#This Row],[delivery_date]]-Table1[[#This Row],[order_date]]</f>
        <v>6</v>
      </c>
    </row>
    <row r="3921" spans="1:17" x14ac:dyDescent="0.35">
      <c r="A3921" t="s">
        <v>3952</v>
      </c>
      <c r="B3921" t="s">
        <v>13</v>
      </c>
      <c r="C3921" t="s">
        <v>36</v>
      </c>
      <c r="D3921" s="2">
        <v>2212.3200000000002</v>
      </c>
      <c r="E3921">
        <v>0.08</v>
      </c>
      <c r="F3921">
        <v>4</v>
      </c>
      <c r="G3921" s="1">
        <v>45482</v>
      </c>
      <c r="H3921" s="1">
        <v>45488</v>
      </c>
      <c r="I3921" t="s">
        <v>21</v>
      </c>
      <c r="J3921" t="s">
        <v>22</v>
      </c>
      <c r="K3921" s="2">
        <v>629.9</v>
      </c>
      <c r="L3921" t="s">
        <v>23</v>
      </c>
      <c r="M3921">
        <f>YEAR(Table1[[#This Row],[order_date]])</f>
        <v>2024</v>
      </c>
      <c r="N3921">
        <f>MONTH(Table1[[#This Row],[order_date]])</f>
        <v>7</v>
      </c>
      <c r="O3921" s="3">
        <f>Table1[[#This Row],[sales]]-Table1[[#This Row],[profit]]</f>
        <v>1582.42</v>
      </c>
      <c r="P3921" s="3">
        <f>Table1[[#This Row],[sales]]*Table1[[#This Row],[quantity]]</f>
        <v>8849.2800000000007</v>
      </c>
      <c r="Q3921" s="9">
        <f>Table1[[#This Row],[delivery_date]]-Table1[[#This Row],[order_date]]</f>
        <v>6</v>
      </c>
    </row>
    <row r="3922" spans="1:17" x14ac:dyDescent="0.35">
      <c r="A3922" t="s">
        <v>3953</v>
      </c>
      <c r="B3922" t="s">
        <v>13</v>
      </c>
      <c r="C3922" t="s">
        <v>14</v>
      </c>
      <c r="D3922" s="2">
        <v>1890.42</v>
      </c>
      <c r="E3922">
        <v>0.34</v>
      </c>
      <c r="F3922">
        <v>1</v>
      </c>
      <c r="G3922" s="1">
        <v>45484</v>
      </c>
      <c r="H3922" s="1">
        <v>45489</v>
      </c>
      <c r="I3922" t="s">
        <v>21</v>
      </c>
      <c r="J3922" t="s">
        <v>27</v>
      </c>
      <c r="K3922" s="2">
        <v>396.3</v>
      </c>
      <c r="L3922" t="s">
        <v>28</v>
      </c>
      <c r="M3922">
        <f>YEAR(Table1[[#This Row],[order_date]])</f>
        <v>2024</v>
      </c>
      <c r="N3922">
        <f>MONTH(Table1[[#This Row],[order_date]])</f>
        <v>7</v>
      </c>
      <c r="O3922" s="3">
        <f>Table1[[#This Row],[sales]]-Table1[[#This Row],[profit]]</f>
        <v>1494.1200000000001</v>
      </c>
      <c r="P3922" s="3">
        <f>Table1[[#This Row],[sales]]*Table1[[#This Row],[quantity]]</f>
        <v>1890.42</v>
      </c>
      <c r="Q3922" s="9">
        <f>Table1[[#This Row],[delivery_date]]-Table1[[#This Row],[order_date]]</f>
        <v>5</v>
      </c>
    </row>
    <row r="3923" spans="1:17" x14ac:dyDescent="0.35">
      <c r="A3923" t="s">
        <v>3954</v>
      </c>
      <c r="B3923" t="s">
        <v>13</v>
      </c>
      <c r="C3923" t="s">
        <v>36</v>
      </c>
      <c r="D3923" s="2">
        <v>2285.1999999999998</v>
      </c>
      <c r="E3923">
        <v>0.1</v>
      </c>
      <c r="F3923">
        <v>8</v>
      </c>
      <c r="G3923" s="1">
        <v>45259</v>
      </c>
      <c r="H3923" s="1">
        <v>45266</v>
      </c>
      <c r="I3923" t="s">
        <v>31</v>
      </c>
      <c r="J3923" t="s">
        <v>27</v>
      </c>
      <c r="K3923" s="2">
        <v>168.24</v>
      </c>
      <c r="L3923" t="s">
        <v>23</v>
      </c>
      <c r="M3923">
        <f>YEAR(Table1[[#This Row],[order_date]])</f>
        <v>2023</v>
      </c>
      <c r="N3923">
        <f>MONTH(Table1[[#This Row],[order_date]])</f>
        <v>11</v>
      </c>
      <c r="O3923" s="3">
        <f>Table1[[#This Row],[sales]]-Table1[[#This Row],[profit]]</f>
        <v>2116.96</v>
      </c>
      <c r="P3923" s="3">
        <f>Table1[[#This Row],[sales]]*Table1[[#This Row],[quantity]]</f>
        <v>18281.599999999999</v>
      </c>
      <c r="Q3923" s="9">
        <f>Table1[[#This Row],[delivery_date]]-Table1[[#This Row],[order_date]]</f>
        <v>7</v>
      </c>
    </row>
    <row r="3924" spans="1:17" x14ac:dyDescent="0.35">
      <c r="A3924" t="s">
        <v>3955</v>
      </c>
      <c r="B3924" t="s">
        <v>41</v>
      </c>
      <c r="C3924" t="s">
        <v>14</v>
      </c>
      <c r="D3924" s="2">
        <v>2196.1</v>
      </c>
      <c r="E3924">
        <v>0.11</v>
      </c>
      <c r="F3924">
        <v>2</v>
      </c>
      <c r="G3924" s="1">
        <v>45421</v>
      </c>
      <c r="H3924" s="1">
        <v>45423</v>
      </c>
      <c r="I3924" t="s">
        <v>21</v>
      </c>
      <c r="J3924" t="s">
        <v>22</v>
      </c>
      <c r="K3924" s="2">
        <v>590.92999999999995</v>
      </c>
      <c r="L3924" t="s">
        <v>34</v>
      </c>
      <c r="M3924">
        <f>YEAR(Table1[[#This Row],[order_date]])</f>
        <v>2024</v>
      </c>
      <c r="N3924">
        <f>MONTH(Table1[[#This Row],[order_date]])</f>
        <v>5</v>
      </c>
      <c r="O3924" s="3">
        <f>Table1[[#This Row],[sales]]-Table1[[#This Row],[profit]]</f>
        <v>1605.17</v>
      </c>
      <c r="P3924" s="3">
        <f>Table1[[#This Row],[sales]]*Table1[[#This Row],[quantity]]</f>
        <v>4392.2</v>
      </c>
      <c r="Q3924" s="9">
        <f>Table1[[#This Row],[delivery_date]]-Table1[[#This Row],[order_date]]</f>
        <v>2</v>
      </c>
    </row>
    <row r="3925" spans="1:17" x14ac:dyDescent="0.35">
      <c r="A3925" t="s">
        <v>3956</v>
      </c>
      <c r="B3925" t="s">
        <v>13</v>
      </c>
      <c r="C3925" t="s">
        <v>36</v>
      </c>
      <c r="D3925" s="2">
        <v>3166.81</v>
      </c>
      <c r="E3925">
        <v>0.28999999999999998</v>
      </c>
      <c r="F3925">
        <v>8</v>
      </c>
      <c r="G3925" s="1">
        <v>45496</v>
      </c>
      <c r="H3925" s="1">
        <v>45500</v>
      </c>
      <c r="I3925" t="s">
        <v>31</v>
      </c>
      <c r="J3925" t="s">
        <v>22</v>
      </c>
      <c r="K3925" s="2">
        <v>815</v>
      </c>
      <c r="L3925" t="s">
        <v>48</v>
      </c>
      <c r="M3925">
        <f>YEAR(Table1[[#This Row],[order_date]])</f>
        <v>2024</v>
      </c>
      <c r="N3925">
        <f>MONTH(Table1[[#This Row],[order_date]])</f>
        <v>7</v>
      </c>
      <c r="O3925" s="3">
        <f>Table1[[#This Row],[sales]]-Table1[[#This Row],[profit]]</f>
        <v>2351.81</v>
      </c>
      <c r="P3925" s="3">
        <f>Table1[[#This Row],[sales]]*Table1[[#This Row],[quantity]]</f>
        <v>25334.48</v>
      </c>
      <c r="Q3925" s="9">
        <f>Table1[[#This Row],[delivery_date]]-Table1[[#This Row],[order_date]]</f>
        <v>4</v>
      </c>
    </row>
    <row r="3926" spans="1:17" x14ac:dyDescent="0.35">
      <c r="A3926" t="s">
        <v>3957</v>
      </c>
      <c r="B3926" t="s">
        <v>41</v>
      </c>
      <c r="C3926" t="s">
        <v>36</v>
      </c>
      <c r="D3926" s="2">
        <v>3697.32</v>
      </c>
      <c r="E3926">
        <v>0.48</v>
      </c>
      <c r="F3926">
        <v>1</v>
      </c>
      <c r="G3926" s="1">
        <v>45508</v>
      </c>
      <c r="H3926" s="1">
        <v>45513</v>
      </c>
      <c r="I3926" t="s">
        <v>31</v>
      </c>
      <c r="J3926" t="s">
        <v>27</v>
      </c>
      <c r="K3926" s="2">
        <v>868.53</v>
      </c>
      <c r="L3926" t="s">
        <v>28</v>
      </c>
      <c r="M3926">
        <f>YEAR(Table1[[#This Row],[order_date]])</f>
        <v>2024</v>
      </c>
      <c r="N3926">
        <f>MONTH(Table1[[#This Row],[order_date]])</f>
        <v>8</v>
      </c>
      <c r="O3926" s="3">
        <f>Table1[[#This Row],[sales]]-Table1[[#This Row],[profit]]</f>
        <v>2828.79</v>
      </c>
      <c r="P3926" s="3">
        <f>Table1[[#This Row],[sales]]*Table1[[#This Row],[quantity]]</f>
        <v>3697.32</v>
      </c>
      <c r="Q3926" s="9">
        <f>Table1[[#This Row],[delivery_date]]-Table1[[#This Row],[order_date]]</f>
        <v>5</v>
      </c>
    </row>
    <row r="3927" spans="1:17" x14ac:dyDescent="0.35">
      <c r="A3927" t="s">
        <v>3958</v>
      </c>
      <c r="B3927" t="s">
        <v>19</v>
      </c>
      <c r="C3927" t="s">
        <v>20</v>
      </c>
      <c r="D3927" s="2">
        <v>3946.29</v>
      </c>
      <c r="E3927">
        <v>0.46</v>
      </c>
      <c r="F3927">
        <v>7</v>
      </c>
      <c r="G3927" s="1">
        <v>45246</v>
      </c>
      <c r="H3927" s="1">
        <v>45248</v>
      </c>
      <c r="I3927" t="s">
        <v>31</v>
      </c>
      <c r="J3927" t="s">
        <v>27</v>
      </c>
      <c r="K3927" s="2">
        <v>358.51</v>
      </c>
      <c r="L3927" t="s">
        <v>39</v>
      </c>
      <c r="M3927">
        <f>YEAR(Table1[[#This Row],[order_date]])</f>
        <v>2023</v>
      </c>
      <c r="N3927">
        <f>MONTH(Table1[[#This Row],[order_date]])</f>
        <v>11</v>
      </c>
      <c r="O3927" s="3">
        <f>Table1[[#This Row],[sales]]-Table1[[#This Row],[profit]]</f>
        <v>3587.7799999999997</v>
      </c>
      <c r="P3927" s="3">
        <f>Table1[[#This Row],[sales]]*Table1[[#This Row],[quantity]]</f>
        <v>27624.03</v>
      </c>
      <c r="Q3927" s="9">
        <f>Table1[[#This Row],[delivery_date]]-Table1[[#This Row],[order_date]]</f>
        <v>2</v>
      </c>
    </row>
    <row r="3928" spans="1:17" x14ac:dyDescent="0.35">
      <c r="A3928" t="s">
        <v>3959</v>
      </c>
      <c r="B3928" t="s">
        <v>13</v>
      </c>
      <c r="C3928" t="s">
        <v>33</v>
      </c>
      <c r="D3928" s="2">
        <v>3283.06</v>
      </c>
      <c r="E3928">
        <v>0.43</v>
      </c>
      <c r="F3928">
        <v>7</v>
      </c>
      <c r="G3928" s="1">
        <v>45134</v>
      </c>
      <c r="H3928" s="1">
        <v>45138</v>
      </c>
      <c r="I3928" t="s">
        <v>15</v>
      </c>
      <c r="J3928" t="s">
        <v>27</v>
      </c>
      <c r="K3928" s="2">
        <v>671.18</v>
      </c>
      <c r="L3928" t="s">
        <v>39</v>
      </c>
      <c r="M3928">
        <f>YEAR(Table1[[#This Row],[order_date]])</f>
        <v>2023</v>
      </c>
      <c r="N3928">
        <f>MONTH(Table1[[#This Row],[order_date]])</f>
        <v>7</v>
      </c>
      <c r="O3928" s="3">
        <f>Table1[[#This Row],[sales]]-Table1[[#This Row],[profit]]</f>
        <v>2611.88</v>
      </c>
      <c r="P3928" s="3">
        <f>Table1[[#This Row],[sales]]*Table1[[#This Row],[quantity]]</f>
        <v>22981.42</v>
      </c>
      <c r="Q3928" s="9">
        <f>Table1[[#This Row],[delivery_date]]-Table1[[#This Row],[order_date]]</f>
        <v>4</v>
      </c>
    </row>
    <row r="3929" spans="1:17" x14ac:dyDescent="0.35">
      <c r="A3929" t="s">
        <v>3960</v>
      </c>
      <c r="B3929" t="s">
        <v>13</v>
      </c>
      <c r="C3929" t="s">
        <v>36</v>
      </c>
      <c r="D3929" s="2">
        <v>2244.85</v>
      </c>
      <c r="E3929">
        <v>0.27</v>
      </c>
      <c r="F3929">
        <v>5</v>
      </c>
      <c r="G3929" s="1">
        <v>45309</v>
      </c>
      <c r="H3929" s="1">
        <v>45316</v>
      </c>
      <c r="I3929" t="s">
        <v>31</v>
      </c>
      <c r="J3929" t="s">
        <v>22</v>
      </c>
      <c r="K3929" s="2">
        <v>553.1</v>
      </c>
      <c r="L3929" t="s">
        <v>17</v>
      </c>
      <c r="M3929">
        <f>YEAR(Table1[[#This Row],[order_date]])</f>
        <v>2024</v>
      </c>
      <c r="N3929">
        <f>MONTH(Table1[[#This Row],[order_date]])</f>
        <v>1</v>
      </c>
      <c r="O3929" s="3">
        <f>Table1[[#This Row],[sales]]-Table1[[#This Row],[profit]]</f>
        <v>1691.75</v>
      </c>
      <c r="P3929" s="3">
        <f>Table1[[#This Row],[sales]]*Table1[[#This Row],[quantity]]</f>
        <v>11224.25</v>
      </c>
      <c r="Q3929" s="9">
        <f>Table1[[#This Row],[delivery_date]]-Table1[[#This Row],[order_date]]</f>
        <v>7</v>
      </c>
    </row>
    <row r="3930" spans="1:17" x14ac:dyDescent="0.35">
      <c r="A3930" t="s">
        <v>3961</v>
      </c>
      <c r="B3930" t="s">
        <v>25</v>
      </c>
      <c r="C3930" t="s">
        <v>26</v>
      </c>
      <c r="D3930" s="2">
        <v>4755.51</v>
      </c>
      <c r="E3930">
        <v>0.15</v>
      </c>
      <c r="F3930">
        <v>3</v>
      </c>
      <c r="G3930" s="1">
        <v>45498</v>
      </c>
      <c r="H3930" s="1">
        <v>45505</v>
      </c>
      <c r="I3930" t="s">
        <v>15</v>
      </c>
      <c r="J3930" t="s">
        <v>16</v>
      </c>
      <c r="K3930" s="2">
        <v>1086.06</v>
      </c>
      <c r="L3930" t="s">
        <v>48</v>
      </c>
      <c r="M3930">
        <f>YEAR(Table1[[#This Row],[order_date]])</f>
        <v>2024</v>
      </c>
      <c r="N3930">
        <f>MONTH(Table1[[#This Row],[order_date]])</f>
        <v>7</v>
      </c>
      <c r="O3930" s="3">
        <f>Table1[[#This Row],[sales]]-Table1[[#This Row],[profit]]</f>
        <v>3669.4500000000003</v>
      </c>
      <c r="P3930" s="3">
        <f>Table1[[#This Row],[sales]]*Table1[[#This Row],[quantity]]</f>
        <v>14266.53</v>
      </c>
      <c r="Q3930" s="9">
        <f>Table1[[#This Row],[delivery_date]]-Table1[[#This Row],[order_date]]</f>
        <v>7</v>
      </c>
    </row>
    <row r="3931" spans="1:17" x14ac:dyDescent="0.35">
      <c r="A3931" t="s">
        <v>3962</v>
      </c>
      <c r="B3931" t="s">
        <v>41</v>
      </c>
      <c r="C3931" t="s">
        <v>20</v>
      </c>
      <c r="D3931" s="2">
        <v>3584</v>
      </c>
      <c r="E3931">
        <v>0.35</v>
      </c>
      <c r="F3931">
        <v>6</v>
      </c>
      <c r="G3931" s="1">
        <v>45207</v>
      </c>
      <c r="H3931" s="1">
        <v>45209</v>
      </c>
      <c r="I3931" t="s">
        <v>15</v>
      </c>
      <c r="J3931" t="s">
        <v>27</v>
      </c>
      <c r="K3931" s="2">
        <v>478.11</v>
      </c>
      <c r="L3931" t="s">
        <v>28</v>
      </c>
      <c r="M3931">
        <f>YEAR(Table1[[#This Row],[order_date]])</f>
        <v>2023</v>
      </c>
      <c r="N3931">
        <f>MONTH(Table1[[#This Row],[order_date]])</f>
        <v>10</v>
      </c>
      <c r="O3931" s="3">
        <f>Table1[[#This Row],[sales]]-Table1[[#This Row],[profit]]</f>
        <v>3105.89</v>
      </c>
      <c r="P3931" s="3">
        <f>Table1[[#This Row],[sales]]*Table1[[#This Row],[quantity]]</f>
        <v>21504</v>
      </c>
      <c r="Q3931" s="9">
        <f>Table1[[#This Row],[delivery_date]]-Table1[[#This Row],[order_date]]</f>
        <v>2</v>
      </c>
    </row>
    <row r="3932" spans="1:17" x14ac:dyDescent="0.35">
      <c r="A3932" t="s">
        <v>3963</v>
      </c>
      <c r="B3932" t="s">
        <v>19</v>
      </c>
      <c r="C3932" t="s">
        <v>33</v>
      </c>
      <c r="D3932" s="2">
        <v>2190.62</v>
      </c>
      <c r="E3932">
        <v>0.19</v>
      </c>
      <c r="F3932">
        <v>5</v>
      </c>
      <c r="G3932" s="1">
        <v>45275</v>
      </c>
      <c r="H3932" s="1">
        <v>45277</v>
      </c>
      <c r="I3932" t="s">
        <v>15</v>
      </c>
      <c r="J3932" t="s">
        <v>22</v>
      </c>
      <c r="K3932" s="2">
        <v>629.78</v>
      </c>
      <c r="L3932" t="s">
        <v>23</v>
      </c>
      <c r="M3932">
        <f>YEAR(Table1[[#This Row],[order_date]])</f>
        <v>2023</v>
      </c>
      <c r="N3932">
        <f>MONTH(Table1[[#This Row],[order_date]])</f>
        <v>12</v>
      </c>
      <c r="O3932" s="3">
        <f>Table1[[#This Row],[sales]]-Table1[[#This Row],[profit]]</f>
        <v>1560.84</v>
      </c>
      <c r="P3932" s="3">
        <f>Table1[[#This Row],[sales]]*Table1[[#This Row],[quantity]]</f>
        <v>10953.099999999999</v>
      </c>
      <c r="Q3932" s="9">
        <f>Table1[[#This Row],[delivery_date]]-Table1[[#This Row],[order_date]]</f>
        <v>2</v>
      </c>
    </row>
    <row r="3933" spans="1:17" x14ac:dyDescent="0.35">
      <c r="A3933" t="s">
        <v>3964</v>
      </c>
      <c r="B3933" t="s">
        <v>25</v>
      </c>
      <c r="C3933" t="s">
        <v>20</v>
      </c>
      <c r="D3933" s="2">
        <v>2288.25</v>
      </c>
      <c r="E3933">
        <v>0.39</v>
      </c>
      <c r="F3933">
        <v>9</v>
      </c>
      <c r="G3933" s="1">
        <v>45245</v>
      </c>
      <c r="H3933" s="1">
        <v>45250</v>
      </c>
      <c r="I3933" t="s">
        <v>31</v>
      </c>
      <c r="J3933" t="s">
        <v>27</v>
      </c>
      <c r="K3933" s="2">
        <v>228.44</v>
      </c>
      <c r="L3933" t="s">
        <v>17</v>
      </c>
      <c r="M3933">
        <f>YEAR(Table1[[#This Row],[order_date]])</f>
        <v>2023</v>
      </c>
      <c r="N3933">
        <f>MONTH(Table1[[#This Row],[order_date]])</f>
        <v>11</v>
      </c>
      <c r="O3933" s="3">
        <f>Table1[[#This Row],[sales]]-Table1[[#This Row],[profit]]</f>
        <v>2059.81</v>
      </c>
      <c r="P3933" s="3">
        <f>Table1[[#This Row],[sales]]*Table1[[#This Row],[quantity]]</f>
        <v>20594.25</v>
      </c>
      <c r="Q3933" s="9">
        <f>Table1[[#This Row],[delivery_date]]-Table1[[#This Row],[order_date]]</f>
        <v>5</v>
      </c>
    </row>
    <row r="3934" spans="1:17" x14ac:dyDescent="0.35">
      <c r="A3934" t="s">
        <v>3965</v>
      </c>
      <c r="B3934" t="s">
        <v>25</v>
      </c>
      <c r="C3934" t="s">
        <v>33</v>
      </c>
      <c r="D3934" s="2">
        <v>4108.1099999999997</v>
      </c>
      <c r="E3934">
        <v>0.01</v>
      </c>
      <c r="F3934">
        <v>4</v>
      </c>
      <c r="G3934" s="1">
        <v>45592</v>
      </c>
      <c r="H3934" s="1">
        <v>45593</v>
      </c>
      <c r="I3934" t="s">
        <v>21</v>
      </c>
      <c r="J3934" t="s">
        <v>16</v>
      </c>
      <c r="K3934" s="2">
        <v>655.33000000000004</v>
      </c>
      <c r="L3934" t="s">
        <v>23</v>
      </c>
      <c r="M3934">
        <f>YEAR(Table1[[#This Row],[order_date]])</f>
        <v>2024</v>
      </c>
      <c r="N3934">
        <f>MONTH(Table1[[#This Row],[order_date]])</f>
        <v>10</v>
      </c>
      <c r="O3934" s="3">
        <f>Table1[[#This Row],[sales]]-Table1[[#This Row],[profit]]</f>
        <v>3452.7799999999997</v>
      </c>
      <c r="P3934" s="3">
        <f>Table1[[#This Row],[sales]]*Table1[[#This Row],[quantity]]</f>
        <v>16432.439999999999</v>
      </c>
      <c r="Q3934" s="9">
        <f>Table1[[#This Row],[delivery_date]]-Table1[[#This Row],[order_date]]</f>
        <v>1</v>
      </c>
    </row>
    <row r="3935" spans="1:17" x14ac:dyDescent="0.35">
      <c r="A3935" t="s">
        <v>3966</v>
      </c>
      <c r="B3935" t="s">
        <v>19</v>
      </c>
      <c r="C3935" t="s">
        <v>14</v>
      </c>
      <c r="D3935" s="2">
        <v>2258.65</v>
      </c>
      <c r="E3935">
        <v>0.26</v>
      </c>
      <c r="F3935">
        <v>9</v>
      </c>
      <c r="G3935" s="1">
        <v>44967</v>
      </c>
      <c r="H3935" s="1">
        <v>44972</v>
      </c>
      <c r="I3935" t="s">
        <v>15</v>
      </c>
      <c r="J3935" t="s">
        <v>16</v>
      </c>
      <c r="K3935" s="2">
        <v>344.47</v>
      </c>
      <c r="L3935" t="s">
        <v>39</v>
      </c>
      <c r="M3935">
        <f>YEAR(Table1[[#This Row],[order_date]])</f>
        <v>2023</v>
      </c>
      <c r="N3935">
        <f>MONTH(Table1[[#This Row],[order_date]])</f>
        <v>2</v>
      </c>
      <c r="O3935" s="3">
        <f>Table1[[#This Row],[sales]]-Table1[[#This Row],[profit]]</f>
        <v>1914.18</v>
      </c>
      <c r="P3935" s="3">
        <f>Table1[[#This Row],[sales]]*Table1[[#This Row],[quantity]]</f>
        <v>20327.850000000002</v>
      </c>
      <c r="Q3935" s="9">
        <f>Table1[[#This Row],[delivery_date]]-Table1[[#This Row],[order_date]]</f>
        <v>5</v>
      </c>
    </row>
    <row r="3936" spans="1:17" x14ac:dyDescent="0.35">
      <c r="A3936" t="s">
        <v>3967</v>
      </c>
      <c r="B3936" t="s">
        <v>25</v>
      </c>
      <c r="C3936" t="s">
        <v>36</v>
      </c>
      <c r="D3936" s="2">
        <v>2629.74</v>
      </c>
      <c r="E3936">
        <v>0.17</v>
      </c>
      <c r="F3936">
        <v>6</v>
      </c>
      <c r="G3936" s="1">
        <v>45235</v>
      </c>
      <c r="H3936" s="1">
        <v>45237</v>
      </c>
      <c r="I3936" t="s">
        <v>15</v>
      </c>
      <c r="J3936" t="s">
        <v>27</v>
      </c>
      <c r="K3936" s="2">
        <v>720.82</v>
      </c>
      <c r="L3936" t="s">
        <v>48</v>
      </c>
      <c r="M3936">
        <f>YEAR(Table1[[#This Row],[order_date]])</f>
        <v>2023</v>
      </c>
      <c r="N3936">
        <f>MONTH(Table1[[#This Row],[order_date]])</f>
        <v>11</v>
      </c>
      <c r="O3936" s="3">
        <f>Table1[[#This Row],[sales]]-Table1[[#This Row],[profit]]</f>
        <v>1908.9199999999996</v>
      </c>
      <c r="P3936" s="3">
        <f>Table1[[#This Row],[sales]]*Table1[[#This Row],[quantity]]</f>
        <v>15778.439999999999</v>
      </c>
      <c r="Q3936" s="9">
        <f>Table1[[#This Row],[delivery_date]]-Table1[[#This Row],[order_date]]</f>
        <v>2</v>
      </c>
    </row>
    <row r="3937" spans="1:17" x14ac:dyDescent="0.35">
      <c r="A3937" t="s">
        <v>3968</v>
      </c>
      <c r="B3937" t="s">
        <v>41</v>
      </c>
      <c r="C3937" t="s">
        <v>26</v>
      </c>
      <c r="D3937" s="2">
        <v>1528.61</v>
      </c>
      <c r="E3937">
        <v>0.12</v>
      </c>
      <c r="F3937">
        <v>9</v>
      </c>
      <c r="G3937" s="1">
        <v>45641</v>
      </c>
      <c r="H3937" s="1">
        <v>45643</v>
      </c>
      <c r="I3937" t="s">
        <v>21</v>
      </c>
      <c r="J3937" t="s">
        <v>22</v>
      </c>
      <c r="K3937" s="2">
        <v>156.16999999999999</v>
      </c>
      <c r="L3937" t="s">
        <v>39</v>
      </c>
      <c r="M3937">
        <f>YEAR(Table1[[#This Row],[order_date]])</f>
        <v>2024</v>
      </c>
      <c r="N3937">
        <f>MONTH(Table1[[#This Row],[order_date]])</f>
        <v>12</v>
      </c>
      <c r="O3937" s="3">
        <f>Table1[[#This Row],[sales]]-Table1[[#This Row],[profit]]</f>
        <v>1372.4399999999998</v>
      </c>
      <c r="P3937" s="3">
        <f>Table1[[#This Row],[sales]]*Table1[[#This Row],[quantity]]</f>
        <v>13757.49</v>
      </c>
      <c r="Q3937" s="9">
        <f>Table1[[#This Row],[delivery_date]]-Table1[[#This Row],[order_date]]</f>
        <v>2</v>
      </c>
    </row>
    <row r="3938" spans="1:17" x14ac:dyDescent="0.35">
      <c r="A3938" t="s">
        <v>3969</v>
      </c>
      <c r="B3938" t="s">
        <v>41</v>
      </c>
      <c r="C3938" t="s">
        <v>20</v>
      </c>
      <c r="D3938" s="2">
        <v>4210.68</v>
      </c>
      <c r="E3938">
        <v>0.33</v>
      </c>
      <c r="F3938">
        <v>3</v>
      </c>
      <c r="G3938" s="1">
        <v>45078</v>
      </c>
      <c r="H3938" s="1">
        <v>45080</v>
      </c>
      <c r="I3938" t="s">
        <v>15</v>
      </c>
      <c r="J3938" t="s">
        <v>22</v>
      </c>
      <c r="K3938" s="2">
        <v>1022.24</v>
      </c>
      <c r="L3938" t="s">
        <v>28</v>
      </c>
      <c r="M3938">
        <f>YEAR(Table1[[#This Row],[order_date]])</f>
        <v>2023</v>
      </c>
      <c r="N3938">
        <f>MONTH(Table1[[#This Row],[order_date]])</f>
        <v>6</v>
      </c>
      <c r="O3938" s="3">
        <f>Table1[[#This Row],[sales]]-Table1[[#This Row],[profit]]</f>
        <v>3188.4400000000005</v>
      </c>
      <c r="P3938" s="3">
        <f>Table1[[#This Row],[sales]]*Table1[[#This Row],[quantity]]</f>
        <v>12632.04</v>
      </c>
      <c r="Q3938" s="9">
        <f>Table1[[#This Row],[delivery_date]]-Table1[[#This Row],[order_date]]</f>
        <v>2</v>
      </c>
    </row>
    <row r="3939" spans="1:17" x14ac:dyDescent="0.35">
      <c r="A3939" t="s">
        <v>3970</v>
      </c>
      <c r="B3939" t="s">
        <v>13</v>
      </c>
      <c r="C3939" t="s">
        <v>20</v>
      </c>
      <c r="D3939" s="2">
        <v>2659.2</v>
      </c>
      <c r="E3939">
        <v>0.33</v>
      </c>
      <c r="F3939">
        <v>1</v>
      </c>
      <c r="G3939" s="1">
        <v>45383</v>
      </c>
      <c r="H3939" s="1">
        <v>45390</v>
      </c>
      <c r="I3939" t="s">
        <v>15</v>
      </c>
      <c r="J3939" t="s">
        <v>27</v>
      </c>
      <c r="K3939" s="2">
        <v>486.76</v>
      </c>
      <c r="L3939" t="s">
        <v>34</v>
      </c>
      <c r="M3939">
        <f>YEAR(Table1[[#This Row],[order_date]])</f>
        <v>2024</v>
      </c>
      <c r="N3939">
        <f>MONTH(Table1[[#This Row],[order_date]])</f>
        <v>4</v>
      </c>
      <c r="O3939" s="3">
        <f>Table1[[#This Row],[sales]]-Table1[[#This Row],[profit]]</f>
        <v>2172.4399999999996</v>
      </c>
      <c r="P3939" s="3">
        <f>Table1[[#This Row],[sales]]*Table1[[#This Row],[quantity]]</f>
        <v>2659.2</v>
      </c>
      <c r="Q3939" s="9">
        <f>Table1[[#This Row],[delivery_date]]-Table1[[#This Row],[order_date]]</f>
        <v>7</v>
      </c>
    </row>
    <row r="3940" spans="1:17" x14ac:dyDescent="0.35">
      <c r="A3940" t="s">
        <v>3971</v>
      </c>
      <c r="B3940" t="s">
        <v>25</v>
      </c>
      <c r="C3940" t="s">
        <v>20</v>
      </c>
      <c r="D3940" s="2">
        <v>2807.43</v>
      </c>
      <c r="E3940">
        <v>0.02</v>
      </c>
      <c r="F3940">
        <v>6</v>
      </c>
      <c r="G3940" s="1">
        <v>45382</v>
      </c>
      <c r="H3940" s="1">
        <v>45385</v>
      </c>
      <c r="I3940" t="s">
        <v>15</v>
      </c>
      <c r="J3940" t="s">
        <v>27</v>
      </c>
      <c r="K3940" s="2">
        <v>567.04</v>
      </c>
      <c r="L3940" t="s">
        <v>48</v>
      </c>
      <c r="M3940">
        <f>YEAR(Table1[[#This Row],[order_date]])</f>
        <v>2024</v>
      </c>
      <c r="N3940">
        <f>MONTH(Table1[[#This Row],[order_date]])</f>
        <v>3</v>
      </c>
      <c r="O3940" s="3">
        <f>Table1[[#This Row],[sales]]-Table1[[#This Row],[profit]]</f>
        <v>2240.39</v>
      </c>
      <c r="P3940" s="3">
        <f>Table1[[#This Row],[sales]]*Table1[[#This Row],[quantity]]</f>
        <v>16844.579999999998</v>
      </c>
      <c r="Q3940" s="9">
        <f>Table1[[#This Row],[delivery_date]]-Table1[[#This Row],[order_date]]</f>
        <v>3</v>
      </c>
    </row>
    <row r="3941" spans="1:17" x14ac:dyDescent="0.35">
      <c r="A3941" t="s">
        <v>3972</v>
      </c>
      <c r="B3941" t="s">
        <v>13</v>
      </c>
      <c r="C3941" t="s">
        <v>20</v>
      </c>
      <c r="D3941" s="2">
        <v>4415.3100000000004</v>
      </c>
      <c r="E3941">
        <v>0.47</v>
      </c>
      <c r="F3941">
        <v>4</v>
      </c>
      <c r="G3941" s="1">
        <v>45020</v>
      </c>
      <c r="H3941" s="1">
        <v>45026</v>
      </c>
      <c r="I3941" t="s">
        <v>31</v>
      </c>
      <c r="J3941" t="s">
        <v>16</v>
      </c>
      <c r="K3941" s="2">
        <v>241.33</v>
      </c>
      <c r="L3941" t="s">
        <v>17</v>
      </c>
      <c r="M3941">
        <f>YEAR(Table1[[#This Row],[order_date]])</f>
        <v>2023</v>
      </c>
      <c r="N3941">
        <f>MONTH(Table1[[#This Row],[order_date]])</f>
        <v>4</v>
      </c>
      <c r="O3941" s="3">
        <f>Table1[[#This Row],[sales]]-Table1[[#This Row],[profit]]</f>
        <v>4173.9800000000005</v>
      </c>
      <c r="P3941" s="3">
        <f>Table1[[#This Row],[sales]]*Table1[[#This Row],[quantity]]</f>
        <v>17661.240000000002</v>
      </c>
      <c r="Q3941" s="9">
        <f>Table1[[#This Row],[delivery_date]]-Table1[[#This Row],[order_date]]</f>
        <v>6</v>
      </c>
    </row>
    <row r="3942" spans="1:17" x14ac:dyDescent="0.35">
      <c r="A3942" t="s">
        <v>3973</v>
      </c>
      <c r="B3942" t="s">
        <v>25</v>
      </c>
      <c r="C3942" t="s">
        <v>36</v>
      </c>
      <c r="D3942" s="2">
        <v>4610.53</v>
      </c>
      <c r="E3942">
        <v>0.18</v>
      </c>
      <c r="F3942">
        <v>4</v>
      </c>
      <c r="G3942" s="1">
        <v>45317</v>
      </c>
      <c r="H3942" s="1">
        <v>45322</v>
      </c>
      <c r="I3942" t="s">
        <v>15</v>
      </c>
      <c r="J3942" t="s">
        <v>16</v>
      </c>
      <c r="K3942" s="2">
        <v>1008.88</v>
      </c>
      <c r="L3942" t="s">
        <v>17</v>
      </c>
      <c r="M3942">
        <f>YEAR(Table1[[#This Row],[order_date]])</f>
        <v>2024</v>
      </c>
      <c r="N3942">
        <f>MONTH(Table1[[#This Row],[order_date]])</f>
        <v>1</v>
      </c>
      <c r="O3942" s="3">
        <f>Table1[[#This Row],[sales]]-Table1[[#This Row],[profit]]</f>
        <v>3601.6499999999996</v>
      </c>
      <c r="P3942" s="3">
        <f>Table1[[#This Row],[sales]]*Table1[[#This Row],[quantity]]</f>
        <v>18442.12</v>
      </c>
      <c r="Q3942" s="9">
        <f>Table1[[#This Row],[delivery_date]]-Table1[[#This Row],[order_date]]</f>
        <v>5</v>
      </c>
    </row>
    <row r="3943" spans="1:17" x14ac:dyDescent="0.35">
      <c r="A3943" t="s">
        <v>3974</v>
      </c>
      <c r="B3943" t="s">
        <v>41</v>
      </c>
      <c r="C3943" t="s">
        <v>33</v>
      </c>
      <c r="D3943" s="2">
        <v>4138.55</v>
      </c>
      <c r="E3943">
        <v>0.46</v>
      </c>
      <c r="F3943">
        <v>4</v>
      </c>
      <c r="G3943" s="1">
        <v>45566</v>
      </c>
      <c r="H3943" s="1">
        <v>45567</v>
      </c>
      <c r="I3943" t="s">
        <v>21</v>
      </c>
      <c r="J3943" t="s">
        <v>22</v>
      </c>
      <c r="K3943" s="2">
        <v>439.56</v>
      </c>
      <c r="L3943" t="s">
        <v>34</v>
      </c>
      <c r="M3943">
        <f>YEAR(Table1[[#This Row],[order_date]])</f>
        <v>2024</v>
      </c>
      <c r="N3943">
        <f>MONTH(Table1[[#This Row],[order_date]])</f>
        <v>10</v>
      </c>
      <c r="O3943" s="3">
        <f>Table1[[#This Row],[sales]]-Table1[[#This Row],[profit]]</f>
        <v>3698.9900000000002</v>
      </c>
      <c r="P3943" s="3">
        <f>Table1[[#This Row],[sales]]*Table1[[#This Row],[quantity]]</f>
        <v>16554.2</v>
      </c>
      <c r="Q3943" s="9">
        <f>Table1[[#This Row],[delivery_date]]-Table1[[#This Row],[order_date]]</f>
        <v>1</v>
      </c>
    </row>
    <row r="3944" spans="1:17" x14ac:dyDescent="0.35">
      <c r="A3944" t="s">
        <v>3975</v>
      </c>
      <c r="B3944" t="s">
        <v>41</v>
      </c>
      <c r="C3944" t="s">
        <v>36</v>
      </c>
      <c r="D3944" s="2">
        <v>420.32</v>
      </c>
      <c r="E3944">
        <v>0.28999999999999998</v>
      </c>
      <c r="F3944">
        <v>1</v>
      </c>
      <c r="G3944" s="1">
        <v>45155</v>
      </c>
      <c r="H3944" s="1">
        <v>45161</v>
      </c>
      <c r="I3944" t="s">
        <v>21</v>
      </c>
      <c r="J3944" t="s">
        <v>16</v>
      </c>
      <c r="K3944" s="2">
        <v>68.7</v>
      </c>
      <c r="L3944" t="s">
        <v>17</v>
      </c>
      <c r="M3944">
        <f>YEAR(Table1[[#This Row],[order_date]])</f>
        <v>2023</v>
      </c>
      <c r="N3944">
        <f>MONTH(Table1[[#This Row],[order_date]])</f>
        <v>8</v>
      </c>
      <c r="O3944" s="3">
        <f>Table1[[#This Row],[sales]]-Table1[[#This Row],[profit]]</f>
        <v>351.62</v>
      </c>
      <c r="P3944" s="3">
        <f>Table1[[#This Row],[sales]]*Table1[[#This Row],[quantity]]</f>
        <v>420.32</v>
      </c>
      <c r="Q3944" s="9">
        <f>Table1[[#This Row],[delivery_date]]-Table1[[#This Row],[order_date]]</f>
        <v>6</v>
      </c>
    </row>
    <row r="3945" spans="1:17" x14ac:dyDescent="0.35">
      <c r="A3945" t="s">
        <v>3976</v>
      </c>
      <c r="B3945" t="s">
        <v>41</v>
      </c>
      <c r="C3945" t="s">
        <v>14</v>
      </c>
      <c r="D3945" s="2">
        <v>2273.19</v>
      </c>
      <c r="E3945">
        <v>0.33</v>
      </c>
      <c r="F3945">
        <v>5</v>
      </c>
      <c r="G3945" s="1">
        <v>45423</v>
      </c>
      <c r="H3945" s="1">
        <v>45427</v>
      </c>
      <c r="I3945" t="s">
        <v>15</v>
      </c>
      <c r="J3945" t="s">
        <v>27</v>
      </c>
      <c r="K3945" s="2">
        <v>384.02</v>
      </c>
      <c r="L3945" t="s">
        <v>34</v>
      </c>
      <c r="M3945">
        <f>YEAR(Table1[[#This Row],[order_date]])</f>
        <v>2024</v>
      </c>
      <c r="N3945">
        <f>MONTH(Table1[[#This Row],[order_date]])</f>
        <v>5</v>
      </c>
      <c r="O3945" s="3">
        <f>Table1[[#This Row],[sales]]-Table1[[#This Row],[profit]]</f>
        <v>1889.17</v>
      </c>
      <c r="P3945" s="3">
        <f>Table1[[#This Row],[sales]]*Table1[[#This Row],[quantity]]</f>
        <v>11365.95</v>
      </c>
      <c r="Q3945" s="9">
        <f>Table1[[#This Row],[delivery_date]]-Table1[[#This Row],[order_date]]</f>
        <v>4</v>
      </c>
    </row>
    <row r="3946" spans="1:17" x14ac:dyDescent="0.35">
      <c r="A3946" t="s">
        <v>3977</v>
      </c>
      <c r="B3946" t="s">
        <v>25</v>
      </c>
      <c r="C3946" t="s">
        <v>36</v>
      </c>
      <c r="D3946" s="2">
        <v>1782.32</v>
      </c>
      <c r="E3946">
        <v>0.48</v>
      </c>
      <c r="F3946">
        <v>9</v>
      </c>
      <c r="G3946" s="1">
        <v>45397</v>
      </c>
      <c r="H3946" s="1">
        <v>45398</v>
      </c>
      <c r="I3946" t="s">
        <v>31</v>
      </c>
      <c r="J3946" t="s">
        <v>27</v>
      </c>
      <c r="K3946" s="2">
        <v>517.77</v>
      </c>
      <c r="L3946" t="s">
        <v>23</v>
      </c>
      <c r="M3946">
        <f>YEAR(Table1[[#This Row],[order_date]])</f>
        <v>2024</v>
      </c>
      <c r="N3946">
        <f>MONTH(Table1[[#This Row],[order_date]])</f>
        <v>4</v>
      </c>
      <c r="O3946" s="3">
        <f>Table1[[#This Row],[sales]]-Table1[[#This Row],[profit]]</f>
        <v>1264.55</v>
      </c>
      <c r="P3946" s="3">
        <f>Table1[[#This Row],[sales]]*Table1[[#This Row],[quantity]]</f>
        <v>16040.88</v>
      </c>
      <c r="Q3946" s="9">
        <f>Table1[[#This Row],[delivery_date]]-Table1[[#This Row],[order_date]]</f>
        <v>1</v>
      </c>
    </row>
    <row r="3947" spans="1:17" x14ac:dyDescent="0.35">
      <c r="A3947" t="s">
        <v>3978</v>
      </c>
      <c r="B3947" t="s">
        <v>41</v>
      </c>
      <c r="C3947" t="s">
        <v>36</v>
      </c>
      <c r="D3947" s="2">
        <v>1146.22</v>
      </c>
      <c r="E3947">
        <v>0.41</v>
      </c>
      <c r="F3947">
        <v>3</v>
      </c>
      <c r="G3947" s="1">
        <v>45511</v>
      </c>
      <c r="H3947" s="1">
        <v>45517</v>
      </c>
      <c r="I3947" t="s">
        <v>15</v>
      </c>
      <c r="J3947" t="s">
        <v>22</v>
      </c>
      <c r="K3947" s="2">
        <v>190.7</v>
      </c>
      <c r="L3947" t="s">
        <v>48</v>
      </c>
      <c r="M3947">
        <f>YEAR(Table1[[#This Row],[order_date]])</f>
        <v>2024</v>
      </c>
      <c r="N3947">
        <f>MONTH(Table1[[#This Row],[order_date]])</f>
        <v>8</v>
      </c>
      <c r="O3947" s="3">
        <f>Table1[[#This Row],[sales]]-Table1[[#This Row],[profit]]</f>
        <v>955.52</v>
      </c>
      <c r="P3947" s="3">
        <f>Table1[[#This Row],[sales]]*Table1[[#This Row],[quantity]]</f>
        <v>3438.66</v>
      </c>
      <c r="Q3947" s="9">
        <f>Table1[[#This Row],[delivery_date]]-Table1[[#This Row],[order_date]]</f>
        <v>6</v>
      </c>
    </row>
    <row r="3948" spans="1:17" x14ac:dyDescent="0.35">
      <c r="A3948" t="s">
        <v>3979</v>
      </c>
      <c r="B3948" t="s">
        <v>25</v>
      </c>
      <c r="C3948" t="s">
        <v>14</v>
      </c>
      <c r="D3948" s="2">
        <v>4553.87</v>
      </c>
      <c r="E3948">
        <v>7.0000000000000007E-2</v>
      </c>
      <c r="F3948">
        <v>2</v>
      </c>
      <c r="G3948" s="1">
        <v>45009</v>
      </c>
      <c r="H3948" s="1">
        <v>45016</v>
      </c>
      <c r="I3948" t="s">
        <v>21</v>
      </c>
      <c r="J3948" t="s">
        <v>22</v>
      </c>
      <c r="K3948" s="2">
        <v>703.06</v>
      </c>
      <c r="L3948" t="s">
        <v>28</v>
      </c>
      <c r="M3948">
        <f>YEAR(Table1[[#This Row],[order_date]])</f>
        <v>2023</v>
      </c>
      <c r="N3948">
        <f>MONTH(Table1[[#This Row],[order_date]])</f>
        <v>3</v>
      </c>
      <c r="O3948" s="3">
        <f>Table1[[#This Row],[sales]]-Table1[[#This Row],[profit]]</f>
        <v>3850.81</v>
      </c>
      <c r="P3948" s="3">
        <f>Table1[[#This Row],[sales]]*Table1[[#This Row],[quantity]]</f>
        <v>9107.74</v>
      </c>
      <c r="Q3948" s="9">
        <f>Table1[[#This Row],[delivery_date]]-Table1[[#This Row],[order_date]]</f>
        <v>7</v>
      </c>
    </row>
    <row r="3949" spans="1:17" x14ac:dyDescent="0.35">
      <c r="A3949" t="s">
        <v>3980</v>
      </c>
      <c r="B3949" t="s">
        <v>13</v>
      </c>
      <c r="C3949" t="s">
        <v>36</v>
      </c>
      <c r="D3949" s="2">
        <v>4461.34</v>
      </c>
      <c r="E3949">
        <v>0</v>
      </c>
      <c r="F3949">
        <v>2</v>
      </c>
      <c r="G3949" s="1">
        <v>45118</v>
      </c>
      <c r="H3949" s="1">
        <v>45119</v>
      </c>
      <c r="I3949" t="s">
        <v>21</v>
      </c>
      <c r="J3949" t="s">
        <v>22</v>
      </c>
      <c r="K3949" s="2">
        <v>1071.0999999999999</v>
      </c>
      <c r="L3949" t="s">
        <v>23</v>
      </c>
      <c r="M3949">
        <f>YEAR(Table1[[#This Row],[order_date]])</f>
        <v>2023</v>
      </c>
      <c r="N3949">
        <f>MONTH(Table1[[#This Row],[order_date]])</f>
        <v>7</v>
      </c>
      <c r="O3949" s="3">
        <f>Table1[[#This Row],[sales]]-Table1[[#This Row],[profit]]</f>
        <v>3390.2400000000002</v>
      </c>
      <c r="P3949" s="3">
        <f>Table1[[#This Row],[sales]]*Table1[[#This Row],[quantity]]</f>
        <v>8922.68</v>
      </c>
      <c r="Q3949" s="9">
        <f>Table1[[#This Row],[delivery_date]]-Table1[[#This Row],[order_date]]</f>
        <v>1</v>
      </c>
    </row>
    <row r="3950" spans="1:17" x14ac:dyDescent="0.35">
      <c r="A3950" t="s">
        <v>3981</v>
      </c>
      <c r="B3950" t="s">
        <v>25</v>
      </c>
      <c r="C3950" t="s">
        <v>33</v>
      </c>
      <c r="D3950" s="2">
        <v>2379.96</v>
      </c>
      <c r="E3950">
        <v>0.15</v>
      </c>
      <c r="F3950">
        <v>7</v>
      </c>
      <c r="G3950" s="1">
        <v>45382</v>
      </c>
      <c r="H3950" s="1">
        <v>45385</v>
      </c>
      <c r="I3950" t="s">
        <v>21</v>
      </c>
      <c r="J3950" t="s">
        <v>27</v>
      </c>
      <c r="K3950" s="2">
        <v>369.07</v>
      </c>
      <c r="L3950" t="s">
        <v>28</v>
      </c>
      <c r="M3950">
        <f>YEAR(Table1[[#This Row],[order_date]])</f>
        <v>2024</v>
      </c>
      <c r="N3950">
        <f>MONTH(Table1[[#This Row],[order_date]])</f>
        <v>3</v>
      </c>
      <c r="O3950" s="3">
        <f>Table1[[#This Row],[sales]]-Table1[[#This Row],[profit]]</f>
        <v>2010.89</v>
      </c>
      <c r="P3950" s="3">
        <f>Table1[[#This Row],[sales]]*Table1[[#This Row],[quantity]]</f>
        <v>16659.72</v>
      </c>
      <c r="Q3950" s="9">
        <f>Table1[[#This Row],[delivery_date]]-Table1[[#This Row],[order_date]]</f>
        <v>3</v>
      </c>
    </row>
    <row r="3951" spans="1:17" x14ac:dyDescent="0.35">
      <c r="A3951" t="s">
        <v>3982</v>
      </c>
      <c r="B3951" t="s">
        <v>13</v>
      </c>
      <c r="C3951" t="s">
        <v>26</v>
      </c>
      <c r="D3951" s="2">
        <v>759.35</v>
      </c>
      <c r="E3951">
        <v>0.24</v>
      </c>
      <c r="F3951">
        <v>6</v>
      </c>
      <c r="G3951" s="1">
        <v>44972</v>
      </c>
      <c r="H3951" s="1">
        <v>44979</v>
      </c>
      <c r="I3951" t="s">
        <v>31</v>
      </c>
      <c r="J3951" t="s">
        <v>22</v>
      </c>
      <c r="K3951" s="2">
        <v>204.18</v>
      </c>
      <c r="L3951" t="s">
        <v>23</v>
      </c>
      <c r="M3951">
        <f>YEAR(Table1[[#This Row],[order_date]])</f>
        <v>2023</v>
      </c>
      <c r="N3951">
        <f>MONTH(Table1[[#This Row],[order_date]])</f>
        <v>2</v>
      </c>
      <c r="O3951" s="3">
        <f>Table1[[#This Row],[sales]]-Table1[[#This Row],[profit]]</f>
        <v>555.17000000000007</v>
      </c>
      <c r="P3951" s="3">
        <f>Table1[[#This Row],[sales]]*Table1[[#This Row],[quantity]]</f>
        <v>4556.1000000000004</v>
      </c>
      <c r="Q3951" s="9">
        <f>Table1[[#This Row],[delivery_date]]-Table1[[#This Row],[order_date]]</f>
        <v>7</v>
      </c>
    </row>
    <row r="3952" spans="1:17" x14ac:dyDescent="0.35">
      <c r="A3952" t="s">
        <v>3983</v>
      </c>
      <c r="B3952" t="s">
        <v>25</v>
      </c>
      <c r="C3952" t="s">
        <v>14</v>
      </c>
      <c r="D3952" s="2">
        <v>165.49</v>
      </c>
      <c r="E3952">
        <v>0.37</v>
      </c>
      <c r="F3952">
        <v>2</v>
      </c>
      <c r="G3952" s="1">
        <v>45388</v>
      </c>
      <c r="H3952" s="1">
        <v>45390</v>
      </c>
      <c r="I3952" t="s">
        <v>15</v>
      </c>
      <c r="J3952" t="s">
        <v>22</v>
      </c>
      <c r="K3952" s="2">
        <v>30.17</v>
      </c>
      <c r="L3952" t="s">
        <v>23</v>
      </c>
      <c r="M3952">
        <f>YEAR(Table1[[#This Row],[order_date]])</f>
        <v>2024</v>
      </c>
      <c r="N3952">
        <f>MONTH(Table1[[#This Row],[order_date]])</f>
        <v>4</v>
      </c>
      <c r="O3952" s="3">
        <f>Table1[[#This Row],[sales]]-Table1[[#This Row],[profit]]</f>
        <v>135.32</v>
      </c>
      <c r="P3952" s="3">
        <f>Table1[[#This Row],[sales]]*Table1[[#This Row],[quantity]]</f>
        <v>330.98</v>
      </c>
      <c r="Q3952" s="9">
        <f>Table1[[#This Row],[delivery_date]]-Table1[[#This Row],[order_date]]</f>
        <v>2</v>
      </c>
    </row>
    <row r="3953" spans="1:17" x14ac:dyDescent="0.35">
      <c r="A3953" t="s">
        <v>3984</v>
      </c>
      <c r="B3953" t="s">
        <v>13</v>
      </c>
      <c r="C3953" t="s">
        <v>20</v>
      </c>
      <c r="D3953" s="2">
        <v>2248.4899999999998</v>
      </c>
      <c r="E3953">
        <v>0.33</v>
      </c>
      <c r="F3953">
        <v>1</v>
      </c>
      <c r="G3953" s="1">
        <v>45489</v>
      </c>
      <c r="H3953" s="1">
        <v>45496</v>
      </c>
      <c r="I3953" t="s">
        <v>15</v>
      </c>
      <c r="J3953" t="s">
        <v>16</v>
      </c>
      <c r="K3953" s="2">
        <v>602.35</v>
      </c>
      <c r="L3953" t="s">
        <v>48</v>
      </c>
      <c r="M3953">
        <f>YEAR(Table1[[#This Row],[order_date]])</f>
        <v>2024</v>
      </c>
      <c r="N3953">
        <f>MONTH(Table1[[#This Row],[order_date]])</f>
        <v>7</v>
      </c>
      <c r="O3953" s="3">
        <f>Table1[[#This Row],[sales]]-Table1[[#This Row],[profit]]</f>
        <v>1646.1399999999999</v>
      </c>
      <c r="P3953" s="3">
        <f>Table1[[#This Row],[sales]]*Table1[[#This Row],[quantity]]</f>
        <v>2248.4899999999998</v>
      </c>
      <c r="Q3953" s="9">
        <f>Table1[[#This Row],[delivery_date]]-Table1[[#This Row],[order_date]]</f>
        <v>7</v>
      </c>
    </row>
    <row r="3954" spans="1:17" x14ac:dyDescent="0.35">
      <c r="A3954" t="s">
        <v>3985</v>
      </c>
      <c r="B3954" t="s">
        <v>41</v>
      </c>
      <c r="C3954" t="s">
        <v>33</v>
      </c>
      <c r="D3954" s="2">
        <v>295.77999999999997</v>
      </c>
      <c r="E3954">
        <v>0.16</v>
      </c>
      <c r="F3954">
        <v>7</v>
      </c>
      <c r="G3954" s="1">
        <v>45537</v>
      </c>
      <c r="H3954" s="1">
        <v>45538</v>
      </c>
      <c r="I3954" t="s">
        <v>31</v>
      </c>
      <c r="J3954" t="s">
        <v>16</v>
      </c>
      <c r="K3954" s="2">
        <v>64.03</v>
      </c>
      <c r="L3954" t="s">
        <v>23</v>
      </c>
      <c r="M3954">
        <f>YEAR(Table1[[#This Row],[order_date]])</f>
        <v>2024</v>
      </c>
      <c r="N3954">
        <f>MONTH(Table1[[#This Row],[order_date]])</f>
        <v>9</v>
      </c>
      <c r="O3954" s="3">
        <f>Table1[[#This Row],[sales]]-Table1[[#This Row],[profit]]</f>
        <v>231.74999999999997</v>
      </c>
      <c r="P3954" s="3">
        <f>Table1[[#This Row],[sales]]*Table1[[#This Row],[quantity]]</f>
        <v>2070.46</v>
      </c>
      <c r="Q3954" s="9">
        <f>Table1[[#This Row],[delivery_date]]-Table1[[#This Row],[order_date]]</f>
        <v>1</v>
      </c>
    </row>
    <row r="3955" spans="1:17" x14ac:dyDescent="0.35">
      <c r="A3955" t="s">
        <v>3986</v>
      </c>
      <c r="B3955" t="s">
        <v>13</v>
      </c>
      <c r="C3955" t="s">
        <v>26</v>
      </c>
      <c r="D3955" s="2">
        <v>3086.82</v>
      </c>
      <c r="E3955">
        <v>0.27</v>
      </c>
      <c r="F3955">
        <v>6</v>
      </c>
      <c r="G3955" s="1">
        <v>45027</v>
      </c>
      <c r="H3955" s="1">
        <v>45033</v>
      </c>
      <c r="I3955" t="s">
        <v>15</v>
      </c>
      <c r="J3955" t="s">
        <v>22</v>
      </c>
      <c r="K3955" s="2">
        <v>656.75</v>
      </c>
      <c r="L3955" t="s">
        <v>17</v>
      </c>
      <c r="M3955">
        <f>YEAR(Table1[[#This Row],[order_date]])</f>
        <v>2023</v>
      </c>
      <c r="N3955">
        <f>MONTH(Table1[[#This Row],[order_date]])</f>
        <v>4</v>
      </c>
      <c r="O3955" s="3">
        <f>Table1[[#This Row],[sales]]-Table1[[#This Row],[profit]]</f>
        <v>2430.0700000000002</v>
      </c>
      <c r="P3955" s="3">
        <f>Table1[[#This Row],[sales]]*Table1[[#This Row],[quantity]]</f>
        <v>18520.920000000002</v>
      </c>
      <c r="Q3955" s="9">
        <f>Table1[[#This Row],[delivery_date]]-Table1[[#This Row],[order_date]]</f>
        <v>6</v>
      </c>
    </row>
    <row r="3956" spans="1:17" x14ac:dyDescent="0.35">
      <c r="A3956" t="s">
        <v>3987</v>
      </c>
      <c r="B3956" t="s">
        <v>41</v>
      </c>
      <c r="C3956" t="s">
        <v>33</v>
      </c>
      <c r="D3956" s="2">
        <v>3081.2</v>
      </c>
      <c r="E3956">
        <v>0.33</v>
      </c>
      <c r="F3956">
        <v>5</v>
      </c>
      <c r="G3956" s="1">
        <v>45582</v>
      </c>
      <c r="H3956" s="1">
        <v>45584</v>
      </c>
      <c r="I3956" t="s">
        <v>15</v>
      </c>
      <c r="J3956" t="s">
        <v>27</v>
      </c>
      <c r="K3956" s="2">
        <v>589.52</v>
      </c>
      <c r="L3956" t="s">
        <v>34</v>
      </c>
      <c r="M3956">
        <f>YEAR(Table1[[#This Row],[order_date]])</f>
        <v>2024</v>
      </c>
      <c r="N3956">
        <f>MONTH(Table1[[#This Row],[order_date]])</f>
        <v>10</v>
      </c>
      <c r="O3956" s="3">
        <f>Table1[[#This Row],[sales]]-Table1[[#This Row],[profit]]</f>
        <v>2491.6799999999998</v>
      </c>
      <c r="P3956" s="3">
        <f>Table1[[#This Row],[sales]]*Table1[[#This Row],[quantity]]</f>
        <v>15406</v>
      </c>
      <c r="Q3956" s="9">
        <f>Table1[[#This Row],[delivery_date]]-Table1[[#This Row],[order_date]]</f>
        <v>2</v>
      </c>
    </row>
    <row r="3957" spans="1:17" x14ac:dyDescent="0.35">
      <c r="A3957" t="s">
        <v>3988</v>
      </c>
      <c r="B3957" t="s">
        <v>41</v>
      </c>
      <c r="C3957" t="s">
        <v>33</v>
      </c>
      <c r="D3957" s="2">
        <v>4504.8</v>
      </c>
      <c r="E3957">
        <v>0.26</v>
      </c>
      <c r="F3957">
        <v>5</v>
      </c>
      <c r="G3957" s="1">
        <v>45161</v>
      </c>
      <c r="H3957" s="1">
        <v>45166</v>
      </c>
      <c r="I3957" t="s">
        <v>21</v>
      </c>
      <c r="J3957" t="s">
        <v>27</v>
      </c>
      <c r="K3957" s="2">
        <v>784.14</v>
      </c>
      <c r="L3957" t="s">
        <v>48</v>
      </c>
      <c r="M3957">
        <f>YEAR(Table1[[#This Row],[order_date]])</f>
        <v>2023</v>
      </c>
      <c r="N3957">
        <f>MONTH(Table1[[#This Row],[order_date]])</f>
        <v>8</v>
      </c>
      <c r="O3957" s="3">
        <f>Table1[[#This Row],[sales]]-Table1[[#This Row],[profit]]</f>
        <v>3720.6600000000003</v>
      </c>
      <c r="P3957" s="3">
        <f>Table1[[#This Row],[sales]]*Table1[[#This Row],[quantity]]</f>
        <v>22524</v>
      </c>
      <c r="Q3957" s="9">
        <f>Table1[[#This Row],[delivery_date]]-Table1[[#This Row],[order_date]]</f>
        <v>5</v>
      </c>
    </row>
    <row r="3958" spans="1:17" x14ac:dyDescent="0.35">
      <c r="A3958" t="s">
        <v>3989</v>
      </c>
      <c r="B3958" t="s">
        <v>13</v>
      </c>
      <c r="C3958" t="s">
        <v>20</v>
      </c>
      <c r="D3958" s="2">
        <v>1031.24</v>
      </c>
      <c r="E3958">
        <v>0.34</v>
      </c>
      <c r="F3958">
        <v>3</v>
      </c>
      <c r="G3958" s="1">
        <v>45239</v>
      </c>
      <c r="H3958" s="1">
        <v>45246</v>
      </c>
      <c r="I3958" t="s">
        <v>15</v>
      </c>
      <c r="J3958" t="s">
        <v>27</v>
      </c>
      <c r="K3958" s="2">
        <v>145.29</v>
      </c>
      <c r="L3958" t="s">
        <v>48</v>
      </c>
      <c r="M3958">
        <f>YEAR(Table1[[#This Row],[order_date]])</f>
        <v>2023</v>
      </c>
      <c r="N3958">
        <f>MONTH(Table1[[#This Row],[order_date]])</f>
        <v>11</v>
      </c>
      <c r="O3958" s="3">
        <f>Table1[[#This Row],[sales]]-Table1[[#This Row],[profit]]</f>
        <v>885.95</v>
      </c>
      <c r="P3958" s="3">
        <f>Table1[[#This Row],[sales]]*Table1[[#This Row],[quantity]]</f>
        <v>3093.7200000000003</v>
      </c>
      <c r="Q3958" s="9">
        <f>Table1[[#This Row],[delivery_date]]-Table1[[#This Row],[order_date]]</f>
        <v>7</v>
      </c>
    </row>
    <row r="3959" spans="1:17" x14ac:dyDescent="0.35">
      <c r="A3959" t="s">
        <v>3990</v>
      </c>
      <c r="B3959" t="s">
        <v>25</v>
      </c>
      <c r="C3959" t="s">
        <v>26</v>
      </c>
      <c r="D3959" s="2">
        <v>1919.83</v>
      </c>
      <c r="E3959">
        <v>0.24</v>
      </c>
      <c r="F3959">
        <v>5</v>
      </c>
      <c r="G3959" s="1">
        <v>45288</v>
      </c>
      <c r="H3959" s="1">
        <v>45290</v>
      </c>
      <c r="I3959" t="s">
        <v>15</v>
      </c>
      <c r="J3959" t="s">
        <v>22</v>
      </c>
      <c r="K3959" s="2">
        <v>480.4</v>
      </c>
      <c r="L3959" t="s">
        <v>28</v>
      </c>
      <c r="M3959">
        <f>YEAR(Table1[[#This Row],[order_date]])</f>
        <v>2023</v>
      </c>
      <c r="N3959">
        <f>MONTH(Table1[[#This Row],[order_date]])</f>
        <v>12</v>
      </c>
      <c r="O3959" s="3">
        <f>Table1[[#This Row],[sales]]-Table1[[#This Row],[profit]]</f>
        <v>1439.4299999999998</v>
      </c>
      <c r="P3959" s="3">
        <f>Table1[[#This Row],[sales]]*Table1[[#This Row],[quantity]]</f>
        <v>9599.15</v>
      </c>
      <c r="Q3959" s="9">
        <f>Table1[[#This Row],[delivery_date]]-Table1[[#This Row],[order_date]]</f>
        <v>2</v>
      </c>
    </row>
    <row r="3960" spans="1:17" x14ac:dyDescent="0.35">
      <c r="A3960" t="s">
        <v>3991</v>
      </c>
      <c r="B3960" t="s">
        <v>25</v>
      </c>
      <c r="C3960" t="s">
        <v>33</v>
      </c>
      <c r="D3960" s="2">
        <v>4311.7700000000004</v>
      </c>
      <c r="E3960">
        <v>0.26</v>
      </c>
      <c r="F3960">
        <v>6</v>
      </c>
      <c r="G3960" s="1">
        <v>45171</v>
      </c>
      <c r="H3960" s="1">
        <v>45177</v>
      </c>
      <c r="I3960" t="s">
        <v>21</v>
      </c>
      <c r="J3960" t="s">
        <v>22</v>
      </c>
      <c r="K3960" s="2">
        <v>905.27</v>
      </c>
      <c r="L3960" t="s">
        <v>48</v>
      </c>
      <c r="M3960">
        <f>YEAR(Table1[[#This Row],[order_date]])</f>
        <v>2023</v>
      </c>
      <c r="N3960">
        <f>MONTH(Table1[[#This Row],[order_date]])</f>
        <v>9</v>
      </c>
      <c r="O3960" s="3">
        <f>Table1[[#This Row],[sales]]-Table1[[#This Row],[profit]]</f>
        <v>3406.5000000000005</v>
      </c>
      <c r="P3960" s="3">
        <f>Table1[[#This Row],[sales]]*Table1[[#This Row],[quantity]]</f>
        <v>25870.620000000003</v>
      </c>
      <c r="Q3960" s="9">
        <f>Table1[[#This Row],[delivery_date]]-Table1[[#This Row],[order_date]]</f>
        <v>6</v>
      </c>
    </row>
    <row r="3961" spans="1:17" x14ac:dyDescent="0.35">
      <c r="A3961" t="s">
        <v>3992</v>
      </c>
      <c r="B3961" t="s">
        <v>19</v>
      </c>
      <c r="C3961" t="s">
        <v>20</v>
      </c>
      <c r="D3961" s="2">
        <v>2424.0500000000002</v>
      </c>
      <c r="E3961">
        <v>0.47</v>
      </c>
      <c r="F3961">
        <v>7</v>
      </c>
      <c r="G3961" s="1">
        <v>45174</v>
      </c>
      <c r="H3961" s="1">
        <v>45176</v>
      </c>
      <c r="I3961" t="s">
        <v>15</v>
      </c>
      <c r="J3961" t="s">
        <v>22</v>
      </c>
      <c r="K3961" s="2">
        <v>179.11</v>
      </c>
      <c r="L3961" t="s">
        <v>39</v>
      </c>
      <c r="M3961">
        <f>YEAR(Table1[[#This Row],[order_date]])</f>
        <v>2023</v>
      </c>
      <c r="N3961">
        <f>MONTH(Table1[[#This Row],[order_date]])</f>
        <v>9</v>
      </c>
      <c r="O3961" s="3">
        <f>Table1[[#This Row],[sales]]-Table1[[#This Row],[profit]]</f>
        <v>2244.94</v>
      </c>
      <c r="P3961" s="3">
        <f>Table1[[#This Row],[sales]]*Table1[[#This Row],[quantity]]</f>
        <v>16968.350000000002</v>
      </c>
      <c r="Q3961" s="9">
        <f>Table1[[#This Row],[delivery_date]]-Table1[[#This Row],[order_date]]</f>
        <v>2</v>
      </c>
    </row>
    <row r="3962" spans="1:17" x14ac:dyDescent="0.35">
      <c r="A3962" t="s">
        <v>3993</v>
      </c>
      <c r="B3962" t="s">
        <v>25</v>
      </c>
      <c r="C3962" t="s">
        <v>14</v>
      </c>
      <c r="D3962" s="2">
        <v>392.64</v>
      </c>
      <c r="E3962">
        <v>0.19</v>
      </c>
      <c r="F3962">
        <v>7</v>
      </c>
      <c r="G3962" s="1">
        <v>45189</v>
      </c>
      <c r="H3962" s="1">
        <v>45194</v>
      </c>
      <c r="I3962" t="s">
        <v>15</v>
      </c>
      <c r="J3962" t="s">
        <v>16</v>
      </c>
      <c r="K3962" s="2">
        <v>86.09</v>
      </c>
      <c r="L3962" t="s">
        <v>48</v>
      </c>
      <c r="M3962">
        <f>YEAR(Table1[[#This Row],[order_date]])</f>
        <v>2023</v>
      </c>
      <c r="N3962">
        <f>MONTH(Table1[[#This Row],[order_date]])</f>
        <v>9</v>
      </c>
      <c r="O3962" s="3">
        <f>Table1[[#This Row],[sales]]-Table1[[#This Row],[profit]]</f>
        <v>306.54999999999995</v>
      </c>
      <c r="P3962" s="3">
        <f>Table1[[#This Row],[sales]]*Table1[[#This Row],[quantity]]</f>
        <v>2748.48</v>
      </c>
      <c r="Q3962" s="9">
        <f>Table1[[#This Row],[delivery_date]]-Table1[[#This Row],[order_date]]</f>
        <v>5</v>
      </c>
    </row>
    <row r="3963" spans="1:17" x14ac:dyDescent="0.35">
      <c r="A3963" t="s">
        <v>3994</v>
      </c>
      <c r="B3963" t="s">
        <v>19</v>
      </c>
      <c r="C3963" t="s">
        <v>20</v>
      </c>
      <c r="D3963" s="2">
        <v>642.84</v>
      </c>
      <c r="E3963">
        <v>0.38</v>
      </c>
      <c r="F3963">
        <v>8</v>
      </c>
      <c r="G3963" s="1">
        <v>45089</v>
      </c>
      <c r="H3963" s="1">
        <v>45094</v>
      </c>
      <c r="I3963" t="s">
        <v>15</v>
      </c>
      <c r="J3963" t="s">
        <v>22</v>
      </c>
      <c r="K3963" s="2">
        <v>39.94</v>
      </c>
      <c r="L3963" t="s">
        <v>34</v>
      </c>
      <c r="M3963">
        <f>YEAR(Table1[[#This Row],[order_date]])</f>
        <v>2023</v>
      </c>
      <c r="N3963">
        <f>MONTH(Table1[[#This Row],[order_date]])</f>
        <v>6</v>
      </c>
      <c r="O3963" s="3">
        <f>Table1[[#This Row],[sales]]-Table1[[#This Row],[profit]]</f>
        <v>602.90000000000009</v>
      </c>
      <c r="P3963" s="3">
        <f>Table1[[#This Row],[sales]]*Table1[[#This Row],[quantity]]</f>
        <v>5142.72</v>
      </c>
      <c r="Q3963" s="9">
        <f>Table1[[#This Row],[delivery_date]]-Table1[[#This Row],[order_date]]</f>
        <v>5</v>
      </c>
    </row>
    <row r="3964" spans="1:17" x14ac:dyDescent="0.35">
      <c r="A3964" t="s">
        <v>3995</v>
      </c>
      <c r="B3964" t="s">
        <v>25</v>
      </c>
      <c r="C3964" t="s">
        <v>36</v>
      </c>
      <c r="D3964" s="2">
        <v>4085.93</v>
      </c>
      <c r="E3964">
        <v>0.17</v>
      </c>
      <c r="F3964">
        <v>5</v>
      </c>
      <c r="G3964" s="1">
        <v>45559</v>
      </c>
      <c r="H3964" s="1">
        <v>45565</v>
      </c>
      <c r="I3964" t="s">
        <v>31</v>
      </c>
      <c r="J3964" t="s">
        <v>16</v>
      </c>
      <c r="K3964" s="2">
        <v>1201.26</v>
      </c>
      <c r="L3964" t="s">
        <v>48</v>
      </c>
      <c r="M3964">
        <f>YEAR(Table1[[#This Row],[order_date]])</f>
        <v>2024</v>
      </c>
      <c r="N3964">
        <f>MONTH(Table1[[#This Row],[order_date]])</f>
        <v>9</v>
      </c>
      <c r="O3964" s="3">
        <f>Table1[[#This Row],[sales]]-Table1[[#This Row],[profit]]</f>
        <v>2884.67</v>
      </c>
      <c r="P3964" s="3">
        <f>Table1[[#This Row],[sales]]*Table1[[#This Row],[quantity]]</f>
        <v>20429.649999999998</v>
      </c>
      <c r="Q3964" s="9">
        <f>Table1[[#This Row],[delivery_date]]-Table1[[#This Row],[order_date]]</f>
        <v>6</v>
      </c>
    </row>
    <row r="3965" spans="1:17" x14ac:dyDescent="0.35">
      <c r="A3965" t="s">
        <v>3996</v>
      </c>
      <c r="B3965" t="s">
        <v>25</v>
      </c>
      <c r="C3965" t="s">
        <v>20</v>
      </c>
      <c r="D3965" s="2">
        <v>3744.12</v>
      </c>
      <c r="E3965">
        <v>0.17</v>
      </c>
      <c r="F3965">
        <v>4</v>
      </c>
      <c r="G3965" s="1">
        <v>45123</v>
      </c>
      <c r="H3965" s="1">
        <v>45129</v>
      </c>
      <c r="I3965" t="s">
        <v>31</v>
      </c>
      <c r="J3965" t="s">
        <v>22</v>
      </c>
      <c r="K3965" s="2">
        <v>487.7</v>
      </c>
      <c r="L3965" t="s">
        <v>34</v>
      </c>
      <c r="M3965">
        <f>YEAR(Table1[[#This Row],[order_date]])</f>
        <v>2023</v>
      </c>
      <c r="N3965">
        <f>MONTH(Table1[[#This Row],[order_date]])</f>
        <v>7</v>
      </c>
      <c r="O3965" s="3">
        <f>Table1[[#This Row],[sales]]-Table1[[#This Row],[profit]]</f>
        <v>3256.42</v>
      </c>
      <c r="P3965" s="3">
        <f>Table1[[#This Row],[sales]]*Table1[[#This Row],[quantity]]</f>
        <v>14976.48</v>
      </c>
      <c r="Q3965" s="9">
        <f>Table1[[#This Row],[delivery_date]]-Table1[[#This Row],[order_date]]</f>
        <v>6</v>
      </c>
    </row>
    <row r="3966" spans="1:17" x14ac:dyDescent="0.35">
      <c r="A3966" t="s">
        <v>3997</v>
      </c>
      <c r="B3966" t="s">
        <v>41</v>
      </c>
      <c r="C3966" t="s">
        <v>20</v>
      </c>
      <c r="D3966" s="2">
        <v>4391.82</v>
      </c>
      <c r="E3966">
        <v>0.46</v>
      </c>
      <c r="F3966">
        <v>7</v>
      </c>
      <c r="G3966" s="1">
        <v>45468</v>
      </c>
      <c r="H3966" s="1">
        <v>45469</v>
      </c>
      <c r="I3966" t="s">
        <v>31</v>
      </c>
      <c r="J3966" t="s">
        <v>22</v>
      </c>
      <c r="K3966" s="2">
        <v>348.92</v>
      </c>
      <c r="L3966" t="s">
        <v>23</v>
      </c>
      <c r="M3966">
        <f>YEAR(Table1[[#This Row],[order_date]])</f>
        <v>2024</v>
      </c>
      <c r="N3966">
        <f>MONTH(Table1[[#This Row],[order_date]])</f>
        <v>6</v>
      </c>
      <c r="O3966" s="3">
        <f>Table1[[#This Row],[sales]]-Table1[[#This Row],[profit]]</f>
        <v>4042.8999999999996</v>
      </c>
      <c r="P3966" s="3">
        <f>Table1[[#This Row],[sales]]*Table1[[#This Row],[quantity]]</f>
        <v>30742.739999999998</v>
      </c>
      <c r="Q3966" s="9">
        <f>Table1[[#This Row],[delivery_date]]-Table1[[#This Row],[order_date]]</f>
        <v>1</v>
      </c>
    </row>
    <row r="3967" spans="1:17" x14ac:dyDescent="0.35">
      <c r="A3967" t="s">
        <v>3998</v>
      </c>
      <c r="B3967" t="s">
        <v>19</v>
      </c>
      <c r="C3967" t="s">
        <v>20</v>
      </c>
      <c r="D3967" s="2">
        <v>682.42</v>
      </c>
      <c r="E3967">
        <v>0.35</v>
      </c>
      <c r="F3967">
        <v>2</v>
      </c>
      <c r="G3967" s="1">
        <v>45610</v>
      </c>
      <c r="H3967" s="1">
        <v>45613</v>
      </c>
      <c r="I3967" t="s">
        <v>21</v>
      </c>
      <c r="J3967" t="s">
        <v>27</v>
      </c>
      <c r="K3967" s="2">
        <v>73.67</v>
      </c>
      <c r="L3967" t="s">
        <v>28</v>
      </c>
      <c r="M3967">
        <f>YEAR(Table1[[#This Row],[order_date]])</f>
        <v>2024</v>
      </c>
      <c r="N3967">
        <f>MONTH(Table1[[#This Row],[order_date]])</f>
        <v>11</v>
      </c>
      <c r="O3967" s="3">
        <f>Table1[[#This Row],[sales]]-Table1[[#This Row],[profit]]</f>
        <v>608.75</v>
      </c>
      <c r="P3967" s="3">
        <f>Table1[[#This Row],[sales]]*Table1[[#This Row],[quantity]]</f>
        <v>1364.84</v>
      </c>
      <c r="Q3967" s="9">
        <f>Table1[[#This Row],[delivery_date]]-Table1[[#This Row],[order_date]]</f>
        <v>3</v>
      </c>
    </row>
    <row r="3968" spans="1:17" x14ac:dyDescent="0.35">
      <c r="A3968" t="s">
        <v>3999</v>
      </c>
      <c r="B3968" t="s">
        <v>25</v>
      </c>
      <c r="C3968" t="s">
        <v>33</v>
      </c>
      <c r="D3968" s="2">
        <v>3826.04</v>
      </c>
      <c r="E3968">
        <v>0.46</v>
      </c>
      <c r="F3968">
        <v>8</v>
      </c>
      <c r="G3968" s="1">
        <v>45544</v>
      </c>
      <c r="H3968" s="1">
        <v>45550</v>
      </c>
      <c r="I3968" t="s">
        <v>21</v>
      </c>
      <c r="J3968" t="s">
        <v>16</v>
      </c>
      <c r="K3968" s="2">
        <v>1100.3800000000001</v>
      </c>
      <c r="L3968" t="s">
        <v>39</v>
      </c>
      <c r="M3968">
        <f>YEAR(Table1[[#This Row],[order_date]])</f>
        <v>2024</v>
      </c>
      <c r="N3968">
        <f>MONTH(Table1[[#This Row],[order_date]])</f>
        <v>9</v>
      </c>
      <c r="O3968" s="3">
        <f>Table1[[#This Row],[sales]]-Table1[[#This Row],[profit]]</f>
        <v>2725.66</v>
      </c>
      <c r="P3968" s="3">
        <f>Table1[[#This Row],[sales]]*Table1[[#This Row],[quantity]]</f>
        <v>30608.32</v>
      </c>
      <c r="Q3968" s="9">
        <f>Table1[[#This Row],[delivery_date]]-Table1[[#This Row],[order_date]]</f>
        <v>6</v>
      </c>
    </row>
    <row r="3969" spans="1:17" x14ac:dyDescent="0.35">
      <c r="A3969" t="s">
        <v>4000</v>
      </c>
      <c r="B3969" t="s">
        <v>19</v>
      </c>
      <c r="C3969" t="s">
        <v>26</v>
      </c>
      <c r="D3969" s="2">
        <v>3310.01</v>
      </c>
      <c r="E3969">
        <v>0.5</v>
      </c>
      <c r="F3969">
        <v>4</v>
      </c>
      <c r="G3969" s="1">
        <v>45409</v>
      </c>
      <c r="H3969" s="1">
        <v>45413</v>
      </c>
      <c r="I3969" t="s">
        <v>15</v>
      </c>
      <c r="J3969" t="s">
        <v>16</v>
      </c>
      <c r="K3969" s="2">
        <v>574.15</v>
      </c>
      <c r="L3969" t="s">
        <v>39</v>
      </c>
      <c r="M3969">
        <f>YEAR(Table1[[#This Row],[order_date]])</f>
        <v>2024</v>
      </c>
      <c r="N3969">
        <f>MONTH(Table1[[#This Row],[order_date]])</f>
        <v>4</v>
      </c>
      <c r="O3969" s="3">
        <f>Table1[[#This Row],[sales]]-Table1[[#This Row],[profit]]</f>
        <v>2735.86</v>
      </c>
      <c r="P3969" s="3">
        <f>Table1[[#This Row],[sales]]*Table1[[#This Row],[quantity]]</f>
        <v>13240.04</v>
      </c>
      <c r="Q3969" s="9">
        <f>Table1[[#This Row],[delivery_date]]-Table1[[#This Row],[order_date]]</f>
        <v>4</v>
      </c>
    </row>
    <row r="3970" spans="1:17" x14ac:dyDescent="0.35">
      <c r="A3970" t="s">
        <v>4001</v>
      </c>
      <c r="B3970" t="s">
        <v>41</v>
      </c>
      <c r="C3970" t="s">
        <v>20</v>
      </c>
      <c r="D3970" s="2">
        <v>1238.24</v>
      </c>
      <c r="E3970">
        <v>0</v>
      </c>
      <c r="F3970">
        <v>1</v>
      </c>
      <c r="G3970" s="1">
        <v>45134</v>
      </c>
      <c r="H3970" s="1">
        <v>45139</v>
      </c>
      <c r="I3970" t="s">
        <v>31</v>
      </c>
      <c r="J3970" t="s">
        <v>22</v>
      </c>
      <c r="K3970" s="2">
        <v>364.38</v>
      </c>
      <c r="L3970" t="s">
        <v>28</v>
      </c>
      <c r="M3970">
        <f>YEAR(Table1[[#This Row],[order_date]])</f>
        <v>2023</v>
      </c>
      <c r="N3970">
        <f>MONTH(Table1[[#This Row],[order_date]])</f>
        <v>7</v>
      </c>
      <c r="O3970" s="3">
        <f>Table1[[#This Row],[sales]]-Table1[[#This Row],[profit]]</f>
        <v>873.86</v>
      </c>
      <c r="P3970" s="3">
        <f>Table1[[#This Row],[sales]]*Table1[[#This Row],[quantity]]</f>
        <v>1238.24</v>
      </c>
      <c r="Q3970" s="9">
        <f>Table1[[#This Row],[delivery_date]]-Table1[[#This Row],[order_date]]</f>
        <v>5</v>
      </c>
    </row>
    <row r="3971" spans="1:17" x14ac:dyDescent="0.35">
      <c r="A3971" t="s">
        <v>4002</v>
      </c>
      <c r="B3971" t="s">
        <v>41</v>
      </c>
      <c r="C3971" t="s">
        <v>20</v>
      </c>
      <c r="D3971" s="2">
        <v>4872.13</v>
      </c>
      <c r="E3971">
        <v>0.49</v>
      </c>
      <c r="F3971">
        <v>2</v>
      </c>
      <c r="G3971" s="1">
        <v>45494</v>
      </c>
      <c r="H3971" s="1">
        <v>45501</v>
      </c>
      <c r="I3971" t="s">
        <v>21</v>
      </c>
      <c r="J3971" t="s">
        <v>16</v>
      </c>
      <c r="K3971" s="2">
        <v>640.52</v>
      </c>
      <c r="L3971" t="s">
        <v>17</v>
      </c>
      <c r="M3971">
        <f>YEAR(Table1[[#This Row],[order_date]])</f>
        <v>2024</v>
      </c>
      <c r="N3971">
        <f>MONTH(Table1[[#This Row],[order_date]])</f>
        <v>7</v>
      </c>
      <c r="O3971" s="3">
        <f>Table1[[#This Row],[sales]]-Table1[[#This Row],[profit]]</f>
        <v>4231.6100000000006</v>
      </c>
      <c r="P3971" s="3">
        <f>Table1[[#This Row],[sales]]*Table1[[#This Row],[quantity]]</f>
        <v>9744.26</v>
      </c>
      <c r="Q3971" s="9">
        <f>Table1[[#This Row],[delivery_date]]-Table1[[#This Row],[order_date]]</f>
        <v>7</v>
      </c>
    </row>
    <row r="3972" spans="1:17" x14ac:dyDescent="0.35">
      <c r="A3972" t="s">
        <v>4003</v>
      </c>
      <c r="B3972" t="s">
        <v>19</v>
      </c>
      <c r="C3972" t="s">
        <v>36</v>
      </c>
      <c r="D3972" s="2">
        <v>2894.74</v>
      </c>
      <c r="E3972">
        <v>0.05</v>
      </c>
      <c r="F3972">
        <v>1</v>
      </c>
      <c r="G3972" s="1">
        <v>45062</v>
      </c>
      <c r="H3972" s="1">
        <v>45069</v>
      </c>
      <c r="I3972" t="s">
        <v>15</v>
      </c>
      <c r="J3972" t="s">
        <v>16</v>
      </c>
      <c r="K3972" s="2">
        <v>175.98</v>
      </c>
      <c r="L3972" t="s">
        <v>34</v>
      </c>
      <c r="M3972">
        <f>YEAR(Table1[[#This Row],[order_date]])</f>
        <v>2023</v>
      </c>
      <c r="N3972">
        <f>MONTH(Table1[[#This Row],[order_date]])</f>
        <v>5</v>
      </c>
      <c r="O3972" s="3">
        <f>Table1[[#This Row],[sales]]-Table1[[#This Row],[profit]]</f>
        <v>2718.7599999999998</v>
      </c>
      <c r="P3972" s="3">
        <f>Table1[[#This Row],[sales]]*Table1[[#This Row],[quantity]]</f>
        <v>2894.74</v>
      </c>
      <c r="Q3972" s="9">
        <f>Table1[[#This Row],[delivery_date]]-Table1[[#This Row],[order_date]]</f>
        <v>7</v>
      </c>
    </row>
    <row r="3973" spans="1:17" x14ac:dyDescent="0.35">
      <c r="A3973" t="s">
        <v>4004</v>
      </c>
      <c r="B3973" t="s">
        <v>41</v>
      </c>
      <c r="C3973" t="s">
        <v>36</v>
      </c>
      <c r="D3973" s="2">
        <v>4543.7</v>
      </c>
      <c r="E3973">
        <v>0.04</v>
      </c>
      <c r="F3973">
        <v>5</v>
      </c>
      <c r="G3973" s="1">
        <v>45307</v>
      </c>
      <c r="H3973" s="1">
        <v>45312</v>
      </c>
      <c r="I3973" t="s">
        <v>15</v>
      </c>
      <c r="J3973" t="s">
        <v>22</v>
      </c>
      <c r="K3973" s="2">
        <v>1270.99</v>
      </c>
      <c r="L3973" t="s">
        <v>39</v>
      </c>
      <c r="M3973">
        <f>YEAR(Table1[[#This Row],[order_date]])</f>
        <v>2024</v>
      </c>
      <c r="N3973">
        <f>MONTH(Table1[[#This Row],[order_date]])</f>
        <v>1</v>
      </c>
      <c r="O3973" s="3">
        <f>Table1[[#This Row],[sales]]-Table1[[#This Row],[profit]]</f>
        <v>3272.71</v>
      </c>
      <c r="P3973" s="3">
        <f>Table1[[#This Row],[sales]]*Table1[[#This Row],[quantity]]</f>
        <v>22718.5</v>
      </c>
      <c r="Q3973" s="9">
        <f>Table1[[#This Row],[delivery_date]]-Table1[[#This Row],[order_date]]</f>
        <v>5</v>
      </c>
    </row>
    <row r="3974" spans="1:17" x14ac:dyDescent="0.35">
      <c r="A3974" t="s">
        <v>4005</v>
      </c>
      <c r="B3974" t="s">
        <v>13</v>
      </c>
      <c r="C3974" t="s">
        <v>14</v>
      </c>
      <c r="D3974" s="2">
        <v>4309.5600000000004</v>
      </c>
      <c r="E3974">
        <v>0.38</v>
      </c>
      <c r="F3974">
        <v>1</v>
      </c>
      <c r="G3974" s="1">
        <v>45149</v>
      </c>
      <c r="H3974" s="1">
        <v>45153</v>
      </c>
      <c r="I3974" t="s">
        <v>21</v>
      </c>
      <c r="J3974" t="s">
        <v>22</v>
      </c>
      <c r="K3974" s="2">
        <v>1204.47</v>
      </c>
      <c r="L3974" t="s">
        <v>34</v>
      </c>
      <c r="M3974">
        <f>YEAR(Table1[[#This Row],[order_date]])</f>
        <v>2023</v>
      </c>
      <c r="N3974">
        <f>MONTH(Table1[[#This Row],[order_date]])</f>
        <v>8</v>
      </c>
      <c r="O3974" s="3">
        <f>Table1[[#This Row],[sales]]-Table1[[#This Row],[profit]]</f>
        <v>3105.09</v>
      </c>
      <c r="P3974" s="3">
        <f>Table1[[#This Row],[sales]]*Table1[[#This Row],[quantity]]</f>
        <v>4309.5600000000004</v>
      </c>
      <c r="Q3974" s="9">
        <f>Table1[[#This Row],[delivery_date]]-Table1[[#This Row],[order_date]]</f>
        <v>4</v>
      </c>
    </row>
    <row r="3975" spans="1:17" x14ac:dyDescent="0.35">
      <c r="A3975" t="s">
        <v>4006</v>
      </c>
      <c r="B3975" t="s">
        <v>13</v>
      </c>
      <c r="C3975" t="s">
        <v>14</v>
      </c>
      <c r="D3975" s="2">
        <v>1732.31</v>
      </c>
      <c r="E3975">
        <v>0.18</v>
      </c>
      <c r="F3975">
        <v>9</v>
      </c>
      <c r="G3975" s="1">
        <v>44946</v>
      </c>
      <c r="H3975" s="1">
        <v>44948</v>
      </c>
      <c r="I3975" t="s">
        <v>15</v>
      </c>
      <c r="J3975" t="s">
        <v>22</v>
      </c>
      <c r="K3975" s="2">
        <v>239.51</v>
      </c>
      <c r="L3975" t="s">
        <v>34</v>
      </c>
      <c r="M3975">
        <f>YEAR(Table1[[#This Row],[order_date]])</f>
        <v>2023</v>
      </c>
      <c r="N3975">
        <f>MONTH(Table1[[#This Row],[order_date]])</f>
        <v>1</v>
      </c>
      <c r="O3975" s="3">
        <f>Table1[[#This Row],[sales]]-Table1[[#This Row],[profit]]</f>
        <v>1492.8</v>
      </c>
      <c r="P3975" s="3">
        <f>Table1[[#This Row],[sales]]*Table1[[#This Row],[quantity]]</f>
        <v>15590.789999999999</v>
      </c>
      <c r="Q3975" s="9">
        <f>Table1[[#This Row],[delivery_date]]-Table1[[#This Row],[order_date]]</f>
        <v>2</v>
      </c>
    </row>
    <row r="3976" spans="1:17" x14ac:dyDescent="0.35">
      <c r="A3976" t="s">
        <v>4007</v>
      </c>
      <c r="B3976" t="s">
        <v>41</v>
      </c>
      <c r="C3976" t="s">
        <v>36</v>
      </c>
      <c r="D3976" s="2">
        <v>2726.19</v>
      </c>
      <c r="E3976">
        <v>0.46</v>
      </c>
      <c r="F3976">
        <v>4</v>
      </c>
      <c r="G3976" s="1">
        <v>45383</v>
      </c>
      <c r="H3976" s="1">
        <v>45388</v>
      </c>
      <c r="I3976" t="s">
        <v>31</v>
      </c>
      <c r="J3976" t="s">
        <v>27</v>
      </c>
      <c r="K3976" s="2">
        <v>586.33000000000004</v>
      </c>
      <c r="L3976" t="s">
        <v>28</v>
      </c>
      <c r="M3976">
        <f>YEAR(Table1[[#This Row],[order_date]])</f>
        <v>2024</v>
      </c>
      <c r="N3976">
        <f>MONTH(Table1[[#This Row],[order_date]])</f>
        <v>4</v>
      </c>
      <c r="O3976" s="3">
        <f>Table1[[#This Row],[sales]]-Table1[[#This Row],[profit]]</f>
        <v>2139.86</v>
      </c>
      <c r="P3976" s="3">
        <f>Table1[[#This Row],[sales]]*Table1[[#This Row],[quantity]]</f>
        <v>10904.76</v>
      </c>
      <c r="Q3976" s="9">
        <f>Table1[[#This Row],[delivery_date]]-Table1[[#This Row],[order_date]]</f>
        <v>5</v>
      </c>
    </row>
    <row r="3977" spans="1:17" x14ac:dyDescent="0.35">
      <c r="A3977" t="s">
        <v>4008</v>
      </c>
      <c r="B3977" t="s">
        <v>13</v>
      </c>
      <c r="C3977" t="s">
        <v>26</v>
      </c>
      <c r="D3977" s="2">
        <v>2213.6999999999998</v>
      </c>
      <c r="E3977">
        <v>0.27</v>
      </c>
      <c r="F3977">
        <v>3</v>
      </c>
      <c r="G3977" s="1">
        <v>45212</v>
      </c>
      <c r="H3977" s="1">
        <v>45216</v>
      </c>
      <c r="I3977" t="s">
        <v>15</v>
      </c>
      <c r="J3977" t="s">
        <v>27</v>
      </c>
      <c r="K3977" s="2">
        <v>253.03</v>
      </c>
      <c r="L3977" t="s">
        <v>34</v>
      </c>
      <c r="M3977">
        <f>YEAR(Table1[[#This Row],[order_date]])</f>
        <v>2023</v>
      </c>
      <c r="N3977">
        <f>MONTH(Table1[[#This Row],[order_date]])</f>
        <v>10</v>
      </c>
      <c r="O3977" s="3">
        <f>Table1[[#This Row],[sales]]-Table1[[#This Row],[profit]]</f>
        <v>1960.6699999999998</v>
      </c>
      <c r="P3977" s="3">
        <f>Table1[[#This Row],[sales]]*Table1[[#This Row],[quantity]]</f>
        <v>6641.0999999999995</v>
      </c>
      <c r="Q3977" s="9">
        <f>Table1[[#This Row],[delivery_date]]-Table1[[#This Row],[order_date]]</f>
        <v>4</v>
      </c>
    </row>
    <row r="3978" spans="1:17" x14ac:dyDescent="0.35">
      <c r="A3978" t="s">
        <v>4009</v>
      </c>
      <c r="B3978" t="s">
        <v>25</v>
      </c>
      <c r="C3978" t="s">
        <v>14</v>
      </c>
      <c r="D3978" s="2">
        <v>3574.48</v>
      </c>
      <c r="E3978">
        <v>0.19</v>
      </c>
      <c r="F3978">
        <v>9</v>
      </c>
      <c r="G3978" s="1">
        <v>45372</v>
      </c>
      <c r="H3978" s="1">
        <v>45373</v>
      </c>
      <c r="I3978" t="s">
        <v>21</v>
      </c>
      <c r="J3978" t="s">
        <v>27</v>
      </c>
      <c r="K3978" s="2">
        <v>737.26</v>
      </c>
      <c r="L3978" t="s">
        <v>39</v>
      </c>
      <c r="M3978">
        <f>YEAR(Table1[[#This Row],[order_date]])</f>
        <v>2024</v>
      </c>
      <c r="N3978">
        <f>MONTH(Table1[[#This Row],[order_date]])</f>
        <v>3</v>
      </c>
      <c r="O3978" s="3">
        <f>Table1[[#This Row],[sales]]-Table1[[#This Row],[profit]]</f>
        <v>2837.2200000000003</v>
      </c>
      <c r="P3978" s="3">
        <f>Table1[[#This Row],[sales]]*Table1[[#This Row],[quantity]]</f>
        <v>32170.32</v>
      </c>
      <c r="Q3978" s="9">
        <f>Table1[[#This Row],[delivery_date]]-Table1[[#This Row],[order_date]]</f>
        <v>1</v>
      </c>
    </row>
    <row r="3979" spans="1:17" x14ac:dyDescent="0.35">
      <c r="A3979" t="s">
        <v>4010</v>
      </c>
      <c r="B3979" t="s">
        <v>19</v>
      </c>
      <c r="C3979" t="s">
        <v>26</v>
      </c>
      <c r="D3979" s="2">
        <v>2981.41</v>
      </c>
      <c r="E3979">
        <v>0.04</v>
      </c>
      <c r="F3979">
        <v>4</v>
      </c>
      <c r="G3979" s="1">
        <v>45259</v>
      </c>
      <c r="H3979" s="1">
        <v>45266</v>
      </c>
      <c r="I3979" t="s">
        <v>31</v>
      </c>
      <c r="J3979" t="s">
        <v>16</v>
      </c>
      <c r="K3979" s="2">
        <v>196.97</v>
      </c>
      <c r="L3979" t="s">
        <v>48</v>
      </c>
      <c r="M3979">
        <f>YEAR(Table1[[#This Row],[order_date]])</f>
        <v>2023</v>
      </c>
      <c r="N3979">
        <f>MONTH(Table1[[#This Row],[order_date]])</f>
        <v>11</v>
      </c>
      <c r="O3979" s="3">
        <f>Table1[[#This Row],[sales]]-Table1[[#This Row],[profit]]</f>
        <v>2784.44</v>
      </c>
      <c r="P3979" s="3">
        <f>Table1[[#This Row],[sales]]*Table1[[#This Row],[quantity]]</f>
        <v>11925.64</v>
      </c>
      <c r="Q3979" s="9">
        <f>Table1[[#This Row],[delivery_date]]-Table1[[#This Row],[order_date]]</f>
        <v>7</v>
      </c>
    </row>
    <row r="3980" spans="1:17" x14ac:dyDescent="0.35">
      <c r="A3980" t="s">
        <v>4011</v>
      </c>
      <c r="B3980" t="s">
        <v>25</v>
      </c>
      <c r="C3980" t="s">
        <v>36</v>
      </c>
      <c r="D3980" s="2">
        <v>3945.78</v>
      </c>
      <c r="E3980">
        <v>0.23</v>
      </c>
      <c r="F3980">
        <v>1</v>
      </c>
      <c r="G3980" s="1">
        <v>44952</v>
      </c>
      <c r="H3980" s="1">
        <v>44958</v>
      </c>
      <c r="I3980" t="s">
        <v>31</v>
      </c>
      <c r="J3980" t="s">
        <v>22</v>
      </c>
      <c r="K3980" s="2">
        <v>538.84</v>
      </c>
      <c r="L3980" t="s">
        <v>34</v>
      </c>
      <c r="M3980">
        <f>YEAR(Table1[[#This Row],[order_date]])</f>
        <v>2023</v>
      </c>
      <c r="N3980">
        <f>MONTH(Table1[[#This Row],[order_date]])</f>
        <v>1</v>
      </c>
      <c r="O3980" s="3">
        <f>Table1[[#This Row],[sales]]-Table1[[#This Row],[profit]]</f>
        <v>3406.94</v>
      </c>
      <c r="P3980" s="3">
        <f>Table1[[#This Row],[sales]]*Table1[[#This Row],[quantity]]</f>
        <v>3945.78</v>
      </c>
      <c r="Q3980" s="9">
        <f>Table1[[#This Row],[delivery_date]]-Table1[[#This Row],[order_date]]</f>
        <v>6</v>
      </c>
    </row>
    <row r="3981" spans="1:17" x14ac:dyDescent="0.35">
      <c r="A3981" t="s">
        <v>4012</v>
      </c>
      <c r="B3981" t="s">
        <v>19</v>
      </c>
      <c r="C3981" t="s">
        <v>14</v>
      </c>
      <c r="D3981" s="2">
        <v>157.59</v>
      </c>
      <c r="E3981">
        <v>0.14000000000000001</v>
      </c>
      <c r="F3981">
        <v>2</v>
      </c>
      <c r="G3981" s="1">
        <v>45504</v>
      </c>
      <c r="H3981" s="1">
        <v>45507</v>
      </c>
      <c r="I3981" t="s">
        <v>31</v>
      </c>
      <c r="J3981" t="s">
        <v>22</v>
      </c>
      <c r="K3981" s="2">
        <v>23.15</v>
      </c>
      <c r="L3981" t="s">
        <v>39</v>
      </c>
      <c r="M3981">
        <f>YEAR(Table1[[#This Row],[order_date]])</f>
        <v>2024</v>
      </c>
      <c r="N3981">
        <f>MONTH(Table1[[#This Row],[order_date]])</f>
        <v>7</v>
      </c>
      <c r="O3981" s="3">
        <f>Table1[[#This Row],[sales]]-Table1[[#This Row],[profit]]</f>
        <v>134.44</v>
      </c>
      <c r="P3981" s="3">
        <f>Table1[[#This Row],[sales]]*Table1[[#This Row],[quantity]]</f>
        <v>315.18</v>
      </c>
      <c r="Q3981" s="9">
        <f>Table1[[#This Row],[delivery_date]]-Table1[[#This Row],[order_date]]</f>
        <v>3</v>
      </c>
    </row>
    <row r="3982" spans="1:17" x14ac:dyDescent="0.35">
      <c r="A3982" t="s">
        <v>4013</v>
      </c>
      <c r="B3982" t="s">
        <v>41</v>
      </c>
      <c r="C3982" t="s">
        <v>20</v>
      </c>
      <c r="D3982" s="2">
        <v>3470.19</v>
      </c>
      <c r="E3982">
        <v>0.04</v>
      </c>
      <c r="F3982">
        <v>4</v>
      </c>
      <c r="G3982" s="1">
        <v>45499</v>
      </c>
      <c r="H3982" s="1">
        <v>45504</v>
      </c>
      <c r="I3982" t="s">
        <v>21</v>
      </c>
      <c r="J3982" t="s">
        <v>27</v>
      </c>
      <c r="K3982" s="2">
        <v>443.63</v>
      </c>
      <c r="L3982" t="s">
        <v>34</v>
      </c>
      <c r="M3982">
        <f>YEAR(Table1[[#This Row],[order_date]])</f>
        <v>2024</v>
      </c>
      <c r="N3982">
        <f>MONTH(Table1[[#This Row],[order_date]])</f>
        <v>7</v>
      </c>
      <c r="O3982" s="3">
        <f>Table1[[#This Row],[sales]]-Table1[[#This Row],[profit]]</f>
        <v>3026.56</v>
      </c>
      <c r="P3982" s="3">
        <f>Table1[[#This Row],[sales]]*Table1[[#This Row],[quantity]]</f>
        <v>13880.76</v>
      </c>
      <c r="Q3982" s="9">
        <f>Table1[[#This Row],[delivery_date]]-Table1[[#This Row],[order_date]]</f>
        <v>5</v>
      </c>
    </row>
    <row r="3983" spans="1:17" x14ac:dyDescent="0.35">
      <c r="A3983" t="s">
        <v>4014</v>
      </c>
      <c r="B3983" t="s">
        <v>25</v>
      </c>
      <c r="C3983" t="s">
        <v>36</v>
      </c>
      <c r="D3983" s="2">
        <v>1663.42</v>
      </c>
      <c r="E3983">
        <v>0.34</v>
      </c>
      <c r="F3983">
        <v>1</v>
      </c>
      <c r="G3983" s="1">
        <v>45371</v>
      </c>
      <c r="H3983" s="1">
        <v>45375</v>
      </c>
      <c r="I3983" t="s">
        <v>21</v>
      </c>
      <c r="J3983" t="s">
        <v>27</v>
      </c>
      <c r="K3983" s="2">
        <v>287.17</v>
      </c>
      <c r="L3983" t="s">
        <v>39</v>
      </c>
      <c r="M3983">
        <f>YEAR(Table1[[#This Row],[order_date]])</f>
        <v>2024</v>
      </c>
      <c r="N3983">
        <f>MONTH(Table1[[#This Row],[order_date]])</f>
        <v>3</v>
      </c>
      <c r="O3983" s="3">
        <f>Table1[[#This Row],[sales]]-Table1[[#This Row],[profit]]</f>
        <v>1376.25</v>
      </c>
      <c r="P3983" s="3">
        <f>Table1[[#This Row],[sales]]*Table1[[#This Row],[quantity]]</f>
        <v>1663.42</v>
      </c>
      <c r="Q3983" s="9">
        <f>Table1[[#This Row],[delivery_date]]-Table1[[#This Row],[order_date]]</f>
        <v>4</v>
      </c>
    </row>
    <row r="3984" spans="1:17" x14ac:dyDescent="0.35">
      <c r="A3984" t="s">
        <v>4015</v>
      </c>
      <c r="B3984" t="s">
        <v>41</v>
      </c>
      <c r="C3984" t="s">
        <v>14</v>
      </c>
      <c r="D3984" s="2">
        <v>1198.69</v>
      </c>
      <c r="E3984">
        <v>0.49</v>
      </c>
      <c r="F3984">
        <v>6</v>
      </c>
      <c r="G3984" s="1">
        <v>45483</v>
      </c>
      <c r="H3984" s="1">
        <v>45488</v>
      </c>
      <c r="I3984" t="s">
        <v>15</v>
      </c>
      <c r="J3984" t="s">
        <v>22</v>
      </c>
      <c r="K3984" s="2">
        <v>257.14</v>
      </c>
      <c r="L3984" t="s">
        <v>23</v>
      </c>
      <c r="M3984">
        <f>YEAR(Table1[[#This Row],[order_date]])</f>
        <v>2024</v>
      </c>
      <c r="N3984">
        <f>MONTH(Table1[[#This Row],[order_date]])</f>
        <v>7</v>
      </c>
      <c r="O3984" s="3">
        <f>Table1[[#This Row],[sales]]-Table1[[#This Row],[profit]]</f>
        <v>941.55000000000007</v>
      </c>
      <c r="P3984" s="3">
        <f>Table1[[#This Row],[sales]]*Table1[[#This Row],[quantity]]</f>
        <v>7192.14</v>
      </c>
      <c r="Q3984" s="9">
        <f>Table1[[#This Row],[delivery_date]]-Table1[[#This Row],[order_date]]</f>
        <v>5</v>
      </c>
    </row>
    <row r="3985" spans="1:17" x14ac:dyDescent="0.35">
      <c r="A3985" t="s">
        <v>4016</v>
      </c>
      <c r="B3985" t="s">
        <v>41</v>
      </c>
      <c r="C3985" t="s">
        <v>26</v>
      </c>
      <c r="D3985" s="2">
        <v>4026.08</v>
      </c>
      <c r="E3985">
        <v>0.19</v>
      </c>
      <c r="F3985">
        <v>7</v>
      </c>
      <c r="G3985" s="1">
        <v>45259</v>
      </c>
      <c r="H3985" s="1">
        <v>45261</v>
      </c>
      <c r="I3985" t="s">
        <v>15</v>
      </c>
      <c r="J3985" t="s">
        <v>22</v>
      </c>
      <c r="K3985" s="2">
        <v>704.55</v>
      </c>
      <c r="L3985" t="s">
        <v>39</v>
      </c>
      <c r="M3985">
        <f>YEAR(Table1[[#This Row],[order_date]])</f>
        <v>2023</v>
      </c>
      <c r="N3985">
        <f>MONTH(Table1[[#This Row],[order_date]])</f>
        <v>11</v>
      </c>
      <c r="O3985" s="3">
        <f>Table1[[#This Row],[sales]]-Table1[[#This Row],[profit]]</f>
        <v>3321.5299999999997</v>
      </c>
      <c r="P3985" s="3">
        <f>Table1[[#This Row],[sales]]*Table1[[#This Row],[quantity]]</f>
        <v>28182.559999999998</v>
      </c>
      <c r="Q3985" s="9">
        <f>Table1[[#This Row],[delivery_date]]-Table1[[#This Row],[order_date]]</f>
        <v>2</v>
      </c>
    </row>
    <row r="3986" spans="1:17" x14ac:dyDescent="0.35">
      <c r="A3986" t="s">
        <v>4017</v>
      </c>
      <c r="B3986" t="s">
        <v>19</v>
      </c>
      <c r="C3986" t="s">
        <v>26</v>
      </c>
      <c r="D3986" s="2">
        <v>537.17999999999995</v>
      </c>
      <c r="E3986">
        <v>0.15</v>
      </c>
      <c r="F3986">
        <v>1</v>
      </c>
      <c r="G3986" s="1">
        <v>45041</v>
      </c>
      <c r="H3986" s="1">
        <v>45046</v>
      </c>
      <c r="I3986" t="s">
        <v>15</v>
      </c>
      <c r="J3986" t="s">
        <v>22</v>
      </c>
      <c r="K3986" s="2">
        <v>86.89</v>
      </c>
      <c r="L3986" t="s">
        <v>17</v>
      </c>
      <c r="M3986">
        <f>YEAR(Table1[[#This Row],[order_date]])</f>
        <v>2023</v>
      </c>
      <c r="N3986">
        <f>MONTH(Table1[[#This Row],[order_date]])</f>
        <v>4</v>
      </c>
      <c r="O3986" s="3">
        <f>Table1[[#This Row],[sales]]-Table1[[#This Row],[profit]]</f>
        <v>450.28999999999996</v>
      </c>
      <c r="P3986" s="3">
        <f>Table1[[#This Row],[sales]]*Table1[[#This Row],[quantity]]</f>
        <v>537.17999999999995</v>
      </c>
      <c r="Q3986" s="9">
        <f>Table1[[#This Row],[delivery_date]]-Table1[[#This Row],[order_date]]</f>
        <v>5</v>
      </c>
    </row>
    <row r="3987" spans="1:17" x14ac:dyDescent="0.35">
      <c r="A3987" t="s">
        <v>4018</v>
      </c>
      <c r="B3987" t="s">
        <v>19</v>
      </c>
      <c r="C3987" t="s">
        <v>14</v>
      </c>
      <c r="D3987" s="2">
        <v>1219.45</v>
      </c>
      <c r="E3987">
        <v>0.04</v>
      </c>
      <c r="F3987">
        <v>6</v>
      </c>
      <c r="G3987" s="1">
        <v>44942</v>
      </c>
      <c r="H3987" s="1">
        <v>44947</v>
      </c>
      <c r="I3987" t="s">
        <v>15</v>
      </c>
      <c r="J3987" t="s">
        <v>27</v>
      </c>
      <c r="K3987" s="2">
        <v>262.87</v>
      </c>
      <c r="L3987" t="s">
        <v>23</v>
      </c>
      <c r="M3987">
        <f>YEAR(Table1[[#This Row],[order_date]])</f>
        <v>2023</v>
      </c>
      <c r="N3987">
        <f>MONTH(Table1[[#This Row],[order_date]])</f>
        <v>1</v>
      </c>
      <c r="O3987" s="3">
        <f>Table1[[#This Row],[sales]]-Table1[[#This Row],[profit]]</f>
        <v>956.58</v>
      </c>
      <c r="P3987" s="3">
        <f>Table1[[#This Row],[sales]]*Table1[[#This Row],[quantity]]</f>
        <v>7316.7000000000007</v>
      </c>
      <c r="Q3987" s="9">
        <f>Table1[[#This Row],[delivery_date]]-Table1[[#This Row],[order_date]]</f>
        <v>5</v>
      </c>
    </row>
    <row r="3988" spans="1:17" x14ac:dyDescent="0.35">
      <c r="A3988" t="s">
        <v>4019</v>
      </c>
      <c r="B3988" t="s">
        <v>19</v>
      </c>
      <c r="C3988" t="s">
        <v>26</v>
      </c>
      <c r="D3988" s="2">
        <v>1098.3</v>
      </c>
      <c r="E3988">
        <v>0.11</v>
      </c>
      <c r="F3988">
        <v>3</v>
      </c>
      <c r="G3988" s="1">
        <v>45264</v>
      </c>
      <c r="H3988" s="1">
        <v>45271</v>
      </c>
      <c r="I3988" t="s">
        <v>21</v>
      </c>
      <c r="J3988" t="s">
        <v>22</v>
      </c>
      <c r="K3988" s="2">
        <v>287.17</v>
      </c>
      <c r="L3988" t="s">
        <v>34</v>
      </c>
      <c r="M3988">
        <f>YEAR(Table1[[#This Row],[order_date]])</f>
        <v>2023</v>
      </c>
      <c r="N3988">
        <f>MONTH(Table1[[#This Row],[order_date]])</f>
        <v>12</v>
      </c>
      <c r="O3988" s="3">
        <f>Table1[[#This Row],[sales]]-Table1[[#This Row],[profit]]</f>
        <v>811.12999999999988</v>
      </c>
      <c r="P3988" s="3">
        <f>Table1[[#This Row],[sales]]*Table1[[#This Row],[quantity]]</f>
        <v>3294.8999999999996</v>
      </c>
      <c r="Q3988" s="9">
        <f>Table1[[#This Row],[delivery_date]]-Table1[[#This Row],[order_date]]</f>
        <v>7</v>
      </c>
    </row>
    <row r="3989" spans="1:17" x14ac:dyDescent="0.35">
      <c r="A3989" t="s">
        <v>4020</v>
      </c>
      <c r="B3989" t="s">
        <v>25</v>
      </c>
      <c r="C3989" t="s">
        <v>14</v>
      </c>
      <c r="D3989" s="2">
        <v>2157.14</v>
      </c>
      <c r="E3989">
        <v>0.14000000000000001</v>
      </c>
      <c r="F3989">
        <v>7</v>
      </c>
      <c r="G3989" s="1">
        <v>45070</v>
      </c>
      <c r="H3989" s="1">
        <v>45072</v>
      </c>
      <c r="I3989" t="s">
        <v>15</v>
      </c>
      <c r="J3989" t="s">
        <v>27</v>
      </c>
      <c r="K3989" s="2">
        <v>347.42</v>
      </c>
      <c r="L3989" t="s">
        <v>48</v>
      </c>
      <c r="M3989">
        <f>YEAR(Table1[[#This Row],[order_date]])</f>
        <v>2023</v>
      </c>
      <c r="N3989">
        <f>MONTH(Table1[[#This Row],[order_date]])</f>
        <v>5</v>
      </c>
      <c r="O3989" s="3">
        <f>Table1[[#This Row],[sales]]-Table1[[#This Row],[profit]]</f>
        <v>1809.7199999999998</v>
      </c>
      <c r="P3989" s="3">
        <f>Table1[[#This Row],[sales]]*Table1[[#This Row],[quantity]]</f>
        <v>15099.98</v>
      </c>
      <c r="Q3989" s="9">
        <f>Table1[[#This Row],[delivery_date]]-Table1[[#This Row],[order_date]]</f>
        <v>2</v>
      </c>
    </row>
    <row r="3990" spans="1:17" x14ac:dyDescent="0.35">
      <c r="A3990" t="s">
        <v>4021</v>
      </c>
      <c r="B3990" t="s">
        <v>13</v>
      </c>
      <c r="C3990" t="s">
        <v>14</v>
      </c>
      <c r="D3990" s="2">
        <v>1679.45</v>
      </c>
      <c r="E3990">
        <v>0.17</v>
      </c>
      <c r="F3990">
        <v>2</v>
      </c>
      <c r="G3990" s="1">
        <v>45567</v>
      </c>
      <c r="H3990" s="1">
        <v>45572</v>
      </c>
      <c r="I3990" t="s">
        <v>21</v>
      </c>
      <c r="J3990" t="s">
        <v>16</v>
      </c>
      <c r="K3990" s="2">
        <v>282.56</v>
      </c>
      <c r="L3990" t="s">
        <v>28</v>
      </c>
      <c r="M3990">
        <f>YEAR(Table1[[#This Row],[order_date]])</f>
        <v>2024</v>
      </c>
      <c r="N3990">
        <f>MONTH(Table1[[#This Row],[order_date]])</f>
        <v>10</v>
      </c>
      <c r="O3990" s="3">
        <f>Table1[[#This Row],[sales]]-Table1[[#This Row],[profit]]</f>
        <v>1396.89</v>
      </c>
      <c r="P3990" s="3">
        <f>Table1[[#This Row],[sales]]*Table1[[#This Row],[quantity]]</f>
        <v>3358.9</v>
      </c>
      <c r="Q3990" s="9">
        <f>Table1[[#This Row],[delivery_date]]-Table1[[#This Row],[order_date]]</f>
        <v>5</v>
      </c>
    </row>
    <row r="3991" spans="1:17" x14ac:dyDescent="0.35">
      <c r="A3991" t="s">
        <v>4022</v>
      </c>
      <c r="B3991" t="s">
        <v>19</v>
      </c>
      <c r="C3991" t="s">
        <v>26</v>
      </c>
      <c r="D3991" s="2">
        <v>3630.29</v>
      </c>
      <c r="E3991">
        <v>0.32</v>
      </c>
      <c r="F3991">
        <v>2</v>
      </c>
      <c r="G3991" s="1">
        <v>45512</v>
      </c>
      <c r="H3991" s="1">
        <v>45518</v>
      </c>
      <c r="I3991" t="s">
        <v>15</v>
      </c>
      <c r="J3991" t="s">
        <v>22</v>
      </c>
      <c r="K3991" s="2">
        <v>970.33</v>
      </c>
      <c r="L3991" t="s">
        <v>34</v>
      </c>
      <c r="M3991">
        <f>YEAR(Table1[[#This Row],[order_date]])</f>
        <v>2024</v>
      </c>
      <c r="N3991">
        <f>MONTH(Table1[[#This Row],[order_date]])</f>
        <v>8</v>
      </c>
      <c r="O3991" s="3">
        <f>Table1[[#This Row],[sales]]-Table1[[#This Row],[profit]]</f>
        <v>2659.96</v>
      </c>
      <c r="P3991" s="3">
        <f>Table1[[#This Row],[sales]]*Table1[[#This Row],[quantity]]</f>
        <v>7260.58</v>
      </c>
      <c r="Q3991" s="9">
        <f>Table1[[#This Row],[delivery_date]]-Table1[[#This Row],[order_date]]</f>
        <v>6</v>
      </c>
    </row>
    <row r="3992" spans="1:17" x14ac:dyDescent="0.35">
      <c r="A3992" t="s">
        <v>4023</v>
      </c>
      <c r="B3992" t="s">
        <v>19</v>
      </c>
      <c r="C3992" t="s">
        <v>33</v>
      </c>
      <c r="D3992" s="2">
        <v>3526.91</v>
      </c>
      <c r="E3992">
        <v>0.06</v>
      </c>
      <c r="F3992">
        <v>4</v>
      </c>
      <c r="G3992" s="1">
        <v>45463</v>
      </c>
      <c r="H3992" s="1">
        <v>45465</v>
      </c>
      <c r="I3992" t="s">
        <v>31</v>
      </c>
      <c r="J3992" t="s">
        <v>27</v>
      </c>
      <c r="K3992" s="2">
        <v>183.54</v>
      </c>
      <c r="L3992" t="s">
        <v>48</v>
      </c>
      <c r="M3992">
        <f>YEAR(Table1[[#This Row],[order_date]])</f>
        <v>2024</v>
      </c>
      <c r="N3992">
        <f>MONTH(Table1[[#This Row],[order_date]])</f>
        <v>6</v>
      </c>
      <c r="O3992" s="3">
        <f>Table1[[#This Row],[sales]]-Table1[[#This Row],[profit]]</f>
        <v>3343.37</v>
      </c>
      <c r="P3992" s="3">
        <f>Table1[[#This Row],[sales]]*Table1[[#This Row],[quantity]]</f>
        <v>14107.64</v>
      </c>
      <c r="Q3992" s="9">
        <f>Table1[[#This Row],[delivery_date]]-Table1[[#This Row],[order_date]]</f>
        <v>2</v>
      </c>
    </row>
    <row r="3993" spans="1:17" x14ac:dyDescent="0.35">
      <c r="A3993" t="s">
        <v>4024</v>
      </c>
      <c r="B3993" t="s">
        <v>25</v>
      </c>
      <c r="C3993" t="s">
        <v>20</v>
      </c>
      <c r="D3993" s="2">
        <v>1694.81</v>
      </c>
      <c r="E3993">
        <v>0.03</v>
      </c>
      <c r="F3993">
        <v>8</v>
      </c>
      <c r="G3993" s="1">
        <v>44940</v>
      </c>
      <c r="H3993" s="1">
        <v>44944</v>
      </c>
      <c r="I3993" t="s">
        <v>15</v>
      </c>
      <c r="J3993" t="s">
        <v>22</v>
      </c>
      <c r="K3993" s="2">
        <v>259.44</v>
      </c>
      <c r="L3993" t="s">
        <v>23</v>
      </c>
      <c r="M3993">
        <f>YEAR(Table1[[#This Row],[order_date]])</f>
        <v>2023</v>
      </c>
      <c r="N3993">
        <f>MONTH(Table1[[#This Row],[order_date]])</f>
        <v>1</v>
      </c>
      <c r="O3993" s="3">
        <f>Table1[[#This Row],[sales]]-Table1[[#This Row],[profit]]</f>
        <v>1435.37</v>
      </c>
      <c r="P3993" s="3">
        <f>Table1[[#This Row],[sales]]*Table1[[#This Row],[quantity]]</f>
        <v>13558.48</v>
      </c>
      <c r="Q3993" s="9">
        <f>Table1[[#This Row],[delivery_date]]-Table1[[#This Row],[order_date]]</f>
        <v>4</v>
      </c>
    </row>
    <row r="3994" spans="1:17" x14ac:dyDescent="0.35">
      <c r="A3994" t="s">
        <v>4025</v>
      </c>
      <c r="B3994" t="s">
        <v>19</v>
      </c>
      <c r="C3994" t="s">
        <v>36</v>
      </c>
      <c r="D3994" s="2">
        <v>2241.21</v>
      </c>
      <c r="E3994">
        <v>0.47</v>
      </c>
      <c r="F3994">
        <v>3</v>
      </c>
      <c r="G3994" s="1">
        <v>45135</v>
      </c>
      <c r="H3994" s="1">
        <v>45138</v>
      </c>
      <c r="I3994" t="s">
        <v>15</v>
      </c>
      <c r="J3994" t="s">
        <v>27</v>
      </c>
      <c r="K3994" s="2">
        <v>124.52</v>
      </c>
      <c r="L3994" t="s">
        <v>28</v>
      </c>
      <c r="M3994">
        <f>YEAR(Table1[[#This Row],[order_date]])</f>
        <v>2023</v>
      </c>
      <c r="N3994">
        <f>MONTH(Table1[[#This Row],[order_date]])</f>
        <v>7</v>
      </c>
      <c r="O3994" s="3">
        <f>Table1[[#This Row],[sales]]-Table1[[#This Row],[profit]]</f>
        <v>2116.69</v>
      </c>
      <c r="P3994" s="3">
        <f>Table1[[#This Row],[sales]]*Table1[[#This Row],[quantity]]</f>
        <v>6723.63</v>
      </c>
      <c r="Q3994" s="9">
        <f>Table1[[#This Row],[delivery_date]]-Table1[[#This Row],[order_date]]</f>
        <v>3</v>
      </c>
    </row>
    <row r="3995" spans="1:17" x14ac:dyDescent="0.35">
      <c r="A3995" t="s">
        <v>4026</v>
      </c>
      <c r="B3995" t="s">
        <v>25</v>
      </c>
      <c r="C3995" t="s">
        <v>20</v>
      </c>
      <c r="D3995" s="2">
        <v>1118.75</v>
      </c>
      <c r="E3995">
        <v>0.4</v>
      </c>
      <c r="F3995">
        <v>8</v>
      </c>
      <c r="G3995" s="1">
        <v>45573</v>
      </c>
      <c r="H3995" s="1">
        <v>45576</v>
      </c>
      <c r="I3995" t="s">
        <v>21</v>
      </c>
      <c r="J3995" t="s">
        <v>27</v>
      </c>
      <c r="K3995" s="2">
        <v>161.25</v>
      </c>
      <c r="L3995" t="s">
        <v>39</v>
      </c>
      <c r="M3995">
        <f>YEAR(Table1[[#This Row],[order_date]])</f>
        <v>2024</v>
      </c>
      <c r="N3995">
        <f>MONTH(Table1[[#This Row],[order_date]])</f>
        <v>10</v>
      </c>
      <c r="O3995" s="3">
        <f>Table1[[#This Row],[sales]]-Table1[[#This Row],[profit]]</f>
        <v>957.5</v>
      </c>
      <c r="P3995" s="3">
        <f>Table1[[#This Row],[sales]]*Table1[[#This Row],[quantity]]</f>
        <v>8950</v>
      </c>
      <c r="Q3995" s="9">
        <f>Table1[[#This Row],[delivery_date]]-Table1[[#This Row],[order_date]]</f>
        <v>3</v>
      </c>
    </row>
    <row r="3996" spans="1:17" x14ac:dyDescent="0.35">
      <c r="A3996" t="s">
        <v>4027</v>
      </c>
      <c r="B3996" t="s">
        <v>41</v>
      </c>
      <c r="C3996" t="s">
        <v>36</v>
      </c>
      <c r="D3996" s="2">
        <v>3387.09</v>
      </c>
      <c r="E3996">
        <v>0.14000000000000001</v>
      </c>
      <c r="F3996">
        <v>7</v>
      </c>
      <c r="G3996" s="1">
        <v>44947</v>
      </c>
      <c r="H3996" s="1">
        <v>44951</v>
      </c>
      <c r="I3996" t="s">
        <v>15</v>
      </c>
      <c r="J3996" t="s">
        <v>22</v>
      </c>
      <c r="K3996" s="2">
        <v>388.81</v>
      </c>
      <c r="L3996" t="s">
        <v>48</v>
      </c>
      <c r="M3996">
        <f>YEAR(Table1[[#This Row],[order_date]])</f>
        <v>2023</v>
      </c>
      <c r="N3996">
        <f>MONTH(Table1[[#This Row],[order_date]])</f>
        <v>1</v>
      </c>
      <c r="O3996" s="3">
        <f>Table1[[#This Row],[sales]]-Table1[[#This Row],[profit]]</f>
        <v>2998.28</v>
      </c>
      <c r="P3996" s="3">
        <f>Table1[[#This Row],[sales]]*Table1[[#This Row],[quantity]]</f>
        <v>23709.63</v>
      </c>
      <c r="Q3996" s="9">
        <f>Table1[[#This Row],[delivery_date]]-Table1[[#This Row],[order_date]]</f>
        <v>4</v>
      </c>
    </row>
    <row r="3997" spans="1:17" x14ac:dyDescent="0.35">
      <c r="A3997" t="s">
        <v>4028</v>
      </c>
      <c r="B3997" t="s">
        <v>19</v>
      </c>
      <c r="C3997" t="s">
        <v>36</v>
      </c>
      <c r="D3997" s="2">
        <v>2041.49</v>
      </c>
      <c r="E3997">
        <v>0.32</v>
      </c>
      <c r="F3997">
        <v>5</v>
      </c>
      <c r="G3997" s="1">
        <v>45017</v>
      </c>
      <c r="H3997" s="1">
        <v>45018</v>
      </c>
      <c r="I3997" t="s">
        <v>21</v>
      </c>
      <c r="J3997" t="s">
        <v>27</v>
      </c>
      <c r="K3997" s="2">
        <v>386.32</v>
      </c>
      <c r="L3997" t="s">
        <v>17</v>
      </c>
      <c r="M3997">
        <f>YEAR(Table1[[#This Row],[order_date]])</f>
        <v>2023</v>
      </c>
      <c r="N3997">
        <f>MONTH(Table1[[#This Row],[order_date]])</f>
        <v>4</v>
      </c>
      <c r="O3997" s="3">
        <f>Table1[[#This Row],[sales]]-Table1[[#This Row],[profit]]</f>
        <v>1655.17</v>
      </c>
      <c r="P3997" s="3">
        <f>Table1[[#This Row],[sales]]*Table1[[#This Row],[quantity]]</f>
        <v>10207.450000000001</v>
      </c>
      <c r="Q3997" s="9">
        <f>Table1[[#This Row],[delivery_date]]-Table1[[#This Row],[order_date]]</f>
        <v>1</v>
      </c>
    </row>
    <row r="3998" spans="1:17" x14ac:dyDescent="0.35">
      <c r="A3998" t="s">
        <v>4029</v>
      </c>
      <c r="B3998" t="s">
        <v>19</v>
      </c>
      <c r="C3998" t="s">
        <v>20</v>
      </c>
      <c r="D3998" s="2">
        <v>750.85</v>
      </c>
      <c r="E3998">
        <v>0.3</v>
      </c>
      <c r="F3998">
        <v>4</v>
      </c>
      <c r="G3998" s="1">
        <v>45487</v>
      </c>
      <c r="H3998" s="1">
        <v>45488</v>
      </c>
      <c r="I3998" t="s">
        <v>21</v>
      </c>
      <c r="J3998" t="s">
        <v>16</v>
      </c>
      <c r="K3998" s="2">
        <v>124.9</v>
      </c>
      <c r="L3998" t="s">
        <v>23</v>
      </c>
      <c r="M3998">
        <f>YEAR(Table1[[#This Row],[order_date]])</f>
        <v>2024</v>
      </c>
      <c r="N3998">
        <f>MONTH(Table1[[#This Row],[order_date]])</f>
        <v>7</v>
      </c>
      <c r="O3998" s="3">
        <f>Table1[[#This Row],[sales]]-Table1[[#This Row],[profit]]</f>
        <v>625.95000000000005</v>
      </c>
      <c r="P3998" s="3">
        <f>Table1[[#This Row],[sales]]*Table1[[#This Row],[quantity]]</f>
        <v>3003.4</v>
      </c>
      <c r="Q3998" s="9">
        <f>Table1[[#This Row],[delivery_date]]-Table1[[#This Row],[order_date]]</f>
        <v>1</v>
      </c>
    </row>
    <row r="3999" spans="1:17" x14ac:dyDescent="0.35">
      <c r="A3999" t="s">
        <v>4030</v>
      </c>
      <c r="B3999" t="s">
        <v>41</v>
      </c>
      <c r="C3999" t="s">
        <v>14</v>
      </c>
      <c r="D3999" s="2">
        <v>723.6</v>
      </c>
      <c r="E3999">
        <v>0.37</v>
      </c>
      <c r="F3999">
        <v>2</v>
      </c>
      <c r="G3999" s="1">
        <v>45450</v>
      </c>
      <c r="H3999" s="1">
        <v>45456</v>
      </c>
      <c r="I3999" t="s">
        <v>15</v>
      </c>
      <c r="J3999" t="s">
        <v>27</v>
      </c>
      <c r="K3999" s="2">
        <v>54.74</v>
      </c>
      <c r="L3999" t="s">
        <v>17</v>
      </c>
      <c r="M3999">
        <f>YEAR(Table1[[#This Row],[order_date]])</f>
        <v>2024</v>
      </c>
      <c r="N3999">
        <f>MONTH(Table1[[#This Row],[order_date]])</f>
        <v>6</v>
      </c>
      <c r="O3999" s="3">
        <f>Table1[[#This Row],[sales]]-Table1[[#This Row],[profit]]</f>
        <v>668.86</v>
      </c>
      <c r="P3999" s="3">
        <f>Table1[[#This Row],[sales]]*Table1[[#This Row],[quantity]]</f>
        <v>1447.2</v>
      </c>
      <c r="Q3999" s="9">
        <f>Table1[[#This Row],[delivery_date]]-Table1[[#This Row],[order_date]]</f>
        <v>6</v>
      </c>
    </row>
    <row r="4000" spans="1:17" x14ac:dyDescent="0.35">
      <c r="A4000" t="s">
        <v>4031</v>
      </c>
      <c r="B4000" t="s">
        <v>41</v>
      </c>
      <c r="C4000" t="s">
        <v>26</v>
      </c>
      <c r="D4000" s="2">
        <v>1679.37</v>
      </c>
      <c r="E4000">
        <v>0.43</v>
      </c>
      <c r="F4000">
        <v>9</v>
      </c>
      <c r="G4000" s="1">
        <v>44948</v>
      </c>
      <c r="H4000" s="1">
        <v>44951</v>
      </c>
      <c r="I4000" t="s">
        <v>21</v>
      </c>
      <c r="J4000" t="s">
        <v>16</v>
      </c>
      <c r="K4000" s="2">
        <v>307.54000000000002</v>
      </c>
      <c r="L4000" t="s">
        <v>23</v>
      </c>
      <c r="M4000">
        <f>YEAR(Table1[[#This Row],[order_date]])</f>
        <v>2023</v>
      </c>
      <c r="N4000">
        <f>MONTH(Table1[[#This Row],[order_date]])</f>
        <v>1</v>
      </c>
      <c r="O4000" s="3">
        <f>Table1[[#This Row],[sales]]-Table1[[#This Row],[profit]]</f>
        <v>1371.83</v>
      </c>
      <c r="P4000" s="3">
        <f>Table1[[#This Row],[sales]]*Table1[[#This Row],[quantity]]</f>
        <v>15114.329999999998</v>
      </c>
      <c r="Q4000" s="9">
        <f>Table1[[#This Row],[delivery_date]]-Table1[[#This Row],[order_date]]</f>
        <v>3</v>
      </c>
    </row>
    <row r="4001" spans="1:17" x14ac:dyDescent="0.35">
      <c r="A4001" t="s">
        <v>4032</v>
      </c>
      <c r="B4001" t="s">
        <v>41</v>
      </c>
      <c r="C4001" t="s">
        <v>33</v>
      </c>
      <c r="D4001" s="2">
        <v>3761.89</v>
      </c>
      <c r="E4001">
        <v>0.18</v>
      </c>
      <c r="F4001">
        <v>4</v>
      </c>
      <c r="G4001" s="1">
        <v>45600</v>
      </c>
      <c r="H4001" s="1">
        <v>45604</v>
      </c>
      <c r="I4001" t="s">
        <v>15</v>
      </c>
      <c r="J4001" t="s">
        <v>27</v>
      </c>
      <c r="K4001" s="2">
        <v>840.46</v>
      </c>
      <c r="L4001" t="s">
        <v>39</v>
      </c>
      <c r="M4001">
        <f>YEAR(Table1[[#This Row],[order_date]])</f>
        <v>2024</v>
      </c>
      <c r="N4001">
        <f>MONTH(Table1[[#This Row],[order_date]])</f>
        <v>11</v>
      </c>
      <c r="O4001" s="3">
        <f>Table1[[#This Row],[sales]]-Table1[[#This Row],[profit]]</f>
        <v>2921.43</v>
      </c>
      <c r="P4001" s="3">
        <f>Table1[[#This Row],[sales]]*Table1[[#This Row],[quantity]]</f>
        <v>15047.56</v>
      </c>
      <c r="Q4001" s="9">
        <f>Table1[[#This Row],[delivery_date]]-Table1[[#This Row],[order_date]]</f>
        <v>4</v>
      </c>
    </row>
    <row r="4002" spans="1:17" x14ac:dyDescent="0.35">
      <c r="A4002" t="s">
        <v>4033</v>
      </c>
      <c r="B4002" t="s">
        <v>19</v>
      </c>
      <c r="C4002" t="s">
        <v>33</v>
      </c>
      <c r="D4002" s="2">
        <v>224.97</v>
      </c>
      <c r="E4002">
        <v>0.33</v>
      </c>
      <c r="F4002">
        <v>5</v>
      </c>
      <c r="G4002" s="1">
        <v>45336</v>
      </c>
      <c r="H4002" s="1">
        <v>45341</v>
      </c>
      <c r="I4002" t="s">
        <v>21</v>
      </c>
      <c r="J4002" t="s">
        <v>27</v>
      </c>
      <c r="K4002" s="2">
        <v>14.4</v>
      </c>
      <c r="L4002" t="s">
        <v>28</v>
      </c>
      <c r="M4002">
        <f>YEAR(Table1[[#This Row],[order_date]])</f>
        <v>2024</v>
      </c>
      <c r="N4002">
        <f>MONTH(Table1[[#This Row],[order_date]])</f>
        <v>2</v>
      </c>
      <c r="O4002" s="3">
        <f>Table1[[#This Row],[sales]]-Table1[[#This Row],[profit]]</f>
        <v>210.57</v>
      </c>
      <c r="P4002" s="3">
        <f>Table1[[#This Row],[sales]]*Table1[[#This Row],[quantity]]</f>
        <v>1124.8499999999999</v>
      </c>
      <c r="Q4002" s="9">
        <f>Table1[[#This Row],[delivery_date]]-Table1[[#This Row],[order_date]]</f>
        <v>5</v>
      </c>
    </row>
    <row r="4003" spans="1:17" x14ac:dyDescent="0.35">
      <c r="A4003" t="s">
        <v>4034</v>
      </c>
      <c r="B4003" t="s">
        <v>13</v>
      </c>
      <c r="C4003" t="s">
        <v>33</v>
      </c>
      <c r="D4003" s="2">
        <v>1363.1</v>
      </c>
      <c r="E4003">
        <v>0.4</v>
      </c>
      <c r="F4003">
        <v>2</v>
      </c>
      <c r="G4003" s="1">
        <v>45082</v>
      </c>
      <c r="H4003" s="1">
        <v>45086</v>
      </c>
      <c r="I4003" t="s">
        <v>21</v>
      </c>
      <c r="J4003" t="s">
        <v>27</v>
      </c>
      <c r="K4003" s="2">
        <v>79.25</v>
      </c>
      <c r="L4003" t="s">
        <v>28</v>
      </c>
      <c r="M4003">
        <f>YEAR(Table1[[#This Row],[order_date]])</f>
        <v>2023</v>
      </c>
      <c r="N4003">
        <f>MONTH(Table1[[#This Row],[order_date]])</f>
        <v>6</v>
      </c>
      <c r="O4003" s="3">
        <f>Table1[[#This Row],[sales]]-Table1[[#This Row],[profit]]</f>
        <v>1283.8499999999999</v>
      </c>
      <c r="P4003" s="3">
        <f>Table1[[#This Row],[sales]]*Table1[[#This Row],[quantity]]</f>
        <v>2726.2</v>
      </c>
      <c r="Q4003" s="9">
        <f>Table1[[#This Row],[delivery_date]]-Table1[[#This Row],[order_date]]</f>
        <v>4</v>
      </c>
    </row>
    <row r="4004" spans="1:17" x14ac:dyDescent="0.35">
      <c r="A4004" t="s">
        <v>4035</v>
      </c>
      <c r="B4004" t="s">
        <v>13</v>
      </c>
      <c r="C4004" t="s">
        <v>20</v>
      </c>
      <c r="D4004" s="2">
        <v>896.18</v>
      </c>
      <c r="E4004">
        <v>0.35</v>
      </c>
      <c r="F4004">
        <v>2</v>
      </c>
      <c r="G4004" s="1">
        <v>45085</v>
      </c>
      <c r="H4004" s="1">
        <v>45087</v>
      </c>
      <c r="I4004" t="s">
        <v>31</v>
      </c>
      <c r="J4004" t="s">
        <v>22</v>
      </c>
      <c r="K4004" s="2">
        <v>243</v>
      </c>
      <c r="L4004" t="s">
        <v>17</v>
      </c>
      <c r="M4004">
        <f>YEAR(Table1[[#This Row],[order_date]])</f>
        <v>2023</v>
      </c>
      <c r="N4004">
        <f>MONTH(Table1[[#This Row],[order_date]])</f>
        <v>6</v>
      </c>
      <c r="O4004" s="3">
        <f>Table1[[#This Row],[sales]]-Table1[[#This Row],[profit]]</f>
        <v>653.17999999999995</v>
      </c>
      <c r="P4004" s="3">
        <f>Table1[[#This Row],[sales]]*Table1[[#This Row],[quantity]]</f>
        <v>1792.36</v>
      </c>
      <c r="Q4004" s="9">
        <f>Table1[[#This Row],[delivery_date]]-Table1[[#This Row],[order_date]]</f>
        <v>2</v>
      </c>
    </row>
    <row r="4005" spans="1:17" x14ac:dyDescent="0.35">
      <c r="A4005" t="s">
        <v>4036</v>
      </c>
      <c r="B4005" t="s">
        <v>13</v>
      </c>
      <c r="C4005" t="s">
        <v>20</v>
      </c>
      <c r="D4005" s="2">
        <v>4786.74</v>
      </c>
      <c r="E4005">
        <v>0.46</v>
      </c>
      <c r="F4005">
        <v>2</v>
      </c>
      <c r="G4005" s="1">
        <v>45013</v>
      </c>
      <c r="H4005" s="1">
        <v>45017</v>
      </c>
      <c r="I4005" t="s">
        <v>31</v>
      </c>
      <c r="J4005" t="s">
        <v>22</v>
      </c>
      <c r="K4005" s="2">
        <v>917.64</v>
      </c>
      <c r="L4005" t="s">
        <v>17</v>
      </c>
      <c r="M4005">
        <f>YEAR(Table1[[#This Row],[order_date]])</f>
        <v>2023</v>
      </c>
      <c r="N4005">
        <f>MONTH(Table1[[#This Row],[order_date]])</f>
        <v>3</v>
      </c>
      <c r="O4005" s="3">
        <f>Table1[[#This Row],[sales]]-Table1[[#This Row],[profit]]</f>
        <v>3869.1</v>
      </c>
      <c r="P4005" s="3">
        <f>Table1[[#This Row],[sales]]*Table1[[#This Row],[quantity]]</f>
        <v>9573.48</v>
      </c>
      <c r="Q4005" s="9">
        <f>Table1[[#This Row],[delivery_date]]-Table1[[#This Row],[order_date]]</f>
        <v>4</v>
      </c>
    </row>
    <row r="4006" spans="1:17" x14ac:dyDescent="0.35">
      <c r="A4006" t="s">
        <v>4037</v>
      </c>
      <c r="B4006" t="s">
        <v>19</v>
      </c>
      <c r="C4006" t="s">
        <v>14</v>
      </c>
      <c r="D4006" s="2">
        <v>3555.88</v>
      </c>
      <c r="E4006">
        <v>0.25</v>
      </c>
      <c r="F4006">
        <v>2</v>
      </c>
      <c r="G4006" s="1">
        <v>45263</v>
      </c>
      <c r="H4006" s="1">
        <v>45269</v>
      </c>
      <c r="I4006" t="s">
        <v>21</v>
      </c>
      <c r="J4006" t="s">
        <v>16</v>
      </c>
      <c r="K4006" s="2">
        <v>274.43</v>
      </c>
      <c r="L4006" t="s">
        <v>34</v>
      </c>
      <c r="M4006">
        <f>YEAR(Table1[[#This Row],[order_date]])</f>
        <v>2023</v>
      </c>
      <c r="N4006">
        <f>MONTH(Table1[[#This Row],[order_date]])</f>
        <v>12</v>
      </c>
      <c r="O4006" s="3">
        <f>Table1[[#This Row],[sales]]-Table1[[#This Row],[profit]]</f>
        <v>3281.4500000000003</v>
      </c>
      <c r="P4006" s="3">
        <f>Table1[[#This Row],[sales]]*Table1[[#This Row],[quantity]]</f>
        <v>7111.76</v>
      </c>
      <c r="Q4006" s="9">
        <f>Table1[[#This Row],[delivery_date]]-Table1[[#This Row],[order_date]]</f>
        <v>6</v>
      </c>
    </row>
    <row r="4007" spans="1:17" x14ac:dyDescent="0.35">
      <c r="A4007" t="s">
        <v>4038</v>
      </c>
      <c r="B4007" t="s">
        <v>41</v>
      </c>
      <c r="C4007" t="s">
        <v>33</v>
      </c>
      <c r="D4007" s="2">
        <v>1242.8399999999999</v>
      </c>
      <c r="E4007">
        <v>0.4</v>
      </c>
      <c r="F4007">
        <v>9</v>
      </c>
      <c r="G4007" s="1">
        <v>45333</v>
      </c>
      <c r="H4007" s="1">
        <v>45340</v>
      </c>
      <c r="I4007" t="s">
        <v>21</v>
      </c>
      <c r="J4007" t="s">
        <v>16</v>
      </c>
      <c r="K4007" s="2">
        <v>285.31</v>
      </c>
      <c r="L4007" t="s">
        <v>23</v>
      </c>
      <c r="M4007">
        <f>YEAR(Table1[[#This Row],[order_date]])</f>
        <v>2024</v>
      </c>
      <c r="N4007">
        <f>MONTH(Table1[[#This Row],[order_date]])</f>
        <v>2</v>
      </c>
      <c r="O4007" s="3">
        <f>Table1[[#This Row],[sales]]-Table1[[#This Row],[profit]]</f>
        <v>957.53</v>
      </c>
      <c r="P4007" s="3">
        <f>Table1[[#This Row],[sales]]*Table1[[#This Row],[quantity]]</f>
        <v>11185.56</v>
      </c>
      <c r="Q4007" s="9">
        <f>Table1[[#This Row],[delivery_date]]-Table1[[#This Row],[order_date]]</f>
        <v>7</v>
      </c>
    </row>
    <row r="4008" spans="1:17" x14ac:dyDescent="0.35">
      <c r="A4008" t="s">
        <v>4039</v>
      </c>
      <c r="B4008" t="s">
        <v>19</v>
      </c>
      <c r="C4008" t="s">
        <v>14</v>
      </c>
      <c r="D4008" s="2">
        <v>1116.56</v>
      </c>
      <c r="E4008">
        <v>0.45</v>
      </c>
      <c r="F4008">
        <v>5</v>
      </c>
      <c r="G4008" s="1">
        <v>45647</v>
      </c>
      <c r="H4008" s="1">
        <v>45648</v>
      </c>
      <c r="I4008" t="s">
        <v>21</v>
      </c>
      <c r="J4008" t="s">
        <v>27</v>
      </c>
      <c r="K4008" s="2">
        <v>294.95</v>
      </c>
      <c r="L4008" t="s">
        <v>39</v>
      </c>
      <c r="M4008">
        <f>YEAR(Table1[[#This Row],[order_date]])</f>
        <v>2024</v>
      </c>
      <c r="N4008">
        <f>MONTH(Table1[[#This Row],[order_date]])</f>
        <v>12</v>
      </c>
      <c r="O4008" s="3">
        <f>Table1[[#This Row],[sales]]-Table1[[#This Row],[profit]]</f>
        <v>821.6099999999999</v>
      </c>
      <c r="P4008" s="3">
        <f>Table1[[#This Row],[sales]]*Table1[[#This Row],[quantity]]</f>
        <v>5582.7999999999993</v>
      </c>
      <c r="Q4008" s="9">
        <f>Table1[[#This Row],[delivery_date]]-Table1[[#This Row],[order_date]]</f>
        <v>1</v>
      </c>
    </row>
    <row r="4009" spans="1:17" x14ac:dyDescent="0.35">
      <c r="A4009" t="s">
        <v>4040</v>
      </c>
      <c r="B4009" t="s">
        <v>41</v>
      </c>
      <c r="C4009" t="s">
        <v>33</v>
      </c>
      <c r="D4009" s="2">
        <v>4304.3500000000004</v>
      </c>
      <c r="E4009">
        <v>0.28000000000000003</v>
      </c>
      <c r="F4009">
        <v>6</v>
      </c>
      <c r="G4009" s="1">
        <v>45446</v>
      </c>
      <c r="H4009" s="1">
        <v>45451</v>
      </c>
      <c r="I4009" t="s">
        <v>21</v>
      </c>
      <c r="J4009" t="s">
        <v>22</v>
      </c>
      <c r="K4009" s="2">
        <v>1255.8399999999999</v>
      </c>
      <c r="L4009" t="s">
        <v>48</v>
      </c>
      <c r="M4009">
        <f>YEAR(Table1[[#This Row],[order_date]])</f>
        <v>2024</v>
      </c>
      <c r="N4009">
        <f>MONTH(Table1[[#This Row],[order_date]])</f>
        <v>6</v>
      </c>
      <c r="O4009" s="3">
        <f>Table1[[#This Row],[sales]]-Table1[[#This Row],[profit]]</f>
        <v>3048.51</v>
      </c>
      <c r="P4009" s="3">
        <f>Table1[[#This Row],[sales]]*Table1[[#This Row],[quantity]]</f>
        <v>25826.100000000002</v>
      </c>
      <c r="Q4009" s="9">
        <f>Table1[[#This Row],[delivery_date]]-Table1[[#This Row],[order_date]]</f>
        <v>5</v>
      </c>
    </row>
    <row r="4010" spans="1:17" x14ac:dyDescent="0.35">
      <c r="A4010" t="s">
        <v>4041</v>
      </c>
      <c r="B4010" t="s">
        <v>19</v>
      </c>
      <c r="C4010" t="s">
        <v>20</v>
      </c>
      <c r="D4010" s="2">
        <v>1032.1099999999999</v>
      </c>
      <c r="E4010">
        <v>0.01</v>
      </c>
      <c r="F4010">
        <v>4</v>
      </c>
      <c r="G4010" s="1">
        <v>45604</v>
      </c>
      <c r="H4010" s="1">
        <v>45609</v>
      </c>
      <c r="I4010" t="s">
        <v>15</v>
      </c>
      <c r="J4010" t="s">
        <v>22</v>
      </c>
      <c r="K4010" s="2">
        <v>265.76</v>
      </c>
      <c r="L4010" t="s">
        <v>23</v>
      </c>
      <c r="M4010">
        <f>YEAR(Table1[[#This Row],[order_date]])</f>
        <v>2024</v>
      </c>
      <c r="N4010">
        <f>MONTH(Table1[[#This Row],[order_date]])</f>
        <v>11</v>
      </c>
      <c r="O4010" s="3">
        <f>Table1[[#This Row],[sales]]-Table1[[#This Row],[profit]]</f>
        <v>766.34999999999991</v>
      </c>
      <c r="P4010" s="3">
        <f>Table1[[#This Row],[sales]]*Table1[[#This Row],[quantity]]</f>
        <v>4128.4399999999996</v>
      </c>
      <c r="Q4010" s="9">
        <f>Table1[[#This Row],[delivery_date]]-Table1[[#This Row],[order_date]]</f>
        <v>5</v>
      </c>
    </row>
    <row r="4011" spans="1:17" x14ac:dyDescent="0.35">
      <c r="A4011" t="s">
        <v>4042</v>
      </c>
      <c r="B4011" t="s">
        <v>19</v>
      </c>
      <c r="C4011" t="s">
        <v>26</v>
      </c>
      <c r="D4011" s="2">
        <v>4985.59</v>
      </c>
      <c r="E4011">
        <v>0.41</v>
      </c>
      <c r="F4011">
        <v>2</v>
      </c>
      <c r="G4011" s="1">
        <v>44936</v>
      </c>
      <c r="H4011" s="1">
        <v>44939</v>
      </c>
      <c r="I4011" t="s">
        <v>15</v>
      </c>
      <c r="J4011" t="s">
        <v>16</v>
      </c>
      <c r="K4011" s="2">
        <v>1184.24</v>
      </c>
      <c r="L4011" t="s">
        <v>34</v>
      </c>
      <c r="M4011">
        <f>YEAR(Table1[[#This Row],[order_date]])</f>
        <v>2023</v>
      </c>
      <c r="N4011">
        <f>MONTH(Table1[[#This Row],[order_date]])</f>
        <v>1</v>
      </c>
      <c r="O4011" s="3">
        <f>Table1[[#This Row],[sales]]-Table1[[#This Row],[profit]]</f>
        <v>3801.3500000000004</v>
      </c>
      <c r="P4011" s="3">
        <f>Table1[[#This Row],[sales]]*Table1[[#This Row],[quantity]]</f>
        <v>9971.18</v>
      </c>
      <c r="Q4011" s="9">
        <f>Table1[[#This Row],[delivery_date]]-Table1[[#This Row],[order_date]]</f>
        <v>3</v>
      </c>
    </row>
    <row r="4012" spans="1:17" x14ac:dyDescent="0.35">
      <c r="A4012" t="s">
        <v>4043</v>
      </c>
      <c r="B4012" t="s">
        <v>41</v>
      </c>
      <c r="C4012" t="s">
        <v>26</v>
      </c>
      <c r="D4012" s="2">
        <v>1483.29</v>
      </c>
      <c r="E4012">
        <v>0.42</v>
      </c>
      <c r="F4012">
        <v>3</v>
      </c>
      <c r="G4012" s="1">
        <v>44956</v>
      </c>
      <c r="H4012" s="1">
        <v>44958</v>
      </c>
      <c r="I4012" t="s">
        <v>15</v>
      </c>
      <c r="J4012" t="s">
        <v>16</v>
      </c>
      <c r="K4012" s="2">
        <v>399.88</v>
      </c>
      <c r="L4012" t="s">
        <v>34</v>
      </c>
      <c r="M4012">
        <f>YEAR(Table1[[#This Row],[order_date]])</f>
        <v>2023</v>
      </c>
      <c r="N4012">
        <f>MONTH(Table1[[#This Row],[order_date]])</f>
        <v>1</v>
      </c>
      <c r="O4012" s="3">
        <f>Table1[[#This Row],[sales]]-Table1[[#This Row],[profit]]</f>
        <v>1083.4099999999999</v>
      </c>
      <c r="P4012" s="3">
        <f>Table1[[#This Row],[sales]]*Table1[[#This Row],[quantity]]</f>
        <v>4449.87</v>
      </c>
      <c r="Q4012" s="9">
        <f>Table1[[#This Row],[delivery_date]]-Table1[[#This Row],[order_date]]</f>
        <v>2</v>
      </c>
    </row>
    <row r="4013" spans="1:17" x14ac:dyDescent="0.35">
      <c r="A4013" t="s">
        <v>4044</v>
      </c>
      <c r="B4013" t="s">
        <v>13</v>
      </c>
      <c r="C4013" t="s">
        <v>26</v>
      </c>
      <c r="D4013" s="2">
        <v>513.23</v>
      </c>
      <c r="E4013">
        <v>0.2</v>
      </c>
      <c r="F4013">
        <v>3</v>
      </c>
      <c r="G4013" s="1">
        <v>45184</v>
      </c>
      <c r="H4013" s="1">
        <v>45189</v>
      </c>
      <c r="I4013" t="s">
        <v>31</v>
      </c>
      <c r="J4013" t="s">
        <v>22</v>
      </c>
      <c r="K4013" s="2">
        <v>88.21</v>
      </c>
      <c r="L4013" t="s">
        <v>34</v>
      </c>
      <c r="M4013">
        <f>YEAR(Table1[[#This Row],[order_date]])</f>
        <v>2023</v>
      </c>
      <c r="N4013">
        <f>MONTH(Table1[[#This Row],[order_date]])</f>
        <v>9</v>
      </c>
      <c r="O4013" s="3">
        <f>Table1[[#This Row],[sales]]-Table1[[#This Row],[profit]]</f>
        <v>425.02000000000004</v>
      </c>
      <c r="P4013" s="3">
        <f>Table1[[#This Row],[sales]]*Table1[[#This Row],[quantity]]</f>
        <v>1539.69</v>
      </c>
      <c r="Q4013" s="9">
        <f>Table1[[#This Row],[delivery_date]]-Table1[[#This Row],[order_date]]</f>
        <v>5</v>
      </c>
    </row>
    <row r="4014" spans="1:17" x14ac:dyDescent="0.35">
      <c r="A4014" t="s">
        <v>4045</v>
      </c>
      <c r="B4014" t="s">
        <v>41</v>
      </c>
      <c r="C4014" t="s">
        <v>26</v>
      </c>
      <c r="D4014" s="2">
        <v>3485.62</v>
      </c>
      <c r="E4014">
        <v>0.11</v>
      </c>
      <c r="F4014">
        <v>8</v>
      </c>
      <c r="G4014" s="1">
        <v>45204</v>
      </c>
      <c r="H4014" s="1">
        <v>45207</v>
      </c>
      <c r="I4014" t="s">
        <v>15</v>
      </c>
      <c r="J4014" t="s">
        <v>22</v>
      </c>
      <c r="K4014" s="2">
        <v>598.07000000000005</v>
      </c>
      <c r="L4014" t="s">
        <v>28</v>
      </c>
      <c r="M4014">
        <f>YEAR(Table1[[#This Row],[order_date]])</f>
        <v>2023</v>
      </c>
      <c r="N4014">
        <f>MONTH(Table1[[#This Row],[order_date]])</f>
        <v>10</v>
      </c>
      <c r="O4014" s="3">
        <f>Table1[[#This Row],[sales]]-Table1[[#This Row],[profit]]</f>
        <v>2887.5499999999997</v>
      </c>
      <c r="P4014" s="3">
        <f>Table1[[#This Row],[sales]]*Table1[[#This Row],[quantity]]</f>
        <v>27884.959999999999</v>
      </c>
      <c r="Q4014" s="9">
        <f>Table1[[#This Row],[delivery_date]]-Table1[[#This Row],[order_date]]</f>
        <v>3</v>
      </c>
    </row>
    <row r="4015" spans="1:17" x14ac:dyDescent="0.35">
      <c r="A4015" t="s">
        <v>4046</v>
      </c>
      <c r="B4015" t="s">
        <v>25</v>
      </c>
      <c r="C4015" t="s">
        <v>36</v>
      </c>
      <c r="D4015" s="2">
        <v>3087.25</v>
      </c>
      <c r="E4015">
        <v>0.49</v>
      </c>
      <c r="F4015">
        <v>8</v>
      </c>
      <c r="G4015" s="1">
        <v>45059</v>
      </c>
      <c r="H4015" s="1">
        <v>45064</v>
      </c>
      <c r="I4015" t="s">
        <v>21</v>
      </c>
      <c r="J4015" t="s">
        <v>27</v>
      </c>
      <c r="K4015" s="2">
        <v>676.07</v>
      </c>
      <c r="L4015" t="s">
        <v>28</v>
      </c>
      <c r="M4015">
        <f>YEAR(Table1[[#This Row],[order_date]])</f>
        <v>2023</v>
      </c>
      <c r="N4015">
        <f>MONTH(Table1[[#This Row],[order_date]])</f>
        <v>5</v>
      </c>
      <c r="O4015" s="3">
        <f>Table1[[#This Row],[sales]]-Table1[[#This Row],[profit]]</f>
        <v>2411.1799999999998</v>
      </c>
      <c r="P4015" s="3">
        <f>Table1[[#This Row],[sales]]*Table1[[#This Row],[quantity]]</f>
        <v>24698</v>
      </c>
      <c r="Q4015" s="9">
        <f>Table1[[#This Row],[delivery_date]]-Table1[[#This Row],[order_date]]</f>
        <v>5</v>
      </c>
    </row>
    <row r="4016" spans="1:17" x14ac:dyDescent="0.35">
      <c r="A4016" t="s">
        <v>4047</v>
      </c>
      <c r="B4016" t="s">
        <v>25</v>
      </c>
      <c r="C4016" t="s">
        <v>33</v>
      </c>
      <c r="D4016" s="2">
        <v>4999.13</v>
      </c>
      <c r="E4016">
        <v>0.28000000000000003</v>
      </c>
      <c r="F4016">
        <v>6</v>
      </c>
      <c r="G4016" s="1">
        <v>45383</v>
      </c>
      <c r="H4016" s="1">
        <v>45384</v>
      </c>
      <c r="I4016" t="s">
        <v>31</v>
      </c>
      <c r="J4016" t="s">
        <v>27</v>
      </c>
      <c r="K4016" s="2">
        <v>1344.04</v>
      </c>
      <c r="L4016" t="s">
        <v>23</v>
      </c>
      <c r="M4016">
        <f>YEAR(Table1[[#This Row],[order_date]])</f>
        <v>2024</v>
      </c>
      <c r="N4016">
        <f>MONTH(Table1[[#This Row],[order_date]])</f>
        <v>4</v>
      </c>
      <c r="O4016" s="3">
        <f>Table1[[#This Row],[sales]]-Table1[[#This Row],[profit]]</f>
        <v>3655.09</v>
      </c>
      <c r="P4016" s="3">
        <f>Table1[[#This Row],[sales]]*Table1[[#This Row],[quantity]]</f>
        <v>29994.78</v>
      </c>
      <c r="Q4016" s="9">
        <f>Table1[[#This Row],[delivery_date]]-Table1[[#This Row],[order_date]]</f>
        <v>1</v>
      </c>
    </row>
    <row r="4017" spans="1:17" x14ac:dyDescent="0.35">
      <c r="A4017" t="s">
        <v>4048</v>
      </c>
      <c r="B4017" t="s">
        <v>41</v>
      </c>
      <c r="C4017" t="s">
        <v>26</v>
      </c>
      <c r="D4017" s="2">
        <v>4030.22</v>
      </c>
      <c r="E4017">
        <v>0.26</v>
      </c>
      <c r="F4017">
        <v>8</v>
      </c>
      <c r="G4017" s="1">
        <v>45123</v>
      </c>
      <c r="H4017" s="1">
        <v>45130</v>
      </c>
      <c r="I4017" t="s">
        <v>21</v>
      </c>
      <c r="J4017" t="s">
        <v>16</v>
      </c>
      <c r="K4017" s="2">
        <v>411.83</v>
      </c>
      <c r="L4017" t="s">
        <v>28</v>
      </c>
      <c r="M4017">
        <f>YEAR(Table1[[#This Row],[order_date]])</f>
        <v>2023</v>
      </c>
      <c r="N4017">
        <f>MONTH(Table1[[#This Row],[order_date]])</f>
        <v>7</v>
      </c>
      <c r="O4017" s="3">
        <f>Table1[[#This Row],[sales]]-Table1[[#This Row],[profit]]</f>
        <v>3618.39</v>
      </c>
      <c r="P4017" s="3">
        <f>Table1[[#This Row],[sales]]*Table1[[#This Row],[quantity]]</f>
        <v>32241.759999999998</v>
      </c>
      <c r="Q4017" s="9">
        <f>Table1[[#This Row],[delivery_date]]-Table1[[#This Row],[order_date]]</f>
        <v>7</v>
      </c>
    </row>
    <row r="4018" spans="1:17" x14ac:dyDescent="0.35">
      <c r="A4018" t="s">
        <v>4049</v>
      </c>
      <c r="B4018" t="s">
        <v>19</v>
      </c>
      <c r="C4018" t="s">
        <v>36</v>
      </c>
      <c r="D4018" s="2">
        <v>2201.3000000000002</v>
      </c>
      <c r="E4018">
        <v>0.47</v>
      </c>
      <c r="F4018">
        <v>3</v>
      </c>
      <c r="G4018" s="1">
        <v>45494</v>
      </c>
      <c r="H4018" s="1">
        <v>45499</v>
      </c>
      <c r="I4018" t="s">
        <v>15</v>
      </c>
      <c r="J4018" t="s">
        <v>22</v>
      </c>
      <c r="K4018" s="2">
        <v>347.45</v>
      </c>
      <c r="L4018" t="s">
        <v>23</v>
      </c>
      <c r="M4018">
        <f>YEAR(Table1[[#This Row],[order_date]])</f>
        <v>2024</v>
      </c>
      <c r="N4018">
        <f>MONTH(Table1[[#This Row],[order_date]])</f>
        <v>7</v>
      </c>
      <c r="O4018" s="3">
        <f>Table1[[#This Row],[sales]]-Table1[[#This Row],[profit]]</f>
        <v>1853.8500000000001</v>
      </c>
      <c r="P4018" s="3">
        <f>Table1[[#This Row],[sales]]*Table1[[#This Row],[quantity]]</f>
        <v>6603.9000000000005</v>
      </c>
      <c r="Q4018" s="9">
        <f>Table1[[#This Row],[delivery_date]]-Table1[[#This Row],[order_date]]</f>
        <v>5</v>
      </c>
    </row>
    <row r="4019" spans="1:17" x14ac:dyDescent="0.35">
      <c r="A4019" t="s">
        <v>4050</v>
      </c>
      <c r="B4019" t="s">
        <v>25</v>
      </c>
      <c r="C4019" t="s">
        <v>36</v>
      </c>
      <c r="D4019" s="2">
        <v>3415.4</v>
      </c>
      <c r="E4019">
        <v>0.2</v>
      </c>
      <c r="F4019">
        <v>7</v>
      </c>
      <c r="G4019" s="1">
        <v>45202</v>
      </c>
      <c r="H4019" s="1">
        <v>45203</v>
      </c>
      <c r="I4019" t="s">
        <v>31</v>
      </c>
      <c r="J4019" t="s">
        <v>27</v>
      </c>
      <c r="K4019" s="2">
        <v>815.33</v>
      </c>
      <c r="L4019" t="s">
        <v>23</v>
      </c>
      <c r="M4019">
        <f>YEAR(Table1[[#This Row],[order_date]])</f>
        <v>2023</v>
      </c>
      <c r="N4019">
        <f>MONTH(Table1[[#This Row],[order_date]])</f>
        <v>10</v>
      </c>
      <c r="O4019" s="3">
        <f>Table1[[#This Row],[sales]]-Table1[[#This Row],[profit]]</f>
        <v>2600.0700000000002</v>
      </c>
      <c r="P4019" s="3">
        <f>Table1[[#This Row],[sales]]*Table1[[#This Row],[quantity]]</f>
        <v>23907.8</v>
      </c>
      <c r="Q4019" s="9">
        <f>Table1[[#This Row],[delivery_date]]-Table1[[#This Row],[order_date]]</f>
        <v>1</v>
      </c>
    </row>
    <row r="4020" spans="1:17" x14ac:dyDescent="0.35">
      <c r="A4020" t="s">
        <v>4051</v>
      </c>
      <c r="B4020" t="s">
        <v>25</v>
      </c>
      <c r="C4020" t="s">
        <v>36</v>
      </c>
      <c r="D4020" s="2">
        <v>4107.46</v>
      </c>
      <c r="E4020">
        <v>0.42</v>
      </c>
      <c r="F4020">
        <v>5</v>
      </c>
      <c r="G4020" s="1">
        <v>45403</v>
      </c>
      <c r="H4020" s="1">
        <v>45409</v>
      </c>
      <c r="I4020" t="s">
        <v>21</v>
      </c>
      <c r="J4020" t="s">
        <v>16</v>
      </c>
      <c r="K4020" s="2">
        <v>495.62</v>
      </c>
      <c r="L4020" t="s">
        <v>23</v>
      </c>
      <c r="M4020">
        <f>YEAR(Table1[[#This Row],[order_date]])</f>
        <v>2024</v>
      </c>
      <c r="N4020">
        <f>MONTH(Table1[[#This Row],[order_date]])</f>
        <v>4</v>
      </c>
      <c r="O4020" s="3">
        <f>Table1[[#This Row],[sales]]-Table1[[#This Row],[profit]]</f>
        <v>3611.84</v>
      </c>
      <c r="P4020" s="3">
        <f>Table1[[#This Row],[sales]]*Table1[[#This Row],[quantity]]</f>
        <v>20537.3</v>
      </c>
      <c r="Q4020" s="9">
        <f>Table1[[#This Row],[delivery_date]]-Table1[[#This Row],[order_date]]</f>
        <v>6</v>
      </c>
    </row>
    <row r="4021" spans="1:17" x14ac:dyDescent="0.35">
      <c r="A4021" t="s">
        <v>4052</v>
      </c>
      <c r="B4021" t="s">
        <v>19</v>
      </c>
      <c r="C4021" t="s">
        <v>14</v>
      </c>
      <c r="D4021" s="2">
        <v>2617.2600000000002</v>
      </c>
      <c r="E4021">
        <v>0.35</v>
      </c>
      <c r="F4021">
        <v>9</v>
      </c>
      <c r="G4021" s="1">
        <v>45124</v>
      </c>
      <c r="H4021" s="1">
        <v>45131</v>
      </c>
      <c r="I4021" t="s">
        <v>21</v>
      </c>
      <c r="J4021" t="s">
        <v>16</v>
      </c>
      <c r="K4021" s="2">
        <v>167.25</v>
      </c>
      <c r="L4021" t="s">
        <v>28</v>
      </c>
      <c r="M4021">
        <f>YEAR(Table1[[#This Row],[order_date]])</f>
        <v>2023</v>
      </c>
      <c r="N4021">
        <f>MONTH(Table1[[#This Row],[order_date]])</f>
        <v>7</v>
      </c>
      <c r="O4021" s="3">
        <f>Table1[[#This Row],[sales]]-Table1[[#This Row],[profit]]</f>
        <v>2450.0100000000002</v>
      </c>
      <c r="P4021" s="3">
        <f>Table1[[#This Row],[sales]]*Table1[[#This Row],[quantity]]</f>
        <v>23555.340000000004</v>
      </c>
      <c r="Q4021" s="9">
        <f>Table1[[#This Row],[delivery_date]]-Table1[[#This Row],[order_date]]</f>
        <v>7</v>
      </c>
    </row>
    <row r="4022" spans="1:17" x14ac:dyDescent="0.35">
      <c r="A4022" t="s">
        <v>4053</v>
      </c>
      <c r="B4022" t="s">
        <v>19</v>
      </c>
      <c r="C4022" t="s">
        <v>14</v>
      </c>
      <c r="D4022" s="2">
        <v>1437.07</v>
      </c>
      <c r="E4022">
        <v>0.48</v>
      </c>
      <c r="F4022">
        <v>9</v>
      </c>
      <c r="G4022" s="1">
        <v>45250</v>
      </c>
      <c r="H4022" s="1">
        <v>45254</v>
      </c>
      <c r="I4022" t="s">
        <v>21</v>
      </c>
      <c r="J4022" t="s">
        <v>22</v>
      </c>
      <c r="K4022" s="2">
        <v>219.85</v>
      </c>
      <c r="L4022" t="s">
        <v>48</v>
      </c>
      <c r="M4022">
        <f>YEAR(Table1[[#This Row],[order_date]])</f>
        <v>2023</v>
      </c>
      <c r="N4022">
        <f>MONTH(Table1[[#This Row],[order_date]])</f>
        <v>11</v>
      </c>
      <c r="O4022" s="3">
        <f>Table1[[#This Row],[sales]]-Table1[[#This Row],[profit]]</f>
        <v>1217.22</v>
      </c>
      <c r="P4022" s="3">
        <f>Table1[[#This Row],[sales]]*Table1[[#This Row],[quantity]]</f>
        <v>12933.63</v>
      </c>
      <c r="Q4022" s="9">
        <f>Table1[[#This Row],[delivery_date]]-Table1[[#This Row],[order_date]]</f>
        <v>4</v>
      </c>
    </row>
    <row r="4023" spans="1:17" x14ac:dyDescent="0.35">
      <c r="A4023" t="s">
        <v>4054</v>
      </c>
      <c r="B4023" t="s">
        <v>13</v>
      </c>
      <c r="C4023" t="s">
        <v>36</v>
      </c>
      <c r="D4023" s="2">
        <v>1129.52</v>
      </c>
      <c r="E4023">
        <v>0.21</v>
      </c>
      <c r="F4023">
        <v>5</v>
      </c>
      <c r="G4023" s="1">
        <v>45410</v>
      </c>
      <c r="H4023" s="1">
        <v>45411</v>
      </c>
      <c r="I4023" t="s">
        <v>15</v>
      </c>
      <c r="J4023" t="s">
        <v>27</v>
      </c>
      <c r="K4023" s="2">
        <v>331.11</v>
      </c>
      <c r="L4023" t="s">
        <v>23</v>
      </c>
      <c r="M4023">
        <f>YEAR(Table1[[#This Row],[order_date]])</f>
        <v>2024</v>
      </c>
      <c r="N4023">
        <f>MONTH(Table1[[#This Row],[order_date]])</f>
        <v>4</v>
      </c>
      <c r="O4023" s="3">
        <f>Table1[[#This Row],[sales]]-Table1[[#This Row],[profit]]</f>
        <v>798.41</v>
      </c>
      <c r="P4023" s="3">
        <f>Table1[[#This Row],[sales]]*Table1[[#This Row],[quantity]]</f>
        <v>5647.6</v>
      </c>
      <c r="Q4023" s="9">
        <f>Table1[[#This Row],[delivery_date]]-Table1[[#This Row],[order_date]]</f>
        <v>1</v>
      </c>
    </row>
    <row r="4024" spans="1:17" x14ac:dyDescent="0.35">
      <c r="A4024" t="s">
        <v>4055</v>
      </c>
      <c r="B4024" t="s">
        <v>19</v>
      </c>
      <c r="C4024" t="s">
        <v>26</v>
      </c>
      <c r="D4024" s="2">
        <v>1546.88</v>
      </c>
      <c r="E4024">
        <v>0.45</v>
      </c>
      <c r="F4024">
        <v>6</v>
      </c>
      <c r="G4024" s="1">
        <v>45111</v>
      </c>
      <c r="H4024" s="1">
        <v>45117</v>
      </c>
      <c r="I4024" t="s">
        <v>15</v>
      </c>
      <c r="J4024" t="s">
        <v>27</v>
      </c>
      <c r="K4024" s="2">
        <v>327.2</v>
      </c>
      <c r="L4024" t="s">
        <v>28</v>
      </c>
      <c r="M4024">
        <f>YEAR(Table1[[#This Row],[order_date]])</f>
        <v>2023</v>
      </c>
      <c r="N4024">
        <f>MONTH(Table1[[#This Row],[order_date]])</f>
        <v>7</v>
      </c>
      <c r="O4024" s="3">
        <f>Table1[[#This Row],[sales]]-Table1[[#This Row],[profit]]</f>
        <v>1219.68</v>
      </c>
      <c r="P4024" s="3">
        <f>Table1[[#This Row],[sales]]*Table1[[#This Row],[quantity]]</f>
        <v>9281.2800000000007</v>
      </c>
      <c r="Q4024" s="9">
        <f>Table1[[#This Row],[delivery_date]]-Table1[[#This Row],[order_date]]</f>
        <v>6</v>
      </c>
    </row>
    <row r="4025" spans="1:17" x14ac:dyDescent="0.35">
      <c r="A4025" t="s">
        <v>4056</v>
      </c>
      <c r="B4025" t="s">
        <v>41</v>
      </c>
      <c r="C4025" t="s">
        <v>33</v>
      </c>
      <c r="D4025" s="2">
        <v>4255.54</v>
      </c>
      <c r="E4025">
        <v>0.28000000000000003</v>
      </c>
      <c r="F4025">
        <v>1</v>
      </c>
      <c r="G4025" s="1">
        <v>45459</v>
      </c>
      <c r="H4025" s="1">
        <v>45460</v>
      </c>
      <c r="I4025" t="s">
        <v>21</v>
      </c>
      <c r="J4025" t="s">
        <v>16</v>
      </c>
      <c r="K4025" s="2">
        <v>1040.22</v>
      </c>
      <c r="L4025" t="s">
        <v>48</v>
      </c>
      <c r="M4025">
        <f>YEAR(Table1[[#This Row],[order_date]])</f>
        <v>2024</v>
      </c>
      <c r="N4025">
        <f>MONTH(Table1[[#This Row],[order_date]])</f>
        <v>6</v>
      </c>
      <c r="O4025" s="3">
        <f>Table1[[#This Row],[sales]]-Table1[[#This Row],[profit]]</f>
        <v>3215.3199999999997</v>
      </c>
      <c r="P4025" s="3">
        <f>Table1[[#This Row],[sales]]*Table1[[#This Row],[quantity]]</f>
        <v>4255.54</v>
      </c>
      <c r="Q4025" s="9">
        <f>Table1[[#This Row],[delivery_date]]-Table1[[#This Row],[order_date]]</f>
        <v>1</v>
      </c>
    </row>
    <row r="4026" spans="1:17" x14ac:dyDescent="0.35">
      <c r="A4026" t="s">
        <v>4057</v>
      </c>
      <c r="B4026" t="s">
        <v>41</v>
      </c>
      <c r="C4026" t="s">
        <v>20</v>
      </c>
      <c r="D4026" s="2">
        <v>1964.12</v>
      </c>
      <c r="E4026">
        <v>0.24</v>
      </c>
      <c r="F4026">
        <v>4</v>
      </c>
      <c r="G4026" s="1">
        <v>44943</v>
      </c>
      <c r="H4026" s="1">
        <v>44944</v>
      </c>
      <c r="I4026" t="s">
        <v>15</v>
      </c>
      <c r="J4026" t="s">
        <v>22</v>
      </c>
      <c r="K4026" s="2">
        <v>147.9</v>
      </c>
      <c r="L4026" t="s">
        <v>39</v>
      </c>
      <c r="M4026">
        <f>YEAR(Table1[[#This Row],[order_date]])</f>
        <v>2023</v>
      </c>
      <c r="N4026">
        <f>MONTH(Table1[[#This Row],[order_date]])</f>
        <v>1</v>
      </c>
      <c r="O4026" s="3">
        <f>Table1[[#This Row],[sales]]-Table1[[#This Row],[profit]]</f>
        <v>1816.2199999999998</v>
      </c>
      <c r="P4026" s="3">
        <f>Table1[[#This Row],[sales]]*Table1[[#This Row],[quantity]]</f>
        <v>7856.48</v>
      </c>
      <c r="Q4026" s="9">
        <f>Table1[[#This Row],[delivery_date]]-Table1[[#This Row],[order_date]]</f>
        <v>1</v>
      </c>
    </row>
    <row r="4027" spans="1:17" x14ac:dyDescent="0.35">
      <c r="A4027" t="s">
        <v>4058</v>
      </c>
      <c r="B4027" t="s">
        <v>13</v>
      </c>
      <c r="C4027" t="s">
        <v>14</v>
      </c>
      <c r="D4027" s="2">
        <v>1504.65</v>
      </c>
      <c r="E4027">
        <v>0.15</v>
      </c>
      <c r="F4027">
        <v>1</v>
      </c>
      <c r="G4027" s="1">
        <v>45005</v>
      </c>
      <c r="H4027" s="1">
        <v>45011</v>
      </c>
      <c r="I4027" t="s">
        <v>21</v>
      </c>
      <c r="J4027" t="s">
        <v>22</v>
      </c>
      <c r="K4027" s="2">
        <v>274.2</v>
      </c>
      <c r="L4027" t="s">
        <v>23</v>
      </c>
      <c r="M4027">
        <f>YEAR(Table1[[#This Row],[order_date]])</f>
        <v>2023</v>
      </c>
      <c r="N4027">
        <f>MONTH(Table1[[#This Row],[order_date]])</f>
        <v>3</v>
      </c>
      <c r="O4027" s="3">
        <f>Table1[[#This Row],[sales]]-Table1[[#This Row],[profit]]</f>
        <v>1230.45</v>
      </c>
      <c r="P4027" s="3">
        <f>Table1[[#This Row],[sales]]*Table1[[#This Row],[quantity]]</f>
        <v>1504.65</v>
      </c>
      <c r="Q4027" s="9">
        <f>Table1[[#This Row],[delivery_date]]-Table1[[#This Row],[order_date]]</f>
        <v>6</v>
      </c>
    </row>
    <row r="4028" spans="1:17" x14ac:dyDescent="0.35">
      <c r="A4028" t="s">
        <v>4059</v>
      </c>
      <c r="B4028" t="s">
        <v>25</v>
      </c>
      <c r="C4028" t="s">
        <v>26</v>
      </c>
      <c r="D4028" s="2">
        <v>4048.85</v>
      </c>
      <c r="E4028">
        <v>0.28000000000000003</v>
      </c>
      <c r="F4028">
        <v>4</v>
      </c>
      <c r="G4028" s="1">
        <v>44953</v>
      </c>
      <c r="H4028" s="1">
        <v>44958</v>
      </c>
      <c r="I4028" t="s">
        <v>21</v>
      </c>
      <c r="J4028" t="s">
        <v>16</v>
      </c>
      <c r="K4028" s="2">
        <v>1089.8800000000001</v>
      </c>
      <c r="L4028" t="s">
        <v>34</v>
      </c>
      <c r="M4028">
        <f>YEAR(Table1[[#This Row],[order_date]])</f>
        <v>2023</v>
      </c>
      <c r="N4028">
        <f>MONTH(Table1[[#This Row],[order_date]])</f>
        <v>1</v>
      </c>
      <c r="O4028" s="3">
        <f>Table1[[#This Row],[sales]]-Table1[[#This Row],[profit]]</f>
        <v>2958.97</v>
      </c>
      <c r="P4028" s="3">
        <f>Table1[[#This Row],[sales]]*Table1[[#This Row],[quantity]]</f>
        <v>16195.4</v>
      </c>
      <c r="Q4028" s="9">
        <f>Table1[[#This Row],[delivery_date]]-Table1[[#This Row],[order_date]]</f>
        <v>5</v>
      </c>
    </row>
    <row r="4029" spans="1:17" x14ac:dyDescent="0.35">
      <c r="A4029" t="s">
        <v>4060</v>
      </c>
      <c r="B4029" t="s">
        <v>25</v>
      </c>
      <c r="C4029" t="s">
        <v>26</v>
      </c>
      <c r="D4029" s="2">
        <v>256.41000000000003</v>
      </c>
      <c r="E4029">
        <v>0.28999999999999998</v>
      </c>
      <c r="F4029">
        <v>1</v>
      </c>
      <c r="G4029" s="1">
        <v>45605</v>
      </c>
      <c r="H4029" s="1">
        <v>45611</v>
      </c>
      <c r="I4029" t="s">
        <v>15</v>
      </c>
      <c r="J4029" t="s">
        <v>22</v>
      </c>
      <c r="K4029" s="2">
        <v>69.22</v>
      </c>
      <c r="L4029" t="s">
        <v>17</v>
      </c>
      <c r="M4029">
        <f>YEAR(Table1[[#This Row],[order_date]])</f>
        <v>2024</v>
      </c>
      <c r="N4029">
        <f>MONTH(Table1[[#This Row],[order_date]])</f>
        <v>11</v>
      </c>
      <c r="O4029" s="3">
        <f>Table1[[#This Row],[sales]]-Table1[[#This Row],[profit]]</f>
        <v>187.19000000000003</v>
      </c>
      <c r="P4029" s="3">
        <f>Table1[[#This Row],[sales]]*Table1[[#This Row],[quantity]]</f>
        <v>256.41000000000003</v>
      </c>
      <c r="Q4029" s="9">
        <f>Table1[[#This Row],[delivery_date]]-Table1[[#This Row],[order_date]]</f>
        <v>6</v>
      </c>
    </row>
    <row r="4030" spans="1:17" x14ac:dyDescent="0.35">
      <c r="A4030" t="s">
        <v>4061</v>
      </c>
      <c r="B4030" t="s">
        <v>19</v>
      </c>
      <c r="C4030" t="s">
        <v>20</v>
      </c>
      <c r="D4030" s="2">
        <v>3010.4</v>
      </c>
      <c r="E4030">
        <v>0.45</v>
      </c>
      <c r="F4030">
        <v>4</v>
      </c>
      <c r="G4030" s="1">
        <v>45265</v>
      </c>
      <c r="H4030" s="1">
        <v>45267</v>
      </c>
      <c r="I4030" t="s">
        <v>21</v>
      </c>
      <c r="J4030" t="s">
        <v>16</v>
      </c>
      <c r="K4030" s="2">
        <v>887.73</v>
      </c>
      <c r="L4030" t="s">
        <v>34</v>
      </c>
      <c r="M4030">
        <f>YEAR(Table1[[#This Row],[order_date]])</f>
        <v>2023</v>
      </c>
      <c r="N4030">
        <f>MONTH(Table1[[#This Row],[order_date]])</f>
        <v>12</v>
      </c>
      <c r="O4030" s="3">
        <f>Table1[[#This Row],[sales]]-Table1[[#This Row],[profit]]</f>
        <v>2122.67</v>
      </c>
      <c r="P4030" s="3">
        <f>Table1[[#This Row],[sales]]*Table1[[#This Row],[quantity]]</f>
        <v>12041.6</v>
      </c>
      <c r="Q4030" s="9">
        <f>Table1[[#This Row],[delivery_date]]-Table1[[#This Row],[order_date]]</f>
        <v>2</v>
      </c>
    </row>
    <row r="4031" spans="1:17" x14ac:dyDescent="0.35">
      <c r="A4031" t="s">
        <v>4062</v>
      </c>
      <c r="B4031" t="s">
        <v>41</v>
      </c>
      <c r="C4031" t="s">
        <v>20</v>
      </c>
      <c r="D4031" s="2">
        <v>4380.8</v>
      </c>
      <c r="E4031">
        <v>0.35</v>
      </c>
      <c r="F4031">
        <v>6</v>
      </c>
      <c r="G4031" s="1">
        <v>45402</v>
      </c>
      <c r="H4031" s="1">
        <v>45408</v>
      </c>
      <c r="I4031" t="s">
        <v>21</v>
      </c>
      <c r="J4031" t="s">
        <v>22</v>
      </c>
      <c r="K4031" s="2">
        <v>1122.27</v>
      </c>
      <c r="L4031" t="s">
        <v>23</v>
      </c>
      <c r="M4031">
        <f>YEAR(Table1[[#This Row],[order_date]])</f>
        <v>2024</v>
      </c>
      <c r="N4031">
        <f>MONTH(Table1[[#This Row],[order_date]])</f>
        <v>4</v>
      </c>
      <c r="O4031" s="3">
        <f>Table1[[#This Row],[sales]]-Table1[[#This Row],[profit]]</f>
        <v>3258.53</v>
      </c>
      <c r="P4031" s="3">
        <f>Table1[[#This Row],[sales]]*Table1[[#This Row],[quantity]]</f>
        <v>26284.800000000003</v>
      </c>
      <c r="Q4031" s="9">
        <f>Table1[[#This Row],[delivery_date]]-Table1[[#This Row],[order_date]]</f>
        <v>6</v>
      </c>
    </row>
    <row r="4032" spans="1:17" x14ac:dyDescent="0.35">
      <c r="A4032" t="s">
        <v>4063</v>
      </c>
      <c r="B4032" t="s">
        <v>25</v>
      </c>
      <c r="C4032" t="s">
        <v>26</v>
      </c>
      <c r="D4032" s="2">
        <v>2109.41</v>
      </c>
      <c r="E4032">
        <v>0.41</v>
      </c>
      <c r="F4032">
        <v>9</v>
      </c>
      <c r="G4032" s="1">
        <v>45037</v>
      </c>
      <c r="H4032" s="1">
        <v>45038</v>
      </c>
      <c r="I4032" t="s">
        <v>21</v>
      </c>
      <c r="J4032" t="s">
        <v>27</v>
      </c>
      <c r="K4032" s="2">
        <v>566.39</v>
      </c>
      <c r="L4032" t="s">
        <v>48</v>
      </c>
      <c r="M4032">
        <f>YEAR(Table1[[#This Row],[order_date]])</f>
        <v>2023</v>
      </c>
      <c r="N4032">
        <f>MONTH(Table1[[#This Row],[order_date]])</f>
        <v>4</v>
      </c>
      <c r="O4032" s="3">
        <f>Table1[[#This Row],[sales]]-Table1[[#This Row],[profit]]</f>
        <v>1543.02</v>
      </c>
      <c r="P4032" s="3">
        <f>Table1[[#This Row],[sales]]*Table1[[#This Row],[quantity]]</f>
        <v>18984.689999999999</v>
      </c>
      <c r="Q4032" s="9">
        <f>Table1[[#This Row],[delivery_date]]-Table1[[#This Row],[order_date]]</f>
        <v>1</v>
      </c>
    </row>
    <row r="4033" spans="1:17" x14ac:dyDescent="0.35">
      <c r="A4033" t="s">
        <v>4064</v>
      </c>
      <c r="B4033" t="s">
        <v>13</v>
      </c>
      <c r="C4033" t="s">
        <v>20</v>
      </c>
      <c r="D4033" s="2">
        <v>1419.66</v>
      </c>
      <c r="E4033">
        <v>0.38</v>
      </c>
      <c r="F4033">
        <v>2</v>
      </c>
      <c r="G4033" s="1">
        <v>45652</v>
      </c>
      <c r="H4033" s="1">
        <v>45659</v>
      </c>
      <c r="I4033" t="s">
        <v>21</v>
      </c>
      <c r="J4033" t="s">
        <v>22</v>
      </c>
      <c r="K4033" s="2">
        <v>143.84</v>
      </c>
      <c r="L4033" t="s">
        <v>28</v>
      </c>
      <c r="M4033">
        <f>YEAR(Table1[[#This Row],[order_date]])</f>
        <v>2024</v>
      </c>
      <c r="N4033">
        <f>MONTH(Table1[[#This Row],[order_date]])</f>
        <v>12</v>
      </c>
      <c r="O4033" s="3">
        <f>Table1[[#This Row],[sales]]-Table1[[#This Row],[profit]]</f>
        <v>1275.8200000000002</v>
      </c>
      <c r="P4033" s="3">
        <f>Table1[[#This Row],[sales]]*Table1[[#This Row],[quantity]]</f>
        <v>2839.32</v>
      </c>
      <c r="Q4033" s="9">
        <f>Table1[[#This Row],[delivery_date]]-Table1[[#This Row],[order_date]]</f>
        <v>7</v>
      </c>
    </row>
    <row r="4034" spans="1:17" x14ac:dyDescent="0.35">
      <c r="A4034" t="s">
        <v>4065</v>
      </c>
      <c r="B4034" t="s">
        <v>13</v>
      </c>
      <c r="C4034" t="s">
        <v>26</v>
      </c>
      <c r="D4034" s="2">
        <v>2509.37</v>
      </c>
      <c r="E4034">
        <v>0.14000000000000001</v>
      </c>
      <c r="F4034">
        <v>2</v>
      </c>
      <c r="G4034" s="1">
        <v>45297</v>
      </c>
      <c r="H4034" s="1">
        <v>45300</v>
      </c>
      <c r="I4034" t="s">
        <v>21</v>
      </c>
      <c r="J4034" t="s">
        <v>22</v>
      </c>
      <c r="K4034" s="2">
        <v>141.83000000000001</v>
      </c>
      <c r="L4034" t="s">
        <v>48</v>
      </c>
      <c r="M4034">
        <f>YEAR(Table1[[#This Row],[order_date]])</f>
        <v>2024</v>
      </c>
      <c r="N4034">
        <f>MONTH(Table1[[#This Row],[order_date]])</f>
        <v>1</v>
      </c>
      <c r="O4034" s="3">
        <f>Table1[[#This Row],[sales]]-Table1[[#This Row],[profit]]</f>
        <v>2367.54</v>
      </c>
      <c r="P4034" s="3">
        <f>Table1[[#This Row],[sales]]*Table1[[#This Row],[quantity]]</f>
        <v>5018.74</v>
      </c>
      <c r="Q4034" s="9">
        <f>Table1[[#This Row],[delivery_date]]-Table1[[#This Row],[order_date]]</f>
        <v>3</v>
      </c>
    </row>
    <row r="4035" spans="1:17" x14ac:dyDescent="0.35">
      <c r="A4035" t="s">
        <v>4066</v>
      </c>
      <c r="B4035" t="s">
        <v>41</v>
      </c>
      <c r="C4035" t="s">
        <v>20</v>
      </c>
      <c r="D4035" s="2">
        <v>3615.64</v>
      </c>
      <c r="E4035">
        <v>0.1</v>
      </c>
      <c r="F4035">
        <v>6</v>
      </c>
      <c r="G4035" s="1">
        <v>45295</v>
      </c>
      <c r="H4035" s="1">
        <v>45300</v>
      </c>
      <c r="I4035" t="s">
        <v>21</v>
      </c>
      <c r="J4035" t="s">
        <v>27</v>
      </c>
      <c r="K4035" s="2">
        <v>773.32</v>
      </c>
      <c r="L4035" t="s">
        <v>23</v>
      </c>
      <c r="M4035">
        <f>YEAR(Table1[[#This Row],[order_date]])</f>
        <v>2024</v>
      </c>
      <c r="N4035">
        <f>MONTH(Table1[[#This Row],[order_date]])</f>
        <v>1</v>
      </c>
      <c r="O4035" s="3">
        <f>Table1[[#This Row],[sales]]-Table1[[#This Row],[profit]]</f>
        <v>2842.3199999999997</v>
      </c>
      <c r="P4035" s="3">
        <f>Table1[[#This Row],[sales]]*Table1[[#This Row],[quantity]]</f>
        <v>21693.84</v>
      </c>
      <c r="Q4035" s="9">
        <f>Table1[[#This Row],[delivery_date]]-Table1[[#This Row],[order_date]]</f>
        <v>5</v>
      </c>
    </row>
    <row r="4036" spans="1:17" x14ac:dyDescent="0.35">
      <c r="A4036" t="s">
        <v>4067</v>
      </c>
      <c r="B4036" t="s">
        <v>13</v>
      </c>
      <c r="C4036" t="s">
        <v>20</v>
      </c>
      <c r="D4036" s="2">
        <v>2631.37</v>
      </c>
      <c r="E4036">
        <v>0.13</v>
      </c>
      <c r="F4036">
        <v>6</v>
      </c>
      <c r="G4036" s="1">
        <v>45636</v>
      </c>
      <c r="H4036" s="1">
        <v>45638</v>
      </c>
      <c r="I4036" t="s">
        <v>31</v>
      </c>
      <c r="J4036" t="s">
        <v>27</v>
      </c>
      <c r="K4036" s="2">
        <v>585.37</v>
      </c>
      <c r="L4036" t="s">
        <v>23</v>
      </c>
      <c r="M4036">
        <f>YEAR(Table1[[#This Row],[order_date]])</f>
        <v>2024</v>
      </c>
      <c r="N4036">
        <f>MONTH(Table1[[#This Row],[order_date]])</f>
        <v>12</v>
      </c>
      <c r="O4036" s="3">
        <f>Table1[[#This Row],[sales]]-Table1[[#This Row],[profit]]</f>
        <v>2046</v>
      </c>
      <c r="P4036" s="3">
        <f>Table1[[#This Row],[sales]]*Table1[[#This Row],[quantity]]</f>
        <v>15788.22</v>
      </c>
      <c r="Q4036" s="9">
        <f>Table1[[#This Row],[delivery_date]]-Table1[[#This Row],[order_date]]</f>
        <v>2</v>
      </c>
    </row>
    <row r="4037" spans="1:17" x14ac:dyDescent="0.35">
      <c r="A4037" t="s">
        <v>4068</v>
      </c>
      <c r="B4037" t="s">
        <v>13</v>
      </c>
      <c r="C4037" t="s">
        <v>26</v>
      </c>
      <c r="D4037" s="2">
        <v>137.43</v>
      </c>
      <c r="E4037">
        <v>7.0000000000000007E-2</v>
      </c>
      <c r="F4037">
        <v>3</v>
      </c>
      <c r="G4037" s="1">
        <v>45405</v>
      </c>
      <c r="H4037" s="1">
        <v>45412</v>
      </c>
      <c r="I4037" t="s">
        <v>31</v>
      </c>
      <c r="J4037" t="s">
        <v>16</v>
      </c>
      <c r="K4037" s="2">
        <v>38.39</v>
      </c>
      <c r="L4037" t="s">
        <v>17</v>
      </c>
      <c r="M4037">
        <f>YEAR(Table1[[#This Row],[order_date]])</f>
        <v>2024</v>
      </c>
      <c r="N4037">
        <f>MONTH(Table1[[#This Row],[order_date]])</f>
        <v>4</v>
      </c>
      <c r="O4037" s="3">
        <f>Table1[[#This Row],[sales]]-Table1[[#This Row],[profit]]</f>
        <v>99.04</v>
      </c>
      <c r="P4037" s="3">
        <f>Table1[[#This Row],[sales]]*Table1[[#This Row],[quantity]]</f>
        <v>412.29</v>
      </c>
      <c r="Q4037" s="9">
        <f>Table1[[#This Row],[delivery_date]]-Table1[[#This Row],[order_date]]</f>
        <v>7</v>
      </c>
    </row>
    <row r="4038" spans="1:17" x14ac:dyDescent="0.35">
      <c r="A4038" t="s">
        <v>4069</v>
      </c>
      <c r="B4038" t="s">
        <v>41</v>
      </c>
      <c r="C4038" t="s">
        <v>36</v>
      </c>
      <c r="D4038" s="2">
        <v>483.79</v>
      </c>
      <c r="E4038">
        <v>0.19</v>
      </c>
      <c r="F4038">
        <v>2</v>
      </c>
      <c r="G4038" s="1">
        <v>45635</v>
      </c>
      <c r="H4038" s="1">
        <v>45637</v>
      </c>
      <c r="I4038" t="s">
        <v>21</v>
      </c>
      <c r="J4038" t="s">
        <v>22</v>
      </c>
      <c r="K4038" s="2">
        <v>91.58</v>
      </c>
      <c r="L4038" t="s">
        <v>23</v>
      </c>
      <c r="M4038">
        <f>YEAR(Table1[[#This Row],[order_date]])</f>
        <v>2024</v>
      </c>
      <c r="N4038">
        <f>MONTH(Table1[[#This Row],[order_date]])</f>
        <v>12</v>
      </c>
      <c r="O4038" s="3">
        <f>Table1[[#This Row],[sales]]-Table1[[#This Row],[profit]]</f>
        <v>392.21000000000004</v>
      </c>
      <c r="P4038" s="3">
        <f>Table1[[#This Row],[sales]]*Table1[[#This Row],[quantity]]</f>
        <v>967.58</v>
      </c>
      <c r="Q4038" s="9">
        <f>Table1[[#This Row],[delivery_date]]-Table1[[#This Row],[order_date]]</f>
        <v>2</v>
      </c>
    </row>
    <row r="4039" spans="1:17" x14ac:dyDescent="0.35">
      <c r="A4039" t="s">
        <v>4070</v>
      </c>
      <c r="B4039" t="s">
        <v>19</v>
      </c>
      <c r="C4039" t="s">
        <v>26</v>
      </c>
      <c r="D4039" s="2">
        <v>3634.51</v>
      </c>
      <c r="E4039">
        <v>0.33</v>
      </c>
      <c r="F4039">
        <v>3</v>
      </c>
      <c r="G4039" s="1">
        <v>44939</v>
      </c>
      <c r="H4039" s="1">
        <v>44946</v>
      </c>
      <c r="I4039" t="s">
        <v>21</v>
      </c>
      <c r="J4039" t="s">
        <v>22</v>
      </c>
      <c r="K4039" s="2">
        <v>567.05999999999995</v>
      </c>
      <c r="L4039" t="s">
        <v>34</v>
      </c>
      <c r="M4039">
        <f>YEAR(Table1[[#This Row],[order_date]])</f>
        <v>2023</v>
      </c>
      <c r="N4039">
        <f>MONTH(Table1[[#This Row],[order_date]])</f>
        <v>1</v>
      </c>
      <c r="O4039" s="3">
        <f>Table1[[#This Row],[sales]]-Table1[[#This Row],[profit]]</f>
        <v>3067.4500000000003</v>
      </c>
      <c r="P4039" s="3">
        <f>Table1[[#This Row],[sales]]*Table1[[#This Row],[quantity]]</f>
        <v>10903.53</v>
      </c>
      <c r="Q4039" s="9">
        <f>Table1[[#This Row],[delivery_date]]-Table1[[#This Row],[order_date]]</f>
        <v>7</v>
      </c>
    </row>
    <row r="4040" spans="1:17" x14ac:dyDescent="0.35">
      <c r="A4040" t="s">
        <v>4071</v>
      </c>
      <c r="B4040" t="s">
        <v>19</v>
      </c>
      <c r="C4040" t="s">
        <v>33</v>
      </c>
      <c r="D4040" s="2">
        <v>2059.7600000000002</v>
      </c>
      <c r="E4040">
        <v>0.27</v>
      </c>
      <c r="F4040">
        <v>4</v>
      </c>
      <c r="G4040" s="1">
        <v>45551</v>
      </c>
      <c r="H4040" s="1">
        <v>45556</v>
      </c>
      <c r="I4040" t="s">
        <v>21</v>
      </c>
      <c r="J4040" t="s">
        <v>16</v>
      </c>
      <c r="K4040" s="2">
        <v>584.13</v>
      </c>
      <c r="L4040" t="s">
        <v>34</v>
      </c>
      <c r="M4040">
        <f>YEAR(Table1[[#This Row],[order_date]])</f>
        <v>2024</v>
      </c>
      <c r="N4040">
        <f>MONTH(Table1[[#This Row],[order_date]])</f>
        <v>9</v>
      </c>
      <c r="O4040" s="3">
        <f>Table1[[#This Row],[sales]]-Table1[[#This Row],[profit]]</f>
        <v>1475.63</v>
      </c>
      <c r="P4040" s="3">
        <f>Table1[[#This Row],[sales]]*Table1[[#This Row],[quantity]]</f>
        <v>8239.0400000000009</v>
      </c>
      <c r="Q4040" s="9">
        <f>Table1[[#This Row],[delivery_date]]-Table1[[#This Row],[order_date]]</f>
        <v>5</v>
      </c>
    </row>
    <row r="4041" spans="1:17" x14ac:dyDescent="0.35">
      <c r="A4041" t="s">
        <v>4072</v>
      </c>
      <c r="B4041" t="s">
        <v>13</v>
      </c>
      <c r="C4041" t="s">
        <v>20</v>
      </c>
      <c r="D4041" s="2">
        <v>3945.4</v>
      </c>
      <c r="E4041">
        <v>0.34</v>
      </c>
      <c r="F4041">
        <v>4</v>
      </c>
      <c r="G4041" s="1">
        <v>45536</v>
      </c>
      <c r="H4041" s="1">
        <v>45539</v>
      </c>
      <c r="I4041" t="s">
        <v>15</v>
      </c>
      <c r="J4041" t="s">
        <v>27</v>
      </c>
      <c r="K4041" s="2">
        <v>393.51</v>
      </c>
      <c r="L4041" t="s">
        <v>23</v>
      </c>
      <c r="M4041">
        <f>YEAR(Table1[[#This Row],[order_date]])</f>
        <v>2024</v>
      </c>
      <c r="N4041">
        <f>MONTH(Table1[[#This Row],[order_date]])</f>
        <v>9</v>
      </c>
      <c r="O4041" s="3">
        <f>Table1[[#This Row],[sales]]-Table1[[#This Row],[profit]]</f>
        <v>3551.8900000000003</v>
      </c>
      <c r="P4041" s="3">
        <f>Table1[[#This Row],[sales]]*Table1[[#This Row],[quantity]]</f>
        <v>15781.6</v>
      </c>
      <c r="Q4041" s="9">
        <f>Table1[[#This Row],[delivery_date]]-Table1[[#This Row],[order_date]]</f>
        <v>3</v>
      </c>
    </row>
    <row r="4042" spans="1:17" x14ac:dyDescent="0.35">
      <c r="A4042" t="s">
        <v>4073</v>
      </c>
      <c r="B4042" t="s">
        <v>19</v>
      </c>
      <c r="C4042" t="s">
        <v>14</v>
      </c>
      <c r="D4042" s="2">
        <v>3282.5</v>
      </c>
      <c r="E4042">
        <v>0.18</v>
      </c>
      <c r="F4042">
        <v>7</v>
      </c>
      <c r="G4042" s="1">
        <v>45576</v>
      </c>
      <c r="H4042" s="1">
        <v>45580</v>
      </c>
      <c r="I4042" t="s">
        <v>15</v>
      </c>
      <c r="J4042" t="s">
        <v>22</v>
      </c>
      <c r="K4042" s="2">
        <v>548.73</v>
      </c>
      <c r="L4042" t="s">
        <v>23</v>
      </c>
      <c r="M4042">
        <f>YEAR(Table1[[#This Row],[order_date]])</f>
        <v>2024</v>
      </c>
      <c r="N4042">
        <f>MONTH(Table1[[#This Row],[order_date]])</f>
        <v>10</v>
      </c>
      <c r="O4042" s="3">
        <f>Table1[[#This Row],[sales]]-Table1[[#This Row],[profit]]</f>
        <v>2733.77</v>
      </c>
      <c r="P4042" s="3">
        <f>Table1[[#This Row],[sales]]*Table1[[#This Row],[quantity]]</f>
        <v>22977.5</v>
      </c>
      <c r="Q4042" s="9">
        <f>Table1[[#This Row],[delivery_date]]-Table1[[#This Row],[order_date]]</f>
        <v>4</v>
      </c>
    </row>
    <row r="4043" spans="1:17" x14ac:dyDescent="0.35">
      <c r="A4043" t="s">
        <v>4074</v>
      </c>
      <c r="B4043" t="s">
        <v>19</v>
      </c>
      <c r="C4043" t="s">
        <v>20</v>
      </c>
      <c r="D4043" s="2">
        <v>2949.43</v>
      </c>
      <c r="E4043">
        <v>0.1</v>
      </c>
      <c r="F4043">
        <v>4</v>
      </c>
      <c r="G4043" s="1">
        <v>45494</v>
      </c>
      <c r="H4043" s="1">
        <v>45499</v>
      </c>
      <c r="I4043" t="s">
        <v>31</v>
      </c>
      <c r="J4043" t="s">
        <v>16</v>
      </c>
      <c r="K4043" s="2">
        <v>179.54</v>
      </c>
      <c r="L4043" t="s">
        <v>23</v>
      </c>
      <c r="M4043">
        <f>YEAR(Table1[[#This Row],[order_date]])</f>
        <v>2024</v>
      </c>
      <c r="N4043">
        <f>MONTH(Table1[[#This Row],[order_date]])</f>
        <v>7</v>
      </c>
      <c r="O4043" s="3">
        <f>Table1[[#This Row],[sales]]-Table1[[#This Row],[profit]]</f>
        <v>2769.89</v>
      </c>
      <c r="P4043" s="3">
        <f>Table1[[#This Row],[sales]]*Table1[[#This Row],[quantity]]</f>
        <v>11797.72</v>
      </c>
      <c r="Q4043" s="9">
        <f>Table1[[#This Row],[delivery_date]]-Table1[[#This Row],[order_date]]</f>
        <v>5</v>
      </c>
    </row>
    <row r="4044" spans="1:17" x14ac:dyDescent="0.35">
      <c r="A4044" t="s">
        <v>4075</v>
      </c>
      <c r="B4044" t="s">
        <v>13</v>
      </c>
      <c r="C4044" t="s">
        <v>33</v>
      </c>
      <c r="D4044" s="2">
        <v>4516.74</v>
      </c>
      <c r="E4044">
        <v>0.1</v>
      </c>
      <c r="F4044">
        <v>6</v>
      </c>
      <c r="G4044" s="1">
        <v>45030</v>
      </c>
      <c r="H4044" s="1">
        <v>45032</v>
      </c>
      <c r="I4044" t="s">
        <v>31</v>
      </c>
      <c r="J4044" t="s">
        <v>16</v>
      </c>
      <c r="K4044" s="2">
        <v>1123.1099999999999</v>
      </c>
      <c r="L4044" t="s">
        <v>39</v>
      </c>
      <c r="M4044">
        <f>YEAR(Table1[[#This Row],[order_date]])</f>
        <v>2023</v>
      </c>
      <c r="N4044">
        <f>MONTH(Table1[[#This Row],[order_date]])</f>
        <v>4</v>
      </c>
      <c r="O4044" s="3">
        <f>Table1[[#This Row],[sales]]-Table1[[#This Row],[profit]]</f>
        <v>3393.63</v>
      </c>
      <c r="P4044" s="3">
        <f>Table1[[#This Row],[sales]]*Table1[[#This Row],[quantity]]</f>
        <v>27100.44</v>
      </c>
      <c r="Q4044" s="9">
        <f>Table1[[#This Row],[delivery_date]]-Table1[[#This Row],[order_date]]</f>
        <v>2</v>
      </c>
    </row>
    <row r="4045" spans="1:17" x14ac:dyDescent="0.35">
      <c r="A4045" t="s">
        <v>4076</v>
      </c>
      <c r="B4045" t="s">
        <v>19</v>
      </c>
      <c r="C4045" t="s">
        <v>14</v>
      </c>
      <c r="D4045" s="2">
        <v>204.48</v>
      </c>
      <c r="E4045">
        <v>0.3</v>
      </c>
      <c r="F4045">
        <v>6</v>
      </c>
      <c r="G4045" s="1">
        <v>45158</v>
      </c>
      <c r="H4045" s="1">
        <v>45162</v>
      </c>
      <c r="I4045" t="s">
        <v>31</v>
      </c>
      <c r="J4045" t="s">
        <v>22</v>
      </c>
      <c r="K4045" s="2">
        <v>42.11</v>
      </c>
      <c r="L4045" t="s">
        <v>48</v>
      </c>
      <c r="M4045">
        <f>YEAR(Table1[[#This Row],[order_date]])</f>
        <v>2023</v>
      </c>
      <c r="N4045">
        <f>MONTH(Table1[[#This Row],[order_date]])</f>
        <v>8</v>
      </c>
      <c r="O4045" s="3">
        <f>Table1[[#This Row],[sales]]-Table1[[#This Row],[profit]]</f>
        <v>162.37</v>
      </c>
      <c r="P4045" s="3">
        <f>Table1[[#This Row],[sales]]*Table1[[#This Row],[quantity]]</f>
        <v>1226.8799999999999</v>
      </c>
      <c r="Q4045" s="9">
        <f>Table1[[#This Row],[delivery_date]]-Table1[[#This Row],[order_date]]</f>
        <v>4</v>
      </c>
    </row>
    <row r="4046" spans="1:17" x14ac:dyDescent="0.35">
      <c r="A4046" t="s">
        <v>4077</v>
      </c>
      <c r="B4046" t="s">
        <v>13</v>
      </c>
      <c r="C4046" t="s">
        <v>14</v>
      </c>
      <c r="D4046" s="2">
        <v>859.67</v>
      </c>
      <c r="E4046">
        <v>0.08</v>
      </c>
      <c r="F4046">
        <v>3</v>
      </c>
      <c r="G4046" s="1">
        <v>45098</v>
      </c>
      <c r="H4046" s="1">
        <v>45100</v>
      </c>
      <c r="I4046" t="s">
        <v>15</v>
      </c>
      <c r="J4046" t="s">
        <v>16</v>
      </c>
      <c r="K4046" s="2">
        <v>105.32</v>
      </c>
      <c r="L4046" t="s">
        <v>39</v>
      </c>
      <c r="M4046">
        <f>YEAR(Table1[[#This Row],[order_date]])</f>
        <v>2023</v>
      </c>
      <c r="N4046">
        <f>MONTH(Table1[[#This Row],[order_date]])</f>
        <v>6</v>
      </c>
      <c r="O4046" s="3">
        <f>Table1[[#This Row],[sales]]-Table1[[#This Row],[profit]]</f>
        <v>754.34999999999991</v>
      </c>
      <c r="P4046" s="3">
        <f>Table1[[#This Row],[sales]]*Table1[[#This Row],[quantity]]</f>
        <v>2579.0099999999998</v>
      </c>
      <c r="Q4046" s="9">
        <f>Table1[[#This Row],[delivery_date]]-Table1[[#This Row],[order_date]]</f>
        <v>2</v>
      </c>
    </row>
    <row r="4047" spans="1:17" x14ac:dyDescent="0.35">
      <c r="A4047" t="s">
        <v>4078</v>
      </c>
      <c r="B4047" t="s">
        <v>25</v>
      </c>
      <c r="C4047" t="s">
        <v>26</v>
      </c>
      <c r="D4047" s="2">
        <v>3159.44</v>
      </c>
      <c r="E4047">
        <v>0.2</v>
      </c>
      <c r="F4047">
        <v>9</v>
      </c>
      <c r="G4047" s="1">
        <v>45466</v>
      </c>
      <c r="H4047" s="1">
        <v>45467</v>
      </c>
      <c r="I4047" t="s">
        <v>31</v>
      </c>
      <c r="J4047" t="s">
        <v>16</v>
      </c>
      <c r="K4047" s="2">
        <v>583.80999999999995</v>
      </c>
      <c r="L4047" t="s">
        <v>28</v>
      </c>
      <c r="M4047">
        <f>YEAR(Table1[[#This Row],[order_date]])</f>
        <v>2024</v>
      </c>
      <c r="N4047">
        <f>MONTH(Table1[[#This Row],[order_date]])</f>
        <v>6</v>
      </c>
      <c r="O4047" s="3">
        <f>Table1[[#This Row],[sales]]-Table1[[#This Row],[profit]]</f>
        <v>2575.63</v>
      </c>
      <c r="P4047" s="3">
        <f>Table1[[#This Row],[sales]]*Table1[[#This Row],[quantity]]</f>
        <v>28434.959999999999</v>
      </c>
      <c r="Q4047" s="9">
        <f>Table1[[#This Row],[delivery_date]]-Table1[[#This Row],[order_date]]</f>
        <v>1</v>
      </c>
    </row>
    <row r="4048" spans="1:17" x14ac:dyDescent="0.35">
      <c r="A4048" t="s">
        <v>4079</v>
      </c>
      <c r="B4048" t="s">
        <v>41</v>
      </c>
      <c r="C4048" t="s">
        <v>36</v>
      </c>
      <c r="D4048" s="2">
        <v>422.56</v>
      </c>
      <c r="E4048">
        <v>0.11</v>
      </c>
      <c r="F4048">
        <v>5</v>
      </c>
      <c r="G4048" s="1">
        <v>45395</v>
      </c>
      <c r="H4048" s="1">
        <v>45402</v>
      </c>
      <c r="I4048" t="s">
        <v>21</v>
      </c>
      <c r="J4048" t="s">
        <v>16</v>
      </c>
      <c r="K4048" s="2">
        <v>93.72</v>
      </c>
      <c r="L4048" t="s">
        <v>39</v>
      </c>
      <c r="M4048">
        <f>YEAR(Table1[[#This Row],[order_date]])</f>
        <v>2024</v>
      </c>
      <c r="N4048">
        <f>MONTH(Table1[[#This Row],[order_date]])</f>
        <v>4</v>
      </c>
      <c r="O4048" s="3">
        <f>Table1[[#This Row],[sales]]-Table1[[#This Row],[profit]]</f>
        <v>328.84000000000003</v>
      </c>
      <c r="P4048" s="3">
        <f>Table1[[#This Row],[sales]]*Table1[[#This Row],[quantity]]</f>
        <v>2112.8000000000002</v>
      </c>
      <c r="Q4048" s="9">
        <f>Table1[[#This Row],[delivery_date]]-Table1[[#This Row],[order_date]]</f>
        <v>7</v>
      </c>
    </row>
    <row r="4049" spans="1:17" x14ac:dyDescent="0.35">
      <c r="A4049" t="s">
        <v>4080</v>
      </c>
      <c r="B4049" t="s">
        <v>41</v>
      </c>
      <c r="C4049" t="s">
        <v>26</v>
      </c>
      <c r="D4049" s="2">
        <v>3260.36</v>
      </c>
      <c r="E4049">
        <v>0.33</v>
      </c>
      <c r="F4049">
        <v>9</v>
      </c>
      <c r="G4049" s="1">
        <v>45218</v>
      </c>
      <c r="H4049" s="1">
        <v>45222</v>
      </c>
      <c r="I4049" t="s">
        <v>31</v>
      </c>
      <c r="J4049" t="s">
        <v>16</v>
      </c>
      <c r="K4049" s="2">
        <v>808.05</v>
      </c>
      <c r="L4049" t="s">
        <v>34</v>
      </c>
      <c r="M4049">
        <f>YEAR(Table1[[#This Row],[order_date]])</f>
        <v>2023</v>
      </c>
      <c r="N4049">
        <f>MONTH(Table1[[#This Row],[order_date]])</f>
        <v>10</v>
      </c>
      <c r="O4049" s="3">
        <f>Table1[[#This Row],[sales]]-Table1[[#This Row],[profit]]</f>
        <v>2452.3100000000004</v>
      </c>
      <c r="P4049" s="3">
        <f>Table1[[#This Row],[sales]]*Table1[[#This Row],[quantity]]</f>
        <v>29343.24</v>
      </c>
      <c r="Q4049" s="9">
        <f>Table1[[#This Row],[delivery_date]]-Table1[[#This Row],[order_date]]</f>
        <v>4</v>
      </c>
    </row>
    <row r="4050" spans="1:17" x14ac:dyDescent="0.35">
      <c r="A4050" t="s">
        <v>4081</v>
      </c>
      <c r="B4050" t="s">
        <v>19</v>
      </c>
      <c r="C4050" t="s">
        <v>14</v>
      </c>
      <c r="D4050" s="2">
        <v>4922.1899999999996</v>
      </c>
      <c r="E4050">
        <v>0.31</v>
      </c>
      <c r="F4050">
        <v>6</v>
      </c>
      <c r="G4050" s="1">
        <v>45530</v>
      </c>
      <c r="H4050" s="1">
        <v>45536</v>
      </c>
      <c r="I4050" t="s">
        <v>31</v>
      </c>
      <c r="J4050" t="s">
        <v>22</v>
      </c>
      <c r="K4050" s="2">
        <v>373.09</v>
      </c>
      <c r="L4050" t="s">
        <v>34</v>
      </c>
      <c r="M4050">
        <f>YEAR(Table1[[#This Row],[order_date]])</f>
        <v>2024</v>
      </c>
      <c r="N4050">
        <f>MONTH(Table1[[#This Row],[order_date]])</f>
        <v>8</v>
      </c>
      <c r="O4050" s="3">
        <f>Table1[[#This Row],[sales]]-Table1[[#This Row],[profit]]</f>
        <v>4549.0999999999995</v>
      </c>
      <c r="P4050" s="3">
        <f>Table1[[#This Row],[sales]]*Table1[[#This Row],[quantity]]</f>
        <v>29533.14</v>
      </c>
      <c r="Q4050" s="9">
        <f>Table1[[#This Row],[delivery_date]]-Table1[[#This Row],[order_date]]</f>
        <v>6</v>
      </c>
    </row>
    <row r="4051" spans="1:17" x14ac:dyDescent="0.35">
      <c r="A4051" t="s">
        <v>4082</v>
      </c>
      <c r="B4051" t="s">
        <v>19</v>
      </c>
      <c r="C4051" t="s">
        <v>14</v>
      </c>
      <c r="D4051" s="2">
        <v>4406.16</v>
      </c>
      <c r="E4051">
        <v>0.19</v>
      </c>
      <c r="F4051">
        <v>6</v>
      </c>
      <c r="G4051" s="1">
        <v>45131</v>
      </c>
      <c r="H4051" s="1">
        <v>45136</v>
      </c>
      <c r="I4051" t="s">
        <v>21</v>
      </c>
      <c r="J4051" t="s">
        <v>27</v>
      </c>
      <c r="K4051" s="2">
        <v>432.43</v>
      </c>
      <c r="L4051" t="s">
        <v>34</v>
      </c>
      <c r="M4051">
        <f>YEAR(Table1[[#This Row],[order_date]])</f>
        <v>2023</v>
      </c>
      <c r="N4051">
        <f>MONTH(Table1[[#This Row],[order_date]])</f>
        <v>7</v>
      </c>
      <c r="O4051" s="3">
        <f>Table1[[#This Row],[sales]]-Table1[[#This Row],[profit]]</f>
        <v>3973.73</v>
      </c>
      <c r="P4051" s="3">
        <f>Table1[[#This Row],[sales]]*Table1[[#This Row],[quantity]]</f>
        <v>26436.959999999999</v>
      </c>
      <c r="Q4051" s="9">
        <f>Table1[[#This Row],[delivery_date]]-Table1[[#This Row],[order_date]]</f>
        <v>5</v>
      </c>
    </row>
    <row r="4052" spans="1:17" x14ac:dyDescent="0.35">
      <c r="A4052" t="s">
        <v>4083</v>
      </c>
      <c r="B4052" t="s">
        <v>19</v>
      </c>
      <c r="C4052" t="s">
        <v>36</v>
      </c>
      <c r="D4052" s="2">
        <v>2995.49</v>
      </c>
      <c r="E4052">
        <v>0.06</v>
      </c>
      <c r="F4052">
        <v>9</v>
      </c>
      <c r="G4052" s="1">
        <v>45474</v>
      </c>
      <c r="H4052" s="1">
        <v>45479</v>
      </c>
      <c r="I4052" t="s">
        <v>21</v>
      </c>
      <c r="J4052" t="s">
        <v>16</v>
      </c>
      <c r="K4052" s="2">
        <v>541.25</v>
      </c>
      <c r="L4052" t="s">
        <v>23</v>
      </c>
      <c r="M4052">
        <f>YEAR(Table1[[#This Row],[order_date]])</f>
        <v>2024</v>
      </c>
      <c r="N4052">
        <f>MONTH(Table1[[#This Row],[order_date]])</f>
        <v>7</v>
      </c>
      <c r="O4052" s="3">
        <f>Table1[[#This Row],[sales]]-Table1[[#This Row],[profit]]</f>
        <v>2454.2399999999998</v>
      </c>
      <c r="P4052" s="3">
        <f>Table1[[#This Row],[sales]]*Table1[[#This Row],[quantity]]</f>
        <v>26959.409999999996</v>
      </c>
      <c r="Q4052" s="9">
        <f>Table1[[#This Row],[delivery_date]]-Table1[[#This Row],[order_date]]</f>
        <v>5</v>
      </c>
    </row>
    <row r="4053" spans="1:17" x14ac:dyDescent="0.35">
      <c r="A4053" t="s">
        <v>4084</v>
      </c>
      <c r="B4053" t="s">
        <v>41</v>
      </c>
      <c r="C4053" t="s">
        <v>20</v>
      </c>
      <c r="D4053" s="2">
        <v>4480.49</v>
      </c>
      <c r="E4053">
        <v>0.11</v>
      </c>
      <c r="F4053">
        <v>5</v>
      </c>
      <c r="G4053" s="1">
        <v>45055</v>
      </c>
      <c r="H4053" s="1">
        <v>45058</v>
      </c>
      <c r="I4053" t="s">
        <v>31</v>
      </c>
      <c r="J4053" t="s">
        <v>27</v>
      </c>
      <c r="K4053" s="2">
        <v>1019.64</v>
      </c>
      <c r="L4053" t="s">
        <v>28</v>
      </c>
      <c r="M4053">
        <f>YEAR(Table1[[#This Row],[order_date]])</f>
        <v>2023</v>
      </c>
      <c r="N4053">
        <f>MONTH(Table1[[#This Row],[order_date]])</f>
        <v>5</v>
      </c>
      <c r="O4053" s="3">
        <f>Table1[[#This Row],[sales]]-Table1[[#This Row],[profit]]</f>
        <v>3460.85</v>
      </c>
      <c r="P4053" s="3">
        <f>Table1[[#This Row],[sales]]*Table1[[#This Row],[quantity]]</f>
        <v>22402.449999999997</v>
      </c>
      <c r="Q4053" s="9">
        <f>Table1[[#This Row],[delivery_date]]-Table1[[#This Row],[order_date]]</f>
        <v>3</v>
      </c>
    </row>
    <row r="4054" spans="1:17" x14ac:dyDescent="0.35">
      <c r="A4054" t="s">
        <v>4085</v>
      </c>
      <c r="B4054" t="s">
        <v>25</v>
      </c>
      <c r="C4054" t="s">
        <v>36</v>
      </c>
      <c r="D4054" s="2">
        <v>669.71</v>
      </c>
      <c r="E4054">
        <v>0.24</v>
      </c>
      <c r="F4054">
        <v>3</v>
      </c>
      <c r="G4054" s="1">
        <v>45097</v>
      </c>
      <c r="H4054" s="1">
        <v>45101</v>
      </c>
      <c r="I4054" t="s">
        <v>15</v>
      </c>
      <c r="J4054" t="s">
        <v>16</v>
      </c>
      <c r="K4054" s="2">
        <v>180.82</v>
      </c>
      <c r="L4054" t="s">
        <v>23</v>
      </c>
      <c r="M4054">
        <f>YEAR(Table1[[#This Row],[order_date]])</f>
        <v>2023</v>
      </c>
      <c r="N4054">
        <f>MONTH(Table1[[#This Row],[order_date]])</f>
        <v>6</v>
      </c>
      <c r="O4054" s="3">
        <f>Table1[[#This Row],[sales]]-Table1[[#This Row],[profit]]</f>
        <v>488.89000000000004</v>
      </c>
      <c r="P4054" s="3">
        <f>Table1[[#This Row],[sales]]*Table1[[#This Row],[quantity]]</f>
        <v>2009.13</v>
      </c>
      <c r="Q4054" s="9">
        <f>Table1[[#This Row],[delivery_date]]-Table1[[#This Row],[order_date]]</f>
        <v>4</v>
      </c>
    </row>
    <row r="4055" spans="1:17" x14ac:dyDescent="0.35">
      <c r="A4055" t="s">
        <v>4086</v>
      </c>
      <c r="B4055" t="s">
        <v>25</v>
      </c>
      <c r="C4055" t="s">
        <v>26</v>
      </c>
      <c r="D4055" s="2">
        <v>2328</v>
      </c>
      <c r="E4055">
        <v>0.49</v>
      </c>
      <c r="F4055">
        <v>3</v>
      </c>
      <c r="G4055" s="1">
        <v>45423</v>
      </c>
      <c r="H4055" s="1">
        <v>45426</v>
      </c>
      <c r="I4055" t="s">
        <v>31</v>
      </c>
      <c r="J4055" t="s">
        <v>27</v>
      </c>
      <c r="K4055" s="2">
        <v>433.38</v>
      </c>
      <c r="L4055" t="s">
        <v>48</v>
      </c>
      <c r="M4055">
        <f>YEAR(Table1[[#This Row],[order_date]])</f>
        <v>2024</v>
      </c>
      <c r="N4055">
        <f>MONTH(Table1[[#This Row],[order_date]])</f>
        <v>5</v>
      </c>
      <c r="O4055" s="3">
        <f>Table1[[#This Row],[sales]]-Table1[[#This Row],[profit]]</f>
        <v>1894.62</v>
      </c>
      <c r="P4055" s="3">
        <f>Table1[[#This Row],[sales]]*Table1[[#This Row],[quantity]]</f>
        <v>6984</v>
      </c>
      <c r="Q4055" s="9">
        <f>Table1[[#This Row],[delivery_date]]-Table1[[#This Row],[order_date]]</f>
        <v>3</v>
      </c>
    </row>
    <row r="4056" spans="1:17" x14ac:dyDescent="0.35">
      <c r="A4056" t="s">
        <v>4087</v>
      </c>
      <c r="B4056" t="s">
        <v>41</v>
      </c>
      <c r="C4056" t="s">
        <v>20</v>
      </c>
      <c r="D4056" s="2">
        <v>2200.5100000000002</v>
      </c>
      <c r="E4056">
        <v>0.14000000000000001</v>
      </c>
      <c r="F4056">
        <v>2</v>
      </c>
      <c r="G4056" s="1">
        <v>45289</v>
      </c>
      <c r="H4056" s="1">
        <v>45294</v>
      </c>
      <c r="I4056" t="s">
        <v>15</v>
      </c>
      <c r="J4056" t="s">
        <v>22</v>
      </c>
      <c r="K4056" s="2">
        <v>277.63</v>
      </c>
      <c r="L4056" t="s">
        <v>34</v>
      </c>
      <c r="M4056">
        <f>YEAR(Table1[[#This Row],[order_date]])</f>
        <v>2023</v>
      </c>
      <c r="N4056">
        <f>MONTH(Table1[[#This Row],[order_date]])</f>
        <v>12</v>
      </c>
      <c r="O4056" s="3">
        <f>Table1[[#This Row],[sales]]-Table1[[#This Row],[profit]]</f>
        <v>1922.88</v>
      </c>
      <c r="P4056" s="3">
        <f>Table1[[#This Row],[sales]]*Table1[[#This Row],[quantity]]</f>
        <v>4401.0200000000004</v>
      </c>
      <c r="Q4056" s="9">
        <f>Table1[[#This Row],[delivery_date]]-Table1[[#This Row],[order_date]]</f>
        <v>5</v>
      </c>
    </row>
    <row r="4057" spans="1:17" x14ac:dyDescent="0.35">
      <c r="A4057" t="s">
        <v>4088</v>
      </c>
      <c r="B4057" t="s">
        <v>25</v>
      </c>
      <c r="C4057" t="s">
        <v>26</v>
      </c>
      <c r="D4057" s="2">
        <v>1748.59</v>
      </c>
      <c r="E4057">
        <v>0.1</v>
      </c>
      <c r="F4057">
        <v>2</v>
      </c>
      <c r="G4057" s="1">
        <v>45121</v>
      </c>
      <c r="H4057" s="1">
        <v>45124</v>
      </c>
      <c r="I4057" t="s">
        <v>15</v>
      </c>
      <c r="J4057" t="s">
        <v>22</v>
      </c>
      <c r="K4057" s="2">
        <v>462.42</v>
      </c>
      <c r="L4057" t="s">
        <v>23</v>
      </c>
      <c r="M4057">
        <f>YEAR(Table1[[#This Row],[order_date]])</f>
        <v>2023</v>
      </c>
      <c r="N4057">
        <f>MONTH(Table1[[#This Row],[order_date]])</f>
        <v>7</v>
      </c>
      <c r="O4057" s="3">
        <f>Table1[[#This Row],[sales]]-Table1[[#This Row],[profit]]</f>
        <v>1286.1699999999998</v>
      </c>
      <c r="P4057" s="3">
        <f>Table1[[#This Row],[sales]]*Table1[[#This Row],[quantity]]</f>
        <v>3497.18</v>
      </c>
      <c r="Q4057" s="9">
        <f>Table1[[#This Row],[delivery_date]]-Table1[[#This Row],[order_date]]</f>
        <v>3</v>
      </c>
    </row>
    <row r="4058" spans="1:17" x14ac:dyDescent="0.35">
      <c r="A4058" t="s">
        <v>4089</v>
      </c>
      <c r="B4058" t="s">
        <v>41</v>
      </c>
      <c r="C4058" t="s">
        <v>36</v>
      </c>
      <c r="D4058" s="2">
        <v>100.99</v>
      </c>
      <c r="E4058">
        <v>0.11</v>
      </c>
      <c r="F4058">
        <v>6</v>
      </c>
      <c r="G4058" s="1">
        <v>45470</v>
      </c>
      <c r="H4058" s="1">
        <v>45474</v>
      </c>
      <c r="I4058" t="s">
        <v>21</v>
      </c>
      <c r="J4058" t="s">
        <v>22</v>
      </c>
      <c r="K4058" s="2">
        <v>29.31</v>
      </c>
      <c r="L4058" t="s">
        <v>17</v>
      </c>
      <c r="M4058">
        <f>YEAR(Table1[[#This Row],[order_date]])</f>
        <v>2024</v>
      </c>
      <c r="N4058">
        <f>MONTH(Table1[[#This Row],[order_date]])</f>
        <v>6</v>
      </c>
      <c r="O4058" s="3">
        <f>Table1[[#This Row],[sales]]-Table1[[#This Row],[profit]]</f>
        <v>71.679999999999993</v>
      </c>
      <c r="P4058" s="3">
        <f>Table1[[#This Row],[sales]]*Table1[[#This Row],[quantity]]</f>
        <v>605.93999999999994</v>
      </c>
      <c r="Q4058" s="9">
        <f>Table1[[#This Row],[delivery_date]]-Table1[[#This Row],[order_date]]</f>
        <v>4</v>
      </c>
    </row>
    <row r="4059" spans="1:17" x14ac:dyDescent="0.35">
      <c r="A4059" t="s">
        <v>4090</v>
      </c>
      <c r="B4059" t="s">
        <v>25</v>
      </c>
      <c r="C4059" t="s">
        <v>20</v>
      </c>
      <c r="D4059" s="2">
        <v>4466.04</v>
      </c>
      <c r="E4059">
        <v>0.35</v>
      </c>
      <c r="F4059">
        <v>8</v>
      </c>
      <c r="G4059" s="1">
        <v>45557</v>
      </c>
      <c r="H4059" s="1">
        <v>45562</v>
      </c>
      <c r="I4059" t="s">
        <v>15</v>
      </c>
      <c r="J4059" t="s">
        <v>22</v>
      </c>
      <c r="K4059" s="2">
        <v>501.38</v>
      </c>
      <c r="L4059" t="s">
        <v>48</v>
      </c>
      <c r="M4059">
        <f>YEAR(Table1[[#This Row],[order_date]])</f>
        <v>2024</v>
      </c>
      <c r="N4059">
        <f>MONTH(Table1[[#This Row],[order_date]])</f>
        <v>9</v>
      </c>
      <c r="O4059" s="3">
        <f>Table1[[#This Row],[sales]]-Table1[[#This Row],[profit]]</f>
        <v>3964.66</v>
      </c>
      <c r="P4059" s="3">
        <f>Table1[[#This Row],[sales]]*Table1[[#This Row],[quantity]]</f>
        <v>35728.32</v>
      </c>
      <c r="Q4059" s="9">
        <f>Table1[[#This Row],[delivery_date]]-Table1[[#This Row],[order_date]]</f>
        <v>5</v>
      </c>
    </row>
    <row r="4060" spans="1:17" x14ac:dyDescent="0.35">
      <c r="A4060" t="s">
        <v>4091</v>
      </c>
      <c r="B4060" t="s">
        <v>13</v>
      </c>
      <c r="C4060" t="s">
        <v>36</v>
      </c>
      <c r="D4060" s="2">
        <v>3910.76</v>
      </c>
      <c r="E4060">
        <v>0.46</v>
      </c>
      <c r="F4060">
        <v>8</v>
      </c>
      <c r="G4060" s="1">
        <v>45306</v>
      </c>
      <c r="H4060" s="1">
        <v>45308</v>
      </c>
      <c r="I4060" t="s">
        <v>31</v>
      </c>
      <c r="J4060" t="s">
        <v>27</v>
      </c>
      <c r="K4060" s="2">
        <v>784.27</v>
      </c>
      <c r="L4060" t="s">
        <v>39</v>
      </c>
      <c r="M4060">
        <f>YEAR(Table1[[#This Row],[order_date]])</f>
        <v>2024</v>
      </c>
      <c r="N4060">
        <f>MONTH(Table1[[#This Row],[order_date]])</f>
        <v>1</v>
      </c>
      <c r="O4060" s="3">
        <f>Table1[[#This Row],[sales]]-Table1[[#This Row],[profit]]</f>
        <v>3126.4900000000002</v>
      </c>
      <c r="P4060" s="3">
        <f>Table1[[#This Row],[sales]]*Table1[[#This Row],[quantity]]</f>
        <v>31286.080000000002</v>
      </c>
      <c r="Q4060" s="9">
        <f>Table1[[#This Row],[delivery_date]]-Table1[[#This Row],[order_date]]</f>
        <v>2</v>
      </c>
    </row>
    <row r="4061" spans="1:17" x14ac:dyDescent="0.35">
      <c r="A4061" t="s">
        <v>4092</v>
      </c>
      <c r="B4061" t="s">
        <v>13</v>
      </c>
      <c r="C4061" t="s">
        <v>33</v>
      </c>
      <c r="D4061" s="2">
        <v>3299</v>
      </c>
      <c r="E4061">
        <v>0.04</v>
      </c>
      <c r="F4061">
        <v>8</v>
      </c>
      <c r="G4061" s="1">
        <v>45508</v>
      </c>
      <c r="H4061" s="1">
        <v>45513</v>
      </c>
      <c r="I4061" t="s">
        <v>15</v>
      </c>
      <c r="J4061" t="s">
        <v>16</v>
      </c>
      <c r="K4061" s="2">
        <v>430.1</v>
      </c>
      <c r="L4061" t="s">
        <v>48</v>
      </c>
      <c r="M4061">
        <f>YEAR(Table1[[#This Row],[order_date]])</f>
        <v>2024</v>
      </c>
      <c r="N4061">
        <f>MONTH(Table1[[#This Row],[order_date]])</f>
        <v>8</v>
      </c>
      <c r="O4061" s="3">
        <f>Table1[[#This Row],[sales]]-Table1[[#This Row],[profit]]</f>
        <v>2868.9</v>
      </c>
      <c r="P4061" s="3">
        <f>Table1[[#This Row],[sales]]*Table1[[#This Row],[quantity]]</f>
        <v>26392</v>
      </c>
      <c r="Q4061" s="9">
        <f>Table1[[#This Row],[delivery_date]]-Table1[[#This Row],[order_date]]</f>
        <v>5</v>
      </c>
    </row>
    <row r="4062" spans="1:17" x14ac:dyDescent="0.35">
      <c r="A4062" t="s">
        <v>4093</v>
      </c>
      <c r="B4062" t="s">
        <v>41</v>
      </c>
      <c r="C4062" t="s">
        <v>14</v>
      </c>
      <c r="D4062" s="2">
        <v>731.94</v>
      </c>
      <c r="E4062">
        <v>0.37</v>
      </c>
      <c r="F4062">
        <v>7</v>
      </c>
      <c r="G4062" s="1">
        <v>45240</v>
      </c>
      <c r="H4062" s="1">
        <v>45247</v>
      </c>
      <c r="I4062" t="s">
        <v>15</v>
      </c>
      <c r="J4062" t="s">
        <v>22</v>
      </c>
      <c r="K4062" s="2">
        <v>193.88</v>
      </c>
      <c r="L4062" t="s">
        <v>28</v>
      </c>
      <c r="M4062">
        <f>YEAR(Table1[[#This Row],[order_date]])</f>
        <v>2023</v>
      </c>
      <c r="N4062">
        <f>MONTH(Table1[[#This Row],[order_date]])</f>
        <v>11</v>
      </c>
      <c r="O4062" s="3">
        <f>Table1[[#This Row],[sales]]-Table1[[#This Row],[profit]]</f>
        <v>538.06000000000006</v>
      </c>
      <c r="P4062" s="3">
        <f>Table1[[#This Row],[sales]]*Table1[[#This Row],[quantity]]</f>
        <v>5123.58</v>
      </c>
      <c r="Q4062" s="9">
        <f>Table1[[#This Row],[delivery_date]]-Table1[[#This Row],[order_date]]</f>
        <v>7</v>
      </c>
    </row>
    <row r="4063" spans="1:17" x14ac:dyDescent="0.35">
      <c r="A4063" t="s">
        <v>4094</v>
      </c>
      <c r="B4063" t="s">
        <v>25</v>
      </c>
      <c r="C4063" t="s">
        <v>20</v>
      </c>
      <c r="D4063" s="2">
        <v>1953.21</v>
      </c>
      <c r="E4063">
        <v>0.25</v>
      </c>
      <c r="F4063">
        <v>2</v>
      </c>
      <c r="G4063" s="1">
        <v>45362</v>
      </c>
      <c r="H4063" s="1">
        <v>45365</v>
      </c>
      <c r="I4063" t="s">
        <v>31</v>
      </c>
      <c r="J4063" t="s">
        <v>16</v>
      </c>
      <c r="K4063" s="2">
        <v>297.2</v>
      </c>
      <c r="L4063" t="s">
        <v>28</v>
      </c>
      <c r="M4063">
        <f>YEAR(Table1[[#This Row],[order_date]])</f>
        <v>2024</v>
      </c>
      <c r="N4063">
        <f>MONTH(Table1[[#This Row],[order_date]])</f>
        <v>3</v>
      </c>
      <c r="O4063" s="3">
        <f>Table1[[#This Row],[sales]]-Table1[[#This Row],[profit]]</f>
        <v>1656.01</v>
      </c>
      <c r="P4063" s="3">
        <f>Table1[[#This Row],[sales]]*Table1[[#This Row],[quantity]]</f>
        <v>3906.42</v>
      </c>
      <c r="Q4063" s="9">
        <f>Table1[[#This Row],[delivery_date]]-Table1[[#This Row],[order_date]]</f>
        <v>3</v>
      </c>
    </row>
    <row r="4064" spans="1:17" x14ac:dyDescent="0.35">
      <c r="A4064" t="s">
        <v>4095</v>
      </c>
      <c r="B4064" t="s">
        <v>19</v>
      </c>
      <c r="C4064" t="s">
        <v>14</v>
      </c>
      <c r="D4064" s="2">
        <v>4629.2</v>
      </c>
      <c r="E4064">
        <v>0.41</v>
      </c>
      <c r="F4064">
        <v>2</v>
      </c>
      <c r="G4064" s="1">
        <v>45124</v>
      </c>
      <c r="H4064" s="1">
        <v>45131</v>
      </c>
      <c r="I4064" t="s">
        <v>21</v>
      </c>
      <c r="J4064" t="s">
        <v>27</v>
      </c>
      <c r="K4064" s="2">
        <v>1289.1199999999999</v>
      </c>
      <c r="L4064" t="s">
        <v>48</v>
      </c>
      <c r="M4064">
        <f>YEAR(Table1[[#This Row],[order_date]])</f>
        <v>2023</v>
      </c>
      <c r="N4064">
        <f>MONTH(Table1[[#This Row],[order_date]])</f>
        <v>7</v>
      </c>
      <c r="O4064" s="3">
        <f>Table1[[#This Row],[sales]]-Table1[[#This Row],[profit]]</f>
        <v>3340.08</v>
      </c>
      <c r="P4064" s="3">
        <f>Table1[[#This Row],[sales]]*Table1[[#This Row],[quantity]]</f>
        <v>9258.4</v>
      </c>
      <c r="Q4064" s="9">
        <f>Table1[[#This Row],[delivery_date]]-Table1[[#This Row],[order_date]]</f>
        <v>7</v>
      </c>
    </row>
    <row r="4065" spans="1:17" x14ac:dyDescent="0.35">
      <c r="A4065" t="s">
        <v>4096</v>
      </c>
      <c r="B4065" t="s">
        <v>25</v>
      </c>
      <c r="C4065" t="s">
        <v>33</v>
      </c>
      <c r="D4065" s="2">
        <v>3122.96</v>
      </c>
      <c r="E4065">
        <v>0.21</v>
      </c>
      <c r="F4065">
        <v>7</v>
      </c>
      <c r="G4065" s="1">
        <v>45271</v>
      </c>
      <c r="H4065" s="1">
        <v>45274</v>
      </c>
      <c r="I4065" t="s">
        <v>15</v>
      </c>
      <c r="J4065" t="s">
        <v>22</v>
      </c>
      <c r="K4065" s="2">
        <v>526.92999999999995</v>
      </c>
      <c r="L4065" t="s">
        <v>23</v>
      </c>
      <c r="M4065">
        <f>YEAR(Table1[[#This Row],[order_date]])</f>
        <v>2023</v>
      </c>
      <c r="N4065">
        <f>MONTH(Table1[[#This Row],[order_date]])</f>
        <v>12</v>
      </c>
      <c r="O4065" s="3">
        <f>Table1[[#This Row],[sales]]-Table1[[#This Row],[profit]]</f>
        <v>2596.0300000000002</v>
      </c>
      <c r="P4065" s="3">
        <f>Table1[[#This Row],[sales]]*Table1[[#This Row],[quantity]]</f>
        <v>21860.720000000001</v>
      </c>
      <c r="Q4065" s="9">
        <f>Table1[[#This Row],[delivery_date]]-Table1[[#This Row],[order_date]]</f>
        <v>3</v>
      </c>
    </row>
    <row r="4066" spans="1:17" x14ac:dyDescent="0.35">
      <c r="A4066" t="s">
        <v>4097</v>
      </c>
      <c r="B4066" t="s">
        <v>13</v>
      </c>
      <c r="C4066" t="s">
        <v>20</v>
      </c>
      <c r="D4066" s="2">
        <v>3056.71</v>
      </c>
      <c r="E4066">
        <v>0</v>
      </c>
      <c r="F4066">
        <v>4</v>
      </c>
      <c r="G4066" s="1">
        <v>45210</v>
      </c>
      <c r="H4066" s="1">
        <v>45215</v>
      </c>
      <c r="I4066" t="s">
        <v>31</v>
      </c>
      <c r="J4066" t="s">
        <v>22</v>
      </c>
      <c r="K4066" s="2">
        <v>712.26</v>
      </c>
      <c r="L4066" t="s">
        <v>39</v>
      </c>
      <c r="M4066">
        <f>YEAR(Table1[[#This Row],[order_date]])</f>
        <v>2023</v>
      </c>
      <c r="N4066">
        <f>MONTH(Table1[[#This Row],[order_date]])</f>
        <v>10</v>
      </c>
      <c r="O4066" s="3">
        <f>Table1[[#This Row],[sales]]-Table1[[#This Row],[profit]]</f>
        <v>2344.4499999999998</v>
      </c>
      <c r="P4066" s="3">
        <f>Table1[[#This Row],[sales]]*Table1[[#This Row],[quantity]]</f>
        <v>12226.84</v>
      </c>
      <c r="Q4066" s="9">
        <f>Table1[[#This Row],[delivery_date]]-Table1[[#This Row],[order_date]]</f>
        <v>5</v>
      </c>
    </row>
    <row r="4067" spans="1:17" x14ac:dyDescent="0.35">
      <c r="A4067" t="s">
        <v>4098</v>
      </c>
      <c r="B4067" t="s">
        <v>13</v>
      </c>
      <c r="C4067" t="s">
        <v>14</v>
      </c>
      <c r="D4067" s="2">
        <v>4574.32</v>
      </c>
      <c r="E4067">
        <v>0.34</v>
      </c>
      <c r="F4067">
        <v>6</v>
      </c>
      <c r="G4067" s="1">
        <v>45157</v>
      </c>
      <c r="H4067" s="1">
        <v>45158</v>
      </c>
      <c r="I4067" t="s">
        <v>15</v>
      </c>
      <c r="J4067" t="s">
        <v>22</v>
      </c>
      <c r="K4067" s="2">
        <v>622.88</v>
      </c>
      <c r="L4067" t="s">
        <v>34</v>
      </c>
      <c r="M4067">
        <f>YEAR(Table1[[#This Row],[order_date]])</f>
        <v>2023</v>
      </c>
      <c r="N4067">
        <f>MONTH(Table1[[#This Row],[order_date]])</f>
        <v>8</v>
      </c>
      <c r="O4067" s="3">
        <f>Table1[[#This Row],[sales]]-Table1[[#This Row],[profit]]</f>
        <v>3951.4399999999996</v>
      </c>
      <c r="P4067" s="3">
        <f>Table1[[#This Row],[sales]]*Table1[[#This Row],[quantity]]</f>
        <v>27445.919999999998</v>
      </c>
      <c r="Q4067" s="9">
        <f>Table1[[#This Row],[delivery_date]]-Table1[[#This Row],[order_date]]</f>
        <v>1</v>
      </c>
    </row>
    <row r="4068" spans="1:17" x14ac:dyDescent="0.35">
      <c r="A4068" t="s">
        <v>4099</v>
      </c>
      <c r="B4068" t="s">
        <v>25</v>
      </c>
      <c r="C4068" t="s">
        <v>14</v>
      </c>
      <c r="D4068" s="2">
        <v>2843.19</v>
      </c>
      <c r="E4068">
        <v>0.4</v>
      </c>
      <c r="F4068">
        <v>9</v>
      </c>
      <c r="G4068" s="1">
        <v>45631</v>
      </c>
      <c r="H4068" s="1">
        <v>45632</v>
      </c>
      <c r="I4068" t="s">
        <v>15</v>
      </c>
      <c r="J4068" t="s">
        <v>27</v>
      </c>
      <c r="K4068" s="2">
        <v>516.63</v>
      </c>
      <c r="L4068" t="s">
        <v>34</v>
      </c>
      <c r="M4068">
        <f>YEAR(Table1[[#This Row],[order_date]])</f>
        <v>2024</v>
      </c>
      <c r="N4068">
        <f>MONTH(Table1[[#This Row],[order_date]])</f>
        <v>12</v>
      </c>
      <c r="O4068" s="3">
        <f>Table1[[#This Row],[sales]]-Table1[[#This Row],[profit]]</f>
        <v>2326.56</v>
      </c>
      <c r="P4068" s="3">
        <f>Table1[[#This Row],[sales]]*Table1[[#This Row],[quantity]]</f>
        <v>25588.71</v>
      </c>
      <c r="Q4068" s="9">
        <f>Table1[[#This Row],[delivery_date]]-Table1[[#This Row],[order_date]]</f>
        <v>1</v>
      </c>
    </row>
    <row r="4069" spans="1:17" x14ac:dyDescent="0.35">
      <c r="A4069" t="s">
        <v>4100</v>
      </c>
      <c r="B4069" t="s">
        <v>25</v>
      </c>
      <c r="C4069" t="s">
        <v>20</v>
      </c>
      <c r="D4069" s="2">
        <v>3028.35</v>
      </c>
      <c r="E4069">
        <v>0.45</v>
      </c>
      <c r="F4069">
        <v>5</v>
      </c>
      <c r="G4069" s="1">
        <v>45606</v>
      </c>
      <c r="H4069" s="1">
        <v>45607</v>
      </c>
      <c r="I4069" t="s">
        <v>15</v>
      </c>
      <c r="J4069" t="s">
        <v>16</v>
      </c>
      <c r="K4069" s="2">
        <v>674.12</v>
      </c>
      <c r="L4069" t="s">
        <v>23</v>
      </c>
      <c r="M4069">
        <f>YEAR(Table1[[#This Row],[order_date]])</f>
        <v>2024</v>
      </c>
      <c r="N4069">
        <f>MONTH(Table1[[#This Row],[order_date]])</f>
        <v>11</v>
      </c>
      <c r="O4069" s="3">
        <f>Table1[[#This Row],[sales]]-Table1[[#This Row],[profit]]</f>
        <v>2354.23</v>
      </c>
      <c r="P4069" s="3">
        <f>Table1[[#This Row],[sales]]*Table1[[#This Row],[quantity]]</f>
        <v>15141.75</v>
      </c>
      <c r="Q4069" s="9">
        <f>Table1[[#This Row],[delivery_date]]-Table1[[#This Row],[order_date]]</f>
        <v>1</v>
      </c>
    </row>
    <row r="4070" spans="1:17" x14ac:dyDescent="0.35">
      <c r="A4070" t="s">
        <v>4101</v>
      </c>
      <c r="B4070" t="s">
        <v>19</v>
      </c>
      <c r="C4070" t="s">
        <v>14</v>
      </c>
      <c r="D4070" s="2">
        <v>1794.01</v>
      </c>
      <c r="E4070">
        <v>0.28000000000000003</v>
      </c>
      <c r="F4070">
        <v>4</v>
      </c>
      <c r="G4070" s="1">
        <v>45390</v>
      </c>
      <c r="H4070" s="1">
        <v>45397</v>
      </c>
      <c r="I4070" t="s">
        <v>15</v>
      </c>
      <c r="J4070" t="s">
        <v>22</v>
      </c>
      <c r="K4070" s="2">
        <v>175.06</v>
      </c>
      <c r="L4070" t="s">
        <v>23</v>
      </c>
      <c r="M4070">
        <f>YEAR(Table1[[#This Row],[order_date]])</f>
        <v>2024</v>
      </c>
      <c r="N4070">
        <f>MONTH(Table1[[#This Row],[order_date]])</f>
        <v>4</v>
      </c>
      <c r="O4070" s="3">
        <f>Table1[[#This Row],[sales]]-Table1[[#This Row],[profit]]</f>
        <v>1618.95</v>
      </c>
      <c r="P4070" s="3">
        <f>Table1[[#This Row],[sales]]*Table1[[#This Row],[quantity]]</f>
        <v>7176.04</v>
      </c>
      <c r="Q4070" s="9">
        <f>Table1[[#This Row],[delivery_date]]-Table1[[#This Row],[order_date]]</f>
        <v>7</v>
      </c>
    </row>
    <row r="4071" spans="1:17" x14ac:dyDescent="0.35">
      <c r="A4071" t="s">
        <v>4102</v>
      </c>
      <c r="B4071" t="s">
        <v>19</v>
      </c>
      <c r="C4071" t="s">
        <v>14</v>
      </c>
      <c r="D4071" s="2">
        <v>1920.06</v>
      </c>
      <c r="E4071">
        <v>0.06</v>
      </c>
      <c r="F4071">
        <v>3</v>
      </c>
      <c r="G4071" s="1">
        <v>45526</v>
      </c>
      <c r="H4071" s="1">
        <v>45528</v>
      </c>
      <c r="I4071" t="s">
        <v>31</v>
      </c>
      <c r="J4071" t="s">
        <v>22</v>
      </c>
      <c r="K4071" s="2">
        <v>179.66</v>
      </c>
      <c r="L4071" t="s">
        <v>39</v>
      </c>
      <c r="M4071">
        <f>YEAR(Table1[[#This Row],[order_date]])</f>
        <v>2024</v>
      </c>
      <c r="N4071">
        <f>MONTH(Table1[[#This Row],[order_date]])</f>
        <v>8</v>
      </c>
      <c r="O4071" s="3">
        <f>Table1[[#This Row],[sales]]-Table1[[#This Row],[profit]]</f>
        <v>1740.3999999999999</v>
      </c>
      <c r="P4071" s="3">
        <f>Table1[[#This Row],[sales]]*Table1[[#This Row],[quantity]]</f>
        <v>5760.18</v>
      </c>
      <c r="Q4071" s="9">
        <f>Table1[[#This Row],[delivery_date]]-Table1[[#This Row],[order_date]]</f>
        <v>2</v>
      </c>
    </row>
    <row r="4072" spans="1:17" x14ac:dyDescent="0.35">
      <c r="A4072" t="s">
        <v>4103</v>
      </c>
      <c r="B4072" t="s">
        <v>25</v>
      </c>
      <c r="C4072" t="s">
        <v>20</v>
      </c>
      <c r="D4072" s="2">
        <v>3459.47</v>
      </c>
      <c r="E4072">
        <v>0.18</v>
      </c>
      <c r="F4072">
        <v>7</v>
      </c>
      <c r="G4072" s="1">
        <v>45041</v>
      </c>
      <c r="H4072" s="1">
        <v>45043</v>
      </c>
      <c r="I4072" t="s">
        <v>15</v>
      </c>
      <c r="J4072" t="s">
        <v>16</v>
      </c>
      <c r="K4072" s="2">
        <v>248.19</v>
      </c>
      <c r="L4072" t="s">
        <v>23</v>
      </c>
      <c r="M4072">
        <f>YEAR(Table1[[#This Row],[order_date]])</f>
        <v>2023</v>
      </c>
      <c r="N4072">
        <f>MONTH(Table1[[#This Row],[order_date]])</f>
        <v>4</v>
      </c>
      <c r="O4072" s="3">
        <f>Table1[[#This Row],[sales]]-Table1[[#This Row],[profit]]</f>
        <v>3211.2799999999997</v>
      </c>
      <c r="P4072" s="3">
        <f>Table1[[#This Row],[sales]]*Table1[[#This Row],[quantity]]</f>
        <v>24216.289999999997</v>
      </c>
      <c r="Q4072" s="9">
        <f>Table1[[#This Row],[delivery_date]]-Table1[[#This Row],[order_date]]</f>
        <v>2</v>
      </c>
    </row>
    <row r="4073" spans="1:17" x14ac:dyDescent="0.35">
      <c r="A4073" t="s">
        <v>4104</v>
      </c>
      <c r="B4073" t="s">
        <v>25</v>
      </c>
      <c r="C4073" t="s">
        <v>14</v>
      </c>
      <c r="D4073" s="2">
        <v>1670.13</v>
      </c>
      <c r="E4073">
        <v>0.39</v>
      </c>
      <c r="F4073">
        <v>7</v>
      </c>
      <c r="G4073" s="1">
        <v>45576</v>
      </c>
      <c r="H4073" s="1">
        <v>45583</v>
      </c>
      <c r="I4073" t="s">
        <v>31</v>
      </c>
      <c r="J4073" t="s">
        <v>16</v>
      </c>
      <c r="K4073" s="2">
        <v>230.59</v>
      </c>
      <c r="L4073" t="s">
        <v>23</v>
      </c>
      <c r="M4073">
        <f>YEAR(Table1[[#This Row],[order_date]])</f>
        <v>2024</v>
      </c>
      <c r="N4073">
        <f>MONTH(Table1[[#This Row],[order_date]])</f>
        <v>10</v>
      </c>
      <c r="O4073" s="3">
        <f>Table1[[#This Row],[sales]]-Table1[[#This Row],[profit]]</f>
        <v>1439.5400000000002</v>
      </c>
      <c r="P4073" s="3">
        <f>Table1[[#This Row],[sales]]*Table1[[#This Row],[quantity]]</f>
        <v>11690.91</v>
      </c>
      <c r="Q4073" s="9">
        <f>Table1[[#This Row],[delivery_date]]-Table1[[#This Row],[order_date]]</f>
        <v>7</v>
      </c>
    </row>
    <row r="4074" spans="1:17" x14ac:dyDescent="0.35">
      <c r="A4074" t="s">
        <v>4105</v>
      </c>
      <c r="B4074" t="s">
        <v>25</v>
      </c>
      <c r="C4074" t="s">
        <v>14</v>
      </c>
      <c r="D4074" s="2">
        <v>2839.63</v>
      </c>
      <c r="E4074">
        <v>0.25</v>
      </c>
      <c r="F4074">
        <v>7</v>
      </c>
      <c r="G4074" s="1">
        <v>45002</v>
      </c>
      <c r="H4074" s="1">
        <v>45004</v>
      </c>
      <c r="I4074" t="s">
        <v>21</v>
      </c>
      <c r="J4074" t="s">
        <v>22</v>
      </c>
      <c r="K4074" s="2">
        <v>560.32000000000005</v>
      </c>
      <c r="L4074" t="s">
        <v>39</v>
      </c>
      <c r="M4074">
        <f>YEAR(Table1[[#This Row],[order_date]])</f>
        <v>2023</v>
      </c>
      <c r="N4074">
        <f>MONTH(Table1[[#This Row],[order_date]])</f>
        <v>3</v>
      </c>
      <c r="O4074" s="3">
        <f>Table1[[#This Row],[sales]]-Table1[[#This Row],[profit]]</f>
        <v>2279.31</v>
      </c>
      <c r="P4074" s="3">
        <f>Table1[[#This Row],[sales]]*Table1[[#This Row],[quantity]]</f>
        <v>19877.41</v>
      </c>
      <c r="Q4074" s="9">
        <f>Table1[[#This Row],[delivery_date]]-Table1[[#This Row],[order_date]]</f>
        <v>2</v>
      </c>
    </row>
    <row r="4075" spans="1:17" x14ac:dyDescent="0.35">
      <c r="A4075" t="s">
        <v>4106</v>
      </c>
      <c r="B4075" t="s">
        <v>25</v>
      </c>
      <c r="C4075" t="s">
        <v>26</v>
      </c>
      <c r="D4075" s="2">
        <v>1468.06</v>
      </c>
      <c r="E4075">
        <v>0.35</v>
      </c>
      <c r="F4075">
        <v>5</v>
      </c>
      <c r="G4075" s="1">
        <v>45372</v>
      </c>
      <c r="H4075" s="1">
        <v>45377</v>
      </c>
      <c r="I4075" t="s">
        <v>21</v>
      </c>
      <c r="J4075" t="s">
        <v>22</v>
      </c>
      <c r="K4075" s="2">
        <v>113.1</v>
      </c>
      <c r="L4075" t="s">
        <v>34</v>
      </c>
      <c r="M4075">
        <f>YEAR(Table1[[#This Row],[order_date]])</f>
        <v>2024</v>
      </c>
      <c r="N4075">
        <f>MONTH(Table1[[#This Row],[order_date]])</f>
        <v>3</v>
      </c>
      <c r="O4075" s="3">
        <f>Table1[[#This Row],[sales]]-Table1[[#This Row],[profit]]</f>
        <v>1354.96</v>
      </c>
      <c r="P4075" s="3">
        <f>Table1[[#This Row],[sales]]*Table1[[#This Row],[quantity]]</f>
        <v>7340.2999999999993</v>
      </c>
      <c r="Q4075" s="9">
        <f>Table1[[#This Row],[delivery_date]]-Table1[[#This Row],[order_date]]</f>
        <v>5</v>
      </c>
    </row>
    <row r="4076" spans="1:17" x14ac:dyDescent="0.35">
      <c r="A4076" t="s">
        <v>4107</v>
      </c>
      <c r="B4076" t="s">
        <v>41</v>
      </c>
      <c r="C4076" t="s">
        <v>26</v>
      </c>
      <c r="D4076" s="2">
        <v>914.01</v>
      </c>
      <c r="E4076">
        <v>0</v>
      </c>
      <c r="F4076">
        <v>8</v>
      </c>
      <c r="G4076" s="1">
        <v>45219</v>
      </c>
      <c r="H4076" s="1">
        <v>45225</v>
      </c>
      <c r="I4076" t="s">
        <v>21</v>
      </c>
      <c r="J4076" t="s">
        <v>27</v>
      </c>
      <c r="K4076" s="2">
        <v>79.91</v>
      </c>
      <c r="L4076" t="s">
        <v>48</v>
      </c>
      <c r="M4076">
        <f>YEAR(Table1[[#This Row],[order_date]])</f>
        <v>2023</v>
      </c>
      <c r="N4076">
        <f>MONTH(Table1[[#This Row],[order_date]])</f>
        <v>10</v>
      </c>
      <c r="O4076" s="3">
        <f>Table1[[#This Row],[sales]]-Table1[[#This Row],[profit]]</f>
        <v>834.1</v>
      </c>
      <c r="P4076" s="3">
        <f>Table1[[#This Row],[sales]]*Table1[[#This Row],[quantity]]</f>
        <v>7312.08</v>
      </c>
      <c r="Q4076" s="9">
        <f>Table1[[#This Row],[delivery_date]]-Table1[[#This Row],[order_date]]</f>
        <v>6</v>
      </c>
    </row>
    <row r="4077" spans="1:17" x14ac:dyDescent="0.35">
      <c r="A4077" t="s">
        <v>4108</v>
      </c>
      <c r="B4077" t="s">
        <v>25</v>
      </c>
      <c r="C4077" t="s">
        <v>33</v>
      </c>
      <c r="D4077" s="2">
        <v>2326.5700000000002</v>
      </c>
      <c r="E4077">
        <v>0.04</v>
      </c>
      <c r="F4077">
        <v>2</v>
      </c>
      <c r="G4077" s="1">
        <v>45529</v>
      </c>
      <c r="H4077" s="1">
        <v>45534</v>
      </c>
      <c r="I4077" t="s">
        <v>31</v>
      </c>
      <c r="J4077" t="s">
        <v>22</v>
      </c>
      <c r="K4077" s="2">
        <v>574.11</v>
      </c>
      <c r="L4077" t="s">
        <v>39</v>
      </c>
      <c r="M4077">
        <f>YEAR(Table1[[#This Row],[order_date]])</f>
        <v>2024</v>
      </c>
      <c r="N4077">
        <f>MONTH(Table1[[#This Row],[order_date]])</f>
        <v>8</v>
      </c>
      <c r="O4077" s="3">
        <f>Table1[[#This Row],[sales]]-Table1[[#This Row],[profit]]</f>
        <v>1752.46</v>
      </c>
      <c r="P4077" s="3">
        <f>Table1[[#This Row],[sales]]*Table1[[#This Row],[quantity]]</f>
        <v>4653.1400000000003</v>
      </c>
      <c r="Q4077" s="9">
        <f>Table1[[#This Row],[delivery_date]]-Table1[[#This Row],[order_date]]</f>
        <v>5</v>
      </c>
    </row>
    <row r="4078" spans="1:17" x14ac:dyDescent="0.35">
      <c r="A4078" t="s">
        <v>4109</v>
      </c>
      <c r="B4078" t="s">
        <v>19</v>
      </c>
      <c r="C4078" t="s">
        <v>26</v>
      </c>
      <c r="D4078" s="2">
        <v>1165.49</v>
      </c>
      <c r="E4078">
        <v>0.34</v>
      </c>
      <c r="F4078">
        <v>4</v>
      </c>
      <c r="G4078" s="1">
        <v>45003</v>
      </c>
      <c r="H4078" s="1">
        <v>45007</v>
      </c>
      <c r="I4078" t="s">
        <v>31</v>
      </c>
      <c r="J4078" t="s">
        <v>27</v>
      </c>
      <c r="K4078" s="2">
        <v>185.59</v>
      </c>
      <c r="L4078" t="s">
        <v>28</v>
      </c>
      <c r="M4078">
        <f>YEAR(Table1[[#This Row],[order_date]])</f>
        <v>2023</v>
      </c>
      <c r="N4078">
        <f>MONTH(Table1[[#This Row],[order_date]])</f>
        <v>3</v>
      </c>
      <c r="O4078" s="3">
        <f>Table1[[#This Row],[sales]]-Table1[[#This Row],[profit]]</f>
        <v>979.9</v>
      </c>
      <c r="P4078" s="3">
        <f>Table1[[#This Row],[sales]]*Table1[[#This Row],[quantity]]</f>
        <v>4661.96</v>
      </c>
      <c r="Q4078" s="9">
        <f>Table1[[#This Row],[delivery_date]]-Table1[[#This Row],[order_date]]</f>
        <v>4</v>
      </c>
    </row>
    <row r="4079" spans="1:17" x14ac:dyDescent="0.35">
      <c r="A4079" t="s">
        <v>4110</v>
      </c>
      <c r="B4079" t="s">
        <v>13</v>
      </c>
      <c r="C4079" t="s">
        <v>26</v>
      </c>
      <c r="D4079" s="2">
        <v>4502.62</v>
      </c>
      <c r="E4079">
        <v>0.15</v>
      </c>
      <c r="F4079">
        <v>1</v>
      </c>
      <c r="G4079" s="1">
        <v>45276</v>
      </c>
      <c r="H4079" s="1">
        <v>45277</v>
      </c>
      <c r="I4079" t="s">
        <v>31</v>
      </c>
      <c r="J4079" t="s">
        <v>27</v>
      </c>
      <c r="K4079" s="2">
        <v>325.48</v>
      </c>
      <c r="L4079" t="s">
        <v>28</v>
      </c>
      <c r="M4079">
        <f>YEAR(Table1[[#This Row],[order_date]])</f>
        <v>2023</v>
      </c>
      <c r="N4079">
        <f>MONTH(Table1[[#This Row],[order_date]])</f>
        <v>12</v>
      </c>
      <c r="O4079" s="3">
        <f>Table1[[#This Row],[sales]]-Table1[[#This Row],[profit]]</f>
        <v>4177.1399999999994</v>
      </c>
      <c r="P4079" s="3">
        <f>Table1[[#This Row],[sales]]*Table1[[#This Row],[quantity]]</f>
        <v>4502.62</v>
      </c>
      <c r="Q4079" s="9">
        <f>Table1[[#This Row],[delivery_date]]-Table1[[#This Row],[order_date]]</f>
        <v>1</v>
      </c>
    </row>
    <row r="4080" spans="1:17" x14ac:dyDescent="0.35">
      <c r="A4080" t="s">
        <v>4111</v>
      </c>
      <c r="B4080" t="s">
        <v>41</v>
      </c>
      <c r="C4080" t="s">
        <v>33</v>
      </c>
      <c r="D4080" s="2">
        <v>1587.7</v>
      </c>
      <c r="E4080">
        <v>0.19</v>
      </c>
      <c r="F4080">
        <v>6</v>
      </c>
      <c r="G4080" s="1">
        <v>45297</v>
      </c>
      <c r="H4080" s="1">
        <v>45301</v>
      </c>
      <c r="I4080" t="s">
        <v>21</v>
      </c>
      <c r="J4080" t="s">
        <v>16</v>
      </c>
      <c r="K4080" s="2">
        <v>206.01</v>
      </c>
      <c r="L4080" t="s">
        <v>28</v>
      </c>
      <c r="M4080">
        <f>YEAR(Table1[[#This Row],[order_date]])</f>
        <v>2024</v>
      </c>
      <c r="N4080">
        <f>MONTH(Table1[[#This Row],[order_date]])</f>
        <v>1</v>
      </c>
      <c r="O4080" s="3">
        <f>Table1[[#This Row],[sales]]-Table1[[#This Row],[profit]]</f>
        <v>1381.69</v>
      </c>
      <c r="P4080" s="3">
        <f>Table1[[#This Row],[sales]]*Table1[[#This Row],[quantity]]</f>
        <v>9526.2000000000007</v>
      </c>
      <c r="Q4080" s="9">
        <f>Table1[[#This Row],[delivery_date]]-Table1[[#This Row],[order_date]]</f>
        <v>4</v>
      </c>
    </row>
    <row r="4081" spans="1:17" x14ac:dyDescent="0.35">
      <c r="A4081" t="s">
        <v>4112</v>
      </c>
      <c r="B4081" t="s">
        <v>25</v>
      </c>
      <c r="C4081" t="s">
        <v>14</v>
      </c>
      <c r="D4081" s="2">
        <v>3027.27</v>
      </c>
      <c r="E4081">
        <v>0.32</v>
      </c>
      <c r="F4081">
        <v>6</v>
      </c>
      <c r="G4081" s="1">
        <v>45249</v>
      </c>
      <c r="H4081" s="1">
        <v>45250</v>
      </c>
      <c r="I4081" t="s">
        <v>15</v>
      </c>
      <c r="J4081" t="s">
        <v>27</v>
      </c>
      <c r="K4081" s="2">
        <v>501.43</v>
      </c>
      <c r="L4081" t="s">
        <v>34</v>
      </c>
      <c r="M4081">
        <f>YEAR(Table1[[#This Row],[order_date]])</f>
        <v>2023</v>
      </c>
      <c r="N4081">
        <f>MONTH(Table1[[#This Row],[order_date]])</f>
        <v>11</v>
      </c>
      <c r="O4081" s="3">
        <f>Table1[[#This Row],[sales]]-Table1[[#This Row],[profit]]</f>
        <v>2525.84</v>
      </c>
      <c r="P4081" s="3">
        <f>Table1[[#This Row],[sales]]*Table1[[#This Row],[quantity]]</f>
        <v>18163.62</v>
      </c>
      <c r="Q4081" s="9">
        <f>Table1[[#This Row],[delivery_date]]-Table1[[#This Row],[order_date]]</f>
        <v>1</v>
      </c>
    </row>
    <row r="4082" spans="1:17" x14ac:dyDescent="0.35">
      <c r="A4082" t="s">
        <v>4113</v>
      </c>
      <c r="B4082" t="s">
        <v>13</v>
      </c>
      <c r="C4082" t="s">
        <v>14</v>
      </c>
      <c r="D4082" s="2">
        <v>1390.87</v>
      </c>
      <c r="E4082">
        <v>0.06</v>
      </c>
      <c r="F4082">
        <v>3</v>
      </c>
      <c r="G4082" s="1">
        <v>45106</v>
      </c>
      <c r="H4082" s="1">
        <v>45109</v>
      </c>
      <c r="I4082" t="s">
        <v>31</v>
      </c>
      <c r="J4082" t="s">
        <v>27</v>
      </c>
      <c r="K4082" s="2">
        <v>151.78</v>
      </c>
      <c r="L4082" t="s">
        <v>48</v>
      </c>
      <c r="M4082">
        <f>YEAR(Table1[[#This Row],[order_date]])</f>
        <v>2023</v>
      </c>
      <c r="N4082">
        <f>MONTH(Table1[[#This Row],[order_date]])</f>
        <v>6</v>
      </c>
      <c r="O4082" s="3">
        <f>Table1[[#This Row],[sales]]-Table1[[#This Row],[profit]]</f>
        <v>1239.0899999999999</v>
      </c>
      <c r="P4082" s="3">
        <f>Table1[[#This Row],[sales]]*Table1[[#This Row],[quantity]]</f>
        <v>4172.6099999999997</v>
      </c>
      <c r="Q4082" s="9">
        <f>Table1[[#This Row],[delivery_date]]-Table1[[#This Row],[order_date]]</f>
        <v>3</v>
      </c>
    </row>
    <row r="4083" spans="1:17" x14ac:dyDescent="0.35">
      <c r="A4083" t="s">
        <v>4114</v>
      </c>
      <c r="B4083" t="s">
        <v>41</v>
      </c>
      <c r="C4083" t="s">
        <v>26</v>
      </c>
      <c r="D4083" s="2">
        <v>1364.29</v>
      </c>
      <c r="E4083">
        <v>0.42</v>
      </c>
      <c r="F4083">
        <v>1</v>
      </c>
      <c r="G4083" s="1">
        <v>45345</v>
      </c>
      <c r="H4083" s="1">
        <v>45349</v>
      </c>
      <c r="I4083" t="s">
        <v>21</v>
      </c>
      <c r="J4083" t="s">
        <v>22</v>
      </c>
      <c r="K4083" s="2">
        <v>299.3</v>
      </c>
      <c r="L4083" t="s">
        <v>39</v>
      </c>
      <c r="M4083">
        <f>YEAR(Table1[[#This Row],[order_date]])</f>
        <v>2024</v>
      </c>
      <c r="N4083">
        <f>MONTH(Table1[[#This Row],[order_date]])</f>
        <v>2</v>
      </c>
      <c r="O4083" s="3">
        <f>Table1[[#This Row],[sales]]-Table1[[#This Row],[profit]]</f>
        <v>1064.99</v>
      </c>
      <c r="P4083" s="3">
        <f>Table1[[#This Row],[sales]]*Table1[[#This Row],[quantity]]</f>
        <v>1364.29</v>
      </c>
      <c r="Q4083" s="9">
        <f>Table1[[#This Row],[delivery_date]]-Table1[[#This Row],[order_date]]</f>
        <v>4</v>
      </c>
    </row>
    <row r="4084" spans="1:17" x14ac:dyDescent="0.35">
      <c r="A4084" t="s">
        <v>4115</v>
      </c>
      <c r="B4084" t="s">
        <v>13</v>
      </c>
      <c r="C4084" t="s">
        <v>33</v>
      </c>
      <c r="D4084" s="2">
        <v>1818.12</v>
      </c>
      <c r="E4084">
        <v>7.0000000000000007E-2</v>
      </c>
      <c r="F4084">
        <v>5</v>
      </c>
      <c r="G4084" s="1">
        <v>45294</v>
      </c>
      <c r="H4084" s="1">
        <v>45299</v>
      </c>
      <c r="I4084" t="s">
        <v>31</v>
      </c>
      <c r="J4084" t="s">
        <v>22</v>
      </c>
      <c r="K4084" s="2">
        <v>457.7</v>
      </c>
      <c r="L4084" t="s">
        <v>23</v>
      </c>
      <c r="M4084">
        <f>YEAR(Table1[[#This Row],[order_date]])</f>
        <v>2024</v>
      </c>
      <c r="N4084">
        <f>MONTH(Table1[[#This Row],[order_date]])</f>
        <v>1</v>
      </c>
      <c r="O4084" s="3">
        <f>Table1[[#This Row],[sales]]-Table1[[#This Row],[profit]]</f>
        <v>1360.4199999999998</v>
      </c>
      <c r="P4084" s="3">
        <f>Table1[[#This Row],[sales]]*Table1[[#This Row],[quantity]]</f>
        <v>9090.5999999999985</v>
      </c>
      <c r="Q4084" s="9">
        <f>Table1[[#This Row],[delivery_date]]-Table1[[#This Row],[order_date]]</f>
        <v>5</v>
      </c>
    </row>
    <row r="4085" spans="1:17" x14ac:dyDescent="0.35">
      <c r="A4085" t="s">
        <v>4116</v>
      </c>
      <c r="B4085" t="s">
        <v>25</v>
      </c>
      <c r="C4085" t="s">
        <v>14</v>
      </c>
      <c r="D4085" s="2">
        <v>4587.79</v>
      </c>
      <c r="E4085">
        <v>0.37</v>
      </c>
      <c r="F4085">
        <v>1</v>
      </c>
      <c r="G4085" s="1">
        <v>45628</v>
      </c>
      <c r="H4085" s="1">
        <v>45631</v>
      </c>
      <c r="I4085" t="s">
        <v>31</v>
      </c>
      <c r="J4085" t="s">
        <v>27</v>
      </c>
      <c r="K4085" s="2">
        <v>1118.02</v>
      </c>
      <c r="L4085" t="s">
        <v>34</v>
      </c>
      <c r="M4085">
        <f>YEAR(Table1[[#This Row],[order_date]])</f>
        <v>2024</v>
      </c>
      <c r="N4085">
        <f>MONTH(Table1[[#This Row],[order_date]])</f>
        <v>12</v>
      </c>
      <c r="O4085" s="3">
        <f>Table1[[#This Row],[sales]]-Table1[[#This Row],[profit]]</f>
        <v>3469.77</v>
      </c>
      <c r="P4085" s="3">
        <f>Table1[[#This Row],[sales]]*Table1[[#This Row],[quantity]]</f>
        <v>4587.79</v>
      </c>
      <c r="Q4085" s="9">
        <f>Table1[[#This Row],[delivery_date]]-Table1[[#This Row],[order_date]]</f>
        <v>3</v>
      </c>
    </row>
    <row r="4086" spans="1:17" x14ac:dyDescent="0.35">
      <c r="A4086" t="s">
        <v>4117</v>
      </c>
      <c r="B4086" t="s">
        <v>25</v>
      </c>
      <c r="C4086" t="s">
        <v>36</v>
      </c>
      <c r="D4086" s="2">
        <v>2018.34</v>
      </c>
      <c r="E4086">
        <v>0.15</v>
      </c>
      <c r="F4086">
        <v>3</v>
      </c>
      <c r="G4086" s="1">
        <v>45322</v>
      </c>
      <c r="H4086" s="1">
        <v>45326</v>
      </c>
      <c r="I4086" t="s">
        <v>21</v>
      </c>
      <c r="J4086" t="s">
        <v>27</v>
      </c>
      <c r="K4086" s="2">
        <v>387.38</v>
      </c>
      <c r="L4086" t="s">
        <v>34</v>
      </c>
      <c r="M4086">
        <f>YEAR(Table1[[#This Row],[order_date]])</f>
        <v>2024</v>
      </c>
      <c r="N4086">
        <f>MONTH(Table1[[#This Row],[order_date]])</f>
        <v>1</v>
      </c>
      <c r="O4086" s="3">
        <f>Table1[[#This Row],[sales]]-Table1[[#This Row],[profit]]</f>
        <v>1630.96</v>
      </c>
      <c r="P4086" s="3">
        <f>Table1[[#This Row],[sales]]*Table1[[#This Row],[quantity]]</f>
        <v>6055.0199999999995</v>
      </c>
      <c r="Q4086" s="9">
        <f>Table1[[#This Row],[delivery_date]]-Table1[[#This Row],[order_date]]</f>
        <v>4</v>
      </c>
    </row>
    <row r="4087" spans="1:17" x14ac:dyDescent="0.35">
      <c r="A4087" t="s">
        <v>4118</v>
      </c>
      <c r="B4087" t="s">
        <v>19</v>
      </c>
      <c r="C4087" t="s">
        <v>20</v>
      </c>
      <c r="D4087" s="2">
        <v>4124.21</v>
      </c>
      <c r="E4087">
        <v>0.13</v>
      </c>
      <c r="F4087">
        <v>8</v>
      </c>
      <c r="G4087" s="1">
        <v>45467</v>
      </c>
      <c r="H4087" s="1">
        <v>45470</v>
      </c>
      <c r="I4087" t="s">
        <v>31</v>
      </c>
      <c r="J4087" t="s">
        <v>27</v>
      </c>
      <c r="K4087" s="2">
        <v>676.37</v>
      </c>
      <c r="L4087" t="s">
        <v>34</v>
      </c>
      <c r="M4087">
        <f>YEAR(Table1[[#This Row],[order_date]])</f>
        <v>2024</v>
      </c>
      <c r="N4087">
        <f>MONTH(Table1[[#This Row],[order_date]])</f>
        <v>6</v>
      </c>
      <c r="O4087" s="3">
        <f>Table1[[#This Row],[sales]]-Table1[[#This Row],[profit]]</f>
        <v>3447.84</v>
      </c>
      <c r="P4087" s="3">
        <f>Table1[[#This Row],[sales]]*Table1[[#This Row],[quantity]]</f>
        <v>32993.68</v>
      </c>
      <c r="Q4087" s="9">
        <f>Table1[[#This Row],[delivery_date]]-Table1[[#This Row],[order_date]]</f>
        <v>3</v>
      </c>
    </row>
    <row r="4088" spans="1:17" x14ac:dyDescent="0.35">
      <c r="A4088" t="s">
        <v>4119</v>
      </c>
      <c r="B4088" t="s">
        <v>25</v>
      </c>
      <c r="C4088" t="s">
        <v>20</v>
      </c>
      <c r="D4088" s="2">
        <v>1066.76</v>
      </c>
      <c r="E4088">
        <v>0.41</v>
      </c>
      <c r="F4088">
        <v>9</v>
      </c>
      <c r="G4088" s="1">
        <v>45212</v>
      </c>
      <c r="H4088" s="1">
        <v>45218</v>
      </c>
      <c r="I4088" t="s">
        <v>31</v>
      </c>
      <c r="J4088" t="s">
        <v>27</v>
      </c>
      <c r="K4088" s="2">
        <v>300.47000000000003</v>
      </c>
      <c r="L4088" t="s">
        <v>23</v>
      </c>
      <c r="M4088">
        <f>YEAR(Table1[[#This Row],[order_date]])</f>
        <v>2023</v>
      </c>
      <c r="N4088">
        <f>MONTH(Table1[[#This Row],[order_date]])</f>
        <v>10</v>
      </c>
      <c r="O4088" s="3">
        <f>Table1[[#This Row],[sales]]-Table1[[#This Row],[profit]]</f>
        <v>766.29</v>
      </c>
      <c r="P4088" s="3">
        <f>Table1[[#This Row],[sales]]*Table1[[#This Row],[quantity]]</f>
        <v>9600.84</v>
      </c>
      <c r="Q4088" s="9">
        <f>Table1[[#This Row],[delivery_date]]-Table1[[#This Row],[order_date]]</f>
        <v>6</v>
      </c>
    </row>
    <row r="4089" spans="1:17" x14ac:dyDescent="0.35">
      <c r="A4089" t="s">
        <v>4120</v>
      </c>
      <c r="B4089" t="s">
        <v>25</v>
      </c>
      <c r="C4089" t="s">
        <v>20</v>
      </c>
      <c r="D4089" s="2">
        <v>336.03</v>
      </c>
      <c r="E4089">
        <v>0.28000000000000003</v>
      </c>
      <c r="F4089">
        <v>3</v>
      </c>
      <c r="G4089" s="1">
        <v>45588</v>
      </c>
      <c r="H4089" s="1">
        <v>45594</v>
      </c>
      <c r="I4089" t="s">
        <v>31</v>
      </c>
      <c r="J4089" t="s">
        <v>27</v>
      </c>
      <c r="K4089" s="2">
        <v>26.42</v>
      </c>
      <c r="L4089" t="s">
        <v>48</v>
      </c>
      <c r="M4089">
        <f>YEAR(Table1[[#This Row],[order_date]])</f>
        <v>2024</v>
      </c>
      <c r="N4089">
        <f>MONTH(Table1[[#This Row],[order_date]])</f>
        <v>10</v>
      </c>
      <c r="O4089" s="3">
        <f>Table1[[#This Row],[sales]]-Table1[[#This Row],[profit]]</f>
        <v>309.60999999999996</v>
      </c>
      <c r="P4089" s="3">
        <f>Table1[[#This Row],[sales]]*Table1[[#This Row],[quantity]]</f>
        <v>1008.0899999999999</v>
      </c>
      <c r="Q4089" s="9">
        <f>Table1[[#This Row],[delivery_date]]-Table1[[#This Row],[order_date]]</f>
        <v>6</v>
      </c>
    </row>
    <row r="4090" spans="1:17" x14ac:dyDescent="0.35">
      <c r="A4090" t="s">
        <v>4121</v>
      </c>
      <c r="B4090" t="s">
        <v>41</v>
      </c>
      <c r="C4090" t="s">
        <v>26</v>
      </c>
      <c r="D4090" s="2">
        <v>3930.22</v>
      </c>
      <c r="E4090">
        <v>0.1</v>
      </c>
      <c r="F4090">
        <v>9</v>
      </c>
      <c r="G4090" s="1">
        <v>45263</v>
      </c>
      <c r="H4090" s="1">
        <v>45269</v>
      </c>
      <c r="I4090" t="s">
        <v>21</v>
      </c>
      <c r="J4090" t="s">
        <v>27</v>
      </c>
      <c r="K4090" s="2">
        <v>698.49</v>
      </c>
      <c r="L4090" t="s">
        <v>34</v>
      </c>
      <c r="M4090">
        <f>YEAR(Table1[[#This Row],[order_date]])</f>
        <v>2023</v>
      </c>
      <c r="N4090">
        <f>MONTH(Table1[[#This Row],[order_date]])</f>
        <v>12</v>
      </c>
      <c r="O4090" s="3">
        <f>Table1[[#This Row],[sales]]-Table1[[#This Row],[profit]]</f>
        <v>3231.7299999999996</v>
      </c>
      <c r="P4090" s="3">
        <f>Table1[[#This Row],[sales]]*Table1[[#This Row],[quantity]]</f>
        <v>35371.979999999996</v>
      </c>
      <c r="Q4090" s="9">
        <f>Table1[[#This Row],[delivery_date]]-Table1[[#This Row],[order_date]]</f>
        <v>6</v>
      </c>
    </row>
    <row r="4091" spans="1:17" x14ac:dyDescent="0.35">
      <c r="A4091" t="s">
        <v>4122</v>
      </c>
      <c r="B4091" t="s">
        <v>19</v>
      </c>
      <c r="C4091" t="s">
        <v>20</v>
      </c>
      <c r="D4091" s="2">
        <v>2755.19</v>
      </c>
      <c r="E4091">
        <v>0</v>
      </c>
      <c r="F4091">
        <v>7</v>
      </c>
      <c r="G4091" s="1">
        <v>45235</v>
      </c>
      <c r="H4091" s="1">
        <v>45238</v>
      </c>
      <c r="I4091" t="s">
        <v>21</v>
      </c>
      <c r="J4091" t="s">
        <v>27</v>
      </c>
      <c r="K4091" s="2">
        <v>358.92</v>
      </c>
      <c r="L4091" t="s">
        <v>28</v>
      </c>
      <c r="M4091">
        <f>YEAR(Table1[[#This Row],[order_date]])</f>
        <v>2023</v>
      </c>
      <c r="N4091">
        <f>MONTH(Table1[[#This Row],[order_date]])</f>
        <v>11</v>
      </c>
      <c r="O4091" s="3">
        <f>Table1[[#This Row],[sales]]-Table1[[#This Row],[profit]]</f>
        <v>2396.27</v>
      </c>
      <c r="P4091" s="3">
        <f>Table1[[#This Row],[sales]]*Table1[[#This Row],[quantity]]</f>
        <v>19286.330000000002</v>
      </c>
      <c r="Q4091" s="9">
        <f>Table1[[#This Row],[delivery_date]]-Table1[[#This Row],[order_date]]</f>
        <v>3</v>
      </c>
    </row>
    <row r="4092" spans="1:17" x14ac:dyDescent="0.35">
      <c r="A4092" t="s">
        <v>4123</v>
      </c>
      <c r="B4092" t="s">
        <v>41</v>
      </c>
      <c r="C4092" t="s">
        <v>20</v>
      </c>
      <c r="D4092" s="2">
        <v>2568.2600000000002</v>
      </c>
      <c r="E4092">
        <v>0.49</v>
      </c>
      <c r="F4092">
        <v>8</v>
      </c>
      <c r="G4092" s="1">
        <v>45145</v>
      </c>
      <c r="H4092" s="1">
        <v>45148</v>
      </c>
      <c r="I4092" t="s">
        <v>31</v>
      </c>
      <c r="J4092" t="s">
        <v>27</v>
      </c>
      <c r="K4092" s="2">
        <v>414.37</v>
      </c>
      <c r="L4092" t="s">
        <v>28</v>
      </c>
      <c r="M4092">
        <f>YEAR(Table1[[#This Row],[order_date]])</f>
        <v>2023</v>
      </c>
      <c r="N4092">
        <f>MONTH(Table1[[#This Row],[order_date]])</f>
        <v>8</v>
      </c>
      <c r="O4092" s="3">
        <f>Table1[[#This Row],[sales]]-Table1[[#This Row],[profit]]</f>
        <v>2153.8900000000003</v>
      </c>
      <c r="P4092" s="3">
        <f>Table1[[#This Row],[sales]]*Table1[[#This Row],[quantity]]</f>
        <v>20546.080000000002</v>
      </c>
      <c r="Q4092" s="9">
        <f>Table1[[#This Row],[delivery_date]]-Table1[[#This Row],[order_date]]</f>
        <v>3</v>
      </c>
    </row>
    <row r="4093" spans="1:17" x14ac:dyDescent="0.35">
      <c r="A4093" t="s">
        <v>4124</v>
      </c>
      <c r="B4093" t="s">
        <v>13</v>
      </c>
      <c r="C4093" t="s">
        <v>36</v>
      </c>
      <c r="D4093" s="2">
        <v>1433.81</v>
      </c>
      <c r="E4093">
        <v>0.22</v>
      </c>
      <c r="F4093">
        <v>6</v>
      </c>
      <c r="G4093" s="1">
        <v>45317</v>
      </c>
      <c r="H4093" s="1">
        <v>45322</v>
      </c>
      <c r="I4093" t="s">
        <v>21</v>
      </c>
      <c r="J4093" t="s">
        <v>16</v>
      </c>
      <c r="K4093" s="2">
        <v>301.07</v>
      </c>
      <c r="L4093" t="s">
        <v>39</v>
      </c>
      <c r="M4093">
        <f>YEAR(Table1[[#This Row],[order_date]])</f>
        <v>2024</v>
      </c>
      <c r="N4093">
        <f>MONTH(Table1[[#This Row],[order_date]])</f>
        <v>1</v>
      </c>
      <c r="O4093" s="3">
        <f>Table1[[#This Row],[sales]]-Table1[[#This Row],[profit]]</f>
        <v>1132.74</v>
      </c>
      <c r="P4093" s="3">
        <f>Table1[[#This Row],[sales]]*Table1[[#This Row],[quantity]]</f>
        <v>8602.86</v>
      </c>
      <c r="Q4093" s="9">
        <f>Table1[[#This Row],[delivery_date]]-Table1[[#This Row],[order_date]]</f>
        <v>5</v>
      </c>
    </row>
    <row r="4094" spans="1:17" x14ac:dyDescent="0.35">
      <c r="A4094" t="s">
        <v>4125</v>
      </c>
      <c r="B4094" t="s">
        <v>25</v>
      </c>
      <c r="C4094" t="s">
        <v>14</v>
      </c>
      <c r="D4094" s="2">
        <v>454.35</v>
      </c>
      <c r="E4094">
        <v>0.2</v>
      </c>
      <c r="F4094">
        <v>5</v>
      </c>
      <c r="G4094" s="1">
        <v>44972</v>
      </c>
      <c r="H4094" s="1">
        <v>44975</v>
      </c>
      <c r="I4094" t="s">
        <v>31</v>
      </c>
      <c r="J4094" t="s">
        <v>22</v>
      </c>
      <c r="K4094" s="2">
        <v>88.37</v>
      </c>
      <c r="L4094" t="s">
        <v>39</v>
      </c>
      <c r="M4094">
        <f>YEAR(Table1[[#This Row],[order_date]])</f>
        <v>2023</v>
      </c>
      <c r="N4094">
        <f>MONTH(Table1[[#This Row],[order_date]])</f>
        <v>2</v>
      </c>
      <c r="O4094" s="3">
        <f>Table1[[#This Row],[sales]]-Table1[[#This Row],[profit]]</f>
        <v>365.98</v>
      </c>
      <c r="P4094" s="3">
        <f>Table1[[#This Row],[sales]]*Table1[[#This Row],[quantity]]</f>
        <v>2271.75</v>
      </c>
      <c r="Q4094" s="9">
        <f>Table1[[#This Row],[delivery_date]]-Table1[[#This Row],[order_date]]</f>
        <v>3</v>
      </c>
    </row>
    <row r="4095" spans="1:17" x14ac:dyDescent="0.35">
      <c r="A4095" t="s">
        <v>4126</v>
      </c>
      <c r="B4095" t="s">
        <v>13</v>
      </c>
      <c r="C4095" t="s">
        <v>36</v>
      </c>
      <c r="D4095" s="2">
        <v>2466.0100000000002</v>
      </c>
      <c r="E4095">
        <v>0.03</v>
      </c>
      <c r="F4095">
        <v>8</v>
      </c>
      <c r="G4095" s="1">
        <v>44937</v>
      </c>
      <c r="H4095" s="1">
        <v>44942</v>
      </c>
      <c r="I4095" t="s">
        <v>31</v>
      </c>
      <c r="J4095" t="s">
        <v>16</v>
      </c>
      <c r="K4095" s="2">
        <v>563.19000000000005</v>
      </c>
      <c r="L4095" t="s">
        <v>48</v>
      </c>
      <c r="M4095">
        <f>YEAR(Table1[[#This Row],[order_date]])</f>
        <v>2023</v>
      </c>
      <c r="N4095">
        <f>MONTH(Table1[[#This Row],[order_date]])</f>
        <v>1</v>
      </c>
      <c r="O4095" s="3">
        <f>Table1[[#This Row],[sales]]-Table1[[#This Row],[profit]]</f>
        <v>1902.8200000000002</v>
      </c>
      <c r="P4095" s="3">
        <f>Table1[[#This Row],[sales]]*Table1[[#This Row],[quantity]]</f>
        <v>19728.080000000002</v>
      </c>
      <c r="Q4095" s="9">
        <f>Table1[[#This Row],[delivery_date]]-Table1[[#This Row],[order_date]]</f>
        <v>5</v>
      </c>
    </row>
    <row r="4096" spans="1:17" x14ac:dyDescent="0.35">
      <c r="A4096" t="s">
        <v>4127</v>
      </c>
      <c r="B4096" t="s">
        <v>41</v>
      </c>
      <c r="C4096" t="s">
        <v>26</v>
      </c>
      <c r="D4096" s="2">
        <v>4349.41</v>
      </c>
      <c r="E4096">
        <v>0.45</v>
      </c>
      <c r="F4096">
        <v>2</v>
      </c>
      <c r="G4096" s="1">
        <v>44942</v>
      </c>
      <c r="H4096" s="1">
        <v>44944</v>
      </c>
      <c r="I4096" t="s">
        <v>31</v>
      </c>
      <c r="J4096" t="s">
        <v>22</v>
      </c>
      <c r="K4096" s="2">
        <v>237.39</v>
      </c>
      <c r="L4096" t="s">
        <v>39</v>
      </c>
      <c r="M4096">
        <f>YEAR(Table1[[#This Row],[order_date]])</f>
        <v>2023</v>
      </c>
      <c r="N4096">
        <f>MONTH(Table1[[#This Row],[order_date]])</f>
        <v>1</v>
      </c>
      <c r="O4096" s="3">
        <f>Table1[[#This Row],[sales]]-Table1[[#This Row],[profit]]</f>
        <v>4112.0199999999995</v>
      </c>
      <c r="P4096" s="3">
        <f>Table1[[#This Row],[sales]]*Table1[[#This Row],[quantity]]</f>
        <v>8698.82</v>
      </c>
      <c r="Q4096" s="9">
        <f>Table1[[#This Row],[delivery_date]]-Table1[[#This Row],[order_date]]</f>
        <v>2</v>
      </c>
    </row>
    <row r="4097" spans="1:17" x14ac:dyDescent="0.35">
      <c r="A4097" t="s">
        <v>4128</v>
      </c>
      <c r="B4097" t="s">
        <v>25</v>
      </c>
      <c r="C4097" t="s">
        <v>20</v>
      </c>
      <c r="D4097" s="2">
        <v>688.11</v>
      </c>
      <c r="E4097">
        <v>7.0000000000000007E-2</v>
      </c>
      <c r="F4097">
        <v>7</v>
      </c>
      <c r="G4097" s="1">
        <v>45108</v>
      </c>
      <c r="H4097" s="1">
        <v>45111</v>
      </c>
      <c r="I4097" t="s">
        <v>31</v>
      </c>
      <c r="J4097" t="s">
        <v>16</v>
      </c>
      <c r="K4097" s="2">
        <v>117.04</v>
      </c>
      <c r="L4097" t="s">
        <v>17</v>
      </c>
      <c r="M4097">
        <f>YEAR(Table1[[#This Row],[order_date]])</f>
        <v>2023</v>
      </c>
      <c r="N4097">
        <f>MONTH(Table1[[#This Row],[order_date]])</f>
        <v>7</v>
      </c>
      <c r="O4097" s="3">
        <f>Table1[[#This Row],[sales]]-Table1[[#This Row],[profit]]</f>
        <v>571.07000000000005</v>
      </c>
      <c r="P4097" s="3">
        <f>Table1[[#This Row],[sales]]*Table1[[#This Row],[quantity]]</f>
        <v>4816.7700000000004</v>
      </c>
      <c r="Q4097" s="9">
        <f>Table1[[#This Row],[delivery_date]]-Table1[[#This Row],[order_date]]</f>
        <v>3</v>
      </c>
    </row>
    <row r="4098" spans="1:17" x14ac:dyDescent="0.35">
      <c r="A4098" t="s">
        <v>4129</v>
      </c>
      <c r="B4098" t="s">
        <v>25</v>
      </c>
      <c r="C4098" t="s">
        <v>14</v>
      </c>
      <c r="D4098" s="2">
        <v>4652.9399999999996</v>
      </c>
      <c r="E4098">
        <v>0.17</v>
      </c>
      <c r="F4098">
        <v>1</v>
      </c>
      <c r="G4098" s="1">
        <v>45623</v>
      </c>
      <c r="H4098" s="1">
        <v>45624</v>
      </c>
      <c r="I4098" t="s">
        <v>15</v>
      </c>
      <c r="J4098" t="s">
        <v>22</v>
      </c>
      <c r="K4098" s="2">
        <v>1037.1500000000001</v>
      </c>
      <c r="L4098" t="s">
        <v>34</v>
      </c>
      <c r="M4098">
        <f>YEAR(Table1[[#This Row],[order_date]])</f>
        <v>2024</v>
      </c>
      <c r="N4098">
        <f>MONTH(Table1[[#This Row],[order_date]])</f>
        <v>11</v>
      </c>
      <c r="O4098" s="3">
        <f>Table1[[#This Row],[sales]]-Table1[[#This Row],[profit]]</f>
        <v>3615.7899999999995</v>
      </c>
      <c r="P4098" s="3">
        <f>Table1[[#This Row],[sales]]*Table1[[#This Row],[quantity]]</f>
        <v>4652.9399999999996</v>
      </c>
      <c r="Q4098" s="9">
        <f>Table1[[#This Row],[delivery_date]]-Table1[[#This Row],[order_date]]</f>
        <v>1</v>
      </c>
    </row>
    <row r="4099" spans="1:17" x14ac:dyDescent="0.35">
      <c r="A4099" t="s">
        <v>4130</v>
      </c>
      <c r="B4099" t="s">
        <v>41</v>
      </c>
      <c r="C4099" t="s">
        <v>20</v>
      </c>
      <c r="D4099" s="2">
        <v>1446.17</v>
      </c>
      <c r="E4099">
        <v>0.21</v>
      </c>
      <c r="F4099">
        <v>7</v>
      </c>
      <c r="G4099" s="1">
        <v>45474</v>
      </c>
      <c r="H4099" s="1">
        <v>45479</v>
      </c>
      <c r="I4099" t="s">
        <v>15</v>
      </c>
      <c r="J4099" t="s">
        <v>27</v>
      </c>
      <c r="K4099" s="2">
        <v>359.54</v>
      </c>
      <c r="L4099" t="s">
        <v>28</v>
      </c>
      <c r="M4099">
        <f>YEAR(Table1[[#This Row],[order_date]])</f>
        <v>2024</v>
      </c>
      <c r="N4099">
        <f>MONTH(Table1[[#This Row],[order_date]])</f>
        <v>7</v>
      </c>
      <c r="O4099" s="3">
        <f>Table1[[#This Row],[sales]]-Table1[[#This Row],[profit]]</f>
        <v>1086.6300000000001</v>
      </c>
      <c r="P4099" s="3">
        <f>Table1[[#This Row],[sales]]*Table1[[#This Row],[quantity]]</f>
        <v>10123.19</v>
      </c>
      <c r="Q4099" s="9">
        <f>Table1[[#This Row],[delivery_date]]-Table1[[#This Row],[order_date]]</f>
        <v>5</v>
      </c>
    </row>
    <row r="4100" spans="1:17" x14ac:dyDescent="0.35">
      <c r="A4100" t="s">
        <v>4131</v>
      </c>
      <c r="B4100" t="s">
        <v>41</v>
      </c>
      <c r="C4100" t="s">
        <v>20</v>
      </c>
      <c r="D4100" s="2">
        <v>2707.71</v>
      </c>
      <c r="E4100">
        <v>0.41</v>
      </c>
      <c r="F4100">
        <v>6</v>
      </c>
      <c r="G4100" s="1">
        <v>44977</v>
      </c>
      <c r="H4100" s="1">
        <v>44984</v>
      </c>
      <c r="I4100" t="s">
        <v>31</v>
      </c>
      <c r="J4100" t="s">
        <v>27</v>
      </c>
      <c r="K4100" s="2">
        <v>212.56</v>
      </c>
      <c r="L4100" t="s">
        <v>17</v>
      </c>
      <c r="M4100">
        <f>YEAR(Table1[[#This Row],[order_date]])</f>
        <v>2023</v>
      </c>
      <c r="N4100">
        <f>MONTH(Table1[[#This Row],[order_date]])</f>
        <v>2</v>
      </c>
      <c r="O4100" s="3">
        <f>Table1[[#This Row],[sales]]-Table1[[#This Row],[profit]]</f>
        <v>2495.15</v>
      </c>
      <c r="P4100" s="3">
        <f>Table1[[#This Row],[sales]]*Table1[[#This Row],[quantity]]</f>
        <v>16246.26</v>
      </c>
      <c r="Q4100" s="9">
        <f>Table1[[#This Row],[delivery_date]]-Table1[[#This Row],[order_date]]</f>
        <v>7</v>
      </c>
    </row>
    <row r="4101" spans="1:17" x14ac:dyDescent="0.35">
      <c r="A4101" t="s">
        <v>4132</v>
      </c>
      <c r="B4101" t="s">
        <v>41</v>
      </c>
      <c r="C4101" t="s">
        <v>26</v>
      </c>
      <c r="D4101" s="2">
        <v>425.89</v>
      </c>
      <c r="E4101">
        <v>0.18</v>
      </c>
      <c r="F4101">
        <v>4</v>
      </c>
      <c r="G4101" s="1">
        <v>45076</v>
      </c>
      <c r="H4101" s="1">
        <v>45078</v>
      </c>
      <c r="I4101" t="s">
        <v>31</v>
      </c>
      <c r="J4101" t="s">
        <v>22</v>
      </c>
      <c r="K4101" s="2">
        <v>55.05</v>
      </c>
      <c r="L4101" t="s">
        <v>48</v>
      </c>
      <c r="M4101">
        <f>YEAR(Table1[[#This Row],[order_date]])</f>
        <v>2023</v>
      </c>
      <c r="N4101">
        <f>MONTH(Table1[[#This Row],[order_date]])</f>
        <v>5</v>
      </c>
      <c r="O4101" s="3">
        <f>Table1[[#This Row],[sales]]-Table1[[#This Row],[profit]]</f>
        <v>370.84</v>
      </c>
      <c r="P4101" s="3">
        <f>Table1[[#This Row],[sales]]*Table1[[#This Row],[quantity]]</f>
        <v>1703.56</v>
      </c>
      <c r="Q4101" s="9">
        <f>Table1[[#This Row],[delivery_date]]-Table1[[#This Row],[order_date]]</f>
        <v>2</v>
      </c>
    </row>
    <row r="4102" spans="1:17" x14ac:dyDescent="0.35">
      <c r="A4102" t="s">
        <v>4133</v>
      </c>
      <c r="B4102" t="s">
        <v>41</v>
      </c>
      <c r="C4102" t="s">
        <v>20</v>
      </c>
      <c r="D4102" s="2">
        <v>2182.73</v>
      </c>
      <c r="E4102">
        <v>0.27</v>
      </c>
      <c r="F4102">
        <v>3</v>
      </c>
      <c r="G4102" s="1">
        <v>45414</v>
      </c>
      <c r="H4102" s="1">
        <v>45419</v>
      </c>
      <c r="I4102" t="s">
        <v>21</v>
      </c>
      <c r="J4102" t="s">
        <v>16</v>
      </c>
      <c r="K4102" s="2">
        <v>428.43</v>
      </c>
      <c r="L4102" t="s">
        <v>23</v>
      </c>
      <c r="M4102">
        <f>YEAR(Table1[[#This Row],[order_date]])</f>
        <v>2024</v>
      </c>
      <c r="N4102">
        <f>MONTH(Table1[[#This Row],[order_date]])</f>
        <v>5</v>
      </c>
      <c r="O4102" s="3">
        <f>Table1[[#This Row],[sales]]-Table1[[#This Row],[profit]]</f>
        <v>1754.3</v>
      </c>
      <c r="P4102" s="3">
        <f>Table1[[#This Row],[sales]]*Table1[[#This Row],[quantity]]</f>
        <v>6548.1900000000005</v>
      </c>
      <c r="Q4102" s="9">
        <f>Table1[[#This Row],[delivery_date]]-Table1[[#This Row],[order_date]]</f>
        <v>5</v>
      </c>
    </row>
    <row r="4103" spans="1:17" x14ac:dyDescent="0.35">
      <c r="A4103" t="s">
        <v>4134</v>
      </c>
      <c r="B4103" t="s">
        <v>41</v>
      </c>
      <c r="C4103" t="s">
        <v>33</v>
      </c>
      <c r="D4103" s="2">
        <v>716.9</v>
      </c>
      <c r="E4103">
        <v>0.21</v>
      </c>
      <c r="F4103">
        <v>9</v>
      </c>
      <c r="G4103" s="1">
        <v>45347</v>
      </c>
      <c r="H4103" s="1">
        <v>45354</v>
      </c>
      <c r="I4103" t="s">
        <v>31</v>
      </c>
      <c r="J4103" t="s">
        <v>27</v>
      </c>
      <c r="K4103" s="2">
        <v>104.9</v>
      </c>
      <c r="L4103" t="s">
        <v>48</v>
      </c>
      <c r="M4103">
        <f>YEAR(Table1[[#This Row],[order_date]])</f>
        <v>2024</v>
      </c>
      <c r="N4103">
        <f>MONTH(Table1[[#This Row],[order_date]])</f>
        <v>2</v>
      </c>
      <c r="O4103" s="3">
        <f>Table1[[#This Row],[sales]]-Table1[[#This Row],[profit]]</f>
        <v>612</v>
      </c>
      <c r="P4103" s="3">
        <f>Table1[[#This Row],[sales]]*Table1[[#This Row],[quantity]]</f>
        <v>6452.0999999999995</v>
      </c>
      <c r="Q4103" s="9">
        <f>Table1[[#This Row],[delivery_date]]-Table1[[#This Row],[order_date]]</f>
        <v>7</v>
      </c>
    </row>
    <row r="4104" spans="1:17" x14ac:dyDescent="0.35">
      <c r="A4104" t="s">
        <v>4135</v>
      </c>
      <c r="B4104" t="s">
        <v>25</v>
      </c>
      <c r="C4104" t="s">
        <v>14</v>
      </c>
      <c r="D4104" s="2">
        <v>335.07</v>
      </c>
      <c r="E4104">
        <v>0.16</v>
      </c>
      <c r="F4104">
        <v>6</v>
      </c>
      <c r="G4104" s="1">
        <v>45185</v>
      </c>
      <c r="H4104" s="1">
        <v>45188</v>
      </c>
      <c r="I4104" t="s">
        <v>21</v>
      </c>
      <c r="J4104" t="s">
        <v>22</v>
      </c>
      <c r="K4104" s="2">
        <v>49.44</v>
      </c>
      <c r="L4104" t="s">
        <v>34</v>
      </c>
      <c r="M4104">
        <f>YEAR(Table1[[#This Row],[order_date]])</f>
        <v>2023</v>
      </c>
      <c r="N4104">
        <f>MONTH(Table1[[#This Row],[order_date]])</f>
        <v>9</v>
      </c>
      <c r="O4104" s="3">
        <f>Table1[[#This Row],[sales]]-Table1[[#This Row],[profit]]</f>
        <v>285.63</v>
      </c>
      <c r="P4104" s="3">
        <f>Table1[[#This Row],[sales]]*Table1[[#This Row],[quantity]]</f>
        <v>2010.42</v>
      </c>
      <c r="Q4104" s="9">
        <f>Table1[[#This Row],[delivery_date]]-Table1[[#This Row],[order_date]]</f>
        <v>3</v>
      </c>
    </row>
    <row r="4105" spans="1:17" x14ac:dyDescent="0.35">
      <c r="A4105" t="s">
        <v>4136</v>
      </c>
      <c r="B4105" t="s">
        <v>41</v>
      </c>
      <c r="C4105" t="s">
        <v>14</v>
      </c>
      <c r="D4105" s="2">
        <v>4836.13</v>
      </c>
      <c r="E4105">
        <v>0.47</v>
      </c>
      <c r="F4105">
        <v>6</v>
      </c>
      <c r="G4105" s="1">
        <v>45217</v>
      </c>
      <c r="H4105" s="1">
        <v>45222</v>
      </c>
      <c r="I4105" t="s">
        <v>15</v>
      </c>
      <c r="J4105" t="s">
        <v>27</v>
      </c>
      <c r="K4105" s="2">
        <v>437.34</v>
      </c>
      <c r="L4105" t="s">
        <v>23</v>
      </c>
      <c r="M4105">
        <f>YEAR(Table1[[#This Row],[order_date]])</f>
        <v>2023</v>
      </c>
      <c r="N4105">
        <f>MONTH(Table1[[#This Row],[order_date]])</f>
        <v>10</v>
      </c>
      <c r="O4105" s="3">
        <f>Table1[[#This Row],[sales]]-Table1[[#This Row],[profit]]</f>
        <v>4398.79</v>
      </c>
      <c r="P4105" s="3">
        <f>Table1[[#This Row],[sales]]*Table1[[#This Row],[quantity]]</f>
        <v>29016.78</v>
      </c>
      <c r="Q4105" s="9">
        <f>Table1[[#This Row],[delivery_date]]-Table1[[#This Row],[order_date]]</f>
        <v>5</v>
      </c>
    </row>
    <row r="4106" spans="1:17" x14ac:dyDescent="0.35">
      <c r="A4106" t="s">
        <v>4137</v>
      </c>
      <c r="B4106" t="s">
        <v>25</v>
      </c>
      <c r="C4106" t="s">
        <v>33</v>
      </c>
      <c r="D4106" s="2">
        <v>3677.46</v>
      </c>
      <c r="E4106">
        <v>0.4</v>
      </c>
      <c r="F4106">
        <v>1</v>
      </c>
      <c r="G4106" s="1">
        <v>45551</v>
      </c>
      <c r="H4106" s="1">
        <v>45555</v>
      </c>
      <c r="I4106" t="s">
        <v>15</v>
      </c>
      <c r="J4106" t="s">
        <v>27</v>
      </c>
      <c r="K4106" s="2">
        <v>385.31</v>
      </c>
      <c r="L4106" t="s">
        <v>39</v>
      </c>
      <c r="M4106">
        <f>YEAR(Table1[[#This Row],[order_date]])</f>
        <v>2024</v>
      </c>
      <c r="N4106">
        <f>MONTH(Table1[[#This Row],[order_date]])</f>
        <v>9</v>
      </c>
      <c r="O4106" s="3">
        <f>Table1[[#This Row],[sales]]-Table1[[#This Row],[profit]]</f>
        <v>3292.15</v>
      </c>
      <c r="P4106" s="3">
        <f>Table1[[#This Row],[sales]]*Table1[[#This Row],[quantity]]</f>
        <v>3677.46</v>
      </c>
      <c r="Q4106" s="9">
        <f>Table1[[#This Row],[delivery_date]]-Table1[[#This Row],[order_date]]</f>
        <v>4</v>
      </c>
    </row>
    <row r="4107" spans="1:17" x14ac:dyDescent="0.35">
      <c r="A4107" t="s">
        <v>4138</v>
      </c>
      <c r="B4107" t="s">
        <v>25</v>
      </c>
      <c r="C4107" t="s">
        <v>26</v>
      </c>
      <c r="D4107" s="2">
        <v>3623.38</v>
      </c>
      <c r="E4107">
        <v>0.09</v>
      </c>
      <c r="F4107">
        <v>5</v>
      </c>
      <c r="G4107" s="1">
        <v>45288</v>
      </c>
      <c r="H4107" s="1">
        <v>45292</v>
      </c>
      <c r="I4107" t="s">
        <v>21</v>
      </c>
      <c r="J4107" t="s">
        <v>27</v>
      </c>
      <c r="K4107" s="2">
        <v>435.64</v>
      </c>
      <c r="L4107" t="s">
        <v>17</v>
      </c>
      <c r="M4107">
        <f>YEAR(Table1[[#This Row],[order_date]])</f>
        <v>2023</v>
      </c>
      <c r="N4107">
        <f>MONTH(Table1[[#This Row],[order_date]])</f>
        <v>12</v>
      </c>
      <c r="O4107" s="3">
        <f>Table1[[#This Row],[sales]]-Table1[[#This Row],[profit]]</f>
        <v>3187.7400000000002</v>
      </c>
      <c r="P4107" s="3">
        <f>Table1[[#This Row],[sales]]*Table1[[#This Row],[quantity]]</f>
        <v>18116.900000000001</v>
      </c>
      <c r="Q4107" s="9">
        <f>Table1[[#This Row],[delivery_date]]-Table1[[#This Row],[order_date]]</f>
        <v>4</v>
      </c>
    </row>
    <row r="4108" spans="1:17" x14ac:dyDescent="0.35">
      <c r="A4108" t="s">
        <v>4139</v>
      </c>
      <c r="B4108" t="s">
        <v>41</v>
      </c>
      <c r="C4108" t="s">
        <v>20</v>
      </c>
      <c r="D4108" s="2">
        <v>543.69000000000005</v>
      </c>
      <c r="E4108">
        <v>0.28000000000000003</v>
      </c>
      <c r="F4108">
        <v>7</v>
      </c>
      <c r="G4108" s="1">
        <v>45493</v>
      </c>
      <c r="H4108" s="1">
        <v>45494</v>
      </c>
      <c r="I4108" t="s">
        <v>31</v>
      </c>
      <c r="J4108" t="s">
        <v>22</v>
      </c>
      <c r="K4108" s="2">
        <v>124.71</v>
      </c>
      <c r="L4108" t="s">
        <v>39</v>
      </c>
      <c r="M4108">
        <f>YEAR(Table1[[#This Row],[order_date]])</f>
        <v>2024</v>
      </c>
      <c r="N4108">
        <f>MONTH(Table1[[#This Row],[order_date]])</f>
        <v>7</v>
      </c>
      <c r="O4108" s="3">
        <f>Table1[[#This Row],[sales]]-Table1[[#This Row],[profit]]</f>
        <v>418.98000000000008</v>
      </c>
      <c r="P4108" s="3">
        <f>Table1[[#This Row],[sales]]*Table1[[#This Row],[quantity]]</f>
        <v>3805.8300000000004</v>
      </c>
      <c r="Q4108" s="9">
        <f>Table1[[#This Row],[delivery_date]]-Table1[[#This Row],[order_date]]</f>
        <v>1</v>
      </c>
    </row>
    <row r="4109" spans="1:17" x14ac:dyDescent="0.35">
      <c r="A4109" t="s">
        <v>4140</v>
      </c>
      <c r="B4109" t="s">
        <v>41</v>
      </c>
      <c r="C4109" t="s">
        <v>20</v>
      </c>
      <c r="D4109" s="2">
        <v>4653.82</v>
      </c>
      <c r="E4109">
        <v>0.4</v>
      </c>
      <c r="F4109">
        <v>4</v>
      </c>
      <c r="G4109" s="1">
        <v>45351</v>
      </c>
      <c r="H4109" s="1">
        <v>45356</v>
      </c>
      <c r="I4109" t="s">
        <v>21</v>
      </c>
      <c r="J4109" t="s">
        <v>27</v>
      </c>
      <c r="K4109" s="2">
        <v>715.88</v>
      </c>
      <c r="L4109" t="s">
        <v>23</v>
      </c>
      <c r="M4109">
        <f>YEAR(Table1[[#This Row],[order_date]])</f>
        <v>2024</v>
      </c>
      <c r="N4109">
        <f>MONTH(Table1[[#This Row],[order_date]])</f>
        <v>2</v>
      </c>
      <c r="O4109" s="3">
        <f>Table1[[#This Row],[sales]]-Table1[[#This Row],[profit]]</f>
        <v>3937.9399999999996</v>
      </c>
      <c r="P4109" s="3">
        <f>Table1[[#This Row],[sales]]*Table1[[#This Row],[quantity]]</f>
        <v>18615.28</v>
      </c>
      <c r="Q4109" s="9">
        <f>Table1[[#This Row],[delivery_date]]-Table1[[#This Row],[order_date]]</f>
        <v>5</v>
      </c>
    </row>
    <row r="4110" spans="1:17" x14ac:dyDescent="0.35">
      <c r="A4110" t="s">
        <v>4141</v>
      </c>
      <c r="B4110" t="s">
        <v>19</v>
      </c>
      <c r="C4110" t="s">
        <v>14</v>
      </c>
      <c r="D4110" s="2">
        <v>2400.4</v>
      </c>
      <c r="E4110">
        <v>0.28999999999999998</v>
      </c>
      <c r="F4110">
        <v>2</v>
      </c>
      <c r="G4110" s="1">
        <v>45220</v>
      </c>
      <c r="H4110" s="1">
        <v>45223</v>
      </c>
      <c r="I4110" t="s">
        <v>15</v>
      </c>
      <c r="J4110" t="s">
        <v>22</v>
      </c>
      <c r="K4110" s="2">
        <v>246.24</v>
      </c>
      <c r="L4110" t="s">
        <v>17</v>
      </c>
      <c r="M4110">
        <f>YEAR(Table1[[#This Row],[order_date]])</f>
        <v>2023</v>
      </c>
      <c r="N4110">
        <f>MONTH(Table1[[#This Row],[order_date]])</f>
        <v>10</v>
      </c>
      <c r="O4110" s="3">
        <f>Table1[[#This Row],[sales]]-Table1[[#This Row],[profit]]</f>
        <v>2154.16</v>
      </c>
      <c r="P4110" s="3">
        <f>Table1[[#This Row],[sales]]*Table1[[#This Row],[quantity]]</f>
        <v>4800.8</v>
      </c>
      <c r="Q4110" s="9">
        <f>Table1[[#This Row],[delivery_date]]-Table1[[#This Row],[order_date]]</f>
        <v>3</v>
      </c>
    </row>
    <row r="4111" spans="1:17" x14ac:dyDescent="0.35">
      <c r="A4111" t="s">
        <v>4142</v>
      </c>
      <c r="B4111" t="s">
        <v>25</v>
      </c>
      <c r="C4111" t="s">
        <v>26</v>
      </c>
      <c r="D4111" s="2">
        <v>4276.1899999999996</v>
      </c>
      <c r="E4111">
        <v>0.25</v>
      </c>
      <c r="F4111">
        <v>9</v>
      </c>
      <c r="G4111" s="1">
        <v>45654</v>
      </c>
      <c r="H4111" s="1">
        <v>45657</v>
      </c>
      <c r="I4111" t="s">
        <v>31</v>
      </c>
      <c r="J4111" t="s">
        <v>27</v>
      </c>
      <c r="K4111" s="2">
        <v>280.88</v>
      </c>
      <c r="L4111" t="s">
        <v>34</v>
      </c>
      <c r="M4111">
        <f>YEAR(Table1[[#This Row],[order_date]])</f>
        <v>2024</v>
      </c>
      <c r="N4111">
        <f>MONTH(Table1[[#This Row],[order_date]])</f>
        <v>12</v>
      </c>
      <c r="O4111" s="3">
        <f>Table1[[#This Row],[sales]]-Table1[[#This Row],[profit]]</f>
        <v>3995.3099999999995</v>
      </c>
      <c r="P4111" s="3">
        <f>Table1[[#This Row],[sales]]*Table1[[#This Row],[quantity]]</f>
        <v>38485.71</v>
      </c>
      <c r="Q4111" s="9">
        <f>Table1[[#This Row],[delivery_date]]-Table1[[#This Row],[order_date]]</f>
        <v>3</v>
      </c>
    </row>
    <row r="4112" spans="1:17" x14ac:dyDescent="0.35">
      <c r="A4112" t="s">
        <v>4143</v>
      </c>
      <c r="B4112" t="s">
        <v>41</v>
      </c>
      <c r="C4112" t="s">
        <v>26</v>
      </c>
      <c r="D4112" s="2">
        <v>161.75</v>
      </c>
      <c r="E4112">
        <v>0.04</v>
      </c>
      <c r="F4112">
        <v>6</v>
      </c>
      <c r="G4112" s="1">
        <v>45088</v>
      </c>
      <c r="H4112" s="1">
        <v>45095</v>
      </c>
      <c r="I4112" t="s">
        <v>31</v>
      </c>
      <c r="J4112" t="s">
        <v>27</v>
      </c>
      <c r="K4112" s="2">
        <v>30.79</v>
      </c>
      <c r="L4112" t="s">
        <v>48</v>
      </c>
      <c r="M4112">
        <f>YEAR(Table1[[#This Row],[order_date]])</f>
        <v>2023</v>
      </c>
      <c r="N4112">
        <f>MONTH(Table1[[#This Row],[order_date]])</f>
        <v>6</v>
      </c>
      <c r="O4112" s="3">
        <f>Table1[[#This Row],[sales]]-Table1[[#This Row],[profit]]</f>
        <v>130.96</v>
      </c>
      <c r="P4112" s="3">
        <f>Table1[[#This Row],[sales]]*Table1[[#This Row],[quantity]]</f>
        <v>970.5</v>
      </c>
      <c r="Q4112" s="9">
        <f>Table1[[#This Row],[delivery_date]]-Table1[[#This Row],[order_date]]</f>
        <v>7</v>
      </c>
    </row>
    <row r="4113" spans="1:17" x14ac:dyDescent="0.35">
      <c r="A4113" t="s">
        <v>4144</v>
      </c>
      <c r="B4113" t="s">
        <v>41</v>
      </c>
      <c r="C4113" t="s">
        <v>26</v>
      </c>
      <c r="D4113" s="2">
        <v>1561.21</v>
      </c>
      <c r="E4113">
        <v>0.05</v>
      </c>
      <c r="F4113">
        <v>9</v>
      </c>
      <c r="G4113" s="1">
        <v>45449</v>
      </c>
      <c r="H4113" s="1">
        <v>45455</v>
      </c>
      <c r="I4113" t="s">
        <v>31</v>
      </c>
      <c r="J4113" t="s">
        <v>16</v>
      </c>
      <c r="K4113" s="2">
        <v>158.27000000000001</v>
      </c>
      <c r="L4113" t="s">
        <v>48</v>
      </c>
      <c r="M4113">
        <f>YEAR(Table1[[#This Row],[order_date]])</f>
        <v>2024</v>
      </c>
      <c r="N4113">
        <f>MONTH(Table1[[#This Row],[order_date]])</f>
        <v>6</v>
      </c>
      <c r="O4113" s="3">
        <f>Table1[[#This Row],[sales]]-Table1[[#This Row],[profit]]</f>
        <v>1402.94</v>
      </c>
      <c r="P4113" s="3">
        <f>Table1[[#This Row],[sales]]*Table1[[#This Row],[quantity]]</f>
        <v>14050.89</v>
      </c>
      <c r="Q4113" s="9">
        <f>Table1[[#This Row],[delivery_date]]-Table1[[#This Row],[order_date]]</f>
        <v>6</v>
      </c>
    </row>
    <row r="4114" spans="1:17" x14ac:dyDescent="0.35">
      <c r="A4114" t="s">
        <v>4145</v>
      </c>
      <c r="B4114" t="s">
        <v>41</v>
      </c>
      <c r="C4114" t="s">
        <v>20</v>
      </c>
      <c r="D4114" s="2">
        <v>4980.63</v>
      </c>
      <c r="E4114">
        <v>0.12</v>
      </c>
      <c r="F4114">
        <v>8</v>
      </c>
      <c r="G4114" s="1">
        <v>45133</v>
      </c>
      <c r="H4114" s="1">
        <v>45139</v>
      </c>
      <c r="I4114" t="s">
        <v>15</v>
      </c>
      <c r="J4114" t="s">
        <v>16</v>
      </c>
      <c r="K4114" s="2">
        <v>983.51</v>
      </c>
      <c r="L4114" t="s">
        <v>34</v>
      </c>
      <c r="M4114">
        <f>YEAR(Table1[[#This Row],[order_date]])</f>
        <v>2023</v>
      </c>
      <c r="N4114">
        <f>MONTH(Table1[[#This Row],[order_date]])</f>
        <v>7</v>
      </c>
      <c r="O4114" s="3">
        <f>Table1[[#This Row],[sales]]-Table1[[#This Row],[profit]]</f>
        <v>3997.12</v>
      </c>
      <c r="P4114" s="3">
        <f>Table1[[#This Row],[sales]]*Table1[[#This Row],[quantity]]</f>
        <v>39845.040000000001</v>
      </c>
      <c r="Q4114" s="9">
        <f>Table1[[#This Row],[delivery_date]]-Table1[[#This Row],[order_date]]</f>
        <v>6</v>
      </c>
    </row>
    <row r="4115" spans="1:17" x14ac:dyDescent="0.35">
      <c r="A4115" t="s">
        <v>4146</v>
      </c>
      <c r="B4115" t="s">
        <v>19</v>
      </c>
      <c r="C4115" t="s">
        <v>26</v>
      </c>
      <c r="D4115" s="2">
        <v>2196.41</v>
      </c>
      <c r="E4115">
        <v>0.26</v>
      </c>
      <c r="F4115">
        <v>1</v>
      </c>
      <c r="G4115" s="1">
        <v>45196</v>
      </c>
      <c r="H4115" s="1">
        <v>45200</v>
      </c>
      <c r="I4115" t="s">
        <v>31</v>
      </c>
      <c r="J4115" t="s">
        <v>22</v>
      </c>
      <c r="K4115" s="2">
        <v>409.21</v>
      </c>
      <c r="L4115" t="s">
        <v>48</v>
      </c>
      <c r="M4115">
        <f>YEAR(Table1[[#This Row],[order_date]])</f>
        <v>2023</v>
      </c>
      <c r="N4115">
        <f>MONTH(Table1[[#This Row],[order_date]])</f>
        <v>9</v>
      </c>
      <c r="O4115" s="3">
        <f>Table1[[#This Row],[sales]]-Table1[[#This Row],[profit]]</f>
        <v>1787.1999999999998</v>
      </c>
      <c r="P4115" s="3">
        <f>Table1[[#This Row],[sales]]*Table1[[#This Row],[quantity]]</f>
        <v>2196.41</v>
      </c>
      <c r="Q4115" s="9">
        <f>Table1[[#This Row],[delivery_date]]-Table1[[#This Row],[order_date]]</f>
        <v>4</v>
      </c>
    </row>
    <row r="4116" spans="1:17" x14ac:dyDescent="0.35">
      <c r="A4116" t="s">
        <v>4147</v>
      </c>
      <c r="B4116" t="s">
        <v>19</v>
      </c>
      <c r="C4116" t="s">
        <v>33</v>
      </c>
      <c r="D4116" s="2">
        <v>4453.62</v>
      </c>
      <c r="E4116">
        <v>0.49</v>
      </c>
      <c r="F4116">
        <v>2</v>
      </c>
      <c r="G4116" s="1">
        <v>45263</v>
      </c>
      <c r="H4116" s="1">
        <v>45270</v>
      </c>
      <c r="I4116" t="s">
        <v>15</v>
      </c>
      <c r="J4116" t="s">
        <v>16</v>
      </c>
      <c r="K4116" s="2">
        <v>597.44000000000005</v>
      </c>
      <c r="L4116" t="s">
        <v>48</v>
      </c>
      <c r="M4116">
        <f>YEAR(Table1[[#This Row],[order_date]])</f>
        <v>2023</v>
      </c>
      <c r="N4116">
        <f>MONTH(Table1[[#This Row],[order_date]])</f>
        <v>12</v>
      </c>
      <c r="O4116" s="3">
        <f>Table1[[#This Row],[sales]]-Table1[[#This Row],[profit]]</f>
        <v>3856.18</v>
      </c>
      <c r="P4116" s="3">
        <f>Table1[[#This Row],[sales]]*Table1[[#This Row],[quantity]]</f>
        <v>8907.24</v>
      </c>
      <c r="Q4116" s="9">
        <f>Table1[[#This Row],[delivery_date]]-Table1[[#This Row],[order_date]]</f>
        <v>7</v>
      </c>
    </row>
    <row r="4117" spans="1:17" x14ac:dyDescent="0.35">
      <c r="A4117" t="s">
        <v>4148</v>
      </c>
      <c r="B4117" t="s">
        <v>13</v>
      </c>
      <c r="C4117" t="s">
        <v>36</v>
      </c>
      <c r="D4117" s="2">
        <v>1707.19</v>
      </c>
      <c r="E4117">
        <v>0.4</v>
      </c>
      <c r="F4117">
        <v>2</v>
      </c>
      <c r="G4117" s="1">
        <v>45459</v>
      </c>
      <c r="H4117" s="1">
        <v>45464</v>
      </c>
      <c r="I4117" t="s">
        <v>15</v>
      </c>
      <c r="J4117" t="s">
        <v>22</v>
      </c>
      <c r="K4117" s="2">
        <v>185.37</v>
      </c>
      <c r="L4117" t="s">
        <v>28</v>
      </c>
      <c r="M4117">
        <f>YEAR(Table1[[#This Row],[order_date]])</f>
        <v>2024</v>
      </c>
      <c r="N4117">
        <f>MONTH(Table1[[#This Row],[order_date]])</f>
        <v>6</v>
      </c>
      <c r="O4117" s="3">
        <f>Table1[[#This Row],[sales]]-Table1[[#This Row],[profit]]</f>
        <v>1521.8200000000002</v>
      </c>
      <c r="P4117" s="3">
        <f>Table1[[#This Row],[sales]]*Table1[[#This Row],[quantity]]</f>
        <v>3414.38</v>
      </c>
      <c r="Q4117" s="9">
        <f>Table1[[#This Row],[delivery_date]]-Table1[[#This Row],[order_date]]</f>
        <v>5</v>
      </c>
    </row>
    <row r="4118" spans="1:17" x14ac:dyDescent="0.35">
      <c r="A4118" t="s">
        <v>4149</v>
      </c>
      <c r="B4118" t="s">
        <v>25</v>
      </c>
      <c r="C4118" t="s">
        <v>26</v>
      </c>
      <c r="D4118" s="2">
        <v>2674.11</v>
      </c>
      <c r="E4118">
        <v>0.06</v>
      </c>
      <c r="F4118">
        <v>2</v>
      </c>
      <c r="G4118" s="1">
        <v>45338</v>
      </c>
      <c r="H4118" s="1">
        <v>45345</v>
      </c>
      <c r="I4118" t="s">
        <v>15</v>
      </c>
      <c r="J4118" t="s">
        <v>27</v>
      </c>
      <c r="K4118" s="2">
        <v>425.64</v>
      </c>
      <c r="L4118" t="s">
        <v>23</v>
      </c>
      <c r="M4118">
        <f>YEAR(Table1[[#This Row],[order_date]])</f>
        <v>2024</v>
      </c>
      <c r="N4118">
        <f>MONTH(Table1[[#This Row],[order_date]])</f>
        <v>2</v>
      </c>
      <c r="O4118" s="3">
        <f>Table1[[#This Row],[sales]]-Table1[[#This Row],[profit]]</f>
        <v>2248.4700000000003</v>
      </c>
      <c r="P4118" s="3">
        <f>Table1[[#This Row],[sales]]*Table1[[#This Row],[quantity]]</f>
        <v>5348.22</v>
      </c>
      <c r="Q4118" s="9">
        <f>Table1[[#This Row],[delivery_date]]-Table1[[#This Row],[order_date]]</f>
        <v>7</v>
      </c>
    </row>
    <row r="4119" spans="1:17" x14ac:dyDescent="0.35">
      <c r="A4119" t="s">
        <v>4150</v>
      </c>
      <c r="B4119" t="s">
        <v>13</v>
      </c>
      <c r="C4119" t="s">
        <v>36</v>
      </c>
      <c r="D4119" s="2">
        <v>4285.67</v>
      </c>
      <c r="E4119">
        <v>0.36</v>
      </c>
      <c r="F4119">
        <v>4</v>
      </c>
      <c r="G4119" s="1">
        <v>45545</v>
      </c>
      <c r="H4119" s="1">
        <v>45548</v>
      </c>
      <c r="I4119" t="s">
        <v>21</v>
      </c>
      <c r="J4119" t="s">
        <v>27</v>
      </c>
      <c r="K4119" s="2">
        <v>573.92999999999995</v>
      </c>
      <c r="L4119" t="s">
        <v>39</v>
      </c>
      <c r="M4119">
        <f>YEAR(Table1[[#This Row],[order_date]])</f>
        <v>2024</v>
      </c>
      <c r="N4119">
        <f>MONTH(Table1[[#This Row],[order_date]])</f>
        <v>9</v>
      </c>
      <c r="O4119" s="3">
        <f>Table1[[#This Row],[sales]]-Table1[[#This Row],[profit]]</f>
        <v>3711.7400000000002</v>
      </c>
      <c r="P4119" s="3">
        <f>Table1[[#This Row],[sales]]*Table1[[#This Row],[quantity]]</f>
        <v>17142.68</v>
      </c>
      <c r="Q4119" s="9">
        <f>Table1[[#This Row],[delivery_date]]-Table1[[#This Row],[order_date]]</f>
        <v>3</v>
      </c>
    </row>
    <row r="4120" spans="1:17" x14ac:dyDescent="0.35">
      <c r="A4120" t="s">
        <v>4151</v>
      </c>
      <c r="B4120" t="s">
        <v>41</v>
      </c>
      <c r="C4120" t="s">
        <v>20</v>
      </c>
      <c r="D4120" s="2">
        <v>3068.52</v>
      </c>
      <c r="E4120">
        <v>0.41</v>
      </c>
      <c r="F4120">
        <v>7</v>
      </c>
      <c r="G4120" s="1">
        <v>45028</v>
      </c>
      <c r="H4120" s="1">
        <v>45030</v>
      </c>
      <c r="I4120" t="s">
        <v>15</v>
      </c>
      <c r="J4120" t="s">
        <v>16</v>
      </c>
      <c r="K4120" s="2">
        <v>409.39</v>
      </c>
      <c r="L4120" t="s">
        <v>23</v>
      </c>
      <c r="M4120">
        <f>YEAR(Table1[[#This Row],[order_date]])</f>
        <v>2023</v>
      </c>
      <c r="N4120">
        <f>MONTH(Table1[[#This Row],[order_date]])</f>
        <v>4</v>
      </c>
      <c r="O4120" s="3">
        <f>Table1[[#This Row],[sales]]-Table1[[#This Row],[profit]]</f>
        <v>2659.13</v>
      </c>
      <c r="P4120" s="3">
        <f>Table1[[#This Row],[sales]]*Table1[[#This Row],[quantity]]</f>
        <v>21479.64</v>
      </c>
      <c r="Q4120" s="9">
        <f>Table1[[#This Row],[delivery_date]]-Table1[[#This Row],[order_date]]</f>
        <v>2</v>
      </c>
    </row>
    <row r="4121" spans="1:17" x14ac:dyDescent="0.35">
      <c r="A4121" t="s">
        <v>4152</v>
      </c>
      <c r="B4121" t="s">
        <v>19</v>
      </c>
      <c r="C4121" t="s">
        <v>26</v>
      </c>
      <c r="D4121" s="2">
        <v>3653.44</v>
      </c>
      <c r="E4121">
        <v>0.21</v>
      </c>
      <c r="F4121">
        <v>7</v>
      </c>
      <c r="G4121" s="1">
        <v>45498</v>
      </c>
      <c r="H4121" s="1">
        <v>45501</v>
      </c>
      <c r="I4121" t="s">
        <v>15</v>
      </c>
      <c r="J4121" t="s">
        <v>16</v>
      </c>
      <c r="K4121" s="2">
        <v>1043.1300000000001</v>
      </c>
      <c r="L4121" t="s">
        <v>34</v>
      </c>
      <c r="M4121">
        <f>YEAR(Table1[[#This Row],[order_date]])</f>
        <v>2024</v>
      </c>
      <c r="N4121">
        <f>MONTH(Table1[[#This Row],[order_date]])</f>
        <v>7</v>
      </c>
      <c r="O4121" s="3">
        <f>Table1[[#This Row],[sales]]-Table1[[#This Row],[profit]]</f>
        <v>2610.31</v>
      </c>
      <c r="P4121" s="3">
        <f>Table1[[#This Row],[sales]]*Table1[[#This Row],[quantity]]</f>
        <v>25574.080000000002</v>
      </c>
      <c r="Q4121" s="9">
        <f>Table1[[#This Row],[delivery_date]]-Table1[[#This Row],[order_date]]</f>
        <v>3</v>
      </c>
    </row>
    <row r="4122" spans="1:17" x14ac:dyDescent="0.35">
      <c r="A4122" t="s">
        <v>4153</v>
      </c>
      <c r="B4122" t="s">
        <v>19</v>
      </c>
      <c r="C4122" t="s">
        <v>14</v>
      </c>
      <c r="D4122" s="2">
        <v>1221.28</v>
      </c>
      <c r="E4122">
        <v>0.17</v>
      </c>
      <c r="F4122">
        <v>1</v>
      </c>
      <c r="G4122" s="1">
        <v>45472</v>
      </c>
      <c r="H4122" s="1">
        <v>45477</v>
      </c>
      <c r="I4122" t="s">
        <v>21</v>
      </c>
      <c r="J4122" t="s">
        <v>22</v>
      </c>
      <c r="K4122" s="2">
        <v>241.36</v>
      </c>
      <c r="L4122" t="s">
        <v>39</v>
      </c>
      <c r="M4122">
        <f>YEAR(Table1[[#This Row],[order_date]])</f>
        <v>2024</v>
      </c>
      <c r="N4122">
        <f>MONTH(Table1[[#This Row],[order_date]])</f>
        <v>6</v>
      </c>
      <c r="O4122" s="3">
        <f>Table1[[#This Row],[sales]]-Table1[[#This Row],[profit]]</f>
        <v>979.92</v>
      </c>
      <c r="P4122" s="3">
        <f>Table1[[#This Row],[sales]]*Table1[[#This Row],[quantity]]</f>
        <v>1221.28</v>
      </c>
      <c r="Q4122" s="9">
        <f>Table1[[#This Row],[delivery_date]]-Table1[[#This Row],[order_date]]</f>
        <v>5</v>
      </c>
    </row>
    <row r="4123" spans="1:17" x14ac:dyDescent="0.35">
      <c r="A4123" t="s">
        <v>4154</v>
      </c>
      <c r="B4123" t="s">
        <v>13</v>
      </c>
      <c r="C4123" t="s">
        <v>20</v>
      </c>
      <c r="D4123" s="2">
        <v>863.86</v>
      </c>
      <c r="E4123">
        <v>0.28999999999999998</v>
      </c>
      <c r="F4123">
        <v>8</v>
      </c>
      <c r="G4123" s="1">
        <v>44991</v>
      </c>
      <c r="H4123" s="1">
        <v>44995</v>
      </c>
      <c r="I4123" t="s">
        <v>31</v>
      </c>
      <c r="J4123" t="s">
        <v>22</v>
      </c>
      <c r="K4123" s="2">
        <v>185.8</v>
      </c>
      <c r="L4123" t="s">
        <v>48</v>
      </c>
      <c r="M4123">
        <f>YEAR(Table1[[#This Row],[order_date]])</f>
        <v>2023</v>
      </c>
      <c r="N4123">
        <f>MONTH(Table1[[#This Row],[order_date]])</f>
        <v>3</v>
      </c>
      <c r="O4123" s="3">
        <f>Table1[[#This Row],[sales]]-Table1[[#This Row],[profit]]</f>
        <v>678.06</v>
      </c>
      <c r="P4123" s="3">
        <f>Table1[[#This Row],[sales]]*Table1[[#This Row],[quantity]]</f>
        <v>6910.88</v>
      </c>
      <c r="Q4123" s="9">
        <f>Table1[[#This Row],[delivery_date]]-Table1[[#This Row],[order_date]]</f>
        <v>4</v>
      </c>
    </row>
    <row r="4124" spans="1:17" x14ac:dyDescent="0.35">
      <c r="A4124" t="s">
        <v>4155</v>
      </c>
      <c r="B4124" t="s">
        <v>19</v>
      </c>
      <c r="C4124" t="s">
        <v>33</v>
      </c>
      <c r="D4124" s="2">
        <v>1228.5</v>
      </c>
      <c r="E4124">
        <v>0.26</v>
      </c>
      <c r="F4124">
        <v>4</v>
      </c>
      <c r="G4124" s="1">
        <v>45141</v>
      </c>
      <c r="H4124" s="1">
        <v>45143</v>
      </c>
      <c r="I4124" t="s">
        <v>21</v>
      </c>
      <c r="J4124" t="s">
        <v>16</v>
      </c>
      <c r="K4124" s="2">
        <v>120.9</v>
      </c>
      <c r="L4124" t="s">
        <v>39</v>
      </c>
      <c r="M4124">
        <f>YEAR(Table1[[#This Row],[order_date]])</f>
        <v>2023</v>
      </c>
      <c r="N4124">
        <f>MONTH(Table1[[#This Row],[order_date]])</f>
        <v>8</v>
      </c>
      <c r="O4124" s="3">
        <f>Table1[[#This Row],[sales]]-Table1[[#This Row],[profit]]</f>
        <v>1107.5999999999999</v>
      </c>
      <c r="P4124" s="3">
        <f>Table1[[#This Row],[sales]]*Table1[[#This Row],[quantity]]</f>
        <v>4914</v>
      </c>
      <c r="Q4124" s="9">
        <f>Table1[[#This Row],[delivery_date]]-Table1[[#This Row],[order_date]]</f>
        <v>2</v>
      </c>
    </row>
    <row r="4125" spans="1:17" x14ac:dyDescent="0.35">
      <c r="A4125" t="s">
        <v>4156</v>
      </c>
      <c r="B4125" t="s">
        <v>41</v>
      </c>
      <c r="C4125" t="s">
        <v>33</v>
      </c>
      <c r="D4125" s="2">
        <v>2515.94</v>
      </c>
      <c r="E4125">
        <v>0.13</v>
      </c>
      <c r="F4125">
        <v>8</v>
      </c>
      <c r="G4125" s="1">
        <v>45287</v>
      </c>
      <c r="H4125" s="1">
        <v>45290</v>
      </c>
      <c r="I4125" t="s">
        <v>31</v>
      </c>
      <c r="J4125" t="s">
        <v>16</v>
      </c>
      <c r="K4125" s="2">
        <v>377.56</v>
      </c>
      <c r="L4125" t="s">
        <v>34</v>
      </c>
      <c r="M4125">
        <f>YEAR(Table1[[#This Row],[order_date]])</f>
        <v>2023</v>
      </c>
      <c r="N4125">
        <f>MONTH(Table1[[#This Row],[order_date]])</f>
        <v>12</v>
      </c>
      <c r="O4125" s="3">
        <f>Table1[[#This Row],[sales]]-Table1[[#This Row],[profit]]</f>
        <v>2138.38</v>
      </c>
      <c r="P4125" s="3">
        <f>Table1[[#This Row],[sales]]*Table1[[#This Row],[quantity]]</f>
        <v>20127.52</v>
      </c>
      <c r="Q4125" s="9">
        <f>Table1[[#This Row],[delivery_date]]-Table1[[#This Row],[order_date]]</f>
        <v>3</v>
      </c>
    </row>
    <row r="4126" spans="1:17" x14ac:dyDescent="0.35">
      <c r="A4126" t="s">
        <v>4157</v>
      </c>
      <c r="B4126" t="s">
        <v>19</v>
      </c>
      <c r="C4126" t="s">
        <v>36</v>
      </c>
      <c r="D4126" s="2">
        <v>4024.73</v>
      </c>
      <c r="E4126">
        <v>0.2</v>
      </c>
      <c r="F4126">
        <v>9</v>
      </c>
      <c r="G4126" s="1">
        <v>45238</v>
      </c>
      <c r="H4126" s="1">
        <v>45244</v>
      </c>
      <c r="I4126" t="s">
        <v>21</v>
      </c>
      <c r="J4126" t="s">
        <v>16</v>
      </c>
      <c r="K4126" s="2">
        <v>461.26</v>
      </c>
      <c r="L4126" t="s">
        <v>39</v>
      </c>
      <c r="M4126">
        <f>YEAR(Table1[[#This Row],[order_date]])</f>
        <v>2023</v>
      </c>
      <c r="N4126">
        <f>MONTH(Table1[[#This Row],[order_date]])</f>
        <v>11</v>
      </c>
      <c r="O4126" s="3">
        <f>Table1[[#This Row],[sales]]-Table1[[#This Row],[profit]]</f>
        <v>3563.4700000000003</v>
      </c>
      <c r="P4126" s="3">
        <f>Table1[[#This Row],[sales]]*Table1[[#This Row],[quantity]]</f>
        <v>36222.57</v>
      </c>
      <c r="Q4126" s="9">
        <f>Table1[[#This Row],[delivery_date]]-Table1[[#This Row],[order_date]]</f>
        <v>6</v>
      </c>
    </row>
    <row r="4127" spans="1:17" x14ac:dyDescent="0.35">
      <c r="A4127" t="s">
        <v>4158</v>
      </c>
      <c r="B4127" t="s">
        <v>13</v>
      </c>
      <c r="C4127" t="s">
        <v>36</v>
      </c>
      <c r="D4127" s="2">
        <v>1834.57</v>
      </c>
      <c r="E4127">
        <v>0.27</v>
      </c>
      <c r="F4127">
        <v>7</v>
      </c>
      <c r="G4127" s="1">
        <v>44996</v>
      </c>
      <c r="H4127" s="1">
        <v>44997</v>
      </c>
      <c r="I4127" t="s">
        <v>31</v>
      </c>
      <c r="J4127" t="s">
        <v>22</v>
      </c>
      <c r="K4127" s="2">
        <v>516.42999999999995</v>
      </c>
      <c r="L4127" t="s">
        <v>34</v>
      </c>
      <c r="M4127">
        <f>YEAR(Table1[[#This Row],[order_date]])</f>
        <v>2023</v>
      </c>
      <c r="N4127">
        <f>MONTH(Table1[[#This Row],[order_date]])</f>
        <v>3</v>
      </c>
      <c r="O4127" s="3">
        <f>Table1[[#This Row],[sales]]-Table1[[#This Row],[profit]]</f>
        <v>1318.1399999999999</v>
      </c>
      <c r="P4127" s="3">
        <f>Table1[[#This Row],[sales]]*Table1[[#This Row],[quantity]]</f>
        <v>12841.99</v>
      </c>
      <c r="Q4127" s="9">
        <f>Table1[[#This Row],[delivery_date]]-Table1[[#This Row],[order_date]]</f>
        <v>1</v>
      </c>
    </row>
    <row r="4128" spans="1:17" x14ac:dyDescent="0.35">
      <c r="A4128" t="s">
        <v>4159</v>
      </c>
      <c r="B4128" t="s">
        <v>41</v>
      </c>
      <c r="C4128" t="s">
        <v>14</v>
      </c>
      <c r="D4128" s="2">
        <v>2867.6</v>
      </c>
      <c r="E4128">
        <v>0.28999999999999998</v>
      </c>
      <c r="F4128">
        <v>3</v>
      </c>
      <c r="G4128" s="1">
        <v>44936</v>
      </c>
      <c r="H4128" s="1">
        <v>44937</v>
      </c>
      <c r="I4128" t="s">
        <v>21</v>
      </c>
      <c r="J4128" t="s">
        <v>27</v>
      </c>
      <c r="K4128" s="2">
        <v>472.22</v>
      </c>
      <c r="L4128" t="s">
        <v>34</v>
      </c>
      <c r="M4128">
        <f>YEAR(Table1[[#This Row],[order_date]])</f>
        <v>2023</v>
      </c>
      <c r="N4128">
        <f>MONTH(Table1[[#This Row],[order_date]])</f>
        <v>1</v>
      </c>
      <c r="O4128" s="3">
        <f>Table1[[#This Row],[sales]]-Table1[[#This Row],[profit]]</f>
        <v>2395.38</v>
      </c>
      <c r="P4128" s="3">
        <f>Table1[[#This Row],[sales]]*Table1[[#This Row],[quantity]]</f>
        <v>8602.7999999999993</v>
      </c>
      <c r="Q4128" s="9">
        <f>Table1[[#This Row],[delivery_date]]-Table1[[#This Row],[order_date]]</f>
        <v>1</v>
      </c>
    </row>
    <row r="4129" spans="1:17" x14ac:dyDescent="0.35">
      <c r="A4129" t="s">
        <v>4160</v>
      </c>
      <c r="B4129" t="s">
        <v>13</v>
      </c>
      <c r="C4129" t="s">
        <v>14</v>
      </c>
      <c r="D4129" s="2">
        <v>4043.58</v>
      </c>
      <c r="E4129">
        <v>0.27</v>
      </c>
      <c r="F4129">
        <v>3</v>
      </c>
      <c r="G4129" s="1">
        <v>45142</v>
      </c>
      <c r="H4129" s="1">
        <v>45149</v>
      </c>
      <c r="I4129" t="s">
        <v>21</v>
      </c>
      <c r="J4129" t="s">
        <v>16</v>
      </c>
      <c r="K4129" s="2">
        <v>1127.02</v>
      </c>
      <c r="L4129" t="s">
        <v>28</v>
      </c>
      <c r="M4129">
        <f>YEAR(Table1[[#This Row],[order_date]])</f>
        <v>2023</v>
      </c>
      <c r="N4129">
        <f>MONTH(Table1[[#This Row],[order_date]])</f>
        <v>8</v>
      </c>
      <c r="O4129" s="3">
        <f>Table1[[#This Row],[sales]]-Table1[[#This Row],[profit]]</f>
        <v>2916.56</v>
      </c>
      <c r="P4129" s="3">
        <f>Table1[[#This Row],[sales]]*Table1[[#This Row],[quantity]]</f>
        <v>12130.74</v>
      </c>
      <c r="Q4129" s="9">
        <f>Table1[[#This Row],[delivery_date]]-Table1[[#This Row],[order_date]]</f>
        <v>7</v>
      </c>
    </row>
    <row r="4130" spans="1:17" x14ac:dyDescent="0.35">
      <c r="A4130" t="s">
        <v>4161</v>
      </c>
      <c r="B4130" t="s">
        <v>19</v>
      </c>
      <c r="C4130" t="s">
        <v>33</v>
      </c>
      <c r="D4130" s="2">
        <v>1270</v>
      </c>
      <c r="E4130">
        <v>0.42</v>
      </c>
      <c r="F4130">
        <v>5</v>
      </c>
      <c r="G4130" s="1">
        <v>45117</v>
      </c>
      <c r="H4130" s="1">
        <v>45121</v>
      </c>
      <c r="I4130" t="s">
        <v>15</v>
      </c>
      <c r="J4130" t="s">
        <v>27</v>
      </c>
      <c r="K4130" s="2">
        <v>222.98</v>
      </c>
      <c r="L4130" t="s">
        <v>28</v>
      </c>
      <c r="M4130">
        <f>YEAR(Table1[[#This Row],[order_date]])</f>
        <v>2023</v>
      </c>
      <c r="N4130">
        <f>MONTH(Table1[[#This Row],[order_date]])</f>
        <v>7</v>
      </c>
      <c r="O4130" s="3">
        <f>Table1[[#This Row],[sales]]-Table1[[#This Row],[profit]]</f>
        <v>1047.02</v>
      </c>
      <c r="P4130" s="3">
        <f>Table1[[#This Row],[sales]]*Table1[[#This Row],[quantity]]</f>
        <v>6350</v>
      </c>
      <c r="Q4130" s="9">
        <f>Table1[[#This Row],[delivery_date]]-Table1[[#This Row],[order_date]]</f>
        <v>4</v>
      </c>
    </row>
    <row r="4131" spans="1:17" x14ac:dyDescent="0.35">
      <c r="A4131" t="s">
        <v>4162</v>
      </c>
      <c r="B4131" t="s">
        <v>13</v>
      </c>
      <c r="C4131" t="s">
        <v>26</v>
      </c>
      <c r="D4131" s="2">
        <v>4426.58</v>
      </c>
      <c r="E4131">
        <v>0.02</v>
      </c>
      <c r="F4131">
        <v>7</v>
      </c>
      <c r="G4131" s="1">
        <v>45535</v>
      </c>
      <c r="H4131" s="1">
        <v>45542</v>
      </c>
      <c r="I4131" t="s">
        <v>31</v>
      </c>
      <c r="J4131" t="s">
        <v>27</v>
      </c>
      <c r="K4131" s="2">
        <v>1300.29</v>
      </c>
      <c r="L4131" t="s">
        <v>23</v>
      </c>
      <c r="M4131">
        <f>YEAR(Table1[[#This Row],[order_date]])</f>
        <v>2024</v>
      </c>
      <c r="N4131">
        <f>MONTH(Table1[[#This Row],[order_date]])</f>
        <v>8</v>
      </c>
      <c r="O4131" s="3">
        <f>Table1[[#This Row],[sales]]-Table1[[#This Row],[profit]]</f>
        <v>3126.29</v>
      </c>
      <c r="P4131" s="3">
        <f>Table1[[#This Row],[sales]]*Table1[[#This Row],[quantity]]</f>
        <v>30986.059999999998</v>
      </c>
      <c r="Q4131" s="9">
        <f>Table1[[#This Row],[delivery_date]]-Table1[[#This Row],[order_date]]</f>
        <v>7</v>
      </c>
    </row>
    <row r="4132" spans="1:17" x14ac:dyDescent="0.35">
      <c r="A4132" t="s">
        <v>4163</v>
      </c>
      <c r="B4132" t="s">
        <v>13</v>
      </c>
      <c r="C4132" t="s">
        <v>33</v>
      </c>
      <c r="D4132" s="2">
        <v>4770.1000000000004</v>
      </c>
      <c r="E4132">
        <v>0.17</v>
      </c>
      <c r="F4132">
        <v>7</v>
      </c>
      <c r="G4132" s="1">
        <v>45145</v>
      </c>
      <c r="H4132" s="1">
        <v>45147</v>
      </c>
      <c r="I4132" t="s">
        <v>21</v>
      </c>
      <c r="J4132" t="s">
        <v>16</v>
      </c>
      <c r="K4132" s="2">
        <v>1061.07</v>
      </c>
      <c r="L4132" t="s">
        <v>39</v>
      </c>
      <c r="M4132">
        <f>YEAR(Table1[[#This Row],[order_date]])</f>
        <v>2023</v>
      </c>
      <c r="N4132">
        <f>MONTH(Table1[[#This Row],[order_date]])</f>
        <v>8</v>
      </c>
      <c r="O4132" s="3">
        <f>Table1[[#This Row],[sales]]-Table1[[#This Row],[profit]]</f>
        <v>3709.0300000000007</v>
      </c>
      <c r="P4132" s="3">
        <f>Table1[[#This Row],[sales]]*Table1[[#This Row],[quantity]]</f>
        <v>33390.700000000004</v>
      </c>
      <c r="Q4132" s="9">
        <f>Table1[[#This Row],[delivery_date]]-Table1[[#This Row],[order_date]]</f>
        <v>2</v>
      </c>
    </row>
    <row r="4133" spans="1:17" x14ac:dyDescent="0.35">
      <c r="A4133" t="s">
        <v>4164</v>
      </c>
      <c r="B4133" t="s">
        <v>25</v>
      </c>
      <c r="C4133" t="s">
        <v>33</v>
      </c>
      <c r="D4133" s="2">
        <v>290.95</v>
      </c>
      <c r="E4133">
        <v>0.37</v>
      </c>
      <c r="F4133">
        <v>9</v>
      </c>
      <c r="G4133" s="1">
        <v>45335</v>
      </c>
      <c r="H4133" s="1">
        <v>45336</v>
      </c>
      <c r="I4133" t="s">
        <v>21</v>
      </c>
      <c r="J4133" t="s">
        <v>27</v>
      </c>
      <c r="K4133" s="2">
        <v>56.84</v>
      </c>
      <c r="L4133" t="s">
        <v>39</v>
      </c>
      <c r="M4133">
        <f>YEAR(Table1[[#This Row],[order_date]])</f>
        <v>2024</v>
      </c>
      <c r="N4133">
        <f>MONTH(Table1[[#This Row],[order_date]])</f>
        <v>2</v>
      </c>
      <c r="O4133" s="3">
        <f>Table1[[#This Row],[sales]]-Table1[[#This Row],[profit]]</f>
        <v>234.10999999999999</v>
      </c>
      <c r="P4133" s="3">
        <f>Table1[[#This Row],[sales]]*Table1[[#This Row],[quantity]]</f>
        <v>2618.5499999999997</v>
      </c>
      <c r="Q4133" s="9">
        <f>Table1[[#This Row],[delivery_date]]-Table1[[#This Row],[order_date]]</f>
        <v>1</v>
      </c>
    </row>
    <row r="4134" spans="1:17" x14ac:dyDescent="0.35">
      <c r="A4134" t="s">
        <v>4165</v>
      </c>
      <c r="B4134" t="s">
        <v>19</v>
      </c>
      <c r="C4134" t="s">
        <v>14</v>
      </c>
      <c r="D4134" s="2">
        <v>389.64</v>
      </c>
      <c r="E4134">
        <v>0.33</v>
      </c>
      <c r="F4134">
        <v>1</v>
      </c>
      <c r="G4134" s="1">
        <v>45128</v>
      </c>
      <c r="H4134" s="1">
        <v>45135</v>
      </c>
      <c r="I4134" t="s">
        <v>31</v>
      </c>
      <c r="J4134" t="s">
        <v>27</v>
      </c>
      <c r="K4134" s="2">
        <v>82.81</v>
      </c>
      <c r="L4134" t="s">
        <v>17</v>
      </c>
      <c r="M4134">
        <f>YEAR(Table1[[#This Row],[order_date]])</f>
        <v>2023</v>
      </c>
      <c r="N4134">
        <f>MONTH(Table1[[#This Row],[order_date]])</f>
        <v>7</v>
      </c>
      <c r="O4134" s="3">
        <f>Table1[[#This Row],[sales]]-Table1[[#This Row],[profit]]</f>
        <v>306.83</v>
      </c>
      <c r="P4134" s="3">
        <f>Table1[[#This Row],[sales]]*Table1[[#This Row],[quantity]]</f>
        <v>389.64</v>
      </c>
      <c r="Q4134" s="9">
        <f>Table1[[#This Row],[delivery_date]]-Table1[[#This Row],[order_date]]</f>
        <v>7</v>
      </c>
    </row>
    <row r="4135" spans="1:17" x14ac:dyDescent="0.35">
      <c r="A4135" t="s">
        <v>4166</v>
      </c>
      <c r="B4135" t="s">
        <v>19</v>
      </c>
      <c r="C4135" t="s">
        <v>36</v>
      </c>
      <c r="D4135" s="2">
        <v>545.70000000000005</v>
      </c>
      <c r="E4135">
        <v>0.46</v>
      </c>
      <c r="F4135">
        <v>3</v>
      </c>
      <c r="G4135" s="1">
        <v>45307</v>
      </c>
      <c r="H4135" s="1">
        <v>45308</v>
      </c>
      <c r="I4135" t="s">
        <v>21</v>
      </c>
      <c r="J4135" t="s">
        <v>22</v>
      </c>
      <c r="K4135" s="2">
        <v>40.97</v>
      </c>
      <c r="L4135" t="s">
        <v>23</v>
      </c>
      <c r="M4135">
        <f>YEAR(Table1[[#This Row],[order_date]])</f>
        <v>2024</v>
      </c>
      <c r="N4135">
        <f>MONTH(Table1[[#This Row],[order_date]])</f>
        <v>1</v>
      </c>
      <c r="O4135" s="3">
        <f>Table1[[#This Row],[sales]]-Table1[[#This Row],[profit]]</f>
        <v>504.73</v>
      </c>
      <c r="P4135" s="3">
        <f>Table1[[#This Row],[sales]]*Table1[[#This Row],[quantity]]</f>
        <v>1637.1000000000001</v>
      </c>
      <c r="Q4135" s="9">
        <f>Table1[[#This Row],[delivery_date]]-Table1[[#This Row],[order_date]]</f>
        <v>1</v>
      </c>
    </row>
    <row r="4136" spans="1:17" x14ac:dyDescent="0.35">
      <c r="A4136" t="s">
        <v>4167</v>
      </c>
      <c r="B4136" t="s">
        <v>13</v>
      </c>
      <c r="C4136" t="s">
        <v>14</v>
      </c>
      <c r="D4136" s="2">
        <v>3906.17</v>
      </c>
      <c r="E4136">
        <v>0.28999999999999998</v>
      </c>
      <c r="F4136">
        <v>1</v>
      </c>
      <c r="G4136" s="1">
        <v>45143</v>
      </c>
      <c r="H4136" s="1">
        <v>45146</v>
      </c>
      <c r="I4136" t="s">
        <v>21</v>
      </c>
      <c r="J4136" t="s">
        <v>16</v>
      </c>
      <c r="K4136" s="2">
        <v>806.26</v>
      </c>
      <c r="L4136" t="s">
        <v>28</v>
      </c>
      <c r="M4136">
        <f>YEAR(Table1[[#This Row],[order_date]])</f>
        <v>2023</v>
      </c>
      <c r="N4136">
        <f>MONTH(Table1[[#This Row],[order_date]])</f>
        <v>8</v>
      </c>
      <c r="O4136" s="3">
        <f>Table1[[#This Row],[sales]]-Table1[[#This Row],[profit]]</f>
        <v>3099.91</v>
      </c>
      <c r="P4136" s="3">
        <f>Table1[[#This Row],[sales]]*Table1[[#This Row],[quantity]]</f>
        <v>3906.17</v>
      </c>
      <c r="Q4136" s="9">
        <f>Table1[[#This Row],[delivery_date]]-Table1[[#This Row],[order_date]]</f>
        <v>3</v>
      </c>
    </row>
    <row r="4137" spans="1:17" x14ac:dyDescent="0.35">
      <c r="A4137" t="s">
        <v>4168</v>
      </c>
      <c r="B4137" t="s">
        <v>25</v>
      </c>
      <c r="C4137" t="s">
        <v>14</v>
      </c>
      <c r="D4137" s="2">
        <v>1027.75</v>
      </c>
      <c r="E4137">
        <v>0.32</v>
      </c>
      <c r="F4137">
        <v>6</v>
      </c>
      <c r="G4137" s="1">
        <v>45032</v>
      </c>
      <c r="H4137" s="1">
        <v>45039</v>
      </c>
      <c r="I4137" t="s">
        <v>15</v>
      </c>
      <c r="J4137" t="s">
        <v>22</v>
      </c>
      <c r="K4137" s="2">
        <v>129.13</v>
      </c>
      <c r="L4137" t="s">
        <v>28</v>
      </c>
      <c r="M4137">
        <f>YEAR(Table1[[#This Row],[order_date]])</f>
        <v>2023</v>
      </c>
      <c r="N4137">
        <f>MONTH(Table1[[#This Row],[order_date]])</f>
        <v>4</v>
      </c>
      <c r="O4137" s="3">
        <f>Table1[[#This Row],[sales]]-Table1[[#This Row],[profit]]</f>
        <v>898.62</v>
      </c>
      <c r="P4137" s="3">
        <f>Table1[[#This Row],[sales]]*Table1[[#This Row],[quantity]]</f>
        <v>6166.5</v>
      </c>
      <c r="Q4137" s="9">
        <f>Table1[[#This Row],[delivery_date]]-Table1[[#This Row],[order_date]]</f>
        <v>7</v>
      </c>
    </row>
    <row r="4138" spans="1:17" x14ac:dyDescent="0.35">
      <c r="A4138" t="s">
        <v>4169</v>
      </c>
      <c r="B4138" t="s">
        <v>19</v>
      </c>
      <c r="C4138" t="s">
        <v>14</v>
      </c>
      <c r="D4138" s="2">
        <v>3655.91</v>
      </c>
      <c r="E4138">
        <v>0.35</v>
      </c>
      <c r="F4138">
        <v>7</v>
      </c>
      <c r="G4138" s="1">
        <v>44982</v>
      </c>
      <c r="H4138" s="1">
        <v>44987</v>
      </c>
      <c r="I4138" t="s">
        <v>15</v>
      </c>
      <c r="J4138" t="s">
        <v>27</v>
      </c>
      <c r="K4138" s="2">
        <v>891.08</v>
      </c>
      <c r="L4138" t="s">
        <v>39</v>
      </c>
      <c r="M4138">
        <f>YEAR(Table1[[#This Row],[order_date]])</f>
        <v>2023</v>
      </c>
      <c r="N4138">
        <f>MONTH(Table1[[#This Row],[order_date]])</f>
        <v>2</v>
      </c>
      <c r="O4138" s="3">
        <f>Table1[[#This Row],[sales]]-Table1[[#This Row],[profit]]</f>
        <v>2764.83</v>
      </c>
      <c r="P4138" s="3">
        <f>Table1[[#This Row],[sales]]*Table1[[#This Row],[quantity]]</f>
        <v>25591.37</v>
      </c>
      <c r="Q4138" s="9">
        <f>Table1[[#This Row],[delivery_date]]-Table1[[#This Row],[order_date]]</f>
        <v>5</v>
      </c>
    </row>
    <row r="4139" spans="1:17" x14ac:dyDescent="0.35">
      <c r="A4139" t="s">
        <v>4170</v>
      </c>
      <c r="B4139" t="s">
        <v>41</v>
      </c>
      <c r="C4139" t="s">
        <v>33</v>
      </c>
      <c r="D4139" s="2">
        <v>2262.25</v>
      </c>
      <c r="E4139">
        <v>0.09</v>
      </c>
      <c r="F4139">
        <v>2</v>
      </c>
      <c r="G4139" s="1">
        <v>45080</v>
      </c>
      <c r="H4139" s="1">
        <v>45087</v>
      </c>
      <c r="I4139" t="s">
        <v>31</v>
      </c>
      <c r="J4139" t="s">
        <v>27</v>
      </c>
      <c r="K4139" s="2">
        <v>340.47</v>
      </c>
      <c r="L4139" t="s">
        <v>28</v>
      </c>
      <c r="M4139">
        <f>YEAR(Table1[[#This Row],[order_date]])</f>
        <v>2023</v>
      </c>
      <c r="N4139">
        <f>MONTH(Table1[[#This Row],[order_date]])</f>
        <v>6</v>
      </c>
      <c r="O4139" s="3">
        <f>Table1[[#This Row],[sales]]-Table1[[#This Row],[profit]]</f>
        <v>1921.78</v>
      </c>
      <c r="P4139" s="3">
        <f>Table1[[#This Row],[sales]]*Table1[[#This Row],[quantity]]</f>
        <v>4524.5</v>
      </c>
      <c r="Q4139" s="9">
        <f>Table1[[#This Row],[delivery_date]]-Table1[[#This Row],[order_date]]</f>
        <v>7</v>
      </c>
    </row>
    <row r="4140" spans="1:17" x14ac:dyDescent="0.35">
      <c r="A4140" t="s">
        <v>4171</v>
      </c>
      <c r="B4140" t="s">
        <v>13</v>
      </c>
      <c r="C4140" t="s">
        <v>26</v>
      </c>
      <c r="D4140" s="2">
        <v>4197.6499999999996</v>
      </c>
      <c r="E4140">
        <v>0.38</v>
      </c>
      <c r="F4140">
        <v>9</v>
      </c>
      <c r="G4140" s="1">
        <v>44994</v>
      </c>
      <c r="H4140" s="1">
        <v>45001</v>
      </c>
      <c r="I4140" t="s">
        <v>31</v>
      </c>
      <c r="J4140" t="s">
        <v>27</v>
      </c>
      <c r="K4140" s="2">
        <v>1125.08</v>
      </c>
      <c r="L4140" t="s">
        <v>23</v>
      </c>
      <c r="M4140">
        <f>YEAR(Table1[[#This Row],[order_date]])</f>
        <v>2023</v>
      </c>
      <c r="N4140">
        <f>MONTH(Table1[[#This Row],[order_date]])</f>
        <v>3</v>
      </c>
      <c r="O4140" s="3">
        <f>Table1[[#This Row],[sales]]-Table1[[#This Row],[profit]]</f>
        <v>3072.5699999999997</v>
      </c>
      <c r="P4140" s="3">
        <f>Table1[[#This Row],[sales]]*Table1[[#This Row],[quantity]]</f>
        <v>37778.85</v>
      </c>
      <c r="Q4140" s="9">
        <f>Table1[[#This Row],[delivery_date]]-Table1[[#This Row],[order_date]]</f>
        <v>7</v>
      </c>
    </row>
    <row r="4141" spans="1:17" x14ac:dyDescent="0.35">
      <c r="A4141" t="s">
        <v>4172</v>
      </c>
      <c r="B4141" t="s">
        <v>19</v>
      </c>
      <c r="C4141" t="s">
        <v>33</v>
      </c>
      <c r="D4141" s="2">
        <v>4061.92</v>
      </c>
      <c r="E4141">
        <v>0.15</v>
      </c>
      <c r="F4141">
        <v>5</v>
      </c>
      <c r="G4141" s="1">
        <v>45383</v>
      </c>
      <c r="H4141" s="1">
        <v>45386</v>
      </c>
      <c r="I4141" t="s">
        <v>15</v>
      </c>
      <c r="J4141" t="s">
        <v>16</v>
      </c>
      <c r="K4141" s="2">
        <v>572.78</v>
      </c>
      <c r="L4141" t="s">
        <v>34</v>
      </c>
      <c r="M4141">
        <f>YEAR(Table1[[#This Row],[order_date]])</f>
        <v>2024</v>
      </c>
      <c r="N4141">
        <f>MONTH(Table1[[#This Row],[order_date]])</f>
        <v>4</v>
      </c>
      <c r="O4141" s="3">
        <f>Table1[[#This Row],[sales]]-Table1[[#This Row],[profit]]</f>
        <v>3489.1400000000003</v>
      </c>
      <c r="P4141" s="3">
        <f>Table1[[#This Row],[sales]]*Table1[[#This Row],[quantity]]</f>
        <v>20309.599999999999</v>
      </c>
      <c r="Q4141" s="9">
        <f>Table1[[#This Row],[delivery_date]]-Table1[[#This Row],[order_date]]</f>
        <v>3</v>
      </c>
    </row>
    <row r="4142" spans="1:17" x14ac:dyDescent="0.35">
      <c r="A4142" t="s">
        <v>4173</v>
      </c>
      <c r="B4142" t="s">
        <v>41</v>
      </c>
      <c r="C4142" t="s">
        <v>20</v>
      </c>
      <c r="D4142" s="2">
        <v>4802.3500000000004</v>
      </c>
      <c r="E4142">
        <v>0.21</v>
      </c>
      <c r="F4142">
        <v>3</v>
      </c>
      <c r="G4142" s="1">
        <v>45639</v>
      </c>
      <c r="H4142" s="1">
        <v>45646</v>
      </c>
      <c r="I4142" t="s">
        <v>21</v>
      </c>
      <c r="J4142" t="s">
        <v>27</v>
      </c>
      <c r="K4142" s="2">
        <v>580.87</v>
      </c>
      <c r="L4142" t="s">
        <v>28</v>
      </c>
      <c r="M4142">
        <f>YEAR(Table1[[#This Row],[order_date]])</f>
        <v>2024</v>
      </c>
      <c r="N4142">
        <f>MONTH(Table1[[#This Row],[order_date]])</f>
        <v>12</v>
      </c>
      <c r="O4142" s="3">
        <f>Table1[[#This Row],[sales]]-Table1[[#This Row],[profit]]</f>
        <v>4221.4800000000005</v>
      </c>
      <c r="P4142" s="3">
        <f>Table1[[#This Row],[sales]]*Table1[[#This Row],[quantity]]</f>
        <v>14407.050000000001</v>
      </c>
      <c r="Q4142" s="9">
        <f>Table1[[#This Row],[delivery_date]]-Table1[[#This Row],[order_date]]</f>
        <v>7</v>
      </c>
    </row>
    <row r="4143" spans="1:17" x14ac:dyDescent="0.35">
      <c r="A4143" t="s">
        <v>4174</v>
      </c>
      <c r="B4143" t="s">
        <v>19</v>
      </c>
      <c r="C4143" t="s">
        <v>14</v>
      </c>
      <c r="D4143" s="2">
        <v>1330.09</v>
      </c>
      <c r="E4143">
        <v>0.01</v>
      </c>
      <c r="F4143">
        <v>7</v>
      </c>
      <c r="G4143" s="1">
        <v>45418</v>
      </c>
      <c r="H4143" s="1">
        <v>45421</v>
      </c>
      <c r="I4143" t="s">
        <v>21</v>
      </c>
      <c r="J4143" t="s">
        <v>22</v>
      </c>
      <c r="K4143" s="2">
        <v>234.45</v>
      </c>
      <c r="L4143" t="s">
        <v>28</v>
      </c>
      <c r="M4143">
        <f>YEAR(Table1[[#This Row],[order_date]])</f>
        <v>2024</v>
      </c>
      <c r="N4143">
        <f>MONTH(Table1[[#This Row],[order_date]])</f>
        <v>5</v>
      </c>
      <c r="O4143" s="3">
        <f>Table1[[#This Row],[sales]]-Table1[[#This Row],[profit]]</f>
        <v>1095.6399999999999</v>
      </c>
      <c r="P4143" s="3">
        <f>Table1[[#This Row],[sales]]*Table1[[#This Row],[quantity]]</f>
        <v>9310.6299999999992</v>
      </c>
      <c r="Q4143" s="9">
        <f>Table1[[#This Row],[delivery_date]]-Table1[[#This Row],[order_date]]</f>
        <v>3</v>
      </c>
    </row>
    <row r="4144" spans="1:17" x14ac:dyDescent="0.35">
      <c r="A4144" t="s">
        <v>4175</v>
      </c>
      <c r="B4144" t="s">
        <v>41</v>
      </c>
      <c r="C4144" t="s">
        <v>14</v>
      </c>
      <c r="D4144" s="2">
        <v>1223.27</v>
      </c>
      <c r="E4144">
        <v>0.42</v>
      </c>
      <c r="F4144">
        <v>7</v>
      </c>
      <c r="G4144" s="1">
        <v>45528</v>
      </c>
      <c r="H4144" s="1">
        <v>45532</v>
      </c>
      <c r="I4144" t="s">
        <v>15</v>
      </c>
      <c r="J4144" t="s">
        <v>16</v>
      </c>
      <c r="K4144" s="2">
        <v>201.33</v>
      </c>
      <c r="L4144" t="s">
        <v>34</v>
      </c>
      <c r="M4144">
        <f>YEAR(Table1[[#This Row],[order_date]])</f>
        <v>2024</v>
      </c>
      <c r="N4144">
        <f>MONTH(Table1[[#This Row],[order_date]])</f>
        <v>8</v>
      </c>
      <c r="O4144" s="3">
        <f>Table1[[#This Row],[sales]]-Table1[[#This Row],[profit]]</f>
        <v>1021.9399999999999</v>
      </c>
      <c r="P4144" s="3">
        <f>Table1[[#This Row],[sales]]*Table1[[#This Row],[quantity]]</f>
        <v>8562.89</v>
      </c>
      <c r="Q4144" s="9">
        <f>Table1[[#This Row],[delivery_date]]-Table1[[#This Row],[order_date]]</f>
        <v>4</v>
      </c>
    </row>
    <row r="4145" spans="1:17" x14ac:dyDescent="0.35">
      <c r="A4145" t="s">
        <v>4176</v>
      </c>
      <c r="B4145" t="s">
        <v>13</v>
      </c>
      <c r="C4145" t="s">
        <v>20</v>
      </c>
      <c r="D4145" s="2">
        <v>254.39</v>
      </c>
      <c r="E4145">
        <v>0.48</v>
      </c>
      <c r="F4145">
        <v>1</v>
      </c>
      <c r="G4145" s="1">
        <v>44937</v>
      </c>
      <c r="H4145" s="1">
        <v>44940</v>
      </c>
      <c r="I4145" t="s">
        <v>21</v>
      </c>
      <c r="J4145" t="s">
        <v>22</v>
      </c>
      <c r="K4145" s="2">
        <v>16.32</v>
      </c>
      <c r="L4145" t="s">
        <v>34</v>
      </c>
      <c r="M4145">
        <f>YEAR(Table1[[#This Row],[order_date]])</f>
        <v>2023</v>
      </c>
      <c r="N4145">
        <f>MONTH(Table1[[#This Row],[order_date]])</f>
        <v>1</v>
      </c>
      <c r="O4145" s="3">
        <f>Table1[[#This Row],[sales]]-Table1[[#This Row],[profit]]</f>
        <v>238.07</v>
      </c>
      <c r="P4145" s="3">
        <f>Table1[[#This Row],[sales]]*Table1[[#This Row],[quantity]]</f>
        <v>254.39</v>
      </c>
      <c r="Q4145" s="9">
        <f>Table1[[#This Row],[delivery_date]]-Table1[[#This Row],[order_date]]</f>
        <v>3</v>
      </c>
    </row>
    <row r="4146" spans="1:17" x14ac:dyDescent="0.35">
      <c r="A4146" t="s">
        <v>4177</v>
      </c>
      <c r="B4146" t="s">
        <v>19</v>
      </c>
      <c r="C4146" t="s">
        <v>14</v>
      </c>
      <c r="D4146" s="2">
        <v>2111.04</v>
      </c>
      <c r="E4146">
        <v>0.03</v>
      </c>
      <c r="F4146">
        <v>6</v>
      </c>
      <c r="G4146" s="1">
        <v>45363</v>
      </c>
      <c r="H4146" s="1">
        <v>45370</v>
      </c>
      <c r="I4146" t="s">
        <v>31</v>
      </c>
      <c r="J4146" t="s">
        <v>16</v>
      </c>
      <c r="K4146" s="2">
        <v>511.08</v>
      </c>
      <c r="L4146" t="s">
        <v>28</v>
      </c>
      <c r="M4146">
        <f>YEAR(Table1[[#This Row],[order_date]])</f>
        <v>2024</v>
      </c>
      <c r="N4146">
        <f>MONTH(Table1[[#This Row],[order_date]])</f>
        <v>3</v>
      </c>
      <c r="O4146" s="3">
        <f>Table1[[#This Row],[sales]]-Table1[[#This Row],[profit]]</f>
        <v>1599.96</v>
      </c>
      <c r="P4146" s="3">
        <f>Table1[[#This Row],[sales]]*Table1[[#This Row],[quantity]]</f>
        <v>12666.24</v>
      </c>
      <c r="Q4146" s="9">
        <f>Table1[[#This Row],[delivery_date]]-Table1[[#This Row],[order_date]]</f>
        <v>7</v>
      </c>
    </row>
    <row r="4147" spans="1:17" x14ac:dyDescent="0.35">
      <c r="A4147" t="s">
        <v>4178</v>
      </c>
      <c r="B4147" t="s">
        <v>19</v>
      </c>
      <c r="C4147" t="s">
        <v>14</v>
      </c>
      <c r="D4147" s="2">
        <v>2349.41</v>
      </c>
      <c r="E4147">
        <v>0.32</v>
      </c>
      <c r="F4147">
        <v>3</v>
      </c>
      <c r="G4147" s="1">
        <v>45540</v>
      </c>
      <c r="H4147" s="1">
        <v>45547</v>
      </c>
      <c r="I4147" t="s">
        <v>15</v>
      </c>
      <c r="J4147" t="s">
        <v>16</v>
      </c>
      <c r="K4147" s="2">
        <v>347.07</v>
      </c>
      <c r="L4147" t="s">
        <v>17</v>
      </c>
      <c r="M4147">
        <f>YEAR(Table1[[#This Row],[order_date]])</f>
        <v>2024</v>
      </c>
      <c r="N4147">
        <f>MONTH(Table1[[#This Row],[order_date]])</f>
        <v>9</v>
      </c>
      <c r="O4147" s="3">
        <f>Table1[[#This Row],[sales]]-Table1[[#This Row],[profit]]</f>
        <v>2002.34</v>
      </c>
      <c r="P4147" s="3">
        <f>Table1[[#This Row],[sales]]*Table1[[#This Row],[quantity]]</f>
        <v>7048.23</v>
      </c>
      <c r="Q4147" s="9">
        <f>Table1[[#This Row],[delivery_date]]-Table1[[#This Row],[order_date]]</f>
        <v>7</v>
      </c>
    </row>
    <row r="4148" spans="1:17" x14ac:dyDescent="0.35">
      <c r="A4148" t="s">
        <v>4179</v>
      </c>
      <c r="B4148" t="s">
        <v>25</v>
      </c>
      <c r="C4148" t="s">
        <v>14</v>
      </c>
      <c r="D4148" s="2">
        <v>4826.12</v>
      </c>
      <c r="E4148">
        <v>0.48</v>
      </c>
      <c r="F4148">
        <v>7</v>
      </c>
      <c r="G4148" s="1">
        <v>45625</v>
      </c>
      <c r="H4148" s="1">
        <v>45631</v>
      </c>
      <c r="I4148" t="s">
        <v>21</v>
      </c>
      <c r="J4148" t="s">
        <v>22</v>
      </c>
      <c r="K4148" s="2">
        <v>795.01</v>
      </c>
      <c r="L4148" t="s">
        <v>39</v>
      </c>
      <c r="M4148">
        <f>YEAR(Table1[[#This Row],[order_date]])</f>
        <v>2024</v>
      </c>
      <c r="N4148">
        <f>MONTH(Table1[[#This Row],[order_date]])</f>
        <v>11</v>
      </c>
      <c r="O4148" s="3">
        <f>Table1[[#This Row],[sales]]-Table1[[#This Row],[profit]]</f>
        <v>4031.1099999999997</v>
      </c>
      <c r="P4148" s="3">
        <f>Table1[[#This Row],[sales]]*Table1[[#This Row],[quantity]]</f>
        <v>33782.839999999997</v>
      </c>
      <c r="Q4148" s="9">
        <f>Table1[[#This Row],[delivery_date]]-Table1[[#This Row],[order_date]]</f>
        <v>6</v>
      </c>
    </row>
    <row r="4149" spans="1:17" x14ac:dyDescent="0.35">
      <c r="A4149" t="s">
        <v>4180</v>
      </c>
      <c r="B4149" t="s">
        <v>13</v>
      </c>
      <c r="C4149" t="s">
        <v>20</v>
      </c>
      <c r="D4149" s="2">
        <v>4170.8500000000004</v>
      </c>
      <c r="E4149">
        <v>0.3</v>
      </c>
      <c r="F4149">
        <v>5</v>
      </c>
      <c r="G4149" s="1">
        <v>45340</v>
      </c>
      <c r="H4149" s="1">
        <v>45347</v>
      </c>
      <c r="I4149" t="s">
        <v>21</v>
      </c>
      <c r="J4149" t="s">
        <v>16</v>
      </c>
      <c r="K4149" s="2">
        <v>949.65</v>
      </c>
      <c r="L4149" t="s">
        <v>34</v>
      </c>
      <c r="M4149">
        <f>YEAR(Table1[[#This Row],[order_date]])</f>
        <v>2024</v>
      </c>
      <c r="N4149">
        <f>MONTH(Table1[[#This Row],[order_date]])</f>
        <v>2</v>
      </c>
      <c r="O4149" s="3">
        <f>Table1[[#This Row],[sales]]-Table1[[#This Row],[profit]]</f>
        <v>3221.2000000000003</v>
      </c>
      <c r="P4149" s="3">
        <f>Table1[[#This Row],[sales]]*Table1[[#This Row],[quantity]]</f>
        <v>20854.25</v>
      </c>
      <c r="Q4149" s="9">
        <f>Table1[[#This Row],[delivery_date]]-Table1[[#This Row],[order_date]]</f>
        <v>7</v>
      </c>
    </row>
    <row r="4150" spans="1:17" x14ac:dyDescent="0.35">
      <c r="A4150" t="s">
        <v>4181</v>
      </c>
      <c r="B4150" t="s">
        <v>41</v>
      </c>
      <c r="C4150" t="s">
        <v>33</v>
      </c>
      <c r="D4150" s="2">
        <v>917.28</v>
      </c>
      <c r="E4150">
        <v>0.4</v>
      </c>
      <c r="F4150">
        <v>4</v>
      </c>
      <c r="G4150" s="1">
        <v>45157</v>
      </c>
      <c r="H4150" s="1">
        <v>45164</v>
      </c>
      <c r="I4150" t="s">
        <v>31</v>
      </c>
      <c r="J4150" t="s">
        <v>22</v>
      </c>
      <c r="K4150" s="2">
        <v>56.94</v>
      </c>
      <c r="L4150" t="s">
        <v>28</v>
      </c>
      <c r="M4150">
        <f>YEAR(Table1[[#This Row],[order_date]])</f>
        <v>2023</v>
      </c>
      <c r="N4150">
        <f>MONTH(Table1[[#This Row],[order_date]])</f>
        <v>8</v>
      </c>
      <c r="O4150" s="3">
        <f>Table1[[#This Row],[sales]]-Table1[[#This Row],[profit]]</f>
        <v>860.33999999999992</v>
      </c>
      <c r="P4150" s="3">
        <f>Table1[[#This Row],[sales]]*Table1[[#This Row],[quantity]]</f>
        <v>3669.12</v>
      </c>
      <c r="Q4150" s="9">
        <f>Table1[[#This Row],[delivery_date]]-Table1[[#This Row],[order_date]]</f>
        <v>7</v>
      </c>
    </row>
    <row r="4151" spans="1:17" x14ac:dyDescent="0.35">
      <c r="A4151" t="s">
        <v>4182</v>
      </c>
      <c r="B4151" t="s">
        <v>19</v>
      </c>
      <c r="C4151" t="s">
        <v>14</v>
      </c>
      <c r="D4151" s="2">
        <v>4012.6</v>
      </c>
      <c r="E4151">
        <v>0.06</v>
      </c>
      <c r="F4151">
        <v>7</v>
      </c>
      <c r="G4151" s="1">
        <v>45063</v>
      </c>
      <c r="H4151" s="1">
        <v>45065</v>
      </c>
      <c r="I4151" t="s">
        <v>31</v>
      </c>
      <c r="J4151" t="s">
        <v>22</v>
      </c>
      <c r="K4151" s="2">
        <v>453.05</v>
      </c>
      <c r="L4151" t="s">
        <v>48</v>
      </c>
      <c r="M4151">
        <f>YEAR(Table1[[#This Row],[order_date]])</f>
        <v>2023</v>
      </c>
      <c r="N4151">
        <f>MONTH(Table1[[#This Row],[order_date]])</f>
        <v>5</v>
      </c>
      <c r="O4151" s="3">
        <f>Table1[[#This Row],[sales]]-Table1[[#This Row],[profit]]</f>
        <v>3559.5499999999997</v>
      </c>
      <c r="P4151" s="3">
        <f>Table1[[#This Row],[sales]]*Table1[[#This Row],[quantity]]</f>
        <v>28088.2</v>
      </c>
      <c r="Q4151" s="9">
        <f>Table1[[#This Row],[delivery_date]]-Table1[[#This Row],[order_date]]</f>
        <v>2</v>
      </c>
    </row>
    <row r="4152" spans="1:17" x14ac:dyDescent="0.35">
      <c r="A4152" t="s">
        <v>4183</v>
      </c>
      <c r="B4152" t="s">
        <v>19</v>
      </c>
      <c r="C4152" t="s">
        <v>26</v>
      </c>
      <c r="D4152" s="2">
        <v>973.67</v>
      </c>
      <c r="E4152">
        <v>0.12</v>
      </c>
      <c r="F4152">
        <v>7</v>
      </c>
      <c r="G4152" s="1">
        <v>45449</v>
      </c>
      <c r="H4152" s="1">
        <v>45451</v>
      </c>
      <c r="I4152" t="s">
        <v>31</v>
      </c>
      <c r="J4152" t="s">
        <v>27</v>
      </c>
      <c r="K4152" s="2">
        <v>102.31</v>
      </c>
      <c r="L4152" t="s">
        <v>17</v>
      </c>
      <c r="M4152">
        <f>YEAR(Table1[[#This Row],[order_date]])</f>
        <v>2024</v>
      </c>
      <c r="N4152">
        <f>MONTH(Table1[[#This Row],[order_date]])</f>
        <v>6</v>
      </c>
      <c r="O4152" s="3">
        <f>Table1[[#This Row],[sales]]-Table1[[#This Row],[profit]]</f>
        <v>871.3599999999999</v>
      </c>
      <c r="P4152" s="3">
        <f>Table1[[#This Row],[sales]]*Table1[[#This Row],[quantity]]</f>
        <v>6815.69</v>
      </c>
      <c r="Q4152" s="9">
        <f>Table1[[#This Row],[delivery_date]]-Table1[[#This Row],[order_date]]</f>
        <v>2</v>
      </c>
    </row>
    <row r="4153" spans="1:17" x14ac:dyDescent="0.35">
      <c r="A4153" t="s">
        <v>4184</v>
      </c>
      <c r="B4153" t="s">
        <v>41</v>
      </c>
      <c r="C4153" t="s">
        <v>20</v>
      </c>
      <c r="D4153" s="2">
        <v>481.05</v>
      </c>
      <c r="E4153">
        <v>0.17</v>
      </c>
      <c r="F4153">
        <v>8</v>
      </c>
      <c r="G4153" s="1">
        <v>45327</v>
      </c>
      <c r="H4153" s="1">
        <v>45332</v>
      </c>
      <c r="I4153" t="s">
        <v>31</v>
      </c>
      <c r="J4153" t="s">
        <v>27</v>
      </c>
      <c r="K4153" s="2">
        <v>87.43</v>
      </c>
      <c r="L4153" t="s">
        <v>39</v>
      </c>
      <c r="M4153">
        <f>YEAR(Table1[[#This Row],[order_date]])</f>
        <v>2024</v>
      </c>
      <c r="N4153">
        <f>MONTH(Table1[[#This Row],[order_date]])</f>
        <v>2</v>
      </c>
      <c r="O4153" s="3">
        <f>Table1[[#This Row],[sales]]-Table1[[#This Row],[profit]]</f>
        <v>393.62</v>
      </c>
      <c r="P4153" s="3">
        <f>Table1[[#This Row],[sales]]*Table1[[#This Row],[quantity]]</f>
        <v>3848.4</v>
      </c>
      <c r="Q4153" s="9">
        <f>Table1[[#This Row],[delivery_date]]-Table1[[#This Row],[order_date]]</f>
        <v>5</v>
      </c>
    </row>
    <row r="4154" spans="1:17" x14ac:dyDescent="0.35">
      <c r="A4154" t="s">
        <v>4185</v>
      </c>
      <c r="B4154" t="s">
        <v>13</v>
      </c>
      <c r="C4154" t="s">
        <v>36</v>
      </c>
      <c r="D4154" s="2">
        <v>4201.71</v>
      </c>
      <c r="E4154">
        <v>0.49</v>
      </c>
      <c r="F4154">
        <v>5</v>
      </c>
      <c r="G4154" s="1">
        <v>45495</v>
      </c>
      <c r="H4154" s="1">
        <v>45496</v>
      </c>
      <c r="I4154" t="s">
        <v>15</v>
      </c>
      <c r="J4154" t="s">
        <v>27</v>
      </c>
      <c r="K4154" s="2">
        <v>1108.53</v>
      </c>
      <c r="L4154" t="s">
        <v>17</v>
      </c>
      <c r="M4154">
        <f>YEAR(Table1[[#This Row],[order_date]])</f>
        <v>2024</v>
      </c>
      <c r="N4154">
        <f>MONTH(Table1[[#This Row],[order_date]])</f>
        <v>7</v>
      </c>
      <c r="O4154" s="3">
        <f>Table1[[#This Row],[sales]]-Table1[[#This Row],[profit]]</f>
        <v>3093.1800000000003</v>
      </c>
      <c r="P4154" s="3">
        <f>Table1[[#This Row],[sales]]*Table1[[#This Row],[quantity]]</f>
        <v>21008.55</v>
      </c>
      <c r="Q4154" s="9">
        <f>Table1[[#This Row],[delivery_date]]-Table1[[#This Row],[order_date]]</f>
        <v>1</v>
      </c>
    </row>
    <row r="4155" spans="1:17" x14ac:dyDescent="0.35">
      <c r="A4155" t="s">
        <v>4186</v>
      </c>
      <c r="B4155" t="s">
        <v>25</v>
      </c>
      <c r="C4155" t="s">
        <v>20</v>
      </c>
      <c r="D4155" s="2">
        <v>4882.2</v>
      </c>
      <c r="E4155">
        <v>0.39</v>
      </c>
      <c r="F4155">
        <v>4</v>
      </c>
      <c r="G4155" s="1">
        <v>44976</v>
      </c>
      <c r="H4155" s="1">
        <v>44977</v>
      </c>
      <c r="I4155" t="s">
        <v>15</v>
      </c>
      <c r="J4155" t="s">
        <v>22</v>
      </c>
      <c r="K4155" s="2">
        <v>826.7</v>
      </c>
      <c r="L4155" t="s">
        <v>34</v>
      </c>
      <c r="M4155">
        <f>YEAR(Table1[[#This Row],[order_date]])</f>
        <v>2023</v>
      </c>
      <c r="N4155">
        <f>MONTH(Table1[[#This Row],[order_date]])</f>
        <v>2</v>
      </c>
      <c r="O4155" s="3">
        <f>Table1[[#This Row],[sales]]-Table1[[#This Row],[profit]]</f>
        <v>4055.5</v>
      </c>
      <c r="P4155" s="3">
        <f>Table1[[#This Row],[sales]]*Table1[[#This Row],[quantity]]</f>
        <v>19528.8</v>
      </c>
      <c r="Q4155" s="9">
        <f>Table1[[#This Row],[delivery_date]]-Table1[[#This Row],[order_date]]</f>
        <v>1</v>
      </c>
    </row>
    <row r="4156" spans="1:17" x14ac:dyDescent="0.35">
      <c r="A4156" t="s">
        <v>4187</v>
      </c>
      <c r="B4156" t="s">
        <v>25</v>
      </c>
      <c r="C4156" t="s">
        <v>33</v>
      </c>
      <c r="D4156" s="2">
        <v>531.78</v>
      </c>
      <c r="E4156">
        <v>0.44</v>
      </c>
      <c r="F4156">
        <v>1</v>
      </c>
      <c r="G4156" s="1">
        <v>45406</v>
      </c>
      <c r="H4156" s="1">
        <v>45411</v>
      </c>
      <c r="I4156" t="s">
        <v>15</v>
      </c>
      <c r="J4156" t="s">
        <v>16</v>
      </c>
      <c r="K4156" s="2">
        <v>67.42</v>
      </c>
      <c r="L4156" t="s">
        <v>23</v>
      </c>
      <c r="M4156">
        <f>YEAR(Table1[[#This Row],[order_date]])</f>
        <v>2024</v>
      </c>
      <c r="N4156">
        <f>MONTH(Table1[[#This Row],[order_date]])</f>
        <v>4</v>
      </c>
      <c r="O4156" s="3">
        <f>Table1[[#This Row],[sales]]-Table1[[#This Row],[profit]]</f>
        <v>464.35999999999996</v>
      </c>
      <c r="P4156" s="3">
        <f>Table1[[#This Row],[sales]]*Table1[[#This Row],[quantity]]</f>
        <v>531.78</v>
      </c>
      <c r="Q4156" s="9">
        <f>Table1[[#This Row],[delivery_date]]-Table1[[#This Row],[order_date]]</f>
        <v>5</v>
      </c>
    </row>
    <row r="4157" spans="1:17" x14ac:dyDescent="0.35">
      <c r="A4157" t="s">
        <v>4188</v>
      </c>
      <c r="B4157" t="s">
        <v>19</v>
      </c>
      <c r="C4157" t="s">
        <v>20</v>
      </c>
      <c r="D4157" s="2">
        <v>4088.23</v>
      </c>
      <c r="E4157">
        <v>0.24</v>
      </c>
      <c r="F4157">
        <v>4</v>
      </c>
      <c r="G4157" s="1">
        <v>45511</v>
      </c>
      <c r="H4157" s="1">
        <v>45517</v>
      </c>
      <c r="I4157" t="s">
        <v>21</v>
      </c>
      <c r="J4157" t="s">
        <v>27</v>
      </c>
      <c r="K4157" s="2">
        <v>308.86</v>
      </c>
      <c r="L4157" t="s">
        <v>34</v>
      </c>
      <c r="M4157">
        <f>YEAR(Table1[[#This Row],[order_date]])</f>
        <v>2024</v>
      </c>
      <c r="N4157">
        <f>MONTH(Table1[[#This Row],[order_date]])</f>
        <v>8</v>
      </c>
      <c r="O4157" s="3">
        <f>Table1[[#This Row],[sales]]-Table1[[#This Row],[profit]]</f>
        <v>3779.37</v>
      </c>
      <c r="P4157" s="3">
        <f>Table1[[#This Row],[sales]]*Table1[[#This Row],[quantity]]</f>
        <v>16352.92</v>
      </c>
      <c r="Q4157" s="9">
        <f>Table1[[#This Row],[delivery_date]]-Table1[[#This Row],[order_date]]</f>
        <v>6</v>
      </c>
    </row>
    <row r="4158" spans="1:17" x14ac:dyDescent="0.35">
      <c r="A4158" t="s">
        <v>4189</v>
      </c>
      <c r="B4158" t="s">
        <v>41</v>
      </c>
      <c r="C4158" t="s">
        <v>36</v>
      </c>
      <c r="D4158" s="2">
        <v>4310.1400000000003</v>
      </c>
      <c r="E4158">
        <v>0.36</v>
      </c>
      <c r="F4158">
        <v>1</v>
      </c>
      <c r="G4158" s="1">
        <v>44979</v>
      </c>
      <c r="H4158" s="1">
        <v>44984</v>
      </c>
      <c r="I4158" t="s">
        <v>21</v>
      </c>
      <c r="J4158" t="s">
        <v>16</v>
      </c>
      <c r="K4158" s="2">
        <v>218.41</v>
      </c>
      <c r="L4158" t="s">
        <v>39</v>
      </c>
      <c r="M4158">
        <f>YEAR(Table1[[#This Row],[order_date]])</f>
        <v>2023</v>
      </c>
      <c r="N4158">
        <f>MONTH(Table1[[#This Row],[order_date]])</f>
        <v>2</v>
      </c>
      <c r="O4158" s="3">
        <f>Table1[[#This Row],[sales]]-Table1[[#This Row],[profit]]</f>
        <v>4091.7300000000005</v>
      </c>
      <c r="P4158" s="3">
        <f>Table1[[#This Row],[sales]]*Table1[[#This Row],[quantity]]</f>
        <v>4310.1400000000003</v>
      </c>
      <c r="Q4158" s="9">
        <f>Table1[[#This Row],[delivery_date]]-Table1[[#This Row],[order_date]]</f>
        <v>5</v>
      </c>
    </row>
    <row r="4159" spans="1:17" x14ac:dyDescent="0.35">
      <c r="A4159" t="s">
        <v>4190</v>
      </c>
      <c r="B4159" t="s">
        <v>19</v>
      </c>
      <c r="C4159" t="s">
        <v>26</v>
      </c>
      <c r="D4159" s="2">
        <v>681.9</v>
      </c>
      <c r="E4159">
        <v>0.37</v>
      </c>
      <c r="F4159">
        <v>7</v>
      </c>
      <c r="G4159" s="1">
        <v>45527</v>
      </c>
      <c r="H4159" s="1">
        <v>45530</v>
      </c>
      <c r="I4159" t="s">
        <v>21</v>
      </c>
      <c r="J4159" t="s">
        <v>16</v>
      </c>
      <c r="K4159" s="2">
        <v>82.3</v>
      </c>
      <c r="L4159" t="s">
        <v>28</v>
      </c>
      <c r="M4159">
        <f>YEAR(Table1[[#This Row],[order_date]])</f>
        <v>2024</v>
      </c>
      <c r="N4159">
        <f>MONTH(Table1[[#This Row],[order_date]])</f>
        <v>8</v>
      </c>
      <c r="O4159" s="3">
        <f>Table1[[#This Row],[sales]]-Table1[[#This Row],[profit]]</f>
        <v>599.6</v>
      </c>
      <c r="P4159" s="3">
        <f>Table1[[#This Row],[sales]]*Table1[[#This Row],[quantity]]</f>
        <v>4773.3</v>
      </c>
      <c r="Q4159" s="9">
        <f>Table1[[#This Row],[delivery_date]]-Table1[[#This Row],[order_date]]</f>
        <v>3</v>
      </c>
    </row>
    <row r="4160" spans="1:17" x14ac:dyDescent="0.35">
      <c r="A4160" t="s">
        <v>4191</v>
      </c>
      <c r="B4160" t="s">
        <v>41</v>
      </c>
      <c r="C4160" t="s">
        <v>36</v>
      </c>
      <c r="D4160" s="2">
        <v>1487.94</v>
      </c>
      <c r="E4160">
        <v>0.28000000000000003</v>
      </c>
      <c r="F4160">
        <v>6</v>
      </c>
      <c r="G4160" s="1">
        <v>45134</v>
      </c>
      <c r="H4160" s="1">
        <v>45140</v>
      </c>
      <c r="I4160" t="s">
        <v>21</v>
      </c>
      <c r="J4160" t="s">
        <v>22</v>
      </c>
      <c r="K4160" s="2">
        <v>247.13</v>
      </c>
      <c r="L4160" t="s">
        <v>34</v>
      </c>
      <c r="M4160">
        <f>YEAR(Table1[[#This Row],[order_date]])</f>
        <v>2023</v>
      </c>
      <c r="N4160">
        <f>MONTH(Table1[[#This Row],[order_date]])</f>
        <v>7</v>
      </c>
      <c r="O4160" s="3">
        <f>Table1[[#This Row],[sales]]-Table1[[#This Row],[profit]]</f>
        <v>1240.81</v>
      </c>
      <c r="P4160" s="3">
        <f>Table1[[#This Row],[sales]]*Table1[[#This Row],[quantity]]</f>
        <v>8927.64</v>
      </c>
      <c r="Q4160" s="9">
        <f>Table1[[#This Row],[delivery_date]]-Table1[[#This Row],[order_date]]</f>
        <v>6</v>
      </c>
    </row>
    <row r="4161" spans="1:17" x14ac:dyDescent="0.35">
      <c r="A4161" t="s">
        <v>4192</v>
      </c>
      <c r="B4161" t="s">
        <v>25</v>
      </c>
      <c r="C4161" t="s">
        <v>20</v>
      </c>
      <c r="D4161" s="2">
        <v>3694.94</v>
      </c>
      <c r="E4161">
        <v>0.44</v>
      </c>
      <c r="F4161">
        <v>7</v>
      </c>
      <c r="G4161" s="1">
        <v>45036</v>
      </c>
      <c r="H4161" s="1">
        <v>45043</v>
      </c>
      <c r="I4161" t="s">
        <v>21</v>
      </c>
      <c r="J4161" t="s">
        <v>16</v>
      </c>
      <c r="K4161" s="2">
        <v>514.29</v>
      </c>
      <c r="L4161" t="s">
        <v>48</v>
      </c>
      <c r="M4161">
        <f>YEAR(Table1[[#This Row],[order_date]])</f>
        <v>2023</v>
      </c>
      <c r="N4161">
        <f>MONTH(Table1[[#This Row],[order_date]])</f>
        <v>4</v>
      </c>
      <c r="O4161" s="3">
        <f>Table1[[#This Row],[sales]]-Table1[[#This Row],[profit]]</f>
        <v>3180.65</v>
      </c>
      <c r="P4161" s="3">
        <f>Table1[[#This Row],[sales]]*Table1[[#This Row],[quantity]]</f>
        <v>25864.58</v>
      </c>
      <c r="Q4161" s="9">
        <f>Table1[[#This Row],[delivery_date]]-Table1[[#This Row],[order_date]]</f>
        <v>7</v>
      </c>
    </row>
    <row r="4162" spans="1:17" x14ac:dyDescent="0.35">
      <c r="A4162" t="s">
        <v>4193</v>
      </c>
      <c r="B4162" t="s">
        <v>13</v>
      </c>
      <c r="C4162" t="s">
        <v>36</v>
      </c>
      <c r="D4162" s="2">
        <v>4057.88</v>
      </c>
      <c r="E4162">
        <v>0.08</v>
      </c>
      <c r="F4162">
        <v>8</v>
      </c>
      <c r="G4162" s="1">
        <v>45376</v>
      </c>
      <c r="H4162" s="1">
        <v>45380</v>
      </c>
      <c r="I4162" t="s">
        <v>15</v>
      </c>
      <c r="J4162" t="s">
        <v>22</v>
      </c>
      <c r="K4162" s="2">
        <v>668.71</v>
      </c>
      <c r="L4162" t="s">
        <v>48</v>
      </c>
      <c r="M4162">
        <f>YEAR(Table1[[#This Row],[order_date]])</f>
        <v>2024</v>
      </c>
      <c r="N4162">
        <f>MONTH(Table1[[#This Row],[order_date]])</f>
        <v>3</v>
      </c>
      <c r="O4162" s="3">
        <f>Table1[[#This Row],[sales]]-Table1[[#This Row],[profit]]</f>
        <v>3389.17</v>
      </c>
      <c r="P4162" s="3">
        <f>Table1[[#This Row],[sales]]*Table1[[#This Row],[quantity]]</f>
        <v>32463.040000000001</v>
      </c>
      <c r="Q4162" s="9">
        <f>Table1[[#This Row],[delivery_date]]-Table1[[#This Row],[order_date]]</f>
        <v>4</v>
      </c>
    </row>
    <row r="4163" spans="1:17" x14ac:dyDescent="0.35">
      <c r="A4163" t="s">
        <v>4194</v>
      </c>
      <c r="B4163" t="s">
        <v>41</v>
      </c>
      <c r="C4163" t="s">
        <v>20</v>
      </c>
      <c r="D4163" s="2">
        <v>1834.47</v>
      </c>
      <c r="E4163">
        <v>0.03</v>
      </c>
      <c r="F4163">
        <v>6</v>
      </c>
      <c r="G4163" s="1">
        <v>45097</v>
      </c>
      <c r="H4163" s="1">
        <v>45098</v>
      </c>
      <c r="I4163" t="s">
        <v>31</v>
      </c>
      <c r="J4163" t="s">
        <v>22</v>
      </c>
      <c r="K4163" s="2">
        <v>293.39999999999998</v>
      </c>
      <c r="L4163" t="s">
        <v>28</v>
      </c>
      <c r="M4163">
        <f>YEAR(Table1[[#This Row],[order_date]])</f>
        <v>2023</v>
      </c>
      <c r="N4163">
        <f>MONTH(Table1[[#This Row],[order_date]])</f>
        <v>6</v>
      </c>
      <c r="O4163" s="3">
        <f>Table1[[#This Row],[sales]]-Table1[[#This Row],[profit]]</f>
        <v>1541.0700000000002</v>
      </c>
      <c r="P4163" s="3">
        <f>Table1[[#This Row],[sales]]*Table1[[#This Row],[quantity]]</f>
        <v>11006.82</v>
      </c>
      <c r="Q4163" s="9">
        <f>Table1[[#This Row],[delivery_date]]-Table1[[#This Row],[order_date]]</f>
        <v>1</v>
      </c>
    </row>
    <row r="4164" spans="1:17" x14ac:dyDescent="0.35">
      <c r="A4164" t="s">
        <v>4195</v>
      </c>
      <c r="B4164" t="s">
        <v>25</v>
      </c>
      <c r="C4164" t="s">
        <v>26</v>
      </c>
      <c r="D4164" s="2">
        <v>883.65</v>
      </c>
      <c r="E4164">
        <v>0.15</v>
      </c>
      <c r="F4164">
        <v>2</v>
      </c>
      <c r="G4164" s="1">
        <v>44968</v>
      </c>
      <c r="H4164" s="1">
        <v>44969</v>
      </c>
      <c r="I4164" t="s">
        <v>15</v>
      </c>
      <c r="J4164" t="s">
        <v>22</v>
      </c>
      <c r="K4164" s="2">
        <v>143.63</v>
      </c>
      <c r="L4164" t="s">
        <v>48</v>
      </c>
      <c r="M4164">
        <f>YEAR(Table1[[#This Row],[order_date]])</f>
        <v>2023</v>
      </c>
      <c r="N4164">
        <f>MONTH(Table1[[#This Row],[order_date]])</f>
        <v>2</v>
      </c>
      <c r="O4164" s="3">
        <f>Table1[[#This Row],[sales]]-Table1[[#This Row],[profit]]</f>
        <v>740.02</v>
      </c>
      <c r="P4164" s="3">
        <f>Table1[[#This Row],[sales]]*Table1[[#This Row],[quantity]]</f>
        <v>1767.3</v>
      </c>
      <c r="Q4164" s="9">
        <f>Table1[[#This Row],[delivery_date]]-Table1[[#This Row],[order_date]]</f>
        <v>1</v>
      </c>
    </row>
    <row r="4165" spans="1:17" x14ac:dyDescent="0.35">
      <c r="A4165" t="s">
        <v>4196</v>
      </c>
      <c r="B4165" t="s">
        <v>19</v>
      </c>
      <c r="C4165" t="s">
        <v>26</v>
      </c>
      <c r="D4165" s="2">
        <v>3276.89</v>
      </c>
      <c r="E4165">
        <v>0.04</v>
      </c>
      <c r="F4165">
        <v>2</v>
      </c>
      <c r="G4165" s="1">
        <v>45642</v>
      </c>
      <c r="H4165" s="1">
        <v>45649</v>
      </c>
      <c r="I4165" t="s">
        <v>31</v>
      </c>
      <c r="J4165" t="s">
        <v>22</v>
      </c>
      <c r="K4165" s="2">
        <v>713.43</v>
      </c>
      <c r="L4165" t="s">
        <v>48</v>
      </c>
      <c r="M4165">
        <f>YEAR(Table1[[#This Row],[order_date]])</f>
        <v>2024</v>
      </c>
      <c r="N4165">
        <f>MONTH(Table1[[#This Row],[order_date]])</f>
        <v>12</v>
      </c>
      <c r="O4165" s="3">
        <f>Table1[[#This Row],[sales]]-Table1[[#This Row],[profit]]</f>
        <v>2563.46</v>
      </c>
      <c r="P4165" s="3">
        <f>Table1[[#This Row],[sales]]*Table1[[#This Row],[quantity]]</f>
        <v>6553.78</v>
      </c>
      <c r="Q4165" s="9">
        <f>Table1[[#This Row],[delivery_date]]-Table1[[#This Row],[order_date]]</f>
        <v>7</v>
      </c>
    </row>
    <row r="4166" spans="1:17" x14ac:dyDescent="0.35">
      <c r="A4166" t="s">
        <v>4197</v>
      </c>
      <c r="B4166" t="s">
        <v>41</v>
      </c>
      <c r="C4166" t="s">
        <v>33</v>
      </c>
      <c r="D4166" s="2">
        <v>3539.65</v>
      </c>
      <c r="E4166">
        <v>0.03</v>
      </c>
      <c r="F4166">
        <v>9</v>
      </c>
      <c r="G4166" s="1">
        <v>45591</v>
      </c>
      <c r="H4166" s="1">
        <v>45596</v>
      </c>
      <c r="I4166" t="s">
        <v>31</v>
      </c>
      <c r="J4166" t="s">
        <v>22</v>
      </c>
      <c r="K4166" s="2">
        <v>506.09</v>
      </c>
      <c r="L4166" t="s">
        <v>23</v>
      </c>
      <c r="M4166">
        <f>YEAR(Table1[[#This Row],[order_date]])</f>
        <v>2024</v>
      </c>
      <c r="N4166">
        <f>MONTH(Table1[[#This Row],[order_date]])</f>
        <v>10</v>
      </c>
      <c r="O4166" s="3">
        <f>Table1[[#This Row],[sales]]-Table1[[#This Row],[profit]]</f>
        <v>3033.56</v>
      </c>
      <c r="P4166" s="3">
        <f>Table1[[#This Row],[sales]]*Table1[[#This Row],[quantity]]</f>
        <v>31856.850000000002</v>
      </c>
      <c r="Q4166" s="9">
        <f>Table1[[#This Row],[delivery_date]]-Table1[[#This Row],[order_date]]</f>
        <v>5</v>
      </c>
    </row>
    <row r="4167" spans="1:17" x14ac:dyDescent="0.35">
      <c r="A4167" t="s">
        <v>4198</v>
      </c>
      <c r="B4167" t="s">
        <v>13</v>
      </c>
      <c r="C4167" t="s">
        <v>26</v>
      </c>
      <c r="D4167" s="2">
        <v>2567.6799999999998</v>
      </c>
      <c r="E4167">
        <v>0.21</v>
      </c>
      <c r="F4167">
        <v>6</v>
      </c>
      <c r="G4167" s="1">
        <v>45516</v>
      </c>
      <c r="H4167" s="1">
        <v>45521</v>
      </c>
      <c r="I4167" t="s">
        <v>15</v>
      </c>
      <c r="J4167" t="s">
        <v>22</v>
      </c>
      <c r="K4167" s="2">
        <v>654.73</v>
      </c>
      <c r="L4167" t="s">
        <v>17</v>
      </c>
      <c r="M4167">
        <f>YEAR(Table1[[#This Row],[order_date]])</f>
        <v>2024</v>
      </c>
      <c r="N4167">
        <f>MONTH(Table1[[#This Row],[order_date]])</f>
        <v>8</v>
      </c>
      <c r="O4167" s="3">
        <f>Table1[[#This Row],[sales]]-Table1[[#This Row],[profit]]</f>
        <v>1912.9499999999998</v>
      </c>
      <c r="P4167" s="3">
        <f>Table1[[#This Row],[sales]]*Table1[[#This Row],[quantity]]</f>
        <v>15406.079999999998</v>
      </c>
      <c r="Q4167" s="9">
        <f>Table1[[#This Row],[delivery_date]]-Table1[[#This Row],[order_date]]</f>
        <v>5</v>
      </c>
    </row>
    <row r="4168" spans="1:17" x14ac:dyDescent="0.35">
      <c r="A4168" t="s">
        <v>4199</v>
      </c>
      <c r="B4168" t="s">
        <v>19</v>
      </c>
      <c r="C4168" t="s">
        <v>14</v>
      </c>
      <c r="D4168" s="2">
        <v>810.21</v>
      </c>
      <c r="E4168">
        <v>0.1</v>
      </c>
      <c r="F4168">
        <v>6</v>
      </c>
      <c r="G4168" s="1">
        <v>45305</v>
      </c>
      <c r="H4168" s="1">
        <v>45306</v>
      </c>
      <c r="I4168" t="s">
        <v>31</v>
      </c>
      <c r="J4168" t="s">
        <v>16</v>
      </c>
      <c r="K4168" s="2">
        <v>202.75</v>
      </c>
      <c r="L4168" t="s">
        <v>17</v>
      </c>
      <c r="M4168">
        <f>YEAR(Table1[[#This Row],[order_date]])</f>
        <v>2024</v>
      </c>
      <c r="N4168">
        <f>MONTH(Table1[[#This Row],[order_date]])</f>
        <v>1</v>
      </c>
      <c r="O4168" s="3">
        <f>Table1[[#This Row],[sales]]-Table1[[#This Row],[profit]]</f>
        <v>607.46</v>
      </c>
      <c r="P4168" s="3">
        <f>Table1[[#This Row],[sales]]*Table1[[#This Row],[quantity]]</f>
        <v>4861.26</v>
      </c>
      <c r="Q4168" s="9">
        <f>Table1[[#This Row],[delivery_date]]-Table1[[#This Row],[order_date]]</f>
        <v>1</v>
      </c>
    </row>
    <row r="4169" spans="1:17" x14ac:dyDescent="0.35">
      <c r="A4169" t="s">
        <v>4200</v>
      </c>
      <c r="B4169" t="s">
        <v>19</v>
      </c>
      <c r="C4169" t="s">
        <v>36</v>
      </c>
      <c r="D4169" s="2">
        <v>4237.99</v>
      </c>
      <c r="E4169">
        <v>0.4</v>
      </c>
      <c r="F4169">
        <v>1</v>
      </c>
      <c r="G4169" s="1">
        <v>45435</v>
      </c>
      <c r="H4169" s="1">
        <v>45436</v>
      </c>
      <c r="I4169" t="s">
        <v>31</v>
      </c>
      <c r="J4169" t="s">
        <v>27</v>
      </c>
      <c r="K4169" s="2">
        <v>457.16</v>
      </c>
      <c r="L4169" t="s">
        <v>48</v>
      </c>
      <c r="M4169">
        <f>YEAR(Table1[[#This Row],[order_date]])</f>
        <v>2024</v>
      </c>
      <c r="N4169">
        <f>MONTH(Table1[[#This Row],[order_date]])</f>
        <v>5</v>
      </c>
      <c r="O4169" s="3">
        <f>Table1[[#This Row],[sales]]-Table1[[#This Row],[profit]]</f>
        <v>3780.83</v>
      </c>
      <c r="P4169" s="3">
        <f>Table1[[#This Row],[sales]]*Table1[[#This Row],[quantity]]</f>
        <v>4237.99</v>
      </c>
      <c r="Q4169" s="9">
        <f>Table1[[#This Row],[delivery_date]]-Table1[[#This Row],[order_date]]</f>
        <v>1</v>
      </c>
    </row>
    <row r="4170" spans="1:17" x14ac:dyDescent="0.35">
      <c r="A4170" t="s">
        <v>4201</v>
      </c>
      <c r="B4170" t="s">
        <v>25</v>
      </c>
      <c r="C4170" t="s">
        <v>36</v>
      </c>
      <c r="D4170" s="2">
        <v>3261.8</v>
      </c>
      <c r="E4170">
        <v>0.28999999999999998</v>
      </c>
      <c r="F4170">
        <v>8</v>
      </c>
      <c r="G4170" s="1">
        <v>45142</v>
      </c>
      <c r="H4170" s="1">
        <v>45145</v>
      </c>
      <c r="I4170" t="s">
        <v>21</v>
      </c>
      <c r="J4170" t="s">
        <v>27</v>
      </c>
      <c r="K4170" s="2">
        <v>255.09</v>
      </c>
      <c r="L4170" t="s">
        <v>48</v>
      </c>
      <c r="M4170">
        <f>YEAR(Table1[[#This Row],[order_date]])</f>
        <v>2023</v>
      </c>
      <c r="N4170">
        <f>MONTH(Table1[[#This Row],[order_date]])</f>
        <v>8</v>
      </c>
      <c r="O4170" s="3">
        <f>Table1[[#This Row],[sales]]-Table1[[#This Row],[profit]]</f>
        <v>3006.71</v>
      </c>
      <c r="P4170" s="3">
        <f>Table1[[#This Row],[sales]]*Table1[[#This Row],[quantity]]</f>
        <v>26094.400000000001</v>
      </c>
      <c r="Q4170" s="9">
        <f>Table1[[#This Row],[delivery_date]]-Table1[[#This Row],[order_date]]</f>
        <v>3</v>
      </c>
    </row>
    <row r="4171" spans="1:17" x14ac:dyDescent="0.35">
      <c r="A4171" t="s">
        <v>4202</v>
      </c>
      <c r="B4171" t="s">
        <v>41</v>
      </c>
      <c r="C4171" t="s">
        <v>20</v>
      </c>
      <c r="D4171" s="2">
        <v>4358.8999999999996</v>
      </c>
      <c r="E4171">
        <v>0.18</v>
      </c>
      <c r="F4171">
        <v>8</v>
      </c>
      <c r="G4171" s="1">
        <v>45600</v>
      </c>
      <c r="H4171" s="1">
        <v>45601</v>
      </c>
      <c r="I4171" t="s">
        <v>21</v>
      </c>
      <c r="J4171" t="s">
        <v>27</v>
      </c>
      <c r="K4171" s="2">
        <v>1204</v>
      </c>
      <c r="L4171" t="s">
        <v>48</v>
      </c>
      <c r="M4171">
        <f>YEAR(Table1[[#This Row],[order_date]])</f>
        <v>2024</v>
      </c>
      <c r="N4171">
        <f>MONTH(Table1[[#This Row],[order_date]])</f>
        <v>11</v>
      </c>
      <c r="O4171" s="3">
        <f>Table1[[#This Row],[sales]]-Table1[[#This Row],[profit]]</f>
        <v>3154.8999999999996</v>
      </c>
      <c r="P4171" s="3">
        <f>Table1[[#This Row],[sales]]*Table1[[#This Row],[quantity]]</f>
        <v>34871.199999999997</v>
      </c>
      <c r="Q4171" s="9">
        <f>Table1[[#This Row],[delivery_date]]-Table1[[#This Row],[order_date]]</f>
        <v>1</v>
      </c>
    </row>
    <row r="4172" spans="1:17" x14ac:dyDescent="0.35">
      <c r="A4172" t="s">
        <v>4203</v>
      </c>
      <c r="B4172" t="s">
        <v>19</v>
      </c>
      <c r="C4172" t="s">
        <v>26</v>
      </c>
      <c r="D4172" s="2">
        <v>4671.55</v>
      </c>
      <c r="E4172">
        <v>0.14000000000000001</v>
      </c>
      <c r="F4172">
        <v>4</v>
      </c>
      <c r="G4172" s="1">
        <v>45514</v>
      </c>
      <c r="H4172" s="1">
        <v>45520</v>
      </c>
      <c r="I4172" t="s">
        <v>31</v>
      </c>
      <c r="J4172" t="s">
        <v>16</v>
      </c>
      <c r="K4172" s="2">
        <v>433.68</v>
      </c>
      <c r="L4172" t="s">
        <v>48</v>
      </c>
      <c r="M4172">
        <f>YEAR(Table1[[#This Row],[order_date]])</f>
        <v>2024</v>
      </c>
      <c r="N4172">
        <f>MONTH(Table1[[#This Row],[order_date]])</f>
        <v>8</v>
      </c>
      <c r="O4172" s="3">
        <f>Table1[[#This Row],[sales]]-Table1[[#This Row],[profit]]</f>
        <v>4237.87</v>
      </c>
      <c r="P4172" s="3">
        <f>Table1[[#This Row],[sales]]*Table1[[#This Row],[quantity]]</f>
        <v>18686.2</v>
      </c>
      <c r="Q4172" s="9">
        <f>Table1[[#This Row],[delivery_date]]-Table1[[#This Row],[order_date]]</f>
        <v>6</v>
      </c>
    </row>
    <row r="4173" spans="1:17" x14ac:dyDescent="0.35">
      <c r="A4173" t="s">
        <v>4204</v>
      </c>
      <c r="B4173" t="s">
        <v>13</v>
      </c>
      <c r="C4173" t="s">
        <v>33</v>
      </c>
      <c r="D4173" s="2">
        <v>4047.92</v>
      </c>
      <c r="E4173">
        <v>0.28000000000000003</v>
      </c>
      <c r="F4173">
        <v>7</v>
      </c>
      <c r="G4173" s="1">
        <v>45464</v>
      </c>
      <c r="H4173" s="1">
        <v>45471</v>
      </c>
      <c r="I4173" t="s">
        <v>31</v>
      </c>
      <c r="J4173" t="s">
        <v>16</v>
      </c>
      <c r="K4173" s="2">
        <v>858.64</v>
      </c>
      <c r="L4173" t="s">
        <v>34</v>
      </c>
      <c r="M4173">
        <f>YEAR(Table1[[#This Row],[order_date]])</f>
        <v>2024</v>
      </c>
      <c r="N4173">
        <f>MONTH(Table1[[#This Row],[order_date]])</f>
        <v>6</v>
      </c>
      <c r="O4173" s="3">
        <f>Table1[[#This Row],[sales]]-Table1[[#This Row],[profit]]</f>
        <v>3189.28</v>
      </c>
      <c r="P4173" s="3">
        <f>Table1[[#This Row],[sales]]*Table1[[#This Row],[quantity]]</f>
        <v>28335.440000000002</v>
      </c>
      <c r="Q4173" s="9">
        <f>Table1[[#This Row],[delivery_date]]-Table1[[#This Row],[order_date]]</f>
        <v>7</v>
      </c>
    </row>
    <row r="4174" spans="1:17" x14ac:dyDescent="0.35">
      <c r="A4174" t="s">
        <v>4205</v>
      </c>
      <c r="B4174" t="s">
        <v>41</v>
      </c>
      <c r="C4174" t="s">
        <v>33</v>
      </c>
      <c r="D4174" s="2">
        <v>4797.42</v>
      </c>
      <c r="E4174">
        <v>0.22</v>
      </c>
      <c r="F4174">
        <v>9</v>
      </c>
      <c r="G4174" s="1">
        <v>45473</v>
      </c>
      <c r="H4174" s="1">
        <v>45480</v>
      </c>
      <c r="I4174" t="s">
        <v>31</v>
      </c>
      <c r="J4174" t="s">
        <v>22</v>
      </c>
      <c r="K4174" s="2">
        <v>1278.31</v>
      </c>
      <c r="L4174" t="s">
        <v>28</v>
      </c>
      <c r="M4174">
        <f>YEAR(Table1[[#This Row],[order_date]])</f>
        <v>2024</v>
      </c>
      <c r="N4174">
        <f>MONTH(Table1[[#This Row],[order_date]])</f>
        <v>6</v>
      </c>
      <c r="O4174" s="3">
        <f>Table1[[#This Row],[sales]]-Table1[[#This Row],[profit]]</f>
        <v>3519.11</v>
      </c>
      <c r="P4174" s="3">
        <f>Table1[[#This Row],[sales]]*Table1[[#This Row],[quantity]]</f>
        <v>43176.78</v>
      </c>
      <c r="Q4174" s="9">
        <f>Table1[[#This Row],[delivery_date]]-Table1[[#This Row],[order_date]]</f>
        <v>7</v>
      </c>
    </row>
    <row r="4175" spans="1:17" x14ac:dyDescent="0.35">
      <c r="A4175" t="s">
        <v>4206</v>
      </c>
      <c r="B4175" t="s">
        <v>13</v>
      </c>
      <c r="C4175" t="s">
        <v>33</v>
      </c>
      <c r="D4175" s="2">
        <v>4775.8599999999997</v>
      </c>
      <c r="E4175">
        <v>0.03</v>
      </c>
      <c r="F4175">
        <v>1</v>
      </c>
      <c r="G4175" s="1">
        <v>45003</v>
      </c>
      <c r="H4175" s="1">
        <v>45009</v>
      </c>
      <c r="I4175" t="s">
        <v>15</v>
      </c>
      <c r="J4175" t="s">
        <v>27</v>
      </c>
      <c r="K4175" s="2">
        <v>244.94</v>
      </c>
      <c r="L4175" t="s">
        <v>34</v>
      </c>
      <c r="M4175">
        <f>YEAR(Table1[[#This Row],[order_date]])</f>
        <v>2023</v>
      </c>
      <c r="N4175">
        <f>MONTH(Table1[[#This Row],[order_date]])</f>
        <v>3</v>
      </c>
      <c r="O4175" s="3">
        <f>Table1[[#This Row],[sales]]-Table1[[#This Row],[profit]]</f>
        <v>4530.92</v>
      </c>
      <c r="P4175" s="3">
        <f>Table1[[#This Row],[sales]]*Table1[[#This Row],[quantity]]</f>
        <v>4775.8599999999997</v>
      </c>
      <c r="Q4175" s="9">
        <f>Table1[[#This Row],[delivery_date]]-Table1[[#This Row],[order_date]]</f>
        <v>6</v>
      </c>
    </row>
    <row r="4176" spans="1:17" x14ac:dyDescent="0.35">
      <c r="A4176" t="s">
        <v>4207</v>
      </c>
      <c r="B4176" t="s">
        <v>19</v>
      </c>
      <c r="C4176" t="s">
        <v>14</v>
      </c>
      <c r="D4176" s="2">
        <v>3134.79</v>
      </c>
      <c r="E4176">
        <v>0.33</v>
      </c>
      <c r="F4176">
        <v>5</v>
      </c>
      <c r="G4176" s="1">
        <v>45649</v>
      </c>
      <c r="H4176" s="1">
        <v>45654</v>
      </c>
      <c r="I4176" t="s">
        <v>31</v>
      </c>
      <c r="J4176" t="s">
        <v>16</v>
      </c>
      <c r="K4176" s="2">
        <v>365.47</v>
      </c>
      <c r="L4176" t="s">
        <v>39</v>
      </c>
      <c r="M4176">
        <f>YEAR(Table1[[#This Row],[order_date]])</f>
        <v>2024</v>
      </c>
      <c r="N4176">
        <f>MONTH(Table1[[#This Row],[order_date]])</f>
        <v>12</v>
      </c>
      <c r="O4176" s="3">
        <f>Table1[[#This Row],[sales]]-Table1[[#This Row],[profit]]</f>
        <v>2769.3199999999997</v>
      </c>
      <c r="P4176" s="3">
        <f>Table1[[#This Row],[sales]]*Table1[[#This Row],[quantity]]</f>
        <v>15673.95</v>
      </c>
      <c r="Q4176" s="9">
        <f>Table1[[#This Row],[delivery_date]]-Table1[[#This Row],[order_date]]</f>
        <v>5</v>
      </c>
    </row>
    <row r="4177" spans="1:17" x14ac:dyDescent="0.35">
      <c r="A4177" t="s">
        <v>4208</v>
      </c>
      <c r="B4177" t="s">
        <v>13</v>
      </c>
      <c r="C4177" t="s">
        <v>26</v>
      </c>
      <c r="D4177" s="2">
        <v>3668.05</v>
      </c>
      <c r="E4177">
        <v>0.25</v>
      </c>
      <c r="F4177">
        <v>8</v>
      </c>
      <c r="G4177" s="1">
        <v>44974</v>
      </c>
      <c r="H4177" s="1">
        <v>44981</v>
      </c>
      <c r="I4177" t="s">
        <v>31</v>
      </c>
      <c r="J4177" t="s">
        <v>22</v>
      </c>
      <c r="K4177" s="2">
        <v>447.81</v>
      </c>
      <c r="L4177" t="s">
        <v>39</v>
      </c>
      <c r="M4177">
        <f>YEAR(Table1[[#This Row],[order_date]])</f>
        <v>2023</v>
      </c>
      <c r="N4177">
        <f>MONTH(Table1[[#This Row],[order_date]])</f>
        <v>2</v>
      </c>
      <c r="O4177" s="3">
        <f>Table1[[#This Row],[sales]]-Table1[[#This Row],[profit]]</f>
        <v>3220.2400000000002</v>
      </c>
      <c r="P4177" s="3">
        <f>Table1[[#This Row],[sales]]*Table1[[#This Row],[quantity]]</f>
        <v>29344.400000000001</v>
      </c>
      <c r="Q4177" s="9">
        <f>Table1[[#This Row],[delivery_date]]-Table1[[#This Row],[order_date]]</f>
        <v>7</v>
      </c>
    </row>
    <row r="4178" spans="1:17" x14ac:dyDescent="0.35">
      <c r="A4178" t="s">
        <v>4209</v>
      </c>
      <c r="B4178" t="s">
        <v>25</v>
      </c>
      <c r="C4178" t="s">
        <v>33</v>
      </c>
      <c r="D4178" s="2">
        <v>3527.1</v>
      </c>
      <c r="E4178">
        <v>0.14000000000000001</v>
      </c>
      <c r="F4178">
        <v>7</v>
      </c>
      <c r="G4178" s="1">
        <v>44949</v>
      </c>
      <c r="H4178" s="1">
        <v>44951</v>
      </c>
      <c r="I4178" t="s">
        <v>21</v>
      </c>
      <c r="J4178" t="s">
        <v>27</v>
      </c>
      <c r="K4178" s="2">
        <v>784.82</v>
      </c>
      <c r="L4178" t="s">
        <v>28</v>
      </c>
      <c r="M4178">
        <f>YEAR(Table1[[#This Row],[order_date]])</f>
        <v>2023</v>
      </c>
      <c r="N4178">
        <f>MONTH(Table1[[#This Row],[order_date]])</f>
        <v>1</v>
      </c>
      <c r="O4178" s="3">
        <f>Table1[[#This Row],[sales]]-Table1[[#This Row],[profit]]</f>
        <v>2742.2799999999997</v>
      </c>
      <c r="P4178" s="3">
        <f>Table1[[#This Row],[sales]]*Table1[[#This Row],[quantity]]</f>
        <v>24689.7</v>
      </c>
      <c r="Q4178" s="9">
        <f>Table1[[#This Row],[delivery_date]]-Table1[[#This Row],[order_date]]</f>
        <v>2</v>
      </c>
    </row>
    <row r="4179" spans="1:17" x14ac:dyDescent="0.35">
      <c r="A4179" t="s">
        <v>4210</v>
      </c>
      <c r="B4179" t="s">
        <v>13</v>
      </c>
      <c r="C4179" t="s">
        <v>14</v>
      </c>
      <c r="D4179" s="2">
        <v>3143.57</v>
      </c>
      <c r="E4179">
        <v>0.15</v>
      </c>
      <c r="F4179">
        <v>4</v>
      </c>
      <c r="G4179" s="1">
        <v>44991</v>
      </c>
      <c r="H4179" s="1">
        <v>44997</v>
      </c>
      <c r="I4179" t="s">
        <v>31</v>
      </c>
      <c r="J4179" t="s">
        <v>22</v>
      </c>
      <c r="K4179" s="2">
        <v>664.42</v>
      </c>
      <c r="L4179" t="s">
        <v>28</v>
      </c>
      <c r="M4179">
        <f>YEAR(Table1[[#This Row],[order_date]])</f>
        <v>2023</v>
      </c>
      <c r="N4179">
        <f>MONTH(Table1[[#This Row],[order_date]])</f>
        <v>3</v>
      </c>
      <c r="O4179" s="3">
        <f>Table1[[#This Row],[sales]]-Table1[[#This Row],[profit]]</f>
        <v>2479.15</v>
      </c>
      <c r="P4179" s="3">
        <f>Table1[[#This Row],[sales]]*Table1[[#This Row],[quantity]]</f>
        <v>12574.28</v>
      </c>
      <c r="Q4179" s="9">
        <f>Table1[[#This Row],[delivery_date]]-Table1[[#This Row],[order_date]]</f>
        <v>6</v>
      </c>
    </row>
    <row r="4180" spans="1:17" x14ac:dyDescent="0.35">
      <c r="A4180" t="s">
        <v>4211</v>
      </c>
      <c r="B4180" t="s">
        <v>41</v>
      </c>
      <c r="C4180" t="s">
        <v>36</v>
      </c>
      <c r="D4180" s="2">
        <v>194.84</v>
      </c>
      <c r="E4180">
        <v>0.23</v>
      </c>
      <c r="F4180">
        <v>3</v>
      </c>
      <c r="G4180" s="1">
        <v>45446</v>
      </c>
      <c r="H4180" s="1">
        <v>45452</v>
      </c>
      <c r="I4180" t="s">
        <v>31</v>
      </c>
      <c r="J4180" t="s">
        <v>27</v>
      </c>
      <c r="K4180" s="2">
        <v>36.68</v>
      </c>
      <c r="L4180" t="s">
        <v>48</v>
      </c>
      <c r="M4180">
        <f>YEAR(Table1[[#This Row],[order_date]])</f>
        <v>2024</v>
      </c>
      <c r="N4180">
        <f>MONTH(Table1[[#This Row],[order_date]])</f>
        <v>6</v>
      </c>
      <c r="O4180" s="3">
        <f>Table1[[#This Row],[sales]]-Table1[[#This Row],[profit]]</f>
        <v>158.16</v>
      </c>
      <c r="P4180" s="3">
        <f>Table1[[#This Row],[sales]]*Table1[[#This Row],[quantity]]</f>
        <v>584.52</v>
      </c>
      <c r="Q4180" s="9">
        <f>Table1[[#This Row],[delivery_date]]-Table1[[#This Row],[order_date]]</f>
        <v>6</v>
      </c>
    </row>
    <row r="4181" spans="1:17" x14ac:dyDescent="0.35">
      <c r="A4181" t="s">
        <v>4212</v>
      </c>
      <c r="B4181" t="s">
        <v>13</v>
      </c>
      <c r="C4181" t="s">
        <v>20</v>
      </c>
      <c r="D4181" s="2">
        <v>1843.94</v>
      </c>
      <c r="E4181">
        <v>0.41</v>
      </c>
      <c r="F4181">
        <v>1</v>
      </c>
      <c r="G4181" s="1">
        <v>45419</v>
      </c>
      <c r="H4181" s="1">
        <v>45426</v>
      </c>
      <c r="I4181" t="s">
        <v>21</v>
      </c>
      <c r="J4181" t="s">
        <v>27</v>
      </c>
      <c r="K4181" s="2">
        <v>513.01</v>
      </c>
      <c r="L4181" t="s">
        <v>28</v>
      </c>
      <c r="M4181">
        <f>YEAR(Table1[[#This Row],[order_date]])</f>
        <v>2024</v>
      </c>
      <c r="N4181">
        <f>MONTH(Table1[[#This Row],[order_date]])</f>
        <v>5</v>
      </c>
      <c r="O4181" s="3">
        <f>Table1[[#This Row],[sales]]-Table1[[#This Row],[profit]]</f>
        <v>1330.93</v>
      </c>
      <c r="P4181" s="3">
        <f>Table1[[#This Row],[sales]]*Table1[[#This Row],[quantity]]</f>
        <v>1843.94</v>
      </c>
      <c r="Q4181" s="9">
        <f>Table1[[#This Row],[delivery_date]]-Table1[[#This Row],[order_date]]</f>
        <v>7</v>
      </c>
    </row>
    <row r="4182" spans="1:17" x14ac:dyDescent="0.35">
      <c r="A4182" t="s">
        <v>4213</v>
      </c>
      <c r="B4182" t="s">
        <v>13</v>
      </c>
      <c r="C4182" t="s">
        <v>26</v>
      </c>
      <c r="D4182" s="2">
        <v>590.38</v>
      </c>
      <c r="E4182">
        <v>0.21</v>
      </c>
      <c r="F4182">
        <v>3</v>
      </c>
      <c r="G4182" s="1">
        <v>45427</v>
      </c>
      <c r="H4182" s="1">
        <v>45429</v>
      </c>
      <c r="I4182" t="s">
        <v>31</v>
      </c>
      <c r="J4182" t="s">
        <v>27</v>
      </c>
      <c r="K4182" s="2">
        <v>175.2</v>
      </c>
      <c r="L4182" t="s">
        <v>48</v>
      </c>
      <c r="M4182">
        <f>YEAR(Table1[[#This Row],[order_date]])</f>
        <v>2024</v>
      </c>
      <c r="N4182">
        <f>MONTH(Table1[[#This Row],[order_date]])</f>
        <v>5</v>
      </c>
      <c r="O4182" s="3">
        <f>Table1[[#This Row],[sales]]-Table1[[#This Row],[profit]]</f>
        <v>415.18</v>
      </c>
      <c r="P4182" s="3">
        <f>Table1[[#This Row],[sales]]*Table1[[#This Row],[quantity]]</f>
        <v>1771.1399999999999</v>
      </c>
      <c r="Q4182" s="9">
        <f>Table1[[#This Row],[delivery_date]]-Table1[[#This Row],[order_date]]</f>
        <v>2</v>
      </c>
    </row>
    <row r="4183" spans="1:17" x14ac:dyDescent="0.35">
      <c r="A4183" t="s">
        <v>4214</v>
      </c>
      <c r="B4183" t="s">
        <v>25</v>
      </c>
      <c r="C4183" t="s">
        <v>26</v>
      </c>
      <c r="D4183" s="2">
        <v>1571.27</v>
      </c>
      <c r="E4183">
        <v>0.42</v>
      </c>
      <c r="F4183">
        <v>2</v>
      </c>
      <c r="G4183" s="1">
        <v>45299</v>
      </c>
      <c r="H4183" s="1">
        <v>45301</v>
      </c>
      <c r="I4183" t="s">
        <v>31</v>
      </c>
      <c r="J4183" t="s">
        <v>16</v>
      </c>
      <c r="K4183" s="2">
        <v>105.24</v>
      </c>
      <c r="L4183" t="s">
        <v>23</v>
      </c>
      <c r="M4183">
        <f>YEAR(Table1[[#This Row],[order_date]])</f>
        <v>2024</v>
      </c>
      <c r="N4183">
        <f>MONTH(Table1[[#This Row],[order_date]])</f>
        <v>1</v>
      </c>
      <c r="O4183" s="3">
        <f>Table1[[#This Row],[sales]]-Table1[[#This Row],[profit]]</f>
        <v>1466.03</v>
      </c>
      <c r="P4183" s="3">
        <f>Table1[[#This Row],[sales]]*Table1[[#This Row],[quantity]]</f>
        <v>3142.54</v>
      </c>
      <c r="Q4183" s="9">
        <f>Table1[[#This Row],[delivery_date]]-Table1[[#This Row],[order_date]]</f>
        <v>2</v>
      </c>
    </row>
    <row r="4184" spans="1:17" x14ac:dyDescent="0.35">
      <c r="A4184" t="s">
        <v>4215</v>
      </c>
      <c r="B4184" t="s">
        <v>13</v>
      </c>
      <c r="C4184" t="s">
        <v>36</v>
      </c>
      <c r="D4184" s="2">
        <v>435.97</v>
      </c>
      <c r="E4184">
        <v>0.21</v>
      </c>
      <c r="F4184">
        <v>5</v>
      </c>
      <c r="G4184" s="1">
        <v>45067</v>
      </c>
      <c r="H4184" s="1">
        <v>45073</v>
      </c>
      <c r="I4184" t="s">
        <v>15</v>
      </c>
      <c r="J4184" t="s">
        <v>22</v>
      </c>
      <c r="K4184" s="2">
        <v>116.8</v>
      </c>
      <c r="L4184" t="s">
        <v>34</v>
      </c>
      <c r="M4184">
        <f>YEAR(Table1[[#This Row],[order_date]])</f>
        <v>2023</v>
      </c>
      <c r="N4184">
        <f>MONTH(Table1[[#This Row],[order_date]])</f>
        <v>5</v>
      </c>
      <c r="O4184" s="3">
        <f>Table1[[#This Row],[sales]]-Table1[[#This Row],[profit]]</f>
        <v>319.17</v>
      </c>
      <c r="P4184" s="3">
        <f>Table1[[#This Row],[sales]]*Table1[[#This Row],[quantity]]</f>
        <v>2179.8500000000004</v>
      </c>
      <c r="Q4184" s="9">
        <f>Table1[[#This Row],[delivery_date]]-Table1[[#This Row],[order_date]]</f>
        <v>6</v>
      </c>
    </row>
    <row r="4185" spans="1:17" x14ac:dyDescent="0.35">
      <c r="A4185" t="s">
        <v>4216</v>
      </c>
      <c r="B4185" t="s">
        <v>13</v>
      </c>
      <c r="C4185" t="s">
        <v>26</v>
      </c>
      <c r="D4185" s="2">
        <v>4608.1499999999996</v>
      </c>
      <c r="E4185">
        <v>0.41</v>
      </c>
      <c r="F4185">
        <v>1</v>
      </c>
      <c r="G4185" s="1">
        <v>45103</v>
      </c>
      <c r="H4185" s="1">
        <v>45106</v>
      </c>
      <c r="I4185" t="s">
        <v>31</v>
      </c>
      <c r="J4185" t="s">
        <v>22</v>
      </c>
      <c r="K4185" s="2">
        <v>476.16</v>
      </c>
      <c r="L4185" t="s">
        <v>39</v>
      </c>
      <c r="M4185">
        <f>YEAR(Table1[[#This Row],[order_date]])</f>
        <v>2023</v>
      </c>
      <c r="N4185">
        <f>MONTH(Table1[[#This Row],[order_date]])</f>
        <v>6</v>
      </c>
      <c r="O4185" s="3">
        <f>Table1[[#This Row],[sales]]-Table1[[#This Row],[profit]]</f>
        <v>4131.99</v>
      </c>
      <c r="P4185" s="3">
        <f>Table1[[#This Row],[sales]]*Table1[[#This Row],[quantity]]</f>
        <v>4608.1499999999996</v>
      </c>
      <c r="Q4185" s="9">
        <f>Table1[[#This Row],[delivery_date]]-Table1[[#This Row],[order_date]]</f>
        <v>3</v>
      </c>
    </row>
    <row r="4186" spans="1:17" x14ac:dyDescent="0.35">
      <c r="A4186" t="s">
        <v>4217</v>
      </c>
      <c r="B4186" t="s">
        <v>19</v>
      </c>
      <c r="C4186" t="s">
        <v>26</v>
      </c>
      <c r="D4186" s="2">
        <v>2311.52</v>
      </c>
      <c r="E4186">
        <v>0.47</v>
      </c>
      <c r="F4186">
        <v>4</v>
      </c>
      <c r="G4186" s="1">
        <v>45031</v>
      </c>
      <c r="H4186" s="1">
        <v>45033</v>
      </c>
      <c r="I4186" t="s">
        <v>21</v>
      </c>
      <c r="J4186" t="s">
        <v>16</v>
      </c>
      <c r="K4186" s="2">
        <v>204.65</v>
      </c>
      <c r="L4186" t="s">
        <v>17</v>
      </c>
      <c r="M4186">
        <f>YEAR(Table1[[#This Row],[order_date]])</f>
        <v>2023</v>
      </c>
      <c r="N4186">
        <f>MONTH(Table1[[#This Row],[order_date]])</f>
        <v>4</v>
      </c>
      <c r="O4186" s="3">
        <f>Table1[[#This Row],[sales]]-Table1[[#This Row],[profit]]</f>
        <v>2106.87</v>
      </c>
      <c r="P4186" s="3">
        <f>Table1[[#This Row],[sales]]*Table1[[#This Row],[quantity]]</f>
        <v>9246.08</v>
      </c>
      <c r="Q4186" s="9">
        <f>Table1[[#This Row],[delivery_date]]-Table1[[#This Row],[order_date]]</f>
        <v>2</v>
      </c>
    </row>
    <row r="4187" spans="1:17" x14ac:dyDescent="0.35">
      <c r="A4187" t="s">
        <v>4218</v>
      </c>
      <c r="B4187" t="s">
        <v>19</v>
      </c>
      <c r="C4187" t="s">
        <v>26</v>
      </c>
      <c r="D4187" s="2">
        <v>1027.8900000000001</v>
      </c>
      <c r="E4187">
        <v>0.01</v>
      </c>
      <c r="F4187">
        <v>8</v>
      </c>
      <c r="G4187" s="1">
        <v>45576</v>
      </c>
      <c r="H4187" s="1">
        <v>45580</v>
      </c>
      <c r="I4187" t="s">
        <v>31</v>
      </c>
      <c r="J4187" t="s">
        <v>27</v>
      </c>
      <c r="K4187" s="2">
        <v>252.1</v>
      </c>
      <c r="L4187" t="s">
        <v>34</v>
      </c>
      <c r="M4187">
        <f>YEAR(Table1[[#This Row],[order_date]])</f>
        <v>2024</v>
      </c>
      <c r="N4187">
        <f>MONTH(Table1[[#This Row],[order_date]])</f>
        <v>10</v>
      </c>
      <c r="O4187" s="3">
        <f>Table1[[#This Row],[sales]]-Table1[[#This Row],[profit]]</f>
        <v>775.79000000000008</v>
      </c>
      <c r="P4187" s="3">
        <f>Table1[[#This Row],[sales]]*Table1[[#This Row],[quantity]]</f>
        <v>8223.1200000000008</v>
      </c>
      <c r="Q4187" s="9">
        <f>Table1[[#This Row],[delivery_date]]-Table1[[#This Row],[order_date]]</f>
        <v>4</v>
      </c>
    </row>
    <row r="4188" spans="1:17" x14ac:dyDescent="0.35">
      <c r="A4188" t="s">
        <v>4219</v>
      </c>
      <c r="B4188" t="s">
        <v>41</v>
      </c>
      <c r="C4188" t="s">
        <v>26</v>
      </c>
      <c r="D4188" s="2">
        <v>2965.42</v>
      </c>
      <c r="E4188">
        <v>0.03</v>
      </c>
      <c r="F4188">
        <v>9</v>
      </c>
      <c r="G4188" s="1">
        <v>45057</v>
      </c>
      <c r="H4188" s="1">
        <v>45064</v>
      </c>
      <c r="I4188" t="s">
        <v>31</v>
      </c>
      <c r="J4188" t="s">
        <v>27</v>
      </c>
      <c r="K4188" s="2">
        <v>617.58000000000004</v>
      </c>
      <c r="L4188" t="s">
        <v>39</v>
      </c>
      <c r="M4188">
        <f>YEAR(Table1[[#This Row],[order_date]])</f>
        <v>2023</v>
      </c>
      <c r="N4188">
        <f>MONTH(Table1[[#This Row],[order_date]])</f>
        <v>5</v>
      </c>
      <c r="O4188" s="3">
        <f>Table1[[#This Row],[sales]]-Table1[[#This Row],[profit]]</f>
        <v>2347.84</v>
      </c>
      <c r="P4188" s="3">
        <f>Table1[[#This Row],[sales]]*Table1[[#This Row],[quantity]]</f>
        <v>26688.78</v>
      </c>
      <c r="Q4188" s="9">
        <f>Table1[[#This Row],[delivery_date]]-Table1[[#This Row],[order_date]]</f>
        <v>7</v>
      </c>
    </row>
    <row r="4189" spans="1:17" x14ac:dyDescent="0.35">
      <c r="A4189" t="s">
        <v>4220</v>
      </c>
      <c r="B4189" t="s">
        <v>19</v>
      </c>
      <c r="C4189" t="s">
        <v>14</v>
      </c>
      <c r="D4189" s="2">
        <v>1062.6099999999999</v>
      </c>
      <c r="E4189">
        <v>7.0000000000000007E-2</v>
      </c>
      <c r="F4189">
        <v>1</v>
      </c>
      <c r="G4189" s="1">
        <v>45466</v>
      </c>
      <c r="H4189" s="1">
        <v>45470</v>
      </c>
      <c r="I4189" t="s">
        <v>31</v>
      </c>
      <c r="J4189" t="s">
        <v>27</v>
      </c>
      <c r="K4189" s="2">
        <v>69.02</v>
      </c>
      <c r="L4189" t="s">
        <v>23</v>
      </c>
      <c r="M4189">
        <f>YEAR(Table1[[#This Row],[order_date]])</f>
        <v>2024</v>
      </c>
      <c r="N4189">
        <f>MONTH(Table1[[#This Row],[order_date]])</f>
        <v>6</v>
      </c>
      <c r="O4189" s="3">
        <f>Table1[[#This Row],[sales]]-Table1[[#This Row],[profit]]</f>
        <v>993.58999999999992</v>
      </c>
      <c r="P4189" s="3">
        <f>Table1[[#This Row],[sales]]*Table1[[#This Row],[quantity]]</f>
        <v>1062.6099999999999</v>
      </c>
      <c r="Q4189" s="9">
        <f>Table1[[#This Row],[delivery_date]]-Table1[[#This Row],[order_date]]</f>
        <v>4</v>
      </c>
    </row>
    <row r="4190" spans="1:17" x14ac:dyDescent="0.35">
      <c r="A4190" t="s">
        <v>4221</v>
      </c>
      <c r="B4190" t="s">
        <v>19</v>
      </c>
      <c r="C4190" t="s">
        <v>14</v>
      </c>
      <c r="D4190" s="2">
        <v>4041.76</v>
      </c>
      <c r="E4190">
        <v>0.06</v>
      </c>
      <c r="F4190">
        <v>3</v>
      </c>
      <c r="G4190" s="1">
        <v>44953</v>
      </c>
      <c r="H4190" s="1">
        <v>44956</v>
      </c>
      <c r="I4190" t="s">
        <v>31</v>
      </c>
      <c r="J4190" t="s">
        <v>22</v>
      </c>
      <c r="K4190" s="2">
        <v>419.63</v>
      </c>
      <c r="L4190" t="s">
        <v>17</v>
      </c>
      <c r="M4190">
        <f>YEAR(Table1[[#This Row],[order_date]])</f>
        <v>2023</v>
      </c>
      <c r="N4190">
        <f>MONTH(Table1[[#This Row],[order_date]])</f>
        <v>1</v>
      </c>
      <c r="O4190" s="3">
        <f>Table1[[#This Row],[sales]]-Table1[[#This Row],[profit]]</f>
        <v>3622.13</v>
      </c>
      <c r="P4190" s="3">
        <f>Table1[[#This Row],[sales]]*Table1[[#This Row],[quantity]]</f>
        <v>12125.28</v>
      </c>
      <c r="Q4190" s="9">
        <f>Table1[[#This Row],[delivery_date]]-Table1[[#This Row],[order_date]]</f>
        <v>3</v>
      </c>
    </row>
    <row r="4191" spans="1:17" x14ac:dyDescent="0.35">
      <c r="A4191" t="s">
        <v>4222</v>
      </c>
      <c r="B4191" t="s">
        <v>19</v>
      </c>
      <c r="C4191" t="s">
        <v>20</v>
      </c>
      <c r="D4191" s="2">
        <v>1599</v>
      </c>
      <c r="E4191">
        <v>0.23</v>
      </c>
      <c r="F4191">
        <v>6</v>
      </c>
      <c r="G4191" s="1">
        <v>45267</v>
      </c>
      <c r="H4191" s="1">
        <v>45269</v>
      </c>
      <c r="I4191" t="s">
        <v>21</v>
      </c>
      <c r="J4191" t="s">
        <v>22</v>
      </c>
      <c r="K4191" s="2">
        <v>364.57</v>
      </c>
      <c r="L4191" t="s">
        <v>17</v>
      </c>
      <c r="M4191">
        <f>YEAR(Table1[[#This Row],[order_date]])</f>
        <v>2023</v>
      </c>
      <c r="N4191">
        <f>MONTH(Table1[[#This Row],[order_date]])</f>
        <v>12</v>
      </c>
      <c r="O4191" s="3">
        <f>Table1[[#This Row],[sales]]-Table1[[#This Row],[profit]]</f>
        <v>1234.43</v>
      </c>
      <c r="P4191" s="3">
        <f>Table1[[#This Row],[sales]]*Table1[[#This Row],[quantity]]</f>
        <v>9594</v>
      </c>
      <c r="Q4191" s="9">
        <f>Table1[[#This Row],[delivery_date]]-Table1[[#This Row],[order_date]]</f>
        <v>2</v>
      </c>
    </row>
    <row r="4192" spans="1:17" x14ac:dyDescent="0.35">
      <c r="A4192" t="s">
        <v>4223</v>
      </c>
      <c r="B4192" t="s">
        <v>19</v>
      </c>
      <c r="C4192" t="s">
        <v>26</v>
      </c>
      <c r="D4192" s="2">
        <v>1643.01</v>
      </c>
      <c r="E4192">
        <v>0.38</v>
      </c>
      <c r="F4192">
        <v>5</v>
      </c>
      <c r="G4192" s="1">
        <v>45449</v>
      </c>
      <c r="H4192" s="1">
        <v>45454</v>
      </c>
      <c r="I4192" t="s">
        <v>21</v>
      </c>
      <c r="J4192" t="s">
        <v>22</v>
      </c>
      <c r="K4192" s="2">
        <v>86.55</v>
      </c>
      <c r="L4192" t="s">
        <v>28</v>
      </c>
      <c r="M4192">
        <f>YEAR(Table1[[#This Row],[order_date]])</f>
        <v>2024</v>
      </c>
      <c r="N4192">
        <f>MONTH(Table1[[#This Row],[order_date]])</f>
        <v>6</v>
      </c>
      <c r="O4192" s="3">
        <f>Table1[[#This Row],[sales]]-Table1[[#This Row],[profit]]</f>
        <v>1556.46</v>
      </c>
      <c r="P4192" s="3">
        <f>Table1[[#This Row],[sales]]*Table1[[#This Row],[quantity]]</f>
        <v>8215.0499999999993</v>
      </c>
      <c r="Q4192" s="9">
        <f>Table1[[#This Row],[delivery_date]]-Table1[[#This Row],[order_date]]</f>
        <v>5</v>
      </c>
    </row>
    <row r="4193" spans="1:17" x14ac:dyDescent="0.35">
      <c r="A4193" t="s">
        <v>4224</v>
      </c>
      <c r="B4193" t="s">
        <v>25</v>
      </c>
      <c r="C4193" t="s">
        <v>36</v>
      </c>
      <c r="D4193" s="2">
        <v>4362.76</v>
      </c>
      <c r="E4193">
        <v>0.48</v>
      </c>
      <c r="F4193">
        <v>1</v>
      </c>
      <c r="G4193" s="1">
        <v>45142</v>
      </c>
      <c r="H4193" s="1">
        <v>45145</v>
      </c>
      <c r="I4193" t="s">
        <v>31</v>
      </c>
      <c r="J4193" t="s">
        <v>27</v>
      </c>
      <c r="K4193" s="2">
        <v>528.97</v>
      </c>
      <c r="L4193" t="s">
        <v>23</v>
      </c>
      <c r="M4193">
        <f>YEAR(Table1[[#This Row],[order_date]])</f>
        <v>2023</v>
      </c>
      <c r="N4193">
        <f>MONTH(Table1[[#This Row],[order_date]])</f>
        <v>8</v>
      </c>
      <c r="O4193" s="3">
        <f>Table1[[#This Row],[sales]]-Table1[[#This Row],[profit]]</f>
        <v>3833.79</v>
      </c>
      <c r="P4193" s="3">
        <f>Table1[[#This Row],[sales]]*Table1[[#This Row],[quantity]]</f>
        <v>4362.76</v>
      </c>
      <c r="Q4193" s="9">
        <f>Table1[[#This Row],[delivery_date]]-Table1[[#This Row],[order_date]]</f>
        <v>3</v>
      </c>
    </row>
    <row r="4194" spans="1:17" x14ac:dyDescent="0.35">
      <c r="A4194" t="s">
        <v>4225</v>
      </c>
      <c r="B4194" t="s">
        <v>19</v>
      </c>
      <c r="C4194" t="s">
        <v>33</v>
      </c>
      <c r="D4194" s="2">
        <v>2840.09</v>
      </c>
      <c r="E4194">
        <v>0.21</v>
      </c>
      <c r="F4194">
        <v>2</v>
      </c>
      <c r="G4194" s="1">
        <v>44938</v>
      </c>
      <c r="H4194" s="1">
        <v>44944</v>
      </c>
      <c r="I4194" t="s">
        <v>31</v>
      </c>
      <c r="J4194" t="s">
        <v>27</v>
      </c>
      <c r="K4194" s="2">
        <v>462.42</v>
      </c>
      <c r="L4194" t="s">
        <v>34</v>
      </c>
      <c r="M4194">
        <f>YEAR(Table1[[#This Row],[order_date]])</f>
        <v>2023</v>
      </c>
      <c r="N4194">
        <f>MONTH(Table1[[#This Row],[order_date]])</f>
        <v>1</v>
      </c>
      <c r="O4194" s="3">
        <f>Table1[[#This Row],[sales]]-Table1[[#This Row],[profit]]</f>
        <v>2377.67</v>
      </c>
      <c r="P4194" s="3">
        <f>Table1[[#This Row],[sales]]*Table1[[#This Row],[quantity]]</f>
        <v>5680.18</v>
      </c>
      <c r="Q4194" s="9">
        <f>Table1[[#This Row],[delivery_date]]-Table1[[#This Row],[order_date]]</f>
        <v>6</v>
      </c>
    </row>
    <row r="4195" spans="1:17" x14ac:dyDescent="0.35">
      <c r="A4195" t="s">
        <v>4226</v>
      </c>
      <c r="B4195" t="s">
        <v>25</v>
      </c>
      <c r="C4195" t="s">
        <v>20</v>
      </c>
      <c r="D4195" s="2">
        <v>4447.78</v>
      </c>
      <c r="E4195">
        <v>0.34</v>
      </c>
      <c r="F4195">
        <v>2</v>
      </c>
      <c r="G4195" s="1">
        <v>44933</v>
      </c>
      <c r="H4195" s="1">
        <v>44940</v>
      </c>
      <c r="I4195" t="s">
        <v>21</v>
      </c>
      <c r="J4195" t="s">
        <v>27</v>
      </c>
      <c r="K4195" s="2">
        <v>1237.1500000000001</v>
      </c>
      <c r="L4195" t="s">
        <v>28</v>
      </c>
      <c r="M4195">
        <f>YEAR(Table1[[#This Row],[order_date]])</f>
        <v>2023</v>
      </c>
      <c r="N4195">
        <f>MONTH(Table1[[#This Row],[order_date]])</f>
        <v>1</v>
      </c>
      <c r="O4195" s="3">
        <f>Table1[[#This Row],[sales]]-Table1[[#This Row],[profit]]</f>
        <v>3210.6299999999997</v>
      </c>
      <c r="P4195" s="3">
        <f>Table1[[#This Row],[sales]]*Table1[[#This Row],[quantity]]</f>
        <v>8895.56</v>
      </c>
      <c r="Q4195" s="9">
        <f>Table1[[#This Row],[delivery_date]]-Table1[[#This Row],[order_date]]</f>
        <v>7</v>
      </c>
    </row>
    <row r="4196" spans="1:17" x14ac:dyDescent="0.35">
      <c r="A4196" t="s">
        <v>4227</v>
      </c>
      <c r="B4196" t="s">
        <v>25</v>
      </c>
      <c r="C4196" t="s">
        <v>33</v>
      </c>
      <c r="D4196" s="2">
        <v>2123.15</v>
      </c>
      <c r="E4196">
        <v>0.32</v>
      </c>
      <c r="F4196">
        <v>7</v>
      </c>
      <c r="G4196" s="1">
        <v>45608</v>
      </c>
      <c r="H4196" s="1">
        <v>45614</v>
      </c>
      <c r="I4196" t="s">
        <v>15</v>
      </c>
      <c r="J4196" t="s">
        <v>22</v>
      </c>
      <c r="K4196" s="2">
        <v>557.53</v>
      </c>
      <c r="L4196" t="s">
        <v>17</v>
      </c>
      <c r="M4196">
        <f>YEAR(Table1[[#This Row],[order_date]])</f>
        <v>2024</v>
      </c>
      <c r="N4196">
        <f>MONTH(Table1[[#This Row],[order_date]])</f>
        <v>11</v>
      </c>
      <c r="O4196" s="3">
        <f>Table1[[#This Row],[sales]]-Table1[[#This Row],[profit]]</f>
        <v>1565.6200000000001</v>
      </c>
      <c r="P4196" s="3">
        <f>Table1[[#This Row],[sales]]*Table1[[#This Row],[quantity]]</f>
        <v>14862.050000000001</v>
      </c>
      <c r="Q4196" s="9">
        <f>Table1[[#This Row],[delivery_date]]-Table1[[#This Row],[order_date]]</f>
        <v>6</v>
      </c>
    </row>
    <row r="4197" spans="1:17" x14ac:dyDescent="0.35">
      <c r="A4197" t="s">
        <v>4228</v>
      </c>
      <c r="B4197" t="s">
        <v>19</v>
      </c>
      <c r="C4197" t="s">
        <v>33</v>
      </c>
      <c r="D4197" s="2">
        <v>1785.25</v>
      </c>
      <c r="E4197">
        <v>0.2</v>
      </c>
      <c r="F4197">
        <v>6</v>
      </c>
      <c r="G4197" s="1">
        <v>45502</v>
      </c>
      <c r="H4197" s="1">
        <v>45508</v>
      </c>
      <c r="I4197" t="s">
        <v>31</v>
      </c>
      <c r="J4197" t="s">
        <v>27</v>
      </c>
      <c r="K4197" s="2">
        <v>186.07</v>
      </c>
      <c r="L4197" t="s">
        <v>34</v>
      </c>
      <c r="M4197">
        <f>YEAR(Table1[[#This Row],[order_date]])</f>
        <v>2024</v>
      </c>
      <c r="N4197">
        <f>MONTH(Table1[[#This Row],[order_date]])</f>
        <v>7</v>
      </c>
      <c r="O4197" s="3">
        <f>Table1[[#This Row],[sales]]-Table1[[#This Row],[profit]]</f>
        <v>1599.18</v>
      </c>
      <c r="P4197" s="3">
        <f>Table1[[#This Row],[sales]]*Table1[[#This Row],[quantity]]</f>
        <v>10711.5</v>
      </c>
      <c r="Q4197" s="9">
        <f>Table1[[#This Row],[delivery_date]]-Table1[[#This Row],[order_date]]</f>
        <v>6</v>
      </c>
    </row>
    <row r="4198" spans="1:17" x14ac:dyDescent="0.35">
      <c r="A4198" t="s">
        <v>4229</v>
      </c>
      <c r="B4198" t="s">
        <v>13</v>
      </c>
      <c r="C4198" t="s">
        <v>26</v>
      </c>
      <c r="D4198" s="2">
        <v>2580.39</v>
      </c>
      <c r="E4198">
        <v>0.36</v>
      </c>
      <c r="F4198">
        <v>6</v>
      </c>
      <c r="G4198" s="1">
        <v>45210</v>
      </c>
      <c r="H4198" s="1">
        <v>45211</v>
      </c>
      <c r="I4198" t="s">
        <v>31</v>
      </c>
      <c r="J4198" t="s">
        <v>27</v>
      </c>
      <c r="K4198" s="2">
        <v>326.47000000000003</v>
      </c>
      <c r="L4198" t="s">
        <v>23</v>
      </c>
      <c r="M4198">
        <f>YEAR(Table1[[#This Row],[order_date]])</f>
        <v>2023</v>
      </c>
      <c r="N4198">
        <f>MONTH(Table1[[#This Row],[order_date]])</f>
        <v>10</v>
      </c>
      <c r="O4198" s="3">
        <f>Table1[[#This Row],[sales]]-Table1[[#This Row],[profit]]</f>
        <v>2253.92</v>
      </c>
      <c r="P4198" s="3">
        <f>Table1[[#This Row],[sales]]*Table1[[#This Row],[quantity]]</f>
        <v>15482.34</v>
      </c>
      <c r="Q4198" s="9">
        <f>Table1[[#This Row],[delivery_date]]-Table1[[#This Row],[order_date]]</f>
        <v>1</v>
      </c>
    </row>
    <row r="4199" spans="1:17" x14ac:dyDescent="0.35">
      <c r="A4199" t="s">
        <v>4230</v>
      </c>
      <c r="B4199" t="s">
        <v>25</v>
      </c>
      <c r="C4199" t="s">
        <v>36</v>
      </c>
      <c r="D4199" s="2">
        <v>401.31</v>
      </c>
      <c r="E4199">
        <v>0.3</v>
      </c>
      <c r="F4199">
        <v>1</v>
      </c>
      <c r="G4199" s="1">
        <v>45336</v>
      </c>
      <c r="H4199" s="1">
        <v>45343</v>
      </c>
      <c r="I4199" t="s">
        <v>21</v>
      </c>
      <c r="J4199" t="s">
        <v>16</v>
      </c>
      <c r="K4199" s="2">
        <v>72.069999999999993</v>
      </c>
      <c r="L4199" t="s">
        <v>17</v>
      </c>
      <c r="M4199">
        <f>YEAR(Table1[[#This Row],[order_date]])</f>
        <v>2024</v>
      </c>
      <c r="N4199">
        <f>MONTH(Table1[[#This Row],[order_date]])</f>
        <v>2</v>
      </c>
      <c r="O4199" s="3">
        <f>Table1[[#This Row],[sales]]-Table1[[#This Row],[profit]]</f>
        <v>329.24</v>
      </c>
      <c r="P4199" s="3">
        <f>Table1[[#This Row],[sales]]*Table1[[#This Row],[quantity]]</f>
        <v>401.31</v>
      </c>
      <c r="Q4199" s="9">
        <f>Table1[[#This Row],[delivery_date]]-Table1[[#This Row],[order_date]]</f>
        <v>7</v>
      </c>
    </row>
    <row r="4200" spans="1:17" x14ac:dyDescent="0.35">
      <c r="A4200" t="s">
        <v>4231</v>
      </c>
      <c r="B4200" t="s">
        <v>13</v>
      </c>
      <c r="C4200" t="s">
        <v>33</v>
      </c>
      <c r="D4200" s="2">
        <v>855.58</v>
      </c>
      <c r="E4200">
        <v>0.38</v>
      </c>
      <c r="F4200">
        <v>1</v>
      </c>
      <c r="G4200" s="1">
        <v>45618</v>
      </c>
      <c r="H4200" s="1">
        <v>45625</v>
      </c>
      <c r="I4200" t="s">
        <v>31</v>
      </c>
      <c r="J4200" t="s">
        <v>22</v>
      </c>
      <c r="K4200" s="2">
        <v>136.08000000000001</v>
      </c>
      <c r="L4200" t="s">
        <v>39</v>
      </c>
      <c r="M4200">
        <f>YEAR(Table1[[#This Row],[order_date]])</f>
        <v>2024</v>
      </c>
      <c r="N4200">
        <f>MONTH(Table1[[#This Row],[order_date]])</f>
        <v>11</v>
      </c>
      <c r="O4200" s="3">
        <f>Table1[[#This Row],[sales]]-Table1[[#This Row],[profit]]</f>
        <v>719.5</v>
      </c>
      <c r="P4200" s="3">
        <f>Table1[[#This Row],[sales]]*Table1[[#This Row],[quantity]]</f>
        <v>855.58</v>
      </c>
      <c r="Q4200" s="9">
        <f>Table1[[#This Row],[delivery_date]]-Table1[[#This Row],[order_date]]</f>
        <v>7</v>
      </c>
    </row>
    <row r="4201" spans="1:17" x14ac:dyDescent="0.35">
      <c r="A4201" t="s">
        <v>4232</v>
      </c>
      <c r="B4201" t="s">
        <v>13</v>
      </c>
      <c r="C4201" t="s">
        <v>33</v>
      </c>
      <c r="D4201" s="2">
        <v>1175.6600000000001</v>
      </c>
      <c r="E4201">
        <v>0.1</v>
      </c>
      <c r="F4201">
        <v>4</v>
      </c>
      <c r="G4201" s="1">
        <v>45384</v>
      </c>
      <c r="H4201" s="1">
        <v>45387</v>
      </c>
      <c r="I4201" t="s">
        <v>31</v>
      </c>
      <c r="J4201" t="s">
        <v>22</v>
      </c>
      <c r="K4201" s="2">
        <v>284.89</v>
      </c>
      <c r="L4201" t="s">
        <v>17</v>
      </c>
      <c r="M4201">
        <f>YEAR(Table1[[#This Row],[order_date]])</f>
        <v>2024</v>
      </c>
      <c r="N4201">
        <f>MONTH(Table1[[#This Row],[order_date]])</f>
        <v>4</v>
      </c>
      <c r="O4201" s="3">
        <f>Table1[[#This Row],[sales]]-Table1[[#This Row],[profit]]</f>
        <v>890.7700000000001</v>
      </c>
      <c r="P4201" s="3">
        <f>Table1[[#This Row],[sales]]*Table1[[#This Row],[quantity]]</f>
        <v>4702.6400000000003</v>
      </c>
      <c r="Q4201" s="9">
        <f>Table1[[#This Row],[delivery_date]]-Table1[[#This Row],[order_date]]</f>
        <v>3</v>
      </c>
    </row>
    <row r="4202" spans="1:17" x14ac:dyDescent="0.35">
      <c r="A4202" t="s">
        <v>4233</v>
      </c>
      <c r="B4202" t="s">
        <v>19</v>
      </c>
      <c r="C4202" t="s">
        <v>20</v>
      </c>
      <c r="D4202" s="2">
        <v>4101.72</v>
      </c>
      <c r="E4202">
        <v>0.18</v>
      </c>
      <c r="F4202">
        <v>6</v>
      </c>
      <c r="G4202" s="1">
        <v>45032</v>
      </c>
      <c r="H4202" s="1">
        <v>45036</v>
      </c>
      <c r="I4202" t="s">
        <v>31</v>
      </c>
      <c r="J4202" t="s">
        <v>22</v>
      </c>
      <c r="K4202" s="2">
        <v>1180.52</v>
      </c>
      <c r="L4202" t="s">
        <v>17</v>
      </c>
      <c r="M4202">
        <f>YEAR(Table1[[#This Row],[order_date]])</f>
        <v>2023</v>
      </c>
      <c r="N4202">
        <f>MONTH(Table1[[#This Row],[order_date]])</f>
        <v>4</v>
      </c>
      <c r="O4202" s="3">
        <f>Table1[[#This Row],[sales]]-Table1[[#This Row],[profit]]</f>
        <v>2921.2000000000003</v>
      </c>
      <c r="P4202" s="3">
        <f>Table1[[#This Row],[sales]]*Table1[[#This Row],[quantity]]</f>
        <v>24610.32</v>
      </c>
      <c r="Q4202" s="9">
        <f>Table1[[#This Row],[delivery_date]]-Table1[[#This Row],[order_date]]</f>
        <v>4</v>
      </c>
    </row>
    <row r="4203" spans="1:17" x14ac:dyDescent="0.35">
      <c r="A4203" t="s">
        <v>4234</v>
      </c>
      <c r="B4203" t="s">
        <v>41</v>
      </c>
      <c r="C4203" t="s">
        <v>36</v>
      </c>
      <c r="D4203" s="2">
        <v>3695.61</v>
      </c>
      <c r="E4203">
        <v>0.34</v>
      </c>
      <c r="F4203">
        <v>6</v>
      </c>
      <c r="G4203" s="1">
        <v>45076</v>
      </c>
      <c r="H4203" s="1">
        <v>45083</v>
      </c>
      <c r="I4203" t="s">
        <v>31</v>
      </c>
      <c r="J4203" t="s">
        <v>22</v>
      </c>
      <c r="K4203" s="2">
        <v>759.04</v>
      </c>
      <c r="L4203" t="s">
        <v>48</v>
      </c>
      <c r="M4203">
        <f>YEAR(Table1[[#This Row],[order_date]])</f>
        <v>2023</v>
      </c>
      <c r="N4203">
        <f>MONTH(Table1[[#This Row],[order_date]])</f>
        <v>5</v>
      </c>
      <c r="O4203" s="3">
        <f>Table1[[#This Row],[sales]]-Table1[[#This Row],[profit]]</f>
        <v>2936.57</v>
      </c>
      <c r="P4203" s="3">
        <f>Table1[[#This Row],[sales]]*Table1[[#This Row],[quantity]]</f>
        <v>22173.66</v>
      </c>
      <c r="Q4203" s="9">
        <f>Table1[[#This Row],[delivery_date]]-Table1[[#This Row],[order_date]]</f>
        <v>7</v>
      </c>
    </row>
    <row r="4204" spans="1:17" x14ac:dyDescent="0.35">
      <c r="A4204" t="s">
        <v>4235</v>
      </c>
      <c r="B4204" t="s">
        <v>19</v>
      </c>
      <c r="C4204" t="s">
        <v>36</v>
      </c>
      <c r="D4204" s="2">
        <v>1047.21</v>
      </c>
      <c r="E4204">
        <v>0.06</v>
      </c>
      <c r="F4204">
        <v>5</v>
      </c>
      <c r="G4204" s="1">
        <v>45192</v>
      </c>
      <c r="H4204" s="1">
        <v>45198</v>
      </c>
      <c r="I4204" t="s">
        <v>21</v>
      </c>
      <c r="J4204" t="s">
        <v>16</v>
      </c>
      <c r="K4204" s="2">
        <v>81.72</v>
      </c>
      <c r="L4204" t="s">
        <v>39</v>
      </c>
      <c r="M4204">
        <f>YEAR(Table1[[#This Row],[order_date]])</f>
        <v>2023</v>
      </c>
      <c r="N4204">
        <f>MONTH(Table1[[#This Row],[order_date]])</f>
        <v>9</v>
      </c>
      <c r="O4204" s="3">
        <f>Table1[[#This Row],[sales]]-Table1[[#This Row],[profit]]</f>
        <v>965.49</v>
      </c>
      <c r="P4204" s="3">
        <f>Table1[[#This Row],[sales]]*Table1[[#This Row],[quantity]]</f>
        <v>5236.05</v>
      </c>
      <c r="Q4204" s="9">
        <f>Table1[[#This Row],[delivery_date]]-Table1[[#This Row],[order_date]]</f>
        <v>6</v>
      </c>
    </row>
    <row r="4205" spans="1:17" x14ac:dyDescent="0.35">
      <c r="A4205" t="s">
        <v>4236</v>
      </c>
      <c r="B4205" t="s">
        <v>41</v>
      </c>
      <c r="C4205" t="s">
        <v>33</v>
      </c>
      <c r="D4205" s="2">
        <v>1456.06</v>
      </c>
      <c r="E4205">
        <v>0.39</v>
      </c>
      <c r="F4205">
        <v>4</v>
      </c>
      <c r="G4205" s="1">
        <v>45573</v>
      </c>
      <c r="H4205" s="1">
        <v>45580</v>
      </c>
      <c r="I4205" t="s">
        <v>31</v>
      </c>
      <c r="J4205" t="s">
        <v>16</v>
      </c>
      <c r="K4205" s="2">
        <v>233.56</v>
      </c>
      <c r="L4205" t="s">
        <v>39</v>
      </c>
      <c r="M4205">
        <f>YEAR(Table1[[#This Row],[order_date]])</f>
        <v>2024</v>
      </c>
      <c r="N4205">
        <f>MONTH(Table1[[#This Row],[order_date]])</f>
        <v>10</v>
      </c>
      <c r="O4205" s="3">
        <f>Table1[[#This Row],[sales]]-Table1[[#This Row],[profit]]</f>
        <v>1222.5</v>
      </c>
      <c r="P4205" s="3">
        <f>Table1[[#This Row],[sales]]*Table1[[#This Row],[quantity]]</f>
        <v>5824.24</v>
      </c>
      <c r="Q4205" s="9">
        <f>Table1[[#This Row],[delivery_date]]-Table1[[#This Row],[order_date]]</f>
        <v>7</v>
      </c>
    </row>
    <row r="4206" spans="1:17" x14ac:dyDescent="0.35">
      <c r="A4206" t="s">
        <v>4237</v>
      </c>
      <c r="B4206" t="s">
        <v>41</v>
      </c>
      <c r="C4206" t="s">
        <v>36</v>
      </c>
      <c r="D4206" s="2">
        <v>4726.88</v>
      </c>
      <c r="E4206">
        <v>7.0000000000000007E-2</v>
      </c>
      <c r="F4206">
        <v>2</v>
      </c>
      <c r="G4206" s="1">
        <v>45117</v>
      </c>
      <c r="H4206" s="1">
        <v>45122</v>
      </c>
      <c r="I4206" t="s">
        <v>15</v>
      </c>
      <c r="J4206" t="s">
        <v>16</v>
      </c>
      <c r="K4206" s="2">
        <v>882.94</v>
      </c>
      <c r="L4206" t="s">
        <v>39</v>
      </c>
      <c r="M4206">
        <f>YEAR(Table1[[#This Row],[order_date]])</f>
        <v>2023</v>
      </c>
      <c r="N4206">
        <f>MONTH(Table1[[#This Row],[order_date]])</f>
        <v>7</v>
      </c>
      <c r="O4206" s="3">
        <f>Table1[[#This Row],[sales]]-Table1[[#This Row],[profit]]</f>
        <v>3843.94</v>
      </c>
      <c r="P4206" s="3">
        <f>Table1[[#This Row],[sales]]*Table1[[#This Row],[quantity]]</f>
        <v>9453.76</v>
      </c>
      <c r="Q4206" s="9">
        <f>Table1[[#This Row],[delivery_date]]-Table1[[#This Row],[order_date]]</f>
        <v>5</v>
      </c>
    </row>
    <row r="4207" spans="1:17" x14ac:dyDescent="0.35">
      <c r="A4207" t="s">
        <v>4238</v>
      </c>
      <c r="B4207" t="s">
        <v>19</v>
      </c>
      <c r="C4207" t="s">
        <v>20</v>
      </c>
      <c r="D4207" s="2">
        <v>520.42999999999995</v>
      </c>
      <c r="E4207">
        <v>0.16</v>
      </c>
      <c r="F4207">
        <v>7</v>
      </c>
      <c r="G4207" s="1">
        <v>45168</v>
      </c>
      <c r="H4207" s="1">
        <v>45175</v>
      </c>
      <c r="I4207" t="s">
        <v>21</v>
      </c>
      <c r="J4207" t="s">
        <v>16</v>
      </c>
      <c r="K4207" s="2">
        <v>150.30000000000001</v>
      </c>
      <c r="L4207" t="s">
        <v>28</v>
      </c>
      <c r="M4207">
        <f>YEAR(Table1[[#This Row],[order_date]])</f>
        <v>2023</v>
      </c>
      <c r="N4207">
        <f>MONTH(Table1[[#This Row],[order_date]])</f>
        <v>8</v>
      </c>
      <c r="O4207" s="3">
        <f>Table1[[#This Row],[sales]]-Table1[[#This Row],[profit]]</f>
        <v>370.12999999999994</v>
      </c>
      <c r="P4207" s="3">
        <f>Table1[[#This Row],[sales]]*Table1[[#This Row],[quantity]]</f>
        <v>3643.0099999999998</v>
      </c>
      <c r="Q4207" s="9">
        <f>Table1[[#This Row],[delivery_date]]-Table1[[#This Row],[order_date]]</f>
        <v>7</v>
      </c>
    </row>
    <row r="4208" spans="1:17" x14ac:dyDescent="0.35">
      <c r="A4208" t="s">
        <v>4239</v>
      </c>
      <c r="B4208" t="s">
        <v>19</v>
      </c>
      <c r="C4208" t="s">
        <v>20</v>
      </c>
      <c r="D4208" s="2">
        <v>2782.53</v>
      </c>
      <c r="E4208">
        <v>0.12</v>
      </c>
      <c r="F4208">
        <v>6</v>
      </c>
      <c r="G4208" s="1">
        <v>45525</v>
      </c>
      <c r="H4208" s="1">
        <v>45527</v>
      </c>
      <c r="I4208" t="s">
        <v>21</v>
      </c>
      <c r="J4208" t="s">
        <v>27</v>
      </c>
      <c r="K4208" s="2">
        <v>379.2</v>
      </c>
      <c r="L4208" t="s">
        <v>28</v>
      </c>
      <c r="M4208">
        <f>YEAR(Table1[[#This Row],[order_date]])</f>
        <v>2024</v>
      </c>
      <c r="N4208">
        <f>MONTH(Table1[[#This Row],[order_date]])</f>
        <v>8</v>
      </c>
      <c r="O4208" s="3">
        <f>Table1[[#This Row],[sales]]-Table1[[#This Row],[profit]]</f>
        <v>2403.3300000000004</v>
      </c>
      <c r="P4208" s="3">
        <f>Table1[[#This Row],[sales]]*Table1[[#This Row],[quantity]]</f>
        <v>16695.18</v>
      </c>
      <c r="Q4208" s="9">
        <f>Table1[[#This Row],[delivery_date]]-Table1[[#This Row],[order_date]]</f>
        <v>2</v>
      </c>
    </row>
    <row r="4209" spans="1:17" x14ac:dyDescent="0.35">
      <c r="A4209" t="s">
        <v>4240</v>
      </c>
      <c r="B4209" t="s">
        <v>41</v>
      </c>
      <c r="C4209" t="s">
        <v>20</v>
      </c>
      <c r="D4209" s="2">
        <v>2657.83</v>
      </c>
      <c r="E4209">
        <v>0.03</v>
      </c>
      <c r="F4209">
        <v>7</v>
      </c>
      <c r="G4209" s="1">
        <v>45121</v>
      </c>
      <c r="H4209" s="1">
        <v>45127</v>
      </c>
      <c r="I4209" t="s">
        <v>15</v>
      </c>
      <c r="J4209" t="s">
        <v>27</v>
      </c>
      <c r="K4209" s="2">
        <v>577.77</v>
      </c>
      <c r="L4209" t="s">
        <v>17</v>
      </c>
      <c r="M4209">
        <f>YEAR(Table1[[#This Row],[order_date]])</f>
        <v>2023</v>
      </c>
      <c r="N4209">
        <f>MONTH(Table1[[#This Row],[order_date]])</f>
        <v>7</v>
      </c>
      <c r="O4209" s="3">
        <f>Table1[[#This Row],[sales]]-Table1[[#This Row],[profit]]</f>
        <v>2080.06</v>
      </c>
      <c r="P4209" s="3">
        <f>Table1[[#This Row],[sales]]*Table1[[#This Row],[quantity]]</f>
        <v>18604.809999999998</v>
      </c>
      <c r="Q4209" s="9">
        <f>Table1[[#This Row],[delivery_date]]-Table1[[#This Row],[order_date]]</f>
        <v>6</v>
      </c>
    </row>
    <row r="4210" spans="1:17" x14ac:dyDescent="0.35">
      <c r="A4210" t="s">
        <v>4241</v>
      </c>
      <c r="B4210" t="s">
        <v>19</v>
      </c>
      <c r="C4210" t="s">
        <v>26</v>
      </c>
      <c r="D4210" s="2">
        <v>3655.97</v>
      </c>
      <c r="E4210">
        <v>0.14000000000000001</v>
      </c>
      <c r="F4210">
        <v>3</v>
      </c>
      <c r="G4210" s="1">
        <v>45014</v>
      </c>
      <c r="H4210" s="1">
        <v>45018</v>
      </c>
      <c r="I4210" t="s">
        <v>15</v>
      </c>
      <c r="J4210" t="s">
        <v>16</v>
      </c>
      <c r="K4210" s="2">
        <v>193.1</v>
      </c>
      <c r="L4210" t="s">
        <v>39</v>
      </c>
      <c r="M4210">
        <f>YEAR(Table1[[#This Row],[order_date]])</f>
        <v>2023</v>
      </c>
      <c r="N4210">
        <f>MONTH(Table1[[#This Row],[order_date]])</f>
        <v>3</v>
      </c>
      <c r="O4210" s="3">
        <f>Table1[[#This Row],[sales]]-Table1[[#This Row],[profit]]</f>
        <v>3462.87</v>
      </c>
      <c r="P4210" s="3">
        <f>Table1[[#This Row],[sales]]*Table1[[#This Row],[quantity]]</f>
        <v>10967.91</v>
      </c>
      <c r="Q4210" s="9">
        <f>Table1[[#This Row],[delivery_date]]-Table1[[#This Row],[order_date]]</f>
        <v>4</v>
      </c>
    </row>
    <row r="4211" spans="1:17" x14ac:dyDescent="0.35">
      <c r="A4211" t="s">
        <v>4242</v>
      </c>
      <c r="B4211" t="s">
        <v>41</v>
      </c>
      <c r="C4211" t="s">
        <v>33</v>
      </c>
      <c r="D4211" s="2">
        <v>1381.03</v>
      </c>
      <c r="E4211">
        <v>0.46</v>
      </c>
      <c r="F4211">
        <v>1</v>
      </c>
      <c r="G4211" s="1">
        <v>45293</v>
      </c>
      <c r="H4211" s="1">
        <v>45295</v>
      </c>
      <c r="I4211" t="s">
        <v>31</v>
      </c>
      <c r="J4211" t="s">
        <v>27</v>
      </c>
      <c r="K4211" s="2">
        <v>219.83</v>
      </c>
      <c r="L4211" t="s">
        <v>48</v>
      </c>
      <c r="M4211">
        <f>YEAR(Table1[[#This Row],[order_date]])</f>
        <v>2024</v>
      </c>
      <c r="N4211">
        <f>MONTH(Table1[[#This Row],[order_date]])</f>
        <v>1</v>
      </c>
      <c r="O4211" s="3">
        <f>Table1[[#This Row],[sales]]-Table1[[#This Row],[profit]]</f>
        <v>1161.2</v>
      </c>
      <c r="P4211" s="3">
        <f>Table1[[#This Row],[sales]]*Table1[[#This Row],[quantity]]</f>
        <v>1381.03</v>
      </c>
      <c r="Q4211" s="9">
        <f>Table1[[#This Row],[delivery_date]]-Table1[[#This Row],[order_date]]</f>
        <v>2</v>
      </c>
    </row>
    <row r="4212" spans="1:17" x14ac:dyDescent="0.35">
      <c r="A4212" t="s">
        <v>4243</v>
      </c>
      <c r="B4212" t="s">
        <v>13</v>
      </c>
      <c r="C4212" t="s">
        <v>36</v>
      </c>
      <c r="D4212" s="2">
        <v>4680.3900000000003</v>
      </c>
      <c r="E4212">
        <v>0.01</v>
      </c>
      <c r="F4212">
        <v>1</v>
      </c>
      <c r="G4212" s="1">
        <v>45411</v>
      </c>
      <c r="H4212" s="1">
        <v>45417</v>
      </c>
      <c r="I4212" t="s">
        <v>15</v>
      </c>
      <c r="J4212" t="s">
        <v>22</v>
      </c>
      <c r="K4212" s="2">
        <v>281.39</v>
      </c>
      <c r="L4212" t="s">
        <v>17</v>
      </c>
      <c r="M4212">
        <f>YEAR(Table1[[#This Row],[order_date]])</f>
        <v>2024</v>
      </c>
      <c r="N4212">
        <f>MONTH(Table1[[#This Row],[order_date]])</f>
        <v>4</v>
      </c>
      <c r="O4212" s="3">
        <f>Table1[[#This Row],[sales]]-Table1[[#This Row],[profit]]</f>
        <v>4399</v>
      </c>
      <c r="P4212" s="3">
        <f>Table1[[#This Row],[sales]]*Table1[[#This Row],[quantity]]</f>
        <v>4680.3900000000003</v>
      </c>
      <c r="Q4212" s="9">
        <f>Table1[[#This Row],[delivery_date]]-Table1[[#This Row],[order_date]]</f>
        <v>6</v>
      </c>
    </row>
    <row r="4213" spans="1:17" x14ac:dyDescent="0.35">
      <c r="A4213" t="s">
        <v>4244</v>
      </c>
      <c r="B4213" t="s">
        <v>19</v>
      </c>
      <c r="C4213" t="s">
        <v>20</v>
      </c>
      <c r="D4213" s="2">
        <v>2111.86</v>
      </c>
      <c r="E4213">
        <v>0.01</v>
      </c>
      <c r="F4213">
        <v>4</v>
      </c>
      <c r="G4213" s="1">
        <v>45287</v>
      </c>
      <c r="H4213" s="1">
        <v>45289</v>
      </c>
      <c r="I4213" t="s">
        <v>31</v>
      </c>
      <c r="J4213" t="s">
        <v>27</v>
      </c>
      <c r="K4213" s="2">
        <v>230.73</v>
      </c>
      <c r="L4213" t="s">
        <v>23</v>
      </c>
      <c r="M4213">
        <f>YEAR(Table1[[#This Row],[order_date]])</f>
        <v>2023</v>
      </c>
      <c r="N4213">
        <f>MONTH(Table1[[#This Row],[order_date]])</f>
        <v>12</v>
      </c>
      <c r="O4213" s="3">
        <f>Table1[[#This Row],[sales]]-Table1[[#This Row],[profit]]</f>
        <v>1881.13</v>
      </c>
      <c r="P4213" s="3">
        <f>Table1[[#This Row],[sales]]*Table1[[#This Row],[quantity]]</f>
        <v>8447.44</v>
      </c>
      <c r="Q4213" s="9">
        <f>Table1[[#This Row],[delivery_date]]-Table1[[#This Row],[order_date]]</f>
        <v>2</v>
      </c>
    </row>
    <row r="4214" spans="1:17" x14ac:dyDescent="0.35">
      <c r="A4214" t="s">
        <v>4245</v>
      </c>
      <c r="B4214" t="s">
        <v>13</v>
      </c>
      <c r="C4214" t="s">
        <v>33</v>
      </c>
      <c r="D4214" s="2">
        <v>1500.03</v>
      </c>
      <c r="E4214">
        <v>0.35</v>
      </c>
      <c r="F4214">
        <v>4</v>
      </c>
      <c r="G4214" s="1">
        <v>45042</v>
      </c>
      <c r="H4214" s="1">
        <v>45045</v>
      </c>
      <c r="I4214" t="s">
        <v>31</v>
      </c>
      <c r="J4214" t="s">
        <v>27</v>
      </c>
      <c r="K4214" s="2">
        <v>250.99</v>
      </c>
      <c r="L4214" t="s">
        <v>39</v>
      </c>
      <c r="M4214">
        <f>YEAR(Table1[[#This Row],[order_date]])</f>
        <v>2023</v>
      </c>
      <c r="N4214">
        <f>MONTH(Table1[[#This Row],[order_date]])</f>
        <v>4</v>
      </c>
      <c r="O4214" s="3">
        <f>Table1[[#This Row],[sales]]-Table1[[#This Row],[profit]]</f>
        <v>1249.04</v>
      </c>
      <c r="P4214" s="3">
        <f>Table1[[#This Row],[sales]]*Table1[[#This Row],[quantity]]</f>
        <v>6000.12</v>
      </c>
      <c r="Q4214" s="9">
        <f>Table1[[#This Row],[delivery_date]]-Table1[[#This Row],[order_date]]</f>
        <v>3</v>
      </c>
    </row>
    <row r="4215" spans="1:17" x14ac:dyDescent="0.35">
      <c r="A4215" t="s">
        <v>4246</v>
      </c>
      <c r="B4215" t="s">
        <v>25</v>
      </c>
      <c r="C4215" t="s">
        <v>33</v>
      </c>
      <c r="D4215" s="2">
        <v>1750.66</v>
      </c>
      <c r="E4215">
        <v>0.18</v>
      </c>
      <c r="F4215">
        <v>7</v>
      </c>
      <c r="G4215" s="1">
        <v>45358</v>
      </c>
      <c r="H4215" s="1">
        <v>45361</v>
      </c>
      <c r="I4215" t="s">
        <v>31</v>
      </c>
      <c r="J4215" t="s">
        <v>27</v>
      </c>
      <c r="K4215" s="2">
        <v>341.97</v>
      </c>
      <c r="L4215" t="s">
        <v>39</v>
      </c>
      <c r="M4215">
        <f>YEAR(Table1[[#This Row],[order_date]])</f>
        <v>2024</v>
      </c>
      <c r="N4215">
        <f>MONTH(Table1[[#This Row],[order_date]])</f>
        <v>3</v>
      </c>
      <c r="O4215" s="3">
        <f>Table1[[#This Row],[sales]]-Table1[[#This Row],[profit]]</f>
        <v>1408.69</v>
      </c>
      <c r="P4215" s="3">
        <f>Table1[[#This Row],[sales]]*Table1[[#This Row],[quantity]]</f>
        <v>12254.62</v>
      </c>
      <c r="Q4215" s="9">
        <f>Table1[[#This Row],[delivery_date]]-Table1[[#This Row],[order_date]]</f>
        <v>3</v>
      </c>
    </row>
    <row r="4216" spans="1:17" x14ac:dyDescent="0.35">
      <c r="A4216" t="s">
        <v>4247</v>
      </c>
      <c r="B4216" t="s">
        <v>13</v>
      </c>
      <c r="C4216" t="s">
        <v>26</v>
      </c>
      <c r="D4216" s="2">
        <v>1808.74</v>
      </c>
      <c r="E4216">
        <v>0.11</v>
      </c>
      <c r="F4216">
        <v>7</v>
      </c>
      <c r="G4216" s="1">
        <v>45417</v>
      </c>
      <c r="H4216" s="1">
        <v>45421</v>
      </c>
      <c r="I4216" t="s">
        <v>21</v>
      </c>
      <c r="J4216" t="s">
        <v>27</v>
      </c>
      <c r="K4216" s="2">
        <v>486.85</v>
      </c>
      <c r="L4216" t="s">
        <v>28</v>
      </c>
      <c r="M4216">
        <f>YEAR(Table1[[#This Row],[order_date]])</f>
        <v>2024</v>
      </c>
      <c r="N4216">
        <f>MONTH(Table1[[#This Row],[order_date]])</f>
        <v>5</v>
      </c>
      <c r="O4216" s="3">
        <f>Table1[[#This Row],[sales]]-Table1[[#This Row],[profit]]</f>
        <v>1321.8899999999999</v>
      </c>
      <c r="P4216" s="3">
        <f>Table1[[#This Row],[sales]]*Table1[[#This Row],[quantity]]</f>
        <v>12661.18</v>
      </c>
      <c r="Q4216" s="9">
        <f>Table1[[#This Row],[delivery_date]]-Table1[[#This Row],[order_date]]</f>
        <v>4</v>
      </c>
    </row>
    <row r="4217" spans="1:17" x14ac:dyDescent="0.35">
      <c r="A4217" t="s">
        <v>4248</v>
      </c>
      <c r="B4217" t="s">
        <v>13</v>
      </c>
      <c r="C4217" t="s">
        <v>36</v>
      </c>
      <c r="D4217" s="2">
        <v>1074.75</v>
      </c>
      <c r="E4217">
        <v>0.25</v>
      </c>
      <c r="F4217">
        <v>4</v>
      </c>
      <c r="G4217" s="1">
        <v>45389</v>
      </c>
      <c r="H4217" s="1">
        <v>45391</v>
      </c>
      <c r="I4217" t="s">
        <v>31</v>
      </c>
      <c r="J4217" t="s">
        <v>16</v>
      </c>
      <c r="K4217" s="2">
        <v>103.39</v>
      </c>
      <c r="L4217" t="s">
        <v>39</v>
      </c>
      <c r="M4217">
        <f>YEAR(Table1[[#This Row],[order_date]])</f>
        <v>2024</v>
      </c>
      <c r="N4217">
        <f>MONTH(Table1[[#This Row],[order_date]])</f>
        <v>4</v>
      </c>
      <c r="O4217" s="3">
        <f>Table1[[#This Row],[sales]]-Table1[[#This Row],[profit]]</f>
        <v>971.36</v>
      </c>
      <c r="P4217" s="3">
        <f>Table1[[#This Row],[sales]]*Table1[[#This Row],[quantity]]</f>
        <v>4299</v>
      </c>
      <c r="Q4217" s="9">
        <f>Table1[[#This Row],[delivery_date]]-Table1[[#This Row],[order_date]]</f>
        <v>2</v>
      </c>
    </row>
    <row r="4218" spans="1:17" x14ac:dyDescent="0.35">
      <c r="A4218" t="s">
        <v>4249</v>
      </c>
      <c r="B4218" t="s">
        <v>41</v>
      </c>
      <c r="C4218" t="s">
        <v>36</v>
      </c>
      <c r="D4218" s="2">
        <v>4647.46</v>
      </c>
      <c r="E4218">
        <v>0.13</v>
      </c>
      <c r="F4218">
        <v>7</v>
      </c>
      <c r="G4218" s="1">
        <v>45282</v>
      </c>
      <c r="H4218" s="1">
        <v>45288</v>
      </c>
      <c r="I4218" t="s">
        <v>31</v>
      </c>
      <c r="J4218" t="s">
        <v>27</v>
      </c>
      <c r="K4218" s="2">
        <v>590.96</v>
      </c>
      <c r="L4218" t="s">
        <v>48</v>
      </c>
      <c r="M4218">
        <f>YEAR(Table1[[#This Row],[order_date]])</f>
        <v>2023</v>
      </c>
      <c r="N4218">
        <f>MONTH(Table1[[#This Row],[order_date]])</f>
        <v>12</v>
      </c>
      <c r="O4218" s="3">
        <f>Table1[[#This Row],[sales]]-Table1[[#This Row],[profit]]</f>
        <v>4056.5</v>
      </c>
      <c r="P4218" s="3">
        <f>Table1[[#This Row],[sales]]*Table1[[#This Row],[quantity]]</f>
        <v>32532.22</v>
      </c>
      <c r="Q4218" s="9">
        <f>Table1[[#This Row],[delivery_date]]-Table1[[#This Row],[order_date]]</f>
        <v>6</v>
      </c>
    </row>
    <row r="4219" spans="1:17" x14ac:dyDescent="0.35">
      <c r="A4219" t="s">
        <v>4250</v>
      </c>
      <c r="B4219" t="s">
        <v>13</v>
      </c>
      <c r="C4219" t="s">
        <v>20</v>
      </c>
      <c r="D4219" s="2">
        <v>956.89</v>
      </c>
      <c r="E4219">
        <v>0.2</v>
      </c>
      <c r="F4219">
        <v>8</v>
      </c>
      <c r="G4219" s="1">
        <v>45406</v>
      </c>
      <c r="H4219" s="1">
        <v>45409</v>
      </c>
      <c r="I4219" t="s">
        <v>21</v>
      </c>
      <c r="J4219" t="s">
        <v>27</v>
      </c>
      <c r="K4219" s="2">
        <v>181.14</v>
      </c>
      <c r="L4219" t="s">
        <v>39</v>
      </c>
      <c r="M4219">
        <f>YEAR(Table1[[#This Row],[order_date]])</f>
        <v>2024</v>
      </c>
      <c r="N4219">
        <f>MONTH(Table1[[#This Row],[order_date]])</f>
        <v>4</v>
      </c>
      <c r="O4219" s="3">
        <f>Table1[[#This Row],[sales]]-Table1[[#This Row],[profit]]</f>
        <v>775.75</v>
      </c>
      <c r="P4219" s="3">
        <f>Table1[[#This Row],[sales]]*Table1[[#This Row],[quantity]]</f>
        <v>7655.12</v>
      </c>
      <c r="Q4219" s="9">
        <f>Table1[[#This Row],[delivery_date]]-Table1[[#This Row],[order_date]]</f>
        <v>3</v>
      </c>
    </row>
    <row r="4220" spans="1:17" x14ac:dyDescent="0.35">
      <c r="A4220" t="s">
        <v>4251</v>
      </c>
      <c r="B4220" t="s">
        <v>19</v>
      </c>
      <c r="C4220" t="s">
        <v>20</v>
      </c>
      <c r="D4220" s="2">
        <v>4425.88</v>
      </c>
      <c r="E4220">
        <v>0.36</v>
      </c>
      <c r="F4220">
        <v>9</v>
      </c>
      <c r="G4220" s="1">
        <v>45447</v>
      </c>
      <c r="H4220" s="1">
        <v>45451</v>
      </c>
      <c r="I4220" t="s">
        <v>31</v>
      </c>
      <c r="J4220" t="s">
        <v>22</v>
      </c>
      <c r="K4220" s="2">
        <v>456.6</v>
      </c>
      <c r="L4220" t="s">
        <v>48</v>
      </c>
      <c r="M4220">
        <f>YEAR(Table1[[#This Row],[order_date]])</f>
        <v>2024</v>
      </c>
      <c r="N4220">
        <f>MONTH(Table1[[#This Row],[order_date]])</f>
        <v>6</v>
      </c>
      <c r="O4220" s="3">
        <f>Table1[[#This Row],[sales]]-Table1[[#This Row],[profit]]</f>
        <v>3969.28</v>
      </c>
      <c r="P4220" s="3">
        <f>Table1[[#This Row],[sales]]*Table1[[#This Row],[quantity]]</f>
        <v>39832.92</v>
      </c>
      <c r="Q4220" s="9">
        <f>Table1[[#This Row],[delivery_date]]-Table1[[#This Row],[order_date]]</f>
        <v>4</v>
      </c>
    </row>
    <row r="4221" spans="1:17" x14ac:dyDescent="0.35">
      <c r="A4221" t="s">
        <v>4252</v>
      </c>
      <c r="B4221" t="s">
        <v>41</v>
      </c>
      <c r="C4221" t="s">
        <v>33</v>
      </c>
      <c r="D4221" s="2">
        <v>2084.15</v>
      </c>
      <c r="E4221">
        <v>0.06</v>
      </c>
      <c r="F4221">
        <v>6</v>
      </c>
      <c r="G4221" s="1">
        <v>45350</v>
      </c>
      <c r="H4221" s="1">
        <v>45356</v>
      </c>
      <c r="I4221" t="s">
        <v>21</v>
      </c>
      <c r="J4221" t="s">
        <v>16</v>
      </c>
      <c r="K4221" s="2">
        <v>577.05999999999995</v>
      </c>
      <c r="L4221" t="s">
        <v>17</v>
      </c>
      <c r="M4221">
        <f>YEAR(Table1[[#This Row],[order_date]])</f>
        <v>2024</v>
      </c>
      <c r="N4221">
        <f>MONTH(Table1[[#This Row],[order_date]])</f>
        <v>2</v>
      </c>
      <c r="O4221" s="3">
        <f>Table1[[#This Row],[sales]]-Table1[[#This Row],[profit]]</f>
        <v>1507.0900000000001</v>
      </c>
      <c r="P4221" s="3">
        <f>Table1[[#This Row],[sales]]*Table1[[#This Row],[quantity]]</f>
        <v>12504.900000000001</v>
      </c>
      <c r="Q4221" s="9">
        <f>Table1[[#This Row],[delivery_date]]-Table1[[#This Row],[order_date]]</f>
        <v>6</v>
      </c>
    </row>
    <row r="4222" spans="1:17" x14ac:dyDescent="0.35">
      <c r="A4222" t="s">
        <v>4253</v>
      </c>
      <c r="B4222" t="s">
        <v>25</v>
      </c>
      <c r="C4222" t="s">
        <v>36</v>
      </c>
      <c r="D4222" s="2">
        <v>1419.45</v>
      </c>
      <c r="E4222">
        <v>0.48</v>
      </c>
      <c r="F4222">
        <v>4</v>
      </c>
      <c r="G4222" s="1">
        <v>45310</v>
      </c>
      <c r="H4222" s="1">
        <v>45312</v>
      </c>
      <c r="I4222" t="s">
        <v>21</v>
      </c>
      <c r="J4222" t="s">
        <v>22</v>
      </c>
      <c r="K4222" s="2">
        <v>381.1</v>
      </c>
      <c r="L4222" t="s">
        <v>28</v>
      </c>
      <c r="M4222">
        <f>YEAR(Table1[[#This Row],[order_date]])</f>
        <v>2024</v>
      </c>
      <c r="N4222">
        <f>MONTH(Table1[[#This Row],[order_date]])</f>
        <v>1</v>
      </c>
      <c r="O4222" s="3">
        <f>Table1[[#This Row],[sales]]-Table1[[#This Row],[profit]]</f>
        <v>1038.3499999999999</v>
      </c>
      <c r="P4222" s="3">
        <f>Table1[[#This Row],[sales]]*Table1[[#This Row],[quantity]]</f>
        <v>5677.8</v>
      </c>
      <c r="Q4222" s="9">
        <f>Table1[[#This Row],[delivery_date]]-Table1[[#This Row],[order_date]]</f>
        <v>2</v>
      </c>
    </row>
    <row r="4223" spans="1:17" x14ac:dyDescent="0.35">
      <c r="A4223" t="s">
        <v>4254</v>
      </c>
      <c r="B4223" t="s">
        <v>19</v>
      </c>
      <c r="C4223" t="s">
        <v>36</v>
      </c>
      <c r="D4223" s="2">
        <v>1072.69</v>
      </c>
      <c r="E4223">
        <v>0.02</v>
      </c>
      <c r="F4223">
        <v>2</v>
      </c>
      <c r="G4223" s="1">
        <v>45140</v>
      </c>
      <c r="H4223" s="1">
        <v>45141</v>
      </c>
      <c r="I4223" t="s">
        <v>31</v>
      </c>
      <c r="J4223" t="s">
        <v>27</v>
      </c>
      <c r="K4223" s="2">
        <v>291.47000000000003</v>
      </c>
      <c r="L4223" t="s">
        <v>39</v>
      </c>
      <c r="M4223">
        <f>YEAR(Table1[[#This Row],[order_date]])</f>
        <v>2023</v>
      </c>
      <c r="N4223">
        <f>MONTH(Table1[[#This Row],[order_date]])</f>
        <v>8</v>
      </c>
      <c r="O4223" s="3">
        <f>Table1[[#This Row],[sales]]-Table1[[#This Row],[profit]]</f>
        <v>781.22</v>
      </c>
      <c r="P4223" s="3">
        <f>Table1[[#This Row],[sales]]*Table1[[#This Row],[quantity]]</f>
        <v>2145.38</v>
      </c>
      <c r="Q4223" s="9">
        <f>Table1[[#This Row],[delivery_date]]-Table1[[#This Row],[order_date]]</f>
        <v>1</v>
      </c>
    </row>
    <row r="4224" spans="1:17" x14ac:dyDescent="0.35">
      <c r="A4224" t="s">
        <v>4255</v>
      </c>
      <c r="B4224" t="s">
        <v>25</v>
      </c>
      <c r="C4224" t="s">
        <v>20</v>
      </c>
      <c r="D4224" s="2">
        <v>2571.2800000000002</v>
      </c>
      <c r="E4224">
        <v>0.4</v>
      </c>
      <c r="F4224">
        <v>9</v>
      </c>
      <c r="G4224" s="1">
        <v>45625</v>
      </c>
      <c r="H4224" s="1">
        <v>45626</v>
      </c>
      <c r="I4224" t="s">
        <v>31</v>
      </c>
      <c r="J4224" t="s">
        <v>27</v>
      </c>
      <c r="K4224" s="2">
        <v>591.58000000000004</v>
      </c>
      <c r="L4224" t="s">
        <v>17</v>
      </c>
      <c r="M4224">
        <f>YEAR(Table1[[#This Row],[order_date]])</f>
        <v>2024</v>
      </c>
      <c r="N4224">
        <f>MONTH(Table1[[#This Row],[order_date]])</f>
        <v>11</v>
      </c>
      <c r="O4224" s="3">
        <f>Table1[[#This Row],[sales]]-Table1[[#This Row],[profit]]</f>
        <v>1979.7000000000003</v>
      </c>
      <c r="P4224" s="3">
        <f>Table1[[#This Row],[sales]]*Table1[[#This Row],[quantity]]</f>
        <v>23141.52</v>
      </c>
      <c r="Q4224" s="9">
        <f>Table1[[#This Row],[delivery_date]]-Table1[[#This Row],[order_date]]</f>
        <v>1</v>
      </c>
    </row>
    <row r="4225" spans="1:17" x14ac:dyDescent="0.35">
      <c r="A4225" t="s">
        <v>4256</v>
      </c>
      <c r="B4225" t="s">
        <v>13</v>
      </c>
      <c r="C4225" t="s">
        <v>14</v>
      </c>
      <c r="D4225" s="2">
        <v>3379.37</v>
      </c>
      <c r="E4225">
        <v>0.36</v>
      </c>
      <c r="F4225">
        <v>7</v>
      </c>
      <c r="G4225" s="1">
        <v>45048</v>
      </c>
      <c r="H4225" s="1">
        <v>45052</v>
      </c>
      <c r="I4225" t="s">
        <v>31</v>
      </c>
      <c r="J4225" t="s">
        <v>22</v>
      </c>
      <c r="K4225" s="2">
        <v>1010.64</v>
      </c>
      <c r="L4225" t="s">
        <v>39</v>
      </c>
      <c r="M4225">
        <f>YEAR(Table1[[#This Row],[order_date]])</f>
        <v>2023</v>
      </c>
      <c r="N4225">
        <f>MONTH(Table1[[#This Row],[order_date]])</f>
        <v>5</v>
      </c>
      <c r="O4225" s="3">
        <f>Table1[[#This Row],[sales]]-Table1[[#This Row],[profit]]</f>
        <v>2368.73</v>
      </c>
      <c r="P4225" s="3">
        <f>Table1[[#This Row],[sales]]*Table1[[#This Row],[quantity]]</f>
        <v>23655.59</v>
      </c>
      <c r="Q4225" s="9">
        <f>Table1[[#This Row],[delivery_date]]-Table1[[#This Row],[order_date]]</f>
        <v>4</v>
      </c>
    </row>
    <row r="4226" spans="1:17" x14ac:dyDescent="0.35">
      <c r="A4226" t="s">
        <v>4257</v>
      </c>
      <c r="B4226" t="s">
        <v>19</v>
      </c>
      <c r="C4226" t="s">
        <v>33</v>
      </c>
      <c r="D4226" s="2">
        <v>4501.28</v>
      </c>
      <c r="E4226">
        <v>0.14000000000000001</v>
      </c>
      <c r="F4226">
        <v>6</v>
      </c>
      <c r="G4226" s="1">
        <v>45634</v>
      </c>
      <c r="H4226" s="1">
        <v>45635</v>
      </c>
      <c r="I4226" t="s">
        <v>21</v>
      </c>
      <c r="J4226" t="s">
        <v>22</v>
      </c>
      <c r="K4226" s="2">
        <v>1154.8</v>
      </c>
      <c r="L4226" t="s">
        <v>39</v>
      </c>
      <c r="M4226">
        <f>YEAR(Table1[[#This Row],[order_date]])</f>
        <v>2024</v>
      </c>
      <c r="N4226">
        <f>MONTH(Table1[[#This Row],[order_date]])</f>
        <v>12</v>
      </c>
      <c r="O4226" s="3">
        <f>Table1[[#This Row],[sales]]-Table1[[#This Row],[profit]]</f>
        <v>3346.4799999999996</v>
      </c>
      <c r="P4226" s="3">
        <f>Table1[[#This Row],[sales]]*Table1[[#This Row],[quantity]]</f>
        <v>27007.68</v>
      </c>
      <c r="Q4226" s="9">
        <f>Table1[[#This Row],[delivery_date]]-Table1[[#This Row],[order_date]]</f>
        <v>1</v>
      </c>
    </row>
    <row r="4227" spans="1:17" x14ac:dyDescent="0.35">
      <c r="A4227" t="s">
        <v>4258</v>
      </c>
      <c r="B4227" t="s">
        <v>19</v>
      </c>
      <c r="C4227" t="s">
        <v>36</v>
      </c>
      <c r="D4227" s="2">
        <v>3296.99</v>
      </c>
      <c r="E4227">
        <v>0.06</v>
      </c>
      <c r="F4227">
        <v>4</v>
      </c>
      <c r="G4227" s="1">
        <v>45627</v>
      </c>
      <c r="H4227" s="1">
        <v>45632</v>
      </c>
      <c r="I4227" t="s">
        <v>15</v>
      </c>
      <c r="J4227" t="s">
        <v>27</v>
      </c>
      <c r="K4227" s="2">
        <v>573.66999999999996</v>
      </c>
      <c r="L4227" t="s">
        <v>34</v>
      </c>
      <c r="M4227">
        <f>YEAR(Table1[[#This Row],[order_date]])</f>
        <v>2024</v>
      </c>
      <c r="N4227">
        <f>MONTH(Table1[[#This Row],[order_date]])</f>
        <v>12</v>
      </c>
      <c r="O4227" s="3">
        <f>Table1[[#This Row],[sales]]-Table1[[#This Row],[profit]]</f>
        <v>2723.3199999999997</v>
      </c>
      <c r="P4227" s="3">
        <f>Table1[[#This Row],[sales]]*Table1[[#This Row],[quantity]]</f>
        <v>13187.96</v>
      </c>
      <c r="Q4227" s="9">
        <f>Table1[[#This Row],[delivery_date]]-Table1[[#This Row],[order_date]]</f>
        <v>5</v>
      </c>
    </row>
    <row r="4228" spans="1:17" x14ac:dyDescent="0.35">
      <c r="A4228" t="s">
        <v>4259</v>
      </c>
      <c r="B4228" t="s">
        <v>25</v>
      </c>
      <c r="C4228" t="s">
        <v>26</v>
      </c>
      <c r="D4228" s="2">
        <v>2469.9499999999998</v>
      </c>
      <c r="E4228">
        <v>0.43</v>
      </c>
      <c r="F4228">
        <v>4</v>
      </c>
      <c r="G4228" s="1">
        <v>45187</v>
      </c>
      <c r="H4228" s="1">
        <v>45193</v>
      </c>
      <c r="I4228" t="s">
        <v>21</v>
      </c>
      <c r="J4228" t="s">
        <v>22</v>
      </c>
      <c r="K4228" s="2">
        <v>579.66999999999996</v>
      </c>
      <c r="L4228" t="s">
        <v>34</v>
      </c>
      <c r="M4228">
        <f>YEAR(Table1[[#This Row],[order_date]])</f>
        <v>2023</v>
      </c>
      <c r="N4228">
        <f>MONTH(Table1[[#This Row],[order_date]])</f>
        <v>9</v>
      </c>
      <c r="O4228" s="3">
        <f>Table1[[#This Row],[sales]]-Table1[[#This Row],[profit]]</f>
        <v>1890.2799999999997</v>
      </c>
      <c r="P4228" s="3">
        <f>Table1[[#This Row],[sales]]*Table1[[#This Row],[quantity]]</f>
        <v>9879.7999999999993</v>
      </c>
      <c r="Q4228" s="9">
        <f>Table1[[#This Row],[delivery_date]]-Table1[[#This Row],[order_date]]</f>
        <v>6</v>
      </c>
    </row>
    <row r="4229" spans="1:17" x14ac:dyDescent="0.35">
      <c r="A4229" t="s">
        <v>4260</v>
      </c>
      <c r="B4229" t="s">
        <v>19</v>
      </c>
      <c r="C4229" t="s">
        <v>26</v>
      </c>
      <c r="D4229" s="2">
        <v>264.02999999999997</v>
      </c>
      <c r="E4229">
        <v>0.34</v>
      </c>
      <c r="F4229">
        <v>2</v>
      </c>
      <c r="G4229" s="1">
        <v>44933</v>
      </c>
      <c r="H4229" s="1">
        <v>44939</v>
      </c>
      <c r="I4229" t="s">
        <v>15</v>
      </c>
      <c r="J4229" t="s">
        <v>27</v>
      </c>
      <c r="K4229" s="2">
        <v>19.53</v>
      </c>
      <c r="L4229" t="s">
        <v>28</v>
      </c>
      <c r="M4229">
        <f>YEAR(Table1[[#This Row],[order_date]])</f>
        <v>2023</v>
      </c>
      <c r="N4229">
        <f>MONTH(Table1[[#This Row],[order_date]])</f>
        <v>1</v>
      </c>
      <c r="O4229" s="3">
        <f>Table1[[#This Row],[sales]]-Table1[[#This Row],[profit]]</f>
        <v>244.49999999999997</v>
      </c>
      <c r="P4229" s="3">
        <f>Table1[[#This Row],[sales]]*Table1[[#This Row],[quantity]]</f>
        <v>528.05999999999995</v>
      </c>
      <c r="Q4229" s="9">
        <f>Table1[[#This Row],[delivery_date]]-Table1[[#This Row],[order_date]]</f>
        <v>6</v>
      </c>
    </row>
    <row r="4230" spans="1:17" x14ac:dyDescent="0.35">
      <c r="A4230" t="s">
        <v>4261</v>
      </c>
      <c r="B4230" t="s">
        <v>19</v>
      </c>
      <c r="C4230" t="s">
        <v>14</v>
      </c>
      <c r="D4230" s="2">
        <v>4585.59</v>
      </c>
      <c r="E4230">
        <v>0.15</v>
      </c>
      <c r="F4230">
        <v>1</v>
      </c>
      <c r="G4230" s="1">
        <v>45385</v>
      </c>
      <c r="H4230" s="1">
        <v>45389</v>
      </c>
      <c r="I4230" t="s">
        <v>15</v>
      </c>
      <c r="J4230" t="s">
        <v>27</v>
      </c>
      <c r="K4230" s="2">
        <v>1281.73</v>
      </c>
      <c r="L4230" t="s">
        <v>28</v>
      </c>
      <c r="M4230">
        <f>YEAR(Table1[[#This Row],[order_date]])</f>
        <v>2024</v>
      </c>
      <c r="N4230">
        <f>MONTH(Table1[[#This Row],[order_date]])</f>
        <v>4</v>
      </c>
      <c r="O4230" s="3">
        <f>Table1[[#This Row],[sales]]-Table1[[#This Row],[profit]]</f>
        <v>3303.86</v>
      </c>
      <c r="P4230" s="3">
        <f>Table1[[#This Row],[sales]]*Table1[[#This Row],[quantity]]</f>
        <v>4585.59</v>
      </c>
      <c r="Q4230" s="9">
        <f>Table1[[#This Row],[delivery_date]]-Table1[[#This Row],[order_date]]</f>
        <v>4</v>
      </c>
    </row>
    <row r="4231" spans="1:17" x14ac:dyDescent="0.35">
      <c r="A4231" t="s">
        <v>4262</v>
      </c>
      <c r="B4231" t="s">
        <v>19</v>
      </c>
      <c r="C4231" t="s">
        <v>20</v>
      </c>
      <c r="D4231" s="2">
        <v>4521.6099999999997</v>
      </c>
      <c r="E4231">
        <v>0.01</v>
      </c>
      <c r="F4231">
        <v>5</v>
      </c>
      <c r="G4231" s="1">
        <v>45595</v>
      </c>
      <c r="H4231" s="1">
        <v>45599</v>
      </c>
      <c r="I4231" t="s">
        <v>31</v>
      </c>
      <c r="J4231" t="s">
        <v>16</v>
      </c>
      <c r="K4231" s="2">
        <v>1338.59</v>
      </c>
      <c r="L4231" t="s">
        <v>23</v>
      </c>
      <c r="M4231">
        <f>YEAR(Table1[[#This Row],[order_date]])</f>
        <v>2024</v>
      </c>
      <c r="N4231">
        <f>MONTH(Table1[[#This Row],[order_date]])</f>
        <v>10</v>
      </c>
      <c r="O4231" s="3">
        <f>Table1[[#This Row],[sales]]-Table1[[#This Row],[profit]]</f>
        <v>3183.0199999999995</v>
      </c>
      <c r="P4231" s="3">
        <f>Table1[[#This Row],[sales]]*Table1[[#This Row],[quantity]]</f>
        <v>22608.05</v>
      </c>
      <c r="Q4231" s="9">
        <f>Table1[[#This Row],[delivery_date]]-Table1[[#This Row],[order_date]]</f>
        <v>4</v>
      </c>
    </row>
    <row r="4232" spans="1:17" x14ac:dyDescent="0.35">
      <c r="A4232" t="s">
        <v>4263</v>
      </c>
      <c r="B4232" t="s">
        <v>13</v>
      </c>
      <c r="C4232" t="s">
        <v>20</v>
      </c>
      <c r="D4232" s="2">
        <v>1955.71</v>
      </c>
      <c r="E4232">
        <v>0.47</v>
      </c>
      <c r="F4232">
        <v>6</v>
      </c>
      <c r="G4232" s="1">
        <v>44954</v>
      </c>
      <c r="H4232" s="1">
        <v>44956</v>
      </c>
      <c r="I4232" t="s">
        <v>21</v>
      </c>
      <c r="J4232" t="s">
        <v>22</v>
      </c>
      <c r="K4232" s="2">
        <v>516.79999999999995</v>
      </c>
      <c r="L4232" t="s">
        <v>17</v>
      </c>
      <c r="M4232">
        <f>YEAR(Table1[[#This Row],[order_date]])</f>
        <v>2023</v>
      </c>
      <c r="N4232">
        <f>MONTH(Table1[[#This Row],[order_date]])</f>
        <v>1</v>
      </c>
      <c r="O4232" s="3">
        <f>Table1[[#This Row],[sales]]-Table1[[#This Row],[profit]]</f>
        <v>1438.91</v>
      </c>
      <c r="P4232" s="3">
        <f>Table1[[#This Row],[sales]]*Table1[[#This Row],[quantity]]</f>
        <v>11734.26</v>
      </c>
      <c r="Q4232" s="9">
        <f>Table1[[#This Row],[delivery_date]]-Table1[[#This Row],[order_date]]</f>
        <v>2</v>
      </c>
    </row>
    <row r="4233" spans="1:17" x14ac:dyDescent="0.35">
      <c r="A4233" t="s">
        <v>4264</v>
      </c>
      <c r="B4233" t="s">
        <v>25</v>
      </c>
      <c r="C4233" t="s">
        <v>20</v>
      </c>
      <c r="D4233" s="2">
        <v>242.27</v>
      </c>
      <c r="E4233">
        <v>0.2</v>
      </c>
      <c r="F4233">
        <v>9</v>
      </c>
      <c r="G4233" s="1">
        <v>45348</v>
      </c>
      <c r="H4233" s="1">
        <v>45354</v>
      </c>
      <c r="I4233" t="s">
        <v>21</v>
      </c>
      <c r="J4233" t="s">
        <v>16</v>
      </c>
      <c r="K4233" s="2">
        <v>14.27</v>
      </c>
      <c r="L4233" t="s">
        <v>17</v>
      </c>
      <c r="M4233">
        <f>YEAR(Table1[[#This Row],[order_date]])</f>
        <v>2024</v>
      </c>
      <c r="N4233">
        <f>MONTH(Table1[[#This Row],[order_date]])</f>
        <v>2</v>
      </c>
      <c r="O4233" s="3">
        <f>Table1[[#This Row],[sales]]-Table1[[#This Row],[profit]]</f>
        <v>228</v>
      </c>
      <c r="P4233" s="3">
        <f>Table1[[#This Row],[sales]]*Table1[[#This Row],[quantity]]</f>
        <v>2180.4300000000003</v>
      </c>
      <c r="Q4233" s="9">
        <f>Table1[[#This Row],[delivery_date]]-Table1[[#This Row],[order_date]]</f>
        <v>6</v>
      </c>
    </row>
    <row r="4234" spans="1:17" x14ac:dyDescent="0.35">
      <c r="A4234" t="s">
        <v>4265</v>
      </c>
      <c r="B4234" t="s">
        <v>19</v>
      </c>
      <c r="C4234" t="s">
        <v>26</v>
      </c>
      <c r="D4234" s="2">
        <v>3693.51</v>
      </c>
      <c r="E4234">
        <v>0.09</v>
      </c>
      <c r="F4234">
        <v>1</v>
      </c>
      <c r="G4234" s="1">
        <v>45649</v>
      </c>
      <c r="H4234" s="1">
        <v>45654</v>
      </c>
      <c r="I4234" t="s">
        <v>21</v>
      </c>
      <c r="J4234" t="s">
        <v>27</v>
      </c>
      <c r="K4234" s="2">
        <v>337.22</v>
      </c>
      <c r="L4234" t="s">
        <v>34</v>
      </c>
      <c r="M4234">
        <f>YEAR(Table1[[#This Row],[order_date]])</f>
        <v>2024</v>
      </c>
      <c r="N4234">
        <f>MONTH(Table1[[#This Row],[order_date]])</f>
        <v>12</v>
      </c>
      <c r="O4234" s="3">
        <f>Table1[[#This Row],[sales]]-Table1[[#This Row],[profit]]</f>
        <v>3356.29</v>
      </c>
      <c r="P4234" s="3">
        <f>Table1[[#This Row],[sales]]*Table1[[#This Row],[quantity]]</f>
        <v>3693.51</v>
      </c>
      <c r="Q4234" s="9">
        <f>Table1[[#This Row],[delivery_date]]-Table1[[#This Row],[order_date]]</f>
        <v>5</v>
      </c>
    </row>
    <row r="4235" spans="1:17" x14ac:dyDescent="0.35">
      <c r="A4235" t="s">
        <v>4266</v>
      </c>
      <c r="B4235" t="s">
        <v>41</v>
      </c>
      <c r="C4235" t="s">
        <v>20</v>
      </c>
      <c r="D4235" s="2">
        <v>3979.24</v>
      </c>
      <c r="E4235">
        <v>0.46</v>
      </c>
      <c r="F4235">
        <v>5</v>
      </c>
      <c r="G4235" s="1">
        <v>45487</v>
      </c>
      <c r="H4235" s="1">
        <v>45494</v>
      </c>
      <c r="I4235" t="s">
        <v>21</v>
      </c>
      <c r="J4235" t="s">
        <v>16</v>
      </c>
      <c r="K4235" s="2">
        <v>303.92</v>
      </c>
      <c r="L4235" t="s">
        <v>48</v>
      </c>
      <c r="M4235">
        <f>YEAR(Table1[[#This Row],[order_date]])</f>
        <v>2024</v>
      </c>
      <c r="N4235">
        <f>MONTH(Table1[[#This Row],[order_date]])</f>
        <v>7</v>
      </c>
      <c r="O4235" s="3">
        <f>Table1[[#This Row],[sales]]-Table1[[#This Row],[profit]]</f>
        <v>3675.3199999999997</v>
      </c>
      <c r="P4235" s="3">
        <f>Table1[[#This Row],[sales]]*Table1[[#This Row],[quantity]]</f>
        <v>19896.199999999997</v>
      </c>
      <c r="Q4235" s="9">
        <f>Table1[[#This Row],[delivery_date]]-Table1[[#This Row],[order_date]]</f>
        <v>7</v>
      </c>
    </row>
    <row r="4236" spans="1:17" x14ac:dyDescent="0.35">
      <c r="A4236" t="s">
        <v>4267</v>
      </c>
      <c r="B4236" t="s">
        <v>41</v>
      </c>
      <c r="C4236" t="s">
        <v>26</v>
      </c>
      <c r="D4236" s="2">
        <v>2758.08</v>
      </c>
      <c r="E4236">
        <v>0.18</v>
      </c>
      <c r="F4236">
        <v>5</v>
      </c>
      <c r="G4236" s="1">
        <v>45418</v>
      </c>
      <c r="H4236" s="1">
        <v>45424</v>
      </c>
      <c r="I4236" t="s">
        <v>15</v>
      </c>
      <c r="J4236" t="s">
        <v>16</v>
      </c>
      <c r="K4236" s="2">
        <v>431.4</v>
      </c>
      <c r="L4236" t="s">
        <v>48</v>
      </c>
      <c r="M4236">
        <f>YEAR(Table1[[#This Row],[order_date]])</f>
        <v>2024</v>
      </c>
      <c r="N4236">
        <f>MONTH(Table1[[#This Row],[order_date]])</f>
        <v>5</v>
      </c>
      <c r="O4236" s="3">
        <f>Table1[[#This Row],[sales]]-Table1[[#This Row],[profit]]</f>
        <v>2326.6799999999998</v>
      </c>
      <c r="P4236" s="3">
        <f>Table1[[#This Row],[sales]]*Table1[[#This Row],[quantity]]</f>
        <v>13790.4</v>
      </c>
      <c r="Q4236" s="9">
        <f>Table1[[#This Row],[delivery_date]]-Table1[[#This Row],[order_date]]</f>
        <v>6</v>
      </c>
    </row>
    <row r="4237" spans="1:17" x14ac:dyDescent="0.35">
      <c r="A4237" t="s">
        <v>4268</v>
      </c>
      <c r="B4237" t="s">
        <v>41</v>
      </c>
      <c r="C4237" t="s">
        <v>14</v>
      </c>
      <c r="D4237" s="2">
        <v>2074.09</v>
      </c>
      <c r="E4237">
        <v>0.23</v>
      </c>
      <c r="F4237">
        <v>9</v>
      </c>
      <c r="G4237" s="1">
        <v>45611</v>
      </c>
      <c r="H4237" s="1">
        <v>45615</v>
      </c>
      <c r="I4237" t="s">
        <v>31</v>
      </c>
      <c r="J4237" t="s">
        <v>27</v>
      </c>
      <c r="K4237" s="2">
        <v>123.47</v>
      </c>
      <c r="L4237" t="s">
        <v>48</v>
      </c>
      <c r="M4237">
        <f>YEAR(Table1[[#This Row],[order_date]])</f>
        <v>2024</v>
      </c>
      <c r="N4237">
        <f>MONTH(Table1[[#This Row],[order_date]])</f>
        <v>11</v>
      </c>
      <c r="O4237" s="3">
        <f>Table1[[#This Row],[sales]]-Table1[[#This Row],[profit]]</f>
        <v>1950.6200000000001</v>
      </c>
      <c r="P4237" s="3">
        <f>Table1[[#This Row],[sales]]*Table1[[#This Row],[quantity]]</f>
        <v>18666.810000000001</v>
      </c>
      <c r="Q4237" s="9">
        <f>Table1[[#This Row],[delivery_date]]-Table1[[#This Row],[order_date]]</f>
        <v>4</v>
      </c>
    </row>
    <row r="4238" spans="1:17" x14ac:dyDescent="0.35">
      <c r="A4238" t="s">
        <v>4269</v>
      </c>
      <c r="B4238" t="s">
        <v>41</v>
      </c>
      <c r="C4238" t="s">
        <v>33</v>
      </c>
      <c r="D4238" s="2">
        <v>4270.55</v>
      </c>
      <c r="E4238">
        <v>0.35</v>
      </c>
      <c r="F4238">
        <v>4</v>
      </c>
      <c r="G4238" s="1">
        <v>45284</v>
      </c>
      <c r="H4238" s="1">
        <v>45290</v>
      </c>
      <c r="I4238" t="s">
        <v>15</v>
      </c>
      <c r="J4238" t="s">
        <v>27</v>
      </c>
      <c r="K4238" s="2">
        <v>1220.68</v>
      </c>
      <c r="L4238" t="s">
        <v>34</v>
      </c>
      <c r="M4238">
        <f>YEAR(Table1[[#This Row],[order_date]])</f>
        <v>2023</v>
      </c>
      <c r="N4238">
        <f>MONTH(Table1[[#This Row],[order_date]])</f>
        <v>12</v>
      </c>
      <c r="O4238" s="3">
        <f>Table1[[#This Row],[sales]]-Table1[[#This Row],[profit]]</f>
        <v>3049.87</v>
      </c>
      <c r="P4238" s="3">
        <f>Table1[[#This Row],[sales]]*Table1[[#This Row],[quantity]]</f>
        <v>17082.2</v>
      </c>
      <c r="Q4238" s="9">
        <f>Table1[[#This Row],[delivery_date]]-Table1[[#This Row],[order_date]]</f>
        <v>6</v>
      </c>
    </row>
    <row r="4239" spans="1:17" x14ac:dyDescent="0.35">
      <c r="A4239" t="s">
        <v>4270</v>
      </c>
      <c r="B4239" t="s">
        <v>13</v>
      </c>
      <c r="C4239" t="s">
        <v>36</v>
      </c>
      <c r="D4239" s="2">
        <v>1043.33</v>
      </c>
      <c r="E4239">
        <v>0.41</v>
      </c>
      <c r="F4239">
        <v>3</v>
      </c>
      <c r="G4239" s="1">
        <v>45649</v>
      </c>
      <c r="H4239" s="1">
        <v>45656</v>
      </c>
      <c r="I4239" t="s">
        <v>15</v>
      </c>
      <c r="J4239" t="s">
        <v>16</v>
      </c>
      <c r="K4239" s="2">
        <v>204.77</v>
      </c>
      <c r="L4239" t="s">
        <v>28</v>
      </c>
      <c r="M4239">
        <f>YEAR(Table1[[#This Row],[order_date]])</f>
        <v>2024</v>
      </c>
      <c r="N4239">
        <f>MONTH(Table1[[#This Row],[order_date]])</f>
        <v>12</v>
      </c>
      <c r="O4239" s="3">
        <f>Table1[[#This Row],[sales]]-Table1[[#This Row],[profit]]</f>
        <v>838.56</v>
      </c>
      <c r="P4239" s="3">
        <f>Table1[[#This Row],[sales]]*Table1[[#This Row],[quantity]]</f>
        <v>3129.99</v>
      </c>
      <c r="Q4239" s="9">
        <f>Table1[[#This Row],[delivery_date]]-Table1[[#This Row],[order_date]]</f>
        <v>7</v>
      </c>
    </row>
    <row r="4240" spans="1:17" x14ac:dyDescent="0.35">
      <c r="A4240" t="s">
        <v>4271</v>
      </c>
      <c r="B4240" t="s">
        <v>19</v>
      </c>
      <c r="C4240" t="s">
        <v>14</v>
      </c>
      <c r="D4240" s="2">
        <v>2253.84</v>
      </c>
      <c r="E4240">
        <v>0.05</v>
      </c>
      <c r="F4240">
        <v>3</v>
      </c>
      <c r="G4240" s="1">
        <v>45407</v>
      </c>
      <c r="H4240" s="1">
        <v>45410</v>
      </c>
      <c r="I4240" t="s">
        <v>15</v>
      </c>
      <c r="J4240" t="s">
        <v>16</v>
      </c>
      <c r="K4240" s="2">
        <v>432.47</v>
      </c>
      <c r="L4240" t="s">
        <v>48</v>
      </c>
      <c r="M4240">
        <f>YEAR(Table1[[#This Row],[order_date]])</f>
        <v>2024</v>
      </c>
      <c r="N4240">
        <f>MONTH(Table1[[#This Row],[order_date]])</f>
        <v>4</v>
      </c>
      <c r="O4240" s="3">
        <f>Table1[[#This Row],[sales]]-Table1[[#This Row],[profit]]</f>
        <v>1821.3700000000001</v>
      </c>
      <c r="P4240" s="3">
        <f>Table1[[#This Row],[sales]]*Table1[[#This Row],[quantity]]</f>
        <v>6761.52</v>
      </c>
      <c r="Q4240" s="9">
        <f>Table1[[#This Row],[delivery_date]]-Table1[[#This Row],[order_date]]</f>
        <v>3</v>
      </c>
    </row>
    <row r="4241" spans="1:17" x14ac:dyDescent="0.35">
      <c r="A4241" t="s">
        <v>4272</v>
      </c>
      <c r="B4241" t="s">
        <v>25</v>
      </c>
      <c r="C4241" t="s">
        <v>26</v>
      </c>
      <c r="D4241" s="2">
        <v>219.98</v>
      </c>
      <c r="E4241">
        <v>0.45</v>
      </c>
      <c r="F4241">
        <v>6</v>
      </c>
      <c r="G4241" s="1">
        <v>45227</v>
      </c>
      <c r="H4241" s="1">
        <v>45231</v>
      </c>
      <c r="I4241" t="s">
        <v>21</v>
      </c>
      <c r="J4241" t="s">
        <v>22</v>
      </c>
      <c r="K4241" s="2">
        <v>35.53</v>
      </c>
      <c r="L4241" t="s">
        <v>48</v>
      </c>
      <c r="M4241">
        <f>YEAR(Table1[[#This Row],[order_date]])</f>
        <v>2023</v>
      </c>
      <c r="N4241">
        <f>MONTH(Table1[[#This Row],[order_date]])</f>
        <v>10</v>
      </c>
      <c r="O4241" s="3">
        <f>Table1[[#This Row],[sales]]-Table1[[#This Row],[profit]]</f>
        <v>184.45</v>
      </c>
      <c r="P4241" s="3">
        <f>Table1[[#This Row],[sales]]*Table1[[#This Row],[quantity]]</f>
        <v>1319.8799999999999</v>
      </c>
      <c r="Q4241" s="9">
        <f>Table1[[#This Row],[delivery_date]]-Table1[[#This Row],[order_date]]</f>
        <v>4</v>
      </c>
    </row>
    <row r="4242" spans="1:17" x14ac:dyDescent="0.35">
      <c r="A4242" t="s">
        <v>4273</v>
      </c>
      <c r="B4242" t="s">
        <v>19</v>
      </c>
      <c r="C4242" t="s">
        <v>14</v>
      </c>
      <c r="D4242" s="2">
        <v>903.65</v>
      </c>
      <c r="E4242">
        <v>0.47</v>
      </c>
      <c r="F4242">
        <v>1</v>
      </c>
      <c r="G4242" s="1">
        <v>45315</v>
      </c>
      <c r="H4242" s="1">
        <v>45322</v>
      </c>
      <c r="I4242" t="s">
        <v>15</v>
      </c>
      <c r="J4242" t="s">
        <v>16</v>
      </c>
      <c r="K4242" s="2">
        <v>121.51</v>
      </c>
      <c r="L4242" t="s">
        <v>28</v>
      </c>
      <c r="M4242">
        <f>YEAR(Table1[[#This Row],[order_date]])</f>
        <v>2024</v>
      </c>
      <c r="N4242">
        <f>MONTH(Table1[[#This Row],[order_date]])</f>
        <v>1</v>
      </c>
      <c r="O4242" s="3">
        <f>Table1[[#This Row],[sales]]-Table1[[#This Row],[profit]]</f>
        <v>782.14</v>
      </c>
      <c r="P4242" s="3">
        <f>Table1[[#This Row],[sales]]*Table1[[#This Row],[quantity]]</f>
        <v>903.65</v>
      </c>
      <c r="Q4242" s="9">
        <f>Table1[[#This Row],[delivery_date]]-Table1[[#This Row],[order_date]]</f>
        <v>7</v>
      </c>
    </row>
    <row r="4243" spans="1:17" x14ac:dyDescent="0.35">
      <c r="A4243" t="s">
        <v>4274</v>
      </c>
      <c r="B4243" t="s">
        <v>13</v>
      </c>
      <c r="C4243" t="s">
        <v>36</v>
      </c>
      <c r="D4243" s="2">
        <v>4710.07</v>
      </c>
      <c r="E4243">
        <v>0.13</v>
      </c>
      <c r="F4243">
        <v>1</v>
      </c>
      <c r="G4243" s="1">
        <v>44991</v>
      </c>
      <c r="H4243" s="1">
        <v>44996</v>
      </c>
      <c r="I4243" t="s">
        <v>21</v>
      </c>
      <c r="J4243" t="s">
        <v>22</v>
      </c>
      <c r="K4243" s="2">
        <v>805.76</v>
      </c>
      <c r="L4243" t="s">
        <v>23</v>
      </c>
      <c r="M4243">
        <f>YEAR(Table1[[#This Row],[order_date]])</f>
        <v>2023</v>
      </c>
      <c r="N4243">
        <f>MONTH(Table1[[#This Row],[order_date]])</f>
        <v>3</v>
      </c>
      <c r="O4243" s="3">
        <f>Table1[[#This Row],[sales]]-Table1[[#This Row],[profit]]</f>
        <v>3904.3099999999995</v>
      </c>
      <c r="P4243" s="3">
        <f>Table1[[#This Row],[sales]]*Table1[[#This Row],[quantity]]</f>
        <v>4710.07</v>
      </c>
      <c r="Q4243" s="9">
        <f>Table1[[#This Row],[delivery_date]]-Table1[[#This Row],[order_date]]</f>
        <v>5</v>
      </c>
    </row>
    <row r="4244" spans="1:17" x14ac:dyDescent="0.35">
      <c r="A4244" t="s">
        <v>4275</v>
      </c>
      <c r="B4244" t="s">
        <v>41</v>
      </c>
      <c r="C4244" t="s">
        <v>33</v>
      </c>
      <c r="D4244" s="2">
        <v>2932.61</v>
      </c>
      <c r="E4244">
        <v>0.25</v>
      </c>
      <c r="F4244">
        <v>1</v>
      </c>
      <c r="G4244" s="1">
        <v>45089</v>
      </c>
      <c r="H4244" s="1">
        <v>45095</v>
      </c>
      <c r="I4244" t="s">
        <v>21</v>
      </c>
      <c r="J4244" t="s">
        <v>16</v>
      </c>
      <c r="K4244" s="2">
        <v>526.05999999999995</v>
      </c>
      <c r="L4244" t="s">
        <v>17</v>
      </c>
      <c r="M4244">
        <f>YEAR(Table1[[#This Row],[order_date]])</f>
        <v>2023</v>
      </c>
      <c r="N4244">
        <f>MONTH(Table1[[#This Row],[order_date]])</f>
        <v>6</v>
      </c>
      <c r="O4244" s="3">
        <f>Table1[[#This Row],[sales]]-Table1[[#This Row],[profit]]</f>
        <v>2406.5500000000002</v>
      </c>
      <c r="P4244" s="3">
        <f>Table1[[#This Row],[sales]]*Table1[[#This Row],[quantity]]</f>
        <v>2932.61</v>
      </c>
      <c r="Q4244" s="9">
        <f>Table1[[#This Row],[delivery_date]]-Table1[[#This Row],[order_date]]</f>
        <v>6</v>
      </c>
    </row>
    <row r="4245" spans="1:17" x14ac:dyDescent="0.35">
      <c r="A4245" t="s">
        <v>4276</v>
      </c>
      <c r="B4245" t="s">
        <v>13</v>
      </c>
      <c r="C4245" t="s">
        <v>36</v>
      </c>
      <c r="D4245" s="2">
        <v>4047.4</v>
      </c>
      <c r="E4245">
        <v>0.43</v>
      </c>
      <c r="F4245">
        <v>7</v>
      </c>
      <c r="G4245" s="1">
        <v>45037</v>
      </c>
      <c r="H4245" s="1">
        <v>45041</v>
      </c>
      <c r="I4245" t="s">
        <v>21</v>
      </c>
      <c r="J4245" t="s">
        <v>22</v>
      </c>
      <c r="K4245" s="2">
        <v>906.39</v>
      </c>
      <c r="L4245" t="s">
        <v>39</v>
      </c>
      <c r="M4245">
        <f>YEAR(Table1[[#This Row],[order_date]])</f>
        <v>2023</v>
      </c>
      <c r="N4245">
        <f>MONTH(Table1[[#This Row],[order_date]])</f>
        <v>4</v>
      </c>
      <c r="O4245" s="3">
        <f>Table1[[#This Row],[sales]]-Table1[[#This Row],[profit]]</f>
        <v>3141.01</v>
      </c>
      <c r="P4245" s="3">
        <f>Table1[[#This Row],[sales]]*Table1[[#This Row],[quantity]]</f>
        <v>28331.8</v>
      </c>
      <c r="Q4245" s="9">
        <f>Table1[[#This Row],[delivery_date]]-Table1[[#This Row],[order_date]]</f>
        <v>4</v>
      </c>
    </row>
    <row r="4246" spans="1:17" x14ac:dyDescent="0.35">
      <c r="A4246" t="s">
        <v>4277</v>
      </c>
      <c r="B4246" t="s">
        <v>19</v>
      </c>
      <c r="C4246" t="s">
        <v>26</v>
      </c>
      <c r="D4246" s="2">
        <v>2483.85</v>
      </c>
      <c r="E4246">
        <v>0.24</v>
      </c>
      <c r="F4246">
        <v>5</v>
      </c>
      <c r="G4246" s="1">
        <v>45597</v>
      </c>
      <c r="H4246" s="1">
        <v>45598</v>
      </c>
      <c r="I4246" t="s">
        <v>21</v>
      </c>
      <c r="J4246" t="s">
        <v>16</v>
      </c>
      <c r="K4246" s="2">
        <v>226.81</v>
      </c>
      <c r="L4246" t="s">
        <v>39</v>
      </c>
      <c r="M4246">
        <f>YEAR(Table1[[#This Row],[order_date]])</f>
        <v>2024</v>
      </c>
      <c r="N4246">
        <f>MONTH(Table1[[#This Row],[order_date]])</f>
        <v>11</v>
      </c>
      <c r="O4246" s="3">
        <f>Table1[[#This Row],[sales]]-Table1[[#This Row],[profit]]</f>
        <v>2257.04</v>
      </c>
      <c r="P4246" s="3">
        <f>Table1[[#This Row],[sales]]*Table1[[#This Row],[quantity]]</f>
        <v>12419.25</v>
      </c>
      <c r="Q4246" s="9">
        <f>Table1[[#This Row],[delivery_date]]-Table1[[#This Row],[order_date]]</f>
        <v>1</v>
      </c>
    </row>
    <row r="4247" spans="1:17" x14ac:dyDescent="0.35">
      <c r="A4247" t="s">
        <v>4278</v>
      </c>
      <c r="B4247" t="s">
        <v>25</v>
      </c>
      <c r="C4247" t="s">
        <v>36</v>
      </c>
      <c r="D4247" s="2">
        <v>4190.6499999999996</v>
      </c>
      <c r="E4247">
        <v>0.24</v>
      </c>
      <c r="F4247">
        <v>9</v>
      </c>
      <c r="G4247" s="1">
        <v>45172</v>
      </c>
      <c r="H4247" s="1">
        <v>45177</v>
      </c>
      <c r="I4247" t="s">
        <v>15</v>
      </c>
      <c r="J4247" t="s">
        <v>27</v>
      </c>
      <c r="K4247" s="2">
        <v>812.18</v>
      </c>
      <c r="L4247" t="s">
        <v>28</v>
      </c>
      <c r="M4247">
        <f>YEAR(Table1[[#This Row],[order_date]])</f>
        <v>2023</v>
      </c>
      <c r="N4247">
        <f>MONTH(Table1[[#This Row],[order_date]])</f>
        <v>9</v>
      </c>
      <c r="O4247" s="3">
        <f>Table1[[#This Row],[sales]]-Table1[[#This Row],[profit]]</f>
        <v>3378.47</v>
      </c>
      <c r="P4247" s="3">
        <f>Table1[[#This Row],[sales]]*Table1[[#This Row],[quantity]]</f>
        <v>37715.85</v>
      </c>
      <c r="Q4247" s="9">
        <f>Table1[[#This Row],[delivery_date]]-Table1[[#This Row],[order_date]]</f>
        <v>5</v>
      </c>
    </row>
    <row r="4248" spans="1:17" x14ac:dyDescent="0.35">
      <c r="A4248" t="s">
        <v>4279</v>
      </c>
      <c r="B4248" t="s">
        <v>13</v>
      </c>
      <c r="C4248" t="s">
        <v>14</v>
      </c>
      <c r="D4248" s="2">
        <v>2740.86</v>
      </c>
      <c r="E4248">
        <v>0.31</v>
      </c>
      <c r="F4248">
        <v>3</v>
      </c>
      <c r="G4248" s="1">
        <v>45350</v>
      </c>
      <c r="H4248" s="1">
        <v>45353</v>
      </c>
      <c r="I4248" t="s">
        <v>15</v>
      </c>
      <c r="J4248" t="s">
        <v>27</v>
      </c>
      <c r="K4248" s="2">
        <v>533.87</v>
      </c>
      <c r="L4248" t="s">
        <v>17</v>
      </c>
      <c r="M4248">
        <f>YEAR(Table1[[#This Row],[order_date]])</f>
        <v>2024</v>
      </c>
      <c r="N4248">
        <f>MONTH(Table1[[#This Row],[order_date]])</f>
        <v>2</v>
      </c>
      <c r="O4248" s="3">
        <f>Table1[[#This Row],[sales]]-Table1[[#This Row],[profit]]</f>
        <v>2206.9900000000002</v>
      </c>
      <c r="P4248" s="3">
        <f>Table1[[#This Row],[sales]]*Table1[[#This Row],[quantity]]</f>
        <v>8222.58</v>
      </c>
      <c r="Q4248" s="9">
        <f>Table1[[#This Row],[delivery_date]]-Table1[[#This Row],[order_date]]</f>
        <v>3</v>
      </c>
    </row>
    <row r="4249" spans="1:17" x14ac:dyDescent="0.35">
      <c r="A4249" t="s">
        <v>4280</v>
      </c>
      <c r="B4249" t="s">
        <v>25</v>
      </c>
      <c r="C4249" t="s">
        <v>20</v>
      </c>
      <c r="D4249" s="2">
        <v>122.23</v>
      </c>
      <c r="E4249">
        <v>0.38</v>
      </c>
      <c r="F4249">
        <v>6</v>
      </c>
      <c r="G4249" s="1">
        <v>45537</v>
      </c>
      <c r="H4249" s="1">
        <v>45544</v>
      </c>
      <c r="I4249" t="s">
        <v>21</v>
      </c>
      <c r="J4249" t="s">
        <v>16</v>
      </c>
      <c r="K4249" s="2">
        <v>17.329999999999998</v>
      </c>
      <c r="L4249" t="s">
        <v>23</v>
      </c>
      <c r="M4249">
        <f>YEAR(Table1[[#This Row],[order_date]])</f>
        <v>2024</v>
      </c>
      <c r="N4249">
        <f>MONTH(Table1[[#This Row],[order_date]])</f>
        <v>9</v>
      </c>
      <c r="O4249" s="3">
        <f>Table1[[#This Row],[sales]]-Table1[[#This Row],[profit]]</f>
        <v>104.9</v>
      </c>
      <c r="P4249" s="3">
        <f>Table1[[#This Row],[sales]]*Table1[[#This Row],[quantity]]</f>
        <v>733.38</v>
      </c>
      <c r="Q4249" s="9">
        <f>Table1[[#This Row],[delivery_date]]-Table1[[#This Row],[order_date]]</f>
        <v>7</v>
      </c>
    </row>
    <row r="4250" spans="1:17" x14ac:dyDescent="0.35">
      <c r="A4250" t="s">
        <v>4281</v>
      </c>
      <c r="B4250" t="s">
        <v>13</v>
      </c>
      <c r="C4250" t="s">
        <v>14</v>
      </c>
      <c r="D4250" s="2">
        <v>4508.53</v>
      </c>
      <c r="E4250">
        <v>0.33</v>
      </c>
      <c r="F4250">
        <v>7</v>
      </c>
      <c r="G4250" s="1">
        <v>45350</v>
      </c>
      <c r="H4250" s="1">
        <v>45355</v>
      </c>
      <c r="I4250" t="s">
        <v>31</v>
      </c>
      <c r="J4250" t="s">
        <v>16</v>
      </c>
      <c r="K4250" s="2">
        <v>1312.31</v>
      </c>
      <c r="L4250" t="s">
        <v>28</v>
      </c>
      <c r="M4250">
        <f>YEAR(Table1[[#This Row],[order_date]])</f>
        <v>2024</v>
      </c>
      <c r="N4250">
        <f>MONTH(Table1[[#This Row],[order_date]])</f>
        <v>2</v>
      </c>
      <c r="O4250" s="3">
        <f>Table1[[#This Row],[sales]]-Table1[[#This Row],[profit]]</f>
        <v>3196.22</v>
      </c>
      <c r="P4250" s="3">
        <f>Table1[[#This Row],[sales]]*Table1[[#This Row],[quantity]]</f>
        <v>31559.71</v>
      </c>
      <c r="Q4250" s="9">
        <f>Table1[[#This Row],[delivery_date]]-Table1[[#This Row],[order_date]]</f>
        <v>5</v>
      </c>
    </row>
    <row r="4251" spans="1:17" x14ac:dyDescent="0.35">
      <c r="A4251" t="s">
        <v>4282</v>
      </c>
      <c r="B4251" t="s">
        <v>25</v>
      </c>
      <c r="C4251" t="s">
        <v>26</v>
      </c>
      <c r="D4251" s="2">
        <v>827.97</v>
      </c>
      <c r="E4251">
        <v>0.31</v>
      </c>
      <c r="F4251">
        <v>3</v>
      </c>
      <c r="G4251" s="1">
        <v>45627</v>
      </c>
      <c r="H4251" s="1">
        <v>45631</v>
      </c>
      <c r="I4251" t="s">
        <v>21</v>
      </c>
      <c r="J4251" t="s">
        <v>16</v>
      </c>
      <c r="K4251" s="2">
        <v>195.63</v>
      </c>
      <c r="L4251" t="s">
        <v>34</v>
      </c>
      <c r="M4251">
        <f>YEAR(Table1[[#This Row],[order_date]])</f>
        <v>2024</v>
      </c>
      <c r="N4251">
        <f>MONTH(Table1[[#This Row],[order_date]])</f>
        <v>12</v>
      </c>
      <c r="O4251" s="3">
        <f>Table1[[#This Row],[sales]]-Table1[[#This Row],[profit]]</f>
        <v>632.34</v>
      </c>
      <c r="P4251" s="3">
        <f>Table1[[#This Row],[sales]]*Table1[[#This Row],[quantity]]</f>
        <v>2483.91</v>
      </c>
      <c r="Q4251" s="9">
        <f>Table1[[#This Row],[delivery_date]]-Table1[[#This Row],[order_date]]</f>
        <v>4</v>
      </c>
    </row>
    <row r="4252" spans="1:17" x14ac:dyDescent="0.35">
      <c r="A4252" t="s">
        <v>4283</v>
      </c>
      <c r="B4252" t="s">
        <v>25</v>
      </c>
      <c r="C4252" t="s">
        <v>33</v>
      </c>
      <c r="D4252" s="2">
        <v>2307.7199999999998</v>
      </c>
      <c r="E4252">
        <v>0.19</v>
      </c>
      <c r="F4252">
        <v>9</v>
      </c>
      <c r="G4252" s="1">
        <v>45450</v>
      </c>
      <c r="H4252" s="1">
        <v>45453</v>
      </c>
      <c r="I4252" t="s">
        <v>15</v>
      </c>
      <c r="J4252" t="s">
        <v>27</v>
      </c>
      <c r="K4252" s="2">
        <v>525.45000000000005</v>
      </c>
      <c r="L4252" t="s">
        <v>48</v>
      </c>
      <c r="M4252">
        <f>YEAR(Table1[[#This Row],[order_date]])</f>
        <v>2024</v>
      </c>
      <c r="N4252">
        <f>MONTH(Table1[[#This Row],[order_date]])</f>
        <v>6</v>
      </c>
      <c r="O4252" s="3">
        <f>Table1[[#This Row],[sales]]-Table1[[#This Row],[profit]]</f>
        <v>1782.2699999999998</v>
      </c>
      <c r="P4252" s="3">
        <f>Table1[[#This Row],[sales]]*Table1[[#This Row],[quantity]]</f>
        <v>20769.48</v>
      </c>
      <c r="Q4252" s="9">
        <f>Table1[[#This Row],[delivery_date]]-Table1[[#This Row],[order_date]]</f>
        <v>3</v>
      </c>
    </row>
    <row r="4253" spans="1:17" x14ac:dyDescent="0.35">
      <c r="A4253" t="s">
        <v>4284</v>
      </c>
      <c r="B4253" t="s">
        <v>41</v>
      </c>
      <c r="C4253" t="s">
        <v>36</v>
      </c>
      <c r="D4253" s="2">
        <v>2435.6999999999998</v>
      </c>
      <c r="E4253">
        <v>0.32</v>
      </c>
      <c r="F4253">
        <v>2</v>
      </c>
      <c r="G4253" s="1">
        <v>45173</v>
      </c>
      <c r="H4253" s="1">
        <v>45176</v>
      </c>
      <c r="I4253" t="s">
        <v>21</v>
      </c>
      <c r="J4253" t="s">
        <v>16</v>
      </c>
      <c r="K4253" s="2">
        <v>653.45000000000005</v>
      </c>
      <c r="L4253" t="s">
        <v>39</v>
      </c>
      <c r="M4253">
        <f>YEAR(Table1[[#This Row],[order_date]])</f>
        <v>2023</v>
      </c>
      <c r="N4253">
        <f>MONTH(Table1[[#This Row],[order_date]])</f>
        <v>9</v>
      </c>
      <c r="O4253" s="3">
        <f>Table1[[#This Row],[sales]]-Table1[[#This Row],[profit]]</f>
        <v>1782.2499999999998</v>
      </c>
      <c r="P4253" s="3">
        <f>Table1[[#This Row],[sales]]*Table1[[#This Row],[quantity]]</f>
        <v>4871.3999999999996</v>
      </c>
      <c r="Q4253" s="9">
        <f>Table1[[#This Row],[delivery_date]]-Table1[[#This Row],[order_date]]</f>
        <v>3</v>
      </c>
    </row>
    <row r="4254" spans="1:17" x14ac:dyDescent="0.35">
      <c r="A4254" t="s">
        <v>4285</v>
      </c>
      <c r="B4254" t="s">
        <v>25</v>
      </c>
      <c r="C4254" t="s">
        <v>33</v>
      </c>
      <c r="D4254" s="2">
        <v>331.46</v>
      </c>
      <c r="E4254">
        <v>0.05</v>
      </c>
      <c r="F4254">
        <v>7</v>
      </c>
      <c r="G4254" s="1">
        <v>45648</v>
      </c>
      <c r="H4254" s="1">
        <v>45651</v>
      </c>
      <c r="I4254" t="s">
        <v>15</v>
      </c>
      <c r="J4254" t="s">
        <v>27</v>
      </c>
      <c r="K4254" s="2">
        <v>44.66</v>
      </c>
      <c r="L4254" t="s">
        <v>17</v>
      </c>
      <c r="M4254">
        <f>YEAR(Table1[[#This Row],[order_date]])</f>
        <v>2024</v>
      </c>
      <c r="N4254">
        <f>MONTH(Table1[[#This Row],[order_date]])</f>
        <v>12</v>
      </c>
      <c r="O4254" s="3">
        <f>Table1[[#This Row],[sales]]-Table1[[#This Row],[profit]]</f>
        <v>286.79999999999995</v>
      </c>
      <c r="P4254" s="3">
        <f>Table1[[#This Row],[sales]]*Table1[[#This Row],[quantity]]</f>
        <v>2320.2199999999998</v>
      </c>
      <c r="Q4254" s="9">
        <f>Table1[[#This Row],[delivery_date]]-Table1[[#This Row],[order_date]]</f>
        <v>3</v>
      </c>
    </row>
    <row r="4255" spans="1:17" x14ac:dyDescent="0.35">
      <c r="A4255" t="s">
        <v>4286</v>
      </c>
      <c r="B4255" t="s">
        <v>41</v>
      </c>
      <c r="C4255" t="s">
        <v>26</v>
      </c>
      <c r="D4255" s="2">
        <v>360.04</v>
      </c>
      <c r="E4255">
        <v>0.2</v>
      </c>
      <c r="F4255">
        <v>4</v>
      </c>
      <c r="G4255" s="1">
        <v>45340</v>
      </c>
      <c r="H4255" s="1">
        <v>45341</v>
      </c>
      <c r="I4255" t="s">
        <v>15</v>
      </c>
      <c r="J4255" t="s">
        <v>16</v>
      </c>
      <c r="K4255" s="2">
        <v>37.14</v>
      </c>
      <c r="L4255" t="s">
        <v>48</v>
      </c>
      <c r="M4255">
        <f>YEAR(Table1[[#This Row],[order_date]])</f>
        <v>2024</v>
      </c>
      <c r="N4255">
        <f>MONTH(Table1[[#This Row],[order_date]])</f>
        <v>2</v>
      </c>
      <c r="O4255" s="3">
        <f>Table1[[#This Row],[sales]]-Table1[[#This Row],[profit]]</f>
        <v>322.90000000000003</v>
      </c>
      <c r="P4255" s="3">
        <f>Table1[[#This Row],[sales]]*Table1[[#This Row],[quantity]]</f>
        <v>1440.16</v>
      </c>
      <c r="Q4255" s="9">
        <f>Table1[[#This Row],[delivery_date]]-Table1[[#This Row],[order_date]]</f>
        <v>1</v>
      </c>
    </row>
    <row r="4256" spans="1:17" x14ac:dyDescent="0.35">
      <c r="A4256" t="s">
        <v>4287</v>
      </c>
      <c r="B4256" t="s">
        <v>19</v>
      </c>
      <c r="C4256" t="s">
        <v>36</v>
      </c>
      <c r="D4256" s="2">
        <v>3836.5</v>
      </c>
      <c r="E4256">
        <v>0.09</v>
      </c>
      <c r="F4256">
        <v>9</v>
      </c>
      <c r="G4256" s="1">
        <v>45478</v>
      </c>
      <c r="H4256" s="1">
        <v>45483</v>
      </c>
      <c r="I4256" t="s">
        <v>31</v>
      </c>
      <c r="J4256" t="s">
        <v>16</v>
      </c>
      <c r="K4256" s="2">
        <v>612.20000000000005</v>
      </c>
      <c r="L4256" t="s">
        <v>28</v>
      </c>
      <c r="M4256">
        <f>YEAR(Table1[[#This Row],[order_date]])</f>
        <v>2024</v>
      </c>
      <c r="N4256">
        <f>MONTH(Table1[[#This Row],[order_date]])</f>
        <v>7</v>
      </c>
      <c r="O4256" s="3">
        <f>Table1[[#This Row],[sales]]-Table1[[#This Row],[profit]]</f>
        <v>3224.3</v>
      </c>
      <c r="P4256" s="3">
        <f>Table1[[#This Row],[sales]]*Table1[[#This Row],[quantity]]</f>
        <v>34528.5</v>
      </c>
      <c r="Q4256" s="9">
        <f>Table1[[#This Row],[delivery_date]]-Table1[[#This Row],[order_date]]</f>
        <v>5</v>
      </c>
    </row>
    <row r="4257" spans="1:17" x14ac:dyDescent="0.35">
      <c r="A4257" t="s">
        <v>4288</v>
      </c>
      <c r="B4257" t="s">
        <v>19</v>
      </c>
      <c r="C4257" t="s">
        <v>14</v>
      </c>
      <c r="D4257" s="2">
        <v>1572.21</v>
      </c>
      <c r="E4257">
        <v>0.27</v>
      </c>
      <c r="F4257">
        <v>7</v>
      </c>
      <c r="G4257" s="1">
        <v>44999</v>
      </c>
      <c r="H4257" s="1">
        <v>45005</v>
      </c>
      <c r="I4257" t="s">
        <v>15</v>
      </c>
      <c r="J4257" t="s">
        <v>16</v>
      </c>
      <c r="K4257" s="2">
        <v>313.48</v>
      </c>
      <c r="L4257" t="s">
        <v>34</v>
      </c>
      <c r="M4257">
        <f>YEAR(Table1[[#This Row],[order_date]])</f>
        <v>2023</v>
      </c>
      <c r="N4257">
        <f>MONTH(Table1[[#This Row],[order_date]])</f>
        <v>3</v>
      </c>
      <c r="O4257" s="3">
        <f>Table1[[#This Row],[sales]]-Table1[[#This Row],[profit]]</f>
        <v>1258.73</v>
      </c>
      <c r="P4257" s="3">
        <f>Table1[[#This Row],[sales]]*Table1[[#This Row],[quantity]]</f>
        <v>11005.470000000001</v>
      </c>
      <c r="Q4257" s="9">
        <f>Table1[[#This Row],[delivery_date]]-Table1[[#This Row],[order_date]]</f>
        <v>6</v>
      </c>
    </row>
    <row r="4258" spans="1:17" x14ac:dyDescent="0.35">
      <c r="A4258" t="s">
        <v>4289</v>
      </c>
      <c r="B4258" t="s">
        <v>41</v>
      </c>
      <c r="C4258" t="s">
        <v>14</v>
      </c>
      <c r="D4258" s="2">
        <v>2107.1799999999998</v>
      </c>
      <c r="E4258">
        <v>0.13</v>
      </c>
      <c r="F4258">
        <v>8</v>
      </c>
      <c r="G4258" s="1">
        <v>45285</v>
      </c>
      <c r="H4258" s="1">
        <v>45289</v>
      </c>
      <c r="I4258" t="s">
        <v>21</v>
      </c>
      <c r="J4258" t="s">
        <v>27</v>
      </c>
      <c r="K4258" s="2">
        <v>399.1</v>
      </c>
      <c r="L4258" t="s">
        <v>39</v>
      </c>
      <c r="M4258">
        <f>YEAR(Table1[[#This Row],[order_date]])</f>
        <v>2023</v>
      </c>
      <c r="N4258">
        <f>MONTH(Table1[[#This Row],[order_date]])</f>
        <v>12</v>
      </c>
      <c r="O4258" s="3">
        <f>Table1[[#This Row],[sales]]-Table1[[#This Row],[profit]]</f>
        <v>1708.08</v>
      </c>
      <c r="P4258" s="3">
        <f>Table1[[#This Row],[sales]]*Table1[[#This Row],[quantity]]</f>
        <v>16857.439999999999</v>
      </c>
      <c r="Q4258" s="9">
        <f>Table1[[#This Row],[delivery_date]]-Table1[[#This Row],[order_date]]</f>
        <v>4</v>
      </c>
    </row>
    <row r="4259" spans="1:17" x14ac:dyDescent="0.35">
      <c r="A4259" t="s">
        <v>4290</v>
      </c>
      <c r="B4259" t="s">
        <v>41</v>
      </c>
      <c r="C4259" t="s">
        <v>26</v>
      </c>
      <c r="D4259" s="2">
        <v>2864.15</v>
      </c>
      <c r="E4259">
        <v>0.25</v>
      </c>
      <c r="F4259">
        <v>3</v>
      </c>
      <c r="G4259" s="1">
        <v>45332</v>
      </c>
      <c r="H4259" s="1">
        <v>45339</v>
      </c>
      <c r="I4259" t="s">
        <v>15</v>
      </c>
      <c r="J4259" t="s">
        <v>22</v>
      </c>
      <c r="K4259" s="2">
        <v>301.02999999999997</v>
      </c>
      <c r="L4259" t="s">
        <v>28</v>
      </c>
      <c r="M4259">
        <f>YEAR(Table1[[#This Row],[order_date]])</f>
        <v>2024</v>
      </c>
      <c r="N4259">
        <f>MONTH(Table1[[#This Row],[order_date]])</f>
        <v>2</v>
      </c>
      <c r="O4259" s="3">
        <f>Table1[[#This Row],[sales]]-Table1[[#This Row],[profit]]</f>
        <v>2563.12</v>
      </c>
      <c r="P4259" s="3">
        <f>Table1[[#This Row],[sales]]*Table1[[#This Row],[quantity]]</f>
        <v>8592.4500000000007</v>
      </c>
      <c r="Q4259" s="9">
        <f>Table1[[#This Row],[delivery_date]]-Table1[[#This Row],[order_date]]</f>
        <v>7</v>
      </c>
    </row>
    <row r="4260" spans="1:17" x14ac:dyDescent="0.35">
      <c r="A4260" t="s">
        <v>4291</v>
      </c>
      <c r="B4260" t="s">
        <v>13</v>
      </c>
      <c r="C4260" t="s">
        <v>36</v>
      </c>
      <c r="D4260" s="2">
        <v>1929.59</v>
      </c>
      <c r="E4260">
        <v>0.39</v>
      </c>
      <c r="F4260">
        <v>6</v>
      </c>
      <c r="G4260" s="1">
        <v>45494</v>
      </c>
      <c r="H4260" s="1">
        <v>45495</v>
      </c>
      <c r="I4260" t="s">
        <v>21</v>
      </c>
      <c r="J4260" t="s">
        <v>16</v>
      </c>
      <c r="K4260" s="2">
        <v>226.1</v>
      </c>
      <c r="L4260" t="s">
        <v>17</v>
      </c>
      <c r="M4260">
        <f>YEAR(Table1[[#This Row],[order_date]])</f>
        <v>2024</v>
      </c>
      <c r="N4260">
        <f>MONTH(Table1[[#This Row],[order_date]])</f>
        <v>7</v>
      </c>
      <c r="O4260" s="3">
        <f>Table1[[#This Row],[sales]]-Table1[[#This Row],[profit]]</f>
        <v>1703.49</v>
      </c>
      <c r="P4260" s="3">
        <f>Table1[[#This Row],[sales]]*Table1[[#This Row],[quantity]]</f>
        <v>11577.539999999999</v>
      </c>
      <c r="Q4260" s="9">
        <f>Table1[[#This Row],[delivery_date]]-Table1[[#This Row],[order_date]]</f>
        <v>1</v>
      </c>
    </row>
    <row r="4261" spans="1:17" x14ac:dyDescent="0.35">
      <c r="A4261" t="s">
        <v>4292</v>
      </c>
      <c r="B4261" t="s">
        <v>13</v>
      </c>
      <c r="C4261" t="s">
        <v>14</v>
      </c>
      <c r="D4261" s="2">
        <v>3897.68</v>
      </c>
      <c r="E4261">
        <v>0.22</v>
      </c>
      <c r="F4261">
        <v>4</v>
      </c>
      <c r="G4261" s="1">
        <v>45495</v>
      </c>
      <c r="H4261" s="1">
        <v>45498</v>
      </c>
      <c r="I4261" t="s">
        <v>31</v>
      </c>
      <c r="J4261" t="s">
        <v>27</v>
      </c>
      <c r="K4261" s="2">
        <v>1096.94</v>
      </c>
      <c r="L4261" t="s">
        <v>28</v>
      </c>
      <c r="M4261">
        <f>YEAR(Table1[[#This Row],[order_date]])</f>
        <v>2024</v>
      </c>
      <c r="N4261">
        <f>MONTH(Table1[[#This Row],[order_date]])</f>
        <v>7</v>
      </c>
      <c r="O4261" s="3">
        <f>Table1[[#This Row],[sales]]-Table1[[#This Row],[profit]]</f>
        <v>2800.74</v>
      </c>
      <c r="P4261" s="3">
        <f>Table1[[#This Row],[sales]]*Table1[[#This Row],[quantity]]</f>
        <v>15590.72</v>
      </c>
      <c r="Q4261" s="9">
        <f>Table1[[#This Row],[delivery_date]]-Table1[[#This Row],[order_date]]</f>
        <v>3</v>
      </c>
    </row>
    <row r="4262" spans="1:17" x14ac:dyDescent="0.35">
      <c r="A4262" t="s">
        <v>4293</v>
      </c>
      <c r="B4262" t="s">
        <v>13</v>
      </c>
      <c r="C4262" t="s">
        <v>26</v>
      </c>
      <c r="D4262" s="2">
        <v>4433.88</v>
      </c>
      <c r="E4262">
        <v>0.11</v>
      </c>
      <c r="F4262">
        <v>4</v>
      </c>
      <c r="G4262" s="1">
        <v>45581</v>
      </c>
      <c r="H4262" s="1">
        <v>45587</v>
      </c>
      <c r="I4262" t="s">
        <v>31</v>
      </c>
      <c r="J4262" t="s">
        <v>16</v>
      </c>
      <c r="K4262" s="2">
        <v>311.58999999999997</v>
      </c>
      <c r="L4262" t="s">
        <v>34</v>
      </c>
      <c r="M4262">
        <f>YEAR(Table1[[#This Row],[order_date]])</f>
        <v>2024</v>
      </c>
      <c r="N4262">
        <f>MONTH(Table1[[#This Row],[order_date]])</f>
        <v>10</v>
      </c>
      <c r="O4262" s="3">
        <f>Table1[[#This Row],[sales]]-Table1[[#This Row],[profit]]</f>
        <v>4122.29</v>
      </c>
      <c r="P4262" s="3">
        <f>Table1[[#This Row],[sales]]*Table1[[#This Row],[quantity]]</f>
        <v>17735.52</v>
      </c>
      <c r="Q4262" s="9">
        <f>Table1[[#This Row],[delivery_date]]-Table1[[#This Row],[order_date]]</f>
        <v>6</v>
      </c>
    </row>
    <row r="4263" spans="1:17" x14ac:dyDescent="0.35">
      <c r="A4263" t="s">
        <v>4294</v>
      </c>
      <c r="B4263" t="s">
        <v>19</v>
      </c>
      <c r="C4263" t="s">
        <v>26</v>
      </c>
      <c r="D4263" s="2">
        <v>392.62</v>
      </c>
      <c r="E4263">
        <v>0.11</v>
      </c>
      <c r="F4263">
        <v>2</v>
      </c>
      <c r="G4263" s="1">
        <v>45275</v>
      </c>
      <c r="H4263" s="1">
        <v>45279</v>
      </c>
      <c r="I4263" t="s">
        <v>15</v>
      </c>
      <c r="J4263" t="s">
        <v>27</v>
      </c>
      <c r="K4263" s="2">
        <v>69.11</v>
      </c>
      <c r="L4263" t="s">
        <v>34</v>
      </c>
      <c r="M4263">
        <f>YEAR(Table1[[#This Row],[order_date]])</f>
        <v>2023</v>
      </c>
      <c r="N4263">
        <f>MONTH(Table1[[#This Row],[order_date]])</f>
        <v>12</v>
      </c>
      <c r="O4263" s="3">
        <f>Table1[[#This Row],[sales]]-Table1[[#This Row],[profit]]</f>
        <v>323.51</v>
      </c>
      <c r="P4263" s="3">
        <f>Table1[[#This Row],[sales]]*Table1[[#This Row],[quantity]]</f>
        <v>785.24</v>
      </c>
      <c r="Q4263" s="9">
        <f>Table1[[#This Row],[delivery_date]]-Table1[[#This Row],[order_date]]</f>
        <v>4</v>
      </c>
    </row>
    <row r="4264" spans="1:17" x14ac:dyDescent="0.35">
      <c r="A4264" t="s">
        <v>4295</v>
      </c>
      <c r="B4264" t="s">
        <v>13</v>
      </c>
      <c r="C4264" t="s">
        <v>33</v>
      </c>
      <c r="D4264" s="2">
        <v>3213.48</v>
      </c>
      <c r="E4264">
        <v>0.45</v>
      </c>
      <c r="F4264">
        <v>9</v>
      </c>
      <c r="G4264" s="1">
        <v>45302</v>
      </c>
      <c r="H4264" s="1">
        <v>45304</v>
      </c>
      <c r="I4264" t="s">
        <v>31</v>
      </c>
      <c r="J4264" t="s">
        <v>27</v>
      </c>
      <c r="K4264" s="2">
        <v>542.01</v>
      </c>
      <c r="L4264" t="s">
        <v>34</v>
      </c>
      <c r="M4264">
        <f>YEAR(Table1[[#This Row],[order_date]])</f>
        <v>2024</v>
      </c>
      <c r="N4264">
        <f>MONTH(Table1[[#This Row],[order_date]])</f>
        <v>1</v>
      </c>
      <c r="O4264" s="3">
        <f>Table1[[#This Row],[sales]]-Table1[[#This Row],[profit]]</f>
        <v>2671.4700000000003</v>
      </c>
      <c r="P4264" s="3">
        <f>Table1[[#This Row],[sales]]*Table1[[#This Row],[quantity]]</f>
        <v>28921.32</v>
      </c>
      <c r="Q4264" s="9">
        <f>Table1[[#This Row],[delivery_date]]-Table1[[#This Row],[order_date]]</f>
        <v>2</v>
      </c>
    </row>
    <row r="4265" spans="1:17" x14ac:dyDescent="0.35">
      <c r="A4265" t="s">
        <v>4296</v>
      </c>
      <c r="B4265" t="s">
        <v>25</v>
      </c>
      <c r="C4265" t="s">
        <v>14</v>
      </c>
      <c r="D4265" s="2">
        <v>1656.53</v>
      </c>
      <c r="E4265">
        <v>0.39</v>
      </c>
      <c r="F4265">
        <v>1</v>
      </c>
      <c r="G4265" s="1">
        <v>45492</v>
      </c>
      <c r="H4265" s="1">
        <v>45496</v>
      </c>
      <c r="I4265" t="s">
        <v>15</v>
      </c>
      <c r="J4265" t="s">
        <v>22</v>
      </c>
      <c r="K4265" s="2">
        <v>241.59</v>
      </c>
      <c r="L4265" t="s">
        <v>34</v>
      </c>
      <c r="M4265">
        <f>YEAR(Table1[[#This Row],[order_date]])</f>
        <v>2024</v>
      </c>
      <c r="N4265">
        <f>MONTH(Table1[[#This Row],[order_date]])</f>
        <v>7</v>
      </c>
      <c r="O4265" s="3">
        <f>Table1[[#This Row],[sales]]-Table1[[#This Row],[profit]]</f>
        <v>1414.94</v>
      </c>
      <c r="P4265" s="3">
        <f>Table1[[#This Row],[sales]]*Table1[[#This Row],[quantity]]</f>
        <v>1656.53</v>
      </c>
      <c r="Q4265" s="9">
        <f>Table1[[#This Row],[delivery_date]]-Table1[[#This Row],[order_date]]</f>
        <v>4</v>
      </c>
    </row>
    <row r="4266" spans="1:17" x14ac:dyDescent="0.35">
      <c r="A4266" t="s">
        <v>4297</v>
      </c>
      <c r="B4266" t="s">
        <v>25</v>
      </c>
      <c r="C4266" t="s">
        <v>36</v>
      </c>
      <c r="D4266" s="2">
        <v>2958.05</v>
      </c>
      <c r="E4266">
        <v>0.02</v>
      </c>
      <c r="F4266">
        <v>1</v>
      </c>
      <c r="G4266" s="1">
        <v>45582</v>
      </c>
      <c r="H4266" s="1">
        <v>45584</v>
      </c>
      <c r="I4266" t="s">
        <v>31</v>
      </c>
      <c r="J4266" t="s">
        <v>16</v>
      </c>
      <c r="K4266" s="2">
        <v>727.39</v>
      </c>
      <c r="L4266" t="s">
        <v>28</v>
      </c>
      <c r="M4266">
        <f>YEAR(Table1[[#This Row],[order_date]])</f>
        <v>2024</v>
      </c>
      <c r="N4266">
        <f>MONTH(Table1[[#This Row],[order_date]])</f>
        <v>10</v>
      </c>
      <c r="O4266" s="3">
        <f>Table1[[#This Row],[sales]]-Table1[[#This Row],[profit]]</f>
        <v>2230.6600000000003</v>
      </c>
      <c r="P4266" s="3">
        <f>Table1[[#This Row],[sales]]*Table1[[#This Row],[quantity]]</f>
        <v>2958.05</v>
      </c>
      <c r="Q4266" s="9">
        <f>Table1[[#This Row],[delivery_date]]-Table1[[#This Row],[order_date]]</f>
        <v>2</v>
      </c>
    </row>
    <row r="4267" spans="1:17" x14ac:dyDescent="0.35">
      <c r="A4267" t="s">
        <v>4298</v>
      </c>
      <c r="B4267" t="s">
        <v>13</v>
      </c>
      <c r="C4267" t="s">
        <v>14</v>
      </c>
      <c r="D4267" s="2">
        <v>2471.15</v>
      </c>
      <c r="E4267">
        <v>0.47</v>
      </c>
      <c r="F4267">
        <v>7</v>
      </c>
      <c r="G4267" s="1">
        <v>45650</v>
      </c>
      <c r="H4267" s="1">
        <v>45652</v>
      </c>
      <c r="I4267" t="s">
        <v>15</v>
      </c>
      <c r="J4267" t="s">
        <v>16</v>
      </c>
      <c r="K4267" s="2">
        <v>693.52</v>
      </c>
      <c r="L4267" t="s">
        <v>48</v>
      </c>
      <c r="M4267">
        <f>YEAR(Table1[[#This Row],[order_date]])</f>
        <v>2024</v>
      </c>
      <c r="N4267">
        <f>MONTH(Table1[[#This Row],[order_date]])</f>
        <v>12</v>
      </c>
      <c r="O4267" s="3">
        <f>Table1[[#This Row],[sales]]-Table1[[#This Row],[profit]]</f>
        <v>1777.63</v>
      </c>
      <c r="P4267" s="3">
        <f>Table1[[#This Row],[sales]]*Table1[[#This Row],[quantity]]</f>
        <v>17298.05</v>
      </c>
      <c r="Q4267" s="9">
        <f>Table1[[#This Row],[delivery_date]]-Table1[[#This Row],[order_date]]</f>
        <v>2</v>
      </c>
    </row>
    <row r="4268" spans="1:17" x14ac:dyDescent="0.35">
      <c r="A4268" t="s">
        <v>4299</v>
      </c>
      <c r="B4268" t="s">
        <v>25</v>
      </c>
      <c r="C4268" t="s">
        <v>14</v>
      </c>
      <c r="D4268" s="2">
        <v>1735.02</v>
      </c>
      <c r="E4268">
        <v>0.06</v>
      </c>
      <c r="F4268">
        <v>7</v>
      </c>
      <c r="G4268" s="1">
        <v>45334</v>
      </c>
      <c r="H4268" s="1">
        <v>45340</v>
      </c>
      <c r="I4268" t="s">
        <v>15</v>
      </c>
      <c r="J4268" t="s">
        <v>27</v>
      </c>
      <c r="K4268" s="2">
        <v>519.32000000000005</v>
      </c>
      <c r="L4268" t="s">
        <v>39</v>
      </c>
      <c r="M4268">
        <f>YEAR(Table1[[#This Row],[order_date]])</f>
        <v>2024</v>
      </c>
      <c r="N4268">
        <f>MONTH(Table1[[#This Row],[order_date]])</f>
        <v>2</v>
      </c>
      <c r="O4268" s="3">
        <f>Table1[[#This Row],[sales]]-Table1[[#This Row],[profit]]</f>
        <v>1215.6999999999998</v>
      </c>
      <c r="P4268" s="3">
        <f>Table1[[#This Row],[sales]]*Table1[[#This Row],[quantity]]</f>
        <v>12145.14</v>
      </c>
      <c r="Q4268" s="9">
        <f>Table1[[#This Row],[delivery_date]]-Table1[[#This Row],[order_date]]</f>
        <v>6</v>
      </c>
    </row>
    <row r="4269" spans="1:17" x14ac:dyDescent="0.35">
      <c r="A4269" t="s">
        <v>4300</v>
      </c>
      <c r="B4269" t="s">
        <v>19</v>
      </c>
      <c r="C4269" t="s">
        <v>14</v>
      </c>
      <c r="D4269" s="2">
        <v>564.6</v>
      </c>
      <c r="E4269">
        <v>0.33</v>
      </c>
      <c r="F4269">
        <v>4</v>
      </c>
      <c r="G4269" s="1">
        <v>45518</v>
      </c>
      <c r="H4269" s="1">
        <v>45521</v>
      </c>
      <c r="I4269" t="s">
        <v>21</v>
      </c>
      <c r="J4269" t="s">
        <v>16</v>
      </c>
      <c r="K4269" s="2">
        <v>45.55</v>
      </c>
      <c r="L4269" t="s">
        <v>39</v>
      </c>
      <c r="M4269">
        <f>YEAR(Table1[[#This Row],[order_date]])</f>
        <v>2024</v>
      </c>
      <c r="N4269">
        <f>MONTH(Table1[[#This Row],[order_date]])</f>
        <v>8</v>
      </c>
      <c r="O4269" s="3">
        <f>Table1[[#This Row],[sales]]-Table1[[#This Row],[profit]]</f>
        <v>519.05000000000007</v>
      </c>
      <c r="P4269" s="3">
        <f>Table1[[#This Row],[sales]]*Table1[[#This Row],[quantity]]</f>
        <v>2258.4</v>
      </c>
      <c r="Q4269" s="9">
        <f>Table1[[#This Row],[delivery_date]]-Table1[[#This Row],[order_date]]</f>
        <v>3</v>
      </c>
    </row>
    <row r="4270" spans="1:17" x14ac:dyDescent="0.35">
      <c r="A4270" t="s">
        <v>4301</v>
      </c>
      <c r="B4270" t="s">
        <v>25</v>
      </c>
      <c r="C4270" t="s">
        <v>26</v>
      </c>
      <c r="D4270" s="2">
        <v>2841.26</v>
      </c>
      <c r="E4270">
        <v>0.28000000000000003</v>
      </c>
      <c r="F4270">
        <v>8</v>
      </c>
      <c r="G4270" s="1">
        <v>45646</v>
      </c>
      <c r="H4270" s="1">
        <v>45648</v>
      </c>
      <c r="I4270" t="s">
        <v>15</v>
      </c>
      <c r="J4270" t="s">
        <v>22</v>
      </c>
      <c r="K4270" s="2">
        <v>172.5</v>
      </c>
      <c r="L4270" t="s">
        <v>23</v>
      </c>
      <c r="M4270">
        <f>YEAR(Table1[[#This Row],[order_date]])</f>
        <v>2024</v>
      </c>
      <c r="N4270">
        <f>MONTH(Table1[[#This Row],[order_date]])</f>
        <v>12</v>
      </c>
      <c r="O4270" s="3">
        <f>Table1[[#This Row],[sales]]-Table1[[#This Row],[profit]]</f>
        <v>2668.76</v>
      </c>
      <c r="P4270" s="3">
        <f>Table1[[#This Row],[sales]]*Table1[[#This Row],[quantity]]</f>
        <v>22730.080000000002</v>
      </c>
      <c r="Q4270" s="9">
        <f>Table1[[#This Row],[delivery_date]]-Table1[[#This Row],[order_date]]</f>
        <v>2</v>
      </c>
    </row>
    <row r="4271" spans="1:17" x14ac:dyDescent="0.35">
      <c r="A4271" t="s">
        <v>4302</v>
      </c>
      <c r="B4271" t="s">
        <v>19</v>
      </c>
      <c r="C4271" t="s">
        <v>20</v>
      </c>
      <c r="D4271" s="2">
        <v>652.67999999999995</v>
      </c>
      <c r="E4271">
        <v>0.02</v>
      </c>
      <c r="F4271">
        <v>5</v>
      </c>
      <c r="G4271" s="1">
        <v>45335</v>
      </c>
      <c r="H4271" s="1">
        <v>45336</v>
      </c>
      <c r="I4271" t="s">
        <v>21</v>
      </c>
      <c r="J4271" t="s">
        <v>16</v>
      </c>
      <c r="K4271" s="2">
        <v>77.55</v>
      </c>
      <c r="L4271" t="s">
        <v>48</v>
      </c>
      <c r="M4271">
        <f>YEAR(Table1[[#This Row],[order_date]])</f>
        <v>2024</v>
      </c>
      <c r="N4271">
        <f>MONTH(Table1[[#This Row],[order_date]])</f>
        <v>2</v>
      </c>
      <c r="O4271" s="3">
        <f>Table1[[#This Row],[sales]]-Table1[[#This Row],[profit]]</f>
        <v>575.13</v>
      </c>
      <c r="P4271" s="3">
        <f>Table1[[#This Row],[sales]]*Table1[[#This Row],[quantity]]</f>
        <v>3263.3999999999996</v>
      </c>
      <c r="Q4271" s="9">
        <f>Table1[[#This Row],[delivery_date]]-Table1[[#This Row],[order_date]]</f>
        <v>1</v>
      </c>
    </row>
    <row r="4272" spans="1:17" x14ac:dyDescent="0.35">
      <c r="A4272" t="s">
        <v>4303</v>
      </c>
      <c r="B4272" t="s">
        <v>41</v>
      </c>
      <c r="C4272" t="s">
        <v>20</v>
      </c>
      <c r="D4272" s="2">
        <v>864.99</v>
      </c>
      <c r="E4272">
        <v>0.15</v>
      </c>
      <c r="F4272">
        <v>6</v>
      </c>
      <c r="G4272" s="1">
        <v>45053</v>
      </c>
      <c r="H4272" s="1">
        <v>45060</v>
      </c>
      <c r="I4272" t="s">
        <v>15</v>
      </c>
      <c r="J4272" t="s">
        <v>27</v>
      </c>
      <c r="K4272" s="2">
        <v>190.84</v>
      </c>
      <c r="L4272" t="s">
        <v>17</v>
      </c>
      <c r="M4272">
        <f>YEAR(Table1[[#This Row],[order_date]])</f>
        <v>2023</v>
      </c>
      <c r="N4272">
        <f>MONTH(Table1[[#This Row],[order_date]])</f>
        <v>5</v>
      </c>
      <c r="O4272" s="3">
        <f>Table1[[#This Row],[sales]]-Table1[[#This Row],[profit]]</f>
        <v>674.15</v>
      </c>
      <c r="P4272" s="3">
        <f>Table1[[#This Row],[sales]]*Table1[[#This Row],[quantity]]</f>
        <v>5189.9400000000005</v>
      </c>
      <c r="Q4272" s="9">
        <f>Table1[[#This Row],[delivery_date]]-Table1[[#This Row],[order_date]]</f>
        <v>7</v>
      </c>
    </row>
    <row r="4273" spans="1:17" x14ac:dyDescent="0.35">
      <c r="A4273" t="s">
        <v>4304</v>
      </c>
      <c r="B4273" t="s">
        <v>41</v>
      </c>
      <c r="C4273" t="s">
        <v>33</v>
      </c>
      <c r="D4273" s="2">
        <v>4912.66</v>
      </c>
      <c r="E4273">
        <v>0.39</v>
      </c>
      <c r="F4273">
        <v>4</v>
      </c>
      <c r="G4273" s="1">
        <v>45621</v>
      </c>
      <c r="H4273" s="1">
        <v>45624</v>
      </c>
      <c r="I4273" t="s">
        <v>15</v>
      </c>
      <c r="J4273" t="s">
        <v>27</v>
      </c>
      <c r="K4273" s="2">
        <v>742.46</v>
      </c>
      <c r="L4273" t="s">
        <v>17</v>
      </c>
      <c r="M4273">
        <f>YEAR(Table1[[#This Row],[order_date]])</f>
        <v>2024</v>
      </c>
      <c r="N4273">
        <f>MONTH(Table1[[#This Row],[order_date]])</f>
        <v>11</v>
      </c>
      <c r="O4273" s="3">
        <f>Table1[[#This Row],[sales]]-Table1[[#This Row],[profit]]</f>
        <v>4170.2</v>
      </c>
      <c r="P4273" s="3">
        <f>Table1[[#This Row],[sales]]*Table1[[#This Row],[quantity]]</f>
        <v>19650.64</v>
      </c>
      <c r="Q4273" s="9">
        <f>Table1[[#This Row],[delivery_date]]-Table1[[#This Row],[order_date]]</f>
        <v>3</v>
      </c>
    </row>
    <row r="4274" spans="1:17" x14ac:dyDescent="0.35">
      <c r="A4274" t="s">
        <v>4305</v>
      </c>
      <c r="B4274" t="s">
        <v>41</v>
      </c>
      <c r="C4274" t="s">
        <v>14</v>
      </c>
      <c r="D4274" s="2">
        <v>1651.86</v>
      </c>
      <c r="E4274">
        <v>0.15</v>
      </c>
      <c r="F4274">
        <v>3</v>
      </c>
      <c r="G4274" s="1">
        <v>45360</v>
      </c>
      <c r="H4274" s="1">
        <v>45366</v>
      </c>
      <c r="I4274" t="s">
        <v>15</v>
      </c>
      <c r="J4274" t="s">
        <v>27</v>
      </c>
      <c r="K4274" s="2">
        <v>275</v>
      </c>
      <c r="L4274" t="s">
        <v>17</v>
      </c>
      <c r="M4274">
        <f>YEAR(Table1[[#This Row],[order_date]])</f>
        <v>2024</v>
      </c>
      <c r="N4274">
        <f>MONTH(Table1[[#This Row],[order_date]])</f>
        <v>3</v>
      </c>
      <c r="O4274" s="3">
        <f>Table1[[#This Row],[sales]]-Table1[[#This Row],[profit]]</f>
        <v>1376.86</v>
      </c>
      <c r="P4274" s="3">
        <f>Table1[[#This Row],[sales]]*Table1[[#This Row],[quantity]]</f>
        <v>4955.58</v>
      </c>
      <c r="Q4274" s="9">
        <f>Table1[[#This Row],[delivery_date]]-Table1[[#This Row],[order_date]]</f>
        <v>6</v>
      </c>
    </row>
    <row r="4275" spans="1:17" x14ac:dyDescent="0.35">
      <c r="A4275" t="s">
        <v>4306</v>
      </c>
      <c r="B4275" t="s">
        <v>41</v>
      </c>
      <c r="C4275" t="s">
        <v>20</v>
      </c>
      <c r="D4275" s="2">
        <v>2963.74</v>
      </c>
      <c r="E4275">
        <v>0.24</v>
      </c>
      <c r="F4275">
        <v>2</v>
      </c>
      <c r="G4275" s="1">
        <v>45049</v>
      </c>
      <c r="H4275" s="1">
        <v>45051</v>
      </c>
      <c r="I4275" t="s">
        <v>31</v>
      </c>
      <c r="J4275" t="s">
        <v>16</v>
      </c>
      <c r="K4275" s="2">
        <v>888.69</v>
      </c>
      <c r="L4275" t="s">
        <v>48</v>
      </c>
      <c r="M4275">
        <f>YEAR(Table1[[#This Row],[order_date]])</f>
        <v>2023</v>
      </c>
      <c r="N4275">
        <f>MONTH(Table1[[#This Row],[order_date]])</f>
        <v>5</v>
      </c>
      <c r="O4275" s="3">
        <f>Table1[[#This Row],[sales]]-Table1[[#This Row],[profit]]</f>
        <v>2075.0499999999997</v>
      </c>
      <c r="P4275" s="3">
        <f>Table1[[#This Row],[sales]]*Table1[[#This Row],[quantity]]</f>
        <v>5927.48</v>
      </c>
      <c r="Q4275" s="9">
        <f>Table1[[#This Row],[delivery_date]]-Table1[[#This Row],[order_date]]</f>
        <v>2</v>
      </c>
    </row>
    <row r="4276" spans="1:17" x14ac:dyDescent="0.35">
      <c r="A4276" t="s">
        <v>4307</v>
      </c>
      <c r="B4276" t="s">
        <v>25</v>
      </c>
      <c r="C4276" t="s">
        <v>33</v>
      </c>
      <c r="D4276" s="2">
        <v>1433.94</v>
      </c>
      <c r="E4276">
        <v>0.35</v>
      </c>
      <c r="F4276">
        <v>8</v>
      </c>
      <c r="G4276" s="1">
        <v>45104</v>
      </c>
      <c r="H4276" s="1">
        <v>45111</v>
      </c>
      <c r="I4276" t="s">
        <v>31</v>
      </c>
      <c r="J4276" t="s">
        <v>27</v>
      </c>
      <c r="K4276" s="2">
        <v>247.83</v>
      </c>
      <c r="L4276" t="s">
        <v>28</v>
      </c>
      <c r="M4276">
        <f>YEAR(Table1[[#This Row],[order_date]])</f>
        <v>2023</v>
      </c>
      <c r="N4276">
        <f>MONTH(Table1[[#This Row],[order_date]])</f>
        <v>6</v>
      </c>
      <c r="O4276" s="3">
        <f>Table1[[#This Row],[sales]]-Table1[[#This Row],[profit]]</f>
        <v>1186.1100000000001</v>
      </c>
      <c r="P4276" s="3">
        <f>Table1[[#This Row],[sales]]*Table1[[#This Row],[quantity]]</f>
        <v>11471.52</v>
      </c>
      <c r="Q4276" s="9">
        <f>Table1[[#This Row],[delivery_date]]-Table1[[#This Row],[order_date]]</f>
        <v>7</v>
      </c>
    </row>
    <row r="4277" spans="1:17" x14ac:dyDescent="0.35">
      <c r="A4277" t="s">
        <v>4308</v>
      </c>
      <c r="B4277" t="s">
        <v>13</v>
      </c>
      <c r="C4277" t="s">
        <v>26</v>
      </c>
      <c r="D4277" s="2">
        <v>4341</v>
      </c>
      <c r="E4277">
        <v>0.04</v>
      </c>
      <c r="F4277">
        <v>5</v>
      </c>
      <c r="G4277" s="1">
        <v>45042</v>
      </c>
      <c r="H4277" s="1">
        <v>45047</v>
      </c>
      <c r="I4277" t="s">
        <v>15</v>
      </c>
      <c r="J4277" t="s">
        <v>27</v>
      </c>
      <c r="K4277" s="2">
        <v>1210.43</v>
      </c>
      <c r="L4277" t="s">
        <v>39</v>
      </c>
      <c r="M4277">
        <f>YEAR(Table1[[#This Row],[order_date]])</f>
        <v>2023</v>
      </c>
      <c r="N4277">
        <f>MONTH(Table1[[#This Row],[order_date]])</f>
        <v>4</v>
      </c>
      <c r="O4277" s="3">
        <f>Table1[[#This Row],[sales]]-Table1[[#This Row],[profit]]</f>
        <v>3130.5699999999997</v>
      </c>
      <c r="P4277" s="3">
        <f>Table1[[#This Row],[sales]]*Table1[[#This Row],[quantity]]</f>
        <v>21705</v>
      </c>
      <c r="Q4277" s="9">
        <f>Table1[[#This Row],[delivery_date]]-Table1[[#This Row],[order_date]]</f>
        <v>5</v>
      </c>
    </row>
    <row r="4278" spans="1:17" x14ac:dyDescent="0.35">
      <c r="A4278" t="s">
        <v>4309</v>
      </c>
      <c r="B4278" t="s">
        <v>25</v>
      </c>
      <c r="C4278" t="s">
        <v>14</v>
      </c>
      <c r="D4278" s="2">
        <v>1488.37</v>
      </c>
      <c r="E4278">
        <v>0.42</v>
      </c>
      <c r="F4278">
        <v>6</v>
      </c>
      <c r="G4278" s="1">
        <v>45419</v>
      </c>
      <c r="H4278" s="1">
        <v>45426</v>
      </c>
      <c r="I4278" t="s">
        <v>31</v>
      </c>
      <c r="J4278" t="s">
        <v>16</v>
      </c>
      <c r="K4278" s="2">
        <v>227.6</v>
      </c>
      <c r="L4278" t="s">
        <v>28</v>
      </c>
      <c r="M4278">
        <f>YEAR(Table1[[#This Row],[order_date]])</f>
        <v>2024</v>
      </c>
      <c r="N4278">
        <f>MONTH(Table1[[#This Row],[order_date]])</f>
        <v>5</v>
      </c>
      <c r="O4278" s="3">
        <f>Table1[[#This Row],[sales]]-Table1[[#This Row],[profit]]</f>
        <v>1260.77</v>
      </c>
      <c r="P4278" s="3">
        <f>Table1[[#This Row],[sales]]*Table1[[#This Row],[quantity]]</f>
        <v>8930.2199999999993</v>
      </c>
      <c r="Q4278" s="9">
        <f>Table1[[#This Row],[delivery_date]]-Table1[[#This Row],[order_date]]</f>
        <v>7</v>
      </c>
    </row>
    <row r="4279" spans="1:17" x14ac:dyDescent="0.35">
      <c r="A4279" t="s">
        <v>4310</v>
      </c>
      <c r="B4279" t="s">
        <v>19</v>
      </c>
      <c r="C4279" t="s">
        <v>36</v>
      </c>
      <c r="D4279" s="2">
        <v>1897.74</v>
      </c>
      <c r="E4279">
        <v>0.02</v>
      </c>
      <c r="F4279">
        <v>6</v>
      </c>
      <c r="G4279" s="1">
        <v>45594</v>
      </c>
      <c r="H4279" s="1">
        <v>45600</v>
      </c>
      <c r="I4279" t="s">
        <v>15</v>
      </c>
      <c r="J4279" t="s">
        <v>16</v>
      </c>
      <c r="K4279" s="2">
        <v>303.70999999999998</v>
      </c>
      <c r="L4279" t="s">
        <v>39</v>
      </c>
      <c r="M4279">
        <f>YEAR(Table1[[#This Row],[order_date]])</f>
        <v>2024</v>
      </c>
      <c r="N4279">
        <f>MONTH(Table1[[#This Row],[order_date]])</f>
        <v>10</v>
      </c>
      <c r="O4279" s="3">
        <f>Table1[[#This Row],[sales]]-Table1[[#This Row],[profit]]</f>
        <v>1594.03</v>
      </c>
      <c r="P4279" s="3">
        <f>Table1[[#This Row],[sales]]*Table1[[#This Row],[quantity]]</f>
        <v>11386.44</v>
      </c>
      <c r="Q4279" s="9">
        <f>Table1[[#This Row],[delivery_date]]-Table1[[#This Row],[order_date]]</f>
        <v>6</v>
      </c>
    </row>
    <row r="4280" spans="1:17" x14ac:dyDescent="0.35">
      <c r="A4280" t="s">
        <v>4311</v>
      </c>
      <c r="B4280" t="s">
        <v>25</v>
      </c>
      <c r="C4280" t="s">
        <v>26</v>
      </c>
      <c r="D4280" s="2">
        <v>3081.1</v>
      </c>
      <c r="E4280">
        <v>0.13</v>
      </c>
      <c r="F4280">
        <v>4</v>
      </c>
      <c r="G4280" s="1">
        <v>45086</v>
      </c>
      <c r="H4280" s="1">
        <v>45092</v>
      </c>
      <c r="I4280" t="s">
        <v>21</v>
      </c>
      <c r="J4280" t="s">
        <v>27</v>
      </c>
      <c r="K4280" s="2">
        <v>748.3</v>
      </c>
      <c r="L4280" t="s">
        <v>39</v>
      </c>
      <c r="M4280">
        <f>YEAR(Table1[[#This Row],[order_date]])</f>
        <v>2023</v>
      </c>
      <c r="N4280">
        <f>MONTH(Table1[[#This Row],[order_date]])</f>
        <v>6</v>
      </c>
      <c r="O4280" s="3">
        <f>Table1[[#This Row],[sales]]-Table1[[#This Row],[profit]]</f>
        <v>2332.8000000000002</v>
      </c>
      <c r="P4280" s="3">
        <f>Table1[[#This Row],[sales]]*Table1[[#This Row],[quantity]]</f>
        <v>12324.4</v>
      </c>
      <c r="Q4280" s="9">
        <f>Table1[[#This Row],[delivery_date]]-Table1[[#This Row],[order_date]]</f>
        <v>6</v>
      </c>
    </row>
    <row r="4281" spans="1:17" x14ac:dyDescent="0.35">
      <c r="A4281" t="s">
        <v>4312</v>
      </c>
      <c r="B4281" t="s">
        <v>25</v>
      </c>
      <c r="C4281" t="s">
        <v>33</v>
      </c>
      <c r="D4281" s="2">
        <v>4362.93</v>
      </c>
      <c r="E4281">
        <v>0.38</v>
      </c>
      <c r="F4281">
        <v>9</v>
      </c>
      <c r="G4281" s="1">
        <v>45526</v>
      </c>
      <c r="H4281" s="1">
        <v>45527</v>
      </c>
      <c r="I4281" t="s">
        <v>21</v>
      </c>
      <c r="J4281" t="s">
        <v>27</v>
      </c>
      <c r="K4281" s="2">
        <v>1201.3900000000001</v>
      </c>
      <c r="L4281" t="s">
        <v>17</v>
      </c>
      <c r="M4281">
        <f>YEAR(Table1[[#This Row],[order_date]])</f>
        <v>2024</v>
      </c>
      <c r="N4281">
        <f>MONTH(Table1[[#This Row],[order_date]])</f>
        <v>8</v>
      </c>
      <c r="O4281" s="3">
        <f>Table1[[#This Row],[sales]]-Table1[[#This Row],[profit]]</f>
        <v>3161.54</v>
      </c>
      <c r="P4281" s="3">
        <f>Table1[[#This Row],[sales]]*Table1[[#This Row],[quantity]]</f>
        <v>39266.370000000003</v>
      </c>
      <c r="Q4281" s="9">
        <f>Table1[[#This Row],[delivery_date]]-Table1[[#This Row],[order_date]]</f>
        <v>1</v>
      </c>
    </row>
    <row r="4282" spans="1:17" x14ac:dyDescent="0.35">
      <c r="A4282" t="s">
        <v>4313</v>
      </c>
      <c r="B4282" t="s">
        <v>19</v>
      </c>
      <c r="C4282" t="s">
        <v>26</v>
      </c>
      <c r="D4282" s="2">
        <v>4099.45</v>
      </c>
      <c r="E4282">
        <v>0.46</v>
      </c>
      <c r="F4282">
        <v>7</v>
      </c>
      <c r="G4282" s="1">
        <v>45446</v>
      </c>
      <c r="H4282" s="1">
        <v>45451</v>
      </c>
      <c r="I4282" t="s">
        <v>15</v>
      </c>
      <c r="J4282" t="s">
        <v>27</v>
      </c>
      <c r="K4282" s="2">
        <v>1038.1199999999999</v>
      </c>
      <c r="L4282" t="s">
        <v>34</v>
      </c>
      <c r="M4282">
        <f>YEAR(Table1[[#This Row],[order_date]])</f>
        <v>2024</v>
      </c>
      <c r="N4282">
        <f>MONTH(Table1[[#This Row],[order_date]])</f>
        <v>6</v>
      </c>
      <c r="O4282" s="3">
        <f>Table1[[#This Row],[sales]]-Table1[[#This Row],[profit]]</f>
        <v>3061.33</v>
      </c>
      <c r="P4282" s="3">
        <f>Table1[[#This Row],[sales]]*Table1[[#This Row],[quantity]]</f>
        <v>28696.149999999998</v>
      </c>
      <c r="Q4282" s="9">
        <f>Table1[[#This Row],[delivery_date]]-Table1[[#This Row],[order_date]]</f>
        <v>5</v>
      </c>
    </row>
    <row r="4283" spans="1:17" x14ac:dyDescent="0.35">
      <c r="A4283" t="s">
        <v>4314</v>
      </c>
      <c r="B4283" t="s">
        <v>41</v>
      </c>
      <c r="C4283" t="s">
        <v>36</v>
      </c>
      <c r="D4283" s="2">
        <v>1392.91</v>
      </c>
      <c r="E4283">
        <v>0.38</v>
      </c>
      <c r="F4283">
        <v>8</v>
      </c>
      <c r="G4283" s="1">
        <v>45022</v>
      </c>
      <c r="H4283" s="1">
        <v>45026</v>
      </c>
      <c r="I4283" t="s">
        <v>21</v>
      </c>
      <c r="J4283" t="s">
        <v>27</v>
      </c>
      <c r="K4283" s="2">
        <v>233.82</v>
      </c>
      <c r="L4283" t="s">
        <v>23</v>
      </c>
      <c r="M4283">
        <f>YEAR(Table1[[#This Row],[order_date]])</f>
        <v>2023</v>
      </c>
      <c r="N4283">
        <f>MONTH(Table1[[#This Row],[order_date]])</f>
        <v>4</v>
      </c>
      <c r="O4283" s="3">
        <f>Table1[[#This Row],[sales]]-Table1[[#This Row],[profit]]</f>
        <v>1159.0900000000001</v>
      </c>
      <c r="P4283" s="3">
        <f>Table1[[#This Row],[sales]]*Table1[[#This Row],[quantity]]</f>
        <v>11143.28</v>
      </c>
      <c r="Q4283" s="9">
        <f>Table1[[#This Row],[delivery_date]]-Table1[[#This Row],[order_date]]</f>
        <v>4</v>
      </c>
    </row>
    <row r="4284" spans="1:17" x14ac:dyDescent="0.35">
      <c r="A4284" t="s">
        <v>4315</v>
      </c>
      <c r="B4284" t="s">
        <v>41</v>
      </c>
      <c r="C4284" t="s">
        <v>26</v>
      </c>
      <c r="D4284" s="2">
        <v>4164.82</v>
      </c>
      <c r="E4284">
        <v>0.11</v>
      </c>
      <c r="F4284">
        <v>7</v>
      </c>
      <c r="G4284" s="1">
        <v>44954</v>
      </c>
      <c r="H4284" s="1">
        <v>44955</v>
      </c>
      <c r="I4284" t="s">
        <v>21</v>
      </c>
      <c r="J4284" t="s">
        <v>22</v>
      </c>
      <c r="K4284" s="2">
        <v>935.04</v>
      </c>
      <c r="L4284" t="s">
        <v>17</v>
      </c>
      <c r="M4284">
        <f>YEAR(Table1[[#This Row],[order_date]])</f>
        <v>2023</v>
      </c>
      <c r="N4284">
        <f>MONTH(Table1[[#This Row],[order_date]])</f>
        <v>1</v>
      </c>
      <c r="O4284" s="3">
        <f>Table1[[#This Row],[sales]]-Table1[[#This Row],[profit]]</f>
        <v>3229.7799999999997</v>
      </c>
      <c r="P4284" s="3">
        <f>Table1[[#This Row],[sales]]*Table1[[#This Row],[quantity]]</f>
        <v>29153.739999999998</v>
      </c>
      <c r="Q4284" s="9">
        <f>Table1[[#This Row],[delivery_date]]-Table1[[#This Row],[order_date]]</f>
        <v>1</v>
      </c>
    </row>
    <row r="4285" spans="1:17" x14ac:dyDescent="0.35">
      <c r="A4285" t="s">
        <v>4316</v>
      </c>
      <c r="B4285" t="s">
        <v>41</v>
      </c>
      <c r="C4285" t="s">
        <v>33</v>
      </c>
      <c r="D4285" s="2">
        <v>3535.86</v>
      </c>
      <c r="E4285">
        <v>0.49</v>
      </c>
      <c r="F4285">
        <v>4</v>
      </c>
      <c r="G4285" s="1">
        <v>45050</v>
      </c>
      <c r="H4285" s="1">
        <v>45056</v>
      </c>
      <c r="I4285" t="s">
        <v>31</v>
      </c>
      <c r="J4285" t="s">
        <v>22</v>
      </c>
      <c r="K4285" s="2">
        <v>409.96</v>
      </c>
      <c r="L4285" t="s">
        <v>34</v>
      </c>
      <c r="M4285">
        <f>YEAR(Table1[[#This Row],[order_date]])</f>
        <v>2023</v>
      </c>
      <c r="N4285">
        <f>MONTH(Table1[[#This Row],[order_date]])</f>
        <v>5</v>
      </c>
      <c r="O4285" s="3">
        <f>Table1[[#This Row],[sales]]-Table1[[#This Row],[profit]]</f>
        <v>3125.9</v>
      </c>
      <c r="P4285" s="3">
        <f>Table1[[#This Row],[sales]]*Table1[[#This Row],[quantity]]</f>
        <v>14143.44</v>
      </c>
      <c r="Q4285" s="9">
        <f>Table1[[#This Row],[delivery_date]]-Table1[[#This Row],[order_date]]</f>
        <v>6</v>
      </c>
    </row>
    <row r="4286" spans="1:17" x14ac:dyDescent="0.35">
      <c r="A4286" t="s">
        <v>4317</v>
      </c>
      <c r="B4286" t="s">
        <v>13</v>
      </c>
      <c r="C4286" t="s">
        <v>36</v>
      </c>
      <c r="D4286" s="2">
        <v>4950.16</v>
      </c>
      <c r="E4286">
        <v>0.21</v>
      </c>
      <c r="F4286">
        <v>9</v>
      </c>
      <c r="G4286" s="1">
        <v>45633</v>
      </c>
      <c r="H4286" s="1">
        <v>45638</v>
      </c>
      <c r="I4286" t="s">
        <v>21</v>
      </c>
      <c r="J4286" t="s">
        <v>27</v>
      </c>
      <c r="K4286" s="2">
        <v>343.03</v>
      </c>
      <c r="L4286" t="s">
        <v>39</v>
      </c>
      <c r="M4286">
        <f>YEAR(Table1[[#This Row],[order_date]])</f>
        <v>2024</v>
      </c>
      <c r="N4286">
        <f>MONTH(Table1[[#This Row],[order_date]])</f>
        <v>12</v>
      </c>
      <c r="O4286" s="3">
        <f>Table1[[#This Row],[sales]]-Table1[[#This Row],[profit]]</f>
        <v>4607.13</v>
      </c>
      <c r="P4286" s="3">
        <f>Table1[[#This Row],[sales]]*Table1[[#This Row],[quantity]]</f>
        <v>44551.44</v>
      </c>
      <c r="Q4286" s="9">
        <f>Table1[[#This Row],[delivery_date]]-Table1[[#This Row],[order_date]]</f>
        <v>5</v>
      </c>
    </row>
    <row r="4287" spans="1:17" x14ac:dyDescent="0.35">
      <c r="A4287" t="s">
        <v>4318</v>
      </c>
      <c r="B4287" t="s">
        <v>19</v>
      </c>
      <c r="C4287" t="s">
        <v>36</v>
      </c>
      <c r="D4287" s="2">
        <v>4683.6899999999996</v>
      </c>
      <c r="E4287">
        <v>0.19</v>
      </c>
      <c r="F4287">
        <v>2</v>
      </c>
      <c r="G4287" s="1">
        <v>45573</v>
      </c>
      <c r="H4287" s="1">
        <v>45578</v>
      </c>
      <c r="I4287" t="s">
        <v>15</v>
      </c>
      <c r="J4287" t="s">
        <v>16</v>
      </c>
      <c r="K4287" s="2">
        <v>419.21</v>
      </c>
      <c r="L4287" t="s">
        <v>23</v>
      </c>
      <c r="M4287">
        <f>YEAR(Table1[[#This Row],[order_date]])</f>
        <v>2024</v>
      </c>
      <c r="N4287">
        <f>MONTH(Table1[[#This Row],[order_date]])</f>
        <v>10</v>
      </c>
      <c r="O4287" s="3">
        <f>Table1[[#This Row],[sales]]-Table1[[#This Row],[profit]]</f>
        <v>4264.4799999999996</v>
      </c>
      <c r="P4287" s="3">
        <f>Table1[[#This Row],[sales]]*Table1[[#This Row],[quantity]]</f>
        <v>9367.3799999999992</v>
      </c>
      <c r="Q4287" s="9">
        <f>Table1[[#This Row],[delivery_date]]-Table1[[#This Row],[order_date]]</f>
        <v>5</v>
      </c>
    </row>
    <row r="4288" spans="1:17" x14ac:dyDescent="0.35">
      <c r="A4288" t="s">
        <v>4319</v>
      </c>
      <c r="B4288" t="s">
        <v>19</v>
      </c>
      <c r="C4288" t="s">
        <v>26</v>
      </c>
      <c r="D4288" s="2">
        <v>2712.37</v>
      </c>
      <c r="E4288">
        <v>0.43</v>
      </c>
      <c r="F4288">
        <v>5</v>
      </c>
      <c r="G4288" s="1">
        <v>45060</v>
      </c>
      <c r="H4288" s="1">
        <v>45066</v>
      </c>
      <c r="I4288" t="s">
        <v>31</v>
      </c>
      <c r="J4288" t="s">
        <v>16</v>
      </c>
      <c r="K4288" s="2">
        <v>151.94</v>
      </c>
      <c r="L4288" t="s">
        <v>28</v>
      </c>
      <c r="M4288">
        <f>YEAR(Table1[[#This Row],[order_date]])</f>
        <v>2023</v>
      </c>
      <c r="N4288">
        <f>MONTH(Table1[[#This Row],[order_date]])</f>
        <v>5</v>
      </c>
      <c r="O4288" s="3">
        <f>Table1[[#This Row],[sales]]-Table1[[#This Row],[profit]]</f>
        <v>2560.4299999999998</v>
      </c>
      <c r="P4288" s="3">
        <f>Table1[[#This Row],[sales]]*Table1[[#This Row],[quantity]]</f>
        <v>13561.849999999999</v>
      </c>
      <c r="Q4288" s="9">
        <f>Table1[[#This Row],[delivery_date]]-Table1[[#This Row],[order_date]]</f>
        <v>6</v>
      </c>
    </row>
    <row r="4289" spans="1:17" x14ac:dyDescent="0.35">
      <c r="A4289" t="s">
        <v>4320</v>
      </c>
      <c r="B4289" t="s">
        <v>25</v>
      </c>
      <c r="C4289" t="s">
        <v>36</v>
      </c>
      <c r="D4289" s="2">
        <v>3774.65</v>
      </c>
      <c r="E4289">
        <v>0.03</v>
      </c>
      <c r="F4289">
        <v>2</v>
      </c>
      <c r="G4289" s="1">
        <v>45403</v>
      </c>
      <c r="H4289" s="1">
        <v>45406</v>
      </c>
      <c r="I4289" t="s">
        <v>15</v>
      </c>
      <c r="J4289" t="s">
        <v>22</v>
      </c>
      <c r="K4289" s="2">
        <v>608.20000000000005</v>
      </c>
      <c r="L4289" t="s">
        <v>34</v>
      </c>
      <c r="M4289">
        <f>YEAR(Table1[[#This Row],[order_date]])</f>
        <v>2024</v>
      </c>
      <c r="N4289">
        <f>MONTH(Table1[[#This Row],[order_date]])</f>
        <v>4</v>
      </c>
      <c r="O4289" s="3">
        <f>Table1[[#This Row],[sales]]-Table1[[#This Row],[profit]]</f>
        <v>3166.45</v>
      </c>
      <c r="P4289" s="3">
        <f>Table1[[#This Row],[sales]]*Table1[[#This Row],[quantity]]</f>
        <v>7549.3</v>
      </c>
      <c r="Q4289" s="9">
        <f>Table1[[#This Row],[delivery_date]]-Table1[[#This Row],[order_date]]</f>
        <v>3</v>
      </c>
    </row>
    <row r="4290" spans="1:17" x14ac:dyDescent="0.35">
      <c r="A4290" t="s">
        <v>4321</v>
      </c>
      <c r="B4290" t="s">
        <v>13</v>
      </c>
      <c r="C4290" t="s">
        <v>26</v>
      </c>
      <c r="D4290" s="2">
        <v>2893.88</v>
      </c>
      <c r="E4290">
        <v>0.28000000000000003</v>
      </c>
      <c r="F4290">
        <v>8</v>
      </c>
      <c r="G4290" s="1">
        <v>45483</v>
      </c>
      <c r="H4290" s="1">
        <v>45487</v>
      </c>
      <c r="I4290" t="s">
        <v>15</v>
      </c>
      <c r="J4290" t="s">
        <v>22</v>
      </c>
      <c r="K4290" s="2">
        <v>619.04</v>
      </c>
      <c r="L4290" t="s">
        <v>28</v>
      </c>
      <c r="M4290">
        <f>YEAR(Table1[[#This Row],[order_date]])</f>
        <v>2024</v>
      </c>
      <c r="N4290">
        <f>MONTH(Table1[[#This Row],[order_date]])</f>
        <v>7</v>
      </c>
      <c r="O4290" s="3">
        <f>Table1[[#This Row],[sales]]-Table1[[#This Row],[profit]]</f>
        <v>2274.84</v>
      </c>
      <c r="P4290" s="3">
        <f>Table1[[#This Row],[sales]]*Table1[[#This Row],[quantity]]</f>
        <v>23151.040000000001</v>
      </c>
      <c r="Q4290" s="9">
        <f>Table1[[#This Row],[delivery_date]]-Table1[[#This Row],[order_date]]</f>
        <v>4</v>
      </c>
    </row>
    <row r="4291" spans="1:17" x14ac:dyDescent="0.35">
      <c r="A4291" t="s">
        <v>4322</v>
      </c>
      <c r="B4291" t="s">
        <v>41</v>
      </c>
      <c r="C4291" t="s">
        <v>14</v>
      </c>
      <c r="D4291" s="2">
        <v>3015.48</v>
      </c>
      <c r="E4291">
        <v>0.48</v>
      </c>
      <c r="F4291">
        <v>9</v>
      </c>
      <c r="G4291" s="1">
        <v>44940</v>
      </c>
      <c r="H4291" s="1">
        <v>44941</v>
      </c>
      <c r="I4291" t="s">
        <v>15</v>
      </c>
      <c r="J4291" t="s">
        <v>22</v>
      </c>
      <c r="K4291" s="2">
        <v>175.97</v>
      </c>
      <c r="L4291" t="s">
        <v>28</v>
      </c>
      <c r="M4291">
        <f>YEAR(Table1[[#This Row],[order_date]])</f>
        <v>2023</v>
      </c>
      <c r="N4291">
        <f>MONTH(Table1[[#This Row],[order_date]])</f>
        <v>1</v>
      </c>
      <c r="O4291" s="3">
        <f>Table1[[#This Row],[sales]]-Table1[[#This Row],[profit]]</f>
        <v>2839.51</v>
      </c>
      <c r="P4291" s="3">
        <f>Table1[[#This Row],[sales]]*Table1[[#This Row],[quantity]]</f>
        <v>27139.32</v>
      </c>
      <c r="Q4291" s="9">
        <f>Table1[[#This Row],[delivery_date]]-Table1[[#This Row],[order_date]]</f>
        <v>1</v>
      </c>
    </row>
    <row r="4292" spans="1:17" x14ac:dyDescent="0.35">
      <c r="A4292" t="s">
        <v>4323</v>
      </c>
      <c r="B4292" t="s">
        <v>13</v>
      </c>
      <c r="C4292" t="s">
        <v>36</v>
      </c>
      <c r="D4292" s="2">
        <v>597.35</v>
      </c>
      <c r="E4292">
        <v>0.05</v>
      </c>
      <c r="F4292">
        <v>3</v>
      </c>
      <c r="G4292" s="1">
        <v>45099</v>
      </c>
      <c r="H4292" s="1">
        <v>45100</v>
      </c>
      <c r="I4292" t="s">
        <v>21</v>
      </c>
      <c r="J4292" t="s">
        <v>16</v>
      </c>
      <c r="K4292" s="2">
        <v>37.61</v>
      </c>
      <c r="L4292" t="s">
        <v>28</v>
      </c>
      <c r="M4292">
        <f>YEAR(Table1[[#This Row],[order_date]])</f>
        <v>2023</v>
      </c>
      <c r="N4292">
        <f>MONTH(Table1[[#This Row],[order_date]])</f>
        <v>6</v>
      </c>
      <c r="O4292" s="3">
        <f>Table1[[#This Row],[sales]]-Table1[[#This Row],[profit]]</f>
        <v>559.74</v>
      </c>
      <c r="P4292" s="3">
        <f>Table1[[#This Row],[sales]]*Table1[[#This Row],[quantity]]</f>
        <v>1792.0500000000002</v>
      </c>
      <c r="Q4292" s="9">
        <f>Table1[[#This Row],[delivery_date]]-Table1[[#This Row],[order_date]]</f>
        <v>1</v>
      </c>
    </row>
    <row r="4293" spans="1:17" x14ac:dyDescent="0.35">
      <c r="A4293" t="s">
        <v>4324</v>
      </c>
      <c r="B4293" t="s">
        <v>19</v>
      </c>
      <c r="C4293" t="s">
        <v>26</v>
      </c>
      <c r="D4293" s="2">
        <v>111</v>
      </c>
      <c r="E4293">
        <v>0.27</v>
      </c>
      <c r="F4293">
        <v>5</v>
      </c>
      <c r="G4293" s="1">
        <v>45625</v>
      </c>
      <c r="H4293" s="1">
        <v>45631</v>
      </c>
      <c r="I4293" t="s">
        <v>21</v>
      </c>
      <c r="J4293" t="s">
        <v>22</v>
      </c>
      <c r="K4293" s="2">
        <v>20</v>
      </c>
      <c r="L4293" t="s">
        <v>39</v>
      </c>
      <c r="M4293">
        <f>YEAR(Table1[[#This Row],[order_date]])</f>
        <v>2024</v>
      </c>
      <c r="N4293">
        <f>MONTH(Table1[[#This Row],[order_date]])</f>
        <v>11</v>
      </c>
      <c r="O4293" s="3">
        <f>Table1[[#This Row],[sales]]-Table1[[#This Row],[profit]]</f>
        <v>91</v>
      </c>
      <c r="P4293" s="3">
        <f>Table1[[#This Row],[sales]]*Table1[[#This Row],[quantity]]</f>
        <v>555</v>
      </c>
      <c r="Q4293" s="9">
        <f>Table1[[#This Row],[delivery_date]]-Table1[[#This Row],[order_date]]</f>
        <v>6</v>
      </c>
    </row>
    <row r="4294" spans="1:17" x14ac:dyDescent="0.35">
      <c r="A4294" t="s">
        <v>4325</v>
      </c>
      <c r="B4294" t="s">
        <v>19</v>
      </c>
      <c r="C4294" t="s">
        <v>14</v>
      </c>
      <c r="D4294" s="2">
        <v>336.11</v>
      </c>
      <c r="E4294">
        <v>7.0000000000000007E-2</v>
      </c>
      <c r="F4294">
        <v>9</v>
      </c>
      <c r="G4294" s="1">
        <v>45521</v>
      </c>
      <c r="H4294" s="1">
        <v>45527</v>
      </c>
      <c r="I4294" t="s">
        <v>31</v>
      </c>
      <c r="J4294" t="s">
        <v>16</v>
      </c>
      <c r="K4294" s="2">
        <v>95.76</v>
      </c>
      <c r="L4294" t="s">
        <v>23</v>
      </c>
      <c r="M4294">
        <f>YEAR(Table1[[#This Row],[order_date]])</f>
        <v>2024</v>
      </c>
      <c r="N4294">
        <f>MONTH(Table1[[#This Row],[order_date]])</f>
        <v>8</v>
      </c>
      <c r="O4294" s="3">
        <f>Table1[[#This Row],[sales]]-Table1[[#This Row],[profit]]</f>
        <v>240.35000000000002</v>
      </c>
      <c r="P4294" s="3">
        <f>Table1[[#This Row],[sales]]*Table1[[#This Row],[quantity]]</f>
        <v>3024.9900000000002</v>
      </c>
      <c r="Q4294" s="9">
        <f>Table1[[#This Row],[delivery_date]]-Table1[[#This Row],[order_date]]</f>
        <v>6</v>
      </c>
    </row>
    <row r="4295" spans="1:17" x14ac:dyDescent="0.35">
      <c r="A4295" t="s">
        <v>4326</v>
      </c>
      <c r="B4295" t="s">
        <v>25</v>
      </c>
      <c r="C4295" t="s">
        <v>36</v>
      </c>
      <c r="D4295" s="2">
        <v>4836.49</v>
      </c>
      <c r="E4295">
        <v>0.44</v>
      </c>
      <c r="F4295">
        <v>6</v>
      </c>
      <c r="G4295" s="1">
        <v>45612</v>
      </c>
      <c r="H4295" s="1">
        <v>45613</v>
      </c>
      <c r="I4295" t="s">
        <v>15</v>
      </c>
      <c r="J4295" t="s">
        <v>16</v>
      </c>
      <c r="K4295" s="2">
        <v>412.77</v>
      </c>
      <c r="L4295" t="s">
        <v>28</v>
      </c>
      <c r="M4295">
        <f>YEAR(Table1[[#This Row],[order_date]])</f>
        <v>2024</v>
      </c>
      <c r="N4295">
        <f>MONTH(Table1[[#This Row],[order_date]])</f>
        <v>11</v>
      </c>
      <c r="O4295" s="3">
        <f>Table1[[#This Row],[sales]]-Table1[[#This Row],[profit]]</f>
        <v>4423.7199999999993</v>
      </c>
      <c r="P4295" s="3">
        <f>Table1[[#This Row],[sales]]*Table1[[#This Row],[quantity]]</f>
        <v>29018.94</v>
      </c>
      <c r="Q4295" s="9">
        <f>Table1[[#This Row],[delivery_date]]-Table1[[#This Row],[order_date]]</f>
        <v>1</v>
      </c>
    </row>
    <row r="4296" spans="1:17" x14ac:dyDescent="0.35">
      <c r="A4296" t="s">
        <v>4327</v>
      </c>
      <c r="B4296" t="s">
        <v>25</v>
      </c>
      <c r="C4296" t="s">
        <v>14</v>
      </c>
      <c r="D4296" s="2">
        <v>718.71</v>
      </c>
      <c r="E4296">
        <v>0.28999999999999998</v>
      </c>
      <c r="F4296">
        <v>3</v>
      </c>
      <c r="G4296" s="1">
        <v>45241</v>
      </c>
      <c r="H4296" s="1">
        <v>45243</v>
      </c>
      <c r="I4296" t="s">
        <v>21</v>
      </c>
      <c r="J4296" t="s">
        <v>22</v>
      </c>
      <c r="K4296" s="2">
        <v>157.85</v>
      </c>
      <c r="L4296" t="s">
        <v>28</v>
      </c>
      <c r="M4296">
        <f>YEAR(Table1[[#This Row],[order_date]])</f>
        <v>2023</v>
      </c>
      <c r="N4296">
        <f>MONTH(Table1[[#This Row],[order_date]])</f>
        <v>11</v>
      </c>
      <c r="O4296" s="3">
        <f>Table1[[#This Row],[sales]]-Table1[[#This Row],[profit]]</f>
        <v>560.86</v>
      </c>
      <c r="P4296" s="3">
        <f>Table1[[#This Row],[sales]]*Table1[[#This Row],[quantity]]</f>
        <v>2156.13</v>
      </c>
      <c r="Q4296" s="9">
        <f>Table1[[#This Row],[delivery_date]]-Table1[[#This Row],[order_date]]</f>
        <v>2</v>
      </c>
    </row>
    <row r="4297" spans="1:17" x14ac:dyDescent="0.35">
      <c r="A4297" t="s">
        <v>4328</v>
      </c>
      <c r="B4297" t="s">
        <v>19</v>
      </c>
      <c r="C4297" t="s">
        <v>36</v>
      </c>
      <c r="D4297" s="2">
        <v>317.51</v>
      </c>
      <c r="E4297">
        <v>0.12</v>
      </c>
      <c r="F4297">
        <v>6</v>
      </c>
      <c r="G4297" s="1">
        <v>45008</v>
      </c>
      <c r="H4297" s="1">
        <v>45009</v>
      </c>
      <c r="I4297" t="s">
        <v>15</v>
      </c>
      <c r="J4297" t="s">
        <v>27</v>
      </c>
      <c r="K4297" s="2">
        <v>67.819999999999993</v>
      </c>
      <c r="L4297" t="s">
        <v>23</v>
      </c>
      <c r="M4297">
        <f>YEAR(Table1[[#This Row],[order_date]])</f>
        <v>2023</v>
      </c>
      <c r="N4297">
        <f>MONTH(Table1[[#This Row],[order_date]])</f>
        <v>3</v>
      </c>
      <c r="O4297" s="3">
        <f>Table1[[#This Row],[sales]]-Table1[[#This Row],[profit]]</f>
        <v>249.69</v>
      </c>
      <c r="P4297" s="3">
        <f>Table1[[#This Row],[sales]]*Table1[[#This Row],[quantity]]</f>
        <v>1905.06</v>
      </c>
      <c r="Q4297" s="9">
        <f>Table1[[#This Row],[delivery_date]]-Table1[[#This Row],[order_date]]</f>
        <v>1</v>
      </c>
    </row>
    <row r="4298" spans="1:17" x14ac:dyDescent="0.35">
      <c r="A4298" t="s">
        <v>4329</v>
      </c>
      <c r="B4298" t="s">
        <v>41</v>
      </c>
      <c r="C4298" t="s">
        <v>33</v>
      </c>
      <c r="D4298" s="2">
        <v>1617.26</v>
      </c>
      <c r="E4298">
        <v>0.15</v>
      </c>
      <c r="F4298">
        <v>9</v>
      </c>
      <c r="G4298" s="1">
        <v>45503</v>
      </c>
      <c r="H4298" s="1">
        <v>45505</v>
      </c>
      <c r="I4298" t="s">
        <v>21</v>
      </c>
      <c r="J4298" t="s">
        <v>27</v>
      </c>
      <c r="K4298" s="2">
        <v>204.56</v>
      </c>
      <c r="L4298" t="s">
        <v>28</v>
      </c>
      <c r="M4298">
        <f>YEAR(Table1[[#This Row],[order_date]])</f>
        <v>2024</v>
      </c>
      <c r="N4298">
        <f>MONTH(Table1[[#This Row],[order_date]])</f>
        <v>7</v>
      </c>
      <c r="O4298" s="3">
        <f>Table1[[#This Row],[sales]]-Table1[[#This Row],[profit]]</f>
        <v>1412.7</v>
      </c>
      <c r="P4298" s="3">
        <f>Table1[[#This Row],[sales]]*Table1[[#This Row],[quantity]]</f>
        <v>14555.34</v>
      </c>
      <c r="Q4298" s="9">
        <f>Table1[[#This Row],[delivery_date]]-Table1[[#This Row],[order_date]]</f>
        <v>2</v>
      </c>
    </row>
    <row r="4299" spans="1:17" x14ac:dyDescent="0.35">
      <c r="A4299" t="s">
        <v>4330</v>
      </c>
      <c r="B4299" t="s">
        <v>41</v>
      </c>
      <c r="C4299" t="s">
        <v>33</v>
      </c>
      <c r="D4299" s="2">
        <v>2982.08</v>
      </c>
      <c r="E4299">
        <v>0.26</v>
      </c>
      <c r="F4299">
        <v>7</v>
      </c>
      <c r="G4299" s="1">
        <v>45279</v>
      </c>
      <c r="H4299" s="1">
        <v>45282</v>
      </c>
      <c r="I4299" t="s">
        <v>15</v>
      </c>
      <c r="J4299" t="s">
        <v>16</v>
      </c>
      <c r="K4299" s="2">
        <v>205.68</v>
      </c>
      <c r="L4299" t="s">
        <v>23</v>
      </c>
      <c r="M4299">
        <f>YEAR(Table1[[#This Row],[order_date]])</f>
        <v>2023</v>
      </c>
      <c r="N4299">
        <f>MONTH(Table1[[#This Row],[order_date]])</f>
        <v>12</v>
      </c>
      <c r="O4299" s="3">
        <f>Table1[[#This Row],[sales]]-Table1[[#This Row],[profit]]</f>
        <v>2776.4</v>
      </c>
      <c r="P4299" s="3">
        <f>Table1[[#This Row],[sales]]*Table1[[#This Row],[quantity]]</f>
        <v>20874.559999999998</v>
      </c>
      <c r="Q4299" s="9">
        <f>Table1[[#This Row],[delivery_date]]-Table1[[#This Row],[order_date]]</f>
        <v>3</v>
      </c>
    </row>
    <row r="4300" spans="1:17" x14ac:dyDescent="0.35">
      <c r="A4300" t="s">
        <v>4331</v>
      </c>
      <c r="B4300" t="s">
        <v>13</v>
      </c>
      <c r="C4300" t="s">
        <v>26</v>
      </c>
      <c r="D4300" s="2">
        <v>4747.46</v>
      </c>
      <c r="E4300">
        <v>0.36</v>
      </c>
      <c r="F4300">
        <v>4</v>
      </c>
      <c r="G4300" s="1">
        <v>44967</v>
      </c>
      <c r="H4300" s="1">
        <v>44969</v>
      </c>
      <c r="I4300" t="s">
        <v>15</v>
      </c>
      <c r="J4300" t="s">
        <v>16</v>
      </c>
      <c r="K4300" s="2">
        <v>960.39</v>
      </c>
      <c r="L4300" t="s">
        <v>39</v>
      </c>
      <c r="M4300">
        <f>YEAR(Table1[[#This Row],[order_date]])</f>
        <v>2023</v>
      </c>
      <c r="N4300">
        <f>MONTH(Table1[[#This Row],[order_date]])</f>
        <v>2</v>
      </c>
      <c r="O4300" s="3">
        <f>Table1[[#This Row],[sales]]-Table1[[#This Row],[profit]]</f>
        <v>3787.07</v>
      </c>
      <c r="P4300" s="3">
        <f>Table1[[#This Row],[sales]]*Table1[[#This Row],[quantity]]</f>
        <v>18989.84</v>
      </c>
      <c r="Q4300" s="9">
        <f>Table1[[#This Row],[delivery_date]]-Table1[[#This Row],[order_date]]</f>
        <v>2</v>
      </c>
    </row>
    <row r="4301" spans="1:17" x14ac:dyDescent="0.35">
      <c r="A4301" t="s">
        <v>4332</v>
      </c>
      <c r="B4301" t="s">
        <v>19</v>
      </c>
      <c r="C4301" t="s">
        <v>20</v>
      </c>
      <c r="D4301" s="2">
        <v>3529.45</v>
      </c>
      <c r="E4301">
        <v>0.24</v>
      </c>
      <c r="F4301">
        <v>4</v>
      </c>
      <c r="G4301" s="1">
        <v>45023</v>
      </c>
      <c r="H4301" s="1">
        <v>45027</v>
      </c>
      <c r="I4301" t="s">
        <v>15</v>
      </c>
      <c r="J4301" t="s">
        <v>22</v>
      </c>
      <c r="K4301" s="2">
        <v>567.59</v>
      </c>
      <c r="L4301" t="s">
        <v>39</v>
      </c>
      <c r="M4301">
        <f>YEAR(Table1[[#This Row],[order_date]])</f>
        <v>2023</v>
      </c>
      <c r="N4301">
        <f>MONTH(Table1[[#This Row],[order_date]])</f>
        <v>4</v>
      </c>
      <c r="O4301" s="3">
        <f>Table1[[#This Row],[sales]]-Table1[[#This Row],[profit]]</f>
        <v>2961.8599999999997</v>
      </c>
      <c r="P4301" s="3">
        <f>Table1[[#This Row],[sales]]*Table1[[#This Row],[quantity]]</f>
        <v>14117.8</v>
      </c>
      <c r="Q4301" s="9">
        <f>Table1[[#This Row],[delivery_date]]-Table1[[#This Row],[order_date]]</f>
        <v>4</v>
      </c>
    </row>
    <row r="4302" spans="1:17" x14ac:dyDescent="0.35">
      <c r="A4302" t="s">
        <v>4333</v>
      </c>
      <c r="B4302" t="s">
        <v>19</v>
      </c>
      <c r="C4302" t="s">
        <v>33</v>
      </c>
      <c r="D4302" s="2">
        <v>1454.13</v>
      </c>
      <c r="E4302">
        <v>0.09</v>
      </c>
      <c r="F4302">
        <v>1</v>
      </c>
      <c r="G4302" s="1">
        <v>45163</v>
      </c>
      <c r="H4302" s="1">
        <v>45170</v>
      </c>
      <c r="I4302" t="s">
        <v>21</v>
      </c>
      <c r="J4302" t="s">
        <v>27</v>
      </c>
      <c r="K4302" s="2">
        <v>186.11</v>
      </c>
      <c r="L4302" t="s">
        <v>28</v>
      </c>
      <c r="M4302">
        <f>YEAR(Table1[[#This Row],[order_date]])</f>
        <v>2023</v>
      </c>
      <c r="N4302">
        <f>MONTH(Table1[[#This Row],[order_date]])</f>
        <v>8</v>
      </c>
      <c r="O4302" s="3">
        <f>Table1[[#This Row],[sales]]-Table1[[#This Row],[profit]]</f>
        <v>1268.02</v>
      </c>
      <c r="P4302" s="3">
        <f>Table1[[#This Row],[sales]]*Table1[[#This Row],[quantity]]</f>
        <v>1454.13</v>
      </c>
      <c r="Q4302" s="9">
        <f>Table1[[#This Row],[delivery_date]]-Table1[[#This Row],[order_date]]</f>
        <v>7</v>
      </c>
    </row>
    <row r="4303" spans="1:17" x14ac:dyDescent="0.35">
      <c r="A4303" t="s">
        <v>4334</v>
      </c>
      <c r="B4303" t="s">
        <v>41</v>
      </c>
      <c r="C4303" t="s">
        <v>20</v>
      </c>
      <c r="D4303" s="2">
        <v>4701.38</v>
      </c>
      <c r="E4303">
        <v>0.35</v>
      </c>
      <c r="F4303">
        <v>3</v>
      </c>
      <c r="G4303" s="1">
        <v>45269</v>
      </c>
      <c r="H4303" s="1">
        <v>45275</v>
      </c>
      <c r="I4303" t="s">
        <v>21</v>
      </c>
      <c r="J4303" t="s">
        <v>22</v>
      </c>
      <c r="K4303" s="2">
        <v>1151.97</v>
      </c>
      <c r="L4303" t="s">
        <v>34</v>
      </c>
      <c r="M4303">
        <f>YEAR(Table1[[#This Row],[order_date]])</f>
        <v>2023</v>
      </c>
      <c r="N4303">
        <f>MONTH(Table1[[#This Row],[order_date]])</f>
        <v>12</v>
      </c>
      <c r="O4303" s="3">
        <f>Table1[[#This Row],[sales]]-Table1[[#This Row],[profit]]</f>
        <v>3549.41</v>
      </c>
      <c r="P4303" s="3">
        <f>Table1[[#This Row],[sales]]*Table1[[#This Row],[quantity]]</f>
        <v>14104.14</v>
      </c>
      <c r="Q4303" s="9">
        <f>Table1[[#This Row],[delivery_date]]-Table1[[#This Row],[order_date]]</f>
        <v>6</v>
      </c>
    </row>
    <row r="4304" spans="1:17" x14ac:dyDescent="0.35">
      <c r="A4304" t="s">
        <v>4335</v>
      </c>
      <c r="B4304" t="s">
        <v>41</v>
      </c>
      <c r="C4304" t="s">
        <v>14</v>
      </c>
      <c r="D4304" s="2">
        <v>276.60000000000002</v>
      </c>
      <c r="E4304">
        <v>0.06</v>
      </c>
      <c r="F4304">
        <v>9</v>
      </c>
      <c r="G4304" s="1">
        <v>45605</v>
      </c>
      <c r="H4304" s="1">
        <v>45607</v>
      </c>
      <c r="I4304" t="s">
        <v>21</v>
      </c>
      <c r="J4304" t="s">
        <v>27</v>
      </c>
      <c r="K4304" s="2">
        <v>41.83</v>
      </c>
      <c r="L4304" t="s">
        <v>34</v>
      </c>
      <c r="M4304">
        <f>YEAR(Table1[[#This Row],[order_date]])</f>
        <v>2024</v>
      </c>
      <c r="N4304">
        <f>MONTH(Table1[[#This Row],[order_date]])</f>
        <v>11</v>
      </c>
      <c r="O4304" s="3">
        <f>Table1[[#This Row],[sales]]-Table1[[#This Row],[profit]]</f>
        <v>234.77000000000004</v>
      </c>
      <c r="P4304" s="3">
        <f>Table1[[#This Row],[sales]]*Table1[[#This Row],[quantity]]</f>
        <v>2489.4</v>
      </c>
      <c r="Q4304" s="9">
        <f>Table1[[#This Row],[delivery_date]]-Table1[[#This Row],[order_date]]</f>
        <v>2</v>
      </c>
    </row>
    <row r="4305" spans="1:17" x14ac:dyDescent="0.35">
      <c r="A4305" t="s">
        <v>4336</v>
      </c>
      <c r="B4305" t="s">
        <v>19</v>
      </c>
      <c r="C4305" t="s">
        <v>14</v>
      </c>
      <c r="D4305" s="2">
        <v>4897.3599999999997</v>
      </c>
      <c r="E4305">
        <v>0.4</v>
      </c>
      <c r="F4305">
        <v>1</v>
      </c>
      <c r="G4305" s="1">
        <v>45388</v>
      </c>
      <c r="H4305" s="1">
        <v>45394</v>
      </c>
      <c r="I4305" t="s">
        <v>21</v>
      </c>
      <c r="J4305" t="s">
        <v>16</v>
      </c>
      <c r="K4305" s="2">
        <v>1000.39</v>
      </c>
      <c r="L4305" t="s">
        <v>39</v>
      </c>
      <c r="M4305">
        <f>YEAR(Table1[[#This Row],[order_date]])</f>
        <v>2024</v>
      </c>
      <c r="N4305">
        <f>MONTH(Table1[[#This Row],[order_date]])</f>
        <v>4</v>
      </c>
      <c r="O4305" s="3">
        <f>Table1[[#This Row],[sales]]-Table1[[#This Row],[profit]]</f>
        <v>3896.97</v>
      </c>
      <c r="P4305" s="3">
        <f>Table1[[#This Row],[sales]]*Table1[[#This Row],[quantity]]</f>
        <v>4897.3599999999997</v>
      </c>
      <c r="Q4305" s="9">
        <f>Table1[[#This Row],[delivery_date]]-Table1[[#This Row],[order_date]]</f>
        <v>6</v>
      </c>
    </row>
    <row r="4306" spans="1:17" x14ac:dyDescent="0.35">
      <c r="A4306" t="s">
        <v>4337</v>
      </c>
      <c r="B4306" t="s">
        <v>25</v>
      </c>
      <c r="C4306" t="s">
        <v>20</v>
      </c>
      <c r="D4306" s="2">
        <v>387.34</v>
      </c>
      <c r="E4306">
        <v>0.2</v>
      </c>
      <c r="F4306">
        <v>2</v>
      </c>
      <c r="G4306" s="1">
        <v>45120</v>
      </c>
      <c r="H4306" s="1">
        <v>45124</v>
      </c>
      <c r="I4306" t="s">
        <v>31</v>
      </c>
      <c r="J4306" t="s">
        <v>22</v>
      </c>
      <c r="K4306" s="2">
        <v>44.18</v>
      </c>
      <c r="L4306" t="s">
        <v>34</v>
      </c>
      <c r="M4306">
        <f>YEAR(Table1[[#This Row],[order_date]])</f>
        <v>2023</v>
      </c>
      <c r="N4306">
        <f>MONTH(Table1[[#This Row],[order_date]])</f>
        <v>7</v>
      </c>
      <c r="O4306" s="3">
        <f>Table1[[#This Row],[sales]]-Table1[[#This Row],[profit]]</f>
        <v>343.15999999999997</v>
      </c>
      <c r="P4306" s="3">
        <f>Table1[[#This Row],[sales]]*Table1[[#This Row],[quantity]]</f>
        <v>774.68</v>
      </c>
      <c r="Q4306" s="9">
        <f>Table1[[#This Row],[delivery_date]]-Table1[[#This Row],[order_date]]</f>
        <v>4</v>
      </c>
    </row>
    <row r="4307" spans="1:17" x14ac:dyDescent="0.35">
      <c r="A4307" t="s">
        <v>4338</v>
      </c>
      <c r="B4307" t="s">
        <v>19</v>
      </c>
      <c r="C4307" t="s">
        <v>26</v>
      </c>
      <c r="D4307" s="2">
        <v>3793.86</v>
      </c>
      <c r="E4307">
        <v>0.33</v>
      </c>
      <c r="F4307">
        <v>2</v>
      </c>
      <c r="G4307" s="1">
        <v>45259</v>
      </c>
      <c r="H4307" s="1">
        <v>45263</v>
      </c>
      <c r="I4307" t="s">
        <v>15</v>
      </c>
      <c r="J4307" t="s">
        <v>16</v>
      </c>
      <c r="K4307" s="2">
        <v>263.95999999999998</v>
      </c>
      <c r="L4307" t="s">
        <v>28</v>
      </c>
      <c r="M4307">
        <f>YEAR(Table1[[#This Row],[order_date]])</f>
        <v>2023</v>
      </c>
      <c r="N4307">
        <f>MONTH(Table1[[#This Row],[order_date]])</f>
        <v>11</v>
      </c>
      <c r="O4307" s="3">
        <f>Table1[[#This Row],[sales]]-Table1[[#This Row],[profit]]</f>
        <v>3529.9</v>
      </c>
      <c r="P4307" s="3">
        <f>Table1[[#This Row],[sales]]*Table1[[#This Row],[quantity]]</f>
        <v>7587.72</v>
      </c>
      <c r="Q4307" s="9">
        <f>Table1[[#This Row],[delivery_date]]-Table1[[#This Row],[order_date]]</f>
        <v>4</v>
      </c>
    </row>
    <row r="4308" spans="1:17" x14ac:dyDescent="0.35">
      <c r="A4308" t="s">
        <v>4339</v>
      </c>
      <c r="B4308" t="s">
        <v>19</v>
      </c>
      <c r="C4308" t="s">
        <v>36</v>
      </c>
      <c r="D4308" s="2">
        <v>321.95999999999998</v>
      </c>
      <c r="E4308">
        <v>0.17</v>
      </c>
      <c r="F4308">
        <v>8</v>
      </c>
      <c r="G4308" s="1">
        <v>45210</v>
      </c>
      <c r="H4308" s="1">
        <v>45214</v>
      </c>
      <c r="I4308" t="s">
        <v>21</v>
      </c>
      <c r="J4308" t="s">
        <v>22</v>
      </c>
      <c r="K4308" s="2">
        <v>28.59</v>
      </c>
      <c r="L4308" t="s">
        <v>17</v>
      </c>
      <c r="M4308">
        <f>YEAR(Table1[[#This Row],[order_date]])</f>
        <v>2023</v>
      </c>
      <c r="N4308">
        <f>MONTH(Table1[[#This Row],[order_date]])</f>
        <v>10</v>
      </c>
      <c r="O4308" s="3">
        <f>Table1[[#This Row],[sales]]-Table1[[#This Row],[profit]]</f>
        <v>293.37</v>
      </c>
      <c r="P4308" s="3">
        <f>Table1[[#This Row],[sales]]*Table1[[#This Row],[quantity]]</f>
        <v>2575.6799999999998</v>
      </c>
      <c r="Q4308" s="9">
        <f>Table1[[#This Row],[delivery_date]]-Table1[[#This Row],[order_date]]</f>
        <v>4</v>
      </c>
    </row>
    <row r="4309" spans="1:17" x14ac:dyDescent="0.35">
      <c r="A4309" t="s">
        <v>4340</v>
      </c>
      <c r="B4309" t="s">
        <v>41</v>
      </c>
      <c r="C4309" t="s">
        <v>20</v>
      </c>
      <c r="D4309" s="2">
        <v>4664.6499999999996</v>
      </c>
      <c r="E4309">
        <v>0.33</v>
      </c>
      <c r="F4309">
        <v>6</v>
      </c>
      <c r="G4309" s="1">
        <v>45341</v>
      </c>
      <c r="H4309" s="1">
        <v>45345</v>
      </c>
      <c r="I4309" t="s">
        <v>21</v>
      </c>
      <c r="J4309" t="s">
        <v>22</v>
      </c>
      <c r="K4309" s="2">
        <v>661.95</v>
      </c>
      <c r="L4309" t="s">
        <v>48</v>
      </c>
      <c r="M4309">
        <f>YEAR(Table1[[#This Row],[order_date]])</f>
        <v>2024</v>
      </c>
      <c r="N4309">
        <f>MONTH(Table1[[#This Row],[order_date]])</f>
        <v>2</v>
      </c>
      <c r="O4309" s="3">
        <f>Table1[[#This Row],[sales]]-Table1[[#This Row],[profit]]</f>
        <v>4002.7</v>
      </c>
      <c r="P4309" s="3">
        <f>Table1[[#This Row],[sales]]*Table1[[#This Row],[quantity]]</f>
        <v>27987.899999999998</v>
      </c>
      <c r="Q4309" s="9">
        <f>Table1[[#This Row],[delivery_date]]-Table1[[#This Row],[order_date]]</f>
        <v>4</v>
      </c>
    </row>
    <row r="4310" spans="1:17" x14ac:dyDescent="0.35">
      <c r="A4310" t="s">
        <v>4341</v>
      </c>
      <c r="B4310" t="s">
        <v>41</v>
      </c>
      <c r="C4310" t="s">
        <v>20</v>
      </c>
      <c r="D4310" s="2">
        <v>632.46</v>
      </c>
      <c r="E4310">
        <v>0.44</v>
      </c>
      <c r="F4310">
        <v>7</v>
      </c>
      <c r="G4310" s="1">
        <v>45578</v>
      </c>
      <c r="H4310" s="1">
        <v>45585</v>
      </c>
      <c r="I4310" t="s">
        <v>15</v>
      </c>
      <c r="J4310" t="s">
        <v>16</v>
      </c>
      <c r="K4310" s="2">
        <v>147.65</v>
      </c>
      <c r="L4310" t="s">
        <v>28</v>
      </c>
      <c r="M4310">
        <f>YEAR(Table1[[#This Row],[order_date]])</f>
        <v>2024</v>
      </c>
      <c r="N4310">
        <f>MONTH(Table1[[#This Row],[order_date]])</f>
        <v>10</v>
      </c>
      <c r="O4310" s="3">
        <f>Table1[[#This Row],[sales]]-Table1[[#This Row],[profit]]</f>
        <v>484.81000000000006</v>
      </c>
      <c r="P4310" s="3">
        <f>Table1[[#This Row],[sales]]*Table1[[#This Row],[quantity]]</f>
        <v>4427.22</v>
      </c>
      <c r="Q4310" s="9">
        <f>Table1[[#This Row],[delivery_date]]-Table1[[#This Row],[order_date]]</f>
        <v>7</v>
      </c>
    </row>
    <row r="4311" spans="1:17" x14ac:dyDescent="0.35">
      <c r="A4311" t="s">
        <v>4342</v>
      </c>
      <c r="B4311" t="s">
        <v>25</v>
      </c>
      <c r="C4311" t="s">
        <v>20</v>
      </c>
      <c r="D4311" s="2">
        <v>347.35</v>
      </c>
      <c r="E4311">
        <v>0.35</v>
      </c>
      <c r="F4311">
        <v>4</v>
      </c>
      <c r="G4311" s="1">
        <v>45195</v>
      </c>
      <c r="H4311" s="1">
        <v>45202</v>
      </c>
      <c r="I4311" t="s">
        <v>15</v>
      </c>
      <c r="J4311" t="s">
        <v>16</v>
      </c>
      <c r="K4311" s="2">
        <v>68.22</v>
      </c>
      <c r="L4311" t="s">
        <v>23</v>
      </c>
      <c r="M4311">
        <f>YEAR(Table1[[#This Row],[order_date]])</f>
        <v>2023</v>
      </c>
      <c r="N4311">
        <f>MONTH(Table1[[#This Row],[order_date]])</f>
        <v>9</v>
      </c>
      <c r="O4311" s="3">
        <f>Table1[[#This Row],[sales]]-Table1[[#This Row],[profit]]</f>
        <v>279.13</v>
      </c>
      <c r="P4311" s="3">
        <f>Table1[[#This Row],[sales]]*Table1[[#This Row],[quantity]]</f>
        <v>1389.4</v>
      </c>
      <c r="Q4311" s="9">
        <f>Table1[[#This Row],[delivery_date]]-Table1[[#This Row],[order_date]]</f>
        <v>7</v>
      </c>
    </row>
    <row r="4312" spans="1:17" x14ac:dyDescent="0.35">
      <c r="A4312" t="s">
        <v>4343</v>
      </c>
      <c r="B4312" t="s">
        <v>25</v>
      </c>
      <c r="C4312" t="s">
        <v>20</v>
      </c>
      <c r="D4312" s="2">
        <v>4457.3999999999996</v>
      </c>
      <c r="E4312">
        <v>0.34</v>
      </c>
      <c r="F4312">
        <v>4</v>
      </c>
      <c r="G4312" s="1">
        <v>45441</v>
      </c>
      <c r="H4312" s="1">
        <v>45442</v>
      </c>
      <c r="I4312" t="s">
        <v>15</v>
      </c>
      <c r="J4312" t="s">
        <v>22</v>
      </c>
      <c r="K4312" s="2">
        <v>642.09</v>
      </c>
      <c r="L4312" t="s">
        <v>48</v>
      </c>
      <c r="M4312">
        <f>YEAR(Table1[[#This Row],[order_date]])</f>
        <v>2024</v>
      </c>
      <c r="N4312">
        <f>MONTH(Table1[[#This Row],[order_date]])</f>
        <v>5</v>
      </c>
      <c r="O4312" s="3">
        <f>Table1[[#This Row],[sales]]-Table1[[#This Row],[profit]]</f>
        <v>3815.3099999999995</v>
      </c>
      <c r="P4312" s="3">
        <f>Table1[[#This Row],[sales]]*Table1[[#This Row],[quantity]]</f>
        <v>17829.599999999999</v>
      </c>
      <c r="Q4312" s="9">
        <f>Table1[[#This Row],[delivery_date]]-Table1[[#This Row],[order_date]]</f>
        <v>1</v>
      </c>
    </row>
    <row r="4313" spans="1:17" x14ac:dyDescent="0.35">
      <c r="A4313" t="s">
        <v>4344</v>
      </c>
      <c r="B4313" t="s">
        <v>13</v>
      </c>
      <c r="C4313" t="s">
        <v>20</v>
      </c>
      <c r="D4313" s="2">
        <v>569.39</v>
      </c>
      <c r="E4313">
        <v>0.38</v>
      </c>
      <c r="F4313">
        <v>4</v>
      </c>
      <c r="G4313" s="1">
        <v>45501</v>
      </c>
      <c r="H4313" s="1">
        <v>45507</v>
      </c>
      <c r="I4313" t="s">
        <v>21</v>
      </c>
      <c r="J4313" t="s">
        <v>27</v>
      </c>
      <c r="K4313" s="2">
        <v>95.98</v>
      </c>
      <c r="L4313" t="s">
        <v>17</v>
      </c>
      <c r="M4313">
        <f>YEAR(Table1[[#This Row],[order_date]])</f>
        <v>2024</v>
      </c>
      <c r="N4313">
        <f>MONTH(Table1[[#This Row],[order_date]])</f>
        <v>7</v>
      </c>
      <c r="O4313" s="3">
        <f>Table1[[#This Row],[sales]]-Table1[[#This Row],[profit]]</f>
        <v>473.40999999999997</v>
      </c>
      <c r="P4313" s="3">
        <f>Table1[[#This Row],[sales]]*Table1[[#This Row],[quantity]]</f>
        <v>2277.56</v>
      </c>
      <c r="Q4313" s="9">
        <f>Table1[[#This Row],[delivery_date]]-Table1[[#This Row],[order_date]]</f>
        <v>6</v>
      </c>
    </row>
    <row r="4314" spans="1:17" x14ac:dyDescent="0.35">
      <c r="A4314" t="s">
        <v>4345</v>
      </c>
      <c r="B4314" t="s">
        <v>19</v>
      </c>
      <c r="C4314" t="s">
        <v>26</v>
      </c>
      <c r="D4314" s="2">
        <v>4009.86</v>
      </c>
      <c r="E4314">
        <v>0.25</v>
      </c>
      <c r="F4314">
        <v>6</v>
      </c>
      <c r="G4314" s="1">
        <v>45467</v>
      </c>
      <c r="H4314" s="1">
        <v>45471</v>
      </c>
      <c r="I4314" t="s">
        <v>31</v>
      </c>
      <c r="J4314" t="s">
        <v>22</v>
      </c>
      <c r="K4314" s="2">
        <v>783.59</v>
      </c>
      <c r="L4314" t="s">
        <v>28</v>
      </c>
      <c r="M4314">
        <f>YEAR(Table1[[#This Row],[order_date]])</f>
        <v>2024</v>
      </c>
      <c r="N4314">
        <f>MONTH(Table1[[#This Row],[order_date]])</f>
        <v>6</v>
      </c>
      <c r="O4314" s="3">
        <f>Table1[[#This Row],[sales]]-Table1[[#This Row],[profit]]</f>
        <v>3226.27</v>
      </c>
      <c r="P4314" s="3">
        <f>Table1[[#This Row],[sales]]*Table1[[#This Row],[quantity]]</f>
        <v>24059.16</v>
      </c>
      <c r="Q4314" s="9">
        <f>Table1[[#This Row],[delivery_date]]-Table1[[#This Row],[order_date]]</f>
        <v>4</v>
      </c>
    </row>
    <row r="4315" spans="1:17" x14ac:dyDescent="0.35">
      <c r="A4315" t="s">
        <v>4346</v>
      </c>
      <c r="B4315" t="s">
        <v>41</v>
      </c>
      <c r="C4315" t="s">
        <v>33</v>
      </c>
      <c r="D4315" s="2">
        <v>3760.47</v>
      </c>
      <c r="E4315">
        <v>0.11</v>
      </c>
      <c r="F4315">
        <v>4</v>
      </c>
      <c r="G4315" s="1">
        <v>45297</v>
      </c>
      <c r="H4315" s="1">
        <v>45302</v>
      </c>
      <c r="I4315" t="s">
        <v>31</v>
      </c>
      <c r="J4315" t="s">
        <v>16</v>
      </c>
      <c r="K4315" s="2">
        <v>347.1</v>
      </c>
      <c r="L4315" t="s">
        <v>48</v>
      </c>
      <c r="M4315">
        <f>YEAR(Table1[[#This Row],[order_date]])</f>
        <v>2024</v>
      </c>
      <c r="N4315">
        <f>MONTH(Table1[[#This Row],[order_date]])</f>
        <v>1</v>
      </c>
      <c r="O4315" s="3">
        <f>Table1[[#This Row],[sales]]-Table1[[#This Row],[profit]]</f>
        <v>3413.37</v>
      </c>
      <c r="P4315" s="3">
        <f>Table1[[#This Row],[sales]]*Table1[[#This Row],[quantity]]</f>
        <v>15041.88</v>
      </c>
      <c r="Q4315" s="9">
        <f>Table1[[#This Row],[delivery_date]]-Table1[[#This Row],[order_date]]</f>
        <v>5</v>
      </c>
    </row>
    <row r="4316" spans="1:17" x14ac:dyDescent="0.35">
      <c r="A4316" t="s">
        <v>4347</v>
      </c>
      <c r="B4316" t="s">
        <v>25</v>
      </c>
      <c r="C4316" t="s">
        <v>36</v>
      </c>
      <c r="D4316" s="2">
        <v>3034.5</v>
      </c>
      <c r="E4316">
        <v>0.41</v>
      </c>
      <c r="F4316">
        <v>1</v>
      </c>
      <c r="G4316" s="1">
        <v>44990</v>
      </c>
      <c r="H4316" s="1">
        <v>44993</v>
      </c>
      <c r="I4316" t="s">
        <v>31</v>
      </c>
      <c r="J4316" t="s">
        <v>16</v>
      </c>
      <c r="K4316" s="2">
        <v>357.92</v>
      </c>
      <c r="L4316" t="s">
        <v>28</v>
      </c>
      <c r="M4316">
        <f>YEAR(Table1[[#This Row],[order_date]])</f>
        <v>2023</v>
      </c>
      <c r="N4316">
        <f>MONTH(Table1[[#This Row],[order_date]])</f>
        <v>3</v>
      </c>
      <c r="O4316" s="3">
        <f>Table1[[#This Row],[sales]]-Table1[[#This Row],[profit]]</f>
        <v>2676.58</v>
      </c>
      <c r="P4316" s="3">
        <f>Table1[[#This Row],[sales]]*Table1[[#This Row],[quantity]]</f>
        <v>3034.5</v>
      </c>
      <c r="Q4316" s="9">
        <f>Table1[[#This Row],[delivery_date]]-Table1[[#This Row],[order_date]]</f>
        <v>3</v>
      </c>
    </row>
    <row r="4317" spans="1:17" x14ac:dyDescent="0.35">
      <c r="A4317" t="s">
        <v>4348</v>
      </c>
      <c r="B4317" t="s">
        <v>13</v>
      </c>
      <c r="C4317" t="s">
        <v>33</v>
      </c>
      <c r="D4317" s="2">
        <v>1952.02</v>
      </c>
      <c r="E4317">
        <v>0.32</v>
      </c>
      <c r="F4317">
        <v>1</v>
      </c>
      <c r="G4317" s="1">
        <v>45020</v>
      </c>
      <c r="H4317" s="1">
        <v>45025</v>
      </c>
      <c r="I4317" t="s">
        <v>31</v>
      </c>
      <c r="J4317" t="s">
        <v>22</v>
      </c>
      <c r="K4317" s="2">
        <v>232.54</v>
      </c>
      <c r="L4317" t="s">
        <v>48</v>
      </c>
      <c r="M4317">
        <f>YEAR(Table1[[#This Row],[order_date]])</f>
        <v>2023</v>
      </c>
      <c r="N4317">
        <f>MONTH(Table1[[#This Row],[order_date]])</f>
        <v>4</v>
      </c>
      <c r="O4317" s="3">
        <f>Table1[[#This Row],[sales]]-Table1[[#This Row],[profit]]</f>
        <v>1719.48</v>
      </c>
      <c r="P4317" s="3">
        <f>Table1[[#This Row],[sales]]*Table1[[#This Row],[quantity]]</f>
        <v>1952.02</v>
      </c>
      <c r="Q4317" s="9">
        <f>Table1[[#This Row],[delivery_date]]-Table1[[#This Row],[order_date]]</f>
        <v>5</v>
      </c>
    </row>
    <row r="4318" spans="1:17" x14ac:dyDescent="0.35">
      <c r="A4318" t="s">
        <v>4349</v>
      </c>
      <c r="B4318" t="s">
        <v>13</v>
      </c>
      <c r="C4318" t="s">
        <v>20</v>
      </c>
      <c r="D4318" s="2">
        <v>4586.34</v>
      </c>
      <c r="E4318">
        <v>0.16</v>
      </c>
      <c r="F4318">
        <v>8</v>
      </c>
      <c r="G4318" s="1">
        <v>45258</v>
      </c>
      <c r="H4318" s="1">
        <v>45259</v>
      </c>
      <c r="I4318" t="s">
        <v>15</v>
      </c>
      <c r="J4318" t="s">
        <v>16</v>
      </c>
      <c r="K4318" s="2">
        <v>347.47</v>
      </c>
      <c r="L4318" t="s">
        <v>17</v>
      </c>
      <c r="M4318">
        <f>YEAR(Table1[[#This Row],[order_date]])</f>
        <v>2023</v>
      </c>
      <c r="N4318">
        <f>MONTH(Table1[[#This Row],[order_date]])</f>
        <v>11</v>
      </c>
      <c r="O4318" s="3">
        <f>Table1[[#This Row],[sales]]-Table1[[#This Row],[profit]]</f>
        <v>4238.87</v>
      </c>
      <c r="P4318" s="3">
        <f>Table1[[#This Row],[sales]]*Table1[[#This Row],[quantity]]</f>
        <v>36690.720000000001</v>
      </c>
      <c r="Q4318" s="9">
        <f>Table1[[#This Row],[delivery_date]]-Table1[[#This Row],[order_date]]</f>
        <v>1</v>
      </c>
    </row>
    <row r="4319" spans="1:17" x14ac:dyDescent="0.35">
      <c r="A4319" t="s">
        <v>4350</v>
      </c>
      <c r="B4319" t="s">
        <v>41</v>
      </c>
      <c r="C4319" t="s">
        <v>33</v>
      </c>
      <c r="D4319" s="2">
        <v>4368.3</v>
      </c>
      <c r="E4319">
        <v>0.14000000000000001</v>
      </c>
      <c r="F4319">
        <v>2</v>
      </c>
      <c r="G4319" s="1">
        <v>45052</v>
      </c>
      <c r="H4319" s="1">
        <v>45056</v>
      </c>
      <c r="I4319" t="s">
        <v>31</v>
      </c>
      <c r="J4319" t="s">
        <v>22</v>
      </c>
      <c r="K4319" s="2">
        <v>436.59</v>
      </c>
      <c r="L4319" t="s">
        <v>34</v>
      </c>
      <c r="M4319">
        <f>YEAR(Table1[[#This Row],[order_date]])</f>
        <v>2023</v>
      </c>
      <c r="N4319">
        <f>MONTH(Table1[[#This Row],[order_date]])</f>
        <v>5</v>
      </c>
      <c r="O4319" s="3">
        <f>Table1[[#This Row],[sales]]-Table1[[#This Row],[profit]]</f>
        <v>3931.71</v>
      </c>
      <c r="P4319" s="3">
        <f>Table1[[#This Row],[sales]]*Table1[[#This Row],[quantity]]</f>
        <v>8736.6</v>
      </c>
      <c r="Q4319" s="9">
        <f>Table1[[#This Row],[delivery_date]]-Table1[[#This Row],[order_date]]</f>
        <v>4</v>
      </c>
    </row>
    <row r="4320" spans="1:17" x14ac:dyDescent="0.35">
      <c r="A4320" t="s">
        <v>4351</v>
      </c>
      <c r="B4320" t="s">
        <v>41</v>
      </c>
      <c r="C4320" t="s">
        <v>26</v>
      </c>
      <c r="D4320" s="2">
        <v>2188.61</v>
      </c>
      <c r="E4320">
        <v>0.25</v>
      </c>
      <c r="F4320">
        <v>9</v>
      </c>
      <c r="G4320" s="1">
        <v>45616</v>
      </c>
      <c r="H4320" s="1">
        <v>45618</v>
      </c>
      <c r="I4320" t="s">
        <v>31</v>
      </c>
      <c r="J4320" t="s">
        <v>22</v>
      </c>
      <c r="K4320" s="2">
        <v>415.45</v>
      </c>
      <c r="L4320" t="s">
        <v>48</v>
      </c>
      <c r="M4320">
        <f>YEAR(Table1[[#This Row],[order_date]])</f>
        <v>2024</v>
      </c>
      <c r="N4320">
        <f>MONTH(Table1[[#This Row],[order_date]])</f>
        <v>11</v>
      </c>
      <c r="O4320" s="3">
        <f>Table1[[#This Row],[sales]]-Table1[[#This Row],[profit]]</f>
        <v>1773.16</v>
      </c>
      <c r="P4320" s="3">
        <f>Table1[[#This Row],[sales]]*Table1[[#This Row],[quantity]]</f>
        <v>19697.490000000002</v>
      </c>
      <c r="Q4320" s="9">
        <f>Table1[[#This Row],[delivery_date]]-Table1[[#This Row],[order_date]]</f>
        <v>2</v>
      </c>
    </row>
    <row r="4321" spans="1:17" x14ac:dyDescent="0.35">
      <c r="A4321" t="s">
        <v>4352</v>
      </c>
      <c r="B4321" t="s">
        <v>13</v>
      </c>
      <c r="C4321" t="s">
        <v>14</v>
      </c>
      <c r="D4321" s="2">
        <v>1235.45</v>
      </c>
      <c r="E4321">
        <v>0.1</v>
      </c>
      <c r="F4321">
        <v>8</v>
      </c>
      <c r="G4321" s="1">
        <v>45134</v>
      </c>
      <c r="H4321" s="1">
        <v>45140</v>
      </c>
      <c r="I4321" t="s">
        <v>31</v>
      </c>
      <c r="J4321" t="s">
        <v>16</v>
      </c>
      <c r="K4321" s="2">
        <v>131.66999999999999</v>
      </c>
      <c r="L4321" t="s">
        <v>39</v>
      </c>
      <c r="M4321">
        <f>YEAR(Table1[[#This Row],[order_date]])</f>
        <v>2023</v>
      </c>
      <c r="N4321">
        <f>MONTH(Table1[[#This Row],[order_date]])</f>
        <v>7</v>
      </c>
      <c r="O4321" s="3">
        <f>Table1[[#This Row],[sales]]-Table1[[#This Row],[profit]]</f>
        <v>1103.78</v>
      </c>
      <c r="P4321" s="3">
        <f>Table1[[#This Row],[sales]]*Table1[[#This Row],[quantity]]</f>
        <v>9883.6</v>
      </c>
      <c r="Q4321" s="9">
        <f>Table1[[#This Row],[delivery_date]]-Table1[[#This Row],[order_date]]</f>
        <v>6</v>
      </c>
    </row>
    <row r="4322" spans="1:17" x14ac:dyDescent="0.35">
      <c r="A4322" t="s">
        <v>4353</v>
      </c>
      <c r="B4322" t="s">
        <v>25</v>
      </c>
      <c r="C4322" t="s">
        <v>33</v>
      </c>
      <c r="D4322" s="2">
        <v>1435.6</v>
      </c>
      <c r="E4322">
        <v>0.44</v>
      </c>
      <c r="F4322">
        <v>1</v>
      </c>
      <c r="G4322" s="1">
        <v>45278</v>
      </c>
      <c r="H4322" s="1">
        <v>45285</v>
      </c>
      <c r="I4322" t="s">
        <v>31</v>
      </c>
      <c r="J4322" t="s">
        <v>22</v>
      </c>
      <c r="K4322" s="2">
        <v>280.66000000000003</v>
      </c>
      <c r="L4322" t="s">
        <v>48</v>
      </c>
      <c r="M4322">
        <f>YEAR(Table1[[#This Row],[order_date]])</f>
        <v>2023</v>
      </c>
      <c r="N4322">
        <f>MONTH(Table1[[#This Row],[order_date]])</f>
        <v>12</v>
      </c>
      <c r="O4322" s="3">
        <f>Table1[[#This Row],[sales]]-Table1[[#This Row],[profit]]</f>
        <v>1154.9399999999998</v>
      </c>
      <c r="P4322" s="3">
        <f>Table1[[#This Row],[sales]]*Table1[[#This Row],[quantity]]</f>
        <v>1435.6</v>
      </c>
      <c r="Q4322" s="9">
        <f>Table1[[#This Row],[delivery_date]]-Table1[[#This Row],[order_date]]</f>
        <v>7</v>
      </c>
    </row>
    <row r="4323" spans="1:17" x14ac:dyDescent="0.35">
      <c r="A4323" t="s">
        <v>4354</v>
      </c>
      <c r="B4323" t="s">
        <v>13</v>
      </c>
      <c r="C4323" t="s">
        <v>36</v>
      </c>
      <c r="D4323" s="2">
        <v>1179.5899999999999</v>
      </c>
      <c r="E4323">
        <v>0.39</v>
      </c>
      <c r="F4323">
        <v>8</v>
      </c>
      <c r="G4323" s="1">
        <v>45428</v>
      </c>
      <c r="H4323" s="1">
        <v>45429</v>
      </c>
      <c r="I4323" t="s">
        <v>15</v>
      </c>
      <c r="J4323" t="s">
        <v>16</v>
      </c>
      <c r="K4323" s="2">
        <v>66.06</v>
      </c>
      <c r="L4323" t="s">
        <v>34</v>
      </c>
      <c r="M4323">
        <f>YEAR(Table1[[#This Row],[order_date]])</f>
        <v>2024</v>
      </c>
      <c r="N4323">
        <f>MONTH(Table1[[#This Row],[order_date]])</f>
        <v>5</v>
      </c>
      <c r="O4323" s="3">
        <f>Table1[[#This Row],[sales]]-Table1[[#This Row],[profit]]</f>
        <v>1113.53</v>
      </c>
      <c r="P4323" s="3">
        <f>Table1[[#This Row],[sales]]*Table1[[#This Row],[quantity]]</f>
        <v>9436.7199999999993</v>
      </c>
      <c r="Q4323" s="9">
        <f>Table1[[#This Row],[delivery_date]]-Table1[[#This Row],[order_date]]</f>
        <v>1</v>
      </c>
    </row>
    <row r="4324" spans="1:17" x14ac:dyDescent="0.35">
      <c r="A4324" t="s">
        <v>4355</v>
      </c>
      <c r="B4324" t="s">
        <v>19</v>
      </c>
      <c r="C4324" t="s">
        <v>26</v>
      </c>
      <c r="D4324" s="2">
        <v>2752.13</v>
      </c>
      <c r="E4324">
        <v>0.15</v>
      </c>
      <c r="F4324">
        <v>9</v>
      </c>
      <c r="G4324" s="1">
        <v>45583</v>
      </c>
      <c r="H4324" s="1">
        <v>45586</v>
      </c>
      <c r="I4324" t="s">
        <v>15</v>
      </c>
      <c r="J4324" t="s">
        <v>22</v>
      </c>
      <c r="K4324" s="2">
        <v>257.19</v>
      </c>
      <c r="L4324" t="s">
        <v>23</v>
      </c>
      <c r="M4324">
        <f>YEAR(Table1[[#This Row],[order_date]])</f>
        <v>2024</v>
      </c>
      <c r="N4324">
        <f>MONTH(Table1[[#This Row],[order_date]])</f>
        <v>10</v>
      </c>
      <c r="O4324" s="3">
        <f>Table1[[#This Row],[sales]]-Table1[[#This Row],[profit]]</f>
        <v>2494.94</v>
      </c>
      <c r="P4324" s="3">
        <f>Table1[[#This Row],[sales]]*Table1[[#This Row],[quantity]]</f>
        <v>24769.170000000002</v>
      </c>
      <c r="Q4324" s="9">
        <f>Table1[[#This Row],[delivery_date]]-Table1[[#This Row],[order_date]]</f>
        <v>3</v>
      </c>
    </row>
    <row r="4325" spans="1:17" x14ac:dyDescent="0.35">
      <c r="A4325" t="s">
        <v>4356</v>
      </c>
      <c r="B4325" t="s">
        <v>19</v>
      </c>
      <c r="C4325" t="s">
        <v>14</v>
      </c>
      <c r="D4325" s="2">
        <v>4355.84</v>
      </c>
      <c r="E4325">
        <v>0.02</v>
      </c>
      <c r="F4325">
        <v>4</v>
      </c>
      <c r="G4325" s="1">
        <v>45047</v>
      </c>
      <c r="H4325" s="1">
        <v>45049</v>
      </c>
      <c r="I4325" t="s">
        <v>21</v>
      </c>
      <c r="J4325" t="s">
        <v>27</v>
      </c>
      <c r="K4325" s="2">
        <v>883.75</v>
      </c>
      <c r="L4325" t="s">
        <v>34</v>
      </c>
      <c r="M4325">
        <f>YEAR(Table1[[#This Row],[order_date]])</f>
        <v>2023</v>
      </c>
      <c r="N4325">
        <f>MONTH(Table1[[#This Row],[order_date]])</f>
        <v>5</v>
      </c>
      <c r="O4325" s="3">
        <f>Table1[[#This Row],[sales]]-Table1[[#This Row],[profit]]</f>
        <v>3472.09</v>
      </c>
      <c r="P4325" s="3">
        <f>Table1[[#This Row],[sales]]*Table1[[#This Row],[quantity]]</f>
        <v>17423.36</v>
      </c>
      <c r="Q4325" s="9">
        <f>Table1[[#This Row],[delivery_date]]-Table1[[#This Row],[order_date]]</f>
        <v>2</v>
      </c>
    </row>
    <row r="4326" spans="1:17" x14ac:dyDescent="0.35">
      <c r="A4326" t="s">
        <v>4357</v>
      </c>
      <c r="B4326" t="s">
        <v>41</v>
      </c>
      <c r="C4326" t="s">
        <v>26</v>
      </c>
      <c r="D4326" s="2">
        <v>3890.7</v>
      </c>
      <c r="E4326">
        <v>0.03</v>
      </c>
      <c r="F4326">
        <v>7</v>
      </c>
      <c r="G4326" s="1">
        <v>44982</v>
      </c>
      <c r="H4326" s="1">
        <v>44989</v>
      </c>
      <c r="I4326" t="s">
        <v>15</v>
      </c>
      <c r="J4326" t="s">
        <v>22</v>
      </c>
      <c r="K4326" s="2">
        <v>762.98</v>
      </c>
      <c r="L4326" t="s">
        <v>23</v>
      </c>
      <c r="M4326">
        <f>YEAR(Table1[[#This Row],[order_date]])</f>
        <v>2023</v>
      </c>
      <c r="N4326">
        <f>MONTH(Table1[[#This Row],[order_date]])</f>
        <v>2</v>
      </c>
      <c r="O4326" s="3">
        <f>Table1[[#This Row],[sales]]-Table1[[#This Row],[profit]]</f>
        <v>3127.72</v>
      </c>
      <c r="P4326" s="3">
        <f>Table1[[#This Row],[sales]]*Table1[[#This Row],[quantity]]</f>
        <v>27234.899999999998</v>
      </c>
      <c r="Q4326" s="9">
        <f>Table1[[#This Row],[delivery_date]]-Table1[[#This Row],[order_date]]</f>
        <v>7</v>
      </c>
    </row>
    <row r="4327" spans="1:17" x14ac:dyDescent="0.35">
      <c r="A4327" t="s">
        <v>4358</v>
      </c>
      <c r="B4327" t="s">
        <v>25</v>
      </c>
      <c r="C4327" t="s">
        <v>20</v>
      </c>
      <c r="D4327" s="2">
        <v>3998</v>
      </c>
      <c r="E4327">
        <v>0.15</v>
      </c>
      <c r="F4327">
        <v>4</v>
      </c>
      <c r="G4327" s="1">
        <v>45040</v>
      </c>
      <c r="H4327" s="1">
        <v>45042</v>
      </c>
      <c r="I4327" t="s">
        <v>31</v>
      </c>
      <c r="J4327" t="s">
        <v>16</v>
      </c>
      <c r="K4327" s="2">
        <v>475.45</v>
      </c>
      <c r="L4327" t="s">
        <v>48</v>
      </c>
      <c r="M4327">
        <f>YEAR(Table1[[#This Row],[order_date]])</f>
        <v>2023</v>
      </c>
      <c r="N4327">
        <f>MONTH(Table1[[#This Row],[order_date]])</f>
        <v>4</v>
      </c>
      <c r="O4327" s="3">
        <f>Table1[[#This Row],[sales]]-Table1[[#This Row],[profit]]</f>
        <v>3522.55</v>
      </c>
      <c r="P4327" s="3">
        <f>Table1[[#This Row],[sales]]*Table1[[#This Row],[quantity]]</f>
        <v>15992</v>
      </c>
      <c r="Q4327" s="9">
        <f>Table1[[#This Row],[delivery_date]]-Table1[[#This Row],[order_date]]</f>
        <v>2</v>
      </c>
    </row>
    <row r="4328" spans="1:17" x14ac:dyDescent="0.35">
      <c r="A4328" t="s">
        <v>4359</v>
      </c>
      <c r="B4328" t="s">
        <v>25</v>
      </c>
      <c r="C4328" t="s">
        <v>14</v>
      </c>
      <c r="D4328" s="2">
        <v>2296.61</v>
      </c>
      <c r="E4328">
        <v>7.0000000000000007E-2</v>
      </c>
      <c r="F4328">
        <v>3</v>
      </c>
      <c r="G4328" s="1">
        <v>45649</v>
      </c>
      <c r="H4328" s="1">
        <v>45653</v>
      </c>
      <c r="I4328" t="s">
        <v>21</v>
      </c>
      <c r="J4328" t="s">
        <v>27</v>
      </c>
      <c r="K4328" s="2">
        <v>472.67</v>
      </c>
      <c r="L4328" t="s">
        <v>17</v>
      </c>
      <c r="M4328">
        <f>YEAR(Table1[[#This Row],[order_date]])</f>
        <v>2024</v>
      </c>
      <c r="N4328">
        <f>MONTH(Table1[[#This Row],[order_date]])</f>
        <v>12</v>
      </c>
      <c r="O4328" s="3">
        <f>Table1[[#This Row],[sales]]-Table1[[#This Row],[profit]]</f>
        <v>1823.94</v>
      </c>
      <c r="P4328" s="3">
        <f>Table1[[#This Row],[sales]]*Table1[[#This Row],[quantity]]</f>
        <v>6889.83</v>
      </c>
      <c r="Q4328" s="9">
        <f>Table1[[#This Row],[delivery_date]]-Table1[[#This Row],[order_date]]</f>
        <v>4</v>
      </c>
    </row>
    <row r="4329" spans="1:17" x14ac:dyDescent="0.35">
      <c r="A4329" t="s">
        <v>4360</v>
      </c>
      <c r="B4329" t="s">
        <v>19</v>
      </c>
      <c r="C4329" t="s">
        <v>36</v>
      </c>
      <c r="D4329" s="2">
        <v>1679.98</v>
      </c>
      <c r="E4329">
        <v>0.44</v>
      </c>
      <c r="F4329">
        <v>1</v>
      </c>
      <c r="G4329" s="1">
        <v>45445</v>
      </c>
      <c r="H4329" s="1">
        <v>45448</v>
      </c>
      <c r="I4329" t="s">
        <v>21</v>
      </c>
      <c r="J4329" t="s">
        <v>16</v>
      </c>
      <c r="K4329" s="2">
        <v>153.68</v>
      </c>
      <c r="L4329" t="s">
        <v>39</v>
      </c>
      <c r="M4329">
        <f>YEAR(Table1[[#This Row],[order_date]])</f>
        <v>2024</v>
      </c>
      <c r="N4329">
        <f>MONTH(Table1[[#This Row],[order_date]])</f>
        <v>6</v>
      </c>
      <c r="O4329" s="3">
        <f>Table1[[#This Row],[sales]]-Table1[[#This Row],[profit]]</f>
        <v>1526.3</v>
      </c>
      <c r="P4329" s="3">
        <f>Table1[[#This Row],[sales]]*Table1[[#This Row],[quantity]]</f>
        <v>1679.98</v>
      </c>
      <c r="Q4329" s="9">
        <f>Table1[[#This Row],[delivery_date]]-Table1[[#This Row],[order_date]]</f>
        <v>3</v>
      </c>
    </row>
    <row r="4330" spans="1:17" x14ac:dyDescent="0.35">
      <c r="A4330" t="s">
        <v>4361</v>
      </c>
      <c r="B4330" t="s">
        <v>13</v>
      </c>
      <c r="C4330" t="s">
        <v>14</v>
      </c>
      <c r="D4330" s="2">
        <v>3811.04</v>
      </c>
      <c r="E4330">
        <v>0.21</v>
      </c>
      <c r="F4330">
        <v>2</v>
      </c>
      <c r="G4330" s="1">
        <v>45222</v>
      </c>
      <c r="H4330" s="1">
        <v>45228</v>
      </c>
      <c r="I4330" t="s">
        <v>15</v>
      </c>
      <c r="J4330" t="s">
        <v>27</v>
      </c>
      <c r="K4330" s="2">
        <v>969.46</v>
      </c>
      <c r="L4330" t="s">
        <v>17</v>
      </c>
      <c r="M4330">
        <f>YEAR(Table1[[#This Row],[order_date]])</f>
        <v>2023</v>
      </c>
      <c r="N4330">
        <f>MONTH(Table1[[#This Row],[order_date]])</f>
        <v>10</v>
      </c>
      <c r="O4330" s="3">
        <f>Table1[[#This Row],[sales]]-Table1[[#This Row],[profit]]</f>
        <v>2841.58</v>
      </c>
      <c r="P4330" s="3">
        <f>Table1[[#This Row],[sales]]*Table1[[#This Row],[quantity]]</f>
        <v>7622.08</v>
      </c>
      <c r="Q4330" s="9">
        <f>Table1[[#This Row],[delivery_date]]-Table1[[#This Row],[order_date]]</f>
        <v>6</v>
      </c>
    </row>
    <row r="4331" spans="1:17" x14ac:dyDescent="0.35">
      <c r="A4331" t="s">
        <v>4362</v>
      </c>
      <c r="B4331" t="s">
        <v>41</v>
      </c>
      <c r="C4331" t="s">
        <v>36</v>
      </c>
      <c r="D4331" s="2">
        <v>3987.16</v>
      </c>
      <c r="E4331">
        <v>0.17</v>
      </c>
      <c r="F4331">
        <v>7</v>
      </c>
      <c r="G4331" s="1">
        <v>45183</v>
      </c>
      <c r="H4331" s="1">
        <v>45189</v>
      </c>
      <c r="I4331" t="s">
        <v>21</v>
      </c>
      <c r="J4331" t="s">
        <v>22</v>
      </c>
      <c r="K4331" s="2">
        <v>448.88</v>
      </c>
      <c r="L4331" t="s">
        <v>34</v>
      </c>
      <c r="M4331">
        <f>YEAR(Table1[[#This Row],[order_date]])</f>
        <v>2023</v>
      </c>
      <c r="N4331">
        <f>MONTH(Table1[[#This Row],[order_date]])</f>
        <v>9</v>
      </c>
      <c r="O4331" s="3">
        <f>Table1[[#This Row],[sales]]-Table1[[#This Row],[profit]]</f>
        <v>3538.2799999999997</v>
      </c>
      <c r="P4331" s="3">
        <f>Table1[[#This Row],[sales]]*Table1[[#This Row],[quantity]]</f>
        <v>27910.12</v>
      </c>
      <c r="Q4331" s="9">
        <f>Table1[[#This Row],[delivery_date]]-Table1[[#This Row],[order_date]]</f>
        <v>6</v>
      </c>
    </row>
    <row r="4332" spans="1:17" x14ac:dyDescent="0.35">
      <c r="A4332" t="s">
        <v>4363</v>
      </c>
      <c r="B4332" t="s">
        <v>13</v>
      </c>
      <c r="C4332" t="s">
        <v>20</v>
      </c>
      <c r="D4332" s="2">
        <v>3507.23</v>
      </c>
      <c r="E4332">
        <v>0.11</v>
      </c>
      <c r="F4332">
        <v>6</v>
      </c>
      <c r="G4332" s="1">
        <v>45096</v>
      </c>
      <c r="H4332" s="1">
        <v>45103</v>
      </c>
      <c r="I4332" t="s">
        <v>15</v>
      </c>
      <c r="J4332" t="s">
        <v>27</v>
      </c>
      <c r="K4332" s="2">
        <v>585.1</v>
      </c>
      <c r="L4332" t="s">
        <v>17</v>
      </c>
      <c r="M4332">
        <f>YEAR(Table1[[#This Row],[order_date]])</f>
        <v>2023</v>
      </c>
      <c r="N4332">
        <f>MONTH(Table1[[#This Row],[order_date]])</f>
        <v>6</v>
      </c>
      <c r="O4332" s="3">
        <f>Table1[[#This Row],[sales]]-Table1[[#This Row],[profit]]</f>
        <v>2922.13</v>
      </c>
      <c r="P4332" s="3">
        <f>Table1[[#This Row],[sales]]*Table1[[#This Row],[quantity]]</f>
        <v>21043.38</v>
      </c>
      <c r="Q4332" s="9">
        <f>Table1[[#This Row],[delivery_date]]-Table1[[#This Row],[order_date]]</f>
        <v>7</v>
      </c>
    </row>
    <row r="4333" spans="1:17" x14ac:dyDescent="0.35">
      <c r="A4333" t="s">
        <v>4364</v>
      </c>
      <c r="B4333" t="s">
        <v>13</v>
      </c>
      <c r="C4333" t="s">
        <v>36</v>
      </c>
      <c r="D4333" s="2">
        <v>257.32</v>
      </c>
      <c r="E4333">
        <v>0.42</v>
      </c>
      <c r="F4333">
        <v>8</v>
      </c>
      <c r="G4333" s="1">
        <v>45090</v>
      </c>
      <c r="H4333" s="1">
        <v>45093</v>
      </c>
      <c r="I4333" t="s">
        <v>21</v>
      </c>
      <c r="J4333" t="s">
        <v>16</v>
      </c>
      <c r="K4333" s="2">
        <v>73.81</v>
      </c>
      <c r="L4333" t="s">
        <v>28</v>
      </c>
      <c r="M4333">
        <f>YEAR(Table1[[#This Row],[order_date]])</f>
        <v>2023</v>
      </c>
      <c r="N4333">
        <f>MONTH(Table1[[#This Row],[order_date]])</f>
        <v>6</v>
      </c>
      <c r="O4333" s="3">
        <f>Table1[[#This Row],[sales]]-Table1[[#This Row],[profit]]</f>
        <v>183.51</v>
      </c>
      <c r="P4333" s="3">
        <f>Table1[[#This Row],[sales]]*Table1[[#This Row],[quantity]]</f>
        <v>2058.56</v>
      </c>
      <c r="Q4333" s="9">
        <f>Table1[[#This Row],[delivery_date]]-Table1[[#This Row],[order_date]]</f>
        <v>3</v>
      </c>
    </row>
    <row r="4334" spans="1:17" x14ac:dyDescent="0.35">
      <c r="A4334" t="s">
        <v>4365</v>
      </c>
      <c r="B4334" t="s">
        <v>13</v>
      </c>
      <c r="C4334" t="s">
        <v>26</v>
      </c>
      <c r="D4334" s="2">
        <v>2989.45</v>
      </c>
      <c r="E4334">
        <v>0.4</v>
      </c>
      <c r="F4334">
        <v>3</v>
      </c>
      <c r="G4334" s="1">
        <v>45055</v>
      </c>
      <c r="H4334" s="1">
        <v>45057</v>
      </c>
      <c r="I4334" t="s">
        <v>31</v>
      </c>
      <c r="J4334" t="s">
        <v>22</v>
      </c>
      <c r="K4334" s="2">
        <v>581.29999999999995</v>
      </c>
      <c r="L4334" t="s">
        <v>23</v>
      </c>
      <c r="M4334">
        <f>YEAR(Table1[[#This Row],[order_date]])</f>
        <v>2023</v>
      </c>
      <c r="N4334">
        <f>MONTH(Table1[[#This Row],[order_date]])</f>
        <v>5</v>
      </c>
      <c r="O4334" s="3">
        <f>Table1[[#This Row],[sales]]-Table1[[#This Row],[profit]]</f>
        <v>2408.1499999999996</v>
      </c>
      <c r="P4334" s="3">
        <f>Table1[[#This Row],[sales]]*Table1[[#This Row],[quantity]]</f>
        <v>8968.3499999999985</v>
      </c>
      <c r="Q4334" s="9">
        <f>Table1[[#This Row],[delivery_date]]-Table1[[#This Row],[order_date]]</f>
        <v>2</v>
      </c>
    </row>
    <row r="4335" spans="1:17" x14ac:dyDescent="0.35">
      <c r="A4335" t="s">
        <v>4366</v>
      </c>
      <c r="B4335" t="s">
        <v>25</v>
      </c>
      <c r="C4335" t="s">
        <v>33</v>
      </c>
      <c r="D4335" s="2">
        <v>1800.52</v>
      </c>
      <c r="E4335">
        <v>0.19</v>
      </c>
      <c r="F4335">
        <v>6</v>
      </c>
      <c r="G4335" s="1">
        <v>45654</v>
      </c>
      <c r="H4335" s="1">
        <v>45657</v>
      </c>
      <c r="I4335" t="s">
        <v>31</v>
      </c>
      <c r="J4335" t="s">
        <v>27</v>
      </c>
      <c r="K4335" s="2">
        <v>428.65</v>
      </c>
      <c r="L4335" t="s">
        <v>17</v>
      </c>
      <c r="M4335">
        <f>YEAR(Table1[[#This Row],[order_date]])</f>
        <v>2024</v>
      </c>
      <c r="N4335">
        <f>MONTH(Table1[[#This Row],[order_date]])</f>
        <v>12</v>
      </c>
      <c r="O4335" s="3">
        <f>Table1[[#This Row],[sales]]-Table1[[#This Row],[profit]]</f>
        <v>1371.87</v>
      </c>
      <c r="P4335" s="3">
        <f>Table1[[#This Row],[sales]]*Table1[[#This Row],[quantity]]</f>
        <v>10803.119999999999</v>
      </c>
      <c r="Q4335" s="9">
        <f>Table1[[#This Row],[delivery_date]]-Table1[[#This Row],[order_date]]</f>
        <v>3</v>
      </c>
    </row>
    <row r="4336" spans="1:17" x14ac:dyDescent="0.35">
      <c r="A4336" t="s">
        <v>4367</v>
      </c>
      <c r="B4336" t="s">
        <v>19</v>
      </c>
      <c r="C4336" t="s">
        <v>26</v>
      </c>
      <c r="D4336" s="2">
        <v>1061.3399999999999</v>
      </c>
      <c r="E4336">
        <v>0.08</v>
      </c>
      <c r="F4336">
        <v>6</v>
      </c>
      <c r="G4336" s="1">
        <v>45117</v>
      </c>
      <c r="H4336" s="1">
        <v>45122</v>
      </c>
      <c r="I4336" t="s">
        <v>31</v>
      </c>
      <c r="J4336" t="s">
        <v>27</v>
      </c>
      <c r="K4336" s="2">
        <v>250.88</v>
      </c>
      <c r="L4336" t="s">
        <v>48</v>
      </c>
      <c r="M4336">
        <f>YEAR(Table1[[#This Row],[order_date]])</f>
        <v>2023</v>
      </c>
      <c r="N4336">
        <f>MONTH(Table1[[#This Row],[order_date]])</f>
        <v>7</v>
      </c>
      <c r="O4336" s="3">
        <f>Table1[[#This Row],[sales]]-Table1[[#This Row],[profit]]</f>
        <v>810.45999999999992</v>
      </c>
      <c r="P4336" s="3">
        <f>Table1[[#This Row],[sales]]*Table1[[#This Row],[quantity]]</f>
        <v>6368.0399999999991</v>
      </c>
      <c r="Q4336" s="9">
        <f>Table1[[#This Row],[delivery_date]]-Table1[[#This Row],[order_date]]</f>
        <v>5</v>
      </c>
    </row>
    <row r="4337" spans="1:17" x14ac:dyDescent="0.35">
      <c r="A4337" t="s">
        <v>4368</v>
      </c>
      <c r="B4337" t="s">
        <v>25</v>
      </c>
      <c r="C4337" t="s">
        <v>26</v>
      </c>
      <c r="D4337" s="2">
        <v>3502.54</v>
      </c>
      <c r="E4337">
        <v>0.48</v>
      </c>
      <c r="F4337">
        <v>2</v>
      </c>
      <c r="G4337" s="1">
        <v>45512</v>
      </c>
      <c r="H4337" s="1">
        <v>45516</v>
      </c>
      <c r="I4337" t="s">
        <v>21</v>
      </c>
      <c r="J4337" t="s">
        <v>22</v>
      </c>
      <c r="K4337" s="2">
        <v>509.08</v>
      </c>
      <c r="L4337" t="s">
        <v>28</v>
      </c>
      <c r="M4337">
        <f>YEAR(Table1[[#This Row],[order_date]])</f>
        <v>2024</v>
      </c>
      <c r="N4337">
        <f>MONTH(Table1[[#This Row],[order_date]])</f>
        <v>8</v>
      </c>
      <c r="O4337" s="3">
        <f>Table1[[#This Row],[sales]]-Table1[[#This Row],[profit]]</f>
        <v>2993.46</v>
      </c>
      <c r="P4337" s="3">
        <f>Table1[[#This Row],[sales]]*Table1[[#This Row],[quantity]]</f>
        <v>7005.08</v>
      </c>
      <c r="Q4337" s="9">
        <f>Table1[[#This Row],[delivery_date]]-Table1[[#This Row],[order_date]]</f>
        <v>4</v>
      </c>
    </row>
    <row r="4338" spans="1:17" x14ac:dyDescent="0.35">
      <c r="A4338" t="s">
        <v>4369</v>
      </c>
      <c r="B4338" t="s">
        <v>19</v>
      </c>
      <c r="C4338" t="s">
        <v>14</v>
      </c>
      <c r="D4338" s="2">
        <v>1415.78</v>
      </c>
      <c r="E4338">
        <v>0.16</v>
      </c>
      <c r="F4338">
        <v>1</v>
      </c>
      <c r="G4338" s="1">
        <v>45341</v>
      </c>
      <c r="H4338" s="1">
        <v>45345</v>
      </c>
      <c r="I4338" t="s">
        <v>15</v>
      </c>
      <c r="J4338" t="s">
        <v>16</v>
      </c>
      <c r="K4338" s="2">
        <v>106.24</v>
      </c>
      <c r="L4338" t="s">
        <v>48</v>
      </c>
      <c r="M4338">
        <f>YEAR(Table1[[#This Row],[order_date]])</f>
        <v>2024</v>
      </c>
      <c r="N4338">
        <f>MONTH(Table1[[#This Row],[order_date]])</f>
        <v>2</v>
      </c>
      <c r="O4338" s="3">
        <f>Table1[[#This Row],[sales]]-Table1[[#This Row],[profit]]</f>
        <v>1309.54</v>
      </c>
      <c r="P4338" s="3">
        <f>Table1[[#This Row],[sales]]*Table1[[#This Row],[quantity]]</f>
        <v>1415.78</v>
      </c>
      <c r="Q4338" s="9">
        <f>Table1[[#This Row],[delivery_date]]-Table1[[#This Row],[order_date]]</f>
        <v>4</v>
      </c>
    </row>
    <row r="4339" spans="1:17" x14ac:dyDescent="0.35">
      <c r="A4339" t="s">
        <v>4370</v>
      </c>
      <c r="B4339" t="s">
        <v>41</v>
      </c>
      <c r="C4339" t="s">
        <v>20</v>
      </c>
      <c r="D4339" s="2">
        <v>4572.92</v>
      </c>
      <c r="E4339">
        <v>0.39</v>
      </c>
      <c r="F4339">
        <v>2</v>
      </c>
      <c r="G4339" s="1">
        <v>45183</v>
      </c>
      <c r="H4339" s="1">
        <v>45188</v>
      </c>
      <c r="I4339" t="s">
        <v>21</v>
      </c>
      <c r="J4339" t="s">
        <v>22</v>
      </c>
      <c r="K4339" s="2">
        <v>617.97</v>
      </c>
      <c r="L4339" t="s">
        <v>34</v>
      </c>
      <c r="M4339">
        <f>YEAR(Table1[[#This Row],[order_date]])</f>
        <v>2023</v>
      </c>
      <c r="N4339">
        <f>MONTH(Table1[[#This Row],[order_date]])</f>
        <v>9</v>
      </c>
      <c r="O4339" s="3">
        <f>Table1[[#This Row],[sales]]-Table1[[#This Row],[profit]]</f>
        <v>3954.95</v>
      </c>
      <c r="P4339" s="3">
        <f>Table1[[#This Row],[sales]]*Table1[[#This Row],[quantity]]</f>
        <v>9145.84</v>
      </c>
      <c r="Q4339" s="9">
        <f>Table1[[#This Row],[delivery_date]]-Table1[[#This Row],[order_date]]</f>
        <v>5</v>
      </c>
    </row>
    <row r="4340" spans="1:17" x14ac:dyDescent="0.35">
      <c r="A4340" t="s">
        <v>4371</v>
      </c>
      <c r="B4340" t="s">
        <v>41</v>
      </c>
      <c r="C4340" t="s">
        <v>33</v>
      </c>
      <c r="D4340" s="2">
        <v>1560.59</v>
      </c>
      <c r="E4340">
        <v>0.23</v>
      </c>
      <c r="F4340">
        <v>9</v>
      </c>
      <c r="G4340" s="1">
        <v>45479</v>
      </c>
      <c r="H4340" s="1">
        <v>45484</v>
      </c>
      <c r="I4340" t="s">
        <v>31</v>
      </c>
      <c r="J4340" t="s">
        <v>22</v>
      </c>
      <c r="K4340" s="2">
        <v>91.21</v>
      </c>
      <c r="L4340" t="s">
        <v>23</v>
      </c>
      <c r="M4340">
        <f>YEAR(Table1[[#This Row],[order_date]])</f>
        <v>2024</v>
      </c>
      <c r="N4340">
        <f>MONTH(Table1[[#This Row],[order_date]])</f>
        <v>7</v>
      </c>
      <c r="O4340" s="3">
        <f>Table1[[#This Row],[sales]]-Table1[[#This Row],[profit]]</f>
        <v>1469.3799999999999</v>
      </c>
      <c r="P4340" s="3">
        <f>Table1[[#This Row],[sales]]*Table1[[#This Row],[quantity]]</f>
        <v>14045.31</v>
      </c>
      <c r="Q4340" s="9">
        <f>Table1[[#This Row],[delivery_date]]-Table1[[#This Row],[order_date]]</f>
        <v>5</v>
      </c>
    </row>
    <row r="4341" spans="1:17" x14ac:dyDescent="0.35">
      <c r="A4341" t="s">
        <v>4372</v>
      </c>
      <c r="B4341" t="s">
        <v>13</v>
      </c>
      <c r="C4341" t="s">
        <v>36</v>
      </c>
      <c r="D4341" s="2">
        <v>2820.38</v>
      </c>
      <c r="E4341">
        <v>0.39</v>
      </c>
      <c r="F4341">
        <v>6</v>
      </c>
      <c r="G4341" s="1">
        <v>45577</v>
      </c>
      <c r="H4341" s="1">
        <v>45580</v>
      </c>
      <c r="I4341" t="s">
        <v>21</v>
      </c>
      <c r="J4341" t="s">
        <v>16</v>
      </c>
      <c r="K4341" s="2">
        <v>327.3</v>
      </c>
      <c r="L4341" t="s">
        <v>17</v>
      </c>
      <c r="M4341">
        <f>YEAR(Table1[[#This Row],[order_date]])</f>
        <v>2024</v>
      </c>
      <c r="N4341">
        <f>MONTH(Table1[[#This Row],[order_date]])</f>
        <v>10</v>
      </c>
      <c r="O4341" s="3">
        <f>Table1[[#This Row],[sales]]-Table1[[#This Row],[profit]]</f>
        <v>2493.08</v>
      </c>
      <c r="P4341" s="3">
        <f>Table1[[#This Row],[sales]]*Table1[[#This Row],[quantity]]</f>
        <v>16922.28</v>
      </c>
      <c r="Q4341" s="9">
        <f>Table1[[#This Row],[delivery_date]]-Table1[[#This Row],[order_date]]</f>
        <v>3</v>
      </c>
    </row>
    <row r="4342" spans="1:17" x14ac:dyDescent="0.35">
      <c r="A4342" t="s">
        <v>4373</v>
      </c>
      <c r="B4342" t="s">
        <v>19</v>
      </c>
      <c r="C4342" t="s">
        <v>14</v>
      </c>
      <c r="D4342" s="2">
        <v>4156.03</v>
      </c>
      <c r="E4342">
        <v>0.24</v>
      </c>
      <c r="F4342">
        <v>3</v>
      </c>
      <c r="G4342" s="1">
        <v>45188</v>
      </c>
      <c r="H4342" s="1">
        <v>45190</v>
      </c>
      <c r="I4342" t="s">
        <v>31</v>
      </c>
      <c r="J4342" t="s">
        <v>27</v>
      </c>
      <c r="K4342" s="2">
        <v>245.5</v>
      </c>
      <c r="L4342" t="s">
        <v>17</v>
      </c>
      <c r="M4342">
        <f>YEAR(Table1[[#This Row],[order_date]])</f>
        <v>2023</v>
      </c>
      <c r="N4342">
        <f>MONTH(Table1[[#This Row],[order_date]])</f>
        <v>9</v>
      </c>
      <c r="O4342" s="3">
        <f>Table1[[#This Row],[sales]]-Table1[[#This Row],[profit]]</f>
        <v>3910.5299999999997</v>
      </c>
      <c r="P4342" s="3">
        <f>Table1[[#This Row],[sales]]*Table1[[#This Row],[quantity]]</f>
        <v>12468.09</v>
      </c>
      <c r="Q4342" s="9">
        <f>Table1[[#This Row],[delivery_date]]-Table1[[#This Row],[order_date]]</f>
        <v>2</v>
      </c>
    </row>
    <row r="4343" spans="1:17" x14ac:dyDescent="0.35">
      <c r="A4343" t="s">
        <v>4374</v>
      </c>
      <c r="B4343" t="s">
        <v>19</v>
      </c>
      <c r="C4343" t="s">
        <v>20</v>
      </c>
      <c r="D4343" s="2">
        <v>2070.38</v>
      </c>
      <c r="E4343">
        <v>0.46</v>
      </c>
      <c r="F4343">
        <v>7</v>
      </c>
      <c r="G4343" s="1">
        <v>45118</v>
      </c>
      <c r="H4343" s="1">
        <v>45121</v>
      </c>
      <c r="I4343" t="s">
        <v>31</v>
      </c>
      <c r="J4343" t="s">
        <v>27</v>
      </c>
      <c r="K4343" s="2">
        <v>320.68</v>
      </c>
      <c r="L4343" t="s">
        <v>28</v>
      </c>
      <c r="M4343">
        <f>YEAR(Table1[[#This Row],[order_date]])</f>
        <v>2023</v>
      </c>
      <c r="N4343">
        <f>MONTH(Table1[[#This Row],[order_date]])</f>
        <v>7</v>
      </c>
      <c r="O4343" s="3">
        <f>Table1[[#This Row],[sales]]-Table1[[#This Row],[profit]]</f>
        <v>1749.7</v>
      </c>
      <c r="P4343" s="3">
        <f>Table1[[#This Row],[sales]]*Table1[[#This Row],[quantity]]</f>
        <v>14492.66</v>
      </c>
      <c r="Q4343" s="9">
        <f>Table1[[#This Row],[delivery_date]]-Table1[[#This Row],[order_date]]</f>
        <v>3</v>
      </c>
    </row>
    <row r="4344" spans="1:17" x14ac:dyDescent="0.35">
      <c r="A4344" t="s">
        <v>4375</v>
      </c>
      <c r="B4344" t="s">
        <v>19</v>
      </c>
      <c r="C4344" t="s">
        <v>33</v>
      </c>
      <c r="D4344" s="2">
        <v>4160.42</v>
      </c>
      <c r="E4344">
        <v>0.4</v>
      </c>
      <c r="F4344">
        <v>1</v>
      </c>
      <c r="G4344" s="1">
        <v>45163</v>
      </c>
      <c r="H4344" s="1">
        <v>45168</v>
      </c>
      <c r="I4344" t="s">
        <v>15</v>
      </c>
      <c r="J4344" t="s">
        <v>22</v>
      </c>
      <c r="K4344" s="2">
        <v>217.4</v>
      </c>
      <c r="L4344" t="s">
        <v>28</v>
      </c>
      <c r="M4344">
        <f>YEAR(Table1[[#This Row],[order_date]])</f>
        <v>2023</v>
      </c>
      <c r="N4344">
        <f>MONTH(Table1[[#This Row],[order_date]])</f>
        <v>8</v>
      </c>
      <c r="O4344" s="3">
        <f>Table1[[#This Row],[sales]]-Table1[[#This Row],[profit]]</f>
        <v>3943.02</v>
      </c>
      <c r="P4344" s="3">
        <f>Table1[[#This Row],[sales]]*Table1[[#This Row],[quantity]]</f>
        <v>4160.42</v>
      </c>
      <c r="Q4344" s="9">
        <f>Table1[[#This Row],[delivery_date]]-Table1[[#This Row],[order_date]]</f>
        <v>5</v>
      </c>
    </row>
    <row r="4345" spans="1:17" x14ac:dyDescent="0.35">
      <c r="A4345" t="s">
        <v>4376</v>
      </c>
      <c r="B4345" t="s">
        <v>13</v>
      </c>
      <c r="C4345" t="s">
        <v>26</v>
      </c>
      <c r="D4345" s="2">
        <v>3646.11</v>
      </c>
      <c r="E4345">
        <v>0.13</v>
      </c>
      <c r="F4345">
        <v>8</v>
      </c>
      <c r="G4345" s="1">
        <v>45647</v>
      </c>
      <c r="H4345" s="1">
        <v>45651</v>
      </c>
      <c r="I4345" t="s">
        <v>31</v>
      </c>
      <c r="J4345" t="s">
        <v>16</v>
      </c>
      <c r="K4345" s="2">
        <v>875.69</v>
      </c>
      <c r="L4345" t="s">
        <v>39</v>
      </c>
      <c r="M4345">
        <f>YEAR(Table1[[#This Row],[order_date]])</f>
        <v>2024</v>
      </c>
      <c r="N4345">
        <f>MONTH(Table1[[#This Row],[order_date]])</f>
        <v>12</v>
      </c>
      <c r="O4345" s="3">
        <f>Table1[[#This Row],[sales]]-Table1[[#This Row],[profit]]</f>
        <v>2770.42</v>
      </c>
      <c r="P4345" s="3">
        <f>Table1[[#This Row],[sales]]*Table1[[#This Row],[quantity]]</f>
        <v>29168.880000000001</v>
      </c>
      <c r="Q4345" s="9">
        <f>Table1[[#This Row],[delivery_date]]-Table1[[#This Row],[order_date]]</f>
        <v>4</v>
      </c>
    </row>
    <row r="4346" spans="1:17" x14ac:dyDescent="0.35">
      <c r="A4346" t="s">
        <v>4377</v>
      </c>
      <c r="B4346" t="s">
        <v>13</v>
      </c>
      <c r="C4346" t="s">
        <v>20</v>
      </c>
      <c r="D4346" s="2">
        <v>4612.24</v>
      </c>
      <c r="E4346">
        <v>0.22</v>
      </c>
      <c r="F4346">
        <v>7</v>
      </c>
      <c r="G4346" s="1">
        <v>45004</v>
      </c>
      <c r="H4346" s="1">
        <v>45008</v>
      </c>
      <c r="I4346" t="s">
        <v>15</v>
      </c>
      <c r="J4346" t="s">
        <v>27</v>
      </c>
      <c r="K4346" s="2">
        <v>1341.07</v>
      </c>
      <c r="L4346" t="s">
        <v>17</v>
      </c>
      <c r="M4346">
        <f>YEAR(Table1[[#This Row],[order_date]])</f>
        <v>2023</v>
      </c>
      <c r="N4346">
        <f>MONTH(Table1[[#This Row],[order_date]])</f>
        <v>3</v>
      </c>
      <c r="O4346" s="3">
        <f>Table1[[#This Row],[sales]]-Table1[[#This Row],[profit]]</f>
        <v>3271.17</v>
      </c>
      <c r="P4346" s="3">
        <f>Table1[[#This Row],[sales]]*Table1[[#This Row],[quantity]]</f>
        <v>32285.68</v>
      </c>
      <c r="Q4346" s="9">
        <f>Table1[[#This Row],[delivery_date]]-Table1[[#This Row],[order_date]]</f>
        <v>4</v>
      </c>
    </row>
    <row r="4347" spans="1:17" x14ac:dyDescent="0.35">
      <c r="A4347" t="s">
        <v>4378</v>
      </c>
      <c r="B4347" t="s">
        <v>41</v>
      </c>
      <c r="C4347" t="s">
        <v>20</v>
      </c>
      <c r="D4347" s="2">
        <v>1696.59</v>
      </c>
      <c r="E4347">
        <v>0.05</v>
      </c>
      <c r="F4347">
        <v>3</v>
      </c>
      <c r="G4347" s="1">
        <v>45278</v>
      </c>
      <c r="H4347" s="1">
        <v>45282</v>
      </c>
      <c r="I4347" t="s">
        <v>21</v>
      </c>
      <c r="J4347" t="s">
        <v>27</v>
      </c>
      <c r="K4347" s="2">
        <v>98.26</v>
      </c>
      <c r="L4347" t="s">
        <v>39</v>
      </c>
      <c r="M4347">
        <f>YEAR(Table1[[#This Row],[order_date]])</f>
        <v>2023</v>
      </c>
      <c r="N4347">
        <f>MONTH(Table1[[#This Row],[order_date]])</f>
        <v>12</v>
      </c>
      <c r="O4347" s="3">
        <f>Table1[[#This Row],[sales]]-Table1[[#This Row],[profit]]</f>
        <v>1598.33</v>
      </c>
      <c r="P4347" s="3">
        <f>Table1[[#This Row],[sales]]*Table1[[#This Row],[quantity]]</f>
        <v>5089.7699999999995</v>
      </c>
      <c r="Q4347" s="9">
        <f>Table1[[#This Row],[delivery_date]]-Table1[[#This Row],[order_date]]</f>
        <v>4</v>
      </c>
    </row>
    <row r="4348" spans="1:17" x14ac:dyDescent="0.35">
      <c r="A4348" t="s">
        <v>4379</v>
      </c>
      <c r="B4348" t="s">
        <v>25</v>
      </c>
      <c r="C4348" t="s">
        <v>20</v>
      </c>
      <c r="D4348" s="2">
        <v>614.64</v>
      </c>
      <c r="E4348">
        <v>0.45</v>
      </c>
      <c r="F4348">
        <v>4</v>
      </c>
      <c r="G4348" s="1">
        <v>45330</v>
      </c>
      <c r="H4348" s="1">
        <v>45333</v>
      </c>
      <c r="I4348" t="s">
        <v>15</v>
      </c>
      <c r="J4348" t="s">
        <v>22</v>
      </c>
      <c r="K4348" s="2">
        <v>119.52</v>
      </c>
      <c r="L4348" t="s">
        <v>17</v>
      </c>
      <c r="M4348">
        <f>YEAR(Table1[[#This Row],[order_date]])</f>
        <v>2024</v>
      </c>
      <c r="N4348">
        <f>MONTH(Table1[[#This Row],[order_date]])</f>
        <v>2</v>
      </c>
      <c r="O4348" s="3">
        <f>Table1[[#This Row],[sales]]-Table1[[#This Row],[profit]]</f>
        <v>495.12</v>
      </c>
      <c r="P4348" s="3">
        <f>Table1[[#This Row],[sales]]*Table1[[#This Row],[quantity]]</f>
        <v>2458.56</v>
      </c>
      <c r="Q4348" s="9">
        <f>Table1[[#This Row],[delivery_date]]-Table1[[#This Row],[order_date]]</f>
        <v>3</v>
      </c>
    </row>
    <row r="4349" spans="1:17" x14ac:dyDescent="0.35">
      <c r="A4349" t="s">
        <v>4380</v>
      </c>
      <c r="B4349" t="s">
        <v>19</v>
      </c>
      <c r="C4349" t="s">
        <v>26</v>
      </c>
      <c r="D4349" s="2">
        <v>2208.71</v>
      </c>
      <c r="E4349">
        <v>0.03</v>
      </c>
      <c r="F4349">
        <v>7</v>
      </c>
      <c r="G4349" s="1">
        <v>44973</v>
      </c>
      <c r="H4349" s="1">
        <v>44979</v>
      </c>
      <c r="I4349" t="s">
        <v>15</v>
      </c>
      <c r="J4349" t="s">
        <v>22</v>
      </c>
      <c r="K4349" s="2">
        <v>259.77</v>
      </c>
      <c r="L4349" t="s">
        <v>23</v>
      </c>
      <c r="M4349">
        <f>YEAR(Table1[[#This Row],[order_date]])</f>
        <v>2023</v>
      </c>
      <c r="N4349">
        <f>MONTH(Table1[[#This Row],[order_date]])</f>
        <v>2</v>
      </c>
      <c r="O4349" s="3">
        <f>Table1[[#This Row],[sales]]-Table1[[#This Row],[profit]]</f>
        <v>1948.94</v>
      </c>
      <c r="P4349" s="3">
        <f>Table1[[#This Row],[sales]]*Table1[[#This Row],[quantity]]</f>
        <v>15460.970000000001</v>
      </c>
      <c r="Q4349" s="9">
        <f>Table1[[#This Row],[delivery_date]]-Table1[[#This Row],[order_date]]</f>
        <v>6</v>
      </c>
    </row>
    <row r="4350" spans="1:17" x14ac:dyDescent="0.35">
      <c r="A4350" t="s">
        <v>4381</v>
      </c>
      <c r="B4350" t="s">
        <v>19</v>
      </c>
      <c r="C4350" t="s">
        <v>36</v>
      </c>
      <c r="D4350" s="2">
        <v>3950.49</v>
      </c>
      <c r="E4350">
        <v>0.01</v>
      </c>
      <c r="F4350">
        <v>4</v>
      </c>
      <c r="G4350" s="1">
        <v>45275</v>
      </c>
      <c r="H4350" s="1">
        <v>45280</v>
      </c>
      <c r="I4350" t="s">
        <v>31</v>
      </c>
      <c r="J4350" t="s">
        <v>27</v>
      </c>
      <c r="K4350" s="2">
        <v>714.76</v>
      </c>
      <c r="L4350" t="s">
        <v>48</v>
      </c>
      <c r="M4350">
        <f>YEAR(Table1[[#This Row],[order_date]])</f>
        <v>2023</v>
      </c>
      <c r="N4350">
        <f>MONTH(Table1[[#This Row],[order_date]])</f>
        <v>12</v>
      </c>
      <c r="O4350" s="3">
        <f>Table1[[#This Row],[sales]]-Table1[[#This Row],[profit]]</f>
        <v>3235.7299999999996</v>
      </c>
      <c r="P4350" s="3">
        <f>Table1[[#This Row],[sales]]*Table1[[#This Row],[quantity]]</f>
        <v>15801.96</v>
      </c>
      <c r="Q4350" s="9">
        <f>Table1[[#This Row],[delivery_date]]-Table1[[#This Row],[order_date]]</f>
        <v>5</v>
      </c>
    </row>
    <row r="4351" spans="1:17" x14ac:dyDescent="0.35">
      <c r="A4351" t="s">
        <v>4382</v>
      </c>
      <c r="B4351" t="s">
        <v>25</v>
      </c>
      <c r="C4351" t="s">
        <v>14</v>
      </c>
      <c r="D4351" s="2">
        <v>2307.13</v>
      </c>
      <c r="E4351">
        <v>0.25</v>
      </c>
      <c r="F4351">
        <v>5</v>
      </c>
      <c r="G4351" s="1">
        <v>45539</v>
      </c>
      <c r="H4351" s="1">
        <v>45546</v>
      </c>
      <c r="I4351" t="s">
        <v>31</v>
      </c>
      <c r="J4351" t="s">
        <v>16</v>
      </c>
      <c r="K4351" s="2">
        <v>659.33</v>
      </c>
      <c r="L4351" t="s">
        <v>34</v>
      </c>
      <c r="M4351">
        <f>YEAR(Table1[[#This Row],[order_date]])</f>
        <v>2024</v>
      </c>
      <c r="N4351">
        <f>MONTH(Table1[[#This Row],[order_date]])</f>
        <v>9</v>
      </c>
      <c r="O4351" s="3">
        <f>Table1[[#This Row],[sales]]-Table1[[#This Row],[profit]]</f>
        <v>1647.8000000000002</v>
      </c>
      <c r="P4351" s="3">
        <f>Table1[[#This Row],[sales]]*Table1[[#This Row],[quantity]]</f>
        <v>11535.650000000001</v>
      </c>
      <c r="Q4351" s="9">
        <f>Table1[[#This Row],[delivery_date]]-Table1[[#This Row],[order_date]]</f>
        <v>7</v>
      </c>
    </row>
    <row r="4352" spans="1:17" x14ac:dyDescent="0.35">
      <c r="A4352" t="s">
        <v>4383</v>
      </c>
      <c r="B4352" t="s">
        <v>19</v>
      </c>
      <c r="C4352" t="s">
        <v>36</v>
      </c>
      <c r="D4352" s="2">
        <v>1383.74</v>
      </c>
      <c r="E4352">
        <v>0.3</v>
      </c>
      <c r="F4352">
        <v>1</v>
      </c>
      <c r="G4352" s="1">
        <v>45387</v>
      </c>
      <c r="H4352" s="1">
        <v>45389</v>
      </c>
      <c r="I4352" t="s">
        <v>15</v>
      </c>
      <c r="J4352" t="s">
        <v>16</v>
      </c>
      <c r="K4352" s="2">
        <v>333.93</v>
      </c>
      <c r="L4352" t="s">
        <v>28</v>
      </c>
      <c r="M4352">
        <f>YEAR(Table1[[#This Row],[order_date]])</f>
        <v>2024</v>
      </c>
      <c r="N4352">
        <f>MONTH(Table1[[#This Row],[order_date]])</f>
        <v>4</v>
      </c>
      <c r="O4352" s="3">
        <f>Table1[[#This Row],[sales]]-Table1[[#This Row],[profit]]</f>
        <v>1049.81</v>
      </c>
      <c r="P4352" s="3">
        <f>Table1[[#This Row],[sales]]*Table1[[#This Row],[quantity]]</f>
        <v>1383.74</v>
      </c>
      <c r="Q4352" s="9">
        <f>Table1[[#This Row],[delivery_date]]-Table1[[#This Row],[order_date]]</f>
        <v>2</v>
      </c>
    </row>
    <row r="4353" spans="1:17" x14ac:dyDescent="0.35">
      <c r="A4353" t="s">
        <v>4384</v>
      </c>
      <c r="B4353" t="s">
        <v>13</v>
      </c>
      <c r="C4353" t="s">
        <v>33</v>
      </c>
      <c r="D4353" s="2">
        <v>235.26</v>
      </c>
      <c r="E4353">
        <v>0.11</v>
      </c>
      <c r="F4353">
        <v>5</v>
      </c>
      <c r="G4353" s="1">
        <v>45079</v>
      </c>
      <c r="H4353" s="1">
        <v>45085</v>
      </c>
      <c r="I4353" t="s">
        <v>31</v>
      </c>
      <c r="J4353" t="s">
        <v>22</v>
      </c>
      <c r="K4353" s="2">
        <v>55.66</v>
      </c>
      <c r="L4353" t="s">
        <v>28</v>
      </c>
      <c r="M4353">
        <f>YEAR(Table1[[#This Row],[order_date]])</f>
        <v>2023</v>
      </c>
      <c r="N4353">
        <f>MONTH(Table1[[#This Row],[order_date]])</f>
        <v>6</v>
      </c>
      <c r="O4353" s="3">
        <f>Table1[[#This Row],[sales]]-Table1[[#This Row],[profit]]</f>
        <v>179.6</v>
      </c>
      <c r="P4353" s="3">
        <f>Table1[[#This Row],[sales]]*Table1[[#This Row],[quantity]]</f>
        <v>1176.3</v>
      </c>
      <c r="Q4353" s="9">
        <f>Table1[[#This Row],[delivery_date]]-Table1[[#This Row],[order_date]]</f>
        <v>6</v>
      </c>
    </row>
    <row r="4354" spans="1:17" x14ac:dyDescent="0.35">
      <c r="A4354" t="s">
        <v>4385</v>
      </c>
      <c r="B4354" t="s">
        <v>13</v>
      </c>
      <c r="C4354" t="s">
        <v>14</v>
      </c>
      <c r="D4354" s="2">
        <v>1633.82</v>
      </c>
      <c r="E4354">
        <v>0.28999999999999998</v>
      </c>
      <c r="F4354">
        <v>4</v>
      </c>
      <c r="G4354" s="1">
        <v>45553</v>
      </c>
      <c r="H4354" s="1">
        <v>45560</v>
      </c>
      <c r="I4354" t="s">
        <v>21</v>
      </c>
      <c r="J4354" t="s">
        <v>16</v>
      </c>
      <c r="K4354" s="2">
        <v>201.53</v>
      </c>
      <c r="L4354" t="s">
        <v>34</v>
      </c>
      <c r="M4354">
        <f>YEAR(Table1[[#This Row],[order_date]])</f>
        <v>2024</v>
      </c>
      <c r="N4354">
        <f>MONTH(Table1[[#This Row],[order_date]])</f>
        <v>9</v>
      </c>
      <c r="O4354" s="3">
        <f>Table1[[#This Row],[sales]]-Table1[[#This Row],[profit]]</f>
        <v>1432.29</v>
      </c>
      <c r="P4354" s="3">
        <f>Table1[[#This Row],[sales]]*Table1[[#This Row],[quantity]]</f>
        <v>6535.28</v>
      </c>
      <c r="Q4354" s="9">
        <f>Table1[[#This Row],[delivery_date]]-Table1[[#This Row],[order_date]]</f>
        <v>7</v>
      </c>
    </row>
    <row r="4355" spans="1:17" x14ac:dyDescent="0.35">
      <c r="A4355" t="s">
        <v>4386</v>
      </c>
      <c r="B4355" t="s">
        <v>19</v>
      </c>
      <c r="C4355" t="s">
        <v>33</v>
      </c>
      <c r="D4355" s="2">
        <v>3595.57</v>
      </c>
      <c r="E4355">
        <v>0.45</v>
      </c>
      <c r="F4355">
        <v>3</v>
      </c>
      <c r="G4355" s="1">
        <v>45233</v>
      </c>
      <c r="H4355" s="1">
        <v>45236</v>
      </c>
      <c r="I4355" t="s">
        <v>21</v>
      </c>
      <c r="J4355" t="s">
        <v>16</v>
      </c>
      <c r="K4355" s="2">
        <v>895.72</v>
      </c>
      <c r="L4355" t="s">
        <v>39</v>
      </c>
      <c r="M4355">
        <f>YEAR(Table1[[#This Row],[order_date]])</f>
        <v>2023</v>
      </c>
      <c r="N4355">
        <f>MONTH(Table1[[#This Row],[order_date]])</f>
        <v>11</v>
      </c>
      <c r="O4355" s="3">
        <f>Table1[[#This Row],[sales]]-Table1[[#This Row],[profit]]</f>
        <v>2699.8500000000004</v>
      </c>
      <c r="P4355" s="3">
        <f>Table1[[#This Row],[sales]]*Table1[[#This Row],[quantity]]</f>
        <v>10786.710000000001</v>
      </c>
      <c r="Q4355" s="9">
        <f>Table1[[#This Row],[delivery_date]]-Table1[[#This Row],[order_date]]</f>
        <v>3</v>
      </c>
    </row>
    <row r="4356" spans="1:17" x14ac:dyDescent="0.35">
      <c r="A4356" t="s">
        <v>4387</v>
      </c>
      <c r="B4356" t="s">
        <v>13</v>
      </c>
      <c r="C4356" t="s">
        <v>26</v>
      </c>
      <c r="D4356" s="2">
        <v>823.31</v>
      </c>
      <c r="E4356">
        <v>0.31</v>
      </c>
      <c r="F4356">
        <v>9</v>
      </c>
      <c r="G4356" s="1">
        <v>45194</v>
      </c>
      <c r="H4356" s="1">
        <v>45200</v>
      </c>
      <c r="I4356" t="s">
        <v>31</v>
      </c>
      <c r="J4356" t="s">
        <v>22</v>
      </c>
      <c r="K4356" s="2">
        <v>62.26</v>
      </c>
      <c r="L4356" t="s">
        <v>17</v>
      </c>
      <c r="M4356">
        <f>YEAR(Table1[[#This Row],[order_date]])</f>
        <v>2023</v>
      </c>
      <c r="N4356">
        <f>MONTH(Table1[[#This Row],[order_date]])</f>
        <v>9</v>
      </c>
      <c r="O4356" s="3">
        <f>Table1[[#This Row],[sales]]-Table1[[#This Row],[profit]]</f>
        <v>761.05</v>
      </c>
      <c r="P4356" s="3">
        <f>Table1[[#This Row],[sales]]*Table1[[#This Row],[quantity]]</f>
        <v>7409.7899999999991</v>
      </c>
      <c r="Q4356" s="9">
        <f>Table1[[#This Row],[delivery_date]]-Table1[[#This Row],[order_date]]</f>
        <v>6</v>
      </c>
    </row>
    <row r="4357" spans="1:17" x14ac:dyDescent="0.35">
      <c r="A4357" t="s">
        <v>4388</v>
      </c>
      <c r="B4357" t="s">
        <v>13</v>
      </c>
      <c r="C4357" t="s">
        <v>36</v>
      </c>
      <c r="D4357" s="2">
        <v>1770.31</v>
      </c>
      <c r="E4357">
        <v>0.23</v>
      </c>
      <c r="F4357">
        <v>1</v>
      </c>
      <c r="G4357" s="1">
        <v>45580</v>
      </c>
      <c r="H4357" s="1">
        <v>45584</v>
      </c>
      <c r="I4357" t="s">
        <v>15</v>
      </c>
      <c r="J4357" t="s">
        <v>27</v>
      </c>
      <c r="K4357" s="2">
        <v>401.64</v>
      </c>
      <c r="L4357" t="s">
        <v>28</v>
      </c>
      <c r="M4357">
        <f>YEAR(Table1[[#This Row],[order_date]])</f>
        <v>2024</v>
      </c>
      <c r="N4357">
        <f>MONTH(Table1[[#This Row],[order_date]])</f>
        <v>10</v>
      </c>
      <c r="O4357" s="3">
        <f>Table1[[#This Row],[sales]]-Table1[[#This Row],[profit]]</f>
        <v>1368.67</v>
      </c>
      <c r="P4357" s="3">
        <f>Table1[[#This Row],[sales]]*Table1[[#This Row],[quantity]]</f>
        <v>1770.31</v>
      </c>
      <c r="Q4357" s="9">
        <f>Table1[[#This Row],[delivery_date]]-Table1[[#This Row],[order_date]]</f>
        <v>4</v>
      </c>
    </row>
    <row r="4358" spans="1:17" x14ac:dyDescent="0.35">
      <c r="A4358" t="s">
        <v>4389</v>
      </c>
      <c r="B4358" t="s">
        <v>19</v>
      </c>
      <c r="C4358" t="s">
        <v>20</v>
      </c>
      <c r="D4358" s="2">
        <v>199.13</v>
      </c>
      <c r="E4358">
        <v>7.0000000000000007E-2</v>
      </c>
      <c r="F4358">
        <v>5</v>
      </c>
      <c r="G4358" s="1">
        <v>45214</v>
      </c>
      <c r="H4358" s="1">
        <v>45220</v>
      </c>
      <c r="I4358" t="s">
        <v>21</v>
      </c>
      <c r="J4358" t="s">
        <v>27</v>
      </c>
      <c r="K4358" s="2">
        <v>30.08</v>
      </c>
      <c r="L4358" t="s">
        <v>17</v>
      </c>
      <c r="M4358">
        <f>YEAR(Table1[[#This Row],[order_date]])</f>
        <v>2023</v>
      </c>
      <c r="N4358">
        <f>MONTH(Table1[[#This Row],[order_date]])</f>
        <v>10</v>
      </c>
      <c r="O4358" s="3">
        <f>Table1[[#This Row],[sales]]-Table1[[#This Row],[profit]]</f>
        <v>169.05</v>
      </c>
      <c r="P4358" s="3">
        <f>Table1[[#This Row],[sales]]*Table1[[#This Row],[quantity]]</f>
        <v>995.65</v>
      </c>
      <c r="Q4358" s="9">
        <f>Table1[[#This Row],[delivery_date]]-Table1[[#This Row],[order_date]]</f>
        <v>6</v>
      </c>
    </row>
    <row r="4359" spans="1:17" x14ac:dyDescent="0.35">
      <c r="A4359" t="s">
        <v>4390</v>
      </c>
      <c r="B4359" t="s">
        <v>41</v>
      </c>
      <c r="C4359" t="s">
        <v>14</v>
      </c>
      <c r="D4359" s="2">
        <v>3636.6</v>
      </c>
      <c r="E4359">
        <v>0.08</v>
      </c>
      <c r="F4359">
        <v>2</v>
      </c>
      <c r="G4359" s="1">
        <v>45232</v>
      </c>
      <c r="H4359" s="1">
        <v>45237</v>
      </c>
      <c r="I4359" t="s">
        <v>15</v>
      </c>
      <c r="J4359" t="s">
        <v>22</v>
      </c>
      <c r="K4359" s="2">
        <v>579.34</v>
      </c>
      <c r="L4359" t="s">
        <v>17</v>
      </c>
      <c r="M4359">
        <f>YEAR(Table1[[#This Row],[order_date]])</f>
        <v>2023</v>
      </c>
      <c r="N4359">
        <f>MONTH(Table1[[#This Row],[order_date]])</f>
        <v>11</v>
      </c>
      <c r="O4359" s="3">
        <f>Table1[[#This Row],[sales]]-Table1[[#This Row],[profit]]</f>
        <v>3057.2599999999998</v>
      </c>
      <c r="P4359" s="3">
        <f>Table1[[#This Row],[sales]]*Table1[[#This Row],[quantity]]</f>
        <v>7273.2</v>
      </c>
      <c r="Q4359" s="9">
        <f>Table1[[#This Row],[delivery_date]]-Table1[[#This Row],[order_date]]</f>
        <v>5</v>
      </c>
    </row>
    <row r="4360" spans="1:17" x14ac:dyDescent="0.35">
      <c r="A4360" t="s">
        <v>4391</v>
      </c>
      <c r="B4360" t="s">
        <v>25</v>
      </c>
      <c r="C4360" t="s">
        <v>20</v>
      </c>
      <c r="D4360" s="2">
        <v>4415.3500000000004</v>
      </c>
      <c r="E4360">
        <v>0.24</v>
      </c>
      <c r="F4360">
        <v>5</v>
      </c>
      <c r="G4360" s="1">
        <v>44994</v>
      </c>
      <c r="H4360" s="1">
        <v>44996</v>
      </c>
      <c r="I4360" t="s">
        <v>21</v>
      </c>
      <c r="J4360" t="s">
        <v>16</v>
      </c>
      <c r="K4360" s="2">
        <v>761.47</v>
      </c>
      <c r="L4360" t="s">
        <v>39</v>
      </c>
      <c r="M4360">
        <f>YEAR(Table1[[#This Row],[order_date]])</f>
        <v>2023</v>
      </c>
      <c r="N4360">
        <f>MONTH(Table1[[#This Row],[order_date]])</f>
        <v>3</v>
      </c>
      <c r="O4360" s="3">
        <f>Table1[[#This Row],[sales]]-Table1[[#This Row],[profit]]</f>
        <v>3653.88</v>
      </c>
      <c r="P4360" s="3">
        <f>Table1[[#This Row],[sales]]*Table1[[#This Row],[quantity]]</f>
        <v>22076.75</v>
      </c>
      <c r="Q4360" s="9">
        <f>Table1[[#This Row],[delivery_date]]-Table1[[#This Row],[order_date]]</f>
        <v>2</v>
      </c>
    </row>
    <row r="4361" spans="1:17" x14ac:dyDescent="0.35">
      <c r="A4361" t="s">
        <v>4392</v>
      </c>
      <c r="B4361" t="s">
        <v>13</v>
      </c>
      <c r="C4361" t="s">
        <v>33</v>
      </c>
      <c r="D4361" s="2">
        <v>2885.79</v>
      </c>
      <c r="E4361">
        <v>0.23</v>
      </c>
      <c r="F4361">
        <v>5</v>
      </c>
      <c r="G4361" s="1">
        <v>45211</v>
      </c>
      <c r="H4361" s="1">
        <v>45218</v>
      </c>
      <c r="I4361" t="s">
        <v>21</v>
      </c>
      <c r="J4361" t="s">
        <v>22</v>
      </c>
      <c r="K4361" s="2">
        <v>698.54</v>
      </c>
      <c r="L4361" t="s">
        <v>39</v>
      </c>
      <c r="M4361">
        <f>YEAR(Table1[[#This Row],[order_date]])</f>
        <v>2023</v>
      </c>
      <c r="N4361">
        <f>MONTH(Table1[[#This Row],[order_date]])</f>
        <v>10</v>
      </c>
      <c r="O4361" s="3">
        <f>Table1[[#This Row],[sales]]-Table1[[#This Row],[profit]]</f>
        <v>2187.25</v>
      </c>
      <c r="P4361" s="3">
        <f>Table1[[#This Row],[sales]]*Table1[[#This Row],[quantity]]</f>
        <v>14428.95</v>
      </c>
      <c r="Q4361" s="9">
        <f>Table1[[#This Row],[delivery_date]]-Table1[[#This Row],[order_date]]</f>
        <v>7</v>
      </c>
    </row>
    <row r="4362" spans="1:17" x14ac:dyDescent="0.35">
      <c r="A4362" t="s">
        <v>4393</v>
      </c>
      <c r="B4362" t="s">
        <v>41</v>
      </c>
      <c r="C4362" t="s">
        <v>20</v>
      </c>
      <c r="D4362" s="2">
        <v>226.77</v>
      </c>
      <c r="E4362">
        <v>0.26</v>
      </c>
      <c r="F4362">
        <v>1</v>
      </c>
      <c r="G4362" s="1">
        <v>45469</v>
      </c>
      <c r="H4362" s="1">
        <v>45470</v>
      </c>
      <c r="I4362" t="s">
        <v>31</v>
      </c>
      <c r="J4362" t="s">
        <v>27</v>
      </c>
      <c r="K4362" s="2">
        <v>29</v>
      </c>
      <c r="L4362" t="s">
        <v>17</v>
      </c>
      <c r="M4362">
        <f>YEAR(Table1[[#This Row],[order_date]])</f>
        <v>2024</v>
      </c>
      <c r="N4362">
        <f>MONTH(Table1[[#This Row],[order_date]])</f>
        <v>6</v>
      </c>
      <c r="O4362" s="3">
        <f>Table1[[#This Row],[sales]]-Table1[[#This Row],[profit]]</f>
        <v>197.77</v>
      </c>
      <c r="P4362" s="3">
        <f>Table1[[#This Row],[sales]]*Table1[[#This Row],[quantity]]</f>
        <v>226.77</v>
      </c>
      <c r="Q4362" s="9">
        <f>Table1[[#This Row],[delivery_date]]-Table1[[#This Row],[order_date]]</f>
        <v>1</v>
      </c>
    </row>
    <row r="4363" spans="1:17" x14ac:dyDescent="0.35">
      <c r="A4363" t="s">
        <v>4394</v>
      </c>
      <c r="B4363" t="s">
        <v>13</v>
      </c>
      <c r="C4363" t="s">
        <v>20</v>
      </c>
      <c r="D4363" s="2">
        <v>1166.3599999999999</v>
      </c>
      <c r="E4363">
        <v>0.25</v>
      </c>
      <c r="F4363">
        <v>4</v>
      </c>
      <c r="G4363" s="1">
        <v>45406</v>
      </c>
      <c r="H4363" s="1">
        <v>45409</v>
      </c>
      <c r="I4363" t="s">
        <v>31</v>
      </c>
      <c r="J4363" t="s">
        <v>22</v>
      </c>
      <c r="K4363" s="2">
        <v>152.65</v>
      </c>
      <c r="L4363" t="s">
        <v>17</v>
      </c>
      <c r="M4363">
        <f>YEAR(Table1[[#This Row],[order_date]])</f>
        <v>2024</v>
      </c>
      <c r="N4363">
        <f>MONTH(Table1[[#This Row],[order_date]])</f>
        <v>4</v>
      </c>
      <c r="O4363" s="3">
        <f>Table1[[#This Row],[sales]]-Table1[[#This Row],[profit]]</f>
        <v>1013.7099999999999</v>
      </c>
      <c r="P4363" s="3">
        <f>Table1[[#This Row],[sales]]*Table1[[#This Row],[quantity]]</f>
        <v>4665.4399999999996</v>
      </c>
      <c r="Q4363" s="9">
        <f>Table1[[#This Row],[delivery_date]]-Table1[[#This Row],[order_date]]</f>
        <v>3</v>
      </c>
    </row>
    <row r="4364" spans="1:17" x14ac:dyDescent="0.35">
      <c r="A4364" t="s">
        <v>4395</v>
      </c>
      <c r="B4364" t="s">
        <v>13</v>
      </c>
      <c r="C4364" t="s">
        <v>26</v>
      </c>
      <c r="D4364" s="2">
        <v>2248.5</v>
      </c>
      <c r="E4364">
        <v>0.17</v>
      </c>
      <c r="F4364">
        <v>7</v>
      </c>
      <c r="G4364" s="1">
        <v>44950</v>
      </c>
      <c r="H4364" s="1">
        <v>44951</v>
      </c>
      <c r="I4364" t="s">
        <v>15</v>
      </c>
      <c r="J4364" t="s">
        <v>22</v>
      </c>
      <c r="K4364" s="2">
        <v>404.92</v>
      </c>
      <c r="L4364" t="s">
        <v>34</v>
      </c>
      <c r="M4364">
        <f>YEAR(Table1[[#This Row],[order_date]])</f>
        <v>2023</v>
      </c>
      <c r="N4364">
        <f>MONTH(Table1[[#This Row],[order_date]])</f>
        <v>1</v>
      </c>
      <c r="O4364" s="3">
        <f>Table1[[#This Row],[sales]]-Table1[[#This Row],[profit]]</f>
        <v>1843.58</v>
      </c>
      <c r="P4364" s="3">
        <f>Table1[[#This Row],[sales]]*Table1[[#This Row],[quantity]]</f>
        <v>15739.5</v>
      </c>
      <c r="Q4364" s="9">
        <f>Table1[[#This Row],[delivery_date]]-Table1[[#This Row],[order_date]]</f>
        <v>1</v>
      </c>
    </row>
    <row r="4365" spans="1:17" x14ac:dyDescent="0.35">
      <c r="A4365" t="s">
        <v>4396</v>
      </c>
      <c r="B4365" t="s">
        <v>25</v>
      </c>
      <c r="C4365" t="s">
        <v>26</v>
      </c>
      <c r="D4365" s="2">
        <v>2979.15</v>
      </c>
      <c r="E4365">
        <v>0.35</v>
      </c>
      <c r="F4365">
        <v>1</v>
      </c>
      <c r="G4365" s="1">
        <v>44937</v>
      </c>
      <c r="H4365" s="1">
        <v>44944</v>
      </c>
      <c r="I4365" t="s">
        <v>31</v>
      </c>
      <c r="J4365" t="s">
        <v>27</v>
      </c>
      <c r="K4365" s="2">
        <v>348.41</v>
      </c>
      <c r="L4365" t="s">
        <v>48</v>
      </c>
      <c r="M4365">
        <f>YEAR(Table1[[#This Row],[order_date]])</f>
        <v>2023</v>
      </c>
      <c r="N4365">
        <f>MONTH(Table1[[#This Row],[order_date]])</f>
        <v>1</v>
      </c>
      <c r="O4365" s="3">
        <f>Table1[[#This Row],[sales]]-Table1[[#This Row],[profit]]</f>
        <v>2630.7400000000002</v>
      </c>
      <c r="P4365" s="3">
        <f>Table1[[#This Row],[sales]]*Table1[[#This Row],[quantity]]</f>
        <v>2979.15</v>
      </c>
      <c r="Q4365" s="9">
        <f>Table1[[#This Row],[delivery_date]]-Table1[[#This Row],[order_date]]</f>
        <v>7</v>
      </c>
    </row>
    <row r="4366" spans="1:17" x14ac:dyDescent="0.35">
      <c r="A4366" t="s">
        <v>4397</v>
      </c>
      <c r="B4366" t="s">
        <v>13</v>
      </c>
      <c r="C4366" t="s">
        <v>36</v>
      </c>
      <c r="D4366" s="2">
        <v>2531.75</v>
      </c>
      <c r="E4366">
        <v>0.11</v>
      </c>
      <c r="F4366">
        <v>2</v>
      </c>
      <c r="G4366" s="1">
        <v>45565</v>
      </c>
      <c r="H4366" s="1">
        <v>45570</v>
      </c>
      <c r="I4366" t="s">
        <v>31</v>
      </c>
      <c r="J4366" t="s">
        <v>22</v>
      </c>
      <c r="K4366" s="2">
        <v>408.95</v>
      </c>
      <c r="L4366" t="s">
        <v>39</v>
      </c>
      <c r="M4366">
        <f>YEAR(Table1[[#This Row],[order_date]])</f>
        <v>2024</v>
      </c>
      <c r="N4366">
        <f>MONTH(Table1[[#This Row],[order_date]])</f>
        <v>9</v>
      </c>
      <c r="O4366" s="3">
        <f>Table1[[#This Row],[sales]]-Table1[[#This Row],[profit]]</f>
        <v>2122.8000000000002</v>
      </c>
      <c r="P4366" s="3">
        <f>Table1[[#This Row],[sales]]*Table1[[#This Row],[quantity]]</f>
        <v>5063.5</v>
      </c>
      <c r="Q4366" s="9">
        <f>Table1[[#This Row],[delivery_date]]-Table1[[#This Row],[order_date]]</f>
        <v>5</v>
      </c>
    </row>
    <row r="4367" spans="1:17" x14ac:dyDescent="0.35">
      <c r="A4367" t="s">
        <v>4398</v>
      </c>
      <c r="B4367" t="s">
        <v>25</v>
      </c>
      <c r="C4367" t="s">
        <v>33</v>
      </c>
      <c r="D4367" s="2">
        <v>4587.74</v>
      </c>
      <c r="E4367">
        <v>0.43</v>
      </c>
      <c r="F4367">
        <v>4</v>
      </c>
      <c r="G4367" s="1">
        <v>45212</v>
      </c>
      <c r="H4367" s="1">
        <v>45213</v>
      </c>
      <c r="I4367" t="s">
        <v>31</v>
      </c>
      <c r="J4367" t="s">
        <v>22</v>
      </c>
      <c r="K4367" s="2">
        <v>986.76</v>
      </c>
      <c r="L4367" t="s">
        <v>17</v>
      </c>
      <c r="M4367">
        <f>YEAR(Table1[[#This Row],[order_date]])</f>
        <v>2023</v>
      </c>
      <c r="N4367">
        <f>MONTH(Table1[[#This Row],[order_date]])</f>
        <v>10</v>
      </c>
      <c r="O4367" s="3">
        <f>Table1[[#This Row],[sales]]-Table1[[#This Row],[profit]]</f>
        <v>3600.9799999999996</v>
      </c>
      <c r="P4367" s="3">
        <f>Table1[[#This Row],[sales]]*Table1[[#This Row],[quantity]]</f>
        <v>18350.96</v>
      </c>
      <c r="Q4367" s="9">
        <f>Table1[[#This Row],[delivery_date]]-Table1[[#This Row],[order_date]]</f>
        <v>1</v>
      </c>
    </row>
    <row r="4368" spans="1:17" x14ac:dyDescent="0.35">
      <c r="A4368" t="s">
        <v>4399</v>
      </c>
      <c r="B4368" t="s">
        <v>25</v>
      </c>
      <c r="C4368" t="s">
        <v>26</v>
      </c>
      <c r="D4368" s="2">
        <v>4699.32</v>
      </c>
      <c r="E4368">
        <v>0.1</v>
      </c>
      <c r="F4368">
        <v>2</v>
      </c>
      <c r="G4368" s="1">
        <v>45602</v>
      </c>
      <c r="H4368" s="1">
        <v>45606</v>
      </c>
      <c r="I4368" t="s">
        <v>21</v>
      </c>
      <c r="J4368" t="s">
        <v>27</v>
      </c>
      <c r="K4368" s="2">
        <v>1397.88</v>
      </c>
      <c r="L4368" t="s">
        <v>28</v>
      </c>
      <c r="M4368">
        <f>YEAR(Table1[[#This Row],[order_date]])</f>
        <v>2024</v>
      </c>
      <c r="N4368">
        <f>MONTH(Table1[[#This Row],[order_date]])</f>
        <v>11</v>
      </c>
      <c r="O4368" s="3">
        <f>Table1[[#This Row],[sales]]-Table1[[#This Row],[profit]]</f>
        <v>3301.4399999999996</v>
      </c>
      <c r="P4368" s="3">
        <f>Table1[[#This Row],[sales]]*Table1[[#This Row],[quantity]]</f>
        <v>9398.64</v>
      </c>
      <c r="Q4368" s="9">
        <f>Table1[[#This Row],[delivery_date]]-Table1[[#This Row],[order_date]]</f>
        <v>4</v>
      </c>
    </row>
    <row r="4369" spans="1:17" x14ac:dyDescent="0.35">
      <c r="A4369" t="s">
        <v>4400</v>
      </c>
      <c r="B4369" t="s">
        <v>25</v>
      </c>
      <c r="C4369" t="s">
        <v>26</v>
      </c>
      <c r="D4369" s="2">
        <v>625.04999999999995</v>
      </c>
      <c r="E4369">
        <v>0.21</v>
      </c>
      <c r="F4369">
        <v>2</v>
      </c>
      <c r="G4369" s="1">
        <v>45056</v>
      </c>
      <c r="H4369" s="1">
        <v>45059</v>
      </c>
      <c r="I4369" t="s">
        <v>15</v>
      </c>
      <c r="J4369" t="s">
        <v>16</v>
      </c>
      <c r="K4369" s="2">
        <v>72.19</v>
      </c>
      <c r="L4369" t="s">
        <v>17</v>
      </c>
      <c r="M4369">
        <f>YEAR(Table1[[#This Row],[order_date]])</f>
        <v>2023</v>
      </c>
      <c r="N4369">
        <f>MONTH(Table1[[#This Row],[order_date]])</f>
        <v>5</v>
      </c>
      <c r="O4369" s="3">
        <f>Table1[[#This Row],[sales]]-Table1[[#This Row],[profit]]</f>
        <v>552.8599999999999</v>
      </c>
      <c r="P4369" s="3">
        <f>Table1[[#This Row],[sales]]*Table1[[#This Row],[quantity]]</f>
        <v>1250.0999999999999</v>
      </c>
      <c r="Q4369" s="9">
        <f>Table1[[#This Row],[delivery_date]]-Table1[[#This Row],[order_date]]</f>
        <v>3</v>
      </c>
    </row>
    <row r="4370" spans="1:17" x14ac:dyDescent="0.35">
      <c r="A4370" t="s">
        <v>4401</v>
      </c>
      <c r="B4370" t="s">
        <v>41</v>
      </c>
      <c r="C4370" t="s">
        <v>36</v>
      </c>
      <c r="D4370" s="2">
        <v>778.12</v>
      </c>
      <c r="E4370">
        <v>0.11</v>
      </c>
      <c r="F4370">
        <v>1</v>
      </c>
      <c r="G4370" s="1">
        <v>45306</v>
      </c>
      <c r="H4370" s="1">
        <v>45308</v>
      </c>
      <c r="I4370" t="s">
        <v>15</v>
      </c>
      <c r="J4370" t="s">
        <v>22</v>
      </c>
      <c r="K4370" s="2">
        <v>89.9</v>
      </c>
      <c r="L4370" t="s">
        <v>28</v>
      </c>
      <c r="M4370">
        <f>YEAR(Table1[[#This Row],[order_date]])</f>
        <v>2024</v>
      </c>
      <c r="N4370">
        <f>MONTH(Table1[[#This Row],[order_date]])</f>
        <v>1</v>
      </c>
      <c r="O4370" s="3">
        <f>Table1[[#This Row],[sales]]-Table1[[#This Row],[profit]]</f>
        <v>688.22</v>
      </c>
      <c r="P4370" s="3">
        <f>Table1[[#This Row],[sales]]*Table1[[#This Row],[quantity]]</f>
        <v>778.12</v>
      </c>
      <c r="Q4370" s="9">
        <f>Table1[[#This Row],[delivery_date]]-Table1[[#This Row],[order_date]]</f>
        <v>2</v>
      </c>
    </row>
    <row r="4371" spans="1:17" x14ac:dyDescent="0.35">
      <c r="A4371" t="s">
        <v>4402</v>
      </c>
      <c r="B4371" t="s">
        <v>19</v>
      </c>
      <c r="C4371" t="s">
        <v>14</v>
      </c>
      <c r="D4371" s="2">
        <v>1854.47</v>
      </c>
      <c r="E4371">
        <v>0.31</v>
      </c>
      <c r="F4371">
        <v>2</v>
      </c>
      <c r="G4371" s="1">
        <v>45356</v>
      </c>
      <c r="H4371" s="1">
        <v>45360</v>
      </c>
      <c r="I4371" t="s">
        <v>15</v>
      </c>
      <c r="J4371" t="s">
        <v>16</v>
      </c>
      <c r="K4371" s="2">
        <v>275.44</v>
      </c>
      <c r="L4371" t="s">
        <v>39</v>
      </c>
      <c r="M4371">
        <f>YEAR(Table1[[#This Row],[order_date]])</f>
        <v>2024</v>
      </c>
      <c r="N4371">
        <f>MONTH(Table1[[#This Row],[order_date]])</f>
        <v>3</v>
      </c>
      <c r="O4371" s="3">
        <f>Table1[[#This Row],[sales]]-Table1[[#This Row],[profit]]</f>
        <v>1579.03</v>
      </c>
      <c r="P4371" s="3">
        <f>Table1[[#This Row],[sales]]*Table1[[#This Row],[quantity]]</f>
        <v>3708.94</v>
      </c>
      <c r="Q4371" s="9">
        <f>Table1[[#This Row],[delivery_date]]-Table1[[#This Row],[order_date]]</f>
        <v>4</v>
      </c>
    </row>
    <row r="4372" spans="1:17" x14ac:dyDescent="0.35">
      <c r="A4372" t="s">
        <v>4403</v>
      </c>
      <c r="B4372" t="s">
        <v>41</v>
      </c>
      <c r="C4372" t="s">
        <v>36</v>
      </c>
      <c r="D4372" s="2">
        <v>2164.0500000000002</v>
      </c>
      <c r="E4372">
        <v>0.24</v>
      </c>
      <c r="F4372">
        <v>3</v>
      </c>
      <c r="G4372" s="1">
        <v>45166</v>
      </c>
      <c r="H4372" s="1">
        <v>45171</v>
      </c>
      <c r="I4372" t="s">
        <v>31</v>
      </c>
      <c r="J4372" t="s">
        <v>16</v>
      </c>
      <c r="K4372" s="2">
        <v>464.77</v>
      </c>
      <c r="L4372" t="s">
        <v>28</v>
      </c>
      <c r="M4372">
        <f>YEAR(Table1[[#This Row],[order_date]])</f>
        <v>2023</v>
      </c>
      <c r="N4372">
        <f>MONTH(Table1[[#This Row],[order_date]])</f>
        <v>8</v>
      </c>
      <c r="O4372" s="3">
        <f>Table1[[#This Row],[sales]]-Table1[[#This Row],[profit]]</f>
        <v>1699.2800000000002</v>
      </c>
      <c r="P4372" s="3">
        <f>Table1[[#This Row],[sales]]*Table1[[#This Row],[quantity]]</f>
        <v>6492.1500000000005</v>
      </c>
      <c r="Q4372" s="9">
        <f>Table1[[#This Row],[delivery_date]]-Table1[[#This Row],[order_date]]</f>
        <v>5</v>
      </c>
    </row>
    <row r="4373" spans="1:17" x14ac:dyDescent="0.35">
      <c r="A4373" t="s">
        <v>4404</v>
      </c>
      <c r="B4373" t="s">
        <v>19</v>
      </c>
      <c r="C4373" t="s">
        <v>20</v>
      </c>
      <c r="D4373" s="2">
        <v>2971.73</v>
      </c>
      <c r="E4373">
        <v>0.19</v>
      </c>
      <c r="F4373">
        <v>4</v>
      </c>
      <c r="G4373" s="1">
        <v>45478</v>
      </c>
      <c r="H4373" s="1">
        <v>45481</v>
      </c>
      <c r="I4373" t="s">
        <v>15</v>
      </c>
      <c r="J4373" t="s">
        <v>16</v>
      </c>
      <c r="K4373" s="2">
        <v>836.73</v>
      </c>
      <c r="L4373" t="s">
        <v>48</v>
      </c>
      <c r="M4373">
        <f>YEAR(Table1[[#This Row],[order_date]])</f>
        <v>2024</v>
      </c>
      <c r="N4373">
        <f>MONTH(Table1[[#This Row],[order_date]])</f>
        <v>7</v>
      </c>
      <c r="O4373" s="3">
        <f>Table1[[#This Row],[sales]]-Table1[[#This Row],[profit]]</f>
        <v>2135</v>
      </c>
      <c r="P4373" s="3">
        <f>Table1[[#This Row],[sales]]*Table1[[#This Row],[quantity]]</f>
        <v>11886.92</v>
      </c>
      <c r="Q4373" s="9">
        <f>Table1[[#This Row],[delivery_date]]-Table1[[#This Row],[order_date]]</f>
        <v>3</v>
      </c>
    </row>
    <row r="4374" spans="1:17" x14ac:dyDescent="0.35">
      <c r="A4374" t="s">
        <v>4405</v>
      </c>
      <c r="B4374" t="s">
        <v>19</v>
      </c>
      <c r="C4374" t="s">
        <v>20</v>
      </c>
      <c r="D4374" s="2">
        <v>3888.48</v>
      </c>
      <c r="E4374">
        <v>0.24</v>
      </c>
      <c r="F4374">
        <v>1</v>
      </c>
      <c r="G4374" s="1">
        <v>45072</v>
      </c>
      <c r="H4374" s="1">
        <v>45077</v>
      </c>
      <c r="I4374" t="s">
        <v>15</v>
      </c>
      <c r="J4374" t="s">
        <v>16</v>
      </c>
      <c r="K4374" s="2">
        <v>1116.99</v>
      </c>
      <c r="L4374" t="s">
        <v>48</v>
      </c>
      <c r="M4374">
        <f>YEAR(Table1[[#This Row],[order_date]])</f>
        <v>2023</v>
      </c>
      <c r="N4374">
        <f>MONTH(Table1[[#This Row],[order_date]])</f>
        <v>5</v>
      </c>
      <c r="O4374" s="3">
        <f>Table1[[#This Row],[sales]]-Table1[[#This Row],[profit]]</f>
        <v>2771.49</v>
      </c>
      <c r="P4374" s="3">
        <f>Table1[[#This Row],[sales]]*Table1[[#This Row],[quantity]]</f>
        <v>3888.48</v>
      </c>
      <c r="Q4374" s="9">
        <f>Table1[[#This Row],[delivery_date]]-Table1[[#This Row],[order_date]]</f>
        <v>5</v>
      </c>
    </row>
    <row r="4375" spans="1:17" x14ac:dyDescent="0.35">
      <c r="A4375" t="s">
        <v>4406</v>
      </c>
      <c r="B4375" t="s">
        <v>25</v>
      </c>
      <c r="C4375" t="s">
        <v>26</v>
      </c>
      <c r="D4375" s="2">
        <v>765.26</v>
      </c>
      <c r="E4375">
        <v>0.21</v>
      </c>
      <c r="F4375">
        <v>1</v>
      </c>
      <c r="G4375" s="1">
        <v>45218</v>
      </c>
      <c r="H4375" s="1">
        <v>45223</v>
      </c>
      <c r="I4375" t="s">
        <v>21</v>
      </c>
      <c r="J4375" t="s">
        <v>22</v>
      </c>
      <c r="K4375" s="2">
        <v>102.93</v>
      </c>
      <c r="L4375" t="s">
        <v>34</v>
      </c>
      <c r="M4375">
        <f>YEAR(Table1[[#This Row],[order_date]])</f>
        <v>2023</v>
      </c>
      <c r="N4375">
        <f>MONTH(Table1[[#This Row],[order_date]])</f>
        <v>10</v>
      </c>
      <c r="O4375" s="3">
        <f>Table1[[#This Row],[sales]]-Table1[[#This Row],[profit]]</f>
        <v>662.32999999999993</v>
      </c>
      <c r="P4375" s="3">
        <f>Table1[[#This Row],[sales]]*Table1[[#This Row],[quantity]]</f>
        <v>765.26</v>
      </c>
      <c r="Q4375" s="9">
        <f>Table1[[#This Row],[delivery_date]]-Table1[[#This Row],[order_date]]</f>
        <v>5</v>
      </c>
    </row>
    <row r="4376" spans="1:17" x14ac:dyDescent="0.35">
      <c r="A4376" t="s">
        <v>4407</v>
      </c>
      <c r="B4376" t="s">
        <v>13</v>
      </c>
      <c r="C4376" t="s">
        <v>26</v>
      </c>
      <c r="D4376" s="2">
        <v>4032.93</v>
      </c>
      <c r="E4376">
        <v>0.43</v>
      </c>
      <c r="F4376">
        <v>7</v>
      </c>
      <c r="G4376" s="1">
        <v>45238</v>
      </c>
      <c r="H4376" s="1">
        <v>45243</v>
      </c>
      <c r="I4376" t="s">
        <v>15</v>
      </c>
      <c r="J4376" t="s">
        <v>27</v>
      </c>
      <c r="K4376" s="2">
        <v>622.36</v>
      </c>
      <c r="L4376" t="s">
        <v>17</v>
      </c>
      <c r="M4376">
        <f>YEAR(Table1[[#This Row],[order_date]])</f>
        <v>2023</v>
      </c>
      <c r="N4376">
        <f>MONTH(Table1[[#This Row],[order_date]])</f>
        <v>11</v>
      </c>
      <c r="O4376" s="3">
        <f>Table1[[#This Row],[sales]]-Table1[[#This Row],[profit]]</f>
        <v>3410.5699999999997</v>
      </c>
      <c r="P4376" s="3">
        <f>Table1[[#This Row],[sales]]*Table1[[#This Row],[quantity]]</f>
        <v>28230.51</v>
      </c>
      <c r="Q4376" s="9">
        <f>Table1[[#This Row],[delivery_date]]-Table1[[#This Row],[order_date]]</f>
        <v>5</v>
      </c>
    </row>
    <row r="4377" spans="1:17" x14ac:dyDescent="0.35">
      <c r="A4377" t="s">
        <v>4408</v>
      </c>
      <c r="B4377" t="s">
        <v>25</v>
      </c>
      <c r="C4377" t="s">
        <v>36</v>
      </c>
      <c r="D4377" s="2">
        <v>3089.14</v>
      </c>
      <c r="E4377">
        <v>0.06</v>
      </c>
      <c r="F4377">
        <v>5</v>
      </c>
      <c r="G4377" s="1">
        <v>45234</v>
      </c>
      <c r="H4377" s="1">
        <v>45237</v>
      </c>
      <c r="I4377" t="s">
        <v>31</v>
      </c>
      <c r="J4377" t="s">
        <v>22</v>
      </c>
      <c r="K4377" s="2">
        <v>491.43</v>
      </c>
      <c r="L4377" t="s">
        <v>23</v>
      </c>
      <c r="M4377">
        <f>YEAR(Table1[[#This Row],[order_date]])</f>
        <v>2023</v>
      </c>
      <c r="N4377">
        <f>MONTH(Table1[[#This Row],[order_date]])</f>
        <v>11</v>
      </c>
      <c r="O4377" s="3">
        <f>Table1[[#This Row],[sales]]-Table1[[#This Row],[profit]]</f>
        <v>2597.71</v>
      </c>
      <c r="P4377" s="3">
        <f>Table1[[#This Row],[sales]]*Table1[[#This Row],[quantity]]</f>
        <v>15445.699999999999</v>
      </c>
      <c r="Q4377" s="9">
        <f>Table1[[#This Row],[delivery_date]]-Table1[[#This Row],[order_date]]</f>
        <v>3</v>
      </c>
    </row>
    <row r="4378" spans="1:17" x14ac:dyDescent="0.35">
      <c r="A4378" t="s">
        <v>4409</v>
      </c>
      <c r="B4378" t="s">
        <v>13</v>
      </c>
      <c r="C4378" t="s">
        <v>36</v>
      </c>
      <c r="D4378" s="2">
        <v>4906.33</v>
      </c>
      <c r="E4378">
        <v>0.4</v>
      </c>
      <c r="F4378">
        <v>7</v>
      </c>
      <c r="G4378" s="1">
        <v>45556</v>
      </c>
      <c r="H4378" s="1">
        <v>45560</v>
      </c>
      <c r="I4378" t="s">
        <v>21</v>
      </c>
      <c r="J4378" t="s">
        <v>16</v>
      </c>
      <c r="K4378" s="2">
        <v>673.29</v>
      </c>
      <c r="L4378" t="s">
        <v>48</v>
      </c>
      <c r="M4378">
        <f>YEAR(Table1[[#This Row],[order_date]])</f>
        <v>2024</v>
      </c>
      <c r="N4378">
        <f>MONTH(Table1[[#This Row],[order_date]])</f>
        <v>9</v>
      </c>
      <c r="O4378" s="3">
        <f>Table1[[#This Row],[sales]]-Table1[[#This Row],[profit]]</f>
        <v>4233.04</v>
      </c>
      <c r="P4378" s="3">
        <f>Table1[[#This Row],[sales]]*Table1[[#This Row],[quantity]]</f>
        <v>34344.31</v>
      </c>
      <c r="Q4378" s="9">
        <f>Table1[[#This Row],[delivery_date]]-Table1[[#This Row],[order_date]]</f>
        <v>4</v>
      </c>
    </row>
    <row r="4379" spans="1:17" x14ac:dyDescent="0.35">
      <c r="A4379" t="s">
        <v>4410</v>
      </c>
      <c r="B4379" t="s">
        <v>19</v>
      </c>
      <c r="C4379" t="s">
        <v>33</v>
      </c>
      <c r="D4379" s="2">
        <v>3290.72</v>
      </c>
      <c r="E4379">
        <v>0.33</v>
      </c>
      <c r="F4379">
        <v>9</v>
      </c>
      <c r="G4379" s="1">
        <v>45552</v>
      </c>
      <c r="H4379" s="1">
        <v>45558</v>
      </c>
      <c r="I4379" t="s">
        <v>21</v>
      </c>
      <c r="J4379" t="s">
        <v>16</v>
      </c>
      <c r="K4379" s="2">
        <v>424.02</v>
      </c>
      <c r="L4379" t="s">
        <v>28</v>
      </c>
      <c r="M4379">
        <f>YEAR(Table1[[#This Row],[order_date]])</f>
        <v>2024</v>
      </c>
      <c r="N4379">
        <f>MONTH(Table1[[#This Row],[order_date]])</f>
        <v>9</v>
      </c>
      <c r="O4379" s="3">
        <f>Table1[[#This Row],[sales]]-Table1[[#This Row],[profit]]</f>
        <v>2866.7</v>
      </c>
      <c r="P4379" s="3">
        <f>Table1[[#This Row],[sales]]*Table1[[#This Row],[quantity]]</f>
        <v>29616.48</v>
      </c>
      <c r="Q4379" s="9">
        <f>Table1[[#This Row],[delivery_date]]-Table1[[#This Row],[order_date]]</f>
        <v>6</v>
      </c>
    </row>
    <row r="4380" spans="1:17" x14ac:dyDescent="0.35">
      <c r="A4380" t="s">
        <v>4411</v>
      </c>
      <c r="B4380" t="s">
        <v>25</v>
      </c>
      <c r="C4380" t="s">
        <v>20</v>
      </c>
      <c r="D4380" s="2">
        <v>3608.85</v>
      </c>
      <c r="E4380">
        <v>0.17</v>
      </c>
      <c r="F4380">
        <v>1</v>
      </c>
      <c r="G4380" s="1">
        <v>45458</v>
      </c>
      <c r="H4380" s="1">
        <v>45463</v>
      </c>
      <c r="I4380" t="s">
        <v>21</v>
      </c>
      <c r="J4380" t="s">
        <v>22</v>
      </c>
      <c r="K4380" s="2">
        <v>244.85</v>
      </c>
      <c r="L4380" t="s">
        <v>28</v>
      </c>
      <c r="M4380">
        <f>YEAR(Table1[[#This Row],[order_date]])</f>
        <v>2024</v>
      </c>
      <c r="N4380">
        <f>MONTH(Table1[[#This Row],[order_date]])</f>
        <v>6</v>
      </c>
      <c r="O4380" s="3">
        <f>Table1[[#This Row],[sales]]-Table1[[#This Row],[profit]]</f>
        <v>3364</v>
      </c>
      <c r="P4380" s="3">
        <f>Table1[[#This Row],[sales]]*Table1[[#This Row],[quantity]]</f>
        <v>3608.85</v>
      </c>
      <c r="Q4380" s="9">
        <f>Table1[[#This Row],[delivery_date]]-Table1[[#This Row],[order_date]]</f>
        <v>5</v>
      </c>
    </row>
    <row r="4381" spans="1:17" x14ac:dyDescent="0.35">
      <c r="A4381" t="s">
        <v>4412</v>
      </c>
      <c r="B4381" t="s">
        <v>13</v>
      </c>
      <c r="C4381" t="s">
        <v>36</v>
      </c>
      <c r="D4381" s="2">
        <v>1056.52</v>
      </c>
      <c r="E4381">
        <v>0.46</v>
      </c>
      <c r="F4381">
        <v>8</v>
      </c>
      <c r="G4381" s="1">
        <v>45155</v>
      </c>
      <c r="H4381" s="1">
        <v>45157</v>
      </c>
      <c r="I4381" t="s">
        <v>15</v>
      </c>
      <c r="J4381" t="s">
        <v>16</v>
      </c>
      <c r="K4381" s="2">
        <v>196.8</v>
      </c>
      <c r="L4381" t="s">
        <v>39</v>
      </c>
      <c r="M4381">
        <f>YEAR(Table1[[#This Row],[order_date]])</f>
        <v>2023</v>
      </c>
      <c r="N4381">
        <f>MONTH(Table1[[#This Row],[order_date]])</f>
        <v>8</v>
      </c>
      <c r="O4381" s="3">
        <f>Table1[[#This Row],[sales]]-Table1[[#This Row],[profit]]</f>
        <v>859.72</v>
      </c>
      <c r="P4381" s="3">
        <f>Table1[[#This Row],[sales]]*Table1[[#This Row],[quantity]]</f>
        <v>8452.16</v>
      </c>
      <c r="Q4381" s="9">
        <f>Table1[[#This Row],[delivery_date]]-Table1[[#This Row],[order_date]]</f>
        <v>2</v>
      </c>
    </row>
    <row r="4382" spans="1:17" x14ac:dyDescent="0.35">
      <c r="A4382" t="s">
        <v>4413</v>
      </c>
      <c r="B4382" t="s">
        <v>41</v>
      </c>
      <c r="C4382" t="s">
        <v>14</v>
      </c>
      <c r="D4382" s="2">
        <v>3867.42</v>
      </c>
      <c r="E4382">
        <v>0.09</v>
      </c>
      <c r="F4382">
        <v>4</v>
      </c>
      <c r="G4382" s="1">
        <v>45439</v>
      </c>
      <c r="H4382" s="1">
        <v>45443</v>
      </c>
      <c r="I4382" t="s">
        <v>21</v>
      </c>
      <c r="J4382" t="s">
        <v>16</v>
      </c>
      <c r="K4382" s="2">
        <v>833.76</v>
      </c>
      <c r="L4382" t="s">
        <v>17</v>
      </c>
      <c r="M4382">
        <f>YEAR(Table1[[#This Row],[order_date]])</f>
        <v>2024</v>
      </c>
      <c r="N4382">
        <f>MONTH(Table1[[#This Row],[order_date]])</f>
        <v>5</v>
      </c>
      <c r="O4382" s="3">
        <f>Table1[[#This Row],[sales]]-Table1[[#This Row],[profit]]</f>
        <v>3033.66</v>
      </c>
      <c r="P4382" s="3">
        <f>Table1[[#This Row],[sales]]*Table1[[#This Row],[quantity]]</f>
        <v>15469.68</v>
      </c>
      <c r="Q4382" s="9">
        <f>Table1[[#This Row],[delivery_date]]-Table1[[#This Row],[order_date]]</f>
        <v>4</v>
      </c>
    </row>
    <row r="4383" spans="1:17" x14ac:dyDescent="0.35">
      <c r="A4383" t="s">
        <v>4414</v>
      </c>
      <c r="B4383" t="s">
        <v>13</v>
      </c>
      <c r="C4383" t="s">
        <v>33</v>
      </c>
      <c r="D4383" s="2">
        <v>488.4</v>
      </c>
      <c r="E4383">
        <v>0.16</v>
      </c>
      <c r="F4383">
        <v>9</v>
      </c>
      <c r="G4383" s="1">
        <v>44946</v>
      </c>
      <c r="H4383" s="1">
        <v>44951</v>
      </c>
      <c r="I4383" t="s">
        <v>21</v>
      </c>
      <c r="J4383" t="s">
        <v>22</v>
      </c>
      <c r="K4383" s="2">
        <v>145.49</v>
      </c>
      <c r="L4383" t="s">
        <v>34</v>
      </c>
      <c r="M4383">
        <f>YEAR(Table1[[#This Row],[order_date]])</f>
        <v>2023</v>
      </c>
      <c r="N4383">
        <f>MONTH(Table1[[#This Row],[order_date]])</f>
        <v>1</v>
      </c>
      <c r="O4383" s="3">
        <f>Table1[[#This Row],[sales]]-Table1[[#This Row],[profit]]</f>
        <v>342.90999999999997</v>
      </c>
      <c r="P4383" s="3">
        <f>Table1[[#This Row],[sales]]*Table1[[#This Row],[quantity]]</f>
        <v>4395.5999999999995</v>
      </c>
      <c r="Q4383" s="9">
        <f>Table1[[#This Row],[delivery_date]]-Table1[[#This Row],[order_date]]</f>
        <v>5</v>
      </c>
    </row>
    <row r="4384" spans="1:17" x14ac:dyDescent="0.35">
      <c r="A4384" t="s">
        <v>4415</v>
      </c>
      <c r="B4384" t="s">
        <v>25</v>
      </c>
      <c r="C4384" t="s">
        <v>36</v>
      </c>
      <c r="D4384" s="2">
        <v>3317</v>
      </c>
      <c r="E4384">
        <v>0.19</v>
      </c>
      <c r="F4384">
        <v>2</v>
      </c>
      <c r="G4384" s="1">
        <v>45186</v>
      </c>
      <c r="H4384" s="1">
        <v>45189</v>
      </c>
      <c r="I4384" t="s">
        <v>21</v>
      </c>
      <c r="J4384" t="s">
        <v>22</v>
      </c>
      <c r="K4384" s="2">
        <v>679.3</v>
      </c>
      <c r="L4384" t="s">
        <v>17</v>
      </c>
      <c r="M4384">
        <f>YEAR(Table1[[#This Row],[order_date]])</f>
        <v>2023</v>
      </c>
      <c r="N4384">
        <f>MONTH(Table1[[#This Row],[order_date]])</f>
        <v>9</v>
      </c>
      <c r="O4384" s="3">
        <f>Table1[[#This Row],[sales]]-Table1[[#This Row],[profit]]</f>
        <v>2637.7</v>
      </c>
      <c r="P4384" s="3">
        <f>Table1[[#This Row],[sales]]*Table1[[#This Row],[quantity]]</f>
        <v>6634</v>
      </c>
      <c r="Q4384" s="9">
        <f>Table1[[#This Row],[delivery_date]]-Table1[[#This Row],[order_date]]</f>
        <v>3</v>
      </c>
    </row>
    <row r="4385" spans="1:17" x14ac:dyDescent="0.35">
      <c r="A4385" t="s">
        <v>4416</v>
      </c>
      <c r="B4385" t="s">
        <v>41</v>
      </c>
      <c r="C4385" t="s">
        <v>26</v>
      </c>
      <c r="D4385" s="2">
        <v>372.31</v>
      </c>
      <c r="E4385">
        <v>0.32</v>
      </c>
      <c r="F4385">
        <v>9</v>
      </c>
      <c r="G4385" s="1">
        <v>45540</v>
      </c>
      <c r="H4385" s="1">
        <v>45545</v>
      </c>
      <c r="I4385" t="s">
        <v>15</v>
      </c>
      <c r="J4385" t="s">
        <v>27</v>
      </c>
      <c r="K4385" s="2">
        <v>75.430000000000007</v>
      </c>
      <c r="L4385" t="s">
        <v>34</v>
      </c>
      <c r="M4385">
        <f>YEAR(Table1[[#This Row],[order_date]])</f>
        <v>2024</v>
      </c>
      <c r="N4385">
        <f>MONTH(Table1[[#This Row],[order_date]])</f>
        <v>9</v>
      </c>
      <c r="O4385" s="3">
        <f>Table1[[#This Row],[sales]]-Table1[[#This Row],[profit]]</f>
        <v>296.88</v>
      </c>
      <c r="P4385" s="3">
        <f>Table1[[#This Row],[sales]]*Table1[[#This Row],[quantity]]</f>
        <v>3350.79</v>
      </c>
      <c r="Q4385" s="9">
        <f>Table1[[#This Row],[delivery_date]]-Table1[[#This Row],[order_date]]</f>
        <v>5</v>
      </c>
    </row>
    <row r="4386" spans="1:17" x14ac:dyDescent="0.35">
      <c r="A4386" t="s">
        <v>4417</v>
      </c>
      <c r="B4386" t="s">
        <v>13</v>
      </c>
      <c r="C4386" t="s">
        <v>36</v>
      </c>
      <c r="D4386" s="2">
        <v>664.61</v>
      </c>
      <c r="E4386">
        <v>0.47</v>
      </c>
      <c r="F4386">
        <v>8</v>
      </c>
      <c r="G4386" s="1">
        <v>45123</v>
      </c>
      <c r="H4386" s="1">
        <v>45128</v>
      </c>
      <c r="I4386" t="s">
        <v>21</v>
      </c>
      <c r="J4386" t="s">
        <v>16</v>
      </c>
      <c r="K4386" s="2">
        <v>94.77</v>
      </c>
      <c r="L4386" t="s">
        <v>39</v>
      </c>
      <c r="M4386">
        <f>YEAR(Table1[[#This Row],[order_date]])</f>
        <v>2023</v>
      </c>
      <c r="N4386">
        <f>MONTH(Table1[[#This Row],[order_date]])</f>
        <v>7</v>
      </c>
      <c r="O4386" s="3">
        <f>Table1[[#This Row],[sales]]-Table1[[#This Row],[profit]]</f>
        <v>569.84</v>
      </c>
      <c r="P4386" s="3">
        <f>Table1[[#This Row],[sales]]*Table1[[#This Row],[quantity]]</f>
        <v>5316.88</v>
      </c>
      <c r="Q4386" s="9">
        <f>Table1[[#This Row],[delivery_date]]-Table1[[#This Row],[order_date]]</f>
        <v>5</v>
      </c>
    </row>
    <row r="4387" spans="1:17" x14ac:dyDescent="0.35">
      <c r="A4387" t="s">
        <v>4418</v>
      </c>
      <c r="B4387" t="s">
        <v>13</v>
      </c>
      <c r="C4387" t="s">
        <v>26</v>
      </c>
      <c r="D4387" s="2">
        <v>628.54</v>
      </c>
      <c r="E4387">
        <v>0.3</v>
      </c>
      <c r="F4387">
        <v>6</v>
      </c>
      <c r="G4387" s="1">
        <v>45316</v>
      </c>
      <c r="H4387" s="1">
        <v>45317</v>
      </c>
      <c r="I4387" t="s">
        <v>15</v>
      </c>
      <c r="J4387" t="s">
        <v>16</v>
      </c>
      <c r="K4387" s="2">
        <v>40.46</v>
      </c>
      <c r="L4387" t="s">
        <v>17</v>
      </c>
      <c r="M4387">
        <f>YEAR(Table1[[#This Row],[order_date]])</f>
        <v>2024</v>
      </c>
      <c r="N4387">
        <f>MONTH(Table1[[#This Row],[order_date]])</f>
        <v>1</v>
      </c>
      <c r="O4387" s="3">
        <f>Table1[[#This Row],[sales]]-Table1[[#This Row],[profit]]</f>
        <v>588.07999999999993</v>
      </c>
      <c r="P4387" s="3">
        <f>Table1[[#This Row],[sales]]*Table1[[#This Row],[quantity]]</f>
        <v>3771.24</v>
      </c>
      <c r="Q4387" s="9">
        <f>Table1[[#This Row],[delivery_date]]-Table1[[#This Row],[order_date]]</f>
        <v>1</v>
      </c>
    </row>
    <row r="4388" spans="1:17" x14ac:dyDescent="0.35">
      <c r="A4388" t="s">
        <v>4419</v>
      </c>
      <c r="B4388" t="s">
        <v>13</v>
      </c>
      <c r="C4388" t="s">
        <v>26</v>
      </c>
      <c r="D4388" s="2">
        <v>357.17</v>
      </c>
      <c r="E4388">
        <v>0.43</v>
      </c>
      <c r="F4388">
        <v>5</v>
      </c>
      <c r="G4388" s="1">
        <v>45629</v>
      </c>
      <c r="H4388" s="1">
        <v>45630</v>
      </c>
      <c r="I4388" t="s">
        <v>31</v>
      </c>
      <c r="J4388" t="s">
        <v>22</v>
      </c>
      <c r="K4388" s="2">
        <v>72.7</v>
      </c>
      <c r="L4388" t="s">
        <v>28</v>
      </c>
      <c r="M4388">
        <f>YEAR(Table1[[#This Row],[order_date]])</f>
        <v>2024</v>
      </c>
      <c r="N4388">
        <f>MONTH(Table1[[#This Row],[order_date]])</f>
        <v>12</v>
      </c>
      <c r="O4388" s="3">
        <f>Table1[[#This Row],[sales]]-Table1[[#This Row],[profit]]</f>
        <v>284.47000000000003</v>
      </c>
      <c r="P4388" s="3">
        <f>Table1[[#This Row],[sales]]*Table1[[#This Row],[quantity]]</f>
        <v>1785.8500000000001</v>
      </c>
      <c r="Q4388" s="9">
        <f>Table1[[#This Row],[delivery_date]]-Table1[[#This Row],[order_date]]</f>
        <v>1</v>
      </c>
    </row>
    <row r="4389" spans="1:17" x14ac:dyDescent="0.35">
      <c r="A4389" t="s">
        <v>4420</v>
      </c>
      <c r="B4389" t="s">
        <v>13</v>
      </c>
      <c r="C4389" t="s">
        <v>20</v>
      </c>
      <c r="D4389" s="2">
        <v>1673.58</v>
      </c>
      <c r="E4389">
        <v>0.45</v>
      </c>
      <c r="F4389">
        <v>3</v>
      </c>
      <c r="G4389" s="1">
        <v>45272</v>
      </c>
      <c r="H4389" s="1">
        <v>45276</v>
      </c>
      <c r="I4389" t="s">
        <v>15</v>
      </c>
      <c r="J4389" t="s">
        <v>22</v>
      </c>
      <c r="K4389" s="2">
        <v>136.19999999999999</v>
      </c>
      <c r="L4389" t="s">
        <v>48</v>
      </c>
      <c r="M4389">
        <f>YEAR(Table1[[#This Row],[order_date]])</f>
        <v>2023</v>
      </c>
      <c r="N4389">
        <f>MONTH(Table1[[#This Row],[order_date]])</f>
        <v>12</v>
      </c>
      <c r="O4389" s="3">
        <f>Table1[[#This Row],[sales]]-Table1[[#This Row],[profit]]</f>
        <v>1537.3799999999999</v>
      </c>
      <c r="P4389" s="3">
        <f>Table1[[#This Row],[sales]]*Table1[[#This Row],[quantity]]</f>
        <v>5020.74</v>
      </c>
      <c r="Q4389" s="9">
        <f>Table1[[#This Row],[delivery_date]]-Table1[[#This Row],[order_date]]</f>
        <v>4</v>
      </c>
    </row>
    <row r="4390" spans="1:17" x14ac:dyDescent="0.35">
      <c r="A4390" t="s">
        <v>4421</v>
      </c>
      <c r="B4390" t="s">
        <v>13</v>
      </c>
      <c r="C4390" t="s">
        <v>20</v>
      </c>
      <c r="D4390" s="2">
        <v>4972.33</v>
      </c>
      <c r="E4390">
        <v>0.23</v>
      </c>
      <c r="F4390">
        <v>1</v>
      </c>
      <c r="G4390" s="1">
        <v>45567</v>
      </c>
      <c r="H4390" s="1">
        <v>45574</v>
      </c>
      <c r="I4390" t="s">
        <v>31</v>
      </c>
      <c r="J4390" t="s">
        <v>16</v>
      </c>
      <c r="K4390" s="2">
        <v>1173.3599999999999</v>
      </c>
      <c r="L4390" t="s">
        <v>28</v>
      </c>
      <c r="M4390">
        <f>YEAR(Table1[[#This Row],[order_date]])</f>
        <v>2024</v>
      </c>
      <c r="N4390">
        <f>MONTH(Table1[[#This Row],[order_date]])</f>
        <v>10</v>
      </c>
      <c r="O4390" s="3">
        <f>Table1[[#This Row],[sales]]-Table1[[#This Row],[profit]]</f>
        <v>3798.9700000000003</v>
      </c>
      <c r="P4390" s="3">
        <f>Table1[[#This Row],[sales]]*Table1[[#This Row],[quantity]]</f>
        <v>4972.33</v>
      </c>
      <c r="Q4390" s="9">
        <f>Table1[[#This Row],[delivery_date]]-Table1[[#This Row],[order_date]]</f>
        <v>7</v>
      </c>
    </row>
    <row r="4391" spans="1:17" x14ac:dyDescent="0.35">
      <c r="A4391" t="s">
        <v>4422</v>
      </c>
      <c r="B4391" t="s">
        <v>41</v>
      </c>
      <c r="C4391" t="s">
        <v>36</v>
      </c>
      <c r="D4391" s="2">
        <v>1806.3</v>
      </c>
      <c r="E4391">
        <v>0.24</v>
      </c>
      <c r="F4391">
        <v>6</v>
      </c>
      <c r="G4391" s="1">
        <v>45054</v>
      </c>
      <c r="H4391" s="1">
        <v>45055</v>
      </c>
      <c r="I4391" t="s">
        <v>31</v>
      </c>
      <c r="J4391" t="s">
        <v>22</v>
      </c>
      <c r="K4391" s="2">
        <v>430.87</v>
      </c>
      <c r="L4391" t="s">
        <v>34</v>
      </c>
      <c r="M4391">
        <f>YEAR(Table1[[#This Row],[order_date]])</f>
        <v>2023</v>
      </c>
      <c r="N4391">
        <f>MONTH(Table1[[#This Row],[order_date]])</f>
        <v>5</v>
      </c>
      <c r="O4391" s="3">
        <f>Table1[[#This Row],[sales]]-Table1[[#This Row],[profit]]</f>
        <v>1375.4299999999998</v>
      </c>
      <c r="P4391" s="3">
        <f>Table1[[#This Row],[sales]]*Table1[[#This Row],[quantity]]</f>
        <v>10837.8</v>
      </c>
      <c r="Q4391" s="9">
        <f>Table1[[#This Row],[delivery_date]]-Table1[[#This Row],[order_date]]</f>
        <v>1</v>
      </c>
    </row>
    <row r="4392" spans="1:17" x14ac:dyDescent="0.35">
      <c r="A4392" t="s">
        <v>4423</v>
      </c>
      <c r="B4392" t="s">
        <v>19</v>
      </c>
      <c r="C4392" t="s">
        <v>36</v>
      </c>
      <c r="D4392" s="2">
        <v>3827.8</v>
      </c>
      <c r="E4392">
        <v>0.12</v>
      </c>
      <c r="F4392">
        <v>5</v>
      </c>
      <c r="G4392" s="1">
        <v>45040</v>
      </c>
      <c r="H4392" s="1">
        <v>45043</v>
      </c>
      <c r="I4392" t="s">
        <v>31</v>
      </c>
      <c r="J4392" t="s">
        <v>22</v>
      </c>
      <c r="K4392" s="2">
        <v>291.95999999999998</v>
      </c>
      <c r="L4392" t="s">
        <v>48</v>
      </c>
      <c r="M4392">
        <f>YEAR(Table1[[#This Row],[order_date]])</f>
        <v>2023</v>
      </c>
      <c r="N4392">
        <f>MONTH(Table1[[#This Row],[order_date]])</f>
        <v>4</v>
      </c>
      <c r="O4392" s="3">
        <f>Table1[[#This Row],[sales]]-Table1[[#This Row],[profit]]</f>
        <v>3535.84</v>
      </c>
      <c r="P4392" s="3">
        <f>Table1[[#This Row],[sales]]*Table1[[#This Row],[quantity]]</f>
        <v>19139</v>
      </c>
      <c r="Q4392" s="9">
        <f>Table1[[#This Row],[delivery_date]]-Table1[[#This Row],[order_date]]</f>
        <v>3</v>
      </c>
    </row>
    <row r="4393" spans="1:17" x14ac:dyDescent="0.35">
      <c r="A4393" t="s">
        <v>4424</v>
      </c>
      <c r="B4393" t="s">
        <v>41</v>
      </c>
      <c r="C4393" t="s">
        <v>14</v>
      </c>
      <c r="D4393" s="2">
        <v>748.35</v>
      </c>
      <c r="E4393">
        <v>0.3</v>
      </c>
      <c r="F4393">
        <v>8</v>
      </c>
      <c r="G4393" s="1">
        <v>45133</v>
      </c>
      <c r="H4393" s="1">
        <v>45134</v>
      </c>
      <c r="I4393" t="s">
        <v>21</v>
      </c>
      <c r="J4393" t="s">
        <v>22</v>
      </c>
      <c r="K4393" s="2">
        <v>89.36</v>
      </c>
      <c r="L4393" t="s">
        <v>28</v>
      </c>
      <c r="M4393">
        <f>YEAR(Table1[[#This Row],[order_date]])</f>
        <v>2023</v>
      </c>
      <c r="N4393">
        <f>MONTH(Table1[[#This Row],[order_date]])</f>
        <v>7</v>
      </c>
      <c r="O4393" s="3">
        <f>Table1[[#This Row],[sales]]-Table1[[#This Row],[profit]]</f>
        <v>658.99</v>
      </c>
      <c r="P4393" s="3">
        <f>Table1[[#This Row],[sales]]*Table1[[#This Row],[quantity]]</f>
        <v>5986.8</v>
      </c>
      <c r="Q4393" s="9">
        <f>Table1[[#This Row],[delivery_date]]-Table1[[#This Row],[order_date]]</f>
        <v>1</v>
      </c>
    </row>
    <row r="4394" spans="1:17" x14ac:dyDescent="0.35">
      <c r="A4394" t="s">
        <v>4425</v>
      </c>
      <c r="B4394" t="s">
        <v>41</v>
      </c>
      <c r="C4394" t="s">
        <v>33</v>
      </c>
      <c r="D4394" s="2">
        <v>2327.0100000000002</v>
      </c>
      <c r="E4394">
        <v>0.06</v>
      </c>
      <c r="F4394">
        <v>1</v>
      </c>
      <c r="G4394" s="1">
        <v>45031</v>
      </c>
      <c r="H4394" s="1">
        <v>45034</v>
      </c>
      <c r="I4394" t="s">
        <v>15</v>
      </c>
      <c r="J4394" t="s">
        <v>16</v>
      </c>
      <c r="K4394" s="2">
        <v>593.33000000000004</v>
      </c>
      <c r="L4394" t="s">
        <v>23</v>
      </c>
      <c r="M4394">
        <f>YEAR(Table1[[#This Row],[order_date]])</f>
        <v>2023</v>
      </c>
      <c r="N4394">
        <f>MONTH(Table1[[#This Row],[order_date]])</f>
        <v>4</v>
      </c>
      <c r="O4394" s="3">
        <f>Table1[[#This Row],[sales]]-Table1[[#This Row],[profit]]</f>
        <v>1733.6800000000003</v>
      </c>
      <c r="P4394" s="3">
        <f>Table1[[#This Row],[sales]]*Table1[[#This Row],[quantity]]</f>
        <v>2327.0100000000002</v>
      </c>
      <c r="Q4394" s="9">
        <f>Table1[[#This Row],[delivery_date]]-Table1[[#This Row],[order_date]]</f>
        <v>3</v>
      </c>
    </row>
    <row r="4395" spans="1:17" x14ac:dyDescent="0.35">
      <c r="A4395" t="s">
        <v>4426</v>
      </c>
      <c r="B4395" t="s">
        <v>41</v>
      </c>
      <c r="C4395" t="s">
        <v>33</v>
      </c>
      <c r="D4395" s="2">
        <v>1007.07</v>
      </c>
      <c r="E4395">
        <v>0.32</v>
      </c>
      <c r="F4395">
        <v>1</v>
      </c>
      <c r="G4395" s="1">
        <v>45652</v>
      </c>
      <c r="H4395" s="1">
        <v>45657</v>
      </c>
      <c r="I4395" t="s">
        <v>15</v>
      </c>
      <c r="J4395" t="s">
        <v>16</v>
      </c>
      <c r="K4395" s="2">
        <v>292.60000000000002</v>
      </c>
      <c r="L4395" t="s">
        <v>48</v>
      </c>
      <c r="M4395">
        <f>YEAR(Table1[[#This Row],[order_date]])</f>
        <v>2024</v>
      </c>
      <c r="N4395">
        <f>MONTH(Table1[[#This Row],[order_date]])</f>
        <v>12</v>
      </c>
      <c r="O4395" s="3">
        <f>Table1[[#This Row],[sales]]-Table1[[#This Row],[profit]]</f>
        <v>714.47</v>
      </c>
      <c r="P4395" s="3">
        <f>Table1[[#This Row],[sales]]*Table1[[#This Row],[quantity]]</f>
        <v>1007.07</v>
      </c>
      <c r="Q4395" s="9">
        <f>Table1[[#This Row],[delivery_date]]-Table1[[#This Row],[order_date]]</f>
        <v>5</v>
      </c>
    </row>
    <row r="4396" spans="1:17" x14ac:dyDescent="0.35">
      <c r="A4396" t="s">
        <v>4427</v>
      </c>
      <c r="B4396" t="s">
        <v>19</v>
      </c>
      <c r="C4396" t="s">
        <v>36</v>
      </c>
      <c r="D4396" s="2">
        <v>1041.28</v>
      </c>
      <c r="E4396">
        <v>0.45</v>
      </c>
      <c r="F4396">
        <v>7</v>
      </c>
      <c r="G4396" s="1">
        <v>45635</v>
      </c>
      <c r="H4396" s="1">
        <v>45639</v>
      </c>
      <c r="I4396" t="s">
        <v>21</v>
      </c>
      <c r="J4396" t="s">
        <v>27</v>
      </c>
      <c r="K4396" s="2">
        <v>242.25</v>
      </c>
      <c r="L4396" t="s">
        <v>34</v>
      </c>
      <c r="M4396">
        <f>YEAR(Table1[[#This Row],[order_date]])</f>
        <v>2024</v>
      </c>
      <c r="N4396">
        <f>MONTH(Table1[[#This Row],[order_date]])</f>
        <v>12</v>
      </c>
      <c r="O4396" s="3">
        <f>Table1[[#This Row],[sales]]-Table1[[#This Row],[profit]]</f>
        <v>799.03</v>
      </c>
      <c r="P4396" s="3">
        <f>Table1[[#This Row],[sales]]*Table1[[#This Row],[quantity]]</f>
        <v>7288.96</v>
      </c>
      <c r="Q4396" s="9">
        <f>Table1[[#This Row],[delivery_date]]-Table1[[#This Row],[order_date]]</f>
        <v>4</v>
      </c>
    </row>
    <row r="4397" spans="1:17" x14ac:dyDescent="0.35">
      <c r="A4397" t="s">
        <v>4428</v>
      </c>
      <c r="B4397" t="s">
        <v>25</v>
      </c>
      <c r="C4397" t="s">
        <v>20</v>
      </c>
      <c r="D4397" s="2">
        <v>588.48</v>
      </c>
      <c r="E4397">
        <v>0.38</v>
      </c>
      <c r="F4397">
        <v>8</v>
      </c>
      <c r="G4397" s="1">
        <v>45097</v>
      </c>
      <c r="H4397" s="1">
        <v>45098</v>
      </c>
      <c r="I4397" t="s">
        <v>15</v>
      </c>
      <c r="J4397" t="s">
        <v>27</v>
      </c>
      <c r="K4397" s="2">
        <v>88.47</v>
      </c>
      <c r="L4397" t="s">
        <v>48</v>
      </c>
      <c r="M4397">
        <f>YEAR(Table1[[#This Row],[order_date]])</f>
        <v>2023</v>
      </c>
      <c r="N4397">
        <f>MONTH(Table1[[#This Row],[order_date]])</f>
        <v>6</v>
      </c>
      <c r="O4397" s="3">
        <f>Table1[[#This Row],[sales]]-Table1[[#This Row],[profit]]</f>
        <v>500.01</v>
      </c>
      <c r="P4397" s="3">
        <f>Table1[[#This Row],[sales]]*Table1[[#This Row],[quantity]]</f>
        <v>4707.84</v>
      </c>
      <c r="Q4397" s="9">
        <f>Table1[[#This Row],[delivery_date]]-Table1[[#This Row],[order_date]]</f>
        <v>1</v>
      </c>
    </row>
    <row r="4398" spans="1:17" x14ac:dyDescent="0.35">
      <c r="A4398" t="s">
        <v>4429</v>
      </c>
      <c r="B4398" t="s">
        <v>19</v>
      </c>
      <c r="C4398" t="s">
        <v>14</v>
      </c>
      <c r="D4398" s="2">
        <v>2217.02</v>
      </c>
      <c r="E4398">
        <v>0.32</v>
      </c>
      <c r="F4398">
        <v>1</v>
      </c>
      <c r="G4398" s="1">
        <v>45187</v>
      </c>
      <c r="H4398" s="1">
        <v>45188</v>
      </c>
      <c r="I4398" t="s">
        <v>21</v>
      </c>
      <c r="J4398" t="s">
        <v>27</v>
      </c>
      <c r="K4398" s="2">
        <v>569.34</v>
      </c>
      <c r="L4398" t="s">
        <v>28</v>
      </c>
      <c r="M4398">
        <f>YEAR(Table1[[#This Row],[order_date]])</f>
        <v>2023</v>
      </c>
      <c r="N4398">
        <f>MONTH(Table1[[#This Row],[order_date]])</f>
        <v>9</v>
      </c>
      <c r="O4398" s="3">
        <f>Table1[[#This Row],[sales]]-Table1[[#This Row],[profit]]</f>
        <v>1647.6799999999998</v>
      </c>
      <c r="P4398" s="3">
        <f>Table1[[#This Row],[sales]]*Table1[[#This Row],[quantity]]</f>
        <v>2217.02</v>
      </c>
      <c r="Q4398" s="9">
        <f>Table1[[#This Row],[delivery_date]]-Table1[[#This Row],[order_date]]</f>
        <v>1</v>
      </c>
    </row>
    <row r="4399" spans="1:17" x14ac:dyDescent="0.35">
      <c r="A4399" t="s">
        <v>4430</v>
      </c>
      <c r="B4399" t="s">
        <v>41</v>
      </c>
      <c r="C4399" t="s">
        <v>33</v>
      </c>
      <c r="D4399" s="2">
        <v>470.12</v>
      </c>
      <c r="E4399">
        <v>0.42</v>
      </c>
      <c r="F4399">
        <v>9</v>
      </c>
      <c r="G4399" s="1">
        <v>45248</v>
      </c>
      <c r="H4399" s="1">
        <v>45252</v>
      </c>
      <c r="I4399" t="s">
        <v>21</v>
      </c>
      <c r="J4399" t="s">
        <v>27</v>
      </c>
      <c r="K4399" s="2">
        <v>57.93</v>
      </c>
      <c r="L4399" t="s">
        <v>23</v>
      </c>
      <c r="M4399">
        <f>YEAR(Table1[[#This Row],[order_date]])</f>
        <v>2023</v>
      </c>
      <c r="N4399">
        <f>MONTH(Table1[[#This Row],[order_date]])</f>
        <v>11</v>
      </c>
      <c r="O4399" s="3">
        <f>Table1[[#This Row],[sales]]-Table1[[#This Row],[profit]]</f>
        <v>412.19</v>
      </c>
      <c r="P4399" s="3">
        <f>Table1[[#This Row],[sales]]*Table1[[#This Row],[quantity]]</f>
        <v>4231.08</v>
      </c>
      <c r="Q4399" s="9">
        <f>Table1[[#This Row],[delivery_date]]-Table1[[#This Row],[order_date]]</f>
        <v>4</v>
      </c>
    </row>
    <row r="4400" spans="1:17" x14ac:dyDescent="0.35">
      <c r="A4400" t="s">
        <v>4431</v>
      </c>
      <c r="B4400" t="s">
        <v>13</v>
      </c>
      <c r="C4400" t="s">
        <v>36</v>
      </c>
      <c r="D4400" s="2">
        <v>4558.08</v>
      </c>
      <c r="E4400">
        <v>0.36</v>
      </c>
      <c r="F4400">
        <v>7</v>
      </c>
      <c r="G4400" s="1">
        <v>45090</v>
      </c>
      <c r="H4400" s="1">
        <v>45093</v>
      </c>
      <c r="I4400" t="s">
        <v>15</v>
      </c>
      <c r="J4400" t="s">
        <v>16</v>
      </c>
      <c r="K4400" s="2">
        <v>1215.02</v>
      </c>
      <c r="L4400" t="s">
        <v>34</v>
      </c>
      <c r="M4400">
        <f>YEAR(Table1[[#This Row],[order_date]])</f>
        <v>2023</v>
      </c>
      <c r="N4400">
        <f>MONTH(Table1[[#This Row],[order_date]])</f>
        <v>6</v>
      </c>
      <c r="O4400" s="3">
        <f>Table1[[#This Row],[sales]]-Table1[[#This Row],[profit]]</f>
        <v>3343.06</v>
      </c>
      <c r="P4400" s="3">
        <f>Table1[[#This Row],[sales]]*Table1[[#This Row],[quantity]]</f>
        <v>31906.559999999998</v>
      </c>
      <c r="Q4400" s="9">
        <f>Table1[[#This Row],[delivery_date]]-Table1[[#This Row],[order_date]]</f>
        <v>3</v>
      </c>
    </row>
    <row r="4401" spans="1:17" x14ac:dyDescent="0.35">
      <c r="A4401" t="s">
        <v>4432</v>
      </c>
      <c r="B4401" t="s">
        <v>13</v>
      </c>
      <c r="C4401" t="s">
        <v>20</v>
      </c>
      <c r="D4401" s="2">
        <v>2294.71</v>
      </c>
      <c r="E4401">
        <v>0.26</v>
      </c>
      <c r="F4401">
        <v>7</v>
      </c>
      <c r="G4401" s="1">
        <v>45164</v>
      </c>
      <c r="H4401" s="1">
        <v>45170</v>
      </c>
      <c r="I4401" t="s">
        <v>31</v>
      </c>
      <c r="J4401" t="s">
        <v>22</v>
      </c>
      <c r="K4401" s="2">
        <v>139.31</v>
      </c>
      <c r="L4401" t="s">
        <v>34</v>
      </c>
      <c r="M4401">
        <f>YEAR(Table1[[#This Row],[order_date]])</f>
        <v>2023</v>
      </c>
      <c r="N4401">
        <f>MONTH(Table1[[#This Row],[order_date]])</f>
        <v>8</v>
      </c>
      <c r="O4401" s="3">
        <f>Table1[[#This Row],[sales]]-Table1[[#This Row],[profit]]</f>
        <v>2155.4</v>
      </c>
      <c r="P4401" s="3">
        <f>Table1[[#This Row],[sales]]*Table1[[#This Row],[quantity]]</f>
        <v>16062.970000000001</v>
      </c>
      <c r="Q4401" s="9">
        <f>Table1[[#This Row],[delivery_date]]-Table1[[#This Row],[order_date]]</f>
        <v>6</v>
      </c>
    </row>
    <row r="4402" spans="1:17" x14ac:dyDescent="0.35">
      <c r="A4402" t="s">
        <v>4433</v>
      </c>
      <c r="B4402" t="s">
        <v>41</v>
      </c>
      <c r="C4402" t="s">
        <v>20</v>
      </c>
      <c r="D4402" s="2">
        <v>4208.97</v>
      </c>
      <c r="E4402">
        <v>0.26</v>
      </c>
      <c r="F4402">
        <v>8</v>
      </c>
      <c r="G4402" s="1">
        <v>45601</v>
      </c>
      <c r="H4402" s="1">
        <v>45604</v>
      </c>
      <c r="I4402" t="s">
        <v>31</v>
      </c>
      <c r="J4402" t="s">
        <v>16</v>
      </c>
      <c r="K4402" s="2">
        <v>1255.25</v>
      </c>
      <c r="L4402" t="s">
        <v>39</v>
      </c>
      <c r="M4402">
        <f>YEAR(Table1[[#This Row],[order_date]])</f>
        <v>2024</v>
      </c>
      <c r="N4402">
        <f>MONTH(Table1[[#This Row],[order_date]])</f>
        <v>11</v>
      </c>
      <c r="O4402" s="3">
        <f>Table1[[#This Row],[sales]]-Table1[[#This Row],[profit]]</f>
        <v>2953.7200000000003</v>
      </c>
      <c r="P4402" s="3">
        <f>Table1[[#This Row],[sales]]*Table1[[#This Row],[quantity]]</f>
        <v>33671.760000000002</v>
      </c>
      <c r="Q4402" s="9">
        <f>Table1[[#This Row],[delivery_date]]-Table1[[#This Row],[order_date]]</f>
        <v>3</v>
      </c>
    </row>
    <row r="4403" spans="1:17" x14ac:dyDescent="0.35">
      <c r="A4403" t="s">
        <v>4434</v>
      </c>
      <c r="B4403" t="s">
        <v>13</v>
      </c>
      <c r="C4403" t="s">
        <v>20</v>
      </c>
      <c r="D4403" s="2">
        <v>4899.38</v>
      </c>
      <c r="E4403">
        <v>0.05</v>
      </c>
      <c r="F4403">
        <v>8</v>
      </c>
      <c r="G4403" s="1">
        <v>45461</v>
      </c>
      <c r="H4403" s="1">
        <v>45462</v>
      </c>
      <c r="I4403" t="s">
        <v>31</v>
      </c>
      <c r="J4403" t="s">
        <v>16</v>
      </c>
      <c r="K4403" s="2">
        <v>380.36</v>
      </c>
      <c r="L4403" t="s">
        <v>17</v>
      </c>
      <c r="M4403">
        <f>YEAR(Table1[[#This Row],[order_date]])</f>
        <v>2024</v>
      </c>
      <c r="N4403">
        <f>MONTH(Table1[[#This Row],[order_date]])</f>
        <v>6</v>
      </c>
      <c r="O4403" s="3">
        <f>Table1[[#This Row],[sales]]-Table1[[#This Row],[profit]]</f>
        <v>4519.0200000000004</v>
      </c>
      <c r="P4403" s="3">
        <f>Table1[[#This Row],[sales]]*Table1[[#This Row],[quantity]]</f>
        <v>39195.040000000001</v>
      </c>
      <c r="Q4403" s="9">
        <f>Table1[[#This Row],[delivery_date]]-Table1[[#This Row],[order_date]]</f>
        <v>1</v>
      </c>
    </row>
    <row r="4404" spans="1:17" x14ac:dyDescent="0.35">
      <c r="A4404" t="s">
        <v>4435</v>
      </c>
      <c r="B4404" t="s">
        <v>41</v>
      </c>
      <c r="C4404" t="s">
        <v>26</v>
      </c>
      <c r="D4404" s="2">
        <v>3421.12</v>
      </c>
      <c r="E4404">
        <v>0.22</v>
      </c>
      <c r="F4404">
        <v>1</v>
      </c>
      <c r="G4404" s="1">
        <v>45628</v>
      </c>
      <c r="H4404" s="1">
        <v>45634</v>
      </c>
      <c r="I4404" t="s">
        <v>21</v>
      </c>
      <c r="J4404" t="s">
        <v>16</v>
      </c>
      <c r="K4404" s="2">
        <v>953.78</v>
      </c>
      <c r="L4404" t="s">
        <v>23</v>
      </c>
      <c r="M4404">
        <f>YEAR(Table1[[#This Row],[order_date]])</f>
        <v>2024</v>
      </c>
      <c r="N4404">
        <f>MONTH(Table1[[#This Row],[order_date]])</f>
        <v>12</v>
      </c>
      <c r="O4404" s="3">
        <f>Table1[[#This Row],[sales]]-Table1[[#This Row],[profit]]</f>
        <v>2467.34</v>
      </c>
      <c r="P4404" s="3">
        <f>Table1[[#This Row],[sales]]*Table1[[#This Row],[quantity]]</f>
        <v>3421.12</v>
      </c>
      <c r="Q4404" s="9">
        <f>Table1[[#This Row],[delivery_date]]-Table1[[#This Row],[order_date]]</f>
        <v>6</v>
      </c>
    </row>
    <row r="4405" spans="1:17" x14ac:dyDescent="0.35">
      <c r="A4405" t="s">
        <v>4436</v>
      </c>
      <c r="B4405" t="s">
        <v>13</v>
      </c>
      <c r="C4405" t="s">
        <v>20</v>
      </c>
      <c r="D4405" s="2">
        <v>4517.3999999999996</v>
      </c>
      <c r="E4405">
        <v>0.26</v>
      </c>
      <c r="F4405">
        <v>4</v>
      </c>
      <c r="G4405" s="1">
        <v>45229</v>
      </c>
      <c r="H4405" s="1">
        <v>45232</v>
      </c>
      <c r="I4405" t="s">
        <v>31</v>
      </c>
      <c r="J4405" t="s">
        <v>27</v>
      </c>
      <c r="K4405" s="2">
        <v>1188.69</v>
      </c>
      <c r="L4405" t="s">
        <v>34</v>
      </c>
      <c r="M4405">
        <f>YEAR(Table1[[#This Row],[order_date]])</f>
        <v>2023</v>
      </c>
      <c r="N4405">
        <f>MONTH(Table1[[#This Row],[order_date]])</f>
        <v>10</v>
      </c>
      <c r="O4405" s="3">
        <f>Table1[[#This Row],[sales]]-Table1[[#This Row],[profit]]</f>
        <v>3328.7099999999996</v>
      </c>
      <c r="P4405" s="3">
        <f>Table1[[#This Row],[sales]]*Table1[[#This Row],[quantity]]</f>
        <v>18069.599999999999</v>
      </c>
      <c r="Q4405" s="9">
        <f>Table1[[#This Row],[delivery_date]]-Table1[[#This Row],[order_date]]</f>
        <v>3</v>
      </c>
    </row>
    <row r="4406" spans="1:17" x14ac:dyDescent="0.35">
      <c r="A4406" t="s">
        <v>4437</v>
      </c>
      <c r="B4406" t="s">
        <v>19</v>
      </c>
      <c r="C4406" t="s">
        <v>36</v>
      </c>
      <c r="D4406" s="2">
        <v>763.3</v>
      </c>
      <c r="E4406">
        <v>0.23</v>
      </c>
      <c r="F4406">
        <v>9</v>
      </c>
      <c r="G4406" s="1">
        <v>45091</v>
      </c>
      <c r="H4406" s="1">
        <v>45094</v>
      </c>
      <c r="I4406" t="s">
        <v>21</v>
      </c>
      <c r="J4406" t="s">
        <v>22</v>
      </c>
      <c r="K4406" s="2">
        <v>94.12</v>
      </c>
      <c r="L4406" t="s">
        <v>48</v>
      </c>
      <c r="M4406">
        <f>YEAR(Table1[[#This Row],[order_date]])</f>
        <v>2023</v>
      </c>
      <c r="N4406">
        <f>MONTH(Table1[[#This Row],[order_date]])</f>
        <v>6</v>
      </c>
      <c r="O4406" s="3">
        <f>Table1[[#This Row],[sales]]-Table1[[#This Row],[profit]]</f>
        <v>669.18</v>
      </c>
      <c r="P4406" s="3">
        <f>Table1[[#This Row],[sales]]*Table1[[#This Row],[quantity]]</f>
        <v>6869.7</v>
      </c>
      <c r="Q4406" s="9">
        <f>Table1[[#This Row],[delivery_date]]-Table1[[#This Row],[order_date]]</f>
        <v>3</v>
      </c>
    </row>
    <row r="4407" spans="1:17" x14ac:dyDescent="0.35">
      <c r="A4407" t="s">
        <v>4438</v>
      </c>
      <c r="B4407" t="s">
        <v>25</v>
      </c>
      <c r="C4407" t="s">
        <v>14</v>
      </c>
      <c r="D4407" s="2">
        <v>4166.97</v>
      </c>
      <c r="E4407">
        <v>0.39</v>
      </c>
      <c r="F4407">
        <v>3</v>
      </c>
      <c r="G4407" s="1">
        <v>45345</v>
      </c>
      <c r="H4407" s="1">
        <v>45346</v>
      </c>
      <c r="I4407" t="s">
        <v>21</v>
      </c>
      <c r="J4407" t="s">
        <v>22</v>
      </c>
      <c r="K4407" s="2">
        <v>690</v>
      </c>
      <c r="L4407" t="s">
        <v>28</v>
      </c>
      <c r="M4407">
        <f>YEAR(Table1[[#This Row],[order_date]])</f>
        <v>2024</v>
      </c>
      <c r="N4407">
        <f>MONTH(Table1[[#This Row],[order_date]])</f>
        <v>2</v>
      </c>
      <c r="O4407" s="3">
        <f>Table1[[#This Row],[sales]]-Table1[[#This Row],[profit]]</f>
        <v>3476.9700000000003</v>
      </c>
      <c r="P4407" s="3">
        <f>Table1[[#This Row],[sales]]*Table1[[#This Row],[quantity]]</f>
        <v>12500.91</v>
      </c>
      <c r="Q4407" s="9">
        <f>Table1[[#This Row],[delivery_date]]-Table1[[#This Row],[order_date]]</f>
        <v>1</v>
      </c>
    </row>
    <row r="4408" spans="1:17" x14ac:dyDescent="0.35">
      <c r="A4408" t="s">
        <v>4439</v>
      </c>
      <c r="B4408" t="s">
        <v>25</v>
      </c>
      <c r="C4408" t="s">
        <v>36</v>
      </c>
      <c r="D4408" s="2">
        <v>1428.96</v>
      </c>
      <c r="E4408">
        <v>0.08</v>
      </c>
      <c r="F4408">
        <v>6</v>
      </c>
      <c r="G4408" s="1">
        <v>45166</v>
      </c>
      <c r="H4408" s="1">
        <v>45167</v>
      </c>
      <c r="I4408" t="s">
        <v>31</v>
      </c>
      <c r="J4408" t="s">
        <v>16</v>
      </c>
      <c r="K4408" s="2">
        <v>148.07</v>
      </c>
      <c r="L4408" t="s">
        <v>17</v>
      </c>
      <c r="M4408">
        <f>YEAR(Table1[[#This Row],[order_date]])</f>
        <v>2023</v>
      </c>
      <c r="N4408">
        <f>MONTH(Table1[[#This Row],[order_date]])</f>
        <v>8</v>
      </c>
      <c r="O4408" s="3">
        <f>Table1[[#This Row],[sales]]-Table1[[#This Row],[profit]]</f>
        <v>1280.8900000000001</v>
      </c>
      <c r="P4408" s="3">
        <f>Table1[[#This Row],[sales]]*Table1[[#This Row],[quantity]]</f>
        <v>8573.76</v>
      </c>
      <c r="Q4408" s="9">
        <f>Table1[[#This Row],[delivery_date]]-Table1[[#This Row],[order_date]]</f>
        <v>1</v>
      </c>
    </row>
    <row r="4409" spans="1:17" x14ac:dyDescent="0.35">
      <c r="A4409" t="s">
        <v>4440</v>
      </c>
      <c r="B4409" t="s">
        <v>19</v>
      </c>
      <c r="C4409" t="s">
        <v>20</v>
      </c>
      <c r="D4409" s="2">
        <v>2415.73</v>
      </c>
      <c r="E4409">
        <v>0.4</v>
      </c>
      <c r="F4409">
        <v>4</v>
      </c>
      <c r="G4409" s="1">
        <v>45478</v>
      </c>
      <c r="H4409" s="1">
        <v>45485</v>
      </c>
      <c r="I4409" t="s">
        <v>31</v>
      </c>
      <c r="J4409" t="s">
        <v>27</v>
      </c>
      <c r="K4409" s="2">
        <v>411.32</v>
      </c>
      <c r="L4409" t="s">
        <v>28</v>
      </c>
      <c r="M4409">
        <f>YEAR(Table1[[#This Row],[order_date]])</f>
        <v>2024</v>
      </c>
      <c r="N4409">
        <f>MONTH(Table1[[#This Row],[order_date]])</f>
        <v>7</v>
      </c>
      <c r="O4409" s="3">
        <f>Table1[[#This Row],[sales]]-Table1[[#This Row],[profit]]</f>
        <v>2004.41</v>
      </c>
      <c r="P4409" s="3">
        <f>Table1[[#This Row],[sales]]*Table1[[#This Row],[quantity]]</f>
        <v>9662.92</v>
      </c>
      <c r="Q4409" s="9">
        <f>Table1[[#This Row],[delivery_date]]-Table1[[#This Row],[order_date]]</f>
        <v>7</v>
      </c>
    </row>
    <row r="4410" spans="1:17" x14ac:dyDescent="0.35">
      <c r="A4410" t="s">
        <v>4441</v>
      </c>
      <c r="B4410" t="s">
        <v>19</v>
      </c>
      <c r="C4410" t="s">
        <v>14</v>
      </c>
      <c r="D4410" s="2">
        <v>3268.25</v>
      </c>
      <c r="E4410">
        <v>0.37</v>
      </c>
      <c r="F4410">
        <v>1</v>
      </c>
      <c r="G4410" s="1">
        <v>45454</v>
      </c>
      <c r="H4410" s="1">
        <v>45455</v>
      </c>
      <c r="I4410" t="s">
        <v>21</v>
      </c>
      <c r="J4410" t="s">
        <v>16</v>
      </c>
      <c r="K4410" s="2">
        <v>311.14</v>
      </c>
      <c r="L4410" t="s">
        <v>17</v>
      </c>
      <c r="M4410">
        <f>YEAR(Table1[[#This Row],[order_date]])</f>
        <v>2024</v>
      </c>
      <c r="N4410">
        <f>MONTH(Table1[[#This Row],[order_date]])</f>
        <v>6</v>
      </c>
      <c r="O4410" s="3">
        <f>Table1[[#This Row],[sales]]-Table1[[#This Row],[profit]]</f>
        <v>2957.11</v>
      </c>
      <c r="P4410" s="3">
        <f>Table1[[#This Row],[sales]]*Table1[[#This Row],[quantity]]</f>
        <v>3268.25</v>
      </c>
      <c r="Q4410" s="9">
        <f>Table1[[#This Row],[delivery_date]]-Table1[[#This Row],[order_date]]</f>
        <v>1</v>
      </c>
    </row>
    <row r="4411" spans="1:17" x14ac:dyDescent="0.35">
      <c r="A4411" t="s">
        <v>4442</v>
      </c>
      <c r="B4411" t="s">
        <v>41</v>
      </c>
      <c r="C4411" t="s">
        <v>33</v>
      </c>
      <c r="D4411" s="2">
        <v>4527.3599999999997</v>
      </c>
      <c r="E4411">
        <v>0.45</v>
      </c>
      <c r="F4411">
        <v>3</v>
      </c>
      <c r="G4411" s="1">
        <v>45123</v>
      </c>
      <c r="H4411" s="1">
        <v>45125</v>
      </c>
      <c r="I4411" t="s">
        <v>21</v>
      </c>
      <c r="J4411" t="s">
        <v>22</v>
      </c>
      <c r="K4411" s="2">
        <v>557.55999999999995</v>
      </c>
      <c r="L4411" t="s">
        <v>17</v>
      </c>
      <c r="M4411">
        <f>YEAR(Table1[[#This Row],[order_date]])</f>
        <v>2023</v>
      </c>
      <c r="N4411">
        <f>MONTH(Table1[[#This Row],[order_date]])</f>
        <v>7</v>
      </c>
      <c r="O4411" s="3">
        <f>Table1[[#This Row],[sales]]-Table1[[#This Row],[profit]]</f>
        <v>3969.7999999999997</v>
      </c>
      <c r="P4411" s="3">
        <f>Table1[[#This Row],[sales]]*Table1[[#This Row],[quantity]]</f>
        <v>13582.079999999998</v>
      </c>
      <c r="Q4411" s="9">
        <f>Table1[[#This Row],[delivery_date]]-Table1[[#This Row],[order_date]]</f>
        <v>2</v>
      </c>
    </row>
    <row r="4412" spans="1:17" x14ac:dyDescent="0.35">
      <c r="A4412" t="s">
        <v>4443</v>
      </c>
      <c r="B4412" t="s">
        <v>41</v>
      </c>
      <c r="C4412" t="s">
        <v>33</v>
      </c>
      <c r="D4412" s="2">
        <v>4563.87</v>
      </c>
      <c r="E4412">
        <v>0.19</v>
      </c>
      <c r="F4412">
        <v>3</v>
      </c>
      <c r="G4412" s="1">
        <v>45193</v>
      </c>
      <c r="H4412" s="1">
        <v>45194</v>
      </c>
      <c r="I4412" t="s">
        <v>31</v>
      </c>
      <c r="J4412" t="s">
        <v>22</v>
      </c>
      <c r="K4412" s="2">
        <v>272.87</v>
      </c>
      <c r="L4412" t="s">
        <v>39</v>
      </c>
      <c r="M4412">
        <f>YEAR(Table1[[#This Row],[order_date]])</f>
        <v>2023</v>
      </c>
      <c r="N4412">
        <f>MONTH(Table1[[#This Row],[order_date]])</f>
        <v>9</v>
      </c>
      <c r="O4412" s="3">
        <f>Table1[[#This Row],[sales]]-Table1[[#This Row],[profit]]</f>
        <v>4291</v>
      </c>
      <c r="P4412" s="3">
        <f>Table1[[#This Row],[sales]]*Table1[[#This Row],[quantity]]</f>
        <v>13691.61</v>
      </c>
      <c r="Q4412" s="9">
        <f>Table1[[#This Row],[delivery_date]]-Table1[[#This Row],[order_date]]</f>
        <v>1</v>
      </c>
    </row>
    <row r="4413" spans="1:17" x14ac:dyDescent="0.35">
      <c r="A4413" t="s">
        <v>4444</v>
      </c>
      <c r="B4413" t="s">
        <v>41</v>
      </c>
      <c r="C4413" t="s">
        <v>36</v>
      </c>
      <c r="D4413" s="2">
        <v>551.29999999999995</v>
      </c>
      <c r="E4413">
        <v>0.09</v>
      </c>
      <c r="F4413">
        <v>3</v>
      </c>
      <c r="G4413" s="1">
        <v>44977</v>
      </c>
      <c r="H4413" s="1">
        <v>44983</v>
      </c>
      <c r="I4413" t="s">
        <v>15</v>
      </c>
      <c r="J4413" t="s">
        <v>16</v>
      </c>
      <c r="K4413" s="2">
        <v>103.63</v>
      </c>
      <c r="L4413" t="s">
        <v>17</v>
      </c>
      <c r="M4413">
        <f>YEAR(Table1[[#This Row],[order_date]])</f>
        <v>2023</v>
      </c>
      <c r="N4413">
        <f>MONTH(Table1[[#This Row],[order_date]])</f>
        <v>2</v>
      </c>
      <c r="O4413" s="3">
        <f>Table1[[#This Row],[sales]]-Table1[[#This Row],[profit]]</f>
        <v>447.66999999999996</v>
      </c>
      <c r="P4413" s="3">
        <f>Table1[[#This Row],[sales]]*Table1[[#This Row],[quantity]]</f>
        <v>1653.8999999999999</v>
      </c>
      <c r="Q4413" s="9">
        <f>Table1[[#This Row],[delivery_date]]-Table1[[#This Row],[order_date]]</f>
        <v>6</v>
      </c>
    </row>
    <row r="4414" spans="1:17" x14ac:dyDescent="0.35">
      <c r="A4414" t="s">
        <v>4445</v>
      </c>
      <c r="B4414" t="s">
        <v>13</v>
      </c>
      <c r="C4414" t="s">
        <v>14</v>
      </c>
      <c r="D4414" s="2">
        <v>1886.32</v>
      </c>
      <c r="E4414">
        <v>0.38</v>
      </c>
      <c r="F4414">
        <v>6</v>
      </c>
      <c r="G4414" s="1">
        <v>45294</v>
      </c>
      <c r="H4414" s="1">
        <v>45296</v>
      </c>
      <c r="I4414" t="s">
        <v>21</v>
      </c>
      <c r="J4414" t="s">
        <v>22</v>
      </c>
      <c r="K4414" s="2">
        <v>435.52</v>
      </c>
      <c r="L4414" t="s">
        <v>17</v>
      </c>
      <c r="M4414">
        <f>YEAR(Table1[[#This Row],[order_date]])</f>
        <v>2024</v>
      </c>
      <c r="N4414">
        <f>MONTH(Table1[[#This Row],[order_date]])</f>
        <v>1</v>
      </c>
      <c r="O4414" s="3">
        <f>Table1[[#This Row],[sales]]-Table1[[#This Row],[profit]]</f>
        <v>1450.8</v>
      </c>
      <c r="P4414" s="3">
        <f>Table1[[#This Row],[sales]]*Table1[[#This Row],[quantity]]</f>
        <v>11317.92</v>
      </c>
      <c r="Q4414" s="9">
        <f>Table1[[#This Row],[delivery_date]]-Table1[[#This Row],[order_date]]</f>
        <v>2</v>
      </c>
    </row>
    <row r="4415" spans="1:17" x14ac:dyDescent="0.35">
      <c r="A4415" t="s">
        <v>4446</v>
      </c>
      <c r="B4415" t="s">
        <v>41</v>
      </c>
      <c r="C4415" t="s">
        <v>36</v>
      </c>
      <c r="D4415" s="2">
        <v>3986.56</v>
      </c>
      <c r="E4415">
        <v>0.28999999999999998</v>
      </c>
      <c r="F4415">
        <v>9</v>
      </c>
      <c r="G4415" s="1">
        <v>45292</v>
      </c>
      <c r="H4415" s="1">
        <v>45297</v>
      </c>
      <c r="I4415" t="s">
        <v>21</v>
      </c>
      <c r="J4415" t="s">
        <v>27</v>
      </c>
      <c r="K4415" s="2">
        <v>400.95</v>
      </c>
      <c r="L4415" t="s">
        <v>34</v>
      </c>
      <c r="M4415">
        <f>YEAR(Table1[[#This Row],[order_date]])</f>
        <v>2024</v>
      </c>
      <c r="N4415">
        <f>MONTH(Table1[[#This Row],[order_date]])</f>
        <v>1</v>
      </c>
      <c r="O4415" s="3">
        <f>Table1[[#This Row],[sales]]-Table1[[#This Row],[profit]]</f>
        <v>3585.61</v>
      </c>
      <c r="P4415" s="3">
        <f>Table1[[#This Row],[sales]]*Table1[[#This Row],[quantity]]</f>
        <v>35879.040000000001</v>
      </c>
      <c r="Q4415" s="9">
        <f>Table1[[#This Row],[delivery_date]]-Table1[[#This Row],[order_date]]</f>
        <v>5</v>
      </c>
    </row>
    <row r="4416" spans="1:17" x14ac:dyDescent="0.35">
      <c r="A4416" t="s">
        <v>4447</v>
      </c>
      <c r="B4416" t="s">
        <v>19</v>
      </c>
      <c r="C4416" t="s">
        <v>14</v>
      </c>
      <c r="D4416" s="2">
        <v>3545.47</v>
      </c>
      <c r="E4416">
        <v>0.36</v>
      </c>
      <c r="F4416">
        <v>7</v>
      </c>
      <c r="G4416" s="1">
        <v>45385</v>
      </c>
      <c r="H4416" s="1">
        <v>45388</v>
      </c>
      <c r="I4416" t="s">
        <v>31</v>
      </c>
      <c r="J4416" t="s">
        <v>22</v>
      </c>
      <c r="K4416" s="2">
        <v>719.85</v>
      </c>
      <c r="L4416" t="s">
        <v>17</v>
      </c>
      <c r="M4416">
        <f>YEAR(Table1[[#This Row],[order_date]])</f>
        <v>2024</v>
      </c>
      <c r="N4416">
        <f>MONTH(Table1[[#This Row],[order_date]])</f>
        <v>4</v>
      </c>
      <c r="O4416" s="3">
        <f>Table1[[#This Row],[sales]]-Table1[[#This Row],[profit]]</f>
        <v>2825.62</v>
      </c>
      <c r="P4416" s="3">
        <f>Table1[[#This Row],[sales]]*Table1[[#This Row],[quantity]]</f>
        <v>24818.289999999997</v>
      </c>
      <c r="Q4416" s="9">
        <f>Table1[[#This Row],[delivery_date]]-Table1[[#This Row],[order_date]]</f>
        <v>3</v>
      </c>
    </row>
    <row r="4417" spans="1:17" x14ac:dyDescent="0.35">
      <c r="A4417" t="s">
        <v>4448</v>
      </c>
      <c r="B4417" t="s">
        <v>25</v>
      </c>
      <c r="C4417" t="s">
        <v>14</v>
      </c>
      <c r="D4417" s="2">
        <v>229.13</v>
      </c>
      <c r="E4417">
        <v>0.5</v>
      </c>
      <c r="F4417">
        <v>7</v>
      </c>
      <c r="G4417" s="1">
        <v>45164</v>
      </c>
      <c r="H4417" s="1">
        <v>45166</v>
      </c>
      <c r="I4417" t="s">
        <v>31</v>
      </c>
      <c r="J4417" t="s">
        <v>16</v>
      </c>
      <c r="K4417" s="2">
        <v>14.21</v>
      </c>
      <c r="L4417" t="s">
        <v>17</v>
      </c>
      <c r="M4417">
        <f>YEAR(Table1[[#This Row],[order_date]])</f>
        <v>2023</v>
      </c>
      <c r="N4417">
        <f>MONTH(Table1[[#This Row],[order_date]])</f>
        <v>8</v>
      </c>
      <c r="O4417" s="3">
        <f>Table1[[#This Row],[sales]]-Table1[[#This Row],[profit]]</f>
        <v>214.92</v>
      </c>
      <c r="P4417" s="3">
        <f>Table1[[#This Row],[sales]]*Table1[[#This Row],[quantity]]</f>
        <v>1603.9099999999999</v>
      </c>
      <c r="Q4417" s="9">
        <f>Table1[[#This Row],[delivery_date]]-Table1[[#This Row],[order_date]]</f>
        <v>2</v>
      </c>
    </row>
    <row r="4418" spans="1:17" x14ac:dyDescent="0.35">
      <c r="A4418" t="s">
        <v>4449</v>
      </c>
      <c r="B4418" t="s">
        <v>13</v>
      </c>
      <c r="C4418" t="s">
        <v>36</v>
      </c>
      <c r="D4418" s="2">
        <v>2304.46</v>
      </c>
      <c r="E4418">
        <v>0.1</v>
      </c>
      <c r="F4418">
        <v>1</v>
      </c>
      <c r="G4418" s="1">
        <v>45262</v>
      </c>
      <c r="H4418" s="1">
        <v>45267</v>
      </c>
      <c r="I4418" t="s">
        <v>31</v>
      </c>
      <c r="J4418" t="s">
        <v>22</v>
      </c>
      <c r="K4418" s="2">
        <v>163.31</v>
      </c>
      <c r="L4418" t="s">
        <v>39</v>
      </c>
      <c r="M4418">
        <f>YEAR(Table1[[#This Row],[order_date]])</f>
        <v>2023</v>
      </c>
      <c r="N4418">
        <f>MONTH(Table1[[#This Row],[order_date]])</f>
        <v>12</v>
      </c>
      <c r="O4418" s="3">
        <f>Table1[[#This Row],[sales]]-Table1[[#This Row],[profit]]</f>
        <v>2141.15</v>
      </c>
      <c r="P4418" s="3">
        <f>Table1[[#This Row],[sales]]*Table1[[#This Row],[quantity]]</f>
        <v>2304.46</v>
      </c>
      <c r="Q4418" s="9">
        <f>Table1[[#This Row],[delivery_date]]-Table1[[#This Row],[order_date]]</f>
        <v>5</v>
      </c>
    </row>
    <row r="4419" spans="1:17" x14ac:dyDescent="0.35">
      <c r="A4419" t="s">
        <v>4450</v>
      </c>
      <c r="B4419" t="s">
        <v>41</v>
      </c>
      <c r="C4419" t="s">
        <v>14</v>
      </c>
      <c r="D4419" s="2">
        <v>4163.34</v>
      </c>
      <c r="E4419">
        <v>0.21</v>
      </c>
      <c r="F4419">
        <v>9</v>
      </c>
      <c r="G4419" s="1">
        <v>45271</v>
      </c>
      <c r="H4419" s="1">
        <v>45277</v>
      </c>
      <c r="I4419" t="s">
        <v>21</v>
      </c>
      <c r="J4419" t="s">
        <v>16</v>
      </c>
      <c r="K4419" s="2">
        <v>774.86</v>
      </c>
      <c r="L4419" t="s">
        <v>23</v>
      </c>
      <c r="M4419">
        <f>YEAR(Table1[[#This Row],[order_date]])</f>
        <v>2023</v>
      </c>
      <c r="N4419">
        <f>MONTH(Table1[[#This Row],[order_date]])</f>
        <v>12</v>
      </c>
      <c r="O4419" s="3">
        <f>Table1[[#This Row],[sales]]-Table1[[#This Row],[profit]]</f>
        <v>3388.48</v>
      </c>
      <c r="P4419" s="3">
        <f>Table1[[#This Row],[sales]]*Table1[[#This Row],[quantity]]</f>
        <v>37470.06</v>
      </c>
      <c r="Q4419" s="9">
        <f>Table1[[#This Row],[delivery_date]]-Table1[[#This Row],[order_date]]</f>
        <v>6</v>
      </c>
    </row>
    <row r="4420" spans="1:17" x14ac:dyDescent="0.35">
      <c r="A4420" t="s">
        <v>4451</v>
      </c>
      <c r="B4420" t="s">
        <v>13</v>
      </c>
      <c r="C4420" t="s">
        <v>20</v>
      </c>
      <c r="D4420" s="2">
        <v>3714.65</v>
      </c>
      <c r="E4420">
        <v>0.1</v>
      </c>
      <c r="F4420">
        <v>4</v>
      </c>
      <c r="G4420" s="1">
        <v>45249</v>
      </c>
      <c r="H4420" s="1">
        <v>45252</v>
      </c>
      <c r="I4420" t="s">
        <v>31</v>
      </c>
      <c r="J4420" t="s">
        <v>16</v>
      </c>
      <c r="K4420" s="2">
        <v>240.79</v>
      </c>
      <c r="L4420" t="s">
        <v>48</v>
      </c>
      <c r="M4420">
        <f>YEAR(Table1[[#This Row],[order_date]])</f>
        <v>2023</v>
      </c>
      <c r="N4420">
        <f>MONTH(Table1[[#This Row],[order_date]])</f>
        <v>11</v>
      </c>
      <c r="O4420" s="3">
        <f>Table1[[#This Row],[sales]]-Table1[[#This Row],[profit]]</f>
        <v>3473.86</v>
      </c>
      <c r="P4420" s="3">
        <f>Table1[[#This Row],[sales]]*Table1[[#This Row],[quantity]]</f>
        <v>14858.6</v>
      </c>
      <c r="Q4420" s="9">
        <f>Table1[[#This Row],[delivery_date]]-Table1[[#This Row],[order_date]]</f>
        <v>3</v>
      </c>
    </row>
    <row r="4421" spans="1:17" x14ac:dyDescent="0.35">
      <c r="A4421" t="s">
        <v>4452</v>
      </c>
      <c r="B4421" t="s">
        <v>13</v>
      </c>
      <c r="C4421" t="s">
        <v>14</v>
      </c>
      <c r="D4421" s="2">
        <v>2118.06</v>
      </c>
      <c r="E4421">
        <v>0.43</v>
      </c>
      <c r="F4421">
        <v>8</v>
      </c>
      <c r="G4421" s="1">
        <v>45633</v>
      </c>
      <c r="H4421" s="1">
        <v>45636</v>
      </c>
      <c r="I4421" t="s">
        <v>15</v>
      </c>
      <c r="J4421" t="s">
        <v>27</v>
      </c>
      <c r="K4421" s="2">
        <v>348</v>
      </c>
      <c r="L4421" t="s">
        <v>23</v>
      </c>
      <c r="M4421">
        <f>YEAR(Table1[[#This Row],[order_date]])</f>
        <v>2024</v>
      </c>
      <c r="N4421">
        <f>MONTH(Table1[[#This Row],[order_date]])</f>
        <v>12</v>
      </c>
      <c r="O4421" s="3">
        <f>Table1[[#This Row],[sales]]-Table1[[#This Row],[profit]]</f>
        <v>1770.06</v>
      </c>
      <c r="P4421" s="3">
        <f>Table1[[#This Row],[sales]]*Table1[[#This Row],[quantity]]</f>
        <v>16944.48</v>
      </c>
      <c r="Q4421" s="9">
        <f>Table1[[#This Row],[delivery_date]]-Table1[[#This Row],[order_date]]</f>
        <v>3</v>
      </c>
    </row>
    <row r="4422" spans="1:17" x14ac:dyDescent="0.35">
      <c r="A4422" t="s">
        <v>4453</v>
      </c>
      <c r="B4422" t="s">
        <v>41</v>
      </c>
      <c r="C4422" t="s">
        <v>14</v>
      </c>
      <c r="D4422" s="2">
        <v>3702.29</v>
      </c>
      <c r="E4422">
        <v>0.01</v>
      </c>
      <c r="F4422">
        <v>1</v>
      </c>
      <c r="G4422" s="1">
        <v>44991</v>
      </c>
      <c r="H4422" s="1">
        <v>44994</v>
      </c>
      <c r="I4422" t="s">
        <v>15</v>
      </c>
      <c r="J4422" t="s">
        <v>16</v>
      </c>
      <c r="K4422" s="2">
        <v>244.42</v>
      </c>
      <c r="L4422" t="s">
        <v>39</v>
      </c>
      <c r="M4422">
        <f>YEAR(Table1[[#This Row],[order_date]])</f>
        <v>2023</v>
      </c>
      <c r="N4422">
        <f>MONTH(Table1[[#This Row],[order_date]])</f>
        <v>3</v>
      </c>
      <c r="O4422" s="3">
        <f>Table1[[#This Row],[sales]]-Table1[[#This Row],[profit]]</f>
        <v>3457.87</v>
      </c>
      <c r="P4422" s="3">
        <f>Table1[[#This Row],[sales]]*Table1[[#This Row],[quantity]]</f>
        <v>3702.29</v>
      </c>
      <c r="Q4422" s="9">
        <f>Table1[[#This Row],[delivery_date]]-Table1[[#This Row],[order_date]]</f>
        <v>3</v>
      </c>
    </row>
    <row r="4423" spans="1:17" x14ac:dyDescent="0.35">
      <c r="A4423" t="s">
        <v>4454</v>
      </c>
      <c r="B4423" t="s">
        <v>13</v>
      </c>
      <c r="C4423" t="s">
        <v>36</v>
      </c>
      <c r="D4423" s="2">
        <v>2800.93</v>
      </c>
      <c r="E4423">
        <v>7.0000000000000007E-2</v>
      </c>
      <c r="F4423">
        <v>8</v>
      </c>
      <c r="G4423" s="1">
        <v>44938</v>
      </c>
      <c r="H4423" s="1">
        <v>44944</v>
      </c>
      <c r="I4423" t="s">
        <v>31</v>
      </c>
      <c r="J4423" t="s">
        <v>16</v>
      </c>
      <c r="K4423" s="2">
        <v>384.62</v>
      </c>
      <c r="L4423" t="s">
        <v>34</v>
      </c>
      <c r="M4423">
        <f>YEAR(Table1[[#This Row],[order_date]])</f>
        <v>2023</v>
      </c>
      <c r="N4423">
        <f>MONTH(Table1[[#This Row],[order_date]])</f>
        <v>1</v>
      </c>
      <c r="O4423" s="3">
        <f>Table1[[#This Row],[sales]]-Table1[[#This Row],[profit]]</f>
        <v>2416.31</v>
      </c>
      <c r="P4423" s="3">
        <f>Table1[[#This Row],[sales]]*Table1[[#This Row],[quantity]]</f>
        <v>22407.439999999999</v>
      </c>
      <c r="Q4423" s="9">
        <f>Table1[[#This Row],[delivery_date]]-Table1[[#This Row],[order_date]]</f>
        <v>6</v>
      </c>
    </row>
    <row r="4424" spans="1:17" x14ac:dyDescent="0.35">
      <c r="A4424" t="s">
        <v>4455</v>
      </c>
      <c r="B4424" t="s">
        <v>25</v>
      </c>
      <c r="C4424" t="s">
        <v>33</v>
      </c>
      <c r="D4424" s="2">
        <v>4571.88</v>
      </c>
      <c r="E4424">
        <v>0.12</v>
      </c>
      <c r="F4424">
        <v>9</v>
      </c>
      <c r="G4424" s="1">
        <v>45278</v>
      </c>
      <c r="H4424" s="1">
        <v>45282</v>
      </c>
      <c r="I4424" t="s">
        <v>21</v>
      </c>
      <c r="J4424" t="s">
        <v>22</v>
      </c>
      <c r="K4424" s="2">
        <v>1235.17</v>
      </c>
      <c r="L4424" t="s">
        <v>17</v>
      </c>
      <c r="M4424">
        <f>YEAR(Table1[[#This Row],[order_date]])</f>
        <v>2023</v>
      </c>
      <c r="N4424">
        <f>MONTH(Table1[[#This Row],[order_date]])</f>
        <v>12</v>
      </c>
      <c r="O4424" s="3">
        <f>Table1[[#This Row],[sales]]-Table1[[#This Row],[profit]]</f>
        <v>3336.71</v>
      </c>
      <c r="P4424" s="3">
        <f>Table1[[#This Row],[sales]]*Table1[[#This Row],[quantity]]</f>
        <v>41146.92</v>
      </c>
      <c r="Q4424" s="9">
        <f>Table1[[#This Row],[delivery_date]]-Table1[[#This Row],[order_date]]</f>
        <v>4</v>
      </c>
    </row>
    <row r="4425" spans="1:17" x14ac:dyDescent="0.35">
      <c r="A4425" t="s">
        <v>4456</v>
      </c>
      <c r="B4425" t="s">
        <v>19</v>
      </c>
      <c r="C4425" t="s">
        <v>26</v>
      </c>
      <c r="D4425" s="2">
        <v>2976.92</v>
      </c>
      <c r="E4425">
        <v>0.39</v>
      </c>
      <c r="F4425">
        <v>5</v>
      </c>
      <c r="G4425" s="1">
        <v>45258</v>
      </c>
      <c r="H4425" s="1">
        <v>45262</v>
      </c>
      <c r="I4425" t="s">
        <v>31</v>
      </c>
      <c r="J4425" t="s">
        <v>22</v>
      </c>
      <c r="K4425" s="2">
        <v>704.34</v>
      </c>
      <c r="L4425" t="s">
        <v>28</v>
      </c>
      <c r="M4425">
        <f>YEAR(Table1[[#This Row],[order_date]])</f>
        <v>2023</v>
      </c>
      <c r="N4425">
        <f>MONTH(Table1[[#This Row],[order_date]])</f>
        <v>11</v>
      </c>
      <c r="O4425" s="3">
        <f>Table1[[#This Row],[sales]]-Table1[[#This Row],[profit]]</f>
        <v>2272.58</v>
      </c>
      <c r="P4425" s="3">
        <f>Table1[[#This Row],[sales]]*Table1[[#This Row],[quantity]]</f>
        <v>14884.6</v>
      </c>
      <c r="Q4425" s="9">
        <f>Table1[[#This Row],[delivery_date]]-Table1[[#This Row],[order_date]]</f>
        <v>4</v>
      </c>
    </row>
    <row r="4426" spans="1:17" x14ac:dyDescent="0.35">
      <c r="A4426" t="s">
        <v>4457</v>
      </c>
      <c r="B4426" t="s">
        <v>19</v>
      </c>
      <c r="C4426" t="s">
        <v>14</v>
      </c>
      <c r="D4426" s="2">
        <v>2063.6</v>
      </c>
      <c r="E4426">
        <v>0.31</v>
      </c>
      <c r="F4426">
        <v>7</v>
      </c>
      <c r="G4426" s="1">
        <v>45476</v>
      </c>
      <c r="H4426" s="1">
        <v>45478</v>
      </c>
      <c r="I4426" t="s">
        <v>31</v>
      </c>
      <c r="J4426" t="s">
        <v>22</v>
      </c>
      <c r="K4426" s="2">
        <v>316.52999999999997</v>
      </c>
      <c r="L4426" t="s">
        <v>48</v>
      </c>
      <c r="M4426">
        <f>YEAR(Table1[[#This Row],[order_date]])</f>
        <v>2024</v>
      </c>
      <c r="N4426">
        <f>MONTH(Table1[[#This Row],[order_date]])</f>
        <v>7</v>
      </c>
      <c r="O4426" s="3">
        <f>Table1[[#This Row],[sales]]-Table1[[#This Row],[profit]]</f>
        <v>1747.07</v>
      </c>
      <c r="P4426" s="3">
        <f>Table1[[#This Row],[sales]]*Table1[[#This Row],[quantity]]</f>
        <v>14445.199999999999</v>
      </c>
      <c r="Q4426" s="9">
        <f>Table1[[#This Row],[delivery_date]]-Table1[[#This Row],[order_date]]</f>
        <v>2</v>
      </c>
    </row>
    <row r="4427" spans="1:17" x14ac:dyDescent="0.35">
      <c r="A4427" t="s">
        <v>4458</v>
      </c>
      <c r="B4427" t="s">
        <v>25</v>
      </c>
      <c r="C4427" t="s">
        <v>26</v>
      </c>
      <c r="D4427" s="2">
        <v>4328.3100000000004</v>
      </c>
      <c r="E4427">
        <v>0.19</v>
      </c>
      <c r="F4427">
        <v>2</v>
      </c>
      <c r="G4427" s="1">
        <v>45093</v>
      </c>
      <c r="H4427" s="1">
        <v>45095</v>
      </c>
      <c r="I4427" t="s">
        <v>21</v>
      </c>
      <c r="J4427" t="s">
        <v>27</v>
      </c>
      <c r="K4427" s="2">
        <v>595.45000000000005</v>
      </c>
      <c r="L4427" t="s">
        <v>39</v>
      </c>
      <c r="M4427">
        <f>YEAR(Table1[[#This Row],[order_date]])</f>
        <v>2023</v>
      </c>
      <c r="N4427">
        <f>MONTH(Table1[[#This Row],[order_date]])</f>
        <v>6</v>
      </c>
      <c r="O4427" s="3">
        <f>Table1[[#This Row],[sales]]-Table1[[#This Row],[profit]]</f>
        <v>3732.8600000000006</v>
      </c>
      <c r="P4427" s="3">
        <f>Table1[[#This Row],[sales]]*Table1[[#This Row],[quantity]]</f>
        <v>8656.6200000000008</v>
      </c>
      <c r="Q4427" s="9">
        <f>Table1[[#This Row],[delivery_date]]-Table1[[#This Row],[order_date]]</f>
        <v>2</v>
      </c>
    </row>
    <row r="4428" spans="1:17" x14ac:dyDescent="0.35">
      <c r="A4428" t="s">
        <v>4459</v>
      </c>
      <c r="B4428" t="s">
        <v>13</v>
      </c>
      <c r="C4428" t="s">
        <v>14</v>
      </c>
      <c r="D4428" s="2">
        <v>344.36</v>
      </c>
      <c r="E4428">
        <v>0.08</v>
      </c>
      <c r="F4428">
        <v>1</v>
      </c>
      <c r="G4428" s="1">
        <v>45370</v>
      </c>
      <c r="H4428" s="1">
        <v>45373</v>
      </c>
      <c r="I4428" t="s">
        <v>15</v>
      </c>
      <c r="J4428" t="s">
        <v>27</v>
      </c>
      <c r="K4428" s="2">
        <v>48.62</v>
      </c>
      <c r="L4428" t="s">
        <v>34</v>
      </c>
      <c r="M4428">
        <f>YEAR(Table1[[#This Row],[order_date]])</f>
        <v>2024</v>
      </c>
      <c r="N4428">
        <f>MONTH(Table1[[#This Row],[order_date]])</f>
        <v>3</v>
      </c>
      <c r="O4428" s="3">
        <f>Table1[[#This Row],[sales]]-Table1[[#This Row],[profit]]</f>
        <v>295.74</v>
      </c>
      <c r="P4428" s="3">
        <f>Table1[[#This Row],[sales]]*Table1[[#This Row],[quantity]]</f>
        <v>344.36</v>
      </c>
      <c r="Q4428" s="9">
        <f>Table1[[#This Row],[delivery_date]]-Table1[[#This Row],[order_date]]</f>
        <v>3</v>
      </c>
    </row>
    <row r="4429" spans="1:17" x14ac:dyDescent="0.35">
      <c r="A4429" t="s">
        <v>4460</v>
      </c>
      <c r="B4429" t="s">
        <v>41</v>
      </c>
      <c r="C4429" t="s">
        <v>36</v>
      </c>
      <c r="D4429" s="2">
        <v>4512.5</v>
      </c>
      <c r="E4429">
        <v>0.16</v>
      </c>
      <c r="F4429">
        <v>6</v>
      </c>
      <c r="G4429" s="1">
        <v>45543</v>
      </c>
      <c r="H4429" s="1">
        <v>45548</v>
      </c>
      <c r="I4429" t="s">
        <v>15</v>
      </c>
      <c r="J4429" t="s">
        <v>22</v>
      </c>
      <c r="K4429" s="2">
        <v>374.28</v>
      </c>
      <c r="L4429" t="s">
        <v>23</v>
      </c>
      <c r="M4429">
        <f>YEAR(Table1[[#This Row],[order_date]])</f>
        <v>2024</v>
      </c>
      <c r="N4429">
        <f>MONTH(Table1[[#This Row],[order_date]])</f>
        <v>9</v>
      </c>
      <c r="O4429" s="3">
        <f>Table1[[#This Row],[sales]]-Table1[[#This Row],[profit]]</f>
        <v>4138.22</v>
      </c>
      <c r="P4429" s="3">
        <f>Table1[[#This Row],[sales]]*Table1[[#This Row],[quantity]]</f>
        <v>27075</v>
      </c>
      <c r="Q4429" s="9">
        <f>Table1[[#This Row],[delivery_date]]-Table1[[#This Row],[order_date]]</f>
        <v>5</v>
      </c>
    </row>
    <row r="4430" spans="1:17" x14ac:dyDescent="0.35">
      <c r="A4430" t="s">
        <v>4461</v>
      </c>
      <c r="B4430" t="s">
        <v>13</v>
      </c>
      <c r="C4430" t="s">
        <v>36</v>
      </c>
      <c r="D4430" s="2">
        <v>3512.1</v>
      </c>
      <c r="E4430">
        <v>0.37</v>
      </c>
      <c r="F4430">
        <v>9</v>
      </c>
      <c r="G4430" s="1">
        <v>45523</v>
      </c>
      <c r="H4430" s="1">
        <v>45525</v>
      </c>
      <c r="I4430" t="s">
        <v>21</v>
      </c>
      <c r="J4430" t="s">
        <v>27</v>
      </c>
      <c r="K4430" s="2">
        <v>518.61</v>
      </c>
      <c r="L4430" t="s">
        <v>48</v>
      </c>
      <c r="M4430">
        <f>YEAR(Table1[[#This Row],[order_date]])</f>
        <v>2024</v>
      </c>
      <c r="N4430">
        <f>MONTH(Table1[[#This Row],[order_date]])</f>
        <v>8</v>
      </c>
      <c r="O4430" s="3">
        <f>Table1[[#This Row],[sales]]-Table1[[#This Row],[profit]]</f>
        <v>2993.49</v>
      </c>
      <c r="P4430" s="3">
        <f>Table1[[#This Row],[sales]]*Table1[[#This Row],[quantity]]</f>
        <v>31608.899999999998</v>
      </c>
      <c r="Q4430" s="9">
        <f>Table1[[#This Row],[delivery_date]]-Table1[[#This Row],[order_date]]</f>
        <v>2</v>
      </c>
    </row>
    <row r="4431" spans="1:17" x14ac:dyDescent="0.35">
      <c r="A4431" t="s">
        <v>4462</v>
      </c>
      <c r="B4431" t="s">
        <v>25</v>
      </c>
      <c r="C4431" t="s">
        <v>14</v>
      </c>
      <c r="D4431" s="2">
        <v>4708.97</v>
      </c>
      <c r="E4431">
        <v>0.19</v>
      </c>
      <c r="F4431">
        <v>1</v>
      </c>
      <c r="G4431" s="1">
        <v>45116</v>
      </c>
      <c r="H4431" s="1">
        <v>45117</v>
      </c>
      <c r="I4431" t="s">
        <v>31</v>
      </c>
      <c r="J4431" t="s">
        <v>22</v>
      </c>
      <c r="K4431" s="2">
        <v>927.06</v>
      </c>
      <c r="L4431" t="s">
        <v>34</v>
      </c>
      <c r="M4431">
        <f>YEAR(Table1[[#This Row],[order_date]])</f>
        <v>2023</v>
      </c>
      <c r="N4431">
        <f>MONTH(Table1[[#This Row],[order_date]])</f>
        <v>7</v>
      </c>
      <c r="O4431" s="3">
        <f>Table1[[#This Row],[sales]]-Table1[[#This Row],[profit]]</f>
        <v>3781.9100000000003</v>
      </c>
      <c r="P4431" s="3">
        <f>Table1[[#This Row],[sales]]*Table1[[#This Row],[quantity]]</f>
        <v>4708.97</v>
      </c>
      <c r="Q4431" s="9">
        <f>Table1[[#This Row],[delivery_date]]-Table1[[#This Row],[order_date]]</f>
        <v>1</v>
      </c>
    </row>
    <row r="4432" spans="1:17" x14ac:dyDescent="0.35">
      <c r="A4432" t="s">
        <v>4463</v>
      </c>
      <c r="B4432" t="s">
        <v>13</v>
      </c>
      <c r="C4432" t="s">
        <v>36</v>
      </c>
      <c r="D4432" s="2">
        <v>1327.47</v>
      </c>
      <c r="E4432">
        <v>0.23</v>
      </c>
      <c r="F4432">
        <v>1</v>
      </c>
      <c r="G4432" s="1">
        <v>45018</v>
      </c>
      <c r="H4432" s="1">
        <v>45024</v>
      </c>
      <c r="I4432" t="s">
        <v>31</v>
      </c>
      <c r="J4432" t="s">
        <v>27</v>
      </c>
      <c r="K4432" s="2">
        <v>347.78</v>
      </c>
      <c r="L4432" t="s">
        <v>28</v>
      </c>
      <c r="M4432">
        <f>YEAR(Table1[[#This Row],[order_date]])</f>
        <v>2023</v>
      </c>
      <c r="N4432">
        <f>MONTH(Table1[[#This Row],[order_date]])</f>
        <v>4</v>
      </c>
      <c r="O4432" s="3">
        <f>Table1[[#This Row],[sales]]-Table1[[#This Row],[profit]]</f>
        <v>979.69</v>
      </c>
      <c r="P4432" s="3">
        <f>Table1[[#This Row],[sales]]*Table1[[#This Row],[quantity]]</f>
        <v>1327.47</v>
      </c>
      <c r="Q4432" s="9">
        <f>Table1[[#This Row],[delivery_date]]-Table1[[#This Row],[order_date]]</f>
        <v>6</v>
      </c>
    </row>
    <row r="4433" spans="1:17" x14ac:dyDescent="0.35">
      <c r="A4433" t="s">
        <v>4464</v>
      </c>
      <c r="B4433" t="s">
        <v>19</v>
      </c>
      <c r="C4433" t="s">
        <v>36</v>
      </c>
      <c r="D4433" s="2">
        <v>3505.11</v>
      </c>
      <c r="E4433">
        <v>0.3</v>
      </c>
      <c r="F4433">
        <v>4</v>
      </c>
      <c r="G4433" s="1">
        <v>45593</v>
      </c>
      <c r="H4433" s="1">
        <v>45594</v>
      </c>
      <c r="I4433" t="s">
        <v>21</v>
      </c>
      <c r="J4433" t="s">
        <v>16</v>
      </c>
      <c r="K4433" s="2">
        <v>773.35</v>
      </c>
      <c r="L4433" t="s">
        <v>48</v>
      </c>
      <c r="M4433">
        <f>YEAR(Table1[[#This Row],[order_date]])</f>
        <v>2024</v>
      </c>
      <c r="N4433">
        <f>MONTH(Table1[[#This Row],[order_date]])</f>
        <v>10</v>
      </c>
      <c r="O4433" s="3">
        <f>Table1[[#This Row],[sales]]-Table1[[#This Row],[profit]]</f>
        <v>2731.76</v>
      </c>
      <c r="P4433" s="3">
        <f>Table1[[#This Row],[sales]]*Table1[[#This Row],[quantity]]</f>
        <v>14020.44</v>
      </c>
      <c r="Q4433" s="9">
        <f>Table1[[#This Row],[delivery_date]]-Table1[[#This Row],[order_date]]</f>
        <v>1</v>
      </c>
    </row>
    <row r="4434" spans="1:17" x14ac:dyDescent="0.35">
      <c r="A4434" t="s">
        <v>4465</v>
      </c>
      <c r="B4434" t="s">
        <v>13</v>
      </c>
      <c r="C4434" t="s">
        <v>14</v>
      </c>
      <c r="D4434" s="2">
        <v>4066.37</v>
      </c>
      <c r="E4434">
        <v>0.46</v>
      </c>
      <c r="F4434">
        <v>6</v>
      </c>
      <c r="G4434" s="1">
        <v>45453</v>
      </c>
      <c r="H4434" s="1">
        <v>45455</v>
      </c>
      <c r="I4434" t="s">
        <v>15</v>
      </c>
      <c r="J4434" t="s">
        <v>22</v>
      </c>
      <c r="K4434" s="2">
        <v>851.86</v>
      </c>
      <c r="L4434" t="s">
        <v>34</v>
      </c>
      <c r="M4434">
        <f>YEAR(Table1[[#This Row],[order_date]])</f>
        <v>2024</v>
      </c>
      <c r="N4434">
        <f>MONTH(Table1[[#This Row],[order_date]])</f>
        <v>6</v>
      </c>
      <c r="O4434" s="3">
        <f>Table1[[#This Row],[sales]]-Table1[[#This Row],[profit]]</f>
        <v>3214.5099999999998</v>
      </c>
      <c r="P4434" s="3">
        <f>Table1[[#This Row],[sales]]*Table1[[#This Row],[quantity]]</f>
        <v>24398.22</v>
      </c>
      <c r="Q4434" s="9">
        <f>Table1[[#This Row],[delivery_date]]-Table1[[#This Row],[order_date]]</f>
        <v>2</v>
      </c>
    </row>
    <row r="4435" spans="1:17" x14ac:dyDescent="0.35">
      <c r="A4435" t="s">
        <v>4466</v>
      </c>
      <c r="B4435" t="s">
        <v>25</v>
      </c>
      <c r="C4435" t="s">
        <v>33</v>
      </c>
      <c r="D4435" s="2">
        <v>3540.3</v>
      </c>
      <c r="E4435">
        <v>0.13</v>
      </c>
      <c r="F4435">
        <v>9</v>
      </c>
      <c r="G4435" s="1">
        <v>45022</v>
      </c>
      <c r="H4435" s="1">
        <v>45027</v>
      </c>
      <c r="I4435" t="s">
        <v>21</v>
      </c>
      <c r="J4435" t="s">
        <v>22</v>
      </c>
      <c r="K4435" s="2">
        <v>236.49</v>
      </c>
      <c r="L4435" t="s">
        <v>39</v>
      </c>
      <c r="M4435">
        <f>YEAR(Table1[[#This Row],[order_date]])</f>
        <v>2023</v>
      </c>
      <c r="N4435">
        <f>MONTH(Table1[[#This Row],[order_date]])</f>
        <v>4</v>
      </c>
      <c r="O4435" s="3">
        <f>Table1[[#This Row],[sales]]-Table1[[#This Row],[profit]]</f>
        <v>3303.8100000000004</v>
      </c>
      <c r="P4435" s="3">
        <f>Table1[[#This Row],[sales]]*Table1[[#This Row],[quantity]]</f>
        <v>31862.7</v>
      </c>
      <c r="Q4435" s="9">
        <f>Table1[[#This Row],[delivery_date]]-Table1[[#This Row],[order_date]]</f>
        <v>5</v>
      </c>
    </row>
    <row r="4436" spans="1:17" x14ac:dyDescent="0.35">
      <c r="A4436" t="s">
        <v>4467</v>
      </c>
      <c r="B4436" t="s">
        <v>19</v>
      </c>
      <c r="C4436" t="s">
        <v>14</v>
      </c>
      <c r="D4436" s="2">
        <v>1130.6400000000001</v>
      </c>
      <c r="E4436">
        <v>0.22</v>
      </c>
      <c r="F4436">
        <v>2</v>
      </c>
      <c r="G4436" s="1">
        <v>45152</v>
      </c>
      <c r="H4436" s="1">
        <v>45153</v>
      </c>
      <c r="I4436" t="s">
        <v>21</v>
      </c>
      <c r="J4436" t="s">
        <v>27</v>
      </c>
      <c r="K4436" s="2">
        <v>96.88</v>
      </c>
      <c r="L4436" t="s">
        <v>48</v>
      </c>
      <c r="M4436">
        <f>YEAR(Table1[[#This Row],[order_date]])</f>
        <v>2023</v>
      </c>
      <c r="N4436">
        <f>MONTH(Table1[[#This Row],[order_date]])</f>
        <v>8</v>
      </c>
      <c r="O4436" s="3">
        <f>Table1[[#This Row],[sales]]-Table1[[#This Row],[profit]]</f>
        <v>1033.7600000000002</v>
      </c>
      <c r="P4436" s="3">
        <f>Table1[[#This Row],[sales]]*Table1[[#This Row],[quantity]]</f>
        <v>2261.2800000000002</v>
      </c>
      <c r="Q4436" s="9">
        <f>Table1[[#This Row],[delivery_date]]-Table1[[#This Row],[order_date]]</f>
        <v>1</v>
      </c>
    </row>
    <row r="4437" spans="1:17" x14ac:dyDescent="0.35">
      <c r="A4437" t="s">
        <v>4468</v>
      </c>
      <c r="B4437" t="s">
        <v>13</v>
      </c>
      <c r="C4437" t="s">
        <v>33</v>
      </c>
      <c r="D4437" s="2">
        <v>1450.39</v>
      </c>
      <c r="E4437">
        <v>0.16</v>
      </c>
      <c r="F4437">
        <v>5</v>
      </c>
      <c r="G4437" s="1">
        <v>45426</v>
      </c>
      <c r="H4437" s="1">
        <v>45429</v>
      </c>
      <c r="I4437" t="s">
        <v>15</v>
      </c>
      <c r="J4437" t="s">
        <v>27</v>
      </c>
      <c r="K4437" s="2">
        <v>106.76</v>
      </c>
      <c r="L4437" t="s">
        <v>28</v>
      </c>
      <c r="M4437">
        <f>YEAR(Table1[[#This Row],[order_date]])</f>
        <v>2024</v>
      </c>
      <c r="N4437">
        <f>MONTH(Table1[[#This Row],[order_date]])</f>
        <v>5</v>
      </c>
      <c r="O4437" s="3">
        <f>Table1[[#This Row],[sales]]-Table1[[#This Row],[profit]]</f>
        <v>1343.63</v>
      </c>
      <c r="P4437" s="3">
        <f>Table1[[#This Row],[sales]]*Table1[[#This Row],[quantity]]</f>
        <v>7251.9500000000007</v>
      </c>
      <c r="Q4437" s="9">
        <f>Table1[[#This Row],[delivery_date]]-Table1[[#This Row],[order_date]]</f>
        <v>3</v>
      </c>
    </row>
    <row r="4438" spans="1:17" x14ac:dyDescent="0.35">
      <c r="A4438" t="s">
        <v>4469</v>
      </c>
      <c r="B4438" t="s">
        <v>13</v>
      </c>
      <c r="C4438" t="s">
        <v>36</v>
      </c>
      <c r="D4438" s="2">
        <v>2877.04</v>
      </c>
      <c r="E4438">
        <v>0.23</v>
      </c>
      <c r="F4438">
        <v>7</v>
      </c>
      <c r="G4438" s="1">
        <v>45556</v>
      </c>
      <c r="H4438" s="1">
        <v>45559</v>
      </c>
      <c r="I4438" t="s">
        <v>21</v>
      </c>
      <c r="J4438" t="s">
        <v>16</v>
      </c>
      <c r="K4438" s="2">
        <v>281.14</v>
      </c>
      <c r="L4438" t="s">
        <v>39</v>
      </c>
      <c r="M4438">
        <f>YEAR(Table1[[#This Row],[order_date]])</f>
        <v>2024</v>
      </c>
      <c r="N4438">
        <f>MONTH(Table1[[#This Row],[order_date]])</f>
        <v>9</v>
      </c>
      <c r="O4438" s="3">
        <f>Table1[[#This Row],[sales]]-Table1[[#This Row],[profit]]</f>
        <v>2595.9</v>
      </c>
      <c r="P4438" s="3">
        <f>Table1[[#This Row],[sales]]*Table1[[#This Row],[quantity]]</f>
        <v>20139.28</v>
      </c>
      <c r="Q4438" s="9">
        <f>Table1[[#This Row],[delivery_date]]-Table1[[#This Row],[order_date]]</f>
        <v>3</v>
      </c>
    </row>
    <row r="4439" spans="1:17" x14ac:dyDescent="0.35">
      <c r="A4439" t="s">
        <v>4470</v>
      </c>
      <c r="B4439" t="s">
        <v>19</v>
      </c>
      <c r="C4439" t="s">
        <v>33</v>
      </c>
      <c r="D4439" s="2">
        <v>2289.08</v>
      </c>
      <c r="E4439">
        <v>0.35</v>
      </c>
      <c r="F4439">
        <v>4</v>
      </c>
      <c r="G4439" s="1">
        <v>45125</v>
      </c>
      <c r="H4439" s="1">
        <v>45129</v>
      </c>
      <c r="I4439" t="s">
        <v>31</v>
      </c>
      <c r="J4439" t="s">
        <v>27</v>
      </c>
      <c r="K4439" s="2">
        <v>557.38</v>
      </c>
      <c r="L4439" t="s">
        <v>17</v>
      </c>
      <c r="M4439">
        <f>YEAR(Table1[[#This Row],[order_date]])</f>
        <v>2023</v>
      </c>
      <c r="N4439">
        <f>MONTH(Table1[[#This Row],[order_date]])</f>
        <v>7</v>
      </c>
      <c r="O4439" s="3">
        <f>Table1[[#This Row],[sales]]-Table1[[#This Row],[profit]]</f>
        <v>1731.6999999999998</v>
      </c>
      <c r="P4439" s="3">
        <f>Table1[[#This Row],[sales]]*Table1[[#This Row],[quantity]]</f>
        <v>9156.32</v>
      </c>
      <c r="Q4439" s="9">
        <f>Table1[[#This Row],[delivery_date]]-Table1[[#This Row],[order_date]]</f>
        <v>4</v>
      </c>
    </row>
    <row r="4440" spans="1:17" x14ac:dyDescent="0.35">
      <c r="A4440" t="s">
        <v>4471</v>
      </c>
      <c r="B4440" t="s">
        <v>41</v>
      </c>
      <c r="C4440" t="s">
        <v>36</v>
      </c>
      <c r="D4440" s="2">
        <v>3702.07</v>
      </c>
      <c r="E4440">
        <v>0.24</v>
      </c>
      <c r="F4440">
        <v>6</v>
      </c>
      <c r="G4440" s="1">
        <v>45579</v>
      </c>
      <c r="H4440" s="1">
        <v>45583</v>
      </c>
      <c r="I4440" t="s">
        <v>31</v>
      </c>
      <c r="J4440" t="s">
        <v>22</v>
      </c>
      <c r="K4440" s="2">
        <v>759.26</v>
      </c>
      <c r="L4440" t="s">
        <v>17</v>
      </c>
      <c r="M4440">
        <f>YEAR(Table1[[#This Row],[order_date]])</f>
        <v>2024</v>
      </c>
      <c r="N4440">
        <f>MONTH(Table1[[#This Row],[order_date]])</f>
        <v>10</v>
      </c>
      <c r="O4440" s="3">
        <f>Table1[[#This Row],[sales]]-Table1[[#This Row],[profit]]</f>
        <v>2942.8100000000004</v>
      </c>
      <c r="P4440" s="3">
        <f>Table1[[#This Row],[sales]]*Table1[[#This Row],[quantity]]</f>
        <v>22212.420000000002</v>
      </c>
      <c r="Q4440" s="9">
        <f>Table1[[#This Row],[delivery_date]]-Table1[[#This Row],[order_date]]</f>
        <v>4</v>
      </c>
    </row>
    <row r="4441" spans="1:17" x14ac:dyDescent="0.35">
      <c r="A4441" t="s">
        <v>4472</v>
      </c>
      <c r="B4441" t="s">
        <v>19</v>
      </c>
      <c r="C4441" t="s">
        <v>33</v>
      </c>
      <c r="D4441" s="2">
        <v>1955.52</v>
      </c>
      <c r="E4441">
        <v>0.42</v>
      </c>
      <c r="F4441">
        <v>6</v>
      </c>
      <c r="G4441" s="1">
        <v>45619</v>
      </c>
      <c r="H4441" s="1">
        <v>45623</v>
      </c>
      <c r="I4441" t="s">
        <v>21</v>
      </c>
      <c r="J4441" t="s">
        <v>16</v>
      </c>
      <c r="K4441" s="2">
        <v>314.02999999999997</v>
      </c>
      <c r="L4441" t="s">
        <v>48</v>
      </c>
      <c r="M4441">
        <f>YEAR(Table1[[#This Row],[order_date]])</f>
        <v>2024</v>
      </c>
      <c r="N4441">
        <f>MONTH(Table1[[#This Row],[order_date]])</f>
        <v>11</v>
      </c>
      <c r="O4441" s="3">
        <f>Table1[[#This Row],[sales]]-Table1[[#This Row],[profit]]</f>
        <v>1641.49</v>
      </c>
      <c r="P4441" s="3">
        <f>Table1[[#This Row],[sales]]*Table1[[#This Row],[quantity]]</f>
        <v>11733.119999999999</v>
      </c>
      <c r="Q4441" s="9">
        <f>Table1[[#This Row],[delivery_date]]-Table1[[#This Row],[order_date]]</f>
        <v>4</v>
      </c>
    </row>
    <row r="4442" spans="1:17" x14ac:dyDescent="0.35">
      <c r="A4442" t="s">
        <v>4473</v>
      </c>
      <c r="B4442" t="s">
        <v>41</v>
      </c>
      <c r="C4442" t="s">
        <v>33</v>
      </c>
      <c r="D4442" s="2">
        <v>4311.45</v>
      </c>
      <c r="E4442">
        <v>0.28000000000000003</v>
      </c>
      <c r="F4442">
        <v>4</v>
      </c>
      <c r="G4442" s="1">
        <v>45093</v>
      </c>
      <c r="H4442" s="1">
        <v>45099</v>
      </c>
      <c r="I4442" t="s">
        <v>21</v>
      </c>
      <c r="J4442" t="s">
        <v>22</v>
      </c>
      <c r="K4442" s="2">
        <v>228.07</v>
      </c>
      <c r="L4442" t="s">
        <v>34</v>
      </c>
      <c r="M4442">
        <f>YEAR(Table1[[#This Row],[order_date]])</f>
        <v>2023</v>
      </c>
      <c r="N4442">
        <f>MONTH(Table1[[#This Row],[order_date]])</f>
        <v>6</v>
      </c>
      <c r="O4442" s="3">
        <f>Table1[[#This Row],[sales]]-Table1[[#This Row],[profit]]</f>
        <v>4083.3799999999997</v>
      </c>
      <c r="P4442" s="3">
        <f>Table1[[#This Row],[sales]]*Table1[[#This Row],[quantity]]</f>
        <v>17245.8</v>
      </c>
      <c r="Q4442" s="9">
        <f>Table1[[#This Row],[delivery_date]]-Table1[[#This Row],[order_date]]</f>
        <v>6</v>
      </c>
    </row>
    <row r="4443" spans="1:17" x14ac:dyDescent="0.35">
      <c r="A4443" t="s">
        <v>4474</v>
      </c>
      <c r="B4443" t="s">
        <v>25</v>
      </c>
      <c r="C4443" t="s">
        <v>14</v>
      </c>
      <c r="D4443" s="2">
        <v>2216.41</v>
      </c>
      <c r="E4443">
        <v>0.19</v>
      </c>
      <c r="F4443">
        <v>4</v>
      </c>
      <c r="G4443" s="1">
        <v>45041</v>
      </c>
      <c r="H4443" s="1">
        <v>45046</v>
      </c>
      <c r="I4443" t="s">
        <v>15</v>
      </c>
      <c r="J4443" t="s">
        <v>27</v>
      </c>
      <c r="K4443" s="2">
        <v>481.02</v>
      </c>
      <c r="L4443" t="s">
        <v>17</v>
      </c>
      <c r="M4443">
        <f>YEAR(Table1[[#This Row],[order_date]])</f>
        <v>2023</v>
      </c>
      <c r="N4443">
        <f>MONTH(Table1[[#This Row],[order_date]])</f>
        <v>4</v>
      </c>
      <c r="O4443" s="3">
        <f>Table1[[#This Row],[sales]]-Table1[[#This Row],[profit]]</f>
        <v>1735.3899999999999</v>
      </c>
      <c r="P4443" s="3">
        <f>Table1[[#This Row],[sales]]*Table1[[#This Row],[quantity]]</f>
        <v>8865.64</v>
      </c>
      <c r="Q4443" s="9">
        <f>Table1[[#This Row],[delivery_date]]-Table1[[#This Row],[order_date]]</f>
        <v>5</v>
      </c>
    </row>
    <row r="4444" spans="1:17" x14ac:dyDescent="0.35">
      <c r="A4444" t="s">
        <v>4475</v>
      </c>
      <c r="B4444" t="s">
        <v>25</v>
      </c>
      <c r="C4444" t="s">
        <v>33</v>
      </c>
      <c r="D4444" s="2">
        <v>296.2</v>
      </c>
      <c r="E4444">
        <v>0.39</v>
      </c>
      <c r="F4444">
        <v>9</v>
      </c>
      <c r="G4444" s="1">
        <v>45032</v>
      </c>
      <c r="H4444" s="1">
        <v>45035</v>
      </c>
      <c r="I4444" t="s">
        <v>21</v>
      </c>
      <c r="J4444" t="s">
        <v>22</v>
      </c>
      <c r="K4444" s="2">
        <v>54.75</v>
      </c>
      <c r="L4444" t="s">
        <v>17</v>
      </c>
      <c r="M4444">
        <f>YEAR(Table1[[#This Row],[order_date]])</f>
        <v>2023</v>
      </c>
      <c r="N4444">
        <f>MONTH(Table1[[#This Row],[order_date]])</f>
        <v>4</v>
      </c>
      <c r="O4444" s="3">
        <f>Table1[[#This Row],[sales]]-Table1[[#This Row],[profit]]</f>
        <v>241.45</v>
      </c>
      <c r="P4444" s="3">
        <f>Table1[[#This Row],[sales]]*Table1[[#This Row],[quantity]]</f>
        <v>2665.7999999999997</v>
      </c>
      <c r="Q4444" s="9">
        <f>Table1[[#This Row],[delivery_date]]-Table1[[#This Row],[order_date]]</f>
        <v>3</v>
      </c>
    </row>
    <row r="4445" spans="1:17" x14ac:dyDescent="0.35">
      <c r="A4445" t="s">
        <v>4476</v>
      </c>
      <c r="B4445" t="s">
        <v>19</v>
      </c>
      <c r="C4445" t="s">
        <v>36</v>
      </c>
      <c r="D4445" s="2">
        <v>185.08</v>
      </c>
      <c r="E4445">
        <v>0.22</v>
      </c>
      <c r="F4445">
        <v>1</v>
      </c>
      <c r="G4445" s="1">
        <v>44930</v>
      </c>
      <c r="H4445" s="1">
        <v>44935</v>
      </c>
      <c r="I4445" t="s">
        <v>31</v>
      </c>
      <c r="J4445" t="s">
        <v>16</v>
      </c>
      <c r="K4445" s="2">
        <v>13.09</v>
      </c>
      <c r="L4445" t="s">
        <v>39</v>
      </c>
      <c r="M4445">
        <f>YEAR(Table1[[#This Row],[order_date]])</f>
        <v>2023</v>
      </c>
      <c r="N4445">
        <f>MONTH(Table1[[#This Row],[order_date]])</f>
        <v>1</v>
      </c>
      <c r="O4445" s="3">
        <f>Table1[[#This Row],[sales]]-Table1[[#This Row],[profit]]</f>
        <v>171.99</v>
      </c>
      <c r="P4445" s="3">
        <f>Table1[[#This Row],[sales]]*Table1[[#This Row],[quantity]]</f>
        <v>185.08</v>
      </c>
      <c r="Q4445" s="9">
        <f>Table1[[#This Row],[delivery_date]]-Table1[[#This Row],[order_date]]</f>
        <v>5</v>
      </c>
    </row>
    <row r="4446" spans="1:17" x14ac:dyDescent="0.35">
      <c r="A4446" t="s">
        <v>4477</v>
      </c>
      <c r="B4446" t="s">
        <v>19</v>
      </c>
      <c r="C4446" t="s">
        <v>14</v>
      </c>
      <c r="D4446" s="2">
        <v>3269.04</v>
      </c>
      <c r="E4446">
        <v>0.26</v>
      </c>
      <c r="F4446">
        <v>5</v>
      </c>
      <c r="G4446" s="1">
        <v>45171</v>
      </c>
      <c r="H4446" s="1">
        <v>45172</v>
      </c>
      <c r="I4446" t="s">
        <v>15</v>
      </c>
      <c r="J4446" t="s">
        <v>22</v>
      </c>
      <c r="K4446" s="2">
        <v>736.15</v>
      </c>
      <c r="L4446" t="s">
        <v>17</v>
      </c>
      <c r="M4446">
        <f>YEAR(Table1[[#This Row],[order_date]])</f>
        <v>2023</v>
      </c>
      <c r="N4446">
        <f>MONTH(Table1[[#This Row],[order_date]])</f>
        <v>9</v>
      </c>
      <c r="O4446" s="3">
        <f>Table1[[#This Row],[sales]]-Table1[[#This Row],[profit]]</f>
        <v>2532.89</v>
      </c>
      <c r="P4446" s="3">
        <f>Table1[[#This Row],[sales]]*Table1[[#This Row],[quantity]]</f>
        <v>16345.2</v>
      </c>
      <c r="Q4446" s="9">
        <f>Table1[[#This Row],[delivery_date]]-Table1[[#This Row],[order_date]]</f>
        <v>1</v>
      </c>
    </row>
    <row r="4447" spans="1:17" x14ac:dyDescent="0.35">
      <c r="A4447" t="s">
        <v>4478</v>
      </c>
      <c r="B4447" t="s">
        <v>25</v>
      </c>
      <c r="C4447" t="s">
        <v>33</v>
      </c>
      <c r="D4447" s="2">
        <v>2748.71</v>
      </c>
      <c r="E4447">
        <v>0.5</v>
      </c>
      <c r="F4447">
        <v>9</v>
      </c>
      <c r="G4447" s="1">
        <v>45066</v>
      </c>
      <c r="H4447" s="1">
        <v>45073</v>
      </c>
      <c r="I4447" t="s">
        <v>21</v>
      </c>
      <c r="J4447" t="s">
        <v>27</v>
      </c>
      <c r="K4447" s="2">
        <v>322.85000000000002</v>
      </c>
      <c r="L4447" t="s">
        <v>34</v>
      </c>
      <c r="M4447">
        <f>YEAR(Table1[[#This Row],[order_date]])</f>
        <v>2023</v>
      </c>
      <c r="N4447">
        <f>MONTH(Table1[[#This Row],[order_date]])</f>
        <v>5</v>
      </c>
      <c r="O4447" s="3">
        <f>Table1[[#This Row],[sales]]-Table1[[#This Row],[profit]]</f>
        <v>2425.86</v>
      </c>
      <c r="P4447" s="3">
        <f>Table1[[#This Row],[sales]]*Table1[[#This Row],[quantity]]</f>
        <v>24738.39</v>
      </c>
      <c r="Q4447" s="9">
        <f>Table1[[#This Row],[delivery_date]]-Table1[[#This Row],[order_date]]</f>
        <v>7</v>
      </c>
    </row>
    <row r="4448" spans="1:17" x14ac:dyDescent="0.35">
      <c r="A4448" t="s">
        <v>4479</v>
      </c>
      <c r="B4448" t="s">
        <v>41</v>
      </c>
      <c r="C4448" t="s">
        <v>14</v>
      </c>
      <c r="D4448" s="2">
        <v>2759.45</v>
      </c>
      <c r="E4448">
        <v>0.39</v>
      </c>
      <c r="F4448">
        <v>9</v>
      </c>
      <c r="G4448" s="1">
        <v>45003</v>
      </c>
      <c r="H4448" s="1">
        <v>45006</v>
      </c>
      <c r="I4448" t="s">
        <v>31</v>
      </c>
      <c r="J4448" t="s">
        <v>22</v>
      </c>
      <c r="K4448" s="2">
        <v>471.87</v>
      </c>
      <c r="L4448" t="s">
        <v>39</v>
      </c>
      <c r="M4448">
        <f>YEAR(Table1[[#This Row],[order_date]])</f>
        <v>2023</v>
      </c>
      <c r="N4448">
        <f>MONTH(Table1[[#This Row],[order_date]])</f>
        <v>3</v>
      </c>
      <c r="O4448" s="3">
        <f>Table1[[#This Row],[sales]]-Table1[[#This Row],[profit]]</f>
        <v>2287.58</v>
      </c>
      <c r="P4448" s="3">
        <f>Table1[[#This Row],[sales]]*Table1[[#This Row],[quantity]]</f>
        <v>24835.05</v>
      </c>
      <c r="Q4448" s="9">
        <f>Table1[[#This Row],[delivery_date]]-Table1[[#This Row],[order_date]]</f>
        <v>3</v>
      </c>
    </row>
    <row r="4449" spans="1:17" x14ac:dyDescent="0.35">
      <c r="A4449" t="s">
        <v>4480</v>
      </c>
      <c r="B4449" t="s">
        <v>25</v>
      </c>
      <c r="C4449" t="s">
        <v>26</v>
      </c>
      <c r="D4449" s="2">
        <v>3971.04</v>
      </c>
      <c r="E4449">
        <v>0.43</v>
      </c>
      <c r="F4449">
        <v>9</v>
      </c>
      <c r="G4449" s="1">
        <v>44976</v>
      </c>
      <c r="H4449" s="1">
        <v>44980</v>
      </c>
      <c r="I4449" t="s">
        <v>21</v>
      </c>
      <c r="J4449" t="s">
        <v>22</v>
      </c>
      <c r="K4449" s="2">
        <v>515.02</v>
      </c>
      <c r="L4449" t="s">
        <v>28</v>
      </c>
      <c r="M4449">
        <f>YEAR(Table1[[#This Row],[order_date]])</f>
        <v>2023</v>
      </c>
      <c r="N4449">
        <f>MONTH(Table1[[#This Row],[order_date]])</f>
        <v>2</v>
      </c>
      <c r="O4449" s="3">
        <f>Table1[[#This Row],[sales]]-Table1[[#This Row],[profit]]</f>
        <v>3456.02</v>
      </c>
      <c r="P4449" s="3">
        <f>Table1[[#This Row],[sales]]*Table1[[#This Row],[quantity]]</f>
        <v>35739.360000000001</v>
      </c>
      <c r="Q4449" s="9">
        <f>Table1[[#This Row],[delivery_date]]-Table1[[#This Row],[order_date]]</f>
        <v>4</v>
      </c>
    </row>
    <row r="4450" spans="1:17" x14ac:dyDescent="0.35">
      <c r="A4450" t="s">
        <v>4481</v>
      </c>
      <c r="B4450" t="s">
        <v>19</v>
      </c>
      <c r="C4450" t="s">
        <v>14</v>
      </c>
      <c r="D4450" s="2">
        <v>1941.03</v>
      </c>
      <c r="E4450">
        <v>0.3</v>
      </c>
      <c r="F4450">
        <v>2</v>
      </c>
      <c r="G4450" s="1">
        <v>45579</v>
      </c>
      <c r="H4450" s="1">
        <v>45585</v>
      </c>
      <c r="I4450" t="s">
        <v>21</v>
      </c>
      <c r="J4450" t="s">
        <v>16</v>
      </c>
      <c r="K4450" s="2">
        <v>253.58</v>
      </c>
      <c r="L4450" t="s">
        <v>17</v>
      </c>
      <c r="M4450">
        <f>YEAR(Table1[[#This Row],[order_date]])</f>
        <v>2024</v>
      </c>
      <c r="N4450">
        <f>MONTH(Table1[[#This Row],[order_date]])</f>
        <v>10</v>
      </c>
      <c r="O4450" s="3">
        <f>Table1[[#This Row],[sales]]-Table1[[#This Row],[profit]]</f>
        <v>1687.45</v>
      </c>
      <c r="P4450" s="3">
        <f>Table1[[#This Row],[sales]]*Table1[[#This Row],[quantity]]</f>
        <v>3882.06</v>
      </c>
      <c r="Q4450" s="9">
        <f>Table1[[#This Row],[delivery_date]]-Table1[[#This Row],[order_date]]</f>
        <v>6</v>
      </c>
    </row>
    <row r="4451" spans="1:17" x14ac:dyDescent="0.35">
      <c r="A4451" t="s">
        <v>4482</v>
      </c>
      <c r="B4451" t="s">
        <v>25</v>
      </c>
      <c r="C4451" t="s">
        <v>26</v>
      </c>
      <c r="D4451" s="2">
        <v>4977.6899999999996</v>
      </c>
      <c r="E4451">
        <v>0.17</v>
      </c>
      <c r="F4451">
        <v>7</v>
      </c>
      <c r="G4451" s="1">
        <v>45618</v>
      </c>
      <c r="H4451" s="1">
        <v>45622</v>
      </c>
      <c r="I4451" t="s">
        <v>15</v>
      </c>
      <c r="J4451" t="s">
        <v>27</v>
      </c>
      <c r="K4451" s="2">
        <v>322.33999999999997</v>
      </c>
      <c r="L4451" t="s">
        <v>34</v>
      </c>
      <c r="M4451">
        <f>YEAR(Table1[[#This Row],[order_date]])</f>
        <v>2024</v>
      </c>
      <c r="N4451">
        <f>MONTH(Table1[[#This Row],[order_date]])</f>
        <v>11</v>
      </c>
      <c r="O4451" s="3">
        <f>Table1[[#This Row],[sales]]-Table1[[#This Row],[profit]]</f>
        <v>4655.3499999999995</v>
      </c>
      <c r="P4451" s="3">
        <f>Table1[[#This Row],[sales]]*Table1[[#This Row],[quantity]]</f>
        <v>34843.829999999994</v>
      </c>
      <c r="Q4451" s="9">
        <f>Table1[[#This Row],[delivery_date]]-Table1[[#This Row],[order_date]]</f>
        <v>4</v>
      </c>
    </row>
    <row r="4452" spans="1:17" x14ac:dyDescent="0.35">
      <c r="A4452" t="s">
        <v>4483</v>
      </c>
      <c r="B4452" t="s">
        <v>19</v>
      </c>
      <c r="C4452" t="s">
        <v>26</v>
      </c>
      <c r="D4452" s="2">
        <v>4733.1000000000004</v>
      </c>
      <c r="E4452">
        <v>0.5</v>
      </c>
      <c r="F4452">
        <v>8</v>
      </c>
      <c r="G4452" s="1">
        <v>45401</v>
      </c>
      <c r="H4452" s="1">
        <v>45407</v>
      </c>
      <c r="I4452" t="s">
        <v>21</v>
      </c>
      <c r="J4452" t="s">
        <v>16</v>
      </c>
      <c r="K4452" s="2">
        <v>293.16000000000003</v>
      </c>
      <c r="L4452" t="s">
        <v>34</v>
      </c>
      <c r="M4452">
        <f>YEAR(Table1[[#This Row],[order_date]])</f>
        <v>2024</v>
      </c>
      <c r="N4452">
        <f>MONTH(Table1[[#This Row],[order_date]])</f>
        <v>4</v>
      </c>
      <c r="O4452" s="3">
        <f>Table1[[#This Row],[sales]]-Table1[[#This Row],[profit]]</f>
        <v>4439.9400000000005</v>
      </c>
      <c r="P4452" s="3">
        <f>Table1[[#This Row],[sales]]*Table1[[#This Row],[quantity]]</f>
        <v>37864.800000000003</v>
      </c>
      <c r="Q4452" s="9">
        <f>Table1[[#This Row],[delivery_date]]-Table1[[#This Row],[order_date]]</f>
        <v>6</v>
      </c>
    </row>
    <row r="4453" spans="1:17" x14ac:dyDescent="0.35">
      <c r="A4453" t="s">
        <v>4484</v>
      </c>
      <c r="B4453" t="s">
        <v>19</v>
      </c>
      <c r="C4453" t="s">
        <v>14</v>
      </c>
      <c r="D4453" s="2">
        <v>163.51</v>
      </c>
      <c r="E4453">
        <v>0.12</v>
      </c>
      <c r="F4453">
        <v>1</v>
      </c>
      <c r="G4453" s="1">
        <v>45274</v>
      </c>
      <c r="H4453" s="1">
        <v>45275</v>
      </c>
      <c r="I4453" t="s">
        <v>15</v>
      </c>
      <c r="J4453" t="s">
        <v>16</v>
      </c>
      <c r="K4453" s="2">
        <v>39.97</v>
      </c>
      <c r="L4453" t="s">
        <v>48</v>
      </c>
      <c r="M4453">
        <f>YEAR(Table1[[#This Row],[order_date]])</f>
        <v>2023</v>
      </c>
      <c r="N4453">
        <f>MONTH(Table1[[#This Row],[order_date]])</f>
        <v>12</v>
      </c>
      <c r="O4453" s="3">
        <f>Table1[[#This Row],[sales]]-Table1[[#This Row],[profit]]</f>
        <v>123.53999999999999</v>
      </c>
      <c r="P4453" s="3">
        <f>Table1[[#This Row],[sales]]*Table1[[#This Row],[quantity]]</f>
        <v>163.51</v>
      </c>
      <c r="Q4453" s="9">
        <f>Table1[[#This Row],[delivery_date]]-Table1[[#This Row],[order_date]]</f>
        <v>1</v>
      </c>
    </row>
    <row r="4454" spans="1:17" x14ac:dyDescent="0.35">
      <c r="A4454" t="s">
        <v>4485</v>
      </c>
      <c r="B4454" t="s">
        <v>25</v>
      </c>
      <c r="C4454" t="s">
        <v>36</v>
      </c>
      <c r="D4454" s="2">
        <v>4489.1400000000003</v>
      </c>
      <c r="E4454">
        <v>0.44</v>
      </c>
      <c r="F4454">
        <v>2</v>
      </c>
      <c r="G4454" s="1">
        <v>45411</v>
      </c>
      <c r="H4454" s="1">
        <v>45414</v>
      </c>
      <c r="I4454" t="s">
        <v>15</v>
      </c>
      <c r="J4454" t="s">
        <v>16</v>
      </c>
      <c r="K4454" s="2">
        <v>228.14</v>
      </c>
      <c r="L4454" t="s">
        <v>23</v>
      </c>
      <c r="M4454">
        <f>YEAR(Table1[[#This Row],[order_date]])</f>
        <v>2024</v>
      </c>
      <c r="N4454">
        <f>MONTH(Table1[[#This Row],[order_date]])</f>
        <v>4</v>
      </c>
      <c r="O4454" s="3">
        <f>Table1[[#This Row],[sales]]-Table1[[#This Row],[profit]]</f>
        <v>4261</v>
      </c>
      <c r="P4454" s="3">
        <f>Table1[[#This Row],[sales]]*Table1[[#This Row],[quantity]]</f>
        <v>8978.2800000000007</v>
      </c>
      <c r="Q4454" s="9">
        <f>Table1[[#This Row],[delivery_date]]-Table1[[#This Row],[order_date]]</f>
        <v>3</v>
      </c>
    </row>
    <row r="4455" spans="1:17" x14ac:dyDescent="0.35">
      <c r="A4455" t="s">
        <v>4486</v>
      </c>
      <c r="B4455" t="s">
        <v>41</v>
      </c>
      <c r="C4455" t="s">
        <v>36</v>
      </c>
      <c r="D4455" s="2">
        <v>3434.69</v>
      </c>
      <c r="E4455">
        <v>0.46</v>
      </c>
      <c r="F4455">
        <v>1</v>
      </c>
      <c r="G4455" s="1">
        <v>45134</v>
      </c>
      <c r="H4455" s="1">
        <v>45139</v>
      </c>
      <c r="I4455" t="s">
        <v>21</v>
      </c>
      <c r="J4455" t="s">
        <v>27</v>
      </c>
      <c r="K4455" s="2">
        <v>418.7</v>
      </c>
      <c r="L4455" t="s">
        <v>28</v>
      </c>
      <c r="M4455">
        <f>YEAR(Table1[[#This Row],[order_date]])</f>
        <v>2023</v>
      </c>
      <c r="N4455">
        <f>MONTH(Table1[[#This Row],[order_date]])</f>
        <v>7</v>
      </c>
      <c r="O4455" s="3">
        <f>Table1[[#This Row],[sales]]-Table1[[#This Row],[profit]]</f>
        <v>3015.9900000000002</v>
      </c>
      <c r="P4455" s="3">
        <f>Table1[[#This Row],[sales]]*Table1[[#This Row],[quantity]]</f>
        <v>3434.69</v>
      </c>
      <c r="Q4455" s="9">
        <f>Table1[[#This Row],[delivery_date]]-Table1[[#This Row],[order_date]]</f>
        <v>5</v>
      </c>
    </row>
    <row r="4456" spans="1:17" x14ac:dyDescent="0.35">
      <c r="A4456" t="s">
        <v>4487</v>
      </c>
      <c r="B4456" t="s">
        <v>13</v>
      </c>
      <c r="C4456" t="s">
        <v>36</v>
      </c>
      <c r="D4456" s="2">
        <v>2560.2399999999998</v>
      </c>
      <c r="E4456">
        <v>0.41</v>
      </c>
      <c r="F4456">
        <v>9</v>
      </c>
      <c r="G4456" s="1">
        <v>45555</v>
      </c>
      <c r="H4456" s="1">
        <v>45560</v>
      </c>
      <c r="I4456" t="s">
        <v>15</v>
      </c>
      <c r="J4456" t="s">
        <v>22</v>
      </c>
      <c r="K4456" s="2">
        <v>736.88</v>
      </c>
      <c r="L4456" t="s">
        <v>28</v>
      </c>
      <c r="M4456">
        <f>YEAR(Table1[[#This Row],[order_date]])</f>
        <v>2024</v>
      </c>
      <c r="N4456">
        <f>MONTH(Table1[[#This Row],[order_date]])</f>
        <v>9</v>
      </c>
      <c r="O4456" s="3">
        <f>Table1[[#This Row],[sales]]-Table1[[#This Row],[profit]]</f>
        <v>1823.3599999999997</v>
      </c>
      <c r="P4456" s="3">
        <f>Table1[[#This Row],[sales]]*Table1[[#This Row],[quantity]]</f>
        <v>23042.159999999996</v>
      </c>
      <c r="Q4456" s="9">
        <f>Table1[[#This Row],[delivery_date]]-Table1[[#This Row],[order_date]]</f>
        <v>5</v>
      </c>
    </row>
    <row r="4457" spans="1:17" x14ac:dyDescent="0.35">
      <c r="A4457" t="s">
        <v>4488</v>
      </c>
      <c r="B4457" t="s">
        <v>25</v>
      </c>
      <c r="C4457" t="s">
        <v>20</v>
      </c>
      <c r="D4457" s="2">
        <v>2955.46</v>
      </c>
      <c r="E4457">
        <v>0.06</v>
      </c>
      <c r="F4457">
        <v>5</v>
      </c>
      <c r="G4457" s="1">
        <v>45587</v>
      </c>
      <c r="H4457" s="1">
        <v>45588</v>
      </c>
      <c r="I4457" t="s">
        <v>15</v>
      </c>
      <c r="J4457" t="s">
        <v>27</v>
      </c>
      <c r="K4457" s="2">
        <v>737.96</v>
      </c>
      <c r="L4457" t="s">
        <v>34</v>
      </c>
      <c r="M4457">
        <f>YEAR(Table1[[#This Row],[order_date]])</f>
        <v>2024</v>
      </c>
      <c r="N4457">
        <f>MONTH(Table1[[#This Row],[order_date]])</f>
        <v>10</v>
      </c>
      <c r="O4457" s="3">
        <f>Table1[[#This Row],[sales]]-Table1[[#This Row],[profit]]</f>
        <v>2217.5</v>
      </c>
      <c r="P4457" s="3">
        <f>Table1[[#This Row],[sales]]*Table1[[#This Row],[quantity]]</f>
        <v>14777.3</v>
      </c>
      <c r="Q4457" s="9">
        <f>Table1[[#This Row],[delivery_date]]-Table1[[#This Row],[order_date]]</f>
        <v>1</v>
      </c>
    </row>
    <row r="4458" spans="1:17" x14ac:dyDescent="0.35">
      <c r="A4458" t="s">
        <v>4489</v>
      </c>
      <c r="B4458" t="s">
        <v>13</v>
      </c>
      <c r="C4458" t="s">
        <v>26</v>
      </c>
      <c r="D4458" s="2">
        <v>4225.1000000000004</v>
      </c>
      <c r="E4458">
        <v>0.43</v>
      </c>
      <c r="F4458">
        <v>4</v>
      </c>
      <c r="G4458" s="1">
        <v>45109</v>
      </c>
      <c r="H4458" s="1">
        <v>45115</v>
      </c>
      <c r="I4458" t="s">
        <v>15</v>
      </c>
      <c r="J4458" t="s">
        <v>22</v>
      </c>
      <c r="K4458" s="2">
        <v>758.82</v>
      </c>
      <c r="L4458" t="s">
        <v>28</v>
      </c>
      <c r="M4458">
        <f>YEAR(Table1[[#This Row],[order_date]])</f>
        <v>2023</v>
      </c>
      <c r="N4458">
        <f>MONTH(Table1[[#This Row],[order_date]])</f>
        <v>7</v>
      </c>
      <c r="O4458" s="3">
        <f>Table1[[#This Row],[sales]]-Table1[[#This Row],[profit]]</f>
        <v>3466.28</v>
      </c>
      <c r="P4458" s="3">
        <f>Table1[[#This Row],[sales]]*Table1[[#This Row],[quantity]]</f>
        <v>16900.400000000001</v>
      </c>
      <c r="Q4458" s="9">
        <f>Table1[[#This Row],[delivery_date]]-Table1[[#This Row],[order_date]]</f>
        <v>6</v>
      </c>
    </row>
    <row r="4459" spans="1:17" x14ac:dyDescent="0.35">
      <c r="A4459" t="s">
        <v>4490</v>
      </c>
      <c r="B4459" t="s">
        <v>25</v>
      </c>
      <c r="C4459" t="s">
        <v>14</v>
      </c>
      <c r="D4459" s="2">
        <v>4760.08</v>
      </c>
      <c r="E4459">
        <v>0.33</v>
      </c>
      <c r="F4459">
        <v>8</v>
      </c>
      <c r="G4459" s="1">
        <v>45448</v>
      </c>
      <c r="H4459" s="1">
        <v>45451</v>
      </c>
      <c r="I4459" t="s">
        <v>15</v>
      </c>
      <c r="J4459" t="s">
        <v>16</v>
      </c>
      <c r="K4459" s="2">
        <v>1121.22</v>
      </c>
      <c r="L4459" t="s">
        <v>23</v>
      </c>
      <c r="M4459">
        <f>YEAR(Table1[[#This Row],[order_date]])</f>
        <v>2024</v>
      </c>
      <c r="N4459">
        <f>MONTH(Table1[[#This Row],[order_date]])</f>
        <v>6</v>
      </c>
      <c r="O4459" s="3">
        <f>Table1[[#This Row],[sales]]-Table1[[#This Row],[profit]]</f>
        <v>3638.8599999999997</v>
      </c>
      <c r="P4459" s="3">
        <f>Table1[[#This Row],[sales]]*Table1[[#This Row],[quantity]]</f>
        <v>38080.639999999999</v>
      </c>
      <c r="Q4459" s="9">
        <f>Table1[[#This Row],[delivery_date]]-Table1[[#This Row],[order_date]]</f>
        <v>3</v>
      </c>
    </row>
    <row r="4460" spans="1:17" x14ac:dyDescent="0.35">
      <c r="A4460" t="s">
        <v>4491</v>
      </c>
      <c r="B4460" t="s">
        <v>13</v>
      </c>
      <c r="C4460" t="s">
        <v>36</v>
      </c>
      <c r="D4460" s="2">
        <v>2845.63</v>
      </c>
      <c r="E4460">
        <v>0.34</v>
      </c>
      <c r="F4460">
        <v>3</v>
      </c>
      <c r="G4460" s="1">
        <v>45557</v>
      </c>
      <c r="H4460" s="1">
        <v>45562</v>
      </c>
      <c r="I4460" t="s">
        <v>21</v>
      </c>
      <c r="J4460" t="s">
        <v>22</v>
      </c>
      <c r="K4460" s="2">
        <v>813.7</v>
      </c>
      <c r="L4460" t="s">
        <v>23</v>
      </c>
      <c r="M4460">
        <f>YEAR(Table1[[#This Row],[order_date]])</f>
        <v>2024</v>
      </c>
      <c r="N4460">
        <f>MONTH(Table1[[#This Row],[order_date]])</f>
        <v>9</v>
      </c>
      <c r="O4460" s="3">
        <f>Table1[[#This Row],[sales]]-Table1[[#This Row],[profit]]</f>
        <v>2031.93</v>
      </c>
      <c r="P4460" s="3">
        <f>Table1[[#This Row],[sales]]*Table1[[#This Row],[quantity]]</f>
        <v>8536.89</v>
      </c>
      <c r="Q4460" s="9">
        <f>Table1[[#This Row],[delivery_date]]-Table1[[#This Row],[order_date]]</f>
        <v>5</v>
      </c>
    </row>
    <row r="4461" spans="1:17" x14ac:dyDescent="0.35">
      <c r="A4461" t="s">
        <v>4492</v>
      </c>
      <c r="B4461" t="s">
        <v>41</v>
      </c>
      <c r="C4461" t="s">
        <v>36</v>
      </c>
      <c r="D4461" s="2">
        <v>988.33</v>
      </c>
      <c r="E4461">
        <v>0.39</v>
      </c>
      <c r="F4461">
        <v>8</v>
      </c>
      <c r="G4461" s="1">
        <v>45018</v>
      </c>
      <c r="H4461" s="1">
        <v>45025</v>
      </c>
      <c r="I4461" t="s">
        <v>15</v>
      </c>
      <c r="J4461" t="s">
        <v>27</v>
      </c>
      <c r="K4461" s="2">
        <v>281.64</v>
      </c>
      <c r="L4461" t="s">
        <v>48</v>
      </c>
      <c r="M4461">
        <f>YEAR(Table1[[#This Row],[order_date]])</f>
        <v>2023</v>
      </c>
      <c r="N4461">
        <f>MONTH(Table1[[#This Row],[order_date]])</f>
        <v>4</v>
      </c>
      <c r="O4461" s="3">
        <f>Table1[[#This Row],[sales]]-Table1[[#This Row],[profit]]</f>
        <v>706.69</v>
      </c>
      <c r="P4461" s="3">
        <f>Table1[[#This Row],[sales]]*Table1[[#This Row],[quantity]]</f>
        <v>7906.64</v>
      </c>
      <c r="Q4461" s="9">
        <f>Table1[[#This Row],[delivery_date]]-Table1[[#This Row],[order_date]]</f>
        <v>7</v>
      </c>
    </row>
    <row r="4462" spans="1:17" x14ac:dyDescent="0.35">
      <c r="A4462" t="s">
        <v>4493</v>
      </c>
      <c r="B4462" t="s">
        <v>41</v>
      </c>
      <c r="C4462" t="s">
        <v>14</v>
      </c>
      <c r="D4462" s="2">
        <v>3234.79</v>
      </c>
      <c r="E4462">
        <v>0.25</v>
      </c>
      <c r="F4462">
        <v>3</v>
      </c>
      <c r="G4462" s="1">
        <v>45595</v>
      </c>
      <c r="H4462" s="1">
        <v>45599</v>
      </c>
      <c r="I4462" t="s">
        <v>21</v>
      </c>
      <c r="J4462" t="s">
        <v>27</v>
      </c>
      <c r="K4462" s="2">
        <v>522.28</v>
      </c>
      <c r="L4462" t="s">
        <v>23</v>
      </c>
      <c r="M4462">
        <f>YEAR(Table1[[#This Row],[order_date]])</f>
        <v>2024</v>
      </c>
      <c r="N4462">
        <f>MONTH(Table1[[#This Row],[order_date]])</f>
        <v>10</v>
      </c>
      <c r="O4462" s="3">
        <f>Table1[[#This Row],[sales]]-Table1[[#This Row],[profit]]</f>
        <v>2712.51</v>
      </c>
      <c r="P4462" s="3">
        <f>Table1[[#This Row],[sales]]*Table1[[#This Row],[quantity]]</f>
        <v>9704.369999999999</v>
      </c>
      <c r="Q4462" s="9">
        <f>Table1[[#This Row],[delivery_date]]-Table1[[#This Row],[order_date]]</f>
        <v>4</v>
      </c>
    </row>
    <row r="4463" spans="1:17" x14ac:dyDescent="0.35">
      <c r="A4463" t="s">
        <v>4494</v>
      </c>
      <c r="B4463" t="s">
        <v>25</v>
      </c>
      <c r="C4463" t="s">
        <v>26</v>
      </c>
      <c r="D4463" s="2">
        <v>473.47</v>
      </c>
      <c r="E4463">
        <v>0.13</v>
      </c>
      <c r="F4463">
        <v>6</v>
      </c>
      <c r="G4463" s="1">
        <v>45037</v>
      </c>
      <c r="H4463" s="1">
        <v>45041</v>
      </c>
      <c r="I4463" t="s">
        <v>31</v>
      </c>
      <c r="J4463" t="s">
        <v>27</v>
      </c>
      <c r="K4463" s="2">
        <v>61.84</v>
      </c>
      <c r="L4463" t="s">
        <v>48</v>
      </c>
      <c r="M4463">
        <f>YEAR(Table1[[#This Row],[order_date]])</f>
        <v>2023</v>
      </c>
      <c r="N4463">
        <f>MONTH(Table1[[#This Row],[order_date]])</f>
        <v>4</v>
      </c>
      <c r="O4463" s="3">
        <f>Table1[[#This Row],[sales]]-Table1[[#This Row],[profit]]</f>
        <v>411.63</v>
      </c>
      <c r="P4463" s="3">
        <f>Table1[[#This Row],[sales]]*Table1[[#This Row],[quantity]]</f>
        <v>2840.82</v>
      </c>
      <c r="Q4463" s="9">
        <f>Table1[[#This Row],[delivery_date]]-Table1[[#This Row],[order_date]]</f>
        <v>4</v>
      </c>
    </row>
    <row r="4464" spans="1:17" x14ac:dyDescent="0.35">
      <c r="A4464" t="s">
        <v>4495</v>
      </c>
      <c r="B4464" t="s">
        <v>19</v>
      </c>
      <c r="C4464" t="s">
        <v>14</v>
      </c>
      <c r="D4464" s="2">
        <v>3212.18</v>
      </c>
      <c r="E4464">
        <v>0.28999999999999998</v>
      </c>
      <c r="F4464">
        <v>4</v>
      </c>
      <c r="G4464" s="1">
        <v>45321</v>
      </c>
      <c r="H4464" s="1">
        <v>45326</v>
      </c>
      <c r="I4464" t="s">
        <v>21</v>
      </c>
      <c r="J4464" t="s">
        <v>22</v>
      </c>
      <c r="K4464" s="2">
        <v>761.39</v>
      </c>
      <c r="L4464" t="s">
        <v>28</v>
      </c>
      <c r="M4464">
        <f>YEAR(Table1[[#This Row],[order_date]])</f>
        <v>2024</v>
      </c>
      <c r="N4464">
        <f>MONTH(Table1[[#This Row],[order_date]])</f>
        <v>1</v>
      </c>
      <c r="O4464" s="3">
        <f>Table1[[#This Row],[sales]]-Table1[[#This Row],[profit]]</f>
        <v>2450.79</v>
      </c>
      <c r="P4464" s="3">
        <f>Table1[[#This Row],[sales]]*Table1[[#This Row],[quantity]]</f>
        <v>12848.72</v>
      </c>
      <c r="Q4464" s="9">
        <f>Table1[[#This Row],[delivery_date]]-Table1[[#This Row],[order_date]]</f>
        <v>5</v>
      </c>
    </row>
    <row r="4465" spans="1:17" x14ac:dyDescent="0.35">
      <c r="A4465" t="s">
        <v>4496</v>
      </c>
      <c r="B4465" t="s">
        <v>13</v>
      </c>
      <c r="C4465" t="s">
        <v>20</v>
      </c>
      <c r="D4465" s="2">
        <v>4062.2</v>
      </c>
      <c r="E4465">
        <v>0.05</v>
      </c>
      <c r="F4465">
        <v>8</v>
      </c>
      <c r="G4465" s="1">
        <v>44956</v>
      </c>
      <c r="H4465" s="1">
        <v>44962</v>
      </c>
      <c r="I4465" t="s">
        <v>15</v>
      </c>
      <c r="J4465" t="s">
        <v>22</v>
      </c>
      <c r="K4465" s="2">
        <v>619.66999999999996</v>
      </c>
      <c r="L4465" t="s">
        <v>48</v>
      </c>
      <c r="M4465">
        <f>YEAR(Table1[[#This Row],[order_date]])</f>
        <v>2023</v>
      </c>
      <c r="N4465">
        <f>MONTH(Table1[[#This Row],[order_date]])</f>
        <v>1</v>
      </c>
      <c r="O4465" s="3">
        <f>Table1[[#This Row],[sales]]-Table1[[#This Row],[profit]]</f>
        <v>3442.5299999999997</v>
      </c>
      <c r="P4465" s="3">
        <f>Table1[[#This Row],[sales]]*Table1[[#This Row],[quantity]]</f>
        <v>32497.599999999999</v>
      </c>
      <c r="Q4465" s="9">
        <f>Table1[[#This Row],[delivery_date]]-Table1[[#This Row],[order_date]]</f>
        <v>6</v>
      </c>
    </row>
    <row r="4466" spans="1:17" x14ac:dyDescent="0.35">
      <c r="A4466" t="s">
        <v>4497</v>
      </c>
      <c r="B4466" t="s">
        <v>19</v>
      </c>
      <c r="C4466" t="s">
        <v>20</v>
      </c>
      <c r="D4466" s="2">
        <v>1831.32</v>
      </c>
      <c r="E4466">
        <v>0.34</v>
      </c>
      <c r="F4466">
        <v>7</v>
      </c>
      <c r="G4466" s="1">
        <v>45606</v>
      </c>
      <c r="H4466" s="1">
        <v>45609</v>
      </c>
      <c r="I4466" t="s">
        <v>15</v>
      </c>
      <c r="J4466" t="s">
        <v>27</v>
      </c>
      <c r="K4466" s="2">
        <v>162.44</v>
      </c>
      <c r="L4466" t="s">
        <v>23</v>
      </c>
      <c r="M4466">
        <f>YEAR(Table1[[#This Row],[order_date]])</f>
        <v>2024</v>
      </c>
      <c r="N4466">
        <f>MONTH(Table1[[#This Row],[order_date]])</f>
        <v>11</v>
      </c>
      <c r="O4466" s="3">
        <f>Table1[[#This Row],[sales]]-Table1[[#This Row],[profit]]</f>
        <v>1668.8799999999999</v>
      </c>
      <c r="P4466" s="3">
        <f>Table1[[#This Row],[sales]]*Table1[[#This Row],[quantity]]</f>
        <v>12819.24</v>
      </c>
      <c r="Q4466" s="9">
        <f>Table1[[#This Row],[delivery_date]]-Table1[[#This Row],[order_date]]</f>
        <v>3</v>
      </c>
    </row>
    <row r="4467" spans="1:17" x14ac:dyDescent="0.35">
      <c r="A4467" t="s">
        <v>4498</v>
      </c>
      <c r="B4467" t="s">
        <v>19</v>
      </c>
      <c r="C4467" t="s">
        <v>14</v>
      </c>
      <c r="D4467" s="2">
        <v>448.8</v>
      </c>
      <c r="E4467">
        <v>0.24</v>
      </c>
      <c r="F4467">
        <v>5</v>
      </c>
      <c r="G4467" s="1">
        <v>45401</v>
      </c>
      <c r="H4467" s="1">
        <v>45406</v>
      </c>
      <c r="I4467" t="s">
        <v>31</v>
      </c>
      <c r="J4467" t="s">
        <v>27</v>
      </c>
      <c r="K4467" s="2">
        <v>44.18</v>
      </c>
      <c r="L4467" t="s">
        <v>28</v>
      </c>
      <c r="M4467">
        <f>YEAR(Table1[[#This Row],[order_date]])</f>
        <v>2024</v>
      </c>
      <c r="N4467">
        <f>MONTH(Table1[[#This Row],[order_date]])</f>
        <v>4</v>
      </c>
      <c r="O4467" s="3">
        <f>Table1[[#This Row],[sales]]-Table1[[#This Row],[profit]]</f>
        <v>404.62</v>
      </c>
      <c r="P4467" s="3">
        <f>Table1[[#This Row],[sales]]*Table1[[#This Row],[quantity]]</f>
        <v>2244</v>
      </c>
      <c r="Q4467" s="9">
        <f>Table1[[#This Row],[delivery_date]]-Table1[[#This Row],[order_date]]</f>
        <v>5</v>
      </c>
    </row>
    <row r="4468" spans="1:17" x14ac:dyDescent="0.35">
      <c r="A4468" t="s">
        <v>4499</v>
      </c>
      <c r="B4468" t="s">
        <v>19</v>
      </c>
      <c r="C4468" t="s">
        <v>26</v>
      </c>
      <c r="D4468" s="2">
        <v>3491.91</v>
      </c>
      <c r="E4468">
        <v>0.25</v>
      </c>
      <c r="F4468">
        <v>3</v>
      </c>
      <c r="G4468" s="1">
        <v>45103</v>
      </c>
      <c r="H4468" s="1">
        <v>45104</v>
      </c>
      <c r="I4468" t="s">
        <v>31</v>
      </c>
      <c r="J4468" t="s">
        <v>22</v>
      </c>
      <c r="K4468" s="2">
        <v>648.72</v>
      </c>
      <c r="L4468" t="s">
        <v>23</v>
      </c>
      <c r="M4468">
        <f>YEAR(Table1[[#This Row],[order_date]])</f>
        <v>2023</v>
      </c>
      <c r="N4468">
        <f>MONTH(Table1[[#This Row],[order_date]])</f>
        <v>6</v>
      </c>
      <c r="O4468" s="3">
        <f>Table1[[#This Row],[sales]]-Table1[[#This Row],[profit]]</f>
        <v>2843.1899999999996</v>
      </c>
      <c r="P4468" s="3">
        <f>Table1[[#This Row],[sales]]*Table1[[#This Row],[quantity]]</f>
        <v>10475.73</v>
      </c>
      <c r="Q4468" s="9">
        <f>Table1[[#This Row],[delivery_date]]-Table1[[#This Row],[order_date]]</f>
        <v>1</v>
      </c>
    </row>
    <row r="4469" spans="1:17" x14ac:dyDescent="0.35">
      <c r="A4469" t="s">
        <v>4500</v>
      </c>
      <c r="B4469" t="s">
        <v>41</v>
      </c>
      <c r="C4469" t="s">
        <v>36</v>
      </c>
      <c r="D4469" s="2">
        <v>1762.71</v>
      </c>
      <c r="E4469">
        <v>0.09</v>
      </c>
      <c r="F4469">
        <v>5</v>
      </c>
      <c r="G4469" s="1">
        <v>45569</v>
      </c>
      <c r="H4469" s="1">
        <v>45572</v>
      </c>
      <c r="I4469" t="s">
        <v>21</v>
      </c>
      <c r="J4469" t="s">
        <v>16</v>
      </c>
      <c r="K4469" s="2">
        <v>312.52</v>
      </c>
      <c r="L4469" t="s">
        <v>28</v>
      </c>
      <c r="M4469">
        <f>YEAR(Table1[[#This Row],[order_date]])</f>
        <v>2024</v>
      </c>
      <c r="N4469">
        <f>MONTH(Table1[[#This Row],[order_date]])</f>
        <v>10</v>
      </c>
      <c r="O4469" s="3">
        <f>Table1[[#This Row],[sales]]-Table1[[#This Row],[profit]]</f>
        <v>1450.19</v>
      </c>
      <c r="P4469" s="3">
        <f>Table1[[#This Row],[sales]]*Table1[[#This Row],[quantity]]</f>
        <v>8813.5499999999993</v>
      </c>
      <c r="Q4469" s="9">
        <f>Table1[[#This Row],[delivery_date]]-Table1[[#This Row],[order_date]]</f>
        <v>3</v>
      </c>
    </row>
    <row r="4470" spans="1:17" x14ac:dyDescent="0.35">
      <c r="A4470" t="s">
        <v>4501</v>
      </c>
      <c r="B4470" t="s">
        <v>25</v>
      </c>
      <c r="C4470" t="s">
        <v>20</v>
      </c>
      <c r="D4470" s="2">
        <v>1320.57</v>
      </c>
      <c r="E4470">
        <v>0.02</v>
      </c>
      <c r="F4470">
        <v>4</v>
      </c>
      <c r="G4470" s="1">
        <v>45439</v>
      </c>
      <c r="H4470" s="1">
        <v>45444</v>
      </c>
      <c r="I4470" t="s">
        <v>31</v>
      </c>
      <c r="J4470" t="s">
        <v>27</v>
      </c>
      <c r="K4470" s="2">
        <v>219</v>
      </c>
      <c r="L4470" t="s">
        <v>39</v>
      </c>
      <c r="M4470">
        <f>YEAR(Table1[[#This Row],[order_date]])</f>
        <v>2024</v>
      </c>
      <c r="N4470">
        <f>MONTH(Table1[[#This Row],[order_date]])</f>
        <v>5</v>
      </c>
      <c r="O4470" s="3">
        <f>Table1[[#This Row],[sales]]-Table1[[#This Row],[profit]]</f>
        <v>1101.57</v>
      </c>
      <c r="P4470" s="3">
        <f>Table1[[#This Row],[sales]]*Table1[[#This Row],[quantity]]</f>
        <v>5282.28</v>
      </c>
      <c r="Q4470" s="9">
        <f>Table1[[#This Row],[delivery_date]]-Table1[[#This Row],[order_date]]</f>
        <v>5</v>
      </c>
    </row>
    <row r="4471" spans="1:17" x14ac:dyDescent="0.35">
      <c r="A4471" t="s">
        <v>4502</v>
      </c>
      <c r="B4471" t="s">
        <v>25</v>
      </c>
      <c r="C4471" t="s">
        <v>20</v>
      </c>
      <c r="D4471" s="2">
        <v>3476.99</v>
      </c>
      <c r="E4471">
        <v>0.31</v>
      </c>
      <c r="F4471">
        <v>8</v>
      </c>
      <c r="G4471" s="1">
        <v>45214</v>
      </c>
      <c r="H4471" s="1">
        <v>45221</v>
      </c>
      <c r="I4471" t="s">
        <v>15</v>
      </c>
      <c r="J4471" t="s">
        <v>22</v>
      </c>
      <c r="K4471" s="2">
        <v>495.52</v>
      </c>
      <c r="L4471" t="s">
        <v>34</v>
      </c>
      <c r="M4471">
        <f>YEAR(Table1[[#This Row],[order_date]])</f>
        <v>2023</v>
      </c>
      <c r="N4471">
        <f>MONTH(Table1[[#This Row],[order_date]])</f>
        <v>10</v>
      </c>
      <c r="O4471" s="3">
        <f>Table1[[#This Row],[sales]]-Table1[[#This Row],[profit]]</f>
        <v>2981.47</v>
      </c>
      <c r="P4471" s="3">
        <f>Table1[[#This Row],[sales]]*Table1[[#This Row],[quantity]]</f>
        <v>27815.919999999998</v>
      </c>
      <c r="Q4471" s="9">
        <f>Table1[[#This Row],[delivery_date]]-Table1[[#This Row],[order_date]]</f>
        <v>7</v>
      </c>
    </row>
    <row r="4472" spans="1:17" x14ac:dyDescent="0.35">
      <c r="A4472" t="s">
        <v>4503</v>
      </c>
      <c r="B4472" t="s">
        <v>41</v>
      </c>
      <c r="C4472" t="s">
        <v>26</v>
      </c>
      <c r="D4472" s="2">
        <v>4850.97</v>
      </c>
      <c r="E4472">
        <v>0.33</v>
      </c>
      <c r="F4472">
        <v>5</v>
      </c>
      <c r="G4472" s="1">
        <v>45221</v>
      </c>
      <c r="H4472" s="1">
        <v>45225</v>
      </c>
      <c r="I4472" t="s">
        <v>21</v>
      </c>
      <c r="J4472" t="s">
        <v>27</v>
      </c>
      <c r="K4472" s="2">
        <v>636.80999999999995</v>
      </c>
      <c r="L4472" t="s">
        <v>17</v>
      </c>
      <c r="M4472">
        <f>YEAR(Table1[[#This Row],[order_date]])</f>
        <v>2023</v>
      </c>
      <c r="N4472">
        <f>MONTH(Table1[[#This Row],[order_date]])</f>
        <v>10</v>
      </c>
      <c r="O4472" s="3">
        <f>Table1[[#This Row],[sales]]-Table1[[#This Row],[profit]]</f>
        <v>4214.16</v>
      </c>
      <c r="P4472" s="3">
        <f>Table1[[#This Row],[sales]]*Table1[[#This Row],[quantity]]</f>
        <v>24254.850000000002</v>
      </c>
      <c r="Q4472" s="9">
        <f>Table1[[#This Row],[delivery_date]]-Table1[[#This Row],[order_date]]</f>
        <v>4</v>
      </c>
    </row>
    <row r="4473" spans="1:17" x14ac:dyDescent="0.35">
      <c r="A4473" t="s">
        <v>4504</v>
      </c>
      <c r="B4473" t="s">
        <v>41</v>
      </c>
      <c r="C4473" t="s">
        <v>20</v>
      </c>
      <c r="D4473" s="2">
        <v>3752.08</v>
      </c>
      <c r="E4473">
        <v>0.25</v>
      </c>
      <c r="F4473">
        <v>5</v>
      </c>
      <c r="G4473" s="1">
        <v>45523</v>
      </c>
      <c r="H4473" s="1">
        <v>45526</v>
      </c>
      <c r="I4473" t="s">
        <v>15</v>
      </c>
      <c r="J4473" t="s">
        <v>16</v>
      </c>
      <c r="K4473" s="2">
        <v>364.17</v>
      </c>
      <c r="L4473" t="s">
        <v>48</v>
      </c>
      <c r="M4473">
        <f>YEAR(Table1[[#This Row],[order_date]])</f>
        <v>2024</v>
      </c>
      <c r="N4473">
        <f>MONTH(Table1[[#This Row],[order_date]])</f>
        <v>8</v>
      </c>
      <c r="O4473" s="3">
        <f>Table1[[#This Row],[sales]]-Table1[[#This Row],[profit]]</f>
        <v>3387.91</v>
      </c>
      <c r="P4473" s="3">
        <f>Table1[[#This Row],[sales]]*Table1[[#This Row],[quantity]]</f>
        <v>18760.400000000001</v>
      </c>
      <c r="Q4473" s="9">
        <f>Table1[[#This Row],[delivery_date]]-Table1[[#This Row],[order_date]]</f>
        <v>3</v>
      </c>
    </row>
    <row r="4474" spans="1:17" x14ac:dyDescent="0.35">
      <c r="A4474" t="s">
        <v>4505</v>
      </c>
      <c r="B4474" t="s">
        <v>25</v>
      </c>
      <c r="C4474" t="s">
        <v>20</v>
      </c>
      <c r="D4474" s="2">
        <v>2507.62</v>
      </c>
      <c r="E4474">
        <v>0.38</v>
      </c>
      <c r="F4474">
        <v>2</v>
      </c>
      <c r="G4474" s="1">
        <v>45056</v>
      </c>
      <c r="H4474" s="1">
        <v>45058</v>
      </c>
      <c r="I4474" t="s">
        <v>15</v>
      </c>
      <c r="J4474" t="s">
        <v>16</v>
      </c>
      <c r="K4474" s="2">
        <v>552.83000000000004</v>
      </c>
      <c r="L4474" t="s">
        <v>34</v>
      </c>
      <c r="M4474">
        <f>YEAR(Table1[[#This Row],[order_date]])</f>
        <v>2023</v>
      </c>
      <c r="N4474">
        <f>MONTH(Table1[[#This Row],[order_date]])</f>
        <v>5</v>
      </c>
      <c r="O4474" s="3">
        <f>Table1[[#This Row],[sales]]-Table1[[#This Row],[profit]]</f>
        <v>1954.79</v>
      </c>
      <c r="P4474" s="3">
        <f>Table1[[#This Row],[sales]]*Table1[[#This Row],[quantity]]</f>
        <v>5015.24</v>
      </c>
      <c r="Q4474" s="9">
        <f>Table1[[#This Row],[delivery_date]]-Table1[[#This Row],[order_date]]</f>
        <v>2</v>
      </c>
    </row>
    <row r="4475" spans="1:17" x14ac:dyDescent="0.35">
      <c r="A4475" t="s">
        <v>4506</v>
      </c>
      <c r="B4475" t="s">
        <v>19</v>
      </c>
      <c r="C4475" t="s">
        <v>26</v>
      </c>
      <c r="D4475" s="2">
        <v>3042.5</v>
      </c>
      <c r="E4475">
        <v>0.28000000000000003</v>
      </c>
      <c r="F4475">
        <v>9</v>
      </c>
      <c r="G4475" s="1">
        <v>45640</v>
      </c>
      <c r="H4475" s="1">
        <v>45643</v>
      </c>
      <c r="I4475" t="s">
        <v>15</v>
      </c>
      <c r="J4475" t="s">
        <v>16</v>
      </c>
      <c r="K4475" s="2">
        <v>534.79999999999995</v>
      </c>
      <c r="L4475" t="s">
        <v>48</v>
      </c>
      <c r="M4475">
        <f>YEAR(Table1[[#This Row],[order_date]])</f>
        <v>2024</v>
      </c>
      <c r="N4475">
        <f>MONTH(Table1[[#This Row],[order_date]])</f>
        <v>12</v>
      </c>
      <c r="O4475" s="3">
        <f>Table1[[#This Row],[sales]]-Table1[[#This Row],[profit]]</f>
        <v>2507.6999999999998</v>
      </c>
      <c r="P4475" s="3">
        <f>Table1[[#This Row],[sales]]*Table1[[#This Row],[quantity]]</f>
        <v>27382.5</v>
      </c>
      <c r="Q4475" s="9">
        <f>Table1[[#This Row],[delivery_date]]-Table1[[#This Row],[order_date]]</f>
        <v>3</v>
      </c>
    </row>
    <row r="4476" spans="1:17" x14ac:dyDescent="0.35">
      <c r="A4476" t="s">
        <v>4507</v>
      </c>
      <c r="B4476" t="s">
        <v>13</v>
      </c>
      <c r="C4476" t="s">
        <v>14</v>
      </c>
      <c r="D4476" s="2">
        <v>797.17</v>
      </c>
      <c r="E4476">
        <v>0.42</v>
      </c>
      <c r="F4476">
        <v>6</v>
      </c>
      <c r="G4476" s="1">
        <v>45597</v>
      </c>
      <c r="H4476" s="1">
        <v>45601</v>
      </c>
      <c r="I4476" t="s">
        <v>15</v>
      </c>
      <c r="J4476" t="s">
        <v>22</v>
      </c>
      <c r="K4476" s="2">
        <v>113.47</v>
      </c>
      <c r="L4476" t="s">
        <v>17</v>
      </c>
      <c r="M4476">
        <f>YEAR(Table1[[#This Row],[order_date]])</f>
        <v>2024</v>
      </c>
      <c r="N4476">
        <f>MONTH(Table1[[#This Row],[order_date]])</f>
        <v>11</v>
      </c>
      <c r="O4476" s="3">
        <f>Table1[[#This Row],[sales]]-Table1[[#This Row],[profit]]</f>
        <v>683.69999999999993</v>
      </c>
      <c r="P4476" s="3">
        <f>Table1[[#This Row],[sales]]*Table1[[#This Row],[quantity]]</f>
        <v>4783.0199999999995</v>
      </c>
      <c r="Q4476" s="9">
        <f>Table1[[#This Row],[delivery_date]]-Table1[[#This Row],[order_date]]</f>
        <v>4</v>
      </c>
    </row>
    <row r="4477" spans="1:17" x14ac:dyDescent="0.35">
      <c r="A4477" t="s">
        <v>4508</v>
      </c>
      <c r="B4477" t="s">
        <v>13</v>
      </c>
      <c r="C4477" t="s">
        <v>36</v>
      </c>
      <c r="D4477" s="2">
        <v>4084.75</v>
      </c>
      <c r="E4477">
        <v>0.14000000000000001</v>
      </c>
      <c r="F4477">
        <v>1</v>
      </c>
      <c r="G4477" s="1">
        <v>45584</v>
      </c>
      <c r="H4477" s="1">
        <v>45591</v>
      </c>
      <c r="I4477" t="s">
        <v>31</v>
      </c>
      <c r="J4477" t="s">
        <v>16</v>
      </c>
      <c r="K4477" s="2">
        <v>998.1</v>
      </c>
      <c r="L4477" t="s">
        <v>28</v>
      </c>
      <c r="M4477">
        <f>YEAR(Table1[[#This Row],[order_date]])</f>
        <v>2024</v>
      </c>
      <c r="N4477">
        <f>MONTH(Table1[[#This Row],[order_date]])</f>
        <v>10</v>
      </c>
      <c r="O4477" s="3">
        <f>Table1[[#This Row],[sales]]-Table1[[#This Row],[profit]]</f>
        <v>3086.65</v>
      </c>
      <c r="P4477" s="3">
        <f>Table1[[#This Row],[sales]]*Table1[[#This Row],[quantity]]</f>
        <v>4084.75</v>
      </c>
      <c r="Q4477" s="9">
        <f>Table1[[#This Row],[delivery_date]]-Table1[[#This Row],[order_date]]</f>
        <v>7</v>
      </c>
    </row>
    <row r="4478" spans="1:17" x14ac:dyDescent="0.35">
      <c r="A4478" t="s">
        <v>4509</v>
      </c>
      <c r="B4478" t="s">
        <v>13</v>
      </c>
      <c r="C4478" t="s">
        <v>36</v>
      </c>
      <c r="D4478" s="2">
        <v>3061.05</v>
      </c>
      <c r="E4478">
        <v>0.12</v>
      </c>
      <c r="F4478">
        <v>3</v>
      </c>
      <c r="G4478" s="1">
        <v>45061</v>
      </c>
      <c r="H4478" s="1">
        <v>45064</v>
      </c>
      <c r="I4478" t="s">
        <v>21</v>
      </c>
      <c r="J4478" t="s">
        <v>27</v>
      </c>
      <c r="K4478" s="2">
        <v>637.01</v>
      </c>
      <c r="L4478" t="s">
        <v>34</v>
      </c>
      <c r="M4478">
        <f>YEAR(Table1[[#This Row],[order_date]])</f>
        <v>2023</v>
      </c>
      <c r="N4478">
        <f>MONTH(Table1[[#This Row],[order_date]])</f>
        <v>5</v>
      </c>
      <c r="O4478" s="3">
        <f>Table1[[#This Row],[sales]]-Table1[[#This Row],[profit]]</f>
        <v>2424.04</v>
      </c>
      <c r="P4478" s="3">
        <f>Table1[[#This Row],[sales]]*Table1[[#This Row],[quantity]]</f>
        <v>9183.1500000000015</v>
      </c>
      <c r="Q4478" s="9">
        <f>Table1[[#This Row],[delivery_date]]-Table1[[#This Row],[order_date]]</f>
        <v>3</v>
      </c>
    </row>
    <row r="4479" spans="1:17" x14ac:dyDescent="0.35">
      <c r="A4479" t="s">
        <v>4510</v>
      </c>
      <c r="B4479" t="s">
        <v>19</v>
      </c>
      <c r="C4479" t="s">
        <v>20</v>
      </c>
      <c r="D4479" s="2">
        <v>4832.57</v>
      </c>
      <c r="E4479">
        <v>0.13</v>
      </c>
      <c r="F4479">
        <v>4</v>
      </c>
      <c r="G4479" s="1">
        <v>45339</v>
      </c>
      <c r="H4479" s="1">
        <v>45340</v>
      </c>
      <c r="I4479" t="s">
        <v>15</v>
      </c>
      <c r="J4479" t="s">
        <v>16</v>
      </c>
      <c r="K4479" s="2">
        <v>1154.53</v>
      </c>
      <c r="L4479" t="s">
        <v>17</v>
      </c>
      <c r="M4479">
        <f>YEAR(Table1[[#This Row],[order_date]])</f>
        <v>2024</v>
      </c>
      <c r="N4479">
        <f>MONTH(Table1[[#This Row],[order_date]])</f>
        <v>2</v>
      </c>
      <c r="O4479" s="3">
        <f>Table1[[#This Row],[sales]]-Table1[[#This Row],[profit]]</f>
        <v>3678.04</v>
      </c>
      <c r="P4479" s="3">
        <f>Table1[[#This Row],[sales]]*Table1[[#This Row],[quantity]]</f>
        <v>19330.28</v>
      </c>
      <c r="Q4479" s="9">
        <f>Table1[[#This Row],[delivery_date]]-Table1[[#This Row],[order_date]]</f>
        <v>1</v>
      </c>
    </row>
    <row r="4480" spans="1:17" x14ac:dyDescent="0.35">
      <c r="A4480" t="s">
        <v>4511</v>
      </c>
      <c r="B4480" t="s">
        <v>25</v>
      </c>
      <c r="C4480" t="s">
        <v>36</v>
      </c>
      <c r="D4480" s="2">
        <v>4899.47</v>
      </c>
      <c r="E4480">
        <v>0.02</v>
      </c>
      <c r="F4480">
        <v>2</v>
      </c>
      <c r="G4480" s="1">
        <v>45484</v>
      </c>
      <c r="H4480" s="1">
        <v>45491</v>
      </c>
      <c r="I4480" t="s">
        <v>15</v>
      </c>
      <c r="J4480" t="s">
        <v>27</v>
      </c>
      <c r="K4480" s="2">
        <v>1034.33</v>
      </c>
      <c r="L4480" t="s">
        <v>48</v>
      </c>
      <c r="M4480">
        <f>YEAR(Table1[[#This Row],[order_date]])</f>
        <v>2024</v>
      </c>
      <c r="N4480">
        <f>MONTH(Table1[[#This Row],[order_date]])</f>
        <v>7</v>
      </c>
      <c r="O4480" s="3">
        <f>Table1[[#This Row],[sales]]-Table1[[#This Row],[profit]]</f>
        <v>3865.1400000000003</v>
      </c>
      <c r="P4480" s="3">
        <f>Table1[[#This Row],[sales]]*Table1[[#This Row],[quantity]]</f>
        <v>9798.94</v>
      </c>
      <c r="Q4480" s="9">
        <f>Table1[[#This Row],[delivery_date]]-Table1[[#This Row],[order_date]]</f>
        <v>7</v>
      </c>
    </row>
    <row r="4481" spans="1:17" x14ac:dyDescent="0.35">
      <c r="A4481" t="s">
        <v>4512</v>
      </c>
      <c r="B4481" t="s">
        <v>41</v>
      </c>
      <c r="C4481" t="s">
        <v>14</v>
      </c>
      <c r="D4481" s="2">
        <v>1837.47</v>
      </c>
      <c r="E4481">
        <v>0.45</v>
      </c>
      <c r="F4481">
        <v>4</v>
      </c>
      <c r="G4481" s="1">
        <v>45110</v>
      </c>
      <c r="H4481" s="1">
        <v>45114</v>
      </c>
      <c r="I4481" t="s">
        <v>21</v>
      </c>
      <c r="J4481" t="s">
        <v>27</v>
      </c>
      <c r="K4481" s="2">
        <v>378.98</v>
      </c>
      <c r="L4481" t="s">
        <v>17</v>
      </c>
      <c r="M4481">
        <f>YEAR(Table1[[#This Row],[order_date]])</f>
        <v>2023</v>
      </c>
      <c r="N4481">
        <f>MONTH(Table1[[#This Row],[order_date]])</f>
        <v>7</v>
      </c>
      <c r="O4481" s="3">
        <f>Table1[[#This Row],[sales]]-Table1[[#This Row],[profit]]</f>
        <v>1458.49</v>
      </c>
      <c r="P4481" s="3">
        <f>Table1[[#This Row],[sales]]*Table1[[#This Row],[quantity]]</f>
        <v>7349.88</v>
      </c>
      <c r="Q4481" s="9">
        <f>Table1[[#This Row],[delivery_date]]-Table1[[#This Row],[order_date]]</f>
        <v>4</v>
      </c>
    </row>
    <row r="4482" spans="1:17" x14ac:dyDescent="0.35">
      <c r="A4482" t="s">
        <v>4513</v>
      </c>
      <c r="B4482" t="s">
        <v>25</v>
      </c>
      <c r="C4482" t="s">
        <v>20</v>
      </c>
      <c r="D4482" s="2">
        <v>4943.88</v>
      </c>
      <c r="E4482">
        <v>0.5</v>
      </c>
      <c r="F4482">
        <v>2</v>
      </c>
      <c r="G4482" s="1">
        <v>44929</v>
      </c>
      <c r="H4482" s="1">
        <v>44933</v>
      </c>
      <c r="I4482" t="s">
        <v>15</v>
      </c>
      <c r="J4482" t="s">
        <v>27</v>
      </c>
      <c r="K4482" s="2">
        <v>756.18</v>
      </c>
      <c r="L4482" t="s">
        <v>48</v>
      </c>
      <c r="M4482">
        <f>YEAR(Table1[[#This Row],[order_date]])</f>
        <v>2023</v>
      </c>
      <c r="N4482">
        <f>MONTH(Table1[[#This Row],[order_date]])</f>
        <v>1</v>
      </c>
      <c r="O4482" s="3">
        <f>Table1[[#This Row],[sales]]-Table1[[#This Row],[profit]]</f>
        <v>4187.7</v>
      </c>
      <c r="P4482" s="3">
        <f>Table1[[#This Row],[sales]]*Table1[[#This Row],[quantity]]</f>
        <v>9887.76</v>
      </c>
      <c r="Q4482" s="9">
        <f>Table1[[#This Row],[delivery_date]]-Table1[[#This Row],[order_date]]</f>
        <v>4</v>
      </c>
    </row>
    <row r="4483" spans="1:17" x14ac:dyDescent="0.35">
      <c r="A4483" t="s">
        <v>4514</v>
      </c>
      <c r="B4483" t="s">
        <v>19</v>
      </c>
      <c r="C4483" t="s">
        <v>36</v>
      </c>
      <c r="D4483" s="2">
        <v>4788.4799999999996</v>
      </c>
      <c r="E4483">
        <v>0.41</v>
      </c>
      <c r="F4483">
        <v>6</v>
      </c>
      <c r="G4483" s="1">
        <v>45067</v>
      </c>
      <c r="H4483" s="1">
        <v>45073</v>
      </c>
      <c r="I4483" t="s">
        <v>21</v>
      </c>
      <c r="J4483" t="s">
        <v>27</v>
      </c>
      <c r="K4483" s="2">
        <v>575.86</v>
      </c>
      <c r="L4483" t="s">
        <v>23</v>
      </c>
      <c r="M4483">
        <f>YEAR(Table1[[#This Row],[order_date]])</f>
        <v>2023</v>
      </c>
      <c r="N4483">
        <f>MONTH(Table1[[#This Row],[order_date]])</f>
        <v>5</v>
      </c>
      <c r="O4483" s="3">
        <f>Table1[[#This Row],[sales]]-Table1[[#This Row],[profit]]</f>
        <v>4212.62</v>
      </c>
      <c r="P4483" s="3">
        <f>Table1[[#This Row],[sales]]*Table1[[#This Row],[quantity]]</f>
        <v>28730.879999999997</v>
      </c>
      <c r="Q4483" s="9">
        <f>Table1[[#This Row],[delivery_date]]-Table1[[#This Row],[order_date]]</f>
        <v>6</v>
      </c>
    </row>
    <row r="4484" spans="1:17" x14ac:dyDescent="0.35">
      <c r="A4484" t="s">
        <v>4515</v>
      </c>
      <c r="B4484" t="s">
        <v>41</v>
      </c>
      <c r="C4484" t="s">
        <v>33</v>
      </c>
      <c r="D4484" s="2">
        <v>3235.18</v>
      </c>
      <c r="E4484">
        <v>0.21</v>
      </c>
      <c r="F4484">
        <v>9</v>
      </c>
      <c r="G4484" s="1">
        <v>44993</v>
      </c>
      <c r="H4484" s="1">
        <v>45000</v>
      </c>
      <c r="I4484" t="s">
        <v>21</v>
      </c>
      <c r="J4484" t="s">
        <v>27</v>
      </c>
      <c r="K4484" s="2">
        <v>348.66</v>
      </c>
      <c r="L4484" t="s">
        <v>48</v>
      </c>
      <c r="M4484">
        <f>YEAR(Table1[[#This Row],[order_date]])</f>
        <v>2023</v>
      </c>
      <c r="N4484">
        <f>MONTH(Table1[[#This Row],[order_date]])</f>
        <v>3</v>
      </c>
      <c r="O4484" s="3">
        <f>Table1[[#This Row],[sales]]-Table1[[#This Row],[profit]]</f>
        <v>2886.52</v>
      </c>
      <c r="P4484" s="3">
        <f>Table1[[#This Row],[sales]]*Table1[[#This Row],[quantity]]</f>
        <v>29116.62</v>
      </c>
      <c r="Q4484" s="9">
        <f>Table1[[#This Row],[delivery_date]]-Table1[[#This Row],[order_date]]</f>
        <v>7</v>
      </c>
    </row>
    <row r="4485" spans="1:17" x14ac:dyDescent="0.35">
      <c r="A4485" t="s">
        <v>4516</v>
      </c>
      <c r="B4485" t="s">
        <v>19</v>
      </c>
      <c r="C4485" t="s">
        <v>33</v>
      </c>
      <c r="D4485" s="2">
        <v>1733.98</v>
      </c>
      <c r="E4485">
        <v>0.18</v>
      </c>
      <c r="F4485">
        <v>1</v>
      </c>
      <c r="G4485" s="1">
        <v>44998</v>
      </c>
      <c r="H4485" s="1">
        <v>44999</v>
      </c>
      <c r="I4485" t="s">
        <v>31</v>
      </c>
      <c r="J4485" t="s">
        <v>16</v>
      </c>
      <c r="K4485" s="2">
        <v>476.27</v>
      </c>
      <c r="L4485" t="s">
        <v>34</v>
      </c>
      <c r="M4485">
        <f>YEAR(Table1[[#This Row],[order_date]])</f>
        <v>2023</v>
      </c>
      <c r="N4485">
        <f>MONTH(Table1[[#This Row],[order_date]])</f>
        <v>3</v>
      </c>
      <c r="O4485" s="3">
        <f>Table1[[#This Row],[sales]]-Table1[[#This Row],[profit]]</f>
        <v>1257.71</v>
      </c>
      <c r="P4485" s="3">
        <f>Table1[[#This Row],[sales]]*Table1[[#This Row],[quantity]]</f>
        <v>1733.98</v>
      </c>
      <c r="Q4485" s="9">
        <f>Table1[[#This Row],[delivery_date]]-Table1[[#This Row],[order_date]]</f>
        <v>1</v>
      </c>
    </row>
    <row r="4486" spans="1:17" x14ac:dyDescent="0.35">
      <c r="A4486" t="s">
        <v>4517</v>
      </c>
      <c r="B4486" t="s">
        <v>13</v>
      </c>
      <c r="C4486" t="s">
        <v>33</v>
      </c>
      <c r="D4486" s="2">
        <v>3791.37</v>
      </c>
      <c r="E4486">
        <v>0.39</v>
      </c>
      <c r="F4486">
        <v>5</v>
      </c>
      <c r="G4486" s="1">
        <v>45616</v>
      </c>
      <c r="H4486" s="1">
        <v>45618</v>
      </c>
      <c r="I4486" t="s">
        <v>21</v>
      </c>
      <c r="J4486" t="s">
        <v>22</v>
      </c>
      <c r="K4486" s="2">
        <v>379.95</v>
      </c>
      <c r="L4486" t="s">
        <v>17</v>
      </c>
      <c r="M4486">
        <f>YEAR(Table1[[#This Row],[order_date]])</f>
        <v>2024</v>
      </c>
      <c r="N4486">
        <f>MONTH(Table1[[#This Row],[order_date]])</f>
        <v>11</v>
      </c>
      <c r="O4486" s="3">
        <f>Table1[[#This Row],[sales]]-Table1[[#This Row],[profit]]</f>
        <v>3411.42</v>
      </c>
      <c r="P4486" s="3">
        <f>Table1[[#This Row],[sales]]*Table1[[#This Row],[quantity]]</f>
        <v>18956.849999999999</v>
      </c>
      <c r="Q4486" s="9">
        <f>Table1[[#This Row],[delivery_date]]-Table1[[#This Row],[order_date]]</f>
        <v>2</v>
      </c>
    </row>
    <row r="4487" spans="1:17" x14ac:dyDescent="0.35">
      <c r="A4487" t="s">
        <v>4518</v>
      </c>
      <c r="B4487" t="s">
        <v>13</v>
      </c>
      <c r="C4487" t="s">
        <v>33</v>
      </c>
      <c r="D4487" s="2">
        <v>1429.06</v>
      </c>
      <c r="E4487">
        <v>0.25</v>
      </c>
      <c r="F4487">
        <v>9</v>
      </c>
      <c r="G4487" s="1">
        <v>45041</v>
      </c>
      <c r="H4487" s="1">
        <v>45044</v>
      </c>
      <c r="I4487" t="s">
        <v>21</v>
      </c>
      <c r="J4487" t="s">
        <v>16</v>
      </c>
      <c r="K4487" s="2">
        <v>311.83</v>
      </c>
      <c r="L4487" t="s">
        <v>34</v>
      </c>
      <c r="M4487">
        <f>YEAR(Table1[[#This Row],[order_date]])</f>
        <v>2023</v>
      </c>
      <c r="N4487">
        <f>MONTH(Table1[[#This Row],[order_date]])</f>
        <v>4</v>
      </c>
      <c r="O4487" s="3">
        <f>Table1[[#This Row],[sales]]-Table1[[#This Row],[profit]]</f>
        <v>1117.23</v>
      </c>
      <c r="P4487" s="3">
        <f>Table1[[#This Row],[sales]]*Table1[[#This Row],[quantity]]</f>
        <v>12861.539999999999</v>
      </c>
      <c r="Q4487" s="9">
        <f>Table1[[#This Row],[delivery_date]]-Table1[[#This Row],[order_date]]</f>
        <v>3</v>
      </c>
    </row>
    <row r="4488" spans="1:17" x14ac:dyDescent="0.35">
      <c r="A4488" t="s">
        <v>4519</v>
      </c>
      <c r="B4488" t="s">
        <v>19</v>
      </c>
      <c r="C4488" t="s">
        <v>33</v>
      </c>
      <c r="D4488" s="2">
        <v>3186.24</v>
      </c>
      <c r="E4488">
        <v>0.47</v>
      </c>
      <c r="F4488">
        <v>7</v>
      </c>
      <c r="G4488" s="1">
        <v>45352</v>
      </c>
      <c r="H4488" s="1">
        <v>45353</v>
      </c>
      <c r="I4488" t="s">
        <v>21</v>
      </c>
      <c r="J4488" t="s">
        <v>16</v>
      </c>
      <c r="K4488" s="2">
        <v>310.18</v>
      </c>
      <c r="L4488" t="s">
        <v>17</v>
      </c>
      <c r="M4488">
        <f>YEAR(Table1[[#This Row],[order_date]])</f>
        <v>2024</v>
      </c>
      <c r="N4488">
        <f>MONTH(Table1[[#This Row],[order_date]])</f>
        <v>3</v>
      </c>
      <c r="O4488" s="3">
        <f>Table1[[#This Row],[sales]]-Table1[[#This Row],[profit]]</f>
        <v>2876.06</v>
      </c>
      <c r="P4488" s="3">
        <f>Table1[[#This Row],[sales]]*Table1[[#This Row],[quantity]]</f>
        <v>22303.68</v>
      </c>
      <c r="Q4488" s="9">
        <f>Table1[[#This Row],[delivery_date]]-Table1[[#This Row],[order_date]]</f>
        <v>1</v>
      </c>
    </row>
    <row r="4489" spans="1:17" x14ac:dyDescent="0.35">
      <c r="A4489" t="s">
        <v>4520</v>
      </c>
      <c r="B4489" t="s">
        <v>41</v>
      </c>
      <c r="C4489" t="s">
        <v>20</v>
      </c>
      <c r="D4489" s="2">
        <v>220.45</v>
      </c>
      <c r="E4489">
        <v>0.14000000000000001</v>
      </c>
      <c r="F4489">
        <v>6</v>
      </c>
      <c r="G4489" s="1">
        <v>45537</v>
      </c>
      <c r="H4489" s="1">
        <v>45540</v>
      </c>
      <c r="I4489" t="s">
        <v>15</v>
      </c>
      <c r="J4489" t="s">
        <v>22</v>
      </c>
      <c r="K4489" s="2">
        <v>62.77</v>
      </c>
      <c r="L4489" t="s">
        <v>23</v>
      </c>
      <c r="M4489">
        <f>YEAR(Table1[[#This Row],[order_date]])</f>
        <v>2024</v>
      </c>
      <c r="N4489">
        <f>MONTH(Table1[[#This Row],[order_date]])</f>
        <v>9</v>
      </c>
      <c r="O4489" s="3">
        <f>Table1[[#This Row],[sales]]-Table1[[#This Row],[profit]]</f>
        <v>157.67999999999998</v>
      </c>
      <c r="P4489" s="3">
        <f>Table1[[#This Row],[sales]]*Table1[[#This Row],[quantity]]</f>
        <v>1322.6999999999998</v>
      </c>
      <c r="Q4489" s="9">
        <f>Table1[[#This Row],[delivery_date]]-Table1[[#This Row],[order_date]]</f>
        <v>3</v>
      </c>
    </row>
    <row r="4490" spans="1:17" x14ac:dyDescent="0.35">
      <c r="A4490" t="s">
        <v>4521</v>
      </c>
      <c r="B4490" t="s">
        <v>41</v>
      </c>
      <c r="C4490" t="s">
        <v>26</v>
      </c>
      <c r="D4490" s="2">
        <v>3180.06</v>
      </c>
      <c r="E4490">
        <v>0.16</v>
      </c>
      <c r="F4490">
        <v>7</v>
      </c>
      <c r="G4490" s="1">
        <v>45514</v>
      </c>
      <c r="H4490" s="1">
        <v>45517</v>
      </c>
      <c r="I4490" t="s">
        <v>21</v>
      </c>
      <c r="J4490" t="s">
        <v>16</v>
      </c>
      <c r="K4490" s="2">
        <v>314.85000000000002</v>
      </c>
      <c r="L4490" t="s">
        <v>48</v>
      </c>
      <c r="M4490">
        <f>YEAR(Table1[[#This Row],[order_date]])</f>
        <v>2024</v>
      </c>
      <c r="N4490">
        <f>MONTH(Table1[[#This Row],[order_date]])</f>
        <v>8</v>
      </c>
      <c r="O4490" s="3">
        <f>Table1[[#This Row],[sales]]-Table1[[#This Row],[profit]]</f>
        <v>2865.21</v>
      </c>
      <c r="P4490" s="3">
        <f>Table1[[#This Row],[sales]]*Table1[[#This Row],[quantity]]</f>
        <v>22260.42</v>
      </c>
      <c r="Q4490" s="9">
        <f>Table1[[#This Row],[delivery_date]]-Table1[[#This Row],[order_date]]</f>
        <v>3</v>
      </c>
    </row>
    <row r="4491" spans="1:17" x14ac:dyDescent="0.35">
      <c r="A4491" t="s">
        <v>4522</v>
      </c>
      <c r="B4491" t="s">
        <v>25</v>
      </c>
      <c r="C4491" t="s">
        <v>26</v>
      </c>
      <c r="D4491" s="2">
        <v>4762.88</v>
      </c>
      <c r="E4491">
        <v>0.5</v>
      </c>
      <c r="F4491">
        <v>9</v>
      </c>
      <c r="G4491" s="1">
        <v>45206</v>
      </c>
      <c r="H4491" s="1">
        <v>45208</v>
      </c>
      <c r="I4491" t="s">
        <v>21</v>
      </c>
      <c r="J4491" t="s">
        <v>22</v>
      </c>
      <c r="K4491" s="2">
        <v>1256.04</v>
      </c>
      <c r="L4491" t="s">
        <v>23</v>
      </c>
      <c r="M4491">
        <f>YEAR(Table1[[#This Row],[order_date]])</f>
        <v>2023</v>
      </c>
      <c r="N4491">
        <f>MONTH(Table1[[#This Row],[order_date]])</f>
        <v>10</v>
      </c>
      <c r="O4491" s="3">
        <f>Table1[[#This Row],[sales]]-Table1[[#This Row],[profit]]</f>
        <v>3506.84</v>
      </c>
      <c r="P4491" s="3">
        <f>Table1[[#This Row],[sales]]*Table1[[#This Row],[quantity]]</f>
        <v>42865.919999999998</v>
      </c>
      <c r="Q4491" s="9">
        <f>Table1[[#This Row],[delivery_date]]-Table1[[#This Row],[order_date]]</f>
        <v>2</v>
      </c>
    </row>
    <row r="4492" spans="1:17" x14ac:dyDescent="0.35">
      <c r="A4492" t="s">
        <v>4523</v>
      </c>
      <c r="B4492" t="s">
        <v>13</v>
      </c>
      <c r="C4492" t="s">
        <v>20</v>
      </c>
      <c r="D4492" s="2">
        <v>1252.2</v>
      </c>
      <c r="E4492">
        <v>0.49</v>
      </c>
      <c r="F4492">
        <v>3</v>
      </c>
      <c r="G4492" s="1">
        <v>45284</v>
      </c>
      <c r="H4492" s="1">
        <v>45287</v>
      </c>
      <c r="I4492" t="s">
        <v>31</v>
      </c>
      <c r="J4492" t="s">
        <v>27</v>
      </c>
      <c r="K4492" s="2">
        <v>355.35</v>
      </c>
      <c r="L4492" t="s">
        <v>28</v>
      </c>
      <c r="M4492">
        <f>YEAR(Table1[[#This Row],[order_date]])</f>
        <v>2023</v>
      </c>
      <c r="N4492">
        <f>MONTH(Table1[[#This Row],[order_date]])</f>
        <v>12</v>
      </c>
      <c r="O4492" s="3">
        <f>Table1[[#This Row],[sales]]-Table1[[#This Row],[profit]]</f>
        <v>896.85</v>
      </c>
      <c r="P4492" s="3">
        <f>Table1[[#This Row],[sales]]*Table1[[#This Row],[quantity]]</f>
        <v>3756.6000000000004</v>
      </c>
      <c r="Q4492" s="9">
        <f>Table1[[#This Row],[delivery_date]]-Table1[[#This Row],[order_date]]</f>
        <v>3</v>
      </c>
    </row>
    <row r="4493" spans="1:17" x14ac:dyDescent="0.35">
      <c r="A4493" t="s">
        <v>4524</v>
      </c>
      <c r="B4493" t="s">
        <v>25</v>
      </c>
      <c r="C4493" t="s">
        <v>20</v>
      </c>
      <c r="D4493" s="2">
        <v>3913.08</v>
      </c>
      <c r="E4493">
        <v>0.44</v>
      </c>
      <c r="F4493">
        <v>8</v>
      </c>
      <c r="G4493" s="1">
        <v>45201</v>
      </c>
      <c r="H4493" s="1">
        <v>45208</v>
      </c>
      <c r="I4493" t="s">
        <v>31</v>
      </c>
      <c r="J4493" t="s">
        <v>16</v>
      </c>
      <c r="K4493" s="2">
        <v>398.05</v>
      </c>
      <c r="L4493" t="s">
        <v>39</v>
      </c>
      <c r="M4493">
        <f>YEAR(Table1[[#This Row],[order_date]])</f>
        <v>2023</v>
      </c>
      <c r="N4493">
        <f>MONTH(Table1[[#This Row],[order_date]])</f>
        <v>10</v>
      </c>
      <c r="O4493" s="3">
        <f>Table1[[#This Row],[sales]]-Table1[[#This Row],[profit]]</f>
        <v>3515.0299999999997</v>
      </c>
      <c r="P4493" s="3">
        <f>Table1[[#This Row],[sales]]*Table1[[#This Row],[quantity]]</f>
        <v>31304.639999999999</v>
      </c>
      <c r="Q4493" s="9">
        <f>Table1[[#This Row],[delivery_date]]-Table1[[#This Row],[order_date]]</f>
        <v>7</v>
      </c>
    </row>
    <row r="4494" spans="1:17" x14ac:dyDescent="0.35">
      <c r="A4494" t="s">
        <v>4525</v>
      </c>
      <c r="B4494" t="s">
        <v>25</v>
      </c>
      <c r="C4494" t="s">
        <v>14</v>
      </c>
      <c r="D4494" s="2">
        <v>1537.78</v>
      </c>
      <c r="E4494">
        <v>0.2</v>
      </c>
      <c r="F4494">
        <v>1</v>
      </c>
      <c r="G4494" s="1">
        <v>45026</v>
      </c>
      <c r="H4494" s="1">
        <v>45032</v>
      </c>
      <c r="I4494" t="s">
        <v>31</v>
      </c>
      <c r="J4494" t="s">
        <v>27</v>
      </c>
      <c r="K4494" s="2">
        <v>417.91</v>
      </c>
      <c r="L4494" t="s">
        <v>28</v>
      </c>
      <c r="M4494">
        <f>YEAR(Table1[[#This Row],[order_date]])</f>
        <v>2023</v>
      </c>
      <c r="N4494">
        <f>MONTH(Table1[[#This Row],[order_date]])</f>
        <v>4</v>
      </c>
      <c r="O4494" s="3">
        <f>Table1[[#This Row],[sales]]-Table1[[#This Row],[profit]]</f>
        <v>1119.8699999999999</v>
      </c>
      <c r="P4494" s="3">
        <f>Table1[[#This Row],[sales]]*Table1[[#This Row],[quantity]]</f>
        <v>1537.78</v>
      </c>
      <c r="Q4494" s="9">
        <f>Table1[[#This Row],[delivery_date]]-Table1[[#This Row],[order_date]]</f>
        <v>6</v>
      </c>
    </row>
    <row r="4495" spans="1:17" x14ac:dyDescent="0.35">
      <c r="A4495" t="s">
        <v>4526</v>
      </c>
      <c r="B4495" t="s">
        <v>19</v>
      </c>
      <c r="C4495" t="s">
        <v>26</v>
      </c>
      <c r="D4495" s="2">
        <v>3568.46</v>
      </c>
      <c r="E4495">
        <v>0.42</v>
      </c>
      <c r="F4495">
        <v>6</v>
      </c>
      <c r="G4495" s="1">
        <v>45008</v>
      </c>
      <c r="H4495" s="1">
        <v>45009</v>
      </c>
      <c r="I4495" t="s">
        <v>31</v>
      </c>
      <c r="J4495" t="s">
        <v>27</v>
      </c>
      <c r="K4495" s="2">
        <v>276.07</v>
      </c>
      <c r="L4495" t="s">
        <v>34</v>
      </c>
      <c r="M4495">
        <f>YEAR(Table1[[#This Row],[order_date]])</f>
        <v>2023</v>
      </c>
      <c r="N4495">
        <f>MONTH(Table1[[#This Row],[order_date]])</f>
        <v>3</v>
      </c>
      <c r="O4495" s="3">
        <f>Table1[[#This Row],[sales]]-Table1[[#This Row],[profit]]</f>
        <v>3292.39</v>
      </c>
      <c r="P4495" s="3">
        <f>Table1[[#This Row],[sales]]*Table1[[#This Row],[quantity]]</f>
        <v>21410.760000000002</v>
      </c>
      <c r="Q4495" s="9">
        <f>Table1[[#This Row],[delivery_date]]-Table1[[#This Row],[order_date]]</f>
        <v>1</v>
      </c>
    </row>
    <row r="4496" spans="1:17" x14ac:dyDescent="0.35">
      <c r="A4496" t="s">
        <v>4527</v>
      </c>
      <c r="B4496" t="s">
        <v>19</v>
      </c>
      <c r="C4496" t="s">
        <v>33</v>
      </c>
      <c r="D4496" s="2">
        <v>3529.86</v>
      </c>
      <c r="E4496">
        <v>0.14000000000000001</v>
      </c>
      <c r="F4496">
        <v>9</v>
      </c>
      <c r="G4496" s="1">
        <v>45565</v>
      </c>
      <c r="H4496" s="1">
        <v>45572</v>
      </c>
      <c r="I4496" t="s">
        <v>21</v>
      </c>
      <c r="J4496" t="s">
        <v>22</v>
      </c>
      <c r="K4496" s="2">
        <v>794.21</v>
      </c>
      <c r="L4496" t="s">
        <v>17</v>
      </c>
      <c r="M4496">
        <f>YEAR(Table1[[#This Row],[order_date]])</f>
        <v>2024</v>
      </c>
      <c r="N4496">
        <f>MONTH(Table1[[#This Row],[order_date]])</f>
        <v>9</v>
      </c>
      <c r="O4496" s="3">
        <f>Table1[[#This Row],[sales]]-Table1[[#This Row],[profit]]</f>
        <v>2735.65</v>
      </c>
      <c r="P4496" s="3">
        <f>Table1[[#This Row],[sales]]*Table1[[#This Row],[quantity]]</f>
        <v>31768.74</v>
      </c>
      <c r="Q4496" s="9">
        <f>Table1[[#This Row],[delivery_date]]-Table1[[#This Row],[order_date]]</f>
        <v>7</v>
      </c>
    </row>
    <row r="4497" spans="1:17" x14ac:dyDescent="0.35">
      <c r="A4497" t="s">
        <v>4528</v>
      </c>
      <c r="B4497" t="s">
        <v>25</v>
      </c>
      <c r="C4497" t="s">
        <v>20</v>
      </c>
      <c r="D4497" s="2">
        <v>1005.21</v>
      </c>
      <c r="E4497">
        <v>0.13</v>
      </c>
      <c r="F4497">
        <v>1</v>
      </c>
      <c r="G4497" s="1">
        <v>45182</v>
      </c>
      <c r="H4497" s="1">
        <v>45185</v>
      </c>
      <c r="I4497" t="s">
        <v>15</v>
      </c>
      <c r="J4497" t="s">
        <v>16</v>
      </c>
      <c r="K4497" s="2">
        <v>177.64</v>
      </c>
      <c r="L4497" t="s">
        <v>34</v>
      </c>
      <c r="M4497">
        <f>YEAR(Table1[[#This Row],[order_date]])</f>
        <v>2023</v>
      </c>
      <c r="N4497">
        <f>MONTH(Table1[[#This Row],[order_date]])</f>
        <v>9</v>
      </c>
      <c r="O4497" s="3">
        <f>Table1[[#This Row],[sales]]-Table1[[#This Row],[profit]]</f>
        <v>827.57</v>
      </c>
      <c r="P4497" s="3">
        <f>Table1[[#This Row],[sales]]*Table1[[#This Row],[quantity]]</f>
        <v>1005.21</v>
      </c>
      <c r="Q4497" s="9">
        <f>Table1[[#This Row],[delivery_date]]-Table1[[#This Row],[order_date]]</f>
        <v>3</v>
      </c>
    </row>
    <row r="4498" spans="1:17" x14ac:dyDescent="0.35">
      <c r="A4498" t="s">
        <v>4529</v>
      </c>
      <c r="B4498" t="s">
        <v>13</v>
      </c>
      <c r="C4498" t="s">
        <v>33</v>
      </c>
      <c r="D4498" s="2">
        <v>3025.93</v>
      </c>
      <c r="E4498">
        <v>0.27</v>
      </c>
      <c r="F4498">
        <v>5</v>
      </c>
      <c r="G4498" s="1">
        <v>45655</v>
      </c>
      <c r="H4498" s="1">
        <v>45658</v>
      </c>
      <c r="I4498" t="s">
        <v>15</v>
      </c>
      <c r="J4498" t="s">
        <v>27</v>
      </c>
      <c r="K4498" s="2">
        <v>878.36</v>
      </c>
      <c r="L4498" t="s">
        <v>23</v>
      </c>
      <c r="M4498">
        <f>YEAR(Table1[[#This Row],[order_date]])</f>
        <v>2024</v>
      </c>
      <c r="N4498">
        <f>MONTH(Table1[[#This Row],[order_date]])</f>
        <v>12</v>
      </c>
      <c r="O4498" s="3">
        <f>Table1[[#This Row],[sales]]-Table1[[#This Row],[profit]]</f>
        <v>2147.5699999999997</v>
      </c>
      <c r="P4498" s="3">
        <f>Table1[[#This Row],[sales]]*Table1[[#This Row],[quantity]]</f>
        <v>15129.65</v>
      </c>
      <c r="Q4498" s="9">
        <f>Table1[[#This Row],[delivery_date]]-Table1[[#This Row],[order_date]]</f>
        <v>3</v>
      </c>
    </row>
    <row r="4499" spans="1:17" x14ac:dyDescent="0.35">
      <c r="A4499" t="s">
        <v>4530</v>
      </c>
      <c r="B4499" t="s">
        <v>19</v>
      </c>
      <c r="C4499" t="s">
        <v>26</v>
      </c>
      <c r="D4499" s="2">
        <v>4309.93</v>
      </c>
      <c r="E4499">
        <v>0.43</v>
      </c>
      <c r="F4499">
        <v>8</v>
      </c>
      <c r="G4499" s="1">
        <v>45562</v>
      </c>
      <c r="H4499" s="1">
        <v>45564</v>
      </c>
      <c r="I4499" t="s">
        <v>15</v>
      </c>
      <c r="J4499" t="s">
        <v>27</v>
      </c>
      <c r="K4499" s="2">
        <v>733.71</v>
      </c>
      <c r="L4499" t="s">
        <v>28</v>
      </c>
      <c r="M4499">
        <f>YEAR(Table1[[#This Row],[order_date]])</f>
        <v>2024</v>
      </c>
      <c r="N4499">
        <f>MONTH(Table1[[#This Row],[order_date]])</f>
        <v>9</v>
      </c>
      <c r="O4499" s="3">
        <f>Table1[[#This Row],[sales]]-Table1[[#This Row],[profit]]</f>
        <v>3576.2200000000003</v>
      </c>
      <c r="P4499" s="3">
        <f>Table1[[#This Row],[sales]]*Table1[[#This Row],[quantity]]</f>
        <v>34479.440000000002</v>
      </c>
      <c r="Q4499" s="9">
        <f>Table1[[#This Row],[delivery_date]]-Table1[[#This Row],[order_date]]</f>
        <v>2</v>
      </c>
    </row>
    <row r="4500" spans="1:17" x14ac:dyDescent="0.35">
      <c r="A4500" t="s">
        <v>4531</v>
      </c>
      <c r="B4500" t="s">
        <v>25</v>
      </c>
      <c r="C4500" t="s">
        <v>36</v>
      </c>
      <c r="D4500" s="2">
        <v>1974.41</v>
      </c>
      <c r="E4500">
        <v>0.05</v>
      </c>
      <c r="F4500">
        <v>6</v>
      </c>
      <c r="G4500" s="1">
        <v>44933</v>
      </c>
      <c r="H4500" s="1">
        <v>44936</v>
      </c>
      <c r="I4500" t="s">
        <v>31</v>
      </c>
      <c r="J4500" t="s">
        <v>27</v>
      </c>
      <c r="K4500" s="2">
        <v>132.5</v>
      </c>
      <c r="L4500" t="s">
        <v>39</v>
      </c>
      <c r="M4500">
        <f>YEAR(Table1[[#This Row],[order_date]])</f>
        <v>2023</v>
      </c>
      <c r="N4500">
        <f>MONTH(Table1[[#This Row],[order_date]])</f>
        <v>1</v>
      </c>
      <c r="O4500" s="3">
        <f>Table1[[#This Row],[sales]]-Table1[[#This Row],[profit]]</f>
        <v>1841.91</v>
      </c>
      <c r="P4500" s="3">
        <f>Table1[[#This Row],[sales]]*Table1[[#This Row],[quantity]]</f>
        <v>11846.460000000001</v>
      </c>
      <c r="Q4500" s="9">
        <f>Table1[[#This Row],[delivery_date]]-Table1[[#This Row],[order_date]]</f>
        <v>3</v>
      </c>
    </row>
    <row r="4501" spans="1:17" x14ac:dyDescent="0.35">
      <c r="A4501" t="s">
        <v>4532</v>
      </c>
      <c r="B4501" t="s">
        <v>25</v>
      </c>
      <c r="C4501" t="s">
        <v>36</v>
      </c>
      <c r="D4501" s="2">
        <v>3580.36</v>
      </c>
      <c r="E4501">
        <v>0.28000000000000003</v>
      </c>
      <c r="F4501">
        <v>6</v>
      </c>
      <c r="G4501" s="1">
        <v>45001</v>
      </c>
      <c r="H4501" s="1">
        <v>45005</v>
      </c>
      <c r="I4501" t="s">
        <v>31</v>
      </c>
      <c r="J4501" t="s">
        <v>22</v>
      </c>
      <c r="K4501" s="2">
        <v>292.01</v>
      </c>
      <c r="L4501" t="s">
        <v>39</v>
      </c>
      <c r="M4501">
        <f>YEAR(Table1[[#This Row],[order_date]])</f>
        <v>2023</v>
      </c>
      <c r="N4501">
        <f>MONTH(Table1[[#This Row],[order_date]])</f>
        <v>3</v>
      </c>
      <c r="O4501" s="3">
        <f>Table1[[#This Row],[sales]]-Table1[[#This Row],[profit]]</f>
        <v>3288.3500000000004</v>
      </c>
      <c r="P4501" s="3">
        <f>Table1[[#This Row],[sales]]*Table1[[#This Row],[quantity]]</f>
        <v>21482.16</v>
      </c>
      <c r="Q4501" s="9">
        <f>Table1[[#This Row],[delivery_date]]-Table1[[#This Row],[order_date]]</f>
        <v>4</v>
      </c>
    </row>
    <row r="4502" spans="1:17" x14ac:dyDescent="0.35">
      <c r="A4502" t="s">
        <v>4533</v>
      </c>
      <c r="B4502" t="s">
        <v>25</v>
      </c>
      <c r="C4502" t="s">
        <v>20</v>
      </c>
      <c r="D4502" s="2">
        <v>3404.71</v>
      </c>
      <c r="E4502">
        <v>0.3</v>
      </c>
      <c r="F4502">
        <v>3</v>
      </c>
      <c r="G4502" s="1">
        <v>45476</v>
      </c>
      <c r="H4502" s="1">
        <v>45481</v>
      </c>
      <c r="I4502" t="s">
        <v>21</v>
      </c>
      <c r="J4502" t="s">
        <v>22</v>
      </c>
      <c r="K4502" s="2">
        <v>443.84</v>
      </c>
      <c r="L4502" t="s">
        <v>23</v>
      </c>
      <c r="M4502">
        <f>YEAR(Table1[[#This Row],[order_date]])</f>
        <v>2024</v>
      </c>
      <c r="N4502">
        <f>MONTH(Table1[[#This Row],[order_date]])</f>
        <v>7</v>
      </c>
      <c r="O4502" s="3">
        <f>Table1[[#This Row],[sales]]-Table1[[#This Row],[profit]]</f>
        <v>2960.87</v>
      </c>
      <c r="P4502" s="3">
        <f>Table1[[#This Row],[sales]]*Table1[[#This Row],[quantity]]</f>
        <v>10214.130000000001</v>
      </c>
      <c r="Q4502" s="9">
        <f>Table1[[#This Row],[delivery_date]]-Table1[[#This Row],[order_date]]</f>
        <v>5</v>
      </c>
    </row>
    <row r="4503" spans="1:17" x14ac:dyDescent="0.35">
      <c r="A4503" t="s">
        <v>4534</v>
      </c>
      <c r="B4503" t="s">
        <v>25</v>
      </c>
      <c r="C4503" t="s">
        <v>14</v>
      </c>
      <c r="D4503" s="2">
        <v>1361.82</v>
      </c>
      <c r="E4503">
        <v>0.28999999999999998</v>
      </c>
      <c r="F4503">
        <v>8</v>
      </c>
      <c r="G4503" s="1">
        <v>45586</v>
      </c>
      <c r="H4503" s="1">
        <v>45592</v>
      </c>
      <c r="I4503" t="s">
        <v>31</v>
      </c>
      <c r="J4503" t="s">
        <v>27</v>
      </c>
      <c r="K4503" s="2">
        <v>227.76</v>
      </c>
      <c r="L4503" t="s">
        <v>28</v>
      </c>
      <c r="M4503">
        <f>YEAR(Table1[[#This Row],[order_date]])</f>
        <v>2024</v>
      </c>
      <c r="N4503">
        <f>MONTH(Table1[[#This Row],[order_date]])</f>
        <v>10</v>
      </c>
      <c r="O4503" s="3">
        <f>Table1[[#This Row],[sales]]-Table1[[#This Row],[profit]]</f>
        <v>1134.06</v>
      </c>
      <c r="P4503" s="3">
        <f>Table1[[#This Row],[sales]]*Table1[[#This Row],[quantity]]</f>
        <v>10894.56</v>
      </c>
      <c r="Q4503" s="9">
        <f>Table1[[#This Row],[delivery_date]]-Table1[[#This Row],[order_date]]</f>
        <v>6</v>
      </c>
    </row>
    <row r="4504" spans="1:17" x14ac:dyDescent="0.35">
      <c r="A4504" t="s">
        <v>4535</v>
      </c>
      <c r="B4504" t="s">
        <v>25</v>
      </c>
      <c r="C4504" t="s">
        <v>33</v>
      </c>
      <c r="D4504" s="2">
        <v>4601.3500000000004</v>
      </c>
      <c r="E4504">
        <v>0.11</v>
      </c>
      <c r="F4504">
        <v>1</v>
      </c>
      <c r="G4504" s="1">
        <v>45401</v>
      </c>
      <c r="H4504" s="1">
        <v>45405</v>
      </c>
      <c r="I4504" t="s">
        <v>21</v>
      </c>
      <c r="J4504" t="s">
        <v>16</v>
      </c>
      <c r="K4504" s="2">
        <v>1332.01</v>
      </c>
      <c r="L4504" t="s">
        <v>23</v>
      </c>
      <c r="M4504">
        <f>YEAR(Table1[[#This Row],[order_date]])</f>
        <v>2024</v>
      </c>
      <c r="N4504">
        <f>MONTH(Table1[[#This Row],[order_date]])</f>
        <v>4</v>
      </c>
      <c r="O4504" s="3">
        <f>Table1[[#This Row],[sales]]-Table1[[#This Row],[profit]]</f>
        <v>3269.34</v>
      </c>
      <c r="P4504" s="3">
        <f>Table1[[#This Row],[sales]]*Table1[[#This Row],[quantity]]</f>
        <v>4601.3500000000004</v>
      </c>
      <c r="Q4504" s="9">
        <f>Table1[[#This Row],[delivery_date]]-Table1[[#This Row],[order_date]]</f>
        <v>4</v>
      </c>
    </row>
    <row r="4505" spans="1:17" x14ac:dyDescent="0.35">
      <c r="A4505" t="s">
        <v>4536</v>
      </c>
      <c r="B4505" t="s">
        <v>25</v>
      </c>
      <c r="C4505" t="s">
        <v>20</v>
      </c>
      <c r="D4505" s="2">
        <v>2861.21</v>
      </c>
      <c r="E4505">
        <v>0.03</v>
      </c>
      <c r="F4505">
        <v>4</v>
      </c>
      <c r="G4505" s="1">
        <v>45149</v>
      </c>
      <c r="H4505" s="1">
        <v>45156</v>
      </c>
      <c r="I4505" t="s">
        <v>21</v>
      </c>
      <c r="J4505" t="s">
        <v>22</v>
      </c>
      <c r="K4505" s="2">
        <v>489.48</v>
      </c>
      <c r="L4505" t="s">
        <v>28</v>
      </c>
      <c r="M4505">
        <f>YEAR(Table1[[#This Row],[order_date]])</f>
        <v>2023</v>
      </c>
      <c r="N4505">
        <f>MONTH(Table1[[#This Row],[order_date]])</f>
        <v>8</v>
      </c>
      <c r="O4505" s="3">
        <f>Table1[[#This Row],[sales]]-Table1[[#This Row],[profit]]</f>
        <v>2371.73</v>
      </c>
      <c r="P4505" s="3">
        <f>Table1[[#This Row],[sales]]*Table1[[#This Row],[quantity]]</f>
        <v>11444.84</v>
      </c>
      <c r="Q4505" s="9">
        <f>Table1[[#This Row],[delivery_date]]-Table1[[#This Row],[order_date]]</f>
        <v>7</v>
      </c>
    </row>
    <row r="4506" spans="1:17" x14ac:dyDescent="0.35">
      <c r="A4506" t="s">
        <v>4537</v>
      </c>
      <c r="B4506" t="s">
        <v>19</v>
      </c>
      <c r="C4506" t="s">
        <v>14</v>
      </c>
      <c r="D4506" s="2">
        <v>1840.93</v>
      </c>
      <c r="E4506">
        <v>0.45</v>
      </c>
      <c r="F4506">
        <v>8</v>
      </c>
      <c r="G4506" s="1">
        <v>45655</v>
      </c>
      <c r="H4506" s="1">
        <v>45657</v>
      </c>
      <c r="I4506" t="s">
        <v>15</v>
      </c>
      <c r="J4506" t="s">
        <v>27</v>
      </c>
      <c r="K4506" s="2">
        <v>520.07000000000005</v>
      </c>
      <c r="L4506" t="s">
        <v>17</v>
      </c>
      <c r="M4506">
        <f>YEAR(Table1[[#This Row],[order_date]])</f>
        <v>2024</v>
      </c>
      <c r="N4506">
        <f>MONTH(Table1[[#This Row],[order_date]])</f>
        <v>12</v>
      </c>
      <c r="O4506" s="3">
        <f>Table1[[#This Row],[sales]]-Table1[[#This Row],[profit]]</f>
        <v>1320.8600000000001</v>
      </c>
      <c r="P4506" s="3">
        <f>Table1[[#This Row],[sales]]*Table1[[#This Row],[quantity]]</f>
        <v>14727.44</v>
      </c>
      <c r="Q4506" s="9">
        <f>Table1[[#This Row],[delivery_date]]-Table1[[#This Row],[order_date]]</f>
        <v>2</v>
      </c>
    </row>
    <row r="4507" spans="1:17" x14ac:dyDescent="0.35">
      <c r="A4507" t="s">
        <v>4538</v>
      </c>
      <c r="B4507" t="s">
        <v>13</v>
      </c>
      <c r="C4507" t="s">
        <v>33</v>
      </c>
      <c r="D4507" s="2">
        <v>905.36</v>
      </c>
      <c r="E4507">
        <v>0.28999999999999998</v>
      </c>
      <c r="F4507">
        <v>6</v>
      </c>
      <c r="G4507" s="1">
        <v>45056</v>
      </c>
      <c r="H4507" s="1">
        <v>45062</v>
      </c>
      <c r="I4507" t="s">
        <v>31</v>
      </c>
      <c r="J4507" t="s">
        <v>27</v>
      </c>
      <c r="K4507" s="2">
        <v>251.99</v>
      </c>
      <c r="L4507" t="s">
        <v>23</v>
      </c>
      <c r="M4507">
        <f>YEAR(Table1[[#This Row],[order_date]])</f>
        <v>2023</v>
      </c>
      <c r="N4507">
        <f>MONTH(Table1[[#This Row],[order_date]])</f>
        <v>5</v>
      </c>
      <c r="O4507" s="3">
        <f>Table1[[#This Row],[sales]]-Table1[[#This Row],[profit]]</f>
        <v>653.37</v>
      </c>
      <c r="P4507" s="3">
        <f>Table1[[#This Row],[sales]]*Table1[[#This Row],[quantity]]</f>
        <v>5432.16</v>
      </c>
      <c r="Q4507" s="9">
        <f>Table1[[#This Row],[delivery_date]]-Table1[[#This Row],[order_date]]</f>
        <v>6</v>
      </c>
    </row>
    <row r="4508" spans="1:17" x14ac:dyDescent="0.35">
      <c r="A4508" t="s">
        <v>4539</v>
      </c>
      <c r="B4508" t="s">
        <v>25</v>
      </c>
      <c r="C4508" t="s">
        <v>26</v>
      </c>
      <c r="D4508" s="2">
        <v>2419.9499999999998</v>
      </c>
      <c r="E4508">
        <v>0.38</v>
      </c>
      <c r="F4508">
        <v>9</v>
      </c>
      <c r="G4508" s="1">
        <v>45475</v>
      </c>
      <c r="H4508" s="1">
        <v>45478</v>
      </c>
      <c r="I4508" t="s">
        <v>31</v>
      </c>
      <c r="J4508" t="s">
        <v>22</v>
      </c>
      <c r="K4508" s="2">
        <v>223.07</v>
      </c>
      <c r="L4508" t="s">
        <v>17</v>
      </c>
      <c r="M4508">
        <f>YEAR(Table1[[#This Row],[order_date]])</f>
        <v>2024</v>
      </c>
      <c r="N4508">
        <f>MONTH(Table1[[#This Row],[order_date]])</f>
        <v>7</v>
      </c>
      <c r="O4508" s="3">
        <f>Table1[[#This Row],[sales]]-Table1[[#This Row],[profit]]</f>
        <v>2196.8799999999997</v>
      </c>
      <c r="P4508" s="3">
        <f>Table1[[#This Row],[sales]]*Table1[[#This Row],[quantity]]</f>
        <v>21779.55</v>
      </c>
      <c r="Q4508" s="9">
        <f>Table1[[#This Row],[delivery_date]]-Table1[[#This Row],[order_date]]</f>
        <v>3</v>
      </c>
    </row>
    <row r="4509" spans="1:17" x14ac:dyDescent="0.35">
      <c r="A4509" t="s">
        <v>4540</v>
      </c>
      <c r="B4509" t="s">
        <v>41</v>
      </c>
      <c r="C4509" t="s">
        <v>36</v>
      </c>
      <c r="D4509" s="2">
        <v>3677.56</v>
      </c>
      <c r="E4509">
        <v>0.18</v>
      </c>
      <c r="F4509">
        <v>1</v>
      </c>
      <c r="G4509" s="1">
        <v>44957</v>
      </c>
      <c r="H4509" s="1">
        <v>44958</v>
      </c>
      <c r="I4509" t="s">
        <v>21</v>
      </c>
      <c r="J4509" t="s">
        <v>27</v>
      </c>
      <c r="K4509" s="2">
        <v>1029.06</v>
      </c>
      <c r="L4509" t="s">
        <v>23</v>
      </c>
      <c r="M4509">
        <f>YEAR(Table1[[#This Row],[order_date]])</f>
        <v>2023</v>
      </c>
      <c r="N4509">
        <f>MONTH(Table1[[#This Row],[order_date]])</f>
        <v>1</v>
      </c>
      <c r="O4509" s="3">
        <f>Table1[[#This Row],[sales]]-Table1[[#This Row],[profit]]</f>
        <v>2648.5</v>
      </c>
      <c r="P4509" s="3">
        <f>Table1[[#This Row],[sales]]*Table1[[#This Row],[quantity]]</f>
        <v>3677.56</v>
      </c>
      <c r="Q4509" s="9">
        <f>Table1[[#This Row],[delivery_date]]-Table1[[#This Row],[order_date]]</f>
        <v>1</v>
      </c>
    </row>
    <row r="4510" spans="1:17" x14ac:dyDescent="0.35">
      <c r="A4510" t="s">
        <v>4541</v>
      </c>
      <c r="B4510" t="s">
        <v>19</v>
      </c>
      <c r="C4510" t="s">
        <v>14</v>
      </c>
      <c r="D4510" s="2">
        <v>3155.84</v>
      </c>
      <c r="E4510">
        <v>0.02</v>
      </c>
      <c r="F4510">
        <v>2</v>
      </c>
      <c r="G4510" s="1">
        <v>45165</v>
      </c>
      <c r="H4510" s="1">
        <v>45168</v>
      </c>
      <c r="I4510" t="s">
        <v>15</v>
      </c>
      <c r="J4510" t="s">
        <v>16</v>
      </c>
      <c r="K4510" s="2">
        <v>359.12</v>
      </c>
      <c r="L4510" t="s">
        <v>17</v>
      </c>
      <c r="M4510">
        <f>YEAR(Table1[[#This Row],[order_date]])</f>
        <v>2023</v>
      </c>
      <c r="N4510">
        <f>MONTH(Table1[[#This Row],[order_date]])</f>
        <v>8</v>
      </c>
      <c r="O4510" s="3">
        <f>Table1[[#This Row],[sales]]-Table1[[#This Row],[profit]]</f>
        <v>2796.7200000000003</v>
      </c>
      <c r="P4510" s="3">
        <f>Table1[[#This Row],[sales]]*Table1[[#This Row],[quantity]]</f>
        <v>6311.68</v>
      </c>
      <c r="Q4510" s="9">
        <f>Table1[[#This Row],[delivery_date]]-Table1[[#This Row],[order_date]]</f>
        <v>3</v>
      </c>
    </row>
    <row r="4511" spans="1:17" x14ac:dyDescent="0.35">
      <c r="A4511" t="s">
        <v>4542</v>
      </c>
      <c r="B4511" t="s">
        <v>19</v>
      </c>
      <c r="C4511" t="s">
        <v>33</v>
      </c>
      <c r="D4511" s="2">
        <v>3662.56</v>
      </c>
      <c r="E4511">
        <v>0.13</v>
      </c>
      <c r="F4511">
        <v>1</v>
      </c>
      <c r="G4511" s="1">
        <v>45480</v>
      </c>
      <c r="H4511" s="1">
        <v>45486</v>
      </c>
      <c r="I4511" t="s">
        <v>21</v>
      </c>
      <c r="J4511" t="s">
        <v>22</v>
      </c>
      <c r="K4511" s="2">
        <v>949.34</v>
      </c>
      <c r="L4511" t="s">
        <v>34</v>
      </c>
      <c r="M4511">
        <f>YEAR(Table1[[#This Row],[order_date]])</f>
        <v>2024</v>
      </c>
      <c r="N4511">
        <f>MONTH(Table1[[#This Row],[order_date]])</f>
        <v>7</v>
      </c>
      <c r="O4511" s="3">
        <f>Table1[[#This Row],[sales]]-Table1[[#This Row],[profit]]</f>
        <v>2713.22</v>
      </c>
      <c r="P4511" s="3">
        <f>Table1[[#This Row],[sales]]*Table1[[#This Row],[quantity]]</f>
        <v>3662.56</v>
      </c>
      <c r="Q4511" s="9">
        <f>Table1[[#This Row],[delivery_date]]-Table1[[#This Row],[order_date]]</f>
        <v>6</v>
      </c>
    </row>
    <row r="4512" spans="1:17" x14ac:dyDescent="0.35">
      <c r="A4512" t="s">
        <v>4543</v>
      </c>
      <c r="B4512" t="s">
        <v>25</v>
      </c>
      <c r="C4512" t="s">
        <v>20</v>
      </c>
      <c r="D4512" s="2">
        <v>3979.63</v>
      </c>
      <c r="E4512">
        <v>0.04</v>
      </c>
      <c r="F4512">
        <v>4</v>
      </c>
      <c r="G4512" s="1">
        <v>45188</v>
      </c>
      <c r="H4512" s="1">
        <v>45191</v>
      </c>
      <c r="I4512" t="s">
        <v>21</v>
      </c>
      <c r="J4512" t="s">
        <v>22</v>
      </c>
      <c r="K4512" s="2">
        <v>1169.3</v>
      </c>
      <c r="L4512" t="s">
        <v>34</v>
      </c>
      <c r="M4512">
        <f>YEAR(Table1[[#This Row],[order_date]])</f>
        <v>2023</v>
      </c>
      <c r="N4512">
        <f>MONTH(Table1[[#This Row],[order_date]])</f>
        <v>9</v>
      </c>
      <c r="O4512" s="3">
        <f>Table1[[#This Row],[sales]]-Table1[[#This Row],[profit]]</f>
        <v>2810.33</v>
      </c>
      <c r="P4512" s="3">
        <f>Table1[[#This Row],[sales]]*Table1[[#This Row],[quantity]]</f>
        <v>15918.52</v>
      </c>
      <c r="Q4512" s="9">
        <f>Table1[[#This Row],[delivery_date]]-Table1[[#This Row],[order_date]]</f>
        <v>3</v>
      </c>
    </row>
    <row r="4513" spans="1:17" x14ac:dyDescent="0.35">
      <c r="A4513" t="s">
        <v>4544</v>
      </c>
      <c r="B4513" t="s">
        <v>19</v>
      </c>
      <c r="C4513" t="s">
        <v>33</v>
      </c>
      <c r="D4513" s="2">
        <v>2260.92</v>
      </c>
      <c r="E4513">
        <v>0.04</v>
      </c>
      <c r="F4513">
        <v>9</v>
      </c>
      <c r="G4513" s="1">
        <v>45548</v>
      </c>
      <c r="H4513" s="1">
        <v>45550</v>
      </c>
      <c r="I4513" t="s">
        <v>21</v>
      </c>
      <c r="J4513" t="s">
        <v>16</v>
      </c>
      <c r="K4513" s="2">
        <v>153.72999999999999</v>
      </c>
      <c r="L4513" t="s">
        <v>28</v>
      </c>
      <c r="M4513">
        <f>YEAR(Table1[[#This Row],[order_date]])</f>
        <v>2024</v>
      </c>
      <c r="N4513">
        <f>MONTH(Table1[[#This Row],[order_date]])</f>
        <v>9</v>
      </c>
      <c r="O4513" s="3">
        <f>Table1[[#This Row],[sales]]-Table1[[#This Row],[profit]]</f>
        <v>2107.19</v>
      </c>
      <c r="P4513" s="3">
        <f>Table1[[#This Row],[sales]]*Table1[[#This Row],[quantity]]</f>
        <v>20348.28</v>
      </c>
      <c r="Q4513" s="9">
        <f>Table1[[#This Row],[delivery_date]]-Table1[[#This Row],[order_date]]</f>
        <v>2</v>
      </c>
    </row>
    <row r="4514" spans="1:17" x14ac:dyDescent="0.35">
      <c r="A4514" t="s">
        <v>4545</v>
      </c>
      <c r="B4514" t="s">
        <v>25</v>
      </c>
      <c r="C4514" t="s">
        <v>20</v>
      </c>
      <c r="D4514" s="2">
        <v>2648.81</v>
      </c>
      <c r="E4514">
        <v>0.11</v>
      </c>
      <c r="F4514">
        <v>4</v>
      </c>
      <c r="G4514" s="1">
        <v>45575</v>
      </c>
      <c r="H4514" s="1">
        <v>45582</v>
      </c>
      <c r="I4514" t="s">
        <v>31</v>
      </c>
      <c r="J4514" t="s">
        <v>27</v>
      </c>
      <c r="K4514" s="2">
        <v>583.66999999999996</v>
      </c>
      <c r="L4514" t="s">
        <v>34</v>
      </c>
      <c r="M4514">
        <f>YEAR(Table1[[#This Row],[order_date]])</f>
        <v>2024</v>
      </c>
      <c r="N4514">
        <f>MONTH(Table1[[#This Row],[order_date]])</f>
        <v>10</v>
      </c>
      <c r="O4514" s="3">
        <f>Table1[[#This Row],[sales]]-Table1[[#This Row],[profit]]</f>
        <v>2065.14</v>
      </c>
      <c r="P4514" s="3">
        <f>Table1[[#This Row],[sales]]*Table1[[#This Row],[quantity]]</f>
        <v>10595.24</v>
      </c>
      <c r="Q4514" s="9">
        <f>Table1[[#This Row],[delivery_date]]-Table1[[#This Row],[order_date]]</f>
        <v>7</v>
      </c>
    </row>
    <row r="4515" spans="1:17" x14ac:dyDescent="0.35">
      <c r="A4515" t="s">
        <v>4546</v>
      </c>
      <c r="B4515" t="s">
        <v>13</v>
      </c>
      <c r="C4515" t="s">
        <v>36</v>
      </c>
      <c r="D4515" s="2">
        <v>4933.47</v>
      </c>
      <c r="E4515">
        <v>0.32</v>
      </c>
      <c r="F4515">
        <v>9</v>
      </c>
      <c r="G4515" s="1">
        <v>45640</v>
      </c>
      <c r="H4515" s="1">
        <v>45643</v>
      </c>
      <c r="I4515" t="s">
        <v>31</v>
      </c>
      <c r="J4515" t="s">
        <v>22</v>
      </c>
      <c r="K4515" s="2">
        <v>772.4</v>
      </c>
      <c r="L4515" t="s">
        <v>28</v>
      </c>
      <c r="M4515">
        <f>YEAR(Table1[[#This Row],[order_date]])</f>
        <v>2024</v>
      </c>
      <c r="N4515">
        <f>MONTH(Table1[[#This Row],[order_date]])</f>
        <v>12</v>
      </c>
      <c r="O4515" s="3">
        <f>Table1[[#This Row],[sales]]-Table1[[#This Row],[profit]]</f>
        <v>4161.0700000000006</v>
      </c>
      <c r="P4515" s="3">
        <f>Table1[[#This Row],[sales]]*Table1[[#This Row],[quantity]]</f>
        <v>44401.23</v>
      </c>
      <c r="Q4515" s="9">
        <f>Table1[[#This Row],[delivery_date]]-Table1[[#This Row],[order_date]]</f>
        <v>3</v>
      </c>
    </row>
    <row r="4516" spans="1:17" x14ac:dyDescent="0.35">
      <c r="A4516" t="s">
        <v>4547</v>
      </c>
      <c r="B4516" t="s">
        <v>13</v>
      </c>
      <c r="C4516" t="s">
        <v>36</v>
      </c>
      <c r="D4516" s="2">
        <v>4843.45</v>
      </c>
      <c r="E4516">
        <v>0.41</v>
      </c>
      <c r="F4516">
        <v>6</v>
      </c>
      <c r="G4516" s="1">
        <v>45524</v>
      </c>
      <c r="H4516" s="1">
        <v>45531</v>
      </c>
      <c r="I4516" t="s">
        <v>31</v>
      </c>
      <c r="J4516" t="s">
        <v>16</v>
      </c>
      <c r="K4516" s="2">
        <v>793.28</v>
      </c>
      <c r="L4516" t="s">
        <v>48</v>
      </c>
      <c r="M4516">
        <f>YEAR(Table1[[#This Row],[order_date]])</f>
        <v>2024</v>
      </c>
      <c r="N4516">
        <f>MONTH(Table1[[#This Row],[order_date]])</f>
        <v>8</v>
      </c>
      <c r="O4516" s="3">
        <f>Table1[[#This Row],[sales]]-Table1[[#This Row],[profit]]</f>
        <v>4050.17</v>
      </c>
      <c r="P4516" s="3">
        <f>Table1[[#This Row],[sales]]*Table1[[#This Row],[quantity]]</f>
        <v>29060.699999999997</v>
      </c>
      <c r="Q4516" s="9">
        <f>Table1[[#This Row],[delivery_date]]-Table1[[#This Row],[order_date]]</f>
        <v>7</v>
      </c>
    </row>
    <row r="4517" spans="1:17" x14ac:dyDescent="0.35">
      <c r="A4517" t="s">
        <v>4548</v>
      </c>
      <c r="B4517" t="s">
        <v>19</v>
      </c>
      <c r="C4517" t="s">
        <v>33</v>
      </c>
      <c r="D4517" s="2">
        <v>2132.6</v>
      </c>
      <c r="E4517">
        <v>0.41</v>
      </c>
      <c r="F4517">
        <v>5</v>
      </c>
      <c r="G4517" s="1">
        <v>45405</v>
      </c>
      <c r="H4517" s="1">
        <v>45406</v>
      </c>
      <c r="I4517" t="s">
        <v>15</v>
      </c>
      <c r="J4517" t="s">
        <v>16</v>
      </c>
      <c r="K4517" s="2">
        <v>404.54</v>
      </c>
      <c r="L4517" t="s">
        <v>39</v>
      </c>
      <c r="M4517">
        <f>YEAR(Table1[[#This Row],[order_date]])</f>
        <v>2024</v>
      </c>
      <c r="N4517">
        <f>MONTH(Table1[[#This Row],[order_date]])</f>
        <v>4</v>
      </c>
      <c r="O4517" s="3">
        <f>Table1[[#This Row],[sales]]-Table1[[#This Row],[profit]]</f>
        <v>1728.06</v>
      </c>
      <c r="P4517" s="3">
        <f>Table1[[#This Row],[sales]]*Table1[[#This Row],[quantity]]</f>
        <v>10663</v>
      </c>
      <c r="Q4517" s="9">
        <f>Table1[[#This Row],[delivery_date]]-Table1[[#This Row],[order_date]]</f>
        <v>1</v>
      </c>
    </row>
    <row r="4518" spans="1:17" x14ac:dyDescent="0.35">
      <c r="A4518" t="s">
        <v>4549</v>
      </c>
      <c r="B4518" t="s">
        <v>19</v>
      </c>
      <c r="C4518" t="s">
        <v>33</v>
      </c>
      <c r="D4518" s="2">
        <v>3457.38</v>
      </c>
      <c r="E4518">
        <v>0.47</v>
      </c>
      <c r="F4518">
        <v>4</v>
      </c>
      <c r="G4518" s="1">
        <v>45107</v>
      </c>
      <c r="H4518" s="1">
        <v>45108</v>
      </c>
      <c r="I4518" t="s">
        <v>31</v>
      </c>
      <c r="J4518" t="s">
        <v>27</v>
      </c>
      <c r="K4518" s="2">
        <v>990.05</v>
      </c>
      <c r="L4518" t="s">
        <v>34</v>
      </c>
      <c r="M4518">
        <f>YEAR(Table1[[#This Row],[order_date]])</f>
        <v>2023</v>
      </c>
      <c r="N4518">
        <f>MONTH(Table1[[#This Row],[order_date]])</f>
        <v>6</v>
      </c>
      <c r="O4518" s="3">
        <f>Table1[[#This Row],[sales]]-Table1[[#This Row],[profit]]</f>
        <v>2467.33</v>
      </c>
      <c r="P4518" s="3">
        <f>Table1[[#This Row],[sales]]*Table1[[#This Row],[quantity]]</f>
        <v>13829.52</v>
      </c>
      <c r="Q4518" s="9">
        <f>Table1[[#This Row],[delivery_date]]-Table1[[#This Row],[order_date]]</f>
        <v>1</v>
      </c>
    </row>
    <row r="4519" spans="1:17" x14ac:dyDescent="0.35">
      <c r="A4519" t="s">
        <v>4550</v>
      </c>
      <c r="B4519" t="s">
        <v>41</v>
      </c>
      <c r="C4519" t="s">
        <v>20</v>
      </c>
      <c r="D4519" s="2">
        <v>1411.19</v>
      </c>
      <c r="E4519">
        <v>0.33</v>
      </c>
      <c r="F4519">
        <v>2</v>
      </c>
      <c r="G4519" s="1">
        <v>45300</v>
      </c>
      <c r="H4519" s="1">
        <v>45305</v>
      </c>
      <c r="I4519" t="s">
        <v>15</v>
      </c>
      <c r="J4519" t="s">
        <v>22</v>
      </c>
      <c r="K4519" s="2">
        <v>293.57</v>
      </c>
      <c r="L4519" t="s">
        <v>23</v>
      </c>
      <c r="M4519">
        <f>YEAR(Table1[[#This Row],[order_date]])</f>
        <v>2024</v>
      </c>
      <c r="N4519">
        <f>MONTH(Table1[[#This Row],[order_date]])</f>
        <v>1</v>
      </c>
      <c r="O4519" s="3">
        <f>Table1[[#This Row],[sales]]-Table1[[#This Row],[profit]]</f>
        <v>1117.6200000000001</v>
      </c>
      <c r="P4519" s="3">
        <f>Table1[[#This Row],[sales]]*Table1[[#This Row],[quantity]]</f>
        <v>2822.38</v>
      </c>
      <c r="Q4519" s="9">
        <f>Table1[[#This Row],[delivery_date]]-Table1[[#This Row],[order_date]]</f>
        <v>5</v>
      </c>
    </row>
    <row r="4520" spans="1:17" x14ac:dyDescent="0.35">
      <c r="A4520" t="s">
        <v>4551</v>
      </c>
      <c r="B4520" t="s">
        <v>19</v>
      </c>
      <c r="C4520" t="s">
        <v>20</v>
      </c>
      <c r="D4520" s="2">
        <v>848.22</v>
      </c>
      <c r="E4520">
        <v>0.01</v>
      </c>
      <c r="F4520">
        <v>8</v>
      </c>
      <c r="G4520" s="1">
        <v>45521</v>
      </c>
      <c r="H4520" s="1">
        <v>45526</v>
      </c>
      <c r="I4520" t="s">
        <v>15</v>
      </c>
      <c r="J4520" t="s">
        <v>22</v>
      </c>
      <c r="K4520" s="2">
        <v>252.73</v>
      </c>
      <c r="L4520" t="s">
        <v>34</v>
      </c>
      <c r="M4520">
        <f>YEAR(Table1[[#This Row],[order_date]])</f>
        <v>2024</v>
      </c>
      <c r="N4520">
        <f>MONTH(Table1[[#This Row],[order_date]])</f>
        <v>8</v>
      </c>
      <c r="O4520" s="3">
        <f>Table1[[#This Row],[sales]]-Table1[[#This Row],[profit]]</f>
        <v>595.49</v>
      </c>
      <c r="P4520" s="3">
        <f>Table1[[#This Row],[sales]]*Table1[[#This Row],[quantity]]</f>
        <v>6785.76</v>
      </c>
      <c r="Q4520" s="9">
        <f>Table1[[#This Row],[delivery_date]]-Table1[[#This Row],[order_date]]</f>
        <v>5</v>
      </c>
    </row>
    <row r="4521" spans="1:17" x14ac:dyDescent="0.35">
      <c r="A4521" t="s">
        <v>4552</v>
      </c>
      <c r="B4521" t="s">
        <v>41</v>
      </c>
      <c r="C4521" t="s">
        <v>14</v>
      </c>
      <c r="D4521" s="2">
        <v>3865.17</v>
      </c>
      <c r="E4521">
        <v>0.19</v>
      </c>
      <c r="F4521">
        <v>3</v>
      </c>
      <c r="G4521" s="1">
        <v>45287</v>
      </c>
      <c r="H4521" s="1">
        <v>45290</v>
      </c>
      <c r="I4521" t="s">
        <v>31</v>
      </c>
      <c r="J4521" t="s">
        <v>16</v>
      </c>
      <c r="K4521" s="2">
        <v>1125.97</v>
      </c>
      <c r="L4521" t="s">
        <v>23</v>
      </c>
      <c r="M4521">
        <f>YEAR(Table1[[#This Row],[order_date]])</f>
        <v>2023</v>
      </c>
      <c r="N4521">
        <f>MONTH(Table1[[#This Row],[order_date]])</f>
        <v>12</v>
      </c>
      <c r="O4521" s="3">
        <f>Table1[[#This Row],[sales]]-Table1[[#This Row],[profit]]</f>
        <v>2739.2</v>
      </c>
      <c r="P4521" s="3">
        <f>Table1[[#This Row],[sales]]*Table1[[#This Row],[quantity]]</f>
        <v>11595.51</v>
      </c>
      <c r="Q4521" s="9">
        <f>Table1[[#This Row],[delivery_date]]-Table1[[#This Row],[order_date]]</f>
        <v>3</v>
      </c>
    </row>
    <row r="4522" spans="1:17" x14ac:dyDescent="0.35">
      <c r="A4522" t="s">
        <v>4553</v>
      </c>
      <c r="B4522" t="s">
        <v>13</v>
      </c>
      <c r="C4522" t="s">
        <v>14</v>
      </c>
      <c r="D4522" s="2">
        <v>2237.2800000000002</v>
      </c>
      <c r="E4522">
        <v>0.06</v>
      </c>
      <c r="F4522">
        <v>1</v>
      </c>
      <c r="G4522" s="1">
        <v>45426</v>
      </c>
      <c r="H4522" s="1">
        <v>45427</v>
      </c>
      <c r="I4522" t="s">
        <v>31</v>
      </c>
      <c r="J4522" t="s">
        <v>16</v>
      </c>
      <c r="K4522" s="2">
        <v>590.80999999999995</v>
      </c>
      <c r="L4522" t="s">
        <v>28</v>
      </c>
      <c r="M4522">
        <f>YEAR(Table1[[#This Row],[order_date]])</f>
        <v>2024</v>
      </c>
      <c r="N4522">
        <f>MONTH(Table1[[#This Row],[order_date]])</f>
        <v>5</v>
      </c>
      <c r="O4522" s="3">
        <f>Table1[[#This Row],[sales]]-Table1[[#This Row],[profit]]</f>
        <v>1646.4700000000003</v>
      </c>
      <c r="P4522" s="3">
        <f>Table1[[#This Row],[sales]]*Table1[[#This Row],[quantity]]</f>
        <v>2237.2800000000002</v>
      </c>
      <c r="Q4522" s="9">
        <f>Table1[[#This Row],[delivery_date]]-Table1[[#This Row],[order_date]]</f>
        <v>1</v>
      </c>
    </row>
    <row r="4523" spans="1:17" x14ac:dyDescent="0.35">
      <c r="A4523" t="s">
        <v>4554</v>
      </c>
      <c r="B4523" t="s">
        <v>13</v>
      </c>
      <c r="C4523" t="s">
        <v>14</v>
      </c>
      <c r="D4523" s="2">
        <v>967.56</v>
      </c>
      <c r="E4523">
        <v>0.39</v>
      </c>
      <c r="F4523">
        <v>7</v>
      </c>
      <c r="G4523" s="1">
        <v>45156</v>
      </c>
      <c r="H4523" s="1">
        <v>45159</v>
      </c>
      <c r="I4523" t="s">
        <v>15</v>
      </c>
      <c r="J4523" t="s">
        <v>22</v>
      </c>
      <c r="K4523" s="2">
        <v>217.49</v>
      </c>
      <c r="L4523" t="s">
        <v>48</v>
      </c>
      <c r="M4523">
        <f>YEAR(Table1[[#This Row],[order_date]])</f>
        <v>2023</v>
      </c>
      <c r="N4523">
        <f>MONTH(Table1[[#This Row],[order_date]])</f>
        <v>8</v>
      </c>
      <c r="O4523" s="3">
        <f>Table1[[#This Row],[sales]]-Table1[[#This Row],[profit]]</f>
        <v>750.06999999999994</v>
      </c>
      <c r="P4523" s="3">
        <f>Table1[[#This Row],[sales]]*Table1[[#This Row],[quantity]]</f>
        <v>6772.92</v>
      </c>
      <c r="Q4523" s="9">
        <f>Table1[[#This Row],[delivery_date]]-Table1[[#This Row],[order_date]]</f>
        <v>3</v>
      </c>
    </row>
    <row r="4524" spans="1:17" x14ac:dyDescent="0.35">
      <c r="A4524" t="s">
        <v>4555</v>
      </c>
      <c r="B4524" t="s">
        <v>25</v>
      </c>
      <c r="C4524" t="s">
        <v>33</v>
      </c>
      <c r="D4524" s="2">
        <v>3818.35</v>
      </c>
      <c r="E4524">
        <v>0.06</v>
      </c>
      <c r="F4524">
        <v>8</v>
      </c>
      <c r="G4524" s="1">
        <v>45198</v>
      </c>
      <c r="H4524" s="1">
        <v>45202</v>
      </c>
      <c r="I4524" t="s">
        <v>31</v>
      </c>
      <c r="J4524" t="s">
        <v>27</v>
      </c>
      <c r="K4524" s="2">
        <v>412.21</v>
      </c>
      <c r="L4524" t="s">
        <v>48</v>
      </c>
      <c r="M4524">
        <f>YEAR(Table1[[#This Row],[order_date]])</f>
        <v>2023</v>
      </c>
      <c r="N4524">
        <f>MONTH(Table1[[#This Row],[order_date]])</f>
        <v>9</v>
      </c>
      <c r="O4524" s="3">
        <f>Table1[[#This Row],[sales]]-Table1[[#This Row],[profit]]</f>
        <v>3406.14</v>
      </c>
      <c r="P4524" s="3">
        <f>Table1[[#This Row],[sales]]*Table1[[#This Row],[quantity]]</f>
        <v>30546.799999999999</v>
      </c>
      <c r="Q4524" s="9">
        <f>Table1[[#This Row],[delivery_date]]-Table1[[#This Row],[order_date]]</f>
        <v>4</v>
      </c>
    </row>
    <row r="4525" spans="1:17" x14ac:dyDescent="0.35">
      <c r="A4525" t="s">
        <v>4556</v>
      </c>
      <c r="B4525" t="s">
        <v>13</v>
      </c>
      <c r="C4525" t="s">
        <v>14</v>
      </c>
      <c r="D4525" s="2">
        <v>4584.33</v>
      </c>
      <c r="E4525">
        <v>0.05</v>
      </c>
      <c r="F4525">
        <v>7</v>
      </c>
      <c r="G4525" s="1">
        <v>44939</v>
      </c>
      <c r="H4525" s="1">
        <v>44941</v>
      </c>
      <c r="I4525" t="s">
        <v>21</v>
      </c>
      <c r="J4525" t="s">
        <v>27</v>
      </c>
      <c r="K4525" s="2">
        <v>885.89</v>
      </c>
      <c r="L4525" t="s">
        <v>28</v>
      </c>
      <c r="M4525">
        <f>YEAR(Table1[[#This Row],[order_date]])</f>
        <v>2023</v>
      </c>
      <c r="N4525">
        <f>MONTH(Table1[[#This Row],[order_date]])</f>
        <v>1</v>
      </c>
      <c r="O4525" s="3">
        <f>Table1[[#This Row],[sales]]-Table1[[#This Row],[profit]]</f>
        <v>3698.44</v>
      </c>
      <c r="P4525" s="3">
        <f>Table1[[#This Row],[sales]]*Table1[[#This Row],[quantity]]</f>
        <v>32090.309999999998</v>
      </c>
      <c r="Q4525" s="9">
        <f>Table1[[#This Row],[delivery_date]]-Table1[[#This Row],[order_date]]</f>
        <v>2</v>
      </c>
    </row>
    <row r="4526" spans="1:17" x14ac:dyDescent="0.35">
      <c r="A4526" t="s">
        <v>4557</v>
      </c>
      <c r="B4526" t="s">
        <v>41</v>
      </c>
      <c r="C4526" t="s">
        <v>33</v>
      </c>
      <c r="D4526" s="2">
        <v>4673.04</v>
      </c>
      <c r="E4526">
        <v>0.01</v>
      </c>
      <c r="F4526">
        <v>4</v>
      </c>
      <c r="G4526" s="1">
        <v>45348</v>
      </c>
      <c r="H4526" s="1">
        <v>45350</v>
      </c>
      <c r="I4526" t="s">
        <v>15</v>
      </c>
      <c r="J4526" t="s">
        <v>27</v>
      </c>
      <c r="K4526" s="2">
        <v>506.8</v>
      </c>
      <c r="L4526" t="s">
        <v>23</v>
      </c>
      <c r="M4526">
        <f>YEAR(Table1[[#This Row],[order_date]])</f>
        <v>2024</v>
      </c>
      <c r="N4526">
        <f>MONTH(Table1[[#This Row],[order_date]])</f>
        <v>2</v>
      </c>
      <c r="O4526" s="3">
        <f>Table1[[#This Row],[sales]]-Table1[[#This Row],[profit]]</f>
        <v>4166.24</v>
      </c>
      <c r="P4526" s="3">
        <f>Table1[[#This Row],[sales]]*Table1[[#This Row],[quantity]]</f>
        <v>18692.16</v>
      </c>
      <c r="Q4526" s="9">
        <f>Table1[[#This Row],[delivery_date]]-Table1[[#This Row],[order_date]]</f>
        <v>2</v>
      </c>
    </row>
    <row r="4527" spans="1:17" x14ac:dyDescent="0.35">
      <c r="A4527" t="s">
        <v>4558</v>
      </c>
      <c r="B4527" t="s">
        <v>19</v>
      </c>
      <c r="C4527" t="s">
        <v>36</v>
      </c>
      <c r="D4527" s="2">
        <v>3022.04</v>
      </c>
      <c r="E4527">
        <v>0.48</v>
      </c>
      <c r="F4527">
        <v>8</v>
      </c>
      <c r="G4527" s="1">
        <v>45325</v>
      </c>
      <c r="H4527" s="1">
        <v>45326</v>
      </c>
      <c r="I4527" t="s">
        <v>31</v>
      </c>
      <c r="J4527" t="s">
        <v>16</v>
      </c>
      <c r="K4527" s="2">
        <v>872.04</v>
      </c>
      <c r="L4527" t="s">
        <v>23</v>
      </c>
      <c r="M4527">
        <f>YEAR(Table1[[#This Row],[order_date]])</f>
        <v>2024</v>
      </c>
      <c r="N4527">
        <f>MONTH(Table1[[#This Row],[order_date]])</f>
        <v>2</v>
      </c>
      <c r="O4527" s="3">
        <f>Table1[[#This Row],[sales]]-Table1[[#This Row],[profit]]</f>
        <v>2150</v>
      </c>
      <c r="P4527" s="3">
        <f>Table1[[#This Row],[sales]]*Table1[[#This Row],[quantity]]</f>
        <v>24176.32</v>
      </c>
      <c r="Q4527" s="9">
        <f>Table1[[#This Row],[delivery_date]]-Table1[[#This Row],[order_date]]</f>
        <v>1</v>
      </c>
    </row>
    <row r="4528" spans="1:17" x14ac:dyDescent="0.35">
      <c r="A4528" t="s">
        <v>4559</v>
      </c>
      <c r="B4528" t="s">
        <v>25</v>
      </c>
      <c r="C4528" t="s">
        <v>26</v>
      </c>
      <c r="D4528" s="2">
        <v>2450.2399999999998</v>
      </c>
      <c r="E4528">
        <v>0.39</v>
      </c>
      <c r="F4528">
        <v>4</v>
      </c>
      <c r="G4528" s="1">
        <v>44944</v>
      </c>
      <c r="H4528" s="1">
        <v>44948</v>
      </c>
      <c r="I4528" t="s">
        <v>15</v>
      </c>
      <c r="J4528" t="s">
        <v>16</v>
      </c>
      <c r="K4528" s="2">
        <v>709.83</v>
      </c>
      <c r="L4528" t="s">
        <v>48</v>
      </c>
      <c r="M4528">
        <f>YEAR(Table1[[#This Row],[order_date]])</f>
        <v>2023</v>
      </c>
      <c r="N4528">
        <f>MONTH(Table1[[#This Row],[order_date]])</f>
        <v>1</v>
      </c>
      <c r="O4528" s="3">
        <f>Table1[[#This Row],[sales]]-Table1[[#This Row],[profit]]</f>
        <v>1740.4099999999999</v>
      </c>
      <c r="P4528" s="3">
        <f>Table1[[#This Row],[sales]]*Table1[[#This Row],[quantity]]</f>
        <v>9800.9599999999991</v>
      </c>
      <c r="Q4528" s="9">
        <f>Table1[[#This Row],[delivery_date]]-Table1[[#This Row],[order_date]]</f>
        <v>4</v>
      </c>
    </row>
    <row r="4529" spans="1:17" x14ac:dyDescent="0.35">
      <c r="A4529" t="s">
        <v>4560</v>
      </c>
      <c r="B4529" t="s">
        <v>41</v>
      </c>
      <c r="C4529" t="s">
        <v>36</v>
      </c>
      <c r="D4529" s="2">
        <v>795.15</v>
      </c>
      <c r="E4529">
        <v>0.17</v>
      </c>
      <c r="F4529">
        <v>5</v>
      </c>
      <c r="G4529" s="1">
        <v>45326</v>
      </c>
      <c r="H4529" s="1">
        <v>45327</v>
      </c>
      <c r="I4529" t="s">
        <v>15</v>
      </c>
      <c r="J4529" t="s">
        <v>27</v>
      </c>
      <c r="K4529" s="2">
        <v>105.87</v>
      </c>
      <c r="L4529" t="s">
        <v>48</v>
      </c>
      <c r="M4529">
        <f>YEAR(Table1[[#This Row],[order_date]])</f>
        <v>2024</v>
      </c>
      <c r="N4529">
        <f>MONTH(Table1[[#This Row],[order_date]])</f>
        <v>2</v>
      </c>
      <c r="O4529" s="3">
        <f>Table1[[#This Row],[sales]]-Table1[[#This Row],[profit]]</f>
        <v>689.28</v>
      </c>
      <c r="P4529" s="3">
        <f>Table1[[#This Row],[sales]]*Table1[[#This Row],[quantity]]</f>
        <v>3975.75</v>
      </c>
      <c r="Q4529" s="9">
        <f>Table1[[#This Row],[delivery_date]]-Table1[[#This Row],[order_date]]</f>
        <v>1</v>
      </c>
    </row>
    <row r="4530" spans="1:17" x14ac:dyDescent="0.35">
      <c r="A4530" t="s">
        <v>4561</v>
      </c>
      <c r="B4530" t="s">
        <v>19</v>
      </c>
      <c r="C4530" t="s">
        <v>33</v>
      </c>
      <c r="D4530" s="2">
        <v>3984.67</v>
      </c>
      <c r="E4530">
        <v>0.19</v>
      </c>
      <c r="F4530">
        <v>8</v>
      </c>
      <c r="G4530" s="1">
        <v>45095</v>
      </c>
      <c r="H4530" s="1">
        <v>45099</v>
      </c>
      <c r="I4530" t="s">
        <v>31</v>
      </c>
      <c r="J4530" t="s">
        <v>22</v>
      </c>
      <c r="K4530" s="2">
        <v>247.16</v>
      </c>
      <c r="L4530" t="s">
        <v>34</v>
      </c>
      <c r="M4530">
        <f>YEAR(Table1[[#This Row],[order_date]])</f>
        <v>2023</v>
      </c>
      <c r="N4530">
        <f>MONTH(Table1[[#This Row],[order_date]])</f>
        <v>6</v>
      </c>
      <c r="O4530" s="3">
        <f>Table1[[#This Row],[sales]]-Table1[[#This Row],[profit]]</f>
        <v>3737.51</v>
      </c>
      <c r="P4530" s="3">
        <f>Table1[[#This Row],[sales]]*Table1[[#This Row],[quantity]]</f>
        <v>31877.360000000001</v>
      </c>
      <c r="Q4530" s="9">
        <f>Table1[[#This Row],[delivery_date]]-Table1[[#This Row],[order_date]]</f>
        <v>4</v>
      </c>
    </row>
    <row r="4531" spans="1:17" x14ac:dyDescent="0.35">
      <c r="A4531" t="s">
        <v>4562</v>
      </c>
      <c r="B4531" t="s">
        <v>25</v>
      </c>
      <c r="C4531" t="s">
        <v>33</v>
      </c>
      <c r="D4531" s="2">
        <v>4732.08</v>
      </c>
      <c r="E4531">
        <v>0.03</v>
      </c>
      <c r="F4531">
        <v>2</v>
      </c>
      <c r="G4531" s="1">
        <v>44976</v>
      </c>
      <c r="H4531" s="1">
        <v>44983</v>
      </c>
      <c r="I4531" t="s">
        <v>31</v>
      </c>
      <c r="J4531" t="s">
        <v>16</v>
      </c>
      <c r="K4531" s="2">
        <v>1215.8900000000001</v>
      </c>
      <c r="L4531" t="s">
        <v>48</v>
      </c>
      <c r="M4531">
        <f>YEAR(Table1[[#This Row],[order_date]])</f>
        <v>2023</v>
      </c>
      <c r="N4531">
        <f>MONTH(Table1[[#This Row],[order_date]])</f>
        <v>2</v>
      </c>
      <c r="O4531" s="3">
        <f>Table1[[#This Row],[sales]]-Table1[[#This Row],[profit]]</f>
        <v>3516.1899999999996</v>
      </c>
      <c r="P4531" s="3">
        <f>Table1[[#This Row],[sales]]*Table1[[#This Row],[quantity]]</f>
        <v>9464.16</v>
      </c>
      <c r="Q4531" s="9">
        <f>Table1[[#This Row],[delivery_date]]-Table1[[#This Row],[order_date]]</f>
        <v>7</v>
      </c>
    </row>
    <row r="4532" spans="1:17" x14ac:dyDescent="0.35">
      <c r="A4532" t="s">
        <v>4563</v>
      </c>
      <c r="B4532" t="s">
        <v>13</v>
      </c>
      <c r="C4532" t="s">
        <v>26</v>
      </c>
      <c r="D4532" s="2">
        <v>4458.3599999999997</v>
      </c>
      <c r="E4532">
        <v>0.08</v>
      </c>
      <c r="F4532">
        <v>8</v>
      </c>
      <c r="G4532" s="1">
        <v>45032</v>
      </c>
      <c r="H4532" s="1">
        <v>45039</v>
      </c>
      <c r="I4532" t="s">
        <v>15</v>
      </c>
      <c r="J4532" t="s">
        <v>16</v>
      </c>
      <c r="K4532" s="2">
        <v>615.36</v>
      </c>
      <c r="L4532" t="s">
        <v>34</v>
      </c>
      <c r="M4532">
        <f>YEAR(Table1[[#This Row],[order_date]])</f>
        <v>2023</v>
      </c>
      <c r="N4532">
        <f>MONTH(Table1[[#This Row],[order_date]])</f>
        <v>4</v>
      </c>
      <c r="O4532" s="3">
        <f>Table1[[#This Row],[sales]]-Table1[[#This Row],[profit]]</f>
        <v>3842.9999999999995</v>
      </c>
      <c r="P4532" s="3">
        <f>Table1[[#This Row],[sales]]*Table1[[#This Row],[quantity]]</f>
        <v>35666.879999999997</v>
      </c>
      <c r="Q4532" s="9">
        <f>Table1[[#This Row],[delivery_date]]-Table1[[#This Row],[order_date]]</f>
        <v>7</v>
      </c>
    </row>
    <row r="4533" spans="1:17" x14ac:dyDescent="0.35">
      <c r="A4533" t="s">
        <v>4564</v>
      </c>
      <c r="B4533" t="s">
        <v>41</v>
      </c>
      <c r="C4533" t="s">
        <v>20</v>
      </c>
      <c r="D4533" s="2">
        <v>3783.74</v>
      </c>
      <c r="E4533">
        <v>0.16</v>
      </c>
      <c r="F4533">
        <v>5</v>
      </c>
      <c r="G4533" s="1">
        <v>45034</v>
      </c>
      <c r="H4533" s="1">
        <v>45040</v>
      </c>
      <c r="I4533" t="s">
        <v>31</v>
      </c>
      <c r="J4533" t="s">
        <v>22</v>
      </c>
      <c r="K4533" s="2">
        <v>491.43</v>
      </c>
      <c r="L4533" t="s">
        <v>34</v>
      </c>
      <c r="M4533">
        <f>YEAR(Table1[[#This Row],[order_date]])</f>
        <v>2023</v>
      </c>
      <c r="N4533">
        <f>MONTH(Table1[[#This Row],[order_date]])</f>
        <v>4</v>
      </c>
      <c r="O4533" s="3">
        <f>Table1[[#This Row],[sales]]-Table1[[#This Row],[profit]]</f>
        <v>3292.31</v>
      </c>
      <c r="P4533" s="3">
        <f>Table1[[#This Row],[sales]]*Table1[[#This Row],[quantity]]</f>
        <v>18918.699999999997</v>
      </c>
      <c r="Q4533" s="9">
        <f>Table1[[#This Row],[delivery_date]]-Table1[[#This Row],[order_date]]</f>
        <v>6</v>
      </c>
    </row>
    <row r="4534" spans="1:17" x14ac:dyDescent="0.35">
      <c r="A4534" t="s">
        <v>4565</v>
      </c>
      <c r="B4534" t="s">
        <v>19</v>
      </c>
      <c r="C4534" t="s">
        <v>20</v>
      </c>
      <c r="D4534" s="2">
        <v>122.39</v>
      </c>
      <c r="E4534">
        <v>0.19</v>
      </c>
      <c r="F4534">
        <v>5</v>
      </c>
      <c r="G4534" s="1">
        <v>45123</v>
      </c>
      <c r="H4534" s="1">
        <v>45130</v>
      </c>
      <c r="I4534" t="s">
        <v>31</v>
      </c>
      <c r="J4534" t="s">
        <v>16</v>
      </c>
      <c r="K4534" s="2">
        <v>23.86</v>
      </c>
      <c r="L4534" t="s">
        <v>23</v>
      </c>
      <c r="M4534">
        <f>YEAR(Table1[[#This Row],[order_date]])</f>
        <v>2023</v>
      </c>
      <c r="N4534">
        <f>MONTH(Table1[[#This Row],[order_date]])</f>
        <v>7</v>
      </c>
      <c r="O4534" s="3">
        <f>Table1[[#This Row],[sales]]-Table1[[#This Row],[profit]]</f>
        <v>98.53</v>
      </c>
      <c r="P4534" s="3">
        <f>Table1[[#This Row],[sales]]*Table1[[#This Row],[quantity]]</f>
        <v>611.95000000000005</v>
      </c>
      <c r="Q4534" s="9">
        <f>Table1[[#This Row],[delivery_date]]-Table1[[#This Row],[order_date]]</f>
        <v>7</v>
      </c>
    </row>
    <row r="4535" spans="1:17" x14ac:dyDescent="0.35">
      <c r="A4535" t="s">
        <v>4566</v>
      </c>
      <c r="B4535" t="s">
        <v>25</v>
      </c>
      <c r="C4535" t="s">
        <v>20</v>
      </c>
      <c r="D4535" s="2">
        <v>2097.98</v>
      </c>
      <c r="E4535">
        <v>0.31</v>
      </c>
      <c r="F4535">
        <v>7</v>
      </c>
      <c r="G4535" s="1">
        <v>45145</v>
      </c>
      <c r="H4535" s="1">
        <v>45146</v>
      </c>
      <c r="I4535" t="s">
        <v>15</v>
      </c>
      <c r="J4535" t="s">
        <v>16</v>
      </c>
      <c r="K4535" s="2">
        <v>105.15</v>
      </c>
      <c r="L4535" t="s">
        <v>17</v>
      </c>
      <c r="M4535">
        <f>YEAR(Table1[[#This Row],[order_date]])</f>
        <v>2023</v>
      </c>
      <c r="N4535">
        <f>MONTH(Table1[[#This Row],[order_date]])</f>
        <v>8</v>
      </c>
      <c r="O4535" s="3">
        <f>Table1[[#This Row],[sales]]-Table1[[#This Row],[profit]]</f>
        <v>1992.83</v>
      </c>
      <c r="P4535" s="3">
        <f>Table1[[#This Row],[sales]]*Table1[[#This Row],[quantity]]</f>
        <v>14685.86</v>
      </c>
      <c r="Q4535" s="9">
        <f>Table1[[#This Row],[delivery_date]]-Table1[[#This Row],[order_date]]</f>
        <v>1</v>
      </c>
    </row>
    <row r="4536" spans="1:17" x14ac:dyDescent="0.35">
      <c r="A4536" t="s">
        <v>4567</v>
      </c>
      <c r="B4536" t="s">
        <v>25</v>
      </c>
      <c r="C4536" t="s">
        <v>14</v>
      </c>
      <c r="D4536" s="2">
        <v>2112.5</v>
      </c>
      <c r="E4536">
        <v>0.18</v>
      </c>
      <c r="F4536">
        <v>4</v>
      </c>
      <c r="G4536" s="1">
        <v>45054</v>
      </c>
      <c r="H4536" s="1">
        <v>45059</v>
      </c>
      <c r="I4536" t="s">
        <v>21</v>
      </c>
      <c r="J4536" t="s">
        <v>27</v>
      </c>
      <c r="K4536" s="2">
        <v>303.66000000000003</v>
      </c>
      <c r="L4536" t="s">
        <v>39</v>
      </c>
      <c r="M4536">
        <f>YEAR(Table1[[#This Row],[order_date]])</f>
        <v>2023</v>
      </c>
      <c r="N4536">
        <f>MONTH(Table1[[#This Row],[order_date]])</f>
        <v>5</v>
      </c>
      <c r="O4536" s="3">
        <f>Table1[[#This Row],[sales]]-Table1[[#This Row],[profit]]</f>
        <v>1808.84</v>
      </c>
      <c r="P4536" s="3">
        <f>Table1[[#This Row],[sales]]*Table1[[#This Row],[quantity]]</f>
        <v>8450</v>
      </c>
      <c r="Q4536" s="9">
        <f>Table1[[#This Row],[delivery_date]]-Table1[[#This Row],[order_date]]</f>
        <v>5</v>
      </c>
    </row>
    <row r="4537" spans="1:17" x14ac:dyDescent="0.35">
      <c r="A4537" t="s">
        <v>4568</v>
      </c>
      <c r="B4537" t="s">
        <v>13</v>
      </c>
      <c r="C4537" t="s">
        <v>20</v>
      </c>
      <c r="D4537" s="2">
        <v>4482.3999999999996</v>
      </c>
      <c r="E4537">
        <v>0.48</v>
      </c>
      <c r="F4537">
        <v>3</v>
      </c>
      <c r="G4537" s="1">
        <v>45632</v>
      </c>
      <c r="H4537" s="1">
        <v>45635</v>
      </c>
      <c r="I4537" t="s">
        <v>31</v>
      </c>
      <c r="J4537" t="s">
        <v>27</v>
      </c>
      <c r="K4537" s="2">
        <v>690.7</v>
      </c>
      <c r="L4537" t="s">
        <v>34</v>
      </c>
      <c r="M4537">
        <f>YEAR(Table1[[#This Row],[order_date]])</f>
        <v>2024</v>
      </c>
      <c r="N4537">
        <f>MONTH(Table1[[#This Row],[order_date]])</f>
        <v>12</v>
      </c>
      <c r="O4537" s="3">
        <f>Table1[[#This Row],[sales]]-Table1[[#This Row],[profit]]</f>
        <v>3791.7</v>
      </c>
      <c r="P4537" s="3">
        <f>Table1[[#This Row],[sales]]*Table1[[#This Row],[quantity]]</f>
        <v>13447.199999999999</v>
      </c>
      <c r="Q4537" s="9">
        <f>Table1[[#This Row],[delivery_date]]-Table1[[#This Row],[order_date]]</f>
        <v>3</v>
      </c>
    </row>
    <row r="4538" spans="1:17" x14ac:dyDescent="0.35">
      <c r="A4538" t="s">
        <v>4569</v>
      </c>
      <c r="B4538" t="s">
        <v>19</v>
      </c>
      <c r="C4538" t="s">
        <v>14</v>
      </c>
      <c r="D4538" s="2">
        <v>421.69</v>
      </c>
      <c r="E4538">
        <v>0.17</v>
      </c>
      <c r="F4538">
        <v>6</v>
      </c>
      <c r="G4538" s="1">
        <v>44967</v>
      </c>
      <c r="H4538" s="1">
        <v>44969</v>
      </c>
      <c r="I4538" t="s">
        <v>21</v>
      </c>
      <c r="J4538" t="s">
        <v>22</v>
      </c>
      <c r="K4538" s="2">
        <v>123.43</v>
      </c>
      <c r="L4538" t="s">
        <v>34</v>
      </c>
      <c r="M4538">
        <f>YEAR(Table1[[#This Row],[order_date]])</f>
        <v>2023</v>
      </c>
      <c r="N4538">
        <f>MONTH(Table1[[#This Row],[order_date]])</f>
        <v>2</v>
      </c>
      <c r="O4538" s="3">
        <f>Table1[[#This Row],[sales]]-Table1[[#This Row],[profit]]</f>
        <v>298.26</v>
      </c>
      <c r="P4538" s="3">
        <f>Table1[[#This Row],[sales]]*Table1[[#This Row],[quantity]]</f>
        <v>2530.14</v>
      </c>
      <c r="Q4538" s="9">
        <f>Table1[[#This Row],[delivery_date]]-Table1[[#This Row],[order_date]]</f>
        <v>2</v>
      </c>
    </row>
    <row r="4539" spans="1:17" x14ac:dyDescent="0.35">
      <c r="A4539" t="s">
        <v>4570</v>
      </c>
      <c r="B4539" t="s">
        <v>13</v>
      </c>
      <c r="C4539" t="s">
        <v>14</v>
      </c>
      <c r="D4539" s="2">
        <v>2702.99</v>
      </c>
      <c r="E4539">
        <v>0.47</v>
      </c>
      <c r="F4539">
        <v>6</v>
      </c>
      <c r="G4539" s="1">
        <v>45296</v>
      </c>
      <c r="H4539" s="1">
        <v>45298</v>
      </c>
      <c r="I4539" t="s">
        <v>21</v>
      </c>
      <c r="J4539" t="s">
        <v>27</v>
      </c>
      <c r="K4539" s="2">
        <v>242.18</v>
      </c>
      <c r="L4539" t="s">
        <v>28</v>
      </c>
      <c r="M4539">
        <f>YEAR(Table1[[#This Row],[order_date]])</f>
        <v>2024</v>
      </c>
      <c r="N4539">
        <f>MONTH(Table1[[#This Row],[order_date]])</f>
        <v>1</v>
      </c>
      <c r="O4539" s="3">
        <f>Table1[[#This Row],[sales]]-Table1[[#This Row],[profit]]</f>
        <v>2460.81</v>
      </c>
      <c r="P4539" s="3">
        <f>Table1[[#This Row],[sales]]*Table1[[#This Row],[quantity]]</f>
        <v>16217.939999999999</v>
      </c>
      <c r="Q4539" s="9">
        <f>Table1[[#This Row],[delivery_date]]-Table1[[#This Row],[order_date]]</f>
        <v>2</v>
      </c>
    </row>
    <row r="4540" spans="1:17" x14ac:dyDescent="0.35">
      <c r="A4540" t="s">
        <v>4571</v>
      </c>
      <c r="B4540" t="s">
        <v>13</v>
      </c>
      <c r="C4540" t="s">
        <v>20</v>
      </c>
      <c r="D4540" s="2">
        <v>767.06</v>
      </c>
      <c r="E4540">
        <v>0.36</v>
      </c>
      <c r="F4540">
        <v>6</v>
      </c>
      <c r="G4540" s="1">
        <v>45558</v>
      </c>
      <c r="H4540" s="1">
        <v>45564</v>
      </c>
      <c r="I4540" t="s">
        <v>21</v>
      </c>
      <c r="J4540" t="s">
        <v>16</v>
      </c>
      <c r="K4540" s="2">
        <v>67.239999999999995</v>
      </c>
      <c r="L4540" t="s">
        <v>39</v>
      </c>
      <c r="M4540">
        <f>YEAR(Table1[[#This Row],[order_date]])</f>
        <v>2024</v>
      </c>
      <c r="N4540">
        <f>MONTH(Table1[[#This Row],[order_date]])</f>
        <v>9</v>
      </c>
      <c r="O4540" s="3">
        <f>Table1[[#This Row],[sales]]-Table1[[#This Row],[profit]]</f>
        <v>699.81999999999994</v>
      </c>
      <c r="P4540" s="3">
        <f>Table1[[#This Row],[sales]]*Table1[[#This Row],[quantity]]</f>
        <v>4602.3599999999997</v>
      </c>
      <c r="Q4540" s="9">
        <f>Table1[[#This Row],[delivery_date]]-Table1[[#This Row],[order_date]]</f>
        <v>6</v>
      </c>
    </row>
    <row r="4541" spans="1:17" x14ac:dyDescent="0.35">
      <c r="A4541" t="s">
        <v>4572</v>
      </c>
      <c r="B4541" t="s">
        <v>19</v>
      </c>
      <c r="C4541" t="s">
        <v>20</v>
      </c>
      <c r="D4541" s="2">
        <v>3345.24</v>
      </c>
      <c r="E4541">
        <v>0.45</v>
      </c>
      <c r="F4541">
        <v>7</v>
      </c>
      <c r="G4541" s="1">
        <v>45465</v>
      </c>
      <c r="H4541" s="1">
        <v>45469</v>
      </c>
      <c r="I4541" t="s">
        <v>21</v>
      </c>
      <c r="J4541" t="s">
        <v>27</v>
      </c>
      <c r="K4541" s="2">
        <v>685.24</v>
      </c>
      <c r="L4541" t="s">
        <v>17</v>
      </c>
      <c r="M4541">
        <f>YEAR(Table1[[#This Row],[order_date]])</f>
        <v>2024</v>
      </c>
      <c r="N4541">
        <f>MONTH(Table1[[#This Row],[order_date]])</f>
        <v>6</v>
      </c>
      <c r="O4541" s="3">
        <f>Table1[[#This Row],[sales]]-Table1[[#This Row],[profit]]</f>
        <v>2660</v>
      </c>
      <c r="P4541" s="3">
        <f>Table1[[#This Row],[sales]]*Table1[[#This Row],[quantity]]</f>
        <v>23416.68</v>
      </c>
      <c r="Q4541" s="9">
        <f>Table1[[#This Row],[delivery_date]]-Table1[[#This Row],[order_date]]</f>
        <v>4</v>
      </c>
    </row>
    <row r="4542" spans="1:17" x14ac:dyDescent="0.35">
      <c r="A4542" t="s">
        <v>4573</v>
      </c>
      <c r="B4542" t="s">
        <v>19</v>
      </c>
      <c r="C4542" t="s">
        <v>26</v>
      </c>
      <c r="D4542" s="2">
        <v>3982.05</v>
      </c>
      <c r="E4542">
        <v>0.35</v>
      </c>
      <c r="F4542">
        <v>4</v>
      </c>
      <c r="G4542" s="1">
        <v>45625</v>
      </c>
      <c r="H4542" s="1">
        <v>45630</v>
      </c>
      <c r="I4542" t="s">
        <v>31</v>
      </c>
      <c r="J4542" t="s">
        <v>27</v>
      </c>
      <c r="K4542" s="2">
        <v>276.94</v>
      </c>
      <c r="L4542" t="s">
        <v>48</v>
      </c>
      <c r="M4542">
        <f>YEAR(Table1[[#This Row],[order_date]])</f>
        <v>2024</v>
      </c>
      <c r="N4542">
        <f>MONTH(Table1[[#This Row],[order_date]])</f>
        <v>11</v>
      </c>
      <c r="O4542" s="3">
        <f>Table1[[#This Row],[sales]]-Table1[[#This Row],[profit]]</f>
        <v>3705.11</v>
      </c>
      <c r="P4542" s="3">
        <f>Table1[[#This Row],[sales]]*Table1[[#This Row],[quantity]]</f>
        <v>15928.2</v>
      </c>
      <c r="Q4542" s="9">
        <f>Table1[[#This Row],[delivery_date]]-Table1[[#This Row],[order_date]]</f>
        <v>5</v>
      </c>
    </row>
    <row r="4543" spans="1:17" x14ac:dyDescent="0.35">
      <c r="A4543" t="s">
        <v>4574</v>
      </c>
      <c r="B4543" t="s">
        <v>19</v>
      </c>
      <c r="C4543" t="s">
        <v>26</v>
      </c>
      <c r="D4543" s="2">
        <v>3245.6</v>
      </c>
      <c r="E4543">
        <v>0.28000000000000003</v>
      </c>
      <c r="F4543">
        <v>3</v>
      </c>
      <c r="G4543" s="1">
        <v>45247</v>
      </c>
      <c r="H4543" s="1">
        <v>45251</v>
      </c>
      <c r="I4543" t="s">
        <v>21</v>
      </c>
      <c r="J4543" t="s">
        <v>16</v>
      </c>
      <c r="K4543" s="2">
        <v>666.22</v>
      </c>
      <c r="L4543" t="s">
        <v>23</v>
      </c>
      <c r="M4543">
        <f>YEAR(Table1[[#This Row],[order_date]])</f>
        <v>2023</v>
      </c>
      <c r="N4543">
        <f>MONTH(Table1[[#This Row],[order_date]])</f>
        <v>11</v>
      </c>
      <c r="O4543" s="3">
        <f>Table1[[#This Row],[sales]]-Table1[[#This Row],[profit]]</f>
        <v>2579.38</v>
      </c>
      <c r="P4543" s="3">
        <f>Table1[[#This Row],[sales]]*Table1[[#This Row],[quantity]]</f>
        <v>9736.7999999999993</v>
      </c>
      <c r="Q4543" s="9">
        <f>Table1[[#This Row],[delivery_date]]-Table1[[#This Row],[order_date]]</f>
        <v>4</v>
      </c>
    </row>
    <row r="4544" spans="1:17" x14ac:dyDescent="0.35">
      <c r="A4544" t="s">
        <v>4575</v>
      </c>
      <c r="B4544" t="s">
        <v>41</v>
      </c>
      <c r="C4544" t="s">
        <v>14</v>
      </c>
      <c r="D4544" s="2">
        <v>3993.47</v>
      </c>
      <c r="E4544">
        <v>0.25</v>
      </c>
      <c r="F4544">
        <v>3</v>
      </c>
      <c r="G4544" s="1">
        <v>45309</v>
      </c>
      <c r="H4544" s="1">
        <v>45314</v>
      </c>
      <c r="I4544" t="s">
        <v>15</v>
      </c>
      <c r="J4544" t="s">
        <v>16</v>
      </c>
      <c r="K4544" s="2">
        <v>606.45000000000005</v>
      </c>
      <c r="L4544" t="s">
        <v>34</v>
      </c>
      <c r="M4544">
        <f>YEAR(Table1[[#This Row],[order_date]])</f>
        <v>2024</v>
      </c>
      <c r="N4544">
        <f>MONTH(Table1[[#This Row],[order_date]])</f>
        <v>1</v>
      </c>
      <c r="O4544" s="3">
        <f>Table1[[#This Row],[sales]]-Table1[[#This Row],[profit]]</f>
        <v>3387.0199999999995</v>
      </c>
      <c r="P4544" s="3">
        <f>Table1[[#This Row],[sales]]*Table1[[#This Row],[quantity]]</f>
        <v>11980.41</v>
      </c>
      <c r="Q4544" s="9">
        <f>Table1[[#This Row],[delivery_date]]-Table1[[#This Row],[order_date]]</f>
        <v>5</v>
      </c>
    </row>
    <row r="4545" spans="1:17" x14ac:dyDescent="0.35">
      <c r="A4545" t="s">
        <v>4576</v>
      </c>
      <c r="B4545" t="s">
        <v>19</v>
      </c>
      <c r="C4545" t="s">
        <v>26</v>
      </c>
      <c r="D4545" s="2">
        <v>3076.73</v>
      </c>
      <c r="E4545">
        <v>0.15</v>
      </c>
      <c r="F4545">
        <v>3</v>
      </c>
      <c r="G4545" s="1">
        <v>45068</v>
      </c>
      <c r="H4545" s="1">
        <v>45072</v>
      </c>
      <c r="I4545" t="s">
        <v>31</v>
      </c>
      <c r="J4545" t="s">
        <v>16</v>
      </c>
      <c r="K4545" s="2">
        <v>155.86000000000001</v>
      </c>
      <c r="L4545" t="s">
        <v>39</v>
      </c>
      <c r="M4545">
        <f>YEAR(Table1[[#This Row],[order_date]])</f>
        <v>2023</v>
      </c>
      <c r="N4545">
        <f>MONTH(Table1[[#This Row],[order_date]])</f>
        <v>5</v>
      </c>
      <c r="O4545" s="3">
        <f>Table1[[#This Row],[sales]]-Table1[[#This Row],[profit]]</f>
        <v>2920.87</v>
      </c>
      <c r="P4545" s="3">
        <f>Table1[[#This Row],[sales]]*Table1[[#This Row],[quantity]]</f>
        <v>9230.19</v>
      </c>
      <c r="Q4545" s="9">
        <f>Table1[[#This Row],[delivery_date]]-Table1[[#This Row],[order_date]]</f>
        <v>4</v>
      </c>
    </row>
    <row r="4546" spans="1:17" x14ac:dyDescent="0.35">
      <c r="A4546" t="s">
        <v>4577</v>
      </c>
      <c r="B4546" t="s">
        <v>25</v>
      </c>
      <c r="C4546" t="s">
        <v>14</v>
      </c>
      <c r="D4546" s="2">
        <v>1030.21</v>
      </c>
      <c r="E4546">
        <v>0.15</v>
      </c>
      <c r="F4546">
        <v>2</v>
      </c>
      <c r="G4546" s="1">
        <v>45205</v>
      </c>
      <c r="H4546" s="1">
        <v>45206</v>
      </c>
      <c r="I4546" t="s">
        <v>31</v>
      </c>
      <c r="J4546" t="s">
        <v>27</v>
      </c>
      <c r="K4546" s="2">
        <v>165</v>
      </c>
      <c r="L4546" t="s">
        <v>39</v>
      </c>
      <c r="M4546">
        <f>YEAR(Table1[[#This Row],[order_date]])</f>
        <v>2023</v>
      </c>
      <c r="N4546">
        <f>MONTH(Table1[[#This Row],[order_date]])</f>
        <v>10</v>
      </c>
      <c r="O4546" s="3">
        <f>Table1[[#This Row],[sales]]-Table1[[#This Row],[profit]]</f>
        <v>865.21</v>
      </c>
      <c r="P4546" s="3">
        <f>Table1[[#This Row],[sales]]*Table1[[#This Row],[quantity]]</f>
        <v>2060.42</v>
      </c>
      <c r="Q4546" s="9">
        <f>Table1[[#This Row],[delivery_date]]-Table1[[#This Row],[order_date]]</f>
        <v>1</v>
      </c>
    </row>
    <row r="4547" spans="1:17" x14ac:dyDescent="0.35">
      <c r="A4547" t="s">
        <v>4578</v>
      </c>
      <c r="B4547" t="s">
        <v>13</v>
      </c>
      <c r="C4547" t="s">
        <v>33</v>
      </c>
      <c r="D4547" s="2">
        <v>1975.05</v>
      </c>
      <c r="E4547">
        <v>0.11</v>
      </c>
      <c r="F4547">
        <v>6</v>
      </c>
      <c r="G4547" s="1">
        <v>45417</v>
      </c>
      <c r="H4547" s="1">
        <v>45423</v>
      </c>
      <c r="I4547" t="s">
        <v>21</v>
      </c>
      <c r="J4547" t="s">
        <v>27</v>
      </c>
      <c r="K4547" s="2">
        <v>463.52</v>
      </c>
      <c r="L4547" t="s">
        <v>39</v>
      </c>
      <c r="M4547">
        <f>YEAR(Table1[[#This Row],[order_date]])</f>
        <v>2024</v>
      </c>
      <c r="N4547">
        <f>MONTH(Table1[[#This Row],[order_date]])</f>
        <v>5</v>
      </c>
      <c r="O4547" s="3">
        <f>Table1[[#This Row],[sales]]-Table1[[#This Row],[profit]]</f>
        <v>1511.53</v>
      </c>
      <c r="P4547" s="3">
        <f>Table1[[#This Row],[sales]]*Table1[[#This Row],[quantity]]</f>
        <v>11850.3</v>
      </c>
      <c r="Q4547" s="9">
        <f>Table1[[#This Row],[delivery_date]]-Table1[[#This Row],[order_date]]</f>
        <v>6</v>
      </c>
    </row>
    <row r="4548" spans="1:17" x14ac:dyDescent="0.35">
      <c r="A4548" t="s">
        <v>4579</v>
      </c>
      <c r="B4548" t="s">
        <v>41</v>
      </c>
      <c r="C4548" t="s">
        <v>14</v>
      </c>
      <c r="D4548" s="2">
        <v>4788.66</v>
      </c>
      <c r="E4548">
        <v>0.19</v>
      </c>
      <c r="F4548">
        <v>1</v>
      </c>
      <c r="G4548" s="1">
        <v>44948</v>
      </c>
      <c r="H4548" s="1">
        <v>44949</v>
      </c>
      <c r="I4548" t="s">
        <v>31</v>
      </c>
      <c r="J4548" t="s">
        <v>27</v>
      </c>
      <c r="K4548" s="2">
        <v>398.18</v>
      </c>
      <c r="L4548" t="s">
        <v>34</v>
      </c>
      <c r="M4548">
        <f>YEAR(Table1[[#This Row],[order_date]])</f>
        <v>2023</v>
      </c>
      <c r="N4548">
        <f>MONTH(Table1[[#This Row],[order_date]])</f>
        <v>1</v>
      </c>
      <c r="O4548" s="3">
        <f>Table1[[#This Row],[sales]]-Table1[[#This Row],[profit]]</f>
        <v>4390.4799999999996</v>
      </c>
      <c r="P4548" s="3">
        <f>Table1[[#This Row],[sales]]*Table1[[#This Row],[quantity]]</f>
        <v>4788.66</v>
      </c>
      <c r="Q4548" s="9">
        <f>Table1[[#This Row],[delivery_date]]-Table1[[#This Row],[order_date]]</f>
        <v>1</v>
      </c>
    </row>
    <row r="4549" spans="1:17" x14ac:dyDescent="0.35">
      <c r="A4549" t="s">
        <v>4580</v>
      </c>
      <c r="B4549" t="s">
        <v>19</v>
      </c>
      <c r="C4549" t="s">
        <v>14</v>
      </c>
      <c r="D4549" s="2">
        <v>1512.06</v>
      </c>
      <c r="E4549">
        <v>0.06</v>
      </c>
      <c r="F4549">
        <v>6</v>
      </c>
      <c r="G4549" s="1">
        <v>45465</v>
      </c>
      <c r="H4549" s="1">
        <v>45472</v>
      </c>
      <c r="I4549" t="s">
        <v>21</v>
      </c>
      <c r="J4549" t="s">
        <v>22</v>
      </c>
      <c r="K4549" s="2">
        <v>144.99</v>
      </c>
      <c r="L4549" t="s">
        <v>48</v>
      </c>
      <c r="M4549">
        <f>YEAR(Table1[[#This Row],[order_date]])</f>
        <v>2024</v>
      </c>
      <c r="N4549">
        <f>MONTH(Table1[[#This Row],[order_date]])</f>
        <v>6</v>
      </c>
      <c r="O4549" s="3">
        <f>Table1[[#This Row],[sales]]-Table1[[#This Row],[profit]]</f>
        <v>1367.07</v>
      </c>
      <c r="P4549" s="3">
        <f>Table1[[#This Row],[sales]]*Table1[[#This Row],[quantity]]</f>
        <v>9072.36</v>
      </c>
      <c r="Q4549" s="9">
        <f>Table1[[#This Row],[delivery_date]]-Table1[[#This Row],[order_date]]</f>
        <v>7</v>
      </c>
    </row>
    <row r="4550" spans="1:17" x14ac:dyDescent="0.35">
      <c r="A4550" t="s">
        <v>4581</v>
      </c>
      <c r="B4550" t="s">
        <v>41</v>
      </c>
      <c r="C4550" t="s">
        <v>26</v>
      </c>
      <c r="D4550" s="2">
        <v>408.03</v>
      </c>
      <c r="E4550">
        <v>0.19</v>
      </c>
      <c r="F4550">
        <v>8</v>
      </c>
      <c r="G4550" s="1">
        <v>45360</v>
      </c>
      <c r="H4550" s="1">
        <v>45367</v>
      </c>
      <c r="I4550" t="s">
        <v>21</v>
      </c>
      <c r="J4550" t="s">
        <v>27</v>
      </c>
      <c r="K4550" s="2">
        <v>44.32</v>
      </c>
      <c r="L4550" t="s">
        <v>39</v>
      </c>
      <c r="M4550">
        <f>YEAR(Table1[[#This Row],[order_date]])</f>
        <v>2024</v>
      </c>
      <c r="N4550">
        <f>MONTH(Table1[[#This Row],[order_date]])</f>
        <v>3</v>
      </c>
      <c r="O4550" s="3">
        <f>Table1[[#This Row],[sales]]-Table1[[#This Row],[profit]]</f>
        <v>363.71</v>
      </c>
      <c r="P4550" s="3">
        <f>Table1[[#This Row],[sales]]*Table1[[#This Row],[quantity]]</f>
        <v>3264.24</v>
      </c>
      <c r="Q4550" s="9">
        <f>Table1[[#This Row],[delivery_date]]-Table1[[#This Row],[order_date]]</f>
        <v>7</v>
      </c>
    </row>
    <row r="4551" spans="1:17" x14ac:dyDescent="0.35">
      <c r="A4551" t="s">
        <v>4582</v>
      </c>
      <c r="B4551" t="s">
        <v>19</v>
      </c>
      <c r="C4551" t="s">
        <v>33</v>
      </c>
      <c r="D4551" s="2">
        <v>1985.67</v>
      </c>
      <c r="E4551">
        <v>0.42</v>
      </c>
      <c r="F4551">
        <v>6</v>
      </c>
      <c r="G4551" s="1">
        <v>44951</v>
      </c>
      <c r="H4551" s="1">
        <v>44953</v>
      </c>
      <c r="I4551" t="s">
        <v>31</v>
      </c>
      <c r="J4551" t="s">
        <v>22</v>
      </c>
      <c r="K4551" s="2">
        <v>292.83</v>
      </c>
      <c r="L4551" t="s">
        <v>39</v>
      </c>
      <c r="M4551">
        <f>YEAR(Table1[[#This Row],[order_date]])</f>
        <v>2023</v>
      </c>
      <c r="N4551">
        <f>MONTH(Table1[[#This Row],[order_date]])</f>
        <v>1</v>
      </c>
      <c r="O4551" s="3">
        <f>Table1[[#This Row],[sales]]-Table1[[#This Row],[profit]]</f>
        <v>1692.8400000000001</v>
      </c>
      <c r="P4551" s="3">
        <f>Table1[[#This Row],[sales]]*Table1[[#This Row],[quantity]]</f>
        <v>11914.02</v>
      </c>
      <c r="Q4551" s="9">
        <f>Table1[[#This Row],[delivery_date]]-Table1[[#This Row],[order_date]]</f>
        <v>2</v>
      </c>
    </row>
    <row r="4552" spans="1:17" x14ac:dyDescent="0.35">
      <c r="A4552" t="s">
        <v>4583</v>
      </c>
      <c r="B4552" t="s">
        <v>41</v>
      </c>
      <c r="C4552" t="s">
        <v>36</v>
      </c>
      <c r="D4552" s="2">
        <v>1894.9</v>
      </c>
      <c r="E4552">
        <v>0.44</v>
      </c>
      <c r="F4552">
        <v>2</v>
      </c>
      <c r="G4552" s="1">
        <v>45108</v>
      </c>
      <c r="H4552" s="1">
        <v>45114</v>
      </c>
      <c r="I4552" t="s">
        <v>15</v>
      </c>
      <c r="J4552" t="s">
        <v>16</v>
      </c>
      <c r="K4552" s="2">
        <v>544.39</v>
      </c>
      <c r="L4552" t="s">
        <v>23</v>
      </c>
      <c r="M4552">
        <f>YEAR(Table1[[#This Row],[order_date]])</f>
        <v>2023</v>
      </c>
      <c r="N4552">
        <f>MONTH(Table1[[#This Row],[order_date]])</f>
        <v>7</v>
      </c>
      <c r="O4552" s="3">
        <f>Table1[[#This Row],[sales]]-Table1[[#This Row],[profit]]</f>
        <v>1350.5100000000002</v>
      </c>
      <c r="P4552" s="3">
        <f>Table1[[#This Row],[sales]]*Table1[[#This Row],[quantity]]</f>
        <v>3789.8</v>
      </c>
      <c r="Q4552" s="9">
        <f>Table1[[#This Row],[delivery_date]]-Table1[[#This Row],[order_date]]</f>
        <v>6</v>
      </c>
    </row>
    <row r="4553" spans="1:17" x14ac:dyDescent="0.35">
      <c r="A4553" t="s">
        <v>4584</v>
      </c>
      <c r="B4553" t="s">
        <v>13</v>
      </c>
      <c r="C4553" t="s">
        <v>36</v>
      </c>
      <c r="D4553" s="2">
        <v>2404.5100000000002</v>
      </c>
      <c r="E4553">
        <v>0.32</v>
      </c>
      <c r="F4553">
        <v>7</v>
      </c>
      <c r="G4553" s="1">
        <v>45615</v>
      </c>
      <c r="H4553" s="1">
        <v>45619</v>
      </c>
      <c r="I4553" t="s">
        <v>31</v>
      </c>
      <c r="J4553" t="s">
        <v>16</v>
      </c>
      <c r="K4553" s="2">
        <v>162.63999999999999</v>
      </c>
      <c r="L4553" t="s">
        <v>39</v>
      </c>
      <c r="M4553">
        <f>YEAR(Table1[[#This Row],[order_date]])</f>
        <v>2024</v>
      </c>
      <c r="N4553">
        <f>MONTH(Table1[[#This Row],[order_date]])</f>
        <v>11</v>
      </c>
      <c r="O4553" s="3">
        <f>Table1[[#This Row],[sales]]-Table1[[#This Row],[profit]]</f>
        <v>2241.8700000000003</v>
      </c>
      <c r="P4553" s="3">
        <f>Table1[[#This Row],[sales]]*Table1[[#This Row],[quantity]]</f>
        <v>16831.57</v>
      </c>
      <c r="Q4553" s="9">
        <f>Table1[[#This Row],[delivery_date]]-Table1[[#This Row],[order_date]]</f>
        <v>4</v>
      </c>
    </row>
    <row r="4554" spans="1:17" x14ac:dyDescent="0.35">
      <c r="A4554" t="s">
        <v>4585</v>
      </c>
      <c r="B4554" t="s">
        <v>13</v>
      </c>
      <c r="C4554" t="s">
        <v>36</v>
      </c>
      <c r="D4554" s="2">
        <v>2845.49</v>
      </c>
      <c r="E4554">
        <v>0.13</v>
      </c>
      <c r="F4554">
        <v>3</v>
      </c>
      <c r="G4554" s="1">
        <v>45267</v>
      </c>
      <c r="H4554" s="1">
        <v>45274</v>
      </c>
      <c r="I4554" t="s">
        <v>31</v>
      </c>
      <c r="J4554" t="s">
        <v>22</v>
      </c>
      <c r="K4554" s="2">
        <v>726.79</v>
      </c>
      <c r="L4554" t="s">
        <v>28</v>
      </c>
      <c r="M4554">
        <f>YEAR(Table1[[#This Row],[order_date]])</f>
        <v>2023</v>
      </c>
      <c r="N4554">
        <f>MONTH(Table1[[#This Row],[order_date]])</f>
        <v>12</v>
      </c>
      <c r="O4554" s="3">
        <f>Table1[[#This Row],[sales]]-Table1[[#This Row],[profit]]</f>
        <v>2118.6999999999998</v>
      </c>
      <c r="P4554" s="3">
        <f>Table1[[#This Row],[sales]]*Table1[[#This Row],[quantity]]</f>
        <v>8536.4699999999993</v>
      </c>
      <c r="Q4554" s="9">
        <f>Table1[[#This Row],[delivery_date]]-Table1[[#This Row],[order_date]]</f>
        <v>7</v>
      </c>
    </row>
    <row r="4555" spans="1:17" x14ac:dyDescent="0.35">
      <c r="A4555" t="s">
        <v>4586</v>
      </c>
      <c r="B4555" t="s">
        <v>25</v>
      </c>
      <c r="C4555" t="s">
        <v>33</v>
      </c>
      <c r="D4555" s="2">
        <v>4962.87</v>
      </c>
      <c r="E4555">
        <v>0.12</v>
      </c>
      <c r="F4555">
        <v>9</v>
      </c>
      <c r="G4555" s="1">
        <v>45029</v>
      </c>
      <c r="H4555" s="1">
        <v>45035</v>
      </c>
      <c r="I4555" t="s">
        <v>31</v>
      </c>
      <c r="J4555" t="s">
        <v>16</v>
      </c>
      <c r="K4555" s="2">
        <v>1241.6300000000001</v>
      </c>
      <c r="L4555" t="s">
        <v>17</v>
      </c>
      <c r="M4555">
        <f>YEAR(Table1[[#This Row],[order_date]])</f>
        <v>2023</v>
      </c>
      <c r="N4555">
        <f>MONTH(Table1[[#This Row],[order_date]])</f>
        <v>4</v>
      </c>
      <c r="O4555" s="3">
        <f>Table1[[#This Row],[sales]]-Table1[[#This Row],[profit]]</f>
        <v>3721.24</v>
      </c>
      <c r="P4555" s="3">
        <f>Table1[[#This Row],[sales]]*Table1[[#This Row],[quantity]]</f>
        <v>44665.83</v>
      </c>
      <c r="Q4555" s="9">
        <f>Table1[[#This Row],[delivery_date]]-Table1[[#This Row],[order_date]]</f>
        <v>6</v>
      </c>
    </row>
    <row r="4556" spans="1:17" x14ac:dyDescent="0.35">
      <c r="A4556" t="s">
        <v>4587</v>
      </c>
      <c r="B4556" t="s">
        <v>25</v>
      </c>
      <c r="C4556" t="s">
        <v>20</v>
      </c>
      <c r="D4556" s="2">
        <v>3805.55</v>
      </c>
      <c r="E4556">
        <v>0.14000000000000001</v>
      </c>
      <c r="F4556">
        <v>8</v>
      </c>
      <c r="G4556" s="1">
        <v>45591</v>
      </c>
      <c r="H4556" s="1">
        <v>45595</v>
      </c>
      <c r="I4556" t="s">
        <v>15</v>
      </c>
      <c r="J4556" t="s">
        <v>16</v>
      </c>
      <c r="K4556" s="2">
        <v>633.33000000000004</v>
      </c>
      <c r="L4556" t="s">
        <v>48</v>
      </c>
      <c r="M4556">
        <f>YEAR(Table1[[#This Row],[order_date]])</f>
        <v>2024</v>
      </c>
      <c r="N4556">
        <f>MONTH(Table1[[#This Row],[order_date]])</f>
        <v>10</v>
      </c>
      <c r="O4556" s="3">
        <f>Table1[[#This Row],[sales]]-Table1[[#This Row],[profit]]</f>
        <v>3172.2200000000003</v>
      </c>
      <c r="P4556" s="3">
        <f>Table1[[#This Row],[sales]]*Table1[[#This Row],[quantity]]</f>
        <v>30444.400000000001</v>
      </c>
      <c r="Q4556" s="9">
        <f>Table1[[#This Row],[delivery_date]]-Table1[[#This Row],[order_date]]</f>
        <v>4</v>
      </c>
    </row>
    <row r="4557" spans="1:17" x14ac:dyDescent="0.35">
      <c r="A4557" t="s">
        <v>4588</v>
      </c>
      <c r="B4557" t="s">
        <v>19</v>
      </c>
      <c r="C4557" t="s">
        <v>33</v>
      </c>
      <c r="D4557" s="2">
        <v>275.86</v>
      </c>
      <c r="E4557">
        <v>0.25</v>
      </c>
      <c r="F4557">
        <v>6</v>
      </c>
      <c r="G4557" s="1">
        <v>45421</v>
      </c>
      <c r="H4557" s="1">
        <v>45428</v>
      </c>
      <c r="I4557" t="s">
        <v>31</v>
      </c>
      <c r="J4557" t="s">
        <v>22</v>
      </c>
      <c r="K4557" s="2">
        <v>23.17</v>
      </c>
      <c r="L4557" t="s">
        <v>28</v>
      </c>
      <c r="M4557">
        <f>YEAR(Table1[[#This Row],[order_date]])</f>
        <v>2024</v>
      </c>
      <c r="N4557">
        <f>MONTH(Table1[[#This Row],[order_date]])</f>
        <v>5</v>
      </c>
      <c r="O4557" s="3">
        <f>Table1[[#This Row],[sales]]-Table1[[#This Row],[profit]]</f>
        <v>252.69</v>
      </c>
      <c r="P4557" s="3">
        <f>Table1[[#This Row],[sales]]*Table1[[#This Row],[quantity]]</f>
        <v>1655.16</v>
      </c>
      <c r="Q4557" s="9">
        <f>Table1[[#This Row],[delivery_date]]-Table1[[#This Row],[order_date]]</f>
        <v>7</v>
      </c>
    </row>
    <row r="4558" spans="1:17" x14ac:dyDescent="0.35">
      <c r="A4558" t="s">
        <v>4589</v>
      </c>
      <c r="B4558" t="s">
        <v>13</v>
      </c>
      <c r="C4558" t="s">
        <v>26</v>
      </c>
      <c r="D4558" s="2">
        <v>3592.29</v>
      </c>
      <c r="E4558">
        <v>0.49</v>
      </c>
      <c r="F4558">
        <v>1</v>
      </c>
      <c r="G4558" s="1">
        <v>45250</v>
      </c>
      <c r="H4558" s="1">
        <v>45251</v>
      </c>
      <c r="I4558" t="s">
        <v>31</v>
      </c>
      <c r="J4558" t="s">
        <v>22</v>
      </c>
      <c r="K4558" s="2">
        <v>729.37</v>
      </c>
      <c r="L4558" t="s">
        <v>48</v>
      </c>
      <c r="M4558">
        <f>YEAR(Table1[[#This Row],[order_date]])</f>
        <v>2023</v>
      </c>
      <c r="N4558">
        <f>MONTH(Table1[[#This Row],[order_date]])</f>
        <v>11</v>
      </c>
      <c r="O4558" s="3">
        <f>Table1[[#This Row],[sales]]-Table1[[#This Row],[profit]]</f>
        <v>2862.92</v>
      </c>
      <c r="P4558" s="3">
        <f>Table1[[#This Row],[sales]]*Table1[[#This Row],[quantity]]</f>
        <v>3592.29</v>
      </c>
      <c r="Q4558" s="9">
        <f>Table1[[#This Row],[delivery_date]]-Table1[[#This Row],[order_date]]</f>
        <v>1</v>
      </c>
    </row>
    <row r="4559" spans="1:17" x14ac:dyDescent="0.35">
      <c r="A4559" t="s">
        <v>4590</v>
      </c>
      <c r="B4559" t="s">
        <v>41</v>
      </c>
      <c r="C4559" t="s">
        <v>14</v>
      </c>
      <c r="D4559" s="2">
        <v>4138.74</v>
      </c>
      <c r="E4559">
        <v>0.05</v>
      </c>
      <c r="F4559">
        <v>2</v>
      </c>
      <c r="G4559" s="1">
        <v>45633</v>
      </c>
      <c r="H4559" s="1">
        <v>45640</v>
      </c>
      <c r="I4559" t="s">
        <v>31</v>
      </c>
      <c r="J4559" t="s">
        <v>27</v>
      </c>
      <c r="K4559" s="2">
        <v>955.36</v>
      </c>
      <c r="L4559" t="s">
        <v>28</v>
      </c>
      <c r="M4559">
        <f>YEAR(Table1[[#This Row],[order_date]])</f>
        <v>2024</v>
      </c>
      <c r="N4559">
        <f>MONTH(Table1[[#This Row],[order_date]])</f>
        <v>12</v>
      </c>
      <c r="O4559" s="3">
        <f>Table1[[#This Row],[sales]]-Table1[[#This Row],[profit]]</f>
        <v>3183.3799999999997</v>
      </c>
      <c r="P4559" s="3">
        <f>Table1[[#This Row],[sales]]*Table1[[#This Row],[quantity]]</f>
        <v>8277.48</v>
      </c>
      <c r="Q4559" s="9">
        <f>Table1[[#This Row],[delivery_date]]-Table1[[#This Row],[order_date]]</f>
        <v>7</v>
      </c>
    </row>
    <row r="4560" spans="1:17" x14ac:dyDescent="0.35">
      <c r="A4560" t="s">
        <v>4591</v>
      </c>
      <c r="B4560" t="s">
        <v>41</v>
      </c>
      <c r="C4560" t="s">
        <v>14</v>
      </c>
      <c r="D4560" s="2">
        <v>4488.59</v>
      </c>
      <c r="E4560">
        <v>0.25</v>
      </c>
      <c r="F4560">
        <v>8</v>
      </c>
      <c r="G4560" s="1">
        <v>45577</v>
      </c>
      <c r="H4560" s="1">
        <v>45581</v>
      </c>
      <c r="I4560" t="s">
        <v>31</v>
      </c>
      <c r="J4560" t="s">
        <v>27</v>
      </c>
      <c r="K4560" s="2">
        <v>398.64</v>
      </c>
      <c r="L4560" t="s">
        <v>39</v>
      </c>
      <c r="M4560">
        <f>YEAR(Table1[[#This Row],[order_date]])</f>
        <v>2024</v>
      </c>
      <c r="N4560">
        <f>MONTH(Table1[[#This Row],[order_date]])</f>
        <v>10</v>
      </c>
      <c r="O4560" s="3">
        <f>Table1[[#This Row],[sales]]-Table1[[#This Row],[profit]]</f>
        <v>4089.9500000000003</v>
      </c>
      <c r="P4560" s="3">
        <f>Table1[[#This Row],[sales]]*Table1[[#This Row],[quantity]]</f>
        <v>35908.720000000001</v>
      </c>
      <c r="Q4560" s="9">
        <f>Table1[[#This Row],[delivery_date]]-Table1[[#This Row],[order_date]]</f>
        <v>4</v>
      </c>
    </row>
    <row r="4561" spans="1:17" x14ac:dyDescent="0.35">
      <c r="A4561" t="s">
        <v>4592</v>
      </c>
      <c r="B4561" t="s">
        <v>41</v>
      </c>
      <c r="C4561" t="s">
        <v>26</v>
      </c>
      <c r="D4561" s="2">
        <v>2177.63</v>
      </c>
      <c r="E4561">
        <v>0.34</v>
      </c>
      <c r="F4561">
        <v>6</v>
      </c>
      <c r="G4561" s="1">
        <v>45018</v>
      </c>
      <c r="H4561" s="1">
        <v>45020</v>
      </c>
      <c r="I4561" t="s">
        <v>31</v>
      </c>
      <c r="J4561" t="s">
        <v>22</v>
      </c>
      <c r="K4561" s="2">
        <v>489.39</v>
      </c>
      <c r="L4561" t="s">
        <v>17</v>
      </c>
      <c r="M4561">
        <f>YEAR(Table1[[#This Row],[order_date]])</f>
        <v>2023</v>
      </c>
      <c r="N4561">
        <f>MONTH(Table1[[#This Row],[order_date]])</f>
        <v>4</v>
      </c>
      <c r="O4561" s="3">
        <f>Table1[[#This Row],[sales]]-Table1[[#This Row],[profit]]</f>
        <v>1688.2400000000002</v>
      </c>
      <c r="P4561" s="3">
        <f>Table1[[#This Row],[sales]]*Table1[[#This Row],[quantity]]</f>
        <v>13065.78</v>
      </c>
      <c r="Q4561" s="9">
        <f>Table1[[#This Row],[delivery_date]]-Table1[[#This Row],[order_date]]</f>
        <v>2</v>
      </c>
    </row>
    <row r="4562" spans="1:17" x14ac:dyDescent="0.35">
      <c r="A4562" t="s">
        <v>4593</v>
      </c>
      <c r="B4562" t="s">
        <v>25</v>
      </c>
      <c r="C4562" t="s">
        <v>26</v>
      </c>
      <c r="D4562" s="2">
        <v>1636.77</v>
      </c>
      <c r="E4562">
        <v>0.12</v>
      </c>
      <c r="F4562">
        <v>1</v>
      </c>
      <c r="G4562" s="1">
        <v>45441</v>
      </c>
      <c r="H4562" s="1">
        <v>45447</v>
      </c>
      <c r="I4562" t="s">
        <v>15</v>
      </c>
      <c r="J4562" t="s">
        <v>22</v>
      </c>
      <c r="K4562" s="2">
        <v>458.51</v>
      </c>
      <c r="L4562" t="s">
        <v>34</v>
      </c>
      <c r="M4562">
        <f>YEAR(Table1[[#This Row],[order_date]])</f>
        <v>2024</v>
      </c>
      <c r="N4562">
        <f>MONTH(Table1[[#This Row],[order_date]])</f>
        <v>5</v>
      </c>
      <c r="O4562" s="3">
        <f>Table1[[#This Row],[sales]]-Table1[[#This Row],[profit]]</f>
        <v>1178.26</v>
      </c>
      <c r="P4562" s="3">
        <f>Table1[[#This Row],[sales]]*Table1[[#This Row],[quantity]]</f>
        <v>1636.77</v>
      </c>
      <c r="Q4562" s="9">
        <f>Table1[[#This Row],[delivery_date]]-Table1[[#This Row],[order_date]]</f>
        <v>6</v>
      </c>
    </row>
    <row r="4563" spans="1:17" x14ac:dyDescent="0.35">
      <c r="A4563" t="s">
        <v>4594</v>
      </c>
      <c r="B4563" t="s">
        <v>41</v>
      </c>
      <c r="C4563" t="s">
        <v>14</v>
      </c>
      <c r="D4563" s="2">
        <v>4212.6899999999996</v>
      </c>
      <c r="E4563">
        <v>0.48</v>
      </c>
      <c r="F4563">
        <v>9</v>
      </c>
      <c r="G4563" s="1">
        <v>45051</v>
      </c>
      <c r="H4563" s="1">
        <v>45053</v>
      </c>
      <c r="I4563" t="s">
        <v>31</v>
      </c>
      <c r="J4563" t="s">
        <v>22</v>
      </c>
      <c r="K4563" s="2">
        <v>410.2</v>
      </c>
      <c r="L4563" t="s">
        <v>48</v>
      </c>
      <c r="M4563">
        <f>YEAR(Table1[[#This Row],[order_date]])</f>
        <v>2023</v>
      </c>
      <c r="N4563">
        <f>MONTH(Table1[[#This Row],[order_date]])</f>
        <v>5</v>
      </c>
      <c r="O4563" s="3">
        <f>Table1[[#This Row],[sales]]-Table1[[#This Row],[profit]]</f>
        <v>3802.49</v>
      </c>
      <c r="P4563" s="3">
        <f>Table1[[#This Row],[sales]]*Table1[[#This Row],[quantity]]</f>
        <v>37914.21</v>
      </c>
      <c r="Q4563" s="9">
        <f>Table1[[#This Row],[delivery_date]]-Table1[[#This Row],[order_date]]</f>
        <v>2</v>
      </c>
    </row>
    <row r="4564" spans="1:17" x14ac:dyDescent="0.35">
      <c r="A4564" t="s">
        <v>4595</v>
      </c>
      <c r="B4564" t="s">
        <v>25</v>
      </c>
      <c r="C4564" t="s">
        <v>20</v>
      </c>
      <c r="D4564" s="2">
        <v>3910.32</v>
      </c>
      <c r="E4564">
        <v>0.17</v>
      </c>
      <c r="F4564">
        <v>8</v>
      </c>
      <c r="G4564" s="1">
        <v>45456</v>
      </c>
      <c r="H4564" s="1">
        <v>45463</v>
      </c>
      <c r="I4564" t="s">
        <v>31</v>
      </c>
      <c r="J4564" t="s">
        <v>22</v>
      </c>
      <c r="K4564" s="2">
        <v>318.37</v>
      </c>
      <c r="L4564" t="s">
        <v>48</v>
      </c>
      <c r="M4564">
        <f>YEAR(Table1[[#This Row],[order_date]])</f>
        <v>2024</v>
      </c>
      <c r="N4564">
        <f>MONTH(Table1[[#This Row],[order_date]])</f>
        <v>6</v>
      </c>
      <c r="O4564" s="3">
        <f>Table1[[#This Row],[sales]]-Table1[[#This Row],[profit]]</f>
        <v>3591.9500000000003</v>
      </c>
      <c r="P4564" s="3">
        <f>Table1[[#This Row],[sales]]*Table1[[#This Row],[quantity]]</f>
        <v>31282.560000000001</v>
      </c>
      <c r="Q4564" s="9">
        <f>Table1[[#This Row],[delivery_date]]-Table1[[#This Row],[order_date]]</f>
        <v>7</v>
      </c>
    </row>
    <row r="4565" spans="1:17" x14ac:dyDescent="0.35">
      <c r="A4565" t="s">
        <v>4596</v>
      </c>
      <c r="B4565" t="s">
        <v>25</v>
      </c>
      <c r="C4565" t="s">
        <v>20</v>
      </c>
      <c r="D4565" s="2">
        <v>2726.61</v>
      </c>
      <c r="E4565">
        <v>0.47</v>
      </c>
      <c r="F4565">
        <v>2</v>
      </c>
      <c r="G4565" s="1">
        <v>45619</v>
      </c>
      <c r="H4565" s="1">
        <v>45623</v>
      </c>
      <c r="I4565" t="s">
        <v>21</v>
      </c>
      <c r="J4565" t="s">
        <v>22</v>
      </c>
      <c r="K4565" s="2">
        <v>590.91</v>
      </c>
      <c r="L4565" t="s">
        <v>17</v>
      </c>
      <c r="M4565">
        <f>YEAR(Table1[[#This Row],[order_date]])</f>
        <v>2024</v>
      </c>
      <c r="N4565">
        <f>MONTH(Table1[[#This Row],[order_date]])</f>
        <v>11</v>
      </c>
      <c r="O4565" s="3">
        <f>Table1[[#This Row],[sales]]-Table1[[#This Row],[profit]]</f>
        <v>2135.7000000000003</v>
      </c>
      <c r="P4565" s="3">
        <f>Table1[[#This Row],[sales]]*Table1[[#This Row],[quantity]]</f>
        <v>5453.22</v>
      </c>
      <c r="Q4565" s="9">
        <f>Table1[[#This Row],[delivery_date]]-Table1[[#This Row],[order_date]]</f>
        <v>4</v>
      </c>
    </row>
    <row r="4566" spans="1:17" x14ac:dyDescent="0.35">
      <c r="A4566" t="s">
        <v>4597</v>
      </c>
      <c r="B4566" t="s">
        <v>19</v>
      </c>
      <c r="C4566" t="s">
        <v>20</v>
      </c>
      <c r="D4566" s="2">
        <v>677.63</v>
      </c>
      <c r="E4566">
        <v>0.3</v>
      </c>
      <c r="F4566">
        <v>5</v>
      </c>
      <c r="G4566" s="1">
        <v>45191</v>
      </c>
      <c r="H4566" s="1">
        <v>45198</v>
      </c>
      <c r="I4566" t="s">
        <v>31</v>
      </c>
      <c r="J4566" t="s">
        <v>27</v>
      </c>
      <c r="K4566" s="2">
        <v>115.39</v>
      </c>
      <c r="L4566" t="s">
        <v>28</v>
      </c>
      <c r="M4566">
        <f>YEAR(Table1[[#This Row],[order_date]])</f>
        <v>2023</v>
      </c>
      <c r="N4566">
        <f>MONTH(Table1[[#This Row],[order_date]])</f>
        <v>9</v>
      </c>
      <c r="O4566" s="3">
        <f>Table1[[#This Row],[sales]]-Table1[[#This Row],[profit]]</f>
        <v>562.24</v>
      </c>
      <c r="P4566" s="3">
        <f>Table1[[#This Row],[sales]]*Table1[[#This Row],[quantity]]</f>
        <v>3388.15</v>
      </c>
      <c r="Q4566" s="9">
        <f>Table1[[#This Row],[delivery_date]]-Table1[[#This Row],[order_date]]</f>
        <v>7</v>
      </c>
    </row>
    <row r="4567" spans="1:17" x14ac:dyDescent="0.35">
      <c r="A4567" t="s">
        <v>4598</v>
      </c>
      <c r="B4567" t="s">
        <v>41</v>
      </c>
      <c r="C4567" t="s">
        <v>26</v>
      </c>
      <c r="D4567" s="2">
        <v>3293.63</v>
      </c>
      <c r="E4567">
        <v>0</v>
      </c>
      <c r="F4567">
        <v>3</v>
      </c>
      <c r="G4567" s="1">
        <v>45565</v>
      </c>
      <c r="H4567" s="1">
        <v>45567</v>
      </c>
      <c r="I4567" t="s">
        <v>21</v>
      </c>
      <c r="J4567" t="s">
        <v>22</v>
      </c>
      <c r="K4567" s="2">
        <v>867.82</v>
      </c>
      <c r="L4567" t="s">
        <v>48</v>
      </c>
      <c r="M4567">
        <f>YEAR(Table1[[#This Row],[order_date]])</f>
        <v>2024</v>
      </c>
      <c r="N4567">
        <f>MONTH(Table1[[#This Row],[order_date]])</f>
        <v>9</v>
      </c>
      <c r="O4567" s="3">
        <f>Table1[[#This Row],[sales]]-Table1[[#This Row],[profit]]</f>
        <v>2425.81</v>
      </c>
      <c r="P4567" s="3">
        <f>Table1[[#This Row],[sales]]*Table1[[#This Row],[quantity]]</f>
        <v>9880.89</v>
      </c>
      <c r="Q4567" s="9">
        <f>Table1[[#This Row],[delivery_date]]-Table1[[#This Row],[order_date]]</f>
        <v>2</v>
      </c>
    </row>
    <row r="4568" spans="1:17" x14ac:dyDescent="0.35">
      <c r="A4568" t="s">
        <v>4599</v>
      </c>
      <c r="B4568" t="s">
        <v>41</v>
      </c>
      <c r="C4568" t="s">
        <v>14</v>
      </c>
      <c r="D4568" s="2">
        <v>421.77</v>
      </c>
      <c r="E4568">
        <v>0.16</v>
      </c>
      <c r="F4568">
        <v>1</v>
      </c>
      <c r="G4568" s="1">
        <v>45261</v>
      </c>
      <c r="H4568" s="1">
        <v>45263</v>
      </c>
      <c r="I4568" t="s">
        <v>31</v>
      </c>
      <c r="J4568" t="s">
        <v>16</v>
      </c>
      <c r="K4568" s="2">
        <v>75.489999999999995</v>
      </c>
      <c r="L4568" t="s">
        <v>17</v>
      </c>
      <c r="M4568">
        <f>YEAR(Table1[[#This Row],[order_date]])</f>
        <v>2023</v>
      </c>
      <c r="N4568">
        <f>MONTH(Table1[[#This Row],[order_date]])</f>
        <v>12</v>
      </c>
      <c r="O4568" s="3">
        <f>Table1[[#This Row],[sales]]-Table1[[#This Row],[profit]]</f>
        <v>346.28</v>
      </c>
      <c r="P4568" s="3">
        <f>Table1[[#This Row],[sales]]*Table1[[#This Row],[quantity]]</f>
        <v>421.77</v>
      </c>
      <c r="Q4568" s="9">
        <f>Table1[[#This Row],[delivery_date]]-Table1[[#This Row],[order_date]]</f>
        <v>2</v>
      </c>
    </row>
    <row r="4569" spans="1:17" x14ac:dyDescent="0.35">
      <c r="A4569" t="s">
        <v>4600</v>
      </c>
      <c r="B4569" t="s">
        <v>13</v>
      </c>
      <c r="C4569" t="s">
        <v>14</v>
      </c>
      <c r="D4569" s="2">
        <v>591.79999999999995</v>
      </c>
      <c r="E4569">
        <v>0.01</v>
      </c>
      <c r="F4569">
        <v>7</v>
      </c>
      <c r="G4569" s="1">
        <v>45030</v>
      </c>
      <c r="H4569" s="1">
        <v>45034</v>
      </c>
      <c r="I4569" t="s">
        <v>31</v>
      </c>
      <c r="J4569" t="s">
        <v>27</v>
      </c>
      <c r="K4569" s="2">
        <v>151.04</v>
      </c>
      <c r="L4569" t="s">
        <v>23</v>
      </c>
      <c r="M4569">
        <f>YEAR(Table1[[#This Row],[order_date]])</f>
        <v>2023</v>
      </c>
      <c r="N4569">
        <f>MONTH(Table1[[#This Row],[order_date]])</f>
        <v>4</v>
      </c>
      <c r="O4569" s="3">
        <f>Table1[[#This Row],[sales]]-Table1[[#This Row],[profit]]</f>
        <v>440.76</v>
      </c>
      <c r="P4569" s="3">
        <f>Table1[[#This Row],[sales]]*Table1[[#This Row],[quantity]]</f>
        <v>4142.5999999999995</v>
      </c>
      <c r="Q4569" s="9">
        <f>Table1[[#This Row],[delivery_date]]-Table1[[#This Row],[order_date]]</f>
        <v>4</v>
      </c>
    </row>
    <row r="4570" spans="1:17" x14ac:dyDescent="0.35">
      <c r="A4570" t="s">
        <v>4601</v>
      </c>
      <c r="B4570" t="s">
        <v>19</v>
      </c>
      <c r="C4570" t="s">
        <v>14</v>
      </c>
      <c r="D4570" s="2">
        <v>1722.59</v>
      </c>
      <c r="E4570">
        <v>0.19</v>
      </c>
      <c r="F4570">
        <v>9</v>
      </c>
      <c r="G4570" s="1">
        <v>45366</v>
      </c>
      <c r="H4570" s="1">
        <v>45370</v>
      </c>
      <c r="I4570" t="s">
        <v>31</v>
      </c>
      <c r="J4570" t="s">
        <v>16</v>
      </c>
      <c r="K4570" s="2">
        <v>256.27999999999997</v>
      </c>
      <c r="L4570" t="s">
        <v>39</v>
      </c>
      <c r="M4570">
        <f>YEAR(Table1[[#This Row],[order_date]])</f>
        <v>2024</v>
      </c>
      <c r="N4570">
        <f>MONTH(Table1[[#This Row],[order_date]])</f>
        <v>3</v>
      </c>
      <c r="O4570" s="3">
        <f>Table1[[#This Row],[sales]]-Table1[[#This Row],[profit]]</f>
        <v>1466.31</v>
      </c>
      <c r="P4570" s="3">
        <f>Table1[[#This Row],[sales]]*Table1[[#This Row],[quantity]]</f>
        <v>15503.31</v>
      </c>
      <c r="Q4570" s="9">
        <f>Table1[[#This Row],[delivery_date]]-Table1[[#This Row],[order_date]]</f>
        <v>4</v>
      </c>
    </row>
    <row r="4571" spans="1:17" x14ac:dyDescent="0.35">
      <c r="A4571" t="s">
        <v>4602</v>
      </c>
      <c r="B4571" t="s">
        <v>13</v>
      </c>
      <c r="C4571" t="s">
        <v>33</v>
      </c>
      <c r="D4571" s="2">
        <v>1918.76</v>
      </c>
      <c r="E4571">
        <v>0.47</v>
      </c>
      <c r="F4571">
        <v>7</v>
      </c>
      <c r="G4571" s="1">
        <v>45284</v>
      </c>
      <c r="H4571" s="1">
        <v>45285</v>
      </c>
      <c r="I4571" t="s">
        <v>21</v>
      </c>
      <c r="J4571" t="s">
        <v>27</v>
      </c>
      <c r="K4571" s="2">
        <v>190.02</v>
      </c>
      <c r="L4571" t="s">
        <v>34</v>
      </c>
      <c r="M4571">
        <f>YEAR(Table1[[#This Row],[order_date]])</f>
        <v>2023</v>
      </c>
      <c r="N4571">
        <f>MONTH(Table1[[#This Row],[order_date]])</f>
        <v>12</v>
      </c>
      <c r="O4571" s="3">
        <f>Table1[[#This Row],[sales]]-Table1[[#This Row],[profit]]</f>
        <v>1728.74</v>
      </c>
      <c r="P4571" s="3">
        <f>Table1[[#This Row],[sales]]*Table1[[#This Row],[quantity]]</f>
        <v>13431.32</v>
      </c>
      <c r="Q4571" s="9">
        <f>Table1[[#This Row],[delivery_date]]-Table1[[#This Row],[order_date]]</f>
        <v>1</v>
      </c>
    </row>
    <row r="4572" spans="1:17" x14ac:dyDescent="0.35">
      <c r="A4572" t="s">
        <v>4603</v>
      </c>
      <c r="B4572" t="s">
        <v>19</v>
      </c>
      <c r="C4572" t="s">
        <v>33</v>
      </c>
      <c r="D4572" s="2">
        <v>2363.67</v>
      </c>
      <c r="E4572">
        <v>0.39</v>
      </c>
      <c r="F4572">
        <v>3</v>
      </c>
      <c r="G4572" s="1">
        <v>45627</v>
      </c>
      <c r="H4572" s="1">
        <v>45628</v>
      </c>
      <c r="I4572" t="s">
        <v>15</v>
      </c>
      <c r="J4572" t="s">
        <v>16</v>
      </c>
      <c r="K4572" s="2">
        <v>340.05</v>
      </c>
      <c r="L4572" t="s">
        <v>17</v>
      </c>
      <c r="M4572">
        <f>YEAR(Table1[[#This Row],[order_date]])</f>
        <v>2024</v>
      </c>
      <c r="N4572">
        <f>MONTH(Table1[[#This Row],[order_date]])</f>
        <v>12</v>
      </c>
      <c r="O4572" s="3">
        <f>Table1[[#This Row],[sales]]-Table1[[#This Row],[profit]]</f>
        <v>2023.6200000000001</v>
      </c>
      <c r="P4572" s="3">
        <f>Table1[[#This Row],[sales]]*Table1[[#This Row],[quantity]]</f>
        <v>7091.01</v>
      </c>
      <c r="Q4572" s="9">
        <f>Table1[[#This Row],[delivery_date]]-Table1[[#This Row],[order_date]]</f>
        <v>1</v>
      </c>
    </row>
    <row r="4573" spans="1:17" x14ac:dyDescent="0.35">
      <c r="A4573" t="s">
        <v>4604</v>
      </c>
      <c r="B4573" t="s">
        <v>41</v>
      </c>
      <c r="C4573" t="s">
        <v>36</v>
      </c>
      <c r="D4573" s="2">
        <v>1761.8</v>
      </c>
      <c r="E4573">
        <v>0.31</v>
      </c>
      <c r="F4573">
        <v>6</v>
      </c>
      <c r="G4573" s="1">
        <v>45256</v>
      </c>
      <c r="H4573" s="1">
        <v>45263</v>
      </c>
      <c r="I4573" t="s">
        <v>15</v>
      </c>
      <c r="J4573" t="s">
        <v>16</v>
      </c>
      <c r="K4573" s="2">
        <v>246.45</v>
      </c>
      <c r="L4573" t="s">
        <v>34</v>
      </c>
      <c r="M4573">
        <f>YEAR(Table1[[#This Row],[order_date]])</f>
        <v>2023</v>
      </c>
      <c r="N4573">
        <f>MONTH(Table1[[#This Row],[order_date]])</f>
        <v>11</v>
      </c>
      <c r="O4573" s="3">
        <f>Table1[[#This Row],[sales]]-Table1[[#This Row],[profit]]</f>
        <v>1515.35</v>
      </c>
      <c r="P4573" s="3">
        <f>Table1[[#This Row],[sales]]*Table1[[#This Row],[quantity]]</f>
        <v>10570.8</v>
      </c>
      <c r="Q4573" s="9">
        <f>Table1[[#This Row],[delivery_date]]-Table1[[#This Row],[order_date]]</f>
        <v>7</v>
      </c>
    </row>
    <row r="4574" spans="1:17" x14ac:dyDescent="0.35">
      <c r="A4574" t="s">
        <v>4605</v>
      </c>
      <c r="B4574" t="s">
        <v>25</v>
      </c>
      <c r="C4574" t="s">
        <v>33</v>
      </c>
      <c r="D4574" s="2">
        <v>265.56</v>
      </c>
      <c r="E4574">
        <v>0.27</v>
      </c>
      <c r="F4574">
        <v>3</v>
      </c>
      <c r="G4574" s="1">
        <v>45546</v>
      </c>
      <c r="H4574" s="1">
        <v>45551</v>
      </c>
      <c r="I4574" t="s">
        <v>15</v>
      </c>
      <c r="J4574" t="s">
        <v>22</v>
      </c>
      <c r="K4574" s="2">
        <v>33.159999999999997</v>
      </c>
      <c r="L4574" t="s">
        <v>17</v>
      </c>
      <c r="M4574">
        <f>YEAR(Table1[[#This Row],[order_date]])</f>
        <v>2024</v>
      </c>
      <c r="N4574">
        <f>MONTH(Table1[[#This Row],[order_date]])</f>
        <v>9</v>
      </c>
      <c r="O4574" s="3">
        <f>Table1[[#This Row],[sales]]-Table1[[#This Row],[profit]]</f>
        <v>232.4</v>
      </c>
      <c r="P4574" s="3">
        <f>Table1[[#This Row],[sales]]*Table1[[#This Row],[quantity]]</f>
        <v>796.68000000000006</v>
      </c>
      <c r="Q4574" s="9">
        <f>Table1[[#This Row],[delivery_date]]-Table1[[#This Row],[order_date]]</f>
        <v>5</v>
      </c>
    </row>
    <row r="4575" spans="1:17" x14ac:dyDescent="0.35">
      <c r="A4575" t="s">
        <v>4606</v>
      </c>
      <c r="B4575" t="s">
        <v>25</v>
      </c>
      <c r="C4575" t="s">
        <v>20</v>
      </c>
      <c r="D4575" s="2">
        <v>871.34</v>
      </c>
      <c r="E4575">
        <v>0.19</v>
      </c>
      <c r="F4575">
        <v>4</v>
      </c>
      <c r="G4575" s="1">
        <v>45315</v>
      </c>
      <c r="H4575" s="1">
        <v>45319</v>
      </c>
      <c r="I4575" t="s">
        <v>31</v>
      </c>
      <c r="J4575" t="s">
        <v>22</v>
      </c>
      <c r="K4575" s="2">
        <v>94.58</v>
      </c>
      <c r="L4575" t="s">
        <v>48</v>
      </c>
      <c r="M4575">
        <f>YEAR(Table1[[#This Row],[order_date]])</f>
        <v>2024</v>
      </c>
      <c r="N4575">
        <f>MONTH(Table1[[#This Row],[order_date]])</f>
        <v>1</v>
      </c>
      <c r="O4575" s="3">
        <f>Table1[[#This Row],[sales]]-Table1[[#This Row],[profit]]</f>
        <v>776.76</v>
      </c>
      <c r="P4575" s="3">
        <f>Table1[[#This Row],[sales]]*Table1[[#This Row],[quantity]]</f>
        <v>3485.36</v>
      </c>
      <c r="Q4575" s="9">
        <f>Table1[[#This Row],[delivery_date]]-Table1[[#This Row],[order_date]]</f>
        <v>4</v>
      </c>
    </row>
    <row r="4576" spans="1:17" x14ac:dyDescent="0.35">
      <c r="A4576" t="s">
        <v>4607</v>
      </c>
      <c r="B4576" t="s">
        <v>25</v>
      </c>
      <c r="C4576" t="s">
        <v>20</v>
      </c>
      <c r="D4576" s="2">
        <v>664.05</v>
      </c>
      <c r="E4576">
        <v>0.11</v>
      </c>
      <c r="F4576">
        <v>1</v>
      </c>
      <c r="G4576" s="1">
        <v>45268</v>
      </c>
      <c r="H4576" s="1">
        <v>45273</v>
      </c>
      <c r="I4576" t="s">
        <v>15</v>
      </c>
      <c r="J4576" t="s">
        <v>27</v>
      </c>
      <c r="K4576" s="2">
        <v>97.38</v>
      </c>
      <c r="L4576" t="s">
        <v>17</v>
      </c>
      <c r="M4576">
        <f>YEAR(Table1[[#This Row],[order_date]])</f>
        <v>2023</v>
      </c>
      <c r="N4576">
        <f>MONTH(Table1[[#This Row],[order_date]])</f>
        <v>12</v>
      </c>
      <c r="O4576" s="3">
        <f>Table1[[#This Row],[sales]]-Table1[[#This Row],[profit]]</f>
        <v>566.66999999999996</v>
      </c>
      <c r="P4576" s="3">
        <f>Table1[[#This Row],[sales]]*Table1[[#This Row],[quantity]]</f>
        <v>664.05</v>
      </c>
      <c r="Q4576" s="9">
        <f>Table1[[#This Row],[delivery_date]]-Table1[[#This Row],[order_date]]</f>
        <v>5</v>
      </c>
    </row>
    <row r="4577" spans="1:17" x14ac:dyDescent="0.35">
      <c r="A4577" t="s">
        <v>4608</v>
      </c>
      <c r="B4577" t="s">
        <v>25</v>
      </c>
      <c r="C4577" t="s">
        <v>20</v>
      </c>
      <c r="D4577" s="2">
        <v>2212.8000000000002</v>
      </c>
      <c r="E4577">
        <v>0.03</v>
      </c>
      <c r="F4577">
        <v>2</v>
      </c>
      <c r="G4577" s="1">
        <v>45187</v>
      </c>
      <c r="H4577" s="1">
        <v>45191</v>
      </c>
      <c r="I4577" t="s">
        <v>15</v>
      </c>
      <c r="J4577" t="s">
        <v>27</v>
      </c>
      <c r="K4577" s="2">
        <v>648.15</v>
      </c>
      <c r="L4577" t="s">
        <v>34</v>
      </c>
      <c r="M4577">
        <f>YEAR(Table1[[#This Row],[order_date]])</f>
        <v>2023</v>
      </c>
      <c r="N4577">
        <f>MONTH(Table1[[#This Row],[order_date]])</f>
        <v>9</v>
      </c>
      <c r="O4577" s="3">
        <f>Table1[[#This Row],[sales]]-Table1[[#This Row],[profit]]</f>
        <v>1564.65</v>
      </c>
      <c r="P4577" s="3">
        <f>Table1[[#This Row],[sales]]*Table1[[#This Row],[quantity]]</f>
        <v>4425.6000000000004</v>
      </c>
      <c r="Q4577" s="9">
        <f>Table1[[#This Row],[delivery_date]]-Table1[[#This Row],[order_date]]</f>
        <v>4</v>
      </c>
    </row>
    <row r="4578" spans="1:17" x14ac:dyDescent="0.35">
      <c r="A4578" t="s">
        <v>4609</v>
      </c>
      <c r="B4578" t="s">
        <v>25</v>
      </c>
      <c r="C4578" t="s">
        <v>20</v>
      </c>
      <c r="D4578" s="2">
        <v>1139.43</v>
      </c>
      <c r="E4578">
        <v>0.1</v>
      </c>
      <c r="F4578">
        <v>1</v>
      </c>
      <c r="G4578" s="1">
        <v>45322</v>
      </c>
      <c r="H4578" s="1">
        <v>45329</v>
      </c>
      <c r="I4578" t="s">
        <v>21</v>
      </c>
      <c r="J4578" t="s">
        <v>22</v>
      </c>
      <c r="K4578" s="2">
        <v>197.03</v>
      </c>
      <c r="L4578" t="s">
        <v>17</v>
      </c>
      <c r="M4578">
        <f>YEAR(Table1[[#This Row],[order_date]])</f>
        <v>2024</v>
      </c>
      <c r="N4578">
        <f>MONTH(Table1[[#This Row],[order_date]])</f>
        <v>1</v>
      </c>
      <c r="O4578" s="3">
        <f>Table1[[#This Row],[sales]]-Table1[[#This Row],[profit]]</f>
        <v>942.40000000000009</v>
      </c>
      <c r="P4578" s="3">
        <f>Table1[[#This Row],[sales]]*Table1[[#This Row],[quantity]]</f>
        <v>1139.43</v>
      </c>
      <c r="Q4578" s="9">
        <f>Table1[[#This Row],[delivery_date]]-Table1[[#This Row],[order_date]]</f>
        <v>7</v>
      </c>
    </row>
    <row r="4579" spans="1:17" x14ac:dyDescent="0.35">
      <c r="A4579" t="s">
        <v>4610</v>
      </c>
      <c r="B4579" t="s">
        <v>13</v>
      </c>
      <c r="C4579" t="s">
        <v>36</v>
      </c>
      <c r="D4579" s="2">
        <v>1538.37</v>
      </c>
      <c r="E4579">
        <v>0.18</v>
      </c>
      <c r="F4579">
        <v>2</v>
      </c>
      <c r="G4579" s="1">
        <v>45523</v>
      </c>
      <c r="H4579" s="1">
        <v>45528</v>
      </c>
      <c r="I4579" t="s">
        <v>15</v>
      </c>
      <c r="J4579" t="s">
        <v>16</v>
      </c>
      <c r="K4579" s="2">
        <v>130.31</v>
      </c>
      <c r="L4579" t="s">
        <v>39</v>
      </c>
      <c r="M4579">
        <f>YEAR(Table1[[#This Row],[order_date]])</f>
        <v>2024</v>
      </c>
      <c r="N4579">
        <f>MONTH(Table1[[#This Row],[order_date]])</f>
        <v>8</v>
      </c>
      <c r="O4579" s="3">
        <f>Table1[[#This Row],[sales]]-Table1[[#This Row],[profit]]</f>
        <v>1408.06</v>
      </c>
      <c r="P4579" s="3">
        <f>Table1[[#This Row],[sales]]*Table1[[#This Row],[quantity]]</f>
        <v>3076.74</v>
      </c>
      <c r="Q4579" s="9">
        <f>Table1[[#This Row],[delivery_date]]-Table1[[#This Row],[order_date]]</f>
        <v>5</v>
      </c>
    </row>
    <row r="4580" spans="1:17" x14ac:dyDescent="0.35">
      <c r="A4580" t="s">
        <v>4611</v>
      </c>
      <c r="B4580" t="s">
        <v>19</v>
      </c>
      <c r="C4580" t="s">
        <v>20</v>
      </c>
      <c r="D4580" s="2">
        <v>2410.6799999999998</v>
      </c>
      <c r="E4580">
        <v>0.26</v>
      </c>
      <c r="F4580">
        <v>4</v>
      </c>
      <c r="G4580" s="1">
        <v>45336</v>
      </c>
      <c r="H4580" s="1">
        <v>45339</v>
      </c>
      <c r="I4580" t="s">
        <v>31</v>
      </c>
      <c r="J4580" t="s">
        <v>27</v>
      </c>
      <c r="K4580" s="2">
        <v>262.26</v>
      </c>
      <c r="L4580" t="s">
        <v>28</v>
      </c>
      <c r="M4580">
        <f>YEAR(Table1[[#This Row],[order_date]])</f>
        <v>2024</v>
      </c>
      <c r="N4580">
        <f>MONTH(Table1[[#This Row],[order_date]])</f>
        <v>2</v>
      </c>
      <c r="O4580" s="3">
        <f>Table1[[#This Row],[sales]]-Table1[[#This Row],[profit]]</f>
        <v>2148.42</v>
      </c>
      <c r="P4580" s="3">
        <f>Table1[[#This Row],[sales]]*Table1[[#This Row],[quantity]]</f>
        <v>9642.7199999999993</v>
      </c>
      <c r="Q4580" s="9">
        <f>Table1[[#This Row],[delivery_date]]-Table1[[#This Row],[order_date]]</f>
        <v>3</v>
      </c>
    </row>
    <row r="4581" spans="1:17" x14ac:dyDescent="0.35">
      <c r="A4581" t="s">
        <v>4612</v>
      </c>
      <c r="B4581" t="s">
        <v>41</v>
      </c>
      <c r="C4581" t="s">
        <v>26</v>
      </c>
      <c r="D4581" s="2">
        <v>1254.25</v>
      </c>
      <c r="E4581">
        <v>0.1</v>
      </c>
      <c r="F4581">
        <v>6</v>
      </c>
      <c r="G4581" s="1">
        <v>45311</v>
      </c>
      <c r="H4581" s="1">
        <v>45315</v>
      </c>
      <c r="I4581" t="s">
        <v>31</v>
      </c>
      <c r="J4581" t="s">
        <v>27</v>
      </c>
      <c r="K4581" s="2">
        <v>173.39</v>
      </c>
      <c r="L4581" t="s">
        <v>28</v>
      </c>
      <c r="M4581">
        <f>YEAR(Table1[[#This Row],[order_date]])</f>
        <v>2024</v>
      </c>
      <c r="N4581">
        <f>MONTH(Table1[[#This Row],[order_date]])</f>
        <v>1</v>
      </c>
      <c r="O4581" s="3">
        <f>Table1[[#This Row],[sales]]-Table1[[#This Row],[profit]]</f>
        <v>1080.8600000000001</v>
      </c>
      <c r="P4581" s="3">
        <f>Table1[[#This Row],[sales]]*Table1[[#This Row],[quantity]]</f>
        <v>7525.5</v>
      </c>
      <c r="Q4581" s="9">
        <f>Table1[[#This Row],[delivery_date]]-Table1[[#This Row],[order_date]]</f>
        <v>4</v>
      </c>
    </row>
    <row r="4582" spans="1:17" x14ac:dyDescent="0.35">
      <c r="A4582" t="s">
        <v>4613</v>
      </c>
      <c r="B4582" t="s">
        <v>13</v>
      </c>
      <c r="C4582" t="s">
        <v>26</v>
      </c>
      <c r="D4582" s="2">
        <v>1305.05</v>
      </c>
      <c r="E4582">
        <v>0.49</v>
      </c>
      <c r="F4582">
        <v>8</v>
      </c>
      <c r="G4582" s="1">
        <v>45064</v>
      </c>
      <c r="H4582" s="1">
        <v>45066</v>
      </c>
      <c r="I4582" t="s">
        <v>31</v>
      </c>
      <c r="J4582" t="s">
        <v>22</v>
      </c>
      <c r="K4582" s="2">
        <v>126.73</v>
      </c>
      <c r="L4582" t="s">
        <v>48</v>
      </c>
      <c r="M4582">
        <f>YEAR(Table1[[#This Row],[order_date]])</f>
        <v>2023</v>
      </c>
      <c r="N4582">
        <f>MONTH(Table1[[#This Row],[order_date]])</f>
        <v>5</v>
      </c>
      <c r="O4582" s="3">
        <f>Table1[[#This Row],[sales]]-Table1[[#This Row],[profit]]</f>
        <v>1178.32</v>
      </c>
      <c r="P4582" s="3">
        <f>Table1[[#This Row],[sales]]*Table1[[#This Row],[quantity]]</f>
        <v>10440.4</v>
      </c>
      <c r="Q4582" s="9">
        <f>Table1[[#This Row],[delivery_date]]-Table1[[#This Row],[order_date]]</f>
        <v>2</v>
      </c>
    </row>
    <row r="4583" spans="1:17" x14ac:dyDescent="0.35">
      <c r="A4583" t="s">
        <v>4614</v>
      </c>
      <c r="B4583" t="s">
        <v>19</v>
      </c>
      <c r="C4583" t="s">
        <v>26</v>
      </c>
      <c r="D4583" s="2">
        <v>4182.41</v>
      </c>
      <c r="E4583">
        <v>0.04</v>
      </c>
      <c r="F4583">
        <v>9</v>
      </c>
      <c r="G4583" s="1">
        <v>45181</v>
      </c>
      <c r="H4583" s="1">
        <v>45186</v>
      </c>
      <c r="I4583" t="s">
        <v>21</v>
      </c>
      <c r="J4583" t="s">
        <v>22</v>
      </c>
      <c r="K4583" s="2">
        <v>984.7</v>
      </c>
      <c r="L4583" t="s">
        <v>39</v>
      </c>
      <c r="M4583">
        <f>YEAR(Table1[[#This Row],[order_date]])</f>
        <v>2023</v>
      </c>
      <c r="N4583">
        <f>MONTH(Table1[[#This Row],[order_date]])</f>
        <v>9</v>
      </c>
      <c r="O4583" s="3">
        <f>Table1[[#This Row],[sales]]-Table1[[#This Row],[profit]]</f>
        <v>3197.71</v>
      </c>
      <c r="P4583" s="3">
        <f>Table1[[#This Row],[sales]]*Table1[[#This Row],[quantity]]</f>
        <v>37641.69</v>
      </c>
      <c r="Q4583" s="9">
        <f>Table1[[#This Row],[delivery_date]]-Table1[[#This Row],[order_date]]</f>
        <v>5</v>
      </c>
    </row>
    <row r="4584" spans="1:17" x14ac:dyDescent="0.35">
      <c r="A4584" t="s">
        <v>4615</v>
      </c>
      <c r="B4584" t="s">
        <v>25</v>
      </c>
      <c r="C4584" t="s">
        <v>33</v>
      </c>
      <c r="D4584" s="2">
        <v>2785.63</v>
      </c>
      <c r="E4584">
        <v>0.05</v>
      </c>
      <c r="F4584">
        <v>7</v>
      </c>
      <c r="G4584" s="1">
        <v>45348</v>
      </c>
      <c r="H4584" s="1">
        <v>45351</v>
      </c>
      <c r="I4584" t="s">
        <v>31</v>
      </c>
      <c r="J4584" t="s">
        <v>27</v>
      </c>
      <c r="K4584" s="2">
        <v>689.9</v>
      </c>
      <c r="L4584" t="s">
        <v>39</v>
      </c>
      <c r="M4584">
        <f>YEAR(Table1[[#This Row],[order_date]])</f>
        <v>2024</v>
      </c>
      <c r="N4584">
        <f>MONTH(Table1[[#This Row],[order_date]])</f>
        <v>2</v>
      </c>
      <c r="O4584" s="3">
        <f>Table1[[#This Row],[sales]]-Table1[[#This Row],[profit]]</f>
        <v>2095.73</v>
      </c>
      <c r="P4584" s="3">
        <f>Table1[[#This Row],[sales]]*Table1[[#This Row],[quantity]]</f>
        <v>19499.41</v>
      </c>
      <c r="Q4584" s="9">
        <f>Table1[[#This Row],[delivery_date]]-Table1[[#This Row],[order_date]]</f>
        <v>3</v>
      </c>
    </row>
    <row r="4585" spans="1:17" x14ac:dyDescent="0.35">
      <c r="A4585" t="s">
        <v>4616</v>
      </c>
      <c r="B4585" t="s">
        <v>19</v>
      </c>
      <c r="C4585" t="s">
        <v>14</v>
      </c>
      <c r="D4585" s="2">
        <v>4298.12</v>
      </c>
      <c r="E4585">
        <v>0.34</v>
      </c>
      <c r="F4585">
        <v>4</v>
      </c>
      <c r="G4585" s="1">
        <v>45078</v>
      </c>
      <c r="H4585" s="1">
        <v>45081</v>
      </c>
      <c r="I4585" t="s">
        <v>21</v>
      </c>
      <c r="J4585" t="s">
        <v>16</v>
      </c>
      <c r="K4585" s="2">
        <v>1077.31</v>
      </c>
      <c r="L4585" t="s">
        <v>28</v>
      </c>
      <c r="M4585">
        <f>YEAR(Table1[[#This Row],[order_date]])</f>
        <v>2023</v>
      </c>
      <c r="N4585">
        <f>MONTH(Table1[[#This Row],[order_date]])</f>
        <v>6</v>
      </c>
      <c r="O4585" s="3">
        <f>Table1[[#This Row],[sales]]-Table1[[#This Row],[profit]]</f>
        <v>3220.81</v>
      </c>
      <c r="P4585" s="3">
        <f>Table1[[#This Row],[sales]]*Table1[[#This Row],[quantity]]</f>
        <v>17192.48</v>
      </c>
      <c r="Q4585" s="9">
        <f>Table1[[#This Row],[delivery_date]]-Table1[[#This Row],[order_date]]</f>
        <v>3</v>
      </c>
    </row>
    <row r="4586" spans="1:17" x14ac:dyDescent="0.35">
      <c r="A4586" t="s">
        <v>4617</v>
      </c>
      <c r="B4586" t="s">
        <v>19</v>
      </c>
      <c r="C4586" t="s">
        <v>36</v>
      </c>
      <c r="D4586" s="2">
        <v>2621.1799999999998</v>
      </c>
      <c r="E4586">
        <v>0.38</v>
      </c>
      <c r="F4586">
        <v>7</v>
      </c>
      <c r="G4586" s="1">
        <v>45042</v>
      </c>
      <c r="H4586" s="1">
        <v>45049</v>
      </c>
      <c r="I4586" t="s">
        <v>31</v>
      </c>
      <c r="J4586" t="s">
        <v>27</v>
      </c>
      <c r="K4586" s="2">
        <v>731.15</v>
      </c>
      <c r="L4586" t="s">
        <v>17</v>
      </c>
      <c r="M4586">
        <f>YEAR(Table1[[#This Row],[order_date]])</f>
        <v>2023</v>
      </c>
      <c r="N4586">
        <f>MONTH(Table1[[#This Row],[order_date]])</f>
        <v>4</v>
      </c>
      <c r="O4586" s="3">
        <f>Table1[[#This Row],[sales]]-Table1[[#This Row],[profit]]</f>
        <v>1890.0299999999997</v>
      </c>
      <c r="P4586" s="3">
        <f>Table1[[#This Row],[sales]]*Table1[[#This Row],[quantity]]</f>
        <v>18348.259999999998</v>
      </c>
      <c r="Q4586" s="9">
        <f>Table1[[#This Row],[delivery_date]]-Table1[[#This Row],[order_date]]</f>
        <v>7</v>
      </c>
    </row>
    <row r="4587" spans="1:17" x14ac:dyDescent="0.35">
      <c r="A4587" t="s">
        <v>4618</v>
      </c>
      <c r="B4587" t="s">
        <v>25</v>
      </c>
      <c r="C4587" t="s">
        <v>26</v>
      </c>
      <c r="D4587" s="2">
        <v>4555.3900000000003</v>
      </c>
      <c r="E4587">
        <v>0.49</v>
      </c>
      <c r="F4587">
        <v>1</v>
      </c>
      <c r="G4587" s="1">
        <v>44973</v>
      </c>
      <c r="H4587" s="1">
        <v>44974</v>
      </c>
      <c r="I4587" t="s">
        <v>31</v>
      </c>
      <c r="J4587" t="s">
        <v>22</v>
      </c>
      <c r="K4587" s="2">
        <v>1205.75</v>
      </c>
      <c r="L4587" t="s">
        <v>48</v>
      </c>
      <c r="M4587">
        <f>YEAR(Table1[[#This Row],[order_date]])</f>
        <v>2023</v>
      </c>
      <c r="N4587">
        <f>MONTH(Table1[[#This Row],[order_date]])</f>
        <v>2</v>
      </c>
      <c r="O4587" s="3">
        <f>Table1[[#This Row],[sales]]-Table1[[#This Row],[profit]]</f>
        <v>3349.6400000000003</v>
      </c>
      <c r="P4587" s="3">
        <f>Table1[[#This Row],[sales]]*Table1[[#This Row],[quantity]]</f>
        <v>4555.3900000000003</v>
      </c>
      <c r="Q4587" s="9">
        <f>Table1[[#This Row],[delivery_date]]-Table1[[#This Row],[order_date]]</f>
        <v>1</v>
      </c>
    </row>
    <row r="4588" spans="1:17" x14ac:dyDescent="0.35">
      <c r="A4588" t="s">
        <v>4619</v>
      </c>
      <c r="B4588" t="s">
        <v>25</v>
      </c>
      <c r="C4588" t="s">
        <v>26</v>
      </c>
      <c r="D4588" s="2">
        <v>1348.24</v>
      </c>
      <c r="E4588">
        <v>0.27</v>
      </c>
      <c r="F4588">
        <v>6</v>
      </c>
      <c r="G4588" s="1">
        <v>45184</v>
      </c>
      <c r="H4588" s="1">
        <v>45187</v>
      </c>
      <c r="I4588" t="s">
        <v>21</v>
      </c>
      <c r="J4588" t="s">
        <v>27</v>
      </c>
      <c r="K4588" s="2">
        <v>263.16000000000003</v>
      </c>
      <c r="L4588" t="s">
        <v>17</v>
      </c>
      <c r="M4588">
        <f>YEAR(Table1[[#This Row],[order_date]])</f>
        <v>2023</v>
      </c>
      <c r="N4588">
        <f>MONTH(Table1[[#This Row],[order_date]])</f>
        <v>9</v>
      </c>
      <c r="O4588" s="3">
        <f>Table1[[#This Row],[sales]]-Table1[[#This Row],[profit]]</f>
        <v>1085.08</v>
      </c>
      <c r="P4588" s="3">
        <f>Table1[[#This Row],[sales]]*Table1[[#This Row],[quantity]]</f>
        <v>8089.4400000000005</v>
      </c>
      <c r="Q4588" s="9">
        <f>Table1[[#This Row],[delivery_date]]-Table1[[#This Row],[order_date]]</f>
        <v>3</v>
      </c>
    </row>
    <row r="4589" spans="1:17" x14ac:dyDescent="0.35">
      <c r="A4589" t="s">
        <v>4620</v>
      </c>
      <c r="B4589" t="s">
        <v>25</v>
      </c>
      <c r="C4589" t="s">
        <v>20</v>
      </c>
      <c r="D4589" s="2">
        <v>3121.68</v>
      </c>
      <c r="E4589">
        <v>0.08</v>
      </c>
      <c r="F4589">
        <v>1</v>
      </c>
      <c r="G4589" s="1">
        <v>45299</v>
      </c>
      <c r="H4589" s="1">
        <v>45306</v>
      </c>
      <c r="I4589" t="s">
        <v>15</v>
      </c>
      <c r="J4589" t="s">
        <v>27</v>
      </c>
      <c r="K4589" s="2">
        <v>545.77</v>
      </c>
      <c r="L4589" t="s">
        <v>28</v>
      </c>
      <c r="M4589">
        <f>YEAR(Table1[[#This Row],[order_date]])</f>
        <v>2024</v>
      </c>
      <c r="N4589">
        <f>MONTH(Table1[[#This Row],[order_date]])</f>
        <v>1</v>
      </c>
      <c r="O4589" s="3">
        <f>Table1[[#This Row],[sales]]-Table1[[#This Row],[profit]]</f>
        <v>2575.91</v>
      </c>
      <c r="P4589" s="3">
        <f>Table1[[#This Row],[sales]]*Table1[[#This Row],[quantity]]</f>
        <v>3121.68</v>
      </c>
      <c r="Q4589" s="9">
        <f>Table1[[#This Row],[delivery_date]]-Table1[[#This Row],[order_date]]</f>
        <v>7</v>
      </c>
    </row>
    <row r="4590" spans="1:17" x14ac:dyDescent="0.35">
      <c r="A4590" t="s">
        <v>4621</v>
      </c>
      <c r="B4590" t="s">
        <v>41</v>
      </c>
      <c r="C4590" t="s">
        <v>26</v>
      </c>
      <c r="D4590" s="2">
        <v>2565.84</v>
      </c>
      <c r="E4590">
        <v>0.47</v>
      </c>
      <c r="F4590">
        <v>8</v>
      </c>
      <c r="G4590" s="1">
        <v>45533</v>
      </c>
      <c r="H4590" s="1">
        <v>45538</v>
      </c>
      <c r="I4590" t="s">
        <v>21</v>
      </c>
      <c r="J4590" t="s">
        <v>16</v>
      </c>
      <c r="K4590" s="2">
        <v>641.87</v>
      </c>
      <c r="L4590" t="s">
        <v>17</v>
      </c>
      <c r="M4590">
        <f>YEAR(Table1[[#This Row],[order_date]])</f>
        <v>2024</v>
      </c>
      <c r="N4590">
        <f>MONTH(Table1[[#This Row],[order_date]])</f>
        <v>8</v>
      </c>
      <c r="O4590" s="3">
        <f>Table1[[#This Row],[sales]]-Table1[[#This Row],[profit]]</f>
        <v>1923.9700000000003</v>
      </c>
      <c r="P4590" s="3">
        <f>Table1[[#This Row],[sales]]*Table1[[#This Row],[quantity]]</f>
        <v>20526.72</v>
      </c>
      <c r="Q4590" s="9">
        <f>Table1[[#This Row],[delivery_date]]-Table1[[#This Row],[order_date]]</f>
        <v>5</v>
      </c>
    </row>
    <row r="4591" spans="1:17" x14ac:dyDescent="0.35">
      <c r="A4591" t="s">
        <v>4622</v>
      </c>
      <c r="B4591" t="s">
        <v>25</v>
      </c>
      <c r="C4591" t="s">
        <v>20</v>
      </c>
      <c r="D4591" s="2">
        <v>4601.59</v>
      </c>
      <c r="E4591">
        <v>0.49</v>
      </c>
      <c r="F4591">
        <v>4</v>
      </c>
      <c r="G4591" s="1">
        <v>45306</v>
      </c>
      <c r="H4591" s="1">
        <v>45309</v>
      </c>
      <c r="I4591" t="s">
        <v>21</v>
      </c>
      <c r="J4591" t="s">
        <v>27</v>
      </c>
      <c r="K4591" s="2">
        <v>1340.79</v>
      </c>
      <c r="L4591" t="s">
        <v>39</v>
      </c>
      <c r="M4591">
        <f>YEAR(Table1[[#This Row],[order_date]])</f>
        <v>2024</v>
      </c>
      <c r="N4591">
        <f>MONTH(Table1[[#This Row],[order_date]])</f>
        <v>1</v>
      </c>
      <c r="O4591" s="3">
        <f>Table1[[#This Row],[sales]]-Table1[[#This Row],[profit]]</f>
        <v>3260.8</v>
      </c>
      <c r="P4591" s="3">
        <f>Table1[[#This Row],[sales]]*Table1[[#This Row],[quantity]]</f>
        <v>18406.36</v>
      </c>
      <c r="Q4591" s="9">
        <f>Table1[[#This Row],[delivery_date]]-Table1[[#This Row],[order_date]]</f>
        <v>3</v>
      </c>
    </row>
    <row r="4592" spans="1:17" x14ac:dyDescent="0.35">
      <c r="A4592" t="s">
        <v>4623</v>
      </c>
      <c r="B4592" t="s">
        <v>41</v>
      </c>
      <c r="C4592" t="s">
        <v>20</v>
      </c>
      <c r="D4592" s="2">
        <v>2150.5500000000002</v>
      </c>
      <c r="E4592">
        <v>0.46</v>
      </c>
      <c r="F4592">
        <v>8</v>
      </c>
      <c r="G4592" s="1">
        <v>45568</v>
      </c>
      <c r="H4592" s="1">
        <v>45571</v>
      </c>
      <c r="I4592" t="s">
        <v>31</v>
      </c>
      <c r="J4592" t="s">
        <v>16</v>
      </c>
      <c r="K4592" s="2">
        <v>123.94</v>
      </c>
      <c r="L4592" t="s">
        <v>48</v>
      </c>
      <c r="M4592">
        <f>YEAR(Table1[[#This Row],[order_date]])</f>
        <v>2024</v>
      </c>
      <c r="N4592">
        <f>MONTH(Table1[[#This Row],[order_date]])</f>
        <v>10</v>
      </c>
      <c r="O4592" s="3">
        <f>Table1[[#This Row],[sales]]-Table1[[#This Row],[profit]]</f>
        <v>2026.6100000000001</v>
      </c>
      <c r="P4592" s="3">
        <f>Table1[[#This Row],[sales]]*Table1[[#This Row],[quantity]]</f>
        <v>17204.400000000001</v>
      </c>
      <c r="Q4592" s="9">
        <f>Table1[[#This Row],[delivery_date]]-Table1[[#This Row],[order_date]]</f>
        <v>3</v>
      </c>
    </row>
    <row r="4593" spans="1:17" x14ac:dyDescent="0.35">
      <c r="A4593" t="s">
        <v>4624</v>
      </c>
      <c r="B4593" t="s">
        <v>25</v>
      </c>
      <c r="C4593" t="s">
        <v>14</v>
      </c>
      <c r="D4593" s="2">
        <v>4288.6400000000003</v>
      </c>
      <c r="E4593">
        <v>0.44</v>
      </c>
      <c r="F4593">
        <v>8</v>
      </c>
      <c r="G4593" s="1">
        <v>45084</v>
      </c>
      <c r="H4593" s="1">
        <v>45085</v>
      </c>
      <c r="I4593" t="s">
        <v>21</v>
      </c>
      <c r="J4593" t="s">
        <v>22</v>
      </c>
      <c r="K4593" s="2">
        <v>600.77</v>
      </c>
      <c r="L4593" t="s">
        <v>28</v>
      </c>
      <c r="M4593">
        <f>YEAR(Table1[[#This Row],[order_date]])</f>
        <v>2023</v>
      </c>
      <c r="N4593">
        <f>MONTH(Table1[[#This Row],[order_date]])</f>
        <v>6</v>
      </c>
      <c r="O4593" s="3">
        <f>Table1[[#This Row],[sales]]-Table1[[#This Row],[profit]]</f>
        <v>3687.8700000000003</v>
      </c>
      <c r="P4593" s="3">
        <f>Table1[[#This Row],[sales]]*Table1[[#This Row],[quantity]]</f>
        <v>34309.120000000003</v>
      </c>
      <c r="Q4593" s="9">
        <f>Table1[[#This Row],[delivery_date]]-Table1[[#This Row],[order_date]]</f>
        <v>1</v>
      </c>
    </row>
    <row r="4594" spans="1:17" x14ac:dyDescent="0.35">
      <c r="A4594" t="s">
        <v>4625</v>
      </c>
      <c r="B4594" t="s">
        <v>41</v>
      </c>
      <c r="C4594" t="s">
        <v>33</v>
      </c>
      <c r="D4594" s="2">
        <v>2863.13</v>
      </c>
      <c r="E4594">
        <v>0.04</v>
      </c>
      <c r="F4594">
        <v>2</v>
      </c>
      <c r="G4594" s="1">
        <v>45079</v>
      </c>
      <c r="H4594" s="1">
        <v>45080</v>
      </c>
      <c r="I4594" t="s">
        <v>21</v>
      </c>
      <c r="J4594" t="s">
        <v>22</v>
      </c>
      <c r="K4594" s="2">
        <v>621.30999999999995</v>
      </c>
      <c r="L4594" t="s">
        <v>28</v>
      </c>
      <c r="M4594">
        <f>YEAR(Table1[[#This Row],[order_date]])</f>
        <v>2023</v>
      </c>
      <c r="N4594">
        <f>MONTH(Table1[[#This Row],[order_date]])</f>
        <v>6</v>
      </c>
      <c r="O4594" s="3">
        <f>Table1[[#This Row],[sales]]-Table1[[#This Row],[profit]]</f>
        <v>2241.8200000000002</v>
      </c>
      <c r="P4594" s="3">
        <f>Table1[[#This Row],[sales]]*Table1[[#This Row],[quantity]]</f>
        <v>5726.26</v>
      </c>
      <c r="Q4594" s="9">
        <f>Table1[[#This Row],[delivery_date]]-Table1[[#This Row],[order_date]]</f>
        <v>1</v>
      </c>
    </row>
    <row r="4595" spans="1:17" x14ac:dyDescent="0.35">
      <c r="A4595" t="s">
        <v>4626</v>
      </c>
      <c r="B4595" t="s">
        <v>19</v>
      </c>
      <c r="C4595" t="s">
        <v>20</v>
      </c>
      <c r="D4595" s="2">
        <v>3571.86</v>
      </c>
      <c r="E4595">
        <v>0.43</v>
      </c>
      <c r="F4595">
        <v>6</v>
      </c>
      <c r="G4595" s="1">
        <v>45295</v>
      </c>
      <c r="H4595" s="1">
        <v>45299</v>
      </c>
      <c r="I4595" t="s">
        <v>31</v>
      </c>
      <c r="J4595" t="s">
        <v>27</v>
      </c>
      <c r="K4595" s="2">
        <v>497.79</v>
      </c>
      <c r="L4595" t="s">
        <v>34</v>
      </c>
      <c r="M4595">
        <f>YEAR(Table1[[#This Row],[order_date]])</f>
        <v>2024</v>
      </c>
      <c r="N4595">
        <f>MONTH(Table1[[#This Row],[order_date]])</f>
        <v>1</v>
      </c>
      <c r="O4595" s="3">
        <f>Table1[[#This Row],[sales]]-Table1[[#This Row],[profit]]</f>
        <v>3074.07</v>
      </c>
      <c r="P4595" s="3">
        <f>Table1[[#This Row],[sales]]*Table1[[#This Row],[quantity]]</f>
        <v>21431.16</v>
      </c>
      <c r="Q4595" s="9">
        <f>Table1[[#This Row],[delivery_date]]-Table1[[#This Row],[order_date]]</f>
        <v>4</v>
      </c>
    </row>
    <row r="4596" spans="1:17" x14ac:dyDescent="0.35">
      <c r="A4596" t="s">
        <v>4627</v>
      </c>
      <c r="B4596" t="s">
        <v>13</v>
      </c>
      <c r="C4596" t="s">
        <v>20</v>
      </c>
      <c r="D4596" s="2">
        <v>4445.78</v>
      </c>
      <c r="E4596">
        <v>0.48</v>
      </c>
      <c r="F4596">
        <v>4</v>
      </c>
      <c r="G4596" s="1">
        <v>45521</v>
      </c>
      <c r="H4596" s="1">
        <v>45527</v>
      </c>
      <c r="I4596" t="s">
        <v>31</v>
      </c>
      <c r="J4596" t="s">
        <v>22</v>
      </c>
      <c r="K4596" s="2">
        <v>1070.1400000000001</v>
      </c>
      <c r="L4596" t="s">
        <v>34</v>
      </c>
      <c r="M4596">
        <f>YEAR(Table1[[#This Row],[order_date]])</f>
        <v>2024</v>
      </c>
      <c r="N4596">
        <f>MONTH(Table1[[#This Row],[order_date]])</f>
        <v>8</v>
      </c>
      <c r="O4596" s="3">
        <f>Table1[[#This Row],[sales]]-Table1[[#This Row],[profit]]</f>
        <v>3375.6399999999994</v>
      </c>
      <c r="P4596" s="3">
        <f>Table1[[#This Row],[sales]]*Table1[[#This Row],[quantity]]</f>
        <v>17783.12</v>
      </c>
      <c r="Q4596" s="9">
        <f>Table1[[#This Row],[delivery_date]]-Table1[[#This Row],[order_date]]</f>
        <v>6</v>
      </c>
    </row>
    <row r="4597" spans="1:17" x14ac:dyDescent="0.35">
      <c r="A4597" t="s">
        <v>4628</v>
      </c>
      <c r="B4597" t="s">
        <v>19</v>
      </c>
      <c r="C4597" t="s">
        <v>14</v>
      </c>
      <c r="D4597" s="2">
        <v>4984.84</v>
      </c>
      <c r="E4597">
        <v>0.28000000000000003</v>
      </c>
      <c r="F4597">
        <v>3</v>
      </c>
      <c r="G4597" s="1">
        <v>45116</v>
      </c>
      <c r="H4597" s="1">
        <v>45118</v>
      </c>
      <c r="I4597" t="s">
        <v>15</v>
      </c>
      <c r="J4597" t="s">
        <v>22</v>
      </c>
      <c r="K4597" s="2">
        <v>1235.99</v>
      </c>
      <c r="L4597" t="s">
        <v>28</v>
      </c>
      <c r="M4597">
        <f>YEAR(Table1[[#This Row],[order_date]])</f>
        <v>2023</v>
      </c>
      <c r="N4597">
        <f>MONTH(Table1[[#This Row],[order_date]])</f>
        <v>7</v>
      </c>
      <c r="O4597" s="3">
        <f>Table1[[#This Row],[sales]]-Table1[[#This Row],[profit]]</f>
        <v>3748.8500000000004</v>
      </c>
      <c r="P4597" s="3">
        <f>Table1[[#This Row],[sales]]*Table1[[#This Row],[quantity]]</f>
        <v>14954.52</v>
      </c>
      <c r="Q4597" s="9">
        <f>Table1[[#This Row],[delivery_date]]-Table1[[#This Row],[order_date]]</f>
        <v>2</v>
      </c>
    </row>
    <row r="4598" spans="1:17" x14ac:dyDescent="0.35">
      <c r="A4598" t="s">
        <v>4629</v>
      </c>
      <c r="B4598" t="s">
        <v>19</v>
      </c>
      <c r="C4598" t="s">
        <v>20</v>
      </c>
      <c r="D4598" s="2">
        <v>3682.58</v>
      </c>
      <c r="E4598">
        <v>0.39</v>
      </c>
      <c r="F4598">
        <v>9</v>
      </c>
      <c r="G4598" s="1">
        <v>45183</v>
      </c>
      <c r="H4598" s="1">
        <v>45186</v>
      </c>
      <c r="I4598" t="s">
        <v>21</v>
      </c>
      <c r="J4598" t="s">
        <v>27</v>
      </c>
      <c r="K4598" s="2">
        <v>812.81</v>
      </c>
      <c r="L4598" t="s">
        <v>23</v>
      </c>
      <c r="M4598">
        <f>YEAR(Table1[[#This Row],[order_date]])</f>
        <v>2023</v>
      </c>
      <c r="N4598">
        <f>MONTH(Table1[[#This Row],[order_date]])</f>
        <v>9</v>
      </c>
      <c r="O4598" s="3">
        <f>Table1[[#This Row],[sales]]-Table1[[#This Row],[profit]]</f>
        <v>2869.77</v>
      </c>
      <c r="P4598" s="3">
        <f>Table1[[#This Row],[sales]]*Table1[[#This Row],[quantity]]</f>
        <v>33143.22</v>
      </c>
      <c r="Q4598" s="9">
        <f>Table1[[#This Row],[delivery_date]]-Table1[[#This Row],[order_date]]</f>
        <v>3</v>
      </c>
    </row>
    <row r="4599" spans="1:17" x14ac:dyDescent="0.35">
      <c r="A4599" t="s">
        <v>4630</v>
      </c>
      <c r="B4599" t="s">
        <v>25</v>
      </c>
      <c r="C4599" t="s">
        <v>36</v>
      </c>
      <c r="D4599" s="2">
        <v>1641.16</v>
      </c>
      <c r="E4599">
        <v>0.33</v>
      </c>
      <c r="F4599">
        <v>9</v>
      </c>
      <c r="G4599" s="1">
        <v>45402</v>
      </c>
      <c r="H4599" s="1">
        <v>45404</v>
      </c>
      <c r="I4599" t="s">
        <v>15</v>
      </c>
      <c r="J4599" t="s">
        <v>27</v>
      </c>
      <c r="K4599" s="2">
        <v>147.05000000000001</v>
      </c>
      <c r="L4599" t="s">
        <v>17</v>
      </c>
      <c r="M4599">
        <f>YEAR(Table1[[#This Row],[order_date]])</f>
        <v>2024</v>
      </c>
      <c r="N4599">
        <f>MONTH(Table1[[#This Row],[order_date]])</f>
        <v>4</v>
      </c>
      <c r="O4599" s="3">
        <f>Table1[[#This Row],[sales]]-Table1[[#This Row],[profit]]</f>
        <v>1494.1100000000001</v>
      </c>
      <c r="P4599" s="3">
        <f>Table1[[#This Row],[sales]]*Table1[[#This Row],[quantity]]</f>
        <v>14770.44</v>
      </c>
      <c r="Q4599" s="9">
        <f>Table1[[#This Row],[delivery_date]]-Table1[[#This Row],[order_date]]</f>
        <v>2</v>
      </c>
    </row>
    <row r="4600" spans="1:17" x14ac:dyDescent="0.35">
      <c r="A4600" t="s">
        <v>4631</v>
      </c>
      <c r="B4600" t="s">
        <v>41</v>
      </c>
      <c r="C4600" t="s">
        <v>33</v>
      </c>
      <c r="D4600" s="2">
        <v>1565.16</v>
      </c>
      <c r="E4600">
        <v>0.14000000000000001</v>
      </c>
      <c r="F4600">
        <v>2</v>
      </c>
      <c r="G4600" s="1">
        <v>45117</v>
      </c>
      <c r="H4600" s="1">
        <v>45124</v>
      </c>
      <c r="I4600" t="s">
        <v>15</v>
      </c>
      <c r="J4600" t="s">
        <v>27</v>
      </c>
      <c r="K4600" s="2">
        <v>443.13</v>
      </c>
      <c r="L4600" t="s">
        <v>34</v>
      </c>
      <c r="M4600">
        <f>YEAR(Table1[[#This Row],[order_date]])</f>
        <v>2023</v>
      </c>
      <c r="N4600">
        <f>MONTH(Table1[[#This Row],[order_date]])</f>
        <v>7</v>
      </c>
      <c r="O4600" s="3">
        <f>Table1[[#This Row],[sales]]-Table1[[#This Row],[profit]]</f>
        <v>1122.0300000000002</v>
      </c>
      <c r="P4600" s="3">
        <f>Table1[[#This Row],[sales]]*Table1[[#This Row],[quantity]]</f>
        <v>3130.32</v>
      </c>
      <c r="Q4600" s="9">
        <f>Table1[[#This Row],[delivery_date]]-Table1[[#This Row],[order_date]]</f>
        <v>7</v>
      </c>
    </row>
    <row r="4601" spans="1:17" x14ac:dyDescent="0.35">
      <c r="A4601" t="s">
        <v>4632</v>
      </c>
      <c r="B4601" t="s">
        <v>13</v>
      </c>
      <c r="C4601" t="s">
        <v>36</v>
      </c>
      <c r="D4601" s="2">
        <v>1614.61</v>
      </c>
      <c r="E4601">
        <v>0.28999999999999998</v>
      </c>
      <c r="F4601">
        <v>5</v>
      </c>
      <c r="G4601" s="1">
        <v>45113</v>
      </c>
      <c r="H4601" s="1">
        <v>45116</v>
      </c>
      <c r="I4601" t="s">
        <v>15</v>
      </c>
      <c r="J4601" t="s">
        <v>22</v>
      </c>
      <c r="K4601" s="2">
        <v>213.19</v>
      </c>
      <c r="L4601" t="s">
        <v>28</v>
      </c>
      <c r="M4601">
        <f>YEAR(Table1[[#This Row],[order_date]])</f>
        <v>2023</v>
      </c>
      <c r="N4601">
        <f>MONTH(Table1[[#This Row],[order_date]])</f>
        <v>7</v>
      </c>
      <c r="O4601" s="3">
        <f>Table1[[#This Row],[sales]]-Table1[[#This Row],[profit]]</f>
        <v>1401.4199999999998</v>
      </c>
      <c r="P4601" s="3">
        <f>Table1[[#This Row],[sales]]*Table1[[#This Row],[quantity]]</f>
        <v>8073.0499999999993</v>
      </c>
      <c r="Q4601" s="9">
        <f>Table1[[#This Row],[delivery_date]]-Table1[[#This Row],[order_date]]</f>
        <v>3</v>
      </c>
    </row>
    <row r="4602" spans="1:17" x14ac:dyDescent="0.35">
      <c r="A4602" t="s">
        <v>4633</v>
      </c>
      <c r="B4602" t="s">
        <v>25</v>
      </c>
      <c r="C4602" t="s">
        <v>26</v>
      </c>
      <c r="D4602" s="2">
        <v>579.75</v>
      </c>
      <c r="E4602">
        <v>0.44</v>
      </c>
      <c r="F4602">
        <v>7</v>
      </c>
      <c r="G4602" s="1">
        <v>45550</v>
      </c>
      <c r="H4602" s="1">
        <v>45556</v>
      </c>
      <c r="I4602" t="s">
        <v>31</v>
      </c>
      <c r="J4602" t="s">
        <v>16</v>
      </c>
      <c r="K4602" s="2">
        <v>170.67</v>
      </c>
      <c r="L4602" t="s">
        <v>39</v>
      </c>
      <c r="M4602">
        <f>YEAR(Table1[[#This Row],[order_date]])</f>
        <v>2024</v>
      </c>
      <c r="N4602">
        <f>MONTH(Table1[[#This Row],[order_date]])</f>
        <v>9</v>
      </c>
      <c r="O4602" s="3">
        <f>Table1[[#This Row],[sales]]-Table1[[#This Row],[profit]]</f>
        <v>409.08000000000004</v>
      </c>
      <c r="P4602" s="3">
        <f>Table1[[#This Row],[sales]]*Table1[[#This Row],[quantity]]</f>
        <v>4058.25</v>
      </c>
      <c r="Q4602" s="9">
        <f>Table1[[#This Row],[delivery_date]]-Table1[[#This Row],[order_date]]</f>
        <v>6</v>
      </c>
    </row>
    <row r="4603" spans="1:17" x14ac:dyDescent="0.35">
      <c r="A4603" t="s">
        <v>4634</v>
      </c>
      <c r="B4603" t="s">
        <v>25</v>
      </c>
      <c r="C4603" t="s">
        <v>33</v>
      </c>
      <c r="D4603" s="2">
        <v>362.63</v>
      </c>
      <c r="E4603">
        <v>0.25</v>
      </c>
      <c r="F4603">
        <v>9</v>
      </c>
      <c r="G4603" s="1">
        <v>45236</v>
      </c>
      <c r="H4603" s="1">
        <v>45237</v>
      </c>
      <c r="I4603" t="s">
        <v>21</v>
      </c>
      <c r="J4603" t="s">
        <v>22</v>
      </c>
      <c r="K4603" s="2">
        <v>50.04</v>
      </c>
      <c r="L4603" t="s">
        <v>34</v>
      </c>
      <c r="M4603">
        <f>YEAR(Table1[[#This Row],[order_date]])</f>
        <v>2023</v>
      </c>
      <c r="N4603">
        <f>MONTH(Table1[[#This Row],[order_date]])</f>
        <v>11</v>
      </c>
      <c r="O4603" s="3">
        <f>Table1[[#This Row],[sales]]-Table1[[#This Row],[profit]]</f>
        <v>312.58999999999997</v>
      </c>
      <c r="P4603" s="3">
        <f>Table1[[#This Row],[sales]]*Table1[[#This Row],[quantity]]</f>
        <v>3263.67</v>
      </c>
      <c r="Q4603" s="9">
        <f>Table1[[#This Row],[delivery_date]]-Table1[[#This Row],[order_date]]</f>
        <v>1</v>
      </c>
    </row>
    <row r="4604" spans="1:17" x14ac:dyDescent="0.35">
      <c r="A4604" t="s">
        <v>4635</v>
      </c>
      <c r="B4604" t="s">
        <v>25</v>
      </c>
      <c r="C4604" t="s">
        <v>26</v>
      </c>
      <c r="D4604" s="2">
        <v>2946.13</v>
      </c>
      <c r="E4604">
        <v>0.3</v>
      </c>
      <c r="F4604">
        <v>8</v>
      </c>
      <c r="G4604" s="1">
        <v>45365</v>
      </c>
      <c r="H4604" s="1">
        <v>45370</v>
      </c>
      <c r="I4604" t="s">
        <v>15</v>
      </c>
      <c r="J4604" t="s">
        <v>22</v>
      </c>
      <c r="K4604" s="2">
        <v>265.72000000000003</v>
      </c>
      <c r="L4604" t="s">
        <v>23</v>
      </c>
      <c r="M4604">
        <f>YEAR(Table1[[#This Row],[order_date]])</f>
        <v>2024</v>
      </c>
      <c r="N4604">
        <f>MONTH(Table1[[#This Row],[order_date]])</f>
        <v>3</v>
      </c>
      <c r="O4604" s="3">
        <f>Table1[[#This Row],[sales]]-Table1[[#This Row],[profit]]</f>
        <v>2680.41</v>
      </c>
      <c r="P4604" s="3">
        <f>Table1[[#This Row],[sales]]*Table1[[#This Row],[quantity]]</f>
        <v>23569.040000000001</v>
      </c>
      <c r="Q4604" s="9">
        <f>Table1[[#This Row],[delivery_date]]-Table1[[#This Row],[order_date]]</f>
        <v>5</v>
      </c>
    </row>
    <row r="4605" spans="1:17" x14ac:dyDescent="0.35">
      <c r="A4605" t="s">
        <v>4636</v>
      </c>
      <c r="B4605" t="s">
        <v>19</v>
      </c>
      <c r="C4605" t="s">
        <v>20</v>
      </c>
      <c r="D4605" s="2">
        <v>4071.88</v>
      </c>
      <c r="E4605">
        <v>0.27</v>
      </c>
      <c r="F4605">
        <v>4</v>
      </c>
      <c r="G4605" s="1">
        <v>45532</v>
      </c>
      <c r="H4605" s="1">
        <v>45538</v>
      </c>
      <c r="I4605" t="s">
        <v>31</v>
      </c>
      <c r="J4605" t="s">
        <v>16</v>
      </c>
      <c r="K4605" s="2">
        <v>497.12</v>
      </c>
      <c r="L4605" t="s">
        <v>34</v>
      </c>
      <c r="M4605">
        <f>YEAR(Table1[[#This Row],[order_date]])</f>
        <v>2024</v>
      </c>
      <c r="N4605">
        <f>MONTH(Table1[[#This Row],[order_date]])</f>
        <v>8</v>
      </c>
      <c r="O4605" s="3">
        <f>Table1[[#This Row],[sales]]-Table1[[#This Row],[profit]]</f>
        <v>3574.76</v>
      </c>
      <c r="P4605" s="3">
        <f>Table1[[#This Row],[sales]]*Table1[[#This Row],[quantity]]</f>
        <v>16287.52</v>
      </c>
      <c r="Q4605" s="9">
        <f>Table1[[#This Row],[delivery_date]]-Table1[[#This Row],[order_date]]</f>
        <v>6</v>
      </c>
    </row>
    <row r="4606" spans="1:17" x14ac:dyDescent="0.35">
      <c r="A4606" t="s">
        <v>4637</v>
      </c>
      <c r="B4606" t="s">
        <v>41</v>
      </c>
      <c r="C4606" t="s">
        <v>14</v>
      </c>
      <c r="D4606" s="2">
        <v>277.06</v>
      </c>
      <c r="E4606">
        <v>0.14000000000000001</v>
      </c>
      <c r="F4606">
        <v>3</v>
      </c>
      <c r="G4606" s="1">
        <v>45224</v>
      </c>
      <c r="H4606" s="1">
        <v>45228</v>
      </c>
      <c r="I4606" t="s">
        <v>31</v>
      </c>
      <c r="J4606" t="s">
        <v>16</v>
      </c>
      <c r="K4606" s="2">
        <v>70.27</v>
      </c>
      <c r="L4606" t="s">
        <v>48</v>
      </c>
      <c r="M4606">
        <f>YEAR(Table1[[#This Row],[order_date]])</f>
        <v>2023</v>
      </c>
      <c r="N4606">
        <f>MONTH(Table1[[#This Row],[order_date]])</f>
        <v>10</v>
      </c>
      <c r="O4606" s="3">
        <f>Table1[[#This Row],[sales]]-Table1[[#This Row],[profit]]</f>
        <v>206.79000000000002</v>
      </c>
      <c r="P4606" s="3">
        <f>Table1[[#This Row],[sales]]*Table1[[#This Row],[quantity]]</f>
        <v>831.18000000000006</v>
      </c>
      <c r="Q4606" s="9">
        <f>Table1[[#This Row],[delivery_date]]-Table1[[#This Row],[order_date]]</f>
        <v>4</v>
      </c>
    </row>
    <row r="4607" spans="1:17" x14ac:dyDescent="0.35">
      <c r="A4607" t="s">
        <v>4638</v>
      </c>
      <c r="B4607" t="s">
        <v>41</v>
      </c>
      <c r="C4607" t="s">
        <v>36</v>
      </c>
      <c r="D4607" s="2">
        <v>2876.51</v>
      </c>
      <c r="E4607">
        <v>0.32</v>
      </c>
      <c r="F4607">
        <v>1</v>
      </c>
      <c r="G4607" s="1">
        <v>45160</v>
      </c>
      <c r="H4607" s="1">
        <v>45163</v>
      </c>
      <c r="I4607" t="s">
        <v>21</v>
      </c>
      <c r="J4607" t="s">
        <v>16</v>
      </c>
      <c r="K4607" s="2">
        <v>365.43</v>
      </c>
      <c r="L4607" t="s">
        <v>34</v>
      </c>
      <c r="M4607">
        <f>YEAR(Table1[[#This Row],[order_date]])</f>
        <v>2023</v>
      </c>
      <c r="N4607">
        <f>MONTH(Table1[[#This Row],[order_date]])</f>
        <v>8</v>
      </c>
      <c r="O4607" s="3">
        <f>Table1[[#This Row],[sales]]-Table1[[#This Row],[profit]]</f>
        <v>2511.0800000000004</v>
      </c>
      <c r="P4607" s="3">
        <f>Table1[[#This Row],[sales]]*Table1[[#This Row],[quantity]]</f>
        <v>2876.51</v>
      </c>
      <c r="Q4607" s="9">
        <f>Table1[[#This Row],[delivery_date]]-Table1[[#This Row],[order_date]]</f>
        <v>3</v>
      </c>
    </row>
    <row r="4608" spans="1:17" x14ac:dyDescent="0.35">
      <c r="A4608" t="s">
        <v>4639</v>
      </c>
      <c r="B4608" t="s">
        <v>13</v>
      </c>
      <c r="C4608" t="s">
        <v>26</v>
      </c>
      <c r="D4608" s="2">
        <v>1921.63</v>
      </c>
      <c r="E4608">
        <v>0.25</v>
      </c>
      <c r="F4608">
        <v>1</v>
      </c>
      <c r="G4608" s="1">
        <v>44991</v>
      </c>
      <c r="H4608" s="1">
        <v>44996</v>
      </c>
      <c r="I4608" t="s">
        <v>15</v>
      </c>
      <c r="J4608" t="s">
        <v>16</v>
      </c>
      <c r="K4608" s="2">
        <v>383.34</v>
      </c>
      <c r="L4608" t="s">
        <v>39</v>
      </c>
      <c r="M4608">
        <f>YEAR(Table1[[#This Row],[order_date]])</f>
        <v>2023</v>
      </c>
      <c r="N4608">
        <f>MONTH(Table1[[#This Row],[order_date]])</f>
        <v>3</v>
      </c>
      <c r="O4608" s="3">
        <f>Table1[[#This Row],[sales]]-Table1[[#This Row],[profit]]</f>
        <v>1538.2900000000002</v>
      </c>
      <c r="P4608" s="3">
        <f>Table1[[#This Row],[sales]]*Table1[[#This Row],[quantity]]</f>
        <v>1921.63</v>
      </c>
      <c r="Q4608" s="9">
        <f>Table1[[#This Row],[delivery_date]]-Table1[[#This Row],[order_date]]</f>
        <v>5</v>
      </c>
    </row>
    <row r="4609" spans="1:17" x14ac:dyDescent="0.35">
      <c r="A4609" t="s">
        <v>4640</v>
      </c>
      <c r="B4609" t="s">
        <v>41</v>
      </c>
      <c r="C4609" t="s">
        <v>20</v>
      </c>
      <c r="D4609" s="2">
        <v>4473.18</v>
      </c>
      <c r="E4609">
        <v>0.12</v>
      </c>
      <c r="F4609">
        <v>9</v>
      </c>
      <c r="G4609" s="1">
        <v>45575</v>
      </c>
      <c r="H4609" s="1">
        <v>45582</v>
      </c>
      <c r="I4609" t="s">
        <v>31</v>
      </c>
      <c r="J4609" t="s">
        <v>22</v>
      </c>
      <c r="K4609" s="2">
        <v>1001.85</v>
      </c>
      <c r="L4609" t="s">
        <v>23</v>
      </c>
      <c r="M4609">
        <f>YEAR(Table1[[#This Row],[order_date]])</f>
        <v>2024</v>
      </c>
      <c r="N4609">
        <f>MONTH(Table1[[#This Row],[order_date]])</f>
        <v>10</v>
      </c>
      <c r="O4609" s="3">
        <f>Table1[[#This Row],[sales]]-Table1[[#This Row],[profit]]</f>
        <v>3471.3300000000004</v>
      </c>
      <c r="P4609" s="3">
        <f>Table1[[#This Row],[sales]]*Table1[[#This Row],[quantity]]</f>
        <v>40258.620000000003</v>
      </c>
      <c r="Q4609" s="9">
        <f>Table1[[#This Row],[delivery_date]]-Table1[[#This Row],[order_date]]</f>
        <v>7</v>
      </c>
    </row>
    <row r="4610" spans="1:17" x14ac:dyDescent="0.35">
      <c r="A4610" t="s">
        <v>4641</v>
      </c>
      <c r="B4610" t="s">
        <v>41</v>
      </c>
      <c r="C4610" t="s">
        <v>36</v>
      </c>
      <c r="D4610" s="2">
        <v>812.4</v>
      </c>
      <c r="E4610">
        <v>0.45</v>
      </c>
      <c r="F4610">
        <v>4</v>
      </c>
      <c r="G4610" s="1">
        <v>45040</v>
      </c>
      <c r="H4610" s="1">
        <v>45041</v>
      </c>
      <c r="I4610" t="s">
        <v>15</v>
      </c>
      <c r="J4610" t="s">
        <v>16</v>
      </c>
      <c r="K4610" s="2">
        <v>102.44</v>
      </c>
      <c r="L4610" t="s">
        <v>17</v>
      </c>
      <c r="M4610">
        <f>YEAR(Table1[[#This Row],[order_date]])</f>
        <v>2023</v>
      </c>
      <c r="N4610">
        <f>MONTH(Table1[[#This Row],[order_date]])</f>
        <v>4</v>
      </c>
      <c r="O4610" s="3">
        <f>Table1[[#This Row],[sales]]-Table1[[#This Row],[profit]]</f>
        <v>709.96</v>
      </c>
      <c r="P4610" s="3">
        <f>Table1[[#This Row],[sales]]*Table1[[#This Row],[quantity]]</f>
        <v>3249.6</v>
      </c>
      <c r="Q4610" s="9">
        <f>Table1[[#This Row],[delivery_date]]-Table1[[#This Row],[order_date]]</f>
        <v>1</v>
      </c>
    </row>
    <row r="4611" spans="1:17" x14ac:dyDescent="0.35">
      <c r="A4611" t="s">
        <v>4642</v>
      </c>
      <c r="B4611" t="s">
        <v>25</v>
      </c>
      <c r="C4611" t="s">
        <v>36</v>
      </c>
      <c r="D4611" s="2">
        <v>2860.82</v>
      </c>
      <c r="E4611">
        <v>0.48</v>
      </c>
      <c r="F4611">
        <v>8</v>
      </c>
      <c r="G4611" s="1">
        <v>45125</v>
      </c>
      <c r="H4611" s="1">
        <v>45131</v>
      </c>
      <c r="I4611" t="s">
        <v>21</v>
      </c>
      <c r="J4611" t="s">
        <v>22</v>
      </c>
      <c r="K4611" s="2">
        <v>617.79</v>
      </c>
      <c r="L4611" t="s">
        <v>34</v>
      </c>
      <c r="M4611">
        <f>YEAR(Table1[[#This Row],[order_date]])</f>
        <v>2023</v>
      </c>
      <c r="N4611">
        <f>MONTH(Table1[[#This Row],[order_date]])</f>
        <v>7</v>
      </c>
      <c r="O4611" s="3">
        <f>Table1[[#This Row],[sales]]-Table1[[#This Row],[profit]]</f>
        <v>2243.0300000000002</v>
      </c>
      <c r="P4611" s="3">
        <f>Table1[[#This Row],[sales]]*Table1[[#This Row],[quantity]]</f>
        <v>22886.560000000001</v>
      </c>
      <c r="Q4611" s="9">
        <f>Table1[[#This Row],[delivery_date]]-Table1[[#This Row],[order_date]]</f>
        <v>6</v>
      </c>
    </row>
    <row r="4612" spans="1:17" x14ac:dyDescent="0.35">
      <c r="A4612" t="s">
        <v>4643</v>
      </c>
      <c r="B4612" t="s">
        <v>25</v>
      </c>
      <c r="C4612" t="s">
        <v>26</v>
      </c>
      <c r="D4612" s="2">
        <v>4857.51</v>
      </c>
      <c r="E4612">
        <v>0.03</v>
      </c>
      <c r="F4612">
        <v>4</v>
      </c>
      <c r="G4612" s="1">
        <v>44977</v>
      </c>
      <c r="H4612" s="1">
        <v>44981</v>
      </c>
      <c r="I4612" t="s">
        <v>15</v>
      </c>
      <c r="J4612" t="s">
        <v>22</v>
      </c>
      <c r="K4612" s="2">
        <v>430.46</v>
      </c>
      <c r="L4612" t="s">
        <v>39</v>
      </c>
      <c r="M4612">
        <f>YEAR(Table1[[#This Row],[order_date]])</f>
        <v>2023</v>
      </c>
      <c r="N4612">
        <f>MONTH(Table1[[#This Row],[order_date]])</f>
        <v>2</v>
      </c>
      <c r="O4612" s="3">
        <f>Table1[[#This Row],[sales]]-Table1[[#This Row],[profit]]</f>
        <v>4427.05</v>
      </c>
      <c r="P4612" s="3">
        <f>Table1[[#This Row],[sales]]*Table1[[#This Row],[quantity]]</f>
        <v>19430.04</v>
      </c>
      <c r="Q4612" s="9">
        <f>Table1[[#This Row],[delivery_date]]-Table1[[#This Row],[order_date]]</f>
        <v>4</v>
      </c>
    </row>
    <row r="4613" spans="1:17" x14ac:dyDescent="0.35">
      <c r="A4613" t="s">
        <v>4644</v>
      </c>
      <c r="B4613" t="s">
        <v>19</v>
      </c>
      <c r="C4613" t="s">
        <v>20</v>
      </c>
      <c r="D4613" s="2">
        <v>1790.66</v>
      </c>
      <c r="E4613">
        <v>0.31</v>
      </c>
      <c r="F4613">
        <v>6</v>
      </c>
      <c r="G4613" s="1">
        <v>45144</v>
      </c>
      <c r="H4613" s="1">
        <v>45146</v>
      </c>
      <c r="I4613" t="s">
        <v>31</v>
      </c>
      <c r="J4613" t="s">
        <v>27</v>
      </c>
      <c r="K4613" s="2">
        <v>371.7</v>
      </c>
      <c r="L4613" t="s">
        <v>48</v>
      </c>
      <c r="M4613">
        <f>YEAR(Table1[[#This Row],[order_date]])</f>
        <v>2023</v>
      </c>
      <c r="N4613">
        <f>MONTH(Table1[[#This Row],[order_date]])</f>
        <v>8</v>
      </c>
      <c r="O4613" s="3">
        <f>Table1[[#This Row],[sales]]-Table1[[#This Row],[profit]]</f>
        <v>1418.96</v>
      </c>
      <c r="P4613" s="3">
        <f>Table1[[#This Row],[sales]]*Table1[[#This Row],[quantity]]</f>
        <v>10743.960000000001</v>
      </c>
      <c r="Q4613" s="9">
        <f>Table1[[#This Row],[delivery_date]]-Table1[[#This Row],[order_date]]</f>
        <v>2</v>
      </c>
    </row>
    <row r="4614" spans="1:17" x14ac:dyDescent="0.35">
      <c r="A4614" t="s">
        <v>4645</v>
      </c>
      <c r="B4614" t="s">
        <v>25</v>
      </c>
      <c r="C4614" t="s">
        <v>14</v>
      </c>
      <c r="D4614" s="2">
        <v>3734.71</v>
      </c>
      <c r="E4614">
        <v>0.21</v>
      </c>
      <c r="F4614">
        <v>4</v>
      </c>
      <c r="G4614" s="1">
        <v>45300</v>
      </c>
      <c r="H4614" s="1">
        <v>45304</v>
      </c>
      <c r="I4614" t="s">
        <v>15</v>
      </c>
      <c r="J4614" t="s">
        <v>27</v>
      </c>
      <c r="K4614" s="2">
        <v>798.16</v>
      </c>
      <c r="L4614" t="s">
        <v>34</v>
      </c>
      <c r="M4614">
        <f>YEAR(Table1[[#This Row],[order_date]])</f>
        <v>2024</v>
      </c>
      <c r="N4614">
        <f>MONTH(Table1[[#This Row],[order_date]])</f>
        <v>1</v>
      </c>
      <c r="O4614" s="3">
        <f>Table1[[#This Row],[sales]]-Table1[[#This Row],[profit]]</f>
        <v>2936.55</v>
      </c>
      <c r="P4614" s="3">
        <f>Table1[[#This Row],[sales]]*Table1[[#This Row],[quantity]]</f>
        <v>14938.84</v>
      </c>
      <c r="Q4614" s="9">
        <f>Table1[[#This Row],[delivery_date]]-Table1[[#This Row],[order_date]]</f>
        <v>4</v>
      </c>
    </row>
    <row r="4615" spans="1:17" x14ac:dyDescent="0.35">
      <c r="A4615" t="s">
        <v>4646</v>
      </c>
      <c r="B4615" t="s">
        <v>25</v>
      </c>
      <c r="C4615" t="s">
        <v>26</v>
      </c>
      <c r="D4615" s="2">
        <v>4424.01</v>
      </c>
      <c r="E4615">
        <v>0.26</v>
      </c>
      <c r="F4615">
        <v>2</v>
      </c>
      <c r="G4615" s="1">
        <v>44942</v>
      </c>
      <c r="H4615" s="1">
        <v>44944</v>
      </c>
      <c r="I4615" t="s">
        <v>31</v>
      </c>
      <c r="J4615" t="s">
        <v>16</v>
      </c>
      <c r="K4615" s="2">
        <v>257.38</v>
      </c>
      <c r="L4615" t="s">
        <v>34</v>
      </c>
      <c r="M4615">
        <f>YEAR(Table1[[#This Row],[order_date]])</f>
        <v>2023</v>
      </c>
      <c r="N4615">
        <f>MONTH(Table1[[#This Row],[order_date]])</f>
        <v>1</v>
      </c>
      <c r="O4615" s="3">
        <f>Table1[[#This Row],[sales]]-Table1[[#This Row],[profit]]</f>
        <v>4166.63</v>
      </c>
      <c r="P4615" s="3">
        <f>Table1[[#This Row],[sales]]*Table1[[#This Row],[quantity]]</f>
        <v>8848.02</v>
      </c>
      <c r="Q4615" s="9">
        <f>Table1[[#This Row],[delivery_date]]-Table1[[#This Row],[order_date]]</f>
        <v>2</v>
      </c>
    </row>
    <row r="4616" spans="1:17" x14ac:dyDescent="0.35">
      <c r="A4616" t="s">
        <v>4647</v>
      </c>
      <c r="B4616" t="s">
        <v>25</v>
      </c>
      <c r="C4616" t="s">
        <v>36</v>
      </c>
      <c r="D4616" s="2">
        <v>1012.43</v>
      </c>
      <c r="E4616">
        <v>0.19</v>
      </c>
      <c r="F4616">
        <v>1</v>
      </c>
      <c r="G4616" s="1">
        <v>45363</v>
      </c>
      <c r="H4616" s="1">
        <v>45366</v>
      </c>
      <c r="I4616" t="s">
        <v>15</v>
      </c>
      <c r="J4616" t="s">
        <v>22</v>
      </c>
      <c r="K4616" s="2">
        <v>125.06</v>
      </c>
      <c r="L4616" t="s">
        <v>23</v>
      </c>
      <c r="M4616">
        <f>YEAR(Table1[[#This Row],[order_date]])</f>
        <v>2024</v>
      </c>
      <c r="N4616">
        <f>MONTH(Table1[[#This Row],[order_date]])</f>
        <v>3</v>
      </c>
      <c r="O4616" s="3">
        <f>Table1[[#This Row],[sales]]-Table1[[#This Row],[profit]]</f>
        <v>887.36999999999989</v>
      </c>
      <c r="P4616" s="3">
        <f>Table1[[#This Row],[sales]]*Table1[[#This Row],[quantity]]</f>
        <v>1012.43</v>
      </c>
      <c r="Q4616" s="9">
        <f>Table1[[#This Row],[delivery_date]]-Table1[[#This Row],[order_date]]</f>
        <v>3</v>
      </c>
    </row>
    <row r="4617" spans="1:17" x14ac:dyDescent="0.35">
      <c r="A4617" t="s">
        <v>4648</v>
      </c>
      <c r="B4617" t="s">
        <v>25</v>
      </c>
      <c r="C4617" t="s">
        <v>36</v>
      </c>
      <c r="D4617" s="2">
        <v>4963.38</v>
      </c>
      <c r="E4617">
        <v>0.24</v>
      </c>
      <c r="F4617">
        <v>8</v>
      </c>
      <c r="G4617" s="1">
        <v>45116</v>
      </c>
      <c r="H4617" s="1">
        <v>45122</v>
      </c>
      <c r="I4617" t="s">
        <v>21</v>
      </c>
      <c r="J4617" t="s">
        <v>27</v>
      </c>
      <c r="K4617" s="2">
        <v>255.71</v>
      </c>
      <c r="L4617" t="s">
        <v>17</v>
      </c>
      <c r="M4617">
        <f>YEAR(Table1[[#This Row],[order_date]])</f>
        <v>2023</v>
      </c>
      <c r="N4617">
        <f>MONTH(Table1[[#This Row],[order_date]])</f>
        <v>7</v>
      </c>
      <c r="O4617" s="3">
        <f>Table1[[#This Row],[sales]]-Table1[[#This Row],[profit]]</f>
        <v>4707.67</v>
      </c>
      <c r="P4617" s="3">
        <f>Table1[[#This Row],[sales]]*Table1[[#This Row],[quantity]]</f>
        <v>39707.040000000001</v>
      </c>
      <c r="Q4617" s="9">
        <f>Table1[[#This Row],[delivery_date]]-Table1[[#This Row],[order_date]]</f>
        <v>6</v>
      </c>
    </row>
    <row r="4618" spans="1:17" x14ac:dyDescent="0.35">
      <c r="A4618" t="s">
        <v>4649</v>
      </c>
      <c r="B4618" t="s">
        <v>19</v>
      </c>
      <c r="C4618" t="s">
        <v>33</v>
      </c>
      <c r="D4618" s="2">
        <v>4065.99</v>
      </c>
      <c r="E4618">
        <v>0.16</v>
      </c>
      <c r="F4618">
        <v>6</v>
      </c>
      <c r="G4618" s="1">
        <v>44963</v>
      </c>
      <c r="H4618" s="1">
        <v>44965</v>
      </c>
      <c r="I4618" t="s">
        <v>21</v>
      </c>
      <c r="J4618" t="s">
        <v>16</v>
      </c>
      <c r="K4618" s="2">
        <v>1008.81</v>
      </c>
      <c r="L4618" t="s">
        <v>23</v>
      </c>
      <c r="M4618">
        <f>YEAR(Table1[[#This Row],[order_date]])</f>
        <v>2023</v>
      </c>
      <c r="N4618">
        <f>MONTH(Table1[[#This Row],[order_date]])</f>
        <v>2</v>
      </c>
      <c r="O4618" s="3">
        <f>Table1[[#This Row],[sales]]-Table1[[#This Row],[profit]]</f>
        <v>3057.18</v>
      </c>
      <c r="P4618" s="3">
        <f>Table1[[#This Row],[sales]]*Table1[[#This Row],[quantity]]</f>
        <v>24395.94</v>
      </c>
      <c r="Q4618" s="9">
        <f>Table1[[#This Row],[delivery_date]]-Table1[[#This Row],[order_date]]</f>
        <v>2</v>
      </c>
    </row>
    <row r="4619" spans="1:17" x14ac:dyDescent="0.35">
      <c r="A4619" t="s">
        <v>4650</v>
      </c>
      <c r="B4619" t="s">
        <v>25</v>
      </c>
      <c r="C4619" t="s">
        <v>20</v>
      </c>
      <c r="D4619" s="2">
        <v>774.06</v>
      </c>
      <c r="E4619">
        <v>0.06</v>
      </c>
      <c r="F4619">
        <v>1</v>
      </c>
      <c r="G4619" s="1">
        <v>45371</v>
      </c>
      <c r="H4619" s="1">
        <v>45373</v>
      </c>
      <c r="I4619" t="s">
        <v>31</v>
      </c>
      <c r="J4619" t="s">
        <v>16</v>
      </c>
      <c r="K4619" s="2">
        <v>125.13</v>
      </c>
      <c r="L4619" t="s">
        <v>34</v>
      </c>
      <c r="M4619">
        <f>YEAR(Table1[[#This Row],[order_date]])</f>
        <v>2024</v>
      </c>
      <c r="N4619">
        <f>MONTH(Table1[[#This Row],[order_date]])</f>
        <v>3</v>
      </c>
      <c r="O4619" s="3">
        <f>Table1[[#This Row],[sales]]-Table1[[#This Row],[profit]]</f>
        <v>648.92999999999995</v>
      </c>
      <c r="P4619" s="3">
        <f>Table1[[#This Row],[sales]]*Table1[[#This Row],[quantity]]</f>
        <v>774.06</v>
      </c>
      <c r="Q4619" s="9">
        <f>Table1[[#This Row],[delivery_date]]-Table1[[#This Row],[order_date]]</f>
        <v>2</v>
      </c>
    </row>
    <row r="4620" spans="1:17" x14ac:dyDescent="0.35">
      <c r="A4620" t="s">
        <v>4651</v>
      </c>
      <c r="B4620" t="s">
        <v>13</v>
      </c>
      <c r="C4620" t="s">
        <v>33</v>
      </c>
      <c r="D4620" s="2">
        <v>1623.34</v>
      </c>
      <c r="E4620">
        <v>0.15</v>
      </c>
      <c r="F4620">
        <v>5</v>
      </c>
      <c r="G4620" s="1">
        <v>45623</v>
      </c>
      <c r="H4620" s="1">
        <v>45630</v>
      </c>
      <c r="I4620" t="s">
        <v>21</v>
      </c>
      <c r="J4620" t="s">
        <v>27</v>
      </c>
      <c r="K4620" s="2">
        <v>254.38</v>
      </c>
      <c r="L4620" t="s">
        <v>17</v>
      </c>
      <c r="M4620">
        <f>YEAR(Table1[[#This Row],[order_date]])</f>
        <v>2024</v>
      </c>
      <c r="N4620">
        <f>MONTH(Table1[[#This Row],[order_date]])</f>
        <v>11</v>
      </c>
      <c r="O4620" s="3">
        <f>Table1[[#This Row],[sales]]-Table1[[#This Row],[profit]]</f>
        <v>1368.96</v>
      </c>
      <c r="P4620" s="3">
        <f>Table1[[#This Row],[sales]]*Table1[[#This Row],[quantity]]</f>
        <v>8116.7</v>
      </c>
      <c r="Q4620" s="9">
        <f>Table1[[#This Row],[delivery_date]]-Table1[[#This Row],[order_date]]</f>
        <v>7</v>
      </c>
    </row>
    <row r="4621" spans="1:17" x14ac:dyDescent="0.35">
      <c r="A4621" t="s">
        <v>4652</v>
      </c>
      <c r="B4621" t="s">
        <v>13</v>
      </c>
      <c r="C4621" t="s">
        <v>14</v>
      </c>
      <c r="D4621" s="2">
        <v>3162.35</v>
      </c>
      <c r="E4621">
        <v>0.34</v>
      </c>
      <c r="F4621">
        <v>3</v>
      </c>
      <c r="G4621" s="1">
        <v>45099</v>
      </c>
      <c r="H4621" s="1">
        <v>45103</v>
      </c>
      <c r="I4621" t="s">
        <v>21</v>
      </c>
      <c r="J4621" t="s">
        <v>22</v>
      </c>
      <c r="K4621" s="2">
        <v>519.32000000000005</v>
      </c>
      <c r="L4621" t="s">
        <v>39</v>
      </c>
      <c r="M4621">
        <f>YEAR(Table1[[#This Row],[order_date]])</f>
        <v>2023</v>
      </c>
      <c r="N4621">
        <f>MONTH(Table1[[#This Row],[order_date]])</f>
        <v>6</v>
      </c>
      <c r="O4621" s="3">
        <f>Table1[[#This Row],[sales]]-Table1[[#This Row],[profit]]</f>
        <v>2643.0299999999997</v>
      </c>
      <c r="P4621" s="3">
        <f>Table1[[#This Row],[sales]]*Table1[[#This Row],[quantity]]</f>
        <v>9487.0499999999993</v>
      </c>
      <c r="Q4621" s="9">
        <f>Table1[[#This Row],[delivery_date]]-Table1[[#This Row],[order_date]]</f>
        <v>4</v>
      </c>
    </row>
    <row r="4622" spans="1:17" x14ac:dyDescent="0.35">
      <c r="A4622" t="s">
        <v>4653</v>
      </c>
      <c r="B4622" t="s">
        <v>13</v>
      </c>
      <c r="C4622" t="s">
        <v>26</v>
      </c>
      <c r="D4622" s="2">
        <v>4436.1000000000004</v>
      </c>
      <c r="E4622">
        <v>0.03</v>
      </c>
      <c r="F4622">
        <v>2</v>
      </c>
      <c r="G4622" s="1">
        <v>45258</v>
      </c>
      <c r="H4622" s="1">
        <v>45261</v>
      </c>
      <c r="I4622" t="s">
        <v>15</v>
      </c>
      <c r="J4622" t="s">
        <v>27</v>
      </c>
      <c r="K4622" s="2">
        <v>670.17</v>
      </c>
      <c r="L4622" t="s">
        <v>48</v>
      </c>
      <c r="M4622">
        <f>YEAR(Table1[[#This Row],[order_date]])</f>
        <v>2023</v>
      </c>
      <c r="N4622">
        <f>MONTH(Table1[[#This Row],[order_date]])</f>
        <v>11</v>
      </c>
      <c r="O4622" s="3">
        <f>Table1[[#This Row],[sales]]-Table1[[#This Row],[profit]]</f>
        <v>3765.9300000000003</v>
      </c>
      <c r="P4622" s="3">
        <f>Table1[[#This Row],[sales]]*Table1[[#This Row],[quantity]]</f>
        <v>8872.2000000000007</v>
      </c>
      <c r="Q4622" s="9">
        <f>Table1[[#This Row],[delivery_date]]-Table1[[#This Row],[order_date]]</f>
        <v>3</v>
      </c>
    </row>
    <row r="4623" spans="1:17" x14ac:dyDescent="0.35">
      <c r="A4623" t="s">
        <v>4654</v>
      </c>
      <c r="B4623" t="s">
        <v>13</v>
      </c>
      <c r="C4623" t="s">
        <v>36</v>
      </c>
      <c r="D4623" s="2">
        <v>1054.69</v>
      </c>
      <c r="E4623">
        <v>0.19</v>
      </c>
      <c r="F4623">
        <v>3</v>
      </c>
      <c r="G4623" s="1">
        <v>45014</v>
      </c>
      <c r="H4623" s="1">
        <v>45021</v>
      </c>
      <c r="I4623" t="s">
        <v>15</v>
      </c>
      <c r="J4623" t="s">
        <v>16</v>
      </c>
      <c r="K4623" s="2">
        <v>96.15</v>
      </c>
      <c r="L4623" t="s">
        <v>17</v>
      </c>
      <c r="M4623">
        <f>YEAR(Table1[[#This Row],[order_date]])</f>
        <v>2023</v>
      </c>
      <c r="N4623">
        <f>MONTH(Table1[[#This Row],[order_date]])</f>
        <v>3</v>
      </c>
      <c r="O4623" s="3">
        <f>Table1[[#This Row],[sales]]-Table1[[#This Row],[profit]]</f>
        <v>958.54000000000008</v>
      </c>
      <c r="P4623" s="3">
        <f>Table1[[#This Row],[sales]]*Table1[[#This Row],[quantity]]</f>
        <v>3164.07</v>
      </c>
      <c r="Q4623" s="9">
        <f>Table1[[#This Row],[delivery_date]]-Table1[[#This Row],[order_date]]</f>
        <v>7</v>
      </c>
    </row>
    <row r="4624" spans="1:17" x14ac:dyDescent="0.35">
      <c r="A4624" t="s">
        <v>4655</v>
      </c>
      <c r="B4624" t="s">
        <v>25</v>
      </c>
      <c r="C4624" t="s">
        <v>20</v>
      </c>
      <c r="D4624" s="2">
        <v>3682.91</v>
      </c>
      <c r="E4624">
        <v>0.02</v>
      </c>
      <c r="F4624">
        <v>2</v>
      </c>
      <c r="G4624" s="1">
        <v>45564</v>
      </c>
      <c r="H4624" s="1">
        <v>45565</v>
      </c>
      <c r="I4624" t="s">
        <v>15</v>
      </c>
      <c r="J4624" t="s">
        <v>16</v>
      </c>
      <c r="K4624" s="2">
        <v>793.64</v>
      </c>
      <c r="L4624" t="s">
        <v>34</v>
      </c>
      <c r="M4624">
        <f>YEAR(Table1[[#This Row],[order_date]])</f>
        <v>2024</v>
      </c>
      <c r="N4624">
        <f>MONTH(Table1[[#This Row],[order_date]])</f>
        <v>9</v>
      </c>
      <c r="O4624" s="3">
        <f>Table1[[#This Row],[sales]]-Table1[[#This Row],[profit]]</f>
        <v>2889.27</v>
      </c>
      <c r="P4624" s="3">
        <f>Table1[[#This Row],[sales]]*Table1[[#This Row],[quantity]]</f>
        <v>7365.82</v>
      </c>
      <c r="Q4624" s="9">
        <f>Table1[[#This Row],[delivery_date]]-Table1[[#This Row],[order_date]]</f>
        <v>1</v>
      </c>
    </row>
    <row r="4625" spans="1:17" x14ac:dyDescent="0.35">
      <c r="A4625" t="s">
        <v>4656</v>
      </c>
      <c r="B4625" t="s">
        <v>13</v>
      </c>
      <c r="C4625" t="s">
        <v>36</v>
      </c>
      <c r="D4625" s="2">
        <v>1426.18</v>
      </c>
      <c r="E4625">
        <v>0.18</v>
      </c>
      <c r="F4625">
        <v>2</v>
      </c>
      <c r="G4625" s="1">
        <v>45180</v>
      </c>
      <c r="H4625" s="1">
        <v>45184</v>
      </c>
      <c r="I4625" t="s">
        <v>15</v>
      </c>
      <c r="J4625" t="s">
        <v>27</v>
      </c>
      <c r="K4625" s="2">
        <v>398.38</v>
      </c>
      <c r="L4625" t="s">
        <v>17</v>
      </c>
      <c r="M4625">
        <f>YEAR(Table1[[#This Row],[order_date]])</f>
        <v>2023</v>
      </c>
      <c r="N4625">
        <f>MONTH(Table1[[#This Row],[order_date]])</f>
        <v>9</v>
      </c>
      <c r="O4625" s="3">
        <f>Table1[[#This Row],[sales]]-Table1[[#This Row],[profit]]</f>
        <v>1027.8000000000002</v>
      </c>
      <c r="P4625" s="3">
        <f>Table1[[#This Row],[sales]]*Table1[[#This Row],[quantity]]</f>
        <v>2852.36</v>
      </c>
      <c r="Q4625" s="9">
        <f>Table1[[#This Row],[delivery_date]]-Table1[[#This Row],[order_date]]</f>
        <v>4</v>
      </c>
    </row>
    <row r="4626" spans="1:17" x14ac:dyDescent="0.35">
      <c r="A4626" t="s">
        <v>4657</v>
      </c>
      <c r="B4626" t="s">
        <v>25</v>
      </c>
      <c r="C4626" t="s">
        <v>33</v>
      </c>
      <c r="D4626" s="2">
        <v>4046.54</v>
      </c>
      <c r="E4626">
        <v>0.04</v>
      </c>
      <c r="F4626">
        <v>1</v>
      </c>
      <c r="G4626" s="1">
        <v>45312</v>
      </c>
      <c r="H4626" s="1">
        <v>45315</v>
      </c>
      <c r="I4626" t="s">
        <v>15</v>
      </c>
      <c r="J4626" t="s">
        <v>27</v>
      </c>
      <c r="K4626" s="2">
        <v>1200.5</v>
      </c>
      <c r="L4626" t="s">
        <v>17</v>
      </c>
      <c r="M4626">
        <f>YEAR(Table1[[#This Row],[order_date]])</f>
        <v>2024</v>
      </c>
      <c r="N4626">
        <f>MONTH(Table1[[#This Row],[order_date]])</f>
        <v>1</v>
      </c>
      <c r="O4626" s="3">
        <f>Table1[[#This Row],[sales]]-Table1[[#This Row],[profit]]</f>
        <v>2846.04</v>
      </c>
      <c r="P4626" s="3">
        <f>Table1[[#This Row],[sales]]*Table1[[#This Row],[quantity]]</f>
        <v>4046.54</v>
      </c>
      <c r="Q4626" s="9">
        <f>Table1[[#This Row],[delivery_date]]-Table1[[#This Row],[order_date]]</f>
        <v>3</v>
      </c>
    </row>
    <row r="4627" spans="1:17" x14ac:dyDescent="0.35">
      <c r="A4627" t="s">
        <v>4658</v>
      </c>
      <c r="B4627" t="s">
        <v>19</v>
      </c>
      <c r="C4627" t="s">
        <v>33</v>
      </c>
      <c r="D4627" s="2">
        <v>3448.87</v>
      </c>
      <c r="E4627">
        <v>0.17</v>
      </c>
      <c r="F4627">
        <v>3</v>
      </c>
      <c r="G4627" s="1">
        <v>45405</v>
      </c>
      <c r="H4627" s="1">
        <v>45411</v>
      </c>
      <c r="I4627" t="s">
        <v>21</v>
      </c>
      <c r="J4627" t="s">
        <v>16</v>
      </c>
      <c r="K4627" s="2">
        <v>859.51</v>
      </c>
      <c r="L4627" t="s">
        <v>34</v>
      </c>
      <c r="M4627">
        <f>YEAR(Table1[[#This Row],[order_date]])</f>
        <v>2024</v>
      </c>
      <c r="N4627">
        <f>MONTH(Table1[[#This Row],[order_date]])</f>
        <v>4</v>
      </c>
      <c r="O4627" s="3">
        <f>Table1[[#This Row],[sales]]-Table1[[#This Row],[profit]]</f>
        <v>2589.3599999999997</v>
      </c>
      <c r="P4627" s="3">
        <f>Table1[[#This Row],[sales]]*Table1[[#This Row],[quantity]]</f>
        <v>10346.61</v>
      </c>
      <c r="Q4627" s="9">
        <f>Table1[[#This Row],[delivery_date]]-Table1[[#This Row],[order_date]]</f>
        <v>6</v>
      </c>
    </row>
    <row r="4628" spans="1:17" x14ac:dyDescent="0.35">
      <c r="A4628" t="s">
        <v>4659</v>
      </c>
      <c r="B4628" t="s">
        <v>13</v>
      </c>
      <c r="C4628" t="s">
        <v>26</v>
      </c>
      <c r="D4628" s="2">
        <v>2662.25</v>
      </c>
      <c r="E4628">
        <v>0.42</v>
      </c>
      <c r="F4628">
        <v>3</v>
      </c>
      <c r="G4628" s="1">
        <v>45211</v>
      </c>
      <c r="H4628" s="1">
        <v>45216</v>
      </c>
      <c r="I4628" t="s">
        <v>21</v>
      </c>
      <c r="J4628" t="s">
        <v>16</v>
      </c>
      <c r="K4628" s="2">
        <v>391.83</v>
      </c>
      <c r="L4628" t="s">
        <v>28</v>
      </c>
      <c r="M4628">
        <f>YEAR(Table1[[#This Row],[order_date]])</f>
        <v>2023</v>
      </c>
      <c r="N4628">
        <f>MONTH(Table1[[#This Row],[order_date]])</f>
        <v>10</v>
      </c>
      <c r="O4628" s="3">
        <f>Table1[[#This Row],[sales]]-Table1[[#This Row],[profit]]</f>
        <v>2270.42</v>
      </c>
      <c r="P4628" s="3">
        <f>Table1[[#This Row],[sales]]*Table1[[#This Row],[quantity]]</f>
        <v>7986.75</v>
      </c>
      <c r="Q4628" s="9">
        <f>Table1[[#This Row],[delivery_date]]-Table1[[#This Row],[order_date]]</f>
        <v>5</v>
      </c>
    </row>
    <row r="4629" spans="1:17" x14ac:dyDescent="0.35">
      <c r="A4629" t="s">
        <v>4660</v>
      </c>
      <c r="B4629" t="s">
        <v>41</v>
      </c>
      <c r="C4629" t="s">
        <v>20</v>
      </c>
      <c r="D4629" s="2">
        <v>3284.34</v>
      </c>
      <c r="E4629">
        <v>0.31</v>
      </c>
      <c r="F4629">
        <v>4</v>
      </c>
      <c r="G4629" s="1">
        <v>45132</v>
      </c>
      <c r="H4629" s="1">
        <v>45139</v>
      </c>
      <c r="I4629" t="s">
        <v>31</v>
      </c>
      <c r="J4629" t="s">
        <v>27</v>
      </c>
      <c r="K4629" s="2">
        <v>626.27</v>
      </c>
      <c r="L4629" t="s">
        <v>28</v>
      </c>
      <c r="M4629">
        <f>YEAR(Table1[[#This Row],[order_date]])</f>
        <v>2023</v>
      </c>
      <c r="N4629">
        <f>MONTH(Table1[[#This Row],[order_date]])</f>
        <v>7</v>
      </c>
      <c r="O4629" s="3">
        <f>Table1[[#This Row],[sales]]-Table1[[#This Row],[profit]]</f>
        <v>2658.07</v>
      </c>
      <c r="P4629" s="3">
        <f>Table1[[#This Row],[sales]]*Table1[[#This Row],[quantity]]</f>
        <v>13137.36</v>
      </c>
      <c r="Q4629" s="9">
        <f>Table1[[#This Row],[delivery_date]]-Table1[[#This Row],[order_date]]</f>
        <v>7</v>
      </c>
    </row>
    <row r="4630" spans="1:17" x14ac:dyDescent="0.35">
      <c r="A4630" t="s">
        <v>4661</v>
      </c>
      <c r="B4630" t="s">
        <v>13</v>
      </c>
      <c r="C4630" t="s">
        <v>20</v>
      </c>
      <c r="D4630" s="2">
        <v>4394.58</v>
      </c>
      <c r="E4630">
        <v>0.34</v>
      </c>
      <c r="F4630">
        <v>3</v>
      </c>
      <c r="G4630" s="1">
        <v>45301</v>
      </c>
      <c r="H4630" s="1">
        <v>45308</v>
      </c>
      <c r="I4630" t="s">
        <v>15</v>
      </c>
      <c r="J4630" t="s">
        <v>16</v>
      </c>
      <c r="K4630" s="2">
        <v>233.68</v>
      </c>
      <c r="L4630" t="s">
        <v>48</v>
      </c>
      <c r="M4630">
        <f>YEAR(Table1[[#This Row],[order_date]])</f>
        <v>2024</v>
      </c>
      <c r="N4630">
        <f>MONTH(Table1[[#This Row],[order_date]])</f>
        <v>1</v>
      </c>
      <c r="O4630" s="3">
        <f>Table1[[#This Row],[sales]]-Table1[[#This Row],[profit]]</f>
        <v>4160.8999999999996</v>
      </c>
      <c r="P4630" s="3">
        <f>Table1[[#This Row],[sales]]*Table1[[#This Row],[quantity]]</f>
        <v>13183.74</v>
      </c>
      <c r="Q4630" s="9">
        <f>Table1[[#This Row],[delivery_date]]-Table1[[#This Row],[order_date]]</f>
        <v>7</v>
      </c>
    </row>
    <row r="4631" spans="1:17" x14ac:dyDescent="0.35">
      <c r="A4631" t="s">
        <v>4662</v>
      </c>
      <c r="B4631" t="s">
        <v>13</v>
      </c>
      <c r="C4631" t="s">
        <v>26</v>
      </c>
      <c r="D4631" s="2">
        <v>1993.49</v>
      </c>
      <c r="E4631">
        <v>0.25</v>
      </c>
      <c r="F4631">
        <v>8</v>
      </c>
      <c r="G4631" s="1">
        <v>45039</v>
      </c>
      <c r="H4631" s="1">
        <v>45046</v>
      </c>
      <c r="I4631" t="s">
        <v>31</v>
      </c>
      <c r="J4631" t="s">
        <v>16</v>
      </c>
      <c r="K4631" s="2">
        <v>277.08999999999997</v>
      </c>
      <c r="L4631" t="s">
        <v>28</v>
      </c>
      <c r="M4631">
        <f>YEAR(Table1[[#This Row],[order_date]])</f>
        <v>2023</v>
      </c>
      <c r="N4631">
        <f>MONTH(Table1[[#This Row],[order_date]])</f>
        <v>4</v>
      </c>
      <c r="O4631" s="3">
        <f>Table1[[#This Row],[sales]]-Table1[[#This Row],[profit]]</f>
        <v>1716.4</v>
      </c>
      <c r="P4631" s="3">
        <f>Table1[[#This Row],[sales]]*Table1[[#This Row],[quantity]]</f>
        <v>15947.92</v>
      </c>
      <c r="Q4631" s="9">
        <f>Table1[[#This Row],[delivery_date]]-Table1[[#This Row],[order_date]]</f>
        <v>7</v>
      </c>
    </row>
    <row r="4632" spans="1:17" x14ac:dyDescent="0.35">
      <c r="A4632" t="s">
        <v>4663</v>
      </c>
      <c r="B4632" t="s">
        <v>25</v>
      </c>
      <c r="C4632" t="s">
        <v>33</v>
      </c>
      <c r="D4632" s="2">
        <v>3869.33</v>
      </c>
      <c r="E4632">
        <v>0.46</v>
      </c>
      <c r="F4632">
        <v>4</v>
      </c>
      <c r="G4632" s="1">
        <v>45150</v>
      </c>
      <c r="H4632" s="1">
        <v>45151</v>
      </c>
      <c r="I4632" t="s">
        <v>15</v>
      </c>
      <c r="J4632" t="s">
        <v>27</v>
      </c>
      <c r="K4632" s="2">
        <v>842.86</v>
      </c>
      <c r="L4632" t="s">
        <v>23</v>
      </c>
      <c r="M4632">
        <f>YEAR(Table1[[#This Row],[order_date]])</f>
        <v>2023</v>
      </c>
      <c r="N4632">
        <f>MONTH(Table1[[#This Row],[order_date]])</f>
        <v>8</v>
      </c>
      <c r="O4632" s="3">
        <f>Table1[[#This Row],[sales]]-Table1[[#This Row],[profit]]</f>
        <v>3026.47</v>
      </c>
      <c r="P4632" s="3">
        <f>Table1[[#This Row],[sales]]*Table1[[#This Row],[quantity]]</f>
        <v>15477.32</v>
      </c>
      <c r="Q4632" s="9">
        <f>Table1[[#This Row],[delivery_date]]-Table1[[#This Row],[order_date]]</f>
        <v>1</v>
      </c>
    </row>
    <row r="4633" spans="1:17" x14ac:dyDescent="0.35">
      <c r="A4633" t="s">
        <v>4664</v>
      </c>
      <c r="B4633" t="s">
        <v>13</v>
      </c>
      <c r="C4633" t="s">
        <v>33</v>
      </c>
      <c r="D4633" s="2">
        <v>878.64</v>
      </c>
      <c r="E4633">
        <v>0.27</v>
      </c>
      <c r="F4633">
        <v>1</v>
      </c>
      <c r="G4633" s="1">
        <v>45202</v>
      </c>
      <c r="H4633" s="1">
        <v>45208</v>
      </c>
      <c r="I4633" t="s">
        <v>15</v>
      </c>
      <c r="J4633" t="s">
        <v>27</v>
      </c>
      <c r="K4633" s="2">
        <v>240.42</v>
      </c>
      <c r="L4633" t="s">
        <v>17</v>
      </c>
      <c r="M4633">
        <f>YEAR(Table1[[#This Row],[order_date]])</f>
        <v>2023</v>
      </c>
      <c r="N4633">
        <f>MONTH(Table1[[#This Row],[order_date]])</f>
        <v>10</v>
      </c>
      <c r="O4633" s="3">
        <f>Table1[[#This Row],[sales]]-Table1[[#This Row],[profit]]</f>
        <v>638.22</v>
      </c>
      <c r="P4633" s="3">
        <f>Table1[[#This Row],[sales]]*Table1[[#This Row],[quantity]]</f>
        <v>878.64</v>
      </c>
      <c r="Q4633" s="9">
        <f>Table1[[#This Row],[delivery_date]]-Table1[[#This Row],[order_date]]</f>
        <v>6</v>
      </c>
    </row>
    <row r="4634" spans="1:17" x14ac:dyDescent="0.35">
      <c r="A4634" t="s">
        <v>4665</v>
      </c>
      <c r="B4634" t="s">
        <v>41</v>
      </c>
      <c r="C4634" t="s">
        <v>33</v>
      </c>
      <c r="D4634" s="2">
        <v>3535.81</v>
      </c>
      <c r="E4634">
        <v>0.05</v>
      </c>
      <c r="F4634">
        <v>2</v>
      </c>
      <c r="G4634" s="1">
        <v>45632</v>
      </c>
      <c r="H4634" s="1">
        <v>45634</v>
      </c>
      <c r="I4634" t="s">
        <v>21</v>
      </c>
      <c r="J4634" t="s">
        <v>16</v>
      </c>
      <c r="K4634" s="2">
        <v>274.48</v>
      </c>
      <c r="L4634" t="s">
        <v>39</v>
      </c>
      <c r="M4634">
        <f>YEAR(Table1[[#This Row],[order_date]])</f>
        <v>2024</v>
      </c>
      <c r="N4634">
        <f>MONTH(Table1[[#This Row],[order_date]])</f>
        <v>12</v>
      </c>
      <c r="O4634" s="3">
        <f>Table1[[#This Row],[sales]]-Table1[[#This Row],[profit]]</f>
        <v>3261.33</v>
      </c>
      <c r="P4634" s="3">
        <f>Table1[[#This Row],[sales]]*Table1[[#This Row],[quantity]]</f>
        <v>7071.62</v>
      </c>
      <c r="Q4634" s="9">
        <f>Table1[[#This Row],[delivery_date]]-Table1[[#This Row],[order_date]]</f>
        <v>2</v>
      </c>
    </row>
    <row r="4635" spans="1:17" x14ac:dyDescent="0.35">
      <c r="A4635" t="s">
        <v>4666</v>
      </c>
      <c r="B4635" t="s">
        <v>25</v>
      </c>
      <c r="C4635" t="s">
        <v>36</v>
      </c>
      <c r="D4635" s="2">
        <v>3778.22</v>
      </c>
      <c r="E4635">
        <v>0.47</v>
      </c>
      <c r="F4635">
        <v>7</v>
      </c>
      <c r="G4635" s="1">
        <v>45341</v>
      </c>
      <c r="H4635" s="1">
        <v>45346</v>
      </c>
      <c r="I4635" t="s">
        <v>15</v>
      </c>
      <c r="J4635" t="s">
        <v>16</v>
      </c>
      <c r="K4635" s="2">
        <v>275.54000000000002</v>
      </c>
      <c r="L4635" t="s">
        <v>48</v>
      </c>
      <c r="M4635">
        <f>YEAR(Table1[[#This Row],[order_date]])</f>
        <v>2024</v>
      </c>
      <c r="N4635">
        <f>MONTH(Table1[[#This Row],[order_date]])</f>
        <v>2</v>
      </c>
      <c r="O4635" s="3">
        <f>Table1[[#This Row],[sales]]-Table1[[#This Row],[profit]]</f>
        <v>3502.68</v>
      </c>
      <c r="P4635" s="3">
        <f>Table1[[#This Row],[sales]]*Table1[[#This Row],[quantity]]</f>
        <v>26447.539999999997</v>
      </c>
      <c r="Q4635" s="9">
        <f>Table1[[#This Row],[delivery_date]]-Table1[[#This Row],[order_date]]</f>
        <v>5</v>
      </c>
    </row>
    <row r="4636" spans="1:17" x14ac:dyDescent="0.35">
      <c r="A4636" t="s">
        <v>4667</v>
      </c>
      <c r="B4636" t="s">
        <v>25</v>
      </c>
      <c r="C4636" t="s">
        <v>14</v>
      </c>
      <c r="D4636" s="2">
        <v>2270.69</v>
      </c>
      <c r="E4636">
        <v>7.0000000000000007E-2</v>
      </c>
      <c r="F4636">
        <v>6</v>
      </c>
      <c r="G4636" s="1">
        <v>45315</v>
      </c>
      <c r="H4636" s="1">
        <v>45317</v>
      </c>
      <c r="I4636" t="s">
        <v>15</v>
      </c>
      <c r="J4636" t="s">
        <v>22</v>
      </c>
      <c r="K4636" s="2">
        <v>201.13</v>
      </c>
      <c r="L4636" t="s">
        <v>28</v>
      </c>
      <c r="M4636">
        <f>YEAR(Table1[[#This Row],[order_date]])</f>
        <v>2024</v>
      </c>
      <c r="N4636">
        <f>MONTH(Table1[[#This Row],[order_date]])</f>
        <v>1</v>
      </c>
      <c r="O4636" s="3">
        <f>Table1[[#This Row],[sales]]-Table1[[#This Row],[profit]]</f>
        <v>2069.56</v>
      </c>
      <c r="P4636" s="3">
        <f>Table1[[#This Row],[sales]]*Table1[[#This Row],[quantity]]</f>
        <v>13624.14</v>
      </c>
      <c r="Q4636" s="9">
        <f>Table1[[#This Row],[delivery_date]]-Table1[[#This Row],[order_date]]</f>
        <v>2</v>
      </c>
    </row>
    <row r="4637" spans="1:17" x14ac:dyDescent="0.35">
      <c r="A4637" t="s">
        <v>4668</v>
      </c>
      <c r="B4637" t="s">
        <v>19</v>
      </c>
      <c r="C4637" t="s">
        <v>33</v>
      </c>
      <c r="D4637" s="2">
        <v>3988.75</v>
      </c>
      <c r="E4637">
        <v>0.5</v>
      </c>
      <c r="F4637">
        <v>9</v>
      </c>
      <c r="G4637" s="1">
        <v>45278</v>
      </c>
      <c r="H4637" s="1">
        <v>45281</v>
      </c>
      <c r="I4637" t="s">
        <v>21</v>
      </c>
      <c r="J4637" t="s">
        <v>22</v>
      </c>
      <c r="K4637" s="2">
        <v>343.66</v>
      </c>
      <c r="L4637" t="s">
        <v>34</v>
      </c>
      <c r="M4637">
        <f>YEAR(Table1[[#This Row],[order_date]])</f>
        <v>2023</v>
      </c>
      <c r="N4637">
        <f>MONTH(Table1[[#This Row],[order_date]])</f>
        <v>12</v>
      </c>
      <c r="O4637" s="3">
        <f>Table1[[#This Row],[sales]]-Table1[[#This Row],[profit]]</f>
        <v>3645.09</v>
      </c>
      <c r="P4637" s="3">
        <f>Table1[[#This Row],[sales]]*Table1[[#This Row],[quantity]]</f>
        <v>35898.75</v>
      </c>
      <c r="Q4637" s="9">
        <f>Table1[[#This Row],[delivery_date]]-Table1[[#This Row],[order_date]]</f>
        <v>3</v>
      </c>
    </row>
    <row r="4638" spans="1:17" x14ac:dyDescent="0.35">
      <c r="A4638" t="s">
        <v>4669</v>
      </c>
      <c r="B4638" t="s">
        <v>19</v>
      </c>
      <c r="C4638" t="s">
        <v>14</v>
      </c>
      <c r="D4638" s="2">
        <v>2829.81</v>
      </c>
      <c r="E4638">
        <v>0.22</v>
      </c>
      <c r="F4638">
        <v>6</v>
      </c>
      <c r="G4638" s="1">
        <v>44976</v>
      </c>
      <c r="H4638" s="1">
        <v>44977</v>
      </c>
      <c r="I4638" t="s">
        <v>15</v>
      </c>
      <c r="J4638" t="s">
        <v>22</v>
      </c>
      <c r="K4638" s="2">
        <v>696.5</v>
      </c>
      <c r="L4638" t="s">
        <v>28</v>
      </c>
      <c r="M4638">
        <f>YEAR(Table1[[#This Row],[order_date]])</f>
        <v>2023</v>
      </c>
      <c r="N4638">
        <f>MONTH(Table1[[#This Row],[order_date]])</f>
        <v>2</v>
      </c>
      <c r="O4638" s="3">
        <f>Table1[[#This Row],[sales]]-Table1[[#This Row],[profit]]</f>
        <v>2133.31</v>
      </c>
      <c r="P4638" s="3">
        <f>Table1[[#This Row],[sales]]*Table1[[#This Row],[quantity]]</f>
        <v>16978.86</v>
      </c>
      <c r="Q4638" s="9">
        <f>Table1[[#This Row],[delivery_date]]-Table1[[#This Row],[order_date]]</f>
        <v>1</v>
      </c>
    </row>
    <row r="4639" spans="1:17" x14ac:dyDescent="0.35">
      <c r="A4639" t="s">
        <v>4670</v>
      </c>
      <c r="B4639" t="s">
        <v>13</v>
      </c>
      <c r="C4639" t="s">
        <v>14</v>
      </c>
      <c r="D4639" s="2">
        <v>4687.74</v>
      </c>
      <c r="E4639">
        <v>0.04</v>
      </c>
      <c r="F4639">
        <v>2</v>
      </c>
      <c r="G4639" s="1">
        <v>44967</v>
      </c>
      <c r="H4639" s="1">
        <v>44973</v>
      </c>
      <c r="I4639" t="s">
        <v>21</v>
      </c>
      <c r="J4639" t="s">
        <v>27</v>
      </c>
      <c r="K4639" s="2">
        <v>1068.4000000000001</v>
      </c>
      <c r="L4639" t="s">
        <v>23</v>
      </c>
      <c r="M4639">
        <f>YEAR(Table1[[#This Row],[order_date]])</f>
        <v>2023</v>
      </c>
      <c r="N4639">
        <f>MONTH(Table1[[#This Row],[order_date]])</f>
        <v>2</v>
      </c>
      <c r="O4639" s="3">
        <f>Table1[[#This Row],[sales]]-Table1[[#This Row],[profit]]</f>
        <v>3619.3399999999997</v>
      </c>
      <c r="P4639" s="3">
        <f>Table1[[#This Row],[sales]]*Table1[[#This Row],[quantity]]</f>
        <v>9375.48</v>
      </c>
      <c r="Q4639" s="9">
        <f>Table1[[#This Row],[delivery_date]]-Table1[[#This Row],[order_date]]</f>
        <v>6</v>
      </c>
    </row>
    <row r="4640" spans="1:17" x14ac:dyDescent="0.35">
      <c r="A4640" t="s">
        <v>4671</v>
      </c>
      <c r="B4640" t="s">
        <v>19</v>
      </c>
      <c r="C4640" t="s">
        <v>20</v>
      </c>
      <c r="D4640" s="2">
        <v>651.09</v>
      </c>
      <c r="E4640">
        <v>0.43</v>
      </c>
      <c r="F4640">
        <v>8</v>
      </c>
      <c r="G4640" s="1">
        <v>45437</v>
      </c>
      <c r="H4640" s="1">
        <v>45438</v>
      </c>
      <c r="I4640" t="s">
        <v>15</v>
      </c>
      <c r="J4640" t="s">
        <v>16</v>
      </c>
      <c r="K4640" s="2">
        <v>179.78</v>
      </c>
      <c r="L4640" t="s">
        <v>17</v>
      </c>
      <c r="M4640">
        <f>YEAR(Table1[[#This Row],[order_date]])</f>
        <v>2024</v>
      </c>
      <c r="N4640">
        <f>MONTH(Table1[[#This Row],[order_date]])</f>
        <v>5</v>
      </c>
      <c r="O4640" s="3">
        <f>Table1[[#This Row],[sales]]-Table1[[#This Row],[profit]]</f>
        <v>471.31000000000006</v>
      </c>
      <c r="P4640" s="3">
        <f>Table1[[#This Row],[sales]]*Table1[[#This Row],[quantity]]</f>
        <v>5208.72</v>
      </c>
      <c r="Q4640" s="9">
        <f>Table1[[#This Row],[delivery_date]]-Table1[[#This Row],[order_date]]</f>
        <v>1</v>
      </c>
    </row>
    <row r="4641" spans="1:17" x14ac:dyDescent="0.35">
      <c r="A4641" t="s">
        <v>4672</v>
      </c>
      <c r="B4641" t="s">
        <v>19</v>
      </c>
      <c r="C4641" t="s">
        <v>26</v>
      </c>
      <c r="D4641" s="2">
        <v>741.02</v>
      </c>
      <c r="E4641">
        <v>0.05</v>
      </c>
      <c r="F4641">
        <v>9</v>
      </c>
      <c r="G4641" s="1">
        <v>45448</v>
      </c>
      <c r="H4641" s="1">
        <v>45452</v>
      </c>
      <c r="I4641" t="s">
        <v>21</v>
      </c>
      <c r="J4641" t="s">
        <v>27</v>
      </c>
      <c r="K4641" s="2">
        <v>91.51</v>
      </c>
      <c r="L4641" t="s">
        <v>39</v>
      </c>
      <c r="M4641">
        <f>YEAR(Table1[[#This Row],[order_date]])</f>
        <v>2024</v>
      </c>
      <c r="N4641">
        <f>MONTH(Table1[[#This Row],[order_date]])</f>
        <v>6</v>
      </c>
      <c r="O4641" s="3">
        <f>Table1[[#This Row],[sales]]-Table1[[#This Row],[profit]]</f>
        <v>649.51</v>
      </c>
      <c r="P4641" s="3">
        <f>Table1[[#This Row],[sales]]*Table1[[#This Row],[quantity]]</f>
        <v>6669.18</v>
      </c>
      <c r="Q4641" s="9">
        <f>Table1[[#This Row],[delivery_date]]-Table1[[#This Row],[order_date]]</f>
        <v>4</v>
      </c>
    </row>
    <row r="4642" spans="1:17" x14ac:dyDescent="0.35">
      <c r="A4642" t="s">
        <v>4673</v>
      </c>
      <c r="B4642" t="s">
        <v>19</v>
      </c>
      <c r="C4642" t="s">
        <v>36</v>
      </c>
      <c r="D4642" s="2">
        <v>4227.8900000000003</v>
      </c>
      <c r="E4642">
        <v>0.09</v>
      </c>
      <c r="F4642">
        <v>5</v>
      </c>
      <c r="G4642" s="1">
        <v>45619</v>
      </c>
      <c r="H4642" s="1">
        <v>45622</v>
      </c>
      <c r="I4642" t="s">
        <v>31</v>
      </c>
      <c r="J4642" t="s">
        <v>22</v>
      </c>
      <c r="K4642" s="2">
        <v>929.71</v>
      </c>
      <c r="L4642" t="s">
        <v>23</v>
      </c>
      <c r="M4642">
        <f>YEAR(Table1[[#This Row],[order_date]])</f>
        <v>2024</v>
      </c>
      <c r="N4642">
        <f>MONTH(Table1[[#This Row],[order_date]])</f>
        <v>11</v>
      </c>
      <c r="O4642" s="3">
        <f>Table1[[#This Row],[sales]]-Table1[[#This Row],[profit]]</f>
        <v>3298.1800000000003</v>
      </c>
      <c r="P4642" s="3">
        <f>Table1[[#This Row],[sales]]*Table1[[#This Row],[quantity]]</f>
        <v>21139.45</v>
      </c>
      <c r="Q4642" s="9">
        <f>Table1[[#This Row],[delivery_date]]-Table1[[#This Row],[order_date]]</f>
        <v>3</v>
      </c>
    </row>
    <row r="4643" spans="1:17" x14ac:dyDescent="0.35">
      <c r="A4643" t="s">
        <v>4674</v>
      </c>
      <c r="B4643" t="s">
        <v>25</v>
      </c>
      <c r="C4643" t="s">
        <v>14</v>
      </c>
      <c r="D4643" s="2">
        <v>4227.57</v>
      </c>
      <c r="E4643">
        <v>0.21</v>
      </c>
      <c r="F4643">
        <v>6</v>
      </c>
      <c r="G4643" s="1">
        <v>45103</v>
      </c>
      <c r="H4643" s="1">
        <v>45105</v>
      </c>
      <c r="I4643" t="s">
        <v>15</v>
      </c>
      <c r="J4643" t="s">
        <v>22</v>
      </c>
      <c r="K4643" s="2">
        <v>596.69000000000005</v>
      </c>
      <c r="L4643" t="s">
        <v>28</v>
      </c>
      <c r="M4643">
        <f>YEAR(Table1[[#This Row],[order_date]])</f>
        <v>2023</v>
      </c>
      <c r="N4643">
        <f>MONTH(Table1[[#This Row],[order_date]])</f>
        <v>6</v>
      </c>
      <c r="O4643" s="3">
        <f>Table1[[#This Row],[sales]]-Table1[[#This Row],[profit]]</f>
        <v>3630.8799999999997</v>
      </c>
      <c r="P4643" s="3">
        <f>Table1[[#This Row],[sales]]*Table1[[#This Row],[quantity]]</f>
        <v>25365.42</v>
      </c>
      <c r="Q4643" s="9">
        <f>Table1[[#This Row],[delivery_date]]-Table1[[#This Row],[order_date]]</f>
        <v>2</v>
      </c>
    </row>
    <row r="4644" spans="1:17" x14ac:dyDescent="0.35">
      <c r="A4644" t="s">
        <v>4675</v>
      </c>
      <c r="B4644" t="s">
        <v>25</v>
      </c>
      <c r="C4644" t="s">
        <v>36</v>
      </c>
      <c r="D4644" s="2">
        <v>2409</v>
      </c>
      <c r="E4644">
        <v>0.34</v>
      </c>
      <c r="F4644">
        <v>4</v>
      </c>
      <c r="G4644" s="1">
        <v>45336</v>
      </c>
      <c r="H4644" s="1">
        <v>45338</v>
      </c>
      <c r="I4644" t="s">
        <v>31</v>
      </c>
      <c r="J4644" t="s">
        <v>27</v>
      </c>
      <c r="K4644" s="2">
        <v>203.26</v>
      </c>
      <c r="L4644" t="s">
        <v>39</v>
      </c>
      <c r="M4644">
        <f>YEAR(Table1[[#This Row],[order_date]])</f>
        <v>2024</v>
      </c>
      <c r="N4644">
        <f>MONTH(Table1[[#This Row],[order_date]])</f>
        <v>2</v>
      </c>
      <c r="O4644" s="3">
        <f>Table1[[#This Row],[sales]]-Table1[[#This Row],[profit]]</f>
        <v>2205.7399999999998</v>
      </c>
      <c r="P4644" s="3">
        <f>Table1[[#This Row],[sales]]*Table1[[#This Row],[quantity]]</f>
        <v>9636</v>
      </c>
      <c r="Q4644" s="9">
        <f>Table1[[#This Row],[delivery_date]]-Table1[[#This Row],[order_date]]</f>
        <v>2</v>
      </c>
    </row>
    <row r="4645" spans="1:17" x14ac:dyDescent="0.35">
      <c r="A4645" t="s">
        <v>4676</v>
      </c>
      <c r="B4645" t="s">
        <v>25</v>
      </c>
      <c r="C4645" t="s">
        <v>20</v>
      </c>
      <c r="D4645" s="2">
        <v>4823.41</v>
      </c>
      <c r="E4645">
        <v>0.06</v>
      </c>
      <c r="F4645">
        <v>2</v>
      </c>
      <c r="G4645" s="1">
        <v>45034</v>
      </c>
      <c r="H4645" s="1">
        <v>45041</v>
      </c>
      <c r="I4645" t="s">
        <v>15</v>
      </c>
      <c r="J4645" t="s">
        <v>16</v>
      </c>
      <c r="K4645" s="2">
        <v>1189.02</v>
      </c>
      <c r="L4645" t="s">
        <v>34</v>
      </c>
      <c r="M4645">
        <f>YEAR(Table1[[#This Row],[order_date]])</f>
        <v>2023</v>
      </c>
      <c r="N4645">
        <f>MONTH(Table1[[#This Row],[order_date]])</f>
        <v>4</v>
      </c>
      <c r="O4645" s="3">
        <f>Table1[[#This Row],[sales]]-Table1[[#This Row],[profit]]</f>
        <v>3634.39</v>
      </c>
      <c r="P4645" s="3">
        <f>Table1[[#This Row],[sales]]*Table1[[#This Row],[quantity]]</f>
        <v>9646.82</v>
      </c>
      <c r="Q4645" s="9">
        <f>Table1[[#This Row],[delivery_date]]-Table1[[#This Row],[order_date]]</f>
        <v>7</v>
      </c>
    </row>
    <row r="4646" spans="1:17" x14ac:dyDescent="0.35">
      <c r="A4646" t="s">
        <v>4677</v>
      </c>
      <c r="B4646" t="s">
        <v>19</v>
      </c>
      <c r="C4646" t="s">
        <v>33</v>
      </c>
      <c r="D4646" s="2">
        <v>3429.01</v>
      </c>
      <c r="E4646">
        <v>0.31</v>
      </c>
      <c r="F4646">
        <v>5</v>
      </c>
      <c r="G4646" s="1">
        <v>45505</v>
      </c>
      <c r="H4646" s="1">
        <v>45511</v>
      </c>
      <c r="I4646" t="s">
        <v>15</v>
      </c>
      <c r="J4646" t="s">
        <v>22</v>
      </c>
      <c r="K4646" s="2">
        <v>707.36</v>
      </c>
      <c r="L4646" t="s">
        <v>17</v>
      </c>
      <c r="M4646">
        <f>YEAR(Table1[[#This Row],[order_date]])</f>
        <v>2024</v>
      </c>
      <c r="N4646">
        <f>MONTH(Table1[[#This Row],[order_date]])</f>
        <v>8</v>
      </c>
      <c r="O4646" s="3">
        <f>Table1[[#This Row],[sales]]-Table1[[#This Row],[profit]]</f>
        <v>2721.65</v>
      </c>
      <c r="P4646" s="3">
        <f>Table1[[#This Row],[sales]]*Table1[[#This Row],[quantity]]</f>
        <v>17145.050000000003</v>
      </c>
      <c r="Q4646" s="9">
        <f>Table1[[#This Row],[delivery_date]]-Table1[[#This Row],[order_date]]</f>
        <v>6</v>
      </c>
    </row>
    <row r="4647" spans="1:17" x14ac:dyDescent="0.35">
      <c r="A4647" t="s">
        <v>4678</v>
      </c>
      <c r="B4647" t="s">
        <v>25</v>
      </c>
      <c r="C4647" t="s">
        <v>14</v>
      </c>
      <c r="D4647" s="2">
        <v>4915.9799999999996</v>
      </c>
      <c r="E4647">
        <v>0.39</v>
      </c>
      <c r="F4647">
        <v>5</v>
      </c>
      <c r="G4647" s="1">
        <v>44962</v>
      </c>
      <c r="H4647" s="1">
        <v>44964</v>
      </c>
      <c r="I4647" t="s">
        <v>31</v>
      </c>
      <c r="J4647" t="s">
        <v>27</v>
      </c>
      <c r="K4647" s="2">
        <v>1110.04</v>
      </c>
      <c r="L4647" t="s">
        <v>17</v>
      </c>
      <c r="M4647">
        <f>YEAR(Table1[[#This Row],[order_date]])</f>
        <v>2023</v>
      </c>
      <c r="N4647">
        <f>MONTH(Table1[[#This Row],[order_date]])</f>
        <v>2</v>
      </c>
      <c r="O4647" s="3">
        <f>Table1[[#This Row],[sales]]-Table1[[#This Row],[profit]]</f>
        <v>3805.9399999999996</v>
      </c>
      <c r="P4647" s="3">
        <f>Table1[[#This Row],[sales]]*Table1[[#This Row],[quantity]]</f>
        <v>24579.899999999998</v>
      </c>
      <c r="Q4647" s="9">
        <f>Table1[[#This Row],[delivery_date]]-Table1[[#This Row],[order_date]]</f>
        <v>2</v>
      </c>
    </row>
    <row r="4648" spans="1:17" x14ac:dyDescent="0.35">
      <c r="A4648" t="s">
        <v>4679</v>
      </c>
      <c r="B4648" t="s">
        <v>19</v>
      </c>
      <c r="C4648" t="s">
        <v>26</v>
      </c>
      <c r="D4648" s="2">
        <v>2708.74</v>
      </c>
      <c r="E4648">
        <v>0.06</v>
      </c>
      <c r="F4648">
        <v>1</v>
      </c>
      <c r="G4648" s="1">
        <v>45333</v>
      </c>
      <c r="H4648" s="1">
        <v>45335</v>
      </c>
      <c r="I4648" t="s">
        <v>31</v>
      </c>
      <c r="J4648" t="s">
        <v>16</v>
      </c>
      <c r="K4648" s="2">
        <v>245.77</v>
      </c>
      <c r="L4648" t="s">
        <v>34</v>
      </c>
      <c r="M4648">
        <f>YEAR(Table1[[#This Row],[order_date]])</f>
        <v>2024</v>
      </c>
      <c r="N4648">
        <f>MONTH(Table1[[#This Row],[order_date]])</f>
        <v>2</v>
      </c>
      <c r="O4648" s="3">
        <f>Table1[[#This Row],[sales]]-Table1[[#This Row],[profit]]</f>
        <v>2462.9699999999998</v>
      </c>
      <c r="P4648" s="3">
        <f>Table1[[#This Row],[sales]]*Table1[[#This Row],[quantity]]</f>
        <v>2708.74</v>
      </c>
      <c r="Q4648" s="9">
        <f>Table1[[#This Row],[delivery_date]]-Table1[[#This Row],[order_date]]</f>
        <v>2</v>
      </c>
    </row>
    <row r="4649" spans="1:17" x14ac:dyDescent="0.35">
      <c r="A4649" t="s">
        <v>4680</v>
      </c>
      <c r="B4649" t="s">
        <v>25</v>
      </c>
      <c r="C4649" t="s">
        <v>20</v>
      </c>
      <c r="D4649" s="2">
        <v>1087.9100000000001</v>
      </c>
      <c r="E4649">
        <v>0.32</v>
      </c>
      <c r="F4649">
        <v>5</v>
      </c>
      <c r="G4649" s="1">
        <v>45276</v>
      </c>
      <c r="H4649" s="1">
        <v>45283</v>
      </c>
      <c r="I4649" t="s">
        <v>21</v>
      </c>
      <c r="J4649" t="s">
        <v>16</v>
      </c>
      <c r="K4649" s="2">
        <v>229.84</v>
      </c>
      <c r="L4649" t="s">
        <v>28</v>
      </c>
      <c r="M4649">
        <f>YEAR(Table1[[#This Row],[order_date]])</f>
        <v>2023</v>
      </c>
      <c r="N4649">
        <f>MONTH(Table1[[#This Row],[order_date]])</f>
        <v>12</v>
      </c>
      <c r="O4649" s="3">
        <f>Table1[[#This Row],[sales]]-Table1[[#This Row],[profit]]</f>
        <v>858.07</v>
      </c>
      <c r="P4649" s="3">
        <f>Table1[[#This Row],[sales]]*Table1[[#This Row],[quantity]]</f>
        <v>5439.55</v>
      </c>
      <c r="Q4649" s="9">
        <f>Table1[[#This Row],[delivery_date]]-Table1[[#This Row],[order_date]]</f>
        <v>7</v>
      </c>
    </row>
    <row r="4650" spans="1:17" x14ac:dyDescent="0.35">
      <c r="A4650" t="s">
        <v>4681</v>
      </c>
      <c r="B4650" t="s">
        <v>25</v>
      </c>
      <c r="C4650" t="s">
        <v>36</v>
      </c>
      <c r="D4650" s="2">
        <v>2277.5300000000002</v>
      </c>
      <c r="E4650">
        <v>0.48</v>
      </c>
      <c r="F4650">
        <v>1</v>
      </c>
      <c r="G4650" s="1">
        <v>45093</v>
      </c>
      <c r="H4650" s="1">
        <v>45094</v>
      </c>
      <c r="I4650" t="s">
        <v>15</v>
      </c>
      <c r="J4650" t="s">
        <v>22</v>
      </c>
      <c r="K4650" s="2">
        <v>289.99</v>
      </c>
      <c r="L4650" t="s">
        <v>17</v>
      </c>
      <c r="M4650">
        <f>YEAR(Table1[[#This Row],[order_date]])</f>
        <v>2023</v>
      </c>
      <c r="N4650">
        <f>MONTH(Table1[[#This Row],[order_date]])</f>
        <v>6</v>
      </c>
      <c r="O4650" s="3">
        <f>Table1[[#This Row],[sales]]-Table1[[#This Row],[profit]]</f>
        <v>1987.5400000000002</v>
      </c>
      <c r="P4650" s="3">
        <f>Table1[[#This Row],[sales]]*Table1[[#This Row],[quantity]]</f>
        <v>2277.5300000000002</v>
      </c>
      <c r="Q4650" s="9">
        <f>Table1[[#This Row],[delivery_date]]-Table1[[#This Row],[order_date]]</f>
        <v>1</v>
      </c>
    </row>
    <row r="4651" spans="1:17" x14ac:dyDescent="0.35">
      <c r="A4651" t="s">
        <v>4682</v>
      </c>
      <c r="B4651" t="s">
        <v>41</v>
      </c>
      <c r="C4651" t="s">
        <v>33</v>
      </c>
      <c r="D4651" s="2">
        <v>4904.3900000000003</v>
      </c>
      <c r="E4651">
        <v>0.48</v>
      </c>
      <c r="F4651">
        <v>3</v>
      </c>
      <c r="G4651" s="1">
        <v>45241</v>
      </c>
      <c r="H4651" s="1">
        <v>45242</v>
      </c>
      <c r="I4651" t="s">
        <v>31</v>
      </c>
      <c r="J4651" t="s">
        <v>16</v>
      </c>
      <c r="K4651" s="2">
        <v>553.65</v>
      </c>
      <c r="L4651" t="s">
        <v>39</v>
      </c>
      <c r="M4651">
        <f>YEAR(Table1[[#This Row],[order_date]])</f>
        <v>2023</v>
      </c>
      <c r="N4651">
        <f>MONTH(Table1[[#This Row],[order_date]])</f>
        <v>11</v>
      </c>
      <c r="O4651" s="3">
        <f>Table1[[#This Row],[sales]]-Table1[[#This Row],[profit]]</f>
        <v>4350.7400000000007</v>
      </c>
      <c r="P4651" s="3">
        <f>Table1[[#This Row],[sales]]*Table1[[#This Row],[quantity]]</f>
        <v>14713.170000000002</v>
      </c>
      <c r="Q4651" s="9">
        <f>Table1[[#This Row],[delivery_date]]-Table1[[#This Row],[order_date]]</f>
        <v>1</v>
      </c>
    </row>
    <row r="4652" spans="1:17" x14ac:dyDescent="0.35">
      <c r="A4652" t="s">
        <v>4683</v>
      </c>
      <c r="B4652" t="s">
        <v>13</v>
      </c>
      <c r="C4652" t="s">
        <v>36</v>
      </c>
      <c r="D4652" s="2">
        <v>1915.03</v>
      </c>
      <c r="E4652">
        <v>0.08</v>
      </c>
      <c r="F4652">
        <v>9</v>
      </c>
      <c r="G4652" s="1">
        <v>45205</v>
      </c>
      <c r="H4652" s="1">
        <v>45207</v>
      </c>
      <c r="I4652" t="s">
        <v>15</v>
      </c>
      <c r="J4652" t="s">
        <v>16</v>
      </c>
      <c r="K4652" s="2">
        <v>406.8</v>
      </c>
      <c r="L4652" t="s">
        <v>34</v>
      </c>
      <c r="M4652">
        <f>YEAR(Table1[[#This Row],[order_date]])</f>
        <v>2023</v>
      </c>
      <c r="N4652">
        <f>MONTH(Table1[[#This Row],[order_date]])</f>
        <v>10</v>
      </c>
      <c r="O4652" s="3">
        <f>Table1[[#This Row],[sales]]-Table1[[#This Row],[profit]]</f>
        <v>1508.23</v>
      </c>
      <c r="P4652" s="3">
        <f>Table1[[#This Row],[sales]]*Table1[[#This Row],[quantity]]</f>
        <v>17235.27</v>
      </c>
      <c r="Q4652" s="9">
        <f>Table1[[#This Row],[delivery_date]]-Table1[[#This Row],[order_date]]</f>
        <v>2</v>
      </c>
    </row>
    <row r="4653" spans="1:17" x14ac:dyDescent="0.35">
      <c r="A4653" t="s">
        <v>4684</v>
      </c>
      <c r="B4653" t="s">
        <v>19</v>
      </c>
      <c r="C4653" t="s">
        <v>26</v>
      </c>
      <c r="D4653" s="2">
        <v>4789.38</v>
      </c>
      <c r="E4653">
        <v>0.38</v>
      </c>
      <c r="F4653">
        <v>4</v>
      </c>
      <c r="G4653" s="1">
        <v>45538</v>
      </c>
      <c r="H4653" s="1">
        <v>45542</v>
      </c>
      <c r="I4653" t="s">
        <v>21</v>
      </c>
      <c r="J4653" t="s">
        <v>22</v>
      </c>
      <c r="K4653" s="2">
        <v>268.58</v>
      </c>
      <c r="L4653" t="s">
        <v>48</v>
      </c>
      <c r="M4653">
        <f>YEAR(Table1[[#This Row],[order_date]])</f>
        <v>2024</v>
      </c>
      <c r="N4653">
        <f>MONTH(Table1[[#This Row],[order_date]])</f>
        <v>9</v>
      </c>
      <c r="O4653" s="3">
        <f>Table1[[#This Row],[sales]]-Table1[[#This Row],[profit]]</f>
        <v>4520.8</v>
      </c>
      <c r="P4653" s="3">
        <f>Table1[[#This Row],[sales]]*Table1[[#This Row],[quantity]]</f>
        <v>19157.52</v>
      </c>
      <c r="Q4653" s="9">
        <f>Table1[[#This Row],[delivery_date]]-Table1[[#This Row],[order_date]]</f>
        <v>4</v>
      </c>
    </row>
    <row r="4654" spans="1:17" x14ac:dyDescent="0.35">
      <c r="A4654" t="s">
        <v>4685</v>
      </c>
      <c r="B4654" t="s">
        <v>41</v>
      </c>
      <c r="C4654" t="s">
        <v>14</v>
      </c>
      <c r="D4654" s="2">
        <v>4005.4</v>
      </c>
      <c r="E4654">
        <v>0.42</v>
      </c>
      <c r="F4654">
        <v>9</v>
      </c>
      <c r="G4654" s="1">
        <v>45266</v>
      </c>
      <c r="H4654" s="1">
        <v>45271</v>
      </c>
      <c r="I4654" t="s">
        <v>31</v>
      </c>
      <c r="J4654" t="s">
        <v>27</v>
      </c>
      <c r="K4654" s="2">
        <v>1105.75</v>
      </c>
      <c r="L4654" t="s">
        <v>48</v>
      </c>
      <c r="M4654">
        <f>YEAR(Table1[[#This Row],[order_date]])</f>
        <v>2023</v>
      </c>
      <c r="N4654">
        <f>MONTH(Table1[[#This Row],[order_date]])</f>
        <v>12</v>
      </c>
      <c r="O4654" s="3">
        <f>Table1[[#This Row],[sales]]-Table1[[#This Row],[profit]]</f>
        <v>2899.65</v>
      </c>
      <c r="P4654" s="3">
        <f>Table1[[#This Row],[sales]]*Table1[[#This Row],[quantity]]</f>
        <v>36048.6</v>
      </c>
      <c r="Q4654" s="9">
        <f>Table1[[#This Row],[delivery_date]]-Table1[[#This Row],[order_date]]</f>
        <v>5</v>
      </c>
    </row>
    <row r="4655" spans="1:17" x14ac:dyDescent="0.35">
      <c r="A4655" t="s">
        <v>4686</v>
      </c>
      <c r="B4655" t="s">
        <v>25</v>
      </c>
      <c r="C4655" t="s">
        <v>26</v>
      </c>
      <c r="D4655" s="2">
        <v>2266.3200000000002</v>
      </c>
      <c r="E4655">
        <v>0.44</v>
      </c>
      <c r="F4655">
        <v>6</v>
      </c>
      <c r="G4655" s="1">
        <v>44986</v>
      </c>
      <c r="H4655" s="1">
        <v>44989</v>
      </c>
      <c r="I4655" t="s">
        <v>21</v>
      </c>
      <c r="J4655" t="s">
        <v>27</v>
      </c>
      <c r="K4655" s="2">
        <v>205.42</v>
      </c>
      <c r="L4655" t="s">
        <v>28</v>
      </c>
      <c r="M4655">
        <f>YEAR(Table1[[#This Row],[order_date]])</f>
        <v>2023</v>
      </c>
      <c r="N4655">
        <f>MONTH(Table1[[#This Row],[order_date]])</f>
        <v>3</v>
      </c>
      <c r="O4655" s="3">
        <f>Table1[[#This Row],[sales]]-Table1[[#This Row],[profit]]</f>
        <v>2060.9</v>
      </c>
      <c r="P4655" s="3">
        <f>Table1[[#This Row],[sales]]*Table1[[#This Row],[quantity]]</f>
        <v>13597.920000000002</v>
      </c>
      <c r="Q4655" s="9">
        <f>Table1[[#This Row],[delivery_date]]-Table1[[#This Row],[order_date]]</f>
        <v>3</v>
      </c>
    </row>
    <row r="4656" spans="1:17" x14ac:dyDescent="0.35">
      <c r="A4656" t="s">
        <v>4687</v>
      </c>
      <c r="B4656" t="s">
        <v>19</v>
      </c>
      <c r="C4656" t="s">
        <v>36</v>
      </c>
      <c r="D4656" s="2">
        <v>2755.17</v>
      </c>
      <c r="E4656">
        <v>0.16</v>
      </c>
      <c r="F4656">
        <v>1</v>
      </c>
      <c r="G4656" s="1">
        <v>45028</v>
      </c>
      <c r="H4656" s="1">
        <v>45030</v>
      </c>
      <c r="I4656" t="s">
        <v>15</v>
      </c>
      <c r="J4656" t="s">
        <v>22</v>
      </c>
      <c r="K4656" s="2">
        <v>426.54</v>
      </c>
      <c r="L4656" t="s">
        <v>39</v>
      </c>
      <c r="M4656">
        <f>YEAR(Table1[[#This Row],[order_date]])</f>
        <v>2023</v>
      </c>
      <c r="N4656">
        <f>MONTH(Table1[[#This Row],[order_date]])</f>
        <v>4</v>
      </c>
      <c r="O4656" s="3">
        <f>Table1[[#This Row],[sales]]-Table1[[#This Row],[profit]]</f>
        <v>2328.63</v>
      </c>
      <c r="P4656" s="3">
        <f>Table1[[#This Row],[sales]]*Table1[[#This Row],[quantity]]</f>
        <v>2755.17</v>
      </c>
      <c r="Q4656" s="9">
        <f>Table1[[#This Row],[delivery_date]]-Table1[[#This Row],[order_date]]</f>
        <v>2</v>
      </c>
    </row>
    <row r="4657" spans="1:17" x14ac:dyDescent="0.35">
      <c r="A4657" t="s">
        <v>4688</v>
      </c>
      <c r="B4657" t="s">
        <v>25</v>
      </c>
      <c r="C4657" t="s">
        <v>36</v>
      </c>
      <c r="D4657" s="2">
        <v>3076.45</v>
      </c>
      <c r="E4657">
        <v>0.14000000000000001</v>
      </c>
      <c r="F4657">
        <v>3</v>
      </c>
      <c r="G4657" s="1">
        <v>45599</v>
      </c>
      <c r="H4657" s="1">
        <v>45602</v>
      </c>
      <c r="I4657" t="s">
        <v>21</v>
      </c>
      <c r="J4657" t="s">
        <v>16</v>
      </c>
      <c r="K4657" s="2">
        <v>572.11</v>
      </c>
      <c r="L4657" t="s">
        <v>34</v>
      </c>
      <c r="M4657">
        <f>YEAR(Table1[[#This Row],[order_date]])</f>
        <v>2024</v>
      </c>
      <c r="N4657">
        <f>MONTH(Table1[[#This Row],[order_date]])</f>
        <v>11</v>
      </c>
      <c r="O4657" s="3">
        <f>Table1[[#This Row],[sales]]-Table1[[#This Row],[profit]]</f>
        <v>2504.3399999999997</v>
      </c>
      <c r="P4657" s="3">
        <f>Table1[[#This Row],[sales]]*Table1[[#This Row],[quantity]]</f>
        <v>9229.3499999999985</v>
      </c>
      <c r="Q4657" s="9">
        <f>Table1[[#This Row],[delivery_date]]-Table1[[#This Row],[order_date]]</f>
        <v>3</v>
      </c>
    </row>
    <row r="4658" spans="1:17" x14ac:dyDescent="0.35">
      <c r="A4658" t="s">
        <v>4689</v>
      </c>
      <c r="B4658" t="s">
        <v>13</v>
      </c>
      <c r="C4658" t="s">
        <v>26</v>
      </c>
      <c r="D4658" s="2">
        <v>3362.25</v>
      </c>
      <c r="E4658">
        <v>0.02</v>
      </c>
      <c r="F4658">
        <v>3</v>
      </c>
      <c r="G4658" s="1">
        <v>45087</v>
      </c>
      <c r="H4658" s="1">
        <v>45089</v>
      </c>
      <c r="I4658" t="s">
        <v>21</v>
      </c>
      <c r="J4658" t="s">
        <v>22</v>
      </c>
      <c r="K4658" s="2">
        <v>869.88</v>
      </c>
      <c r="L4658" t="s">
        <v>28</v>
      </c>
      <c r="M4658">
        <f>YEAR(Table1[[#This Row],[order_date]])</f>
        <v>2023</v>
      </c>
      <c r="N4658">
        <f>MONTH(Table1[[#This Row],[order_date]])</f>
        <v>6</v>
      </c>
      <c r="O4658" s="3">
        <f>Table1[[#This Row],[sales]]-Table1[[#This Row],[profit]]</f>
        <v>2492.37</v>
      </c>
      <c r="P4658" s="3">
        <f>Table1[[#This Row],[sales]]*Table1[[#This Row],[quantity]]</f>
        <v>10086.75</v>
      </c>
      <c r="Q4658" s="9">
        <f>Table1[[#This Row],[delivery_date]]-Table1[[#This Row],[order_date]]</f>
        <v>2</v>
      </c>
    </row>
    <row r="4659" spans="1:17" x14ac:dyDescent="0.35">
      <c r="A4659" t="s">
        <v>4690</v>
      </c>
      <c r="B4659" t="s">
        <v>41</v>
      </c>
      <c r="C4659" t="s">
        <v>26</v>
      </c>
      <c r="D4659" s="2">
        <v>475.83</v>
      </c>
      <c r="E4659">
        <v>0.2</v>
      </c>
      <c r="F4659">
        <v>4</v>
      </c>
      <c r="G4659" s="1">
        <v>45631</v>
      </c>
      <c r="H4659" s="1">
        <v>45637</v>
      </c>
      <c r="I4659" t="s">
        <v>21</v>
      </c>
      <c r="J4659" t="s">
        <v>16</v>
      </c>
      <c r="K4659" s="2">
        <v>50.34</v>
      </c>
      <c r="L4659" t="s">
        <v>28</v>
      </c>
      <c r="M4659">
        <f>YEAR(Table1[[#This Row],[order_date]])</f>
        <v>2024</v>
      </c>
      <c r="N4659">
        <f>MONTH(Table1[[#This Row],[order_date]])</f>
        <v>12</v>
      </c>
      <c r="O4659" s="3">
        <f>Table1[[#This Row],[sales]]-Table1[[#This Row],[profit]]</f>
        <v>425.49</v>
      </c>
      <c r="P4659" s="3">
        <f>Table1[[#This Row],[sales]]*Table1[[#This Row],[quantity]]</f>
        <v>1903.32</v>
      </c>
      <c r="Q4659" s="9">
        <f>Table1[[#This Row],[delivery_date]]-Table1[[#This Row],[order_date]]</f>
        <v>6</v>
      </c>
    </row>
    <row r="4660" spans="1:17" x14ac:dyDescent="0.35">
      <c r="A4660" t="s">
        <v>4691</v>
      </c>
      <c r="B4660" t="s">
        <v>13</v>
      </c>
      <c r="C4660" t="s">
        <v>26</v>
      </c>
      <c r="D4660" s="2">
        <v>4674.58</v>
      </c>
      <c r="E4660">
        <v>0.06</v>
      </c>
      <c r="F4660">
        <v>4</v>
      </c>
      <c r="G4660" s="1">
        <v>45471</v>
      </c>
      <c r="H4660" s="1">
        <v>45477</v>
      </c>
      <c r="I4660" t="s">
        <v>21</v>
      </c>
      <c r="J4660" t="s">
        <v>22</v>
      </c>
      <c r="K4660" s="2">
        <v>1312.25</v>
      </c>
      <c r="L4660" t="s">
        <v>34</v>
      </c>
      <c r="M4660">
        <f>YEAR(Table1[[#This Row],[order_date]])</f>
        <v>2024</v>
      </c>
      <c r="N4660">
        <f>MONTH(Table1[[#This Row],[order_date]])</f>
        <v>6</v>
      </c>
      <c r="O4660" s="3">
        <f>Table1[[#This Row],[sales]]-Table1[[#This Row],[profit]]</f>
        <v>3362.33</v>
      </c>
      <c r="P4660" s="3">
        <f>Table1[[#This Row],[sales]]*Table1[[#This Row],[quantity]]</f>
        <v>18698.32</v>
      </c>
      <c r="Q4660" s="9">
        <f>Table1[[#This Row],[delivery_date]]-Table1[[#This Row],[order_date]]</f>
        <v>6</v>
      </c>
    </row>
    <row r="4661" spans="1:17" x14ac:dyDescent="0.35">
      <c r="A4661" t="s">
        <v>4692</v>
      </c>
      <c r="B4661" t="s">
        <v>41</v>
      </c>
      <c r="C4661" t="s">
        <v>33</v>
      </c>
      <c r="D4661" s="2">
        <v>3025.3</v>
      </c>
      <c r="E4661">
        <v>0.39</v>
      </c>
      <c r="F4661">
        <v>8</v>
      </c>
      <c r="G4661" s="1">
        <v>45220</v>
      </c>
      <c r="H4661" s="1">
        <v>45224</v>
      </c>
      <c r="I4661" t="s">
        <v>15</v>
      </c>
      <c r="J4661" t="s">
        <v>22</v>
      </c>
      <c r="K4661" s="2">
        <v>375.53</v>
      </c>
      <c r="L4661" t="s">
        <v>23</v>
      </c>
      <c r="M4661">
        <f>YEAR(Table1[[#This Row],[order_date]])</f>
        <v>2023</v>
      </c>
      <c r="N4661">
        <f>MONTH(Table1[[#This Row],[order_date]])</f>
        <v>10</v>
      </c>
      <c r="O4661" s="3">
        <f>Table1[[#This Row],[sales]]-Table1[[#This Row],[profit]]</f>
        <v>2649.7700000000004</v>
      </c>
      <c r="P4661" s="3">
        <f>Table1[[#This Row],[sales]]*Table1[[#This Row],[quantity]]</f>
        <v>24202.400000000001</v>
      </c>
      <c r="Q4661" s="9">
        <f>Table1[[#This Row],[delivery_date]]-Table1[[#This Row],[order_date]]</f>
        <v>4</v>
      </c>
    </row>
    <row r="4662" spans="1:17" x14ac:dyDescent="0.35">
      <c r="A4662" t="s">
        <v>4693</v>
      </c>
      <c r="B4662" t="s">
        <v>25</v>
      </c>
      <c r="C4662" t="s">
        <v>36</v>
      </c>
      <c r="D4662" s="2">
        <v>4662.63</v>
      </c>
      <c r="E4662">
        <v>7.0000000000000007E-2</v>
      </c>
      <c r="F4662">
        <v>3</v>
      </c>
      <c r="G4662" s="1">
        <v>45078</v>
      </c>
      <c r="H4662" s="1">
        <v>45083</v>
      </c>
      <c r="I4662" t="s">
        <v>21</v>
      </c>
      <c r="J4662" t="s">
        <v>27</v>
      </c>
      <c r="K4662" s="2">
        <v>860.13</v>
      </c>
      <c r="L4662" t="s">
        <v>28</v>
      </c>
      <c r="M4662">
        <f>YEAR(Table1[[#This Row],[order_date]])</f>
        <v>2023</v>
      </c>
      <c r="N4662">
        <f>MONTH(Table1[[#This Row],[order_date]])</f>
        <v>6</v>
      </c>
      <c r="O4662" s="3">
        <f>Table1[[#This Row],[sales]]-Table1[[#This Row],[profit]]</f>
        <v>3802.5</v>
      </c>
      <c r="P4662" s="3">
        <f>Table1[[#This Row],[sales]]*Table1[[#This Row],[quantity]]</f>
        <v>13987.89</v>
      </c>
      <c r="Q4662" s="9">
        <f>Table1[[#This Row],[delivery_date]]-Table1[[#This Row],[order_date]]</f>
        <v>5</v>
      </c>
    </row>
    <row r="4663" spans="1:17" x14ac:dyDescent="0.35">
      <c r="A4663" t="s">
        <v>4694</v>
      </c>
      <c r="B4663" t="s">
        <v>13</v>
      </c>
      <c r="C4663" t="s">
        <v>20</v>
      </c>
      <c r="D4663" s="2">
        <v>3196.3</v>
      </c>
      <c r="E4663">
        <v>0.41</v>
      </c>
      <c r="F4663">
        <v>4</v>
      </c>
      <c r="G4663" s="1">
        <v>45383</v>
      </c>
      <c r="H4663" s="1">
        <v>45385</v>
      </c>
      <c r="I4663" t="s">
        <v>21</v>
      </c>
      <c r="J4663" t="s">
        <v>22</v>
      </c>
      <c r="K4663" s="2">
        <v>294.95999999999998</v>
      </c>
      <c r="L4663" t="s">
        <v>23</v>
      </c>
      <c r="M4663">
        <f>YEAR(Table1[[#This Row],[order_date]])</f>
        <v>2024</v>
      </c>
      <c r="N4663">
        <f>MONTH(Table1[[#This Row],[order_date]])</f>
        <v>4</v>
      </c>
      <c r="O4663" s="3">
        <f>Table1[[#This Row],[sales]]-Table1[[#This Row],[profit]]</f>
        <v>2901.34</v>
      </c>
      <c r="P4663" s="3">
        <f>Table1[[#This Row],[sales]]*Table1[[#This Row],[quantity]]</f>
        <v>12785.2</v>
      </c>
      <c r="Q4663" s="9">
        <f>Table1[[#This Row],[delivery_date]]-Table1[[#This Row],[order_date]]</f>
        <v>2</v>
      </c>
    </row>
    <row r="4664" spans="1:17" x14ac:dyDescent="0.35">
      <c r="A4664" t="s">
        <v>4695</v>
      </c>
      <c r="B4664" t="s">
        <v>13</v>
      </c>
      <c r="C4664" t="s">
        <v>33</v>
      </c>
      <c r="D4664" s="2">
        <v>2211.98</v>
      </c>
      <c r="E4664">
        <v>0.05</v>
      </c>
      <c r="F4664">
        <v>3</v>
      </c>
      <c r="G4664" s="1">
        <v>45277</v>
      </c>
      <c r="H4664" s="1">
        <v>45284</v>
      </c>
      <c r="I4664" t="s">
        <v>21</v>
      </c>
      <c r="J4664" t="s">
        <v>27</v>
      </c>
      <c r="K4664" s="2">
        <v>454.77</v>
      </c>
      <c r="L4664" t="s">
        <v>28</v>
      </c>
      <c r="M4664">
        <f>YEAR(Table1[[#This Row],[order_date]])</f>
        <v>2023</v>
      </c>
      <c r="N4664">
        <f>MONTH(Table1[[#This Row],[order_date]])</f>
        <v>12</v>
      </c>
      <c r="O4664" s="3">
        <f>Table1[[#This Row],[sales]]-Table1[[#This Row],[profit]]</f>
        <v>1757.21</v>
      </c>
      <c r="P4664" s="3">
        <f>Table1[[#This Row],[sales]]*Table1[[#This Row],[quantity]]</f>
        <v>6635.9400000000005</v>
      </c>
      <c r="Q4664" s="9">
        <f>Table1[[#This Row],[delivery_date]]-Table1[[#This Row],[order_date]]</f>
        <v>7</v>
      </c>
    </row>
    <row r="4665" spans="1:17" x14ac:dyDescent="0.35">
      <c r="A4665" t="s">
        <v>4696</v>
      </c>
      <c r="B4665" t="s">
        <v>25</v>
      </c>
      <c r="C4665" t="s">
        <v>33</v>
      </c>
      <c r="D4665" s="2">
        <v>2877.95</v>
      </c>
      <c r="E4665">
        <v>0.24</v>
      </c>
      <c r="F4665">
        <v>7</v>
      </c>
      <c r="G4665" s="1">
        <v>45653</v>
      </c>
      <c r="H4665" s="1">
        <v>45655</v>
      </c>
      <c r="I4665" t="s">
        <v>21</v>
      </c>
      <c r="J4665" t="s">
        <v>22</v>
      </c>
      <c r="K4665" s="2">
        <v>256.66000000000003</v>
      </c>
      <c r="L4665" t="s">
        <v>17</v>
      </c>
      <c r="M4665">
        <f>YEAR(Table1[[#This Row],[order_date]])</f>
        <v>2024</v>
      </c>
      <c r="N4665">
        <f>MONTH(Table1[[#This Row],[order_date]])</f>
        <v>12</v>
      </c>
      <c r="O4665" s="3">
        <f>Table1[[#This Row],[sales]]-Table1[[#This Row],[profit]]</f>
        <v>2621.29</v>
      </c>
      <c r="P4665" s="3">
        <f>Table1[[#This Row],[sales]]*Table1[[#This Row],[quantity]]</f>
        <v>20145.649999999998</v>
      </c>
      <c r="Q4665" s="9">
        <f>Table1[[#This Row],[delivery_date]]-Table1[[#This Row],[order_date]]</f>
        <v>2</v>
      </c>
    </row>
    <row r="4666" spans="1:17" x14ac:dyDescent="0.35">
      <c r="A4666" t="s">
        <v>4697</v>
      </c>
      <c r="B4666" t="s">
        <v>13</v>
      </c>
      <c r="C4666" t="s">
        <v>33</v>
      </c>
      <c r="D4666" s="2">
        <v>4164.57</v>
      </c>
      <c r="E4666">
        <v>0.19</v>
      </c>
      <c r="F4666">
        <v>6</v>
      </c>
      <c r="G4666" s="1">
        <v>45392</v>
      </c>
      <c r="H4666" s="1">
        <v>45397</v>
      </c>
      <c r="I4666" t="s">
        <v>21</v>
      </c>
      <c r="J4666" t="s">
        <v>27</v>
      </c>
      <c r="K4666" s="2">
        <v>295.83999999999997</v>
      </c>
      <c r="L4666" t="s">
        <v>48</v>
      </c>
      <c r="M4666">
        <f>YEAR(Table1[[#This Row],[order_date]])</f>
        <v>2024</v>
      </c>
      <c r="N4666">
        <f>MONTH(Table1[[#This Row],[order_date]])</f>
        <v>4</v>
      </c>
      <c r="O4666" s="3">
        <f>Table1[[#This Row],[sales]]-Table1[[#This Row],[profit]]</f>
        <v>3868.7299999999996</v>
      </c>
      <c r="P4666" s="3">
        <f>Table1[[#This Row],[sales]]*Table1[[#This Row],[quantity]]</f>
        <v>24987.42</v>
      </c>
      <c r="Q4666" s="9">
        <f>Table1[[#This Row],[delivery_date]]-Table1[[#This Row],[order_date]]</f>
        <v>5</v>
      </c>
    </row>
    <row r="4667" spans="1:17" x14ac:dyDescent="0.35">
      <c r="A4667" t="s">
        <v>4698</v>
      </c>
      <c r="B4667" t="s">
        <v>19</v>
      </c>
      <c r="C4667" t="s">
        <v>20</v>
      </c>
      <c r="D4667" s="2">
        <v>1698.02</v>
      </c>
      <c r="E4667">
        <v>0.3</v>
      </c>
      <c r="F4667">
        <v>1</v>
      </c>
      <c r="G4667" s="1">
        <v>45429</v>
      </c>
      <c r="H4667" s="1">
        <v>45431</v>
      </c>
      <c r="I4667" t="s">
        <v>21</v>
      </c>
      <c r="J4667" t="s">
        <v>16</v>
      </c>
      <c r="K4667" s="2">
        <v>293.61</v>
      </c>
      <c r="L4667" t="s">
        <v>23</v>
      </c>
      <c r="M4667">
        <f>YEAR(Table1[[#This Row],[order_date]])</f>
        <v>2024</v>
      </c>
      <c r="N4667">
        <f>MONTH(Table1[[#This Row],[order_date]])</f>
        <v>5</v>
      </c>
      <c r="O4667" s="3">
        <f>Table1[[#This Row],[sales]]-Table1[[#This Row],[profit]]</f>
        <v>1404.4099999999999</v>
      </c>
      <c r="P4667" s="3">
        <f>Table1[[#This Row],[sales]]*Table1[[#This Row],[quantity]]</f>
        <v>1698.02</v>
      </c>
      <c r="Q4667" s="9">
        <f>Table1[[#This Row],[delivery_date]]-Table1[[#This Row],[order_date]]</f>
        <v>2</v>
      </c>
    </row>
    <row r="4668" spans="1:17" x14ac:dyDescent="0.35">
      <c r="A4668" t="s">
        <v>4699</v>
      </c>
      <c r="B4668" t="s">
        <v>41</v>
      </c>
      <c r="C4668" t="s">
        <v>26</v>
      </c>
      <c r="D4668" s="2">
        <v>4786.6499999999996</v>
      </c>
      <c r="E4668">
        <v>0.26</v>
      </c>
      <c r="F4668">
        <v>1</v>
      </c>
      <c r="G4668" s="1">
        <v>44984</v>
      </c>
      <c r="H4668" s="1">
        <v>44985</v>
      </c>
      <c r="I4668" t="s">
        <v>15</v>
      </c>
      <c r="J4668" t="s">
        <v>16</v>
      </c>
      <c r="K4668" s="2">
        <v>1074.1099999999999</v>
      </c>
      <c r="L4668" t="s">
        <v>39</v>
      </c>
      <c r="M4668">
        <f>YEAR(Table1[[#This Row],[order_date]])</f>
        <v>2023</v>
      </c>
      <c r="N4668">
        <f>MONTH(Table1[[#This Row],[order_date]])</f>
        <v>2</v>
      </c>
      <c r="O4668" s="3">
        <f>Table1[[#This Row],[sales]]-Table1[[#This Row],[profit]]</f>
        <v>3712.54</v>
      </c>
      <c r="P4668" s="3">
        <f>Table1[[#This Row],[sales]]*Table1[[#This Row],[quantity]]</f>
        <v>4786.6499999999996</v>
      </c>
      <c r="Q4668" s="9">
        <f>Table1[[#This Row],[delivery_date]]-Table1[[#This Row],[order_date]]</f>
        <v>1</v>
      </c>
    </row>
    <row r="4669" spans="1:17" x14ac:dyDescent="0.35">
      <c r="A4669" t="s">
        <v>4700</v>
      </c>
      <c r="B4669" t="s">
        <v>41</v>
      </c>
      <c r="C4669" t="s">
        <v>36</v>
      </c>
      <c r="D4669" s="2">
        <v>2383.1799999999998</v>
      </c>
      <c r="E4669">
        <v>0.3</v>
      </c>
      <c r="F4669">
        <v>6</v>
      </c>
      <c r="G4669" s="1">
        <v>45656</v>
      </c>
      <c r="H4669" s="1">
        <v>45660</v>
      </c>
      <c r="I4669" t="s">
        <v>21</v>
      </c>
      <c r="J4669" t="s">
        <v>16</v>
      </c>
      <c r="K4669" s="2">
        <v>230.37</v>
      </c>
      <c r="L4669" t="s">
        <v>23</v>
      </c>
      <c r="M4669">
        <f>YEAR(Table1[[#This Row],[order_date]])</f>
        <v>2024</v>
      </c>
      <c r="N4669">
        <f>MONTH(Table1[[#This Row],[order_date]])</f>
        <v>12</v>
      </c>
      <c r="O4669" s="3">
        <f>Table1[[#This Row],[sales]]-Table1[[#This Row],[profit]]</f>
        <v>2152.81</v>
      </c>
      <c r="P4669" s="3">
        <f>Table1[[#This Row],[sales]]*Table1[[#This Row],[quantity]]</f>
        <v>14299.079999999998</v>
      </c>
      <c r="Q4669" s="9">
        <f>Table1[[#This Row],[delivery_date]]-Table1[[#This Row],[order_date]]</f>
        <v>4</v>
      </c>
    </row>
    <row r="4670" spans="1:17" x14ac:dyDescent="0.35">
      <c r="A4670" t="s">
        <v>4701</v>
      </c>
      <c r="B4670" t="s">
        <v>41</v>
      </c>
      <c r="C4670" t="s">
        <v>14</v>
      </c>
      <c r="D4670" s="2">
        <v>4785.5600000000004</v>
      </c>
      <c r="E4670">
        <v>0</v>
      </c>
      <c r="F4670">
        <v>3</v>
      </c>
      <c r="G4670" s="1">
        <v>45279</v>
      </c>
      <c r="H4670" s="1">
        <v>45280</v>
      </c>
      <c r="I4670" t="s">
        <v>15</v>
      </c>
      <c r="J4670" t="s">
        <v>22</v>
      </c>
      <c r="K4670" s="2">
        <v>304.76</v>
      </c>
      <c r="L4670" t="s">
        <v>48</v>
      </c>
      <c r="M4670">
        <f>YEAR(Table1[[#This Row],[order_date]])</f>
        <v>2023</v>
      </c>
      <c r="N4670">
        <f>MONTH(Table1[[#This Row],[order_date]])</f>
        <v>12</v>
      </c>
      <c r="O4670" s="3">
        <f>Table1[[#This Row],[sales]]-Table1[[#This Row],[profit]]</f>
        <v>4480.8</v>
      </c>
      <c r="P4670" s="3">
        <f>Table1[[#This Row],[sales]]*Table1[[#This Row],[quantity]]</f>
        <v>14356.68</v>
      </c>
      <c r="Q4670" s="9">
        <f>Table1[[#This Row],[delivery_date]]-Table1[[#This Row],[order_date]]</f>
        <v>1</v>
      </c>
    </row>
    <row r="4671" spans="1:17" x14ac:dyDescent="0.35">
      <c r="A4671" t="s">
        <v>4702</v>
      </c>
      <c r="B4671" t="s">
        <v>19</v>
      </c>
      <c r="C4671" t="s">
        <v>14</v>
      </c>
      <c r="D4671" s="2">
        <v>4415.71</v>
      </c>
      <c r="E4671">
        <v>0.06</v>
      </c>
      <c r="F4671">
        <v>9</v>
      </c>
      <c r="G4671" s="1">
        <v>45559</v>
      </c>
      <c r="H4671" s="1">
        <v>45565</v>
      </c>
      <c r="I4671" t="s">
        <v>21</v>
      </c>
      <c r="J4671" t="s">
        <v>27</v>
      </c>
      <c r="K4671" s="2">
        <v>267.69</v>
      </c>
      <c r="L4671" t="s">
        <v>34</v>
      </c>
      <c r="M4671">
        <f>YEAR(Table1[[#This Row],[order_date]])</f>
        <v>2024</v>
      </c>
      <c r="N4671">
        <f>MONTH(Table1[[#This Row],[order_date]])</f>
        <v>9</v>
      </c>
      <c r="O4671" s="3">
        <f>Table1[[#This Row],[sales]]-Table1[[#This Row],[profit]]</f>
        <v>4148.0200000000004</v>
      </c>
      <c r="P4671" s="3">
        <f>Table1[[#This Row],[sales]]*Table1[[#This Row],[quantity]]</f>
        <v>39741.39</v>
      </c>
      <c r="Q4671" s="9">
        <f>Table1[[#This Row],[delivery_date]]-Table1[[#This Row],[order_date]]</f>
        <v>6</v>
      </c>
    </row>
    <row r="4672" spans="1:17" x14ac:dyDescent="0.35">
      <c r="A4672" t="s">
        <v>4703</v>
      </c>
      <c r="B4672" t="s">
        <v>41</v>
      </c>
      <c r="C4672" t="s">
        <v>36</v>
      </c>
      <c r="D4672" s="2">
        <v>3861.54</v>
      </c>
      <c r="E4672">
        <v>0.26</v>
      </c>
      <c r="F4672">
        <v>2</v>
      </c>
      <c r="G4672" s="1">
        <v>45070</v>
      </c>
      <c r="H4672" s="1">
        <v>45074</v>
      </c>
      <c r="I4672" t="s">
        <v>15</v>
      </c>
      <c r="J4672" t="s">
        <v>27</v>
      </c>
      <c r="K4672" s="2">
        <v>194.49</v>
      </c>
      <c r="L4672" t="s">
        <v>23</v>
      </c>
      <c r="M4672">
        <f>YEAR(Table1[[#This Row],[order_date]])</f>
        <v>2023</v>
      </c>
      <c r="N4672">
        <f>MONTH(Table1[[#This Row],[order_date]])</f>
        <v>5</v>
      </c>
      <c r="O4672" s="3">
        <f>Table1[[#This Row],[sales]]-Table1[[#This Row],[profit]]</f>
        <v>3667.05</v>
      </c>
      <c r="P4672" s="3">
        <f>Table1[[#This Row],[sales]]*Table1[[#This Row],[quantity]]</f>
        <v>7723.08</v>
      </c>
      <c r="Q4672" s="9">
        <f>Table1[[#This Row],[delivery_date]]-Table1[[#This Row],[order_date]]</f>
        <v>4</v>
      </c>
    </row>
    <row r="4673" spans="1:17" x14ac:dyDescent="0.35">
      <c r="A4673" t="s">
        <v>4704</v>
      </c>
      <c r="B4673" t="s">
        <v>25</v>
      </c>
      <c r="C4673" t="s">
        <v>20</v>
      </c>
      <c r="D4673" s="2">
        <v>2390.4499999999998</v>
      </c>
      <c r="E4673">
        <v>0.11</v>
      </c>
      <c r="F4673">
        <v>3</v>
      </c>
      <c r="G4673" s="1">
        <v>45582</v>
      </c>
      <c r="H4673" s="1">
        <v>45583</v>
      </c>
      <c r="I4673" t="s">
        <v>31</v>
      </c>
      <c r="J4673" t="s">
        <v>22</v>
      </c>
      <c r="K4673" s="2">
        <v>259.2</v>
      </c>
      <c r="L4673" t="s">
        <v>48</v>
      </c>
      <c r="M4673">
        <f>YEAR(Table1[[#This Row],[order_date]])</f>
        <v>2024</v>
      </c>
      <c r="N4673">
        <f>MONTH(Table1[[#This Row],[order_date]])</f>
        <v>10</v>
      </c>
      <c r="O4673" s="3">
        <f>Table1[[#This Row],[sales]]-Table1[[#This Row],[profit]]</f>
        <v>2131.25</v>
      </c>
      <c r="P4673" s="3">
        <f>Table1[[#This Row],[sales]]*Table1[[#This Row],[quantity]]</f>
        <v>7171.3499999999995</v>
      </c>
      <c r="Q4673" s="9">
        <f>Table1[[#This Row],[delivery_date]]-Table1[[#This Row],[order_date]]</f>
        <v>1</v>
      </c>
    </row>
    <row r="4674" spans="1:17" x14ac:dyDescent="0.35">
      <c r="A4674" t="s">
        <v>4705</v>
      </c>
      <c r="B4674" t="s">
        <v>13</v>
      </c>
      <c r="C4674" t="s">
        <v>14</v>
      </c>
      <c r="D4674" s="2">
        <v>2976.03</v>
      </c>
      <c r="E4674">
        <v>0.04</v>
      </c>
      <c r="F4674">
        <v>9</v>
      </c>
      <c r="G4674" s="1">
        <v>45343</v>
      </c>
      <c r="H4674" s="1">
        <v>45349</v>
      </c>
      <c r="I4674" t="s">
        <v>15</v>
      </c>
      <c r="J4674" t="s">
        <v>27</v>
      </c>
      <c r="K4674" s="2">
        <v>793.5</v>
      </c>
      <c r="L4674" t="s">
        <v>23</v>
      </c>
      <c r="M4674">
        <f>YEAR(Table1[[#This Row],[order_date]])</f>
        <v>2024</v>
      </c>
      <c r="N4674">
        <f>MONTH(Table1[[#This Row],[order_date]])</f>
        <v>2</v>
      </c>
      <c r="O4674" s="3">
        <f>Table1[[#This Row],[sales]]-Table1[[#This Row],[profit]]</f>
        <v>2182.5300000000002</v>
      </c>
      <c r="P4674" s="3">
        <f>Table1[[#This Row],[sales]]*Table1[[#This Row],[quantity]]</f>
        <v>26784.27</v>
      </c>
      <c r="Q4674" s="9">
        <f>Table1[[#This Row],[delivery_date]]-Table1[[#This Row],[order_date]]</f>
        <v>6</v>
      </c>
    </row>
    <row r="4675" spans="1:17" x14ac:dyDescent="0.35">
      <c r="A4675" t="s">
        <v>4706</v>
      </c>
      <c r="B4675" t="s">
        <v>19</v>
      </c>
      <c r="C4675" t="s">
        <v>33</v>
      </c>
      <c r="D4675" s="2">
        <v>4206.34</v>
      </c>
      <c r="E4675">
        <v>0.11</v>
      </c>
      <c r="F4675">
        <v>6</v>
      </c>
      <c r="G4675" s="1">
        <v>45221</v>
      </c>
      <c r="H4675" s="1">
        <v>45222</v>
      </c>
      <c r="I4675" t="s">
        <v>31</v>
      </c>
      <c r="J4675" t="s">
        <v>22</v>
      </c>
      <c r="K4675" s="2">
        <v>685.74</v>
      </c>
      <c r="L4675" t="s">
        <v>23</v>
      </c>
      <c r="M4675">
        <f>YEAR(Table1[[#This Row],[order_date]])</f>
        <v>2023</v>
      </c>
      <c r="N4675">
        <f>MONTH(Table1[[#This Row],[order_date]])</f>
        <v>10</v>
      </c>
      <c r="O4675" s="3">
        <f>Table1[[#This Row],[sales]]-Table1[[#This Row],[profit]]</f>
        <v>3520.6000000000004</v>
      </c>
      <c r="P4675" s="3">
        <f>Table1[[#This Row],[sales]]*Table1[[#This Row],[quantity]]</f>
        <v>25238.04</v>
      </c>
      <c r="Q4675" s="9">
        <f>Table1[[#This Row],[delivery_date]]-Table1[[#This Row],[order_date]]</f>
        <v>1</v>
      </c>
    </row>
    <row r="4676" spans="1:17" x14ac:dyDescent="0.35">
      <c r="A4676" t="s">
        <v>4707</v>
      </c>
      <c r="B4676" t="s">
        <v>41</v>
      </c>
      <c r="C4676" t="s">
        <v>14</v>
      </c>
      <c r="D4676" s="2">
        <v>2765.87</v>
      </c>
      <c r="E4676">
        <v>0.39</v>
      </c>
      <c r="F4676">
        <v>1</v>
      </c>
      <c r="G4676" s="1">
        <v>45484</v>
      </c>
      <c r="H4676" s="1">
        <v>45490</v>
      </c>
      <c r="I4676" t="s">
        <v>31</v>
      </c>
      <c r="J4676" t="s">
        <v>27</v>
      </c>
      <c r="K4676" s="2">
        <v>776.64</v>
      </c>
      <c r="L4676" t="s">
        <v>48</v>
      </c>
      <c r="M4676">
        <f>YEAR(Table1[[#This Row],[order_date]])</f>
        <v>2024</v>
      </c>
      <c r="N4676">
        <f>MONTH(Table1[[#This Row],[order_date]])</f>
        <v>7</v>
      </c>
      <c r="O4676" s="3">
        <f>Table1[[#This Row],[sales]]-Table1[[#This Row],[profit]]</f>
        <v>1989.23</v>
      </c>
      <c r="P4676" s="3">
        <f>Table1[[#This Row],[sales]]*Table1[[#This Row],[quantity]]</f>
        <v>2765.87</v>
      </c>
      <c r="Q4676" s="9">
        <f>Table1[[#This Row],[delivery_date]]-Table1[[#This Row],[order_date]]</f>
        <v>6</v>
      </c>
    </row>
    <row r="4677" spans="1:17" x14ac:dyDescent="0.35">
      <c r="A4677" t="s">
        <v>4708</v>
      </c>
      <c r="B4677" t="s">
        <v>25</v>
      </c>
      <c r="C4677" t="s">
        <v>36</v>
      </c>
      <c r="D4677" s="2">
        <v>3717.13</v>
      </c>
      <c r="E4677">
        <v>0.27</v>
      </c>
      <c r="F4677">
        <v>2</v>
      </c>
      <c r="G4677" s="1">
        <v>45421</v>
      </c>
      <c r="H4677" s="1">
        <v>45423</v>
      </c>
      <c r="I4677" t="s">
        <v>15</v>
      </c>
      <c r="J4677" t="s">
        <v>22</v>
      </c>
      <c r="K4677" s="2">
        <v>417.61</v>
      </c>
      <c r="L4677" t="s">
        <v>48</v>
      </c>
      <c r="M4677">
        <f>YEAR(Table1[[#This Row],[order_date]])</f>
        <v>2024</v>
      </c>
      <c r="N4677">
        <f>MONTH(Table1[[#This Row],[order_date]])</f>
        <v>5</v>
      </c>
      <c r="O4677" s="3">
        <f>Table1[[#This Row],[sales]]-Table1[[#This Row],[profit]]</f>
        <v>3299.52</v>
      </c>
      <c r="P4677" s="3">
        <f>Table1[[#This Row],[sales]]*Table1[[#This Row],[quantity]]</f>
        <v>7434.26</v>
      </c>
      <c r="Q4677" s="9">
        <f>Table1[[#This Row],[delivery_date]]-Table1[[#This Row],[order_date]]</f>
        <v>2</v>
      </c>
    </row>
    <row r="4678" spans="1:17" x14ac:dyDescent="0.35">
      <c r="A4678" t="s">
        <v>4709</v>
      </c>
      <c r="B4678" t="s">
        <v>13</v>
      </c>
      <c r="C4678" t="s">
        <v>33</v>
      </c>
      <c r="D4678" s="2">
        <v>3974.23</v>
      </c>
      <c r="E4678">
        <v>0.1</v>
      </c>
      <c r="F4678">
        <v>7</v>
      </c>
      <c r="G4678" s="1">
        <v>45348</v>
      </c>
      <c r="H4678" s="1">
        <v>45352</v>
      </c>
      <c r="I4678" t="s">
        <v>31</v>
      </c>
      <c r="J4678" t="s">
        <v>27</v>
      </c>
      <c r="K4678" s="2">
        <v>1175.75</v>
      </c>
      <c r="L4678" t="s">
        <v>17</v>
      </c>
      <c r="M4678">
        <f>YEAR(Table1[[#This Row],[order_date]])</f>
        <v>2024</v>
      </c>
      <c r="N4678">
        <f>MONTH(Table1[[#This Row],[order_date]])</f>
        <v>2</v>
      </c>
      <c r="O4678" s="3">
        <f>Table1[[#This Row],[sales]]-Table1[[#This Row],[profit]]</f>
        <v>2798.48</v>
      </c>
      <c r="P4678" s="3">
        <f>Table1[[#This Row],[sales]]*Table1[[#This Row],[quantity]]</f>
        <v>27819.61</v>
      </c>
      <c r="Q4678" s="9">
        <f>Table1[[#This Row],[delivery_date]]-Table1[[#This Row],[order_date]]</f>
        <v>4</v>
      </c>
    </row>
    <row r="4679" spans="1:17" x14ac:dyDescent="0.35">
      <c r="A4679" t="s">
        <v>4710</v>
      </c>
      <c r="B4679" t="s">
        <v>13</v>
      </c>
      <c r="C4679" t="s">
        <v>14</v>
      </c>
      <c r="D4679" s="2">
        <v>2614.17</v>
      </c>
      <c r="E4679">
        <v>0.01</v>
      </c>
      <c r="F4679">
        <v>6</v>
      </c>
      <c r="G4679" s="1">
        <v>45077</v>
      </c>
      <c r="H4679" s="1">
        <v>45081</v>
      </c>
      <c r="I4679" t="s">
        <v>31</v>
      </c>
      <c r="J4679" t="s">
        <v>16</v>
      </c>
      <c r="K4679" s="2">
        <v>669.79</v>
      </c>
      <c r="L4679" t="s">
        <v>48</v>
      </c>
      <c r="M4679">
        <f>YEAR(Table1[[#This Row],[order_date]])</f>
        <v>2023</v>
      </c>
      <c r="N4679">
        <f>MONTH(Table1[[#This Row],[order_date]])</f>
        <v>5</v>
      </c>
      <c r="O4679" s="3">
        <f>Table1[[#This Row],[sales]]-Table1[[#This Row],[profit]]</f>
        <v>1944.38</v>
      </c>
      <c r="P4679" s="3">
        <f>Table1[[#This Row],[sales]]*Table1[[#This Row],[quantity]]</f>
        <v>15685.02</v>
      </c>
      <c r="Q4679" s="9">
        <f>Table1[[#This Row],[delivery_date]]-Table1[[#This Row],[order_date]]</f>
        <v>4</v>
      </c>
    </row>
    <row r="4680" spans="1:17" x14ac:dyDescent="0.35">
      <c r="A4680" t="s">
        <v>4711</v>
      </c>
      <c r="B4680" t="s">
        <v>19</v>
      </c>
      <c r="C4680" t="s">
        <v>36</v>
      </c>
      <c r="D4680" s="2">
        <v>2727.61</v>
      </c>
      <c r="E4680">
        <v>0.18</v>
      </c>
      <c r="F4680">
        <v>1</v>
      </c>
      <c r="G4680" s="1">
        <v>44952</v>
      </c>
      <c r="H4680" s="1">
        <v>44954</v>
      </c>
      <c r="I4680" t="s">
        <v>31</v>
      </c>
      <c r="J4680" t="s">
        <v>27</v>
      </c>
      <c r="K4680" s="2">
        <v>670.88</v>
      </c>
      <c r="L4680" t="s">
        <v>48</v>
      </c>
      <c r="M4680">
        <f>YEAR(Table1[[#This Row],[order_date]])</f>
        <v>2023</v>
      </c>
      <c r="N4680">
        <f>MONTH(Table1[[#This Row],[order_date]])</f>
        <v>1</v>
      </c>
      <c r="O4680" s="3">
        <f>Table1[[#This Row],[sales]]-Table1[[#This Row],[profit]]</f>
        <v>2056.73</v>
      </c>
      <c r="P4680" s="3">
        <f>Table1[[#This Row],[sales]]*Table1[[#This Row],[quantity]]</f>
        <v>2727.61</v>
      </c>
      <c r="Q4680" s="9">
        <f>Table1[[#This Row],[delivery_date]]-Table1[[#This Row],[order_date]]</f>
        <v>2</v>
      </c>
    </row>
    <row r="4681" spans="1:17" x14ac:dyDescent="0.35">
      <c r="A4681" t="s">
        <v>4712</v>
      </c>
      <c r="B4681" t="s">
        <v>19</v>
      </c>
      <c r="C4681" t="s">
        <v>20</v>
      </c>
      <c r="D4681" s="2">
        <v>1069.3900000000001</v>
      </c>
      <c r="E4681">
        <v>0.18</v>
      </c>
      <c r="F4681">
        <v>2</v>
      </c>
      <c r="G4681" s="1">
        <v>45519</v>
      </c>
      <c r="H4681" s="1">
        <v>45525</v>
      </c>
      <c r="I4681" t="s">
        <v>21</v>
      </c>
      <c r="J4681" t="s">
        <v>22</v>
      </c>
      <c r="K4681" s="2">
        <v>212.7</v>
      </c>
      <c r="L4681" t="s">
        <v>48</v>
      </c>
      <c r="M4681">
        <f>YEAR(Table1[[#This Row],[order_date]])</f>
        <v>2024</v>
      </c>
      <c r="N4681">
        <f>MONTH(Table1[[#This Row],[order_date]])</f>
        <v>8</v>
      </c>
      <c r="O4681" s="3">
        <f>Table1[[#This Row],[sales]]-Table1[[#This Row],[profit]]</f>
        <v>856.69</v>
      </c>
      <c r="P4681" s="3">
        <f>Table1[[#This Row],[sales]]*Table1[[#This Row],[quantity]]</f>
        <v>2138.7800000000002</v>
      </c>
      <c r="Q4681" s="9">
        <f>Table1[[#This Row],[delivery_date]]-Table1[[#This Row],[order_date]]</f>
        <v>6</v>
      </c>
    </row>
    <row r="4682" spans="1:17" x14ac:dyDescent="0.35">
      <c r="A4682" t="s">
        <v>4713</v>
      </c>
      <c r="B4682" t="s">
        <v>19</v>
      </c>
      <c r="C4682" t="s">
        <v>36</v>
      </c>
      <c r="D4682" s="2">
        <v>1299.22</v>
      </c>
      <c r="E4682">
        <v>0.37</v>
      </c>
      <c r="F4682">
        <v>6</v>
      </c>
      <c r="G4682" s="1">
        <v>45540</v>
      </c>
      <c r="H4682" s="1">
        <v>45544</v>
      </c>
      <c r="I4682" t="s">
        <v>21</v>
      </c>
      <c r="J4682" t="s">
        <v>27</v>
      </c>
      <c r="K4682" s="2">
        <v>128.59</v>
      </c>
      <c r="L4682" t="s">
        <v>34</v>
      </c>
      <c r="M4682">
        <f>YEAR(Table1[[#This Row],[order_date]])</f>
        <v>2024</v>
      </c>
      <c r="N4682">
        <f>MONTH(Table1[[#This Row],[order_date]])</f>
        <v>9</v>
      </c>
      <c r="O4682" s="3">
        <f>Table1[[#This Row],[sales]]-Table1[[#This Row],[profit]]</f>
        <v>1170.6300000000001</v>
      </c>
      <c r="P4682" s="3">
        <f>Table1[[#This Row],[sales]]*Table1[[#This Row],[quantity]]</f>
        <v>7795.32</v>
      </c>
      <c r="Q4682" s="9">
        <f>Table1[[#This Row],[delivery_date]]-Table1[[#This Row],[order_date]]</f>
        <v>4</v>
      </c>
    </row>
    <row r="4683" spans="1:17" x14ac:dyDescent="0.35">
      <c r="A4683" t="s">
        <v>4714</v>
      </c>
      <c r="B4683" t="s">
        <v>25</v>
      </c>
      <c r="C4683" t="s">
        <v>20</v>
      </c>
      <c r="D4683" s="2">
        <v>4534.22</v>
      </c>
      <c r="E4683">
        <v>0.46</v>
      </c>
      <c r="F4683">
        <v>6</v>
      </c>
      <c r="G4683" s="1">
        <v>45547</v>
      </c>
      <c r="H4683" s="1">
        <v>45551</v>
      </c>
      <c r="I4683" t="s">
        <v>15</v>
      </c>
      <c r="J4683" t="s">
        <v>27</v>
      </c>
      <c r="K4683" s="2">
        <v>1305.48</v>
      </c>
      <c r="L4683" t="s">
        <v>39</v>
      </c>
      <c r="M4683">
        <f>YEAR(Table1[[#This Row],[order_date]])</f>
        <v>2024</v>
      </c>
      <c r="N4683">
        <f>MONTH(Table1[[#This Row],[order_date]])</f>
        <v>9</v>
      </c>
      <c r="O4683" s="3">
        <f>Table1[[#This Row],[sales]]-Table1[[#This Row],[profit]]</f>
        <v>3228.7400000000002</v>
      </c>
      <c r="P4683" s="3">
        <f>Table1[[#This Row],[sales]]*Table1[[#This Row],[quantity]]</f>
        <v>27205.32</v>
      </c>
      <c r="Q4683" s="9">
        <f>Table1[[#This Row],[delivery_date]]-Table1[[#This Row],[order_date]]</f>
        <v>4</v>
      </c>
    </row>
    <row r="4684" spans="1:17" x14ac:dyDescent="0.35">
      <c r="A4684" t="s">
        <v>4715</v>
      </c>
      <c r="B4684" t="s">
        <v>25</v>
      </c>
      <c r="C4684" t="s">
        <v>33</v>
      </c>
      <c r="D4684" s="2">
        <v>4217.62</v>
      </c>
      <c r="E4684">
        <v>0.19</v>
      </c>
      <c r="F4684">
        <v>6</v>
      </c>
      <c r="G4684" s="1">
        <v>45206</v>
      </c>
      <c r="H4684" s="1">
        <v>45208</v>
      </c>
      <c r="I4684" t="s">
        <v>15</v>
      </c>
      <c r="J4684" t="s">
        <v>27</v>
      </c>
      <c r="K4684" s="2">
        <v>1065.33</v>
      </c>
      <c r="L4684" t="s">
        <v>23</v>
      </c>
      <c r="M4684">
        <f>YEAR(Table1[[#This Row],[order_date]])</f>
        <v>2023</v>
      </c>
      <c r="N4684">
        <f>MONTH(Table1[[#This Row],[order_date]])</f>
        <v>10</v>
      </c>
      <c r="O4684" s="3">
        <f>Table1[[#This Row],[sales]]-Table1[[#This Row],[profit]]</f>
        <v>3152.29</v>
      </c>
      <c r="P4684" s="3">
        <f>Table1[[#This Row],[sales]]*Table1[[#This Row],[quantity]]</f>
        <v>25305.72</v>
      </c>
      <c r="Q4684" s="9">
        <f>Table1[[#This Row],[delivery_date]]-Table1[[#This Row],[order_date]]</f>
        <v>2</v>
      </c>
    </row>
    <row r="4685" spans="1:17" x14ac:dyDescent="0.35">
      <c r="A4685" t="s">
        <v>4716</v>
      </c>
      <c r="B4685" t="s">
        <v>19</v>
      </c>
      <c r="C4685" t="s">
        <v>36</v>
      </c>
      <c r="D4685" s="2">
        <v>149.6</v>
      </c>
      <c r="E4685">
        <v>0.34</v>
      </c>
      <c r="F4685">
        <v>9</v>
      </c>
      <c r="G4685" s="1">
        <v>45565</v>
      </c>
      <c r="H4685" s="1">
        <v>45568</v>
      </c>
      <c r="I4685" t="s">
        <v>21</v>
      </c>
      <c r="J4685" t="s">
        <v>22</v>
      </c>
      <c r="K4685" s="2">
        <v>38.61</v>
      </c>
      <c r="L4685" t="s">
        <v>23</v>
      </c>
      <c r="M4685">
        <f>YEAR(Table1[[#This Row],[order_date]])</f>
        <v>2024</v>
      </c>
      <c r="N4685">
        <f>MONTH(Table1[[#This Row],[order_date]])</f>
        <v>9</v>
      </c>
      <c r="O4685" s="3">
        <f>Table1[[#This Row],[sales]]-Table1[[#This Row],[profit]]</f>
        <v>110.99</v>
      </c>
      <c r="P4685" s="3">
        <f>Table1[[#This Row],[sales]]*Table1[[#This Row],[quantity]]</f>
        <v>1346.3999999999999</v>
      </c>
      <c r="Q4685" s="9">
        <f>Table1[[#This Row],[delivery_date]]-Table1[[#This Row],[order_date]]</f>
        <v>3</v>
      </c>
    </row>
    <row r="4686" spans="1:17" x14ac:dyDescent="0.35">
      <c r="A4686" t="s">
        <v>4717</v>
      </c>
      <c r="B4686" t="s">
        <v>41</v>
      </c>
      <c r="C4686" t="s">
        <v>26</v>
      </c>
      <c r="D4686" s="2">
        <v>4360</v>
      </c>
      <c r="E4686">
        <v>0.32</v>
      </c>
      <c r="F4686">
        <v>2</v>
      </c>
      <c r="G4686" s="1">
        <v>45545</v>
      </c>
      <c r="H4686" s="1">
        <v>45550</v>
      </c>
      <c r="I4686" t="s">
        <v>15</v>
      </c>
      <c r="J4686" t="s">
        <v>22</v>
      </c>
      <c r="K4686" s="2">
        <v>1183.8800000000001</v>
      </c>
      <c r="L4686" t="s">
        <v>48</v>
      </c>
      <c r="M4686">
        <f>YEAR(Table1[[#This Row],[order_date]])</f>
        <v>2024</v>
      </c>
      <c r="N4686">
        <f>MONTH(Table1[[#This Row],[order_date]])</f>
        <v>9</v>
      </c>
      <c r="O4686" s="3">
        <f>Table1[[#This Row],[sales]]-Table1[[#This Row],[profit]]</f>
        <v>3176.12</v>
      </c>
      <c r="P4686" s="3">
        <f>Table1[[#This Row],[sales]]*Table1[[#This Row],[quantity]]</f>
        <v>8720</v>
      </c>
      <c r="Q4686" s="9">
        <f>Table1[[#This Row],[delivery_date]]-Table1[[#This Row],[order_date]]</f>
        <v>5</v>
      </c>
    </row>
    <row r="4687" spans="1:17" x14ac:dyDescent="0.35">
      <c r="A4687" t="s">
        <v>4718</v>
      </c>
      <c r="B4687" t="s">
        <v>13</v>
      </c>
      <c r="C4687" t="s">
        <v>26</v>
      </c>
      <c r="D4687" s="2">
        <v>223.65</v>
      </c>
      <c r="E4687">
        <v>0.21</v>
      </c>
      <c r="F4687">
        <v>9</v>
      </c>
      <c r="G4687" s="1">
        <v>45096</v>
      </c>
      <c r="H4687" s="1">
        <v>45102</v>
      </c>
      <c r="I4687" t="s">
        <v>15</v>
      </c>
      <c r="J4687" t="s">
        <v>27</v>
      </c>
      <c r="K4687" s="2">
        <v>25.6</v>
      </c>
      <c r="L4687" t="s">
        <v>17</v>
      </c>
      <c r="M4687">
        <f>YEAR(Table1[[#This Row],[order_date]])</f>
        <v>2023</v>
      </c>
      <c r="N4687">
        <f>MONTH(Table1[[#This Row],[order_date]])</f>
        <v>6</v>
      </c>
      <c r="O4687" s="3">
        <f>Table1[[#This Row],[sales]]-Table1[[#This Row],[profit]]</f>
        <v>198.05</v>
      </c>
      <c r="P4687" s="3">
        <f>Table1[[#This Row],[sales]]*Table1[[#This Row],[quantity]]</f>
        <v>2012.8500000000001</v>
      </c>
      <c r="Q4687" s="9">
        <f>Table1[[#This Row],[delivery_date]]-Table1[[#This Row],[order_date]]</f>
        <v>6</v>
      </c>
    </row>
    <row r="4688" spans="1:17" x14ac:dyDescent="0.35">
      <c r="A4688" t="s">
        <v>4719</v>
      </c>
      <c r="B4688" t="s">
        <v>13</v>
      </c>
      <c r="C4688" t="s">
        <v>26</v>
      </c>
      <c r="D4688" s="2">
        <v>2345.5700000000002</v>
      </c>
      <c r="E4688">
        <v>0.03</v>
      </c>
      <c r="F4688">
        <v>9</v>
      </c>
      <c r="G4688" s="1">
        <v>45052</v>
      </c>
      <c r="H4688" s="1">
        <v>45059</v>
      </c>
      <c r="I4688" t="s">
        <v>21</v>
      </c>
      <c r="J4688" t="s">
        <v>22</v>
      </c>
      <c r="K4688" s="2">
        <v>627.15</v>
      </c>
      <c r="L4688" t="s">
        <v>34</v>
      </c>
      <c r="M4688">
        <f>YEAR(Table1[[#This Row],[order_date]])</f>
        <v>2023</v>
      </c>
      <c r="N4688">
        <f>MONTH(Table1[[#This Row],[order_date]])</f>
        <v>5</v>
      </c>
      <c r="O4688" s="3">
        <f>Table1[[#This Row],[sales]]-Table1[[#This Row],[profit]]</f>
        <v>1718.42</v>
      </c>
      <c r="P4688" s="3">
        <f>Table1[[#This Row],[sales]]*Table1[[#This Row],[quantity]]</f>
        <v>21110.13</v>
      </c>
      <c r="Q4688" s="9">
        <f>Table1[[#This Row],[delivery_date]]-Table1[[#This Row],[order_date]]</f>
        <v>7</v>
      </c>
    </row>
    <row r="4689" spans="1:17" x14ac:dyDescent="0.35">
      <c r="A4689" t="s">
        <v>4720</v>
      </c>
      <c r="B4689" t="s">
        <v>25</v>
      </c>
      <c r="C4689" t="s">
        <v>26</v>
      </c>
      <c r="D4689" s="2">
        <v>430.42</v>
      </c>
      <c r="E4689">
        <v>0.24</v>
      </c>
      <c r="F4689">
        <v>9</v>
      </c>
      <c r="G4689" s="1">
        <v>45465</v>
      </c>
      <c r="H4689" s="1">
        <v>45471</v>
      </c>
      <c r="I4689" t="s">
        <v>21</v>
      </c>
      <c r="J4689" t="s">
        <v>22</v>
      </c>
      <c r="K4689" s="2">
        <v>74.28</v>
      </c>
      <c r="L4689" t="s">
        <v>28</v>
      </c>
      <c r="M4689">
        <f>YEAR(Table1[[#This Row],[order_date]])</f>
        <v>2024</v>
      </c>
      <c r="N4689">
        <f>MONTH(Table1[[#This Row],[order_date]])</f>
        <v>6</v>
      </c>
      <c r="O4689" s="3">
        <f>Table1[[#This Row],[sales]]-Table1[[#This Row],[profit]]</f>
        <v>356.14</v>
      </c>
      <c r="P4689" s="3">
        <f>Table1[[#This Row],[sales]]*Table1[[#This Row],[quantity]]</f>
        <v>3873.78</v>
      </c>
      <c r="Q4689" s="9">
        <f>Table1[[#This Row],[delivery_date]]-Table1[[#This Row],[order_date]]</f>
        <v>6</v>
      </c>
    </row>
    <row r="4690" spans="1:17" x14ac:dyDescent="0.35">
      <c r="A4690" t="s">
        <v>4721</v>
      </c>
      <c r="B4690" t="s">
        <v>13</v>
      </c>
      <c r="C4690" t="s">
        <v>26</v>
      </c>
      <c r="D4690" s="2">
        <v>4847.2299999999996</v>
      </c>
      <c r="E4690">
        <v>0.18</v>
      </c>
      <c r="F4690">
        <v>9</v>
      </c>
      <c r="G4690" s="1">
        <v>45056</v>
      </c>
      <c r="H4690" s="1">
        <v>45057</v>
      </c>
      <c r="I4690" t="s">
        <v>21</v>
      </c>
      <c r="J4690" t="s">
        <v>16</v>
      </c>
      <c r="K4690" s="2">
        <v>1034.08</v>
      </c>
      <c r="L4690" t="s">
        <v>28</v>
      </c>
      <c r="M4690">
        <f>YEAR(Table1[[#This Row],[order_date]])</f>
        <v>2023</v>
      </c>
      <c r="N4690">
        <f>MONTH(Table1[[#This Row],[order_date]])</f>
        <v>5</v>
      </c>
      <c r="O4690" s="3">
        <f>Table1[[#This Row],[sales]]-Table1[[#This Row],[profit]]</f>
        <v>3813.1499999999996</v>
      </c>
      <c r="P4690" s="3">
        <f>Table1[[#This Row],[sales]]*Table1[[#This Row],[quantity]]</f>
        <v>43625.069999999992</v>
      </c>
      <c r="Q4690" s="9">
        <f>Table1[[#This Row],[delivery_date]]-Table1[[#This Row],[order_date]]</f>
        <v>1</v>
      </c>
    </row>
    <row r="4691" spans="1:17" x14ac:dyDescent="0.35">
      <c r="A4691" t="s">
        <v>4722</v>
      </c>
      <c r="B4691" t="s">
        <v>41</v>
      </c>
      <c r="C4691" t="s">
        <v>20</v>
      </c>
      <c r="D4691" s="2">
        <v>4864.3599999999997</v>
      </c>
      <c r="E4691">
        <v>0.28000000000000003</v>
      </c>
      <c r="F4691">
        <v>3</v>
      </c>
      <c r="G4691" s="1">
        <v>45554</v>
      </c>
      <c r="H4691" s="1">
        <v>45558</v>
      </c>
      <c r="I4691" t="s">
        <v>21</v>
      </c>
      <c r="J4691" t="s">
        <v>27</v>
      </c>
      <c r="K4691" s="2">
        <v>1411.6</v>
      </c>
      <c r="L4691" t="s">
        <v>17</v>
      </c>
      <c r="M4691">
        <f>YEAR(Table1[[#This Row],[order_date]])</f>
        <v>2024</v>
      </c>
      <c r="N4691">
        <f>MONTH(Table1[[#This Row],[order_date]])</f>
        <v>9</v>
      </c>
      <c r="O4691" s="3">
        <f>Table1[[#This Row],[sales]]-Table1[[#This Row],[profit]]</f>
        <v>3452.7599999999998</v>
      </c>
      <c r="P4691" s="3">
        <f>Table1[[#This Row],[sales]]*Table1[[#This Row],[quantity]]</f>
        <v>14593.079999999998</v>
      </c>
      <c r="Q4691" s="9">
        <f>Table1[[#This Row],[delivery_date]]-Table1[[#This Row],[order_date]]</f>
        <v>4</v>
      </c>
    </row>
    <row r="4692" spans="1:17" x14ac:dyDescent="0.35">
      <c r="A4692" t="s">
        <v>4723</v>
      </c>
      <c r="B4692" t="s">
        <v>13</v>
      </c>
      <c r="C4692" t="s">
        <v>36</v>
      </c>
      <c r="D4692" s="2">
        <v>3093.27</v>
      </c>
      <c r="E4692">
        <v>0.06</v>
      </c>
      <c r="F4692">
        <v>9</v>
      </c>
      <c r="G4692" s="1">
        <v>45062</v>
      </c>
      <c r="H4692" s="1">
        <v>45069</v>
      </c>
      <c r="I4692" t="s">
        <v>31</v>
      </c>
      <c r="J4692" t="s">
        <v>16</v>
      </c>
      <c r="K4692" s="2">
        <v>849.61</v>
      </c>
      <c r="L4692" t="s">
        <v>34</v>
      </c>
      <c r="M4692">
        <f>YEAR(Table1[[#This Row],[order_date]])</f>
        <v>2023</v>
      </c>
      <c r="N4692">
        <f>MONTH(Table1[[#This Row],[order_date]])</f>
        <v>5</v>
      </c>
      <c r="O4692" s="3">
        <f>Table1[[#This Row],[sales]]-Table1[[#This Row],[profit]]</f>
        <v>2243.66</v>
      </c>
      <c r="P4692" s="3">
        <f>Table1[[#This Row],[sales]]*Table1[[#This Row],[quantity]]</f>
        <v>27839.43</v>
      </c>
      <c r="Q4692" s="9">
        <f>Table1[[#This Row],[delivery_date]]-Table1[[#This Row],[order_date]]</f>
        <v>7</v>
      </c>
    </row>
    <row r="4693" spans="1:17" x14ac:dyDescent="0.35">
      <c r="A4693" t="s">
        <v>4724</v>
      </c>
      <c r="B4693" t="s">
        <v>25</v>
      </c>
      <c r="C4693" t="s">
        <v>33</v>
      </c>
      <c r="D4693" s="2">
        <v>2021.8</v>
      </c>
      <c r="E4693">
        <v>0.36</v>
      </c>
      <c r="F4693">
        <v>9</v>
      </c>
      <c r="G4693" s="1">
        <v>45307</v>
      </c>
      <c r="H4693" s="1">
        <v>45314</v>
      </c>
      <c r="I4693" t="s">
        <v>21</v>
      </c>
      <c r="J4693" t="s">
        <v>22</v>
      </c>
      <c r="K4693" s="2">
        <v>227.29</v>
      </c>
      <c r="L4693" t="s">
        <v>28</v>
      </c>
      <c r="M4693">
        <f>YEAR(Table1[[#This Row],[order_date]])</f>
        <v>2024</v>
      </c>
      <c r="N4693">
        <f>MONTH(Table1[[#This Row],[order_date]])</f>
        <v>1</v>
      </c>
      <c r="O4693" s="3">
        <f>Table1[[#This Row],[sales]]-Table1[[#This Row],[profit]]</f>
        <v>1794.51</v>
      </c>
      <c r="P4693" s="3">
        <f>Table1[[#This Row],[sales]]*Table1[[#This Row],[quantity]]</f>
        <v>18196.2</v>
      </c>
      <c r="Q4693" s="9">
        <f>Table1[[#This Row],[delivery_date]]-Table1[[#This Row],[order_date]]</f>
        <v>7</v>
      </c>
    </row>
    <row r="4694" spans="1:17" x14ac:dyDescent="0.35">
      <c r="A4694" t="s">
        <v>4725</v>
      </c>
      <c r="B4694" t="s">
        <v>25</v>
      </c>
      <c r="C4694" t="s">
        <v>26</v>
      </c>
      <c r="D4694" s="2">
        <v>2608.7600000000002</v>
      </c>
      <c r="E4694">
        <v>0.39</v>
      </c>
      <c r="F4694">
        <v>3</v>
      </c>
      <c r="G4694" s="1">
        <v>45607</v>
      </c>
      <c r="H4694" s="1">
        <v>45612</v>
      </c>
      <c r="I4694" t="s">
        <v>21</v>
      </c>
      <c r="J4694" t="s">
        <v>27</v>
      </c>
      <c r="K4694" s="2">
        <v>609</v>
      </c>
      <c r="L4694" t="s">
        <v>39</v>
      </c>
      <c r="M4694">
        <f>YEAR(Table1[[#This Row],[order_date]])</f>
        <v>2024</v>
      </c>
      <c r="N4694">
        <f>MONTH(Table1[[#This Row],[order_date]])</f>
        <v>11</v>
      </c>
      <c r="O4694" s="3">
        <f>Table1[[#This Row],[sales]]-Table1[[#This Row],[profit]]</f>
        <v>1999.7600000000002</v>
      </c>
      <c r="P4694" s="3">
        <f>Table1[[#This Row],[sales]]*Table1[[#This Row],[quantity]]</f>
        <v>7826.2800000000007</v>
      </c>
      <c r="Q4694" s="9">
        <f>Table1[[#This Row],[delivery_date]]-Table1[[#This Row],[order_date]]</f>
        <v>5</v>
      </c>
    </row>
    <row r="4695" spans="1:17" x14ac:dyDescent="0.35">
      <c r="A4695" t="s">
        <v>4726</v>
      </c>
      <c r="B4695" t="s">
        <v>41</v>
      </c>
      <c r="C4695" t="s">
        <v>26</v>
      </c>
      <c r="D4695" s="2">
        <v>3835.27</v>
      </c>
      <c r="E4695">
        <v>0.19</v>
      </c>
      <c r="F4695">
        <v>4</v>
      </c>
      <c r="G4695" s="1">
        <v>45067</v>
      </c>
      <c r="H4695" s="1">
        <v>45069</v>
      </c>
      <c r="I4695" t="s">
        <v>21</v>
      </c>
      <c r="J4695" t="s">
        <v>22</v>
      </c>
      <c r="K4695" s="2">
        <v>987.01</v>
      </c>
      <c r="L4695" t="s">
        <v>34</v>
      </c>
      <c r="M4695">
        <f>YEAR(Table1[[#This Row],[order_date]])</f>
        <v>2023</v>
      </c>
      <c r="N4695">
        <f>MONTH(Table1[[#This Row],[order_date]])</f>
        <v>5</v>
      </c>
      <c r="O4695" s="3">
        <f>Table1[[#This Row],[sales]]-Table1[[#This Row],[profit]]</f>
        <v>2848.26</v>
      </c>
      <c r="P4695" s="3">
        <f>Table1[[#This Row],[sales]]*Table1[[#This Row],[quantity]]</f>
        <v>15341.08</v>
      </c>
      <c r="Q4695" s="9">
        <f>Table1[[#This Row],[delivery_date]]-Table1[[#This Row],[order_date]]</f>
        <v>2</v>
      </c>
    </row>
    <row r="4696" spans="1:17" x14ac:dyDescent="0.35">
      <c r="A4696" t="s">
        <v>4727</v>
      </c>
      <c r="B4696" t="s">
        <v>41</v>
      </c>
      <c r="C4696" t="s">
        <v>33</v>
      </c>
      <c r="D4696" s="2">
        <v>1193.6500000000001</v>
      </c>
      <c r="E4696">
        <v>0.09</v>
      </c>
      <c r="F4696">
        <v>4</v>
      </c>
      <c r="G4696" s="1">
        <v>45017</v>
      </c>
      <c r="H4696" s="1">
        <v>45021</v>
      </c>
      <c r="I4696" t="s">
        <v>21</v>
      </c>
      <c r="J4696" t="s">
        <v>16</v>
      </c>
      <c r="K4696" s="2">
        <v>191.39</v>
      </c>
      <c r="L4696" t="s">
        <v>23</v>
      </c>
      <c r="M4696">
        <f>YEAR(Table1[[#This Row],[order_date]])</f>
        <v>2023</v>
      </c>
      <c r="N4696">
        <f>MONTH(Table1[[#This Row],[order_date]])</f>
        <v>4</v>
      </c>
      <c r="O4696" s="3">
        <f>Table1[[#This Row],[sales]]-Table1[[#This Row],[profit]]</f>
        <v>1002.2600000000001</v>
      </c>
      <c r="P4696" s="3">
        <f>Table1[[#This Row],[sales]]*Table1[[#This Row],[quantity]]</f>
        <v>4774.6000000000004</v>
      </c>
      <c r="Q4696" s="9">
        <f>Table1[[#This Row],[delivery_date]]-Table1[[#This Row],[order_date]]</f>
        <v>4</v>
      </c>
    </row>
    <row r="4697" spans="1:17" x14ac:dyDescent="0.35">
      <c r="A4697" t="s">
        <v>4728</v>
      </c>
      <c r="B4697" t="s">
        <v>13</v>
      </c>
      <c r="C4697" t="s">
        <v>33</v>
      </c>
      <c r="D4697" s="2">
        <v>2264.44</v>
      </c>
      <c r="E4697">
        <v>0.31</v>
      </c>
      <c r="F4697">
        <v>4</v>
      </c>
      <c r="G4697" s="1">
        <v>45588</v>
      </c>
      <c r="H4697" s="1">
        <v>45595</v>
      </c>
      <c r="I4697" t="s">
        <v>21</v>
      </c>
      <c r="J4697" t="s">
        <v>16</v>
      </c>
      <c r="K4697" s="2">
        <v>173.77</v>
      </c>
      <c r="L4697" t="s">
        <v>48</v>
      </c>
      <c r="M4697">
        <f>YEAR(Table1[[#This Row],[order_date]])</f>
        <v>2024</v>
      </c>
      <c r="N4697">
        <f>MONTH(Table1[[#This Row],[order_date]])</f>
        <v>10</v>
      </c>
      <c r="O4697" s="3">
        <f>Table1[[#This Row],[sales]]-Table1[[#This Row],[profit]]</f>
        <v>2090.67</v>
      </c>
      <c r="P4697" s="3">
        <f>Table1[[#This Row],[sales]]*Table1[[#This Row],[quantity]]</f>
        <v>9057.76</v>
      </c>
      <c r="Q4697" s="9">
        <f>Table1[[#This Row],[delivery_date]]-Table1[[#This Row],[order_date]]</f>
        <v>7</v>
      </c>
    </row>
    <row r="4698" spans="1:17" x14ac:dyDescent="0.35">
      <c r="A4698" t="s">
        <v>4729</v>
      </c>
      <c r="B4698" t="s">
        <v>13</v>
      </c>
      <c r="C4698" t="s">
        <v>26</v>
      </c>
      <c r="D4698" s="2">
        <v>3712.62</v>
      </c>
      <c r="E4698">
        <v>0.48</v>
      </c>
      <c r="F4698">
        <v>7</v>
      </c>
      <c r="G4698" s="1">
        <v>44973</v>
      </c>
      <c r="H4698" s="1">
        <v>44980</v>
      </c>
      <c r="I4698" t="s">
        <v>31</v>
      </c>
      <c r="J4698" t="s">
        <v>16</v>
      </c>
      <c r="K4698" s="2">
        <v>477.22</v>
      </c>
      <c r="L4698" t="s">
        <v>39</v>
      </c>
      <c r="M4698">
        <f>YEAR(Table1[[#This Row],[order_date]])</f>
        <v>2023</v>
      </c>
      <c r="N4698">
        <f>MONTH(Table1[[#This Row],[order_date]])</f>
        <v>2</v>
      </c>
      <c r="O4698" s="3">
        <f>Table1[[#This Row],[sales]]-Table1[[#This Row],[profit]]</f>
        <v>3235.3999999999996</v>
      </c>
      <c r="P4698" s="3">
        <f>Table1[[#This Row],[sales]]*Table1[[#This Row],[quantity]]</f>
        <v>25988.34</v>
      </c>
      <c r="Q4698" s="9">
        <f>Table1[[#This Row],[delivery_date]]-Table1[[#This Row],[order_date]]</f>
        <v>7</v>
      </c>
    </row>
    <row r="4699" spans="1:17" x14ac:dyDescent="0.35">
      <c r="A4699" t="s">
        <v>4730</v>
      </c>
      <c r="B4699" t="s">
        <v>25</v>
      </c>
      <c r="C4699" t="s">
        <v>20</v>
      </c>
      <c r="D4699" s="2">
        <v>2037.42</v>
      </c>
      <c r="E4699">
        <v>0.35</v>
      </c>
      <c r="F4699">
        <v>5</v>
      </c>
      <c r="G4699" s="1">
        <v>45229</v>
      </c>
      <c r="H4699" s="1">
        <v>45236</v>
      </c>
      <c r="I4699" t="s">
        <v>21</v>
      </c>
      <c r="J4699" t="s">
        <v>22</v>
      </c>
      <c r="K4699" s="2">
        <v>475.83</v>
      </c>
      <c r="L4699" t="s">
        <v>23</v>
      </c>
      <c r="M4699">
        <f>YEAR(Table1[[#This Row],[order_date]])</f>
        <v>2023</v>
      </c>
      <c r="N4699">
        <f>MONTH(Table1[[#This Row],[order_date]])</f>
        <v>10</v>
      </c>
      <c r="O4699" s="3">
        <f>Table1[[#This Row],[sales]]-Table1[[#This Row],[profit]]</f>
        <v>1561.5900000000001</v>
      </c>
      <c r="P4699" s="3">
        <f>Table1[[#This Row],[sales]]*Table1[[#This Row],[quantity]]</f>
        <v>10187.1</v>
      </c>
      <c r="Q4699" s="9">
        <f>Table1[[#This Row],[delivery_date]]-Table1[[#This Row],[order_date]]</f>
        <v>7</v>
      </c>
    </row>
    <row r="4700" spans="1:17" x14ac:dyDescent="0.35">
      <c r="A4700" t="s">
        <v>4731</v>
      </c>
      <c r="B4700" t="s">
        <v>41</v>
      </c>
      <c r="C4700" t="s">
        <v>33</v>
      </c>
      <c r="D4700" s="2">
        <v>256.77999999999997</v>
      </c>
      <c r="E4700">
        <v>0.06</v>
      </c>
      <c r="F4700">
        <v>7</v>
      </c>
      <c r="G4700" s="1">
        <v>45503</v>
      </c>
      <c r="H4700" s="1">
        <v>45508</v>
      </c>
      <c r="I4700" t="s">
        <v>31</v>
      </c>
      <c r="J4700" t="s">
        <v>27</v>
      </c>
      <c r="K4700" s="2">
        <v>50.53</v>
      </c>
      <c r="L4700" t="s">
        <v>39</v>
      </c>
      <c r="M4700">
        <f>YEAR(Table1[[#This Row],[order_date]])</f>
        <v>2024</v>
      </c>
      <c r="N4700">
        <f>MONTH(Table1[[#This Row],[order_date]])</f>
        <v>7</v>
      </c>
      <c r="O4700" s="3">
        <f>Table1[[#This Row],[sales]]-Table1[[#This Row],[profit]]</f>
        <v>206.24999999999997</v>
      </c>
      <c r="P4700" s="3">
        <f>Table1[[#This Row],[sales]]*Table1[[#This Row],[quantity]]</f>
        <v>1797.4599999999998</v>
      </c>
      <c r="Q4700" s="9">
        <f>Table1[[#This Row],[delivery_date]]-Table1[[#This Row],[order_date]]</f>
        <v>5</v>
      </c>
    </row>
    <row r="4701" spans="1:17" x14ac:dyDescent="0.35">
      <c r="A4701" t="s">
        <v>4732</v>
      </c>
      <c r="B4701" t="s">
        <v>41</v>
      </c>
      <c r="C4701" t="s">
        <v>36</v>
      </c>
      <c r="D4701" s="2">
        <v>2586.23</v>
      </c>
      <c r="E4701">
        <v>0.2</v>
      </c>
      <c r="F4701">
        <v>6</v>
      </c>
      <c r="G4701" s="1">
        <v>45123</v>
      </c>
      <c r="H4701" s="1">
        <v>45129</v>
      </c>
      <c r="I4701" t="s">
        <v>31</v>
      </c>
      <c r="J4701" t="s">
        <v>27</v>
      </c>
      <c r="K4701" s="2">
        <v>628.19000000000005</v>
      </c>
      <c r="L4701" t="s">
        <v>39</v>
      </c>
      <c r="M4701">
        <f>YEAR(Table1[[#This Row],[order_date]])</f>
        <v>2023</v>
      </c>
      <c r="N4701">
        <f>MONTH(Table1[[#This Row],[order_date]])</f>
        <v>7</v>
      </c>
      <c r="O4701" s="3">
        <f>Table1[[#This Row],[sales]]-Table1[[#This Row],[profit]]</f>
        <v>1958.04</v>
      </c>
      <c r="P4701" s="3">
        <f>Table1[[#This Row],[sales]]*Table1[[#This Row],[quantity]]</f>
        <v>15517.380000000001</v>
      </c>
      <c r="Q4701" s="9">
        <f>Table1[[#This Row],[delivery_date]]-Table1[[#This Row],[order_date]]</f>
        <v>6</v>
      </c>
    </row>
    <row r="4702" spans="1:17" x14ac:dyDescent="0.35">
      <c r="A4702" t="s">
        <v>4733</v>
      </c>
      <c r="B4702" t="s">
        <v>41</v>
      </c>
      <c r="C4702" t="s">
        <v>36</v>
      </c>
      <c r="D4702" s="2">
        <v>3713.31</v>
      </c>
      <c r="E4702">
        <v>0.46</v>
      </c>
      <c r="F4702">
        <v>7</v>
      </c>
      <c r="G4702" s="1">
        <v>45339</v>
      </c>
      <c r="H4702" s="1">
        <v>45345</v>
      </c>
      <c r="I4702" t="s">
        <v>31</v>
      </c>
      <c r="J4702" t="s">
        <v>16</v>
      </c>
      <c r="K4702" s="2">
        <v>1017.95</v>
      </c>
      <c r="L4702" t="s">
        <v>17</v>
      </c>
      <c r="M4702">
        <f>YEAR(Table1[[#This Row],[order_date]])</f>
        <v>2024</v>
      </c>
      <c r="N4702">
        <f>MONTH(Table1[[#This Row],[order_date]])</f>
        <v>2</v>
      </c>
      <c r="O4702" s="3">
        <f>Table1[[#This Row],[sales]]-Table1[[#This Row],[profit]]</f>
        <v>2695.3599999999997</v>
      </c>
      <c r="P4702" s="3">
        <f>Table1[[#This Row],[sales]]*Table1[[#This Row],[quantity]]</f>
        <v>25993.17</v>
      </c>
      <c r="Q4702" s="9">
        <f>Table1[[#This Row],[delivery_date]]-Table1[[#This Row],[order_date]]</f>
        <v>6</v>
      </c>
    </row>
    <row r="4703" spans="1:17" x14ac:dyDescent="0.35">
      <c r="A4703" t="s">
        <v>4734</v>
      </c>
      <c r="B4703" t="s">
        <v>13</v>
      </c>
      <c r="C4703" t="s">
        <v>20</v>
      </c>
      <c r="D4703" s="2">
        <v>4886.3999999999996</v>
      </c>
      <c r="E4703">
        <v>0.32</v>
      </c>
      <c r="F4703">
        <v>8</v>
      </c>
      <c r="G4703" s="1">
        <v>45261</v>
      </c>
      <c r="H4703" s="1">
        <v>45262</v>
      </c>
      <c r="I4703" t="s">
        <v>15</v>
      </c>
      <c r="J4703" t="s">
        <v>27</v>
      </c>
      <c r="K4703" s="2">
        <v>642.54999999999995</v>
      </c>
      <c r="L4703" t="s">
        <v>17</v>
      </c>
      <c r="M4703">
        <f>YEAR(Table1[[#This Row],[order_date]])</f>
        <v>2023</v>
      </c>
      <c r="N4703">
        <f>MONTH(Table1[[#This Row],[order_date]])</f>
        <v>12</v>
      </c>
      <c r="O4703" s="3">
        <f>Table1[[#This Row],[sales]]-Table1[[#This Row],[profit]]</f>
        <v>4243.8499999999995</v>
      </c>
      <c r="P4703" s="3">
        <f>Table1[[#This Row],[sales]]*Table1[[#This Row],[quantity]]</f>
        <v>39091.199999999997</v>
      </c>
      <c r="Q4703" s="9">
        <f>Table1[[#This Row],[delivery_date]]-Table1[[#This Row],[order_date]]</f>
        <v>1</v>
      </c>
    </row>
    <row r="4704" spans="1:17" x14ac:dyDescent="0.35">
      <c r="A4704" t="s">
        <v>4735</v>
      </c>
      <c r="B4704" t="s">
        <v>41</v>
      </c>
      <c r="C4704" t="s">
        <v>14</v>
      </c>
      <c r="D4704" s="2">
        <v>281.52999999999997</v>
      </c>
      <c r="E4704">
        <v>7.0000000000000007E-2</v>
      </c>
      <c r="F4704">
        <v>6</v>
      </c>
      <c r="G4704" s="1">
        <v>45300</v>
      </c>
      <c r="H4704" s="1">
        <v>45306</v>
      </c>
      <c r="I4704" t="s">
        <v>31</v>
      </c>
      <c r="J4704" t="s">
        <v>27</v>
      </c>
      <c r="K4704" s="2">
        <v>62.5</v>
      </c>
      <c r="L4704" t="s">
        <v>28</v>
      </c>
      <c r="M4704">
        <f>YEAR(Table1[[#This Row],[order_date]])</f>
        <v>2024</v>
      </c>
      <c r="N4704">
        <f>MONTH(Table1[[#This Row],[order_date]])</f>
        <v>1</v>
      </c>
      <c r="O4704" s="3">
        <f>Table1[[#This Row],[sales]]-Table1[[#This Row],[profit]]</f>
        <v>219.02999999999997</v>
      </c>
      <c r="P4704" s="3">
        <f>Table1[[#This Row],[sales]]*Table1[[#This Row],[quantity]]</f>
        <v>1689.1799999999998</v>
      </c>
      <c r="Q4704" s="9">
        <f>Table1[[#This Row],[delivery_date]]-Table1[[#This Row],[order_date]]</f>
        <v>6</v>
      </c>
    </row>
    <row r="4705" spans="1:17" x14ac:dyDescent="0.35">
      <c r="A4705" t="s">
        <v>4736</v>
      </c>
      <c r="B4705" t="s">
        <v>25</v>
      </c>
      <c r="C4705" t="s">
        <v>20</v>
      </c>
      <c r="D4705" s="2">
        <v>2745.61</v>
      </c>
      <c r="E4705">
        <v>0.36</v>
      </c>
      <c r="F4705">
        <v>9</v>
      </c>
      <c r="G4705" s="1">
        <v>45228</v>
      </c>
      <c r="H4705" s="1">
        <v>45233</v>
      </c>
      <c r="I4705" t="s">
        <v>21</v>
      </c>
      <c r="J4705" t="s">
        <v>16</v>
      </c>
      <c r="K4705" s="2">
        <v>203.8</v>
      </c>
      <c r="L4705" t="s">
        <v>23</v>
      </c>
      <c r="M4705">
        <f>YEAR(Table1[[#This Row],[order_date]])</f>
        <v>2023</v>
      </c>
      <c r="N4705">
        <f>MONTH(Table1[[#This Row],[order_date]])</f>
        <v>10</v>
      </c>
      <c r="O4705" s="3">
        <f>Table1[[#This Row],[sales]]-Table1[[#This Row],[profit]]</f>
        <v>2541.81</v>
      </c>
      <c r="P4705" s="3">
        <f>Table1[[#This Row],[sales]]*Table1[[#This Row],[quantity]]</f>
        <v>24710.49</v>
      </c>
      <c r="Q4705" s="9">
        <f>Table1[[#This Row],[delivery_date]]-Table1[[#This Row],[order_date]]</f>
        <v>5</v>
      </c>
    </row>
    <row r="4706" spans="1:17" x14ac:dyDescent="0.35">
      <c r="A4706" t="s">
        <v>4737</v>
      </c>
      <c r="B4706" t="s">
        <v>25</v>
      </c>
      <c r="C4706" t="s">
        <v>26</v>
      </c>
      <c r="D4706" s="2">
        <v>2304.6999999999998</v>
      </c>
      <c r="E4706">
        <v>0.18</v>
      </c>
      <c r="F4706">
        <v>4</v>
      </c>
      <c r="G4706" s="1">
        <v>45188</v>
      </c>
      <c r="H4706" s="1">
        <v>45195</v>
      </c>
      <c r="I4706" t="s">
        <v>21</v>
      </c>
      <c r="J4706" t="s">
        <v>27</v>
      </c>
      <c r="K4706" s="2">
        <v>498.11</v>
      </c>
      <c r="L4706" t="s">
        <v>28</v>
      </c>
      <c r="M4706">
        <f>YEAR(Table1[[#This Row],[order_date]])</f>
        <v>2023</v>
      </c>
      <c r="N4706">
        <f>MONTH(Table1[[#This Row],[order_date]])</f>
        <v>9</v>
      </c>
      <c r="O4706" s="3">
        <f>Table1[[#This Row],[sales]]-Table1[[#This Row],[profit]]</f>
        <v>1806.5899999999997</v>
      </c>
      <c r="P4706" s="3">
        <f>Table1[[#This Row],[sales]]*Table1[[#This Row],[quantity]]</f>
        <v>9218.7999999999993</v>
      </c>
      <c r="Q4706" s="9">
        <f>Table1[[#This Row],[delivery_date]]-Table1[[#This Row],[order_date]]</f>
        <v>7</v>
      </c>
    </row>
    <row r="4707" spans="1:17" x14ac:dyDescent="0.35">
      <c r="A4707" t="s">
        <v>4738</v>
      </c>
      <c r="B4707" t="s">
        <v>13</v>
      </c>
      <c r="C4707" t="s">
        <v>14</v>
      </c>
      <c r="D4707" s="2">
        <v>1288</v>
      </c>
      <c r="E4707">
        <v>0.24</v>
      </c>
      <c r="F4707">
        <v>5</v>
      </c>
      <c r="G4707" s="1">
        <v>45525</v>
      </c>
      <c r="H4707" s="1">
        <v>45528</v>
      </c>
      <c r="I4707" t="s">
        <v>15</v>
      </c>
      <c r="J4707" t="s">
        <v>16</v>
      </c>
      <c r="K4707" s="2">
        <v>75.91</v>
      </c>
      <c r="L4707" t="s">
        <v>28</v>
      </c>
      <c r="M4707">
        <f>YEAR(Table1[[#This Row],[order_date]])</f>
        <v>2024</v>
      </c>
      <c r="N4707">
        <f>MONTH(Table1[[#This Row],[order_date]])</f>
        <v>8</v>
      </c>
      <c r="O4707" s="3">
        <f>Table1[[#This Row],[sales]]-Table1[[#This Row],[profit]]</f>
        <v>1212.0899999999999</v>
      </c>
      <c r="P4707" s="3">
        <f>Table1[[#This Row],[sales]]*Table1[[#This Row],[quantity]]</f>
        <v>6440</v>
      </c>
      <c r="Q4707" s="9">
        <f>Table1[[#This Row],[delivery_date]]-Table1[[#This Row],[order_date]]</f>
        <v>3</v>
      </c>
    </row>
    <row r="4708" spans="1:17" x14ac:dyDescent="0.35">
      <c r="A4708" t="s">
        <v>4739</v>
      </c>
      <c r="B4708" t="s">
        <v>19</v>
      </c>
      <c r="C4708" t="s">
        <v>26</v>
      </c>
      <c r="D4708" s="2">
        <v>3225.04</v>
      </c>
      <c r="E4708">
        <v>0.21</v>
      </c>
      <c r="F4708">
        <v>9</v>
      </c>
      <c r="G4708" s="1">
        <v>45490</v>
      </c>
      <c r="H4708" s="1">
        <v>45494</v>
      </c>
      <c r="I4708" t="s">
        <v>21</v>
      </c>
      <c r="J4708" t="s">
        <v>22</v>
      </c>
      <c r="K4708" s="2">
        <v>364.43</v>
      </c>
      <c r="L4708" t="s">
        <v>17</v>
      </c>
      <c r="M4708">
        <f>YEAR(Table1[[#This Row],[order_date]])</f>
        <v>2024</v>
      </c>
      <c r="N4708">
        <f>MONTH(Table1[[#This Row],[order_date]])</f>
        <v>7</v>
      </c>
      <c r="O4708" s="3">
        <f>Table1[[#This Row],[sales]]-Table1[[#This Row],[profit]]</f>
        <v>2860.61</v>
      </c>
      <c r="P4708" s="3">
        <f>Table1[[#This Row],[sales]]*Table1[[#This Row],[quantity]]</f>
        <v>29025.360000000001</v>
      </c>
      <c r="Q4708" s="9">
        <f>Table1[[#This Row],[delivery_date]]-Table1[[#This Row],[order_date]]</f>
        <v>4</v>
      </c>
    </row>
    <row r="4709" spans="1:17" x14ac:dyDescent="0.35">
      <c r="A4709" t="s">
        <v>4740</v>
      </c>
      <c r="B4709" t="s">
        <v>13</v>
      </c>
      <c r="C4709" t="s">
        <v>36</v>
      </c>
      <c r="D4709" s="2">
        <v>901.75</v>
      </c>
      <c r="E4709">
        <v>0.36</v>
      </c>
      <c r="F4709">
        <v>9</v>
      </c>
      <c r="G4709" s="1">
        <v>44931</v>
      </c>
      <c r="H4709" s="1">
        <v>44938</v>
      </c>
      <c r="I4709" t="s">
        <v>31</v>
      </c>
      <c r="J4709" t="s">
        <v>22</v>
      </c>
      <c r="K4709" s="2">
        <v>146.12</v>
      </c>
      <c r="L4709" t="s">
        <v>34</v>
      </c>
      <c r="M4709">
        <f>YEAR(Table1[[#This Row],[order_date]])</f>
        <v>2023</v>
      </c>
      <c r="N4709">
        <f>MONTH(Table1[[#This Row],[order_date]])</f>
        <v>1</v>
      </c>
      <c r="O4709" s="3">
        <f>Table1[[#This Row],[sales]]-Table1[[#This Row],[profit]]</f>
        <v>755.63</v>
      </c>
      <c r="P4709" s="3">
        <f>Table1[[#This Row],[sales]]*Table1[[#This Row],[quantity]]</f>
        <v>8115.75</v>
      </c>
      <c r="Q4709" s="9">
        <f>Table1[[#This Row],[delivery_date]]-Table1[[#This Row],[order_date]]</f>
        <v>7</v>
      </c>
    </row>
    <row r="4710" spans="1:17" x14ac:dyDescent="0.35">
      <c r="A4710" t="s">
        <v>4741</v>
      </c>
      <c r="B4710" t="s">
        <v>19</v>
      </c>
      <c r="C4710" t="s">
        <v>33</v>
      </c>
      <c r="D4710" s="2">
        <v>1490.94</v>
      </c>
      <c r="E4710">
        <v>0.11</v>
      </c>
      <c r="F4710">
        <v>2</v>
      </c>
      <c r="G4710" s="1">
        <v>45652</v>
      </c>
      <c r="H4710" s="1">
        <v>45653</v>
      </c>
      <c r="I4710" t="s">
        <v>31</v>
      </c>
      <c r="J4710" t="s">
        <v>22</v>
      </c>
      <c r="K4710" s="2">
        <v>389.58</v>
      </c>
      <c r="L4710" t="s">
        <v>48</v>
      </c>
      <c r="M4710">
        <f>YEAR(Table1[[#This Row],[order_date]])</f>
        <v>2024</v>
      </c>
      <c r="N4710">
        <f>MONTH(Table1[[#This Row],[order_date]])</f>
        <v>12</v>
      </c>
      <c r="O4710" s="3">
        <f>Table1[[#This Row],[sales]]-Table1[[#This Row],[profit]]</f>
        <v>1101.3600000000001</v>
      </c>
      <c r="P4710" s="3">
        <f>Table1[[#This Row],[sales]]*Table1[[#This Row],[quantity]]</f>
        <v>2981.88</v>
      </c>
      <c r="Q4710" s="9">
        <f>Table1[[#This Row],[delivery_date]]-Table1[[#This Row],[order_date]]</f>
        <v>1</v>
      </c>
    </row>
    <row r="4711" spans="1:17" x14ac:dyDescent="0.35">
      <c r="A4711" t="s">
        <v>4742</v>
      </c>
      <c r="B4711" t="s">
        <v>41</v>
      </c>
      <c r="C4711" t="s">
        <v>26</v>
      </c>
      <c r="D4711" s="2">
        <v>3930.61</v>
      </c>
      <c r="E4711">
        <v>0.19</v>
      </c>
      <c r="F4711">
        <v>2</v>
      </c>
      <c r="G4711" s="1">
        <v>45479</v>
      </c>
      <c r="H4711" s="1">
        <v>45480</v>
      </c>
      <c r="I4711" t="s">
        <v>31</v>
      </c>
      <c r="J4711" t="s">
        <v>16</v>
      </c>
      <c r="K4711" s="2">
        <v>342.55</v>
      </c>
      <c r="L4711" t="s">
        <v>48</v>
      </c>
      <c r="M4711">
        <f>YEAR(Table1[[#This Row],[order_date]])</f>
        <v>2024</v>
      </c>
      <c r="N4711">
        <f>MONTH(Table1[[#This Row],[order_date]])</f>
        <v>7</v>
      </c>
      <c r="O4711" s="3">
        <f>Table1[[#This Row],[sales]]-Table1[[#This Row],[profit]]</f>
        <v>3588.06</v>
      </c>
      <c r="P4711" s="3">
        <f>Table1[[#This Row],[sales]]*Table1[[#This Row],[quantity]]</f>
        <v>7861.22</v>
      </c>
      <c r="Q4711" s="9">
        <f>Table1[[#This Row],[delivery_date]]-Table1[[#This Row],[order_date]]</f>
        <v>1</v>
      </c>
    </row>
    <row r="4712" spans="1:17" x14ac:dyDescent="0.35">
      <c r="A4712" t="s">
        <v>4743</v>
      </c>
      <c r="B4712" t="s">
        <v>13</v>
      </c>
      <c r="C4712" t="s">
        <v>36</v>
      </c>
      <c r="D4712" s="2">
        <v>2356.02</v>
      </c>
      <c r="E4712">
        <v>0.37</v>
      </c>
      <c r="F4712">
        <v>9</v>
      </c>
      <c r="G4712" s="1">
        <v>45330</v>
      </c>
      <c r="H4712" s="1">
        <v>45337</v>
      </c>
      <c r="I4712" t="s">
        <v>31</v>
      </c>
      <c r="J4712" t="s">
        <v>27</v>
      </c>
      <c r="K4712" s="2">
        <v>577.16</v>
      </c>
      <c r="L4712" t="s">
        <v>34</v>
      </c>
      <c r="M4712">
        <f>YEAR(Table1[[#This Row],[order_date]])</f>
        <v>2024</v>
      </c>
      <c r="N4712">
        <f>MONTH(Table1[[#This Row],[order_date]])</f>
        <v>2</v>
      </c>
      <c r="O4712" s="3">
        <f>Table1[[#This Row],[sales]]-Table1[[#This Row],[profit]]</f>
        <v>1778.8600000000001</v>
      </c>
      <c r="P4712" s="3">
        <f>Table1[[#This Row],[sales]]*Table1[[#This Row],[quantity]]</f>
        <v>21204.18</v>
      </c>
      <c r="Q4712" s="9">
        <f>Table1[[#This Row],[delivery_date]]-Table1[[#This Row],[order_date]]</f>
        <v>7</v>
      </c>
    </row>
    <row r="4713" spans="1:17" x14ac:dyDescent="0.35">
      <c r="A4713" t="s">
        <v>4744</v>
      </c>
      <c r="B4713" t="s">
        <v>25</v>
      </c>
      <c r="C4713" t="s">
        <v>20</v>
      </c>
      <c r="D4713" s="2">
        <v>4968.99</v>
      </c>
      <c r="E4713">
        <v>0.35</v>
      </c>
      <c r="F4713">
        <v>6</v>
      </c>
      <c r="G4713" s="1">
        <v>45605</v>
      </c>
      <c r="H4713" s="1">
        <v>45606</v>
      </c>
      <c r="I4713" t="s">
        <v>15</v>
      </c>
      <c r="J4713" t="s">
        <v>16</v>
      </c>
      <c r="K4713" s="2">
        <v>949.8</v>
      </c>
      <c r="L4713" t="s">
        <v>17</v>
      </c>
      <c r="M4713">
        <f>YEAR(Table1[[#This Row],[order_date]])</f>
        <v>2024</v>
      </c>
      <c r="N4713">
        <f>MONTH(Table1[[#This Row],[order_date]])</f>
        <v>11</v>
      </c>
      <c r="O4713" s="3">
        <f>Table1[[#This Row],[sales]]-Table1[[#This Row],[profit]]</f>
        <v>4019.1899999999996</v>
      </c>
      <c r="P4713" s="3">
        <f>Table1[[#This Row],[sales]]*Table1[[#This Row],[quantity]]</f>
        <v>29813.94</v>
      </c>
      <c r="Q4713" s="9">
        <f>Table1[[#This Row],[delivery_date]]-Table1[[#This Row],[order_date]]</f>
        <v>1</v>
      </c>
    </row>
    <row r="4714" spans="1:17" x14ac:dyDescent="0.35">
      <c r="A4714" t="s">
        <v>4745</v>
      </c>
      <c r="B4714" t="s">
        <v>41</v>
      </c>
      <c r="C4714" t="s">
        <v>26</v>
      </c>
      <c r="D4714" s="2">
        <v>1993.66</v>
      </c>
      <c r="E4714">
        <v>0.1</v>
      </c>
      <c r="F4714">
        <v>8</v>
      </c>
      <c r="G4714" s="1">
        <v>44956</v>
      </c>
      <c r="H4714" s="1">
        <v>44963</v>
      </c>
      <c r="I4714" t="s">
        <v>31</v>
      </c>
      <c r="J4714" t="s">
        <v>22</v>
      </c>
      <c r="K4714" s="2">
        <v>327.51</v>
      </c>
      <c r="L4714" t="s">
        <v>48</v>
      </c>
      <c r="M4714">
        <f>YEAR(Table1[[#This Row],[order_date]])</f>
        <v>2023</v>
      </c>
      <c r="N4714">
        <f>MONTH(Table1[[#This Row],[order_date]])</f>
        <v>1</v>
      </c>
      <c r="O4714" s="3">
        <f>Table1[[#This Row],[sales]]-Table1[[#This Row],[profit]]</f>
        <v>1666.15</v>
      </c>
      <c r="P4714" s="3">
        <f>Table1[[#This Row],[sales]]*Table1[[#This Row],[quantity]]</f>
        <v>15949.28</v>
      </c>
      <c r="Q4714" s="9">
        <f>Table1[[#This Row],[delivery_date]]-Table1[[#This Row],[order_date]]</f>
        <v>7</v>
      </c>
    </row>
    <row r="4715" spans="1:17" x14ac:dyDescent="0.35">
      <c r="A4715" t="s">
        <v>4746</v>
      </c>
      <c r="B4715" t="s">
        <v>25</v>
      </c>
      <c r="C4715" t="s">
        <v>36</v>
      </c>
      <c r="D4715" s="2">
        <v>2369.98</v>
      </c>
      <c r="E4715">
        <v>0.18</v>
      </c>
      <c r="F4715">
        <v>8</v>
      </c>
      <c r="G4715" s="1">
        <v>45486</v>
      </c>
      <c r="H4715" s="1">
        <v>45489</v>
      </c>
      <c r="I4715" t="s">
        <v>21</v>
      </c>
      <c r="J4715" t="s">
        <v>27</v>
      </c>
      <c r="K4715" s="2">
        <v>499.02</v>
      </c>
      <c r="L4715" t="s">
        <v>39</v>
      </c>
      <c r="M4715">
        <f>YEAR(Table1[[#This Row],[order_date]])</f>
        <v>2024</v>
      </c>
      <c r="N4715">
        <f>MONTH(Table1[[#This Row],[order_date]])</f>
        <v>7</v>
      </c>
      <c r="O4715" s="3">
        <f>Table1[[#This Row],[sales]]-Table1[[#This Row],[profit]]</f>
        <v>1870.96</v>
      </c>
      <c r="P4715" s="3">
        <f>Table1[[#This Row],[sales]]*Table1[[#This Row],[quantity]]</f>
        <v>18959.84</v>
      </c>
      <c r="Q4715" s="9">
        <f>Table1[[#This Row],[delivery_date]]-Table1[[#This Row],[order_date]]</f>
        <v>3</v>
      </c>
    </row>
    <row r="4716" spans="1:17" x14ac:dyDescent="0.35">
      <c r="A4716" t="s">
        <v>4747</v>
      </c>
      <c r="B4716" t="s">
        <v>41</v>
      </c>
      <c r="C4716" t="s">
        <v>33</v>
      </c>
      <c r="D4716" s="2">
        <v>1571.26</v>
      </c>
      <c r="E4716">
        <v>0.01</v>
      </c>
      <c r="F4716">
        <v>8</v>
      </c>
      <c r="G4716" s="1">
        <v>45647</v>
      </c>
      <c r="H4716" s="1">
        <v>45652</v>
      </c>
      <c r="I4716" t="s">
        <v>21</v>
      </c>
      <c r="J4716" t="s">
        <v>27</v>
      </c>
      <c r="K4716" s="2">
        <v>213.93</v>
      </c>
      <c r="L4716" t="s">
        <v>39</v>
      </c>
      <c r="M4716">
        <f>YEAR(Table1[[#This Row],[order_date]])</f>
        <v>2024</v>
      </c>
      <c r="N4716">
        <f>MONTH(Table1[[#This Row],[order_date]])</f>
        <v>12</v>
      </c>
      <c r="O4716" s="3">
        <f>Table1[[#This Row],[sales]]-Table1[[#This Row],[profit]]</f>
        <v>1357.33</v>
      </c>
      <c r="P4716" s="3">
        <f>Table1[[#This Row],[sales]]*Table1[[#This Row],[quantity]]</f>
        <v>12570.08</v>
      </c>
      <c r="Q4716" s="9">
        <f>Table1[[#This Row],[delivery_date]]-Table1[[#This Row],[order_date]]</f>
        <v>5</v>
      </c>
    </row>
    <row r="4717" spans="1:17" x14ac:dyDescent="0.35">
      <c r="A4717" t="s">
        <v>4748</v>
      </c>
      <c r="B4717" t="s">
        <v>13</v>
      </c>
      <c r="C4717" t="s">
        <v>26</v>
      </c>
      <c r="D4717" s="2">
        <v>1257.8399999999999</v>
      </c>
      <c r="E4717">
        <v>0.27</v>
      </c>
      <c r="F4717">
        <v>5</v>
      </c>
      <c r="G4717" s="1">
        <v>45626</v>
      </c>
      <c r="H4717" s="1">
        <v>45627</v>
      </c>
      <c r="I4717" t="s">
        <v>31</v>
      </c>
      <c r="J4717" t="s">
        <v>27</v>
      </c>
      <c r="K4717" s="2">
        <v>375.65</v>
      </c>
      <c r="L4717" t="s">
        <v>28</v>
      </c>
      <c r="M4717">
        <f>YEAR(Table1[[#This Row],[order_date]])</f>
        <v>2024</v>
      </c>
      <c r="N4717">
        <f>MONTH(Table1[[#This Row],[order_date]])</f>
        <v>11</v>
      </c>
      <c r="O4717" s="3">
        <f>Table1[[#This Row],[sales]]-Table1[[#This Row],[profit]]</f>
        <v>882.18999999999994</v>
      </c>
      <c r="P4717" s="3">
        <f>Table1[[#This Row],[sales]]*Table1[[#This Row],[quantity]]</f>
        <v>6289.2</v>
      </c>
      <c r="Q4717" s="9">
        <f>Table1[[#This Row],[delivery_date]]-Table1[[#This Row],[order_date]]</f>
        <v>1</v>
      </c>
    </row>
    <row r="4718" spans="1:17" x14ac:dyDescent="0.35">
      <c r="A4718" t="s">
        <v>4749</v>
      </c>
      <c r="B4718" t="s">
        <v>19</v>
      </c>
      <c r="C4718" t="s">
        <v>36</v>
      </c>
      <c r="D4718" s="2">
        <v>4619.18</v>
      </c>
      <c r="E4718">
        <v>0.14000000000000001</v>
      </c>
      <c r="F4718">
        <v>4</v>
      </c>
      <c r="G4718" s="1">
        <v>45561</v>
      </c>
      <c r="H4718" s="1">
        <v>45564</v>
      </c>
      <c r="I4718" t="s">
        <v>15</v>
      </c>
      <c r="J4718" t="s">
        <v>27</v>
      </c>
      <c r="K4718" s="2">
        <v>358.57</v>
      </c>
      <c r="L4718" t="s">
        <v>28</v>
      </c>
      <c r="M4718">
        <f>YEAR(Table1[[#This Row],[order_date]])</f>
        <v>2024</v>
      </c>
      <c r="N4718">
        <f>MONTH(Table1[[#This Row],[order_date]])</f>
        <v>9</v>
      </c>
      <c r="O4718" s="3">
        <f>Table1[[#This Row],[sales]]-Table1[[#This Row],[profit]]</f>
        <v>4260.6100000000006</v>
      </c>
      <c r="P4718" s="3">
        <f>Table1[[#This Row],[sales]]*Table1[[#This Row],[quantity]]</f>
        <v>18476.72</v>
      </c>
      <c r="Q4718" s="9">
        <f>Table1[[#This Row],[delivery_date]]-Table1[[#This Row],[order_date]]</f>
        <v>3</v>
      </c>
    </row>
    <row r="4719" spans="1:17" x14ac:dyDescent="0.35">
      <c r="A4719" t="s">
        <v>4750</v>
      </c>
      <c r="B4719" t="s">
        <v>41</v>
      </c>
      <c r="C4719" t="s">
        <v>26</v>
      </c>
      <c r="D4719" s="2">
        <v>3769.25</v>
      </c>
      <c r="E4719">
        <v>0.01</v>
      </c>
      <c r="F4719">
        <v>3</v>
      </c>
      <c r="G4719" s="1">
        <v>45077</v>
      </c>
      <c r="H4719" s="1">
        <v>45081</v>
      </c>
      <c r="I4719" t="s">
        <v>15</v>
      </c>
      <c r="J4719" t="s">
        <v>22</v>
      </c>
      <c r="K4719" s="2">
        <v>319.05</v>
      </c>
      <c r="L4719" t="s">
        <v>23</v>
      </c>
      <c r="M4719">
        <f>YEAR(Table1[[#This Row],[order_date]])</f>
        <v>2023</v>
      </c>
      <c r="N4719">
        <f>MONTH(Table1[[#This Row],[order_date]])</f>
        <v>5</v>
      </c>
      <c r="O4719" s="3">
        <f>Table1[[#This Row],[sales]]-Table1[[#This Row],[profit]]</f>
        <v>3450.2</v>
      </c>
      <c r="P4719" s="3">
        <f>Table1[[#This Row],[sales]]*Table1[[#This Row],[quantity]]</f>
        <v>11307.75</v>
      </c>
      <c r="Q4719" s="9">
        <f>Table1[[#This Row],[delivery_date]]-Table1[[#This Row],[order_date]]</f>
        <v>4</v>
      </c>
    </row>
    <row r="4720" spans="1:17" x14ac:dyDescent="0.35">
      <c r="A4720" t="s">
        <v>4751</v>
      </c>
      <c r="B4720" t="s">
        <v>19</v>
      </c>
      <c r="C4720" t="s">
        <v>33</v>
      </c>
      <c r="D4720" s="2">
        <v>1733.67</v>
      </c>
      <c r="E4720">
        <v>0.21</v>
      </c>
      <c r="F4720">
        <v>4</v>
      </c>
      <c r="G4720" s="1">
        <v>45286</v>
      </c>
      <c r="H4720" s="1">
        <v>45290</v>
      </c>
      <c r="I4720" t="s">
        <v>31</v>
      </c>
      <c r="J4720" t="s">
        <v>16</v>
      </c>
      <c r="K4720" s="2">
        <v>469.84</v>
      </c>
      <c r="L4720" t="s">
        <v>39</v>
      </c>
      <c r="M4720">
        <f>YEAR(Table1[[#This Row],[order_date]])</f>
        <v>2023</v>
      </c>
      <c r="N4720">
        <f>MONTH(Table1[[#This Row],[order_date]])</f>
        <v>12</v>
      </c>
      <c r="O4720" s="3">
        <f>Table1[[#This Row],[sales]]-Table1[[#This Row],[profit]]</f>
        <v>1263.8300000000002</v>
      </c>
      <c r="P4720" s="3">
        <f>Table1[[#This Row],[sales]]*Table1[[#This Row],[quantity]]</f>
        <v>6934.68</v>
      </c>
      <c r="Q4720" s="9">
        <f>Table1[[#This Row],[delivery_date]]-Table1[[#This Row],[order_date]]</f>
        <v>4</v>
      </c>
    </row>
    <row r="4721" spans="1:17" x14ac:dyDescent="0.35">
      <c r="A4721" t="s">
        <v>4752</v>
      </c>
      <c r="B4721" t="s">
        <v>41</v>
      </c>
      <c r="C4721" t="s">
        <v>26</v>
      </c>
      <c r="D4721" s="2">
        <v>3530.76</v>
      </c>
      <c r="E4721">
        <v>0.46</v>
      </c>
      <c r="F4721">
        <v>8</v>
      </c>
      <c r="G4721" s="1">
        <v>45616</v>
      </c>
      <c r="H4721" s="1">
        <v>45623</v>
      </c>
      <c r="I4721" t="s">
        <v>31</v>
      </c>
      <c r="J4721" t="s">
        <v>27</v>
      </c>
      <c r="K4721" s="2">
        <v>369.96</v>
      </c>
      <c r="L4721" t="s">
        <v>34</v>
      </c>
      <c r="M4721">
        <f>YEAR(Table1[[#This Row],[order_date]])</f>
        <v>2024</v>
      </c>
      <c r="N4721">
        <f>MONTH(Table1[[#This Row],[order_date]])</f>
        <v>11</v>
      </c>
      <c r="O4721" s="3">
        <f>Table1[[#This Row],[sales]]-Table1[[#This Row],[profit]]</f>
        <v>3160.8</v>
      </c>
      <c r="P4721" s="3">
        <f>Table1[[#This Row],[sales]]*Table1[[#This Row],[quantity]]</f>
        <v>28246.080000000002</v>
      </c>
      <c r="Q4721" s="9">
        <f>Table1[[#This Row],[delivery_date]]-Table1[[#This Row],[order_date]]</f>
        <v>7</v>
      </c>
    </row>
    <row r="4722" spans="1:17" x14ac:dyDescent="0.35">
      <c r="A4722" t="s">
        <v>4753</v>
      </c>
      <c r="B4722" t="s">
        <v>25</v>
      </c>
      <c r="C4722" t="s">
        <v>26</v>
      </c>
      <c r="D4722" s="2">
        <v>4832.34</v>
      </c>
      <c r="E4722">
        <v>0.46</v>
      </c>
      <c r="F4722">
        <v>4</v>
      </c>
      <c r="G4722" s="1">
        <v>44939</v>
      </c>
      <c r="H4722" s="1">
        <v>44941</v>
      </c>
      <c r="I4722" t="s">
        <v>31</v>
      </c>
      <c r="J4722" t="s">
        <v>27</v>
      </c>
      <c r="K4722" s="2">
        <v>315.42</v>
      </c>
      <c r="L4722" t="s">
        <v>39</v>
      </c>
      <c r="M4722">
        <f>YEAR(Table1[[#This Row],[order_date]])</f>
        <v>2023</v>
      </c>
      <c r="N4722">
        <f>MONTH(Table1[[#This Row],[order_date]])</f>
        <v>1</v>
      </c>
      <c r="O4722" s="3">
        <f>Table1[[#This Row],[sales]]-Table1[[#This Row],[profit]]</f>
        <v>4516.92</v>
      </c>
      <c r="P4722" s="3">
        <f>Table1[[#This Row],[sales]]*Table1[[#This Row],[quantity]]</f>
        <v>19329.36</v>
      </c>
      <c r="Q4722" s="9">
        <f>Table1[[#This Row],[delivery_date]]-Table1[[#This Row],[order_date]]</f>
        <v>2</v>
      </c>
    </row>
    <row r="4723" spans="1:17" x14ac:dyDescent="0.35">
      <c r="A4723" t="s">
        <v>4754</v>
      </c>
      <c r="B4723" t="s">
        <v>25</v>
      </c>
      <c r="C4723" t="s">
        <v>36</v>
      </c>
      <c r="D4723" s="2">
        <v>462.84</v>
      </c>
      <c r="E4723">
        <v>0.19</v>
      </c>
      <c r="F4723">
        <v>8</v>
      </c>
      <c r="G4723" s="1">
        <v>45036</v>
      </c>
      <c r="H4723" s="1">
        <v>45039</v>
      </c>
      <c r="I4723" t="s">
        <v>21</v>
      </c>
      <c r="J4723" t="s">
        <v>27</v>
      </c>
      <c r="K4723" s="2">
        <v>126.24</v>
      </c>
      <c r="L4723" t="s">
        <v>23</v>
      </c>
      <c r="M4723">
        <f>YEAR(Table1[[#This Row],[order_date]])</f>
        <v>2023</v>
      </c>
      <c r="N4723">
        <f>MONTH(Table1[[#This Row],[order_date]])</f>
        <v>4</v>
      </c>
      <c r="O4723" s="3">
        <f>Table1[[#This Row],[sales]]-Table1[[#This Row],[profit]]</f>
        <v>336.59999999999997</v>
      </c>
      <c r="P4723" s="3">
        <f>Table1[[#This Row],[sales]]*Table1[[#This Row],[quantity]]</f>
        <v>3702.72</v>
      </c>
      <c r="Q4723" s="9">
        <f>Table1[[#This Row],[delivery_date]]-Table1[[#This Row],[order_date]]</f>
        <v>3</v>
      </c>
    </row>
    <row r="4724" spans="1:17" x14ac:dyDescent="0.35">
      <c r="A4724" t="s">
        <v>4755</v>
      </c>
      <c r="B4724" t="s">
        <v>41</v>
      </c>
      <c r="C4724" t="s">
        <v>14</v>
      </c>
      <c r="D4724" s="2">
        <v>1396.07</v>
      </c>
      <c r="E4724">
        <v>0.22</v>
      </c>
      <c r="F4724">
        <v>8</v>
      </c>
      <c r="G4724" s="1">
        <v>44964</v>
      </c>
      <c r="H4724" s="1">
        <v>44965</v>
      </c>
      <c r="I4724" t="s">
        <v>21</v>
      </c>
      <c r="J4724" t="s">
        <v>22</v>
      </c>
      <c r="K4724" s="2">
        <v>91.59</v>
      </c>
      <c r="L4724" t="s">
        <v>34</v>
      </c>
      <c r="M4724">
        <f>YEAR(Table1[[#This Row],[order_date]])</f>
        <v>2023</v>
      </c>
      <c r="N4724">
        <f>MONTH(Table1[[#This Row],[order_date]])</f>
        <v>2</v>
      </c>
      <c r="O4724" s="3">
        <f>Table1[[#This Row],[sales]]-Table1[[#This Row],[profit]]</f>
        <v>1304.48</v>
      </c>
      <c r="P4724" s="3">
        <f>Table1[[#This Row],[sales]]*Table1[[#This Row],[quantity]]</f>
        <v>11168.56</v>
      </c>
      <c r="Q4724" s="9">
        <f>Table1[[#This Row],[delivery_date]]-Table1[[#This Row],[order_date]]</f>
        <v>1</v>
      </c>
    </row>
    <row r="4725" spans="1:17" x14ac:dyDescent="0.35">
      <c r="A4725" t="s">
        <v>4756</v>
      </c>
      <c r="B4725" t="s">
        <v>19</v>
      </c>
      <c r="C4725" t="s">
        <v>26</v>
      </c>
      <c r="D4725" s="2">
        <v>1082.83</v>
      </c>
      <c r="E4725">
        <v>0.12</v>
      </c>
      <c r="F4725">
        <v>1</v>
      </c>
      <c r="G4725" s="1">
        <v>45285</v>
      </c>
      <c r="H4725" s="1">
        <v>45291</v>
      </c>
      <c r="I4725" t="s">
        <v>15</v>
      </c>
      <c r="J4725" t="s">
        <v>22</v>
      </c>
      <c r="K4725" s="2">
        <v>286.88</v>
      </c>
      <c r="L4725" t="s">
        <v>39</v>
      </c>
      <c r="M4725">
        <f>YEAR(Table1[[#This Row],[order_date]])</f>
        <v>2023</v>
      </c>
      <c r="N4725">
        <f>MONTH(Table1[[#This Row],[order_date]])</f>
        <v>12</v>
      </c>
      <c r="O4725" s="3">
        <f>Table1[[#This Row],[sales]]-Table1[[#This Row],[profit]]</f>
        <v>795.94999999999993</v>
      </c>
      <c r="P4725" s="3">
        <f>Table1[[#This Row],[sales]]*Table1[[#This Row],[quantity]]</f>
        <v>1082.83</v>
      </c>
      <c r="Q4725" s="9">
        <f>Table1[[#This Row],[delivery_date]]-Table1[[#This Row],[order_date]]</f>
        <v>6</v>
      </c>
    </row>
    <row r="4726" spans="1:17" x14ac:dyDescent="0.35">
      <c r="A4726" t="s">
        <v>4757</v>
      </c>
      <c r="B4726" t="s">
        <v>13</v>
      </c>
      <c r="C4726" t="s">
        <v>14</v>
      </c>
      <c r="D4726" s="2">
        <v>4361.9399999999996</v>
      </c>
      <c r="E4726">
        <v>0.03</v>
      </c>
      <c r="F4726">
        <v>9</v>
      </c>
      <c r="G4726" s="1">
        <v>45378</v>
      </c>
      <c r="H4726" s="1">
        <v>45381</v>
      </c>
      <c r="I4726" t="s">
        <v>21</v>
      </c>
      <c r="J4726" t="s">
        <v>16</v>
      </c>
      <c r="K4726" s="2">
        <v>796.66</v>
      </c>
      <c r="L4726" t="s">
        <v>34</v>
      </c>
      <c r="M4726">
        <f>YEAR(Table1[[#This Row],[order_date]])</f>
        <v>2024</v>
      </c>
      <c r="N4726">
        <f>MONTH(Table1[[#This Row],[order_date]])</f>
        <v>3</v>
      </c>
      <c r="O4726" s="3">
        <f>Table1[[#This Row],[sales]]-Table1[[#This Row],[profit]]</f>
        <v>3565.2799999999997</v>
      </c>
      <c r="P4726" s="3">
        <f>Table1[[#This Row],[sales]]*Table1[[#This Row],[quantity]]</f>
        <v>39257.46</v>
      </c>
      <c r="Q4726" s="9">
        <f>Table1[[#This Row],[delivery_date]]-Table1[[#This Row],[order_date]]</f>
        <v>3</v>
      </c>
    </row>
    <row r="4727" spans="1:17" x14ac:dyDescent="0.35">
      <c r="A4727" t="s">
        <v>4758</v>
      </c>
      <c r="B4727" t="s">
        <v>13</v>
      </c>
      <c r="C4727" t="s">
        <v>20</v>
      </c>
      <c r="D4727" s="2">
        <v>978.03</v>
      </c>
      <c r="E4727">
        <v>0.35</v>
      </c>
      <c r="F4727">
        <v>3</v>
      </c>
      <c r="G4727" s="1">
        <v>45329</v>
      </c>
      <c r="H4727" s="1">
        <v>45332</v>
      </c>
      <c r="I4727" t="s">
        <v>15</v>
      </c>
      <c r="J4727" t="s">
        <v>16</v>
      </c>
      <c r="K4727" s="2">
        <v>179.55</v>
      </c>
      <c r="L4727" t="s">
        <v>17</v>
      </c>
      <c r="M4727">
        <f>YEAR(Table1[[#This Row],[order_date]])</f>
        <v>2024</v>
      </c>
      <c r="N4727">
        <f>MONTH(Table1[[#This Row],[order_date]])</f>
        <v>2</v>
      </c>
      <c r="O4727" s="3">
        <f>Table1[[#This Row],[sales]]-Table1[[#This Row],[profit]]</f>
        <v>798.48</v>
      </c>
      <c r="P4727" s="3">
        <f>Table1[[#This Row],[sales]]*Table1[[#This Row],[quantity]]</f>
        <v>2934.09</v>
      </c>
      <c r="Q4727" s="9">
        <f>Table1[[#This Row],[delivery_date]]-Table1[[#This Row],[order_date]]</f>
        <v>3</v>
      </c>
    </row>
    <row r="4728" spans="1:17" x14ac:dyDescent="0.35">
      <c r="A4728" t="s">
        <v>4759</v>
      </c>
      <c r="B4728" t="s">
        <v>25</v>
      </c>
      <c r="C4728" t="s">
        <v>26</v>
      </c>
      <c r="D4728" s="2">
        <v>1609.57</v>
      </c>
      <c r="E4728">
        <v>0.4</v>
      </c>
      <c r="F4728">
        <v>6</v>
      </c>
      <c r="G4728" s="1">
        <v>45618</v>
      </c>
      <c r="H4728" s="1">
        <v>45625</v>
      </c>
      <c r="I4728" t="s">
        <v>15</v>
      </c>
      <c r="J4728" t="s">
        <v>27</v>
      </c>
      <c r="K4728" s="2">
        <v>133.13999999999999</v>
      </c>
      <c r="L4728" t="s">
        <v>17</v>
      </c>
      <c r="M4728">
        <f>YEAR(Table1[[#This Row],[order_date]])</f>
        <v>2024</v>
      </c>
      <c r="N4728">
        <f>MONTH(Table1[[#This Row],[order_date]])</f>
        <v>11</v>
      </c>
      <c r="O4728" s="3">
        <f>Table1[[#This Row],[sales]]-Table1[[#This Row],[profit]]</f>
        <v>1476.4299999999998</v>
      </c>
      <c r="P4728" s="3">
        <f>Table1[[#This Row],[sales]]*Table1[[#This Row],[quantity]]</f>
        <v>9657.42</v>
      </c>
      <c r="Q4728" s="9">
        <f>Table1[[#This Row],[delivery_date]]-Table1[[#This Row],[order_date]]</f>
        <v>7</v>
      </c>
    </row>
    <row r="4729" spans="1:17" x14ac:dyDescent="0.35">
      <c r="A4729" t="s">
        <v>4760</v>
      </c>
      <c r="B4729" t="s">
        <v>13</v>
      </c>
      <c r="C4729" t="s">
        <v>14</v>
      </c>
      <c r="D4729" s="2">
        <v>2764.92</v>
      </c>
      <c r="E4729">
        <v>0.44</v>
      </c>
      <c r="F4729">
        <v>3</v>
      </c>
      <c r="G4729" s="1">
        <v>45351</v>
      </c>
      <c r="H4729" s="1">
        <v>45356</v>
      </c>
      <c r="I4729" t="s">
        <v>15</v>
      </c>
      <c r="J4729" t="s">
        <v>22</v>
      </c>
      <c r="K4729" s="2">
        <v>573.97</v>
      </c>
      <c r="L4729" t="s">
        <v>17</v>
      </c>
      <c r="M4729">
        <f>YEAR(Table1[[#This Row],[order_date]])</f>
        <v>2024</v>
      </c>
      <c r="N4729">
        <f>MONTH(Table1[[#This Row],[order_date]])</f>
        <v>2</v>
      </c>
      <c r="O4729" s="3">
        <f>Table1[[#This Row],[sales]]-Table1[[#This Row],[profit]]</f>
        <v>2190.9499999999998</v>
      </c>
      <c r="P4729" s="3">
        <f>Table1[[#This Row],[sales]]*Table1[[#This Row],[quantity]]</f>
        <v>8294.76</v>
      </c>
      <c r="Q4729" s="9">
        <f>Table1[[#This Row],[delivery_date]]-Table1[[#This Row],[order_date]]</f>
        <v>5</v>
      </c>
    </row>
    <row r="4730" spans="1:17" x14ac:dyDescent="0.35">
      <c r="A4730" t="s">
        <v>4761</v>
      </c>
      <c r="B4730" t="s">
        <v>25</v>
      </c>
      <c r="C4730" t="s">
        <v>20</v>
      </c>
      <c r="D4730" s="2">
        <v>3143.36</v>
      </c>
      <c r="E4730">
        <v>0.47</v>
      </c>
      <c r="F4730">
        <v>9</v>
      </c>
      <c r="G4730" s="1">
        <v>45048</v>
      </c>
      <c r="H4730" s="1">
        <v>45050</v>
      </c>
      <c r="I4730" t="s">
        <v>21</v>
      </c>
      <c r="J4730" t="s">
        <v>27</v>
      </c>
      <c r="K4730" s="2">
        <v>448.17</v>
      </c>
      <c r="L4730" t="s">
        <v>17</v>
      </c>
      <c r="M4730">
        <f>YEAR(Table1[[#This Row],[order_date]])</f>
        <v>2023</v>
      </c>
      <c r="N4730">
        <f>MONTH(Table1[[#This Row],[order_date]])</f>
        <v>5</v>
      </c>
      <c r="O4730" s="3">
        <f>Table1[[#This Row],[sales]]-Table1[[#This Row],[profit]]</f>
        <v>2695.19</v>
      </c>
      <c r="P4730" s="3">
        <f>Table1[[#This Row],[sales]]*Table1[[#This Row],[quantity]]</f>
        <v>28290.240000000002</v>
      </c>
      <c r="Q4730" s="9">
        <f>Table1[[#This Row],[delivery_date]]-Table1[[#This Row],[order_date]]</f>
        <v>2</v>
      </c>
    </row>
    <row r="4731" spans="1:17" x14ac:dyDescent="0.35">
      <c r="A4731" t="s">
        <v>4762</v>
      </c>
      <c r="B4731" t="s">
        <v>13</v>
      </c>
      <c r="C4731" t="s">
        <v>36</v>
      </c>
      <c r="D4731" s="2">
        <v>4060.1</v>
      </c>
      <c r="E4731">
        <v>0.46</v>
      </c>
      <c r="F4731">
        <v>1</v>
      </c>
      <c r="G4731" s="1">
        <v>45018</v>
      </c>
      <c r="H4731" s="1">
        <v>45021</v>
      </c>
      <c r="I4731" t="s">
        <v>21</v>
      </c>
      <c r="J4731" t="s">
        <v>22</v>
      </c>
      <c r="K4731" s="2">
        <v>571.03</v>
      </c>
      <c r="L4731" t="s">
        <v>34</v>
      </c>
      <c r="M4731">
        <f>YEAR(Table1[[#This Row],[order_date]])</f>
        <v>2023</v>
      </c>
      <c r="N4731">
        <f>MONTH(Table1[[#This Row],[order_date]])</f>
        <v>4</v>
      </c>
      <c r="O4731" s="3">
        <f>Table1[[#This Row],[sales]]-Table1[[#This Row],[profit]]</f>
        <v>3489.0699999999997</v>
      </c>
      <c r="P4731" s="3">
        <f>Table1[[#This Row],[sales]]*Table1[[#This Row],[quantity]]</f>
        <v>4060.1</v>
      </c>
      <c r="Q4731" s="9">
        <f>Table1[[#This Row],[delivery_date]]-Table1[[#This Row],[order_date]]</f>
        <v>3</v>
      </c>
    </row>
    <row r="4732" spans="1:17" x14ac:dyDescent="0.35">
      <c r="A4732" t="s">
        <v>4763</v>
      </c>
      <c r="B4732" t="s">
        <v>41</v>
      </c>
      <c r="C4732" t="s">
        <v>26</v>
      </c>
      <c r="D4732" s="2">
        <v>2095.88</v>
      </c>
      <c r="E4732">
        <v>0.01</v>
      </c>
      <c r="F4732">
        <v>7</v>
      </c>
      <c r="G4732" s="1">
        <v>44953</v>
      </c>
      <c r="H4732" s="1">
        <v>44954</v>
      </c>
      <c r="I4732" t="s">
        <v>15</v>
      </c>
      <c r="J4732" t="s">
        <v>22</v>
      </c>
      <c r="K4732" s="2">
        <v>470.04</v>
      </c>
      <c r="L4732" t="s">
        <v>39</v>
      </c>
      <c r="M4732">
        <f>YEAR(Table1[[#This Row],[order_date]])</f>
        <v>2023</v>
      </c>
      <c r="N4732">
        <f>MONTH(Table1[[#This Row],[order_date]])</f>
        <v>1</v>
      </c>
      <c r="O4732" s="3">
        <f>Table1[[#This Row],[sales]]-Table1[[#This Row],[profit]]</f>
        <v>1625.8400000000001</v>
      </c>
      <c r="P4732" s="3">
        <f>Table1[[#This Row],[sales]]*Table1[[#This Row],[quantity]]</f>
        <v>14671.16</v>
      </c>
      <c r="Q4732" s="9">
        <f>Table1[[#This Row],[delivery_date]]-Table1[[#This Row],[order_date]]</f>
        <v>1</v>
      </c>
    </row>
    <row r="4733" spans="1:17" x14ac:dyDescent="0.35">
      <c r="A4733" t="s">
        <v>4764</v>
      </c>
      <c r="B4733" t="s">
        <v>25</v>
      </c>
      <c r="C4733" t="s">
        <v>36</v>
      </c>
      <c r="D4733" s="2">
        <v>2717.8</v>
      </c>
      <c r="E4733">
        <v>0.49</v>
      </c>
      <c r="F4733">
        <v>5</v>
      </c>
      <c r="G4733" s="1">
        <v>45309</v>
      </c>
      <c r="H4733" s="1">
        <v>45315</v>
      </c>
      <c r="I4733" t="s">
        <v>15</v>
      </c>
      <c r="J4733" t="s">
        <v>16</v>
      </c>
      <c r="K4733" s="2">
        <v>725.51</v>
      </c>
      <c r="L4733" t="s">
        <v>34</v>
      </c>
      <c r="M4733">
        <f>YEAR(Table1[[#This Row],[order_date]])</f>
        <v>2024</v>
      </c>
      <c r="N4733">
        <f>MONTH(Table1[[#This Row],[order_date]])</f>
        <v>1</v>
      </c>
      <c r="O4733" s="3">
        <f>Table1[[#This Row],[sales]]-Table1[[#This Row],[profit]]</f>
        <v>1992.2900000000002</v>
      </c>
      <c r="P4733" s="3">
        <f>Table1[[#This Row],[sales]]*Table1[[#This Row],[quantity]]</f>
        <v>13589</v>
      </c>
      <c r="Q4733" s="9">
        <f>Table1[[#This Row],[delivery_date]]-Table1[[#This Row],[order_date]]</f>
        <v>6</v>
      </c>
    </row>
    <row r="4734" spans="1:17" x14ac:dyDescent="0.35">
      <c r="A4734" t="s">
        <v>4765</v>
      </c>
      <c r="B4734" t="s">
        <v>25</v>
      </c>
      <c r="C4734" t="s">
        <v>20</v>
      </c>
      <c r="D4734" s="2">
        <v>4830.76</v>
      </c>
      <c r="E4734">
        <v>0.19</v>
      </c>
      <c r="F4734">
        <v>3</v>
      </c>
      <c r="G4734" s="1">
        <v>44945</v>
      </c>
      <c r="H4734" s="1">
        <v>44952</v>
      </c>
      <c r="I4734" t="s">
        <v>31</v>
      </c>
      <c r="J4734" t="s">
        <v>16</v>
      </c>
      <c r="K4734" s="2">
        <v>1124.81</v>
      </c>
      <c r="L4734" t="s">
        <v>17</v>
      </c>
      <c r="M4734">
        <f>YEAR(Table1[[#This Row],[order_date]])</f>
        <v>2023</v>
      </c>
      <c r="N4734">
        <f>MONTH(Table1[[#This Row],[order_date]])</f>
        <v>1</v>
      </c>
      <c r="O4734" s="3">
        <f>Table1[[#This Row],[sales]]-Table1[[#This Row],[profit]]</f>
        <v>3705.9500000000003</v>
      </c>
      <c r="P4734" s="3">
        <f>Table1[[#This Row],[sales]]*Table1[[#This Row],[quantity]]</f>
        <v>14492.28</v>
      </c>
      <c r="Q4734" s="9">
        <f>Table1[[#This Row],[delivery_date]]-Table1[[#This Row],[order_date]]</f>
        <v>7</v>
      </c>
    </row>
    <row r="4735" spans="1:17" x14ac:dyDescent="0.35">
      <c r="A4735" t="s">
        <v>4766</v>
      </c>
      <c r="B4735" t="s">
        <v>41</v>
      </c>
      <c r="C4735" t="s">
        <v>36</v>
      </c>
      <c r="D4735" s="2">
        <v>1557.07</v>
      </c>
      <c r="E4735">
        <v>0.44</v>
      </c>
      <c r="F4735">
        <v>7</v>
      </c>
      <c r="G4735" s="1">
        <v>45262</v>
      </c>
      <c r="H4735" s="1">
        <v>45264</v>
      </c>
      <c r="I4735" t="s">
        <v>15</v>
      </c>
      <c r="J4735" t="s">
        <v>22</v>
      </c>
      <c r="K4735" s="2">
        <v>343.3</v>
      </c>
      <c r="L4735" t="s">
        <v>48</v>
      </c>
      <c r="M4735">
        <f>YEAR(Table1[[#This Row],[order_date]])</f>
        <v>2023</v>
      </c>
      <c r="N4735">
        <f>MONTH(Table1[[#This Row],[order_date]])</f>
        <v>12</v>
      </c>
      <c r="O4735" s="3">
        <f>Table1[[#This Row],[sales]]-Table1[[#This Row],[profit]]</f>
        <v>1213.77</v>
      </c>
      <c r="P4735" s="3">
        <f>Table1[[#This Row],[sales]]*Table1[[#This Row],[quantity]]</f>
        <v>10899.49</v>
      </c>
      <c r="Q4735" s="9">
        <f>Table1[[#This Row],[delivery_date]]-Table1[[#This Row],[order_date]]</f>
        <v>2</v>
      </c>
    </row>
    <row r="4736" spans="1:17" x14ac:dyDescent="0.35">
      <c r="A4736" t="s">
        <v>4767</v>
      </c>
      <c r="B4736" t="s">
        <v>25</v>
      </c>
      <c r="C4736" t="s">
        <v>36</v>
      </c>
      <c r="D4736" s="2">
        <v>1315.66</v>
      </c>
      <c r="E4736">
        <v>0.22</v>
      </c>
      <c r="F4736">
        <v>1</v>
      </c>
      <c r="G4736" s="1">
        <v>45345</v>
      </c>
      <c r="H4736" s="1">
        <v>45349</v>
      </c>
      <c r="I4736" t="s">
        <v>15</v>
      </c>
      <c r="J4736" t="s">
        <v>27</v>
      </c>
      <c r="K4736" s="2">
        <v>357.24</v>
      </c>
      <c r="L4736" t="s">
        <v>28</v>
      </c>
      <c r="M4736">
        <f>YEAR(Table1[[#This Row],[order_date]])</f>
        <v>2024</v>
      </c>
      <c r="N4736">
        <f>MONTH(Table1[[#This Row],[order_date]])</f>
        <v>2</v>
      </c>
      <c r="O4736" s="3">
        <f>Table1[[#This Row],[sales]]-Table1[[#This Row],[profit]]</f>
        <v>958.42000000000007</v>
      </c>
      <c r="P4736" s="3">
        <f>Table1[[#This Row],[sales]]*Table1[[#This Row],[quantity]]</f>
        <v>1315.66</v>
      </c>
      <c r="Q4736" s="9">
        <f>Table1[[#This Row],[delivery_date]]-Table1[[#This Row],[order_date]]</f>
        <v>4</v>
      </c>
    </row>
    <row r="4737" spans="1:17" x14ac:dyDescent="0.35">
      <c r="A4737" t="s">
        <v>4768</v>
      </c>
      <c r="B4737" t="s">
        <v>13</v>
      </c>
      <c r="C4737" t="s">
        <v>33</v>
      </c>
      <c r="D4737" s="2">
        <v>3581.94</v>
      </c>
      <c r="E4737">
        <v>0.21</v>
      </c>
      <c r="F4737">
        <v>6</v>
      </c>
      <c r="G4737" s="1">
        <v>45315</v>
      </c>
      <c r="H4737" s="1">
        <v>45318</v>
      </c>
      <c r="I4737" t="s">
        <v>31</v>
      </c>
      <c r="J4737" t="s">
        <v>22</v>
      </c>
      <c r="K4737" s="2">
        <v>985.26</v>
      </c>
      <c r="L4737" t="s">
        <v>34</v>
      </c>
      <c r="M4737">
        <f>YEAR(Table1[[#This Row],[order_date]])</f>
        <v>2024</v>
      </c>
      <c r="N4737">
        <f>MONTH(Table1[[#This Row],[order_date]])</f>
        <v>1</v>
      </c>
      <c r="O4737" s="3">
        <f>Table1[[#This Row],[sales]]-Table1[[#This Row],[profit]]</f>
        <v>2596.6800000000003</v>
      </c>
      <c r="P4737" s="3">
        <f>Table1[[#This Row],[sales]]*Table1[[#This Row],[quantity]]</f>
        <v>21491.64</v>
      </c>
      <c r="Q4737" s="9">
        <f>Table1[[#This Row],[delivery_date]]-Table1[[#This Row],[order_date]]</f>
        <v>3</v>
      </c>
    </row>
    <row r="4738" spans="1:17" x14ac:dyDescent="0.35">
      <c r="A4738" t="s">
        <v>4769</v>
      </c>
      <c r="B4738" t="s">
        <v>13</v>
      </c>
      <c r="C4738" t="s">
        <v>20</v>
      </c>
      <c r="D4738" s="2">
        <v>3878.57</v>
      </c>
      <c r="E4738">
        <v>0.01</v>
      </c>
      <c r="F4738">
        <v>7</v>
      </c>
      <c r="G4738" s="1">
        <v>45526</v>
      </c>
      <c r="H4738" s="1">
        <v>45532</v>
      </c>
      <c r="I4738" t="s">
        <v>15</v>
      </c>
      <c r="J4738" t="s">
        <v>22</v>
      </c>
      <c r="K4738" s="2">
        <v>907.93</v>
      </c>
      <c r="L4738" t="s">
        <v>23</v>
      </c>
      <c r="M4738">
        <f>YEAR(Table1[[#This Row],[order_date]])</f>
        <v>2024</v>
      </c>
      <c r="N4738">
        <f>MONTH(Table1[[#This Row],[order_date]])</f>
        <v>8</v>
      </c>
      <c r="O4738" s="3">
        <f>Table1[[#This Row],[sales]]-Table1[[#This Row],[profit]]</f>
        <v>2970.6400000000003</v>
      </c>
      <c r="P4738" s="3">
        <f>Table1[[#This Row],[sales]]*Table1[[#This Row],[quantity]]</f>
        <v>27149.99</v>
      </c>
      <c r="Q4738" s="9">
        <f>Table1[[#This Row],[delivery_date]]-Table1[[#This Row],[order_date]]</f>
        <v>6</v>
      </c>
    </row>
    <row r="4739" spans="1:17" x14ac:dyDescent="0.35">
      <c r="A4739" t="s">
        <v>4770</v>
      </c>
      <c r="B4739" t="s">
        <v>25</v>
      </c>
      <c r="C4739" t="s">
        <v>36</v>
      </c>
      <c r="D4739" s="2">
        <v>2132.42</v>
      </c>
      <c r="E4739">
        <v>0.03</v>
      </c>
      <c r="F4739">
        <v>9</v>
      </c>
      <c r="G4739" s="1">
        <v>45019</v>
      </c>
      <c r="H4739" s="1">
        <v>45024</v>
      </c>
      <c r="I4739" t="s">
        <v>21</v>
      </c>
      <c r="J4739" t="s">
        <v>22</v>
      </c>
      <c r="K4739" s="2">
        <v>543.92999999999995</v>
      </c>
      <c r="L4739" t="s">
        <v>23</v>
      </c>
      <c r="M4739">
        <f>YEAR(Table1[[#This Row],[order_date]])</f>
        <v>2023</v>
      </c>
      <c r="N4739">
        <f>MONTH(Table1[[#This Row],[order_date]])</f>
        <v>4</v>
      </c>
      <c r="O4739" s="3">
        <f>Table1[[#This Row],[sales]]-Table1[[#This Row],[profit]]</f>
        <v>1588.4900000000002</v>
      </c>
      <c r="P4739" s="3">
        <f>Table1[[#This Row],[sales]]*Table1[[#This Row],[quantity]]</f>
        <v>19191.78</v>
      </c>
      <c r="Q4739" s="9">
        <f>Table1[[#This Row],[delivery_date]]-Table1[[#This Row],[order_date]]</f>
        <v>5</v>
      </c>
    </row>
    <row r="4740" spans="1:17" x14ac:dyDescent="0.35">
      <c r="A4740" t="s">
        <v>4771</v>
      </c>
      <c r="B4740" t="s">
        <v>13</v>
      </c>
      <c r="C4740" t="s">
        <v>14</v>
      </c>
      <c r="D4740" s="2">
        <v>1143.5999999999999</v>
      </c>
      <c r="E4740">
        <v>0.34</v>
      </c>
      <c r="F4740">
        <v>9</v>
      </c>
      <c r="G4740" s="1">
        <v>45188</v>
      </c>
      <c r="H4740" s="1">
        <v>45195</v>
      </c>
      <c r="I4740" t="s">
        <v>21</v>
      </c>
      <c r="J4740" t="s">
        <v>16</v>
      </c>
      <c r="K4740" s="2">
        <v>126.17</v>
      </c>
      <c r="L4740" t="s">
        <v>17</v>
      </c>
      <c r="M4740">
        <f>YEAR(Table1[[#This Row],[order_date]])</f>
        <v>2023</v>
      </c>
      <c r="N4740">
        <f>MONTH(Table1[[#This Row],[order_date]])</f>
        <v>9</v>
      </c>
      <c r="O4740" s="3">
        <f>Table1[[#This Row],[sales]]-Table1[[#This Row],[profit]]</f>
        <v>1017.43</v>
      </c>
      <c r="P4740" s="3">
        <f>Table1[[#This Row],[sales]]*Table1[[#This Row],[quantity]]</f>
        <v>10292.4</v>
      </c>
      <c r="Q4740" s="9">
        <f>Table1[[#This Row],[delivery_date]]-Table1[[#This Row],[order_date]]</f>
        <v>7</v>
      </c>
    </row>
    <row r="4741" spans="1:17" x14ac:dyDescent="0.35">
      <c r="A4741" t="s">
        <v>4772</v>
      </c>
      <c r="B4741" t="s">
        <v>19</v>
      </c>
      <c r="C4741" t="s">
        <v>20</v>
      </c>
      <c r="D4741" s="2">
        <v>3916.72</v>
      </c>
      <c r="E4741">
        <v>0.47</v>
      </c>
      <c r="F4741">
        <v>7</v>
      </c>
      <c r="G4741" s="1">
        <v>44967</v>
      </c>
      <c r="H4741" s="1">
        <v>44968</v>
      </c>
      <c r="I4741" t="s">
        <v>15</v>
      </c>
      <c r="J4741" t="s">
        <v>22</v>
      </c>
      <c r="K4741" s="2">
        <v>862.89</v>
      </c>
      <c r="L4741" t="s">
        <v>48</v>
      </c>
      <c r="M4741">
        <f>YEAR(Table1[[#This Row],[order_date]])</f>
        <v>2023</v>
      </c>
      <c r="N4741">
        <f>MONTH(Table1[[#This Row],[order_date]])</f>
        <v>2</v>
      </c>
      <c r="O4741" s="3">
        <f>Table1[[#This Row],[sales]]-Table1[[#This Row],[profit]]</f>
        <v>3053.83</v>
      </c>
      <c r="P4741" s="3">
        <f>Table1[[#This Row],[sales]]*Table1[[#This Row],[quantity]]</f>
        <v>27417.039999999997</v>
      </c>
      <c r="Q4741" s="9">
        <f>Table1[[#This Row],[delivery_date]]-Table1[[#This Row],[order_date]]</f>
        <v>1</v>
      </c>
    </row>
    <row r="4742" spans="1:17" x14ac:dyDescent="0.35">
      <c r="A4742" t="s">
        <v>4773</v>
      </c>
      <c r="B4742" t="s">
        <v>25</v>
      </c>
      <c r="C4742" t="s">
        <v>33</v>
      </c>
      <c r="D4742" s="2">
        <v>3385.42</v>
      </c>
      <c r="E4742">
        <v>0.11</v>
      </c>
      <c r="F4742">
        <v>5</v>
      </c>
      <c r="G4742" s="1">
        <v>45620</v>
      </c>
      <c r="H4742" s="1">
        <v>45626</v>
      </c>
      <c r="I4742" t="s">
        <v>31</v>
      </c>
      <c r="J4742" t="s">
        <v>22</v>
      </c>
      <c r="K4742" s="2">
        <v>583.30999999999995</v>
      </c>
      <c r="L4742" t="s">
        <v>28</v>
      </c>
      <c r="M4742">
        <f>YEAR(Table1[[#This Row],[order_date]])</f>
        <v>2024</v>
      </c>
      <c r="N4742">
        <f>MONTH(Table1[[#This Row],[order_date]])</f>
        <v>11</v>
      </c>
      <c r="O4742" s="3">
        <f>Table1[[#This Row],[sales]]-Table1[[#This Row],[profit]]</f>
        <v>2802.11</v>
      </c>
      <c r="P4742" s="3">
        <f>Table1[[#This Row],[sales]]*Table1[[#This Row],[quantity]]</f>
        <v>16927.099999999999</v>
      </c>
      <c r="Q4742" s="9">
        <f>Table1[[#This Row],[delivery_date]]-Table1[[#This Row],[order_date]]</f>
        <v>6</v>
      </c>
    </row>
    <row r="4743" spans="1:17" x14ac:dyDescent="0.35">
      <c r="A4743" t="s">
        <v>4774</v>
      </c>
      <c r="B4743" t="s">
        <v>41</v>
      </c>
      <c r="C4743" t="s">
        <v>26</v>
      </c>
      <c r="D4743" s="2">
        <v>4393.5200000000004</v>
      </c>
      <c r="E4743">
        <v>0.05</v>
      </c>
      <c r="F4743">
        <v>7</v>
      </c>
      <c r="G4743" s="1">
        <v>45354</v>
      </c>
      <c r="H4743" s="1">
        <v>45357</v>
      </c>
      <c r="I4743" t="s">
        <v>31</v>
      </c>
      <c r="J4743" t="s">
        <v>16</v>
      </c>
      <c r="K4743" s="2">
        <v>1152.28</v>
      </c>
      <c r="L4743" t="s">
        <v>34</v>
      </c>
      <c r="M4743">
        <f>YEAR(Table1[[#This Row],[order_date]])</f>
        <v>2024</v>
      </c>
      <c r="N4743">
        <f>MONTH(Table1[[#This Row],[order_date]])</f>
        <v>3</v>
      </c>
      <c r="O4743" s="3">
        <f>Table1[[#This Row],[sales]]-Table1[[#This Row],[profit]]</f>
        <v>3241.2400000000007</v>
      </c>
      <c r="P4743" s="3">
        <f>Table1[[#This Row],[sales]]*Table1[[#This Row],[quantity]]</f>
        <v>30754.640000000003</v>
      </c>
      <c r="Q4743" s="9">
        <f>Table1[[#This Row],[delivery_date]]-Table1[[#This Row],[order_date]]</f>
        <v>3</v>
      </c>
    </row>
    <row r="4744" spans="1:17" x14ac:dyDescent="0.35">
      <c r="A4744" t="s">
        <v>4775</v>
      </c>
      <c r="B4744" t="s">
        <v>19</v>
      </c>
      <c r="C4744" t="s">
        <v>36</v>
      </c>
      <c r="D4744" s="2">
        <v>4237.2</v>
      </c>
      <c r="E4744">
        <v>0.11</v>
      </c>
      <c r="F4744">
        <v>1</v>
      </c>
      <c r="G4744" s="1">
        <v>44974</v>
      </c>
      <c r="H4744" s="1">
        <v>44981</v>
      </c>
      <c r="I4744" t="s">
        <v>21</v>
      </c>
      <c r="J4744" t="s">
        <v>16</v>
      </c>
      <c r="K4744" s="2">
        <v>1229.83</v>
      </c>
      <c r="L4744" t="s">
        <v>23</v>
      </c>
      <c r="M4744">
        <f>YEAR(Table1[[#This Row],[order_date]])</f>
        <v>2023</v>
      </c>
      <c r="N4744">
        <f>MONTH(Table1[[#This Row],[order_date]])</f>
        <v>2</v>
      </c>
      <c r="O4744" s="3">
        <f>Table1[[#This Row],[sales]]-Table1[[#This Row],[profit]]</f>
        <v>3007.37</v>
      </c>
      <c r="P4744" s="3">
        <f>Table1[[#This Row],[sales]]*Table1[[#This Row],[quantity]]</f>
        <v>4237.2</v>
      </c>
      <c r="Q4744" s="9">
        <f>Table1[[#This Row],[delivery_date]]-Table1[[#This Row],[order_date]]</f>
        <v>7</v>
      </c>
    </row>
    <row r="4745" spans="1:17" x14ac:dyDescent="0.35">
      <c r="A4745" t="s">
        <v>4776</v>
      </c>
      <c r="B4745" t="s">
        <v>25</v>
      </c>
      <c r="C4745" t="s">
        <v>14</v>
      </c>
      <c r="D4745" s="2">
        <v>1105.46</v>
      </c>
      <c r="E4745">
        <v>0.11</v>
      </c>
      <c r="F4745">
        <v>7</v>
      </c>
      <c r="G4745" s="1">
        <v>45347</v>
      </c>
      <c r="H4745" s="1">
        <v>45352</v>
      </c>
      <c r="I4745" t="s">
        <v>21</v>
      </c>
      <c r="J4745" t="s">
        <v>22</v>
      </c>
      <c r="K4745" s="2">
        <v>129.15</v>
      </c>
      <c r="L4745" t="s">
        <v>23</v>
      </c>
      <c r="M4745">
        <f>YEAR(Table1[[#This Row],[order_date]])</f>
        <v>2024</v>
      </c>
      <c r="N4745">
        <f>MONTH(Table1[[#This Row],[order_date]])</f>
        <v>2</v>
      </c>
      <c r="O4745" s="3">
        <f>Table1[[#This Row],[sales]]-Table1[[#This Row],[profit]]</f>
        <v>976.31000000000006</v>
      </c>
      <c r="P4745" s="3">
        <f>Table1[[#This Row],[sales]]*Table1[[#This Row],[quantity]]</f>
        <v>7738.22</v>
      </c>
      <c r="Q4745" s="9">
        <f>Table1[[#This Row],[delivery_date]]-Table1[[#This Row],[order_date]]</f>
        <v>5</v>
      </c>
    </row>
    <row r="4746" spans="1:17" x14ac:dyDescent="0.35">
      <c r="A4746" t="s">
        <v>4777</v>
      </c>
      <c r="B4746" t="s">
        <v>41</v>
      </c>
      <c r="C4746" t="s">
        <v>33</v>
      </c>
      <c r="D4746" s="2">
        <v>4178.46</v>
      </c>
      <c r="E4746">
        <v>0.15</v>
      </c>
      <c r="F4746">
        <v>4</v>
      </c>
      <c r="G4746" s="1">
        <v>45531</v>
      </c>
      <c r="H4746" s="1">
        <v>45538</v>
      </c>
      <c r="I4746" t="s">
        <v>31</v>
      </c>
      <c r="J4746" t="s">
        <v>22</v>
      </c>
      <c r="K4746" s="2">
        <v>910.24</v>
      </c>
      <c r="L4746" t="s">
        <v>23</v>
      </c>
      <c r="M4746">
        <f>YEAR(Table1[[#This Row],[order_date]])</f>
        <v>2024</v>
      </c>
      <c r="N4746">
        <f>MONTH(Table1[[#This Row],[order_date]])</f>
        <v>8</v>
      </c>
      <c r="O4746" s="3">
        <f>Table1[[#This Row],[sales]]-Table1[[#This Row],[profit]]</f>
        <v>3268.2200000000003</v>
      </c>
      <c r="P4746" s="3">
        <f>Table1[[#This Row],[sales]]*Table1[[#This Row],[quantity]]</f>
        <v>16713.84</v>
      </c>
      <c r="Q4746" s="9">
        <f>Table1[[#This Row],[delivery_date]]-Table1[[#This Row],[order_date]]</f>
        <v>7</v>
      </c>
    </row>
    <row r="4747" spans="1:17" x14ac:dyDescent="0.35">
      <c r="A4747" t="s">
        <v>4778</v>
      </c>
      <c r="B4747" t="s">
        <v>13</v>
      </c>
      <c r="C4747" t="s">
        <v>20</v>
      </c>
      <c r="D4747" s="2">
        <v>958.35</v>
      </c>
      <c r="E4747">
        <v>0.05</v>
      </c>
      <c r="F4747">
        <v>2</v>
      </c>
      <c r="G4747" s="1">
        <v>45110</v>
      </c>
      <c r="H4747" s="1">
        <v>45114</v>
      </c>
      <c r="I4747" t="s">
        <v>15</v>
      </c>
      <c r="J4747" t="s">
        <v>27</v>
      </c>
      <c r="K4747" s="2">
        <v>252.73</v>
      </c>
      <c r="L4747" t="s">
        <v>28</v>
      </c>
      <c r="M4747">
        <f>YEAR(Table1[[#This Row],[order_date]])</f>
        <v>2023</v>
      </c>
      <c r="N4747">
        <f>MONTH(Table1[[#This Row],[order_date]])</f>
        <v>7</v>
      </c>
      <c r="O4747" s="3">
        <f>Table1[[#This Row],[sales]]-Table1[[#This Row],[profit]]</f>
        <v>705.62</v>
      </c>
      <c r="P4747" s="3">
        <f>Table1[[#This Row],[sales]]*Table1[[#This Row],[quantity]]</f>
        <v>1916.7</v>
      </c>
      <c r="Q4747" s="9">
        <f>Table1[[#This Row],[delivery_date]]-Table1[[#This Row],[order_date]]</f>
        <v>4</v>
      </c>
    </row>
    <row r="4748" spans="1:17" x14ac:dyDescent="0.35">
      <c r="A4748" t="s">
        <v>4779</v>
      </c>
      <c r="B4748" t="s">
        <v>41</v>
      </c>
      <c r="C4748" t="s">
        <v>36</v>
      </c>
      <c r="D4748" s="2">
        <v>4332.1499999999996</v>
      </c>
      <c r="E4748">
        <v>0.12</v>
      </c>
      <c r="F4748">
        <v>6</v>
      </c>
      <c r="G4748" s="1">
        <v>45182</v>
      </c>
      <c r="H4748" s="1">
        <v>45185</v>
      </c>
      <c r="I4748" t="s">
        <v>15</v>
      </c>
      <c r="J4748" t="s">
        <v>16</v>
      </c>
      <c r="K4748" s="2">
        <v>954.84</v>
      </c>
      <c r="L4748" t="s">
        <v>39</v>
      </c>
      <c r="M4748">
        <f>YEAR(Table1[[#This Row],[order_date]])</f>
        <v>2023</v>
      </c>
      <c r="N4748">
        <f>MONTH(Table1[[#This Row],[order_date]])</f>
        <v>9</v>
      </c>
      <c r="O4748" s="3">
        <f>Table1[[#This Row],[sales]]-Table1[[#This Row],[profit]]</f>
        <v>3377.3099999999995</v>
      </c>
      <c r="P4748" s="3">
        <f>Table1[[#This Row],[sales]]*Table1[[#This Row],[quantity]]</f>
        <v>25992.899999999998</v>
      </c>
      <c r="Q4748" s="9">
        <f>Table1[[#This Row],[delivery_date]]-Table1[[#This Row],[order_date]]</f>
        <v>3</v>
      </c>
    </row>
    <row r="4749" spans="1:17" x14ac:dyDescent="0.35">
      <c r="A4749" t="s">
        <v>4780</v>
      </c>
      <c r="B4749" t="s">
        <v>19</v>
      </c>
      <c r="C4749" t="s">
        <v>33</v>
      </c>
      <c r="D4749" s="2">
        <v>3874.57</v>
      </c>
      <c r="E4749">
        <v>0.46</v>
      </c>
      <c r="F4749">
        <v>7</v>
      </c>
      <c r="G4749" s="1">
        <v>45471</v>
      </c>
      <c r="H4749" s="1">
        <v>45476</v>
      </c>
      <c r="I4749" t="s">
        <v>15</v>
      </c>
      <c r="J4749" t="s">
        <v>22</v>
      </c>
      <c r="K4749" s="2">
        <v>860.26</v>
      </c>
      <c r="L4749" t="s">
        <v>28</v>
      </c>
      <c r="M4749">
        <f>YEAR(Table1[[#This Row],[order_date]])</f>
        <v>2024</v>
      </c>
      <c r="N4749">
        <f>MONTH(Table1[[#This Row],[order_date]])</f>
        <v>6</v>
      </c>
      <c r="O4749" s="3">
        <f>Table1[[#This Row],[sales]]-Table1[[#This Row],[profit]]</f>
        <v>3014.3100000000004</v>
      </c>
      <c r="P4749" s="3">
        <f>Table1[[#This Row],[sales]]*Table1[[#This Row],[quantity]]</f>
        <v>27121.99</v>
      </c>
      <c r="Q4749" s="9">
        <f>Table1[[#This Row],[delivery_date]]-Table1[[#This Row],[order_date]]</f>
        <v>5</v>
      </c>
    </row>
    <row r="4750" spans="1:17" x14ac:dyDescent="0.35">
      <c r="A4750" t="s">
        <v>4781</v>
      </c>
      <c r="B4750" t="s">
        <v>13</v>
      </c>
      <c r="C4750" t="s">
        <v>33</v>
      </c>
      <c r="D4750" s="2">
        <v>2892.32</v>
      </c>
      <c r="E4750">
        <v>0.45</v>
      </c>
      <c r="F4750">
        <v>7</v>
      </c>
      <c r="G4750" s="1">
        <v>45145</v>
      </c>
      <c r="H4750" s="1">
        <v>45151</v>
      </c>
      <c r="I4750" t="s">
        <v>15</v>
      </c>
      <c r="J4750" t="s">
        <v>16</v>
      </c>
      <c r="K4750" s="2">
        <v>735.74</v>
      </c>
      <c r="L4750" t="s">
        <v>34</v>
      </c>
      <c r="M4750">
        <f>YEAR(Table1[[#This Row],[order_date]])</f>
        <v>2023</v>
      </c>
      <c r="N4750">
        <f>MONTH(Table1[[#This Row],[order_date]])</f>
        <v>8</v>
      </c>
      <c r="O4750" s="3">
        <f>Table1[[#This Row],[sales]]-Table1[[#This Row],[profit]]</f>
        <v>2156.58</v>
      </c>
      <c r="P4750" s="3">
        <f>Table1[[#This Row],[sales]]*Table1[[#This Row],[quantity]]</f>
        <v>20246.240000000002</v>
      </c>
      <c r="Q4750" s="9">
        <f>Table1[[#This Row],[delivery_date]]-Table1[[#This Row],[order_date]]</f>
        <v>6</v>
      </c>
    </row>
    <row r="4751" spans="1:17" x14ac:dyDescent="0.35">
      <c r="A4751" t="s">
        <v>4782</v>
      </c>
      <c r="B4751" t="s">
        <v>25</v>
      </c>
      <c r="C4751" t="s">
        <v>14</v>
      </c>
      <c r="D4751" s="2">
        <v>3246.89</v>
      </c>
      <c r="E4751">
        <v>0.16</v>
      </c>
      <c r="F4751">
        <v>8</v>
      </c>
      <c r="G4751" s="1">
        <v>45345</v>
      </c>
      <c r="H4751" s="1">
        <v>45346</v>
      </c>
      <c r="I4751" t="s">
        <v>31</v>
      </c>
      <c r="J4751" t="s">
        <v>16</v>
      </c>
      <c r="K4751" s="2">
        <v>732.63</v>
      </c>
      <c r="L4751" t="s">
        <v>48</v>
      </c>
      <c r="M4751">
        <f>YEAR(Table1[[#This Row],[order_date]])</f>
        <v>2024</v>
      </c>
      <c r="N4751">
        <f>MONTH(Table1[[#This Row],[order_date]])</f>
        <v>2</v>
      </c>
      <c r="O4751" s="3">
        <f>Table1[[#This Row],[sales]]-Table1[[#This Row],[profit]]</f>
        <v>2514.2599999999998</v>
      </c>
      <c r="P4751" s="3">
        <f>Table1[[#This Row],[sales]]*Table1[[#This Row],[quantity]]</f>
        <v>25975.119999999999</v>
      </c>
      <c r="Q4751" s="9">
        <f>Table1[[#This Row],[delivery_date]]-Table1[[#This Row],[order_date]]</f>
        <v>1</v>
      </c>
    </row>
    <row r="4752" spans="1:17" x14ac:dyDescent="0.35">
      <c r="A4752" t="s">
        <v>4783</v>
      </c>
      <c r="B4752" t="s">
        <v>13</v>
      </c>
      <c r="C4752" t="s">
        <v>26</v>
      </c>
      <c r="D4752" s="2">
        <v>609.99</v>
      </c>
      <c r="E4752">
        <v>0.5</v>
      </c>
      <c r="F4752">
        <v>5</v>
      </c>
      <c r="G4752" s="1">
        <v>45028</v>
      </c>
      <c r="H4752" s="1">
        <v>45029</v>
      </c>
      <c r="I4752" t="s">
        <v>31</v>
      </c>
      <c r="J4752" t="s">
        <v>16</v>
      </c>
      <c r="K4752" s="2">
        <v>156.62</v>
      </c>
      <c r="L4752" t="s">
        <v>28</v>
      </c>
      <c r="M4752">
        <f>YEAR(Table1[[#This Row],[order_date]])</f>
        <v>2023</v>
      </c>
      <c r="N4752">
        <f>MONTH(Table1[[#This Row],[order_date]])</f>
        <v>4</v>
      </c>
      <c r="O4752" s="3">
        <f>Table1[[#This Row],[sales]]-Table1[[#This Row],[profit]]</f>
        <v>453.37</v>
      </c>
      <c r="P4752" s="3">
        <f>Table1[[#This Row],[sales]]*Table1[[#This Row],[quantity]]</f>
        <v>3049.95</v>
      </c>
      <c r="Q4752" s="9">
        <f>Table1[[#This Row],[delivery_date]]-Table1[[#This Row],[order_date]]</f>
        <v>1</v>
      </c>
    </row>
    <row r="4753" spans="1:17" x14ac:dyDescent="0.35">
      <c r="A4753" t="s">
        <v>4784</v>
      </c>
      <c r="B4753" t="s">
        <v>25</v>
      </c>
      <c r="C4753" t="s">
        <v>26</v>
      </c>
      <c r="D4753" s="2">
        <v>295.44</v>
      </c>
      <c r="E4753">
        <v>0.15</v>
      </c>
      <c r="F4753">
        <v>8</v>
      </c>
      <c r="G4753" s="1">
        <v>45294</v>
      </c>
      <c r="H4753" s="1">
        <v>45298</v>
      </c>
      <c r="I4753" t="s">
        <v>31</v>
      </c>
      <c r="J4753" t="s">
        <v>22</v>
      </c>
      <c r="K4753" s="2">
        <v>87.98</v>
      </c>
      <c r="L4753" t="s">
        <v>28</v>
      </c>
      <c r="M4753">
        <f>YEAR(Table1[[#This Row],[order_date]])</f>
        <v>2024</v>
      </c>
      <c r="N4753">
        <f>MONTH(Table1[[#This Row],[order_date]])</f>
        <v>1</v>
      </c>
      <c r="O4753" s="3">
        <f>Table1[[#This Row],[sales]]-Table1[[#This Row],[profit]]</f>
        <v>207.45999999999998</v>
      </c>
      <c r="P4753" s="3">
        <f>Table1[[#This Row],[sales]]*Table1[[#This Row],[quantity]]</f>
        <v>2363.52</v>
      </c>
      <c r="Q4753" s="9">
        <f>Table1[[#This Row],[delivery_date]]-Table1[[#This Row],[order_date]]</f>
        <v>4</v>
      </c>
    </row>
    <row r="4754" spans="1:17" x14ac:dyDescent="0.35">
      <c r="A4754" t="s">
        <v>4785</v>
      </c>
      <c r="B4754" t="s">
        <v>25</v>
      </c>
      <c r="C4754" t="s">
        <v>26</v>
      </c>
      <c r="D4754" s="2">
        <v>1720.17</v>
      </c>
      <c r="E4754">
        <v>0.36</v>
      </c>
      <c r="F4754">
        <v>4</v>
      </c>
      <c r="G4754" s="1">
        <v>45228</v>
      </c>
      <c r="H4754" s="1">
        <v>45230</v>
      </c>
      <c r="I4754" t="s">
        <v>15</v>
      </c>
      <c r="J4754" t="s">
        <v>27</v>
      </c>
      <c r="K4754" s="2">
        <v>319.95999999999998</v>
      </c>
      <c r="L4754" t="s">
        <v>34</v>
      </c>
      <c r="M4754">
        <f>YEAR(Table1[[#This Row],[order_date]])</f>
        <v>2023</v>
      </c>
      <c r="N4754">
        <f>MONTH(Table1[[#This Row],[order_date]])</f>
        <v>10</v>
      </c>
      <c r="O4754" s="3">
        <f>Table1[[#This Row],[sales]]-Table1[[#This Row],[profit]]</f>
        <v>1400.21</v>
      </c>
      <c r="P4754" s="3">
        <f>Table1[[#This Row],[sales]]*Table1[[#This Row],[quantity]]</f>
        <v>6880.68</v>
      </c>
      <c r="Q4754" s="9">
        <f>Table1[[#This Row],[delivery_date]]-Table1[[#This Row],[order_date]]</f>
        <v>2</v>
      </c>
    </row>
    <row r="4755" spans="1:17" x14ac:dyDescent="0.35">
      <c r="A4755" t="s">
        <v>4786</v>
      </c>
      <c r="B4755" t="s">
        <v>41</v>
      </c>
      <c r="C4755" t="s">
        <v>20</v>
      </c>
      <c r="D4755" s="2">
        <v>4124.8900000000003</v>
      </c>
      <c r="E4755">
        <v>0.32</v>
      </c>
      <c r="F4755">
        <v>1</v>
      </c>
      <c r="G4755" s="1">
        <v>45512</v>
      </c>
      <c r="H4755" s="1">
        <v>45519</v>
      </c>
      <c r="I4755" t="s">
        <v>15</v>
      </c>
      <c r="J4755" t="s">
        <v>16</v>
      </c>
      <c r="K4755" s="2">
        <v>892.97</v>
      </c>
      <c r="L4755" t="s">
        <v>39</v>
      </c>
      <c r="M4755">
        <f>YEAR(Table1[[#This Row],[order_date]])</f>
        <v>2024</v>
      </c>
      <c r="N4755">
        <f>MONTH(Table1[[#This Row],[order_date]])</f>
        <v>8</v>
      </c>
      <c r="O4755" s="3">
        <f>Table1[[#This Row],[sales]]-Table1[[#This Row],[profit]]</f>
        <v>3231.92</v>
      </c>
      <c r="P4755" s="3">
        <f>Table1[[#This Row],[sales]]*Table1[[#This Row],[quantity]]</f>
        <v>4124.8900000000003</v>
      </c>
      <c r="Q4755" s="9">
        <f>Table1[[#This Row],[delivery_date]]-Table1[[#This Row],[order_date]]</f>
        <v>7</v>
      </c>
    </row>
    <row r="4756" spans="1:17" x14ac:dyDescent="0.35">
      <c r="A4756" t="s">
        <v>4787</v>
      </c>
      <c r="B4756" t="s">
        <v>41</v>
      </c>
      <c r="C4756" t="s">
        <v>33</v>
      </c>
      <c r="D4756" s="2">
        <v>2382.35</v>
      </c>
      <c r="E4756">
        <v>0.03</v>
      </c>
      <c r="F4756">
        <v>8</v>
      </c>
      <c r="G4756" s="1">
        <v>44962</v>
      </c>
      <c r="H4756" s="1">
        <v>44969</v>
      </c>
      <c r="I4756" t="s">
        <v>21</v>
      </c>
      <c r="J4756" t="s">
        <v>22</v>
      </c>
      <c r="K4756" s="2">
        <v>485.54</v>
      </c>
      <c r="L4756" t="s">
        <v>28</v>
      </c>
      <c r="M4756">
        <f>YEAR(Table1[[#This Row],[order_date]])</f>
        <v>2023</v>
      </c>
      <c r="N4756">
        <f>MONTH(Table1[[#This Row],[order_date]])</f>
        <v>2</v>
      </c>
      <c r="O4756" s="3">
        <f>Table1[[#This Row],[sales]]-Table1[[#This Row],[profit]]</f>
        <v>1896.81</v>
      </c>
      <c r="P4756" s="3">
        <f>Table1[[#This Row],[sales]]*Table1[[#This Row],[quantity]]</f>
        <v>19058.8</v>
      </c>
      <c r="Q4756" s="9">
        <f>Table1[[#This Row],[delivery_date]]-Table1[[#This Row],[order_date]]</f>
        <v>7</v>
      </c>
    </row>
    <row r="4757" spans="1:17" x14ac:dyDescent="0.35">
      <c r="A4757" t="s">
        <v>4788</v>
      </c>
      <c r="B4757" t="s">
        <v>41</v>
      </c>
      <c r="C4757" t="s">
        <v>20</v>
      </c>
      <c r="D4757" s="2">
        <v>1194.6300000000001</v>
      </c>
      <c r="E4757">
        <v>0.17</v>
      </c>
      <c r="F4757">
        <v>4</v>
      </c>
      <c r="G4757" s="1">
        <v>45354</v>
      </c>
      <c r="H4757" s="1">
        <v>45360</v>
      </c>
      <c r="I4757" t="s">
        <v>31</v>
      </c>
      <c r="J4757" t="s">
        <v>22</v>
      </c>
      <c r="K4757" s="2">
        <v>143.93</v>
      </c>
      <c r="L4757" t="s">
        <v>39</v>
      </c>
      <c r="M4757">
        <f>YEAR(Table1[[#This Row],[order_date]])</f>
        <v>2024</v>
      </c>
      <c r="N4757">
        <f>MONTH(Table1[[#This Row],[order_date]])</f>
        <v>3</v>
      </c>
      <c r="O4757" s="3">
        <f>Table1[[#This Row],[sales]]-Table1[[#This Row],[profit]]</f>
        <v>1050.7</v>
      </c>
      <c r="P4757" s="3">
        <f>Table1[[#This Row],[sales]]*Table1[[#This Row],[quantity]]</f>
        <v>4778.5200000000004</v>
      </c>
      <c r="Q4757" s="9">
        <f>Table1[[#This Row],[delivery_date]]-Table1[[#This Row],[order_date]]</f>
        <v>6</v>
      </c>
    </row>
    <row r="4758" spans="1:17" x14ac:dyDescent="0.35">
      <c r="A4758" t="s">
        <v>4789</v>
      </c>
      <c r="B4758" t="s">
        <v>19</v>
      </c>
      <c r="C4758" t="s">
        <v>33</v>
      </c>
      <c r="D4758" s="2">
        <v>4189.29</v>
      </c>
      <c r="E4758">
        <v>0.48</v>
      </c>
      <c r="F4758">
        <v>5</v>
      </c>
      <c r="G4758" s="1">
        <v>45061</v>
      </c>
      <c r="H4758" s="1">
        <v>45064</v>
      </c>
      <c r="I4758" t="s">
        <v>31</v>
      </c>
      <c r="J4758" t="s">
        <v>27</v>
      </c>
      <c r="K4758" s="2">
        <v>1082.1099999999999</v>
      </c>
      <c r="L4758" t="s">
        <v>48</v>
      </c>
      <c r="M4758">
        <f>YEAR(Table1[[#This Row],[order_date]])</f>
        <v>2023</v>
      </c>
      <c r="N4758">
        <f>MONTH(Table1[[#This Row],[order_date]])</f>
        <v>5</v>
      </c>
      <c r="O4758" s="3">
        <f>Table1[[#This Row],[sales]]-Table1[[#This Row],[profit]]</f>
        <v>3107.1800000000003</v>
      </c>
      <c r="P4758" s="3">
        <f>Table1[[#This Row],[sales]]*Table1[[#This Row],[quantity]]</f>
        <v>20946.45</v>
      </c>
      <c r="Q4758" s="9">
        <f>Table1[[#This Row],[delivery_date]]-Table1[[#This Row],[order_date]]</f>
        <v>3</v>
      </c>
    </row>
    <row r="4759" spans="1:17" x14ac:dyDescent="0.35">
      <c r="A4759" t="s">
        <v>4790</v>
      </c>
      <c r="B4759" t="s">
        <v>19</v>
      </c>
      <c r="C4759" t="s">
        <v>14</v>
      </c>
      <c r="D4759" s="2">
        <v>1220.27</v>
      </c>
      <c r="E4759">
        <v>0.03</v>
      </c>
      <c r="F4759">
        <v>4</v>
      </c>
      <c r="G4759" s="1">
        <v>45211</v>
      </c>
      <c r="H4759" s="1">
        <v>45217</v>
      </c>
      <c r="I4759" t="s">
        <v>15</v>
      </c>
      <c r="J4759" t="s">
        <v>16</v>
      </c>
      <c r="K4759" s="2">
        <v>178.86</v>
      </c>
      <c r="L4759" t="s">
        <v>48</v>
      </c>
      <c r="M4759">
        <f>YEAR(Table1[[#This Row],[order_date]])</f>
        <v>2023</v>
      </c>
      <c r="N4759">
        <f>MONTH(Table1[[#This Row],[order_date]])</f>
        <v>10</v>
      </c>
      <c r="O4759" s="3">
        <f>Table1[[#This Row],[sales]]-Table1[[#This Row],[profit]]</f>
        <v>1041.4099999999999</v>
      </c>
      <c r="P4759" s="3">
        <f>Table1[[#This Row],[sales]]*Table1[[#This Row],[quantity]]</f>
        <v>4881.08</v>
      </c>
      <c r="Q4759" s="9">
        <f>Table1[[#This Row],[delivery_date]]-Table1[[#This Row],[order_date]]</f>
        <v>6</v>
      </c>
    </row>
    <row r="4760" spans="1:17" x14ac:dyDescent="0.35">
      <c r="A4760" t="s">
        <v>4791</v>
      </c>
      <c r="B4760" t="s">
        <v>41</v>
      </c>
      <c r="C4760" t="s">
        <v>14</v>
      </c>
      <c r="D4760" s="2">
        <v>4095.92</v>
      </c>
      <c r="E4760">
        <v>0.09</v>
      </c>
      <c r="F4760">
        <v>7</v>
      </c>
      <c r="G4760" s="1">
        <v>45646</v>
      </c>
      <c r="H4760" s="1">
        <v>45651</v>
      </c>
      <c r="I4760" t="s">
        <v>15</v>
      </c>
      <c r="J4760" t="s">
        <v>16</v>
      </c>
      <c r="K4760" s="2">
        <v>1182.44</v>
      </c>
      <c r="L4760" t="s">
        <v>17</v>
      </c>
      <c r="M4760">
        <f>YEAR(Table1[[#This Row],[order_date]])</f>
        <v>2024</v>
      </c>
      <c r="N4760">
        <f>MONTH(Table1[[#This Row],[order_date]])</f>
        <v>12</v>
      </c>
      <c r="O4760" s="3">
        <f>Table1[[#This Row],[sales]]-Table1[[#This Row],[profit]]</f>
        <v>2913.48</v>
      </c>
      <c r="P4760" s="3">
        <f>Table1[[#This Row],[sales]]*Table1[[#This Row],[quantity]]</f>
        <v>28671.440000000002</v>
      </c>
      <c r="Q4760" s="9">
        <f>Table1[[#This Row],[delivery_date]]-Table1[[#This Row],[order_date]]</f>
        <v>5</v>
      </c>
    </row>
    <row r="4761" spans="1:17" x14ac:dyDescent="0.35">
      <c r="A4761" t="s">
        <v>4792</v>
      </c>
      <c r="B4761" t="s">
        <v>19</v>
      </c>
      <c r="C4761" t="s">
        <v>20</v>
      </c>
      <c r="D4761" s="2">
        <v>2319.6</v>
      </c>
      <c r="E4761">
        <v>0.49</v>
      </c>
      <c r="F4761">
        <v>3</v>
      </c>
      <c r="G4761" s="1">
        <v>45503</v>
      </c>
      <c r="H4761" s="1">
        <v>45510</v>
      </c>
      <c r="I4761" t="s">
        <v>15</v>
      </c>
      <c r="J4761" t="s">
        <v>27</v>
      </c>
      <c r="K4761" s="2">
        <v>595.55999999999995</v>
      </c>
      <c r="L4761" t="s">
        <v>39</v>
      </c>
      <c r="M4761">
        <f>YEAR(Table1[[#This Row],[order_date]])</f>
        <v>2024</v>
      </c>
      <c r="N4761">
        <f>MONTH(Table1[[#This Row],[order_date]])</f>
        <v>7</v>
      </c>
      <c r="O4761" s="3">
        <f>Table1[[#This Row],[sales]]-Table1[[#This Row],[profit]]</f>
        <v>1724.04</v>
      </c>
      <c r="P4761" s="3">
        <f>Table1[[#This Row],[sales]]*Table1[[#This Row],[quantity]]</f>
        <v>6958.7999999999993</v>
      </c>
      <c r="Q4761" s="9">
        <f>Table1[[#This Row],[delivery_date]]-Table1[[#This Row],[order_date]]</f>
        <v>7</v>
      </c>
    </row>
    <row r="4762" spans="1:17" x14ac:dyDescent="0.35">
      <c r="A4762" t="s">
        <v>4793</v>
      </c>
      <c r="B4762" t="s">
        <v>13</v>
      </c>
      <c r="C4762" t="s">
        <v>20</v>
      </c>
      <c r="D4762" s="2">
        <v>2371.12</v>
      </c>
      <c r="E4762">
        <v>0.02</v>
      </c>
      <c r="F4762">
        <v>2</v>
      </c>
      <c r="G4762" s="1">
        <v>45242</v>
      </c>
      <c r="H4762" s="1">
        <v>45249</v>
      </c>
      <c r="I4762" t="s">
        <v>15</v>
      </c>
      <c r="J4762" t="s">
        <v>16</v>
      </c>
      <c r="K4762" s="2">
        <v>210.45</v>
      </c>
      <c r="L4762" t="s">
        <v>39</v>
      </c>
      <c r="M4762">
        <f>YEAR(Table1[[#This Row],[order_date]])</f>
        <v>2023</v>
      </c>
      <c r="N4762">
        <f>MONTH(Table1[[#This Row],[order_date]])</f>
        <v>11</v>
      </c>
      <c r="O4762" s="3">
        <f>Table1[[#This Row],[sales]]-Table1[[#This Row],[profit]]</f>
        <v>2160.67</v>
      </c>
      <c r="P4762" s="3">
        <f>Table1[[#This Row],[sales]]*Table1[[#This Row],[quantity]]</f>
        <v>4742.24</v>
      </c>
      <c r="Q4762" s="9">
        <f>Table1[[#This Row],[delivery_date]]-Table1[[#This Row],[order_date]]</f>
        <v>7</v>
      </c>
    </row>
    <row r="4763" spans="1:17" x14ac:dyDescent="0.35">
      <c r="A4763" t="s">
        <v>4794</v>
      </c>
      <c r="B4763" t="s">
        <v>13</v>
      </c>
      <c r="C4763" t="s">
        <v>14</v>
      </c>
      <c r="D4763" s="2">
        <v>1436.33</v>
      </c>
      <c r="E4763">
        <v>0.22</v>
      </c>
      <c r="F4763">
        <v>2</v>
      </c>
      <c r="G4763" s="1">
        <v>45294</v>
      </c>
      <c r="H4763" s="1">
        <v>45298</v>
      </c>
      <c r="I4763" t="s">
        <v>31</v>
      </c>
      <c r="J4763" t="s">
        <v>16</v>
      </c>
      <c r="K4763" s="2">
        <v>93.3</v>
      </c>
      <c r="L4763" t="s">
        <v>28</v>
      </c>
      <c r="M4763">
        <f>YEAR(Table1[[#This Row],[order_date]])</f>
        <v>2024</v>
      </c>
      <c r="N4763">
        <f>MONTH(Table1[[#This Row],[order_date]])</f>
        <v>1</v>
      </c>
      <c r="O4763" s="3">
        <f>Table1[[#This Row],[sales]]-Table1[[#This Row],[profit]]</f>
        <v>1343.03</v>
      </c>
      <c r="P4763" s="3">
        <f>Table1[[#This Row],[sales]]*Table1[[#This Row],[quantity]]</f>
        <v>2872.66</v>
      </c>
      <c r="Q4763" s="9">
        <f>Table1[[#This Row],[delivery_date]]-Table1[[#This Row],[order_date]]</f>
        <v>4</v>
      </c>
    </row>
    <row r="4764" spans="1:17" x14ac:dyDescent="0.35">
      <c r="A4764" t="s">
        <v>4795</v>
      </c>
      <c r="B4764" t="s">
        <v>19</v>
      </c>
      <c r="C4764" t="s">
        <v>36</v>
      </c>
      <c r="D4764" s="2">
        <v>4510.8500000000004</v>
      </c>
      <c r="E4764">
        <v>0.46</v>
      </c>
      <c r="F4764">
        <v>7</v>
      </c>
      <c r="G4764" s="1">
        <v>45217</v>
      </c>
      <c r="H4764" s="1">
        <v>45221</v>
      </c>
      <c r="I4764" t="s">
        <v>15</v>
      </c>
      <c r="J4764" t="s">
        <v>22</v>
      </c>
      <c r="K4764" s="2">
        <v>383.61</v>
      </c>
      <c r="L4764" t="s">
        <v>23</v>
      </c>
      <c r="M4764">
        <f>YEAR(Table1[[#This Row],[order_date]])</f>
        <v>2023</v>
      </c>
      <c r="N4764">
        <f>MONTH(Table1[[#This Row],[order_date]])</f>
        <v>10</v>
      </c>
      <c r="O4764" s="3">
        <f>Table1[[#This Row],[sales]]-Table1[[#This Row],[profit]]</f>
        <v>4127.2400000000007</v>
      </c>
      <c r="P4764" s="3">
        <f>Table1[[#This Row],[sales]]*Table1[[#This Row],[quantity]]</f>
        <v>31575.950000000004</v>
      </c>
      <c r="Q4764" s="9">
        <f>Table1[[#This Row],[delivery_date]]-Table1[[#This Row],[order_date]]</f>
        <v>4</v>
      </c>
    </row>
    <row r="4765" spans="1:17" x14ac:dyDescent="0.35">
      <c r="A4765" t="s">
        <v>4796</v>
      </c>
      <c r="B4765" t="s">
        <v>19</v>
      </c>
      <c r="C4765" t="s">
        <v>26</v>
      </c>
      <c r="D4765" s="2">
        <v>535.04999999999995</v>
      </c>
      <c r="E4765">
        <v>0.47</v>
      </c>
      <c r="F4765">
        <v>6</v>
      </c>
      <c r="G4765" s="1">
        <v>45165</v>
      </c>
      <c r="H4765" s="1">
        <v>45171</v>
      </c>
      <c r="I4765" t="s">
        <v>21</v>
      </c>
      <c r="J4765" t="s">
        <v>22</v>
      </c>
      <c r="K4765" s="2">
        <v>130.91</v>
      </c>
      <c r="L4765" t="s">
        <v>23</v>
      </c>
      <c r="M4765">
        <f>YEAR(Table1[[#This Row],[order_date]])</f>
        <v>2023</v>
      </c>
      <c r="N4765">
        <f>MONTH(Table1[[#This Row],[order_date]])</f>
        <v>8</v>
      </c>
      <c r="O4765" s="3">
        <f>Table1[[#This Row],[sales]]-Table1[[#This Row],[profit]]</f>
        <v>404.14</v>
      </c>
      <c r="P4765" s="3">
        <f>Table1[[#This Row],[sales]]*Table1[[#This Row],[quantity]]</f>
        <v>3210.2999999999997</v>
      </c>
      <c r="Q4765" s="9">
        <f>Table1[[#This Row],[delivery_date]]-Table1[[#This Row],[order_date]]</f>
        <v>6</v>
      </c>
    </row>
    <row r="4766" spans="1:17" x14ac:dyDescent="0.35">
      <c r="A4766" t="s">
        <v>4797</v>
      </c>
      <c r="B4766" t="s">
        <v>13</v>
      </c>
      <c r="C4766" t="s">
        <v>26</v>
      </c>
      <c r="D4766" s="2">
        <v>807.59</v>
      </c>
      <c r="E4766">
        <v>0.49</v>
      </c>
      <c r="F4766">
        <v>2</v>
      </c>
      <c r="G4766" s="1">
        <v>45623</v>
      </c>
      <c r="H4766" s="1">
        <v>45629</v>
      </c>
      <c r="I4766" t="s">
        <v>15</v>
      </c>
      <c r="J4766" t="s">
        <v>22</v>
      </c>
      <c r="K4766" s="2">
        <v>187.6</v>
      </c>
      <c r="L4766" t="s">
        <v>23</v>
      </c>
      <c r="M4766">
        <f>YEAR(Table1[[#This Row],[order_date]])</f>
        <v>2024</v>
      </c>
      <c r="N4766">
        <f>MONTH(Table1[[#This Row],[order_date]])</f>
        <v>11</v>
      </c>
      <c r="O4766" s="3">
        <f>Table1[[#This Row],[sales]]-Table1[[#This Row],[profit]]</f>
        <v>619.99</v>
      </c>
      <c r="P4766" s="3">
        <f>Table1[[#This Row],[sales]]*Table1[[#This Row],[quantity]]</f>
        <v>1615.18</v>
      </c>
      <c r="Q4766" s="9">
        <f>Table1[[#This Row],[delivery_date]]-Table1[[#This Row],[order_date]]</f>
        <v>6</v>
      </c>
    </row>
    <row r="4767" spans="1:17" x14ac:dyDescent="0.35">
      <c r="A4767" t="s">
        <v>4798</v>
      </c>
      <c r="B4767" t="s">
        <v>25</v>
      </c>
      <c r="C4767" t="s">
        <v>14</v>
      </c>
      <c r="D4767" s="2">
        <v>3215.84</v>
      </c>
      <c r="E4767">
        <v>0.24</v>
      </c>
      <c r="F4767">
        <v>8</v>
      </c>
      <c r="G4767" s="1">
        <v>44955</v>
      </c>
      <c r="H4767" s="1">
        <v>44960</v>
      </c>
      <c r="I4767" t="s">
        <v>21</v>
      </c>
      <c r="J4767" t="s">
        <v>22</v>
      </c>
      <c r="K4767" s="2">
        <v>645</v>
      </c>
      <c r="L4767" t="s">
        <v>23</v>
      </c>
      <c r="M4767">
        <f>YEAR(Table1[[#This Row],[order_date]])</f>
        <v>2023</v>
      </c>
      <c r="N4767">
        <f>MONTH(Table1[[#This Row],[order_date]])</f>
        <v>1</v>
      </c>
      <c r="O4767" s="3">
        <f>Table1[[#This Row],[sales]]-Table1[[#This Row],[profit]]</f>
        <v>2570.84</v>
      </c>
      <c r="P4767" s="3">
        <f>Table1[[#This Row],[sales]]*Table1[[#This Row],[quantity]]</f>
        <v>25726.720000000001</v>
      </c>
      <c r="Q4767" s="9">
        <f>Table1[[#This Row],[delivery_date]]-Table1[[#This Row],[order_date]]</f>
        <v>5</v>
      </c>
    </row>
    <row r="4768" spans="1:17" x14ac:dyDescent="0.35">
      <c r="A4768" t="s">
        <v>4799</v>
      </c>
      <c r="B4768" t="s">
        <v>13</v>
      </c>
      <c r="C4768" t="s">
        <v>26</v>
      </c>
      <c r="D4768" s="2">
        <v>4265.5600000000004</v>
      </c>
      <c r="E4768">
        <v>0.04</v>
      </c>
      <c r="F4768">
        <v>6</v>
      </c>
      <c r="G4768" s="1">
        <v>45131</v>
      </c>
      <c r="H4768" s="1">
        <v>45133</v>
      </c>
      <c r="I4768" t="s">
        <v>21</v>
      </c>
      <c r="J4768" t="s">
        <v>22</v>
      </c>
      <c r="K4768" s="2">
        <v>406.66</v>
      </c>
      <c r="L4768" t="s">
        <v>34</v>
      </c>
      <c r="M4768">
        <f>YEAR(Table1[[#This Row],[order_date]])</f>
        <v>2023</v>
      </c>
      <c r="N4768">
        <f>MONTH(Table1[[#This Row],[order_date]])</f>
        <v>7</v>
      </c>
      <c r="O4768" s="3">
        <f>Table1[[#This Row],[sales]]-Table1[[#This Row],[profit]]</f>
        <v>3858.9000000000005</v>
      </c>
      <c r="P4768" s="3">
        <f>Table1[[#This Row],[sales]]*Table1[[#This Row],[quantity]]</f>
        <v>25593.360000000001</v>
      </c>
      <c r="Q4768" s="9">
        <f>Table1[[#This Row],[delivery_date]]-Table1[[#This Row],[order_date]]</f>
        <v>2</v>
      </c>
    </row>
    <row r="4769" spans="1:17" x14ac:dyDescent="0.35">
      <c r="A4769" t="s">
        <v>4800</v>
      </c>
      <c r="B4769" t="s">
        <v>13</v>
      </c>
      <c r="C4769" t="s">
        <v>36</v>
      </c>
      <c r="D4769" s="2">
        <v>567.71</v>
      </c>
      <c r="E4769">
        <v>0.39</v>
      </c>
      <c r="F4769">
        <v>8</v>
      </c>
      <c r="G4769" s="1">
        <v>45426</v>
      </c>
      <c r="H4769" s="1">
        <v>45432</v>
      </c>
      <c r="I4769" t="s">
        <v>15</v>
      </c>
      <c r="J4769" t="s">
        <v>27</v>
      </c>
      <c r="K4769" s="2">
        <v>92.22</v>
      </c>
      <c r="L4769" t="s">
        <v>34</v>
      </c>
      <c r="M4769">
        <f>YEAR(Table1[[#This Row],[order_date]])</f>
        <v>2024</v>
      </c>
      <c r="N4769">
        <f>MONTH(Table1[[#This Row],[order_date]])</f>
        <v>5</v>
      </c>
      <c r="O4769" s="3">
        <f>Table1[[#This Row],[sales]]-Table1[[#This Row],[profit]]</f>
        <v>475.49</v>
      </c>
      <c r="P4769" s="3">
        <f>Table1[[#This Row],[sales]]*Table1[[#This Row],[quantity]]</f>
        <v>4541.68</v>
      </c>
      <c r="Q4769" s="9">
        <f>Table1[[#This Row],[delivery_date]]-Table1[[#This Row],[order_date]]</f>
        <v>6</v>
      </c>
    </row>
    <row r="4770" spans="1:17" x14ac:dyDescent="0.35">
      <c r="A4770" t="s">
        <v>4801</v>
      </c>
      <c r="B4770" t="s">
        <v>19</v>
      </c>
      <c r="C4770" t="s">
        <v>36</v>
      </c>
      <c r="D4770" s="2">
        <v>3695.39</v>
      </c>
      <c r="E4770">
        <v>0.35</v>
      </c>
      <c r="F4770">
        <v>6</v>
      </c>
      <c r="G4770" s="1">
        <v>45158</v>
      </c>
      <c r="H4770" s="1">
        <v>45160</v>
      </c>
      <c r="I4770" t="s">
        <v>15</v>
      </c>
      <c r="J4770" t="s">
        <v>22</v>
      </c>
      <c r="K4770" s="2">
        <v>679.22</v>
      </c>
      <c r="L4770" t="s">
        <v>48</v>
      </c>
      <c r="M4770">
        <f>YEAR(Table1[[#This Row],[order_date]])</f>
        <v>2023</v>
      </c>
      <c r="N4770">
        <f>MONTH(Table1[[#This Row],[order_date]])</f>
        <v>8</v>
      </c>
      <c r="O4770" s="3">
        <f>Table1[[#This Row],[sales]]-Table1[[#This Row],[profit]]</f>
        <v>3016.17</v>
      </c>
      <c r="P4770" s="3">
        <f>Table1[[#This Row],[sales]]*Table1[[#This Row],[quantity]]</f>
        <v>22172.34</v>
      </c>
      <c r="Q4770" s="9">
        <f>Table1[[#This Row],[delivery_date]]-Table1[[#This Row],[order_date]]</f>
        <v>2</v>
      </c>
    </row>
    <row r="4771" spans="1:17" x14ac:dyDescent="0.35">
      <c r="A4771" t="s">
        <v>4802</v>
      </c>
      <c r="B4771" t="s">
        <v>13</v>
      </c>
      <c r="C4771" t="s">
        <v>33</v>
      </c>
      <c r="D4771" s="2">
        <v>3738.31</v>
      </c>
      <c r="E4771">
        <v>0.28999999999999998</v>
      </c>
      <c r="F4771">
        <v>4</v>
      </c>
      <c r="G4771" s="1">
        <v>45548</v>
      </c>
      <c r="H4771" s="1">
        <v>45552</v>
      </c>
      <c r="I4771" t="s">
        <v>21</v>
      </c>
      <c r="J4771" t="s">
        <v>22</v>
      </c>
      <c r="K4771" s="2">
        <v>1093.93</v>
      </c>
      <c r="L4771" t="s">
        <v>23</v>
      </c>
      <c r="M4771">
        <f>YEAR(Table1[[#This Row],[order_date]])</f>
        <v>2024</v>
      </c>
      <c r="N4771">
        <f>MONTH(Table1[[#This Row],[order_date]])</f>
        <v>9</v>
      </c>
      <c r="O4771" s="3">
        <f>Table1[[#This Row],[sales]]-Table1[[#This Row],[profit]]</f>
        <v>2644.38</v>
      </c>
      <c r="P4771" s="3">
        <f>Table1[[#This Row],[sales]]*Table1[[#This Row],[quantity]]</f>
        <v>14953.24</v>
      </c>
      <c r="Q4771" s="9">
        <f>Table1[[#This Row],[delivery_date]]-Table1[[#This Row],[order_date]]</f>
        <v>4</v>
      </c>
    </row>
    <row r="4772" spans="1:17" x14ac:dyDescent="0.35">
      <c r="A4772" t="s">
        <v>4803</v>
      </c>
      <c r="B4772" t="s">
        <v>19</v>
      </c>
      <c r="C4772" t="s">
        <v>20</v>
      </c>
      <c r="D4772" s="2">
        <v>2949.46</v>
      </c>
      <c r="E4772">
        <v>0.44</v>
      </c>
      <c r="F4772">
        <v>8</v>
      </c>
      <c r="G4772" s="1">
        <v>45518</v>
      </c>
      <c r="H4772" s="1">
        <v>45522</v>
      </c>
      <c r="I4772" t="s">
        <v>15</v>
      </c>
      <c r="J4772" t="s">
        <v>27</v>
      </c>
      <c r="K4772" s="2">
        <v>308.67</v>
      </c>
      <c r="L4772" t="s">
        <v>39</v>
      </c>
      <c r="M4772">
        <f>YEAR(Table1[[#This Row],[order_date]])</f>
        <v>2024</v>
      </c>
      <c r="N4772">
        <f>MONTH(Table1[[#This Row],[order_date]])</f>
        <v>8</v>
      </c>
      <c r="O4772" s="3">
        <f>Table1[[#This Row],[sales]]-Table1[[#This Row],[profit]]</f>
        <v>2640.79</v>
      </c>
      <c r="P4772" s="3">
        <f>Table1[[#This Row],[sales]]*Table1[[#This Row],[quantity]]</f>
        <v>23595.68</v>
      </c>
      <c r="Q4772" s="9">
        <f>Table1[[#This Row],[delivery_date]]-Table1[[#This Row],[order_date]]</f>
        <v>4</v>
      </c>
    </row>
    <row r="4773" spans="1:17" x14ac:dyDescent="0.35">
      <c r="A4773" t="s">
        <v>4804</v>
      </c>
      <c r="B4773" t="s">
        <v>19</v>
      </c>
      <c r="C4773" t="s">
        <v>26</v>
      </c>
      <c r="D4773" s="2">
        <v>2484.9699999999998</v>
      </c>
      <c r="E4773">
        <v>0.46</v>
      </c>
      <c r="F4773">
        <v>4</v>
      </c>
      <c r="G4773" s="1">
        <v>45624</v>
      </c>
      <c r="H4773" s="1">
        <v>45628</v>
      </c>
      <c r="I4773" t="s">
        <v>21</v>
      </c>
      <c r="J4773" t="s">
        <v>27</v>
      </c>
      <c r="K4773" s="2">
        <v>342.6</v>
      </c>
      <c r="L4773" t="s">
        <v>48</v>
      </c>
      <c r="M4773">
        <f>YEAR(Table1[[#This Row],[order_date]])</f>
        <v>2024</v>
      </c>
      <c r="N4773">
        <f>MONTH(Table1[[#This Row],[order_date]])</f>
        <v>11</v>
      </c>
      <c r="O4773" s="3">
        <f>Table1[[#This Row],[sales]]-Table1[[#This Row],[profit]]</f>
        <v>2142.37</v>
      </c>
      <c r="P4773" s="3">
        <f>Table1[[#This Row],[sales]]*Table1[[#This Row],[quantity]]</f>
        <v>9939.8799999999992</v>
      </c>
      <c r="Q4773" s="9">
        <f>Table1[[#This Row],[delivery_date]]-Table1[[#This Row],[order_date]]</f>
        <v>4</v>
      </c>
    </row>
    <row r="4774" spans="1:17" x14ac:dyDescent="0.35">
      <c r="A4774" t="s">
        <v>4805</v>
      </c>
      <c r="B4774" t="s">
        <v>41</v>
      </c>
      <c r="C4774" t="s">
        <v>36</v>
      </c>
      <c r="D4774" s="2">
        <v>1673.33</v>
      </c>
      <c r="E4774">
        <v>0.34</v>
      </c>
      <c r="F4774">
        <v>6</v>
      </c>
      <c r="G4774" s="1">
        <v>45262</v>
      </c>
      <c r="H4774" s="1">
        <v>45269</v>
      </c>
      <c r="I4774" t="s">
        <v>21</v>
      </c>
      <c r="J4774" t="s">
        <v>27</v>
      </c>
      <c r="K4774" s="2">
        <v>352.52</v>
      </c>
      <c r="L4774" t="s">
        <v>39</v>
      </c>
      <c r="M4774">
        <f>YEAR(Table1[[#This Row],[order_date]])</f>
        <v>2023</v>
      </c>
      <c r="N4774">
        <f>MONTH(Table1[[#This Row],[order_date]])</f>
        <v>12</v>
      </c>
      <c r="O4774" s="3">
        <f>Table1[[#This Row],[sales]]-Table1[[#This Row],[profit]]</f>
        <v>1320.81</v>
      </c>
      <c r="P4774" s="3">
        <f>Table1[[#This Row],[sales]]*Table1[[#This Row],[quantity]]</f>
        <v>10039.98</v>
      </c>
      <c r="Q4774" s="9">
        <f>Table1[[#This Row],[delivery_date]]-Table1[[#This Row],[order_date]]</f>
        <v>7</v>
      </c>
    </row>
    <row r="4775" spans="1:17" x14ac:dyDescent="0.35">
      <c r="A4775" t="s">
        <v>4806</v>
      </c>
      <c r="B4775" t="s">
        <v>13</v>
      </c>
      <c r="C4775" t="s">
        <v>20</v>
      </c>
      <c r="D4775" s="2">
        <v>1822.16</v>
      </c>
      <c r="E4775">
        <v>0.06</v>
      </c>
      <c r="F4775">
        <v>5</v>
      </c>
      <c r="G4775" s="1">
        <v>45316</v>
      </c>
      <c r="H4775" s="1">
        <v>45320</v>
      </c>
      <c r="I4775" t="s">
        <v>15</v>
      </c>
      <c r="J4775" t="s">
        <v>16</v>
      </c>
      <c r="K4775" s="2">
        <v>187</v>
      </c>
      <c r="L4775" t="s">
        <v>39</v>
      </c>
      <c r="M4775">
        <f>YEAR(Table1[[#This Row],[order_date]])</f>
        <v>2024</v>
      </c>
      <c r="N4775">
        <f>MONTH(Table1[[#This Row],[order_date]])</f>
        <v>1</v>
      </c>
      <c r="O4775" s="3">
        <f>Table1[[#This Row],[sales]]-Table1[[#This Row],[profit]]</f>
        <v>1635.16</v>
      </c>
      <c r="P4775" s="3">
        <f>Table1[[#This Row],[sales]]*Table1[[#This Row],[quantity]]</f>
        <v>9110.8000000000011</v>
      </c>
      <c r="Q4775" s="9">
        <f>Table1[[#This Row],[delivery_date]]-Table1[[#This Row],[order_date]]</f>
        <v>4</v>
      </c>
    </row>
    <row r="4776" spans="1:17" x14ac:dyDescent="0.35">
      <c r="A4776" t="s">
        <v>4807</v>
      </c>
      <c r="B4776" t="s">
        <v>25</v>
      </c>
      <c r="C4776" t="s">
        <v>20</v>
      </c>
      <c r="D4776" s="2">
        <v>3404.72</v>
      </c>
      <c r="E4776">
        <v>0.05</v>
      </c>
      <c r="F4776">
        <v>4</v>
      </c>
      <c r="G4776" s="1">
        <v>45474</v>
      </c>
      <c r="H4776" s="1">
        <v>45478</v>
      </c>
      <c r="I4776" t="s">
        <v>21</v>
      </c>
      <c r="J4776" t="s">
        <v>16</v>
      </c>
      <c r="K4776" s="2">
        <v>322.68</v>
      </c>
      <c r="L4776" t="s">
        <v>48</v>
      </c>
      <c r="M4776">
        <f>YEAR(Table1[[#This Row],[order_date]])</f>
        <v>2024</v>
      </c>
      <c r="N4776">
        <f>MONTH(Table1[[#This Row],[order_date]])</f>
        <v>7</v>
      </c>
      <c r="O4776" s="3">
        <f>Table1[[#This Row],[sales]]-Table1[[#This Row],[profit]]</f>
        <v>3082.04</v>
      </c>
      <c r="P4776" s="3">
        <f>Table1[[#This Row],[sales]]*Table1[[#This Row],[quantity]]</f>
        <v>13618.88</v>
      </c>
      <c r="Q4776" s="9">
        <f>Table1[[#This Row],[delivery_date]]-Table1[[#This Row],[order_date]]</f>
        <v>4</v>
      </c>
    </row>
    <row r="4777" spans="1:17" x14ac:dyDescent="0.35">
      <c r="A4777" t="s">
        <v>4808</v>
      </c>
      <c r="B4777" t="s">
        <v>41</v>
      </c>
      <c r="C4777" t="s">
        <v>33</v>
      </c>
      <c r="D4777" s="2">
        <v>419.91</v>
      </c>
      <c r="E4777">
        <v>0.2</v>
      </c>
      <c r="F4777">
        <v>7</v>
      </c>
      <c r="G4777" s="1">
        <v>44978</v>
      </c>
      <c r="H4777" s="1">
        <v>44981</v>
      </c>
      <c r="I4777" t="s">
        <v>21</v>
      </c>
      <c r="J4777" t="s">
        <v>27</v>
      </c>
      <c r="K4777" s="2">
        <v>67.42</v>
      </c>
      <c r="L4777" t="s">
        <v>39</v>
      </c>
      <c r="M4777">
        <f>YEAR(Table1[[#This Row],[order_date]])</f>
        <v>2023</v>
      </c>
      <c r="N4777">
        <f>MONTH(Table1[[#This Row],[order_date]])</f>
        <v>2</v>
      </c>
      <c r="O4777" s="3">
        <f>Table1[[#This Row],[sales]]-Table1[[#This Row],[profit]]</f>
        <v>352.49</v>
      </c>
      <c r="P4777" s="3">
        <f>Table1[[#This Row],[sales]]*Table1[[#This Row],[quantity]]</f>
        <v>2939.3700000000003</v>
      </c>
      <c r="Q4777" s="9">
        <f>Table1[[#This Row],[delivery_date]]-Table1[[#This Row],[order_date]]</f>
        <v>3</v>
      </c>
    </row>
    <row r="4778" spans="1:17" x14ac:dyDescent="0.35">
      <c r="A4778" t="s">
        <v>4809</v>
      </c>
      <c r="B4778" t="s">
        <v>19</v>
      </c>
      <c r="C4778" t="s">
        <v>20</v>
      </c>
      <c r="D4778" s="2">
        <v>2966.18</v>
      </c>
      <c r="E4778">
        <v>0.15</v>
      </c>
      <c r="F4778">
        <v>8</v>
      </c>
      <c r="G4778" s="1">
        <v>45297</v>
      </c>
      <c r="H4778" s="1">
        <v>45304</v>
      </c>
      <c r="I4778" t="s">
        <v>21</v>
      </c>
      <c r="J4778" t="s">
        <v>22</v>
      </c>
      <c r="K4778" s="2">
        <v>534.54</v>
      </c>
      <c r="L4778" t="s">
        <v>28</v>
      </c>
      <c r="M4778">
        <f>YEAR(Table1[[#This Row],[order_date]])</f>
        <v>2024</v>
      </c>
      <c r="N4778">
        <f>MONTH(Table1[[#This Row],[order_date]])</f>
        <v>1</v>
      </c>
      <c r="O4778" s="3">
        <f>Table1[[#This Row],[sales]]-Table1[[#This Row],[profit]]</f>
        <v>2431.64</v>
      </c>
      <c r="P4778" s="3">
        <f>Table1[[#This Row],[sales]]*Table1[[#This Row],[quantity]]</f>
        <v>23729.439999999999</v>
      </c>
      <c r="Q4778" s="9">
        <f>Table1[[#This Row],[delivery_date]]-Table1[[#This Row],[order_date]]</f>
        <v>7</v>
      </c>
    </row>
    <row r="4779" spans="1:17" x14ac:dyDescent="0.35">
      <c r="A4779" t="s">
        <v>4810</v>
      </c>
      <c r="B4779" t="s">
        <v>19</v>
      </c>
      <c r="C4779" t="s">
        <v>20</v>
      </c>
      <c r="D4779" s="2">
        <v>1465.79</v>
      </c>
      <c r="E4779">
        <v>7.0000000000000007E-2</v>
      </c>
      <c r="F4779">
        <v>6</v>
      </c>
      <c r="G4779" s="1">
        <v>45463</v>
      </c>
      <c r="H4779" s="1">
        <v>45470</v>
      </c>
      <c r="I4779" t="s">
        <v>31</v>
      </c>
      <c r="J4779" t="s">
        <v>22</v>
      </c>
      <c r="K4779" s="2">
        <v>325.51</v>
      </c>
      <c r="L4779" t="s">
        <v>23</v>
      </c>
      <c r="M4779">
        <f>YEAR(Table1[[#This Row],[order_date]])</f>
        <v>2024</v>
      </c>
      <c r="N4779">
        <f>MONTH(Table1[[#This Row],[order_date]])</f>
        <v>6</v>
      </c>
      <c r="O4779" s="3">
        <f>Table1[[#This Row],[sales]]-Table1[[#This Row],[profit]]</f>
        <v>1140.28</v>
      </c>
      <c r="P4779" s="3">
        <f>Table1[[#This Row],[sales]]*Table1[[#This Row],[quantity]]</f>
        <v>8794.74</v>
      </c>
      <c r="Q4779" s="9">
        <f>Table1[[#This Row],[delivery_date]]-Table1[[#This Row],[order_date]]</f>
        <v>7</v>
      </c>
    </row>
    <row r="4780" spans="1:17" x14ac:dyDescent="0.35">
      <c r="A4780" t="s">
        <v>4811</v>
      </c>
      <c r="B4780" t="s">
        <v>25</v>
      </c>
      <c r="C4780" t="s">
        <v>14</v>
      </c>
      <c r="D4780" s="2">
        <v>2386.37</v>
      </c>
      <c r="E4780">
        <v>0.31</v>
      </c>
      <c r="F4780">
        <v>1</v>
      </c>
      <c r="G4780" s="1">
        <v>45094</v>
      </c>
      <c r="H4780" s="1">
        <v>45097</v>
      </c>
      <c r="I4780" t="s">
        <v>15</v>
      </c>
      <c r="J4780" t="s">
        <v>27</v>
      </c>
      <c r="K4780" s="2">
        <v>572.9</v>
      </c>
      <c r="L4780" t="s">
        <v>39</v>
      </c>
      <c r="M4780">
        <f>YEAR(Table1[[#This Row],[order_date]])</f>
        <v>2023</v>
      </c>
      <c r="N4780">
        <f>MONTH(Table1[[#This Row],[order_date]])</f>
        <v>6</v>
      </c>
      <c r="O4780" s="3">
        <f>Table1[[#This Row],[sales]]-Table1[[#This Row],[profit]]</f>
        <v>1813.4699999999998</v>
      </c>
      <c r="P4780" s="3">
        <f>Table1[[#This Row],[sales]]*Table1[[#This Row],[quantity]]</f>
        <v>2386.37</v>
      </c>
      <c r="Q4780" s="9">
        <f>Table1[[#This Row],[delivery_date]]-Table1[[#This Row],[order_date]]</f>
        <v>3</v>
      </c>
    </row>
    <row r="4781" spans="1:17" x14ac:dyDescent="0.35">
      <c r="A4781" t="s">
        <v>4812</v>
      </c>
      <c r="B4781" t="s">
        <v>19</v>
      </c>
      <c r="C4781" t="s">
        <v>33</v>
      </c>
      <c r="D4781" s="2">
        <v>2839</v>
      </c>
      <c r="E4781">
        <v>0.34</v>
      </c>
      <c r="F4781">
        <v>7</v>
      </c>
      <c r="G4781" s="1">
        <v>45277</v>
      </c>
      <c r="H4781" s="1">
        <v>45280</v>
      </c>
      <c r="I4781" t="s">
        <v>15</v>
      </c>
      <c r="J4781" t="s">
        <v>16</v>
      </c>
      <c r="K4781" s="2">
        <v>758.64</v>
      </c>
      <c r="L4781" t="s">
        <v>17</v>
      </c>
      <c r="M4781">
        <f>YEAR(Table1[[#This Row],[order_date]])</f>
        <v>2023</v>
      </c>
      <c r="N4781">
        <f>MONTH(Table1[[#This Row],[order_date]])</f>
        <v>12</v>
      </c>
      <c r="O4781" s="3">
        <f>Table1[[#This Row],[sales]]-Table1[[#This Row],[profit]]</f>
        <v>2080.36</v>
      </c>
      <c r="P4781" s="3">
        <f>Table1[[#This Row],[sales]]*Table1[[#This Row],[quantity]]</f>
        <v>19873</v>
      </c>
      <c r="Q4781" s="9">
        <f>Table1[[#This Row],[delivery_date]]-Table1[[#This Row],[order_date]]</f>
        <v>3</v>
      </c>
    </row>
    <row r="4782" spans="1:17" x14ac:dyDescent="0.35">
      <c r="A4782" t="s">
        <v>4813</v>
      </c>
      <c r="B4782" t="s">
        <v>13</v>
      </c>
      <c r="C4782" t="s">
        <v>33</v>
      </c>
      <c r="D4782" s="2">
        <v>4439.7299999999996</v>
      </c>
      <c r="E4782">
        <v>0.35</v>
      </c>
      <c r="F4782">
        <v>4</v>
      </c>
      <c r="G4782" s="1">
        <v>45441</v>
      </c>
      <c r="H4782" s="1">
        <v>45442</v>
      </c>
      <c r="I4782" t="s">
        <v>31</v>
      </c>
      <c r="J4782" t="s">
        <v>22</v>
      </c>
      <c r="K4782" s="2">
        <v>598.15</v>
      </c>
      <c r="L4782" t="s">
        <v>39</v>
      </c>
      <c r="M4782">
        <f>YEAR(Table1[[#This Row],[order_date]])</f>
        <v>2024</v>
      </c>
      <c r="N4782">
        <f>MONTH(Table1[[#This Row],[order_date]])</f>
        <v>5</v>
      </c>
      <c r="O4782" s="3">
        <f>Table1[[#This Row],[sales]]-Table1[[#This Row],[profit]]</f>
        <v>3841.5799999999995</v>
      </c>
      <c r="P4782" s="3">
        <f>Table1[[#This Row],[sales]]*Table1[[#This Row],[quantity]]</f>
        <v>17758.919999999998</v>
      </c>
      <c r="Q4782" s="9">
        <f>Table1[[#This Row],[delivery_date]]-Table1[[#This Row],[order_date]]</f>
        <v>1</v>
      </c>
    </row>
    <row r="4783" spans="1:17" x14ac:dyDescent="0.35">
      <c r="A4783" t="s">
        <v>4814</v>
      </c>
      <c r="B4783" t="s">
        <v>41</v>
      </c>
      <c r="C4783" t="s">
        <v>26</v>
      </c>
      <c r="D4783" s="2">
        <v>2937.47</v>
      </c>
      <c r="E4783">
        <v>0.09</v>
      </c>
      <c r="F4783">
        <v>2</v>
      </c>
      <c r="G4783" s="1">
        <v>45579</v>
      </c>
      <c r="H4783" s="1">
        <v>45582</v>
      </c>
      <c r="I4783" t="s">
        <v>21</v>
      </c>
      <c r="J4783" t="s">
        <v>22</v>
      </c>
      <c r="K4783" s="2">
        <v>517.07000000000005</v>
      </c>
      <c r="L4783" t="s">
        <v>34</v>
      </c>
      <c r="M4783">
        <f>YEAR(Table1[[#This Row],[order_date]])</f>
        <v>2024</v>
      </c>
      <c r="N4783">
        <f>MONTH(Table1[[#This Row],[order_date]])</f>
        <v>10</v>
      </c>
      <c r="O4783" s="3">
        <f>Table1[[#This Row],[sales]]-Table1[[#This Row],[profit]]</f>
        <v>2420.3999999999996</v>
      </c>
      <c r="P4783" s="3">
        <f>Table1[[#This Row],[sales]]*Table1[[#This Row],[quantity]]</f>
        <v>5874.94</v>
      </c>
      <c r="Q4783" s="9">
        <f>Table1[[#This Row],[delivery_date]]-Table1[[#This Row],[order_date]]</f>
        <v>3</v>
      </c>
    </row>
    <row r="4784" spans="1:17" x14ac:dyDescent="0.35">
      <c r="A4784" t="s">
        <v>4815</v>
      </c>
      <c r="B4784" t="s">
        <v>19</v>
      </c>
      <c r="C4784" t="s">
        <v>20</v>
      </c>
      <c r="D4784" s="2">
        <v>1213.08</v>
      </c>
      <c r="E4784">
        <v>0.15</v>
      </c>
      <c r="F4784">
        <v>3</v>
      </c>
      <c r="G4784" s="1">
        <v>45250</v>
      </c>
      <c r="H4784" s="1">
        <v>45256</v>
      </c>
      <c r="I4784" t="s">
        <v>31</v>
      </c>
      <c r="J4784" t="s">
        <v>27</v>
      </c>
      <c r="K4784" s="2">
        <v>322.48</v>
      </c>
      <c r="L4784" t="s">
        <v>17</v>
      </c>
      <c r="M4784">
        <f>YEAR(Table1[[#This Row],[order_date]])</f>
        <v>2023</v>
      </c>
      <c r="N4784">
        <f>MONTH(Table1[[#This Row],[order_date]])</f>
        <v>11</v>
      </c>
      <c r="O4784" s="3">
        <f>Table1[[#This Row],[sales]]-Table1[[#This Row],[profit]]</f>
        <v>890.59999999999991</v>
      </c>
      <c r="P4784" s="3">
        <f>Table1[[#This Row],[sales]]*Table1[[#This Row],[quantity]]</f>
        <v>3639.24</v>
      </c>
      <c r="Q4784" s="9">
        <f>Table1[[#This Row],[delivery_date]]-Table1[[#This Row],[order_date]]</f>
        <v>6</v>
      </c>
    </row>
    <row r="4785" spans="1:17" x14ac:dyDescent="0.35">
      <c r="A4785" t="s">
        <v>4816</v>
      </c>
      <c r="B4785" t="s">
        <v>19</v>
      </c>
      <c r="C4785" t="s">
        <v>26</v>
      </c>
      <c r="D4785" s="2">
        <v>489.35</v>
      </c>
      <c r="E4785">
        <v>0.1</v>
      </c>
      <c r="F4785">
        <v>4</v>
      </c>
      <c r="G4785" s="1">
        <v>45065</v>
      </c>
      <c r="H4785" s="1">
        <v>45068</v>
      </c>
      <c r="I4785" t="s">
        <v>21</v>
      </c>
      <c r="J4785" t="s">
        <v>16</v>
      </c>
      <c r="K4785" s="2">
        <v>81.150000000000006</v>
      </c>
      <c r="L4785" t="s">
        <v>28</v>
      </c>
      <c r="M4785">
        <f>YEAR(Table1[[#This Row],[order_date]])</f>
        <v>2023</v>
      </c>
      <c r="N4785">
        <f>MONTH(Table1[[#This Row],[order_date]])</f>
        <v>5</v>
      </c>
      <c r="O4785" s="3">
        <f>Table1[[#This Row],[sales]]-Table1[[#This Row],[profit]]</f>
        <v>408.20000000000005</v>
      </c>
      <c r="P4785" s="3">
        <f>Table1[[#This Row],[sales]]*Table1[[#This Row],[quantity]]</f>
        <v>1957.4</v>
      </c>
      <c r="Q4785" s="9">
        <f>Table1[[#This Row],[delivery_date]]-Table1[[#This Row],[order_date]]</f>
        <v>3</v>
      </c>
    </row>
    <row r="4786" spans="1:17" x14ac:dyDescent="0.35">
      <c r="A4786" t="s">
        <v>4817</v>
      </c>
      <c r="B4786" t="s">
        <v>25</v>
      </c>
      <c r="C4786" t="s">
        <v>36</v>
      </c>
      <c r="D4786" s="2">
        <v>3172.24</v>
      </c>
      <c r="E4786">
        <v>0.3</v>
      </c>
      <c r="F4786">
        <v>7</v>
      </c>
      <c r="G4786" s="1">
        <v>45358</v>
      </c>
      <c r="H4786" s="1">
        <v>45364</v>
      </c>
      <c r="I4786" t="s">
        <v>15</v>
      </c>
      <c r="J4786" t="s">
        <v>16</v>
      </c>
      <c r="K4786" s="2">
        <v>268.23</v>
      </c>
      <c r="L4786" t="s">
        <v>39</v>
      </c>
      <c r="M4786">
        <f>YEAR(Table1[[#This Row],[order_date]])</f>
        <v>2024</v>
      </c>
      <c r="N4786">
        <f>MONTH(Table1[[#This Row],[order_date]])</f>
        <v>3</v>
      </c>
      <c r="O4786" s="3">
        <f>Table1[[#This Row],[sales]]-Table1[[#This Row],[profit]]</f>
        <v>2904.0099999999998</v>
      </c>
      <c r="P4786" s="3">
        <f>Table1[[#This Row],[sales]]*Table1[[#This Row],[quantity]]</f>
        <v>22205.68</v>
      </c>
      <c r="Q4786" s="9">
        <f>Table1[[#This Row],[delivery_date]]-Table1[[#This Row],[order_date]]</f>
        <v>6</v>
      </c>
    </row>
    <row r="4787" spans="1:17" x14ac:dyDescent="0.35">
      <c r="A4787" t="s">
        <v>4818</v>
      </c>
      <c r="B4787" t="s">
        <v>13</v>
      </c>
      <c r="C4787" t="s">
        <v>20</v>
      </c>
      <c r="D4787" s="2">
        <v>2770.74</v>
      </c>
      <c r="E4787">
        <v>0.28000000000000003</v>
      </c>
      <c r="F4787">
        <v>9</v>
      </c>
      <c r="G4787" s="1">
        <v>44928</v>
      </c>
      <c r="H4787" s="1">
        <v>44930</v>
      </c>
      <c r="I4787" t="s">
        <v>15</v>
      </c>
      <c r="J4787" t="s">
        <v>22</v>
      </c>
      <c r="K4787" s="2">
        <v>440.15</v>
      </c>
      <c r="L4787" t="s">
        <v>48</v>
      </c>
      <c r="M4787">
        <f>YEAR(Table1[[#This Row],[order_date]])</f>
        <v>2023</v>
      </c>
      <c r="N4787">
        <f>MONTH(Table1[[#This Row],[order_date]])</f>
        <v>1</v>
      </c>
      <c r="O4787" s="3">
        <f>Table1[[#This Row],[sales]]-Table1[[#This Row],[profit]]</f>
        <v>2330.5899999999997</v>
      </c>
      <c r="P4787" s="3">
        <f>Table1[[#This Row],[sales]]*Table1[[#This Row],[quantity]]</f>
        <v>24936.659999999996</v>
      </c>
      <c r="Q4787" s="9">
        <f>Table1[[#This Row],[delivery_date]]-Table1[[#This Row],[order_date]]</f>
        <v>2</v>
      </c>
    </row>
    <row r="4788" spans="1:17" x14ac:dyDescent="0.35">
      <c r="A4788" t="s">
        <v>4819</v>
      </c>
      <c r="B4788" t="s">
        <v>19</v>
      </c>
      <c r="C4788" t="s">
        <v>36</v>
      </c>
      <c r="D4788" s="2">
        <v>3391.81</v>
      </c>
      <c r="E4788">
        <v>0.25</v>
      </c>
      <c r="F4788">
        <v>6</v>
      </c>
      <c r="G4788" s="1">
        <v>45261</v>
      </c>
      <c r="H4788" s="1">
        <v>45265</v>
      </c>
      <c r="I4788" t="s">
        <v>15</v>
      </c>
      <c r="J4788" t="s">
        <v>27</v>
      </c>
      <c r="K4788" s="2">
        <v>822.4</v>
      </c>
      <c r="L4788" t="s">
        <v>48</v>
      </c>
      <c r="M4788">
        <f>YEAR(Table1[[#This Row],[order_date]])</f>
        <v>2023</v>
      </c>
      <c r="N4788">
        <f>MONTH(Table1[[#This Row],[order_date]])</f>
        <v>12</v>
      </c>
      <c r="O4788" s="3">
        <f>Table1[[#This Row],[sales]]-Table1[[#This Row],[profit]]</f>
        <v>2569.41</v>
      </c>
      <c r="P4788" s="3">
        <f>Table1[[#This Row],[sales]]*Table1[[#This Row],[quantity]]</f>
        <v>20350.86</v>
      </c>
      <c r="Q4788" s="9">
        <f>Table1[[#This Row],[delivery_date]]-Table1[[#This Row],[order_date]]</f>
        <v>4</v>
      </c>
    </row>
    <row r="4789" spans="1:17" x14ac:dyDescent="0.35">
      <c r="A4789" t="s">
        <v>4820</v>
      </c>
      <c r="B4789" t="s">
        <v>25</v>
      </c>
      <c r="C4789" t="s">
        <v>14</v>
      </c>
      <c r="D4789" s="2">
        <v>2351.04</v>
      </c>
      <c r="E4789">
        <v>0.15</v>
      </c>
      <c r="F4789">
        <v>5</v>
      </c>
      <c r="G4789" s="1">
        <v>45473</v>
      </c>
      <c r="H4789" s="1">
        <v>45478</v>
      </c>
      <c r="I4789" t="s">
        <v>21</v>
      </c>
      <c r="J4789" t="s">
        <v>22</v>
      </c>
      <c r="K4789" s="2">
        <v>393.45</v>
      </c>
      <c r="L4789" t="s">
        <v>17</v>
      </c>
      <c r="M4789">
        <f>YEAR(Table1[[#This Row],[order_date]])</f>
        <v>2024</v>
      </c>
      <c r="N4789">
        <f>MONTH(Table1[[#This Row],[order_date]])</f>
        <v>6</v>
      </c>
      <c r="O4789" s="3">
        <f>Table1[[#This Row],[sales]]-Table1[[#This Row],[profit]]</f>
        <v>1957.59</v>
      </c>
      <c r="P4789" s="3">
        <f>Table1[[#This Row],[sales]]*Table1[[#This Row],[quantity]]</f>
        <v>11755.2</v>
      </c>
      <c r="Q4789" s="9">
        <f>Table1[[#This Row],[delivery_date]]-Table1[[#This Row],[order_date]]</f>
        <v>5</v>
      </c>
    </row>
    <row r="4790" spans="1:17" x14ac:dyDescent="0.35">
      <c r="A4790" t="s">
        <v>4821</v>
      </c>
      <c r="B4790" t="s">
        <v>19</v>
      </c>
      <c r="C4790" t="s">
        <v>20</v>
      </c>
      <c r="D4790" s="2">
        <v>4143.12</v>
      </c>
      <c r="E4790">
        <v>0.12</v>
      </c>
      <c r="F4790">
        <v>9</v>
      </c>
      <c r="G4790" s="1">
        <v>45034</v>
      </c>
      <c r="H4790" s="1">
        <v>45040</v>
      </c>
      <c r="I4790" t="s">
        <v>31</v>
      </c>
      <c r="J4790" t="s">
        <v>22</v>
      </c>
      <c r="K4790" s="2">
        <v>461.01</v>
      </c>
      <c r="L4790" t="s">
        <v>28</v>
      </c>
      <c r="M4790">
        <f>YEAR(Table1[[#This Row],[order_date]])</f>
        <v>2023</v>
      </c>
      <c r="N4790">
        <f>MONTH(Table1[[#This Row],[order_date]])</f>
        <v>4</v>
      </c>
      <c r="O4790" s="3">
        <f>Table1[[#This Row],[sales]]-Table1[[#This Row],[profit]]</f>
        <v>3682.1099999999997</v>
      </c>
      <c r="P4790" s="3">
        <f>Table1[[#This Row],[sales]]*Table1[[#This Row],[quantity]]</f>
        <v>37288.080000000002</v>
      </c>
      <c r="Q4790" s="9">
        <f>Table1[[#This Row],[delivery_date]]-Table1[[#This Row],[order_date]]</f>
        <v>6</v>
      </c>
    </row>
    <row r="4791" spans="1:17" x14ac:dyDescent="0.35">
      <c r="A4791" t="s">
        <v>4822</v>
      </c>
      <c r="B4791" t="s">
        <v>25</v>
      </c>
      <c r="C4791" t="s">
        <v>26</v>
      </c>
      <c r="D4791" s="2">
        <v>4608.88</v>
      </c>
      <c r="E4791">
        <v>0.45</v>
      </c>
      <c r="F4791">
        <v>8</v>
      </c>
      <c r="G4791" s="1">
        <v>45551</v>
      </c>
      <c r="H4791" s="1">
        <v>45553</v>
      </c>
      <c r="I4791" t="s">
        <v>31</v>
      </c>
      <c r="J4791" t="s">
        <v>27</v>
      </c>
      <c r="K4791" s="2">
        <v>1315.18</v>
      </c>
      <c r="L4791" t="s">
        <v>39</v>
      </c>
      <c r="M4791">
        <f>YEAR(Table1[[#This Row],[order_date]])</f>
        <v>2024</v>
      </c>
      <c r="N4791">
        <f>MONTH(Table1[[#This Row],[order_date]])</f>
        <v>9</v>
      </c>
      <c r="O4791" s="3">
        <f>Table1[[#This Row],[sales]]-Table1[[#This Row],[profit]]</f>
        <v>3293.7</v>
      </c>
      <c r="P4791" s="3">
        <f>Table1[[#This Row],[sales]]*Table1[[#This Row],[quantity]]</f>
        <v>36871.040000000001</v>
      </c>
      <c r="Q4791" s="9">
        <f>Table1[[#This Row],[delivery_date]]-Table1[[#This Row],[order_date]]</f>
        <v>2</v>
      </c>
    </row>
    <row r="4792" spans="1:17" x14ac:dyDescent="0.35">
      <c r="A4792" t="s">
        <v>4823</v>
      </c>
      <c r="B4792" t="s">
        <v>25</v>
      </c>
      <c r="C4792" t="s">
        <v>26</v>
      </c>
      <c r="D4792" s="2">
        <v>296.02</v>
      </c>
      <c r="E4792">
        <v>0.02</v>
      </c>
      <c r="F4792">
        <v>8</v>
      </c>
      <c r="G4792" s="1">
        <v>44982</v>
      </c>
      <c r="H4792" s="1">
        <v>44983</v>
      </c>
      <c r="I4792" t="s">
        <v>31</v>
      </c>
      <c r="J4792" t="s">
        <v>16</v>
      </c>
      <c r="K4792" s="2">
        <v>37.35</v>
      </c>
      <c r="L4792" t="s">
        <v>28</v>
      </c>
      <c r="M4792">
        <f>YEAR(Table1[[#This Row],[order_date]])</f>
        <v>2023</v>
      </c>
      <c r="N4792">
        <f>MONTH(Table1[[#This Row],[order_date]])</f>
        <v>2</v>
      </c>
      <c r="O4792" s="3">
        <f>Table1[[#This Row],[sales]]-Table1[[#This Row],[profit]]</f>
        <v>258.66999999999996</v>
      </c>
      <c r="P4792" s="3">
        <f>Table1[[#This Row],[sales]]*Table1[[#This Row],[quantity]]</f>
        <v>2368.16</v>
      </c>
      <c r="Q4792" s="9">
        <f>Table1[[#This Row],[delivery_date]]-Table1[[#This Row],[order_date]]</f>
        <v>1</v>
      </c>
    </row>
    <row r="4793" spans="1:17" x14ac:dyDescent="0.35">
      <c r="A4793" t="s">
        <v>4824</v>
      </c>
      <c r="B4793" t="s">
        <v>13</v>
      </c>
      <c r="C4793" t="s">
        <v>20</v>
      </c>
      <c r="D4793" s="2">
        <v>3746.02</v>
      </c>
      <c r="E4793">
        <v>0.33</v>
      </c>
      <c r="F4793">
        <v>8</v>
      </c>
      <c r="G4793" s="1">
        <v>44966</v>
      </c>
      <c r="H4793" s="1">
        <v>44968</v>
      </c>
      <c r="I4793" t="s">
        <v>21</v>
      </c>
      <c r="J4793" t="s">
        <v>27</v>
      </c>
      <c r="K4793" s="2">
        <v>673.63</v>
      </c>
      <c r="L4793" t="s">
        <v>34</v>
      </c>
      <c r="M4793">
        <f>YEAR(Table1[[#This Row],[order_date]])</f>
        <v>2023</v>
      </c>
      <c r="N4793">
        <f>MONTH(Table1[[#This Row],[order_date]])</f>
        <v>2</v>
      </c>
      <c r="O4793" s="3">
        <f>Table1[[#This Row],[sales]]-Table1[[#This Row],[profit]]</f>
        <v>3072.39</v>
      </c>
      <c r="P4793" s="3">
        <f>Table1[[#This Row],[sales]]*Table1[[#This Row],[quantity]]</f>
        <v>29968.16</v>
      </c>
      <c r="Q4793" s="9">
        <f>Table1[[#This Row],[delivery_date]]-Table1[[#This Row],[order_date]]</f>
        <v>2</v>
      </c>
    </row>
    <row r="4794" spans="1:17" x14ac:dyDescent="0.35">
      <c r="A4794" t="s">
        <v>4825</v>
      </c>
      <c r="B4794" t="s">
        <v>19</v>
      </c>
      <c r="C4794" t="s">
        <v>26</v>
      </c>
      <c r="D4794" s="2">
        <v>272.29000000000002</v>
      </c>
      <c r="E4794">
        <v>0.01</v>
      </c>
      <c r="F4794">
        <v>8</v>
      </c>
      <c r="G4794" s="1">
        <v>45431</v>
      </c>
      <c r="H4794" s="1">
        <v>45436</v>
      </c>
      <c r="I4794" t="s">
        <v>15</v>
      </c>
      <c r="J4794" t="s">
        <v>16</v>
      </c>
      <c r="K4794" s="2">
        <v>37.65</v>
      </c>
      <c r="L4794" t="s">
        <v>17</v>
      </c>
      <c r="M4794">
        <f>YEAR(Table1[[#This Row],[order_date]])</f>
        <v>2024</v>
      </c>
      <c r="N4794">
        <f>MONTH(Table1[[#This Row],[order_date]])</f>
        <v>5</v>
      </c>
      <c r="O4794" s="3">
        <f>Table1[[#This Row],[sales]]-Table1[[#This Row],[profit]]</f>
        <v>234.64000000000001</v>
      </c>
      <c r="P4794" s="3">
        <f>Table1[[#This Row],[sales]]*Table1[[#This Row],[quantity]]</f>
        <v>2178.3200000000002</v>
      </c>
      <c r="Q4794" s="9">
        <f>Table1[[#This Row],[delivery_date]]-Table1[[#This Row],[order_date]]</f>
        <v>5</v>
      </c>
    </row>
    <row r="4795" spans="1:17" x14ac:dyDescent="0.35">
      <c r="A4795" t="s">
        <v>4826</v>
      </c>
      <c r="B4795" t="s">
        <v>13</v>
      </c>
      <c r="C4795" t="s">
        <v>20</v>
      </c>
      <c r="D4795" s="2">
        <v>2280.9699999999998</v>
      </c>
      <c r="E4795">
        <v>0.1</v>
      </c>
      <c r="F4795">
        <v>8</v>
      </c>
      <c r="G4795" s="1">
        <v>45625</v>
      </c>
      <c r="H4795" s="1">
        <v>45627</v>
      </c>
      <c r="I4795" t="s">
        <v>15</v>
      </c>
      <c r="J4795" t="s">
        <v>27</v>
      </c>
      <c r="K4795" s="2">
        <v>351.81</v>
      </c>
      <c r="L4795" t="s">
        <v>34</v>
      </c>
      <c r="M4795">
        <f>YEAR(Table1[[#This Row],[order_date]])</f>
        <v>2024</v>
      </c>
      <c r="N4795">
        <f>MONTH(Table1[[#This Row],[order_date]])</f>
        <v>11</v>
      </c>
      <c r="O4795" s="3">
        <f>Table1[[#This Row],[sales]]-Table1[[#This Row],[profit]]</f>
        <v>1929.1599999999999</v>
      </c>
      <c r="P4795" s="3">
        <f>Table1[[#This Row],[sales]]*Table1[[#This Row],[quantity]]</f>
        <v>18247.759999999998</v>
      </c>
      <c r="Q4795" s="9">
        <f>Table1[[#This Row],[delivery_date]]-Table1[[#This Row],[order_date]]</f>
        <v>2</v>
      </c>
    </row>
    <row r="4796" spans="1:17" x14ac:dyDescent="0.35">
      <c r="A4796" t="s">
        <v>4827</v>
      </c>
      <c r="B4796" t="s">
        <v>25</v>
      </c>
      <c r="C4796" t="s">
        <v>33</v>
      </c>
      <c r="D4796" s="2">
        <v>2361.86</v>
      </c>
      <c r="E4796">
        <v>0.14000000000000001</v>
      </c>
      <c r="F4796">
        <v>7</v>
      </c>
      <c r="G4796" s="1">
        <v>44938</v>
      </c>
      <c r="H4796" s="1">
        <v>44945</v>
      </c>
      <c r="I4796" t="s">
        <v>15</v>
      </c>
      <c r="J4796" t="s">
        <v>27</v>
      </c>
      <c r="K4796" s="2">
        <v>497.95</v>
      </c>
      <c r="L4796" t="s">
        <v>17</v>
      </c>
      <c r="M4796">
        <f>YEAR(Table1[[#This Row],[order_date]])</f>
        <v>2023</v>
      </c>
      <c r="N4796">
        <f>MONTH(Table1[[#This Row],[order_date]])</f>
        <v>1</v>
      </c>
      <c r="O4796" s="3">
        <f>Table1[[#This Row],[sales]]-Table1[[#This Row],[profit]]</f>
        <v>1863.91</v>
      </c>
      <c r="P4796" s="3">
        <f>Table1[[#This Row],[sales]]*Table1[[#This Row],[quantity]]</f>
        <v>16533.02</v>
      </c>
      <c r="Q4796" s="9">
        <f>Table1[[#This Row],[delivery_date]]-Table1[[#This Row],[order_date]]</f>
        <v>7</v>
      </c>
    </row>
    <row r="4797" spans="1:17" x14ac:dyDescent="0.35">
      <c r="A4797" t="s">
        <v>4828</v>
      </c>
      <c r="B4797" t="s">
        <v>41</v>
      </c>
      <c r="C4797" t="s">
        <v>26</v>
      </c>
      <c r="D4797" s="2">
        <v>3511.47</v>
      </c>
      <c r="E4797">
        <v>0.44</v>
      </c>
      <c r="F4797">
        <v>2</v>
      </c>
      <c r="G4797" s="1">
        <v>45161</v>
      </c>
      <c r="H4797" s="1">
        <v>45163</v>
      </c>
      <c r="I4797" t="s">
        <v>15</v>
      </c>
      <c r="J4797" t="s">
        <v>16</v>
      </c>
      <c r="K4797" s="2">
        <v>598.01</v>
      </c>
      <c r="L4797" t="s">
        <v>48</v>
      </c>
      <c r="M4797">
        <f>YEAR(Table1[[#This Row],[order_date]])</f>
        <v>2023</v>
      </c>
      <c r="N4797">
        <f>MONTH(Table1[[#This Row],[order_date]])</f>
        <v>8</v>
      </c>
      <c r="O4797" s="3">
        <f>Table1[[#This Row],[sales]]-Table1[[#This Row],[profit]]</f>
        <v>2913.46</v>
      </c>
      <c r="P4797" s="3">
        <f>Table1[[#This Row],[sales]]*Table1[[#This Row],[quantity]]</f>
        <v>7022.94</v>
      </c>
      <c r="Q4797" s="9">
        <f>Table1[[#This Row],[delivery_date]]-Table1[[#This Row],[order_date]]</f>
        <v>2</v>
      </c>
    </row>
    <row r="4798" spans="1:17" x14ac:dyDescent="0.35">
      <c r="A4798" t="s">
        <v>4829</v>
      </c>
      <c r="B4798" t="s">
        <v>19</v>
      </c>
      <c r="C4798" t="s">
        <v>20</v>
      </c>
      <c r="D4798" s="2">
        <v>1826.78</v>
      </c>
      <c r="E4798">
        <v>7.0000000000000007E-2</v>
      </c>
      <c r="F4798">
        <v>2</v>
      </c>
      <c r="G4798" s="1">
        <v>45554</v>
      </c>
      <c r="H4798" s="1">
        <v>45557</v>
      </c>
      <c r="I4798" t="s">
        <v>31</v>
      </c>
      <c r="J4798" t="s">
        <v>27</v>
      </c>
      <c r="K4798" s="2">
        <v>137.99</v>
      </c>
      <c r="L4798" t="s">
        <v>23</v>
      </c>
      <c r="M4798">
        <f>YEAR(Table1[[#This Row],[order_date]])</f>
        <v>2024</v>
      </c>
      <c r="N4798">
        <f>MONTH(Table1[[#This Row],[order_date]])</f>
        <v>9</v>
      </c>
      <c r="O4798" s="3">
        <f>Table1[[#This Row],[sales]]-Table1[[#This Row],[profit]]</f>
        <v>1688.79</v>
      </c>
      <c r="P4798" s="3">
        <f>Table1[[#This Row],[sales]]*Table1[[#This Row],[quantity]]</f>
        <v>3653.56</v>
      </c>
      <c r="Q4798" s="9">
        <f>Table1[[#This Row],[delivery_date]]-Table1[[#This Row],[order_date]]</f>
        <v>3</v>
      </c>
    </row>
    <row r="4799" spans="1:17" x14ac:dyDescent="0.35">
      <c r="A4799" t="s">
        <v>4830</v>
      </c>
      <c r="B4799" t="s">
        <v>41</v>
      </c>
      <c r="C4799" t="s">
        <v>20</v>
      </c>
      <c r="D4799" s="2">
        <v>4122.42</v>
      </c>
      <c r="E4799">
        <v>0.47</v>
      </c>
      <c r="F4799">
        <v>5</v>
      </c>
      <c r="G4799" s="1">
        <v>45223</v>
      </c>
      <c r="H4799" s="1">
        <v>45224</v>
      </c>
      <c r="I4799" t="s">
        <v>15</v>
      </c>
      <c r="J4799" t="s">
        <v>27</v>
      </c>
      <c r="K4799" s="2">
        <v>730.31</v>
      </c>
      <c r="L4799" t="s">
        <v>28</v>
      </c>
      <c r="M4799">
        <f>YEAR(Table1[[#This Row],[order_date]])</f>
        <v>2023</v>
      </c>
      <c r="N4799">
        <f>MONTH(Table1[[#This Row],[order_date]])</f>
        <v>10</v>
      </c>
      <c r="O4799" s="3">
        <f>Table1[[#This Row],[sales]]-Table1[[#This Row],[profit]]</f>
        <v>3392.11</v>
      </c>
      <c r="P4799" s="3">
        <f>Table1[[#This Row],[sales]]*Table1[[#This Row],[quantity]]</f>
        <v>20612.099999999999</v>
      </c>
      <c r="Q4799" s="9">
        <f>Table1[[#This Row],[delivery_date]]-Table1[[#This Row],[order_date]]</f>
        <v>1</v>
      </c>
    </row>
    <row r="4800" spans="1:17" x14ac:dyDescent="0.35">
      <c r="A4800" t="s">
        <v>4831</v>
      </c>
      <c r="B4800" t="s">
        <v>19</v>
      </c>
      <c r="C4800" t="s">
        <v>26</v>
      </c>
      <c r="D4800" s="2">
        <v>1780.03</v>
      </c>
      <c r="E4800">
        <v>0.41</v>
      </c>
      <c r="F4800">
        <v>6</v>
      </c>
      <c r="G4800" s="1">
        <v>45350</v>
      </c>
      <c r="H4800" s="1">
        <v>45357</v>
      </c>
      <c r="I4800" t="s">
        <v>15</v>
      </c>
      <c r="J4800" t="s">
        <v>16</v>
      </c>
      <c r="K4800" s="2">
        <v>221.65</v>
      </c>
      <c r="L4800" t="s">
        <v>28</v>
      </c>
      <c r="M4800">
        <f>YEAR(Table1[[#This Row],[order_date]])</f>
        <v>2024</v>
      </c>
      <c r="N4800">
        <f>MONTH(Table1[[#This Row],[order_date]])</f>
        <v>2</v>
      </c>
      <c r="O4800" s="3">
        <f>Table1[[#This Row],[sales]]-Table1[[#This Row],[profit]]</f>
        <v>1558.3799999999999</v>
      </c>
      <c r="P4800" s="3">
        <f>Table1[[#This Row],[sales]]*Table1[[#This Row],[quantity]]</f>
        <v>10680.18</v>
      </c>
      <c r="Q4800" s="9">
        <f>Table1[[#This Row],[delivery_date]]-Table1[[#This Row],[order_date]]</f>
        <v>7</v>
      </c>
    </row>
    <row r="4801" spans="1:17" x14ac:dyDescent="0.35">
      <c r="A4801" t="s">
        <v>4832</v>
      </c>
      <c r="B4801" t="s">
        <v>13</v>
      </c>
      <c r="C4801" t="s">
        <v>33</v>
      </c>
      <c r="D4801" s="2">
        <v>1778.34</v>
      </c>
      <c r="E4801">
        <v>0.34</v>
      </c>
      <c r="F4801">
        <v>9</v>
      </c>
      <c r="G4801" s="1">
        <v>45499</v>
      </c>
      <c r="H4801" s="1">
        <v>45506</v>
      </c>
      <c r="I4801" t="s">
        <v>15</v>
      </c>
      <c r="J4801" t="s">
        <v>27</v>
      </c>
      <c r="K4801" s="2">
        <v>369.45</v>
      </c>
      <c r="L4801" t="s">
        <v>28</v>
      </c>
      <c r="M4801">
        <f>YEAR(Table1[[#This Row],[order_date]])</f>
        <v>2024</v>
      </c>
      <c r="N4801">
        <f>MONTH(Table1[[#This Row],[order_date]])</f>
        <v>7</v>
      </c>
      <c r="O4801" s="3">
        <f>Table1[[#This Row],[sales]]-Table1[[#This Row],[profit]]</f>
        <v>1408.8899999999999</v>
      </c>
      <c r="P4801" s="3">
        <f>Table1[[#This Row],[sales]]*Table1[[#This Row],[quantity]]</f>
        <v>16005.06</v>
      </c>
      <c r="Q4801" s="9">
        <f>Table1[[#This Row],[delivery_date]]-Table1[[#This Row],[order_date]]</f>
        <v>7</v>
      </c>
    </row>
    <row r="4802" spans="1:17" x14ac:dyDescent="0.35">
      <c r="A4802" t="s">
        <v>4833</v>
      </c>
      <c r="B4802" t="s">
        <v>13</v>
      </c>
      <c r="C4802" t="s">
        <v>26</v>
      </c>
      <c r="D4802" s="2">
        <v>1191.53</v>
      </c>
      <c r="E4802">
        <v>0.21</v>
      </c>
      <c r="F4802">
        <v>1</v>
      </c>
      <c r="G4802" s="1">
        <v>45472</v>
      </c>
      <c r="H4802" s="1">
        <v>45478</v>
      </c>
      <c r="I4802" t="s">
        <v>15</v>
      </c>
      <c r="J4802" t="s">
        <v>27</v>
      </c>
      <c r="K4802" s="2">
        <v>113.69</v>
      </c>
      <c r="L4802" t="s">
        <v>34</v>
      </c>
      <c r="M4802">
        <f>YEAR(Table1[[#This Row],[order_date]])</f>
        <v>2024</v>
      </c>
      <c r="N4802">
        <f>MONTH(Table1[[#This Row],[order_date]])</f>
        <v>6</v>
      </c>
      <c r="O4802" s="3">
        <f>Table1[[#This Row],[sales]]-Table1[[#This Row],[profit]]</f>
        <v>1077.8399999999999</v>
      </c>
      <c r="P4802" s="3">
        <f>Table1[[#This Row],[sales]]*Table1[[#This Row],[quantity]]</f>
        <v>1191.53</v>
      </c>
      <c r="Q4802" s="9">
        <f>Table1[[#This Row],[delivery_date]]-Table1[[#This Row],[order_date]]</f>
        <v>6</v>
      </c>
    </row>
    <row r="4803" spans="1:17" x14ac:dyDescent="0.35">
      <c r="A4803" t="s">
        <v>4834</v>
      </c>
      <c r="B4803" t="s">
        <v>13</v>
      </c>
      <c r="C4803" t="s">
        <v>20</v>
      </c>
      <c r="D4803" s="2">
        <v>3450.96</v>
      </c>
      <c r="E4803">
        <v>0.45</v>
      </c>
      <c r="F4803">
        <v>7</v>
      </c>
      <c r="G4803" s="1">
        <v>45201</v>
      </c>
      <c r="H4803" s="1">
        <v>45204</v>
      </c>
      <c r="I4803" t="s">
        <v>21</v>
      </c>
      <c r="J4803" t="s">
        <v>16</v>
      </c>
      <c r="K4803" s="2">
        <v>674.65</v>
      </c>
      <c r="L4803" t="s">
        <v>39</v>
      </c>
      <c r="M4803">
        <f>YEAR(Table1[[#This Row],[order_date]])</f>
        <v>2023</v>
      </c>
      <c r="N4803">
        <f>MONTH(Table1[[#This Row],[order_date]])</f>
        <v>10</v>
      </c>
      <c r="O4803" s="3">
        <f>Table1[[#This Row],[sales]]-Table1[[#This Row],[profit]]</f>
        <v>2776.31</v>
      </c>
      <c r="P4803" s="3">
        <f>Table1[[#This Row],[sales]]*Table1[[#This Row],[quantity]]</f>
        <v>24156.720000000001</v>
      </c>
      <c r="Q4803" s="9">
        <f>Table1[[#This Row],[delivery_date]]-Table1[[#This Row],[order_date]]</f>
        <v>3</v>
      </c>
    </row>
    <row r="4804" spans="1:17" x14ac:dyDescent="0.35">
      <c r="A4804" t="s">
        <v>4835</v>
      </c>
      <c r="B4804" t="s">
        <v>13</v>
      </c>
      <c r="C4804" t="s">
        <v>33</v>
      </c>
      <c r="D4804" s="2">
        <v>475.28</v>
      </c>
      <c r="E4804">
        <v>0.26</v>
      </c>
      <c r="F4804">
        <v>7</v>
      </c>
      <c r="G4804" s="1">
        <v>45099</v>
      </c>
      <c r="H4804" s="1">
        <v>45104</v>
      </c>
      <c r="I4804" t="s">
        <v>21</v>
      </c>
      <c r="J4804" t="s">
        <v>16</v>
      </c>
      <c r="K4804" s="2">
        <v>77.239999999999995</v>
      </c>
      <c r="L4804" t="s">
        <v>39</v>
      </c>
      <c r="M4804">
        <f>YEAR(Table1[[#This Row],[order_date]])</f>
        <v>2023</v>
      </c>
      <c r="N4804">
        <f>MONTH(Table1[[#This Row],[order_date]])</f>
        <v>6</v>
      </c>
      <c r="O4804" s="3">
        <f>Table1[[#This Row],[sales]]-Table1[[#This Row],[profit]]</f>
        <v>398.03999999999996</v>
      </c>
      <c r="P4804" s="3">
        <f>Table1[[#This Row],[sales]]*Table1[[#This Row],[quantity]]</f>
        <v>3326.96</v>
      </c>
      <c r="Q4804" s="9">
        <f>Table1[[#This Row],[delivery_date]]-Table1[[#This Row],[order_date]]</f>
        <v>5</v>
      </c>
    </row>
    <row r="4805" spans="1:17" x14ac:dyDescent="0.35">
      <c r="A4805" t="s">
        <v>4836</v>
      </c>
      <c r="B4805" t="s">
        <v>13</v>
      </c>
      <c r="C4805" t="s">
        <v>36</v>
      </c>
      <c r="D4805" s="2">
        <v>1878.97</v>
      </c>
      <c r="E4805">
        <v>0.19</v>
      </c>
      <c r="F4805">
        <v>8</v>
      </c>
      <c r="G4805" s="1">
        <v>45529</v>
      </c>
      <c r="H4805" s="1">
        <v>45530</v>
      </c>
      <c r="I4805" t="s">
        <v>31</v>
      </c>
      <c r="J4805" t="s">
        <v>22</v>
      </c>
      <c r="K4805" s="2">
        <v>473.58</v>
      </c>
      <c r="L4805" t="s">
        <v>34</v>
      </c>
      <c r="M4805">
        <f>YEAR(Table1[[#This Row],[order_date]])</f>
        <v>2024</v>
      </c>
      <c r="N4805">
        <f>MONTH(Table1[[#This Row],[order_date]])</f>
        <v>8</v>
      </c>
      <c r="O4805" s="3">
        <f>Table1[[#This Row],[sales]]-Table1[[#This Row],[profit]]</f>
        <v>1405.39</v>
      </c>
      <c r="P4805" s="3">
        <f>Table1[[#This Row],[sales]]*Table1[[#This Row],[quantity]]</f>
        <v>15031.76</v>
      </c>
      <c r="Q4805" s="9">
        <f>Table1[[#This Row],[delivery_date]]-Table1[[#This Row],[order_date]]</f>
        <v>1</v>
      </c>
    </row>
    <row r="4806" spans="1:17" x14ac:dyDescent="0.35">
      <c r="A4806" t="s">
        <v>4837</v>
      </c>
      <c r="B4806" t="s">
        <v>41</v>
      </c>
      <c r="C4806" t="s">
        <v>14</v>
      </c>
      <c r="D4806" s="2">
        <v>1407.76</v>
      </c>
      <c r="E4806">
        <v>0.28999999999999998</v>
      </c>
      <c r="F4806">
        <v>1</v>
      </c>
      <c r="G4806" s="1">
        <v>44955</v>
      </c>
      <c r="H4806" s="1">
        <v>44961</v>
      </c>
      <c r="I4806" t="s">
        <v>15</v>
      </c>
      <c r="J4806" t="s">
        <v>16</v>
      </c>
      <c r="K4806" s="2">
        <v>189.71</v>
      </c>
      <c r="L4806" t="s">
        <v>48</v>
      </c>
      <c r="M4806">
        <f>YEAR(Table1[[#This Row],[order_date]])</f>
        <v>2023</v>
      </c>
      <c r="N4806">
        <f>MONTH(Table1[[#This Row],[order_date]])</f>
        <v>1</v>
      </c>
      <c r="O4806" s="3">
        <f>Table1[[#This Row],[sales]]-Table1[[#This Row],[profit]]</f>
        <v>1218.05</v>
      </c>
      <c r="P4806" s="3">
        <f>Table1[[#This Row],[sales]]*Table1[[#This Row],[quantity]]</f>
        <v>1407.76</v>
      </c>
      <c r="Q4806" s="9">
        <f>Table1[[#This Row],[delivery_date]]-Table1[[#This Row],[order_date]]</f>
        <v>6</v>
      </c>
    </row>
    <row r="4807" spans="1:17" x14ac:dyDescent="0.35">
      <c r="A4807" t="s">
        <v>4838</v>
      </c>
      <c r="B4807" t="s">
        <v>13</v>
      </c>
      <c r="C4807" t="s">
        <v>26</v>
      </c>
      <c r="D4807" s="2">
        <v>1223.74</v>
      </c>
      <c r="E4807">
        <v>0.12</v>
      </c>
      <c r="F4807">
        <v>4</v>
      </c>
      <c r="G4807" s="1">
        <v>45457</v>
      </c>
      <c r="H4807" s="1">
        <v>45463</v>
      </c>
      <c r="I4807" t="s">
        <v>21</v>
      </c>
      <c r="J4807" t="s">
        <v>27</v>
      </c>
      <c r="K4807" s="2">
        <v>91.8</v>
      </c>
      <c r="L4807" t="s">
        <v>23</v>
      </c>
      <c r="M4807">
        <f>YEAR(Table1[[#This Row],[order_date]])</f>
        <v>2024</v>
      </c>
      <c r="N4807">
        <f>MONTH(Table1[[#This Row],[order_date]])</f>
        <v>6</v>
      </c>
      <c r="O4807" s="3">
        <f>Table1[[#This Row],[sales]]-Table1[[#This Row],[profit]]</f>
        <v>1131.94</v>
      </c>
      <c r="P4807" s="3">
        <f>Table1[[#This Row],[sales]]*Table1[[#This Row],[quantity]]</f>
        <v>4894.96</v>
      </c>
      <c r="Q4807" s="9">
        <f>Table1[[#This Row],[delivery_date]]-Table1[[#This Row],[order_date]]</f>
        <v>6</v>
      </c>
    </row>
    <row r="4808" spans="1:17" x14ac:dyDescent="0.35">
      <c r="A4808" t="s">
        <v>4839</v>
      </c>
      <c r="B4808" t="s">
        <v>25</v>
      </c>
      <c r="C4808" t="s">
        <v>20</v>
      </c>
      <c r="D4808" s="2">
        <v>398.82</v>
      </c>
      <c r="E4808">
        <v>0.14000000000000001</v>
      </c>
      <c r="F4808">
        <v>5</v>
      </c>
      <c r="G4808" s="1">
        <v>45110</v>
      </c>
      <c r="H4808" s="1">
        <v>45115</v>
      </c>
      <c r="I4808" t="s">
        <v>31</v>
      </c>
      <c r="J4808" t="s">
        <v>16</v>
      </c>
      <c r="K4808" s="2">
        <v>28.44</v>
      </c>
      <c r="L4808" t="s">
        <v>39</v>
      </c>
      <c r="M4808">
        <f>YEAR(Table1[[#This Row],[order_date]])</f>
        <v>2023</v>
      </c>
      <c r="N4808">
        <f>MONTH(Table1[[#This Row],[order_date]])</f>
        <v>7</v>
      </c>
      <c r="O4808" s="3">
        <f>Table1[[#This Row],[sales]]-Table1[[#This Row],[profit]]</f>
        <v>370.38</v>
      </c>
      <c r="P4808" s="3">
        <f>Table1[[#This Row],[sales]]*Table1[[#This Row],[quantity]]</f>
        <v>1994.1</v>
      </c>
      <c r="Q4808" s="9">
        <f>Table1[[#This Row],[delivery_date]]-Table1[[#This Row],[order_date]]</f>
        <v>5</v>
      </c>
    </row>
    <row r="4809" spans="1:17" x14ac:dyDescent="0.35">
      <c r="A4809" t="s">
        <v>4840</v>
      </c>
      <c r="B4809" t="s">
        <v>25</v>
      </c>
      <c r="C4809" t="s">
        <v>33</v>
      </c>
      <c r="D4809" s="2">
        <v>1032.8800000000001</v>
      </c>
      <c r="E4809">
        <v>0.46</v>
      </c>
      <c r="F4809">
        <v>2</v>
      </c>
      <c r="G4809" s="1">
        <v>45465</v>
      </c>
      <c r="H4809" s="1">
        <v>45470</v>
      </c>
      <c r="I4809" t="s">
        <v>21</v>
      </c>
      <c r="J4809" t="s">
        <v>16</v>
      </c>
      <c r="K4809" s="2">
        <v>167.95</v>
      </c>
      <c r="L4809" t="s">
        <v>48</v>
      </c>
      <c r="M4809">
        <f>YEAR(Table1[[#This Row],[order_date]])</f>
        <v>2024</v>
      </c>
      <c r="N4809">
        <f>MONTH(Table1[[#This Row],[order_date]])</f>
        <v>6</v>
      </c>
      <c r="O4809" s="3">
        <f>Table1[[#This Row],[sales]]-Table1[[#This Row],[profit]]</f>
        <v>864.93000000000006</v>
      </c>
      <c r="P4809" s="3">
        <f>Table1[[#This Row],[sales]]*Table1[[#This Row],[quantity]]</f>
        <v>2065.7600000000002</v>
      </c>
      <c r="Q4809" s="9">
        <f>Table1[[#This Row],[delivery_date]]-Table1[[#This Row],[order_date]]</f>
        <v>5</v>
      </c>
    </row>
    <row r="4810" spans="1:17" x14ac:dyDescent="0.35">
      <c r="A4810" t="s">
        <v>4841</v>
      </c>
      <c r="B4810" t="s">
        <v>41</v>
      </c>
      <c r="C4810" t="s">
        <v>33</v>
      </c>
      <c r="D4810" s="2">
        <v>2286.6</v>
      </c>
      <c r="E4810">
        <v>0.4</v>
      </c>
      <c r="F4810">
        <v>2</v>
      </c>
      <c r="G4810" s="1">
        <v>45568</v>
      </c>
      <c r="H4810" s="1">
        <v>45574</v>
      </c>
      <c r="I4810" t="s">
        <v>31</v>
      </c>
      <c r="J4810" t="s">
        <v>27</v>
      </c>
      <c r="K4810" s="2">
        <v>410.35</v>
      </c>
      <c r="L4810" t="s">
        <v>28</v>
      </c>
      <c r="M4810">
        <f>YEAR(Table1[[#This Row],[order_date]])</f>
        <v>2024</v>
      </c>
      <c r="N4810">
        <f>MONTH(Table1[[#This Row],[order_date]])</f>
        <v>10</v>
      </c>
      <c r="O4810" s="3">
        <f>Table1[[#This Row],[sales]]-Table1[[#This Row],[profit]]</f>
        <v>1876.25</v>
      </c>
      <c r="P4810" s="3">
        <f>Table1[[#This Row],[sales]]*Table1[[#This Row],[quantity]]</f>
        <v>4573.2</v>
      </c>
      <c r="Q4810" s="9">
        <f>Table1[[#This Row],[delivery_date]]-Table1[[#This Row],[order_date]]</f>
        <v>6</v>
      </c>
    </row>
    <row r="4811" spans="1:17" x14ac:dyDescent="0.35">
      <c r="A4811" t="s">
        <v>4842</v>
      </c>
      <c r="B4811" t="s">
        <v>19</v>
      </c>
      <c r="C4811" t="s">
        <v>36</v>
      </c>
      <c r="D4811" s="2">
        <v>2568.33</v>
      </c>
      <c r="E4811">
        <v>0.26</v>
      </c>
      <c r="F4811">
        <v>4</v>
      </c>
      <c r="G4811" s="1">
        <v>45350</v>
      </c>
      <c r="H4811" s="1">
        <v>45352</v>
      </c>
      <c r="I4811" t="s">
        <v>31</v>
      </c>
      <c r="J4811" t="s">
        <v>16</v>
      </c>
      <c r="K4811" s="2">
        <v>369.29</v>
      </c>
      <c r="L4811" t="s">
        <v>34</v>
      </c>
      <c r="M4811">
        <f>YEAR(Table1[[#This Row],[order_date]])</f>
        <v>2024</v>
      </c>
      <c r="N4811">
        <f>MONTH(Table1[[#This Row],[order_date]])</f>
        <v>2</v>
      </c>
      <c r="O4811" s="3">
        <f>Table1[[#This Row],[sales]]-Table1[[#This Row],[profit]]</f>
        <v>2199.04</v>
      </c>
      <c r="P4811" s="3">
        <f>Table1[[#This Row],[sales]]*Table1[[#This Row],[quantity]]</f>
        <v>10273.32</v>
      </c>
      <c r="Q4811" s="9">
        <f>Table1[[#This Row],[delivery_date]]-Table1[[#This Row],[order_date]]</f>
        <v>2</v>
      </c>
    </row>
    <row r="4812" spans="1:17" x14ac:dyDescent="0.35">
      <c r="A4812" t="s">
        <v>4843</v>
      </c>
      <c r="B4812" t="s">
        <v>25</v>
      </c>
      <c r="C4812" t="s">
        <v>26</v>
      </c>
      <c r="D4812" s="2">
        <v>1420.57</v>
      </c>
      <c r="E4812">
        <v>0.21</v>
      </c>
      <c r="F4812">
        <v>3</v>
      </c>
      <c r="G4812" s="1">
        <v>45541</v>
      </c>
      <c r="H4812" s="1">
        <v>45543</v>
      </c>
      <c r="I4812" t="s">
        <v>15</v>
      </c>
      <c r="J4812" t="s">
        <v>27</v>
      </c>
      <c r="K4812" s="2">
        <v>350.71</v>
      </c>
      <c r="L4812" t="s">
        <v>28</v>
      </c>
      <c r="M4812">
        <f>YEAR(Table1[[#This Row],[order_date]])</f>
        <v>2024</v>
      </c>
      <c r="N4812">
        <f>MONTH(Table1[[#This Row],[order_date]])</f>
        <v>9</v>
      </c>
      <c r="O4812" s="3">
        <f>Table1[[#This Row],[sales]]-Table1[[#This Row],[profit]]</f>
        <v>1069.8599999999999</v>
      </c>
      <c r="P4812" s="3">
        <f>Table1[[#This Row],[sales]]*Table1[[#This Row],[quantity]]</f>
        <v>4261.71</v>
      </c>
      <c r="Q4812" s="9">
        <f>Table1[[#This Row],[delivery_date]]-Table1[[#This Row],[order_date]]</f>
        <v>2</v>
      </c>
    </row>
    <row r="4813" spans="1:17" x14ac:dyDescent="0.35">
      <c r="A4813" t="s">
        <v>4844</v>
      </c>
      <c r="B4813" t="s">
        <v>19</v>
      </c>
      <c r="C4813" t="s">
        <v>33</v>
      </c>
      <c r="D4813" s="2">
        <v>3286.19</v>
      </c>
      <c r="E4813">
        <v>0.4</v>
      </c>
      <c r="F4813">
        <v>7</v>
      </c>
      <c r="G4813" s="1">
        <v>45375</v>
      </c>
      <c r="H4813" s="1">
        <v>45377</v>
      </c>
      <c r="I4813" t="s">
        <v>31</v>
      </c>
      <c r="J4813" t="s">
        <v>22</v>
      </c>
      <c r="K4813" s="2">
        <v>710.87</v>
      </c>
      <c r="L4813" t="s">
        <v>28</v>
      </c>
      <c r="M4813">
        <f>YEAR(Table1[[#This Row],[order_date]])</f>
        <v>2024</v>
      </c>
      <c r="N4813">
        <f>MONTH(Table1[[#This Row],[order_date]])</f>
        <v>3</v>
      </c>
      <c r="O4813" s="3">
        <f>Table1[[#This Row],[sales]]-Table1[[#This Row],[profit]]</f>
        <v>2575.3200000000002</v>
      </c>
      <c r="P4813" s="3">
        <f>Table1[[#This Row],[sales]]*Table1[[#This Row],[quantity]]</f>
        <v>23003.33</v>
      </c>
      <c r="Q4813" s="9">
        <f>Table1[[#This Row],[delivery_date]]-Table1[[#This Row],[order_date]]</f>
        <v>2</v>
      </c>
    </row>
    <row r="4814" spans="1:17" x14ac:dyDescent="0.35">
      <c r="A4814" t="s">
        <v>4845</v>
      </c>
      <c r="B4814" t="s">
        <v>41</v>
      </c>
      <c r="C4814" t="s">
        <v>36</v>
      </c>
      <c r="D4814" s="2">
        <v>1745.39</v>
      </c>
      <c r="E4814">
        <v>0.28999999999999998</v>
      </c>
      <c r="F4814">
        <v>7</v>
      </c>
      <c r="G4814" s="1">
        <v>45004</v>
      </c>
      <c r="H4814" s="1">
        <v>45006</v>
      </c>
      <c r="I4814" t="s">
        <v>15</v>
      </c>
      <c r="J4814" t="s">
        <v>22</v>
      </c>
      <c r="K4814" s="2">
        <v>333.99</v>
      </c>
      <c r="L4814" t="s">
        <v>48</v>
      </c>
      <c r="M4814">
        <f>YEAR(Table1[[#This Row],[order_date]])</f>
        <v>2023</v>
      </c>
      <c r="N4814">
        <f>MONTH(Table1[[#This Row],[order_date]])</f>
        <v>3</v>
      </c>
      <c r="O4814" s="3">
        <f>Table1[[#This Row],[sales]]-Table1[[#This Row],[profit]]</f>
        <v>1411.4</v>
      </c>
      <c r="P4814" s="3">
        <f>Table1[[#This Row],[sales]]*Table1[[#This Row],[quantity]]</f>
        <v>12217.730000000001</v>
      </c>
      <c r="Q4814" s="9">
        <f>Table1[[#This Row],[delivery_date]]-Table1[[#This Row],[order_date]]</f>
        <v>2</v>
      </c>
    </row>
    <row r="4815" spans="1:17" x14ac:dyDescent="0.35">
      <c r="A4815" t="s">
        <v>4846</v>
      </c>
      <c r="B4815" t="s">
        <v>19</v>
      </c>
      <c r="C4815" t="s">
        <v>20</v>
      </c>
      <c r="D4815" s="2">
        <v>1899.5</v>
      </c>
      <c r="E4815">
        <v>0.21</v>
      </c>
      <c r="F4815">
        <v>2</v>
      </c>
      <c r="G4815" s="1">
        <v>45446</v>
      </c>
      <c r="H4815" s="1">
        <v>45447</v>
      </c>
      <c r="I4815" t="s">
        <v>15</v>
      </c>
      <c r="J4815" t="s">
        <v>27</v>
      </c>
      <c r="K4815" s="2">
        <v>385.19</v>
      </c>
      <c r="L4815" t="s">
        <v>39</v>
      </c>
      <c r="M4815">
        <f>YEAR(Table1[[#This Row],[order_date]])</f>
        <v>2024</v>
      </c>
      <c r="N4815">
        <f>MONTH(Table1[[#This Row],[order_date]])</f>
        <v>6</v>
      </c>
      <c r="O4815" s="3">
        <f>Table1[[#This Row],[sales]]-Table1[[#This Row],[profit]]</f>
        <v>1514.31</v>
      </c>
      <c r="P4815" s="3">
        <f>Table1[[#This Row],[sales]]*Table1[[#This Row],[quantity]]</f>
        <v>3799</v>
      </c>
      <c r="Q4815" s="9">
        <f>Table1[[#This Row],[delivery_date]]-Table1[[#This Row],[order_date]]</f>
        <v>1</v>
      </c>
    </row>
    <row r="4816" spans="1:17" x14ac:dyDescent="0.35">
      <c r="A4816" t="s">
        <v>4847</v>
      </c>
      <c r="B4816" t="s">
        <v>19</v>
      </c>
      <c r="C4816" t="s">
        <v>36</v>
      </c>
      <c r="D4816" s="2">
        <v>3934.86</v>
      </c>
      <c r="E4816">
        <v>0.26</v>
      </c>
      <c r="F4816">
        <v>5</v>
      </c>
      <c r="G4816" s="1">
        <v>44953</v>
      </c>
      <c r="H4816" s="1">
        <v>44959</v>
      </c>
      <c r="I4816" t="s">
        <v>15</v>
      </c>
      <c r="J4816" t="s">
        <v>22</v>
      </c>
      <c r="K4816" s="2">
        <v>947.71</v>
      </c>
      <c r="L4816" t="s">
        <v>34</v>
      </c>
      <c r="M4816">
        <f>YEAR(Table1[[#This Row],[order_date]])</f>
        <v>2023</v>
      </c>
      <c r="N4816">
        <f>MONTH(Table1[[#This Row],[order_date]])</f>
        <v>1</v>
      </c>
      <c r="O4816" s="3">
        <f>Table1[[#This Row],[sales]]-Table1[[#This Row],[profit]]</f>
        <v>2987.15</v>
      </c>
      <c r="P4816" s="3">
        <f>Table1[[#This Row],[sales]]*Table1[[#This Row],[quantity]]</f>
        <v>19674.3</v>
      </c>
      <c r="Q4816" s="9">
        <f>Table1[[#This Row],[delivery_date]]-Table1[[#This Row],[order_date]]</f>
        <v>6</v>
      </c>
    </row>
    <row r="4817" spans="1:17" x14ac:dyDescent="0.35">
      <c r="A4817" t="s">
        <v>4848</v>
      </c>
      <c r="B4817" t="s">
        <v>19</v>
      </c>
      <c r="C4817" t="s">
        <v>26</v>
      </c>
      <c r="D4817" s="2">
        <v>2804.64</v>
      </c>
      <c r="E4817">
        <v>0.12</v>
      </c>
      <c r="F4817">
        <v>5</v>
      </c>
      <c r="G4817" s="1">
        <v>45591</v>
      </c>
      <c r="H4817" s="1">
        <v>45594</v>
      </c>
      <c r="I4817" t="s">
        <v>31</v>
      </c>
      <c r="J4817" t="s">
        <v>16</v>
      </c>
      <c r="K4817" s="2">
        <v>566.5</v>
      </c>
      <c r="L4817" t="s">
        <v>34</v>
      </c>
      <c r="M4817">
        <f>YEAR(Table1[[#This Row],[order_date]])</f>
        <v>2024</v>
      </c>
      <c r="N4817">
        <f>MONTH(Table1[[#This Row],[order_date]])</f>
        <v>10</v>
      </c>
      <c r="O4817" s="3">
        <f>Table1[[#This Row],[sales]]-Table1[[#This Row],[profit]]</f>
        <v>2238.14</v>
      </c>
      <c r="P4817" s="3">
        <f>Table1[[#This Row],[sales]]*Table1[[#This Row],[quantity]]</f>
        <v>14023.199999999999</v>
      </c>
      <c r="Q4817" s="9">
        <f>Table1[[#This Row],[delivery_date]]-Table1[[#This Row],[order_date]]</f>
        <v>3</v>
      </c>
    </row>
    <row r="4818" spans="1:17" x14ac:dyDescent="0.35">
      <c r="A4818" t="s">
        <v>4849</v>
      </c>
      <c r="B4818" t="s">
        <v>19</v>
      </c>
      <c r="C4818" t="s">
        <v>36</v>
      </c>
      <c r="D4818" s="2">
        <v>4770.5600000000004</v>
      </c>
      <c r="E4818">
        <v>0.1</v>
      </c>
      <c r="F4818">
        <v>8</v>
      </c>
      <c r="G4818" s="1">
        <v>45487</v>
      </c>
      <c r="H4818" s="1">
        <v>45488</v>
      </c>
      <c r="I4818" t="s">
        <v>31</v>
      </c>
      <c r="J4818" t="s">
        <v>27</v>
      </c>
      <c r="K4818" s="2">
        <v>504.18</v>
      </c>
      <c r="L4818" t="s">
        <v>17</v>
      </c>
      <c r="M4818">
        <f>YEAR(Table1[[#This Row],[order_date]])</f>
        <v>2024</v>
      </c>
      <c r="N4818">
        <f>MONTH(Table1[[#This Row],[order_date]])</f>
        <v>7</v>
      </c>
      <c r="O4818" s="3">
        <f>Table1[[#This Row],[sales]]-Table1[[#This Row],[profit]]</f>
        <v>4266.38</v>
      </c>
      <c r="P4818" s="3">
        <f>Table1[[#This Row],[sales]]*Table1[[#This Row],[quantity]]</f>
        <v>38164.480000000003</v>
      </c>
      <c r="Q4818" s="9">
        <f>Table1[[#This Row],[delivery_date]]-Table1[[#This Row],[order_date]]</f>
        <v>1</v>
      </c>
    </row>
    <row r="4819" spans="1:17" x14ac:dyDescent="0.35">
      <c r="A4819" t="s">
        <v>4850</v>
      </c>
      <c r="B4819" t="s">
        <v>41</v>
      </c>
      <c r="C4819" t="s">
        <v>33</v>
      </c>
      <c r="D4819" s="2">
        <v>1860.58</v>
      </c>
      <c r="E4819">
        <v>0.49</v>
      </c>
      <c r="F4819">
        <v>8</v>
      </c>
      <c r="G4819" s="1">
        <v>45494</v>
      </c>
      <c r="H4819" s="1">
        <v>45501</v>
      </c>
      <c r="I4819" t="s">
        <v>31</v>
      </c>
      <c r="J4819" t="s">
        <v>22</v>
      </c>
      <c r="K4819" s="2">
        <v>281.94</v>
      </c>
      <c r="L4819" t="s">
        <v>23</v>
      </c>
      <c r="M4819">
        <f>YEAR(Table1[[#This Row],[order_date]])</f>
        <v>2024</v>
      </c>
      <c r="N4819">
        <f>MONTH(Table1[[#This Row],[order_date]])</f>
        <v>7</v>
      </c>
      <c r="O4819" s="3">
        <f>Table1[[#This Row],[sales]]-Table1[[#This Row],[profit]]</f>
        <v>1578.6399999999999</v>
      </c>
      <c r="P4819" s="3">
        <f>Table1[[#This Row],[sales]]*Table1[[#This Row],[quantity]]</f>
        <v>14884.64</v>
      </c>
      <c r="Q4819" s="9">
        <f>Table1[[#This Row],[delivery_date]]-Table1[[#This Row],[order_date]]</f>
        <v>7</v>
      </c>
    </row>
    <row r="4820" spans="1:17" x14ac:dyDescent="0.35">
      <c r="A4820" t="s">
        <v>4851</v>
      </c>
      <c r="B4820" t="s">
        <v>25</v>
      </c>
      <c r="C4820" t="s">
        <v>33</v>
      </c>
      <c r="D4820" s="2">
        <v>4156.42</v>
      </c>
      <c r="E4820">
        <v>0.48</v>
      </c>
      <c r="F4820">
        <v>4</v>
      </c>
      <c r="G4820" s="1">
        <v>45540</v>
      </c>
      <c r="H4820" s="1">
        <v>45542</v>
      </c>
      <c r="I4820" t="s">
        <v>15</v>
      </c>
      <c r="J4820" t="s">
        <v>16</v>
      </c>
      <c r="K4820" s="2">
        <v>349.3</v>
      </c>
      <c r="L4820" t="s">
        <v>39</v>
      </c>
      <c r="M4820">
        <f>YEAR(Table1[[#This Row],[order_date]])</f>
        <v>2024</v>
      </c>
      <c r="N4820">
        <f>MONTH(Table1[[#This Row],[order_date]])</f>
        <v>9</v>
      </c>
      <c r="O4820" s="3">
        <f>Table1[[#This Row],[sales]]-Table1[[#This Row],[profit]]</f>
        <v>3807.12</v>
      </c>
      <c r="P4820" s="3">
        <f>Table1[[#This Row],[sales]]*Table1[[#This Row],[quantity]]</f>
        <v>16625.68</v>
      </c>
      <c r="Q4820" s="9">
        <f>Table1[[#This Row],[delivery_date]]-Table1[[#This Row],[order_date]]</f>
        <v>2</v>
      </c>
    </row>
    <row r="4821" spans="1:17" x14ac:dyDescent="0.35">
      <c r="A4821" t="s">
        <v>4852</v>
      </c>
      <c r="B4821" t="s">
        <v>13</v>
      </c>
      <c r="C4821" t="s">
        <v>14</v>
      </c>
      <c r="D4821" s="2">
        <v>3717.85</v>
      </c>
      <c r="E4821">
        <v>0.21</v>
      </c>
      <c r="F4821">
        <v>1</v>
      </c>
      <c r="G4821" s="1">
        <v>45247</v>
      </c>
      <c r="H4821" s="1">
        <v>45251</v>
      </c>
      <c r="I4821" t="s">
        <v>31</v>
      </c>
      <c r="J4821" t="s">
        <v>16</v>
      </c>
      <c r="K4821" s="2">
        <v>995.72</v>
      </c>
      <c r="L4821" t="s">
        <v>28</v>
      </c>
      <c r="M4821">
        <f>YEAR(Table1[[#This Row],[order_date]])</f>
        <v>2023</v>
      </c>
      <c r="N4821">
        <f>MONTH(Table1[[#This Row],[order_date]])</f>
        <v>11</v>
      </c>
      <c r="O4821" s="3">
        <f>Table1[[#This Row],[sales]]-Table1[[#This Row],[profit]]</f>
        <v>2722.13</v>
      </c>
      <c r="P4821" s="3">
        <f>Table1[[#This Row],[sales]]*Table1[[#This Row],[quantity]]</f>
        <v>3717.85</v>
      </c>
      <c r="Q4821" s="9">
        <f>Table1[[#This Row],[delivery_date]]-Table1[[#This Row],[order_date]]</f>
        <v>4</v>
      </c>
    </row>
    <row r="4822" spans="1:17" x14ac:dyDescent="0.35">
      <c r="A4822" t="s">
        <v>4853</v>
      </c>
      <c r="B4822" t="s">
        <v>19</v>
      </c>
      <c r="C4822" t="s">
        <v>36</v>
      </c>
      <c r="D4822" s="2">
        <v>4461.93</v>
      </c>
      <c r="E4822">
        <v>0.26</v>
      </c>
      <c r="F4822">
        <v>6</v>
      </c>
      <c r="G4822" s="1">
        <v>45213</v>
      </c>
      <c r="H4822" s="1">
        <v>45218</v>
      </c>
      <c r="I4822" t="s">
        <v>21</v>
      </c>
      <c r="J4822" t="s">
        <v>22</v>
      </c>
      <c r="K4822" s="2">
        <v>466.94</v>
      </c>
      <c r="L4822" t="s">
        <v>39</v>
      </c>
      <c r="M4822">
        <f>YEAR(Table1[[#This Row],[order_date]])</f>
        <v>2023</v>
      </c>
      <c r="N4822">
        <f>MONTH(Table1[[#This Row],[order_date]])</f>
        <v>10</v>
      </c>
      <c r="O4822" s="3">
        <f>Table1[[#This Row],[sales]]-Table1[[#This Row],[profit]]</f>
        <v>3994.9900000000002</v>
      </c>
      <c r="P4822" s="3">
        <f>Table1[[#This Row],[sales]]*Table1[[#This Row],[quantity]]</f>
        <v>26771.58</v>
      </c>
      <c r="Q4822" s="9">
        <f>Table1[[#This Row],[delivery_date]]-Table1[[#This Row],[order_date]]</f>
        <v>5</v>
      </c>
    </row>
    <row r="4823" spans="1:17" x14ac:dyDescent="0.35">
      <c r="A4823" t="s">
        <v>4854</v>
      </c>
      <c r="B4823" t="s">
        <v>25</v>
      </c>
      <c r="C4823" t="s">
        <v>20</v>
      </c>
      <c r="D4823" s="2">
        <v>4788.28</v>
      </c>
      <c r="E4823">
        <v>0.41</v>
      </c>
      <c r="F4823">
        <v>7</v>
      </c>
      <c r="G4823" s="1">
        <v>45153</v>
      </c>
      <c r="H4823" s="1">
        <v>45159</v>
      </c>
      <c r="I4823" t="s">
        <v>15</v>
      </c>
      <c r="J4823" t="s">
        <v>16</v>
      </c>
      <c r="K4823" s="2">
        <v>957.96</v>
      </c>
      <c r="L4823" t="s">
        <v>48</v>
      </c>
      <c r="M4823">
        <f>YEAR(Table1[[#This Row],[order_date]])</f>
        <v>2023</v>
      </c>
      <c r="N4823">
        <f>MONTH(Table1[[#This Row],[order_date]])</f>
        <v>8</v>
      </c>
      <c r="O4823" s="3">
        <f>Table1[[#This Row],[sales]]-Table1[[#This Row],[profit]]</f>
        <v>3830.3199999999997</v>
      </c>
      <c r="P4823" s="3">
        <f>Table1[[#This Row],[sales]]*Table1[[#This Row],[quantity]]</f>
        <v>33517.96</v>
      </c>
      <c r="Q4823" s="9">
        <f>Table1[[#This Row],[delivery_date]]-Table1[[#This Row],[order_date]]</f>
        <v>6</v>
      </c>
    </row>
    <row r="4824" spans="1:17" x14ac:dyDescent="0.35">
      <c r="A4824" t="s">
        <v>4855</v>
      </c>
      <c r="B4824" t="s">
        <v>25</v>
      </c>
      <c r="C4824" t="s">
        <v>26</v>
      </c>
      <c r="D4824" s="2">
        <v>137.61000000000001</v>
      </c>
      <c r="E4824">
        <v>0.36</v>
      </c>
      <c r="F4824">
        <v>1</v>
      </c>
      <c r="G4824" s="1">
        <v>45242</v>
      </c>
      <c r="H4824" s="1">
        <v>45244</v>
      </c>
      <c r="I4824" t="s">
        <v>21</v>
      </c>
      <c r="J4824" t="s">
        <v>22</v>
      </c>
      <c r="K4824" s="2">
        <v>8.7200000000000006</v>
      </c>
      <c r="L4824" t="s">
        <v>34</v>
      </c>
      <c r="M4824">
        <f>YEAR(Table1[[#This Row],[order_date]])</f>
        <v>2023</v>
      </c>
      <c r="N4824">
        <f>MONTH(Table1[[#This Row],[order_date]])</f>
        <v>11</v>
      </c>
      <c r="O4824" s="3">
        <f>Table1[[#This Row],[sales]]-Table1[[#This Row],[profit]]</f>
        <v>128.89000000000001</v>
      </c>
      <c r="P4824" s="3">
        <f>Table1[[#This Row],[sales]]*Table1[[#This Row],[quantity]]</f>
        <v>137.61000000000001</v>
      </c>
      <c r="Q4824" s="9">
        <f>Table1[[#This Row],[delivery_date]]-Table1[[#This Row],[order_date]]</f>
        <v>2</v>
      </c>
    </row>
    <row r="4825" spans="1:17" x14ac:dyDescent="0.35">
      <c r="A4825" t="s">
        <v>4856</v>
      </c>
      <c r="B4825" t="s">
        <v>41</v>
      </c>
      <c r="C4825" t="s">
        <v>14</v>
      </c>
      <c r="D4825" s="2">
        <v>532.66</v>
      </c>
      <c r="E4825">
        <v>0.05</v>
      </c>
      <c r="F4825">
        <v>8</v>
      </c>
      <c r="G4825" s="1">
        <v>45139</v>
      </c>
      <c r="H4825" s="1">
        <v>45141</v>
      </c>
      <c r="I4825" t="s">
        <v>31</v>
      </c>
      <c r="J4825" t="s">
        <v>16</v>
      </c>
      <c r="K4825" s="2">
        <v>68.95</v>
      </c>
      <c r="L4825" t="s">
        <v>28</v>
      </c>
      <c r="M4825">
        <f>YEAR(Table1[[#This Row],[order_date]])</f>
        <v>2023</v>
      </c>
      <c r="N4825">
        <f>MONTH(Table1[[#This Row],[order_date]])</f>
        <v>8</v>
      </c>
      <c r="O4825" s="3">
        <f>Table1[[#This Row],[sales]]-Table1[[#This Row],[profit]]</f>
        <v>463.71</v>
      </c>
      <c r="P4825" s="3">
        <f>Table1[[#This Row],[sales]]*Table1[[#This Row],[quantity]]</f>
        <v>4261.28</v>
      </c>
      <c r="Q4825" s="9">
        <f>Table1[[#This Row],[delivery_date]]-Table1[[#This Row],[order_date]]</f>
        <v>2</v>
      </c>
    </row>
    <row r="4826" spans="1:17" x14ac:dyDescent="0.35">
      <c r="A4826" t="s">
        <v>4857</v>
      </c>
      <c r="B4826" t="s">
        <v>25</v>
      </c>
      <c r="C4826" t="s">
        <v>36</v>
      </c>
      <c r="D4826" s="2">
        <v>3404.26</v>
      </c>
      <c r="E4826">
        <v>0.19</v>
      </c>
      <c r="F4826">
        <v>9</v>
      </c>
      <c r="G4826" s="1">
        <v>45600</v>
      </c>
      <c r="H4826" s="1">
        <v>45605</v>
      </c>
      <c r="I4826" t="s">
        <v>21</v>
      </c>
      <c r="J4826" t="s">
        <v>16</v>
      </c>
      <c r="K4826" s="2">
        <v>931.92</v>
      </c>
      <c r="L4826" t="s">
        <v>39</v>
      </c>
      <c r="M4826">
        <f>YEAR(Table1[[#This Row],[order_date]])</f>
        <v>2024</v>
      </c>
      <c r="N4826">
        <f>MONTH(Table1[[#This Row],[order_date]])</f>
        <v>11</v>
      </c>
      <c r="O4826" s="3">
        <f>Table1[[#This Row],[sales]]-Table1[[#This Row],[profit]]</f>
        <v>2472.34</v>
      </c>
      <c r="P4826" s="3">
        <f>Table1[[#This Row],[sales]]*Table1[[#This Row],[quantity]]</f>
        <v>30638.340000000004</v>
      </c>
      <c r="Q4826" s="9">
        <f>Table1[[#This Row],[delivery_date]]-Table1[[#This Row],[order_date]]</f>
        <v>5</v>
      </c>
    </row>
    <row r="4827" spans="1:17" x14ac:dyDescent="0.35">
      <c r="A4827" t="s">
        <v>4858</v>
      </c>
      <c r="B4827" t="s">
        <v>41</v>
      </c>
      <c r="C4827" t="s">
        <v>20</v>
      </c>
      <c r="D4827" s="2">
        <v>2011.98</v>
      </c>
      <c r="E4827">
        <v>0.13</v>
      </c>
      <c r="F4827">
        <v>8</v>
      </c>
      <c r="G4827" s="1">
        <v>45583</v>
      </c>
      <c r="H4827" s="1">
        <v>45588</v>
      </c>
      <c r="I4827" t="s">
        <v>21</v>
      </c>
      <c r="J4827" t="s">
        <v>16</v>
      </c>
      <c r="K4827" s="2">
        <v>500.08</v>
      </c>
      <c r="L4827" t="s">
        <v>39</v>
      </c>
      <c r="M4827">
        <f>YEAR(Table1[[#This Row],[order_date]])</f>
        <v>2024</v>
      </c>
      <c r="N4827">
        <f>MONTH(Table1[[#This Row],[order_date]])</f>
        <v>10</v>
      </c>
      <c r="O4827" s="3">
        <f>Table1[[#This Row],[sales]]-Table1[[#This Row],[profit]]</f>
        <v>1511.9</v>
      </c>
      <c r="P4827" s="3">
        <f>Table1[[#This Row],[sales]]*Table1[[#This Row],[quantity]]</f>
        <v>16095.84</v>
      </c>
      <c r="Q4827" s="9">
        <f>Table1[[#This Row],[delivery_date]]-Table1[[#This Row],[order_date]]</f>
        <v>5</v>
      </c>
    </row>
    <row r="4828" spans="1:17" x14ac:dyDescent="0.35">
      <c r="A4828" t="s">
        <v>4859</v>
      </c>
      <c r="B4828" t="s">
        <v>19</v>
      </c>
      <c r="C4828" t="s">
        <v>14</v>
      </c>
      <c r="D4828" s="2">
        <v>4113.71</v>
      </c>
      <c r="E4828">
        <v>0.5</v>
      </c>
      <c r="F4828">
        <v>3</v>
      </c>
      <c r="G4828" s="1">
        <v>44999</v>
      </c>
      <c r="H4828" s="1">
        <v>45002</v>
      </c>
      <c r="I4828" t="s">
        <v>21</v>
      </c>
      <c r="J4828" t="s">
        <v>27</v>
      </c>
      <c r="K4828" s="2">
        <v>301.36</v>
      </c>
      <c r="L4828" t="s">
        <v>23</v>
      </c>
      <c r="M4828">
        <f>YEAR(Table1[[#This Row],[order_date]])</f>
        <v>2023</v>
      </c>
      <c r="N4828">
        <f>MONTH(Table1[[#This Row],[order_date]])</f>
        <v>3</v>
      </c>
      <c r="O4828" s="3">
        <f>Table1[[#This Row],[sales]]-Table1[[#This Row],[profit]]</f>
        <v>3812.35</v>
      </c>
      <c r="P4828" s="3">
        <f>Table1[[#This Row],[sales]]*Table1[[#This Row],[quantity]]</f>
        <v>12341.130000000001</v>
      </c>
      <c r="Q4828" s="9">
        <f>Table1[[#This Row],[delivery_date]]-Table1[[#This Row],[order_date]]</f>
        <v>3</v>
      </c>
    </row>
    <row r="4829" spans="1:17" x14ac:dyDescent="0.35">
      <c r="A4829" t="s">
        <v>4860</v>
      </c>
      <c r="B4829" t="s">
        <v>19</v>
      </c>
      <c r="C4829" t="s">
        <v>33</v>
      </c>
      <c r="D4829" s="2">
        <v>158.69999999999999</v>
      </c>
      <c r="E4829">
        <v>0.37</v>
      </c>
      <c r="F4829">
        <v>9</v>
      </c>
      <c r="G4829" s="1">
        <v>44955</v>
      </c>
      <c r="H4829" s="1">
        <v>44956</v>
      </c>
      <c r="I4829" t="s">
        <v>15</v>
      </c>
      <c r="J4829" t="s">
        <v>16</v>
      </c>
      <c r="K4829" s="2">
        <v>30.08</v>
      </c>
      <c r="L4829" t="s">
        <v>48</v>
      </c>
      <c r="M4829">
        <f>YEAR(Table1[[#This Row],[order_date]])</f>
        <v>2023</v>
      </c>
      <c r="N4829">
        <f>MONTH(Table1[[#This Row],[order_date]])</f>
        <v>1</v>
      </c>
      <c r="O4829" s="3">
        <f>Table1[[#This Row],[sales]]-Table1[[#This Row],[profit]]</f>
        <v>128.62</v>
      </c>
      <c r="P4829" s="3">
        <f>Table1[[#This Row],[sales]]*Table1[[#This Row],[quantity]]</f>
        <v>1428.3</v>
      </c>
      <c r="Q4829" s="9">
        <f>Table1[[#This Row],[delivery_date]]-Table1[[#This Row],[order_date]]</f>
        <v>1</v>
      </c>
    </row>
    <row r="4830" spans="1:17" x14ac:dyDescent="0.35">
      <c r="A4830" t="s">
        <v>4861</v>
      </c>
      <c r="B4830" t="s">
        <v>13</v>
      </c>
      <c r="C4830" t="s">
        <v>26</v>
      </c>
      <c r="D4830" s="2">
        <v>4054.19</v>
      </c>
      <c r="E4830">
        <v>0.02</v>
      </c>
      <c r="F4830">
        <v>3</v>
      </c>
      <c r="G4830" s="1">
        <v>45126</v>
      </c>
      <c r="H4830" s="1">
        <v>45132</v>
      </c>
      <c r="I4830" t="s">
        <v>31</v>
      </c>
      <c r="J4830" t="s">
        <v>27</v>
      </c>
      <c r="K4830" s="2">
        <v>591.96</v>
      </c>
      <c r="L4830" t="s">
        <v>48</v>
      </c>
      <c r="M4830">
        <f>YEAR(Table1[[#This Row],[order_date]])</f>
        <v>2023</v>
      </c>
      <c r="N4830">
        <f>MONTH(Table1[[#This Row],[order_date]])</f>
        <v>7</v>
      </c>
      <c r="O4830" s="3">
        <f>Table1[[#This Row],[sales]]-Table1[[#This Row],[profit]]</f>
        <v>3462.23</v>
      </c>
      <c r="P4830" s="3">
        <f>Table1[[#This Row],[sales]]*Table1[[#This Row],[quantity]]</f>
        <v>12162.57</v>
      </c>
      <c r="Q4830" s="9">
        <f>Table1[[#This Row],[delivery_date]]-Table1[[#This Row],[order_date]]</f>
        <v>6</v>
      </c>
    </row>
    <row r="4831" spans="1:17" x14ac:dyDescent="0.35">
      <c r="A4831" t="s">
        <v>4862</v>
      </c>
      <c r="B4831" t="s">
        <v>13</v>
      </c>
      <c r="C4831" t="s">
        <v>36</v>
      </c>
      <c r="D4831" s="2">
        <v>762.69</v>
      </c>
      <c r="E4831">
        <v>0.45</v>
      </c>
      <c r="F4831">
        <v>4</v>
      </c>
      <c r="G4831" s="1">
        <v>45649</v>
      </c>
      <c r="H4831" s="1">
        <v>45656</v>
      </c>
      <c r="I4831" t="s">
        <v>15</v>
      </c>
      <c r="J4831" t="s">
        <v>22</v>
      </c>
      <c r="K4831" s="2">
        <v>63.9</v>
      </c>
      <c r="L4831" t="s">
        <v>28</v>
      </c>
      <c r="M4831">
        <f>YEAR(Table1[[#This Row],[order_date]])</f>
        <v>2024</v>
      </c>
      <c r="N4831">
        <f>MONTH(Table1[[#This Row],[order_date]])</f>
        <v>12</v>
      </c>
      <c r="O4831" s="3">
        <f>Table1[[#This Row],[sales]]-Table1[[#This Row],[profit]]</f>
        <v>698.79000000000008</v>
      </c>
      <c r="P4831" s="3">
        <f>Table1[[#This Row],[sales]]*Table1[[#This Row],[quantity]]</f>
        <v>3050.76</v>
      </c>
      <c r="Q4831" s="9">
        <f>Table1[[#This Row],[delivery_date]]-Table1[[#This Row],[order_date]]</f>
        <v>7</v>
      </c>
    </row>
    <row r="4832" spans="1:17" x14ac:dyDescent="0.35">
      <c r="A4832" t="s">
        <v>4863</v>
      </c>
      <c r="B4832" t="s">
        <v>13</v>
      </c>
      <c r="C4832" t="s">
        <v>20</v>
      </c>
      <c r="D4832" s="2">
        <v>1522.22</v>
      </c>
      <c r="E4832">
        <v>0.46</v>
      </c>
      <c r="F4832">
        <v>6</v>
      </c>
      <c r="G4832" s="1">
        <v>45421</v>
      </c>
      <c r="H4832" s="1">
        <v>45426</v>
      </c>
      <c r="I4832" t="s">
        <v>31</v>
      </c>
      <c r="J4832" t="s">
        <v>22</v>
      </c>
      <c r="K4832" s="2">
        <v>387.52</v>
      </c>
      <c r="L4832" t="s">
        <v>28</v>
      </c>
      <c r="M4832">
        <f>YEAR(Table1[[#This Row],[order_date]])</f>
        <v>2024</v>
      </c>
      <c r="N4832">
        <f>MONTH(Table1[[#This Row],[order_date]])</f>
        <v>5</v>
      </c>
      <c r="O4832" s="3">
        <f>Table1[[#This Row],[sales]]-Table1[[#This Row],[profit]]</f>
        <v>1134.7</v>
      </c>
      <c r="P4832" s="3">
        <f>Table1[[#This Row],[sales]]*Table1[[#This Row],[quantity]]</f>
        <v>9133.32</v>
      </c>
      <c r="Q4832" s="9">
        <f>Table1[[#This Row],[delivery_date]]-Table1[[#This Row],[order_date]]</f>
        <v>5</v>
      </c>
    </row>
    <row r="4833" spans="1:17" x14ac:dyDescent="0.35">
      <c r="A4833" t="s">
        <v>4864</v>
      </c>
      <c r="B4833" t="s">
        <v>25</v>
      </c>
      <c r="C4833" t="s">
        <v>33</v>
      </c>
      <c r="D4833" s="2">
        <v>4848.4799999999996</v>
      </c>
      <c r="E4833">
        <v>0.17</v>
      </c>
      <c r="F4833">
        <v>7</v>
      </c>
      <c r="G4833" s="1">
        <v>45572</v>
      </c>
      <c r="H4833" s="1">
        <v>45579</v>
      </c>
      <c r="I4833" t="s">
        <v>15</v>
      </c>
      <c r="J4833" t="s">
        <v>27</v>
      </c>
      <c r="K4833" s="2">
        <v>1296.8599999999999</v>
      </c>
      <c r="L4833" t="s">
        <v>17</v>
      </c>
      <c r="M4833">
        <f>YEAR(Table1[[#This Row],[order_date]])</f>
        <v>2024</v>
      </c>
      <c r="N4833">
        <f>MONTH(Table1[[#This Row],[order_date]])</f>
        <v>10</v>
      </c>
      <c r="O4833" s="3">
        <f>Table1[[#This Row],[sales]]-Table1[[#This Row],[profit]]</f>
        <v>3551.62</v>
      </c>
      <c r="P4833" s="3">
        <f>Table1[[#This Row],[sales]]*Table1[[#This Row],[quantity]]</f>
        <v>33939.360000000001</v>
      </c>
      <c r="Q4833" s="9">
        <f>Table1[[#This Row],[delivery_date]]-Table1[[#This Row],[order_date]]</f>
        <v>7</v>
      </c>
    </row>
    <row r="4834" spans="1:17" x14ac:dyDescent="0.35">
      <c r="A4834" t="s">
        <v>4865</v>
      </c>
      <c r="B4834" t="s">
        <v>19</v>
      </c>
      <c r="C4834" t="s">
        <v>14</v>
      </c>
      <c r="D4834" s="2">
        <v>352.83</v>
      </c>
      <c r="E4834">
        <v>0.32</v>
      </c>
      <c r="F4834">
        <v>8</v>
      </c>
      <c r="G4834" s="1">
        <v>45270</v>
      </c>
      <c r="H4834" s="1">
        <v>45276</v>
      </c>
      <c r="I4834" t="s">
        <v>21</v>
      </c>
      <c r="J4834" t="s">
        <v>22</v>
      </c>
      <c r="K4834" s="2">
        <v>62.15</v>
      </c>
      <c r="L4834" t="s">
        <v>34</v>
      </c>
      <c r="M4834">
        <f>YEAR(Table1[[#This Row],[order_date]])</f>
        <v>2023</v>
      </c>
      <c r="N4834">
        <f>MONTH(Table1[[#This Row],[order_date]])</f>
        <v>12</v>
      </c>
      <c r="O4834" s="3">
        <f>Table1[[#This Row],[sales]]-Table1[[#This Row],[profit]]</f>
        <v>290.68</v>
      </c>
      <c r="P4834" s="3">
        <f>Table1[[#This Row],[sales]]*Table1[[#This Row],[quantity]]</f>
        <v>2822.64</v>
      </c>
      <c r="Q4834" s="9">
        <f>Table1[[#This Row],[delivery_date]]-Table1[[#This Row],[order_date]]</f>
        <v>6</v>
      </c>
    </row>
    <row r="4835" spans="1:17" x14ac:dyDescent="0.35">
      <c r="A4835" t="s">
        <v>4866</v>
      </c>
      <c r="B4835" t="s">
        <v>41</v>
      </c>
      <c r="C4835" t="s">
        <v>26</v>
      </c>
      <c r="D4835" s="2">
        <v>1810.3</v>
      </c>
      <c r="E4835">
        <v>0.34</v>
      </c>
      <c r="F4835">
        <v>7</v>
      </c>
      <c r="G4835" s="1">
        <v>45052</v>
      </c>
      <c r="H4835" s="1">
        <v>45053</v>
      </c>
      <c r="I4835" t="s">
        <v>21</v>
      </c>
      <c r="J4835" t="s">
        <v>27</v>
      </c>
      <c r="K4835" s="2">
        <v>176.48</v>
      </c>
      <c r="L4835" t="s">
        <v>17</v>
      </c>
      <c r="M4835">
        <f>YEAR(Table1[[#This Row],[order_date]])</f>
        <v>2023</v>
      </c>
      <c r="N4835">
        <f>MONTH(Table1[[#This Row],[order_date]])</f>
        <v>5</v>
      </c>
      <c r="O4835" s="3">
        <f>Table1[[#This Row],[sales]]-Table1[[#This Row],[profit]]</f>
        <v>1633.82</v>
      </c>
      <c r="P4835" s="3">
        <f>Table1[[#This Row],[sales]]*Table1[[#This Row],[quantity]]</f>
        <v>12672.1</v>
      </c>
      <c r="Q4835" s="9">
        <f>Table1[[#This Row],[delivery_date]]-Table1[[#This Row],[order_date]]</f>
        <v>1</v>
      </c>
    </row>
    <row r="4836" spans="1:17" x14ac:dyDescent="0.35">
      <c r="A4836" t="s">
        <v>4867</v>
      </c>
      <c r="B4836" t="s">
        <v>13</v>
      </c>
      <c r="C4836" t="s">
        <v>14</v>
      </c>
      <c r="D4836" s="2">
        <v>514.19000000000005</v>
      </c>
      <c r="E4836">
        <v>0.36</v>
      </c>
      <c r="F4836">
        <v>3</v>
      </c>
      <c r="G4836" s="1">
        <v>45444</v>
      </c>
      <c r="H4836" s="1">
        <v>45450</v>
      </c>
      <c r="I4836" t="s">
        <v>15</v>
      </c>
      <c r="J4836" t="s">
        <v>27</v>
      </c>
      <c r="K4836" s="2">
        <v>79.64</v>
      </c>
      <c r="L4836" t="s">
        <v>17</v>
      </c>
      <c r="M4836">
        <f>YEAR(Table1[[#This Row],[order_date]])</f>
        <v>2024</v>
      </c>
      <c r="N4836">
        <f>MONTH(Table1[[#This Row],[order_date]])</f>
        <v>6</v>
      </c>
      <c r="O4836" s="3">
        <f>Table1[[#This Row],[sales]]-Table1[[#This Row],[profit]]</f>
        <v>434.55000000000007</v>
      </c>
      <c r="P4836" s="3">
        <f>Table1[[#This Row],[sales]]*Table1[[#This Row],[quantity]]</f>
        <v>1542.5700000000002</v>
      </c>
      <c r="Q4836" s="9">
        <f>Table1[[#This Row],[delivery_date]]-Table1[[#This Row],[order_date]]</f>
        <v>6</v>
      </c>
    </row>
    <row r="4837" spans="1:17" x14ac:dyDescent="0.35">
      <c r="A4837" t="s">
        <v>4868</v>
      </c>
      <c r="B4837" t="s">
        <v>41</v>
      </c>
      <c r="C4837" t="s">
        <v>14</v>
      </c>
      <c r="D4837" s="2">
        <v>4282.66</v>
      </c>
      <c r="E4837">
        <v>0.35</v>
      </c>
      <c r="F4837">
        <v>2</v>
      </c>
      <c r="G4837" s="1">
        <v>45030</v>
      </c>
      <c r="H4837" s="1">
        <v>45032</v>
      </c>
      <c r="I4837" t="s">
        <v>21</v>
      </c>
      <c r="J4837" t="s">
        <v>16</v>
      </c>
      <c r="K4837" s="2">
        <v>248.94</v>
      </c>
      <c r="L4837" t="s">
        <v>39</v>
      </c>
      <c r="M4837">
        <f>YEAR(Table1[[#This Row],[order_date]])</f>
        <v>2023</v>
      </c>
      <c r="N4837">
        <f>MONTH(Table1[[#This Row],[order_date]])</f>
        <v>4</v>
      </c>
      <c r="O4837" s="3">
        <f>Table1[[#This Row],[sales]]-Table1[[#This Row],[profit]]</f>
        <v>4033.72</v>
      </c>
      <c r="P4837" s="3">
        <f>Table1[[#This Row],[sales]]*Table1[[#This Row],[quantity]]</f>
        <v>8565.32</v>
      </c>
      <c r="Q4837" s="9">
        <f>Table1[[#This Row],[delivery_date]]-Table1[[#This Row],[order_date]]</f>
        <v>2</v>
      </c>
    </row>
    <row r="4838" spans="1:17" x14ac:dyDescent="0.35">
      <c r="A4838" t="s">
        <v>4869</v>
      </c>
      <c r="B4838" t="s">
        <v>41</v>
      </c>
      <c r="C4838" t="s">
        <v>20</v>
      </c>
      <c r="D4838" s="2">
        <v>3544.78</v>
      </c>
      <c r="E4838">
        <v>0.28000000000000003</v>
      </c>
      <c r="F4838">
        <v>2</v>
      </c>
      <c r="G4838" s="1">
        <v>45569</v>
      </c>
      <c r="H4838" s="1">
        <v>45573</v>
      </c>
      <c r="I4838" t="s">
        <v>21</v>
      </c>
      <c r="J4838" t="s">
        <v>27</v>
      </c>
      <c r="K4838" s="2">
        <v>799.91</v>
      </c>
      <c r="L4838" t="s">
        <v>39</v>
      </c>
      <c r="M4838">
        <f>YEAR(Table1[[#This Row],[order_date]])</f>
        <v>2024</v>
      </c>
      <c r="N4838">
        <f>MONTH(Table1[[#This Row],[order_date]])</f>
        <v>10</v>
      </c>
      <c r="O4838" s="3">
        <f>Table1[[#This Row],[sales]]-Table1[[#This Row],[profit]]</f>
        <v>2744.8700000000003</v>
      </c>
      <c r="P4838" s="3">
        <f>Table1[[#This Row],[sales]]*Table1[[#This Row],[quantity]]</f>
        <v>7089.56</v>
      </c>
      <c r="Q4838" s="9">
        <f>Table1[[#This Row],[delivery_date]]-Table1[[#This Row],[order_date]]</f>
        <v>4</v>
      </c>
    </row>
    <row r="4839" spans="1:17" x14ac:dyDescent="0.35">
      <c r="A4839" t="s">
        <v>4870</v>
      </c>
      <c r="B4839" t="s">
        <v>13</v>
      </c>
      <c r="C4839" t="s">
        <v>33</v>
      </c>
      <c r="D4839" s="2">
        <v>4021.65</v>
      </c>
      <c r="E4839">
        <v>0.48</v>
      </c>
      <c r="F4839">
        <v>9</v>
      </c>
      <c r="G4839" s="1">
        <v>45021</v>
      </c>
      <c r="H4839" s="1">
        <v>45028</v>
      </c>
      <c r="I4839" t="s">
        <v>31</v>
      </c>
      <c r="J4839" t="s">
        <v>27</v>
      </c>
      <c r="K4839" s="2">
        <v>1109.23</v>
      </c>
      <c r="L4839" t="s">
        <v>28</v>
      </c>
      <c r="M4839">
        <f>YEAR(Table1[[#This Row],[order_date]])</f>
        <v>2023</v>
      </c>
      <c r="N4839">
        <f>MONTH(Table1[[#This Row],[order_date]])</f>
        <v>4</v>
      </c>
      <c r="O4839" s="3">
        <f>Table1[[#This Row],[sales]]-Table1[[#This Row],[profit]]</f>
        <v>2912.42</v>
      </c>
      <c r="P4839" s="3">
        <f>Table1[[#This Row],[sales]]*Table1[[#This Row],[quantity]]</f>
        <v>36194.85</v>
      </c>
      <c r="Q4839" s="9">
        <f>Table1[[#This Row],[delivery_date]]-Table1[[#This Row],[order_date]]</f>
        <v>7</v>
      </c>
    </row>
    <row r="4840" spans="1:17" x14ac:dyDescent="0.35">
      <c r="A4840" t="s">
        <v>4871</v>
      </c>
      <c r="B4840" t="s">
        <v>19</v>
      </c>
      <c r="C4840" t="s">
        <v>36</v>
      </c>
      <c r="D4840" s="2">
        <v>2683.67</v>
      </c>
      <c r="E4840">
        <v>0.26</v>
      </c>
      <c r="F4840">
        <v>7</v>
      </c>
      <c r="G4840" s="1">
        <v>45085</v>
      </c>
      <c r="H4840" s="1">
        <v>45089</v>
      </c>
      <c r="I4840" t="s">
        <v>31</v>
      </c>
      <c r="J4840" t="s">
        <v>22</v>
      </c>
      <c r="K4840" s="2">
        <v>144.71</v>
      </c>
      <c r="L4840" t="s">
        <v>39</v>
      </c>
      <c r="M4840">
        <f>YEAR(Table1[[#This Row],[order_date]])</f>
        <v>2023</v>
      </c>
      <c r="N4840">
        <f>MONTH(Table1[[#This Row],[order_date]])</f>
        <v>6</v>
      </c>
      <c r="O4840" s="3">
        <f>Table1[[#This Row],[sales]]-Table1[[#This Row],[profit]]</f>
        <v>2538.96</v>
      </c>
      <c r="P4840" s="3">
        <f>Table1[[#This Row],[sales]]*Table1[[#This Row],[quantity]]</f>
        <v>18785.690000000002</v>
      </c>
      <c r="Q4840" s="9">
        <f>Table1[[#This Row],[delivery_date]]-Table1[[#This Row],[order_date]]</f>
        <v>4</v>
      </c>
    </row>
    <row r="4841" spans="1:17" x14ac:dyDescent="0.35">
      <c r="A4841" t="s">
        <v>4872</v>
      </c>
      <c r="B4841" t="s">
        <v>13</v>
      </c>
      <c r="C4841" t="s">
        <v>20</v>
      </c>
      <c r="D4841" s="2">
        <v>1852.83</v>
      </c>
      <c r="E4841">
        <v>0.06</v>
      </c>
      <c r="F4841">
        <v>7</v>
      </c>
      <c r="G4841" s="1">
        <v>45514</v>
      </c>
      <c r="H4841" s="1">
        <v>45517</v>
      </c>
      <c r="I4841" t="s">
        <v>15</v>
      </c>
      <c r="J4841" t="s">
        <v>22</v>
      </c>
      <c r="K4841" s="2">
        <v>395.95</v>
      </c>
      <c r="L4841" t="s">
        <v>39</v>
      </c>
      <c r="M4841">
        <f>YEAR(Table1[[#This Row],[order_date]])</f>
        <v>2024</v>
      </c>
      <c r="N4841">
        <f>MONTH(Table1[[#This Row],[order_date]])</f>
        <v>8</v>
      </c>
      <c r="O4841" s="3">
        <f>Table1[[#This Row],[sales]]-Table1[[#This Row],[profit]]</f>
        <v>1456.8799999999999</v>
      </c>
      <c r="P4841" s="3">
        <f>Table1[[#This Row],[sales]]*Table1[[#This Row],[quantity]]</f>
        <v>12969.81</v>
      </c>
      <c r="Q4841" s="9">
        <f>Table1[[#This Row],[delivery_date]]-Table1[[#This Row],[order_date]]</f>
        <v>3</v>
      </c>
    </row>
    <row r="4842" spans="1:17" x14ac:dyDescent="0.35">
      <c r="A4842" t="s">
        <v>4873</v>
      </c>
      <c r="B4842" t="s">
        <v>41</v>
      </c>
      <c r="C4842" t="s">
        <v>26</v>
      </c>
      <c r="D4842" s="2">
        <v>111.14</v>
      </c>
      <c r="E4842">
        <v>0.04</v>
      </c>
      <c r="F4842">
        <v>5</v>
      </c>
      <c r="G4842" s="1">
        <v>45618</v>
      </c>
      <c r="H4842" s="1">
        <v>45621</v>
      </c>
      <c r="I4842" t="s">
        <v>31</v>
      </c>
      <c r="J4842" t="s">
        <v>16</v>
      </c>
      <c r="K4842" s="2">
        <v>8.0299999999999994</v>
      </c>
      <c r="L4842" t="s">
        <v>23</v>
      </c>
      <c r="M4842">
        <f>YEAR(Table1[[#This Row],[order_date]])</f>
        <v>2024</v>
      </c>
      <c r="N4842">
        <f>MONTH(Table1[[#This Row],[order_date]])</f>
        <v>11</v>
      </c>
      <c r="O4842" s="3">
        <f>Table1[[#This Row],[sales]]-Table1[[#This Row],[profit]]</f>
        <v>103.11</v>
      </c>
      <c r="P4842" s="3">
        <f>Table1[[#This Row],[sales]]*Table1[[#This Row],[quantity]]</f>
        <v>555.70000000000005</v>
      </c>
      <c r="Q4842" s="9">
        <f>Table1[[#This Row],[delivery_date]]-Table1[[#This Row],[order_date]]</f>
        <v>3</v>
      </c>
    </row>
    <row r="4843" spans="1:17" x14ac:dyDescent="0.35">
      <c r="A4843" t="s">
        <v>4874</v>
      </c>
      <c r="B4843" t="s">
        <v>13</v>
      </c>
      <c r="C4843" t="s">
        <v>14</v>
      </c>
      <c r="D4843" s="2">
        <v>1461.84</v>
      </c>
      <c r="E4843">
        <v>0.01</v>
      </c>
      <c r="F4843">
        <v>6</v>
      </c>
      <c r="G4843" s="1">
        <v>45062</v>
      </c>
      <c r="H4843" s="1">
        <v>45065</v>
      </c>
      <c r="I4843" t="s">
        <v>15</v>
      </c>
      <c r="J4843" t="s">
        <v>16</v>
      </c>
      <c r="K4843" s="2">
        <v>157.66999999999999</v>
      </c>
      <c r="L4843" t="s">
        <v>34</v>
      </c>
      <c r="M4843">
        <f>YEAR(Table1[[#This Row],[order_date]])</f>
        <v>2023</v>
      </c>
      <c r="N4843">
        <f>MONTH(Table1[[#This Row],[order_date]])</f>
        <v>5</v>
      </c>
      <c r="O4843" s="3">
        <f>Table1[[#This Row],[sales]]-Table1[[#This Row],[profit]]</f>
        <v>1304.1699999999998</v>
      </c>
      <c r="P4843" s="3">
        <f>Table1[[#This Row],[sales]]*Table1[[#This Row],[quantity]]</f>
        <v>8771.0399999999991</v>
      </c>
      <c r="Q4843" s="9">
        <f>Table1[[#This Row],[delivery_date]]-Table1[[#This Row],[order_date]]</f>
        <v>3</v>
      </c>
    </row>
    <row r="4844" spans="1:17" x14ac:dyDescent="0.35">
      <c r="A4844" t="s">
        <v>4875</v>
      </c>
      <c r="B4844" t="s">
        <v>41</v>
      </c>
      <c r="C4844" t="s">
        <v>26</v>
      </c>
      <c r="D4844" s="2">
        <v>2621.31</v>
      </c>
      <c r="E4844">
        <v>0.21</v>
      </c>
      <c r="F4844">
        <v>7</v>
      </c>
      <c r="G4844" s="1">
        <v>45161</v>
      </c>
      <c r="H4844" s="1">
        <v>45168</v>
      </c>
      <c r="I4844" t="s">
        <v>15</v>
      </c>
      <c r="J4844" t="s">
        <v>22</v>
      </c>
      <c r="K4844" s="2">
        <v>481.87</v>
      </c>
      <c r="L4844" t="s">
        <v>39</v>
      </c>
      <c r="M4844">
        <f>YEAR(Table1[[#This Row],[order_date]])</f>
        <v>2023</v>
      </c>
      <c r="N4844">
        <f>MONTH(Table1[[#This Row],[order_date]])</f>
        <v>8</v>
      </c>
      <c r="O4844" s="3">
        <f>Table1[[#This Row],[sales]]-Table1[[#This Row],[profit]]</f>
        <v>2139.44</v>
      </c>
      <c r="P4844" s="3">
        <f>Table1[[#This Row],[sales]]*Table1[[#This Row],[quantity]]</f>
        <v>18349.169999999998</v>
      </c>
      <c r="Q4844" s="9">
        <f>Table1[[#This Row],[delivery_date]]-Table1[[#This Row],[order_date]]</f>
        <v>7</v>
      </c>
    </row>
    <row r="4845" spans="1:17" x14ac:dyDescent="0.35">
      <c r="A4845" t="s">
        <v>4876</v>
      </c>
      <c r="B4845" t="s">
        <v>41</v>
      </c>
      <c r="C4845" t="s">
        <v>20</v>
      </c>
      <c r="D4845" s="2">
        <v>3355.37</v>
      </c>
      <c r="E4845">
        <v>0.14000000000000001</v>
      </c>
      <c r="F4845">
        <v>9</v>
      </c>
      <c r="G4845" s="1">
        <v>45528</v>
      </c>
      <c r="H4845" s="1">
        <v>45532</v>
      </c>
      <c r="I4845" t="s">
        <v>31</v>
      </c>
      <c r="J4845" t="s">
        <v>16</v>
      </c>
      <c r="K4845" s="2">
        <v>436.12</v>
      </c>
      <c r="L4845" t="s">
        <v>48</v>
      </c>
      <c r="M4845">
        <f>YEAR(Table1[[#This Row],[order_date]])</f>
        <v>2024</v>
      </c>
      <c r="N4845">
        <f>MONTH(Table1[[#This Row],[order_date]])</f>
        <v>8</v>
      </c>
      <c r="O4845" s="3">
        <f>Table1[[#This Row],[sales]]-Table1[[#This Row],[profit]]</f>
        <v>2919.25</v>
      </c>
      <c r="P4845" s="3">
        <f>Table1[[#This Row],[sales]]*Table1[[#This Row],[quantity]]</f>
        <v>30198.329999999998</v>
      </c>
      <c r="Q4845" s="9">
        <f>Table1[[#This Row],[delivery_date]]-Table1[[#This Row],[order_date]]</f>
        <v>4</v>
      </c>
    </row>
    <row r="4846" spans="1:17" x14ac:dyDescent="0.35">
      <c r="A4846" t="s">
        <v>4877</v>
      </c>
      <c r="B4846" t="s">
        <v>13</v>
      </c>
      <c r="C4846" t="s">
        <v>20</v>
      </c>
      <c r="D4846" s="2">
        <v>1221.79</v>
      </c>
      <c r="E4846">
        <v>0.45</v>
      </c>
      <c r="F4846">
        <v>4</v>
      </c>
      <c r="G4846" s="1">
        <v>45208</v>
      </c>
      <c r="H4846" s="1">
        <v>45213</v>
      </c>
      <c r="I4846" t="s">
        <v>15</v>
      </c>
      <c r="J4846" t="s">
        <v>16</v>
      </c>
      <c r="K4846" s="2">
        <v>62.89</v>
      </c>
      <c r="L4846" t="s">
        <v>28</v>
      </c>
      <c r="M4846">
        <f>YEAR(Table1[[#This Row],[order_date]])</f>
        <v>2023</v>
      </c>
      <c r="N4846">
        <f>MONTH(Table1[[#This Row],[order_date]])</f>
        <v>10</v>
      </c>
      <c r="O4846" s="3">
        <f>Table1[[#This Row],[sales]]-Table1[[#This Row],[profit]]</f>
        <v>1158.8999999999999</v>
      </c>
      <c r="P4846" s="3">
        <f>Table1[[#This Row],[sales]]*Table1[[#This Row],[quantity]]</f>
        <v>4887.16</v>
      </c>
      <c r="Q4846" s="9">
        <f>Table1[[#This Row],[delivery_date]]-Table1[[#This Row],[order_date]]</f>
        <v>5</v>
      </c>
    </row>
    <row r="4847" spans="1:17" x14ac:dyDescent="0.35">
      <c r="A4847" t="s">
        <v>4878</v>
      </c>
      <c r="B4847" t="s">
        <v>25</v>
      </c>
      <c r="C4847" t="s">
        <v>36</v>
      </c>
      <c r="D4847" s="2">
        <v>780.61</v>
      </c>
      <c r="E4847">
        <v>0.43</v>
      </c>
      <c r="F4847">
        <v>6</v>
      </c>
      <c r="G4847" s="1">
        <v>45325</v>
      </c>
      <c r="H4847" s="1">
        <v>45332</v>
      </c>
      <c r="I4847" t="s">
        <v>21</v>
      </c>
      <c r="J4847" t="s">
        <v>16</v>
      </c>
      <c r="K4847" s="2">
        <v>230.82</v>
      </c>
      <c r="L4847" t="s">
        <v>34</v>
      </c>
      <c r="M4847">
        <f>YEAR(Table1[[#This Row],[order_date]])</f>
        <v>2024</v>
      </c>
      <c r="N4847">
        <f>MONTH(Table1[[#This Row],[order_date]])</f>
        <v>2</v>
      </c>
      <c r="O4847" s="3">
        <f>Table1[[#This Row],[sales]]-Table1[[#This Row],[profit]]</f>
        <v>549.79</v>
      </c>
      <c r="P4847" s="3">
        <f>Table1[[#This Row],[sales]]*Table1[[#This Row],[quantity]]</f>
        <v>4683.66</v>
      </c>
      <c r="Q4847" s="9">
        <f>Table1[[#This Row],[delivery_date]]-Table1[[#This Row],[order_date]]</f>
        <v>7</v>
      </c>
    </row>
    <row r="4848" spans="1:17" x14ac:dyDescent="0.35">
      <c r="A4848" t="s">
        <v>4879</v>
      </c>
      <c r="B4848" t="s">
        <v>13</v>
      </c>
      <c r="C4848" t="s">
        <v>14</v>
      </c>
      <c r="D4848" s="2">
        <v>1087.9100000000001</v>
      </c>
      <c r="E4848">
        <v>0.42</v>
      </c>
      <c r="F4848">
        <v>1</v>
      </c>
      <c r="G4848" s="1">
        <v>45387</v>
      </c>
      <c r="H4848" s="1">
        <v>45392</v>
      </c>
      <c r="I4848" t="s">
        <v>21</v>
      </c>
      <c r="J4848" t="s">
        <v>22</v>
      </c>
      <c r="K4848" s="2">
        <v>100.95</v>
      </c>
      <c r="L4848" t="s">
        <v>23</v>
      </c>
      <c r="M4848">
        <f>YEAR(Table1[[#This Row],[order_date]])</f>
        <v>2024</v>
      </c>
      <c r="N4848">
        <f>MONTH(Table1[[#This Row],[order_date]])</f>
        <v>4</v>
      </c>
      <c r="O4848" s="3">
        <f>Table1[[#This Row],[sales]]-Table1[[#This Row],[profit]]</f>
        <v>986.96</v>
      </c>
      <c r="P4848" s="3">
        <f>Table1[[#This Row],[sales]]*Table1[[#This Row],[quantity]]</f>
        <v>1087.9100000000001</v>
      </c>
      <c r="Q4848" s="9">
        <f>Table1[[#This Row],[delivery_date]]-Table1[[#This Row],[order_date]]</f>
        <v>5</v>
      </c>
    </row>
    <row r="4849" spans="1:17" x14ac:dyDescent="0.35">
      <c r="A4849" t="s">
        <v>4880</v>
      </c>
      <c r="B4849" t="s">
        <v>25</v>
      </c>
      <c r="C4849" t="s">
        <v>20</v>
      </c>
      <c r="D4849" s="2">
        <v>1834.97</v>
      </c>
      <c r="E4849">
        <v>0.43</v>
      </c>
      <c r="F4849">
        <v>7</v>
      </c>
      <c r="G4849" s="1">
        <v>45110</v>
      </c>
      <c r="H4849" s="1">
        <v>45115</v>
      </c>
      <c r="I4849" t="s">
        <v>21</v>
      </c>
      <c r="J4849" t="s">
        <v>16</v>
      </c>
      <c r="K4849" s="2">
        <v>333.66</v>
      </c>
      <c r="L4849" t="s">
        <v>17</v>
      </c>
      <c r="M4849">
        <f>YEAR(Table1[[#This Row],[order_date]])</f>
        <v>2023</v>
      </c>
      <c r="N4849">
        <f>MONTH(Table1[[#This Row],[order_date]])</f>
        <v>7</v>
      </c>
      <c r="O4849" s="3">
        <f>Table1[[#This Row],[sales]]-Table1[[#This Row],[profit]]</f>
        <v>1501.31</v>
      </c>
      <c r="P4849" s="3">
        <f>Table1[[#This Row],[sales]]*Table1[[#This Row],[quantity]]</f>
        <v>12844.79</v>
      </c>
      <c r="Q4849" s="9">
        <f>Table1[[#This Row],[delivery_date]]-Table1[[#This Row],[order_date]]</f>
        <v>5</v>
      </c>
    </row>
    <row r="4850" spans="1:17" x14ac:dyDescent="0.35">
      <c r="A4850" t="s">
        <v>4881</v>
      </c>
      <c r="B4850" t="s">
        <v>41</v>
      </c>
      <c r="C4850" t="s">
        <v>26</v>
      </c>
      <c r="D4850" s="2">
        <v>827.05</v>
      </c>
      <c r="E4850">
        <v>0.15</v>
      </c>
      <c r="F4850">
        <v>4</v>
      </c>
      <c r="G4850" s="1">
        <v>45524</v>
      </c>
      <c r="H4850" s="1">
        <v>45526</v>
      </c>
      <c r="I4850" t="s">
        <v>15</v>
      </c>
      <c r="J4850" t="s">
        <v>27</v>
      </c>
      <c r="K4850" s="2">
        <v>147.97</v>
      </c>
      <c r="L4850" t="s">
        <v>48</v>
      </c>
      <c r="M4850">
        <f>YEAR(Table1[[#This Row],[order_date]])</f>
        <v>2024</v>
      </c>
      <c r="N4850">
        <f>MONTH(Table1[[#This Row],[order_date]])</f>
        <v>8</v>
      </c>
      <c r="O4850" s="3">
        <f>Table1[[#This Row],[sales]]-Table1[[#This Row],[profit]]</f>
        <v>679.07999999999993</v>
      </c>
      <c r="P4850" s="3">
        <f>Table1[[#This Row],[sales]]*Table1[[#This Row],[quantity]]</f>
        <v>3308.2</v>
      </c>
      <c r="Q4850" s="9">
        <f>Table1[[#This Row],[delivery_date]]-Table1[[#This Row],[order_date]]</f>
        <v>2</v>
      </c>
    </row>
    <row r="4851" spans="1:17" x14ac:dyDescent="0.35">
      <c r="A4851" t="s">
        <v>4882</v>
      </c>
      <c r="B4851" t="s">
        <v>41</v>
      </c>
      <c r="C4851" t="s">
        <v>36</v>
      </c>
      <c r="D4851" s="2">
        <v>868.4</v>
      </c>
      <c r="E4851">
        <v>0.21</v>
      </c>
      <c r="F4851">
        <v>2</v>
      </c>
      <c r="G4851" s="1">
        <v>45048</v>
      </c>
      <c r="H4851" s="1">
        <v>45049</v>
      </c>
      <c r="I4851" t="s">
        <v>31</v>
      </c>
      <c r="J4851" t="s">
        <v>22</v>
      </c>
      <c r="K4851" s="2">
        <v>249.56</v>
      </c>
      <c r="L4851" t="s">
        <v>48</v>
      </c>
      <c r="M4851">
        <f>YEAR(Table1[[#This Row],[order_date]])</f>
        <v>2023</v>
      </c>
      <c r="N4851">
        <f>MONTH(Table1[[#This Row],[order_date]])</f>
        <v>5</v>
      </c>
      <c r="O4851" s="3">
        <f>Table1[[#This Row],[sales]]-Table1[[#This Row],[profit]]</f>
        <v>618.83999999999992</v>
      </c>
      <c r="P4851" s="3">
        <f>Table1[[#This Row],[sales]]*Table1[[#This Row],[quantity]]</f>
        <v>1736.8</v>
      </c>
      <c r="Q4851" s="9">
        <f>Table1[[#This Row],[delivery_date]]-Table1[[#This Row],[order_date]]</f>
        <v>1</v>
      </c>
    </row>
    <row r="4852" spans="1:17" x14ac:dyDescent="0.35">
      <c r="A4852" t="s">
        <v>4883</v>
      </c>
      <c r="B4852" t="s">
        <v>25</v>
      </c>
      <c r="C4852" t="s">
        <v>26</v>
      </c>
      <c r="D4852" s="2">
        <v>314.38</v>
      </c>
      <c r="E4852">
        <v>0.16</v>
      </c>
      <c r="F4852">
        <v>4</v>
      </c>
      <c r="G4852" s="1">
        <v>45244</v>
      </c>
      <c r="H4852" s="1">
        <v>45246</v>
      </c>
      <c r="I4852" t="s">
        <v>15</v>
      </c>
      <c r="J4852" t="s">
        <v>27</v>
      </c>
      <c r="K4852" s="2">
        <v>76.28</v>
      </c>
      <c r="L4852" t="s">
        <v>17</v>
      </c>
      <c r="M4852">
        <f>YEAR(Table1[[#This Row],[order_date]])</f>
        <v>2023</v>
      </c>
      <c r="N4852">
        <f>MONTH(Table1[[#This Row],[order_date]])</f>
        <v>11</v>
      </c>
      <c r="O4852" s="3">
        <f>Table1[[#This Row],[sales]]-Table1[[#This Row],[profit]]</f>
        <v>238.1</v>
      </c>
      <c r="P4852" s="3">
        <f>Table1[[#This Row],[sales]]*Table1[[#This Row],[quantity]]</f>
        <v>1257.52</v>
      </c>
      <c r="Q4852" s="9">
        <f>Table1[[#This Row],[delivery_date]]-Table1[[#This Row],[order_date]]</f>
        <v>2</v>
      </c>
    </row>
    <row r="4853" spans="1:17" x14ac:dyDescent="0.35">
      <c r="A4853" t="s">
        <v>4884</v>
      </c>
      <c r="B4853" t="s">
        <v>41</v>
      </c>
      <c r="C4853" t="s">
        <v>14</v>
      </c>
      <c r="D4853" s="2">
        <v>4297.95</v>
      </c>
      <c r="E4853">
        <v>0.04</v>
      </c>
      <c r="F4853">
        <v>8</v>
      </c>
      <c r="G4853" s="1">
        <v>45067</v>
      </c>
      <c r="H4853" s="1">
        <v>45073</v>
      </c>
      <c r="I4853" t="s">
        <v>21</v>
      </c>
      <c r="J4853" t="s">
        <v>22</v>
      </c>
      <c r="K4853" s="2">
        <v>812.06</v>
      </c>
      <c r="L4853" t="s">
        <v>48</v>
      </c>
      <c r="M4853">
        <f>YEAR(Table1[[#This Row],[order_date]])</f>
        <v>2023</v>
      </c>
      <c r="N4853">
        <f>MONTH(Table1[[#This Row],[order_date]])</f>
        <v>5</v>
      </c>
      <c r="O4853" s="3">
        <f>Table1[[#This Row],[sales]]-Table1[[#This Row],[profit]]</f>
        <v>3485.89</v>
      </c>
      <c r="P4853" s="3">
        <f>Table1[[#This Row],[sales]]*Table1[[#This Row],[quantity]]</f>
        <v>34383.599999999999</v>
      </c>
      <c r="Q4853" s="9">
        <f>Table1[[#This Row],[delivery_date]]-Table1[[#This Row],[order_date]]</f>
        <v>6</v>
      </c>
    </row>
    <row r="4854" spans="1:17" x14ac:dyDescent="0.35">
      <c r="A4854" t="s">
        <v>4885</v>
      </c>
      <c r="B4854" t="s">
        <v>25</v>
      </c>
      <c r="C4854" t="s">
        <v>36</v>
      </c>
      <c r="D4854" s="2">
        <v>1176.82</v>
      </c>
      <c r="E4854">
        <v>0.46</v>
      </c>
      <c r="F4854">
        <v>2</v>
      </c>
      <c r="G4854" s="1">
        <v>45484</v>
      </c>
      <c r="H4854" s="1">
        <v>45487</v>
      </c>
      <c r="I4854" t="s">
        <v>21</v>
      </c>
      <c r="J4854" t="s">
        <v>16</v>
      </c>
      <c r="K4854" s="2">
        <v>275.49</v>
      </c>
      <c r="L4854" t="s">
        <v>39</v>
      </c>
      <c r="M4854">
        <f>YEAR(Table1[[#This Row],[order_date]])</f>
        <v>2024</v>
      </c>
      <c r="N4854">
        <f>MONTH(Table1[[#This Row],[order_date]])</f>
        <v>7</v>
      </c>
      <c r="O4854" s="3">
        <f>Table1[[#This Row],[sales]]-Table1[[#This Row],[profit]]</f>
        <v>901.32999999999993</v>
      </c>
      <c r="P4854" s="3">
        <f>Table1[[#This Row],[sales]]*Table1[[#This Row],[quantity]]</f>
        <v>2353.64</v>
      </c>
      <c r="Q4854" s="9">
        <f>Table1[[#This Row],[delivery_date]]-Table1[[#This Row],[order_date]]</f>
        <v>3</v>
      </c>
    </row>
    <row r="4855" spans="1:17" x14ac:dyDescent="0.35">
      <c r="A4855" t="s">
        <v>4886</v>
      </c>
      <c r="B4855" t="s">
        <v>25</v>
      </c>
      <c r="C4855" t="s">
        <v>36</v>
      </c>
      <c r="D4855" s="2">
        <v>4127.32</v>
      </c>
      <c r="E4855">
        <v>0.31</v>
      </c>
      <c r="F4855">
        <v>1</v>
      </c>
      <c r="G4855" s="1">
        <v>45108</v>
      </c>
      <c r="H4855" s="1">
        <v>45111</v>
      </c>
      <c r="I4855" t="s">
        <v>21</v>
      </c>
      <c r="J4855" t="s">
        <v>27</v>
      </c>
      <c r="K4855" s="2">
        <v>1079.8499999999999</v>
      </c>
      <c r="L4855" t="s">
        <v>28</v>
      </c>
      <c r="M4855">
        <f>YEAR(Table1[[#This Row],[order_date]])</f>
        <v>2023</v>
      </c>
      <c r="N4855">
        <f>MONTH(Table1[[#This Row],[order_date]])</f>
        <v>7</v>
      </c>
      <c r="O4855" s="3">
        <f>Table1[[#This Row],[sales]]-Table1[[#This Row],[profit]]</f>
        <v>3047.47</v>
      </c>
      <c r="P4855" s="3">
        <f>Table1[[#This Row],[sales]]*Table1[[#This Row],[quantity]]</f>
        <v>4127.32</v>
      </c>
      <c r="Q4855" s="9">
        <f>Table1[[#This Row],[delivery_date]]-Table1[[#This Row],[order_date]]</f>
        <v>3</v>
      </c>
    </row>
    <row r="4856" spans="1:17" x14ac:dyDescent="0.35">
      <c r="A4856" t="s">
        <v>4887</v>
      </c>
      <c r="B4856" t="s">
        <v>41</v>
      </c>
      <c r="C4856" t="s">
        <v>36</v>
      </c>
      <c r="D4856" s="2">
        <v>2247.7199999999998</v>
      </c>
      <c r="E4856">
        <v>7.0000000000000007E-2</v>
      </c>
      <c r="F4856">
        <v>1</v>
      </c>
      <c r="G4856" s="1">
        <v>45270</v>
      </c>
      <c r="H4856" s="1">
        <v>45277</v>
      </c>
      <c r="I4856" t="s">
        <v>31</v>
      </c>
      <c r="J4856" t="s">
        <v>22</v>
      </c>
      <c r="K4856" s="2">
        <v>294.13</v>
      </c>
      <c r="L4856" t="s">
        <v>48</v>
      </c>
      <c r="M4856">
        <f>YEAR(Table1[[#This Row],[order_date]])</f>
        <v>2023</v>
      </c>
      <c r="N4856">
        <f>MONTH(Table1[[#This Row],[order_date]])</f>
        <v>12</v>
      </c>
      <c r="O4856" s="3">
        <f>Table1[[#This Row],[sales]]-Table1[[#This Row],[profit]]</f>
        <v>1953.5899999999997</v>
      </c>
      <c r="P4856" s="3">
        <f>Table1[[#This Row],[sales]]*Table1[[#This Row],[quantity]]</f>
        <v>2247.7199999999998</v>
      </c>
      <c r="Q4856" s="9">
        <f>Table1[[#This Row],[delivery_date]]-Table1[[#This Row],[order_date]]</f>
        <v>7</v>
      </c>
    </row>
    <row r="4857" spans="1:17" x14ac:dyDescent="0.35">
      <c r="A4857" t="s">
        <v>4888</v>
      </c>
      <c r="B4857" t="s">
        <v>19</v>
      </c>
      <c r="C4857" t="s">
        <v>33</v>
      </c>
      <c r="D4857" s="2">
        <v>3198.95</v>
      </c>
      <c r="E4857">
        <v>0.1</v>
      </c>
      <c r="F4857">
        <v>7</v>
      </c>
      <c r="G4857" s="1">
        <v>45185</v>
      </c>
      <c r="H4857" s="1">
        <v>45190</v>
      </c>
      <c r="I4857" t="s">
        <v>21</v>
      </c>
      <c r="J4857" t="s">
        <v>22</v>
      </c>
      <c r="K4857" s="2">
        <v>256.85000000000002</v>
      </c>
      <c r="L4857" t="s">
        <v>17</v>
      </c>
      <c r="M4857">
        <f>YEAR(Table1[[#This Row],[order_date]])</f>
        <v>2023</v>
      </c>
      <c r="N4857">
        <f>MONTH(Table1[[#This Row],[order_date]])</f>
        <v>9</v>
      </c>
      <c r="O4857" s="3">
        <f>Table1[[#This Row],[sales]]-Table1[[#This Row],[profit]]</f>
        <v>2942.1</v>
      </c>
      <c r="P4857" s="3">
        <f>Table1[[#This Row],[sales]]*Table1[[#This Row],[quantity]]</f>
        <v>22392.649999999998</v>
      </c>
      <c r="Q4857" s="9">
        <f>Table1[[#This Row],[delivery_date]]-Table1[[#This Row],[order_date]]</f>
        <v>5</v>
      </c>
    </row>
    <row r="4858" spans="1:17" x14ac:dyDescent="0.35">
      <c r="A4858" t="s">
        <v>4889</v>
      </c>
      <c r="B4858" t="s">
        <v>25</v>
      </c>
      <c r="C4858" t="s">
        <v>36</v>
      </c>
      <c r="D4858" s="2">
        <v>470.94</v>
      </c>
      <c r="E4858">
        <v>0.23</v>
      </c>
      <c r="F4858">
        <v>7</v>
      </c>
      <c r="G4858" s="1">
        <v>44938</v>
      </c>
      <c r="H4858" s="1">
        <v>44945</v>
      </c>
      <c r="I4858" t="s">
        <v>15</v>
      </c>
      <c r="J4858" t="s">
        <v>27</v>
      </c>
      <c r="K4858" s="2">
        <v>119.05</v>
      </c>
      <c r="L4858" t="s">
        <v>34</v>
      </c>
      <c r="M4858">
        <f>YEAR(Table1[[#This Row],[order_date]])</f>
        <v>2023</v>
      </c>
      <c r="N4858">
        <f>MONTH(Table1[[#This Row],[order_date]])</f>
        <v>1</v>
      </c>
      <c r="O4858" s="3">
        <f>Table1[[#This Row],[sales]]-Table1[[#This Row],[profit]]</f>
        <v>351.89</v>
      </c>
      <c r="P4858" s="3">
        <f>Table1[[#This Row],[sales]]*Table1[[#This Row],[quantity]]</f>
        <v>3296.58</v>
      </c>
      <c r="Q4858" s="9">
        <f>Table1[[#This Row],[delivery_date]]-Table1[[#This Row],[order_date]]</f>
        <v>7</v>
      </c>
    </row>
    <row r="4859" spans="1:17" x14ac:dyDescent="0.35">
      <c r="A4859" t="s">
        <v>4890</v>
      </c>
      <c r="B4859" t="s">
        <v>13</v>
      </c>
      <c r="C4859" t="s">
        <v>26</v>
      </c>
      <c r="D4859" s="2">
        <v>2959.54</v>
      </c>
      <c r="E4859">
        <v>0.03</v>
      </c>
      <c r="F4859">
        <v>4</v>
      </c>
      <c r="G4859" s="1">
        <v>45479</v>
      </c>
      <c r="H4859" s="1">
        <v>45481</v>
      </c>
      <c r="I4859" t="s">
        <v>21</v>
      </c>
      <c r="J4859" t="s">
        <v>22</v>
      </c>
      <c r="K4859" s="2">
        <v>289.56</v>
      </c>
      <c r="L4859" t="s">
        <v>23</v>
      </c>
      <c r="M4859">
        <f>YEAR(Table1[[#This Row],[order_date]])</f>
        <v>2024</v>
      </c>
      <c r="N4859">
        <f>MONTH(Table1[[#This Row],[order_date]])</f>
        <v>7</v>
      </c>
      <c r="O4859" s="3">
        <f>Table1[[#This Row],[sales]]-Table1[[#This Row],[profit]]</f>
        <v>2669.98</v>
      </c>
      <c r="P4859" s="3">
        <f>Table1[[#This Row],[sales]]*Table1[[#This Row],[quantity]]</f>
        <v>11838.16</v>
      </c>
      <c r="Q4859" s="9">
        <f>Table1[[#This Row],[delivery_date]]-Table1[[#This Row],[order_date]]</f>
        <v>2</v>
      </c>
    </row>
    <row r="4860" spans="1:17" x14ac:dyDescent="0.35">
      <c r="A4860" t="s">
        <v>4891</v>
      </c>
      <c r="B4860" t="s">
        <v>13</v>
      </c>
      <c r="C4860" t="s">
        <v>26</v>
      </c>
      <c r="D4860" s="2">
        <v>1520.98</v>
      </c>
      <c r="E4860">
        <v>0.14000000000000001</v>
      </c>
      <c r="F4860">
        <v>5</v>
      </c>
      <c r="G4860" s="1">
        <v>45354</v>
      </c>
      <c r="H4860" s="1">
        <v>45361</v>
      </c>
      <c r="I4860" t="s">
        <v>31</v>
      </c>
      <c r="J4860" t="s">
        <v>27</v>
      </c>
      <c r="K4860" s="2">
        <v>205.78</v>
      </c>
      <c r="L4860" t="s">
        <v>23</v>
      </c>
      <c r="M4860">
        <f>YEAR(Table1[[#This Row],[order_date]])</f>
        <v>2024</v>
      </c>
      <c r="N4860">
        <f>MONTH(Table1[[#This Row],[order_date]])</f>
        <v>3</v>
      </c>
      <c r="O4860" s="3">
        <f>Table1[[#This Row],[sales]]-Table1[[#This Row],[profit]]</f>
        <v>1315.2</v>
      </c>
      <c r="P4860" s="3">
        <f>Table1[[#This Row],[sales]]*Table1[[#This Row],[quantity]]</f>
        <v>7604.9</v>
      </c>
      <c r="Q4860" s="9">
        <f>Table1[[#This Row],[delivery_date]]-Table1[[#This Row],[order_date]]</f>
        <v>7</v>
      </c>
    </row>
    <row r="4861" spans="1:17" x14ac:dyDescent="0.35">
      <c r="A4861" t="s">
        <v>4892</v>
      </c>
      <c r="B4861" t="s">
        <v>41</v>
      </c>
      <c r="C4861" t="s">
        <v>14</v>
      </c>
      <c r="D4861" s="2">
        <v>566.53</v>
      </c>
      <c r="E4861">
        <v>0.35</v>
      </c>
      <c r="F4861">
        <v>5</v>
      </c>
      <c r="G4861" s="1">
        <v>45624</v>
      </c>
      <c r="H4861" s="1">
        <v>45631</v>
      </c>
      <c r="I4861" t="s">
        <v>15</v>
      </c>
      <c r="J4861" t="s">
        <v>22</v>
      </c>
      <c r="K4861" s="2">
        <v>153.16</v>
      </c>
      <c r="L4861" t="s">
        <v>39</v>
      </c>
      <c r="M4861">
        <f>YEAR(Table1[[#This Row],[order_date]])</f>
        <v>2024</v>
      </c>
      <c r="N4861">
        <f>MONTH(Table1[[#This Row],[order_date]])</f>
        <v>11</v>
      </c>
      <c r="O4861" s="3">
        <f>Table1[[#This Row],[sales]]-Table1[[#This Row],[profit]]</f>
        <v>413.37</v>
      </c>
      <c r="P4861" s="3">
        <f>Table1[[#This Row],[sales]]*Table1[[#This Row],[quantity]]</f>
        <v>2832.6499999999996</v>
      </c>
      <c r="Q4861" s="9">
        <f>Table1[[#This Row],[delivery_date]]-Table1[[#This Row],[order_date]]</f>
        <v>7</v>
      </c>
    </row>
    <row r="4862" spans="1:17" x14ac:dyDescent="0.35">
      <c r="A4862" t="s">
        <v>4893</v>
      </c>
      <c r="B4862" t="s">
        <v>19</v>
      </c>
      <c r="C4862" t="s">
        <v>20</v>
      </c>
      <c r="D4862" s="2">
        <v>4550.34</v>
      </c>
      <c r="E4862">
        <v>0.46</v>
      </c>
      <c r="F4862">
        <v>7</v>
      </c>
      <c r="G4862" s="1">
        <v>45449</v>
      </c>
      <c r="H4862" s="1">
        <v>45451</v>
      </c>
      <c r="I4862" t="s">
        <v>21</v>
      </c>
      <c r="J4862" t="s">
        <v>27</v>
      </c>
      <c r="K4862" s="2">
        <v>984.14</v>
      </c>
      <c r="L4862" t="s">
        <v>39</v>
      </c>
      <c r="M4862">
        <f>YEAR(Table1[[#This Row],[order_date]])</f>
        <v>2024</v>
      </c>
      <c r="N4862">
        <f>MONTH(Table1[[#This Row],[order_date]])</f>
        <v>6</v>
      </c>
      <c r="O4862" s="3">
        <f>Table1[[#This Row],[sales]]-Table1[[#This Row],[profit]]</f>
        <v>3566.2000000000003</v>
      </c>
      <c r="P4862" s="3">
        <f>Table1[[#This Row],[sales]]*Table1[[#This Row],[quantity]]</f>
        <v>31852.38</v>
      </c>
      <c r="Q4862" s="9">
        <f>Table1[[#This Row],[delivery_date]]-Table1[[#This Row],[order_date]]</f>
        <v>2</v>
      </c>
    </row>
    <row r="4863" spans="1:17" x14ac:dyDescent="0.35">
      <c r="A4863" t="s">
        <v>4894</v>
      </c>
      <c r="B4863" t="s">
        <v>41</v>
      </c>
      <c r="C4863" t="s">
        <v>20</v>
      </c>
      <c r="D4863" s="2">
        <v>3057.78</v>
      </c>
      <c r="E4863">
        <v>0.46</v>
      </c>
      <c r="F4863">
        <v>3</v>
      </c>
      <c r="G4863" s="1">
        <v>45585</v>
      </c>
      <c r="H4863" s="1">
        <v>45590</v>
      </c>
      <c r="I4863" t="s">
        <v>31</v>
      </c>
      <c r="J4863" t="s">
        <v>16</v>
      </c>
      <c r="K4863" s="2">
        <v>219.35</v>
      </c>
      <c r="L4863" t="s">
        <v>39</v>
      </c>
      <c r="M4863">
        <f>YEAR(Table1[[#This Row],[order_date]])</f>
        <v>2024</v>
      </c>
      <c r="N4863">
        <f>MONTH(Table1[[#This Row],[order_date]])</f>
        <v>10</v>
      </c>
      <c r="O4863" s="3">
        <f>Table1[[#This Row],[sales]]-Table1[[#This Row],[profit]]</f>
        <v>2838.4300000000003</v>
      </c>
      <c r="P4863" s="3">
        <f>Table1[[#This Row],[sales]]*Table1[[#This Row],[quantity]]</f>
        <v>9173.34</v>
      </c>
      <c r="Q4863" s="9">
        <f>Table1[[#This Row],[delivery_date]]-Table1[[#This Row],[order_date]]</f>
        <v>5</v>
      </c>
    </row>
    <row r="4864" spans="1:17" x14ac:dyDescent="0.35">
      <c r="A4864" t="s">
        <v>4895</v>
      </c>
      <c r="B4864" t="s">
        <v>19</v>
      </c>
      <c r="C4864" t="s">
        <v>33</v>
      </c>
      <c r="D4864" s="2">
        <v>1284.3699999999999</v>
      </c>
      <c r="E4864">
        <v>0.26</v>
      </c>
      <c r="F4864">
        <v>5</v>
      </c>
      <c r="G4864" s="1">
        <v>45369</v>
      </c>
      <c r="H4864" s="1">
        <v>45370</v>
      </c>
      <c r="I4864" t="s">
        <v>31</v>
      </c>
      <c r="J4864" t="s">
        <v>27</v>
      </c>
      <c r="K4864" s="2">
        <v>142.35</v>
      </c>
      <c r="L4864" t="s">
        <v>48</v>
      </c>
      <c r="M4864">
        <f>YEAR(Table1[[#This Row],[order_date]])</f>
        <v>2024</v>
      </c>
      <c r="N4864">
        <f>MONTH(Table1[[#This Row],[order_date]])</f>
        <v>3</v>
      </c>
      <c r="O4864" s="3">
        <f>Table1[[#This Row],[sales]]-Table1[[#This Row],[profit]]</f>
        <v>1142.02</v>
      </c>
      <c r="P4864" s="3">
        <f>Table1[[#This Row],[sales]]*Table1[[#This Row],[quantity]]</f>
        <v>6421.8499999999995</v>
      </c>
      <c r="Q4864" s="9">
        <f>Table1[[#This Row],[delivery_date]]-Table1[[#This Row],[order_date]]</f>
        <v>1</v>
      </c>
    </row>
    <row r="4865" spans="1:17" x14ac:dyDescent="0.35">
      <c r="A4865" t="s">
        <v>4896</v>
      </c>
      <c r="B4865" t="s">
        <v>25</v>
      </c>
      <c r="C4865" t="s">
        <v>36</v>
      </c>
      <c r="D4865" s="2">
        <v>2156.2800000000002</v>
      </c>
      <c r="E4865">
        <v>0.16</v>
      </c>
      <c r="F4865">
        <v>7</v>
      </c>
      <c r="G4865" s="1">
        <v>44999</v>
      </c>
      <c r="H4865" s="1">
        <v>45000</v>
      </c>
      <c r="I4865" t="s">
        <v>21</v>
      </c>
      <c r="J4865" t="s">
        <v>16</v>
      </c>
      <c r="K4865" s="2">
        <v>191.54</v>
      </c>
      <c r="L4865" t="s">
        <v>17</v>
      </c>
      <c r="M4865">
        <f>YEAR(Table1[[#This Row],[order_date]])</f>
        <v>2023</v>
      </c>
      <c r="N4865">
        <f>MONTH(Table1[[#This Row],[order_date]])</f>
        <v>3</v>
      </c>
      <c r="O4865" s="3">
        <f>Table1[[#This Row],[sales]]-Table1[[#This Row],[profit]]</f>
        <v>1964.7400000000002</v>
      </c>
      <c r="P4865" s="3">
        <f>Table1[[#This Row],[sales]]*Table1[[#This Row],[quantity]]</f>
        <v>15093.960000000001</v>
      </c>
      <c r="Q4865" s="9">
        <f>Table1[[#This Row],[delivery_date]]-Table1[[#This Row],[order_date]]</f>
        <v>1</v>
      </c>
    </row>
    <row r="4866" spans="1:17" x14ac:dyDescent="0.35">
      <c r="A4866" t="s">
        <v>4897</v>
      </c>
      <c r="B4866" t="s">
        <v>25</v>
      </c>
      <c r="C4866" t="s">
        <v>33</v>
      </c>
      <c r="D4866" s="2">
        <v>1848.81</v>
      </c>
      <c r="E4866">
        <v>0.46</v>
      </c>
      <c r="F4866">
        <v>7</v>
      </c>
      <c r="G4866" s="1">
        <v>45091</v>
      </c>
      <c r="H4866" s="1">
        <v>45093</v>
      </c>
      <c r="I4866" t="s">
        <v>31</v>
      </c>
      <c r="J4866" t="s">
        <v>16</v>
      </c>
      <c r="K4866" s="2">
        <v>107.14</v>
      </c>
      <c r="L4866" t="s">
        <v>34</v>
      </c>
      <c r="M4866">
        <f>YEAR(Table1[[#This Row],[order_date]])</f>
        <v>2023</v>
      </c>
      <c r="N4866">
        <f>MONTH(Table1[[#This Row],[order_date]])</f>
        <v>6</v>
      </c>
      <c r="O4866" s="3">
        <f>Table1[[#This Row],[sales]]-Table1[[#This Row],[profit]]</f>
        <v>1741.6699999999998</v>
      </c>
      <c r="P4866" s="3">
        <f>Table1[[#This Row],[sales]]*Table1[[#This Row],[quantity]]</f>
        <v>12941.67</v>
      </c>
      <c r="Q4866" s="9">
        <f>Table1[[#This Row],[delivery_date]]-Table1[[#This Row],[order_date]]</f>
        <v>2</v>
      </c>
    </row>
    <row r="4867" spans="1:17" x14ac:dyDescent="0.35">
      <c r="A4867" t="s">
        <v>4898</v>
      </c>
      <c r="B4867" t="s">
        <v>25</v>
      </c>
      <c r="C4867" t="s">
        <v>14</v>
      </c>
      <c r="D4867" s="2">
        <v>3532.84</v>
      </c>
      <c r="E4867">
        <v>0.39</v>
      </c>
      <c r="F4867">
        <v>9</v>
      </c>
      <c r="G4867" s="1">
        <v>45064</v>
      </c>
      <c r="H4867" s="1">
        <v>45066</v>
      </c>
      <c r="I4867" t="s">
        <v>21</v>
      </c>
      <c r="J4867" t="s">
        <v>16</v>
      </c>
      <c r="K4867" s="2">
        <v>368.2</v>
      </c>
      <c r="L4867" t="s">
        <v>34</v>
      </c>
      <c r="M4867">
        <f>YEAR(Table1[[#This Row],[order_date]])</f>
        <v>2023</v>
      </c>
      <c r="N4867">
        <f>MONTH(Table1[[#This Row],[order_date]])</f>
        <v>5</v>
      </c>
      <c r="O4867" s="3">
        <f>Table1[[#This Row],[sales]]-Table1[[#This Row],[profit]]</f>
        <v>3164.6400000000003</v>
      </c>
      <c r="P4867" s="3">
        <f>Table1[[#This Row],[sales]]*Table1[[#This Row],[quantity]]</f>
        <v>31795.56</v>
      </c>
      <c r="Q4867" s="9">
        <f>Table1[[#This Row],[delivery_date]]-Table1[[#This Row],[order_date]]</f>
        <v>2</v>
      </c>
    </row>
    <row r="4868" spans="1:17" x14ac:dyDescent="0.35">
      <c r="A4868" t="s">
        <v>4899</v>
      </c>
      <c r="B4868" t="s">
        <v>25</v>
      </c>
      <c r="C4868" t="s">
        <v>14</v>
      </c>
      <c r="D4868" s="2">
        <v>3076.42</v>
      </c>
      <c r="E4868">
        <v>0.28999999999999998</v>
      </c>
      <c r="F4868">
        <v>4</v>
      </c>
      <c r="G4868" s="1">
        <v>45255</v>
      </c>
      <c r="H4868" s="1">
        <v>45256</v>
      </c>
      <c r="I4868" t="s">
        <v>15</v>
      </c>
      <c r="J4868" t="s">
        <v>27</v>
      </c>
      <c r="K4868" s="2">
        <v>651.89</v>
      </c>
      <c r="L4868" t="s">
        <v>39</v>
      </c>
      <c r="M4868">
        <f>YEAR(Table1[[#This Row],[order_date]])</f>
        <v>2023</v>
      </c>
      <c r="N4868">
        <f>MONTH(Table1[[#This Row],[order_date]])</f>
        <v>11</v>
      </c>
      <c r="O4868" s="3">
        <f>Table1[[#This Row],[sales]]-Table1[[#This Row],[profit]]</f>
        <v>2424.5300000000002</v>
      </c>
      <c r="P4868" s="3">
        <f>Table1[[#This Row],[sales]]*Table1[[#This Row],[quantity]]</f>
        <v>12305.68</v>
      </c>
      <c r="Q4868" s="9">
        <f>Table1[[#This Row],[delivery_date]]-Table1[[#This Row],[order_date]]</f>
        <v>1</v>
      </c>
    </row>
    <row r="4869" spans="1:17" x14ac:dyDescent="0.35">
      <c r="A4869" t="s">
        <v>4900</v>
      </c>
      <c r="B4869" t="s">
        <v>13</v>
      </c>
      <c r="C4869" t="s">
        <v>20</v>
      </c>
      <c r="D4869" s="2">
        <v>196.93</v>
      </c>
      <c r="E4869">
        <v>0.42</v>
      </c>
      <c r="F4869">
        <v>1</v>
      </c>
      <c r="G4869" s="1">
        <v>44959</v>
      </c>
      <c r="H4869" s="1">
        <v>44963</v>
      </c>
      <c r="I4869" t="s">
        <v>15</v>
      </c>
      <c r="J4869" t="s">
        <v>16</v>
      </c>
      <c r="K4869" s="2">
        <v>10.53</v>
      </c>
      <c r="L4869" t="s">
        <v>39</v>
      </c>
      <c r="M4869">
        <f>YEAR(Table1[[#This Row],[order_date]])</f>
        <v>2023</v>
      </c>
      <c r="N4869">
        <f>MONTH(Table1[[#This Row],[order_date]])</f>
        <v>2</v>
      </c>
      <c r="O4869" s="3">
        <f>Table1[[#This Row],[sales]]-Table1[[#This Row],[profit]]</f>
        <v>186.4</v>
      </c>
      <c r="P4869" s="3">
        <f>Table1[[#This Row],[sales]]*Table1[[#This Row],[quantity]]</f>
        <v>196.93</v>
      </c>
      <c r="Q4869" s="9">
        <f>Table1[[#This Row],[delivery_date]]-Table1[[#This Row],[order_date]]</f>
        <v>4</v>
      </c>
    </row>
    <row r="4870" spans="1:17" x14ac:dyDescent="0.35">
      <c r="A4870" t="s">
        <v>4901</v>
      </c>
      <c r="B4870" t="s">
        <v>13</v>
      </c>
      <c r="C4870" t="s">
        <v>14</v>
      </c>
      <c r="D4870" s="2">
        <v>1069.3499999999999</v>
      </c>
      <c r="E4870">
        <v>0.23</v>
      </c>
      <c r="F4870">
        <v>5</v>
      </c>
      <c r="G4870" s="1">
        <v>45643</v>
      </c>
      <c r="H4870" s="1">
        <v>45647</v>
      </c>
      <c r="I4870" t="s">
        <v>31</v>
      </c>
      <c r="J4870" t="s">
        <v>22</v>
      </c>
      <c r="K4870" s="2">
        <v>310.76</v>
      </c>
      <c r="L4870" t="s">
        <v>48</v>
      </c>
      <c r="M4870">
        <f>YEAR(Table1[[#This Row],[order_date]])</f>
        <v>2024</v>
      </c>
      <c r="N4870">
        <f>MONTH(Table1[[#This Row],[order_date]])</f>
        <v>12</v>
      </c>
      <c r="O4870" s="3">
        <f>Table1[[#This Row],[sales]]-Table1[[#This Row],[profit]]</f>
        <v>758.58999999999992</v>
      </c>
      <c r="P4870" s="3">
        <f>Table1[[#This Row],[sales]]*Table1[[#This Row],[quantity]]</f>
        <v>5346.75</v>
      </c>
      <c r="Q4870" s="9">
        <f>Table1[[#This Row],[delivery_date]]-Table1[[#This Row],[order_date]]</f>
        <v>4</v>
      </c>
    </row>
    <row r="4871" spans="1:17" x14ac:dyDescent="0.35">
      <c r="A4871" t="s">
        <v>4902</v>
      </c>
      <c r="B4871" t="s">
        <v>41</v>
      </c>
      <c r="C4871" t="s">
        <v>36</v>
      </c>
      <c r="D4871" s="2">
        <v>2442.83</v>
      </c>
      <c r="E4871">
        <v>0.06</v>
      </c>
      <c r="F4871">
        <v>4</v>
      </c>
      <c r="G4871" s="1">
        <v>45074</v>
      </c>
      <c r="H4871" s="1">
        <v>45077</v>
      </c>
      <c r="I4871" t="s">
        <v>15</v>
      </c>
      <c r="J4871" t="s">
        <v>27</v>
      </c>
      <c r="K4871" s="2">
        <v>264.8</v>
      </c>
      <c r="L4871" t="s">
        <v>34</v>
      </c>
      <c r="M4871">
        <f>YEAR(Table1[[#This Row],[order_date]])</f>
        <v>2023</v>
      </c>
      <c r="N4871">
        <f>MONTH(Table1[[#This Row],[order_date]])</f>
        <v>5</v>
      </c>
      <c r="O4871" s="3">
        <f>Table1[[#This Row],[sales]]-Table1[[#This Row],[profit]]</f>
        <v>2178.0299999999997</v>
      </c>
      <c r="P4871" s="3">
        <f>Table1[[#This Row],[sales]]*Table1[[#This Row],[quantity]]</f>
        <v>9771.32</v>
      </c>
      <c r="Q4871" s="9">
        <f>Table1[[#This Row],[delivery_date]]-Table1[[#This Row],[order_date]]</f>
        <v>3</v>
      </c>
    </row>
    <row r="4872" spans="1:17" x14ac:dyDescent="0.35">
      <c r="A4872" t="s">
        <v>4903</v>
      </c>
      <c r="B4872" t="s">
        <v>19</v>
      </c>
      <c r="C4872" t="s">
        <v>26</v>
      </c>
      <c r="D4872" s="2">
        <v>2282.88</v>
      </c>
      <c r="E4872">
        <v>0.47</v>
      </c>
      <c r="F4872">
        <v>3</v>
      </c>
      <c r="G4872" s="1">
        <v>45257</v>
      </c>
      <c r="H4872" s="1">
        <v>45259</v>
      </c>
      <c r="I4872" t="s">
        <v>21</v>
      </c>
      <c r="J4872" t="s">
        <v>27</v>
      </c>
      <c r="K4872" s="2">
        <v>280.69</v>
      </c>
      <c r="L4872" t="s">
        <v>28</v>
      </c>
      <c r="M4872">
        <f>YEAR(Table1[[#This Row],[order_date]])</f>
        <v>2023</v>
      </c>
      <c r="N4872">
        <f>MONTH(Table1[[#This Row],[order_date]])</f>
        <v>11</v>
      </c>
      <c r="O4872" s="3">
        <f>Table1[[#This Row],[sales]]-Table1[[#This Row],[profit]]</f>
        <v>2002.19</v>
      </c>
      <c r="P4872" s="3">
        <f>Table1[[#This Row],[sales]]*Table1[[#This Row],[quantity]]</f>
        <v>6848.64</v>
      </c>
      <c r="Q4872" s="9">
        <f>Table1[[#This Row],[delivery_date]]-Table1[[#This Row],[order_date]]</f>
        <v>2</v>
      </c>
    </row>
    <row r="4873" spans="1:17" x14ac:dyDescent="0.35">
      <c r="A4873" t="s">
        <v>4904</v>
      </c>
      <c r="B4873" t="s">
        <v>25</v>
      </c>
      <c r="C4873" t="s">
        <v>14</v>
      </c>
      <c r="D4873" s="2">
        <v>2631.71</v>
      </c>
      <c r="E4873">
        <v>0.27</v>
      </c>
      <c r="F4873">
        <v>7</v>
      </c>
      <c r="G4873" s="1">
        <v>45275</v>
      </c>
      <c r="H4873" s="1">
        <v>45276</v>
      </c>
      <c r="I4873" t="s">
        <v>15</v>
      </c>
      <c r="J4873" t="s">
        <v>27</v>
      </c>
      <c r="K4873" s="2">
        <v>154.49</v>
      </c>
      <c r="L4873" t="s">
        <v>17</v>
      </c>
      <c r="M4873">
        <f>YEAR(Table1[[#This Row],[order_date]])</f>
        <v>2023</v>
      </c>
      <c r="N4873">
        <f>MONTH(Table1[[#This Row],[order_date]])</f>
        <v>12</v>
      </c>
      <c r="O4873" s="3">
        <f>Table1[[#This Row],[sales]]-Table1[[#This Row],[profit]]</f>
        <v>2477.2200000000003</v>
      </c>
      <c r="P4873" s="3">
        <f>Table1[[#This Row],[sales]]*Table1[[#This Row],[quantity]]</f>
        <v>18421.97</v>
      </c>
      <c r="Q4873" s="9">
        <f>Table1[[#This Row],[delivery_date]]-Table1[[#This Row],[order_date]]</f>
        <v>1</v>
      </c>
    </row>
    <row r="4874" spans="1:17" x14ac:dyDescent="0.35">
      <c r="A4874" t="s">
        <v>4905</v>
      </c>
      <c r="B4874" t="s">
        <v>25</v>
      </c>
      <c r="C4874" t="s">
        <v>33</v>
      </c>
      <c r="D4874" s="2">
        <v>3602.57</v>
      </c>
      <c r="E4874">
        <v>0.35</v>
      </c>
      <c r="F4874">
        <v>9</v>
      </c>
      <c r="G4874" s="1">
        <v>45549</v>
      </c>
      <c r="H4874" s="1">
        <v>45554</v>
      </c>
      <c r="I4874" t="s">
        <v>15</v>
      </c>
      <c r="J4874" t="s">
        <v>22</v>
      </c>
      <c r="K4874" s="2">
        <v>242.83</v>
      </c>
      <c r="L4874" t="s">
        <v>34</v>
      </c>
      <c r="M4874">
        <f>YEAR(Table1[[#This Row],[order_date]])</f>
        <v>2024</v>
      </c>
      <c r="N4874">
        <f>MONTH(Table1[[#This Row],[order_date]])</f>
        <v>9</v>
      </c>
      <c r="O4874" s="3">
        <f>Table1[[#This Row],[sales]]-Table1[[#This Row],[profit]]</f>
        <v>3359.7400000000002</v>
      </c>
      <c r="P4874" s="3">
        <f>Table1[[#This Row],[sales]]*Table1[[#This Row],[quantity]]</f>
        <v>32423.13</v>
      </c>
      <c r="Q4874" s="9">
        <f>Table1[[#This Row],[delivery_date]]-Table1[[#This Row],[order_date]]</f>
        <v>5</v>
      </c>
    </row>
    <row r="4875" spans="1:17" x14ac:dyDescent="0.35">
      <c r="A4875" t="s">
        <v>4906</v>
      </c>
      <c r="B4875" t="s">
        <v>19</v>
      </c>
      <c r="C4875" t="s">
        <v>36</v>
      </c>
      <c r="D4875" s="2">
        <v>3441.84</v>
      </c>
      <c r="E4875">
        <v>0.2</v>
      </c>
      <c r="F4875">
        <v>4</v>
      </c>
      <c r="G4875" s="1">
        <v>45563</v>
      </c>
      <c r="H4875" s="1">
        <v>45568</v>
      </c>
      <c r="I4875" t="s">
        <v>21</v>
      </c>
      <c r="J4875" t="s">
        <v>27</v>
      </c>
      <c r="K4875" s="2">
        <v>1031.46</v>
      </c>
      <c r="L4875" t="s">
        <v>17</v>
      </c>
      <c r="M4875">
        <f>YEAR(Table1[[#This Row],[order_date]])</f>
        <v>2024</v>
      </c>
      <c r="N4875">
        <f>MONTH(Table1[[#This Row],[order_date]])</f>
        <v>9</v>
      </c>
      <c r="O4875" s="3">
        <f>Table1[[#This Row],[sales]]-Table1[[#This Row],[profit]]</f>
        <v>2410.38</v>
      </c>
      <c r="P4875" s="3">
        <f>Table1[[#This Row],[sales]]*Table1[[#This Row],[quantity]]</f>
        <v>13767.36</v>
      </c>
      <c r="Q4875" s="9">
        <f>Table1[[#This Row],[delivery_date]]-Table1[[#This Row],[order_date]]</f>
        <v>5</v>
      </c>
    </row>
    <row r="4876" spans="1:17" x14ac:dyDescent="0.35">
      <c r="A4876" t="s">
        <v>4907</v>
      </c>
      <c r="B4876" t="s">
        <v>19</v>
      </c>
      <c r="C4876" t="s">
        <v>14</v>
      </c>
      <c r="D4876" s="2">
        <v>1926.79</v>
      </c>
      <c r="E4876">
        <v>7.0000000000000007E-2</v>
      </c>
      <c r="F4876">
        <v>6</v>
      </c>
      <c r="G4876" s="1">
        <v>45562</v>
      </c>
      <c r="H4876" s="1">
        <v>45566</v>
      </c>
      <c r="I4876" t="s">
        <v>21</v>
      </c>
      <c r="J4876" t="s">
        <v>16</v>
      </c>
      <c r="K4876" s="2">
        <v>257.33</v>
      </c>
      <c r="L4876" t="s">
        <v>23</v>
      </c>
      <c r="M4876">
        <f>YEAR(Table1[[#This Row],[order_date]])</f>
        <v>2024</v>
      </c>
      <c r="N4876">
        <f>MONTH(Table1[[#This Row],[order_date]])</f>
        <v>9</v>
      </c>
      <c r="O4876" s="3">
        <f>Table1[[#This Row],[sales]]-Table1[[#This Row],[profit]]</f>
        <v>1669.46</v>
      </c>
      <c r="P4876" s="3">
        <f>Table1[[#This Row],[sales]]*Table1[[#This Row],[quantity]]</f>
        <v>11560.74</v>
      </c>
      <c r="Q4876" s="9">
        <f>Table1[[#This Row],[delivery_date]]-Table1[[#This Row],[order_date]]</f>
        <v>4</v>
      </c>
    </row>
    <row r="4877" spans="1:17" x14ac:dyDescent="0.35">
      <c r="A4877" t="s">
        <v>4908</v>
      </c>
      <c r="B4877" t="s">
        <v>41</v>
      </c>
      <c r="C4877" t="s">
        <v>14</v>
      </c>
      <c r="D4877" s="2">
        <v>4400.1499999999996</v>
      </c>
      <c r="E4877">
        <v>0.14000000000000001</v>
      </c>
      <c r="F4877">
        <v>1</v>
      </c>
      <c r="G4877" s="1">
        <v>45195</v>
      </c>
      <c r="H4877" s="1">
        <v>45196</v>
      </c>
      <c r="I4877" t="s">
        <v>31</v>
      </c>
      <c r="J4877" t="s">
        <v>22</v>
      </c>
      <c r="K4877" s="2">
        <v>967.72</v>
      </c>
      <c r="L4877" t="s">
        <v>23</v>
      </c>
      <c r="M4877">
        <f>YEAR(Table1[[#This Row],[order_date]])</f>
        <v>2023</v>
      </c>
      <c r="N4877">
        <f>MONTH(Table1[[#This Row],[order_date]])</f>
        <v>9</v>
      </c>
      <c r="O4877" s="3">
        <f>Table1[[#This Row],[sales]]-Table1[[#This Row],[profit]]</f>
        <v>3432.4299999999994</v>
      </c>
      <c r="P4877" s="3">
        <f>Table1[[#This Row],[sales]]*Table1[[#This Row],[quantity]]</f>
        <v>4400.1499999999996</v>
      </c>
      <c r="Q4877" s="9">
        <f>Table1[[#This Row],[delivery_date]]-Table1[[#This Row],[order_date]]</f>
        <v>1</v>
      </c>
    </row>
    <row r="4878" spans="1:17" x14ac:dyDescent="0.35">
      <c r="A4878" t="s">
        <v>4909</v>
      </c>
      <c r="B4878" t="s">
        <v>19</v>
      </c>
      <c r="C4878" t="s">
        <v>36</v>
      </c>
      <c r="D4878" s="2">
        <v>408.37</v>
      </c>
      <c r="E4878">
        <v>0.02</v>
      </c>
      <c r="F4878">
        <v>1</v>
      </c>
      <c r="G4878" s="1">
        <v>45050</v>
      </c>
      <c r="H4878" s="1">
        <v>45054</v>
      </c>
      <c r="I4878" t="s">
        <v>21</v>
      </c>
      <c r="J4878" t="s">
        <v>16</v>
      </c>
      <c r="K4878" s="2">
        <v>97.09</v>
      </c>
      <c r="L4878" t="s">
        <v>28</v>
      </c>
      <c r="M4878">
        <f>YEAR(Table1[[#This Row],[order_date]])</f>
        <v>2023</v>
      </c>
      <c r="N4878">
        <f>MONTH(Table1[[#This Row],[order_date]])</f>
        <v>5</v>
      </c>
      <c r="O4878" s="3">
        <f>Table1[[#This Row],[sales]]-Table1[[#This Row],[profit]]</f>
        <v>311.27999999999997</v>
      </c>
      <c r="P4878" s="3">
        <f>Table1[[#This Row],[sales]]*Table1[[#This Row],[quantity]]</f>
        <v>408.37</v>
      </c>
      <c r="Q4878" s="9">
        <f>Table1[[#This Row],[delivery_date]]-Table1[[#This Row],[order_date]]</f>
        <v>4</v>
      </c>
    </row>
    <row r="4879" spans="1:17" x14ac:dyDescent="0.35">
      <c r="A4879" t="s">
        <v>4910</v>
      </c>
      <c r="B4879" t="s">
        <v>25</v>
      </c>
      <c r="C4879" t="s">
        <v>14</v>
      </c>
      <c r="D4879" s="2">
        <v>2964.1</v>
      </c>
      <c r="E4879">
        <v>0.04</v>
      </c>
      <c r="F4879">
        <v>3</v>
      </c>
      <c r="G4879" s="1">
        <v>45580</v>
      </c>
      <c r="H4879" s="1">
        <v>45587</v>
      </c>
      <c r="I4879" t="s">
        <v>21</v>
      </c>
      <c r="J4879" t="s">
        <v>27</v>
      </c>
      <c r="K4879" s="2">
        <v>513.95000000000005</v>
      </c>
      <c r="L4879" t="s">
        <v>34</v>
      </c>
      <c r="M4879">
        <f>YEAR(Table1[[#This Row],[order_date]])</f>
        <v>2024</v>
      </c>
      <c r="N4879">
        <f>MONTH(Table1[[#This Row],[order_date]])</f>
        <v>10</v>
      </c>
      <c r="O4879" s="3">
        <f>Table1[[#This Row],[sales]]-Table1[[#This Row],[profit]]</f>
        <v>2450.1499999999996</v>
      </c>
      <c r="P4879" s="3">
        <f>Table1[[#This Row],[sales]]*Table1[[#This Row],[quantity]]</f>
        <v>8892.2999999999993</v>
      </c>
      <c r="Q4879" s="9">
        <f>Table1[[#This Row],[delivery_date]]-Table1[[#This Row],[order_date]]</f>
        <v>7</v>
      </c>
    </row>
    <row r="4880" spans="1:17" x14ac:dyDescent="0.35">
      <c r="A4880" t="s">
        <v>4911</v>
      </c>
      <c r="B4880" t="s">
        <v>25</v>
      </c>
      <c r="C4880" t="s">
        <v>26</v>
      </c>
      <c r="D4880" s="2">
        <v>4753.46</v>
      </c>
      <c r="E4880">
        <v>0.1</v>
      </c>
      <c r="F4880">
        <v>5</v>
      </c>
      <c r="G4880" s="1">
        <v>45639</v>
      </c>
      <c r="H4880" s="1">
        <v>45643</v>
      </c>
      <c r="I4880" t="s">
        <v>15</v>
      </c>
      <c r="J4880" t="s">
        <v>16</v>
      </c>
      <c r="K4880" s="2">
        <v>787.48</v>
      </c>
      <c r="L4880" t="s">
        <v>17</v>
      </c>
      <c r="M4880">
        <f>YEAR(Table1[[#This Row],[order_date]])</f>
        <v>2024</v>
      </c>
      <c r="N4880">
        <f>MONTH(Table1[[#This Row],[order_date]])</f>
        <v>12</v>
      </c>
      <c r="O4880" s="3">
        <f>Table1[[#This Row],[sales]]-Table1[[#This Row],[profit]]</f>
        <v>3965.98</v>
      </c>
      <c r="P4880" s="3">
        <f>Table1[[#This Row],[sales]]*Table1[[#This Row],[quantity]]</f>
        <v>23767.3</v>
      </c>
      <c r="Q4880" s="9">
        <f>Table1[[#This Row],[delivery_date]]-Table1[[#This Row],[order_date]]</f>
        <v>4</v>
      </c>
    </row>
    <row r="4881" spans="1:17" x14ac:dyDescent="0.35">
      <c r="A4881" t="s">
        <v>4912</v>
      </c>
      <c r="B4881" t="s">
        <v>25</v>
      </c>
      <c r="C4881" t="s">
        <v>20</v>
      </c>
      <c r="D4881" s="2">
        <v>2790.5</v>
      </c>
      <c r="E4881">
        <v>0.28000000000000003</v>
      </c>
      <c r="F4881">
        <v>6</v>
      </c>
      <c r="G4881" s="1">
        <v>44980</v>
      </c>
      <c r="H4881" s="1">
        <v>44987</v>
      </c>
      <c r="I4881" t="s">
        <v>21</v>
      </c>
      <c r="J4881" t="s">
        <v>16</v>
      </c>
      <c r="K4881" s="2">
        <v>373.88</v>
      </c>
      <c r="L4881" t="s">
        <v>39</v>
      </c>
      <c r="M4881">
        <f>YEAR(Table1[[#This Row],[order_date]])</f>
        <v>2023</v>
      </c>
      <c r="N4881">
        <f>MONTH(Table1[[#This Row],[order_date]])</f>
        <v>2</v>
      </c>
      <c r="O4881" s="3">
        <f>Table1[[#This Row],[sales]]-Table1[[#This Row],[profit]]</f>
        <v>2416.62</v>
      </c>
      <c r="P4881" s="3">
        <f>Table1[[#This Row],[sales]]*Table1[[#This Row],[quantity]]</f>
        <v>16743</v>
      </c>
      <c r="Q4881" s="9">
        <f>Table1[[#This Row],[delivery_date]]-Table1[[#This Row],[order_date]]</f>
        <v>7</v>
      </c>
    </row>
    <row r="4882" spans="1:17" x14ac:dyDescent="0.35">
      <c r="A4882" t="s">
        <v>4913</v>
      </c>
      <c r="B4882" t="s">
        <v>25</v>
      </c>
      <c r="C4882" t="s">
        <v>36</v>
      </c>
      <c r="D4882" s="2">
        <v>2330.02</v>
      </c>
      <c r="E4882">
        <v>0.5</v>
      </c>
      <c r="F4882">
        <v>9</v>
      </c>
      <c r="G4882" s="1">
        <v>45352</v>
      </c>
      <c r="H4882" s="1">
        <v>45354</v>
      </c>
      <c r="I4882" t="s">
        <v>21</v>
      </c>
      <c r="J4882" t="s">
        <v>22</v>
      </c>
      <c r="K4882" s="2">
        <v>525.37</v>
      </c>
      <c r="L4882" t="s">
        <v>34</v>
      </c>
      <c r="M4882">
        <f>YEAR(Table1[[#This Row],[order_date]])</f>
        <v>2024</v>
      </c>
      <c r="N4882">
        <f>MONTH(Table1[[#This Row],[order_date]])</f>
        <v>3</v>
      </c>
      <c r="O4882" s="3">
        <f>Table1[[#This Row],[sales]]-Table1[[#This Row],[profit]]</f>
        <v>1804.65</v>
      </c>
      <c r="P4882" s="3">
        <f>Table1[[#This Row],[sales]]*Table1[[#This Row],[quantity]]</f>
        <v>20970.18</v>
      </c>
      <c r="Q4882" s="9">
        <f>Table1[[#This Row],[delivery_date]]-Table1[[#This Row],[order_date]]</f>
        <v>2</v>
      </c>
    </row>
    <row r="4883" spans="1:17" x14ac:dyDescent="0.35">
      <c r="A4883" t="s">
        <v>4914</v>
      </c>
      <c r="B4883" t="s">
        <v>25</v>
      </c>
      <c r="C4883" t="s">
        <v>33</v>
      </c>
      <c r="D4883" s="2">
        <v>756.2</v>
      </c>
      <c r="E4883">
        <v>0.42</v>
      </c>
      <c r="F4883">
        <v>9</v>
      </c>
      <c r="G4883" s="1">
        <v>45009</v>
      </c>
      <c r="H4883" s="1">
        <v>45011</v>
      </c>
      <c r="I4883" t="s">
        <v>15</v>
      </c>
      <c r="J4883" t="s">
        <v>22</v>
      </c>
      <c r="K4883" s="2">
        <v>137.15</v>
      </c>
      <c r="L4883" t="s">
        <v>28</v>
      </c>
      <c r="M4883">
        <f>YEAR(Table1[[#This Row],[order_date]])</f>
        <v>2023</v>
      </c>
      <c r="N4883">
        <f>MONTH(Table1[[#This Row],[order_date]])</f>
        <v>3</v>
      </c>
      <c r="O4883" s="3">
        <f>Table1[[#This Row],[sales]]-Table1[[#This Row],[profit]]</f>
        <v>619.05000000000007</v>
      </c>
      <c r="P4883" s="3">
        <f>Table1[[#This Row],[sales]]*Table1[[#This Row],[quantity]]</f>
        <v>6805.8</v>
      </c>
      <c r="Q4883" s="9">
        <f>Table1[[#This Row],[delivery_date]]-Table1[[#This Row],[order_date]]</f>
        <v>2</v>
      </c>
    </row>
    <row r="4884" spans="1:17" x14ac:dyDescent="0.35">
      <c r="A4884" t="s">
        <v>4915</v>
      </c>
      <c r="B4884" t="s">
        <v>41</v>
      </c>
      <c r="C4884" t="s">
        <v>14</v>
      </c>
      <c r="D4884" s="2">
        <v>4069.93</v>
      </c>
      <c r="E4884">
        <v>0.04</v>
      </c>
      <c r="F4884">
        <v>1</v>
      </c>
      <c r="G4884" s="1">
        <v>45544</v>
      </c>
      <c r="H4884" s="1">
        <v>45545</v>
      </c>
      <c r="I4884" t="s">
        <v>31</v>
      </c>
      <c r="J4884" t="s">
        <v>22</v>
      </c>
      <c r="K4884" s="2">
        <v>637.86</v>
      </c>
      <c r="L4884" t="s">
        <v>17</v>
      </c>
      <c r="M4884">
        <f>YEAR(Table1[[#This Row],[order_date]])</f>
        <v>2024</v>
      </c>
      <c r="N4884">
        <f>MONTH(Table1[[#This Row],[order_date]])</f>
        <v>9</v>
      </c>
      <c r="O4884" s="3">
        <f>Table1[[#This Row],[sales]]-Table1[[#This Row],[profit]]</f>
        <v>3432.0699999999997</v>
      </c>
      <c r="P4884" s="3">
        <f>Table1[[#This Row],[sales]]*Table1[[#This Row],[quantity]]</f>
        <v>4069.93</v>
      </c>
      <c r="Q4884" s="9">
        <f>Table1[[#This Row],[delivery_date]]-Table1[[#This Row],[order_date]]</f>
        <v>1</v>
      </c>
    </row>
    <row r="4885" spans="1:17" x14ac:dyDescent="0.35">
      <c r="A4885" t="s">
        <v>4916</v>
      </c>
      <c r="B4885" t="s">
        <v>25</v>
      </c>
      <c r="C4885" t="s">
        <v>20</v>
      </c>
      <c r="D4885" s="2">
        <v>1931.59</v>
      </c>
      <c r="E4885">
        <v>0.42</v>
      </c>
      <c r="F4885">
        <v>2</v>
      </c>
      <c r="G4885" s="1">
        <v>45549</v>
      </c>
      <c r="H4885" s="1">
        <v>45552</v>
      </c>
      <c r="I4885" t="s">
        <v>21</v>
      </c>
      <c r="J4885" t="s">
        <v>27</v>
      </c>
      <c r="K4885" s="2">
        <v>169.82</v>
      </c>
      <c r="L4885" t="s">
        <v>34</v>
      </c>
      <c r="M4885">
        <f>YEAR(Table1[[#This Row],[order_date]])</f>
        <v>2024</v>
      </c>
      <c r="N4885">
        <f>MONTH(Table1[[#This Row],[order_date]])</f>
        <v>9</v>
      </c>
      <c r="O4885" s="3">
        <f>Table1[[#This Row],[sales]]-Table1[[#This Row],[profit]]</f>
        <v>1761.77</v>
      </c>
      <c r="P4885" s="3">
        <f>Table1[[#This Row],[sales]]*Table1[[#This Row],[quantity]]</f>
        <v>3863.18</v>
      </c>
      <c r="Q4885" s="9">
        <f>Table1[[#This Row],[delivery_date]]-Table1[[#This Row],[order_date]]</f>
        <v>3</v>
      </c>
    </row>
    <row r="4886" spans="1:17" x14ac:dyDescent="0.35">
      <c r="A4886" t="s">
        <v>4917</v>
      </c>
      <c r="B4886" t="s">
        <v>41</v>
      </c>
      <c r="C4886" t="s">
        <v>33</v>
      </c>
      <c r="D4886" s="2">
        <v>3536.1</v>
      </c>
      <c r="E4886">
        <v>0.27</v>
      </c>
      <c r="F4886">
        <v>8</v>
      </c>
      <c r="G4886" s="1">
        <v>45299</v>
      </c>
      <c r="H4886" s="1">
        <v>45301</v>
      </c>
      <c r="I4886" t="s">
        <v>15</v>
      </c>
      <c r="J4886" t="s">
        <v>22</v>
      </c>
      <c r="K4886" s="2">
        <v>767.02</v>
      </c>
      <c r="L4886" t="s">
        <v>28</v>
      </c>
      <c r="M4886">
        <f>YEAR(Table1[[#This Row],[order_date]])</f>
        <v>2024</v>
      </c>
      <c r="N4886">
        <f>MONTH(Table1[[#This Row],[order_date]])</f>
        <v>1</v>
      </c>
      <c r="O4886" s="3">
        <f>Table1[[#This Row],[sales]]-Table1[[#This Row],[profit]]</f>
        <v>2769.08</v>
      </c>
      <c r="P4886" s="3">
        <f>Table1[[#This Row],[sales]]*Table1[[#This Row],[quantity]]</f>
        <v>28288.799999999999</v>
      </c>
      <c r="Q4886" s="9">
        <f>Table1[[#This Row],[delivery_date]]-Table1[[#This Row],[order_date]]</f>
        <v>2</v>
      </c>
    </row>
    <row r="4887" spans="1:17" x14ac:dyDescent="0.35">
      <c r="A4887" t="s">
        <v>4918</v>
      </c>
      <c r="B4887" t="s">
        <v>25</v>
      </c>
      <c r="C4887" t="s">
        <v>33</v>
      </c>
      <c r="D4887" s="2">
        <v>1067.98</v>
      </c>
      <c r="E4887">
        <v>0.33</v>
      </c>
      <c r="F4887">
        <v>5</v>
      </c>
      <c r="G4887" s="1">
        <v>45436</v>
      </c>
      <c r="H4887" s="1">
        <v>45439</v>
      </c>
      <c r="I4887" t="s">
        <v>31</v>
      </c>
      <c r="J4887" t="s">
        <v>22</v>
      </c>
      <c r="K4887" s="2">
        <v>170.06</v>
      </c>
      <c r="L4887" t="s">
        <v>39</v>
      </c>
      <c r="M4887">
        <f>YEAR(Table1[[#This Row],[order_date]])</f>
        <v>2024</v>
      </c>
      <c r="N4887">
        <f>MONTH(Table1[[#This Row],[order_date]])</f>
        <v>5</v>
      </c>
      <c r="O4887" s="3">
        <f>Table1[[#This Row],[sales]]-Table1[[#This Row],[profit]]</f>
        <v>897.92000000000007</v>
      </c>
      <c r="P4887" s="3">
        <f>Table1[[#This Row],[sales]]*Table1[[#This Row],[quantity]]</f>
        <v>5339.9</v>
      </c>
      <c r="Q4887" s="9">
        <f>Table1[[#This Row],[delivery_date]]-Table1[[#This Row],[order_date]]</f>
        <v>3</v>
      </c>
    </row>
    <row r="4888" spans="1:17" x14ac:dyDescent="0.35">
      <c r="A4888" t="s">
        <v>4919</v>
      </c>
      <c r="B4888" t="s">
        <v>13</v>
      </c>
      <c r="C4888" t="s">
        <v>26</v>
      </c>
      <c r="D4888" s="2">
        <v>305.13</v>
      </c>
      <c r="E4888">
        <v>0.06</v>
      </c>
      <c r="F4888">
        <v>3</v>
      </c>
      <c r="G4888" s="1">
        <v>45152</v>
      </c>
      <c r="H4888" s="1">
        <v>45156</v>
      </c>
      <c r="I4888" t="s">
        <v>31</v>
      </c>
      <c r="J4888" t="s">
        <v>22</v>
      </c>
      <c r="K4888" s="2">
        <v>23.21</v>
      </c>
      <c r="L4888" t="s">
        <v>48</v>
      </c>
      <c r="M4888">
        <f>YEAR(Table1[[#This Row],[order_date]])</f>
        <v>2023</v>
      </c>
      <c r="N4888">
        <f>MONTH(Table1[[#This Row],[order_date]])</f>
        <v>8</v>
      </c>
      <c r="O4888" s="3">
        <f>Table1[[#This Row],[sales]]-Table1[[#This Row],[profit]]</f>
        <v>281.92</v>
      </c>
      <c r="P4888" s="3">
        <f>Table1[[#This Row],[sales]]*Table1[[#This Row],[quantity]]</f>
        <v>915.39</v>
      </c>
      <c r="Q4888" s="9">
        <f>Table1[[#This Row],[delivery_date]]-Table1[[#This Row],[order_date]]</f>
        <v>4</v>
      </c>
    </row>
    <row r="4889" spans="1:17" x14ac:dyDescent="0.35">
      <c r="A4889" t="s">
        <v>4920</v>
      </c>
      <c r="B4889" t="s">
        <v>13</v>
      </c>
      <c r="C4889" t="s">
        <v>20</v>
      </c>
      <c r="D4889" s="2">
        <v>1596.79</v>
      </c>
      <c r="E4889">
        <v>0.2</v>
      </c>
      <c r="F4889">
        <v>9</v>
      </c>
      <c r="G4889" s="1">
        <v>45218</v>
      </c>
      <c r="H4889" s="1">
        <v>45224</v>
      </c>
      <c r="I4889" t="s">
        <v>31</v>
      </c>
      <c r="J4889" t="s">
        <v>16</v>
      </c>
      <c r="K4889" s="2">
        <v>216.74</v>
      </c>
      <c r="L4889" t="s">
        <v>39</v>
      </c>
      <c r="M4889">
        <f>YEAR(Table1[[#This Row],[order_date]])</f>
        <v>2023</v>
      </c>
      <c r="N4889">
        <f>MONTH(Table1[[#This Row],[order_date]])</f>
        <v>10</v>
      </c>
      <c r="O4889" s="3">
        <f>Table1[[#This Row],[sales]]-Table1[[#This Row],[profit]]</f>
        <v>1380.05</v>
      </c>
      <c r="P4889" s="3">
        <f>Table1[[#This Row],[sales]]*Table1[[#This Row],[quantity]]</f>
        <v>14371.11</v>
      </c>
      <c r="Q4889" s="9">
        <f>Table1[[#This Row],[delivery_date]]-Table1[[#This Row],[order_date]]</f>
        <v>6</v>
      </c>
    </row>
    <row r="4890" spans="1:17" x14ac:dyDescent="0.35">
      <c r="A4890" t="s">
        <v>4921</v>
      </c>
      <c r="B4890" t="s">
        <v>13</v>
      </c>
      <c r="C4890" t="s">
        <v>36</v>
      </c>
      <c r="D4890" s="2">
        <v>1478.93</v>
      </c>
      <c r="E4890">
        <v>0.44</v>
      </c>
      <c r="F4890">
        <v>2</v>
      </c>
      <c r="G4890" s="1">
        <v>44935</v>
      </c>
      <c r="H4890" s="1">
        <v>44939</v>
      </c>
      <c r="I4890" t="s">
        <v>31</v>
      </c>
      <c r="J4890" t="s">
        <v>27</v>
      </c>
      <c r="K4890" s="2">
        <v>90.83</v>
      </c>
      <c r="L4890" t="s">
        <v>34</v>
      </c>
      <c r="M4890">
        <f>YEAR(Table1[[#This Row],[order_date]])</f>
        <v>2023</v>
      </c>
      <c r="N4890">
        <f>MONTH(Table1[[#This Row],[order_date]])</f>
        <v>1</v>
      </c>
      <c r="O4890" s="3">
        <f>Table1[[#This Row],[sales]]-Table1[[#This Row],[profit]]</f>
        <v>1388.1000000000001</v>
      </c>
      <c r="P4890" s="3">
        <f>Table1[[#This Row],[sales]]*Table1[[#This Row],[quantity]]</f>
        <v>2957.86</v>
      </c>
      <c r="Q4890" s="9">
        <f>Table1[[#This Row],[delivery_date]]-Table1[[#This Row],[order_date]]</f>
        <v>4</v>
      </c>
    </row>
    <row r="4891" spans="1:17" x14ac:dyDescent="0.35">
      <c r="A4891" t="s">
        <v>4922</v>
      </c>
      <c r="B4891" t="s">
        <v>13</v>
      </c>
      <c r="C4891" t="s">
        <v>20</v>
      </c>
      <c r="D4891" s="2">
        <v>4380.03</v>
      </c>
      <c r="E4891">
        <v>0.21</v>
      </c>
      <c r="F4891">
        <v>7</v>
      </c>
      <c r="G4891" s="1">
        <v>45646</v>
      </c>
      <c r="H4891" s="1">
        <v>45647</v>
      </c>
      <c r="I4891" t="s">
        <v>15</v>
      </c>
      <c r="J4891" t="s">
        <v>22</v>
      </c>
      <c r="K4891" s="2">
        <v>353.96</v>
      </c>
      <c r="L4891" t="s">
        <v>34</v>
      </c>
      <c r="M4891">
        <f>YEAR(Table1[[#This Row],[order_date]])</f>
        <v>2024</v>
      </c>
      <c r="N4891">
        <f>MONTH(Table1[[#This Row],[order_date]])</f>
        <v>12</v>
      </c>
      <c r="O4891" s="3">
        <f>Table1[[#This Row],[sales]]-Table1[[#This Row],[profit]]</f>
        <v>4026.0699999999997</v>
      </c>
      <c r="P4891" s="3">
        <f>Table1[[#This Row],[sales]]*Table1[[#This Row],[quantity]]</f>
        <v>30660.21</v>
      </c>
      <c r="Q4891" s="9">
        <f>Table1[[#This Row],[delivery_date]]-Table1[[#This Row],[order_date]]</f>
        <v>1</v>
      </c>
    </row>
    <row r="4892" spans="1:17" x14ac:dyDescent="0.35">
      <c r="A4892" t="s">
        <v>4923</v>
      </c>
      <c r="B4892" t="s">
        <v>41</v>
      </c>
      <c r="C4892" t="s">
        <v>20</v>
      </c>
      <c r="D4892" s="2">
        <v>4336.8999999999996</v>
      </c>
      <c r="E4892">
        <v>0.06</v>
      </c>
      <c r="F4892">
        <v>8</v>
      </c>
      <c r="G4892" s="1">
        <v>45581</v>
      </c>
      <c r="H4892" s="1">
        <v>45582</v>
      </c>
      <c r="I4892" t="s">
        <v>31</v>
      </c>
      <c r="J4892" t="s">
        <v>22</v>
      </c>
      <c r="K4892" s="2">
        <v>1294.0999999999999</v>
      </c>
      <c r="L4892" t="s">
        <v>48</v>
      </c>
      <c r="M4892">
        <f>YEAR(Table1[[#This Row],[order_date]])</f>
        <v>2024</v>
      </c>
      <c r="N4892">
        <f>MONTH(Table1[[#This Row],[order_date]])</f>
        <v>10</v>
      </c>
      <c r="O4892" s="3">
        <f>Table1[[#This Row],[sales]]-Table1[[#This Row],[profit]]</f>
        <v>3042.7999999999997</v>
      </c>
      <c r="P4892" s="3">
        <f>Table1[[#This Row],[sales]]*Table1[[#This Row],[quantity]]</f>
        <v>34695.199999999997</v>
      </c>
      <c r="Q4892" s="9">
        <f>Table1[[#This Row],[delivery_date]]-Table1[[#This Row],[order_date]]</f>
        <v>1</v>
      </c>
    </row>
    <row r="4893" spans="1:17" x14ac:dyDescent="0.35">
      <c r="A4893" t="s">
        <v>4924</v>
      </c>
      <c r="B4893" t="s">
        <v>41</v>
      </c>
      <c r="C4893" t="s">
        <v>33</v>
      </c>
      <c r="D4893" s="2">
        <v>2716.08</v>
      </c>
      <c r="E4893">
        <v>0.16</v>
      </c>
      <c r="F4893">
        <v>2</v>
      </c>
      <c r="G4893" s="1">
        <v>45437</v>
      </c>
      <c r="H4893" s="1">
        <v>45443</v>
      </c>
      <c r="I4893" t="s">
        <v>15</v>
      </c>
      <c r="J4893" t="s">
        <v>27</v>
      </c>
      <c r="K4893" s="2">
        <v>673.16</v>
      </c>
      <c r="L4893" t="s">
        <v>48</v>
      </c>
      <c r="M4893">
        <f>YEAR(Table1[[#This Row],[order_date]])</f>
        <v>2024</v>
      </c>
      <c r="N4893">
        <f>MONTH(Table1[[#This Row],[order_date]])</f>
        <v>5</v>
      </c>
      <c r="O4893" s="3">
        <f>Table1[[#This Row],[sales]]-Table1[[#This Row],[profit]]</f>
        <v>2042.92</v>
      </c>
      <c r="P4893" s="3">
        <f>Table1[[#This Row],[sales]]*Table1[[#This Row],[quantity]]</f>
        <v>5432.16</v>
      </c>
      <c r="Q4893" s="9">
        <f>Table1[[#This Row],[delivery_date]]-Table1[[#This Row],[order_date]]</f>
        <v>6</v>
      </c>
    </row>
    <row r="4894" spans="1:17" x14ac:dyDescent="0.35">
      <c r="A4894" t="s">
        <v>4925</v>
      </c>
      <c r="B4894" t="s">
        <v>19</v>
      </c>
      <c r="C4894" t="s">
        <v>26</v>
      </c>
      <c r="D4894" s="2">
        <v>193.09</v>
      </c>
      <c r="E4894">
        <v>0.11</v>
      </c>
      <c r="F4894">
        <v>1</v>
      </c>
      <c r="G4894" s="1">
        <v>44990</v>
      </c>
      <c r="H4894" s="1">
        <v>44994</v>
      </c>
      <c r="I4894" t="s">
        <v>31</v>
      </c>
      <c r="J4894" t="s">
        <v>16</v>
      </c>
      <c r="K4894" s="2">
        <v>57.34</v>
      </c>
      <c r="L4894" t="s">
        <v>17</v>
      </c>
      <c r="M4894">
        <f>YEAR(Table1[[#This Row],[order_date]])</f>
        <v>2023</v>
      </c>
      <c r="N4894">
        <f>MONTH(Table1[[#This Row],[order_date]])</f>
        <v>3</v>
      </c>
      <c r="O4894" s="3">
        <f>Table1[[#This Row],[sales]]-Table1[[#This Row],[profit]]</f>
        <v>135.75</v>
      </c>
      <c r="P4894" s="3">
        <f>Table1[[#This Row],[sales]]*Table1[[#This Row],[quantity]]</f>
        <v>193.09</v>
      </c>
      <c r="Q4894" s="9">
        <f>Table1[[#This Row],[delivery_date]]-Table1[[#This Row],[order_date]]</f>
        <v>4</v>
      </c>
    </row>
    <row r="4895" spans="1:17" x14ac:dyDescent="0.35">
      <c r="A4895" t="s">
        <v>4926</v>
      </c>
      <c r="B4895" t="s">
        <v>25</v>
      </c>
      <c r="C4895" t="s">
        <v>26</v>
      </c>
      <c r="D4895" s="2">
        <v>1218.79</v>
      </c>
      <c r="E4895">
        <v>0.34</v>
      </c>
      <c r="F4895">
        <v>3</v>
      </c>
      <c r="G4895" s="1">
        <v>45421</v>
      </c>
      <c r="H4895" s="1">
        <v>45424</v>
      </c>
      <c r="I4895" t="s">
        <v>15</v>
      </c>
      <c r="J4895" t="s">
        <v>22</v>
      </c>
      <c r="K4895" s="2">
        <v>347.51</v>
      </c>
      <c r="L4895" t="s">
        <v>48</v>
      </c>
      <c r="M4895">
        <f>YEAR(Table1[[#This Row],[order_date]])</f>
        <v>2024</v>
      </c>
      <c r="N4895">
        <f>MONTH(Table1[[#This Row],[order_date]])</f>
        <v>5</v>
      </c>
      <c r="O4895" s="3">
        <f>Table1[[#This Row],[sales]]-Table1[[#This Row],[profit]]</f>
        <v>871.28</v>
      </c>
      <c r="P4895" s="3">
        <f>Table1[[#This Row],[sales]]*Table1[[#This Row],[quantity]]</f>
        <v>3656.37</v>
      </c>
      <c r="Q4895" s="9">
        <f>Table1[[#This Row],[delivery_date]]-Table1[[#This Row],[order_date]]</f>
        <v>3</v>
      </c>
    </row>
    <row r="4896" spans="1:17" x14ac:dyDescent="0.35">
      <c r="A4896" t="s">
        <v>4927</v>
      </c>
      <c r="B4896" t="s">
        <v>13</v>
      </c>
      <c r="C4896" t="s">
        <v>20</v>
      </c>
      <c r="D4896" s="2">
        <v>3231.16</v>
      </c>
      <c r="E4896">
        <v>0.46</v>
      </c>
      <c r="F4896">
        <v>8</v>
      </c>
      <c r="G4896" s="1">
        <v>44974</v>
      </c>
      <c r="H4896" s="1">
        <v>44977</v>
      </c>
      <c r="I4896" t="s">
        <v>31</v>
      </c>
      <c r="J4896" t="s">
        <v>22</v>
      </c>
      <c r="K4896" s="2">
        <v>935.21</v>
      </c>
      <c r="L4896" t="s">
        <v>48</v>
      </c>
      <c r="M4896">
        <f>YEAR(Table1[[#This Row],[order_date]])</f>
        <v>2023</v>
      </c>
      <c r="N4896">
        <f>MONTH(Table1[[#This Row],[order_date]])</f>
        <v>2</v>
      </c>
      <c r="O4896" s="3">
        <f>Table1[[#This Row],[sales]]-Table1[[#This Row],[profit]]</f>
        <v>2295.9499999999998</v>
      </c>
      <c r="P4896" s="3">
        <f>Table1[[#This Row],[sales]]*Table1[[#This Row],[quantity]]</f>
        <v>25849.279999999999</v>
      </c>
      <c r="Q4896" s="9">
        <f>Table1[[#This Row],[delivery_date]]-Table1[[#This Row],[order_date]]</f>
        <v>3</v>
      </c>
    </row>
    <row r="4897" spans="1:17" x14ac:dyDescent="0.35">
      <c r="A4897" t="s">
        <v>4928</v>
      </c>
      <c r="B4897" t="s">
        <v>41</v>
      </c>
      <c r="C4897" t="s">
        <v>20</v>
      </c>
      <c r="D4897" s="2">
        <v>596.9</v>
      </c>
      <c r="E4897">
        <v>0.37</v>
      </c>
      <c r="F4897">
        <v>4</v>
      </c>
      <c r="G4897" s="1">
        <v>45093</v>
      </c>
      <c r="H4897" s="1">
        <v>45097</v>
      </c>
      <c r="I4897" t="s">
        <v>15</v>
      </c>
      <c r="J4897" t="s">
        <v>16</v>
      </c>
      <c r="K4897" s="2">
        <v>101.29</v>
      </c>
      <c r="L4897" t="s">
        <v>48</v>
      </c>
      <c r="M4897">
        <f>YEAR(Table1[[#This Row],[order_date]])</f>
        <v>2023</v>
      </c>
      <c r="N4897">
        <f>MONTH(Table1[[#This Row],[order_date]])</f>
        <v>6</v>
      </c>
      <c r="O4897" s="3">
        <f>Table1[[#This Row],[sales]]-Table1[[#This Row],[profit]]</f>
        <v>495.60999999999996</v>
      </c>
      <c r="P4897" s="3">
        <f>Table1[[#This Row],[sales]]*Table1[[#This Row],[quantity]]</f>
        <v>2387.6</v>
      </c>
      <c r="Q4897" s="9">
        <f>Table1[[#This Row],[delivery_date]]-Table1[[#This Row],[order_date]]</f>
        <v>4</v>
      </c>
    </row>
    <row r="4898" spans="1:17" x14ac:dyDescent="0.35">
      <c r="A4898" t="s">
        <v>4929</v>
      </c>
      <c r="B4898" t="s">
        <v>25</v>
      </c>
      <c r="C4898" t="s">
        <v>14</v>
      </c>
      <c r="D4898" s="2">
        <v>3533.05</v>
      </c>
      <c r="E4898">
        <v>0.42</v>
      </c>
      <c r="F4898">
        <v>5</v>
      </c>
      <c r="G4898" s="1">
        <v>45591</v>
      </c>
      <c r="H4898" s="1">
        <v>45596</v>
      </c>
      <c r="I4898" t="s">
        <v>21</v>
      </c>
      <c r="J4898" t="s">
        <v>16</v>
      </c>
      <c r="K4898" s="2">
        <v>774.71</v>
      </c>
      <c r="L4898" t="s">
        <v>39</v>
      </c>
      <c r="M4898">
        <f>YEAR(Table1[[#This Row],[order_date]])</f>
        <v>2024</v>
      </c>
      <c r="N4898">
        <f>MONTH(Table1[[#This Row],[order_date]])</f>
        <v>10</v>
      </c>
      <c r="O4898" s="3">
        <f>Table1[[#This Row],[sales]]-Table1[[#This Row],[profit]]</f>
        <v>2758.34</v>
      </c>
      <c r="P4898" s="3">
        <f>Table1[[#This Row],[sales]]*Table1[[#This Row],[quantity]]</f>
        <v>17665.25</v>
      </c>
      <c r="Q4898" s="9">
        <f>Table1[[#This Row],[delivery_date]]-Table1[[#This Row],[order_date]]</f>
        <v>5</v>
      </c>
    </row>
    <row r="4899" spans="1:17" x14ac:dyDescent="0.35">
      <c r="A4899" t="s">
        <v>4930</v>
      </c>
      <c r="B4899" t="s">
        <v>25</v>
      </c>
      <c r="C4899" t="s">
        <v>33</v>
      </c>
      <c r="D4899" s="2">
        <v>158.62</v>
      </c>
      <c r="E4899">
        <v>0.4</v>
      </c>
      <c r="F4899">
        <v>9</v>
      </c>
      <c r="G4899" s="1">
        <v>45646</v>
      </c>
      <c r="H4899" s="1">
        <v>45651</v>
      </c>
      <c r="I4899" t="s">
        <v>21</v>
      </c>
      <c r="J4899" t="s">
        <v>16</v>
      </c>
      <c r="K4899" s="2">
        <v>8.42</v>
      </c>
      <c r="L4899" t="s">
        <v>23</v>
      </c>
      <c r="M4899">
        <f>YEAR(Table1[[#This Row],[order_date]])</f>
        <v>2024</v>
      </c>
      <c r="N4899">
        <f>MONTH(Table1[[#This Row],[order_date]])</f>
        <v>12</v>
      </c>
      <c r="O4899" s="3">
        <f>Table1[[#This Row],[sales]]-Table1[[#This Row],[profit]]</f>
        <v>150.20000000000002</v>
      </c>
      <c r="P4899" s="3">
        <f>Table1[[#This Row],[sales]]*Table1[[#This Row],[quantity]]</f>
        <v>1427.58</v>
      </c>
      <c r="Q4899" s="9">
        <f>Table1[[#This Row],[delivery_date]]-Table1[[#This Row],[order_date]]</f>
        <v>5</v>
      </c>
    </row>
    <row r="4900" spans="1:17" x14ac:dyDescent="0.35">
      <c r="A4900" t="s">
        <v>4931</v>
      </c>
      <c r="B4900" t="s">
        <v>41</v>
      </c>
      <c r="C4900" t="s">
        <v>36</v>
      </c>
      <c r="D4900" s="2">
        <v>3444.43</v>
      </c>
      <c r="E4900">
        <v>0.01</v>
      </c>
      <c r="F4900">
        <v>4</v>
      </c>
      <c r="G4900" s="1">
        <v>45268</v>
      </c>
      <c r="H4900" s="1">
        <v>45271</v>
      </c>
      <c r="I4900" t="s">
        <v>15</v>
      </c>
      <c r="J4900" t="s">
        <v>16</v>
      </c>
      <c r="K4900" s="2">
        <v>499.31</v>
      </c>
      <c r="L4900" t="s">
        <v>17</v>
      </c>
      <c r="M4900">
        <f>YEAR(Table1[[#This Row],[order_date]])</f>
        <v>2023</v>
      </c>
      <c r="N4900">
        <f>MONTH(Table1[[#This Row],[order_date]])</f>
        <v>12</v>
      </c>
      <c r="O4900" s="3">
        <f>Table1[[#This Row],[sales]]-Table1[[#This Row],[profit]]</f>
        <v>2945.12</v>
      </c>
      <c r="P4900" s="3">
        <f>Table1[[#This Row],[sales]]*Table1[[#This Row],[quantity]]</f>
        <v>13777.72</v>
      </c>
      <c r="Q4900" s="9">
        <f>Table1[[#This Row],[delivery_date]]-Table1[[#This Row],[order_date]]</f>
        <v>3</v>
      </c>
    </row>
    <row r="4901" spans="1:17" x14ac:dyDescent="0.35">
      <c r="A4901" t="s">
        <v>4932</v>
      </c>
      <c r="B4901" t="s">
        <v>13</v>
      </c>
      <c r="C4901" t="s">
        <v>36</v>
      </c>
      <c r="D4901" s="2">
        <v>4238.24</v>
      </c>
      <c r="E4901">
        <v>0.06</v>
      </c>
      <c r="F4901">
        <v>9</v>
      </c>
      <c r="G4901" s="1">
        <v>45296</v>
      </c>
      <c r="H4901" s="1">
        <v>45303</v>
      </c>
      <c r="I4901" t="s">
        <v>31</v>
      </c>
      <c r="J4901" t="s">
        <v>22</v>
      </c>
      <c r="K4901" s="2">
        <v>927.51</v>
      </c>
      <c r="L4901" t="s">
        <v>48</v>
      </c>
      <c r="M4901">
        <f>YEAR(Table1[[#This Row],[order_date]])</f>
        <v>2024</v>
      </c>
      <c r="N4901">
        <f>MONTH(Table1[[#This Row],[order_date]])</f>
        <v>1</v>
      </c>
      <c r="O4901" s="3">
        <f>Table1[[#This Row],[sales]]-Table1[[#This Row],[profit]]</f>
        <v>3310.7299999999996</v>
      </c>
      <c r="P4901" s="3">
        <f>Table1[[#This Row],[sales]]*Table1[[#This Row],[quantity]]</f>
        <v>38144.159999999996</v>
      </c>
      <c r="Q4901" s="9">
        <f>Table1[[#This Row],[delivery_date]]-Table1[[#This Row],[order_date]]</f>
        <v>7</v>
      </c>
    </row>
    <row r="4902" spans="1:17" x14ac:dyDescent="0.35">
      <c r="A4902" t="s">
        <v>4933</v>
      </c>
      <c r="B4902" t="s">
        <v>19</v>
      </c>
      <c r="C4902" t="s">
        <v>26</v>
      </c>
      <c r="D4902" s="2">
        <v>2399.17</v>
      </c>
      <c r="E4902">
        <v>0.21</v>
      </c>
      <c r="F4902">
        <v>6</v>
      </c>
      <c r="G4902" s="1">
        <v>45646</v>
      </c>
      <c r="H4902" s="1">
        <v>45651</v>
      </c>
      <c r="I4902" t="s">
        <v>21</v>
      </c>
      <c r="J4902" t="s">
        <v>22</v>
      </c>
      <c r="K4902" s="2">
        <v>212.27</v>
      </c>
      <c r="L4902" t="s">
        <v>17</v>
      </c>
      <c r="M4902">
        <f>YEAR(Table1[[#This Row],[order_date]])</f>
        <v>2024</v>
      </c>
      <c r="N4902">
        <f>MONTH(Table1[[#This Row],[order_date]])</f>
        <v>12</v>
      </c>
      <c r="O4902" s="3">
        <f>Table1[[#This Row],[sales]]-Table1[[#This Row],[profit]]</f>
        <v>2186.9</v>
      </c>
      <c r="P4902" s="3">
        <f>Table1[[#This Row],[sales]]*Table1[[#This Row],[quantity]]</f>
        <v>14395.02</v>
      </c>
      <c r="Q4902" s="9">
        <f>Table1[[#This Row],[delivery_date]]-Table1[[#This Row],[order_date]]</f>
        <v>5</v>
      </c>
    </row>
    <row r="4903" spans="1:17" x14ac:dyDescent="0.35">
      <c r="A4903" t="s">
        <v>4934</v>
      </c>
      <c r="B4903" t="s">
        <v>25</v>
      </c>
      <c r="C4903" t="s">
        <v>33</v>
      </c>
      <c r="D4903" s="2">
        <v>4162.5</v>
      </c>
      <c r="E4903">
        <v>0.06</v>
      </c>
      <c r="F4903">
        <v>7</v>
      </c>
      <c r="G4903" s="1">
        <v>45151</v>
      </c>
      <c r="H4903" s="1">
        <v>45157</v>
      </c>
      <c r="I4903" t="s">
        <v>21</v>
      </c>
      <c r="J4903" t="s">
        <v>16</v>
      </c>
      <c r="K4903" s="2">
        <v>1139.6199999999999</v>
      </c>
      <c r="L4903" t="s">
        <v>23</v>
      </c>
      <c r="M4903">
        <f>YEAR(Table1[[#This Row],[order_date]])</f>
        <v>2023</v>
      </c>
      <c r="N4903">
        <f>MONTH(Table1[[#This Row],[order_date]])</f>
        <v>8</v>
      </c>
      <c r="O4903" s="3">
        <f>Table1[[#This Row],[sales]]-Table1[[#This Row],[profit]]</f>
        <v>3022.88</v>
      </c>
      <c r="P4903" s="3">
        <f>Table1[[#This Row],[sales]]*Table1[[#This Row],[quantity]]</f>
        <v>29137.5</v>
      </c>
      <c r="Q4903" s="9">
        <f>Table1[[#This Row],[delivery_date]]-Table1[[#This Row],[order_date]]</f>
        <v>6</v>
      </c>
    </row>
    <row r="4904" spans="1:17" x14ac:dyDescent="0.35">
      <c r="A4904" t="s">
        <v>4935</v>
      </c>
      <c r="B4904" t="s">
        <v>19</v>
      </c>
      <c r="C4904" t="s">
        <v>26</v>
      </c>
      <c r="D4904" s="2">
        <v>3929.49</v>
      </c>
      <c r="E4904">
        <v>0.37</v>
      </c>
      <c r="F4904">
        <v>8</v>
      </c>
      <c r="G4904" s="1">
        <v>45370</v>
      </c>
      <c r="H4904" s="1">
        <v>45376</v>
      </c>
      <c r="I4904" t="s">
        <v>15</v>
      </c>
      <c r="J4904" t="s">
        <v>16</v>
      </c>
      <c r="K4904" s="2">
        <v>301.75</v>
      </c>
      <c r="L4904" t="s">
        <v>48</v>
      </c>
      <c r="M4904">
        <f>YEAR(Table1[[#This Row],[order_date]])</f>
        <v>2024</v>
      </c>
      <c r="N4904">
        <f>MONTH(Table1[[#This Row],[order_date]])</f>
        <v>3</v>
      </c>
      <c r="O4904" s="3">
        <f>Table1[[#This Row],[sales]]-Table1[[#This Row],[profit]]</f>
        <v>3627.74</v>
      </c>
      <c r="P4904" s="3">
        <f>Table1[[#This Row],[sales]]*Table1[[#This Row],[quantity]]</f>
        <v>31435.919999999998</v>
      </c>
      <c r="Q4904" s="9">
        <f>Table1[[#This Row],[delivery_date]]-Table1[[#This Row],[order_date]]</f>
        <v>6</v>
      </c>
    </row>
    <row r="4905" spans="1:17" x14ac:dyDescent="0.35">
      <c r="A4905" t="s">
        <v>4936</v>
      </c>
      <c r="B4905" t="s">
        <v>13</v>
      </c>
      <c r="C4905" t="s">
        <v>36</v>
      </c>
      <c r="D4905" s="2">
        <v>3389.95</v>
      </c>
      <c r="E4905">
        <v>0.04</v>
      </c>
      <c r="F4905">
        <v>1</v>
      </c>
      <c r="G4905" s="1">
        <v>45301</v>
      </c>
      <c r="H4905" s="1">
        <v>45308</v>
      </c>
      <c r="I4905" t="s">
        <v>15</v>
      </c>
      <c r="J4905" t="s">
        <v>16</v>
      </c>
      <c r="K4905" s="2">
        <v>879.62</v>
      </c>
      <c r="L4905" t="s">
        <v>17</v>
      </c>
      <c r="M4905">
        <f>YEAR(Table1[[#This Row],[order_date]])</f>
        <v>2024</v>
      </c>
      <c r="N4905">
        <f>MONTH(Table1[[#This Row],[order_date]])</f>
        <v>1</v>
      </c>
      <c r="O4905" s="3">
        <f>Table1[[#This Row],[sales]]-Table1[[#This Row],[profit]]</f>
        <v>2510.33</v>
      </c>
      <c r="P4905" s="3">
        <f>Table1[[#This Row],[sales]]*Table1[[#This Row],[quantity]]</f>
        <v>3389.95</v>
      </c>
      <c r="Q4905" s="9">
        <f>Table1[[#This Row],[delivery_date]]-Table1[[#This Row],[order_date]]</f>
        <v>7</v>
      </c>
    </row>
    <row r="4906" spans="1:17" x14ac:dyDescent="0.35">
      <c r="A4906" t="s">
        <v>4937</v>
      </c>
      <c r="B4906" t="s">
        <v>13</v>
      </c>
      <c r="C4906" t="s">
        <v>20</v>
      </c>
      <c r="D4906" s="2">
        <v>2281.23</v>
      </c>
      <c r="E4906">
        <v>0.21</v>
      </c>
      <c r="F4906">
        <v>9</v>
      </c>
      <c r="G4906" s="1">
        <v>45189</v>
      </c>
      <c r="H4906" s="1">
        <v>45196</v>
      </c>
      <c r="I4906" t="s">
        <v>15</v>
      </c>
      <c r="J4906" t="s">
        <v>22</v>
      </c>
      <c r="K4906" s="2">
        <v>464.94</v>
      </c>
      <c r="L4906" t="s">
        <v>17</v>
      </c>
      <c r="M4906">
        <f>YEAR(Table1[[#This Row],[order_date]])</f>
        <v>2023</v>
      </c>
      <c r="N4906">
        <f>MONTH(Table1[[#This Row],[order_date]])</f>
        <v>9</v>
      </c>
      <c r="O4906" s="3">
        <f>Table1[[#This Row],[sales]]-Table1[[#This Row],[profit]]</f>
        <v>1816.29</v>
      </c>
      <c r="P4906" s="3">
        <f>Table1[[#This Row],[sales]]*Table1[[#This Row],[quantity]]</f>
        <v>20531.07</v>
      </c>
      <c r="Q4906" s="9">
        <f>Table1[[#This Row],[delivery_date]]-Table1[[#This Row],[order_date]]</f>
        <v>7</v>
      </c>
    </row>
    <row r="4907" spans="1:17" x14ac:dyDescent="0.35">
      <c r="A4907" t="s">
        <v>4938</v>
      </c>
      <c r="B4907" t="s">
        <v>19</v>
      </c>
      <c r="C4907" t="s">
        <v>33</v>
      </c>
      <c r="D4907" s="2">
        <v>1432.33</v>
      </c>
      <c r="E4907">
        <v>0.2</v>
      </c>
      <c r="F4907">
        <v>2</v>
      </c>
      <c r="G4907" s="1">
        <v>45072</v>
      </c>
      <c r="H4907" s="1">
        <v>45074</v>
      </c>
      <c r="I4907" t="s">
        <v>15</v>
      </c>
      <c r="J4907" t="s">
        <v>27</v>
      </c>
      <c r="K4907" s="2">
        <v>379.49</v>
      </c>
      <c r="L4907" t="s">
        <v>48</v>
      </c>
      <c r="M4907">
        <f>YEAR(Table1[[#This Row],[order_date]])</f>
        <v>2023</v>
      </c>
      <c r="N4907">
        <f>MONTH(Table1[[#This Row],[order_date]])</f>
        <v>5</v>
      </c>
      <c r="O4907" s="3">
        <f>Table1[[#This Row],[sales]]-Table1[[#This Row],[profit]]</f>
        <v>1052.8399999999999</v>
      </c>
      <c r="P4907" s="3">
        <f>Table1[[#This Row],[sales]]*Table1[[#This Row],[quantity]]</f>
        <v>2864.66</v>
      </c>
      <c r="Q4907" s="9">
        <f>Table1[[#This Row],[delivery_date]]-Table1[[#This Row],[order_date]]</f>
        <v>2</v>
      </c>
    </row>
    <row r="4908" spans="1:17" x14ac:dyDescent="0.35">
      <c r="A4908" t="s">
        <v>4939</v>
      </c>
      <c r="B4908" t="s">
        <v>13</v>
      </c>
      <c r="C4908" t="s">
        <v>33</v>
      </c>
      <c r="D4908" s="2">
        <v>4318.2299999999996</v>
      </c>
      <c r="E4908">
        <v>0.27</v>
      </c>
      <c r="F4908">
        <v>3</v>
      </c>
      <c r="G4908" s="1">
        <v>45054</v>
      </c>
      <c r="H4908" s="1">
        <v>45055</v>
      </c>
      <c r="I4908" t="s">
        <v>15</v>
      </c>
      <c r="J4908" t="s">
        <v>22</v>
      </c>
      <c r="K4908" s="2">
        <v>457.67</v>
      </c>
      <c r="L4908" t="s">
        <v>48</v>
      </c>
      <c r="M4908">
        <f>YEAR(Table1[[#This Row],[order_date]])</f>
        <v>2023</v>
      </c>
      <c r="N4908">
        <f>MONTH(Table1[[#This Row],[order_date]])</f>
        <v>5</v>
      </c>
      <c r="O4908" s="3">
        <f>Table1[[#This Row],[sales]]-Table1[[#This Row],[profit]]</f>
        <v>3860.5599999999995</v>
      </c>
      <c r="P4908" s="3">
        <f>Table1[[#This Row],[sales]]*Table1[[#This Row],[quantity]]</f>
        <v>12954.689999999999</v>
      </c>
      <c r="Q4908" s="9">
        <f>Table1[[#This Row],[delivery_date]]-Table1[[#This Row],[order_date]]</f>
        <v>1</v>
      </c>
    </row>
    <row r="4909" spans="1:17" x14ac:dyDescent="0.35">
      <c r="A4909" t="s">
        <v>4940</v>
      </c>
      <c r="B4909" t="s">
        <v>25</v>
      </c>
      <c r="C4909" t="s">
        <v>14</v>
      </c>
      <c r="D4909" s="2">
        <v>3278.09</v>
      </c>
      <c r="E4909">
        <v>0.31</v>
      </c>
      <c r="F4909">
        <v>1</v>
      </c>
      <c r="G4909" s="1">
        <v>45551</v>
      </c>
      <c r="H4909" s="1">
        <v>45552</v>
      </c>
      <c r="I4909" t="s">
        <v>21</v>
      </c>
      <c r="J4909" t="s">
        <v>16</v>
      </c>
      <c r="K4909" s="2">
        <v>686.22</v>
      </c>
      <c r="L4909" t="s">
        <v>17</v>
      </c>
      <c r="M4909">
        <f>YEAR(Table1[[#This Row],[order_date]])</f>
        <v>2024</v>
      </c>
      <c r="N4909">
        <f>MONTH(Table1[[#This Row],[order_date]])</f>
        <v>9</v>
      </c>
      <c r="O4909" s="3">
        <f>Table1[[#This Row],[sales]]-Table1[[#This Row],[profit]]</f>
        <v>2591.87</v>
      </c>
      <c r="P4909" s="3">
        <f>Table1[[#This Row],[sales]]*Table1[[#This Row],[quantity]]</f>
        <v>3278.09</v>
      </c>
      <c r="Q4909" s="9">
        <f>Table1[[#This Row],[delivery_date]]-Table1[[#This Row],[order_date]]</f>
        <v>1</v>
      </c>
    </row>
    <row r="4910" spans="1:17" x14ac:dyDescent="0.35">
      <c r="A4910" t="s">
        <v>4941</v>
      </c>
      <c r="B4910" t="s">
        <v>19</v>
      </c>
      <c r="C4910" t="s">
        <v>20</v>
      </c>
      <c r="D4910" s="2">
        <v>4010.28</v>
      </c>
      <c r="E4910">
        <v>0.47</v>
      </c>
      <c r="F4910">
        <v>3</v>
      </c>
      <c r="G4910" s="1">
        <v>45194</v>
      </c>
      <c r="H4910" s="1">
        <v>45199</v>
      </c>
      <c r="I4910" t="s">
        <v>15</v>
      </c>
      <c r="J4910" t="s">
        <v>27</v>
      </c>
      <c r="K4910" s="2">
        <v>423.97</v>
      </c>
      <c r="L4910" t="s">
        <v>34</v>
      </c>
      <c r="M4910">
        <f>YEAR(Table1[[#This Row],[order_date]])</f>
        <v>2023</v>
      </c>
      <c r="N4910">
        <f>MONTH(Table1[[#This Row],[order_date]])</f>
        <v>9</v>
      </c>
      <c r="O4910" s="3">
        <f>Table1[[#This Row],[sales]]-Table1[[#This Row],[profit]]</f>
        <v>3586.3100000000004</v>
      </c>
      <c r="P4910" s="3">
        <f>Table1[[#This Row],[sales]]*Table1[[#This Row],[quantity]]</f>
        <v>12030.84</v>
      </c>
      <c r="Q4910" s="9">
        <f>Table1[[#This Row],[delivery_date]]-Table1[[#This Row],[order_date]]</f>
        <v>5</v>
      </c>
    </row>
    <row r="4911" spans="1:17" x14ac:dyDescent="0.35">
      <c r="A4911" t="s">
        <v>4942</v>
      </c>
      <c r="B4911" t="s">
        <v>13</v>
      </c>
      <c r="C4911" t="s">
        <v>20</v>
      </c>
      <c r="D4911" s="2">
        <v>2804.64</v>
      </c>
      <c r="E4911">
        <v>0.14000000000000001</v>
      </c>
      <c r="F4911">
        <v>2</v>
      </c>
      <c r="G4911" s="1">
        <v>45290</v>
      </c>
      <c r="H4911" s="1">
        <v>45294</v>
      </c>
      <c r="I4911" t="s">
        <v>31</v>
      </c>
      <c r="J4911" t="s">
        <v>27</v>
      </c>
      <c r="K4911" s="2">
        <v>323.54000000000002</v>
      </c>
      <c r="L4911" t="s">
        <v>17</v>
      </c>
      <c r="M4911">
        <f>YEAR(Table1[[#This Row],[order_date]])</f>
        <v>2023</v>
      </c>
      <c r="N4911">
        <f>MONTH(Table1[[#This Row],[order_date]])</f>
        <v>12</v>
      </c>
      <c r="O4911" s="3">
        <f>Table1[[#This Row],[sales]]-Table1[[#This Row],[profit]]</f>
        <v>2481.1</v>
      </c>
      <c r="P4911" s="3">
        <f>Table1[[#This Row],[sales]]*Table1[[#This Row],[quantity]]</f>
        <v>5609.28</v>
      </c>
      <c r="Q4911" s="9">
        <f>Table1[[#This Row],[delivery_date]]-Table1[[#This Row],[order_date]]</f>
        <v>4</v>
      </c>
    </row>
    <row r="4912" spans="1:17" x14ac:dyDescent="0.35">
      <c r="A4912" t="s">
        <v>4943</v>
      </c>
      <c r="B4912" t="s">
        <v>19</v>
      </c>
      <c r="C4912" t="s">
        <v>26</v>
      </c>
      <c r="D4912" s="2">
        <v>942.15</v>
      </c>
      <c r="E4912">
        <v>0.33</v>
      </c>
      <c r="F4912">
        <v>7</v>
      </c>
      <c r="G4912" s="1">
        <v>45599</v>
      </c>
      <c r="H4912" s="1">
        <v>45601</v>
      </c>
      <c r="I4912" t="s">
        <v>15</v>
      </c>
      <c r="J4912" t="s">
        <v>16</v>
      </c>
      <c r="K4912" s="2">
        <v>73.86</v>
      </c>
      <c r="L4912" t="s">
        <v>39</v>
      </c>
      <c r="M4912">
        <f>YEAR(Table1[[#This Row],[order_date]])</f>
        <v>2024</v>
      </c>
      <c r="N4912">
        <f>MONTH(Table1[[#This Row],[order_date]])</f>
        <v>11</v>
      </c>
      <c r="O4912" s="3">
        <f>Table1[[#This Row],[sales]]-Table1[[#This Row],[profit]]</f>
        <v>868.29</v>
      </c>
      <c r="P4912" s="3">
        <f>Table1[[#This Row],[sales]]*Table1[[#This Row],[quantity]]</f>
        <v>6595.05</v>
      </c>
      <c r="Q4912" s="9">
        <f>Table1[[#This Row],[delivery_date]]-Table1[[#This Row],[order_date]]</f>
        <v>2</v>
      </c>
    </row>
    <row r="4913" spans="1:17" x14ac:dyDescent="0.35">
      <c r="A4913" t="s">
        <v>4944</v>
      </c>
      <c r="B4913" t="s">
        <v>25</v>
      </c>
      <c r="C4913" t="s">
        <v>33</v>
      </c>
      <c r="D4913" s="2">
        <v>4899.25</v>
      </c>
      <c r="E4913">
        <v>0.02</v>
      </c>
      <c r="F4913">
        <v>7</v>
      </c>
      <c r="G4913" s="1">
        <v>45408</v>
      </c>
      <c r="H4913" s="1">
        <v>45413</v>
      </c>
      <c r="I4913" t="s">
        <v>31</v>
      </c>
      <c r="J4913" t="s">
        <v>27</v>
      </c>
      <c r="K4913" s="2">
        <v>1291.29</v>
      </c>
      <c r="L4913" t="s">
        <v>28</v>
      </c>
      <c r="M4913">
        <f>YEAR(Table1[[#This Row],[order_date]])</f>
        <v>2024</v>
      </c>
      <c r="N4913">
        <f>MONTH(Table1[[#This Row],[order_date]])</f>
        <v>4</v>
      </c>
      <c r="O4913" s="3">
        <f>Table1[[#This Row],[sales]]-Table1[[#This Row],[profit]]</f>
        <v>3607.96</v>
      </c>
      <c r="P4913" s="3">
        <f>Table1[[#This Row],[sales]]*Table1[[#This Row],[quantity]]</f>
        <v>34294.75</v>
      </c>
      <c r="Q4913" s="9">
        <f>Table1[[#This Row],[delivery_date]]-Table1[[#This Row],[order_date]]</f>
        <v>5</v>
      </c>
    </row>
    <row r="4914" spans="1:17" x14ac:dyDescent="0.35">
      <c r="A4914" t="s">
        <v>4945</v>
      </c>
      <c r="B4914" t="s">
        <v>13</v>
      </c>
      <c r="C4914" t="s">
        <v>26</v>
      </c>
      <c r="D4914" s="2">
        <v>995.42</v>
      </c>
      <c r="E4914">
        <v>0</v>
      </c>
      <c r="F4914">
        <v>6</v>
      </c>
      <c r="G4914" s="1">
        <v>45624</v>
      </c>
      <c r="H4914" s="1">
        <v>45630</v>
      </c>
      <c r="I4914" t="s">
        <v>21</v>
      </c>
      <c r="J4914" t="s">
        <v>27</v>
      </c>
      <c r="K4914" s="2">
        <v>249.39</v>
      </c>
      <c r="L4914" t="s">
        <v>17</v>
      </c>
      <c r="M4914">
        <f>YEAR(Table1[[#This Row],[order_date]])</f>
        <v>2024</v>
      </c>
      <c r="N4914">
        <f>MONTH(Table1[[#This Row],[order_date]])</f>
        <v>11</v>
      </c>
      <c r="O4914" s="3">
        <f>Table1[[#This Row],[sales]]-Table1[[#This Row],[profit]]</f>
        <v>746.03</v>
      </c>
      <c r="P4914" s="3">
        <f>Table1[[#This Row],[sales]]*Table1[[#This Row],[quantity]]</f>
        <v>5972.5199999999995</v>
      </c>
      <c r="Q4914" s="9">
        <f>Table1[[#This Row],[delivery_date]]-Table1[[#This Row],[order_date]]</f>
        <v>6</v>
      </c>
    </row>
    <row r="4915" spans="1:17" x14ac:dyDescent="0.35">
      <c r="A4915" t="s">
        <v>4946</v>
      </c>
      <c r="B4915" t="s">
        <v>25</v>
      </c>
      <c r="C4915" t="s">
        <v>20</v>
      </c>
      <c r="D4915" s="2">
        <v>4565.08</v>
      </c>
      <c r="E4915">
        <v>0.01</v>
      </c>
      <c r="F4915">
        <v>4</v>
      </c>
      <c r="G4915" s="1">
        <v>45136</v>
      </c>
      <c r="H4915" s="1">
        <v>45140</v>
      </c>
      <c r="I4915" t="s">
        <v>21</v>
      </c>
      <c r="J4915" t="s">
        <v>16</v>
      </c>
      <c r="K4915" s="2">
        <v>549.62</v>
      </c>
      <c r="L4915" t="s">
        <v>17</v>
      </c>
      <c r="M4915">
        <f>YEAR(Table1[[#This Row],[order_date]])</f>
        <v>2023</v>
      </c>
      <c r="N4915">
        <f>MONTH(Table1[[#This Row],[order_date]])</f>
        <v>7</v>
      </c>
      <c r="O4915" s="3">
        <f>Table1[[#This Row],[sales]]-Table1[[#This Row],[profit]]</f>
        <v>4015.46</v>
      </c>
      <c r="P4915" s="3">
        <f>Table1[[#This Row],[sales]]*Table1[[#This Row],[quantity]]</f>
        <v>18260.32</v>
      </c>
      <c r="Q4915" s="9">
        <f>Table1[[#This Row],[delivery_date]]-Table1[[#This Row],[order_date]]</f>
        <v>4</v>
      </c>
    </row>
    <row r="4916" spans="1:17" x14ac:dyDescent="0.35">
      <c r="A4916" t="s">
        <v>4947</v>
      </c>
      <c r="B4916" t="s">
        <v>13</v>
      </c>
      <c r="C4916" t="s">
        <v>14</v>
      </c>
      <c r="D4916" s="2">
        <v>1119.8800000000001</v>
      </c>
      <c r="E4916">
        <v>0.22</v>
      </c>
      <c r="F4916">
        <v>3</v>
      </c>
      <c r="G4916" s="1">
        <v>45480</v>
      </c>
      <c r="H4916" s="1">
        <v>45486</v>
      </c>
      <c r="I4916" t="s">
        <v>15</v>
      </c>
      <c r="J4916" t="s">
        <v>22</v>
      </c>
      <c r="K4916" s="2">
        <v>106.31</v>
      </c>
      <c r="L4916" t="s">
        <v>34</v>
      </c>
      <c r="M4916">
        <f>YEAR(Table1[[#This Row],[order_date]])</f>
        <v>2024</v>
      </c>
      <c r="N4916">
        <f>MONTH(Table1[[#This Row],[order_date]])</f>
        <v>7</v>
      </c>
      <c r="O4916" s="3">
        <f>Table1[[#This Row],[sales]]-Table1[[#This Row],[profit]]</f>
        <v>1013.5700000000002</v>
      </c>
      <c r="P4916" s="3">
        <f>Table1[[#This Row],[sales]]*Table1[[#This Row],[quantity]]</f>
        <v>3359.6400000000003</v>
      </c>
      <c r="Q4916" s="9">
        <f>Table1[[#This Row],[delivery_date]]-Table1[[#This Row],[order_date]]</f>
        <v>6</v>
      </c>
    </row>
    <row r="4917" spans="1:17" x14ac:dyDescent="0.35">
      <c r="A4917" t="s">
        <v>4948</v>
      </c>
      <c r="B4917" t="s">
        <v>41</v>
      </c>
      <c r="C4917" t="s">
        <v>33</v>
      </c>
      <c r="D4917" s="2">
        <v>1931.37</v>
      </c>
      <c r="E4917">
        <v>0.28000000000000003</v>
      </c>
      <c r="F4917">
        <v>7</v>
      </c>
      <c r="G4917" s="1">
        <v>45148</v>
      </c>
      <c r="H4917" s="1">
        <v>45152</v>
      </c>
      <c r="I4917" t="s">
        <v>21</v>
      </c>
      <c r="J4917" t="s">
        <v>27</v>
      </c>
      <c r="K4917" s="2">
        <v>482.05</v>
      </c>
      <c r="L4917" t="s">
        <v>48</v>
      </c>
      <c r="M4917">
        <f>YEAR(Table1[[#This Row],[order_date]])</f>
        <v>2023</v>
      </c>
      <c r="N4917">
        <f>MONTH(Table1[[#This Row],[order_date]])</f>
        <v>8</v>
      </c>
      <c r="O4917" s="3">
        <f>Table1[[#This Row],[sales]]-Table1[[#This Row],[profit]]</f>
        <v>1449.32</v>
      </c>
      <c r="P4917" s="3">
        <f>Table1[[#This Row],[sales]]*Table1[[#This Row],[quantity]]</f>
        <v>13519.59</v>
      </c>
      <c r="Q4917" s="9">
        <f>Table1[[#This Row],[delivery_date]]-Table1[[#This Row],[order_date]]</f>
        <v>4</v>
      </c>
    </row>
    <row r="4918" spans="1:17" x14ac:dyDescent="0.35">
      <c r="A4918" t="s">
        <v>4949</v>
      </c>
      <c r="B4918" t="s">
        <v>13</v>
      </c>
      <c r="C4918" t="s">
        <v>20</v>
      </c>
      <c r="D4918" s="2">
        <v>2256.41</v>
      </c>
      <c r="E4918">
        <v>0</v>
      </c>
      <c r="F4918">
        <v>3</v>
      </c>
      <c r="G4918" s="1">
        <v>45228</v>
      </c>
      <c r="H4918" s="1">
        <v>45231</v>
      </c>
      <c r="I4918" t="s">
        <v>21</v>
      </c>
      <c r="J4918" t="s">
        <v>16</v>
      </c>
      <c r="K4918" s="2">
        <v>374.26</v>
      </c>
      <c r="L4918" t="s">
        <v>34</v>
      </c>
      <c r="M4918">
        <f>YEAR(Table1[[#This Row],[order_date]])</f>
        <v>2023</v>
      </c>
      <c r="N4918">
        <f>MONTH(Table1[[#This Row],[order_date]])</f>
        <v>10</v>
      </c>
      <c r="O4918" s="3">
        <f>Table1[[#This Row],[sales]]-Table1[[#This Row],[profit]]</f>
        <v>1882.1499999999999</v>
      </c>
      <c r="P4918" s="3">
        <f>Table1[[#This Row],[sales]]*Table1[[#This Row],[quantity]]</f>
        <v>6769.23</v>
      </c>
      <c r="Q4918" s="9">
        <f>Table1[[#This Row],[delivery_date]]-Table1[[#This Row],[order_date]]</f>
        <v>3</v>
      </c>
    </row>
    <row r="4919" spans="1:17" x14ac:dyDescent="0.35">
      <c r="A4919" t="s">
        <v>4950</v>
      </c>
      <c r="B4919" t="s">
        <v>19</v>
      </c>
      <c r="C4919" t="s">
        <v>14</v>
      </c>
      <c r="D4919" s="2">
        <v>4614.74</v>
      </c>
      <c r="E4919">
        <v>0.2</v>
      </c>
      <c r="F4919">
        <v>9</v>
      </c>
      <c r="G4919" s="1">
        <v>45185</v>
      </c>
      <c r="H4919" s="1">
        <v>45187</v>
      </c>
      <c r="I4919" t="s">
        <v>31</v>
      </c>
      <c r="J4919" t="s">
        <v>22</v>
      </c>
      <c r="K4919" s="2">
        <v>609.04</v>
      </c>
      <c r="L4919" t="s">
        <v>34</v>
      </c>
      <c r="M4919">
        <f>YEAR(Table1[[#This Row],[order_date]])</f>
        <v>2023</v>
      </c>
      <c r="N4919">
        <f>MONTH(Table1[[#This Row],[order_date]])</f>
        <v>9</v>
      </c>
      <c r="O4919" s="3">
        <f>Table1[[#This Row],[sales]]-Table1[[#This Row],[profit]]</f>
        <v>4005.7</v>
      </c>
      <c r="P4919" s="3">
        <f>Table1[[#This Row],[sales]]*Table1[[#This Row],[quantity]]</f>
        <v>41532.659999999996</v>
      </c>
      <c r="Q4919" s="9">
        <f>Table1[[#This Row],[delivery_date]]-Table1[[#This Row],[order_date]]</f>
        <v>2</v>
      </c>
    </row>
    <row r="4920" spans="1:17" x14ac:dyDescent="0.35">
      <c r="A4920" t="s">
        <v>4951</v>
      </c>
      <c r="B4920" t="s">
        <v>13</v>
      </c>
      <c r="C4920" t="s">
        <v>36</v>
      </c>
      <c r="D4920" s="2">
        <v>4452.17</v>
      </c>
      <c r="E4920">
        <v>0.02</v>
      </c>
      <c r="F4920">
        <v>8</v>
      </c>
      <c r="G4920" s="1">
        <v>44979</v>
      </c>
      <c r="H4920" s="1">
        <v>44981</v>
      </c>
      <c r="I4920" t="s">
        <v>21</v>
      </c>
      <c r="J4920" t="s">
        <v>22</v>
      </c>
      <c r="K4920" s="2">
        <v>981.08</v>
      </c>
      <c r="L4920" t="s">
        <v>23</v>
      </c>
      <c r="M4920">
        <f>YEAR(Table1[[#This Row],[order_date]])</f>
        <v>2023</v>
      </c>
      <c r="N4920">
        <f>MONTH(Table1[[#This Row],[order_date]])</f>
        <v>2</v>
      </c>
      <c r="O4920" s="3">
        <f>Table1[[#This Row],[sales]]-Table1[[#This Row],[profit]]</f>
        <v>3471.09</v>
      </c>
      <c r="P4920" s="3">
        <f>Table1[[#This Row],[sales]]*Table1[[#This Row],[quantity]]</f>
        <v>35617.360000000001</v>
      </c>
      <c r="Q4920" s="9">
        <f>Table1[[#This Row],[delivery_date]]-Table1[[#This Row],[order_date]]</f>
        <v>2</v>
      </c>
    </row>
    <row r="4921" spans="1:17" x14ac:dyDescent="0.35">
      <c r="A4921" t="s">
        <v>4952</v>
      </c>
      <c r="B4921" t="s">
        <v>25</v>
      </c>
      <c r="C4921" t="s">
        <v>20</v>
      </c>
      <c r="D4921" s="2">
        <v>4133.78</v>
      </c>
      <c r="E4921">
        <v>0.33</v>
      </c>
      <c r="F4921">
        <v>7</v>
      </c>
      <c r="G4921" s="1">
        <v>44988</v>
      </c>
      <c r="H4921" s="1">
        <v>44991</v>
      </c>
      <c r="I4921" t="s">
        <v>15</v>
      </c>
      <c r="J4921" t="s">
        <v>27</v>
      </c>
      <c r="K4921" s="2">
        <v>604.51</v>
      </c>
      <c r="L4921" t="s">
        <v>34</v>
      </c>
      <c r="M4921">
        <f>YEAR(Table1[[#This Row],[order_date]])</f>
        <v>2023</v>
      </c>
      <c r="N4921">
        <f>MONTH(Table1[[#This Row],[order_date]])</f>
        <v>3</v>
      </c>
      <c r="O4921" s="3">
        <f>Table1[[#This Row],[sales]]-Table1[[#This Row],[profit]]</f>
        <v>3529.2699999999995</v>
      </c>
      <c r="P4921" s="3">
        <f>Table1[[#This Row],[sales]]*Table1[[#This Row],[quantity]]</f>
        <v>28936.46</v>
      </c>
      <c r="Q4921" s="9">
        <f>Table1[[#This Row],[delivery_date]]-Table1[[#This Row],[order_date]]</f>
        <v>3</v>
      </c>
    </row>
    <row r="4922" spans="1:17" x14ac:dyDescent="0.35">
      <c r="A4922" t="s">
        <v>4953</v>
      </c>
      <c r="B4922" t="s">
        <v>25</v>
      </c>
      <c r="C4922" t="s">
        <v>36</v>
      </c>
      <c r="D4922" s="2">
        <v>1945.71</v>
      </c>
      <c r="E4922">
        <v>0.32</v>
      </c>
      <c r="F4922">
        <v>2</v>
      </c>
      <c r="G4922" s="1">
        <v>45411</v>
      </c>
      <c r="H4922" s="1">
        <v>45415</v>
      </c>
      <c r="I4922" t="s">
        <v>21</v>
      </c>
      <c r="J4922" t="s">
        <v>16</v>
      </c>
      <c r="K4922" s="2">
        <v>451.43</v>
      </c>
      <c r="L4922" t="s">
        <v>34</v>
      </c>
      <c r="M4922">
        <f>YEAR(Table1[[#This Row],[order_date]])</f>
        <v>2024</v>
      </c>
      <c r="N4922">
        <f>MONTH(Table1[[#This Row],[order_date]])</f>
        <v>4</v>
      </c>
      <c r="O4922" s="3">
        <f>Table1[[#This Row],[sales]]-Table1[[#This Row],[profit]]</f>
        <v>1494.28</v>
      </c>
      <c r="P4922" s="3">
        <f>Table1[[#This Row],[sales]]*Table1[[#This Row],[quantity]]</f>
        <v>3891.42</v>
      </c>
      <c r="Q4922" s="9">
        <f>Table1[[#This Row],[delivery_date]]-Table1[[#This Row],[order_date]]</f>
        <v>4</v>
      </c>
    </row>
    <row r="4923" spans="1:17" x14ac:dyDescent="0.35">
      <c r="A4923" t="s">
        <v>4954</v>
      </c>
      <c r="B4923" t="s">
        <v>13</v>
      </c>
      <c r="C4923" t="s">
        <v>26</v>
      </c>
      <c r="D4923" s="2">
        <v>122.02</v>
      </c>
      <c r="E4923">
        <v>0.39</v>
      </c>
      <c r="F4923">
        <v>3</v>
      </c>
      <c r="G4923" s="1">
        <v>45329</v>
      </c>
      <c r="H4923" s="1">
        <v>45333</v>
      </c>
      <c r="I4923" t="s">
        <v>21</v>
      </c>
      <c r="J4923" t="s">
        <v>22</v>
      </c>
      <c r="K4923" s="2">
        <v>12.49</v>
      </c>
      <c r="L4923" t="s">
        <v>34</v>
      </c>
      <c r="M4923">
        <f>YEAR(Table1[[#This Row],[order_date]])</f>
        <v>2024</v>
      </c>
      <c r="N4923">
        <f>MONTH(Table1[[#This Row],[order_date]])</f>
        <v>2</v>
      </c>
      <c r="O4923" s="3">
        <f>Table1[[#This Row],[sales]]-Table1[[#This Row],[profit]]</f>
        <v>109.53</v>
      </c>
      <c r="P4923" s="3">
        <f>Table1[[#This Row],[sales]]*Table1[[#This Row],[quantity]]</f>
        <v>366.06</v>
      </c>
      <c r="Q4923" s="9">
        <f>Table1[[#This Row],[delivery_date]]-Table1[[#This Row],[order_date]]</f>
        <v>4</v>
      </c>
    </row>
    <row r="4924" spans="1:17" x14ac:dyDescent="0.35">
      <c r="A4924" t="s">
        <v>4955</v>
      </c>
      <c r="B4924" t="s">
        <v>19</v>
      </c>
      <c r="C4924" t="s">
        <v>36</v>
      </c>
      <c r="D4924" s="2">
        <v>3439.76</v>
      </c>
      <c r="E4924">
        <v>0.27</v>
      </c>
      <c r="F4924">
        <v>8</v>
      </c>
      <c r="G4924" s="1">
        <v>45369</v>
      </c>
      <c r="H4924" s="1">
        <v>45376</v>
      </c>
      <c r="I4924" t="s">
        <v>31</v>
      </c>
      <c r="J4924" t="s">
        <v>22</v>
      </c>
      <c r="K4924" s="2">
        <v>660.41</v>
      </c>
      <c r="L4924" t="s">
        <v>17</v>
      </c>
      <c r="M4924">
        <f>YEAR(Table1[[#This Row],[order_date]])</f>
        <v>2024</v>
      </c>
      <c r="N4924">
        <f>MONTH(Table1[[#This Row],[order_date]])</f>
        <v>3</v>
      </c>
      <c r="O4924" s="3">
        <f>Table1[[#This Row],[sales]]-Table1[[#This Row],[profit]]</f>
        <v>2779.3500000000004</v>
      </c>
      <c r="P4924" s="3">
        <f>Table1[[#This Row],[sales]]*Table1[[#This Row],[quantity]]</f>
        <v>27518.080000000002</v>
      </c>
      <c r="Q4924" s="9">
        <f>Table1[[#This Row],[delivery_date]]-Table1[[#This Row],[order_date]]</f>
        <v>7</v>
      </c>
    </row>
    <row r="4925" spans="1:17" x14ac:dyDescent="0.35">
      <c r="A4925" t="s">
        <v>4956</v>
      </c>
      <c r="B4925" t="s">
        <v>41</v>
      </c>
      <c r="C4925" t="s">
        <v>20</v>
      </c>
      <c r="D4925" s="2">
        <v>2113.67</v>
      </c>
      <c r="E4925">
        <v>0.31</v>
      </c>
      <c r="F4925">
        <v>3</v>
      </c>
      <c r="G4925" s="1">
        <v>45244</v>
      </c>
      <c r="H4925" s="1">
        <v>45250</v>
      </c>
      <c r="I4925" t="s">
        <v>31</v>
      </c>
      <c r="J4925" t="s">
        <v>22</v>
      </c>
      <c r="K4925" s="2">
        <v>567.98</v>
      </c>
      <c r="L4925" t="s">
        <v>28</v>
      </c>
      <c r="M4925">
        <f>YEAR(Table1[[#This Row],[order_date]])</f>
        <v>2023</v>
      </c>
      <c r="N4925">
        <f>MONTH(Table1[[#This Row],[order_date]])</f>
        <v>11</v>
      </c>
      <c r="O4925" s="3">
        <f>Table1[[#This Row],[sales]]-Table1[[#This Row],[profit]]</f>
        <v>1545.69</v>
      </c>
      <c r="P4925" s="3">
        <f>Table1[[#This Row],[sales]]*Table1[[#This Row],[quantity]]</f>
        <v>6341.01</v>
      </c>
      <c r="Q4925" s="9">
        <f>Table1[[#This Row],[delivery_date]]-Table1[[#This Row],[order_date]]</f>
        <v>6</v>
      </c>
    </row>
    <row r="4926" spans="1:17" x14ac:dyDescent="0.35">
      <c r="A4926" t="s">
        <v>4957</v>
      </c>
      <c r="B4926" t="s">
        <v>19</v>
      </c>
      <c r="C4926" t="s">
        <v>36</v>
      </c>
      <c r="D4926" s="2">
        <v>3809.59</v>
      </c>
      <c r="E4926">
        <v>0.14000000000000001</v>
      </c>
      <c r="F4926">
        <v>8</v>
      </c>
      <c r="G4926" s="1">
        <v>45347</v>
      </c>
      <c r="H4926" s="1">
        <v>45354</v>
      </c>
      <c r="I4926" t="s">
        <v>15</v>
      </c>
      <c r="J4926" t="s">
        <v>22</v>
      </c>
      <c r="K4926" s="2">
        <v>963.26</v>
      </c>
      <c r="L4926" t="s">
        <v>23</v>
      </c>
      <c r="M4926">
        <f>YEAR(Table1[[#This Row],[order_date]])</f>
        <v>2024</v>
      </c>
      <c r="N4926">
        <f>MONTH(Table1[[#This Row],[order_date]])</f>
        <v>2</v>
      </c>
      <c r="O4926" s="3">
        <f>Table1[[#This Row],[sales]]-Table1[[#This Row],[profit]]</f>
        <v>2846.33</v>
      </c>
      <c r="P4926" s="3">
        <f>Table1[[#This Row],[sales]]*Table1[[#This Row],[quantity]]</f>
        <v>30476.720000000001</v>
      </c>
      <c r="Q4926" s="9">
        <f>Table1[[#This Row],[delivery_date]]-Table1[[#This Row],[order_date]]</f>
        <v>7</v>
      </c>
    </row>
    <row r="4927" spans="1:17" x14ac:dyDescent="0.35">
      <c r="A4927" t="s">
        <v>4958</v>
      </c>
      <c r="B4927" t="s">
        <v>41</v>
      </c>
      <c r="C4927" t="s">
        <v>33</v>
      </c>
      <c r="D4927" s="2">
        <v>3994.78</v>
      </c>
      <c r="E4927">
        <v>0.04</v>
      </c>
      <c r="F4927">
        <v>4</v>
      </c>
      <c r="G4927" s="1">
        <v>45643</v>
      </c>
      <c r="H4927" s="1">
        <v>45648</v>
      </c>
      <c r="I4927" t="s">
        <v>21</v>
      </c>
      <c r="J4927" t="s">
        <v>16</v>
      </c>
      <c r="K4927" s="2">
        <v>1142.05</v>
      </c>
      <c r="L4927" t="s">
        <v>34</v>
      </c>
      <c r="M4927">
        <f>YEAR(Table1[[#This Row],[order_date]])</f>
        <v>2024</v>
      </c>
      <c r="N4927">
        <f>MONTH(Table1[[#This Row],[order_date]])</f>
        <v>12</v>
      </c>
      <c r="O4927" s="3">
        <f>Table1[[#This Row],[sales]]-Table1[[#This Row],[profit]]</f>
        <v>2852.7300000000005</v>
      </c>
      <c r="P4927" s="3">
        <f>Table1[[#This Row],[sales]]*Table1[[#This Row],[quantity]]</f>
        <v>15979.12</v>
      </c>
      <c r="Q4927" s="9">
        <f>Table1[[#This Row],[delivery_date]]-Table1[[#This Row],[order_date]]</f>
        <v>5</v>
      </c>
    </row>
    <row r="4928" spans="1:17" x14ac:dyDescent="0.35">
      <c r="A4928" t="s">
        <v>4959</v>
      </c>
      <c r="B4928" t="s">
        <v>25</v>
      </c>
      <c r="C4928" t="s">
        <v>20</v>
      </c>
      <c r="D4928" s="2">
        <v>2254.64</v>
      </c>
      <c r="E4928">
        <v>0.37</v>
      </c>
      <c r="F4928">
        <v>5</v>
      </c>
      <c r="G4928" s="1">
        <v>45325</v>
      </c>
      <c r="H4928" s="1">
        <v>45326</v>
      </c>
      <c r="I4928" t="s">
        <v>21</v>
      </c>
      <c r="J4928" t="s">
        <v>16</v>
      </c>
      <c r="K4928" s="2">
        <v>124.62</v>
      </c>
      <c r="L4928" t="s">
        <v>34</v>
      </c>
      <c r="M4928">
        <f>YEAR(Table1[[#This Row],[order_date]])</f>
        <v>2024</v>
      </c>
      <c r="N4928">
        <f>MONTH(Table1[[#This Row],[order_date]])</f>
        <v>2</v>
      </c>
      <c r="O4928" s="3">
        <f>Table1[[#This Row],[sales]]-Table1[[#This Row],[profit]]</f>
        <v>2130.02</v>
      </c>
      <c r="P4928" s="3">
        <f>Table1[[#This Row],[sales]]*Table1[[#This Row],[quantity]]</f>
        <v>11273.199999999999</v>
      </c>
      <c r="Q4928" s="9">
        <f>Table1[[#This Row],[delivery_date]]-Table1[[#This Row],[order_date]]</f>
        <v>1</v>
      </c>
    </row>
    <row r="4929" spans="1:17" x14ac:dyDescent="0.35">
      <c r="A4929" t="s">
        <v>4960</v>
      </c>
      <c r="B4929" t="s">
        <v>19</v>
      </c>
      <c r="C4929" t="s">
        <v>14</v>
      </c>
      <c r="D4929" s="2">
        <v>3765.7</v>
      </c>
      <c r="E4929">
        <v>0.31</v>
      </c>
      <c r="F4929">
        <v>9</v>
      </c>
      <c r="G4929" s="1">
        <v>45016</v>
      </c>
      <c r="H4929" s="1">
        <v>45022</v>
      </c>
      <c r="I4929" t="s">
        <v>31</v>
      </c>
      <c r="J4929" t="s">
        <v>22</v>
      </c>
      <c r="K4929" s="2">
        <v>1062.4000000000001</v>
      </c>
      <c r="L4929" t="s">
        <v>34</v>
      </c>
      <c r="M4929">
        <f>YEAR(Table1[[#This Row],[order_date]])</f>
        <v>2023</v>
      </c>
      <c r="N4929">
        <f>MONTH(Table1[[#This Row],[order_date]])</f>
        <v>3</v>
      </c>
      <c r="O4929" s="3">
        <f>Table1[[#This Row],[sales]]-Table1[[#This Row],[profit]]</f>
        <v>2703.2999999999997</v>
      </c>
      <c r="P4929" s="3">
        <f>Table1[[#This Row],[sales]]*Table1[[#This Row],[quantity]]</f>
        <v>33891.299999999996</v>
      </c>
      <c r="Q4929" s="9">
        <f>Table1[[#This Row],[delivery_date]]-Table1[[#This Row],[order_date]]</f>
        <v>6</v>
      </c>
    </row>
    <row r="4930" spans="1:17" x14ac:dyDescent="0.35">
      <c r="A4930" t="s">
        <v>4961</v>
      </c>
      <c r="B4930" t="s">
        <v>41</v>
      </c>
      <c r="C4930" t="s">
        <v>36</v>
      </c>
      <c r="D4930" s="2">
        <v>4215.6899999999996</v>
      </c>
      <c r="E4930">
        <v>0.47</v>
      </c>
      <c r="F4930">
        <v>2</v>
      </c>
      <c r="G4930" s="1">
        <v>45508</v>
      </c>
      <c r="H4930" s="1">
        <v>45511</v>
      </c>
      <c r="I4930" t="s">
        <v>21</v>
      </c>
      <c r="J4930" t="s">
        <v>22</v>
      </c>
      <c r="K4930" s="2">
        <v>464.19</v>
      </c>
      <c r="L4930" t="s">
        <v>48</v>
      </c>
      <c r="M4930">
        <f>YEAR(Table1[[#This Row],[order_date]])</f>
        <v>2024</v>
      </c>
      <c r="N4930">
        <f>MONTH(Table1[[#This Row],[order_date]])</f>
        <v>8</v>
      </c>
      <c r="O4930" s="3">
        <f>Table1[[#This Row],[sales]]-Table1[[#This Row],[profit]]</f>
        <v>3751.4999999999995</v>
      </c>
      <c r="P4930" s="3">
        <f>Table1[[#This Row],[sales]]*Table1[[#This Row],[quantity]]</f>
        <v>8431.3799999999992</v>
      </c>
      <c r="Q4930" s="9">
        <f>Table1[[#This Row],[delivery_date]]-Table1[[#This Row],[order_date]]</f>
        <v>3</v>
      </c>
    </row>
    <row r="4931" spans="1:17" x14ac:dyDescent="0.35">
      <c r="A4931" t="s">
        <v>4962</v>
      </c>
      <c r="B4931" t="s">
        <v>13</v>
      </c>
      <c r="C4931" t="s">
        <v>33</v>
      </c>
      <c r="D4931" s="2">
        <v>4649.53</v>
      </c>
      <c r="E4931">
        <v>0.49</v>
      </c>
      <c r="F4931">
        <v>3</v>
      </c>
      <c r="G4931" s="1">
        <v>45529</v>
      </c>
      <c r="H4931" s="1">
        <v>45536</v>
      </c>
      <c r="I4931" t="s">
        <v>31</v>
      </c>
      <c r="J4931" t="s">
        <v>27</v>
      </c>
      <c r="K4931" s="2">
        <v>1330.27</v>
      </c>
      <c r="L4931" t="s">
        <v>48</v>
      </c>
      <c r="M4931">
        <f>YEAR(Table1[[#This Row],[order_date]])</f>
        <v>2024</v>
      </c>
      <c r="N4931">
        <f>MONTH(Table1[[#This Row],[order_date]])</f>
        <v>8</v>
      </c>
      <c r="O4931" s="3">
        <f>Table1[[#This Row],[sales]]-Table1[[#This Row],[profit]]</f>
        <v>3319.2599999999998</v>
      </c>
      <c r="P4931" s="3">
        <f>Table1[[#This Row],[sales]]*Table1[[#This Row],[quantity]]</f>
        <v>13948.59</v>
      </c>
      <c r="Q4931" s="9">
        <f>Table1[[#This Row],[delivery_date]]-Table1[[#This Row],[order_date]]</f>
        <v>7</v>
      </c>
    </row>
    <row r="4932" spans="1:17" x14ac:dyDescent="0.35">
      <c r="A4932" t="s">
        <v>4963</v>
      </c>
      <c r="B4932" t="s">
        <v>25</v>
      </c>
      <c r="C4932" t="s">
        <v>26</v>
      </c>
      <c r="D4932" s="2">
        <v>2954.03</v>
      </c>
      <c r="E4932">
        <v>0.42</v>
      </c>
      <c r="F4932">
        <v>1</v>
      </c>
      <c r="G4932" s="1">
        <v>45422</v>
      </c>
      <c r="H4932" s="1">
        <v>45427</v>
      </c>
      <c r="I4932" t="s">
        <v>15</v>
      </c>
      <c r="J4932" t="s">
        <v>16</v>
      </c>
      <c r="K4932" s="2">
        <v>336.18</v>
      </c>
      <c r="L4932" t="s">
        <v>17</v>
      </c>
      <c r="M4932">
        <f>YEAR(Table1[[#This Row],[order_date]])</f>
        <v>2024</v>
      </c>
      <c r="N4932">
        <f>MONTH(Table1[[#This Row],[order_date]])</f>
        <v>5</v>
      </c>
      <c r="O4932" s="3">
        <f>Table1[[#This Row],[sales]]-Table1[[#This Row],[profit]]</f>
        <v>2617.8500000000004</v>
      </c>
      <c r="P4932" s="3">
        <f>Table1[[#This Row],[sales]]*Table1[[#This Row],[quantity]]</f>
        <v>2954.03</v>
      </c>
      <c r="Q4932" s="9">
        <f>Table1[[#This Row],[delivery_date]]-Table1[[#This Row],[order_date]]</f>
        <v>5</v>
      </c>
    </row>
    <row r="4933" spans="1:17" x14ac:dyDescent="0.35">
      <c r="A4933" t="s">
        <v>4964</v>
      </c>
      <c r="B4933" t="s">
        <v>13</v>
      </c>
      <c r="C4933" t="s">
        <v>26</v>
      </c>
      <c r="D4933" s="2">
        <v>3914.55</v>
      </c>
      <c r="E4933">
        <v>0.49</v>
      </c>
      <c r="F4933">
        <v>8</v>
      </c>
      <c r="G4933" s="1">
        <v>45271</v>
      </c>
      <c r="H4933" s="1">
        <v>45273</v>
      </c>
      <c r="I4933" t="s">
        <v>31</v>
      </c>
      <c r="J4933" t="s">
        <v>16</v>
      </c>
      <c r="K4933" s="2">
        <v>378.93</v>
      </c>
      <c r="L4933" t="s">
        <v>39</v>
      </c>
      <c r="M4933">
        <f>YEAR(Table1[[#This Row],[order_date]])</f>
        <v>2023</v>
      </c>
      <c r="N4933">
        <f>MONTH(Table1[[#This Row],[order_date]])</f>
        <v>12</v>
      </c>
      <c r="O4933" s="3">
        <f>Table1[[#This Row],[sales]]-Table1[[#This Row],[profit]]</f>
        <v>3535.6200000000003</v>
      </c>
      <c r="P4933" s="3">
        <f>Table1[[#This Row],[sales]]*Table1[[#This Row],[quantity]]</f>
        <v>31316.400000000001</v>
      </c>
      <c r="Q4933" s="9">
        <f>Table1[[#This Row],[delivery_date]]-Table1[[#This Row],[order_date]]</f>
        <v>2</v>
      </c>
    </row>
    <row r="4934" spans="1:17" x14ac:dyDescent="0.35">
      <c r="A4934" t="s">
        <v>4965</v>
      </c>
      <c r="B4934" t="s">
        <v>25</v>
      </c>
      <c r="C4934" t="s">
        <v>36</v>
      </c>
      <c r="D4934" s="2">
        <v>2523.37</v>
      </c>
      <c r="E4934">
        <v>0.32</v>
      </c>
      <c r="F4934">
        <v>9</v>
      </c>
      <c r="G4934" s="1">
        <v>45360</v>
      </c>
      <c r="H4934" s="1">
        <v>45362</v>
      </c>
      <c r="I4934" t="s">
        <v>15</v>
      </c>
      <c r="J4934" t="s">
        <v>22</v>
      </c>
      <c r="K4934" s="2">
        <v>522.16999999999996</v>
      </c>
      <c r="L4934" t="s">
        <v>17</v>
      </c>
      <c r="M4934">
        <f>YEAR(Table1[[#This Row],[order_date]])</f>
        <v>2024</v>
      </c>
      <c r="N4934">
        <f>MONTH(Table1[[#This Row],[order_date]])</f>
        <v>3</v>
      </c>
      <c r="O4934" s="3">
        <f>Table1[[#This Row],[sales]]-Table1[[#This Row],[profit]]</f>
        <v>2001.1999999999998</v>
      </c>
      <c r="P4934" s="3">
        <f>Table1[[#This Row],[sales]]*Table1[[#This Row],[quantity]]</f>
        <v>22710.329999999998</v>
      </c>
      <c r="Q4934" s="9">
        <f>Table1[[#This Row],[delivery_date]]-Table1[[#This Row],[order_date]]</f>
        <v>2</v>
      </c>
    </row>
    <row r="4935" spans="1:17" x14ac:dyDescent="0.35">
      <c r="A4935" t="s">
        <v>4966</v>
      </c>
      <c r="B4935" t="s">
        <v>19</v>
      </c>
      <c r="C4935" t="s">
        <v>26</v>
      </c>
      <c r="D4935" s="2">
        <v>304.14999999999998</v>
      </c>
      <c r="E4935">
        <v>0.05</v>
      </c>
      <c r="F4935">
        <v>9</v>
      </c>
      <c r="G4935" s="1">
        <v>45485</v>
      </c>
      <c r="H4935" s="1">
        <v>45487</v>
      </c>
      <c r="I4935" t="s">
        <v>21</v>
      </c>
      <c r="J4935" t="s">
        <v>27</v>
      </c>
      <c r="K4935" s="2">
        <v>70.459999999999994</v>
      </c>
      <c r="L4935" t="s">
        <v>34</v>
      </c>
      <c r="M4935">
        <f>YEAR(Table1[[#This Row],[order_date]])</f>
        <v>2024</v>
      </c>
      <c r="N4935">
        <f>MONTH(Table1[[#This Row],[order_date]])</f>
        <v>7</v>
      </c>
      <c r="O4935" s="3">
        <f>Table1[[#This Row],[sales]]-Table1[[#This Row],[profit]]</f>
        <v>233.69</v>
      </c>
      <c r="P4935" s="3">
        <f>Table1[[#This Row],[sales]]*Table1[[#This Row],[quantity]]</f>
        <v>2737.35</v>
      </c>
      <c r="Q4935" s="9">
        <f>Table1[[#This Row],[delivery_date]]-Table1[[#This Row],[order_date]]</f>
        <v>2</v>
      </c>
    </row>
    <row r="4936" spans="1:17" x14ac:dyDescent="0.35">
      <c r="A4936" t="s">
        <v>4967</v>
      </c>
      <c r="B4936" t="s">
        <v>19</v>
      </c>
      <c r="C4936" t="s">
        <v>14</v>
      </c>
      <c r="D4936" s="2">
        <v>860.58</v>
      </c>
      <c r="E4936">
        <v>0.04</v>
      </c>
      <c r="F4936">
        <v>3</v>
      </c>
      <c r="G4936" s="1">
        <v>45454</v>
      </c>
      <c r="H4936" s="1">
        <v>45455</v>
      </c>
      <c r="I4936" t="s">
        <v>21</v>
      </c>
      <c r="J4936" t="s">
        <v>16</v>
      </c>
      <c r="K4936" s="2">
        <v>250.02</v>
      </c>
      <c r="L4936" t="s">
        <v>23</v>
      </c>
      <c r="M4936">
        <f>YEAR(Table1[[#This Row],[order_date]])</f>
        <v>2024</v>
      </c>
      <c r="N4936">
        <f>MONTH(Table1[[#This Row],[order_date]])</f>
        <v>6</v>
      </c>
      <c r="O4936" s="3">
        <f>Table1[[#This Row],[sales]]-Table1[[#This Row],[profit]]</f>
        <v>610.56000000000006</v>
      </c>
      <c r="P4936" s="3">
        <f>Table1[[#This Row],[sales]]*Table1[[#This Row],[quantity]]</f>
        <v>2581.7400000000002</v>
      </c>
      <c r="Q4936" s="9">
        <f>Table1[[#This Row],[delivery_date]]-Table1[[#This Row],[order_date]]</f>
        <v>1</v>
      </c>
    </row>
    <row r="4937" spans="1:17" x14ac:dyDescent="0.35">
      <c r="A4937" t="s">
        <v>4968</v>
      </c>
      <c r="B4937" t="s">
        <v>25</v>
      </c>
      <c r="C4937" t="s">
        <v>20</v>
      </c>
      <c r="D4937" s="2">
        <v>728.3</v>
      </c>
      <c r="E4937">
        <v>0.4</v>
      </c>
      <c r="F4937">
        <v>5</v>
      </c>
      <c r="G4937" s="1">
        <v>45292</v>
      </c>
      <c r="H4937" s="1">
        <v>45295</v>
      </c>
      <c r="I4937" t="s">
        <v>31</v>
      </c>
      <c r="J4937" t="s">
        <v>27</v>
      </c>
      <c r="K4937" s="2">
        <v>91.25</v>
      </c>
      <c r="L4937" t="s">
        <v>48</v>
      </c>
      <c r="M4937">
        <f>YEAR(Table1[[#This Row],[order_date]])</f>
        <v>2024</v>
      </c>
      <c r="N4937">
        <f>MONTH(Table1[[#This Row],[order_date]])</f>
        <v>1</v>
      </c>
      <c r="O4937" s="3">
        <f>Table1[[#This Row],[sales]]-Table1[[#This Row],[profit]]</f>
        <v>637.04999999999995</v>
      </c>
      <c r="P4937" s="3">
        <f>Table1[[#This Row],[sales]]*Table1[[#This Row],[quantity]]</f>
        <v>3641.5</v>
      </c>
      <c r="Q4937" s="9">
        <f>Table1[[#This Row],[delivery_date]]-Table1[[#This Row],[order_date]]</f>
        <v>3</v>
      </c>
    </row>
    <row r="4938" spans="1:17" x14ac:dyDescent="0.35">
      <c r="A4938" t="s">
        <v>4969</v>
      </c>
      <c r="B4938" t="s">
        <v>25</v>
      </c>
      <c r="C4938" t="s">
        <v>33</v>
      </c>
      <c r="D4938" s="2">
        <v>941.65</v>
      </c>
      <c r="E4938">
        <v>0.12</v>
      </c>
      <c r="F4938">
        <v>9</v>
      </c>
      <c r="G4938" s="1">
        <v>45326</v>
      </c>
      <c r="H4938" s="1">
        <v>45332</v>
      </c>
      <c r="I4938" t="s">
        <v>15</v>
      </c>
      <c r="J4938" t="s">
        <v>22</v>
      </c>
      <c r="K4938" s="2">
        <v>153.5</v>
      </c>
      <c r="L4938" t="s">
        <v>48</v>
      </c>
      <c r="M4938">
        <f>YEAR(Table1[[#This Row],[order_date]])</f>
        <v>2024</v>
      </c>
      <c r="N4938">
        <f>MONTH(Table1[[#This Row],[order_date]])</f>
        <v>2</v>
      </c>
      <c r="O4938" s="3">
        <f>Table1[[#This Row],[sales]]-Table1[[#This Row],[profit]]</f>
        <v>788.15</v>
      </c>
      <c r="P4938" s="3">
        <f>Table1[[#This Row],[sales]]*Table1[[#This Row],[quantity]]</f>
        <v>8474.85</v>
      </c>
      <c r="Q4938" s="9">
        <f>Table1[[#This Row],[delivery_date]]-Table1[[#This Row],[order_date]]</f>
        <v>6</v>
      </c>
    </row>
    <row r="4939" spans="1:17" x14ac:dyDescent="0.35">
      <c r="A4939" t="s">
        <v>4970</v>
      </c>
      <c r="B4939" t="s">
        <v>25</v>
      </c>
      <c r="C4939" t="s">
        <v>36</v>
      </c>
      <c r="D4939" s="2">
        <v>150.04</v>
      </c>
      <c r="E4939">
        <v>0.03</v>
      </c>
      <c r="F4939">
        <v>5</v>
      </c>
      <c r="G4939" s="1">
        <v>45121</v>
      </c>
      <c r="H4939" s="1">
        <v>45128</v>
      </c>
      <c r="I4939" t="s">
        <v>31</v>
      </c>
      <c r="J4939" t="s">
        <v>16</v>
      </c>
      <c r="K4939" s="2">
        <v>30.19</v>
      </c>
      <c r="L4939" t="s">
        <v>39</v>
      </c>
      <c r="M4939">
        <f>YEAR(Table1[[#This Row],[order_date]])</f>
        <v>2023</v>
      </c>
      <c r="N4939">
        <f>MONTH(Table1[[#This Row],[order_date]])</f>
        <v>7</v>
      </c>
      <c r="O4939" s="3">
        <f>Table1[[#This Row],[sales]]-Table1[[#This Row],[profit]]</f>
        <v>119.85</v>
      </c>
      <c r="P4939" s="3">
        <f>Table1[[#This Row],[sales]]*Table1[[#This Row],[quantity]]</f>
        <v>750.19999999999993</v>
      </c>
      <c r="Q4939" s="9">
        <f>Table1[[#This Row],[delivery_date]]-Table1[[#This Row],[order_date]]</f>
        <v>7</v>
      </c>
    </row>
    <row r="4940" spans="1:17" x14ac:dyDescent="0.35">
      <c r="A4940" t="s">
        <v>4971</v>
      </c>
      <c r="B4940" t="s">
        <v>19</v>
      </c>
      <c r="C4940" t="s">
        <v>26</v>
      </c>
      <c r="D4940" s="2">
        <v>4307.66</v>
      </c>
      <c r="E4940">
        <v>0.24</v>
      </c>
      <c r="F4940">
        <v>1</v>
      </c>
      <c r="G4940" s="1">
        <v>45160</v>
      </c>
      <c r="H4940" s="1">
        <v>45161</v>
      </c>
      <c r="I4940" t="s">
        <v>21</v>
      </c>
      <c r="J4940" t="s">
        <v>27</v>
      </c>
      <c r="K4940" s="2">
        <v>1102.56</v>
      </c>
      <c r="L4940" t="s">
        <v>39</v>
      </c>
      <c r="M4940">
        <f>YEAR(Table1[[#This Row],[order_date]])</f>
        <v>2023</v>
      </c>
      <c r="N4940">
        <f>MONTH(Table1[[#This Row],[order_date]])</f>
        <v>8</v>
      </c>
      <c r="O4940" s="3">
        <f>Table1[[#This Row],[sales]]-Table1[[#This Row],[profit]]</f>
        <v>3205.1</v>
      </c>
      <c r="P4940" s="3">
        <f>Table1[[#This Row],[sales]]*Table1[[#This Row],[quantity]]</f>
        <v>4307.66</v>
      </c>
      <c r="Q4940" s="9">
        <f>Table1[[#This Row],[delivery_date]]-Table1[[#This Row],[order_date]]</f>
        <v>1</v>
      </c>
    </row>
    <row r="4941" spans="1:17" x14ac:dyDescent="0.35">
      <c r="A4941" t="s">
        <v>4972</v>
      </c>
      <c r="B4941" t="s">
        <v>41</v>
      </c>
      <c r="C4941" t="s">
        <v>20</v>
      </c>
      <c r="D4941" s="2">
        <v>2844.73</v>
      </c>
      <c r="E4941">
        <v>0.16</v>
      </c>
      <c r="F4941">
        <v>1</v>
      </c>
      <c r="G4941" s="1">
        <v>45525</v>
      </c>
      <c r="H4941" s="1">
        <v>45529</v>
      </c>
      <c r="I4941" t="s">
        <v>31</v>
      </c>
      <c r="J4941" t="s">
        <v>16</v>
      </c>
      <c r="K4941" s="2">
        <v>698.07</v>
      </c>
      <c r="L4941" t="s">
        <v>39</v>
      </c>
      <c r="M4941">
        <f>YEAR(Table1[[#This Row],[order_date]])</f>
        <v>2024</v>
      </c>
      <c r="N4941">
        <f>MONTH(Table1[[#This Row],[order_date]])</f>
        <v>8</v>
      </c>
      <c r="O4941" s="3">
        <f>Table1[[#This Row],[sales]]-Table1[[#This Row],[profit]]</f>
        <v>2146.66</v>
      </c>
      <c r="P4941" s="3">
        <f>Table1[[#This Row],[sales]]*Table1[[#This Row],[quantity]]</f>
        <v>2844.73</v>
      </c>
      <c r="Q4941" s="9">
        <f>Table1[[#This Row],[delivery_date]]-Table1[[#This Row],[order_date]]</f>
        <v>4</v>
      </c>
    </row>
    <row r="4942" spans="1:17" x14ac:dyDescent="0.35">
      <c r="A4942" t="s">
        <v>4973</v>
      </c>
      <c r="B4942" t="s">
        <v>13</v>
      </c>
      <c r="C4942" t="s">
        <v>14</v>
      </c>
      <c r="D4942" s="2">
        <v>1977.44</v>
      </c>
      <c r="E4942">
        <v>0.28999999999999998</v>
      </c>
      <c r="F4942">
        <v>4</v>
      </c>
      <c r="G4942" s="1">
        <v>44990</v>
      </c>
      <c r="H4942" s="1">
        <v>44994</v>
      </c>
      <c r="I4942" t="s">
        <v>21</v>
      </c>
      <c r="J4942" t="s">
        <v>22</v>
      </c>
      <c r="K4942" s="2">
        <v>565.45000000000005</v>
      </c>
      <c r="L4942" t="s">
        <v>23</v>
      </c>
      <c r="M4942">
        <f>YEAR(Table1[[#This Row],[order_date]])</f>
        <v>2023</v>
      </c>
      <c r="N4942">
        <f>MONTH(Table1[[#This Row],[order_date]])</f>
        <v>3</v>
      </c>
      <c r="O4942" s="3">
        <f>Table1[[#This Row],[sales]]-Table1[[#This Row],[profit]]</f>
        <v>1411.99</v>
      </c>
      <c r="P4942" s="3">
        <f>Table1[[#This Row],[sales]]*Table1[[#This Row],[quantity]]</f>
        <v>7909.76</v>
      </c>
      <c r="Q4942" s="9">
        <f>Table1[[#This Row],[delivery_date]]-Table1[[#This Row],[order_date]]</f>
        <v>4</v>
      </c>
    </row>
    <row r="4943" spans="1:17" x14ac:dyDescent="0.35">
      <c r="A4943" t="s">
        <v>4974</v>
      </c>
      <c r="B4943" t="s">
        <v>13</v>
      </c>
      <c r="C4943" t="s">
        <v>26</v>
      </c>
      <c r="D4943" s="2">
        <v>2107.92</v>
      </c>
      <c r="E4943">
        <v>0.3</v>
      </c>
      <c r="F4943">
        <v>7</v>
      </c>
      <c r="G4943" s="1">
        <v>45404</v>
      </c>
      <c r="H4943" s="1">
        <v>45406</v>
      </c>
      <c r="I4943" t="s">
        <v>31</v>
      </c>
      <c r="J4943" t="s">
        <v>16</v>
      </c>
      <c r="K4943" s="2">
        <v>391.01</v>
      </c>
      <c r="L4943" t="s">
        <v>34</v>
      </c>
      <c r="M4943">
        <f>YEAR(Table1[[#This Row],[order_date]])</f>
        <v>2024</v>
      </c>
      <c r="N4943">
        <f>MONTH(Table1[[#This Row],[order_date]])</f>
        <v>4</v>
      </c>
      <c r="O4943" s="3">
        <f>Table1[[#This Row],[sales]]-Table1[[#This Row],[profit]]</f>
        <v>1716.91</v>
      </c>
      <c r="P4943" s="3">
        <f>Table1[[#This Row],[sales]]*Table1[[#This Row],[quantity]]</f>
        <v>14755.44</v>
      </c>
      <c r="Q4943" s="9">
        <f>Table1[[#This Row],[delivery_date]]-Table1[[#This Row],[order_date]]</f>
        <v>2</v>
      </c>
    </row>
    <row r="4944" spans="1:17" x14ac:dyDescent="0.35">
      <c r="A4944" t="s">
        <v>4975</v>
      </c>
      <c r="B4944" t="s">
        <v>19</v>
      </c>
      <c r="C4944" t="s">
        <v>26</v>
      </c>
      <c r="D4944" s="2">
        <v>2370.42</v>
      </c>
      <c r="E4944">
        <v>0.34</v>
      </c>
      <c r="F4944">
        <v>7</v>
      </c>
      <c r="G4944" s="1">
        <v>45331</v>
      </c>
      <c r="H4944" s="1">
        <v>45334</v>
      </c>
      <c r="I4944" t="s">
        <v>15</v>
      </c>
      <c r="J4944" t="s">
        <v>22</v>
      </c>
      <c r="K4944" s="2">
        <v>605.46</v>
      </c>
      <c r="L4944" t="s">
        <v>23</v>
      </c>
      <c r="M4944">
        <f>YEAR(Table1[[#This Row],[order_date]])</f>
        <v>2024</v>
      </c>
      <c r="N4944">
        <f>MONTH(Table1[[#This Row],[order_date]])</f>
        <v>2</v>
      </c>
      <c r="O4944" s="3">
        <f>Table1[[#This Row],[sales]]-Table1[[#This Row],[profit]]</f>
        <v>1764.96</v>
      </c>
      <c r="P4944" s="3">
        <f>Table1[[#This Row],[sales]]*Table1[[#This Row],[quantity]]</f>
        <v>16592.940000000002</v>
      </c>
      <c r="Q4944" s="9">
        <f>Table1[[#This Row],[delivery_date]]-Table1[[#This Row],[order_date]]</f>
        <v>3</v>
      </c>
    </row>
    <row r="4945" spans="1:17" x14ac:dyDescent="0.35">
      <c r="A4945" t="s">
        <v>4976</v>
      </c>
      <c r="B4945" t="s">
        <v>13</v>
      </c>
      <c r="C4945" t="s">
        <v>33</v>
      </c>
      <c r="D4945" s="2">
        <v>462.03</v>
      </c>
      <c r="E4945">
        <v>0.28999999999999998</v>
      </c>
      <c r="F4945">
        <v>7</v>
      </c>
      <c r="G4945" s="1">
        <v>45628</v>
      </c>
      <c r="H4945" s="1">
        <v>45635</v>
      </c>
      <c r="I4945" t="s">
        <v>15</v>
      </c>
      <c r="J4945" t="s">
        <v>27</v>
      </c>
      <c r="K4945" s="2">
        <v>115.9</v>
      </c>
      <c r="L4945" t="s">
        <v>23</v>
      </c>
      <c r="M4945">
        <f>YEAR(Table1[[#This Row],[order_date]])</f>
        <v>2024</v>
      </c>
      <c r="N4945">
        <f>MONTH(Table1[[#This Row],[order_date]])</f>
        <v>12</v>
      </c>
      <c r="O4945" s="3">
        <f>Table1[[#This Row],[sales]]-Table1[[#This Row],[profit]]</f>
        <v>346.13</v>
      </c>
      <c r="P4945" s="3">
        <f>Table1[[#This Row],[sales]]*Table1[[#This Row],[quantity]]</f>
        <v>3234.21</v>
      </c>
      <c r="Q4945" s="9">
        <f>Table1[[#This Row],[delivery_date]]-Table1[[#This Row],[order_date]]</f>
        <v>7</v>
      </c>
    </row>
    <row r="4946" spans="1:17" x14ac:dyDescent="0.35">
      <c r="A4946" t="s">
        <v>4977</v>
      </c>
      <c r="B4946" t="s">
        <v>25</v>
      </c>
      <c r="C4946" t="s">
        <v>14</v>
      </c>
      <c r="D4946" s="2">
        <v>1445.86</v>
      </c>
      <c r="E4946">
        <v>0.19</v>
      </c>
      <c r="F4946">
        <v>6</v>
      </c>
      <c r="G4946" s="1">
        <v>45620</v>
      </c>
      <c r="H4946" s="1">
        <v>45625</v>
      </c>
      <c r="I4946" t="s">
        <v>15</v>
      </c>
      <c r="J4946" t="s">
        <v>27</v>
      </c>
      <c r="K4946" s="2">
        <v>147.1</v>
      </c>
      <c r="L4946" t="s">
        <v>48</v>
      </c>
      <c r="M4946">
        <f>YEAR(Table1[[#This Row],[order_date]])</f>
        <v>2024</v>
      </c>
      <c r="N4946">
        <f>MONTH(Table1[[#This Row],[order_date]])</f>
        <v>11</v>
      </c>
      <c r="O4946" s="3">
        <f>Table1[[#This Row],[sales]]-Table1[[#This Row],[profit]]</f>
        <v>1298.76</v>
      </c>
      <c r="P4946" s="3">
        <f>Table1[[#This Row],[sales]]*Table1[[#This Row],[quantity]]</f>
        <v>8675.16</v>
      </c>
      <c r="Q4946" s="9">
        <f>Table1[[#This Row],[delivery_date]]-Table1[[#This Row],[order_date]]</f>
        <v>5</v>
      </c>
    </row>
    <row r="4947" spans="1:17" x14ac:dyDescent="0.35">
      <c r="A4947" t="s">
        <v>4978</v>
      </c>
      <c r="B4947" t="s">
        <v>41</v>
      </c>
      <c r="C4947" t="s">
        <v>14</v>
      </c>
      <c r="D4947" s="2">
        <v>4272.97</v>
      </c>
      <c r="E4947">
        <v>0.01</v>
      </c>
      <c r="F4947">
        <v>1</v>
      </c>
      <c r="G4947" s="1">
        <v>45520</v>
      </c>
      <c r="H4947" s="1">
        <v>45524</v>
      </c>
      <c r="I4947" t="s">
        <v>31</v>
      </c>
      <c r="J4947" t="s">
        <v>27</v>
      </c>
      <c r="K4947" s="2">
        <v>581.45000000000005</v>
      </c>
      <c r="L4947" t="s">
        <v>28</v>
      </c>
      <c r="M4947">
        <f>YEAR(Table1[[#This Row],[order_date]])</f>
        <v>2024</v>
      </c>
      <c r="N4947">
        <f>MONTH(Table1[[#This Row],[order_date]])</f>
        <v>8</v>
      </c>
      <c r="O4947" s="3">
        <f>Table1[[#This Row],[sales]]-Table1[[#This Row],[profit]]</f>
        <v>3691.5200000000004</v>
      </c>
      <c r="P4947" s="3">
        <f>Table1[[#This Row],[sales]]*Table1[[#This Row],[quantity]]</f>
        <v>4272.97</v>
      </c>
      <c r="Q4947" s="9">
        <f>Table1[[#This Row],[delivery_date]]-Table1[[#This Row],[order_date]]</f>
        <v>4</v>
      </c>
    </row>
    <row r="4948" spans="1:17" x14ac:dyDescent="0.35">
      <c r="A4948" t="s">
        <v>4979</v>
      </c>
      <c r="B4948" t="s">
        <v>13</v>
      </c>
      <c r="C4948" t="s">
        <v>36</v>
      </c>
      <c r="D4948" s="2">
        <v>3744.01</v>
      </c>
      <c r="E4948">
        <v>0.45</v>
      </c>
      <c r="F4948">
        <v>3</v>
      </c>
      <c r="G4948" s="1">
        <v>45057</v>
      </c>
      <c r="H4948" s="1">
        <v>45062</v>
      </c>
      <c r="I4948" t="s">
        <v>21</v>
      </c>
      <c r="J4948" t="s">
        <v>22</v>
      </c>
      <c r="K4948" s="2">
        <v>374.25</v>
      </c>
      <c r="L4948" t="s">
        <v>23</v>
      </c>
      <c r="M4948">
        <f>YEAR(Table1[[#This Row],[order_date]])</f>
        <v>2023</v>
      </c>
      <c r="N4948">
        <f>MONTH(Table1[[#This Row],[order_date]])</f>
        <v>5</v>
      </c>
      <c r="O4948" s="3">
        <f>Table1[[#This Row],[sales]]-Table1[[#This Row],[profit]]</f>
        <v>3369.76</v>
      </c>
      <c r="P4948" s="3">
        <f>Table1[[#This Row],[sales]]*Table1[[#This Row],[quantity]]</f>
        <v>11232.03</v>
      </c>
      <c r="Q4948" s="9">
        <f>Table1[[#This Row],[delivery_date]]-Table1[[#This Row],[order_date]]</f>
        <v>5</v>
      </c>
    </row>
    <row r="4949" spans="1:17" x14ac:dyDescent="0.35">
      <c r="A4949" t="s">
        <v>4980</v>
      </c>
      <c r="B4949" t="s">
        <v>41</v>
      </c>
      <c r="C4949" t="s">
        <v>33</v>
      </c>
      <c r="D4949" s="2">
        <v>2860.69</v>
      </c>
      <c r="E4949">
        <v>0.16</v>
      </c>
      <c r="F4949">
        <v>5</v>
      </c>
      <c r="G4949" s="1">
        <v>45363</v>
      </c>
      <c r="H4949" s="1">
        <v>45369</v>
      </c>
      <c r="I4949" t="s">
        <v>31</v>
      </c>
      <c r="J4949" t="s">
        <v>27</v>
      </c>
      <c r="K4949" s="2">
        <v>173.21</v>
      </c>
      <c r="L4949" t="s">
        <v>28</v>
      </c>
      <c r="M4949">
        <f>YEAR(Table1[[#This Row],[order_date]])</f>
        <v>2024</v>
      </c>
      <c r="N4949">
        <f>MONTH(Table1[[#This Row],[order_date]])</f>
        <v>3</v>
      </c>
      <c r="O4949" s="3">
        <f>Table1[[#This Row],[sales]]-Table1[[#This Row],[profit]]</f>
        <v>2687.48</v>
      </c>
      <c r="P4949" s="3">
        <f>Table1[[#This Row],[sales]]*Table1[[#This Row],[quantity]]</f>
        <v>14303.45</v>
      </c>
      <c r="Q4949" s="9">
        <f>Table1[[#This Row],[delivery_date]]-Table1[[#This Row],[order_date]]</f>
        <v>6</v>
      </c>
    </row>
    <row r="4950" spans="1:17" x14ac:dyDescent="0.35">
      <c r="A4950" t="s">
        <v>4981</v>
      </c>
      <c r="B4950" t="s">
        <v>25</v>
      </c>
      <c r="C4950" t="s">
        <v>36</v>
      </c>
      <c r="D4950" s="2">
        <v>2455.4499999999998</v>
      </c>
      <c r="E4950">
        <v>0.25</v>
      </c>
      <c r="F4950">
        <v>4</v>
      </c>
      <c r="G4950" s="1">
        <v>45165</v>
      </c>
      <c r="H4950" s="1">
        <v>45170</v>
      </c>
      <c r="I4950" t="s">
        <v>21</v>
      </c>
      <c r="J4950" t="s">
        <v>22</v>
      </c>
      <c r="K4950" s="2">
        <v>644.67999999999995</v>
      </c>
      <c r="L4950" t="s">
        <v>39</v>
      </c>
      <c r="M4950">
        <f>YEAR(Table1[[#This Row],[order_date]])</f>
        <v>2023</v>
      </c>
      <c r="N4950">
        <f>MONTH(Table1[[#This Row],[order_date]])</f>
        <v>8</v>
      </c>
      <c r="O4950" s="3">
        <f>Table1[[#This Row],[sales]]-Table1[[#This Row],[profit]]</f>
        <v>1810.77</v>
      </c>
      <c r="P4950" s="3">
        <f>Table1[[#This Row],[sales]]*Table1[[#This Row],[quantity]]</f>
        <v>9821.7999999999993</v>
      </c>
      <c r="Q4950" s="9">
        <f>Table1[[#This Row],[delivery_date]]-Table1[[#This Row],[order_date]]</f>
        <v>5</v>
      </c>
    </row>
    <row r="4951" spans="1:17" x14ac:dyDescent="0.35">
      <c r="A4951" t="s">
        <v>4982</v>
      </c>
      <c r="B4951" t="s">
        <v>13</v>
      </c>
      <c r="C4951" t="s">
        <v>33</v>
      </c>
      <c r="D4951" s="2">
        <v>1368.97</v>
      </c>
      <c r="E4951">
        <v>0.28000000000000003</v>
      </c>
      <c r="F4951">
        <v>4</v>
      </c>
      <c r="G4951" s="1">
        <v>45066</v>
      </c>
      <c r="H4951" s="1">
        <v>45073</v>
      </c>
      <c r="I4951" t="s">
        <v>15</v>
      </c>
      <c r="J4951" t="s">
        <v>27</v>
      </c>
      <c r="K4951" s="2">
        <v>377.12</v>
      </c>
      <c r="L4951" t="s">
        <v>34</v>
      </c>
      <c r="M4951">
        <f>YEAR(Table1[[#This Row],[order_date]])</f>
        <v>2023</v>
      </c>
      <c r="N4951">
        <f>MONTH(Table1[[#This Row],[order_date]])</f>
        <v>5</v>
      </c>
      <c r="O4951" s="3">
        <f>Table1[[#This Row],[sales]]-Table1[[#This Row],[profit]]</f>
        <v>991.85</v>
      </c>
      <c r="P4951" s="3">
        <f>Table1[[#This Row],[sales]]*Table1[[#This Row],[quantity]]</f>
        <v>5475.88</v>
      </c>
      <c r="Q4951" s="9">
        <f>Table1[[#This Row],[delivery_date]]-Table1[[#This Row],[order_date]]</f>
        <v>7</v>
      </c>
    </row>
    <row r="4952" spans="1:17" x14ac:dyDescent="0.35">
      <c r="A4952" t="s">
        <v>4983</v>
      </c>
      <c r="B4952" t="s">
        <v>19</v>
      </c>
      <c r="C4952" t="s">
        <v>14</v>
      </c>
      <c r="D4952" s="2">
        <v>2409.15</v>
      </c>
      <c r="E4952">
        <v>0.16</v>
      </c>
      <c r="F4952">
        <v>9</v>
      </c>
      <c r="G4952" s="1">
        <v>45476</v>
      </c>
      <c r="H4952" s="1">
        <v>45482</v>
      </c>
      <c r="I4952" t="s">
        <v>15</v>
      </c>
      <c r="J4952" t="s">
        <v>22</v>
      </c>
      <c r="K4952" s="2">
        <v>373.99</v>
      </c>
      <c r="L4952" t="s">
        <v>48</v>
      </c>
      <c r="M4952">
        <f>YEAR(Table1[[#This Row],[order_date]])</f>
        <v>2024</v>
      </c>
      <c r="N4952">
        <f>MONTH(Table1[[#This Row],[order_date]])</f>
        <v>7</v>
      </c>
      <c r="O4952" s="3">
        <f>Table1[[#This Row],[sales]]-Table1[[#This Row],[profit]]</f>
        <v>2035.16</v>
      </c>
      <c r="P4952" s="3">
        <f>Table1[[#This Row],[sales]]*Table1[[#This Row],[quantity]]</f>
        <v>21682.350000000002</v>
      </c>
      <c r="Q4952" s="9">
        <f>Table1[[#This Row],[delivery_date]]-Table1[[#This Row],[order_date]]</f>
        <v>6</v>
      </c>
    </row>
    <row r="4953" spans="1:17" x14ac:dyDescent="0.35">
      <c r="A4953" t="s">
        <v>4984</v>
      </c>
      <c r="B4953" t="s">
        <v>41</v>
      </c>
      <c r="C4953" t="s">
        <v>33</v>
      </c>
      <c r="D4953" s="2">
        <v>3029.49</v>
      </c>
      <c r="E4953">
        <v>0.15</v>
      </c>
      <c r="F4953">
        <v>7</v>
      </c>
      <c r="G4953" s="1">
        <v>45260</v>
      </c>
      <c r="H4953" s="1">
        <v>45266</v>
      </c>
      <c r="I4953" t="s">
        <v>31</v>
      </c>
      <c r="J4953" t="s">
        <v>16</v>
      </c>
      <c r="K4953" s="2">
        <v>427.83</v>
      </c>
      <c r="L4953" t="s">
        <v>48</v>
      </c>
      <c r="M4953">
        <f>YEAR(Table1[[#This Row],[order_date]])</f>
        <v>2023</v>
      </c>
      <c r="N4953">
        <f>MONTH(Table1[[#This Row],[order_date]])</f>
        <v>11</v>
      </c>
      <c r="O4953" s="3">
        <f>Table1[[#This Row],[sales]]-Table1[[#This Row],[profit]]</f>
        <v>2601.66</v>
      </c>
      <c r="P4953" s="3">
        <f>Table1[[#This Row],[sales]]*Table1[[#This Row],[quantity]]</f>
        <v>21206.43</v>
      </c>
      <c r="Q4953" s="9">
        <f>Table1[[#This Row],[delivery_date]]-Table1[[#This Row],[order_date]]</f>
        <v>6</v>
      </c>
    </row>
    <row r="4954" spans="1:17" x14ac:dyDescent="0.35">
      <c r="A4954" t="s">
        <v>4985</v>
      </c>
      <c r="B4954" t="s">
        <v>25</v>
      </c>
      <c r="C4954" t="s">
        <v>33</v>
      </c>
      <c r="D4954" s="2">
        <v>3591.93</v>
      </c>
      <c r="E4954">
        <v>0.13</v>
      </c>
      <c r="F4954">
        <v>9</v>
      </c>
      <c r="G4954" s="1">
        <v>45017</v>
      </c>
      <c r="H4954" s="1">
        <v>45021</v>
      </c>
      <c r="I4954" t="s">
        <v>21</v>
      </c>
      <c r="J4954" t="s">
        <v>27</v>
      </c>
      <c r="K4954" s="2">
        <v>602.29</v>
      </c>
      <c r="L4954" t="s">
        <v>48</v>
      </c>
      <c r="M4954">
        <f>YEAR(Table1[[#This Row],[order_date]])</f>
        <v>2023</v>
      </c>
      <c r="N4954">
        <f>MONTH(Table1[[#This Row],[order_date]])</f>
        <v>4</v>
      </c>
      <c r="O4954" s="3">
        <f>Table1[[#This Row],[sales]]-Table1[[#This Row],[profit]]</f>
        <v>2989.64</v>
      </c>
      <c r="P4954" s="3">
        <f>Table1[[#This Row],[sales]]*Table1[[#This Row],[quantity]]</f>
        <v>32327.37</v>
      </c>
      <c r="Q4954" s="9">
        <f>Table1[[#This Row],[delivery_date]]-Table1[[#This Row],[order_date]]</f>
        <v>4</v>
      </c>
    </row>
    <row r="4955" spans="1:17" x14ac:dyDescent="0.35">
      <c r="A4955" t="s">
        <v>4986</v>
      </c>
      <c r="B4955" t="s">
        <v>41</v>
      </c>
      <c r="C4955" t="s">
        <v>33</v>
      </c>
      <c r="D4955" s="2">
        <v>916.54</v>
      </c>
      <c r="E4955">
        <v>0.12</v>
      </c>
      <c r="F4955">
        <v>7</v>
      </c>
      <c r="G4955" s="1">
        <v>45072</v>
      </c>
      <c r="H4955" s="1">
        <v>45077</v>
      </c>
      <c r="I4955" t="s">
        <v>21</v>
      </c>
      <c r="J4955" t="s">
        <v>16</v>
      </c>
      <c r="K4955" s="2">
        <v>189.82</v>
      </c>
      <c r="L4955" t="s">
        <v>39</v>
      </c>
      <c r="M4955">
        <f>YEAR(Table1[[#This Row],[order_date]])</f>
        <v>2023</v>
      </c>
      <c r="N4955">
        <f>MONTH(Table1[[#This Row],[order_date]])</f>
        <v>5</v>
      </c>
      <c r="O4955" s="3">
        <f>Table1[[#This Row],[sales]]-Table1[[#This Row],[profit]]</f>
        <v>726.72</v>
      </c>
      <c r="P4955" s="3">
        <f>Table1[[#This Row],[sales]]*Table1[[#This Row],[quantity]]</f>
        <v>6415.78</v>
      </c>
      <c r="Q4955" s="9">
        <f>Table1[[#This Row],[delivery_date]]-Table1[[#This Row],[order_date]]</f>
        <v>5</v>
      </c>
    </row>
    <row r="4956" spans="1:17" x14ac:dyDescent="0.35">
      <c r="A4956" t="s">
        <v>4987</v>
      </c>
      <c r="B4956" t="s">
        <v>13</v>
      </c>
      <c r="C4956" t="s">
        <v>20</v>
      </c>
      <c r="D4956" s="2">
        <v>4084.24</v>
      </c>
      <c r="E4956">
        <v>0.02</v>
      </c>
      <c r="F4956">
        <v>3</v>
      </c>
      <c r="G4956" s="1">
        <v>45522</v>
      </c>
      <c r="H4956" s="1">
        <v>45527</v>
      </c>
      <c r="I4956" t="s">
        <v>21</v>
      </c>
      <c r="J4956" t="s">
        <v>22</v>
      </c>
      <c r="K4956" s="2">
        <v>1212.25</v>
      </c>
      <c r="L4956" t="s">
        <v>28</v>
      </c>
      <c r="M4956">
        <f>YEAR(Table1[[#This Row],[order_date]])</f>
        <v>2024</v>
      </c>
      <c r="N4956">
        <f>MONTH(Table1[[#This Row],[order_date]])</f>
        <v>8</v>
      </c>
      <c r="O4956" s="3">
        <f>Table1[[#This Row],[sales]]-Table1[[#This Row],[profit]]</f>
        <v>2871.99</v>
      </c>
      <c r="P4956" s="3">
        <f>Table1[[#This Row],[sales]]*Table1[[#This Row],[quantity]]</f>
        <v>12252.72</v>
      </c>
      <c r="Q4956" s="9">
        <f>Table1[[#This Row],[delivery_date]]-Table1[[#This Row],[order_date]]</f>
        <v>5</v>
      </c>
    </row>
    <row r="4957" spans="1:17" x14ac:dyDescent="0.35">
      <c r="A4957" t="s">
        <v>4988</v>
      </c>
      <c r="B4957" t="s">
        <v>13</v>
      </c>
      <c r="C4957" t="s">
        <v>20</v>
      </c>
      <c r="D4957" s="2">
        <v>1794.48</v>
      </c>
      <c r="E4957">
        <v>0.48</v>
      </c>
      <c r="F4957">
        <v>4</v>
      </c>
      <c r="G4957" s="1">
        <v>45601</v>
      </c>
      <c r="H4957" s="1">
        <v>45607</v>
      </c>
      <c r="I4957" t="s">
        <v>31</v>
      </c>
      <c r="J4957" t="s">
        <v>22</v>
      </c>
      <c r="K4957" s="2">
        <v>480.74</v>
      </c>
      <c r="L4957" t="s">
        <v>28</v>
      </c>
      <c r="M4957">
        <f>YEAR(Table1[[#This Row],[order_date]])</f>
        <v>2024</v>
      </c>
      <c r="N4957">
        <f>MONTH(Table1[[#This Row],[order_date]])</f>
        <v>11</v>
      </c>
      <c r="O4957" s="3">
        <f>Table1[[#This Row],[sales]]-Table1[[#This Row],[profit]]</f>
        <v>1313.74</v>
      </c>
      <c r="P4957" s="3">
        <f>Table1[[#This Row],[sales]]*Table1[[#This Row],[quantity]]</f>
        <v>7177.92</v>
      </c>
      <c r="Q4957" s="9">
        <f>Table1[[#This Row],[delivery_date]]-Table1[[#This Row],[order_date]]</f>
        <v>6</v>
      </c>
    </row>
    <row r="4958" spans="1:17" x14ac:dyDescent="0.35">
      <c r="A4958" t="s">
        <v>4989</v>
      </c>
      <c r="B4958" t="s">
        <v>19</v>
      </c>
      <c r="C4958" t="s">
        <v>14</v>
      </c>
      <c r="D4958" s="2">
        <v>2565.96</v>
      </c>
      <c r="E4958">
        <v>0.3</v>
      </c>
      <c r="F4958">
        <v>9</v>
      </c>
      <c r="G4958" s="1">
        <v>45266</v>
      </c>
      <c r="H4958" s="1">
        <v>45272</v>
      </c>
      <c r="I4958" t="s">
        <v>21</v>
      </c>
      <c r="J4958" t="s">
        <v>27</v>
      </c>
      <c r="K4958" s="2">
        <v>232.56</v>
      </c>
      <c r="L4958" t="s">
        <v>34</v>
      </c>
      <c r="M4958">
        <f>YEAR(Table1[[#This Row],[order_date]])</f>
        <v>2023</v>
      </c>
      <c r="N4958">
        <f>MONTH(Table1[[#This Row],[order_date]])</f>
        <v>12</v>
      </c>
      <c r="O4958" s="3">
        <f>Table1[[#This Row],[sales]]-Table1[[#This Row],[profit]]</f>
        <v>2333.4</v>
      </c>
      <c r="P4958" s="3">
        <f>Table1[[#This Row],[sales]]*Table1[[#This Row],[quantity]]</f>
        <v>23093.64</v>
      </c>
      <c r="Q4958" s="9">
        <f>Table1[[#This Row],[delivery_date]]-Table1[[#This Row],[order_date]]</f>
        <v>6</v>
      </c>
    </row>
    <row r="4959" spans="1:17" x14ac:dyDescent="0.35">
      <c r="A4959" t="s">
        <v>4990</v>
      </c>
      <c r="B4959" t="s">
        <v>25</v>
      </c>
      <c r="C4959" t="s">
        <v>33</v>
      </c>
      <c r="D4959" s="2">
        <v>3078.73</v>
      </c>
      <c r="E4959">
        <v>0.05</v>
      </c>
      <c r="F4959">
        <v>1</v>
      </c>
      <c r="G4959" s="1">
        <v>45124</v>
      </c>
      <c r="H4959" s="1">
        <v>45129</v>
      </c>
      <c r="I4959" t="s">
        <v>31</v>
      </c>
      <c r="J4959" t="s">
        <v>16</v>
      </c>
      <c r="K4959" s="2">
        <v>829.06</v>
      </c>
      <c r="L4959" t="s">
        <v>17</v>
      </c>
      <c r="M4959">
        <f>YEAR(Table1[[#This Row],[order_date]])</f>
        <v>2023</v>
      </c>
      <c r="N4959">
        <f>MONTH(Table1[[#This Row],[order_date]])</f>
        <v>7</v>
      </c>
      <c r="O4959" s="3">
        <f>Table1[[#This Row],[sales]]-Table1[[#This Row],[profit]]</f>
        <v>2249.67</v>
      </c>
      <c r="P4959" s="3">
        <f>Table1[[#This Row],[sales]]*Table1[[#This Row],[quantity]]</f>
        <v>3078.73</v>
      </c>
      <c r="Q4959" s="9">
        <f>Table1[[#This Row],[delivery_date]]-Table1[[#This Row],[order_date]]</f>
        <v>5</v>
      </c>
    </row>
    <row r="4960" spans="1:17" x14ac:dyDescent="0.35">
      <c r="A4960" t="s">
        <v>4991</v>
      </c>
      <c r="B4960" t="s">
        <v>25</v>
      </c>
      <c r="C4960" t="s">
        <v>14</v>
      </c>
      <c r="D4960" s="2">
        <v>2491.67</v>
      </c>
      <c r="E4960">
        <v>0.3</v>
      </c>
      <c r="F4960">
        <v>3</v>
      </c>
      <c r="G4960" s="1">
        <v>45400</v>
      </c>
      <c r="H4960" s="1">
        <v>45401</v>
      </c>
      <c r="I4960" t="s">
        <v>15</v>
      </c>
      <c r="J4960" t="s">
        <v>22</v>
      </c>
      <c r="K4960" s="2">
        <v>426.57</v>
      </c>
      <c r="L4960" t="s">
        <v>34</v>
      </c>
      <c r="M4960">
        <f>YEAR(Table1[[#This Row],[order_date]])</f>
        <v>2024</v>
      </c>
      <c r="N4960">
        <f>MONTH(Table1[[#This Row],[order_date]])</f>
        <v>4</v>
      </c>
      <c r="O4960" s="3">
        <f>Table1[[#This Row],[sales]]-Table1[[#This Row],[profit]]</f>
        <v>2065.1</v>
      </c>
      <c r="P4960" s="3">
        <f>Table1[[#This Row],[sales]]*Table1[[#This Row],[quantity]]</f>
        <v>7475.01</v>
      </c>
      <c r="Q4960" s="9">
        <f>Table1[[#This Row],[delivery_date]]-Table1[[#This Row],[order_date]]</f>
        <v>1</v>
      </c>
    </row>
    <row r="4961" spans="1:17" x14ac:dyDescent="0.35">
      <c r="A4961" t="s">
        <v>4992</v>
      </c>
      <c r="B4961" t="s">
        <v>19</v>
      </c>
      <c r="C4961" t="s">
        <v>20</v>
      </c>
      <c r="D4961" s="2">
        <v>2902.59</v>
      </c>
      <c r="E4961">
        <v>0.12</v>
      </c>
      <c r="F4961">
        <v>4</v>
      </c>
      <c r="G4961" s="1">
        <v>45381</v>
      </c>
      <c r="H4961" s="1">
        <v>45388</v>
      </c>
      <c r="I4961" t="s">
        <v>15</v>
      </c>
      <c r="J4961" t="s">
        <v>27</v>
      </c>
      <c r="K4961" s="2">
        <v>729.36</v>
      </c>
      <c r="L4961" t="s">
        <v>28</v>
      </c>
      <c r="M4961">
        <f>YEAR(Table1[[#This Row],[order_date]])</f>
        <v>2024</v>
      </c>
      <c r="N4961">
        <f>MONTH(Table1[[#This Row],[order_date]])</f>
        <v>3</v>
      </c>
      <c r="O4961" s="3">
        <f>Table1[[#This Row],[sales]]-Table1[[#This Row],[profit]]</f>
        <v>2173.23</v>
      </c>
      <c r="P4961" s="3">
        <f>Table1[[#This Row],[sales]]*Table1[[#This Row],[quantity]]</f>
        <v>11610.36</v>
      </c>
      <c r="Q4961" s="9">
        <f>Table1[[#This Row],[delivery_date]]-Table1[[#This Row],[order_date]]</f>
        <v>7</v>
      </c>
    </row>
    <row r="4962" spans="1:17" x14ac:dyDescent="0.35">
      <c r="A4962" t="s">
        <v>4993</v>
      </c>
      <c r="B4962" t="s">
        <v>19</v>
      </c>
      <c r="C4962" t="s">
        <v>33</v>
      </c>
      <c r="D4962" s="2">
        <v>646.46</v>
      </c>
      <c r="E4962">
        <v>0.16</v>
      </c>
      <c r="F4962">
        <v>4</v>
      </c>
      <c r="G4962" s="1">
        <v>45284</v>
      </c>
      <c r="H4962" s="1">
        <v>45290</v>
      </c>
      <c r="I4962" t="s">
        <v>15</v>
      </c>
      <c r="J4962" t="s">
        <v>16</v>
      </c>
      <c r="K4962" s="2">
        <v>168.9</v>
      </c>
      <c r="L4962" t="s">
        <v>28</v>
      </c>
      <c r="M4962">
        <f>YEAR(Table1[[#This Row],[order_date]])</f>
        <v>2023</v>
      </c>
      <c r="N4962">
        <f>MONTH(Table1[[#This Row],[order_date]])</f>
        <v>12</v>
      </c>
      <c r="O4962" s="3">
        <f>Table1[[#This Row],[sales]]-Table1[[#This Row],[profit]]</f>
        <v>477.56000000000006</v>
      </c>
      <c r="P4962" s="3">
        <f>Table1[[#This Row],[sales]]*Table1[[#This Row],[quantity]]</f>
        <v>2585.84</v>
      </c>
      <c r="Q4962" s="9">
        <f>Table1[[#This Row],[delivery_date]]-Table1[[#This Row],[order_date]]</f>
        <v>6</v>
      </c>
    </row>
    <row r="4963" spans="1:17" x14ac:dyDescent="0.35">
      <c r="A4963" t="s">
        <v>4994</v>
      </c>
      <c r="B4963" t="s">
        <v>25</v>
      </c>
      <c r="C4963" t="s">
        <v>36</v>
      </c>
      <c r="D4963" s="2">
        <v>2217.56</v>
      </c>
      <c r="E4963">
        <v>0.4</v>
      </c>
      <c r="F4963">
        <v>7</v>
      </c>
      <c r="G4963" s="1">
        <v>45199</v>
      </c>
      <c r="H4963" s="1">
        <v>45202</v>
      </c>
      <c r="I4963" t="s">
        <v>15</v>
      </c>
      <c r="J4963" t="s">
        <v>27</v>
      </c>
      <c r="K4963" s="2">
        <v>320.55</v>
      </c>
      <c r="L4963" t="s">
        <v>48</v>
      </c>
      <c r="M4963">
        <f>YEAR(Table1[[#This Row],[order_date]])</f>
        <v>2023</v>
      </c>
      <c r="N4963">
        <f>MONTH(Table1[[#This Row],[order_date]])</f>
        <v>9</v>
      </c>
      <c r="O4963" s="3">
        <f>Table1[[#This Row],[sales]]-Table1[[#This Row],[profit]]</f>
        <v>1897.01</v>
      </c>
      <c r="P4963" s="3">
        <f>Table1[[#This Row],[sales]]*Table1[[#This Row],[quantity]]</f>
        <v>15522.92</v>
      </c>
      <c r="Q4963" s="9">
        <f>Table1[[#This Row],[delivery_date]]-Table1[[#This Row],[order_date]]</f>
        <v>3</v>
      </c>
    </row>
    <row r="4964" spans="1:17" x14ac:dyDescent="0.35">
      <c r="A4964" t="s">
        <v>4995</v>
      </c>
      <c r="B4964" t="s">
        <v>41</v>
      </c>
      <c r="C4964" t="s">
        <v>20</v>
      </c>
      <c r="D4964" s="2">
        <v>1474.29</v>
      </c>
      <c r="E4964">
        <v>0.44</v>
      </c>
      <c r="F4964">
        <v>4</v>
      </c>
      <c r="G4964" s="1">
        <v>45427</v>
      </c>
      <c r="H4964" s="1">
        <v>45429</v>
      </c>
      <c r="I4964" t="s">
        <v>31</v>
      </c>
      <c r="J4964" t="s">
        <v>16</v>
      </c>
      <c r="K4964" s="2">
        <v>84.07</v>
      </c>
      <c r="L4964" t="s">
        <v>23</v>
      </c>
      <c r="M4964">
        <f>YEAR(Table1[[#This Row],[order_date]])</f>
        <v>2024</v>
      </c>
      <c r="N4964">
        <f>MONTH(Table1[[#This Row],[order_date]])</f>
        <v>5</v>
      </c>
      <c r="O4964" s="3">
        <f>Table1[[#This Row],[sales]]-Table1[[#This Row],[profit]]</f>
        <v>1390.22</v>
      </c>
      <c r="P4964" s="3">
        <f>Table1[[#This Row],[sales]]*Table1[[#This Row],[quantity]]</f>
        <v>5897.16</v>
      </c>
      <c r="Q4964" s="9">
        <f>Table1[[#This Row],[delivery_date]]-Table1[[#This Row],[order_date]]</f>
        <v>2</v>
      </c>
    </row>
    <row r="4965" spans="1:17" x14ac:dyDescent="0.35">
      <c r="A4965" t="s">
        <v>4996</v>
      </c>
      <c r="B4965" t="s">
        <v>41</v>
      </c>
      <c r="C4965" t="s">
        <v>20</v>
      </c>
      <c r="D4965" s="2">
        <v>521.53</v>
      </c>
      <c r="E4965">
        <v>0.35</v>
      </c>
      <c r="F4965">
        <v>8</v>
      </c>
      <c r="G4965" s="1">
        <v>44996</v>
      </c>
      <c r="H4965" s="1">
        <v>44997</v>
      </c>
      <c r="I4965" t="s">
        <v>31</v>
      </c>
      <c r="J4965" t="s">
        <v>22</v>
      </c>
      <c r="K4965" s="2">
        <v>73.64</v>
      </c>
      <c r="L4965" t="s">
        <v>23</v>
      </c>
      <c r="M4965">
        <f>YEAR(Table1[[#This Row],[order_date]])</f>
        <v>2023</v>
      </c>
      <c r="N4965">
        <f>MONTH(Table1[[#This Row],[order_date]])</f>
        <v>3</v>
      </c>
      <c r="O4965" s="3">
        <f>Table1[[#This Row],[sales]]-Table1[[#This Row],[profit]]</f>
        <v>447.89</v>
      </c>
      <c r="P4965" s="3">
        <f>Table1[[#This Row],[sales]]*Table1[[#This Row],[quantity]]</f>
        <v>4172.24</v>
      </c>
      <c r="Q4965" s="9">
        <f>Table1[[#This Row],[delivery_date]]-Table1[[#This Row],[order_date]]</f>
        <v>1</v>
      </c>
    </row>
    <row r="4966" spans="1:17" x14ac:dyDescent="0.35">
      <c r="A4966" t="s">
        <v>4997</v>
      </c>
      <c r="B4966" t="s">
        <v>19</v>
      </c>
      <c r="C4966" t="s">
        <v>20</v>
      </c>
      <c r="D4966" s="2">
        <v>1039.08</v>
      </c>
      <c r="E4966">
        <v>0.47</v>
      </c>
      <c r="F4966">
        <v>1</v>
      </c>
      <c r="G4966" s="1">
        <v>44935</v>
      </c>
      <c r="H4966" s="1">
        <v>44940</v>
      </c>
      <c r="I4966" t="s">
        <v>31</v>
      </c>
      <c r="J4966" t="s">
        <v>22</v>
      </c>
      <c r="K4966" s="2">
        <v>59.74</v>
      </c>
      <c r="L4966" t="s">
        <v>23</v>
      </c>
      <c r="M4966">
        <f>YEAR(Table1[[#This Row],[order_date]])</f>
        <v>2023</v>
      </c>
      <c r="N4966">
        <f>MONTH(Table1[[#This Row],[order_date]])</f>
        <v>1</v>
      </c>
      <c r="O4966" s="3">
        <f>Table1[[#This Row],[sales]]-Table1[[#This Row],[profit]]</f>
        <v>979.33999999999992</v>
      </c>
      <c r="P4966" s="3">
        <f>Table1[[#This Row],[sales]]*Table1[[#This Row],[quantity]]</f>
        <v>1039.08</v>
      </c>
      <c r="Q4966" s="9">
        <f>Table1[[#This Row],[delivery_date]]-Table1[[#This Row],[order_date]]</f>
        <v>5</v>
      </c>
    </row>
    <row r="4967" spans="1:17" x14ac:dyDescent="0.35">
      <c r="A4967" t="s">
        <v>4998</v>
      </c>
      <c r="B4967" t="s">
        <v>41</v>
      </c>
      <c r="C4967" t="s">
        <v>33</v>
      </c>
      <c r="D4967" s="2">
        <v>3051.98</v>
      </c>
      <c r="E4967">
        <v>0.45</v>
      </c>
      <c r="F4967">
        <v>3</v>
      </c>
      <c r="G4967" s="1">
        <v>45634</v>
      </c>
      <c r="H4967" s="1">
        <v>45635</v>
      </c>
      <c r="I4967" t="s">
        <v>15</v>
      </c>
      <c r="J4967" t="s">
        <v>22</v>
      </c>
      <c r="K4967" s="2">
        <v>544.79</v>
      </c>
      <c r="L4967" t="s">
        <v>23</v>
      </c>
      <c r="M4967">
        <f>YEAR(Table1[[#This Row],[order_date]])</f>
        <v>2024</v>
      </c>
      <c r="N4967">
        <f>MONTH(Table1[[#This Row],[order_date]])</f>
        <v>12</v>
      </c>
      <c r="O4967" s="3">
        <f>Table1[[#This Row],[sales]]-Table1[[#This Row],[profit]]</f>
        <v>2507.19</v>
      </c>
      <c r="P4967" s="3">
        <f>Table1[[#This Row],[sales]]*Table1[[#This Row],[quantity]]</f>
        <v>9155.94</v>
      </c>
      <c r="Q4967" s="9">
        <f>Table1[[#This Row],[delivery_date]]-Table1[[#This Row],[order_date]]</f>
        <v>1</v>
      </c>
    </row>
    <row r="4968" spans="1:17" x14ac:dyDescent="0.35">
      <c r="A4968" t="s">
        <v>4999</v>
      </c>
      <c r="B4968" t="s">
        <v>25</v>
      </c>
      <c r="C4968" t="s">
        <v>26</v>
      </c>
      <c r="D4968" s="2">
        <v>1063.76</v>
      </c>
      <c r="E4968">
        <v>0.28000000000000003</v>
      </c>
      <c r="F4968">
        <v>6</v>
      </c>
      <c r="G4968" s="1">
        <v>44929</v>
      </c>
      <c r="H4968" s="1">
        <v>44936</v>
      </c>
      <c r="I4968" t="s">
        <v>15</v>
      </c>
      <c r="J4968" t="s">
        <v>16</v>
      </c>
      <c r="K4968" s="2">
        <v>305.61</v>
      </c>
      <c r="L4968" t="s">
        <v>17</v>
      </c>
      <c r="M4968">
        <f>YEAR(Table1[[#This Row],[order_date]])</f>
        <v>2023</v>
      </c>
      <c r="N4968">
        <f>MONTH(Table1[[#This Row],[order_date]])</f>
        <v>1</v>
      </c>
      <c r="O4968" s="3">
        <f>Table1[[#This Row],[sales]]-Table1[[#This Row],[profit]]</f>
        <v>758.15</v>
      </c>
      <c r="P4968" s="3">
        <f>Table1[[#This Row],[sales]]*Table1[[#This Row],[quantity]]</f>
        <v>6382.5599999999995</v>
      </c>
      <c r="Q4968" s="9">
        <f>Table1[[#This Row],[delivery_date]]-Table1[[#This Row],[order_date]]</f>
        <v>7</v>
      </c>
    </row>
    <row r="4969" spans="1:17" x14ac:dyDescent="0.35">
      <c r="A4969" t="s">
        <v>5000</v>
      </c>
      <c r="B4969" t="s">
        <v>13</v>
      </c>
      <c r="C4969" t="s">
        <v>36</v>
      </c>
      <c r="D4969" s="2">
        <v>987.21</v>
      </c>
      <c r="E4969">
        <v>0.45</v>
      </c>
      <c r="F4969">
        <v>3</v>
      </c>
      <c r="G4969" s="1">
        <v>45195</v>
      </c>
      <c r="H4969" s="1">
        <v>45202</v>
      </c>
      <c r="I4969" t="s">
        <v>21</v>
      </c>
      <c r="J4969" t="s">
        <v>16</v>
      </c>
      <c r="K4969" s="2">
        <v>267.81</v>
      </c>
      <c r="L4969" t="s">
        <v>48</v>
      </c>
      <c r="M4969">
        <f>YEAR(Table1[[#This Row],[order_date]])</f>
        <v>2023</v>
      </c>
      <c r="N4969">
        <f>MONTH(Table1[[#This Row],[order_date]])</f>
        <v>9</v>
      </c>
      <c r="O4969" s="3">
        <f>Table1[[#This Row],[sales]]-Table1[[#This Row],[profit]]</f>
        <v>719.40000000000009</v>
      </c>
      <c r="P4969" s="3">
        <f>Table1[[#This Row],[sales]]*Table1[[#This Row],[quantity]]</f>
        <v>2961.63</v>
      </c>
      <c r="Q4969" s="9">
        <f>Table1[[#This Row],[delivery_date]]-Table1[[#This Row],[order_date]]</f>
        <v>7</v>
      </c>
    </row>
    <row r="4970" spans="1:17" x14ac:dyDescent="0.35">
      <c r="A4970" t="s">
        <v>5001</v>
      </c>
      <c r="B4970" t="s">
        <v>13</v>
      </c>
      <c r="C4970" t="s">
        <v>36</v>
      </c>
      <c r="D4970" s="2">
        <v>2808.87</v>
      </c>
      <c r="E4970">
        <v>0.27</v>
      </c>
      <c r="F4970">
        <v>8</v>
      </c>
      <c r="G4970" s="1">
        <v>45278</v>
      </c>
      <c r="H4970" s="1">
        <v>45285</v>
      </c>
      <c r="I4970" t="s">
        <v>31</v>
      </c>
      <c r="J4970" t="s">
        <v>27</v>
      </c>
      <c r="K4970" s="2">
        <v>409.73</v>
      </c>
      <c r="L4970" t="s">
        <v>17</v>
      </c>
      <c r="M4970">
        <f>YEAR(Table1[[#This Row],[order_date]])</f>
        <v>2023</v>
      </c>
      <c r="N4970">
        <f>MONTH(Table1[[#This Row],[order_date]])</f>
        <v>12</v>
      </c>
      <c r="O4970" s="3">
        <f>Table1[[#This Row],[sales]]-Table1[[#This Row],[profit]]</f>
        <v>2399.14</v>
      </c>
      <c r="P4970" s="3">
        <f>Table1[[#This Row],[sales]]*Table1[[#This Row],[quantity]]</f>
        <v>22470.959999999999</v>
      </c>
      <c r="Q4970" s="9">
        <f>Table1[[#This Row],[delivery_date]]-Table1[[#This Row],[order_date]]</f>
        <v>7</v>
      </c>
    </row>
    <row r="4971" spans="1:17" x14ac:dyDescent="0.35">
      <c r="A4971" t="s">
        <v>5002</v>
      </c>
      <c r="B4971" t="s">
        <v>41</v>
      </c>
      <c r="C4971" t="s">
        <v>14</v>
      </c>
      <c r="D4971" s="2">
        <v>4533.04</v>
      </c>
      <c r="E4971">
        <v>0.05</v>
      </c>
      <c r="F4971">
        <v>7</v>
      </c>
      <c r="G4971" s="1">
        <v>44932</v>
      </c>
      <c r="H4971" s="1">
        <v>44939</v>
      </c>
      <c r="I4971" t="s">
        <v>21</v>
      </c>
      <c r="J4971" t="s">
        <v>22</v>
      </c>
      <c r="K4971" s="2">
        <v>1084.03</v>
      </c>
      <c r="L4971" t="s">
        <v>39</v>
      </c>
      <c r="M4971">
        <f>YEAR(Table1[[#This Row],[order_date]])</f>
        <v>2023</v>
      </c>
      <c r="N4971">
        <f>MONTH(Table1[[#This Row],[order_date]])</f>
        <v>1</v>
      </c>
      <c r="O4971" s="3">
        <f>Table1[[#This Row],[sales]]-Table1[[#This Row],[profit]]</f>
        <v>3449.01</v>
      </c>
      <c r="P4971" s="3">
        <f>Table1[[#This Row],[sales]]*Table1[[#This Row],[quantity]]</f>
        <v>31731.279999999999</v>
      </c>
      <c r="Q4971" s="9">
        <f>Table1[[#This Row],[delivery_date]]-Table1[[#This Row],[order_date]]</f>
        <v>7</v>
      </c>
    </row>
    <row r="4972" spans="1:17" x14ac:dyDescent="0.35">
      <c r="A4972" t="s">
        <v>5003</v>
      </c>
      <c r="B4972" t="s">
        <v>19</v>
      </c>
      <c r="C4972" t="s">
        <v>33</v>
      </c>
      <c r="D4972" s="2">
        <v>3964.59</v>
      </c>
      <c r="E4972">
        <v>0.41</v>
      </c>
      <c r="F4972">
        <v>5</v>
      </c>
      <c r="G4972" s="1">
        <v>45311</v>
      </c>
      <c r="H4972" s="1">
        <v>45312</v>
      </c>
      <c r="I4972" t="s">
        <v>15</v>
      </c>
      <c r="J4972" t="s">
        <v>16</v>
      </c>
      <c r="K4972" s="2">
        <v>922.71</v>
      </c>
      <c r="L4972" t="s">
        <v>48</v>
      </c>
      <c r="M4972">
        <f>YEAR(Table1[[#This Row],[order_date]])</f>
        <v>2024</v>
      </c>
      <c r="N4972">
        <f>MONTH(Table1[[#This Row],[order_date]])</f>
        <v>1</v>
      </c>
      <c r="O4972" s="3">
        <f>Table1[[#This Row],[sales]]-Table1[[#This Row],[profit]]</f>
        <v>3041.88</v>
      </c>
      <c r="P4972" s="3">
        <f>Table1[[#This Row],[sales]]*Table1[[#This Row],[quantity]]</f>
        <v>19822.95</v>
      </c>
      <c r="Q4972" s="9">
        <f>Table1[[#This Row],[delivery_date]]-Table1[[#This Row],[order_date]]</f>
        <v>1</v>
      </c>
    </row>
    <row r="4973" spans="1:17" x14ac:dyDescent="0.35">
      <c r="A4973" t="s">
        <v>5004</v>
      </c>
      <c r="B4973" t="s">
        <v>19</v>
      </c>
      <c r="C4973" t="s">
        <v>20</v>
      </c>
      <c r="D4973" s="2">
        <v>4534.9399999999996</v>
      </c>
      <c r="E4973">
        <v>7.0000000000000007E-2</v>
      </c>
      <c r="F4973">
        <v>2</v>
      </c>
      <c r="G4973" s="1">
        <v>45160</v>
      </c>
      <c r="H4973" s="1">
        <v>45163</v>
      </c>
      <c r="I4973" t="s">
        <v>21</v>
      </c>
      <c r="J4973" t="s">
        <v>22</v>
      </c>
      <c r="K4973" s="2">
        <v>881.69</v>
      </c>
      <c r="L4973" t="s">
        <v>34</v>
      </c>
      <c r="M4973">
        <f>YEAR(Table1[[#This Row],[order_date]])</f>
        <v>2023</v>
      </c>
      <c r="N4973">
        <f>MONTH(Table1[[#This Row],[order_date]])</f>
        <v>8</v>
      </c>
      <c r="O4973" s="3">
        <f>Table1[[#This Row],[sales]]-Table1[[#This Row],[profit]]</f>
        <v>3653.2499999999995</v>
      </c>
      <c r="P4973" s="3">
        <f>Table1[[#This Row],[sales]]*Table1[[#This Row],[quantity]]</f>
        <v>9069.8799999999992</v>
      </c>
      <c r="Q4973" s="9">
        <f>Table1[[#This Row],[delivery_date]]-Table1[[#This Row],[order_date]]</f>
        <v>3</v>
      </c>
    </row>
    <row r="4974" spans="1:17" x14ac:dyDescent="0.35">
      <c r="A4974" t="s">
        <v>5005</v>
      </c>
      <c r="B4974" t="s">
        <v>19</v>
      </c>
      <c r="C4974" t="s">
        <v>26</v>
      </c>
      <c r="D4974" s="2">
        <v>2956.6</v>
      </c>
      <c r="E4974">
        <v>0.16</v>
      </c>
      <c r="F4974">
        <v>5</v>
      </c>
      <c r="G4974" s="1">
        <v>45504</v>
      </c>
      <c r="H4974" s="1">
        <v>45507</v>
      </c>
      <c r="I4974" t="s">
        <v>15</v>
      </c>
      <c r="J4974" t="s">
        <v>16</v>
      </c>
      <c r="K4974" s="2">
        <v>668.6</v>
      </c>
      <c r="L4974" t="s">
        <v>34</v>
      </c>
      <c r="M4974">
        <f>YEAR(Table1[[#This Row],[order_date]])</f>
        <v>2024</v>
      </c>
      <c r="N4974">
        <f>MONTH(Table1[[#This Row],[order_date]])</f>
        <v>7</v>
      </c>
      <c r="O4974" s="3">
        <f>Table1[[#This Row],[sales]]-Table1[[#This Row],[profit]]</f>
        <v>2288</v>
      </c>
      <c r="P4974" s="3">
        <f>Table1[[#This Row],[sales]]*Table1[[#This Row],[quantity]]</f>
        <v>14783</v>
      </c>
      <c r="Q4974" s="9">
        <f>Table1[[#This Row],[delivery_date]]-Table1[[#This Row],[order_date]]</f>
        <v>3</v>
      </c>
    </row>
    <row r="4975" spans="1:17" x14ac:dyDescent="0.35">
      <c r="A4975" t="s">
        <v>5006</v>
      </c>
      <c r="B4975" t="s">
        <v>19</v>
      </c>
      <c r="C4975" t="s">
        <v>33</v>
      </c>
      <c r="D4975" s="2">
        <v>2108.65</v>
      </c>
      <c r="E4975">
        <v>0.19</v>
      </c>
      <c r="F4975">
        <v>9</v>
      </c>
      <c r="G4975" s="1">
        <v>45022</v>
      </c>
      <c r="H4975" s="1">
        <v>45027</v>
      </c>
      <c r="I4975" t="s">
        <v>21</v>
      </c>
      <c r="J4975" t="s">
        <v>16</v>
      </c>
      <c r="K4975" s="2">
        <v>581.65</v>
      </c>
      <c r="L4975" t="s">
        <v>39</v>
      </c>
      <c r="M4975">
        <f>YEAR(Table1[[#This Row],[order_date]])</f>
        <v>2023</v>
      </c>
      <c r="N4975">
        <f>MONTH(Table1[[#This Row],[order_date]])</f>
        <v>4</v>
      </c>
      <c r="O4975" s="3">
        <f>Table1[[#This Row],[sales]]-Table1[[#This Row],[profit]]</f>
        <v>1527</v>
      </c>
      <c r="P4975" s="3">
        <f>Table1[[#This Row],[sales]]*Table1[[#This Row],[quantity]]</f>
        <v>18977.850000000002</v>
      </c>
      <c r="Q4975" s="9">
        <f>Table1[[#This Row],[delivery_date]]-Table1[[#This Row],[order_date]]</f>
        <v>5</v>
      </c>
    </row>
    <row r="4976" spans="1:17" x14ac:dyDescent="0.35">
      <c r="A4976" t="s">
        <v>5007</v>
      </c>
      <c r="B4976" t="s">
        <v>19</v>
      </c>
      <c r="C4976" t="s">
        <v>33</v>
      </c>
      <c r="D4976" s="2">
        <v>3675.24</v>
      </c>
      <c r="E4976">
        <v>0.4</v>
      </c>
      <c r="F4976">
        <v>5</v>
      </c>
      <c r="G4976" s="1">
        <v>45425</v>
      </c>
      <c r="H4976" s="1">
        <v>45432</v>
      </c>
      <c r="I4976" t="s">
        <v>31</v>
      </c>
      <c r="J4976" t="s">
        <v>16</v>
      </c>
      <c r="K4976" s="2">
        <v>442.18</v>
      </c>
      <c r="L4976" t="s">
        <v>17</v>
      </c>
      <c r="M4976">
        <f>YEAR(Table1[[#This Row],[order_date]])</f>
        <v>2024</v>
      </c>
      <c r="N4976">
        <f>MONTH(Table1[[#This Row],[order_date]])</f>
        <v>5</v>
      </c>
      <c r="O4976" s="3">
        <f>Table1[[#This Row],[sales]]-Table1[[#This Row],[profit]]</f>
        <v>3233.06</v>
      </c>
      <c r="P4976" s="3">
        <f>Table1[[#This Row],[sales]]*Table1[[#This Row],[quantity]]</f>
        <v>18376.199999999997</v>
      </c>
      <c r="Q4976" s="9">
        <f>Table1[[#This Row],[delivery_date]]-Table1[[#This Row],[order_date]]</f>
        <v>7</v>
      </c>
    </row>
    <row r="4977" spans="1:17" x14ac:dyDescent="0.35">
      <c r="A4977" t="s">
        <v>5008</v>
      </c>
      <c r="B4977" t="s">
        <v>41</v>
      </c>
      <c r="C4977" t="s">
        <v>26</v>
      </c>
      <c r="D4977" s="2">
        <v>1380.68</v>
      </c>
      <c r="E4977">
        <v>0.04</v>
      </c>
      <c r="F4977">
        <v>3</v>
      </c>
      <c r="G4977" s="1">
        <v>45550</v>
      </c>
      <c r="H4977" s="1">
        <v>45556</v>
      </c>
      <c r="I4977" t="s">
        <v>15</v>
      </c>
      <c r="J4977" t="s">
        <v>27</v>
      </c>
      <c r="K4977" s="2">
        <v>129.68</v>
      </c>
      <c r="L4977" t="s">
        <v>17</v>
      </c>
      <c r="M4977">
        <f>YEAR(Table1[[#This Row],[order_date]])</f>
        <v>2024</v>
      </c>
      <c r="N4977">
        <f>MONTH(Table1[[#This Row],[order_date]])</f>
        <v>9</v>
      </c>
      <c r="O4977" s="3">
        <f>Table1[[#This Row],[sales]]-Table1[[#This Row],[profit]]</f>
        <v>1251</v>
      </c>
      <c r="P4977" s="3">
        <f>Table1[[#This Row],[sales]]*Table1[[#This Row],[quantity]]</f>
        <v>4142.04</v>
      </c>
      <c r="Q4977" s="9">
        <f>Table1[[#This Row],[delivery_date]]-Table1[[#This Row],[order_date]]</f>
        <v>6</v>
      </c>
    </row>
    <row r="4978" spans="1:17" x14ac:dyDescent="0.35">
      <c r="A4978" t="s">
        <v>5009</v>
      </c>
      <c r="B4978" t="s">
        <v>13</v>
      </c>
      <c r="C4978" t="s">
        <v>20</v>
      </c>
      <c r="D4978" s="2">
        <v>482.46</v>
      </c>
      <c r="E4978">
        <v>0.22</v>
      </c>
      <c r="F4978">
        <v>7</v>
      </c>
      <c r="G4978" s="1">
        <v>45051</v>
      </c>
      <c r="H4978" s="1">
        <v>45052</v>
      </c>
      <c r="I4978" t="s">
        <v>31</v>
      </c>
      <c r="J4978" t="s">
        <v>22</v>
      </c>
      <c r="K4978" s="2">
        <v>62.93</v>
      </c>
      <c r="L4978" t="s">
        <v>23</v>
      </c>
      <c r="M4978">
        <f>YEAR(Table1[[#This Row],[order_date]])</f>
        <v>2023</v>
      </c>
      <c r="N4978">
        <f>MONTH(Table1[[#This Row],[order_date]])</f>
        <v>5</v>
      </c>
      <c r="O4978" s="3">
        <f>Table1[[#This Row],[sales]]-Table1[[#This Row],[profit]]</f>
        <v>419.53</v>
      </c>
      <c r="P4978" s="3">
        <f>Table1[[#This Row],[sales]]*Table1[[#This Row],[quantity]]</f>
        <v>3377.22</v>
      </c>
      <c r="Q4978" s="9">
        <f>Table1[[#This Row],[delivery_date]]-Table1[[#This Row],[order_date]]</f>
        <v>1</v>
      </c>
    </row>
    <row r="4979" spans="1:17" x14ac:dyDescent="0.35">
      <c r="A4979" t="s">
        <v>5010</v>
      </c>
      <c r="B4979" t="s">
        <v>13</v>
      </c>
      <c r="C4979" t="s">
        <v>33</v>
      </c>
      <c r="D4979" s="2">
        <v>1788.61</v>
      </c>
      <c r="E4979">
        <v>0.22</v>
      </c>
      <c r="F4979">
        <v>3</v>
      </c>
      <c r="G4979" s="1">
        <v>45436</v>
      </c>
      <c r="H4979" s="1">
        <v>45439</v>
      </c>
      <c r="I4979" t="s">
        <v>31</v>
      </c>
      <c r="J4979" t="s">
        <v>16</v>
      </c>
      <c r="K4979" s="2">
        <v>362.64</v>
      </c>
      <c r="L4979" t="s">
        <v>48</v>
      </c>
      <c r="M4979">
        <f>YEAR(Table1[[#This Row],[order_date]])</f>
        <v>2024</v>
      </c>
      <c r="N4979">
        <f>MONTH(Table1[[#This Row],[order_date]])</f>
        <v>5</v>
      </c>
      <c r="O4979" s="3">
        <f>Table1[[#This Row],[sales]]-Table1[[#This Row],[profit]]</f>
        <v>1425.9699999999998</v>
      </c>
      <c r="P4979" s="3">
        <f>Table1[[#This Row],[sales]]*Table1[[#This Row],[quantity]]</f>
        <v>5365.83</v>
      </c>
      <c r="Q4979" s="9">
        <f>Table1[[#This Row],[delivery_date]]-Table1[[#This Row],[order_date]]</f>
        <v>3</v>
      </c>
    </row>
    <row r="4980" spans="1:17" x14ac:dyDescent="0.35">
      <c r="A4980" t="s">
        <v>5011</v>
      </c>
      <c r="B4980" t="s">
        <v>41</v>
      </c>
      <c r="C4980" t="s">
        <v>36</v>
      </c>
      <c r="D4980" s="2">
        <v>1566.26</v>
      </c>
      <c r="E4980">
        <v>0.28999999999999998</v>
      </c>
      <c r="F4980">
        <v>8</v>
      </c>
      <c r="G4980" s="1">
        <v>45479</v>
      </c>
      <c r="H4980" s="1">
        <v>45486</v>
      </c>
      <c r="I4980" t="s">
        <v>21</v>
      </c>
      <c r="J4980" t="s">
        <v>16</v>
      </c>
      <c r="K4980" s="2">
        <v>267.26</v>
      </c>
      <c r="L4980" t="s">
        <v>34</v>
      </c>
      <c r="M4980">
        <f>YEAR(Table1[[#This Row],[order_date]])</f>
        <v>2024</v>
      </c>
      <c r="N4980">
        <f>MONTH(Table1[[#This Row],[order_date]])</f>
        <v>7</v>
      </c>
      <c r="O4980" s="3">
        <f>Table1[[#This Row],[sales]]-Table1[[#This Row],[profit]]</f>
        <v>1299</v>
      </c>
      <c r="P4980" s="3">
        <f>Table1[[#This Row],[sales]]*Table1[[#This Row],[quantity]]</f>
        <v>12530.08</v>
      </c>
      <c r="Q4980" s="9">
        <f>Table1[[#This Row],[delivery_date]]-Table1[[#This Row],[order_date]]</f>
        <v>7</v>
      </c>
    </row>
    <row r="4981" spans="1:17" x14ac:dyDescent="0.35">
      <c r="A4981" t="s">
        <v>5012</v>
      </c>
      <c r="B4981" t="s">
        <v>19</v>
      </c>
      <c r="C4981" t="s">
        <v>36</v>
      </c>
      <c r="D4981" s="2">
        <v>3410.14</v>
      </c>
      <c r="E4981">
        <v>0.18</v>
      </c>
      <c r="F4981">
        <v>5</v>
      </c>
      <c r="G4981" s="1">
        <v>45295</v>
      </c>
      <c r="H4981" s="1">
        <v>45298</v>
      </c>
      <c r="I4981" t="s">
        <v>15</v>
      </c>
      <c r="J4981" t="s">
        <v>27</v>
      </c>
      <c r="K4981" s="2">
        <v>743.65</v>
      </c>
      <c r="L4981" t="s">
        <v>39</v>
      </c>
      <c r="M4981">
        <f>YEAR(Table1[[#This Row],[order_date]])</f>
        <v>2024</v>
      </c>
      <c r="N4981">
        <f>MONTH(Table1[[#This Row],[order_date]])</f>
        <v>1</v>
      </c>
      <c r="O4981" s="3">
        <f>Table1[[#This Row],[sales]]-Table1[[#This Row],[profit]]</f>
        <v>2666.49</v>
      </c>
      <c r="P4981" s="3">
        <f>Table1[[#This Row],[sales]]*Table1[[#This Row],[quantity]]</f>
        <v>17050.7</v>
      </c>
      <c r="Q4981" s="9">
        <f>Table1[[#This Row],[delivery_date]]-Table1[[#This Row],[order_date]]</f>
        <v>3</v>
      </c>
    </row>
    <row r="4982" spans="1:17" x14ac:dyDescent="0.35">
      <c r="A4982" t="s">
        <v>5013</v>
      </c>
      <c r="B4982" t="s">
        <v>41</v>
      </c>
      <c r="C4982" t="s">
        <v>26</v>
      </c>
      <c r="D4982" s="2">
        <v>2801.68</v>
      </c>
      <c r="E4982">
        <v>0.28999999999999998</v>
      </c>
      <c r="F4982">
        <v>5</v>
      </c>
      <c r="G4982" s="1">
        <v>44933</v>
      </c>
      <c r="H4982" s="1">
        <v>44934</v>
      </c>
      <c r="I4982" t="s">
        <v>21</v>
      </c>
      <c r="J4982" t="s">
        <v>22</v>
      </c>
      <c r="K4982" s="2">
        <v>452.24</v>
      </c>
      <c r="L4982" t="s">
        <v>28</v>
      </c>
      <c r="M4982">
        <f>YEAR(Table1[[#This Row],[order_date]])</f>
        <v>2023</v>
      </c>
      <c r="N4982">
        <f>MONTH(Table1[[#This Row],[order_date]])</f>
        <v>1</v>
      </c>
      <c r="O4982" s="3">
        <f>Table1[[#This Row],[sales]]-Table1[[#This Row],[profit]]</f>
        <v>2349.4399999999996</v>
      </c>
      <c r="P4982" s="3">
        <f>Table1[[#This Row],[sales]]*Table1[[#This Row],[quantity]]</f>
        <v>14008.4</v>
      </c>
      <c r="Q4982" s="9">
        <f>Table1[[#This Row],[delivery_date]]-Table1[[#This Row],[order_date]]</f>
        <v>1</v>
      </c>
    </row>
    <row r="4983" spans="1:17" x14ac:dyDescent="0.35">
      <c r="A4983" t="s">
        <v>5014</v>
      </c>
      <c r="B4983" t="s">
        <v>13</v>
      </c>
      <c r="C4983" t="s">
        <v>20</v>
      </c>
      <c r="D4983" s="2">
        <v>777.49</v>
      </c>
      <c r="E4983">
        <v>0.49</v>
      </c>
      <c r="F4983">
        <v>6</v>
      </c>
      <c r="G4983" s="1">
        <v>45203</v>
      </c>
      <c r="H4983" s="1">
        <v>45206</v>
      </c>
      <c r="I4983" t="s">
        <v>31</v>
      </c>
      <c r="J4983" t="s">
        <v>16</v>
      </c>
      <c r="K4983" s="2">
        <v>165.45</v>
      </c>
      <c r="L4983" t="s">
        <v>39</v>
      </c>
      <c r="M4983">
        <f>YEAR(Table1[[#This Row],[order_date]])</f>
        <v>2023</v>
      </c>
      <c r="N4983">
        <f>MONTH(Table1[[#This Row],[order_date]])</f>
        <v>10</v>
      </c>
      <c r="O4983" s="3">
        <f>Table1[[#This Row],[sales]]-Table1[[#This Row],[profit]]</f>
        <v>612.04</v>
      </c>
      <c r="P4983" s="3">
        <f>Table1[[#This Row],[sales]]*Table1[[#This Row],[quantity]]</f>
        <v>4664.9400000000005</v>
      </c>
      <c r="Q4983" s="9">
        <f>Table1[[#This Row],[delivery_date]]-Table1[[#This Row],[order_date]]</f>
        <v>3</v>
      </c>
    </row>
    <row r="4984" spans="1:17" x14ac:dyDescent="0.35">
      <c r="A4984" t="s">
        <v>5015</v>
      </c>
      <c r="B4984" t="s">
        <v>25</v>
      </c>
      <c r="C4984" t="s">
        <v>26</v>
      </c>
      <c r="D4984" s="2">
        <v>4551.67</v>
      </c>
      <c r="E4984">
        <v>0.04</v>
      </c>
      <c r="F4984">
        <v>6</v>
      </c>
      <c r="G4984" s="1">
        <v>45135</v>
      </c>
      <c r="H4984" s="1">
        <v>45139</v>
      </c>
      <c r="I4984" t="s">
        <v>15</v>
      </c>
      <c r="J4984" t="s">
        <v>22</v>
      </c>
      <c r="K4984" s="2">
        <v>328.51</v>
      </c>
      <c r="L4984" t="s">
        <v>48</v>
      </c>
      <c r="M4984">
        <f>YEAR(Table1[[#This Row],[order_date]])</f>
        <v>2023</v>
      </c>
      <c r="N4984">
        <f>MONTH(Table1[[#This Row],[order_date]])</f>
        <v>7</v>
      </c>
      <c r="O4984" s="3">
        <f>Table1[[#This Row],[sales]]-Table1[[#This Row],[profit]]</f>
        <v>4223.16</v>
      </c>
      <c r="P4984" s="3">
        <f>Table1[[#This Row],[sales]]*Table1[[#This Row],[quantity]]</f>
        <v>27310.02</v>
      </c>
      <c r="Q4984" s="9">
        <f>Table1[[#This Row],[delivery_date]]-Table1[[#This Row],[order_date]]</f>
        <v>4</v>
      </c>
    </row>
    <row r="4985" spans="1:17" x14ac:dyDescent="0.35">
      <c r="A4985" t="s">
        <v>5016</v>
      </c>
      <c r="B4985" t="s">
        <v>41</v>
      </c>
      <c r="C4985" t="s">
        <v>33</v>
      </c>
      <c r="D4985" s="2">
        <v>3007.36</v>
      </c>
      <c r="E4985">
        <v>0.44</v>
      </c>
      <c r="F4985">
        <v>3</v>
      </c>
      <c r="G4985" s="1">
        <v>45119</v>
      </c>
      <c r="H4985" s="1">
        <v>45126</v>
      </c>
      <c r="I4985" t="s">
        <v>21</v>
      </c>
      <c r="J4985" t="s">
        <v>27</v>
      </c>
      <c r="K4985" s="2">
        <v>476.69</v>
      </c>
      <c r="L4985" t="s">
        <v>17</v>
      </c>
      <c r="M4985">
        <f>YEAR(Table1[[#This Row],[order_date]])</f>
        <v>2023</v>
      </c>
      <c r="N4985">
        <f>MONTH(Table1[[#This Row],[order_date]])</f>
        <v>7</v>
      </c>
      <c r="O4985" s="3">
        <f>Table1[[#This Row],[sales]]-Table1[[#This Row],[profit]]</f>
        <v>2530.67</v>
      </c>
      <c r="P4985" s="3">
        <f>Table1[[#This Row],[sales]]*Table1[[#This Row],[quantity]]</f>
        <v>9022.08</v>
      </c>
      <c r="Q4985" s="9">
        <f>Table1[[#This Row],[delivery_date]]-Table1[[#This Row],[order_date]]</f>
        <v>7</v>
      </c>
    </row>
    <row r="4986" spans="1:17" x14ac:dyDescent="0.35">
      <c r="A4986" t="s">
        <v>5017</v>
      </c>
      <c r="B4986" t="s">
        <v>19</v>
      </c>
      <c r="C4986" t="s">
        <v>36</v>
      </c>
      <c r="D4986" s="2">
        <v>2342.65</v>
      </c>
      <c r="E4986">
        <v>0.15</v>
      </c>
      <c r="F4986">
        <v>7</v>
      </c>
      <c r="G4986" s="1">
        <v>45086</v>
      </c>
      <c r="H4986" s="1">
        <v>45089</v>
      </c>
      <c r="I4986" t="s">
        <v>31</v>
      </c>
      <c r="J4986" t="s">
        <v>27</v>
      </c>
      <c r="K4986" s="2">
        <v>495.27</v>
      </c>
      <c r="L4986" t="s">
        <v>34</v>
      </c>
      <c r="M4986">
        <f>YEAR(Table1[[#This Row],[order_date]])</f>
        <v>2023</v>
      </c>
      <c r="N4986">
        <f>MONTH(Table1[[#This Row],[order_date]])</f>
        <v>6</v>
      </c>
      <c r="O4986" s="3">
        <f>Table1[[#This Row],[sales]]-Table1[[#This Row],[profit]]</f>
        <v>1847.38</v>
      </c>
      <c r="P4986" s="3">
        <f>Table1[[#This Row],[sales]]*Table1[[#This Row],[quantity]]</f>
        <v>16398.55</v>
      </c>
      <c r="Q4986" s="9">
        <f>Table1[[#This Row],[delivery_date]]-Table1[[#This Row],[order_date]]</f>
        <v>3</v>
      </c>
    </row>
    <row r="4987" spans="1:17" x14ac:dyDescent="0.35">
      <c r="A4987" t="s">
        <v>5018</v>
      </c>
      <c r="B4987" t="s">
        <v>13</v>
      </c>
      <c r="C4987" t="s">
        <v>14</v>
      </c>
      <c r="D4987" s="2">
        <v>4692.26</v>
      </c>
      <c r="E4987">
        <v>0.23</v>
      </c>
      <c r="F4987">
        <v>9</v>
      </c>
      <c r="G4987" s="1">
        <v>45414</v>
      </c>
      <c r="H4987" s="1">
        <v>45419</v>
      </c>
      <c r="I4987" t="s">
        <v>31</v>
      </c>
      <c r="J4987" t="s">
        <v>22</v>
      </c>
      <c r="K4987" s="2">
        <v>576.29999999999995</v>
      </c>
      <c r="L4987" t="s">
        <v>48</v>
      </c>
      <c r="M4987">
        <f>YEAR(Table1[[#This Row],[order_date]])</f>
        <v>2024</v>
      </c>
      <c r="N4987">
        <f>MONTH(Table1[[#This Row],[order_date]])</f>
        <v>5</v>
      </c>
      <c r="O4987" s="3">
        <f>Table1[[#This Row],[sales]]-Table1[[#This Row],[profit]]</f>
        <v>4115.96</v>
      </c>
      <c r="P4987" s="3">
        <f>Table1[[#This Row],[sales]]*Table1[[#This Row],[quantity]]</f>
        <v>42230.340000000004</v>
      </c>
      <c r="Q4987" s="9">
        <f>Table1[[#This Row],[delivery_date]]-Table1[[#This Row],[order_date]]</f>
        <v>5</v>
      </c>
    </row>
    <row r="4988" spans="1:17" x14ac:dyDescent="0.35">
      <c r="A4988" t="s">
        <v>5019</v>
      </c>
      <c r="B4988" t="s">
        <v>13</v>
      </c>
      <c r="C4988" t="s">
        <v>26</v>
      </c>
      <c r="D4988" s="2">
        <v>576.78</v>
      </c>
      <c r="E4988">
        <v>0.37</v>
      </c>
      <c r="F4988">
        <v>1</v>
      </c>
      <c r="G4988" s="1">
        <v>45534</v>
      </c>
      <c r="H4988" s="1">
        <v>45539</v>
      </c>
      <c r="I4988" t="s">
        <v>21</v>
      </c>
      <c r="J4988" t="s">
        <v>22</v>
      </c>
      <c r="K4988" s="2">
        <v>75.42</v>
      </c>
      <c r="L4988" t="s">
        <v>34</v>
      </c>
      <c r="M4988">
        <f>YEAR(Table1[[#This Row],[order_date]])</f>
        <v>2024</v>
      </c>
      <c r="N4988">
        <f>MONTH(Table1[[#This Row],[order_date]])</f>
        <v>8</v>
      </c>
      <c r="O4988" s="3">
        <f>Table1[[#This Row],[sales]]-Table1[[#This Row],[profit]]</f>
        <v>501.35999999999996</v>
      </c>
      <c r="P4988" s="3">
        <f>Table1[[#This Row],[sales]]*Table1[[#This Row],[quantity]]</f>
        <v>576.78</v>
      </c>
      <c r="Q4988" s="9">
        <f>Table1[[#This Row],[delivery_date]]-Table1[[#This Row],[order_date]]</f>
        <v>5</v>
      </c>
    </row>
    <row r="4989" spans="1:17" x14ac:dyDescent="0.35">
      <c r="A4989" t="s">
        <v>5020</v>
      </c>
      <c r="B4989" t="s">
        <v>13</v>
      </c>
      <c r="C4989" t="s">
        <v>14</v>
      </c>
      <c r="D4989" s="2">
        <v>3969.01</v>
      </c>
      <c r="E4989">
        <v>0.46</v>
      </c>
      <c r="F4989">
        <v>4</v>
      </c>
      <c r="G4989" s="1">
        <v>45384</v>
      </c>
      <c r="H4989" s="1">
        <v>45386</v>
      </c>
      <c r="I4989" t="s">
        <v>31</v>
      </c>
      <c r="J4989" t="s">
        <v>22</v>
      </c>
      <c r="K4989" s="2">
        <v>218.57</v>
      </c>
      <c r="L4989" t="s">
        <v>23</v>
      </c>
      <c r="M4989">
        <f>YEAR(Table1[[#This Row],[order_date]])</f>
        <v>2024</v>
      </c>
      <c r="N4989">
        <f>MONTH(Table1[[#This Row],[order_date]])</f>
        <v>4</v>
      </c>
      <c r="O4989" s="3">
        <f>Table1[[#This Row],[sales]]-Table1[[#This Row],[profit]]</f>
        <v>3750.44</v>
      </c>
      <c r="P4989" s="3">
        <f>Table1[[#This Row],[sales]]*Table1[[#This Row],[quantity]]</f>
        <v>15876.04</v>
      </c>
      <c r="Q4989" s="9">
        <f>Table1[[#This Row],[delivery_date]]-Table1[[#This Row],[order_date]]</f>
        <v>2</v>
      </c>
    </row>
    <row r="4990" spans="1:17" x14ac:dyDescent="0.35">
      <c r="A4990" t="s">
        <v>5021</v>
      </c>
      <c r="B4990" t="s">
        <v>13</v>
      </c>
      <c r="C4990" t="s">
        <v>14</v>
      </c>
      <c r="D4990" s="2">
        <v>1886.86</v>
      </c>
      <c r="E4990">
        <v>0</v>
      </c>
      <c r="F4990">
        <v>4</v>
      </c>
      <c r="G4990" s="1">
        <v>45173</v>
      </c>
      <c r="H4990" s="1">
        <v>45180</v>
      </c>
      <c r="I4990" t="s">
        <v>31</v>
      </c>
      <c r="J4990" t="s">
        <v>22</v>
      </c>
      <c r="K4990" s="2">
        <v>465.44</v>
      </c>
      <c r="L4990" t="s">
        <v>34</v>
      </c>
      <c r="M4990">
        <f>YEAR(Table1[[#This Row],[order_date]])</f>
        <v>2023</v>
      </c>
      <c r="N4990">
        <f>MONTH(Table1[[#This Row],[order_date]])</f>
        <v>9</v>
      </c>
      <c r="O4990" s="3">
        <f>Table1[[#This Row],[sales]]-Table1[[#This Row],[profit]]</f>
        <v>1421.4199999999998</v>
      </c>
      <c r="P4990" s="3">
        <f>Table1[[#This Row],[sales]]*Table1[[#This Row],[quantity]]</f>
        <v>7547.44</v>
      </c>
      <c r="Q4990" s="9">
        <f>Table1[[#This Row],[delivery_date]]-Table1[[#This Row],[order_date]]</f>
        <v>7</v>
      </c>
    </row>
    <row r="4991" spans="1:17" x14ac:dyDescent="0.35">
      <c r="A4991" t="s">
        <v>5022</v>
      </c>
      <c r="B4991" t="s">
        <v>19</v>
      </c>
      <c r="C4991" t="s">
        <v>36</v>
      </c>
      <c r="D4991" s="2">
        <v>3507.41</v>
      </c>
      <c r="E4991">
        <v>0.33</v>
      </c>
      <c r="F4991">
        <v>1</v>
      </c>
      <c r="G4991" s="1">
        <v>44932</v>
      </c>
      <c r="H4991" s="1">
        <v>44934</v>
      </c>
      <c r="I4991" t="s">
        <v>21</v>
      </c>
      <c r="J4991" t="s">
        <v>16</v>
      </c>
      <c r="K4991" s="2">
        <v>601.15</v>
      </c>
      <c r="L4991" t="s">
        <v>17</v>
      </c>
      <c r="M4991">
        <f>YEAR(Table1[[#This Row],[order_date]])</f>
        <v>2023</v>
      </c>
      <c r="N4991">
        <f>MONTH(Table1[[#This Row],[order_date]])</f>
        <v>1</v>
      </c>
      <c r="O4991" s="3">
        <f>Table1[[#This Row],[sales]]-Table1[[#This Row],[profit]]</f>
        <v>2906.2599999999998</v>
      </c>
      <c r="P4991" s="3">
        <f>Table1[[#This Row],[sales]]*Table1[[#This Row],[quantity]]</f>
        <v>3507.41</v>
      </c>
      <c r="Q4991" s="9">
        <f>Table1[[#This Row],[delivery_date]]-Table1[[#This Row],[order_date]]</f>
        <v>2</v>
      </c>
    </row>
    <row r="4992" spans="1:17" x14ac:dyDescent="0.35">
      <c r="A4992" t="s">
        <v>5023</v>
      </c>
      <c r="B4992" t="s">
        <v>25</v>
      </c>
      <c r="C4992" t="s">
        <v>26</v>
      </c>
      <c r="D4992" s="2">
        <v>4660.55</v>
      </c>
      <c r="E4992">
        <v>0.03</v>
      </c>
      <c r="F4992">
        <v>6</v>
      </c>
      <c r="G4992" s="1">
        <v>45479</v>
      </c>
      <c r="H4992" s="1">
        <v>45480</v>
      </c>
      <c r="I4992" t="s">
        <v>21</v>
      </c>
      <c r="J4992" t="s">
        <v>27</v>
      </c>
      <c r="K4992" s="2">
        <v>427.1</v>
      </c>
      <c r="L4992" t="s">
        <v>23</v>
      </c>
      <c r="M4992">
        <f>YEAR(Table1[[#This Row],[order_date]])</f>
        <v>2024</v>
      </c>
      <c r="N4992">
        <f>MONTH(Table1[[#This Row],[order_date]])</f>
        <v>7</v>
      </c>
      <c r="O4992" s="3">
        <f>Table1[[#This Row],[sales]]-Table1[[#This Row],[profit]]</f>
        <v>4233.45</v>
      </c>
      <c r="P4992" s="3">
        <f>Table1[[#This Row],[sales]]*Table1[[#This Row],[quantity]]</f>
        <v>27963.300000000003</v>
      </c>
      <c r="Q4992" s="9">
        <f>Table1[[#This Row],[delivery_date]]-Table1[[#This Row],[order_date]]</f>
        <v>1</v>
      </c>
    </row>
    <row r="4993" spans="1:17" x14ac:dyDescent="0.35">
      <c r="A4993" t="s">
        <v>5024</v>
      </c>
      <c r="B4993" t="s">
        <v>13</v>
      </c>
      <c r="C4993" t="s">
        <v>14</v>
      </c>
      <c r="D4993" s="2">
        <v>2636.79</v>
      </c>
      <c r="E4993">
        <v>0.26</v>
      </c>
      <c r="F4993">
        <v>2</v>
      </c>
      <c r="G4993" s="1">
        <v>44959</v>
      </c>
      <c r="H4993" s="1">
        <v>44965</v>
      </c>
      <c r="I4993" t="s">
        <v>31</v>
      </c>
      <c r="J4993" t="s">
        <v>16</v>
      </c>
      <c r="K4993" s="2">
        <v>547.33000000000004</v>
      </c>
      <c r="L4993" t="s">
        <v>28</v>
      </c>
      <c r="M4993">
        <f>YEAR(Table1[[#This Row],[order_date]])</f>
        <v>2023</v>
      </c>
      <c r="N4993">
        <f>MONTH(Table1[[#This Row],[order_date]])</f>
        <v>2</v>
      </c>
      <c r="O4993" s="3">
        <f>Table1[[#This Row],[sales]]-Table1[[#This Row],[profit]]</f>
        <v>2089.46</v>
      </c>
      <c r="P4993" s="3">
        <f>Table1[[#This Row],[sales]]*Table1[[#This Row],[quantity]]</f>
        <v>5273.58</v>
      </c>
      <c r="Q4993" s="9">
        <f>Table1[[#This Row],[delivery_date]]-Table1[[#This Row],[order_date]]</f>
        <v>6</v>
      </c>
    </row>
    <row r="4994" spans="1:17" x14ac:dyDescent="0.35">
      <c r="A4994" t="s">
        <v>5025</v>
      </c>
      <c r="B4994" t="s">
        <v>41</v>
      </c>
      <c r="C4994" t="s">
        <v>33</v>
      </c>
      <c r="D4994" s="2">
        <v>210.93</v>
      </c>
      <c r="E4994">
        <v>0.37</v>
      </c>
      <c r="F4994">
        <v>6</v>
      </c>
      <c r="G4994" s="1">
        <v>45591</v>
      </c>
      <c r="H4994" s="1">
        <v>45596</v>
      </c>
      <c r="I4994" t="s">
        <v>21</v>
      </c>
      <c r="J4994" t="s">
        <v>16</v>
      </c>
      <c r="K4994" s="2">
        <v>16.850000000000001</v>
      </c>
      <c r="L4994" t="s">
        <v>17</v>
      </c>
      <c r="M4994">
        <f>YEAR(Table1[[#This Row],[order_date]])</f>
        <v>2024</v>
      </c>
      <c r="N4994">
        <f>MONTH(Table1[[#This Row],[order_date]])</f>
        <v>10</v>
      </c>
      <c r="O4994" s="3">
        <f>Table1[[#This Row],[sales]]-Table1[[#This Row],[profit]]</f>
        <v>194.08</v>
      </c>
      <c r="P4994" s="3">
        <f>Table1[[#This Row],[sales]]*Table1[[#This Row],[quantity]]</f>
        <v>1265.58</v>
      </c>
      <c r="Q4994" s="9">
        <f>Table1[[#This Row],[delivery_date]]-Table1[[#This Row],[order_date]]</f>
        <v>5</v>
      </c>
    </row>
    <row r="4995" spans="1:17" x14ac:dyDescent="0.35">
      <c r="A4995" t="s">
        <v>5026</v>
      </c>
      <c r="B4995" t="s">
        <v>25</v>
      </c>
      <c r="C4995" t="s">
        <v>20</v>
      </c>
      <c r="D4995" s="2">
        <v>241.36</v>
      </c>
      <c r="E4995">
        <v>0.08</v>
      </c>
      <c r="F4995">
        <v>1</v>
      </c>
      <c r="G4995" s="1">
        <v>45206</v>
      </c>
      <c r="H4995" s="1">
        <v>45208</v>
      </c>
      <c r="I4995" t="s">
        <v>31</v>
      </c>
      <c r="J4995" t="s">
        <v>16</v>
      </c>
      <c r="K4995" s="2">
        <v>40.119999999999997</v>
      </c>
      <c r="L4995" t="s">
        <v>23</v>
      </c>
      <c r="M4995">
        <f>YEAR(Table1[[#This Row],[order_date]])</f>
        <v>2023</v>
      </c>
      <c r="N4995">
        <f>MONTH(Table1[[#This Row],[order_date]])</f>
        <v>10</v>
      </c>
      <c r="O4995" s="3">
        <f>Table1[[#This Row],[sales]]-Table1[[#This Row],[profit]]</f>
        <v>201.24</v>
      </c>
      <c r="P4995" s="3">
        <f>Table1[[#This Row],[sales]]*Table1[[#This Row],[quantity]]</f>
        <v>241.36</v>
      </c>
      <c r="Q4995" s="9">
        <f>Table1[[#This Row],[delivery_date]]-Table1[[#This Row],[order_date]]</f>
        <v>2</v>
      </c>
    </row>
    <row r="4996" spans="1:17" x14ac:dyDescent="0.35">
      <c r="A4996" t="s">
        <v>5027</v>
      </c>
      <c r="B4996" t="s">
        <v>13</v>
      </c>
      <c r="C4996" t="s">
        <v>20</v>
      </c>
      <c r="D4996" s="2">
        <v>1719.75</v>
      </c>
      <c r="E4996">
        <v>0.38</v>
      </c>
      <c r="F4996">
        <v>5</v>
      </c>
      <c r="G4996" s="1">
        <v>45533</v>
      </c>
      <c r="H4996" s="1">
        <v>45534</v>
      </c>
      <c r="I4996" t="s">
        <v>15</v>
      </c>
      <c r="J4996" t="s">
        <v>16</v>
      </c>
      <c r="K4996" s="2">
        <v>143.9</v>
      </c>
      <c r="L4996" t="s">
        <v>17</v>
      </c>
      <c r="M4996">
        <f>YEAR(Table1[[#This Row],[order_date]])</f>
        <v>2024</v>
      </c>
      <c r="N4996">
        <f>MONTH(Table1[[#This Row],[order_date]])</f>
        <v>8</v>
      </c>
      <c r="O4996" s="3">
        <f>Table1[[#This Row],[sales]]-Table1[[#This Row],[profit]]</f>
        <v>1575.85</v>
      </c>
      <c r="P4996" s="3">
        <f>Table1[[#This Row],[sales]]*Table1[[#This Row],[quantity]]</f>
        <v>8598.75</v>
      </c>
      <c r="Q4996" s="9">
        <f>Table1[[#This Row],[delivery_date]]-Table1[[#This Row],[order_date]]</f>
        <v>1</v>
      </c>
    </row>
    <row r="4997" spans="1:17" x14ac:dyDescent="0.35">
      <c r="A4997" t="s">
        <v>5028</v>
      </c>
      <c r="B4997" t="s">
        <v>25</v>
      </c>
      <c r="C4997" t="s">
        <v>36</v>
      </c>
      <c r="D4997" s="2">
        <v>3930.13</v>
      </c>
      <c r="E4997">
        <v>0.15</v>
      </c>
      <c r="F4997">
        <v>6</v>
      </c>
      <c r="G4997" s="1">
        <v>45032</v>
      </c>
      <c r="H4997" s="1">
        <v>45034</v>
      </c>
      <c r="I4997" t="s">
        <v>31</v>
      </c>
      <c r="J4997" t="s">
        <v>27</v>
      </c>
      <c r="K4997" s="2">
        <v>861.32</v>
      </c>
      <c r="L4997" t="s">
        <v>23</v>
      </c>
      <c r="M4997">
        <f>YEAR(Table1[[#This Row],[order_date]])</f>
        <v>2023</v>
      </c>
      <c r="N4997">
        <f>MONTH(Table1[[#This Row],[order_date]])</f>
        <v>4</v>
      </c>
      <c r="O4997" s="3">
        <f>Table1[[#This Row],[sales]]-Table1[[#This Row],[profit]]</f>
        <v>3068.81</v>
      </c>
      <c r="P4997" s="3">
        <f>Table1[[#This Row],[sales]]*Table1[[#This Row],[quantity]]</f>
        <v>23580.78</v>
      </c>
      <c r="Q4997" s="9">
        <f>Table1[[#This Row],[delivery_date]]-Table1[[#This Row],[order_date]]</f>
        <v>2</v>
      </c>
    </row>
    <row r="4998" spans="1:17" x14ac:dyDescent="0.35">
      <c r="A4998" t="s">
        <v>5029</v>
      </c>
      <c r="B4998" t="s">
        <v>41</v>
      </c>
      <c r="C4998" t="s">
        <v>26</v>
      </c>
      <c r="D4998" s="2">
        <v>1512.48</v>
      </c>
      <c r="E4998">
        <v>0.31</v>
      </c>
      <c r="F4998">
        <v>2</v>
      </c>
      <c r="G4998" s="1">
        <v>45447</v>
      </c>
      <c r="H4998" s="1">
        <v>45450</v>
      </c>
      <c r="I4998" t="s">
        <v>21</v>
      </c>
      <c r="J4998" t="s">
        <v>27</v>
      </c>
      <c r="K4998" s="2">
        <v>147.13999999999999</v>
      </c>
      <c r="L4998" t="s">
        <v>48</v>
      </c>
      <c r="M4998">
        <f>YEAR(Table1[[#This Row],[order_date]])</f>
        <v>2024</v>
      </c>
      <c r="N4998">
        <f>MONTH(Table1[[#This Row],[order_date]])</f>
        <v>6</v>
      </c>
      <c r="O4998" s="3">
        <f>Table1[[#This Row],[sales]]-Table1[[#This Row],[profit]]</f>
        <v>1365.3400000000001</v>
      </c>
      <c r="P4998" s="3">
        <f>Table1[[#This Row],[sales]]*Table1[[#This Row],[quantity]]</f>
        <v>3024.96</v>
      </c>
      <c r="Q4998" s="9">
        <f>Table1[[#This Row],[delivery_date]]-Table1[[#This Row],[order_date]]</f>
        <v>3</v>
      </c>
    </row>
    <row r="4999" spans="1:17" x14ac:dyDescent="0.35">
      <c r="A4999" t="s">
        <v>5030</v>
      </c>
      <c r="B4999" t="s">
        <v>13</v>
      </c>
      <c r="C4999" t="s">
        <v>26</v>
      </c>
      <c r="D4999" s="2">
        <v>1738.9</v>
      </c>
      <c r="E4999">
        <v>0.33</v>
      </c>
      <c r="F4999">
        <v>1</v>
      </c>
      <c r="G4999" s="1">
        <v>45531</v>
      </c>
      <c r="H4999" s="1">
        <v>45535</v>
      </c>
      <c r="I4999" t="s">
        <v>21</v>
      </c>
      <c r="J4999" t="s">
        <v>16</v>
      </c>
      <c r="K4999" s="2">
        <v>501.59</v>
      </c>
      <c r="L4999" t="s">
        <v>17</v>
      </c>
      <c r="M4999">
        <f>YEAR(Table1[[#This Row],[order_date]])</f>
        <v>2024</v>
      </c>
      <c r="N4999">
        <f>MONTH(Table1[[#This Row],[order_date]])</f>
        <v>8</v>
      </c>
      <c r="O4999" s="3">
        <f>Table1[[#This Row],[sales]]-Table1[[#This Row],[profit]]</f>
        <v>1237.3100000000002</v>
      </c>
      <c r="P4999" s="3">
        <f>Table1[[#This Row],[sales]]*Table1[[#This Row],[quantity]]</f>
        <v>1738.9</v>
      </c>
      <c r="Q4999" s="9">
        <f>Table1[[#This Row],[delivery_date]]-Table1[[#This Row],[order_date]]</f>
        <v>4</v>
      </c>
    </row>
    <row r="5000" spans="1:17" x14ac:dyDescent="0.35">
      <c r="A5000" t="s">
        <v>5031</v>
      </c>
      <c r="B5000" t="s">
        <v>41</v>
      </c>
      <c r="C5000" t="s">
        <v>20</v>
      </c>
      <c r="D5000" s="2">
        <v>3943.86</v>
      </c>
      <c r="E5000">
        <v>0.32</v>
      </c>
      <c r="F5000">
        <v>7</v>
      </c>
      <c r="G5000" s="1">
        <v>45564</v>
      </c>
      <c r="H5000" s="1">
        <v>45566</v>
      </c>
      <c r="I5000" t="s">
        <v>31</v>
      </c>
      <c r="J5000" t="s">
        <v>16</v>
      </c>
      <c r="K5000" s="2">
        <v>790.39</v>
      </c>
      <c r="L5000" t="s">
        <v>23</v>
      </c>
      <c r="M5000">
        <f>YEAR(Table1[[#This Row],[order_date]])</f>
        <v>2024</v>
      </c>
      <c r="N5000">
        <f>MONTH(Table1[[#This Row],[order_date]])</f>
        <v>9</v>
      </c>
      <c r="O5000" s="3">
        <f>Table1[[#This Row],[sales]]-Table1[[#This Row],[profit]]</f>
        <v>3153.4700000000003</v>
      </c>
      <c r="P5000" s="3">
        <f>Table1[[#This Row],[sales]]*Table1[[#This Row],[quantity]]</f>
        <v>27607.02</v>
      </c>
      <c r="Q5000" s="9">
        <f>Table1[[#This Row],[delivery_date]]-Table1[[#This Row],[order_date]]</f>
        <v>2</v>
      </c>
    </row>
    <row r="5001" spans="1:17" x14ac:dyDescent="0.35">
      <c r="A5001" t="s">
        <v>5032</v>
      </c>
      <c r="B5001" t="s">
        <v>19</v>
      </c>
      <c r="C5001" t="s">
        <v>33</v>
      </c>
      <c r="D5001" s="2">
        <v>669.33</v>
      </c>
      <c r="E5001">
        <v>0.01</v>
      </c>
      <c r="F5001">
        <v>1</v>
      </c>
      <c r="G5001" s="1">
        <v>44993</v>
      </c>
      <c r="H5001" s="1">
        <v>44996</v>
      </c>
      <c r="I5001" t="s">
        <v>31</v>
      </c>
      <c r="J5001" t="s">
        <v>27</v>
      </c>
      <c r="K5001" s="2">
        <v>37.17</v>
      </c>
      <c r="L5001" t="s">
        <v>34</v>
      </c>
      <c r="M5001">
        <f>YEAR(Table1[[#This Row],[order_date]])</f>
        <v>2023</v>
      </c>
      <c r="N5001">
        <f>MONTH(Table1[[#This Row],[order_date]])</f>
        <v>3</v>
      </c>
      <c r="O5001" s="3">
        <f>Table1[[#This Row],[sales]]-Table1[[#This Row],[profit]]</f>
        <v>632.16000000000008</v>
      </c>
      <c r="P5001" s="3">
        <f>Table1[[#This Row],[sales]]*Table1[[#This Row],[quantity]]</f>
        <v>669.33</v>
      </c>
      <c r="Q5001" s="9">
        <f>Table1[[#This Row],[delivery_date]]-Table1[[#This Row],[order_date]]</f>
        <v>3</v>
      </c>
    </row>
    <row r="5002" spans="1:17" x14ac:dyDescent="0.35">
      <c r="A5002" t="s">
        <v>5033</v>
      </c>
      <c r="B5002" t="s">
        <v>13</v>
      </c>
      <c r="C5002" t="s">
        <v>20</v>
      </c>
      <c r="D5002" s="2">
        <v>4249.38</v>
      </c>
      <c r="E5002">
        <v>0.08</v>
      </c>
      <c r="F5002">
        <v>7</v>
      </c>
      <c r="G5002" s="1">
        <v>44930</v>
      </c>
      <c r="H5002" s="1">
        <v>44937</v>
      </c>
      <c r="I5002" t="s">
        <v>31</v>
      </c>
      <c r="J5002" t="s">
        <v>27</v>
      </c>
      <c r="K5002" s="2">
        <v>658.44</v>
      </c>
      <c r="L5002" t="s">
        <v>39</v>
      </c>
      <c r="M5002">
        <f>YEAR(Table1[[#This Row],[order_date]])</f>
        <v>2023</v>
      </c>
      <c r="N5002">
        <f>MONTH(Table1[[#This Row],[order_date]])</f>
        <v>1</v>
      </c>
      <c r="O5002" s="3">
        <f>Table1[[#This Row],[sales]]-Table1[[#This Row],[profit]]</f>
        <v>3590.94</v>
      </c>
      <c r="P5002" s="3">
        <f>Table1[[#This Row],[sales]]*Table1[[#This Row],[quantity]]</f>
        <v>29745.66</v>
      </c>
      <c r="Q5002" s="9">
        <f>Table1[[#This Row],[delivery_date]]-Table1[[#This Row],[order_date]]</f>
        <v>7</v>
      </c>
    </row>
    <row r="5003" spans="1:17" x14ac:dyDescent="0.35">
      <c r="A5003" t="s">
        <v>5034</v>
      </c>
      <c r="B5003" t="s">
        <v>13</v>
      </c>
      <c r="C5003" t="s">
        <v>20</v>
      </c>
      <c r="D5003" s="2">
        <v>1402.38</v>
      </c>
      <c r="E5003">
        <v>0.43</v>
      </c>
      <c r="F5003">
        <v>1</v>
      </c>
      <c r="G5003" s="1">
        <v>44980</v>
      </c>
      <c r="H5003" s="1">
        <v>44984</v>
      </c>
      <c r="I5003" t="s">
        <v>15</v>
      </c>
      <c r="J5003" t="s">
        <v>27</v>
      </c>
      <c r="K5003" s="2">
        <v>126.38</v>
      </c>
      <c r="L5003" t="s">
        <v>17</v>
      </c>
      <c r="M5003">
        <f>YEAR(Table1[[#This Row],[order_date]])</f>
        <v>2023</v>
      </c>
      <c r="N5003">
        <f>MONTH(Table1[[#This Row],[order_date]])</f>
        <v>2</v>
      </c>
      <c r="O5003" s="3">
        <f>Table1[[#This Row],[sales]]-Table1[[#This Row],[profit]]</f>
        <v>1276</v>
      </c>
      <c r="P5003" s="3">
        <f>Table1[[#This Row],[sales]]*Table1[[#This Row],[quantity]]</f>
        <v>1402.38</v>
      </c>
      <c r="Q5003" s="9">
        <f>Table1[[#This Row],[delivery_date]]-Table1[[#This Row],[order_date]]</f>
        <v>4</v>
      </c>
    </row>
    <row r="5004" spans="1:17" x14ac:dyDescent="0.35">
      <c r="A5004" t="s">
        <v>5035</v>
      </c>
      <c r="B5004" t="s">
        <v>13</v>
      </c>
      <c r="C5004" t="s">
        <v>26</v>
      </c>
      <c r="D5004" s="2">
        <v>350.99</v>
      </c>
      <c r="E5004">
        <v>0.47</v>
      </c>
      <c r="F5004">
        <v>9</v>
      </c>
      <c r="G5004" s="1">
        <v>45267</v>
      </c>
      <c r="H5004" s="1">
        <v>45269</v>
      </c>
      <c r="I5004" t="s">
        <v>21</v>
      </c>
      <c r="J5004" t="s">
        <v>27</v>
      </c>
      <c r="K5004" s="2">
        <v>70.650000000000006</v>
      </c>
      <c r="L5004" t="s">
        <v>23</v>
      </c>
      <c r="M5004">
        <f>YEAR(Table1[[#This Row],[order_date]])</f>
        <v>2023</v>
      </c>
      <c r="N5004">
        <f>MONTH(Table1[[#This Row],[order_date]])</f>
        <v>12</v>
      </c>
      <c r="O5004" s="3">
        <f>Table1[[#This Row],[sales]]-Table1[[#This Row],[profit]]</f>
        <v>280.34000000000003</v>
      </c>
      <c r="P5004" s="3">
        <f>Table1[[#This Row],[sales]]*Table1[[#This Row],[quantity]]</f>
        <v>3158.91</v>
      </c>
      <c r="Q5004" s="9">
        <f>Table1[[#This Row],[delivery_date]]-Table1[[#This Row],[order_date]]</f>
        <v>2</v>
      </c>
    </row>
    <row r="5005" spans="1:17" x14ac:dyDescent="0.35">
      <c r="A5005" t="s">
        <v>5036</v>
      </c>
      <c r="B5005" t="s">
        <v>13</v>
      </c>
      <c r="C5005" t="s">
        <v>14</v>
      </c>
      <c r="D5005" s="2">
        <v>674.98</v>
      </c>
      <c r="E5005">
        <v>0.28000000000000003</v>
      </c>
      <c r="F5005">
        <v>5</v>
      </c>
      <c r="G5005" s="1">
        <v>45060</v>
      </c>
      <c r="H5005" s="1">
        <v>45065</v>
      </c>
      <c r="I5005" t="s">
        <v>15</v>
      </c>
      <c r="J5005" t="s">
        <v>16</v>
      </c>
      <c r="K5005" s="2">
        <v>162.87</v>
      </c>
      <c r="L5005" t="s">
        <v>28</v>
      </c>
      <c r="M5005">
        <f>YEAR(Table1[[#This Row],[order_date]])</f>
        <v>2023</v>
      </c>
      <c r="N5005">
        <f>MONTH(Table1[[#This Row],[order_date]])</f>
        <v>5</v>
      </c>
      <c r="O5005" s="3">
        <f>Table1[[#This Row],[sales]]-Table1[[#This Row],[profit]]</f>
        <v>512.11</v>
      </c>
      <c r="P5005" s="3">
        <f>Table1[[#This Row],[sales]]*Table1[[#This Row],[quantity]]</f>
        <v>3374.9</v>
      </c>
      <c r="Q5005" s="9">
        <f>Table1[[#This Row],[delivery_date]]-Table1[[#This Row],[order_date]]</f>
        <v>5</v>
      </c>
    </row>
    <row r="5006" spans="1:17" x14ac:dyDescent="0.35">
      <c r="A5006" t="s">
        <v>5037</v>
      </c>
      <c r="B5006" t="s">
        <v>19</v>
      </c>
      <c r="C5006" t="s">
        <v>33</v>
      </c>
      <c r="D5006" s="2">
        <v>4767.5200000000004</v>
      </c>
      <c r="E5006">
        <v>0.3</v>
      </c>
      <c r="F5006">
        <v>6</v>
      </c>
      <c r="G5006" s="1">
        <v>45376</v>
      </c>
      <c r="H5006" s="1">
        <v>45380</v>
      </c>
      <c r="I5006" t="s">
        <v>21</v>
      </c>
      <c r="J5006" t="s">
        <v>27</v>
      </c>
      <c r="K5006" s="2">
        <v>606.01</v>
      </c>
      <c r="L5006" t="s">
        <v>34</v>
      </c>
      <c r="M5006">
        <f>YEAR(Table1[[#This Row],[order_date]])</f>
        <v>2024</v>
      </c>
      <c r="N5006">
        <f>MONTH(Table1[[#This Row],[order_date]])</f>
        <v>3</v>
      </c>
      <c r="O5006" s="3">
        <f>Table1[[#This Row],[sales]]-Table1[[#This Row],[profit]]</f>
        <v>4161.51</v>
      </c>
      <c r="P5006" s="3">
        <f>Table1[[#This Row],[sales]]*Table1[[#This Row],[quantity]]</f>
        <v>28605.120000000003</v>
      </c>
      <c r="Q5006" s="9">
        <f>Table1[[#This Row],[delivery_date]]-Table1[[#This Row],[order_date]]</f>
        <v>4</v>
      </c>
    </row>
    <row r="5007" spans="1:17" x14ac:dyDescent="0.35">
      <c r="A5007" t="s">
        <v>5038</v>
      </c>
      <c r="B5007" t="s">
        <v>13</v>
      </c>
      <c r="C5007" t="s">
        <v>26</v>
      </c>
      <c r="D5007" s="2">
        <v>2311.4899999999998</v>
      </c>
      <c r="E5007">
        <v>0.38</v>
      </c>
      <c r="F5007">
        <v>7</v>
      </c>
      <c r="G5007" s="1">
        <v>44971</v>
      </c>
      <c r="H5007" s="1">
        <v>44978</v>
      </c>
      <c r="I5007" t="s">
        <v>15</v>
      </c>
      <c r="J5007" t="s">
        <v>16</v>
      </c>
      <c r="K5007" s="2">
        <v>505.96</v>
      </c>
      <c r="L5007" t="s">
        <v>34</v>
      </c>
      <c r="M5007">
        <f>YEAR(Table1[[#This Row],[order_date]])</f>
        <v>2023</v>
      </c>
      <c r="N5007">
        <f>MONTH(Table1[[#This Row],[order_date]])</f>
        <v>2</v>
      </c>
      <c r="O5007" s="3">
        <f>Table1[[#This Row],[sales]]-Table1[[#This Row],[profit]]</f>
        <v>1805.5299999999997</v>
      </c>
      <c r="P5007" s="3">
        <f>Table1[[#This Row],[sales]]*Table1[[#This Row],[quantity]]</f>
        <v>16180.429999999998</v>
      </c>
      <c r="Q5007" s="9">
        <f>Table1[[#This Row],[delivery_date]]-Table1[[#This Row],[order_date]]</f>
        <v>7</v>
      </c>
    </row>
    <row r="5008" spans="1:17" x14ac:dyDescent="0.35">
      <c r="A5008" t="s">
        <v>5039</v>
      </c>
      <c r="B5008" t="s">
        <v>25</v>
      </c>
      <c r="C5008" t="s">
        <v>20</v>
      </c>
      <c r="D5008" s="2">
        <v>1356.55</v>
      </c>
      <c r="E5008">
        <v>0.2</v>
      </c>
      <c r="F5008">
        <v>1</v>
      </c>
      <c r="G5008" s="1">
        <v>45151</v>
      </c>
      <c r="H5008" s="1">
        <v>45157</v>
      </c>
      <c r="I5008" t="s">
        <v>31</v>
      </c>
      <c r="J5008" t="s">
        <v>22</v>
      </c>
      <c r="K5008" s="2">
        <v>363.3</v>
      </c>
      <c r="L5008" t="s">
        <v>39</v>
      </c>
      <c r="M5008">
        <f>YEAR(Table1[[#This Row],[order_date]])</f>
        <v>2023</v>
      </c>
      <c r="N5008">
        <f>MONTH(Table1[[#This Row],[order_date]])</f>
        <v>8</v>
      </c>
      <c r="O5008" s="3">
        <f>Table1[[#This Row],[sales]]-Table1[[#This Row],[profit]]</f>
        <v>993.25</v>
      </c>
      <c r="P5008" s="3">
        <f>Table1[[#This Row],[sales]]*Table1[[#This Row],[quantity]]</f>
        <v>1356.55</v>
      </c>
      <c r="Q5008" s="9">
        <f>Table1[[#This Row],[delivery_date]]-Table1[[#This Row],[order_date]]</f>
        <v>6</v>
      </c>
    </row>
    <row r="5009" spans="1:17" x14ac:dyDescent="0.35">
      <c r="A5009" t="s">
        <v>5040</v>
      </c>
      <c r="B5009" t="s">
        <v>13</v>
      </c>
      <c r="C5009" t="s">
        <v>14</v>
      </c>
      <c r="D5009" s="2">
        <v>2654.23</v>
      </c>
      <c r="E5009">
        <v>0.16</v>
      </c>
      <c r="F5009">
        <v>8</v>
      </c>
      <c r="G5009" s="1">
        <v>45580</v>
      </c>
      <c r="H5009" s="1">
        <v>45586</v>
      </c>
      <c r="I5009" t="s">
        <v>15</v>
      </c>
      <c r="J5009" t="s">
        <v>16</v>
      </c>
      <c r="K5009" s="2">
        <v>733.43</v>
      </c>
      <c r="L5009" t="s">
        <v>17</v>
      </c>
      <c r="M5009">
        <f>YEAR(Table1[[#This Row],[order_date]])</f>
        <v>2024</v>
      </c>
      <c r="N5009">
        <f>MONTH(Table1[[#This Row],[order_date]])</f>
        <v>10</v>
      </c>
      <c r="O5009" s="3">
        <f>Table1[[#This Row],[sales]]-Table1[[#This Row],[profit]]</f>
        <v>1920.8000000000002</v>
      </c>
      <c r="P5009" s="3">
        <f>Table1[[#This Row],[sales]]*Table1[[#This Row],[quantity]]</f>
        <v>21233.84</v>
      </c>
      <c r="Q5009" s="9">
        <f>Table1[[#This Row],[delivery_date]]-Table1[[#This Row],[order_date]]</f>
        <v>6</v>
      </c>
    </row>
    <row r="5010" spans="1:17" x14ac:dyDescent="0.35">
      <c r="A5010" t="s">
        <v>5041</v>
      </c>
      <c r="B5010" t="s">
        <v>19</v>
      </c>
      <c r="C5010" t="s">
        <v>33</v>
      </c>
      <c r="D5010" s="2">
        <v>3443.5</v>
      </c>
      <c r="E5010">
        <v>0.38</v>
      </c>
      <c r="F5010">
        <v>6</v>
      </c>
      <c r="G5010" s="1">
        <v>45097</v>
      </c>
      <c r="H5010" s="1">
        <v>45100</v>
      </c>
      <c r="I5010" t="s">
        <v>31</v>
      </c>
      <c r="J5010" t="s">
        <v>27</v>
      </c>
      <c r="K5010" s="2">
        <v>277.98</v>
      </c>
      <c r="L5010" t="s">
        <v>34</v>
      </c>
      <c r="M5010">
        <f>YEAR(Table1[[#This Row],[order_date]])</f>
        <v>2023</v>
      </c>
      <c r="N5010">
        <f>MONTH(Table1[[#This Row],[order_date]])</f>
        <v>6</v>
      </c>
      <c r="O5010" s="3">
        <f>Table1[[#This Row],[sales]]-Table1[[#This Row],[profit]]</f>
        <v>3165.52</v>
      </c>
      <c r="P5010" s="3">
        <f>Table1[[#This Row],[sales]]*Table1[[#This Row],[quantity]]</f>
        <v>20661</v>
      </c>
      <c r="Q5010" s="9">
        <f>Table1[[#This Row],[delivery_date]]-Table1[[#This Row],[order_date]]</f>
        <v>3</v>
      </c>
    </row>
    <row r="5011" spans="1:17" x14ac:dyDescent="0.35">
      <c r="A5011" t="s">
        <v>5042</v>
      </c>
      <c r="B5011" t="s">
        <v>13</v>
      </c>
      <c r="C5011" t="s">
        <v>36</v>
      </c>
      <c r="D5011" s="2">
        <v>1662.11</v>
      </c>
      <c r="E5011">
        <v>0.01</v>
      </c>
      <c r="F5011">
        <v>2</v>
      </c>
      <c r="G5011" s="1">
        <v>45376</v>
      </c>
      <c r="H5011" s="1">
        <v>45381</v>
      </c>
      <c r="I5011" t="s">
        <v>21</v>
      </c>
      <c r="J5011" t="s">
        <v>16</v>
      </c>
      <c r="K5011" s="2">
        <v>230.64</v>
      </c>
      <c r="L5011" t="s">
        <v>28</v>
      </c>
      <c r="M5011">
        <f>YEAR(Table1[[#This Row],[order_date]])</f>
        <v>2024</v>
      </c>
      <c r="N5011">
        <f>MONTH(Table1[[#This Row],[order_date]])</f>
        <v>3</v>
      </c>
      <c r="O5011" s="3">
        <f>Table1[[#This Row],[sales]]-Table1[[#This Row],[profit]]</f>
        <v>1431.4699999999998</v>
      </c>
      <c r="P5011" s="3">
        <f>Table1[[#This Row],[sales]]*Table1[[#This Row],[quantity]]</f>
        <v>3324.22</v>
      </c>
      <c r="Q5011" s="9">
        <f>Table1[[#This Row],[delivery_date]]-Table1[[#This Row],[order_date]]</f>
        <v>5</v>
      </c>
    </row>
    <row r="5012" spans="1:17" x14ac:dyDescent="0.35">
      <c r="A5012" t="s">
        <v>5043</v>
      </c>
      <c r="B5012" t="s">
        <v>25</v>
      </c>
      <c r="C5012" t="s">
        <v>33</v>
      </c>
      <c r="D5012" s="2">
        <v>3653.83</v>
      </c>
      <c r="E5012">
        <v>0.44</v>
      </c>
      <c r="F5012">
        <v>1</v>
      </c>
      <c r="G5012" s="1">
        <v>45293</v>
      </c>
      <c r="H5012" s="1">
        <v>45296</v>
      </c>
      <c r="I5012" t="s">
        <v>31</v>
      </c>
      <c r="J5012" t="s">
        <v>27</v>
      </c>
      <c r="K5012" s="2">
        <v>432.07</v>
      </c>
      <c r="L5012" t="s">
        <v>34</v>
      </c>
      <c r="M5012">
        <f>YEAR(Table1[[#This Row],[order_date]])</f>
        <v>2024</v>
      </c>
      <c r="N5012">
        <f>MONTH(Table1[[#This Row],[order_date]])</f>
        <v>1</v>
      </c>
      <c r="O5012" s="3">
        <f>Table1[[#This Row],[sales]]-Table1[[#This Row],[profit]]</f>
        <v>3221.7599999999998</v>
      </c>
      <c r="P5012" s="3">
        <f>Table1[[#This Row],[sales]]*Table1[[#This Row],[quantity]]</f>
        <v>3653.83</v>
      </c>
      <c r="Q5012" s="9">
        <f>Table1[[#This Row],[delivery_date]]-Table1[[#This Row],[order_date]]</f>
        <v>3</v>
      </c>
    </row>
    <row r="5013" spans="1:17" x14ac:dyDescent="0.35">
      <c r="A5013" t="s">
        <v>5044</v>
      </c>
      <c r="B5013" t="s">
        <v>19</v>
      </c>
      <c r="C5013" t="s">
        <v>33</v>
      </c>
      <c r="D5013" s="2">
        <v>1336.04</v>
      </c>
      <c r="E5013">
        <v>0.22</v>
      </c>
      <c r="F5013">
        <v>1</v>
      </c>
      <c r="G5013" s="1">
        <v>45237</v>
      </c>
      <c r="H5013" s="1">
        <v>45243</v>
      </c>
      <c r="I5013" t="s">
        <v>21</v>
      </c>
      <c r="J5013" t="s">
        <v>22</v>
      </c>
      <c r="K5013" s="2">
        <v>257.38</v>
      </c>
      <c r="L5013" t="s">
        <v>48</v>
      </c>
      <c r="M5013">
        <f>YEAR(Table1[[#This Row],[order_date]])</f>
        <v>2023</v>
      </c>
      <c r="N5013">
        <f>MONTH(Table1[[#This Row],[order_date]])</f>
        <v>11</v>
      </c>
      <c r="O5013" s="3">
        <f>Table1[[#This Row],[sales]]-Table1[[#This Row],[profit]]</f>
        <v>1078.6599999999999</v>
      </c>
      <c r="P5013" s="3">
        <f>Table1[[#This Row],[sales]]*Table1[[#This Row],[quantity]]</f>
        <v>1336.04</v>
      </c>
      <c r="Q5013" s="9">
        <f>Table1[[#This Row],[delivery_date]]-Table1[[#This Row],[order_date]]</f>
        <v>6</v>
      </c>
    </row>
    <row r="5014" spans="1:17" x14ac:dyDescent="0.35">
      <c r="A5014" t="s">
        <v>5045</v>
      </c>
      <c r="B5014" t="s">
        <v>19</v>
      </c>
      <c r="C5014" t="s">
        <v>20</v>
      </c>
      <c r="D5014" s="2">
        <v>650.45000000000005</v>
      </c>
      <c r="E5014">
        <v>0.25</v>
      </c>
      <c r="F5014">
        <v>4</v>
      </c>
      <c r="G5014" s="1">
        <v>45603</v>
      </c>
      <c r="H5014" s="1">
        <v>45605</v>
      </c>
      <c r="I5014" t="s">
        <v>21</v>
      </c>
      <c r="J5014" t="s">
        <v>27</v>
      </c>
      <c r="K5014" s="2">
        <v>165.23</v>
      </c>
      <c r="L5014" t="s">
        <v>39</v>
      </c>
      <c r="M5014">
        <f>YEAR(Table1[[#This Row],[order_date]])</f>
        <v>2024</v>
      </c>
      <c r="N5014">
        <f>MONTH(Table1[[#This Row],[order_date]])</f>
        <v>11</v>
      </c>
      <c r="O5014" s="3">
        <f>Table1[[#This Row],[sales]]-Table1[[#This Row],[profit]]</f>
        <v>485.22</v>
      </c>
      <c r="P5014" s="3">
        <f>Table1[[#This Row],[sales]]*Table1[[#This Row],[quantity]]</f>
        <v>2601.8000000000002</v>
      </c>
      <c r="Q5014" s="9">
        <f>Table1[[#This Row],[delivery_date]]-Table1[[#This Row],[order_date]]</f>
        <v>2</v>
      </c>
    </row>
    <row r="5015" spans="1:17" x14ac:dyDescent="0.35">
      <c r="A5015" t="s">
        <v>5046</v>
      </c>
      <c r="B5015" t="s">
        <v>25</v>
      </c>
      <c r="C5015" t="s">
        <v>20</v>
      </c>
      <c r="D5015" s="2">
        <v>2793.57</v>
      </c>
      <c r="E5015">
        <v>0.32</v>
      </c>
      <c r="F5015">
        <v>3</v>
      </c>
      <c r="G5015" s="1">
        <v>45130</v>
      </c>
      <c r="H5015" s="1">
        <v>45133</v>
      </c>
      <c r="I5015" t="s">
        <v>31</v>
      </c>
      <c r="J5015" t="s">
        <v>27</v>
      </c>
      <c r="K5015" s="2">
        <v>589.38</v>
      </c>
      <c r="L5015" t="s">
        <v>34</v>
      </c>
      <c r="M5015">
        <f>YEAR(Table1[[#This Row],[order_date]])</f>
        <v>2023</v>
      </c>
      <c r="N5015">
        <f>MONTH(Table1[[#This Row],[order_date]])</f>
        <v>7</v>
      </c>
      <c r="O5015" s="3">
        <f>Table1[[#This Row],[sales]]-Table1[[#This Row],[profit]]</f>
        <v>2204.19</v>
      </c>
      <c r="P5015" s="3">
        <f>Table1[[#This Row],[sales]]*Table1[[#This Row],[quantity]]</f>
        <v>8380.7100000000009</v>
      </c>
      <c r="Q5015" s="9">
        <f>Table1[[#This Row],[delivery_date]]-Table1[[#This Row],[order_date]]</f>
        <v>3</v>
      </c>
    </row>
    <row r="5016" spans="1:17" x14ac:dyDescent="0.35">
      <c r="A5016" t="s">
        <v>5047</v>
      </c>
      <c r="B5016" t="s">
        <v>25</v>
      </c>
      <c r="C5016" t="s">
        <v>36</v>
      </c>
      <c r="D5016" s="2">
        <v>840.48</v>
      </c>
      <c r="E5016">
        <v>0.14000000000000001</v>
      </c>
      <c r="F5016">
        <v>6</v>
      </c>
      <c r="G5016" s="1">
        <v>45423</v>
      </c>
      <c r="H5016" s="1">
        <v>45424</v>
      </c>
      <c r="I5016" t="s">
        <v>21</v>
      </c>
      <c r="J5016" t="s">
        <v>27</v>
      </c>
      <c r="K5016" s="2">
        <v>248.58</v>
      </c>
      <c r="L5016" t="s">
        <v>39</v>
      </c>
      <c r="M5016">
        <f>YEAR(Table1[[#This Row],[order_date]])</f>
        <v>2024</v>
      </c>
      <c r="N5016">
        <f>MONTH(Table1[[#This Row],[order_date]])</f>
        <v>5</v>
      </c>
      <c r="O5016" s="3">
        <f>Table1[[#This Row],[sales]]-Table1[[#This Row],[profit]]</f>
        <v>591.9</v>
      </c>
      <c r="P5016" s="3">
        <f>Table1[[#This Row],[sales]]*Table1[[#This Row],[quantity]]</f>
        <v>5042.88</v>
      </c>
      <c r="Q5016" s="9">
        <f>Table1[[#This Row],[delivery_date]]-Table1[[#This Row],[order_date]]</f>
        <v>1</v>
      </c>
    </row>
    <row r="5017" spans="1:17" x14ac:dyDescent="0.35">
      <c r="A5017" t="s">
        <v>5048</v>
      </c>
      <c r="B5017" t="s">
        <v>25</v>
      </c>
      <c r="C5017" t="s">
        <v>36</v>
      </c>
      <c r="D5017" s="2">
        <v>4708.38</v>
      </c>
      <c r="E5017">
        <v>0.3</v>
      </c>
      <c r="F5017">
        <v>8</v>
      </c>
      <c r="G5017" s="1">
        <v>45198</v>
      </c>
      <c r="H5017" s="1">
        <v>45201</v>
      </c>
      <c r="I5017" t="s">
        <v>21</v>
      </c>
      <c r="J5017" t="s">
        <v>27</v>
      </c>
      <c r="K5017" s="2">
        <v>281.92</v>
      </c>
      <c r="L5017" t="s">
        <v>48</v>
      </c>
      <c r="M5017">
        <f>YEAR(Table1[[#This Row],[order_date]])</f>
        <v>2023</v>
      </c>
      <c r="N5017">
        <f>MONTH(Table1[[#This Row],[order_date]])</f>
        <v>9</v>
      </c>
      <c r="O5017" s="3">
        <f>Table1[[#This Row],[sales]]-Table1[[#This Row],[profit]]</f>
        <v>4426.46</v>
      </c>
      <c r="P5017" s="3">
        <f>Table1[[#This Row],[sales]]*Table1[[#This Row],[quantity]]</f>
        <v>37667.040000000001</v>
      </c>
      <c r="Q5017" s="9">
        <f>Table1[[#This Row],[delivery_date]]-Table1[[#This Row],[order_date]]</f>
        <v>3</v>
      </c>
    </row>
    <row r="5018" spans="1:17" x14ac:dyDescent="0.35">
      <c r="A5018" t="s">
        <v>5049</v>
      </c>
      <c r="B5018" t="s">
        <v>25</v>
      </c>
      <c r="C5018" t="s">
        <v>36</v>
      </c>
      <c r="D5018" s="2">
        <v>102.2</v>
      </c>
      <c r="E5018">
        <v>0.35</v>
      </c>
      <c r="F5018">
        <v>1</v>
      </c>
      <c r="G5018" s="1">
        <v>45405</v>
      </c>
      <c r="H5018" s="1">
        <v>45408</v>
      </c>
      <c r="I5018" t="s">
        <v>21</v>
      </c>
      <c r="J5018" t="s">
        <v>16</v>
      </c>
      <c r="K5018" s="2">
        <v>10.199999999999999</v>
      </c>
      <c r="L5018" t="s">
        <v>34</v>
      </c>
      <c r="M5018">
        <f>YEAR(Table1[[#This Row],[order_date]])</f>
        <v>2024</v>
      </c>
      <c r="N5018">
        <f>MONTH(Table1[[#This Row],[order_date]])</f>
        <v>4</v>
      </c>
      <c r="O5018" s="3">
        <f>Table1[[#This Row],[sales]]-Table1[[#This Row],[profit]]</f>
        <v>92</v>
      </c>
      <c r="P5018" s="3">
        <f>Table1[[#This Row],[sales]]*Table1[[#This Row],[quantity]]</f>
        <v>102.2</v>
      </c>
      <c r="Q5018" s="9">
        <f>Table1[[#This Row],[delivery_date]]-Table1[[#This Row],[order_date]]</f>
        <v>3</v>
      </c>
    </row>
    <row r="5019" spans="1:17" x14ac:dyDescent="0.35">
      <c r="A5019" t="s">
        <v>5050</v>
      </c>
      <c r="B5019" t="s">
        <v>25</v>
      </c>
      <c r="C5019" t="s">
        <v>26</v>
      </c>
      <c r="D5019" s="2">
        <v>3802.91</v>
      </c>
      <c r="E5019">
        <v>0.06</v>
      </c>
      <c r="F5019">
        <v>7</v>
      </c>
      <c r="G5019" s="1">
        <v>45177</v>
      </c>
      <c r="H5019" s="1">
        <v>45184</v>
      </c>
      <c r="I5019" t="s">
        <v>15</v>
      </c>
      <c r="J5019" t="s">
        <v>27</v>
      </c>
      <c r="K5019" s="2">
        <v>999.56</v>
      </c>
      <c r="L5019" t="s">
        <v>23</v>
      </c>
      <c r="M5019">
        <f>YEAR(Table1[[#This Row],[order_date]])</f>
        <v>2023</v>
      </c>
      <c r="N5019">
        <f>MONTH(Table1[[#This Row],[order_date]])</f>
        <v>9</v>
      </c>
      <c r="O5019" s="3">
        <f>Table1[[#This Row],[sales]]-Table1[[#This Row],[profit]]</f>
        <v>2803.35</v>
      </c>
      <c r="P5019" s="3">
        <f>Table1[[#This Row],[sales]]*Table1[[#This Row],[quantity]]</f>
        <v>26620.37</v>
      </c>
      <c r="Q5019" s="9">
        <f>Table1[[#This Row],[delivery_date]]-Table1[[#This Row],[order_date]]</f>
        <v>7</v>
      </c>
    </row>
    <row r="5020" spans="1:17" x14ac:dyDescent="0.35">
      <c r="A5020" t="s">
        <v>5051</v>
      </c>
      <c r="B5020" t="s">
        <v>19</v>
      </c>
      <c r="C5020" t="s">
        <v>26</v>
      </c>
      <c r="D5020" s="2">
        <v>1469.42</v>
      </c>
      <c r="E5020">
        <v>0.26</v>
      </c>
      <c r="F5020">
        <v>8</v>
      </c>
      <c r="G5020" s="1">
        <v>44997</v>
      </c>
      <c r="H5020" s="1">
        <v>45002</v>
      </c>
      <c r="I5020" t="s">
        <v>15</v>
      </c>
      <c r="J5020" t="s">
        <v>22</v>
      </c>
      <c r="K5020" s="2">
        <v>217.72</v>
      </c>
      <c r="L5020" t="s">
        <v>28</v>
      </c>
      <c r="M5020">
        <f>YEAR(Table1[[#This Row],[order_date]])</f>
        <v>2023</v>
      </c>
      <c r="N5020">
        <f>MONTH(Table1[[#This Row],[order_date]])</f>
        <v>3</v>
      </c>
      <c r="O5020" s="3">
        <f>Table1[[#This Row],[sales]]-Table1[[#This Row],[profit]]</f>
        <v>1251.7</v>
      </c>
      <c r="P5020" s="3">
        <f>Table1[[#This Row],[sales]]*Table1[[#This Row],[quantity]]</f>
        <v>11755.36</v>
      </c>
      <c r="Q5020" s="9">
        <f>Table1[[#This Row],[delivery_date]]-Table1[[#This Row],[order_date]]</f>
        <v>5</v>
      </c>
    </row>
    <row r="5021" spans="1:17" x14ac:dyDescent="0.35">
      <c r="A5021" t="s">
        <v>5052</v>
      </c>
      <c r="B5021" t="s">
        <v>19</v>
      </c>
      <c r="C5021" t="s">
        <v>20</v>
      </c>
      <c r="D5021" s="2">
        <v>4245.83</v>
      </c>
      <c r="E5021">
        <v>0.16</v>
      </c>
      <c r="F5021">
        <v>5</v>
      </c>
      <c r="G5021" s="1">
        <v>45272</v>
      </c>
      <c r="H5021" s="1">
        <v>45275</v>
      </c>
      <c r="I5021" t="s">
        <v>21</v>
      </c>
      <c r="J5021" t="s">
        <v>16</v>
      </c>
      <c r="K5021" s="2">
        <v>1038.93</v>
      </c>
      <c r="L5021" t="s">
        <v>34</v>
      </c>
      <c r="M5021">
        <f>YEAR(Table1[[#This Row],[order_date]])</f>
        <v>2023</v>
      </c>
      <c r="N5021">
        <f>MONTH(Table1[[#This Row],[order_date]])</f>
        <v>12</v>
      </c>
      <c r="O5021" s="3">
        <f>Table1[[#This Row],[sales]]-Table1[[#This Row],[profit]]</f>
        <v>3206.8999999999996</v>
      </c>
      <c r="P5021" s="3">
        <f>Table1[[#This Row],[sales]]*Table1[[#This Row],[quantity]]</f>
        <v>21229.15</v>
      </c>
      <c r="Q5021" s="9">
        <f>Table1[[#This Row],[delivery_date]]-Table1[[#This Row],[order_date]]</f>
        <v>3</v>
      </c>
    </row>
    <row r="5022" spans="1:17" x14ac:dyDescent="0.35">
      <c r="A5022" t="s">
        <v>5053</v>
      </c>
      <c r="B5022" t="s">
        <v>13</v>
      </c>
      <c r="C5022" t="s">
        <v>20</v>
      </c>
      <c r="D5022" s="2">
        <v>394.74</v>
      </c>
      <c r="E5022">
        <v>0.28000000000000003</v>
      </c>
      <c r="F5022">
        <v>8</v>
      </c>
      <c r="G5022" s="1">
        <v>45181</v>
      </c>
      <c r="H5022" s="1">
        <v>45185</v>
      </c>
      <c r="I5022" t="s">
        <v>15</v>
      </c>
      <c r="J5022" t="s">
        <v>27</v>
      </c>
      <c r="K5022" s="2">
        <v>115.63</v>
      </c>
      <c r="L5022" t="s">
        <v>34</v>
      </c>
      <c r="M5022">
        <f>YEAR(Table1[[#This Row],[order_date]])</f>
        <v>2023</v>
      </c>
      <c r="N5022">
        <f>MONTH(Table1[[#This Row],[order_date]])</f>
        <v>9</v>
      </c>
      <c r="O5022" s="3">
        <f>Table1[[#This Row],[sales]]-Table1[[#This Row],[profit]]</f>
        <v>279.11</v>
      </c>
      <c r="P5022" s="3">
        <f>Table1[[#This Row],[sales]]*Table1[[#This Row],[quantity]]</f>
        <v>3157.92</v>
      </c>
      <c r="Q5022" s="9">
        <f>Table1[[#This Row],[delivery_date]]-Table1[[#This Row],[order_date]]</f>
        <v>4</v>
      </c>
    </row>
    <row r="5023" spans="1:17" x14ac:dyDescent="0.35">
      <c r="A5023" t="s">
        <v>5054</v>
      </c>
      <c r="B5023" t="s">
        <v>13</v>
      </c>
      <c r="C5023" t="s">
        <v>36</v>
      </c>
      <c r="D5023" s="2">
        <v>4769.7</v>
      </c>
      <c r="E5023">
        <v>0.01</v>
      </c>
      <c r="F5023">
        <v>1</v>
      </c>
      <c r="G5023" s="1">
        <v>45055</v>
      </c>
      <c r="H5023" s="1">
        <v>45058</v>
      </c>
      <c r="I5023" t="s">
        <v>15</v>
      </c>
      <c r="J5023" t="s">
        <v>22</v>
      </c>
      <c r="K5023" s="2">
        <v>942.29</v>
      </c>
      <c r="L5023" t="s">
        <v>28</v>
      </c>
      <c r="M5023">
        <f>YEAR(Table1[[#This Row],[order_date]])</f>
        <v>2023</v>
      </c>
      <c r="N5023">
        <f>MONTH(Table1[[#This Row],[order_date]])</f>
        <v>5</v>
      </c>
      <c r="O5023" s="3">
        <f>Table1[[#This Row],[sales]]-Table1[[#This Row],[profit]]</f>
        <v>3827.41</v>
      </c>
      <c r="P5023" s="3">
        <f>Table1[[#This Row],[sales]]*Table1[[#This Row],[quantity]]</f>
        <v>4769.7</v>
      </c>
      <c r="Q5023" s="9">
        <f>Table1[[#This Row],[delivery_date]]-Table1[[#This Row],[order_date]]</f>
        <v>3</v>
      </c>
    </row>
    <row r="5024" spans="1:17" x14ac:dyDescent="0.35">
      <c r="A5024" t="s">
        <v>5055</v>
      </c>
      <c r="B5024" t="s">
        <v>41</v>
      </c>
      <c r="C5024" t="s">
        <v>26</v>
      </c>
      <c r="D5024" s="2">
        <v>596.83000000000004</v>
      </c>
      <c r="E5024">
        <v>0.37</v>
      </c>
      <c r="F5024">
        <v>2</v>
      </c>
      <c r="G5024" s="1">
        <v>45440</v>
      </c>
      <c r="H5024" s="1">
        <v>45446</v>
      </c>
      <c r="I5024" t="s">
        <v>31</v>
      </c>
      <c r="J5024" t="s">
        <v>16</v>
      </c>
      <c r="K5024" s="2">
        <v>129.21</v>
      </c>
      <c r="L5024" t="s">
        <v>23</v>
      </c>
      <c r="M5024">
        <f>YEAR(Table1[[#This Row],[order_date]])</f>
        <v>2024</v>
      </c>
      <c r="N5024">
        <f>MONTH(Table1[[#This Row],[order_date]])</f>
        <v>5</v>
      </c>
      <c r="O5024" s="3">
        <f>Table1[[#This Row],[sales]]-Table1[[#This Row],[profit]]</f>
        <v>467.62</v>
      </c>
      <c r="P5024" s="3">
        <f>Table1[[#This Row],[sales]]*Table1[[#This Row],[quantity]]</f>
        <v>1193.6600000000001</v>
      </c>
      <c r="Q5024" s="9">
        <f>Table1[[#This Row],[delivery_date]]-Table1[[#This Row],[order_date]]</f>
        <v>6</v>
      </c>
    </row>
    <row r="5025" spans="1:17" x14ac:dyDescent="0.35">
      <c r="A5025" t="s">
        <v>5056</v>
      </c>
      <c r="B5025" t="s">
        <v>13</v>
      </c>
      <c r="C5025" t="s">
        <v>14</v>
      </c>
      <c r="D5025" s="2">
        <v>3960.63</v>
      </c>
      <c r="E5025">
        <v>0.08</v>
      </c>
      <c r="F5025">
        <v>4</v>
      </c>
      <c r="G5025" s="1">
        <v>45277</v>
      </c>
      <c r="H5025" s="1">
        <v>45279</v>
      </c>
      <c r="I5025" t="s">
        <v>31</v>
      </c>
      <c r="J5025" t="s">
        <v>16</v>
      </c>
      <c r="K5025" s="2">
        <v>578.73</v>
      </c>
      <c r="L5025" t="s">
        <v>17</v>
      </c>
      <c r="M5025">
        <f>YEAR(Table1[[#This Row],[order_date]])</f>
        <v>2023</v>
      </c>
      <c r="N5025">
        <f>MONTH(Table1[[#This Row],[order_date]])</f>
        <v>12</v>
      </c>
      <c r="O5025" s="3">
        <f>Table1[[#This Row],[sales]]-Table1[[#This Row],[profit]]</f>
        <v>3381.9</v>
      </c>
      <c r="P5025" s="3">
        <f>Table1[[#This Row],[sales]]*Table1[[#This Row],[quantity]]</f>
        <v>15842.52</v>
      </c>
      <c r="Q5025" s="9">
        <f>Table1[[#This Row],[delivery_date]]-Table1[[#This Row],[order_date]]</f>
        <v>2</v>
      </c>
    </row>
    <row r="5026" spans="1:17" x14ac:dyDescent="0.35">
      <c r="A5026" t="s">
        <v>5057</v>
      </c>
      <c r="B5026" t="s">
        <v>13</v>
      </c>
      <c r="C5026" t="s">
        <v>26</v>
      </c>
      <c r="D5026" s="2">
        <v>2634.98</v>
      </c>
      <c r="E5026">
        <v>0.34</v>
      </c>
      <c r="F5026">
        <v>1</v>
      </c>
      <c r="G5026" s="1">
        <v>45010</v>
      </c>
      <c r="H5026" s="1">
        <v>45011</v>
      </c>
      <c r="I5026" t="s">
        <v>21</v>
      </c>
      <c r="J5026" t="s">
        <v>27</v>
      </c>
      <c r="K5026" s="2">
        <v>724.1</v>
      </c>
      <c r="L5026" t="s">
        <v>23</v>
      </c>
      <c r="M5026">
        <f>YEAR(Table1[[#This Row],[order_date]])</f>
        <v>2023</v>
      </c>
      <c r="N5026">
        <f>MONTH(Table1[[#This Row],[order_date]])</f>
        <v>3</v>
      </c>
      <c r="O5026" s="3">
        <f>Table1[[#This Row],[sales]]-Table1[[#This Row],[profit]]</f>
        <v>1910.88</v>
      </c>
      <c r="P5026" s="3">
        <f>Table1[[#This Row],[sales]]*Table1[[#This Row],[quantity]]</f>
        <v>2634.98</v>
      </c>
      <c r="Q5026" s="9">
        <f>Table1[[#This Row],[delivery_date]]-Table1[[#This Row],[order_date]]</f>
        <v>1</v>
      </c>
    </row>
    <row r="5027" spans="1:17" x14ac:dyDescent="0.35">
      <c r="A5027" t="s">
        <v>5058</v>
      </c>
      <c r="B5027" t="s">
        <v>25</v>
      </c>
      <c r="C5027" t="s">
        <v>20</v>
      </c>
      <c r="D5027" s="2">
        <v>2208.9299999999998</v>
      </c>
      <c r="E5027">
        <v>0.38</v>
      </c>
      <c r="F5027">
        <v>5</v>
      </c>
      <c r="G5027" s="1">
        <v>45283</v>
      </c>
      <c r="H5027" s="1">
        <v>45284</v>
      </c>
      <c r="I5027" t="s">
        <v>31</v>
      </c>
      <c r="J5027" t="s">
        <v>22</v>
      </c>
      <c r="K5027" s="2">
        <v>480.62</v>
      </c>
      <c r="L5027" t="s">
        <v>48</v>
      </c>
      <c r="M5027">
        <f>YEAR(Table1[[#This Row],[order_date]])</f>
        <v>2023</v>
      </c>
      <c r="N5027">
        <f>MONTH(Table1[[#This Row],[order_date]])</f>
        <v>12</v>
      </c>
      <c r="O5027" s="3">
        <f>Table1[[#This Row],[sales]]-Table1[[#This Row],[profit]]</f>
        <v>1728.31</v>
      </c>
      <c r="P5027" s="3">
        <f>Table1[[#This Row],[sales]]*Table1[[#This Row],[quantity]]</f>
        <v>11044.65</v>
      </c>
      <c r="Q5027" s="9">
        <f>Table1[[#This Row],[delivery_date]]-Table1[[#This Row],[order_date]]</f>
        <v>1</v>
      </c>
    </row>
    <row r="5028" spans="1:17" x14ac:dyDescent="0.35">
      <c r="A5028" t="s">
        <v>5059</v>
      </c>
      <c r="B5028" t="s">
        <v>25</v>
      </c>
      <c r="C5028" t="s">
        <v>26</v>
      </c>
      <c r="D5028" s="2">
        <v>1472.76</v>
      </c>
      <c r="E5028">
        <v>0.38</v>
      </c>
      <c r="F5028">
        <v>3</v>
      </c>
      <c r="G5028" s="1">
        <v>45049</v>
      </c>
      <c r="H5028" s="1">
        <v>45055</v>
      </c>
      <c r="I5028" t="s">
        <v>21</v>
      </c>
      <c r="J5028" t="s">
        <v>16</v>
      </c>
      <c r="K5028" s="2">
        <v>296.01</v>
      </c>
      <c r="L5028" t="s">
        <v>17</v>
      </c>
      <c r="M5028">
        <f>YEAR(Table1[[#This Row],[order_date]])</f>
        <v>2023</v>
      </c>
      <c r="N5028">
        <f>MONTH(Table1[[#This Row],[order_date]])</f>
        <v>5</v>
      </c>
      <c r="O5028" s="3">
        <f>Table1[[#This Row],[sales]]-Table1[[#This Row],[profit]]</f>
        <v>1176.75</v>
      </c>
      <c r="P5028" s="3">
        <f>Table1[[#This Row],[sales]]*Table1[[#This Row],[quantity]]</f>
        <v>4418.28</v>
      </c>
      <c r="Q5028" s="9">
        <f>Table1[[#This Row],[delivery_date]]-Table1[[#This Row],[order_date]]</f>
        <v>6</v>
      </c>
    </row>
    <row r="5029" spans="1:17" x14ac:dyDescent="0.35">
      <c r="A5029" t="s">
        <v>5060</v>
      </c>
      <c r="B5029" t="s">
        <v>13</v>
      </c>
      <c r="C5029" t="s">
        <v>20</v>
      </c>
      <c r="D5029" s="2">
        <v>4222.71</v>
      </c>
      <c r="E5029">
        <v>0.41</v>
      </c>
      <c r="F5029">
        <v>2</v>
      </c>
      <c r="G5029" s="1">
        <v>45599</v>
      </c>
      <c r="H5029" s="1">
        <v>45602</v>
      </c>
      <c r="I5029" t="s">
        <v>21</v>
      </c>
      <c r="J5029" t="s">
        <v>27</v>
      </c>
      <c r="K5029" s="2">
        <v>240.31</v>
      </c>
      <c r="L5029" t="s">
        <v>28</v>
      </c>
      <c r="M5029">
        <f>YEAR(Table1[[#This Row],[order_date]])</f>
        <v>2024</v>
      </c>
      <c r="N5029">
        <f>MONTH(Table1[[#This Row],[order_date]])</f>
        <v>11</v>
      </c>
      <c r="O5029" s="3">
        <f>Table1[[#This Row],[sales]]-Table1[[#This Row],[profit]]</f>
        <v>3982.4</v>
      </c>
      <c r="P5029" s="3">
        <f>Table1[[#This Row],[sales]]*Table1[[#This Row],[quantity]]</f>
        <v>8445.42</v>
      </c>
      <c r="Q5029" s="9">
        <f>Table1[[#This Row],[delivery_date]]-Table1[[#This Row],[order_date]]</f>
        <v>3</v>
      </c>
    </row>
    <row r="5030" spans="1:17" x14ac:dyDescent="0.35">
      <c r="A5030" t="s">
        <v>5061</v>
      </c>
      <c r="B5030" t="s">
        <v>41</v>
      </c>
      <c r="C5030" t="s">
        <v>36</v>
      </c>
      <c r="D5030" s="2">
        <v>1078.78</v>
      </c>
      <c r="E5030">
        <v>0.15</v>
      </c>
      <c r="F5030">
        <v>7</v>
      </c>
      <c r="G5030" s="1">
        <v>45233</v>
      </c>
      <c r="H5030" s="1">
        <v>45234</v>
      </c>
      <c r="I5030" t="s">
        <v>31</v>
      </c>
      <c r="J5030" t="s">
        <v>27</v>
      </c>
      <c r="K5030" s="2">
        <v>187.33</v>
      </c>
      <c r="L5030" t="s">
        <v>48</v>
      </c>
      <c r="M5030">
        <f>YEAR(Table1[[#This Row],[order_date]])</f>
        <v>2023</v>
      </c>
      <c r="N5030">
        <f>MONTH(Table1[[#This Row],[order_date]])</f>
        <v>11</v>
      </c>
      <c r="O5030" s="3">
        <f>Table1[[#This Row],[sales]]-Table1[[#This Row],[profit]]</f>
        <v>891.44999999999993</v>
      </c>
      <c r="P5030" s="3">
        <f>Table1[[#This Row],[sales]]*Table1[[#This Row],[quantity]]</f>
        <v>7551.46</v>
      </c>
      <c r="Q5030" s="9">
        <f>Table1[[#This Row],[delivery_date]]-Table1[[#This Row],[order_date]]</f>
        <v>1</v>
      </c>
    </row>
    <row r="5031" spans="1:17" x14ac:dyDescent="0.35">
      <c r="A5031" t="s">
        <v>5062</v>
      </c>
      <c r="B5031" t="s">
        <v>25</v>
      </c>
      <c r="C5031" t="s">
        <v>36</v>
      </c>
      <c r="D5031" s="2">
        <v>3634.08</v>
      </c>
      <c r="E5031">
        <v>0.48</v>
      </c>
      <c r="F5031">
        <v>2</v>
      </c>
      <c r="G5031" s="1">
        <v>45087</v>
      </c>
      <c r="H5031" s="1">
        <v>45092</v>
      </c>
      <c r="I5031" t="s">
        <v>31</v>
      </c>
      <c r="J5031" t="s">
        <v>22</v>
      </c>
      <c r="K5031" s="2">
        <v>1085.77</v>
      </c>
      <c r="L5031" t="s">
        <v>23</v>
      </c>
      <c r="M5031">
        <f>YEAR(Table1[[#This Row],[order_date]])</f>
        <v>2023</v>
      </c>
      <c r="N5031">
        <f>MONTH(Table1[[#This Row],[order_date]])</f>
        <v>6</v>
      </c>
      <c r="O5031" s="3">
        <f>Table1[[#This Row],[sales]]-Table1[[#This Row],[profit]]</f>
        <v>2548.31</v>
      </c>
      <c r="P5031" s="3">
        <f>Table1[[#This Row],[sales]]*Table1[[#This Row],[quantity]]</f>
        <v>7268.16</v>
      </c>
      <c r="Q5031" s="9">
        <f>Table1[[#This Row],[delivery_date]]-Table1[[#This Row],[order_date]]</f>
        <v>5</v>
      </c>
    </row>
    <row r="5032" spans="1:17" x14ac:dyDescent="0.35">
      <c r="A5032" t="s">
        <v>5063</v>
      </c>
      <c r="B5032" t="s">
        <v>13</v>
      </c>
      <c r="C5032" t="s">
        <v>36</v>
      </c>
      <c r="D5032" s="2">
        <v>2284.38</v>
      </c>
      <c r="E5032">
        <v>0.01</v>
      </c>
      <c r="F5032">
        <v>9</v>
      </c>
      <c r="G5032" s="1">
        <v>45441</v>
      </c>
      <c r="H5032" s="1">
        <v>45442</v>
      </c>
      <c r="I5032" t="s">
        <v>31</v>
      </c>
      <c r="J5032" t="s">
        <v>27</v>
      </c>
      <c r="K5032" s="2">
        <v>370.77</v>
      </c>
      <c r="L5032" t="s">
        <v>39</v>
      </c>
      <c r="M5032">
        <f>YEAR(Table1[[#This Row],[order_date]])</f>
        <v>2024</v>
      </c>
      <c r="N5032">
        <f>MONTH(Table1[[#This Row],[order_date]])</f>
        <v>5</v>
      </c>
      <c r="O5032" s="3">
        <f>Table1[[#This Row],[sales]]-Table1[[#This Row],[profit]]</f>
        <v>1913.6100000000001</v>
      </c>
      <c r="P5032" s="3">
        <f>Table1[[#This Row],[sales]]*Table1[[#This Row],[quantity]]</f>
        <v>20559.420000000002</v>
      </c>
      <c r="Q5032" s="9">
        <f>Table1[[#This Row],[delivery_date]]-Table1[[#This Row],[order_date]]</f>
        <v>1</v>
      </c>
    </row>
    <row r="5033" spans="1:17" x14ac:dyDescent="0.35">
      <c r="A5033" t="s">
        <v>5064</v>
      </c>
      <c r="B5033" t="s">
        <v>13</v>
      </c>
      <c r="C5033" t="s">
        <v>14</v>
      </c>
      <c r="D5033" s="2">
        <v>4992.63</v>
      </c>
      <c r="E5033">
        <v>0.24</v>
      </c>
      <c r="F5033">
        <v>6</v>
      </c>
      <c r="G5033" s="1">
        <v>45498</v>
      </c>
      <c r="H5033" s="1">
        <v>45500</v>
      </c>
      <c r="I5033" t="s">
        <v>21</v>
      </c>
      <c r="J5033" t="s">
        <v>22</v>
      </c>
      <c r="K5033" s="2">
        <v>1444.15</v>
      </c>
      <c r="L5033" t="s">
        <v>34</v>
      </c>
      <c r="M5033">
        <f>YEAR(Table1[[#This Row],[order_date]])</f>
        <v>2024</v>
      </c>
      <c r="N5033">
        <f>MONTH(Table1[[#This Row],[order_date]])</f>
        <v>7</v>
      </c>
      <c r="O5033" s="3">
        <f>Table1[[#This Row],[sales]]-Table1[[#This Row],[profit]]</f>
        <v>3548.48</v>
      </c>
      <c r="P5033" s="3">
        <f>Table1[[#This Row],[sales]]*Table1[[#This Row],[quantity]]</f>
        <v>29955.78</v>
      </c>
      <c r="Q5033" s="9">
        <f>Table1[[#This Row],[delivery_date]]-Table1[[#This Row],[order_date]]</f>
        <v>2</v>
      </c>
    </row>
    <row r="5034" spans="1:17" x14ac:dyDescent="0.35">
      <c r="A5034" t="s">
        <v>5065</v>
      </c>
      <c r="B5034" t="s">
        <v>19</v>
      </c>
      <c r="C5034" t="s">
        <v>14</v>
      </c>
      <c r="D5034" s="2">
        <v>3095.86</v>
      </c>
      <c r="E5034">
        <v>0.14000000000000001</v>
      </c>
      <c r="F5034">
        <v>8</v>
      </c>
      <c r="G5034" s="1">
        <v>45393</v>
      </c>
      <c r="H5034" s="1">
        <v>45396</v>
      </c>
      <c r="I5034" t="s">
        <v>21</v>
      </c>
      <c r="J5034" t="s">
        <v>16</v>
      </c>
      <c r="K5034" s="2">
        <v>914.39</v>
      </c>
      <c r="L5034" t="s">
        <v>34</v>
      </c>
      <c r="M5034">
        <f>YEAR(Table1[[#This Row],[order_date]])</f>
        <v>2024</v>
      </c>
      <c r="N5034">
        <f>MONTH(Table1[[#This Row],[order_date]])</f>
        <v>4</v>
      </c>
      <c r="O5034" s="3">
        <f>Table1[[#This Row],[sales]]-Table1[[#This Row],[profit]]</f>
        <v>2181.4700000000003</v>
      </c>
      <c r="P5034" s="3">
        <f>Table1[[#This Row],[sales]]*Table1[[#This Row],[quantity]]</f>
        <v>24766.880000000001</v>
      </c>
      <c r="Q5034" s="9">
        <f>Table1[[#This Row],[delivery_date]]-Table1[[#This Row],[order_date]]</f>
        <v>3</v>
      </c>
    </row>
    <row r="5035" spans="1:17" x14ac:dyDescent="0.35">
      <c r="A5035" t="s">
        <v>5066</v>
      </c>
      <c r="B5035" t="s">
        <v>41</v>
      </c>
      <c r="C5035" t="s">
        <v>20</v>
      </c>
      <c r="D5035" s="2">
        <v>610.53</v>
      </c>
      <c r="E5035">
        <v>0.37</v>
      </c>
      <c r="F5035">
        <v>3</v>
      </c>
      <c r="G5035" s="1">
        <v>45610</v>
      </c>
      <c r="H5035" s="1">
        <v>45611</v>
      </c>
      <c r="I5035" t="s">
        <v>15</v>
      </c>
      <c r="J5035" t="s">
        <v>16</v>
      </c>
      <c r="K5035" s="2">
        <v>129.19</v>
      </c>
      <c r="L5035" t="s">
        <v>39</v>
      </c>
      <c r="M5035">
        <f>YEAR(Table1[[#This Row],[order_date]])</f>
        <v>2024</v>
      </c>
      <c r="N5035">
        <f>MONTH(Table1[[#This Row],[order_date]])</f>
        <v>11</v>
      </c>
      <c r="O5035" s="3">
        <f>Table1[[#This Row],[sales]]-Table1[[#This Row],[profit]]</f>
        <v>481.34</v>
      </c>
      <c r="P5035" s="3">
        <f>Table1[[#This Row],[sales]]*Table1[[#This Row],[quantity]]</f>
        <v>1831.59</v>
      </c>
      <c r="Q5035" s="9">
        <f>Table1[[#This Row],[delivery_date]]-Table1[[#This Row],[order_date]]</f>
        <v>1</v>
      </c>
    </row>
    <row r="5036" spans="1:17" x14ac:dyDescent="0.35">
      <c r="A5036" t="s">
        <v>5067</v>
      </c>
      <c r="B5036" t="s">
        <v>19</v>
      </c>
      <c r="C5036" t="s">
        <v>33</v>
      </c>
      <c r="D5036" s="2">
        <v>2155.65</v>
      </c>
      <c r="E5036">
        <v>0.4</v>
      </c>
      <c r="F5036">
        <v>5</v>
      </c>
      <c r="G5036" s="1">
        <v>45304</v>
      </c>
      <c r="H5036" s="1">
        <v>45310</v>
      </c>
      <c r="I5036" t="s">
        <v>21</v>
      </c>
      <c r="J5036" t="s">
        <v>27</v>
      </c>
      <c r="K5036" s="2">
        <v>269.51</v>
      </c>
      <c r="L5036" t="s">
        <v>23</v>
      </c>
      <c r="M5036">
        <f>YEAR(Table1[[#This Row],[order_date]])</f>
        <v>2024</v>
      </c>
      <c r="N5036">
        <f>MONTH(Table1[[#This Row],[order_date]])</f>
        <v>1</v>
      </c>
      <c r="O5036" s="3">
        <f>Table1[[#This Row],[sales]]-Table1[[#This Row],[profit]]</f>
        <v>1886.14</v>
      </c>
      <c r="P5036" s="3">
        <f>Table1[[#This Row],[sales]]*Table1[[#This Row],[quantity]]</f>
        <v>10778.25</v>
      </c>
      <c r="Q5036" s="9">
        <f>Table1[[#This Row],[delivery_date]]-Table1[[#This Row],[order_date]]</f>
        <v>6</v>
      </c>
    </row>
    <row r="5037" spans="1:17" x14ac:dyDescent="0.35">
      <c r="A5037" t="s">
        <v>5068</v>
      </c>
      <c r="B5037" t="s">
        <v>41</v>
      </c>
      <c r="C5037" t="s">
        <v>14</v>
      </c>
      <c r="D5037" s="2">
        <v>424.87</v>
      </c>
      <c r="E5037">
        <v>0.41</v>
      </c>
      <c r="F5037">
        <v>3</v>
      </c>
      <c r="G5037" s="1">
        <v>45030</v>
      </c>
      <c r="H5037" s="1">
        <v>45032</v>
      </c>
      <c r="I5037" t="s">
        <v>31</v>
      </c>
      <c r="J5037" t="s">
        <v>22</v>
      </c>
      <c r="K5037" s="2">
        <v>42.01</v>
      </c>
      <c r="L5037" t="s">
        <v>17</v>
      </c>
      <c r="M5037">
        <f>YEAR(Table1[[#This Row],[order_date]])</f>
        <v>2023</v>
      </c>
      <c r="N5037">
        <f>MONTH(Table1[[#This Row],[order_date]])</f>
        <v>4</v>
      </c>
      <c r="O5037" s="3">
        <f>Table1[[#This Row],[sales]]-Table1[[#This Row],[profit]]</f>
        <v>382.86</v>
      </c>
      <c r="P5037" s="3">
        <f>Table1[[#This Row],[sales]]*Table1[[#This Row],[quantity]]</f>
        <v>1274.6100000000001</v>
      </c>
      <c r="Q5037" s="9">
        <f>Table1[[#This Row],[delivery_date]]-Table1[[#This Row],[order_date]]</f>
        <v>2</v>
      </c>
    </row>
    <row r="5038" spans="1:17" x14ac:dyDescent="0.35">
      <c r="A5038" t="s">
        <v>5069</v>
      </c>
      <c r="B5038" t="s">
        <v>25</v>
      </c>
      <c r="C5038" t="s">
        <v>20</v>
      </c>
      <c r="D5038" s="2">
        <v>1499.71</v>
      </c>
      <c r="E5038">
        <v>0.15</v>
      </c>
      <c r="F5038">
        <v>9</v>
      </c>
      <c r="G5038" s="1">
        <v>45406</v>
      </c>
      <c r="H5038" s="1">
        <v>45412</v>
      </c>
      <c r="I5038" t="s">
        <v>21</v>
      </c>
      <c r="J5038" t="s">
        <v>16</v>
      </c>
      <c r="K5038" s="2">
        <v>279.74</v>
      </c>
      <c r="L5038" t="s">
        <v>28</v>
      </c>
      <c r="M5038">
        <f>YEAR(Table1[[#This Row],[order_date]])</f>
        <v>2024</v>
      </c>
      <c r="N5038">
        <f>MONTH(Table1[[#This Row],[order_date]])</f>
        <v>4</v>
      </c>
      <c r="O5038" s="3">
        <f>Table1[[#This Row],[sales]]-Table1[[#This Row],[profit]]</f>
        <v>1219.97</v>
      </c>
      <c r="P5038" s="3">
        <f>Table1[[#This Row],[sales]]*Table1[[#This Row],[quantity]]</f>
        <v>13497.39</v>
      </c>
      <c r="Q5038" s="9">
        <f>Table1[[#This Row],[delivery_date]]-Table1[[#This Row],[order_date]]</f>
        <v>6</v>
      </c>
    </row>
    <row r="5039" spans="1:17" x14ac:dyDescent="0.35">
      <c r="A5039" t="s">
        <v>5070</v>
      </c>
      <c r="B5039" t="s">
        <v>41</v>
      </c>
      <c r="C5039" t="s">
        <v>26</v>
      </c>
      <c r="D5039" s="2">
        <v>1782.25</v>
      </c>
      <c r="E5039">
        <v>0.14000000000000001</v>
      </c>
      <c r="F5039">
        <v>1</v>
      </c>
      <c r="G5039" s="1">
        <v>45059</v>
      </c>
      <c r="H5039" s="1">
        <v>45060</v>
      </c>
      <c r="I5039" t="s">
        <v>31</v>
      </c>
      <c r="J5039" t="s">
        <v>22</v>
      </c>
      <c r="K5039" s="2">
        <v>135.88</v>
      </c>
      <c r="L5039" t="s">
        <v>39</v>
      </c>
      <c r="M5039">
        <f>YEAR(Table1[[#This Row],[order_date]])</f>
        <v>2023</v>
      </c>
      <c r="N5039">
        <f>MONTH(Table1[[#This Row],[order_date]])</f>
        <v>5</v>
      </c>
      <c r="O5039" s="3">
        <f>Table1[[#This Row],[sales]]-Table1[[#This Row],[profit]]</f>
        <v>1646.37</v>
      </c>
      <c r="P5039" s="3">
        <f>Table1[[#This Row],[sales]]*Table1[[#This Row],[quantity]]</f>
        <v>1782.25</v>
      </c>
      <c r="Q5039" s="9">
        <f>Table1[[#This Row],[delivery_date]]-Table1[[#This Row],[order_date]]</f>
        <v>1</v>
      </c>
    </row>
    <row r="5040" spans="1:17" x14ac:dyDescent="0.35">
      <c r="A5040" t="s">
        <v>5071</v>
      </c>
      <c r="B5040" t="s">
        <v>13</v>
      </c>
      <c r="C5040" t="s">
        <v>36</v>
      </c>
      <c r="D5040" s="2">
        <v>4280.57</v>
      </c>
      <c r="E5040">
        <v>0.34</v>
      </c>
      <c r="F5040">
        <v>8</v>
      </c>
      <c r="G5040" s="1">
        <v>45481</v>
      </c>
      <c r="H5040" s="1">
        <v>45483</v>
      </c>
      <c r="I5040" t="s">
        <v>31</v>
      </c>
      <c r="J5040" t="s">
        <v>16</v>
      </c>
      <c r="K5040" s="2">
        <v>755.56</v>
      </c>
      <c r="L5040" t="s">
        <v>39</v>
      </c>
      <c r="M5040">
        <f>YEAR(Table1[[#This Row],[order_date]])</f>
        <v>2024</v>
      </c>
      <c r="N5040">
        <f>MONTH(Table1[[#This Row],[order_date]])</f>
        <v>7</v>
      </c>
      <c r="O5040" s="3">
        <f>Table1[[#This Row],[sales]]-Table1[[#This Row],[profit]]</f>
        <v>3525.0099999999998</v>
      </c>
      <c r="P5040" s="3">
        <f>Table1[[#This Row],[sales]]*Table1[[#This Row],[quantity]]</f>
        <v>34244.559999999998</v>
      </c>
      <c r="Q5040" s="9">
        <f>Table1[[#This Row],[delivery_date]]-Table1[[#This Row],[order_date]]</f>
        <v>2</v>
      </c>
    </row>
    <row r="5041" spans="1:17" x14ac:dyDescent="0.35">
      <c r="A5041" t="s">
        <v>5072</v>
      </c>
      <c r="B5041" t="s">
        <v>13</v>
      </c>
      <c r="C5041" t="s">
        <v>36</v>
      </c>
      <c r="D5041" s="2">
        <v>4206.1400000000003</v>
      </c>
      <c r="E5041">
        <v>0.46</v>
      </c>
      <c r="F5041">
        <v>6</v>
      </c>
      <c r="G5041" s="1">
        <v>45155</v>
      </c>
      <c r="H5041" s="1">
        <v>45161</v>
      </c>
      <c r="I5041" t="s">
        <v>21</v>
      </c>
      <c r="J5041" t="s">
        <v>22</v>
      </c>
      <c r="K5041" s="2">
        <v>901.92</v>
      </c>
      <c r="L5041" t="s">
        <v>17</v>
      </c>
      <c r="M5041">
        <f>YEAR(Table1[[#This Row],[order_date]])</f>
        <v>2023</v>
      </c>
      <c r="N5041">
        <f>MONTH(Table1[[#This Row],[order_date]])</f>
        <v>8</v>
      </c>
      <c r="O5041" s="3">
        <f>Table1[[#This Row],[sales]]-Table1[[#This Row],[profit]]</f>
        <v>3304.2200000000003</v>
      </c>
      <c r="P5041" s="3">
        <f>Table1[[#This Row],[sales]]*Table1[[#This Row],[quantity]]</f>
        <v>25236.840000000004</v>
      </c>
      <c r="Q5041" s="9">
        <f>Table1[[#This Row],[delivery_date]]-Table1[[#This Row],[order_date]]</f>
        <v>6</v>
      </c>
    </row>
    <row r="5042" spans="1:17" x14ac:dyDescent="0.35">
      <c r="A5042" t="s">
        <v>5073</v>
      </c>
      <c r="B5042" t="s">
        <v>41</v>
      </c>
      <c r="C5042" t="s">
        <v>36</v>
      </c>
      <c r="D5042" s="2">
        <v>156.63</v>
      </c>
      <c r="E5042">
        <v>0.13</v>
      </c>
      <c r="F5042">
        <v>7</v>
      </c>
      <c r="G5042" s="1">
        <v>45444</v>
      </c>
      <c r="H5042" s="1">
        <v>45447</v>
      </c>
      <c r="I5042" t="s">
        <v>31</v>
      </c>
      <c r="J5042" t="s">
        <v>16</v>
      </c>
      <c r="K5042" s="2">
        <v>25.02</v>
      </c>
      <c r="L5042" t="s">
        <v>23</v>
      </c>
      <c r="M5042">
        <f>YEAR(Table1[[#This Row],[order_date]])</f>
        <v>2024</v>
      </c>
      <c r="N5042">
        <f>MONTH(Table1[[#This Row],[order_date]])</f>
        <v>6</v>
      </c>
      <c r="O5042" s="3">
        <f>Table1[[#This Row],[sales]]-Table1[[#This Row],[profit]]</f>
        <v>131.60999999999999</v>
      </c>
      <c r="P5042" s="3">
        <f>Table1[[#This Row],[sales]]*Table1[[#This Row],[quantity]]</f>
        <v>1096.4099999999999</v>
      </c>
      <c r="Q5042" s="9">
        <f>Table1[[#This Row],[delivery_date]]-Table1[[#This Row],[order_date]]</f>
        <v>3</v>
      </c>
    </row>
    <row r="5043" spans="1:17" x14ac:dyDescent="0.35">
      <c r="A5043" t="s">
        <v>5074</v>
      </c>
      <c r="B5043" t="s">
        <v>41</v>
      </c>
      <c r="C5043" t="s">
        <v>20</v>
      </c>
      <c r="D5043" s="2">
        <v>2708.17</v>
      </c>
      <c r="E5043">
        <v>0.46</v>
      </c>
      <c r="F5043">
        <v>2</v>
      </c>
      <c r="G5043" s="1">
        <v>45114</v>
      </c>
      <c r="H5043" s="1">
        <v>45116</v>
      </c>
      <c r="I5043" t="s">
        <v>21</v>
      </c>
      <c r="J5043" t="s">
        <v>22</v>
      </c>
      <c r="K5043" s="2">
        <v>237.27</v>
      </c>
      <c r="L5043" t="s">
        <v>48</v>
      </c>
      <c r="M5043">
        <f>YEAR(Table1[[#This Row],[order_date]])</f>
        <v>2023</v>
      </c>
      <c r="N5043">
        <f>MONTH(Table1[[#This Row],[order_date]])</f>
        <v>7</v>
      </c>
      <c r="O5043" s="3">
        <f>Table1[[#This Row],[sales]]-Table1[[#This Row],[profit]]</f>
        <v>2470.9</v>
      </c>
      <c r="P5043" s="3">
        <f>Table1[[#This Row],[sales]]*Table1[[#This Row],[quantity]]</f>
        <v>5416.34</v>
      </c>
      <c r="Q5043" s="9">
        <f>Table1[[#This Row],[delivery_date]]-Table1[[#This Row],[order_date]]</f>
        <v>2</v>
      </c>
    </row>
    <row r="5044" spans="1:17" x14ac:dyDescent="0.35">
      <c r="A5044" t="s">
        <v>5075</v>
      </c>
      <c r="B5044" t="s">
        <v>41</v>
      </c>
      <c r="C5044" t="s">
        <v>36</v>
      </c>
      <c r="D5044" s="2">
        <v>1195.3599999999999</v>
      </c>
      <c r="E5044">
        <v>0.3</v>
      </c>
      <c r="F5044">
        <v>7</v>
      </c>
      <c r="G5044" s="1">
        <v>45346</v>
      </c>
      <c r="H5044" s="1">
        <v>45347</v>
      </c>
      <c r="I5044" t="s">
        <v>31</v>
      </c>
      <c r="J5044" t="s">
        <v>16</v>
      </c>
      <c r="K5044" s="2">
        <v>300.49</v>
      </c>
      <c r="L5044" t="s">
        <v>48</v>
      </c>
      <c r="M5044">
        <f>YEAR(Table1[[#This Row],[order_date]])</f>
        <v>2024</v>
      </c>
      <c r="N5044">
        <f>MONTH(Table1[[#This Row],[order_date]])</f>
        <v>2</v>
      </c>
      <c r="O5044" s="3">
        <f>Table1[[#This Row],[sales]]-Table1[[#This Row],[profit]]</f>
        <v>894.86999999999989</v>
      </c>
      <c r="P5044" s="3">
        <f>Table1[[#This Row],[sales]]*Table1[[#This Row],[quantity]]</f>
        <v>8367.5199999999986</v>
      </c>
      <c r="Q5044" s="9">
        <f>Table1[[#This Row],[delivery_date]]-Table1[[#This Row],[order_date]]</f>
        <v>1</v>
      </c>
    </row>
    <row r="5045" spans="1:17" x14ac:dyDescent="0.35">
      <c r="A5045" t="s">
        <v>5076</v>
      </c>
      <c r="B5045" t="s">
        <v>19</v>
      </c>
      <c r="C5045" t="s">
        <v>14</v>
      </c>
      <c r="D5045" s="2">
        <v>1668.46</v>
      </c>
      <c r="E5045">
        <v>0.37</v>
      </c>
      <c r="F5045">
        <v>1</v>
      </c>
      <c r="G5045" s="1">
        <v>45300</v>
      </c>
      <c r="H5045" s="1">
        <v>45302</v>
      </c>
      <c r="I5045" t="s">
        <v>21</v>
      </c>
      <c r="J5045" t="s">
        <v>27</v>
      </c>
      <c r="K5045" s="2">
        <v>309.13</v>
      </c>
      <c r="L5045" t="s">
        <v>34</v>
      </c>
      <c r="M5045">
        <f>YEAR(Table1[[#This Row],[order_date]])</f>
        <v>2024</v>
      </c>
      <c r="N5045">
        <f>MONTH(Table1[[#This Row],[order_date]])</f>
        <v>1</v>
      </c>
      <c r="O5045" s="3">
        <f>Table1[[#This Row],[sales]]-Table1[[#This Row],[profit]]</f>
        <v>1359.33</v>
      </c>
      <c r="P5045" s="3">
        <f>Table1[[#This Row],[sales]]*Table1[[#This Row],[quantity]]</f>
        <v>1668.46</v>
      </c>
      <c r="Q5045" s="9">
        <f>Table1[[#This Row],[delivery_date]]-Table1[[#This Row],[order_date]]</f>
        <v>2</v>
      </c>
    </row>
    <row r="5046" spans="1:17" x14ac:dyDescent="0.35">
      <c r="A5046" t="s">
        <v>5077</v>
      </c>
      <c r="B5046" t="s">
        <v>41</v>
      </c>
      <c r="C5046" t="s">
        <v>26</v>
      </c>
      <c r="D5046" s="2">
        <v>206.09</v>
      </c>
      <c r="E5046">
        <v>0.22</v>
      </c>
      <c r="F5046">
        <v>7</v>
      </c>
      <c r="G5046" s="1">
        <v>45386</v>
      </c>
      <c r="H5046" s="1">
        <v>45389</v>
      </c>
      <c r="I5046" t="s">
        <v>15</v>
      </c>
      <c r="J5046" t="s">
        <v>22</v>
      </c>
      <c r="K5046" s="2">
        <v>24.23</v>
      </c>
      <c r="L5046" t="s">
        <v>34</v>
      </c>
      <c r="M5046">
        <f>YEAR(Table1[[#This Row],[order_date]])</f>
        <v>2024</v>
      </c>
      <c r="N5046">
        <f>MONTH(Table1[[#This Row],[order_date]])</f>
        <v>4</v>
      </c>
      <c r="O5046" s="3">
        <f>Table1[[#This Row],[sales]]-Table1[[#This Row],[profit]]</f>
        <v>181.86</v>
      </c>
      <c r="P5046" s="3">
        <f>Table1[[#This Row],[sales]]*Table1[[#This Row],[quantity]]</f>
        <v>1442.63</v>
      </c>
      <c r="Q5046" s="9">
        <f>Table1[[#This Row],[delivery_date]]-Table1[[#This Row],[order_date]]</f>
        <v>3</v>
      </c>
    </row>
    <row r="5047" spans="1:17" x14ac:dyDescent="0.35">
      <c r="A5047" t="s">
        <v>5078</v>
      </c>
      <c r="B5047" t="s">
        <v>25</v>
      </c>
      <c r="C5047" t="s">
        <v>36</v>
      </c>
      <c r="D5047" s="2">
        <v>3773.75</v>
      </c>
      <c r="E5047">
        <v>0.4</v>
      </c>
      <c r="F5047">
        <v>8</v>
      </c>
      <c r="G5047" s="1">
        <v>45444</v>
      </c>
      <c r="H5047" s="1">
        <v>45446</v>
      </c>
      <c r="I5047" t="s">
        <v>21</v>
      </c>
      <c r="J5047" t="s">
        <v>27</v>
      </c>
      <c r="K5047" s="2">
        <v>203.49</v>
      </c>
      <c r="L5047" t="s">
        <v>34</v>
      </c>
      <c r="M5047">
        <f>YEAR(Table1[[#This Row],[order_date]])</f>
        <v>2024</v>
      </c>
      <c r="N5047">
        <f>MONTH(Table1[[#This Row],[order_date]])</f>
        <v>6</v>
      </c>
      <c r="O5047" s="3">
        <f>Table1[[#This Row],[sales]]-Table1[[#This Row],[profit]]</f>
        <v>3570.26</v>
      </c>
      <c r="P5047" s="3">
        <f>Table1[[#This Row],[sales]]*Table1[[#This Row],[quantity]]</f>
        <v>30190</v>
      </c>
      <c r="Q5047" s="9">
        <f>Table1[[#This Row],[delivery_date]]-Table1[[#This Row],[order_date]]</f>
        <v>2</v>
      </c>
    </row>
    <row r="5048" spans="1:17" x14ac:dyDescent="0.35">
      <c r="A5048" t="s">
        <v>5079</v>
      </c>
      <c r="B5048" t="s">
        <v>19</v>
      </c>
      <c r="C5048" t="s">
        <v>20</v>
      </c>
      <c r="D5048" s="2">
        <v>4757.8900000000003</v>
      </c>
      <c r="E5048">
        <v>0.49</v>
      </c>
      <c r="F5048">
        <v>2</v>
      </c>
      <c r="G5048" s="1">
        <v>45027</v>
      </c>
      <c r="H5048" s="1">
        <v>45032</v>
      </c>
      <c r="I5048" t="s">
        <v>31</v>
      </c>
      <c r="J5048" t="s">
        <v>16</v>
      </c>
      <c r="K5048" s="2">
        <v>885.2</v>
      </c>
      <c r="L5048" t="s">
        <v>34</v>
      </c>
      <c r="M5048">
        <f>YEAR(Table1[[#This Row],[order_date]])</f>
        <v>2023</v>
      </c>
      <c r="N5048">
        <f>MONTH(Table1[[#This Row],[order_date]])</f>
        <v>4</v>
      </c>
      <c r="O5048" s="3">
        <f>Table1[[#This Row],[sales]]-Table1[[#This Row],[profit]]</f>
        <v>3872.6900000000005</v>
      </c>
      <c r="P5048" s="3">
        <f>Table1[[#This Row],[sales]]*Table1[[#This Row],[quantity]]</f>
        <v>9515.7800000000007</v>
      </c>
      <c r="Q5048" s="9">
        <f>Table1[[#This Row],[delivery_date]]-Table1[[#This Row],[order_date]]</f>
        <v>5</v>
      </c>
    </row>
    <row r="5049" spans="1:17" x14ac:dyDescent="0.35">
      <c r="A5049" t="s">
        <v>5080</v>
      </c>
      <c r="B5049" t="s">
        <v>19</v>
      </c>
      <c r="C5049" t="s">
        <v>26</v>
      </c>
      <c r="D5049" s="2">
        <v>1174.4100000000001</v>
      </c>
      <c r="E5049">
        <v>0.09</v>
      </c>
      <c r="F5049">
        <v>2</v>
      </c>
      <c r="G5049" s="1">
        <v>45146</v>
      </c>
      <c r="H5049" s="1">
        <v>45152</v>
      </c>
      <c r="I5049" t="s">
        <v>31</v>
      </c>
      <c r="J5049" t="s">
        <v>22</v>
      </c>
      <c r="K5049" s="2">
        <v>283.98</v>
      </c>
      <c r="L5049" t="s">
        <v>34</v>
      </c>
      <c r="M5049">
        <f>YEAR(Table1[[#This Row],[order_date]])</f>
        <v>2023</v>
      </c>
      <c r="N5049">
        <f>MONTH(Table1[[#This Row],[order_date]])</f>
        <v>8</v>
      </c>
      <c r="O5049" s="3">
        <f>Table1[[#This Row],[sales]]-Table1[[#This Row],[profit]]</f>
        <v>890.43000000000006</v>
      </c>
      <c r="P5049" s="3">
        <f>Table1[[#This Row],[sales]]*Table1[[#This Row],[quantity]]</f>
        <v>2348.8200000000002</v>
      </c>
      <c r="Q5049" s="9">
        <f>Table1[[#This Row],[delivery_date]]-Table1[[#This Row],[order_date]]</f>
        <v>6</v>
      </c>
    </row>
    <row r="5050" spans="1:17" x14ac:dyDescent="0.35">
      <c r="A5050" t="s">
        <v>5081</v>
      </c>
      <c r="B5050" t="s">
        <v>41</v>
      </c>
      <c r="C5050" t="s">
        <v>36</v>
      </c>
      <c r="D5050" s="2">
        <v>1774.69</v>
      </c>
      <c r="E5050">
        <v>0.19</v>
      </c>
      <c r="F5050">
        <v>3</v>
      </c>
      <c r="G5050" s="1">
        <v>45064</v>
      </c>
      <c r="H5050" s="1">
        <v>45065</v>
      </c>
      <c r="I5050" t="s">
        <v>21</v>
      </c>
      <c r="J5050" t="s">
        <v>16</v>
      </c>
      <c r="K5050" s="2">
        <v>250.2</v>
      </c>
      <c r="L5050" t="s">
        <v>39</v>
      </c>
      <c r="M5050">
        <f>YEAR(Table1[[#This Row],[order_date]])</f>
        <v>2023</v>
      </c>
      <c r="N5050">
        <f>MONTH(Table1[[#This Row],[order_date]])</f>
        <v>5</v>
      </c>
      <c r="O5050" s="3">
        <f>Table1[[#This Row],[sales]]-Table1[[#This Row],[profit]]</f>
        <v>1524.49</v>
      </c>
      <c r="P5050" s="3">
        <f>Table1[[#This Row],[sales]]*Table1[[#This Row],[quantity]]</f>
        <v>5324.07</v>
      </c>
      <c r="Q5050" s="9">
        <f>Table1[[#This Row],[delivery_date]]-Table1[[#This Row],[order_date]]</f>
        <v>1</v>
      </c>
    </row>
    <row r="5051" spans="1:17" x14ac:dyDescent="0.35">
      <c r="A5051" t="s">
        <v>5082</v>
      </c>
      <c r="B5051" t="s">
        <v>25</v>
      </c>
      <c r="C5051" t="s">
        <v>33</v>
      </c>
      <c r="D5051" s="2">
        <v>1111.53</v>
      </c>
      <c r="E5051">
        <v>0.43</v>
      </c>
      <c r="F5051">
        <v>4</v>
      </c>
      <c r="G5051" s="1">
        <v>45594</v>
      </c>
      <c r="H5051" s="1">
        <v>45600</v>
      </c>
      <c r="I5051" t="s">
        <v>31</v>
      </c>
      <c r="J5051" t="s">
        <v>16</v>
      </c>
      <c r="K5051" s="2">
        <v>239.26</v>
      </c>
      <c r="L5051" t="s">
        <v>17</v>
      </c>
      <c r="M5051">
        <f>YEAR(Table1[[#This Row],[order_date]])</f>
        <v>2024</v>
      </c>
      <c r="N5051">
        <f>MONTH(Table1[[#This Row],[order_date]])</f>
        <v>10</v>
      </c>
      <c r="O5051" s="3">
        <f>Table1[[#This Row],[sales]]-Table1[[#This Row],[profit]]</f>
        <v>872.27</v>
      </c>
      <c r="P5051" s="3">
        <f>Table1[[#This Row],[sales]]*Table1[[#This Row],[quantity]]</f>
        <v>4446.12</v>
      </c>
      <c r="Q5051" s="9">
        <f>Table1[[#This Row],[delivery_date]]-Table1[[#This Row],[order_date]]</f>
        <v>6</v>
      </c>
    </row>
    <row r="5052" spans="1:17" x14ac:dyDescent="0.35">
      <c r="A5052" t="s">
        <v>5083</v>
      </c>
      <c r="B5052" t="s">
        <v>19</v>
      </c>
      <c r="C5052" t="s">
        <v>36</v>
      </c>
      <c r="D5052" s="2">
        <v>4657.24</v>
      </c>
      <c r="E5052">
        <v>0.09</v>
      </c>
      <c r="F5052">
        <v>8</v>
      </c>
      <c r="G5052" s="1">
        <v>45188</v>
      </c>
      <c r="H5052" s="1">
        <v>45190</v>
      </c>
      <c r="I5052" t="s">
        <v>15</v>
      </c>
      <c r="J5052" t="s">
        <v>27</v>
      </c>
      <c r="K5052" s="2">
        <v>1159.28</v>
      </c>
      <c r="L5052" t="s">
        <v>34</v>
      </c>
      <c r="M5052">
        <f>YEAR(Table1[[#This Row],[order_date]])</f>
        <v>2023</v>
      </c>
      <c r="N5052">
        <f>MONTH(Table1[[#This Row],[order_date]])</f>
        <v>9</v>
      </c>
      <c r="O5052" s="3">
        <f>Table1[[#This Row],[sales]]-Table1[[#This Row],[profit]]</f>
        <v>3497.96</v>
      </c>
      <c r="P5052" s="3">
        <f>Table1[[#This Row],[sales]]*Table1[[#This Row],[quantity]]</f>
        <v>37257.919999999998</v>
      </c>
      <c r="Q5052" s="9">
        <f>Table1[[#This Row],[delivery_date]]-Table1[[#This Row],[order_date]]</f>
        <v>2</v>
      </c>
    </row>
    <row r="5053" spans="1:17" x14ac:dyDescent="0.35">
      <c r="A5053" t="s">
        <v>5084</v>
      </c>
      <c r="B5053" t="s">
        <v>13</v>
      </c>
      <c r="C5053" t="s">
        <v>14</v>
      </c>
      <c r="D5053" s="2">
        <v>145.84</v>
      </c>
      <c r="E5053">
        <v>0.21</v>
      </c>
      <c r="F5053">
        <v>3</v>
      </c>
      <c r="G5053" s="1">
        <v>45511</v>
      </c>
      <c r="H5053" s="1">
        <v>45516</v>
      </c>
      <c r="I5053" t="s">
        <v>21</v>
      </c>
      <c r="J5053" t="s">
        <v>27</v>
      </c>
      <c r="K5053" s="2">
        <v>24.42</v>
      </c>
      <c r="L5053" t="s">
        <v>23</v>
      </c>
      <c r="M5053">
        <f>YEAR(Table1[[#This Row],[order_date]])</f>
        <v>2024</v>
      </c>
      <c r="N5053">
        <f>MONTH(Table1[[#This Row],[order_date]])</f>
        <v>8</v>
      </c>
      <c r="O5053" s="3">
        <f>Table1[[#This Row],[sales]]-Table1[[#This Row],[profit]]</f>
        <v>121.42</v>
      </c>
      <c r="P5053" s="3">
        <f>Table1[[#This Row],[sales]]*Table1[[#This Row],[quantity]]</f>
        <v>437.52</v>
      </c>
      <c r="Q5053" s="9">
        <f>Table1[[#This Row],[delivery_date]]-Table1[[#This Row],[order_date]]</f>
        <v>5</v>
      </c>
    </row>
    <row r="5054" spans="1:17" x14ac:dyDescent="0.35">
      <c r="A5054" t="s">
        <v>5085</v>
      </c>
      <c r="B5054" t="s">
        <v>19</v>
      </c>
      <c r="C5054" t="s">
        <v>26</v>
      </c>
      <c r="D5054" s="2">
        <v>2960.93</v>
      </c>
      <c r="E5054">
        <v>0.08</v>
      </c>
      <c r="F5054">
        <v>6</v>
      </c>
      <c r="G5054" s="1">
        <v>45206</v>
      </c>
      <c r="H5054" s="1">
        <v>45212</v>
      </c>
      <c r="I5054" t="s">
        <v>15</v>
      </c>
      <c r="J5054" t="s">
        <v>27</v>
      </c>
      <c r="K5054" s="2">
        <v>348.02</v>
      </c>
      <c r="L5054" t="s">
        <v>34</v>
      </c>
      <c r="M5054">
        <f>YEAR(Table1[[#This Row],[order_date]])</f>
        <v>2023</v>
      </c>
      <c r="N5054">
        <f>MONTH(Table1[[#This Row],[order_date]])</f>
        <v>10</v>
      </c>
      <c r="O5054" s="3">
        <f>Table1[[#This Row],[sales]]-Table1[[#This Row],[profit]]</f>
        <v>2612.91</v>
      </c>
      <c r="P5054" s="3">
        <f>Table1[[#This Row],[sales]]*Table1[[#This Row],[quantity]]</f>
        <v>17765.579999999998</v>
      </c>
      <c r="Q5054" s="9">
        <f>Table1[[#This Row],[delivery_date]]-Table1[[#This Row],[order_date]]</f>
        <v>6</v>
      </c>
    </row>
    <row r="5055" spans="1:17" x14ac:dyDescent="0.35">
      <c r="A5055" t="s">
        <v>5086</v>
      </c>
      <c r="B5055" t="s">
        <v>41</v>
      </c>
      <c r="C5055" t="s">
        <v>14</v>
      </c>
      <c r="D5055" s="2">
        <v>4366.74</v>
      </c>
      <c r="E5055">
        <v>0.32</v>
      </c>
      <c r="F5055">
        <v>8</v>
      </c>
      <c r="G5055" s="1">
        <v>45490</v>
      </c>
      <c r="H5055" s="1">
        <v>45495</v>
      </c>
      <c r="I5055" t="s">
        <v>15</v>
      </c>
      <c r="J5055" t="s">
        <v>16</v>
      </c>
      <c r="K5055" s="2">
        <v>670.08</v>
      </c>
      <c r="L5055" t="s">
        <v>17</v>
      </c>
      <c r="M5055">
        <f>YEAR(Table1[[#This Row],[order_date]])</f>
        <v>2024</v>
      </c>
      <c r="N5055">
        <f>MONTH(Table1[[#This Row],[order_date]])</f>
        <v>7</v>
      </c>
      <c r="O5055" s="3">
        <f>Table1[[#This Row],[sales]]-Table1[[#This Row],[profit]]</f>
        <v>3696.66</v>
      </c>
      <c r="P5055" s="3">
        <f>Table1[[#This Row],[sales]]*Table1[[#This Row],[quantity]]</f>
        <v>34933.919999999998</v>
      </c>
      <c r="Q5055" s="9">
        <f>Table1[[#This Row],[delivery_date]]-Table1[[#This Row],[order_date]]</f>
        <v>5</v>
      </c>
    </row>
    <row r="5056" spans="1:17" x14ac:dyDescent="0.35">
      <c r="A5056" t="s">
        <v>5087</v>
      </c>
      <c r="B5056" t="s">
        <v>25</v>
      </c>
      <c r="C5056" t="s">
        <v>33</v>
      </c>
      <c r="D5056" s="2">
        <v>1012.91</v>
      </c>
      <c r="E5056">
        <v>0.12</v>
      </c>
      <c r="F5056">
        <v>2</v>
      </c>
      <c r="G5056" s="1">
        <v>45008</v>
      </c>
      <c r="H5056" s="1">
        <v>45012</v>
      </c>
      <c r="I5056" t="s">
        <v>21</v>
      </c>
      <c r="J5056" t="s">
        <v>27</v>
      </c>
      <c r="K5056" s="2">
        <v>243.41</v>
      </c>
      <c r="L5056" t="s">
        <v>17</v>
      </c>
      <c r="M5056">
        <f>YEAR(Table1[[#This Row],[order_date]])</f>
        <v>2023</v>
      </c>
      <c r="N5056">
        <f>MONTH(Table1[[#This Row],[order_date]])</f>
        <v>3</v>
      </c>
      <c r="O5056" s="3">
        <f>Table1[[#This Row],[sales]]-Table1[[#This Row],[profit]]</f>
        <v>769.5</v>
      </c>
      <c r="P5056" s="3">
        <f>Table1[[#This Row],[sales]]*Table1[[#This Row],[quantity]]</f>
        <v>2025.82</v>
      </c>
      <c r="Q5056" s="9">
        <f>Table1[[#This Row],[delivery_date]]-Table1[[#This Row],[order_date]]</f>
        <v>4</v>
      </c>
    </row>
    <row r="5057" spans="1:17" x14ac:dyDescent="0.35">
      <c r="A5057" t="s">
        <v>5088</v>
      </c>
      <c r="B5057" t="s">
        <v>41</v>
      </c>
      <c r="C5057" t="s">
        <v>33</v>
      </c>
      <c r="D5057" s="2">
        <v>2990.98</v>
      </c>
      <c r="E5057">
        <v>0.19</v>
      </c>
      <c r="F5057">
        <v>4</v>
      </c>
      <c r="G5057" s="1">
        <v>45250</v>
      </c>
      <c r="H5057" s="1">
        <v>45252</v>
      </c>
      <c r="I5057" t="s">
        <v>15</v>
      </c>
      <c r="J5057" t="s">
        <v>27</v>
      </c>
      <c r="K5057" s="2">
        <v>312.86</v>
      </c>
      <c r="L5057" t="s">
        <v>48</v>
      </c>
      <c r="M5057">
        <f>YEAR(Table1[[#This Row],[order_date]])</f>
        <v>2023</v>
      </c>
      <c r="N5057">
        <f>MONTH(Table1[[#This Row],[order_date]])</f>
        <v>11</v>
      </c>
      <c r="O5057" s="3">
        <f>Table1[[#This Row],[sales]]-Table1[[#This Row],[profit]]</f>
        <v>2678.12</v>
      </c>
      <c r="P5057" s="3">
        <f>Table1[[#This Row],[sales]]*Table1[[#This Row],[quantity]]</f>
        <v>11963.92</v>
      </c>
      <c r="Q5057" s="9">
        <f>Table1[[#This Row],[delivery_date]]-Table1[[#This Row],[order_date]]</f>
        <v>2</v>
      </c>
    </row>
    <row r="5058" spans="1:17" x14ac:dyDescent="0.35">
      <c r="A5058" t="s">
        <v>5089</v>
      </c>
      <c r="B5058" t="s">
        <v>13</v>
      </c>
      <c r="C5058" t="s">
        <v>14</v>
      </c>
      <c r="D5058" s="2">
        <v>348.18</v>
      </c>
      <c r="E5058">
        <v>0.25</v>
      </c>
      <c r="F5058">
        <v>1</v>
      </c>
      <c r="G5058" s="1">
        <v>45355</v>
      </c>
      <c r="H5058" s="1">
        <v>45359</v>
      </c>
      <c r="I5058" t="s">
        <v>31</v>
      </c>
      <c r="J5058" t="s">
        <v>22</v>
      </c>
      <c r="K5058" s="2">
        <v>39.619999999999997</v>
      </c>
      <c r="L5058" t="s">
        <v>23</v>
      </c>
      <c r="M5058">
        <f>YEAR(Table1[[#This Row],[order_date]])</f>
        <v>2024</v>
      </c>
      <c r="N5058">
        <f>MONTH(Table1[[#This Row],[order_date]])</f>
        <v>3</v>
      </c>
      <c r="O5058" s="3">
        <f>Table1[[#This Row],[sales]]-Table1[[#This Row],[profit]]</f>
        <v>308.56</v>
      </c>
      <c r="P5058" s="3">
        <f>Table1[[#This Row],[sales]]*Table1[[#This Row],[quantity]]</f>
        <v>348.18</v>
      </c>
      <c r="Q5058" s="9">
        <f>Table1[[#This Row],[delivery_date]]-Table1[[#This Row],[order_date]]</f>
        <v>4</v>
      </c>
    </row>
    <row r="5059" spans="1:17" x14ac:dyDescent="0.35">
      <c r="A5059" t="s">
        <v>5090</v>
      </c>
      <c r="B5059" t="s">
        <v>13</v>
      </c>
      <c r="C5059" t="s">
        <v>26</v>
      </c>
      <c r="D5059" s="2">
        <v>4091.47</v>
      </c>
      <c r="E5059">
        <v>0.15</v>
      </c>
      <c r="F5059">
        <v>8</v>
      </c>
      <c r="G5059" s="1">
        <v>45300</v>
      </c>
      <c r="H5059" s="1">
        <v>45305</v>
      </c>
      <c r="I5059" t="s">
        <v>15</v>
      </c>
      <c r="J5059" t="s">
        <v>22</v>
      </c>
      <c r="K5059" s="2">
        <v>572.53</v>
      </c>
      <c r="L5059" t="s">
        <v>48</v>
      </c>
      <c r="M5059">
        <f>YEAR(Table1[[#This Row],[order_date]])</f>
        <v>2024</v>
      </c>
      <c r="N5059">
        <f>MONTH(Table1[[#This Row],[order_date]])</f>
        <v>1</v>
      </c>
      <c r="O5059" s="3">
        <f>Table1[[#This Row],[sales]]-Table1[[#This Row],[profit]]</f>
        <v>3518.9399999999996</v>
      </c>
      <c r="P5059" s="3">
        <f>Table1[[#This Row],[sales]]*Table1[[#This Row],[quantity]]</f>
        <v>32731.759999999998</v>
      </c>
      <c r="Q5059" s="9">
        <f>Table1[[#This Row],[delivery_date]]-Table1[[#This Row],[order_date]]</f>
        <v>5</v>
      </c>
    </row>
    <row r="5060" spans="1:17" x14ac:dyDescent="0.35">
      <c r="A5060" t="s">
        <v>5091</v>
      </c>
      <c r="B5060" t="s">
        <v>13</v>
      </c>
      <c r="C5060" t="s">
        <v>33</v>
      </c>
      <c r="D5060" s="2">
        <v>1444.7</v>
      </c>
      <c r="E5060">
        <v>0.34</v>
      </c>
      <c r="F5060">
        <v>1</v>
      </c>
      <c r="G5060" s="1">
        <v>45432</v>
      </c>
      <c r="H5060" s="1">
        <v>45438</v>
      </c>
      <c r="I5060" t="s">
        <v>31</v>
      </c>
      <c r="J5060" t="s">
        <v>27</v>
      </c>
      <c r="K5060" s="2">
        <v>298.88</v>
      </c>
      <c r="L5060" t="s">
        <v>48</v>
      </c>
      <c r="M5060">
        <f>YEAR(Table1[[#This Row],[order_date]])</f>
        <v>2024</v>
      </c>
      <c r="N5060">
        <f>MONTH(Table1[[#This Row],[order_date]])</f>
        <v>5</v>
      </c>
      <c r="O5060" s="3">
        <f>Table1[[#This Row],[sales]]-Table1[[#This Row],[profit]]</f>
        <v>1145.8200000000002</v>
      </c>
      <c r="P5060" s="3">
        <f>Table1[[#This Row],[sales]]*Table1[[#This Row],[quantity]]</f>
        <v>1444.7</v>
      </c>
      <c r="Q5060" s="9">
        <f>Table1[[#This Row],[delivery_date]]-Table1[[#This Row],[order_date]]</f>
        <v>6</v>
      </c>
    </row>
    <row r="5061" spans="1:17" x14ac:dyDescent="0.35">
      <c r="A5061" t="s">
        <v>5092</v>
      </c>
      <c r="B5061" t="s">
        <v>41</v>
      </c>
      <c r="C5061" t="s">
        <v>33</v>
      </c>
      <c r="D5061" s="2">
        <v>4944.8900000000003</v>
      </c>
      <c r="E5061">
        <v>0.06</v>
      </c>
      <c r="F5061">
        <v>9</v>
      </c>
      <c r="G5061" s="1">
        <v>45397</v>
      </c>
      <c r="H5061" s="1">
        <v>45403</v>
      </c>
      <c r="I5061" t="s">
        <v>15</v>
      </c>
      <c r="J5061" t="s">
        <v>27</v>
      </c>
      <c r="K5061" s="2">
        <v>544.9</v>
      </c>
      <c r="L5061" t="s">
        <v>48</v>
      </c>
      <c r="M5061">
        <f>YEAR(Table1[[#This Row],[order_date]])</f>
        <v>2024</v>
      </c>
      <c r="N5061">
        <f>MONTH(Table1[[#This Row],[order_date]])</f>
        <v>4</v>
      </c>
      <c r="O5061" s="3">
        <f>Table1[[#This Row],[sales]]-Table1[[#This Row],[profit]]</f>
        <v>4399.9900000000007</v>
      </c>
      <c r="P5061" s="3">
        <f>Table1[[#This Row],[sales]]*Table1[[#This Row],[quantity]]</f>
        <v>44504.01</v>
      </c>
      <c r="Q5061" s="9">
        <f>Table1[[#This Row],[delivery_date]]-Table1[[#This Row],[order_date]]</f>
        <v>6</v>
      </c>
    </row>
    <row r="5062" spans="1:17" x14ac:dyDescent="0.35">
      <c r="A5062" t="s">
        <v>5093</v>
      </c>
      <c r="B5062" t="s">
        <v>19</v>
      </c>
      <c r="C5062" t="s">
        <v>36</v>
      </c>
      <c r="D5062" s="2">
        <v>4617.8500000000004</v>
      </c>
      <c r="E5062">
        <v>0.44</v>
      </c>
      <c r="F5062">
        <v>6</v>
      </c>
      <c r="G5062" s="1">
        <v>45209</v>
      </c>
      <c r="H5062" s="1">
        <v>45215</v>
      </c>
      <c r="I5062" t="s">
        <v>21</v>
      </c>
      <c r="J5062" t="s">
        <v>27</v>
      </c>
      <c r="K5062" s="2">
        <v>802.36</v>
      </c>
      <c r="L5062" t="s">
        <v>23</v>
      </c>
      <c r="M5062">
        <f>YEAR(Table1[[#This Row],[order_date]])</f>
        <v>2023</v>
      </c>
      <c r="N5062">
        <f>MONTH(Table1[[#This Row],[order_date]])</f>
        <v>10</v>
      </c>
      <c r="O5062" s="3">
        <f>Table1[[#This Row],[sales]]-Table1[[#This Row],[profit]]</f>
        <v>3815.4900000000002</v>
      </c>
      <c r="P5062" s="3">
        <f>Table1[[#This Row],[sales]]*Table1[[#This Row],[quantity]]</f>
        <v>27707.100000000002</v>
      </c>
      <c r="Q5062" s="9">
        <f>Table1[[#This Row],[delivery_date]]-Table1[[#This Row],[order_date]]</f>
        <v>6</v>
      </c>
    </row>
    <row r="5063" spans="1:17" x14ac:dyDescent="0.35">
      <c r="A5063" t="s">
        <v>5094</v>
      </c>
      <c r="B5063" t="s">
        <v>41</v>
      </c>
      <c r="C5063" t="s">
        <v>20</v>
      </c>
      <c r="D5063" s="2">
        <v>3689.33</v>
      </c>
      <c r="E5063">
        <v>0.24</v>
      </c>
      <c r="F5063">
        <v>3</v>
      </c>
      <c r="G5063" s="1">
        <v>45513</v>
      </c>
      <c r="H5063" s="1">
        <v>45516</v>
      </c>
      <c r="I5063" t="s">
        <v>31</v>
      </c>
      <c r="J5063" t="s">
        <v>27</v>
      </c>
      <c r="K5063" s="2">
        <v>770.18</v>
      </c>
      <c r="L5063" t="s">
        <v>48</v>
      </c>
      <c r="M5063">
        <f>YEAR(Table1[[#This Row],[order_date]])</f>
        <v>2024</v>
      </c>
      <c r="N5063">
        <f>MONTH(Table1[[#This Row],[order_date]])</f>
        <v>8</v>
      </c>
      <c r="O5063" s="3">
        <f>Table1[[#This Row],[sales]]-Table1[[#This Row],[profit]]</f>
        <v>2919.15</v>
      </c>
      <c r="P5063" s="3">
        <f>Table1[[#This Row],[sales]]*Table1[[#This Row],[quantity]]</f>
        <v>11067.99</v>
      </c>
      <c r="Q5063" s="9">
        <f>Table1[[#This Row],[delivery_date]]-Table1[[#This Row],[order_date]]</f>
        <v>3</v>
      </c>
    </row>
    <row r="5064" spans="1:17" x14ac:dyDescent="0.35">
      <c r="A5064" t="s">
        <v>5095</v>
      </c>
      <c r="B5064" t="s">
        <v>25</v>
      </c>
      <c r="C5064" t="s">
        <v>33</v>
      </c>
      <c r="D5064" s="2">
        <v>2534.5300000000002</v>
      </c>
      <c r="E5064">
        <v>0.28999999999999998</v>
      </c>
      <c r="F5064">
        <v>8</v>
      </c>
      <c r="G5064" s="1">
        <v>45073</v>
      </c>
      <c r="H5064" s="1">
        <v>45075</v>
      </c>
      <c r="I5064" t="s">
        <v>15</v>
      </c>
      <c r="J5064" t="s">
        <v>16</v>
      </c>
      <c r="K5064" s="2">
        <v>457.32</v>
      </c>
      <c r="L5064" t="s">
        <v>39</v>
      </c>
      <c r="M5064">
        <f>YEAR(Table1[[#This Row],[order_date]])</f>
        <v>2023</v>
      </c>
      <c r="N5064">
        <f>MONTH(Table1[[#This Row],[order_date]])</f>
        <v>5</v>
      </c>
      <c r="O5064" s="3">
        <f>Table1[[#This Row],[sales]]-Table1[[#This Row],[profit]]</f>
        <v>2077.21</v>
      </c>
      <c r="P5064" s="3">
        <f>Table1[[#This Row],[sales]]*Table1[[#This Row],[quantity]]</f>
        <v>20276.240000000002</v>
      </c>
      <c r="Q5064" s="9">
        <f>Table1[[#This Row],[delivery_date]]-Table1[[#This Row],[order_date]]</f>
        <v>2</v>
      </c>
    </row>
    <row r="5065" spans="1:17" x14ac:dyDescent="0.35">
      <c r="A5065" t="s">
        <v>5096</v>
      </c>
      <c r="B5065" t="s">
        <v>19</v>
      </c>
      <c r="C5065" t="s">
        <v>26</v>
      </c>
      <c r="D5065" s="2">
        <v>3856.29</v>
      </c>
      <c r="E5065">
        <v>0.31</v>
      </c>
      <c r="F5065">
        <v>2</v>
      </c>
      <c r="G5065" s="1">
        <v>45087</v>
      </c>
      <c r="H5065" s="1">
        <v>45094</v>
      </c>
      <c r="I5065" t="s">
        <v>31</v>
      </c>
      <c r="J5065" t="s">
        <v>16</v>
      </c>
      <c r="K5065" s="2">
        <v>199.3</v>
      </c>
      <c r="L5065" t="s">
        <v>17</v>
      </c>
      <c r="M5065">
        <f>YEAR(Table1[[#This Row],[order_date]])</f>
        <v>2023</v>
      </c>
      <c r="N5065">
        <f>MONTH(Table1[[#This Row],[order_date]])</f>
        <v>6</v>
      </c>
      <c r="O5065" s="3">
        <f>Table1[[#This Row],[sales]]-Table1[[#This Row],[profit]]</f>
        <v>3656.99</v>
      </c>
      <c r="P5065" s="3">
        <f>Table1[[#This Row],[sales]]*Table1[[#This Row],[quantity]]</f>
        <v>7712.58</v>
      </c>
      <c r="Q5065" s="9">
        <f>Table1[[#This Row],[delivery_date]]-Table1[[#This Row],[order_date]]</f>
        <v>7</v>
      </c>
    </row>
    <row r="5066" spans="1:17" x14ac:dyDescent="0.35">
      <c r="A5066" t="s">
        <v>5097</v>
      </c>
      <c r="B5066" t="s">
        <v>13</v>
      </c>
      <c r="C5066" t="s">
        <v>26</v>
      </c>
      <c r="D5066" s="2">
        <v>739.98</v>
      </c>
      <c r="E5066">
        <v>0.03</v>
      </c>
      <c r="F5066">
        <v>3</v>
      </c>
      <c r="G5066" s="1">
        <v>45644</v>
      </c>
      <c r="H5066" s="1">
        <v>45648</v>
      </c>
      <c r="I5066" t="s">
        <v>21</v>
      </c>
      <c r="J5066" t="s">
        <v>22</v>
      </c>
      <c r="K5066" s="2">
        <v>129.54</v>
      </c>
      <c r="L5066" t="s">
        <v>23</v>
      </c>
      <c r="M5066">
        <f>YEAR(Table1[[#This Row],[order_date]])</f>
        <v>2024</v>
      </c>
      <c r="N5066">
        <f>MONTH(Table1[[#This Row],[order_date]])</f>
        <v>12</v>
      </c>
      <c r="O5066" s="3">
        <f>Table1[[#This Row],[sales]]-Table1[[#This Row],[profit]]</f>
        <v>610.44000000000005</v>
      </c>
      <c r="P5066" s="3">
        <f>Table1[[#This Row],[sales]]*Table1[[#This Row],[quantity]]</f>
        <v>2219.94</v>
      </c>
      <c r="Q5066" s="9">
        <f>Table1[[#This Row],[delivery_date]]-Table1[[#This Row],[order_date]]</f>
        <v>4</v>
      </c>
    </row>
    <row r="5067" spans="1:17" x14ac:dyDescent="0.35">
      <c r="A5067" t="s">
        <v>5098</v>
      </c>
      <c r="B5067" t="s">
        <v>41</v>
      </c>
      <c r="C5067" t="s">
        <v>36</v>
      </c>
      <c r="D5067" s="2">
        <v>1619.98</v>
      </c>
      <c r="E5067">
        <v>0.38</v>
      </c>
      <c r="F5067">
        <v>7</v>
      </c>
      <c r="G5067" s="1">
        <v>45195</v>
      </c>
      <c r="H5067" s="1">
        <v>45196</v>
      </c>
      <c r="I5067" t="s">
        <v>31</v>
      </c>
      <c r="J5067" t="s">
        <v>27</v>
      </c>
      <c r="K5067" s="2">
        <v>225.07</v>
      </c>
      <c r="L5067" t="s">
        <v>17</v>
      </c>
      <c r="M5067">
        <f>YEAR(Table1[[#This Row],[order_date]])</f>
        <v>2023</v>
      </c>
      <c r="N5067">
        <f>MONTH(Table1[[#This Row],[order_date]])</f>
        <v>9</v>
      </c>
      <c r="O5067" s="3">
        <f>Table1[[#This Row],[sales]]-Table1[[#This Row],[profit]]</f>
        <v>1394.91</v>
      </c>
      <c r="P5067" s="3">
        <f>Table1[[#This Row],[sales]]*Table1[[#This Row],[quantity]]</f>
        <v>11339.86</v>
      </c>
      <c r="Q5067" s="9">
        <f>Table1[[#This Row],[delivery_date]]-Table1[[#This Row],[order_date]]</f>
        <v>1</v>
      </c>
    </row>
    <row r="5068" spans="1:17" x14ac:dyDescent="0.35">
      <c r="A5068" t="s">
        <v>5099</v>
      </c>
      <c r="B5068" t="s">
        <v>13</v>
      </c>
      <c r="C5068" t="s">
        <v>26</v>
      </c>
      <c r="D5068" s="2">
        <v>231.79</v>
      </c>
      <c r="E5068">
        <v>0.47</v>
      </c>
      <c r="F5068">
        <v>1</v>
      </c>
      <c r="G5068" s="1">
        <v>45189</v>
      </c>
      <c r="H5068" s="1">
        <v>45196</v>
      </c>
      <c r="I5068" t="s">
        <v>31</v>
      </c>
      <c r="J5068" t="s">
        <v>22</v>
      </c>
      <c r="K5068" s="2">
        <v>14.25</v>
      </c>
      <c r="L5068" t="s">
        <v>34</v>
      </c>
      <c r="M5068">
        <f>YEAR(Table1[[#This Row],[order_date]])</f>
        <v>2023</v>
      </c>
      <c r="N5068">
        <f>MONTH(Table1[[#This Row],[order_date]])</f>
        <v>9</v>
      </c>
      <c r="O5068" s="3">
        <f>Table1[[#This Row],[sales]]-Table1[[#This Row],[profit]]</f>
        <v>217.54</v>
      </c>
      <c r="P5068" s="3">
        <f>Table1[[#This Row],[sales]]*Table1[[#This Row],[quantity]]</f>
        <v>231.79</v>
      </c>
      <c r="Q5068" s="9">
        <f>Table1[[#This Row],[delivery_date]]-Table1[[#This Row],[order_date]]</f>
        <v>7</v>
      </c>
    </row>
    <row r="5069" spans="1:17" x14ac:dyDescent="0.35">
      <c r="A5069" t="s">
        <v>5100</v>
      </c>
      <c r="B5069" t="s">
        <v>13</v>
      </c>
      <c r="C5069" t="s">
        <v>36</v>
      </c>
      <c r="D5069" s="2">
        <v>3260.62</v>
      </c>
      <c r="E5069">
        <v>0.26</v>
      </c>
      <c r="F5069">
        <v>9</v>
      </c>
      <c r="G5069" s="1">
        <v>45086</v>
      </c>
      <c r="H5069" s="1">
        <v>45092</v>
      </c>
      <c r="I5069" t="s">
        <v>31</v>
      </c>
      <c r="J5069" t="s">
        <v>16</v>
      </c>
      <c r="K5069" s="2">
        <v>909.05</v>
      </c>
      <c r="L5069" t="s">
        <v>17</v>
      </c>
      <c r="M5069">
        <f>YEAR(Table1[[#This Row],[order_date]])</f>
        <v>2023</v>
      </c>
      <c r="N5069">
        <f>MONTH(Table1[[#This Row],[order_date]])</f>
        <v>6</v>
      </c>
      <c r="O5069" s="3">
        <f>Table1[[#This Row],[sales]]-Table1[[#This Row],[profit]]</f>
        <v>2351.5699999999997</v>
      </c>
      <c r="P5069" s="3">
        <f>Table1[[#This Row],[sales]]*Table1[[#This Row],[quantity]]</f>
        <v>29345.579999999998</v>
      </c>
      <c r="Q5069" s="9">
        <f>Table1[[#This Row],[delivery_date]]-Table1[[#This Row],[order_date]]</f>
        <v>6</v>
      </c>
    </row>
    <row r="5070" spans="1:17" x14ac:dyDescent="0.35">
      <c r="A5070" t="s">
        <v>5101</v>
      </c>
      <c r="B5070" t="s">
        <v>25</v>
      </c>
      <c r="C5070" t="s">
        <v>33</v>
      </c>
      <c r="D5070" s="2">
        <v>4047.13</v>
      </c>
      <c r="E5070">
        <v>0.2</v>
      </c>
      <c r="F5070">
        <v>9</v>
      </c>
      <c r="G5070" s="1">
        <v>45483</v>
      </c>
      <c r="H5070" s="1">
        <v>45489</v>
      </c>
      <c r="I5070" t="s">
        <v>15</v>
      </c>
      <c r="J5070" t="s">
        <v>27</v>
      </c>
      <c r="K5070" s="2">
        <v>859.43</v>
      </c>
      <c r="L5070" t="s">
        <v>28</v>
      </c>
      <c r="M5070">
        <f>YEAR(Table1[[#This Row],[order_date]])</f>
        <v>2024</v>
      </c>
      <c r="N5070">
        <f>MONTH(Table1[[#This Row],[order_date]])</f>
        <v>7</v>
      </c>
      <c r="O5070" s="3">
        <f>Table1[[#This Row],[sales]]-Table1[[#This Row],[profit]]</f>
        <v>3187.7000000000003</v>
      </c>
      <c r="P5070" s="3">
        <f>Table1[[#This Row],[sales]]*Table1[[#This Row],[quantity]]</f>
        <v>36424.17</v>
      </c>
      <c r="Q5070" s="9">
        <f>Table1[[#This Row],[delivery_date]]-Table1[[#This Row],[order_date]]</f>
        <v>6</v>
      </c>
    </row>
    <row r="5071" spans="1:17" x14ac:dyDescent="0.35">
      <c r="A5071" t="s">
        <v>5102</v>
      </c>
      <c r="B5071" t="s">
        <v>19</v>
      </c>
      <c r="C5071" t="s">
        <v>33</v>
      </c>
      <c r="D5071" s="2">
        <v>4736.8</v>
      </c>
      <c r="E5071">
        <v>0.39</v>
      </c>
      <c r="F5071">
        <v>3</v>
      </c>
      <c r="G5071" s="1">
        <v>45238</v>
      </c>
      <c r="H5071" s="1">
        <v>45245</v>
      </c>
      <c r="I5071" t="s">
        <v>15</v>
      </c>
      <c r="J5071" t="s">
        <v>27</v>
      </c>
      <c r="K5071" s="2">
        <v>1318.46</v>
      </c>
      <c r="L5071" t="s">
        <v>48</v>
      </c>
      <c r="M5071">
        <f>YEAR(Table1[[#This Row],[order_date]])</f>
        <v>2023</v>
      </c>
      <c r="N5071">
        <f>MONTH(Table1[[#This Row],[order_date]])</f>
        <v>11</v>
      </c>
      <c r="O5071" s="3">
        <f>Table1[[#This Row],[sales]]-Table1[[#This Row],[profit]]</f>
        <v>3418.34</v>
      </c>
      <c r="P5071" s="3">
        <f>Table1[[#This Row],[sales]]*Table1[[#This Row],[quantity]]</f>
        <v>14210.400000000001</v>
      </c>
      <c r="Q5071" s="9">
        <f>Table1[[#This Row],[delivery_date]]-Table1[[#This Row],[order_date]]</f>
        <v>7</v>
      </c>
    </row>
    <row r="5072" spans="1:17" x14ac:dyDescent="0.35">
      <c r="A5072" t="s">
        <v>5103</v>
      </c>
      <c r="B5072" t="s">
        <v>25</v>
      </c>
      <c r="C5072" t="s">
        <v>33</v>
      </c>
      <c r="D5072" s="2">
        <v>3463.89</v>
      </c>
      <c r="E5072">
        <v>0.36</v>
      </c>
      <c r="F5072">
        <v>4</v>
      </c>
      <c r="G5072" s="1">
        <v>45155</v>
      </c>
      <c r="H5072" s="1">
        <v>45162</v>
      </c>
      <c r="I5072" t="s">
        <v>31</v>
      </c>
      <c r="J5072" t="s">
        <v>16</v>
      </c>
      <c r="K5072" s="2">
        <v>437.74</v>
      </c>
      <c r="L5072" t="s">
        <v>28</v>
      </c>
      <c r="M5072">
        <f>YEAR(Table1[[#This Row],[order_date]])</f>
        <v>2023</v>
      </c>
      <c r="N5072">
        <f>MONTH(Table1[[#This Row],[order_date]])</f>
        <v>8</v>
      </c>
      <c r="O5072" s="3">
        <f>Table1[[#This Row],[sales]]-Table1[[#This Row],[profit]]</f>
        <v>3026.1499999999996</v>
      </c>
      <c r="P5072" s="3">
        <f>Table1[[#This Row],[sales]]*Table1[[#This Row],[quantity]]</f>
        <v>13855.56</v>
      </c>
      <c r="Q5072" s="9">
        <f>Table1[[#This Row],[delivery_date]]-Table1[[#This Row],[order_date]]</f>
        <v>7</v>
      </c>
    </row>
    <row r="5073" spans="1:17" x14ac:dyDescent="0.35">
      <c r="A5073" t="s">
        <v>5104</v>
      </c>
      <c r="B5073" t="s">
        <v>25</v>
      </c>
      <c r="C5073" t="s">
        <v>33</v>
      </c>
      <c r="D5073" s="2">
        <v>3687.25</v>
      </c>
      <c r="E5073">
        <v>0.33</v>
      </c>
      <c r="F5073">
        <v>2</v>
      </c>
      <c r="G5073" s="1">
        <v>45228</v>
      </c>
      <c r="H5073" s="1">
        <v>45231</v>
      </c>
      <c r="I5073" t="s">
        <v>21</v>
      </c>
      <c r="J5073" t="s">
        <v>22</v>
      </c>
      <c r="K5073" s="2">
        <v>1036.23</v>
      </c>
      <c r="L5073" t="s">
        <v>28</v>
      </c>
      <c r="M5073">
        <f>YEAR(Table1[[#This Row],[order_date]])</f>
        <v>2023</v>
      </c>
      <c r="N5073">
        <f>MONTH(Table1[[#This Row],[order_date]])</f>
        <v>10</v>
      </c>
      <c r="O5073" s="3">
        <f>Table1[[#This Row],[sales]]-Table1[[#This Row],[profit]]</f>
        <v>2651.02</v>
      </c>
      <c r="P5073" s="3">
        <f>Table1[[#This Row],[sales]]*Table1[[#This Row],[quantity]]</f>
        <v>7374.5</v>
      </c>
      <c r="Q5073" s="9">
        <f>Table1[[#This Row],[delivery_date]]-Table1[[#This Row],[order_date]]</f>
        <v>3</v>
      </c>
    </row>
    <row r="5074" spans="1:17" x14ac:dyDescent="0.35">
      <c r="A5074" t="s">
        <v>5105</v>
      </c>
      <c r="B5074" t="s">
        <v>25</v>
      </c>
      <c r="C5074" t="s">
        <v>20</v>
      </c>
      <c r="D5074" s="2">
        <v>4487.7299999999996</v>
      </c>
      <c r="E5074">
        <v>0.48</v>
      </c>
      <c r="F5074">
        <v>1</v>
      </c>
      <c r="G5074" s="1">
        <v>45026</v>
      </c>
      <c r="H5074" s="1">
        <v>45030</v>
      </c>
      <c r="I5074" t="s">
        <v>31</v>
      </c>
      <c r="J5074" t="s">
        <v>16</v>
      </c>
      <c r="K5074" s="2">
        <v>719.66</v>
      </c>
      <c r="L5074" t="s">
        <v>34</v>
      </c>
      <c r="M5074">
        <f>YEAR(Table1[[#This Row],[order_date]])</f>
        <v>2023</v>
      </c>
      <c r="N5074">
        <f>MONTH(Table1[[#This Row],[order_date]])</f>
        <v>4</v>
      </c>
      <c r="O5074" s="3">
        <f>Table1[[#This Row],[sales]]-Table1[[#This Row],[profit]]</f>
        <v>3768.0699999999997</v>
      </c>
      <c r="P5074" s="3">
        <f>Table1[[#This Row],[sales]]*Table1[[#This Row],[quantity]]</f>
        <v>4487.7299999999996</v>
      </c>
      <c r="Q5074" s="9">
        <f>Table1[[#This Row],[delivery_date]]-Table1[[#This Row],[order_date]]</f>
        <v>4</v>
      </c>
    </row>
    <row r="5075" spans="1:17" x14ac:dyDescent="0.35">
      <c r="A5075" t="s">
        <v>5106</v>
      </c>
      <c r="B5075" t="s">
        <v>13</v>
      </c>
      <c r="C5075" t="s">
        <v>20</v>
      </c>
      <c r="D5075" s="2">
        <v>4688.25</v>
      </c>
      <c r="E5075">
        <v>0.28999999999999998</v>
      </c>
      <c r="F5075">
        <v>8</v>
      </c>
      <c r="G5075" s="1">
        <v>45344</v>
      </c>
      <c r="H5075" s="1">
        <v>45346</v>
      </c>
      <c r="I5075" t="s">
        <v>31</v>
      </c>
      <c r="J5075" t="s">
        <v>22</v>
      </c>
      <c r="K5075" s="2">
        <v>613.38</v>
      </c>
      <c r="L5075" t="s">
        <v>28</v>
      </c>
      <c r="M5075">
        <f>YEAR(Table1[[#This Row],[order_date]])</f>
        <v>2024</v>
      </c>
      <c r="N5075">
        <f>MONTH(Table1[[#This Row],[order_date]])</f>
        <v>2</v>
      </c>
      <c r="O5075" s="3">
        <f>Table1[[#This Row],[sales]]-Table1[[#This Row],[profit]]</f>
        <v>4074.87</v>
      </c>
      <c r="P5075" s="3">
        <f>Table1[[#This Row],[sales]]*Table1[[#This Row],[quantity]]</f>
        <v>37506</v>
      </c>
      <c r="Q5075" s="9">
        <f>Table1[[#This Row],[delivery_date]]-Table1[[#This Row],[order_date]]</f>
        <v>2</v>
      </c>
    </row>
    <row r="5076" spans="1:17" x14ac:dyDescent="0.35">
      <c r="A5076" t="s">
        <v>5107</v>
      </c>
      <c r="B5076" t="s">
        <v>25</v>
      </c>
      <c r="C5076" t="s">
        <v>33</v>
      </c>
      <c r="D5076" s="2">
        <v>2507.36</v>
      </c>
      <c r="E5076">
        <v>0.12</v>
      </c>
      <c r="F5076">
        <v>9</v>
      </c>
      <c r="G5076" s="1">
        <v>45154</v>
      </c>
      <c r="H5076" s="1">
        <v>45155</v>
      </c>
      <c r="I5076" t="s">
        <v>15</v>
      </c>
      <c r="J5076" t="s">
        <v>27</v>
      </c>
      <c r="K5076" s="2">
        <v>652.92999999999995</v>
      </c>
      <c r="L5076" t="s">
        <v>39</v>
      </c>
      <c r="M5076">
        <f>YEAR(Table1[[#This Row],[order_date]])</f>
        <v>2023</v>
      </c>
      <c r="N5076">
        <f>MONTH(Table1[[#This Row],[order_date]])</f>
        <v>8</v>
      </c>
      <c r="O5076" s="3">
        <f>Table1[[#This Row],[sales]]-Table1[[#This Row],[profit]]</f>
        <v>1854.4300000000003</v>
      </c>
      <c r="P5076" s="3">
        <f>Table1[[#This Row],[sales]]*Table1[[#This Row],[quantity]]</f>
        <v>22566.240000000002</v>
      </c>
      <c r="Q5076" s="9">
        <f>Table1[[#This Row],[delivery_date]]-Table1[[#This Row],[order_date]]</f>
        <v>1</v>
      </c>
    </row>
    <row r="5077" spans="1:17" x14ac:dyDescent="0.35">
      <c r="A5077" t="s">
        <v>5108</v>
      </c>
      <c r="B5077" t="s">
        <v>25</v>
      </c>
      <c r="C5077" t="s">
        <v>26</v>
      </c>
      <c r="D5077" s="2">
        <v>637.96</v>
      </c>
      <c r="E5077">
        <v>0.01</v>
      </c>
      <c r="F5077">
        <v>9</v>
      </c>
      <c r="G5077" s="1">
        <v>45117</v>
      </c>
      <c r="H5077" s="1">
        <v>45120</v>
      </c>
      <c r="I5077" t="s">
        <v>31</v>
      </c>
      <c r="J5077" t="s">
        <v>16</v>
      </c>
      <c r="K5077" s="2">
        <v>38.880000000000003</v>
      </c>
      <c r="L5077" t="s">
        <v>23</v>
      </c>
      <c r="M5077">
        <f>YEAR(Table1[[#This Row],[order_date]])</f>
        <v>2023</v>
      </c>
      <c r="N5077">
        <f>MONTH(Table1[[#This Row],[order_date]])</f>
        <v>7</v>
      </c>
      <c r="O5077" s="3">
        <f>Table1[[#This Row],[sales]]-Table1[[#This Row],[profit]]</f>
        <v>599.08000000000004</v>
      </c>
      <c r="P5077" s="3">
        <f>Table1[[#This Row],[sales]]*Table1[[#This Row],[quantity]]</f>
        <v>5741.64</v>
      </c>
      <c r="Q5077" s="9">
        <f>Table1[[#This Row],[delivery_date]]-Table1[[#This Row],[order_date]]</f>
        <v>3</v>
      </c>
    </row>
    <row r="5078" spans="1:17" x14ac:dyDescent="0.35">
      <c r="A5078" t="s">
        <v>5109</v>
      </c>
      <c r="B5078" t="s">
        <v>19</v>
      </c>
      <c r="C5078" t="s">
        <v>36</v>
      </c>
      <c r="D5078" s="2">
        <v>2385.44</v>
      </c>
      <c r="E5078">
        <v>0.23</v>
      </c>
      <c r="F5078">
        <v>5</v>
      </c>
      <c r="G5078" s="1">
        <v>44996</v>
      </c>
      <c r="H5078" s="1">
        <v>45001</v>
      </c>
      <c r="I5078" t="s">
        <v>31</v>
      </c>
      <c r="J5078" t="s">
        <v>16</v>
      </c>
      <c r="K5078" s="2">
        <v>555.6</v>
      </c>
      <c r="L5078" t="s">
        <v>28</v>
      </c>
      <c r="M5078">
        <f>YEAR(Table1[[#This Row],[order_date]])</f>
        <v>2023</v>
      </c>
      <c r="N5078">
        <f>MONTH(Table1[[#This Row],[order_date]])</f>
        <v>3</v>
      </c>
      <c r="O5078" s="3">
        <f>Table1[[#This Row],[sales]]-Table1[[#This Row],[profit]]</f>
        <v>1829.8400000000001</v>
      </c>
      <c r="P5078" s="3">
        <f>Table1[[#This Row],[sales]]*Table1[[#This Row],[quantity]]</f>
        <v>11927.2</v>
      </c>
      <c r="Q5078" s="9">
        <f>Table1[[#This Row],[delivery_date]]-Table1[[#This Row],[order_date]]</f>
        <v>5</v>
      </c>
    </row>
    <row r="5079" spans="1:17" x14ac:dyDescent="0.35">
      <c r="A5079" t="s">
        <v>5110</v>
      </c>
      <c r="B5079" t="s">
        <v>19</v>
      </c>
      <c r="C5079" t="s">
        <v>14</v>
      </c>
      <c r="D5079" s="2">
        <v>2824.76</v>
      </c>
      <c r="E5079">
        <v>0.33</v>
      </c>
      <c r="F5079">
        <v>5</v>
      </c>
      <c r="G5079" s="1">
        <v>45438</v>
      </c>
      <c r="H5079" s="1">
        <v>45445</v>
      </c>
      <c r="I5079" t="s">
        <v>21</v>
      </c>
      <c r="J5079" t="s">
        <v>16</v>
      </c>
      <c r="K5079" s="2">
        <v>751.69</v>
      </c>
      <c r="L5079" t="s">
        <v>48</v>
      </c>
      <c r="M5079">
        <f>YEAR(Table1[[#This Row],[order_date]])</f>
        <v>2024</v>
      </c>
      <c r="N5079">
        <f>MONTH(Table1[[#This Row],[order_date]])</f>
        <v>5</v>
      </c>
      <c r="O5079" s="3">
        <f>Table1[[#This Row],[sales]]-Table1[[#This Row],[profit]]</f>
        <v>2073.0700000000002</v>
      </c>
      <c r="P5079" s="3">
        <f>Table1[[#This Row],[sales]]*Table1[[#This Row],[quantity]]</f>
        <v>14123.800000000001</v>
      </c>
      <c r="Q5079" s="9">
        <f>Table1[[#This Row],[delivery_date]]-Table1[[#This Row],[order_date]]</f>
        <v>7</v>
      </c>
    </row>
    <row r="5080" spans="1:17" x14ac:dyDescent="0.35">
      <c r="A5080" t="s">
        <v>5111</v>
      </c>
      <c r="B5080" t="s">
        <v>25</v>
      </c>
      <c r="C5080" t="s">
        <v>36</v>
      </c>
      <c r="D5080" s="2">
        <v>3194.57</v>
      </c>
      <c r="E5080">
        <v>0.09</v>
      </c>
      <c r="F5080">
        <v>5</v>
      </c>
      <c r="G5080" s="1">
        <v>45236</v>
      </c>
      <c r="H5080" s="1">
        <v>45243</v>
      </c>
      <c r="I5080" t="s">
        <v>21</v>
      </c>
      <c r="J5080" t="s">
        <v>27</v>
      </c>
      <c r="K5080" s="2">
        <v>855.61</v>
      </c>
      <c r="L5080" t="s">
        <v>23</v>
      </c>
      <c r="M5080">
        <f>YEAR(Table1[[#This Row],[order_date]])</f>
        <v>2023</v>
      </c>
      <c r="N5080">
        <f>MONTH(Table1[[#This Row],[order_date]])</f>
        <v>11</v>
      </c>
      <c r="O5080" s="3">
        <f>Table1[[#This Row],[sales]]-Table1[[#This Row],[profit]]</f>
        <v>2338.96</v>
      </c>
      <c r="P5080" s="3">
        <f>Table1[[#This Row],[sales]]*Table1[[#This Row],[quantity]]</f>
        <v>15972.85</v>
      </c>
      <c r="Q5080" s="9">
        <f>Table1[[#This Row],[delivery_date]]-Table1[[#This Row],[order_date]]</f>
        <v>7</v>
      </c>
    </row>
    <row r="5081" spans="1:17" x14ac:dyDescent="0.35">
      <c r="A5081" t="s">
        <v>5112</v>
      </c>
      <c r="B5081" t="s">
        <v>19</v>
      </c>
      <c r="C5081" t="s">
        <v>14</v>
      </c>
      <c r="D5081" s="2">
        <v>4947.49</v>
      </c>
      <c r="E5081">
        <v>0.01</v>
      </c>
      <c r="F5081">
        <v>6</v>
      </c>
      <c r="G5081" s="1">
        <v>45227</v>
      </c>
      <c r="H5081" s="1">
        <v>45231</v>
      </c>
      <c r="I5081" t="s">
        <v>31</v>
      </c>
      <c r="J5081" t="s">
        <v>27</v>
      </c>
      <c r="K5081" s="2">
        <v>286.66000000000003</v>
      </c>
      <c r="L5081" t="s">
        <v>34</v>
      </c>
      <c r="M5081">
        <f>YEAR(Table1[[#This Row],[order_date]])</f>
        <v>2023</v>
      </c>
      <c r="N5081">
        <f>MONTH(Table1[[#This Row],[order_date]])</f>
        <v>10</v>
      </c>
      <c r="O5081" s="3">
        <f>Table1[[#This Row],[sales]]-Table1[[#This Row],[profit]]</f>
        <v>4660.83</v>
      </c>
      <c r="P5081" s="3">
        <f>Table1[[#This Row],[sales]]*Table1[[#This Row],[quantity]]</f>
        <v>29684.94</v>
      </c>
      <c r="Q5081" s="9">
        <f>Table1[[#This Row],[delivery_date]]-Table1[[#This Row],[order_date]]</f>
        <v>4</v>
      </c>
    </row>
    <row r="5082" spans="1:17" x14ac:dyDescent="0.35">
      <c r="A5082" t="s">
        <v>5113</v>
      </c>
      <c r="B5082" t="s">
        <v>19</v>
      </c>
      <c r="C5082" t="s">
        <v>14</v>
      </c>
      <c r="D5082" s="2">
        <v>4596.0600000000004</v>
      </c>
      <c r="E5082">
        <v>0.45</v>
      </c>
      <c r="F5082">
        <v>4</v>
      </c>
      <c r="G5082" s="1">
        <v>44956</v>
      </c>
      <c r="H5082" s="1">
        <v>44959</v>
      </c>
      <c r="I5082" t="s">
        <v>31</v>
      </c>
      <c r="J5082" t="s">
        <v>22</v>
      </c>
      <c r="K5082" s="2">
        <v>1242.81</v>
      </c>
      <c r="L5082" t="s">
        <v>39</v>
      </c>
      <c r="M5082">
        <f>YEAR(Table1[[#This Row],[order_date]])</f>
        <v>2023</v>
      </c>
      <c r="N5082">
        <f>MONTH(Table1[[#This Row],[order_date]])</f>
        <v>1</v>
      </c>
      <c r="O5082" s="3">
        <f>Table1[[#This Row],[sales]]-Table1[[#This Row],[profit]]</f>
        <v>3353.2500000000005</v>
      </c>
      <c r="P5082" s="3">
        <f>Table1[[#This Row],[sales]]*Table1[[#This Row],[quantity]]</f>
        <v>18384.240000000002</v>
      </c>
      <c r="Q5082" s="9">
        <f>Table1[[#This Row],[delivery_date]]-Table1[[#This Row],[order_date]]</f>
        <v>3</v>
      </c>
    </row>
    <row r="5083" spans="1:17" x14ac:dyDescent="0.35">
      <c r="A5083" t="s">
        <v>5114</v>
      </c>
      <c r="B5083" t="s">
        <v>25</v>
      </c>
      <c r="C5083" t="s">
        <v>33</v>
      </c>
      <c r="D5083" s="2">
        <v>2042.18</v>
      </c>
      <c r="E5083">
        <v>0.15</v>
      </c>
      <c r="F5083">
        <v>2</v>
      </c>
      <c r="G5083" s="1">
        <v>45005</v>
      </c>
      <c r="H5083" s="1">
        <v>45010</v>
      </c>
      <c r="I5083" t="s">
        <v>21</v>
      </c>
      <c r="J5083" t="s">
        <v>27</v>
      </c>
      <c r="K5083" s="2">
        <v>467.29</v>
      </c>
      <c r="L5083" t="s">
        <v>39</v>
      </c>
      <c r="M5083">
        <f>YEAR(Table1[[#This Row],[order_date]])</f>
        <v>2023</v>
      </c>
      <c r="N5083">
        <f>MONTH(Table1[[#This Row],[order_date]])</f>
        <v>3</v>
      </c>
      <c r="O5083" s="3">
        <f>Table1[[#This Row],[sales]]-Table1[[#This Row],[profit]]</f>
        <v>1574.89</v>
      </c>
      <c r="P5083" s="3">
        <f>Table1[[#This Row],[sales]]*Table1[[#This Row],[quantity]]</f>
        <v>4084.36</v>
      </c>
      <c r="Q5083" s="9">
        <f>Table1[[#This Row],[delivery_date]]-Table1[[#This Row],[order_date]]</f>
        <v>5</v>
      </c>
    </row>
    <row r="5084" spans="1:17" x14ac:dyDescent="0.35">
      <c r="A5084" t="s">
        <v>5115</v>
      </c>
      <c r="B5084" t="s">
        <v>13</v>
      </c>
      <c r="C5084" t="s">
        <v>14</v>
      </c>
      <c r="D5084" s="2">
        <v>655.92</v>
      </c>
      <c r="E5084">
        <v>0.23</v>
      </c>
      <c r="F5084">
        <v>2</v>
      </c>
      <c r="G5084" s="1">
        <v>45173</v>
      </c>
      <c r="H5084" s="1">
        <v>45179</v>
      </c>
      <c r="I5084" t="s">
        <v>21</v>
      </c>
      <c r="J5084" t="s">
        <v>27</v>
      </c>
      <c r="K5084" s="2">
        <v>171.44</v>
      </c>
      <c r="L5084" t="s">
        <v>23</v>
      </c>
      <c r="M5084">
        <f>YEAR(Table1[[#This Row],[order_date]])</f>
        <v>2023</v>
      </c>
      <c r="N5084">
        <f>MONTH(Table1[[#This Row],[order_date]])</f>
        <v>9</v>
      </c>
      <c r="O5084" s="3">
        <f>Table1[[#This Row],[sales]]-Table1[[#This Row],[profit]]</f>
        <v>484.47999999999996</v>
      </c>
      <c r="P5084" s="3">
        <f>Table1[[#This Row],[sales]]*Table1[[#This Row],[quantity]]</f>
        <v>1311.84</v>
      </c>
      <c r="Q5084" s="9">
        <f>Table1[[#This Row],[delivery_date]]-Table1[[#This Row],[order_date]]</f>
        <v>6</v>
      </c>
    </row>
    <row r="5085" spans="1:17" x14ac:dyDescent="0.35">
      <c r="A5085" t="s">
        <v>5116</v>
      </c>
      <c r="B5085" t="s">
        <v>25</v>
      </c>
      <c r="C5085" t="s">
        <v>33</v>
      </c>
      <c r="D5085" s="2">
        <v>1152.48</v>
      </c>
      <c r="E5085">
        <v>0.05</v>
      </c>
      <c r="F5085">
        <v>6</v>
      </c>
      <c r="G5085" s="1">
        <v>45243</v>
      </c>
      <c r="H5085" s="1">
        <v>45245</v>
      </c>
      <c r="I5085" t="s">
        <v>31</v>
      </c>
      <c r="J5085" t="s">
        <v>22</v>
      </c>
      <c r="K5085" s="2">
        <v>249.91</v>
      </c>
      <c r="L5085" t="s">
        <v>34</v>
      </c>
      <c r="M5085">
        <f>YEAR(Table1[[#This Row],[order_date]])</f>
        <v>2023</v>
      </c>
      <c r="N5085">
        <f>MONTH(Table1[[#This Row],[order_date]])</f>
        <v>11</v>
      </c>
      <c r="O5085" s="3">
        <f>Table1[[#This Row],[sales]]-Table1[[#This Row],[profit]]</f>
        <v>902.57</v>
      </c>
      <c r="P5085" s="3">
        <f>Table1[[#This Row],[sales]]*Table1[[#This Row],[quantity]]</f>
        <v>6914.88</v>
      </c>
      <c r="Q5085" s="9">
        <f>Table1[[#This Row],[delivery_date]]-Table1[[#This Row],[order_date]]</f>
        <v>2</v>
      </c>
    </row>
    <row r="5086" spans="1:17" x14ac:dyDescent="0.35">
      <c r="A5086" t="s">
        <v>5117</v>
      </c>
      <c r="B5086" t="s">
        <v>19</v>
      </c>
      <c r="C5086" t="s">
        <v>20</v>
      </c>
      <c r="D5086" s="2">
        <v>951.62</v>
      </c>
      <c r="E5086">
        <v>0.19</v>
      </c>
      <c r="F5086">
        <v>5</v>
      </c>
      <c r="G5086" s="1">
        <v>45147</v>
      </c>
      <c r="H5086" s="1">
        <v>45153</v>
      </c>
      <c r="I5086" t="s">
        <v>31</v>
      </c>
      <c r="J5086" t="s">
        <v>16</v>
      </c>
      <c r="K5086" s="2">
        <v>225.78</v>
      </c>
      <c r="L5086" t="s">
        <v>28</v>
      </c>
      <c r="M5086">
        <f>YEAR(Table1[[#This Row],[order_date]])</f>
        <v>2023</v>
      </c>
      <c r="N5086">
        <f>MONTH(Table1[[#This Row],[order_date]])</f>
        <v>8</v>
      </c>
      <c r="O5086" s="3">
        <f>Table1[[#This Row],[sales]]-Table1[[#This Row],[profit]]</f>
        <v>725.84</v>
      </c>
      <c r="P5086" s="3">
        <f>Table1[[#This Row],[sales]]*Table1[[#This Row],[quantity]]</f>
        <v>4758.1000000000004</v>
      </c>
      <c r="Q5086" s="9">
        <f>Table1[[#This Row],[delivery_date]]-Table1[[#This Row],[order_date]]</f>
        <v>6</v>
      </c>
    </row>
    <row r="5087" spans="1:17" x14ac:dyDescent="0.35">
      <c r="A5087" t="s">
        <v>5118</v>
      </c>
      <c r="B5087" t="s">
        <v>13</v>
      </c>
      <c r="C5087" t="s">
        <v>26</v>
      </c>
      <c r="D5087" s="2">
        <v>1844.46</v>
      </c>
      <c r="E5087">
        <v>0.21</v>
      </c>
      <c r="F5087">
        <v>4</v>
      </c>
      <c r="G5087" s="1">
        <v>45369</v>
      </c>
      <c r="H5087" s="1">
        <v>45371</v>
      </c>
      <c r="I5087" t="s">
        <v>31</v>
      </c>
      <c r="J5087" t="s">
        <v>16</v>
      </c>
      <c r="K5087" s="2">
        <v>376.97</v>
      </c>
      <c r="L5087" t="s">
        <v>17</v>
      </c>
      <c r="M5087">
        <f>YEAR(Table1[[#This Row],[order_date]])</f>
        <v>2024</v>
      </c>
      <c r="N5087">
        <f>MONTH(Table1[[#This Row],[order_date]])</f>
        <v>3</v>
      </c>
      <c r="O5087" s="3">
        <f>Table1[[#This Row],[sales]]-Table1[[#This Row],[profit]]</f>
        <v>1467.49</v>
      </c>
      <c r="P5087" s="3">
        <f>Table1[[#This Row],[sales]]*Table1[[#This Row],[quantity]]</f>
        <v>7377.84</v>
      </c>
      <c r="Q5087" s="9">
        <f>Table1[[#This Row],[delivery_date]]-Table1[[#This Row],[order_date]]</f>
        <v>2</v>
      </c>
    </row>
    <row r="5088" spans="1:17" x14ac:dyDescent="0.35">
      <c r="A5088" t="s">
        <v>5119</v>
      </c>
      <c r="B5088" t="s">
        <v>41</v>
      </c>
      <c r="C5088" t="s">
        <v>14</v>
      </c>
      <c r="D5088" s="2">
        <v>4394.8</v>
      </c>
      <c r="E5088">
        <v>0.45</v>
      </c>
      <c r="F5088">
        <v>6</v>
      </c>
      <c r="G5088" s="1">
        <v>45056</v>
      </c>
      <c r="H5088" s="1">
        <v>45063</v>
      </c>
      <c r="I5088" t="s">
        <v>15</v>
      </c>
      <c r="J5088" t="s">
        <v>27</v>
      </c>
      <c r="K5088" s="2">
        <v>736.95</v>
      </c>
      <c r="L5088" t="s">
        <v>48</v>
      </c>
      <c r="M5088">
        <f>YEAR(Table1[[#This Row],[order_date]])</f>
        <v>2023</v>
      </c>
      <c r="N5088">
        <f>MONTH(Table1[[#This Row],[order_date]])</f>
        <v>5</v>
      </c>
      <c r="O5088" s="3">
        <f>Table1[[#This Row],[sales]]-Table1[[#This Row],[profit]]</f>
        <v>3657.8500000000004</v>
      </c>
      <c r="P5088" s="3">
        <f>Table1[[#This Row],[sales]]*Table1[[#This Row],[quantity]]</f>
        <v>26368.800000000003</v>
      </c>
      <c r="Q5088" s="9">
        <f>Table1[[#This Row],[delivery_date]]-Table1[[#This Row],[order_date]]</f>
        <v>7</v>
      </c>
    </row>
    <row r="5089" spans="1:17" x14ac:dyDescent="0.35">
      <c r="A5089" t="s">
        <v>5120</v>
      </c>
      <c r="B5089" t="s">
        <v>13</v>
      </c>
      <c r="C5089" t="s">
        <v>26</v>
      </c>
      <c r="D5089" s="2">
        <v>2246.0500000000002</v>
      </c>
      <c r="E5089">
        <v>0.43</v>
      </c>
      <c r="F5089">
        <v>4</v>
      </c>
      <c r="G5089" s="1">
        <v>45084</v>
      </c>
      <c r="H5089" s="1">
        <v>45089</v>
      </c>
      <c r="I5089" t="s">
        <v>21</v>
      </c>
      <c r="J5089" t="s">
        <v>16</v>
      </c>
      <c r="K5089" s="2">
        <v>633.75</v>
      </c>
      <c r="L5089" t="s">
        <v>28</v>
      </c>
      <c r="M5089">
        <f>YEAR(Table1[[#This Row],[order_date]])</f>
        <v>2023</v>
      </c>
      <c r="N5089">
        <f>MONTH(Table1[[#This Row],[order_date]])</f>
        <v>6</v>
      </c>
      <c r="O5089" s="3">
        <f>Table1[[#This Row],[sales]]-Table1[[#This Row],[profit]]</f>
        <v>1612.3000000000002</v>
      </c>
      <c r="P5089" s="3">
        <f>Table1[[#This Row],[sales]]*Table1[[#This Row],[quantity]]</f>
        <v>8984.2000000000007</v>
      </c>
      <c r="Q5089" s="9">
        <f>Table1[[#This Row],[delivery_date]]-Table1[[#This Row],[order_date]]</f>
        <v>5</v>
      </c>
    </row>
    <row r="5090" spans="1:17" x14ac:dyDescent="0.35">
      <c r="A5090" t="s">
        <v>5121</v>
      </c>
      <c r="B5090" t="s">
        <v>19</v>
      </c>
      <c r="C5090" t="s">
        <v>33</v>
      </c>
      <c r="D5090" s="2">
        <v>2879.66</v>
      </c>
      <c r="E5090">
        <v>0.09</v>
      </c>
      <c r="F5090">
        <v>4</v>
      </c>
      <c r="G5090" s="1">
        <v>45100</v>
      </c>
      <c r="H5090" s="1">
        <v>45103</v>
      </c>
      <c r="I5090" t="s">
        <v>21</v>
      </c>
      <c r="J5090" t="s">
        <v>22</v>
      </c>
      <c r="K5090" s="2">
        <v>223.52</v>
      </c>
      <c r="L5090" t="s">
        <v>48</v>
      </c>
      <c r="M5090">
        <f>YEAR(Table1[[#This Row],[order_date]])</f>
        <v>2023</v>
      </c>
      <c r="N5090">
        <f>MONTH(Table1[[#This Row],[order_date]])</f>
        <v>6</v>
      </c>
      <c r="O5090" s="3">
        <f>Table1[[#This Row],[sales]]-Table1[[#This Row],[profit]]</f>
        <v>2656.14</v>
      </c>
      <c r="P5090" s="3">
        <f>Table1[[#This Row],[sales]]*Table1[[#This Row],[quantity]]</f>
        <v>11518.64</v>
      </c>
      <c r="Q5090" s="9">
        <f>Table1[[#This Row],[delivery_date]]-Table1[[#This Row],[order_date]]</f>
        <v>3</v>
      </c>
    </row>
    <row r="5091" spans="1:17" x14ac:dyDescent="0.35">
      <c r="A5091" t="s">
        <v>5122</v>
      </c>
      <c r="B5091" t="s">
        <v>13</v>
      </c>
      <c r="C5091" t="s">
        <v>14</v>
      </c>
      <c r="D5091" s="2">
        <v>977.92</v>
      </c>
      <c r="E5091">
        <v>0.28000000000000003</v>
      </c>
      <c r="F5091">
        <v>6</v>
      </c>
      <c r="G5091" s="1">
        <v>44994</v>
      </c>
      <c r="H5091" s="1">
        <v>44998</v>
      </c>
      <c r="I5091" t="s">
        <v>15</v>
      </c>
      <c r="J5091" t="s">
        <v>16</v>
      </c>
      <c r="K5091" s="2">
        <v>64.48</v>
      </c>
      <c r="L5091" t="s">
        <v>48</v>
      </c>
      <c r="M5091">
        <f>YEAR(Table1[[#This Row],[order_date]])</f>
        <v>2023</v>
      </c>
      <c r="N5091">
        <f>MONTH(Table1[[#This Row],[order_date]])</f>
        <v>3</v>
      </c>
      <c r="O5091" s="3">
        <f>Table1[[#This Row],[sales]]-Table1[[#This Row],[profit]]</f>
        <v>913.43999999999994</v>
      </c>
      <c r="P5091" s="3">
        <f>Table1[[#This Row],[sales]]*Table1[[#This Row],[quantity]]</f>
        <v>5867.5199999999995</v>
      </c>
      <c r="Q5091" s="9">
        <f>Table1[[#This Row],[delivery_date]]-Table1[[#This Row],[order_date]]</f>
        <v>4</v>
      </c>
    </row>
    <row r="5092" spans="1:17" x14ac:dyDescent="0.35">
      <c r="A5092" t="s">
        <v>5123</v>
      </c>
      <c r="B5092" t="s">
        <v>25</v>
      </c>
      <c r="C5092" t="s">
        <v>36</v>
      </c>
      <c r="D5092" s="2">
        <v>2514.96</v>
      </c>
      <c r="E5092">
        <v>0.37</v>
      </c>
      <c r="F5092">
        <v>4</v>
      </c>
      <c r="G5092" s="1">
        <v>45073</v>
      </c>
      <c r="H5092" s="1">
        <v>45075</v>
      </c>
      <c r="I5092" t="s">
        <v>21</v>
      </c>
      <c r="J5092" t="s">
        <v>27</v>
      </c>
      <c r="K5092" s="2">
        <v>544.13</v>
      </c>
      <c r="L5092" t="s">
        <v>28</v>
      </c>
      <c r="M5092">
        <f>YEAR(Table1[[#This Row],[order_date]])</f>
        <v>2023</v>
      </c>
      <c r="N5092">
        <f>MONTH(Table1[[#This Row],[order_date]])</f>
        <v>5</v>
      </c>
      <c r="O5092" s="3">
        <f>Table1[[#This Row],[sales]]-Table1[[#This Row],[profit]]</f>
        <v>1970.83</v>
      </c>
      <c r="P5092" s="3">
        <f>Table1[[#This Row],[sales]]*Table1[[#This Row],[quantity]]</f>
        <v>10059.84</v>
      </c>
      <c r="Q5092" s="9">
        <f>Table1[[#This Row],[delivery_date]]-Table1[[#This Row],[order_date]]</f>
        <v>2</v>
      </c>
    </row>
    <row r="5093" spans="1:17" x14ac:dyDescent="0.35">
      <c r="A5093" t="s">
        <v>5124</v>
      </c>
      <c r="B5093" t="s">
        <v>41</v>
      </c>
      <c r="C5093" t="s">
        <v>20</v>
      </c>
      <c r="D5093" s="2">
        <v>4380.78</v>
      </c>
      <c r="E5093">
        <v>0.15</v>
      </c>
      <c r="F5093">
        <v>9</v>
      </c>
      <c r="G5093" s="1">
        <v>45394</v>
      </c>
      <c r="H5093" s="1">
        <v>45396</v>
      </c>
      <c r="I5093" t="s">
        <v>15</v>
      </c>
      <c r="J5093" t="s">
        <v>22</v>
      </c>
      <c r="K5093" s="2">
        <v>956.76</v>
      </c>
      <c r="L5093" t="s">
        <v>28</v>
      </c>
      <c r="M5093">
        <f>YEAR(Table1[[#This Row],[order_date]])</f>
        <v>2024</v>
      </c>
      <c r="N5093">
        <f>MONTH(Table1[[#This Row],[order_date]])</f>
        <v>4</v>
      </c>
      <c r="O5093" s="3">
        <f>Table1[[#This Row],[sales]]-Table1[[#This Row],[profit]]</f>
        <v>3424.0199999999995</v>
      </c>
      <c r="P5093" s="3">
        <f>Table1[[#This Row],[sales]]*Table1[[#This Row],[quantity]]</f>
        <v>39427.019999999997</v>
      </c>
      <c r="Q5093" s="9">
        <f>Table1[[#This Row],[delivery_date]]-Table1[[#This Row],[order_date]]</f>
        <v>2</v>
      </c>
    </row>
    <row r="5094" spans="1:17" x14ac:dyDescent="0.35">
      <c r="A5094" t="s">
        <v>5125</v>
      </c>
      <c r="B5094" t="s">
        <v>41</v>
      </c>
      <c r="C5094" t="s">
        <v>20</v>
      </c>
      <c r="D5094" s="2">
        <v>3889.97</v>
      </c>
      <c r="E5094">
        <v>0.2</v>
      </c>
      <c r="F5094">
        <v>7</v>
      </c>
      <c r="G5094" s="1">
        <v>44931</v>
      </c>
      <c r="H5094" s="1">
        <v>44938</v>
      </c>
      <c r="I5094" t="s">
        <v>21</v>
      </c>
      <c r="J5094" t="s">
        <v>16</v>
      </c>
      <c r="K5094" s="2">
        <v>1013.24</v>
      </c>
      <c r="L5094" t="s">
        <v>39</v>
      </c>
      <c r="M5094">
        <f>YEAR(Table1[[#This Row],[order_date]])</f>
        <v>2023</v>
      </c>
      <c r="N5094">
        <f>MONTH(Table1[[#This Row],[order_date]])</f>
        <v>1</v>
      </c>
      <c r="O5094" s="3">
        <f>Table1[[#This Row],[sales]]-Table1[[#This Row],[profit]]</f>
        <v>2876.7299999999996</v>
      </c>
      <c r="P5094" s="3">
        <f>Table1[[#This Row],[sales]]*Table1[[#This Row],[quantity]]</f>
        <v>27229.789999999997</v>
      </c>
      <c r="Q5094" s="9">
        <f>Table1[[#This Row],[delivery_date]]-Table1[[#This Row],[order_date]]</f>
        <v>7</v>
      </c>
    </row>
    <row r="5095" spans="1:17" x14ac:dyDescent="0.35">
      <c r="A5095" t="s">
        <v>5126</v>
      </c>
      <c r="B5095" t="s">
        <v>41</v>
      </c>
      <c r="C5095" t="s">
        <v>14</v>
      </c>
      <c r="D5095" s="2">
        <v>497.83</v>
      </c>
      <c r="E5095">
        <v>0.49</v>
      </c>
      <c r="F5095">
        <v>6</v>
      </c>
      <c r="G5095" s="1">
        <v>45511</v>
      </c>
      <c r="H5095" s="1">
        <v>45514</v>
      </c>
      <c r="I5095" t="s">
        <v>31</v>
      </c>
      <c r="J5095" t="s">
        <v>16</v>
      </c>
      <c r="K5095" s="2">
        <v>105.61</v>
      </c>
      <c r="L5095" t="s">
        <v>34</v>
      </c>
      <c r="M5095">
        <f>YEAR(Table1[[#This Row],[order_date]])</f>
        <v>2024</v>
      </c>
      <c r="N5095">
        <f>MONTH(Table1[[#This Row],[order_date]])</f>
        <v>8</v>
      </c>
      <c r="O5095" s="3">
        <f>Table1[[#This Row],[sales]]-Table1[[#This Row],[profit]]</f>
        <v>392.21999999999997</v>
      </c>
      <c r="P5095" s="3">
        <f>Table1[[#This Row],[sales]]*Table1[[#This Row],[quantity]]</f>
        <v>2986.98</v>
      </c>
      <c r="Q5095" s="9">
        <f>Table1[[#This Row],[delivery_date]]-Table1[[#This Row],[order_date]]</f>
        <v>3</v>
      </c>
    </row>
    <row r="5096" spans="1:17" x14ac:dyDescent="0.35">
      <c r="A5096" t="s">
        <v>5127</v>
      </c>
      <c r="B5096" t="s">
        <v>19</v>
      </c>
      <c r="C5096" t="s">
        <v>20</v>
      </c>
      <c r="D5096" s="2">
        <v>4324.1499999999996</v>
      </c>
      <c r="E5096">
        <v>0.38</v>
      </c>
      <c r="F5096">
        <v>3</v>
      </c>
      <c r="G5096" s="1">
        <v>45138</v>
      </c>
      <c r="H5096" s="1">
        <v>45144</v>
      </c>
      <c r="I5096" t="s">
        <v>15</v>
      </c>
      <c r="J5096" t="s">
        <v>16</v>
      </c>
      <c r="K5096" s="2">
        <v>310.89</v>
      </c>
      <c r="L5096" t="s">
        <v>48</v>
      </c>
      <c r="M5096">
        <f>YEAR(Table1[[#This Row],[order_date]])</f>
        <v>2023</v>
      </c>
      <c r="N5096">
        <f>MONTH(Table1[[#This Row],[order_date]])</f>
        <v>7</v>
      </c>
      <c r="O5096" s="3">
        <f>Table1[[#This Row],[sales]]-Table1[[#This Row],[profit]]</f>
        <v>4013.2599999999998</v>
      </c>
      <c r="P5096" s="3">
        <f>Table1[[#This Row],[sales]]*Table1[[#This Row],[quantity]]</f>
        <v>12972.449999999999</v>
      </c>
      <c r="Q5096" s="9">
        <f>Table1[[#This Row],[delivery_date]]-Table1[[#This Row],[order_date]]</f>
        <v>6</v>
      </c>
    </row>
    <row r="5097" spans="1:17" x14ac:dyDescent="0.35">
      <c r="A5097" t="s">
        <v>5128</v>
      </c>
      <c r="B5097" t="s">
        <v>19</v>
      </c>
      <c r="C5097" t="s">
        <v>36</v>
      </c>
      <c r="D5097" s="2">
        <v>1441.76</v>
      </c>
      <c r="E5097">
        <v>0.22</v>
      </c>
      <c r="F5097">
        <v>4</v>
      </c>
      <c r="G5097" s="1">
        <v>45495</v>
      </c>
      <c r="H5097" s="1">
        <v>45502</v>
      </c>
      <c r="I5097" t="s">
        <v>15</v>
      </c>
      <c r="J5097" t="s">
        <v>22</v>
      </c>
      <c r="K5097" s="2">
        <v>389.05</v>
      </c>
      <c r="L5097" t="s">
        <v>28</v>
      </c>
      <c r="M5097">
        <f>YEAR(Table1[[#This Row],[order_date]])</f>
        <v>2024</v>
      </c>
      <c r="N5097">
        <f>MONTH(Table1[[#This Row],[order_date]])</f>
        <v>7</v>
      </c>
      <c r="O5097" s="3">
        <f>Table1[[#This Row],[sales]]-Table1[[#This Row],[profit]]</f>
        <v>1052.71</v>
      </c>
      <c r="P5097" s="3">
        <f>Table1[[#This Row],[sales]]*Table1[[#This Row],[quantity]]</f>
        <v>5767.04</v>
      </c>
      <c r="Q5097" s="9">
        <f>Table1[[#This Row],[delivery_date]]-Table1[[#This Row],[order_date]]</f>
        <v>7</v>
      </c>
    </row>
    <row r="5098" spans="1:17" x14ac:dyDescent="0.35">
      <c r="A5098" t="s">
        <v>5129</v>
      </c>
      <c r="B5098" t="s">
        <v>41</v>
      </c>
      <c r="C5098" t="s">
        <v>26</v>
      </c>
      <c r="D5098" s="2">
        <v>3362.01</v>
      </c>
      <c r="E5098">
        <v>0.27</v>
      </c>
      <c r="F5098">
        <v>2</v>
      </c>
      <c r="G5098" s="1">
        <v>45373</v>
      </c>
      <c r="H5098" s="1">
        <v>45375</v>
      </c>
      <c r="I5098" t="s">
        <v>31</v>
      </c>
      <c r="J5098" t="s">
        <v>22</v>
      </c>
      <c r="K5098" s="2">
        <v>251.42</v>
      </c>
      <c r="L5098" t="s">
        <v>39</v>
      </c>
      <c r="M5098">
        <f>YEAR(Table1[[#This Row],[order_date]])</f>
        <v>2024</v>
      </c>
      <c r="N5098">
        <f>MONTH(Table1[[#This Row],[order_date]])</f>
        <v>3</v>
      </c>
      <c r="O5098" s="3">
        <f>Table1[[#This Row],[sales]]-Table1[[#This Row],[profit]]</f>
        <v>3110.59</v>
      </c>
      <c r="P5098" s="3">
        <f>Table1[[#This Row],[sales]]*Table1[[#This Row],[quantity]]</f>
        <v>6724.02</v>
      </c>
      <c r="Q5098" s="9">
        <f>Table1[[#This Row],[delivery_date]]-Table1[[#This Row],[order_date]]</f>
        <v>2</v>
      </c>
    </row>
    <row r="5099" spans="1:17" x14ac:dyDescent="0.35">
      <c r="A5099" t="s">
        <v>5130</v>
      </c>
      <c r="B5099" t="s">
        <v>13</v>
      </c>
      <c r="C5099" t="s">
        <v>36</v>
      </c>
      <c r="D5099" s="2">
        <v>817.28</v>
      </c>
      <c r="E5099">
        <v>0.31</v>
      </c>
      <c r="F5099">
        <v>3</v>
      </c>
      <c r="G5099" s="1">
        <v>45490</v>
      </c>
      <c r="H5099" s="1">
        <v>45491</v>
      </c>
      <c r="I5099" t="s">
        <v>15</v>
      </c>
      <c r="J5099" t="s">
        <v>22</v>
      </c>
      <c r="K5099" s="2">
        <v>132.69</v>
      </c>
      <c r="L5099" t="s">
        <v>23</v>
      </c>
      <c r="M5099">
        <f>YEAR(Table1[[#This Row],[order_date]])</f>
        <v>2024</v>
      </c>
      <c r="N5099">
        <f>MONTH(Table1[[#This Row],[order_date]])</f>
        <v>7</v>
      </c>
      <c r="O5099" s="3">
        <f>Table1[[#This Row],[sales]]-Table1[[#This Row],[profit]]</f>
        <v>684.58999999999992</v>
      </c>
      <c r="P5099" s="3">
        <f>Table1[[#This Row],[sales]]*Table1[[#This Row],[quantity]]</f>
        <v>2451.84</v>
      </c>
      <c r="Q5099" s="9">
        <f>Table1[[#This Row],[delivery_date]]-Table1[[#This Row],[order_date]]</f>
        <v>1</v>
      </c>
    </row>
    <row r="5100" spans="1:17" x14ac:dyDescent="0.35">
      <c r="A5100" t="s">
        <v>5131</v>
      </c>
      <c r="B5100" t="s">
        <v>41</v>
      </c>
      <c r="C5100" t="s">
        <v>20</v>
      </c>
      <c r="D5100" s="2">
        <v>3405.76</v>
      </c>
      <c r="E5100">
        <v>0.25</v>
      </c>
      <c r="F5100">
        <v>1</v>
      </c>
      <c r="G5100" s="1">
        <v>45295</v>
      </c>
      <c r="H5100" s="1">
        <v>45300</v>
      </c>
      <c r="I5100" t="s">
        <v>21</v>
      </c>
      <c r="J5100" t="s">
        <v>22</v>
      </c>
      <c r="K5100" s="2">
        <v>706.15</v>
      </c>
      <c r="L5100" t="s">
        <v>34</v>
      </c>
      <c r="M5100">
        <f>YEAR(Table1[[#This Row],[order_date]])</f>
        <v>2024</v>
      </c>
      <c r="N5100">
        <f>MONTH(Table1[[#This Row],[order_date]])</f>
        <v>1</v>
      </c>
      <c r="O5100" s="3">
        <f>Table1[[#This Row],[sales]]-Table1[[#This Row],[profit]]</f>
        <v>2699.61</v>
      </c>
      <c r="P5100" s="3">
        <f>Table1[[#This Row],[sales]]*Table1[[#This Row],[quantity]]</f>
        <v>3405.76</v>
      </c>
      <c r="Q5100" s="9">
        <f>Table1[[#This Row],[delivery_date]]-Table1[[#This Row],[order_date]]</f>
        <v>5</v>
      </c>
    </row>
    <row r="5101" spans="1:17" x14ac:dyDescent="0.35">
      <c r="A5101" t="s">
        <v>5132</v>
      </c>
      <c r="B5101" t="s">
        <v>13</v>
      </c>
      <c r="C5101" t="s">
        <v>26</v>
      </c>
      <c r="D5101" s="2">
        <v>274.94</v>
      </c>
      <c r="E5101">
        <v>0.21</v>
      </c>
      <c r="F5101">
        <v>9</v>
      </c>
      <c r="G5101" s="1">
        <v>44985</v>
      </c>
      <c r="H5101" s="1">
        <v>44989</v>
      </c>
      <c r="I5101" t="s">
        <v>15</v>
      </c>
      <c r="J5101" t="s">
        <v>16</v>
      </c>
      <c r="K5101" s="2">
        <v>57.21</v>
      </c>
      <c r="L5101" t="s">
        <v>28</v>
      </c>
      <c r="M5101">
        <f>YEAR(Table1[[#This Row],[order_date]])</f>
        <v>2023</v>
      </c>
      <c r="N5101">
        <f>MONTH(Table1[[#This Row],[order_date]])</f>
        <v>2</v>
      </c>
      <c r="O5101" s="3">
        <f>Table1[[#This Row],[sales]]-Table1[[#This Row],[profit]]</f>
        <v>217.73</v>
      </c>
      <c r="P5101" s="3">
        <f>Table1[[#This Row],[sales]]*Table1[[#This Row],[quantity]]</f>
        <v>2474.46</v>
      </c>
      <c r="Q5101" s="9">
        <f>Table1[[#This Row],[delivery_date]]-Table1[[#This Row],[order_date]]</f>
        <v>4</v>
      </c>
    </row>
    <row r="5102" spans="1:17" x14ac:dyDescent="0.35">
      <c r="A5102" t="s">
        <v>5133</v>
      </c>
      <c r="B5102" t="s">
        <v>13</v>
      </c>
      <c r="C5102" t="s">
        <v>36</v>
      </c>
      <c r="D5102" s="2">
        <v>3043.16</v>
      </c>
      <c r="E5102">
        <v>0.18</v>
      </c>
      <c r="F5102">
        <v>3</v>
      </c>
      <c r="G5102" s="1">
        <v>45242</v>
      </c>
      <c r="H5102" s="1">
        <v>45245</v>
      </c>
      <c r="I5102" t="s">
        <v>31</v>
      </c>
      <c r="J5102" t="s">
        <v>27</v>
      </c>
      <c r="K5102" s="2">
        <v>493.07</v>
      </c>
      <c r="L5102" t="s">
        <v>23</v>
      </c>
      <c r="M5102">
        <f>YEAR(Table1[[#This Row],[order_date]])</f>
        <v>2023</v>
      </c>
      <c r="N5102">
        <f>MONTH(Table1[[#This Row],[order_date]])</f>
        <v>11</v>
      </c>
      <c r="O5102" s="3">
        <f>Table1[[#This Row],[sales]]-Table1[[#This Row],[profit]]</f>
        <v>2550.0899999999997</v>
      </c>
      <c r="P5102" s="3">
        <f>Table1[[#This Row],[sales]]*Table1[[#This Row],[quantity]]</f>
        <v>9129.48</v>
      </c>
      <c r="Q5102" s="9">
        <f>Table1[[#This Row],[delivery_date]]-Table1[[#This Row],[order_date]]</f>
        <v>3</v>
      </c>
    </row>
    <row r="5103" spans="1:17" x14ac:dyDescent="0.35">
      <c r="A5103" t="s">
        <v>5134</v>
      </c>
      <c r="B5103" t="s">
        <v>19</v>
      </c>
      <c r="C5103" t="s">
        <v>33</v>
      </c>
      <c r="D5103" s="2">
        <v>3265.11</v>
      </c>
      <c r="E5103">
        <v>0.08</v>
      </c>
      <c r="F5103">
        <v>8</v>
      </c>
      <c r="G5103" s="1">
        <v>45049</v>
      </c>
      <c r="H5103" s="1">
        <v>45050</v>
      </c>
      <c r="I5103" t="s">
        <v>15</v>
      </c>
      <c r="J5103" t="s">
        <v>27</v>
      </c>
      <c r="K5103" s="2">
        <v>433.04</v>
      </c>
      <c r="L5103" t="s">
        <v>17</v>
      </c>
      <c r="M5103">
        <f>YEAR(Table1[[#This Row],[order_date]])</f>
        <v>2023</v>
      </c>
      <c r="N5103">
        <f>MONTH(Table1[[#This Row],[order_date]])</f>
        <v>5</v>
      </c>
      <c r="O5103" s="3">
        <f>Table1[[#This Row],[sales]]-Table1[[#This Row],[profit]]</f>
        <v>2832.07</v>
      </c>
      <c r="P5103" s="3">
        <f>Table1[[#This Row],[sales]]*Table1[[#This Row],[quantity]]</f>
        <v>26120.880000000001</v>
      </c>
      <c r="Q5103" s="9">
        <f>Table1[[#This Row],[delivery_date]]-Table1[[#This Row],[order_date]]</f>
        <v>1</v>
      </c>
    </row>
    <row r="5104" spans="1:17" x14ac:dyDescent="0.35">
      <c r="A5104" t="s">
        <v>5135</v>
      </c>
      <c r="B5104" t="s">
        <v>13</v>
      </c>
      <c r="C5104" t="s">
        <v>33</v>
      </c>
      <c r="D5104" s="2">
        <v>1298.03</v>
      </c>
      <c r="E5104">
        <v>0.49</v>
      </c>
      <c r="F5104">
        <v>4</v>
      </c>
      <c r="G5104" s="1">
        <v>45518</v>
      </c>
      <c r="H5104" s="1">
        <v>45520</v>
      </c>
      <c r="I5104" t="s">
        <v>21</v>
      </c>
      <c r="J5104" t="s">
        <v>16</v>
      </c>
      <c r="K5104" s="2">
        <v>162.62</v>
      </c>
      <c r="L5104" t="s">
        <v>39</v>
      </c>
      <c r="M5104">
        <f>YEAR(Table1[[#This Row],[order_date]])</f>
        <v>2024</v>
      </c>
      <c r="N5104">
        <f>MONTH(Table1[[#This Row],[order_date]])</f>
        <v>8</v>
      </c>
      <c r="O5104" s="3">
        <f>Table1[[#This Row],[sales]]-Table1[[#This Row],[profit]]</f>
        <v>1135.4099999999999</v>
      </c>
      <c r="P5104" s="3">
        <f>Table1[[#This Row],[sales]]*Table1[[#This Row],[quantity]]</f>
        <v>5192.12</v>
      </c>
      <c r="Q5104" s="9">
        <f>Table1[[#This Row],[delivery_date]]-Table1[[#This Row],[order_date]]</f>
        <v>2</v>
      </c>
    </row>
    <row r="5105" spans="1:17" x14ac:dyDescent="0.35">
      <c r="A5105" t="s">
        <v>5136</v>
      </c>
      <c r="B5105" t="s">
        <v>41</v>
      </c>
      <c r="C5105" t="s">
        <v>26</v>
      </c>
      <c r="D5105" s="2">
        <v>4691.18</v>
      </c>
      <c r="E5105">
        <v>0.05</v>
      </c>
      <c r="F5105">
        <v>8</v>
      </c>
      <c r="G5105" s="1">
        <v>45305</v>
      </c>
      <c r="H5105" s="1">
        <v>45307</v>
      </c>
      <c r="I5105" t="s">
        <v>31</v>
      </c>
      <c r="J5105" t="s">
        <v>16</v>
      </c>
      <c r="K5105" s="2">
        <v>1376.24</v>
      </c>
      <c r="L5105" t="s">
        <v>39</v>
      </c>
      <c r="M5105">
        <f>YEAR(Table1[[#This Row],[order_date]])</f>
        <v>2024</v>
      </c>
      <c r="N5105">
        <f>MONTH(Table1[[#This Row],[order_date]])</f>
        <v>1</v>
      </c>
      <c r="O5105" s="3">
        <f>Table1[[#This Row],[sales]]-Table1[[#This Row],[profit]]</f>
        <v>3314.9400000000005</v>
      </c>
      <c r="P5105" s="3">
        <f>Table1[[#This Row],[sales]]*Table1[[#This Row],[quantity]]</f>
        <v>37529.440000000002</v>
      </c>
      <c r="Q5105" s="9">
        <f>Table1[[#This Row],[delivery_date]]-Table1[[#This Row],[order_date]]</f>
        <v>2</v>
      </c>
    </row>
    <row r="5106" spans="1:17" x14ac:dyDescent="0.35">
      <c r="A5106" t="s">
        <v>5137</v>
      </c>
      <c r="B5106" t="s">
        <v>19</v>
      </c>
      <c r="C5106" t="s">
        <v>26</v>
      </c>
      <c r="D5106" s="2">
        <v>325.26</v>
      </c>
      <c r="E5106">
        <v>0.3</v>
      </c>
      <c r="F5106">
        <v>7</v>
      </c>
      <c r="G5106" s="1">
        <v>45522</v>
      </c>
      <c r="H5106" s="1">
        <v>45523</v>
      </c>
      <c r="I5106" t="s">
        <v>15</v>
      </c>
      <c r="J5106" t="s">
        <v>22</v>
      </c>
      <c r="K5106" s="2">
        <v>43.91</v>
      </c>
      <c r="L5106" t="s">
        <v>48</v>
      </c>
      <c r="M5106">
        <f>YEAR(Table1[[#This Row],[order_date]])</f>
        <v>2024</v>
      </c>
      <c r="N5106">
        <f>MONTH(Table1[[#This Row],[order_date]])</f>
        <v>8</v>
      </c>
      <c r="O5106" s="3">
        <f>Table1[[#This Row],[sales]]-Table1[[#This Row],[profit]]</f>
        <v>281.35000000000002</v>
      </c>
      <c r="P5106" s="3">
        <f>Table1[[#This Row],[sales]]*Table1[[#This Row],[quantity]]</f>
        <v>2276.8199999999997</v>
      </c>
      <c r="Q5106" s="9">
        <f>Table1[[#This Row],[delivery_date]]-Table1[[#This Row],[order_date]]</f>
        <v>1</v>
      </c>
    </row>
    <row r="5107" spans="1:17" x14ac:dyDescent="0.35">
      <c r="A5107" t="s">
        <v>5138</v>
      </c>
      <c r="B5107" t="s">
        <v>25</v>
      </c>
      <c r="C5107" t="s">
        <v>26</v>
      </c>
      <c r="D5107" s="2">
        <v>4469.38</v>
      </c>
      <c r="E5107">
        <v>0.48</v>
      </c>
      <c r="F5107">
        <v>4</v>
      </c>
      <c r="G5107" s="1">
        <v>45029</v>
      </c>
      <c r="H5107" s="1">
        <v>45031</v>
      </c>
      <c r="I5107" t="s">
        <v>15</v>
      </c>
      <c r="J5107" t="s">
        <v>27</v>
      </c>
      <c r="K5107" s="2">
        <v>872.95</v>
      </c>
      <c r="L5107" t="s">
        <v>48</v>
      </c>
      <c r="M5107">
        <f>YEAR(Table1[[#This Row],[order_date]])</f>
        <v>2023</v>
      </c>
      <c r="N5107">
        <f>MONTH(Table1[[#This Row],[order_date]])</f>
        <v>4</v>
      </c>
      <c r="O5107" s="3">
        <f>Table1[[#This Row],[sales]]-Table1[[#This Row],[profit]]</f>
        <v>3596.4300000000003</v>
      </c>
      <c r="P5107" s="3">
        <f>Table1[[#This Row],[sales]]*Table1[[#This Row],[quantity]]</f>
        <v>17877.52</v>
      </c>
      <c r="Q5107" s="9">
        <f>Table1[[#This Row],[delivery_date]]-Table1[[#This Row],[order_date]]</f>
        <v>2</v>
      </c>
    </row>
    <row r="5108" spans="1:17" x14ac:dyDescent="0.35">
      <c r="A5108" t="s">
        <v>5139</v>
      </c>
      <c r="B5108" t="s">
        <v>25</v>
      </c>
      <c r="C5108" t="s">
        <v>33</v>
      </c>
      <c r="D5108" s="2">
        <v>1971.3</v>
      </c>
      <c r="E5108">
        <v>0.19</v>
      </c>
      <c r="F5108">
        <v>7</v>
      </c>
      <c r="G5108" s="1">
        <v>45599</v>
      </c>
      <c r="H5108" s="1">
        <v>45604</v>
      </c>
      <c r="I5108" t="s">
        <v>31</v>
      </c>
      <c r="J5108" t="s">
        <v>22</v>
      </c>
      <c r="K5108" s="2">
        <v>383.79</v>
      </c>
      <c r="L5108" t="s">
        <v>39</v>
      </c>
      <c r="M5108">
        <f>YEAR(Table1[[#This Row],[order_date]])</f>
        <v>2024</v>
      </c>
      <c r="N5108">
        <f>MONTH(Table1[[#This Row],[order_date]])</f>
        <v>11</v>
      </c>
      <c r="O5108" s="3">
        <f>Table1[[#This Row],[sales]]-Table1[[#This Row],[profit]]</f>
        <v>1587.51</v>
      </c>
      <c r="P5108" s="3">
        <f>Table1[[#This Row],[sales]]*Table1[[#This Row],[quantity]]</f>
        <v>13799.1</v>
      </c>
      <c r="Q5108" s="9">
        <f>Table1[[#This Row],[delivery_date]]-Table1[[#This Row],[order_date]]</f>
        <v>5</v>
      </c>
    </row>
    <row r="5109" spans="1:17" x14ac:dyDescent="0.35">
      <c r="A5109" t="s">
        <v>5140</v>
      </c>
      <c r="B5109" t="s">
        <v>19</v>
      </c>
      <c r="C5109" t="s">
        <v>36</v>
      </c>
      <c r="D5109" s="2">
        <v>3598.18</v>
      </c>
      <c r="E5109">
        <v>0.13</v>
      </c>
      <c r="F5109">
        <v>8</v>
      </c>
      <c r="G5109" s="1">
        <v>45578</v>
      </c>
      <c r="H5109" s="1">
        <v>45585</v>
      </c>
      <c r="I5109" t="s">
        <v>31</v>
      </c>
      <c r="J5109" t="s">
        <v>22</v>
      </c>
      <c r="K5109" s="2">
        <v>693.41</v>
      </c>
      <c r="L5109" t="s">
        <v>23</v>
      </c>
      <c r="M5109">
        <f>YEAR(Table1[[#This Row],[order_date]])</f>
        <v>2024</v>
      </c>
      <c r="N5109">
        <f>MONTH(Table1[[#This Row],[order_date]])</f>
        <v>10</v>
      </c>
      <c r="O5109" s="3">
        <f>Table1[[#This Row],[sales]]-Table1[[#This Row],[profit]]</f>
        <v>2904.77</v>
      </c>
      <c r="P5109" s="3">
        <f>Table1[[#This Row],[sales]]*Table1[[#This Row],[quantity]]</f>
        <v>28785.439999999999</v>
      </c>
      <c r="Q5109" s="9">
        <f>Table1[[#This Row],[delivery_date]]-Table1[[#This Row],[order_date]]</f>
        <v>7</v>
      </c>
    </row>
    <row r="5110" spans="1:17" x14ac:dyDescent="0.35">
      <c r="A5110" t="s">
        <v>5141</v>
      </c>
      <c r="B5110" t="s">
        <v>41</v>
      </c>
      <c r="C5110" t="s">
        <v>26</v>
      </c>
      <c r="D5110" s="2">
        <v>3292.59</v>
      </c>
      <c r="E5110">
        <v>0.48</v>
      </c>
      <c r="F5110">
        <v>3</v>
      </c>
      <c r="G5110" s="1">
        <v>45432</v>
      </c>
      <c r="H5110" s="1">
        <v>45434</v>
      </c>
      <c r="I5110" t="s">
        <v>21</v>
      </c>
      <c r="J5110" t="s">
        <v>16</v>
      </c>
      <c r="K5110" s="2">
        <v>675.98</v>
      </c>
      <c r="L5110" t="s">
        <v>28</v>
      </c>
      <c r="M5110">
        <f>YEAR(Table1[[#This Row],[order_date]])</f>
        <v>2024</v>
      </c>
      <c r="N5110">
        <f>MONTH(Table1[[#This Row],[order_date]])</f>
        <v>5</v>
      </c>
      <c r="O5110" s="3">
        <f>Table1[[#This Row],[sales]]-Table1[[#This Row],[profit]]</f>
        <v>2616.61</v>
      </c>
      <c r="P5110" s="3">
        <f>Table1[[#This Row],[sales]]*Table1[[#This Row],[quantity]]</f>
        <v>9877.77</v>
      </c>
      <c r="Q5110" s="9">
        <f>Table1[[#This Row],[delivery_date]]-Table1[[#This Row],[order_date]]</f>
        <v>2</v>
      </c>
    </row>
    <row r="5111" spans="1:17" x14ac:dyDescent="0.35">
      <c r="A5111" t="s">
        <v>5142</v>
      </c>
      <c r="B5111" t="s">
        <v>25</v>
      </c>
      <c r="C5111" t="s">
        <v>33</v>
      </c>
      <c r="D5111" s="2">
        <v>924.41</v>
      </c>
      <c r="E5111">
        <v>0.4</v>
      </c>
      <c r="F5111">
        <v>5</v>
      </c>
      <c r="G5111" s="1">
        <v>45238</v>
      </c>
      <c r="H5111" s="1">
        <v>45242</v>
      </c>
      <c r="I5111" t="s">
        <v>15</v>
      </c>
      <c r="J5111" t="s">
        <v>22</v>
      </c>
      <c r="K5111" s="2">
        <v>106.87</v>
      </c>
      <c r="L5111" t="s">
        <v>34</v>
      </c>
      <c r="M5111">
        <f>YEAR(Table1[[#This Row],[order_date]])</f>
        <v>2023</v>
      </c>
      <c r="N5111">
        <f>MONTH(Table1[[#This Row],[order_date]])</f>
        <v>11</v>
      </c>
      <c r="O5111" s="3">
        <f>Table1[[#This Row],[sales]]-Table1[[#This Row],[profit]]</f>
        <v>817.54</v>
      </c>
      <c r="P5111" s="3">
        <f>Table1[[#This Row],[sales]]*Table1[[#This Row],[quantity]]</f>
        <v>4622.05</v>
      </c>
      <c r="Q5111" s="9">
        <f>Table1[[#This Row],[delivery_date]]-Table1[[#This Row],[order_date]]</f>
        <v>4</v>
      </c>
    </row>
    <row r="5112" spans="1:17" x14ac:dyDescent="0.35">
      <c r="A5112" t="s">
        <v>5143</v>
      </c>
      <c r="B5112" t="s">
        <v>25</v>
      </c>
      <c r="C5112" t="s">
        <v>26</v>
      </c>
      <c r="D5112" s="2">
        <v>1663.1</v>
      </c>
      <c r="E5112">
        <v>0.33</v>
      </c>
      <c r="F5112">
        <v>3</v>
      </c>
      <c r="G5112" s="1">
        <v>45589</v>
      </c>
      <c r="H5112" s="1">
        <v>45594</v>
      </c>
      <c r="I5112" t="s">
        <v>31</v>
      </c>
      <c r="J5112" t="s">
        <v>16</v>
      </c>
      <c r="K5112" s="2">
        <v>223.93</v>
      </c>
      <c r="L5112" t="s">
        <v>23</v>
      </c>
      <c r="M5112">
        <f>YEAR(Table1[[#This Row],[order_date]])</f>
        <v>2024</v>
      </c>
      <c r="N5112">
        <f>MONTH(Table1[[#This Row],[order_date]])</f>
        <v>10</v>
      </c>
      <c r="O5112" s="3">
        <f>Table1[[#This Row],[sales]]-Table1[[#This Row],[profit]]</f>
        <v>1439.1699999999998</v>
      </c>
      <c r="P5112" s="3">
        <f>Table1[[#This Row],[sales]]*Table1[[#This Row],[quantity]]</f>
        <v>4989.2999999999993</v>
      </c>
      <c r="Q5112" s="9">
        <f>Table1[[#This Row],[delivery_date]]-Table1[[#This Row],[order_date]]</f>
        <v>5</v>
      </c>
    </row>
    <row r="5113" spans="1:17" x14ac:dyDescent="0.35">
      <c r="A5113" t="s">
        <v>5144</v>
      </c>
      <c r="B5113" t="s">
        <v>13</v>
      </c>
      <c r="C5113" t="s">
        <v>26</v>
      </c>
      <c r="D5113" s="2">
        <v>2695.4</v>
      </c>
      <c r="E5113">
        <v>0.31</v>
      </c>
      <c r="F5113">
        <v>7</v>
      </c>
      <c r="G5113" s="1">
        <v>45330</v>
      </c>
      <c r="H5113" s="1">
        <v>45333</v>
      </c>
      <c r="I5113" t="s">
        <v>21</v>
      </c>
      <c r="J5113" t="s">
        <v>27</v>
      </c>
      <c r="K5113" s="2">
        <v>182.25</v>
      </c>
      <c r="L5113" t="s">
        <v>17</v>
      </c>
      <c r="M5113">
        <f>YEAR(Table1[[#This Row],[order_date]])</f>
        <v>2024</v>
      </c>
      <c r="N5113">
        <f>MONTH(Table1[[#This Row],[order_date]])</f>
        <v>2</v>
      </c>
      <c r="O5113" s="3">
        <f>Table1[[#This Row],[sales]]-Table1[[#This Row],[profit]]</f>
        <v>2513.15</v>
      </c>
      <c r="P5113" s="3">
        <f>Table1[[#This Row],[sales]]*Table1[[#This Row],[quantity]]</f>
        <v>18867.8</v>
      </c>
      <c r="Q5113" s="9">
        <f>Table1[[#This Row],[delivery_date]]-Table1[[#This Row],[order_date]]</f>
        <v>3</v>
      </c>
    </row>
    <row r="5114" spans="1:17" x14ac:dyDescent="0.35">
      <c r="A5114" t="s">
        <v>5145</v>
      </c>
      <c r="B5114" t="s">
        <v>13</v>
      </c>
      <c r="C5114" t="s">
        <v>26</v>
      </c>
      <c r="D5114" s="2">
        <v>4247.8999999999996</v>
      </c>
      <c r="E5114">
        <v>0.18</v>
      </c>
      <c r="F5114">
        <v>6</v>
      </c>
      <c r="G5114" s="1">
        <v>45487</v>
      </c>
      <c r="H5114" s="1">
        <v>45494</v>
      </c>
      <c r="I5114" t="s">
        <v>31</v>
      </c>
      <c r="J5114" t="s">
        <v>27</v>
      </c>
      <c r="K5114" s="2">
        <v>818.8</v>
      </c>
      <c r="L5114" t="s">
        <v>28</v>
      </c>
      <c r="M5114">
        <f>YEAR(Table1[[#This Row],[order_date]])</f>
        <v>2024</v>
      </c>
      <c r="N5114">
        <f>MONTH(Table1[[#This Row],[order_date]])</f>
        <v>7</v>
      </c>
      <c r="O5114" s="3">
        <f>Table1[[#This Row],[sales]]-Table1[[#This Row],[profit]]</f>
        <v>3429.0999999999995</v>
      </c>
      <c r="P5114" s="3">
        <f>Table1[[#This Row],[sales]]*Table1[[#This Row],[quantity]]</f>
        <v>25487.399999999998</v>
      </c>
      <c r="Q5114" s="9">
        <f>Table1[[#This Row],[delivery_date]]-Table1[[#This Row],[order_date]]</f>
        <v>7</v>
      </c>
    </row>
    <row r="5115" spans="1:17" x14ac:dyDescent="0.35">
      <c r="A5115" t="s">
        <v>5146</v>
      </c>
      <c r="B5115" t="s">
        <v>41</v>
      </c>
      <c r="C5115" t="s">
        <v>33</v>
      </c>
      <c r="D5115" s="2">
        <v>4778.8100000000004</v>
      </c>
      <c r="E5115">
        <v>0.32</v>
      </c>
      <c r="F5115">
        <v>1</v>
      </c>
      <c r="G5115" s="1">
        <v>45613</v>
      </c>
      <c r="H5115" s="1">
        <v>45618</v>
      </c>
      <c r="I5115" t="s">
        <v>15</v>
      </c>
      <c r="J5115" t="s">
        <v>22</v>
      </c>
      <c r="K5115" s="2">
        <v>524.34</v>
      </c>
      <c r="L5115" t="s">
        <v>17</v>
      </c>
      <c r="M5115">
        <f>YEAR(Table1[[#This Row],[order_date]])</f>
        <v>2024</v>
      </c>
      <c r="N5115">
        <f>MONTH(Table1[[#This Row],[order_date]])</f>
        <v>11</v>
      </c>
      <c r="O5115" s="3">
        <f>Table1[[#This Row],[sales]]-Table1[[#This Row],[profit]]</f>
        <v>4254.47</v>
      </c>
      <c r="P5115" s="3">
        <f>Table1[[#This Row],[sales]]*Table1[[#This Row],[quantity]]</f>
        <v>4778.8100000000004</v>
      </c>
      <c r="Q5115" s="9">
        <f>Table1[[#This Row],[delivery_date]]-Table1[[#This Row],[order_date]]</f>
        <v>5</v>
      </c>
    </row>
    <row r="5116" spans="1:17" x14ac:dyDescent="0.35">
      <c r="A5116" t="s">
        <v>5147</v>
      </c>
      <c r="B5116" t="s">
        <v>19</v>
      </c>
      <c r="C5116" t="s">
        <v>36</v>
      </c>
      <c r="D5116" s="2">
        <v>200.87</v>
      </c>
      <c r="E5116">
        <v>0.36</v>
      </c>
      <c r="F5116">
        <v>5</v>
      </c>
      <c r="G5116" s="1">
        <v>44996</v>
      </c>
      <c r="H5116" s="1">
        <v>44999</v>
      </c>
      <c r="I5116" t="s">
        <v>15</v>
      </c>
      <c r="J5116" t="s">
        <v>22</v>
      </c>
      <c r="K5116" s="2">
        <v>18.649999999999999</v>
      </c>
      <c r="L5116" t="s">
        <v>39</v>
      </c>
      <c r="M5116">
        <f>YEAR(Table1[[#This Row],[order_date]])</f>
        <v>2023</v>
      </c>
      <c r="N5116">
        <f>MONTH(Table1[[#This Row],[order_date]])</f>
        <v>3</v>
      </c>
      <c r="O5116" s="3">
        <f>Table1[[#This Row],[sales]]-Table1[[#This Row],[profit]]</f>
        <v>182.22</v>
      </c>
      <c r="P5116" s="3">
        <f>Table1[[#This Row],[sales]]*Table1[[#This Row],[quantity]]</f>
        <v>1004.35</v>
      </c>
      <c r="Q5116" s="9">
        <f>Table1[[#This Row],[delivery_date]]-Table1[[#This Row],[order_date]]</f>
        <v>3</v>
      </c>
    </row>
    <row r="5117" spans="1:17" x14ac:dyDescent="0.35">
      <c r="A5117" t="s">
        <v>5148</v>
      </c>
      <c r="B5117" t="s">
        <v>41</v>
      </c>
      <c r="C5117" t="s">
        <v>33</v>
      </c>
      <c r="D5117" s="2">
        <v>1827.54</v>
      </c>
      <c r="E5117">
        <v>0.02</v>
      </c>
      <c r="F5117">
        <v>4</v>
      </c>
      <c r="G5117" s="1">
        <v>45181</v>
      </c>
      <c r="H5117" s="1">
        <v>45184</v>
      </c>
      <c r="I5117" t="s">
        <v>21</v>
      </c>
      <c r="J5117" t="s">
        <v>27</v>
      </c>
      <c r="K5117" s="2">
        <v>472.14</v>
      </c>
      <c r="L5117" t="s">
        <v>48</v>
      </c>
      <c r="M5117">
        <f>YEAR(Table1[[#This Row],[order_date]])</f>
        <v>2023</v>
      </c>
      <c r="N5117">
        <f>MONTH(Table1[[#This Row],[order_date]])</f>
        <v>9</v>
      </c>
      <c r="O5117" s="3">
        <f>Table1[[#This Row],[sales]]-Table1[[#This Row],[profit]]</f>
        <v>1355.4</v>
      </c>
      <c r="P5117" s="3">
        <f>Table1[[#This Row],[sales]]*Table1[[#This Row],[quantity]]</f>
        <v>7310.16</v>
      </c>
      <c r="Q5117" s="9">
        <f>Table1[[#This Row],[delivery_date]]-Table1[[#This Row],[order_date]]</f>
        <v>3</v>
      </c>
    </row>
    <row r="5118" spans="1:17" x14ac:dyDescent="0.35">
      <c r="A5118" t="s">
        <v>5149</v>
      </c>
      <c r="B5118" t="s">
        <v>19</v>
      </c>
      <c r="C5118" t="s">
        <v>33</v>
      </c>
      <c r="D5118" s="2">
        <v>3373.91</v>
      </c>
      <c r="E5118">
        <v>0.06</v>
      </c>
      <c r="F5118">
        <v>2</v>
      </c>
      <c r="G5118" s="1">
        <v>45227</v>
      </c>
      <c r="H5118" s="1">
        <v>45232</v>
      </c>
      <c r="I5118" t="s">
        <v>21</v>
      </c>
      <c r="J5118" t="s">
        <v>27</v>
      </c>
      <c r="K5118" s="2">
        <v>659.51</v>
      </c>
      <c r="L5118" t="s">
        <v>28</v>
      </c>
      <c r="M5118">
        <f>YEAR(Table1[[#This Row],[order_date]])</f>
        <v>2023</v>
      </c>
      <c r="N5118">
        <f>MONTH(Table1[[#This Row],[order_date]])</f>
        <v>10</v>
      </c>
      <c r="O5118" s="3">
        <f>Table1[[#This Row],[sales]]-Table1[[#This Row],[profit]]</f>
        <v>2714.3999999999996</v>
      </c>
      <c r="P5118" s="3">
        <f>Table1[[#This Row],[sales]]*Table1[[#This Row],[quantity]]</f>
        <v>6747.82</v>
      </c>
      <c r="Q5118" s="9">
        <f>Table1[[#This Row],[delivery_date]]-Table1[[#This Row],[order_date]]</f>
        <v>5</v>
      </c>
    </row>
    <row r="5119" spans="1:17" x14ac:dyDescent="0.35">
      <c r="A5119" t="s">
        <v>5150</v>
      </c>
      <c r="B5119" t="s">
        <v>25</v>
      </c>
      <c r="C5119" t="s">
        <v>26</v>
      </c>
      <c r="D5119" s="2">
        <v>2685.87</v>
      </c>
      <c r="E5119">
        <v>0.16</v>
      </c>
      <c r="F5119">
        <v>1</v>
      </c>
      <c r="G5119" s="1">
        <v>45429</v>
      </c>
      <c r="H5119" s="1">
        <v>45433</v>
      </c>
      <c r="I5119" t="s">
        <v>31</v>
      </c>
      <c r="J5119" t="s">
        <v>27</v>
      </c>
      <c r="K5119" s="2">
        <v>509.17</v>
      </c>
      <c r="L5119" t="s">
        <v>17</v>
      </c>
      <c r="M5119">
        <f>YEAR(Table1[[#This Row],[order_date]])</f>
        <v>2024</v>
      </c>
      <c r="N5119">
        <f>MONTH(Table1[[#This Row],[order_date]])</f>
        <v>5</v>
      </c>
      <c r="O5119" s="3">
        <f>Table1[[#This Row],[sales]]-Table1[[#This Row],[profit]]</f>
        <v>2176.6999999999998</v>
      </c>
      <c r="P5119" s="3">
        <f>Table1[[#This Row],[sales]]*Table1[[#This Row],[quantity]]</f>
        <v>2685.87</v>
      </c>
      <c r="Q5119" s="9">
        <f>Table1[[#This Row],[delivery_date]]-Table1[[#This Row],[order_date]]</f>
        <v>4</v>
      </c>
    </row>
    <row r="5120" spans="1:17" x14ac:dyDescent="0.35">
      <c r="A5120" t="s">
        <v>5151</v>
      </c>
      <c r="B5120" t="s">
        <v>13</v>
      </c>
      <c r="C5120" t="s">
        <v>14</v>
      </c>
      <c r="D5120" s="2">
        <v>4720.8100000000004</v>
      </c>
      <c r="E5120">
        <v>0.16</v>
      </c>
      <c r="F5120">
        <v>7</v>
      </c>
      <c r="G5120" s="1">
        <v>45130</v>
      </c>
      <c r="H5120" s="1">
        <v>45137</v>
      </c>
      <c r="I5120" t="s">
        <v>15</v>
      </c>
      <c r="J5120" t="s">
        <v>16</v>
      </c>
      <c r="K5120" s="2">
        <v>420.15</v>
      </c>
      <c r="L5120" t="s">
        <v>48</v>
      </c>
      <c r="M5120">
        <f>YEAR(Table1[[#This Row],[order_date]])</f>
        <v>2023</v>
      </c>
      <c r="N5120">
        <f>MONTH(Table1[[#This Row],[order_date]])</f>
        <v>7</v>
      </c>
      <c r="O5120" s="3">
        <f>Table1[[#This Row],[sales]]-Table1[[#This Row],[profit]]</f>
        <v>4300.6600000000008</v>
      </c>
      <c r="P5120" s="3">
        <f>Table1[[#This Row],[sales]]*Table1[[#This Row],[quantity]]</f>
        <v>33045.670000000006</v>
      </c>
      <c r="Q5120" s="9">
        <f>Table1[[#This Row],[delivery_date]]-Table1[[#This Row],[order_date]]</f>
        <v>7</v>
      </c>
    </row>
    <row r="5121" spans="1:17" x14ac:dyDescent="0.35">
      <c r="A5121" t="s">
        <v>5152</v>
      </c>
      <c r="B5121" t="s">
        <v>41</v>
      </c>
      <c r="C5121" t="s">
        <v>14</v>
      </c>
      <c r="D5121" s="2">
        <v>183.15</v>
      </c>
      <c r="E5121">
        <v>0.45</v>
      </c>
      <c r="F5121">
        <v>7</v>
      </c>
      <c r="G5121" s="1">
        <v>45089</v>
      </c>
      <c r="H5121" s="1">
        <v>45091</v>
      </c>
      <c r="I5121" t="s">
        <v>15</v>
      </c>
      <c r="J5121" t="s">
        <v>16</v>
      </c>
      <c r="K5121" s="2">
        <v>29.52</v>
      </c>
      <c r="L5121" t="s">
        <v>28</v>
      </c>
      <c r="M5121">
        <f>YEAR(Table1[[#This Row],[order_date]])</f>
        <v>2023</v>
      </c>
      <c r="N5121">
        <f>MONTH(Table1[[#This Row],[order_date]])</f>
        <v>6</v>
      </c>
      <c r="O5121" s="3">
        <f>Table1[[#This Row],[sales]]-Table1[[#This Row],[profit]]</f>
        <v>153.63</v>
      </c>
      <c r="P5121" s="3">
        <f>Table1[[#This Row],[sales]]*Table1[[#This Row],[quantity]]</f>
        <v>1282.05</v>
      </c>
      <c r="Q5121" s="9">
        <f>Table1[[#This Row],[delivery_date]]-Table1[[#This Row],[order_date]]</f>
        <v>2</v>
      </c>
    </row>
    <row r="5122" spans="1:17" x14ac:dyDescent="0.35">
      <c r="A5122" t="s">
        <v>5153</v>
      </c>
      <c r="B5122" t="s">
        <v>41</v>
      </c>
      <c r="C5122" t="s">
        <v>14</v>
      </c>
      <c r="D5122" s="2">
        <v>2244.92</v>
      </c>
      <c r="E5122">
        <v>0.34</v>
      </c>
      <c r="F5122">
        <v>6</v>
      </c>
      <c r="G5122" s="1">
        <v>45302</v>
      </c>
      <c r="H5122" s="1">
        <v>45308</v>
      </c>
      <c r="I5122" t="s">
        <v>15</v>
      </c>
      <c r="J5122" t="s">
        <v>22</v>
      </c>
      <c r="K5122" s="2">
        <v>423.83</v>
      </c>
      <c r="L5122" t="s">
        <v>34</v>
      </c>
      <c r="M5122">
        <f>YEAR(Table1[[#This Row],[order_date]])</f>
        <v>2024</v>
      </c>
      <c r="N5122">
        <f>MONTH(Table1[[#This Row],[order_date]])</f>
        <v>1</v>
      </c>
      <c r="O5122" s="3">
        <f>Table1[[#This Row],[sales]]-Table1[[#This Row],[profit]]</f>
        <v>1821.0900000000001</v>
      </c>
      <c r="P5122" s="3">
        <f>Table1[[#This Row],[sales]]*Table1[[#This Row],[quantity]]</f>
        <v>13469.52</v>
      </c>
      <c r="Q5122" s="9">
        <f>Table1[[#This Row],[delivery_date]]-Table1[[#This Row],[order_date]]</f>
        <v>6</v>
      </c>
    </row>
    <row r="5123" spans="1:17" x14ac:dyDescent="0.35">
      <c r="A5123" t="s">
        <v>5154</v>
      </c>
      <c r="B5123" t="s">
        <v>19</v>
      </c>
      <c r="C5123" t="s">
        <v>33</v>
      </c>
      <c r="D5123" s="2">
        <v>3377.14</v>
      </c>
      <c r="E5123">
        <v>0.19</v>
      </c>
      <c r="F5123">
        <v>5</v>
      </c>
      <c r="G5123" s="1">
        <v>45081</v>
      </c>
      <c r="H5123" s="1">
        <v>45086</v>
      </c>
      <c r="I5123" t="s">
        <v>21</v>
      </c>
      <c r="J5123" t="s">
        <v>22</v>
      </c>
      <c r="K5123" s="2">
        <v>538.66</v>
      </c>
      <c r="L5123" t="s">
        <v>17</v>
      </c>
      <c r="M5123">
        <f>YEAR(Table1[[#This Row],[order_date]])</f>
        <v>2023</v>
      </c>
      <c r="N5123">
        <f>MONTH(Table1[[#This Row],[order_date]])</f>
        <v>6</v>
      </c>
      <c r="O5123" s="3">
        <f>Table1[[#This Row],[sales]]-Table1[[#This Row],[profit]]</f>
        <v>2838.48</v>
      </c>
      <c r="P5123" s="3">
        <f>Table1[[#This Row],[sales]]*Table1[[#This Row],[quantity]]</f>
        <v>16885.7</v>
      </c>
      <c r="Q5123" s="9">
        <f>Table1[[#This Row],[delivery_date]]-Table1[[#This Row],[order_date]]</f>
        <v>5</v>
      </c>
    </row>
    <row r="5124" spans="1:17" x14ac:dyDescent="0.35">
      <c r="A5124" t="s">
        <v>5155</v>
      </c>
      <c r="B5124" t="s">
        <v>19</v>
      </c>
      <c r="C5124" t="s">
        <v>26</v>
      </c>
      <c r="D5124" s="2">
        <v>1166.1600000000001</v>
      </c>
      <c r="E5124">
        <v>0.4</v>
      </c>
      <c r="F5124">
        <v>9</v>
      </c>
      <c r="G5124" s="1">
        <v>45390</v>
      </c>
      <c r="H5124" s="1">
        <v>45393</v>
      </c>
      <c r="I5124" t="s">
        <v>21</v>
      </c>
      <c r="J5124" t="s">
        <v>22</v>
      </c>
      <c r="K5124" s="2">
        <v>213.95</v>
      </c>
      <c r="L5124" t="s">
        <v>28</v>
      </c>
      <c r="M5124">
        <f>YEAR(Table1[[#This Row],[order_date]])</f>
        <v>2024</v>
      </c>
      <c r="N5124">
        <f>MONTH(Table1[[#This Row],[order_date]])</f>
        <v>4</v>
      </c>
      <c r="O5124" s="3">
        <f>Table1[[#This Row],[sales]]-Table1[[#This Row],[profit]]</f>
        <v>952.21</v>
      </c>
      <c r="P5124" s="3">
        <f>Table1[[#This Row],[sales]]*Table1[[#This Row],[quantity]]</f>
        <v>10495.44</v>
      </c>
      <c r="Q5124" s="9">
        <f>Table1[[#This Row],[delivery_date]]-Table1[[#This Row],[order_date]]</f>
        <v>3</v>
      </c>
    </row>
    <row r="5125" spans="1:17" x14ac:dyDescent="0.35">
      <c r="A5125" t="s">
        <v>5156</v>
      </c>
      <c r="B5125" t="s">
        <v>41</v>
      </c>
      <c r="C5125" t="s">
        <v>14</v>
      </c>
      <c r="D5125" s="2">
        <v>3656.77</v>
      </c>
      <c r="E5125">
        <v>0.16</v>
      </c>
      <c r="F5125">
        <v>2</v>
      </c>
      <c r="G5125" s="1">
        <v>45229</v>
      </c>
      <c r="H5125" s="1">
        <v>45234</v>
      </c>
      <c r="I5125" t="s">
        <v>15</v>
      </c>
      <c r="J5125" t="s">
        <v>22</v>
      </c>
      <c r="K5125" s="2">
        <v>196.44</v>
      </c>
      <c r="L5125" t="s">
        <v>48</v>
      </c>
      <c r="M5125">
        <f>YEAR(Table1[[#This Row],[order_date]])</f>
        <v>2023</v>
      </c>
      <c r="N5125">
        <f>MONTH(Table1[[#This Row],[order_date]])</f>
        <v>10</v>
      </c>
      <c r="O5125" s="3">
        <f>Table1[[#This Row],[sales]]-Table1[[#This Row],[profit]]</f>
        <v>3460.33</v>
      </c>
      <c r="P5125" s="3">
        <f>Table1[[#This Row],[sales]]*Table1[[#This Row],[quantity]]</f>
        <v>7313.54</v>
      </c>
      <c r="Q5125" s="9">
        <f>Table1[[#This Row],[delivery_date]]-Table1[[#This Row],[order_date]]</f>
        <v>5</v>
      </c>
    </row>
    <row r="5126" spans="1:17" x14ac:dyDescent="0.35">
      <c r="A5126" t="s">
        <v>5157</v>
      </c>
      <c r="B5126" t="s">
        <v>19</v>
      </c>
      <c r="C5126" t="s">
        <v>20</v>
      </c>
      <c r="D5126" s="2">
        <v>498.02</v>
      </c>
      <c r="E5126">
        <v>0.5</v>
      </c>
      <c r="F5126">
        <v>3</v>
      </c>
      <c r="G5126" s="1">
        <v>45171</v>
      </c>
      <c r="H5126" s="1">
        <v>45174</v>
      </c>
      <c r="I5126" t="s">
        <v>15</v>
      </c>
      <c r="J5126" t="s">
        <v>27</v>
      </c>
      <c r="K5126" s="2">
        <v>49.74</v>
      </c>
      <c r="L5126" t="s">
        <v>39</v>
      </c>
      <c r="M5126">
        <f>YEAR(Table1[[#This Row],[order_date]])</f>
        <v>2023</v>
      </c>
      <c r="N5126">
        <f>MONTH(Table1[[#This Row],[order_date]])</f>
        <v>9</v>
      </c>
      <c r="O5126" s="3">
        <f>Table1[[#This Row],[sales]]-Table1[[#This Row],[profit]]</f>
        <v>448.28</v>
      </c>
      <c r="P5126" s="3">
        <f>Table1[[#This Row],[sales]]*Table1[[#This Row],[quantity]]</f>
        <v>1494.06</v>
      </c>
      <c r="Q5126" s="9">
        <f>Table1[[#This Row],[delivery_date]]-Table1[[#This Row],[order_date]]</f>
        <v>3</v>
      </c>
    </row>
    <row r="5127" spans="1:17" x14ac:dyDescent="0.35">
      <c r="A5127" t="s">
        <v>5158</v>
      </c>
      <c r="B5127" t="s">
        <v>41</v>
      </c>
      <c r="C5127" t="s">
        <v>20</v>
      </c>
      <c r="D5127" s="2">
        <v>2310.09</v>
      </c>
      <c r="E5127">
        <v>0.39</v>
      </c>
      <c r="F5127">
        <v>9</v>
      </c>
      <c r="G5127" s="1">
        <v>45214</v>
      </c>
      <c r="H5127" s="1">
        <v>45217</v>
      </c>
      <c r="I5127" t="s">
        <v>31</v>
      </c>
      <c r="J5127" t="s">
        <v>22</v>
      </c>
      <c r="K5127" s="2">
        <v>240.74</v>
      </c>
      <c r="L5127" t="s">
        <v>34</v>
      </c>
      <c r="M5127">
        <f>YEAR(Table1[[#This Row],[order_date]])</f>
        <v>2023</v>
      </c>
      <c r="N5127">
        <f>MONTH(Table1[[#This Row],[order_date]])</f>
        <v>10</v>
      </c>
      <c r="O5127" s="3">
        <f>Table1[[#This Row],[sales]]-Table1[[#This Row],[profit]]</f>
        <v>2069.3500000000004</v>
      </c>
      <c r="P5127" s="3">
        <f>Table1[[#This Row],[sales]]*Table1[[#This Row],[quantity]]</f>
        <v>20790.810000000001</v>
      </c>
      <c r="Q5127" s="9">
        <f>Table1[[#This Row],[delivery_date]]-Table1[[#This Row],[order_date]]</f>
        <v>3</v>
      </c>
    </row>
    <row r="5128" spans="1:17" x14ac:dyDescent="0.35">
      <c r="A5128" t="s">
        <v>5159</v>
      </c>
      <c r="B5128" t="s">
        <v>41</v>
      </c>
      <c r="C5128" t="s">
        <v>20</v>
      </c>
      <c r="D5128" s="2">
        <v>3413.55</v>
      </c>
      <c r="E5128">
        <v>0.4</v>
      </c>
      <c r="F5128">
        <v>2</v>
      </c>
      <c r="G5128" s="1">
        <v>44955</v>
      </c>
      <c r="H5128" s="1">
        <v>44956</v>
      </c>
      <c r="I5128" t="s">
        <v>21</v>
      </c>
      <c r="J5128" t="s">
        <v>22</v>
      </c>
      <c r="K5128" s="2">
        <v>493.37</v>
      </c>
      <c r="L5128" t="s">
        <v>23</v>
      </c>
      <c r="M5128">
        <f>YEAR(Table1[[#This Row],[order_date]])</f>
        <v>2023</v>
      </c>
      <c r="N5128">
        <f>MONTH(Table1[[#This Row],[order_date]])</f>
        <v>1</v>
      </c>
      <c r="O5128" s="3">
        <f>Table1[[#This Row],[sales]]-Table1[[#This Row],[profit]]</f>
        <v>2920.1800000000003</v>
      </c>
      <c r="P5128" s="3">
        <f>Table1[[#This Row],[sales]]*Table1[[#This Row],[quantity]]</f>
        <v>6827.1</v>
      </c>
      <c r="Q5128" s="9">
        <f>Table1[[#This Row],[delivery_date]]-Table1[[#This Row],[order_date]]</f>
        <v>1</v>
      </c>
    </row>
    <row r="5129" spans="1:17" x14ac:dyDescent="0.35">
      <c r="A5129" t="s">
        <v>5160</v>
      </c>
      <c r="B5129" t="s">
        <v>41</v>
      </c>
      <c r="C5129" t="s">
        <v>36</v>
      </c>
      <c r="D5129" s="2">
        <v>1407.11</v>
      </c>
      <c r="E5129">
        <v>0.13</v>
      </c>
      <c r="F5129">
        <v>3</v>
      </c>
      <c r="G5129" s="1">
        <v>45125</v>
      </c>
      <c r="H5129" s="1">
        <v>45131</v>
      </c>
      <c r="I5129" t="s">
        <v>31</v>
      </c>
      <c r="J5129" t="s">
        <v>22</v>
      </c>
      <c r="K5129" s="2">
        <v>401.29</v>
      </c>
      <c r="L5129" t="s">
        <v>48</v>
      </c>
      <c r="M5129">
        <f>YEAR(Table1[[#This Row],[order_date]])</f>
        <v>2023</v>
      </c>
      <c r="N5129">
        <f>MONTH(Table1[[#This Row],[order_date]])</f>
        <v>7</v>
      </c>
      <c r="O5129" s="3">
        <f>Table1[[#This Row],[sales]]-Table1[[#This Row],[profit]]</f>
        <v>1005.8199999999999</v>
      </c>
      <c r="P5129" s="3">
        <f>Table1[[#This Row],[sales]]*Table1[[#This Row],[quantity]]</f>
        <v>4221.33</v>
      </c>
      <c r="Q5129" s="9">
        <f>Table1[[#This Row],[delivery_date]]-Table1[[#This Row],[order_date]]</f>
        <v>6</v>
      </c>
    </row>
    <row r="5130" spans="1:17" x14ac:dyDescent="0.35">
      <c r="A5130" t="s">
        <v>5161</v>
      </c>
      <c r="B5130" t="s">
        <v>25</v>
      </c>
      <c r="C5130" t="s">
        <v>26</v>
      </c>
      <c r="D5130" s="2">
        <v>461.85</v>
      </c>
      <c r="E5130">
        <v>7.0000000000000007E-2</v>
      </c>
      <c r="F5130">
        <v>6</v>
      </c>
      <c r="G5130" s="1">
        <v>44979</v>
      </c>
      <c r="H5130" s="1">
        <v>44986</v>
      </c>
      <c r="I5130" t="s">
        <v>21</v>
      </c>
      <c r="J5130" t="s">
        <v>27</v>
      </c>
      <c r="K5130" s="2">
        <v>85.58</v>
      </c>
      <c r="L5130" t="s">
        <v>23</v>
      </c>
      <c r="M5130">
        <f>YEAR(Table1[[#This Row],[order_date]])</f>
        <v>2023</v>
      </c>
      <c r="N5130">
        <f>MONTH(Table1[[#This Row],[order_date]])</f>
        <v>2</v>
      </c>
      <c r="O5130" s="3">
        <f>Table1[[#This Row],[sales]]-Table1[[#This Row],[profit]]</f>
        <v>376.27000000000004</v>
      </c>
      <c r="P5130" s="3">
        <f>Table1[[#This Row],[sales]]*Table1[[#This Row],[quantity]]</f>
        <v>2771.1000000000004</v>
      </c>
      <c r="Q5130" s="9">
        <f>Table1[[#This Row],[delivery_date]]-Table1[[#This Row],[order_date]]</f>
        <v>7</v>
      </c>
    </row>
    <row r="5131" spans="1:17" x14ac:dyDescent="0.35">
      <c r="A5131" t="s">
        <v>5162</v>
      </c>
      <c r="B5131" t="s">
        <v>19</v>
      </c>
      <c r="C5131" t="s">
        <v>33</v>
      </c>
      <c r="D5131" s="2">
        <v>4789.41</v>
      </c>
      <c r="E5131">
        <v>0.19</v>
      </c>
      <c r="F5131">
        <v>7</v>
      </c>
      <c r="G5131" s="1">
        <v>45019</v>
      </c>
      <c r="H5131" s="1">
        <v>45023</v>
      </c>
      <c r="I5131" t="s">
        <v>31</v>
      </c>
      <c r="J5131" t="s">
        <v>22</v>
      </c>
      <c r="K5131" s="2">
        <v>546.41999999999996</v>
      </c>
      <c r="L5131" t="s">
        <v>17</v>
      </c>
      <c r="M5131">
        <f>YEAR(Table1[[#This Row],[order_date]])</f>
        <v>2023</v>
      </c>
      <c r="N5131">
        <f>MONTH(Table1[[#This Row],[order_date]])</f>
        <v>4</v>
      </c>
      <c r="O5131" s="3">
        <f>Table1[[#This Row],[sales]]-Table1[[#This Row],[profit]]</f>
        <v>4242.99</v>
      </c>
      <c r="P5131" s="3">
        <f>Table1[[#This Row],[sales]]*Table1[[#This Row],[quantity]]</f>
        <v>33525.869999999995</v>
      </c>
      <c r="Q5131" s="9">
        <f>Table1[[#This Row],[delivery_date]]-Table1[[#This Row],[order_date]]</f>
        <v>4</v>
      </c>
    </row>
    <row r="5132" spans="1:17" x14ac:dyDescent="0.35">
      <c r="A5132" t="s">
        <v>5163</v>
      </c>
      <c r="B5132" t="s">
        <v>13</v>
      </c>
      <c r="C5132" t="s">
        <v>33</v>
      </c>
      <c r="D5132" s="2">
        <v>4577.7299999999996</v>
      </c>
      <c r="E5132">
        <v>0.17</v>
      </c>
      <c r="F5132">
        <v>2</v>
      </c>
      <c r="G5132" s="1">
        <v>45366</v>
      </c>
      <c r="H5132" s="1">
        <v>45373</v>
      </c>
      <c r="I5132" t="s">
        <v>31</v>
      </c>
      <c r="J5132" t="s">
        <v>22</v>
      </c>
      <c r="K5132" s="2">
        <v>1049.0899999999999</v>
      </c>
      <c r="L5132" t="s">
        <v>23</v>
      </c>
      <c r="M5132">
        <f>YEAR(Table1[[#This Row],[order_date]])</f>
        <v>2024</v>
      </c>
      <c r="N5132">
        <f>MONTH(Table1[[#This Row],[order_date]])</f>
        <v>3</v>
      </c>
      <c r="O5132" s="3">
        <f>Table1[[#This Row],[sales]]-Table1[[#This Row],[profit]]</f>
        <v>3528.6399999999994</v>
      </c>
      <c r="P5132" s="3">
        <f>Table1[[#This Row],[sales]]*Table1[[#This Row],[quantity]]</f>
        <v>9155.4599999999991</v>
      </c>
      <c r="Q5132" s="9">
        <f>Table1[[#This Row],[delivery_date]]-Table1[[#This Row],[order_date]]</f>
        <v>7</v>
      </c>
    </row>
    <row r="5133" spans="1:17" x14ac:dyDescent="0.35">
      <c r="A5133" t="s">
        <v>5164</v>
      </c>
      <c r="B5133" t="s">
        <v>13</v>
      </c>
      <c r="C5133" t="s">
        <v>26</v>
      </c>
      <c r="D5133" s="2">
        <v>4639.21</v>
      </c>
      <c r="E5133">
        <v>0.38</v>
      </c>
      <c r="F5133">
        <v>8</v>
      </c>
      <c r="G5133" s="1">
        <v>45143</v>
      </c>
      <c r="H5133" s="1">
        <v>45149</v>
      </c>
      <c r="I5133" t="s">
        <v>31</v>
      </c>
      <c r="J5133" t="s">
        <v>27</v>
      </c>
      <c r="K5133" s="2">
        <v>485.74</v>
      </c>
      <c r="L5133" t="s">
        <v>17</v>
      </c>
      <c r="M5133">
        <f>YEAR(Table1[[#This Row],[order_date]])</f>
        <v>2023</v>
      </c>
      <c r="N5133">
        <f>MONTH(Table1[[#This Row],[order_date]])</f>
        <v>8</v>
      </c>
      <c r="O5133" s="3">
        <f>Table1[[#This Row],[sales]]-Table1[[#This Row],[profit]]</f>
        <v>4153.47</v>
      </c>
      <c r="P5133" s="3">
        <f>Table1[[#This Row],[sales]]*Table1[[#This Row],[quantity]]</f>
        <v>37113.68</v>
      </c>
      <c r="Q5133" s="9">
        <f>Table1[[#This Row],[delivery_date]]-Table1[[#This Row],[order_date]]</f>
        <v>6</v>
      </c>
    </row>
    <row r="5134" spans="1:17" x14ac:dyDescent="0.35">
      <c r="A5134" t="s">
        <v>5165</v>
      </c>
      <c r="B5134" t="s">
        <v>19</v>
      </c>
      <c r="C5134" t="s">
        <v>36</v>
      </c>
      <c r="D5134" s="2">
        <v>4894.66</v>
      </c>
      <c r="E5134">
        <v>0.09</v>
      </c>
      <c r="F5134">
        <v>9</v>
      </c>
      <c r="G5134" s="1">
        <v>45225</v>
      </c>
      <c r="H5134" s="1">
        <v>45229</v>
      </c>
      <c r="I5134" t="s">
        <v>15</v>
      </c>
      <c r="J5134" t="s">
        <v>16</v>
      </c>
      <c r="K5134" s="2">
        <v>437.6</v>
      </c>
      <c r="L5134" t="s">
        <v>28</v>
      </c>
      <c r="M5134">
        <f>YEAR(Table1[[#This Row],[order_date]])</f>
        <v>2023</v>
      </c>
      <c r="N5134">
        <f>MONTH(Table1[[#This Row],[order_date]])</f>
        <v>10</v>
      </c>
      <c r="O5134" s="3">
        <f>Table1[[#This Row],[sales]]-Table1[[#This Row],[profit]]</f>
        <v>4457.0599999999995</v>
      </c>
      <c r="P5134" s="3">
        <f>Table1[[#This Row],[sales]]*Table1[[#This Row],[quantity]]</f>
        <v>44051.94</v>
      </c>
      <c r="Q5134" s="9">
        <f>Table1[[#This Row],[delivery_date]]-Table1[[#This Row],[order_date]]</f>
        <v>4</v>
      </c>
    </row>
    <row r="5135" spans="1:17" x14ac:dyDescent="0.35">
      <c r="A5135" t="s">
        <v>5166</v>
      </c>
      <c r="B5135" t="s">
        <v>41</v>
      </c>
      <c r="C5135" t="s">
        <v>26</v>
      </c>
      <c r="D5135" s="2">
        <v>1005.02</v>
      </c>
      <c r="E5135">
        <v>0.26</v>
      </c>
      <c r="F5135">
        <v>1</v>
      </c>
      <c r="G5135" s="1">
        <v>45538</v>
      </c>
      <c r="H5135" s="1">
        <v>45544</v>
      </c>
      <c r="I5135" t="s">
        <v>31</v>
      </c>
      <c r="J5135" t="s">
        <v>22</v>
      </c>
      <c r="K5135" s="2">
        <v>125.1</v>
      </c>
      <c r="L5135" t="s">
        <v>23</v>
      </c>
      <c r="M5135">
        <f>YEAR(Table1[[#This Row],[order_date]])</f>
        <v>2024</v>
      </c>
      <c r="N5135">
        <f>MONTH(Table1[[#This Row],[order_date]])</f>
        <v>9</v>
      </c>
      <c r="O5135" s="3">
        <f>Table1[[#This Row],[sales]]-Table1[[#This Row],[profit]]</f>
        <v>879.92</v>
      </c>
      <c r="P5135" s="3">
        <f>Table1[[#This Row],[sales]]*Table1[[#This Row],[quantity]]</f>
        <v>1005.02</v>
      </c>
      <c r="Q5135" s="9">
        <f>Table1[[#This Row],[delivery_date]]-Table1[[#This Row],[order_date]]</f>
        <v>6</v>
      </c>
    </row>
    <row r="5136" spans="1:17" x14ac:dyDescent="0.35">
      <c r="A5136" t="s">
        <v>5167</v>
      </c>
      <c r="B5136" t="s">
        <v>13</v>
      </c>
      <c r="C5136" t="s">
        <v>36</v>
      </c>
      <c r="D5136" s="2">
        <v>873.1</v>
      </c>
      <c r="E5136">
        <v>0.31</v>
      </c>
      <c r="F5136">
        <v>6</v>
      </c>
      <c r="G5136" s="1">
        <v>45038</v>
      </c>
      <c r="H5136" s="1">
        <v>45041</v>
      </c>
      <c r="I5136" t="s">
        <v>21</v>
      </c>
      <c r="J5136" t="s">
        <v>22</v>
      </c>
      <c r="K5136" s="2">
        <v>107.56</v>
      </c>
      <c r="L5136" t="s">
        <v>17</v>
      </c>
      <c r="M5136">
        <f>YEAR(Table1[[#This Row],[order_date]])</f>
        <v>2023</v>
      </c>
      <c r="N5136">
        <f>MONTH(Table1[[#This Row],[order_date]])</f>
        <v>4</v>
      </c>
      <c r="O5136" s="3">
        <f>Table1[[#This Row],[sales]]-Table1[[#This Row],[profit]]</f>
        <v>765.54</v>
      </c>
      <c r="P5136" s="3">
        <f>Table1[[#This Row],[sales]]*Table1[[#This Row],[quantity]]</f>
        <v>5238.6000000000004</v>
      </c>
      <c r="Q5136" s="9">
        <f>Table1[[#This Row],[delivery_date]]-Table1[[#This Row],[order_date]]</f>
        <v>3</v>
      </c>
    </row>
    <row r="5137" spans="1:17" x14ac:dyDescent="0.35">
      <c r="A5137" t="s">
        <v>5168</v>
      </c>
      <c r="B5137" t="s">
        <v>13</v>
      </c>
      <c r="C5137" t="s">
        <v>14</v>
      </c>
      <c r="D5137" s="2">
        <v>267.64999999999998</v>
      </c>
      <c r="E5137">
        <v>0.19</v>
      </c>
      <c r="F5137">
        <v>4</v>
      </c>
      <c r="G5137" s="1">
        <v>45570</v>
      </c>
      <c r="H5137" s="1">
        <v>45577</v>
      </c>
      <c r="I5137" t="s">
        <v>31</v>
      </c>
      <c r="J5137" t="s">
        <v>16</v>
      </c>
      <c r="K5137" s="2">
        <v>41.58</v>
      </c>
      <c r="L5137" t="s">
        <v>34</v>
      </c>
      <c r="M5137">
        <f>YEAR(Table1[[#This Row],[order_date]])</f>
        <v>2024</v>
      </c>
      <c r="N5137">
        <f>MONTH(Table1[[#This Row],[order_date]])</f>
        <v>10</v>
      </c>
      <c r="O5137" s="3">
        <f>Table1[[#This Row],[sales]]-Table1[[#This Row],[profit]]</f>
        <v>226.07</v>
      </c>
      <c r="P5137" s="3">
        <f>Table1[[#This Row],[sales]]*Table1[[#This Row],[quantity]]</f>
        <v>1070.5999999999999</v>
      </c>
      <c r="Q5137" s="9">
        <f>Table1[[#This Row],[delivery_date]]-Table1[[#This Row],[order_date]]</f>
        <v>7</v>
      </c>
    </row>
    <row r="5138" spans="1:17" x14ac:dyDescent="0.35">
      <c r="A5138" t="s">
        <v>5169</v>
      </c>
      <c r="B5138" t="s">
        <v>19</v>
      </c>
      <c r="C5138" t="s">
        <v>14</v>
      </c>
      <c r="D5138" s="2">
        <v>4469.93</v>
      </c>
      <c r="E5138">
        <v>0.1</v>
      </c>
      <c r="F5138">
        <v>5</v>
      </c>
      <c r="G5138" s="1">
        <v>45374</v>
      </c>
      <c r="H5138" s="1">
        <v>45377</v>
      </c>
      <c r="I5138" t="s">
        <v>15</v>
      </c>
      <c r="J5138" t="s">
        <v>16</v>
      </c>
      <c r="K5138" s="2">
        <v>1021.74</v>
      </c>
      <c r="L5138" t="s">
        <v>23</v>
      </c>
      <c r="M5138">
        <f>YEAR(Table1[[#This Row],[order_date]])</f>
        <v>2024</v>
      </c>
      <c r="N5138">
        <f>MONTH(Table1[[#This Row],[order_date]])</f>
        <v>3</v>
      </c>
      <c r="O5138" s="3">
        <f>Table1[[#This Row],[sales]]-Table1[[#This Row],[profit]]</f>
        <v>3448.1900000000005</v>
      </c>
      <c r="P5138" s="3">
        <f>Table1[[#This Row],[sales]]*Table1[[#This Row],[quantity]]</f>
        <v>22349.65</v>
      </c>
      <c r="Q5138" s="9">
        <f>Table1[[#This Row],[delivery_date]]-Table1[[#This Row],[order_date]]</f>
        <v>3</v>
      </c>
    </row>
    <row r="5139" spans="1:17" x14ac:dyDescent="0.35">
      <c r="A5139" t="s">
        <v>5170</v>
      </c>
      <c r="B5139" t="s">
        <v>13</v>
      </c>
      <c r="C5139" t="s">
        <v>36</v>
      </c>
      <c r="D5139" s="2">
        <v>3788.54</v>
      </c>
      <c r="E5139">
        <v>0.45</v>
      </c>
      <c r="F5139">
        <v>6</v>
      </c>
      <c r="G5139" s="1">
        <v>45017</v>
      </c>
      <c r="H5139" s="1">
        <v>45019</v>
      </c>
      <c r="I5139" t="s">
        <v>15</v>
      </c>
      <c r="J5139" t="s">
        <v>22</v>
      </c>
      <c r="K5139" s="2">
        <v>737.76</v>
      </c>
      <c r="L5139" t="s">
        <v>28</v>
      </c>
      <c r="M5139">
        <f>YEAR(Table1[[#This Row],[order_date]])</f>
        <v>2023</v>
      </c>
      <c r="N5139">
        <f>MONTH(Table1[[#This Row],[order_date]])</f>
        <v>4</v>
      </c>
      <c r="O5139" s="3">
        <f>Table1[[#This Row],[sales]]-Table1[[#This Row],[profit]]</f>
        <v>3050.7799999999997</v>
      </c>
      <c r="P5139" s="3">
        <f>Table1[[#This Row],[sales]]*Table1[[#This Row],[quantity]]</f>
        <v>22731.239999999998</v>
      </c>
      <c r="Q5139" s="9">
        <f>Table1[[#This Row],[delivery_date]]-Table1[[#This Row],[order_date]]</f>
        <v>2</v>
      </c>
    </row>
    <row r="5140" spans="1:17" x14ac:dyDescent="0.35">
      <c r="A5140" t="s">
        <v>5171</v>
      </c>
      <c r="B5140" t="s">
        <v>41</v>
      </c>
      <c r="C5140" t="s">
        <v>26</v>
      </c>
      <c r="D5140" s="2">
        <v>3202.99</v>
      </c>
      <c r="E5140">
        <v>7.0000000000000007E-2</v>
      </c>
      <c r="F5140">
        <v>6</v>
      </c>
      <c r="G5140" s="1">
        <v>45589</v>
      </c>
      <c r="H5140" s="1">
        <v>45592</v>
      </c>
      <c r="I5140" t="s">
        <v>15</v>
      </c>
      <c r="J5140" t="s">
        <v>22</v>
      </c>
      <c r="K5140" s="2">
        <v>554.53</v>
      </c>
      <c r="L5140" t="s">
        <v>28</v>
      </c>
      <c r="M5140">
        <f>YEAR(Table1[[#This Row],[order_date]])</f>
        <v>2024</v>
      </c>
      <c r="N5140">
        <f>MONTH(Table1[[#This Row],[order_date]])</f>
        <v>10</v>
      </c>
      <c r="O5140" s="3">
        <f>Table1[[#This Row],[sales]]-Table1[[#This Row],[profit]]</f>
        <v>2648.46</v>
      </c>
      <c r="P5140" s="3">
        <f>Table1[[#This Row],[sales]]*Table1[[#This Row],[quantity]]</f>
        <v>19217.939999999999</v>
      </c>
      <c r="Q5140" s="9">
        <f>Table1[[#This Row],[delivery_date]]-Table1[[#This Row],[order_date]]</f>
        <v>3</v>
      </c>
    </row>
    <row r="5141" spans="1:17" x14ac:dyDescent="0.35">
      <c r="A5141" t="s">
        <v>5172</v>
      </c>
      <c r="B5141" t="s">
        <v>19</v>
      </c>
      <c r="C5141" t="s">
        <v>14</v>
      </c>
      <c r="D5141" s="2">
        <v>4645.6099999999997</v>
      </c>
      <c r="E5141">
        <v>0.15</v>
      </c>
      <c r="F5141">
        <v>7</v>
      </c>
      <c r="G5141" s="1">
        <v>45242</v>
      </c>
      <c r="H5141" s="1">
        <v>45245</v>
      </c>
      <c r="I5141" t="s">
        <v>15</v>
      </c>
      <c r="J5141" t="s">
        <v>16</v>
      </c>
      <c r="K5141" s="2">
        <v>1333.86</v>
      </c>
      <c r="L5141" t="s">
        <v>48</v>
      </c>
      <c r="M5141">
        <f>YEAR(Table1[[#This Row],[order_date]])</f>
        <v>2023</v>
      </c>
      <c r="N5141">
        <f>MONTH(Table1[[#This Row],[order_date]])</f>
        <v>11</v>
      </c>
      <c r="O5141" s="3">
        <f>Table1[[#This Row],[sales]]-Table1[[#This Row],[profit]]</f>
        <v>3311.75</v>
      </c>
      <c r="P5141" s="3">
        <f>Table1[[#This Row],[sales]]*Table1[[#This Row],[quantity]]</f>
        <v>32519.269999999997</v>
      </c>
      <c r="Q5141" s="9">
        <f>Table1[[#This Row],[delivery_date]]-Table1[[#This Row],[order_date]]</f>
        <v>3</v>
      </c>
    </row>
    <row r="5142" spans="1:17" x14ac:dyDescent="0.35">
      <c r="A5142" t="s">
        <v>5173</v>
      </c>
      <c r="B5142" t="s">
        <v>41</v>
      </c>
      <c r="C5142" t="s">
        <v>26</v>
      </c>
      <c r="D5142" s="2">
        <v>2917.88</v>
      </c>
      <c r="E5142">
        <v>0.38</v>
      </c>
      <c r="F5142">
        <v>9</v>
      </c>
      <c r="G5142" s="1">
        <v>45212</v>
      </c>
      <c r="H5142" s="1">
        <v>45219</v>
      </c>
      <c r="I5142" t="s">
        <v>31</v>
      </c>
      <c r="J5142" t="s">
        <v>22</v>
      </c>
      <c r="K5142" s="2">
        <v>169.42</v>
      </c>
      <c r="L5142" t="s">
        <v>17</v>
      </c>
      <c r="M5142">
        <f>YEAR(Table1[[#This Row],[order_date]])</f>
        <v>2023</v>
      </c>
      <c r="N5142">
        <f>MONTH(Table1[[#This Row],[order_date]])</f>
        <v>10</v>
      </c>
      <c r="O5142" s="3">
        <f>Table1[[#This Row],[sales]]-Table1[[#This Row],[profit]]</f>
        <v>2748.46</v>
      </c>
      <c r="P5142" s="3">
        <f>Table1[[#This Row],[sales]]*Table1[[#This Row],[quantity]]</f>
        <v>26260.920000000002</v>
      </c>
      <c r="Q5142" s="9">
        <f>Table1[[#This Row],[delivery_date]]-Table1[[#This Row],[order_date]]</f>
        <v>7</v>
      </c>
    </row>
    <row r="5143" spans="1:17" x14ac:dyDescent="0.35">
      <c r="A5143" t="s">
        <v>5174</v>
      </c>
      <c r="B5143" t="s">
        <v>13</v>
      </c>
      <c r="C5143" t="s">
        <v>14</v>
      </c>
      <c r="D5143" s="2">
        <v>735.68</v>
      </c>
      <c r="E5143">
        <v>0.3</v>
      </c>
      <c r="F5143">
        <v>4</v>
      </c>
      <c r="G5143" s="1">
        <v>44969</v>
      </c>
      <c r="H5143" s="1">
        <v>44975</v>
      </c>
      <c r="I5143" t="s">
        <v>31</v>
      </c>
      <c r="J5143" t="s">
        <v>22</v>
      </c>
      <c r="K5143" s="2">
        <v>111.09</v>
      </c>
      <c r="L5143" t="s">
        <v>48</v>
      </c>
      <c r="M5143">
        <f>YEAR(Table1[[#This Row],[order_date]])</f>
        <v>2023</v>
      </c>
      <c r="N5143">
        <f>MONTH(Table1[[#This Row],[order_date]])</f>
        <v>2</v>
      </c>
      <c r="O5143" s="3">
        <f>Table1[[#This Row],[sales]]-Table1[[#This Row],[profit]]</f>
        <v>624.58999999999992</v>
      </c>
      <c r="P5143" s="3">
        <f>Table1[[#This Row],[sales]]*Table1[[#This Row],[quantity]]</f>
        <v>2942.72</v>
      </c>
      <c r="Q5143" s="9">
        <f>Table1[[#This Row],[delivery_date]]-Table1[[#This Row],[order_date]]</f>
        <v>6</v>
      </c>
    </row>
    <row r="5144" spans="1:17" x14ac:dyDescent="0.35">
      <c r="A5144" t="s">
        <v>5175</v>
      </c>
      <c r="B5144" t="s">
        <v>13</v>
      </c>
      <c r="C5144" t="s">
        <v>26</v>
      </c>
      <c r="D5144" s="2">
        <v>966.64</v>
      </c>
      <c r="E5144">
        <v>0.37</v>
      </c>
      <c r="F5144">
        <v>9</v>
      </c>
      <c r="G5144" s="1">
        <v>45142</v>
      </c>
      <c r="H5144" s="1">
        <v>45146</v>
      </c>
      <c r="I5144" t="s">
        <v>21</v>
      </c>
      <c r="J5144" t="s">
        <v>16</v>
      </c>
      <c r="K5144" s="2">
        <v>213.84</v>
      </c>
      <c r="L5144" t="s">
        <v>34</v>
      </c>
      <c r="M5144">
        <f>YEAR(Table1[[#This Row],[order_date]])</f>
        <v>2023</v>
      </c>
      <c r="N5144">
        <f>MONTH(Table1[[#This Row],[order_date]])</f>
        <v>8</v>
      </c>
      <c r="O5144" s="3">
        <f>Table1[[#This Row],[sales]]-Table1[[#This Row],[profit]]</f>
        <v>752.8</v>
      </c>
      <c r="P5144" s="3">
        <f>Table1[[#This Row],[sales]]*Table1[[#This Row],[quantity]]</f>
        <v>8699.76</v>
      </c>
      <c r="Q5144" s="9">
        <f>Table1[[#This Row],[delivery_date]]-Table1[[#This Row],[order_date]]</f>
        <v>4</v>
      </c>
    </row>
    <row r="5145" spans="1:17" x14ac:dyDescent="0.35">
      <c r="A5145" t="s">
        <v>5176</v>
      </c>
      <c r="B5145" t="s">
        <v>41</v>
      </c>
      <c r="C5145" t="s">
        <v>26</v>
      </c>
      <c r="D5145" s="2">
        <v>747.7</v>
      </c>
      <c r="E5145">
        <v>0.4</v>
      </c>
      <c r="F5145">
        <v>1</v>
      </c>
      <c r="G5145" s="1">
        <v>45189</v>
      </c>
      <c r="H5145" s="1">
        <v>45192</v>
      </c>
      <c r="I5145" t="s">
        <v>21</v>
      </c>
      <c r="J5145" t="s">
        <v>27</v>
      </c>
      <c r="K5145" s="2">
        <v>97.28</v>
      </c>
      <c r="L5145" t="s">
        <v>17</v>
      </c>
      <c r="M5145">
        <f>YEAR(Table1[[#This Row],[order_date]])</f>
        <v>2023</v>
      </c>
      <c r="N5145">
        <f>MONTH(Table1[[#This Row],[order_date]])</f>
        <v>9</v>
      </c>
      <c r="O5145" s="3">
        <f>Table1[[#This Row],[sales]]-Table1[[#This Row],[profit]]</f>
        <v>650.42000000000007</v>
      </c>
      <c r="P5145" s="3">
        <f>Table1[[#This Row],[sales]]*Table1[[#This Row],[quantity]]</f>
        <v>747.7</v>
      </c>
      <c r="Q5145" s="9">
        <f>Table1[[#This Row],[delivery_date]]-Table1[[#This Row],[order_date]]</f>
        <v>3</v>
      </c>
    </row>
    <row r="5146" spans="1:17" x14ac:dyDescent="0.35">
      <c r="A5146" t="s">
        <v>5177</v>
      </c>
      <c r="B5146" t="s">
        <v>25</v>
      </c>
      <c r="C5146" t="s">
        <v>20</v>
      </c>
      <c r="D5146" s="2">
        <v>1607.52</v>
      </c>
      <c r="E5146">
        <v>0.45</v>
      </c>
      <c r="F5146">
        <v>9</v>
      </c>
      <c r="G5146" s="1">
        <v>45013</v>
      </c>
      <c r="H5146" s="1">
        <v>45015</v>
      </c>
      <c r="I5146" t="s">
        <v>31</v>
      </c>
      <c r="J5146" t="s">
        <v>16</v>
      </c>
      <c r="K5146" s="2">
        <v>271.44</v>
      </c>
      <c r="L5146" t="s">
        <v>23</v>
      </c>
      <c r="M5146">
        <f>YEAR(Table1[[#This Row],[order_date]])</f>
        <v>2023</v>
      </c>
      <c r="N5146">
        <f>MONTH(Table1[[#This Row],[order_date]])</f>
        <v>3</v>
      </c>
      <c r="O5146" s="3">
        <f>Table1[[#This Row],[sales]]-Table1[[#This Row],[profit]]</f>
        <v>1336.08</v>
      </c>
      <c r="P5146" s="3">
        <f>Table1[[#This Row],[sales]]*Table1[[#This Row],[quantity]]</f>
        <v>14467.68</v>
      </c>
      <c r="Q5146" s="9">
        <f>Table1[[#This Row],[delivery_date]]-Table1[[#This Row],[order_date]]</f>
        <v>2</v>
      </c>
    </row>
    <row r="5147" spans="1:17" x14ac:dyDescent="0.35">
      <c r="A5147" t="s">
        <v>5178</v>
      </c>
      <c r="B5147" t="s">
        <v>13</v>
      </c>
      <c r="C5147" t="s">
        <v>36</v>
      </c>
      <c r="D5147" s="2">
        <v>1959.53</v>
      </c>
      <c r="E5147">
        <v>0.15</v>
      </c>
      <c r="F5147">
        <v>8</v>
      </c>
      <c r="G5147" s="1">
        <v>45044</v>
      </c>
      <c r="H5147" s="1">
        <v>45045</v>
      </c>
      <c r="I5147" t="s">
        <v>21</v>
      </c>
      <c r="J5147" t="s">
        <v>16</v>
      </c>
      <c r="K5147" s="2">
        <v>112.72</v>
      </c>
      <c r="L5147" t="s">
        <v>23</v>
      </c>
      <c r="M5147">
        <f>YEAR(Table1[[#This Row],[order_date]])</f>
        <v>2023</v>
      </c>
      <c r="N5147">
        <f>MONTH(Table1[[#This Row],[order_date]])</f>
        <v>4</v>
      </c>
      <c r="O5147" s="3">
        <f>Table1[[#This Row],[sales]]-Table1[[#This Row],[profit]]</f>
        <v>1846.81</v>
      </c>
      <c r="P5147" s="3">
        <f>Table1[[#This Row],[sales]]*Table1[[#This Row],[quantity]]</f>
        <v>15676.24</v>
      </c>
      <c r="Q5147" s="9">
        <f>Table1[[#This Row],[delivery_date]]-Table1[[#This Row],[order_date]]</f>
        <v>1</v>
      </c>
    </row>
    <row r="5148" spans="1:17" x14ac:dyDescent="0.35">
      <c r="A5148" t="s">
        <v>5179</v>
      </c>
      <c r="B5148" t="s">
        <v>25</v>
      </c>
      <c r="C5148" t="s">
        <v>33</v>
      </c>
      <c r="D5148" s="2">
        <v>4004.51</v>
      </c>
      <c r="E5148">
        <v>0.24</v>
      </c>
      <c r="F5148">
        <v>2</v>
      </c>
      <c r="G5148" s="1">
        <v>44945</v>
      </c>
      <c r="H5148" s="1">
        <v>44952</v>
      </c>
      <c r="I5148" t="s">
        <v>21</v>
      </c>
      <c r="J5148" t="s">
        <v>27</v>
      </c>
      <c r="K5148" s="2">
        <v>403.69</v>
      </c>
      <c r="L5148" t="s">
        <v>17</v>
      </c>
      <c r="M5148">
        <f>YEAR(Table1[[#This Row],[order_date]])</f>
        <v>2023</v>
      </c>
      <c r="N5148">
        <f>MONTH(Table1[[#This Row],[order_date]])</f>
        <v>1</v>
      </c>
      <c r="O5148" s="3">
        <f>Table1[[#This Row],[sales]]-Table1[[#This Row],[profit]]</f>
        <v>3600.82</v>
      </c>
      <c r="P5148" s="3">
        <f>Table1[[#This Row],[sales]]*Table1[[#This Row],[quantity]]</f>
        <v>8009.02</v>
      </c>
      <c r="Q5148" s="9">
        <f>Table1[[#This Row],[delivery_date]]-Table1[[#This Row],[order_date]]</f>
        <v>7</v>
      </c>
    </row>
    <row r="5149" spans="1:17" x14ac:dyDescent="0.35">
      <c r="A5149" t="s">
        <v>5180</v>
      </c>
      <c r="B5149" t="s">
        <v>13</v>
      </c>
      <c r="C5149" t="s">
        <v>36</v>
      </c>
      <c r="D5149" s="2">
        <v>1037.1400000000001</v>
      </c>
      <c r="E5149">
        <v>0.34</v>
      </c>
      <c r="F5149">
        <v>7</v>
      </c>
      <c r="G5149" s="1">
        <v>44978</v>
      </c>
      <c r="H5149" s="1">
        <v>44979</v>
      </c>
      <c r="I5149" t="s">
        <v>21</v>
      </c>
      <c r="J5149" t="s">
        <v>22</v>
      </c>
      <c r="K5149" s="2">
        <v>73.010000000000005</v>
      </c>
      <c r="L5149" t="s">
        <v>23</v>
      </c>
      <c r="M5149">
        <f>YEAR(Table1[[#This Row],[order_date]])</f>
        <v>2023</v>
      </c>
      <c r="N5149">
        <f>MONTH(Table1[[#This Row],[order_date]])</f>
        <v>2</v>
      </c>
      <c r="O5149" s="3">
        <f>Table1[[#This Row],[sales]]-Table1[[#This Row],[profit]]</f>
        <v>964.13000000000011</v>
      </c>
      <c r="P5149" s="3">
        <f>Table1[[#This Row],[sales]]*Table1[[#This Row],[quantity]]</f>
        <v>7259.9800000000005</v>
      </c>
      <c r="Q5149" s="9">
        <f>Table1[[#This Row],[delivery_date]]-Table1[[#This Row],[order_date]]</f>
        <v>1</v>
      </c>
    </row>
    <row r="5150" spans="1:17" x14ac:dyDescent="0.35">
      <c r="A5150" t="s">
        <v>5181</v>
      </c>
      <c r="B5150" t="s">
        <v>25</v>
      </c>
      <c r="C5150" t="s">
        <v>26</v>
      </c>
      <c r="D5150" s="2">
        <v>3654.29</v>
      </c>
      <c r="E5150">
        <v>0.4</v>
      </c>
      <c r="F5150">
        <v>7</v>
      </c>
      <c r="G5150" s="1">
        <v>45432</v>
      </c>
      <c r="H5150" s="1">
        <v>45438</v>
      </c>
      <c r="I5150" t="s">
        <v>21</v>
      </c>
      <c r="J5150" t="s">
        <v>22</v>
      </c>
      <c r="K5150" s="2">
        <v>1069.45</v>
      </c>
      <c r="L5150" t="s">
        <v>23</v>
      </c>
      <c r="M5150">
        <f>YEAR(Table1[[#This Row],[order_date]])</f>
        <v>2024</v>
      </c>
      <c r="N5150">
        <f>MONTH(Table1[[#This Row],[order_date]])</f>
        <v>5</v>
      </c>
      <c r="O5150" s="3">
        <f>Table1[[#This Row],[sales]]-Table1[[#This Row],[profit]]</f>
        <v>2584.84</v>
      </c>
      <c r="P5150" s="3">
        <f>Table1[[#This Row],[sales]]*Table1[[#This Row],[quantity]]</f>
        <v>25580.03</v>
      </c>
      <c r="Q5150" s="9">
        <f>Table1[[#This Row],[delivery_date]]-Table1[[#This Row],[order_date]]</f>
        <v>6</v>
      </c>
    </row>
    <row r="5151" spans="1:17" x14ac:dyDescent="0.35">
      <c r="A5151" t="s">
        <v>5182</v>
      </c>
      <c r="B5151" t="s">
        <v>25</v>
      </c>
      <c r="C5151" t="s">
        <v>26</v>
      </c>
      <c r="D5151" s="2">
        <v>2507.02</v>
      </c>
      <c r="E5151">
        <v>0.28999999999999998</v>
      </c>
      <c r="F5151">
        <v>2</v>
      </c>
      <c r="G5151" s="1">
        <v>45431</v>
      </c>
      <c r="H5151" s="1">
        <v>45438</v>
      </c>
      <c r="I5151" t="s">
        <v>15</v>
      </c>
      <c r="J5151" t="s">
        <v>22</v>
      </c>
      <c r="K5151" s="2">
        <v>591.89</v>
      </c>
      <c r="L5151" t="s">
        <v>17</v>
      </c>
      <c r="M5151">
        <f>YEAR(Table1[[#This Row],[order_date]])</f>
        <v>2024</v>
      </c>
      <c r="N5151">
        <f>MONTH(Table1[[#This Row],[order_date]])</f>
        <v>5</v>
      </c>
      <c r="O5151" s="3">
        <f>Table1[[#This Row],[sales]]-Table1[[#This Row],[profit]]</f>
        <v>1915.13</v>
      </c>
      <c r="P5151" s="3">
        <f>Table1[[#This Row],[sales]]*Table1[[#This Row],[quantity]]</f>
        <v>5014.04</v>
      </c>
      <c r="Q5151" s="9">
        <f>Table1[[#This Row],[delivery_date]]-Table1[[#This Row],[order_date]]</f>
        <v>7</v>
      </c>
    </row>
    <row r="5152" spans="1:17" x14ac:dyDescent="0.35">
      <c r="A5152" t="s">
        <v>5183</v>
      </c>
      <c r="B5152" t="s">
        <v>25</v>
      </c>
      <c r="C5152" t="s">
        <v>36</v>
      </c>
      <c r="D5152" s="2">
        <v>4998.33</v>
      </c>
      <c r="E5152">
        <v>0.26</v>
      </c>
      <c r="F5152">
        <v>8</v>
      </c>
      <c r="G5152" s="1">
        <v>45060</v>
      </c>
      <c r="H5152" s="1">
        <v>45062</v>
      </c>
      <c r="I5152" t="s">
        <v>21</v>
      </c>
      <c r="J5152" t="s">
        <v>27</v>
      </c>
      <c r="K5152" s="2">
        <v>1066.33</v>
      </c>
      <c r="L5152" t="s">
        <v>28</v>
      </c>
      <c r="M5152">
        <f>YEAR(Table1[[#This Row],[order_date]])</f>
        <v>2023</v>
      </c>
      <c r="N5152">
        <f>MONTH(Table1[[#This Row],[order_date]])</f>
        <v>5</v>
      </c>
      <c r="O5152" s="3">
        <f>Table1[[#This Row],[sales]]-Table1[[#This Row],[profit]]</f>
        <v>3932</v>
      </c>
      <c r="P5152" s="3">
        <f>Table1[[#This Row],[sales]]*Table1[[#This Row],[quantity]]</f>
        <v>39986.639999999999</v>
      </c>
      <c r="Q5152" s="9">
        <f>Table1[[#This Row],[delivery_date]]-Table1[[#This Row],[order_date]]</f>
        <v>2</v>
      </c>
    </row>
    <row r="5153" spans="1:17" x14ac:dyDescent="0.35">
      <c r="A5153" t="s">
        <v>5184</v>
      </c>
      <c r="B5153" t="s">
        <v>41</v>
      </c>
      <c r="C5153" t="s">
        <v>26</v>
      </c>
      <c r="D5153" s="2">
        <v>3905.25</v>
      </c>
      <c r="E5153">
        <v>0.35</v>
      </c>
      <c r="F5153">
        <v>6</v>
      </c>
      <c r="G5153" s="1">
        <v>45137</v>
      </c>
      <c r="H5153" s="1">
        <v>45143</v>
      </c>
      <c r="I5153" t="s">
        <v>31</v>
      </c>
      <c r="J5153" t="s">
        <v>16</v>
      </c>
      <c r="K5153" s="2">
        <v>197.33</v>
      </c>
      <c r="L5153" t="s">
        <v>23</v>
      </c>
      <c r="M5153">
        <f>YEAR(Table1[[#This Row],[order_date]])</f>
        <v>2023</v>
      </c>
      <c r="N5153">
        <f>MONTH(Table1[[#This Row],[order_date]])</f>
        <v>7</v>
      </c>
      <c r="O5153" s="3">
        <f>Table1[[#This Row],[sales]]-Table1[[#This Row],[profit]]</f>
        <v>3707.92</v>
      </c>
      <c r="P5153" s="3">
        <f>Table1[[#This Row],[sales]]*Table1[[#This Row],[quantity]]</f>
        <v>23431.5</v>
      </c>
      <c r="Q5153" s="9">
        <f>Table1[[#This Row],[delivery_date]]-Table1[[#This Row],[order_date]]</f>
        <v>6</v>
      </c>
    </row>
    <row r="5154" spans="1:17" x14ac:dyDescent="0.35">
      <c r="A5154" t="s">
        <v>5185</v>
      </c>
      <c r="B5154" t="s">
        <v>25</v>
      </c>
      <c r="C5154" t="s">
        <v>14</v>
      </c>
      <c r="D5154" s="2">
        <v>4847.87</v>
      </c>
      <c r="E5154">
        <v>0.19</v>
      </c>
      <c r="F5154">
        <v>6</v>
      </c>
      <c r="G5154" s="1">
        <v>45242</v>
      </c>
      <c r="H5154" s="1">
        <v>45249</v>
      </c>
      <c r="I5154" t="s">
        <v>31</v>
      </c>
      <c r="J5154" t="s">
        <v>27</v>
      </c>
      <c r="K5154" s="2">
        <v>807.78</v>
      </c>
      <c r="L5154" t="s">
        <v>39</v>
      </c>
      <c r="M5154">
        <f>YEAR(Table1[[#This Row],[order_date]])</f>
        <v>2023</v>
      </c>
      <c r="N5154">
        <f>MONTH(Table1[[#This Row],[order_date]])</f>
        <v>11</v>
      </c>
      <c r="O5154" s="3">
        <f>Table1[[#This Row],[sales]]-Table1[[#This Row],[profit]]</f>
        <v>4040.09</v>
      </c>
      <c r="P5154" s="3">
        <f>Table1[[#This Row],[sales]]*Table1[[#This Row],[quantity]]</f>
        <v>29087.22</v>
      </c>
      <c r="Q5154" s="9">
        <f>Table1[[#This Row],[delivery_date]]-Table1[[#This Row],[order_date]]</f>
        <v>7</v>
      </c>
    </row>
    <row r="5155" spans="1:17" x14ac:dyDescent="0.35">
      <c r="A5155" t="s">
        <v>5186</v>
      </c>
      <c r="B5155" t="s">
        <v>25</v>
      </c>
      <c r="C5155" t="s">
        <v>26</v>
      </c>
      <c r="D5155" s="2">
        <v>1777.52</v>
      </c>
      <c r="E5155">
        <v>0.45</v>
      </c>
      <c r="F5155">
        <v>5</v>
      </c>
      <c r="G5155" s="1">
        <v>45401</v>
      </c>
      <c r="H5155" s="1">
        <v>45404</v>
      </c>
      <c r="I5155" t="s">
        <v>21</v>
      </c>
      <c r="J5155" t="s">
        <v>27</v>
      </c>
      <c r="K5155" s="2">
        <v>403.53</v>
      </c>
      <c r="L5155" t="s">
        <v>39</v>
      </c>
      <c r="M5155">
        <f>YEAR(Table1[[#This Row],[order_date]])</f>
        <v>2024</v>
      </c>
      <c r="N5155">
        <f>MONTH(Table1[[#This Row],[order_date]])</f>
        <v>4</v>
      </c>
      <c r="O5155" s="3">
        <f>Table1[[#This Row],[sales]]-Table1[[#This Row],[profit]]</f>
        <v>1373.99</v>
      </c>
      <c r="P5155" s="3">
        <f>Table1[[#This Row],[sales]]*Table1[[#This Row],[quantity]]</f>
        <v>8887.6</v>
      </c>
      <c r="Q5155" s="9">
        <f>Table1[[#This Row],[delivery_date]]-Table1[[#This Row],[order_date]]</f>
        <v>3</v>
      </c>
    </row>
    <row r="5156" spans="1:17" x14ac:dyDescent="0.35">
      <c r="A5156" t="s">
        <v>5187</v>
      </c>
      <c r="B5156" t="s">
        <v>25</v>
      </c>
      <c r="C5156" t="s">
        <v>36</v>
      </c>
      <c r="D5156" s="2">
        <v>702.95</v>
      </c>
      <c r="E5156">
        <v>0.11</v>
      </c>
      <c r="F5156">
        <v>8</v>
      </c>
      <c r="G5156" s="1">
        <v>45426</v>
      </c>
      <c r="H5156" s="1">
        <v>45428</v>
      </c>
      <c r="I5156" t="s">
        <v>15</v>
      </c>
      <c r="J5156" t="s">
        <v>16</v>
      </c>
      <c r="K5156" s="2">
        <v>142.05000000000001</v>
      </c>
      <c r="L5156" t="s">
        <v>17</v>
      </c>
      <c r="M5156">
        <f>YEAR(Table1[[#This Row],[order_date]])</f>
        <v>2024</v>
      </c>
      <c r="N5156">
        <f>MONTH(Table1[[#This Row],[order_date]])</f>
        <v>5</v>
      </c>
      <c r="O5156" s="3">
        <f>Table1[[#This Row],[sales]]-Table1[[#This Row],[profit]]</f>
        <v>560.90000000000009</v>
      </c>
      <c r="P5156" s="3">
        <f>Table1[[#This Row],[sales]]*Table1[[#This Row],[quantity]]</f>
        <v>5623.6</v>
      </c>
      <c r="Q5156" s="9">
        <f>Table1[[#This Row],[delivery_date]]-Table1[[#This Row],[order_date]]</f>
        <v>2</v>
      </c>
    </row>
    <row r="5157" spans="1:17" x14ac:dyDescent="0.35">
      <c r="A5157" t="s">
        <v>5188</v>
      </c>
      <c r="B5157" t="s">
        <v>13</v>
      </c>
      <c r="C5157" t="s">
        <v>36</v>
      </c>
      <c r="D5157" s="2">
        <v>2578.89</v>
      </c>
      <c r="E5157">
        <v>0.44</v>
      </c>
      <c r="F5157">
        <v>9</v>
      </c>
      <c r="G5157" s="1">
        <v>45275</v>
      </c>
      <c r="H5157" s="1">
        <v>45276</v>
      </c>
      <c r="I5157" t="s">
        <v>15</v>
      </c>
      <c r="J5157" t="s">
        <v>16</v>
      </c>
      <c r="K5157" s="2">
        <v>460.6</v>
      </c>
      <c r="L5157" t="s">
        <v>34</v>
      </c>
      <c r="M5157">
        <f>YEAR(Table1[[#This Row],[order_date]])</f>
        <v>2023</v>
      </c>
      <c r="N5157">
        <f>MONTH(Table1[[#This Row],[order_date]])</f>
        <v>12</v>
      </c>
      <c r="O5157" s="3">
        <f>Table1[[#This Row],[sales]]-Table1[[#This Row],[profit]]</f>
        <v>2118.29</v>
      </c>
      <c r="P5157" s="3">
        <f>Table1[[#This Row],[sales]]*Table1[[#This Row],[quantity]]</f>
        <v>23210.01</v>
      </c>
      <c r="Q5157" s="9">
        <f>Table1[[#This Row],[delivery_date]]-Table1[[#This Row],[order_date]]</f>
        <v>1</v>
      </c>
    </row>
    <row r="5158" spans="1:17" x14ac:dyDescent="0.35">
      <c r="A5158" t="s">
        <v>5189</v>
      </c>
      <c r="B5158" t="s">
        <v>25</v>
      </c>
      <c r="C5158" t="s">
        <v>36</v>
      </c>
      <c r="D5158" s="2">
        <v>708.77</v>
      </c>
      <c r="E5158">
        <v>0.32</v>
      </c>
      <c r="F5158">
        <v>5</v>
      </c>
      <c r="G5158" s="1">
        <v>45044</v>
      </c>
      <c r="H5158" s="1">
        <v>45051</v>
      </c>
      <c r="I5158" t="s">
        <v>15</v>
      </c>
      <c r="J5158" t="s">
        <v>16</v>
      </c>
      <c r="K5158" s="2">
        <v>182.39</v>
      </c>
      <c r="L5158" t="s">
        <v>48</v>
      </c>
      <c r="M5158">
        <f>YEAR(Table1[[#This Row],[order_date]])</f>
        <v>2023</v>
      </c>
      <c r="N5158">
        <f>MONTH(Table1[[#This Row],[order_date]])</f>
        <v>4</v>
      </c>
      <c r="O5158" s="3">
        <f>Table1[[#This Row],[sales]]-Table1[[#This Row],[profit]]</f>
        <v>526.38</v>
      </c>
      <c r="P5158" s="3">
        <f>Table1[[#This Row],[sales]]*Table1[[#This Row],[quantity]]</f>
        <v>3543.85</v>
      </c>
      <c r="Q5158" s="9">
        <f>Table1[[#This Row],[delivery_date]]-Table1[[#This Row],[order_date]]</f>
        <v>7</v>
      </c>
    </row>
    <row r="5159" spans="1:17" x14ac:dyDescent="0.35">
      <c r="A5159" t="s">
        <v>5190</v>
      </c>
      <c r="B5159" t="s">
        <v>13</v>
      </c>
      <c r="C5159" t="s">
        <v>20</v>
      </c>
      <c r="D5159" s="2">
        <v>2513.0100000000002</v>
      </c>
      <c r="E5159">
        <v>0.3</v>
      </c>
      <c r="F5159">
        <v>1</v>
      </c>
      <c r="G5159" s="1">
        <v>45578</v>
      </c>
      <c r="H5159" s="1">
        <v>45584</v>
      </c>
      <c r="I5159" t="s">
        <v>21</v>
      </c>
      <c r="J5159" t="s">
        <v>27</v>
      </c>
      <c r="K5159" s="2">
        <v>336.25</v>
      </c>
      <c r="L5159" t="s">
        <v>28</v>
      </c>
      <c r="M5159">
        <f>YEAR(Table1[[#This Row],[order_date]])</f>
        <v>2024</v>
      </c>
      <c r="N5159">
        <f>MONTH(Table1[[#This Row],[order_date]])</f>
        <v>10</v>
      </c>
      <c r="O5159" s="3">
        <f>Table1[[#This Row],[sales]]-Table1[[#This Row],[profit]]</f>
        <v>2176.7600000000002</v>
      </c>
      <c r="P5159" s="3">
        <f>Table1[[#This Row],[sales]]*Table1[[#This Row],[quantity]]</f>
        <v>2513.0100000000002</v>
      </c>
      <c r="Q5159" s="9">
        <f>Table1[[#This Row],[delivery_date]]-Table1[[#This Row],[order_date]]</f>
        <v>6</v>
      </c>
    </row>
    <row r="5160" spans="1:17" x14ac:dyDescent="0.35">
      <c r="A5160" t="s">
        <v>5191</v>
      </c>
      <c r="B5160" t="s">
        <v>25</v>
      </c>
      <c r="C5160" t="s">
        <v>20</v>
      </c>
      <c r="D5160" s="2">
        <v>1422.71</v>
      </c>
      <c r="E5160">
        <v>0.23</v>
      </c>
      <c r="F5160">
        <v>6</v>
      </c>
      <c r="G5160" s="1">
        <v>45092</v>
      </c>
      <c r="H5160" s="1">
        <v>45096</v>
      </c>
      <c r="I5160" t="s">
        <v>31</v>
      </c>
      <c r="J5160" t="s">
        <v>16</v>
      </c>
      <c r="K5160" s="2">
        <v>369.51</v>
      </c>
      <c r="L5160" t="s">
        <v>23</v>
      </c>
      <c r="M5160">
        <f>YEAR(Table1[[#This Row],[order_date]])</f>
        <v>2023</v>
      </c>
      <c r="N5160">
        <f>MONTH(Table1[[#This Row],[order_date]])</f>
        <v>6</v>
      </c>
      <c r="O5160" s="3">
        <f>Table1[[#This Row],[sales]]-Table1[[#This Row],[profit]]</f>
        <v>1053.2</v>
      </c>
      <c r="P5160" s="3">
        <f>Table1[[#This Row],[sales]]*Table1[[#This Row],[quantity]]</f>
        <v>8536.26</v>
      </c>
      <c r="Q5160" s="9">
        <f>Table1[[#This Row],[delivery_date]]-Table1[[#This Row],[order_date]]</f>
        <v>4</v>
      </c>
    </row>
    <row r="5161" spans="1:17" x14ac:dyDescent="0.35">
      <c r="A5161" t="s">
        <v>5192</v>
      </c>
      <c r="B5161" t="s">
        <v>25</v>
      </c>
      <c r="C5161" t="s">
        <v>20</v>
      </c>
      <c r="D5161" s="2">
        <v>2506.13</v>
      </c>
      <c r="E5161">
        <v>0.08</v>
      </c>
      <c r="F5161">
        <v>1</v>
      </c>
      <c r="G5161" s="1">
        <v>45067</v>
      </c>
      <c r="H5161" s="1">
        <v>45070</v>
      </c>
      <c r="I5161" t="s">
        <v>21</v>
      </c>
      <c r="J5161" t="s">
        <v>22</v>
      </c>
      <c r="K5161" s="2">
        <v>368.58</v>
      </c>
      <c r="L5161" t="s">
        <v>39</v>
      </c>
      <c r="M5161">
        <f>YEAR(Table1[[#This Row],[order_date]])</f>
        <v>2023</v>
      </c>
      <c r="N5161">
        <f>MONTH(Table1[[#This Row],[order_date]])</f>
        <v>5</v>
      </c>
      <c r="O5161" s="3">
        <f>Table1[[#This Row],[sales]]-Table1[[#This Row],[profit]]</f>
        <v>2137.5500000000002</v>
      </c>
      <c r="P5161" s="3">
        <f>Table1[[#This Row],[sales]]*Table1[[#This Row],[quantity]]</f>
        <v>2506.13</v>
      </c>
      <c r="Q5161" s="9">
        <f>Table1[[#This Row],[delivery_date]]-Table1[[#This Row],[order_date]]</f>
        <v>3</v>
      </c>
    </row>
    <row r="5162" spans="1:17" x14ac:dyDescent="0.35">
      <c r="A5162" t="s">
        <v>5193</v>
      </c>
      <c r="B5162" t="s">
        <v>41</v>
      </c>
      <c r="C5162" t="s">
        <v>20</v>
      </c>
      <c r="D5162" s="2">
        <v>4753.22</v>
      </c>
      <c r="E5162">
        <v>0.43</v>
      </c>
      <c r="F5162">
        <v>5</v>
      </c>
      <c r="G5162" s="1">
        <v>45434</v>
      </c>
      <c r="H5162" s="1">
        <v>45437</v>
      </c>
      <c r="I5162" t="s">
        <v>31</v>
      </c>
      <c r="J5162" t="s">
        <v>16</v>
      </c>
      <c r="K5162" s="2">
        <v>927.62</v>
      </c>
      <c r="L5162" t="s">
        <v>23</v>
      </c>
      <c r="M5162">
        <f>YEAR(Table1[[#This Row],[order_date]])</f>
        <v>2024</v>
      </c>
      <c r="N5162">
        <f>MONTH(Table1[[#This Row],[order_date]])</f>
        <v>5</v>
      </c>
      <c r="O5162" s="3">
        <f>Table1[[#This Row],[sales]]-Table1[[#This Row],[profit]]</f>
        <v>3825.6000000000004</v>
      </c>
      <c r="P5162" s="3">
        <f>Table1[[#This Row],[sales]]*Table1[[#This Row],[quantity]]</f>
        <v>23766.100000000002</v>
      </c>
      <c r="Q5162" s="9">
        <f>Table1[[#This Row],[delivery_date]]-Table1[[#This Row],[order_date]]</f>
        <v>3</v>
      </c>
    </row>
    <row r="5163" spans="1:17" x14ac:dyDescent="0.35">
      <c r="A5163" t="s">
        <v>5194</v>
      </c>
      <c r="B5163" t="s">
        <v>13</v>
      </c>
      <c r="C5163" t="s">
        <v>20</v>
      </c>
      <c r="D5163" s="2">
        <v>1516.27</v>
      </c>
      <c r="E5163">
        <v>0.03</v>
      </c>
      <c r="F5163">
        <v>6</v>
      </c>
      <c r="G5163" s="1">
        <v>44954</v>
      </c>
      <c r="H5163" s="1">
        <v>44960</v>
      </c>
      <c r="I5163" t="s">
        <v>31</v>
      </c>
      <c r="J5163" t="s">
        <v>27</v>
      </c>
      <c r="K5163" s="2">
        <v>272.87</v>
      </c>
      <c r="L5163" t="s">
        <v>48</v>
      </c>
      <c r="M5163">
        <f>YEAR(Table1[[#This Row],[order_date]])</f>
        <v>2023</v>
      </c>
      <c r="N5163">
        <f>MONTH(Table1[[#This Row],[order_date]])</f>
        <v>1</v>
      </c>
      <c r="O5163" s="3">
        <f>Table1[[#This Row],[sales]]-Table1[[#This Row],[profit]]</f>
        <v>1243.4000000000001</v>
      </c>
      <c r="P5163" s="3">
        <f>Table1[[#This Row],[sales]]*Table1[[#This Row],[quantity]]</f>
        <v>9097.619999999999</v>
      </c>
      <c r="Q5163" s="9">
        <f>Table1[[#This Row],[delivery_date]]-Table1[[#This Row],[order_date]]</f>
        <v>6</v>
      </c>
    </row>
    <row r="5164" spans="1:17" x14ac:dyDescent="0.35">
      <c r="A5164" t="s">
        <v>5195</v>
      </c>
      <c r="B5164" t="s">
        <v>25</v>
      </c>
      <c r="C5164" t="s">
        <v>20</v>
      </c>
      <c r="D5164" s="2">
        <v>4967.83</v>
      </c>
      <c r="E5164">
        <v>0.13</v>
      </c>
      <c r="F5164">
        <v>3</v>
      </c>
      <c r="G5164" s="1">
        <v>44931</v>
      </c>
      <c r="H5164" s="1">
        <v>44937</v>
      </c>
      <c r="I5164" t="s">
        <v>15</v>
      </c>
      <c r="J5164" t="s">
        <v>16</v>
      </c>
      <c r="K5164" s="2">
        <v>758.23</v>
      </c>
      <c r="L5164" t="s">
        <v>34</v>
      </c>
      <c r="M5164">
        <f>YEAR(Table1[[#This Row],[order_date]])</f>
        <v>2023</v>
      </c>
      <c r="N5164">
        <f>MONTH(Table1[[#This Row],[order_date]])</f>
        <v>1</v>
      </c>
      <c r="O5164" s="3">
        <f>Table1[[#This Row],[sales]]-Table1[[#This Row],[profit]]</f>
        <v>4209.6000000000004</v>
      </c>
      <c r="P5164" s="3">
        <f>Table1[[#This Row],[sales]]*Table1[[#This Row],[quantity]]</f>
        <v>14903.49</v>
      </c>
      <c r="Q5164" s="9">
        <f>Table1[[#This Row],[delivery_date]]-Table1[[#This Row],[order_date]]</f>
        <v>6</v>
      </c>
    </row>
    <row r="5165" spans="1:17" x14ac:dyDescent="0.35">
      <c r="A5165" t="s">
        <v>5196</v>
      </c>
      <c r="B5165" t="s">
        <v>13</v>
      </c>
      <c r="C5165" t="s">
        <v>20</v>
      </c>
      <c r="D5165" s="2">
        <v>1223.71</v>
      </c>
      <c r="E5165">
        <v>0.05</v>
      </c>
      <c r="F5165">
        <v>1</v>
      </c>
      <c r="G5165" s="1">
        <v>45100</v>
      </c>
      <c r="H5165" s="1">
        <v>45105</v>
      </c>
      <c r="I5165" t="s">
        <v>21</v>
      </c>
      <c r="J5165" t="s">
        <v>22</v>
      </c>
      <c r="K5165" s="2">
        <v>142.69999999999999</v>
      </c>
      <c r="L5165" t="s">
        <v>17</v>
      </c>
      <c r="M5165">
        <f>YEAR(Table1[[#This Row],[order_date]])</f>
        <v>2023</v>
      </c>
      <c r="N5165">
        <f>MONTH(Table1[[#This Row],[order_date]])</f>
        <v>6</v>
      </c>
      <c r="O5165" s="3">
        <f>Table1[[#This Row],[sales]]-Table1[[#This Row],[profit]]</f>
        <v>1081.01</v>
      </c>
      <c r="P5165" s="3">
        <f>Table1[[#This Row],[sales]]*Table1[[#This Row],[quantity]]</f>
        <v>1223.71</v>
      </c>
      <c r="Q5165" s="9">
        <f>Table1[[#This Row],[delivery_date]]-Table1[[#This Row],[order_date]]</f>
        <v>5</v>
      </c>
    </row>
    <row r="5166" spans="1:17" x14ac:dyDescent="0.35">
      <c r="A5166" t="s">
        <v>5197</v>
      </c>
      <c r="B5166" t="s">
        <v>13</v>
      </c>
      <c r="C5166" t="s">
        <v>36</v>
      </c>
      <c r="D5166" s="2">
        <v>1119.73</v>
      </c>
      <c r="E5166">
        <v>0.05</v>
      </c>
      <c r="F5166">
        <v>2</v>
      </c>
      <c r="G5166" s="1">
        <v>45081</v>
      </c>
      <c r="H5166" s="1">
        <v>45084</v>
      </c>
      <c r="I5166" t="s">
        <v>31</v>
      </c>
      <c r="J5166" t="s">
        <v>27</v>
      </c>
      <c r="K5166" s="2">
        <v>181.48</v>
      </c>
      <c r="L5166" t="s">
        <v>28</v>
      </c>
      <c r="M5166">
        <f>YEAR(Table1[[#This Row],[order_date]])</f>
        <v>2023</v>
      </c>
      <c r="N5166">
        <f>MONTH(Table1[[#This Row],[order_date]])</f>
        <v>6</v>
      </c>
      <c r="O5166" s="3">
        <f>Table1[[#This Row],[sales]]-Table1[[#This Row],[profit]]</f>
        <v>938.25</v>
      </c>
      <c r="P5166" s="3">
        <f>Table1[[#This Row],[sales]]*Table1[[#This Row],[quantity]]</f>
        <v>2239.46</v>
      </c>
      <c r="Q5166" s="9">
        <f>Table1[[#This Row],[delivery_date]]-Table1[[#This Row],[order_date]]</f>
        <v>3</v>
      </c>
    </row>
    <row r="5167" spans="1:17" x14ac:dyDescent="0.35">
      <c r="A5167" t="s">
        <v>5198</v>
      </c>
      <c r="B5167" t="s">
        <v>19</v>
      </c>
      <c r="C5167" t="s">
        <v>33</v>
      </c>
      <c r="D5167" s="2">
        <v>2769.46</v>
      </c>
      <c r="E5167">
        <v>0.2</v>
      </c>
      <c r="F5167">
        <v>3</v>
      </c>
      <c r="G5167" s="1">
        <v>45336</v>
      </c>
      <c r="H5167" s="1">
        <v>45341</v>
      </c>
      <c r="I5167" t="s">
        <v>31</v>
      </c>
      <c r="J5167" t="s">
        <v>16</v>
      </c>
      <c r="K5167" s="2">
        <v>222.46</v>
      </c>
      <c r="L5167" t="s">
        <v>34</v>
      </c>
      <c r="M5167">
        <f>YEAR(Table1[[#This Row],[order_date]])</f>
        <v>2024</v>
      </c>
      <c r="N5167">
        <f>MONTH(Table1[[#This Row],[order_date]])</f>
        <v>2</v>
      </c>
      <c r="O5167" s="3">
        <f>Table1[[#This Row],[sales]]-Table1[[#This Row],[profit]]</f>
        <v>2547</v>
      </c>
      <c r="P5167" s="3">
        <f>Table1[[#This Row],[sales]]*Table1[[#This Row],[quantity]]</f>
        <v>8308.380000000001</v>
      </c>
      <c r="Q5167" s="9">
        <f>Table1[[#This Row],[delivery_date]]-Table1[[#This Row],[order_date]]</f>
        <v>5</v>
      </c>
    </row>
    <row r="5168" spans="1:17" x14ac:dyDescent="0.35">
      <c r="A5168" t="s">
        <v>5199</v>
      </c>
      <c r="B5168" t="s">
        <v>41</v>
      </c>
      <c r="C5168" t="s">
        <v>20</v>
      </c>
      <c r="D5168" s="2">
        <v>4226.0200000000004</v>
      </c>
      <c r="E5168">
        <v>0.08</v>
      </c>
      <c r="F5168">
        <v>3</v>
      </c>
      <c r="G5168" s="1">
        <v>44988</v>
      </c>
      <c r="H5168" s="1">
        <v>44993</v>
      </c>
      <c r="I5168" t="s">
        <v>31</v>
      </c>
      <c r="J5168" t="s">
        <v>16</v>
      </c>
      <c r="K5168" s="2">
        <v>574.88</v>
      </c>
      <c r="L5168" t="s">
        <v>39</v>
      </c>
      <c r="M5168">
        <f>YEAR(Table1[[#This Row],[order_date]])</f>
        <v>2023</v>
      </c>
      <c r="N5168">
        <f>MONTH(Table1[[#This Row],[order_date]])</f>
        <v>3</v>
      </c>
      <c r="O5168" s="3">
        <f>Table1[[#This Row],[sales]]-Table1[[#This Row],[profit]]</f>
        <v>3651.1400000000003</v>
      </c>
      <c r="P5168" s="3">
        <f>Table1[[#This Row],[sales]]*Table1[[#This Row],[quantity]]</f>
        <v>12678.060000000001</v>
      </c>
      <c r="Q5168" s="9">
        <f>Table1[[#This Row],[delivery_date]]-Table1[[#This Row],[order_date]]</f>
        <v>5</v>
      </c>
    </row>
    <row r="5169" spans="1:17" x14ac:dyDescent="0.35">
      <c r="A5169" t="s">
        <v>5200</v>
      </c>
      <c r="B5169" t="s">
        <v>41</v>
      </c>
      <c r="C5169" t="s">
        <v>36</v>
      </c>
      <c r="D5169" s="2">
        <v>3772.57</v>
      </c>
      <c r="E5169">
        <v>0.28999999999999998</v>
      </c>
      <c r="F5169">
        <v>2</v>
      </c>
      <c r="G5169" s="1">
        <v>45122</v>
      </c>
      <c r="H5169" s="1">
        <v>45126</v>
      </c>
      <c r="I5169" t="s">
        <v>31</v>
      </c>
      <c r="J5169" t="s">
        <v>16</v>
      </c>
      <c r="K5169" s="2">
        <v>735.42</v>
      </c>
      <c r="L5169" t="s">
        <v>17</v>
      </c>
      <c r="M5169">
        <f>YEAR(Table1[[#This Row],[order_date]])</f>
        <v>2023</v>
      </c>
      <c r="N5169">
        <f>MONTH(Table1[[#This Row],[order_date]])</f>
        <v>7</v>
      </c>
      <c r="O5169" s="3">
        <f>Table1[[#This Row],[sales]]-Table1[[#This Row],[profit]]</f>
        <v>3037.15</v>
      </c>
      <c r="P5169" s="3">
        <f>Table1[[#This Row],[sales]]*Table1[[#This Row],[quantity]]</f>
        <v>7545.14</v>
      </c>
      <c r="Q5169" s="9">
        <f>Table1[[#This Row],[delivery_date]]-Table1[[#This Row],[order_date]]</f>
        <v>4</v>
      </c>
    </row>
    <row r="5170" spans="1:17" x14ac:dyDescent="0.35">
      <c r="A5170" t="s">
        <v>5201</v>
      </c>
      <c r="B5170" t="s">
        <v>41</v>
      </c>
      <c r="C5170" t="s">
        <v>33</v>
      </c>
      <c r="D5170" s="2">
        <v>3645.33</v>
      </c>
      <c r="E5170">
        <v>0.31</v>
      </c>
      <c r="F5170">
        <v>6</v>
      </c>
      <c r="G5170" s="1">
        <v>45510</v>
      </c>
      <c r="H5170" s="1">
        <v>45515</v>
      </c>
      <c r="I5170" t="s">
        <v>31</v>
      </c>
      <c r="J5170" t="s">
        <v>22</v>
      </c>
      <c r="K5170" s="2">
        <v>238.5</v>
      </c>
      <c r="L5170" t="s">
        <v>48</v>
      </c>
      <c r="M5170">
        <f>YEAR(Table1[[#This Row],[order_date]])</f>
        <v>2024</v>
      </c>
      <c r="N5170">
        <f>MONTH(Table1[[#This Row],[order_date]])</f>
        <v>8</v>
      </c>
      <c r="O5170" s="3">
        <f>Table1[[#This Row],[sales]]-Table1[[#This Row],[profit]]</f>
        <v>3406.83</v>
      </c>
      <c r="P5170" s="3">
        <f>Table1[[#This Row],[sales]]*Table1[[#This Row],[quantity]]</f>
        <v>21871.98</v>
      </c>
      <c r="Q5170" s="9">
        <f>Table1[[#This Row],[delivery_date]]-Table1[[#This Row],[order_date]]</f>
        <v>5</v>
      </c>
    </row>
    <row r="5171" spans="1:17" x14ac:dyDescent="0.35">
      <c r="A5171" t="s">
        <v>5202</v>
      </c>
      <c r="B5171" t="s">
        <v>19</v>
      </c>
      <c r="C5171" t="s">
        <v>20</v>
      </c>
      <c r="D5171" s="2">
        <v>1484.9</v>
      </c>
      <c r="E5171">
        <v>0.44</v>
      </c>
      <c r="F5171">
        <v>7</v>
      </c>
      <c r="G5171" s="1">
        <v>45016</v>
      </c>
      <c r="H5171" s="1">
        <v>45021</v>
      </c>
      <c r="I5171" t="s">
        <v>15</v>
      </c>
      <c r="J5171" t="s">
        <v>16</v>
      </c>
      <c r="K5171" s="2">
        <v>350.27</v>
      </c>
      <c r="L5171" t="s">
        <v>23</v>
      </c>
      <c r="M5171">
        <f>YEAR(Table1[[#This Row],[order_date]])</f>
        <v>2023</v>
      </c>
      <c r="N5171">
        <f>MONTH(Table1[[#This Row],[order_date]])</f>
        <v>3</v>
      </c>
      <c r="O5171" s="3">
        <f>Table1[[#This Row],[sales]]-Table1[[#This Row],[profit]]</f>
        <v>1134.6300000000001</v>
      </c>
      <c r="P5171" s="3">
        <f>Table1[[#This Row],[sales]]*Table1[[#This Row],[quantity]]</f>
        <v>10394.300000000001</v>
      </c>
      <c r="Q5171" s="9">
        <f>Table1[[#This Row],[delivery_date]]-Table1[[#This Row],[order_date]]</f>
        <v>5</v>
      </c>
    </row>
    <row r="5172" spans="1:17" x14ac:dyDescent="0.35">
      <c r="A5172" t="s">
        <v>5203</v>
      </c>
      <c r="B5172" t="s">
        <v>19</v>
      </c>
      <c r="C5172" t="s">
        <v>33</v>
      </c>
      <c r="D5172" s="2">
        <v>210.33</v>
      </c>
      <c r="E5172">
        <v>0.15</v>
      </c>
      <c r="F5172">
        <v>5</v>
      </c>
      <c r="G5172" s="1">
        <v>45535</v>
      </c>
      <c r="H5172" s="1">
        <v>45540</v>
      </c>
      <c r="I5172" t="s">
        <v>15</v>
      </c>
      <c r="J5172" t="s">
        <v>16</v>
      </c>
      <c r="K5172" s="2">
        <v>40.35</v>
      </c>
      <c r="L5172" t="s">
        <v>17</v>
      </c>
      <c r="M5172">
        <f>YEAR(Table1[[#This Row],[order_date]])</f>
        <v>2024</v>
      </c>
      <c r="N5172">
        <f>MONTH(Table1[[#This Row],[order_date]])</f>
        <v>8</v>
      </c>
      <c r="O5172" s="3">
        <f>Table1[[#This Row],[sales]]-Table1[[#This Row],[profit]]</f>
        <v>169.98000000000002</v>
      </c>
      <c r="P5172" s="3">
        <f>Table1[[#This Row],[sales]]*Table1[[#This Row],[quantity]]</f>
        <v>1051.6500000000001</v>
      </c>
      <c r="Q5172" s="9">
        <f>Table1[[#This Row],[delivery_date]]-Table1[[#This Row],[order_date]]</f>
        <v>5</v>
      </c>
    </row>
    <row r="5173" spans="1:17" x14ac:dyDescent="0.35">
      <c r="A5173" t="s">
        <v>5204</v>
      </c>
      <c r="B5173" t="s">
        <v>41</v>
      </c>
      <c r="C5173" t="s">
        <v>33</v>
      </c>
      <c r="D5173" s="2">
        <v>892.57</v>
      </c>
      <c r="E5173">
        <v>0.15</v>
      </c>
      <c r="F5173">
        <v>7</v>
      </c>
      <c r="G5173" s="1">
        <v>45566</v>
      </c>
      <c r="H5173" s="1">
        <v>45571</v>
      </c>
      <c r="I5173" t="s">
        <v>31</v>
      </c>
      <c r="J5173" t="s">
        <v>27</v>
      </c>
      <c r="K5173" s="2">
        <v>259.95999999999998</v>
      </c>
      <c r="L5173" t="s">
        <v>39</v>
      </c>
      <c r="M5173">
        <f>YEAR(Table1[[#This Row],[order_date]])</f>
        <v>2024</v>
      </c>
      <c r="N5173">
        <f>MONTH(Table1[[#This Row],[order_date]])</f>
        <v>10</v>
      </c>
      <c r="O5173" s="3">
        <f>Table1[[#This Row],[sales]]-Table1[[#This Row],[profit]]</f>
        <v>632.61000000000013</v>
      </c>
      <c r="P5173" s="3">
        <f>Table1[[#This Row],[sales]]*Table1[[#This Row],[quantity]]</f>
        <v>6247.9900000000007</v>
      </c>
      <c r="Q5173" s="9">
        <f>Table1[[#This Row],[delivery_date]]-Table1[[#This Row],[order_date]]</f>
        <v>5</v>
      </c>
    </row>
    <row r="5174" spans="1:17" x14ac:dyDescent="0.35">
      <c r="A5174" t="s">
        <v>5205</v>
      </c>
      <c r="B5174" t="s">
        <v>19</v>
      </c>
      <c r="C5174" t="s">
        <v>14</v>
      </c>
      <c r="D5174" s="2">
        <v>1812.42</v>
      </c>
      <c r="E5174">
        <v>0.12</v>
      </c>
      <c r="F5174">
        <v>3</v>
      </c>
      <c r="G5174" s="1">
        <v>45322</v>
      </c>
      <c r="H5174" s="1">
        <v>45327</v>
      </c>
      <c r="I5174" t="s">
        <v>21</v>
      </c>
      <c r="J5174" t="s">
        <v>22</v>
      </c>
      <c r="K5174" s="2">
        <v>131.81</v>
      </c>
      <c r="L5174" t="s">
        <v>28</v>
      </c>
      <c r="M5174">
        <f>YEAR(Table1[[#This Row],[order_date]])</f>
        <v>2024</v>
      </c>
      <c r="N5174">
        <f>MONTH(Table1[[#This Row],[order_date]])</f>
        <v>1</v>
      </c>
      <c r="O5174" s="3">
        <f>Table1[[#This Row],[sales]]-Table1[[#This Row],[profit]]</f>
        <v>1680.6100000000001</v>
      </c>
      <c r="P5174" s="3">
        <f>Table1[[#This Row],[sales]]*Table1[[#This Row],[quantity]]</f>
        <v>5437.26</v>
      </c>
      <c r="Q5174" s="9">
        <f>Table1[[#This Row],[delivery_date]]-Table1[[#This Row],[order_date]]</f>
        <v>5</v>
      </c>
    </row>
    <row r="5175" spans="1:17" x14ac:dyDescent="0.35">
      <c r="A5175" t="s">
        <v>5206</v>
      </c>
      <c r="B5175" t="s">
        <v>19</v>
      </c>
      <c r="C5175" t="s">
        <v>26</v>
      </c>
      <c r="D5175" s="2">
        <v>4861.25</v>
      </c>
      <c r="E5175">
        <v>0.39</v>
      </c>
      <c r="F5175">
        <v>5</v>
      </c>
      <c r="G5175" s="1">
        <v>45387</v>
      </c>
      <c r="H5175" s="1">
        <v>45389</v>
      </c>
      <c r="I5175" t="s">
        <v>31</v>
      </c>
      <c r="J5175" t="s">
        <v>16</v>
      </c>
      <c r="K5175" s="2">
        <v>518.58000000000004</v>
      </c>
      <c r="L5175" t="s">
        <v>48</v>
      </c>
      <c r="M5175">
        <f>YEAR(Table1[[#This Row],[order_date]])</f>
        <v>2024</v>
      </c>
      <c r="N5175">
        <f>MONTH(Table1[[#This Row],[order_date]])</f>
        <v>4</v>
      </c>
      <c r="O5175" s="3">
        <f>Table1[[#This Row],[sales]]-Table1[[#This Row],[profit]]</f>
        <v>4342.67</v>
      </c>
      <c r="P5175" s="3">
        <f>Table1[[#This Row],[sales]]*Table1[[#This Row],[quantity]]</f>
        <v>24306.25</v>
      </c>
      <c r="Q5175" s="9">
        <f>Table1[[#This Row],[delivery_date]]-Table1[[#This Row],[order_date]]</f>
        <v>2</v>
      </c>
    </row>
    <row r="5176" spans="1:17" x14ac:dyDescent="0.35">
      <c r="A5176" t="s">
        <v>5207</v>
      </c>
      <c r="B5176" t="s">
        <v>19</v>
      </c>
      <c r="C5176" t="s">
        <v>14</v>
      </c>
      <c r="D5176" s="2">
        <v>4606.91</v>
      </c>
      <c r="E5176">
        <v>0.21</v>
      </c>
      <c r="F5176">
        <v>3</v>
      </c>
      <c r="G5176" s="1">
        <v>45395</v>
      </c>
      <c r="H5176" s="1">
        <v>45400</v>
      </c>
      <c r="I5176" t="s">
        <v>21</v>
      </c>
      <c r="J5176" t="s">
        <v>27</v>
      </c>
      <c r="K5176" s="2">
        <v>850.12</v>
      </c>
      <c r="L5176" t="s">
        <v>34</v>
      </c>
      <c r="M5176">
        <f>YEAR(Table1[[#This Row],[order_date]])</f>
        <v>2024</v>
      </c>
      <c r="N5176">
        <f>MONTH(Table1[[#This Row],[order_date]])</f>
        <v>4</v>
      </c>
      <c r="O5176" s="3">
        <f>Table1[[#This Row],[sales]]-Table1[[#This Row],[profit]]</f>
        <v>3756.79</v>
      </c>
      <c r="P5176" s="3">
        <f>Table1[[#This Row],[sales]]*Table1[[#This Row],[quantity]]</f>
        <v>13820.73</v>
      </c>
      <c r="Q5176" s="9">
        <f>Table1[[#This Row],[delivery_date]]-Table1[[#This Row],[order_date]]</f>
        <v>5</v>
      </c>
    </row>
    <row r="5177" spans="1:17" x14ac:dyDescent="0.35">
      <c r="A5177" t="s">
        <v>5208</v>
      </c>
      <c r="B5177" t="s">
        <v>41</v>
      </c>
      <c r="C5177" t="s">
        <v>33</v>
      </c>
      <c r="D5177" s="2">
        <v>1083.1600000000001</v>
      </c>
      <c r="E5177">
        <v>0.28000000000000003</v>
      </c>
      <c r="F5177">
        <v>4</v>
      </c>
      <c r="G5177" s="1">
        <v>45106</v>
      </c>
      <c r="H5177" s="1">
        <v>45112</v>
      </c>
      <c r="I5177" t="s">
        <v>31</v>
      </c>
      <c r="J5177" t="s">
        <v>22</v>
      </c>
      <c r="K5177" s="2">
        <v>185.5</v>
      </c>
      <c r="L5177" t="s">
        <v>23</v>
      </c>
      <c r="M5177">
        <f>YEAR(Table1[[#This Row],[order_date]])</f>
        <v>2023</v>
      </c>
      <c r="N5177">
        <f>MONTH(Table1[[#This Row],[order_date]])</f>
        <v>6</v>
      </c>
      <c r="O5177" s="3">
        <f>Table1[[#This Row],[sales]]-Table1[[#This Row],[profit]]</f>
        <v>897.66000000000008</v>
      </c>
      <c r="P5177" s="3">
        <f>Table1[[#This Row],[sales]]*Table1[[#This Row],[quantity]]</f>
        <v>4332.6400000000003</v>
      </c>
      <c r="Q5177" s="9">
        <f>Table1[[#This Row],[delivery_date]]-Table1[[#This Row],[order_date]]</f>
        <v>6</v>
      </c>
    </row>
    <row r="5178" spans="1:17" x14ac:dyDescent="0.35">
      <c r="A5178" t="s">
        <v>5209</v>
      </c>
      <c r="B5178" t="s">
        <v>41</v>
      </c>
      <c r="C5178" t="s">
        <v>36</v>
      </c>
      <c r="D5178" s="2">
        <v>3655.55</v>
      </c>
      <c r="E5178">
        <v>0.19</v>
      </c>
      <c r="F5178">
        <v>6</v>
      </c>
      <c r="G5178" s="1">
        <v>45591</v>
      </c>
      <c r="H5178" s="1">
        <v>45593</v>
      </c>
      <c r="I5178" t="s">
        <v>15</v>
      </c>
      <c r="J5178" t="s">
        <v>27</v>
      </c>
      <c r="K5178" s="2">
        <v>638.25</v>
      </c>
      <c r="L5178" t="s">
        <v>39</v>
      </c>
      <c r="M5178">
        <f>YEAR(Table1[[#This Row],[order_date]])</f>
        <v>2024</v>
      </c>
      <c r="N5178">
        <f>MONTH(Table1[[#This Row],[order_date]])</f>
        <v>10</v>
      </c>
      <c r="O5178" s="3">
        <f>Table1[[#This Row],[sales]]-Table1[[#This Row],[profit]]</f>
        <v>3017.3</v>
      </c>
      <c r="P5178" s="3">
        <f>Table1[[#This Row],[sales]]*Table1[[#This Row],[quantity]]</f>
        <v>21933.300000000003</v>
      </c>
      <c r="Q5178" s="9">
        <f>Table1[[#This Row],[delivery_date]]-Table1[[#This Row],[order_date]]</f>
        <v>2</v>
      </c>
    </row>
    <row r="5179" spans="1:17" x14ac:dyDescent="0.35">
      <c r="A5179" t="s">
        <v>5210</v>
      </c>
      <c r="B5179" t="s">
        <v>41</v>
      </c>
      <c r="C5179" t="s">
        <v>20</v>
      </c>
      <c r="D5179" s="2">
        <v>2937.18</v>
      </c>
      <c r="E5179">
        <v>0.08</v>
      </c>
      <c r="F5179">
        <v>4</v>
      </c>
      <c r="G5179" s="1">
        <v>44965</v>
      </c>
      <c r="H5179" s="1">
        <v>44967</v>
      </c>
      <c r="I5179" t="s">
        <v>15</v>
      </c>
      <c r="J5179" t="s">
        <v>22</v>
      </c>
      <c r="K5179" s="2">
        <v>397.86</v>
      </c>
      <c r="L5179" t="s">
        <v>39</v>
      </c>
      <c r="M5179">
        <f>YEAR(Table1[[#This Row],[order_date]])</f>
        <v>2023</v>
      </c>
      <c r="N5179">
        <f>MONTH(Table1[[#This Row],[order_date]])</f>
        <v>2</v>
      </c>
      <c r="O5179" s="3">
        <f>Table1[[#This Row],[sales]]-Table1[[#This Row],[profit]]</f>
        <v>2539.3199999999997</v>
      </c>
      <c r="P5179" s="3">
        <f>Table1[[#This Row],[sales]]*Table1[[#This Row],[quantity]]</f>
        <v>11748.72</v>
      </c>
      <c r="Q5179" s="9">
        <f>Table1[[#This Row],[delivery_date]]-Table1[[#This Row],[order_date]]</f>
        <v>2</v>
      </c>
    </row>
    <row r="5180" spans="1:17" x14ac:dyDescent="0.35">
      <c r="A5180" t="s">
        <v>5211</v>
      </c>
      <c r="B5180" t="s">
        <v>19</v>
      </c>
      <c r="C5180" t="s">
        <v>26</v>
      </c>
      <c r="D5180" s="2">
        <v>344.23</v>
      </c>
      <c r="E5180">
        <v>0.05</v>
      </c>
      <c r="F5180">
        <v>4</v>
      </c>
      <c r="G5180" s="1">
        <v>45633</v>
      </c>
      <c r="H5180" s="1">
        <v>45635</v>
      </c>
      <c r="I5180" t="s">
        <v>21</v>
      </c>
      <c r="J5180" t="s">
        <v>27</v>
      </c>
      <c r="K5180" s="2">
        <v>91.75</v>
      </c>
      <c r="L5180" t="s">
        <v>48</v>
      </c>
      <c r="M5180">
        <f>YEAR(Table1[[#This Row],[order_date]])</f>
        <v>2024</v>
      </c>
      <c r="N5180">
        <f>MONTH(Table1[[#This Row],[order_date]])</f>
        <v>12</v>
      </c>
      <c r="O5180" s="3">
        <f>Table1[[#This Row],[sales]]-Table1[[#This Row],[profit]]</f>
        <v>252.48000000000002</v>
      </c>
      <c r="P5180" s="3">
        <f>Table1[[#This Row],[sales]]*Table1[[#This Row],[quantity]]</f>
        <v>1376.92</v>
      </c>
      <c r="Q5180" s="9">
        <f>Table1[[#This Row],[delivery_date]]-Table1[[#This Row],[order_date]]</f>
        <v>2</v>
      </c>
    </row>
    <row r="5181" spans="1:17" x14ac:dyDescent="0.35">
      <c r="A5181" t="s">
        <v>5212</v>
      </c>
      <c r="B5181" t="s">
        <v>41</v>
      </c>
      <c r="C5181" t="s">
        <v>20</v>
      </c>
      <c r="D5181" s="2">
        <v>1921.36</v>
      </c>
      <c r="E5181">
        <v>0.43</v>
      </c>
      <c r="F5181">
        <v>7</v>
      </c>
      <c r="G5181" s="1">
        <v>45073</v>
      </c>
      <c r="H5181" s="1">
        <v>45079</v>
      </c>
      <c r="I5181" t="s">
        <v>31</v>
      </c>
      <c r="J5181" t="s">
        <v>27</v>
      </c>
      <c r="K5181" s="2">
        <v>120.72</v>
      </c>
      <c r="L5181" t="s">
        <v>17</v>
      </c>
      <c r="M5181">
        <f>YEAR(Table1[[#This Row],[order_date]])</f>
        <v>2023</v>
      </c>
      <c r="N5181">
        <f>MONTH(Table1[[#This Row],[order_date]])</f>
        <v>5</v>
      </c>
      <c r="O5181" s="3">
        <f>Table1[[#This Row],[sales]]-Table1[[#This Row],[profit]]</f>
        <v>1800.6399999999999</v>
      </c>
      <c r="P5181" s="3">
        <f>Table1[[#This Row],[sales]]*Table1[[#This Row],[quantity]]</f>
        <v>13449.519999999999</v>
      </c>
      <c r="Q5181" s="9">
        <f>Table1[[#This Row],[delivery_date]]-Table1[[#This Row],[order_date]]</f>
        <v>6</v>
      </c>
    </row>
    <row r="5182" spans="1:17" x14ac:dyDescent="0.35">
      <c r="A5182" t="s">
        <v>5213</v>
      </c>
      <c r="B5182" t="s">
        <v>19</v>
      </c>
      <c r="C5182" t="s">
        <v>36</v>
      </c>
      <c r="D5182" s="2">
        <v>2481.7600000000002</v>
      </c>
      <c r="E5182">
        <v>0.13</v>
      </c>
      <c r="F5182">
        <v>6</v>
      </c>
      <c r="G5182" s="1">
        <v>45509</v>
      </c>
      <c r="H5182" s="1">
        <v>45512</v>
      </c>
      <c r="I5182" t="s">
        <v>31</v>
      </c>
      <c r="J5182" t="s">
        <v>16</v>
      </c>
      <c r="K5182" s="2">
        <v>665.31</v>
      </c>
      <c r="L5182" t="s">
        <v>28</v>
      </c>
      <c r="M5182">
        <f>YEAR(Table1[[#This Row],[order_date]])</f>
        <v>2024</v>
      </c>
      <c r="N5182">
        <f>MONTH(Table1[[#This Row],[order_date]])</f>
        <v>8</v>
      </c>
      <c r="O5182" s="3">
        <f>Table1[[#This Row],[sales]]-Table1[[#This Row],[profit]]</f>
        <v>1816.4500000000003</v>
      </c>
      <c r="P5182" s="3">
        <f>Table1[[#This Row],[sales]]*Table1[[#This Row],[quantity]]</f>
        <v>14890.560000000001</v>
      </c>
      <c r="Q5182" s="9">
        <f>Table1[[#This Row],[delivery_date]]-Table1[[#This Row],[order_date]]</f>
        <v>3</v>
      </c>
    </row>
    <row r="5183" spans="1:17" x14ac:dyDescent="0.35">
      <c r="A5183" t="s">
        <v>5214</v>
      </c>
      <c r="B5183" t="s">
        <v>25</v>
      </c>
      <c r="C5183" t="s">
        <v>26</v>
      </c>
      <c r="D5183" s="2">
        <v>3371.11</v>
      </c>
      <c r="E5183">
        <v>0.47</v>
      </c>
      <c r="F5183">
        <v>1</v>
      </c>
      <c r="G5183" s="1">
        <v>45391</v>
      </c>
      <c r="H5183" s="1">
        <v>45393</v>
      </c>
      <c r="I5183" t="s">
        <v>15</v>
      </c>
      <c r="J5183" t="s">
        <v>27</v>
      </c>
      <c r="K5183" s="2">
        <v>822.78</v>
      </c>
      <c r="L5183" t="s">
        <v>17</v>
      </c>
      <c r="M5183">
        <f>YEAR(Table1[[#This Row],[order_date]])</f>
        <v>2024</v>
      </c>
      <c r="N5183">
        <f>MONTH(Table1[[#This Row],[order_date]])</f>
        <v>4</v>
      </c>
      <c r="O5183" s="3">
        <f>Table1[[#This Row],[sales]]-Table1[[#This Row],[profit]]</f>
        <v>2548.33</v>
      </c>
      <c r="P5183" s="3">
        <f>Table1[[#This Row],[sales]]*Table1[[#This Row],[quantity]]</f>
        <v>3371.11</v>
      </c>
      <c r="Q5183" s="9">
        <f>Table1[[#This Row],[delivery_date]]-Table1[[#This Row],[order_date]]</f>
        <v>2</v>
      </c>
    </row>
    <row r="5184" spans="1:17" x14ac:dyDescent="0.35">
      <c r="A5184" t="s">
        <v>5215</v>
      </c>
      <c r="B5184" t="s">
        <v>19</v>
      </c>
      <c r="C5184" t="s">
        <v>14</v>
      </c>
      <c r="D5184" s="2">
        <v>1545.04</v>
      </c>
      <c r="E5184">
        <v>0.47</v>
      </c>
      <c r="F5184">
        <v>8</v>
      </c>
      <c r="G5184" s="1">
        <v>45003</v>
      </c>
      <c r="H5184" s="1">
        <v>45010</v>
      </c>
      <c r="I5184" t="s">
        <v>21</v>
      </c>
      <c r="J5184" t="s">
        <v>22</v>
      </c>
      <c r="K5184" s="2">
        <v>381.81</v>
      </c>
      <c r="L5184" t="s">
        <v>48</v>
      </c>
      <c r="M5184">
        <f>YEAR(Table1[[#This Row],[order_date]])</f>
        <v>2023</v>
      </c>
      <c r="N5184">
        <f>MONTH(Table1[[#This Row],[order_date]])</f>
        <v>3</v>
      </c>
      <c r="O5184" s="3">
        <f>Table1[[#This Row],[sales]]-Table1[[#This Row],[profit]]</f>
        <v>1163.23</v>
      </c>
      <c r="P5184" s="3">
        <f>Table1[[#This Row],[sales]]*Table1[[#This Row],[quantity]]</f>
        <v>12360.32</v>
      </c>
      <c r="Q5184" s="9">
        <f>Table1[[#This Row],[delivery_date]]-Table1[[#This Row],[order_date]]</f>
        <v>7</v>
      </c>
    </row>
    <row r="5185" spans="1:17" x14ac:dyDescent="0.35">
      <c r="A5185" t="s">
        <v>5216</v>
      </c>
      <c r="B5185" t="s">
        <v>13</v>
      </c>
      <c r="C5185" t="s">
        <v>33</v>
      </c>
      <c r="D5185" s="2">
        <v>4675.71</v>
      </c>
      <c r="E5185">
        <v>0.24</v>
      </c>
      <c r="F5185">
        <v>1</v>
      </c>
      <c r="G5185" s="1">
        <v>45382</v>
      </c>
      <c r="H5185" s="1">
        <v>45385</v>
      </c>
      <c r="I5185" t="s">
        <v>31</v>
      </c>
      <c r="J5185" t="s">
        <v>22</v>
      </c>
      <c r="K5185" s="2">
        <v>1297.8599999999999</v>
      </c>
      <c r="L5185" t="s">
        <v>48</v>
      </c>
      <c r="M5185">
        <f>YEAR(Table1[[#This Row],[order_date]])</f>
        <v>2024</v>
      </c>
      <c r="N5185">
        <f>MONTH(Table1[[#This Row],[order_date]])</f>
        <v>3</v>
      </c>
      <c r="O5185" s="3">
        <f>Table1[[#This Row],[sales]]-Table1[[#This Row],[profit]]</f>
        <v>3377.8500000000004</v>
      </c>
      <c r="P5185" s="3">
        <f>Table1[[#This Row],[sales]]*Table1[[#This Row],[quantity]]</f>
        <v>4675.71</v>
      </c>
      <c r="Q5185" s="9">
        <f>Table1[[#This Row],[delivery_date]]-Table1[[#This Row],[order_date]]</f>
        <v>3</v>
      </c>
    </row>
    <row r="5186" spans="1:17" x14ac:dyDescent="0.35">
      <c r="A5186" t="s">
        <v>5217</v>
      </c>
      <c r="B5186" t="s">
        <v>41</v>
      </c>
      <c r="C5186" t="s">
        <v>36</v>
      </c>
      <c r="D5186" s="2">
        <v>2314.21</v>
      </c>
      <c r="E5186">
        <v>0.48</v>
      </c>
      <c r="F5186">
        <v>9</v>
      </c>
      <c r="G5186" s="1">
        <v>45355</v>
      </c>
      <c r="H5186" s="1">
        <v>45357</v>
      </c>
      <c r="I5186" t="s">
        <v>21</v>
      </c>
      <c r="J5186" t="s">
        <v>22</v>
      </c>
      <c r="K5186" s="2">
        <v>443.56</v>
      </c>
      <c r="L5186" t="s">
        <v>39</v>
      </c>
      <c r="M5186">
        <f>YEAR(Table1[[#This Row],[order_date]])</f>
        <v>2024</v>
      </c>
      <c r="N5186">
        <f>MONTH(Table1[[#This Row],[order_date]])</f>
        <v>3</v>
      </c>
      <c r="O5186" s="3">
        <f>Table1[[#This Row],[sales]]-Table1[[#This Row],[profit]]</f>
        <v>1870.65</v>
      </c>
      <c r="P5186" s="3">
        <f>Table1[[#This Row],[sales]]*Table1[[#This Row],[quantity]]</f>
        <v>20827.89</v>
      </c>
      <c r="Q5186" s="9">
        <f>Table1[[#This Row],[delivery_date]]-Table1[[#This Row],[order_date]]</f>
        <v>2</v>
      </c>
    </row>
    <row r="5187" spans="1:17" x14ac:dyDescent="0.35">
      <c r="A5187" t="s">
        <v>5218</v>
      </c>
      <c r="B5187" t="s">
        <v>41</v>
      </c>
      <c r="C5187" t="s">
        <v>33</v>
      </c>
      <c r="D5187" s="2">
        <v>1317.8</v>
      </c>
      <c r="E5187">
        <v>0.01</v>
      </c>
      <c r="F5187">
        <v>4</v>
      </c>
      <c r="G5187" s="1">
        <v>45056</v>
      </c>
      <c r="H5187" s="1">
        <v>45058</v>
      </c>
      <c r="I5187" t="s">
        <v>15</v>
      </c>
      <c r="J5187" t="s">
        <v>16</v>
      </c>
      <c r="K5187" s="2">
        <v>351.14</v>
      </c>
      <c r="L5187" t="s">
        <v>28</v>
      </c>
      <c r="M5187">
        <f>YEAR(Table1[[#This Row],[order_date]])</f>
        <v>2023</v>
      </c>
      <c r="N5187">
        <f>MONTH(Table1[[#This Row],[order_date]])</f>
        <v>5</v>
      </c>
      <c r="O5187" s="3">
        <f>Table1[[#This Row],[sales]]-Table1[[#This Row],[profit]]</f>
        <v>966.66</v>
      </c>
      <c r="P5187" s="3">
        <f>Table1[[#This Row],[sales]]*Table1[[#This Row],[quantity]]</f>
        <v>5271.2</v>
      </c>
      <c r="Q5187" s="9">
        <f>Table1[[#This Row],[delivery_date]]-Table1[[#This Row],[order_date]]</f>
        <v>2</v>
      </c>
    </row>
    <row r="5188" spans="1:17" x14ac:dyDescent="0.35">
      <c r="A5188" t="s">
        <v>5219</v>
      </c>
      <c r="B5188" t="s">
        <v>13</v>
      </c>
      <c r="C5188" t="s">
        <v>33</v>
      </c>
      <c r="D5188" s="2">
        <v>1650.5</v>
      </c>
      <c r="E5188">
        <v>0.05</v>
      </c>
      <c r="F5188">
        <v>7</v>
      </c>
      <c r="G5188" s="1">
        <v>45249</v>
      </c>
      <c r="H5188" s="1">
        <v>45251</v>
      </c>
      <c r="I5188" t="s">
        <v>31</v>
      </c>
      <c r="J5188" t="s">
        <v>16</v>
      </c>
      <c r="K5188" s="2">
        <v>249.68</v>
      </c>
      <c r="L5188" t="s">
        <v>39</v>
      </c>
      <c r="M5188">
        <f>YEAR(Table1[[#This Row],[order_date]])</f>
        <v>2023</v>
      </c>
      <c r="N5188">
        <f>MONTH(Table1[[#This Row],[order_date]])</f>
        <v>11</v>
      </c>
      <c r="O5188" s="3">
        <f>Table1[[#This Row],[sales]]-Table1[[#This Row],[profit]]</f>
        <v>1400.82</v>
      </c>
      <c r="P5188" s="3">
        <f>Table1[[#This Row],[sales]]*Table1[[#This Row],[quantity]]</f>
        <v>11553.5</v>
      </c>
      <c r="Q5188" s="9">
        <f>Table1[[#This Row],[delivery_date]]-Table1[[#This Row],[order_date]]</f>
        <v>2</v>
      </c>
    </row>
    <row r="5189" spans="1:17" x14ac:dyDescent="0.35">
      <c r="A5189" t="s">
        <v>5220</v>
      </c>
      <c r="B5189" t="s">
        <v>19</v>
      </c>
      <c r="C5189" t="s">
        <v>20</v>
      </c>
      <c r="D5189" s="2">
        <v>3784.24</v>
      </c>
      <c r="E5189">
        <v>0.12</v>
      </c>
      <c r="F5189">
        <v>5</v>
      </c>
      <c r="G5189" s="1">
        <v>45355</v>
      </c>
      <c r="H5189" s="1">
        <v>45359</v>
      </c>
      <c r="I5189" t="s">
        <v>31</v>
      </c>
      <c r="J5189" t="s">
        <v>22</v>
      </c>
      <c r="K5189" s="2">
        <v>836.58</v>
      </c>
      <c r="L5189" t="s">
        <v>39</v>
      </c>
      <c r="M5189">
        <f>YEAR(Table1[[#This Row],[order_date]])</f>
        <v>2024</v>
      </c>
      <c r="N5189">
        <f>MONTH(Table1[[#This Row],[order_date]])</f>
        <v>3</v>
      </c>
      <c r="O5189" s="3">
        <f>Table1[[#This Row],[sales]]-Table1[[#This Row],[profit]]</f>
        <v>2947.66</v>
      </c>
      <c r="P5189" s="3">
        <f>Table1[[#This Row],[sales]]*Table1[[#This Row],[quantity]]</f>
        <v>18921.199999999997</v>
      </c>
      <c r="Q5189" s="9">
        <f>Table1[[#This Row],[delivery_date]]-Table1[[#This Row],[order_date]]</f>
        <v>4</v>
      </c>
    </row>
    <row r="5190" spans="1:17" x14ac:dyDescent="0.35">
      <c r="A5190" t="s">
        <v>5221</v>
      </c>
      <c r="B5190" t="s">
        <v>25</v>
      </c>
      <c r="C5190" t="s">
        <v>36</v>
      </c>
      <c r="D5190" s="2">
        <v>3237.4</v>
      </c>
      <c r="E5190">
        <v>0.1</v>
      </c>
      <c r="F5190">
        <v>3</v>
      </c>
      <c r="G5190" s="1">
        <v>45592</v>
      </c>
      <c r="H5190" s="1">
        <v>45595</v>
      </c>
      <c r="I5190" t="s">
        <v>21</v>
      </c>
      <c r="J5190" t="s">
        <v>27</v>
      </c>
      <c r="K5190" s="2">
        <v>408.56</v>
      </c>
      <c r="L5190" t="s">
        <v>39</v>
      </c>
      <c r="M5190">
        <f>YEAR(Table1[[#This Row],[order_date]])</f>
        <v>2024</v>
      </c>
      <c r="N5190">
        <f>MONTH(Table1[[#This Row],[order_date]])</f>
        <v>10</v>
      </c>
      <c r="O5190" s="3">
        <f>Table1[[#This Row],[sales]]-Table1[[#This Row],[profit]]</f>
        <v>2828.84</v>
      </c>
      <c r="P5190" s="3">
        <f>Table1[[#This Row],[sales]]*Table1[[#This Row],[quantity]]</f>
        <v>9712.2000000000007</v>
      </c>
      <c r="Q5190" s="9">
        <f>Table1[[#This Row],[delivery_date]]-Table1[[#This Row],[order_date]]</f>
        <v>3</v>
      </c>
    </row>
    <row r="5191" spans="1:17" x14ac:dyDescent="0.35">
      <c r="A5191" t="s">
        <v>5222</v>
      </c>
      <c r="B5191" t="s">
        <v>13</v>
      </c>
      <c r="C5191" t="s">
        <v>33</v>
      </c>
      <c r="D5191" s="2">
        <v>3736.67</v>
      </c>
      <c r="E5191">
        <v>0.13</v>
      </c>
      <c r="F5191">
        <v>8</v>
      </c>
      <c r="G5191" s="1">
        <v>45455</v>
      </c>
      <c r="H5191" s="1">
        <v>45458</v>
      </c>
      <c r="I5191" t="s">
        <v>15</v>
      </c>
      <c r="J5191" t="s">
        <v>22</v>
      </c>
      <c r="K5191" s="2">
        <v>940.14</v>
      </c>
      <c r="L5191" t="s">
        <v>23</v>
      </c>
      <c r="M5191">
        <f>YEAR(Table1[[#This Row],[order_date]])</f>
        <v>2024</v>
      </c>
      <c r="N5191">
        <f>MONTH(Table1[[#This Row],[order_date]])</f>
        <v>6</v>
      </c>
      <c r="O5191" s="3">
        <f>Table1[[#This Row],[sales]]-Table1[[#This Row],[profit]]</f>
        <v>2796.53</v>
      </c>
      <c r="P5191" s="3">
        <f>Table1[[#This Row],[sales]]*Table1[[#This Row],[quantity]]</f>
        <v>29893.360000000001</v>
      </c>
      <c r="Q5191" s="9">
        <f>Table1[[#This Row],[delivery_date]]-Table1[[#This Row],[order_date]]</f>
        <v>3</v>
      </c>
    </row>
    <row r="5192" spans="1:17" x14ac:dyDescent="0.35">
      <c r="A5192" t="s">
        <v>5223</v>
      </c>
      <c r="B5192" t="s">
        <v>13</v>
      </c>
      <c r="C5192" t="s">
        <v>14</v>
      </c>
      <c r="D5192" s="2">
        <v>1532.47</v>
      </c>
      <c r="E5192">
        <v>0.23</v>
      </c>
      <c r="F5192">
        <v>2</v>
      </c>
      <c r="G5192" s="1">
        <v>45476</v>
      </c>
      <c r="H5192" s="1">
        <v>45480</v>
      </c>
      <c r="I5192" t="s">
        <v>15</v>
      </c>
      <c r="J5192" t="s">
        <v>27</v>
      </c>
      <c r="K5192" s="2">
        <v>89.91</v>
      </c>
      <c r="L5192" t="s">
        <v>34</v>
      </c>
      <c r="M5192">
        <f>YEAR(Table1[[#This Row],[order_date]])</f>
        <v>2024</v>
      </c>
      <c r="N5192">
        <f>MONTH(Table1[[#This Row],[order_date]])</f>
        <v>7</v>
      </c>
      <c r="O5192" s="3">
        <f>Table1[[#This Row],[sales]]-Table1[[#This Row],[profit]]</f>
        <v>1442.56</v>
      </c>
      <c r="P5192" s="3">
        <f>Table1[[#This Row],[sales]]*Table1[[#This Row],[quantity]]</f>
        <v>3064.94</v>
      </c>
      <c r="Q5192" s="9">
        <f>Table1[[#This Row],[delivery_date]]-Table1[[#This Row],[order_date]]</f>
        <v>4</v>
      </c>
    </row>
    <row r="5193" spans="1:17" x14ac:dyDescent="0.35">
      <c r="A5193" t="s">
        <v>5224</v>
      </c>
      <c r="B5193" t="s">
        <v>19</v>
      </c>
      <c r="C5193" t="s">
        <v>26</v>
      </c>
      <c r="D5193" s="2">
        <v>1701.56</v>
      </c>
      <c r="E5193">
        <v>0.03</v>
      </c>
      <c r="F5193">
        <v>3</v>
      </c>
      <c r="G5193" s="1">
        <v>44983</v>
      </c>
      <c r="H5193" s="1">
        <v>44988</v>
      </c>
      <c r="I5193" t="s">
        <v>21</v>
      </c>
      <c r="J5193" t="s">
        <v>27</v>
      </c>
      <c r="K5193" s="2">
        <v>444.67</v>
      </c>
      <c r="L5193" t="s">
        <v>23</v>
      </c>
      <c r="M5193">
        <f>YEAR(Table1[[#This Row],[order_date]])</f>
        <v>2023</v>
      </c>
      <c r="N5193">
        <f>MONTH(Table1[[#This Row],[order_date]])</f>
        <v>2</v>
      </c>
      <c r="O5193" s="3">
        <f>Table1[[#This Row],[sales]]-Table1[[#This Row],[profit]]</f>
        <v>1256.8899999999999</v>
      </c>
      <c r="P5193" s="3">
        <f>Table1[[#This Row],[sales]]*Table1[[#This Row],[quantity]]</f>
        <v>5104.68</v>
      </c>
      <c r="Q5193" s="9">
        <f>Table1[[#This Row],[delivery_date]]-Table1[[#This Row],[order_date]]</f>
        <v>5</v>
      </c>
    </row>
    <row r="5194" spans="1:17" x14ac:dyDescent="0.35">
      <c r="A5194" t="s">
        <v>5225</v>
      </c>
      <c r="B5194" t="s">
        <v>41</v>
      </c>
      <c r="C5194" t="s">
        <v>36</v>
      </c>
      <c r="D5194" s="2">
        <v>2043.92</v>
      </c>
      <c r="E5194">
        <v>0.28000000000000003</v>
      </c>
      <c r="F5194">
        <v>5</v>
      </c>
      <c r="G5194" s="1">
        <v>45087</v>
      </c>
      <c r="H5194" s="1">
        <v>45089</v>
      </c>
      <c r="I5194" t="s">
        <v>15</v>
      </c>
      <c r="J5194" t="s">
        <v>27</v>
      </c>
      <c r="K5194" s="2">
        <v>162.25</v>
      </c>
      <c r="L5194" t="s">
        <v>39</v>
      </c>
      <c r="M5194">
        <f>YEAR(Table1[[#This Row],[order_date]])</f>
        <v>2023</v>
      </c>
      <c r="N5194">
        <f>MONTH(Table1[[#This Row],[order_date]])</f>
        <v>6</v>
      </c>
      <c r="O5194" s="3">
        <f>Table1[[#This Row],[sales]]-Table1[[#This Row],[profit]]</f>
        <v>1881.67</v>
      </c>
      <c r="P5194" s="3">
        <f>Table1[[#This Row],[sales]]*Table1[[#This Row],[quantity]]</f>
        <v>10219.6</v>
      </c>
      <c r="Q5194" s="9">
        <f>Table1[[#This Row],[delivery_date]]-Table1[[#This Row],[order_date]]</f>
        <v>2</v>
      </c>
    </row>
    <row r="5195" spans="1:17" x14ac:dyDescent="0.35">
      <c r="A5195" t="s">
        <v>5226</v>
      </c>
      <c r="B5195" t="s">
        <v>19</v>
      </c>
      <c r="C5195" t="s">
        <v>20</v>
      </c>
      <c r="D5195" s="2">
        <v>1024.1099999999999</v>
      </c>
      <c r="E5195">
        <v>0.15</v>
      </c>
      <c r="F5195">
        <v>5</v>
      </c>
      <c r="G5195" s="1">
        <v>45389</v>
      </c>
      <c r="H5195" s="1">
        <v>45390</v>
      </c>
      <c r="I5195" t="s">
        <v>15</v>
      </c>
      <c r="J5195" t="s">
        <v>27</v>
      </c>
      <c r="K5195" s="2">
        <v>91.12</v>
      </c>
      <c r="L5195" t="s">
        <v>28</v>
      </c>
      <c r="M5195">
        <f>YEAR(Table1[[#This Row],[order_date]])</f>
        <v>2024</v>
      </c>
      <c r="N5195">
        <f>MONTH(Table1[[#This Row],[order_date]])</f>
        <v>4</v>
      </c>
      <c r="O5195" s="3">
        <f>Table1[[#This Row],[sales]]-Table1[[#This Row],[profit]]</f>
        <v>932.9899999999999</v>
      </c>
      <c r="P5195" s="3">
        <f>Table1[[#This Row],[sales]]*Table1[[#This Row],[quantity]]</f>
        <v>5120.5499999999993</v>
      </c>
      <c r="Q5195" s="9">
        <f>Table1[[#This Row],[delivery_date]]-Table1[[#This Row],[order_date]]</f>
        <v>1</v>
      </c>
    </row>
    <row r="5196" spans="1:17" x14ac:dyDescent="0.35">
      <c r="A5196" t="s">
        <v>5227</v>
      </c>
      <c r="B5196" t="s">
        <v>13</v>
      </c>
      <c r="C5196" t="s">
        <v>36</v>
      </c>
      <c r="D5196" s="2">
        <v>3486.12</v>
      </c>
      <c r="E5196">
        <v>0.04</v>
      </c>
      <c r="F5196">
        <v>5</v>
      </c>
      <c r="G5196" s="1">
        <v>44998</v>
      </c>
      <c r="H5196" s="1">
        <v>45001</v>
      </c>
      <c r="I5196" t="s">
        <v>21</v>
      </c>
      <c r="J5196" t="s">
        <v>27</v>
      </c>
      <c r="K5196" s="2">
        <v>833.71</v>
      </c>
      <c r="L5196" t="s">
        <v>17</v>
      </c>
      <c r="M5196">
        <f>YEAR(Table1[[#This Row],[order_date]])</f>
        <v>2023</v>
      </c>
      <c r="N5196">
        <f>MONTH(Table1[[#This Row],[order_date]])</f>
        <v>3</v>
      </c>
      <c r="O5196" s="3">
        <f>Table1[[#This Row],[sales]]-Table1[[#This Row],[profit]]</f>
        <v>2652.41</v>
      </c>
      <c r="P5196" s="3">
        <f>Table1[[#This Row],[sales]]*Table1[[#This Row],[quantity]]</f>
        <v>17430.599999999999</v>
      </c>
      <c r="Q5196" s="9">
        <f>Table1[[#This Row],[delivery_date]]-Table1[[#This Row],[order_date]]</f>
        <v>3</v>
      </c>
    </row>
    <row r="5197" spans="1:17" x14ac:dyDescent="0.35">
      <c r="A5197" t="s">
        <v>5228</v>
      </c>
      <c r="B5197" t="s">
        <v>13</v>
      </c>
      <c r="C5197" t="s">
        <v>20</v>
      </c>
      <c r="D5197" s="2">
        <v>1713.81</v>
      </c>
      <c r="E5197">
        <v>0.38</v>
      </c>
      <c r="F5197">
        <v>7</v>
      </c>
      <c r="G5197" s="1">
        <v>45276</v>
      </c>
      <c r="H5197" s="1">
        <v>45279</v>
      </c>
      <c r="I5197" t="s">
        <v>21</v>
      </c>
      <c r="J5197" t="s">
        <v>22</v>
      </c>
      <c r="K5197" s="2">
        <v>187.14</v>
      </c>
      <c r="L5197" t="s">
        <v>48</v>
      </c>
      <c r="M5197">
        <f>YEAR(Table1[[#This Row],[order_date]])</f>
        <v>2023</v>
      </c>
      <c r="N5197">
        <f>MONTH(Table1[[#This Row],[order_date]])</f>
        <v>12</v>
      </c>
      <c r="O5197" s="3">
        <f>Table1[[#This Row],[sales]]-Table1[[#This Row],[profit]]</f>
        <v>1526.67</v>
      </c>
      <c r="P5197" s="3">
        <f>Table1[[#This Row],[sales]]*Table1[[#This Row],[quantity]]</f>
        <v>11996.67</v>
      </c>
      <c r="Q5197" s="9">
        <f>Table1[[#This Row],[delivery_date]]-Table1[[#This Row],[order_date]]</f>
        <v>3</v>
      </c>
    </row>
    <row r="5198" spans="1:17" x14ac:dyDescent="0.35">
      <c r="A5198" t="s">
        <v>5229</v>
      </c>
      <c r="B5198" t="s">
        <v>41</v>
      </c>
      <c r="C5198" t="s">
        <v>26</v>
      </c>
      <c r="D5198" s="2">
        <v>1698.56</v>
      </c>
      <c r="E5198">
        <v>0.33</v>
      </c>
      <c r="F5198">
        <v>8</v>
      </c>
      <c r="G5198" s="1">
        <v>45246</v>
      </c>
      <c r="H5198" s="1">
        <v>45253</v>
      </c>
      <c r="I5198" t="s">
        <v>31</v>
      </c>
      <c r="J5198" t="s">
        <v>22</v>
      </c>
      <c r="K5198" s="2">
        <v>293.56</v>
      </c>
      <c r="L5198" t="s">
        <v>23</v>
      </c>
      <c r="M5198">
        <f>YEAR(Table1[[#This Row],[order_date]])</f>
        <v>2023</v>
      </c>
      <c r="N5198">
        <f>MONTH(Table1[[#This Row],[order_date]])</f>
        <v>11</v>
      </c>
      <c r="O5198" s="3">
        <f>Table1[[#This Row],[sales]]-Table1[[#This Row],[profit]]</f>
        <v>1405</v>
      </c>
      <c r="P5198" s="3">
        <f>Table1[[#This Row],[sales]]*Table1[[#This Row],[quantity]]</f>
        <v>13588.48</v>
      </c>
      <c r="Q5198" s="9">
        <f>Table1[[#This Row],[delivery_date]]-Table1[[#This Row],[order_date]]</f>
        <v>7</v>
      </c>
    </row>
    <row r="5199" spans="1:17" x14ac:dyDescent="0.35">
      <c r="A5199" t="s">
        <v>5230</v>
      </c>
      <c r="B5199" t="s">
        <v>41</v>
      </c>
      <c r="C5199" t="s">
        <v>14</v>
      </c>
      <c r="D5199" s="2">
        <v>1419.89</v>
      </c>
      <c r="E5199">
        <v>0.4</v>
      </c>
      <c r="F5199">
        <v>8</v>
      </c>
      <c r="G5199" s="1">
        <v>45205</v>
      </c>
      <c r="H5199" s="1">
        <v>45206</v>
      </c>
      <c r="I5199" t="s">
        <v>15</v>
      </c>
      <c r="J5199" t="s">
        <v>16</v>
      </c>
      <c r="K5199" s="2">
        <v>247.99</v>
      </c>
      <c r="L5199" t="s">
        <v>39</v>
      </c>
      <c r="M5199">
        <f>YEAR(Table1[[#This Row],[order_date]])</f>
        <v>2023</v>
      </c>
      <c r="N5199">
        <f>MONTH(Table1[[#This Row],[order_date]])</f>
        <v>10</v>
      </c>
      <c r="O5199" s="3">
        <f>Table1[[#This Row],[sales]]-Table1[[#This Row],[profit]]</f>
        <v>1171.9000000000001</v>
      </c>
      <c r="P5199" s="3">
        <f>Table1[[#This Row],[sales]]*Table1[[#This Row],[quantity]]</f>
        <v>11359.12</v>
      </c>
      <c r="Q5199" s="9">
        <f>Table1[[#This Row],[delivery_date]]-Table1[[#This Row],[order_date]]</f>
        <v>1</v>
      </c>
    </row>
    <row r="5200" spans="1:17" x14ac:dyDescent="0.35">
      <c r="A5200" t="s">
        <v>5231</v>
      </c>
      <c r="B5200" t="s">
        <v>41</v>
      </c>
      <c r="C5200" t="s">
        <v>33</v>
      </c>
      <c r="D5200" s="2">
        <v>2318.86</v>
      </c>
      <c r="E5200">
        <v>0.47</v>
      </c>
      <c r="F5200">
        <v>3</v>
      </c>
      <c r="G5200" s="1">
        <v>44938</v>
      </c>
      <c r="H5200" s="1">
        <v>44939</v>
      </c>
      <c r="I5200" t="s">
        <v>15</v>
      </c>
      <c r="J5200" t="s">
        <v>22</v>
      </c>
      <c r="K5200" s="2">
        <v>333.48</v>
      </c>
      <c r="L5200" t="s">
        <v>48</v>
      </c>
      <c r="M5200">
        <f>YEAR(Table1[[#This Row],[order_date]])</f>
        <v>2023</v>
      </c>
      <c r="N5200">
        <f>MONTH(Table1[[#This Row],[order_date]])</f>
        <v>1</v>
      </c>
      <c r="O5200" s="3">
        <f>Table1[[#This Row],[sales]]-Table1[[#This Row],[profit]]</f>
        <v>1985.38</v>
      </c>
      <c r="P5200" s="3">
        <f>Table1[[#This Row],[sales]]*Table1[[#This Row],[quantity]]</f>
        <v>6956.58</v>
      </c>
      <c r="Q5200" s="9">
        <f>Table1[[#This Row],[delivery_date]]-Table1[[#This Row],[order_date]]</f>
        <v>1</v>
      </c>
    </row>
    <row r="5201" spans="1:17" x14ac:dyDescent="0.35">
      <c r="A5201" t="s">
        <v>5232</v>
      </c>
      <c r="B5201" t="s">
        <v>19</v>
      </c>
      <c r="C5201" t="s">
        <v>36</v>
      </c>
      <c r="D5201" s="2">
        <v>3882.68</v>
      </c>
      <c r="E5201">
        <v>0.28999999999999998</v>
      </c>
      <c r="F5201">
        <v>8</v>
      </c>
      <c r="G5201" s="1">
        <v>45285</v>
      </c>
      <c r="H5201" s="1">
        <v>45291</v>
      </c>
      <c r="I5201" t="s">
        <v>31</v>
      </c>
      <c r="J5201" t="s">
        <v>27</v>
      </c>
      <c r="K5201" s="2">
        <v>1099.32</v>
      </c>
      <c r="L5201" t="s">
        <v>39</v>
      </c>
      <c r="M5201">
        <f>YEAR(Table1[[#This Row],[order_date]])</f>
        <v>2023</v>
      </c>
      <c r="N5201">
        <f>MONTH(Table1[[#This Row],[order_date]])</f>
        <v>12</v>
      </c>
      <c r="O5201" s="3">
        <f>Table1[[#This Row],[sales]]-Table1[[#This Row],[profit]]</f>
        <v>2783.3599999999997</v>
      </c>
      <c r="P5201" s="3">
        <f>Table1[[#This Row],[sales]]*Table1[[#This Row],[quantity]]</f>
        <v>31061.439999999999</v>
      </c>
      <c r="Q5201" s="9">
        <f>Table1[[#This Row],[delivery_date]]-Table1[[#This Row],[order_date]]</f>
        <v>6</v>
      </c>
    </row>
    <row r="5202" spans="1:17" x14ac:dyDescent="0.35">
      <c r="A5202" t="s">
        <v>5233</v>
      </c>
      <c r="B5202" t="s">
        <v>41</v>
      </c>
      <c r="C5202" t="s">
        <v>20</v>
      </c>
      <c r="D5202" s="2">
        <v>4194.4799999999996</v>
      </c>
      <c r="E5202">
        <v>0.39</v>
      </c>
      <c r="F5202">
        <v>2</v>
      </c>
      <c r="G5202" s="1">
        <v>45446</v>
      </c>
      <c r="H5202" s="1">
        <v>45447</v>
      </c>
      <c r="I5202" t="s">
        <v>21</v>
      </c>
      <c r="J5202" t="s">
        <v>22</v>
      </c>
      <c r="K5202" s="2">
        <v>801.01</v>
      </c>
      <c r="L5202" t="s">
        <v>34</v>
      </c>
      <c r="M5202">
        <f>YEAR(Table1[[#This Row],[order_date]])</f>
        <v>2024</v>
      </c>
      <c r="N5202">
        <f>MONTH(Table1[[#This Row],[order_date]])</f>
        <v>6</v>
      </c>
      <c r="O5202" s="3">
        <f>Table1[[#This Row],[sales]]-Table1[[#This Row],[profit]]</f>
        <v>3393.4699999999993</v>
      </c>
      <c r="P5202" s="3">
        <f>Table1[[#This Row],[sales]]*Table1[[#This Row],[quantity]]</f>
        <v>8388.9599999999991</v>
      </c>
      <c r="Q5202" s="9">
        <f>Table1[[#This Row],[delivery_date]]-Table1[[#This Row],[order_date]]</f>
        <v>1</v>
      </c>
    </row>
    <row r="5203" spans="1:17" x14ac:dyDescent="0.35">
      <c r="A5203" t="s">
        <v>5234</v>
      </c>
      <c r="B5203" t="s">
        <v>13</v>
      </c>
      <c r="C5203" t="s">
        <v>26</v>
      </c>
      <c r="D5203" s="2">
        <v>4042.09</v>
      </c>
      <c r="E5203">
        <v>0.1</v>
      </c>
      <c r="F5203">
        <v>4</v>
      </c>
      <c r="G5203" s="1">
        <v>45383</v>
      </c>
      <c r="H5203" s="1">
        <v>45387</v>
      </c>
      <c r="I5203" t="s">
        <v>15</v>
      </c>
      <c r="J5203" t="s">
        <v>27</v>
      </c>
      <c r="K5203" s="2">
        <v>926.69</v>
      </c>
      <c r="L5203" t="s">
        <v>34</v>
      </c>
      <c r="M5203">
        <f>YEAR(Table1[[#This Row],[order_date]])</f>
        <v>2024</v>
      </c>
      <c r="N5203">
        <f>MONTH(Table1[[#This Row],[order_date]])</f>
        <v>4</v>
      </c>
      <c r="O5203" s="3">
        <f>Table1[[#This Row],[sales]]-Table1[[#This Row],[profit]]</f>
        <v>3115.4</v>
      </c>
      <c r="P5203" s="3">
        <f>Table1[[#This Row],[sales]]*Table1[[#This Row],[quantity]]</f>
        <v>16168.36</v>
      </c>
      <c r="Q5203" s="9">
        <f>Table1[[#This Row],[delivery_date]]-Table1[[#This Row],[order_date]]</f>
        <v>4</v>
      </c>
    </row>
    <row r="5204" spans="1:17" x14ac:dyDescent="0.35">
      <c r="A5204" t="s">
        <v>5235</v>
      </c>
      <c r="B5204" t="s">
        <v>13</v>
      </c>
      <c r="C5204" t="s">
        <v>33</v>
      </c>
      <c r="D5204" s="2">
        <v>3143.85</v>
      </c>
      <c r="E5204">
        <v>0.21</v>
      </c>
      <c r="F5204">
        <v>2</v>
      </c>
      <c r="G5204" s="1">
        <v>44959</v>
      </c>
      <c r="H5204" s="1">
        <v>44961</v>
      </c>
      <c r="I5204" t="s">
        <v>21</v>
      </c>
      <c r="J5204" t="s">
        <v>16</v>
      </c>
      <c r="K5204" s="2">
        <v>856.93</v>
      </c>
      <c r="L5204" t="s">
        <v>39</v>
      </c>
      <c r="M5204">
        <f>YEAR(Table1[[#This Row],[order_date]])</f>
        <v>2023</v>
      </c>
      <c r="N5204">
        <f>MONTH(Table1[[#This Row],[order_date]])</f>
        <v>2</v>
      </c>
      <c r="O5204" s="3">
        <f>Table1[[#This Row],[sales]]-Table1[[#This Row],[profit]]</f>
        <v>2286.92</v>
      </c>
      <c r="P5204" s="3">
        <f>Table1[[#This Row],[sales]]*Table1[[#This Row],[quantity]]</f>
        <v>6287.7</v>
      </c>
      <c r="Q5204" s="9">
        <f>Table1[[#This Row],[delivery_date]]-Table1[[#This Row],[order_date]]</f>
        <v>2</v>
      </c>
    </row>
    <row r="5205" spans="1:17" x14ac:dyDescent="0.35">
      <c r="A5205" t="s">
        <v>5236</v>
      </c>
      <c r="B5205" t="s">
        <v>25</v>
      </c>
      <c r="C5205" t="s">
        <v>26</v>
      </c>
      <c r="D5205" s="2">
        <v>1474.09</v>
      </c>
      <c r="E5205">
        <v>0.27</v>
      </c>
      <c r="F5205">
        <v>5</v>
      </c>
      <c r="G5205" s="1">
        <v>45358</v>
      </c>
      <c r="H5205" s="1">
        <v>45360</v>
      </c>
      <c r="I5205" t="s">
        <v>15</v>
      </c>
      <c r="J5205" t="s">
        <v>22</v>
      </c>
      <c r="K5205" s="2">
        <v>300.25</v>
      </c>
      <c r="L5205" t="s">
        <v>48</v>
      </c>
      <c r="M5205">
        <f>YEAR(Table1[[#This Row],[order_date]])</f>
        <v>2024</v>
      </c>
      <c r="N5205">
        <f>MONTH(Table1[[#This Row],[order_date]])</f>
        <v>3</v>
      </c>
      <c r="O5205" s="3">
        <f>Table1[[#This Row],[sales]]-Table1[[#This Row],[profit]]</f>
        <v>1173.8399999999999</v>
      </c>
      <c r="P5205" s="3">
        <f>Table1[[#This Row],[sales]]*Table1[[#This Row],[quantity]]</f>
        <v>7370.45</v>
      </c>
      <c r="Q5205" s="9">
        <f>Table1[[#This Row],[delivery_date]]-Table1[[#This Row],[order_date]]</f>
        <v>2</v>
      </c>
    </row>
    <row r="5206" spans="1:17" x14ac:dyDescent="0.35">
      <c r="A5206" t="s">
        <v>5237</v>
      </c>
      <c r="B5206" t="s">
        <v>19</v>
      </c>
      <c r="C5206" t="s">
        <v>14</v>
      </c>
      <c r="D5206" s="2">
        <v>3700.79</v>
      </c>
      <c r="E5206">
        <v>0.27</v>
      </c>
      <c r="F5206">
        <v>3</v>
      </c>
      <c r="G5206" s="1">
        <v>45279</v>
      </c>
      <c r="H5206" s="1">
        <v>45280</v>
      </c>
      <c r="I5206" t="s">
        <v>21</v>
      </c>
      <c r="J5206" t="s">
        <v>22</v>
      </c>
      <c r="K5206" s="2">
        <v>827.91</v>
      </c>
      <c r="L5206" t="s">
        <v>39</v>
      </c>
      <c r="M5206">
        <f>YEAR(Table1[[#This Row],[order_date]])</f>
        <v>2023</v>
      </c>
      <c r="N5206">
        <f>MONTH(Table1[[#This Row],[order_date]])</f>
        <v>12</v>
      </c>
      <c r="O5206" s="3">
        <f>Table1[[#This Row],[sales]]-Table1[[#This Row],[profit]]</f>
        <v>2872.88</v>
      </c>
      <c r="P5206" s="3">
        <f>Table1[[#This Row],[sales]]*Table1[[#This Row],[quantity]]</f>
        <v>11102.369999999999</v>
      </c>
      <c r="Q5206" s="9">
        <f>Table1[[#This Row],[delivery_date]]-Table1[[#This Row],[order_date]]</f>
        <v>1</v>
      </c>
    </row>
    <row r="5207" spans="1:17" x14ac:dyDescent="0.35">
      <c r="A5207" t="s">
        <v>5238</v>
      </c>
      <c r="B5207" t="s">
        <v>25</v>
      </c>
      <c r="C5207" t="s">
        <v>33</v>
      </c>
      <c r="D5207" s="2">
        <v>292.87</v>
      </c>
      <c r="E5207">
        <v>0.36</v>
      </c>
      <c r="F5207">
        <v>3</v>
      </c>
      <c r="G5207" s="1">
        <v>45227</v>
      </c>
      <c r="H5207" s="1">
        <v>45232</v>
      </c>
      <c r="I5207" t="s">
        <v>31</v>
      </c>
      <c r="J5207" t="s">
        <v>22</v>
      </c>
      <c r="K5207" s="2">
        <v>47.03</v>
      </c>
      <c r="L5207" t="s">
        <v>17</v>
      </c>
      <c r="M5207">
        <f>YEAR(Table1[[#This Row],[order_date]])</f>
        <v>2023</v>
      </c>
      <c r="N5207">
        <f>MONTH(Table1[[#This Row],[order_date]])</f>
        <v>10</v>
      </c>
      <c r="O5207" s="3">
        <f>Table1[[#This Row],[sales]]-Table1[[#This Row],[profit]]</f>
        <v>245.84</v>
      </c>
      <c r="P5207" s="3">
        <f>Table1[[#This Row],[sales]]*Table1[[#This Row],[quantity]]</f>
        <v>878.61</v>
      </c>
      <c r="Q5207" s="9">
        <f>Table1[[#This Row],[delivery_date]]-Table1[[#This Row],[order_date]]</f>
        <v>5</v>
      </c>
    </row>
    <row r="5208" spans="1:17" x14ac:dyDescent="0.35">
      <c r="A5208" t="s">
        <v>5239</v>
      </c>
      <c r="B5208" t="s">
        <v>13</v>
      </c>
      <c r="C5208" t="s">
        <v>33</v>
      </c>
      <c r="D5208" s="2">
        <v>4010.95</v>
      </c>
      <c r="E5208">
        <v>0.4</v>
      </c>
      <c r="F5208">
        <v>5</v>
      </c>
      <c r="G5208" s="1">
        <v>45001</v>
      </c>
      <c r="H5208" s="1">
        <v>45003</v>
      </c>
      <c r="I5208" t="s">
        <v>15</v>
      </c>
      <c r="J5208" t="s">
        <v>27</v>
      </c>
      <c r="K5208" s="2">
        <v>1198.72</v>
      </c>
      <c r="L5208" t="s">
        <v>39</v>
      </c>
      <c r="M5208">
        <f>YEAR(Table1[[#This Row],[order_date]])</f>
        <v>2023</v>
      </c>
      <c r="N5208">
        <f>MONTH(Table1[[#This Row],[order_date]])</f>
        <v>3</v>
      </c>
      <c r="O5208" s="3">
        <f>Table1[[#This Row],[sales]]-Table1[[#This Row],[profit]]</f>
        <v>2812.2299999999996</v>
      </c>
      <c r="P5208" s="3">
        <f>Table1[[#This Row],[sales]]*Table1[[#This Row],[quantity]]</f>
        <v>20054.75</v>
      </c>
      <c r="Q5208" s="9">
        <f>Table1[[#This Row],[delivery_date]]-Table1[[#This Row],[order_date]]</f>
        <v>2</v>
      </c>
    </row>
    <row r="5209" spans="1:17" x14ac:dyDescent="0.35">
      <c r="A5209" t="s">
        <v>5240</v>
      </c>
      <c r="B5209" t="s">
        <v>25</v>
      </c>
      <c r="C5209" t="s">
        <v>33</v>
      </c>
      <c r="D5209" s="2">
        <v>3923.12</v>
      </c>
      <c r="E5209">
        <v>0.33</v>
      </c>
      <c r="F5209">
        <v>4</v>
      </c>
      <c r="G5209" s="1">
        <v>45169</v>
      </c>
      <c r="H5209" s="1">
        <v>45174</v>
      </c>
      <c r="I5209" t="s">
        <v>31</v>
      </c>
      <c r="J5209" t="s">
        <v>16</v>
      </c>
      <c r="K5209" s="2">
        <v>957.15</v>
      </c>
      <c r="L5209" t="s">
        <v>48</v>
      </c>
      <c r="M5209">
        <f>YEAR(Table1[[#This Row],[order_date]])</f>
        <v>2023</v>
      </c>
      <c r="N5209">
        <f>MONTH(Table1[[#This Row],[order_date]])</f>
        <v>8</v>
      </c>
      <c r="O5209" s="3">
        <f>Table1[[#This Row],[sales]]-Table1[[#This Row],[profit]]</f>
        <v>2965.97</v>
      </c>
      <c r="P5209" s="3">
        <f>Table1[[#This Row],[sales]]*Table1[[#This Row],[quantity]]</f>
        <v>15692.48</v>
      </c>
      <c r="Q5209" s="9">
        <f>Table1[[#This Row],[delivery_date]]-Table1[[#This Row],[order_date]]</f>
        <v>5</v>
      </c>
    </row>
    <row r="5210" spans="1:17" x14ac:dyDescent="0.35">
      <c r="A5210" t="s">
        <v>5241</v>
      </c>
      <c r="B5210" t="s">
        <v>13</v>
      </c>
      <c r="C5210" t="s">
        <v>20</v>
      </c>
      <c r="D5210" s="2">
        <v>3383.01</v>
      </c>
      <c r="E5210">
        <v>0.02</v>
      </c>
      <c r="F5210">
        <v>6</v>
      </c>
      <c r="G5210" s="1">
        <v>45297</v>
      </c>
      <c r="H5210" s="1">
        <v>45299</v>
      </c>
      <c r="I5210" t="s">
        <v>21</v>
      </c>
      <c r="J5210" t="s">
        <v>27</v>
      </c>
      <c r="K5210" s="2">
        <v>985.4</v>
      </c>
      <c r="L5210" t="s">
        <v>39</v>
      </c>
      <c r="M5210">
        <f>YEAR(Table1[[#This Row],[order_date]])</f>
        <v>2024</v>
      </c>
      <c r="N5210">
        <f>MONTH(Table1[[#This Row],[order_date]])</f>
        <v>1</v>
      </c>
      <c r="O5210" s="3">
        <f>Table1[[#This Row],[sales]]-Table1[[#This Row],[profit]]</f>
        <v>2397.61</v>
      </c>
      <c r="P5210" s="3">
        <f>Table1[[#This Row],[sales]]*Table1[[#This Row],[quantity]]</f>
        <v>20298.060000000001</v>
      </c>
      <c r="Q5210" s="9">
        <f>Table1[[#This Row],[delivery_date]]-Table1[[#This Row],[order_date]]</f>
        <v>2</v>
      </c>
    </row>
    <row r="5211" spans="1:17" x14ac:dyDescent="0.35">
      <c r="A5211" t="s">
        <v>5242</v>
      </c>
      <c r="B5211" t="s">
        <v>25</v>
      </c>
      <c r="C5211" t="s">
        <v>33</v>
      </c>
      <c r="D5211" s="2">
        <v>579.83000000000004</v>
      </c>
      <c r="E5211">
        <v>0.18</v>
      </c>
      <c r="F5211">
        <v>5</v>
      </c>
      <c r="G5211" s="1">
        <v>45225</v>
      </c>
      <c r="H5211" s="1">
        <v>45232</v>
      </c>
      <c r="I5211" t="s">
        <v>15</v>
      </c>
      <c r="J5211" t="s">
        <v>22</v>
      </c>
      <c r="K5211" s="2">
        <v>47.44</v>
      </c>
      <c r="L5211" t="s">
        <v>48</v>
      </c>
      <c r="M5211">
        <f>YEAR(Table1[[#This Row],[order_date]])</f>
        <v>2023</v>
      </c>
      <c r="N5211">
        <f>MONTH(Table1[[#This Row],[order_date]])</f>
        <v>10</v>
      </c>
      <c r="O5211" s="3">
        <f>Table1[[#This Row],[sales]]-Table1[[#This Row],[profit]]</f>
        <v>532.3900000000001</v>
      </c>
      <c r="P5211" s="3">
        <f>Table1[[#This Row],[sales]]*Table1[[#This Row],[quantity]]</f>
        <v>2899.15</v>
      </c>
      <c r="Q5211" s="9">
        <f>Table1[[#This Row],[delivery_date]]-Table1[[#This Row],[order_date]]</f>
        <v>7</v>
      </c>
    </row>
    <row r="5212" spans="1:17" x14ac:dyDescent="0.35">
      <c r="A5212" t="s">
        <v>5243</v>
      </c>
      <c r="B5212" t="s">
        <v>41</v>
      </c>
      <c r="C5212" t="s">
        <v>26</v>
      </c>
      <c r="D5212" s="2">
        <v>4986.97</v>
      </c>
      <c r="E5212">
        <v>0.28999999999999998</v>
      </c>
      <c r="F5212">
        <v>5</v>
      </c>
      <c r="G5212" s="1">
        <v>45207</v>
      </c>
      <c r="H5212" s="1">
        <v>45214</v>
      </c>
      <c r="I5212" t="s">
        <v>31</v>
      </c>
      <c r="J5212" t="s">
        <v>16</v>
      </c>
      <c r="K5212" s="2">
        <v>277.89999999999998</v>
      </c>
      <c r="L5212" t="s">
        <v>39</v>
      </c>
      <c r="M5212">
        <f>YEAR(Table1[[#This Row],[order_date]])</f>
        <v>2023</v>
      </c>
      <c r="N5212">
        <f>MONTH(Table1[[#This Row],[order_date]])</f>
        <v>10</v>
      </c>
      <c r="O5212" s="3">
        <f>Table1[[#This Row],[sales]]-Table1[[#This Row],[profit]]</f>
        <v>4709.0700000000006</v>
      </c>
      <c r="P5212" s="3">
        <f>Table1[[#This Row],[sales]]*Table1[[#This Row],[quantity]]</f>
        <v>24934.850000000002</v>
      </c>
      <c r="Q5212" s="9">
        <f>Table1[[#This Row],[delivery_date]]-Table1[[#This Row],[order_date]]</f>
        <v>7</v>
      </c>
    </row>
    <row r="5213" spans="1:17" x14ac:dyDescent="0.35">
      <c r="A5213" t="s">
        <v>5244</v>
      </c>
      <c r="B5213" t="s">
        <v>25</v>
      </c>
      <c r="C5213" t="s">
        <v>20</v>
      </c>
      <c r="D5213" s="2">
        <v>3806.41</v>
      </c>
      <c r="E5213">
        <v>0.25</v>
      </c>
      <c r="F5213">
        <v>3</v>
      </c>
      <c r="G5213" s="1">
        <v>45453</v>
      </c>
      <c r="H5213" s="1">
        <v>45459</v>
      </c>
      <c r="I5213" t="s">
        <v>21</v>
      </c>
      <c r="J5213" t="s">
        <v>27</v>
      </c>
      <c r="K5213" s="2">
        <v>688.47</v>
      </c>
      <c r="L5213" t="s">
        <v>39</v>
      </c>
      <c r="M5213">
        <f>YEAR(Table1[[#This Row],[order_date]])</f>
        <v>2024</v>
      </c>
      <c r="N5213">
        <f>MONTH(Table1[[#This Row],[order_date]])</f>
        <v>6</v>
      </c>
      <c r="O5213" s="3">
        <f>Table1[[#This Row],[sales]]-Table1[[#This Row],[profit]]</f>
        <v>3117.9399999999996</v>
      </c>
      <c r="P5213" s="3">
        <f>Table1[[#This Row],[sales]]*Table1[[#This Row],[quantity]]</f>
        <v>11419.23</v>
      </c>
      <c r="Q5213" s="9">
        <f>Table1[[#This Row],[delivery_date]]-Table1[[#This Row],[order_date]]</f>
        <v>6</v>
      </c>
    </row>
    <row r="5214" spans="1:17" x14ac:dyDescent="0.35">
      <c r="A5214" t="s">
        <v>5245</v>
      </c>
      <c r="B5214" t="s">
        <v>41</v>
      </c>
      <c r="C5214" t="s">
        <v>33</v>
      </c>
      <c r="D5214" s="2">
        <v>3700.55</v>
      </c>
      <c r="E5214">
        <v>0.02</v>
      </c>
      <c r="F5214">
        <v>4</v>
      </c>
      <c r="G5214" s="1">
        <v>45448</v>
      </c>
      <c r="H5214" s="1">
        <v>45455</v>
      </c>
      <c r="I5214" t="s">
        <v>31</v>
      </c>
      <c r="J5214" t="s">
        <v>16</v>
      </c>
      <c r="K5214" s="2">
        <v>861.78</v>
      </c>
      <c r="L5214" t="s">
        <v>34</v>
      </c>
      <c r="M5214">
        <f>YEAR(Table1[[#This Row],[order_date]])</f>
        <v>2024</v>
      </c>
      <c r="N5214">
        <f>MONTH(Table1[[#This Row],[order_date]])</f>
        <v>6</v>
      </c>
      <c r="O5214" s="3">
        <f>Table1[[#This Row],[sales]]-Table1[[#This Row],[profit]]</f>
        <v>2838.7700000000004</v>
      </c>
      <c r="P5214" s="3">
        <f>Table1[[#This Row],[sales]]*Table1[[#This Row],[quantity]]</f>
        <v>14802.2</v>
      </c>
      <c r="Q5214" s="9">
        <f>Table1[[#This Row],[delivery_date]]-Table1[[#This Row],[order_date]]</f>
        <v>7</v>
      </c>
    </row>
    <row r="5215" spans="1:17" x14ac:dyDescent="0.35">
      <c r="A5215" t="s">
        <v>5246</v>
      </c>
      <c r="B5215" t="s">
        <v>41</v>
      </c>
      <c r="C5215" t="s">
        <v>26</v>
      </c>
      <c r="D5215" s="2">
        <v>413.64</v>
      </c>
      <c r="E5215">
        <v>0.49</v>
      </c>
      <c r="F5215">
        <v>3</v>
      </c>
      <c r="G5215" s="1">
        <v>45330</v>
      </c>
      <c r="H5215" s="1">
        <v>45335</v>
      </c>
      <c r="I5215" t="s">
        <v>21</v>
      </c>
      <c r="J5215" t="s">
        <v>27</v>
      </c>
      <c r="K5215" s="2">
        <v>106.82</v>
      </c>
      <c r="L5215" t="s">
        <v>28</v>
      </c>
      <c r="M5215">
        <f>YEAR(Table1[[#This Row],[order_date]])</f>
        <v>2024</v>
      </c>
      <c r="N5215">
        <f>MONTH(Table1[[#This Row],[order_date]])</f>
        <v>2</v>
      </c>
      <c r="O5215" s="3">
        <f>Table1[[#This Row],[sales]]-Table1[[#This Row],[profit]]</f>
        <v>306.82</v>
      </c>
      <c r="P5215" s="3">
        <f>Table1[[#This Row],[sales]]*Table1[[#This Row],[quantity]]</f>
        <v>1240.92</v>
      </c>
      <c r="Q5215" s="9">
        <f>Table1[[#This Row],[delivery_date]]-Table1[[#This Row],[order_date]]</f>
        <v>5</v>
      </c>
    </row>
    <row r="5216" spans="1:17" x14ac:dyDescent="0.35">
      <c r="A5216" t="s">
        <v>5247</v>
      </c>
      <c r="B5216" t="s">
        <v>19</v>
      </c>
      <c r="C5216" t="s">
        <v>26</v>
      </c>
      <c r="D5216" s="2">
        <v>2053.66</v>
      </c>
      <c r="E5216">
        <v>0.48</v>
      </c>
      <c r="F5216">
        <v>3</v>
      </c>
      <c r="G5216" s="1">
        <v>45198</v>
      </c>
      <c r="H5216" s="1">
        <v>45202</v>
      </c>
      <c r="I5216" t="s">
        <v>31</v>
      </c>
      <c r="J5216" t="s">
        <v>16</v>
      </c>
      <c r="K5216" s="2">
        <v>538.48</v>
      </c>
      <c r="L5216" t="s">
        <v>39</v>
      </c>
      <c r="M5216">
        <f>YEAR(Table1[[#This Row],[order_date]])</f>
        <v>2023</v>
      </c>
      <c r="N5216">
        <f>MONTH(Table1[[#This Row],[order_date]])</f>
        <v>9</v>
      </c>
      <c r="O5216" s="3">
        <f>Table1[[#This Row],[sales]]-Table1[[#This Row],[profit]]</f>
        <v>1515.1799999999998</v>
      </c>
      <c r="P5216" s="3">
        <f>Table1[[#This Row],[sales]]*Table1[[#This Row],[quantity]]</f>
        <v>6160.98</v>
      </c>
      <c r="Q5216" s="9">
        <f>Table1[[#This Row],[delivery_date]]-Table1[[#This Row],[order_date]]</f>
        <v>4</v>
      </c>
    </row>
    <row r="5217" spans="1:17" x14ac:dyDescent="0.35">
      <c r="A5217" t="s">
        <v>5248</v>
      </c>
      <c r="B5217" t="s">
        <v>41</v>
      </c>
      <c r="C5217" t="s">
        <v>36</v>
      </c>
      <c r="D5217" s="2">
        <v>522.25</v>
      </c>
      <c r="E5217">
        <v>0.39</v>
      </c>
      <c r="F5217">
        <v>9</v>
      </c>
      <c r="G5217" s="1">
        <v>45307</v>
      </c>
      <c r="H5217" s="1">
        <v>45309</v>
      </c>
      <c r="I5217" t="s">
        <v>21</v>
      </c>
      <c r="J5217" t="s">
        <v>27</v>
      </c>
      <c r="K5217" s="2">
        <v>63.58</v>
      </c>
      <c r="L5217" t="s">
        <v>48</v>
      </c>
      <c r="M5217">
        <f>YEAR(Table1[[#This Row],[order_date]])</f>
        <v>2024</v>
      </c>
      <c r="N5217">
        <f>MONTH(Table1[[#This Row],[order_date]])</f>
        <v>1</v>
      </c>
      <c r="O5217" s="3">
        <f>Table1[[#This Row],[sales]]-Table1[[#This Row],[profit]]</f>
        <v>458.67</v>
      </c>
      <c r="P5217" s="3">
        <f>Table1[[#This Row],[sales]]*Table1[[#This Row],[quantity]]</f>
        <v>4700.25</v>
      </c>
      <c r="Q5217" s="9">
        <f>Table1[[#This Row],[delivery_date]]-Table1[[#This Row],[order_date]]</f>
        <v>2</v>
      </c>
    </row>
    <row r="5218" spans="1:17" x14ac:dyDescent="0.35">
      <c r="A5218" t="s">
        <v>5249</v>
      </c>
      <c r="B5218" t="s">
        <v>41</v>
      </c>
      <c r="C5218" t="s">
        <v>26</v>
      </c>
      <c r="D5218" s="2">
        <v>1869.08</v>
      </c>
      <c r="E5218">
        <v>0.03</v>
      </c>
      <c r="F5218">
        <v>6</v>
      </c>
      <c r="G5218" s="1">
        <v>45024</v>
      </c>
      <c r="H5218" s="1">
        <v>45026</v>
      </c>
      <c r="I5218" t="s">
        <v>21</v>
      </c>
      <c r="J5218" t="s">
        <v>16</v>
      </c>
      <c r="K5218" s="2">
        <v>448.18</v>
      </c>
      <c r="L5218" t="s">
        <v>28</v>
      </c>
      <c r="M5218">
        <f>YEAR(Table1[[#This Row],[order_date]])</f>
        <v>2023</v>
      </c>
      <c r="N5218">
        <f>MONTH(Table1[[#This Row],[order_date]])</f>
        <v>4</v>
      </c>
      <c r="O5218" s="3">
        <f>Table1[[#This Row],[sales]]-Table1[[#This Row],[profit]]</f>
        <v>1420.8999999999999</v>
      </c>
      <c r="P5218" s="3">
        <f>Table1[[#This Row],[sales]]*Table1[[#This Row],[quantity]]</f>
        <v>11214.48</v>
      </c>
      <c r="Q5218" s="9">
        <f>Table1[[#This Row],[delivery_date]]-Table1[[#This Row],[order_date]]</f>
        <v>2</v>
      </c>
    </row>
    <row r="5219" spans="1:17" x14ac:dyDescent="0.35">
      <c r="A5219" t="s">
        <v>5250</v>
      </c>
      <c r="B5219" t="s">
        <v>25</v>
      </c>
      <c r="C5219" t="s">
        <v>14</v>
      </c>
      <c r="D5219" s="2">
        <v>2895.38</v>
      </c>
      <c r="E5219">
        <v>0.22</v>
      </c>
      <c r="F5219">
        <v>2</v>
      </c>
      <c r="G5219" s="1">
        <v>45139</v>
      </c>
      <c r="H5219" s="1">
        <v>45142</v>
      </c>
      <c r="I5219" t="s">
        <v>15</v>
      </c>
      <c r="J5219" t="s">
        <v>22</v>
      </c>
      <c r="K5219" s="2">
        <v>258.68</v>
      </c>
      <c r="L5219" t="s">
        <v>28</v>
      </c>
      <c r="M5219">
        <f>YEAR(Table1[[#This Row],[order_date]])</f>
        <v>2023</v>
      </c>
      <c r="N5219">
        <f>MONTH(Table1[[#This Row],[order_date]])</f>
        <v>8</v>
      </c>
      <c r="O5219" s="3">
        <f>Table1[[#This Row],[sales]]-Table1[[#This Row],[profit]]</f>
        <v>2636.7000000000003</v>
      </c>
      <c r="P5219" s="3">
        <f>Table1[[#This Row],[sales]]*Table1[[#This Row],[quantity]]</f>
        <v>5790.76</v>
      </c>
      <c r="Q5219" s="9">
        <f>Table1[[#This Row],[delivery_date]]-Table1[[#This Row],[order_date]]</f>
        <v>3</v>
      </c>
    </row>
    <row r="5220" spans="1:17" x14ac:dyDescent="0.35">
      <c r="A5220" t="s">
        <v>5251</v>
      </c>
      <c r="B5220" t="s">
        <v>13</v>
      </c>
      <c r="C5220" t="s">
        <v>33</v>
      </c>
      <c r="D5220" s="2">
        <v>4406.47</v>
      </c>
      <c r="E5220">
        <v>0.2</v>
      </c>
      <c r="F5220">
        <v>1</v>
      </c>
      <c r="G5220" s="1">
        <v>44972</v>
      </c>
      <c r="H5220" s="1">
        <v>44974</v>
      </c>
      <c r="I5220" t="s">
        <v>31</v>
      </c>
      <c r="J5220" t="s">
        <v>22</v>
      </c>
      <c r="K5220" s="2">
        <v>792.39</v>
      </c>
      <c r="L5220" t="s">
        <v>17</v>
      </c>
      <c r="M5220">
        <f>YEAR(Table1[[#This Row],[order_date]])</f>
        <v>2023</v>
      </c>
      <c r="N5220">
        <f>MONTH(Table1[[#This Row],[order_date]])</f>
        <v>2</v>
      </c>
      <c r="O5220" s="3">
        <f>Table1[[#This Row],[sales]]-Table1[[#This Row],[profit]]</f>
        <v>3614.0800000000004</v>
      </c>
      <c r="P5220" s="3">
        <f>Table1[[#This Row],[sales]]*Table1[[#This Row],[quantity]]</f>
        <v>4406.47</v>
      </c>
      <c r="Q5220" s="9">
        <f>Table1[[#This Row],[delivery_date]]-Table1[[#This Row],[order_date]]</f>
        <v>2</v>
      </c>
    </row>
    <row r="5221" spans="1:17" x14ac:dyDescent="0.35">
      <c r="A5221" t="s">
        <v>5252</v>
      </c>
      <c r="B5221" t="s">
        <v>19</v>
      </c>
      <c r="C5221" t="s">
        <v>33</v>
      </c>
      <c r="D5221" s="2">
        <v>1486.39</v>
      </c>
      <c r="E5221">
        <v>0.28000000000000003</v>
      </c>
      <c r="F5221">
        <v>3</v>
      </c>
      <c r="G5221" s="1">
        <v>45562</v>
      </c>
      <c r="H5221" s="1">
        <v>45565</v>
      </c>
      <c r="I5221" t="s">
        <v>15</v>
      </c>
      <c r="J5221" t="s">
        <v>22</v>
      </c>
      <c r="K5221" s="2">
        <v>161.79</v>
      </c>
      <c r="L5221" t="s">
        <v>17</v>
      </c>
      <c r="M5221">
        <f>YEAR(Table1[[#This Row],[order_date]])</f>
        <v>2024</v>
      </c>
      <c r="N5221">
        <f>MONTH(Table1[[#This Row],[order_date]])</f>
        <v>9</v>
      </c>
      <c r="O5221" s="3">
        <f>Table1[[#This Row],[sales]]-Table1[[#This Row],[profit]]</f>
        <v>1324.6000000000001</v>
      </c>
      <c r="P5221" s="3">
        <f>Table1[[#This Row],[sales]]*Table1[[#This Row],[quantity]]</f>
        <v>4459.17</v>
      </c>
      <c r="Q5221" s="9">
        <f>Table1[[#This Row],[delivery_date]]-Table1[[#This Row],[order_date]]</f>
        <v>3</v>
      </c>
    </row>
    <row r="5222" spans="1:17" x14ac:dyDescent="0.35">
      <c r="A5222" t="s">
        <v>5253</v>
      </c>
      <c r="B5222" t="s">
        <v>41</v>
      </c>
      <c r="C5222" t="s">
        <v>33</v>
      </c>
      <c r="D5222" s="2">
        <v>3154.73</v>
      </c>
      <c r="E5222">
        <v>0.03</v>
      </c>
      <c r="F5222">
        <v>3</v>
      </c>
      <c r="G5222" s="1">
        <v>45430</v>
      </c>
      <c r="H5222" s="1">
        <v>45436</v>
      </c>
      <c r="I5222" t="s">
        <v>31</v>
      </c>
      <c r="J5222" t="s">
        <v>27</v>
      </c>
      <c r="K5222" s="2">
        <v>340.46</v>
      </c>
      <c r="L5222" t="s">
        <v>39</v>
      </c>
      <c r="M5222">
        <f>YEAR(Table1[[#This Row],[order_date]])</f>
        <v>2024</v>
      </c>
      <c r="N5222">
        <f>MONTH(Table1[[#This Row],[order_date]])</f>
        <v>5</v>
      </c>
      <c r="O5222" s="3">
        <f>Table1[[#This Row],[sales]]-Table1[[#This Row],[profit]]</f>
        <v>2814.27</v>
      </c>
      <c r="P5222" s="3">
        <f>Table1[[#This Row],[sales]]*Table1[[#This Row],[quantity]]</f>
        <v>9464.19</v>
      </c>
      <c r="Q5222" s="9">
        <f>Table1[[#This Row],[delivery_date]]-Table1[[#This Row],[order_date]]</f>
        <v>6</v>
      </c>
    </row>
    <row r="5223" spans="1:17" x14ac:dyDescent="0.35">
      <c r="A5223" t="s">
        <v>5254</v>
      </c>
      <c r="B5223" t="s">
        <v>19</v>
      </c>
      <c r="C5223" t="s">
        <v>26</v>
      </c>
      <c r="D5223" s="2">
        <v>906.79</v>
      </c>
      <c r="E5223">
        <v>0.21</v>
      </c>
      <c r="F5223">
        <v>4</v>
      </c>
      <c r="G5223" s="1">
        <v>45158</v>
      </c>
      <c r="H5223" s="1">
        <v>45159</v>
      </c>
      <c r="I5223" t="s">
        <v>15</v>
      </c>
      <c r="J5223" t="s">
        <v>16</v>
      </c>
      <c r="K5223" s="2">
        <v>113.28</v>
      </c>
      <c r="L5223" t="s">
        <v>48</v>
      </c>
      <c r="M5223">
        <f>YEAR(Table1[[#This Row],[order_date]])</f>
        <v>2023</v>
      </c>
      <c r="N5223">
        <f>MONTH(Table1[[#This Row],[order_date]])</f>
        <v>8</v>
      </c>
      <c r="O5223" s="3">
        <f>Table1[[#This Row],[sales]]-Table1[[#This Row],[profit]]</f>
        <v>793.51</v>
      </c>
      <c r="P5223" s="3">
        <f>Table1[[#This Row],[sales]]*Table1[[#This Row],[quantity]]</f>
        <v>3627.16</v>
      </c>
      <c r="Q5223" s="9">
        <f>Table1[[#This Row],[delivery_date]]-Table1[[#This Row],[order_date]]</f>
        <v>1</v>
      </c>
    </row>
    <row r="5224" spans="1:17" x14ac:dyDescent="0.35">
      <c r="A5224" t="s">
        <v>5255</v>
      </c>
      <c r="B5224" t="s">
        <v>25</v>
      </c>
      <c r="C5224" t="s">
        <v>26</v>
      </c>
      <c r="D5224" s="2">
        <v>1834.42</v>
      </c>
      <c r="E5224">
        <v>0.38</v>
      </c>
      <c r="F5224">
        <v>4</v>
      </c>
      <c r="G5224" s="1">
        <v>45055</v>
      </c>
      <c r="H5224" s="1">
        <v>45058</v>
      </c>
      <c r="I5224" t="s">
        <v>31</v>
      </c>
      <c r="J5224" t="s">
        <v>22</v>
      </c>
      <c r="K5224" s="2">
        <v>232.7</v>
      </c>
      <c r="L5224" t="s">
        <v>39</v>
      </c>
      <c r="M5224">
        <f>YEAR(Table1[[#This Row],[order_date]])</f>
        <v>2023</v>
      </c>
      <c r="N5224">
        <f>MONTH(Table1[[#This Row],[order_date]])</f>
        <v>5</v>
      </c>
      <c r="O5224" s="3">
        <f>Table1[[#This Row],[sales]]-Table1[[#This Row],[profit]]</f>
        <v>1601.72</v>
      </c>
      <c r="P5224" s="3">
        <f>Table1[[#This Row],[sales]]*Table1[[#This Row],[quantity]]</f>
        <v>7337.68</v>
      </c>
      <c r="Q5224" s="9">
        <f>Table1[[#This Row],[delivery_date]]-Table1[[#This Row],[order_date]]</f>
        <v>3</v>
      </c>
    </row>
    <row r="5225" spans="1:17" x14ac:dyDescent="0.35">
      <c r="A5225" t="s">
        <v>5256</v>
      </c>
      <c r="B5225" t="s">
        <v>41</v>
      </c>
      <c r="C5225" t="s">
        <v>33</v>
      </c>
      <c r="D5225" s="2">
        <v>4741.46</v>
      </c>
      <c r="E5225">
        <v>0.5</v>
      </c>
      <c r="F5225">
        <v>5</v>
      </c>
      <c r="G5225" s="1">
        <v>45238</v>
      </c>
      <c r="H5225" s="1">
        <v>45239</v>
      </c>
      <c r="I5225" t="s">
        <v>21</v>
      </c>
      <c r="J5225" t="s">
        <v>27</v>
      </c>
      <c r="K5225" s="2">
        <v>633.96</v>
      </c>
      <c r="L5225" t="s">
        <v>48</v>
      </c>
      <c r="M5225">
        <f>YEAR(Table1[[#This Row],[order_date]])</f>
        <v>2023</v>
      </c>
      <c r="N5225">
        <f>MONTH(Table1[[#This Row],[order_date]])</f>
        <v>11</v>
      </c>
      <c r="O5225" s="3">
        <f>Table1[[#This Row],[sales]]-Table1[[#This Row],[profit]]</f>
        <v>4107.5</v>
      </c>
      <c r="P5225" s="3">
        <f>Table1[[#This Row],[sales]]*Table1[[#This Row],[quantity]]</f>
        <v>23707.3</v>
      </c>
      <c r="Q5225" s="9">
        <f>Table1[[#This Row],[delivery_date]]-Table1[[#This Row],[order_date]]</f>
        <v>1</v>
      </c>
    </row>
    <row r="5226" spans="1:17" x14ac:dyDescent="0.35">
      <c r="A5226" t="s">
        <v>5257</v>
      </c>
      <c r="B5226" t="s">
        <v>25</v>
      </c>
      <c r="C5226" t="s">
        <v>20</v>
      </c>
      <c r="D5226" s="2">
        <v>3763.44</v>
      </c>
      <c r="E5226">
        <v>0.3</v>
      </c>
      <c r="F5226">
        <v>4</v>
      </c>
      <c r="G5226" s="1">
        <v>44972</v>
      </c>
      <c r="H5226" s="1">
        <v>44974</v>
      </c>
      <c r="I5226" t="s">
        <v>15</v>
      </c>
      <c r="J5226" t="s">
        <v>27</v>
      </c>
      <c r="K5226" s="2">
        <v>1047.53</v>
      </c>
      <c r="L5226" t="s">
        <v>23</v>
      </c>
      <c r="M5226">
        <f>YEAR(Table1[[#This Row],[order_date]])</f>
        <v>2023</v>
      </c>
      <c r="N5226">
        <f>MONTH(Table1[[#This Row],[order_date]])</f>
        <v>2</v>
      </c>
      <c r="O5226" s="3">
        <f>Table1[[#This Row],[sales]]-Table1[[#This Row],[profit]]</f>
        <v>2715.91</v>
      </c>
      <c r="P5226" s="3">
        <f>Table1[[#This Row],[sales]]*Table1[[#This Row],[quantity]]</f>
        <v>15053.76</v>
      </c>
      <c r="Q5226" s="9">
        <f>Table1[[#This Row],[delivery_date]]-Table1[[#This Row],[order_date]]</f>
        <v>2</v>
      </c>
    </row>
    <row r="5227" spans="1:17" x14ac:dyDescent="0.35">
      <c r="A5227" t="s">
        <v>5258</v>
      </c>
      <c r="B5227" t="s">
        <v>19</v>
      </c>
      <c r="C5227" t="s">
        <v>20</v>
      </c>
      <c r="D5227" s="2">
        <v>2774.45</v>
      </c>
      <c r="E5227">
        <v>0.47</v>
      </c>
      <c r="F5227">
        <v>2</v>
      </c>
      <c r="G5227" s="1">
        <v>45372</v>
      </c>
      <c r="H5227" s="1">
        <v>45375</v>
      </c>
      <c r="I5227" t="s">
        <v>31</v>
      </c>
      <c r="J5227" t="s">
        <v>27</v>
      </c>
      <c r="K5227" s="2">
        <v>615.14</v>
      </c>
      <c r="L5227" t="s">
        <v>28</v>
      </c>
      <c r="M5227">
        <f>YEAR(Table1[[#This Row],[order_date]])</f>
        <v>2024</v>
      </c>
      <c r="N5227">
        <f>MONTH(Table1[[#This Row],[order_date]])</f>
        <v>3</v>
      </c>
      <c r="O5227" s="3">
        <f>Table1[[#This Row],[sales]]-Table1[[#This Row],[profit]]</f>
        <v>2159.31</v>
      </c>
      <c r="P5227" s="3">
        <f>Table1[[#This Row],[sales]]*Table1[[#This Row],[quantity]]</f>
        <v>5548.9</v>
      </c>
      <c r="Q5227" s="9">
        <f>Table1[[#This Row],[delivery_date]]-Table1[[#This Row],[order_date]]</f>
        <v>3</v>
      </c>
    </row>
    <row r="5228" spans="1:17" x14ac:dyDescent="0.35">
      <c r="A5228" t="s">
        <v>5259</v>
      </c>
      <c r="B5228" t="s">
        <v>25</v>
      </c>
      <c r="C5228" t="s">
        <v>14</v>
      </c>
      <c r="D5228" s="2">
        <v>1333.31</v>
      </c>
      <c r="E5228">
        <v>0.5</v>
      </c>
      <c r="F5228">
        <v>1</v>
      </c>
      <c r="G5228" s="1">
        <v>45388</v>
      </c>
      <c r="H5228" s="1">
        <v>45389</v>
      </c>
      <c r="I5228" t="s">
        <v>31</v>
      </c>
      <c r="J5228" t="s">
        <v>16</v>
      </c>
      <c r="K5228" s="2">
        <v>68.13</v>
      </c>
      <c r="L5228" t="s">
        <v>34</v>
      </c>
      <c r="M5228">
        <f>YEAR(Table1[[#This Row],[order_date]])</f>
        <v>2024</v>
      </c>
      <c r="N5228">
        <f>MONTH(Table1[[#This Row],[order_date]])</f>
        <v>4</v>
      </c>
      <c r="O5228" s="3">
        <f>Table1[[#This Row],[sales]]-Table1[[#This Row],[profit]]</f>
        <v>1265.1799999999998</v>
      </c>
      <c r="P5228" s="3">
        <f>Table1[[#This Row],[sales]]*Table1[[#This Row],[quantity]]</f>
        <v>1333.31</v>
      </c>
      <c r="Q5228" s="9">
        <f>Table1[[#This Row],[delivery_date]]-Table1[[#This Row],[order_date]]</f>
        <v>1</v>
      </c>
    </row>
    <row r="5229" spans="1:17" x14ac:dyDescent="0.35">
      <c r="A5229" t="s">
        <v>5260</v>
      </c>
      <c r="B5229" t="s">
        <v>19</v>
      </c>
      <c r="C5229" t="s">
        <v>36</v>
      </c>
      <c r="D5229" s="2">
        <v>1960.56</v>
      </c>
      <c r="E5229">
        <v>0.22</v>
      </c>
      <c r="F5229">
        <v>7</v>
      </c>
      <c r="G5229" s="1">
        <v>45371</v>
      </c>
      <c r="H5229" s="1">
        <v>45377</v>
      </c>
      <c r="I5229" t="s">
        <v>15</v>
      </c>
      <c r="J5229" t="s">
        <v>16</v>
      </c>
      <c r="K5229" s="2">
        <v>294.77999999999997</v>
      </c>
      <c r="L5229" t="s">
        <v>39</v>
      </c>
      <c r="M5229">
        <f>YEAR(Table1[[#This Row],[order_date]])</f>
        <v>2024</v>
      </c>
      <c r="N5229">
        <f>MONTH(Table1[[#This Row],[order_date]])</f>
        <v>3</v>
      </c>
      <c r="O5229" s="3">
        <f>Table1[[#This Row],[sales]]-Table1[[#This Row],[profit]]</f>
        <v>1665.78</v>
      </c>
      <c r="P5229" s="3">
        <f>Table1[[#This Row],[sales]]*Table1[[#This Row],[quantity]]</f>
        <v>13723.92</v>
      </c>
      <c r="Q5229" s="9">
        <f>Table1[[#This Row],[delivery_date]]-Table1[[#This Row],[order_date]]</f>
        <v>6</v>
      </c>
    </row>
    <row r="5230" spans="1:17" x14ac:dyDescent="0.35">
      <c r="A5230" t="s">
        <v>5261</v>
      </c>
      <c r="B5230" t="s">
        <v>25</v>
      </c>
      <c r="C5230" t="s">
        <v>14</v>
      </c>
      <c r="D5230" s="2">
        <v>867.8</v>
      </c>
      <c r="E5230">
        <v>0.33</v>
      </c>
      <c r="F5230">
        <v>9</v>
      </c>
      <c r="G5230" s="1">
        <v>45479</v>
      </c>
      <c r="H5230" s="1">
        <v>45482</v>
      </c>
      <c r="I5230" t="s">
        <v>21</v>
      </c>
      <c r="J5230" t="s">
        <v>16</v>
      </c>
      <c r="K5230" s="2">
        <v>79.19</v>
      </c>
      <c r="L5230" t="s">
        <v>28</v>
      </c>
      <c r="M5230">
        <f>YEAR(Table1[[#This Row],[order_date]])</f>
        <v>2024</v>
      </c>
      <c r="N5230">
        <f>MONTH(Table1[[#This Row],[order_date]])</f>
        <v>7</v>
      </c>
      <c r="O5230" s="3">
        <f>Table1[[#This Row],[sales]]-Table1[[#This Row],[profit]]</f>
        <v>788.6099999999999</v>
      </c>
      <c r="P5230" s="3">
        <f>Table1[[#This Row],[sales]]*Table1[[#This Row],[quantity]]</f>
        <v>7810.2</v>
      </c>
      <c r="Q5230" s="9">
        <f>Table1[[#This Row],[delivery_date]]-Table1[[#This Row],[order_date]]</f>
        <v>3</v>
      </c>
    </row>
    <row r="5231" spans="1:17" x14ac:dyDescent="0.35">
      <c r="A5231" t="s">
        <v>5262</v>
      </c>
      <c r="B5231" t="s">
        <v>19</v>
      </c>
      <c r="C5231" t="s">
        <v>33</v>
      </c>
      <c r="D5231" s="2">
        <v>1831.99</v>
      </c>
      <c r="E5231">
        <v>0.11</v>
      </c>
      <c r="F5231">
        <v>9</v>
      </c>
      <c r="G5231" s="1">
        <v>45069</v>
      </c>
      <c r="H5231" s="1">
        <v>45070</v>
      </c>
      <c r="I5231" t="s">
        <v>31</v>
      </c>
      <c r="J5231" t="s">
        <v>16</v>
      </c>
      <c r="K5231" s="2">
        <v>421.91</v>
      </c>
      <c r="L5231" t="s">
        <v>39</v>
      </c>
      <c r="M5231">
        <f>YEAR(Table1[[#This Row],[order_date]])</f>
        <v>2023</v>
      </c>
      <c r="N5231">
        <f>MONTH(Table1[[#This Row],[order_date]])</f>
        <v>5</v>
      </c>
      <c r="O5231" s="3">
        <f>Table1[[#This Row],[sales]]-Table1[[#This Row],[profit]]</f>
        <v>1410.08</v>
      </c>
      <c r="P5231" s="3">
        <f>Table1[[#This Row],[sales]]*Table1[[#This Row],[quantity]]</f>
        <v>16487.91</v>
      </c>
      <c r="Q5231" s="9">
        <f>Table1[[#This Row],[delivery_date]]-Table1[[#This Row],[order_date]]</f>
        <v>1</v>
      </c>
    </row>
    <row r="5232" spans="1:17" x14ac:dyDescent="0.35">
      <c r="A5232" t="s">
        <v>5263</v>
      </c>
      <c r="B5232" t="s">
        <v>13</v>
      </c>
      <c r="C5232" t="s">
        <v>33</v>
      </c>
      <c r="D5232" s="2">
        <v>838.1</v>
      </c>
      <c r="E5232">
        <v>0.24</v>
      </c>
      <c r="F5232">
        <v>1</v>
      </c>
      <c r="G5232" s="1">
        <v>45482</v>
      </c>
      <c r="H5232" s="1">
        <v>45485</v>
      </c>
      <c r="I5232" t="s">
        <v>31</v>
      </c>
      <c r="J5232" t="s">
        <v>16</v>
      </c>
      <c r="K5232" s="2">
        <v>247.77</v>
      </c>
      <c r="L5232" t="s">
        <v>48</v>
      </c>
      <c r="M5232">
        <f>YEAR(Table1[[#This Row],[order_date]])</f>
        <v>2024</v>
      </c>
      <c r="N5232">
        <f>MONTH(Table1[[#This Row],[order_date]])</f>
        <v>7</v>
      </c>
      <c r="O5232" s="3">
        <f>Table1[[#This Row],[sales]]-Table1[[#This Row],[profit]]</f>
        <v>590.33000000000004</v>
      </c>
      <c r="P5232" s="3">
        <f>Table1[[#This Row],[sales]]*Table1[[#This Row],[quantity]]</f>
        <v>838.1</v>
      </c>
      <c r="Q5232" s="9">
        <f>Table1[[#This Row],[delivery_date]]-Table1[[#This Row],[order_date]]</f>
        <v>3</v>
      </c>
    </row>
    <row r="5233" spans="1:17" x14ac:dyDescent="0.35">
      <c r="A5233" t="s">
        <v>5264</v>
      </c>
      <c r="B5233" t="s">
        <v>25</v>
      </c>
      <c r="C5233" t="s">
        <v>33</v>
      </c>
      <c r="D5233" s="2">
        <v>3997</v>
      </c>
      <c r="E5233">
        <v>0.04</v>
      </c>
      <c r="F5233">
        <v>9</v>
      </c>
      <c r="G5233" s="1">
        <v>45181</v>
      </c>
      <c r="H5233" s="1">
        <v>45187</v>
      </c>
      <c r="I5233" t="s">
        <v>21</v>
      </c>
      <c r="J5233" t="s">
        <v>27</v>
      </c>
      <c r="K5233" s="2">
        <v>698.27</v>
      </c>
      <c r="L5233" t="s">
        <v>39</v>
      </c>
      <c r="M5233">
        <f>YEAR(Table1[[#This Row],[order_date]])</f>
        <v>2023</v>
      </c>
      <c r="N5233">
        <f>MONTH(Table1[[#This Row],[order_date]])</f>
        <v>9</v>
      </c>
      <c r="O5233" s="3">
        <f>Table1[[#This Row],[sales]]-Table1[[#This Row],[profit]]</f>
        <v>3298.73</v>
      </c>
      <c r="P5233" s="3">
        <f>Table1[[#This Row],[sales]]*Table1[[#This Row],[quantity]]</f>
        <v>35973</v>
      </c>
      <c r="Q5233" s="9">
        <f>Table1[[#This Row],[delivery_date]]-Table1[[#This Row],[order_date]]</f>
        <v>6</v>
      </c>
    </row>
    <row r="5234" spans="1:17" x14ac:dyDescent="0.35">
      <c r="A5234" t="s">
        <v>5265</v>
      </c>
      <c r="B5234" t="s">
        <v>25</v>
      </c>
      <c r="C5234" t="s">
        <v>36</v>
      </c>
      <c r="D5234" s="2">
        <v>495.72</v>
      </c>
      <c r="E5234">
        <v>0.01</v>
      </c>
      <c r="F5234">
        <v>1</v>
      </c>
      <c r="G5234" s="1">
        <v>45567</v>
      </c>
      <c r="H5234" s="1">
        <v>45568</v>
      </c>
      <c r="I5234" t="s">
        <v>21</v>
      </c>
      <c r="J5234" t="s">
        <v>27</v>
      </c>
      <c r="K5234" s="2">
        <v>146.36000000000001</v>
      </c>
      <c r="L5234" t="s">
        <v>34</v>
      </c>
      <c r="M5234">
        <f>YEAR(Table1[[#This Row],[order_date]])</f>
        <v>2024</v>
      </c>
      <c r="N5234">
        <f>MONTH(Table1[[#This Row],[order_date]])</f>
        <v>10</v>
      </c>
      <c r="O5234" s="3">
        <f>Table1[[#This Row],[sales]]-Table1[[#This Row],[profit]]</f>
        <v>349.36</v>
      </c>
      <c r="P5234" s="3">
        <f>Table1[[#This Row],[sales]]*Table1[[#This Row],[quantity]]</f>
        <v>495.72</v>
      </c>
      <c r="Q5234" s="9">
        <f>Table1[[#This Row],[delivery_date]]-Table1[[#This Row],[order_date]]</f>
        <v>1</v>
      </c>
    </row>
    <row r="5235" spans="1:17" x14ac:dyDescent="0.35">
      <c r="A5235" t="s">
        <v>5266</v>
      </c>
      <c r="B5235" t="s">
        <v>13</v>
      </c>
      <c r="C5235" t="s">
        <v>26</v>
      </c>
      <c r="D5235" s="2">
        <v>1028.0899999999999</v>
      </c>
      <c r="E5235">
        <v>0.45</v>
      </c>
      <c r="F5235">
        <v>1</v>
      </c>
      <c r="G5235" s="1">
        <v>45037</v>
      </c>
      <c r="H5235" s="1">
        <v>45043</v>
      </c>
      <c r="I5235" t="s">
        <v>15</v>
      </c>
      <c r="J5235" t="s">
        <v>27</v>
      </c>
      <c r="K5235" s="2">
        <v>122.32</v>
      </c>
      <c r="L5235" t="s">
        <v>39</v>
      </c>
      <c r="M5235">
        <f>YEAR(Table1[[#This Row],[order_date]])</f>
        <v>2023</v>
      </c>
      <c r="N5235">
        <f>MONTH(Table1[[#This Row],[order_date]])</f>
        <v>4</v>
      </c>
      <c r="O5235" s="3">
        <f>Table1[[#This Row],[sales]]-Table1[[#This Row],[profit]]</f>
        <v>905.77</v>
      </c>
      <c r="P5235" s="3">
        <f>Table1[[#This Row],[sales]]*Table1[[#This Row],[quantity]]</f>
        <v>1028.0899999999999</v>
      </c>
      <c r="Q5235" s="9">
        <f>Table1[[#This Row],[delivery_date]]-Table1[[#This Row],[order_date]]</f>
        <v>6</v>
      </c>
    </row>
    <row r="5236" spans="1:17" x14ac:dyDescent="0.35">
      <c r="A5236" t="s">
        <v>5267</v>
      </c>
      <c r="B5236" t="s">
        <v>13</v>
      </c>
      <c r="C5236" t="s">
        <v>36</v>
      </c>
      <c r="D5236" s="2">
        <v>3486.72</v>
      </c>
      <c r="E5236">
        <v>0.43</v>
      </c>
      <c r="F5236">
        <v>2</v>
      </c>
      <c r="G5236" s="1">
        <v>45151</v>
      </c>
      <c r="H5236" s="1">
        <v>45156</v>
      </c>
      <c r="I5236" t="s">
        <v>21</v>
      </c>
      <c r="J5236" t="s">
        <v>22</v>
      </c>
      <c r="K5236" s="2">
        <v>680.82</v>
      </c>
      <c r="L5236" t="s">
        <v>28</v>
      </c>
      <c r="M5236">
        <f>YEAR(Table1[[#This Row],[order_date]])</f>
        <v>2023</v>
      </c>
      <c r="N5236">
        <f>MONTH(Table1[[#This Row],[order_date]])</f>
        <v>8</v>
      </c>
      <c r="O5236" s="3">
        <f>Table1[[#This Row],[sales]]-Table1[[#This Row],[profit]]</f>
        <v>2805.8999999999996</v>
      </c>
      <c r="P5236" s="3">
        <f>Table1[[#This Row],[sales]]*Table1[[#This Row],[quantity]]</f>
        <v>6973.44</v>
      </c>
      <c r="Q5236" s="9">
        <f>Table1[[#This Row],[delivery_date]]-Table1[[#This Row],[order_date]]</f>
        <v>5</v>
      </c>
    </row>
    <row r="5237" spans="1:17" x14ac:dyDescent="0.35">
      <c r="A5237" t="s">
        <v>5268</v>
      </c>
      <c r="B5237" t="s">
        <v>25</v>
      </c>
      <c r="C5237" t="s">
        <v>14</v>
      </c>
      <c r="D5237" s="2">
        <v>4522.33</v>
      </c>
      <c r="E5237">
        <v>0.16</v>
      </c>
      <c r="F5237">
        <v>6</v>
      </c>
      <c r="G5237" s="1">
        <v>45119</v>
      </c>
      <c r="H5237" s="1">
        <v>45121</v>
      </c>
      <c r="I5237" t="s">
        <v>15</v>
      </c>
      <c r="J5237" t="s">
        <v>16</v>
      </c>
      <c r="K5237" s="2">
        <v>842.46</v>
      </c>
      <c r="L5237" t="s">
        <v>23</v>
      </c>
      <c r="M5237">
        <f>YEAR(Table1[[#This Row],[order_date]])</f>
        <v>2023</v>
      </c>
      <c r="N5237">
        <f>MONTH(Table1[[#This Row],[order_date]])</f>
        <v>7</v>
      </c>
      <c r="O5237" s="3">
        <f>Table1[[#This Row],[sales]]-Table1[[#This Row],[profit]]</f>
        <v>3679.87</v>
      </c>
      <c r="P5237" s="3">
        <f>Table1[[#This Row],[sales]]*Table1[[#This Row],[quantity]]</f>
        <v>27133.98</v>
      </c>
      <c r="Q5237" s="9">
        <f>Table1[[#This Row],[delivery_date]]-Table1[[#This Row],[order_date]]</f>
        <v>2</v>
      </c>
    </row>
    <row r="5238" spans="1:17" x14ac:dyDescent="0.35">
      <c r="A5238" t="s">
        <v>5269</v>
      </c>
      <c r="B5238" t="s">
        <v>13</v>
      </c>
      <c r="C5238" t="s">
        <v>26</v>
      </c>
      <c r="D5238" s="2">
        <v>4826.5</v>
      </c>
      <c r="E5238">
        <v>0.23</v>
      </c>
      <c r="F5238">
        <v>9</v>
      </c>
      <c r="G5238" s="1">
        <v>45043</v>
      </c>
      <c r="H5238" s="1">
        <v>45045</v>
      </c>
      <c r="I5238" t="s">
        <v>21</v>
      </c>
      <c r="J5238" t="s">
        <v>27</v>
      </c>
      <c r="K5238" s="2">
        <v>1201.72</v>
      </c>
      <c r="L5238" t="s">
        <v>28</v>
      </c>
      <c r="M5238">
        <f>YEAR(Table1[[#This Row],[order_date]])</f>
        <v>2023</v>
      </c>
      <c r="N5238">
        <f>MONTH(Table1[[#This Row],[order_date]])</f>
        <v>4</v>
      </c>
      <c r="O5238" s="3">
        <f>Table1[[#This Row],[sales]]-Table1[[#This Row],[profit]]</f>
        <v>3624.7799999999997</v>
      </c>
      <c r="P5238" s="3">
        <f>Table1[[#This Row],[sales]]*Table1[[#This Row],[quantity]]</f>
        <v>43438.5</v>
      </c>
      <c r="Q5238" s="9">
        <f>Table1[[#This Row],[delivery_date]]-Table1[[#This Row],[order_date]]</f>
        <v>2</v>
      </c>
    </row>
    <row r="5239" spans="1:17" x14ac:dyDescent="0.35">
      <c r="A5239" t="s">
        <v>5270</v>
      </c>
      <c r="B5239" t="s">
        <v>41</v>
      </c>
      <c r="C5239" t="s">
        <v>26</v>
      </c>
      <c r="D5239" s="2">
        <v>4196.51</v>
      </c>
      <c r="E5239">
        <v>0.25</v>
      </c>
      <c r="F5239">
        <v>5</v>
      </c>
      <c r="G5239" s="1">
        <v>45344</v>
      </c>
      <c r="H5239" s="1">
        <v>45347</v>
      </c>
      <c r="I5239" t="s">
        <v>31</v>
      </c>
      <c r="J5239" t="s">
        <v>16</v>
      </c>
      <c r="K5239" s="2">
        <v>484.07</v>
      </c>
      <c r="L5239" t="s">
        <v>28</v>
      </c>
      <c r="M5239">
        <f>YEAR(Table1[[#This Row],[order_date]])</f>
        <v>2024</v>
      </c>
      <c r="N5239">
        <f>MONTH(Table1[[#This Row],[order_date]])</f>
        <v>2</v>
      </c>
      <c r="O5239" s="3">
        <f>Table1[[#This Row],[sales]]-Table1[[#This Row],[profit]]</f>
        <v>3712.44</v>
      </c>
      <c r="P5239" s="3">
        <f>Table1[[#This Row],[sales]]*Table1[[#This Row],[quantity]]</f>
        <v>20982.550000000003</v>
      </c>
      <c r="Q5239" s="9">
        <f>Table1[[#This Row],[delivery_date]]-Table1[[#This Row],[order_date]]</f>
        <v>3</v>
      </c>
    </row>
    <row r="5240" spans="1:17" x14ac:dyDescent="0.35">
      <c r="A5240" t="s">
        <v>5271</v>
      </c>
      <c r="B5240" t="s">
        <v>19</v>
      </c>
      <c r="C5240" t="s">
        <v>14</v>
      </c>
      <c r="D5240" s="2">
        <v>1136.21</v>
      </c>
      <c r="E5240">
        <v>0.26</v>
      </c>
      <c r="F5240">
        <v>9</v>
      </c>
      <c r="G5240" s="1">
        <v>45314</v>
      </c>
      <c r="H5240" s="1">
        <v>45321</v>
      </c>
      <c r="I5240" t="s">
        <v>21</v>
      </c>
      <c r="J5240" t="s">
        <v>22</v>
      </c>
      <c r="K5240" s="2">
        <v>130.43</v>
      </c>
      <c r="L5240" t="s">
        <v>34</v>
      </c>
      <c r="M5240">
        <f>YEAR(Table1[[#This Row],[order_date]])</f>
        <v>2024</v>
      </c>
      <c r="N5240">
        <f>MONTH(Table1[[#This Row],[order_date]])</f>
        <v>1</v>
      </c>
      <c r="O5240" s="3">
        <f>Table1[[#This Row],[sales]]-Table1[[#This Row],[profit]]</f>
        <v>1005.78</v>
      </c>
      <c r="P5240" s="3">
        <f>Table1[[#This Row],[sales]]*Table1[[#This Row],[quantity]]</f>
        <v>10225.89</v>
      </c>
      <c r="Q5240" s="9">
        <f>Table1[[#This Row],[delivery_date]]-Table1[[#This Row],[order_date]]</f>
        <v>7</v>
      </c>
    </row>
    <row r="5241" spans="1:17" x14ac:dyDescent="0.35">
      <c r="A5241" t="s">
        <v>5272</v>
      </c>
      <c r="B5241" t="s">
        <v>19</v>
      </c>
      <c r="C5241" t="s">
        <v>26</v>
      </c>
      <c r="D5241" s="2">
        <v>1499.99</v>
      </c>
      <c r="E5241">
        <v>7.0000000000000007E-2</v>
      </c>
      <c r="F5241">
        <v>9</v>
      </c>
      <c r="G5241" s="1">
        <v>45312</v>
      </c>
      <c r="H5241" s="1">
        <v>45313</v>
      </c>
      <c r="I5241" t="s">
        <v>21</v>
      </c>
      <c r="J5241" t="s">
        <v>22</v>
      </c>
      <c r="K5241" s="2">
        <v>208.05</v>
      </c>
      <c r="L5241" t="s">
        <v>34</v>
      </c>
      <c r="M5241">
        <f>YEAR(Table1[[#This Row],[order_date]])</f>
        <v>2024</v>
      </c>
      <c r="N5241">
        <f>MONTH(Table1[[#This Row],[order_date]])</f>
        <v>1</v>
      </c>
      <c r="O5241" s="3">
        <f>Table1[[#This Row],[sales]]-Table1[[#This Row],[profit]]</f>
        <v>1291.94</v>
      </c>
      <c r="P5241" s="3">
        <f>Table1[[#This Row],[sales]]*Table1[[#This Row],[quantity]]</f>
        <v>13499.91</v>
      </c>
      <c r="Q5241" s="9">
        <f>Table1[[#This Row],[delivery_date]]-Table1[[#This Row],[order_date]]</f>
        <v>1</v>
      </c>
    </row>
    <row r="5242" spans="1:17" x14ac:dyDescent="0.35">
      <c r="A5242" t="s">
        <v>5273</v>
      </c>
      <c r="B5242" t="s">
        <v>19</v>
      </c>
      <c r="C5242" t="s">
        <v>20</v>
      </c>
      <c r="D5242" s="2">
        <v>4366.6899999999996</v>
      </c>
      <c r="E5242">
        <v>0.39</v>
      </c>
      <c r="F5242">
        <v>8</v>
      </c>
      <c r="G5242" s="1">
        <v>45349</v>
      </c>
      <c r="H5242" s="1">
        <v>45354</v>
      </c>
      <c r="I5242" t="s">
        <v>21</v>
      </c>
      <c r="J5242" t="s">
        <v>27</v>
      </c>
      <c r="K5242" s="2">
        <v>855.98</v>
      </c>
      <c r="L5242" t="s">
        <v>23</v>
      </c>
      <c r="M5242">
        <f>YEAR(Table1[[#This Row],[order_date]])</f>
        <v>2024</v>
      </c>
      <c r="N5242">
        <f>MONTH(Table1[[#This Row],[order_date]])</f>
        <v>2</v>
      </c>
      <c r="O5242" s="3">
        <f>Table1[[#This Row],[sales]]-Table1[[#This Row],[profit]]</f>
        <v>3510.7099999999996</v>
      </c>
      <c r="P5242" s="3">
        <f>Table1[[#This Row],[sales]]*Table1[[#This Row],[quantity]]</f>
        <v>34933.519999999997</v>
      </c>
      <c r="Q5242" s="9">
        <f>Table1[[#This Row],[delivery_date]]-Table1[[#This Row],[order_date]]</f>
        <v>5</v>
      </c>
    </row>
    <row r="5243" spans="1:17" x14ac:dyDescent="0.35">
      <c r="A5243" t="s">
        <v>5274</v>
      </c>
      <c r="B5243" t="s">
        <v>41</v>
      </c>
      <c r="C5243" t="s">
        <v>14</v>
      </c>
      <c r="D5243" s="2">
        <v>4457.7299999999996</v>
      </c>
      <c r="E5243">
        <v>0.17</v>
      </c>
      <c r="F5243">
        <v>7</v>
      </c>
      <c r="G5243" s="1">
        <v>45181</v>
      </c>
      <c r="H5243" s="1">
        <v>45183</v>
      </c>
      <c r="I5243" t="s">
        <v>21</v>
      </c>
      <c r="J5243" t="s">
        <v>22</v>
      </c>
      <c r="K5243" s="2">
        <v>373.78</v>
      </c>
      <c r="L5243" t="s">
        <v>34</v>
      </c>
      <c r="M5243">
        <f>YEAR(Table1[[#This Row],[order_date]])</f>
        <v>2023</v>
      </c>
      <c r="N5243">
        <f>MONTH(Table1[[#This Row],[order_date]])</f>
        <v>9</v>
      </c>
      <c r="O5243" s="3">
        <f>Table1[[#This Row],[sales]]-Table1[[#This Row],[profit]]</f>
        <v>4083.95</v>
      </c>
      <c r="P5243" s="3">
        <f>Table1[[#This Row],[sales]]*Table1[[#This Row],[quantity]]</f>
        <v>31204.109999999997</v>
      </c>
      <c r="Q5243" s="9">
        <f>Table1[[#This Row],[delivery_date]]-Table1[[#This Row],[order_date]]</f>
        <v>2</v>
      </c>
    </row>
    <row r="5244" spans="1:17" x14ac:dyDescent="0.35">
      <c r="A5244" t="s">
        <v>5275</v>
      </c>
      <c r="B5244" t="s">
        <v>13</v>
      </c>
      <c r="C5244" t="s">
        <v>14</v>
      </c>
      <c r="D5244" s="2">
        <v>3239.2</v>
      </c>
      <c r="E5244">
        <v>0.02</v>
      </c>
      <c r="F5244">
        <v>3</v>
      </c>
      <c r="G5244" s="1">
        <v>45576</v>
      </c>
      <c r="H5244" s="1">
        <v>45579</v>
      </c>
      <c r="I5244" t="s">
        <v>21</v>
      </c>
      <c r="J5244" t="s">
        <v>16</v>
      </c>
      <c r="K5244" s="2">
        <v>935.26</v>
      </c>
      <c r="L5244" t="s">
        <v>17</v>
      </c>
      <c r="M5244">
        <f>YEAR(Table1[[#This Row],[order_date]])</f>
        <v>2024</v>
      </c>
      <c r="N5244">
        <f>MONTH(Table1[[#This Row],[order_date]])</f>
        <v>10</v>
      </c>
      <c r="O5244" s="3">
        <f>Table1[[#This Row],[sales]]-Table1[[#This Row],[profit]]</f>
        <v>2303.9399999999996</v>
      </c>
      <c r="P5244" s="3">
        <f>Table1[[#This Row],[sales]]*Table1[[#This Row],[quantity]]</f>
        <v>9717.5999999999985</v>
      </c>
      <c r="Q5244" s="9">
        <f>Table1[[#This Row],[delivery_date]]-Table1[[#This Row],[order_date]]</f>
        <v>3</v>
      </c>
    </row>
    <row r="5245" spans="1:17" x14ac:dyDescent="0.35">
      <c r="A5245" t="s">
        <v>5276</v>
      </c>
      <c r="B5245" t="s">
        <v>13</v>
      </c>
      <c r="C5245" t="s">
        <v>20</v>
      </c>
      <c r="D5245" s="2">
        <v>1636.84</v>
      </c>
      <c r="E5245">
        <v>0.34</v>
      </c>
      <c r="F5245">
        <v>3</v>
      </c>
      <c r="G5245" s="1">
        <v>45224</v>
      </c>
      <c r="H5245" s="1">
        <v>45226</v>
      </c>
      <c r="I5245" t="s">
        <v>15</v>
      </c>
      <c r="J5245" t="s">
        <v>16</v>
      </c>
      <c r="K5245" s="2">
        <v>270.33</v>
      </c>
      <c r="L5245" t="s">
        <v>23</v>
      </c>
      <c r="M5245">
        <f>YEAR(Table1[[#This Row],[order_date]])</f>
        <v>2023</v>
      </c>
      <c r="N5245">
        <f>MONTH(Table1[[#This Row],[order_date]])</f>
        <v>10</v>
      </c>
      <c r="O5245" s="3">
        <f>Table1[[#This Row],[sales]]-Table1[[#This Row],[profit]]</f>
        <v>1366.51</v>
      </c>
      <c r="P5245" s="3">
        <f>Table1[[#This Row],[sales]]*Table1[[#This Row],[quantity]]</f>
        <v>4910.5199999999995</v>
      </c>
      <c r="Q5245" s="9">
        <f>Table1[[#This Row],[delivery_date]]-Table1[[#This Row],[order_date]]</f>
        <v>2</v>
      </c>
    </row>
    <row r="5246" spans="1:17" x14ac:dyDescent="0.35">
      <c r="A5246" t="s">
        <v>5277</v>
      </c>
      <c r="B5246" t="s">
        <v>25</v>
      </c>
      <c r="C5246" t="s">
        <v>36</v>
      </c>
      <c r="D5246" s="2">
        <v>1197.8800000000001</v>
      </c>
      <c r="E5246">
        <v>0.41</v>
      </c>
      <c r="F5246">
        <v>4</v>
      </c>
      <c r="G5246" s="1">
        <v>45483</v>
      </c>
      <c r="H5246" s="1">
        <v>45489</v>
      </c>
      <c r="I5246" t="s">
        <v>15</v>
      </c>
      <c r="J5246" t="s">
        <v>27</v>
      </c>
      <c r="K5246" s="2">
        <v>210.63</v>
      </c>
      <c r="L5246" t="s">
        <v>28</v>
      </c>
      <c r="M5246">
        <f>YEAR(Table1[[#This Row],[order_date]])</f>
        <v>2024</v>
      </c>
      <c r="N5246">
        <f>MONTH(Table1[[#This Row],[order_date]])</f>
        <v>7</v>
      </c>
      <c r="O5246" s="3">
        <f>Table1[[#This Row],[sales]]-Table1[[#This Row],[profit]]</f>
        <v>987.25000000000011</v>
      </c>
      <c r="P5246" s="3">
        <f>Table1[[#This Row],[sales]]*Table1[[#This Row],[quantity]]</f>
        <v>4791.5200000000004</v>
      </c>
      <c r="Q5246" s="9">
        <f>Table1[[#This Row],[delivery_date]]-Table1[[#This Row],[order_date]]</f>
        <v>6</v>
      </c>
    </row>
    <row r="5247" spans="1:17" x14ac:dyDescent="0.35">
      <c r="A5247" t="s">
        <v>5278</v>
      </c>
      <c r="B5247" t="s">
        <v>13</v>
      </c>
      <c r="C5247" t="s">
        <v>36</v>
      </c>
      <c r="D5247" s="2">
        <v>4276.1899999999996</v>
      </c>
      <c r="E5247">
        <v>0.46</v>
      </c>
      <c r="F5247">
        <v>9</v>
      </c>
      <c r="G5247" s="1">
        <v>45539</v>
      </c>
      <c r="H5247" s="1">
        <v>45544</v>
      </c>
      <c r="I5247" t="s">
        <v>15</v>
      </c>
      <c r="J5247" t="s">
        <v>22</v>
      </c>
      <c r="K5247" s="2">
        <v>652.91</v>
      </c>
      <c r="L5247" t="s">
        <v>28</v>
      </c>
      <c r="M5247">
        <f>YEAR(Table1[[#This Row],[order_date]])</f>
        <v>2024</v>
      </c>
      <c r="N5247">
        <f>MONTH(Table1[[#This Row],[order_date]])</f>
        <v>9</v>
      </c>
      <c r="O5247" s="3">
        <f>Table1[[#This Row],[sales]]-Table1[[#This Row],[profit]]</f>
        <v>3623.2799999999997</v>
      </c>
      <c r="P5247" s="3">
        <f>Table1[[#This Row],[sales]]*Table1[[#This Row],[quantity]]</f>
        <v>38485.71</v>
      </c>
      <c r="Q5247" s="9">
        <f>Table1[[#This Row],[delivery_date]]-Table1[[#This Row],[order_date]]</f>
        <v>5</v>
      </c>
    </row>
    <row r="5248" spans="1:17" x14ac:dyDescent="0.35">
      <c r="A5248" t="s">
        <v>5279</v>
      </c>
      <c r="B5248" t="s">
        <v>25</v>
      </c>
      <c r="C5248" t="s">
        <v>36</v>
      </c>
      <c r="D5248" s="2">
        <v>1105.75</v>
      </c>
      <c r="E5248">
        <v>0.34</v>
      </c>
      <c r="F5248">
        <v>3</v>
      </c>
      <c r="G5248" s="1">
        <v>45336</v>
      </c>
      <c r="H5248" s="1">
        <v>45338</v>
      </c>
      <c r="I5248" t="s">
        <v>31</v>
      </c>
      <c r="J5248" t="s">
        <v>27</v>
      </c>
      <c r="K5248" s="2">
        <v>162.35</v>
      </c>
      <c r="L5248" t="s">
        <v>34</v>
      </c>
      <c r="M5248">
        <f>YEAR(Table1[[#This Row],[order_date]])</f>
        <v>2024</v>
      </c>
      <c r="N5248">
        <f>MONTH(Table1[[#This Row],[order_date]])</f>
        <v>2</v>
      </c>
      <c r="O5248" s="3">
        <f>Table1[[#This Row],[sales]]-Table1[[#This Row],[profit]]</f>
        <v>943.4</v>
      </c>
      <c r="P5248" s="3">
        <f>Table1[[#This Row],[sales]]*Table1[[#This Row],[quantity]]</f>
        <v>3317.25</v>
      </c>
      <c r="Q5248" s="9">
        <f>Table1[[#This Row],[delivery_date]]-Table1[[#This Row],[order_date]]</f>
        <v>2</v>
      </c>
    </row>
    <row r="5249" spans="1:17" x14ac:dyDescent="0.35">
      <c r="A5249" t="s">
        <v>5280</v>
      </c>
      <c r="B5249" t="s">
        <v>41</v>
      </c>
      <c r="C5249" t="s">
        <v>26</v>
      </c>
      <c r="D5249" s="2">
        <v>3342.84</v>
      </c>
      <c r="E5249">
        <v>0.1</v>
      </c>
      <c r="F5249">
        <v>8</v>
      </c>
      <c r="G5249" s="1">
        <v>45605</v>
      </c>
      <c r="H5249" s="1">
        <v>45611</v>
      </c>
      <c r="I5249" t="s">
        <v>15</v>
      </c>
      <c r="J5249" t="s">
        <v>27</v>
      </c>
      <c r="K5249" s="2">
        <v>548.53</v>
      </c>
      <c r="L5249" t="s">
        <v>17</v>
      </c>
      <c r="M5249">
        <f>YEAR(Table1[[#This Row],[order_date]])</f>
        <v>2024</v>
      </c>
      <c r="N5249">
        <f>MONTH(Table1[[#This Row],[order_date]])</f>
        <v>11</v>
      </c>
      <c r="O5249" s="3">
        <f>Table1[[#This Row],[sales]]-Table1[[#This Row],[profit]]</f>
        <v>2794.3100000000004</v>
      </c>
      <c r="P5249" s="3">
        <f>Table1[[#This Row],[sales]]*Table1[[#This Row],[quantity]]</f>
        <v>26742.720000000001</v>
      </c>
      <c r="Q5249" s="9">
        <f>Table1[[#This Row],[delivery_date]]-Table1[[#This Row],[order_date]]</f>
        <v>6</v>
      </c>
    </row>
    <row r="5250" spans="1:17" x14ac:dyDescent="0.35">
      <c r="A5250" t="s">
        <v>5281</v>
      </c>
      <c r="B5250" t="s">
        <v>19</v>
      </c>
      <c r="C5250" t="s">
        <v>20</v>
      </c>
      <c r="D5250" s="2">
        <v>4842.97</v>
      </c>
      <c r="E5250">
        <v>0.28999999999999998</v>
      </c>
      <c r="F5250">
        <v>8</v>
      </c>
      <c r="G5250" s="1">
        <v>45292</v>
      </c>
      <c r="H5250" s="1">
        <v>45299</v>
      </c>
      <c r="I5250" t="s">
        <v>31</v>
      </c>
      <c r="J5250" t="s">
        <v>16</v>
      </c>
      <c r="K5250" s="2">
        <v>535.62</v>
      </c>
      <c r="L5250" t="s">
        <v>23</v>
      </c>
      <c r="M5250">
        <f>YEAR(Table1[[#This Row],[order_date]])</f>
        <v>2024</v>
      </c>
      <c r="N5250">
        <f>MONTH(Table1[[#This Row],[order_date]])</f>
        <v>1</v>
      </c>
      <c r="O5250" s="3">
        <f>Table1[[#This Row],[sales]]-Table1[[#This Row],[profit]]</f>
        <v>4307.3500000000004</v>
      </c>
      <c r="P5250" s="3">
        <f>Table1[[#This Row],[sales]]*Table1[[#This Row],[quantity]]</f>
        <v>38743.760000000002</v>
      </c>
      <c r="Q5250" s="9">
        <f>Table1[[#This Row],[delivery_date]]-Table1[[#This Row],[order_date]]</f>
        <v>7</v>
      </c>
    </row>
    <row r="5251" spans="1:17" x14ac:dyDescent="0.35">
      <c r="A5251" t="s">
        <v>5282</v>
      </c>
      <c r="B5251" t="s">
        <v>19</v>
      </c>
      <c r="C5251" t="s">
        <v>14</v>
      </c>
      <c r="D5251" s="2">
        <v>3555.93</v>
      </c>
      <c r="E5251">
        <v>0.46</v>
      </c>
      <c r="F5251">
        <v>6</v>
      </c>
      <c r="G5251" s="1">
        <v>45392</v>
      </c>
      <c r="H5251" s="1">
        <v>45398</v>
      </c>
      <c r="I5251" t="s">
        <v>31</v>
      </c>
      <c r="J5251" t="s">
        <v>27</v>
      </c>
      <c r="K5251" s="2">
        <v>309.26</v>
      </c>
      <c r="L5251" t="s">
        <v>23</v>
      </c>
      <c r="M5251">
        <f>YEAR(Table1[[#This Row],[order_date]])</f>
        <v>2024</v>
      </c>
      <c r="N5251">
        <f>MONTH(Table1[[#This Row],[order_date]])</f>
        <v>4</v>
      </c>
      <c r="O5251" s="3">
        <f>Table1[[#This Row],[sales]]-Table1[[#This Row],[profit]]</f>
        <v>3246.67</v>
      </c>
      <c r="P5251" s="3">
        <f>Table1[[#This Row],[sales]]*Table1[[#This Row],[quantity]]</f>
        <v>21335.579999999998</v>
      </c>
      <c r="Q5251" s="9">
        <f>Table1[[#This Row],[delivery_date]]-Table1[[#This Row],[order_date]]</f>
        <v>6</v>
      </c>
    </row>
    <row r="5252" spans="1:17" x14ac:dyDescent="0.35">
      <c r="A5252" t="s">
        <v>5283</v>
      </c>
      <c r="B5252" t="s">
        <v>19</v>
      </c>
      <c r="C5252" t="s">
        <v>14</v>
      </c>
      <c r="D5252" s="2">
        <v>1362.58</v>
      </c>
      <c r="E5252">
        <v>0.18</v>
      </c>
      <c r="F5252">
        <v>2</v>
      </c>
      <c r="G5252" s="1">
        <v>45460</v>
      </c>
      <c r="H5252" s="1">
        <v>45466</v>
      </c>
      <c r="I5252" t="s">
        <v>31</v>
      </c>
      <c r="J5252" t="s">
        <v>16</v>
      </c>
      <c r="K5252" s="2">
        <v>216.76</v>
      </c>
      <c r="L5252" t="s">
        <v>17</v>
      </c>
      <c r="M5252">
        <f>YEAR(Table1[[#This Row],[order_date]])</f>
        <v>2024</v>
      </c>
      <c r="N5252">
        <f>MONTH(Table1[[#This Row],[order_date]])</f>
        <v>6</v>
      </c>
      <c r="O5252" s="3">
        <f>Table1[[#This Row],[sales]]-Table1[[#This Row],[profit]]</f>
        <v>1145.82</v>
      </c>
      <c r="P5252" s="3">
        <f>Table1[[#This Row],[sales]]*Table1[[#This Row],[quantity]]</f>
        <v>2725.16</v>
      </c>
      <c r="Q5252" s="9">
        <f>Table1[[#This Row],[delivery_date]]-Table1[[#This Row],[order_date]]</f>
        <v>6</v>
      </c>
    </row>
    <row r="5253" spans="1:17" x14ac:dyDescent="0.35">
      <c r="A5253" t="s">
        <v>5284</v>
      </c>
      <c r="B5253" t="s">
        <v>13</v>
      </c>
      <c r="C5253" t="s">
        <v>14</v>
      </c>
      <c r="D5253" s="2">
        <v>1484.28</v>
      </c>
      <c r="E5253">
        <v>0.48</v>
      </c>
      <c r="F5253">
        <v>6</v>
      </c>
      <c r="G5253" s="1">
        <v>45297</v>
      </c>
      <c r="H5253" s="1">
        <v>45301</v>
      </c>
      <c r="I5253" t="s">
        <v>15</v>
      </c>
      <c r="J5253" t="s">
        <v>27</v>
      </c>
      <c r="K5253" s="2">
        <v>325.23</v>
      </c>
      <c r="L5253" t="s">
        <v>34</v>
      </c>
      <c r="M5253">
        <f>YEAR(Table1[[#This Row],[order_date]])</f>
        <v>2024</v>
      </c>
      <c r="N5253">
        <f>MONTH(Table1[[#This Row],[order_date]])</f>
        <v>1</v>
      </c>
      <c r="O5253" s="3">
        <f>Table1[[#This Row],[sales]]-Table1[[#This Row],[profit]]</f>
        <v>1159.05</v>
      </c>
      <c r="P5253" s="3">
        <f>Table1[[#This Row],[sales]]*Table1[[#This Row],[quantity]]</f>
        <v>8905.68</v>
      </c>
      <c r="Q5253" s="9">
        <f>Table1[[#This Row],[delivery_date]]-Table1[[#This Row],[order_date]]</f>
        <v>4</v>
      </c>
    </row>
    <row r="5254" spans="1:17" x14ac:dyDescent="0.35">
      <c r="A5254" t="s">
        <v>5285</v>
      </c>
      <c r="B5254" t="s">
        <v>25</v>
      </c>
      <c r="C5254" t="s">
        <v>26</v>
      </c>
      <c r="D5254" s="2">
        <v>555.17999999999995</v>
      </c>
      <c r="E5254">
        <v>0.05</v>
      </c>
      <c r="F5254">
        <v>4</v>
      </c>
      <c r="G5254" s="1">
        <v>45370</v>
      </c>
      <c r="H5254" s="1">
        <v>45376</v>
      </c>
      <c r="I5254" t="s">
        <v>21</v>
      </c>
      <c r="J5254" t="s">
        <v>16</v>
      </c>
      <c r="K5254" s="2">
        <v>77.23</v>
      </c>
      <c r="L5254" t="s">
        <v>17</v>
      </c>
      <c r="M5254">
        <f>YEAR(Table1[[#This Row],[order_date]])</f>
        <v>2024</v>
      </c>
      <c r="N5254">
        <f>MONTH(Table1[[#This Row],[order_date]])</f>
        <v>3</v>
      </c>
      <c r="O5254" s="3">
        <f>Table1[[#This Row],[sales]]-Table1[[#This Row],[profit]]</f>
        <v>477.94999999999993</v>
      </c>
      <c r="P5254" s="3">
        <f>Table1[[#This Row],[sales]]*Table1[[#This Row],[quantity]]</f>
        <v>2220.7199999999998</v>
      </c>
      <c r="Q5254" s="9">
        <f>Table1[[#This Row],[delivery_date]]-Table1[[#This Row],[order_date]]</f>
        <v>6</v>
      </c>
    </row>
    <row r="5255" spans="1:17" x14ac:dyDescent="0.35">
      <c r="A5255" t="s">
        <v>5286</v>
      </c>
      <c r="B5255" t="s">
        <v>25</v>
      </c>
      <c r="C5255" t="s">
        <v>26</v>
      </c>
      <c r="D5255" s="2">
        <v>3462.56</v>
      </c>
      <c r="E5255">
        <v>0.36</v>
      </c>
      <c r="F5255">
        <v>7</v>
      </c>
      <c r="G5255" s="1">
        <v>45272</v>
      </c>
      <c r="H5255" s="1">
        <v>45277</v>
      </c>
      <c r="I5255" t="s">
        <v>15</v>
      </c>
      <c r="J5255" t="s">
        <v>16</v>
      </c>
      <c r="K5255" s="2">
        <v>266.61</v>
      </c>
      <c r="L5255" t="s">
        <v>34</v>
      </c>
      <c r="M5255">
        <f>YEAR(Table1[[#This Row],[order_date]])</f>
        <v>2023</v>
      </c>
      <c r="N5255">
        <f>MONTH(Table1[[#This Row],[order_date]])</f>
        <v>12</v>
      </c>
      <c r="O5255" s="3">
        <f>Table1[[#This Row],[sales]]-Table1[[#This Row],[profit]]</f>
        <v>3195.95</v>
      </c>
      <c r="P5255" s="3">
        <f>Table1[[#This Row],[sales]]*Table1[[#This Row],[quantity]]</f>
        <v>24237.919999999998</v>
      </c>
      <c r="Q5255" s="9">
        <f>Table1[[#This Row],[delivery_date]]-Table1[[#This Row],[order_date]]</f>
        <v>5</v>
      </c>
    </row>
    <row r="5256" spans="1:17" x14ac:dyDescent="0.35">
      <c r="A5256" t="s">
        <v>5287</v>
      </c>
      <c r="B5256" t="s">
        <v>41</v>
      </c>
      <c r="C5256" t="s">
        <v>36</v>
      </c>
      <c r="D5256" s="2">
        <v>2640.33</v>
      </c>
      <c r="E5256">
        <v>0.06</v>
      </c>
      <c r="F5256">
        <v>1</v>
      </c>
      <c r="G5256" s="1">
        <v>45618</v>
      </c>
      <c r="H5256" s="1">
        <v>45625</v>
      </c>
      <c r="I5256" t="s">
        <v>15</v>
      </c>
      <c r="J5256" t="s">
        <v>27</v>
      </c>
      <c r="K5256" s="2">
        <v>477.87</v>
      </c>
      <c r="L5256" t="s">
        <v>28</v>
      </c>
      <c r="M5256">
        <f>YEAR(Table1[[#This Row],[order_date]])</f>
        <v>2024</v>
      </c>
      <c r="N5256">
        <f>MONTH(Table1[[#This Row],[order_date]])</f>
        <v>11</v>
      </c>
      <c r="O5256" s="3">
        <f>Table1[[#This Row],[sales]]-Table1[[#This Row],[profit]]</f>
        <v>2162.46</v>
      </c>
      <c r="P5256" s="3">
        <f>Table1[[#This Row],[sales]]*Table1[[#This Row],[quantity]]</f>
        <v>2640.33</v>
      </c>
      <c r="Q5256" s="9">
        <f>Table1[[#This Row],[delivery_date]]-Table1[[#This Row],[order_date]]</f>
        <v>7</v>
      </c>
    </row>
    <row r="5257" spans="1:17" x14ac:dyDescent="0.35">
      <c r="A5257" t="s">
        <v>5288</v>
      </c>
      <c r="B5257" t="s">
        <v>13</v>
      </c>
      <c r="C5257" t="s">
        <v>26</v>
      </c>
      <c r="D5257" s="2">
        <v>1111.71</v>
      </c>
      <c r="E5257">
        <v>0.4</v>
      </c>
      <c r="F5257">
        <v>3</v>
      </c>
      <c r="G5257" s="1">
        <v>45523</v>
      </c>
      <c r="H5257" s="1">
        <v>45524</v>
      </c>
      <c r="I5257" t="s">
        <v>15</v>
      </c>
      <c r="J5257" t="s">
        <v>27</v>
      </c>
      <c r="K5257" s="2">
        <v>201.24</v>
      </c>
      <c r="L5257" t="s">
        <v>39</v>
      </c>
      <c r="M5257">
        <f>YEAR(Table1[[#This Row],[order_date]])</f>
        <v>2024</v>
      </c>
      <c r="N5257">
        <f>MONTH(Table1[[#This Row],[order_date]])</f>
        <v>8</v>
      </c>
      <c r="O5257" s="3">
        <f>Table1[[#This Row],[sales]]-Table1[[#This Row],[profit]]</f>
        <v>910.47</v>
      </c>
      <c r="P5257" s="3">
        <f>Table1[[#This Row],[sales]]*Table1[[#This Row],[quantity]]</f>
        <v>3335.13</v>
      </c>
      <c r="Q5257" s="9">
        <f>Table1[[#This Row],[delivery_date]]-Table1[[#This Row],[order_date]]</f>
        <v>1</v>
      </c>
    </row>
    <row r="5258" spans="1:17" x14ac:dyDescent="0.35">
      <c r="A5258" t="s">
        <v>5289</v>
      </c>
      <c r="B5258" t="s">
        <v>41</v>
      </c>
      <c r="C5258" t="s">
        <v>36</v>
      </c>
      <c r="D5258" s="2">
        <v>1215.57</v>
      </c>
      <c r="E5258">
        <v>0.05</v>
      </c>
      <c r="F5258">
        <v>8</v>
      </c>
      <c r="G5258" s="1">
        <v>45331</v>
      </c>
      <c r="H5258" s="1">
        <v>45336</v>
      </c>
      <c r="I5258" t="s">
        <v>15</v>
      </c>
      <c r="J5258" t="s">
        <v>27</v>
      </c>
      <c r="K5258" s="2">
        <v>112.11</v>
      </c>
      <c r="L5258" t="s">
        <v>28</v>
      </c>
      <c r="M5258">
        <f>YEAR(Table1[[#This Row],[order_date]])</f>
        <v>2024</v>
      </c>
      <c r="N5258">
        <f>MONTH(Table1[[#This Row],[order_date]])</f>
        <v>2</v>
      </c>
      <c r="O5258" s="3">
        <f>Table1[[#This Row],[sales]]-Table1[[#This Row],[profit]]</f>
        <v>1103.46</v>
      </c>
      <c r="P5258" s="3">
        <f>Table1[[#This Row],[sales]]*Table1[[#This Row],[quantity]]</f>
        <v>9724.56</v>
      </c>
      <c r="Q5258" s="9">
        <f>Table1[[#This Row],[delivery_date]]-Table1[[#This Row],[order_date]]</f>
        <v>5</v>
      </c>
    </row>
    <row r="5259" spans="1:17" x14ac:dyDescent="0.35">
      <c r="A5259" t="s">
        <v>5290</v>
      </c>
      <c r="B5259" t="s">
        <v>25</v>
      </c>
      <c r="C5259" t="s">
        <v>36</v>
      </c>
      <c r="D5259" s="2">
        <v>144.22</v>
      </c>
      <c r="E5259">
        <v>0.16</v>
      </c>
      <c r="F5259">
        <v>1</v>
      </c>
      <c r="G5259" s="1">
        <v>45544</v>
      </c>
      <c r="H5259" s="1">
        <v>45547</v>
      </c>
      <c r="I5259" t="s">
        <v>15</v>
      </c>
      <c r="J5259" t="s">
        <v>22</v>
      </c>
      <c r="K5259" s="2">
        <v>19.579999999999998</v>
      </c>
      <c r="L5259" t="s">
        <v>28</v>
      </c>
      <c r="M5259">
        <f>YEAR(Table1[[#This Row],[order_date]])</f>
        <v>2024</v>
      </c>
      <c r="N5259">
        <f>MONTH(Table1[[#This Row],[order_date]])</f>
        <v>9</v>
      </c>
      <c r="O5259" s="3">
        <f>Table1[[#This Row],[sales]]-Table1[[#This Row],[profit]]</f>
        <v>124.64</v>
      </c>
      <c r="P5259" s="3">
        <f>Table1[[#This Row],[sales]]*Table1[[#This Row],[quantity]]</f>
        <v>144.22</v>
      </c>
      <c r="Q5259" s="9">
        <f>Table1[[#This Row],[delivery_date]]-Table1[[#This Row],[order_date]]</f>
        <v>3</v>
      </c>
    </row>
    <row r="5260" spans="1:17" x14ac:dyDescent="0.35">
      <c r="A5260" t="s">
        <v>5291</v>
      </c>
      <c r="B5260" t="s">
        <v>25</v>
      </c>
      <c r="C5260" t="s">
        <v>14</v>
      </c>
      <c r="D5260" s="2">
        <v>4894.26</v>
      </c>
      <c r="E5260">
        <v>0.39</v>
      </c>
      <c r="F5260">
        <v>3</v>
      </c>
      <c r="G5260" s="1">
        <v>45062</v>
      </c>
      <c r="H5260" s="1">
        <v>45063</v>
      </c>
      <c r="I5260" t="s">
        <v>15</v>
      </c>
      <c r="J5260" t="s">
        <v>27</v>
      </c>
      <c r="K5260" s="2">
        <v>1210.49</v>
      </c>
      <c r="L5260" t="s">
        <v>48</v>
      </c>
      <c r="M5260">
        <f>YEAR(Table1[[#This Row],[order_date]])</f>
        <v>2023</v>
      </c>
      <c r="N5260">
        <f>MONTH(Table1[[#This Row],[order_date]])</f>
        <v>5</v>
      </c>
      <c r="O5260" s="3">
        <f>Table1[[#This Row],[sales]]-Table1[[#This Row],[profit]]</f>
        <v>3683.7700000000004</v>
      </c>
      <c r="P5260" s="3">
        <f>Table1[[#This Row],[sales]]*Table1[[#This Row],[quantity]]</f>
        <v>14682.78</v>
      </c>
      <c r="Q5260" s="9">
        <f>Table1[[#This Row],[delivery_date]]-Table1[[#This Row],[order_date]]</f>
        <v>1</v>
      </c>
    </row>
    <row r="5261" spans="1:17" x14ac:dyDescent="0.35">
      <c r="A5261" t="s">
        <v>5292</v>
      </c>
      <c r="B5261" t="s">
        <v>19</v>
      </c>
      <c r="C5261" t="s">
        <v>26</v>
      </c>
      <c r="D5261" s="2">
        <v>4157.29</v>
      </c>
      <c r="E5261">
        <v>0.23</v>
      </c>
      <c r="F5261">
        <v>3</v>
      </c>
      <c r="G5261" s="1">
        <v>45299</v>
      </c>
      <c r="H5261" s="1">
        <v>45301</v>
      </c>
      <c r="I5261" t="s">
        <v>21</v>
      </c>
      <c r="J5261" t="s">
        <v>16</v>
      </c>
      <c r="K5261" s="2">
        <v>241.29</v>
      </c>
      <c r="L5261" t="s">
        <v>28</v>
      </c>
      <c r="M5261">
        <f>YEAR(Table1[[#This Row],[order_date]])</f>
        <v>2024</v>
      </c>
      <c r="N5261">
        <f>MONTH(Table1[[#This Row],[order_date]])</f>
        <v>1</v>
      </c>
      <c r="O5261" s="3">
        <f>Table1[[#This Row],[sales]]-Table1[[#This Row],[profit]]</f>
        <v>3916</v>
      </c>
      <c r="P5261" s="3">
        <f>Table1[[#This Row],[sales]]*Table1[[#This Row],[quantity]]</f>
        <v>12471.869999999999</v>
      </c>
      <c r="Q5261" s="9">
        <f>Table1[[#This Row],[delivery_date]]-Table1[[#This Row],[order_date]]</f>
        <v>2</v>
      </c>
    </row>
    <row r="5262" spans="1:17" x14ac:dyDescent="0.35">
      <c r="A5262" t="s">
        <v>5293</v>
      </c>
      <c r="B5262" t="s">
        <v>13</v>
      </c>
      <c r="C5262" t="s">
        <v>36</v>
      </c>
      <c r="D5262" s="2">
        <v>2031.43</v>
      </c>
      <c r="E5262">
        <v>0.44</v>
      </c>
      <c r="F5262">
        <v>8</v>
      </c>
      <c r="G5262" s="1">
        <v>45248</v>
      </c>
      <c r="H5262" s="1">
        <v>45253</v>
      </c>
      <c r="I5262" t="s">
        <v>15</v>
      </c>
      <c r="J5262" t="s">
        <v>16</v>
      </c>
      <c r="K5262" s="2">
        <v>149.84</v>
      </c>
      <c r="L5262" t="s">
        <v>48</v>
      </c>
      <c r="M5262">
        <f>YEAR(Table1[[#This Row],[order_date]])</f>
        <v>2023</v>
      </c>
      <c r="N5262">
        <f>MONTH(Table1[[#This Row],[order_date]])</f>
        <v>11</v>
      </c>
      <c r="O5262" s="3">
        <f>Table1[[#This Row],[sales]]-Table1[[#This Row],[profit]]</f>
        <v>1881.5900000000001</v>
      </c>
      <c r="P5262" s="3">
        <f>Table1[[#This Row],[sales]]*Table1[[#This Row],[quantity]]</f>
        <v>16251.44</v>
      </c>
      <c r="Q5262" s="9">
        <f>Table1[[#This Row],[delivery_date]]-Table1[[#This Row],[order_date]]</f>
        <v>5</v>
      </c>
    </row>
    <row r="5263" spans="1:17" x14ac:dyDescent="0.35">
      <c r="A5263" t="s">
        <v>5294</v>
      </c>
      <c r="B5263" t="s">
        <v>25</v>
      </c>
      <c r="C5263" t="s">
        <v>20</v>
      </c>
      <c r="D5263" s="2">
        <v>4735.84</v>
      </c>
      <c r="E5263">
        <v>0.2</v>
      </c>
      <c r="F5263">
        <v>1</v>
      </c>
      <c r="G5263" s="1">
        <v>45152</v>
      </c>
      <c r="H5263" s="1">
        <v>45153</v>
      </c>
      <c r="I5263" t="s">
        <v>21</v>
      </c>
      <c r="J5263" t="s">
        <v>16</v>
      </c>
      <c r="K5263" s="2">
        <v>1066.3599999999999</v>
      </c>
      <c r="L5263" t="s">
        <v>17</v>
      </c>
      <c r="M5263">
        <f>YEAR(Table1[[#This Row],[order_date]])</f>
        <v>2023</v>
      </c>
      <c r="N5263">
        <f>MONTH(Table1[[#This Row],[order_date]])</f>
        <v>8</v>
      </c>
      <c r="O5263" s="3">
        <f>Table1[[#This Row],[sales]]-Table1[[#This Row],[profit]]</f>
        <v>3669.4800000000005</v>
      </c>
      <c r="P5263" s="3">
        <f>Table1[[#This Row],[sales]]*Table1[[#This Row],[quantity]]</f>
        <v>4735.84</v>
      </c>
      <c r="Q5263" s="9">
        <f>Table1[[#This Row],[delivery_date]]-Table1[[#This Row],[order_date]]</f>
        <v>1</v>
      </c>
    </row>
    <row r="5264" spans="1:17" x14ac:dyDescent="0.35">
      <c r="A5264" t="s">
        <v>5295</v>
      </c>
      <c r="B5264" t="s">
        <v>19</v>
      </c>
      <c r="C5264" t="s">
        <v>20</v>
      </c>
      <c r="D5264" s="2">
        <v>3417.89</v>
      </c>
      <c r="E5264">
        <v>0.5</v>
      </c>
      <c r="F5264">
        <v>5</v>
      </c>
      <c r="G5264" s="1">
        <v>45642</v>
      </c>
      <c r="H5264" s="1">
        <v>45644</v>
      </c>
      <c r="I5264" t="s">
        <v>31</v>
      </c>
      <c r="J5264" t="s">
        <v>27</v>
      </c>
      <c r="K5264" s="2">
        <v>660.06</v>
      </c>
      <c r="L5264" t="s">
        <v>34</v>
      </c>
      <c r="M5264">
        <f>YEAR(Table1[[#This Row],[order_date]])</f>
        <v>2024</v>
      </c>
      <c r="N5264">
        <f>MONTH(Table1[[#This Row],[order_date]])</f>
        <v>12</v>
      </c>
      <c r="O5264" s="3">
        <f>Table1[[#This Row],[sales]]-Table1[[#This Row],[profit]]</f>
        <v>2757.83</v>
      </c>
      <c r="P5264" s="3">
        <f>Table1[[#This Row],[sales]]*Table1[[#This Row],[quantity]]</f>
        <v>17089.45</v>
      </c>
      <c r="Q5264" s="9">
        <f>Table1[[#This Row],[delivery_date]]-Table1[[#This Row],[order_date]]</f>
        <v>2</v>
      </c>
    </row>
    <row r="5265" spans="1:17" x14ac:dyDescent="0.35">
      <c r="A5265" t="s">
        <v>5296</v>
      </c>
      <c r="B5265" t="s">
        <v>13</v>
      </c>
      <c r="C5265" t="s">
        <v>26</v>
      </c>
      <c r="D5265" s="2">
        <v>3782.17</v>
      </c>
      <c r="E5265">
        <v>0.01</v>
      </c>
      <c r="F5265">
        <v>7</v>
      </c>
      <c r="G5265" s="1">
        <v>45039</v>
      </c>
      <c r="H5265" s="1">
        <v>45045</v>
      </c>
      <c r="I5265" t="s">
        <v>31</v>
      </c>
      <c r="J5265" t="s">
        <v>22</v>
      </c>
      <c r="K5265" s="2">
        <v>736.41</v>
      </c>
      <c r="L5265" t="s">
        <v>17</v>
      </c>
      <c r="M5265">
        <f>YEAR(Table1[[#This Row],[order_date]])</f>
        <v>2023</v>
      </c>
      <c r="N5265">
        <f>MONTH(Table1[[#This Row],[order_date]])</f>
        <v>4</v>
      </c>
      <c r="O5265" s="3">
        <f>Table1[[#This Row],[sales]]-Table1[[#This Row],[profit]]</f>
        <v>3045.76</v>
      </c>
      <c r="P5265" s="3">
        <f>Table1[[#This Row],[sales]]*Table1[[#This Row],[quantity]]</f>
        <v>26475.190000000002</v>
      </c>
      <c r="Q5265" s="9">
        <f>Table1[[#This Row],[delivery_date]]-Table1[[#This Row],[order_date]]</f>
        <v>6</v>
      </c>
    </row>
    <row r="5266" spans="1:17" x14ac:dyDescent="0.35">
      <c r="A5266" t="s">
        <v>5297</v>
      </c>
      <c r="B5266" t="s">
        <v>41</v>
      </c>
      <c r="C5266" t="s">
        <v>14</v>
      </c>
      <c r="D5266" s="2">
        <v>3431.78</v>
      </c>
      <c r="E5266">
        <v>0.35</v>
      </c>
      <c r="F5266">
        <v>4</v>
      </c>
      <c r="G5266" s="1">
        <v>44944</v>
      </c>
      <c r="H5266" s="1">
        <v>44949</v>
      </c>
      <c r="I5266" t="s">
        <v>21</v>
      </c>
      <c r="J5266" t="s">
        <v>22</v>
      </c>
      <c r="K5266" s="2">
        <v>564.26</v>
      </c>
      <c r="L5266" t="s">
        <v>23</v>
      </c>
      <c r="M5266">
        <f>YEAR(Table1[[#This Row],[order_date]])</f>
        <v>2023</v>
      </c>
      <c r="N5266">
        <f>MONTH(Table1[[#This Row],[order_date]])</f>
        <v>1</v>
      </c>
      <c r="O5266" s="3">
        <f>Table1[[#This Row],[sales]]-Table1[[#This Row],[profit]]</f>
        <v>2867.5200000000004</v>
      </c>
      <c r="P5266" s="3">
        <f>Table1[[#This Row],[sales]]*Table1[[#This Row],[quantity]]</f>
        <v>13727.12</v>
      </c>
      <c r="Q5266" s="9">
        <f>Table1[[#This Row],[delivery_date]]-Table1[[#This Row],[order_date]]</f>
        <v>5</v>
      </c>
    </row>
    <row r="5267" spans="1:17" x14ac:dyDescent="0.35">
      <c r="A5267" t="s">
        <v>5298</v>
      </c>
      <c r="B5267" t="s">
        <v>13</v>
      </c>
      <c r="C5267" t="s">
        <v>14</v>
      </c>
      <c r="D5267" s="2">
        <v>3808.56</v>
      </c>
      <c r="E5267">
        <v>0.46</v>
      </c>
      <c r="F5267">
        <v>3</v>
      </c>
      <c r="G5267" s="1">
        <v>45581</v>
      </c>
      <c r="H5267" s="1">
        <v>45582</v>
      </c>
      <c r="I5267" t="s">
        <v>21</v>
      </c>
      <c r="J5267" t="s">
        <v>16</v>
      </c>
      <c r="K5267" s="2">
        <v>272.22000000000003</v>
      </c>
      <c r="L5267" t="s">
        <v>17</v>
      </c>
      <c r="M5267">
        <f>YEAR(Table1[[#This Row],[order_date]])</f>
        <v>2024</v>
      </c>
      <c r="N5267">
        <f>MONTH(Table1[[#This Row],[order_date]])</f>
        <v>10</v>
      </c>
      <c r="O5267" s="3">
        <f>Table1[[#This Row],[sales]]-Table1[[#This Row],[profit]]</f>
        <v>3536.34</v>
      </c>
      <c r="P5267" s="3">
        <f>Table1[[#This Row],[sales]]*Table1[[#This Row],[quantity]]</f>
        <v>11425.68</v>
      </c>
      <c r="Q5267" s="9">
        <f>Table1[[#This Row],[delivery_date]]-Table1[[#This Row],[order_date]]</f>
        <v>1</v>
      </c>
    </row>
    <row r="5268" spans="1:17" x14ac:dyDescent="0.35">
      <c r="A5268" t="s">
        <v>5299</v>
      </c>
      <c r="B5268" t="s">
        <v>13</v>
      </c>
      <c r="C5268" t="s">
        <v>36</v>
      </c>
      <c r="D5268" s="2">
        <v>937.6</v>
      </c>
      <c r="E5268">
        <v>0.27</v>
      </c>
      <c r="F5268">
        <v>6</v>
      </c>
      <c r="G5268" s="1">
        <v>45521</v>
      </c>
      <c r="H5268" s="1">
        <v>45527</v>
      </c>
      <c r="I5268" t="s">
        <v>31</v>
      </c>
      <c r="J5268" t="s">
        <v>22</v>
      </c>
      <c r="K5268" s="2">
        <v>59.28</v>
      </c>
      <c r="L5268" t="s">
        <v>39</v>
      </c>
      <c r="M5268">
        <f>YEAR(Table1[[#This Row],[order_date]])</f>
        <v>2024</v>
      </c>
      <c r="N5268">
        <f>MONTH(Table1[[#This Row],[order_date]])</f>
        <v>8</v>
      </c>
      <c r="O5268" s="3">
        <f>Table1[[#This Row],[sales]]-Table1[[#This Row],[profit]]</f>
        <v>878.32</v>
      </c>
      <c r="P5268" s="3">
        <f>Table1[[#This Row],[sales]]*Table1[[#This Row],[quantity]]</f>
        <v>5625.6</v>
      </c>
      <c r="Q5268" s="9">
        <f>Table1[[#This Row],[delivery_date]]-Table1[[#This Row],[order_date]]</f>
        <v>6</v>
      </c>
    </row>
    <row r="5269" spans="1:17" x14ac:dyDescent="0.35">
      <c r="A5269" t="s">
        <v>5300</v>
      </c>
      <c r="B5269" t="s">
        <v>25</v>
      </c>
      <c r="C5269" t="s">
        <v>26</v>
      </c>
      <c r="D5269" s="2">
        <v>2855.75</v>
      </c>
      <c r="E5269">
        <v>0.49</v>
      </c>
      <c r="F5269">
        <v>5</v>
      </c>
      <c r="G5269" s="1">
        <v>45241</v>
      </c>
      <c r="H5269" s="1">
        <v>45244</v>
      </c>
      <c r="I5269" t="s">
        <v>15</v>
      </c>
      <c r="J5269" t="s">
        <v>22</v>
      </c>
      <c r="K5269" s="2">
        <v>374.22</v>
      </c>
      <c r="L5269" t="s">
        <v>34</v>
      </c>
      <c r="M5269">
        <f>YEAR(Table1[[#This Row],[order_date]])</f>
        <v>2023</v>
      </c>
      <c r="N5269">
        <f>MONTH(Table1[[#This Row],[order_date]])</f>
        <v>11</v>
      </c>
      <c r="O5269" s="3">
        <f>Table1[[#This Row],[sales]]-Table1[[#This Row],[profit]]</f>
        <v>2481.5299999999997</v>
      </c>
      <c r="P5269" s="3">
        <f>Table1[[#This Row],[sales]]*Table1[[#This Row],[quantity]]</f>
        <v>14278.75</v>
      </c>
      <c r="Q5269" s="9">
        <f>Table1[[#This Row],[delivery_date]]-Table1[[#This Row],[order_date]]</f>
        <v>3</v>
      </c>
    </row>
    <row r="5270" spans="1:17" x14ac:dyDescent="0.35">
      <c r="A5270" t="s">
        <v>5301</v>
      </c>
      <c r="B5270" t="s">
        <v>25</v>
      </c>
      <c r="C5270" t="s">
        <v>20</v>
      </c>
      <c r="D5270" s="2">
        <v>4261.9399999999996</v>
      </c>
      <c r="E5270">
        <v>0.35</v>
      </c>
      <c r="F5270">
        <v>2</v>
      </c>
      <c r="G5270" s="1">
        <v>45621</v>
      </c>
      <c r="H5270" s="1">
        <v>45627</v>
      </c>
      <c r="I5270" t="s">
        <v>15</v>
      </c>
      <c r="J5270" t="s">
        <v>27</v>
      </c>
      <c r="K5270" s="2">
        <v>273.45999999999998</v>
      </c>
      <c r="L5270" t="s">
        <v>23</v>
      </c>
      <c r="M5270">
        <f>YEAR(Table1[[#This Row],[order_date]])</f>
        <v>2024</v>
      </c>
      <c r="N5270">
        <f>MONTH(Table1[[#This Row],[order_date]])</f>
        <v>11</v>
      </c>
      <c r="O5270" s="3">
        <f>Table1[[#This Row],[sales]]-Table1[[#This Row],[profit]]</f>
        <v>3988.4799999999996</v>
      </c>
      <c r="P5270" s="3">
        <f>Table1[[#This Row],[sales]]*Table1[[#This Row],[quantity]]</f>
        <v>8523.8799999999992</v>
      </c>
      <c r="Q5270" s="9">
        <f>Table1[[#This Row],[delivery_date]]-Table1[[#This Row],[order_date]]</f>
        <v>6</v>
      </c>
    </row>
    <row r="5271" spans="1:17" x14ac:dyDescent="0.35">
      <c r="A5271" t="s">
        <v>5302</v>
      </c>
      <c r="B5271" t="s">
        <v>13</v>
      </c>
      <c r="C5271" t="s">
        <v>36</v>
      </c>
      <c r="D5271" s="2">
        <v>195.76</v>
      </c>
      <c r="E5271">
        <v>0.21</v>
      </c>
      <c r="F5271">
        <v>6</v>
      </c>
      <c r="G5271" s="1">
        <v>45048</v>
      </c>
      <c r="H5271" s="1">
        <v>45055</v>
      </c>
      <c r="I5271" t="s">
        <v>21</v>
      </c>
      <c r="J5271" t="s">
        <v>16</v>
      </c>
      <c r="K5271" s="2">
        <v>37.450000000000003</v>
      </c>
      <c r="L5271" t="s">
        <v>39</v>
      </c>
      <c r="M5271">
        <f>YEAR(Table1[[#This Row],[order_date]])</f>
        <v>2023</v>
      </c>
      <c r="N5271">
        <f>MONTH(Table1[[#This Row],[order_date]])</f>
        <v>5</v>
      </c>
      <c r="O5271" s="3">
        <f>Table1[[#This Row],[sales]]-Table1[[#This Row],[profit]]</f>
        <v>158.31</v>
      </c>
      <c r="P5271" s="3">
        <f>Table1[[#This Row],[sales]]*Table1[[#This Row],[quantity]]</f>
        <v>1174.56</v>
      </c>
      <c r="Q5271" s="9">
        <f>Table1[[#This Row],[delivery_date]]-Table1[[#This Row],[order_date]]</f>
        <v>7</v>
      </c>
    </row>
    <row r="5272" spans="1:17" x14ac:dyDescent="0.35">
      <c r="A5272" t="s">
        <v>5303</v>
      </c>
      <c r="B5272" t="s">
        <v>25</v>
      </c>
      <c r="C5272" t="s">
        <v>36</v>
      </c>
      <c r="D5272" s="2">
        <v>704.87</v>
      </c>
      <c r="E5272">
        <v>0.26</v>
      </c>
      <c r="F5272">
        <v>3</v>
      </c>
      <c r="G5272" s="1">
        <v>45342</v>
      </c>
      <c r="H5272" s="1">
        <v>45344</v>
      </c>
      <c r="I5272" t="s">
        <v>31</v>
      </c>
      <c r="J5272" t="s">
        <v>16</v>
      </c>
      <c r="K5272" s="2">
        <v>154.9</v>
      </c>
      <c r="L5272" t="s">
        <v>23</v>
      </c>
      <c r="M5272">
        <f>YEAR(Table1[[#This Row],[order_date]])</f>
        <v>2024</v>
      </c>
      <c r="N5272">
        <f>MONTH(Table1[[#This Row],[order_date]])</f>
        <v>2</v>
      </c>
      <c r="O5272" s="3">
        <f>Table1[[#This Row],[sales]]-Table1[[#This Row],[profit]]</f>
        <v>549.97</v>
      </c>
      <c r="P5272" s="3">
        <f>Table1[[#This Row],[sales]]*Table1[[#This Row],[quantity]]</f>
        <v>2114.61</v>
      </c>
      <c r="Q5272" s="9">
        <f>Table1[[#This Row],[delivery_date]]-Table1[[#This Row],[order_date]]</f>
        <v>2</v>
      </c>
    </row>
    <row r="5273" spans="1:17" x14ac:dyDescent="0.35">
      <c r="A5273" t="s">
        <v>5304</v>
      </c>
      <c r="B5273" t="s">
        <v>25</v>
      </c>
      <c r="C5273" t="s">
        <v>33</v>
      </c>
      <c r="D5273" s="2">
        <v>1303.6400000000001</v>
      </c>
      <c r="E5273">
        <v>0.44</v>
      </c>
      <c r="F5273">
        <v>9</v>
      </c>
      <c r="G5273" s="1">
        <v>44937</v>
      </c>
      <c r="H5273" s="1">
        <v>44939</v>
      </c>
      <c r="I5273" t="s">
        <v>15</v>
      </c>
      <c r="J5273" t="s">
        <v>22</v>
      </c>
      <c r="K5273" s="2">
        <v>266.68</v>
      </c>
      <c r="L5273" t="s">
        <v>39</v>
      </c>
      <c r="M5273">
        <f>YEAR(Table1[[#This Row],[order_date]])</f>
        <v>2023</v>
      </c>
      <c r="N5273">
        <f>MONTH(Table1[[#This Row],[order_date]])</f>
        <v>1</v>
      </c>
      <c r="O5273" s="3">
        <f>Table1[[#This Row],[sales]]-Table1[[#This Row],[profit]]</f>
        <v>1036.96</v>
      </c>
      <c r="P5273" s="3">
        <f>Table1[[#This Row],[sales]]*Table1[[#This Row],[quantity]]</f>
        <v>11732.76</v>
      </c>
      <c r="Q5273" s="9">
        <f>Table1[[#This Row],[delivery_date]]-Table1[[#This Row],[order_date]]</f>
        <v>2</v>
      </c>
    </row>
    <row r="5274" spans="1:17" x14ac:dyDescent="0.35">
      <c r="A5274" t="s">
        <v>5305</v>
      </c>
      <c r="B5274" t="s">
        <v>25</v>
      </c>
      <c r="C5274" t="s">
        <v>26</v>
      </c>
      <c r="D5274" s="2">
        <v>1544.16</v>
      </c>
      <c r="E5274">
        <v>0.48</v>
      </c>
      <c r="F5274">
        <v>3</v>
      </c>
      <c r="G5274" s="1">
        <v>45107</v>
      </c>
      <c r="H5274" s="1">
        <v>45110</v>
      </c>
      <c r="I5274" t="s">
        <v>21</v>
      </c>
      <c r="J5274" t="s">
        <v>16</v>
      </c>
      <c r="K5274" s="2">
        <v>358.76</v>
      </c>
      <c r="L5274" t="s">
        <v>39</v>
      </c>
      <c r="M5274">
        <f>YEAR(Table1[[#This Row],[order_date]])</f>
        <v>2023</v>
      </c>
      <c r="N5274">
        <f>MONTH(Table1[[#This Row],[order_date]])</f>
        <v>6</v>
      </c>
      <c r="O5274" s="3">
        <f>Table1[[#This Row],[sales]]-Table1[[#This Row],[profit]]</f>
        <v>1185.4000000000001</v>
      </c>
      <c r="P5274" s="3">
        <f>Table1[[#This Row],[sales]]*Table1[[#This Row],[quantity]]</f>
        <v>4632.4800000000005</v>
      </c>
      <c r="Q5274" s="9">
        <f>Table1[[#This Row],[delivery_date]]-Table1[[#This Row],[order_date]]</f>
        <v>3</v>
      </c>
    </row>
    <row r="5275" spans="1:17" x14ac:dyDescent="0.35">
      <c r="A5275" t="s">
        <v>5306</v>
      </c>
      <c r="B5275" t="s">
        <v>19</v>
      </c>
      <c r="C5275" t="s">
        <v>36</v>
      </c>
      <c r="D5275" s="2">
        <v>995.25</v>
      </c>
      <c r="E5275">
        <v>0.28000000000000003</v>
      </c>
      <c r="F5275">
        <v>9</v>
      </c>
      <c r="G5275" s="1">
        <v>45339</v>
      </c>
      <c r="H5275" s="1">
        <v>45342</v>
      </c>
      <c r="I5275" t="s">
        <v>31</v>
      </c>
      <c r="J5275" t="s">
        <v>27</v>
      </c>
      <c r="K5275" s="2">
        <v>286.64999999999998</v>
      </c>
      <c r="L5275" t="s">
        <v>28</v>
      </c>
      <c r="M5275">
        <f>YEAR(Table1[[#This Row],[order_date]])</f>
        <v>2024</v>
      </c>
      <c r="N5275">
        <f>MONTH(Table1[[#This Row],[order_date]])</f>
        <v>2</v>
      </c>
      <c r="O5275" s="3">
        <f>Table1[[#This Row],[sales]]-Table1[[#This Row],[profit]]</f>
        <v>708.6</v>
      </c>
      <c r="P5275" s="3">
        <f>Table1[[#This Row],[sales]]*Table1[[#This Row],[quantity]]</f>
        <v>8957.25</v>
      </c>
      <c r="Q5275" s="9">
        <f>Table1[[#This Row],[delivery_date]]-Table1[[#This Row],[order_date]]</f>
        <v>3</v>
      </c>
    </row>
    <row r="5276" spans="1:17" x14ac:dyDescent="0.35">
      <c r="A5276" t="s">
        <v>5307</v>
      </c>
      <c r="B5276" t="s">
        <v>19</v>
      </c>
      <c r="C5276" t="s">
        <v>20</v>
      </c>
      <c r="D5276" s="2">
        <v>3159.22</v>
      </c>
      <c r="E5276">
        <v>0.15</v>
      </c>
      <c r="F5276">
        <v>6</v>
      </c>
      <c r="G5276" s="1">
        <v>45424</v>
      </c>
      <c r="H5276" s="1">
        <v>45427</v>
      </c>
      <c r="I5276" t="s">
        <v>31</v>
      </c>
      <c r="J5276" t="s">
        <v>22</v>
      </c>
      <c r="K5276" s="2">
        <v>922.06</v>
      </c>
      <c r="L5276" t="s">
        <v>17</v>
      </c>
      <c r="M5276">
        <f>YEAR(Table1[[#This Row],[order_date]])</f>
        <v>2024</v>
      </c>
      <c r="N5276">
        <f>MONTH(Table1[[#This Row],[order_date]])</f>
        <v>5</v>
      </c>
      <c r="O5276" s="3">
        <f>Table1[[#This Row],[sales]]-Table1[[#This Row],[profit]]</f>
        <v>2237.16</v>
      </c>
      <c r="P5276" s="3">
        <f>Table1[[#This Row],[sales]]*Table1[[#This Row],[quantity]]</f>
        <v>18955.32</v>
      </c>
      <c r="Q5276" s="9">
        <f>Table1[[#This Row],[delivery_date]]-Table1[[#This Row],[order_date]]</f>
        <v>3</v>
      </c>
    </row>
    <row r="5277" spans="1:17" x14ac:dyDescent="0.35">
      <c r="A5277" t="s">
        <v>5308</v>
      </c>
      <c r="B5277" t="s">
        <v>13</v>
      </c>
      <c r="C5277" t="s">
        <v>33</v>
      </c>
      <c r="D5277" s="2">
        <v>1540.69</v>
      </c>
      <c r="E5277">
        <v>0.12</v>
      </c>
      <c r="F5277">
        <v>8</v>
      </c>
      <c r="G5277" s="1">
        <v>45314</v>
      </c>
      <c r="H5277" s="1">
        <v>45315</v>
      </c>
      <c r="I5277" t="s">
        <v>21</v>
      </c>
      <c r="J5277" t="s">
        <v>22</v>
      </c>
      <c r="K5277" s="2">
        <v>186.99</v>
      </c>
      <c r="L5277" t="s">
        <v>34</v>
      </c>
      <c r="M5277">
        <f>YEAR(Table1[[#This Row],[order_date]])</f>
        <v>2024</v>
      </c>
      <c r="N5277">
        <f>MONTH(Table1[[#This Row],[order_date]])</f>
        <v>1</v>
      </c>
      <c r="O5277" s="3">
        <f>Table1[[#This Row],[sales]]-Table1[[#This Row],[profit]]</f>
        <v>1353.7</v>
      </c>
      <c r="P5277" s="3">
        <f>Table1[[#This Row],[sales]]*Table1[[#This Row],[quantity]]</f>
        <v>12325.52</v>
      </c>
      <c r="Q5277" s="9">
        <f>Table1[[#This Row],[delivery_date]]-Table1[[#This Row],[order_date]]</f>
        <v>1</v>
      </c>
    </row>
    <row r="5278" spans="1:17" x14ac:dyDescent="0.35">
      <c r="A5278" t="s">
        <v>5309</v>
      </c>
      <c r="B5278" t="s">
        <v>25</v>
      </c>
      <c r="C5278" t="s">
        <v>20</v>
      </c>
      <c r="D5278" s="2">
        <v>874.69</v>
      </c>
      <c r="E5278">
        <v>0.24</v>
      </c>
      <c r="F5278">
        <v>9</v>
      </c>
      <c r="G5278" s="1">
        <v>45146</v>
      </c>
      <c r="H5278" s="1">
        <v>45149</v>
      </c>
      <c r="I5278" t="s">
        <v>21</v>
      </c>
      <c r="J5278" t="s">
        <v>27</v>
      </c>
      <c r="K5278" s="2">
        <v>107.5</v>
      </c>
      <c r="L5278" t="s">
        <v>28</v>
      </c>
      <c r="M5278">
        <f>YEAR(Table1[[#This Row],[order_date]])</f>
        <v>2023</v>
      </c>
      <c r="N5278">
        <f>MONTH(Table1[[#This Row],[order_date]])</f>
        <v>8</v>
      </c>
      <c r="O5278" s="3">
        <f>Table1[[#This Row],[sales]]-Table1[[#This Row],[profit]]</f>
        <v>767.19</v>
      </c>
      <c r="P5278" s="3">
        <f>Table1[[#This Row],[sales]]*Table1[[#This Row],[quantity]]</f>
        <v>7872.2100000000009</v>
      </c>
      <c r="Q5278" s="9">
        <f>Table1[[#This Row],[delivery_date]]-Table1[[#This Row],[order_date]]</f>
        <v>3</v>
      </c>
    </row>
    <row r="5279" spans="1:17" x14ac:dyDescent="0.35">
      <c r="A5279" t="s">
        <v>5310</v>
      </c>
      <c r="B5279" t="s">
        <v>19</v>
      </c>
      <c r="C5279" t="s">
        <v>14</v>
      </c>
      <c r="D5279" s="2">
        <v>4538.55</v>
      </c>
      <c r="E5279">
        <v>0.15</v>
      </c>
      <c r="F5279">
        <v>8</v>
      </c>
      <c r="G5279" s="1">
        <v>45063</v>
      </c>
      <c r="H5279" s="1">
        <v>45069</v>
      </c>
      <c r="I5279" t="s">
        <v>31</v>
      </c>
      <c r="J5279" t="s">
        <v>27</v>
      </c>
      <c r="K5279" s="2">
        <v>1070.3900000000001</v>
      </c>
      <c r="L5279" t="s">
        <v>39</v>
      </c>
      <c r="M5279">
        <f>YEAR(Table1[[#This Row],[order_date]])</f>
        <v>2023</v>
      </c>
      <c r="N5279">
        <f>MONTH(Table1[[#This Row],[order_date]])</f>
        <v>5</v>
      </c>
      <c r="O5279" s="3">
        <f>Table1[[#This Row],[sales]]-Table1[[#This Row],[profit]]</f>
        <v>3468.16</v>
      </c>
      <c r="P5279" s="3">
        <f>Table1[[#This Row],[sales]]*Table1[[#This Row],[quantity]]</f>
        <v>36308.400000000001</v>
      </c>
      <c r="Q5279" s="9">
        <f>Table1[[#This Row],[delivery_date]]-Table1[[#This Row],[order_date]]</f>
        <v>6</v>
      </c>
    </row>
    <row r="5280" spans="1:17" x14ac:dyDescent="0.35">
      <c r="A5280" t="s">
        <v>5311</v>
      </c>
      <c r="B5280" t="s">
        <v>13</v>
      </c>
      <c r="C5280" t="s">
        <v>33</v>
      </c>
      <c r="D5280" s="2">
        <v>3505.67</v>
      </c>
      <c r="E5280">
        <v>0.21</v>
      </c>
      <c r="F5280">
        <v>2</v>
      </c>
      <c r="G5280" s="1">
        <v>45239</v>
      </c>
      <c r="H5280" s="1">
        <v>45245</v>
      </c>
      <c r="I5280" t="s">
        <v>15</v>
      </c>
      <c r="J5280" t="s">
        <v>27</v>
      </c>
      <c r="K5280" s="2">
        <v>1042.94</v>
      </c>
      <c r="L5280" t="s">
        <v>39</v>
      </c>
      <c r="M5280">
        <f>YEAR(Table1[[#This Row],[order_date]])</f>
        <v>2023</v>
      </c>
      <c r="N5280">
        <f>MONTH(Table1[[#This Row],[order_date]])</f>
        <v>11</v>
      </c>
      <c r="O5280" s="3">
        <f>Table1[[#This Row],[sales]]-Table1[[#This Row],[profit]]</f>
        <v>2462.73</v>
      </c>
      <c r="P5280" s="3">
        <f>Table1[[#This Row],[sales]]*Table1[[#This Row],[quantity]]</f>
        <v>7011.34</v>
      </c>
      <c r="Q5280" s="9">
        <f>Table1[[#This Row],[delivery_date]]-Table1[[#This Row],[order_date]]</f>
        <v>6</v>
      </c>
    </row>
    <row r="5281" spans="1:17" x14ac:dyDescent="0.35">
      <c r="A5281" t="s">
        <v>5312</v>
      </c>
      <c r="B5281" t="s">
        <v>25</v>
      </c>
      <c r="C5281" t="s">
        <v>33</v>
      </c>
      <c r="D5281" s="2">
        <v>1305.69</v>
      </c>
      <c r="E5281">
        <v>0.42</v>
      </c>
      <c r="F5281">
        <v>3</v>
      </c>
      <c r="G5281" s="1">
        <v>45092</v>
      </c>
      <c r="H5281" s="1">
        <v>45096</v>
      </c>
      <c r="I5281" t="s">
        <v>31</v>
      </c>
      <c r="J5281" t="s">
        <v>27</v>
      </c>
      <c r="K5281" s="2">
        <v>200.05</v>
      </c>
      <c r="L5281" t="s">
        <v>23</v>
      </c>
      <c r="M5281">
        <f>YEAR(Table1[[#This Row],[order_date]])</f>
        <v>2023</v>
      </c>
      <c r="N5281">
        <f>MONTH(Table1[[#This Row],[order_date]])</f>
        <v>6</v>
      </c>
      <c r="O5281" s="3">
        <f>Table1[[#This Row],[sales]]-Table1[[#This Row],[profit]]</f>
        <v>1105.6400000000001</v>
      </c>
      <c r="P5281" s="3">
        <f>Table1[[#This Row],[sales]]*Table1[[#This Row],[quantity]]</f>
        <v>3917.07</v>
      </c>
      <c r="Q5281" s="9">
        <f>Table1[[#This Row],[delivery_date]]-Table1[[#This Row],[order_date]]</f>
        <v>4</v>
      </c>
    </row>
    <row r="5282" spans="1:17" x14ac:dyDescent="0.35">
      <c r="A5282" t="s">
        <v>5313</v>
      </c>
      <c r="B5282" t="s">
        <v>41</v>
      </c>
      <c r="C5282" t="s">
        <v>36</v>
      </c>
      <c r="D5282" s="2">
        <v>1868.67</v>
      </c>
      <c r="E5282">
        <v>0.24</v>
      </c>
      <c r="F5282">
        <v>8</v>
      </c>
      <c r="G5282" s="1">
        <v>45345</v>
      </c>
      <c r="H5282" s="1">
        <v>45351</v>
      </c>
      <c r="I5282" t="s">
        <v>15</v>
      </c>
      <c r="J5282" t="s">
        <v>22</v>
      </c>
      <c r="K5282" s="2">
        <v>180</v>
      </c>
      <c r="L5282" t="s">
        <v>39</v>
      </c>
      <c r="M5282">
        <f>YEAR(Table1[[#This Row],[order_date]])</f>
        <v>2024</v>
      </c>
      <c r="N5282">
        <f>MONTH(Table1[[#This Row],[order_date]])</f>
        <v>2</v>
      </c>
      <c r="O5282" s="3">
        <f>Table1[[#This Row],[sales]]-Table1[[#This Row],[profit]]</f>
        <v>1688.67</v>
      </c>
      <c r="P5282" s="3">
        <f>Table1[[#This Row],[sales]]*Table1[[#This Row],[quantity]]</f>
        <v>14949.36</v>
      </c>
      <c r="Q5282" s="9">
        <f>Table1[[#This Row],[delivery_date]]-Table1[[#This Row],[order_date]]</f>
        <v>6</v>
      </c>
    </row>
    <row r="5283" spans="1:17" x14ac:dyDescent="0.35">
      <c r="A5283" t="s">
        <v>5314</v>
      </c>
      <c r="B5283" t="s">
        <v>25</v>
      </c>
      <c r="C5283" t="s">
        <v>14</v>
      </c>
      <c r="D5283" s="2">
        <v>3729.85</v>
      </c>
      <c r="E5283">
        <v>0.32</v>
      </c>
      <c r="F5283">
        <v>5</v>
      </c>
      <c r="G5283" s="1">
        <v>45357</v>
      </c>
      <c r="H5283" s="1">
        <v>45358</v>
      </c>
      <c r="I5283" t="s">
        <v>31</v>
      </c>
      <c r="J5283" t="s">
        <v>16</v>
      </c>
      <c r="K5283" s="2">
        <v>866.05</v>
      </c>
      <c r="L5283" t="s">
        <v>39</v>
      </c>
      <c r="M5283">
        <f>YEAR(Table1[[#This Row],[order_date]])</f>
        <v>2024</v>
      </c>
      <c r="N5283">
        <f>MONTH(Table1[[#This Row],[order_date]])</f>
        <v>3</v>
      </c>
      <c r="O5283" s="3">
        <f>Table1[[#This Row],[sales]]-Table1[[#This Row],[profit]]</f>
        <v>2863.8</v>
      </c>
      <c r="P5283" s="3">
        <f>Table1[[#This Row],[sales]]*Table1[[#This Row],[quantity]]</f>
        <v>18649.25</v>
      </c>
      <c r="Q5283" s="9">
        <f>Table1[[#This Row],[delivery_date]]-Table1[[#This Row],[order_date]]</f>
        <v>1</v>
      </c>
    </row>
    <row r="5284" spans="1:17" x14ac:dyDescent="0.35">
      <c r="A5284" t="s">
        <v>5315</v>
      </c>
      <c r="B5284" t="s">
        <v>25</v>
      </c>
      <c r="C5284" t="s">
        <v>36</v>
      </c>
      <c r="D5284" s="2">
        <v>3975.46</v>
      </c>
      <c r="E5284">
        <v>0.05</v>
      </c>
      <c r="F5284">
        <v>4</v>
      </c>
      <c r="G5284" s="1">
        <v>44960</v>
      </c>
      <c r="H5284" s="1">
        <v>44963</v>
      </c>
      <c r="I5284" t="s">
        <v>15</v>
      </c>
      <c r="J5284" t="s">
        <v>27</v>
      </c>
      <c r="K5284" s="2">
        <v>581.70000000000005</v>
      </c>
      <c r="L5284" t="s">
        <v>48</v>
      </c>
      <c r="M5284">
        <f>YEAR(Table1[[#This Row],[order_date]])</f>
        <v>2023</v>
      </c>
      <c r="N5284">
        <f>MONTH(Table1[[#This Row],[order_date]])</f>
        <v>2</v>
      </c>
      <c r="O5284" s="3">
        <f>Table1[[#This Row],[sales]]-Table1[[#This Row],[profit]]</f>
        <v>3393.76</v>
      </c>
      <c r="P5284" s="3">
        <f>Table1[[#This Row],[sales]]*Table1[[#This Row],[quantity]]</f>
        <v>15901.84</v>
      </c>
      <c r="Q5284" s="9">
        <f>Table1[[#This Row],[delivery_date]]-Table1[[#This Row],[order_date]]</f>
        <v>3</v>
      </c>
    </row>
    <row r="5285" spans="1:17" x14ac:dyDescent="0.35">
      <c r="A5285" t="s">
        <v>5316</v>
      </c>
      <c r="B5285" t="s">
        <v>19</v>
      </c>
      <c r="C5285" t="s">
        <v>26</v>
      </c>
      <c r="D5285" s="2">
        <v>964.54</v>
      </c>
      <c r="E5285">
        <v>0.38</v>
      </c>
      <c r="F5285">
        <v>6</v>
      </c>
      <c r="G5285" s="1">
        <v>45245</v>
      </c>
      <c r="H5285" s="1">
        <v>45248</v>
      </c>
      <c r="I5285" t="s">
        <v>31</v>
      </c>
      <c r="J5285" t="s">
        <v>16</v>
      </c>
      <c r="K5285" s="2">
        <v>67.52</v>
      </c>
      <c r="L5285" t="s">
        <v>48</v>
      </c>
      <c r="M5285">
        <f>YEAR(Table1[[#This Row],[order_date]])</f>
        <v>2023</v>
      </c>
      <c r="N5285">
        <f>MONTH(Table1[[#This Row],[order_date]])</f>
        <v>11</v>
      </c>
      <c r="O5285" s="3">
        <f>Table1[[#This Row],[sales]]-Table1[[#This Row],[profit]]</f>
        <v>897.02</v>
      </c>
      <c r="P5285" s="3">
        <f>Table1[[#This Row],[sales]]*Table1[[#This Row],[quantity]]</f>
        <v>5787.24</v>
      </c>
      <c r="Q5285" s="9">
        <f>Table1[[#This Row],[delivery_date]]-Table1[[#This Row],[order_date]]</f>
        <v>3</v>
      </c>
    </row>
    <row r="5286" spans="1:17" x14ac:dyDescent="0.35">
      <c r="A5286" t="s">
        <v>5317</v>
      </c>
      <c r="B5286" t="s">
        <v>13</v>
      </c>
      <c r="C5286" t="s">
        <v>20</v>
      </c>
      <c r="D5286" s="2">
        <v>4689.22</v>
      </c>
      <c r="E5286">
        <v>0.24</v>
      </c>
      <c r="F5286">
        <v>6</v>
      </c>
      <c r="G5286" s="1">
        <v>45191</v>
      </c>
      <c r="H5286" s="1">
        <v>45195</v>
      </c>
      <c r="I5286" t="s">
        <v>21</v>
      </c>
      <c r="J5286" t="s">
        <v>16</v>
      </c>
      <c r="K5286" s="2">
        <v>1112.1099999999999</v>
      </c>
      <c r="L5286" t="s">
        <v>23</v>
      </c>
      <c r="M5286">
        <f>YEAR(Table1[[#This Row],[order_date]])</f>
        <v>2023</v>
      </c>
      <c r="N5286">
        <f>MONTH(Table1[[#This Row],[order_date]])</f>
        <v>9</v>
      </c>
      <c r="O5286" s="3">
        <f>Table1[[#This Row],[sales]]-Table1[[#This Row],[profit]]</f>
        <v>3577.1100000000006</v>
      </c>
      <c r="P5286" s="3">
        <f>Table1[[#This Row],[sales]]*Table1[[#This Row],[quantity]]</f>
        <v>28135.32</v>
      </c>
      <c r="Q5286" s="9">
        <f>Table1[[#This Row],[delivery_date]]-Table1[[#This Row],[order_date]]</f>
        <v>4</v>
      </c>
    </row>
    <row r="5287" spans="1:17" x14ac:dyDescent="0.35">
      <c r="A5287" t="s">
        <v>5318</v>
      </c>
      <c r="B5287" t="s">
        <v>13</v>
      </c>
      <c r="C5287" t="s">
        <v>20</v>
      </c>
      <c r="D5287" s="2">
        <v>3947.83</v>
      </c>
      <c r="E5287">
        <v>0.18</v>
      </c>
      <c r="F5287">
        <v>7</v>
      </c>
      <c r="G5287" s="1">
        <v>45638</v>
      </c>
      <c r="H5287" s="1">
        <v>45643</v>
      </c>
      <c r="I5287" t="s">
        <v>31</v>
      </c>
      <c r="J5287" t="s">
        <v>27</v>
      </c>
      <c r="K5287" s="2">
        <v>600.20000000000005</v>
      </c>
      <c r="L5287" t="s">
        <v>39</v>
      </c>
      <c r="M5287">
        <f>YEAR(Table1[[#This Row],[order_date]])</f>
        <v>2024</v>
      </c>
      <c r="N5287">
        <f>MONTH(Table1[[#This Row],[order_date]])</f>
        <v>12</v>
      </c>
      <c r="O5287" s="3">
        <f>Table1[[#This Row],[sales]]-Table1[[#This Row],[profit]]</f>
        <v>3347.63</v>
      </c>
      <c r="P5287" s="3">
        <f>Table1[[#This Row],[sales]]*Table1[[#This Row],[quantity]]</f>
        <v>27634.809999999998</v>
      </c>
      <c r="Q5287" s="9">
        <f>Table1[[#This Row],[delivery_date]]-Table1[[#This Row],[order_date]]</f>
        <v>5</v>
      </c>
    </row>
    <row r="5288" spans="1:17" x14ac:dyDescent="0.35">
      <c r="A5288" t="s">
        <v>5319</v>
      </c>
      <c r="B5288" t="s">
        <v>19</v>
      </c>
      <c r="C5288" t="s">
        <v>36</v>
      </c>
      <c r="D5288" s="2">
        <v>4298.3900000000003</v>
      </c>
      <c r="E5288">
        <v>0.31</v>
      </c>
      <c r="F5288">
        <v>5</v>
      </c>
      <c r="G5288" s="1">
        <v>45201</v>
      </c>
      <c r="H5288" s="1">
        <v>45204</v>
      </c>
      <c r="I5288" t="s">
        <v>21</v>
      </c>
      <c r="J5288" t="s">
        <v>16</v>
      </c>
      <c r="K5288" s="2">
        <v>850.38</v>
      </c>
      <c r="L5288" t="s">
        <v>48</v>
      </c>
      <c r="M5288">
        <f>YEAR(Table1[[#This Row],[order_date]])</f>
        <v>2023</v>
      </c>
      <c r="N5288">
        <f>MONTH(Table1[[#This Row],[order_date]])</f>
        <v>10</v>
      </c>
      <c r="O5288" s="3">
        <f>Table1[[#This Row],[sales]]-Table1[[#This Row],[profit]]</f>
        <v>3448.01</v>
      </c>
      <c r="P5288" s="3">
        <f>Table1[[#This Row],[sales]]*Table1[[#This Row],[quantity]]</f>
        <v>21491.95</v>
      </c>
      <c r="Q5288" s="9">
        <f>Table1[[#This Row],[delivery_date]]-Table1[[#This Row],[order_date]]</f>
        <v>3</v>
      </c>
    </row>
    <row r="5289" spans="1:17" x14ac:dyDescent="0.35">
      <c r="A5289" t="s">
        <v>5320</v>
      </c>
      <c r="B5289" t="s">
        <v>25</v>
      </c>
      <c r="C5289" t="s">
        <v>20</v>
      </c>
      <c r="D5289" s="2">
        <v>804.91</v>
      </c>
      <c r="E5289">
        <v>0.05</v>
      </c>
      <c r="F5289">
        <v>1</v>
      </c>
      <c r="G5289" s="1">
        <v>45336</v>
      </c>
      <c r="H5289" s="1">
        <v>45338</v>
      </c>
      <c r="I5289" t="s">
        <v>15</v>
      </c>
      <c r="J5289" t="s">
        <v>16</v>
      </c>
      <c r="K5289" s="2">
        <v>179.48</v>
      </c>
      <c r="L5289" t="s">
        <v>34</v>
      </c>
      <c r="M5289">
        <f>YEAR(Table1[[#This Row],[order_date]])</f>
        <v>2024</v>
      </c>
      <c r="N5289">
        <f>MONTH(Table1[[#This Row],[order_date]])</f>
        <v>2</v>
      </c>
      <c r="O5289" s="3">
        <f>Table1[[#This Row],[sales]]-Table1[[#This Row],[profit]]</f>
        <v>625.42999999999995</v>
      </c>
      <c r="P5289" s="3">
        <f>Table1[[#This Row],[sales]]*Table1[[#This Row],[quantity]]</f>
        <v>804.91</v>
      </c>
      <c r="Q5289" s="9">
        <f>Table1[[#This Row],[delivery_date]]-Table1[[#This Row],[order_date]]</f>
        <v>2</v>
      </c>
    </row>
    <row r="5290" spans="1:17" x14ac:dyDescent="0.35">
      <c r="A5290" t="s">
        <v>5321</v>
      </c>
      <c r="B5290" t="s">
        <v>41</v>
      </c>
      <c r="C5290" t="s">
        <v>20</v>
      </c>
      <c r="D5290" s="2">
        <v>802.5</v>
      </c>
      <c r="E5290">
        <v>0.21</v>
      </c>
      <c r="F5290">
        <v>8</v>
      </c>
      <c r="G5290" s="1">
        <v>45100</v>
      </c>
      <c r="H5290" s="1">
        <v>45103</v>
      </c>
      <c r="I5290" t="s">
        <v>15</v>
      </c>
      <c r="J5290" t="s">
        <v>16</v>
      </c>
      <c r="K5290" s="2">
        <v>204.81</v>
      </c>
      <c r="L5290" t="s">
        <v>39</v>
      </c>
      <c r="M5290">
        <f>YEAR(Table1[[#This Row],[order_date]])</f>
        <v>2023</v>
      </c>
      <c r="N5290">
        <f>MONTH(Table1[[#This Row],[order_date]])</f>
        <v>6</v>
      </c>
      <c r="O5290" s="3">
        <f>Table1[[#This Row],[sales]]-Table1[[#This Row],[profit]]</f>
        <v>597.69000000000005</v>
      </c>
      <c r="P5290" s="3">
        <f>Table1[[#This Row],[sales]]*Table1[[#This Row],[quantity]]</f>
        <v>6420</v>
      </c>
      <c r="Q5290" s="9">
        <f>Table1[[#This Row],[delivery_date]]-Table1[[#This Row],[order_date]]</f>
        <v>3</v>
      </c>
    </row>
    <row r="5291" spans="1:17" x14ac:dyDescent="0.35">
      <c r="A5291" t="s">
        <v>5322</v>
      </c>
      <c r="B5291" t="s">
        <v>25</v>
      </c>
      <c r="C5291" t="s">
        <v>26</v>
      </c>
      <c r="D5291" s="2">
        <v>1596.31</v>
      </c>
      <c r="E5291">
        <v>0.41</v>
      </c>
      <c r="F5291">
        <v>1</v>
      </c>
      <c r="G5291" s="1">
        <v>45238</v>
      </c>
      <c r="H5291" s="1">
        <v>45239</v>
      </c>
      <c r="I5291" t="s">
        <v>31</v>
      </c>
      <c r="J5291" t="s">
        <v>16</v>
      </c>
      <c r="K5291" s="2">
        <v>327.82</v>
      </c>
      <c r="L5291" t="s">
        <v>48</v>
      </c>
      <c r="M5291">
        <f>YEAR(Table1[[#This Row],[order_date]])</f>
        <v>2023</v>
      </c>
      <c r="N5291">
        <f>MONTH(Table1[[#This Row],[order_date]])</f>
        <v>11</v>
      </c>
      <c r="O5291" s="3">
        <f>Table1[[#This Row],[sales]]-Table1[[#This Row],[profit]]</f>
        <v>1268.49</v>
      </c>
      <c r="P5291" s="3">
        <f>Table1[[#This Row],[sales]]*Table1[[#This Row],[quantity]]</f>
        <v>1596.31</v>
      </c>
      <c r="Q5291" s="9">
        <f>Table1[[#This Row],[delivery_date]]-Table1[[#This Row],[order_date]]</f>
        <v>1</v>
      </c>
    </row>
    <row r="5292" spans="1:17" x14ac:dyDescent="0.35">
      <c r="A5292" t="s">
        <v>5323</v>
      </c>
      <c r="B5292" t="s">
        <v>25</v>
      </c>
      <c r="C5292" t="s">
        <v>14</v>
      </c>
      <c r="D5292" s="2">
        <v>416.77</v>
      </c>
      <c r="E5292">
        <v>0.13</v>
      </c>
      <c r="F5292">
        <v>4</v>
      </c>
      <c r="G5292" s="1">
        <v>45192</v>
      </c>
      <c r="H5292" s="1">
        <v>45193</v>
      </c>
      <c r="I5292" t="s">
        <v>21</v>
      </c>
      <c r="J5292" t="s">
        <v>22</v>
      </c>
      <c r="K5292" s="2">
        <v>118.35</v>
      </c>
      <c r="L5292" t="s">
        <v>48</v>
      </c>
      <c r="M5292">
        <f>YEAR(Table1[[#This Row],[order_date]])</f>
        <v>2023</v>
      </c>
      <c r="N5292">
        <f>MONTH(Table1[[#This Row],[order_date]])</f>
        <v>9</v>
      </c>
      <c r="O5292" s="3">
        <f>Table1[[#This Row],[sales]]-Table1[[#This Row],[profit]]</f>
        <v>298.41999999999996</v>
      </c>
      <c r="P5292" s="3">
        <f>Table1[[#This Row],[sales]]*Table1[[#This Row],[quantity]]</f>
        <v>1667.08</v>
      </c>
      <c r="Q5292" s="9">
        <f>Table1[[#This Row],[delivery_date]]-Table1[[#This Row],[order_date]]</f>
        <v>1</v>
      </c>
    </row>
    <row r="5293" spans="1:17" x14ac:dyDescent="0.35">
      <c r="A5293" t="s">
        <v>5324</v>
      </c>
      <c r="B5293" t="s">
        <v>41</v>
      </c>
      <c r="C5293" t="s">
        <v>33</v>
      </c>
      <c r="D5293" s="2">
        <v>546.23</v>
      </c>
      <c r="E5293">
        <v>0.46</v>
      </c>
      <c r="F5293">
        <v>3</v>
      </c>
      <c r="G5293" s="1">
        <v>45558</v>
      </c>
      <c r="H5293" s="1">
        <v>45561</v>
      </c>
      <c r="I5293" t="s">
        <v>21</v>
      </c>
      <c r="J5293" t="s">
        <v>22</v>
      </c>
      <c r="K5293" s="2">
        <v>93.51</v>
      </c>
      <c r="L5293" t="s">
        <v>17</v>
      </c>
      <c r="M5293">
        <f>YEAR(Table1[[#This Row],[order_date]])</f>
        <v>2024</v>
      </c>
      <c r="N5293">
        <f>MONTH(Table1[[#This Row],[order_date]])</f>
        <v>9</v>
      </c>
      <c r="O5293" s="3">
        <f>Table1[[#This Row],[sales]]-Table1[[#This Row],[profit]]</f>
        <v>452.72</v>
      </c>
      <c r="P5293" s="3">
        <f>Table1[[#This Row],[sales]]*Table1[[#This Row],[quantity]]</f>
        <v>1638.69</v>
      </c>
      <c r="Q5293" s="9">
        <f>Table1[[#This Row],[delivery_date]]-Table1[[#This Row],[order_date]]</f>
        <v>3</v>
      </c>
    </row>
    <row r="5294" spans="1:17" x14ac:dyDescent="0.35">
      <c r="A5294" t="s">
        <v>5325</v>
      </c>
      <c r="B5294" t="s">
        <v>19</v>
      </c>
      <c r="C5294" t="s">
        <v>36</v>
      </c>
      <c r="D5294" s="2">
        <v>801.72</v>
      </c>
      <c r="E5294">
        <v>0.3</v>
      </c>
      <c r="F5294">
        <v>3</v>
      </c>
      <c r="G5294" s="1">
        <v>45609</v>
      </c>
      <c r="H5294" s="1">
        <v>45610</v>
      </c>
      <c r="I5294" t="s">
        <v>15</v>
      </c>
      <c r="J5294" t="s">
        <v>27</v>
      </c>
      <c r="K5294" s="2">
        <v>146.37</v>
      </c>
      <c r="L5294" t="s">
        <v>17</v>
      </c>
      <c r="M5294">
        <f>YEAR(Table1[[#This Row],[order_date]])</f>
        <v>2024</v>
      </c>
      <c r="N5294">
        <f>MONTH(Table1[[#This Row],[order_date]])</f>
        <v>11</v>
      </c>
      <c r="O5294" s="3">
        <f>Table1[[#This Row],[sales]]-Table1[[#This Row],[profit]]</f>
        <v>655.35</v>
      </c>
      <c r="P5294" s="3">
        <f>Table1[[#This Row],[sales]]*Table1[[#This Row],[quantity]]</f>
        <v>2405.16</v>
      </c>
      <c r="Q5294" s="9">
        <f>Table1[[#This Row],[delivery_date]]-Table1[[#This Row],[order_date]]</f>
        <v>1</v>
      </c>
    </row>
    <row r="5295" spans="1:17" x14ac:dyDescent="0.35">
      <c r="A5295" t="s">
        <v>5326</v>
      </c>
      <c r="B5295" t="s">
        <v>13</v>
      </c>
      <c r="C5295" t="s">
        <v>36</v>
      </c>
      <c r="D5295" s="2">
        <v>3590.91</v>
      </c>
      <c r="E5295">
        <v>0.27</v>
      </c>
      <c r="F5295">
        <v>6</v>
      </c>
      <c r="G5295" s="1">
        <v>45340</v>
      </c>
      <c r="H5295" s="1">
        <v>45347</v>
      </c>
      <c r="I5295" t="s">
        <v>31</v>
      </c>
      <c r="J5295" t="s">
        <v>16</v>
      </c>
      <c r="K5295" s="2">
        <v>452.54</v>
      </c>
      <c r="L5295" t="s">
        <v>34</v>
      </c>
      <c r="M5295">
        <f>YEAR(Table1[[#This Row],[order_date]])</f>
        <v>2024</v>
      </c>
      <c r="N5295">
        <f>MONTH(Table1[[#This Row],[order_date]])</f>
        <v>2</v>
      </c>
      <c r="O5295" s="3">
        <f>Table1[[#This Row],[sales]]-Table1[[#This Row],[profit]]</f>
        <v>3138.37</v>
      </c>
      <c r="P5295" s="3">
        <f>Table1[[#This Row],[sales]]*Table1[[#This Row],[quantity]]</f>
        <v>21545.46</v>
      </c>
      <c r="Q5295" s="9">
        <f>Table1[[#This Row],[delivery_date]]-Table1[[#This Row],[order_date]]</f>
        <v>7</v>
      </c>
    </row>
    <row r="5296" spans="1:17" x14ac:dyDescent="0.35">
      <c r="A5296" t="s">
        <v>5327</v>
      </c>
      <c r="B5296" t="s">
        <v>19</v>
      </c>
      <c r="C5296" t="s">
        <v>26</v>
      </c>
      <c r="D5296" s="2">
        <v>248.13</v>
      </c>
      <c r="E5296">
        <v>0.2</v>
      </c>
      <c r="F5296">
        <v>8</v>
      </c>
      <c r="G5296" s="1">
        <v>45478</v>
      </c>
      <c r="H5296" s="1">
        <v>45485</v>
      </c>
      <c r="I5296" t="s">
        <v>21</v>
      </c>
      <c r="J5296" t="s">
        <v>22</v>
      </c>
      <c r="K5296" s="2">
        <v>20.59</v>
      </c>
      <c r="L5296" t="s">
        <v>23</v>
      </c>
      <c r="M5296">
        <f>YEAR(Table1[[#This Row],[order_date]])</f>
        <v>2024</v>
      </c>
      <c r="N5296">
        <f>MONTH(Table1[[#This Row],[order_date]])</f>
        <v>7</v>
      </c>
      <c r="O5296" s="3">
        <f>Table1[[#This Row],[sales]]-Table1[[#This Row],[profit]]</f>
        <v>227.54</v>
      </c>
      <c r="P5296" s="3">
        <f>Table1[[#This Row],[sales]]*Table1[[#This Row],[quantity]]</f>
        <v>1985.04</v>
      </c>
      <c r="Q5296" s="9">
        <f>Table1[[#This Row],[delivery_date]]-Table1[[#This Row],[order_date]]</f>
        <v>7</v>
      </c>
    </row>
    <row r="5297" spans="1:17" x14ac:dyDescent="0.35">
      <c r="A5297" t="s">
        <v>5328</v>
      </c>
      <c r="B5297" t="s">
        <v>19</v>
      </c>
      <c r="C5297" t="s">
        <v>26</v>
      </c>
      <c r="D5297" s="2">
        <v>507.9</v>
      </c>
      <c r="E5297">
        <v>0.37</v>
      </c>
      <c r="F5297">
        <v>5</v>
      </c>
      <c r="G5297" s="1">
        <v>45410</v>
      </c>
      <c r="H5297" s="1">
        <v>45416</v>
      </c>
      <c r="I5297" t="s">
        <v>21</v>
      </c>
      <c r="J5297" t="s">
        <v>27</v>
      </c>
      <c r="K5297" s="2">
        <v>105.2</v>
      </c>
      <c r="L5297" t="s">
        <v>39</v>
      </c>
      <c r="M5297">
        <f>YEAR(Table1[[#This Row],[order_date]])</f>
        <v>2024</v>
      </c>
      <c r="N5297">
        <f>MONTH(Table1[[#This Row],[order_date]])</f>
        <v>4</v>
      </c>
      <c r="O5297" s="3">
        <f>Table1[[#This Row],[sales]]-Table1[[#This Row],[profit]]</f>
        <v>402.7</v>
      </c>
      <c r="P5297" s="3">
        <f>Table1[[#This Row],[sales]]*Table1[[#This Row],[quantity]]</f>
        <v>2539.5</v>
      </c>
      <c r="Q5297" s="9">
        <f>Table1[[#This Row],[delivery_date]]-Table1[[#This Row],[order_date]]</f>
        <v>6</v>
      </c>
    </row>
    <row r="5298" spans="1:17" x14ac:dyDescent="0.35">
      <c r="A5298" t="s">
        <v>5329</v>
      </c>
      <c r="B5298" t="s">
        <v>25</v>
      </c>
      <c r="C5298" t="s">
        <v>33</v>
      </c>
      <c r="D5298" s="2">
        <v>4726.5</v>
      </c>
      <c r="E5298">
        <v>0.28000000000000003</v>
      </c>
      <c r="F5298">
        <v>6</v>
      </c>
      <c r="G5298" s="1">
        <v>45109</v>
      </c>
      <c r="H5298" s="1">
        <v>45116</v>
      </c>
      <c r="I5298" t="s">
        <v>31</v>
      </c>
      <c r="J5298" t="s">
        <v>16</v>
      </c>
      <c r="K5298" s="2">
        <v>582.05999999999995</v>
      </c>
      <c r="L5298" t="s">
        <v>17</v>
      </c>
      <c r="M5298">
        <f>YEAR(Table1[[#This Row],[order_date]])</f>
        <v>2023</v>
      </c>
      <c r="N5298">
        <f>MONTH(Table1[[#This Row],[order_date]])</f>
        <v>7</v>
      </c>
      <c r="O5298" s="3">
        <f>Table1[[#This Row],[sales]]-Table1[[#This Row],[profit]]</f>
        <v>4144.4400000000005</v>
      </c>
      <c r="P5298" s="3">
        <f>Table1[[#This Row],[sales]]*Table1[[#This Row],[quantity]]</f>
        <v>28359</v>
      </c>
      <c r="Q5298" s="9">
        <f>Table1[[#This Row],[delivery_date]]-Table1[[#This Row],[order_date]]</f>
        <v>7</v>
      </c>
    </row>
    <row r="5299" spans="1:17" x14ac:dyDescent="0.35">
      <c r="A5299" t="s">
        <v>5330</v>
      </c>
      <c r="B5299" t="s">
        <v>13</v>
      </c>
      <c r="C5299" t="s">
        <v>14</v>
      </c>
      <c r="D5299" s="2">
        <v>509.92</v>
      </c>
      <c r="E5299">
        <v>0.4</v>
      </c>
      <c r="F5299">
        <v>6</v>
      </c>
      <c r="G5299" s="1">
        <v>45368</v>
      </c>
      <c r="H5299" s="1">
        <v>45375</v>
      </c>
      <c r="I5299" t="s">
        <v>21</v>
      </c>
      <c r="J5299" t="s">
        <v>16</v>
      </c>
      <c r="K5299" s="2">
        <v>116.54</v>
      </c>
      <c r="L5299" t="s">
        <v>39</v>
      </c>
      <c r="M5299">
        <f>YEAR(Table1[[#This Row],[order_date]])</f>
        <v>2024</v>
      </c>
      <c r="N5299">
        <f>MONTH(Table1[[#This Row],[order_date]])</f>
        <v>3</v>
      </c>
      <c r="O5299" s="3">
        <f>Table1[[#This Row],[sales]]-Table1[[#This Row],[profit]]</f>
        <v>393.38</v>
      </c>
      <c r="P5299" s="3">
        <f>Table1[[#This Row],[sales]]*Table1[[#This Row],[quantity]]</f>
        <v>3059.52</v>
      </c>
      <c r="Q5299" s="9">
        <f>Table1[[#This Row],[delivery_date]]-Table1[[#This Row],[order_date]]</f>
        <v>7</v>
      </c>
    </row>
    <row r="5300" spans="1:17" x14ac:dyDescent="0.35">
      <c r="A5300" t="s">
        <v>5331</v>
      </c>
      <c r="B5300" t="s">
        <v>13</v>
      </c>
      <c r="C5300" t="s">
        <v>36</v>
      </c>
      <c r="D5300" s="2">
        <v>2733.57</v>
      </c>
      <c r="E5300">
        <v>0.17</v>
      </c>
      <c r="F5300">
        <v>1</v>
      </c>
      <c r="G5300" s="1">
        <v>45382</v>
      </c>
      <c r="H5300" s="1">
        <v>45384</v>
      </c>
      <c r="I5300" t="s">
        <v>15</v>
      </c>
      <c r="J5300" t="s">
        <v>22</v>
      </c>
      <c r="K5300" s="2">
        <v>560.84</v>
      </c>
      <c r="L5300" t="s">
        <v>17</v>
      </c>
      <c r="M5300">
        <f>YEAR(Table1[[#This Row],[order_date]])</f>
        <v>2024</v>
      </c>
      <c r="N5300">
        <f>MONTH(Table1[[#This Row],[order_date]])</f>
        <v>3</v>
      </c>
      <c r="O5300" s="3">
        <f>Table1[[#This Row],[sales]]-Table1[[#This Row],[profit]]</f>
        <v>2172.73</v>
      </c>
      <c r="P5300" s="3">
        <f>Table1[[#This Row],[sales]]*Table1[[#This Row],[quantity]]</f>
        <v>2733.57</v>
      </c>
      <c r="Q5300" s="9">
        <f>Table1[[#This Row],[delivery_date]]-Table1[[#This Row],[order_date]]</f>
        <v>2</v>
      </c>
    </row>
    <row r="5301" spans="1:17" x14ac:dyDescent="0.35">
      <c r="A5301" t="s">
        <v>5332</v>
      </c>
      <c r="B5301" t="s">
        <v>19</v>
      </c>
      <c r="C5301" t="s">
        <v>26</v>
      </c>
      <c r="D5301" s="2">
        <v>3248.61</v>
      </c>
      <c r="E5301">
        <v>0.35</v>
      </c>
      <c r="F5301">
        <v>7</v>
      </c>
      <c r="G5301" s="1">
        <v>45416</v>
      </c>
      <c r="H5301" s="1">
        <v>45422</v>
      </c>
      <c r="I5301" t="s">
        <v>15</v>
      </c>
      <c r="J5301" t="s">
        <v>27</v>
      </c>
      <c r="K5301" s="2">
        <v>390.9</v>
      </c>
      <c r="L5301" t="s">
        <v>23</v>
      </c>
      <c r="M5301">
        <f>YEAR(Table1[[#This Row],[order_date]])</f>
        <v>2024</v>
      </c>
      <c r="N5301">
        <f>MONTH(Table1[[#This Row],[order_date]])</f>
        <v>5</v>
      </c>
      <c r="O5301" s="3">
        <f>Table1[[#This Row],[sales]]-Table1[[#This Row],[profit]]</f>
        <v>2857.71</v>
      </c>
      <c r="P5301" s="3">
        <f>Table1[[#This Row],[sales]]*Table1[[#This Row],[quantity]]</f>
        <v>22740.27</v>
      </c>
      <c r="Q5301" s="9">
        <f>Table1[[#This Row],[delivery_date]]-Table1[[#This Row],[order_date]]</f>
        <v>6</v>
      </c>
    </row>
    <row r="5302" spans="1:17" x14ac:dyDescent="0.35">
      <c r="A5302" t="s">
        <v>5333</v>
      </c>
      <c r="B5302" t="s">
        <v>41</v>
      </c>
      <c r="C5302" t="s">
        <v>36</v>
      </c>
      <c r="D5302" s="2">
        <v>4797.1099999999997</v>
      </c>
      <c r="E5302">
        <v>0.47</v>
      </c>
      <c r="F5302">
        <v>1</v>
      </c>
      <c r="G5302" s="1">
        <v>44973</v>
      </c>
      <c r="H5302" s="1">
        <v>44976</v>
      </c>
      <c r="I5302" t="s">
        <v>31</v>
      </c>
      <c r="J5302" t="s">
        <v>16</v>
      </c>
      <c r="K5302" s="2">
        <v>908.33</v>
      </c>
      <c r="L5302" t="s">
        <v>39</v>
      </c>
      <c r="M5302">
        <f>YEAR(Table1[[#This Row],[order_date]])</f>
        <v>2023</v>
      </c>
      <c r="N5302">
        <f>MONTH(Table1[[#This Row],[order_date]])</f>
        <v>2</v>
      </c>
      <c r="O5302" s="3">
        <f>Table1[[#This Row],[sales]]-Table1[[#This Row],[profit]]</f>
        <v>3888.7799999999997</v>
      </c>
      <c r="P5302" s="3">
        <f>Table1[[#This Row],[sales]]*Table1[[#This Row],[quantity]]</f>
        <v>4797.1099999999997</v>
      </c>
      <c r="Q5302" s="9">
        <f>Table1[[#This Row],[delivery_date]]-Table1[[#This Row],[order_date]]</f>
        <v>3</v>
      </c>
    </row>
    <row r="5303" spans="1:17" x14ac:dyDescent="0.35">
      <c r="A5303" t="s">
        <v>5334</v>
      </c>
      <c r="B5303" t="s">
        <v>19</v>
      </c>
      <c r="C5303" t="s">
        <v>20</v>
      </c>
      <c r="D5303" s="2">
        <v>4509.03</v>
      </c>
      <c r="E5303">
        <v>0.14000000000000001</v>
      </c>
      <c r="F5303">
        <v>7</v>
      </c>
      <c r="G5303" s="1">
        <v>45219</v>
      </c>
      <c r="H5303" s="1">
        <v>45221</v>
      </c>
      <c r="I5303" t="s">
        <v>21</v>
      </c>
      <c r="J5303" t="s">
        <v>22</v>
      </c>
      <c r="K5303" s="2">
        <v>1339.58</v>
      </c>
      <c r="L5303" t="s">
        <v>48</v>
      </c>
      <c r="M5303">
        <f>YEAR(Table1[[#This Row],[order_date]])</f>
        <v>2023</v>
      </c>
      <c r="N5303">
        <f>MONTH(Table1[[#This Row],[order_date]])</f>
        <v>10</v>
      </c>
      <c r="O5303" s="3">
        <f>Table1[[#This Row],[sales]]-Table1[[#This Row],[profit]]</f>
        <v>3169.45</v>
      </c>
      <c r="P5303" s="3">
        <f>Table1[[#This Row],[sales]]*Table1[[#This Row],[quantity]]</f>
        <v>31563.21</v>
      </c>
      <c r="Q5303" s="9">
        <f>Table1[[#This Row],[delivery_date]]-Table1[[#This Row],[order_date]]</f>
        <v>2</v>
      </c>
    </row>
    <row r="5304" spans="1:17" x14ac:dyDescent="0.35">
      <c r="A5304" t="s">
        <v>5335</v>
      </c>
      <c r="B5304" t="s">
        <v>41</v>
      </c>
      <c r="C5304" t="s">
        <v>36</v>
      </c>
      <c r="D5304" s="2">
        <v>2259.35</v>
      </c>
      <c r="E5304">
        <v>0.49</v>
      </c>
      <c r="F5304">
        <v>8</v>
      </c>
      <c r="G5304" s="1">
        <v>45623</v>
      </c>
      <c r="H5304" s="1">
        <v>45627</v>
      </c>
      <c r="I5304" t="s">
        <v>15</v>
      </c>
      <c r="J5304" t="s">
        <v>22</v>
      </c>
      <c r="K5304" s="2">
        <v>611.34</v>
      </c>
      <c r="L5304" t="s">
        <v>48</v>
      </c>
      <c r="M5304">
        <f>YEAR(Table1[[#This Row],[order_date]])</f>
        <v>2024</v>
      </c>
      <c r="N5304">
        <f>MONTH(Table1[[#This Row],[order_date]])</f>
        <v>11</v>
      </c>
      <c r="O5304" s="3">
        <f>Table1[[#This Row],[sales]]-Table1[[#This Row],[profit]]</f>
        <v>1648.0099999999998</v>
      </c>
      <c r="P5304" s="3">
        <f>Table1[[#This Row],[sales]]*Table1[[#This Row],[quantity]]</f>
        <v>18074.8</v>
      </c>
      <c r="Q5304" s="9">
        <f>Table1[[#This Row],[delivery_date]]-Table1[[#This Row],[order_date]]</f>
        <v>4</v>
      </c>
    </row>
    <row r="5305" spans="1:17" x14ac:dyDescent="0.35">
      <c r="A5305" t="s">
        <v>5336</v>
      </c>
      <c r="B5305" t="s">
        <v>13</v>
      </c>
      <c r="C5305" t="s">
        <v>14</v>
      </c>
      <c r="D5305" s="2">
        <v>4716.6000000000004</v>
      </c>
      <c r="E5305">
        <v>0.21</v>
      </c>
      <c r="F5305">
        <v>4</v>
      </c>
      <c r="G5305" s="1">
        <v>45005</v>
      </c>
      <c r="H5305" s="1">
        <v>45010</v>
      </c>
      <c r="I5305" t="s">
        <v>21</v>
      </c>
      <c r="J5305" t="s">
        <v>27</v>
      </c>
      <c r="K5305" s="2">
        <v>727.3</v>
      </c>
      <c r="L5305" t="s">
        <v>23</v>
      </c>
      <c r="M5305">
        <f>YEAR(Table1[[#This Row],[order_date]])</f>
        <v>2023</v>
      </c>
      <c r="N5305">
        <f>MONTH(Table1[[#This Row],[order_date]])</f>
        <v>3</v>
      </c>
      <c r="O5305" s="3">
        <f>Table1[[#This Row],[sales]]-Table1[[#This Row],[profit]]</f>
        <v>3989.3</v>
      </c>
      <c r="P5305" s="3">
        <f>Table1[[#This Row],[sales]]*Table1[[#This Row],[quantity]]</f>
        <v>18866.400000000001</v>
      </c>
      <c r="Q5305" s="9">
        <f>Table1[[#This Row],[delivery_date]]-Table1[[#This Row],[order_date]]</f>
        <v>5</v>
      </c>
    </row>
    <row r="5306" spans="1:17" x14ac:dyDescent="0.35">
      <c r="A5306" t="s">
        <v>5337</v>
      </c>
      <c r="B5306" t="s">
        <v>19</v>
      </c>
      <c r="C5306" t="s">
        <v>14</v>
      </c>
      <c r="D5306" s="2">
        <v>2218.1</v>
      </c>
      <c r="E5306">
        <v>0.02</v>
      </c>
      <c r="F5306">
        <v>8</v>
      </c>
      <c r="G5306" s="1">
        <v>45111</v>
      </c>
      <c r="H5306" s="1">
        <v>45115</v>
      </c>
      <c r="I5306" t="s">
        <v>15</v>
      </c>
      <c r="J5306" t="s">
        <v>22</v>
      </c>
      <c r="K5306" s="2">
        <v>492.09</v>
      </c>
      <c r="L5306" t="s">
        <v>34</v>
      </c>
      <c r="M5306">
        <f>YEAR(Table1[[#This Row],[order_date]])</f>
        <v>2023</v>
      </c>
      <c r="N5306">
        <f>MONTH(Table1[[#This Row],[order_date]])</f>
        <v>7</v>
      </c>
      <c r="O5306" s="3">
        <f>Table1[[#This Row],[sales]]-Table1[[#This Row],[profit]]</f>
        <v>1726.01</v>
      </c>
      <c r="P5306" s="3">
        <f>Table1[[#This Row],[sales]]*Table1[[#This Row],[quantity]]</f>
        <v>17744.8</v>
      </c>
      <c r="Q5306" s="9">
        <f>Table1[[#This Row],[delivery_date]]-Table1[[#This Row],[order_date]]</f>
        <v>4</v>
      </c>
    </row>
    <row r="5307" spans="1:17" x14ac:dyDescent="0.35">
      <c r="A5307" t="s">
        <v>5338</v>
      </c>
      <c r="B5307" t="s">
        <v>25</v>
      </c>
      <c r="C5307" t="s">
        <v>36</v>
      </c>
      <c r="D5307" s="2">
        <v>3382.6</v>
      </c>
      <c r="E5307">
        <v>0.18</v>
      </c>
      <c r="F5307">
        <v>6</v>
      </c>
      <c r="G5307" s="1">
        <v>45537</v>
      </c>
      <c r="H5307" s="1">
        <v>45540</v>
      </c>
      <c r="I5307" t="s">
        <v>15</v>
      </c>
      <c r="J5307" t="s">
        <v>27</v>
      </c>
      <c r="K5307" s="2">
        <v>324.14</v>
      </c>
      <c r="L5307" t="s">
        <v>28</v>
      </c>
      <c r="M5307">
        <f>YEAR(Table1[[#This Row],[order_date]])</f>
        <v>2024</v>
      </c>
      <c r="N5307">
        <f>MONTH(Table1[[#This Row],[order_date]])</f>
        <v>9</v>
      </c>
      <c r="O5307" s="3">
        <f>Table1[[#This Row],[sales]]-Table1[[#This Row],[profit]]</f>
        <v>3058.46</v>
      </c>
      <c r="P5307" s="3">
        <f>Table1[[#This Row],[sales]]*Table1[[#This Row],[quantity]]</f>
        <v>20295.599999999999</v>
      </c>
      <c r="Q5307" s="9">
        <f>Table1[[#This Row],[delivery_date]]-Table1[[#This Row],[order_date]]</f>
        <v>3</v>
      </c>
    </row>
    <row r="5308" spans="1:17" x14ac:dyDescent="0.35">
      <c r="A5308" t="s">
        <v>5339</v>
      </c>
      <c r="B5308" t="s">
        <v>19</v>
      </c>
      <c r="C5308" t="s">
        <v>20</v>
      </c>
      <c r="D5308" s="2">
        <v>1372.08</v>
      </c>
      <c r="E5308">
        <v>7.0000000000000007E-2</v>
      </c>
      <c r="F5308">
        <v>6</v>
      </c>
      <c r="G5308" s="1">
        <v>45595</v>
      </c>
      <c r="H5308" s="1">
        <v>45600</v>
      </c>
      <c r="I5308" t="s">
        <v>15</v>
      </c>
      <c r="J5308" t="s">
        <v>27</v>
      </c>
      <c r="K5308" s="2">
        <v>72.08</v>
      </c>
      <c r="L5308" t="s">
        <v>48</v>
      </c>
      <c r="M5308">
        <f>YEAR(Table1[[#This Row],[order_date]])</f>
        <v>2024</v>
      </c>
      <c r="N5308">
        <f>MONTH(Table1[[#This Row],[order_date]])</f>
        <v>10</v>
      </c>
      <c r="O5308" s="3">
        <f>Table1[[#This Row],[sales]]-Table1[[#This Row],[profit]]</f>
        <v>1300</v>
      </c>
      <c r="P5308" s="3">
        <f>Table1[[#This Row],[sales]]*Table1[[#This Row],[quantity]]</f>
        <v>8232.48</v>
      </c>
      <c r="Q5308" s="9">
        <f>Table1[[#This Row],[delivery_date]]-Table1[[#This Row],[order_date]]</f>
        <v>5</v>
      </c>
    </row>
    <row r="5309" spans="1:17" x14ac:dyDescent="0.35">
      <c r="A5309" t="s">
        <v>5340</v>
      </c>
      <c r="B5309" t="s">
        <v>13</v>
      </c>
      <c r="C5309" t="s">
        <v>14</v>
      </c>
      <c r="D5309" s="2">
        <v>3219.56</v>
      </c>
      <c r="E5309">
        <v>0.15</v>
      </c>
      <c r="F5309">
        <v>9</v>
      </c>
      <c r="G5309" s="1">
        <v>45398</v>
      </c>
      <c r="H5309" s="1">
        <v>45401</v>
      </c>
      <c r="I5309" t="s">
        <v>21</v>
      </c>
      <c r="J5309" t="s">
        <v>27</v>
      </c>
      <c r="K5309" s="2">
        <v>836.71</v>
      </c>
      <c r="L5309" t="s">
        <v>17</v>
      </c>
      <c r="M5309">
        <f>YEAR(Table1[[#This Row],[order_date]])</f>
        <v>2024</v>
      </c>
      <c r="N5309">
        <f>MONTH(Table1[[#This Row],[order_date]])</f>
        <v>4</v>
      </c>
      <c r="O5309" s="3">
        <f>Table1[[#This Row],[sales]]-Table1[[#This Row],[profit]]</f>
        <v>2382.85</v>
      </c>
      <c r="P5309" s="3">
        <f>Table1[[#This Row],[sales]]*Table1[[#This Row],[quantity]]</f>
        <v>28976.04</v>
      </c>
      <c r="Q5309" s="9">
        <f>Table1[[#This Row],[delivery_date]]-Table1[[#This Row],[order_date]]</f>
        <v>3</v>
      </c>
    </row>
    <row r="5310" spans="1:17" x14ac:dyDescent="0.35">
      <c r="A5310" t="s">
        <v>5341</v>
      </c>
      <c r="B5310" t="s">
        <v>25</v>
      </c>
      <c r="C5310" t="s">
        <v>26</v>
      </c>
      <c r="D5310" s="2">
        <v>2737.13</v>
      </c>
      <c r="E5310">
        <v>0.05</v>
      </c>
      <c r="F5310">
        <v>6</v>
      </c>
      <c r="G5310" s="1">
        <v>45483</v>
      </c>
      <c r="H5310" s="1">
        <v>45489</v>
      </c>
      <c r="I5310" t="s">
        <v>15</v>
      </c>
      <c r="J5310" t="s">
        <v>27</v>
      </c>
      <c r="K5310" s="2">
        <v>420.26</v>
      </c>
      <c r="L5310" t="s">
        <v>23</v>
      </c>
      <c r="M5310">
        <f>YEAR(Table1[[#This Row],[order_date]])</f>
        <v>2024</v>
      </c>
      <c r="N5310">
        <f>MONTH(Table1[[#This Row],[order_date]])</f>
        <v>7</v>
      </c>
      <c r="O5310" s="3">
        <f>Table1[[#This Row],[sales]]-Table1[[#This Row],[profit]]</f>
        <v>2316.87</v>
      </c>
      <c r="P5310" s="3">
        <f>Table1[[#This Row],[sales]]*Table1[[#This Row],[quantity]]</f>
        <v>16422.78</v>
      </c>
      <c r="Q5310" s="9">
        <f>Table1[[#This Row],[delivery_date]]-Table1[[#This Row],[order_date]]</f>
        <v>6</v>
      </c>
    </row>
    <row r="5311" spans="1:17" x14ac:dyDescent="0.35">
      <c r="A5311" t="s">
        <v>5342</v>
      </c>
      <c r="B5311" t="s">
        <v>25</v>
      </c>
      <c r="C5311" t="s">
        <v>36</v>
      </c>
      <c r="D5311" s="2">
        <v>3073.47</v>
      </c>
      <c r="E5311">
        <v>0.09</v>
      </c>
      <c r="F5311">
        <v>5</v>
      </c>
      <c r="G5311" s="1">
        <v>45525</v>
      </c>
      <c r="H5311" s="1">
        <v>45531</v>
      </c>
      <c r="I5311" t="s">
        <v>31</v>
      </c>
      <c r="J5311" t="s">
        <v>16</v>
      </c>
      <c r="K5311" s="2">
        <v>293.14</v>
      </c>
      <c r="L5311" t="s">
        <v>39</v>
      </c>
      <c r="M5311">
        <f>YEAR(Table1[[#This Row],[order_date]])</f>
        <v>2024</v>
      </c>
      <c r="N5311">
        <f>MONTH(Table1[[#This Row],[order_date]])</f>
        <v>8</v>
      </c>
      <c r="O5311" s="3">
        <f>Table1[[#This Row],[sales]]-Table1[[#This Row],[profit]]</f>
        <v>2780.33</v>
      </c>
      <c r="P5311" s="3">
        <f>Table1[[#This Row],[sales]]*Table1[[#This Row],[quantity]]</f>
        <v>15367.349999999999</v>
      </c>
      <c r="Q5311" s="9">
        <f>Table1[[#This Row],[delivery_date]]-Table1[[#This Row],[order_date]]</f>
        <v>6</v>
      </c>
    </row>
    <row r="5312" spans="1:17" x14ac:dyDescent="0.35">
      <c r="A5312" t="s">
        <v>5343</v>
      </c>
      <c r="B5312" t="s">
        <v>41</v>
      </c>
      <c r="C5312" t="s">
        <v>20</v>
      </c>
      <c r="D5312" s="2">
        <v>3444.99</v>
      </c>
      <c r="E5312">
        <v>0.06</v>
      </c>
      <c r="F5312">
        <v>6</v>
      </c>
      <c r="G5312" s="1">
        <v>45255</v>
      </c>
      <c r="H5312" s="1">
        <v>45261</v>
      </c>
      <c r="I5312" t="s">
        <v>31</v>
      </c>
      <c r="J5312" t="s">
        <v>16</v>
      </c>
      <c r="K5312" s="2">
        <v>443.8</v>
      </c>
      <c r="L5312" t="s">
        <v>39</v>
      </c>
      <c r="M5312">
        <f>YEAR(Table1[[#This Row],[order_date]])</f>
        <v>2023</v>
      </c>
      <c r="N5312">
        <f>MONTH(Table1[[#This Row],[order_date]])</f>
        <v>11</v>
      </c>
      <c r="O5312" s="3">
        <f>Table1[[#This Row],[sales]]-Table1[[#This Row],[profit]]</f>
        <v>3001.1899999999996</v>
      </c>
      <c r="P5312" s="3">
        <f>Table1[[#This Row],[sales]]*Table1[[#This Row],[quantity]]</f>
        <v>20669.939999999999</v>
      </c>
      <c r="Q5312" s="9">
        <f>Table1[[#This Row],[delivery_date]]-Table1[[#This Row],[order_date]]</f>
        <v>6</v>
      </c>
    </row>
    <row r="5313" spans="1:17" x14ac:dyDescent="0.35">
      <c r="A5313" t="s">
        <v>5344</v>
      </c>
      <c r="B5313" t="s">
        <v>25</v>
      </c>
      <c r="C5313" t="s">
        <v>26</v>
      </c>
      <c r="D5313" s="2">
        <v>949.93</v>
      </c>
      <c r="E5313">
        <v>0.02</v>
      </c>
      <c r="F5313">
        <v>8</v>
      </c>
      <c r="G5313" s="1">
        <v>45440</v>
      </c>
      <c r="H5313" s="1">
        <v>45447</v>
      </c>
      <c r="I5313" t="s">
        <v>21</v>
      </c>
      <c r="J5313" t="s">
        <v>22</v>
      </c>
      <c r="K5313" s="2">
        <v>266.60000000000002</v>
      </c>
      <c r="L5313" t="s">
        <v>34</v>
      </c>
      <c r="M5313">
        <f>YEAR(Table1[[#This Row],[order_date]])</f>
        <v>2024</v>
      </c>
      <c r="N5313">
        <f>MONTH(Table1[[#This Row],[order_date]])</f>
        <v>5</v>
      </c>
      <c r="O5313" s="3">
        <f>Table1[[#This Row],[sales]]-Table1[[#This Row],[profit]]</f>
        <v>683.32999999999993</v>
      </c>
      <c r="P5313" s="3">
        <f>Table1[[#This Row],[sales]]*Table1[[#This Row],[quantity]]</f>
        <v>7599.44</v>
      </c>
      <c r="Q5313" s="9">
        <f>Table1[[#This Row],[delivery_date]]-Table1[[#This Row],[order_date]]</f>
        <v>7</v>
      </c>
    </row>
    <row r="5314" spans="1:17" x14ac:dyDescent="0.35">
      <c r="A5314" t="s">
        <v>5345</v>
      </c>
      <c r="B5314" t="s">
        <v>25</v>
      </c>
      <c r="C5314" t="s">
        <v>36</v>
      </c>
      <c r="D5314" s="2">
        <v>1576.19</v>
      </c>
      <c r="E5314">
        <v>0.15</v>
      </c>
      <c r="F5314">
        <v>9</v>
      </c>
      <c r="G5314" s="1">
        <v>45325</v>
      </c>
      <c r="H5314" s="1">
        <v>45330</v>
      </c>
      <c r="I5314" t="s">
        <v>15</v>
      </c>
      <c r="J5314" t="s">
        <v>22</v>
      </c>
      <c r="K5314" s="2">
        <v>430.45</v>
      </c>
      <c r="L5314" t="s">
        <v>48</v>
      </c>
      <c r="M5314">
        <f>YEAR(Table1[[#This Row],[order_date]])</f>
        <v>2024</v>
      </c>
      <c r="N5314">
        <f>MONTH(Table1[[#This Row],[order_date]])</f>
        <v>2</v>
      </c>
      <c r="O5314" s="3">
        <f>Table1[[#This Row],[sales]]-Table1[[#This Row],[profit]]</f>
        <v>1145.74</v>
      </c>
      <c r="P5314" s="3">
        <f>Table1[[#This Row],[sales]]*Table1[[#This Row],[quantity]]</f>
        <v>14185.710000000001</v>
      </c>
      <c r="Q5314" s="9">
        <f>Table1[[#This Row],[delivery_date]]-Table1[[#This Row],[order_date]]</f>
        <v>5</v>
      </c>
    </row>
    <row r="5315" spans="1:17" x14ac:dyDescent="0.35">
      <c r="A5315" t="s">
        <v>5346</v>
      </c>
      <c r="B5315" t="s">
        <v>19</v>
      </c>
      <c r="C5315" t="s">
        <v>20</v>
      </c>
      <c r="D5315" s="2">
        <v>3707.58</v>
      </c>
      <c r="E5315">
        <v>0.47</v>
      </c>
      <c r="F5315">
        <v>8</v>
      </c>
      <c r="G5315" s="1">
        <v>45584</v>
      </c>
      <c r="H5315" s="1">
        <v>45587</v>
      </c>
      <c r="I5315" t="s">
        <v>31</v>
      </c>
      <c r="J5315" t="s">
        <v>27</v>
      </c>
      <c r="K5315" s="2">
        <v>788.72</v>
      </c>
      <c r="L5315" t="s">
        <v>28</v>
      </c>
      <c r="M5315">
        <f>YEAR(Table1[[#This Row],[order_date]])</f>
        <v>2024</v>
      </c>
      <c r="N5315">
        <f>MONTH(Table1[[#This Row],[order_date]])</f>
        <v>10</v>
      </c>
      <c r="O5315" s="3">
        <f>Table1[[#This Row],[sales]]-Table1[[#This Row],[profit]]</f>
        <v>2918.8599999999997</v>
      </c>
      <c r="P5315" s="3">
        <f>Table1[[#This Row],[sales]]*Table1[[#This Row],[quantity]]</f>
        <v>29660.639999999999</v>
      </c>
      <c r="Q5315" s="9">
        <f>Table1[[#This Row],[delivery_date]]-Table1[[#This Row],[order_date]]</f>
        <v>3</v>
      </c>
    </row>
    <row r="5316" spans="1:17" x14ac:dyDescent="0.35">
      <c r="A5316" t="s">
        <v>5347</v>
      </c>
      <c r="B5316" t="s">
        <v>13</v>
      </c>
      <c r="C5316" t="s">
        <v>26</v>
      </c>
      <c r="D5316" s="2">
        <v>902.74</v>
      </c>
      <c r="E5316">
        <v>0.47</v>
      </c>
      <c r="F5316">
        <v>8</v>
      </c>
      <c r="G5316" s="1">
        <v>45595</v>
      </c>
      <c r="H5316" s="1">
        <v>45600</v>
      </c>
      <c r="I5316" t="s">
        <v>31</v>
      </c>
      <c r="J5316" t="s">
        <v>16</v>
      </c>
      <c r="K5316" s="2">
        <v>65.91</v>
      </c>
      <c r="L5316" t="s">
        <v>28</v>
      </c>
      <c r="M5316">
        <f>YEAR(Table1[[#This Row],[order_date]])</f>
        <v>2024</v>
      </c>
      <c r="N5316">
        <f>MONTH(Table1[[#This Row],[order_date]])</f>
        <v>10</v>
      </c>
      <c r="O5316" s="3">
        <f>Table1[[#This Row],[sales]]-Table1[[#This Row],[profit]]</f>
        <v>836.83</v>
      </c>
      <c r="P5316" s="3">
        <f>Table1[[#This Row],[sales]]*Table1[[#This Row],[quantity]]</f>
        <v>7221.92</v>
      </c>
      <c r="Q5316" s="9">
        <f>Table1[[#This Row],[delivery_date]]-Table1[[#This Row],[order_date]]</f>
        <v>5</v>
      </c>
    </row>
    <row r="5317" spans="1:17" x14ac:dyDescent="0.35">
      <c r="A5317" t="s">
        <v>5348</v>
      </c>
      <c r="B5317" t="s">
        <v>41</v>
      </c>
      <c r="C5317" t="s">
        <v>14</v>
      </c>
      <c r="D5317" s="2">
        <v>1786.78</v>
      </c>
      <c r="E5317">
        <v>0.42</v>
      </c>
      <c r="F5317">
        <v>7</v>
      </c>
      <c r="G5317" s="1">
        <v>45222</v>
      </c>
      <c r="H5317" s="1">
        <v>45224</v>
      </c>
      <c r="I5317" t="s">
        <v>15</v>
      </c>
      <c r="J5317" t="s">
        <v>22</v>
      </c>
      <c r="K5317" s="2">
        <v>410.06</v>
      </c>
      <c r="L5317" t="s">
        <v>28</v>
      </c>
      <c r="M5317">
        <f>YEAR(Table1[[#This Row],[order_date]])</f>
        <v>2023</v>
      </c>
      <c r="N5317">
        <f>MONTH(Table1[[#This Row],[order_date]])</f>
        <v>10</v>
      </c>
      <c r="O5317" s="3">
        <f>Table1[[#This Row],[sales]]-Table1[[#This Row],[profit]]</f>
        <v>1376.72</v>
      </c>
      <c r="P5317" s="3">
        <f>Table1[[#This Row],[sales]]*Table1[[#This Row],[quantity]]</f>
        <v>12507.46</v>
      </c>
      <c r="Q5317" s="9">
        <f>Table1[[#This Row],[delivery_date]]-Table1[[#This Row],[order_date]]</f>
        <v>2</v>
      </c>
    </row>
    <row r="5318" spans="1:17" x14ac:dyDescent="0.35">
      <c r="A5318" t="s">
        <v>5349</v>
      </c>
      <c r="B5318" t="s">
        <v>19</v>
      </c>
      <c r="C5318" t="s">
        <v>36</v>
      </c>
      <c r="D5318" s="2">
        <v>3365.75</v>
      </c>
      <c r="E5318">
        <v>0.01</v>
      </c>
      <c r="F5318">
        <v>1</v>
      </c>
      <c r="G5318" s="1">
        <v>44929</v>
      </c>
      <c r="H5318" s="1">
        <v>44930</v>
      </c>
      <c r="I5318" t="s">
        <v>21</v>
      </c>
      <c r="J5318" t="s">
        <v>27</v>
      </c>
      <c r="K5318" s="2">
        <v>917.28</v>
      </c>
      <c r="L5318" t="s">
        <v>28</v>
      </c>
      <c r="M5318">
        <f>YEAR(Table1[[#This Row],[order_date]])</f>
        <v>2023</v>
      </c>
      <c r="N5318">
        <f>MONTH(Table1[[#This Row],[order_date]])</f>
        <v>1</v>
      </c>
      <c r="O5318" s="3">
        <f>Table1[[#This Row],[sales]]-Table1[[#This Row],[profit]]</f>
        <v>2448.4700000000003</v>
      </c>
      <c r="P5318" s="3">
        <f>Table1[[#This Row],[sales]]*Table1[[#This Row],[quantity]]</f>
        <v>3365.75</v>
      </c>
      <c r="Q5318" s="9">
        <f>Table1[[#This Row],[delivery_date]]-Table1[[#This Row],[order_date]]</f>
        <v>1</v>
      </c>
    </row>
    <row r="5319" spans="1:17" x14ac:dyDescent="0.35">
      <c r="A5319" t="s">
        <v>5350</v>
      </c>
      <c r="B5319" t="s">
        <v>25</v>
      </c>
      <c r="C5319" t="s">
        <v>36</v>
      </c>
      <c r="D5319" s="2">
        <v>4694.49</v>
      </c>
      <c r="E5319">
        <v>0.01</v>
      </c>
      <c r="F5319">
        <v>4</v>
      </c>
      <c r="G5319" s="1">
        <v>45240</v>
      </c>
      <c r="H5319" s="1">
        <v>45243</v>
      </c>
      <c r="I5319" t="s">
        <v>21</v>
      </c>
      <c r="J5319" t="s">
        <v>22</v>
      </c>
      <c r="K5319" s="2">
        <v>1313.26</v>
      </c>
      <c r="L5319" t="s">
        <v>23</v>
      </c>
      <c r="M5319">
        <f>YEAR(Table1[[#This Row],[order_date]])</f>
        <v>2023</v>
      </c>
      <c r="N5319">
        <f>MONTH(Table1[[#This Row],[order_date]])</f>
        <v>11</v>
      </c>
      <c r="O5319" s="3">
        <f>Table1[[#This Row],[sales]]-Table1[[#This Row],[profit]]</f>
        <v>3381.2299999999996</v>
      </c>
      <c r="P5319" s="3">
        <f>Table1[[#This Row],[sales]]*Table1[[#This Row],[quantity]]</f>
        <v>18777.96</v>
      </c>
      <c r="Q5319" s="9">
        <f>Table1[[#This Row],[delivery_date]]-Table1[[#This Row],[order_date]]</f>
        <v>3</v>
      </c>
    </row>
    <row r="5320" spans="1:17" x14ac:dyDescent="0.35">
      <c r="A5320" t="s">
        <v>5351</v>
      </c>
      <c r="B5320" t="s">
        <v>25</v>
      </c>
      <c r="C5320" t="s">
        <v>14</v>
      </c>
      <c r="D5320" s="2">
        <v>468.97</v>
      </c>
      <c r="E5320">
        <v>0.01</v>
      </c>
      <c r="F5320">
        <v>4</v>
      </c>
      <c r="G5320" s="1">
        <v>45253</v>
      </c>
      <c r="H5320" s="1">
        <v>45257</v>
      </c>
      <c r="I5320" t="s">
        <v>21</v>
      </c>
      <c r="J5320" t="s">
        <v>16</v>
      </c>
      <c r="K5320" s="2">
        <v>68.75</v>
      </c>
      <c r="L5320" t="s">
        <v>48</v>
      </c>
      <c r="M5320">
        <f>YEAR(Table1[[#This Row],[order_date]])</f>
        <v>2023</v>
      </c>
      <c r="N5320">
        <f>MONTH(Table1[[#This Row],[order_date]])</f>
        <v>11</v>
      </c>
      <c r="O5320" s="3">
        <f>Table1[[#This Row],[sales]]-Table1[[#This Row],[profit]]</f>
        <v>400.22</v>
      </c>
      <c r="P5320" s="3">
        <f>Table1[[#This Row],[sales]]*Table1[[#This Row],[quantity]]</f>
        <v>1875.88</v>
      </c>
      <c r="Q5320" s="9">
        <f>Table1[[#This Row],[delivery_date]]-Table1[[#This Row],[order_date]]</f>
        <v>4</v>
      </c>
    </row>
    <row r="5321" spans="1:17" x14ac:dyDescent="0.35">
      <c r="A5321" t="s">
        <v>5352</v>
      </c>
      <c r="B5321" t="s">
        <v>41</v>
      </c>
      <c r="C5321" t="s">
        <v>33</v>
      </c>
      <c r="D5321" s="2">
        <v>2631.15</v>
      </c>
      <c r="E5321">
        <v>0.18</v>
      </c>
      <c r="F5321">
        <v>3</v>
      </c>
      <c r="G5321" s="1">
        <v>45276</v>
      </c>
      <c r="H5321" s="1">
        <v>45280</v>
      </c>
      <c r="I5321" t="s">
        <v>21</v>
      </c>
      <c r="J5321" t="s">
        <v>27</v>
      </c>
      <c r="K5321" s="2">
        <v>242.98</v>
      </c>
      <c r="L5321" t="s">
        <v>48</v>
      </c>
      <c r="M5321">
        <f>YEAR(Table1[[#This Row],[order_date]])</f>
        <v>2023</v>
      </c>
      <c r="N5321">
        <f>MONTH(Table1[[#This Row],[order_date]])</f>
        <v>12</v>
      </c>
      <c r="O5321" s="3">
        <f>Table1[[#This Row],[sales]]-Table1[[#This Row],[profit]]</f>
        <v>2388.17</v>
      </c>
      <c r="P5321" s="3">
        <f>Table1[[#This Row],[sales]]*Table1[[#This Row],[quantity]]</f>
        <v>7893.4500000000007</v>
      </c>
      <c r="Q5321" s="9">
        <f>Table1[[#This Row],[delivery_date]]-Table1[[#This Row],[order_date]]</f>
        <v>4</v>
      </c>
    </row>
    <row r="5322" spans="1:17" x14ac:dyDescent="0.35">
      <c r="A5322" t="s">
        <v>5353</v>
      </c>
      <c r="B5322" t="s">
        <v>13</v>
      </c>
      <c r="C5322" t="s">
        <v>26</v>
      </c>
      <c r="D5322" s="2">
        <v>501.34</v>
      </c>
      <c r="E5322">
        <v>0.49</v>
      </c>
      <c r="F5322">
        <v>4</v>
      </c>
      <c r="G5322" s="1">
        <v>45145</v>
      </c>
      <c r="H5322" s="1">
        <v>45148</v>
      </c>
      <c r="I5322" t="s">
        <v>15</v>
      </c>
      <c r="J5322" t="s">
        <v>22</v>
      </c>
      <c r="K5322" s="2">
        <v>145.5</v>
      </c>
      <c r="L5322" t="s">
        <v>28</v>
      </c>
      <c r="M5322">
        <f>YEAR(Table1[[#This Row],[order_date]])</f>
        <v>2023</v>
      </c>
      <c r="N5322">
        <f>MONTH(Table1[[#This Row],[order_date]])</f>
        <v>8</v>
      </c>
      <c r="O5322" s="3">
        <f>Table1[[#This Row],[sales]]-Table1[[#This Row],[profit]]</f>
        <v>355.84</v>
      </c>
      <c r="P5322" s="3">
        <f>Table1[[#This Row],[sales]]*Table1[[#This Row],[quantity]]</f>
        <v>2005.36</v>
      </c>
      <c r="Q5322" s="9">
        <f>Table1[[#This Row],[delivery_date]]-Table1[[#This Row],[order_date]]</f>
        <v>3</v>
      </c>
    </row>
    <row r="5323" spans="1:17" x14ac:dyDescent="0.35">
      <c r="A5323" t="s">
        <v>5354</v>
      </c>
      <c r="B5323" t="s">
        <v>41</v>
      </c>
      <c r="C5323" t="s">
        <v>14</v>
      </c>
      <c r="D5323" s="2">
        <v>1957.75</v>
      </c>
      <c r="E5323">
        <v>0.45</v>
      </c>
      <c r="F5323">
        <v>2</v>
      </c>
      <c r="G5323" s="1">
        <v>45604</v>
      </c>
      <c r="H5323" s="1">
        <v>45606</v>
      </c>
      <c r="I5323" t="s">
        <v>21</v>
      </c>
      <c r="J5323" t="s">
        <v>16</v>
      </c>
      <c r="K5323" s="2">
        <v>494.55</v>
      </c>
      <c r="L5323" t="s">
        <v>39</v>
      </c>
      <c r="M5323">
        <f>YEAR(Table1[[#This Row],[order_date]])</f>
        <v>2024</v>
      </c>
      <c r="N5323">
        <f>MONTH(Table1[[#This Row],[order_date]])</f>
        <v>11</v>
      </c>
      <c r="O5323" s="3">
        <f>Table1[[#This Row],[sales]]-Table1[[#This Row],[profit]]</f>
        <v>1463.2</v>
      </c>
      <c r="P5323" s="3">
        <f>Table1[[#This Row],[sales]]*Table1[[#This Row],[quantity]]</f>
        <v>3915.5</v>
      </c>
      <c r="Q5323" s="9">
        <f>Table1[[#This Row],[delivery_date]]-Table1[[#This Row],[order_date]]</f>
        <v>2</v>
      </c>
    </row>
    <row r="5324" spans="1:17" x14ac:dyDescent="0.35">
      <c r="A5324" t="s">
        <v>5355</v>
      </c>
      <c r="B5324" t="s">
        <v>19</v>
      </c>
      <c r="C5324" t="s">
        <v>36</v>
      </c>
      <c r="D5324" s="2">
        <v>959.39</v>
      </c>
      <c r="E5324">
        <v>0.13</v>
      </c>
      <c r="F5324">
        <v>3</v>
      </c>
      <c r="G5324" s="1">
        <v>45595</v>
      </c>
      <c r="H5324" s="1">
        <v>45598</v>
      </c>
      <c r="I5324" t="s">
        <v>15</v>
      </c>
      <c r="J5324" t="s">
        <v>16</v>
      </c>
      <c r="K5324" s="2">
        <v>151.75</v>
      </c>
      <c r="L5324" t="s">
        <v>39</v>
      </c>
      <c r="M5324">
        <f>YEAR(Table1[[#This Row],[order_date]])</f>
        <v>2024</v>
      </c>
      <c r="N5324">
        <f>MONTH(Table1[[#This Row],[order_date]])</f>
        <v>10</v>
      </c>
      <c r="O5324" s="3">
        <f>Table1[[#This Row],[sales]]-Table1[[#This Row],[profit]]</f>
        <v>807.64</v>
      </c>
      <c r="P5324" s="3">
        <f>Table1[[#This Row],[sales]]*Table1[[#This Row],[quantity]]</f>
        <v>2878.17</v>
      </c>
      <c r="Q5324" s="9">
        <f>Table1[[#This Row],[delivery_date]]-Table1[[#This Row],[order_date]]</f>
        <v>3</v>
      </c>
    </row>
    <row r="5325" spans="1:17" x14ac:dyDescent="0.35">
      <c r="A5325" t="s">
        <v>5356</v>
      </c>
      <c r="B5325" t="s">
        <v>41</v>
      </c>
      <c r="C5325" t="s">
        <v>26</v>
      </c>
      <c r="D5325" s="2">
        <v>3282.25</v>
      </c>
      <c r="E5325">
        <v>0.21</v>
      </c>
      <c r="F5325">
        <v>3</v>
      </c>
      <c r="G5325" s="1">
        <v>45597</v>
      </c>
      <c r="H5325" s="1">
        <v>45602</v>
      </c>
      <c r="I5325" t="s">
        <v>15</v>
      </c>
      <c r="J5325" t="s">
        <v>16</v>
      </c>
      <c r="K5325" s="2">
        <v>682.77</v>
      </c>
      <c r="L5325" t="s">
        <v>23</v>
      </c>
      <c r="M5325">
        <f>YEAR(Table1[[#This Row],[order_date]])</f>
        <v>2024</v>
      </c>
      <c r="N5325">
        <f>MONTH(Table1[[#This Row],[order_date]])</f>
        <v>11</v>
      </c>
      <c r="O5325" s="3">
        <f>Table1[[#This Row],[sales]]-Table1[[#This Row],[profit]]</f>
        <v>2599.48</v>
      </c>
      <c r="P5325" s="3">
        <f>Table1[[#This Row],[sales]]*Table1[[#This Row],[quantity]]</f>
        <v>9846.75</v>
      </c>
      <c r="Q5325" s="9">
        <f>Table1[[#This Row],[delivery_date]]-Table1[[#This Row],[order_date]]</f>
        <v>5</v>
      </c>
    </row>
    <row r="5326" spans="1:17" x14ac:dyDescent="0.35">
      <c r="A5326" t="s">
        <v>5357</v>
      </c>
      <c r="B5326" t="s">
        <v>25</v>
      </c>
      <c r="C5326" t="s">
        <v>26</v>
      </c>
      <c r="D5326" s="2">
        <v>3813.38</v>
      </c>
      <c r="E5326">
        <v>0.41</v>
      </c>
      <c r="F5326">
        <v>1</v>
      </c>
      <c r="G5326" s="1">
        <v>45564</v>
      </c>
      <c r="H5326" s="1">
        <v>45565</v>
      </c>
      <c r="I5326" t="s">
        <v>15</v>
      </c>
      <c r="J5326" t="s">
        <v>16</v>
      </c>
      <c r="K5326" s="2">
        <v>569.65</v>
      </c>
      <c r="L5326" t="s">
        <v>39</v>
      </c>
      <c r="M5326">
        <f>YEAR(Table1[[#This Row],[order_date]])</f>
        <v>2024</v>
      </c>
      <c r="N5326">
        <f>MONTH(Table1[[#This Row],[order_date]])</f>
        <v>9</v>
      </c>
      <c r="O5326" s="3">
        <f>Table1[[#This Row],[sales]]-Table1[[#This Row],[profit]]</f>
        <v>3243.73</v>
      </c>
      <c r="P5326" s="3">
        <f>Table1[[#This Row],[sales]]*Table1[[#This Row],[quantity]]</f>
        <v>3813.38</v>
      </c>
      <c r="Q5326" s="9">
        <f>Table1[[#This Row],[delivery_date]]-Table1[[#This Row],[order_date]]</f>
        <v>1</v>
      </c>
    </row>
    <row r="5327" spans="1:17" x14ac:dyDescent="0.35">
      <c r="A5327" t="s">
        <v>5358</v>
      </c>
      <c r="B5327" t="s">
        <v>19</v>
      </c>
      <c r="C5327" t="s">
        <v>33</v>
      </c>
      <c r="D5327" s="2">
        <v>1311.98</v>
      </c>
      <c r="E5327">
        <v>0.38</v>
      </c>
      <c r="F5327">
        <v>7</v>
      </c>
      <c r="G5327" s="1">
        <v>45631</v>
      </c>
      <c r="H5327" s="1">
        <v>45633</v>
      </c>
      <c r="I5327" t="s">
        <v>21</v>
      </c>
      <c r="J5327" t="s">
        <v>27</v>
      </c>
      <c r="K5327" s="2">
        <v>215.57</v>
      </c>
      <c r="L5327" t="s">
        <v>17</v>
      </c>
      <c r="M5327">
        <f>YEAR(Table1[[#This Row],[order_date]])</f>
        <v>2024</v>
      </c>
      <c r="N5327">
        <f>MONTH(Table1[[#This Row],[order_date]])</f>
        <v>12</v>
      </c>
      <c r="O5327" s="3">
        <f>Table1[[#This Row],[sales]]-Table1[[#This Row],[profit]]</f>
        <v>1096.4100000000001</v>
      </c>
      <c r="P5327" s="3">
        <f>Table1[[#This Row],[sales]]*Table1[[#This Row],[quantity]]</f>
        <v>9183.86</v>
      </c>
      <c r="Q5327" s="9">
        <f>Table1[[#This Row],[delivery_date]]-Table1[[#This Row],[order_date]]</f>
        <v>2</v>
      </c>
    </row>
    <row r="5328" spans="1:17" x14ac:dyDescent="0.35">
      <c r="A5328" t="s">
        <v>5359</v>
      </c>
      <c r="B5328" t="s">
        <v>25</v>
      </c>
      <c r="C5328" t="s">
        <v>36</v>
      </c>
      <c r="D5328" s="2">
        <v>3593.15</v>
      </c>
      <c r="E5328">
        <v>7.0000000000000007E-2</v>
      </c>
      <c r="F5328">
        <v>4</v>
      </c>
      <c r="G5328" s="1">
        <v>45225</v>
      </c>
      <c r="H5328" s="1">
        <v>45231</v>
      </c>
      <c r="I5328" t="s">
        <v>21</v>
      </c>
      <c r="J5328" t="s">
        <v>16</v>
      </c>
      <c r="K5328" s="2">
        <v>474.11</v>
      </c>
      <c r="L5328" t="s">
        <v>48</v>
      </c>
      <c r="M5328">
        <f>YEAR(Table1[[#This Row],[order_date]])</f>
        <v>2023</v>
      </c>
      <c r="N5328">
        <f>MONTH(Table1[[#This Row],[order_date]])</f>
        <v>10</v>
      </c>
      <c r="O5328" s="3">
        <f>Table1[[#This Row],[sales]]-Table1[[#This Row],[profit]]</f>
        <v>3119.04</v>
      </c>
      <c r="P5328" s="3">
        <f>Table1[[#This Row],[sales]]*Table1[[#This Row],[quantity]]</f>
        <v>14372.6</v>
      </c>
      <c r="Q5328" s="9">
        <f>Table1[[#This Row],[delivery_date]]-Table1[[#This Row],[order_date]]</f>
        <v>6</v>
      </c>
    </row>
    <row r="5329" spans="1:17" x14ac:dyDescent="0.35">
      <c r="A5329" t="s">
        <v>5360</v>
      </c>
      <c r="B5329" t="s">
        <v>13</v>
      </c>
      <c r="C5329" t="s">
        <v>20</v>
      </c>
      <c r="D5329" s="2">
        <v>2289.41</v>
      </c>
      <c r="E5329">
        <v>0.05</v>
      </c>
      <c r="F5329">
        <v>8</v>
      </c>
      <c r="G5329" s="1">
        <v>45593</v>
      </c>
      <c r="H5329" s="1">
        <v>45594</v>
      </c>
      <c r="I5329" t="s">
        <v>15</v>
      </c>
      <c r="J5329" t="s">
        <v>27</v>
      </c>
      <c r="K5329" s="2">
        <v>146.31</v>
      </c>
      <c r="L5329" t="s">
        <v>39</v>
      </c>
      <c r="M5329">
        <f>YEAR(Table1[[#This Row],[order_date]])</f>
        <v>2024</v>
      </c>
      <c r="N5329">
        <f>MONTH(Table1[[#This Row],[order_date]])</f>
        <v>10</v>
      </c>
      <c r="O5329" s="3">
        <f>Table1[[#This Row],[sales]]-Table1[[#This Row],[profit]]</f>
        <v>2143.1</v>
      </c>
      <c r="P5329" s="3">
        <f>Table1[[#This Row],[sales]]*Table1[[#This Row],[quantity]]</f>
        <v>18315.28</v>
      </c>
      <c r="Q5329" s="9">
        <f>Table1[[#This Row],[delivery_date]]-Table1[[#This Row],[order_date]]</f>
        <v>1</v>
      </c>
    </row>
    <row r="5330" spans="1:17" x14ac:dyDescent="0.35">
      <c r="A5330" t="s">
        <v>5361</v>
      </c>
      <c r="B5330" t="s">
        <v>25</v>
      </c>
      <c r="C5330" t="s">
        <v>33</v>
      </c>
      <c r="D5330" s="2">
        <v>1489.54</v>
      </c>
      <c r="E5330">
        <v>0.27</v>
      </c>
      <c r="F5330">
        <v>9</v>
      </c>
      <c r="G5330" s="1">
        <v>45081</v>
      </c>
      <c r="H5330" s="1">
        <v>45085</v>
      </c>
      <c r="I5330" t="s">
        <v>15</v>
      </c>
      <c r="J5330" t="s">
        <v>16</v>
      </c>
      <c r="K5330" s="2">
        <v>445.79</v>
      </c>
      <c r="L5330" t="s">
        <v>48</v>
      </c>
      <c r="M5330">
        <f>YEAR(Table1[[#This Row],[order_date]])</f>
        <v>2023</v>
      </c>
      <c r="N5330">
        <f>MONTH(Table1[[#This Row],[order_date]])</f>
        <v>6</v>
      </c>
      <c r="O5330" s="3">
        <f>Table1[[#This Row],[sales]]-Table1[[#This Row],[profit]]</f>
        <v>1043.75</v>
      </c>
      <c r="P5330" s="3">
        <f>Table1[[#This Row],[sales]]*Table1[[#This Row],[quantity]]</f>
        <v>13405.86</v>
      </c>
      <c r="Q5330" s="9">
        <f>Table1[[#This Row],[delivery_date]]-Table1[[#This Row],[order_date]]</f>
        <v>4</v>
      </c>
    </row>
    <row r="5331" spans="1:17" x14ac:dyDescent="0.35">
      <c r="A5331" t="s">
        <v>5362</v>
      </c>
      <c r="B5331" t="s">
        <v>25</v>
      </c>
      <c r="C5331" t="s">
        <v>33</v>
      </c>
      <c r="D5331" s="2">
        <v>2664.67</v>
      </c>
      <c r="E5331">
        <v>0.05</v>
      </c>
      <c r="F5331">
        <v>2</v>
      </c>
      <c r="G5331" s="1">
        <v>45556</v>
      </c>
      <c r="H5331" s="1">
        <v>45557</v>
      </c>
      <c r="I5331" t="s">
        <v>15</v>
      </c>
      <c r="J5331" t="s">
        <v>16</v>
      </c>
      <c r="K5331" s="2">
        <v>292.81</v>
      </c>
      <c r="L5331" t="s">
        <v>28</v>
      </c>
      <c r="M5331">
        <f>YEAR(Table1[[#This Row],[order_date]])</f>
        <v>2024</v>
      </c>
      <c r="N5331">
        <f>MONTH(Table1[[#This Row],[order_date]])</f>
        <v>9</v>
      </c>
      <c r="O5331" s="3">
        <f>Table1[[#This Row],[sales]]-Table1[[#This Row],[profit]]</f>
        <v>2371.86</v>
      </c>
      <c r="P5331" s="3">
        <f>Table1[[#This Row],[sales]]*Table1[[#This Row],[quantity]]</f>
        <v>5329.34</v>
      </c>
      <c r="Q5331" s="9">
        <f>Table1[[#This Row],[delivery_date]]-Table1[[#This Row],[order_date]]</f>
        <v>1</v>
      </c>
    </row>
    <row r="5332" spans="1:17" x14ac:dyDescent="0.35">
      <c r="A5332" t="s">
        <v>5363</v>
      </c>
      <c r="B5332" t="s">
        <v>41</v>
      </c>
      <c r="C5332" t="s">
        <v>20</v>
      </c>
      <c r="D5332" s="2">
        <v>1960.29</v>
      </c>
      <c r="E5332">
        <v>0.41</v>
      </c>
      <c r="F5332">
        <v>2</v>
      </c>
      <c r="G5332" s="1">
        <v>45251</v>
      </c>
      <c r="H5332" s="1">
        <v>45258</v>
      </c>
      <c r="I5332" t="s">
        <v>15</v>
      </c>
      <c r="J5332" t="s">
        <v>16</v>
      </c>
      <c r="K5332" s="2">
        <v>240.18</v>
      </c>
      <c r="L5332" t="s">
        <v>48</v>
      </c>
      <c r="M5332">
        <f>YEAR(Table1[[#This Row],[order_date]])</f>
        <v>2023</v>
      </c>
      <c r="N5332">
        <f>MONTH(Table1[[#This Row],[order_date]])</f>
        <v>11</v>
      </c>
      <c r="O5332" s="3">
        <f>Table1[[#This Row],[sales]]-Table1[[#This Row],[profit]]</f>
        <v>1720.11</v>
      </c>
      <c r="P5332" s="3">
        <f>Table1[[#This Row],[sales]]*Table1[[#This Row],[quantity]]</f>
        <v>3920.58</v>
      </c>
      <c r="Q5332" s="9">
        <f>Table1[[#This Row],[delivery_date]]-Table1[[#This Row],[order_date]]</f>
        <v>7</v>
      </c>
    </row>
    <row r="5333" spans="1:17" x14ac:dyDescent="0.35">
      <c r="A5333" t="s">
        <v>5364</v>
      </c>
      <c r="B5333" t="s">
        <v>25</v>
      </c>
      <c r="C5333" t="s">
        <v>20</v>
      </c>
      <c r="D5333" s="2">
        <v>1226.98</v>
      </c>
      <c r="E5333">
        <v>0.13</v>
      </c>
      <c r="F5333">
        <v>2</v>
      </c>
      <c r="G5333" s="1">
        <v>44929</v>
      </c>
      <c r="H5333" s="1">
        <v>44930</v>
      </c>
      <c r="I5333" t="s">
        <v>15</v>
      </c>
      <c r="J5333" t="s">
        <v>16</v>
      </c>
      <c r="K5333" s="2">
        <v>161.02000000000001</v>
      </c>
      <c r="L5333" t="s">
        <v>28</v>
      </c>
      <c r="M5333">
        <f>YEAR(Table1[[#This Row],[order_date]])</f>
        <v>2023</v>
      </c>
      <c r="N5333">
        <f>MONTH(Table1[[#This Row],[order_date]])</f>
        <v>1</v>
      </c>
      <c r="O5333" s="3">
        <f>Table1[[#This Row],[sales]]-Table1[[#This Row],[profit]]</f>
        <v>1065.96</v>
      </c>
      <c r="P5333" s="3">
        <f>Table1[[#This Row],[sales]]*Table1[[#This Row],[quantity]]</f>
        <v>2453.96</v>
      </c>
      <c r="Q5333" s="9">
        <f>Table1[[#This Row],[delivery_date]]-Table1[[#This Row],[order_date]]</f>
        <v>1</v>
      </c>
    </row>
    <row r="5334" spans="1:17" x14ac:dyDescent="0.35">
      <c r="A5334" t="s">
        <v>5365</v>
      </c>
      <c r="B5334" t="s">
        <v>19</v>
      </c>
      <c r="C5334" t="s">
        <v>33</v>
      </c>
      <c r="D5334" s="2">
        <v>3808.54</v>
      </c>
      <c r="E5334">
        <v>0.09</v>
      </c>
      <c r="F5334">
        <v>8</v>
      </c>
      <c r="G5334" s="1">
        <v>45595</v>
      </c>
      <c r="H5334" s="1">
        <v>45598</v>
      </c>
      <c r="I5334" t="s">
        <v>31</v>
      </c>
      <c r="J5334" t="s">
        <v>22</v>
      </c>
      <c r="K5334" s="2">
        <v>423.01</v>
      </c>
      <c r="L5334" t="s">
        <v>23</v>
      </c>
      <c r="M5334">
        <f>YEAR(Table1[[#This Row],[order_date]])</f>
        <v>2024</v>
      </c>
      <c r="N5334">
        <f>MONTH(Table1[[#This Row],[order_date]])</f>
        <v>10</v>
      </c>
      <c r="O5334" s="3">
        <f>Table1[[#This Row],[sales]]-Table1[[#This Row],[profit]]</f>
        <v>3385.5299999999997</v>
      </c>
      <c r="P5334" s="3">
        <f>Table1[[#This Row],[sales]]*Table1[[#This Row],[quantity]]</f>
        <v>30468.32</v>
      </c>
      <c r="Q5334" s="9">
        <f>Table1[[#This Row],[delivery_date]]-Table1[[#This Row],[order_date]]</f>
        <v>3</v>
      </c>
    </row>
    <row r="5335" spans="1:17" x14ac:dyDescent="0.35">
      <c r="A5335" t="s">
        <v>5366</v>
      </c>
      <c r="B5335" t="s">
        <v>19</v>
      </c>
      <c r="C5335" t="s">
        <v>26</v>
      </c>
      <c r="D5335" s="2">
        <v>4007.87</v>
      </c>
      <c r="E5335">
        <v>0.09</v>
      </c>
      <c r="F5335">
        <v>2</v>
      </c>
      <c r="G5335" s="1">
        <v>45579</v>
      </c>
      <c r="H5335" s="1">
        <v>45586</v>
      </c>
      <c r="I5335" t="s">
        <v>15</v>
      </c>
      <c r="J5335" t="s">
        <v>16</v>
      </c>
      <c r="K5335" s="2">
        <v>526.84</v>
      </c>
      <c r="L5335" t="s">
        <v>34</v>
      </c>
      <c r="M5335">
        <f>YEAR(Table1[[#This Row],[order_date]])</f>
        <v>2024</v>
      </c>
      <c r="N5335">
        <f>MONTH(Table1[[#This Row],[order_date]])</f>
        <v>10</v>
      </c>
      <c r="O5335" s="3">
        <f>Table1[[#This Row],[sales]]-Table1[[#This Row],[profit]]</f>
        <v>3481.0299999999997</v>
      </c>
      <c r="P5335" s="3">
        <f>Table1[[#This Row],[sales]]*Table1[[#This Row],[quantity]]</f>
        <v>8015.74</v>
      </c>
      <c r="Q5335" s="9">
        <f>Table1[[#This Row],[delivery_date]]-Table1[[#This Row],[order_date]]</f>
        <v>7</v>
      </c>
    </row>
    <row r="5336" spans="1:17" x14ac:dyDescent="0.35">
      <c r="A5336" t="s">
        <v>5367</v>
      </c>
      <c r="B5336" t="s">
        <v>13</v>
      </c>
      <c r="C5336" t="s">
        <v>14</v>
      </c>
      <c r="D5336" s="2">
        <v>4021.53</v>
      </c>
      <c r="E5336">
        <v>0.02</v>
      </c>
      <c r="F5336">
        <v>6</v>
      </c>
      <c r="G5336" s="1">
        <v>44986</v>
      </c>
      <c r="H5336" s="1">
        <v>44993</v>
      </c>
      <c r="I5336" t="s">
        <v>15</v>
      </c>
      <c r="J5336" t="s">
        <v>27</v>
      </c>
      <c r="K5336" s="2">
        <v>770.78</v>
      </c>
      <c r="L5336" t="s">
        <v>48</v>
      </c>
      <c r="M5336">
        <f>YEAR(Table1[[#This Row],[order_date]])</f>
        <v>2023</v>
      </c>
      <c r="N5336">
        <f>MONTH(Table1[[#This Row],[order_date]])</f>
        <v>3</v>
      </c>
      <c r="O5336" s="3">
        <f>Table1[[#This Row],[sales]]-Table1[[#This Row],[profit]]</f>
        <v>3250.75</v>
      </c>
      <c r="P5336" s="3">
        <f>Table1[[#This Row],[sales]]*Table1[[#This Row],[quantity]]</f>
        <v>24129.18</v>
      </c>
      <c r="Q5336" s="9">
        <f>Table1[[#This Row],[delivery_date]]-Table1[[#This Row],[order_date]]</f>
        <v>7</v>
      </c>
    </row>
    <row r="5337" spans="1:17" x14ac:dyDescent="0.35">
      <c r="A5337" t="s">
        <v>5368</v>
      </c>
      <c r="B5337" t="s">
        <v>19</v>
      </c>
      <c r="C5337" t="s">
        <v>14</v>
      </c>
      <c r="D5337" s="2">
        <v>1972.5</v>
      </c>
      <c r="E5337">
        <v>0.32</v>
      </c>
      <c r="F5337">
        <v>5</v>
      </c>
      <c r="G5337" s="1">
        <v>45522</v>
      </c>
      <c r="H5337" s="1">
        <v>45529</v>
      </c>
      <c r="I5337" t="s">
        <v>31</v>
      </c>
      <c r="J5337" t="s">
        <v>16</v>
      </c>
      <c r="K5337" s="2">
        <v>137.65</v>
      </c>
      <c r="L5337" t="s">
        <v>17</v>
      </c>
      <c r="M5337">
        <f>YEAR(Table1[[#This Row],[order_date]])</f>
        <v>2024</v>
      </c>
      <c r="N5337">
        <f>MONTH(Table1[[#This Row],[order_date]])</f>
        <v>8</v>
      </c>
      <c r="O5337" s="3">
        <f>Table1[[#This Row],[sales]]-Table1[[#This Row],[profit]]</f>
        <v>1834.85</v>
      </c>
      <c r="P5337" s="3">
        <f>Table1[[#This Row],[sales]]*Table1[[#This Row],[quantity]]</f>
        <v>9862.5</v>
      </c>
      <c r="Q5337" s="9">
        <f>Table1[[#This Row],[delivery_date]]-Table1[[#This Row],[order_date]]</f>
        <v>7</v>
      </c>
    </row>
    <row r="5338" spans="1:17" x14ac:dyDescent="0.35">
      <c r="A5338" t="s">
        <v>5369</v>
      </c>
      <c r="B5338" t="s">
        <v>41</v>
      </c>
      <c r="C5338" t="s">
        <v>33</v>
      </c>
      <c r="D5338" s="2">
        <v>930.69</v>
      </c>
      <c r="E5338">
        <v>0.08</v>
      </c>
      <c r="F5338">
        <v>9</v>
      </c>
      <c r="G5338" s="1">
        <v>45124</v>
      </c>
      <c r="H5338" s="1">
        <v>45130</v>
      </c>
      <c r="I5338" t="s">
        <v>31</v>
      </c>
      <c r="J5338" t="s">
        <v>22</v>
      </c>
      <c r="K5338" s="2">
        <v>63.18</v>
      </c>
      <c r="L5338" t="s">
        <v>48</v>
      </c>
      <c r="M5338">
        <f>YEAR(Table1[[#This Row],[order_date]])</f>
        <v>2023</v>
      </c>
      <c r="N5338">
        <f>MONTH(Table1[[#This Row],[order_date]])</f>
        <v>7</v>
      </c>
      <c r="O5338" s="3">
        <f>Table1[[#This Row],[sales]]-Table1[[#This Row],[profit]]</f>
        <v>867.5100000000001</v>
      </c>
      <c r="P5338" s="3">
        <f>Table1[[#This Row],[sales]]*Table1[[#This Row],[quantity]]</f>
        <v>8376.2100000000009</v>
      </c>
      <c r="Q5338" s="9">
        <f>Table1[[#This Row],[delivery_date]]-Table1[[#This Row],[order_date]]</f>
        <v>6</v>
      </c>
    </row>
    <row r="5339" spans="1:17" x14ac:dyDescent="0.35">
      <c r="A5339" t="s">
        <v>5370</v>
      </c>
      <c r="B5339" t="s">
        <v>13</v>
      </c>
      <c r="C5339" t="s">
        <v>26</v>
      </c>
      <c r="D5339" s="2">
        <v>4218.0200000000004</v>
      </c>
      <c r="E5339">
        <v>0.12</v>
      </c>
      <c r="F5339">
        <v>2</v>
      </c>
      <c r="G5339" s="1">
        <v>45289</v>
      </c>
      <c r="H5339" s="1">
        <v>45296</v>
      </c>
      <c r="I5339" t="s">
        <v>15</v>
      </c>
      <c r="J5339" t="s">
        <v>27</v>
      </c>
      <c r="K5339" s="2">
        <v>698.13</v>
      </c>
      <c r="L5339" t="s">
        <v>48</v>
      </c>
      <c r="M5339">
        <f>YEAR(Table1[[#This Row],[order_date]])</f>
        <v>2023</v>
      </c>
      <c r="N5339">
        <f>MONTH(Table1[[#This Row],[order_date]])</f>
        <v>12</v>
      </c>
      <c r="O5339" s="3">
        <f>Table1[[#This Row],[sales]]-Table1[[#This Row],[profit]]</f>
        <v>3519.8900000000003</v>
      </c>
      <c r="P5339" s="3">
        <f>Table1[[#This Row],[sales]]*Table1[[#This Row],[quantity]]</f>
        <v>8436.0400000000009</v>
      </c>
      <c r="Q5339" s="9">
        <f>Table1[[#This Row],[delivery_date]]-Table1[[#This Row],[order_date]]</f>
        <v>7</v>
      </c>
    </row>
    <row r="5340" spans="1:17" x14ac:dyDescent="0.35">
      <c r="A5340" t="s">
        <v>5371</v>
      </c>
      <c r="B5340" t="s">
        <v>19</v>
      </c>
      <c r="C5340" t="s">
        <v>20</v>
      </c>
      <c r="D5340" s="2">
        <v>1713.39</v>
      </c>
      <c r="E5340">
        <v>0.38</v>
      </c>
      <c r="F5340">
        <v>1</v>
      </c>
      <c r="G5340" s="1">
        <v>45535</v>
      </c>
      <c r="H5340" s="1">
        <v>45542</v>
      </c>
      <c r="I5340" t="s">
        <v>15</v>
      </c>
      <c r="J5340" t="s">
        <v>27</v>
      </c>
      <c r="K5340" s="2">
        <v>384.07</v>
      </c>
      <c r="L5340" t="s">
        <v>39</v>
      </c>
      <c r="M5340">
        <f>YEAR(Table1[[#This Row],[order_date]])</f>
        <v>2024</v>
      </c>
      <c r="N5340">
        <f>MONTH(Table1[[#This Row],[order_date]])</f>
        <v>8</v>
      </c>
      <c r="O5340" s="3">
        <f>Table1[[#This Row],[sales]]-Table1[[#This Row],[profit]]</f>
        <v>1329.3200000000002</v>
      </c>
      <c r="P5340" s="3">
        <f>Table1[[#This Row],[sales]]*Table1[[#This Row],[quantity]]</f>
        <v>1713.39</v>
      </c>
      <c r="Q5340" s="9">
        <f>Table1[[#This Row],[delivery_date]]-Table1[[#This Row],[order_date]]</f>
        <v>7</v>
      </c>
    </row>
    <row r="5341" spans="1:17" x14ac:dyDescent="0.35">
      <c r="A5341" t="s">
        <v>5372</v>
      </c>
      <c r="B5341" t="s">
        <v>41</v>
      </c>
      <c r="C5341" t="s">
        <v>33</v>
      </c>
      <c r="D5341" s="2">
        <v>3765.53</v>
      </c>
      <c r="E5341">
        <v>0.03</v>
      </c>
      <c r="F5341">
        <v>2</v>
      </c>
      <c r="G5341" s="1">
        <v>45087</v>
      </c>
      <c r="H5341" s="1">
        <v>45094</v>
      </c>
      <c r="I5341" t="s">
        <v>21</v>
      </c>
      <c r="J5341" t="s">
        <v>22</v>
      </c>
      <c r="K5341" s="2">
        <v>392.88</v>
      </c>
      <c r="L5341" t="s">
        <v>34</v>
      </c>
      <c r="M5341">
        <f>YEAR(Table1[[#This Row],[order_date]])</f>
        <v>2023</v>
      </c>
      <c r="N5341">
        <f>MONTH(Table1[[#This Row],[order_date]])</f>
        <v>6</v>
      </c>
      <c r="O5341" s="3">
        <f>Table1[[#This Row],[sales]]-Table1[[#This Row],[profit]]</f>
        <v>3372.65</v>
      </c>
      <c r="P5341" s="3">
        <f>Table1[[#This Row],[sales]]*Table1[[#This Row],[quantity]]</f>
        <v>7531.06</v>
      </c>
      <c r="Q5341" s="9">
        <f>Table1[[#This Row],[delivery_date]]-Table1[[#This Row],[order_date]]</f>
        <v>7</v>
      </c>
    </row>
    <row r="5342" spans="1:17" x14ac:dyDescent="0.35">
      <c r="A5342" t="s">
        <v>5373</v>
      </c>
      <c r="B5342" t="s">
        <v>19</v>
      </c>
      <c r="C5342" t="s">
        <v>36</v>
      </c>
      <c r="D5342" s="2">
        <v>4105.51</v>
      </c>
      <c r="E5342">
        <v>0.1</v>
      </c>
      <c r="F5342">
        <v>5</v>
      </c>
      <c r="G5342" s="1">
        <v>45444</v>
      </c>
      <c r="H5342" s="1">
        <v>45451</v>
      </c>
      <c r="I5342" t="s">
        <v>31</v>
      </c>
      <c r="J5342" t="s">
        <v>16</v>
      </c>
      <c r="K5342" s="2">
        <v>739.17</v>
      </c>
      <c r="L5342" t="s">
        <v>39</v>
      </c>
      <c r="M5342">
        <f>YEAR(Table1[[#This Row],[order_date]])</f>
        <v>2024</v>
      </c>
      <c r="N5342">
        <f>MONTH(Table1[[#This Row],[order_date]])</f>
        <v>6</v>
      </c>
      <c r="O5342" s="3">
        <f>Table1[[#This Row],[sales]]-Table1[[#This Row],[profit]]</f>
        <v>3366.34</v>
      </c>
      <c r="P5342" s="3">
        <f>Table1[[#This Row],[sales]]*Table1[[#This Row],[quantity]]</f>
        <v>20527.550000000003</v>
      </c>
      <c r="Q5342" s="9">
        <f>Table1[[#This Row],[delivery_date]]-Table1[[#This Row],[order_date]]</f>
        <v>7</v>
      </c>
    </row>
    <row r="5343" spans="1:17" x14ac:dyDescent="0.35">
      <c r="A5343" t="s">
        <v>5374</v>
      </c>
      <c r="B5343" t="s">
        <v>19</v>
      </c>
      <c r="C5343" t="s">
        <v>26</v>
      </c>
      <c r="D5343" s="2">
        <v>3863.95</v>
      </c>
      <c r="E5343">
        <v>7.0000000000000007E-2</v>
      </c>
      <c r="F5343">
        <v>8</v>
      </c>
      <c r="G5343" s="1">
        <v>45374</v>
      </c>
      <c r="H5343" s="1">
        <v>45378</v>
      </c>
      <c r="I5343" t="s">
        <v>15</v>
      </c>
      <c r="J5343" t="s">
        <v>16</v>
      </c>
      <c r="K5343" s="2">
        <v>618.69000000000005</v>
      </c>
      <c r="L5343" t="s">
        <v>28</v>
      </c>
      <c r="M5343">
        <f>YEAR(Table1[[#This Row],[order_date]])</f>
        <v>2024</v>
      </c>
      <c r="N5343">
        <f>MONTH(Table1[[#This Row],[order_date]])</f>
        <v>3</v>
      </c>
      <c r="O5343" s="3">
        <f>Table1[[#This Row],[sales]]-Table1[[#This Row],[profit]]</f>
        <v>3245.2599999999998</v>
      </c>
      <c r="P5343" s="3">
        <f>Table1[[#This Row],[sales]]*Table1[[#This Row],[quantity]]</f>
        <v>30911.599999999999</v>
      </c>
      <c r="Q5343" s="9">
        <f>Table1[[#This Row],[delivery_date]]-Table1[[#This Row],[order_date]]</f>
        <v>4</v>
      </c>
    </row>
    <row r="5344" spans="1:17" x14ac:dyDescent="0.35">
      <c r="A5344" t="s">
        <v>5375</v>
      </c>
      <c r="B5344" t="s">
        <v>25</v>
      </c>
      <c r="C5344" t="s">
        <v>36</v>
      </c>
      <c r="D5344" s="2">
        <v>2010.05</v>
      </c>
      <c r="E5344">
        <v>0</v>
      </c>
      <c r="F5344">
        <v>8</v>
      </c>
      <c r="G5344" s="1">
        <v>45415</v>
      </c>
      <c r="H5344" s="1">
        <v>45416</v>
      </c>
      <c r="I5344" t="s">
        <v>31</v>
      </c>
      <c r="J5344" t="s">
        <v>27</v>
      </c>
      <c r="K5344" s="2">
        <v>327.76</v>
      </c>
      <c r="L5344" t="s">
        <v>34</v>
      </c>
      <c r="M5344">
        <f>YEAR(Table1[[#This Row],[order_date]])</f>
        <v>2024</v>
      </c>
      <c r="N5344">
        <f>MONTH(Table1[[#This Row],[order_date]])</f>
        <v>5</v>
      </c>
      <c r="O5344" s="3">
        <f>Table1[[#This Row],[sales]]-Table1[[#This Row],[profit]]</f>
        <v>1682.29</v>
      </c>
      <c r="P5344" s="3">
        <f>Table1[[#This Row],[sales]]*Table1[[#This Row],[quantity]]</f>
        <v>16080.4</v>
      </c>
      <c r="Q5344" s="9">
        <f>Table1[[#This Row],[delivery_date]]-Table1[[#This Row],[order_date]]</f>
        <v>1</v>
      </c>
    </row>
    <row r="5345" spans="1:17" x14ac:dyDescent="0.35">
      <c r="A5345" t="s">
        <v>5376</v>
      </c>
      <c r="B5345" t="s">
        <v>19</v>
      </c>
      <c r="C5345" t="s">
        <v>36</v>
      </c>
      <c r="D5345" s="2">
        <v>4696.28</v>
      </c>
      <c r="E5345">
        <v>0.27</v>
      </c>
      <c r="F5345">
        <v>2</v>
      </c>
      <c r="G5345" s="1">
        <v>45381</v>
      </c>
      <c r="H5345" s="1">
        <v>45386</v>
      </c>
      <c r="I5345" t="s">
        <v>15</v>
      </c>
      <c r="J5345" t="s">
        <v>27</v>
      </c>
      <c r="K5345" s="2">
        <v>1058.54</v>
      </c>
      <c r="L5345" t="s">
        <v>34</v>
      </c>
      <c r="M5345">
        <f>YEAR(Table1[[#This Row],[order_date]])</f>
        <v>2024</v>
      </c>
      <c r="N5345">
        <f>MONTH(Table1[[#This Row],[order_date]])</f>
        <v>3</v>
      </c>
      <c r="O5345" s="3">
        <f>Table1[[#This Row],[sales]]-Table1[[#This Row],[profit]]</f>
        <v>3637.74</v>
      </c>
      <c r="P5345" s="3">
        <f>Table1[[#This Row],[sales]]*Table1[[#This Row],[quantity]]</f>
        <v>9392.56</v>
      </c>
      <c r="Q5345" s="9">
        <f>Table1[[#This Row],[delivery_date]]-Table1[[#This Row],[order_date]]</f>
        <v>5</v>
      </c>
    </row>
    <row r="5346" spans="1:17" x14ac:dyDescent="0.35">
      <c r="A5346" t="s">
        <v>5377</v>
      </c>
      <c r="B5346" t="s">
        <v>19</v>
      </c>
      <c r="C5346" t="s">
        <v>33</v>
      </c>
      <c r="D5346" s="2">
        <v>3334.8</v>
      </c>
      <c r="E5346">
        <v>0.1</v>
      </c>
      <c r="F5346">
        <v>5</v>
      </c>
      <c r="G5346" s="1">
        <v>45249</v>
      </c>
      <c r="H5346" s="1">
        <v>45250</v>
      </c>
      <c r="I5346" t="s">
        <v>21</v>
      </c>
      <c r="J5346" t="s">
        <v>27</v>
      </c>
      <c r="K5346" s="2">
        <v>664.57</v>
      </c>
      <c r="L5346" t="s">
        <v>23</v>
      </c>
      <c r="M5346">
        <f>YEAR(Table1[[#This Row],[order_date]])</f>
        <v>2023</v>
      </c>
      <c r="N5346">
        <f>MONTH(Table1[[#This Row],[order_date]])</f>
        <v>11</v>
      </c>
      <c r="O5346" s="3">
        <f>Table1[[#This Row],[sales]]-Table1[[#This Row],[profit]]</f>
        <v>2670.23</v>
      </c>
      <c r="P5346" s="3">
        <f>Table1[[#This Row],[sales]]*Table1[[#This Row],[quantity]]</f>
        <v>16674</v>
      </c>
      <c r="Q5346" s="9">
        <f>Table1[[#This Row],[delivery_date]]-Table1[[#This Row],[order_date]]</f>
        <v>1</v>
      </c>
    </row>
    <row r="5347" spans="1:17" x14ac:dyDescent="0.35">
      <c r="A5347" t="s">
        <v>5378</v>
      </c>
      <c r="B5347" t="s">
        <v>41</v>
      </c>
      <c r="C5347" t="s">
        <v>26</v>
      </c>
      <c r="D5347" s="2">
        <v>2921.16</v>
      </c>
      <c r="E5347">
        <v>0.32</v>
      </c>
      <c r="F5347">
        <v>2</v>
      </c>
      <c r="G5347" s="1">
        <v>45332</v>
      </c>
      <c r="H5347" s="1">
        <v>45335</v>
      </c>
      <c r="I5347" t="s">
        <v>31</v>
      </c>
      <c r="J5347" t="s">
        <v>27</v>
      </c>
      <c r="K5347" s="2">
        <v>489</v>
      </c>
      <c r="L5347" t="s">
        <v>34</v>
      </c>
      <c r="M5347">
        <f>YEAR(Table1[[#This Row],[order_date]])</f>
        <v>2024</v>
      </c>
      <c r="N5347">
        <f>MONTH(Table1[[#This Row],[order_date]])</f>
        <v>2</v>
      </c>
      <c r="O5347" s="3">
        <f>Table1[[#This Row],[sales]]-Table1[[#This Row],[profit]]</f>
        <v>2432.16</v>
      </c>
      <c r="P5347" s="3">
        <f>Table1[[#This Row],[sales]]*Table1[[#This Row],[quantity]]</f>
        <v>5842.32</v>
      </c>
      <c r="Q5347" s="9">
        <f>Table1[[#This Row],[delivery_date]]-Table1[[#This Row],[order_date]]</f>
        <v>3</v>
      </c>
    </row>
    <row r="5348" spans="1:17" x14ac:dyDescent="0.35">
      <c r="A5348" t="s">
        <v>5379</v>
      </c>
      <c r="B5348" t="s">
        <v>41</v>
      </c>
      <c r="C5348" t="s">
        <v>36</v>
      </c>
      <c r="D5348" s="2">
        <v>3519.75</v>
      </c>
      <c r="E5348">
        <v>0.25</v>
      </c>
      <c r="F5348">
        <v>7</v>
      </c>
      <c r="G5348" s="1">
        <v>45382</v>
      </c>
      <c r="H5348" s="1">
        <v>45384</v>
      </c>
      <c r="I5348" t="s">
        <v>21</v>
      </c>
      <c r="J5348" t="s">
        <v>22</v>
      </c>
      <c r="K5348" s="2">
        <v>413.88</v>
      </c>
      <c r="L5348" t="s">
        <v>48</v>
      </c>
      <c r="M5348">
        <f>YEAR(Table1[[#This Row],[order_date]])</f>
        <v>2024</v>
      </c>
      <c r="N5348">
        <f>MONTH(Table1[[#This Row],[order_date]])</f>
        <v>3</v>
      </c>
      <c r="O5348" s="3">
        <f>Table1[[#This Row],[sales]]-Table1[[#This Row],[profit]]</f>
        <v>3105.87</v>
      </c>
      <c r="P5348" s="3">
        <f>Table1[[#This Row],[sales]]*Table1[[#This Row],[quantity]]</f>
        <v>24638.25</v>
      </c>
      <c r="Q5348" s="9">
        <f>Table1[[#This Row],[delivery_date]]-Table1[[#This Row],[order_date]]</f>
        <v>2</v>
      </c>
    </row>
    <row r="5349" spans="1:17" x14ac:dyDescent="0.35">
      <c r="A5349" t="s">
        <v>5380</v>
      </c>
      <c r="B5349" t="s">
        <v>25</v>
      </c>
      <c r="C5349" t="s">
        <v>26</v>
      </c>
      <c r="D5349" s="2">
        <v>319.16000000000003</v>
      </c>
      <c r="E5349">
        <v>0.33</v>
      </c>
      <c r="F5349">
        <v>8</v>
      </c>
      <c r="G5349" s="1">
        <v>45131</v>
      </c>
      <c r="H5349" s="1">
        <v>45133</v>
      </c>
      <c r="I5349" t="s">
        <v>15</v>
      </c>
      <c r="J5349" t="s">
        <v>27</v>
      </c>
      <c r="K5349" s="2">
        <v>62.66</v>
      </c>
      <c r="L5349" t="s">
        <v>39</v>
      </c>
      <c r="M5349">
        <f>YEAR(Table1[[#This Row],[order_date]])</f>
        <v>2023</v>
      </c>
      <c r="N5349">
        <f>MONTH(Table1[[#This Row],[order_date]])</f>
        <v>7</v>
      </c>
      <c r="O5349" s="3">
        <f>Table1[[#This Row],[sales]]-Table1[[#This Row],[profit]]</f>
        <v>256.5</v>
      </c>
      <c r="P5349" s="3">
        <f>Table1[[#This Row],[sales]]*Table1[[#This Row],[quantity]]</f>
        <v>2553.2800000000002</v>
      </c>
      <c r="Q5349" s="9">
        <f>Table1[[#This Row],[delivery_date]]-Table1[[#This Row],[order_date]]</f>
        <v>2</v>
      </c>
    </row>
    <row r="5350" spans="1:17" x14ac:dyDescent="0.35">
      <c r="A5350" t="s">
        <v>5381</v>
      </c>
      <c r="B5350" t="s">
        <v>19</v>
      </c>
      <c r="C5350" t="s">
        <v>14</v>
      </c>
      <c r="D5350" s="2">
        <v>2013.52</v>
      </c>
      <c r="E5350">
        <v>0.49</v>
      </c>
      <c r="F5350">
        <v>5</v>
      </c>
      <c r="G5350" s="1">
        <v>45247</v>
      </c>
      <c r="H5350" s="1">
        <v>45254</v>
      </c>
      <c r="I5350" t="s">
        <v>31</v>
      </c>
      <c r="J5350" t="s">
        <v>27</v>
      </c>
      <c r="K5350" s="2">
        <v>169.83</v>
      </c>
      <c r="L5350" t="s">
        <v>28</v>
      </c>
      <c r="M5350">
        <f>YEAR(Table1[[#This Row],[order_date]])</f>
        <v>2023</v>
      </c>
      <c r="N5350">
        <f>MONTH(Table1[[#This Row],[order_date]])</f>
        <v>11</v>
      </c>
      <c r="O5350" s="3">
        <f>Table1[[#This Row],[sales]]-Table1[[#This Row],[profit]]</f>
        <v>1843.69</v>
      </c>
      <c r="P5350" s="3">
        <f>Table1[[#This Row],[sales]]*Table1[[#This Row],[quantity]]</f>
        <v>10067.6</v>
      </c>
      <c r="Q5350" s="9">
        <f>Table1[[#This Row],[delivery_date]]-Table1[[#This Row],[order_date]]</f>
        <v>7</v>
      </c>
    </row>
    <row r="5351" spans="1:17" x14ac:dyDescent="0.35">
      <c r="A5351" t="s">
        <v>5382</v>
      </c>
      <c r="B5351" t="s">
        <v>25</v>
      </c>
      <c r="C5351" t="s">
        <v>36</v>
      </c>
      <c r="D5351" s="2">
        <v>4417.96</v>
      </c>
      <c r="E5351">
        <v>0.11</v>
      </c>
      <c r="F5351">
        <v>1</v>
      </c>
      <c r="G5351" s="1">
        <v>45107</v>
      </c>
      <c r="H5351" s="1">
        <v>45109</v>
      </c>
      <c r="I5351" t="s">
        <v>21</v>
      </c>
      <c r="J5351" t="s">
        <v>27</v>
      </c>
      <c r="K5351" s="2">
        <v>680.27</v>
      </c>
      <c r="L5351" t="s">
        <v>48</v>
      </c>
      <c r="M5351">
        <f>YEAR(Table1[[#This Row],[order_date]])</f>
        <v>2023</v>
      </c>
      <c r="N5351">
        <f>MONTH(Table1[[#This Row],[order_date]])</f>
        <v>6</v>
      </c>
      <c r="O5351" s="3">
        <f>Table1[[#This Row],[sales]]-Table1[[#This Row],[profit]]</f>
        <v>3737.69</v>
      </c>
      <c r="P5351" s="3">
        <f>Table1[[#This Row],[sales]]*Table1[[#This Row],[quantity]]</f>
        <v>4417.96</v>
      </c>
      <c r="Q5351" s="9">
        <f>Table1[[#This Row],[delivery_date]]-Table1[[#This Row],[order_date]]</f>
        <v>2</v>
      </c>
    </row>
    <row r="5352" spans="1:17" x14ac:dyDescent="0.35">
      <c r="A5352" t="s">
        <v>5383</v>
      </c>
      <c r="B5352" t="s">
        <v>19</v>
      </c>
      <c r="C5352" t="s">
        <v>36</v>
      </c>
      <c r="D5352" s="2">
        <v>889.29</v>
      </c>
      <c r="E5352">
        <v>0.33</v>
      </c>
      <c r="F5352">
        <v>7</v>
      </c>
      <c r="G5352" s="1">
        <v>45054</v>
      </c>
      <c r="H5352" s="1">
        <v>45059</v>
      </c>
      <c r="I5352" t="s">
        <v>15</v>
      </c>
      <c r="J5352" t="s">
        <v>16</v>
      </c>
      <c r="K5352" s="2">
        <v>74.42</v>
      </c>
      <c r="L5352" t="s">
        <v>17</v>
      </c>
      <c r="M5352">
        <f>YEAR(Table1[[#This Row],[order_date]])</f>
        <v>2023</v>
      </c>
      <c r="N5352">
        <f>MONTH(Table1[[#This Row],[order_date]])</f>
        <v>5</v>
      </c>
      <c r="O5352" s="3">
        <f>Table1[[#This Row],[sales]]-Table1[[#This Row],[profit]]</f>
        <v>814.87</v>
      </c>
      <c r="P5352" s="3">
        <f>Table1[[#This Row],[sales]]*Table1[[#This Row],[quantity]]</f>
        <v>6225.03</v>
      </c>
      <c r="Q5352" s="9">
        <f>Table1[[#This Row],[delivery_date]]-Table1[[#This Row],[order_date]]</f>
        <v>5</v>
      </c>
    </row>
    <row r="5353" spans="1:17" x14ac:dyDescent="0.35">
      <c r="A5353" t="s">
        <v>5384</v>
      </c>
      <c r="B5353" t="s">
        <v>13</v>
      </c>
      <c r="C5353" t="s">
        <v>26</v>
      </c>
      <c r="D5353" s="2">
        <v>2130.56</v>
      </c>
      <c r="E5353">
        <v>0.42</v>
      </c>
      <c r="F5353">
        <v>3</v>
      </c>
      <c r="G5353" s="1">
        <v>45026</v>
      </c>
      <c r="H5353" s="1">
        <v>45027</v>
      </c>
      <c r="I5353" t="s">
        <v>21</v>
      </c>
      <c r="J5353" t="s">
        <v>22</v>
      </c>
      <c r="K5353" s="2">
        <v>275.98</v>
      </c>
      <c r="L5353" t="s">
        <v>17</v>
      </c>
      <c r="M5353">
        <f>YEAR(Table1[[#This Row],[order_date]])</f>
        <v>2023</v>
      </c>
      <c r="N5353">
        <f>MONTH(Table1[[#This Row],[order_date]])</f>
        <v>4</v>
      </c>
      <c r="O5353" s="3">
        <f>Table1[[#This Row],[sales]]-Table1[[#This Row],[profit]]</f>
        <v>1854.58</v>
      </c>
      <c r="P5353" s="3">
        <f>Table1[[#This Row],[sales]]*Table1[[#This Row],[quantity]]</f>
        <v>6391.68</v>
      </c>
      <c r="Q5353" s="9">
        <f>Table1[[#This Row],[delivery_date]]-Table1[[#This Row],[order_date]]</f>
        <v>1</v>
      </c>
    </row>
    <row r="5354" spans="1:17" x14ac:dyDescent="0.35">
      <c r="A5354" t="s">
        <v>5385</v>
      </c>
      <c r="B5354" t="s">
        <v>13</v>
      </c>
      <c r="C5354" t="s">
        <v>14</v>
      </c>
      <c r="D5354" s="2">
        <v>2085.7199999999998</v>
      </c>
      <c r="E5354">
        <v>0.48</v>
      </c>
      <c r="F5354">
        <v>2</v>
      </c>
      <c r="G5354" s="1">
        <v>45507</v>
      </c>
      <c r="H5354" s="1">
        <v>45513</v>
      </c>
      <c r="I5354" t="s">
        <v>21</v>
      </c>
      <c r="J5354" t="s">
        <v>16</v>
      </c>
      <c r="K5354" s="2">
        <v>436.31</v>
      </c>
      <c r="L5354" t="s">
        <v>17</v>
      </c>
      <c r="M5354">
        <f>YEAR(Table1[[#This Row],[order_date]])</f>
        <v>2024</v>
      </c>
      <c r="N5354">
        <f>MONTH(Table1[[#This Row],[order_date]])</f>
        <v>8</v>
      </c>
      <c r="O5354" s="3">
        <f>Table1[[#This Row],[sales]]-Table1[[#This Row],[profit]]</f>
        <v>1649.4099999999999</v>
      </c>
      <c r="P5354" s="3">
        <f>Table1[[#This Row],[sales]]*Table1[[#This Row],[quantity]]</f>
        <v>4171.4399999999996</v>
      </c>
      <c r="Q5354" s="9">
        <f>Table1[[#This Row],[delivery_date]]-Table1[[#This Row],[order_date]]</f>
        <v>6</v>
      </c>
    </row>
    <row r="5355" spans="1:17" x14ac:dyDescent="0.35">
      <c r="A5355" t="s">
        <v>5386</v>
      </c>
      <c r="B5355" t="s">
        <v>25</v>
      </c>
      <c r="C5355" t="s">
        <v>36</v>
      </c>
      <c r="D5355" s="2">
        <v>1844.6</v>
      </c>
      <c r="E5355">
        <v>0.31</v>
      </c>
      <c r="F5355">
        <v>6</v>
      </c>
      <c r="G5355" s="1">
        <v>45253</v>
      </c>
      <c r="H5355" s="1">
        <v>45259</v>
      </c>
      <c r="I5355" t="s">
        <v>15</v>
      </c>
      <c r="J5355" t="s">
        <v>16</v>
      </c>
      <c r="K5355" s="2">
        <v>455.05</v>
      </c>
      <c r="L5355" t="s">
        <v>39</v>
      </c>
      <c r="M5355">
        <f>YEAR(Table1[[#This Row],[order_date]])</f>
        <v>2023</v>
      </c>
      <c r="N5355">
        <f>MONTH(Table1[[#This Row],[order_date]])</f>
        <v>11</v>
      </c>
      <c r="O5355" s="3">
        <f>Table1[[#This Row],[sales]]-Table1[[#This Row],[profit]]</f>
        <v>1389.55</v>
      </c>
      <c r="P5355" s="3">
        <f>Table1[[#This Row],[sales]]*Table1[[#This Row],[quantity]]</f>
        <v>11067.599999999999</v>
      </c>
      <c r="Q5355" s="9">
        <f>Table1[[#This Row],[delivery_date]]-Table1[[#This Row],[order_date]]</f>
        <v>6</v>
      </c>
    </row>
    <row r="5356" spans="1:17" x14ac:dyDescent="0.35">
      <c r="A5356" t="s">
        <v>5387</v>
      </c>
      <c r="B5356" t="s">
        <v>25</v>
      </c>
      <c r="C5356" t="s">
        <v>33</v>
      </c>
      <c r="D5356" s="2">
        <v>2855.52</v>
      </c>
      <c r="E5356">
        <v>7.0000000000000007E-2</v>
      </c>
      <c r="F5356">
        <v>2</v>
      </c>
      <c r="G5356" s="1">
        <v>45168</v>
      </c>
      <c r="H5356" s="1">
        <v>45175</v>
      </c>
      <c r="I5356" t="s">
        <v>15</v>
      </c>
      <c r="J5356" t="s">
        <v>22</v>
      </c>
      <c r="K5356" s="2">
        <v>310.95999999999998</v>
      </c>
      <c r="L5356" t="s">
        <v>48</v>
      </c>
      <c r="M5356">
        <f>YEAR(Table1[[#This Row],[order_date]])</f>
        <v>2023</v>
      </c>
      <c r="N5356">
        <f>MONTH(Table1[[#This Row],[order_date]])</f>
        <v>8</v>
      </c>
      <c r="O5356" s="3">
        <f>Table1[[#This Row],[sales]]-Table1[[#This Row],[profit]]</f>
        <v>2544.56</v>
      </c>
      <c r="P5356" s="3">
        <f>Table1[[#This Row],[sales]]*Table1[[#This Row],[quantity]]</f>
        <v>5711.04</v>
      </c>
      <c r="Q5356" s="9">
        <f>Table1[[#This Row],[delivery_date]]-Table1[[#This Row],[order_date]]</f>
        <v>7</v>
      </c>
    </row>
    <row r="5357" spans="1:17" x14ac:dyDescent="0.35">
      <c r="A5357" t="s">
        <v>5388</v>
      </c>
      <c r="B5357" t="s">
        <v>25</v>
      </c>
      <c r="C5357" t="s">
        <v>26</v>
      </c>
      <c r="D5357" s="2">
        <v>4981.37</v>
      </c>
      <c r="E5357">
        <v>0.03</v>
      </c>
      <c r="F5357">
        <v>8</v>
      </c>
      <c r="G5357" s="1">
        <v>44971</v>
      </c>
      <c r="H5357" s="1">
        <v>44975</v>
      </c>
      <c r="I5357" t="s">
        <v>31</v>
      </c>
      <c r="J5357" t="s">
        <v>16</v>
      </c>
      <c r="K5357" s="2">
        <v>1048.3699999999999</v>
      </c>
      <c r="L5357" t="s">
        <v>34</v>
      </c>
      <c r="M5357">
        <f>YEAR(Table1[[#This Row],[order_date]])</f>
        <v>2023</v>
      </c>
      <c r="N5357">
        <f>MONTH(Table1[[#This Row],[order_date]])</f>
        <v>2</v>
      </c>
      <c r="O5357" s="3">
        <f>Table1[[#This Row],[sales]]-Table1[[#This Row],[profit]]</f>
        <v>3933</v>
      </c>
      <c r="P5357" s="3">
        <f>Table1[[#This Row],[sales]]*Table1[[#This Row],[quantity]]</f>
        <v>39850.959999999999</v>
      </c>
      <c r="Q5357" s="9">
        <f>Table1[[#This Row],[delivery_date]]-Table1[[#This Row],[order_date]]</f>
        <v>4</v>
      </c>
    </row>
    <row r="5358" spans="1:17" x14ac:dyDescent="0.35">
      <c r="A5358" t="s">
        <v>5389</v>
      </c>
      <c r="B5358" t="s">
        <v>41</v>
      </c>
      <c r="C5358" t="s">
        <v>26</v>
      </c>
      <c r="D5358" s="2">
        <v>1353.66</v>
      </c>
      <c r="E5358">
        <v>0.14000000000000001</v>
      </c>
      <c r="F5358">
        <v>3</v>
      </c>
      <c r="G5358" s="1">
        <v>44958</v>
      </c>
      <c r="H5358" s="1">
        <v>44959</v>
      </c>
      <c r="I5358" t="s">
        <v>21</v>
      </c>
      <c r="J5358" t="s">
        <v>27</v>
      </c>
      <c r="K5358" s="2">
        <v>160.19</v>
      </c>
      <c r="L5358" t="s">
        <v>48</v>
      </c>
      <c r="M5358">
        <f>YEAR(Table1[[#This Row],[order_date]])</f>
        <v>2023</v>
      </c>
      <c r="N5358">
        <f>MONTH(Table1[[#This Row],[order_date]])</f>
        <v>2</v>
      </c>
      <c r="O5358" s="3">
        <f>Table1[[#This Row],[sales]]-Table1[[#This Row],[profit]]</f>
        <v>1193.47</v>
      </c>
      <c r="P5358" s="3">
        <f>Table1[[#This Row],[sales]]*Table1[[#This Row],[quantity]]</f>
        <v>4060.9800000000005</v>
      </c>
      <c r="Q5358" s="9">
        <f>Table1[[#This Row],[delivery_date]]-Table1[[#This Row],[order_date]]</f>
        <v>1</v>
      </c>
    </row>
    <row r="5359" spans="1:17" x14ac:dyDescent="0.35">
      <c r="A5359" t="s">
        <v>5390</v>
      </c>
      <c r="B5359" t="s">
        <v>41</v>
      </c>
      <c r="C5359" t="s">
        <v>36</v>
      </c>
      <c r="D5359" s="2">
        <v>3554.29</v>
      </c>
      <c r="E5359">
        <v>0.46</v>
      </c>
      <c r="F5359">
        <v>2</v>
      </c>
      <c r="G5359" s="1">
        <v>45466</v>
      </c>
      <c r="H5359" s="1">
        <v>45468</v>
      </c>
      <c r="I5359" t="s">
        <v>31</v>
      </c>
      <c r="J5359" t="s">
        <v>27</v>
      </c>
      <c r="K5359" s="2">
        <v>546.9</v>
      </c>
      <c r="L5359" t="s">
        <v>48</v>
      </c>
      <c r="M5359">
        <f>YEAR(Table1[[#This Row],[order_date]])</f>
        <v>2024</v>
      </c>
      <c r="N5359">
        <f>MONTH(Table1[[#This Row],[order_date]])</f>
        <v>6</v>
      </c>
      <c r="O5359" s="3">
        <f>Table1[[#This Row],[sales]]-Table1[[#This Row],[profit]]</f>
        <v>3007.39</v>
      </c>
      <c r="P5359" s="3">
        <f>Table1[[#This Row],[sales]]*Table1[[#This Row],[quantity]]</f>
        <v>7108.58</v>
      </c>
      <c r="Q5359" s="9">
        <f>Table1[[#This Row],[delivery_date]]-Table1[[#This Row],[order_date]]</f>
        <v>2</v>
      </c>
    </row>
    <row r="5360" spans="1:17" x14ac:dyDescent="0.35">
      <c r="A5360" t="s">
        <v>5391</v>
      </c>
      <c r="B5360" t="s">
        <v>41</v>
      </c>
      <c r="C5360" t="s">
        <v>14</v>
      </c>
      <c r="D5360" s="2">
        <v>3814.18</v>
      </c>
      <c r="E5360">
        <v>0.27</v>
      </c>
      <c r="F5360">
        <v>8</v>
      </c>
      <c r="G5360" s="1">
        <v>45279</v>
      </c>
      <c r="H5360" s="1">
        <v>45281</v>
      </c>
      <c r="I5360" t="s">
        <v>15</v>
      </c>
      <c r="J5360" t="s">
        <v>27</v>
      </c>
      <c r="K5360" s="2">
        <v>1062.58</v>
      </c>
      <c r="L5360" t="s">
        <v>34</v>
      </c>
      <c r="M5360">
        <f>YEAR(Table1[[#This Row],[order_date]])</f>
        <v>2023</v>
      </c>
      <c r="N5360">
        <f>MONTH(Table1[[#This Row],[order_date]])</f>
        <v>12</v>
      </c>
      <c r="O5360" s="3">
        <f>Table1[[#This Row],[sales]]-Table1[[#This Row],[profit]]</f>
        <v>2751.6</v>
      </c>
      <c r="P5360" s="3">
        <f>Table1[[#This Row],[sales]]*Table1[[#This Row],[quantity]]</f>
        <v>30513.439999999999</v>
      </c>
      <c r="Q5360" s="9">
        <f>Table1[[#This Row],[delivery_date]]-Table1[[#This Row],[order_date]]</f>
        <v>2</v>
      </c>
    </row>
    <row r="5361" spans="1:17" x14ac:dyDescent="0.35">
      <c r="A5361" t="s">
        <v>5392</v>
      </c>
      <c r="B5361" t="s">
        <v>25</v>
      </c>
      <c r="C5361" t="s">
        <v>36</v>
      </c>
      <c r="D5361" s="2">
        <v>2964.04</v>
      </c>
      <c r="E5361">
        <v>0.28999999999999998</v>
      </c>
      <c r="F5361">
        <v>6</v>
      </c>
      <c r="G5361" s="1">
        <v>45579</v>
      </c>
      <c r="H5361" s="1">
        <v>45586</v>
      </c>
      <c r="I5361" t="s">
        <v>15</v>
      </c>
      <c r="J5361" t="s">
        <v>22</v>
      </c>
      <c r="K5361" s="2">
        <v>223.14</v>
      </c>
      <c r="L5361" t="s">
        <v>17</v>
      </c>
      <c r="M5361">
        <f>YEAR(Table1[[#This Row],[order_date]])</f>
        <v>2024</v>
      </c>
      <c r="N5361">
        <f>MONTH(Table1[[#This Row],[order_date]])</f>
        <v>10</v>
      </c>
      <c r="O5361" s="3">
        <f>Table1[[#This Row],[sales]]-Table1[[#This Row],[profit]]</f>
        <v>2740.9</v>
      </c>
      <c r="P5361" s="3">
        <f>Table1[[#This Row],[sales]]*Table1[[#This Row],[quantity]]</f>
        <v>17784.239999999998</v>
      </c>
      <c r="Q5361" s="9">
        <f>Table1[[#This Row],[delivery_date]]-Table1[[#This Row],[order_date]]</f>
        <v>7</v>
      </c>
    </row>
    <row r="5362" spans="1:17" x14ac:dyDescent="0.35">
      <c r="A5362" t="s">
        <v>5393</v>
      </c>
      <c r="B5362" t="s">
        <v>19</v>
      </c>
      <c r="C5362" t="s">
        <v>20</v>
      </c>
      <c r="D5362" s="2">
        <v>577.63</v>
      </c>
      <c r="E5362">
        <v>0.31</v>
      </c>
      <c r="F5362">
        <v>4</v>
      </c>
      <c r="G5362" s="1">
        <v>45360</v>
      </c>
      <c r="H5362" s="1">
        <v>45364</v>
      </c>
      <c r="I5362" t="s">
        <v>21</v>
      </c>
      <c r="J5362" t="s">
        <v>27</v>
      </c>
      <c r="K5362" s="2">
        <v>170.97</v>
      </c>
      <c r="L5362" t="s">
        <v>23</v>
      </c>
      <c r="M5362">
        <f>YEAR(Table1[[#This Row],[order_date]])</f>
        <v>2024</v>
      </c>
      <c r="N5362">
        <f>MONTH(Table1[[#This Row],[order_date]])</f>
        <v>3</v>
      </c>
      <c r="O5362" s="3">
        <f>Table1[[#This Row],[sales]]-Table1[[#This Row],[profit]]</f>
        <v>406.65999999999997</v>
      </c>
      <c r="P5362" s="3">
        <f>Table1[[#This Row],[sales]]*Table1[[#This Row],[quantity]]</f>
        <v>2310.52</v>
      </c>
      <c r="Q5362" s="9">
        <f>Table1[[#This Row],[delivery_date]]-Table1[[#This Row],[order_date]]</f>
        <v>4</v>
      </c>
    </row>
    <row r="5363" spans="1:17" x14ac:dyDescent="0.35">
      <c r="A5363" t="s">
        <v>5394</v>
      </c>
      <c r="B5363" t="s">
        <v>13</v>
      </c>
      <c r="C5363" t="s">
        <v>36</v>
      </c>
      <c r="D5363" s="2">
        <v>2904.63</v>
      </c>
      <c r="E5363">
        <v>0.17</v>
      </c>
      <c r="F5363">
        <v>5</v>
      </c>
      <c r="G5363" s="1">
        <v>45094</v>
      </c>
      <c r="H5363" s="1">
        <v>45095</v>
      </c>
      <c r="I5363" t="s">
        <v>15</v>
      </c>
      <c r="J5363" t="s">
        <v>27</v>
      </c>
      <c r="K5363" s="2">
        <v>611.72</v>
      </c>
      <c r="L5363" t="s">
        <v>34</v>
      </c>
      <c r="M5363">
        <f>YEAR(Table1[[#This Row],[order_date]])</f>
        <v>2023</v>
      </c>
      <c r="N5363">
        <f>MONTH(Table1[[#This Row],[order_date]])</f>
        <v>6</v>
      </c>
      <c r="O5363" s="3">
        <f>Table1[[#This Row],[sales]]-Table1[[#This Row],[profit]]</f>
        <v>2292.91</v>
      </c>
      <c r="P5363" s="3">
        <f>Table1[[#This Row],[sales]]*Table1[[#This Row],[quantity]]</f>
        <v>14523.150000000001</v>
      </c>
      <c r="Q5363" s="9">
        <f>Table1[[#This Row],[delivery_date]]-Table1[[#This Row],[order_date]]</f>
        <v>1</v>
      </c>
    </row>
    <row r="5364" spans="1:17" x14ac:dyDescent="0.35">
      <c r="A5364" t="s">
        <v>5395</v>
      </c>
      <c r="B5364" t="s">
        <v>25</v>
      </c>
      <c r="C5364" t="s">
        <v>20</v>
      </c>
      <c r="D5364" s="2">
        <v>4771.9799999999996</v>
      </c>
      <c r="E5364">
        <v>0.09</v>
      </c>
      <c r="F5364">
        <v>7</v>
      </c>
      <c r="G5364" s="1">
        <v>45357</v>
      </c>
      <c r="H5364" s="1">
        <v>45359</v>
      </c>
      <c r="I5364" t="s">
        <v>21</v>
      </c>
      <c r="J5364" t="s">
        <v>16</v>
      </c>
      <c r="K5364" s="2">
        <v>965.07</v>
      </c>
      <c r="L5364" t="s">
        <v>17</v>
      </c>
      <c r="M5364">
        <f>YEAR(Table1[[#This Row],[order_date]])</f>
        <v>2024</v>
      </c>
      <c r="N5364">
        <f>MONTH(Table1[[#This Row],[order_date]])</f>
        <v>3</v>
      </c>
      <c r="O5364" s="3">
        <f>Table1[[#This Row],[sales]]-Table1[[#This Row],[profit]]</f>
        <v>3806.9099999999994</v>
      </c>
      <c r="P5364" s="3">
        <f>Table1[[#This Row],[sales]]*Table1[[#This Row],[quantity]]</f>
        <v>33403.86</v>
      </c>
      <c r="Q5364" s="9">
        <f>Table1[[#This Row],[delivery_date]]-Table1[[#This Row],[order_date]]</f>
        <v>2</v>
      </c>
    </row>
    <row r="5365" spans="1:17" x14ac:dyDescent="0.35">
      <c r="A5365" t="s">
        <v>5396</v>
      </c>
      <c r="B5365" t="s">
        <v>41</v>
      </c>
      <c r="C5365" t="s">
        <v>33</v>
      </c>
      <c r="D5365" s="2">
        <v>1776.09</v>
      </c>
      <c r="E5365">
        <v>0.48</v>
      </c>
      <c r="F5365">
        <v>4</v>
      </c>
      <c r="G5365" s="1">
        <v>45039</v>
      </c>
      <c r="H5365" s="1">
        <v>45043</v>
      </c>
      <c r="I5365" t="s">
        <v>31</v>
      </c>
      <c r="J5365" t="s">
        <v>27</v>
      </c>
      <c r="K5365" s="2">
        <v>184.05</v>
      </c>
      <c r="L5365" t="s">
        <v>48</v>
      </c>
      <c r="M5365">
        <f>YEAR(Table1[[#This Row],[order_date]])</f>
        <v>2023</v>
      </c>
      <c r="N5365">
        <f>MONTH(Table1[[#This Row],[order_date]])</f>
        <v>4</v>
      </c>
      <c r="O5365" s="3">
        <f>Table1[[#This Row],[sales]]-Table1[[#This Row],[profit]]</f>
        <v>1592.04</v>
      </c>
      <c r="P5365" s="3">
        <f>Table1[[#This Row],[sales]]*Table1[[#This Row],[quantity]]</f>
        <v>7104.36</v>
      </c>
      <c r="Q5365" s="9">
        <f>Table1[[#This Row],[delivery_date]]-Table1[[#This Row],[order_date]]</f>
        <v>4</v>
      </c>
    </row>
    <row r="5366" spans="1:17" x14ac:dyDescent="0.35">
      <c r="A5366" t="s">
        <v>5397</v>
      </c>
      <c r="B5366" t="s">
        <v>41</v>
      </c>
      <c r="C5366" t="s">
        <v>26</v>
      </c>
      <c r="D5366" s="2">
        <v>3234.47</v>
      </c>
      <c r="E5366">
        <v>0.38</v>
      </c>
      <c r="F5366">
        <v>7</v>
      </c>
      <c r="G5366" s="1">
        <v>45551</v>
      </c>
      <c r="H5366" s="1">
        <v>45554</v>
      </c>
      <c r="I5366" t="s">
        <v>21</v>
      </c>
      <c r="J5366" t="s">
        <v>22</v>
      </c>
      <c r="K5366" s="2">
        <v>319.07</v>
      </c>
      <c r="L5366" t="s">
        <v>23</v>
      </c>
      <c r="M5366">
        <f>YEAR(Table1[[#This Row],[order_date]])</f>
        <v>2024</v>
      </c>
      <c r="N5366">
        <f>MONTH(Table1[[#This Row],[order_date]])</f>
        <v>9</v>
      </c>
      <c r="O5366" s="3">
        <f>Table1[[#This Row],[sales]]-Table1[[#This Row],[profit]]</f>
        <v>2915.3999999999996</v>
      </c>
      <c r="P5366" s="3">
        <f>Table1[[#This Row],[sales]]*Table1[[#This Row],[quantity]]</f>
        <v>22641.289999999997</v>
      </c>
      <c r="Q5366" s="9">
        <f>Table1[[#This Row],[delivery_date]]-Table1[[#This Row],[order_date]]</f>
        <v>3</v>
      </c>
    </row>
    <row r="5367" spans="1:17" x14ac:dyDescent="0.35">
      <c r="A5367" t="s">
        <v>5398</v>
      </c>
      <c r="B5367" t="s">
        <v>25</v>
      </c>
      <c r="C5367" t="s">
        <v>26</v>
      </c>
      <c r="D5367" s="2">
        <v>4801.05</v>
      </c>
      <c r="E5367">
        <v>0.26</v>
      </c>
      <c r="F5367">
        <v>6</v>
      </c>
      <c r="G5367" s="1">
        <v>45401</v>
      </c>
      <c r="H5367" s="1">
        <v>45408</v>
      </c>
      <c r="I5367" t="s">
        <v>15</v>
      </c>
      <c r="J5367" t="s">
        <v>16</v>
      </c>
      <c r="K5367" s="2">
        <v>1347.79</v>
      </c>
      <c r="L5367" t="s">
        <v>23</v>
      </c>
      <c r="M5367">
        <f>YEAR(Table1[[#This Row],[order_date]])</f>
        <v>2024</v>
      </c>
      <c r="N5367">
        <f>MONTH(Table1[[#This Row],[order_date]])</f>
        <v>4</v>
      </c>
      <c r="O5367" s="3">
        <f>Table1[[#This Row],[sales]]-Table1[[#This Row],[profit]]</f>
        <v>3453.26</v>
      </c>
      <c r="P5367" s="3">
        <f>Table1[[#This Row],[sales]]*Table1[[#This Row],[quantity]]</f>
        <v>28806.300000000003</v>
      </c>
      <c r="Q5367" s="9">
        <f>Table1[[#This Row],[delivery_date]]-Table1[[#This Row],[order_date]]</f>
        <v>7</v>
      </c>
    </row>
    <row r="5368" spans="1:17" x14ac:dyDescent="0.35">
      <c r="A5368" t="s">
        <v>5399</v>
      </c>
      <c r="B5368" t="s">
        <v>25</v>
      </c>
      <c r="C5368" t="s">
        <v>14</v>
      </c>
      <c r="D5368" s="2">
        <v>4010.15</v>
      </c>
      <c r="E5368">
        <v>0.19</v>
      </c>
      <c r="F5368">
        <v>5</v>
      </c>
      <c r="G5368" s="1">
        <v>45212</v>
      </c>
      <c r="H5368" s="1">
        <v>45214</v>
      </c>
      <c r="I5368" t="s">
        <v>31</v>
      </c>
      <c r="J5368" t="s">
        <v>22</v>
      </c>
      <c r="K5368" s="2">
        <v>361.18</v>
      </c>
      <c r="L5368" t="s">
        <v>17</v>
      </c>
      <c r="M5368">
        <f>YEAR(Table1[[#This Row],[order_date]])</f>
        <v>2023</v>
      </c>
      <c r="N5368">
        <f>MONTH(Table1[[#This Row],[order_date]])</f>
        <v>10</v>
      </c>
      <c r="O5368" s="3">
        <f>Table1[[#This Row],[sales]]-Table1[[#This Row],[profit]]</f>
        <v>3648.9700000000003</v>
      </c>
      <c r="P5368" s="3">
        <f>Table1[[#This Row],[sales]]*Table1[[#This Row],[quantity]]</f>
        <v>20050.75</v>
      </c>
      <c r="Q5368" s="9">
        <f>Table1[[#This Row],[delivery_date]]-Table1[[#This Row],[order_date]]</f>
        <v>2</v>
      </c>
    </row>
    <row r="5369" spans="1:17" x14ac:dyDescent="0.35">
      <c r="A5369" t="s">
        <v>5400</v>
      </c>
      <c r="B5369" t="s">
        <v>41</v>
      </c>
      <c r="C5369" t="s">
        <v>36</v>
      </c>
      <c r="D5369" s="2">
        <v>3472.71</v>
      </c>
      <c r="E5369">
        <v>0.24</v>
      </c>
      <c r="F5369">
        <v>3</v>
      </c>
      <c r="G5369" s="1">
        <v>45472</v>
      </c>
      <c r="H5369" s="1">
        <v>45475</v>
      </c>
      <c r="I5369" t="s">
        <v>31</v>
      </c>
      <c r="J5369" t="s">
        <v>22</v>
      </c>
      <c r="K5369" s="2">
        <v>322.70999999999998</v>
      </c>
      <c r="L5369" t="s">
        <v>34</v>
      </c>
      <c r="M5369">
        <f>YEAR(Table1[[#This Row],[order_date]])</f>
        <v>2024</v>
      </c>
      <c r="N5369">
        <f>MONTH(Table1[[#This Row],[order_date]])</f>
        <v>6</v>
      </c>
      <c r="O5369" s="3">
        <f>Table1[[#This Row],[sales]]-Table1[[#This Row],[profit]]</f>
        <v>3150</v>
      </c>
      <c r="P5369" s="3">
        <f>Table1[[#This Row],[sales]]*Table1[[#This Row],[quantity]]</f>
        <v>10418.130000000001</v>
      </c>
      <c r="Q5369" s="9">
        <f>Table1[[#This Row],[delivery_date]]-Table1[[#This Row],[order_date]]</f>
        <v>3</v>
      </c>
    </row>
    <row r="5370" spans="1:17" x14ac:dyDescent="0.35">
      <c r="A5370" t="s">
        <v>5401</v>
      </c>
      <c r="B5370" t="s">
        <v>19</v>
      </c>
      <c r="C5370" t="s">
        <v>33</v>
      </c>
      <c r="D5370" s="2">
        <v>4858.63</v>
      </c>
      <c r="E5370">
        <v>0.02</v>
      </c>
      <c r="F5370">
        <v>1</v>
      </c>
      <c r="G5370" s="1">
        <v>45484</v>
      </c>
      <c r="H5370" s="1">
        <v>45485</v>
      </c>
      <c r="I5370" t="s">
        <v>21</v>
      </c>
      <c r="J5370" t="s">
        <v>16</v>
      </c>
      <c r="K5370" s="2">
        <v>1093.56</v>
      </c>
      <c r="L5370" t="s">
        <v>28</v>
      </c>
      <c r="M5370">
        <f>YEAR(Table1[[#This Row],[order_date]])</f>
        <v>2024</v>
      </c>
      <c r="N5370">
        <f>MONTH(Table1[[#This Row],[order_date]])</f>
        <v>7</v>
      </c>
      <c r="O5370" s="3">
        <f>Table1[[#This Row],[sales]]-Table1[[#This Row],[profit]]</f>
        <v>3765.07</v>
      </c>
      <c r="P5370" s="3">
        <f>Table1[[#This Row],[sales]]*Table1[[#This Row],[quantity]]</f>
        <v>4858.63</v>
      </c>
      <c r="Q5370" s="9">
        <f>Table1[[#This Row],[delivery_date]]-Table1[[#This Row],[order_date]]</f>
        <v>1</v>
      </c>
    </row>
    <row r="5371" spans="1:17" x14ac:dyDescent="0.35">
      <c r="A5371" t="s">
        <v>5402</v>
      </c>
      <c r="B5371" t="s">
        <v>41</v>
      </c>
      <c r="C5371" t="s">
        <v>20</v>
      </c>
      <c r="D5371" s="2">
        <v>935.86</v>
      </c>
      <c r="E5371">
        <v>0.12</v>
      </c>
      <c r="F5371">
        <v>8</v>
      </c>
      <c r="G5371" s="1">
        <v>44927</v>
      </c>
      <c r="H5371" s="1">
        <v>44932</v>
      </c>
      <c r="I5371" t="s">
        <v>31</v>
      </c>
      <c r="J5371" t="s">
        <v>22</v>
      </c>
      <c r="K5371" s="2">
        <v>211.6</v>
      </c>
      <c r="L5371" t="s">
        <v>17</v>
      </c>
      <c r="M5371">
        <f>YEAR(Table1[[#This Row],[order_date]])</f>
        <v>2023</v>
      </c>
      <c r="N5371">
        <f>MONTH(Table1[[#This Row],[order_date]])</f>
        <v>1</v>
      </c>
      <c r="O5371" s="3">
        <f>Table1[[#This Row],[sales]]-Table1[[#This Row],[profit]]</f>
        <v>724.26</v>
      </c>
      <c r="P5371" s="3">
        <f>Table1[[#This Row],[sales]]*Table1[[#This Row],[quantity]]</f>
        <v>7486.88</v>
      </c>
      <c r="Q5371" s="9">
        <f>Table1[[#This Row],[delivery_date]]-Table1[[#This Row],[order_date]]</f>
        <v>5</v>
      </c>
    </row>
    <row r="5372" spans="1:17" x14ac:dyDescent="0.35">
      <c r="A5372" t="s">
        <v>5403</v>
      </c>
      <c r="B5372" t="s">
        <v>41</v>
      </c>
      <c r="C5372" t="s">
        <v>14</v>
      </c>
      <c r="D5372" s="2">
        <v>3886.47</v>
      </c>
      <c r="E5372">
        <v>0.13</v>
      </c>
      <c r="F5372">
        <v>7</v>
      </c>
      <c r="G5372" s="1">
        <v>45344</v>
      </c>
      <c r="H5372" s="1">
        <v>45350</v>
      </c>
      <c r="I5372" t="s">
        <v>21</v>
      </c>
      <c r="J5372" t="s">
        <v>27</v>
      </c>
      <c r="K5372" s="2">
        <v>581.4</v>
      </c>
      <c r="L5372" t="s">
        <v>39</v>
      </c>
      <c r="M5372">
        <f>YEAR(Table1[[#This Row],[order_date]])</f>
        <v>2024</v>
      </c>
      <c r="N5372">
        <f>MONTH(Table1[[#This Row],[order_date]])</f>
        <v>2</v>
      </c>
      <c r="O5372" s="3">
        <f>Table1[[#This Row],[sales]]-Table1[[#This Row],[profit]]</f>
        <v>3305.0699999999997</v>
      </c>
      <c r="P5372" s="3">
        <f>Table1[[#This Row],[sales]]*Table1[[#This Row],[quantity]]</f>
        <v>27205.289999999997</v>
      </c>
      <c r="Q5372" s="9">
        <f>Table1[[#This Row],[delivery_date]]-Table1[[#This Row],[order_date]]</f>
        <v>6</v>
      </c>
    </row>
    <row r="5373" spans="1:17" x14ac:dyDescent="0.35">
      <c r="A5373" t="s">
        <v>5404</v>
      </c>
      <c r="B5373" t="s">
        <v>25</v>
      </c>
      <c r="C5373" t="s">
        <v>33</v>
      </c>
      <c r="D5373" s="2">
        <v>2093.5</v>
      </c>
      <c r="E5373">
        <v>0.22</v>
      </c>
      <c r="F5373">
        <v>6</v>
      </c>
      <c r="G5373" s="1">
        <v>45113</v>
      </c>
      <c r="H5373" s="1">
        <v>45114</v>
      </c>
      <c r="I5373" t="s">
        <v>31</v>
      </c>
      <c r="J5373" t="s">
        <v>22</v>
      </c>
      <c r="K5373" s="2">
        <v>579.66</v>
      </c>
      <c r="L5373" t="s">
        <v>48</v>
      </c>
      <c r="M5373">
        <f>YEAR(Table1[[#This Row],[order_date]])</f>
        <v>2023</v>
      </c>
      <c r="N5373">
        <f>MONTH(Table1[[#This Row],[order_date]])</f>
        <v>7</v>
      </c>
      <c r="O5373" s="3">
        <f>Table1[[#This Row],[sales]]-Table1[[#This Row],[profit]]</f>
        <v>1513.8400000000001</v>
      </c>
      <c r="P5373" s="3">
        <f>Table1[[#This Row],[sales]]*Table1[[#This Row],[quantity]]</f>
        <v>12561</v>
      </c>
      <c r="Q5373" s="9">
        <f>Table1[[#This Row],[delivery_date]]-Table1[[#This Row],[order_date]]</f>
        <v>1</v>
      </c>
    </row>
    <row r="5374" spans="1:17" x14ac:dyDescent="0.35">
      <c r="A5374" t="s">
        <v>5405</v>
      </c>
      <c r="B5374" t="s">
        <v>19</v>
      </c>
      <c r="C5374" t="s">
        <v>33</v>
      </c>
      <c r="D5374" s="2">
        <v>1866.12</v>
      </c>
      <c r="E5374">
        <v>0.12</v>
      </c>
      <c r="F5374">
        <v>4</v>
      </c>
      <c r="G5374" s="1">
        <v>45375</v>
      </c>
      <c r="H5374" s="1">
        <v>45380</v>
      </c>
      <c r="I5374" t="s">
        <v>15</v>
      </c>
      <c r="J5374" t="s">
        <v>16</v>
      </c>
      <c r="K5374" s="2">
        <v>522.15</v>
      </c>
      <c r="L5374" t="s">
        <v>34</v>
      </c>
      <c r="M5374">
        <f>YEAR(Table1[[#This Row],[order_date]])</f>
        <v>2024</v>
      </c>
      <c r="N5374">
        <f>MONTH(Table1[[#This Row],[order_date]])</f>
        <v>3</v>
      </c>
      <c r="O5374" s="3">
        <f>Table1[[#This Row],[sales]]-Table1[[#This Row],[profit]]</f>
        <v>1343.9699999999998</v>
      </c>
      <c r="P5374" s="3">
        <f>Table1[[#This Row],[sales]]*Table1[[#This Row],[quantity]]</f>
        <v>7464.48</v>
      </c>
      <c r="Q5374" s="9">
        <f>Table1[[#This Row],[delivery_date]]-Table1[[#This Row],[order_date]]</f>
        <v>5</v>
      </c>
    </row>
    <row r="5375" spans="1:17" x14ac:dyDescent="0.35">
      <c r="A5375" t="s">
        <v>5406</v>
      </c>
      <c r="B5375" t="s">
        <v>41</v>
      </c>
      <c r="C5375" t="s">
        <v>20</v>
      </c>
      <c r="D5375" s="2">
        <v>2651.3</v>
      </c>
      <c r="E5375">
        <v>0.09</v>
      </c>
      <c r="F5375">
        <v>5</v>
      </c>
      <c r="G5375" s="1">
        <v>45608</v>
      </c>
      <c r="H5375" s="1">
        <v>45612</v>
      </c>
      <c r="I5375" t="s">
        <v>15</v>
      </c>
      <c r="J5375" t="s">
        <v>16</v>
      </c>
      <c r="K5375" s="2">
        <v>690.25</v>
      </c>
      <c r="L5375" t="s">
        <v>34</v>
      </c>
      <c r="M5375">
        <f>YEAR(Table1[[#This Row],[order_date]])</f>
        <v>2024</v>
      </c>
      <c r="N5375">
        <f>MONTH(Table1[[#This Row],[order_date]])</f>
        <v>11</v>
      </c>
      <c r="O5375" s="3">
        <f>Table1[[#This Row],[sales]]-Table1[[#This Row],[profit]]</f>
        <v>1961.0500000000002</v>
      </c>
      <c r="P5375" s="3">
        <f>Table1[[#This Row],[sales]]*Table1[[#This Row],[quantity]]</f>
        <v>13256.5</v>
      </c>
      <c r="Q5375" s="9">
        <f>Table1[[#This Row],[delivery_date]]-Table1[[#This Row],[order_date]]</f>
        <v>4</v>
      </c>
    </row>
    <row r="5376" spans="1:17" x14ac:dyDescent="0.35">
      <c r="A5376" t="s">
        <v>5407</v>
      </c>
      <c r="B5376" t="s">
        <v>41</v>
      </c>
      <c r="C5376" t="s">
        <v>20</v>
      </c>
      <c r="D5376" s="2">
        <v>265.38</v>
      </c>
      <c r="E5376">
        <v>0.38</v>
      </c>
      <c r="F5376">
        <v>5</v>
      </c>
      <c r="G5376" s="1">
        <v>45201</v>
      </c>
      <c r="H5376" s="1">
        <v>45206</v>
      </c>
      <c r="I5376" t="s">
        <v>15</v>
      </c>
      <c r="J5376" t="s">
        <v>27</v>
      </c>
      <c r="K5376" s="2">
        <v>14.33</v>
      </c>
      <c r="L5376" t="s">
        <v>28</v>
      </c>
      <c r="M5376">
        <f>YEAR(Table1[[#This Row],[order_date]])</f>
        <v>2023</v>
      </c>
      <c r="N5376">
        <f>MONTH(Table1[[#This Row],[order_date]])</f>
        <v>10</v>
      </c>
      <c r="O5376" s="3">
        <f>Table1[[#This Row],[sales]]-Table1[[#This Row],[profit]]</f>
        <v>251.04999999999998</v>
      </c>
      <c r="P5376" s="3">
        <f>Table1[[#This Row],[sales]]*Table1[[#This Row],[quantity]]</f>
        <v>1326.9</v>
      </c>
      <c r="Q5376" s="9">
        <f>Table1[[#This Row],[delivery_date]]-Table1[[#This Row],[order_date]]</f>
        <v>5</v>
      </c>
    </row>
    <row r="5377" spans="1:17" x14ac:dyDescent="0.35">
      <c r="A5377" t="s">
        <v>5408</v>
      </c>
      <c r="B5377" t="s">
        <v>13</v>
      </c>
      <c r="C5377" t="s">
        <v>26</v>
      </c>
      <c r="D5377" s="2">
        <v>1631.4</v>
      </c>
      <c r="E5377">
        <v>0.45</v>
      </c>
      <c r="F5377">
        <v>2</v>
      </c>
      <c r="G5377" s="1">
        <v>44949</v>
      </c>
      <c r="H5377" s="1">
        <v>44953</v>
      </c>
      <c r="I5377" t="s">
        <v>31</v>
      </c>
      <c r="J5377" t="s">
        <v>27</v>
      </c>
      <c r="K5377" s="2">
        <v>204.79</v>
      </c>
      <c r="L5377" t="s">
        <v>17</v>
      </c>
      <c r="M5377">
        <f>YEAR(Table1[[#This Row],[order_date]])</f>
        <v>2023</v>
      </c>
      <c r="N5377">
        <f>MONTH(Table1[[#This Row],[order_date]])</f>
        <v>1</v>
      </c>
      <c r="O5377" s="3">
        <f>Table1[[#This Row],[sales]]-Table1[[#This Row],[profit]]</f>
        <v>1426.6100000000001</v>
      </c>
      <c r="P5377" s="3">
        <f>Table1[[#This Row],[sales]]*Table1[[#This Row],[quantity]]</f>
        <v>3262.8</v>
      </c>
      <c r="Q5377" s="9">
        <f>Table1[[#This Row],[delivery_date]]-Table1[[#This Row],[order_date]]</f>
        <v>4</v>
      </c>
    </row>
    <row r="5378" spans="1:17" x14ac:dyDescent="0.35">
      <c r="A5378" t="s">
        <v>5409</v>
      </c>
      <c r="B5378" t="s">
        <v>25</v>
      </c>
      <c r="C5378" t="s">
        <v>36</v>
      </c>
      <c r="D5378" s="2">
        <v>914.46</v>
      </c>
      <c r="E5378">
        <v>0.03</v>
      </c>
      <c r="F5378">
        <v>6</v>
      </c>
      <c r="G5378" s="1">
        <v>44992</v>
      </c>
      <c r="H5378" s="1">
        <v>44994</v>
      </c>
      <c r="I5378" t="s">
        <v>15</v>
      </c>
      <c r="J5378" t="s">
        <v>22</v>
      </c>
      <c r="K5378" s="2">
        <v>112.1</v>
      </c>
      <c r="L5378" t="s">
        <v>48</v>
      </c>
      <c r="M5378">
        <f>YEAR(Table1[[#This Row],[order_date]])</f>
        <v>2023</v>
      </c>
      <c r="N5378">
        <f>MONTH(Table1[[#This Row],[order_date]])</f>
        <v>3</v>
      </c>
      <c r="O5378" s="3">
        <f>Table1[[#This Row],[sales]]-Table1[[#This Row],[profit]]</f>
        <v>802.36</v>
      </c>
      <c r="P5378" s="3">
        <f>Table1[[#This Row],[sales]]*Table1[[#This Row],[quantity]]</f>
        <v>5486.76</v>
      </c>
      <c r="Q5378" s="9">
        <f>Table1[[#This Row],[delivery_date]]-Table1[[#This Row],[order_date]]</f>
        <v>2</v>
      </c>
    </row>
    <row r="5379" spans="1:17" x14ac:dyDescent="0.35">
      <c r="A5379" t="s">
        <v>5410</v>
      </c>
      <c r="B5379" t="s">
        <v>13</v>
      </c>
      <c r="C5379" t="s">
        <v>14</v>
      </c>
      <c r="D5379" s="2">
        <v>779.59</v>
      </c>
      <c r="E5379">
        <v>0.1</v>
      </c>
      <c r="F5379">
        <v>5</v>
      </c>
      <c r="G5379" s="1">
        <v>45313</v>
      </c>
      <c r="H5379" s="1">
        <v>45314</v>
      </c>
      <c r="I5379" t="s">
        <v>15</v>
      </c>
      <c r="J5379" t="s">
        <v>16</v>
      </c>
      <c r="K5379" s="2">
        <v>51.77</v>
      </c>
      <c r="L5379" t="s">
        <v>48</v>
      </c>
      <c r="M5379">
        <f>YEAR(Table1[[#This Row],[order_date]])</f>
        <v>2024</v>
      </c>
      <c r="N5379">
        <f>MONTH(Table1[[#This Row],[order_date]])</f>
        <v>1</v>
      </c>
      <c r="O5379" s="3">
        <f>Table1[[#This Row],[sales]]-Table1[[#This Row],[profit]]</f>
        <v>727.82</v>
      </c>
      <c r="P5379" s="3">
        <f>Table1[[#This Row],[sales]]*Table1[[#This Row],[quantity]]</f>
        <v>3897.9500000000003</v>
      </c>
      <c r="Q5379" s="9">
        <f>Table1[[#This Row],[delivery_date]]-Table1[[#This Row],[order_date]]</f>
        <v>1</v>
      </c>
    </row>
    <row r="5380" spans="1:17" x14ac:dyDescent="0.35">
      <c r="A5380" t="s">
        <v>5411</v>
      </c>
      <c r="B5380" t="s">
        <v>13</v>
      </c>
      <c r="C5380" t="s">
        <v>36</v>
      </c>
      <c r="D5380" s="2">
        <v>1752.97</v>
      </c>
      <c r="E5380">
        <v>0.39</v>
      </c>
      <c r="F5380">
        <v>1</v>
      </c>
      <c r="G5380" s="1">
        <v>45012</v>
      </c>
      <c r="H5380" s="1">
        <v>45016</v>
      </c>
      <c r="I5380" t="s">
        <v>15</v>
      </c>
      <c r="J5380" t="s">
        <v>16</v>
      </c>
      <c r="K5380" s="2">
        <v>479.04</v>
      </c>
      <c r="L5380" t="s">
        <v>17</v>
      </c>
      <c r="M5380">
        <f>YEAR(Table1[[#This Row],[order_date]])</f>
        <v>2023</v>
      </c>
      <c r="N5380">
        <f>MONTH(Table1[[#This Row],[order_date]])</f>
        <v>3</v>
      </c>
      <c r="O5380" s="3">
        <f>Table1[[#This Row],[sales]]-Table1[[#This Row],[profit]]</f>
        <v>1273.93</v>
      </c>
      <c r="P5380" s="3">
        <f>Table1[[#This Row],[sales]]*Table1[[#This Row],[quantity]]</f>
        <v>1752.97</v>
      </c>
      <c r="Q5380" s="9">
        <f>Table1[[#This Row],[delivery_date]]-Table1[[#This Row],[order_date]]</f>
        <v>4</v>
      </c>
    </row>
    <row r="5381" spans="1:17" x14ac:dyDescent="0.35">
      <c r="A5381" t="s">
        <v>5412</v>
      </c>
      <c r="B5381" t="s">
        <v>41</v>
      </c>
      <c r="C5381" t="s">
        <v>14</v>
      </c>
      <c r="D5381" s="2">
        <v>4031.1</v>
      </c>
      <c r="E5381">
        <v>0.41</v>
      </c>
      <c r="F5381">
        <v>9</v>
      </c>
      <c r="G5381" s="1">
        <v>45638</v>
      </c>
      <c r="H5381" s="1">
        <v>45645</v>
      </c>
      <c r="I5381" t="s">
        <v>31</v>
      </c>
      <c r="J5381" t="s">
        <v>27</v>
      </c>
      <c r="K5381" s="2">
        <v>1201.8699999999999</v>
      </c>
      <c r="L5381" t="s">
        <v>48</v>
      </c>
      <c r="M5381">
        <f>YEAR(Table1[[#This Row],[order_date]])</f>
        <v>2024</v>
      </c>
      <c r="N5381">
        <f>MONTH(Table1[[#This Row],[order_date]])</f>
        <v>12</v>
      </c>
      <c r="O5381" s="3">
        <f>Table1[[#This Row],[sales]]-Table1[[#This Row],[profit]]</f>
        <v>2829.23</v>
      </c>
      <c r="P5381" s="3">
        <f>Table1[[#This Row],[sales]]*Table1[[#This Row],[quantity]]</f>
        <v>36279.9</v>
      </c>
      <c r="Q5381" s="9">
        <f>Table1[[#This Row],[delivery_date]]-Table1[[#This Row],[order_date]]</f>
        <v>7</v>
      </c>
    </row>
    <row r="5382" spans="1:17" x14ac:dyDescent="0.35">
      <c r="A5382" t="s">
        <v>5413</v>
      </c>
      <c r="B5382" t="s">
        <v>25</v>
      </c>
      <c r="C5382" t="s">
        <v>33</v>
      </c>
      <c r="D5382" s="2">
        <v>1085.44</v>
      </c>
      <c r="E5382">
        <v>0.25</v>
      </c>
      <c r="F5382">
        <v>7</v>
      </c>
      <c r="G5382" s="1">
        <v>45013</v>
      </c>
      <c r="H5382" s="1">
        <v>45014</v>
      </c>
      <c r="I5382" t="s">
        <v>31</v>
      </c>
      <c r="J5382" t="s">
        <v>22</v>
      </c>
      <c r="K5382" s="2">
        <v>93.17</v>
      </c>
      <c r="L5382" t="s">
        <v>39</v>
      </c>
      <c r="M5382">
        <f>YEAR(Table1[[#This Row],[order_date]])</f>
        <v>2023</v>
      </c>
      <c r="N5382">
        <f>MONTH(Table1[[#This Row],[order_date]])</f>
        <v>3</v>
      </c>
      <c r="O5382" s="3">
        <f>Table1[[#This Row],[sales]]-Table1[[#This Row],[profit]]</f>
        <v>992.2700000000001</v>
      </c>
      <c r="P5382" s="3">
        <f>Table1[[#This Row],[sales]]*Table1[[#This Row],[quantity]]</f>
        <v>7598.08</v>
      </c>
      <c r="Q5382" s="9">
        <f>Table1[[#This Row],[delivery_date]]-Table1[[#This Row],[order_date]]</f>
        <v>1</v>
      </c>
    </row>
    <row r="5383" spans="1:17" x14ac:dyDescent="0.35">
      <c r="A5383" t="s">
        <v>5414</v>
      </c>
      <c r="B5383" t="s">
        <v>19</v>
      </c>
      <c r="C5383" t="s">
        <v>20</v>
      </c>
      <c r="D5383" s="2">
        <v>2703.94</v>
      </c>
      <c r="E5383">
        <v>0.35</v>
      </c>
      <c r="F5383">
        <v>2</v>
      </c>
      <c r="G5383" s="1">
        <v>45254</v>
      </c>
      <c r="H5383" s="1">
        <v>45255</v>
      </c>
      <c r="I5383" t="s">
        <v>15</v>
      </c>
      <c r="J5383" t="s">
        <v>27</v>
      </c>
      <c r="K5383" s="2">
        <v>328.04</v>
      </c>
      <c r="L5383" t="s">
        <v>17</v>
      </c>
      <c r="M5383">
        <f>YEAR(Table1[[#This Row],[order_date]])</f>
        <v>2023</v>
      </c>
      <c r="N5383">
        <f>MONTH(Table1[[#This Row],[order_date]])</f>
        <v>11</v>
      </c>
      <c r="O5383" s="3">
        <f>Table1[[#This Row],[sales]]-Table1[[#This Row],[profit]]</f>
        <v>2375.9</v>
      </c>
      <c r="P5383" s="3">
        <f>Table1[[#This Row],[sales]]*Table1[[#This Row],[quantity]]</f>
        <v>5407.88</v>
      </c>
      <c r="Q5383" s="9">
        <f>Table1[[#This Row],[delivery_date]]-Table1[[#This Row],[order_date]]</f>
        <v>1</v>
      </c>
    </row>
    <row r="5384" spans="1:17" x14ac:dyDescent="0.35">
      <c r="A5384" t="s">
        <v>5415</v>
      </c>
      <c r="B5384" t="s">
        <v>41</v>
      </c>
      <c r="C5384" t="s">
        <v>20</v>
      </c>
      <c r="D5384" s="2">
        <v>3768.42</v>
      </c>
      <c r="E5384">
        <v>0.04</v>
      </c>
      <c r="F5384">
        <v>6</v>
      </c>
      <c r="G5384" s="1">
        <v>45549</v>
      </c>
      <c r="H5384" s="1">
        <v>45553</v>
      </c>
      <c r="I5384" t="s">
        <v>15</v>
      </c>
      <c r="J5384" t="s">
        <v>27</v>
      </c>
      <c r="K5384" s="2">
        <v>213.59</v>
      </c>
      <c r="L5384" t="s">
        <v>39</v>
      </c>
      <c r="M5384">
        <f>YEAR(Table1[[#This Row],[order_date]])</f>
        <v>2024</v>
      </c>
      <c r="N5384">
        <f>MONTH(Table1[[#This Row],[order_date]])</f>
        <v>9</v>
      </c>
      <c r="O5384" s="3">
        <f>Table1[[#This Row],[sales]]-Table1[[#This Row],[profit]]</f>
        <v>3554.83</v>
      </c>
      <c r="P5384" s="3">
        <f>Table1[[#This Row],[sales]]*Table1[[#This Row],[quantity]]</f>
        <v>22610.52</v>
      </c>
      <c r="Q5384" s="9">
        <f>Table1[[#This Row],[delivery_date]]-Table1[[#This Row],[order_date]]</f>
        <v>4</v>
      </c>
    </row>
    <row r="5385" spans="1:17" x14ac:dyDescent="0.35">
      <c r="A5385" t="s">
        <v>5416</v>
      </c>
      <c r="B5385" t="s">
        <v>19</v>
      </c>
      <c r="C5385" t="s">
        <v>33</v>
      </c>
      <c r="D5385" s="2">
        <v>1280.76</v>
      </c>
      <c r="E5385">
        <v>0.42</v>
      </c>
      <c r="F5385">
        <v>1</v>
      </c>
      <c r="G5385" s="1">
        <v>45065</v>
      </c>
      <c r="H5385" s="1">
        <v>45069</v>
      </c>
      <c r="I5385" t="s">
        <v>15</v>
      </c>
      <c r="J5385" t="s">
        <v>27</v>
      </c>
      <c r="K5385" s="2">
        <v>101</v>
      </c>
      <c r="L5385" t="s">
        <v>23</v>
      </c>
      <c r="M5385">
        <f>YEAR(Table1[[#This Row],[order_date]])</f>
        <v>2023</v>
      </c>
      <c r="N5385">
        <f>MONTH(Table1[[#This Row],[order_date]])</f>
        <v>5</v>
      </c>
      <c r="O5385" s="3">
        <f>Table1[[#This Row],[sales]]-Table1[[#This Row],[profit]]</f>
        <v>1179.76</v>
      </c>
      <c r="P5385" s="3">
        <f>Table1[[#This Row],[sales]]*Table1[[#This Row],[quantity]]</f>
        <v>1280.76</v>
      </c>
      <c r="Q5385" s="9">
        <f>Table1[[#This Row],[delivery_date]]-Table1[[#This Row],[order_date]]</f>
        <v>4</v>
      </c>
    </row>
    <row r="5386" spans="1:17" x14ac:dyDescent="0.35">
      <c r="A5386" t="s">
        <v>5417</v>
      </c>
      <c r="B5386" t="s">
        <v>19</v>
      </c>
      <c r="C5386" t="s">
        <v>33</v>
      </c>
      <c r="D5386" s="2">
        <v>4628.6000000000004</v>
      </c>
      <c r="E5386">
        <v>0.42</v>
      </c>
      <c r="F5386">
        <v>2</v>
      </c>
      <c r="G5386" s="1">
        <v>45161</v>
      </c>
      <c r="H5386" s="1">
        <v>45166</v>
      </c>
      <c r="I5386" t="s">
        <v>31</v>
      </c>
      <c r="J5386" t="s">
        <v>16</v>
      </c>
      <c r="K5386" s="2">
        <v>809.47</v>
      </c>
      <c r="L5386" t="s">
        <v>39</v>
      </c>
      <c r="M5386">
        <f>YEAR(Table1[[#This Row],[order_date]])</f>
        <v>2023</v>
      </c>
      <c r="N5386">
        <f>MONTH(Table1[[#This Row],[order_date]])</f>
        <v>8</v>
      </c>
      <c r="O5386" s="3">
        <f>Table1[[#This Row],[sales]]-Table1[[#This Row],[profit]]</f>
        <v>3819.13</v>
      </c>
      <c r="P5386" s="3">
        <f>Table1[[#This Row],[sales]]*Table1[[#This Row],[quantity]]</f>
        <v>9257.2000000000007</v>
      </c>
      <c r="Q5386" s="9">
        <f>Table1[[#This Row],[delivery_date]]-Table1[[#This Row],[order_date]]</f>
        <v>5</v>
      </c>
    </row>
    <row r="5387" spans="1:17" x14ac:dyDescent="0.35">
      <c r="A5387" t="s">
        <v>5418</v>
      </c>
      <c r="B5387" t="s">
        <v>25</v>
      </c>
      <c r="C5387" t="s">
        <v>14</v>
      </c>
      <c r="D5387" s="2">
        <v>4345.84</v>
      </c>
      <c r="E5387">
        <v>0.35</v>
      </c>
      <c r="F5387">
        <v>7</v>
      </c>
      <c r="G5387" s="1">
        <v>45647</v>
      </c>
      <c r="H5387" s="1">
        <v>45649</v>
      </c>
      <c r="I5387" t="s">
        <v>15</v>
      </c>
      <c r="J5387" t="s">
        <v>16</v>
      </c>
      <c r="K5387" s="2">
        <v>617.02</v>
      </c>
      <c r="L5387" t="s">
        <v>34</v>
      </c>
      <c r="M5387">
        <f>YEAR(Table1[[#This Row],[order_date]])</f>
        <v>2024</v>
      </c>
      <c r="N5387">
        <f>MONTH(Table1[[#This Row],[order_date]])</f>
        <v>12</v>
      </c>
      <c r="O5387" s="3">
        <f>Table1[[#This Row],[sales]]-Table1[[#This Row],[profit]]</f>
        <v>3728.82</v>
      </c>
      <c r="P5387" s="3">
        <f>Table1[[#This Row],[sales]]*Table1[[#This Row],[quantity]]</f>
        <v>30420.880000000001</v>
      </c>
      <c r="Q5387" s="9">
        <f>Table1[[#This Row],[delivery_date]]-Table1[[#This Row],[order_date]]</f>
        <v>2</v>
      </c>
    </row>
    <row r="5388" spans="1:17" x14ac:dyDescent="0.35">
      <c r="A5388" t="s">
        <v>5419</v>
      </c>
      <c r="B5388" t="s">
        <v>13</v>
      </c>
      <c r="C5388" t="s">
        <v>33</v>
      </c>
      <c r="D5388" s="2">
        <v>1330.77</v>
      </c>
      <c r="E5388">
        <v>0.46</v>
      </c>
      <c r="F5388">
        <v>3</v>
      </c>
      <c r="G5388" s="1">
        <v>45154</v>
      </c>
      <c r="H5388" s="1">
        <v>45156</v>
      </c>
      <c r="I5388" t="s">
        <v>21</v>
      </c>
      <c r="J5388" t="s">
        <v>16</v>
      </c>
      <c r="K5388" s="2">
        <v>207.51</v>
      </c>
      <c r="L5388" t="s">
        <v>48</v>
      </c>
      <c r="M5388">
        <f>YEAR(Table1[[#This Row],[order_date]])</f>
        <v>2023</v>
      </c>
      <c r="N5388">
        <f>MONTH(Table1[[#This Row],[order_date]])</f>
        <v>8</v>
      </c>
      <c r="O5388" s="3">
        <f>Table1[[#This Row],[sales]]-Table1[[#This Row],[profit]]</f>
        <v>1123.26</v>
      </c>
      <c r="P5388" s="3">
        <f>Table1[[#This Row],[sales]]*Table1[[#This Row],[quantity]]</f>
        <v>3992.31</v>
      </c>
      <c r="Q5388" s="9">
        <f>Table1[[#This Row],[delivery_date]]-Table1[[#This Row],[order_date]]</f>
        <v>2</v>
      </c>
    </row>
    <row r="5389" spans="1:17" x14ac:dyDescent="0.35">
      <c r="A5389" t="s">
        <v>5420</v>
      </c>
      <c r="B5389" t="s">
        <v>25</v>
      </c>
      <c r="C5389" t="s">
        <v>14</v>
      </c>
      <c r="D5389" s="2">
        <v>4949.2299999999996</v>
      </c>
      <c r="E5389">
        <v>0.02</v>
      </c>
      <c r="F5389">
        <v>7</v>
      </c>
      <c r="G5389" s="1">
        <v>45623</v>
      </c>
      <c r="H5389" s="1">
        <v>45626</v>
      </c>
      <c r="I5389" t="s">
        <v>15</v>
      </c>
      <c r="J5389" t="s">
        <v>16</v>
      </c>
      <c r="K5389" s="2">
        <v>1071.71</v>
      </c>
      <c r="L5389" t="s">
        <v>48</v>
      </c>
      <c r="M5389">
        <f>YEAR(Table1[[#This Row],[order_date]])</f>
        <v>2024</v>
      </c>
      <c r="N5389">
        <f>MONTH(Table1[[#This Row],[order_date]])</f>
        <v>11</v>
      </c>
      <c r="O5389" s="3">
        <f>Table1[[#This Row],[sales]]-Table1[[#This Row],[profit]]</f>
        <v>3877.5199999999995</v>
      </c>
      <c r="P5389" s="3">
        <f>Table1[[#This Row],[sales]]*Table1[[#This Row],[quantity]]</f>
        <v>34644.61</v>
      </c>
      <c r="Q5389" s="9">
        <f>Table1[[#This Row],[delivery_date]]-Table1[[#This Row],[order_date]]</f>
        <v>3</v>
      </c>
    </row>
    <row r="5390" spans="1:17" x14ac:dyDescent="0.35">
      <c r="A5390" t="s">
        <v>5421</v>
      </c>
      <c r="B5390" t="s">
        <v>19</v>
      </c>
      <c r="C5390" t="s">
        <v>36</v>
      </c>
      <c r="D5390" s="2">
        <v>3378.94</v>
      </c>
      <c r="E5390">
        <v>0.12</v>
      </c>
      <c r="F5390">
        <v>6</v>
      </c>
      <c r="G5390" s="1">
        <v>45008</v>
      </c>
      <c r="H5390" s="1">
        <v>45013</v>
      </c>
      <c r="I5390" t="s">
        <v>21</v>
      </c>
      <c r="J5390" t="s">
        <v>22</v>
      </c>
      <c r="K5390" s="2">
        <v>251.47</v>
      </c>
      <c r="L5390" t="s">
        <v>23</v>
      </c>
      <c r="M5390">
        <f>YEAR(Table1[[#This Row],[order_date]])</f>
        <v>2023</v>
      </c>
      <c r="N5390">
        <f>MONTH(Table1[[#This Row],[order_date]])</f>
        <v>3</v>
      </c>
      <c r="O5390" s="3">
        <f>Table1[[#This Row],[sales]]-Table1[[#This Row],[profit]]</f>
        <v>3127.4700000000003</v>
      </c>
      <c r="P5390" s="3">
        <f>Table1[[#This Row],[sales]]*Table1[[#This Row],[quantity]]</f>
        <v>20273.64</v>
      </c>
      <c r="Q5390" s="9">
        <f>Table1[[#This Row],[delivery_date]]-Table1[[#This Row],[order_date]]</f>
        <v>5</v>
      </c>
    </row>
    <row r="5391" spans="1:17" x14ac:dyDescent="0.35">
      <c r="A5391" t="s">
        <v>5422</v>
      </c>
      <c r="B5391" t="s">
        <v>41</v>
      </c>
      <c r="C5391" t="s">
        <v>20</v>
      </c>
      <c r="D5391" s="2">
        <v>1501.89</v>
      </c>
      <c r="E5391">
        <v>0.18</v>
      </c>
      <c r="F5391">
        <v>5</v>
      </c>
      <c r="G5391" s="1">
        <v>45599</v>
      </c>
      <c r="H5391" s="1">
        <v>45604</v>
      </c>
      <c r="I5391" t="s">
        <v>31</v>
      </c>
      <c r="J5391" t="s">
        <v>16</v>
      </c>
      <c r="K5391" s="2">
        <v>393.41</v>
      </c>
      <c r="L5391" t="s">
        <v>28</v>
      </c>
      <c r="M5391">
        <f>YEAR(Table1[[#This Row],[order_date]])</f>
        <v>2024</v>
      </c>
      <c r="N5391">
        <f>MONTH(Table1[[#This Row],[order_date]])</f>
        <v>11</v>
      </c>
      <c r="O5391" s="3">
        <f>Table1[[#This Row],[sales]]-Table1[[#This Row],[profit]]</f>
        <v>1108.48</v>
      </c>
      <c r="P5391" s="3">
        <f>Table1[[#This Row],[sales]]*Table1[[#This Row],[quantity]]</f>
        <v>7509.4500000000007</v>
      </c>
      <c r="Q5391" s="9">
        <f>Table1[[#This Row],[delivery_date]]-Table1[[#This Row],[order_date]]</f>
        <v>5</v>
      </c>
    </row>
    <row r="5392" spans="1:17" x14ac:dyDescent="0.35">
      <c r="A5392" t="s">
        <v>5423</v>
      </c>
      <c r="B5392" t="s">
        <v>19</v>
      </c>
      <c r="C5392" t="s">
        <v>20</v>
      </c>
      <c r="D5392" s="2">
        <v>3437.08</v>
      </c>
      <c r="E5392">
        <v>0.08</v>
      </c>
      <c r="F5392">
        <v>9</v>
      </c>
      <c r="G5392" s="1">
        <v>45115</v>
      </c>
      <c r="H5392" s="1">
        <v>45116</v>
      </c>
      <c r="I5392" t="s">
        <v>31</v>
      </c>
      <c r="J5392" t="s">
        <v>22</v>
      </c>
      <c r="K5392" s="2">
        <v>915.64</v>
      </c>
      <c r="L5392" t="s">
        <v>48</v>
      </c>
      <c r="M5392">
        <f>YEAR(Table1[[#This Row],[order_date]])</f>
        <v>2023</v>
      </c>
      <c r="N5392">
        <f>MONTH(Table1[[#This Row],[order_date]])</f>
        <v>7</v>
      </c>
      <c r="O5392" s="3">
        <f>Table1[[#This Row],[sales]]-Table1[[#This Row],[profit]]</f>
        <v>2521.44</v>
      </c>
      <c r="P5392" s="3">
        <f>Table1[[#This Row],[sales]]*Table1[[#This Row],[quantity]]</f>
        <v>30933.72</v>
      </c>
      <c r="Q5392" s="9">
        <f>Table1[[#This Row],[delivery_date]]-Table1[[#This Row],[order_date]]</f>
        <v>1</v>
      </c>
    </row>
    <row r="5393" spans="1:17" x14ac:dyDescent="0.35">
      <c r="A5393" t="s">
        <v>5424</v>
      </c>
      <c r="B5393" t="s">
        <v>41</v>
      </c>
      <c r="C5393" t="s">
        <v>20</v>
      </c>
      <c r="D5393" s="2">
        <v>3364.62</v>
      </c>
      <c r="E5393">
        <v>0.41</v>
      </c>
      <c r="F5393">
        <v>5</v>
      </c>
      <c r="G5393" s="1">
        <v>44944</v>
      </c>
      <c r="H5393" s="1">
        <v>44945</v>
      </c>
      <c r="I5393" t="s">
        <v>21</v>
      </c>
      <c r="J5393" t="s">
        <v>16</v>
      </c>
      <c r="K5393" s="2">
        <v>305.32</v>
      </c>
      <c r="L5393" t="s">
        <v>23</v>
      </c>
      <c r="M5393">
        <f>YEAR(Table1[[#This Row],[order_date]])</f>
        <v>2023</v>
      </c>
      <c r="N5393">
        <f>MONTH(Table1[[#This Row],[order_date]])</f>
        <v>1</v>
      </c>
      <c r="O5393" s="3">
        <f>Table1[[#This Row],[sales]]-Table1[[#This Row],[profit]]</f>
        <v>3059.2999999999997</v>
      </c>
      <c r="P5393" s="3">
        <f>Table1[[#This Row],[sales]]*Table1[[#This Row],[quantity]]</f>
        <v>16823.099999999999</v>
      </c>
      <c r="Q5393" s="9">
        <f>Table1[[#This Row],[delivery_date]]-Table1[[#This Row],[order_date]]</f>
        <v>1</v>
      </c>
    </row>
    <row r="5394" spans="1:17" x14ac:dyDescent="0.35">
      <c r="A5394" t="s">
        <v>5425</v>
      </c>
      <c r="B5394" t="s">
        <v>41</v>
      </c>
      <c r="C5394" t="s">
        <v>36</v>
      </c>
      <c r="D5394" s="2">
        <v>3070.35</v>
      </c>
      <c r="E5394">
        <v>0.38</v>
      </c>
      <c r="F5394">
        <v>5</v>
      </c>
      <c r="G5394" s="1">
        <v>44933</v>
      </c>
      <c r="H5394" s="1">
        <v>44937</v>
      </c>
      <c r="I5394" t="s">
        <v>31</v>
      </c>
      <c r="J5394" t="s">
        <v>16</v>
      </c>
      <c r="K5394" s="2">
        <v>640.79999999999995</v>
      </c>
      <c r="L5394" t="s">
        <v>17</v>
      </c>
      <c r="M5394">
        <f>YEAR(Table1[[#This Row],[order_date]])</f>
        <v>2023</v>
      </c>
      <c r="N5394">
        <f>MONTH(Table1[[#This Row],[order_date]])</f>
        <v>1</v>
      </c>
      <c r="O5394" s="3">
        <f>Table1[[#This Row],[sales]]-Table1[[#This Row],[profit]]</f>
        <v>2429.5500000000002</v>
      </c>
      <c r="P5394" s="3">
        <f>Table1[[#This Row],[sales]]*Table1[[#This Row],[quantity]]</f>
        <v>15351.75</v>
      </c>
      <c r="Q5394" s="9">
        <f>Table1[[#This Row],[delivery_date]]-Table1[[#This Row],[order_date]]</f>
        <v>4</v>
      </c>
    </row>
    <row r="5395" spans="1:17" x14ac:dyDescent="0.35">
      <c r="A5395" t="s">
        <v>5426</v>
      </c>
      <c r="B5395" t="s">
        <v>25</v>
      </c>
      <c r="C5395" t="s">
        <v>36</v>
      </c>
      <c r="D5395" s="2">
        <v>3587.31</v>
      </c>
      <c r="E5395">
        <v>0.39</v>
      </c>
      <c r="F5395">
        <v>8</v>
      </c>
      <c r="G5395" s="1">
        <v>45211</v>
      </c>
      <c r="H5395" s="1">
        <v>45218</v>
      </c>
      <c r="I5395" t="s">
        <v>21</v>
      </c>
      <c r="J5395" t="s">
        <v>16</v>
      </c>
      <c r="K5395" s="2">
        <v>798.5</v>
      </c>
      <c r="L5395" t="s">
        <v>39</v>
      </c>
      <c r="M5395">
        <f>YEAR(Table1[[#This Row],[order_date]])</f>
        <v>2023</v>
      </c>
      <c r="N5395">
        <f>MONTH(Table1[[#This Row],[order_date]])</f>
        <v>10</v>
      </c>
      <c r="O5395" s="3">
        <f>Table1[[#This Row],[sales]]-Table1[[#This Row],[profit]]</f>
        <v>2788.81</v>
      </c>
      <c r="P5395" s="3">
        <f>Table1[[#This Row],[sales]]*Table1[[#This Row],[quantity]]</f>
        <v>28698.48</v>
      </c>
      <c r="Q5395" s="9">
        <f>Table1[[#This Row],[delivery_date]]-Table1[[#This Row],[order_date]]</f>
        <v>7</v>
      </c>
    </row>
    <row r="5396" spans="1:17" x14ac:dyDescent="0.35">
      <c r="A5396" t="s">
        <v>5427</v>
      </c>
      <c r="B5396" t="s">
        <v>19</v>
      </c>
      <c r="C5396" t="s">
        <v>26</v>
      </c>
      <c r="D5396" s="2">
        <v>1414.75</v>
      </c>
      <c r="E5396">
        <v>0.15</v>
      </c>
      <c r="F5396">
        <v>7</v>
      </c>
      <c r="G5396" s="1">
        <v>45123</v>
      </c>
      <c r="H5396" s="1">
        <v>45126</v>
      </c>
      <c r="I5396" t="s">
        <v>21</v>
      </c>
      <c r="J5396" t="s">
        <v>16</v>
      </c>
      <c r="K5396" s="2">
        <v>132.19999999999999</v>
      </c>
      <c r="L5396" t="s">
        <v>17</v>
      </c>
      <c r="M5396">
        <f>YEAR(Table1[[#This Row],[order_date]])</f>
        <v>2023</v>
      </c>
      <c r="N5396">
        <f>MONTH(Table1[[#This Row],[order_date]])</f>
        <v>7</v>
      </c>
      <c r="O5396" s="3">
        <f>Table1[[#This Row],[sales]]-Table1[[#This Row],[profit]]</f>
        <v>1282.55</v>
      </c>
      <c r="P5396" s="3">
        <f>Table1[[#This Row],[sales]]*Table1[[#This Row],[quantity]]</f>
        <v>9903.25</v>
      </c>
      <c r="Q5396" s="9">
        <f>Table1[[#This Row],[delivery_date]]-Table1[[#This Row],[order_date]]</f>
        <v>3</v>
      </c>
    </row>
    <row r="5397" spans="1:17" x14ac:dyDescent="0.35">
      <c r="A5397" t="s">
        <v>5428</v>
      </c>
      <c r="B5397" t="s">
        <v>13</v>
      </c>
      <c r="C5397" t="s">
        <v>14</v>
      </c>
      <c r="D5397" s="2">
        <v>4897.03</v>
      </c>
      <c r="E5397">
        <v>0.38</v>
      </c>
      <c r="F5397">
        <v>1</v>
      </c>
      <c r="G5397" s="1">
        <v>45326</v>
      </c>
      <c r="H5397" s="1">
        <v>45327</v>
      </c>
      <c r="I5397" t="s">
        <v>15</v>
      </c>
      <c r="J5397" t="s">
        <v>22</v>
      </c>
      <c r="K5397" s="2">
        <v>703.69</v>
      </c>
      <c r="L5397" t="s">
        <v>48</v>
      </c>
      <c r="M5397">
        <f>YEAR(Table1[[#This Row],[order_date]])</f>
        <v>2024</v>
      </c>
      <c r="N5397">
        <f>MONTH(Table1[[#This Row],[order_date]])</f>
        <v>2</v>
      </c>
      <c r="O5397" s="3">
        <f>Table1[[#This Row],[sales]]-Table1[[#This Row],[profit]]</f>
        <v>4193.34</v>
      </c>
      <c r="P5397" s="3">
        <f>Table1[[#This Row],[sales]]*Table1[[#This Row],[quantity]]</f>
        <v>4897.03</v>
      </c>
      <c r="Q5397" s="9">
        <f>Table1[[#This Row],[delivery_date]]-Table1[[#This Row],[order_date]]</f>
        <v>1</v>
      </c>
    </row>
    <row r="5398" spans="1:17" x14ac:dyDescent="0.35">
      <c r="A5398" t="s">
        <v>5429</v>
      </c>
      <c r="B5398" t="s">
        <v>19</v>
      </c>
      <c r="C5398" t="s">
        <v>14</v>
      </c>
      <c r="D5398" s="2">
        <v>4303.6899999999996</v>
      </c>
      <c r="E5398">
        <v>0.06</v>
      </c>
      <c r="F5398">
        <v>2</v>
      </c>
      <c r="G5398" s="1">
        <v>45000</v>
      </c>
      <c r="H5398" s="1">
        <v>45005</v>
      </c>
      <c r="I5398" t="s">
        <v>15</v>
      </c>
      <c r="J5398" t="s">
        <v>27</v>
      </c>
      <c r="K5398" s="2">
        <v>960.01</v>
      </c>
      <c r="L5398" t="s">
        <v>17</v>
      </c>
      <c r="M5398">
        <f>YEAR(Table1[[#This Row],[order_date]])</f>
        <v>2023</v>
      </c>
      <c r="N5398">
        <f>MONTH(Table1[[#This Row],[order_date]])</f>
        <v>3</v>
      </c>
      <c r="O5398" s="3">
        <f>Table1[[#This Row],[sales]]-Table1[[#This Row],[profit]]</f>
        <v>3343.6799999999994</v>
      </c>
      <c r="P5398" s="3">
        <f>Table1[[#This Row],[sales]]*Table1[[#This Row],[quantity]]</f>
        <v>8607.3799999999992</v>
      </c>
      <c r="Q5398" s="9">
        <f>Table1[[#This Row],[delivery_date]]-Table1[[#This Row],[order_date]]</f>
        <v>5</v>
      </c>
    </row>
    <row r="5399" spans="1:17" x14ac:dyDescent="0.35">
      <c r="A5399" t="s">
        <v>5430</v>
      </c>
      <c r="B5399" t="s">
        <v>19</v>
      </c>
      <c r="C5399" t="s">
        <v>26</v>
      </c>
      <c r="D5399" s="2">
        <v>3754.13</v>
      </c>
      <c r="E5399">
        <v>0.05</v>
      </c>
      <c r="F5399">
        <v>4</v>
      </c>
      <c r="G5399" s="1">
        <v>45339</v>
      </c>
      <c r="H5399" s="1">
        <v>45342</v>
      </c>
      <c r="I5399" t="s">
        <v>31</v>
      </c>
      <c r="J5399" t="s">
        <v>27</v>
      </c>
      <c r="K5399" s="2">
        <v>819.39</v>
      </c>
      <c r="L5399" t="s">
        <v>48</v>
      </c>
      <c r="M5399">
        <f>YEAR(Table1[[#This Row],[order_date]])</f>
        <v>2024</v>
      </c>
      <c r="N5399">
        <f>MONTH(Table1[[#This Row],[order_date]])</f>
        <v>2</v>
      </c>
      <c r="O5399" s="3">
        <f>Table1[[#This Row],[sales]]-Table1[[#This Row],[profit]]</f>
        <v>2934.7400000000002</v>
      </c>
      <c r="P5399" s="3">
        <f>Table1[[#This Row],[sales]]*Table1[[#This Row],[quantity]]</f>
        <v>15016.52</v>
      </c>
      <c r="Q5399" s="9">
        <f>Table1[[#This Row],[delivery_date]]-Table1[[#This Row],[order_date]]</f>
        <v>3</v>
      </c>
    </row>
    <row r="5400" spans="1:17" x14ac:dyDescent="0.35">
      <c r="A5400" t="s">
        <v>5431</v>
      </c>
      <c r="B5400" t="s">
        <v>13</v>
      </c>
      <c r="C5400" t="s">
        <v>20</v>
      </c>
      <c r="D5400" s="2">
        <v>228.89</v>
      </c>
      <c r="E5400">
        <v>0.28999999999999998</v>
      </c>
      <c r="F5400">
        <v>9</v>
      </c>
      <c r="G5400" s="1">
        <v>45339</v>
      </c>
      <c r="H5400" s="1">
        <v>45344</v>
      </c>
      <c r="I5400" t="s">
        <v>15</v>
      </c>
      <c r="J5400" t="s">
        <v>27</v>
      </c>
      <c r="K5400" s="2">
        <v>59.44</v>
      </c>
      <c r="L5400" t="s">
        <v>28</v>
      </c>
      <c r="M5400">
        <f>YEAR(Table1[[#This Row],[order_date]])</f>
        <v>2024</v>
      </c>
      <c r="N5400">
        <f>MONTH(Table1[[#This Row],[order_date]])</f>
        <v>2</v>
      </c>
      <c r="O5400" s="3">
        <f>Table1[[#This Row],[sales]]-Table1[[#This Row],[profit]]</f>
        <v>169.45</v>
      </c>
      <c r="P5400" s="3">
        <f>Table1[[#This Row],[sales]]*Table1[[#This Row],[quantity]]</f>
        <v>2060.0099999999998</v>
      </c>
      <c r="Q5400" s="9">
        <f>Table1[[#This Row],[delivery_date]]-Table1[[#This Row],[order_date]]</f>
        <v>5</v>
      </c>
    </row>
    <row r="5401" spans="1:17" x14ac:dyDescent="0.35">
      <c r="A5401" t="s">
        <v>5432</v>
      </c>
      <c r="B5401" t="s">
        <v>25</v>
      </c>
      <c r="C5401" t="s">
        <v>14</v>
      </c>
      <c r="D5401" s="2">
        <v>2992.89</v>
      </c>
      <c r="E5401">
        <v>0.02</v>
      </c>
      <c r="F5401">
        <v>7</v>
      </c>
      <c r="G5401" s="1">
        <v>44942</v>
      </c>
      <c r="H5401" s="1">
        <v>44947</v>
      </c>
      <c r="I5401" t="s">
        <v>31</v>
      </c>
      <c r="J5401" t="s">
        <v>16</v>
      </c>
      <c r="K5401" s="2">
        <v>248.8</v>
      </c>
      <c r="L5401" t="s">
        <v>23</v>
      </c>
      <c r="M5401">
        <f>YEAR(Table1[[#This Row],[order_date]])</f>
        <v>2023</v>
      </c>
      <c r="N5401">
        <f>MONTH(Table1[[#This Row],[order_date]])</f>
        <v>1</v>
      </c>
      <c r="O5401" s="3">
        <f>Table1[[#This Row],[sales]]-Table1[[#This Row],[profit]]</f>
        <v>2744.0899999999997</v>
      </c>
      <c r="P5401" s="3">
        <f>Table1[[#This Row],[sales]]*Table1[[#This Row],[quantity]]</f>
        <v>20950.23</v>
      </c>
      <c r="Q5401" s="9">
        <f>Table1[[#This Row],[delivery_date]]-Table1[[#This Row],[order_date]]</f>
        <v>5</v>
      </c>
    </row>
    <row r="5402" spans="1:17" x14ac:dyDescent="0.35">
      <c r="A5402" t="s">
        <v>5433</v>
      </c>
      <c r="B5402" t="s">
        <v>19</v>
      </c>
      <c r="C5402" t="s">
        <v>14</v>
      </c>
      <c r="D5402" s="2">
        <v>3561.77</v>
      </c>
      <c r="E5402">
        <v>0.47</v>
      </c>
      <c r="F5402">
        <v>2</v>
      </c>
      <c r="G5402" s="1">
        <v>45186</v>
      </c>
      <c r="H5402" s="1">
        <v>45191</v>
      </c>
      <c r="I5402" t="s">
        <v>31</v>
      </c>
      <c r="J5402" t="s">
        <v>27</v>
      </c>
      <c r="K5402" s="2">
        <v>465.57</v>
      </c>
      <c r="L5402" t="s">
        <v>28</v>
      </c>
      <c r="M5402">
        <f>YEAR(Table1[[#This Row],[order_date]])</f>
        <v>2023</v>
      </c>
      <c r="N5402">
        <f>MONTH(Table1[[#This Row],[order_date]])</f>
        <v>9</v>
      </c>
      <c r="O5402" s="3">
        <f>Table1[[#This Row],[sales]]-Table1[[#This Row],[profit]]</f>
        <v>3096.2</v>
      </c>
      <c r="P5402" s="3">
        <f>Table1[[#This Row],[sales]]*Table1[[#This Row],[quantity]]</f>
        <v>7123.54</v>
      </c>
      <c r="Q5402" s="9">
        <f>Table1[[#This Row],[delivery_date]]-Table1[[#This Row],[order_date]]</f>
        <v>5</v>
      </c>
    </row>
    <row r="5403" spans="1:17" x14ac:dyDescent="0.35">
      <c r="A5403" t="s">
        <v>5434</v>
      </c>
      <c r="B5403" t="s">
        <v>19</v>
      </c>
      <c r="C5403" t="s">
        <v>20</v>
      </c>
      <c r="D5403" s="2">
        <v>4285.09</v>
      </c>
      <c r="E5403">
        <v>0.16</v>
      </c>
      <c r="F5403">
        <v>8</v>
      </c>
      <c r="G5403" s="1">
        <v>44991</v>
      </c>
      <c r="H5403" s="1">
        <v>44993</v>
      </c>
      <c r="I5403" t="s">
        <v>31</v>
      </c>
      <c r="J5403" t="s">
        <v>22</v>
      </c>
      <c r="K5403" s="2">
        <v>1020.76</v>
      </c>
      <c r="L5403" t="s">
        <v>23</v>
      </c>
      <c r="M5403">
        <f>YEAR(Table1[[#This Row],[order_date]])</f>
        <v>2023</v>
      </c>
      <c r="N5403">
        <f>MONTH(Table1[[#This Row],[order_date]])</f>
        <v>3</v>
      </c>
      <c r="O5403" s="3">
        <f>Table1[[#This Row],[sales]]-Table1[[#This Row],[profit]]</f>
        <v>3264.33</v>
      </c>
      <c r="P5403" s="3">
        <f>Table1[[#This Row],[sales]]*Table1[[#This Row],[quantity]]</f>
        <v>34280.720000000001</v>
      </c>
      <c r="Q5403" s="9">
        <f>Table1[[#This Row],[delivery_date]]-Table1[[#This Row],[order_date]]</f>
        <v>2</v>
      </c>
    </row>
    <row r="5404" spans="1:17" x14ac:dyDescent="0.35">
      <c r="A5404" t="s">
        <v>5435</v>
      </c>
      <c r="B5404" t="s">
        <v>41</v>
      </c>
      <c r="C5404" t="s">
        <v>33</v>
      </c>
      <c r="D5404" s="2">
        <v>4736.17</v>
      </c>
      <c r="E5404">
        <v>0.24</v>
      </c>
      <c r="F5404">
        <v>1</v>
      </c>
      <c r="G5404" s="1">
        <v>44998</v>
      </c>
      <c r="H5404" s="1">
        <v>45003</v>
      </c>
      <c r="I5404" t="s">
        <v>31</v>
      </c>
      <c r="J5404" t="s">
        <v>22</v>
      </c>
      <c r="K5404" s="2">
        <v>531.33000000000004</v>
      </c>
      <c r="L5404" t="s">
        <v>23</v>
      </c>
      <c r="M5404">
        <f>YEAR(Table1[[#This Row],[order_date]])</f>
        <v>2023</v>
      </c>
      <c r="N5404">
        <f>MONTH(Table1[[#This Row],[order_date]])</f>
        <v>3</v>
      </c>
      <c r="O5404" s="3">
        <f>Table1[[#This Row],[sales]]-Table1[[#This Row],[profit]]</f>
        <v>4204.84</v>
      </c>
      <c r="P5404" s="3">
        <f>Table1[[#This Row],[sales]]*Table1[[#This Row],[quantity]]</f>
        <v>4736.17</v>
      </c>
      <c r="Q5404" s="9">
        <f>Table1[[#This Row],[delivery_date]]-Table1[[#This Row],[order_date]]</f>
        <v>5</v>
      </c>
    </row>
    <row r="5405" spans="1:17" x14ac:dyDescent="0.35">
      <c r="A5405" t="s">
        <v>5436</v>
      </c>
      <c r="B5405" t="s">
        <v>19</v>
      </c>
      <c r="C5405" t="s">
        <v>33</v>
      </c>
      <c r="D5405" s="2">
        <v>4587.68</v>
      </c>
      <c r="E5405">
        <v>0.41</v>
      </c>
      <c r="F5405">
        <v>8</v>
      </c>
      <c r="G5405" s="1">
        <v>45567</v>
      </c>
      <c r="H5405" s="1">
        <v>45569</v>
      </c>
      <c r="I5405" t="s">
        <v>21</v>
      </c>
      <c r="J5405" t="s">
        <v>22</v>
      </c>
      <c r="K5405" s="2">
        <v>845.38</v>
      </c>
      <c r="L5405" t="s">
        <v>23</v>
      </c>
      <c r="M5405">
        <f>YEAR(Table1[[#This Row],[order_date]])</f>
        <v>2024</v>
      </c>
      <c r="N5405">
        <f>MONTH(Table1[[#This Row],[order_date]])</f>
        <v>10</v>
      </c>
      <c r="O5405" s="3">
        <f>Table1[[#This Row],[sales]]-Table1[[#This Row],[profit]]</f>
        <v>3742.3</v>
      </c>
      <c r="P5405" s="3">
        <f>Table1[[#This Row],[sales]]*Table1[[#This Row],[quantity]]</f>
        <v>36701.440000000002</v>
      </c>
      <c r="Q5405" s="9">
        <f>Table1[[#This Row],[delivery_date]]-Table1[[#This Row],[order_date]]</f>
        <v>2</v>
      </c>
    </row>
    <row r="5406" spans="1:17" x14ac:dyDescent="0.35">
      <c r="A5406" t="s">
        <v>5437</v>
      </c>
      <c r="B5406" t="s">
        <v>13</v>
      </c>
      <c r="C5406" t="s">
        <v>26</v>
      </c>
      <c r="D5406" s="2">
        <v>2089.62</v>
      </c>
      <c r="E5406">
        <v>0.2</v>
      </c>
      <c r="F5406">
        <v>5</v>
      </c>
      <c r="G5406" s="1">
        <v>45432</v>
      </c>
      <c r="H5406" s="1">
        <v>45433</v>
      </c>
      <c r="I5406" t="s">
        <v>21</v>
      </c>
      <c r="J5406" t="s">
        <v>27</v>
      </c>
      <c r="K5406" s="2">
        <v>176.2</v>
      </c>
      <c r="L5406" t="s">
        <v>48</v>
      </c>
      <c r="M5406">
        <f>YEAR(Table1[[#This Row],[order_date]])</f>
        <v>2024</v>
      </c>
      <c r="N5406">
        <f>MONTH(Table1[[#This Row],[order_date]])</f>
        <v>5</v>
      </c>
      <c r="O5406" s="3">
        <f>Table1[[#This Row],[sales]]-Table1[[#This Row],[profit]]</f>
        <v>1913.4199999999998</v>
      </c>
      <c r="P5406" s="3">
        <f>Table1[[#This Row],[sales]]*Table1[[#This Row],[quantity]]</f>
        <v>10448.099999999999</v>
      </c>
      <c r="Q5406" s="9">
        <f>Table1[[#This Row],[delivery_date]]-Table1[[#This Row],[order_date]]</f>
        <v>1</v>
      </c>
    </row>
    <row r="5407" spans="1:17" x14ac:dyDescent="0.35">
      <c r="A5407" t="s">
        <v>5438</v>
      </c>
      <c r="B5407" t="s">
        <v>41</v>
      </c>
      <c r="C5407" t="s">
        <v>36</v>
      </c>
      <c r="D5407" s="2">
        <v>4492.8599999999997</v>
      </c>
      <c r="E5407">
        <v>0.22</v>
      </c>
      <c r="F5407">
        <v>1</v>
      </c>
      <c r="G5407" s="1">
        <v>45057</v>
      </c>
      <c r="H5407" s="1">
        <v>45062</v>
      </c>
      <c r="I5407" t="s">
        <v>15</v>
      </c>
      <c r="J5407" t="s">
        <v>22</v>
      </c>
      <c r="K5407" s="2">
        <v>401.03</v>
      </c>
      <c r="L5407" t="s">
        <v>17</v>
      </c>
      <c r="M5407">
        <f>YEAR(Table1[[#This Row],[order_date]])</f>
        <v>2023</v>
      </c>
      <c r="N5407">
        <f>MONTH(Table1[[#This Row],[order_date]])</f>
        <v>5</v>
      </c>
      <c r="O5407" s="3">
        <f>Table1[[#This Row],[sales]]-Table1[[#This Row],[profit]]</f>
        <v>4091.83</v>
      </c>
      <c r="P5407" s="3">
        <f>Table1[[#This Row],[sales]]*Table1[[#This Row],[quantity]]</f>
        <v>4492.8599999999997</v>
      </c>
      <c r="Q5407" s="9">
        <f>Table1[[#This Row],[delivery_date]]-Table1[[#This Row],[order_date]]</f>
        <v>5</v>
      </c>
    </row>
    <row r="5408" spans="1:17" x14ac:dyDescent="0.35">
      <c r="A5408" t="s">
        <v>5439</v>
      </c>
      <c r="B5408" t="s">
        <v>25</v>
      </c>
      <c r="C5408" t="s">
        <v>14</v>
      </c>
      <c r="D5408" s="2">
        <v>103.67</v>
      </c>
      <c r="E5408">
        <v>0.17</v>
      </c>
      <c r="F5408">
        <v>3</v>
      </c>
      <c r="G5408" s="1">
        <v>45502</v>
      </c>
      <c r="H5408" s="1">
        <v>45508</v>
      </c>
      <c r="I5408" t="s">
        <v>31</v>
      </c>
      <c r="J5408" t="s">
        <v>16</v>
      </c>
      <c r="K5408" s="2">
        <v>11.82</v>
      </c>
      <c r="L5408" t="s">
        <v>39</v>
      </c>
      <c r="M5408">
        <f>YEAR(Table1[[#This Row],[order_date]])</f>
        <v>2024</v>
      </c>
      <c r="N5408">
        <f>MONTH(Table1[[#This Row],[order_date]])</f>
        <v>7</v>
      </c>
      <c r="O5408" s="3">
        <f>Table1[[#This Row],[sales]]-Table1[[#This Row],[profit]]</f>
        <v>91.85</v>
      </c>
      <c r="P5408" s="3">
        <f>Table1[[#This Row],[sales]]*Table1[[#This Row],[quantity]]</f>
        <v>311.01</v>
      </c>
      <c r="Q5408" s="9">
        <f>Table1[[#This Row],[delivery_date]]-Table1[[#This Row],[order_date]]</f>
        <v>6</v>
      </c>
    </row>
    <row r="5409" spans="1:17" x14ac:dyDescent="0.35">
      <c r="A5409" t="s">
        <v>5440</v>
      </c>
      <c r="B5409" t="s">
        <v>41</v>
      </c>
      <c r="C5409" t="s">
        <v>14</v>
      </c>
      <c r="D5409" s="2">
        <v>1822.23</v>
      </c>
      <c r="E5409">
        <v>0.18</v>
      </c>
      <c r="F5409">
        <v>7</v>
      </c>
      <c r="G5409" s="1">
        <v>44992</v>
      </c>
      <c r="H5409" s="1">
        <v>44996</v>
      </c>
      <c r="I5409" t="s">
        <v>21</v>
      </c>
      <c r="J5409" t="s">
        <v>22</v>
      </c>
      <c r="K5409" s="2">
        <v>225.03</v>
      </c>
      <c r="L5409" t="s">
        <v>48</v>
      </c>
      <c r="M5409">
        <f>YEAR(Table1[[#This Row],[order_date]])</f>
        <v>2023</v>
      </c>
      <c r="N5409">
        <f>MONTH(Table1[[#This Row],[order_date]])</f>
        <v>3</v>
      </c>
      <c r="O5409" s="3">
        <f>Table1[[#This Row],[sales]]-Table1[[#This Row],[profit]]</f>
        <v>1597.2</v>
      </c>
      <c r="P5409" s="3">
        <f>Table1[[#This Row],[sales]]*Table1[[#This Row],[quantity]]</f>
        <v>12755.61</v>
      </c>
      <c r="Q5409" s="9">
        <f>Table1[[#This Row],[delivery_date]]-Table1[[#This Row],[order_date]]</f>
        <v>4</v>
      </c>
    </row>
    <row r="5410" spans="1:17" x14ac:dyDescent="0.35">
      <c r="A5410" t="s">
        <v>5441</v>
      </c>
      <c r="B5410" t="s">
        <v>13</v>
      </c>
      <c r="C5410" t="s">
        <v>26</v>
      </c>
      <c r="D5410" s="2">
        <v>658.02</v>
      </c>
      <c r="E5410">
        <v>0.23</v>
      </c>
      <c r="F5410">
        <v>7</v>
      </c>
      <c r="G5410" s="1">
        <v>45527</v>
      </c>
      <c r="H5410" s="1">
        <v>45533</v>
      </c>
      <c r="I5410" t="s">
        <v>21</v>
      </c>
      <c r="J5410" t="s">
        <v>27</v>
      </c>
      <c r="K5410" s="2">
        <v>39.770000000000003</v>
      </c>
      <c r="L5410" t="s">
        <v>28</v>
      </c>
      <c r="M5410">
        <f>YEAR(Table1[[#This Row],[order_date]])</f>
        <v>2024</v>
      </c>
      <c r="N5410">
        <f>MONTH(Table1[[#This Row],[order_date]])</f>
        <v>8</v>
      </c>
      <c r="O5410" s="3">
        <f>Table1[[#This Row],[sales]]-Table1[[#This Row],[profit]]</f>
        <v>618.25</v>
      </c>
      <c r="P5410" s="3">
        <f>Table1[[#This Row],[sales]]*Table1[[#This Row],[quantity]]</f>
        <v>4606.1399999999994</v>
      </c>
      <c r="Q5410" s="9">
        <f>Table1[[#This Row],[delivery_date]]-Table1[[#This Row],[order_date]]</f>
        <v>6</v>
      </c>
    </row>
    <row r="5411" spans="1:17" x14ac:dyDescent="0.35">
      <c r="A5411" t="s">
        <v>5442</v>
      </c>
      <c r="B5411" t="s">
        <v>13</v>
      </c>
      <c r="C5411" t="s">
        <v>26</v>
      </c>
      <c r="D5411" s="2">
        <v>4427.03</v>
      </c>
      <c r="E5411">
        <v>0.47</v>
      </c>
      <c r="F5411">
        <v>8</v>
      </c>
      <c r="G5411" s="1">
        <v>45283</v>
      </c>
      <c r="H5411" s="1">
        <v>45287</v>
      </c>
      <c r="I5411" t="s">
        <v>21</v>
      </c>
      <c r="J5411" t="s">
        <v>27</v>
      </c>
      <c r="K5411" s="2">
        <v>1168.57</v>
      </c>
      <c r="L5411" t="s">
        <v>23</v>
      </c>
      <c r="M5411">
        <f>YEAR(Table1[[#This Row],[order_date]])</f>
        <v>2023</v>
      </c>
      <c r="N5411">
        <f>MONTH(Table1[[#This Row],[order_date]])</f>
        <v>12</v>
      </c>
      <c r="O5411" s="3">
        <f>Table1[[#This Row],[sales]]-Table1[[#This Row],[profit]]</f>
        <v>3258.46</v>
      </c>
      <c r="P5411" s="3">
        <f>Table1[[#This Row],[sales]]*Table1[[#This Row],[quantity]]</f>
        <v>35416.239999999998</v>
      </c>
      <c r="Q5411" s="9">
        <f>Table1[[#This Row],[delivery_date]]-Table1[[#This Row],[order_date]]</f>
        <v>4</v>
      </c>
    </row>
    <row r="5412" spans="1:17" x14ac:dyDescent="0.35">
      <c r="A5412" t="s">
        <v>5443</v>
      </c>
      <c r="B5412" t="s">
        <v>41</v>
      </c>
      <c r="C5412" t="s">
        <v>14</v>
      </c>
      <c r="D5412" s="2">
        <v>4647.1099999999997</v>
      </c>
      <c r="E5412">
        <v>0.47</v>
      </c>
      <c r="F5412">
        <v>4</v>
      </c>
      <c r="G5412" s="1">
        <v>45385</v>
      </c>
      <c r="H5412" s="1">
        <v>45391</v>
      </c>
      <c r="I5412" t="s">
        <v>31</v>
      </c>
      <c r="J5412" t="s">
        <v>27</v>
      </c>
      <c r="K5412" s="2">
        <v>283.39</v>
      </c>
      <c r="L5412" t="s">
        <v>23</v>
      </c>
      <c r="M5412">
        <f>YEAR(Table1[[#This Row],[order_date]])</f>
        <v>2024</v>
      </c>
      <c r="N5412">
        <f>MONTH(Table1[[#This Row],[order_date]])</f>
        <v>4</v>
      </c>
      <c r="O5412" s="3">
        <f>Table1[[#This Row],[sales]]-Table1[[#This Row],[profit]]</f>
        <v>4363.7199999999993</v>
      </c>
      <c r="P5412" s="3">
        <f>Table1[[#This Row],[sales]]*Table1[[#This Row],[quantity]]</f>
        <v>18588.439999999999</v>
      </c>
      <c r="Q5412" s="9">
        <f>Table1[[#This Row],[delivery_date]]-Table1[[#This Row],[order_date]]</f>
        <v>6</v>
      </c>
    </row>
    <row r="5413" spans="1:17" x14ac:dyDescent="0.35">
      <c r="A5413" t="s">
        <v>5444</v>
      </c>
      <c r="B5413" t="s">
        <v>25</v>
      </c>
      <c r="C5413" t="s">
        <v>20</v>
      </c>
      <c r="D5413" s="2">
        <v>1354.44</v>
      </c>
      <c r="E5413">
        <v>0.27</v>
      </c>
      <c r="F5413">
        <v>6</v>
      </c>
      <c r="G5413" s="1">
        <v>45200</v>
      </c>
      <c r="H5413" s="1">
        <v>45202</v>
      </c>
      <c r="I5413" t="s">
        <v>21</v>
      </c>
      <c r="J5413" t="s">
        <v>27</v>
      </c>
      <c r="K5413" s="2">
        <v>326.01</v>
      </c>
      <c r="L5413" t="s">
        <v>34</v>
      </c>
      <c r="M5413">
        <f>YEAR(Table1[[#This Row],[order_date]])</f>
        <v>2023</v>
      </c>
      <c r="N5413">
        <f>MONTH(Table1[[#This Row],[order_date]])</f>
        <v>10</v>
      </c>
      <c r="O5413" s="3">
        <f>Table1[[#This Row],[sales]]-Table1[[#This Row],[profit]]</f>
        <v>1028.43</v>
      </c>
      <c r="P5413" s="3">
        <f>Table1[[#This Row],[sales]]*Table1[[#This Row],[quantity]]</f>
        <v>8126.64</v>
      </c>
      <c r="Q5413" s="9">
        <f>Table1[[#This Row],[delivery_date]]-Table1[[#This Row],[order_date]]</f>
        <v>2</v>
      </c>
    </row>
    <row r="5414" spans="1:17" x14ac:dyDescent="0.35">
      <c r="A5414" t="s">
        <v>5445</v>
      </c>
      <c r="B5414" t="s">
        <v>41</v>
      </c>
      <c r="C5414" t="s">
        <v>20</v>
      </c>
      <c r="D5414" s="2">
        <v>1899.82</v>
      </c>
      <c r="E5414">
        <v>0.23</v>
      </c>
      <c r="F5414">
        <v>7</v>
      </c>
      <c r="G5414" s="1">
        <v>45032</v>
      </c>
      <c r="H5414" s="1">
        <v>45039</v>
      </c>
      <c r="I5414" t="s">
        <v>15</v>
      </c>
      <c r="J5414" t="s">
        <v>22</v>
      </c>
      <c r="K5414" s="2">
        <v>231.3</v>
      </c>
      <c r="L5414" t="s">
        <v>48</v>
      </c>
      <c r="M5414">
        <f>YEAR(Table1[[#This Row],[order_date]])</f>
        <v>2023</v>
      </c>
      <c r="N5414">
        <f>MONTH(Table1[[#This Row],[order_date]])</f>
        <v>4</v>
      </c>
      <c r="O5414" s="3">
        <f>Table1[[#This Row],[sales]]-Table1[[#This Row],[profit]]</f>
        <v>1668.52</v>
      </c>
      <c r="P5414" s="3">
        <f>Table1[[#This Row],[sales]]*Table1[[#This Row],[quantity]]</f>
        <v>13298.74</v>
      </c>
      <c r="Q5414" s="9">
        <f>Table1[[#This Row],[delivery_date]]-Table1[[#This Row],[order_date]]</f>
        <v>7</v>
      </c>
    </row>
    <row r="5415" spans="1:17" x14ac:dyDescent="0.35">
      <c r="A5415" t="s">
        <v>5446</v>
      </c>
      <c r="B5415" t="s">
        <v>25</v>
      </c>
      <c r="C5415" t="s">
        <v>36</v>
      </c>
      <c r="D5415" s="2">
        <v>4921</v>
      </c>
      <c r="E5415">
        <v>0.4</v>
      </c>
      <c r="F5415">
        <v>8</v>
      </c>
      <c r="G5415" s="1">
        <v>44965</v>
      </c>
      <c r="H5415" s="1">
        <v>44967</v>
      </c>
      <c r="I5415" t="s">
        <v>31</v>
      </c>
      <c r="J5415" t="s">
        <v>22</v>
      </c>
      <c r="K5415" s="2">
        <v>736.2</v>
      </c>
      <c r="L5415" t="s">
        <v>34</v>
      </c>
      <c r="M5415">
        <f>YEAR(Table1[[#This Row],[order_date]])</f>
        <v>2023</v>
      </c>
      <c r="N5415">
        <f>MONTH(Table1[[#This Row],[order_date]])</f>
        <v>2</v>
      </c>
      <c r="O5415" s="3">
        <f>Table1[[#This Row],[sales]]-Table1[[#This Row],[profit]]</f>
        <v>4184.8</v>
      </c>
      <c r="P5415" s="3">
        <f>Table1[[#This Row],[sales]]*Table1[[#This Row],[quantity]]</f>
        <v>39368</v>
      </c>
      <c r="Q5415" s="9">
        <f>Table1[[#This Row],[delivery_date]]-Table1[[#This Row],[order_date]]</f>
        <v>2</v>
      </c>
    </row>
    <row r="5416" spans="1:17" x14ac:dyDescent="0.35">
      <c r="A5416" t="s">
        <v>5447</v>
      </c>
      <c r="B5416" t="s">
        <v>41</v>
      </c>
      <c r="C5416" t="s">
        <v>14</v>
      </c>
      <c r="D5416" s="2">
        <v>2873.71</v>
      </c>
      <c r="E5416">
        <v>0.34</v>
      </c>
      <c r="F5416">
        <v>3</v>
      </c>
      <c r="G5416" s="1">
        <v>45414</v>
      </c>
      <c r="H5416" s="1">
        <v>45417</v>
      </c>
      <c r="I5416" t="s">
        <v>15</v>
      </c>
      <c r="J5416" t="s">
        <v>16</v>
      </c>
      <c r="K5416" s="2">
        <v>558.91</v>
      </c>
      <c r="L5416" t="s">
        <v>34</v>
      </c>
      <c r="M5416">
        <f>YEAR(Table1[[#This Row],[order_date]])</f>
        <v>2024</v>
      </c>
      <c r="N5416">
        <f>MONTH(Table1[[#This Row],[order_date]])</f>
        <v>5</v>
      </c>
      <c r="O5416" s="3">
        <f>Table1[[#This Row],[sales]]-Table1[[#This Row],[profit]]</f>
        <v>2314.8000000000002</v>
      </c>
      <c r="P5416" s="3">
        <f>Table1[[#This Row],[sales]]*Table1[[#This Row],[quantity]]</f>
        <v>8621.130000000001</v>
      </c>
      <c r="Q5416" s="9">
        <f>Table1[[#This Row],[delivery_date]]-Table1[[#This Row],[order_date]]</f>
        <v>3</v>
      </c>
    </row>
    <row r="5417" spans="1:17" x14ac:dyDescent="0.35">
      <c r="A5417" t="s">
        <v>5448</v>
      </c>
      <c r="B5417" t="s">
        <v>13</v>
      </c>
      <c r="C5417" t="s">
        <v>14</v>
      </c>
      <c r="D5417" s="2">
        <v>2535.5700000000002</v>
      </c>
      <c r="E5417">
        <v>0.44</v>
      </c>
      <c r="F5417">
        <v>5</v>
      </c>
      <c r="G5417" s="1">
        <v>45562</v>
      </c>
      <c r="H5417" s="1">
        <v>45567</v>
      </c>
      <c r="I5417" t="s">
        <v>21</v>
      </c>
      <c r="J5417" t="s">
        <v>22</v>
      </c>
      <c r="K5417" s="2">
        <v>269.23</v>
      </c>
      <c r="L5417" t="s">
        <v>39</v>
      </c>
      <c r="M5417">
        <f>YEAR(Table1[[#This Row],[order_date]])</f>
        <v>2024</v>
      </c>
      <c r="N5417">
        <f>MONTH(Table1[[#This Row],[order_date]])</f>
        <v>9</v>
      </c>
      <c r="O5417" s="3">
        <f>Table1[[#This Row],[sales]]-Table1[[#This Row],[profit]]</f>
        <v>2266.34</v>
      </c>
      <c r="P5417" s="3">
        <f>Table1[[#This Row],[sales]]*Table1[[#This Row],[quantity]]</f>
        <v>12677.85</v>
      </c>
      <c r="Q5417" s="9">
        <f>Table1[[#This Row],[delivery_date]]-Table1[[#This Row],[order_date]]</f>
        <v>5</v>
      </c>
    </row>
    <row r="5418" spans="1:17" x14ac:dyDescent="0.35">
      <c r="A5418" t="s">
        <v>5449</v>
      </c>
      <c r="B5418" t="s">
        <v>19</v>
      </c>
      <c r="C5418" t="s">
        <v>14</v>
      </c>
      <c r="D5418" s="2">
        <v>2552.13</v>
      </c>
      <c r="E5418">
        <v>0.37</v>
      </c>
      <c r="F5418">
        <v>8</v>
      </c>
      <c r="G5418" s="1">
        <v>45047</v>
      </c>
      <c r="H5418" s="1">
        <v>45052</v>
      </c>
      <c r="I5418" t="s">
        <v>31</v>
      </c>
      <c r="J5418" t="s">
        <v>16</v>
      </c>
      <c r="K5418" s="2">
        <v>176.56</v>
      </c>
      <c r="L5418" t="s">
        <v>28</v>
      </c>
      <c r="M5418">
        <f>YEAR(Table1[[#This Row],[order_date]])</f>
        <v>2023</v>
      </c>
      <c r="N5418">
        <f>MONTH(Table1[[#This Row],[order_date]])</f>
        <v>5</v>
      </c>
      <c r="O5418" s="3">
        <f>Table1[[#This Row],[sales]]-Table1[[#This Row],[profit]]</f>
        <v>2375.5700000000002</v>
      </c>
      <c r="P5418" s="3">
        <f>Table1[[#This Row],[sales]]*Table1[[#This Row],[quantity]]</f>
        <v>20417.04</v>
      </c>
      <c r="Q5418" s="9">
        <f>Table1[[#This Row],[delivery_date]]-Table1[[#This Row],[order_date]]</f>
        <v>5</v>
      </c>
    </row>
    <row r="5419" spans="1:17" x14ac:dyDescent="0.35">
      <c r="A5419" t="s">
        <v>5450</v>
      </c>
      <c r="B5419" t="s">
        <v>19</v>
      </c>
      <c r="C5419" t="s">
        <v>14</v>
      </c>
      <c r="D5419" s="2">
        <v>3511.32</v>
      </c>
      <c r="E5419">
        <v>0.48</v>
      </c>
      <c r="F5419">
        <v>6</v>
      </c>
      <c r="G5419" s="1">
        <v>45522</v>
      </c>
      <c r="H5419" s="1">
        <v>45529</v>
      </c>
      <c r="I5419" t="s">
        <v>21</v>
      </c>
      <c r="J5419" t="s">
        <v>27</v>
      </c>
      <c r="K5419" s="2">
        <v>1015.75</v>
      </c>
      <c r="L5419" t="s">
        <v>23</v>
      </c>
      <c r="M5419">
        <f>YEAR(Table1[[#This Row],[order_date]])</f>
        <v>2024</v>
      </c>
      <c r="N5419">
        <f>MONTH(Table1[[#This Row],[order_date]])</f>
        <v>8</v>
      </c>
      <c r="O5419" s="3">
        <f>Table1[[#This Row],[sales]]-Table1[[#This Row],[profit]]</f>
        <v>2495.5700000000002</v>
      </c>
      <c r="P5419" s="3">
        <f>Table1[[#This Row],[sales]]*Table1[[#This Row],[quantity]]</f>
        <v>21067.920000000002</v>
      </c>
      <c r="Q5419" s="9">
        <f>Table1[[#This Row],[delivery_date]]-Table1[[#This Row],[order_date]]</f>
        <v>7</v>
      </c>
    </row>
    <row r="5420" spans="1:17" x14ac:dyDescent="0.35">
      <c r="A5420" t="s">
        <v>5451</v>
      </c>
      <c r="B5420" t="s">
        <v>25</v>
      </c>
      <c r="C5420" t="s">
        <v>26</v>
      </c>
      <c r="D5420" s="2">
        <v>4777.26</v>
      </c>
      <c r="E5420">
        <v>0.44</v>
      </c>
      <c r="F5420">
        <v>1</v>
      </c>
      <c r="G5420" s="1">
        <v>45135</v>
      </c>
      <c r="H5420" s="1">
        <v>45140</v>
      </c>
      <c r="I5420" t="s">
        <v>21</v>
      </c>
      <c r="J5420" t="s">
        <v>16</v>
      </c>
      <c r="K5420" s="2">
        <v>1228.08</v>
      </c>
      <c r="L5420" t="s">
        <v>48</v>
      </c>
      <c r="M5420">
        <f>YEAR(Table1[[#This Row],[order_date]])</f>
        <v>2023</v>
      </c>
      <c r="N5420">
        <f>MONTH(Table1[[#This Row],[order_date]])</f>
        <v>7</v>
      </c>
      <c r="O5420" s="3">
        <f>Table1[[#This Row],[sales]]-Table1[[#This Row],[profit]]</f>
        <v>3549.1800000000003</v>
      </c>
      <c r="P5420" s="3">
        <f>Table1[[#This Row],[sales]]*Table1[[#This Row],[quantity]]</f>
        <v>4777.26</v>
      </c>
      <c r="Q5420" s="9">
        <f>Table1[[#This Row],[delivery_date]]-Table1[[#This Row],[order_date]]</f>
        <v>5</v>
      </c>
    </row>
    <row r="5421" spans="1:17" x14ac:dyDescent="0.35">
      <c r="A5421" t="s">
        <v>5452</v>
      </c>
      <c r="B5421" t="s">
        <v>25</v>
      </c>
      <c r="C5421" t="s">
        <v>33</v>
      </c>
      <c r="D5421" s="2">
        <v>1896.45</v>
      </c>
      <c r="E5421">
        <v>0.43</v>
      </c>
      <c r="F5421">
        <v>2</v>
      </c>
      <c r="G5421" s="1">
        <v>45038</v>
      </c>
      <c r="H5421" s="1">
        <v>45043</v>
      </c>
      <c r="I5421" t="s">
        <v>21</v>
      </c>
      <c r="J5421" t="s">
        <v>22</v>
      </c>
      <c r="K5421" s="2">
        <v>454.85</v>
      </c>
      <c r="L5421" t="s">
        <v>34</v>
      </c>
      <c r="M5421">
        <f>YEAR(Table1[[#This Row],[order_date]])</f>
        <v>2023</v>
      </c>
      <c r="N5421">
        <f>MONTH(Table1[[#This Row],[order_date]])</f>
        <v>4</v>
      </c>
      <c r="O5421" s="3">
        <f>Table1[[#This Row],[sales]]-Table1[[#This Row],[profit]]</f>
        <v>1441.6</v>
      </c>
      <c r="P5421" s="3">
        <f>Table1[[#This Row],[sales]]*Table1[[#This Row],[quantity]]</f>
        <v>3792.9</v>
      </c>
      <c r="Q5421" s="9">
        <f>Table1[[#This Row],[delivery_date]]-Table1[[#This Row],[order_date]]</f>
        <v>5</v>
      </c>
    </row>
    <row r="5422" spans="1:17" x14ac:dyDescent="0.35">
      <c r="A5422" t="s">
        <v>5453</v>
      </c>
      <c r="B5422" t="s">
        <v>25</v>
      </c>
      <c r="C5422" t="s">
        <v>14</v>
      </c>
      <c r="D5422" s="2">
        <v>946.02</v>
      </c>
      <c r="E5422">
        <v>0.2</v>
      </c>
      <c r="F5422">
        <v>3</v>
      </c>
      <c r="G5422" s="1">
        <v>45327</v>
      </c>
      <c r="H5422" s="1">
        <v>45330</v>
      </c>
      <c r="I5422" t="s">
        <v>15</v>
      </c>
      <c r="J5422" t="s">
        <v>27</v>
      </c>
      <c r="K5422" s="2">
        <v>173.71</v>
      </c>
      <c r="L5422" t="s">
        <v>28</v>
      </c>
      <c r="M5422">
        <f>YEAR(Table1[[#This Row],[order_date]])</f>
        <v>2024</v>
      </c>
      <c r="N5422">
        <f>MONTH(Table1[[#This Row],[order_date]])</f>
        <v>2</v>
      </c>
      <c r="O5422" s="3">
        <f>Table1[[#This Row],[sales]]-Table1[[#This Row],[profit]]</f>
        <v>772.31</v>
      </c>
      <c r="P5422" s="3">
        <f>Table1[[#This Row],[sales]]*Table1[[#This Row],[quantity]]</f>
        <v>2838.06</v>
      </c>
      <c r="Q5422" s="9">
        <f>Table1[[#This Row],[delivery_date]]-Table1[[#This Row],[order_date]]</f>
        <v>3</v>
      </c>
    </row>
    <row r="5423" spans="1:17" x14ac:dyDescent="0.35">
      <c r="A5423" t="s">
        <v>5454</v>
      </c>
      <c r="B5423" t="s">
        <v>13</v>
      </c>
      <c r="C5423" t="s">
        <v>33</v>
      </c>
      <c r="D5423" s="2">
        <v>1006.56</v>
      </c>
      <c r="E5423">
        <v>0.19</v>
      </c>
      <c r="F5423">
        <v>7</v>
      </c>
      <c r="G5423" s="1">
        <v>45506</v>
      </c>
      <c r="H5423" s="1">
        <v>45507</v>
      </c>
      <c r="I5423" t="s">
        <v>31</v>
      </c>
      <c r="J5423" t="s">
        <v>22</v>
      </c>
      <c r="K5423" s="2">
        <v>210.78</v>
      </c>
      <c r="L5423" t="s">
        <v>23</v>
      </c>
      <c r="M5423">
        <f>YEAR(Table1[[#This Row],[order_date]])</f>
        <v>2024</v>
      </c>
      <c r="N5423">
        <f>MONTH(Table1[[#This Row],[order_date]])</f>
        <v>8</v>
      </c>
      <c r="O5423" s="3">
        <f>Table1[[#This Row],[sales]]-Table1[[#This Row],[profit]]</f>
        <v>795.78</v>
      </c>
      <c r="P5423" s="3">
        <f>Table1[[#This Row],[sales]]*Table1[[#This Row],[quantity]]</f>
        <v>7045.92</v>
      </c>
      <c r="Q5423" s="9">
        <f>Table1[[#This Row],[delivery_date]]-Table1[[#This Row],[order_date]]</f>
        <v>1</v>
      </c>
    </row>
    <row r="5424" spans="1:17" x14ac:dyDescent="0.35">
      <c r="A5424" t="s">
        <v>5455</v>
      </c>
      <c r="B5424" t="s">
        <v>41</v>
      </c>
      <c r="C5424" t="s">
        <v>20</v>
      </c>
      <c r="D5424" s="2">
        <v>199.76</v>
      </c>
      <c r="E5424">
        <v>0.37</v>
      </c>
      <c r="F5424">
        <v>3</v>
      </c>
      <c r="G5424" s="1">
        <v>44927</v>
      </c>
      <c r="H5424" s="1">
        <v>44929</v>
      </c>
      <c r="I5424" t="s">
        <v>31</v>
      </c>
      <c r="J5424" t="s">
        <v>27</v>
      </c>
      <c r="K5424" s="2">
        <v>53.15</v>
      </c>
      <c r="L5424" t="s">
        <v>28</v>
      </c>
      <c r="M5424">
        <f>YEAR(Table1[[#This Row],[order_date]])</f>
        <v>2023</v>
      </c>
      <c r="N5424">
        <f>MONTH(Table1[[#This Row],[order_date]])</f>
        <v>1</v>
      </c>
      <c r="O5424" s="3">
        <f>Table1[[#This Row],[sales]]-Table1[[#This Row],[profit]]</f>
        <v>146.60999999999999</v>
      </c>
      <c r="P5424" s="3">
        <f>Table1[[#This Row],[sales]]*Table1[[#This Row],[quantity]]</f>
        <v>599.28</v>
      </c>
      <c r="Q5424" s="9">
        <f>Table1[[#This Row],[delivery_date]]-Table1[[#This Row],[order_date]]</f>
        <v>2</v>
      </c>
    </row>
    <row r="5425" spans="1:17" x14ac:dyDescent="0.35">
      <c r="A5425" t="s">
        <v>5456</v>
      </c>
      <c r="B5425" t="s">
        <v>13</v>
      </c>
      <c r="C5425" t="s">
        <v>36</v>
      </c>
      <c r="D5425" s="2">
        <v>2821.51</v>
      </c>
      <c r="E5425">
        <v>0.04</v>
      </c>
      <c r="F5425">
        <v>9</v>
      </c>
      <c r="G5425" s="1">
        <v>45217</v>
      </c>
      <c r="H5425" s="1">
        <v>45219</v>
      </c>
      <c r="I5425" t="s">
        <v>31</v>
      </c>
      <c r="J5425" t="s">
        <v>16</v>
      </c>
      <c r="K5425" s="2">
        <v>415.38</v>
      </c>
      <c r="L5425" t="s">
        <v>28</v>
      </c>
      <c r="M5425">
        <f>YEAR(Table1[[#This Row],[order_date]])</f>
        <v>2023</v>
      </c>
      <c r="N5425">
        <f>MONTH(Table1[[#This Row],[order_date]])</f>
        <v>10</v>
      </c>
      <c r="O5425" s="3">
        <f>Table1[[#This Row],[sales]]-Table1[[#This Row],[profit]]</f>
        <v>2406.13</v>
      </c>
      <c r="P5425" s="3">
        <f>Table1[[#This Row],[sales]]*Table1[[#This Row],[quantity]]</f>
        <v>25393.590000000004</v>
      </c>
      <c r="Q5425" s="9">
        <f>Table1[[#This Row],[delivery_date]]-Table1[[#This Row],[order_date]]</f>
        <v>2</v>
      </c>
    </row>
    <row r="5426" spans="1:17" x14ac:dyDescent="0.35">
      <c r="A5426" t="s">
        <v>5457</v>
      </c>
      <c r="B5426" t="s">
        <v>19</v>
      </c>
      <c r="C5426" t="s">
        <v>20</v>
      </c>
      <c r="D5426" s="2">
        <v>4652.67</v>
      </c>
      <c r="E5426">
        <v>0.16</v>
      </c>
      <c r="F5426">
        <v>9</v>
      </c>
      <c r="G5426" s="1">
        <v>45002</v>
      </c>
      <c r="H5426" s="1">
        <v>45006</v>
      </c>
      <c r="I5426" t="s">
        <v>31</v>
      </c>
      <c r="J5426" t="s">
        <v>22</v>
      </c>
      <c r="K5426" s="2">
        <v>354.28</v>
      </c>
      <c r="L5426" t="s">
        <v>28</v>
      </c>
      <c r="M5426">
        <f>YEAR(Table1[[#This Row],[order_date]])</f>
        <v>2023</v>
      </c>
      <c r="N5426">
        <f>MONTH(Table1[[#This Row],[order_date]])</f>
        <v>3</v>
      </c>
      <c r="O5426" s="3">
        <f>Table1[[#This Row],[sales]]-Table1[[#This Row],[profit]]</f>
        <v>4298.3900000000003</v>
      </c>
      <c r="P5426" s="3">
        <f>Table1[[#This Row],[sales]]*Table1[[#This Row],[quantity]]</f>
        <v>41874.03</v>
      </c>
      <c r="Q5426" s="9">
        <f>Table1[[#This Row],[delivery_date]]-Table1[[#This Row],[order_date]]</f>
        <v>4</v>
      </c>
    </row>
    <row r="5427" spans="1:17" x14ac:dyDescent="0.35">
      <c r="A5427" t="s">
        <v>5458</v>
      </c>
      <c r="B5427" t="s">
        <v>25</v>
      </c>
      <c r="C5427" t="s">
        <v>14</v>
      </c>
      <c r="D5427" s="2">
        <v>3594.08</v>
      </c>
      <c r="E5427">
        <v>0.47</v>
      </c>
      <c r="F5427">
        <v>8</v>
      </c>
      <c r="G5427" s="1">
        <v>45327</v>
      </c>
      <c r="H5427" s="1">
        <v>45333</v>
      </c>
      <c r="I5427" t="s">
        <v>15</v>
      </c>
      <c r="J5427" t="s">
        <v>27</v>
      </c>
      <c r="K5427" s="2">
        <v>935.33</v>
      </c>
      <c r="L5427" t="s">
        <v>28</v>
      </c>
      <c r="M5427">
        <f>YEAR(Table1[[#This Row],[order_date]])</f>
        <v>2024</v>
      </c>
      <c r="N5427">
        <f>MONTH(Table1[[#This Row],[order_date]])</f>
        <v>2</v>
      </c>
      <c r="O5427" s="3">
        <f>Table1[[#This Row],[sales]]-Table1[[#This Row],[profit]]</f>
        <v>2658.75</v>
      </c>
      <c r="P5427" s="3">
        <f>Table1[[#This Row],[sales]]*Table1[[#This Row],[quantity]]</f>
        <v>28752.639999999999</v>
      </c>
      <c r="Q5427" s="9">
        <f>Table1[[#This Row],[delivery_date]]-Table1[[#This Row],[order_date]]</f>
        <v>6</v>
      </c>
    </row>
    <row r="5428" spans="1:17" x14ac:dyDescent="0.35">
      <c r="A5428" t="s">
        <v>5459</v>
      </c>
      <c r="B5428" t="s">
        <v>41</v>
      </c>
      <c r="C5428" t="s">
        <v>20</v>
      </c>
      <c r="D5428" s="2">
        <v>4965.53</v>
      </c>
      <c r="E5428">
        <v>0.23</v>
      </c>
      <c r="F5428">
        <v>9</v>
      </c>
      <c r="G5428" s="1">
        <v>45518</v>
      </c>
      <c r="H5428" s="1">
        <v>45525</v>
      </c>
      <c r="I5428" t="s">
        <v>31</v>
      </c>
      <c r="J5428" t="s">
        <v>22</v>
      </c>
      <c r="K5428" s="2">
        <v>326.16000000000003</v>
      </c>
      <c r="L5428" t="s">
        <v>28</v>
      </c>
      <c r="M5428">
        <f>YEAR(Table1[[#This Row],[order_date]])</f>
        <v>2024</v>
      </c>
      <c r="N5428">
        <f>MONTH(Table1[[#This Row],[order_date]])</f>
        <v>8</v>
      </c>
      <c r="O5428" s="3">
        <f>Table1[[#This Row],[sales]]-Table1[[#This Row],[profit]]</f>
        <v>4639.37</v>
      </c>
      <c r="P5428" s="3">
        <f>Table1[[#This Row],[sales]]*Table1[[#This Row],[quantity]]</f>
        <v>44689.77</v>
      </c>
      <c r="Q5428" s="9">
        <f>Table1[[#This Row],[delivery_date]]-Table1[[#This Row],[order_date]]</f>
        <v>7</v>
      </c>
    </row>
    <row r="5429" spans="1:17" x14ac:dyDescent="0.35">
      <c r="A5429" t="s">
        <v>5460</v>
      </c>
      <c r="B5429" t="s">
        <v>19</v>
      </c>
      <c r="C5429" t="s">
        <v>26</v>
      </c>
      <c r="D5429" s="2">
        <v>4556.68</v>
      </c>
      <c r="E5429">
        <v>0.13</v>
      </c>
      <c r="F5429">
        <v>8</v>
      </c>
      <c r="G5429" s="1">
        <v>45594</v>
      </c>
      <c r="H5429" s="1">
        <v>45599</v>
      </c>
      <c r="I5429" t="s">
        <v>15</v>
      </c>
      <c r="J5429" t="s">
        <v>27</v>
      </c>
      <c r="K5429" s="2">
        <v>1274.24</v>
      </c>
      <c r="L5429" t="s">
        <v>17</v>
      </c>
      <c r="M5429">
        <f>YEAR(Table1[[#This Row],[order_date]])</f>
        <v>2024</v>
      </c>
      <c r="N5429">
        <f>MONTH(Table1[[#This Row],[order_date]])</f>
        <v>10</v>
      </c>
      <c r="O5429" s="3">
        <f>Table1[[#This Row],[sales]]-Table1[[#This Row],[profit]]</f>
        <v>3282.4400000000005</v>
      </c>
      <c r="P5429" s="3">
        <f>Table1[[#This Row],[sales]]*Table1[[#This Row],[quantity]]</f>
        <v>36453.440000000002</v>
      </c>
      <c r="Q5429" s="9">
        <f>Table1[[#This Row],[delivery_date]]-Table1[[#This Row],[order_date]]</f>
        <v>5</v>
      </c>
    </row>
    <row r="5430" spans="1:17" x14ac:dyDescent="0.35">
      <c r="A5430" t="s">
        <v>5461</v>
      </c>
      <c r="B5430" t="s">
        <v>19</v>
      </c>
      <c r="C5430" t="s">
        <v>33</v>
      </c>
      <c r="D5430" s="2">
        <v>2510.1</v>
      </c>
      <c r="E5430">
        <v>0.24</v>
      </c>
      <c r="F5430">
        <v>9</v>
      </c>
      <c r="G5430" s="1">
        <v>45457</v>
      </c>
      <c r="H5430" s="1">
        <v>45459</v>
      </c>
      <c r="I5430" t="s">
        <v>31</v>
      </c>
      <c r="J5430" t="s">
        <v>22</v>
      </c>
      <c r="K5430" s="2">
        <v>578.53</v>
      </c>
      <c r="L5430" t="s">
        <v>17</v>
      </c>
      <c r="M5430">
        <f>YEAR(Table1[[#This Row],[order_date]])</f>
        <v>2024</v>
      </c>
      <c r="N5430">
        <f>MONTH(Table1[[#This Row],[order_date]])</f>
        <v>6</v>
      </c>
      <c r="O5430" s="3">
        <f>Table1[[#This Row],[sales]]-Table1[[#This Row],[profit]]</f>
        <v>1931.57</v>
      </c>
      <c r="P5430" s="3">
        <f>Table1[[#This Row],[sales]]*Table1[[#This Row],[quantity]]</f>
        <v>22590.899999999998</v>
      </c>
      <c r="Q5430" s="9">
        <f>Table1[[#This Row],[delivery_date]]-Table1[[#This Row],[order_date]]</f>
        <v>2</v>
      </c>
    </row>
    <row r="5431" spans="1:17" x14ac:dyDescent="0.35">
      <c r="A5431" t="s">
        <v>5462</v>
      </c>
      <c r="B5431" t="s">
        <v>19</v>
      </c>
      <c r="C5431" t="s">
        <v>14</v>
      </c>
      <c r="D5431" s="2">
        <v>2484.09</v>
      </c>
      <c r="E5431">
        <v>0.14000000000000001</v>
      </c>
      <c r="F5431">
        <v>4</v>
      </c>
      <c r="G5431" s="1">
        <v>45019</v>
      </c>
      <c r="H5431" s="1">
        <v>45023</v>
      </c>
      <c r="I5431" t="s">
        <v>15</v>
      </c>
      <c r="J5431" t="s">
        <v>16</v>
      </c>
      <c r="K5431" s="2">
        <v>400.83</v>
      </c>
      <c r="L5431" t="s">
        <v>28</v>
      </c>
      <c r="M5431">
        <f>YEAR(Table1[[#This Row],[order_date]])</f>
        <v>2023</v>
      </c>
      <c r="N5431">
        <f>MONTH(Table1[[#This Row],[order_date]])</f>
        <v>4</v>
      </c>
      <c r="O5431" s="3">
        <f>Table1[[#This Row],[sales]]-Table1[[#This Row],[profit]]</f>
        <v>2083.2600000000002</v>
      </c>
      <c r="P5431" s="3">
        <f>Table1[[#This Row],[sales]]*Table1[[#This Row],[quantity]]</f>
        <v>9936.36</v>
      </c>
      <c r="Q5431" s="9">
        <f>Table1[[#This Row],[delivery_date]]-Table1[[#This Row],[order_date]]</f>
        <v>4</v>
      </c>
    </row>
    <row r="5432" spans="1:17" x14ac:dyDescent="0.35">
      <c r="A5432" t="s">
        <v>5463</v>
      </c>
      <c r="B5432" t="s">
        <v>13</v>
      </c>
      <c r="C5432" t="s">
        <v>26</v>
      </c>
      <c r="D5432" s="2">
        <v>3178.95</v>
      </c>
      <c r="E5432">
        <v>0.38</v>
      </c>
      <c r="F5432">
        <v>4</v>
      </c>
      <c r="G5432" s="1">
        <v>45531</v>
      </c>
      <c r="H5432" s="1">
        <v>45538</v>
      </c>
      <c r="I5432" t="s">
        <v>21</v>
      </c>
      <c r="J5432" t="s">
        <v>22</v>
      </c>
      <c r="K5432" s="2">
        <v>648</v>
      </c>
      <c r="L5432" t="s">
        <v>17</v>
      </c>
      <c r="M5432">
        <f>YEAR(Table1[[#This Row],[order_date]])</f>
        <v>2024</v>
      </c>
      <c r="N5432">
        <f>MONTH(Table1[[#This Row],[order_date]])</f>
        <v>8</v>
      </c>
      <c r="O5432" s="3">
        <f>Table1[[#This Row],[sales]]-Table1[[#This Row],[profit]]</f>
        <v>2530.9499999999998</v>
      </c>
      <c r="P5432" s="3">
        <f>Table1[[#This Row],[sales]]*Table1[[#This Row],[quantity]]</f>
        <v>12715.8</v>
      </c>
      <c r="Q5432" s="9">
        <f>Table1[[#This Row],[delivery_date]]-Table1[[#This Row],[order_date]]</f>
        <v>7</v>
      </c>
    </row>
    <row r="5433" spans="1:17" x14ac:dyDescent="0.35">
      <c r="A5433" t="s">
        <v>5464</v>
      </c>
      <c r="B5433" t="s">
        <v>25</v>
      </c>
      <c r="C5433" t="s">
        <v>33</v>
      </c>
      <c r="D5433" s="2">
        <v>643.58000000000004</v>
      </c>
      <c r="E5433">
        <v>0.43</v>
      </c>
      <c r="F5433">
        <v>5</v>
      </c>
      <c r="G5433" s="1">
        <v>45425</v>
      </c>
      <c r="H5433" s="1">
        <v>45428</v>
      </c>
      <c r="I5433" t="s">
        <v>21</v>
      </c>
      <c r="J5433" t="s">
        <v>22</v>
      </c>
      <c r="K5433" s="2">
        <v>118.26</v>
      </c>
      <c r="L5433" t="s">
        <v>48</v>
      </c>
      <c r="M5433">
        <f>YEAR(Table1[[#This Row],[order_date]])</f>
        <v>2024</v>
      </c>
      <c r="N5433">
        <f>MONTH(Table1[[#This Row],[order_date]])</f>
        <v>5</v>
      </c>
      <c r="O5433" s="3">
        <f>Table1[[#This Row],[sales]]-Table1[[#This Row],[profit]]</f>
        <v>525.32000000000005</v>
      </c>
      <c r="P5433" s="3">
        <f>Table1[[#This Row],[sales]]*Table1[[#This Row],[quantity]]</f>
        <v>3217.9</v>
      </c>
      <c r="Q5433" s="9">
        <f>Table1[[#This Row],[delivery_date]]-Table1[[#This Row],[order_date]]</f>
        <v>3</v>
      </c>
    </row>
    <row r="5434" spans="1:17" x14ac:dyDescent="0.35">
      <c r="A5434" t="s">
        <v>5465</v>
      </c>
      <c r="B5434" t="s">
        <v>19</v>
      </c>
      <c r="C5434" t="s">
        <v>26</v>
      </c>
      <c r="D5434" s="2">
        <v>3077.65</v>
      </c>
      <c r="E5434">
        <v>0.39</v>
      </c>
      <c r="F5434">
        <v>7</v>
      </c>
      <c r="G5434" s="1">
        <v>45518</v>
      </c>
      <c r="H5434" s="1">
        <v>45522</v>
      </c>
      <c r="I5434" t="s">
        <v>15</v>
      </c>
      <c r="J5434" t="s">
        <v>27</v>
      </c>
      <c r="K5434" s="2">
        <v>462.85</v>
      </c>
      <c r="L5434" t="s">
        <v>39</v>
      </c>
      <c r="M5434">
        <f>YEAR(Table1[[#This Row],[order_date]])</f>
        <v>2024</v>
      </c>
      <c r="N5434">
        <f>MONTH(Table1[[#This Row],[order_date]])</f>
        <v>8</v>
      </c>
      <c r="O5434" s="3">
        <f>Table1[[#This Row],[sales]]-Table1[[#This Row],[profit]]</f>
        <v>2614.8000000000002</v>
      </c>
      <c r="P5434" s="3">
        <f>Table1[[#This Row],[sales]]*Table1[[#This Row],[quantity]]</f>
        <v>21543.55</v>
      </c>
      <c r="Q5434" s="9">
        <f>Table1[[#This Row],[delivery_date]]-Table1[[#This Row],[order_date]]</f>
        <v>4</v>
      </c>
    </row>
    <row r="5435" spans="1:17" x14ac:dyDescent="0.35">
      <c r="A5435" t="s">
        <v>5466</v>
      </c>
      <c r="B5435" t="s">
        <v>25</v>
      </c>
      <c r="C5435" t="s">
        <v>20</v>
      </c>
      <c r="D5435" s="2">
        <v>2373.96</v>
      </c>
      <c r="E5435">
        <v>7.0000000000000007E-2</v>
      </c>
      <c r="F5435">
        <v>9</v>
      </c>
      <c r="G5435" s="1">
        <v>45331</v>
      </c>
      <c r="H5435" s="1">
        <v>45337</v>
      </c>
      <c r="I5435" t="s">
        <v>15</v>
      </c>
      <c r="J5435" t="s">
        <v>22</v>
      </c>
      <c r="K5435" s="2">
        <v>194.99</v>
      </c>
      <c r="L5435" t="s">
        <v>23</v>
      </c>
      <c r="M5435">
        <f>YEAR(Table1[[#This Row],[order_date]])</f>
        <v>2024</v>
      </c>
      <c r="N5435">
        <f>MONTH(Table1[[#This Row],[order_date]])</f>
        <v>2</v>
      </c>
      <c r="O5435" s="3">
        <f>Table1[[#This Row],[sales]]-Table1[[#This Row],[profit]]</f>
        <v>2178.9700000000003</v>
      </c>
      <c r="P5435" s="3">
        <f>Table1[[#This Row],[sales]]*Table1[[#This Row],[quantity]]</f>
        <v>21365.64</v>
      </c>
      <c r="Q5435" s="9">
        <f>Table1[[#This Row],[delivery_date]]-Table1[[#This Row],[order_date]]</f>
        <v>6</v>
      </c>
    </row>
    <row r="5436" spans="1:17" x14ac:dyDescent="0.35">
      <c r="A5436" t="s">
        <v>5467</v>
      </c>
      <c r="B5436" t="s">
        <v>13</v>
      </c>
      <c r="C5436" t="s">
        <v>14</v>
      </c>
      <c r="D5436" s="2">
        <v>3249.43</v>
      </c>
      <c r="E5436">
        <v>0.17</v>
      </c>
      <c r="F5436">
        <v>4</v>
      </c>
      <c r="G5436" s="1">
        <v>45436</v>
      </c>
      <c r="H5436" s="1">
        <v>45441</v>
      </c>
      <c r="I5436" t="s">
        <v>15</v>
      </c>
      <c r="J5436" t="s">
        <v>16</v>
      </c>
      <c r="K5436" s="2">
        <v>819.13</v>
      </c>
      <c r="L5436" t="s">
        <v>17</v>
      </c>
      <c r="M5436">
        <f>YEAR(Table1[[#This Row],[order_date]])</f>
        <v>2024</v>
      </c>
      <c r="N5436">
        <f>MONTH(Table1[[#This Row],[order_date]])</f>
        <v>5</v>
      </c>
      <c r="O5436" s="3">
        <f>Table1[[#This Row],[sales]]-Table1[[#This Row],[profit]]</f>
        <v>2430.2999999999997</v>
      </c>
      <c r="P5436" s="3">
        <f>Table1[[#This Row],[sales]]*Table1[[#This Row],[quantity]]</f>
        <v>12997.72</v>
      </c>
      <c r="Q5436" s="9">
        <f>Table1[[#This Row],[delivery_date]]-Table1[[#This Row],[order_date]]</f>
        <v>5</v>
      </c>
    </row>
    <row r="5437" spans="1:17" x14ac:dyDescent="0.35">
      <c r="A5437" t="s">
        <v>5468</v>
      </c>
      <c r="B5437" t="s">
        <v>19</v>
      </c>
      <c r="C5437" t="s">
        <v>20</v>
      </c>
      <c r="D5437" s="2">
        <v>2869.53</v>
      </c>
      <c r="E5437">
        <v>0.11</v>
      </c>
      <c r="F5437">
        <v>7</v>
      </c>
      <c r="G5437" s="1">
        <v>45551</v>
      </c>
      <c r="H5437" s="1">
        <v>45555</v>
      </c>
      <c r="I5437" t="s">
        <v>15</v>
      </c>
      <c r="J5437" t="s">
        <v>22</v>
      </c>
      <c r="K5437" s="2">
        <v>565.12</v>
      </c>
      <c r="L5437" t="s">
        <v>17</v>
      </c>
      <c r="M5437">
        <f>YEAR(Table1[[#This Row],[order_date]])</f>
        <v>2024</v>
      </c>
      <c r="N5437">
        <f>MONTH(Table1[[#This Row],[order_date]])</f>
        <v>9</v>
      </c>
      <c r="O5437" s="3">
        <f>Table1[[#This Row],[sales]]-Table1[[#This Row],[profit]]</f>
        <v>2304.4100000000003</v>
      </c>
      <c r="P5437" s="3">
        <f>Table1[[#This Row],[sales]]*Table1[[#This Row],[quantity]]</f>
        <v>20086.710000000003</v>
      </c>
      <c r="Q5437" s="9">
        <f>Table1[[#This Row],[delivery_date]]-Table1[[#This Row],[order_date]]</f>
        <v>4</v>
      </c>
    </row>
    <row r="5438" spans="1:17" x14ac:dyDescent="0.35">
      <c r="A5438" t="s">
        <v>5469</v>
      </c>
      <c r="B5438" t="s">
        <v>13</v>
      </c>
      <c r="C5438" t="s">
        <v>36</v>
      </c>
      <c r="D5438" s="2">
        <v>1620.94</v>
      </c>
      <c r="E5438">
        <v>0.02</v>
      </c>
      <c r="F5438">
        <v>6</v>
      </c>
      <c r="G5438" s="1">
        <v>45041</v>
      </c>
      <c r="H5438" s="1">
        <v>45046</v>
      </c>
      <c r="I5438" t="s">
        <v>31</v>
      </c>
      <c r="J5438" t="s">
        <v>27</v>
      </c>
      <c r="K5438" s="2">
        <v>365.74</v>
      </c>
      <c r="L5438" t="s">
        <v>34</v>
      </c>
      <c r="M5438">
        <f>YEAR(Table1[[#This Row],[order_date]])</f>
        <v>2023</v>
      </c>
      <c r="N5438">
        <f>MONTH(Table1[[#This Row],[order_date]])</f>
        <v>4</v>
      </c>
      <c r="O5438" s="3">
        <f>Table1[[#This Row],[sales]]-Table1[[#This Row],[profit]]</f>
        <v>1255.2</v>
      </c>
      <c r="P5438" s="3">
        <f>Table1[[#This Row],[sales]]*Table1[[#This Row],[quantity]]</f>
        <v>9725.64</v>
      </c>
      <c r="Q5438" s="9">
        <f>Table1[[#This Row],[delivery_date]]-Table1[[#This Row],[order_date]]</f>
        <v>5</v>
      </c>
    </row>
    <row r="5439" spans="1:17" x14ac:dyDescent="0.35">
      <c r="A5439" t="s">
        <v>5470</v>
      </c>
      <c r="B5439" t="s">
        <v>13</v>
      </c>
      <c r="C5439" t="s">
        <v>14</v>
      </c>
      <c r="D5439" s="2">
        <v>3078.03</v>
      </c>
      <c r="E5439">
        <v>0.37</v>
      </c>
      <c r="F5439">
        <v>9</v>
      </c>
      <c r="G5439" s="1">
        <v>45610</v>
      </c>
      <c r="H5439" s="1">
        <v>45613</v>
      </c>
      <c r="I5439" t="s">
        <v>31</v>
      </c>
      <c r="J5439" t="s">
        <v>22</v>
      </c>
      <c r="K5439" s="2">
        <v>314.27999999999997</v>
      </c>
      <c r="L5439" t="s">
        <v>39</v>
      </c>
      <c r="M5439">
        <f>YEAR(Table1[[#This Row],[order_date]])</f>
        <v>2024</v>
      </c>
      <c r="N5439">
        <f>MONTH(Table1[[#This Row],[order_date]])</f>
        <v>11</v>
      </c>
      <c r="O5439" s="3">
        <f>Table1[[#This Row],[sales]]-Table1[[#This Row],[profit]]</f>
        <v>2763.75</v>
      </c>
      <c r="P5439" s="3">
        <f>Table1[[#This Row],[sales]]*Table1[[#This Row],[quantity]]</f>
        <v>27702.27</v>
      </c>
      <c r="Q5439" s="9">
        <f>Table1[[#This Row],[delivery_date]]-Table1[[#This Row],[order_date]]</f>
        <v>3</v>
      </c>
    </row>
    <row r="5440" spans="1:17" x14ac:dyDescent="0.35">
      <c r="A5440" t="s">
        <v>5471</v>
      </c>
      <c r="B5440" t="s">
        <v>25</v>
      </c>
      <c r="C5440" t="s">
        <v>20</v>
      </c>
      <c r="D5440" s="2">
        <v>1893.47</v>
      </c>
      <c r="E5440">
        <v>0.21</v>
      </c>
      <c r="F5440">
        <v>9</v>
      </c>
      <c r="G5440" s="1">
        <v>45500</v>
      </c>
      <c r="H5440" s="1">
        <v>45503</v>
      </c>
      <c r="I5440" t="s">
        <v>21</v>
      </c>
      <c r="J5440" t="s">
        <v>16</v>
      </c>
      <c r="K5440" s="2">
        <v>189.96</v>
      </c>
      <c r="L5440" t="s">
        <v>28</v>
      </c>
      <c r="M5440">
        <f>YEAR(Table1[[#This Row],[order_date]])</f>
        <v>2024</v>
      </c>
      <c r="N5440">
        <f>MONTH(Table1[[#This Row],[order_date]])</f>
        <v>7</v>
      </c>
      <c r="O5440" s="3">
        <f>Table1[[#This Row],[sales]]-Table1[[#This Row],[profit]]</f>
        <v>1703.51</v>
      </c>
      <c r="P5440" s="3">
        <f>Table1[[#This Row],[sales]]*Table1[[#This Row],[quantity]]</f>
        <v>17041.23</v>
      </c>
      <c r="Q5440" s="9">
        <f>Table1[[#This Row],[delivery_date]]-Table1[[#This Row],[order_date]]</f>
        <v>3</v>
      </c>
    </row>
    <row r="5441" spans="1:17" x14ac:dyDescent="0.35">
      <c r="A5441" t="s">
        <v>5472</v>
      </c>
      <c r="B5441" t="s">
        <v>19</v>
      </c>
      <c r="C5441" t="s">
        <v>14</v>
      </c>
      <c r="D5441" s="2">
        <v>1053.6400000000001</v>
      </c>
      <c r="E5441">
        <v>0.14000000000000001</v>
      </c>
      <c r="F5441">
        <v>9</v>
      </c>
      <c r="G5441" s="1">
        <v>45567</v>
      </c>
      <c r="H5441" s="1">
        <v>45570</v>
      </c>
      <c r="I5441" t="s">
        <v>21</v>
      </c>
      <c r="J5441" t="s">
        <v>22</v>
      </c>
      <c r="K5441" s="2">
        <v>273.68</v>
      </c>
      <c r="L5441" t="s">
        <v>28</v>
      </c>
      <c r="M5441">
        <f>YEAR(Table1[[#This Row],[order_date]])</f>
        <v>2024</v>
      </c>
      <c r="N5441">
        <f>MONTH(Table1[[#This Row],[order_date]])</f>
        <v>10</v>
      </c>
      <c r="O5441" s="3">
        <f>Table1[[#This Row],[sales]]-Table1[[#This Row],[profit]]</f>
        <v>779.96</v>
      </c>
      <c r="P5441" s="3">
        <f>Table1[[#This Row],[sales]]*Table1[[#This Row],[quantity]]</f>
        <v>9482.76</v>
      </c>
      <c r="Q5441" s="9">
        <f>Table1[[#This Row],[delivery_date]]-Table1[[#This Row],[order_date]]</f>
        <v>3</v>
      </c>
    </row>
    <row r="5442" spans="1:17" x14ac:dyDescent="0.35">
      <c r="A5442" t="s">
        <v>5473</v>
      </c>
      <c r="B5442" t="s">
        <v>13</v>
      </c>
      <c r="C5442" t="s">
        <v>33</v>
      </c>
      <c r="D5442" s="2">
        <v>3407.85</v>
      </c>
      <c r="E5442">
        <v>0.15</v>
      </c>
      <c r="F5442">
        <v>5</v>
      </c>
      <c r="G5442" s="1">
        <v>45233</v>
      </c>
      <c r="H5442" s="1">
        <v>45239</v>
      </c>
      <c r="I5442" t="s">
        <v>31</v>
      </c>
      <c r="J5442" t="s">
        <v>27</v>
      </c>
      <c r="K5442" s="2">
        <v>636.72</v>
      </c>
      <c r="L5442" t="s">
        <v>28</v>
      </c>
      <c r="M5442">
        <f>YEAR(Table1[[#This Row],[order_date]])</f>
        <v>2023</v>
      </c>
      <c r="N5442">
        <f>MONTH(Table1[[#This Row],[order_date]])</f>
        <v>11</v>
      </c>
      <c r="O5442" s="3">
        <f>Table1[[#This Row],[sales]]-Table1[[#This Row],[profit]]</f>
        <v>2771.13</v>
      </c>
      <c r="P5442" s="3">
        <f>Table1[[#This Row],[sales]]*Table1[[#This Row],[quantity]]</f>
        <v>17039.25</v>
      </c>
      <c r="Q5442" s="9">
        <f>Table1[[#This Row],[delivery_date]]-Table1[[#This Row],[order_date]]</f>
        <v>6</v>
      </c>
    </row>
    <row r="5443" spans="1:17" x14ac:dyDescent="0.35">
      <c r="A5443" t="s">
        <v>5474</v>
      </c>
      <c r="B5443" t="s">
        <v>19</v>
      </c>
      <c r="C5443" t="s">
        <v>14</v>
      </c>
      <c r="D5443" s="2">
        <v>1601.1</v>
      </c>
      <c r="E5443">
        <v>7.0000000000000007E-2</v>
      </c>
      <c r="F5443">
        <v>3</v>
      </c>
      <c r="G5443" s="1">
        <v>45042</v>
      </c>
      <c r="H5443" s="1">
        <v>45046</v>
      </c>
      <c r="I5443" t="s">
        <v>15</v>
      </c>
      <c r="J5443" t="s">
        <v>22</v>
      </c>
      <c r="K5443" s="2">
        <v>261.32</v>
      </c>
      <c r="L5443" t="s">
        <v>48</v>
      </c>
      <c r="M5443">
        <f>YEAR(Table1[[#This Row],[order_date]])</f>
        <v>2023</v>
      </c>
      <c r="N5443">
        <f>MONTH(Table1[[#This Row],[order_date]])</f>
        <v>4</v>
      </c>
      <c r="O5443" s="3">
        <f>Table1[[#This Row],[sales]]-Table1[[#This Row],[profit]]</f>
        <v>1339.78</v>
      </c>
      <c r="P5443" s="3">
        <f>Table1[[#This Row],[sales]]*Table1[[#This Row],[quantity]]</f>
        <v>4803.2999999999993</v>
      </c>
      <c r="Q5443" s="9">
        <f>Table1[[#This Row],[delivery_date]]-Table1[[#This Row],[order_date]]</f>
        <v>4</v>
      </c>
    </row>
    <row r="5444" spans="1:17" x14ac:dyDescent="0.35">
      <c r="A5444" t="s">
        <v>5475</v>
      </c>
      <c r="B5444" t="s">
        <v>25</v>
      </c>
      <c r="C5444" t="s">
        <v>14</v>
      </c>
      <c r="D5444" s="2">
        <v>4456.22</v>
      </c>
      <c r="E5444">
        <v>0.41</v>
      </c>
      <c r="F5444">
        <v>6</v>
      </c>
      <c r="G5444" s="1">
        <v>45034</v>
      </c>
      <c r="H5444" s="1">
        <v>45039</v>
      </c>
      <c r="I5444" t="s">
        <v>15</v>
      </c>
      <c r="J5444" t="s">
        <v>16</v>
      </c>
      <c r="K5444" s="2">
        <v>326.70999999999998</v>
      </c>
      <c r="L5444" t="s">
        <v>34</v>
      </c>
      <c r="M5444">
        <f>YEAR(Table1[[#This Row],[order_date]])</f>
        <v>2023</v>
      </c>
      <c r="N5444">
        <f>MONTH(Table1[[#This Row],[order_date]])</f>
        <v>4</v>
      </c>
      <c r="O5444" s="3">
        <f>Table1[[#This Row],[sales]]-Table1[[#This Row],[profit]]</f>
        <v>4129.51</v>
      </c>
      <c r="P5444" s="3">
        <f>Table1[[#This Row],[sales]]*Table1[[#This Row],[quantity]]</f>
        <v>26737.32</v>
      </c>
      <c r="Q5444" s="9">
        <f>Table1[[#This Row],[delivery_date]]-Table1[[#This Row],[order_date]]</f>
        <v>5</v>
      </c>
    </row>
    <row r="5445" spans="1:17" x14ac:dyDescent="0.35">
      <c r="A5445" t="s">
        <v>5476</v>
      </c>
      <c r="B5445" t="s">
        <v>13</v>
      </c>
      <c r="C5445" t="s">
        <v>33</v>
      </c>
      <c r="D5445" s="2">
        <v>1076.73</v>
      </c>
      <c r="E5445">
        <v>7.0000000000000007E-2</v>
      </c>
      <c r="F5445">
        <v>2</v>
      </c>
      <c r="G5445" s="1">
        <v>45144</v>
      </c>
      <c r="H5445" s="1">
        <v>45146</v>
      </c>
      <c r="I5445" t="s">
        <v>15</v>
      </c>
      <c r="J5445" t="s">
        <v>22</v>
      </c>
      <c r="K5445" s="2">
        <v>168.56</v>
      </c>
      <c r="L5445" t="s">
        <v>23</v>
      </c>
      <c r="M5445">
        <f>YEAR(Table1[[#This Row],[order_date]])</f>
        <v>2023</v>
      </c>
      <c r="N5445">
        <f>MONTH(Table1[[#This Row],[order_date]])</f>
        <v>8</v>
      </c>
      <c r="O5445" s="3">
        <f>Table1[[#This Row],[sales]]-Table1[[#This Row],[profit]]</f>
        <v>908.17000000000007</v>
      </c>
      <c r="P5445" s="3">
        <f>Table1[[#This Row],[sales]]*Table1[[#This Row],[quantity]]</f>
        <v>2153.46</v>
      </c>
      <c r="Q5445" s="9">
        <f>Table1[[#This Row],[delivery_date]]-Table1[[#This Row],[order_date]]</f>
        <v>2</v>
      </c>
    </row>
    <row r="5446" spans="1:17" x14ac:dyDescent="0.35">
      <c r="A5446" t="s">
        <v>5477</v>
      </c>
      <c r="B5446" t="s">
        <v>25</v>
      </c>
      <c r="C5446" t="s">
        <v>20</v>
      </c>
      <c r="D5446" s="2">
        <v>3040.71</v>
      </c>
      <c r="E5446">
        <v>0.17</v>
      </c>
      <c r="F5446">
        <v>7</v>
      </c>
      <c r="G5446" s="1">
        <v>45642</v>
      </c>
      <c r="H5446" s="1">
        <v>45647</v>
      </c>
      <c r="I5446" t="s">
        <v>31</v>
      </c>
      <c r="J5446" t="s">
        <v>27</v>
      </c>
      <c r="K5446" s="2">
        <v>686.88</v>
      </c>
      <c r="L5446" t="s">
        <v>39</v>
      </c>
      <c r="M5446">
        <f>YEAR(Table1[[#This Row],[order_date]])</f>
        <v>2024</v>
      </c>
      <c r="N5446">
        <f>MONTH(Table1[[#This Row],[order_date]])</f>
        <v>12</v>
      </c>
      <c r="O5446" s="3">
        <f>Table1[[#This Row],[sales]]-Table1[[#This Row],[profit]]</f>
        <v>2353.83</v>
      </c>
      <c r="P5446" s="3">
        <f>Table1[[#This Row],[sales]]*Table1[[#This Row],[quantity]]</f>
        <v>21284.97</v>
      </c>
      <c r="Q5446" s="9">
        <f>Table1[[#This Row],[delivery_date]]-Table1[[#This Row],[order_date]]</f>
        <v>5</v>
      </c>
    </row>
    <row r="5447" spans="1:17" x14ac:dyDescent="0.35">
      <c r="A5447" t="s">
        <v>5478</v>
      </c>
      <c r="B5447" t="s">
        <v>19</v>
      </c>
      <c r="C5447" t="s">
        <v>14</v>
      </c>
      <c r="D5447" s="2">
        <v>2900.59</v>
      </c>
      <c r="E5447">
        <v>0</v>
      </c>
      <c r="F5447">
        <v>7</v>
      </c>
      <c r="G5447" s="1">
        <v>45583</v>
      </c>
      <c r="H5447" s="1">
        <v>45587</v>
      </c>
      <c r="I5447" t="s">
        <v>31</v>
      </c>
      <c r="J5447" t="s">
        <v>16</v>
      </c>
      <c r="K5447" s="2">
        <v>220.18</v>
      </c>
      <c r="L5447" t="s">
        <v>17</v>
      </c>
      <c r="M5447">
        <f>YEAR(Table1[[#This Row],[order_date]])</f>
        <v>2024</v>
      </c>
      <c r="N5447">
        <f>MONTH(Table1[[#This Row],[order_date]])</f>
        <v>10</v>
      </c>
      <c r="O5447" s="3">
        <f>Table1[[#This Row],[sales]]-Table1[[#This Row],[profit]]</f>
        <v>2680.4100000000003</v>
      </c>
      <c r="P5447" s="3">
        <f>Table1[[#This Row],[sales]]*Table1[[#This Row],[quantity]]</f>
        <v>20304.13</v>
      </c>
      <c r="Q5447" s="9">
        <f>Table1[[#This Row],[delivery_date]]-Table1[[#This Row],[order_date]]</f>
        <v>4</v>
      </c>
    </row>
    <row r="5448" spans="1:17" x14ac:dyDescent="0.35">
      <c r="A5448" t="s">
        <v>5479</v>
      </c>
      <c r="B5448" t="s">
        <v>19</v>
      </c>
      <c r="C5448" t="s">
        <v>26</v>
      </c>
      <c r="D5448" s="2">
        <v>1068.93</v>
      </c>
      <c r="E5448">
        <v>0.22</v>
      </c>
      <c r="F5448">
        <v>2</v>
      </c>
      <c r="G5448" s="1">
        <v>44963</v>
      </c>
      <c r="H5448" s="1">
        <v>44966</v>
      </c>
      <c r="I5448" t="s">
        <v>21</v>
      </c>
      <c r="J5448" t="s">
        <v>22</v>
      </c>
      <c r="K5448" s="2">
        <v>61.24</v>
      </c>
      <c r="L5448" t="s">
        <v>34</v>
      </c>
      <c r="M5448">
        <f>YEAR(Table1[[#This Row],[order_date]])</f>
        <v>2023</v>
      </c>
      <c r="N5448">
        <f>MONTH(Table1[[#This Row],[order_date]])</f>
        <v>2</v>
      </c>
      <c r="O5448" s="3">
        <f>Table1[[#This Row],[sales]]-Table1[[#This Row],[profit]]</f>
        <v>1007.69</v>
      </c>
      <c r="P5448" s="3">
        <f>Table1[[#This Row],[sales]]*Table1[[#This Row],[quantity]]</f>
        <v>2137.86</v>
      </c>
      <c r="Q5448" s="9">
        <f>Table1[[#This Row],[delivery_date]]-Table1[[#This Row],[order_date]]</f>
        <v>3</v>
      </c>
    </row>
    <row r="5449" spans="1:17" x14ac:dyDescent="0.35">
      <c r="A5449" t="s">
        <v>5480</v>
      </c>
      <c r="B5449" t="s">
        <v>25</v>
      </c>
      <c r="C5449" t="s">
        <v>14</v>
      </c>
      <c r="D5449" s="2">
        <v>2255.4499999999998</v>
      </c>
      <c r="E5449">
        <v>0.18</v>
      </c>
      <c r="F5449">
        <v>6</v>
      </c>
      <c r="G5449" s="1">
        <v>44962</v>
      </c>
      <c r="H5449" s="1">
        <v>44963</v>
      </c>
      <c r="I5449" t="s">
        <v>21</v>
      </c>
      <c r="J5449" t="s">
        <v>16</v>
      </c>
      <c r="K5449" s="2">
        <v>424.68</v>
      </c>
      <c r="L5449" t="s">
        <v>23</v>
      </c>
      <c r="M5449">
        <f>YEAR(Table1[[#This Row],[order_date]])</f>
        <v>2023</v>
      </c>
      <c r="N5449">
        <f>MONTH(Table1[[#This Row],[order_date]])</f>
        <v>2</v>
      </c>
      <c r="O5449" s="3">
        <f>Table1[[#This Row],[sales]]-Table1[[#This Row],[profit]]</f>
        <v>1830.7699999999998</v>
      </c>
      <c r="P5449" s="3">
        <f>Table1[[#This Row],[sales]]*Table1[[#This Row],[quantity]]</f>
        <v>13532.699999999999</v>
      </c>
      <c r="Q5449" s="9">
        <f>Table1[[#This Row],[delivery_date]]-Table1[[#This Row],[order_date]]</f>
        <v>1</v>
      </c>
    </row>
    <row r="5450" spans="1:17" x14ac:dyDescent="0.35">
      <c r="A5450" t="s">
        <v>5481</v>
      </c>
      <c r="B5450" t="s">
        <v>41</v>
      </c>
      <c r="C5450" t="s">
        <v>20</v>
      </c>
      <c r="D5450" s="2">
        <v>3410.14</v>
      </c>
      <c r="E5450">
        <v>0.36</v>
      </c>
      <c r="F5450">
        <v>4</v>
      </c>
      <c r="G5450" s="1">
        <v>45251</v>
      </c>
      <c r="H5450" s="1">
        <v>45253</v>
      </c>
      <c r="I5450" t="s">
        <v>21</v>
      </c>
      <c r="J5450" t="s">
        <v>27</v>
      </c>
      <c r="K5450" s="2">
        <v>440.04</v>
      </c>
      <c r="L5450" t="s">
        <v>17</v>
      </c>
      <c r="M5450">
        <f>YEAR(Table1[[#This Row],[order_date]])</f>
        <v>2023</v>
      </c>
      <c r="N5450">
        <f>MONTH(Table1[[#This Row],[order_date]])</f>
        <v>11</v>
      </c>
      <c r="O5450" s="3">
        <f>Table1[[#This Row],[sales]]-Table1[[#This Row],[profit]]</f>
        <v>2970.1</v>
      </c>
      <c r="P5450" s="3">
        <f>Table1[[#This Row],[sales]]*Table1[[#This Row],[quantity]]</f>
        <v>13640.56</v>
      </c>
      <c r="Q5450" s="9">
        <f>Table1[[#This Row],[delivery_date]]-Table1[[#This Row],[order_date]]</f>
        <v>2</v>
      </c>
    </row>
    <row r="5451" spans="1:17" x14ac:dyDescent="0.35">
      <c r="A5451" t="s">
        <v>5482</v>
      </c>
      <c r="B5451" t="s">
        <v>13</v>
      </c>
      <c r="C5451" t="s">
        <v>33</v>
      </c>
      <c r="D5451" s="2">
        <v>1660.78</v>
      </c>
      <c r="E5451">
        <v>0.36</v>
      </c>
      <c r="F5451">
        <v>7</v>
      </c>
      <c r="G5451" s="1">
        <v>45540</v>
      </c>
      <c r="H5451" s="1">
        <v>45547</v>
      </c>
      <c r="I5451" t="s">
        <v>31</v>
      </c>
      <c r="J5451" t="s">
        <v>16</v>
      </c>
      <c r="K5451" s="2">
        <v>459.2</v>
      </c>
      <c r="L5451" t="s">
        <v>48</v>
      </c>
      <c r="M5451">
        <f>YEAR(Table1[[#This Row],[order_date]])</f>
        <v>2024</v>
      </c>
      <c r="N5451">
        <f>MONTH(Table1[[#This Row],[order_date]])</f>
        <v>9</v>
      </c>
      <c r="O5451" s="3">
        <f>Table1[[#This Row],[sales]]-Table1[[#This Row],[profit]]</f>
        <v>1201.58</v>
      </c>
      <c r="P5451" s="3">
        <f>Table1[[#This Row],[sales]]*Table1[[#This Row],[quantity]]</f>
        <v>11625.46</v>
      </c>
      <c r="Q5451" s="9">
        <f>Table1[[#This Row],[delivery_date]]-Table1[[#This Row],[order_date]]</f>
        <v>7</v>
      </c>
    </row>
    <row r="5452" spans="1:17" x14ac:dyDescent="0.35">
      <c r="A5452" t="s">
        <v>5483</v>
      </c>
      <c r="B5452" t="s">
        <v>19</v>
      </c>
      <c r="C5452" t="s">
        <v>20</v>
      </c>
      <c r="D5452" s="2">
        <v>657.77</v>
      </c>
      <c r="E5452">
        <v>0.02</v>
      </c>
      <c r="F5452">
        <v>8</v>
      </c>
      <c r="G5452" s="1">
        <v>45569</v>
      </c>
      <c r="H5452" s="1">
        <v>45574</v>
      </c>
      <c r="I5452" t="s">
        <v>31</v>
      </c>
      <c r="J5452" t="s">
        <v>16</v>
      </c>
      <c r="K5452" s="2">
        <v>130.33000000000001</v>
      </c>
      <c r="L5452" t="s">
        <v>34</v>
      </c>
      <c r="M5452">
        <f>YEAR(Table1[[#This Row],[order_date]])</f>
        <v>2024</v>
      </c>
      <c r="N5452">
        <f>MONTH(Table1[[#This Row],[order_date]])</f>
        <v>10</v>
      </c>
      <c r="O5452" s="3">
        <f>Table1[[#This Row],[sales]]-Table1[[#This Row],[profit]]</f>
        <v>527.43999999999994</v>
      </c>
      <c r="P5452" s="3">
        <f>Table1[[#This Row],[sales]]*Table1[[#This Row],[quantity]]</f>
        <v>5262.16</v>
      </c>
      <c r="Q5452" s="9">
        <f>Table1[[#This Row],[delivery_date]]-Table1[[#This Row],[order_date]]</f>
        <v>5</v>
      </c>
    </row>
    <row r="5453" spans="1:17" x14ac:dyDescent="0.35">
      <c r="A5453" t="s">
        <v>5484</v>
      </c>
      <c r="B5453" t="s">
        <v>19</v>
      </c>
      <c r="C5453" t="s">
        <v>36</v>
      </c>
      <c r="D5453" s="2">
        <v>3114.68</v>
      </c>
      <c r="E5453">
        <v>0.06</v>
      </c>
      <c r="F5453">
        <v>1</v>
      </c>
      <c r="G5453" s="1">
        <v>45325</v>
      </c>
      <c r="H5453" s="1">
        <v>45331</v>
      </c>
      <c r="I5453" t="s">
        <v>31</v>
      </c>
      <c r="J5453" t="s">
        <v>16</v>
      </c>
      <c r="K5453" s="2">
        <v>389.68</v>
      </c>
      <c r="L5453" t="s">
        <v>34</v>
      </c>
      <c r="M5453">
        <f>YEAR(Table1[[#This Row],[order_date]])</f>
        <v>2024</v>
      </c>
      <c r="N5453">
        <f>MONTH(Table1[[#This Row],[order_date]])</f>
        <v>2</v>
      </c>
      <c r="O5453" s="3">
        <f>Table1[[#This Row],[sales]]-Table1[[#This Row],[profit]]</f>
        <v>2725</v>
      </c>
      <c r="P5453" s="3">
        <f>Table1[[#This Row],[sales]]*Table1[[#This Row],[quantity]]</f>
        <v>3114.68</v>
      </c>
      <c r="Q5453" s="9">
        <f>Table1[[#This Row],[delivery_date]]-Table1[[#This Row],[order_date]]</f>
        <v>6</v>
      </c>
    </row>
    <row r="5454" spans="1:17" x14ac:dyDescent="0.35">
      <c r="A5454" t="s">
        <v>5485</v>
      </c>
      <c r="B5454" t="s">
        <v>13</v>
      </c>
      <c r="C5454" t="s">
        <v>14</v>
      </c>
      <c r="D5454" s="2">
        <v>1198.2</v>
      </c>
      <c r="E5454">
        <v>0.45</v>
      </c>
      <c r="F5454">
        <v>5</v>
      </c>
      <c r="G5454" s="1">
        <v>45259</v>
      </c>
      <c r="H5454" s="1">
        <v>45266</v>
      </c>
      <c r="I5454" t="s">
        <v>15</v>
      </c>
      <c r="J5454" t="s">
        <v>27</v>
      </c>
      <c r="K5454" s="2">
        <v>153.94</v>
      </c>
      <c r="L5454" t="s">
        <v>17</v>
      </c>
      <c r="M5454">
        <f>YEAR(Table1[[#This Row],[order_date]])</f>
        <v>2023</v>
      </c>
      <c r="N5454">
        <f>MONTH(Table1[[#This Row],[order_date]])</f>
        <v>11</v>
      </c>
      <c r="O5454" s="3">
        <f>Table1[[#This Row],[sales]]-Table1[[#This Row],[profit]]</f>
        <v>1044.26</v>
      </c>
      <c r="P5454" s="3">
        <f>Table1[[#This Row],[sales]]*Table1[[#This Row],[quantity]]</f>
        <v>5991</v>
      </c>
      <c r="Q5454" s="9">
        <f>Table1[[#This Row],[delivery_date]]-Table1[[#This Row],[order_date]]</f>
        <v>7</v>
      </c>
    </row>
    <row r="5455" spans="1:17" x14ac:dyDescent="0.35">
      <c r="A5455" t="s">
        <v>5486</v>
      </c>
      <c r="B5455" t="s">
        <v>25</v>
      </c>
      <c r="C5455" t="s">
        <v>14</v>
      </c>
      <c r="D5455" s="2">
        <v>3439.23</v>
      </c>
      <c r="E5455">
        <v>0.4</v>
      </c>
      <c r="F5455">
        <v>9</v>
      </c>
      <c r="G5455" s="1">
        <v>45635</v>
      </c>
      <c r="H5455" s="1">
        <v>45640</v>
      </c>
      <c r="I5455" t="s">
        <v>21</v>
      </c>
      <c r="J5455" t="s">
        <v>16</v>
      </c>
      <c r="K5455" s="2">
        <v>282.94</v>
      </c>
      <c r="L5455" t="s">
        <v>23</v>
      </c>
      <c r="M5455">
        <f>YEAR(Table1[[#This Row],[order_date]])</f>
        <v>2024</v>
      </c>
      <c r="N5455">
        <f>MONTH(Table1[[#This Row],[order_date]])</f>
        <v>12</v>
      </c>
      <c r="O5455" s="3">
        <f>Table1[[#This Row],[sales]]-Table1[[#This Row],[profit]]</f>
        <v>3156.29</v>
      </c>
      <c r="P5455" s="3">
        <f>Table1[[#This Row],[sales]]*Table1[[#This Row],[quantity]]</f>
        <v>30953.07</v>
      </c>
      <c r="Q5455" s="9">
        <f>Table1[[#This Row],[delivery_date]]-Table1[[#This Row],[order_date]]</f>
        <v>5</v>
      </c>
    </row>
    <row r="5456" spans="1:17" x14ac:dyDescent="0.35">
      <c r="A5456" t="s">
        <v>5487</v>
      </c>
      <c r="B5456" t="s">
        <v>25</v>
      </c>
      <c r="C5456" t="s">
        <v>33</v>
      </c>
      <c r="D5456" s="2">
        <v>4213.3900000000003</v>
      </c>
      <c r="E5456">
        <v>0.19</v>
      </c>
      <c r="F5456">
        <v>2</v>
      </c>
      <c r="G5456" s="1">
        <v>45287</v>
      </c>
      <c r="H5456" s="1">
        <v>45288</v>
      </c>
      <c r="I5456" t="s">
        <v>21</v>
      </c>
      <c r="J5456" t="s">
        <v>22</v>
      </c>
      <c r="K5456" s="2">
        <v>671.65</v>
      </c>
      <c r="L5456" t="s">
        <v>34</v>
      </c>
      <c r="M5456">
        <f>YEAR(Table1[[#This Row],[order_date]])</f>
        <v>2023</v>
      </c>
      <c r="N5456">
        <f>MONTH(Table1[[#This Row],[order_date]])</f>
        <v>12</v>
      </c>
      <c r="O5456" s="3">
        <f>Table1[[#This Row],[sales]]-Table1[[#This Row],[profit]]</f>
        <v>3541.7400000000002</v>
      </c>
      <c r="P5456" s="3">
        <f>Table1[[#This Row],[sales]]*Table1[[#This Row],[quantity]]</f>
        <v>8426.7800000000007</v>
      </c>
      <c r="Q5456" s="9">
        <f>Table1[[#This Row],[delivery_date]]-Table1[[#This Row],[order_date]]</f>
        <v>1</v>
      </c>
    </row>
    <row r="5457" spans="1:17" x14ac:dyDescent="0.35">
      <c r="A5457" t="s">
        <v>5488</v>
      </c>
      <c r="B5457" t="s">
        <v>25</v>
      </c>
      <c r="C5457" t="s">
        <v>14</v>
      </c>
      <c r="D5457" s="2">
        <v>704.44</v>
      </c>
      <c r="E5457">
        <v>0.08</v>
      </c>
      <c r="F5457">
        <v>4</v>
      </c>
      <c r="G5457" s="1">
        <v>45205</v>
      </c>
      <c r="H5457" s="1">
        <v>45211</v>
      </c>
      <c r="I5457" t="s">
        <v>21</v>
      </c>
      <c r="J5457" t="s">
        <v>16</v>
      </c>
      <c r="K5457" s="2">
        <v>47.27</v>
      </c>
      <c r="L5457" t="s">
        <v>39</v>
      </c>
      <c r="M5457">
        <f>YEAR(Table1[[#This Row],[order_date]])</f>
        <v>2023</v>
      </c>
      <c r="N5457">
        <f>MONTH(Table1[[#This Row],[order_date]])</f>
        <v>10</v>
      </c>
      <c r="O5457" s="3">
        <f>Table1[[#This Row],[sales]]-Table1[[#This Row],[profit]]</f>
        <v>657.17000000000007</v>
      </c>
      <c r="P5457" s="3">
        <f>Table1[[#This Row],[sales]]*Table1[[#This Row],[quantity]]</f>
        <v>2817.76</v>
      </c>
      <c r="Q5457" s="9">
        <f>Table1[[#This Row],[delivery_date]]-Table1[[#This Row],[order_date]]</f>
        <v>6</v>
      </c>
    </row>
    <row r="5458" spans="1:17" x14ac:dyDescent="0.35">
      <c r="A5458" t="s">
        <v>5489</v>
      </c>
      <c r="B5458" t="s">
        <v>41</v>
      </c>
      <c r="C5458" t="s">
        <v>26</v>
      </c>
      <c r="D5458" s="2">
        <v>2244.2800000000002</v>
      </c>
      <c r="E5458">
        <v>0.13</v>
      </c>
      <c r="F5458">
        <v>8</v>
      </c>
      <c r="G5458" s="1">
        <v>44973</v>
      </c>
      <c r="H5458" s="1">
        <v>44976</v>
      </c>
      <c r="I5458" t="s">
        <v>15</v>
      </c>
      <c r="J5458" t="s">
        <v>22</v>
      </c>
      <c r="K5458" s="2">
        <v>359.45</v>
      </c>
      <c r="L5458" t="s">
        <v>17</v>
      </c>
      <c r="M5458">
        <f>YEAR(Table1[[#This Row],[order_date]])</f>
        <v>2023</v>
      </c>
      <c r="N5458">
        <f>MONTH(Table1[[#This Row],[order_date]])</f>
        <v>2</v>
      </c>
      <c r="O5458" s="3">
        <f>Table1[[#This Row],[sales]]-Table1[[#This Row],[profit]]</f>
        <v>1884.8300000000002</v>
      </c>
      <c r="P5458" s="3">
        <f>Table1[[#This Row],[sales]]*Table1[[#This Row],[quantity]]</f>
        <v>17954.240000000002</v>
      </c>
      <c r="Q5458" s="9">
        <f>Table1[[#This Row],[delivery_date]]-Table1[[#This Row],[order_date]]</f>
        <v>3</v>
      </c>
    </row>
    <row r="5459" spans="1:17" x14ac:dyDescent="0.35">
      <c r="A5459" t="s">
        <v>5490</v>
      </c>
      <c r="B5459" t="s">
        <v>41</v>
      </c>
      <c r="C5459" t="s">
        <v>26</v>
      </c>
      <c r="D5459" s="2">
        <v>2280.12</v>
      </c>
      <c r="E5459">
        <v>0.33</v>
      </c>
      <c r="F5459">
        <v>5</v>
      </c>
      <c r="G5459" s="1">
        <v>45140</v>
      </c>
      <c r="H5459" s="1">
        <v>45141</v>
      </c>
      <c r="I5459" t="s">
        <v>31</v>
      </c>
      <c r="J5459" t="s">
        <v>16</v>
      </c>
      <c r="K5459" s="2">
        <v>182.7</v>
      </c>
      <c r="L5459" t="s">
        <v>28</v>
      </c>
      <c r="M5459">
        <f>YEAR(Table1[[#This Row],[order_date]])</f>
        <v>2023</v>
      </c>
      <c r="N5459">
        <f>MONTH(Table1[[#This Row],[order_date]])</f>
        <v>8</v>
      </c>
      <c r="O5459" s="3">
        <f>Table1[[#This Row],[sales]]-Table1[[#This Row],[profit]]</f>
        <v>2097.42</v>
      </c>
      <c r="P5459" s="3">
        <f>Table1[[#This Row],[sales]]*Table1[[#This Row],[quantity]]</f>
        <v>11400.599999999999</v>
      </c>
      <c r="Q5459" s="9">
        <f>Table1[[#This Row],[delivery_date]]-Table1[[#This Row],[order_date]]</f>
        <v>1</v>
      </c>
    </row>
    <row r="5460" spans="1:17" x14ac:dyDescent="0.35">
      <c r="A5460" t="s">
        <v>5491</v>
      </c>
      <c r="B5460" t="s">
        <v>19</v>
      </c>
      <c r="C5460" t="s">
        <v>20</v>
      </c>
      <c r="D5460" s="2">
        <v>3199.43</v>
      </c>
      <c r="E5460">
        <v>0.47</v>
      </c>
      <c r="F5460">
        <v>8</v>
      </c>
      <c r="G5460" s="1">
        <v>45472</v>
      </c>
      <c r="H5460" s="1">
        <v>45475</v>
      </c>
      <c r="I5460" t="s">
        <v>21</v>
      </c>
      <c r="J5460" t="s">
        <v>22</v>
      </c>
      <c r="K5460" s="2">
        <v>701.61</v>
      </c>
      <c r="L5460" t="s">
        <v>48</v>
      </c>
      <c r="M5460">
        <f>YEAR(Table1[[#This Row],[order_date]])</f>
        <v>2024</v>
      </c>
      <c r="N5460">
        <f>MONTH(Table1[[#This Row],[order_date]])</f>
        <v>6</v>
      </c>
      <c r="O5460" s="3">
        <f>Table1[[#This Row],[sales]]-Table1[[#This Row],[profit]]</f>
        <v>2497.8199999999997</v>
      </c>
      <c r="P5460" s="3">
        <f>Table1[[#This Row],[sales]]*Table1[[#This Row],[quantity]]</f>
        <v>25595.439999999999</v>
      </c>
      <c r="Q5460" s="9">
        <f>Table1[[#This Row],[delivery_date]]-Table1[[#This Row],[order_date]]</f>
        <v>3</v>
      </c>
    </row>
    <row r="5461" spans="1:17" x14ac:dyDescent="0.35">
      <c r="A5461" t="s">
        <v>5492</v>
      </c>
      <c r="B5461" t="s">
        <v>25</v>
      </c>
      <c r="C5461" t="s">
        <v>33</v>
      </c>
      <c r="D5461" s="2">
        <v>1738.6</v>
      </c>
      <c r="E5461">
        <v>0.31</v>
      </c>
      <c r="F5461">
        <v>1</v>
      </c>
      <c r="G5461" s="1">
        <v>45656</v>
      </c>
      <c r="H5461" s="1">
        <v>45663</v>
      </c>
      <c r="I5461" t="s">
        <v>21</v>
      </c>
      <c r="J5461" t="s">
        <v>27</v>
      </c>
      <c r="K5461" s="2">
        <v>369.92</v>
      </c>
      <c r="L5461" t="s">
        <v>17</v>
      </c>
      <c r="M5461">
        <f>YEAR(Table1[[#This Row],[order_date]])</f>
        <v>2024</v>
      </c>
      <c r="N5461">
        <f>MONTH(Table1[[#This Row],[order_date]])</f>
        <v>12</v>
      </c>
      <c r="O5461" s="3">
        <f>Table1[[#This Row],[sales]]-Table1[[#This Row],[profit]]</f>
        <v>1368.6799999999998</v>
      </c>
      <c r="P5461" s="3">
        <f>Table1[[#This Row],[sales]]*Table1[[#This Row],[quantity]]</f>
        <v>1738.6</v>
      </c>
      <c r="Q5461" s="9">
        <f>Table1[[#This Row],[delivery_date]]-Table1[[#This Row],[order_date]]</f>
        <v>7</v>
      </c>
    </row>
    <row r="5462" spans="1:17" x14ac:dyDescent="0.35">
      <c r="A5462" t="s">
        <v>5493</v>
      </c>
      <c r="B5462" t="s">
        <v>13</v>
      </c>
      <c r="C5462" t="s">
        <v>36</v>
      </c>
      <c r="D5462" s="2">
        <v>2150.9899999999998</v>
      </c>
      <c r="E5462">
        <v>0.01</v>
      </c>
      <c r="F5462">
        <v>7</v>
      </c>
      <c r="G5462" s="1">
        <v>45085</v>
      </c>
      <c r="H5462" s="1">
        <v>45091</v>
      </c>
      <c r="I5462" t="s">
        <v>15</v>
      </c>
      <c r="J5462" t="s">
        <v>27</v>
      </c>
      <c r="K5462" s="2">
        <v>558.37</v>
      </c>
      <c r="L5462" t="s">
        <v>28</v>
      </c>
      <c r="M5462">
        <f>YEAR(Table1[[#This Row],[order_date]])</f>
        <v>2023</v>
      </c>
      <c r="N5462">
        <f>MONTH(Table1[[#This Row],[order_date]])</f>
        <v>6</v>
      </c>
      <c r="O5462" s="3">
        <f>Table1[[#This Row],[sales]]-Table1[[#This Row],[profit]]</f>
        <v>1592.62</v>
      </c>
      <c r="P5462" s="3">
        <f>Table1[[#This Row],[sales]]*Table1[[#This Row],[quantity]]</f>
        <v>15056.929999999998</v>
      </c>
      <c r="Q5462" s="9">
        <f>Table1[[#This Row],[delivery_date]]-Table1[[#This Row],[order_date]]</f>
        <v>6</v>
      </c>
    </row>
    <row r="5463" spans="1:17" x14ac:dyDescent="0.35">
      <c r="A5463" t="s">
        <v>5494</v>
      </c>
      <c r="B5463" t="s">
        <v>19</v>
      </c>
      <c r="C5463" t="s">
        <v>20</v>
      </c>
      <c r="D5463" s="2">
        <v>158.76</v>
      </c>
      <c r="E5463">
        <v>0.33</v>
      </c>
      <c r="F5463">
        <v>6</v>
      </c>
      <c r="G5463" s="1">
        <v>44961</v>
      </c>
      <c r="H5463" s="1">
        <v>44968</v>
      </c>
      <c r="I5463" t="s">
        <v>21</v>
      </c>
      <c r="J5463" t="s">
        <v>16</v>
      </c>
      <c r="K5463" s="2">
        <v>44.55</v>
      </c>
      <c r="L5463" t="s">
        <v>17</v>
      </c>
      <c r="M5463">
        <f>YEAR(Table1[[#This Row],[order_date]])</f>
        <v>2023</v>
      </c>
      <c r="N5463">
        <f>MONTH(Table1[[#This Row],[order_date]])</f>
        <v>2</v>
      </c>
      <c r="O5463" s="3">
        <f>Table1[[#This Row],[sales]]-Table1[[#This Row],[profit]]</f>
        <v>114.21</v>
      </c>
      <c r="P5463" s="3">
        <f>Table1[[#This Row],[sales]]*Table1[[#This Row],[quantity]]</f>
        <v>952.56</v>
      </c>
      <c r="Q5463" s="9">
        <f>Table1[[#This Row],[delivery_date]]-Table1[[#This Row],[order_date]]</f>
        <v>7</v>
      </c>
    </row>
    <row r="5464" spans="1:17" x14ac:dyDescent="0.35">
      <c r="A5464" t="s">
        <v>5495</v>
      </c>
      <c r="B5464" t="s">
        <v>13</v>
      </c>
      <c r="C5464" t="s">
        <v>33</v>
      </c>
      <c r="D5464" s="2">
        <v>699.89</v>
      </c>
      <c r="E5464">
        <v>0.47</v>
      </c>
      <c r="F5464">
        <v>2</v>
      </c>
      <c r="G5464" s="1">
        <v>45414</v>
      </c>
      <c r="H5464" s="1">
        <v>45421</v>
      </c>
      <c r="I5464" t="s">
        <v>15</v>
      </c>
      <c r="J5464" t="s">
        <v>22</v>
      </c>
      <c r="K5464" s="2">
        <v>149.41</v>
      </c>
      <c r="L5464" t="s">
        <v>23</v>
      </c>
      <c r="M5464">
        <f>YEAR(Table1[[#This Row],[order_date]])</f>
        <v>2024</v>
      </c>
      <c r="N5464">
        <f>MONTH(Table1[[#This Row],[order_date]])</f>
        <v>5</v>
      </c>
      <c r="O5464" s="3">
        <f>Table1[[#This Row],[sales]]-Table1[[#This Row],[profit]]</f>
        <v>550.48</v>
      </c>
      <c r="P5464" s="3">
        <f>Table1[[#This Row],[sales]]*Table1[[#This Row],[quantity]]</f>
        <v>1399.78</v>
      </c>
      <c r="Q5464" s="9">
        <f>Table1[[#This Row],[delivery_date]]-Table1[[#This Row],[order_date]]</f>
        <v>7</v>
      </c>
    </row>
    <row r="5465" spans="1:17" x14ac:dyDescent="0.35">
      <c r="A5465" t="s">
        <v>5496</v>
      </c>
      <c r="B5465" t="s">
        <v>19</v>
      </c>
      <c r="C5465" t="s">
        <v>33</v>
      </c>
      <c r="D5465" s="2">
        <v>2892.32</v>
      </c>
      <c r="E5465">
        <v>0.18</v>
      </c>
      <c r="F5465">
        <v>7</v>
      </c>
      <c r="G5465" s="1">
        <v>45436</v>
      </c>
      <c r="H5465" s="1">
        <v>45441</v>
      </c>
      <c r="I5465" t="s">
        <v>21</v>
      </c>
      <c r="J5465" t="s">
        <v>16</v>
      </c>
      <c r="K5465" s="2">
        <v>256.18</v>
      </c>
      <c r="L5465" t="s">
        <v>48</v>
      </c>
      <c r="M5465">
        <f>YEAR(Table1[[#This Row],[order_date]])</f>
        <v>2024</v>
      </c>
      <c r="N5465">
        <f>MONTH(Table1[[#This Row],[order_date]])</f>
        <v>5</v>
      </c>
      <c r="O5465" s="3">
        <f>Table1[[#This Row],[sales]]-Table1[[#This Row],[profit]]</f>
        <v>2636.1400000000003</v>
      </c>
      <c r="P5465" s="3">
        <f>Table1[[#This Row],[sales]]*Table1[[#This Row],[quantity]]</f>
        <v>20246.240000000002</v>
      </c>
      <c r="Q5465" s="9">
        <f>Table1[[#This Row],[delivery_date]]-Table1[[#This Row],[order_date]]</f>
        <v>5</v>
      </c>
    </row>
    <row r="5466" spans="1:17" x14ac:dyDescent="0.35">
      <c r="A5466" t="s">
        <v>5497</v>
      </c>
      <c r="B5466" t="s">
        <v>41</v>
      </c>
      <c r="C5466" t="s">
        <v>20</v>
      </c>
      <c r="D5466" s="2">
        <v>1157.8900000000001</v>
      </c>
      <c r="E5466">
        <v>0.47</v>
      </c>
      <c r="F5466">
        <v>3</v>
      </c>
      <c r="G5466" s="1">
        <v>45555</v>
      </c>
      <c r="H5466" s="1">
        <v>45561</v>
      </c>
      <c r="I5466" t="s">
        <v>15</v>
      </c>
      <c r="J5466" t="s">
        <v>16</v>
      </c>
      <c r="K5466" s="2">
        <v>205.03</v>
      </c>
      <c r="L5466" t="s">
        <v>28</v>
      </c>
      <c r="M5466">
        <f>YEAR(Table1[[#This Row],[order_date]])</f>
        <v>2024</v>
      </c>
      <c r="N5466">
        <f>MONTH(Table1[[#This Row],[order_date]])</f>
        <v>9</v>
      </c>
      <c r="O5466" s="3">
        <f>Table1[[#This Row],[sales]]-Table1[[#This Row],[profit]]</f>
        <v>952.86000000000013</v>
      </c>
      <c r="P5466" s="3">
        <f>Table1[[#This Row],[sales]]*Table1[[#This Row],[quantity]]</f>
        <v>3473.67</v>
      </c>
      <c r="Q5466" s="9">
        <f>Table1[[#This Row],[delivery_date]]-Table1[[#This Row],[order_date]]</f>
        <v>6</v>
      </c>
    </row>
    <row r="5467" spans="1:17" x14ac:dyDescent="0.35">
      <c r="A5467" t="s">
        <v>5498</v>
      </c>
      <c r="B5467" t="s">
        <v>19</v>
      </c>
      <c r="C5467" t="s">
        <v>20</v>
      </c>
      <c r="D5467" s="2">
        <v>808.43</v>
      </c>
      <c r="E5467">
        <v>0.34</v>
      </c>
      <c r="F5467">
        <v>4</v>
      </c>
      <c r="G5467" s="1">
        <v>45549</v>
      </c>
      <c r="H5467" s="1">
        <v>45552</v>
      </c>
      <c r="I5467" t="s">
        <v>31</v>
      </c>
      <c r="J5467" t="s">
        <v>16</v>
      </c>
      <c r="K5467" s="2">
        <v>230.64</v>
      </c>
      <c r="L5467" t="s">
        <v>17</v>
      </c>
      <c r="M5467">
        <f>YEAR(Table1[[#This Row],[order_date]])</f>
        <v>2024</v>
      </c>
      <c r="N5467">
        <f>MONTH(Table1[[#This Row],[order_date]])</f>
        <v>9</v>
      </c>
      <c r="O5467" s="3">
        <f>Table1[[#This Row],[sales]]-Table1[[#This Row],[profit]]</f>
        <v>577.79</v>
      </c>
      <c r="P5467" s="3">
        <f>Table1[[#This Row],[sales]]*Table1[[#This Row],[quantity]]</f>
        <v>3233.72</v>
      </c>
      <c r="Q5467" s="9">
        <f>Table1[[#This Row],[delivery_date]]-Table1[[#This Row],[order_date]]</f>
        <v>3</v>
      </c>
    </row>
    <row r="5468" spans="1:17" x14ac:dyDescent="0.35">
      <c r="A5468" t="s">
        <v>5499</v>
      </c>
      <c r="B5468" t="s">
        <v>41</v>
      </c>
      <c r="C5468" t="s">
        <v>14</v>
      </c>
      <c r="D5468" s="2">
        <v>1689.62</v>
      </c>
      <c r="E5468">
        <v>0.09</v>
      </c>
      <c r="F5468">
        <v>6</v>
      </c>
      <c r="G5468" s="1">
        <v>45587</v>
      </c>
      <c r="H5468" s="1">
        <v>45589</v>
      </c>
      <c r="I5468" t="s">
        <v>15</v>
      </c>
      <c r="J5468" t="s">
        <v>22</v>
      </c>
      <c r="K5468" s="2">
        <v>168.66</v>
      </c>
      <c r="L5468" t="s">
        <v>17</v>
      </c>
      <c r="M5468">
        <f>YEAR(Table1[[#This Row],[order_date]])</f>
        <v>2024</v>
      </c>
      <c r="N5468">
        <f>MONTH(Table1[[#This Row],[order_date]])</f>
        <v>10</v>
      </c>
      <c r="O5468" s="3">
        <f>Table1[[#This Row],[sales]]-Table1[[#This Row],[profit]]</f>
        <v>1520.9599999999998</v>
      </c>
      <c r="P5468" s="3">
        <f>Table1[[#This Row],[sales]]*Table1[[#This Row],[quantity]]</f>
        <v>10137.719999999999</v>
      </c>
      <c r="Q5468" s="9">
        <f>Table1[[#This Row],[delivery_date]]-Table1[[#This Row],[order_date]]</f>
        <v>2</v>
      </c>
    </row>
    <row r="5469" spans="1:17" x14ac:dyDescent="0.35">
      <c r="A5469" t="s">
        <v>5500</v>
      </c>
      <c r="B5469" t="s">
        <v>19</v>
      </c>
      <c r="C5469" t="s">
        <v>36</v>
      </c>
      <c r="D5469" s="2">
        <v>901.32</v>
      </c>
      <c r="E5469">
        <v>7.0000000000000007E-2</v>
      </c>
      <c r="F5469">
        <v>3</v>
      </c>
      <c r="G5469" s="1">
        <v>45163</v>
      </c>
      <c r="H5469" s="1">
        <v>45167</v>
      </c>
      <c r="I5469" t="s">
        <v>31</v>
      </c>
      <c r="J5469" t="s">
        <v>22</v>
      </c>
      <c r="K5469" s="2">
        <v>132.80000000000001</v>
      </c>
      <c r="L5469" t="s">
        <v>39</v>
      </c>
      <c r="M5469">
        <f>YEAR(Table1[[#This Row],[order_date]])</f>
        <v>2023</v>
      </c>
      <c r="N5469">
        <f>MONTH(Table1[[#This Row],[order_date]])</f>
        <v>8</v>
      </c>
      <c r="O5469" s="3">
        <f>Table1[[#This Row],[sales]]-Table1[[#This Row],[profit]]</f>
        <v>768.52</v>
      </c>
      <c r="P5469" s="3">
        <f>Table1[[#This Row],[sales]]*Table1[[#This Row],[quantity]]</f>
        <v>2703.96</v>
      </c>
      <c r="Q5469" s="9">
        <f>Table1[[#This Row],[delivery_date]]-Table1[[#This Row],[order_date]]</f>
        <v>4</v>
      </c>
    </row>
    <row r="5470" spans="1:17" x14ac:dyDescent="0.35">
      <c r="A5470" t="s">
        <v>5501</v>
      </c>
      <c r="B5470" t="s">
        <v>25</v>
      </c>
      <c r="C5470" t="s">
        <v>26</v>
      </c>
      <c r="D5470" s="2">
        <v>392.15</v>
      </c>
      <c r="E5470">
        <v>0.09</v>
      </c>
      <c r="F5470">
        <v>1</v>
      </c>
      <c r="G5470" s="1">
        <v>45285</v>
      </c>
      <c r="H5470" s="1">
        <v>45289</v>
      </c>
      <c r="I5470" t="s">
        <v>21</v>
      </c>
      <c r="J5470" t="s">
        <v>16</v>
      </c>
      <c r="K5470" s="2">
        <v>92.94</v>
      </c>
      <c r="L5470" t="s">
        <v>48</v>
      </c>
      <c r="M5470">
        <f>YEAR(Table1[[#This Row],[order_date]])</f>
        <v>2023</v>
      </c>
      <c r="N5470">
        <f>MONTH(Table1[[#This Row],[order_date]])</f>
        <v>12</v>
      </c>
      <c r="O5470" s="3">
        <f>Table1[[#This Row],[sales]]-Table1[[#This Row],[profit]]</f>
        <v>299.20999999999998</v>
      </c>
      <c r="P5470" s="3">
        <f>Table1[[#This Row],[sales]]*Table1[[#This Row],[quantity]]</f>
        <v>392.15</v>
      </c>
      <c r="Q5470" s="9">
        <f>Table1[[#This Row],[delivery_date]]-Table1[[#This Row],[order_date]]</f>
        <v>4</v>
      </c>
    </row>
    <row r="5471" spans="1:17" x14ac:dyDescent="0.35">
      <c r="A5471" t="s">
        <v>5502</v>
      </c>
      <c r="B5471" t="s">
        <v>13</v>
      </c>
      <c r="C5471" t="s">
        <v>14</v>
      </c>
      <c r="D5471" s="2">
        <v>1490.91</v>
      </c>
      <c r="E5471">
        <v>0.35</v>
      </c>
      <c r="F5471">
        <v>1</v>
      </c>
      <c r="G5471" s="1">
        <v>45487</v>
      </c>
      <c r="H5471" s="1">
        <v>45490</v>
      </c>
      <c r="I5471" t="s">
        <v>31</v>
      </c>
      <c r="J5471" t="s">
        <v>27</v>
      </c>
      <c r="K5471" s="2">
        <v>359.04</v>
      </c>
      <c r="L5471" t="s">
        <v>39</v>
      </c>
      <c r="M5471">
        <f>YEAR(Table1[[#This Row],[order_date]])</f>
        <v>2024</v>
      </c>
      <c r="N5471">
        <f>MONTH(Table1[[#This Row],[order_date]])</f>
        <v>7</v>
      </c>
      <c r="O5471" s="3">
        <f>Table1[[#This Row],[sales]]-Table1[[#This Row],[profit]]</f>
        <v>1131.8700000000001</v>
      </c>
      <c r="P5471" s="3">
        <f>Table1[[#This Row],[sales]]*Table1[[#This Row],[quantity]]</f>
        <v>1490.91</v>
      </c>
      <c r="Q5471" s="9">
        <f>Table1[[#This Row],[delivery_date]]-Table1[[#This Row],[order_date]]</f>
        <v>3</v>
      </c>
    </row>
    <row r="5472" spans="1:17" x14ac:dyDescent="0.35">
      <c r="A5472" t="s">
        <v>5503</v>
      </c>
      <c r="B5472" t="s">
        <v>25</v>
      </c>
      <c r="C5472" t="s">
        <v>33</v>
      </c>
      <c r="D5472" s="2">
        <v>905.36</v>
      </c>
      <c r="E5472">
        <v>0.28999999999999998</v>
      </c>
      <c r="F5472">
        <v>6</v>
      </c>
      <c r="G5472" s="1">
        <v>44973</v>
      </c>
      <c r="H5472" s="1">
        <v>44978</v>
      </c>
      <c r="I5472" t="s">
        <v>21</v>
      </c>
      <c r="J5472" t="s">
        <v>27</v>
      </c>
      <c r="K5472" s="2">
        <v>260.14999999999998</v>
      </c>
      <c r="L5472" t="s">
        <v>39</v>
      </c>
      <c r="M5472">
        <f>YEAR(Table1[[#This Row],[order_date]])</f>
        <v>2023</v>
      </c>
      <c r="N5472">
        <f>MONTH(Table1[[#This Row],[order_date]])</f>
        <v>2</v>
      </c>
      <c r="O5472" s="3">
        <f>Table1[[#This Row],[sales]]-Table1[[#This Row],[profit]]</f>
        <v>645.21</v>
      </c>
      <c r="P5472" s="3">
        <f>Table1[[#This Row],[sales]]*Table1[[#This Row],[quantity]]</f>
        <v>5432.16</v>
      </c>
      <c r="Q5472" s="9">
        <f>Table1[[#This Row],[delivery_date]]-Table1[[#This Row],[order_date]]</f>
        <v>5</v>
      </c>
    </row>
    <row r="5473" spans="1:17" x14ac:dyDescent="0.35">
      <c r="A5473" t="s">
        <v>5504</v>
      </c>
      <c r="B5473" t="s">
        <v>19</v>
      </c>
      <c r="C5473" t="s">
        <v>36</v>
      </c>
      <c r="D5473" s="2">
        <v>4017.04</v>
      </c>
      <c r="E5473">
        <v>0.23</v>
      </c>
      <c r="F5473">
        <v>4</v>
      </c>
      <c r="G5473" s="1">
        <v>45027</v>
      </c>
      <c r="H5473" s="1">
        <v>45032</v>
      </c>
      <c r="I5473" t="s">
        <v>21</v>
      </c>
      <c r="J5473" t="s">
        <v>27</v>
      </c>
      <c r="K5473" s="2">
        <v>449.07</v>
      </c>
      <c r="L5473" t="s">
        <v>28</v>
      </c>
      <c r="M5473">
        <f>YEAR(Table1[[#This Row],[order_date]])</f>
        <v>2023</v>
      </c>
      <c r="N5473">
        <f>MONTH(Table1[[#This Row],[order_date]])</f>
        <v>4</v>
      </c>
      <c r="O5473" s="3">
        <f>Table1[[#This Row],[sales]]-Table1[[#This Row],[profit]]</f>
        <v>3567.97</v>
      </c>
      <c r="P5473" s="3">
        <f>Table1[[#This Row],[sales]]*Table1[[#This Row],[quantity]]</f>
        <v>16068.16</v>
      </c>
      <c r="Q5473" s="9">
        <f>Table1[[#This Row],[delivery_date]]-Table1[[#This Row],[order_date]]</f>
        <v>5</v>
      </c>
    </row>
    <row r="5474" spans="1:17" x14ac:dyDescent="0.35">
      <c r="A5474" t="s">
        <v>5505</v>
      </c>
      <c r="B5474" t="s">
        <v>19</v>
      </c>
      <c r="C5474" t="s">
        <v>36</v>
      </c>
      <c r="D5474" s="2">
        <v>407.02</v>
      </c>
      <c r="E5474">
        <v>0.13</v>
      </c>
      <c r="F5474">
        <v>7</v>
      </c>
      <c r="G5474" s="1">
        <v>45524</v>
      </c>
      <c r="H5474" s="1">
        <v>45530</v>
      </c>
      <c r="I5474" t="s">
        <v>31</v>
      </c>
      <c r="J5474" t="s">
        <v>22</v>
      </c>
      <c r="K5474" s="2">
        <v>107.69</v>
      </c>
      <c r="L5474" t="s">
        <v>48</v>
      </c>
      <c r="M5474">
        <f>YEAR(Table1[[#This Row],[order_date]])</f>
        <v>2024</v>
      </c>
      <c r="N5474">
        <f>MONTH(Table1[[#This Row],[order_date]])</f>
        <v>8</v>
      </c>
      <c r="O5474" s="3">
        <f>Table1[[#This Row],[sales]]-Table1[[#This Row],[profit]]</f>
        <v>299.33</v>
      </c>
      <c r="P5474" s="3">
        <f>Table1[[#This Row],[sales]]*Table1[[#This Row],[quantity]]</f>
        <v>2849.14</v>
      </c>
      <c r="Q5474" s="9">
        <f>Table1[[#This Row],[delivery_date]]-Table1[[#This Row],[order_date]]</f>
        <v>6</v>
      </c>
    </row>
    <row r="5475" spans="1:17" x14ac:dyDescent="0.35">
      <c r="A5475" t="s">
        <v>5506</v>
      </c>
      <c r="B5475" t="s">
        <v>19</v>
      </c>
      <c r="C5475" t="s">
        <v>20</v>
      </c>
      <c r="D5475" s="2">
        <v>3762.47</v>
      </c>
      <c r="E5475">
        <v>0.45</v>
      </c>
      <c r="F5475">
        <v>9</v>
      </c>
      <c r="G5475" s="1">
        <v>45354</v>
      </c>
      <c r="H5475" s="1">
        <v>45360</v>
      </c>
      <c r="I5475" t="s">
        <v>21</v>
      </c>
      <c r="J5475" t="s">
        <v>22</v>
      </c>
      <c r="K5475" s="2">
        <v>237.51</v>
      </c>
      <c r="L5475" t="s">
        <v>48</v>
      </c>
      <c r="M5475">
        <f>YEAR(Table1[[#This Row],[order_date]])</f>
        <v>2024</v>
      </c>
      <c r="N5475">
        <f>MONTH(Table1[[#This Row],[order_date]])</f>
        <v>3</v>
      </c>
      <c r="O5475" s="3">
        <f>Table1[[#This Row],[sales]]-Table1[[#This Row],[profit]]</f>
        <v>3524.96</v>
      </c>
      <c r="P5475" s="3">
        <f>Table1[[#This Row],[sales]]*Table1[[#This Row],[quantity]]</f>
        <v>33862.229999999996</v>
      </c>
      <c r="Q5475" s="9">
        <f>Table1[[#This Row],[delivery_date]]-Table1[[#This Row],[order_date]]</f>
        <v>6</v>
      </c>
    </row>
    <row r="5476" spans="1:17" x14ac:dyDescent="0.35">
      <c r="A5476" t="s">
        <v>5507</v>
      </c>
      <c r="B5476" t="s">
        <v>41</v>
      </c>
      <c r="C5476" t="s">
        <v>36</v>
      </c>
      <c r="D5476" s="2">
        <v>1975.7</v>
      </c>
      <c r="E5476">
        <v>0.11</v>
      </c>
      <c r="F5476">
        <v>8</v>
      </c>
      <c r="G5476" s="1">
        <v>45328</v>
      </c>
      <c r="H5476" s="1">
        <v>45331</v>
      </c>
      <c r="I5476" t="s">
        <v>21</v>
      </c>
      <c r="J5476" t="s">
        <v>16</v>
      </c>
      <c r="K5476" s="2">
        <v>170.8</v>
      </c>
      <c r="L5476" t="s">
        <v>39</v>
      </c>
      <c r="M5476">
        <f>YEAR(Table1[[#This Row],[order_date]])</f>
        <v>2024</v>
      </c>
      <c r="N5476">
        <f>MONTH(Table1[[#This Row],[order_date]])</f>
        <v>2</v>
      </c>
      <c r="O5476" s="3">
        <f>Table1[[#This Row],[sales]]-Table1[[#This Row],[profit]]</f>
        <v>1804.9</v>
      </c>
      <c r="P5476" s="3">
        <f>Table1[[#This Row],[sales]]*Table1[[#This Row],[quantity]]</f>
        <v>15805.6</v>
      </c>
      <c r="Q5476" s="9">
        <f>Table1[[#This Row],[delivery_date]]-Table1[[#This Row],[order_date]]</f>
        <v>3</v>
      </c>
    </row>
    <row r="5477" spans="1:17" x14ac:dyDescent="0.35">
      <c r="A5477" t="s">
        <v>5508</v>
      </c>
      <c r="B5477" t="s">
        <v>13</v>
      </c>
      <c r="C5477" t="s">
        <v>36</v>
      </c>
      <c r="D5477" s="2">
        <v>3409.07</v>
      </c>
      <c r="E5477">
        <v>0.14000000000000001</v>
      </c>
      <c r="F5477">
        <v>3</v>
      </c>
      <c r="G5477" s="1">
        <v>45220</v>
      </c>
      <c r="H5477" s="1">
        <v>45227</v>
      </c>
      <c r="I5477" t="s">
        <v>31</v>
      </c>
      <c r="J5477" t="s">
        <v>22</v>
      </c>
      <c r="K5477" s="2">
        <v>974.17</v>
      </c>
      <c r="L5477" t="s">
        <v>34</v>
      </c>
      <c r="M5477">
        <f>YEAR(Table1[[#This Row],[order_date]])</f>
        <v>2023</v>
      </c>
      <c r="N5477">
        <f>MONTH(Table1[[#This Row],[order_date]])</f>
        <v>10</v>
      </c>
      <c r="O5477" s="3">
        <f>Table1[[#This Row],[sales]]-Table1[[#This Row],[profit]]</f>
        <v>2434.9</v>
      </c>
      <c r="P5477" s="3">
        <f>Table1[[#This Row],[sales]]*Table1[[#This Row],[quantity]]</f>
        <v>10227.210000000001</v>
      </c>
      <c r="Q5477" s="9">
        <f>Table1[[#This Row],[delivery_date]]-Table1[[#This Row],[order_date]]</f>
        <v>7</v>
      </c>
    </row>
    <row r="5478" spans="1:17" x14ac:dyDescent="0.35">
      <c r="A5478" t="s">
        <v>5509</v>
      </c>
      <c r="B5478" t="s">
        <v>13</v>
      </c>
      <c r="C5478" t="s">
        <v>33</v>
      </c>
      <c r="D5478" s="2">
        <v>358.18</v>
      </c>
      <c r="E5478">
        <v>0.03</v>
      </c>
      <c r="F5478">
        <v>7</v>
      </c>
      <c r="G5478" s="1">
        <v>45474</v>
      </c>
      <c r="H5478" s="1">
        <v>45475</v>
      </c>
      <c r="I5478" t="s">
        <v>21</v>
      </c>
      <c r="J5478" t="s">
        <v>16</v>
      </c>
      <c r="K5478" s="2">
        <v>96.78</v>
      </c>
      <c r="L5478" t="s">
        <v>28</v>
      </c>
      <c r="M5478">
        <f>YEAR(Table1[[#This Row],[order_date]])</f>
        <v>2024</v>
      </c>
      <c r="N5478">
        <f>MONTH(Table1[[#This Row],[order_date]])</f>
        <v>7</v>
      </c>
      <c r="O5478" s="3">
        <f>Table1[[#This Row],[sales]]-Table1[[#This Row],[profit]]</f>
        <v>261.39999999999998</v>
      </c>
      <c r="P5478" s="3">
        <f>Table1[[#This Row],[sales]]*Table1[[#This Row],[quantity]]</f>
        <v>2507.2600000000002</v>
      </c>
      <c r="Q5478" s="9">
        <f>Table1[[#This Row],[delivery_date]]-Table1[[#This Row],[order_date]]</f>
        <v>1</v>
      </c>
    </row>
    <row r="5479" spans="1:17" x14ac:dyDescent="0.35">
      <c r="A5479" t="s">
        <v>5510</v>
      </c>
      <c r="B5479" t="s">
        <v>19</v>
      </c>
      <c r="C5479" t="s">
        <v>14</v>
      </c>
      <c r="D5479" s="2">
        <v>4611.45</v>
      </c>
      <c r="E5479">
        <v>0.14000000000000001</v>
      </c>
      <c r="F5479">
        <v>1</v>
      </c>
      <c r="G5479" s="1">
        <v>45242</v>
      </c>
      <c r="H5479" s="1">
        <v>45243</v>
      </c>
      <c r="I5479" t="s">
        <v>31</v>
      </c>
      <c r="J5479" t="s">
        <v>27</v>
      </c>
      <c r="K5479" s="2">
        <v>300.82</v>
      </c>
      <c r="L5479" t="s">
        <v>39</v>
      </c>
      <c r="M5479">
        <f>YEAR(Table1[[#This Row],[order_date]])</f>
        <v>2023</v>
      </c>
      <c r="N5479">
        <f>MONTH(Table1[[#This Row],[order_date]])</f>
        <v>11</v>
      </c>
      <c r="O5479" s="3">
        <f>Table1[[#This Row],[sales]]-Table1[[#This Row],[profit]]</f>
        <v>4310.63</v>
      </c>
      <c r="P5479" s="3">
        <f>Table1[[#This Row],[sales]]*Table1[[#This Row],[quantity]]</f>
        <v>4611.45</v>
      </c>
      <c r="Q5479" s="9">
        <f>Table1[[#This Row],[delivery_date]]-Table1[[#This Row],[order_date]]</f>
        <v>1</v>
      </c>
    </row>
    <row r="5480" spans="1:17" x14ac:dyDescent="0.35">
      <c r="A5480" t="s">
        <v>5511</v>
      </c>
      <c r="B5480" t="s">
        <v>19</v>
      </c>
      <c r="C5480" t="s">
        <v>36</v>
      </c>
      <c r="D5480" s="2">
        <v>3860.14</v>
      </c>
      <c r="E5480">
        <v>0.46</v>
      </c>
      <c r="F5480">
        <v>2</v>
      </c>
      <c r="G5480" s="1">
        <v>45634</v>
      </c>
      <c r="H5480" s="1">
        <v>45635</v>
      </c>
      <c r="I5480" t="s">
        <v>31</v>
      </c>
      <c r="J5480" t="s">
        <v>16</v>
      </c>
      <c r="K5480" s="2">
        <v>258.27</v>
      </c>
      <c r="L5480" t="s">
        <v>48</v>
      </c>
      <c r="M5480">
        <f>YEAR(Table1[[#This Row],[order_date]])</f>
        <v>2024</v>
      </c>
      <c r="N5480">
        <f>MONTH(Table1[[#This Row],[order_date]])</f>
        <v>12</v>
      </c>
      <c r="O5480" s="3">
        <f>Table1[[#This Row],[sales]]-Table1[[#This Row],[profit]]</f>
        <v>3601.87</v>
      </c>
      <c r="P5480" s="3">
        <f>Table1[[#This Row],[sales]]*Table1[[#This Row],[quantity]]</f>
        <v>7720.28</v>
      </c>
      <c r="Q5480" s="9">
        <f>Table1[[#This Row],[delivery_date]]-Table1[[#This Row],[order_date]]</f>
        <v>1</v>
      </c>
    </row>
    <row r="5481" spans="1:17" x14ac:dyDescent="0.35">
      <c r="A5481" t="s">
        <v>5512</v>
      </c>
      <c r="B5481" t="s">
        <v>41</v>
      </c>
      <c r="C5481" t="s">
        <v>20</v>
      </c>
      <c r="D5481" s="2">
        <v>786.7</v>
      </c>
      <c r="E5481">
        <v>0.09</v>
      </c>
      <c r="F5481">
        <v>9</v>
      </c>
      <c r="G5481" s="1">
        <v>45163</v>
      </c>
      <c r="H5481" s="1">
        <v>45168</v>
      </c>
      <c r="I5481" t="s">
        <v>21</v>
      </c>
      <c r="J5481" t="s">
        <v>22</v>
      </c>
      <c r="K5481" s="2">
        <v>108.55</v>
      </c>
      <c r="L5481" t="s">
        <v>39</v>
      </c>
      <c r="M5481">
        <f>YEAR(Table1[[#This Row],[order_date]])</f>
        <v>2023</v>
      </c>
      <c r="N5481">
        <f>MONTH(Table1[[#This Row],[order_date]])</f>
        <v>8</v>
      </c>
      <c r="O5481" s="3">
        <f>Table1[[#This Row],[sales]]-Table1[[#This Row],[profit]]</f>
        <v>678.15000000000009</v>
      </c>
      <c r="P5481" s="3">
        <f>Table1[[#This Row],[sales]]*Table1[[#This Row],[quantity]]</f>
        <v>7080.3</v>
      </c>
      <c r="Q5481" s="9">
        <f>Table1[[#This Row],[delivery_date]]-Table1[[#This Row],[order_date]]</f>
        <v>5</v>
      </c>
    </row>
    <row r="5482" spans="1:17" x14ac:dyDescent="0.35">
      <c r="A5482" t="s">
        <v>5513</v>
      </c>
      <c r="B5482" t="s">
        <v>25</v>
      </c>
      <c r="C5482" t="s">
        <v>14</v>
      </c>
      <c r="D5482" s="2">
        <v>1172.04</v>
      </c>
      <c r="E5482">
        <v>0.1</v>
      </c>
      <c r="F5482">
        <v>8</v>
      </c>
      <c r="G5482" s="1">
        <v>45512</v>
      </c>
      <c r="H5482" s="1">
        <v>45515</v>
      </c>
      <c r="I5482" t="s">
        <v>15</v>
      </c>
      <c r="J5482" t="s">
        <v>27</v>
      </c>
      <c r="K5482" s="2">
        <v>175.8</v>
      </c>
      <c r="L5482" t="s">
        <v>23</v>
      </c>
      <c r="M5482">
        <f>YEAR(Table1[[#This Row],[order_date]])</f>
        <v>2024</v>
      </c>
      <c r="N5482">
        <f>MONTH(Table1[[#This Row],[order_date]])</f>
        <v>8</v>
      </c>
      <c r="O5482" s="3">
        <f>Table1[[#This Row],[sales]]-Table1[[#This Row],[profit]]</f>
        <v>996.24</v>
      </c>
      <c r="P5482" s="3">
        <f>Table1[[#This Row],[sales]]*Table1[[#This Row],[quantity]]</f>
        <v>9376.32</v>
      </c>
      <c r="Q5482" s="9">
        <f>Table1[[#This Row],[delivery_date]]-Table1[[#This Row],[order_date]]</f>
        <v>3</v>
      </c>
    </row>
    <row r="5483" spans="1:17" x14ac:dyDescent="0.35">
      <c r="A5483" t="s">
        <v>5514</v>
      </c>
      <c r="B5483" t="s">
        <v>25</v>
      </c>
      <c r="C5483" t="s">
        <v>20</v>
      </c>
      <c r="D5483" s="2">
        <v>3255.58</v>
      </c>
      <c r="E5483">
        <v>0.3</v>
      </c>
      <c r="F5483">
        <v>7</v>
      </c>
      <c r="G5483" s="1">
        <v>45355</v>
      </c>
      <c r="H5483" s="1">
        <v>45362</v>
      </c>
      <c r="I5483" t="s">
        <v>31</v>
      </c>
      <c r="J5483" t="s">
        <v>22</v>
      </c>
      <c r="K5483" s="2">
        <v>543.54</v>
      </c>
      <c r="L5483" t="s">
        <v>23</v>
      </c>
      <c r="M5483">
        <f>YEAR(Table1[[#This Row],[order_date]])</f>
        <v>2024</v>
      </c>
      <c r="N5483">
        <f>MONTH(Table1[[#This Row],[order_date]])</f>
        <v>3</v>
      </c>
      <c r="O5483" s="3">
        <f>Table1[[#This Row],[sales]]-Table1[[#This Row],[profit]]</f>
        <v>2712.04</v>
      </c>
      <c r="P5483" s="3">
        <f>Table1[[#This Row],[sales]]*Table1[[#This Row],[quantity]]</f>
        <v>22789.059999999998</v>
      </c>
      <c r="Q5483" s="9">
        <f>Table1[[#This Row],[delivery_date]]-Table1[[#This Row],[order_date]]</f>
        <v>7</v>
      </c>
    </row>
    <row r="5484" spans="1:17" x14ac:dyDescent="0.35">
      <c r="A5484" t="s">
        <v>5515</v>
      </c>
      <c r="B5484" t="s">
        <v>13</v>
      </c>
      <c r="C5484" t="s">
        <v>36</v>
      </c>
      <c r="D5484" s="2">
        <v>4615.66</v>
      </c>
      <c r="E5484">
        <v>0.28000000000000003</v>
      </c>
      <c r="F5484">
        <v>2</v>
      </c>
      <c r="G5484" s="1">
        <v>45256</v>
      </c>
      <c r="H5484" s="1">
        <v>45259</v>
      </c>
      <c r="I5484" t="s">
        <v>21</v>
      </c>
      <c r="J5484" t="s">
        <v>27</v>
      </c>
      <c r="K5484" s="2">
        <v>863.7</v>
      </c>
      <c r="L5484" t="s">
        <v>17</v>
      </c>
      <c r="M5484">
        <f>YEAR(Table1[[#This Row],[order_date]])</f>
        <v>2023</v>
      </c>
      <c r="N5484">
        <f>MONTH(Table1[[#This Row],[order_date]])</f>
        <v>11</v>
      </c>
      <c r="O5484" s="3">
        <f>Table1[[#This Row],[sales]]-Table1[[#This Row],[profit]]</f>
        <v>3751.96</v>
      </c>
      <c r="P5484" s="3">
        <f>Table1[[#This Row],[sales]]*Table1[[#This Row],[quantity]]</f>
        <v>9231.32</v>
      </c>
      <c r="Q5484" s="9">
        <f>Table1[[#This Row],[delivery_date]]-Table1[[#This Row],[order_date]]</f>
        <v>3</v>
      </c>
    </row>
    <row r="5485" spans="1:17" x14ac:dyDescent="0.35">
      <c r="A5485" t="s">
        <v>5516</v>
      </c>
      <c r="B5485" t="s">
        <v>41</v>
      </c>
      <c r="C5485" t="s">
        <v>14</v>
      </c>
      <c r="D5485" s="2">
        <v>2284.58</v>
      </c>
      <c r="E5485">
        <v>0.09</v>
      </c>
      <c r="F5485">
        <v>2</v>
      </c>
      <c r="G5485" s="1">
        <v>45385</v>
      </c>
      <c r="H5485" s="1">
        <v>45390</v>
      </c>
      <c r="I5485" t="s">
        <v>21</v>
      </c>
      <c r="J5485" t="s">
        <v>22</v>
      </c>
      <c r="K5485" s="2">
        <v>188.84</v>
      </c>
      <c r="L5485" t="s">
        <v>48</v>
      </c>
      <c r="M5485">
        <f>YEAR(Table1[[#This Row],[order_date]])</f>
        <v>2024</v>
      </c>
      <c r="N5485">
        <f>MONTH(Table1[[#This Row],[order_date]])</f>
        <v>4</v>
      </c>
      <c r="O5485" s="3">
        <f>Table1[[#This Row],[sales]]-Table1[[#This Row],[profit]]</f>
        <v>2095.7399999999998</v>
      </c>
      <c r="P5485" s="3">
        <f>Table1[[#This Row],[sales]]*Table1[[#This Row],[quantity]]</f>
        <v>4569.16</v>
      </c>
      <c r="Q5485" s="9">
        <f>Table1[[#This Row],[delivery_date]]-Table1[[#This Row],[order_date]]</f>
        <v>5</v>
      </c>
    </row>
    <row r="5486" spans="1:17" x14ac:dyDescent="0.35">
      <c r="A5486" t="s">
        <v>5517</v>
      </c>
      <c r="B5486" t="s">
        <v>19</v>
      </c>
      <c r="C5486" t="s">
        <v>36</v>
      </c>
      <c r="D5486" s="2">
        <v>2479.6</v>
      </c>
      <c r="E5486">
        <v>0.08</v>
      </c>
      <c r="F5486">
        <v>7</v>
      </c>
      <c r="G5486" s="1">
        <v>45552</v>
      </c>
      <c r="H5486" s="1">
        <v>45555</v>
      </c>
      <c r="I5486" t="s">
        <v>15</v>
      </c>
      <c r="J5486" t="s">
        <v>22</v>
      </c>
      <c r="K5486" s="2">
        <v>735.46</v>
      </c>
      <c r="L5486" t="s">
        <v>39</v>
      </c>
      <c r="M5486">
        <f>YEAR(Table1[[#This Row],[order_date]])</f>
        <v>2024</v>
      </c>
      <c r="N5486">
        <f>MONTH(Table1[[#This Row],[order_date]])</f>
        <v>9</v>
      </c>
      <c r="O5486" s="3">
        <f>Table1[[#This Row],[sales]]-Table1[[#This Row],[profit]]</f>
        <v>1744.1399999999999</v>
      </c>
      <c r="P5486" s="3">
        <f>Table1[[#This Row],[sales]]*Table1[[#This Row],[quantity]]</f>
        <v>17357.2</v>
      </c>
      <c r="Q5486" s="9">
        <f>Table1[[#This Row],[delivery_date]]-Table1[[#This Row],[order_date]]</f>
        <v>3</v>
      </c>
    </row>
    <row r="5487" spans="1:17" x14ac:dyDescent="0.35">
      <c r="A5487" t="s">
        <v>5518</v>
      </c>
      <c r="B5487" t="s">
        <v>13</v>
      </c>
      <c r="C5487" t="s">
        <v>33</v>
      </c>
      <c r="D5487" s="2">
        <v>1265.22</v>
      </c>
      <c r="E5487">
        <v>0.06</v>
      </c>
      <c r="F5487">
        <v>7</v>
      </c>
      <c r="G5487" s="1">
        <v>45575</v>
      </c>
      <c r="H5487" s="1">
        <v>45577</v>
      </c>
      <c r="I5487" t="s">
        <v>31</v>
      </c>
      <c r="J5487" t="s">
        <v>27</v>
      </c>
      <c r="K5487" s="2">
        <v>366.23</v>
      </c>
      <c r="L5487" t="s">
        <v>28</v>
      </c>
      <c r="M5487">
        <f>YEAR(Table1[[#This Row],[order_date]])</f>
        <v>2024</v>
      </c>
      <c r="N5487">
        <f>MONTH(Table1[[#This Row],[order_date]])</f>
        <v>10</v>
      </c>
      <c r="O5487" s="3">
        <f>Table1[[#This Row],[sales]]-Table1[[#This Row],[profit]]</f>
        <v>898.99</v>
      </c>
      <c r="P5487" s="3">
        <f>Table1[[#This Row],[sales]]*Table1[[#This Row],[quantity]]</f>
        <v>8856.5400000000009</v>
      </c>
      <c r="Q5487" s="9">
        <f>Table1[[#This Row],[delivery_date]]-Table1[[#This Row],[order_date]]</f>
        <v>2</v>
      </c>
    </row>
    <row r="5488" spans="1:17" x14ac:dyDescent="0.35">
      <c r="A5488" t="s">
        <v>5519</v>
      </c>
      <c r="B5488" t="s">
        <v>41</v>
      </c>
      <c r="C5488" t="s">
        <v>14</v>
      </c>
      <c r="D5488" s="2">
        <v>1976.75</v>
      </c>
      <c r="E5488">
        <v>0.43</v>
      </c>
      <c r="F5488">
        <v>6</v>
      </c>
      <c r="G5488" s="1">
        <v>44939</v>
      </c>
      <c r="H5488" s="1">
        <v>44940</v>
      </c>
      <c r="I5488" t="s">
        <v>15</v>
      </c>
      <c r="J5488" t="s">
        <v>27</v>
      </c>
      <c r="K5488" s="2">
        <v>300.88</v>
      </c>
      <c r="L5488" t="s">
        <v>39</v>
      </c>
      <c r="M5488">
        <f>YEAR(Table1[[#This Row],[order_date]])</f>
        <v>2023</v>
      </c>
      <c r="N5488">
        <f>MONTH(Table1[[#This Row],[order_date]])</f>
        <v>1</v>
      </c>
      <c r="O5488" s="3">
        <f>Table1[[#This Row],[sales]]-Table1[[#This Row],[profit]]</f>
        <v>1675.87</v>
      </c>
      <c r="P5488" s="3">
        <f>Table1[[#This Row],[sales]]*Table1[[#This Row],[quantity]]</f>
        <v>11860.5</v>
      </c>
      <c r="Q5488" s="9">
        <f>Table1[[#This Row],[delivery_date]]-Table1[[#This Row],[order_date]]</f>
        <v>1</v>
      </c>
    </row>
    <row r="5489" spans="1:17" x14ac:dyDescent="0.35">
      <c r="A5489" t="s">
        <v>5520</v>
      </c>
      <c r="B5489" t="s">
        <v>25</v>
      </c>
      <c r="C5489" t="s">
        <v>20</v>
      </c>
      <c r="D5489" s="2">
        <v>1501.49</v>
      </c>
      <c r="E5489">
        <v>0.33</v>
      </c>
      <c r="F5489">
        <v>5</v>
      </c>
      <c r="G5489" s="1">
        <v>45111</v>
      </c>
      <c r="H5489" s="1">
        <v>45118</v>
      </c>
      <c r="I5489" t="s">
        <v>31</v>
      </c>
      <c r="J5489" t="s">
        <v>27</v>
      </c>
      <c r="K5489" s="2">
        <v>258.16000000000003</v>
      </c>
      <c r="L5489" t="s">
        <v>34</v>
      </c>
      <c r="M5489">
        <f>YEAR(Table1[[#This Row],[order_date]])</f>
        <v>2023</v>
      </c>
      <c r="N5489">
        <f>MONTH(Table1[[#This Row],[order_date]])</f>
        <v>7</v>
      </c>
      <c r="O5489" s="3">
        <f>Table1[[#This Row],[sales]]-Table1[[#This Row],[profit]]</f>
        <v>1243.33</v>
      </c>
      <c r="P5489" s="3">
        <f>Table1[[#This Row],[sales]]*Table1[[#This Row],[quantity]]</f>
        <v>7507.45</v>
      </c>
      <c r="Q5489" s="9">
        <f>Table1[[#This Row],[delivery_date]]-Table1[[#This Row],[order_date]]</f>
        <v>7</v>
      </c>
    </row>
    <row r="5490" spans="1:17" x14ac:dyDescent="0.35">
      <c r="A5490" t="s">
        <v>5521</v>
      </c>
      <c r="B5490" t="s">
        <v>41</v>
      </c>
      <c r="C5490" t="s">
        <v>33</v>
      </c>
      <c r="D5490" s="2">
        <v>1817.8</v>
      </c>
      <c r="E5490">
        <v>0.48</v>
      </c>
      <c r="F5490">
        <v>6</v>
      </c>
      <c r="G5490" s="1">
        <v>45008</v>
      </c>
      <c r="H5490" s="1">
        <v>45011</v>
      </c>
      <c r="I5490" t="s">
        <v>21</v>
      </c>
      <c r="J5490" t="s">
        <v>16</v>
      </c>
      <c r="K5490" s="2">
        <v>255.92</v>
      </c>
      <c r="L5490" t="s">
        <v>39</v>
      </c>
      <c r="M5490">
        <f>YEAR(Table1[[#This Row],[order_date]])</f>
        <v>2023</v>
      </c>
      <c r="N5490">
        <f>MONTH(Table1[[#This Row],[order_date]])</f>
        <v>3</v>
      </c>
      <c r="O5490" s="3">
        <f>Table1[[#This Row],[sales]]-Table1[[#This Row],[profit]]</f>
        <v>1561.8799999999999</v>
      </c>
      <c r="P5490" s="3">
        <f>Table1[[#This Row],[sales]]*Table1[[#This Row],[quantity]]</f>
        <v>10906.8</v>
      </c>
      <c r="Q5490" s="9">
        <f>Table1[[#This Row],[delivery_date]]-Table1[[#This Row],[order_date]]</f>
        <v>3</v>
      </c>
    </row>
    <row r="5491" spans="1:17" x14ac:dyDescent="0.35">
      <c r="A5491" t="s">
        <v>5522</v>
      </c>
      <c r="B5491" t="s">
        <v>25</v>
      </c>
      <c r="C5491" t="s">
        <v>26</v>
      </c>
      <c r="D5491" s="2">
        <v>200.93</v>
      </c>
      <c r="E5491">
        <v>0.08</v>
      </c>
      <c r="F5491">
        <v>9</v>
      </c>
      <c r="G5491" s="1">
        <v>45293</v>
      </c>
      <c r="H5491" s="1">
        <v>45298</v>
      </c>
      <c r="I5491" t="s">
        <v>31</v>
      </c>
      <c r="J5491" t="s">
        <v>16</v>
      </c>
      <c r="K5491" s="2">
        <v>42.73</v>
      </c>
      <c r="L5491" t="s">
        <v>28</v>
      </c>
      <c r="M5491">
        <f>YEAR(Table1[[#This Row],[order_date]])</f>
        <v>2024</v>
      </c>
      <c r="N5491">
        <f>MONTH(Table1[[#This Row],[order_date]])</f>
        <v>1</v>
      </c>
      <c r="O5491" s="3">
        <f>Table1[[#This Row],[sales]]-Table1[[#This Row],[profit]]</f>
        <v>158.20000000000002</v>
      </c>
      <c r="P5491" s="3">
        <f>Table1[[#This Row],[sales]]*Table1[[#This Row],[quantity]]</f>
        <v>1808.3700000000001</v>
      </c>
      <c r="Q5491" s="9">
        <f>Table1[[#This Row],[delivery_date]]-Table1[[#This Row],[order_date]]</f>
        <v>5</v>
      </c>
    </row>
    <row r="5492" spans="1:17" x14ac:dyDescent="0.35">
      <c r="A5492" t="s">
        <v>5523</v>
      </c>
      <c r="B5492" t="s">
        <v>41</v>
      </c>
      <c r="C5492" t="s">
        <v>20</v>
      </c>
      <c r="D5492" s="2">
        <v>301.2</v>
      </c>
      <c r="E5492">
        <v>0.23</v>
      </c>
      <c r="F5492">
        <v>4</v>
      </c>
      <c r="G5492" s="1">
        <v>45239</v>
      </c>
      <c r="H5492" s="1">
        <v>45242</v>
      </c>
      <c r="I5492" t="s">
        <v>21</v>
      </c>
      <c r="J5492" t="s">
        <v>22</v>
      </c>
      <c r="K5492" s="2">
        <v>67.72</v>
      </c>
      <c r="L5492" t="s">
        <v>23</v>
      </c>
      <c r="M5492">
        <f>YEAR(Table1[[#This Row],[order_date]])</f>
        <v>2023</v>
      </c>
      <c r="N5492">
        <f>MONTH(Table1[[#This Row],[order_date]])</f>
        <v>11</v>
      </c>
      <c r="O5492" s="3">
        <f>Table1[[#This Row],[sales]]-Table1[[#This Row],[profit]]</f>
        <v>233.48</v>
      </c>
      <c r="P5492" s="3">
        <f>Table1[[#This Row],[sales]]*Table1[[#This Row],[quantity]]</f>
        <v>1204.8</v>
      </c>
      <c r="Q5492" s="9">
        <f>Table1[[#This Row],[delivery_date]]-Table1[[#This Row],[order_date]]</f>
        <v>3</v>
      </c>
    </row>
    <row r="5493" spans="1:17" x14ac:dyDescent="0.35">
      <c r="A5493" t="s">
        <v>5524</v>
      </c>
      <c r="B5493" t="s">
        <v>13</v>
      </c>
      <c r="C5493" t="s">
        <v>36</v>
      </c>
      <c r="D5493" s="2">
        <v>3435.36</v>
      </c>
      <c r="E5493">
        <v>0.37</v>
      </c>
      <c r="F5493">
        <v>1</v>
      </c>
      <c r="G5493" s="1">
        <v>45091</v>
      </c>
      <c r="H5493" s="1">
        <v>45097</v>
      </c>
      <c r="I5493" t="s">
        <v>21</v>
      </c>
      <c r="J5493" t="s">
        <v>22</v>
      </c>
      <c r="K5493" s="2">
        <v>631.58000000000004</v>
      </c>
      <c r="L5493" t="s">
        <v>48</v>
      </c>
      <c r="M5493">
        <f>YEAR(Table1[[#This Row],[order_date]])</f>
        <v>2023</v>
      </c>
      <c r="N5493">
        <f>MONTH(Table1[[#This Row],[order_date]])</f>
        <v>6</v>
      </c>
      <c r="O5493" s="3">
        <f>Table1[[#This Row],[sales]]-Table1[[#This Row],[profit]]</f>
        <v>2803.78</v>
      </c>
      <c r="P5493" s="3">
        <f>Table1[[#This Row],[sales]]*Table1[[#This Row],[quantity]]</f>
        <v>3435.36</v>
      </c>
      <c r="Q5493" s="9">
        <f>Table1[[#This Row],[delivery_date]]-Table1[[#This Row],[order_date]]</f>
        <v>6</v>
      </c>
    </row>
    <row r="5494" spans="1:17" x14ac:dyDescent="0.35">
      <c r="A5494" t="s">
        <v>5525</v>
      </c>
      <c r="B5494" t="s">
        <v>25</v>
      </c>
      <c r="C5494" t="s">
        <v>20</v>
      </c>
      <c r="D5494" s="2">
        <v>3440.8</v>
      </c>
      <c r="E5494">
        <v>0.11</v>
      </c>
      <c r="F5494">
        <v>9</v>
      </c>
      <c r="G5494" s="1">
        <v>45449</v>
      </c>
      <c r="H5494" s="1">
        <v>45455</v>
      </c>
      <c r="I5494" t="s">
        <v>15</v>
      </c>
      <c r="J5494" t="s">
        <v>27</v>
      </c>
      <c r="K5494" s="2">
        <v>967.12</v>
      </c>
      <c r="L5494" t="s">
        <v>34</v>
      </c>
      <c r="M5494">
        <f>YEAR(Table1[[#This Row],[order_date]])</f>
        <v>2024</v>
      </c>
      <c r="N5494">
        <f>MONTH(Table1[[#This Row],[order_date]])</f>
        <v>6</v>
      </c>
      <c r="O5494" s="3">
        <f>Table1[[#This Row],[sales]]-Table1[[#This Row],[profit]]</f>
        <v>2473.6800000000003</v>
      </c>
      <c r="P5494" s="3">
        <f>Table1[[#This Row],[sales]]*Table1[[#This Row],[quantity]]</f>
        <v>30967.200000000001</v>
      </c>
      <c r="Q5494" s="9">
        <f>Table1[[#This Row],[delivery_date]]-Table1[[#This Row],[order_date]]</f>
        <v>6</v>
      </c>
    </row>
    <row r="5495" spans="1:17" x14ac:dyDescent="0.35">
      <c r="A5495" t="s">
        <v>5526</v>
      </c>
      <c r="B5495" t="s">
        <v>13</v>
      </c>
      <c r="C5495" t="s">
        <v>26</v>
      </c>
      <c r="D5495" s="2">
        <v>1718.13</v>
      </c>
      <c r="E5495">
        <v>0.34</v>
      </c>
      <c r="F5495">
        <v>8</v>
      </c>
      <c r="G5495" s="1">
        <v>45444</v>
      </c>
      <c r="H5495" s="1">
        <v>45449</v>
      </c>
      <c r="I5495" t="s">
        <v>21</v>
      </c>
      <c r="J5495" t="s">
        <v>22</v>
      </c>
      <c r="K5495" s="2">
        <v>234.82</v>
      </c>
      <c r="L5495" t="s">
        <v>39</v>
      </c>
      <c r="M5495">
        <f>YEAR(Table1[[#This Row],[order_date]])</f>
        <v>2024</v>
      </c>
      <c r="N5495">
        <f>MONTH(Table1[[#This Row],[order_date]])</f>
        <v>6</v>
      </c>
      <c r="O5495" s="3">
        <f>Table1[[#This Row],[sales]]-Table1[[#This Row],[profit]]</f>
        <v>1483.3100000000002</v>
      </c>
      <c r="P5495" s="3">
        <f>Table1[[#This Row],[sales]]*Table1[[#This Row],[quantity]]</f>
        <v>13745.04</v>
      </c>
      <c r="Q5495" s="9">
        <f>Table1[[#This Row],[delivery_date]]-Table1[[#This Row],[order_date]]</f>
        <v>5</v>
      </c>
    </row>
    <row r="5496" spans="1:17" x14ac:dyDescent="0.35">
      <c r="A5496" t="s">
        <v>5527</v>
      </c>
      <c r="B5496" t="s">
        <v>13</v>
      </c>
      <c r="C5496" t="s">
        <v>20</v>
      </c>
      <c r="D5496" s="2">
        <v>4438.7700000000004</v>
      </c>
      <c r="E5496">
        <v>0.24</v>
      </c>
      <c r="F5496">
        <v>2</v>
      </c>
      <c r="G5496" s="1">
        <v>45613</v>
      </c>
      <c r="H5496" s="1">
        <v>45616</v>
      </c>
      <c r="I5496" t="s">
        <v>15</v>
      </c>
      <c r="J5496" t="s">
        <v>27</v>
      </c>
      <c r="K5496" s="2">
        <v>510.52</v>
      </c>
      <c r="L5496" t="s">
        <v>39</v>
      </c>
      <c r="M5496">
        <f>YEAR(Table1[[#This Row],[order_date]])</f>
        <v>2024</v>
      </c>
      <c r="N5496">
        <f>MONTH(Table1[[#This Row],[order_date]])</f>
        <v>11</v>
      </c>
      <c r="O5496" s="3">
        <f>Table1[[#This Row],[sales]]-Table1[[#This Row],[profit]]</f>
        <v>3928.2500000000005</v>
      </c>
      <c r="P5496" s="3">
        <f>Table1[[#This Row],[sales]]*Table1[[#This Row],[quantity]]</f>
        <v>8877.5400000000009</v>
      </c>
      <c r="Q5496" s="9">
        <f>Table1[[#This Row],[delivery_date]]-Table1[[#This Row],[order_date]]</f>
        <v>3</v>
      </c>
    </row>
    <row r="5497" spans="1:17" x14ac:dyDescent="0.35">
      <c r="A5497" t="s">
        <v>5528</v>
      </c>
      <c r="B5497" t="s">
        <v>25</v>
      </c>
      <c r="C5497" t="s">
        <v>33</v>
      </c>
      <c r="D5497" s="2">
        <v>1403.95</v>
      </c>
      <c r="E5497">
        <v>0.22</v>
      </c>
      <c r="F5497">
        <v>4</v>
      </c>
      <c r="G5497" s="1">
        <v>45029</v>
      </c>
      <c r="H5497" s="1">
        <v>45033</v>
      </c>
      <c r="I5497" t="s">
        <v>31</v>
      </c>
      <c r="J5497" t="s">
        <v>27</v>
      </c>
      <c r="K5497" s="2">
        <v>300.33</v>
      </c>
      <c r="L5497" t="s">
        <v>34</v>
      </c>
      <c r="M5497">
        <f>YEAR(Table1[[#This Row],[order_date]])</f>
        <v>2023</v>
      </c>
      <c r="N5497">
        <f>MONTH(Table1[[#This Row],[order_date]])</f>
        <v>4</v>
      </c>
      <c r="O5497" s="3">
        <f>Table1[[#This Row],[sales]]-Table1[[#This Row],[profit]]</f>
        <v>1103.6200000000001</v>
      </c>
      <c r="P5497" s="3">
        <f>Table1[[#This Row],[sales]]*Table1[[#This Row],[quantity]]</f>
        <v>5615.8</v>
      </c>
      <c r="Q5497" s="9">
        <f>Table1[[#This Row],[delivery_date]]-Table1[[#This Row],[order_date]]</f>
        <v>4</v>
      </c>
    </row>
    <row r="5498" spans="1:17" x14ac:dyDescent="0.35">
      <c r="A5498" t="s">
        <v>5529</v>
      </c>
      <c r="B5498" t="s">
        <v>25</v>
      </c>
      <c r="C5498" t="s">
        <v>20</v>
      </c>
      <c r="D5498" s="2">
        <v>2039.35</v>
      </c>
      <c r="E5498">
        <v>0.32</v>
      </c>
      <c r="F5498">
        <v>3</v>
      </c>
      <c r="G5498" s="1">
        <v>45581</v>
      </c>
      <c r="H5498" s="1">
        <v>45583</v>
      </c>
      <c r="I5498" t="s">
        <v>31</v>
      </c>
      <c r="J5498" t="s">
        <v>22</v>
      </c>
      <c r="K5498" s="2">
        <v>184.86</v>
      </c>
      <c r="L5498" t="s">
        <v>34</v>
      </c>
      <c r="M5498">
        <f>YEAR(Table1[[#This Row],[order_date]])</f>
        <v>2024</v>
      </c>
      <c r="N5498">
        <f>MONTH(Table1[[#This Row],[order_date]])</f>
        <v>10</v>
      </c>
      <c r="O5498" s="3">
        <f>Table1[[#This Row],[sales]]-Table1[[#This Row],[profit]]</f>
        <v>1854.4899999999998</v>
      </c>
      <c r="P5498" s="3">
        <f>Table1[[#This Row],[sales]]*Table1[[#This Row],[quantity]]</f>
        <v>6118.0499999999993</v>
      </c>
      <c r="Q5498" s="9">
        <f>Table1[[#This Row],[delivery_date]]-Table1[[#This Row],[order_date]]</f>
        <v>2</v>
      </c>
    </row>
    <row r="5499" spans="1:17" x14ac:dyDescent="0.35">
      <c r="A5499" t="s">
        <v>5530</v>
      </c>
      <c r="B5499" t="s">
        <v>19</v>
      </c>
      <c r="C5499" t="s">
        <v>14</v>
      </c>
      <c r="D5499" s="2">
        <v>3683.74</v>
      </c>
      <c r="E5499">
        <v>0.23</v>
      </c>
      <c r="F5499">
        <v>3</v>
      </c>
      <c r="G5499" s="1">
        <v>45422</v>
      </c>
      <c r="H5499" s="1">
        <v>45426</v>
      </c>
      <c r="I5499" t="s">
        <v>21</v>
      </c>
      <c r="J5499" t="s">
        <v>27</v>
      </c>
      <c r="K5499" s="2">
        <v>715.78</v>
      </c>
      <c r="L5499" t="s">
        <v>48</v>
      </c>
      <c r="M5499">
        <f>YEAR(Table1[[#This Row],[order_date]])</f>
        <v>2024</v>
      </c>
      <c r="N5499">
        <f>MONTH(Table1[[#This Row],[order_date]])</f>
        <v>5</v>
      </c>
      <c r="O5499" s="3">
        <f>Table1[[#This Row],[sales]]-Table1[[#This Row],[profit]]</f>
        <v>2967.96</v>
      </c>
      <c r="P5499" s="3">
        <f>Table1[[#This Row],[sales]]*Table1[[#This Row],[quantity]]</f>
        <v>11051.22</v>
      </c>
      <c r="Q5499" s="9">
        <f>Table1[[#This Row],[delivery_date]]-Table1[[#This Row],[order_date]]</f>
        <v>4</v>
      </c>
    </row>
    <row r="5500" spans="1:17" x14ac:dyDescent="0.35">
      <c r="A5500" t="s">
        <v>5531</v>
      </c>
      <c r="B5500" t="s">
        <v>19</v>
      </c>
      <c r="C5500" t="s">
        <v>26</v>
      </c>
      <c r="D5500" s="2">
        <v>3743.48</v>
      </c>
      <c r="E5500">
        <v>0.41</v>
      </c>
      <c r="F5500">
        <v>6</v>
      </c>
      <c r="G5500" s="1">
        <v>45622</v>
      </c>
      <c r="H5500" s="1">
        <v>45625</v>
      </c>
      <c r="I5500" t="s">
        <v>15</v>
      </c>
      <c r="J5500" t="s">
        <v>22</v>
      </c>
      <c r="K5500" s="2">
        <v>489.73</v>
      </c>
      <c r="L5500" t="s">
        <v>34</v>
      </c>
      <c r="M5500">
        <f>YEAR(Table1[[#This Row],[order_date]])</f>
        <v>2024</v>
      </c>
      <c r="N5500">
        <f>MONTH(Table1[[#This Row],[order_date]])</f>
        <v>11</v>
      </c>
      <c r="O5500" s="3">
        <f>Table1[[#This Row],[sales]]-Table1[[#This Row],[profit]]</f>
        <v>3253.75</v>
      </c>
      <c r="P5500" s="3">
        <f>Table1[[#This Row],[sales]]*Table1[[#This Row],[quantity]]</f>
        <v>22460.880000000001</v>
      </c>
      <c r="Q5500" s="9">
        <f>Table1[[#This Row],[delivery_date]]-Table1[[#This Row],[order_date]]</f>
        <v>3</v>
      </c>
    </row>
    <row r="5501" spans="1:17" x14ac:dyDescent="0.35">
      <c r="A5501" t="s">
        <v>5532</v>
      </c>
      <c r="B5501" t="s">
        <v>19</v>
      </c>
      <c r="C5501" t="s">
        <v>20</v>
      </c>
      <c r="D5501" s="2">
        <v>4319.71</v>
      </c>
      <c r="E5501">
        <v>0.47</v>
      </c>
      <c r="F5501">
        <v>7</v>
      </c>
      <c r="G5501" s="1">
        <v>45268</v>
      </c>
      <c r="H5501" s="1">
        <v>45274</v>
      </c>
      <c r="I5501" t="s">
        <v>15</v>
      </c>
      <c r="J5501" t="s">
        <v>27</v>
      </c>
      <c r="K5501" s="2">
        <v>364.28</v>
      </c>
      <c r="L5501" t="s">
        <v>17</v>
      </c>
      <c r="M5501">
        <f>YEAR(Table1[[#This Row],[order_date]])</f>
        <v>2023</v>
      </c>
      <c r="N5501">
        <f>MONTH(Table1[[#This Row],[order_date]])</f>
        <v>12</v>
      </c>
      <c r="O5501" s="3">
        <f>Table1[[#This Row],[sales]]-Table1[[#This Row],[profit]]</f>
        <v>3955.4300000000003</v>
      </c>
      <c r="P5501" s="3">
        <f>Table1[[#This Row],[sales]]*Table1[[#This Row],[quantity]]</f>
        <v>30237.97</v>
      </c>
      <c r="Q5501" s="9">
        <f>Table1[[#This Row],[delivery_date]]-Table1[[#This Row],[order_date]]</f>
        <v>6</v>
      </c>
    </row>
    <row r="5502" spans="1:17" x14ac:dyDescent="0.35">
      <c r="A5502" t="s">
        <v>5533</v>
      </c>
      <c r="B5502" t="s">
        <v>13</v>
      </c>
      <c r="C5502" t="s">
        <v>26</v>
      </c>
      <c r="D5502" s="2">
        <v>242.39</v>
      </c>
      <c r="E5502">
        <v>0.28999999999999998</v>
      </c>
      <c r="F5502">
        <v>8</v>
      </c>
      <c r="G5502" s="1">
        <v>45085</v>
      </c>
      <c r="H5502" s="1">
        <v>45091</v>
      </c>
      <c r="I5502" t="s">
        <v>21</v>
      </c>
      <c r="J5502" t="s">
        <v>16</v>
      </c>
      <c r="K5502" s="2">
        <v>31.3</v>
      </c>
      <c r="L5502" t="s">
        <v>48</v>
      </c>
      <c r="M5502">
        <f>YEAR(Table1[[#This Row],[order_date]])</f>
        <v>2023</v>
      </c>
      <c r="N5502">
        <f>MONTH(Table1[[#This Row],[order_date]])</f>
        <v>6</v>
      </c>
      <c r="O5502" s="3">
        <f>Table1[[#This Row],[sales]]-Table1[[#This Row],[profit]]</f>
        <v>211.08999999999997</v>
      </c>
      <c r="P5502" s="3">
        <f>Table1[[#This Row],[sales]]*Table1[[#This Row],[quantity]]</f>
        <v>1939.12</v>
      </c>
      <c r="Q5502" s="9">
        <f>Table1[[#This Row],[delivery_date]]-Table1[[#This Row],[order_date]]</f>
        <v>6</v>
      </c>
    </row>
    <row r="5503" spans="1:17" x14ac:dyDescent="0.35">
      <c r="A5503" t="s">
        <v>5534</v>
      </c>
      <c r="B5503" t="s">
        <v>13</v>
      </c>
      <c r="C5503" t="s">
        <v>33</v>
      </c>
      <c r="D5503" s="2">
        <v>1000.42</v>
      </c>
      <c r="E5503">
        <v>0.15</v>
      </c>
      <c r="F5503">
        <v>7</v>
      </c>
      <c r="G5503" s="1">
        <v>45072</v>
      </c>
      <c r="H5503" s="1">
        <v>45078</v>
      </c>
      <c r="I5503" t="s">
        <v>15</v>
      </c>
      <c r="J5503" t="s">
        <v>27</v>
      </c>
      <c r="K5503" s="2">
        <v>100.68</v>
      </c>
      <c r="L5503" t="s">
        <v>48</v>
      </c>
      <c r="M5503">
        <f>YEAR(Table1[[#This Row],[order_date]])</f>
        <v>2023</v>
      </c>
      <c r="N5503">
        <f>MONTH(Table1[[#This Row],[order_date]])</f>
        <v>5</v>
      </c>
      <c r="O5503" s="3">
        <f>Table1[[#This Row],[sales]]-Table1[[#This Row],[profit]]</f>
        <v>899.74</v>
      </c>
      <c r="P5503" s="3">
        <f>Table1[[#This Row],[sales]]*Table1[[#This Row],[quantity]]</f>
        <v>7002.94</v>
      </c>
      <c r="Q5503" s="9">
        <f>Table1[[#This Row],[delivery_date]]-Table1[[#This Row],[order_date]]</f>
        <v>6</v>
      </c>
    </row>
    <row r="5504" spans="1:17" x14ac:dyDescent="0.35">
      <c r="A5504" t="s">
        <v>5535</v>
      </c>
      <c r="B5504" t="s">
        <v>19</v>
      </c>
      <c r="C5504" t="s">
        <v>14</v>
      </c>
      <c r="D5504" s="2">
        <v>3238.8</v>
      </c>
      <c r="E5504">
        <v>0.39</v>
      </c>
      <c r="F5504">
        <v>9</v>
      </c>
      <c r="G5504" s="1">
        <v>45112</v>
      </c>
      <c r="H5504" s="1">
        <v>45117</v>
      </c>
      <c r="I5504" t="s">
        <v>31</v>
      </c>
      <c r="J5504" t="s">
        <v>22</v>
      </c>
      <c r="K5504" s="2">
        <v>671.64</v>
      </c>
      <c r="L5504" t="s">
        <v>39</v>
      </c>
      <c r="M5504">
        <f>YEAR(Table1[[#This Row],[order_date]])</f>
        <v>2023</v>
      </c>
      <c r="N5504">
        <f>MONTH(Table1[[#This Row],[order_date]])</f>
        <v>7</v>
      </c>
      <c r="O5504" s="3">
        <f>Table1[[#This Row],[sales]]-Table1[[#This Row],[profit]]</f>
        <v>2567.1600000000003</v>
      </c>
      <c r="P5504" s="3">
        <f>Table1[[#This Row],[sales]]*Table1[[#This Row],[quantity]]</f>
        <v>29149.200000000001</v>
      </c>
      <c r="Q5504" s="9">
        <f>Table1[[#This Row],[delivery_date]]-Table1[[#This Row],[order_date]]</f>
        <v>5</v>
      </c>
    </row>
    <row r="5505" spans="1:17" x14ac:dyDescent="0.35">
      <c r="A5505" t="s">
        <v>5536</v>
      </c>
      <c r="B5505" t="s">
        <v>13</v>
      </c>
      <c r="C5505" t="s">
        <v>36</v>
      </c>
      <c r="D5505" s="2">
        <v>1757.18</v>
      </c>
      <c r="E5505">
        <v>0.09</v>
      </c>
      <c r="F5505">
        <v>2</v>
      </c>
      <c r="G5505" s="1">
        <v>45636</v>
      </c>
      <c r="H5505" s="1">
        <v>45639</v>
      </c>
      <c r="I5505" t="s">
        <v>15</v>
      </c>
      <c r="J5505" t="s">
        <v>16</v>
      </c>
      <c r="K5505" s="2">
        <v>110.58</v>
      </c>
      <c r="L5505" t="s">
        <v>28</v>
      </c>
      <c r="M5505">
        <f>YEAR(Table1[[#This Row],[order_date]])</f>
        <v>2024</v>
      </c>
      <c r="N5505">
        <f>MONTH(Table1[[#This Row],[order_date]])</f>
        <v>12</v>
      </c>
      <c r="O5505" s="3">
        <f>Table1[[#This Row],[sales]]-Table1[[#This Row],[profit]]</f>
        <v>1646.6000000000001</v>
      </c>
      <c r="P5505" s="3">
        <f>Table1[[#This Row],[sales]]*Table1[[#This Row],[quantity]]</f>
        <v>3514.36</v>
      </c>
      <c r="Q5505" s="9">
        <f>Table1[[#This Row],[delivery_date]]-Table1[[#This Row],[order_date]]</f>
        <v>3</v>
      </c>
    </row>
    <row r="5506" spans="1:17" x14ac:dyDescent="0.35">
      <c r="A5506" t="s">
        <v>5537</v>
      </c>
      <c r="B5506" t="s">
        <v>13</v>
      </c>
      <c r="C5506" t="s">
        <v>20</v>
      </c>
      <c r="D5506" s="2">
        <v>313.45</v>
      </c>
      <c r="E5506">
        <v>0.05</v>
      </c>
      <c r="F5506">
        <v>4</v>
      </c>
      <c r="G5506" s="1">
        <v>45127</v>
      </c>
      <c r="H5506" s="1">
        <v>45132</v>
      </c>
      <c r="I5506" t="s">
        <v>31</v>
      </c>
      <c r="J5506" t="s">
        <v>22</v>
      </c>
      <c r="K5506" s="2">
        <v>79.8</v>
      </c>
      <c r="L5506" t="s">
        <v>17</v>
      </c>
      <c r="M5506">
        <f>YEAR(Table1[[#This Row],[order_date]])</f>
        <v>2023</v>
      </c>
      <c r="N5506">
        <f>MONTH(Table1[[#This Row],[order_date]])</f>
        <v>7</v>
      </c>
      <c r="O5506" s="3">
        <f>Table1[[#This Row],[sales]]-Table1[[#This Row],[profit]]</f>
        <v>233.64999999999998</v>
      </c>
      <c r="P5506" s="3">
        <f>Table1[[#This Row],[sales]]*Table1[[#This Row],[quantity]]</f>
        <v>1253.8</v>
      </c>
      <c r="Q5506" s="9">
        <f>Table1[[#This Row],[delivery_date]]-Table1[[#This Row],[order_date]]</f>
        <v>5</v>
      </c>
    </row>
    <row r="5507" spans="1:17" x14ac:dyDescent="0.35">
      <c r="A5507" t="s">
        <v>5538</v>
      </c>
      <c r="B5507" t="s">
        <v>25</v>
      </c>
      <c r="C5507" t="s">
        <v>33</v>
      </c>
      <c r="D5507" s="2">
        <v>2973.69</v>
      </c>
      <c r="E5507">
        <v>0.26</v>
      </c>
      <c r="F5507">
        <v>2</v>
      </c>
      <c r="G5507" s="1">
        <v>44956</v>
      </c>
      <c r="H5507" s="1">
        <v>44962</v>
      </c>
      <c r="I5507" t="s">
        <v>15</v>
      </c>
      <c r="J5507" t="s">
        <v>27</v>
      </c>
      <c r="K5507" s="2">
        <v>583.02</v>
      </c>
      <c r="L5507" t="s">
        <v>28</v>
      </c>
      <c r="M5507">
        <f>YEAR(Table1[[#This Row],[order_date]])</f>
        <v>2023</v>
      </c>
      <c r="N5507">
        <f>MONTH(Table1[[#This Row],[order_date]])</f>
        <v>1</v>
      </c>
      <c r="O5507" s="3">
        <f>Table1[[#This Row],[sales]]-Table1[[#This Row],[profit]]</f>
        <v>2390.67</v>
      </c>
      <c r="P5507" s="3">
        <f>Table1[[#This Row],[sales]]*Table1[[#This Row],[quantity]]</f>
        <v>5947.38</v>
      </c>
      <c r="Q5507" s="9">
        <f>Table1[[#This Row],[delivery_date]]-Table1[[#This Row],[order_date]]</f>
        <v>6</v>
      </c>
    </row>
    <row r="5508" spans="1:17" x14ac:dyDescent="0.35">
      <c r="A5508" t="s">
        <v>5539</v>
      </c>
      <c r="B5508" t="s">
        <v>25</v>
      </c>
      <c r="C5508" t="s">
        <v>26</v>
      </c>
      <c r="D5508" s="2">
        <v>2026.06</v>
      </c>
      <c r="E5508">
        <v>0.32</v>
      </c>
      <c r="F5508">
        <v>3</v>
      </c>
      <c r="G5508" s="1">
        <v>45089</v>
      </c>
      <c r="H5508" s="1">
        <v>45090</v>
      </c>
      <c r="I5508" t="s">
        <v>31</v>
      </c>
      <c r="J5508" t="s">
        <v>27</v>
      </c>
      <c r="K5508" s="2">
        <v>535.41999999999996</v>
      </c>
      <c r="L5508" t="s">
        <v>23</v>
      </c>
      <c r="M5508">
        <f>YEAR(Table1[[#This Row],[order_date]])</f>
        <v>2023</v>
      </c>
      <c r="N5508">
        <f>MONTH(Table1[[#This Row],[order_date]])</f>
        <v>6</v>
      </c>
      <c r="O5508" s="3">
        <f>Table1[[#This Row],[sales]]-Table1[[#This Row],[profit]]</f>
        <v>1490.6399999999999</v>
      </c>
      <c r="P5508" s="3">
        <f>Table1[[#This Row],[sales]]*Table1[[#This Row],[quantity]]</f>
        <v>6078.18</v>
      </c>
      <c r="Q5508" s="9">
        <f>Table1[[#This Row],[delivery_date]]-Table1[[#This Row],[order_date]]</f>
        <v>1</v>
      </c>
    </row>
    <row r="5509" spans="1:17" x14ac:dyDescent="0.35">
      <c r="A5509" t="s">
        <v>5540</v>
      </c>
      <c r="B5509" t="s">
        <v>13</v>
      </c>
      <c r="C5509" t="s">
        <v>26</v>
      </c>
      <c r="D5509" s="2">
        <v>1884.06</v>
      </c>
      <c r="E5509">
        <v>0.42</v>
      </c>
      <c r="F5509">
        <v>1</v>
      </c>
      <c r="G5509" s="1">
        <v>45455</v>
      </c>
      <c r="H5509" s="1">
        <v>45456</v>
      </c>
      <c r="I5509" t="s">
        <v>21</v>
      </c>
      <c r="J5509" t="s">
        <v>22</v>
      </c>
      <c r="K5509" s="2">
        <v>169.69</v>
      </c>
      <c r="L5509" t="s">
        <v>23</v>
      </c>
      <c r="M5509">
        <f>YEAR(Table1[[#This Row],[order_date]])</f>
        <v>2024</v>
      </c>
      <c r="N5509">
        <f>MONTH(Table1[[#This Row],[order_date]])</f>
        <v>6</v>
      </c>
      <c r="O5509" s="3">
        <f>Table1[[#This Row],[sales]]-Table1[[#This Row],[profit]]</f>
        <v>1714.37</v>
      </c>
      <c r="P5509" s="3">
        <f>Table1[[#This Row],[sales]]*Table1[[#This Row],[quantity]]</f>
        <v>1884.06</v>
      </c>
      <c r="Q5509" s="9">
        <f>Table1[[#This Row],[delivery_date]]-Table1[[#This Row],[order_date]]</f>
        <v>1</v>
      </c>
    </row>
    <row r="5510" spans="1:17" x14ac:dyDescent="0.35">
      <c r="A5510" t="s">
        <v>5541</v>
      </c>
      <c r="B5510" t="s">
        <v>19</v>
      </c>
      <c r="C5510" t="s">
        <v>33</v>
      </c>
      <c r="D5510" s="2">
        <v>1395.38</v>
      </c>
      <c r="E5510">
        <v>0.48</v>
      </c>
      <c r="F5510">
        <v>8</v>
      </c>
      <c r="G5510" s="1">
        <v>45151</v>
      </c>
      <c r="H5510" s="1">
        <v>45154</v>
      </c>
      <c r="I5510" t="s">
        <v>31</v>
      </c>
      <c r="J5510" t="s">
        <v>22</v>
      </c>
      <c r="K5510" s="2">
        <v>234.5</v>
      </c>
      <c r="L5510" t="s">
        <v>48</v>
      </c>
      <c r="M5510">
        <f>YEAR(Table1[[#This Row],[order_date]])</f>
        <v>2023</v>
      </c>
      <c r="N5510">
        <f>MONTH(Table1[[#This Row],[order_date]])</f>
        <v>8</v>
      </c>
      <c r="O5510" s="3">
        <f>Table1[[#This Row],[sales]]-Table1[[#This Row],[profit]]</f>
        <v>1160.8800000000001</v>
      </c>
      <c r="P5510" s="3">
        <f>Table1[[#This Row],[sales]]*Table1[[#This Row],[quantity]]</f>
        <v>11163.04</v>
      </c>
      <c r="Q5510" s="9">
        <f>Table1[[#This Row],[delivery_date]]-Table1[[#This Row],[order_date]]</f>
        <v>3</v>
      </c>
    </row>
    <row r="5511" spans="1:17" x14ac:dyDescent="0.35">
      <c r="A5511" t="s">
        <v>5542</v>
      </c>
      <c r="B5511" t="s">
        <v>41</v>
      </c>
      <c r="C5511" t="s">
        <v>20</v>
      </c>
      <c r="D5511" s="2">
        <v>129.38999999999999</v>
      </c>
      <c r="E5511">
        <v>0.44</v>
      </c>
      <c r="F5511">
        <v>5</v>
      </c>
      <c r="G5511" s="1">
        <v>45250</v>
      </c>
      <c r="H5511" s="1">
        <v>45251</v>
      </c>
      <c r="I5511" t="s">
        <v>31</v>
      </c>
      <c r="J5511" t="s">
        <v>16</v>
      </c>
      <c r="K5511" s="2">
        <v>28.08</v>
      </c>
      <c r="L5511" t="s">
        <v>17</v>
      </c>
      <c r="M5511">
        <f>YEAR(Table1[[#This Row],[order_date]])</f>
        <v>2023</v>
      </c>
      <c r="N5511">
        <f>MONTH(Table1[[#This Row],[order_date]])</f>
        <v>11</v>
      </c>
      <c r="O5511" s="3">
        <f>Table1[[#This Row],[sales]]-Table1[[#This Row],[profit]]</f>
        <v>101.30999999999999</v>
      </c>
      <c r="P5511" s="3">
        <f>Table1[[#This Row],[sales]]*Table1[[#This Row],[quantity]]</f>
        <v>646.94999999999993</v>
      </c>
      <c r="Q5511" s="9">
        <f>Table1[[#This Row],[delivery_date]]-Table1[[#This Row],[order_date]]</f>
        <v>1</v>
      </c>
    </row>
    <row r="5512" spans="1:17" x14ac:dyDescent="0.35">
      <c r="A5512" t="s">
        <v>5543</v>
      </c>
      <c r="B5512" t="s">
        <v>19</v>
      </c>
      <c r="C5512" t="s">
        <v>36</v>
      </c>
      <c r="D5512" s="2">
        <v>993.56</v>
      </c>
      <c r="E5512">
        <v>0.49</v>
      </c>
      <c r="F5512">
        <v>5</v>
      </c>
      <c r="G5512" s="1">
        <v>45405</v>
      </c>
      <c r="H5512" s="1">
        <v>45408</v>
      </c>
      <c r="I5512" t="s">
        <v>31</v>
      </c>
      <c r="J5512" t="s">
        <v>16</v>
      </c>
      <c r="K5512" s="2">
        <v>85.9</v>
      </c>
      <c r="L5512" t="s">
        <v>39</v>
      </c>
      <c r="M5512">
        <f>YEAR(Table1[[#This Row],[order_date]])</f>
        <v>2024</v>
      </c>
      <c r="N5512">
        <f>MONTH(Table1[[#This Row],[order_date]])</f>
        <v>4</v>
      </c>
      <c r="O5512" s="3">
        <f>Table1[[#This Row],[sales]]-Table1[[#This Row],[profit]]</f>
        <v>907.66</v>
      </c>
      <c r="P5512" s="3">
        <f>Table1[[#This Row],[sales]]*Table1[[#This Row],[quantity]]</f>
        <v>4967.7999999999993</v>
      </c>
      <c r="Q5512" s="9">
        <f>Table1[[#This Row],[delivery_date]]-Table1[[#This Row],[order_date]]</f>
        <v>3</v>
      </c>
    </row>
    <row r="5513" spans="1:17" x14ac:dyDescent="0.35">
      <c r="A5513" t="s">
        <v>5544</v>
      </c>
      <c r="B5513" t="s">
        <v>41</v>
      </c>
      <c r="C5513" t="s">
        <v>20</v>
      </c>
      <c r="D5513" s="2">
        <v>2423.75</v>
      </c>
      <c r="E5513">
        <v>0.24</v>
      </c>
      <c r="F5513">
        <v>8</v>
      </c>
      <c r="G5513" s="1">
        <v>45432</v>
      </c>
      <c r="H5513" s="1">
        <v>45438</v>
      </c>
      <c r="I5513" t="s">
        <v>21</v>
      </c>
      <c r="J5513" t="s">
        <v>16</v>
      </c>
      <c r="K5513" s="2">
        <v>129.63999999999999</v>
      </c>
      <c r="L5513" t="s">
        <v>28</v>
      </c>
      <c r="M5513">
        <f>YEAR(Table1[[#This Row],[order_date]])</f>
        <v>2024</v>
      </c>
      <c r="N5513">
        <f>MONTH(Table1[[#This Row],[order_date]])</f>
        <v>5</v>
      </c>
      <c r="O5513" s="3">
        <f>Table1[[#This Row],[sales]]-Table1[[#This Row],[profit]]</f>
        <v>2294.11</v>
      </c>
      <c r="P5513" s="3">
        <f>Table1[[#This Row],[sales]]*Table1[[#This Row],[quantity]]</f>
        <v>19390</v>
      </c>
      <c r="Q5513" s="9">
        <f>Table1[[#This Row],[delivery_date]]-Table1[[#This Row],[order_date]]</f>
        <v>6</v>
      </c>
    </row>
    <row r="5514" spans="1:17" x14ac:dyDescent="0.35">
      <c r="A5514" t="s">
        <v>5545</v>
      </c>
      <c r="B5514" t="s">
        <v>19</v>
      </c>
      <c r="C5514" t="s">
        <v>14</v>
      </c>
      <c r="D5514" s="2">
        <v>1451.11</v>
      </c>
      <c r="E5514">
        <v>0.16</v>
      </c>
      <c r="F5514">
        <v>9</v>
      </c>
      <c r="G5514" s="1">
        <v>45170</v>
      </c>
      <c r="H5514" s="1">
        <v>45171</v>
      </c>
      <c r="I5514" t="s">
        <v>21</v>
      </c>
      <c r="J5514" t="s">
        <v>22</v>
      </c>
      <c r="K5514" s="2">
        <v>414.66</v>
      </c>
      <c r="L5514" t="s">
        <v>39</v>
      </c>
      <c r="M5514">
        <f>YEAR(Table1[[#This Row],[order_date]])</f>
        <v>2023</v>
      </c>
      <c r="N5514">
        <f>MONTH(Table1[[#This Row],[order_date]])</f>
        <v>9</v>
      </c>
      <c r="O5514" s="3">
        <f>Table1[[#This Row],[sales]]-Table1[[#This Row],[profit]]</f>
        <v>1036.4499999999998</v>
      </c>
      <c r="P5514" s="3">
        <f>Table1[[#This Row],[sales]]*Table1[[#This Row],[quantity]]</f>
        <v>13059.99</v>
      </c>
      <c r="Q5514" s="9">
        <f>Table1[[#This Row],[delivery_date]]-Table1[[#This Row],[order_date]]</f>
        <v>1</v>
      </c>
    </row>
    <row r="5515" spans="1:17" x14ac:dyDescent="0.35">
      <c r="A5515" t="s">
        <v>5546</v>
      </c>
      <c r="B5515" t="s">
        <v>25</v>
      </c>
      <c r="C5515" t="s">
        <v>20</v>
      </c>
      <c r="D5515" s="2">
        <v>4384.5</v>
      </c>
      <c r="E5515">
        <v>0.23</v>
      </c>
      <c r="F5515">
        <v>9</v>
      </c>
      <c r="G5515" s="1">
        <v>45626</v>
      </c>
      <c r="H5515" s="1">
        <v>45632</v>
      </c>
      <c r="I5515" t="s">
        <v>15</v>
      </c>
      <c r="J5515" t="s">
        <v>22</v>
      </c>
      <c r="K5515" s="2">
        <v>1075.03</v>
      </c>
      <c r="L5515" t="s">
        <v>17</v>
      </c>
      <c r="M5515">
        <f>YEAR(Table1[[#This Row],[order_date]])</f>
        <v>2024</v>
      </c>
      <c r="N5515">
        <f>MONTH(Table1[[#This Row],[order_date]])</f>
        <v>11</v>
      </c>
      <c r="O5515" s="3">
        <f>Table1[[#This Row],[sales]]-Table1[[#This Row],[profit]]</f>
        <v>3309.4700000000003</v>
      </c>
      <c r="P5515" s="3">
        <f>Table1[[#This Row],[sales]]*Table1[[#This Row],[quantity]]</f>
        <v>39460.5</v>
      </c>
      <c r="Q5515" s="9">
        <f>Table1[[#This Row],[delivery_date]]-Table1[[#This Row],[order_date]]</f>
        <v>6</v>
      </c>
    </row>
    <row r="5516" spans="1:17" x14ac:dyDescent="0.35">
      <c r="A5516" t="s">
        <v>5547</v>
      </c>
      <c r="B5516" t="s">
        <v>13</v>
      </c>
      <c r="C5516" t="s">
        <v>14</v>
      </c>
      <c r="D5516" s="2">
        <v>800.7</v>
      </c>
      <c r="E5516">
        <v>0.32</v>
      </c>
      <c r="F5516">
        <v>9</v>
      </c>
      <c r="G5516" s="1">
        <v>45558</v>
      </c>
      <c r="H5516" s="1">
        <v>45560</v>
      </c>
      <c r="I5516" t="s">
        <v>21</v>
      </c>
      <c r="J5516" t="s">
        <v>22</v>
      </c>
      <c r="K5516" s="2">
        <v>196.61</v>
      </c>
      <c r="L5516" t="s">
        <v>34</v>
      </c>
      <c r="M5516">
        <f>YEAR(Table1[[#This Row],[order_date]])</f>
        <v>2024</v>
      </c>
      <c r="N5516">
        <f>MONTH(Table1[[#This Row],[order_date]])</f>
        <v>9</v>
      </c>
      <c r="O5516" s="3">
        <f>Table1[[#This Row],[sales]]-Table1[[#This Row],[profit]]</f>
        <v>604.09</v>
      </c>
      <c r="P5516" s="3">
        <f>Table1[[#This Row],[sales]]*Table1[[#This Row],[quantity]]</f>
        <v>7206.3</v>
      </c>
      <c r="Q5516" s="9">
        <f>Table1[[#This Row],[delivery_date]]-Table1[[#This Row],[order_date]]</f>
        <v>2</v>
      </c>
    </row>
    <row r="5517" spans="1:17" x14ac:dyDescent="0.35">
      <c r="A5517" t="s">
        <v>5548</v>
      </c>
      <c r="B5517" t="s">
        <v>13</v>
      </c>
      <c r="C5517" t="s">
        <v>26</v>
      </c>
      <c r="D5517" s="2">
        <v>4389.17</v>
      </c>
      <c r="E5517">
        <v>0.25</v>
      </c>
      <c r="F5517">
        <v>2</v>
      </c>
      <c r="G5517" s="1">
        <v>45117</v>
      </c>
      <c r="H5517" s="1">
        <v>45121</v>
      </c>
      <c r="I5517" t="s">
        <v>31</v>
      </c>
      <c r="J5517" t="s">
        <v>22</v>
      </c>
      <c r="K5517" s="2">
        <v>1229.54</v>
      </c>
      <c r="L5517" t="s">
        <v>17</v>
      </c>
      <c r="M5517">
        <f>YEAR(Table1[[#This Row],[order_date]])</f>
        <v>2023</v>
      </c>
      <c r="N5517">
        <f>MONTH(Table1[[#This Row],[order_date]])</f>
        <v>7</v>
      </c>
      <c r="O5517" s="3">
        <f>Table1[[#This Row],[sales]]-Table1[[#This Row],[profit]]</f>
        <v>3159.63</v>
      </c>
      <c r="P5517" s="3">
        <f>Table1[[#This Row],[sales]]*Table1[[#This Row],[quantity]]</f>
        <v>8778.34</v>
      </c>
      <c r="Q5517" s="9">
        <f>Table1[[#This Row],[delivery_date]]-Table1[[#This Row],[order_date]]</f>
        <v>4</v>
      </c>
    </row>
    <row r="5518" spans="1:17" x14ac:dyDescent="0.35">
      <c r="A5518" t="s">
        <v>5549</v>
      </c>
      <c r="B5518" t="s">
        <v>25</v>
      </c>
      <c r="C5518" t="s">
        <v>14</v>
      </c>
      <c r="D5518" s="2">
        <v>2083.65</v>
      </c>
      <c r="E5518">
        <v>0.32</v>
      </c>
      <c r="F5518">
        <v>7</v>
      </c>
      <c r="G5518" s="1">
        <v>45169</v>
      </c>
      <c r="H5518" s="1">
        <v>45170</v>
      </c>
      <c r="I5518" t="s">
        <v>31</v>
      </c>
      <c r="J5518" t="s">
        <v>22</v>
      </c>
      <c r="K5518" s="2">
        <v>405.33</v>
      </c>
      <c r="L5518" t="s">
        <v>17</v>
      </c>
      <c r="M5518">
        <f>YEAR(Table1[[#This Row],[order_date]])</f>
        <v>2023</v>
      </c>
      <c r="N5518">
        <f>MONTH(Table1[[#This Row],[order_date]])</f>
        <v>8</v>
      </c>
      <c r="O5518" s="3">
        <f>Table1[[#This Row],[sales]]-Table1[[#This Row],[profit]]</f>
        <v>1678.3200000000002</v>
      </c>
      <c r="P5518" s="3">
        <f>Table1[[#This Row],[sales]]*Table1[[#This Row],[quantity]]</f>
        <v>14585.550000000001</v>
      </c>
      <c r="Q5518" s="9">
        <f>Table1[[#This Row],[delivery_date]]-Table1[[#This Row],[order_date]]</f>
        <v>1</v>
      </c>
    </row>
    <row r="5519" spans="1:17" x14ac:dyDescent="0.35">
      <c r="A5519" t="s">
        <v>5550</v>
      </c>
      <c r="B5519" t="s">
        <v>41</v>
      </c>
      <c r="C5519" t="s">
        <v>36</v>
      </c>
      <c r="D5519" s="2">
        <v>1451.62</v>
      </c>
      <c r="E5519">
        <v>0.44</v>
      </c>
      <c r="F5519">
        <v>7</v>
      </c>
      <c r="G5519" s="1">
        <v>45443</v>
      </c>
      <c r="H5519" s="1">
        <v>45445</v>
      </c>
      <c r="I5519" t="s">
        <v>21</v>
      </c>
      <c r="J5519" t="s">
        <v>27</v>
      </c>
      <c r="K5519" s="2">
        <v>305.41000000000003</v>
      </c>
      <c r="L5519" t="s">
        <v>39</v>
      </c>
      <c r="M5519">
        <f>YEAR(Table1[[#This Row],[order_date]])</f>
        <v>2024</v>
      </c>
      <c r="N5519">
        <f>MONTH(Table1[[#This Row],[order_date]])</f>
        <v>5</v>
      </c>
      <c r="O5519" s="3">
        <f>Table1[[#This Row],[sales]]-Table1[[#This Row],[profit]]</f>
        <v>1146.2099999999998</v>
      </c>
      <c r="P5519" s="3">
        <f>Table1[[#This Row],[sales]]*Table1[[#This Row],[quantity]]</f>
        <v>10161.34</v>
      </c>
      <c r="Q5519" s="9">
        <f>Table1[[#This Row],[delivery_date]]-Table1[[#This Row],[order_date]]</f>
        <v>2</v>
      </c>
    </row>
    <row r="5520" spans="1:17" x14ac:dyDescent="0.35">
      <c r="A5520" t="s">
        <v>5551</v>
      </c>
      <c r="B5520" t="s">
        <v>41</v>
      </c>
      <c r="C5520" t="s">
        <v>33</v>
      </c>
      <c r="D5520" s="2">
        <v>1591.03</v>
      </c>
      <c r="E5520">
        <v>0.08</v>
      </c>
      <c r="F5520">
        <v>4</v>
      </c>
      <c r="G5520" s="1">
        <v>45118</v>
      </c>
      <c r="H5520" s="1">
        <v>45122</v>
      </c>
      <c r="I5520" t="s">
        <v>15</v>
      </c>
      <c r="J5520" t="s">
        <v>27</v>
      </c>
      <c r="K5520" s="2">
        <v>162.68</v>
      </c>
      <c r="L5520" t="s">
        <v>39</v>
      </c>
      <c r="M5520">
        <f>YEAR(Table1[[#This Row],[order_date]])</f>
        <v>2023</v>
      </c>
      <c r="N5520">
        <f>MONTH(Table1[[#This Row],[order_date]])</f>
        <v>7</v>
      </c>
      <c r="O5520" s="3">
        <f>Table1[[#This Row],[sales]]-Table1[[#This Row],[profit]]</f>
        <v>1428.35</v>
      </c>
      <c r="P5520" s="3">
        <f>Table1[[#This Row],[sales]]*Table1[[#This Row],[quantity]]</f>
        <v>6364.12</v>
      </c>
      <c r="Q5520" s="9">
        <f>Table1[[#This Row],[delivery_date]]-Table1[[#This Row],[order_date]]</f>
        <v>4</v>
      </c>
    </row>
    <row r="5521" spans="1:17" x14ac:dyDescent="0.35">
      <c r="A5521" t="s">
        <v>5552</v>
      </c>
      <c r="B5521" t="s">
        <v>41</v>
      </c>
      <c r="C5521" t="s">
        <v>14</v>
      </c>
      <c r="D5521" s="2">
        <v>1717.35</v>
      </c>
      <c r="E5521">
        <v>0.06</v>
      </c>
      <c r="F5521">
        <v>5</v>
      </c>
      <c r="G5521" s="1">
        <v>45643</v>
      </c>
      <c r="H5521" s="1">
        <v>45648</v>
      </c>
      <c r="I5521" t="s">
        <v>31</v>
      </c>
      <c r="J5521" t="s">
        <v>27</v>
      </c>
      <c r="K5521" s="2">
        <v>287.82</v>
      </c>
      <c r="L5521" t="s">
        <v>28</v>
      </c>
      <c r="M5521">
        <f>YEAR(Table1[[#This Row],[order_date]])</f>
        <v>2024</v>
      </c>
      <c r="N5521">
        <f>MONTH(Table1[[#This Row],[order_date]])</f>
        <v>12</v>
      </c>
      <c r="O5521" s="3">
        <f>Table1[[#This Row],[sales]]-Table1[[#This Row],[profit]]</f>
        <v>1429.53</v>
      </c>
      <c r="P5521" s="3">
        <f>Table1[[#This Row],[sales]]*Table1[[#This Row],[quantity]]</f>
        <v>8586.75</v>
      </c>
      <c r="Q5521" s="9">
        <f>Table1[[#This Row],[delivery_date]]-Table1[[#This Row],[order_date]]</f>
        <v>5</v>
      </c>
    </row>
    <row r="5522" spans="1:17" x14ac:dyDescent="0.35">
      <c r="A5522" t="s">
        <v>5553</v>
      </c>
      <c r="B5522" t="s">
        <v>25</v>
      </c>
      <c r="C5522" t="s">
        <v>20</v>
      </c>
      <c r="D5522" s="2">
        <v>2582.16</v>
      </c>
      <c r="E5522">
        <v>0.25</v>
      </c>
      <c r="F5522">
        <v>6</v>
      </c>
      <c r="G5522" s="1">
        <v>45570</v>
      </c>
      <c r="H5522" s="1">
        <v>45574</v>
      </c>
      <c r="I5522" t="s">
        <v>31</v>
      </c>
      <c r="J5522" t="s">
        <v>16</v>
      </c>
      <c r="K5522" s="2">
        <v>230.84</v>
      </c>
      <c r="L5522" t="s">
        <v>34</v>
      </c>
      <c r="M5522">
        <f>YEAR(Table1[[#This Row],[order_date]])</f>
        <v>2024</v>
      </c>
      <c r="N5522">
        <f>MONTH(Table1[[#This Row],[order_date]])</f>
        <v>10</v>
      </c>
      <c r="O5522" s="3">
        <f>Table1[[#This Row],[sales]]-Table1[[#This Row],[profit]]</f>
        <v>2351.3199999999997</v>
      </c>
      <c r="P5522" s="3">
        <f>Table1[[#This Row],[sales]]*Table1[[#This Row],[quantity]]</f>
        <v>15492.96</v>
      </c>
      <c r="Q5522" s="9">
        <f>Table1[[#This Row],[delivery_date]]-Table1[[#This Row],[order_date]]</f>
        <v>4</v>
      </c>
    </row>
    <row r="5523" spans="1:17" x14ac:dyDescent="0.35">
      <c r="A5523" t="s">
        <v>5554</v>
      </c>
      <c r="B5523" t="s">
        <v>41</v>
      </c>
      <c r="C5523" t="s">
        <v>14</v>
      </c>
      <c r="D5523" s="2">
        <v>1834.02</v>
      </c>
      <c r="E5523">
        <v>0.49</v>
      </c>
      <c r="F5523">
        <v>7</v>
      </c>
      <c r="G5523" s="1">
        <v>45552</v>
      </c>
      <c r="H5523" s="1">
        <v>45559</v>
      </c>
      <c r="I5523" t="s">
        <v>31</v>
      </c>
      <c r="J5523" t="s">
        <v>27</v>
      </c>
      <c r="K5523" s="2">
        <v>137.02000000000001</v>
      </c>
      <c r="L5523" t="s">
        <v>17</v>
      </c>
      <c r="M5523">
        <f>YEAR(Table1[[#This Row],[order_date]])</f>
        <v>2024</v>
      </c>
      <c r="N5523">
        <f>MONTH(Table1[[#This Row],[order_date]])</f>
        <v>9</v>
      </c>
      <c r="O5523" s="3">
        <f>Table1[[#This Row],[sales]]-Table1[[#This Row],[profit]]</f>
        <v>1697</v>
      </c>
      <c r="P5523" s="3">
        <f>Table1[[#This Row],[sales]]*Table1[[#This Row],[quantity]]</f>
        <v>12838.14</v>
      </c>
      <c r="Q5523" s="9">
        <f>Table1[[#This Row],[delivery_date]]-Table1[[#This Row],[order_date]]</f>
        <v>7</v>
      </c>
    </row>
    <row r="5524" spans="1:17" x14ac:dyDescent="0.35">
      <c r="A5524" t="s">
        <v>5555</v>
      </c>
      <c r="B5524" t="s">
        <v>25</v>
      </c>
      <c r="C5524" t="s">
        <v>26</v>
      </c>
      <c r="D5524" s="2">
        <v>3271.31</v>
      </c>
      <c r="E5524">
        <v>0.03</v>
      </c>
      <c r="F5524">
        <v>2</v>
      </c>
      <c r="G5524" s="1">
        <v>45217</v>
      </c>
      <c r="H5524" s="1">
        <v>45221</v>
      </c>
      <c r="I5524" t="s">
        <v>15</v>
      </c>
      <c r="J5524" t="s">
        <v>22</v>
      </c>
      <c r="K5524" s="2">
        <v>372.38</v>
      </c>
      <c r="L5524" t="s">
        <v>34</v>
      </c>
      <c r="M5524">
        <f>YEAR(Table1[[#This Row],[order_date]])</f>
        <v>2023</v>
      </c>
      <c r="N5524">
        <f>MONTH(Table1[[#This Row],[order_date]])</f>
        <v>10</v>
      </c>
      <c r="O5524" s="3">
        <f>Table1[[#This Row],[sales]]-Table1[[#This Row],[profit]]</f>
        <v>2898.93</v>
      </c>
      <c r="P5524" s="3">
        <f>Table1[[#This Row],[sales]]*Table1[[#This Row],[quantity]]</f>
        <v>6542.62</v>
      </c>
      <c r="Q5524" s="9">
        <f>Table1[[#This Row],[delivery_date]]-Table1[[#This Row],[order_date]]</f>
        <v>4</v>
      </c>
    </row>
    <row r="5525" spans="1:17" x14ac:dyDescent="0.35">
      <c r="A5525" t="s">
        <v>5556</v>
      </c>
      <c r="B5525" t="s">
        <v>19</v>
      </c>
      <c r="C5525" t="s">
        <v>14</v>
      </c>
      <c r="D5525" s="2">
        <v>2183.38</v>
      </c>
      <c r="E5525">
        <v>0.49</v>
      </c>
      <c r="F5525">
        <v>2</v>
      </c>
      <c r="G5525" s="1">
        <v>44952</v>
      </c>
      <c r="H5525" s="1">
        <v>44954</v>
      </c>
      <c r="I5525" t="s">
        <v>21</v>
      </c>
      <c r="J5525" t="s">
        <v>27</v>
      </c>
      <c r="K5525" s="2">
        <v>359.99</v>
      </c>
      <c r="L5525" t="s">
        <v>34</v>
      </c>
      <c r="M5525">
        <f>YEAR(Table1[[#This Row],[order_date]])</f>
        <v>2023</v>
      </c>
      <c r="N5525">
        <f>MONTH(Table1[[#This Row],[order_date]])</f>
        <v>1</v>
      </c>
      <c r="O5525" s="3">
        <f>Table1[[#This Row],[sales]]-Table1[[#This Row],[profit]]</f>
        <v>1823.39</v>
      </c>
      <c r="P5525" s="3">
        <f>Table1[[#This Row],[sales]]*Table1[[#This Row],[quantity]]</f>
        <v>4366.76</v>
      </c>
      <c r="Q5525" s="9">
        <f>Table1[[#This Row],[delivery_date]]-Table1[[#This Row],[order_date]]</f>
        <v>2</v>
      </c>
    </row>
    <row r="5526" spans="1:17" x14ac:dyDescent="0.35">
      <c r="A5526" t="s">
        <v>5557</v>
      </c>
      <c r="B5526" t="s">
        <v>19</v>
      </c>
      <c r="C5526" t="s">
        <v>36</v>
      </c>
      <c r="D5526" s="2">
        <v>3391.05</v>
      </c>
      <c r="E5526">
        <v>0.48</v>
      </c>
      <c r="F5526">
        <v>2</v>
      </c>
      <c r="G5526" s="1">
        <v>45592</v>
      </c>
      <c r="H5526" s="1">
        <v>45595</v>
      </c>
      <c r="I5526" t="s">
        <v>31</v>
      </c>
      <c r="J5526" t="s">
        <v>22</v>
      </c>
      <c r="K5526" s="2">
        <v>710.63</v>
      </c>
      <c r="L5526" t="s">
        <v>48</v>
      </c>
      <c r="M5526">
        <f>YEAR(Table1[[#This Row],[order_date]])</f>
        <v>2024</v>
      </c>
      <c r="N5526">
        <f>MONTH(Table1[[#This Row],[order_date]])</f>
        <v>10</v>
      </c>
      <c r="O5526" s="3">
        <f>Table1[[#This Row],[sales]]-Table1[[#This Row],[profit]]</f>
        <v>2680.42</v>
      </c>
      <c r="P5526" s="3">
        <f>Table1[[#This Row],[sales]]*Table1[[#This Row],[quantity]]</f>
        <v>6782.1</v>
      </c>
      <c r="Q5526" s="9">
        <f>Table1[[#This Row],[delivery_date]]-Table1[[#This Row],[order_date]]</f>
        <v>3</v>
      </c>
    </row>
    <row r="5527" spans="1:17" x14ac:dyDescent="0.35">
      <c r="A5527" t="s">
        <v>5558</v>
      </c>
      <c r="B5527" t="s">
        <v>25</v>
      </c>
      <c r="C5527" t="s">
        <v>14</v>
      </c>
      <c r="D5527" s="2">
        <v>3061.69</v>
      </c>
      <c r="E5527">
        <v>0.15</v>
      </c>
      <c r="F5527">
        <v>5</v>
      </c>
      <c r="G5527" s="1">
        <v>45457</v>
      </c>
      <c r="H5527" s="1">
        <v>45463</v>
      </c>
      <c r="I5527" t="s">
        <v>31</v>
      </c>
      <c r="J5527" t="s">
        <v>27</v>
      </c>
      <c r="K5527" s="2">
        <v>539.11</v>
      </c>
      <c r="L5527" t="s">
        <v>34</v>
      </c>
      <c r="M5527">
        <f>YEAR(Table1[[#This Row],[order_date]])</f>
        <v>2024</v>
      </c>
      <c r="N5527">
        <f>MONTH(Table1[[#This Row],[order_date]])</f>
        <v>6</v>
      </c>
      <c r="O5527" s="3">
        <f>Table1[[#This Row],[sales]]-Table1[[#This Row],[profit]]</f>
        <v>2522.58</v>
      </c>
      <c r="P5527" s="3">
        <f>Table1[[#This Row],[sales]]*Table1[[#This Row],[quantity]]</f>
        <v>15308.45</v>
      </c>
      <c r="Q5527" s="9">
        <f>Table1[[#This Row],[delivery_date]]-Table1[[#This Row],[order_date]]</f>
        <v>6</v>
      </c>
    </row>
    <row r="5528" spans="1:17" x14ac:dyDescent="0.35">
      <c r="A5528" t="s">
        <v>5559</v>
      </c>
      <c r="B5528" t="s">
        <v>13</v>
      </c>
      <c r="C5528" t="s">
        <v>36</v>
      </c>
      <c r="D5528" s="2">
        <v>1297.82</v>
      </c>
      <c r="E5528">
        <v>0.45</v>
      </c>
      <c r="F5528">
        <v>6</v>
      </c>
      <c r="G5528" s="1">
        <v>44963</v>
      </c>
      <c r="H5528" s="1">
        <v>44970</v>
      </c>
      <c r="I5528" t="s">
        <v>21</v>
      </c>
      <c r="J5528" t="s">
        <v>16</v>
      </c>
      <c r="K5528" s="2">
        <v>355.1</v>
      </c>
      <c r="L5528" t="s">
        <v>34</v>
      </c>
      <c r="M5528">
        <f>YEAR(Table1[[#This Row],[order_date]])</f>
        <v>2023</v>
      </c>
      <c r="N5528">
        <f>MONTH(Table1[[#This Row],[order_date]])</f>
        <v>2</v>
      </c>
      <c r="O5528" s="3">
        <f>Table1[[#This Row],[sales]]-Table1[[#This Row],[profit]]</f>
        <v>942.71999999999991</v>
      </c>
      <c r="P5528" s="3">
        <f>Table1[[#This Row],[sales]]*Table1[[#This Row],[quantity]]</f>
        <v>7786.92</v>
      </c>
      <c r="Q5528" s="9">
        <f>Table1[[#This Row],[delivery_date]]-Table1[[#This Row],[order_date]]</f>
        <v>7</v>
      </c>
    </row>
    <row r="5529" spans="1:17" x14ac:dyDescent="0.35">
      <c r="A5529" t="s">
        <v>5560</v>
      </c>
      <c r="B5529" t="s">
        <v>19</v>
      </c>
      <c r="C5529" t="s">
        <v>20</v>
      </c>
      <c r="D5529" s="2">
        <v>4082.59</v>
      </c>
      <c r="E5529">
        <v>0</v>
      </c>
      <c r="F5529">
        <v>6</v>
      </c>
      <c r="G5529" s="1">
        <v>45577</v>
      </c>
      <c r="H5529" s="1">
        <v>45579</v>
      </c>
      <c r="I5529" t="s">
        <v>15</v>
      </c>
      <c r="J5529" t="s">
        <v>22</v>
      </c>
      <c r="K5529" s="2">
        <v>537.72</v>
      </c>
      <c r="L5529" t="s">
        <v>39</v>
      </c>
      <c r="M5529">
        <f>YEAR(Table1[[#This Row],[order_date]])</f>
        <v>2024</v>
      </c>
      <c r="N5529">
        <f>MONTH(Table1[[#This Row],[order_date]])</f>
        <v>10</v>
      </c>
      <c r="O5529" s="3">
        <f>Table1[[#This Row],[sales]]-Table1[[#This Row],[profit]]</f>
        <v>3544.87</v>
      </c>
      <c r="P5529" s="3">
        <f>Table1[[#This Row],[sales]]*Table1[[#This Row],[quantity]]</f>
        <v>24495.54</v>
      </c>
      <c r="Q5529" s="9">
        <f>Table1[[#This Row],[delivery_date]]-Table1[[#This Row],[order_date]]</f>
        <v>2</v>
      </c>
    </row>
    <row r="5530" spans="1:17" x14ac:dyDescent="0.35">
      <c r="A5530" t="s">
        <v>5561</v>
      </c>
      <c r="B5530" t="s">
        <v>41</v>
      </c>
      <c r="C5530" t="s">
        <v>26</v>
      </c>
      <c r="D5530" s="2">
        <v>4015.01</v>
      </c>
      <c r="E5530">
        <v>0.23</v>
      </c>
      <c r="F5530">
        <v>3</v>
      </c>
      <c r="G5530" s="1">
        <v>44992</v>
      </c>
      <c r="H5530" s="1">
        <v>44999</v>
      </c>
      <c r="I5530" t="s">
        <v>21</v>
      </c>
      <c r="J5530" t="s">
        <v>22</v>
      </c>
      <c r="K5530" s="2">
        <v>1050.74</v>
      </c>
      <c r="L5530" t="s">
        <v>34</v>
      </c>
      <c r="M5530">
        <f>YEAR(Table1[[#This Row],[order_date]])</f>
        <v>2023</v>
      </c>
      <c r="N5530">
        <f>MONTH(Table1[[#This Row],[order_date]])</f>
        <v>3</v>
      </c>
      <c r="O5530" s="3">
        <f>Table1[[#This Row],[sales]]-Table1[[#This Row],[profit]]</f>
        <v>2964.2700000000004</v>
      </c>
      <c r="P5530" s="3">
        <f>Table1[[#This Row],[sales]]*Table1[[#This Row],[quantity]]</f>
        <v>12045.03</v>
      </c>
      <c r="Q5530" s="9">
        <f>Table1[[#This Row],[delivery_date]]-Table1[[#This Row],[order_date]]</f>
        <v>7</v>
      </c>
    </row>
    <row r="5531" spans="1:17" x14ac:dyDescent="0.35">
      <c r="A5531" t="s">
        <v>5562</v>
      </c>
      <c r="B5531" t="s">
        <v>25</v>
      </c>
      <c r="C5531" t="s">
        <v>33</v>
      </c>
      <c r="D5531" s="2">
        <v>4946</v>
      </c>
      <c r="E5531">
        <v>0.2</v>
      </c>
      <c r="F5531">
        <v>4</v>
      </c>
      <c r="G5531" s="1">
        <v>45310</v>
      </c>
      <c r="H5531" s="1">
        <v>45314</v>
      </c>
      <c r="I5531" t="s">
        <v>21</v>
      </c>
      <c r="J5531" t="s">
        <v>27</v>
      </c>
      <c r="K5531" s="2">
        <v>786.07</v>
      </c>
      <c r="L5531" t="s">
        <v>48</v>
      </c>
      <c r="M5531">
        <f>YEAR(Table1[[#This Row],[order_date]])</f>
        <v>2024</v>
      </c>
      <c r="N5531">
        <f>MONTH(Table1[[#This Row],[order_date]])</f>
        <v>1</v>
      </c>
      <c r="O5531" s="3">
        <f>Table1[[#This Row],[sales]]-Table1[[#This Row],[profit]]</f>
        <v>4159.93</v>
      </c>
      <c r="P5531" s="3">
        <f>Table1[[#This Row],[sales]]*Table1[[#This Row],[quantity]]</f>
        <v>19784</v>
      </c>
      <c r="Q5531" s="9">
        <f>Table1[[#This Row],[delivery_date]]-Table1[[#This Row],[order_date]]</f>
        <v>4</v>
      </c>
    </row>
    <row r="5532" spans="1:17" x14ac:dyDescent="0.35">
      <c r="A5532" t="s">
        <v>5563</v>
      </c>
      <c r="B5532" t="s">
        <v>41</v>
      </c>
      <c r="C5532" t="s">
        <v>20</v>
      </c>
      <c r="D5532" s="2">
        <v>957.75</v>
      </c>
      <c r="E5532">
        <v>0.45</v>
      </c>
      <c r="F5532">
        <v>7</v>
      </c>
      <c r="G5532" s="1">
        <v>44957</v>
      </c>
      <c r="H5532" s="1">
        <v>44961</v>
      </c>
      <c r="I5532" t="s">
        <v>15</v>
      </c>
      <c r="J5532" t="s">
        <v>27</v>
      </c>
      <c r="K5532" s="2">
        <v>80.94</v>
      </c>
      <c r="L5532" t="s">
        <v>17</v>
      </c>
      <c r="M5532">
        <f>YEAR(Table1[[#This Row],[order_date]])</f>
        <v>2023</v>
      </c>
      <c r="N5532">
        <f>MONTH(Table1[[#This Row],[order_date]])</f>
        <v>1</v>
      </c>
      <c r="O5532" s="3">
        <f>Table1[[#This Row],[sales]]-Table1[[#This Row],[profit]]</f>
        <v>876.81</v>
      </c>
      <c r="P5532" s="3">
        <f>Table1[[#This Row],[sales]]*Table1[[#This Row],[quantity]]</f>
        <v>6704.25</v>
      </c>
      <c r="Q5532" s="9">
        <f>Table1[[#This Row],[delivery_date]]-Table1[[#This Row],[order_date]]</f>
        <v>4</v>
      </c>
    </row>
    <row r="5533" spans="1:17" x14ac:dyDescent="0.35">
      <c r="A5533" t="s">
        <v>5564</v>
      </c>
      <c r="B5533" t="s">
        <v>41</v>
      </c>
      <c r="C5533" t="s">
        <v>20</v>
      </c>
      <c r="D5533" s="2">
        <v>4254.41</v>
      </c>
      <c r="E5533">
        <v>0.24</v>
      </c>
      <c r="F5533">
        <v>7</v>
      </c>
      <c r="G5533" s="1">
        <v>45328</v>
      </c>
      <c r="H5533" s="1">
        <v>45330</v>
      </c>
      <c r="I5533" t="s">
        <v>21</v>
      </c>
      <c r="J5533" t="s">
        <v>16</v>
      </c>
      <c r="K5533" s="2">
        <v>1133.6300000000001</v>
      </c>
      <c r="L5533" t="s">
        <v>34</v>
      </c>
      <c r="M5533">
        <f>YEAR(Table1[[#This Row],[order_date]])</f>
        <v>2024</v>
      </c>
      <c r="N5533">
        <f>MONTH(Table1[[#This Row],[order_date]])</f>
        <v>2</v>
      </c>
      <c r="O5533" s="3">
        <f>Table1[[#This Row],[sales]]-Table1[[#This Row],[profit]]</f>
        <v>3120.7799999999997</v>
      </c>
      <c r="P5533" s="3">
        <f>Table1[[#This Row],[sales]]*Table1[[#This Row],[quantity]]</f>
        <v>29780.87</v>
      </c>
      <c r="Q5533" s="9">
        <f>Table1[[#This Row],[delivery_date]]-Table1[[#This Row],[order_date]]</f>
        <v>2</v>
      </c>
    </row>
    <row r="5534" spans="1:17" x14ac:dyDescent="0.35">
      <c r="A5534" t="s">
        <v>5565</v>
      </c>
      <c r="B5534" t="s">
        <v>13</v>
      </c>
      <c r="C5534" t="s">
        <v>33</v>
      </c>
      <c r="D5534" s="2">
        <v>4372.71</v>
      </c>
      <c r="E5534">
        <v>0.21</v>
      </c>
      <c r="F5534">
        <v>6</v>
      </c>
      <c r="G5534" s="1">
        <v>45129</v>
      </c>
      <c r="H5534" s="1">
        <v>45130</v>
      </c>
      <c r="I5534" t="s">
        <v>15</v>
      </c>
      <c r="J5534" t="s">
        <v>22</v>
      </c>
      <c r="K5534" s="2">
        <v>753.54</v>
      </c>
      <c r="L5534" t="s">
        <v>28</v>
      </c>
      <c r="M5534">
        <f>YEAR(Table1[[#This Row],[order_date]])</f>
        <v>2023</v>
      </c>
      <c r="N5534">
        <f>MONTH(Table1[[#This Row],[order_date]])</f>
        <v>7</v>
      </c>
      <c r="O5534" s="3">
        <f>Table1[[#This Row],[sales]]-Table1[[#This Row],[profit]]</f>
        <v>3619.17</v>
      </c>
      <c r="P5534" s="3">
        <f>Table1[[#This Row],[sales]]*Table1[[#This Row],[quantity]]</f>
        <v>26236.260000000002</v>
      </c>
      <c r="Q5534" s="9">
        <f>Table1[[#This Row],[delivery_date]]-Table1[[#This Row],[order_date]]</f>
        <v>1</v>
      </c>
    </row>
    <row r="5535" spans="1:17" x14ac:dyDescent="0.35">
      <c r="A5535" t="s">
        <v>5566</v>
      </c>
      <c r="B5535" t="s">
        <v>41</v>
      </c>
      <c r="C5535" t="s">
        <v>14</v>
      </c>
      <c r="D5535" s="2">
        <v>3246.6</v>
      </c>
      <c r="E5535">
        <v>0.32</v>
      </c>
      <c r="F5535">
        <v>1</v>
      </c>
      <c r="G5535" s="1">
        <v>45482</v>
      </c>
      <c r="H5535" s="1">
        <v>45486</v>
      </c>
      <c r="I5535" t="s">
        <v>21</v>
      </c>
      <c r="J5535" t="s">
        <v>27</v>
      </c>
      <c r="K5535" s="2">
        <v>275.99</v>
      </c>
      <c r="L5535" t="s">
        <v>28</v>
      </c>
      <c r="M5535">
        <f>YEAR(Table1[[#This Row],[order_date]])</f>
        <v>2024</v>
      </c>
      <c r="N5535">
        <f>MONTH(Table1[[#This Row],[order_date]])</f>
        <v>7</v>
      </c>
      <c r="O5535" s="3">
        <f>Table1[[#This Row],[sales]]-Table1[[#This Row],[profit]]</f>
        <v>2970.6099999999997</v>
      </c>
      <c r="P5535" s="3">
        <f>Table1[[#This Row],[sales]]*Table1[[#This Row],[quantity]]</f>
        <v>3246.6</v>
      </c>
      <c r="Q5535" s="9">
        <f>Table1[[#This Row],[delivery_date]]-Table1[[#This Row],[order_date]]</f>
        <v>4</v>
      </c>
    </row>
    <row r="5536" spans="1:17" x14ac:dyDescent="0.35">
      <c r="A5536" t="s">
        <v>5567</v>
      </c>
      <c r="B5536" t="s">
        <v>13</v>
      </c>
      <c r="C5536" t="s">
        <v>14</v>
      </c>
      <c r="D5536" s="2">
        <v>2581.29</v>
      </c>
      <c r="E5536">
        <v>0.19</v>
      </c>
      <c r="F5536">
        <v>6</v>
      </c>
      <c r="G5536" s="1">
        <v>45198</v>
      </c>
      <c r="H5536" s="1">
        <v>45204</v>
      </c>
      <c r="I5536" t="s">
        <v>15</v>
      </c>
      <c r="J5536" t="s">
        <v>27</v>
      </c>
      <c r="K5536" s="2">
        <v>250.49</v>
      </c>
      <c r="L5536" t="s">
        <v>34</v>
      </c>
      <c r="M5536">
        <f>YEAR(Table1[[#This Row],[order_date]])</f>
        <v>2023</v>
      </c>
      <c r="N5536">
        <f>MONTH(Table1[[#This Row],[order_date]])</f>
        <v>9</v>
      </c>
      <c r="O5536" s="3">
        <f>Table1[[#This Row],[sales]]-Table1[[#This Row],[profit]]</f>
        <v>2330.8000000000002</v>
      </c>
      <c r="P5536" s="3">
        <f>Table1[[#This Row],[sales]]*Table1[[#This Row],[quantity]]</f>
        <v>15487.74</v>
      </c>
      <c r="Q5536" s="9">
        <f>Table1[[#This Row],[delivery_date]]-Table1[[#This Row],[order_date]]</f>
        <v>6</v>
      </c>
    </row>
    <row r="5537" spans="1:17" x14ac:dyDescent="0.35">
      <c r="A5537" t="s">
        <v>5568</v>
      </c>
      <c r="B5537" t="s">
        <v>19</v>
      </c>
      <c r="C5537" t="s">
        <v>14</v>
      </c>
      <c r="D5537" s="2">
        <v>4790.57</v>
      </c>
      <c r="E5537">
        <v>0.27</v>
      </c>
      <c r="F5537">
        <v>1</v>
      </c>
      <c r="G5537" s="1">
        <v>45440</v>
      </c>
      <c r="H5537" s="1">
        <v>45444</v>
      </c>
      <c r="I5537" t="s">
        <v>21</v>
      </c>
      <c r="J5537" t="s">
        <v>22</v>
      </c>
      <c r="K5537" s="2">
        <v>325.97000000000003</v>
      </c>
      <c r="L5537" t="s">
        <v>17</v>
      </c>
      <c r="M5537">
        <f>YEAR(Table1[[#This Row],[order_date]])</f>
        <v>2024</v>
      </c>
      <c r="N5537">
        <f>MONTH(Table1[[#This Row],[order_date]])</f>
        <v>5</v>
      </c>
      <c r="O5537" s="3">
        <f>Table1[[#This Row],[sales]]-Table1[[#This Row],[profit]]</f>
        <v>4464.5999999999995</v>
      </c>
      <c r="P5537" s="3">
        <f>Table1[[#This Row],[sales]]*Table1[[#This Row],[quantity]]</f>
        <v>4790.57</v>
      </c>
      <c r="Q5537" s="9">
        <f>Table1[[#This Row],[delivery_date]]-Table1[[#This Row],[order_date]]</f>
        <v>4</v>
      </c>
    </row>
    <row r="5538" spans="1:17" x14ac:dyDescent="0.35">
      <c r="A5538" t="s">
        <v>5569</v>
      </c>
      <c r="B5538" t="s">
        <v>25</v>
      </c>
      <c r="C5538" t="s">
        <v>26</v>
      </c>
      <c r="D5538" s="2">
        <v>4866.1899999999996</v>
      </c>
      <c r="E5538">
        <v>0.48</v>
      </c>
      <c r="F5538">
        <v>5</v>
      </c>
      <c r="G5538" s="1">
        <v>45497</v>
      </c>
      <c r="H5538" s="1">
        <v>45503</v>
      </c>
      <c r="I5538" t="s">
        <v>21</v>
      </c>
      <c r="J5538" t="s">
        <v>16</v>
      </c>
      <c r="K5538" s="2">
        <v>1027.04</v>
      </c>
      <c r="L5538" t="s">
        <v>23</v>
      </c>
      <c r="M5538">
        <f>YEAR(Table1[[#This Row],[order_date]])</f>
        <v>2024</v>
      </c>
      <c r="N5538">
        <f>MONTH(Table1[[#This Row],[order_date]])</f>
        <v>7</v>
      </c>
      <c r="O5538" s="3">
        <f>Table1[[#This Row],[sales]]-Table1[[#This Row],[profit]]</f>
        <v>3839.1499999999996</v>
      </c>
      <c r="P5538" s="3">
        <f>Table1[[#This Row],[sales]]*Table1[[#This Row],[quantity]]</f>
        <v>24330.949999999997</v>
      </c>
      <c r="Q5538" s="9">
        <f>Table1[[#This Row],[delivery_date]]-Table1[[#This Row],[order_date]]</f>
        <v>6</v>
      </c>
    </row>
    <row r="5539" spans="1:17" x14ac:dyDescent="0.35">
      <c r="A5539" t="s">
        <v>5570</v>
      </c>
      <c r="B5539" t="s">
        <v>41</v>
      </c>
      <c r="C5539" t="s">
        <v>20</v>
      </c>
      <c r="D5539" s="2">
        <v>3244.32</v>
      </c>
      <c r="E5539">
        <v>0.1</v>
      </c>
      <c r="F5539">
        <v>6</v>
      </c>
      <c r="G5539" s="1">
        <v>45172</v>
      </c>
      <c r="H5539" s="1">
        <v>45177</v>
      </c>
      <c r="I5539" t="s">
        <v>21</v>
      </c>
      <c r="J5539" t="s">
        <v>22</v>
      </c>
      <c r="K5539" s="2">
        <v>456.76</v>
      </c>
      <c r="L5539" t="s">
        <v>28</v>
      </c>
      <c r="M5539">
        <f>YEAR(Table1[[#This Row],[order_date]])</f>
        <v>2023</v>
      </c>
      <c r="N5539">
        <f>MONTH(Table1[[#This Row],[order_date]])</f>
        <v>9</v>
      </c>
      <c r="O5539" s="3">
        <f>Table1[[#This Row],[sales]]-Table1[[#This Row],[profit]]</f>
        <v>2787.5600000000004</v>
      </c>
      <c r="P5539" s="3">
        <f>Table1[[#This Row],[sales]]*Table1[[#This Row],[quantity]]</f>
        <v>19465.920000000002</v>
      </c>
      <c r="Q5539" s="9">
        <f>Table1[[#This Row],[delivery_date]]-Table1[[#This Row],[order_date]]</f>
        <v>5</v>
      </c>
    </row>
    <row r="5540" spans="1:17" x14ac:dyDescent="0.35">
      <c r="A5540" t="s">
        <v>5571</v>
      </c>
      <c r="B5540" t="s">
        <v>25</v>
      </c>
      <c r="C5540" t="s">
        <v>36</v>
      </c>
      <c r="D5540" s="2">
        <v>1861.84</v>
      </c>
      <c r="E5540">
        <v>0.23</v>
      </c>
      <c r="F5540">
        <v>7</v>
      </c>
      <c r="G5540" s="1">
        <v>45406</v>
      </c>
      <c r="H5540" s="1">
        <v>45413</v>
      </c>
      <c r="I5540" t="s">
        <v>21</v>
      </c>
      <c r="J5540" t="s">
        <v>22</v>
      </c>
      <c r="K5540" s="2">
        <v>542.91999999999996</v>
      </c>
      <c r="L5540" t="s">
        <v>23</v>
      </c>
      <c r="M5540">
        <f>YEAR(Table1[[#This Row],[order_date]])</f>
        <v>2024</v>
      </c>
      <c r="N5540">
        <f>MONTH(Table1[[#This Row],[order_date]])</f>
        <v>4</v>
      </c>
      <c r="O5540" s="3">
        <f>Table1[[#This Row],[sales]]-Table1[[#This Row],[profit]]</f>
        <v>1318.92</v>
      </c>
      <c r="P5540" s="3">
        <f>Table1[[#This Row],[sales]]*Table1[[#This Row],[quantity]]</f>
        <v>13032.88</v>
      </c>
      <c r="Q5540" s="9">
        <f>Table1[[#This Row],[delivery_date]]-Table1[[#This Row],[order_date]]</f>
        <v>7</v>
      </c>
    </row>
    <row r="5541" spans="1:17" x14ac:dyDescent="0.35">
      <c r="A5541" t="s">
        <v>5572</v>
      </c>
      <c r="B5541" t="s">
        <v>41</v>
      </c>
      <c r="C5541" t="s">
        <v>33</v>
      </c>
      <c r="D5541" s="2">
        <v>4104.1099999999997</v>
      </c>
      <c r="E5541">
        <v>0.01</v>
      </c>
      <c r="F5541">
        <v>8</v>
      </c>
      <c r="G5541" s="1">
        <v>45302</v>
      </c>
      <c r="H5541" s="1">
        <v>45305</v>
      </c>
      <c r="I5541" t="s">
        <v>21</v>
      </c>
      <c r="J5541" t="s">
        <v>16</v>
      </c>
      <c r="K5541" s="2">
        <v>757.65</v>
      </c>
      <c r="L5541" t="s">
        <v>28</v>
      </c>
      <c r="M5541">
        <f>YEAR(Table1[[#This Row],[order_date]])</f>
        <v>2024</v>
      </c>
      <c r="N5541">
        <f>MONTH(Table1[[#This Row],[order_date]])</f>
        <v>1</v>
      </c>
      <c r="O5541" s="3">
        <f>Table1[[#This Row],[sales]]-Table1[[#This Row],[profit]]</f>
        <v>3346.4599999999996</v>
      </c>
      <c r="P5541" s="3">
        <f>Table1[[#This Row],[sales]]*Table1[[#This Row],[quantity]]</f>
        <v>32832.879999999997</v>
      </c>
      <c r="Q5541" s="9">
        <f>Table1[[#This Row],[delivery_date]]-Table1[[#This Row],[order_date]]</f>
        <v>3</v>
      </c>
    </row>
    <row r="5542" spans="1:17" x14ac:dyDescent="0.35">
      <c r="A5542" t="s">
        <v>5573</v>
      </c>
      <c r="B5542" t="s">
        <v>25</v>
      </c>
      <c r="C5542" t="s">
        <v>20</v>
      </c>
      <c r="D5542" s="2">
        <v>537.35</v>
      </c>
      <c r="E5542">
        <v>0.42</v>
      </c>
      <c r="F5542">
        <v>9</v>
      </c>
      <c r="G5542" s="1">
        <v>45432</v>
      </c>
      <c r="H5542" s="1">
        <v>45438</v>
      </c>
      <c r="I5542" t="s">
        <v>15</v>
      </c>
      <c r="J5542" t="s">
        <v>22</v>
      </c>
      <c r="K5542" s="2">
        <v>59.84</v>
      </c>
      <c r="L5542" t="s">
        <v>39</v>
      </c>
      <c r="M5542">
        <f>YEAR(Table1[[#This Row],[order_date]])</f>
        <v>2024</v>
      </c>
      <c r="N5542">
        <f>MONTH(Table1[[#This Row],[order_date]])</f>
        <v>5</v>
      </c>
      <c r="O5542" s="3">
        <f>Table1[[#This Row],[sales]]-Table1[[#This Row],[profit]]</f>
        <v>477.51</v>
      </c>
      <c r="P5542" s="3">
        <f>Table1[[#This Row],[sales]]*Table1[[#This Row],[quantity]]</f>
        <v>4836.1500000000005</v>
      </c>
      <c r="Q5542" s="9">
        <f>Table1[[#This Row],[delivery_date]]-Table1[[#This Row],[order_date]]</f>
        <v>6</v>
      </c>
    </row>
    <row r="5543" spans="1:17" x14ac:dyDescent="0.35">
      <c r="A5543" t="s">
        <v>5574</v>
      </c>
      <c r="B5543" t="s">
        <v>41</v>
      </c>
      <c r="C5543" t="s">
        <v>14</v>
      </c>
      <c r="D5543" s="2">
        <v>1523.92</v>
      </c>
      <c r="E5543">
        <v>0.05</v>
      </c>
      <c r="F5543">
        <v>6</v>
      </c>
      <c r="G5543" s="1">
        <v>45102</v>
      </c>
      <c r="H5543" s="1">
        <v>45104</v>
      </c>
      <c r="I5543" t="s">
        <v>31</v>
      </c>
      <c r="J5543" t="s">
        <v>22</v>
      </c>
      <c r="K5543" s="2">
        <v>300.56</v>
      </c>
      <c r="L5543" t="s">
        <v>28</v>
      </c>
      <c r="M5543">
        <f>YEAR(Table1[[#This Row],[order_date]])</f>
        <v>2023</v>
      </c>
      <c r="N5543">
        <f>MONTH(Table1[[#This Row],[order_date]])</f>
        <v>6</v>
      </c>
      <c r="O5543" s="3">
        <f>Table1[[#This Row],[sales]]-Table1[[#This Row],[profit]]</f>
        <v>1223.3600000000001</v>
      </c>
      <c r="P5543" s="3">
        <f>Table1[[#This Row],[sales]]*Table1[[#This Row],[quantity]]</f>
        <v>9143.52</v>
      </c>
      <c r="Q5543" s="9">
        <f>Table1[[#This Row],[delivery_date]]-Table1[[#This Row],[order_date]]</f>
        <v>2</v>
      </c>
    </row>
    <row r="5544" spans="1:17" x14ac:dyDescent="0.35">
      <c r="A5544" t="s">
        <v>5575</v>
      </c>
      <c r="B5544" t="s">
        <v>41</v>
      </c>
      <c r="C5544" t="s">
        <v>33</v>
      </c>
      <c r="D5544" s="2">
        <v>4929.22</v>
      </c>
      <c r="E5544">
        <v>0.05</v>
      </c>
      <c r="F5544">
        <v>7</v>
      </c>
      <c r="G5544" s="1">
        <v>45422</v>
      </c>
      <c r="H5544" s="1">
        <v>45426</v>
      </c>
      <c r="I5544" t="s">
        <v>15</v>
      </c>
      <c r="J5544" t="s">
        <v>27</v>
      </c>
      <c r="K5544" s="2">
        <v>1450.06</v>
      </c>
      <c r="L5544" t="s">
        <v>28</v>
      </c>
      <c r="M5544">
        <f>YEAR(Table1[[#This Row],[order_date]])</f>
        <v>2024</v>
      </c>
      <c r="N5544">
        <f>MONTH(Table1[[#This Row],[order_date]])</f>
        <v>5</v>
      </c>
      <c r="O5544" s="3">
        <f>Table1[[#This Row],[sales]]-Table1[[#This Row],[profit]]</f>
        <v>3479.1600000000003</v>
      </c>
      <c r="P5544" s="3">
        <f>Table1[[#This Row],[sales]]*Table1[[#This Row],[quantity]]</f>
        <v>34504.54</v>
      </c>
      <c r="Q5544" s="9">
        <f>Table1[[#This Row],[delivery_date]]-Table1[[#This Row],[order_date]]</f>
        <v>4</v>
      </c>
    </row>
    <row r="5545" spans="1:17" x14ac:dyDescent="0.35">
      <c r="A5545" t="s">
        <v>5576</v>
      </c>
      <c r="B5545" t="s">
        <v>41</v>
      </c>
      <c r="C5545" t="s">
        <v>36</v>
      </c>
      <c r="D5545" s="2">
        <v>4090.23</v>
      </c>
      <c r="E5545">
        <v>0.44</v>
      </c>
      <c r="F5545">
        <v>4</v>
      </c>
      <c r="G5545" s="1">
        <v>45602</v>
      </c>
      <c r="H5545" s="1">
        <v>45603</v>
      </c>
      <c r="I5545" t="s">
        <v>31</v>
      </c>
      <c r="J5545" t="s">
        <v>16</v>
      </c>
      <c r="K5545" s="2">
        <v>228.16</v>
      </c>
      <c r="L5545" t="s">
        <v>34</v>
      </c>
      <c r="M5545">
        <f>YEAR(Table1[[#This Row],[order_date]])</f>
        <v>2024</v>
      </c>
      <c r="N5545">
        <f>MONTH(Table1[[#This Row],[order_date]])</f>
        <v>11</v>
      </c>
      <c r="O5545" s="3">
        <f>Table1[[#This Row],[sales]]-Table1[[#This Row],[profit]]</f>
        <v>3862.07</v>
      </c>
      <c r="P5545" s="3">
        <f>Table1[[#This Row],[sales]]*Table1[[#This Row],[quantity]]</f>
        <v>16360.92</v>
      </c>
      <c r="Q5545" s="9">
        <f>Table1[[#This Row],[delivery_date]]-Table1[[#This Row],[order_date]]</f>
        <v>1</v>
      </c>
    </row>
    <row r="5546" spans="1:17" x14ac:dyDescent="0.35">
      <c r="A5546" t="s">
        <v>5577</v>
      </c>
      <c r="B5546" t="s">
        <v>41</v>
      </c>
      <c r="C5546" t="s">
        <v>20</v>
      </c>
      <c r="D5546" s="2">
        <v>4703.95</v>
      </c>
      <c r="E5546">
        <v>0.2</v>
      </c>
      <c r="F5546">
        <v>7</v>
      </c>
      <c r="G5546" s="1">
        <v>45190</v>
      </c>
      <c r="H5546" s="1">
        <v>45191</v>
      </c>
      <c r="I5546" t="s">
        <v>31</v>
      </c>
      <c r="J5546" t="s">
        <v>16</v>
      </c>
      <c r="K5546" s="2">
        <v>434.92</v>
      </c>
      <c r="L5546" t="s">
        <v>34</v>
      </c>
      <c r="M5546">
        <f>YEAR(Table1[[#This Row],[order_date]])</f>
        <v>2023</v>
      </c>
      <c r="N5546">
        <f>MONTH(Table1[[#This Row],[order_date]])</f>
        <v>9</v>
      </c>
      <c r="O5546" s="3">
        <f>Table1[[#This Row],[sales]]-Table1[[#This Row],[profit]]</f>
        <v>4269.03</v>
      </c>
      <c r="P5546" s="3">
        <f>Table1[[#This Row],[sales]]*Table1[[#This Row],[quantity]]</f>
        <v>32927.65</v>
      </c>
      <c r="Q5546" s="9">
        <f>Table1[[#This Row],[delivery_date]]-Table1[[#This Row],[order_date]]</f>
        <v>1</v>
      </c>
    </row>
    <row r="5547" spans="1:17" x14ac:dyDescent="0.35">
      <c r="A5547" t="s">
        <v>5578</v>
      </c>
      <c r="B5547" t="s">
        <v>41</v>
      </c>
      <c r="C5547" t="s">
        <v>20</v>
      </c>
      <c r="D5547" s="2">
        <v>3014.49</v>
      </c>
      <c r="E5547">
        <v>0.34</v>
      </c>
      <c r="F5547">
        <v>1</v>
      </c>
      <c r="G5547" s="1">
        <v>44962</v>
      </c>
      <c r="H5547" s="1">
        <v>44967</v>
      </c>
      <c r="I5547" t="s">
        <v>21</v>
      </c>
      <c r="J5547" t="s">
        <v>16</v>
      </c>
      <c r="K5547" s="2">
        <v>850.2</v>
      </c>
      <c r="L5547" t="s">
        <v>17</v>
      </c>
      <c r="M5547">
        <f>YEAR(Table1[[#This Row],[order_date]])</f>
        <v>2023</v>
      </c>
      <c r="N5547">
        <f>MONTH(Table1[[#This Row],[order_date]])</f>
        <v>2</v>
      </c>
      <c r="O5547" s="3">
        <f>Table1[[#This Row],[sales]]-Table1[[#This Row],[profit]]</f>
        <v>2164.29</v>
      </c>
      <c r="P5547" s="3">
        <f>Table1[[#This Row],[sales]]*Table1[[#This Row],[quantity]]</f>
        <v>3014.49</v>
      </c>
      <c r="Q5547" s="9">
        <f>Table1[[#This Row],[delivery_date]]-Table1[[#This Row],[order_date]]</f>
        <v>5</v>
      </c>
    </row>
    <row r="5548" spans="1:17" x14ac:dyDescent="0.35">
      <c r="A5548" t="s">
        <v>5579</v>
      </c>
      <c r="B5548" t="s">
        <v>41</v>
      </c>
      <c r="C5548" t="s">
        <v>26</v>
      </c>
      <c r="D5548" s="2">
        <v>2097.6</v>
      </c>
      <c r="E5548">
        <v>0.43</v>
      </c>
      <c r="F5548">
        <v>3</v>
      </c>
      <c r="G5548" s="1">
        <v>45033</v>
      </c>
      <c r="H5548" s="1">
        <v>45040</v>
      </c>
      <c r="I5548" t="s">
        <v>21</v>
      </c>
      <c r="J5548" t="s">
        <v>27</v>
      </c>
      <c r="K5548" s="2">
        <v>117.76</v>
      </c>
      <c r="L5548" t="s">
        <v>17</v>
      </c>
      <c r="M5548">
        <f>YEAR(Table1[[#This Row],[order_date]])</f>
        <v>2023</v>
      </c>
      <c r="N5548">
        <f>MONTH(Table1[[#This Row],[order_date]])</f>
        <v>4</v>
      </c>
      <c r="O5548" s="3">
        <f>Table1[[#This Row],[sales]]-Table1[[#This Row],[profit]]</f>
        <v>1979.84</v>
      </c>
      <c r="P5548" s="3">
        <f>Table1[[#This Row],[sales]]*Table1[[#This Row],[quantity]]</f>
        <v>6292.7999999999993</v>
      </c>
      <c r="Q5548" s="9">
        <f>Table1[[#This Row],[delivery_date]]-Table1[[#This Row],[order_date]]</f>
        <v>7</v>
      </c>
    </row>
    <row r="5549" spans="1:17" x14ac:dyDescent="0.35">
      <c r="A5549" t="s">
        <v>5580</v>
      </c>
      <c r="B5549" t="s">
        <v>41</v>
      </c>
      <c r="C5549" t="s">
        <v>20</v>
      </c>
      <c r="D5549" s="2">
        <v>4900.4799999999996</v>
      </c>
      <c r="E5549">
        <v>0.19</v>
      </c>
      <c r="F5549">
        <v>1</v>
      </c>
      <c r="G5549" s="1">
        <v>44951</v>
      </c>
      <c r="H5549" s="1">
        <v>44952</v>
      </c>
      <c r="I5549" t="s">
        <v>21</v>
      </c>
      <c r="J5549" t="s">
        <v>16</v>
      </c>
      <c r="K5549" s="2">
        <v>1425.24</v>
      </c>
      <c r="L5549" t="s">
        <v>28</v>
      </c>
      <c r="M5549">
        <f>YEAR(Table1[[#This Row],[order_date]])</f>
        <v>2023</v>
      </c>
      <c r="N5549">
        <f>MONTH(Table1[[#This Row],[order_date]])</f>
        <v>1</v>
      </c>
      <c r="O5549" s="3">
        <f>Table1[[#This Row],[sales]]-Table1[[#This Row],[profit]]</f>
        <v>3475.24</v>
      </c>
      <c r="P5549" s="3">
        <f>Table1[[#This Row],[sales]]*Table1[[#This Row],[quantity]]</f>
        <v>4900.4799999999996</v>
      </c>
      <c r="Q5549" s="9">
        <f>Table1[[#This Row],[delivery_date]]-Table1[[#This Row],[order_date]]</f>
        <v>1</v>
      </c>
    </row>
    <row r="5550" spans="1:17" x14ac:dyDescent="0.35">
      <c r="A5550" t="s">
        <v>5581</v>
      </c>
      <c r="B5550" t="s">
        <v>41</v>
      </c>
      <c r="C5550" t="s">
        <v>20</v>
      </c>
      <c r="D5550" s="2">
        <v>1616.19</v>
      </c>
      <c r="E5550">
        <v>0.13</v>
      </c>
      <c r="F5550">
        <v>8</v>
      </c>
      <c r="G5550" s="1">
        <v>45350</v>
      </c>
      <c r="H5550" s="1">
        <v>45352</v>
      </c>
      <c r="I5550" t="s">
        <v>15</v>
      </c>
      <c r="J5550" t="s">
        <v>22</v>
      </c>
      <c r="K5550" s="2">
        <v>334.48</v>
      </c>
      <c r="L5550" t="s">
        <v>17</v>
      </c>
      <c r="M5550">
        <f>YEAR(Table1[[#This Row],[order_date]])</f>
        <v>2024</v>
      </c>
      <c r="N5550">
        <f>MONTH(Table1[[#This Row],[order_date]])</f>
        <v>2</v>
      </c>
      <c r="O5550" s="3">
        <f>Table1[[#This Row],[sales]]-Table1[[#This Row],[profit]]</f>
        <v>1281.71</v>
      </c>
      <c r="P5550" s="3">
        <f>Table1[[#This Row],[sales]]*Table1[[#This Row],[quantity]]</f>
        <v>12929.52</v>
      </c>
      <c r="Q5550" s="9">
        <f>Table1[[#This Row],[delivery_date]]-Table1[[#This Row],[order_date]]</f>
        <v>2</v>
      </c>
    </row>
    <row r="5551" spans="1:17" x14ac:dyDescent="0.35">
      <c r="A5551" t="s">
        <v>5582</v>
      </c>
      <c r="B5551" t="s">
        <v>41</v>
      </c>
      <c r="C5551" t="s">
        <v>36</v>
      </c>
      <c r="D5551" s="2">
        <v>3811.33</v>
      </c>
      <c r="E5551">
        <v>0.08</v>
      </c>
      <c r="F5551">
        <v>3</v>
      </c>
      <c r="G5551" s="1">
        <v>45307</v>
      </c>
      <c r="H5551" s="1">
        <v>45308</v>
      </c>
      <c r="I5551" t="s">
        <v>31</v>
      </c>
      <c r="J5551" t="s">
        <v>22</v>
      </c>
      <c r="K5551" s="2">
        <v>411.31</v>
      </c>
      <c r="L5551" t="s">
        <v>17</v>
      </c>
      <c r="M5551">
        <f>YEAR(Table1[[#This Row],[order_date]])</f>
        <v>2024</v>
      </c>
      <c r="N5551">
        <f>MONTH(Table1[[#This Row],[order_date]])</f>
        <v>1</v>
      </c>
      <c r="O5551" s="3">
        <f>Table1[[#This Row],[sales]]-Table1[[#This Row],[profit]]</f>
        <v>3400.02</v>
      </c>
      <c r="P5551" s="3">
        <f>Table1[[#This Row],[sales]]*Table1[[#This Row],[quantity]]</f>
        <v>11433.99</v>
      </c>
      <c r="Q5551" s="9">
        <f>Table1[[#This Row],[delivery_date]]-Table1[[#This Row],[order_date]]</f>
        <v>1</v>
      </c>
    </row>
    <row r="5552" spans="1:17" x14ac:dyDescent="0.35">
      <c r="A5552" t="s">
        <v>5583</v>
      </c>
      <c r="B5552" t="s">
        <v>25</v>
      </c>
      <c r="C5552" t="s">
        <v>36</v>
      </c>
      <c r="D5552" s="2">
        <v>2835.21</v>
      </c>
      <c r="E5552">
        <v>0.3</v>
      </c>
      <c r="F5552">
        <v>7</v>
      </c>
      <c r="G5552" s="1">
        <v>45405</v>
      </c>
      <c r="H5552" s="1">
        <v>45410</v>
      </c>
      <c r="I5552" t="s">
        <v>15</v>
      </c>
      <c r="J5552" t="s">
        <v>22</v>
      </c>
      <c r="K5552" s="2">
        <v>205.33</v>
      </c>
      <c r="L5552" t="s">
        <v>23</v>
      </c>
      <c r="M5552">
        <f>YEAR(Table1[[#This Row],[order_date]])</f>
        <v>2024</v>
      </c>
      <c r="N5552">
        <f>MONTH(Table1[[#This Row],[order_date]])</f>
        <v>4</v>
      </c>
      <c r="O5552" s="3">
        <f>Table1[[#This Row],[sales]]-Table1[[#This Row],[profit]]</f>
        <v>2629.88</v>
      </c>
      <c r="P5552" s="3">
        <f>Table1[[#This Row],[sales]]*Table1[[#This Row],[quantity]]</f>
        <v>19846.47</v>
      </c>
      <c r="Q5552" s="9">
        <f>Table1[[#This Row],[delivery_date]]-Table1[[#This Row],[order_date]]</f>
        <v>5</v>
      </c>
    </row>
    <row r="5553" spans="1:17" x14ac:dyDescent="0.35">
      <c r="A5553" t="s">
        <v>5584</v>
      </c>
      <c r="B5553" t="s">
        <v>13</v>
      </c>
      <c r="C5553" t="s">
        <v>33</v>
      </c>
      <c r="D5553" s="2">
        <v>1219.69</v>
      </c>
      <c r="E5553">
        <v>0.13</v>
      </c>
      <c r="F5553">
        <v>2</v>
      </c>
      <c r="G5553" s="1">
        <v>45547</v>
      </c>
      <c r="H5553" s="1">
        <v>45553</v>
      </c>
      <c r="I5553" t="s">
        <v>21</v>
      </c>
      <c r="J5553" t="s">
        <v>16</v>
      </c>
      <c r="K5553" s="2">
        <v>92.74</v>
      </c>
      <c r="L5553" t="s">
        <v>48</v>
      </c>
      <c r="M5553">
        <f>YEAR(Table1[[#This Row],[order_date]])</f>
        <v>2024</v>
      </c>
      <c r="N5553">
        <f>MONTH(Table1[[#This Row],[order_date]])</f>
        <v>9</v>
      </c>
      <c r="O5553" s="3">
        <f>Table1[[#This Row],[sales]]-Table1[[#This Row],[profit]]</f>
        <v>1126.95</v>
      </c>
      <c r="P5553" s="3">
        <f>Table1[[#This Row],[sales]]*Table1[[#This Row],[quantity]]</f>
        <v>2439.38</v>
      </c>
      <c r="Q5553" s="9">
        <f>Table1[[#This Row],[delivery_date]]-Table1[[#This Row],[order_date]]</f>
        <v>6</v>
      </c>
    </row>
    <row r="5554" spans="1:17" x14ac:dyDescent="0.35">
      <c r="A5554" t="s">
        <v>5585</v>
      </c>
      <c r="B5554" t="s">
        <v>41</v>
      </c>
      <c r="C5554" t="s">
        <v>14</v>
      </c>
      <c r="D5554" s="2">
        <v>185.67</v>
      </c>
      <c r="E5554">
        <v>0.32</v>
      </c>
      <c r="F5554">
        <v>5</v>
      </c>
      <c r="G5554" s="1">
        <v>45609</v>
      </c>
      <c r="H5554" s="1">
        <v>45616</v>
      </c>
      <c r="I5554" t="s">
        <v>31</v>
      </c>
      <c r="J5554" t="s">
        <v>16</v>
      </c>
      <c r="K5554" s="2">
        <v>48.17</v>
      </c>
      <c r="L5554" t="s">
        <v>23</v>
      </c>
      <c r="M5554">
        <f>YEAR(Table1[[#This Row],[order_date]])</f>
        <v>2024</v>
      </c>
      <c r="N5554">
        <f>MONTH(Table1[[#This Row],[order_date]])</f>
        <v>11</v>
      </c>
      <c r="O5554" s="3">
        <f>Table1[[#This Row],[sales]]-Table1[[#This Row],[profit]]</f>
        <v>137.5</v>
      </c>
      <c r="P5554" s="3">
        <f>Table1[[#This Row],[sales]]*Table1[[#This Row],[quantity]]</f>
        <v>928.34999999999991</v>
      </c>
      <c r="Q5554" s="9">
        <f>Table1[[#This Row],[delivery_date]]-Table1[[#This Row],[order_date]]</f>
        <v>7</v>
      </c>
    </row>
    <row r="5555" spans="1:17" x14ac:dyDescent="0.35">
      <c r="A5555" t="s">
        <v>5586</v>
      </c>
      <c r="B5555" t="s">
        <v>13</v>
      </c>
      <c r="C5555" t="s">
        <v>36</v>
      </c>
      <c r="D5555" s="2">
        <v>1980.44</v>
      </c>
      <c r="E5555">
        <v>0.16</v>
      </c>
      <c r="F5555">
        <v>3</v>
      </c>
      <c r="G5555" s="1">
        <v>45081</v>
      </c>
      <c r="H5555" s="1">
        <v>45088</v>
      </c>
      <c r="I5555" t="s">
        <v>15</v>
      </c>
      <c r="J5555" t="s">
        <v>16</v>
      </c>
      <c r="K5555" s="2">
        <v>505.72</v>
      </c>
      <c r="L5555" t="s">
        <v>39</v>
      </c>
      <c r="M5555">
        <f>YEAR(Table1[[#This Row],[order_date]])</f>
        <v>2023</v>
      </c>
      <c r="N5555">
        <f>MONTH(Table1[[#This Row],[order_date]])</f>
        <v>6</v>
      </c>
      <c r="O5555" s="3">
        <f>Table1[[#This Row],[sales]]-Table1[[#This Row],[profit]]</f>
        <v>1474.72</v>
      </c>
      <c r="P5555" s="3">
        <f>Table1[[#This Row],[sales]]*Table1[[#This Row],[quantity]]</f>
        <v>5941.32</v>
      </c>
      <c r="Q5555" s="9">
        <f>Table1[[#This Row],[delivery_date]]-Table1[[#This Row],[order_date]]</f>
        <v>7</v>
      </c>
    </row>
    <row r="5556" spans="1:17" x14ac:dyDescent="0.35">
      <c r="A5556" t="s">
        <v>5587</v>
      </c>
      <c r="B5556" t="s">
        <v>41</v>
      </c>
      <c r="C5556" t="s">
        <v>33</v>
      </c>
      <c r="D5556" s="2">
        <v>2783.66</v>
      </c>
      <c r="E5556">
        <v>0.17</v>
      </c>
      <c r="F5556">
        <v>3</v>
      </c>
      <c r="G5556" s="1">
        <v>45415</v>
      </c>
      <c r="H5556" s="1">
        <v>45420</v>
      </c>
      <c r="I5556" t="s">
        <v>15</v>
      </c>
      <c r="J5556" t="s">
        <v>27</v>
      </c>
      <c r="K5556" s="2">
        <v>719.48</v>
      </c>
      <c r="L5556" t="s">
        <v>39</v>
      </c>
      <c r="M5556">
        <f>YEAR(Table1[[#This Row],[order_date]])</f>
        <v>2024</v>
      </c>
      <c r="N5556">
        <f>MONTH(Table1[[#This Row],[order_date]])</f>
        <v>5</v>
      </c>
      <c r="O5556" s="3">
        <f>Table1[[#This Row],[sales]]-Table1[[#This Row],[profit]]</f>
        <v>2064.1799999999998</v>
      </c>
      <c r="P5556" s="3">
        <f>Table1[[#This Row],[sales]]*Table1[[#This Row],[quantity]]</f>
        <v>8350.98</v>
      </c>
      <c r="Q5556" s="9">
        <f>Table1[[#This Row],[delivery_date]]-Table1[[#This Row],[order_date]]</f>
        <v>5</v>
      </c>
    </row>
    <row r="5557" spans="1:17" x14ac:dyDescent="0.35">
      <c r="A5557" t="s">
        <v>5588</v>
      </c>
      <c r="B5557" t="s">
        <v>41</v>
      </c>
      <c r="C5557" t="s">
        <v>20</v>
      </c>
      <c r="D5557" s="2">
        <v>997.63</v>
      </c>
      <c r="E5557">
        <v>0.12</v>
      </c>
      <c r="F5557">
        <v>5</v>
      </c>
      <c r="G5557" s="1">
        <v>45348</v>
      </c>
      <c r="H5557" s="1">
        <v>45349</v>
      </c>
      <c r="I5557" t="s">
        <v>15</v>
      </c>
      <c r="J5557" t="s">
        <v>27</v>
      </c>
      <c r="K5557" s="2">
        <v>289.47000000000003</v>
      </c>
      <c r="L5557" t="s">
        <v>48</v>
      </c>
      <c r="M5557">
        <f>YEAR(Table1[[#This Row],[order_date]])</f>
        <v>2024</v>
      </c>
      <c r="N5557">
        <f>MONTH(Table1[[#This Row],[order_date]])</f>
        <v>2</v>
      </c>
      <c r="O5557" s="3">
        <f>Table1[[#This Row],[sales]]-Table1[[#This Row],[profit]]</f>
        <v>708.16</v>
      </c>
      <c r="P5557" s="3">
        <f>Table1[[#This Row],[sales]]*Table1[[#This Row],[quantity]]</f>
        <v>4988.1499999999996</v>
      </c>
      <c r="Q5557" s="9">
        <f>Table1[[#This Row],[delivery_date]]-Table1[[#This Row],[order_date]]</f>
        <v>1</v>
      </c>
    </row>
    <row r="5558" spans="1:17" x14ac:dyDescent="0.35">
      <c r="A5558" t="s">
        <v>5589</v>
      </c>
      <c r="B5558" t="s">
        <v>25</v>
      </c>
      <c r="C5558" t="s">
        <v>33</v>
      </c>
      <c r="D5558" s="2">
        <v>2131.3200000000002</v>
      </c>
      <c r="E5558">
        <v>0.21</v>
      </c>
      <c r="F5558">
        <v>8</v>
      </c>
      <c r="G5558" s="1">
        <v>45391</v>
      </c>
      <c r="H5558" s="1">
        <v>45397</v>
      </c>
      <c r="I5558" t="s">
        <v>21</v>
      </c>
      <c r="J5558" t="s">
        <v>22</v>
      </c>
      <c r="K5558" s="2">
        <v>314.69</v>
      </c>
      <c r="L5558" t="s">
        <v>48</v>
      </c>
      <c r="M5558">
        <f>YEAR(Table1[[#This Row],[order_date]])</f>
        <v>2024</v>
      </c>
      <c r="N5558">
        <f>MONTH(Table1[[#This Row],[order_date]])</f>
        <v>4</v>
      </c>
      <c r="O5558" s="3">
        <f>Table1[[#This Row],[sales]]-Table1[[#This Row],[profit]]</f>
        <v>1816.63</v>
      </c>
      <c r="P5558" s="3">
        <f>Table1[[#This Row],[sales]]*Table1[[#This Row],[quantity]]</f>
        <v>17050.560000000001</v>
      </c>
      <c r="Q5558" s="9">
        <f>Table1[[#This Row],[delivery_date]]-Table1[[#This Row],[order_date]]</f>
        <v>6</v>
      </c>
    </row>
    <row r="5559" spans="1:17" x14ac:dyDescent="0.35">
      <c r="A5559" t="s">
        <v>5590</v>
      </c>
      <c r="B5559" t="s">
        <v>19</v>
      </c>
      <c r="C5559" t="s">
        <v>33</v>
      </c>
      <c r="D5559" s="2">
        <v>3114.43</v>
      </c>
      <c r="E5559">
        <v>0.08</v>
      </c>
      <c r="F5559">
        <v>2</v>
      </c>
      <c r="G5559" s="1">
        <v>45035</v>
      </c>
      <c r="H5559" s="1">
        <v>45042</v>
      </c>
      <c r="I5559" t="s">
        <v>21</v>
      </c>
      <c r="J5559" t="s">
        <v>22</v>
      </c>
      <c r="K5559" s="2">
        <v>868.8</v>
      </c>
      <c r="L5559" t="s">
        <v>17</v>
      </c>
      <c r="M5559">
        <f>YEAR(Table1[[#This Row],[order_date]])</f>
        <v>2023</v>
      </c>
      <c r="N5559">
        <f>MONTH(Table1[[#This Row],[order_date]])</f>
        <v>4</v>
      </c>
      <c r="O5559" s="3">
        <f>Table1[[#This Row],[sales]]-Table1[[#This Row],[profit]]</f>
        <v>2245.63</v>
      </c>
      <c r="P5559" s="3">
        <f>Table1[[#This Row],[sales]]*Table1[[#This Row],[quantity]]</f>
        <v>6228.86</v>
      </c>
      <c r="Q5559" s="9">
        <f>Table1[[#This Row],[delivery_date]]-Table1[[#This Row],[order_date]]</f>
        <v>7</v>
      </c>
    </row>
    <row r="5560" spans="1:17" x14ac:dyDescent="0.35">
      <c r="A5560" t="s">
        <v>5591</v>
      </c>
      <c r="B5560" t="s">
        <v>19</v>
      </c>
      <c r="C5560" t="s">
        <v>33</v>
      </c>
      <c r="D5560" s="2">
        <v>3603.12</v>
      </c>
      <c r="E5560">
        <v>0.16</v>
      </c>
      <c r="F5560">
        <v>4</v>
      </c>
      <c r="G5560" s="1">
        <v>45348</v>
      </c>
      <c r="H5560" s="1">
        <v>45352</v>
      </c>
      <c r="I5560" t="s">
        <v>31</v>
      </c>
      <c r="J5560" t="s">
        <v>16</v>
      </c>
      <c r="K5560" s="2">
        <v>325.64</v>
      </c>
      <c r="L5560" t="s">
        <v>28</v>
      </c>
      <c r="M5560">
        <f>YEAR(Table1[[#This Row],[order_date]])</f>
        <v>2024</v>
      </c>
      <c r="N5560">
        <f>MONTH(Table1[[#This Row],[order_date]])</f>
        <v>2</v>
      </c>
      <c r="O5560" s="3">
        <f>Table1[[#This Row],[sales]]-Table1[[#This Row],[profit]]</f>
        <v>3277.48</v>
      </c>
      <c r="P5560" s="3">
        <f>Table1[[#This Row],[sales]]*Table1[[#This Row],[quantity]]</f>
        <v>14412.48</v>
      </c>
      <c r="Q5560" s="9">
        <f>Table1[[#This Row],[delivery_date]]-Table1[[#This Row],[order_date]]</f>
        <v>4</v>
      </c>
    </row>
    <row r="5561" spans="1:17" x14ac:dyDescent="0.35">
      <c r="A5561" t="s">
        <v>5592</v>
      </c>
      <c r="B5561" t="s">
        <v>25</v>
      </c>
      <c r="C5561" t="s">
        <v>33</v>
      </c>
      <c r="D5561" s="2">
        <v>358.44</v>
      </c>
      <c r="E5561">
        <v>0.39</v>
      </c>
      <c r="F5561">
        <v>4</v>
      </c>
      <c r="G5561" s="1">
        <v>45558</v>
      </c>
      <c r="H5561" s="1">
        <v>45559</v>
      </c>
      <c r="I5561" t="s">
        <v>31</v>
      </c>
      <c r="J5561" t="s">
        <v>16</v>
      </c>
      <c r="K5561" s="2">
        <v>102.08</v>
      </c>
      <c r="L5561" t="s">
        <v>23</v>
      </c>
      <c r="M5561">
        <f>YEAR(Table1[[#This Row],[order_date]])</f>
        <v>2024</v>
      </c>
      <c r="N5561">
        <f>MONTH(Table1[[#This Row],[order_date]])</f>
        <v>9</v>
      </c>
      <c r="O5561" s="3">
        <f>Table1[[#This Row],[sales]]-Table1[[#This Row],[profit]]</f>
        <v>256.36</v>
      </c>
      <c r="P5561" s="3">
        <f>Table1[[#This Row],[sales]]*Table1[[#This Row],[quantity]]</f>
        <v>1433.76</v>
      </c>
      <c r="Q5561" s="9">
        <f>Table1[[#This Row],[delivery_date]]-Table1[[#This Row],[order_date]]</f>
        <v>1</v>
      </c>
    </row>
    <row r="5562" spans="1:17" x14ac:dyDescent="0.35">
      <c r="A5562" t="s">
        <v>5593</v>
      </c>
      <c r="B5562" t="s">
        <v>13</v>
      </c>
      <c r="C5562" t="s">
        <v>36</v>
      </c>
      <c r="D5562" s="2">
        <v>3354.49</v>
      </c>
      <c r="E5562">
        <v>0.11</v>
      </c>
      <c r="F5562">
        <v>5</v>
      </c>
      <c r="G5562" s="1">
        <v>45374</v>
      </c>
      <c r="H5562" s="1">
        <v>45379</v>
      </c>
      <c r="I5562" t="s">
        <v>31</v>
      </c>
      <c r="J5562" t="s">
        <v>16</v>
      </c>
      <c r="K5562" s="2">
        <v>372.06</v>
      </c>
      <c r="L5562" t="s">
        <v>48</v>
      </c>
      <c r="M5562">
        <f>YEAR(Table1[[#This Row],[order_date]])</f>
        <v>2024</v>
      </c>
      <c r="N5562">
        <f>MONTH(Table1[[#This Row],[order_date]])</f>
        <v>3</v>
      </c>
      <c r="O5562" s="3">
        <f>Table1[[#This Row],[sales]]-Table1[[#This Row],[profit]]</f>
        <v>2982.43</v>
      </c>
      <c r="P5562" s="3">
        <f>Table1[[#This Row],[sales]]*Table1[[#This Row],[quantity]]</f>
        <v>16772.449999999997</v>
      </c>
      <c r="Q5562" s="9">
        <f>Table1[[#This Row],[delivery_date]]-Table1[[#This Row],[order_date]]</f>
        <v>5</v>
      </c>
    </row>
    <row r="5563" spans="1:17" x14ac:dyDescent="0.35">
      <c r="A5563" t="s">
        <v>5594</v>
      </c>
      <c r="B5563" t="s">
        <v>19</v>
      </c>
      <c r="C5563" t="s">
        <v>14</v>
      </c>
      <c r="D5563" s="2">
        <v>377.67</v>
      </c>
      <c r="E5563">
        <v>0.47</v>
      </c>
      <c r="F5563">
        <v>6</v>
      </c>
      <c r="G5563" s="1">
        <v>45655</v>
      </c>
      <c r="H5563" s="1">
        <v>45659</v>
      </c>
      <c r="I5563" t="s">
        <v>15</v>
      </c>
      <c r="J5563" t="s">
        <v>27</v>
      </c>
      <c r="K5563" s="2">
        <v>57.41</v>
      </c>
      <c r="L5563" t="s">
        <v>17</v>
      </c>
      <c r="M5563">
        <f>YEAR(Table1[[#This Row],[order_date]])</f>
        <v>2024</v>
      </c>
      <c r="N5563">
        <f>MONTH(Table1[[#This Row],[order_date]])</f>
        <v>12</v>
      </c>
      <c r="O5563" s="3">
        <f>Table1[[#This Row],[sales]]-Table1[[#This Row],[profit]]</f>
        <v>320.26</v>
      </c>
      <c r="P5563" s="3">
        <f>Table1[[#This Row],[sales]]*Table1[[#This Row],[quantity]]</f>
        <v>2266.02</v>
      </c>
      <c r="Q5563" s="9">
        <f>Table1[[#This Row],[delivery_date]]-Table1[[#This Row],[order_date]]</f>
        <v>4</v>
      </c>
    </row>
    <row r="5564" spans="1:17" x14ac:dyDescent="0.35">
      <c r="A5564" t="s">
        <v>5595</v>
      </c>
      <c r="B5564" t="s">
        <v>25</v>
      </c>
      <c r="C5564" t="s">
        <v>33</v>
      </c>
      <c r="D5564" s="2">
        <v>238.11</v>
      </c>
      <c r="E5564">
        <v>0.25</v>
      </c>
      <c r="F5564">
        <v>9</v>
      </c>
      <c r="G5564" s="1">
        <v>45071</v>
      </c>
      <c r="H5564" s="1">
        <v>45076</v>
      </c>
      <c r="I5564" t="s">
        <v>31</v>
      </c>
      <c r="J5564" t="s">
        <v>22</v>
      </c>
      <c r="K5564" s="2">
        <v>42.58</v>
      </c>
      <c r="L5564" t="s">
        <v>34</v>
      </c>
      <c r="M5564">
        <f>YEAR(Table1[[#This Row],[order_date]])</f>
        <v>2023</v>
      </c>
      <c r="N5564">
        <f>MONTH(Table1[[#This Row],[order_date]])</f>
        <v>5</v>
      </c>
      <c r="O5564" s="3">
        <f>Table1[[#This Row],[sales]]-Table1[[#This Row],[profit]]</f>
        <v>195.53000000000003</v>
      </c>
      <c r="P5564" s="3">
        <f>Table1[[#This Row],[sales]]*Table1[[#This Row],[quantity]]</f>
        <v>2142.9900000000002</v>
      </c>
      <c r="Q5564" s="9">
        <f>Table1[[#This Row],[delivery_date]]-Table1[[#This Row],[order_date]]</f>
        <v>5</v>
      </c>
    </row>
    <row r="5565" spans="1:17" x14ac:dyDescent="0.35">
      <c r="A5565" t="s">
        <v>5596</v>
      </c>
      <c r="B5565" t="s">
        <v>25</v>
      </c>
      <c r="C5565" t="s">
        <v>26</v>
      </c>
      <c r="D5565" s="2">
        <v>846.82</v>
      </c>
      <c r="E5565">
        <v>0.05</v>
      </c>
      <c r="F5565">
        <v>5</v>
      </c>
      <c r="G5565" s="1">
        <v>45261</v>
      </c>
      <c r="H5565" s="1">
        <v>45267</v>
      </c>
      <c r="I5565" t="s">
        <v>21</v>
      </c>
      <c r="J5565" t="s">
        <v>22</v>
      </c>
      <c r="K5565" s="2">
        <v>212.38</v>
      </c>
      <c r="L5565" t="s">
        <v>39</v>
      </c>
      <c r="M5565">
        <f>YEAR(Table1[[#This Row],[order_date]])</f>
        <v>2023</v>
      </c>
      <c r="N5565">
        <f>MONTH(Table1[[#This Row],[order_date]])</f>
        <v>12</v>
      </c>
      <c r="O5565" s="3">
        <f>Table1[[#This Row],[sales]]-Table1[[#This Row],[profit]]</f>
        <v>634.44000000000005</v>
      </c>
      <c r="P5565" s="3">
        <f>Table1[[#This Row],[sales]]*Table1[[#This Row],[quantity]]</f>
        <v>4234.1000000000004</v>
      </c>
      <c r="Q5565" s="9">
        <f>Table1[[#This Row],[delivery_date]]-Table1[[#This Row],[order_date]]</f>
        <v>6</v>
      </c>
    </row>
    <row r="5566" spans="1:17" x14ac:dyDescent="0.35">
      <c r="A5566" t="s">
        <v>5597</v>
      </c>
      <c r="B5566" t="s">
        <v>19</v>
      </c>
      <c r="C5566" t="s">
        <v>20</v>
      </c>
      <c r="D5566" s="2">
        <v>3302.86</v>
      </c>
      <c r="E5566">
        <v>0.47</v>
      </c>
      <c r="F5566">
        <v>8</v>
      </c>
      <c r="G5566" s="1">
        <v>45550</v>
      </c>
      <c r="H5566" s="1">
        <v>45554</v>
      </c>
      <c r="I5566" t="s">
        <v>21</v>
      </c>
      <c r="J5566" t="s">
        <v>27</v>
      </c>
      <c r="K5566" s="2">
        <v>486.58</v>
      </c>
      <c r="L5566" t="s">
        <v>23</v>
      </c>
      <c r="M5566">
        <f>YEAR(Table1[[#This Row],[order_date]])</f>
        <v>2024</v>
      </c>
      <c r="N5566">
        <f>MONTH(Table1[[#This Row],[order_date]])</f>
        <v>9</v>
      </c>
      <c r="O5566" s="3">
        <f>Table1[[#This Row],[sales]]-Table1[[#This Row],[profit]]</f>
        <v>2816.28</v>
      </c>
      <c r="P5566" s="3">
        <f>Table1[[#This Row],[sales]]*Table1[[#This Row],[quantity]]</f>
        <v>26422.880000000001</v>
      </c>
      <c r="Q5566" s="9">
        <f>Table1[[#This Row],[delivery_date]]-Table1[[#This Row],[order_date]]</f>
        <v>4</v>
      </c>
    </row>
    <row r="5567" spans="1:17" x14ac:dyDescent="0.35">
      <c r="A5567" t="s">
        <v>5598</v>
      </c>
      <c r="B5567" t="s">
        <v>13</v>
      </c>
      <c r="C5567" t="s">
        <v>20</v>
      </c>
      <c r="D5567" s="2">
        <v>358.83</v>
      </c>
      <c r="E5567">
        <v>0.23</v>
      </c>
      <c r="F5567">
        <v>5</v>
      </c>
      <c r="G5567" s="1">
        <v>45555</v>
      </c>
      <c r="H5567" s="1">
        <v>45556</v>
      </c>
      <c r="I5567" t="s">
        <v>21</v>
      </c>
      <c r="J5567" t="s">
        <v>16</v>
      </c>
      <c r="K5567" s="2">
        <v>48.58</v>
      </c>
      <c r="L5567" t="s">
        <v>48</v>
      </c>
      <c r="M5567">
        <f>YEAR(Table1[[#This Row],[order_date]])</f>
        <v>2024</v>
      </c>
      <c r="N5567">
        <f>MONTH(Table1[[#This Row],[order_date]])</f>
        <v>9</v>
      </c>
      <c r="O5567" s="3">
        <f>Table1[[#This Row],[sales]]-Table1[[#This Row],[profit]]</f>
        <v>310.25</v>
      </c>
      <c r="P5567" s="3">
        <f>Table1[[#This Row],[sales]]*Table1[[#This Row],[quantity]]</f>
        <v>1794.1499999999999</v>
      </c>
      <c r="Q5567" s="9">
        <f>Table1[[#This Row],[delivery_date]]-Table1[[#This Row],[order_date]]</f>
        <v>1</v>
      </c>
    </row>
    <row r="5568" spans="1:17" x14ac:dyDescent="0.35">
      <c r="A5568" t="s">
        <v>5599</v>
      </c>
      <c r="B5568" t="s">
        <v>25</v>
      </c>
      <c r="C5568" t="s">
        <v>20</v>
      </c>
      <c r="D5568" s="2">
        <v>202.39</v>
      </c>
      <c r="E5568">
        <v>0.28000000000000003</v>
      </c>
      <c r="F5568">
        <v>3</v>
      </c>
      <c r="G5568" s="1">
        <v>45462</v>
      </c>
      <c r="H5568" s="1">
        <v>45468</v>
      </c>
      <c r="I5568" t="s">
        <v>15</v>
      </c>
      <c r="J5568" t="s">
        <v>16</v>
      </c>
      <c r="K5568" s="2">
        <v>59.85</v>
      </c>
      <c r="L5568" t="s">
        <v>48</v>
      </c>
      <c r="M5568">
        <f>YEAR(Table1[[#This Row],[order_date]])</f>
        <v>2024</v>
      </c>
      <c r="N5568">
        <f>MONTH(Table1[[#This Row],[order_date]])</f>
        <v>6</v>
      </c>
      <c r="O5568" s="3">
        <f>Table1[[#This Row],[sales]]-Table1[[#This Row],[profit]]</f>
        <v>142.54</v>
      </c>
      <c r="P5568" s="3">
        <f>Table1[[#This Row],[sales]]*Table1[[#This Row],[quantity]]</f>
        <v>607.16999999999996</v>
      </c>
      <c r="Q5568" s="9">
        <f>Table1[[#This Row],[delivery_date]]-Table1[[#This Row],[order_date]]</f>
        <v>6</v>
      </c>
    </row>
    <row r="5569" spans="1:17" x14ac:dyDescent="0.35">
      <c r="A5569" t="s">
        <v>5600</v>
      </c>
      <c r="B5569" t="s">
        <v>41</v>
      </c>
      <c r="C5569" t="s">
        <v>20</v>
      </c>
      <c r="D5569" s="2">
        <v>678</v>
      </c>
      <c r="E5569">
        <v>0.09</v>
      </c>
      <c r="F5569">
        <v>6</v>
      </c>
      <c r="G5569" s="1">
        <v>45374</v>
      </c>
      <c r="H5569" s="1">
        <v>45377</v>
      </c>
      <c r="I5569" t="s">
        <v>15</v>
      </c>
      <c r="J5569" t="s">
        <v>16</v>
      </c>
      <c r="K5569" s="2">
        <v>46.54</v>
      </c>
      <c r="L5569" t="s">
        <v>48</v>
      </c>
      <c r="M5569">
        <f>YEAR(Table1[[#This Row],[order_date]])</f>
        <v>2024</v>
      </c>
      <c r="N5569">
        <f>MONTH(Table1[[#This Row],[order_date]])</f>
        <v>3</v>
      </c>
      <c r="O5569" s="3">
        <f>Table1[[#This Row],[sales]]-Table1[[#This Row],[profit]]</f>
        <v>631.46</v>
      </c>
      <c r="P5569" s="3">
        <f>Table1[[#This Row],[sales]]*Table1[[#This Row],[quantity]]</f>
        <v>4068</v>
      </c>
      <c r="Q5569" s="9">
        <f>Table1[[#This Row],[delivery_date]]-Table1[[#This Row],[order_date]]</f>
        <v>3</v>
      </c>
    </row>
    <row r="5570" spans="1:17" x14ac:dyDescent="0.35">
      <c r="A5570" t="s">
        <v>5601</v>
      </c>
      <c r="B5570" t="s">
        <v>13</v>
      </c>
      <c r="C5570" t="s">
        <v>20</v>
      </c>
      <c r="D5570" s="2">
        <v>4753.63</v>
      </c>
      <c r="E5570">
        <v>0.17</v>
      </c>
      <c r="F5570">
        <v>4</v>
      </c>
      <c r="G5570" s="1">
        <v>45043</v>
      </c>
      <c r="H5570" s="1">
        <v>45045</v>
      </c>
      <c r="I5570" t="s">
        <v>15</v>
      </c>
      <c r="J5570" t="s">
        <v>22</v>
      </c>
      <c r="K5570" s="2">
        <v>268.08999999999997</v>
      </c>
      <c r="L5570" t="s">
        <v>39</v>
      </c>
      <c r="M5570">
        <f>YEAR(Table1[[#This Row],[order_date]])</f>
        <v>2023</v>
      </c>
      <c r="N5570">
        <f>MONTH(Table1[[#This Row],[order_date]])</f>
        <v>4</v>
      </c>
      <c r="O5570" s="3">
        <f>Table1[[#This Row],[sales]]-Table1[[#This Row],[profit]]</f>
        <v>4485.54</v>
      </c>
      <c r="P5570" s="3">
        <f>Table1[[#This Row],[sales]]*Table1[[#This Row],[quantity]]</f>
        <v>19014.52</v>
      </c>
      <c r="Q5570" s="9">
        <f>Table1[[#This Row],[delivery_date]]-Table1[[#This Row],[order_date]]</f>
        <v>2</v>
      </c>
    </row>
    <row r="5571" spans="1:17" x14ac:dyDescent="0.35">
      <c r="A5571" t="s">
        <v>5602</v>
      </c>
      <c r="B5571" t="s">
        <v>13</v>
      </c>
      <c r="C5571" t="s">
        <v>33</v>
      </c>
      <c r="D5571" s="2">
        <v>4545.66</v>
      </c>
      <c r="E5571">
        <v>0.35</v>
      </c>
      <c r="F5571">
        <v>5</v>
      </c>
      <c r="G5571" s="1">
        <v>44989</v>
      </c>
      <c r="H5571" s="1">
        <v>44996</v>
      </c>
      <c r="I5571" t="s">
        <v>21</v>
      </c>
      <c r="J5571" t="s">
        <v>22</v>
      </c>
      <c r="K5571" s="2">
        <v>291.70999999999998</v>
      </c>
      <c r="L5571" t="s">
        <v>48</v>
      </c>
      <c r="M5571">
        <f>YEAR(Table1[[#This Row],[order_date]])</f>
        <v>2023</v>
      </c>
      <c r="N5571">
        <f>MONTH(Table1[[#This Row],[order_date]])</f>
        <v>3</v>
      </c>
      <c r="O5571" s="3">
        <f>Table1[[#This Row],[sales]]-Table1[[#This Row],[profit]]</f>
        <v>4253.95</v>
      </c>
      <c r="P5571" s="3">
        <f>Table1[[#This Row],[sales]]*Table1[[#This Row],[quantity]]</f>
        <v>22728.3</v>
      </c>
      <c r="Q5571" s="9">
        <f>Table1[[#This Row],[delivery_date]]-Table1[[#This Row],[order_date]]</f>
        <v>7</v>
      </c>
    </row>
    <row r="5572" spans="1:17" x14ac:dyDescent="0.35">
      <c r="A5572" t="s">
        <v>5603</v>
      </c>
      <c r="B5572" t="s">
        <v>19</v>
      </c>
      <c r="C5572" t="s">
        <v>14</v>
      </c>
      <c r="D5572" s="2">
        <v>523.67999999999995</v>
      </c>
      <c r="E5572">
        <v>0.06</v>
      </c>
      <c r="F5572">
        <v>8</v>
      </c>
      <c r="G5572" s="1">
        <v>45414</v>
      </c>
      <c r="H5572" s="1">
        <v>45418</v>
      </c>
      <c r="I5572" t="s">
        <v>21</v>
      </c>
      <c r="J5572" t="s">
        <v>16</v>
      </c>
      <c r="K5572" s="2">
        <v>145.87</v>
      </c>
      <c r="L5572" t="s">
        <v>17</v>
      </c>
      <c r="M5572">
        <f>YEAR(Table1[[#This Row],[order_date]])</f>
        <v>2024</v>
      </c>
      <c r="N5572">
        <f>MONTH(Table1[[#This Row],[order_date]])</f>
        <v>5</v>
      </c>
      <c r="O5572" s="3">
        <f>Table1[[#This Row],[sales]]-Table1[[#This Row],[profit]]</f>
        <v>377.80999999999995</v>
      </c>
      <c r="P5572" s="3">
        <f>Table1[[#This Row],[sales]]*Table1[[#This Row],[quantity]]</f>
        <v>4189.4399999999996</v>
      </c>
      <c r="Q5572" s="9">
        <f>Table1[[#This Row],[delivery_date]]-Table1[[#This Row],[order_date]]</f>
        <v>4</v>
      </c>
    </row>
    <row r="5573" spans="1:17" x14ac:dyDescent="0.35">
      <c r="A5573" t="s">
        <v>5604</v>
      </c>
      <c r="B5573" t="s">
        <v>19</v>
      </c>
      <c r="C5573" t="s">
        <v>26</v>
      </c>
      <c r="D5573" s="2">
        <v>1589.66</v>
      </c>
      <c r="E5573">
        <v>0.28999999999999998</v>
      </c>
      <c r="F5573">
        <v>4</v>
      </c>
      <c r="G5573" s="1">
        <v>45076</v>
      </c>
      <c r="H5573" s="1">
        <v>45082</v>
      </c>
      <c r="I5573" t="s">
        <v>21</v>
      </c>
      <c r="J5573" t="s">
        <v>27</v>
      </c>
      <c r="K5573" s="2">
        <v>171.99</v>
      </c>
      <c r="L5573" t="s">
        <v>39</v>
      </c>
      <c r="M5573">
        <f>YEAR(Table1[[#This Row],[order_date]])</f>
        <v>2023</v>
      </c>
      <c r="N5573">
        <f>MONTH(Table1[[#This Row],[order_date]])</f>
        <v>5</v>
      </c>
      <c r="O5573" s="3">
        <f>Table1[[#This Row],[sales]]-Table1[[#This Row],[profit]]</f>
        <v>1417.67</v>
      </c>
      <c r="P5573" s="3">
        <f>Table1[[#This Row],[sales]]*Table1[[#This Row],[quantity]]</f>
        <v>6358.64</v>
      </c>
      <c r="Q5573" s="9">
        <f>Table1[[#This Row],[delivery_date]]-Table1[[#This Row],[order_date]]</f>
        <v>6</v>
      </c>
    </row>
    <row r="5574" spans="1:17" x14ac:dyDescent="0.35">
      <c r="A5574" t="s">
        <v>5605</v>
      </c>
      <c r="B5574" t="s">
        <v>41</v>
      </c>
      <c r="C5574" t="s">
        <v>36</v>
      </c>
      <c r="D5574" s="2">
        <v>4741.7299999999996</v>
      </c>
      <c r="E5574">
        <v>0.35</v>
      </c>
      <c r="F5574">
        <v>7</v>
      </c>
      <c r="G5574" s="1">
        <v>45544</v>
      </c>
      <c r="H5574" s="1">
        <v>45549</v>
      </c>
      <c r="I5574" t="s">
        <v>31</v>
      </c>
      <c r="J5574" t="s">
        <v>16</v>
      </c>
      <c r="K5574" s="2">
        <v>288.88</v>
      </c>
      <c r="L5574" t="s">
        <v>39</v>
      </c>
      <c r="M5574">
        <f>YEAR(Table1[[#This Row],[order_date]])</f>
        <v>2024</v>
      </c>
      <c r="N5574">
        <f>MONTH(Table1[[#This Row],[order_date]])</f>
        <v>9</v>
      </c>
      <c r="O5574" s="3">
        <f>Table1[[#This Row],[sales]]-Table1[[#This Row],[profit]]</f>
        <v>4452.8499999999995</v>
      </c>
      <c r="P5574" s="3">
        <f>Table1[[#This Row],[sales]]*Table1[[#This Row],[quantity]]</f>
        <v>33192.11</v>
      </c>
      <c r="Q5574" s="9">
        <f>Table1[[#This Row],[delivery_date]]-Table1[[#This Row],[order_date]]</f>
        <v>5</v>
      </c>
    </row>
    <row r="5575" spans="1:17" x14ac:dyDescent="0.35">
      <c r="A5575" t="s">
        <v>5606</v>
      </c>
      <c r="B5575" t="s">
        <v>25</v>
      </c>
      <c r="C5575" t="s">
        <v>26</v>
      </c>
      <c r="D5575" s="2">
        <v>578.66999999999996</v>
      </c>
      <c r="E5575">
        <v>0</v>
      </c>
      <c r="F5575">
        <v>3</v>
      </c>
      <c r="G5575" s="1">
        <v>45107</v>
      </c>
      <c r="H5575" s="1">
        <v>45112</v>
      </c>
      <c r="I5575" t="s">
        <v>31</v>
      </c>
      <c r="J5575" t="s">
        <v>27</v>
      </c>
      <c r="K5575" s="2">
        <v>134.36000000000001</v>
      </c>
      <c r="L5575" t="s">
        <v>28</v>
      </c>
      <c r="M5575">
        <f>YEAR(Table1[[#This Row],[order_date]])</f>
        <v>2023</v>
      </c>
      <c r="N5575">
        <f>MONTH(Table1[[#This Row],[order_date]])</f>
        <v>6</v>
      </c>
      <c r="O5575" s="3">
        <f>Table1[[#This Row],[sales]]-Table1[[#This Row],[profit]]</f>
        <v>444.30999999999995</v>
      </c>
      <c r="P5575" s="3">
        <f>Table1[[#This Row],[sales]]*Table1[[#This Row],[quantity]]</f>
        <v>1736.0099999999998</v>
      </c>
      <c r="Q5575" s="9">
        <f>Table1[[#This Row],[delivery_date]]-Table1[[#This Row],[order_date]]</f>
        <v>5</v>
      </c>
    </row>
    <row r="5576" spans="1:17" x14ac:dyDescent="0.35">
      <c r="A5576" t="s">
        <v>5607</v>
      </c>
      <c r="B5576" t="s">
        <v>19</v>
      </c>
      <c r="C5576" t="s">
        <v>36</v>
      </c>
      <c r="D5576" s="2">
        <v>563.52</v>
      </c>
      <c r="E5576">
        <v>0.42</v>
      </c>
      <c r="F5576">
        <v>4</v>
      </c>
      <c r="G5576" s="1">
        <v>45256</v>
      </c>
      <c r="H5576" s="1">
        <v>45259</v>
      </c>
      <c r="I5576" t="s">
        <v>21</v>
      </c>
      <c r="J5576" t="s">
        <v>22</v>
      </c>
      <c r="K5576" s="2">
        <v>118.4</v>
      </c>
      <c r="L5576" t="s">
        <v>48</v>
      </c>
      <c r="M5576">
        <f>YEAR(Table1[[#This Row],[order_date]])</f>
        <v>2023</v>
      </c>
      <c r="N5576">
        <f>MONTH(Table1[[#This Row],[order_date]])</f>
        <v>11</v>
      </c>
      <c r="O5576" s="3">
        <f>Table1[[#This Row],[sales]]-Table1[[#This Row],[profit]]</f>
        <v>445.12</v>
      </c>
      <c r="P5576" s="3">
        <f>Table1[[#This Row],[sales]]*Table1[[#This Row],[quantity]]</f>
        <v>2254.08</v>
      </c>
      <c r="Q5576" s="9">
        <f>Table1[[#This Row],[delivery_date]]-Table1[[#This Row],[order_date]]</f>
        <v>3</v>
      </c>
    </row>
    <row r="5577" spans="1:17" x14ac:dyDescent="0.35">
      <c r="A5577" t="s">
        <v>5608</v>
      </c>
      <c r="B5577" t="s">
        <v>19</v>
      </c>
      <c r="C5577" t="s">
        <v>36</v>
      </c>
      <c r="D5577" s="2">
        <v>521.41999999999996</v>
      </c>
      <c r="E5577">
        <v>0.03</v>
      </c>
      <c r="F5577">
        <v>8</v>
      </c>
      <c r="G5577" s="1">
        <v>45194</v>
      </c>
      <c r="H5577" s="1">
        <v>45199</v>
      </c>
      <c r="I5577" t="s">
        <v>15</v>
      </c>
      <c r="J5577" t="s">
        <v>22</v>
      </c>
      <c r="K5577" s="2">
        <v>129.28</v>
      </c>
      <c r="L5577" t="s">
        <v>17</v>
      </c>
      <c r="M5577">
        <f>YEAR(Table1[[#This Row],[order_date]])</f>
        <v>2023</v>
      </c>
      <c r="N5577">
        <f>MONTH(Table1[[#This Row],[order_date]])</f>
        <v>9</v>
      </c>
      <c r="O5577" s="3">
        <f>Table1[[#This Row],[sales]]-Table1[[#This Row],[profit]]</f>
        <v>392.14</v>
      </c>
      <c r="P5577" s="3">
        <f>Table1[[#This Row],[sales]]*Table1[[#This Row],[quantity]]</f>
        <v>4171.3599999999997</v>
      </c>
      <c r="Q5577" s="9">
        <f>Table1[[#This Row],[delivery_date]]-Table1[[#This Row],[order_date]]</f>
        <v>5</v>
      </c>
    </row>
    <row r="5578" spans="1:17" x14ac:dyDescent="0.35">
      <c r="A5578" t="s">
        <v>5609</v>
      </c>
      <c r="B5578" t="s">
        <v>13</v>
      </c>
      <c r="C5578" t="s">
        <v>26</v>
      </c>
      <c r="D5578" s="2">
        <v>4884.7299999999996</v>
      </c>
      <c r="E5578">
        <v>0.12</v>
      </c>
      <c r="F5578">
        <v>8</v>
      </c>
      <c r="G5578" s="1">
        <v>45382</v>
      </c>
      <c r="H5578" s="1">
        <v>45387</v>
      </c>
      <c r="I5578" t="s">
        <v>31</v>
      </c>
      <c r="J5578" t="s">
        <v>22</v>
      </c>
      <c r="K5578" s="2">
        <v>883.79</v>
      </c>
      <c r="L5578" t="s">
        <v>23</v>
      </c>
      <c r="M5578">
        <f>YEAR(Table1[[#This Row],[order_date]])</f>
        <v>2024</v>
      </c>
      <c r="N5578">
        <f>MONTH(Table1[[#This Row],[order_date]])</f>
        <v>3</v>
      </c>
      <c r="O5578" s="3">
        <f>Table1[[#This Row],[sales]]-Table1[[#This Row],[profit]]</f>
        <v>4000.9399999999996</v>
      </c>
      <c r="P5578" s="3">
        <f>Table1[[#This Row],[sales]]*Table1[[#This Row],[quantity]]</f>
        <v>39077.839999999997</v>
      </c>
      <c r="Q5578" s="9">
        <f>Table1[[#This Row],[delivery_date]]-Table1[[#This Row],[order_date]]</f>
        <v>5</v>
      </c>
    </row>
    <row r="5579" spans="1:17" x14ac:dyDescent="0.35">
      <c r="A5579" t="s">
        <v>5610</v>
      </c>
      <c r="B5579" t="s">
        <v>19</v>
      </c>
      <c r="C5579" t="s">
        <v>33</v>
      </c>
      <c r="D5579" s="2">
        <v>3741.23</v>
      </c>
      <c r="E5579">
        <v>0.48</v>
      </c>
      <c r="F5579">
        <v>9</v>
      </c>
      <c r="G5579" s="1">
        <v>45030</v>
      </c>
      <c r="H5579" s="1">
        <v>45035</v>
      </c>
      <c r="I5579" t="s">
        <v>31</v>
      </c>
      <c r="J5579" t="s">
        <v>22</v>
      </c>
      <c r="K5579" s="2">
        <v>352.75</v>
      </c>
      <c r="L5579" t="s">
        <v>48</v>
      </c>
      <c r="M5579">
        <f>YEAR(Table1[[#This Row],[order_date]])</f>
        <v>2023</v>
      </c>
      <c r="N5579">
        <f>MONTH(Table1[[#This Row],[order_date]])</f>
        <v>4</v>
      </c>
      <c r="O5579" s="3">
        <f>Table1[[#This Row],[sales]]-Table1[[#This Row],[profit]]</f>
        <v>3388.48</v>
      </c>
      <c r="P5579" s="3">
        <f>Table1[[#This Row],[sales]]*Table1[[#This Row],[quantity]]</f>
        <v>33671.07</v>
      </c>
      <c r="Q5579" s="9">
        <f>Table1[[#This Row],[delivery_date]]-Table1[[#This Row],[order_date]]</f>
        <v>5</v>
      </c>
    </row>
    <row r="5580" spans="1:17" x14ac:dyDescent="0.35">
      <c r="A5580" t="s">
        <v>5611</v>
      </c>
      <c r="B5580" t="s">
        <v>19</v>
      </c>
      <c r="C5580" t="s">
        <v>20</v>
      </c>
      <c r="D5580" s="2">
        <v>1150.97</v>
      </c>
      <c r="E5580">
        <v>0.04</v>
      </c>
      <c r="F5580">
        <v>4</v>
      </c>
      <c r="G5580" s="1">
        <v>45307</v>
      </c>
      <c r="H5580" s="1">
        <v>45314</v>
      </c>
      <c r="I5580" t="s">
        <v>21</v>
      </c>
      <c r="J5580" t="s">
        <v>16</v>
      </c>
      <c r="K5580" s="2">
        <v>141.16999999999999</v>
      </c>
      <c r="L5580" t="s">
        <v>17</v>
      </c>
      <c r="M5580">
        <f>YEAR(Table1[[#This Row],[order_date]])</f>
        <v>2024</v>
      </c>
      <c r="N5580">
        <f>MONTH(Table1[[#This Row],[order_date]])</f>
        <v>1</v>
      </c>
      <c r="O5580" s="3">
        <f>Table1[[#This Row],[sales]]-Table1[[#This Row],[profit]]</f>
        <v>1009.8000000000001</v>
      </c>
      <c r="P5580" s="3">
        <f>Table1[[#This Row],[sales]]*Table1[[#This Row],[quantity]]</f>
        <v>4603.88</v>
      </c>
      <c r="Q5580" s="9">
        <f>Table1[[#This Row],[delivery_date]]-Table1[[#This Row],[order_date]]</f>
        <v>7</v>
      </c>
    </row>
    <row r="5581" spans="1:17" x14ac:dyDescent="0.35">
      <c r="A5581" t="s">
        <v>5612</v>
      </c>
      <c r="B5581" t="s">
        <v>19</v>
      </c>
      <c r="C5581" t="s">
        <v>33</v>
      </c>
      <c r="D5581" s="2">
        <v>325.14</v>
      </c>
      <c r="E5581">
        <v>0.41</v>
      </c>
      <c r="F5581">
        <v>4</v>
      </c>
      <c r="G5581" s="1">
        <v>45093</v>
      </c>
      <c r="H5581" s="1">
        <v>45097</v>
      </c>
      <c r="I5581" t="s">
        <v>15</v>
      </c>
      <c r="J5581" t="s">
        <v>22</v>
      </c>
      <c r="K5581" s="2">
        <v>21.23</v>
      </c>
      <c r="L5581" t="s">
        <v>34</v>
      </c>
      <c r="M5581">
        <f>YEAR(Table1[[#This Row],[order_date]])</f>
        <v>2023</v>
      </c>
      <c r="N5581">
        <f>MONTH(Table1[[#This Row],[order_date]])</f>
        <v>6</v>
      </c>
      <c r="O5581" s="3">
        <f>Table1[[#This Row],[sales]]-Table1[[#This Row],[profit]]</f>
        <v>303.90999999999997</v>
      </c>
      <c r="P5581" s="3">
        <f>Table1[[#This Row],[sales]]*Table1[[#This Row],[quantity]]</f>
        <v>1300.56</v>
      </c>
      <c r="Q5581" s="9">
        <f>Table1[[#This Row],[delivery_date]]-Table1[[#This Row],[order_date]]</f>
        <v>4</v>
      </c>
    </row>
    <row r="5582" spans="1:17" x14ac:dyDescent="0.35">
      <c r="A5582" t="s">
        <v>5613</v>
      </c>
      <c r="B5582" t="s">
        <v>19</v>
      </c>
      <c r="C5582" t="s">
        <v>20</v>
      </c>
      <c r="D5582" s="2">
        <v>4829.68</v>
      </c>
      <c r="E5582">
        <v>0.33</v>
      </c>
      <c r="F5582">
        <v>5</v>
      </c>
      <c r="G5582" s="1">
        <v>45485</v>
      </c>
      <c r="H5582" s="1">
        <v>45489</v>
      </c>
      <c r="I5582" t="s">
        <v>21</v>
      </c>
      <c r="J5582" t="s">
        <v>27</v>
      </c>
      <c r="K5582" s="2">
        <v>1091.33</v>
      </c>
      <c r="L5582" t="s">
        <v>48</v>
      </c>
      <c r="M5582">
        <f>YEAR(Table1[[#This Row],[order_date]])</f>
        <v>2024</v>
      </c>
      <c r="N5582">
        <f>MONTH(Table1[[#This Row],[order_date]])</f>
        <v>7</v>
      </c>
      <c r="O5582" s="3">
        <f>Table1[[#This Row],[sales]]-Table1[[#This Row],[profit]]</f>
        <v>3738.3500000000004</v>
      </c>
      <c r="P5582" s="3">
        <f>Table1[[#This Row],[sales]]*Table1[[#This Row],[quantity]]</f>
        <v>24148.400000000001</v>
      </c>
      <c r="Q5582" s="9">
        <f>Table1[[#This Row],[delivery_date]]-Table1[[#This Row],[order_date]]</f>
        <v>4</v>
      </c>
    </row>
    <row r="5583" spans="1:17" x14ac:dyDescent="0.35">
      <c r="A5583" t="s">
        <v>5614</v>
      </c>
      <c r="B5583" t="s">
        <v>13</v>
      </c>
      <c r="C5583" t="s">
        <v>14</v>
      </c>
      <c r="D5583" s="2">
        <v>2184.9</v>
      </c>
      <c r="E5583">
        <v>0.3</v>
      </c>
      <c r="F5583">
        <v>5</v>
      </c>
      <c r="G5583" s="1">
        <v>45482</v>
      </c>
      <c r="H5583" s="1">
        <v>45488</v>
      </c>
      <c r="I5583" t="s">
        <v>21</v>
      </c>
      <c r="J5583" t="s">
        <v>16</v>
      </c>
      <c r="K5583" s="2">
        <v>463.02</v>
      </c>
      <c r="L5583" t="s">
        <v>39</v>
      </c>
      <c r="M5583">
        <f>YEAR(Table1[[#This Row],[order_date]])</f>
        <v>2024</v>
      </c>
      <c r="N5583">
        <f>MONTH(Table1[[#This Row],[order_date]])</f>
        <v>7</v>
      </c>
      <c r="O5583" s="3">
        <f>Table1[[#This Row],[sales]]-Table1[[#This Row],[profit]]</f>
        <v>1721.88</v>
      </c>
      <c r="P5583" s="3">
        <f>Table1[[#This Row],[sales]]*Table1[[#This Row],[quantity]]</f>
        <v>10924.5</v>
      </c>
      <c r="Q5583" s="9">
        <f>Table1[[#This Row],[delivery_date]]-Table1[[#This Row],[order_date]]</f>
        <v>6</v>
      </c>
    </row>
    <row r="5584" spans="1:17" x14ac:dyDescent="0.35">
      <c r="A5584" t="s">
        <v>5615</v>
      </c>
      <c r="B5584" t="s">
        <v>41</v>
      </c>
      <c r="C5584" t="s">
        <v>36</v>
      </c>
      <c r="D5584" s="2">
        <v>3032.04</v>
      </c>
      <c r="E5584">
        <v>0.28999999999999998</v>
      </c>
      <c r="F5584">
        <v>3</v>
      </c>
      <c r="G5584" s="1">
        <v>44942</v>
      </c>
      <c r="H5584" s="1">
        <v>44944</v>
      </c>
      <c r="I5584" t="s">
        <v>15</v>
      </c>
      <c r="J5584" t="s">
        <v>16</v>
      </c>
      <c r="K5584" s="2">
        <v>667.52</v>
      </c>
      <c r="L5584" t="s">
        <v>28</v>
      </c>
      <c r="M5584">
        <f>YEAR(Table1[[#This Row],[order_date]])</f>
        <v>2023</v>
      </c>
      <c r="N5584">
        <f>MONTH(Table1[[#This Row],[order_date]])</f>
        <v>1</v>
      </c>
      <c r="O5584" s="3">
        <f>Table1[[#This Row],[sales]]-Table1[[#This Row],[profit]]</f>
        <v>2364.52</v>
      </c>
      <c r="P5584" s="3">
        <f>Table1[[#This Row],[sales]]*Table1[[#This Row],[quantity]]</f>
        <v>9096.119999999999</v>
      </c>
      <c r="Q5584" s="9">
        <f>Table1[[#This Row],[delivery_date]]-Table1[[#This Row],[order_date]]</f>
        <v>2</v>
      </c>
    </row>
    <row r="5585" spans="1:17" x14ac:dyDescent="0.35">
      <c r="A5585" t="s">
        <v>5616</v>
      </c>
      <c r="B5585" t="s">
        <v>41</v>
      </c>
      <c r="C5585" t="s">
        <v>26</v>
      </c>
      <c r="D5585" s="2">
        <v>1468.06</v>
      </c>
      <c r="E5585">
        <v>0.08</v>
      </c>
      <c r="F5585">
        <v>1</v>
      </c>
      <c r="G5585" s="1">
        <v>45422</v>
      </c>
      <c r="H5585" s="1">
        <v>45429</v>
      </c>
      <c r="I5585" t="s">
        <v>21</v>
      </c>
      <c r="J5585" t="s">
        <v>16</v>
      </c>
      <c r="K5585" s="2">
        <v>432.21</v>
      </c>
      <c r="L5585" t="s">
        <v>48</v>
      </c>
      <c r="M5585">
        <f>YEAR(Table1[[#This Row],[order_date]])</f>
        <v>2024</v>
      </c>
      <c r="N5585">
        <f>MONTH(Table1[[#This Row],[order_date]])</f>
        <v>5</v>
      </c>
      <c r="O5585" s="3">
        <f>Table1[[#This Row],[sales]]-Table1[[#This Row],[profit]]</f>
        <v>1035.8499999999999</v>
      </c>
      <c r="P5585" s="3">
        <f>Table1[[#This Row],[sales]]*Table1[[#This Row],[quantity]]</f>
        <v>1468.06</v>
      </c>
      <c r="Q5585" s="9">
        <f>Table1[[#This Row],[delivery_date]]-Table1[[#This Row],[order_date]]</f>
        <v>7</v>
      </c>
    </row>
    <row r="5586" spans="1:17" x14ac:dyDescent="0.35">
      <c r="A5586" t="s">
        <v>5617</v>
      </c>
      <c r="B5586" t="s">
        <v>25</v>
      </c>
      <c r="C5586" t="s">
        <v>14</v>
      </c>
      <c r="D5586" s="2">
        <v>3815.97</v>
      </c>
      <c r="E5586">
        <v>0.33</v>
      </c>
      <c r="F5586">
        <v>1</v>
      </c>
      <c r="G5586" s="1">
        <v>44960</v>
      </c>
      <c r="H5586" s="1">
        <v>44963</v>
      </c>
      <c r="I5586" t="s">
        <v>31</v>
      </c>
      <c r="J5586" t="s">
        <v>16</v>
      </c>
      <c r="K5586" s="2">
        <v>248.23</v>
      </c>
      <c r="L5586" t="s">
        <v>39</v>
      </c>
      <c r="M5586">
        <f>YEAR(Table1[[#This Row],[order_date]])</f>
        <v>2023</v>
      </c>
      <c r="N5586">
        <f>MONTH(Table1[[#This Row],[order_date]])</f>
        <v>2</v>
      </c>
      <c r="O5586" s="3">
        <f>Table1[[#This Row],[sales]]-Table1[[#This Row],[profit]]</f>
        <v>3567.74</v>
      </c>
      <c r="P5586" s="3">
        <f>Table1[[#This Row],[sales]]*Table1[[#This Row],[quantity]]</f>
        <v>3815.97</v>
      </c>
      <c r="Q5586" s="9">
        <f>Table1[[#This Row],[delivery_date]]-Table1[[#This Row],[order_date]]</f>
        <v>3</v>
      </c>
    </row>
    <row r="5587" spans="1:17" x14ac:dyDescent="0.35">
      <c r="A5587" t="s">
        <v>5618</v>
      </c>
      <c r="B5587" t="s">
        <v>19</v>
      </c>
      <c r="C5587" t="s">
        <v>20</v>
      </c>
      <c r="D5587" s="2">
        <v>1064.33</v>
      </c>
      <c r="E5587">
        <v>0.48</v>
      </c>
      <c r="F5587">
        <v>8</v>
      </c>
      <c r="G5587" s="1">
        <v>45646</v>
      </c>
      <c r="H5587" s="1">
        <v>45647</v>
      </c>
      <c r="I5587" t="s">
        <v>15</v>
      </c>
      <c r="J5587" t="s">
        <v>27</v>
      </c>
      <c r="K5587" s="2">
        <v>70.53</v>
      </c>
      <c r="L5587" t="s">
        <v>39</v>
      </c>
      <c r="M5587">
        <f>YEAR(Table1[[#This Row],[order_date]])</f>
        <v>2024</v>
      </c>
      <c r="N5587">
        <f>MONTH(Table1[[#This Row],[order_date]])</f>
        <v>12</v>
      </c>
      <c r="O5587" s="3">
        <f>Table1[[#This Row],[sales]]-Table1[[#This Row],[profit]]</f>
        <v>993.8</v>
      </c>
      <c r="P5587" s="3">
        <f>Table1[[#This Row],[sales]]*Table1[[#This Row],[quantity]]</f>
        <v>8514.64</v>
      </c>
      <c r="Q5587" s="9">
        <f>Table1[[#This Row],[delivery_date]]-Table1[[#This Row],[order_date]]</f>
        <v>1</v>
      </c>
    </row>
    <row r="5588" spans="1:17" x14ac:dyDescent="0.35">
      <c r="A5588" t="s">
        <v>5619</v>
      </c>
      <c r="B5588" t="s">
        <v>13</v>
      </c>
      <c r="C5588" t="s">
        <v>33</v>
      </c>
      <c r="D5588" s="2">
        <v>3955.87</v>
      </c>
      <c r="E5588">
        <v>0.04</v>
      </c>
      <c r="F5588">
        <v>4</v>
      </c>
      <c r="G5588" s="1">
        <v>45493</v>
      </c>
      <c r="H5588" s="1">
        <v>45499</v>
      </c>
      <c r="I5588" t="s">
        <v>31</v>
      </c>
      <c r="J5588" t="s">
        <v>22</v>
      </c>
      <c r="K5588" s="2">
        <v>928.04</v>
      </c>
      <c r="L5588" t="s">
        <v>28</v>
      </c>
      <c r="M5588">
        <f>YEAR(Table1[[#This Row],[order_date]])</f>
        <v>2024</v>
      </c>
      <c r="N5588">
        <f>MONTH(Table1[[#This Row],[order_date]])</f>
        <v>7</v>
      </c>
      <c r="O5588" s="3">
        <f>Table1[[#This Row],[sales]]-Table1[[#This Row],[profit]]</f>
        <v>3027.83</v>
      </c>
      <c r="P5588" s="3">
        <f>Table1[[#This Row],[sales]]*Table1[[#This Row],[quantity]]</f>
        <v>15823.48</v>
      </c>
      <c r="Q5588" s="9">
        <f>Table1[[#This Row],[delivery_date]]-Table1[[#This Row],[order_date]]</f>
        <v>6</v>
      </c>
    </row>
    <row r="5589" spans="1:17" x14ac:dyDescent="0.35">
      <c r="A5589" t="s">
        <v>5620</v>
      </c>
      <c r="B5589" t="s">
        <v>25</v>
      </c>
      <c r="C5589" t="s">
        <v>26</v>
      </c>
      <c r="D5589" s="2">
        <v>1229.95</v>
      </c>
      <c r="E5589">
        <v>0.17</v>
      </c>
      <c r="F5589">
        <v>2</v>
      </c>
      <c r="G5589" s="1">
        <v>45296</v>
      </c>
      <c r="H5589" s="1">
        <v>45299</v>
      </c>
      <c r="I5589" t="s">
        <v>21</v>
      </c>
      <c r="J5589" t="s">
        <v>27</v>
      </c>
      <c r="K5589" s="2">
        <v>360.61</v>
      </c>
      <c r="L5589" t="s">
        <v>34</v>
      </c>
      <c r="M5589">
        <f>YEAR(Table1[[#This Row],[order_date]])</f>
        <v>2024</v>
      </c>
      <c r="N5589">
        <f>MONTH(Table1[[#This Row],[order_date]])</f>
        <v>1</v>
      </c>
      <c r="O5589" s="3">
        <f>Table1[[#This Row],[sales]]-Table1[[#This Row],[profit]]</f>
        <v>869.34</v>
      </c>
      <c r="P5589" s="3">
        <f>Table1[[#This Row],[sales]]*Table1[[#This Row],[quantity]]</f>
        <v>2459.9</v>
      </c>
      <c r="Q5589" s="9">
        <f>Table1[[#This Row],[delivery_date]]-Table1[[#This Row],[order_date]]</f>
        <v>3</v>
      </c>
    </row>
    <row r="5590" spans="1:17" x14ac:dyDescent="0.35">
      <c r="A5590" t="s">
        <v>5621</v>
      </c>
      <c r="B5590" t="s">
        <v>25</v>
      </c>
      <c r="C5590" t="s">
        <v>36</v>
      </c>
      <c r="D5590" s="2">
        <v>579.77</v>
      </c>
      <c r="E5590">
        <v>0.24</v>
      </c>
      <c r="F5590">
        <v>6</v>
      </c>
      <c r="G5590" s="1">
        <v>45000</v>
      </c>
      <c r="H5590" s="1">
        <v>45002</v>
      </c>
      <c r="I5590" t="s">
        <v>15</v>
      </c>
      <c r="J5590" t="s">
        <v>16</v>
      </c>
      <c r="K5590" s="2">
        <v>107.65</v>
      </c>
      <c r="L5590" t="s">
        <v>34</v>
      </c>
      <c r="M5590">
        <f>YEAR(Table1[[#This Row],[order_date]])</f>
        <v>2023</v>
      </c>
      <c r="N5590">
        <f>MONTH(Table1[[#This Row],[order_date]])</f>
        <v>3</v>
      </c>
      <c r="O5590" s="3">
        <f>Table1[[#This Row],[sales]]-Table1[[#This Row],[profit]]</f>
        <v>472.12</v>
      </c>
      <c r="P5590" s="3">
        <f>Table1[[#This Row],[sales]]*Table1[[#This Row],[quantity]]</f>
        <v>3478.62</v>
      </c>
      <c r="Q5590" s="9">
        <f>Table1[[#This Row],[delivery_date]]-Table1[[#This Row],[order_date]]</f>
        <v>2</v>
      </c>
    </row>
    <row r="5591" spans="1:17" x14ac:dyDescent="0.35">
      <c r="A5591" t="s">
        <v>5622</v>
      </c>
      <c r="B5591" t="s">
        <v>41</v>
      </c>
      <c r="C5591" t="s">
        <v>14</v>
      </c>
      <c r="D5591" s="2">
        <v>2446.23</v>
      </c>
      <c r="E5591">
        <v>0.12</v>
      </c>
      <c r="F5591">
        <v>9</v>
      </c>
      <c r="G5591" s="1">
        <v>45462</v>
      </c>
      <c r="H5591" s="1">
        <v>45466</v>
      </c>
      <c r="I5591" t="s">
        <v>31</v>
      </c>
      <c r="J5591" t="s">
        <v>27</v>
      </c>
      <c r="K5591" s="2">
        <v>619.32000000000005</v>
      </c>
      <c r="L5591" t="s">
        <v>39</v>
      </c>
      <c r="M5591">
        <f>YEAR(Table1[[#This Row],[order_date]])</f>
        <v>2024</v>
      </c>
      <c r="N5591">
        <f>MONTH(Table1[[#This Row],[order_date]])</f>
        <v>6</v>
      </c>
      <c r="O5591" s="3">
        <f>Table1[[#This Row],[sales]]-Table1[[#This Row],[profit]]</f>
        <v>1826.9099999999999</v>
      </c>
      <c r="P5591" s="3">
        <f>Table1[[#This Row],[sales]]*Table1[[#This Row],[quantity]]</f>
        <v>22016.07</v>
      </c>
      <c r="Q5591" s="9">
        <f>Table1[[#This Row],[delivery_date]]-Table1[[#This Row],[order_date]]</f>
        <v>4</v>
      </c>
    </row>
    <row r="5592" spans="1:17" x14ac:dyDescent="0.35">
      <c r="A5592" t="s">
        <v>5623</v>
      </c>
      <c r="B5592" t="s">
        <v>13</v>
      </c>
      <c r="C5592" t="s">
        <v>36</v>
      </c>
      <c r="D5592" s="2">
        <v>4084.76</v>
      </c>
      <c r="E5592">
        <v>0.37</v>
      </c>
      <c r="F5592">
        <v>5</v>
      </c>
      <c r="G5592" s="1">
        <v>45549</v>
      </c>
      <c r="H5592" s="1">
        <v>45553</v>
      </c>
      <c r="I5592" t="s">
        <v>31</v>
      </c>
      <c r="J5592" t="s">
        <v>27</v>
      </c>
      <c r="K5592" s="2">
        <v>826.54</v>
      </c>
      <c r="L5592" t="s">
        <v>34</v>
      </c>
      <c r="M5592">
        <f>YEAR(Table1[[#This Row],[order_date]])</f>
        <v>2024</v>
      </c>
      <c r="N5592">
        <f>MONTH(Table1[[#This Row],[order_date]])</f>
        <v>9</v>
      </c>
      <c r="O5592" s="3">
        <f>Table1[[#This Row],[sales]]-Table1[[#This Row],[profit]]</f>
        <v>3258.2200000000003</v>
      </c>
      <c r="P5592" s="3">
        <f>Table1[[#This Row],[sales]]*Table1[[#This Row],[quantity]]</f>
        <v>20423.800000000003</v>
      </c>
      <c r="Q5592" s="9">
        <f>Table1[[#This Row],[delivery_date]]-Table1[[#This Row],[order_date]]</f>
        <v>4</v>
      </c>
    </row>
    <row r="5593" spans="1:17" x14ac:dyDescent="0.35">
      <c r="A5593" t="s">
        <v>5624</v>
      </c>
      <c r="B5593" t="s">
        <v>13</v>
      </c>
      <c r="C5593" t="s">
        <v>20</v>
      </c>
      <c r="D5593" s="2">
        <v>1985.84</v>
      </c>
      <c r="E5593">
        <v>0.34</v>
      </c>
      <c r="F5593">
        <v>3</v>
      </c>
      <c r="G5593" s="1">
        <v>45168</v>
      </c>
      <c r="H5593" s="1">
        <v>45175</v>
      </c>
      <c r="I5593" t="s">
        <v>31</v>
      </c>
      <c r="J5593" t="s">
        <v>16</v>
      </c>
      <c r="K5593" s="2">
        <v>562.19000000000005</v>
      </c>
      <c r="L5593" t="s">
        <v>48</v>
      </c>
      <c r="M5593">
        <f>YEAR(Table1[[#This Row],[order_date]])</f>
        <v>2023</v>
      </c>
      <c r="N5593">
        <f>MONTH(Table1[[#This Row],[order_date]])</f>
        <v>8</v>
      </c>
      <c r="O5593" s="3">
        <f>Table1[[#This Row],[sales]]-Table1[[#This Row],[profit]]</f>
        <v>1423.6499999999999</v>
      </c>
      <c r="P5593" s="3">
        <f>Table1[[#This Row],[sales]]*Table1[[#This Row],[quantity]]</f>
        <v>5957.5199999999995</v>
      </c>
      <c r="Q5593" s="9">
        <f>Table1[[#This Row],[delivery_date]]-Table1[[#This Row],[order_date]]</f>
        <v>7</v>
      </c>
    </row>
    <row r="5594" spans="1:17" x14ac:dyDescent="0.35">
      <c r="A5594" t="s">
        <v>5625</v>
      </c>
      <c r="B5594" t="s">
        <v>13</v>
      </c>
      <c r="C5594" t="s">
        <v>36</v>
      </c>
      <c r="D5594" s="2">
        <v>241.48</v>
      </c>
      <c r="E5594">
        <v>0.06</v>
      </c>
      <c r="F5594">
        <v>4</v>
      </c>
      <c r="G5594" s="1">
        <v>45383</v>
      </c>
      <c r="H5594" s="1">
        <v>45386</v>
      </c>
      <c r="I5594" t="s">
        <v>15</v>
      </c>
      <c r="J5594" t="s">
        <v>27</v>
      </c>
      <c r="K5594" s="2">
        <v>24.13</v>
      </c>
      <c r="L5594" t="s">
        <v>17</v>
      </c>
      <c r="M5594">
        <f>YEAR(Table1[[#This Row],[order_date]])</f>
        <v>2024</v>
      </c>
      <c r="N5594">
        <f>MONTH(Table1[[#This Row],[order_date]])</f>
        <v>4</v>
      </c>
      <c r="O5594" s="3">
        <f>Table1[[#This Row],[sales]]-Table1[[#This Row],[profit]]</f>
        <v>217.35</v>
      </c>
      <c r="P5594" s="3">
        <f>Table1[[#This Row],[sales]]*Table1[[#This Row],[quantity]]</f>
        <v>965.92</v>
      </c>
      <c r="Q5594" s="9">
        <f>Table1[[#This Row],[delivery_date]]-Table1[[#This Row],[order_date]]</f>
        <v>3</v>
      </c>
    </row>
    <row r="5595" spans="1:17" x14ac:dyDescent="0.35">
      <c r="A5595" t="s">
        <v>5626</v>
      </c>
      <c r="B5595" t="s">
        <v>41</v>
      </c>
      <c r="C5595" t="s">
        <v>33</v>
      </c>
      <c r="D5595" s="2">
        <v>2811.22</v>
      </c>
      <c r="E5595">
        <v>0.28000000000000003</v>
      </c>
      <c r="F5595">
        <v>2</v>
      </c>
      <c r="G5595" s="1">
        <v>45166</v>
      </c>
      <c r="H5595" s="1">
        <v>45167</v>
      </c>
      <c r="I5595" t="s">
        <v>31</v>
      </c>
      <c r="J5595" t="s">
        <v>16</v>
      </c>
      <c r="K5595" s="2">
        <v>395.05</v>
      </c>
      <c r="L5595" t="s">
        <v>34</v>
      </c>
      <c r="M5595">
        <f>YEAR(Table1[[#This Row],[order_date]])</f>
        <v>2023</v>
      </c>
      <c r="N5595">
        <f>MONTH(Table1[[#This Row],[order_date]])</f>
        <v>8</v>
      </c>
      <c r="O5595" s="3">
        <f>Table1[[#This Row],[sales]]-Table1[[#This Row],[profit]]</f>
        <v>2416.1699999999996</v>
      </c>
      <c r="P5595" s="3">
        <f>Table1[[#This Row],[sales]]*Table1[[#This Row],[quantity]]</f>
        <v>5622.44</v>
      </c>
      <c r="Q5595" s="9">
        <f>Table1[[#This Row],[delivery_date]]-Table1[[#This Row],[order_date]]</f>
        <v>1</v>
      </c>
    </row>
    <row r="5596" spans="1:17" x14ac:dyDescent="0.35">
      <c r="A5596" t="s">
        <v>5627</v>
      </c>
      <c r="B5596" t="s">
        <v>41</v>
      </c>
      <c r="C5596" t="s">
        <v>14</v>
      </c>
      <c r="D5596" s="2">
        <v>3434.31</v>
      </c>
      <c r="E5596">
        <v>0.18</v>
      </c>
      <c r="F5596">
        <v>7</v>
      </c>
      <c r="G5596" s="1">
        <v>45326</v>
      </c>
      <c r="H5596" s="1">
        <v>45330</v>
      </c>
      <c r="I5596" t="s">
        <v>15</v>
      </c>
      <c r="J5596" t="s">
        <v>22</v>
      </c>
      <c r="K5596" s="2">
        <v>697.81</v>
      </c>
      <c r="L5596" t="s">
        <v>17</v>
      </c>
      <c r="M5596">
        <f>YEAR(Table1[[#This Row],[order_date]])</f>
        <v>2024</v>
      </c>
      <c r="N5596">
        <f>MONTH(Table1[[#This Row],[order_date]])</f>
        <v>2</v>
      </c>
      <c r="O5596" s="3">
        <f>Table1[[#This Row],[sales]]-Table1[[#This Row],[profit]]</f>
        <v>2736.5</v>
      </c>
      <c r="P5596" s="3">
        <f>Table1[[#This Row],[sales]]*Table1[[#This Row],[quantity]]</f>
        <v>24040.17</v>
      </c>
      <c r="Q5596" s="9">
        <f>Table1[[#This Row],[delivery_date]]-Table1[[#This Row],[order_date]]</f>
        <v>4</v>
      </c>
    </row>
    <row r="5597" spans="1:17" x14ac:dyDescent="0.35">
      <c r="A5597" t="s">
        <v>5628</v>
      </c>
      <c r="B5597" t="s">
        <v>41</v>
      </c>
      <c r="C5597" t="s">
        <v>14</v>
      </c>
      <c r="D5597" s="2">
        <v>3729.41</v>
      </c>
      <c r="E5597">
        <v>0.11</v>
      </c>
      <c r="F5597">
        <v>4</v>
      </c>
      <c r="G5597" s="1">
        <v>45056</v>
      </c>
      <c r="H5597" s="1">
        <v>45062</v>
      </c>
      <c r="I5597" t="s">
        <v>31</v>
      </c>
      <c r="J5597" t="s">
        <v>22</v>
      </c>
      <c r="K5597" s="2">
        <v>371.65</v>
      </c>
      <c r="L5597" t="s">
        <v>17</v>
      </c>
      <c r="M5597">
        <f>YEAR(Table1[[#This Row],[order_date]])</f>
        <v>2023</v>
      </c>
      <c r="N5597">
        <f>MONTH(Table1[[#This Row],[order_date]])</f>
        <v>5</v>
      </c>
      <c r="O5597" s="3">
        <f>Table1[[#This Row],[sales]]-Table1[[#This Row],[profit]]</f>
        <v>3357.7599999999998</v>
      </c>
      <c r="P5597" s="3">
        <f>Table1[[#This Row],[sales]]*Table1[[#This Row],[quantity]]</f>
        <v>14917.64</v>
      </c>
      <c r="Q5597" s="9">
        <f>Table1[[#This Row],[delivery_date]]-Table1[[#This Row],[order_date]]</f>
        <v>6</v>
      </c>
    </row>
    <row r="5598" spans="1:17" x14ac:dyDescent="0.35">
      <c r="A5598" t="s">
        <v>5629</v>
      </c>
      <c r="B5598" t="s">
        <v>41</v>
      </c>
      <c r="C5598" t="s">
        <v>33</v>
      </c>
      <c r="D5598" s="2">
        <v>2069.4299999999998</v>
      </c>
      <c r="E5598">
        <v>0.42</v>
      </c>
      <c r="F5598">
        <v>4</v>
      </c>
      <c r="G5598" s="1">
        <v>45597</v>
      </c>
      <c r="H5598" s="1">
        <v>45603</v>
      </c>
      <c r="I5598" t="s">
        <v>15</v>
      </c>
      <c r="J5598" t="s">
        <v>16</v>
      </c>
      <c r="K5598" s="2">
        <v>535.02</v>
      </c>
      <c r="L5598" t="s">
        <v>39</v>
      </c>
      <c r="M5598">
        <f>YEAR(Table1[[#This Row],[order_date]])</f>
        <v>2024</v>
      </c>
      <c r="N5598">
        <f>MONTH(Table1[[#This Row],[order_date]])</f>
        <v>11</v>
      </c>
      <c r="O5598" s="3">
        <f>Table1[[#This Row],[sales]]-Table1[[#This Row],[profit]]</f>
        <v>1534.4099999999999</v>
      </c>
      <c r="P5598" s="3">
        <f>Table1[[#This Row],[sales]]*Table1[[#This Row],[quantity]]</f>
        <v>8277.7199999999993</v>
      </c>
      <c r="Q5598" s="9">
        <f>Table1[[#This Row],[delivery_date]]-Table1[[#This Row],[order_date]]</f>
        <v>6</v>
      </c>
    </row>
    <row r="5599" spans="1:17" x14ac:dyDescent="0.35">
      <c r="A5599" t="s">
        <v>5630</v>
      </c>
      <c r="B5599" t="s">
        <v>41</v>
      </c>
      <c r="C5599" t="s">
        <v>36</v>
      </c>
      <c r="D5599" s="2">
        <v>575.4</v>
      </c>
      <c r="E5599">
        <v>0.03</v>
      </c>
      <c r="F5599">
        <v>8</v>
      </c>
      <c r="G5599" s="1">
        <v>44989</v>
      </c>
      <c r="H5599" s="1">
        <v>44996</v>
      </c>
      <c r="I5599" t="s">
        <v>31</v>
      </c>
      <c r="J5599" t="s">
        <v>27</v>
      </c>
      <c r="K5599" s="2">
        <v>143.55000000000001</v>
      </c>
      <c r="L5599" t="s">
        <v>34</v>
      </c>
      <c r="M5599">
        <f>YEAR(Table1[[#This Row],[order_date]])</f>
        <v>2023</v>
      </c>
      <c r="N5599">
        <f>MONTH(Table1[[#This Row],[order_date]])</f>
        <v>3</v>
      </c>
      <c r="O5599" s="3">
        <f>Table1[[#This Row],[sales]]-Table1[[#This Row],[profit]]</f>
        <v>431.84999999999997</v>
      </c>
      <c r="P5599" s="3">
        <f>Table1[[#This Row],[sales]]*Table1[[#This Row],[quantity]]</f>
        <v>4603.2</v>
      </c>
      <c r="Q5599" s="9">
        <f>Table1[[#This Row],[delivery_date]]-Table1[[#This Row],[order_date]]</f>
        <v>7</v>
      </c>
    </row>
    <row r="5600" spans="1:17" x14ac:dyDescent="0.35">
      <c r="A5600" t="s">
        <v>5631</v>
      </c>
      <c r="B5600" t="s">
        <v>19</v>
      </c>
      <c r="C5600" t="s">
        <v>33</v>
      </c>
      <c r="D5600" s="2">
        <v>2963.2</v>
      </c>
      <c r="E5600">
        <v>0.23</v>
      </c>
      <c r="F5600">
        <v>5</v>
      </c>
      <c r="G5600" s="1">
        <v>44973</v>
      </c>
      <c r="H5600" s="1">
        <v>44977</v>
      </c>
      <c r="I5600" t="s">
        <v>15</v>
      </c>
      <c r="J5600" t="s">
        <v>27</v>
      </c>
      <c r="K5600" s="2">
        <v>680.75</v>
      </c>
      <c r="L5600" t="s">
        <v>17</v>
      </c>
      <c r="M5600">
        <f>YEAR(Table1[[#This Row],[order_date]])</f>
        <v>2023</v>
      </c>
      <c r="N5600">
        <f>MONTH(Table1[[#This Row],[order_date]])</f>
        <v>2</v>
      </c>
      <c r="O5600" s="3">
        <f>Table1[[#This Row],[sales]]-Table1[[#This Row],[profit]]</f>
        <v>2282.4499999999998</v>
      </c>
      <c r="P5600" s="3">
        <f>Table1[[#This Row],[sales]]*Table1[[#This Row],[quantity]]</f>
        <v>14816</v>
      </c>
      <c r="Q5600" s="9">
        <f>Table1[[#This Row],[delivery_date]]-Table1[[#This Row],[order_date]]</f>
        <v>4</v>
      </c>
    </row>
    <row r="5601" spans="1:17" x14ac:dyDescent="0.35">
      <c r="A5601" t="s">
        <v>5632</v>
      </c>
      <c r="B5601" t="s">
        <v>19</v>
      </c>
      <c r="C5601" t="s">
        <v>26</v>
      </c>
      <c r="D5601" s="2">
        <v>1714.78</v>
      </c>
      <c r="E5601">
        <v>0.24</v>
      </c>
      <c r="F5601">
        <v>3</v>
      </c>
      <c r="G5601" s="1">
        <v>45181</v>
      </c>
      <c r="H5601" s="1">
        <v>45184</v>
      </c>
      <c r="I5601" t="s">
        <v>21</v>
      </c>
      <c r="J5601" t="s">
        <v>16</v>
      </c>
      <c r="K5601" s="2">
        <v>351.57</v>
      </c>
      <c r="L5601" t="s">
        <v>34</v>
      </c>
      <c r="M5601">
        <f>YEAR(Table1[[#This Row],[order_date]])</f>
        <v>2023</v>
      </c>
      <c r="N5601">
        <f>MONTH(Table1[[#This Row],[order_date]])</f>
        <v>9</v>
      </c>
      <c r="O5601" s="3">
        <f>Table1[[#This Row],[sales]]-Table1[[#This Row],[profit]]</f>
        <v>1363.21</v>
      </c>
      <c r="P5601" s="3">
        <f>Table1[[#This Row],[sales]]*Table1[[#This Row],[quantity]]</f>
        <v>5144.34</v>
      </c>
      <c r="Q5601" s="9">
        <f>Table1[[#This Row],[delivery_date]]-Table1[[#This Row],[order_date]]</f>
        <v>3</v>
      </c>
    </row>
    <row r="5602" spans="1:17" x14ac:dyDescent="0.35">
      <c r="A5602" t="s">
        <v>5633</v>
      </c>
      <c r="B5602" t="s">
        <v>13</v>
      </c>
      <c r="C5602" t="s">
        <v>33</v>
      </c>
      <c r="D5602" s="2">
        <v>4739.75</v>
      </c>
      <c r="E5602">
        <v>0.28999999999999998</v>
      </c>
      <c r="F5602">
        <v>6</v>
      </c>
      <c r="G5602" s="1">
        <v>45457</v>
      </c>
      <c r="H5602" s="1">
        <v>45464</v>
      </c>
      <c r="I5602" t="s">
        <v>15</v>
      </c>
      <c r="J5602" t="s">
        <v>16</v>
      </c>
      <c r="K5602" s="2">
        <v>496.73</v>
      </c>
      <c r="L5602" t="s">
        <v>39</v>
      </c>
      <c r="M5602">
        <f>YEAR(Table1[[#This Row],[order_date]])</f>
        <v>2024</v>
      </c>
      <c r="N5602">
        <f>MONTH(Table1[[#This Row],[order_date]])</f>
        <v>6</v>
      </c>
      <c r="O5602" s="3">
        <f>Table1[[#This Row],[sales]]-Table1[[#This Row],[profit]]</f>
        <v>4243.0200000000004</v>
      </c>
      <c r="P5602" s="3">
        <f>Table1[[#This Row],[sales]]*Table1[[#This Row],[quantity]]</f>
        <v>28438.5</v>
      </c>
      <c r="Q5602" s="9">
        <f>Table1[[#This Row],[delivery_date]]-Table1[[#This Row],[order_date]]</f>
        <v>7</v>
      </c>
    </row>
    <row r="5603" spans="1:17" x14ac:dyDescent="0.35">
      <c r="A5603" t="s">
        <v>5634</v>
      </c>
      <c r="B5603" t="s">
        <v>25</v>
      </c>
      <c r="C5603" t="s">
        <v>36</v>
      </c>
      <c r="D5603" s="2">
        <v>2563.29</v>
      </c>
      <c r="E5603">
        <v>0.1</v>
      </c>
      <c r="F5603">
        <v>8</v>
      </c>
      <c r="G5603" s="1">
        <v>45494</v>
      </c>
      <c r="H5603" s="1">
        <v>45497</v>
      </c>
      <c r="I5603" t="s">
        <v>15</v>
      </c>
      <c r="J5603" t="s">
        <v>16</v>
      </c>
      <c r="K5603" s="2">
        <v>685.68</v>
      </c>
      <c r="L5603" t="s">
        <v>48</v>
      </c>
      <c r="M5603">
        <f>YEAR(Table1[[#This Row],[order_date]])</f>
        <v>2024</v>
      </c>
      <c r="N5603">
        <f>MONTH(Table1[[#This Row],[order_date]])</f>
        <v>7</v>
      </c>
      <c r="O5603" s="3">
        <f>Table1[[#This Row],[sales]]-Table1[[#This Row],[profit]]</f>
        <v>1877.6100000000001</v>
      </c>
      <c r="P5603" s="3">
        <f>Table1[[#This Row],[sales]]*Table1[[#This Row],[quantity]]</f>
        <v>20506.32</v>
      </c>
      <c r="Q5603" s="9">
        <f>Table1[[#This Row],[delivery_date]]-Table1[[#This Row],[order_date]]</f>
        <v>3</v>
      </c>
    </row>
    <row r="5604" spans="1:17" x14ac:dyDescent="0.35">
      <c r="A5604" t="s">
        <v>5635</v>
      </c>
      <c r="B5604" t="s">
        <v>13</v>
      </c>
      <c r="C5604" t="s">
        <v>33</v>
      </c>
      <c r="D5604" s="2">
        <v>2414.1</v>
      </c>
      <c r="E5604">
        <v>0.44</v>
      </c>
      <c r="F5604">
        <v>1</v>
      </c>
      <c r="G5604" s="1">
        <v>44937</v>
      </c>
      <c r="H5604" s="1">
        <v>44938</v>
      </c>
      <c r="I5604" t="s">
        <v>31</v>
      </c>
      <c r="J5604" t="s">
        <v>22</v>
      </c>
      <c r="K5604" s="2">
        <v>469.28</v>
      </c>
      <c r="L5604" t="s">
        <v>39</v>
      </c>
      <c r="M5604">
        <f>YEAR(Table1[[#This Row],[order_date]])</f>
        <v>2023</v>
      </c>
      <c r="N5604">
        <f>MONTH(Table1[[#This Row],[order_date]])</f>
        <v>1</v>
      </c>
      <c r="O5604" s="3">
        <f>Table1[[#This Row],[sales]]-Table1[[#This Row],[profit]]</f>
        <v>1944.82</v>
      </c>
      <c r="P5604" s="3">
        <f>Table1[[#This Row],[sales]]*Table1[[#This Row],[quantity]]</f>
        <v>2414.1</v>
      </c>
      <c r="Q5604" s="9">
        <f>Table1[[#This Row],[delivery_date]]-Table1[[#This Row],[order_date]]</f>
        <v>1</v>
      </c>
    </row>
    <row r="5605" spans="1:17" x14ac:dyDescent="0.35">
      <c r="A5605" t="s">
        <v>5636</v>
      </c>
      <c r="B5605" t="s">
        <v>25</v>
      </c>
      <c r="C5605" t="s">
        <v>20</v>
      </c>
      <c r="D5605" s="2">
        <v>1615.13</v>
      </c>
      <c r="E5605">
        <v>0.48</v>
      </c>
      <c r="F5605">
        <v>9</v>
      </c>
      <c r="G5605" s="1">
        <v>45403</v>
      </c>
      <c r="H5605" s="1">
        <v>45404</v>
      </c>
      <c r="I5605" t="s">
        <v>31</v>
      </c>
      <c r="J5605" t="s">
        <v>16</v>
      </c>
      <c r="K5605" s="2">
        <v>166.32</v>
      </c>
      <c r="L5605" t="s">
        <v>17</v>
      </c>
      <c r="M5605">
        <f>YEAR(Table1[[#This Row],[order_date]])</f>
        <v>2024</v>
      </c>
      <c r="N5605">
        <f>MONTH(Table1[[#This Row],[order_date]])</f>
        <v>4</v>
      </c>
      <c r="O5605" s="3">
        <f>Table1[[#This Row],[sales]]-Table1[[#This Row],[profit]]</f>
        <v>1448.8100000000002</v>
      </c>
      <c r="P5605" s="3">
        <f>Table1[[#This Row],[sales]]*Table1[[#This Row],[quantity]]</f>
        <v>14536.170000000002</v>
      </c>
      <c r="Q5605" s="9">
        <f>Table1[[#This Row],[delivery_date]]-Table1[[#This Row],[order_date]]</f>
        <v>1</v>
      </c>
    </row>
    <row r="5606" spans="1:17" x14ac:dyDescent="0.35">
      <c r="A5606" t="s">
        <v>5637</v>
      </c>
      <c r="B5606" t="s">
        <v>41</v>
      </c>
      <c r="C5606" t="s">
        <v>33</v>
      </c>
      <c r="D5606" s="2">
        <v>1760.05</v>
      </c>
      <c r="E5606">
        <v>0.27</v>
      </c>
      <c r="F5606">
        <v>4</v>
      </c>
      <c r="G5606" s="1">
        <v>45303</v>
      </c>
      <c r="H5606" s="1">
        <v>45306</v>
      </c>
      <c r="I5606" t="s">
        <v>21</v>
      </c>
      <c r="J5606" t="s">
        <v>27</v>
      </c>
      <c r="K5606" s="2">
        <v>412.26</v>
      </c>
      <c r="L5606" t="s">
        <v>39</v>
      </c>
      <c r="M5606">
        <f>YEAR(Table1[[#This Row],[order_date]])</f>
        <v>2024</v>
      </c>
      <c r="N5606">
        <f>MONTH(Table1[[#This Row],[order_date]])</f>
        <v>1</v>
      </c>
      <c r="O5606" s="3">
        <f>Table1[[#This Row],[sales]]-Table1[[#This Row],[profit]]</f>
        <v>1347.79</v>
      </c>
      <c r="P5606" s="3">
        <f>Table1[[#This Row],[sales]]*Table1[[#This Row],[quantity]]</f>
        <v>7040.2</v>
      </c>
      <c r="Q5606" s="9">
        <f>Table1[[#This Row],[delivery_date]]-Table1[[#This Row],[order_date]]</f>
        <v>3</v>
      </c>
    </row>
    <row r="5607" spans="1:17" x14ac:dyDescent="0.35">
      <c r="A5607" t="s">
        <v>5638</v>
      </c>
      <c r="B5607" t="s">
        <v>25</v>
      </c>
      <c r="C5607" t="s">
        <v>33</v>
      </c>
      <c r="D5607" s="2">
        <v>2612.5</v>
      </c>
      <c r="E5607">
        <v>0.13</v>
      </c>
      <c r="F5607">
        <v>5</v>
      </c>
      <c r="G5607" s="1">
        <v>45149</v>
      </c>
      <c r="H5607" s="1">
        <v>45150</v>
      </c>
      <c r="I5607" t="s">
        <v>21</v>
      </c>
      <c r="J5607" t="s">
        <v>16</v>
      </c>
      <c r="K5607" s="2">
        <v>151.31</v>
      </c>
      <c r="L5607" t="s">
        <v>34</v>
      </c>
      <c r="M5607">
        <f>YEAR(Table1[[#This Row],[order_date]])</f>
        <v>2023</v>
      </c>
      <c r="N5607">
        <f>MONTH(Table1[[#This Row],[order_date]])</f>
        <v>8</v>
      </c>
      <c r="O5607" s="3">
        <f>Table1[[#This Row],[sales]]-Table1[[#This Row],[profit]]</f>
        <v>2461.19</v>
      </c>
      <c r="P5607" s="3">
        <f>Table1[[#This Row],[sales]]*Table1[[#This Row],[quantity]]</f>
        <v>13062.5</v>
      </c>
      <c r="Q5607" s="9">
        <f>Table1[[#This Row],[delivery_date]]-Table1[[#This Row],[order_date]]</f>
        <v>1</v>
      </c>
    </row>
    <row r="5608" spans="1:17" x14ac:dyDescent="0.35">
      <c r="A5608" t="s">
        <v>5639</v>
      </c>
      <c r="B5608" t="s">
        <v>13</v>
      </c>
      <c r="C5608" t="s">
        <v>36</v>
      </c>
      <c r="D5608" s="2">
        <v>1602.66</v>
      </c>
      <c r="E5608">
        <v>0.44</v>
      </c>
      <c r="F5608">
        <v>3</v>
      </c>
      <c r="G5608" s="1">
        <v>45000</v>
      </c>
      <c r="H5608" s="1">
        <v>45002</v>
      </c>
      <c r="I5608" t="s">
        <v>31</v>
      </c>
      <c r="J5608" t="s">
        <v>16</v>
      </c>
      <c r="K5608" s="2">
        <v>167.49</v>
      </c>
      <c r="L5608" t="s">
        <v>48</v>
      </c>
      <c r="M5608">
        <f>YEAR(Table1[[#This Row],[order_date]])</f>
        <v>2023</v>
      </c>
      <c r="N5608">
        <f>MONTH(Table1[[#This Row],[order_date]])</f>
        <v>3</v>
      </c>
      <c r="O5608" s="3">
        <f>Table1[[#This Row],[sales]]-Table1[[#This Row],[profit]]</f>
        <v>1435.17</v>
      </c>
      <c r="P5608" s="3">
        <f>Table1[[#This Row],[sales]]*Table1[[#This Row],[quantity]]</f>
        <v>4807.9800000000005</v>
      </c>
      <c r="Q5608" s="9">
        <f>Table1[[#This Row],[delivery_date]]-Table1[[#This Row],[order_date]]</f>
        <v>2</v>
      </c>
    </row>
    <row r="5609" spans="1:17" x14ac:dyDescent="0.35">
      <c r="A5609" t="s">
        <v>5640</v>
      </c>
      <c r="B5609" t="s">
        <v>13</v>
      </c>
      <c r="C5609" t="s">
        <v>26</v>
      </c>
      <c r="D5609" s="2">
        <v>4472.29</v>
      </c>
      <c r="E5609">
        <v>0.49</v>
      </c>
      <c r="F5609">
        <v>9</v>
      </c>
      <c r="G5609" s="1">
        <v>45060</v>
      </c>
      <c r="H5609" s="1">
        <v>45066</v>
      </c>
      <c r="I5609" t="s">
        <v>21</v>
      </c>
      <c r="J5609" t="s">
        <v>27</v>
      </c>
      <c r="K5609" s="2">
        <v>477.24</v>
      </c>
      <c r="L5609" t="s">
        <v>48</v>
      </c>
      <c r="M5609">
        <f>YEAR(Table1[[#This Row],[order_date]])</f>
        <v>2023</v>
      </c>
      <c r="N5609">
        <f>MONTH(Table1[[#This Row],[order_date]])</f>
        <v>5</v>
      </c>
      <c r="O5609" s="3">
        <f>Table1[[#This Row],[sales]]-Table1[[#This Row],[profit]]</f>
        <v>3995.05</v>
      </c>
      <c r="P5609" s="3">
        <f>Table1[[#This Row],[sales]]*Table1[[#This Row],[quantity]]</f>
        <v>40250.61</v>
      </c>
      <c r="Q5609" s="9">
        <f>Table1[[#This Row],[delivery_date]]-Table1[[#This Row],[order_date]]</f>
        <v>6</v>
      </c>
    </row>
    <row r="5610" spans="1:17" x14ac:dyDescent="0.35">
      <c r="A5610" t="s">
        <v>5641</v>
      </c>
      <c r="B5610" t="s">
        <v>25</v>
      </c>
      <c r="C5610" t="s">
        <v>26</v>
      </c>
      <c r="D5610" s="2">
        <v>2251.19</v>
      </c>
      <c r="E5610">
        <v>0.37</v>
      </c>
      <c r="F5610">
        <v>6</v>
      </c>
      <c r="G5610" s="1">
        <v>45597</v>
      </c>
      <c r="H5610" s="1">
        <v>45600</v>
      </c>
      <c r="I5610" t="s">
        <v>21</v>
      </c>
      <c r="J5610" t="s">
        <v>27</v>
      </c>
      <c r="K5610" s="2">
        <v>276.70999999999998</v>
      </c>
      <c r="L5610" t="s">
        <v>48</v>
      </c>
      <c r="M5610">
        <f>YEAR(Table1[[#This Row],[order_date]])</f>
        <v>2024</v>
      </c>
      <c r="N5610">
        <f>MONTH(Table1[[#This Row],[order_date]])</f>
        <v>11</v>
      </c>
      <c r="O5610" s="3">
        <f>Table1[[#This Row],[sales]]-Table1[[#This Row],[profit]]</f>
        <v>1974.48</v>
      </c>
      <c r="P5610" s="3">
        <f>Table1[[#This Row],[sales]]*Table1[[#This Row],[quantity]]</f>
        <v>13507.14</v>
      </c>
      <c r="Q5610" s="9">
        <f>Table1[[#This Row],[delivery_date]]-Table1[[#This Row],[order_date]]</f>
        <v>3</v>
      </c>
    </row>
    <row r="5611" spans="1:17" x14ac:dyDescent="0.35">
      <c r="A5611" t="s">
        <v>5642</v>
      </c>
      <c r="B5611" t="s">
        <v>19</v>
      </c>
      <c r="C5611" t="s">
        <v>36</v>
      </c>
      <c r="D5611" s="2">
        <v>1530.91</v>
      </c>
      <c r="E5611">
        <v>0.17</v>
      </c>
      <c r="F5611">
        <v>1</v>
      </c>
      <c r="G5611" s="1">
        <v>45537</v>
      </c>
      <c r="H5611" s="1">
        <v>45542</v>
      </c>
      <c r="I5611" t="s">
        <v>21</v>
      </c>
      <c r="J5611" t="s">
        <v>27</v>
      </c>
      <c r="K5611" s="2">
        <v>89.7</v>
      </c>
      <c r="L5611" t="s">
        <v>48</v>
      </c>
      <c r="M5611">
        <f>YEAR(Table1[[#This Row],[order_date]])</f>
        <v>2024</v>
      </c>
      <c r="N5611">
        <f>MONTH(Table1[[#This Row],[order_date]])</f>
        <v>9</v>
      </c>
      <c r="O5611" s="3">
        <f>Table1[[#This Row],[sales]]-Table1[[#This Row],[profit]]</f>
        <v>1441.21</v>
      </c>
      <c r="P5611" s="3">
        <f>Table1[[#This Row],[sales]]*Table1[[#This Row],[quantity]]</f>
        <v>1530.91</v>
      </c>
      <c r="Q5611" s="9">
        <f>Table1[[#This Row],[delivery_date]]-Table1[[#This Row],[order_date]]</f>
        <v>5</v>
      </c>
    </row>
    <row r="5612" spans="1:17" x14ac:dyDescent="0.35">
      <c r="A5612" t="s">
        <v>5643</v>
      </c>
      <c r="B5612" t="s">
        <v>41</v>
      </c>
      <c r="C5612" t="s">
        <v>36</v>
      </c>
      <c r="D5612" s="2">
        <v>861.43</v>
      </c>
      <c r="E5612">
        <v>0.12</v>
      </c>
      <c r="F5612">
        <v>9</v>
      </c>
      <c r="G5612" s="1">
        <v>45232</v>
      </c>
      <c r="H5612" s="1">
        <v>45233</v>
      </c>
      <c r="I5612" t="s">
        <v>15</v>
      </c>
      <c r="J5612" t="s">
        <v>16</v>
      </c>
      <c r="K5612" s="2">
        <v>224.53</v>
      </c>
      <c r="L5612" t="s">
        <v>23</v>
      </c>
      <c r="M5612">
        <f>YEAR(Table1[[#This Row],[order_date]])</f>
        <v>2023</v>
      </c>
      <c r="N5612">
        <f>MONTH(Table1[[#This Row],[order_date]])</f>
        <v>11</v>
      </c>
      <c r="O5612" s="3">
        <f>Table1[[#This Row],[sales]]-Table1[[#This Row],[profit]]</f>
        <v>636.9</v>
      </c>
      <c r="P5612" s="3">
        <f>Table1[[#This Row],[sales]]*Table1[[#This Row],[quantity]]</f>
        <v>7752.87</v>
      </c>
      <c r="Q5612" s="9">
        <f>Table1[[#This Row],[delivery_date]]-Table1[[#This Row],[order_date]]</f>
        <v>1</v>
      </c>
    </row>
    <row r="5613" spans="1:17" x14ac:dyDescent="0.35">
      <c r="A5613" t="s">
        <v>5644</v>
      </c>
      <c r="B5613" t="s">
        <v>41</v>
      </c>
      <c r="C5613" t="s">
        <v>36</v>
      </c>
      <c r="D5613" s="2">
        <v>3394.52</v>
      </c>
      <c r="E5613">
        <v>0.08</v>
      </c>
      <c r="F5613">
        <v>5</v>
      </c>
      <c r="G5613" s="1">
        <v>45176</v>
      </c>
      <c r="H5613" s="1">
        <v>45179</v>
      </c>
      <c r="I5613" t="s">
        <v>15</v>
      </c>
      <c r="J5613" t="s">
        <v>22</v>
      </c>
      <c r="K5613" s="2">
        <v>252.34</v>
      </c>
      <c r="L5613" t="s">
        <v>23</v>
      </c>
      <c r="M5613">
        <f>YEAR(Table1[[#This Row],[order_date]])</f>
        <v>2023</v>
      </c>
      <c r="N5613">
        <f>MONTH(Table1[[#This Row],[order_date]])</f>
        <v>9</v>
      </c>
      <c r="O5613" s="3">
        <f>Table1[[#This Row],[sales]]-Table1[[#This Row],[profit]]</f>
        <v>3142.18</v>
      </c>
      <c r="P5613" s="3">
        <f>Table1[[#This Row],[sales]]*Table1[[#This Row],[quantity]]</f>
        <v>16972.599999999999</v>
      </c>
      <c r="Q5613" s="9">
        <f>Table1[[#This Row],[delivery_date]]-Table1[[#This Row],[order_date]]</f>
        <v>3</v>
      </c>
    </row>
    <row r="5614" spans="1:17" x14ac:dyDescent="0.35">
      <c r="A5614" t="s">
        <v>5645</v>
      </c>
      <c r="B5614" t="s">
        <v>13</v>
      </c>
      <c r="C5614" t="s">
        <v>20</v>
      </c>
      <c r="D5614" s="2">
        <v>226.36</v>
      </c>
      <c r="E5614">
        <v>0.12</v>
      </c>
      <c r="F5614">
        <v>3</v>
      </c>
      <c r="G5614" s="1">
        <v>45467</v>
      </c>
      <c r="H5614" s="1">
        <v>45472</v>
      </c>
      <c r="I5614" t="s">
        <v>21</v>
      </c>
      <c r="J5614" t="s">
        <v>16</v>
      </c>
      <c r="K5614" s="2">
        <v>58.24</v>
      </c>
      <c r="L5614" t="s">
        <v>48</v>
      </c>
      <c r="M5614">
        <f>YEAR(Table1[[#This Row],[order_date]])</f>
        <v>2024</v>
      </c>
      <c r="N5614">
        <f>MONTH(Table1[[#This Row],[order_date]])</f>
        <v>6</v>
      </c>
      <c r="O5614" s="3">
        <f>Table1[[#This Row],[sales]]-Table1[[#This Row],[profit]]</f>
        <v>168.12</v>
      </c>
      <c r="P5614" s="3">
        <f>Table1[[#This Row],[sales]]*Table1[[#This Row],[quantity]]</f>
        <v>679.08</v>
      </c>
      <c r="Q5614" s="9">
        <f>Table1[[#This Row],[delivery_date]]-Table1[[#This Row],[order_date]]</f>
        <v>5</v>
      </c>
    </row>
    <row r="5615" spans="1:17" x14ac:dyDescent="0.35">
      <c r="A5615" t="s">
        <v>5646</v>
      </c>
      <c r="B5615" t="s">
        <v>19</v>
      </c>
      <c r="C5615" t="s">
        <v>14</v>
      </c>
      <c r="D5615" s="2">
        <v>2304.98</v>
      </c>
      <c r="E5615">
        <v>0.11</v>
      </c>
      <c r="F5615">
        <v>4</v>
      </c>
      <c r="G5615" s="1">
        <v>45203</v>
      </c>
      <c r="H5615" s="1">
        <v>45205</v>
      </c>
      <c r="I5615" t="s">
        <v>21</v>
      </c>
      <c r="J5615" t="s">
        <v>22</v>
      </c>
      <c r="K5615" s="2">
        <v>219.13</v>
      </c>
      <c r="L5615" t="s">
        <v>23</v>
      </c>
      <c r="M5615">
        <f>YEAR(Table1[[#This Row],[order_date]])</f>
        <v>2023</v>
      </c>
      <c r="N5615">
        <f>MONTH(Table1[[#This Row],[order_date]])</f>
        <v>10</v>
      </c>
      <c r="O5615" s="3">
        <f>Table1[[#This Row],[sales]]-Table1[[#This Row],[profit]]</f>
        <v>2085.85</v>
      </c>
      <c r="P5615" s="3">
        <f>Table1[[#This Row],[sales]]*Table1[[#This Row],[quantity]]</f>
        <v>9219.92</v>
      </c>
      <c r="Q5615" s="9">
        <f>Table1[[#This Row],[delivery_date]]-Table1[[#This Row],[order_date]]</f>
        <v>2</v>
      </c>
    </row>
    <row r="5616" spans="1:17" x14ac:dyDescent="0.35">
      <c r="A5616" t="s">
        <v>5647</v>
      </c>
      <c r="B5616" t="s">
        <v>25</v>
      </c>
      <c r="C5616" t="s">
        <v>33</v>
      </c>
      <c r="D5616" s="2">
        <v>2795.6</v>
      </c>
      <c r="E5616">
        <v>0.48</v>
      </c>
      <c r="F5616">
        <v>5</v>
      </c>
      <c r="G5616" s="1">
        <v>45095</v>
      </c>
      <c r="H5616" s="1">
        <v>45097</v>
      </c>
      <c r="I5616" t="s">
        <v>31</v>
      </c>
      <c r="J5616" t="s">
        <v>27</v>
      </c>
      <c r="K5616" s="2">
        <v>727.54</v>
      </c>
      <c r="L5616" t="s">
        <v>28</v>
      </c>
      <c r="M5616">
        <f>YEAR(Table1[[#This Row],[order_date]])</f>
        <v>2023</v>
      </c>
      <c r="N5616">
        <f>MONTH(Table1[[#This Row],[order_date]])</f>
        <v>6</v>
      </c>
      <c r="O5616" s="3">
        <f>Table1[[#This Row],[sales]]-Table1[[#This Row],[profit]]</f>
        <v>2068.06</v>
      </c>
      <c r="P5616" s="3">
        <f>Table1[[#This Row],[sales]]*Table1[[#This Row],[quantity]]</f>
        <v>13978</v>
      </c>
      <c r="Q5616" s="9">
        <f>Table1[[#This Row],[delivery_date]]-Table1[[#This Row],[order_date]]</f>
        <v>2</v>
      </c>
    </row>
    <row r="5617" spans="1:17" x14ac:dyDescent="0.35">
      <c r="A5617" t="s">
        <v>5648</v>
      </c>
      <c r="B5617" t="s">
        <v>41</v>
      </c>
      <c r="C5617" t="s">
        <v>36</v>
      </c>
      <c r="D5617" s="2">
        <v>1764.94</v>
      </c>
      <c r="E5617">
        <v>0.32</v>
      </c>
      <c r="F5617">
        <v>1</v>
      </c>
      <c r="G5617" s="1">
        <v>45123</v>
      </c>
      <c r="H5617" s="1">
        <v>45127</v>
      </c>
      <c r="I5617" t="s">
        <v>21</v>
      </c>
      <c r="J5617" t="s">
        <v>16</v>
      </c>
      <c r="K5617" s="2">
        <v>101.08</v>
      </c>
      <c r="L5617" t="s">
        <v>39</v>
      </c>
      <c r="M5617">
        <f>YEAR(Table1[[#This Row],[order_date]])</f>
        <v>2023</v>
      </c>
      <c r="N5617">
        <f>MONTH(Table1[[#This Row],[order_date]])</f>
        <v>7</v>
      </c>
      <c r="O5617" s="3">
        <f>Table1[[#This Row],[sales]]-Table1[[#This Row],[profit]]</f>
        <v>1663.8600000000001</v>
      </c>
      <c r="P5617" s="3">
        <f>Table1[[#This Row],[sales]]*Table1[[#This Row],[quantity]]</f>
        <v>1764.94</v>
      </c>
      <c r="Q5617" s="9">
        <f>Table1[[#This Row],[delivery_date]]-Table1[[#This Row],[order_date]]</f>
        <v>4</v>
      </c>
    </row>
    <row r="5618" spans="1:17" x14ac:dyDescent="0.35">
      <c r="A5618" t="s">
        <v>5649</v>
      </c>
      <c r="B5618" t="s">
        <v>19</v>
      </c>
      <c r="C5618" t="s">
        <v>36</v>
      </c>
      <c r="D5618" s="2">
        <v>3774.11</v>
      </c>
      <c r="E5618">
        <v>0.08</v>
      </c>
      <c r="F5618">
        <v>3</v>
      </c>
      <c r="G5618" s="1">
        <v>45526</v>
      </c>
      <c r="H5618" s="1">
        <v>45532</v>
      </c>
      <c r="I5618" t="s">
        <v>21</v>
      </c>
      <c r="J5618" t="s">
        <v>27</v>
      </c>
      <c r="K5618" s="2">
        <v>928.88</v>
      </c>
      <c r="L5618" t="s">
        <v>34</v>
      </c>
      <c r="M5618">
        <f>YEAR(Table1[[#This Row],[order_date]])</f>
        <v>2024</v>
      </c>
      <c r="N5618">
        <f>MONTH(Table1[[#This Row],[order_date]])</f>
        <v>8</v>
      </c>
      <c r="O5618" s="3">
        <f>Table1[[#This Row],[sales]]-Table1[[#This Row],[profit]]</f>
        <v>2845.23</v>
      </c>
      <c r="P5618" s="3">
        <f>Table1[[#This Row],[sales]]*Table1[[#This Row],[quantity]]</f>
        <v>11322.33</v>
      </c>
      <c r="Q5618" s="9">
        <f>Table1[[#This Row],[delivery_date]]-Table1[[#This Row],[order_date]]</f>
        <v>6</v>
      </c>
    </row>
    <row r="5619" spans="1:17" x14ac:dyDescent="0.35">
      <c r="A5619" t="s">
        <v>5650</v>
      </c>
      <c r="B5619" t="s">
        <v>41</v>
      </c>
      <c r="C5619" t="s">
        <v>36</v>
      </c>
      <c r="D5619" s="2">
        <v>3410.74</v>
      </c>
      <c r="E5619">
        <v>0.24</v>
      </c>
      <c r="F5619">
        <v>7</v>
      </c>
      <c r="G5619" s="1">
        <v>45261</v>
      </c>
      <c r="H5619" s="1">
        <v>45267</v>
      </c>
      <c r="I5619" t="s">
        <v>21</v>
      </c>
      <c r="J5619" t="s">
        <v>27</v>
      </c>
      <c r="K5619" s="2">
        <v>624.85</v>
      </c>
      <c r="L5619" t="s">
        <v>48</v>
      </c>
      <c r="M5619">
        <f>YEAR(Table1[[#This Row],[order_date]])</f>
        <v>2023</v>
      </c>
      <c r="N5619">
        <f>MONTH(Table1[[#This Row],[order_date]])</f>
        <v>12</v>
      </c>
      <c r="O5619" s="3">
        <f>Table1[[#This Row],[sales]]-Table1[[#This Row],[profit]]</f>
        <v>2785.89</v>
      </c>
      <c r="P5619" s="3">
        <f>Table1[[#This Row],[sales]]*Table1[[#This Row],[quantity]]</f>
        <v>23875.18</v>
      </c>
      <c r="Q5619" s="9">
        <f>Table1[[#This Row],[delivery_date]]-Table1[[#This Row],[order_date]]</f>
        <v>6</v>
      </c>
    </row>
    <row r="5620" spans="1:17" x14ac:dyDescent="0.35">
      <c r="A5620" t="s">
        <v>5651</v>
      </c>
      <c r="B5620" t="s">
        <v>19</v>
      </c>
      <c r="C5620" t="s">
        <v>26</v>
      </c>
      <c r="D5620" s="2">
        <v>4859.8599999999997</v>
      </c>
      <c r="E5620">
        <v>0.09</v>
      </c>
      <c r="F5620">
        <v>9</v>
      </c>
      <c r="G5620" s="1">
        <v>45366</v>
      </c>
      <c r="H5620" s="1">
        <v>45373</v>
      </c>
      <c r="I5620" t="s">
        <v>15</v>
      </c>
      <c r="J5620" t="s">
        <v>16</v>
      </c>
      <c r="K5620" s="2">
        <v>505.78</v>
      </c>
      <c r="L5620" t="s">
        <v>17</v>
      </c>
      <c r="M5620">
        <f>YEAR(Table1[[#This Row],[order_date]])</f>
        <v>2024</v>
      </c>
      <c r="N5620">
        <f>MONTH(Table1[[#This Row],[order_date]])</f>
        <v>3</v>
      </c>
      <c r="O5620" s="3">
        <f>Table1[[#This Row],[sales]]-Table1[[#This Row],[profit]]</f>
        <v>4354.08</v>
      </c>
      <c r="P5620" s="3">
        <f>Table1[[#This Row],[sales]]*Table1[[#This Row],[quantity]]</f>
        <v>43738.74</v>
      </c>
      <c r="Q5620" s="9">
        <f>Table1[[#This Row],[delivery_date]]-Table1[[#This Row],[order_date]]</f>
        <v>7</v>
      </c>
    </row>
    <row r="5621" spans="1:17" x14ac:dyDescent="0.35">
      <c r="A5621" t="s">
        <v>5652</v>
      </c>
      <c r="B5621" t="s">
        <v>19</v>
      </c>
      <c r="C5621" t="s">
        <v>36</v>
      </c>
      <c r="D5621" s="2">
        <v>2592.96</v>
      </c>
      <c r="E5621">
        <v>0.3</v>
      </c>
      <c r="F5621">
        <v>6</v>
      </c>
      <c r="G5621" s="1">
        <v>45088</v>
      </c>
      <c r="H5621" s="1">
        <v>45093</v>
      </c>
      <c r="I5621" t="s">
        <v>31</v>
      </c>
      <c r="J5621" t="s">
        <v>27</v>
      </c>
      <c r="K5621" s="2">
        <v>393.15</v>
      </c>
      <c r="L5621" t="s">
        <v>28</v>
      </c>
      <c r="M5621">
        <f>YEAR(Table1[[#This Row],[order_date]])</f>
        <v>2023</v>
      </c>
      <c r="N5621">
        <f>MONTH(Table1[[#This Row],[order_date]])</f>
        <v>6</v>
      </c>
      <c r="O5621" s="3">
        <f>Table1[[#This Row],[sales]]-Table1[[#This Row],[profit]]</f>
        <v>2199.81</v>
      </c>
      <c r="P5621" s="3">
        <f>Table1[[#This Row],[sales]]*Table1[[#This Row],[quantity]]</f>
        <v>15557.76</v>
      </c>
      <c r="Q5621" s="9">
        <f>Table1[[#This Row],[delivery_date]]-Table1[[#This Row],[order_date]]</f>
        <v>5</v>
      </c>
    </row>
    <row r="5622" spans="1:17" x14ac:dyDescent="0.35">
      <c r="A5622" t="s">
        <v>5653</v>
      </c>
      <c r="B5622" t="s">
        <v>13</v>
      </c>
      <c r="C5622" t="s">
        <v>33</v>
      </c>
      <c r="D5622" s="2">
        <v>2735.28</v>
      </c>
      <c r="E5622">
        <v>0.17</v>
      </c>
      <c r="F5622">
        <v>4</v>
      </c>
      <c r="G5622" s="1">
        <v>44982</v>
      </c>
      <c r="H5622" s="1">
        <v>44987</v>
      </c>
      <c r="I5622" t="s">
        <v>21</v>
      </c>
      <c r="J5622" t="s">
        <v>16</v>
      </c>
      <c r="K5622" s="2">
        <v>203.15</v>
      </c>
      <c r="L5622" t="s">
        <v>48</v>
      </c>
      <c r="M5622">
        <f>YEAR(Table1[[#This Row],[order_date]])</f>
        <v>2023</v>
      </c>
      <c r="N5622">
        <f>MONTH(Table1[[#This Row],[order_date]])</f>
        <v>2</v>
      </c>
      <c r="O5622" s="3">
        <f>Table1[[#This Row],[sales]]-Table1[[#This Row],[profit]]</f>
        <v>2532.13</v>
      </c>
      <c r="P5622" s="3">
        <f>Table1[[#This Row],[sales]]*Table1[[#This Row],[quantity]]</f>
        <v>10941.12</v>
      </c>
      <c r="Q5622" s="9">
        <f>Table1[[#This Row],[delivery_date]]-Table1[[#This Row],[order_date]]</f>
        <v>5</v>
      </c>
    </row>
    <row r="5623" spans="1:17" x14ac:dyDescent="0.35">
      <c r="A5623" t="s">
        <v>5654</v>
      </c>
      <c r="B5623" t="s">
        <v>41</v>
      </c>
      <c r="C5623" t="s">
        <v>36</v>
      </c>
      <c r="D5623" s="2">
        <v>1304.6099999999999</v>
      </c>
      <c r="E5623">
        <v>0.1</v>
      </c>
      <c r="F5623">
        <v>4</v>
      </c>
      <c r="G5623" s="1">
        <v>45109</v>
      </c>
      <c r="H5623" s="1">
        <v>45115</v>
      </c>
      <c r="I5623" t="s">
        <v>31</v>
      </c>
      <c r="J5623" t="s">
        <v>27</v>
      </c>
      <c r="K5623" s="2">
        <v>109.99</v>
      </c>
      <c r="L5623" t="s">
        <v>39</v>
      </c>
      <c r="M5623">
        <f>YEAR(Table1[[#This Row],[order_date]])</f>
        <v>2023</v>
      </c>
      <c r="N5623">
        <f>MONTH(Table1[[#This Row],[order_date]])</f>
        <v>7</v>
      </c>
      <c r="O5623" s="3">
        <f>Table1[[#This Row],[sales]]-Table1[[#This Row],[profit]]</f>
        <v>1194.6199999999999</v>
      </c>
      <c r="P5623" s="3">
        <f>Table1[[#This Row],[sales]]*Table1[[#This Row],[quantity]]</f>
        <v>5218.4399999999996</v>
      </c>
      <c r="Q5623" s="9">
        <f>Table1[[#This Row],[delivery_date]]-Table1[[#This Row],[order_date]]</f>
        <v>6</v>
      </c>
    </row>
    <row r="5624" spans="1:17" x14ac:dyDescent="0.35">
      <c r="A5624" t="s">
        <v>5655</v>
      </c>
      <c r="B5624" t="s">
        <v>25</v>
      </c>
      <c r="C5624" t="s">
        <v>33</v>
      </c>
      <c r="D5624" s="2">
        <v>1988.87</v>
      </c>
      <c r="E5624">
        <v>0.12</v>
      </c>
      <c r="F5624">
        <v>9</v>
      </c>
      <c r="G5624" s="1">
        <v>45342</v>
      </c>
      <c r="H5624" s="1">
        <v>45347</v>
      </c>
      <c r="I5624" t="s">
        <v>15</v>
      </c>
      <c r="J5624" t="s">
        <v>16</v>
      </c>
      <c r="K5624" s="2">
        <v>281.97000000000003</v>
      </c>
      <c r="L5624" t="s">
        <v>17</v>
      </c>
      <c r="M5624">
        <f>YEAR(Table1[[#This Row],[order_date]])</f>
        <v>2024</v>
      </c>
      <c r="N5624">
        <f>MONTH(Table1[[#This Row],[order_date]])</f>
        <v>2</v>
      </c>
      <c r="O5624" s="3">
        <f>Table1[[#This Row],[sales]]-Table1[[#This Row],[profit]]</f>
        <v>1706.8999999999999</v>
      </c>
      <c r="P5624" s="3">
        <f>Table1[[#This Row],[sales]]*Table1[[#This Row],[quantity]]</f>
        <v>17899.829999999998</v>
      </c>
      <c r="Q5624" s="9">
        <f>Table1[[#This Row],[delivery_date]]-Table1[[#This Row],[order_date]]</f>
        <v>5</v>
      </c>
    </row>
    <row r="5625" spans="1:17" x14ac:dyDescent="0.35">
      <c r="A5625" t="s">
        <v>5656</v>
      </c>
      <c r="B5625" t="s">
        <v>13</v>
      </c>
      <c r="C5625" t="s">
        <v>20</v>
      </c>
      <c r="D5625" s="2">
        <v>231.62</v>
      </c>
      <c r="E5625">
        <v>0.34</v>
      </c>
      <c r="F5625">
        <v>1</v>
      </c>
      <c r="G5625" s="1">
        <v>45140</v>
      </c>
      <c r="H5625" s="1">
        <v>45142</v>
      </c>
      <c r="I5625" t="s">
        <v>31</v>
      </c>
      <c r="J5625" t="s">
        <v>16</v>
      </c>
      <c r="K5625" s="2">
        <v>35.46</v>
      </c>
      <c r="L5625" t="s">
        <v>23</v>
      </c>
      <c r="M5625">
        <f>YEAR(Table1[[#This Row],[order_date]])</f>
        <v>2023</v>
      </c>
      <c r="N5625">
        <f>MONTH(Table1[[#This Row],[order_date]])</f>
        <v>8</v>
      </c>
      <c r="O5625" s="3">
        <f>Table1[[#This Row],[sales]]-Table1[[#This Row],[profit]]</f>
        <v>196.16</v>
      </c>
      <c r="P5625" s="3">
        <f>Table1[[#This Row],[sales]]*Table1[[#This Row],[quantity]]</f>
        <v>231.62</v>
      </c>
      <c r="Q5625" s="9">
        <f>Table1[[#This Row],[delivery_date]]-Table1[[#This Row],[order_date]]</f>
        <v>2</v>
      </c>
    </row>
    <row r="5626" spans="1:17" x14ac:dyDescent="0.35">
      <c r="A5626" t="s">
        <v>5657</v>
      </c>
      <c r="B5626" t="s">
        <v>13</v>
      </c>
      <c r="C5626" t="s">
        <v>14</v>
      </c>
      <c r="D5626" s="2">
        <v>3477.45</v>
      </c>
      <c r="E5626">
        <v>0.2</v>
      </c>
      <c r="F5626">
        <v>6</v>
      </c>
      <c r="G5626" s="1">
        <v>44955</v>
      </c>
      <c r="H5626" s="1">
        <v>44962</v>
      </c>
      <c r="I5626" t="s">
        <v>31</v>
      </c>
      <c r="J5626" t="s">
        <v>16</v>
      </c>
      <c r="K5626" s="2">
        <v>848.51</v>
      </c>
      <c r="L5626" t="s">
        <v>48</v>
      </c>
      <c r="M5626">
        <f>YEAR(Table1[[#This Row],[order_date]])</f>
        <v>2023</v>
      </c>
      <c r="N5626">
        <f>MONTH(Table1[[#This Row],[order_date]])</f>
        <v>1</v>
      </c>
      <c r="O5626" s="3">
        <f>Table1[[#This Row],[sales]]-Table1[[#This Row],[profit]]</f>
        <v>2628.9399999999996</v>
      </c>
      <c r="P5626" s="3">
        <f>Table1[[#This Row],[sales]]*Table1[[#This Row],[quantity]]</f>
        <v>20864.699999999997</v>
      </c>
      <c r="Q5626" s="9">
        <f>Table1[[#This Row],[delivery_date]]-Table1[[#This Row],[order_date]]</f>
        <v>7</v>
      </c>
    </row>
    <row r="5627" spans="1:17" x14ac:dyDescent="0.35">
      <c r="A5627" t="s">
        <v>5658</v>
      </c>
      <c r="B5627" t="s">
        <v>25</v>
      </c>
      <c r="C5627" t="s">
        <v>26</v>
      </c>
      <c r="D5627" s="2">
        <v>1626.95</v>
      </c>
      <c r="E5627">
        <v>0.26</v>
      </c>
      <c r="F5627">
        <v>4</v>
      </c>
      <c r="G5627" s="1">
        <v>44929</v>
      </c>
      <c r="H5627" s="1">
        <v>44936</v>
      </c>
      <c r="I5627" t="s">
        <v>31</v>
      </c>
      <c r="J5627" t="s">
        <v>27</v>
      </c>
      <c r="K5627" s="2">
        <v>388.96</v>
      </c>
      <c r="L5627" t="s">
        <v>17</v>
      </c>
      <c r="M5627">
        <f>YEAR(Table1[[#This Row],[order_date]])</f>
        <v>2023</v>
      </c>
      <c r="N5627">
        <f>MONTH(Table1[[#This Row],[order_date]])</f>
        <v>1</v>
      </c>
      <c r="O5627" s="3">
        <f>Table1[[#This Row],[sales]]-Table1[[#This Row],[profit]]</f>
        <v>1237.99</v>
      </c>
      <c r="P5627" s="3">
        <f>Table1[[#This Row],[sales]]*Table1[[#This Row],[quantity]]</f>
        <v>6507.8</v>
      </c>
      <c r="Q5627" s="9">
        <f>Table1[[#This Row],[delivery_date]]-Table1[[#This Row],[order_date]]</f>
        <v>7</v>
      </c>
    </row>
    <row r="5628" spans="1:17" x14ac:dyDescent="0.35">
      <c r="A5628" t="s">
        <v>5659</v>
      </c>
      <c r="B5628" t="s">
        <v>13</v>
      </c>
      <c r="C5628" t="s">
        <v>33</v>
      </c>
      <c r="D5628" s="2">
        <v>2747.8</v>
      </c>
      <c r="E5628">
        <v>0.41</v>
      </c>
      <c r="F5628">
        <v>3</v>
      </c>
      <c r="G5628" s="1">
        <v>45251</v>
      </c>
      <c r="H5628" s="1">
        <v>45258</v>
      </c>
      <c r="I5628" t="s">
        <v>15</v>
      </c>
      <c r="J5628" t="s">
        <v>16</v>
      </c>
      <c r="K5628" s="2">
        <v>302.33999999999997</v>
      </c>
      <c r="L5628" t="s">
        <v>39</v>
      </c>
      <c r="M5628">
        <f>YEAR(Table1[[#This Row],[order_date]])</f>
        <v>2023</v>
      </c>
      <c r="N5628">
        <f>MONTH(Table1[[#This Row],[order_date]])</f>
        <v>11</v>
      </c>
      <c r="O5628" s="3">
        <f>Table1[[#This Row],[sales]]-Table1[[#This Row],[profit]]</f>
        <v>2445.46</v>
      </c>
      <c r="P5628" s="3">
        <f>Table1[[#This Row],[sales]]*Table1[[#This Row],[quantity]]</f>
        <v>8243.4000000000015</v>
      </c>
      <c r="Q5628" s="9">
        <f>Table1[[#This Row],[delivery_date]]-Table1[[#This Row],[order_date]]</f>
        <v>7</v>
      </c>
    </row>
    <row r="5629" spans="1:17" x14ac:dyDescent="0.35">
      <c r="A5629" t="s">
        <v>5660</v>
      </c>
      <c r="B5629" t="s">
        <v>19</v>
      </c>
      <c r="C5629" t="s">
        <v>20</v>
      </c>
      <c r="D5629" s="2">
        <v>1349.46</v>
      </c>
      <c r="E5629">
        <v>0.33</v>
      </c>
      <c r="F5629">
        <v>1</v>
      </c>
      <c r="G5629" s="1">
        <v>45102</v>
      </c>
      <c r="H5629" s="1">
        <v>45106</v>
      </c>
      <c r="I5629" t="s">
        <v>31</v>
      </c>
      <c r="J5629" t="s">
        <v>27</v>
      </c>
      <c r="K5629" s="2">
        <v>129.51</v>
      </c>
      <c r="L5629" t="s">
        <v>28</v>
      </c>
      <c r="M5629">
        <f>YEAR(Table1[[#This Row],[order_date]])</f>
        <v>2023</v>
      </c>
      <c r="N5629">
        <f>MONTH(Table1[[#This Row],[order_date]])</f>
        <v>6</v>
      </c>
      <c r="O5629" s="3">
        <f>Table1[[#This Row],[sales]]-Table1[[#This Row],[profit]]</f>
        <v>1219.95</v>
      </c>
      <c r="P5629" s="3">
        <f>Table1[[#This Row],[sales]]*Table1[[#This Row],[quantity]]</f>
        <v>1349.46</v>
      </c>
      <c r="Q5629" s="9">
        <f>Table1[[#This Row],[delivery_date]]-Table1[[#This Row],[order_date]]</f>
        <v>4</v>
      </c>
    </row>
    <row r="5630" spans="1:17" x14ac:dyDescent="0.35">
      <c r="A5630" t="s">
        <v>5661</v>
      </c>
      <c r="B5630" t="s">
        <v>19</v>
      </c>
      <c r="C5630" t="s">
        <v>14</v>
      </c>
      <c r="D5630" s="2">
        <v>3143.08</v>
      </c>
      <c r="E5630">
        <v>0.23</v>
      </c>
      <c r="F5630">
        <v>5</v>
      </c>
      <c r="G5630" s="1">
        <v>45543</v>
      </c>
      <c r="H5630" s="1">
        <v>45545</v>
      </c>
      <c r="I5630" t="s">
        <v>21</v>
      </c>
      <c r="J5630" t="s">
        <v>27</v>
      </c>
      <c r="K5630" s="2">
        <v>289.41000000000003</v>
      </c>
      <c r="L5630" t="s">
        <v>48</v>
      </c>
      <c r="M5630">
        <f>YEAR(Table1[[#This Row],[order_date]])</f>
        <v>2024</v>
      </c>
      <c r="N5630">
        <f>MONTH(Table1[[#This Row],[order_date]])</f>
        <v>9</v>
      </c>
      <c r="O5630" s="3">
        <f>Table1[[#This Row],[sales]]-Table1[[#This Row],[profit]]</f>
        <v>2853.67</v>
      </c>
      <c r="P5630" s="3">
        <f>Table1[[#This Row],[sales]]*Table1[[#This Row],[quantity]]</f>
        <v>15715.4</v>
      </c>
      <c r="Q5630" s="9">
        <f>Table1[[#This Row],[delivery_date]]-Table1[[#This Row],[order_date]]</f>
        <v>2</v>
      </c>
    </row>
    <row r="5631" spans="1:17" x14ac:dyDescent="0.35">
      <c r="A5631" t="s">
        <v>5662</v>
      </c>
      <c r="B5631" t="s">
        <v>41</v>
      </c>
      <c r="C5631" t="s">
        <v>14</v>
      </c>
      <c r="D5631" s="2">
        <v>2293.15</v>
      </c>
      <c r="E5631">
        <v>0.48</v>
      </c>
      <c r="F5631">
        <v>4</v>
      </c>
      <c r="G5631" s="1">
        <v>45238</v>
      </c>
      <c r="H5631" s="1">
        <v>45244</v>
      </c>
      <c r="I5631" t="s">
        <v>21</v>
      </c>
      <c r="J5631" t="s">
        <v>27</v>
      </c>
      <c r="K5631" s="2">
        <v>453.31</v>
      </c>
      <c r="L5631" t="s">
        <v>23</v>
      </c>
      <c r="M5631">
        <f>YEAR(Table1[[#This Row],[order_date]])</f>
        <v>2023</v>
      </c>
      <c r="N5631">
        <f>MONTH(Table1[[#This Row],[order_date]])</f>
        <v>11</v>
      </c>
      <c r="O5631" s="3">
        <f>Table1[[#This Row],[sales]]-Table1[[#This Row],[profit]]</f>
        <v>1839.8400000000001</v>
      </c>
      <c r="P5631" s="3">
        <f>Table1[[#This Row],[sales]]*Table1[[#This Row],[quantity]]</f>
        <v>9172.6</v>
      </c>
      <c r="Q5631" s="9">
        <f>Table1[[#This Row],[delivery_date]]-Table1[[#This Row],[order_date]]</f>
        <v>6</v>
      </c>
    </row>
    <row r="5632" spans="1:17" x14ac:dyDescent="0.35">
      <c r="A5632" t="s">
        <v>5663</v>
      </c>
      <c r="B5632" t="s">
        <v>41</v>
      </c>
      <c r="C5632" t="s">
        <v>14</v>
      </c>
      <c r="D5632" s="2">
        <v>2461.12</v>
      </c>
      <c r="E5632">
        <v>0.11</v>
      </c>
      <c r="F5632">
        <v>4</v>
      </c>
      <c r="G5632" s="1">
        <v>45080</v>
      </c>
      <c r="H5632" s="1">
        <v>45083</v>
      </c>
      <c r="I5632" t="s">
        <v>21</v>
      </c>
      <c r="J5632" t="s">
        <v>16</v>
      </c>
      <c r="K5632" s="2">
        <v>480.25</v>
      </c>
      <c r="L5632" t="s">
        <v>48</v>
      </c>
      <c r="M5632">
        <f>YEAR(Table1[[#This Row],[order_date]])</f>
        <v>2023</v>
      </c>
      <c r="N5632">
        <f>MONTH(Table1[[#This Row],[order_date]])</f>
        <v>6</v>
      </c>
      <c r="O5632" s="3">
        <f>Table1[[#This Row],[sales]]-Table1[[#This Row],[profit]]</f>
        <v>1980.87</v>
      </c>
      <c r="P5632" s="3">
        <f>Table1[[#This Row],[sales]]*Table1[[#This Row],[quantity]]</f>
        <v>9844.48</v>
      </c>
      <c r="Q5632" s="9">
        <f>Table1[[#This Row],[delivery_date]]-Table1[[#This Row],[order_date]]</f>
        <v>3</v>
      </c>
    </row>
    <row r="5633" spans="1:17" x14ac:dyDescent="0.35">
      <c r="A5633" t="s">
        <v>5664</v>
      </c>
      <c r="B5633" t="s">
        <v>25</v>
      </c>
      <c r="C5633" t="s">
        <v>33</v>
      </c>
      <c r="D5633" s="2">
        <v>4718.7700000000004</v>
      </c>
      <c r="E5633">
        <v>0.14000000000000001</v>
      </c>
      <c r="F5633">
        <v>8</v>
      </c>
      <c r="G5633" s="1">
        <v>45319</v>
      </c>
      <c r="H5633" s="1">
        <v>45324</v>
      </c>
      <c r="I5633" t="s">
        <v>15</v>
      </c>
      <c r="J5633" t="s">
        <v>16</v>
      </c>
      <c r="K5633" s="2">
        <v>359.72</v>
      </c>
      <c r="L5633" t="s">
        <v>34</v>
      </c>
      <c r="M5633">
        <f>YEAR(Table1[[#This Row],[order_date]])</f>
        <v>2024</v>
      </c>
      <c r="N5633">
        <f>MONTH(Table1[[#This Row],[order_date]])</f>
        <v>1</v>
      </c>
      <c r="O5633" s="3">
        <f>Table1[[#This Row],[sales]]-Table1[[#This Row],[profit]]</f>
        <v>4359.05</v>
      </c>
      <c r="P5633" s="3">
        <f>Table1[[#This Row],[sales]]*Table1[[#This Row],[quantity]]</f>
        <v>37750.160000000003</v>
      </c>
      <c r="Q5633" s="9">
        <f>Table1[[#This Row],[delivery_date]]-Table1[[#This Row],[order_date]]</f>
        <v>5</v>
      </c>
    </row>
    <row r="5634" spans="1:17" x14ac:dyDescent="0.35">
      <c r="A5634" t="s">
        <v>5665</v>
      </c>
      <c r="B5634" t="s">
        <v>41</v>
      </c>
      <c r="C5634" t="s">
        <v>20</v>
      </c>
      <c r="D5634" s="2">
        <v>3560.19</v>
      </c>
      <c r="E5634">
        <v>0.46</v>
      </c>
      <c r="F5634">
        <v>2</v>
      </c>
      <c r="G5634" s="1">
        <v>45290</v>
      </c>
      <c r="H5634" s="1">
        <v>45295</v>
      </c>
      <c r="I5634" t="s">
        <v>31</v>
      </c>
      <c r="J5634" t="s">
        <v>27</v>
      </c>
      <c r="K5634" s="2">
        <v>480.98</v>
      </c>
      <c r="L5634" t="s">
        <v>39</v>
      </c>
      <c r="M5634">
        <f>YEAR(Table1[[#This Row],[order_date]])</f>
        <v>2023</v>
      </c>
      <c r="N5634">
        <f>MONTH(Table1[[#This Row],[order_date]])</f>
        <v>12</v>
      </c>
      <c r="O5634" s="3">
        <f>Table1[[#This Row],[sales]]-Table1[[#This Row],[profit]]</f>
        <v>3079.21</v>
      </c>
      <c r="P5634" s="3">
        <f>Table1[[#This Row],[sales]]*Table1[[#This Row],[quantity]]</f>
        <v>7120.38</v>
      </c>
      <c r="Q5634" s="9">
        <f>Table1[[#This Row],[delivery_date]]-Table1[[#This Row],[order_date]]</f>
        <v>5</v>
      </c>
    </row>
    <row r="5635" spans="1:17" x14ac:dyDescent="0.35">
      <c r="A5635" t="s">
        <v>5666</v>
      </c>
      <c r="B5635" t="s">
        <v>19</v>
      </c>
      <c r="C5635" t="s">
        <v>36</v>
      </c>
      <c r="D5635" s="2">
        <v>1383.31</v>
      </c>
      <c r="E5635">
        <v>0.43</v>
      </c>
      <c r="F5635">
        <v>4</v>
      </c>
      <c r="G5635" s="1">
        <v>45631</v>
      </c>
      <c r="H5635" s="1">
        <v>45635</v>
      </c>
      <c r="I5635" t="s">
        <v>31</v>
      </c>
      <c r="J5635" t="s">
        <v>16</v>
      </c>
      <c r="K5635" s="2">
        <v>371.55</v>
      </c>
      <c r="L5635" t="s">
        <v>34</v>
      </c>
      <c r="M5635">
        <f>YEAR(Table1[[#This Row],[order_date]])</f>
        <v>2024</v>
      </c>
      <c r="N5635">
        <f>MONTH(Table1[[#This Row],[order_date]])</f>
        <v>12</v>
      </c>
      <c r="O5635" s="3">
        <f>Table1[[#This Row],[sales]]-Table1[[#This Row],[profit]]</f>
        <v>1011.76</v>
      </c>
      <c r="P5635" s="3">
        <f>Table1[[#This Row],[sales]]*Table1[[#This Row],[quantity]]</f>
        <v>5533.24</v>
      </c>
      <c r="Q5635" s="9">
        <f>Table1[[#This Row],[delivery_date]]-Table1[[#This Row],[order_date]]</f>
        <v>4</v>
      </c>
    </row>
    <row r="5636" spans="1:17" x14ac:dyDescent="0.35">
      <c r="A5636" t="s">
        <v>5667</v>
      </c>
      <c r="B5636" t="s">
        <v>25</v>
      </c>
      <c r="C5636" t="s">
        <v>20</v>
      </c>
      <c r="D5636" s="2">
        <v>2569.2199999999998</v>
      </c>
      <c r="E5636">
        <v>7.0000000000000007E-2</v>
      </c>
      <c r="F5636">
        <v>1</v>
      </c>
      <c r="G5636" s="1">
        <v>45284</v>
      </c>
      <c r="H5636" s="1">
        <v>45288</v>
      </c>
      <c r="I5636" t="s">
        <v>15</v>
      </c>
      <c r="J5636" t="s">
        <v>27</v>
      </c>
      <c r="K5636" s="2">
        <v>733.69</v>
      </c>
      <c r="L5636" t="s">
        <v>28</v>
      </c>
      <c r="M5636">
        <f>YEAR(Table1[[#This Row],[order_date]])</f>
        <v>2023</v>
      </c>
      <c r="N5636">
        <f>MONTH(Table1[[#This Row],[order_date]])</f>
        <v>12</v>
      </c>
      <c r="O5636" s="3">
        <f>Table1[[#This Row],[sales]]-Table1[[#This Row],[profit]]</f>
        <v>1835.5299999999997</v>
      </c>
      <c r="P5636" s="3">
        <f>Table1[[#This Row],[sales]]*Table1[[#This Row],[quantity]]</f>
        <v>2569.2199999999998</v>
      </c>
      <c r="Q5636" s="9">
        <f>Table1[[#This Row],[delivery_date]]-Table1[[#This Row],[order_date]]</f>
        <v>4</v>
      </c>
    </row>
    <row r="5637" spans="1:17" x14ac:dyDescent="0.35">
      <c r="A5637" t="s">
        <v>5668</v>
      </c>
      <c r="B5637" t="s">
        <v>25</v>
      </c>
      <c r="C5637" t="s">
        <v>20</v>
      </c>
      <c r="D5637" s="2">
        <v>2386.6999999999998</v>
      </c>
      <c r="E5637">
        <v>0.46</v>
      </c>
      <c r="F5637">
        <v>2</v>
      </c>
      <c r="G5637" s="1">
        <v>44982</v>
      </c>
      <c r="H5637" s="1">
        <v>44987</v>
      </c>
      <c r="I5637" t="s">
        <v>31</v>
      </c>
      <c r="J5637" t="s">
        <v>27</v>
      </c>
      <c r="K5637" s="2">
        <v>699.26</v>
      </c>
      <c r="L5637" t="s">
        <v>23</v>
      </c>
      <c r="M5637">
        <f>YEAR(Table1[[#This Row],[order_date]])</f>
        <v>2023</v>
      </c>
      <c r="N5637">
        <f>MONTH(Table1[[#This Row],[order_date]])</f>
        <v>2</v>
      </c>
      <c r="O5637" s="3">
        <f>Table1[[#This Row],[sales]]-Table1[[#This Row],[profit]]</f>
        <v>1687.4399999999998</v>
      </c>
      <c r="P5637" s="3">
        <f>Table1[[#This Row],[sales]]*Table1[[#This Row],[quantity]]</f>
        <v>4773.3999999999996</v>
      </c>
      <c r="Q5637" s="9">
        <f>Table1[[#This Row],[delivery_date]]-Table1[[#This Row],[order_date]]</f>
        <v>5</v>
      </c>
    </row>
    <row r="5638" spans="1:17" x14ac:dyDescent="0.35">
      <c r="A5638" t="s">
        <v>5669</v>
      </c>
      <c r="B5638" t="s">
        <v>41</v>
      </c>
      <c r="C5638" t="s">
        <v>20</v>
      </c>
      <c r="D5638" s="2">
        <v>3995.76</v>
      </c>
      <c r="E5638">
        <v>0.01</v>
      </c>
      <c r="F5638">
        <v>3</v>
      </c>
      <c r="G5638" s="1">
        <v>45210</v>
      </c>
      <c r="H5638" s="1">
        <v>45212</v>
      </c>
      <c r="I5638" t="s">
        <v>21</v>
      </c>
      <c r="J5638" t="s">
        <v>27</v>
      </c>
      <c r="K5638" s="2">
        <v>892.67</v>
      </c>
      <c r="L5638" t="s">
        <v>23</v>
      </c>
      <c r="M5638">
        <f>YEAR(Table1[[#This Row],[order_date]])</f>
        <v>2023</v>
      </c>
      <c r="N5638">
        <f>MONTH(Table1[[#This Row],[order_date]])</f>
        <v>10</v>
      </c>
      <c r="O5638" s="3">
        <f>Table1[[#This Row],[sales]]-Table1[[#This Row],[profit]]</f>
        <v>3103.09</v>
      </c>
      <c r="P5638" s="3">
        <f>Table1[[#This Row],[sales]]*Table1[[#This Row],[quantity]]</f>
        <v>11987.28</v>
      </c>
      <c r="Q5638" s="9">
        <f>Table1[[#This Row],[delivery_date]]-Table1[[#This Row],[order_date]]</f>
        <v>2</v>
      </c>
    </row>
    <row r="5639" spans="1:17" x14ac:dyDescent="0.35">
      <c r="A5639" t="s">
        <v>5670</v>
      </c>
      <c r="B5639" t="s">
        <v>19</v>
      </c>
      <c r="C5639" t="s">
        <v>33</v>
      </c>
      <c r="D5639" s="2">
        <v>4183.4399999999996</v>
      </c>
      <c r="E5639">
        <v>0.41</v>
      </c>
      <c r="F5639">
        <v>1</v>
      </c>
      <c r="G5639" s="1">
        <v>45589</v>
      </c>
      <c r="H5639" s="1">
        <v>45595</v>
      </c>
      <c r="I5639" t="s">
        <v>31</v>
      </c>
      <c r="J5639" t="s">
        <v>22</v>
      </c>
      <c r="K5639" s="2">
        <v>248.62</v>
      </c>
      <c r="L5639" t="s">
        <v>34</v>
      </c>
      <c r="M5639">
        <f>YEAR(Table1[[#This Row],[order_date]])</f>
        <v>2024</v>
      </c>
      <c r="N5639">
        <f>MONTH(Table1[[#This Row],[order_date]])</f>
        <v>10</v>
      </c>
      <c r="O5639" s="3">
        <f>Table1[[#This Row],[sales]]-Table1[[#This Row],[profit]]</f>
        <v>3934.8199999999997</v>
      </c>
      <c r="P5639" s="3">
        <f>Table1[[#This Row],[sales]]*Table1[[#This Row],[quantity]]</f>
        <v>4183.4399999999996</v>
      </c>
      <c r="Q5639" s="9">
        <f>Table1[[#This Row],[delivery_date]]-Table1[[#This Row],[order_date]]</f>
        <v>6</v>
      </c>
    </row>
    <row r="5640" spans="1:17" x14ac:dyDescent="0.35">
      <c r="A5640" t="s">
        <v>5671</v>
      </c>
      <c r="B5640" t="s">
        <v>25</v>
      </c>
      <c r="C5640" t="s">
        <v>33</v>
      </c>
      <c r="D5640" s="2">
        <v>1488.87</v>
      </c>
      <c r="E5640">
        <v>0.14000000000000001</v>
      </c>
      <c r="F5640">
        <v>2</v>
      </c>
      <c r="G5640" s="1">
        <v>45115</v>
      </c>
      <c r="H5640" s="1">
        <v>45121</v>
      </c>
      <c r="I5640" t="s">
        <v>31</v>
      </c>
      <c r="J5640" t="s">
        <v>27</v>
      </c>
      <c r="K5640" s="2">
        <v>255.03</v>
      </c>
      <c r="L5640" t="s">
        <v>34</v>
      </c>
      <c r="M5640">
        <f>YEAR(Table1[[#This Row],[order_date]])</f>
        <v>2023</v>
      </c>
      <c r="N5640">
        <f>MONTH(Table1[[#This Row],[order_date]])</f>
        <v>7</v>
      </c>
      <c r="O5640" s="3">
        <f>Table1[[#This Row],[sales]]-Table1[[#This Row],[profit]]</f>
        <v>1233.8399999999999</v>
      </c>
      <c r="P5640" s="3">
        <f>Table1[[#This Row],[sales]]*Table1[[#This Row],[quantity]]</f>
        <v>2977.74</v>
      </c>
      <c r="Q5640" s="9">
        <f>Table1[[#This Row],[delivery_date]]-Table1[[#This Row],[order_date]]</f>
        <v>6</v>
      </c>
    </row>
    <row r="5641" spans="1:17" x14ac:dyDescent="0.35">
      <c r="A5641" t="s">
        <v>5672</v>
      </c>
      <c r="B5641" t="s">
        <v>19</v>
      </c>
      <c r="C5641" t="s">
        <v>33</v>
      </c>
      <c r="D5641" s="2">
        <v>4123.6400000000003</v>
      </c>
      <c r="E5641">
        <v>0.09</v>
      </c>
      <c r="F5641">
        <v>7</v>
      </c>
      <c r="G5641" s="1">
        <v>45520</v>
      </c>
      <c r="H5641" s="1">
        <v>45524</v>
      </c>
      <c r="I5641" t="s">
        <v>31</v>
      </c>
      <c r="J5641" t="s">
        <v>16</v>
      </c>
      <c r="K5641" s="2">
        <v>456.89</v>
      </c>
      <c r="L5641" t="s">
        <v>48</v>
      </c>
      <c r="M5641">
        <f>YEAR(Table1[[#This Row],[order_date]])</f>
        <v>2024</v>
      </c>
      <c r="N5641">
        <f>MONTH(Table1[[#This Row],[order_date]])</f>
        <v>8</v>
      </c>
      <c r="O5641" s="3">
        <f>Table1[[#This Row],[sales]]-Table1[[#This Row],[profit]]</f>
        <v>3666.7500000000005</v>
      </c>
      <c r="P5641" s="3">
        <f>Table1[[#This Row],[sales]]*Table1[[#This Row],[quantity]]</f>
        <v>28865.480000000003</v>
      </c>
      <c r="Q5641" s="9">
        <f>Table1[[#This Row],[delivery_date]]-Table1[[#This Row],[order_date]]</f>
        <v>4</v>
      </c>
    </row>
    <row r="5642" spans="1:17" x14ac:dyDescent="0.35">
      <c r="A5642" t="s">
        <v>5673</v>
      </c>
      <c r="B5642" t="s">
        <v>19</v>
      </c>
      <c r="C5642" t="s">
        <v>20</v>
      </c>
      <c r="D5642" s="2">
        <v>979.56</v>
      </c>
      <c r="E5642">
        <v>0.22</v>
      </c>
      <c r="F5642">
        <v>6</v>
      </c>
      <c r="G5642" s="1">
        <v>44942</v>
      </c>
      <c r="H5642" s="1">
        <v>44947</v>
      </c>
      <c r="I5642" t="s">
        <v>31</v>
      </c>
      <c r="J5642" t="s">
        <v>27</v>
      </c>
      <c r="K5642" s="2">
        <v>266.43</v>
      </c>
      <c r="L5642" t="s">
        <v>17</v>
      </c>
      <c r="M5642">
        <f>YEAR(Table1[[#This Row],[order_date]])</f>
        <v>2023</v>
      </c>
      <c r="N5642">
        <f>MONTH(Table1[[#This Row],[order_date]])</f>
        <v>1</v>
      </c>
      <c r="O5642" s="3">
        <f>Table1[[#This Row],[sales]]-Table1[[#This Row],[profit]]</f>
        <v>713.12999999999988</v>
      </c>
      <c r="P5642" s="3">
        <f>Table1[[#This Row],[sales]]*Table1[[#This Row],[quantity]]</f>
        <v>5877.36</v>
      </c>
      <c r="Q5642" s="9">
        <f>Table1[[#This Row],[delivery_date]]-Table1[[#This Row],[order_date]]</f>
        <v>5</v>
      </c>
    </row>
    <row r="5643" spans="1:17" x14ac:dyDescent="0.35">
      <c r="A5643" t="s">
        <v>5674</v>
      </c>
      <c r="B5643" t="s">
        <v>19</v>
      </c>
      <c r="C5643" t="s">
        <v>33</v>
      </c>
      <c r="D5643" s="2">
        <v>3837.58</v>
      </c>
      <c r="E5643">
        <v>0.45</v>
      </c>
      <c r="F5643">
        <v>2</v>
      </c>
      <c r="G5643" s="1">
        <v>45113</v>
      </c>
      <c r="H5643" s="1">
        <v>45116</v>
      </c>
      <c r="I5643" t="s">
        <v>31</v>
      </c>
      <c r="J5643" t="s">
        <v>22</v>
      </c>
      <c r="K5643" s="2">
        <v>232.5</v>
      </c>
      <c r="L5643" t="s">
        <v>34</v>
      </c>
      <c r="M5643">
        <f>YEAR(Table1[[#This Row],[order_date]])</f>
        <v>2023</v>
      </c>
      <c r="N5643">
        <f>MONTH(Table1[[#This Row],[order_date]])</f>
        <v>7</v>
      </c>
      <c r="O5643" s="3">
        <f>Table1[[#This Row],[sales]]-Table1[[#This Row],[profit]]</f>
        <v>3605.08</v>
      </c>
      <c r="P5643" s="3">
        <f>Table1[[#This Row],[sales]]*Table1[[#This Row],[quantity]]</f>
        <v>7675.16</v>
      </c>
      <c r="Q5643" s="9">
        <f>Table1[[#This Row],[delivery_date]]-Table1[[#This Row],[order_date]]</f>
        <v>3</v>
      </c>
    </row>
    <row r="5644" spans="1:17" x14ac:dyDescent="0.35">
      <c r="A5644" t="s">
        <v>5675</v>
      </c>
      <c r="B5644" t="s">
        <v>41</v>
      </c>
      <c r="C5644" t="s">
        <v>14</v>
      </c>
      <c r="D5644" s="2">
        <v>1319.04</v>
      </c>
      <c r="E5644">
        <v>0.39</v>
      </c>
      <c r="F5644">
        <v>1</v>
      </c>
      <c r="G5644" s="1">
        <v>45102</v>
      </c>
      <c r="H5644" s="1">
        <v>45106</v>
      </c>
      <c r="I5644" t="s">
        <v>31</v>
      </c>
      <c r="J5644" t="s">
        <v>22</v>
      </c>
      <c r="K5644" s="2">
        <v>103.2</v>
      </c>
      <c r="L5644" t="s">
        <v>48</v>
      </c>
      <c r="M5644">
        <f>YEAR(Table1[[#This Row],[order_date]])</f>
        <v>2023</v>
      </c>
      <c r="N5644">
        <f>MONTH(Table1[[#This Row],[order_date]])</f>
        <v>6</v>
      </c>
      <c r="O5644" s="3">
        <f>Table1[[#This Row],[sales]]-Table1[[#This Row],[profit]]</f>
        <v>1215.8399999999999</v>
      </c>
      <c r="P5644" s="3">
        <f>Table1[[#This Row],[sales]]*Table1[[#This Row],[quantity]]</f>
        <v>1319.04</v>
      </c>
      <c r="Q5644" s="9">
        <f>Table1[[#This Row],[delivery_date]]-Table1[[#This Row],[order_date]]</f>
        <v>4</v>
      </c>
    </row>
    <row r="5645" spans="1:17" x14ac:dyDescent="0.35">
      <c r="A5645" t="s">
        <v>5676</v>
      </c>
      <c r="B5645" t="s">
        <v>13</v>
      </c>
      <c r="C5645" t="s">
        <v>33</v>
      </c>
      <c r="D5645" s="2">
        <v>1559.86</v>
      </c>
      <c r="E5645">
        <v>0.48</v>
      </c>
      <c r="F5645">
        <v>9</v>
      </c>
      <c r="G5645" s="1">
        <v>45199</v>
      </c>
      <c r="H5645" s="1">
        <v>45200</v>
      </c>
      <c r="I5645" t="s">
        <v>15</v>
      </c>
      <c r="J5645" t="s">
        <v>22</v>
      </c>
      <c r="K5645" s="2">
        <v>189.61</v>
      </c>
      <c r="L5645" t="s">
        <v>17</v>
      </c>
      <c r="M5645">
        <f>YEAR(Table1[[#This Row],[order_date]])</f>
        <v>2023</v>
      </c>
      <c r="N5645">
        <f>MONTH(Table1[[#This Row],[order_date]])</f>
        <v>9</v>
      </c>
      <c r="O5645" s="3">
        <f>Table1[[#This Row],[sales]]-Table1[[#This Row],[profit]]</f>
        <v>1370.25</v>
      </c>
      <c r="P5645" s="3">
        <f>Table1[[#This Row],[sales]]*Table1[[#This Row],[quantity]]</f>
        <v>14038.74</v>
      </c>
      <c r="Q5645" s="9">
        <f>Table1[[#This Row],[delivery_date]]-Table1[[#This Row],[order_date]]</f>
        <v>1</v>
      </c>
    </row>
    <row r="5646" spans="1:17" x14ac:dyDescent="0.35">
      <c r="A5646" t="s">
        <v>5677</v>
      </c>
      <c r="B5646" t="s">
        <v>13</v>
      </c>
      <c r="C5646" t="s">
        <v>26</v>
      </c>
      <c r="D5646" s="2">
        <v>4277.09</v>
      </c>
      <c r="E5646">
        <v>0.27</v>
      </c>
      <c r="F5646">
        <v>1</v>
      </c>
      <c r="G5646" s="1">
        <v>45421</v>
      </c>
      <c r="H5646" s="1">
        <v>45428</v>
      </c>
      <c r="I5646" t="s">
        <v>21</v>
      </c>
      <c r="J5646" t="s">
        <v>27</v>
      </c>
      <c r="K5646" s="2">
        <v>963.26</v>
      </c>
      <c r="L5646" t="s">
        <v>23</v>
      </c>
      <c r="M5646">
        <f>YEAR(Table1[[#This Row],[order_date]])</f>
        <v>2024</v>
      </c>
      <c r="N5646">
        <f>MONTH(Table1[[#This Row],[order_date]])</f>
        <v>5</v>
      </c>
      <c r="O5646" s="3">
        <f>Table1[[#This Row],[sales]]-Table1[[#This Row],[profit]]</f>
        <v>3313.83</v>
      </c>
      <c r="P5646" s="3">
        <f>Table1[[#This Row],[sales]]*Table1[[#This Row],[quantity]]</f>
        <v>4277.09</v>
      </c>
      <c r="Q5646" s="9">
        <f>Table1[[#This Row],[delivery_date]]-Table1[[#This Row],[order_date]]</f>
        <v>7</v>
      </c>
    </row>
    <row r="5647" spans="1:17" x14ac:dyDescent="0.35">
      <c r="A5647" t="s">
        <v>5678</v>
      </c>
      <c r="B5647" t="s">
        <v>25</v>
      </c>
      <c r="C5647" t="s">
        <v>33</v>
      </c>
      <c r="D5647" s="2">
        <v>2158.37</v>
      </c>
      <c r="E5647">
        <v>0.26</v>
      </c>
      <c r="F5647">
        <v>5</v>
      </c>
      <c r="G5647" s="1">
        <v>45473</v>
      </c>
      <c r="H5647" s="1">
        <v>45476</v>
      </c>
      <c r="I5647" t="s">
        <v>15</v>
      </c>
      <c r="J5647" t="s">
        <v>16</v>
      </c>
      <c r="K5647" s="2">
        <v>613.08000000000004</v>
      </c>
      <c r="L5647" t="s">
        <v>34</v>
      </c>
      <c r="M5647">
        <f>YEAR(Table1[[#This Row],[order_date]])</f>
        <v>2024</v>
      </c>
      <c r="N5647">
        <f>MONTH(Table1[[#This Row],[order_date]])</f>
        <v>6</v>
      </c>
      <c r="O5647" s="3">
        <f>Table1[[#This Row],[sales]]-Table1[[#This Row],[profit]]</f>
        <v>1545.29</v>
      </c>
      <c r="P5647" s="3">
        <f>Table1[[#This Row],[sales]]*Table1[[#This Row],[quantity]]</f>
        <v>10791.849999999999</v>
      </c>
      <c r="Q5647" s="9">
        <f>Table1[[#This Row],[delivery_date]]-Table1[[#This Row],[order_date]]</f>
        <v>3</v>
      </c>
    </row>
    <row r="5648" spans="1:17" x14ac:dyDescent="0.35">
      <c r="A5648" t="s">
        <v>5679</v>
      </c>
      <c r="B5648" t="s">
        <v>19</v>
      </c>
      <c r="C5648" t="s">
        <v>33</v>
      </c>
      <c r="D5648" s="2">
        <v>4953.7700000000004</v>
      </c>
      <c r="E5648">
        <v>0.01</v>
      </c>
      <c r="F5648">
        <v>9</v>
      </c>
      <c r="G5648" s="1">
        <v>45533</v>
      </c>
      <c r="H5648" s="1">
        <v>45539</v>
      </c>
      <c r="I5648" t="s">
        <v>15</v>
      </c>
      <c r="J5648" t="s">
        <v>22</v>
      </c>
      <c r="K5648" s="2">
        <v>728.42</v>
      </c>
      <c r="L5648" t="s">
        <v>34</v>
      </c>
      <c r="M5648">
        <f>YEAR(Table1[[#This Row],[order_date]])</f>
        <v>2024</v>
      </c>
      <c r="N5648">
        <f>MONTH(Table1[[#This Row],[order_date]])</f>
        <v>8</v>
      </c>
      <c r="O5648" s="3">
        <f>Table1[[#This Row],[sales]]-Table1[[#This Row],[profit]]</f>
        <v>4225.3500000000004</v>
      </c>
      <c r="P5648" s="3">
        <f>Table1[[#This Row],[sales]]*Table1[[#This Row],[quantity]]</f>
        <v>44583.930000000008</v>
      </c>
      <c r="Q5648" s="9">
        <f>Table1[[#This Row],[delivery_date]]-Table1[[#This Row],[order_date]]</f>
        <v>6</v>
      </c>
    </row>
    <row r="5649" spans="1:17" x14ac:dyDescent="0.35">
      <c r="A5649" t="s">
        <v>5680</v>
      </c>
      <c r="B5649" t="s">
        <v>41</v>
      </c>
      <c r="C5649" t="s">
        <v>33</v>
      </c>
      <c r="D5649" s="2">
        <v>844.52</v>
      </c>
      <c r="E5649">
        <v>0.09</v>
      </c>
      <c r="F5649">
        <v>9</v>
      </c>
      <c r="G5649" s="1">
        <v>45369</v>
      </c>
      <c r="H5649" s="1">
        <v>45374</v>
      </c>
      <c r="I5649" t="s">
        <v>21</v>
      </c>
      <c r="J5649" t="s">
        <v>27</v>
      </c>
      <c r="K5649" s="2">
        <v>114.36</v>
      </c>
      <c r="L5649" t="s">
        <v>34</v>
      </c>
      <c r="M5649">
        <f>YEAR(Table1[[#This Row],[order_date]])</f>
        <v>2024</v>
      </c>
      <c r="N5649">
        <f>MONTH(Table1[[#This Row],[order_date]])</f>
        <v>3</v>
      </c>
      <c r="O5649" s="3">
        <f>Table1[[#This Row],[sales]]-Table1[[#This Row],[profit]]</f>
        <v>730.16</v>
      </c>
      <c r="P5649" s="3">
        <f>Table1[[#This Row],[sales]]*Table1[[#This Row],[quantity]]</f>
        <v>7600.68</v>
      </c>
      <c r="Q5649" s="9">
        <f>Table1[[#This Row],[delivery_date]]-Table1[[#This Row],[order_date]]</f>
        <v>5</v>
      </c>
    </row>
    <row r="5650" spans="1:17" x14ac:dyDescent="0.35">
      <c r="A5650" t="s">
        <v>5681</v>
      </c>
      <c r="B5650" t="s">
        <v>19</v>
      </c>
      <c r="C5650" t="s">
        <v>33</v>
      </c>
      <c r="D5650" s="2">
        <v>2370.41</v>
      </c>
      <c r="E5650">
        <v>0.25</v>
      </c>
      <c r="F5650">
        <v>6</v>
      </c>
      <c r="G5650" s="1">
        <v>45142</v>
      </c>
      <c r="H5650" s="1">
        <v>45146</v>
      </c>
      <c r="I5650" t="s">
        <v>15</v>
      </c>
      <c r="J5650" t="s">
        <v>16</v>
      </c>
      <c r="K5650" s="2">
        <v>582.35</v>
      </c>
      <c r="L5650" t="s">
        <v>23</v>
      </c>
      <c r="M5650">
        <f>YEAR(Table1[[#This Row],[order_date]])</f>
        <v>2023</v>
      </c>
      <c r="N5650">
        <f>MONTH(Table1[[#This Row],[order_date]])</f>
        <v>8</v>
      </c>
      <c r="O5650" s="3">
        <f>Table1[[#This Row],[sales]]-Table1[[#This Row],[profit]]</f>
        <v>1788.06</v>
      </c>
      <c r="P5650" s="3">
        <f>Table1[[#This Row],[sales]]*Table1[[#This Row],[quantity]]</f>
        <v>14222.46</v>
      </c>
      <c r="Q5650" s="9">
        <f>Table1[[#This Row],[delivery_date]]-Table1[[#This Row],[order_date]]</f>
        <v>4</v>
      </c>
    </row>
    <row r="5651" spans="1:17" x14ac:dyDescent="0.35">
      <c r="A5651" t="s">
        <v>5682</v>
      </c>
      <c r="B5651" t="s">
        <v>19</v>
      </c>
      <c r="C5651" t="s">
        <v>26</v>
      </c>
      <c r="D5651" s="2">
        <v>3689.01</v>
      </c>
      <c r="E5651">
        <v>0.38</v>
      </c>
      <c r="F5651">
        <v>3</v>
      </c>
      <c r="G5651" s="1">
        <v>45607</v>
      </c>
      <c r="H5651" s="1">
        <v>45614</v>
      </c>
      <c r="I5651" t="s">
        <v>21</v>
      </c>
      <c r="J5651" t="s">
        <v>27</v>
      </c>
      <c r="K5651" s="2">
        <v>1012.83</v>
      </c>
      <c r="L5651" t="s">
        <v>39</v>
      </c>
      <c r="M5651">
        <f>YEAR(Table1[[#This Row],[order_date]])</f>
        <v>2024</v>
      </c>
      <c r="N5651">
        <f>MONTH(Table1[[#This Row],[order_date]])</f>
        <v>11</v>
      </c>
      <c r="O5651" s="3">
        <f>Table1[[#This Row],[sales]]-Table1[[#This Row],[profit]]</f>
        <v>2676.1800000000003</v>
      </c>
      <c r="P5651" s="3">
        <f>Table1[[#This Row],[sales]]*Table1[[#This Row],[quantity]]</f>
        <v>11067.03</v>
      </c>
      <c r="Q5651" s="9">
        <f>Table1[[#This Row],[delivery_date]]-Table1[[#This Row],[order_date]]</f>
        <v>7</v>
      </c>
    </row>
    <row r="5652" spans="1:17" x14ac:dyDescent="0.35">
      <c r="A5652" t="s">
        <v>5683</v>
      </c>
      <c r="B5652" t="s">
        <v>41</v>
      </c>
      <c r="C5652" t="s">
        <v>36</v>
      </c>
      <c r="D5652" s="2">
        <v>126.3</v>
      </c>
      <c r="E5652">
        <v>0.41</v>
      </c>
      <c r="F5652">
        <v>2</v>
      </c>
      <c r="G5652" s="1">
        <v>45219</v>
      </c>
      <c r="H5652" s="1">
        <v>45223</v>
      </c>
      <c r="I5652" t="s">
        <v>21</v>
      </c>
      <c r="J5652" t="s">
        <v>22</v>
      </c>
      <c r="K5652" s="2">
        <v>9.08</v>
      </c>
      <c r="L5652" t="s">
        <v>34</v>
      </c>
      <c r="M5652">
        <f>YEAR(Table1[[#This Row],[order_date]])</f>
        <v>2023</v>
      </c>
      <c r="N5652">
        <f>MONTH(Table1[[#This Row],[order_date]])</f>
        <v>10</v>
      </c>
      <c r="O5652" s="3">
        <f>Table1[[#This Row],[sales]]-Table1[[#This Row],[profit]]</f>
        <v>117.22</v>
      </c>
      <c r="P5652" s="3">
        <f>Table1[[#This Row],[sales]]*Table1[[#This Row],[quantity]]</f>
        <v>252.6</v>
      </c>
      <c r="Q5652" s="9">
        <f>Table1[[#This Row],[delivery_date]]-Table1[[#This Row],[order_date]]</f>
        <v>4</v>
      </c>
    </row>
    <row r="5653" spans="1:17" x14ac:dyDescent="0.35">
      <c r="A5653" t="s">
        <v>5684</v>
      </c>
      <c r="B5653" t="s">
        <v>13</v>
      </c>
      <c r="C5653" t="s">
        <v>33</v>
      </c>
      <c r="D5653" s="2">
        <v>844.09</v>
      </c>
      <c r="E5653">
        <v>0.14000000000000001</v>
      </c>
      <c r="F5653">
        <v>3</v>
      </c>
      <c r="G5653" s="1">
        <v>45039</v>
      </c>
      <c r="H5653" s="1">
        <v>45041</v>
      </c>
      <c r="I5653" t="s">
        <v>21</v>
      </c>
      <c r="J5653" t="s">
        <v>16</v>
      </c>
      <c r="K5653" s="2">
        <v>250.3</v>
      </c>
      <c r="L5653" t="s">
        <v>34</v>
      </c>
      <c r="M5653">
        <f>YEAR(Table1[[#This Row],[order_date]])</f>
        <v>2023</v>
      </c>
      <c r="N5653">
        <f>MONTH(Table1[[#This Row],[order_date]])</f>
        <v>4</v>
      </c>
      <c r="O5653" s="3">
        <f>Table1[[#This Row],[sales]]-Table1[[#This Row],[profit]]</f>
        <v>593.79</v>
      </c>
      <c r="P5653" s="3">
        <f>Table1[[#This Row],[sales]]*Table1[[#This Row],[quantity]]</f>
        <v>2532.27</v>
      </c>
      <c r="Q5653" s="9">
        <f>Table1[[#This Row],[delivery_date]]-Table1[[#This Row],[order_date]]</f>
        <v>2</v>
      </c>
    </row>
    <row r="5654" spans="1:17" x14ac:dyDescent="0.35">
      <c r="A5654" t="s">
        <v>5685</v>
      </c>
      <c r="B5654" t="s">
        <v>19</v>
      </c>
      <c r="C5654" t="s">
        <v>14</v>
      </c>
      <c r="D5654" s="2">
        <v>199.75</v>
      </c>
      <c r="E5654">
        <v>0.36</v>
      </c>
      <c r="F5654">
        <v>1</v>
      </c>
      <c r="G5654" s="1">
        <v>44956</v>
      </c>
      <c r="H5654" s="1">
        <v>44962</v>
      </c>
      <c r="I5654" t="s">
        <v>21</v>
      </c>
      <c r="J5654" t="s">
        <v>16</v>
      </c>
      <c r="K5654" s="2">
        <v>35.44</v>
      </c>
      <c r="L5654" t="s">
        <v>23</v>
      </c>
      <c r="M5654">
        <f>YEAR(Table1[[#This Row],[order_date]])</f>
        <v>2023</v>
      </c>
      <c r="N5654">
        <f>MONTH(Table1[[#This Row],[order_date]])</f>
        <v>1</v>
      </c>
      <c r="O5654" s="3">
        <f>Table1[[#This Row],[sales]]-Table1[[#This Row],[profit]]</f>
        <v>164.31</v>
      </c>
      <c r="P5654" s="3">
        <f>Table1[[#This Row],[sales]]*Table1[[#This Row],[quantity]]</f>
        <v>199.75</v>
      </c>
      <c r="Q5654" s="9">
        <f>Table1[[#This Row],[delivery_date]]-Table1[[#This Row],[order_date]]</f>
        <v>6</v>
      </c>
    </row>
    <row r="5655" spans="1:17" x14ac:dyDescent="0.35">
      <c r="A5655" t="s">
        <v>5686</v>
      </c>
      <c r="B5655" t="s">
        <v>19</v>
      </c>
      <c r="C5655" t="s">
        <v>26</v>
      </c>
      <c r="D5655" s="2">
        <v>4965.1000000000004</v>
      </c>
      <c r="E5655">
        <v>0.41</v>
      </c>
      <c r="F5655">
        <v>3</v>
      </c>
      <c r="G5655" s="1">
        <v>45264</v>
      </c>
      <c r="H5655" s="1">
        <v>45269</v>
      </c>
      <c r="I5655" t="s">
        <v>31</v>
      </c>
      <c r="J5655" t="s">
        <v>16</v>
      </c>
      <c r="K5655" s="2">
        <v>1482.39</v>
      </c>
      <c r="L5655" t="s">
        <v>39</v>
      </c>
      <c r="M5655">
        <f>YEAR(Table1[[#This Row],[order_date]])</f>
        <v>2023</v>
      </c>
      <c r="N5655">
        <f>MONTH(Table1[[#This Row],[order_date]])</f>
        <v>12</v>
      </c>
      <c r="O5655" s="3">
        <f>Table1[[#This Row],[sales]]-Table1[[#This Row],[profit]]</f>
        <v>3482.71</v>
      </c>
      <c r="P5655" s="3">
        <f>Table1[[#This Row],[sales]]*Table1[[#This Row],[quantity]]</f>
        <v>14895.300000000001</v>
      </c>
      <c r="Q5655" s="9">
        <f>Table1[[#This Row],[delivery_date]]-Table1[[#This Row],[order_date]]</f>
        <v>5</v>
      </c>
    </row>
    <row r="5656" spans="1:17" x14ac:dyDescent="0.35">
      <c r="A5656" t="s">
        <v>5687</v>
      </c>
      <c r="B5656" t="s">
        <v>13</v>
      </c>
      <c r="C5656" t="s">
        <v>36</v>
      </c>
      <c r="D5656" s="2">
        <v>3827.06</v>
      </c>
      <c r="E5656">
        <v>0.19</v>
      </c>
      <c r="F5656">
        <v>2</v>
      </c>
      <c r="G5656" s="1">
        <v>45145</v>
      </c>
      <c r="H5656" s="1">
        <v>45151</v>
      </c>
      <c r="I5656" t="s">
        <v>21</v>
      </c>
      <c r="J5656" t="s">
        <v>22</v>
      </c>
      <c r="K5656" s="2">
        <v>203.52</v>
      </c>
      <c r="L5656" t="s">
        <v>39</v>
      </c>
      <c r="M5656">
        <f>YEAR(Table1[[#This Row],[order_date]])</f>
        <v>2023</v>
      </c>
      <c r="N5656">
        <f>MONTH(Table1[[#This Row],[order_date]])</f>
        <v>8</v>
      </c>
      <c r="O5656" s="3">
        <f>Table1[[#This Row],[sales]]-Table1[[#This Row],[profit]]</f>
        <v>3623.54</v>
      </c>
      <c r="P5656" s="3">
        <f>Table1[[#This Row],[sales]]*Table1[[#This Row],[quantity]]</f>
        <v>7654.12</v>
      </c>
      <c r="Q5656" s="9">
        <f>Table1[[#This Row],[delivery_date]]-Table1[[#This Row],[order_date]]</f>
        <v>6</v>
      </c>
    </row>
    <row r="5657" spans="1:17" x14ac:dyDescent="0.35">
      <c r="A5657" t="s">
        <v>5688</v>
      </c>
      <c r="B5657" t="s">
        <v>41</v>
      </c>
      <c r="C5657" t="s">
        <v>33</v>
      </c>
      <c r="D5657" s="2">
        <v>1930.44</v>
      </c>
      <c r="E5657">
        <v>0.35</v>
      </c>
      <c r="F5657">
        <v>8</v>
      </c>
      <c r="G5657" s="1">
        <v>45326</v>
      </c>
      <c r="H5657" s="1">
        <v>45327</v>
      </c>
      <c r="I5657" t="s">
        <v>15</v>
      </c>
      <c r="J5657" t="s">
        <v>16</v>
      </c>
      <c r="K5657" s="2">
        <v>526.52</v>
      </c>
      <c r="L5657" t="s">
        <v>28</v>
      </c>
      <c r="M5657">
        <f>YEAR(Table1[[#This Row],[order_date]])</f>
        <v>2024</v>
      </c>
      <c r="N5657">
        <f>MONTH(Table1[[#This Row],[order_date]])</f>
        <v>2</v>
      </c>
      <c r="O5657" s="3">
        <f>Table1[[#This Row],[sales]]-Table1[[#This Row],[profit]]</f>
        <v>1403.92</v>
      </c>
      <c r="P5657" s="3">
        <f>Table1[[#This Row],[sales]]*Table1[[#This Row],[quantity]]</f>
        <v>15443.52</v>
      </c>
      <c r="Q5657" s="9">
        <f>Table1[[#This Row],[delivery_date]]-Table1[[#This Row],[order_date]]</f>
        <v>1</v>
      </c>
    </row>
    <row r="5658" spans="1:17" x14ac:dyDescent="0.35">
      <c r="A5658" t="s">
        <v>5689</v>
      </c>
      <c r="B5658" t="s">
        <v>25</v>
      </c>
      <c r="C5658" t="s">
        <v>36</v>
      </c>
      <c r="D5658" s="2">
        <v>865.8</v>
      </c>
      <c r="E5658">
        <v>0.22</v>
      </c>
      <c r="F5658">
        <v>7</v>
      </c>
      <c r="G5658" s="1">
        <v>44973</v>
      </c>
      <c r="H5658" s="1">
        <v>44979</v>
      </c>
      <c r="I5658" t="s">
        <v>15</v>
      </c>
      <c r="J5658" t="s">
        <v>16</v>
      </c>
      <c r="K5658" s="2">
        <v>64.650000000000006</v>
      </c>
      <c r="L5658" t="s">
        <v>48</v>
      </c>
      <c r="M5658">
        <f>YEAR(Table1[[#This Row],[order_date]])</f>
        <v>2023</v>
      </c>
      <c r="N5658">
        <f>MONTH(Table1[[#This Row],[order_date]])</f>
        <v>2</v>
      </c>
      <c r="O5658" s="3">
        <f>Table1[[#This Row],[sales]]-Table1[[#This Row],[profit]]</f>
        <v>801.15</v>
      </c>
      <c r="P5658" s="3">
        <f>Table1[[#This Row],[sales]]*Table1[[#This Row],[quantity]]</f>
        <v>6060.5999999999995</v>
      </c>
      <c r="Q5658" s="9">
        <f>Table1[[#This Row],[delivery_date]]-Table1[[#This Row],[order_date]]</f>
        <v>6</v>
      </c>
    </row>
    <row r="5659" spans="1:17" x14ac:dyDescent="0.35">
      <c r="A5659" t="s">
        <v>5690</v>
      </c>
      <c r="B5659" t="s">
        <v>13</v>
      </c>
      <c r="C5659" t="s">
        <v>14</v>
      </c>
      <c r="D5659" s="2">
        <v>542.88</v>
      </c>
      <c r="E5659">
        <v>0.49</v>
      </c>
      <c r="F5659">
        <v>1</v>
      </c>
      <c r="G5659" s="1">
        <v>44967</v>
      </c>
      <c r="H5659" s="1">
        <v>44972</v>
      </c>
      <c r="I5659" t="s">
        <v>31</v>
      </c>
      <c r="J5659" t="s">
        <v>16</v>
      </c>
      <c r="K5659" s="2">
        <v>132.71</v>
      </c>
      <c r="L5659" t="s">
        <v>17</v>
      </c>
      <c r="M5659">
        <f>YEAR(Table1[[#This Row],[order_date]])</f>
        <v>2023</v>
      </c>
      <c r="N5659">
        <f>MONTH(Table1[[#This Row],[order_date]])</f>
        <v>2</v>
      </c>
      <c r="O5659" s="3">
        <f>Table1[[#This Row],[sales]]-Table1[[#This Row],[profit]]</f>
        <v>410.16999999999996</v>
      </c>
      <c r="P5659" s="3">
        <f>Table1[[#This Row],[sales]]*Table1[[#This Row],[quantity]]</f>
        <v>542.88</v>
      </c>
      <c r="Q5659" s="9">
        <f>Table1[[#This Row],[delivery_date]]-Table1[[#This Row],[order_date]]</f>
        <v>5</v>
      </c>
    </row>
    <row r="5660" spans="1:17" x14ac:dyDescent="0.35">
      <c r="A5660" t="s">
        <v>5691</v>
      </c>
      <c r="B5660" t="s">
        <v>25</v>
      </c>
      <c r="C5660" t="s">
        <v>26</v>
      </c>
      <c r="D5660" s="2">
        <v>2706.35</v>
      </c>
      <c r="E5660">
        <v>0</v>
      </c>
      <c r="F5660">
        <v>1</v>
      </c>
      <c r="G5660" s="1">
        <v>45179</v>
      </c>
      <c r="H5660" s="1">
        <v>45185</v>
      </c>
      <c r="I5660" t="s">
        <v>31</v>
      </c>
      <c r="J5660" t="s">
        <v>27</v>
      </c>
      <c r="K5660" s="2">
        <v>135.51</v>
      </c>
      <c r="L5660" t="s">
        <v>17</v>
      </c>
      <c r="M5660">
        <f>YEAR(Table1[[#This Row],[order_date]])</f>
        <v>2023</v>
      </c>
      <c r="N5660">
        <f>MONTH(Table1[[#This Row],[order_date]])</f>
        <v>9</v>
      </c>
      <c r="O5660" s="3">
        <f>Table1[[#This Row],[sales]]-Table1[[#This Row],[profit]]</f>
        <v>2570.84</v>
      </c>
      <c r="P5660" s="3">
        <f>Table1[[#This Row],[sales]]*Table1[[#This Row],[quantity]]</f>
        <v>2706.35</v>
      </c>
      <c r="Q5660" s="9">
        <f>Table1[[#This Row],[delivery_date]]-Table1[[#This Row],[order_date]]</f>
        <v>6</v>
      </c>
    </row>
    <row r="5661" spans="1:17" x14ac:dyDescent="0.35">
      <c r="A5661" t="s">
        <v>5692</v>
      </c>
      <c r="B5661" t="s">
        <v>25</v>
      </c>
      <c r="C5661" t="s">
        <v>26</v>
      </c>
      <c r="D5661" s="2">
        <v>4881.87</v>
      </c>
      <c r="E5661">
        <v>0.21</v>
      </c>
      <c r="F5661">
        <v>5</v>
      </c>
      <c r="G5661" s="1">
        <v>45279</v>
      </c>
      <c r="H5661" s="1">
        <v>45286</v>
      </c>
      <c r="I5661" t="s">
        <v>31</v>
      </c>
      <c r="J5661" t="s">
        <v>16</v>
      </c>
      <c r="K5661" s="2">
        <v>410.5</v>
      </c>
      <c r="L5661" t="s">
        <v>48</v>
      </c>
      <c r="M5661">
        <f>YEAR(Table1[[#This Row],[order_date]])</f>
        <v>2023</v>
      </c>
      <c r="N5661">
        <f>MONTH(Table1[[#This Row],[order_date]])</f>
        <v>12</v>
      </c>
      <c r="O5661" s="3">
        <f>Table1[[#This Row],[sales]]-Table1[[#This Row],[profit]]</f>
        <v>4471.37</v>
      </c>
      <c r="P5661" s="3">
        <f>Table1[[#This Row],[sales]]*Table1[[#This Row],[quantity]]</f>
        <v>24409.35</v>
      </c>
      <c r="Q5661" s="9">
        <f>Table1[[#This Row],[delivery_date]]-Table1[[#This Row],[order_date]]</f>
        <v>7</v>
      </c>
    </row>
    <row r="5662" spans="1:17" x14ac:dyDescent="0.35">
      <c r="A5662" t="s">
        <v>5693</v>
      </c>
      <c r="B5662" t="s">
        <v>13</v>
      </c>
      <c r="C5662" t="s">
        <v>36</v>
      </c>
      <c r="D5662" s="2">
        <v>3405.59</v>
      </c>
      <c r="E5662">
        <v>0.13</v>
      </c>
      <c r="F5662">
        <v>4</v>
      </c>
      <c r="G5662" s="1">
        <v>45550</v>
      </c>
      <c r="H5662" s="1">
        <v>45554</v>
      </c>
      <c r="I5662" t="s">
        <v>15</v>
      </c>
      <c r="J5662" t="s">
        <v>27</v>
      </c>
      <c r="K5662" s="2">
        <v>307.32</v>
      </c>
      <c r="L5662" t="s">
        <v>34</v>
      </c>
      <c r="M5662">
        <f>YEAR(Table1[[#This Row],[order_date]])</f>
        <v>2024</v>
      </c>
      <c r="N5662">
        <f>MONTH(Table1[[#This Row],[order_date]])</f>
        <v>9</v>
      </c>
      <c r="O5662" s="3">
        <f>Table1[[#This Row],[sales]]-Table1[[#This Row],[profit]]</f>
        <v>3098.27</v>
      </c>
      <c r="P5662" s="3">
        <f>Table1[[#This Row],[sales]]*Table1[[#This Row],[quantity]]</f>
        <v>13622.36</v>
      </c>
      <c r="Q5662" s="9">
        <f>Table1[[#This Row],[delivery_date]]-Table1[[#This Row],[order_date]]</f>
        <v>4</v>
      </c>
    </row>
    <row r="5663" spans="1:17" x14ac:dyDescent="0.35">
      <c r="A5663" t="s">
        <v>5694</v>
      </c>
      <c r="B5663" t="s">
        <v>19</v>
      </c>
      <c r="C5663" t="s">
        <v>33</v>
      </c>
      <c r="D5663" s="2">
        <v>1889.18</v>
      </c>
      <c r="E5663">
        <v>0.42</v>
      </c>
      <c r="F5663">
        <v>8</v>
      </c>
      <c r="G5663" s="1">
        <v>45127</v>
      </c>
      <c r="H5663" s="1">
        <v>45131</v>
      </c>
      <c r="I5663" t="s">
        <v>31</v>
      </c>
      <c r="J5663" t="s">
        <v>16</v>
      </c>
      <c r="K5663" s="2">
        <v>381.22</v>
      </c>
      <c r="L5663" t="s">
        <v>17</v>
      </c>
      <c r="M5663">
        <f>YEAR(Table1[[#This Row],[order_date]])</f>
        <v>2023</v>
      </c>
      <c r="N5663">
        <f>MONTH(Table1[[#This Row],[order_date]])</f>
        <v>7</v>
      </c>
      <c r="O5663" s="3">
        <f>Table1[[#This Row],[sales]]-Table1[[#This Row],[profit]]</f>
        <v>1507.96</v>
      </c>
      <c r="P5663" s="3">
        <f>Table1[[#This Row],[sales]]*Table1[[#This Row],[quantity]]</f>
        <v>15113.44</v>
      </c>
      <c r="Q5663" s="9">
        <f>Table1[[#This Row],[delivery_date]]-Table1[[#This Row],[order_date]]</f>
        <v>4</v>
      </c>
    </row>
    <row r="5664" spans="1:17" x14ac:dyDescent="0.35">
      <c r="A5664" t="s">
        <v>5695</v>
      </c>
      <c r="B5664" t="s">
        <v>25</v>
      </c>
      <c r="C5664" t="s">
        <v>20</v>
      </c>
      <c r="D5664" s="2">
        <v>2554.17</v>
      </c>
      <c r="E5664">
        <v>0.14000000000000001</v>
      </c>
      <c r="F5664">
        <v>8</v>
      </c>
      <c r="G5664" s="1">
        <v>45374</v>
      </c>
      <c r="H5664" s="1">
        <v>45375</v>
      </c>
      <c r="I5664" t="s">
        <v>15</v>
      </c>
      <c r="J5664" t="s">
        <v>16</v>
      </c>
      <c r="K5664" s="2">
        <v>570.82000000000005</v>
      </c>
      <c r="L5664" t="s">
        <v>23</v>
      </c>
      <c r="M5664">
        <f>YEAR(Table1[[#This Row],[order_date]])</f>
        <v>2024</v>
      </c>
      <c r="N5664">
        <f>MONTH(Table1[[#This Row],[order_date]])</f>
        <v>3</v>
      </c>
      <c r="O5664" s="3">
        <f>Table1[[#This Row],[sales]]-Table1[[#This Row],[profit]]</f>
        <v>1983.35</v>
      </c>
      <c r="P5664" s="3">
        <f>Table1[[#This Row],[sales]]*Table1[[#This Row],[quantity]]</f>
        <v>20433.36</v>
      </c>
      <c r="Q5664" s="9">
        <f>Table1[[#This Row],[delivery_date]]-Table1[[#This Row],[order_date]]</f>
        <v>1</v>
      </c>
    </row>
    <row r="5665" spans="1:17" x14ac:dyDescent="0.35">
      <c r="A5665" t="s">
        <v>5696</v>
      </c>
      <c r="B5665" t="s">
        <v>25</v>
      </c>
      <c r="C5665" t="s">
        <v>26</v>
      </c>
      <c r="D5665" s="2">
        <v>4994.63</v>
      </c>
      <c r="E5665">
        <v>0.27</v>
      </c>
      <c r="F5665">
        <v>3</v>
      </c>
      <c r="G5665" s="1">
        <v>45142</v>
      </c>
      <c r="H5665" s="1">
        <v>45145</v>
      </c>
      <c r="I5665" t="s">
        <v>31</v>
      </c>
      <c r="J5665" t="s">
        <v>27</v>
      </c>
      <c r="K5665" s="2">
        <v>362.15</v>
      </c>
      <c r="L5665" t="s">
        <v>17</v>
      </c>
      <c r="M5665">
        <f>YEAR(Table1[[#This Row],[order_date]])</f>
        <v>2023</v>
      </c>
      <c r="N5665">
        <f>MONTH(Table1[[#This Row],[order_date]])</f>
        <v>8</v>
      </c>
      <c r="O5665" s="3">
        <f>Table1[[#This Row],[sales]]-Table1[[#This Row],[profit]]</f>
        <v>4632.4800000000005</v>
      </c>
      <c r="P5665" s="3">
        <f>Table1[[#This Row],[sales]]*Table1[[#This Row],[quantity]]</f>
        <v>14983.89</v>
      </c>
      <c r="Q5665" s="9">
        <f>Table1[[#This Row],[delivery_date]]-Table1[[#This Row],[order_date]]</f>
        <v>3</v>
      </c>
    </row>
    <row r="5666" spans="1:17" x14ac:dyDescent="0.35">
      <c r="A5666" t="s">
        <v>5697</v>
      </c>
      <c r="B5666" t="s">
        <v>41</v>
      </c>
      <c r="C5666" t="s">
        <v>20</v>
      </c>
      <c r="D5666" s="2">
        <v>2641.95</v>
      </c>
      <c r="E5666">
        <v>0.37</v>
      </c>
      <c r="F5666">
        <v>5</v>
      </c>
      <c r="G5666" s="1">
        <v>45579</v>
      </c>
      <c r="H5666" s="1">
        <v>45584</v>
      </c>
      <c r="I5666" t="s">
        <v>31</v>
      </c>
      <c r="J5666" t="s">
        <v>16</v>
      </c>
      <c r="K5666" s="2">
        <v>400.18</v>
      </c>
      <c r="L5666" t="s">
        <v>39</v>
      </c>
      <c r="M5666">
        <f>YEAR(Table1[[#This Row],[order_date]])</f>
        <v>2024</v>
      </c>
      <c r="N5666">
        <f>MONTH(Table1[[#This Row],[order_date]])</f>
        <v>10</v>
      </c>
      <c r="O5666" s="3">
        <f>Table1[[#This Row],[sales]]-Table1[[#This Row],[profit]]</f>
        <v>2241.77</v>
      </c>
      <c r="P5666" s="3">
        <f>Table1[[#This Row],[sales]]*Table1[[#This Row],[quantity]]</f>
        <v>13209.75</v>
      </c>
      <c r="Q5666" s="9">
        <f>Table1[[#This Row],[delivery_date]]-Table1[[#This Row],[order_date]]</f>
        <v>5</v>
      </c>
    </row>
    <row r="5667" spans="1:17" x14ac:dyDescent="0.35">
      <c r="A5667" t="s">
        <v>5698</v>
      </c>
      <c r="B5667" t="s">
        <v>19</v>
      </c>
      <c r="C5667" t="s">
        <v>26</v>
      </c>
      <c r="D5667" s="2">
        <v>4824.59</v>
      </c>
      <c r="E5667">
        <v>0.25</v>
      </c>
      <c r="F5667">
        <v>7</v>
      </c>
      <c r="G5667" s="1">
        <v>45148</v>
      </c>
      <c r="H5667" s="1">
        <v>45153</v>
      </c>
      <c r="I5667" t="s">
        <v>21</v>
      </c>
      <c r="J5667" t="s">
        <v>27</v>
      </c>
      <c r="K5667" s="2">
        <v>1087.67</v>
      </c>
      <c r="L5667" t="s">
        <v>28</v>
      </c>
      <c r="M5667">
        <f>YEAR(Table1[[#This Row],[order_date]])</f>
        <v>2023</v>
      </c>
      <c r="N5667">
        <f>MONTH(Table1[[#This Row],[order_date]])</f>
        <v>8</v>
      </c>
      <c r="O5667" s="3">
        <f>Table1[[#This Row],[sales]]-Table1[[#This Row],[profit]]</f>
        <v>3736.92</v>
      </c>
      <c r="P5667" s="3">
        <f>Table1[[#This Row],[sales]]*Table1[[#This Row],[quantity]]</f>
        <v>33772.130000000005</v>
      </c>
      <c r="Q5667" s="9">
        <f>Table1[[#This Row],[delivery_date]]-Table1[[#This Row],[order_date]]</f>
        <v>5</v>
      </c>
    </row>
    <row r="5668" spans="1:17" x14ac:dyDescent="0.35">
      <c r="A5668" t="s">
        <v>5699</v>
      </c>
      <c r="B5668" t="s">
        <v>25</v>
      </c>
      <c r="C5668" t="s">
        <v>33</v>
      </c>
      <c r="D5668" s="2">
        <v>180.17</v>
      </c>
      <c r="E5668">
        <v>0.21</v>
      </c>
      <c r="F5668">
        <v>8</v>
      </c>
      <c r="G5668" s="1">
        <v>45097</v>
      </c>
      <c r="H5668" s="1">
        <v>45102</v>
      </c>
      <c r="I5668" t="s">
        <v>21</v>
      </c>
      <c r="J5668" t="s">
        <v>22</v>
      </c>
      <c r="K5668" s="2">
        <v>49.98</v>
      </c>
      <c r="L5668" t="s">
        <v>28</v>
      </c>
      <c r="M5668">
        <f>YEAR(Table1[[#This Row],[order_date]])</f>
        <v>2023</v>
      </c>
      <c r="N5668">
        <f>MONTH(Table1[[#This Row],[order_date]])</f>
        <v>6</v>
      </c>
      <c r="O5668" s="3">
        <f>Table1[[#This Row],[sales]]-Table1[[#This Row],[profit]]</f>
        <v>130.19</v>
      </c>
      <c r="P5668" s="3">
        <f>Table1[[#This Row],[sales]]*Table1[[#This Row],[quantity]]</f>
        <v>1441.36</v>
      </c>
      <c r="Q5668" s="9">
        <f>Table1[[#This Row],[delivery_date]]-Table1[[#This Row],[order_date]]</f>
        <v>5</v>
      </c>
    </row>
    <row r="5669" spans="1:17" x14ac:dyDescent="0.35">
      <c r="A5669" t="s">
        <v>5700</v>
      </c>
      <c r="B5669" t="s">
        <v>41</v>
      </c>
      <c r="C5669" t="s">
        <v>33</v>
      </c>
      <c r="D5669" s="2">
        <v>3632.72</v>
      </c>
      <c r="E5669">
        <v>0.02</v>
      </c>
      <c r="F5669">
        <v>3</v>
      </c>
      <c r="G5669" s="1">
        <v>45151</v>
      </c>
      <c r="H5669" s="1">
        <v>45153</v>
      </c>
      <c r="I5669" t="s">
        <v>15</v>
      </c>
      <c r="J5669" t="s">
        <v>27</v>
      </c>
      <c r="K5669" s="2">
        <v>353.78</v>
      </c>
      <c r="L5669" t="s">
        <v>23</v>
      </c>
      <c r="M5669">
        <f>YEAR(Table1[[#This Row],[order_date]])</f>
        <v>2023</v>
      </c>
      <c r="N5669">
        <f>MONTH(Table1[[#This Row],[order_date]])</f>
        <v>8</v>
      </c>
      <c r="O5669" s="3">
        <f>Table1[[#This Row],[sales]]-Table1[[#This Row],[profit]]</f>
        <v>3278.9399999999996</v>
      </c>
      <c r="P5669" s="3">
        <f>Table1[[#This Row],[sales]]*Table1[[#This Row],[quantity]]</f>
        <v>10898.16</v>
      </c>
      <c r="Q5669" s="9">
        <f>Table1[[#This Row],[delivery_date]]-Table1[[#This Row],[order_date]]</f>
        <v>2</v>
      </c>
    </row>
    <row r="5670" spans="1:17" x14ac:dyDescent="0.35">
      <c r="A5670" t="s">
        <v>5701</v>
      </c>
      <c r="B5670" t="s">
        <v>19</v>
      </c>
      <c r="C5670" t="s">
        <v>26</v>
      </c>
      <c r="D5670" s="2">
        <v>3173.09</v>
      </c>
      <c r="E5670">
        <v>0.01</v>
      </c>
      <c r="F5670">
        <v>8</v>
      </c>
      <c r="G5670" s="1">
        <v>45045</v>
      </c>
      <c r="H5670" s="1">
        <v>45052</v>
      </c>
      <c r="I5670" t="s">
        <v>21</v>
      </c>
      <c r="J5670" t="s">
        <v>22</v>
      </c>
      <c r="K5670" s="2">
        <v>495.59</v>
      </c>
      <c r="L5670" t="s">
        <v>28</v>
      </c>
      <c r="M5670">
        <f>YEAR(Table1[[#This Row],[order_date]])</f>
        <v>2023</v>
      </c>
      <c r="N5670">
        <f>MONTH(Table1[[#This Row],[order_date]])</f>
        <v>4</v>
      </c>
      <c r="O5670" s="3">
        <f>Table1[[#This Row],[sales]]-Table1[[#This Row],[profit]]</f>
        <v>2677.5</v>
      </c>
      <c r="P5670" s="3">
        <f>Table1[[#This Row],[sales]]*Table1[[#This Row],[quantity]]</f>
        <v>25384.720000000001</v>
      </c>
      <c r="Q5670" s="9">
        <f>Table1[[#This Row],[delivery_date]]-Table1[[#This Row],[order_date]]</f>
        <v>7</v>
      </c>
    </row>
    <row r="5671" spans="1:17" x14ac:dyDescent="0.35">
      <c r="A5671" t="s">
        <v>5702</v>
      </c>
      <c r="B5671" t="s">
        <v>13</v>
      </c>
      <c r="C5671" t="s">
        <v>36</v>
      </c>
      <c r="D5671" s="2">
        <v>3458.12</v>
      </c>
      <c r="E5671">
        <v>0.48</v>
      </c>
      <c r="F5671">
        <v>9</v>
      </c>
      <c r="G5671" s="1">
        <v>45036</v>
      </c>
      <c r="H5671" s="1">
        <v>45042</v>
      </c>
      <c r="I5671" t="s">
        <v>21</v>
      </c>
      <c r="J5671" t="s">
        <v>16</v>
      </c>
      <c r="K5671" s="2">
        <v>370.04</v>
      </c>
      <c r="L5671" t="s">
        <v>39</v>
      </c>
      <c r="M5671">
        <f>YEAR(Table1[[#This Row],[order_date]])</f>
        <v>2023</v>
      </c>
      <c r="N5671">
        <f>MONTH(Table1[[#This Row],[order_date]])</f>
        <v>4</v>
      </c>
      <c r="O5671" s="3">
        <f>Table1[[#This Row],[sales]]-Table1[[#This Row],[profit]]</f>
        <v>3088.08</v>
      </c>
      <c r="P5671" s="3">
        <f>Table1[[#This Row],[sales]]*Table1[[#This Row],[quantity]]</f>
        <v>31123.079999999998</v>
      </c>
      <c r="Q5671" s="9">
        <f>Table1[[#This Row],[delivery_date]]-Table1[[#This Row],[order_date]]</f>
        <v>6</v>
      </c>
    </row>
    <row r="5672" spans="1:17" x14ac:dyDescent="0.35">
      <c r="A5672" t="s">
        <v>5703</v>
      </c>
      <c r="B5672" t="s">
        <v>13</v>
      </c>
      <c r="C5672" t="s">
        <v>33</v>
      </c>
      <c r="D5672" s="2">
        <v>2895.78</v>
      </c>
      <c r="E5672">
        <v>0.32</v>
      </c>
      <c r="F5672">
        <v>3</v>
      </c>
      <c r="G5672" s="1">
        <v>45496</v>
      </c>
      <c r="H5672" s="1">
        <v>45497</v>
      </c>
      <c r="I5672" t="s">
        <v>21</v>
      </c>
      <c r="J5672" t="s">
        <v>27</v>
      </c>
      <c r="K5672" s="2">
        <v>171.5</v>
      </c>
      <c r="L5672" t="s">
        <v>34</v>
      </c>
      <c r="M5672">
        <f>YEAR(Table1[[#This Row],[order_date]])</f>
        <v>2024</v>
      </c>
      <c r="N5672">
        <f>MONTH(Table1[[#This Row],[order_date]])</f>
        <v>7</v>
      </c>
      <c r="O5672" s="3">
        <f>Table1[[#This Row],[sales]]-Table1[[#This Row],[profit]]</f>
        <v>2724.28</v>
      </c>
      <c r="P5672" s="3">
        <f>Table1[[#This Row],[sales]]*Table1[[#This Row],[quantity]]</f>
        <v>8687.34</v>
      </c>
      <c r="Q5672" s="9">
        <f>Table1[[#This Row],[delivery_date]]-Table1[[#This Row],[order_date]]</f>
        <v>1</v>
      </c>
    </row>
    <row r="5673" spans="1:17" x14ac:dyDescent="0.35">
      <c r="A5673" t="s">
        <v>5704</v>
      </c>
      <c r="B5673" t="s">
        <v>41</v>
      </c>
      <c r="C5673" t="s">
        <v>33</v>
      </c>
      <c r="D5673" s="2">
        <v>316.47000000000003</v>
      </c>
      <c r="E5673">
        <v>0.41</v>
      </c>
      <c r="F5673">
        <v>2</v>
      </c>
      <c r="G5673" s="1">
        <v>45398</v>
      </c>
      <c r="H5673" s="1">
        <v>45405</v>
      </c>
      <c r="I5673" t="s">
        <v>21</v>
      </c>
      <c r="J5673" t="s">
        <v>22</v>
      </c>
      <c r="K5673" s="2">
        <v>51.9</v>
      </c>
      <c r="L5673" t="s">
        <v>39</v>
      </c>
      <c r="M5673">
        <f>YEAR(Table1[[#This Row],[order_date]])</f>
        <v>2024</v>
      </c>
      <c r="N5673">
        <f>MONTH(Table1[[#This Row],[order_date]])</f>
        <v>4</v>
      </c>
      <c r="O5673" s="3">
        <f>Table1[[#This Row],[sales]]-Table1[[#This Row],[profit]]</f>
        <v>264.57000000000005</v>
      </c>
      <c r="P5673" s="3">
        <f>Table1[[#This Row],[sales]]*Table1[[#This Row],[quantity]]</f>
        <v>632.94000000000005</v>
      </c>
      <c r="Q5673" s="9">
        <f>Table1[[#This Row],[delivery_date]]-Table1[[#This Row],[order_date]]</f>
        <v>7</v>
      </c>
    </row>
    <row r="5674" spans="1:17" x14ac:dyDescent="0.35">
      <c r="A5674" t="s">
        <v>5705</v>
      </c>
      <c r="B5674" t="s">
        <v>13</v>
      </c>
      <c r="C5674" t="s">
        <v>14</v>
      </c>
      <c r="D5674" s="2">
        <v>832.86</v>
      </c>
      <c r="E5674">
        <v>0.24</v>
      </c>
      <c r="F5674">
        <v>2</v>
      </c>
      <c r="G5674" s="1">
        <v>45202</v>
      </c>
      <c r="H5674" s="1">
        <v>45205</v>
      </c>
      <c r="I5674" t="s">
        <v>21</v>
      </c>
      <c r="J5674" t="s">
        <v>27</v>
      </c>
      <c r="K5674" s="2">
        <v>129.03</v>
      </c>
      <c r="L5674" t="s">
        <v>17</v>
      </c>
      <c r="M5674">
        <f>YEAR(Table1[[#This Row],[order_date]])</f>
        <v>2023</v>
      </c>
      <c r="N5674">
        <f>MONTH(Table1[[#This Row],[order_date]])</f>
        <v>10</v>
      </c>
      <c r="O5674" s="3">
        <f>Table1[[#This Row],[sales]]-Table1[[#This Row],[profit]]</f>
        <v>703.83</v>
      </c>
      <c r="P5674" s="3">
        <f>Table1[[#This Row],[sales]]*Table1[[#This Row],[quantity]]</f>
        <v>1665.72</v>
      </c>
      <c r="Q5674" s="9">
        <f>Table1[[#This Row],[delivery_date]]-Table1[[#This Row],[order_date]]</f>
        <v>3</v>
      </c>
    </row>
    <row r="5675" spans="1:17" x14ac:dyDescent="0.35">
      <c r="A5675" t="s">
        <v>5706</v>
      </c>
      <c r="B5675" t="s">
        <v>25</v>
      </c>
      <c r="C5675" t="s">
        <v>33</v>
      </c>
      <c r="D5675" s="2">
        <v>4619.03</v>
      </c>
      <c r="E5675">
        <v>0.13</v>
      </c>
      <c r="F5675">
        <v>5</v>
      </c>
      <c r="G5675" s="1">
        <v>45040</v>
      </c>
      <c r="H5675" s="1">
        <v>45045</v>
      </c>
      <c r="I5675" t="s">
        <v>21</v>
      </c>
      <c r="J5675" t="s">
        <v>27</v>
      </c>
      <c r="K5675" s="2">
        <v>1179.69</v>
      </c>
      <c r="L5675" t="s">
        <v>17</v>
      </c>
      <c r="M5675">
        <f>YEAR(Table1[[#This Row],[order_date]])</f>
        <v>2023</v>
      </c>
      <c r="N5675">
        <f>MONTH(Table1[[#This Row],[order_date]])</f>
        <v>4</v>
      </c>
      <c r="O5675" s="3">
        <f>Table1[[#This Row],[sales]]-Table1[[#This Row],[profit]]</f>
        <v>3439.3399999999997</v>
      </c>
      <c r="P5675" s="3">
        <f>Table1[[#This Row],[sales]]*Table1[[#This Row],[quantity]]</f>
        <v>23095.149999999998</v>
      </c>
      <c r="Q5675" s="9">
        <f>Table1[[#This Row],[delivery_date]]-Table1[[#This Row],[order_date]]</f>
        <v>5</v>
      </c>
    </row>
    <row r="5676" spans="1:17" x14ac:dyDescent="0.35">
      <c r="A5676" t="s">
        <v>5707</v>
      </c>
      <c r="B5676" t="s">
        <v>19</v>
      </c>
      <c r="C5676" t="s">
        <v>14</v>
      </c>
      <c r="D5676" s="2">
        <v>1241.33</v>
      </c>
      <c r="E5676">
        <v>0.15</v>
      </c>
      <c r="F5676">
        <v>1</v>
      </c>
      <c r="G5676" s="1">
        <v>45117</v>
      </c>
      <c r="H5676" s="1">
        <v>45123</v>
      </c>
      <c r="I5676" t="s">
        <v>21</v>
      </c>
      <c r="J5676" t="s">
        <v>27</v>
      </c>
      <c r="K5676" s="2">
        <v>338.42</v>
      </c>
      <c r="L5676" t="s">
        <v>48</v>
      </c>
      <c r="M5676">
        <f>YEAR(Table1[[#This Row],[order_date]])</f>
        <v>2023</v>
      </c>
      <c r="N5676">
        <f>MONTH(Table1[[#This Row],[order_date]])</f>
        <v>7</v>
      </c>
      <c r="O5676" s="3">
        <f>Table1[[#This Row],[sales]]-Table1[[#This Row],[profit]]</f>
        <v>902.90999999999985</v>
      </c>
      <c r="P5676" s="3">
        <f>Table1[[#This Row],[sales]]*Table1[[#This Row],[quantity]]</f>
        <v>1241.33</v>
      </c>
      <c r="Q5676" s="9">
        <f>Table1[[#This Row],[delivery_date]]-Table1[[#This Row],[order_date]]</f>
        <v>6</v>
      </c>
    </row>
    <row r="5677" spans="1:17" x14ac:dyDescent="0.35">
      <c r="A5677" t="s">
        <v>5708</v>
      </c>
      <c r="B5677" t="s">
        <v>25</v>
      </c>
      <c r="C5677" t="s">
        <v>33</v>
      </c>
      <c r="D5677" s="2">
        <v>4965.3900000000003</v>
      </c>
      <c r="E5677">
        <v>0.02</v>
      </c>
      <c r="F5677">
        <v>6</v>
      </c>
      <c r="G5677" s="1">
        <v>45439</v>
      </c>
      <c r="H5677" s="1">
        <v>45442</v>
      </c>
      <c r="I5677" t="s">
        <v>15</v>
      </c>
      <c r="J5677" t="s">
        <v>22</v>
      </c>
      <c r="K5677" s="2">
        <v>686.94</v>
      </c>
      <c r="L5677" t="s">
        <v>23</v>
      </c>
      <c r="M5677">
        <f>YEAR(Table1[[#This Row],[order_date]])</f>
        <v>2024</v>
      </c>
      <c r="N5677">
        <f>MONTH(Table1[[#This Row],[order_date]])</f>
        <v>5</v>
      </c>
      <c r="O5677" s="3">
        <f>Table1[[#This Row],[sales]]-Table1[[#This Row],[profit]]</f>
        <v>4278.4500000000007</v>
      </c>
      <c r="P5677" s="3">
        <f>Table1[[#This Row],[sales]]*Table1[[#This Row],[quantity]]</f>
        <v>29792.340000000004</v>
      </c>
      <c r="Q5677" s="9">
        <f>Table1[[#This Row],[delivery_date]]-Table1[[#This Row],[order_date]]</f>
        <v>3</v>
      </c>
    </row>
    <row r="5678" spans="1:17" x14ac:dyDescent="0.35">
      <c r="A5678" t="s">
        <v>5709</v>
      </c>
      <c r="B5678" t="s">
        <v>25</v>
      </c>
      <c r="C5678" t="s">
        <v>33</v>
      </c>
      <c r="D5678" s="2">
        <v>3429.98</v>
      </c>
      <c r="E5678">
        <v>0.4</v>
      </c>
      <c r="F5678">
        <v>7</v>
      </c>
      <c r="G5678" s="1">
        <v>44949</v>
      </c>
      <c r="H5678" s="1">
        <v>44952</v>
      </c>
      <c r="I5678" t="s">
        <v>21</v>
      </c>
      <c r="J5678" t="s">
        <v>22</v>
      </c>
      <c r="K5678" s="2">
        <v>778.85</v>
      </c>
      <c r="L5678" t="s">
        <v>28</v>
      </c>
      <c r="M5678">
        <f>YEAR(Table1[[#This Row],[order_date]])</f>
        <v>2023</v>
      </c>
      <c r="N5678">
        <f>MONTH(Table1[[#This Row],[order_date]])</f>
        <v>1</v>
      </c>
      <c r="O5678" s="3">
        <f>Table1[[#This Row],[sales]]-Table1[[#This Row],[profit]]</f>
        <v>2651.13</v>
      </c>
      <c r="P5678" s="3">
        <f>Table1[[#This Row],[sales]]*Table1[[#This Row],[quantity]]</f>
        <v>24009.86</v>
      </c>
      <c r="Q5678" s="9">
        <f>Table1[[#This Row],[delivery_date]]-Table1[[#This Row],[order_date]]</f>
        <v>3</v>
      </c>
    </row>
    <row r="5679" spans="1:17" x14ac:dyDescent="0.35">
      <c r="A5679" t="s">
        <v>5710</v>
      </c>
      <c r="B5679" t="s">
        <v>13</v>
      </c>
      <c r="C5679" t="s">
        <v>36</v>
      </c>
      <c r="D5679" s="2">
        <v>2277.34</v>
      </c>
      <c r="E5679">
        <v>0.28999999999999998</v>
      </c>
      <c r="F5679">
        <v>5</v>
      </c>
      <c r="G5679" s="1">
        <v>45471</v>
      </c>
      <c r="H5679" s="1">
        <v>45474</v>
      </c>
      <c r="I5679" t="s">
        <v>21</v>
      </c>
      <c r="J5679" t="s">
        <v>22</v>
      </c>
      <c r="K5679" s="2">
        <v>442.89</v>
      </c>
      <c r="L5679" t="s">
        <v>17</v>
      </c>
      <c r="M5679">
        <f>YEAR(Table1[[#This Row],[order_date]])</f>
        <v>2024</v>
      </c>
      <c r="N5679">
        <f>MONTH(Table1[[#This Row],[order_date]])</f>
        <v>6</v>
      </c>
      <c r="O5679" s="3">
        <f>Table1[[#This Row],[sales]]-Table1[[#This Row],[profit]]</f>
        <v>1834.4500000000003</v>
      </c>
      <c r="P5679" s="3">
        <f>Table1[[#This Row],[sales]]*Table1[[#This Row],[quantity]]</f>
        <v>11386.7</v>
      </c>
      <c r="Q5679" s="9">
        <f>Table1[[#This Row],[delivery_date]]-Table1[[#This Row],[order_date]]</f>
        <v>3</v>
      </c>
    </row>
    <row r="5680" spans="1:17" x14ac:dyDescent="0.35">
      <c r="A5680" t="s">
        <v>5711</v>
      </c>
      <c r="B5680" t="s">
        <v>25</v>
      </c>
      <c r="C5680" t="s">
        <v>36</v>
      </c>
      <c r="D5680" s="2">
        <v>4608.24</v>
      </c>
      <c r="E5680">
        <v>0.24</v>
      </c>
      <c r="F5680">
        <v>8</v>
      </c>
      <c r="G5680" s="1">
        <v>45623</v>
      </c>
      <c r="H5680" s="1">
        <v>45627</v>
      </c>
      <c r="I5680" t="s">
        <v>31</v>
      </c>
      <c r="J5680" t="s">
        <v>16</v>
      </c>
      <c r="K5680" s="2">
        <v>1117.56</v>
      </c>
      <c r="L5680" t="s">
        <v>39</v>
      </c>
      <c r="M5680">
        <f>YEAR(Table1[[#This Row],[order_date]])</f>
        <v>2024</v>
      </c>
      <c r="N5680">
        <f>MONTH(Table1[[#This Row],[order_date]])</f>
        <v>11</v>
      </c>
      <c r="O5680" s="3">
        <f>Table1[[#This Row],[sales]]-Table1[[#This Row],[profit]]</f>
        <v>3490.68</v>
      </c>
      <c r="P5680" s="3">
        <f>Table1[[#This Row],[sales]]*Table1[[#This Row],[quantity]]</f>
        <v>36865.919999999998</v>
      </c>
      <c r="Q5680" s="9">
        <f>Table1[[#This Row],[delivery_date]]-Table1[[#This Row],[order_date]]</f>
        <v>4</v>
      </c>
    </row>
    <row r="5681" spans="1:17" x14ac:dyDescent="0.35">
      <c r="A5681" t="s">
        <v>5712</v>
      </c>
      <c r="B5681" t="s">
        <v>13</v>
      </c>
      <c r="C5681" t="s">
        <v>33</v>
      </c>
      <c r="D5681" s="2">
        <v>3995.43</v>
      </c>
      <c r="E5681">
        <v>0.43</v>
      </c>
      <c r="F5681">
        <v>6</v>
      </c>
      <c r="G5681" s="1">
        <v>45135</v>
      </c>
      <c r="H5681" s="1">
        <v>45141</v>
      </c>
      <c r="I5681" t="s">
        <v>15</v>
      </c>
      <c r="J5681" t="s">
        <v>27</v>
      </c>
      <c r="K5681" s="2">
        <v>345.92</v>
      </c>
      <c r="L5681" t="s">
        <v>23</v>
      </c>
      <c r="M5681">
        <f>YEAR(Table1[[#This Row],[order_date]])</f>
        <v>2023</v>
      </c>
      <c r="N5681">
        <f>MONTH(Table1[[#This Row],[order_date]])</f>
        <v>7</v>
      </c>
      <c r="O5681" s="3">
        <f>Table1[[#This Row],[sales]]-Table1[[#This Row],[profit]]</f>
        <v>3649.5099999999998</v>
      </c>
      <c r="P5681" s="3">
        <f>Table1[[#This Row],[sales]]*Table1[[#This Row],[quantity]]</f>
        <v>23972.579999999998</v>
      </c>
      <c r="Q5681" s="9">
        <f>Table1[[#This Row],[delivery_date]]-Table1[[#This Row],[order_date]]</f>
        <v>6</v>
      </c>
    </row>
    <row r="5682" spans="1:17" x14ac:dyDescent="0.35">
      <c r="A5682" t="s">
        <v>5713</v>
      </c>
      <c r="B5682" t="s">
        <v>19</v>
      </c>
      <c r="C5682" t="s">
        <v>26</v>
      </c>
      <c r="D5682" s="2">
        <v>2201.9299999999998</v>
      </c>
      <c r="E5682">
        <v>0.22</v>
      </c>
      <c r="F5682">
        <v>1</v>
      </c>
      <c r="G5682" s="1">
        <v>45620</v>
      </c>
      <c r="H5682" s="1">
        <v>45627</v>
      </c>
      <c r="I5682" t="s">
        <v>15</v>
      </c>
      <c r="J5682" t="s">
        <v>16</v>
      </c>
      <c r="K5682" s="2">
        <v>557.63</v>
      </c>
      <c r="L5682" t="s">
        <v>23</v>
      </c>
      <c r="M5682">
        <f>YEAR(Table1[[#This Row],[order_date]])</f>
        <v>2024</v>
      </c>
      <c r="N5682">
        <f>MONTH(Table1[[#This Row],[order_date]])</f>
        <v>11</v>
      </c>
      <c r="O5682" s="3">
        <f>Table1[[#This Row],[sales]]-Table1[[#This Row],[profit]]</f>
        <v>1644.2999999999997</v>
      </c>
      <c r="P5682" s="3">
        <f>Table1[[#This Row],[sales]]*Table1[[#This Row],[quantity]]</f>
        <v>2201.9299999999998</v>
      </c>
      <c r="Q5682" s="9">
        <f>Table1[[#This Row],[delivery_date]]-Table1[[#This Row],[order_date]]</f>
        <v>7</v>
      </c>
    </row>
    <row r="5683" spans="1:17" x14ac:dyDescent="0.35">
      <c r="A5683" t="s">
        <v>5714</v>
      </c>
      <c r="B5683" t="s">
        <v>19</v>
      </c>
      <c r="C5683" t="s">
        <v>26</v>
      </c>
      <c r="D5683" s="2">
        <v>436.11</v>
      </c>
      <c r="E5683">
        <v>0.47</v>
      </c>
      <c r="F5683">
        <v>9</v>
      </c>
      <c r="G5683" s="1">
        <v>45376</v>
      </c>
      <c r="H5683" s="1">
        <v>45381</v>
      </c>
      <c r="I5683" t="s">
        <v>31</v>
      </c>
      <c r="J5683" t="s">
        <v>22</v>
      </c>
      <c r="K5683" s="2">
        <v>87.52</v>
      </c>
      <c r="L5683" t="s">
        <v>39</v>
      </c>
      <c r="M5683">
        <f>YEAR(Table1[[#This Row],[order_date]])</f>
        <v>2024</v>
      </c>
      <c r="N5683">
        <f>MONTH(Table1[[#This Row],[order_date]])</f>
        <v>3</v>
      </c>
      <c r="O5683" s="3">
        <f>Table1[[#This Row],[sales]]-Table1[[#This Row],[profit]]</f>
        <v>348.59000000000003</v>
      </c>
      <c r="P5683" s="3">
        <f>Table1[[#This Row],[sales]]*Table1[[#This Row],[quantity]]</f>
        <v>3924.9900000000002</v>
      </c>
      <c r="Q5683" s="9">
        <f>Table1[[#This Row],[delivery_date]]-Table1[[#This Row],[order_date]]</f>
        <v>5</v>
      </c>
    </row>
    <row r="5684" spans="1:17" x14ac:dyDescent="0.35">
      <c r="A5684" t="s">
        <v>5715</v>
      </c>
      <c r="B5684" t="s">
        <v>25</v>
      </c>
      <c r="C5684" t="s">
        <v>33</v>
      </c>
      <c r="D5684" s="2">
        <v>4354.6899999999996</v>
      </c>
      <c r="E5684">
        <v>0.01</v>
      </c>
      <c r="F5684">
        <v>5</v>
      </c>
      <c r="G5684" s="1">
        <v>45533</v>
      </c>
      <c r="H5684" s="1">
        <v>45539</v>
      </c>
      <c r="I5684" t="s">
        <v>15</v>
      </c>
      <c r="J5684" t="s">
        <v>16</v>
      </c>
      <c r="K5684" s="2">
        <v>1053.25</v>
      </c>
      <c r="L5684" t="s">
        <v>48</v>
      </c>
      <c r="M5684">
        <f>YEAR(Table1[[#This Row],[order_date]])</f>
        <v>2024</v>
      </c>
      <c r="N5684">
        <f>MONTH(Table1[[#This Row],[order_date]])</f>
        <v>8</v>
      </c>
      <c r="O5684" s="3">
        <f>Table1[[#This Row],[sales]]-Table1[[#This Row],[profit]]</f>
        <v>3301.4399999999996</v>
      </c>
      <c r="P5684" s="3">
        <f>Table1[[#This Row],[sales]]*Table1[[#This Row],[quantity]]</f>
        <v>21773.449999999997</v>
      </c>
      <c r="Q5684" s="9">
        <f>Table1[[#This Row],[delivery_date]]-Table1[[#This Row],[order_date]]</f>
        <v>6</v>
      </c>
    </row>
    <row r="5685" spans="1:17" x14ac:dyDescent="0.35">
      <c r="A5685" t="s">
        <v>5716</v>
      </c>
      <c r="B5685" t="s">
        <v>41</v>
      </c>
      <c r="C5685" t="s">
        <v>26</v>
      </c>
      <c r="D5685" s="2">
        <v>3848.7</v>
      </c>
      <c r="E5685">
        <v>0.49</v>
      </c>
      <c r="F5685">
        <v>5</v>
      </c>
      <c r="G5685" s="1">
        <v>45561</v>
      </c>
      <c r="H5685" s="1">
        <v>45566</v>
      </c>
      <c r="I5685" t="s">
        <v>15</v>
      </c>
      <c r="J5685" t="s">
        <v>22</v>
      </c>
      <c r="K5685" s="2">
        <v>596.54999999999995</v>
      </c>
      <c r="L5685" t="s">
        <v>48</v>
      </c>
      <c r="M5685">
        <f>YEAR(Table1[[#This Row],[order_date]])</f>
        <v>2024</v>
      </c>
      <c r="N5685">
        <f>MONTH(Table1[[#This Row],[order_date]])</f>
        <v>9</v>
      </c>
      <c r="O5685" s="3">
        <f>Table1[[#This Row],[sales]]-Table1[[#This Row],[profit]]</f>
        <v>3252.1499999999996</v>
      </c>
      <c r="P5685" s="3">
        <f>Table1[[#This Row],[sales]]*Table1[[#This Row],[quantity]]</f>
        <v>19243.5</v>
      </c>
      <c r="Q5685" s="9">
        <f>Table1[[#This Row],[delivery_date]]-Table1[[#This Row],[order_date]]</f>
        <v>5</v>
      </c>
    </row>
    <row r="5686" spans="1:17" x14ac:dyDescent="0.35">
      <c r="A5686" t="s">
        <v>5717</v>
      </c>
      <c r="B5686" t="s">
        <v>13</v>
      </c>
      <c r="C5686" t="s">
        <v>33</v>
      </c>
      <c r="D5686" s="2">
        <v>3974.6</v>
      </c>
      <c r="E5686">
        <v>0.41</v>
      </c>
      <c r="F5686">
        <v>1</v>
      </c>
      <c r="G5686" s="1">
        <v>45597</v>
      </c>
      <c r="H5686" s="1">
        <v>45604</v>
      </c>
      <c r="I5686" t="s">
        <v>15</v>
      </c>
      <c r="J5686" t="s">
        <v>16</v>
      </c>
      <c r="K5686" s="2">
        <v>206.92</v>
      </c>
      <c r="L5686" t="s">
        <v>48</v>
      </c>
      <c r="M5686">
        <f>YEAR(Table1[[#This Row],[order_date]])</f>
        <v>2024</v>
      </c>
      <c r="N5686">
        <f>MONTH(Table1[[#This Row],[order_date]])</f>
        <v>11</v>
      </c>
      <c r="O5686" s="3">
        <f>Table1[[#This Row],[sales]]-Table1[[#This Row],[profit]]</f>
        <v>3767.68</v>
      </c>
      <c r="P5686" s="3">
        <f>Table1[[#This Row],[sales]]*Table1[[#This Row],[quantity]]</f>
        <v>3974.6</v>
      </c>
      <c r="Q5686" s="9">
        <f>Table1[[#This Row],[delivery_date]]-Table1[[#This Row],[order_date]]</f>
        <v>7</v>
      </c>
    </row>
    <row r="5687" spans="1:17" x14ac:dyDescent="0.35">
      <c r="A5687" t="s">
        <v>5718</v>
      </c>
      <c r="B5687" t="s">
        <v>13</v>
      </c>
      <c r="C5687" t="s">
        <v>36</v>
      </c>
      <c r="D5687" s="2">
        <v>3749.81</v>
      </c>
      <c r="E5687">
        <v>0.18</v>
      </c>
      <c r="F5687">
        <v>5</v>
      </c>
      <c r="G5687" s="1">
        <v>45364</v>
      </c>
      <c r="H5687" s="1">
        <v>45369</v>
      </c>
      <c r="I5687" t="s">
        <v>21</v>
      </c>
      <c r="J5687" t="s">
        <v>27</v>
      </c>
      <c r="K5687" s="2">
        <v>1048.04</v>
      </c>
      <c r="L5687" t="s">
        <v>48</v>
      </c>
      <c r="M5687">
        <f>YEAR(Table1[[#This Row],[order_date]])</f>
        <v>2024</v>
      </c>
      <c r="N5687">
        <f>MONTH(Table1[[#This Row],[order_date]])</f>
        <v>3</v>
      </c>
      <c r="O5687" s="3">
        <f>Table1[[#This Row],[sales]]-Table1[[#This Row],[profit]]</f>
        <v>2701.77</v>
      </c>
      <c r="P5687" s="3">
        <f>Table1[[#This Row],[sales]]*Table1[[#This Row],[quantity]]</f>
        <v>18749.05</v>
      </c>
      <c r="Q5687" s="9">
        <f>Table1[[#This Row],[delivery_date]]-Table1[[#This Row],[order_date]]</f>
        <v>5</v>
      </c>
    </row>
    <row r="5688" spans="1:17" x14ac:dyDescent="0.35">
      <c r="A5688" t="s">
        <v>5719</v>
      </c>
      <c r="B5688" t="s">
        <v>25</v>
      </c>
      <c r="C5688" t="s">
        <v>20</v>
      </c>
      <c r="D5688" s="2">
        <v>1451.2</v>
      </c>
      <c r="E5688">
        <v>0.3</v>
      </c>
      <c r="F5688">
        <v>3</v>
      </c>
      <c r="G5688" s="1">
        <v>45172</v>
      </c>
      <c r="H5688" s="1">
        <v>45173</v>
      </c>
      <c r="I5688" t="s">
        <v>21</v>
      </c>
      <c r="J5688" t="s">
        <v>27</v>
      </c>
      <c r="K5688" s="2">
        <v>336.85</v>
      </c>
      <c r="L5688" t="s">
        <v>48</v>
      </c>
      <c r="M5688">
        <f>YEAR(Table1[[#This Row],[order_date]])</f>
        <v>2023</v>
      </c>
      <c r="N5688">
        <f>MONTH(Table1[[#This Row],[order_date]])</f>
        <v>9</v>
      </c>
      <c r="O5688" s="3">
        <f>Table1[[#This Row],[sales]]-Table1[[#This Row],[profit]]</f>
        <v>1114.3499999999999</v>
      </c>
      <c r="P5688" s="3">
        <f>Table1[[#This Row],[sales]]*Table1[[#This Row],[quantity]]</f>
        <v>4353.6000000000004</v>
      </c>
      <c r="Q5688" s="9">
        <f>Table1[[#This Row],[delivery_date]]-Table1[[#This Row],[order_date]]</f>
        <v>1</v>
      </c>
    </row>
    <row r="5689" spans="1:17" x14ac:dyDescent="0.35">
      <c r="A5689" t="s">
        <v>5720</v>
      </c>
      <c r="B5689" t="s">
        <v>13</v>
      </c>
      <c r="C5689" t="s">
        <v>14</v>
      </c>
      <c r="D5689" s="2">
        <v>4308.34</v>
      </c>
      <c r="E5689">
        <v>0.43</v>
      </c>
      <c r="F5689">
        <v>3</v>
      </c>
      <c r="G5689" s="1">
        <v>45091</v>
      </c>
      <c r="H5689" s="1">
        <v>45093</v>
      </c>
      <c r="I5689" t="s">
        <v>21</v>
      </c>
      <c r="J5689" t="s">
        <v>27</v>
      </c>
      <c r="K5689" s="2">
        <v>959.42</v>
      </c>
      <c r="L5689" t="s">
        <v>48</v>
      </c>
      <c r="M5689">
        <f>YEAR(Table1[[#This Row],[order_date]])</f>
        <v>2023</v>
      </c>
      <c r="N5689">
        <f>MONTH(Table1[[#This Row],[order_date]])</f>
        <v>6</v>
      </c>
      <c r="O5689" s="3">
        <f>Table1[[#This Row],[sales]]-Table1[[#This Row],[profit]]</f>
        <v>3348.92</v>
      </c>
      <c r="P5689" s="3">
        <f>Table1[[#This Row],[sales]]*Table1[[#This Row],[quantity]]</f>
        <v>12925.02</v>
      </c>
      <c r="Q5689" s="9">
        <f>Table1[[#This Row],[delivery_date]]-Table1[[#This Row],[order_date]]</f>
        <v>2</v>
      </c>
    </row>
    <row r="5690" spans="1:17" x14ac:dyDescent="0.35">
      <c r="A5690" t="s">
        <v>5721</v>
      </c>
      <c r="B5690" t="s">
        <v>13</v>
      </c>
      <c r="C5690" t="s">
        <v>26</v>
      </c>
      <c r="D5690" s="2">
        <v>110.94</v>
      </c>
      <c r="E5690">
        <v>0.24</v>
      </c>
      <c r="F5690">
        <v>8</v>
      </c>
      <c r="G5690" s="1">
        <v>45174</v>
      </c>
      <c r="H5690" s="1">
        <v>45176</v>
      </c>
      <c r="I5690" t="s">
        <v>31</v>
      </c>
      <c r="J5690" t="s">
        <v>27</v>
      </c>
      <c r="K5690" s="2">
        <v>18.670000000000002</v>
      </c>
      <c r="L5690" t="s">
        <v>48</v>
      </c>
      <c r="M5690">
        <f>YEAR(Table1[[#This Row],[order_date]])</f>
        <v>2023</v>
      </c>
      <c r="N5690">
        <f>MONTH(Table1[[#This Row],[order_date]])</f>
        <v>9</v>
      </c>
      <c r="O5690" s="3">
        <f>Table1[[#This Row],[sales]]-Table1[[#This Row],[profit]]</f>
        <v>92.27</v>
      </c>
      <c r="P5690" s="3">
        <f>Table1[[#This Row],[sales]]*Table1[[#This Row],[quantity]]</f>
        <v>887.52</v>
      </c>
      <c r="Q5690" s="9">
        <f>Table1[[#This Row],[delivery_date]]-Table1[[#This Row],[order_date]]</f>
        <v>2</v>
      </c>
    </row>
    <row r="5691" spans="1:17" x14ac:dyDescent="0.35">
      <c r="A5691" t="s">
        <v>5722</v>
      </c>
      <c r="B5691" t="s">
        <v>41</v>
      </c>
      <c r="C5691" t="s">
        <v>26</v>
      </c>
      <c r="D5691" s="2">
        <v>1262.6500000000001</v>
      </c>
      <c r="E5691">
        <v>0.03</v>
      </c>
      <c r="F5691">
        <v>9</v>
      </c>
      <c r="G5691" s="1">
        <v>45317</v>
      </c>
      <c r="H5691" s="1">
        <v>45323</v>
      </c>
      <c r="I5691" t="s">
        <v>31</v>
      </c>
      <c r="J5691" t="s">
        <v>22</v>
      </c>
      <c r="K5691" s="2">
        <v>76.98</v>
      </c>
      <c r="L5691" t="s">
        <v>48</v>
      </c>
      <c r="M5691">
        <f>YEAR(Table1[[#This Row],[order_date]])</f>
        <v>2024</v>
      </c>
      <c r="N5691">
        <f>MONTH(Table1[[#This Row],[order_date]])</f>
        <v>1</v>
      </c>
      <c r="O5691" s="3">
        <f>Table1[[#This Row],[sales]]-Table1[[#This Row],[profit]]</f>
        <v>1185.67</v>
      </c>
      <c r="P5691" s="3">
        <f>Table1[[#This Row],[sales]]*Table1[[#This Row],[quantity]]</f>
        <v>11363.85</v>
      </c>
      <c r="Q5691" s="9">
        <f>Table1[[#This Row],[delivery_date]]-Table1[[#This Row],[order_date]]</f>
        <v>6</v>
      </c>
    </row>
    <row r="5692" spans="1:17" x14ac:dyDescent="0.35">
      <c r="A5692" t="s">
        <v>5723</v>
      </c>
      <c r="B5692" t="s">
        <v>41</v>
      </c>
      <c r="C5692" t="s">
        <v>36</v>
      </c>
      <c r="D5692" s="2">
        <v>328.14</v>
      </c>
      <c r="E5692">
        <v>0.45</v>
      </c>
      <c r="F5692">
        <v>6</v>
      </c>
      <c r="G5692" s="1">
        <v>45171</v>
      </c>
      <c r="H5692" s="1">
        <v>45178</v>
      </c>
      <c r="I5692" t="s">
        <v>21</v>
      </c>
      <c r="J5692" t="s">
        <v>27</v>
      </c>
      <c r="K5692" s="2">
        <v>27.71</v>
      </c>
      <c r="L5692" t="s">
        <v>48</v>
      </c>
      <c r="M5692">
        <f>YEAR(Table1[[#This Row],[order_date]])</f>
        <v>2023</v>
      </c>
      <c r="N5692">
        <f>MONTH(Table1[[#This Row],[order_date]])</f>
        <v>9</v>
      </c>
      <c r="O5692" s="3">
        <f>Table1[[#This Row],[sales]]-Table1[[#This Row],[profit]]</f>
        <v>300.43</v>
      </c>
      <c r="P5692" s="3">
        <f>Table1[[#This Row],[sales]]*Table1[[#This Row],[quantity]]</f>
        <v>1968.84</v>
      </c>
      <c r="Q5692" s="9">
        <f>Table1[[#This Row],[delivery_date]]-Table1[[#This Row],[order_date]]</f>
        <v>7</v>
      </c>
    </row>
    <row r="5693" spans="1:17" x14ac:dyDescent="0.35">
      <c r="A5693" t="s">
        <v>5724</v>
      </c>
      <c r="B5693" t="s">
        <v>25</v>
      </c>
      <c r="C5693" t="s">
        <v>26</v>
      </c>
      <c r="D5693" s="2">
        <v>641.91999999999996</v>
      </c>
      <c r="E5693">
        <v>0.26</v>
      </c>
      <c r="F5693">
        <v>3</v>
      </c>
      <c r="G5693" s="1">
        <v>45072</v>
      </c>
      <c r="H5693" s="1">
        <v>45074</v>
      </c>
      <c r="I5693" t="s">
        <v>21</v>
      </c>
      <c r="J5693" t="s">
        <v>16</v>
      </c>
      <c r="K5693" s="2">
        <v>102.48</v>
      </c>
      <c r="L5693" t="s">
        <v>48</v>
      </c>
      <c r="M5693">
        <f>YEAR(Table1[[#This Row],[order_date]])</f>
        <v>2023</v>
      </c>
      <c r="N5693">
        <f>MONTH(Table1[[#This Row],[order_date]])</f>
        <v>5</v>
      </c>
      <c r="O5693" s="3">
        <f>Table1[[#This Row],[sales]]-Table1[[#This Row],[profit]]</f>
        <v>539.43999999999994</v>
      </c>
      <c r="P5693" s="3">
        <f>Table1[[#This Row],[sales]]*Table1[[#This Row],[quantity]]</f>
        <v>1925.7599999999998</v>
      </c>
      <c r="Q5693" s="9">
        <f>Table1[[#This Row],[delivery_date]]-Table1[[#This Row],[order_date]]</f>
        <v>2</v>
      </c>
    </row>
    <row r="5694" spans="1:17" x14ac:dyDescent="0.35">
      <c r="A5694" t="s">
        <v>5725</v>
      </c>
      <c r="B5694" t="s">
        <v>41</v>
      </c>
      <c r="C5694" t="s">
        <v>33</v>
      </c>
      <c r="D5694" s="2">
        <v>2708.66</v>
      </c>
      <c r="E5694">
        <v>0.27</v>
      </c>
      <c r="F5694">
        <v>8</v>
      </c>
      <c r="G5694" s="1">
        <v>45352</v>
      </c>
      <c r="H5694" s="1">
        <v>45354</v>
      </c>
      <c r="I5694" t="s">
        <v>15</v>
      </c>
      <c r="J5694" t="s">
        <v>27</v>
      </c>
      <c r="K5694" s="2">
        <v>672.68</v>
      </c>
      <c r="L5694" t="s">
        <v>28</v>
      </c>
      <c r="M5694">
        <f>YEAR(Table1[[#This Row],[order_date]])</f>
        <v>2024</v>
      </c>
      <c r="N5694">
        <f>MONTH(Table1[[#This Row],[order_date]])</f>
        <v>3</v>
      </c>
      <c r="O5694" s="3">
        <f>Table1[[#This Row],[sales]]-Table1[[#This Row],[profit]]</f>
        <v>2035.98</v>
      </c>
      <c r="P5694" s="3">
        <f>Table1[[#This Row],[sales]]*Table1[[#This Row],[quantity]]</f>
        <v>21669.279999999999</v>
      </c>
      <c r="Q5694" s="9">
        <f>Table1[[#This Row],[delivery_date]]-Table1[[#This Row],[order_date]]</f>
        <v>2</v>
      </c>
    </row>
    <row r="5695" spans="1:17" x14ac:dyDescent="0.35">
      <c r="A5695" t="s">
        <v>5726</v>
      </c>
      <c r="B5695" t="s">
        <v>25</v>
      </c>
      <c r="C5695" t="s">
        <v>33</v>
      </c>
      <c r="D5695" s="2">
        <v>282.56</v>
      </c>
      <c r="E5695">
        <v>0.01</v>
      </c>
      <c r="F5695">
        <v>3</v>
      </c>
      <c r="G5695" s="1">
        <v>45257</v>
      </c>
      <c r="H5695" s="1">
        <v>45261</v>
      </c>
      <c r="I5695" t="s">
        <v>31</v>
      </c>
      <c r="J5695" t="s">
        <v>16</v>
      </c>
      <c r="K5695" s="2">
        <v>76.98</v>
      </c>
      <c r="L5695" t="s">
        <v>23</v>
      </c>
      <c r="M5695">
        <f>YEAR(Table1[[#This Row],[order_date]])</f>
        <v>2023</v>
      </c>
      <c r="N5695">
        <f>MONTH(Table1[[#This Row],[order_date]])</f>
        <v>11</v>
      </c>
      <c r="O5695" s="3">
        <f>Table1[[#This Row],[sales]]-Table1[[#This Row],[profit]]</f>
        <v>205.57999999999998</v>
      </c>
      <c r="P5695" s="3">
        <f>Table1[[#This Row],[sales]]*Table1[[#This Row],[quantity]]</f>
        <v>847.68000000000006</v>
      </c>
      <c r="Q5695" s="9">
        <f>Table1[[#This Row],[delivery_date]]-Table1[[#This Row],[order_date]]</f>
        <v>4</v>
      </c>
    </row>
    <row r="5696" spans="1:17" x14ac:dyDescent="0.35">
      <c r="A5696" t="s">
        <v>5727</v>
      </c>
      <c r="B5696" t="s">
        <v>19</v>
      </c>
      <c r="C5696" t="s">
        <v>20</v>
      </c>
      <c r="D5696" s="2">
        <v>988.77</v>
      </c>
      <c r="E5696">
        <v>0.05</v>
      </c>
      <c r="F5696">
        <v>7</v>
      </c>
      <c r="G5696" s="1">
        <v>45119</v>
      </c>
      <c r="H5696" s="1">
        <v>45120</v>
      </c>
      <c r="I5696" t="s">
        <v>31</v>
      </c>
      <c r="J5696" t="s">
        <v>16</v>
      </c>
      <c r="K5696" s="2">
        <v>162.61000000000001</v>
      </c>
      <c r="L5696" t="s">
        <v>17</v>
      </c>
      <c r="M5696">
        <f>YEAR(Table1[[#This Row],[order_date]])</f>
        <v>2023</v>
      </c>
      <c r="N5696">
        <f>MONTH(Table1[[#This Row],[order_date]])</f>
        <v>7</v>
      </c>
      <c r="O5696" s="3">
        <f>Table1[[#This Row],[sales]]-Table1[[#This Row],[profit]]</f>
        <v>826.16</v>
      </c>
      <c r="P5696" s="3">
        <f>Table1[[#This Row],[sales]]*Table1[[#This Row],[quantity]]</f>
        <v>6921.3899999999994</v>
      </c>
      <c r="Q5696" s="9">
        <f>Table1[[#This Row],[delivery_date]]-Table1[[#This Row],[order_date]]</f>
        <v>1</v>
      </c>
    </row>
    <row r="5697" spans="1:17" x14ac:dyDescent="0.35">
      <c r="A5697" t="s">
        <v>5728</v>
      </c>
      <c r="B5697" t="s">
        <v>25</v>
      </c>
      <c r="C5697" t="s">
        <v>20</v>
      </c>
      <c r="D5697" s="2">
        <v>1240.43</v>
      </c>
      <c r="E5697">
        <v>0.39</v>
      </c>
      <c r="F5697">
        <v>2</v>
      </c>
      <c r="G5697" s="1">
        <v>45563</v>
      </c>
      <c r="H5697" s="1">
        <v>45564</v>
      </c>
      <c r="I5697" t="s">
        <v>15</v>
      </c>
      <c r="J5697" t="s">
        <v>22</v>
      </c>
      <c r="K5697" s="2">
        <v>370.57</v>
      </c>
      <c r="L5697" t="s">
        <v>48</v>
      </c>
      <c r="M5697">
        <f>YEAR(Table1[[#This Row],[order_date]])</f>
        <v>2024</v>
      </c>
      <c r="N5697">
        <f>MONTH(Table1[[#This Row],[order_date]])</f>
        <v>9</v>
      </c>
      <c r="O5697" s="3">
        <f>Table1[[#This Row],[sales]]-Table1[[#This Row],[profit]]</f>
        <v>869.86000000000013</v>
      </c>
      <c r="P5697" s="3">
        <f>Table1[[#This Row],[sales]]*Table1[[#This Row],[quantity]]</f>
        <v>2480.86</v>
      </c>
      <c r="Q5697" s="9">
        <f>Table1[[#This Row],[delivery_date]]-Table1[[#This Row],[order_date]]</f>
        <v>1</v>
      </c>
    </row>
    <row r="5698" spans="1:17" x14ac:dyDescent="0.35">
      <c r="A5698" t="s">
        <v>5729</v>
      </c>
      <c r="B5698" t="s">
        <v>19</v>
      </c>
      <c r="C5698" t="s">
        <v>20</v>
      </c>
      <c r="D5698" s="2">
        <v>3311.16</v>
      </c>
      <c r="E5698">
        <v>0.22</v>
      </c>
      <c r="F5698">
        <v>6</v>
      </c>
      <c r="G5698" s="1">
        <v>45051</v>
      </c>
      <c r="H5698" s="1">
        <v>45055</v>
      </c>
      <c r="I5698" t="s">
        <v>31</v>
      </c>
      <c r="J5698" t="s">
        <v>22</v>
      </c>
      <c r="K5698" s="2">
        <v>976.62</v>
      </c>
      <c r="L5698" t="s">
        <v>39</v>
      </c>
      <c r="M5698">
        <f>YEAR(Table1[[#This Row],[order_date]])</f>
        <v>2023</v>
      </c>
      <c r="N5698">
        <f>MONTH(Table1[[#This Row],[order_date]])</f>
        <v>5</v>
      </c>
      <c r="O5698" s="3">
        <f>Table1[[#This Row],[sales]]-Table1[[#This Row],[profit]]</f>
        <v>2334.54</v>
      </c>
      <c r="P5698" s="3">
        <f>Table1[[#This Row],[sales]]*Table1[[#This Row],[quantity]]</f>
        <v>19866.96</v>
      </c>
      <c r="Q5698" s="9">
        <f>Table1[[#This Row],[delivery_date]]-Table1[[#This Row],[order_date]]</f>
        <v>4</v>
      </c>
    </row>
    <row r="5699" spans="1:17" x14ac:dyDescent="0.35">
      <c r="A5699" t="s">
        <v>5730</v>
      </c>
      <c r="B5699" t="s">
        <v>25</v>
      </c>
      <c r="C5699" t="s">
        <v>33</v>
      </c>
      <c r="D5699" s="2">
        <v>2397.2199999999998</v>
      </c>
      <c r="E5699">
        <v>0.5</v>
      </c>
      <c r="F5699">
        <v>8</v>
      </c>
      <c r="G5699" s="1">
        <v>45495</v>
      </c>
      <c r="H5699" s="1">
        <v>45500</v>
      </c>
      <c r="I5699" t="s">
        <v>21</v>
      </c>
      <c r="J5699" t="s">
        <v>16</v>
      </c>
      <c r="K5699" s="2">
        <v>337.81</v>
      </c>
      <c r="L5699" t="s">
        <v>39</v>
      </c>
      <c r="M5699">
        <f>YEAR(Table1[[#This Row],[order_date]])</f>
        <v>2024</v>
      </c>
      <c r="N5699">
        <f>MONTH(Table1[[#This Row],[order_date]])</f>
        <v>7</v>
      </c>
      <c r="O5699" s="3">
        <f>Table1[[#This Row],[sales]]-Table1[[#This Row],[profit]]</f>
        <v>2059.41</v>
      </c>
      <c r="P5699" s="3">
        <f>Table1[[#This Row],[sales]]*Table1[[#This Row],[quantity]]</f>
        <v>19177.759999999998</v>
      </c>
      <c r="Q5699" s="9">
        <f>Table1[[#This Row],[delivery_date]]-Table1[[#This Row],[order_date]]</f>
        <v>5</v>
      </c>
    </row>
    <row r="5700" spans="1:17" x14ac:dyDescent="0.35">
      <c r="A5700" t="s">
        <v>5731</v>
      </c>
      <c r="B5700" t="s">
        <v>13</v>
      </c>
      <c r="C5700" t="s">
        <v>20</v>
      </c>
      <c r="D5700" s="2">
        <v>2346.2199999999998</v>
      </c>
      <c r="E5700">
        <v>0.35</v>
      </c>
      <c r="F5700">
        <v>3</v>
      </c>
      <c r="G5700" s="1">
        <v>45412</v>
      </c>
      <c r="H5700" s="1">
        <v>45416</v>
      </c>
      <c r="I5700" t="s">
        <v>21</v>
      </c>
      <c r="J5700" t="s">
        <v>22</v>
      </c>
      <c r="K5700" s="2">
        <v>155.33000000000001</v>
      </c>
      <c r="L5700" t="s">
        <v>17</v>
      </c>
      <c r="M5700">
        <f>YEAR(Table1[[#This Row],[order_date]])</f>
        <v>2024</v>
      </c>
      <c r="N5700">
        <f>MONTH(Table1[[#This Row],[order_date]])</f>
        <v>4</v>
      </c>
      <c r="O5700" s="3">
        <f>Table1[[#This Row],[sales]]-Table1[[#This Row],[profit]]</f>
        <v>2190.89</v>
      </c>
      <c r="P5700" s="3">
        <f>Table1[[#This Row],[sales]]*Table1[[#This Row],[quantity]]</f>
        <v>7038.66</v>
      </c>
      <c r="Q5700" s="9">
        <f>Table1[[#This Row],[delivery_date]]-Table1[[#This Row],[order_date]]</f>
        <v>4</v>
      </c>
    </row>
    <row r="5701" spans="1:17" x14ac:dyDescent="0.35">
      <c r="A5701" t="s">
        <v>5732</v>
      </c>
      <c r="B5701" t="s">
        <v>41</v>
      </c>
      <c r="C5701" t="s">
        <v>20</v>
      </c>
      <c r="D5701" s="2">
        <v>3865.32</v>
      </c>
      <c r="E5701">
        <v>0.47</v>
      </c>
      <c r="F5701">
        <v>9</v>
      </c>
      <c r="G5701" s="1">
        <v>45123</v>
      </c>
      <c r="H5701" s="1">
        <v>45125</v>
      </c>
      <c r="I5701" t="s">
        <v>31</v>
      </c>
      <c r="J5701" t="s">
        <v>22</v>
      </c>
      <c r="K5701" s="2">
        <v>669.56</v>
      </c>
      <c r="L5701" t="s">
        <v>39</v>
      </c>
      <c r="M5701">
        <f>YEAR(Table1[[#This Row],[order_date]])</f>
        <v>2023</v>
      </c>
      <c r="N5701">
        <f>MONTH(Table1[[#This Row],[order_date]])</f>
        <v>7</v>
      </c>
      <c r="O5701" s="3">
        <f>Table1[[#This Row],[sales]]-Table1[[#This Row],[profit]]</f>
        <v>3195.76</v>
      </c>
      <c r="P5701" s="3">
        <f>Table1[[#This Row],[sales]]*Table1[[#This Row],[quantity]]</f>
        <v>34787.880000000005</v>
      </c>
      <c r="Q5701" s="9">
        <f>Table1[[#This Row],[delivery_date]]-Table1[[#This Row],[order_date]]</f>
        <v>2</v>
      </c>
    </row>
    <row r="5702" spans="1:17" x14ac:dyDescent="0.35">
      <c r="A5702" t="s">
        <v>5733</v>
      </c>
      <c r="B5702" t="s">
        <v>19</v>
      </c>
      <c r="C5702" t="s">
        <v>33</v>
      </c>
      <c r="D5702" s="2">
        <v>2337.9299999999998</v>
      </c>
      <c r="E5702">
        <v>0.14000000000000001</v>
      </c>
      <c r="F5702">
        <v>9</v>
      </c>
      <c r="G5702" s="1">
        <v>45140</v>
      </c>
      <c r="H5702" s="1">
        <v>45146</v>
      </c>
      <c r="I5702" t="s">
        <v>31</v>
      </c>
      <c r="J5702" t="s">
        <v>22</v>
      </c>
      <c r="K5702" s="2">
        <v>689.39</v>
      </c>
      <c r="L5702" t="s">
        <v>48</v>
      </c>
      <c r="M5702">
        <f>YEAR(Table1[[#This Row],[order_date]])</f>
        <v>2023</v>
      </c>
      <c r="N5702">
        <f>MONTH(Table1[[#This Row],[order_date]])</f>
        <v>8</v>
      </c>
      <c r="O5702" s="3">
        <f>Table1[[#This Row],[sales]]-Table1[[#This Row],[profit]]</f>
        <v>1648.54</v>
      </c>
      <c r="P5702" s="3">
        <f>Table1[[#This Row],[sales]]*Table1[[#This Row],[quantity]]</f>
        <v>21041.37</v>
      </c>
      <c r="Q5702" s="9">
        <f>Table1[[#This Row],[delivery_date]]-Table1[[#This Row],[order_date]]</f>
        <v>6</v>
      </c>
    </row>
    <row r="5703" spans="1:17" x14ac:dyDescent="0.35">
      <c r="A5703" t="s">
        <v>5734</v>
      </c>
      <c r="B5703" t="s">
        <v>25</v>
      </c>
      <c r="C5703" t="s">
        <v>36</v>
      </c>
      <c r="D5703" s="2">
        <v>1807.59</v>
      </c>
      <c r="E5703">
        <v>0.09</v>
      </c>
      <c r="F5703">
        <v>3</v>
      </c>
      <c r="G5703" s="1">
        <v>45387</v>
      </c>
      <c r="H5703" s="1">
        <v>45394</v>
      </c>
      <c r="I5703" t="s">
        <v>21</v>
      </c>
      <c r="J5703" t="s">
        <v>22</v>
      </c>
      <c r="K5703" s="2">
        <v>255.7</v>
      </c>
      <c r="L5703" t="s">
        <v>48</v>
      </c>
      <c r="M5703">
        <f>YEAR(Table1[[#This Row],[order_date]])</f>
        <v>2024</v>
      </c>
      <c r="N5703">
        <f>MONTH(Table1[[#This Row],[order_date]])</f>
        <v>4</v>
      </c>
      <c r="O5703" s="3">
        <f>Table1[[#This Row],[sales]]-Table1[[#This Row],[profit]]</f>
        <v>1551.8899999999999</v>
      </c>
      <c r="P5703" s="3">
        <f>Table1[[#This Row],[sales]]*Table1[[#This Row],[quantity]]</f>
        <v>5422.7699999999995</v>
      </c>
      <c r="Q5703" s="9">
        <f>Table1[[#This Row],[delivery_date]]-Table1[[#This Row],[order_date]]</f>
        <v>7</v>
      </c>
    </row>
    <row r="5704" spans="1:17" x14ac:dyDescent="0.35">
      <c r="A5704" t="s">
        <v>5735</v>
      </c>
      <c r="B5704" t="s">
        <v>41</v>
      </c>
      <c r="C5704" t="s">
        <v>26</v>
      </c>
      <c r="D5704" s="2">
        <v>4816.01</v>
      </c>
      <c r="E5704">
        <v>0.19</v>
      </c>
      <c r="F5704">
        <v>3</v>
      </c>
      <c r="G5704" s="1">
        <v>45455</v>
      </c>
      <c r="H5704" s="1">
        <v>45456</v>
      </c>
      <c r="I5704" t="s">
        <v>31</v>
      </c>
      <c r="J5704" t="s">
        <v>27</v>
      </c>
      <c r="K5704" s="2">
        <v>663.94</v>
      </c>
      <c r="L5704" t="s">
        <v>23</v>
      </c>
      <c r="M5704">
        <f>YEAR(Table1[[#This Row],[order_date]])</f>
        <v>2024</v>
      </c>
      <c r="N5704">
        <f>MONTH(Table1[[#This Row],[order_date]])</f>
        <v>6</v>
      </c>
      <c r="O5704" s="3">
        <f>Table1[[#This Row],[sales]]-Table1[[#This Row],[profit]]</f>
        <v>4152.07</v>
      </c>
      <c r="P5704" s="3">
        <f>Table1[[#This Row],[sales]]*Table1[[#This Row],[quantity]]</f>
        <v>14448.03</v>
      </c>
      <c r="Q5704" s="9">
        <f>Table1[[#This Row],[delivery_date]]-Table1[[#This Row],[order_date]]</f>
        <v>1</v>
      </c>
    </row>
    <row r="5705" spans="1:17" x14ac:dyDescent="0.35">
      <c r="A5705" t="s">
        <v>5736</v>
      </c>
      <c r="B5705" t="s">
        <v>25</v>
      </c>
      <c r="C5705" t="s">
        <v>14</v>
      </c>
      <c r="D5705" s="2">
        <v>140.63999999999999</v>
      </c>
      <c r="E5705">
        <v>0.13</v>
      </c>
      <c r="F5705">
        <v>5</v>
      </c>
      <c r="G5705" s="1">
        <v>45424</v>
      </c>
      <c r="H5705" s="1">
        <v>45431</v>
      </c>
      <c r="I5705" t="s">
        <v>31</v>
      </c>
      <c r="J5705" t="s">
        <v>27</v>
      </c>
      <c r="K5705" s="2">
        <v>17.72</v>
      </c>
      <c r="L5705" t="s">
        <v>48</v>
      </c>
      <c r="M5705">
        <f>YEAR(Table1[[#This Row],[order_date]])</f>
        <v>2024</v>
      </c>
      <c r="N5705">
        <f>MONTH(Table1[[#This Row],[order_date]])</f>
        <v>5</v>
      </c>
      <c r="O5705" s="3">
        <f>Table1[[#This Row],[sales]]-Table1[[#This Row],[profit]]</f>
        <v>122.91999999999999</v>
      </c>
      <c r="P5705" s="3">
        <f>Table1[[#This Row],[sales]]*Table1[[#This Row],[quantity]]</f>
        <v>703.19999999999993</v>
      </c>
      <c r="Q5705" s="9">
        <f>Table1[[#This Row],[delivery_date]]-Table1[[#This Row],[order_date]]</f>
        <v>7</v>
      </c>
    </row>
    <row r="5706" spans="1:17" x14ac:dyDescent="0.35">
      <c r="A5706" t="s">
        <v>5737</v>
      </c>
      <c r="B5706" t="s">
        <v>41</v>
      </c>
      <c r="C5706" t="s">
        <v>33</v>
      </c>
      <c r="D5706" s="2">
        <v>1596.43</v>
      </c>
      <c r="E5706">
        <v>0.31</v>
      </c>
      <c r="F5706">
        <v>9</v>
      </c>
      <c r="G5706" s="1">
        <v>45317</v>
      </c>
      <c r="H5706" s="1">
        <v>45323</v>
      </c>
      <c r="I5706" t="s">
        <v>15</v>
      </c>
      <c r="J5706" t="s">
        <v>16</v>
      </c>
      <c r="K5706" s="2">
        <v>458.99</v>
      </c>
      <c r="L5706" t="s">
        <v>17</v>
      </c>
      <c r="M5706">
        <f>YEAR(Table1[[#This Row],[order_date]])</f>
        <v>2024</v>
      </c>
      <c r="N5706">
        <f>MONTH(Table1[[#This Row],[order_date]])</f>
        <v>1</v>
      </c>
      <c r="O5706" s="3">
        <f>Table1[[#This Row],[sales]]-Table1[[#This Row],[profit]]</f>
        <v>1137.44</v>
      </c>
      <c r="P5706" s="3">
        <f>Table1[[#This Row],[sales]]*Table1[[#This Row],[quantity]]</f>
        <v>14367.87</v>
      </c>
      <c r="Q5706" s="9">
        <f>Table1[[#This Row],[delivery_date]]-Table1[[#This Row],[order_date]]</f>
        <v>6</v>
      </c>
    </row>
    <row r="5707" spans="1:17" x14ac:dyDescent="0.35">
      <c r="A5707" t="s">
        <v>5738</v>
      </c>
      <c r="B5707" t="s">
        <v>41</v>
      </c>
      <c r="C5707" t="s">
        <v>33</v>
      </c>
      <c r="D5707" s="2">
        <v>3086.02</v>
      </c>
      <c r="E5707">
        <v>0.37</v>
      </c>
      <c r="F5707">
        <v>1</v>
      </c>
      <c r="G5707" s="1">
        <v>45637</v>
      </c>
      <c r="H5707" s="1">
        <v>45641</v>
      </c>
      <c r="I5707" t="s">
        <v>31</v>
      </c>
      <c r="J5707" t="s">
        <v>16</v>
      </c>
      <c r="K5707" s="2">
        <v>299.57</v>
      </c>
      <c r="L5707" t="s">
        <v>17</v>
      </c>
      <c r="M5707">
        <f>YEAR(Table1[[#This Row],[order_date]])</f>
        <v>2024</v>
      </c>
      <c r="N5707">
        <f>MONTH(Table1[[#This Row],[order_date]])</f>
        <v>12</v>
      </c>
      <c r="O5707" s="3">
        <f>Table1[[#This Row],[sales]]-Table1[[#This Row],[profit]]</f>
        <v>2786.45</v>
      </c>
      <c r="P5707" s="3">
        <f>Table1[[#This Row],[sales]]*Table1[[#This Row],[quantity]]</f>
        <v>3086.02</v>
      </c>
      <c r="Q5707" s="9">
        <f>Table1[[#This Row],[delivery_date]]-Table1[[#This Row],[order_date]]</f>
        <v>4</v>
      </c>
    </row>
    <row r="5708" spans="1:17" x14ac:dyDescent="0.35">
      <c r="A5708" t="s">
        <v>5739</v>
      </c>
      <c r="B5708" t="s">
        <v>25</v>
      </c>
      <c r="C5708" t="s">
        <v>14</v>
      </c>
      <c r="D5708" s="2">
        <v>3935.77</v>
      </c>
      <c r="E5708">
        <v>0.2</v>
      </c>
      <c r="F5708">
        <v>1</v>
      </c>
      <c r="G5708" s="1">
        <v>45194</v>
      </c>
      <c r="H5708" s="1">
        <v>45201</v>
      </c>
      <c r="I5708" t="s">
        <v>21</v>
      </c>
      <c r="J5708" t="s">
        <v>16</v>
      </c>
      <c r="K5708" s="2">
        <v>625.08000000000004</v>
      </c>
      <c r="L5708" t="s">
        <v>28</v>
      </c>
      <c r="M5708">
        <f>YEAR(Table1[[#This Row],[order_date]])</f>
        <v>2023</v>
      </c>
      <c r="N5708">
        <f>MONTH(Table1[[#This Row],[order_date]])</f>
        <v>9</v>
      </c>
      <c r="O5708" s="3">
        <f>Table1[[#This Row],[sales]]-Table1[[#This Row],[profit]]</f>
        <v>3310.69</v>
      </c>
      <c r="P5708" s="3">
        <f>Table1[[#This Row],[sales]]*Table1[[#This Row],[quantity]]</f>
        <v>3935.77</v>
      </c>
      <c r="Q5708" s="9">
        <f>Table1[[#This Row],[delivery_date]]-Table1[[#This Row],[order_date]]</f>
        <v>7</v>
      </c>
    </row>
    <row r="5709" spans="1:17" x14ac:dyDescent="0.35">
      <c r="A5709" t="s">
        <v>5740</v>
      </c>
      <c r="B5709" t="s">
        <v>19</v>
      </c>
      <c r="C5709" t="s">
        <v>14</v>
      </c>
      <c r="D5709" s="2">
        <v>4100.42</v>
      </c>
      <c r="E5709">
        <v>0.04</v>
      </c>
      <c r="F5709">
        <v>1</v>
      </c>
      <c r="G5709" s="1">
        <v>45220</v>
      </c>
      <c r="H5709" s="1">
        <v>45222</v>
      </c>
      <c r="I5709" t="s">
        <v>31</v>
      </c>
      <c r="J5709" t="s">
        <v>22</v>
      </c>
      <c r="K5709" s="2">
        <v>414.61</v>
      </c>
      <c r="L5709" t="s">
        <v>23</v>
      </c>
      <c r="M5709">
        <f>YEAR(Table1[[#This Row],[order_date]])</f>
        <v>2023</v>
      </c>
      <c r="N5709">
        <f>MONTH(Table1[[#This Row],[order_date]])</f>
        <v>10</v>
      </c>
      <c r="O5709" s="3">
        <f>Table1[[#This Row],[sales]]-Table1[[#This Row],[profit]]</f>
        <v>3685.81</v>
      </c>
      <c r="P5709" s="3">
        <f>Table1[[#This Row],[sales]]*Table1[[#This Row],[quantity]]</f>
        <v>4100.42</v>
      </c>
      <c r="Q5709" s="9">
        <f>Table1[[#This Row],[delivery_date]]-Table1[[#This Row],[order_date]]</f>
        <v>2</v>
      </c>
    </row>
    <row r="5710" spans="1:17" x14ac:dyDescent="0.35">
      <c r="A5710" t="s">
        <v>5741</v>
      </c>
      <c r="B5710" t="s">
        <v>19</v>
      </c>
      <c r="C5710" t="s">
        <v>20</v>
      </c>
      <c r="D5710" s="2">
        <v>325.76</v>
      </c>
      <c r="E5710">
        <v>0.01</v>
      </c>
      <c r="F5710">
        <v>4</v>
      </c>
      <c r="G5710" s="1">
        <v>45141</v>
      </c>
      <c r="H5710" s="1">
        <v>45143</v>
      </c>
      <c r="I5710" t="s">
        <v>31</v>
      </c>
      <c r="J5710" t="s">
        <v>27</v>
      </c>
      <c r="K5710" s="2">
        <v>25.39</v>
      </c>
      <c r="L5710" t="s">
        <v>48</v>
      </c>
      <c r="M5710">
        <f>YEAR(Table1[[#This Row],[order_date]])</f>
        <v>2023</v>
      </c>
      <c r="N5710">
        <f>MONTH(Table1[[#This Row],[order_date]])</f>
        <v>8</v>
      </c>
      <c r="O5710" s="3">
        <f>Table1[[#This Row],[sales]]-Table1[[#This Row],[profit]]</f>
        <v>300.37</v>
      </c>
      <c r="P5710" s="3">
        <f>Table1[[#This Row],[sales]]*Table1[[#This Row],[quantity]]</f>
        <v>1303.04</v>
      </c>
      <c r="Q5710" s="9">
        <f>Table1[[#This Row],[delivery_date]]-Table1[[#This Row],[order_date]]</f>
        <v>2</v>
      </c>
    </row>
    <row r="5711" spans="1:17" x14ac:dyDescent="0.35">
      <c r="A5711" t="s">
        <v>5742</v>
      </c>
      <c r="B5711" t="s">
        <v>13</v>
      </c>
      <c r="C5711" t="s">
        <v>14</v>
      </c>
      <c r="D5711" s="2">
        <v>3574.75</v>
      </c>
      <c r="E5711">
        <v>0.11</v>
      </c>
      <c r="F5711">
        <v>7</v>
      </c>
      <c r="G5711" s="1">
        <v>45614</v>
      </c>
      <c r="H5711" s="1">
        <v>45617</v>
      </c>
      <c r="I5711" t="s">
        <v>21</v>
      </c>
      <c r="J5711" t="s">
        <v>16</v>
      </c>
      <c r="K5711" s="2">
        <v>568.82000000000005</v>
      </c>
      <c r="L5711" t="s">
        <v>23</v>
      </c>
      <c r="M5711">
        <f>YEAR(Table1[[#This Row],[order_date]])</f>
        <v>2024</v>
      </c>
      <c r="N5711">
        <f>MONTH(Table1[[#This Row],[order_date]])</f>
        <v>11</v>
      </c>
      <c r="O5711" s="3">
        <f>Table1[[#This Row],[sales]]-Table1[[#This Row],[profit]]</f>
        <v>3005.93</v>
      </c>
      <c r="P5711" s="3">
        <f>Table1[[#This Row],[sales]]*Table1[[#This Row],[quantity]]</f>
        <v>25023.25</v>
      </c>
      <c r="Q5711" s="9">
        <f>Table1[[#This Row],[delivery_date]]-Table1[[#This Row],[order_date]]</f>
        <v>3</v>
      </c>
    </row>
    <row r="5712" spans="1:17" x14ac:dyDescent="0.35">
      <c r="A5712" t="s">
        <v>5743</v>
      </c>
      <c r="B5712" t="s">
        <v>41</v>
      </c>
      <c r="C5712" t="s">
        <v>26</v>
      </c>
      <c r="D5712" s="2">
        <v>3629.24</v>
      </c>
      <c r="E5712">
        <v>0.37</v>
      </c>
      <c r="F5712">
        <v>2</v>
      </c>
      <c r="G5712" s="1">
        <v>45365</v>
      </c>
      <c r="H5712" s="1">
        <v>45370</v>
      </c>
      <c r="I5712" t="s">
        <v>21</v>
      </c>
      <c r="J5712" t="s">
        <v>27</v>
      </c>
      <c r="K5712" s="2">
        <v>912.69</v>
      </c>
      <c r="L5712" t="s">
        <v>34</v>
      </c>
      <c r="M5712">
        <f>YEAR(Table1[[#This Row],[order_date]])</f>
        <v>2024</v>
      </c>
      <c r="N5712">
        <f>MONTH(Table1[[#This Row],[order_date]])</f>
        <v>3</v>
      </c>
      <c r="O5712" s="3">
        <f>Table1[[#This Row],[sales]]-Table1[[#This Row],[profit]]</f>
        <v>2716.5499999999997</v>
      </c>
      <c r="P5712" s="3">
        <f>Table1[[#This Row],[sales]]*Table1[[#This Row],[quantity]]</f>
        <v>7258.48</v>
      </c>
      <c r="Q5712" s="9">
        <f>Table1[[#This Row],[delivery_date]]-Table1[[#This Row],[order_date]]</f>
        <v>5</v>
      </c>
    </row>
    <row r="5713" spans="1:17" x14ac:dyDescent="0.35">
      <c r="A5713" t="s">
        <v>5744</v>
      </c>
      <c r="B5713" t="s">
        <v>13</v>
      </c>
      <c r="C5713" t="s">
        <v>26</v>
      </c>
      <c r="D5713" s="2">
        <v>1148.99</v>
      </c>
      <c r="E5713">
        <v>0.11</v>
      </c>
      <c r="F5713">
        <v>3</v>
      </c>
      <c r="G5713" s="1">
        <v>45510</v>
      </c>
      <c r="H5713" s="1">
        <v>45517</v>
      </c>
      <c r="I5713" t="s">
        <v>31</v>
      </c>
      <c r="J5713" t="s">
        <v>16</v>
      </c>
      <c r="K5713" s="2">
        <v>59.68</v>
      </c>
      <c r="L5713" t="s">
        <v>39</v>
      </c>
      <c r="M5713">
        <f>YEAR(Table1[[#This Row],[order_date]])</f>
        <v>2024</v>
      </c>
      <c r="N5713">
        <f>MONTH(Table1[[#This Row],[order_date]])</f>
        <v>8</v>
      </c>
      <c r="O5713" s="3">
        <f>Table1[[#This Row],[sales]]-Table1[[#This Row],[profit]]</f>
        <v>1089.31</v>
      </c>
      <c r="P5713" s="3">
        <f>Table1[[#This Row],[sales]]*Table1[[#This Row],[quantity]]</f>
        <v>3446.9700000000003</v>
      </c>
      <c r="Q5713" s="9">
        <f>Table1[[#This Row],[delivery_date]]-Table1[[#This Row],[order_date]]</f>
        <v>7</v>
      </c>
    </row>
    <row r="5714" spans="1:17" x14ac:dyDescent="0.35">
      <c r="A5714" t="s">
        <v>5745</v>
      </c>
      <c r="B5714" t="s">
        <v>13</v>
      </c>
      <c r="C5714" t="s">
        <v>26</v>
      </c>
      <c r="D5714" s="2">
        <v>652.6</v>
      </c>
      <c r="E5714">
        <v>0.46</v>
      </c>
      <c r="F5714">
        <v>4</v>
      </c>
      <c r="G5714" s="1">
        <v>44941</v>
      </c>
      <c r="H5714" s="1">
        <v>44946</v>
      </c>
      <c r="I5714" t="s">
        <v>31</v>
      </c>
      <c r="J5714" t="s">
        <v>22</v>
      </c>
      <c r="K5714" s="2">
        <v>111.76</v>
      </c>
      <c r="L5714" t="s">
        <v>28</v>
      </c>
      <c r="M5714">
        <f>YEAR(Table1[[#This Row],[order_date]])</f>
        <v>2023</v>
      </c>
      <c r="N5714">
        <f>MONTH(Table1[[#This Row],[order_date]])</f>
        <v>1</v>
      </c>
      <c r="O5714" s="3">
        <f>Table1[[#This Row],[sales]]-Table1[[#This Row],[profit]]</f>
        <v>540.84</v>
      </c>
      <c r="P5714" s="3">
        <f>Table1[[#This Row],[sales]]*Table1[[#This Row],[quantity]]</f>
        <v>2610.4</v>
      </c>
      <c r="Q5714" s="9">
        <f>Table1[[#This Row],[delivery_date]]-Table1[[#This Row],[order_date]]</f>
        <v>5</v>
      </c>
    </row>
    <row r="5715" spans="1:17" x14ac:dyDescent="0.35">
      <c r="A5715" t="s">
        <v>5746</v>
      </c>
      <c r="B5715" t="s">
        <v>25</v>
      </c>
      <c r="C5715" t="s">
        <v>26</v>
      </c>
      <c r="D5715" s="2">
        <v>3773.46</v>
      </c>
      <c r="E5715">
        <v>0.33</v>
      </c>
      <c r="F5715">
        <v>1</v>
      </c>
      <c r="G5715" s="1">
        <v>44956</v>
      </c>
      <c r="H5715" s="1">
        <v>44961</v>
      </c>
      <c r="I5715" t="s">
        <v>31</v>
      </c>
      <c r="J5715" t="s">
        <v>27</v>
      </c>
      <c r="K5715" s="2">
        <v>665.94</v>
      </c>
      <c r="L5715" t="s">
        <v>48</v>
      </c>
      <c r="M5715">
        <f>YEAR(Table1[[#This Row],[order_date]])</f>
        <v>2023</v>
      </c>
      <c r="N5715">
        <f>MONTH(Table1[[#This Row],[order_date]])</f>
        <v>1</v>
      </c>
      <c r="O5715" s="3">
        <f>Table1[[#This Row],[sales]]-Table1[[#This Row],[profit]]</f>
        <v>3107.52</v>
      </c>
      <c r="P5715" s="3">
        <f>Table1[[#This Row],[sales]]*Table1[[#This Row],[quantity]]</f>
        <v>3773.46</v>
      </c>
      <c r="Q5715" s="9">
        <f>Table1[[#This Row],[delivery_date]]-Table1[[#This Row],[order_date]]</f>
        <v>5</v>
      </c>
    </row>
    <row r="5716" spans="1:17" x14ac:dyDescent="0.35">
      <c r="A5716" t="s">
        <v>5747</v>
      </c>
      <c r="B5716" t="s">
        <v>25</v>
      </c>
      <c r="C5716" t="s">
        <v>26</v>
      </c>
      <c r="D5716" s="2">
        <v>1322.55</v>
      </c>
      <c r="E5716">
        <v>0.43</v>
      </c>
      <c r="F5716">
        <v>2</v>
      </c>
      <c r="G5716" s="1">
        <v>45493</v>
      </c>
      <c r="H5716" s="1">
        <v>45499</v>
      </c>
      <c r="I5716" t="s">
        <v>31</v>
      </c>
      <c r="J5716" t="s">
        <v>16</v>
      </c>
      <c r="K5716" s="2">
        <v>91.25</v>
      </c>
      <c r="L5716" t="s">
        <v>39</v>
      </c>
      <c r="M5716">
        <f>YEAR(Table1[[#This Row],[order_date]])</f>
        <v>2024</v>
      </c>
      <c r="N5716">
        <f>MONTH(Table1[[#This Row],[order_date]])</f>
        <v>7</v>
      </c>
      <c r="O5716" s="3">
        <f>Table1[[#This Row],[sales]]-Table1[[#This Row],[profit]]</f>
        <v>1231.3</v>
      </c>
      <c r="P5716" s="3">
        <f>Table1[[#This Row],[sales]]*Table1[[#This Row],[quantity]]</f>
        <v>2645.1</v>
      </c>
      <c r="Q5716" s="9">
        <f>Table1[[#This Row],[delivery_date]]-Table1[[#This Row],[order_date]]</f>
        <v>6</v>
      </c>
    </row>
    <row r="5717" spans="1:17" x14ac:dyDescent="0.35">
      <c r="A5717" t="s">
        <v>5748</v>
      </c>
      <c r="B5717" t="s">
        <v>25</v>
      </c>
      <c r="C5717" t="s">
        <v>20</v>
      </c>
      <c r="D5717" s="2">
        <v>108.2</v>
      </c>
      <c r="E5717">
        <v>0.19</v>
      </c>
      <c r="F5717">
        <v>2</v>
      </c>
      <c r="G5717" s="1">
        <v>44999</v>
      </c>
      <c r="H5717" s="1">
        <v>45006</v>
      </c>
      <c r="I5717" t="s">
        <v>31</v>
      </c>
      <c r="J5717" t="s">
        <v>27</v>
      </c>
      <c r="K5717" s="2">
        <v>31.87</v>
      </c>
      <c r="L5717" t="s">
        <v>34</v>
      </c>
      <c r="M5717">
        <f>YEAR(Table1[[#This Row],[order_date]])</f>
        <v>2023</v>
      </c>
      <c r="N5717">
        <f>MONTH(Table1[[#This Row],[order_date]])</f>
        <v>3</v>
      </c>
      <c r="O5717" s="3">
        <f>Table1[[#This Row],[sales]]-Table1[[#This Row],[profit]]</f>
        <v>76.33</v>
      </c>
      <c r="P5717" s="3">
        <f>Table1[[#This Row],[sales]]*Table1[[#This Row],[quantity]]</f>
        <v>216.4</v>
      </c>
      <c r="Q5717" s="9">
        <f>Table1[[#This Row],[delivery_date]]-Table1[[#This Row],[order_date]]</f>
        <v>7</v>
      </c>
    </row>
    <row r="5718" spans="1:17" x14ac:dyDescent="0.35">
      <c r="A5718" t="s">
        <v>5749</v>
      </c>
      <c r="B5718" t="s">
        <v>41</v>
      </c>
      <c r="C5718" t="s">
        <v>33</v>
      </c>
      <c r="D5718" s="2">
        <v>1195.51</v>
      </c>
      <c r="E5718">
        <v>0.49</v>
      </c>
      <c r="F5718">
        <v>6</v>
      </c>
      <c r="G5718" s="1">
        <v>45547</v>
      </c>
      <c r="H5718" s="1">
        <v>45548</v>
      </c>
      <c r="I5718" t="s">
        <v>31</v>
      </c>
      <c r="J5718" t="s">
        <v>27</v>
      </c>
      <c r="K5718" s="2">
        <v>118.9</v>
      </c>
      <c r="L5718" t="s">
        <v>34</v>
      </c>
      <c r="M5718">
        <f>YEAR(Table1[[#This Row],[order_date]])</f>
        <v>2024</v>
      </c>
      <c r="N5718">
        <f>MONTH(Table1[[#This Row],[order_date]])</f>
        <v>9</v>
      </c>
      <c r="O5718" s="3">
        <f>Table1[[#This Row],[sales]]-Table1[[#This Row],[profit]]</f>
        <v>1076.6099999999999</v>
      </c>
      <c r="P5718" s="3">
        <f>Table1[[#This Row],[sales]]*Table1[[#This Row],[quantity]]</f>
        <v>7173.0599999999995</v>
      </c>
      <c r="Q5718" s="9">
        <f>Table1[[#This Row],[delivery_date]]-Table1[[#This Row],[order_date]]</f>
        <v>1</v>
      </c>
    </row>
    <row r="5719" spans="1:17" x14ac:dyDescent="0.35">
      <c r="A5719" t="s">
        <v>5750</v>
      </c>
      <c r="B5719" t="s">
        <v>25</v>
      </c>
      <c r="C5719" t="s">
        <v>14</v>
      </c>
      <c r="D5719" s="2">
        <v>252.23</v>
      </c>
      <c r="E5719">
        <v>0.34</v>
      </c>
      <c r="F5719">
        <v>4</v>
      </c>
      <c r="G5719" s="1">
        <v>45075</v>
      </c>
      <c r="H5719" s="1">
        <v>45081</v>
      </c>
      <c r="I5719" t="s">
        <v>15</v>
      </c>
      <c r="J5719" t="s">
        <v>22</v>
      </c>
      <c r="K5719" s="2">
        <v>69.78</v>
      </c>
      <c r="L5719" t="s">
        <v>48</v>
      </c>
      <c r="M5719">
        <f>YEAR(Table1[[#This Row],[order_date]])</f>
        <v>2023</v>
      </c>
      <c r="N5719">
        <f>MONTH(Table1[[#This Row],[order_date]])</f>
        <v>5</v>
      </c>
      <c r="O5719" s="3">
        <f>Table1[[#This Row],[sales]]-Table1[[#This Row],[profit]]</f>
        <v>182.45</v>
      </c>
      <c r="P5719" s="3">
        <f>Table1[[#This Row],[sales]]*Table1[[#This Row],[quantity]]</f>
        <v>1008.92</v>
      </c>
      <c r="Q5719" s="9">
        <f>Table1[[#This Row],[delivery_date]]-Table1[[#This Row],[order_date]]</f>
        <v>6</v>
      </c>
    </row>
    <row r="5720" spans="1:17" x14ac:dyDescent="0.35">
      <c r="A5720" t="s">
        <v>5751</v>
      </c>
      <c r="B5720" t="s">
        <v>25</v>
      </c>
      <c r="C5720" t="s">
        <v>33</v>
      </c>
      <c r="D5720" s="2">
        <v>1321.01</v>
      </c>
      <c r="E5720">
        <v>0.18</v>
      </c>
      <c r="F5720">
        <v>7</v>
      </c>
      <c r="G5720" s="1">
        <v>45162</v>
      </c>
      <c r="H5720" s="1">
        <v>45163</v>
      </c>
      <c r="I5720" t="s">
        <v>21</v>
      </c>
      <c r="J5720" t="s">
        <v>27</v>
      </c>
      <c r="K5720" s="2">
        <v>141.78</v>
      </c>
      <c r="L5720" t="s">
        <v>48</v>
      </c>
      <c r="M5720">
        <f>YEAR(Table1[[#This Row],[order_date]])</f>
        <v>2023</v>
      </c>
      <c r="N5720">
        <f>MONTH(Table1[[#This Row],[order_date]])</f>
        <v>8</v>
      </c>
      <c r="O5720" s="3">
        <f>Table1[[#This Row],[sales]]-Table1[[#This Row],[profit]]</f>
        <v>1179.23</v>
      </c>
      <c r="P5720" s="3">
        <f>Table1[[#This Row],[sales]]*Table1[[#This Row],[quantity]]</f>
        <v>9247.07</v>
      </c>
      <c r="Q5720" s="9">
        <f>Table1[[#This Row],[delivery_date]]-Table1[[#This Row],[order_date]]</f>
        <v>1</v>
      </c>
    </row>
    <row r="5721" spans="1:17" x14ac:dyDescent="0.35">
      <c r="A5721" t="s">
        <v>5752</v>
      </c>
      <c r="B5721" t="s">
        <v>41</v>
      </c>
      <c r="C5721" t="s">
        <v>14</v>
      </c>
      <c r="D5721" s="2">
        <v>1741.6</v>
      </c>
      <c r="E5721">
        <v>0.11</v>
      </c>
      <c r="F5721">
        <v>8</v>
      </c>
      <c r="G5721" s="1">
        <v>45242</v>
      </c>
      <c r="H5721" s="1">
        <v>45243</v>
      </c>
      <c r="I5721" t="s">
        <v>31</v>
      </c>
      <c r="J5721" t="s">
        <v>22</v>
      </c>
      <c r="K5721" s="2">
        <v>315.5</v>
      </c>
      <c r="L5721" t="s">
        <v>23</v>
      </c>
      <c r="M5721">
        <f>YEAR(Table1[[#This Row],[order_date]])</f>
        <v>2023</v>
      </c>
      <c r="N5721">
        <f>MONTH(Table1[[#This Row],[order_date]])</f>
        <v>11</v>
      </c>
      <c r="O5721" s="3">
        <f>Table1[[#This Row],[sales]]-Table1[[#This Row],[profit]]</f>
        <v>1426.1</v>
      </c>
      <c r="P5721" s="3">
        <f>Table1[[#This Row],[sales]]*Table1[[#This Row],[quantity]]</f>
        <v>13932.8</v>
      </c>
      <c r="Q5721" s="9">
        <f>Table1[[#This Row],[delivery_date]]-Table1[[#This Row],[order_date]]</f>
        <v>1</v>
      </c>
    </row>
    <row r="5722" spans="1:17" x14ac:dyDescent="0.35">
      <c r="A5722" t="s">
        <v>5753</v>
      </c>
      <c r="B5722" t="s">
        <v>41</v>
      </c>
      <c r="C5722" t="s">
        <v>20</v>
      </c>
      <c r="D5722" s="2">
        <v>1429.86</v>
      </c>
      <c r="E5722">
        <v>0.43</v>
      </c>
      <c r="F5722">
        <v>2</v>
      </c>
      <c r="G5722" s="1">
        <v>45574</v>
      </c>
      <c r="H5722" s="1">
        <v>45575</v>
      </c>
      <c r="I5722" t="s">
        <v>21</v>
      </c>
      <c r="J5722" t="s">
        <v>27</v>
      </c>
      <c r="K5722" s="2">
        <v>357.55</v>
      </c>
      <c r="L5722" t="s">
        <v>23</v>
      </c>
      <c r="M5722">
        <f>YEAR(Table1[[#This Row],[order_date]])</f>
        <v>2024</v>
      </c>
      <c r="N5722">
        <f>MONTH(Table1[[#This Row],[order_date]])</f>
        <v>10</v>
      </c>
      <c r="O5722" s="3">
        <f>Table1[[#This Row],[sales]]-Table1[[#This Row],[profit]]</f>
        <v>1072.31</v>
      </c>
      <c r="P5722" s="3">
        <f>Table1[[#This Row],[sales]]*Table1[[#This Row],[quantity]]</f>
        <v>2859.72</v>
      </c>
      <c r="Q5722" s="9">
        <f>Table1[[#This Row],[delivery_date]]-Table1[[#This Row],[order_date]]</f>
        <v>1</v>
      </c>
    </row>
    <row r="5723" spans="1:17" x14ac:dyDescent="0.35">
      <c r="A5723" t="s">
        <v>5754</v>
      </c>
      <c r="B5723" t="s">
        <v>19</v>
      </c>
      <c r="C5723" t="s">
        <v>20</v>
      </c>
      <c r="D5723" s="2">
        <v>4607.6899999999996</v>
      </c>
      <c r="E5723">
        <v>0.16</v>
      </c>
      <c r="F5723">
        <v>2</v>
      </c>
      <c r="G5723" s="1">
        <v>45101</v>
      </c>
      <c r="H5723" s="1">
        <v>45103</v>
      </c>
      <c r="I5723" t="s">
        <v>15</v>
      </c>
      <c r="J5723" t="s">
        <v>22</v>
      </c>
      <c r="K5723" s="2">
        <v>1324.47</v>
      </c>
      <c r="L5723" t="s">
        <v>48</v>
      </c>
      <c r="M5723">
        <f>YEAR(Table1[[#This Row],[order_date]])</f>
        <v>2023</v>
      </c>
      <c r="N5723">
        <f>MONTH(Table1[[#This Row],[order_date]])</f>
        <v>6</v>
      </c>
      <c r="O5723" s="3">
        <f>Table1[[#This Row],[sales]]-Table1[[#This Row],[profit]]</f>
        <v>3283.2199999999993</v>
      </c>
      <c r="P5723" s="3">
        <f>Table1[[#This Row],[sales]]*Table1[[#This Row],[quantity]]</f>
        <v>9215.3799999999992</v>
      </c>
      <c r="Q5723" s="9">
        <f>Table1[[#This Row],[delivery_date]]-Table1[[#This Row],[order_date]]</f>
        <v>2</v>
      </c>
    </row>
    <row r="5724" spans="1:17" x14ac:dyDescent="0.35">
      <c r="A5724" t="s">
        <v>5755</v>
      </c>
      <c r="B5724" t="s">
        <v>25</v>
      </c>
      <c r="C5724" t="s">
        <v>36</v>
      </c>
      <c r="D5724" s="2">
        <v>1239.4100000000001</v>
      </c>
      <c r="E5724">
        <v>0.02</v>
      </c>
      <c r="F5724">
        <v>5</v>
      </c>
      <c r="G5724" s="1">
        <v>45464</v>
      </c>
      <c r="H5724" s="1">
        <v>45469</v>
      </c>
      <c r="I5724" t="s">
        <v>21</v>
      </c>
      <c r="J5724" t="s">
        <v>27</v>
      </c>
      <c r="K5724" s="2">
        <v>186.37</v>
      </c>
      <c r="L5724" t="s">
        <v>39</v>
      </c>
      <c r="M5724">
        <f>YEAR(Table1[[#This Row],[order_date]])</f>
        <v>2024</v>
      </c>
      <c r="N5724">
        <f>MONTH(Table1[[#This Row],[order_date]])</f>
        <v>6</v>
      </c>
      <c r="O5724" s="3">
        <f>Table1[[#This Row],[sales]]-Table1[[#This Row],[profit]]</f>
        <v>1053.04</v>
      </c>
      <c r="P5724" s="3">
        <f>Table1[[#This Row],[sales]]*Table1[[#This Row],[quantity]]</f>
        <v>6197.05</v>
      </c>
      <c r="Q5724" s="9">
        <f>Table1[[#This Row],[delivery_date]]-Table1[[#This Row],[order_date]]</f>
        <v>5</v>
      </c>
    </row>
    <row r="5725" spans="1:17" x14ac:dyDescent="0.35">
      <c r="A5725" t="s">
        <v>5756</v>
      </c>
      <c r="B5725" t="s">
        <v>25</v>
      </c>
      <c r="C5725" t="s">
        <v>36</v>
      </c>
      <c r="D5725" s="2">
        <v>2390.92</v>
      </c>
      <c r="E5725">
        <v>0.14000000000000001</v>
      </c>
      <c r="F5725">
        <v>4</v>
      </c>
      <c r="G5725" s="1">
        <v>45522</v>
      </c>
      <c r="H5725" s="1">
        <v>45528</v>
      </c>
      <c r="I5725" t="s">
        <v>21</v>
      </c>
      <c r="J5725" t="s">
        <v>16</v>
      </c>
      <c r="K5725" s="2">
        <v>161.44999999999999</v>
      </c>
      <c r="L5725" t="s">
        <v>23</v>
      </c>
      <c r="M5725">
        <f>YEAR(Table1[[#This Row],[order_date]])</f>
        <v>2024</v>
      </c>
      <c r="N5725">
        <f>MONTH(Table1[[#This Row],[order_date]])</f>
        <v>8</v>
      </c>
      <c r="O5725" s="3">
        <f>Table1[[#This Row],[sales]]-Table1[[#This Row],[profit]]</f>
        <v>2229.4700000000003</v>
      </c>
      <c r="P5725" s="3">
        <f>Table1[[#This Row],[sales]]*Table1[[#This Row],[quantity]]</f>
        <v>9563.68</v>
      </c>
      <c r="Q5725" s="9">
        <f>Table1[[#This Row],[delivery_date]]-Table1[[#This Row],[order_date]]</f>
        <v>6</v>
      </c>
    </row>
    <row r="5726" spans="1:17" x14ac:dyDescent="0.35">
      <c r="A5726" t="s">
        <v>5757</v>
      </c>
      <c r="B5726" t="s">
        <v>25</v>
      </c>
      <c r="C5726" t="s">
        <v>20</v>
      </c>
      <c r="D5726" s="2">
        <v>4791.3999999999996</v>
      </c>
      <c r="E5726">
        <v>0.09</v>
      </c>
      <c r="F5726">
        <v>2</v>
      </c>
      <c r="G5726" s="1">
        <v>45049</v>
      </c>
      <c r="H5726" s="1">
        <v>45055</v>
      </c>
      <c r="I5726" t="s">
        <v>21</v>
      </c>
      <c r="J5726" t="s">
        <v>22</v>
      </c>
      <c r="K5726" s="2">
        <v>267.11</v>
      </c>
      <c r="L5726" t="s">
        <v>39</v>
      </c>
      <c r="M5726">
        <f>YEAR(Table1[[#This Row],[order_date]])</f>
        <v>2023</v>
      </c>
      <c r="N5726">
        <f>MONTH(Table1[[#This Row],[order_date]])</f>
        <v>5</v>
      </c>
      <c r="O5726" s="3">
        <f>Table1[[#This Row],[sales]]-Table1[[#This Row],[profit]]</f>
        <v>4524.29</v>
      </c>
      <c r="P5726" s="3">
        <f>Table1[[#This Row],[sales]]*Table1[[#This Row],[quantity]]</f>
        <v>9582.7999999999993</v>
      </c>
      <c r="Q5726" s="9">
        <f>Table1[[#This Row],[delivery_date]]-Table1[[#This Row],[order_date]]</f>
        <v>6</v>
      </c>
    </row>
    <row r="5727" spans="1:17" x14ac:dyDescent="0.35">
      <c r="A5727" t="s">
        <v>5758</v>
      </c>
      <c r="B5727" t="s">
        <v>19</v>
      </c>
      <c r="C5727" t="s">
        <v>20</v>
      </c>
      <c r="D5727" s="2">
        <v>4408.08</v>
      </c>
      <c r="E5727">
        <v>0.16</v>
      </c>
      <c r="F5727">
        <v>9</v>
      </c>
      <c r="G5727" s="1">
        <v>45600</v>
      </c>
      <c r="H5727" s="1">
        <v>45601</v>
      </c>
      <c r="I5727" t="s">
        <v>15</v>
      </c>
      <c r="J5727" t="s">
        <v>27</v>
      </c>
      <c r="K5727" s="2">
        <v>1183.3499999999999</v>
      </c>
      <c r="L5727" t="s">
        <v>28</v>
      </c>
      <c r="M5727">
        <f>YEAR(Table1[[#This Row],[order_date]])</f>
        <v>2024</v>
      </c>
      <c r="N5727">
        <f>MONTH(Table1[[#This Row],[order_date]])</f>
        <v>11</v>
      </c>
      <c r="O5727" s="3">
        <f>Table1[[#This Row],[sales]]-Table1[[#This Row],[profit]]</f>
        <v>3224.73</v>
      </c>
      <c r="P5727" s="3">
        <f>Table1[[#This Row],[sales]]*Table1[[#This Row],[quantity]]</f>
        <v>39672.720000000001</v>
      </c>
      <c r="Q5727" s="9">
        <f>Table1[[#This Row],[delivery_date]]-Table1[[#This Row],[order_date]]</f>
        <v>1</v>
      </c>
    </row>
    <row r="5728" spans="1:17" x14ac:dyDescent="0.35">
      <c r="A5728" t="s">
        <v>5759</v>
      </c>
      <c r="B5728" t="s">
        <v>25</v>
      </c>
      <c r="C5728" t="s">
        <v>14</v>
      </c>
      <c r="D5728" s="2">
        <v>1615.37</v>
      </c>
      <c r="E5728">
        <v>0.31</v>
      </c>
      <c r="F5728">
        <v>9</v>
      </c>
      <c r="G5728" s="1">
        <v>44986</v>
      </c>
      <c r="H5728" s="1">
        <v>44991</v>
      </c>
      <c r="I5728" t="s">
        <v>31</v>
      </c>
      <c r="J5728" t="s">
        <v>22</v>
      </c>
      <c r="K5728" s="2">
        <v>274.08999999999997</v>
      </c>
      <c r="L5728" t="s">
        <v>23</v>
      </c>
      <c r="M5728">
        <f>YEAR(Table1[[#This Row],[order_date]])</f>
        <v>2023</v>
      </c>
      <c r="N5728">
        <f>MONTH(Table1[[#This Row],[order_date]])</f>
        <v>3</v>
      </c>
      <c r="O5728" s="3">
        <f>Table1[[#This Row],[sales]]-Table1[[#This Row],[profit]]</f>
        <v>1341.28</v>
      </c>
      <c r="P5728" s="3">
        <f>Table1[[#This Row],[sales]]*Table1[[#This Row],[quantity]]</f>
        <v>14538.329999999998</v>
      </c>
      <c r="Q5728" s="9">
        <f>Table1[[#This Row],[delivery_date]]-Table1[[#This Row],[order_date]]</f>
        <v>5</v>
      </c>
    </row>
    <row r="5729" spans="1:17" x14ac:dyDescent="0.35">
      <c r="A5729" t="s">
        <v>5760</v>
      </c>
      <c r="B5729" t="s">
        <v>19</v>
      </c>
      <c r="C5729" t="s">
        <v>20</v>
      </c>
      <c r="D5729" s="2">
        <v>1699.8</v>
      </c>
      <c r="E5729">
        <v>0.25</v>
      </c>
      <c r="F5729">
        <v>4</v>
      </c>
      <c r="G5729" s="1">
        <v>45077</v>
      </c>
      <c r="H5729" s="1">
        <v>45079</v>
      </c>
      <c r="I5729" t="s">
        <v>15</v>
      </c>
      <c r="J5729" t="s">
        <v>22</v>
      </c>
      <c r="K5729" s="2">
        <v>148.71</v>
      </c>
      <c r="L5729" t="s">
        <v>17</v>
      </c>
      <c r="M5729">
        <f>YEAR(Table1[[#This Row],[order_date]])</f>
        <v>2023</v>
      </c>
      <c r="N5729">
        <f>MONTH(Table1[[#This Row],[order_date]])</f>
        <v>5</v>
      </c>
      <c r="O5729" s="3">
        <f>Table1[[#This Row],[sales]]-Table1[[#This Row],[profit]]</f>
        <v>1551.09</v>
      </c>
      <c r="P5729" s="3">
        <f>Table1[[#This Row],[sales]]*Table1[[#This Row],[quantity]]</f>
        <v>6799.2</v>
      </c>
      <c r="Q5729" s="9">
        <f>Table1[[#This Row],[delivery_date]]-Table1[[#This Row],[order_date]]</f>
        <v>2</v>
      </c>
    </row>
    <row r="5730" spans="1:17" x14ac:dyDescent="0.35">
      <c r="A5730" t="s">
        <v>5761</v>
      </c>
      <c r="B5730" t="s">
        <v>13</v>
      </c>
      <c r="C5730" t="s">
        <v>33</v>
      </c>
      <c r="D5730" s="2">
        <v>3007.31</v>
      </c>
      <c r="E5730">
        <v>0.36</v>
      </c>
      <c r="F5730">
        <v>2</v>
      </c>
      <c r="G5730" s="1">
        <v>45413</v>
      </c>
      <c r="H5730" s="1">
        <v>45414</v>
      </c>
      <c r="I5730" t="s">
        <v>15</v>
      </c>
      <c r="J5730" t="s">
        <v>22</v>
      </c>
      <c r="K5730" s="2">
        <v>499.32</v>
      </c>
      <c r="L5730" t="s">
        <v>23</v>
      </c>
      <c r="M5730">
        <f>YEAR(Table1[[#This Row],[order_date]])</f>
        <v>2024</v>
      </c>
      <c r="N5730">
        <f>MONTH(Table1[[#This Row],[order_date]])</f>
        <v>5</v>
      </c>
      <c r="O5730" s="3">
        <f>Table1[[#This Row],[sales]]-Table1[[#This Row],[profit]]</f>
        <v>2507.9899999999998</v>
      </c>
      <c r="P5730" s="3">
        <f>Table1[[#This Row],[sales]]*Table1[[#This Row],[quantity]]</f>
        <v>6014.62</v>
      </c>
      <c r="Q5730" s="9">
        <f>Table1[[#This Row],[delivery_date]]-Table1[[#This Row],[order_date]]</f>
        <v>1</v>
      </c>
    </row>
    <row r="5731" spans="1:17" x14ac:dyDescent="0.35">
      <c r="A5731" t="s">
        <v>5762</v>
      </c>
      <c r="B5731" t="s">
        <v>19</v>
      </c>
      <c r="C5731" t="s">
        <v>14</v>
      </c>
      <c r="D5731" s="2">
        <v>4597.53</v>
      </c>
      <c r="E5731">
        <v>0.17</v>
      </c>
      <c r="F5731">
        <v>3</v>
      </c>
      <c r="G5731" s="1">
        <v>45563</v>
      </c>
      <c r="H5731" s="1">
        <v>45566</v>
      </c>
      <c r="I5731" t="s">
        <v>15</v>
      </c>
      <c r="J5731" t="s">
        <v>16</v>
      </c>
      <c r="K5731" s="2">
        <v>485.55</v>
      </c>
      <c r="L5731" t="s">
        <v>23</v>
      </c>
      <c r="M5731">
        <f>YEAR(Table1[[#This Row],[order_date]])</f>
        <v>2024</v>
      </c>
      <c r="N5731">
        <f>MONTH(Table1[[#This Row],[order_date]])</f>
        <v>9</v>
      </c>
      <c r="O5731" s="3">
        <f>Table1[[#This Row],[sales]]-Table1[[#This Row],[profit]]</f>
        <v>4111.9799999999996</v>
      </c>
      <c r="P5731" s="3">
        <f>Table1[[#This Row],[sales]]*Table1[[#This Row],[quantity]]</f>
        <v>13792.59</v>
      </c>
      <c r="Q5731" s="9">
        <f>Table1[[#This Row],[delivery_date]]-Table1[[#This Row],[order_date]]</f>
        <v>3</v>
      </c>
    </row>
    <row r="5732" spans="1:17" x14ac:dyDescent="0.35">
      <c r="A5732" t="s">
        <v>5763</v>
      </c>
      <c r="B5732" t="s">
        <v>13</v>
      </c>
      <c r="C5732" t="s">
        <v>20</v>
      </c>
      <c r="D5732" s="2">
        <v>149</v>
      </c>
      <c r="E5732">
        <v>0.06</v>
      </c>
      <c r="F5732">
        <v>8</v>
      </c>
      <c r="G5732" s="1">
        <v>45523</v>
      </c>
      <c r="H5732" s="1">
        <v>45527</v>
      </c>
      <c r="I5732" t="s">
        <v>21</v>
      </c>
      <c r="J5732" t="s">
        <v>27</v>
      </c>
      <c r="K5732" s="2">
        <v>33.5</v>
      </c>
      <c r="L5732" t="s">
        <v>34</v>
      </c>
      <c r="M5732">
        <f>YEAR(Table1[[#This Row],[order_date]])</f>
        <v>2024</v>
      </c>
      <c r="N5732">
        <f>MONTH(Table1[[#This Row],[order_date]])</f>
        <v>8</v>
      </c>
      <c r="O5732" s="3">
        <f>Table1[[#This Row],[sales]]-Table1[[#This Row],[profit]]</f>
        <v>115.5</v>
      </c>
      <c r="P5732" s="3">
        <f>Table1[[#This Row],[sales]]*Table1[[#This Row],[quantity]]</f>
        <v>1192</v>
      </c>
      <c r="Q5732" s="9">
        <f>Table1[[#This Row],[delivery_date]]-Table1[[#This Row],[order_date]]</f>
        <v>4</v>
      </c>
    </row>
    <row r="5733" spans="1:17" x14ac:dyDescent="0.35">
      <c r="A5733" t="s">
        <v>5764</v>
      </c>
      <c r="B5733" t="s">
        <v>25</v>
      </c>
      <c r="C5733" t="s">
        <v>14</v>
      </c>
      <c r="D5733" s="2">
        <v>2026.29</v>
      </c>
      <c r="E5733">
        <v>0.08</v>
      </c>
      <c r="F5733">
        <v>8</v>
      </c>
      <c r="G5733" s="1">
        <v>45607</v>
      </c>
      <c r="H5733" s="1">
        <v>45608</v>
      </c>
      <c r="I5733" t="s">
        <v>15</v>
      </c>
      <c r="J5733" t="s">
        <v>16</v>
      </c>
      <c r="K5733" s="2">
        <v>307.69</v>
      </c>
      <c r="L5733" t="s">
        <v>48</v>
      </c>
      <c r="M5733">
        <f>YEAR(Table1[[#This Row],[order_date]])</f>
        <v>2024</v>
      </c>
      <c r="N5733">
        <f>MONTH(Table1[[#This Row],[order_date]])</f>
        <v>11</v>
      </c>
      <c r="O5733" s="3">
        <f>Table1[[#This Row],[sales]]-Table1[[#This Row],[profit]]</f>
        <v>1718.6</v>
      </c>
      <c r="P5733" s="3">
        <f>Table1[[#This Row],[sales]]*Table1[[#This Row],[quantity]]</f>
        <v>16210.32</v>
      </c>
      <c r="Q5733" s="9">
        <f>Table1[[#This Row],[delivery_date]]-Table1[[#This Row],[order_date]]</f>
        <v>1</v>
      </c>
    </row>
    <row r="5734" spans="1:17" x14ac:dyDescent="0.35">
      <c r="A5734" t="s">
        <v>5765</v>
      </c>
      <c r="B5734" t="s">
        <v>13</v>
      </c>
      <c r="C5734" t="s">
        <v>14</v>
      </c>
      <c r="D5734" s="2">
        <v>4263.8999999999996</v>
      </c>
      <c r="E5734">
        <v>0.4</v>
      </c>
      <c r="F5734">
        <v>7</v>
      </c>
      <c r="G5734" s="1">
        <v>45272</v>
      </c>
      <c r="H5734" s="1">
        <v>45273</v>
      </c>
      <c r="I5734" t="s">
        <v>15</v>
      </c>
      <c r="J5734" t="s">
        <v>22</v>
      </c>
      <c r="K5734" s="2">
        <v>989.37</v>
      </c>
      <c r="L5734" t="s">
        <v>17</v>
      </c>
      <c r="M5734">
        <f>YEAR(Table1[[#This Row],[order_date]])</f>
        <v>2023</v>
      </c>
      <c r="N5734">
        <f>MONTH(Table1[[#This Row],[order_date]])</f>
        <v>12</v>
      </c>
      <c r="O5734" s="3">
        <f>Table1[[#This Row],[sales]]-Table1[[#This Row],[profit]]</f>
        <v>3274.5299999999997</v>
      </c>
      <c r="P5734" s="3">
        <f>Table1[[#This Row],[sales]]*Table1[[#This Row],[quantity]]</f>
        <v>29847.299999999996</v>
      </c>
      <c r="Q5734" s="9">
        <f>Table1[[#This Row],[delivery_date]]-Table1[[#This Row],[order_date]]</f>
        <v>1</v>
      </c>
    </row>
    <row r="5735" spans="1:17" x14ac:dyDescent="0.35">
      <c r="A5735" t="s">
        <v>5766</v>
      </c>
      <c r="B5735" t="s">
        <v>19</v>
      </c>
      <c r="C5735" t="s">
        <v>26</v>
      </c>
      <c r="D5735" s="2">
        <v>2111.3000000000002</v>
      </c>
      <c r="E5735">
        <v>0.05</v>
      </c>
      <c r="F5735">
        <v>4</v>
      </c>
      <c r="G5735" s="1">
        <v>44995</v>
      </c>
      <c r="H5735" s="1">
        <v>44998</v>
      </c>
      <c r="I5735" t="s">
        <v>21</v>
      </c>
      <c r="J5735" t="s">
        <v>27</v>
      </c>
      <c r="K5735" s="2">
        <v>509.35</v>
      </c>
      <c r="L5735" t="s">
        <v>34</v>
      </c>
      <c r="M5735">
        <f>YEAR(Table1[[#This Row],[order_date]])</f>
        <v>2023</v>
      </c>
      <c r="N5735">
        <f>MONTH(Table1[[#This Row],[order_date]])</f>
        <v>3</v>
      </c>
      <c r="O5735" s="3">
        <f>Table1[[#This Row],[sales]]-Table1[[#This Row],[profit]]</f>
        <v>1601.9500000000003</v>
      </c>
      <c r="P5735" s="3">
        <f>Table1[[#This Row],[sales]]*Table1[[#This Row],[quantity]]</f>
        <v>8445.2000000000007</v>
      </c>
      <c r="Q5735" s="9">
        <f>Table1[[#This Row],[delivery_date]]-Table1[[#This Row],[order_date]]</f>
        <v>3</v>
      </c>
    </row>
    <row r="5736" spans="1:17" x14ac:dyDescent="0.35">
      <c r="A5736" t="s">
        <v>5767</v>
      </c>
      <c r="B5736" t="s">
        <v>41</v>
      </c>
      <c r="C5736" t="s">
        <v>36</v>
      </c>
      <c r="D5736" s="2">
        <v>3628.27</v>
      </c>
      <c r="E5736">
        <v>0.4</v>
      </c>
      <c r="F5736">
        <v>1</v>
      </c>
      <c r="G5736" s="1">
        <v>45109</v>
      </c>
      <c r="H5736" s="1">
        <v>45115</v>
      </c>
      <c r="I5736" t="s">
        <v>21</v>
      </c>
      <c r="J5736" t="s">
        <v>22</v>
      </c>
      <c r="K5736" s="2">
        <v>520.85</v>
      </c>
      <c r="L5736" t="s">
        <v>23</v>
      </c>
      <c r="M5736">
        <f>YEAR(Table1[[#This Row],[order_date]])</f>
        <v>2023</v>
      </c>
      <c r="N5736">
        <f>MONTH(Table1[[#This Row],[order_date]])</f>
        <v>7</v>
      </c>
      <c r="O5736" s="3">
        <f>Table1[[#This Row],[sales]]-Table1[[#This Row],[profit]]</f>
        <v>3107.42</v>
      </c>
      <c r="P5736" s="3">
        <f>Table1[[#This Row],[sales]]*Table1[[#This Row],[quantity]]</f>
        <v>3628.27</v>
      </c>
      <c r="Q5736" s="9">
        <f>Table1[[#This Row],[delivery_date]]-Table1[[#This Row],[order_date]]</f>
        <v>6</v>
      </c>
    </row>
    <row r="5737" spans="1:17" x14ac:dyDescent="0.35">
      <c r="A5737" t="s">
        <v>5768</v>
      </c>
      <c r="B5737" t="s">
        <v>13</v>
      </c>
      <c r="C5737" t="s">
        <v>14</v>
      </c>
      <c r="D5737" s="2">
        <v>3490.43</v>
      </c>
      <c r="E5737">
        <v>0.11</v>
      </c>
      <c r="F5737">
        <v>9</v>
      </c>
      <c r="G5737" s="1">
        <v>45511</v>
      </c>
      <c r="H5737" s="1">
        <v>45513</v>
      </c>
      <c r="I5737" t="s">
        <v>21</v>
      </c>
      <c r="J5737" t="s">
        <v>27</v>
      </c>
      <c r="K5737" s="2">
        <v>753.24</v>
      </c>
      <c r="L5737" t="s">
        <v>17</v>
      </c>
      <c r="M5737">
        <f>YEAR(Table1[[#This Row],[order_date]])</f>
        <v>2024</v>
      </c>
      <c r="N5737">
        <f>MONTH(Table1[[#This Row],[order_date]])</f>
        <v>8</v>
      </c>
      <c r="O5737" s="3">
        <f>Table1[[#This Row],[sales]]-Table1[[#This Row],[profit]]</f>
        <v>2737.1899999999996</v>
      </c>
      <c r="P5737" s="3">
        <f>Table1[[#This Row],[sales]]*Table1[[#This Row],[quantity]]</f>
        <v>31413.87</v>
      </c>
      <c r="Q5737" s="9">
        <f>Table1[[#This Row],[delivery_date]]-Table1[[#This Row],[order_date]]</f>
        <v>2</v>
      </c>
    </row>
    <row r="5738" spans="1:17" x14ac:dyDescent="0.35">
      <c r="A5738" t="s">
        <v>5769</v>
      </c>
      <c r="B5738" t="s">
        <v>13</v>
      </c>
      <c r="C5738" t="s">
        <v>14</v>
      </c>
      <c r="D5738" s="2">
        <v>1106.75</v>
      </c>
      <c r="E5738">
        <v>0.34</v>
      </c>
      <c r="F5738">
        <v>7</v>
      </c>
      <c r="G5738" s="1">
        <v>45306</v>
      </c>
      <c r="H5738" s="1">
        <v>45310</v>
      </c>
      <c r="I5738" t="s">
        <v>15</v>
      </c>
      <c r="J5738" t="s">
        <v>22</v>
      </c>
      <c r="K5738" s="2">
        <v>269.42</v>
      </c>
      <c r="L5738" t="s">
        <v>17</v>
      </c>
      <c r="M5738">
        <f>YEAR(Table1[[#This Row],[order_date]])</f>
        <v>2024</v>
      </c>
      <c r="N5738">
        <f>MONTH(Table1[[#This Row],[order_date]])</f>
        <v>1</v>
      </c>
      <c r="O5738" s="3">
        <f>Table1[[#This Row],[sales]]-Table1[[#This Row],[profit]]</f>
        <v>837.32999999999993</v>
      </c>
      <c r="P5738" s="3">
        <f>Table1[[#This Row],[sales]]*Table1[[#This Row],[quantity]]</f>
        <v>7747.25</v>
      </c>
      <c r="Q5738" s="9">
        <f>Table1[[#This Row],[delivery_date]]-Table1[[#This Row],[order_date]]</f>
        <v>4</v>
      </c>
    </row>
    <row r="5739" spans="1:17" x14ac:dyDescent="0.35">
      <c r="A5739" t="s">
        <v>5770</v>
      </c>
      <c r="B5739" t="s">
        <v>25</v>
      </c>
      <c r="C5739" t="s">
        <v>26</v>
      </c>
      <c r="D5739" s="2">
        <v>2303.0100000000002</v>
      </c>
      <c r="E5739">
        <v>0.31</v>
      </c>
      <c r="F5739">
        <v>1</v>
      </c>
      <c r="G5739" s="1">
        <v>45483</v>
      </c>
      <c r="H5739" s="1">
        <v>45489</v>
      </c>
      <c r="I5739" t="s">
        <v>21</v>
      </c>
      <c r="J5739" t="s">
        <v>16</v>
      </c>
      <c r="K5739" s="2">
        <v>144.54</v>
      </c>
      <c r="L5739" t="s">
        <v>23</v>
      </c>
      <c r="M5739">
        <f>YEAR(Table1[[#This Row],[order_date]])</f>
        <v>2024</v>
      </c>
      <c r="N5739">
        <f>MONTH(Table1[[#This Row],[order_date]])</f>
        <v>7</v>
      </c>
      <c r="O5739" s="3">
        <f>Table1[[#This Row],[sales]]-Table1[[#This Row],[profit]]</f>
        <v>2158.4700000000003</v>
      </c>
      <c r="P5739" s="3">
        <f>Table1[[#This Row],[sales]]*Table1[[#This Row],[quantity]]</f>
        <v>2303.0100000000002</v>
      </c>
      <c r="Q5739" s="9">
        <f>Table1[[#This Row],[delivery_date]]-Table1[[#This Row],[order_date]]</f>
        <v>6</v>
      </c>
    </row>
    <row r="5740" spans="1:17" x14ac:dyDescent="0.35">
      <c r="A5740" t="s">
        <v>5771</v>
      </c>
      <c r="B5740" t="s">
        <v>19</v>
      </c>
      <c r="C5740" t="s">
        <v>20</v>
      </c>
      <c r="D5740" s="2">
        <v>2874.31</v>
      </c>
      <c r="E5740">
        <v>0.05</v>
      </c>
      <c r="F5740">
        <v>5</v>
      </c>
      <c r="G5740" s="1">
        <v>44987</v>
      </c>
      <c r="H5740" s="1">
        <v>44989</v>
      </c>
      <c r="I5740" t="s">
        <v>31</v>
      </c>
      <c r="J5740" t="s">
        <v>22</v>
      </c>
      <c r="K5740" s="2">
        <v>282.49</v>
      </c>
      <c r="L5740" t="s">
        <v>17</v>
      </c>
      <c r="M5740">
        <f>YEAR(Table1[[#This Row],[order_date]])</f>
        <v>2023</v>
      </c>
      <c r="N5740">
        <f>MONTH(Table1[[#This Row],[order_date]])</f>
        <v>3</v>
      </c>
      <c r="O5740" s="3">
        <f>Table1[[#This Row],[sales]]-Table1[[#This Row],[profit]]</f>
        <v>2591.8199999999997</v>
      </c>
      <c r="P5740" s="3">
        <f>Table1[[#This Row],[sales]]*Table1[[#This Row],[quantity]]</f>
        <v>14371.55</v>
      </c>
      <c r="Q5740" s="9">
        <f>Table1[[#This Row],[delivery_date]]-Table1[[#This Row],[order_date]]</f>
        <v>2</v>
      </c>
    </row>
    <row r="5741" spans="1:17" x14ac:dyDescent="0.35">
      <c r="A5741" t="s">
        <v>5772</v>
      </c>
      <c r="B5741" t="s">
        <v>13</v>
      </c>
      <c r="C5741" t="s">
        <v>14</v>
      </c>
      <c r="D5741" s="2">
        <v>3605.77</v>
      </c>
      <c r="E5741">
        <v>0.33</v>
      </c>
      <c r="F5741">
        <v>3</v>
      </c>
      <c r="G5741" s="1">
        <v>45343</v>
      </c>
      <c r="H5741" s="1">
        <v>45350</v>
      </c>
      <c r="I5741" t="s">
        <v>31</v>
      </c>
      <c r="J5741" t="s">
        <v>22</v>
      </c>
      <c r="K5741" s="2">
        <v>1065.77</v>
      </c>
      <c r="L5741" t="s">
        <v>23</v>
      </c>
      <c r="M5741">
        <f>YEAR(Table1[[#This Row],[order_date]])</f>
        <v>2024</v>
      </c>
      <c r="N5741">
        <f>MONTH(Table1[[#This Row],[order_date]])</f>
        <v>2</v>
      </c>
      <c r="O5741" s="3">
        <f>Table1[[#This Row],[sales]]-Table1[[#This Row],[profit]]</f>
        <v>2540</v>
      </c>
      <c r="P5741" s="3">
        <f>Table1[[#This Row],[sales]]*Table1[[#This Row],[quantity]]</f>
        <v>10817.31</v>
      </c>
      <c r="Q5741" s="9">
        <f>Table1[[#This Row],[delivery_date]]-Table1[[#This Row],[order_date]]</f>
        <v>7</v>
      </c>
    </row>
    <row r="5742" spans="1:17" x14ac:dyDescent="0.35">
      <c r="A5742" t="s">
        <v>5773</v>
      </c>
      <c r="B5742" t="s">
        <v>13</v>
      </c>
      <c r="C5742" t="s">
        <v>26</v>
      </c>
      <c r="D5742" s="2">
        <v>4129.71</v>
      </c>
      <c r="E5742">
        <v>0.22</v>
      </c>
      <c r="F5742">
        <v>2</v>
      </c>
      <c r="G5742" s="1">
        <v>45399</v>
      </c>
      <c r="H5742" s="1">
        <v>45405</v>
      </c>
      <c r="I5742" t="s">
        <v>21</v>
      </c>
      <c r="J5742" t="s">
        <v>27</v>
      </c>
      <c r="K5742" s="2">
        <v>213.93</v>
      </c>
      <c r="L5742" t="s">
        <v>39</v>
      </c>
      <c r="M5742">
        <f>YEAR(Table1[[#This Row],[order_date]])</f>
        <v>2024</v>
      </c>
      <c r="N5742">
        <f>MONTH(Table1[[#This Row],[order_date]])</f>
        <v>4</v>
      </c>
      <c r="O5742" s="3">
        <f>Table1[[#This Row],[sales]]-Table1[[#This Row],[profit]]</f>
        <v>3915.78</v>
      </c>
      <c r="P5742" s="3">
        <f>Table1[[#This Row],[sales]]*Table1[[#This Row],[quantity]]</f>
        <v>8259.42</v>
      </c>
      <c r="Q5742" s="9">
        <f>Table1[[#This Row],[delivery_date]]-Table1[[#This Row],[order_date]]</f>
        <v>6</v>
      </c>
    </row>
    <row r="5743" spans="1:17" x14ac:dyDescent="0.35">
      <c r="A5743" t="s">
        <v>5774</v>
      </c>
      <c r="B5743" t="s">
        <v>13</v>
      </c>
      <c r="C5743" t="s">
        <v>33</v>
      </c>
      <c r="D5743" s="2">
        <v>3823.67</v>
      </c>
      <c r="E5743">
        <v>0.35</v>
      </c>
      <c r="F5743">
        <v>3</v>
      </c>
      <c r="G5743" s="1">
        <v>45618</v>
      </c>
      <c r="H5743" s="1">
        <v>45621</v>
      </c>
      <c r="I5743" t="s">
        <v>15</v>
      </c>
      <c r="J5743" t="s">
        <v>16</v>
      </c>
      <c r="K5743" s="2">
        <v>490.32</v>
      </c>
      <c r="L5743" t="s">
        <v>28</v>
      </c>
      <c r="M5743">
        <f>YEAR(Table1[[#This Row],[order_date]])</f>
        <v>2024</v>
      </c>
      <c r="N5743">
        <f>MONTH(Table1[[#This Row],[order_date]])</f>
        <v>11</v>
      </c>
      <c r="O5743" s="3">
        <f>Table1[[#This Row],[sales]]-Table1[[#This Row],[profit]]</f>
        <v>3333.35</v>
      </c>
      <c r="P5743" s="3">
        <f>Table1[[#This Row],[sales]]*Table1[[#This Row],[quantity]]</f>
        <v>11471.01</v>
      </c>
      <c r="Q5743" s="9">
        <f>Table1[[#This Row],[delivery_date]]-Table1[[#This Row],[order_date]]</f>
        <v>3</v>
      </c>
    </row>
    <row r="5744" spans="1:17" x14ac:dyDescent="0.35">
      <c r="A5744" t="s">
        <v>5775</v>
      </c>
      <c r="B5744" t="s">
        <v>13</v>
      </c>
      <c r="C5744" t="s">
        <v>26</v>
      </c>
      <c r="D5744" s="2">
        <v>238.73</v>
      </c>
      <c r="E5744">
        <v>0.42</v>
      </c>
      <c r="F5744">
        <v>6</v>
      </c>
      <c r="G5744" s="1">
        <v>45293</v>
      </c>
      <c r="H5744" s="1">
        <v>45300</v>
      </c>
      <c r="I5744" t="s">
        <v>15</v>
      </c>
      <c r="J5744" t="s">
        <v>22</v>
      </c>
      <c r="K5744" s="2">
        <v>58.62</v>
      </c>
      <c r="L5744" t="s">
        <v>39</v>
      </c>
      <c r="M5744">
        <f>YEAR(Table1[[#This Row],[order_date]])</f>
        <v>2024</v>
      </c>
      <c r="N5744">
        <f>MONTH(Table1[[#This Row],[order_date]])</f>
        <v>1</v>
      </c>
      <c r="O5744" s="3">
        <f>Table1[[#This Row],[sales]]-Table1[[#This Row],[profit]]</f>
        <v>180.10999999999999</v>
      </c>
      <c r="P5744" s="3">
        <f>Table1[[#This Row],[sales]]*Table1[[#This Row],[quantity]]</f>
        <v>1432.3799999999999</v>
      </c>
      <c r="Q5744" s="9">
        <f>Table1[[#This Row],[delivery_date]]-Table1[[#This Row],[order_date]]</f>
        <v>7</v>
      </c>
    </row>
    <row r="5745" spans="1:17" x14ac:dyDescent="0.35">
      <c r="A5745" t="s">
        <v>5776</v>
      </c>
      <c r="B5745" t="s">
        <v>41</v>
      </c>
      <c r="C5745" t="s">
        <v>36</v>
      </c>
      <c r="D5745" s="2">
        <v>3386.13</v>
      </c>
      <c r="E5745">
        <v>0.02</v>
      </c>
      <c r="F5745">
        <v>7</v>
      </c>
      <c r="G5745" s="1">
        <v>45263</v>
      </c>
      <c r="H5745" s="1">
        <v>45264</v>
      </c>
      <c r="I5745" t="s">
        <v>31</v>
      </c>
      <c r="J5745" t="s">
        <v>16</v>
      </c>
      <c r="K5745" s="2">
        <v>437.07</v>
      </c>
      <c r="L5745" t="s">
        <v>17</v>
      </c>
      <c r="M5745">
        <f>YEAR(Table1[[#This Row],[order_date]])</f>
        <v>2023</v>
      </c>
      <c r="N5745">
        <f>MONTH(Table1[[#This Row],[order_date]])</f>
        <v>12</v>
      </c>
      <c r="O5745" s="3">
        <f>Table1[[#This Row],[sales]]-Table1[[#This Row],[profit]]</f>
        <v>2949.06</v>
      </c>
      <c r="P5745" s="3">
        <f>Table1[[#This Row],[sales]]*Table1[[#This Row],[quantity]]</f>
        <v>23702.91</v>
      </c>
      <c r="Q5745" s="9">
        <f>Table1[[#This Row],[delivery_date]]-Table1[[#This Row],[order_date]]</f>
        <v>1</v>
      </c>
    </row>
    <row r="5746" spans="1:17" x14ac:dyDescent="0.35">
      <c r="A5746" t="s">
        <v>5777</v>
      </c>
      <c r="B5746" t="s">
        <v>19</v>
      </c>
      <c r="C5746" t="s">
        <v>36</v>
      </c>
      <c r="D5746" s="2">
        <v>2536.85</v>
      </c>
      <c r="E5746">
        <v>0.32</v>
      </c>
      <c r="F5746">
        <v>9</v>
      </c>
      <c r="G5746" s="1">
        <v>45182</v>
      </c>
      <c r="H5746" s="1">
        <v>45188</v>
      </c>
      <c r="I5746" t="s">
        <v>15</v>
      </c>
      <c r="J5746" t="s">
        <v>16</v>
      </c>
      <c r="K5746" s="2">
        <v>646.53</v>
      </c>
      <c r="L5746" t="s">
        <v>39</v>
      </c>
      <c r="M5746">
        <f>YEAR(Table1[[#This Row],[order_date]])</f>
        <v>2023</v>
      </c>
      <c r="N5746">
        <f>MONTH(Table1[[#This Row],[order_date]])</f>
        <v>9</v>
      </c>
      <c r="O5746" s="3">
        <f>Table1[[#This Row],[sales]]-Table1[[#This Row],[profit]]</f>
        <v>1890.32</v>
      </c>
      <c r="P5746" s="3">
        <f>Table1[[#This Row],[sales]]*Table1[[#This Row],[quantity]]</f>
        <v>22831.649999999998</v>
      </c>
      <c r="Q5746" s="9">
        <f>Table1[[#This Row],[delivery_date]]-Table1[[#This Row],[order_date]]</f>
        <v>6</v>
      </c>
    </row>
    <row r="5747" spans="1:17" x14ac:dyDescent="0.35">
      <c r="A5747" t="s">
        <v>5778</v>
      </c>
      <c r="B5747" t="s">
        <v>25</v>
      </c>
      <c r="C5747" t="s">
        <v>20</v>
      </c>
      <c r="D5747" s="2">
        <v>2911.92</v>
      </c>
      <c r="E5747">
        <v>0.05</v>
      </c>
      <c r="F5747">
        <v>7</v>
      </c>
      <c r="G5747" s="1">
        <v>45286</v>
      </c>
      <c r="H5747" s="1">
        <v>45290</v>
      </c>
      <c r="I5747" t="s">
        <v>31</v>
      </c>
      <c r="J5747" t="s">
        <v>27</v>
      </c>
      <c r="K5747" s="2">
        <v>241.92</v>
      </c>
      <c r="L5747" t="s">
        <v>48</v>
      </c>
      <c r="M5747">
        <f>YEAR(Table1[[#This Row],[order_date]])</f>
        <v>2023</v>
      </c>
      <c r="N5747">
        <f>MONTH(Table1[[#This Row],[order_date]])</f>
        <v>12</v>
      </c>
      <c r="O5747" s="3">
        <f>Table1[[#This Row],[sales]]-Table1[[#This Row],[profit]]</f>
        <v>2670</v>
      </c>
      <c r="P5747" s="3">
        <f>Table1[[#This Row],[sales]]*Table1[[#This Row],[quantity]]</f>
        <v>20383.440000000002</v>
      </c>
      <c r="Q5747" s="9">
        <f>Table1[[#This Row],[delivery_date]]-Table1[[#This Row],[order_date]]</f>
        <v>4</v>
      </c>
    </row>
    <row r="5748" spans="1:17" x14ac:dyDescent="0.35">
      <c r="A5748" t="s">
        <v>5779</v>
      </c>
      <c r="B5748" t="s">
        <v>25</v>
      </c>
      <c r="C5748" t="s">
        <v>20</v>
      </c>
      <c r="D5748" s="2">
        <v>1927.53</v>
      </c>
      <c r="E5748">
        <v>0.19</v>
      </c>
      <c r="F5748">
        <v>1</v>
      </c>
      <c r="G5748" s="1">
        <v>45549</v>
      </c>
      <c r="H5748" s="1">
        <v>45551</v>
      </c>
      <c r="I5748" t="s">
        <v>21</v>
      </c>
      <c r="J5748" t="s">
        <v>27</v>
      </c>
      <c r="K5748" s="2">
        <v>518.89</v>
      </c>
      <c r="L5748" t="s">
        <v>48</v>
      </c>
      <c r="M5748">
        <f>YEAR(Table1[[#This Row],[order_date]])</f>
        <v>2024</v>
      </c>
      <c r="N5748">
        <f>MONTH(Table1[[#This Row],[order_date]])</f>
        <v>9</v>
      </c>
      <c r="O5748" s="3">
        <f>Table1[[#This Row],[sales]]-Table1[[#This Row],[profit]]</f>
        <v>1408.6399999999999</v>
      </c>
      <c r="P5748" s="3">
        <f>Table1[[#This Row],[sales]]*Table1[[#This Row],[quantity]]</f>
        <v>1927.53</v>
      </c>
      <c r="Q5748" s="9">
        <f>Table1[[#This Row],[delivery_date]]-Table1[[#This Row],[order_date]]</f>
        <v>2</v>
      </c>
    </row>
    <row r="5749" spans="1:17" x14ac:dyDescent="0.35">
      <c r="A5749" t="s">
        <v>5780</v>
      </c>
      <c r="B5749" t="s">
        <v>41</v>
      </c>
      <c r="C5749" t="s">
        <v>36</v>
      </c>
      <c r="D5749" s="2">
        <v>3598.73</v>
      </c>
      <c r="E5749">
        <v>0.01</v>
      </c>
      <c r="F5749">
        <v>7</v>
      </c>
      <c r="G5749" s="1">
        <v>44945</v>
      </c>
      <c r="H5749" s="1">
        <v>44946</v>
      </c>
      <c r="I5749" t="s">
        <v>31</v>
      </c>
      <c r="J5749" t="s">
        <v>27</v>
      </c>
      <c r="K5749" s="2">
        <v>605.22</v>
      </c>
      <c r="L5749" t="s">
        <v>48</v>
      </c>
      <c r="M5749">
        <f>YEAR(Table1[[#This Row],[order_date]])</f>
        <v>2023</v>
      </c>
      <c r="N5749">
        <f>MONTH(Table1[[#This Row],[order_date]])</f>
        <v>1</v>
      </c>
      <c r="O5749" s="3">
        <f>Table1[[#This Row],[sales]]-Table1[[#This Row],[profit]]</f>
        <v>2993.51</v>
      </c>
      <c r="P5749" s="3">
        <f>Table1[[#This Row],[sales]]*Table1[[#This Row],[quantity]]</f>
        <v>25191.11</v>
      </c>
      <c r="Q5749" s="9">
        <f>Table1[[#This Row],[delivery_date]]-Table1[[#This Row],[order_date]]</f>
        <v>1</v>
      </c>
    </row>
    <row r="5750" spans="1:17" x14ac:dyDescent="0.35">
      <c r="A5750" t="s">
        <v>5781</v>
      </c>
      <c r="B5750" t="s">
        <v>19</v>
      </c>
      <c r="C5750" t="s">
        <v>36</v>
      </c>
      <c r="D5750" s="2">
        <v>3402.05</v>
      </c>
      <c r="E5750">
        <v>0.16</v>
      </c>
      <c r="F5750">
        <v>1</v>
      </c>
      <c r="G5750" s="1">
        <v>45636</v>
      </c>
      <c r="H5750" s="1">
        <v>45641</v>
      </c>
      <c r="I5750" t="s">
        <v>15</v>
      </c>
      <c r="J5750" t="s">
        <v>16</v>
      </c>
      <c r="K5750" s="2">
        <v>201.48</v>
      </c>
      <c r="L5750" t="s">
        <v>48</v>
      </c>
      <c r="M5750">
        <f>YEAR(Table1[[#This Row],[order_date]])</f>
        <v>2024</v>
      </c>
      <c r="N5750">
        <f>MONTH(Table1[[#This Row],[order_date]])</f>
        <v>12</v>
      </c>
      <c r="O5750" s="3">
        <f>Table1[[#This Row],[sales]]-Table1[[#This Row],[profit]]</f>
        <v>3200.57</v>
      </c>
      <c r="P5750" s="3">
        <f>Table1[[#This Row],[sales]]*Table1[[#This Row],[quantity]]</f>
        <v>3402.05</v>
      </c>
      <c r="Q5750" s="9">
        <f>Table1[[#This Row],[delivery_date]]-Table1[[#This Row],[order_date]]</f>
        <v>5</v>
      </c>
    </row>
    <row r="5751" spans="1:17" x14ac:dyDescent="0.35">
      <c r="A5751" t="s">
        <v>5782</v>
      </c>
      <c r="B5751" t="s">
        <v>13</v>
      </c>
      <c r="C5751" t="s">
        <v>14</v>
      </c>
      <c r="D5751" s="2">
        <v>2939.48</v>
      </c>
      <c r="E5751">
        <v>0.08</v>
      </c>
      <c r="F5751">
        <v>8</v>
      </c>
      <c r="G5751" s="1">
        <v>45572</v>
      </c>
      <c r="H5751" s="1">
        <v>45578</v>
      </c>
      <c r="I5751" t="s">
        <v>31</v>
      </c>
      <c r="J5751" t="s">
        <v>22</v>
      </c>
      <c r="K5751" s="2">
        <v>605.02</v>
      </c>
      <c r="L5751" t="s">
        <v>17</v>
      </c>
      <c r="M5751">
        <f>YEAR(Table1[[#This Row],[order_date]])</f>
        <v>2024</v>
      </c>
      <c r="N5751">
        <f>MONTH(Table1[[#This Row],[order_date]])</f>
        <v>10</v>
      </c>
      <c r="O5751" s="3">
        <f>Table1[[#This Row],[sales]]-Table1[[#This Row],[profit]]</f>
        <v>2334.46</v>
      </c>
      <c r="P5751" s="3">
        <f>Table1[[#This Row],[sales]]*Table1[[#This Row],[quantity]]</f>
        <v>23515.84</v>
      </c>
      <c r="Q5751" s="9">
        <f>Table1[[#This Row],[delivery_date]]-Table1[[#This Row],[order_date]]</f>
        <v>6</v>
      </c>
    </row>
    <row r="5752" spans="1:17" x14ac:dyDescent="0.35">
      <c r="A5752" t="s">
        <v>5783</v>
      </c>
      <c r="B5752" t="s">
        <v>41</v>
      </c>
      <c r="C5752" t="s">
        <v>36</v>
      </c>
      <c r="D5752" s="2">
        <v>4321.87</v>
      </c>
      <c r="E5752">
        <v>0.28000000000000003</v>
      </c>
      <c r="F5752">
        <v>2</v>
      </c>
      <c r="G5752" s="1">
        <v>45638</v>
      </c>
      <c r="H5752" s="1">
        <v>45641</v>
      </c>
      <c r="I5752" t="s">
        <v>15</v>
      </c>
      <c r="J5752" t="s">
        <v>27</v>
      </c>
      <c r="K5752" s="2">
        <v>515.66</v>
      </c>
      <c r="L5752" t="s">
        <v>34</v>
      </c>
      <c r="M5752">
        <f>YEAR(Table1[[#This Row],[order_date]])</f>
        <v>2024</v>
      </c>
      <c r="N5752">
        <f>MONTH(Table1[[#This Row],[order_date]])</f>
        <v>12</v>
      </c>
      <c r="O5752" s="3">
        <f>Table1[[#This Row],[sales]]-Table1[[#This Row],[profit]]</f>
        <v>3806.21</v>
      </c>
      <c r="P5752" s="3">
        <f>Table1[[#This Row],[sales]]*Table1[[#This Row],[quantity]]</f>
        <v>8643.74</v>
      </c>
      <c r="Q5752" s="9">
        <f>Table1[[#This Row],[delivery_date]]-Table1[[#This Row],[order_date]]</f>
        <v>3</v>
      </c>
    </row>
    <row r="5753" spans="1:17" x14ac:dyDescent="0.35">
      <c r="A5753" t="s">
        <v>5784</v>
      </c>
      <c r="B5753" t="s">
        <v>19</v>
      </c>
      <c r="C5753" t="s">
        <v>20</v>
      </c>
      <c r="D5753" s="2">
        <v>599.30999999999995</v>
      </c>
      <c r="E5753">
        <v>0.26</v>
      </c>
      <c r="F5753">
        <v>2</v>
      </c>
      <c r="G5753" s="1">
        <v>45367</v>
      </c>
      <c r="H5753" s="1">
        <v>45369</v>
      </c>
      <c r="I5753" t="s">
        <v>31</v>
      </c>
      <c r="J5753" t="s">
        <v>16</v>
      </c>
      <c r="K5753" s="2">
        <v>134.91</v>
      </c>
      <c r="L5753" t="s">
        <v>28</v>
      </c>
      <c r="M5753">
        <f>YEAR(Table1[[#This Row],[order_date]])</f>
        <v>2024</v>
      </c>
      <c r="N5753">
        <f>MONTH(Table1[[#This Row],[order_date]])</f>
        <v>3</v>
      </c>
      <c r="O5753" s="3">
        <f>Table1[[#This Row],[sales]]-Table1[[#This Row],[profit]]</f>
        <v>464.4</v>
      </c>
      <c r="P5753" s="3">
        <f>Table1[[#This Row],[sales]]*Table1[[#This Row],[quantity]]</f>
        <v>1198.6199999999999</v>
      </c>
      <c r="Q5753" s="9">
        <f>Table1[[#This Row],[delivery_date]]-Table1[[#This Row],[order_date]]</f>
        <v>2</v>
      </c>
    </row>
    <row r="5754" spans="1:17" x14ac:dyDescent="0.35">
      <c r="A5754" t="s">
        <v>5785</v>
      </c>
      <c r="B5754" t="s">
        <v>13</v>
      </c>
      <c r="C5754" t="s">
        <v>36</v>
      </c>
      <c r="D5754" s="2">
        <v>1575.01</v>
      </c>
      <c r="E5754">
        <v>0.4</v>
      </c>
      <c r="F5754">
        <v>1</v>
      </c>
      <c r="G5754" s="1">
        <v>45014</v>
      </c>
      <c r="H5754" s="1">
        <v>45019</v>
      </c>
      <c r="I5754" t="s">
        <v>21</v>
      </c>
      <c r="J5754" t="s">
        <v>16</v>
      </c>
      <c r="K5754" s="2">
        <v>434.2</v>
      </c>
      <c r="L5754" t="s">
        <v>34</v>
      </c>
      <c r="M5754">
        <f>YEAR(Table1[[#This Row],[order_date]])</f>
        <v>2023</v>
      </c>
      <c r="N5754">
        <f>MONTH(Table1[[#This Row],[order_date]])</f>
        <v>3</v>
      </c>
      <c r="O5754" s="3">
        <f>Table1[[#This Row],[sales]]-Table1[[#This Row],[profit]]</f>
        <v>1140.81</v>
      </c>
      <c r="P5754" s="3">
        <f>Table1[[#This Row],[sales]]*Table1[[#This Row],[quantity]]</f>
        <v>1575.01</v>
      </c>
      <c r="Q5754" s="9">
        <f>Table1[[#This Row],[delivery_date]]-Table1[[#This Row],[order_date]]</f>
        <v>5</v>
      </c>
    </row>
    <row r="5755" spans="1:17" x14ac:dyDescent="0.35">
      <c r="A5755" t="s">
        <v>5786</v>
      </c>
      <c r="B5755" t="s">
        <v>41</v>
      </c>
      <c r="C5755" t="s">
        <v>20</v>
      </c>
      <c r="D5755" s="2">
        <v>2526.14</v>
      </c>
      <c r="E5755">
        <v>0.32</v>
      </c>
      <c r="F5755">
        <v>9</v>
      </c>
      <c r="G5755" s="1">
        <v>45498</v>
      </c>
      <c r="H5755" s="1">
        <v>45504</v>
      </c>
      <c r="I5755" t="s">
        <v>31</v>
      </c>
      <c r="J5755" t="s">
        <v>22</v>
      </c>
      <c r="K5755" s="2">
        <v>179.13</v>
      </c>
      <c r="L5755" t="s">
        <v>28</v>
      </c>
      <c r="M5755">
        <f>YEAR(Table1[[#This Row],[order_date]])</f>
        <v>2024</v>
      </c>
      <c r="N5755">
        <f>MONTH(Table1[[#This Row],[order_date]])</f>
        <v>7</v>
      </c>
      <c r="O5755" s="3">
        <f>Table1[[#This Row],[sales]]-Table1[[#This Row],[profit]]</f>
        <v>2347.0099999999998</v>
      </c>
      <c r="P5755" s="3">
        <f>Table1[[#This Row],[sales]]*Table1[[#This Row],[quantity]]</f>
        <v>22735.26</v>
      </c>
      <c r="Q5755" s="9">
        <f>Table1[[#This Row],[delivery_date]]-Table1[[#This Row],[order_date]]</f>
        <v>6</v>
      </c>
    </row>
    <row r="5756" spans="1:17" x14ac:dyDescent="0.35">
      <c r="A5756" t="s">
        <v>5787</v>
      </c>
      <c r="B5756" t="s">
        <v>19</v>
      </c>
      <c r="C5756" t="s">
        <v>33</v>
      </c>
      <c r="D5756" s="2">
        <v>4797.16</v>
      </c>
      <c r="E5756">
        <v>0.36</v>
      </c>
      <c r="F5756">
        <v>8</v>
      </c>
      <c r="G5756" s="1">
        <v>45329</v>
      </c>
      <c r="H5756" s="1">
        <v>45331</v>
      </c>
      <c r="I5756" t="s">
        <v>21</v>
      </c>
      <c r="J5756" t="s">
        <v>16</v>
      </c>
      <c r="K5756" s="2">
        <v>532.80999999999995</v>
      </c>
      <c r="L5756" t="s">
        <v>34</v>
      </c>
      <c r="M5756">
        <f>YEAR(Table1[[#This Row],[order_date]])</f>
        <v>2024</v>
      </c>
      <c r="N5756">
        <f>MONTH(Table1[[#This Row],[order_date]])</f>
        <v>2</v>
      </c>
      <c r="O5756" s="3">
        <f>Table1[[#This Row],[sales]]-Table1[[#This Row],[profit]]</f>
        <v>4264.3500000000004</v>
      </c>
      <c r="P5756" s="3">
        <f>Table1[[#This Row],[sales]]*Table1[[#This Row],[quantity]]</f>
        <v>38377.279999999999</v>
      </c>
      <c r="Q5756" s="9">
        <f>Table1[[#This Row],[delivery_date]]-Table1[[#This Row],[order_date]]</f>
        <v>2</v>
      </c>
    </row>
    <row r="5757" spans="1:17" x14ac:dyDescent="0.35">
      <c r="A5757" t="s">
        <v>5788</v>
      </c>
      <c r="B5757" t="s">
        <v>25</v>
      </c>
      <c r="C5757" t="s">
        <v>36</v>
      </c>
      <c r="D5757" s="2">
        <v>452.62</v>
      </c>
      <c r="E5757">
        <v>0.05</v>
      </c>
      <c r="F5757">
        <v>9</v>
      </c>
      <c r="G5757" s="1">
        <v>45051</v>
      </c>
      <c r="H5757" s="1">
        <v>45053</v>
      </c>
      <c r="I5757" t="s">
        <v>21</v>
      </c>
      <c r="J5757" t="s">
        <v>27</v>
      </c>
      <c r="K5757" s="2">
        <v>66.89</v>
      </c>
      <c r="L5757" t="s">
        <v>23</v>
      </c>
      <c r="M5757">
        <f>YEAR(Table1[[#This Row],[order_date]])</f>
        <v>2023</v>
      </c>
      <c r="N5757">
        <f>MONTH(Table1[[#This Row],[order_date]])</f>
        <v>5</v>
      </c>
      <c r="O5757" s="3">
        <f>Table1[[#This Row],[sales]]-Table1[[#This Row],[profit]]</f>
        <v>385.73</v>
      </c>
      <c r="P5757" s="3">
        <f>Table1[[#This Row],[sales]]*Table1[[#This Row],[quantity]]</f>
        <v>4073.58</v>
      </c>
      <c r="Q5757" s="9">
        <f>Table1[[#This Row],[delivery_date]]-Table1[[#This Row],[order_date]]</f>
        <v>2</v>
      </c>
    </row>
    <row r="5758" spans="1:17" x14ac:dyDescent="0.35">
      <c r="A5758" t="s">
        <v>5789</v>
      </c>
      <c r="B5758" t="s">
        <v>25</v>
      </c>
      <c r="C5758" t="s">
        <v>20</v>
      </c>
      <c r="D5758" s="2">
        <v>1751.68</v>
      </c>
      <c r="E5758">
        <v>0.01</v>
      </c>
      <c r="F5758">
        <v>8</v>
      </c>
      <c r="G5758" s="1">
        <v>45106</v>
      </c>
      <c r="H5758" s="1">
        <v>45113</v>
      </c>
      <c r="I5758" t="s">
        <v>21</v>
      </c>
      <c r="J5758" t="s">
        <v>27</v>
      </c>
      <c r="K5758" s="2">
        <v>507.95</v>
      </c>
      <c r="L5758" t="s">
        <v>48</v>
      </c>
      <c r="M5758">
        <f>YEAR(Table1[[#This Row],[order_date]])</f>
        <v>2023</v>
      </c>
      <c r="N5758">
        <f>MONTH(Table1[[#This Row],[order_date]])</f>
        <v>6</v>
      </c>
      <c r="O5758" s="3">
        <f>Table1[[#This Row],[sales]]-Table1[[#This Row],[profit]]</f>
        <v>1243.73</v>
      </c>
      <c r="P5758" s="3">
        <f>Table1[[#This Row],[sales]]*Table1[[#This Row],[quantity]]</f>
        <v>14013.44</v>
      </c>
      <c r="Q5758" s="9">
        <f>Table1[[#This Row],[delivery_date]]-Table1[[#This Row],[order_date]]</f>
        <v>7</v>
      </c>
    </row>
    <row r="5759" spans="1:17" x14ac:dyDescent="0.35">
      <c r="A5759" t="s">
        <v>5790</v>
      </c>
      <c r="B5759" t="s">
        <v>19</v>
      </c>
      <c r="C5759" t="s">
        <v>26</v>
      </c>
      <c r="D5759" s="2">
        <v>4636.8599999999997</v>
      </c>
      <c r="E5759">
        <v>0.48</v>
      </c>
      <c r="F5759">
        <v>4</v>
      </c>
      <c r="G5759" s="1">
        <v>45273</v>
      </c>
      <c r="H5759" s="1">
        <v>45280</v>
      </c>
      <c r="I5759" t="s">
        <v>15</v>
      </c>
      <c r="J5759" t="s">
        <v>27</v>
      </c>
      <c r="K5759" s="2">
        <v>701.96</v>
      </c>
      <c r="L5759" t="s">
        <v>23</v>
      </c>
      <c r="M5759">
        <f>YEAR(Table1[[#This Row],[order_date]])</f>
        <v>2023</v>
      </c>
      <c r="N5759">
        <f>MONTH(Table1[[#This Row],[order_date]])</f>
        <v>12</v>
      </c>
      <c r="O5759" s="3">
        <f>Table1[[#This Row],[sales]]-Table1[[#This Row],[profit]]</f>
        <v>3934.8999999999996</v>
      </c>
      <c r="P5759" s="3">
        <f>Table1[[#This Row],[sales]]*Table1[[#This Row],[quantity]]</f>
        <v>18547.439999999999</v>
      </c>
      <c r="Q5759" s="9">
        <f>Table1[[#This Row],[delivery_date]]-Table1[[#This Row],[order_date]]</f>
        <v>7</v>
      </c>
    </row>
    <row r="5760" spans="1:17" x14ac:dyDescent="0.35">
      <c r="A5760" t="s">
        <v>5791</v>
      </c>
      <c r="B5760" t="s">
        <v>25</v>
      </c>
      <c r="C5760" t="s">
        <v>14</v>
      </c>
      <c r="D5760" s="2">
        <v>4499.9399999999996</v>
      </c>
      <c r="E5760">
        <v>0.21</v>
      </c>
      <c r="F5760">
        <v>9</v>
      </c>
      <c r="G5760" s="1">
        <v>45394</v>
      </c>
      <c r="H5760" s="1">
        <v>45399</v>
      </c>
      <c r="I5760" t="s">
        <v>21</v>
      </c>
      <c r="J5760" t="s">
        <v>27</v>
      </c>
      <c r="K5760" s="2">
        <v>352.44</v>
      </c>
      <c r="L5760" t="s">
        <v>48</v>
      </c>
      <c r="M5760">
        <f>YEAR(Table1[[#This Row],[order_date]])</f>
        <v>2024</v>
      </c>
      <c r="N5760">
        <f>MONTH(Table1[[#This Row],[order_date]])</f>
        <v>4</v>
      </c>
      <c r="O5760" s="3">
        <f>Table1[[#This Row],[sales]]-Table1[[#This Row],[profit]]</f>
        <v>4147.5</v>
      </c>
      <c r="P5760" s="3">
        <f>Table1[[#This Row],[sales]]*Table1[[#This Row],[quantity]]</f>
        <v>40499.46</v>
      </c>
      <c r="Q5760" s="9">
        <f>Table1[[#This Row],[delivery_date]]-Table1[[#This Row],[order_date]]</f>
        <v>5</v>
      </c>
    </row>
    <row r="5761" spans="1:17" x14ac:dyDescent="0.35">
      <c r="A5761" t="s">
        <v>5792</v>
      </c>
      <c r="B5761" t="s">
        <v>19</v>
      </c>
      <c r="C5761" t="s">
        <v>20</v>
      </c>
      <c r="D5761" s="2">
        <v>4339.7</v>
      </c>
      <c r="E5761">
        <v>0.2</v>
      </c>
      <c r="F5761">
        <v>8</v>
      </c>
      <c r="G5761" s="1">
        <v>45604</v>
      </c>
      <c r="H5761" s="1">
        <v>45607</v>
      </c>
      <c r="I5761" t="s">
        <v>15</v>
      </c>
      <c r="J5761" t="s">
        <v>27</v>
      </c>
      <c r="K5761" s="2">
        <v>539.9</v>
      </c>
      <c r="L5761" t="s">
        <v>39</v>
      </c>
      <c r="M5761">
        <f>YEAR(Table1[[#This Row],[order_date]])</f>
        <v>2024</v>
      </c>
      <c r="N5761">
        <f>MONTH(Table1[[#This Row],[order_date]])</f>
        <v>11</v>
      </c>
      <c r="O5761" s="3">
        <f>Table1[[#This Row],[sales]]-Table1[[#This Row],[profit]]</f>
        <v>3799.7999999999997</v>
      </c>
      <c r="P5761" s="3">
        <f>Table1[[#This Row],[sales]]*Table1[[#This Row],[quantity]]</f>
        <v>34717.599999999999</v>
      </c>
      <c r="Q5761" s="9">
        <f>Table1[[#This Row],[delivery_date]]-Table1[[#This Row],[order_date]]</f>
        <v>3</v>
      </c>
    </row>
    <row r="5762" spans="1:17" x14ac:dyDescent="0.35">
      <c r="A5762" t="s">
        <v>5793</v>
      </c>
      <c r="B5762" t="s">
        <v>13</v>
      </c>
      <c r="C5762" t="s">
        <v>36</v>
      </c>
      <c r="D5762" s="2">
        <v>1611.11</v>
      </c>
      <c r="E5762">
        <v>0.02</v>
      </c>
      <c r="F5762">
        <v>1</v>
      </c>
      <c r="G5762" s="1">
        <v>45309</v>
      </c>
      <c r="H5762" s="1">
        <v>45312</v>
      </c>
      <c r="I5762" t="s">
        <v>21</v>
      </c>
      <c r="J5762" t="s">
        <v>16</v>
      </c>
      <c r="K5762" s="2">
        <v>88.34</v>
      </c>
      <c r="L5762" t="s">
        <v>39</v>
      </c>
      <c r="M5762">
        <f>YEAR(Table1[[#This Row],[order_date]])</f>
        <v>2024</v>
      </c>
      <c r="N5762">
        <f>MONTH(Table1[[#This Row],[order_date]])</f>
        <v>1</v>
      </c>
      <c r="O5762" s="3">
        <f>Table1[[#This Row],[sales]]-Table1[[#This Row],[profit]]</f>
        <v>1522.77</v>
      </c>
      <c r="P5762" s="3">
        <f>Table1[[#This Row],[sales]]*Table1[[#This Row],[quantity]]</f>
        <v>1611.11</v>
      </c>
      <c r="Q5762" s="9">
        <f>Table1[[#This Row],[delivery_date]]-Table1[[#This Row],[order_date]]</f>
        <v>3</v>
      </c>
    </row>
    <row r="5763" spans="1:17" x14ac:dyDescent="0.35">
      <c r="A5763" t="s">
        <v>5794</v>
      </c>
      <c r="B5763" t="s">
        <v>19</v>
      </c>
      <c r="C5763" t="s">
        <v>36</v>
      </c>
      <c r="D5763" s="2">
        <v>4249.5</v>
      </c>
      <c r="E5763">
        <v>0.06</v>
      </c>
      <c r="F5763">
        <v>5</v>
      </c>
      <c r="G5763" s="1">
        <v>45251</v>
      </c>
      <c r="H5763" s="1">
        <v>45256</v>
      </c>
      <c r="I5763" t="s">
        <v>31</v>
      </c>
      <c r="J5763" t="s">
        <v>27</v>
      </c>
      <c r="K5763" s="2">
        <v>415.59</v>
      </c>
      <c r="L5763" t="s">
        <v>17</v>
      </c>
      <c r="M5763">
        <f>YEAR(Table1[[#This Row],[order_date]])</f>
        <v>2023</v>
      </c>
      <c r="N5763">
        <f>MONTH(Table1[[#This Row],[order_date]])</f>
        <v>11</v>
      </c>
      <c r="O5763" s="3">
        <f>Table1[[#This Row],[sales]]-Table1[[#This Row],[profit]]</f>
        <v>3833.91</v>
      </c>
      <c r="P5763" s="3">
        <f>Table1[[#This Row],[sales]]*Table1[[#This Row],[quantity]]</f>
        <v>21247.5</v>
      </c>
      <c r="Q5763" s="9">
        <f>Table1[[#This Row],[delivery_date]]-Table1[[#This Row],[order_date]]</f>
        <v>5</v>
      </c>
    </row>
    <row r="5764" spans="1:17" x14ac:dyDescent="0.35">
      <c r="A5764" t="s">
        <v>5795</v>
      </c>
      <c r="B5764" t="s">
        <v>13</v>
      </c>
      <c r="C5764" t="s">
        <v>33</v>
      </c>
      <c r="D5764" s="2">
        <v>2576.16</v>
      </c>
      <c r="E5764">
        <v>0.47</v>
      </c>
      <c r="F5764">
        <v>9</v>
      </c>
      <c r="G5764" s="1">
        <v>45582</v>
      </c>
      <c r="H5764" s="1">
        <v>45585</v>
      </c>
      <c r="I5764" t="s">
        <v>31</v>
      </c>
      <c r="J5764" t="s">
        <v>27</v>
      </c>
      <c r="K5764" s="2">
        <v>521.49</v>
      </c>
      <c r="L5764" t="s">
        <v>28</v>
      </c>
      <c r="M5764">
        <f>YEAR(Table1[[#This Row],[order_date]])</f>
        <v>2024</v>
      </c>
      <c r="N5764">
        <f>MONTH(Table1[[#This Row],[order_date]])</f>
        <v>10</v>
      </c>
      <c r="O5764" s="3">
        <f>Table1[[#This Row],[sales]]-Table1[[#This Row],[profit]]</f>
        <v>2054.67</v>
      </c>
      <c r="P5764" s="3">
        <f>Table1[[#This Row],[sales]]*Table1[[#This Row],[quantity]]</f>
        <v>23185.439999999999</v>
      </c>
      <c r="Q5764" s="9">
        <f>Table1[[#This Row],[delivery_date]]-Table1[[#This Row],[order_date]]</f>
        <v>3</v>
      </c>
    </row>
    <row r="5765" spans="1:17" x14ac:dyDescent="0.35">
      <c r="A5765" t="s">
        <v>5796</v>
      </c>
      <c r="B5765" t="s">
        <v>41</v>
      </c>
      <c r="C5765" t="s">
        <v>26</v>
      </c>
      <c r="D5765" s="2">
        <v>3136.92</v>
      </c>
      <c r="E5765">
        <v>0.35</v>
      </c>
      <c r="F5765">
        <v>8</v>
      </c>
      <c r="G5765" s="1">
        <v>45477</v>
      </c>
      <c r="H5765" s="1">
        <v>45481</v>
      </c>
      <c r="I5765" t="s">
        <v>21</v>
      </c>
      <c r="J5765" t="s">
        <v>27</v>
      </c>
      <c r="K5765" s="2">
        <v>289.20999999999998</v>
      </c>
      <c r="L5765" t="s">
        <v>28</v>
      </c>
      <c r="M5765">
        <f>YEAR(Table1[[#This Row],[order_date]])</f>
        <v>2024</v>
      </c>
      <c r="N5765">
        <f>MONTH(Table1[[#This Row],[order_date]])</f>
        <v>7</v>
      </c>
      <c r="O5765" s="3">
        <f>Table1[[#This Row],[sales]]-Table1[[#This Row],[profit]]</f>
        <v>2847.71</v>
      </c>
      <c r="P5765" s="3">
        <f>Table1[[#This Row],[sales]]*Table1[[#This Row],[quantity]]</f>
        <v>25095.360000000001</v>
      </c>
      <c r="Q5765" s="9">
        <f>Table1[[#This Row],[delivery_date]]-Table1[[#This Row],[order_date]]</f>
        <v>4</v>
      </c>
    </row>
    <row r="5766" spans="1:17" x14ac:dyDescent="0.35">
      <c r="A5766" t="s">
        <v>5797</v>
      </c>
      <c r="B5766" t="s">
        <v>19</v>
      </c>
      <c r="C5766" t="s">
        <v>20</v>
      </c>
      <c r="D5766" s="2">
        <v>1270.24</v>
      </c>
      <c r="E5766">
        <v>0.2</v>
      </c>
      <c r="F5766">
        <v>1</v>
      </c>
      <c r="G5766" s="1">
        <v>45128</v>
      </c>
      <c r="H5766" s="1">
        <v>45132</v>
      </c>
      <c r="I5766" t="s">
        <v>31</v>
      </c>
      <c r="J5766" t="s">
        <v>27</v>
      </c>
      <c r="K5766" s="2">
        <v>354.77</v>
      </c>
      <c r="L5766" t="s">
        <v>17</v>
      </c>
      <c r="M5766">
        <f>YEAR(Table1[[#This Row],[order_date]])</f>
        <v>2023</v>
      </c>
      <c r="N5766">
        <f>MONTH(Table1[[#This Row],[order_date]])</f>
        <v>7</v>
      </c>
      <c r="O5766" s="3">
        <f>Table1[[#This Row],[sales]]-Table1[[#This Row],[profit]]</f>
        <v>915.47</v>
      </c>
      <c r="P5766" s="3">
        <f>Table1[[#This Row],[sales]]*Table1[[#This Row],[quantity]]</f>
        <v>1270.24</v>
      </c>
      <c r="Q5766" s="9">
        <f>Table1[[#This Row],[delivery_date]]-Table1[[#This Row],[order_date]]</f>
        <v>4</v>
      </c>
    </row>
    <row r="5767" spans="1:17" x14ac:dyDescent="0.35">
      <c r="A5767" t="s">
        <v>5798</v>
      </c>
      <c r="B5767" t="s">
        <v>41</v>
      </c>
      <c r="C5767" t="s">
        <v>26</v>
      </c>
      <c r="D5767" s="2">
        <v>3562.7</v>
      </c>
      <c r="E5767">
        <v>0.45</v>
      </c>
      <c r="F5767">
        <v>6</v>
      </c>
      <c r="G5767" s="1">
        <v>45489</v>
      </c>
      <c r="H5767" s="1">
        <v>45490</v>
      </c>
      <c r="I5767" t="s">
        <v>31</v>
      </c>
      <c r="J5767" t="s">
        <v>22</v>
      </c>
      <c r="K5767" s="2">
        <v>813.44</v>
      </c>
      <c r="L5767" t="s">
        <v>48</v>
      </c>
      <c r="M5767">
        <f>YEAR(Table1[[#This Row],[order_date]])</f>
        <v>2024</v>
      </c>
      <c r="N5767">
        <f>MONTH(Table1[[#This Row],[order_date]])</f>
        <v>7</v>
      </c>
      <c r="O5767" s="3">
        <f>Table1[[#This Row],[sales]]-Table1[[#This Row],[profit]]</f>
        <v>2749.2599999999998</v>
      </c>
      <c r="P5767" s="3">
        <f>Table1[[#This Row],[sales]]*Table1[[#This Row],[quantity]]</f>
        <v>21376.199999999997</v>
      </c>
      <c r="Q5767" s="9">
        <f>Table1[[#This Row],[delivery_date]]-Table1[[#This Row],[order_date]]</f>
        <v>1</v>
      </c>
    </row>
    <row r="5768" spans="1:17" x14ac:dyDescent="0.35">
      <c r="A5768" t="s">
        <v>5799</v>
      </c>
      <c r="B5768" t="s">
        <v>25</v>
      </c>
      <c r="C5768" t="s">
        <v>33</v>
      </c>
      <c r="D5768" s="2">
        <v>1705.72</v>
      </c>
      <c r="E5768">
        <v>0.28999999999999998</v>
      </c>
      <c r="F5768">
        <v>6</v>
      </c>
      <c r="G5768" s="1">
        <v>45042</v>
      </c>
      <c r="H5768" s="1">
        <v>45047</v>
      </c>
      <c r="I5768" t="s">
        <v>15</v>
      </c>
      <c r="J5768" t="s">
        <v>16</v>
      </c>
      <c r="K5768" s="2">
        <v>378.77</v>
      </c>
      <c r="L5768" t="s">
        <v>39</v>
      </c>
      <c r="M5768">
        <f>YEAR(Table1[[#This Row],[order_date]])</f>
        <v>2023</v>
      </c>
      <c r="N5768">
        <f>MONTH(Table1[[#This Row],[order_date]])</f>
        <v>4</v>
      </c>
      <c r="O5768" s="3">
        <f>Table1[[#This Row],[sales]]-Table1[[#This Row],[profit]]</f>
        <v>1326.95</v>
      </c>
      <c r="P5768" s="3">
        <f>Table1[[#This Row],[sales]]*Table1[[#This Row],[quantity]]</f>
        <v>10234.32</v>
      </c>
      <c r="Q5768" s="9">
        <f>Table1[[#This Row],[delivery_date]]-Table1[[#This Row],[order_date]]</f>
        <v>5</v>
      </c>
    </row>
    <row r="5769" spans="1:17" x14ac:dyDescent="0.35">
      <c r="A5769" t="s">
        <v>5800</v>
      </c>
      <c r="B5769" t="s">
        <v>13</v>
      </c>
      <c r="C5769" t="s">
        <v>14</v>
      </c>
      <c r="D5769" s="2">
        <v>1785.01</v>
      </c>
      <c r="E5769">
        <v>0.37</v>
      </c>
      <c r="F5769">
        <v>2</v>
      </c>
      <c r="G5769" s="1">
        <v>45009</v>
      </c>
      <c r="H5769" s="1">
        <v>45016</v>
      </c>
      <c r="I5769" t="s">
        <v>15</v>
      </c>
      <c r="J5769" t="s">
        <v>16</v>
      </c>
      <c r="K5769" s="2">
        <v>288.83</v>
      </c>
      <c r="L5769" t="s">
        <v>17</v>
      </c>
      <c r="M5769">
        <f>YEAR(Table1[[#This Row],[order_date]])</f>
        <v>2023</v>
      </c>
      <c r="N5769">
        <f>MONTH(Table1[[#This Row],[order_date]])</f>
        <v>3</v>
      </c>
      <c r="O5769" s="3">
        <f>Table1[[#This Row],[sales]]-Table1[[#This Row],[profit]]</f>
        <v>1496.18</v>
      </c>
      <c r="P5769" s="3">
        <f>Table1[[#This Row],[sales]]*Table1[[#This Row],[quantity]]</f>
        <v>3570.02</v>
      </c>
      <c r="Q5769" s="9">
        <f>Table1[[#This Row],[delivery_date]]-Table1[[#This Row],[order_date]]</f>
        <v>7</v>
      </c>
    </row>
    <row r="5770" spans="1:17" x14ac:dyDescent="0.35">
      <c r="A5770" t="s">
        <v>5801</v>
      </c>
      <c r="B5770" t="s">
        <v>19</v>
      </c>
      <c r="C5770" t="s">
        <v>26</v>
      </c>
      <c r="D5770" s="2">
        <v>3220.4</v>
      </c>
      <c r="E5770">
        <v>0.22</v>
      </c>
      <c r="F5770">
        <v>2</v>
      </c>
      <c r="G5770" s="1">
        <v>45372</v>
      </c>
      <c r="H5770" s="1">
        <v>45376</v>
      </c>
      <c r="I5770" t="s">
        <v>31</v>
      </c>
      <c r="J5770" t="s">
        <v>27</v>
      </c>
      <c r="K5770" s="2">
        <v>789.27</v>
      </c>
      <c r="L5770" t="s">
        <v>48</v>
      </c>
      <c r="M5770">
        <f>YEAR(Table1[[#This Row],[order_date]])</f>
        <v>2024</v>
      </c>
      <c r="N5770">
        <f>MONTH(Table1[[#This Row],[order_date]])</f>
        <v>3</v>
      </c>
      <c r="O5770" s="3">
        <f>Table1[[#This Row],[sales]]-Table1[[#This Row],[profit]]</f>
        <v>2431.13</v>
      </c>
      <c r="P5770" s="3">
        <f>Table1[[#This Row],[sales]]*Table1[[#This Row],[quantity]]</f>
        <v>6440.8</v>
      </c>
      <c r="Q5770" s="9">
        <f>Table1[[#This Row],[delivery_date]]-Table1[[#This Row],[order_date]]</f>
        <v>4</v>
      </c>
    </row>
    <row r="5771" spans="1:17" x14ac:dyDescent="0.35">
      <c r="A5771" t="s">
        <v>5802</v>
      </c>
      <c r="B5771" t="s">
        <v>41</v>
      </c>
      <c r="C5771" t="s">
        <v>33</v>
      </c>
      <c r="D5771" s="2">
        <v>1275.18</v>
      </c>
      <c r="E5771">
        <v>0.22</v>
      </c>
      <c r="F5771">
        <v>1</v>
      </c>
      <c r="G5771" s="1">
        <v>45041</v>
      </c>
      <c r="H5771" s="1">
        <v>45043</v>
      </c>
      <c r="I5771" t="s">
        <v>21</v>
      </c>
      <c r="J5771" t="s">
        <v>22</v>
      </c>
      <c r="K5771" s="2">
        <v>123.52</v>
      </c>
      <c r="L5771" t="s">
        <v>34</v>
      </c>
      <c r="M5771">
        <f>YEAR(Table1[[#This Row],[order_date]])</f>
        <v>2023</v>
      </c>
      <c r="N5771">
        <f>MONTH(Table1[[#This Row],[order_date]])</f>
        <v>4</v>
      </c>
      <c r="O5771" s="3">
        <f>Table1[[#This Row],[sales]]-Table1[[#This Row],[profit]]</f>
        <v>1151.6600000000001</v>
      </c>
      <c r="P5771" s="3">
        <f>Table1[[#This Row],[sales]]*Table1[[#This Row],[quantity]]</f>
        <v>1275.18</v>
      </c>
      <c r="Q5771" s="9">
        <f>Table1[[#This Row],[delivery_date]]-Table1[[#This Row],[order_date]]</f>
        <v>2</v>
      </c>
    </row>
    <row r="5772" spans="1:17" x14ac:dyDescent="0.35">
      <c r="A5772" t="s">
        <v>5803</v>
      </c>
      <c r="B5772" t="s">
        <v>13</v>
      </c>
      <c r="C5772" t="s">
        <v>20</v>
      </c>
      <c r="D5772" s="2">
        <v>1199.75</v>
      </c>
      <c r="E5772">
        <v>0.03</v>
      </c>
      <c r="F5772">
        <v>6</v>
      </c>
      <c r="G5772" s="1">
        <v>45011</v>
      </c>
      <c r="H5772" s="1">
        <v>45018</v>
      </c>
      <c r="I5772" t="s">
        <v>21</v>
      </c>
      <c r="J5772" t="s">
        <v>22</v>
      </c>
      <c r="K5772" s="2">
        <v>192.98</v>
      </c>
      <c r="L5772" t="s">
        <v>17</v>
      </c>
      <c r="M5772">
        <f>YEAR(Table1[[#This Row],[order_date]])</f>
        <v>2023</v>
      </c>
      <c r="N5772">
        <f>MONTH(Table1[[#This Row],[order_date]])</f>
        <v>3</v>
      </c>
      <c r="O5772" s="3">
        <f>Table1[[#This Row],[sales]]-Table1[[#This Row],[profit]]</f>
        <v>1006.77</v>
      </c>
      <c r="P5772" s="3">
        <f>Table1[[#This Row],[sales]]*Table1[[#This Row],[quantity]]</f>
        <v>7198.5</v>
      </c>
      <c r="Q5772" s="9">
        <f>Table1[[#This Row],[delivery_date]]-Table1[[#This Row],[order_date]]</f>
        <v>7</v>
      </c>
    </row>
    <row r="5773" spans="1:17" x14ac:dyDescent="0.35">
      <c r="A5773" t="s">
        <v>5804</v>
      </c>
      <c r="B5773" t="s">
        <v>13</v>
      </c>
      <c r="C5773" t="s">
        <v>14</v>
      </c>
      <c r="D5773" s="2">
        <v>1908.9</v>
      </c>
      <c r="E5773">
        <v>0.37</v>
      </c>
      <c r="F5773">
        <v>9</v>
      </c>
      <c r="G5773" s="1">
        <v>45121</v>
      </c>
      <c r="H5773" s="1">
        <v>45127</v>
      </c>
      <c r="I5773" t="s">
        <v>15</v>
      </c>
      <c r="J5773" t="s">
        <v>22</v>
      </c>
      <c r="K5773" s="2">
        <v>569.72</v>
      </c>
      <c r="L5773" t="s">
        <v>17</v>
      </c>
      <c r="M5773">
        <f>YEAR(Table1[[#This Row],[order_date]])</f>
        <v>2023</v>
      </c>
      <c r="N5773">
        <f>MONTH(Table1[[#This Row],[order_date]])</f>
        <v>7</v>
      </c>
      <c r="O5773" s="3">
        <f>Table1[[#This Row],[sales]]-Table1[[#This Row],[profit]]</f>
        <v>1339.18</v>
      </c>
      <c r="P5773" s="3">
        <f>Table1[[#This Row],[sales]]*Table1[[#This Row],[quantity]]</f>
        <v>17180.100000000002</v>
      </c>
      <c r="Q5773" s="9">
        <f>Table1[[#This Row],[delivery_date]]-Table1[[#This Row],[order_date]]</f>
        <v>6</v>
      </c>
    </row>
    <row r="5774" spans="1:17" x14ac:dyDescent="0.35">
      <c r="A5774" t="s">
        <v>5805</v>
      </c>
      <c r="B5774" t="s">
        <v>25</v>
      </c>
      <c r="C5774" t="s">
        <v>36</v>
      </c>
      <c r="D5774" s="2">
        <v>3912.51</v>
      </c>
      <c r="E5774">
        <v>0.05</v>
      </c>
      <c r="F5774">
        <v>8</v>
      </c>
      <c r="G5774" s="1">
        <v>44985</v>
      </c>
      <c r="H5774" s="1">
        <v>44988</v>
      </c>
      <c r="I5774" t="s">
        <v>31</v>
      </c>
      <c r="J5774" t="s">
        <v>27</v>
      </c>
      <c r="K5774" s="2">
        <v>476.11</v>
      </c>
      <c r="L5774" t="s">
        <v>48</v>
      </c>
      <c r="M5774">
        <f>YEAR(Table1[[#This Row],[order_date]])</f>
        <v>2023</v>
      </c>
      <c r="N5774">
        <f>MONTH(Table1[[#This Row],[order_date]])</f>
        <v>2</v>
      </c>
      <c r="O5774" s="3">
        <f>Table1[[#This Row],[sales]]-Table1[[#This Row],[profit]]</f>
        <v>3436.4</v>
      </c>
      <c r="P5774" s="3">
        <f>Table1[[#This Row],[sales]]*Table1[[#This Row],[quantity]]</f>
        <v>31300.080000000002</v>
      </c>
      <c r="Q5774" s="9">
        <f>Table1[[#This Row],[delivery_date]]-Table1[[#This Row],[order_date]]</f>
        <v>3</v>
      </c>
    </row>
    <row r="5775" spans="1:17" x14ac:dyDescent="0.35">
      <c r="A5775" t="s">
        <v>5806</v>
      </c>
      <c r="B5775" t="s">
        <v>25</v>
      </c>
      <c r="C5775" t="s">
        <v>33</v>
      </c>
      <c r="D5775" s="2">
        <v>1200.94</v>
      </c>
      <c r="E5775">
        <v>0.38</v>
      </c>
      <c r="F5775">
        <v>5</v>
      </c>
      <c r="G5775" s="1">
        <v>45159</v>
      </c>
      <c r="H5775" s="1">
        <v>45166</v>
      </c>
      <c r="I5775" t="s">
        <v>15</v>
      </c>
      <c r="J5775" t="s">
        <v>22</v>
      </c>
      <c r="K5775" s="2">
        <v>181.68</v>
      </c>
      <c r="L5775" t="s">
        <v>23</v>
      </c>
      <c r="M5775">
        <f>YEAR(Table1[[#This Row],[order_date]])</f>
        <v>2023</v>
      </c>
      <c r="N5775">
        <f>MONTH(Table1[[#This Row],[order_date]])</f>
        <v>8</v>
      </c>
      <c r="O5775" s="3">
        <f>Table1[[#This Row],[sales]]-Table1[[#This Row],[profit]]</f>
        <v>1019.26</v>
      </c>
      <c r="P5775" s="3">
        <f>Table1[[#This Row],[sales]]*Table1[[#This Row],[quantity]]</f>
        <v>6004.7000000000007</v>
      </c>
      <c r="Q5775" s="9">
        <f>Table1[[#This Row],[delivery_date]]-Table1[[#This Row],[order_date]]</f>
        <v>7</v>
      </c>
    </row>
    <row r="5776" spans="1:17" x14ac:dyDescent="0.35">
      <c r="A5776" t="s">
        <v>5807</v>
      </c>
      <c r="B5776" t="s">
        <v>13</v>
      </c>
      <c r="C5776" t="s">
        <v>36</v>
      </c>
      <c r="D5776" s="2">
        <v>3957.86</v>
      </c>
      <c r="E5776">
        <v>0.1</v>
      </c>
      <c r="F5776">
        <v>8</v>
      </c>
      <c r="G5776" s="1">
        <v>45073</v>
      </c>
      <c r="H5776" s="1">
        <v>45080</v>
      </c>
      <c r="I5776" t="s">
        <v>21</v>
      </c>
      <c r="J5776" t="s">
        <v>22</v>
      </c>
      <c r="K5776" s="2">
        <v>415.91</v>
      </c>
      <c r="L5776" t="s">
        <v>34</v>
      </c>
      <c r="M5776">
        <f>YEAR(Table1[[#This Row],[order_date]])</f>
        <v>2023</v>
      </c>
      <c r="N5776">
        <f>MONTH(Table1[[#This Row],[order_date]])</f>
        <v>5</v>
      </c>
      <c r="O5776" s="3">
        <f>Table1[[#This Row],[sales]]-Table1[[#This Row],[profit]]</f>
        <v>3541.9500000000003</v>
      </c>
      <c r="P5776" s="3">
        <f>Table1[[#This Row],[sales]]*Table1[[#This Row],[quantity]]</f>
        <v>31662.880000000001</v>
      </c>
      <c r="Q5776" s="9">
        <f>Table1[[#This Row],[delivery_date]]-Table1[[#This Row],[order_date]]</f>
        <v>7</v>
      </c>
    </row>
    <row r="5777" spans="1:17" x14ac:dyDescent="0.35">
      <c r="A5777" t="s">
        <v>5808</v>
      </c>
      <c r="B5777" t="s">
        <v>13</v>
      </c>
      <c r="C5777" t="s">
        <v>14</v>
      </c>
      <c r="D5777" s="2">
        <v>3508.47</v>
      </c>
      <c r="E5777">
        <v>0.12</v>
      </c>
      <c r="F5777">
        <v>2</v>
      </c>
      <c r="G5777" s="1">
        <v>45500</v>
      </c>
      <c r="H5777" s="1">
        <v>45506</v>
      </c>
      <c r="I5777" t="s">
        <v>15</v>
      </c>
      <c r="J5777" t="s">
        <v>27</v>
      </c>
      <c r="K5777" s="2">
        <v>241.94</v>
      </c>
      <c r="L5777" t="s">
        <v>39</v>
      </c>
      <c r="M5777">
        <f>YEAR(Table1[[#This Row],[order_date]])</f>
        <v>2024</v>
      </c>
      <c r="N5777">
        <f>MONTH(Table1[[#This Row],[order_date]])</f>
        <v>7</v>
      </c>
      <c r="O5777" s="3">
        <f>Table1[[#This Row],[sales]]-Table1[[#This Row],[profit]]</f>
        <v>3266.5299999999997</v>
      </c>
      <c r="P5777" s="3">
        <f>Table1[[#This Row],[sales]]*Table1[[#This Row],[quantity]]</f>
        <v>7016.94</v>
      </c>
      <c r="Q5777" s="9">
        <f>Table1[[#This Row],[delivery_date]]-Table1[[#This Row],[order_date]]</f>
        <v>6</v>
      </c>
    </row>
    <row r="5778" spans="1:17" x14ac:dyDescent="0.35">
      <c r="A5778" t="s">
        <v>5809</v>
      </c>
      <c r="B5778" t="s">
        <v>19</v>
      </c>
      <c r="C5778" t="s">
        <v>33</v>
      </c>
      <c r="D5778" s="2">
        <v>3427.49</v>
      </c>
      <c r="E5778">
        <v>0.46</v>
      </c>
      <c r="F5778">
        <v>6</v>
      </c>
      <c r="G5778" s="1">
        <v>45619</v>
      </c>
      <c r="H5778" s="1">
        <v>45623</v>
      </c>
      <c r="I5778" t="s">
        <v>31</v>
      </c>
      <c r="J5778" t="s">
        <v>27</v>
      </c>
      <c r="K5778" s="2">
        <v>517.13</v>
      </c>
      <c r="L5778" t="s">
        <v>17</v>
      </c>
      <c r="M5778">
        <f>YEAR(Table1[[#This Row],[order_date]])</f>
        <v>2024</v>
      </c>
      <c r="N5778">
        <f>MONTH(Table1[[#This Row],[order_date]])</f>
        <v>11</v>
      </c>
      <c r="O5778" s="3">
        <f>Table1[[#This Row],[sales]]-Table1[[#This Row],[profit]]</f>
        <v>2910.3599999999997</v>
      </c>
      <c r="P5778" s="3">
        <f>Table1[[#This Row],[sales]]*Table1[[#This Row],[quantity]]</f>
        <v>20564.939999999999</v>
      </c>
      <c r="Q5778" s="9">
        <f>Table1[[#This Row],[delivery_date]]-Table1[[#This Row],[order_date]]</f>
        <v>4</v>
      </c>
    </row>
    <row r="5779" spans="1:17" x14ac:dyDescent="0.35">
      <c r="A5779" t="s">
        <v>5810</v>
      </c>
      <c r="B5779" t="s">
        <v>13</v>
      </c>
      <c r="C5779" t="s">
        <v>33</v>
      </c>
      <c r="D5779" s="2">
        <v>2426.3000000000002</v>
      </c>
      <c r="E5779">
        <v>0.24</v>
      </c>
      <c r="F5779">
        <v>2</v>
      </c>
      <c r="G5779" s="1">
        <v>45284</v>
      </c>
      <c r="H5779" s="1">
        <v>45288</v>
      </c>
      <c r="I5779" t="s">
        <v>21</v>
      </c>
      <c r="J5779" t="s">
        <v>22</v>
      </c>
      <c r="K5779" s="2">
        <v>209.43</v>
      </c>
      <c r="L5779" t="s">
        <v>17</v>
      </c>
      <c r="M5779">
        <f>YEAR(Table1[[#This Row],[order_date]])</f>
        <v>2023</v>
      </c>
      <c r="N5779">
        <f>MONTH(Table1[[#This Row],[order_date]])</f>
        <v>12</v>
      </c>
      <c r="O5779" s="3">
        <f>Table1[[#This Row],[sales]]-Table1[[#This Row],[profit]]</f>
        <v>2216.8700000000003</v>
      </c>
      <c r="P5779" s="3">
        <f>Table1[[#This Row],[sales]]*Table1[[#This Row],[quantity]]</f>
        <v>4852.6000000000004</v>
      </c>
      <c r="Q5779" s="9">
        <f>Table1[[#This Row],[delivery_date]]-Table1[[#This Row],[order_date]]</f>
        <v>4</v>
      </c>
    </row>
    <row r="5780" spans="1:17" x14ac:dyDescent="0.35">
      <c r="A5780" t="s">
        <v>5811</v>
      </c>
      <c r="B5780" t="s">
        <v>19</v>
      </c>
      <c r="C5780" t="s">
        <v>14</v>
      </c>
      <c r="D5780" s="2">
        <v>3754.85</v>
      </c>
      <c r="E5780">
        <v>0.06</v>
      </c>
      <c r="F5780">
        <v>8</v>
      </c>
      <c r="G5780" s="1">
        <v>45578</v>
      </c>
      <c r="H5780" s="1">
        <v>45584</v>
      </c>
      <c r="I5780" t="s">
        <v>31</v>
      </c>
      <c r="J5780" t="s">
        <v>16</v>
      </c>
      <c r="K5780" s="2">
        <v>668.03</v>
      </c>
      <c r="L5780" t="s">
        <v>23</v>
      </c>
      <c r="M5780">
        <f>YEAR(Table1[[#This Row],[order_date]])</f>
        <v>2024</v>
      </c>
      <c r="N5780">
        <f>MONTH(Table1[[#This Row],[order_date]])</f>
        <v>10</v>
      </c>
      <c r="O5780" s="3">
        <f>Table1[[#This Row],[sales]]-Table1[[#This Row],[profit]]</f>
        <v>3086.8199999999997</v>
      </c>
      <c r="P5780" s="3">
        <f>Table1[[#This Row],[sales]]*Table1[[#This Row],[quantity]]</f>
        <v>30038.799999999999</v>
      </c>
      <c r="Q5780" s="9">
        <f>Table1[[#This Row],[delivery_date]]-Table1[[#This Row],[order_date]]</f>
        <v>6</v>
      </c>
    </row>
    <row r="5781" spans="1:17" x14ac:dyDescent="0.35">
      <c r="A5781" t="s">
        <v>5812</v>
      </c>
      <c r="B5781" t="s">
        <v>13</v>
      </c>
      <c r="C5781" t="s">
        <v>20</v>
      </c>
      <c r="D5781" s="2">
        <v>166.25</v>
      </c>
      <c r="E5781">
        <v>0.45</v>
      </c>
      <c r="F5781">
        <v>2</v>
      </c>
      <c r="G5781" s="1">
        <v>45014</v>
      </c>
      <c r="H5781" s="1">
        <v>45019</v>
      </c>
      <c r="I5781" t="s">
        <v>21</v>
      </c>
      <c r="J5781" t="s">
        <v>27</v>
      </c>
      <c r="K5781" s="2">
        <v>39.6</v>
      </c>
      <c r="L5781" t="s">
        <v>17</v>
      </c>
      <c r="M5781">
        <f>YEAR(Table1[[#This Row],[order_date]])</f>
        <v>2023</v>
      </c>
      <c r="N5781">
        <f>MONTH(Table1[[#This Row],[order_date]])</f>
        <v>3</v>
      </c>
      <c r="O5781" s="3">
        <f>Table1[[#This Row],[sales]]-Table1[[#This Row],[profit]]</f>
        <v>126.65</v>
      </c>
      <c r="P5781" s="3">
        <f>Table1[[#This Row],[sales]]*Table1[[#This Row],[quantity]]</f>
        <v>332.5</v>
      </c>
      <c r="Q5781" s="9">
        <f>Table1[[#This Row],[delivery_date]]-Table1[[#This Row],[order_date]]</f>
        <v>5</v>
      </c>
    </row>
    <row r="5782" spans="1:17" x14ac:dyDescent="0.35">
      <c r="A5782" t="s">
        <v>5813</v>
      </c>
      <c r="B5782" t="s">
        <v>25</v>
      </c>
      <c r="C5782" t="s">
        <v>33</v>
      </c>
      <c r="D5782" s="2">
        <v>1597.48</v>
      </c>
      <c r="E5782">
        <v>0.23</v>
      </c>
      <c r="F5782">
        <v>5</v>
      </c>
      <c r="G5782" s="1">
        <v>44991</v>
      </c>
      <c r="H5782" s="1">
        <v>44997</v>
      </c>
      <c r="I5782" t="s">
        <v>31</v>
      </c>
      <c r="J5782" t="s">
        <v>16</v>
      </c>
      <c r="K5782" s="2">
        <v>418.59</v>
      </c>
      <c r="L5782" t="s">
        <v>39</v>
      </c>
      <c r="M5782">
        <f>YEAR(Table1[[#This Row],[order_date]])</f>
        <v>2023</v>
      </c>
      <c r="N5782">
        <f>MONTH(Table1[[#This Row],[order_date]])</f>
        <v>3</v>
      </c>
      <c r="O5782" s="3">
        <f>Table1[[#This Row],[sales]]-Table1[[#This Row],[profit]]</f>
        <v>1178.8900000000001</v>
      </c>
      <c r="P5782" s="3">
        <f>Table1[[#This Row],[sales]]*Table1[[#This Row],[quantity]]</f>
        <v>7987.4</v>
      </c>
      <c r="Q5782" s="9">
        <f>Table1[[#This Row],[delivery_date]]-Table1[[#This Row],[order_date]]</f>
        <v>6</v>
      </c>
    </row>
    <row r="5783" spans="1:17" x14ac:dyDescent="0.35">
      <c r="A5783" t="s">
        <v>5814</v>
      </c>
      <c r="B5783" t="s">
        <v>19</v>
      </c>
      <c r="C5783" t="s">
        <v>14</v>
      </c>
      <c r="D5783" s="2">
        <v>3427.77</v>
      </c>
      <c r="E5783">
        <v>7.0000000000000007E-2</v>
      </c>
      <c r="F5783">
        <v>7</v>
      </c>
      <c r="G5783" s="1">
        <v>45461</v>
      </c>
      <c r="H5783" s="1">
        <v>45463</v>
      </c>
      <c r="I5783" t="s">
        <v>31</v>
      </c>
      <c r="J5783" t="s">
        <v>16</v>
      </c>
      <c r="K5783" s="2">
        <v>315.37</v>
      </c>
      <c r="L5783" t="s">
        <v>39</v>
      </c>
      <c r="M5783">
        <f>YEAR(Table1[[#This Row],[order_date]])</f>
        <v>2024</v>
      </c>
      <c r="N5783">
        <f>MONTH(Table1[[#This Row],[order_date]])</f>
        <v>6</v>
      </c>
      <c r="O5783" s="3">
        <f>Table1[[#This Row],[sales]]-Table1[[#This Row],[profit]]</f>
        <v>3112.4</v>
      </c>
      <c r="P5783" s="3">
        <f>Table1[[#This Row],[sales]]*Table1[[#This Row],[quantity]]</f>
        <v>23994.39</v>
      </c>
      <c r="Q5783" s="9">
        <f>Table1[[#This Row],[delivery_date]]-Table1[[#This Row],[order_date]]</f>
        <v>2</v>
      </c>
    </row>
    <row r="5784" spans="1:17" x14ac:dyDescent="0.35">
      <c r="A5784" t="s">
        <v>5815</v>
      </c>
      <c r="B5784" t="s">
        <v>41</v>
      </c>
      <c r="C5784" t="s">
        <v>26</v>
      </c>
      <c r="D5784" s="2">
        <v>4937.75</v>
      </c>
      <c r="E5784">
        <v>0.2</v>
      </c>
      <c r="F5784">
        <v>7</v>
      </c>
      <c r="G5784" s="1">
        <v>45221</v>
      </c>
      <c r="H5784" s="1">
        <v>45227</v>
      </c>
      <c r="I5784" t="s">
        <v>15</v>
      </c>
      <c r="J5784" t="s">
        <v>16</v>
      </c>
      <c r="K5784" s="2">
        <v>1359.9</v>
      </c>
      <c r="L5784" t="s">
        <v>34</v>
      </c>
      <c r="M5784">
        <f>YEAR(Table1[[#This Row],[order_date]])</f>
        <v>2023</v>
      </c>
      <c r="N5784">
        <f>MONTH(Table1[[#This Row],[order_date]])</f>
        <v>10</v>
      </c>
      <c r="O5784" s="3">
        <f>Table1[[#This Row],[sales]]-Table1[[#This Row],[profit]]</f>
        <v>3577.85</v>
      </c>
      <c r="P5784" s="3">
        <f>Table1[[#This Row],[sales]]*Table1[[#This Row],[quantity]]</f>
        <v>34564.25</v>
      </c>
      <c r="Q5784" s="9">
        <f>Table1[[#This Row],[delivery_date]]-Table1[[#This Row],[order_date]]</f>
        <v>6</v>
      </c>
    </row>
    <row r="5785" spans="1:17" x14ac:dyDescent="0.35">
      <c r="A5785" t="s">
        <v>5816</v>
      </c>
      <c r="B5785" t="s">
        <v>25</v>
      </c>
      <c r="C5785" t="s">
        <v>36</v>
      </c>
      <c r="D5785" s="2">
        <v>112.32</v>
      </c>
      <c r="E5785">
        <v>0.28999999999999998</v>
      </c>
      <c r="F5785">
        <v>4</v>
      </c>
      <c r="G5785" s="1">
        <v>44986</v>
      </c>
      <c r="H5785" s="1">
        <v>44993</v>
      </c>
      <c r="I5785" t="s">
        <v>21</v>
      </c>
      <c r="J5785" t="s">
        <v>27</v>
      </c>
      <c r="K5785" s="2">
        <v>15.71</v>
      </c>
      <c r="L5785" t="s">
        <v>34</v>
      </c>
      <c r="M5785">
        <f>YEAR(Table1[[#This Row],[order_date]])</f>
        <v>2023</v>
      </c>
      <c r="N5785">
        <f>MONTH(Table1[[#This Row],[order_date]])</f>
        <v>3</v>
      </c>
      <c r="O5785" s="3">
        <f>Table1[[#This Row],[sales]]-Table1[[#This Row],[profit]]</f>
        <v>96.609999999999985</v>
      </c>
      <c r="P5785" s="3">
        <f>Table1[[#This Row],[sales]]*Table1[[#This Row],[quantity]]</f>
        <v>449.28</v>
      </c>
      <c r="Q5785" s="9">
        <f>Table1[[#This Row],[delivery_date]]-Table1[[#This Row],[order_date]]</f>
        <v>7</v>
      </c>
    </row>
    <row r="5786" spans="1:17" x14ac:dyDescent="0.35">
      <c r="A5786" t="s">
        <v>5817</v>
      </c>
      <c r="B5786" t="s">
        <v>19</v>
      </c>
      <c r="C5786" t="s">
        <v>33</v>
      </c>
      <c r="D5786" s="2">
        <v>2598.86</v>
      </c>
      <c r="E5786">
        <v>0.18</v>
      </c>
      <c r="F5786">
        <v>8</v>
      </c>
      <c r="G5786" s="1">
        <v>45482</v>
      </c>
      <c r="H5786" s="1">
        <v>45486</v>
      </c>
      <c r="I5786" t="s">
        <v>31</v>
      </c>
      <c r="J5786" t="s">
        <v>16</v>
      </c>
      <c r="K5786" s="2">
        <v>420.94</v>
      </c>
      <c r="L5786" t="s">
        <v>28</v>
      </c>
      <c r="M5786">
        <f>YEAR(Table1[[#This Row],[order_date]])</f>
        <v>2024</v>
      </c>
      <c r="N5786">
        <f>MONTH(Table1[[#This Row],[order_date]])</f>
        <v>7</v>
      </c>
      <c r="O5786" s="3">
        <f>Table1[[#This Row],[sales]]-Table1[[#This Row],[profit]]</f>
        <v>2177.92</v>
      </c>
      <c r="P5786" s="3">
        <f>Table1[[#This Row],[sales]]*Table1[[#This Row],[quantity]]</f>
        <v>20790.88</v>
      </c>
      <c r="Q5786" s="9">
        <f>Table1[[#This Row],[delivery_date]]-Table1[[#This Row],[order_date]]</f>
        <v>4</v>
      </c>
    </row>
    <row r="5787" spans="1:17" x14ac:dyDescent="0.35">
      <c r="A5787" t="s">
        <v>5818</v>
      </c>
      <c r="B5787" t="s">
        <v>19</v>
      </c>
      <c r="C5787" t="s">
        <v>26</v>
      </c>
      <c r="D5787" s="2">
        <v>4626.8</v>
      </c>
      <c r="E5787">
        <v>0.46</v>
      </c>
      <c r="F5787">
        <v>7</v>
      </c>
      <c r="G5787" s="1">
        <v>44996</v>
      </c>
      <c r="H5787" s="1">
        <v>44998</v>
      </c>
      <c r="I5787" t="s">
        <v>21</v>
      </c>
      <c r="J5787" t="s">
        <v>27</v>
      </c>
      <c r="K5787" s="2">
        <v>905.1</v>
      </c>
      <c r="L5787" t="s">
        <v>28</v>
      </c>
      <c r="M5787">
        <f>YEAR(Table1[[#This Row],[order_date]])</f>
        <v>2023</v>
      </c>
      <c r="N5787">
        <f>MONTH(Table1[[#This Row],[order_date]])</f>
        <v>3</v>
      </c>
      <c r="O5787" s="3">
        <f>Table1[[#This Row],[sales]]-Table1[[#This Row],[profit]]</f>
        <v>3721.7000000000003</v>
      </c>
      <c r="P5787" s="3">
        <f>Table1[[#This Row],[sales]]*Table1[[#This Row],[quantity]]</f>
        <v>32387.600000000002</v>
      </c>
      <c r="Q5787" s="9">
        <f>Table1[[#This Row],[delivery_date]]-Table1[[#This Row],[order_date]]</f>
        <v>2</v>
      </c>
    </row>
    <row r="5788" spans="1:17" x14ac:dyDescent="0.35">
      <c r="A5788" t="s">
        <v>5819</v>
      </c>
      <c r="B5788" t="s">
        <v>41</v>
      </c>
      <c r="C5788" t="s">
        <v>33</v>
      </c>
      <c r="D5788" s="2">
        <v>4331.34</v>
      </c>
      <c r="E5788">
        <v>0.13</v>
      </c>
      <c r="F5788">
        <v>5</v>
      </c>
      <c r="G5788" s="1">
        <v>45472</v>
      </c>
      <c r="H5788" s="1">
        <v>45475</v>
      </c>
      <c r="I5788" t="s">
        <v>15</v>
      </c>
      <c r="J5788" t="s">
        <v>27</v>
      </c>
      <c r="K5788" s="2">
        <v>377.94</v>
      </c>
      <c r="L5788" t="s">
        <v>39</v>
      </c>
      <c r="M5788">
        <f>YEAR(Table1[[#This Row],[order_date]])</f>
        <v>2024</v>
      </c>
      <c r="N5788">
        <f>MONTH(Table1[[#This Row],[order_date]])</f>
        <v>6</v>
      </c>
      <c r="O5788" s="3">
        <f>Table1[[#This Row],[sales]]-Table1[[#This Row],[profit]]</f>
        <v>3953.4</v>
      </c>
      <c r="P5788" s="3">
        <f>Table1[[#This Row],[sales]]*Table1[[#This Row],[quantity]]</f>
        <v>21656.7</v>
      </c>
      <c r="Q5788" s="9">
        <f>Table1[[#This Row],[delivery_date]]-Table1[[#This Row],[order_date]]</f>
        <v>3</v>
      </c>
    </row>
    <row r="5789" spans="1:17" x14ac:dyDescent="0.35">
      <c r="A5789" t="s">
        <v>5820</v>
      </c>
      <c r="B5789" t="s">
        <v>19</v>
      </c>
      <c r="C5789" t="s">
        <v>20</v>
      </c>
      <c r="D5789" s="2">
        <v>213.37</v>
      </c>
      <c r="E5789">
        <v>0.09</v>
      </c>
      <c r="F5789">
        <v>4</v>
      </c>
      <c r="G5789" s="1">
        <v>45463</v>
      </c>
      <c r="H5789" s="1">
        <v>45470</v>
      </c>
      <c r="I5789" t="s">
        <v>31</v>
      </c>
      <c r="J5789" t="s">
        <v>16</v>
      </c>
      <c r="K5789" s="2">
        <v>55.56</v>
      </c>
      <c r="L5789" t="s">
        <v>23</v>
      </c>
      <c r="M5789">
        <f>YEAR(Table1[[#This Row],[order_date]])</f>
        <v>2024</v>
      </c>
      <c r="N5789">
        <f>MONTH(Table1[[#This Row],[order_date]])</f>
        <v>6</v>
      </c>
      <c r="O5789" s="3">
        <f>Table1[[#This Row],[sales]]-Table1[[#This Row],[profit]]</f>
        <v>157.81</v>
      </c>
      <c r="P5789" s="3">
        <f>Table1[[#This Row],[sales]]*Table1[[#This Row],[quantity]]</f>
        <v>853.48</v>
      </c>
      <c r="Q5789" s="9">
        <f>Table1[[#This Row],[delivery_date]]-Table1[[#This Row],[order_date]]</f>
        <v>7</v>
      </c>
    </row>
    <row r="5790" spans="1:17" x14ac:dyDescent="0.35">
      <c r="A5790" t="s">
        <v>5821</v>
      </c>
      <c r="B5790" t="s">
        <v>13</v>
      </c>
      <c r="C5790" t="s">
        <v>14</v>
      </c>
      <c r="D5790" s="2">
        <v>2694.83</v>
      </c>
      <c r="E5790">
        <v>0.11</v>
      </c>
      <c r="F5790">
        <v>2</v>
      </c>
      <c r="G5790" s="1">
        <v>45486</v>
      </c>
      <c r="H5790" s="1">
        <v>45489</v>
      </c>
      <c r="I5790" t="s">
        <v>21</v>
      </c>
      <c r="J5790" t="s">
        <v>22</v>
      </c>
      <c r="K5790" s="2">
        <v>666.52</v>
      </c>
      <c r="L5790" t="s">
        <v>17</v>
      </c>
      <c r="M5790">
        <f>YEAR(Table1[[#This Row],[order_date]])</f>
        <v>2024</v>
      </c>
      <c r="N5790">
        <f>MONTH(Table1[[#This Row],[order_date]])</f>
        <v>7</v>
      </c>
      <c r="O5790" s="3">
        <f>Table1[[#This Row],[sales]]-Table1[[#This Row],[profit]]</f>
        <v>2028.31</v>
      </c>
      <c r="P5790" s="3">
        <f>Table1[[#This Row],[sales]]*Table1[[#This Row],[quantity]]</f>
        <v>5389.66</v>
      </c>
      <c r="Q5790" s="9">
        <f>Table1[[#This Row],[delivery_date]]-Table1[[#This Row],[order_date]]</f>
        <v>3</v>
      </c>
    </row>
    <row r="5791" spans="1:17" x14ac:dyDescent="0.35">
      <c r="A5791" t="s">
        <v>5822</v>
      </c>
      <c r="B5791" t="s">
        <v>41</v>
      </c>
      <c r="C5791" t="s">
        <v>33</v>
      </c>
      <c r="D5791" s="2">
        <v>121.01</v>
      </c>
      <c r="E5791">
        <v>0.04</v>
      </c>
      <c r="F5791">
        <v>2</v>
      </c>
      <c r="G5791" s="1">
        <v>45064</v>
      </c>
      <c r="H5791" s="1">
        <v>45067</v>
      </c>
      <c r="I5791" t="s">
        <v>15</v>
      </c>
      <c r="J5791" t="s">
        <v>22</v>
      </c>
      <c r="K5791" s="2">
        <v>20.36</v>
      </c>
      <c r="L5791" t="s">
        <v>39</v>
      </c>
      <c r="M5791">
        <f>YEAR(Table1[[#This Row],[order_date]])</f>
        <v>2023</v>
      </c>
      <c r="N5791">
        <f>MONTH(Table1[[#This Row],[order_date]])</f>
        <v>5</v>
      </c>
      <c r="O5791" s="3">
        <f>Table1[[#This Row],[sales]]-Table1[[#This Row],[profit]]</f>
        <v>100.65</v>
      </c>
      <c r="P5791" s="3">
        <f>Table1[[#This Row],[sales]]*Table1[[#This Row],[quantity]]</f>
        <v>242.02</v>
      </c>
      <c r="Q5791" s="9">
        <f>Table1[[#This Row],[delivery_date]]-Table1[[#This Row],[order_date]]</f>
        <v>3</v>
      </c>
    </row>
    <row r="5792" spans="1:17" x14ac:dyDescent="0.35">
      <c r="A5792" t="s">
        <v>5823</v>
      </c>
      <c r="B5792" t="s">
        <v>25</v>
      </c>
      <c r="C5792" t="s">
        <v>14</v>
      </c>
      <c r="D5792" s="2">
        <v>3968.92</v>
      </c>
      <c r="E5792">
        <v>0.23</v>
      </c>
      <c r="F5792">
        <v>4</v>
      </c>
      <c r="G5792" s="1">
        <v>45639</v>
      </c>
      <c r="H5792" s="1">
        <v>45645</v>
      </c>
      <c r="I5792" t="s">
        <v>31</v>
      </c>
      <c r="J5792" t="s">
        <v>27</v>
      </c>
      <c r="K5792" s="2">
        <v>513.57000000000005</v>
      </c>
      <c r="L5792" t="s">
        <v>28</v>
      </c>
      <c r="M5792">
        <f>YEAR(Table1[[#This Row],[order_date]])</f>
        <v>2024</v>
      </c>
      <c r="N5792">
        <f>MONTH(Table1[[#This Row],[order_date]])</f>
        <v>12</v>
      </c>
      <c r="O5792" s="3">
        <f>Table1[[#This Row],[sales]]-Table1[[#This Row],[profit]]</f>
        <v>3455.35</v>
      </c>
      <c r="P5792" s="3">
        <f>Table1[[#This Row],[sales]]*Table1[[#This Row],[quantity]]</f>
        <v>15875.68</v>
      </c>
      <c r="Q5792" s="9">
        <f>Table1[[#This Row],[delivery_date]]-Table1[[#This Row],[order_date]]</f>
        <v>6</v>
      </c>
    </row>
    <row r="5793" spans="1:17" x14ac:dyDescent="0.35">
      <c r="A5793" t="s">
        <v>5824</v>
      </c>
      <c r="B5793" t="s">
        <v>25</v>
      </c>
      <c r="C5793" t="s">
        <v>33</v>
      </c>
      <c r="D5793" s="2">
        <v>1613.49</v>
      </c>
      <c r="E5793">
        <v>0.44</v>
      </c>
      <c r="F5793">
        <v>8</v>
      </c>
      <c r="G5793" s="1">
        <v>45336</v>
      </c>
      <c r="H5793" s="1">
        <v>45343</v>
      </c>
      <c r="I5793" t="s">
        <v>21</v>
      </c>
      <c r="J5793" t="s">
        <v>16</v>
      </c>
      <c r="K5793" s="2">
        <v>281.13</v>
      </c>
      <c r="L5793" t="s">
        <v>23</v>
      </c>
      <c r="M5793">
        <f>YEAR(Table1[[#This Row],[order_date]])</f>
        <v>2024</v>
      </c>
      <c r="N5793">
        <f>MONTH(Table1[[#This Row],[order_date]])</f>
        <v>2</v>
      </c>
      <c r="O5793" s="3">
        <f>Table1[[#This Row],[sales]]-Table1[[#This Row],[profit]]</f>
        <v>1332.3600000000001</v>
      </c>
      <c r="P5793" s="3">
        <f>Table1[[#This Row],[sales]]*Table1[[#This Row],[quantity]]</f>
        <v>12907.92</v>
      </c>
      <c r="Q5793" s="9">
        <f>Table1[[#This Row],[delivery_date]]-Table1[[#This Row],[order_date]]</f>
        <v>7</v>
      </c>
    </row>
    <row r="5794" spans="1:17" x14ac:dyDescent="0.35">
      <c r="A5794" t="s">
        <v>5825</v>
      </c>
      <c r="B5794" t="s">
        <v>13</v>
      </c>
      <c r="C5794" t="s">
        <v>20</v>
      </c>
      <c r="D5794" s="2">
        <v>3851.39</v>
      </c>
      <c r="E5794">
        <v>0.15</v>
      </c>
      <c r="F5794">
        <v>6</v>
      </c>
      <c r="G5794" s="1">
        <v>45200</v>
      </c>
      <c r="H5794" s="1">
        <v>45206</v>
      </c>
      <c r="I5794" t="s">
        <v>15</v>
      </c>
      <c r="J5794" t="s">
        <v>16</v>
      </c>
      <c r="K5794" s="2">
        <v>822.6</v>
      </c>
      <c r="L5794" t="s">
        <v>28</v>
      </c>
      <c r="M5794">
        <f>YEAR(Table1[[#This Row],[order_date]])</f>
        <v>2023</v>
      </c>
      <c r="N5794">
        <f>MONTH(Table1[[#This Row],[order_date]])</f>
        <v>10</v>
      </c>
      <c r="O5794" s="3">
        <f>Table1[[#This Row],[sales]]-Table1[[#This Row],[profit]]</f>
        <v>3028.79</v>
      </c>
      <c r="P5794" s="3">
        <f>Table1[[#This Row],[sales]]*Table1[[#This Row],[quantity]]</f>
        <v>23108.34</v>
      </c>
      <c r="Q5794" s="9">
        <f>Table1[[#This Row],[delivery_date]]-Table1[[#This Row],[order_date]]</f>
        <v>6</v>
      </c>
    </row>
    <row r="5795" spans="1:17" x14ac:dyDescent="0.35">
      <c r="A5795" t="s">
        <v>5826</v>
      </c>
      <c r="B5795" t="s">
        <v>25</v>
      </c>
      <c r="C5795" t="s">
        <v>20</v>
      </c>
      <c r="D5795" s="2">
        <v>4729.49</v>
      </c>
      <c r="E5795">
        <v>0.13</v>
      </c>
      <c r="F5795">
        <v>9</v>
      </c>
      <c r="G5795" s="1">
        <v>45114</v>
      </c>
      <c r="H5795" s="1">
        <v>45115</v>
      </c>
      <c r="I5795" t="s">
        <v>15</v>
      </c>
      <c r="J5795" t="s">
        <v>22</v>
      </c>
      <c r="K5795" s="2">
        <v>1064.53</v>
      </c>
      <c r="L5795" t="s">
        <v>48</v>
      </c>
      <c r="M5795">
        <f>YEAR(Table1[[#This Row],[order_date]])</f>
        <v>2023</v>
      </c>
      <c r="N5795">
        <f>MONTH(Table1[[#This Row],[order_date]])</f>
        <v>7</v>
      </c>
      <c r="O5795" s="3">
        <f>Table1[[#This Row],[sales]]-Table1[[#This Row],[profit]]</f>
        <v>3664.96</v>
      </c>
      <c r="P5795" s="3">
        <f>Table1[[#This Row],[sales]]*Table1[[#This Row],[quantity]]</f>
        <v>42565.409999999996</v>
      </c>
      <c r="Q5795" s="9">
        <f>Table1[[#This Row],[delivery_date]]-Table1[[#This Row],[order_date]]</f>
        <v>1</v>
      </c>
    </row>
    <row r="5796" spans="1:17" x14ac:dyDescent="0.35">
      <c r="A5796" t="s">
        <v>5827</v>
      </c>
      <c r="B5796" t="s">
        <v>19</v>
      </c>
      <c r="C5796" t="s">
        <v>26</v>
      </c>
      <c r="D5796" s="2">
        <v>4882.82</v>
      </c>
      <c r="E5796">
        <v>0.42</v>
      </c>
      <c r="F5796">
        <v>2</v>
      </c>
      <c r="G5796" s="1">
        <v>45255</v>
      </c>
      <c r="H5796" s="1">
        <v>45260</v>
      </c>
      <c r="I5796" t="s">
        <v>31</v>
      </c>
      <c r="J5796" t="s">
        <v>16</v>
      </c>
      <c r="K5796" s="2">
        <v>778.44</v>
      </c>
      <c r="L5796" t="s">
        <v>28</v>
      </c>
      <c r="M5796">
        <f>YEAR(Table1[[#This Row],[order_date]])</f>
        <v>2023</v>
      </c>
      <c r="N5796">
        <f>MONTH(Table1[[#This Row],[order_date]])</f>
        <v>11</v>
      </c>
      <c r="O5796" s="3">
        <f>Table1[[#This Row],[sales]]-Table1[[#This Row],[profit]]</f>
        <v>4104.3799999999992</v>
      </c>
      <c r="P5796" s="3">
        <f>Table1[[#This Row],[sales]]*Table1[[#This Row],[quantity]]</f>
        <v>9765.64</v>
      </c>
      <c r="Q5796" s="9">
        <f>Table1[[#This Row],[delivery_date]]-Table1[[#This Row],[order_date]]</f>
        <v>5</v>
      </c>
    </row>
    <row r="5797" spans="1:17" x14ac:dyDescent="0.35">
      <c r="A5797" t="s">
        <v>5828</v>
      </c>
      <c r="B5797" t="s">
        <v>19</v>
      </c>
      <c r="C5797" t="s">
        <v>20</v>
      </c>
      <c r="D5797" s="2">
        <v>4481.1400000000003</v>
      </c>
      <c r="E5797">
        <v>0.15</v>
      </c>
      <c r="F5797">
        <v>7</v>
      </c>
      <c r="G5797" s="1">
        <v>44971</v>
      </c>
      <c r="H5797" s="1">
        <v>44974</v>
      </c>
      <c r="I5797" t="s">
        <v>31</v>
      </c>
      <c r="J5797" t="s">
        <v>27</v>
      </c>
      <c r="K5797" s="2">
        <v>253.8</v>
      </c>
      <c r="L5797" t="s">
        <v>34</v>
      </c>
      <c r="M5797">
        <f>YEAR(Table1[[#This Row],[order_date]])</f>
        <v>2023</v>
      </c>
      <c r="N5797">
        <f>MONTH(Table1[[#This Row],[order_date]])</f>
        <v>2</v>
      </c>
      <c r="O5797" s="3">
        <f>Table1[[#This Row],[sales]]-Table1[[#This Row],[profit]]</f>
        <v>4227.34</v>
      </c>
      <c r="P5797" s="3">
        <f>Table1[[#This Row],[sales]]*Table1[[#This Row],[quantity]]</f>
        <v>31367.980000000003</v>
      </c>
      <c r="Q5797" s="9">
        <f>Table1[[#This Row],[delivery_date]]-Table1[[#This Row],[order_date]]</f>
        <v>3</v>
      </c>
    </row>
    <row r="5798" spans="1:17" x14ac:dyDescent="0.35">
      <c r="A5798" t="s">
        <v>5829</v>
      </c>
      <c r="B5798" t="s">
        <v>13</v>
      </c>
      <c r="C5798" t="s">
        <v>14</v>
      </c>
      <c r="D5798" s="2">
        <v>1100.3</v>
      </c>
      <c r="E5798">
        <v>0.24</v>
      </c>
      <c r="F5798">
        <v>1</v>
      </c>
      <c r="G5798" s="1">
        <v>45592</v>
      </c>
      <c r="H5798" s="1">
        <v>45593</v>
      </c>
      <c r="I5798" t="s">
        <v>31</v>
      </c>
      <c r="J5798" t="s">
        <v>27</v>
      </c>
      <c r="K5798" s="2">
        <v>251.15</v>
      </c>
      <c r="L5798" t="s">
        <v>48</v>
      </c>
      <c r="M5798">
        <f>YEAR(Table1[[#This Row],[order_date]])</f>
        <v>2024</v>
      </c>
      <c r="N5798">
        <f>MONTH(Table1[[#This Row],[order_date]])</f>
        <v>10</v>
      </c>
      <c r="O5798" s="3">
        <f>Table1[[#This Row],[sales]]-Table1[[#This Row],[profit]]</f>
        <v>849.15</v>
      </c>
      <c r="P5798" s="3">
        <f>Table1[[#This Row],[sales]]*Table1[[#This Row],[quantity]]</f>
        <v>1100.3</v>
      </c>
      <c r="Q5798" s="9">
        <f>Table1[[#This Row],[delivery_date]]-Table1[[#This Row],[order_date]]</f>
        <v>1</v>
      </c>
    </row>
    <row r="5799" spans="1:17" x14ac:dyDescent="0.35">
      <c r="A5799" t="s">
        <v>5830</v>
      </c>
      <c r="B5799" t="s">
        <v>25</v>
      </c>
      <c r="C5799" t="s">
        <v>20</v>
      </c>
      <c r="D5799" s="2">
        <v>1053.54</v>
      </c>
      <c r="E5799">
        <v>0.02</v>
      </c>
      <c r="F5799">
        <v>2</v>
      </c>
      <c r="G5799" s="1">
        <v>44962</v>
      </c>
      <c r="H5799" s="1">
        <v>44963</v>
      </c>
      <c r="I5799" t="s">
        <v>21</v>
      </c>
      <c r="J5799" t="s">
        <v>16</v>
      </c>
      <c r="K5799" s="2">
        <v>136.91</v>
      </c>
      <c r="L5799" t="s">
        <v>23</v>
      </c>
      <c r="M5799">
        <f>YEAR(Table1[[#This Row],[order_date]])</f>
        <v>2023</v>
      </c>
      <c r="N5799">
        <f>MONTH(Table1[[#This Row],[order_date]])</f>
        <v>2</v>
      </c>
      <c r="O5799" s="3">
        <f>Table1[[#This Row],[sales]]-Table1[[#This Row],[profit]]</f>
        <v>916.63</v>
      </c>
      <c r="P5799" s="3">
        <f>Table1[[#This Row],[sales]]*Table1[[#This Row],[quantity]]</f>
        <v>2107.08</v>
      </c>
      <c r="Q5799" s="9">
        <f>Table1[[#This Row],[delivery_date]]-Table1[[#This Row],[order_date]]</f>
        <v>1</v>
      </c>
    </row>
    <row r="5800" spans="1:17" x14ac:dyDescent="0.35">
      <c r="A5800" t="s">
        <v>5831</v>
      </c>
      <c r="B5800" t="s">
        <v>25</v>
      </c>
      <c r="C5800" t="s">
        <v>33</v>
      </c>
      <c r="D5800" s="2">
        <v>3166.32</v>
      </c>
      <c r="E5800">
        <v>0.14000000000000001</v>
      </c>
      <c r="F5800">
        <v>9</v>
      </c>
      <c r="G5800" s="1">
        <v>45581</v>
      </c>
      <c r="H5800" s="1">
        <v>45586</v>
      </c>
      <c r="I5800" t="s">
        <v>15</v>
      </c>
      <c r="J5800" t="s">
        <v>22</v>
      </c>
      <c r="K5800" s="2">
        <v>853.98</v>
      </c>
      <c r="L5800" t="s">
        <v>48</v>
      </c>
      <c r="M5800">
        <f>YEAR(Table1[[#This Row],[order_date]])</f>
        <v>2024</v>
      </c>
      <c r="N5800">
        <f>MONTH(Table1[[#This Row],[order_date]])</f>
        <v>10</v>
      </c>
      <c r="O5800" s="3">
        <f>Table1[[#This Row],[sales]]-Table1[[#This Row],[profit]]</f>
        <v>2312.34</v>
      </c>
      <c r="P5800" s="3">
        <f>Table1[[#This Row],[sales]]*Table1[[#This Row],[quantity]]</f>
        <v>28496.880000000001</v>
      </c>
      <c r="Q5800" s="9">
        <f>Table1[[#This Row],[delivery_date]]-Table1[[#This Row],[order_date]]</f>
        <v>5</v>
      </c>
    </row>
    <row r="5801" spans="1:17" x14ac:dyDescent="0.35">
      <c r="A5801" t="s">
        <v>5832</v>
      </c>
      <c r="B5801" t="s">
        <v>13</v>
      </c>
      <c r="C5801" t="s">
        <v>20</v>
      </c>
      <c r="D5801" s="2">
        <v>2765.86</v>
      </c>
      <c r="E5801">
        <v>7.0000000000000007E-2</v>
      </c>
      <c r="F5801">
        <v>8</v>
      </c>
      <c r="G5801" s="1">
        <v>45334</v>
      </c>
      <c r="H5801" s="1">
        <v>45337</v>
      </c>
      <c r="I5801" t="s">
        <v>15</v>
      </c>
      <c r="J5801" t="s">
        <v>16</v>
      </c>
      <c r="K5801" s="2">
        <v>429.85</v>
      </c>
      <c r="L5801" t="s">
        <v>17</v>
      </c>
      <c r="M5801">
        <f>YEAR(Table1[[#This Row],[order_date]])</f>
        <v>2024</v>
      </c>
      <c r="N5801">
        <f>MONTH(Table1[[#This Row],[order_date]])</f>
        <v>2</v>
      </c>
      <c r="O5801" s="3">
        <f>Table1[[#This Row],[sales]]-Table1[[#This Row],[profit]]</f>
        <v>2336.0100000000002</v>
      </c>
      <c r="P5801" s="3">
        <f>Table1[[#This Row],[sales]]*Table1[[#This Row],[quantity]]</f>
        <v>22126.880000000001</v>
      </c>
      <c r="Q5801" s="9">
        <f>Table1[[#This Row],[delivery_date]]-Table1[[#This Row],[order_date]]</f>
        <v>3</v>
      </c>
    </row>
    <row r="5802" spans="1:17" x14ac:dyDescent="0.35">
      <c r="A5802" t="s">
        <v>5833</v>
      </c>
      <c r="B5802" t="s">
        <v>41</v>
      </c>
      <c r="C5802" t="s">
        <v>14</v>
      </c>
      <c r="D5802" s="2">
        <v>146.72</v>
      </c>
      <c r="E5802">
        <v>0.05</v>
      </c>
      <c r="F5802">
        <v>9</v>
      </c>
      <c r="G5802" s="1">
        <v>45568</v>
      </c>
      <c r="H5802" s="1">
        <v>45573</v>
      </c>
      <c r="I5802" t="s">
        <v>31</v>
      </c>
      <c r="J5802" t="s">
        <v>27</v>
      </c>
      <c r="K5802" s="2">
        <v>36.520000000000003</v>
      </c>
      <c r="L5802" t="s">
        <v>28</v>
      </c>
      <c r="M5802">
        <f>YEAR(Table1[[#This Row],[order_date]])</f>
        <v>2024</v>
      </c>
      <c r="N5802">
        <f>MONTH(Table1[[#This Row],[order_date]])</f>
        <v>10</v>
      </c>
      <c r="O5802" s="3">
        <f>Table1[[#This Row],[sales]]-Table1[[#This Row],[profit]]</f>
        <v>110.19999999999999</v>
      </c>
      <c r="P5802" s="3">
        <f>Table1[[#This Row],[sales]]*Table1[[#This Row],[quantity]]</f>
        <v>1320.48</v>
      </c>
      <c r="Q5802" s="9">
        <f>Table1[[#This Row],[delivery_date]]-Table1[[#This Row],[order_date]]</f>
        <v>5</v>
      </c>
    </row>
    <row r="5803" spans="1:17" x14ac:dyDescent="0.35">
      <c r="A5803" t="s">
        <v>5834</v>
      </c>
      <c r="B5803" t="s">
        <v>25</v>
      </c>
      <c r="C5803" t="s">
        <v>33</v>
      </c>
      <c r="D5803" s="2">
        <v>2019.46</v>
      </c>
      <c r="E5803">
        <v>0.22</v>
      </c>
      <c r="F5803">
        <v>7</v>
      </c>
      <c r="G5803" s="1">
        <v>45314</v>
      </c>
      <c r="H5803" s="1">
        <v>45321</v>
      </c>
      <c r="I5803" t="s">
        <v>15</v>
      </c>
      <c r="J5803" t="s">
        <v>27</v>
      </c>
      <c r="K5803" s="2">
        <v>286.36</v>
      </c>
      <c r="L5803" t="s">
        <v>28</v>
      </c>
      <c r="M5803">
        <f>YEAR(Table1[[#This Row],[order_date]])</f>
        <v>2024</v>
      </c>
      <c r="N5803">
        <f>MONTH(Table1[[#This Row],[order_date]])</f>
        <v>1</v>
      </c>
      <c r="O5803" s="3">
        <f>Table1[[#This Row],[sales]]-Table1[[#This Row],[profit]]</f>
        <v>1733.1</v>
      </c>
      <c r="P5803" s="3">
        <f>Table1[[#This Row],[sales]]*Table1[[#This Row],[quantity]]</f>
        <v>14136.220000000001</v>
      </c>
      <c r="Q5803" s="9">
        <f>Table1[[#This Row],[delivery_date]]-Table1[[#This Row],[order_date]]</f>
        <v>7</v>
      </c>
    </row>
    <row r="5804" spans="1:17" x14ac:dyDescent="0.35">
      <c r="A5804" t="s">
        <v>5835</v>
      </c>
      <c r="B5804" t="s">
        <v>41</v>
      </c>
      <c r="C5804" t="s">
        <v>26</v>
      </c>
      <c r="D5804" s="2">
        <v>4542.79</v>
      </c>
      <c r="E5804">
        <v>0.14000000000000001</v>
      </c>
      <c r="F5804">
        <v>9</v>
      </c>
      <c r="G5804" s="1">
        <v>45277</v>
      </c>
      <c r="H5804" s="1">
        <v>45283</v>
      </c>
      <c r="I5804" t="s">
        <v>31</v>
      </c>
      <c r="J5804" t="s">
        <v>27</v>
      </c>
      <c r="K5804" s="2">
        <v>648.29999999999995</v>
      </c>
      <c r="L5804" t="s">
        <v>48</v>
      </c>
      <c r="M5804">
        <f>YEAR(Table1[[#This Row],[order_date]])</f>
        <v>2023</v>
      </c>
      <c r="N5804">
        <f>MONTH(Table1[[#This Row],[order_date]])</f>
        <v>12</v>
      </c>
      <c r="O5804" s="3">
        <f>Table1[[#This Row],[sales]]-Table1[[#This Row],[profit]]</f>
        <v>3894.49</v>
      </c>
      <c r="P5804" s="3">
        <f>Table1[[#This Row],[sales]]*Table1[[#This Row],[quantity]]</f>
        <v>40885.11</v>
      </c>
      <c r="Q5804" s="9">
        <f>Table1[[#This Row],[delivery_date]]-Table1[[#This Row],[order_date]]</f>
        <v>6</v>
      </c>
    </row>
    <row r="5805" spans="1:17" x14ac:dyDescent="0.35">
      <c r="A5805" t="s">
        <v>5836</v>
      </c>
      <c r="B5805" t="s">
        <v>25</v>
      </c>
      <c r="C5805" t="s">
        <v>26</v>
      </c>
      <c r="D5805" s="2">
        <v>4501.96</v>
      </c>
      <c r="E5805">
        <v>0.08</v>
      </c>
      <c r="F5805">
        <v>4</v>
      </c>
      <c r="G5805" s="1">
        <v>45458</v>
      </c>
      <c r="H5805" s="1">
        <v>45463</v>
      </c>
      <c r="I5805" t="s">
        <v>31</v>
      </c>
      <c r="J5805" t="s">
        <v>22</v>
      </c>
      <c r="K5805" s="2">
        <v>1083.3599999999999</v>
      </c>
      <c r="L5805" t="s">
        <v>39</v>
      </c>
      <c r="M5805">
        <f>YEAR(Table1[[#This Row],[order_date]])</f>
        <v>2024</v>
      </c>
      <c r="N5805">
        <f>MONTH(Table1[[#This Row],[order_date]])</f>
        <v>6</v>
      </c>
      <c r="O5805" s="3">
        <f>Table1[[#This Row],[sales]]-Table1[[#This Row],[profit]]</f>
        <v>3418.6000000000004</v>
      </c>
      <c r="P5805" s="3">
        <f>Table1[[#This Row],[sales]]*Table1[[#This Row],[quantity]]</f>
        <v>18007.84</v>
      </c>
      <c r="Q5805" s="9">
        <f>Table1[[#This Row],[delivery_date]]-Table1[[#This Row],[order_date]]</f>
        <v>5</v>
      </c>
    </row>
    <row r="5806" spans="1:17" x14ac:dyDescent="0.35">
      <c r="A5806" t="s">
        <v>5837</v>
      </c>
      <c r="B5806" t="s">
        <v>25</v>
      </c>
      <c r="C5806" t="s">
        <v>26</v>
      </c>
      <c r="D5806" s="2">
        <v>1099.1400000000001</v>
      </c>
      <c r="E5806">
        <v>0.26</v>
      </c>
      <c r="F5806">
        <v>3</v>
      </c>
      <c r="G5806" s="1">
        <v>45605</v>
      </c>
      <c r="H5806" s="1">
        <v>45612</v>
      </c>
      <c r="I5806" t="s">
        <v>15</v>
      </c>
      <c r="J5806" t="s">
        <v>27</v>
      </c>
      <c r="K5806" s="2">
        <v>203.21</v>
      </c>
      <c r="L5806" t="s">
        <v>34</v>
      </c>
      <c r="M5806">
        <f>YEAR(Table1[[#This Row],[order_date]])</f>
        <v>2024</v>
      </c>
      <c r="N5806">
        <f>MONTH(Table1[[#This Row],[order_date]])</f>
        <v>11</v>
      </c>
      <c r="O5806" s="3">
        <f>Table1[[#This Row],[sales]]-Table1[[#This Row],[profit]]</f>
        <v>895.93000000000006</v>
      </c>
      <c r="P5806" s="3">
        <f>Table1[[#This Row],[sales]]*Table1[[#This Row],[quantity]]</f>
        <v>3297.42</v>
      </c>
      <c r="Q5806" s="9">
        <f>Table1[[#This Row],[delivery_date]]-Table1[[#This Row],[order_date]]</f>
        <v>7</v>
      </c>
    </row>
    <row r="5807" spans="1:17" x14ac:dyDescent="0.35">
      <c r="A5807" t="s">
        <v>5838</v>
      </c>
      <c r="B5807" t="s">
        <v>25</v>
      </c>
      <c r="C5807" t="s">
        <v>33</v>
      </c>
      <c r="D5807" s="2">
        <v>1971.62</v>
      </c>
      <c r="E5807">
        <v>0.39</v>
      </c>
      <c r="F5807">
        <v>4</v>
      </c>
      <c r="G5807" s="1">
        <v>45080</v>
      </c>
      <c r="H5807" s="1">
        <v>45084</v>
      </c>
      <c r="I5807" t="s">
        <v>15</v>
      </c>
      <c r="J5807" t="s">
        <v>27</v>
      </c>
      <c r="K5807" s="2">
        <v>224.93</v>
      </c>
      <c r="L5807" t="s">
        <v>28</v>
      </c>
      <c r="M5807">
        <f>YEAR(Table1[[#This Row],[order_date]])</f>
        <v>2023</v>
      </c>
      <c r="N5807">
        <f>MONTH(Table1[[#This Row],[order_date]])</f>
        <v>6</v>
      </c>
      <c r="O5807" s="3">
        <f>Table1[[#This Row],[sales]]-Table1[[#This Row],[profit]]</f>
        <v>1746.6899999999998</v>
      </c>
      <c r="P5807" s="3">
        <f>Table1[[#This Row],[sales]]*Table1[[#This Row],[quantity]]</f>
        <v>7886.48</v>
      </c>
      <c r="Q5807" s="9">
        <f>Table1[[#This Row],[delivery_date]]-Table1[[#This Row],[order_date]]</f>
        <v>4</v>
      </c>
    </row>
    <row r="5808" spans="1:17" x14ac:dyDescent="0.35">
      <c r="A5808" t="s">
        <v>5839</v>
      </c>
      <c r="B5808" t="s">
        <v>25</v>
      </c>
      <c r="C5808" t="s">
        <v>26</v>
      </c>
      <c r="D5808" s="2">
        <v>2845.79</v>
      </c>
      <c r="E5808">
        <v>0.37</v>
      </c>
      <c r="F5808">
        <v>5</v>
      </c>
      <c r="G5808" s="1">
        <v>45370</v>
      </c>
      <c r="H5808" s="1">
        <v>45376</v>
      </c>
      <c r="I5808" t="s">
        <v>21</v>
      </c>
      <c r="J5808" t="s">
        <v>16</v>
      </c>
      <c r="K5808" s="2">
        <v>739.55</v>
      </c>
      <c r="L5808" t="s">
        <v>39</v>
      </c>
      <c r="M5808">
        <f>YEAR(Table1[[#This Row],[order_date]])</f>
        <v>2024</v>
      </c>
      <c r="N5808">
        <f>MONTH(Table1[[#This Row],[order_date]])</f>
        <v>3</v>
      </c>
      <c r="O5808" s="3">
        <f>Table1[[#This Row],[sales]]-Table1[[#This Row],[profit]]</f>
        <v>2106.2399999999998</v>
      </c>
      <c r="P5808" s="3">
        <f>Table1[[#This Row],[sales]]*Table1[[#This Row],[quantity]]</f>
        <v>14228.95</v>
      </c>
      <c r="Q5808" s="9">
        <f>Table1[[#This Row],[delivery_date]]-Table1[[#This Row],[order_date]]</f>
        <v>6</v>
      </c>
    </row>
    <row r="5809" spans="1:17" x14ac:dyDescent="0.35">
      <c r="A5809" t="s">
        <v>5840</v>
      </c>
      <c r="B5809" t="s">
        <v>19</v>
      </c>
      <c r="C5809" t="s">
        <v>20</v>
      </c>
      <c r="D5809" s="2">
        <v>4278.6400000000003</v>
      </c>
      <c r="E5809">
        <v>0.13</v>
      </c>
      <c r="F5809">
        <v>4</v>
      </c>
      <c r="G5809" s="1">
        <v>45123</v>
      </c>
      <c r="H5809" s="1">
        <v>45128</v>
      </c>
      <c r="I5809" t="s">
        <v>31</v>
      </c>
      <c r="J5809" t="s">
        <v>16</v>
      </c>
      <c r="K5809" s="2">
        <v>887.74</v>
      </c>
      <c r="L5809" t="s">
        <v>28</v>
      </c>
      <c r="M5809">
        <f>YEAR(Table1[[#This Row],[order_date]])</f>
        <v>2023</v>
      </c>
      <c r="N5809">
        <f>MONTH(Table1[[#This Row],[order_date]])</f>
        <v>7</v>
      </c>
      <c r="O5809" s="3">
        <f>Table1[[#This Row],[sales]]-Table1[[#This Row],[profit]]</f>
        <v>3390.9000000000005</v>
      </c>
      <c r="P5809" s="3">
        <f>Table1[[#This Row],[sales]]*Table1[[#This Row],[quantity]]</f>
        <v>17114.560000000001</v>
      </c>
      <c r="Q5809" s="9">
        <f>Table1[[#This Row],[delivery_date]]-Table1[[#This Row],[order_date]]</f>
        <v>5</v>
      </c>
    </row>
    <row r="5810" spans="1:17" x14ac:dyDescent="0.35">
      <c r="A5810" t="s">
        <v>5841</v>
      </c>
      <c r="B5810" t="s">
        <v>41</v>
      </c>
      <c r="C5810" t="s">
        <v>33</v>
      </c>
      <c r="D5810" s="2">
        <v>2706.77</v>
      </c>
      <c r="E5810">
        <v>0.13</v>
      </c>
      <c r="F5810">
        <v>4</v>
      </c>
      <c r="G5810" s="1">
        <v>44994</v>
      </c>
      <c r="H5810" s="1">
        <v>44995</v>
      </c>
      <c r="I5810" t="s">
        <v>15</v>
      </c>
      <c r="J5810" t="s">
        <v>22</v>
      </c>
      <c r="K5810" s="2">
        <v>564.66999999999996</v>
      </c>
      <c r="L5810" t="s">
        <v>39</v>
      </c>
      <c r="M5810">
        <f>YEAR(Table1[[#This Row],[order_date]])</f>
        <v>2023</v>
      </c>
      <c r="N5810">
        <f>MONTH(Table1[[#This Row],[order_date]])</f>
        <v>3</v>
      </c>
      <c r="O5810" s="3">
        <f>Table1[[#This Row],[sales]]-Table1[[#This Row],[profit]]</f>
        <v>2142.1</v>
      </c>
      <c r="P5810" s="3">
        <f>Table1[[#This Row],[sales]]*Table1[[#This Row],[quantity]]</f>
        <v>10827.08</v>
      </c>
      <c r="Q5810" s="9">
        <f>Table1[[#This Row],[delivery_date]]-Table1[[#This Row],[order_date]]</f>
        <v>1</v>
      </c>
    </row>
    <row r="5811" spans="1:17" x14ac:dyDescent="0.35">
      <c r="A5811" t="s">
        <v>5842</v>
      </c>
      <c r="B5811" t="s">
        <v>41</v>
      </c>
      <c r="C5811" t="s">
        <v>33</v>
      </c>
      <c r="D5811" s="2">
        <v>4844.18</v>
      </c>
      <c r="E5811">
        <v>0.37</v>
      </c>
      <c r="F5811">
        <v>7</v>
      </c>
      <c r="G5811" s="1">
        <v>44996</v>
      </c>
      <c r="H5811" s="1">
        <v>44999</v>
      </c>
      <c r="I5811" t="s">
        <v>31</v>
      </c>
      <c r="J5811" t="s">
        <v>22</v>
      </c>
      <c r="K5811" s="2">
        <v>1191.4100000000001</v>
      </c>
      <c r="L5811" t="s">
        <v>34</v>
      </c>
      <c r="M5811">
        <f>YEAR(Table1[[#This Row],[order_date]])</f>
        <v>2023</v>
      </c>
      <c r="N5811">
        <f>MONTH(Table1[[#This Row],[order_date]])</f>
        <v>3</v>
      </c>
      <c r="O5811" s="3">
        <f>Table1[[#This Row],[sales]]-Table1[[#This Row],[profit]]</f>
        <v>3652.7700000000004</v>
      </c>
      <c r="P5811" s="3">
        <f>Table1[[#This Row],[sales]]*Table1[[#This Row],[quantity]]</f>
        <v>33909.26</v>
      </c>
      <c r="Q5811" s="9">
        <f>Table1[[#This Row],[delivery_date]]-Table1[[#This Row],[order_date]]</f>
        <v>3</v>
      </c>
    </row>
    <row r="5812" spans="1:17" x14ac:dyDescent="0.35">
      <c r="A5812" t="s">
        <v>5843</v>
      </c>
      <c r="B5812" t="s">
        <v>25</v>
      </c>
      <c r="C5812" t="s">
        <v>33</v>
      </c>
      <c r="D5812" s="2">
        <v>4015.36</v>
      </c>
      <c r="E5812">
        <v>0.28000000000000003</v>
      </c>
      <c r="F5812">
        <v>4</v>
      </c>
      <c r="G5812" s="1">
        <v>45044</v>
      </c>
      <c r="H5812" s="1">
        <v>45049</v>
      </c>
      <c r="I5812" t="s">
        <v>15</v>
      </c>
      <c r="J5812" t="s">
        <v>16</v>
      </c>
      <c r="K5812" s="2">
        <v>833.68</v>
      </c>
      <c r="L5812" t="s">
        <v>34</v>
      </c>
      <c r="M5812">
        <f>YEAR(Table1[[#This Row],[order_date]])</f>
        <v>2023</v>
      </c>
      <c r="N5812">
        <f>MONTH(Table1[[#This Row],[order_date]])</f>
        <v>4</v>
      </c>
      <c r="O5812" s="3">
        <f>Table1[[#This Row],[sales]]-Table1[[#This Row],[profit]]</f>
        <v>3181.6800000000003</v>
      </c>
      <c r="P5812" s="3">
        <f>Table1[[#This Row],[sales]]*Table1[[#This Row],[quantity]]</f>
        <v>16061.44</v>
      </c>
      <c r="Q5812" s="9">
        <f>Table1[[#This Row],[delivery_date]]-Table1[[#This Row],[order_date]]</f>
        <v>5</v>
      </c>
    </row>
    <row r="5813" spans="1:17" x14ac:dyDescent="0.35">
      <c r="A5813" t="s">
        <v>5844</v>
      </c>
      <c r="B5813" t="s">
        <v>25</v>
      </c>
      <c r="C5813" t="s">
        <v>36</v>
      </c>
      <c r="D5813" s="2">
        <v>4770.1499999999996</v>
      </c>
      <c r="E5813">
        <v>0.37</v>
      </c>
      <c r="F5813">
        <v>4</v>
      </c>
      <c r="G5813" s="1">
        <v>45309</v>
      </c>
      <c r="H5813" s="1">
        <v>45310</v>
      </c>
      <c r="I5813" t="s">
        <v>31</v>
      </c>
      <c r="J5813" t="s">
        <v>27</v>
      </c>
      <c r="K5813" s="2">
        <v>546.33000000000004</v>
      </c>
      <c r="L5813" t="s">
        <v>34</v>
      </c>
      <c r="M5813">
        <f>YEAR(Table1[[#This Row],[order_date]])</f>
        <v>2024</v>
      </c>
      <c r="N5813">
        <f>MONTH(Table1[[#This Row],[order_date]])</f>
        <v>1</v>
      </c>
      <c r="O5813" s="3">
        <f>Table1[[#This Row],[sales]]-Table1[[#This Row],[profit]]</f>
        <v>4223.82</v>
      </c>
      <c r="P5813" s="3">
        <f>Table1[[#This Row],[sales]]*Table1[[#This Row],[quantity]]</f>
        <v>19080.599999999999</v>
      </c>
      <c r="Q5813" s="9">
        <f>Table1[[#This Row],[delivery_date]]-Table1[[#This Row],[order_date]]</f>
        <v>1</v>
      </c>
    </row>
    <row r="5814" spans="1:17" x14ac:dyDescent="0.35">
      <c r="A5814" t="s">
        <v>5845</v>
      </c>
      <c r="B5814" t="s">
        <v>41</v>
      </c>
      <c r="C5814" t="s">
        <v>14</v>
      </c>
      <c r="D5814" s="2">
        <v>3684.31</v>
      </c>
      <c r="E5814">
        <v>0</v>
      </c>
      <c r="F5814">
        <v>9</v>
      </c>
      <c r="G5814" s="1">
        <v>45635</v>
      </c>
      <c r="H5814" s="1">
        <v>45638</v>
      </c>
      <c r="I5814" t="s">
        <v>31</v>
      </c>
      <c r="J5814" t="s">
        <v>27</v>
      </c>
      <c r="K5814" s="2">
        <v>193.73</v>
      </c>
      <c r="L5814" t="s">
        <v>34</v>
      </c>
      <c r="M5814">
        <f>YEAR(Table1[[#This Row],[order_date]])</f>
        <v>2024</v>
      </c>
      <c r="N5814">
        <f>MONTH(Table1[[#This Row],[order_date]])</f>
        <v>12</v>
      </c>
      <c r="O5814" s="3">
        <f>Table1[[#This Row],[sales]]-Table1[[#This Row],[profit]]</f>
        <v>3490.58</v>
      </c>
      <c r="P5814" s="3">
        <f>Table1[[#This Row],[sales]]*Table1[[#This Row],[quantity]]</f>
        <v>33158.79</v>
      </c>
      <c r="Q5814" s="9">
        <f>Table1[[#This Row],[delivery_date]]-Table1[[#This Row],[order_date]]</f>
        <v>3</v>
      </c>
    </row>
    <row r="5815" spans="1:17" x14ac:dyDescent="0.35">
      <c r="A5815" t="s">
        <v>5846</v>
      </c>
      <c r="B5815" t="s">
        <v>19</v>
      </c>
      <c r="C5815" t="s">
        <v>36</v>
      </c>
      <c r="D5815" s="2">
        <v>4400.3599999999997</v>
      </c>
      <c r="E5815">
        <v>0.04</v>
      </c>
      <c r="F5815">
        <v>9</v>
      </c>
      <c r="G5815" s="1">
        <v>45317</v>
      </c>
      <c r="H5815" s="1">
        <v>45319</v>
      </c>
      <c r="I5815" t="s">
        <v>31</v>
      </c>
      <c r="J5815" t="s">
        <v>27</v>
      </c>
      <c r="K5815" s="2">
        <v>1087.6199999999999</v>
      </c>
      <c r="L5815" t="s">
        <v>17</v>
      </c>
      <c r="M5815">
        <f>YEAR(Table1[[#This Row],[order_date]])</f>
        <v>2024</v>
      </c>
      <c r="N5815">
        <f>MONTH(Table1[[#This Row],[order_date]])</f>
        <v>1</v>
      </c>
      <c r="O5815" s="3">
        <f>Table1[[#This Row],[sales]]-Table1[[#This Row],[profit]]</f>
        <v>3312.74</v>
      </c>
      <c r="P5815" s="3">
        <f>Table1[[#This Row],[sales]]*Table1[[#This Row],[quantity]]</f>
        <v>39603.24</v>
      </c>
      <c r="Q5815" s="9">
        <f>Table1[[#This Row],[delivery_date]]-Table1[[#This Row],[order_date]]</f>
        <v>2</v>
      </c>
    </row>
    <row r="5816" spans="1:17" x14ac:dyDescent="0.35">
      <c r="A5816" t="s">
        <v>5847</v>
      </c>
      <c r="B5816" t="s">
        <v>13</v>
      </c>
      <c r="C5816" t="s">
        <v>36</v>
      </c>
      <c r="D5816" s="2">
        <v>4171.92</v>
      </c>
      <c r="E5816">
        <v>0.4</v>
      </c>
      <c r="F5816">
        <v>5</v>
      </c>
      <c r="G5816" s="1">
        <v>45251</v>
      </c>
      <c r="H5816" s="1">
        <v>45257</v>
      </c>
      <c r="I5816" t="s">
        <v>31</v>
      </c>
      <c r="J5816" t="s">
        <v>16</v>
      </c>
      <c r="K5816" s="2">
        <v>1207.1099999999999</v>
      </c>
      <c r="L5816" t="s">
        <v>48</v>
      </c>
      <c r="M5816">
        <f>YEAR(Table1[[#This Row],[order_date]])</f>
        <v>2023</v>
      </c>
      <c r="N5816">
        <f>MONTH(Table1[[#This Row],[order_date]])</f>
        <v>11</v>
      </c>
      <c r="O5816" s="3">
        <f>Table1[[#This Row],[sales]]-Table1[[#This Row],[profit]]</f>
        <v>2964.8100000000004</v>
      </c>
      <c r="P5816" s="3">
        <f>Table1[[#This Row],[sales]]*Table1[[#This Row],[quantity]]</f>
        <v>20859.599999999999</v>
      </c>
      <c r="Q5816" s="9">
        <f>Table1[[#This Row],[delivery_date]]-Table1[[#This Row],[order_date]]</f>
        <v>6</v>
      </c>
    </row>
    <row r="5817" spans="1:17" x14ac:dyDescent="0.35">
      <c r="A5817" t="s">
        <v>5848</v>
      </c>
      <c r="B5817" t="s">
        <v>13</v>
      </c>
      <c r="C5817" t="s">
        <v>36</v>
      </c>
      <c r="D5817" s="2">
        <v>1343.81</v>
      </c>
      <c r="E5817">
        <v>0.43</v>
      </c>
      <c r="F5817">
        <v>9</v>
      </c>
      <c r="G5817" s="1">
        <v>45186</v>
      </c>
      <c r="H5817" s="1">
        <v>45187</v>
      </c>
      <c r="I5817" t="s">
        <v>31</v>
      </c>
      <c r="J5817" t="s">
        <v>27</v>
      </c>
      <c r="K5817" s="2">
        <v>308.88</v>
      </c>
      <c r="L5817" t="s">
        <v>28</v>
      </c>
      <c r="M5817">
        <f>YEAR(Table1[[#This Row],[order_date]])</f>
        <v>2023</v>
      </c>
      <c r="N5817">
        <f>MONTH(Table1[[#This Row],[order_date]])</f>
        <v>9</v>
      </c>
      <c r="O5817" s="3">
        <f>Table1[[#This Row],[sales]]-Table1[[#This Row],[profit]]</f>
        <v>1034.9299999999998</v>
      </c>
      <c r="P5817" s="3">
        <f>Table1[[#This Row],[sales]]*Table1[[#This Row],[quantity]]</f>
        <v>12094.289999999999</v>
      </c>
      <c r="Q5817" s="9">
        <f>Table1[[#This Row],[delivery_date]]-Table1[[#This Row],[order_date]]</f>
        <v>1</v>
      </c>
    </row>
    <row r="5818" spans="1:17" x14ac:dyDescent="0.35">
      <c r="A5818" t="s">
        <v>5849</v>
      </c>
      <c r="B5818" t="s">
        <v>41</v>
      </c>
      <c r="C5818" t="s">
        <v>14</v>
      </c>
      <c r="D5818" s="2">
        <v>1224.73</v>
      </c>
      <c r="E5818">
        <v>0.17</v>
      </c>
      <c r="F5818">
        <v>2</v>
      </c>
      <c r="G5818" s="1">
        <v>45657</v>
      </c>
      <c r="H5818" s="1">
        <v>45664</v>
      </c>
      <c r="I5818" t="s">
        <v>21</v>
      </c>
      <c r="J5818" t="s">
        <v>16</v>
      </c>
      <c r="K5818" s="2">
        <v>314.19</v>
      </c>
      <c r="L5818" t="s">
        <v>28</v>
      </c>
      <c r="M5818">
        <f>YEAR(Table1[[#This Row],[order_date]])</f>
        <v>2024</v>
      </c>
      <c r="N5818">
        <f>MONTH(Table1[[#This Row],[order_date]])</f>
        <v>12</v>
      </c>
      <c r="O5818" s="3">
        <f>Table1[[#This Row],[sales]]-Table1[[#This Row],[profit]]</f>
        <v>910.54</v>
      </c>
      <c r="P5818" s="3">
        <f>Table1[[#This Row],[sales]]*Table1[[#This Row],[quantity]]</f>
        <v>2449.46</v>
      </c>
      <c r="Q5818" s="9">
        <f>Table1[[#This Row],[delivery_date]]-Table1[[#This Row],[order_date]]</f>
        <v>7</v>
      </c>
    </row>
    <row r="5819" spans="1:17" x14ac:dyDescent="0.35">
      <c r="A5819" t="s">
        <v>5850</v>
      </c>
      <c r="B5819" t="s">
        <v>25</v>
      </c>
      <c r="C5819" t="s">
        <v>36</v>
      </c>
      <c r="D5819" s="2">
        <v>4335.4799999999996</v>
      </c>
      <c r="E5819">
        <v>0.48</v>
      </c>
      <c r="F5819">
        <v>5</v>
      </c>
      <c r="G5819" s="1">
        <v>45127</v>
      </c>
      <c r="H5819" s="1">
        <v>45133</v>
      </c>
      <c r="I5819" t="s">
        <v>15</v>
      </c>
      <c r="J5819" t="s">
        <v>22</v>
      </c>
      <c r="K5819" s="2">
        <v>1153</v>
      </c>
      <c r="L5819" t="s">
        <v>23</v>
      </c>
      <c r="M5819">
        <f>YEAR(Table1[[#This Row],[order_date]])</f>
        <v>2023</v>
      </c>
      <c r="N5819">
        <f>MONTH(Table1[[#This Row],[order_date]])</f>
        <v>7</v>
      </c>
      <c r="O5819" s="3">
        <f>Table1[[#This Row],[sales]]-Table1[[#This Row],[profit]]</f>
        <v>3182.4799999999996</v>
      </c>
      <c r="P5819" s="3">
        <f>Table1[[#This Row],[sales]]*Table1[[#This Row],[quantity]]</f>
        <v>21677.399999999998</v>
      </c>
      <c r="Q5819" s="9">
        <f>Table1[[#This Row],[delivery_date]]-Table1[[#This Row],[order_date]]</f>
        <v>6</v>
      </c>
    </row>
    <row r="5820" spans="1:17" x14ac:dyDescent="0.35">
      <c r="A5820" t="s">
        <v>5851</v>
      </c>
      <c r="B5820" t="s">
        <v>25</v>
      </c>
      <c r="C5820" t="s">
        <v>26</v>
      </c>
      <c r="D5820" s="2">
        <v>514.91999999999996</v>
      </c>
      <c r="E5820">
        <v>0.15</v>
      </c>
      <c r="F5820">
        <v>7</v>
      </c>
      <c r="G5820" s="1">
        <v>45475</v>
      </c>
      <c r="H5820" s="1">
        <v>45477</v>
      </c>
      <c r="I5820" t="s">
        <v>15</v>
      </c>
      <c r="J5820" t="s">
        <v>27</v>
      </c>
      <c r="K5820" s="2">
        <v>58.31</v>
      </c>
      <c r="L5820" t="s">
        <v>23</v>
      </c>
      <c r="M5820">
        <f>YEAR(Table1[[#This Row],[order_date]])</f>
        <v>2024</v>
      </c>
      <c r="N5820">
        <f>MONTH(Table1[[#This Row],[order_date]])</f>
        <v>7</v>
      </c>
      <c r="O5820" s="3">
        <f>Table1[[#This Row],[sales]]-Table1[[#This Row],[profit]]</f>
        <v>456.60999999999996</v>
      </c>
      <c r="P5820" s="3">
        <f>Table1[[#This Row],[sales]]*Table1[[#This Row],[quantity]]</f>
        <v>3604.4399999999996</v>
      </c>
      <c r="Q5820" s="9">
        <f>Table1[[#This Row],[delivery_date]]-Table1[[#This Row],[order_date]]</f>
        <v>2</v>
      </c>
    </row>
    <row r="5821" spans="1:17" x14ac:dyDescent="0.35">
      <c r="A5821" t="s">
        <v>5852</v>
      </c>
      <c r="B5821" t="s">
        <v>19</v>
      </c>
      <c r="C5821" t="s">
        <v>33</v>
      </c>
      <c r="D5821" s="2">
        <v>2101.96</v>
      </c>
      <c r="E5821">
        <v>0.45</v>
      </c>
      <c r="F5821">
        <v>8</v>
      </c>
      <c r="G5821" s="1">
        <v>45044</v>
      </c>
      <c r="H5821" s="1">
        <v>45050</v>
      </c>
      <c r="I5821" t="s">
        <v>21</v>
      </c>
      <c r="J5821" t="s">
        <v>16</v>
      </c>
      <c r="K5821" s="2">
        <v>292.63</v>
      </c>
      <c r="L5821" t="s">
        <v>39</v>
      </c>
      <c r="M5821">
        <f>YEAR(Table1[[#This Row],[order_date]])</f>
        <v>2023</v>
      </c>
      <c r="N5821">
        <f>MONTH(Table1[[#This Row],[order_date]])</f>
        <v>4</v>
      </c>
      <c r="O5821" s="3">
        <f>Table1[[#This Row],[sales]]-Table1[[#This Row],[profit]]</f>
        <v>1809.33</v>
      </c>
      <c r="P5821" s="3">
        <f>Table1[[#This Row],[sales]]*Table1[[#This Row],[quantity]]</f>
        <v>16815.68</v>
      </c>
      <c r="Q5821" s="9">
        <f>Table1[[#This Row],[delivery_date]]-Table1[[#This Row],[order_date]]</f>
        <v>6</v>
      </c>
    </row>
    <row r="5822" spans="1:17" x14ac:dyDescent="0.35">
      <c r="A5822" t="s">
        <v>5853</v>
      </c>
      <c r="B5822" t="s">
        <v>13</v>
      </c>
      <c r="C5822" t="s">
        <v>33</v>
      </c>
      <c r="D5822" s="2">
        <v>4121.22</v>
      </c>
      <c r="E5822">
        <v>0.21</v>
      </c>
      <c r="F5822">
        <v>5</v>
      </c>
      <c r="G5822" s="1">
        <v>45440</v>
      </c>
      <c r="H5822" s="1">
        <v>45446</v>
      </c>
      <c r="I5822" t="s">
        <v>21</v>
      </c>
      <c r="J5822" t="s">
        <v>27</v>
      </c>
      <c r="K5822" s="2">
        <v>962.29</v>
      </c>
      <c r="L5822" t="s">
        <v>23</v>
      </c>
      <c r="M5822">
        <f>YEAR(Table1[[#This Row],[order_date]])</f>
        <v>2024</v>
      </c>
      <c r="N5822">
        <f>MONTH(Table1[[#This Row],[order_date]])</f>
        <v>5</v>
      </c>
      <c r="O5822" s="3">
        <f>Table1[[#This Row],[sales]]-Table1[[#This Row],[profit]]</f>
        <v>3158.9300000000003</v>
      </c>
      <c r="P5822" s="3">
        <f>Table1[[#This Row],[sales]]*Table1[[#This Row],[quantity]]</f>
        <v>20606.100000000002</v>
      </c>
      <c r="Q5822" s="9">
        <f>Table1[[#This Row],[delivery_date]]-Table1[[#This Row],[order_date]]</f>
        <v>6</v>
      </c>
    </row>
    <row r="5823" spans="1:17" x14ac:dyDescent="0.35">
      <c r="A5823" t="s">
        <v>5854</v>
      </c>
      <c r="B5823" t="s">
        <v>19</v>
      </c>
      <c r="C5823" t="s">
        <v>20</v>
      </c>
      <c r="D5823" s="2">
        <v>4084.87</v>
      </c>
      <c r="E5823">
        <v>0.28000000000000003</v>
      </c>
      <c r="F5823">
        <v>9</v>
      </c>
      <c r="G5823" s="1">
        <v>45615</v>
      </c>
      <c r="H5823" s="1">
        <v>45622</v>
      </c>
      <c r="I5823" t="s">
        <v>21</v>
      </c>
      <c r="J5823" t="s">
        <v>16</v>
      </c>
      <c r="K5823" s="2">
        <v>653.02</v>
      </c>
      <c r="L5823" t="s">
        <v>17</v>
      </c>
      <c r="M5823">
        <f>YEAR(Table1[[#This Row],[order_date]])</f>
        <v>2024</v>
      </c>
      <c r="N5823">
        <f>MONTH(Table1[[#This Row],[order_date]])</f>
        <v>11</v>
      </c>
      <c r="O5823" s="3">
        <f>Table1[[#This Row],[sales]]-Table1[[#This Row],[profit]]</f>
        <v>3431.85</v>
      </c>
      <c r="P5823" s="3">
        <f>Table1[[#This Row],[sales]]*Table1[[#This Row],[quantity]]</f>
        <v>36763.83</v>
      </c>
      <c r="Q5823" s="9">
        <f>Table1[[#This Row],[delivery_date]]-Table1[[#This Row],[order_date]]</f>
        <v>7</v>
      </c>
    </row>
    <row r="5824" spans="1:17" x14ac:dyDescent="0.35">
      <c r="A5824" t="s">
        <v>5855</v>
      </c>
      <c r="B5824" t="s">
        <v>13</v>
      </c>
      <c r="C5824" t="s">
        <v>26</v>
      </c>
      <c r="D5824" s="2">
        <v>780.04</v>
      </c>
      <c r="E5824">
        <v>0.32</v>
      </c>
      <c r="F5824">
        <v>3</v>
      </c>
      <c r="G5824" s="1">
        <v>45157</v>
      </c>
      <c r="H5824" s="1">
        <v>45163</v>
      </c>
      <c r="I5824" t="s">
        <v>21</v>
      </c>
      <c r="J5824" t="s">
        <v>27</v>
      </c>
      <c r="K5824" s="2">
        <v>163.19999999999999</v>
      </c>
      <c r="L5824" t="s">
        <v>23</v>
      </c>
      <c r="M5824">
        <f>YEAR(Table1[[#This Row],[order_date]])</f>
        <v>2023</v>
      </c>
      <c r="N5824">
        <f>MONTH(Table1[[#This Row],[order_date]])</f>
        <v>8</v>
      </c>
      <c r="O5824" s="3">
        <f>Table1[[#This Row],[sales]]-Table1[[#This Row],[profit]]</f>
        <v>616.83999999999992</v>
      </c>
      <c r="P5824" s="3">
        <f>Table1[[#This Row],[sales]]*Table1[[#This Row],[quantity]]</f>
        <v>2340.12</v>
      </c>
      <c r="Q5824" s="9">
        <f>Table1[[#This Row],[delivery_date]]-Table1[[#This Row],[order_date]]</f>
        <v>6</v>
      </c>
    </row>
    <row r="5825" spans="1:17" x14ac:dyDescent="0.35">
      <c r="A5825" t="s">
        <v>5856</v>
      </c>
      <c r="B5825" t="s">
        <v>41</v>
      </c>
      <c r="C5825" t="s">
        <v>14</v>
      </c>
      <c r="D5825" s="2">
        <v>2489.7800000000002</v>
      </c>
      <c r="E5825">
        <v>7.0000000000000007E-2</v>
      </c>
      <c r="F5825">
        <v>8</v>
      </c>
      <c r="G5825" s="1">
        <v>44943</v>
      </c>
      <c r="H5825" s="1">
        <v>44945</v>
      </c>
      <c r="I5825" t="s">
        <v>31</v>
      </c>
      <c r="J5825" t="s">
        <v>22</v>
      </c>
      <c r="K5825" s="2">
        <v>292.05</v>
      </c>
      <c r="L5825" t="s">
        <v>28</v>
      </c>
      <c r="M5825">
        <f>YEAR(Table1[[#This Row],[order_date]])</f>
        <v>2023</v>
      </c>
      <c r="N5825">
        <f>MONTH(Table1[[#This Row],[order_date]])</f>
        <v>1</v>
      </c>
      <c r="O5825" s="3">
        <f>Table1[[#This Row],[sales]]-Table1[[#This Row],[profit]]</f>
        <v>2197.73</v>
      </c>
      <c r="P5825" s="3">
        <f>Table1[[#This Row],[sales]]*Table1[[#This Row],[quantity]]</f>
        <v>19918.240000000002</v>
      </c>
      <c r="Q5825" s="9">
        <f>Table1[[#This Row],[delivery_date]]-Table1[[#This Row],[order_date]]</f>
        <v>2</v>
      </c>
    </row>
    <row r="5826" spans="1:17" x14ac:dyDescent="0.35">
      <c r="A5826" t="s">
        <v>5857</v>
      </c>
      <c r="B5826" t="s">
        <v>13</v>
      </c>
      <c r="C5826" t="s">
        <v>33</v>
      </c>
      <c r="D5826" s="2">
        <v>2451.1799999999998</v>
      </c>
      <c r="E5826">
        <v>0.02</v>
      </c>
      <c r="F5826">
        <v>9</v>
      </c>
      <c r="G5826" s="1">
        <v>45422</v>
      </c>
      <c r="H5826" s="1">
        <v>45426</v>
      </c>
      <c r="I5826" t="s">
        <v>21</v>
      </c>
      <c r="J5826" t="s">
        <v>22</v>
      </c>
      <c r="K5826" s="2">
        <v>560.65</v>
      </c>
      <c r="L5826" t="s">
        <v>23</v>
      </c>
      <c r="M5826">
        <f>YEAR(Table1[[#This Row],[order_date]])</f>
        <v>2024</v>
      </c>
      <c r="N5826">
        <f>MONTH(Table1[[#This Row],[order_date]])</f>
        <v>5</v>
      </c>
      <c r="O5826" s="3">
        <f>Table1[[#This Row],[sales]]-Table1[[#This Row],[profit]]</f>
        <v>1890.5299999999997</v>
      </c>
      <c r="P5826" s="3">
        <f>Table1[[#This Row],[sales]]*Table1[[#This Row],[quantity]]</f>
        <v>22060.62</v>
      </c>
      <c r="Q5826" s="9">
        <f>Table1[[#This Row],[delivery_date]]-Table1[[#This Row],[order_date]]</f>
        <v>4</v>
      </c>
    </row>
    <row r="5827" spans="1:17" x14ac:dyDescent="0.35">
      <c r="A5827" t="s">
        <v>5858</v>
      </c>
      <c r="B5827" t="s">
        <v>19</v>
      </c>
      <c r="C5827" t="s">
        <v>36</v>
      </c>
      <c r="D5827" s="2">
        <v>1686.24</v>
      </c>
      <c r="E5827">
        <v>0.21</v>
      </c>
      <c r="F5827">
        <v>7</v>
      </c>
      <c r="G5827" s="1">
        <v>45233</v>
      </c>
      <c r="H5827" s="1">
        <v>45235</v>
      </c>
      <c r="I5827" t="s">
        <v>21</v>
      </c>
      <c r="J5827" t="s">
        <v>16</v>
      </c>
      <c r="K5827" s="2">
        <v>334.78</v>
      </c>
      <c r="L5827" t="s">
        <v>34</v>
      </c>
      <c r="M5827">
        <f>YEAR(Table1[[#This Row],[order_date]])</f>
        <v>2023</v>
      </c>
      <c r="N5827">
        <f>MONTH(Table1[[#This Row],[order_date]])</f>
        <v>11</v>
      </c>
      <c r="O5827" s="3">
        <f>Table1[[#This Row],[sales]]-Table1[[#This Row],[profit]]</f>
        <v>1351.46</v>
      </c>
      <c r="P5827" s="3">
        <f>Table1[[#This Row],[sales]]*Table1[[#This Row],[quantity]]</f>
        <v>11803.68</v>
      </c>
      <c r="Q5827" s="9">
        <f>Table1[[#This Row],[delivery_date]]-Table1[[#This Row],[order_date]]</f>
        <v>2</v>
      </c>
    </row>
    <row r="5828" spans="1:17" x14ac:dyDescent="0.35">
      <c r="A5828" t="s">
        <v>5859</v>
      </c>
      <c r="B5828" t="s">
        <v>19</v>
      </c>
      <c r="C5828" t="s">
        <v>20</v>
      </c>
      <c r="D5828" s="2">
        <v>4594.1899999999996</v>
      </c>
      <c r="E5828">
        <v>0.08</v>
      </c>
      <c r="F5828">
        <v>5</v>
      </c>
      <c r="G5828" s="1">
        <v>45296</v>
      </c>
      <c r="H5828" s="1">
        <v>45297</v>
      </c>
      <c r="I5828" t="s">
        <v>21</v>
      </c>
      <c r="J5828" t="s">
        <v>16</v>
      </c>
      <c r="K5828" s="2">
        <v>1329.6</v>
      </c>
      <c r="L5828" t="s">
        <v>28</v>
      </c>
      <c r="M5828">
        <f>YEAR(Table1[[#This Row],[order_date]])</f>
        <v>2024</v>
      </c>
      <c r="N5828">
        <f>MONTH(Table1[[#This Row],[order_date]])</f>
        <v>1</v>
      </c>
      <c r="O5828" s="3">
        <f>Table1[[#This Row],[sales]]-Table1[[#This Row],[profit]]</f>
        <v>3264.5899999999997</v>
      </c>
      <c r="P5828" s="3">
        <f>Table1[[#This Row],[sales]]*Table1[[#This Row],[quantity]]</f>
        <v>22970.949999999997</v>
      </c>
      <c r="Q5828" s="9">
        <f>Table1[[#This Row],[delivery_date]]-Table1[[#This Row],[order_date]]</f>
        <v>1</v>
      </c>
    </row>
    <row r="5829" spans="1:17" x14ac:dyDescent="0.35">
      <c r="A5829" t="s">
        <v>5860</v>
      </c>
      <c r="B5829" t="s">
        <v>19</v>
      </c>
      <c r="C5829" t="s">
        <v>20</v>
      </c>
      <c r="D5829" s="2">
        <v>3300.28</v>
      </c>
      <c r="E5829">
        <v>0.27</v>
      </c>
      <c r="F5829">
        <v>9</v>
      </c>
      <c r="G5829" s="1">
        <v>45398</v>
      </c>
      <c r="H5829" s="1">
        <v>45404</v>
      </c>
      <c r="I5829" t="s">
        <v>21</v>
      </c>
      <c r="J5829" t="s">
        <v>22</v>
      </c>
      <c r="K5829" s="2">
        <v>926.97</v>
      </c>
      <c r="L5829" t="s">
        <v>39</v>
      </c>
      <c r="M5829">
        <f>YEAR(Table1[[#This Row],[order_date]])</f>
        <v>2024</v>
      </c>
      <c r="N5829">
        <f>MONTH(Table1[[#This Row],[order_date]])</f>
        <v>4</v>
      </c>
      <c r="O5829" s="3">
        <f>Table1[[#This Row],[sales]]-Table1[[#This Row],[profit]]</f>
        <v>2373.3100000000004</v>
      </c>
      <c r="P5829" s="3">
        <f>Table1[[#This Row],[sales]]*Table1[[#This Row],[quantity]]</f>
        <v>29702.52</v>
      </c>
      <c r="Q5829" s="9">
        <f>Table1[[#This Row],[delivery_date]]-Table1[[#This Row],[order_date]]</f>
        <v>6</v>
      </c>
    </row>
    <row r="5830" spans="1:17" x14ac:dyDescent="0.35">
      <c r="A5830" t="s">
        <v>5861</v>
      </c>
      <c r="B5830" t="s">
        <v>41</v>
      </c>
      <c r="C5830" t="s">
        <v>33</v>
      </c>
      <c r="D5830" s="2">
        <v>4902.92</v>
      </c>
      <c r="E5830">
        <v>0.23</v>
      </c>
      <c r="F5830">
        <v>8</v>
      </c>
      <c r="G5830" s="1">
        <v>45387</v>
      </c>
      <c r="H5830" s="1">
        <v>45392</v>
      </c>
      <c r="I5830" t="s">
        <v>31</v>
      </c>
      <c r="J5830" t="s">
        <v>16</v>
      </c>
      <c r="K5830" s="2">
        <v>933.09</v>
      </c>
      <c r="L5830" t="s">
        <v>28</v>
      </c>
      <c r="M5830">
        <f>YEAR(Table1[[#This Row],[order_date]])</f>
        <v>2024</v>
      </c>
      <c r="N5830">
        <f>MONTH(Table1[[#This Row],[order_date]])</f>
        <v>4</v>
      </c>
      <c r="O5830" s="3">
        <f>Table1[[#This Row],[sales]]-Table1[[#This Row],[profit]]</f>
        <v>3969.83</v>
      </c>
      <c r="P5830" s="3">
        <f>Table1[[#This Row],[sales]]*Table1[[#This Row],[quantity]]</f>
        <v>39223.360000000001</v>
      </c>
      <c r="Q5830" s="9">
        <f>Table1[[#This Row],[delivery_date]]-Table1[[#This Row],[order_date]]</f>
        <v>5</v>
      </c>
    </row>
    <row r="5831" spans="1:17" x14ac:dyDescent="0.35">
      <c r="A5831" t="s">
        <v>5862</v>
      </c>
      <c r="B5831" t="s">
        <v>13</v>
      </c>
      <c r="C5831" t="s">
        <v>26</v>
      </c>
      <c r="D5831" s="2">
        <v>427.15</v>
      </c>
      <c r="E5831">
        <v>0.06</v>
      </c>
      <c r="F5831">
        <v>8</v>
      </c>
      <c r="G5831" s="1">
        <v>44954</v>
      </c>
      <c r="H5831" s="1">
        <v>44960</v>
      </c>
      <c r="I5831" t="s">
        <v>21</v>
      </c>
      <c r="J5831" t="s">
        <v>22</v>
      </c>
      <c r="K5831" s="2">
        <v>48.23</v>
      </c>
      <c r="L5831" t="s">
        <v>39</v>
      </c>
      <c r="M5831">
        <f>YEAR(Table1[[#This Row],[order_date]])</f>
        <v>2023</v>
      </c>
      <c r="N5831">
        <f>MONTH(Table1[[#This Row],[order_date]])</f>
        <v>1</v>
      </c>
      <c r="O5831" s="3">
        <f>Table1[[#This Row],[sales]]-Table1[[#This Row],[profit]]</f>
        <v>378.91999999999996</v>
      </c>
      <c r="P5831" s="3">
        <f>Table1[[#This Row],[sales]]*Table1[[#This Row],[quantity]]</f>
        <v>3417.2</v>
      </c>
      <c r="Q5831" s="9">
        <f>Table1[[#This Row],[delivery_date]]-Table1[[#This Row],[order_date]]</f>
        <v>6</v>
      </c>
    </row>
    <row r="5832" spans="1:17" x14ac:dyDescent="0.35">
      <c r="A5832" t="s">
        <v>5863</v>
      </c>
      <c r="B5832" t="s">
        <v>13</v>
      </c>
      <c r="C5832" t="s">
        <v>20</v>
      </c>
      <c r="D5832" s="2">
        <v>2032.32</v>
      </c>
      <c r="E5832">
        <v>0.33</v>
      </c>
      <c r="F5832">
        <v>6</v>
      </c>
      <c r="G5832" s="1">
        <v>45484</v>
      </c>
      <c r="H5832" s="1">
        <v>45487</v>
      </c>
      <c r="I5832" t="s">
        <v>15</v>
      </c>
      <c r="J5832" t="s">
        <v>27</v>
      </c>
      <c r="K5832" s="2">
        <v>299.31</v>
      </c>
      <c r="L5832" t="s">
        <v>34</v>
      </c>
      <c r="M5832">
        <f>YEAR(Table1[[#This Row],[order_date]])</f>
        <v>2024</v>
      </c>
      <c r="N5832">
        <f>MONTH(Table1[[#This Row],[order_date]])</f>
        <v>7</v>
      </c>
      <c r="O5832" s="3">
        <f>Table1[[#This Row],[sales]]-Table1[[#This Row],[profit]]</f>
        <v>1733.01</v>
      </c>
      <c r="P5832" s="3">
        <f>Table1[[#This Row],[sales]]*Table1[[#This Row],[quantity]]</f>
        <v>12193.92</v>
      </c>
      <c r="Q5832" s="9">
        <f>Table1[[#This Row],[delivery_date]]-Table1[[#This Row],[order_date]]</f>
        <v>3</v>
      </c>
    </row>
    <row r="5833" spans="1:17" x14ac:dyDescent="0.35">
      <c r="A5833" t="s">
        <v>5864</v>
      </c>
      <c r="B5833" t="s">
        <v>19</v>
      </c>
      <c r="C5833" t="s">
        <v>33</v>
      </c>
      <c r="D5833" s="2">
        <v>4192.17</v>
      </c>
      <c r="E5833">
        <v>0.01</v>
      </c>
      <c r="F5833">
        <v>2</v>
      </c>
      <c r="G5833" s="1">
        <v>45291</v>
      </c>
      <c r="H5833" s="1">
        <v>45298</v>
      </c>
      <c r="I5833" t="s">
        <v>15</v>
      </c>
      <c r="J5833" t="s">
        <v>22</v>
      </c>
      <c r="K5833" s="2">
        <v>983.29</v>
      </c>
      <c r="L5833" t="s">
        <v>39</v>
      </c>
      <c r="M5833">
        <f>YEAR(Table1[[#This Row],[order_date]])</f>
        <v>2023</v>
      </c>
      <c r="N5833">
        <f>MONTH(Table1[[#This Row],[order_date]])</f>
        <v>12</v>
      </c>
      <c r="O5833" s="3">
        <f>Table1[[#This Row],[sales]]-Table1[[#This Row],[profit]]</f>
        <v>3208.88</v>
      </c>
      <c r="P5833" s="3">
        <f>Table1[[#This Row],[sales]]*Table1[[#This Row],[quantity]]</f>
        <v>8384.34</v>
      </c>
      <c r="Q5833" s="9">
        <f>Table1[[#This Row],[delivery_date]]-Table1[[#This Row],[order_date]]</f>
        <v>7</v>
      </c>
    </row>
    <row r="5834" spans="1:17" x14ac:dyDescent="0.35">
      <c r="A5834" t="s">
        <v>5865</v>
      </c>
      <c r="B5834" t="s">
        <v>13</v>
      </c>
      <c r="C5834" t="s">
        <v>26</v>
      </c>
      <c r="D5834" s="2">
        <v>2171.16</v>
      </c>
      <c r="E5834">
        <v>0.06</v>
      </c>
      <c r="F5834">
        <v>4</v>
      </c>
      <c r="G5834" s="1">
        <v>45565</v>
      </c>
      <c r="H5834" s="1">
        <v>45569</v>
      </c>
      <c r="I5834" t="s">
        <v>31</v>
      </c>
      <c r="J5834" t="s">
        <v>27</v>
      </c>
      <c r="K5834" s="2">
        <v>337.4</v>
      </c>
      <c r="L5834" t="s">
        <v>28</v>
      </c>
      <c r="M5834">
        <f>YEAR(Table1[[#This Row],[order_date]])</f>
        <v>2024</v>
      </c>
      <c r="N5834">
        <f>MONTH(Table1[[#This Row],[order_date]])</f>
        <v>9</v>
      </c>
      <c r="O5834" s="3">
        <f>Table1[[#This Row],[sales]]-Table1[[#This Row],[profit]]</f>
        <v>1833.7599999999998</v>
      </c>
      <c r="P5834" s="3">
        <f>Table1[[#This Row],[sales]]*Table1[[#This Row],[quantity]]</f>
        <v>8684.64</v>
      </c>
      <c r="Q5834" s="9">
        <f>Table1[[#This Row],[delivery_date]]-Table1[[#This Row],[order_date]]</f>
        <v>4</v>
      </c>
    </row>
    <row r="5835" spans="1:17" x14ac:dyDescent="0.35">
      <c r="A5835" t="s">
        <v>5866</v>
      </c>
      <c r="B5835" t="s">
        <v>25</v>
      </c>
      <c r="C5835" t="s">
        <v>33</v>
      </c>
      <c r="D5835" s="2">
        <v>1383.2</v>
      </c>
      <c r="E5835">
        <v>0.35</v>
      </c>
      <c r="F5835">
        <v>1</v>
      </c>
      <c r="G5835" s="1">
        <v>45544</v>
      </c>
      <c r="H5835" s="1">
        <v>45547</v>
      </c>
      <c r="I5835" t="s">
        <v>31</v>
      </c>
      <c r="J5835" t="s">
        <v>16</v>
      </c>
      <c r="K5835" s="2">
        <v>353.5</v>
      </c>
      <c r="L5835" t="s">
        <v>28</v>
      </c>
      <c r="M5835">
        <f>YEAR(Table1[[#This Row],[order_date]])</f>
        <v>2024</v>
      </c>
      <c r="N5835">
        <f>MONTH(Table1[[#This Row],[order_date]])</f>
        <v>9</v>
      </c>
      <c r="O5835" s="3">
        <f>Table1[[#This Row],[sales]]-Table1[[#This Row],[profit]]</f>
        <v>1029.7</v>
      </c>
      <c r="P5835" s="3">
        <f>Table1[[#This Row],[sales]]*Table1[[#This Row],[quantity]]</f>
        <v>1383.2</v>
      </c>
      <c r="Q5835" s="9">
        <f>Table1[[#This Row],[delivery_date]]-Table1[[#This Row],[order_date]]</f>
        <v>3</v>
      </c>
    </row>
    <row r="5836" spans="1:17" x14ac:dyDescent="0.35">
      <c r="A5836" t="s">
        <v>5867</v>
      </c>
      <c r="B5836" t="s">
        <v>25</v>
      </c>
      <c r="C5836" t="s">
        <v>33</v>
      </c>
      <c r="D5836" s="2">
        <v>4989.26</v>
      </c>
      <c r="E5836">
        <v>0.26</v>
      </c>
      <c r="F5836">
        <v>5</v>
      </c>
      <c r="G5836" s="1">
        <v>45388</v>
      </c>
      <c r="H5836" s="1">
        <v>45389</v>
      </c>
      <c r="I5836" t="s">
        <v>15</v>
      </c>
      <c r="J5836" t="s">
        <v>22</v>
      </c>
      <c r="K5836" s="2">
        <v>547.24</v>
      </c>
      <c r="L5836" t="s">
        <v>39</v>
      </c>
      <c r="M5836">
        <f>YEAR(Table1[[#This Row],[order_date]])</f>
        <v>2024</v>
      </c>
      <c r="N5836">
        <f>MONTH(Table1[[#This Row],[order_date]])</f>
        <v>4</v>
      </c>
      <c r="O5836" s="3">
        <f>Table1[[#This Row],[sales]]-Table1[[#This Row],[profit]]</f>
        <v>4442.0200000000004</v>
      </c>
      <c r="P5836" s="3">
        <f>Table1[[#This Row],[sales]]*Table1[[#This Row],[quantity]]</f>
        <v>24946.300000000003</v>
      </c>
      <c r="Q5836" s="9">
        <f>Table1[[#This Row],[delivery_date]]-Table1[[#This Row],[order_date]]</f>
        <v>1</v>
      </c>
    </row>
    <row r="5837" spans="1:17" x14ac:dyDescent="0.35">
      <c r="A5837" t="s">
        <v>5868</v>
      </c>
      <c r="B5837" t="s">
        <v>25</v>
      </c>
      <c r="C5837" t="s">
        <v>26</v>
      </c>
      <c r="D5837" s="2">
        <v>4378.3100000000004</v>
      </c>
      <c r="E5837">
        <v>0.14000000000000001</v>
      </c>
      <c r="F5837">
        <v>1</v>
      </c>
      <c r="G5837" s="1">
        <v>45141</v>
      </c>
      <c r="H5837" s="1">
        <v>45146</v>
      </c>
      <c r="I5837" t="s">
        <v>31</v>
      </c>
      <c r="J5837" t="s">
        <v>27</v>
      </c>
      <c r="K5837" s="2">
        <v>1063.05</v>
      </c>
      <c r="L5837" t="s">
        <v>17</v>
      </c>
      <c r="M5837">
        <f>YEAR(Table1[[#This Row],[order_date]])</f>
        <v>2023</v>
      </c>
      <c r="N5837">
        <f>MONTH(Table1[[#This Row],[order_date]])</f>
        <v>8</v>
      </c>
      <c r="O5837" s="3">
        <f>Table1[[#This Row],[sales]]-Table1[[#This Row],[profit]]</f>
        <v>3315.26</v>
      </c>
      <c r="P5837" s="3">
        <f>Table1[[#This Row],[sales]]*Table1[[#This Row],[quantity]]</f>
        <v>4378.3100000000004</v>
      </c>
      <c r="Q5837" s="9">
        <f>Table1[[#This Row],[delivery_date]]-Table1[[#This Row],[order_date]]</f>
        <v>5</v>
      </c>
    </row>
    <row r="5838" spans="1:17" x14ac:dyDescent="0.35">
      <c r="A5838" t="s">
        <v>5869</v>
      </c>
      <c r="B5838" t="s">
        <v>13</v>
      </c>
      <c r="C5838" t="s">
        <v>26</v>
      </c>
      <c r="D5838" s="2">
        <v>2777.72</v>
      </c>
      <c r="E5838">
        <v>0.09</v>
      </c>
      <c r="F5838">
        <v>6</v>
      </c>
      <c r="G5838" s="1">
        <v>45525</v>
      </c>
      <c r="H5838" s="1">
        <v>45527</v>
      </c>
      <c r="I5838" t="s">
        <v>15</v>
      </c>
      <c r="J5838" t="s">
        <v>22</v>
      </c>
      <c r="K5838" s="2">
        <v>683.95</v>
      </c>
      <c r="L5838" t="s">
        <v>39</v>
      </c>
      <c r="M5838">
        <f>YEAR(Table1[[#This Row],[order_date]])</f>
        <v>2024</v>
      </c>
      <c r="N5838">
        <f>MONTH(Table1[[#This Row],[order_date]])</f>
        <v>8</v>
      </c>
      <c r="O5838" s="3">
        <f>Table1[[#This Row],[sales]]-Table1[[#This Row],[profit]]</f>
        <v>2093.7699999999995</v>
      </c>
      <c r="P5838" s="3">
        <f>Table1[[#This Row],[sales]]*Table1[[#This Row],[quantity]]</f>
        <v>16666.32</v>
      </c>
      <c r="Q5838" s="9">
        <f>Table1[[#This Row],[delivery_date]]-Table1[[#This Row],[order_date]]</f>
        <v>2</v>
      </c>
    </row>
    <row r="5839" spans="1:17" x14ac:dyDescent="0.35">
      <c r="A5839" t="s">
        <v>5870</v>
      </c>
      <c r="B5839" t="s">
        <v>41</v>
      </c>
      <c r="C5839" t="s">
        <v>26</v>
      </c>
      <c r="D5839" s="2">
        <v>2852.38</v>
      </c>
      <c r="E5839">
        <v>0.32</v>
      </c>
      <c r="F5839">
        <v>8</v>
      </c>
      <c r="G5839" s="1">
        <v>45487</v>
      </c>
      <c r="H5839" s="1">
        <v>45494</v>
      </c>
      <c r="I5839" t="s">
        <v>31</v>
      </c>
      <c r="J5839" t="s">
        <v>27</v>
      </c>
      <c r="K5839" s="2">
        <v>274.01</v>
      </c>
      <c r="L5839" t="s">
        <v>28</v>
      </c>
      <c r="M5839">
        <f>YEAR(Table1[[#This Row],[order_date]])</f>
        <v>2024</v>
      </c>
      <c r="N5839">
        <f>MONTH(Table1[[#This Row],[order_date]])</f>
        <v>7</v>
      </c>
      <c r="O5839" s="3">
        <f>Table1[[#This Row],[sales]]-Table1[[#This Row],[profit]]</f>
        <v>2578.37</v>
      </c>
      <c r="P5839" s="3">
        <f>Table1[[#This Row],[sales]]*Table1[[#This Row],[quantity]]</f>
        <v>22819.040000000001</v>
      </c>
      <c r="Q5839" s="9">
        <f>Table1[[#This Row],[delivery_date]]-Table1[[#This Row],[order_date]]</f>
        <v>7</v>
      </c>
    </row>
    <row r="5840" spans="1:17" x14ac:dyDescent="0.35">
      <c r="A5840" t="s">
        <v>5871</v>
      </c>
      <c r="B5840" t="s">
        <v>41</v>
      </c>
      <c r="C5840" t="s">
        <v>33</v>
      </c>
      <c r="D5840" s="2">
        <v>133.63</v>
      </c>
      <c r="E5840">
        <v>0.1</v>
      </c>
      <c r="F5840">
        <v>1</v>
      </c>
      <c r="G5840" s="1">
        <v>45327</v>
      </c>
      <c r="H5840" s="1">
        <v>45329</v>
      </c>
      <c r="I5840" t="s">
        <v>31</v>
      </c>
      <c r="J5840" t="s">
        <v>16</v>
      </c>
      <c r="K5840" s="2">
        <v>9.6300000000000008</v>
      </c>
      <c r="L5840" t="s">
        <v>34</v>
      </c>
      <c r="M5840">
        <f>YEAR(Table1[[#This Row],[order_date]])</f>
        <v>2024</v>
      </c>
      <c r="N5840">
        <f>MONTH(Table1[[#This Row],[order_date]])</f>
        <v>2</v>
      </c>
      <c r="O5840" s="3">
        <f>Table1[[#This Row],[sales]]-Table1[[#This Row],[profit]]</f>
        <v>124</v>
      </c>
      <c r="P5840" s="3">
        <f>Table1[[#This Row],[sales]]*Table1[[#This Row],[quantity]]</f>
        <v>133.63</v>
      </c>
      <c r="Q5840" s="9">
        <f>Table1[[#This Row],[delivery_date]]-Table1[[#This Row],[order_date]]</f>
        <v>2</v>
      </c>
    </row>
    <row r="5841" spans="1:17" x14ac:dyDescent="0.35">
      <c r="A5841" t="s">
        <v>5872</v>
      </c>
      <c r="B5841" t="s">
        <v>41</v>
      </c>
      <c r="C5841" t="s">
        <v>20</v>
      </c>
      <c r="D5841" s="2">
        <v>4906.87</v>
      </c>
      <c r="E5841">
        <v>0.49</v>
      </c>
      <c r="F5841">
        <v>6</v>
      </c>
      <c r="G5841" s="1">
        <v>45465</v>
      </c>
      <c r="H5841" s="1">
        <v>45471</v>
      </c>
      <c r="I5841" t="s">
        <v>21</v>
      </c>
      <c r="J5841" t="s">
        <v>16</v>
      </c>
      <c r="K5841" s="2">
        <v>983.08</v>
      </c>
      <c r="L5841" t="s">
        <v>39</v>
      </c>
      <c r="M5841">
        <f>YEAR(Table1[[#This Row],[order_date]])</f>
        <v>2024</v>
      </c>
      <c r="N5841">
        <f>MONTH(Table1[[#This Row],[order_date]])</f>
        <v>6</v>
      </c>
      <c r="O5841" s="3">
        <f>Table1[[#This Row],[sales]]-Table1[[#This Row],[profit]]</f>
        <v>3923.79</v>
      </c>
      <c r="P5841" s="3">
        <f>Table1[[#This Row],[sales]]*Table1[[#This Row],[quantity]]</f>
        <v>29441.22</v>
      </c>
      <c r="Q5841" s="9">
        <f>Table1[[#This Row],[delivery_date]]-Table1[[#This Row],[order_date]]</f>
        <v>6</v>
      </c>
    </row>
    <row r="5842" spans="1:17" x14ac:dyDescent="0.35">
      <c r="A5842" t="s">
        <v>5873</v>
      </c>
      <c r="B5842" t="s">
        <v>41</v>
      </c>
      <c r="C5842" t="s">
        <v>14</v>
      </c>
      <c r="D5842" s="2">
        <v>4050.85</v>
      </c>
      <c r="E5842">
        <v>0.43</v>
      </c>
      <c r="F5842">
        <v>4</v>
      </c>
      <c r="G5842" s="1">
        <v>45628</v>
      </c>
      <c r="H5842" s="1">
        <v>45635</v>
      </c>
      <c r="I5842" t="s">
        <v>15</v>
      </c>
      <c r="J5842" t="s">
        <v>22</v>
      </c>
      <c r="K5842" s="2">
        <v>987.02</v>
      </c>
      <c r="L5842" t="s">
        <v>34</v>
      </c>
      <c r="M5842">
        <f>YEAR(Table1[[#This Row],[order_date]])</f>
        <v>2024</v>
      </c>
      <c r="N5842">
        <f>MONTH(Table1[[#This Row],[order_date]])</f>
        <v>12</v>
      </c>
      <c r="O5842" s="3">
        <f>Table1[[#This Row],[sales]]-Table1[[#This Row],[profit]]</f>
        <v>3063.83</v>
      </c>
      <c r="P5842" s="3">
        <f>Table1[[#This Row],[sales]]*Table1[[#This Row],[quantity]]</f>
        <v>16203.4</v>
      </c>
      <c r="Q5842" s="9">
        <f>Table1[[#This Row],[delivery_date]]-Table1[[#This Row],[order_date]]</f>
        <v>7</v>
      </c>
    </row>
    <row r="5843" spans="1:17" x14ac:dyDescent="0.35">
      <c r="A5843" t="s">
        <v>5874</v>
      </c>
      <c r="B5843" t="s">
        <v>25</v>
      </c>
      <c r="C5843" t="s">
        <v>14</v>
      </c>
      <c r="D5843" s="2">
        <v>279.97000000000003</v>
      </c>
      <c r="E5843">
        <v>7.0000000000000007E-2</v>
      </c>
      <c r="F5843">
        <v>9</v>
      </c>
      <c r="G5843" s="1">
        <v>45193</v>
      </c>
      <c r="H5843" s="1">
        <v>45199</v>
      </c>
      <c r="I5843" t="s">
        <v>31</v>
      </c>
      <c r="J5843" t="s">
        <v>27</v>
      </c>
      <c r="K5843" s="2">
        <v>79.63</v>
      </c>
      <c r="L5843" t="s">
        <v>28</v>
      </c>
      <c r="M5843">
        <f>YEAR(Table1[[#This Row],[order_date]])</f>
        <v>2023</v>
      </c>
      <c r="N5843">
        <f>MONTH(Table1[[#This Row],[order_date]])</f>
        <v>9</v>
      </c>
      <c r="O5843" s="3">
        <f>Table1[[#This Row],[sales]]-Table1[[#This Row],[profit]]</f>
        <v>200.34000000000003</v>
      </c>
      <c r="P5843" s="3">
        <f>Table1[[#This Row],[sales]]*Table1[[#This Row],[quantity]]</f>
        <v>2519.7300000000005</v>
      </c>
      <c r="Q5843" s="9">
        <f>Table1[[#This Row],[delivery_date]]-Table1[[#This Row],[order_date]]</f>
        <v>6</v>
      </c>
    </row>
    <row r="5844" spans="1:17" x14ac:dyDescent="0.35">
      <c r="A5844" t="s">
        <v>5875</v>
      </c>
      <c r="B5844" t="s">
        <v>25</v>
      </c>
      <c r="C5844" t="s">
        <v>33</v>
      </c>
      <c r="D5844" s="2">
        <v>964.02</v>
      </c>
      <c r="E5844">
        <v>0.43</v>
      </c>
      <c r="F5844">
        <v>8</v>
      </c>
      <c r="G5844" s="1">
        <v>45562</v>
      </c>
      <c r="H5844" s="1">
        <v>45563</v>
      </c>
      <c r="I5844" t="s">
        <v>15</v>
      </c>
      <c r="J5844" t="s">
        <v>16</v>
      </c>
      <c r="K5844" s="2">
        <v>212.68</v>
      </c>
      <c r="L5844" t="s">
        <v>28</v>
      </c>
      <c r="M5844">
        <f>YEAR(Table1[[#This Row],[order_date]])</f>
        <v>2024</v>
      </c>
      <c r="N5844">
        <f>MONTH(Table1[[#This Row],[order_date]])</f>
        <v>9</v>
      </c>
      <c r="O5844" s="3">
        <f>Table1[[#This Row],[sales]]-Table1[[#This Row],[profit]]</f>
        <v>751.33999999999992</v>
      </c>
      <c r="P5844" s="3">
        <f>Table1[[#This Row],[sales]]*Table1[[#This Row],[quantity]]</f>
        <v>7712.16</v>
      </c>
      <c r="Q5844" s="9">
        <f>Table1[[#This Row],[delivery_date]]-Table1[[#This Row],[order_date]]</f>
        <v>1</v>
      </c>
    </row>
    <row r="5845" spans="1:17" x14ac:dyDescent="0.35">
      <c r="A5845" t="s">
        <v>5876</v>
      </c>
      <c r="B5845" t="s">
        <v>19</v>
      </c>
      <c r="C5845" t="s">
        <v>33</v>
      </c>
      <c r="D5845" s="2">
        <v>4123.05</v>
      </c>
      <c r="E5845">
        <v>0.17</v>
      </c>
      <c r="F5845">
        <v>4</v>
      </c>
      <c r="G5845" s="1">
        <v>45419</v>
      </c>
      <c r="H5845" s="1">
        <v>45420</v>
      </c>
      <c r="I5845" t="s">
        <v>31</v>
      </c>
      <c r="J5845" t="s">
        <v>27</v>
      </c>
      <c r="K5845" s="2">
        <v>910.32</v>
      </c>
      <c r="L5845" t="s">
        <v>48</v>
      </c>
      <c r="M5845">
        <f>YEAR(Table1[[#This Row],[order_date]])</f>
        <v>2024</v>
      </c>
      <c r="N5845">
        <f>MONTH(Table1[[#This Row],[order_date]])</f>
        <v>5</v>
      </c>
      <c r="O5845" s="3">
        <f>Table1[[#This Row],[sales]]-Table1[[#This Row],[profit]]</f>
        <v>3212.73</v>
      </c>
      <c r="P5845" s="3">
        <f>Table1[[#This Row],[sales]]*Table1[[#This Row],[quantity]]</f>
        <v>16492.2</v>
      </c>
      <c r="Q5845" s="9">
        <f>Table1[[#This Row],[delivery_date]]-Table1[[#This Row],[order_date]]</f>
        <v>1</v>
      </c>
    </row>
    <row r="5846" spans="1:17" x14ac:dyDescent="0.35">
      <c r="A5846" t="s">
        <v>5877</v>
      </c>
      <c r="B5846" t="s">
        <v>13</v>
      </c>
      <c r="C5846" t="s">
        <v>20</v>
      </c>
      <c r="D5846" s="2">
        <v>525.64</v>
      </c>
      <c r="E5846">
        <v>0.24</v>
      </c>
      <c r="F5846">
        <v>2</v>
      </c>
      <c r="G5846" s="1">
        <v>45098</v>
      </c>
      <c r="H5846" s="1">
        <v>45105</v>
      </c>
      <c r="I5846" t="s">
        <v>15</v>
      </c>
      <c r="J5846" t="s">
        <v>16</v>
      </c>
      <c r="K5846" s="2">
        <v>83.27</v>
      </c>
      <c r="L5846" t="s">
        <v>28</v>
      </c>
      <c r="M5846">
        <f>YEAR(Table1[[#This Row],[order_date]])</f>
        <v>2023</v>
      </c>
      <c r="N5846">
        <f>MONTH(Table1[[#This Row],[order_date]])</f>
        <v>6</v>
      </c>
      <c r="O5846" s="3">
        <f>Table1[[#This Row],[sales]]-Table1[[#This Row],[profit]]</f>
        <v>442.37</v>
      </c>
      <c r="P5846" s="3">
        <f>Table1[[#This Row],[sales]]*Table1[[#This Row],[quantity]]</f>
        <v>1051.28</v>
      </c>
      <c r="Q5846" s="9">
        <f>Table1[[#This Row],[delivery_date]]-Table1[[#This Row],[order_date]]</f>
        <v>7</v>
      </c>
    </row>
    <row r="5847" spans="1:17" x14ac:dyDescent="0.35">
      <c r="A5847" t="s">
        <v>5878</v>
      </c>
      <c r="B5847" t="s">
        <v>13</v>
      </c>
      <c r="C5847" t="s">
        <v>26</v>
      </c>
      <c r="D5847" s="2">
        <v>4714.75</v>
      </c>
      <c r="E5847">
        <v>7.0000000000000007E-2</v>
      </c>
      <c r="F5847">
        <v>6</v>
      </c>
      <c r="G5847" s="1">
        <v>45657</v>
      </c>
      <c r="H5847" s="1">
        <v>45660</v>
      </c>
      <c r="I5847" t="s">
        <v>21</v>
      </c>
      <c r="J5847" t="s">
        <v>27</v>
      </c>
      <c r="K5847" s="2">
        <v>609.22</v>
      </c>
      <c r="L5847" t="s">
        <v>39</v>
      </c>
      <c r="M5847">
        <f>YEAR(Table1[[#This Row],[order_date]])</f>
        <v>2024</v>
      </c>
      <c r="N5847">
        <f>MONTH(Table1[[#This Row],[order_date]])</f>
        <v>12</v>
      </c>
      <c r="O5847" s="3">
        <f>Table1[[#This Row],[sales]]-Table1[[#This Row],[profit]]</f>
        <v>4105.53</v>
      </c>
      <c r="P5847" s="3">
        <f>Table1[[#This Row],[sales]]*Table1[[#This Row],[quantity]]</f>
        <v>28288.5</v>
      </c>
      <c r="Q5847" s="9">
        <f>Table1[[#This Row],[delivery_date]]-Table1[[#This Row],[order_date]]</f>
        <v>3</v>
      </c>
    </row>
    <row r="5848" spans="1:17" x14ac:dyDescent="0.35">
      <c r="A5848" t="s">
        <v>5879</v>
      </c>
      <c r="B5848" t="s">
        <v>41</v>
      </c>
      <c r="C5848" t="s">
        <v>33</v>
      </c>
      <c r="D5848" s="2">
        <v>4999.47</v>
      </c>
      <c r="E5848">
        <v>0.06</v>
      </c>
      <c r="F5848">
        <v>3</v>
      </c>
      <c r="G5848" s="1">
        <v>45303</v>
      </c>
      <c r="H5848" s="1">
        <v>45310</v>
      </c>
      <c r="I5848" t="s">
        <v>21</v>
      </c>
      <c r="J5848" t="s">
        <v>27</v>
      </c>
      <c r="K5848" s="2">
        <v>777.94</v>
      </c>
      <c r="L5848" t="s">
        <v>39</v>
      </c>
      <c r="M5848">
        <f>YEAR(Table1[[#This Row],[order_date]])</f>
        <v>2024</v>
      </c>
      <c r="N5848">
        <f>MONTH(Table1[[#This Row],[order_date]])</f>
        <v>1</v>
      </c>
      <c r="O5848" s="3">
        <f>Table1[[#This Row],[sales]]-Table1[[#This Row],[profit]]</f>
        <v>4221.5300000000007</v>
      </c>
      <c r="P5848" s="3">
        <f>Table1[[#This Row],[sales]]*Table1[[#This Row],[quantity]]</f>
        <v>14998.41</v>
      </c>
      <c r="Q5848" s="9">
        <f>Table1[[#This Row],[delivery_date]]-Table1[[#This Row],[order_date]]</f>
        <v>7</v>
      </c>
    </row>
    <row r="5849" spans="1:17" x14ac:dyDescent="0.35">
      <c r="A5849" t="s">
        <v>5880</v>
      </c>
      <c r="B5849" t="s">
        <v>25</v>
      </c>
      <c r="C5849" t="s">
        <v>36</v>
      </c>
      <c r="D5849" s="2">
        <v>4443.5200000000004</v>
      </c>
      <c r="E5849">
        <v>0.43</v>
      </c>
      <c r="F5849">
        <v>1</v>
      </c>
      <c r="G5849" s="1">
        <v>45582</v>
      </c>
      <c r="H5849" s="1">
        <v>45585</v>
      </c>
      <c r="I5849" t="s">
        <v>21</v>
      </c>
      <c r="J5849" t="s">
        <v>27</v>
      </c>
      <c r="K5849" s="2">
        <v>996.17</v>
      </c>
      <c r="L5849" t="s">
        <v>48</v>
      </c>
      <c r="M5849">
        <f>YEAR(Table1[[#This Row],[order_date]])</f>
        <v>2024</v>
      </c>
      <c r="N5849">
        <f>MONTH(Table1[[#This Row],[order_date]])</f>
        <v>10</v>
      </c>
      <c r="O5849" s="3">
        <f>Table1[[#This Row],[sales]]-Table1[[#This Row],[profit]]</f>
        <v>3447.3500000000004</v>
      </c>
      <c r="P5849" s="3">
        <f>Table1[[#This Row],[sales]]*Table1[[#This Row],[quantity]]</f>
        <v>4443.5200000000004</v>
      </c>
      <c r="Q5849" s="9">
        <f>Table1[[#This Row],[delivery_date]]-Table1[[#This Row],[order_date]]</f>
        <v>3</v>
      </c>
    </row>
    <row r="5850" spans="1:17" x14ac:dyDescent="0.35">
      <c r="A5850" t="s">
        <v>5881</v>
      </c>
      <c r="B5850" t="s">
        <v>41</v>
      </c>
      <c r="C5850" t="s">
        <v>26</v>
      </c>
      <c r="D5850" s="2">
        <v>3720.63</v>
      </c>
      <c r="E5850">
        <v>0.31</v>
      </c>
      <c r="F5850">
        <v>7</v>
      </c>
      <c r="G5850" s="1">
        <v>45242</v>
      </c>
      <c r="H5850" s="1">
        <v>45248</v>
      </c>
      <c r="I5850" t="s">
        <v>15</v>
      </c>
      <c r="J5850" t="s">
        <v>27</v>
      </c>
      <c r="K5850" s="2">
        <v>1100.97</v>
      </c>
      <c r="L5850" t="s">
        <v>39</v>
      </c>
      <c r="M5850">
        <f>YEAR(Table1[[#This Row],[order_date]])</f>
        <v>2023</v>
      </c>
      <c r="N5850">
        <f>MONTH(Table1[[#This Row],[order_date]])</f>
        <v>11</v>
      </c>
      <c r="O5850" s="3">
        <f>Table1[[#This Row],[sales]]-Table1[[#This Row],[profit]]</f>
        <v>2619.66</v>
      </c>
      <c r="P5850" s="3">
        <f>Table1[[#This Row],[sales]]*Table1[[#This Row],[quantity]]</f>
        <v>26044.41</v>
      </c>
      <c r="Q5850" s="9">
        <f>Table1[[#This Row],[delivery_date]]-Table1[[#This Row],[order_date]]</f>
        <v>6</v>
      </c>
    </row>
    <row r="5851" spans="1:17" x14ac:dyDescent="0.35">
      <c r="A5851" t="s">
        <v>5882</v>
      </c>
      <c r="B5851" t="s">
        <v>19</v>
      </c>
      <c r="C5851" t="s">
        <v>33</v>
      </c>
      <c r="D5851" s="2">
        <v>2487.6799999999998</v>
      </c>
      <c r="E5851">
        <v>0.23</v>
      </c>
      <c r="F5851">
        <v>4</v>
      </c>
      <c r="G5851" s="1">
        <v>45397</v>
      </c>
      <c r="H5851" s="1">
        <v>45403</v>
      </c>
      <c r="I5851" t="s">
        <v>15</v>
      </c>
      <c r="J5851" t="s">
        <v>16</v>
      </c>
      <c r="K5851" s="2">
        <v>550.69000000000005</v>
      </c>
      <c r="L5851" t="s">
        <v>17</v>
      </c>
      <c r="M5851">
        <f>YEAR(Table1[[#This Row],[order_date]])</f>
        <v>2024</v>
      </c>
      <c r="N5851">
        <f>MONTH(Table1[[#This Row],[order_date]])</f>
        <v>4</v>
      </c>
      <c r="O5851" s="3">
        <f>Table1[[#This Row],[sales]]-Table1[[#This Row],[profit]]</f>
        <v>1936.9899999999998</v>
      </c>
      <c r="P5851" s="3">
        <f>Table1[[#This Row],[sales]]*Table1[[#This Row],[quantity]]</f>
        <v>9950.7199999999993</v>
      </c>
      <c r="Q5851" s="9">
        <f>Table1[[#This Row],[delivery_date]]-Table1[[#This Row],[order_date]]</f>
        <v>6</v>
      </c>
    </row>
    <row r="5852" spans="1:17" x14ac:dyDescent="0.35">
      <c r="A5852" t="s">
        <v>5883</v>
      </c>
      <c r="B5852" t="s">
        <v>13</v>
      </c>
      <c r="C5852" t="s">
        <v>36</v>
      </c>
      <c r="D5852" s="2">
        <v>503.9</v>
      </c>
      <c r="E5852">
        <v>0.02</v>
      </c>
      <c r="F5852">
        <v>9</v>
      </c>
      <c r="G5852" s="1">
        <v>45535</v>
      </c>
      <c r="H5852" s="1">
        <v>45542</v>
      </c>
      <c r="I5852" t="s">
        <v>31</v>
      </c>
      <c r="J5852" t="s">
        <v>27</v>
      </c>
      <c r="K5852" s="2">
        <v>98.19</v>
      </c>
      <c r="L5852" t="s">
        <v>23</v>
      </c>
      <c r="M5852">
        <f>YEAR(Table1[[#This Row],[order_date]])</f>
        <v>2024</v>
      </c>
      <c r="N5852">
        <f>MONTH(Table1[[#This Row],[order_date]])</f>
        <v>8</v>
      </c>
      <c r="O5852" s="3">
        <f>Table1[[#This Row],[sales]]-Table1[[#This Row],[profit]]</f>
        <v>405.71</v>
      </c>
      <c r="P5852" s="3">
        <f>Table1[[#This Row],[sales]]*Table1[[#This Row],[quantity]]</f>
        <v>4535.0999999999995</v>
      </c>
      <c r="Q5852" s="9">
        <f>Table1[[#This Row],[delivery_date]]-Table1[[#This Row],[order_date]]</f>
        <v>7</v>
      </c>
    </row>
    <row r="5853" spans="1:17" x14ac:dyDescent="0.35">
      <c r="A5853" t="s">
        <v>5884</v>
      </c>
      <c r="B5853" t="s">
        <v>13</v>
      </c>
      <c r="C5853" t="s">
        <v>20</v>
      </c>
      <c r="D5853" s="2">
        <v>3679.19</v>
      </c>
      <c r="E5853">
        <v>0.46</v>
      </c>
      <c r="F5853">
        <v>3</v>
      </c>
      <c r="G5853" s="1">
        <v>44948</v>
      </c>
      <c r="H5853" s="1">
        <v>44951</v>
      </c>
      <c r="I5853" t="s">
        <v>21</v>
      </c>
      <c r="J5853" t="s">
        <v>27</v>
      </c>
      <c r="K5853" s="2">
        <v>562.65</v>
      </c>
      <c r="L5853" t="s">
        <v>28</v>
      </c>
      <c r="M5853">
        <f>YEAR(Table1[[#This Row],[order_date]])</f>
        <v>2023</v>
      </c>
      <c r="N5853">
        <f>MONTH(Table1[[#This Row],[order_date]])</f>
        <v>1</v>
      </c>
      <c r="O5853" s="3">
        <f>Table1[[#This Row],[sales]]-Table1[[#This Row],[profit]]</f>
        <v>3116.54</v>
      </c>
      <c r="P5853" s="3">
        <f>Table1[[#This Row],[sales]]*Table1[[#This Row],[quantity]]</f>
        <v>11037.57</v>
      </c>
      <c r="Q5853" s="9">
        <f>Table1[[#This Row],[delivery_date]]-Table1[[#This Row],[order_date]]</f>
        <v>3</v>
      </c>
    </row>
    <row r="5854" spans="1:17" x14ac:dyDescent="0.35">
      <c r="A5854" t="s">
        <v>5885</v>
      </c>
      <c r="B5854" t="s">
        <v>41</v>
      </c>
      <c r="C5854" t="s">
        <v>36</v>
      </c>
      <c r="D5854" s="2">
        <v>2044.64</v>
      </c>
      <c r="E5854">
        <v>0.19</v>
      </c>
      <c r="F5854">
        <v>1</v>
      </c>
      <c r="G5854" s="1">
        <v>45132</v>
      </c>
      <c r="H5854" s="1">
        <v>45138</v>
      </c>
      <c r="I5854" t="s">
        <v>15</v>
      </c>
      <c r="J5854" t="s">
        <v>22</v>
      </c>
      <c r="K5854" s="2">
        <v>300.51</v>
      </c>
      <c r="L5854" t="s">
        <v>28</v>
      </c>
      <c r="M5854">
        <f>YEAR(Table1[[#This Row],[order_date]])</f>
        <v>2023</v>
      </c>
      <c r="N5854">
        <f>MONTH(Table1[[#This Row],[order_date]])</f>
        <v>7</v>
      </c>
      <c r="O5854" s="3">
        <f>Table1[[#This Row],[sales]]-Table1[[#This Row],[profit]]</f>
        <v>1744.13</v>
      </c>
      <c r="P5854" s="3">
        <f>Table1[[#This Row],[sales]]*Table1[[#This Row],[quantity]]</f>
        <v>2044.64</v>
      </c>
      <c r="Q5854" s="9">
        <f>Table1[[#This Row],[delivery_date]]-Table1[[#This Row],[order_date]]</f>
        <v>6</v>
      </c>
    </row>
    <row r="5855" spans="1:17" x14ac:dyDescent="0.35">
      <c r="A5855" t="s">
        <v>5886</v>
      </c>
      <c r="B5855" t="s">
        <v>19</v>
      </c>
      <c r="C5855" t="s">
        <v>33</v>
      </c>
      <c r="D5855" s="2">
        <v>2894.12</v>
      </c>
      <c r="E5855">
        <v>0.21</v>
      </c>
      <c r="F5855">
        <v>2</v>
      </c>
      <c r="G5855" s="1">
        <v>45003</v>
      </c>
      <c r="H5855" s="1">
        <v>45005</v>
      </c>
      <c r="I5855" t="s">
        <v>15</v>
      </c>
      <c r="J5855" t="s">
        <v>16</v>
      </c>
      <c r="K5855" s="2">
        <v>457.42</v>
      </c>
      <c r="L5855" t="s">
        <v>48</v>
      </c>
      <c r="M5855">
        <f>YEAR(Table1[[#This Row],[order_date]])</f>
        <v>2023</v>
      </c>
      <c r="N5855">
        <f>MONTH(Table1[[#This Row],[order_date]])</f>
        <v>3</v>
      </c>
      <c r="O5855" s="3">
        <f>Table1[[#This Row],[sales]]-Table1[[#This Row],[profit]]</f>
        <v>2436.6999999999998</v>
      </c>
      <c r="P5855" s="3">
        <f>Table1[[#This Row],[sales]]*Table1[[#This Row],[quantity]]</f>
        <v>5788.24</v>
      </c>
      <c r="Q5855" s="9">
        <f>Table1[[#This Row],[delivery_date]]-Table1[[#This Row],[order_date]]</f>
        <v>2</v>
      </c>
    </row>
    <row r="5856" spans="1:17" x14ac:dyDescent="0.35">
      <c r="A5856" t="s">
        <v>5887</v>
      </c>
      <c r="B5856" t="s">
        <v>13</v>
      </c>
      <c r="C5856" t="s">
        <v>14</v>
      </c>
      <c r="D5856" s="2">
        <v>1537.61</v>
      </c>
      <c r="E5856">
        <v>0.14000000000000001</v>
      </c>
      <c r="F5856">
        <v>4</v>
      </c>
      <c r="G5856" s="1">
        <v>45140</v>
      </c>
      <c r="H5856" s="1">
        <v>45141</v>
      </c>
      <c r="I5856" t="s">
        <v>21</v>
      </c>
      <c r="J5856" t="s">
        <v>22</v>
      </c>
      <c r="K5856" s="2">
        <v>266.5</v>
      </c>
      <c r="L5856" t="s">
        <v>28</v>
      </c>
      <c r="M5856">
        <f>YEAR(Table1[[#This Row],[order_date]])</f>
        <v>2023</v>
      </c>
      <c r="N5856">
        <f>MONTH(Table1[[#This Row],[order_date]])</f>
        <v>8</v>
      </c>
      <c r="O5856" s="3">
        <f>Table1[[#This Row],[sales]]-Table1[[#This Row],[profit]]</f>
        <v>1271.1099999999999</v>
      </c>
      <c r="P5856" s="3">
        <f>Table1[[#This Row],[sales]]*Table1[[#This Row],[quantity]]</f>
        <v>6150.44</v>
      </c>
      <c r="Q5856" s="9">
        <f>Table1[[#This Row],[delivery_date]]-Table1[[#This Row],[order_date]]</f>
        <v>1</v>
      </c>
    </row>
    <row r="5857" spans="1:17" x14ac:dyDescent="0.35">
      <c r="A5857" t="s">
        <v>5888</v>
      </c>
      <c r="B5857" t="s">
        <v>19</v>
      </c>
      <c r="C5857" t="s">
        <v>33</v>
      </c>
      <c r="D5857" s="2">
        <v>1286.56</v>
      </c>
      <c r="E5857">
        <v>0.45</v>
      </c>
      <c r="F5857">
        <v>7</v>
      </c>
      <c r="G5857" s="1">
        <v>45381</v>
      </c>
      <c r="H5857" s="1">
        <v>45385</v>
      </c>
      <c r="I5857" t="s">
        <v>15</v>
      </c>
      <c r="J5857" t="s">
        <v>22</v>
      </c>
      <c r="K5857" s="2">
        <v>203.55</v>
      </c>
      <c r="L5857" t="s">
        <v>17</v>
      </c>
      <c r="M5857">
        <f>YEAR(Table1[[#This Row],[order_date]])</f>
        <v>2024</v>
      </c>
      <c r="N5857">
        <f>MONTH(Table1[[#This Row],[order_date]])</f>
        <v>3</v>
      </c>
      <c r="O5857" s="3">
        <f>Table1[[#This Row],[sales]]-Table1[[#This Row],[profit]]</f>
        <v>1083.01</v>
      </c>
      <c r="P5857" s="3">
        <f>Table1[[#This Row],[sales]]*Table1[[#This Row],[quantity]]</f>
        <v>9005.92</v>
      </c>
      <c r="Q5857" s="9">
        <f>Table1[[#This Row],[delivery_date]]-Table1[[#This Row],[order_date]]</f>
        <v>4</v>
      </c>
    </row>
    <row r="5858" spans="1:17" x14ac:dyDescent="0.35">
      <c r="A5858" t="s">
        <v>5889</v>
      </c>
      <c r="B5858" t="s">
        <v>19</v>
      </c>
      <c r="C5858" t="s">
        <v>14</v>
      </c>
      <c r="D5858" s="2">
        <v>1689.06</v>
      </c>
      <c r="E5858">
        <v>0.17</v>
      </c>
      <c r="F5858">
        <v>8</v>
      </c>
      <c r="G5858" s="1">
        <v>45303</v>
      </c>
      <c r="H5858" s="1">
        <v>45305</v>
      </c>
      <c r="I5858" t="s">
        <v>31</v>
      </c>
      <c r="J5858" t="s">
        <v>27</v>
      </c>
      <c r="K5858" s="2">
        <v>453.74</v>
      </c>
      <c r="L5858" t="s">
        <v>28</v>
      </c>
      <c r="M5858">
        <f>YEAR(Table1[[#This Row],[order_date]])</f>
        <v>2024</v>
      </c>
      <c r="N5858">
        <f>MONTH(Table1[[#This Row],[order_date]])</f>
        <v>1</v>
      </c>
      <c r="O5858" s="3">
        <f>Table1[[#This Row],[sales]]-Table1[[#This Row],[profit]]</f>
        <v>1235.32</v>
      </c>
      <c r="P5858" s="3">
        <f>Table1[[#This Row],[sales]]*Table1[[#This Row],[quantity]]</f>
        <v>13512.48</v>
      </c>
      <c r="Q5858" s="9">
        <f>Table1[[#This Row],[delivery_date]]-Table1[[#This Row],[order_date]]</f>
        <v>2</v>
      </c>
    </row>
    <row r="5859" spans="1:17" x14ac:dyDescent="0.35">
      <c r="A5859" t="s">
        <v>5890</v>
      </c>
      <c r="B5859" t="s">
        <v>41</v>
      </c>
      <c r="C5859" t="s">
        <v>20</v>
      </c>
      <c r="D5859" s="2">
        <v>4087.76</v>
      </c>
      <c r="E5859">
        <v>0.09</v>
      </c>
      <c r="F5859">
        <v>4</v>
      </c>
      <c r="G5859" s="1">
        <v>45476</v>
      </c>
      <c r="H5859" s="1">
        <v>45480</v>
      </c>
      <c r="I5859" t="s">
        <v>21</v>
      </c>
      <c r="J5859" t="s">
        <v>22</v>
      </c>
      <c r="K5859" s="2">
        <v>222.19</v>
      </c>
      <c r="L5859" t="s">
        <v>39</v>
      </c>
      <c r="M5859">
        <f>YEAR(Table1[[#This Row],[order_date]])</f>
        <v>2024</v>
      </c>
      <c r="N5859">
        <f>MONTH(Table1[[#This Row],[order_date]])</f>
        <v>7</v>
      </c>
      <c r="O5859" s="3">
        <f>Table1[[#This Row],[sales]]-Table1[[#This Row],[profit]]</f>
        <v>3865.57</v>
      </c>
      <c r="P5859" s="3">
        <f>Table1[[#This Row],[sales]]*Table1[[#This Row],[quantity]]</f>
        <v>16351.04</v>
      </c>
      <c r="Q5859" s="9">
        <f>Table1[[#This Row],[delivery_date]]-Table1[[#This Row],[order_date]]</f>
        <v>4</v>
      </c>
    </row>
    <row r="5860" spans="1:17" x14ac:dyDescent="0.35">
      <c r="A5860" t="s">
        <v>5891</v>
      </c>
      <c r="B5860" t="s">
        <v>25</v>
      </c>
      <c r="C5860" t="s">
        <v>20</v>
      </c>
      <c r="D5860" s="2">
        <v>2189.81</v>
      </c>
      <c r="E5860">
        <v>0.25</v>
      </c>
      <c r="F5860">
        <v>3</v>
      </c>
      <c r="G5860" s="1">
        <v>45503</v>
      </c>
      <c r="H5860" s="1">
        <v>45506</v>
      </c>
      <c r="I5860" t="s">
        <v>21</v>
      </c>
      <c r="J5860" t="s">
        <v>27</v>
      </c>
      <c r="K5860" s="2">
        <v>417.54</v>
      </c>
      <c r="L5860" t="s">
        <v>23</v>
      </c>
      <c r="M5860">
        <f>YEAR(Table1[[#This Row],[order_date]])</f>
        <v>2024</v>
      </c>
      <c r="N5860">
        <f>MONTH(Table1[[#This Row],[order_date]])</f>
        <v>7</v>
      </c>
      <c r="O5860" s="3">
        <f>Table1[[#This Row],[sales]]-Table1[[#This Row],[profit]]</f>
        <v>1772.27</v>
      </c>
      <c r="P5860" s="3">
        <f>Table1[[#This Row],[sales]]*Table1[[#This Row],[quantity]]</f>
        <v>6569.43</v>
      </c>
      <c r="Q5860" s="9">
        <f>Table1[[#This Row],[delivery_date]]-Table1[[#This Row],[order_date]]</f>
        <v>3</v>
      </c>
    </row>
    <row r="5861" spans="1:17" x14ac:dyDescent="0.35">
      <c r="A5861" t="s">
        <v>5892</v>
      </c>
      <c r="B5861" t="s">
        <v>41</v>
      </c>
      <c r="C5861" t="s">
        <v>26</v>
      </c>
      <c r="D5861" s="2">
        <v>1627.37</v>
      </c>
      <c r="E5861">
        <v>0.39</v>
      </c>
      <c r="F5861">
        <v>9</v>
      </c>
      <c r="G5861" s="1">
        <v>45617</v>
      </c>
      <c r="H5861" s="1">
        <v>45620</v>
      </c>
      <c r="I5861" t="s">
        <v>21</v>
      </c>
      <c r="J5861" t="s">
        <v>22</v>
      </c>
      <c r="K5861" s="2">
        <v>424.81</v>
      </c>
      <c r="L5861" t="s">
        <v>28</v>
      </c>
      <c r="M5861">
        <f>YEAR(Table1[[#This Row],[order_date]])</f>
        <v>2024</v>
      </c>
      <c r="N5861">
        <f>MONTH(Table1[[#This Row],[order_date]])</f>
        <v>11</v>
      </c>
      <c r="O5861" s="3">
        <f>Table1[[#This Row],[sales]]-Table1[[#This Row],[profit]]</f>
        <v>1202.56</v>
      </c>
      <c r="P5861" s="3">
        <f>Table1[[#This Row],[sales]]*Table1[[#This Row],[quantity]]</f>
        <v>14646.329999999998</v>
      </c>
      <c r="Q5861" s="9">
        <f>Table1[[#This Row],[delivery_date]]-Table1[[#This Row],[order_date]]</f>
        <v>3</v>
      </c>
    </row>
    <row r="5862" spans="1:17" x14ac:dyDescent="0.35">
      <c r="A5862" t="s">
        <v>5893</v>
      </c>
      <c r="B5862" t="s">
        <v>25</v>
      </c>
      <c r="C5862" t="s">
        <v>26</v>
      </c>
      <c r="D5862" s="2">
        <v>2221.5500000000002</v>
      </c>
      <c r="E5862">
        <v>0.19</v>
      </c>
      <c r="F5862">
        <v>8</v>
      </c>
      <c r="G5862" s="1">
        <v>45407</v>
      </c>
      <c r="H5862" s="1">
        <v>45408</v>
      </c>
      <c r="I5862" t="s">
        <v>21</v>
      </c>
      <c r="J5862" t="s">
        <v>16</v>
      </c>
      <c r="K5862" s="2">
        <v>353.17</v>
      </c>
      <c r="L5862" t="s">
        <v>17</v>
      </c>
      <c r="M5862">
        <f>YEAR(Table1[[#This Row],[order_date]])</f>
        <v>2024</v>
      </c>
      <c r="N5862">
        <f>MONTH(Table1[[#This Row],[order_date]])</f>
        <v>4</v>
      </c>
      <c r="O5862" s="3">
        <f>Table1[[#This Row],[sales]]-Table1[[#This Row],[profit]]</f>
        <v>1868.38</v>
      </c>
      <c r="P5862" s="3">
        <f>Table1[[#This Row],[sales]]*Table1[[#This Row],[quantity]]</f>
        <v>17772.400000000001</v>
      </c>
      <c r="Q5862" s="9">
        <f>Table1[[#This Row],[delivery_date]]-Table1[[#This Row],[order_date]]</f>
        <v>1</v>
      </c>
    </row>
    <row r="5863" spans="1:17" x14ac:dyDescent="0.35">
      <c r="A5863" t="s">
        <v>5894</v>
      </c>
      <c r="B5863" t="s">
        <v>19</v>
      </c>
      <c r="C5863" t="s">
        <v>14</v>
      </c>
      <c r="D5863" s="2">
        <v>258.20999999999998</v>
      </c>
      <c r="E5863">
        <v>0.33</v>
      </c>
      <c r="F5863">
        <v>6</v>
      </c>
      <c r="G5863" s="1">
        <v>45309</v>
      </c>
      <c r="H5863" s="1">
        <v>45314</v>
      </c>
      <c r="I5863" t="s">
        <v>15</v>
      </c>
      <c r="J5863" t="s">
        <v>16</v>
      </c>
      <c r="K5863" s="2">
        <v>69.12</v>
      </c>
      <c r="L5863" t="s">
        <v>23</v>
      </c>
      <c r="M5863">
        <f>YEAR(Table1[[#This Row],[order_date]])</f>
        <v>2024</v>
      </c>
      <c r="N5863">
        <f>MONTH(Table1[[#This Row],[order_date]])</f>
        <v>1</v>
      </c>
      <c r="O5863" s="3">
        <f>Table1[[#This Row],[sales]]-Table1[[#This Row],[profit]]</f>
        <v>189.08999999999997</v>
      </c>
      <c r="P5863" s="3">
        <f>Table1[[#This Row],[sales]]*Table1[[#This Row],[quantity]]</f>
        <v>1549.2599999999998</v>
      </c>
      <c r="Q5863" s="9">
        <f>Table1[[#This Row],[delivery_date]]-Table1[[#This Row],[order_date]]</f>
        <v>5</v>
      </c>
    </row>
    <row r="5864" spans="1:17" x14ac:dyDescent="0.35">
      <c r="A5864" t="s">
        <v>5895</v>
      </c>
      <c r="B5864" t="s">
        <v>25</v>
      </c>
      <c r="C5864" t="s">
        <v>14</v>
      </c>
      <c r="D5864" s="2">
        <v>4463.96</v>
      </c>
      <c r="E5864">
        <v>0.15</v>
      </c>
      <c r="F5864">
        <v>9</v>
      </c>
      <c r="G5864" s="1">
        <v>45077</v>
      </c>
      <c r="H5864" s="1">
        <v>45082</v>
      </c>
      <c r="I5864" t="s">
        <v>21</v>
      </c>
      <c r="J5864" t="s">
        <v>22</v>
      </c>
      <c r="K5864" s="2">
        <v>891.01</v>
      </c>
      <c r="L5864" t="s">
        <v>39</v>
      </c>
      <c r="M5864">
        <f>YEAR(Table1[[#This Row],[order_date]])</f>
        <v>2023</v>
      </c>
      <c r="N5864">
        <f>MONTH(Table1[[#This Row],[order_date]])</f>
        <v>5</v>
      </c>
      <c r="O5864" s="3">
        <f>Table1[[#This Row],[sales]]-Table1[[#This Row],[profit]]</f>
        <v>3572.95</v>
      </c>
      <c r="P5864" s="3">
        <f>Table1[[#This Row],[sales]]*Table1[[#This Row],[quantity]]</f>
        <v>40175.64</v>
      </c>
      <c r="Q5864" s="9">
        <f>Table1[[#This Row],[delivery_date]]-Table1[[#This Row],[order_date]]</f>
        <v>5</v>
      </c>
    </row>
    <row r="5865" spans="1:17" x14ac:dyDescent="0.35">
      <c r="A5865" t="s">
        <v>5896</v>
      </c>
      <c r="B5865" t="s">
        <v>19</v>
      </c>
      <c r="C5865" t="s">
        <v>20</v>
      </c>
      <c r="D5865" s="2">
        <v>2803.63</v>
      </c>
      <c r="E5865">
        <v>0.36</v>
      </c>
      <c r="F5865">
        <v>8</v>
      </c>
      <c r="G5865" s="1">
        <v>45309</v>
      </c>
      <c r="H5865" s="1">
        <v>45315</v>
      </c>
      <c r="I5865" t="s">
        <v>31</v>
      </c>
      <c r="J5865" t="s">
        <v>22</v>
      </c>
      <c r="K5865" s="2">
        <v>334.45</v>
      </c>
      <c r="L5865" t="s">
        <v>39</v>
      </c>
      <c r="M5865">
        <f>YEAR(Table1[[#This Row],[order_date]])</f>
        <v>2024</v>
      </c>
      <c r="N5865">
        <f>MONTH(Table1[[#This Row],[order_date]])</f>
        <v>1</v>
      </c>
      <c r="O5865" s="3">
        <f>Table1[[#This Row],[sales]]-Table1[[#This Row],[profit]]</f>
        <v>2469.1800000000003</v>
      </c>
      <c r="P5865" s="3">
        <f>Table1[[#This Row],[sales]]*Table1[[#This Row],[quantity]]</f>
        <v>22429.040000000001</v>
      </c>
      <c r="Q5865" s="9">
        <f>Table1[[#This Row],[delivery_date]]-Table1[[#This Row],[order_date]]</f>
        <v>6</v>
      </c>
    </row>
    <row r="5866" spans="1:17" x14ac:dyDescent="0.35">
      <c r="A5866" t="s">
        <v>5897</v>
      </c>
      <c r="B5866" t="s">
        <v>13</v>
      </c>
      <c r="C5866" t="s">
        <v>36</v>
      </c>
      <c r="D5866" s="2">
        <v>613.65</v>
      </c>
      <c r="E5866">
        <v>0.33</v>
      </c>
      <c r="F5866">
        <v>7</v>
      </c>
      <c r="G5866" s="1">
        <v>45290</v>
      </c>
      <c r="H5866" s="1">
        <v>45296</v>
      </c>
      <c r="I5866" t="s">
        <v>21</v>
      </c>
      <c r="J5866" t="s">
        <v>16</v>
      </c>
      <c r="K5866" s="2">
        <v>63.87</v>
      </c>
      <c r="L5866" t="s">
        <v>23</v>
      </c>
      <c r="M5866">
        <f>YEAR(Table1[[#This Row],[order_date]])</f>
        <v>2023</v>
      </c>
      <c r="N5866">
        <f>MONTH(Table1[[#This Row],[order_date]])</f>
        <v>12</v>
      </c>
      <c r="O5866" s="3">
        <f>Table1[[#This Row],[sales]]-Table1[[#This Row],[profit]]</f>
        <v>549.78</v>
      </c>
      <c r="P5866" s="3">
        <f>Table1[[#This Row],[sales]]*Table1[[#This Row],[quantity]]</f>
        <v>4295.55</v>
      </c>
      <c r="Q5866" s="9">
        <f>Table1[[#This Row],[delivery_date]]-Table1[[#This Row],[order_date]]</f>
        <v>6</v>
      </c>
    </row>
    <row r="5867" spans="1:17" x14ac:dyDescent="0.35">
      <c r="A5867" t="s">
        <v>5898</v>
      </c>
      <c r="B5867" t="s">
        <v>13</v>
      </c>
      <c r="C5867" t="s">
        <v>14</v>
      </c>
      <c r="D5867" s="2">
        <v>1513.19</v>
      </c>
      <c r="E5867">
        <v>0.34</v>
      </c>
      <c r="F5867">
        <v>6</v>
      </c>
      <c r="G5867" s="1">
        <v>45261</v>
      </c>
      <c r="H5867" s="1">
        <v>45268</v>
      </c>
      <c r="I5867" t="s">
        <v>15</v>
      </c>
      <c r="J5867" t="s">
        <v>27</v>
      </c>
      <c r="K5867" s="2">
        <v>92.33</v>
      </c>
      <c r="L5867" t="s">
        <v>17</v>
      </c>
      <c r="M5867">
        <f>YEAR(Table1[[#This Row],[order_date]])</f>
        <v>2023</v>
      </c>
      <c r="N5867">
        <f>MONTH(Table1[[#This Row],[order_date]])</f>
        <v>12</v>
      </c>
      <c r="O5867" s="3">
        <f>Table1[[#This Row],[sales]]-Table1[[#This Row],[profit]]</f>
        <v>1420.8600000000001</v>
      </c>
      <c r="P5867" s="3">
        <f>Table1[[#This Row],[sales]]*Table1[[#This Row],[quantity]]</f>
        <v>9079.14</v>
      </c>
      <c r="Q5867" s="9">
        <f>Table1[[#This Row],[delivery_date]]-Table1[[#This Row],[order_date]]</f>
        <v>7</v>
      </c>
    </row>
    <row r="5868" spans="1:17" x14ac:dyDescent="0.35">
      <c r="A5868" t="s">
        <v>5899</v>
      </c>
      <c r="B5868" t="s">
        <v>13</v>
      </c>
      <c r="C5868" t="s">
        <v>14</v>
      </c>
      <c r="D5868" s="2">
        <v>4919.41</v>
      </c>
      <c r="E5868">
        <v>0.32</v>
      </c>
      <c r="F5868">
        <v>3</v>
      </c>
      <c r="G5868" s="1">
        <v>45213</v>
      </c>
      <c r="H5868" s="1">
        <v>45216</v>
      </c>
      <c r="I5868" t="s">
        <v>31</v>
      </c>
      <c r="J5868" t="s">
        <v>22</v>
      </c>
      <c r="K5868" s="2">
        <v>1111.4000000000001</v>
      </c>
      <c r="L5868" t="s">
        <v>48</v>
      </c>
      <c r="M5868">
        <f>YEAR(Table1[[#This Row],[order_date]])</f>
        <v>2023</v>
      </c>
      <c r="N5868">
        <f>MONTH(Table1[[#This Row],[order_date]])</f>
        <v>10</v>
      </c>
      <c r="O5868" s="3">
        <f>Table1[[#This Row],[sales]]-Table1[[#This Row],[profit]]</f>
        <v>3808.0099999999998</v>
      </c>
      <c r="P5868" s="3">
        <f>Table1[[#This Row],[sales]]*Table1[[#This Row],[quantity]]</f>
        <v>14758.23</v>
      </c>
      <c r="Q5868" s="9">
        <f>Table1[[#This Row],[delivery_date]]-Table1[[#This Row],[order_date]]</f>
        <v>3</v>
      </c>
    </row>
    <row r="5869" spans="1:17" x14ac:dyDescent="0.35">
      <c r="A5869" t="s">
        <v>5900</v>
      </c>
      <c r="B5869" t="s">
        <v>41</v>
      </c>
      <c r="C5869" t="s">
        <v>36</v>
      </c>
      <c r="D5869" s="2">
        <v>3005.98</v>
      </c>
      <c r="E5869">
        <v>0.08</v>
      </c>
      <c r="F5869">
        <v>6</v>
      </c>
      <c r="G5869" s="1">
        <v>45249</v>
      </c>
      <c r="H5869" s="1">
        <v>45254</v>
      </c>
      <c r="I5869" t="s">
        <v>31</v>
      </c>
      <c r="J5869" t="s">
        <v>27</v>
      </c>
      <c r="K5869" s="2">
        <v>639.37</v>
      </c>
      <c r="L5869" t="s">
        <v>48</v>
      </c>
      <c r="M5869">
        <f>YEAR(Table1[[#This Row],[order_date]])</f>
        <v>2023</v>
      </c>
      <c r="N5869">
        <f>MONTH(Table1[[#This Row],[order_date]])</f>
        <v>11</v>
      </c>
      <c r="O5869" s="3">
        <f>Table1[[#This Row],[sales]]-Table1[[#This Row],[profit]]</f>
        <v>2366.61</v>
      </c>
      <c r="P5869" s="3">
        <f>Table1[[#This Row],[sales]]*Table1[[#This Row],[quantity]]</f>
        <v>18035.88</v>
      </c>
      <c r="Q5869" s="9">
        <f>Table1[[#This Row],[delivery_date]]-Table1[[#This Row],[order_date]]</f>
        <v>5</v>
      </c>
    </row>
    <row r="5870" spans="1:17" x14ac:dyDescent="0.35">
      <c r="A5870" t="s">
        <v>5901</v>
      </c>
      <c r="B5870" t="s">
        <v>41</v>
      </c>
      <c r="C5870" t="s">
        <v>26</v>
      </c>
      <c r="D5870" s="2">
        <v>1527.88</v>
      </c>
      <c r="E5870">
        <v>0.44</v>
      </c>
      <c r="F5870">
        <v>4</v>
      </c>
      <c r="G5870" s="1">
        <v>45352</v>
      </c>
      <c r="H5870" s="1">
        <v>45357</v>
      </c>
      <c r="I5870" t="s">
        <v>31</v>
      </c>
      <c r="J5870" t="s">
        <v>27</v>
      </c>
      <c r="K5870" s="2">
        <v>375.44</v>
      </c>
      <c r="L5870" t="s">
        <v>28</v>
      </c>
      <c r="M5870">
        <f>YEAR(Table1[[#This Row],[order_date]])</f>
        <v>2024</v>
      </c>
      <c r="N5870">
        <f>MONTH(Table1[[#This Row],[order_date]])</f>
        <v>3</v>
      </c>
      <c r="O5870" s="3">
        <f>Table1[[#This Row],[sales]]-Table1[[#This Row],[profit]]</f>
        <v>1152.44</v>
      </c>
      <c r="P5870" s="3">
        <f>Table1[[#This Row],[sales]]*Table1[[#This Row],[quantity]]</f>
        <v>6111.52</v>
      </c>
      <c r="Q5870" s="9">
        <f>Table1[[#This Row],[delivery_date]]-Table1[[#This Row],[order_date]]</f>
        <v>5</v>
      </c>
    </row>
    <row r="5871" spans="1:17" x14ac:dyDescent="0.35">
      <c r="A5871" t="s">
        <v>5902</v>
      </c>
      <c r="B5871" t="s">
        <v>19</v>
      </c>
      <c r="C5871" t="s">
        <v>26</v>
      </c>
      <c r="D5871" s="2">
        <v>2189.09</v>
      </c>
      <c r="E5871">
        <v>0.28999999999999998</v>
      </c>
      <c r="F5871">
        <v>5</v>
      </c>
      <c r="G5871" s="1">
        <v>45591</v>
      </c>
      <c r="H5871" s="1">
        <v>45597</v>
      </c>
      <c r="I5871" t="s">
        <v>31</v>
      </c>
      <c r="J5871" t="s">
        <v>27</v>
      </c>
      <c r="K5871" s="2">
        <v>632.52</v>
      </c>
      <c r="L5871" t="s">
        <v>34</v>
      </c>
      <c r="M5871">
        <f>YEAR(Table1[[#This Row],[order_date]])</f>
        <v>2024</v>
      </c>
      <c r="N5871">
        <f>MONTH(Table1[[#This Row],[order_date]])</f>
        <v>10</v>
      </c>
      <c r="O5871" s="3">
        <f>Table1[[#This Row],[sales]]-Table1[[#This Row],[profit]]</f>
        <v>1556.5700000000002</v>
      </c>
      <c r="P5871" s="3">
        <f>Table1[[#This Row],[sales]]*Table1[[#This Row],[quantity]]</f>
        <v>10945.45</v>
      </c>
      <c r="Q5871" s="9">
        <f>Table1[[#This Row],[delivery_date]]-Table1[[#This Row],[order_date]]</f>
        <v>6</v>
      </c>
    </row>
    <row r="5872" spans="1:17" x14ac:dyDescent="0.35">
      <c r="A5872" t="s">
        <v>5903</v>
      </c>
      <c r="B5872" t="s">
        <v>13</v>
      </c>
      <c r="C5872" t="s">
        <v>14</v>
      </c>
      <c r="D5872" s="2">
        <v>1366.53</v>
      </c>
      <c r="E5872">
        <v>0.19</v>
      </c>
      <c r="F5872">
        <v>7</v>
      </c>
      <c r="G5872" s="1">
        <v>45535</v>
      </c>
      <c r="H5872" s="1">
        <v>45538</v>
      </c>
      <c r="I5872" t="s">
        <v>21</v>
      </c>
      <c r="J5872" t="s">
        <v>16</v>
      </c>
      <c r="K5872" s="2">
        <v>180.59</v>
      </c>
      <c r="L5872" t="s">
        <v>39</v>
      </c>
      <c r="M5872">
        <f>YEAR(Table1[[#This Row],[order_date]])</f>
        <v>2024</v>
      </c>
      <c r="N5872">
        <f>MONTH(Table1[[#This Row],[order_date]])</f>
        <v>8</v>
      </c>
      <c r="O5872" s="3">
        <f>Table1[[#This Row],[sales]]-Table1[[#This Row],[profit]]</f>
        <v>1185.94</v>
      </c>
      <c r="P5872" s="3">
        <f>Table1[[#This Row],[sales]]*Table1[[#This Row],[quantity]]</f>
        <v>9565.7099999999991</v>
      </c>
      <c r="Q5872" s="9">
        <f>Table1[[#This Row],[delivery_date]]-Table1[[#This Row],[order_date]]</f>
        <v>3</v>
      </c>
    </row>
    <row r="5873" spans="1:17" x14ac:dyDescent="0.35">
      <c r="A5873" t="s">
        <v>5904</v>
      </c>
      <c r="B5873" t="s">
        <v>41</v>
      </c>
      <c r="C5873" t="s">
        <v>26</v>
      </c>
      <c r="D5873" s="2">
        <v>255.84</v>
      </c>
      <c r="E5873">
        <v>0.09</v>
      </c>
      <c r="F5873">
        <v>7</v>
      </c>
      <c r="G5873" s="1">
        <v>45333</v>
      </c>
      <c r="H5873" s="1">
        <v>45340</v>
      </c>
      <c r="I5873" t="s">
        <v>21</v>
      </c>
      <c r="J5873" t="s">
        <v>16</v>
      </c>
      <c r="K5873" s="2">
        <v>28.3</v>
      </c>
      <c r="L5873" t="s">
        <v>17</v>
      </c>
      <c r="M5873">
        <f>YEAR(Table1[[#This Row],[order_date]])</f>
        <v>2024</v>
      </c>
      <c r="N5873">
        <f>MONTH(Table1[[#This Row],[order_date]])</f>
        <v>2</v>
      </c>
      <c r="O5873" s="3">
        <f>Table1[[#This Row],[sales]]-Table1[[#This Row],[profit]]</f>
        <v>227.54</v>
      </c>
      <c r="P5873" s="3">
        <f>Table1[[#This Row],[sales]]*Table1[[#This Row],[quantity]]</f>
        <v>1790.88</v>
      </c>
      <c r="Q5873" s="9">
        <f>Table1[[#This Row],[delivery_date]]-Table1[[#This Row],[order_date]]</f>
        <v>7</v>
      </c>
    </row>
    <row r="5874" spans="1:17" x14ac:dyDescent="0.35">
      <c r="A5874" t="s">
        <v>5905</v>
      </c>
      <c r="B5874" t="s">
        <v>13</v>
      </c>
      <c r="C5874" t="s">
        <v>26</v>
      </c>
      <c r="D5874" s="2">
        <v>4225.95</v>
      </c>
      <c r="E5874">
        <v>0.39</v>
      </c>
      <c r="F5874">
        <v>9</v>
      </c>
      <c r="G5874" s="1">
        <v>45274</v>
      </c>
      <c r="H5874" s="1">
        <v>45275</v>
      </c>
      <c r="I5874" t="s">
        <v>31</v>
      </c>
      <c r="J5874" t="s">
        <v>22</v>
      </c>
      <c r="K5874" s="2">
        <v>504.45</v>
      </c>
      <c r="L5874" t="s">
        <v>17</v>
      </c>
      <c r="M5874">
        <f>YEAR(Table1[[#This Row],[order_date]])</f>
        <v>2023</v>
      </c>
      <c r="N5874">
        <f>MONTH(Table1[[#This Row],[order_date]])</f>
        <v>12</v>
      </c>
      <c r="O5874" s="3">
        <f>Table1[[#This Row],[sales]]-Table1[[#This Row],[profit]]</f>
        <v>3721.5</v>
      </c>
      <c r="P5874" s="3">
        <f>Table1[[#This Row],[sales]]*Table1[[#This Row],[quantity]]</f>
        <v>38033.549999999996</v>
      </c>
      <c r="Q5874" s="9">
        <f>Table1[[#This Row],[delivery_date]]-Table1[[#This Row],[order_date]]</f>
        <v>1</v>
      </c>
    </row>
    <row r="5875" spans="1:17" x14ac:dyDescent="0.35">
      <c r="A5875" t="s">
        <v>5906</v>
      </c>
      <c r="B5875" t="s">
        <v>41</v>
      </c>
      <c r="C5875" t="s">
        <v>26</v>
      </c>
      <c r="D5875" s="2">
        <v>1533.15</v>
      </c>
      <c r="E5875">
        <v>0.25</v>
      </c>
      <c r="F5875">
        <v>9</v>
      </c>
      <c r="G5875" s="1">
        <v>45070</v>
      </c>
      <c r="H5875" s="1">
        <v>45072</v>
      </c>
      <c r="I5875" t="s">
        <v>15</v>
      </c>
      <c r="J5875" t="s">
        <v>22</v>
      </c>
      <c r="K5875" s="2">
        <v>289.41000000000003</v>
      </c>
      <c r="L5875" t="s">
        <v>39</v>
      </c>
      <c r="M5875">
        <f>YEAR(Table1[[#This Row],[order_date]])</f>
        <v>2023</v>
      </c>
      <c r="N5875">
        <f>MONTH(Table1[[#This Row],[order_date]])</f>
        <v>5</v>
      </c>
      <c r="O5875" s="3">
        <f>Table1[[#This Row],[sales]]-Table1[[#This Row],[profit]]</f>
        <v>1243.74</v>
      </c>
      <c r="P5875" s="3">
        <f>Table1[[#This Row],[sales]]*Table1[[#This Row],[quantity]]</f>
        <v>13798.35</v>
      </c>
      <c r="Q5875" s="9">
        <f>Table1[[#This Row],[delivery_date]]-Table1[[#This Row],[order_date]]</f>
        <v>2</v>
      </c>
    </row>
    <row r="5876" spans="1:17" x14ac:dyDescent="0.35">
      <c r="A5876" t="s">
        <v>5907</v>
      </c>
      <c r="B5876" t="s">
        <v>25</v>
      </c>
      <c r="C5876" t="s">
        <v>20</v>
      </c>
      <c r="D5876" s="2">
        <v>4208.21</v>
      </c>
      <c r="E5876">
        <v>7.0000000000000007E-2</v>
      </c>
      <c r="F5876">
        <v>6</v>
      </c>
      <c r="G5876" s="1">
        <v>45347</v>
      </c>
      <c r="H5876" s="1">
        <v>45354</v>
      </c>
      <c r="I5876" t="s">
        <v>15</v>
      </c>
      <c r="J5876" t="s">
        <v>16</v>
      </c>
      <c r="K5876" s="2">
        <v>700.03</v>
      </c>
      <c r="L5876" t="s">
        <v>17</v>
      </c>
      <c r="M5876">
        <f>YEAR(Table1[[#This Row],[order_date]])</f>
        <v>2024</v>
      </c>
      <c r="N5876">
        <f>MONTH(Table1[[#This Row],[order_date]])</f>
        <v>2</v>
      </c>
      <c r="O5876" s="3">
        <f>Table1[[#This Row],[sales]]-Table1[[#This Row],[profit]]</f>
        <v>3508.1800000000003</v>
      </c>
      <c r="P5876" s="3">
        <f>Table1[[#This Row],[sales]]*Table1[[#This Row],[quantity]]</f>
        <v>25249.260000000002</v>
      </c>
      <c r="Q5876" s="9">
        <f>Table1[[#This Row],[delivery_date]]-Table1[[#This Row],[order_date]]</f>
        <v>7</v>
      </c>
    </row>
    <row r="5877" spans="1:17" x14ac:dyDescent="0.35">
      <c r="A5877" t="s">
        <v>5908</v>
      </c>
      <c r="B5877" t="s">
        <v>25</v>
      </c>
      <c r="C5877" t="s">
        <v>33</v>
      </c>
      <c r="D5877" s="2">
        <v>2444.9299999999998</v>
      </c>
      <c r="E5877">
        <v>0.46</v>
      </c>
      <c r="F5877">
        <v>6</v>
      </c>
      <c r="G5877" s="1">
        <v>45315</v>
      </c>
      <c r="H5877" s="1">
        <v>45322</v>
      </c>
      <c r="I5877" t="s">
        <v>31</v>
      </c>
      <c r="J5877" t="s">
        <v>27</v>
      </c>
      <c r="K5877" s="2">
        <v>176.98</v>
      </c>
      <c r="L5877" t="s">
        <v>48</v>
      </c>
      <c r="M5877">
        <f>YEAR(Table1[[#This Row],[order_date]])</f>
        <v>2024</v>
      </c>
      <c r="N5877">
        <f>MONTH(Table1[[#This Row],[order_date]])</f>
        <v>1</v>
      </c>
      <c r="O5877" s="3">
        <f>Table1[[#This Row],[sales]]-Table1[[#This Row],[profit]]</f>
        <v>2267.9499999999998</v>
      </c>
      <c r="P5877" s="3">
        <f>Table1[[#This Row],[sales]]*Table1[[#This Row],[quantity]]</f>
        <v>14669.579999999998</v>
      </c>
      <c r="Q5877" s="9">
        <f>Table1[[#This Row],[delivery_date]]-Table1[[#This Row],[order_date]]</f>
        <v>7</v>
      </c>
    </row>
    <row r="5878" spans="1:17" x14ac:dyDescent="0.35">
      <c r="A5878" t="s">
        <v>5909</v>
      </c>
      <c r="B5878" t="s">
        <v>13</v>
      </c>
      <c r="C5878" t="s">
        <v>14</v>
      </c>
      <c r="D5878" s="2">
        <v>996.18</v>
      </c>
      <c r="E5878">
        <v>0.05</v>
      </c>
      <c r="F5878">
        <v>2</v>
      </c>
      <c r="G5878" s="1">
        <v>45161</v>
      </c>
      <c r="H5878" s="1">
        <v>45167</v>
      </c>
      <c r="I5878" t="s">
        <v>15</v>
      </c>
      <c r="J5878" t="s">
        <v>22</v>
      </c>
      <c r="K5878" s="2">
        <v>104.44</v>
      </c>
      <c r="L5878" t="s">
        <v>48</v>
      </c>
      <c r="M5878">
        <f>YEAR(Table1[[#This Row],[order_date]])</f>
        <v>2023</v>
      </c>
      <c r="N5878">
        <f>MONTH(Table1[[#This Row],[order_date]])</f>
        <v>8</v>
      </c>
      <c r="O5878" s="3">
        <f>Table1[[#This Row],[sales]]-Table1[[#This Row],[profit]]</f>
        <v>891.74</v>
      </c>
      <c r="P5878" s="3">
        <f>Table1[[#This Row],[sales]]*Table1[[#This Row],[quantity]]</f>
        <v>1992.36</v>
      </c>
      <c r="Q5878" s="9">
        <f>Table1[[#This Row],[delivery_date]]-Table1[[#This Row],[order_date]]</f>
        <v>6</v>
      </c>
    </row>
    <row r="5879" spans="1:17" x14ac:dyDescent="0.35">
      <c r="A5879" t="s">
        <v>5910</v>
      </c>
      <c r="B5879" t="s">
        <v>19</v>
      </c>
      <c r="C5879" t="s">
        <v>14</v>
      </c>
      <c r="D5879" s="2">
        <v>4029.16</v>
      </c>
      <c r="E5879">
        <v>0.26</v>
      </c>
      <c r="F5879">
        <v>8</v>
      </c>
      <c r="G5879" s="1">
        <v>45577</v>
      </c>
      <c r="H5879" s="1">
        <v>45582</v>
      </c>
      <c r="I5879" t="s">
        <v>31</v>
      </c>
      <c r="J5879" t="s">
        <v>22</v>
      </c>
      <c r="K5879" s="2">
        <v>761.07</v>
      </c>
      <c r="L5879" t="s">
        <v>23</v>
      </c>
      <c r="M5879">
        <f>YEAR(Table1[[#This Row],[order_date]])</f>
        <v>2024</v>
      </c>
      <c r="N5879">
        <f>MONTH(Table1[[#This Row],[order_date]])</f>
        <v>10</v>
      </c>
      <c r="O5879" s="3">
        <f>Table1[[#This Row],[sales]]-Table1[[#This Row],[profit]]</f>
        <v>3268.0899999999997</v>
      </c>
      <c r="P5879" s="3">
        <f>Table1[[#This Row],[sales]]*Table1[[#This Row],[quantity]]</f>
        <v>32233.279999999999</v>
      </c>
      <c r="Q5879" s="9">
        <f>Table1[[#This Row],[delivery_date]]-Table1[[#This Row],[order_date]]</f>
        <v>5</v>
      </c>
    </row>
    <row r="5880" spans="1:17" x14ac:dyDescent="0.35">
      <c r="A5880" t="s">
        <v>5911</v>
      </c>
      <c r="B5880" t="s">
        <v>41</v>
      </c>
      <c r="C5880" t="s">
        <v>20</v>
      </c>
      <c r="D5880" s="2">
        <v>1947.85</v>
      </c>
      <c r="E5880">
        <v>0.31</v>
      </c>
      <c r="F5880">
        <v>3</v>
      </c>
      <c r="G5880" s="1">
        <v>45203</v>
      </c>
      <c r="H5880" s="1">
        <v>45207</v>
      </c>
      <c r="I5880" t="s">
        <v>31</v>
      </c>
      <c r="J5880" t="s">
        <v>16</v>
      </c>
      <c r="K5880" s="2">
        <v>571.97</v>
      </c>
      <c r="L5880" t="s">
        <v>39</v>
      </c>
      <c r="M5880">
        <f>YEAR(Table1[[#This Row],[order_date]])</f>
        <v>2023</v>
      </c>
      <c r="N5880">
        <f>MONTH(Table1[[#This Row],[order_date]])</f>
        <v>10</v>
      </c>
      <c r="O5880" s="3">
        <f>Table1[[#This Row],[sales]]-Table1[[#This Row],[profit]]</f>
        <v>1375.8799999999999</v>
      </c>
      <c r="P5880" s="3">
        <f>Table1[[#This Row],[sales]]*Table1[[#This Row],[quantity]]</f>
        <v>5843.5499999999993</v>
      </c>
      <c r="Q5880" s="9">
        <f>Table1[[#This Row],[delivery_date]]-Table1[[#This Row],[order_date]]</f>
        <v>4</v>
      </c>
    </row>
    <row r="5881" spans="1:17" x14ac:dyDescent="0.35">
      <c r="A5881" t="s">
        <v>5912</v>
      </c>
      <c r="B5881" t="s">
        <v>41</v>
      </c>
      <c r="C5881" t="s">
        <v>33</v>
      </c>
      <c r="D5881" s="2">
        <v>3567.87</v>
      </c>
      <c r="E5881">
        <v>0.5</v>
      </c>
      <c r="F5881">
        <v>1</v>
      </c>
      <c r="G5881" s="1">
        <v>45328</v>
      </c>
      <c r="H5881" s="1">
        <v>45333</v>
      </c>
      <c r="I5881" t="s">
        <v>21</v>
      </c>
      <c r="J5881" t="s">
        <v>22</v>
      </c>
      <c r="K5881" s="2">
        <v>859.76</v>
      </c>
      <c r="L5881" t="s">
        <v>48</v>
      </c>
      <c r="M5881">
        <f>YEAR(Table1[[#This Row],[order_date]])</f>
        <v>2024</v>
      </c>
      <c r="N5881">
        <f>MONTH(Table1[[#This Row],[order_date]])</f>
        <v>2</v>
      </c>
      <c r="O5881" s="3">
        <f>Table1[[#This Row],[sales]]-Table1[[#This Row],[profit]]</f>
        <v>2708.1099999999997</v>
      </c>
      <c r="P5881" s="3">
        <f>Table1[[#This Row],[sales]]*Table1[[#This Row],[quantity]]</f>
        <v>3567.87</v>
      </c>
      <c r="Q5881" s="9">
        <f>Table1[[#This Row],[delivery_date]]-Table1[[#This Row],[order_date]]</f>
        <v>5</v>
      </c>
    </row>
    <row r="5882" spans="1:17" x14ac:dyDescent="0.35">
      <c r="A5882" t="s">
        <v>5913</v>
      </c>
      <c r="B5882" t="s">
        <v>25</v>
      </c>
      <c r="C5882" t="s">
        <v>33</v>
      </c>
      <c r="D5882" s="2">
        <v>4202.43</v>
      </c>
      <c r="E5882">
        <v>7.0000000000000007E-2</v>
      </c>
      <c r="F5882">
        <v>4</v>
      </c>
      <c r="G5882" s="1">
        <v>45580</v>
      </c>
      <c r="H5882" s="1">
        <v>45582</v>
      </c>
      <c r="I5882" t="s">
        <v>21</v>
      </c>
      <c r="J5882" t="s">
        <v>22</v>
      </c>
      <c r="K5882" s="2">
        <v>1242.8399999999999</v>
      </c>
      <c r="L5882" t="s">
        <v>39</v>
      </c>
      <c r="M5882">
        <f>YEAR(Table1[[#This Row],[order_date]])</f>
        <v>2024</v>
      </c>
      <c r="N5882">
        <f>MONTH(Table1[[#This Row],[order_date]])</f>
        <v>10</v>
      </c>
      <c r="O5882" s="3">
        <f>Table1[[#This Row],[sales]]-Table1[[#This Row],[profit]]</f>
        <v>2959.59</v>
      </c>
      <c r="P5882" s="3">
        <f>Table1[[#This Row],[sales]]*Table1[[#This Row],[quantity]]</f>
        <v>16809.72</v>
      </c>
      <c r="Q5882" s="9">
        <f>Table1[[#This Row],[delivery_date]]-Table1[[#This Row],[order_date]]</f>
        <v>2</v>
      </c>
    </row>
    <row r="5883" spans="1:17" x14ac:dyDescent="0.35">
      <c r="A5883" t="s">
        <v>5914</v>
      </c>
      <c r="B5883" t="s">
        <v>25</v>
      </c>
      <c r="C5883" t="s">
        <v>20</v>
      </c>
      <c r="D5883" s="2">
        <v>4818.63</v>
      </c>
      <c r="E5883">
        <v>0.31</v>
      </c>
      <c r="F5883">
        <v>5</v>
      </c>
      <c r="G5883" s="1">
        <v>45215</v>
      </c>
      <c r="H5883" s="1">
        <v>45217</v>
      </c>
      <c r="I5883" t="s">
        <v>31</v>
      </c>
      <c r="J5883" t="s">
        <v>22</v>
      </c>
      <c r="K5883" s="2">
        <v>1109.55</v>
      </c>
      <c r="L5883" t="s">
        <v>23</v>
      </c>
      <c r="M5883">
        <f>YEAR(Table1[[#This Row],[order_date]])</f>
        <v>2023</v>
      </c>
      <c r="N5883">
        <f>MONTH(Table1[[#This Row],[order_date]])</f>
        <v>10</v>
      </c>
      <c r="O5883" s="3">
        <f>Table1[[#This Row],[sales]]-Table1[[#This Row],[profit]]</f>
        <v>3709.08</v>
      </c>
      <c r="P5883" s="3">
        <f>Table1[[#This Row],[sales]]*Table1[[#This Row],[quantity]]</f>
        <v>24093.15</v>
      </c>
      <c r="Q5883" s="9">
        <f>Table1[[#This Row],[delivery_date]]-Table1[[#This Row],[order_date]]</f>
        <v>2</v>
      </c>
    </row>
    <row r="5884" spans="1:17" x14ac:dyDescent="0.35">
      <c r="A5884" t="s">
        <v>5915</v>
      </c>
      <c r="B5884" t="s">
        <v>19</v>
      </c>
      <c r="C5884" t="s">
        <v>36</v>
      </c>
      <c r="D5884" s="2">
        <v>520.49</v>
      </c>
      <c r="E5884">
        <v>0.24</v>
      </c>
      <c r="F5884">
        <v>3</v>
      </c>
      <c r="G5884" s="1">
        <v>45587</v>
      </c>
      <c r="H5884" s="1">
        <v>45589</v>
      </c>
      <c r="I5884" t="s">
        <v>21</v>
      </c>
      <c r="J5884" t="s">
        <v>27</v>
      </c>
      <c r="K5884" s="2">
        <v>154.5</v>
      </c>
      <c r="L5884" t="s">
        <v>28</v>
      </c>
      <c r="M5884">
        <f>YEAR(Table1[[#This Row],[order_date]])</f>
        <v>2024</v>
      </c>
      <c r="N5884">
        <f>MONTH(Table1[[#This Row],[order_date]])</f>
        <v>10</v>
      </c>
      <c r="O5884" s="3">
        <f>Table1[[#This Row],[sales]]-Table1[[#This Row],[profit]]</f>
        <v>365.99</v>
      </c>
      <c r="P5884" s="3">
        <f>Table1[[#This Row],[sales]]*Table1[[#This Row],[quantity]]</f>
        <v>1561.47</v>
      </c>
      <c r="Q5884" s="9">
        <f>Table1[[#This Row],[delivery_date]]-Table1[[#This Row],[order_date]]</f>
        <v>2</v>
      </c>
    </row>
    <row r="5885" spans="1:17" x14ac:dyDescent="0.35">
      <c r="A5885" t="s">
        <v>5916</v>
      </c>
      <c r="B5885" t="s">
        <v>19</v>
      </c>
      <c r="C5885" t="s">
        <v>36</v>
      </c>
      <c r="D5885" s="2">
        <v>141.09</v>
      </c>
      <c r="E5885">
        <v>0.13</v>
      </c>
      <c r="F5885">
        <v>7</v>
      </c>
      <c r="G5885" s="1">
        <v>45336</v>
      </c>
      <c r="H5885" s="1">
        <v>45343</v>
      </c>
      <c r="I5885" t="s">
        <v>15</v>
      </c>
      <c r="J5885" t="s">
        <v>16</v>
      </c>
      <c r="K5885" s="2">
        <v>15.86</v>
      </c>
      <c r="L5885" t="s">
        <v>34</v>
      </c>
      <c r="M5885">
        <f>YEAR(Table1[[#This Row],[order_date]])</f>
        <v>2024</v>
      </c>
      <c r="N5885">
        <f>MONTH(Table1[[#This Row],[order_date]])</f>
        <v>2</v>
      </c>
      <c r="O5885" s="3">
        <f>Table1[[#This Row],[sales]]-Table1[[#This Row],[profit]]</f>
        <v>125.23</v>
      </c>
      <c r="P5885" s="3">
        <f>Table1[[#This Row],[sales]]*Table1[[#This Row],[quantity]]</f>
        <v>987.63</v>
      </c>
      <c r="Q5885" s="9">
        <f>Table1[[#This Row],[delivery_date]]-Table1[[#This Row],[order_date]]</f>
        <v>7</v>
      </c>
    </row>
    <row r="5886" spans="1:17" x14ac:dyDescent="0.35">
      <c r="A5886" t="s">
        <v>5917</v>
      </c>
      <c r="B5886" t="s">
        <v>19</v>
      </c>
      <c r="C5886" t="s">
        <v>33</v>
      </c>
      <c r="D5886" s="2">
        <v>2787.28</v>
      </c>
      <c r="E5886">
        <v>0.47</v>
      </c>
      <c r="F5886">
        <v>5</v>
      </c>
      <c r="G5886" s="1">
        <v>45399</v>
      </c>
      <c r="H5886" s="1">
        <v>45401</v>
      </c>
      <c r="I5886" t="s">
        <v>21</v>
      </c>
      <c r="J5886" t="s">
        <v>27</v>
      </c>
      <c r="K5886" s="2">
        <v>777.2</v>
      </c>
      <c r="L5886" t="s">
        <v>17</v>
      </c>
      <c r="M5886">
        <f>YEAR(Table1[[#This Row],[order_date]])</f>
        <v>2024</v>
      </c>
      <c r="N5886">
        <f>MONTH(Table1[[#This Row],[order_date]])</f>
        <v>4</v>
      </c>
      <c r="O5886" s="3">
        <f>Table1[[#This Row],[sales]]-Table1[[#This Row],[profit]]</f>
        <v>2010.0800000000002</v>
      </c>
      <c r="P5886" s="3">
        <f>Table1[[#This Row],[sales]]*Table1[[#This Row],[quantity]]</f>
        <v>13936.400000000001</v>
      </c>
      <c r="Q5886" s="9">
        <f>Table1[[#This Row],[delivery_date]]-Table1[[#This Row],[order_date]]</f>
        <v>2</v>
      </c>
    </row>
    <row r="5887" spans="1:17" x14ac:dyDescent="0.35">
      <c r="A5887" t="s">
        <v>5918</v>
      </c>
      <c r="B5887" t="s">
        <v>13</v>
      </c>
      <c r="C5887" t="s">
        <v>36</v>
      </c>
      <c r="D5887" s="2">
        <v>1394.78</v>
      </c>
      <c r="E5887">
        <v>0.4</v>
      </c>
      <c r="F5887">
        <v>5</v>
      </c>
      <c r="G5887" s="1">
        <v>45414</v>
      </c>
      <c r="H5887" s="1">
        <v>45418</v>
      </c>
      <c r="I5887" t="s">
        <v>31</v>
      </c>
      <c r="J5887" t="s">
        <v>16</v>
      </c>
      <c r="K5887" s="2">
        <v>302.88</v>
      </c>
      <c r="L5887" t="s">
        <v>17</v>
      </c>
      <c r="M5887">
        <f>YEAR(Table1[[#This Row],[order_date]])</f>
        <v>2024</v>
      </c>
      <c r="N5887">
        <f>MONTH(Table1[[#This Row],[order_date]])</f>
        <v>5</v>
      </c>
      <c r="O5887" s="3">
        <f>Table1[[#This Row],[sales]]-Table1[[#This Row],[profit]]</f>
        <v>1091.9000000000001</v>
      </c>
      <c r="P5887" s="3">
        <f>Table1[[#This Row],[sales]]*Table1[[#This Row],[quantity]]</f>
        <v>6973.9</v>
      </c>
      <c r="Q5887" s="9">
        <f>Table1[[#This Row],[delivery_date]]-Table1[[#This Row],[order_date]]</f>
        <v>4</v>
      </c>
    </row>
    <row r="5888" spans="1:17" x14ac:dyDescent="0.35">
      <c r="A5888" t="s">
        <v>5919</v>
      </c>
      <c r="B5888" t="s">
        <v>25</v>
      </c>
      <c r="C5888" t="s">
        <v>36</v>
      </c>
      <c r="D5888" s="2">
        <v>2398.6</v>
      </c>
      <c r="E5888">
        <v>0.39</v>
      </c>
      <c r="F5888">
        <v>6</v>
      </c>
      <c r="G5888" s="1">
        <v>44961</v>
      </c>
      <c r="H5888" s="1">
        <v>44962</v>
      </c>
      <c r="I5888" t="s">
        <v>31</v>
      </c>
      <c r="J5888" t="s">
        <v>27</v>
      </c>
      <c r="K5888" s="2">
        <v>478.54</v>
      </c>
      <c r="L5888" t="s">
        <v>23</v>
      </c>
      <c r="M5888">
        <f>YEAR(Table1[[#This Row],[order_date]])</f>
        <v>2023</v>
      </c>
      <c r="N5888">
        <f>MONTH(Table1[[#This Row],[order_date]])</f>
        <v>2</v>
      </c>
      <c r="O5888" s="3">
        <f>Table1[[#This Row],[sales]]-Table1[[#This Row],[profit]]</f>
        <v>1920.06</v>
      </c>
      <c r="P5888" s="3">
        <f>Table1[[#This Row],[sales]]*Table1[[#This Row],[quantity]]</f>
        <v>14391.599999999999</v>
      </c>
      <c r="Q5888" s="9">
        <f>Table1[[#This Row],[delivery_date]]-Table1[[#This Row],[order_date]]</f>
        <v>1</v>
      </c>
    </row>
    <row r="5889" spans="1:17" x14ac:dyDescent="0.35">
      <c r="A5889" t="s">
        <v>5920</v>
      </c>
      <c r="B5889" t="s">
        <v>13</v>
      </c>
      <c r="C5889" t="s">
        <v>36</v>
      </c>
      <c r="D5889" s="2">
        <v>456.03</v>
      </c>
      <c r="E5889">
        <v>0.45</v>
      </c>
      <c r="F5889">
        <v>6</v>
      </c>
      <c r="G5889" s="1">
        <v>44989</v>
      </c>
      <c r="H5889" s="1">
        <v>44996</v>
      </c>
      <c r="I5889" t="s">
        <v>31</v>
      </c>
      <c r="J5889" t="s">
        <v>22</v>
      </c>
      <c r="K5889" s="2">
        <v>102.79</v>
      </c>
      <c r="L5889" t="s">
        <v>17</v>
      </c>
      <c r="M5889">
        <f>YEAR(Table1[[#This Row],[order_date]])</f>
        <v>2023</v>
      </c>
      <c r="N5889">
        <f>MONTH(Table1[[#This Row],[order_date]])</f>
        <v>3</v>
      </c>
      <c r="O5889" s="3">
        <f>Table1[[#This Row],[sales]]-Table1[[#This Row],[profit]]</f>
        <v>353.23999999999995</v>
      </c>
      <c r="P5889" s="3">
        <f>Table1[[#This Row],[sales]]*Table1[[#This Row],[quantity]]</f>
        <v>2736.18</v>
      </c>
      <c r="Q5889" s="9">
        <f>Table1[[#This Row],[delivery_date]]-Table1[[#This Row],[order_date]]</f>
        <v>7</v>
      </c>
    </row>
    <row r="5890" spans="1:17" x14ac:dyDescent="0.35">
      <c r="A5890" t="s">
        <v>5921</v>
      </c>
      <c r="B5890" t="s">
        <v>25</v>
      </c>
      <c r="C5890" t="s">
        <v>33</v>
      </c>
      <c r="D5890" s="2">
        <v>2557.79</v>
      </c>
      <c r="E5890">
        <v>0.36</v>
      </c>
      <c r="F5890">
        <v>9</v>
      </c>
      <c r="G5890" s="1">
        <v>45040</v>
      </c>
      <c r="H5890" s="1">
        <v>45042</v>
      </c>
      <c r="I5890" t="s">
        <v>15</v>
      </c>
      <c r="J5890" t="s">
        <v>27</v>
      </c>
      <c r="K5890" s="2">
        <v>491.87</v>
      </c>
      <c r="L5890" t="s">
        <v>23</v>
      </c>
      <c r="M5890">
        <f>YEAR(Table1[[#This Row],[order_date]])</f>
        <v>2023</v>
      </c>
      <c r="N5890">
        <f>MONTH(Table1[[#This Row],[order_date]])</f>
        <v>4</v>
      </c>
      <c r="O5890" s="3">
        <f>Table1[[#This Row],[sales]]-Table1[[#This Row],[profit]]</f>
        <v>2065.92</v>
      </c>
      <c r="P5890" s="3">
        <f>Table1[[#This Row],[sales]]*Table1[[#This Row],[quantity]]</f>
        <v>23020.11</v>
      </c>
      <c r="Q5890" s="9">
        <f>Table1[[#This Row],[delivery_date]]-Table1[[#This Row],[order_date]]</f>
        <v>2</v>
      </c>
    </row>
    <row r="5891" spans="1:17" x14ac:dyDescent="0.35">
      <c r="A5891" t="s">
        <v>5922</v>
      </c>
      <c r="B5891" t="s">
        <v>25</v>
      </c>
      <c r="C5891" t="s">
        <v>36</v>
      </c>
      <c r="D5891" s="2">
        <v>711.79</v>
      </c>
      <c r="E5891">
        <v>0.25</v>
      </c>
      <c r="F5891">
        <v>3</v>
      </c>
      <c r="G5891" s="1">
        <v>45299</v>
      </c>
      <c r="H5891" s="1">
        <v>45301</v>
      </c>
      <c r="I5891" t="s">
        <v>21</v>
      </c>
      <c r="J5891" t="s">
        <v>27</v>
      </c>
      <c r="K5891" s="2">
        <v>99.71</v>
      </c>
      <c r="L5891" t="s">
        <v>17</v>
      </c>
      <c r="M5891">
        <f>YEAR(Table1[[#This Row],[order_date]])</f>
        <v>2024</v>
      </c>
      <c r="N5891">
        <f>MONTH(Table1[[#This Row],[order_date]])</f>
        <v>1</v>
      </c>
      <c r="O5891" s="3">
        <f>Table1[[#This Row],[sales]]-Table1[[#This Row],[profit]]</f>
        <v>612.07999999999993</v>
      </c>
      <c r="P5891" s="3">
        <f>Table1[[#This Row],[sales]]*Table1[[#This Row],[quantity]]</f>
        <v>2135.37</v>
      </c>
      <c r="Q5891" s="9">
        <f>Table1[[#This Row],[delivery_date]]-Table1[[#This Row],[order_date]]</f>
        <v>2</v>
      </c>
    </row>
    <row r="5892" spans="1:17" x14ac:dyDescent="0.35">
      <c r="A5892" t="s">
        <v>5923</v>
      </c>
      <c r="B5892" t="s">
        <v>41</v>
      </c>
      <c r="C5892" t="s">
        <v>14</v>
      </c>
      <c r="D5892" s="2">
        <v>4209.08</v>
      </c>
      <c r="E5892">
        <v>0.2</v>
      </c>
      <c r="F5892">
        <v>8</v>
      </c>
      <c r="G5892" s="1">
        <v>45051</v>
      </c>
      <c r="H5892" s="1">
        <v>45057</v>
      </c>
      <c r="I5892" t="s">
        <v>21</v>
      </c>
      <c r="J5892" t="s">
        <v>16</v>
      </c>
      <c r="K5892" s="2">
        <v>1066.53</v>
      </c>
      <c r="L5892" t="s">
        <v>34</v>
      </c>
      <c r="M5892">
        <f>YEAR(Table1[[#This Row],[order_date]])</f>
        <v>2023</v>
      </c>
      <c r="N5892">
        <f>MONTH(Table1[[#This Row],[order_date]])</f>
        <v>5</v>
      </c>
      <c r="O5892" s="3">
        <f>Table1[[#This Row],[sales]]-Table1[[#This Row],[profit]]</f>
        <v>3142.55</v>
      </c>
      <c r="P5892" s="3">
        <f>Table1[[#This Row],[sales]]*Table1[[#This Row],[quantity]]</f>
        <v>33672.639999999999</v>
      </c>
      <c r="Q5892" s="9">
        <f>Table1[[#This Row],[delivery_date]]-Table1[[#This Row],[order_date]]</f>
        <v>6</v>
      </c>
    </row>
    <row r="5893" spans="1:17" x14ac:dyDescent="0.35">
      <c r="A5893" t="s">
        <v>5924</v>
      </c>
      <c r="B5893" t="s">
        <v>25</v>
      </c>
      <c r="C5893" t="s">
        <v>33</v>
      </c>
      <c r="D5893" s="2">
        <v>3821.49</v>
      </c>
      <c r="E5893">
        <v>0.35</v>
      </c>
      <c r="F5893">
        <v>7</v>
      </c>
      <c r="G5893" s="1">
        <v>45074</v>
      </c>
      <c r="H5893" s="1">
        <v>45078</v>
      </c>
      <c r="I5893" t="s">
        <v>21</v>
      </c>
      <c r="J5893" t="s">
        <v>22</v>
      </c>
      <c r="K5893" s="2">
        <v>546.01</v>
      </c>
      <c r="L5893" t="s">
        <v>17</v>
      </c>
      <c r="M5893">
        <f>YEAR(Table1[[#This Row],[order_date]])</f>
        <v>2023</v>
      </c>
      <c r="N5893">
        <f>MONTH(Table1[[#This Row],[order_date]])</f>
        <v>5</v>
      </c>
      <c r="O5893" s="3">
        <f>Table1[[#This Row],[sales]]-Table1[[#This Row],[profit]]</f>
        <v>3275.4799999999996</v>
      </c>
      <c r="P5893" s="3">
        <f>Table1[[#This Row],[sales]]*Table1[[#This Row],[quantity]]</f>
        <v>26750.43</v>
      </c>
      <c r="Q5893" s="9">
        <f>Table1[[#This Row],[delivery_date]]-Table1[[#This Row],[order_date]]</f>
        <v>4</v>
      </c>
    </row>
    <row r="5894" spans="1:17" x14ac:dyDescent="0.35">
      <c r="A5894" t="s">
        <v>5925</v>
      </c>
      <c r="B5894" t="s">
        <v>25</v>
      </c>
      <c r="C5894" t="s">
        <v>20</v>
      </c>
      <c r="D5894" s="2">
        <v>462.96</v>
      </c>
      <c r="E5894">
        <v>0.3</v>
      </c>
      <c r="F5894">
        <v>9</v>
      </c>
      <c r="G5894" s="1">
        <v>45245</v>
      </c>
      <c r="H5894" s="1">
        <v>45250</v>
      </c>
      <c r="I5894" t="s">
        <v>31</v>
      </c>
      <c r="J5894" t="s">
        <v>16</v>
      </c>
      <c r="K5894" s="2">
        <v>72.989999999999995</v>
      </c>
      <c r="L5894" t="s">
        <v>39</v>
      </c>
      <c r="M5894">
        <f>YEAR(Table1[[#This Row],[order_date]])</f>
        <v>2023</v>
      </c>
      <c r="N5894">
        <f>MONTH(Table1[[#This Row],[order_date]])</f>
        <v>11</v>
      </c>
      <c r="O5894" s="3">
        <f>Table1[[#This Row],[sales]]-Table1[[#This Row],[profit]]</f>
        <v>389.96999999999997</v>
      </c>
      <c r="P5894" s="3">
        <f>Table1[[#This Row],[sales]]*Table1[[#This Row],[quantity]]</f>
        <v>4166.6399999999994</v>
      </c>
      <c r="Q5894" s="9">
        <f>Table1[[#This Row],[delivery_date]]-Table1[[#This Row],[order_date]]</f>
        <v>5</v>
      </c>
    </row>
    <row r="5895" spans="1:17" x14ac:dyDescent="0.35">
      <c r="A5895" t="s">
        <v>5926</v>
      </c>
      <c r="B5895" t="s">
        <v>13</v>
      </c>
      <c r="C5895" t="s">
        <v>36</v>
      </c>
      <c r="D5895" s="2">
        <v>4198.12</v>
      </c>
      <c r="E5895">
        <v>0.27</v>
      </c>
      <c r="F5895">
        <v>5</v>
      </c>
      <c r="G5895" s="1">
        <v>45632</v>
      </c>
      <c r="H5895" s="1">
        <v>45637</v>
      </c>
      <c r="I5895" t="s">
        <v>15</v>
      </c>
      <c r="J5895" t="s">
        <v>22</v>
      </c>
      <c r="K5895" s="2">
        <v>1037.6300000000001</v>
      </c>
      <c r="L5895" t="s">
        <v>17</v>
      </c>
      <c r="M5895">
        <f>YEAR(Table1[[#This Row],[order_date]])</f>
        <v>2024</v>
      </c>
      <c r="N5895">
        <f>MONTH(Table1[[#This Row],[order_date]])</f>
        <v>12</v>
      </c>
      <c r="O5895" s="3">
        <f>Table1[[#This Row],[sales]]-Table1[[#This Row],[profit]]</f>
        <v>3160.49</v>
      </c>
      <c r="P5895" s="3">
        <f>Table1[[#This Row],[sales]]*Table1[[#This Row],[quantity]]</f>
        <v>20990.6</v>
      </c>
      <c r="Q5895" s="9">
        <f>Table1[[#This Row],[delivery_date]]-Table1[[#This Row],[order_date]]</f>
        <v>5</v>
      </c>
    </row>
    <row r="5896" spans="1:17" x14ac:dyDescent="0.35">
      <c r="A5896" t="s">
        <v>5927</v>
      </c>
      <c r="B5896" t="s">
        <v>25</v>
      </c>
      <c r="C5896" t="s">
        <v>26</v>
      </c>
      <c r="D5896" s="2">
        <v>1692.3</v>
      </c>
      <c r="E5896">
        <v>0.28999999999999998</v>
      </c>
      <c r="F5896">
        <v>7</v>
      </c>
      <c r="G5896" s="1">
        <v>45543</v>
      </c>
      <c r="H5896" s="1">
        <v>45547</v>
      </c>
      <c r="I5896" t="s">
        <v>31</v>
      </c>
      <c r="J5896" t="s">
        <v>22</v>
      </c>
      <c r="K5896" s="2">
        <v>496.71</v>
      </c>
      <c r="L5896" t="s">
        <v>34</v>
      </c>
      <c r="M5896">
        <f>YEAR(Table1[[#This Row],[order_date]])</f>
        <v>2024</v>
      </c>
      <c r="N5896">
        <f>MONTH(Table1[[#This Row],[order_date]])</f>
        <v>9</v>
      </c>
      <c r="O5896" s="3">
        <f>Table1[[#This Row],[sales]]-Table1[[#This Row],[profit]]</f>
        <v>1195.5899999999999</v>
      </c>
      <c r="P5896" s="3">
        <f>Table1[[#This Row],[sales]]*Table1[[#This Row],[quantity]]</f>
        <v>11846.1</v>
      </c>
      <c r="Q5896" s="9">
        <f>Table1[[#This Row],[delivery_date]]-Table1[[#This Row],[order_date]]</f>
        <v>4</v>
      </c>
    </row>
    <row r="5897" spans="1:17" x14ac:dyDescent="0.35">
      <c r="A5897" t="s">
        <v>5928</v>
      </c>
      <c r="B5897" t="s">
        <v>13</v>
      </c>
      <c r="C5897" t="s">
        <v>33</v>
      </c>
      <c r="D5897" s="2">
        <v>1829.01</v>
      </c>
      <c r="E5897">
        <v>0.33</v>
      </c>
      <c r="F5897">
        <v>8</v>
      </c>
      <c r="G5897" s="1">
        <v>45044</v>
      </c>
      <c r="H5897" s="1">
        <v>45049</v>
      </c>
      <c r="I5897" t="s">
        <v>21</v>
      </c>
      <c r="J5897" t="s">
        <v>22</v>
      </c>
      <c r="K5897" s="2">
        <v>235.01</v>
      </c>
      <c r="L5897" t="s">
        <v>34</v>
      </c>
      <c r="M5897">
        <f>YEAR(Table1[[#This Row],[order_date]])</f>
        <v>2023</v>
      </c>
      <c r="N5897">
        <f>MONTH(Table1[[#This Row],[order_date]])</f>
        <v>4</v>
      </c>
      <c r="O5897" s="3">
        <f>Table1[[#This Row],[sales]]-Table1[[#This Row],[profit]]</f>
        <v>1594</v>
      </c>
      <c r="P5897" s="3">
        <f>Table1[[#This Row],[sales]]*Table1[[#This Row],[quantity]]</f>
        <v>14632.08</v>
      </c>
      <c r="Q5897" s="9">
        <f>Table1[[#This Row],[delivery_date]]-Table1[[#This Row],[order_date]]</f>
        <v>5</v>
      </c>
    </row>
    <row r="5898" spans="1:17" x14ac:dyDescent="0.35">
      <c r="A5898" t="s">
        <v>5929</v>
      </c>
      <c r="B5898" t="s">
        <v>19</v>
      </c>
      <c r="C5898" t="s">
        <v>20</v>
      </c>
      <c r="D5898" s="2">
        <v>981.04</v>
      </c>
      <c r="E5898">
        <v>0.48</v>
      </c>
      <c r="F5898">
        <v>9</v>
      </c>
      <c r="G5898" s="1">
        <v>45437</v>
      </c>
      <c r="H5898" s="1">
        <v>45440</v>
      </c>
      <c r="I5898" t="s">
        <v>15</v>
      </c>
      <c r="J5898" t="s">
        <v>27</v>
      </c>
      <c r="K5898" s="2">
        <v>289.33999999999997</v>
      </c>
      <c r="L5898" t="s">
        <v>48</v>
      </c>
      <c r="M5898">
        <f>YEAR(Table1[[#This Row],[order_date]])</f>
        <v>2024</v>
      </c>
      <c r="N5898">
        <f>MONTH(Table1[[#This Row],[order_date]])</f>
        <v>5</v>
      </c>
      <c r="O5898" s="3">
        <f>Table1[[#This Row],[sales]]-Table1[[#This Row],[profit]]</f>
        <v>691.7</v>
      </c>
      <c r="P5898" s="3">
        <f>Table1[[#This Row],[sales]]*Table1[[#This Row],[quantity]]</f>
        <v>8829.36</v>
      </c>
      <c r="Q5898" s="9">
        <f>Table1[[#This Row],[delivery_date]]-Table1[[#This Row],[order_date]]</f>
        <v>3</v>
      </c>
    </row>
    <row r="5899" spans="1:17" x14ac:dyDescent="0.35">
      <c r="A5899" t="s">
        <v>5930</v>
      </c>
      <c r="B5899" t="s">
        <v>25</v>
      </c>
      <c r="C5899" t="s">
        <v>14</v>
      </c>
      <c r="D5899" s="2">
        <v>4192.99</v>
      </c>
      <c r="E5899">
        <v>0.38</v>
      </c>
      <c r="F5899">
        <v>8</v>
      </c>
      <c r="G5899" s="1">
        <v>45169</v>
      </c>
      <c r="H5899" s="1">
        <v>45170</v>
      </c>
      <c r="I5899" t="s">
        <v>21</v>
      </c>
      <c r="J5899" t="s">
        <v>27</v>
      </c>
      <c r="K5899" s="2">
        <v>1140.49</v>
      </c>
      <c r="L5899" t="s">
        <v>17</v>
      </c>
      <c r="M5899">
        <f>YEAR(Table1[[#This Row],[order_date]])</f>
        <v>2023</v>
      </c>
      <c r="N5899">
        <f>MONTH(Table1[[#This Row],[order_date]])</f>
        <v>8</v>
      </c>
      <c r="O5899" s="3">
        <f>Table1[[#This Row],[sales]]-Table1[[#This Row],[profit]]</f>
        <v>3052.5</v>
      </c>
      <c r="P5899" s="3">
        <f>Table1[[#This Row],[sales]]*Table1[[#This Row],[quantity]]</f>
        <v>33543.919999999998</v>
      </c>
      <c r="Q5899" s="9">
        <f>Table1[[#This Row],[delivery_date]]-Table1[[#This Row],[order_date]]</f>
        <v>1</v>
      </c>
    </row>
    <row r="5900" spans="1:17" x14ac:dyDescent="0.35">
      <c r="A5900" t="s">
        <v>5931</v>
      </c>
      <c r="B5900" t="s">
        <v>25</v>
      </c>
      <c r="C5900" t="s">
        <v>20</v>
      </c>
      <c r="D5900" s="2">
        <v>2083.06</v>
      </c>
      <c r="E5900">
        <v>0.09</v>
      </c>
      <c r="F5900">
        <v>2</v>
      </c>
      <c r="G5900" s="1">
        <v>45470</v>
      </c>
      <c r="H5900" s="1">
        <v>45476</v>
      </c>
      <c r="I5900" t="s">
        <v>31</v>
      </c>
      <c r="J5900" t="s">
        <v>22</v>
      </c>
      <c r="K5900" s="2">
        <v>207.32</v>
      </c>
      <c r="L5900" t="s">
        <v>39</v>
      </c>
      <c r="M5900">
        <f>YEAR(Table1[[#This Row],[order_date]])</f>
        <v>2024</v>
      </c>
      <c r="N5900">
        <f>MONTH(Table1[[#This Row],[order_date]])</f>
        <v>6</v>
      </c>
      <c r="O5900" s="3">
        <f>Table1[[#This Row],[sales]]-Table1[[#This Row],[profit]]</f>
        <v>1875.74</v>
      </c>
      <c r="P5900" s="3">
        <f>Table1[[#This Row],[sales]]*Table1[[#This Row],[quantity]]</f>
        <v>4166.12</v>
      </c>
      <c r="Q5900" s="9">
        <f>Table1[[#This Row],[delivery_date]]-Table1[[#This Row],[order_date]]</f>
        <v>6</v>
      </c>
    </row>
    <row r="5901" spans="1:17" x14ac:dyDescent="0.35">
      <c r="A5901" t="s">
        <v>5932</v>
      </c>
      <c r="B5901" t="s">
        <v>13</v>
      </c>
      <c r="C5901" t="s">
        <v>36</v>
      </c>
      <c r="D5901" s="2">
        <v>339.3</v>
      </c>
      <c r="E5901">
        <v>0.23</v>
      </c>
      <c r="F5901">
        <v>6</v>
      </c>
      <c r="G5901" s="1">
        <v>45545</v>
      </c>
      <c r="H5901" s="1">
        <v>45550</v>
      </c>
      <c r="I5901" t="s">
        <v>31</v>
      </c>
      <c r="J5901" t="s">
        <v>16</v>
      </c>
      <c r="K5901" s="2">
        <v>30.59</v>
      </c>
      <c r="L5901" t="s">
        <v>48</v>
      </c>
      <c r="M5901">
        <f>YEAR(Table1[[#This Row],[order_date]])</f>
        <v>2024</v>
      </c>
      <c r="N5901">
        <f>MONTH(Table1[[#This Row],[order_date]])</f>
        <v>9</v>
      </c>
      <c r="O5901" s="3">
        <f>Table1[[#This Row],[sales]]-Table1[[#This Row],[profit]]</f>
        <v>308.71000000000004</v>
      </c>
      <c r="P5901" s="3">
        <f>Table1[[#This Row],[sales]]*Table1[[#This Row],[quantity]]</f>
        <v>2035.8000000000002</v>
      </c>
      <c r="Q5901" s="9">
        <f>Table1[[#This Row],[delivery_date]]-Table1[[#This Row],[order_date]]</f>
        <v>5</v>
      </c>
    </row>
    <row r="5902" spans="1:17" x14ac:dyDescent="0.35">
      <c r="A5902" t="s">
        <v>5933</v>
      </c>
      <c r="B5902" t="s">
        <v>19</v>
      </c>
      <c r="C5902" t="s">
        <v>26</v>
      </c>
      <c r="D5902" s="2">
        <v>4834.62</v>
      </c>
      <c r="E5902">
        <v>0.34</v>
      </c>
      <c r="F5902">
        <v>4</v>
      </c>
      <c r="G5902" s="1">
        <v>45023</v>
      </c>
      <c r="H5902" s="1">
        <v>45027</v>
      </c>
      <c r="I5902" t="s">
        <v>15</v>
      </c>
      <c r="J5902" t="s">
        <v>16</v>
      </c>
      <c r="K5902" s="2">
        <v>1231.1099999999999</v>
      </c>
      <c r="L5902" t="s">
        <v>34</v>
      </c>
      <c r="M5902">
        <f>YEAR(Table1[[#This Row],[order_date]])</f>
        <v>2023</v>
      </c>
      <c r="N5902">
        <f>MONTH(Table1[[#This Row],[order_date]])</f>
        <v>4</v>
      </c>
      <c r="O5902" s="3">
        <f>Table1[[#This Row],[sales]]-Table1[[#This Row],[profit]]</f>
        <v>3603.51</v>
      </c>
      <c r="P5902" s="3">
        <f>Table1[[#This Row],[sales]]*Table1[[#This Row],[quantity]]</f>
        <v>19338.48</v>
      </c>
      <c r="Q5902" s="9">
        <f>Table1[[#This Row],[delivery_date]]-Table1[[#This Row],[order_date]]</f>
        <v>4</v>
      </c>
    </row>
    <row r="5903" spans="1:17" x14ac:dyDescent="0.35">
      <c r="A5903" t="s">
        <v>5934</v>
      </c>
      <c r="B5903" t="s">
        <v>41</v>
      </c>
      <c r="C5903" t="s">
        <v>36</v>
      </c>
      <c r="D5903" s="2">
        <v>1353.85</v>
      </c>
      <c r="E5903">
        <v>0.09</v>
      </c>
      <c r="F5903">
        <v>4</v>
      </c>
      <c r="G5903" s="1">
        <v>45230</v>
      </c>
      <c r="H5903" s="1">
        <v>45233</v>
      </c>
      <c r="I5903" t="s">
        <v>15</v>
      </c>
      <c r="J5903" t="s">
        <v>27</v>
      </c>
      <c r="K5903" s="2">
        <v>90.21</v>
      </c>
      <c r="L5903" t="s">
        <v>28</v>
      </c>
      <c r="M5903">
        <f>YEAR(Table1[[#This Row],[order_date]])</f>
        <v>2023</v>
      </c>
      <c r="N5903">
        <f>MONTH(Table1[[#This Row],[order_date]])</f>
        <v>10</v>
      </c>
      <c r="O5903" s="3">
        <f>Table1[[#This Row],[sales]]-Table1[[#This Row],[profit]]</f>
        <v>1263.6399999999999</v>
      </c>
      <c r="P5903" s="3">
        <f>Table1[[#This Row],[sales]]*Table1[[#This Row],[quantity]]</f>
        <v>5415.4</v>
      </c>
      <c r="Q5903" s="9">
        <f>Table1[[#This Row],[delivery_date]]-Table1[[#This Row],[order_date]]</f>
        <v>3</v>
      </c>
    </row>
    <row r="5904" spans="1:17" x14ac:dyDescent="0.35">
      <c r="A5904" t="s">
        <v>5935</v>
      </c>
      <c r="B5904" t="s">
        <v>19</v>
      </c>
      <c r="C5904" t="s">
        <v>20</v>
      </c>
      <c r="D5904" s="2">
        <v>4687.2700000000004</v>
      </c>
      <c r="E5904">
        <v>0.47</v>
      </c>
      <c r="F5904">
        <v>9</v>
      </c>
      <c r="G5904" s="1">
        <v>45180</v>
      </c>
      <c r="H5904" s="1">
        <v>45181</v>
      </c>
      <c r="I5904" t="s">
        <v>15</v>
      </c>
      <c r="J5904" t="s">
        <v>16</v>
      </c>
      <c r="K5904" s="2">
        <v>1388.01</v>
      </c>
      <c r="L5904" t="s">
        <v>28</v>
      </c>
      <c r="M5904">
        <f>YEAR(Table1[[#This Row],[order_date]])</f>
        <v>2023</v>
      </c>
      <c r="N5904">
        <f>MONTH(Table1[[#This Row],[order_date]])</f>
        <v>9</v>
      </c>
      <c r="O5904" s="3">
        <f>Table1[[#This Row],[sales]]-Table1[[#This Row],[profit]]</f>
        <v>3299.26</v>
      </c>
      <c r="P5904" s="3">
        <f>Table1[[#This Row],[sales]]*Table1[[#This Row],[quantity]]</f>
        <v>42185.430000000008</v>
      </c>
      <c r="Q5904" s="9">
        <f>Table1[[#This Row],[delivery_date]]-Table1[[#This Row],[order_date]]</f>
        <v>1</v>
      </c>
    </row>
    <row r="5905" spans="1:17" x14ac:dyDescent="0.35">
      <c r="A5905" t="s">
        <v>5936</v>
      </c>
      <c r="B5905" t="s">
        <v>13</v>
      </c>
      <c r="C5905" t="s">
        <v>33</v>
      </c>
      <c r="D5905" s="2">
        <v>1576.07</v>
      </c>
      <c r="E5905">
        <v>0.04</v>
      </c>
      <c r="F5905">
        <v>7</v>
      </c>
      <c r="G5905" s="1">
        <v>45302</v>
      </c>
      <c r="H5905" s="1">
        <v>45309</v>
      </c>
      <c r="I5905" t="s">
        <v>21</v>
      </c>
      <c r="J5905" t="s">
        <v>22</v>
      </c>
      <c r="K5905" s="2">
        <v>159.68</v>
      </c>
      <c r="L5905" t="s">
        <v>34</v>
      </c>
      <c r="M5905">
        <f>YEAR(Table1[[#This Row],[order_date]])</f>
        <v>2024</v>
      </c>
      <c r="N5905">
        <f>MONTH(Table1[[#This Row],[order_date]])</f>
        <v>1</v>
      </c>
      <c r="O5905" s="3">
        <f>Table1[[#This Row],[sales]]-Table1[[#This Row],[profit]]</f>
        <v>1416.3899999999999</v>
      </c>
      <c r="P5905" s="3">
        <f>Table1[[#This Row],[sales]]*Table1[[#This Row],[quantity]]</f>
        <v>11032.49</v>
      </c>
      <c r="Q5905" s="9">
        <f>Table1[[#This Row],[delivery_date]]-Table1[[#This Row],[order_date]]</f>
        <v>7</v>
      </c>
    </row>
    <row r="5906" spans="1:17" x14ac:dyDescent="0.35">
      <c r="A5906" t="s">
        <v>5937</v>
      </c>
      <c r="B5906" t="s">
        <v>19</v>
      </c>
      <c r="C5906" t="s">
        <v>26</v>
      </c>
      <c r="D5906" s="2">
        <v>4173.99</v>
      </c>
      <c r="E5906">
        <v>0.31</v>
      </c>
      <c r="F5906">
        <v>6</v>
      </c>
      <c r="G5906" s="1">
        <v>45113</v>
      </c>
      <c r="H5906" s="1">
        <v>45115</v>
      </c>
      <c r="I5906" t="s">
        <v>21</v>
      </c>
      <c r="J5906" t="s">
        <v>16</v>
      </c>
      <c r="K5906" s="2">
        <v>233.38</v>
      </c>
      <c r="L5906" t="s">
        <v>34</v>
      </c>
      <c r="M5906">
        <f>YEAR(Table1[[#This Row],[order_date]])</f>
        <v>2023</v>
      </c>
      <c r="N5906">
        <f>MONTH(Table1[[#This Row],[order_date]])</f>
        <v>7</v>
      </c>
      <c r="O5906" s="3">
        <f>Table1[[#This Row],[sales]]-Table1[[#This Row],[profit]]</f>
        <v>3940.6099999999997</v>
      </c>
      <c r="P5906" s="3">
        <f>Table1[[#This Row],[sales]]*Table1[[#This Row],[quantity]]</f>
        <v>25043.94</v>
      </c>
      <c r="Q5906" s="9">
        <f>Table1[[#This Row],[delivery_date]]-Table1[[#This Row],[order_date]]</f>
        <v>2</v>
      </c>
    </row>
    <row r="5907" spans="1:17" x14ac:dyDescent="0.35">
      <c r="A5907" t="s">
        <v>5938</v>
      </c>
      <c r="B5907" t="s">
        <v>13</v>
      </c>
      <c r="C5907" t="s">
        <v>26</v>
      </c>
      <c r="D5907" s="2">
        <v>3354.68</v>
      </c>
      <c r="E5907">
        <v>0.49</v>
      </c>
      <c r="F5907">
        <v>2</v>
      </c>
      <c r="G5907" s="1">
        <v>45202</v>
      </c>
      <c r="H5907" s="1">
        <v>45209</v>
      </c>
      <c r="I5907" t="s">
        <v>15</v>
      </c>
      <c r="J5907" t="s">
        <v>22</v>
      </c>
      <c r="K5907" s="2">
        <v>725.25</v>
      </c>
      <c r="L5907" t="s">
        <v>17</v>
      </c>
      <c r="M5907">
        <f>YEAR(Table1[[#This Row],[order_date]])</f>
        <v>2023</v>
      </c>
      <c r="N5907">
        <f>MONTH(Table1[[#This Row],[order_date]])</f>
        <v>10</v>
      </c>
      <c r="O5907" s="3">
        <f>Table1[[#This Row],[sales]]-Table1[[#This Row],[profit]]</f>
        <v>2629.43</v>
      </c>
      <c r="P5907" s="3">
        <f>Table1[[#This Row],[sales]]*Table1[[#This Row],[quantity]]</f>
        <v>6709.36</v>
      </c>
      <c r="Q5907" s="9">
        <f>Table1[[#This Row],[delivery_date]]-Table1[[#This Row],[order_date]]</f>
        <v>7</v>
      </c>
    </row>
    <row r="5908" spans="1:17" x14ac:dyDescent="0.35">
      <c r="A5908" t="s">
        <v>5939</v>
      </c>
      <c r="B5908" t="s">
        <v>13</v>
      </c>
      <c r="C5908" t="s">
        <v>20</v>
      </c>
      <c r="D5908" s="2">
        <v>4320.29</v>
      </c>
      <c r="E5908">
        <v>0.36</v>
      </c>
      <c r="F5908">
        <v>1</v>
      </c>
      <c r="G5908" s="1">
        <v>45543</v>
      </c>
      <c r="H5908" s="1">
        <v>45548</v>
      </c>
      <c r="I5908" t="s">
        <v>31</v>
      </c>
      <c r="J5908" t="s">
        <v>16</v>
      </c>
      <c r="K5908" s="2">
        <v>831.3</v>
      </c>
      <c r="L5908" t="s">
        <v>17</v>
      </c>
      <c r="M5908">
        <f>YEAR(Table1[[#This Row],[order_date]])</f>
        <v>2024</v>
      </c>
      <c r="N5908">
        <f>MONTH(Table1[[#This Row],[order_date]])</f>
        <v>9</v>
      </c>
      <c r="O5908" s="3">
        <f>Table1[[#This Row],[sales]]-Table1[[#This Row],[profit]]</f>
        <v>3488.99</v>
      </c>
      <c r="P5908" s="3">
        <f>Table1[[#This Row],[sales]]*Table1[[#This Row],[quantity]]</f>
        <v>4320.29</v>
      </c>
      <c r="Q5908" s="9">
        <f>Table1[[#This Row],[delivery_date]]-Table1[[#This Row],[order_date]]</f>
        <v>5</v>
      </c>
    </row>
    <row r="5909" spans="1:17" x14ac:dyDescent="0.35">
      <c r="A5909" t="s">
        <v>5940</v>
      </c>
      <c r="B5909" t="s">
        <v>41</v>
      </c>
      <c r="C5909" t="s">
        <v>36</v>
      </c>
      <c r="D5909" s="2">
        <v>4882.9799999999996</v>
      </c>
      <c r="E5909">
        <v>0.34</v>
      </c>
      <c r="F5909">
        <v>4</v>
      </c>
      <c r="G5909" s="1">
        <v>45478</v>
      </c>
      <c r="H5909" s="1">
        <v>45484</v>
      </c>
      <c r="I5909" t="s">
        <v>31</v>
      </c>
      <c r="J5909" t="s">
        <v>27</v>
      </c>
      <c r="K5909" s="2">
        <v>1356.52</v>
      </c>
      <c r="L5909" t="s">
        <v>17</v>
      </c>
      <c r="M5909">
        <f>YEAR(Table1[[#This Row],[order_date]])</f>
        <v>2024</v>
      </c>
      <c r="N5909">
        <f>MONTH(Table1[[#This Row],[order_date]])</f>
        <v>7</v>
      </c>
      <c r="O5909" s="3">
        <f>Table1[[#This Row],[sales]]-Table1[[#This Row],[profit]]</f>
        <v>3526.4599999999996</v>
      </c>
      <c r="P5909" s="3">
        <f>Table1[[#This Row],[sales]]*Table1[[#This Row],[quantity]]</f>
        <v>19531.919999999998</v>
      </c>
      <c r="Q5909" s="9">
        <f>Table1[[#This Row],[delivery_date]]-Table1[[#This Row],[order_date]]</f>
        <v>6</v>
      </c>
    </row>
    <row r="5910" spans="1:17" x14ac:dyDescent="0.35">
      <c r="A5910" t="s">
        <v>5941</v>
      </c>
      <c r="B5910" t="s">
        <v>25</v>
      </c>
      <c r="C5910" t="s">
        <v>20</v>
      </c>
      <c r="D5910" s="2">
        <v>4370.2700000000004</v>
      </c>
      <c r="E5910">
        <v>0.5</v>
      </c>
      <c r="F5910">
        <v>9</v>
      </c>
      <c r="G5910" s="1">
        <v>45045</v>
      </c>
      <c r="H5910" s="1">
        <v>45046</v>
      </c>
      <c r="I5910" t="s">
        <v>15</v>
      </c>
      <c r="J5910" t="s">
        <v>16</v>
      </c>
      <c r="K5910" s="2">
        <v>368.68</v>
      </c>
      <c r="L5910" t="s">
        <v>34</v>
      </c>
      <c r="M5910">
        <f>YEAR(Table1[[#This Row],[order_date]])</f>
        <v>2023</v>
      </c>
      <c r="N5910">
        <f>MONTH(Table1[[#This Row],[order_date]])</f>
        <v>4</v>
      </c>
      <c r="O5910" s="3">
        <f>Table1[[#This Row],[sales]]-Table1[[#This Row],[profit]]</f>
        <v>4001.5900000000006</v>
      </c>
      <c r="P5910" s="3">
        <f>Table1[[#This Row],[sales]]*Table1[[#This Row],[quantity]]</f>
        <v>39332.430000000008</v>
      </c>
      <c r="Q5910" s="9">
        <f>Table1[[#This Row],[delivery_date]]-Table1[[#This Row],[order_date]]</f>
        <v>1</v>
      </c>
    </row>
    <row r="5911" spans="1:17" x14ac:dyDescent="0.35">
      <c r="A5911" t="s">
        <v>5942</v>
      </c>
      <c r="B5911" t="s">
        <v>13</v>
      </c>
      <c r="C5911" t="s">
        <v>26</v>
      </c>
      <c r="D5911" s="2">
        <v>2077.96</v>
      </c>
      <c r="E5911">
        <v>0.4</v>
      </c>
      <c r="F5911">
        <v>4</v>
      </c>
      <c r="G5911" s="1">
        <v>45494</v>
      </c>
      <c r="H5911" s="1">
        <v>45495</v>
      </c>
      <c r="I5911" t="s">
        <v>31</v>
      </c>
      <c r="J5911" t="s">
        <v>27</v>
      </c>
      <c r="K5911" s="2">
        <v>200.34</v>
      </c>
      <c r="L5911" t="s">
        <v>39</v>
      </c>
      <c r="M5911">
        <f>YEAR(Table1[[#This Row],[order_date]])</f>
        <v>2024</v>
      </c>
      <c r="N5911">
        <f>MONTH(Table1[[#This Row],[order_date]])</f>
        <v>7</v>
      </c>
      <c r="O5911" s="3">
        <f>Table1[[#This Row],[sales]]-Table1[[#This Row],[profit]]</f>
        <v>1877.6200000000001</v>
      </c>
      <c r="P5911" s="3">
        <f>Table1[[#This Row],[sales]]*Table1[[#This Row],[quantity]]</f>
        <v>8311.84</v>
      </c>
      <c r="Q5911" s="9">
        <f>Table1[[#This Row],[delivery_date]]-Table1[[#This Row],[order_date]]</f>
        <v>1</v>
      </c>
    </row>
    <row r="5912" spans="1:17" x14ac:dyDescent="0.35">
      <c r="A5912" t="s">
        <v>5943</v>
      </c>
      <c r="B5912" t="s">
        <v>13</v>
      </c>
      <c r="C5912" t="s">
        <v>20</v>
      </c>
      <c r="D5912" s="2">
        <v>4091.07</v>
      </c>
      <c r="E5912">
        <v>0.49</v>
      </c>
      <c r="F5912">
        <v>2</v>
      </c>
      <c r="G5912" s="1">
        <v>45090</v>
      </c>
      <c r="H5912" s="1">
        <v>45096</v>
      </c>
      <c r="I5912" t="s">
        <v>31</v>
      </c>
      <c r="J5912" t="s">
        <v>16</v>
      </c>
      <c r="K5912" s="2">
        <v>951.49</v>
      </c>
      <c r="L5912" t="s">
        <v>34</v>
      </c>
      <c r="M5912">
        <f>YEAR(Table1[[#This Row],[order_date]])</f>
        <v>2023</v>
      </c>
      <c r="N5912">
        <f>MONTH(Table1[[#This Row],[order_date]])</f>
        <v>6</v>
      </c>
      <c r="O5912" s="3">
        <f>Table1[[#This Row],[sales]]-Table1[[#This Row],[profit]]</f>
        <v>3139.58</v>
      </c>
      <c r="P5912" s="3">
        <f>Table1[[#This Row],[sales]]*Table1[[#This Row],[quantity]]</f>
        <v>8182.14</v>
      </c>
      <c r="Q5912" s="9">
        <f>Table1[[#This Row],[delivery_date]]-Table1[[#This Row],[order_date]]</f>
        <v>6</v>
      </c>
    </row>
    <row r="5913" spans="1:17" x14ac:dyDescent="0.35">
      <c r="A5913" t="s">
        <v>5944</v>
      </c>
      <c r="B5913" t="s">
        <v>41</v>
      </c>
      <c r="C5913" t="s">
        <v>26</v>
      </c>
      <c r="D5913" s="2">
        <v>3587.09</v>
      </c>
      <c r="E5913">
        <v>0.35</v>
      </c>
      <c r="F5913">
        <v>8</v>
      </c>
      <c r="G5913" s="1">
        <v>45130</v>
      </c>
      <c r="H5913" s="1">
        <v>45132</v>
      </c>
      <c r="I5913" t="s">
        <v>31</v>
      </c>
      <c r="J5913" t="s">
        <v>27</v>
      </c>
      <c r="K5913" s="2">
        <v>529.94000000000005</v>
      </c>
      <c r="L5913" t="s">
        <v>17</v>
      </c>
      <c r="M5913">
        <f>YEAR(Table1[[#This Row],[order_date]])</f>
        <v>2023</v>
      </c>
      <c r="N5913">
        <f>MONTH(Table1[[#This Row],[order_date]])</f>
        <v>7</v>
      </c>
      <c r="O5913" s="3">
        <f>Table1[[#This Row],[sales]]-Table1[[#This Row],[profit]]</f>
        <v>3057.15</v>
      </c>
      <c r="P5913" s="3">
        <f>Table1[[#This Row],[sales]]*Table1[[#This Row],[quantity]]</f>
        <v>28696.720000000001</v>
      </c>
      <c r="Q5913" s="9">
        <f>Table1[[#This Row],[delivery_date]]-Table1[[#This Row],[order_date]]</f>
        <v>2</v>
      </c>
    </row>
    <row r="5914" spans="1:17" x14ac:dyDescent="0.35">
      <c r="A5914" t="s">
        <v>5945</v>
      </c>
      <c r="B5914" t="s">
        <v>13</v>
      </c>
      <c r="C5914" t="s">
        <v>36</v>
      </c>
      <c r="D5914" s="2">
        <v>401.86</v>
      </c>
      <c r="E5914">
        <v>0.33</v>
      </c>
      <c r="F5914">
        <v>6</v>
      </c>
      <c r="G5914" s="1">
        <v>45272</v>
      </c>
      <c r="H5914" s="1">
        <v>45273</v>
      </c>
      <c r="I5914" t="s">
        <v>15</v>
      </c>
      <c r="J5914" t="s">
        <v>16</v>
      </c>
      <c r="K5914" s="2">
        <v>83.24</v>
      </c>
      <c r="L5914" t="s">
        <v>34</v>
      </c>
      <c r="M5914">
        <f>YEAR(Table1[[#This Row],[order_date]])</f>
        <v>2023</v>
      </c>
      <c r="N5914">
        <f>MONTH(Table1[[#This Row],[order_date]])</f>
        <v>12</v>
      </c>
      <c r="O5914" s="3">
        <f>Table1[[#This Row],[sales]]-Table1[[#This Row],[profit]]</f>
        <v>318.62</v>
      </c>
      <c r="P5914" s="3">
        <f>Table1[[#This Row],[sales]]*Table1[[#This Row],[quantity]]</f>
        <v>2411.16</v>
      </c>
      <c r="Q5914" s="9">
        <f>Table1[[#This Row],[delivery_date]]-Table1[[#This Row],[order_date]]</f>
        <v>1</v>
      </c>
    </row>
    <row r="5915" spans="1:17" x14ac:dyDescent="0.35">
      <c r="A5915" t="s">
        <v>5946</v>
      </c>
      <c r="B5915" t="s">
        <v>25</v>
      </c>
      <c r="C5915" t="s">
        <v>33</v>
      </c>
      <c r="D5915" s="2">
        <v>4655.82</v>
      </c>
      <c r="E5915">
        <v>0.38</v>
      </c>
      <c r="F5915">
        <v>1</v>
      </c>
      <c r="G5915" s="1">
        <v>44960</v>
      </c>
      <c r="H5915" s="1">
        <v>44966</v>
      </c>
      <c r="I5915" t="s">
        <v>21</v>
      </c>
      <c r="J5915" t="s">
        <v>22</v>
      </c>
      <c r="K5915" s="2">
        <v>273.38</v>
      </c>
      <c r="L5915" t="s">
        <v>39</v>
      </c>
      <c r="M5915">
        <f>YEAR(Table1[[#This Row],[order_date]])</f>
        <v>2023</v>
      </c>
      <c r="N5915">
        <f>MONTH(Table1[[#This Row],[order_date]])</f>
        <v>2</v>
      </c>
      <c r="O5915" s="3">
        <f>Table1[[#This Row],[sales]]-Table1[[#This Row],[profit]]</f>
        <v>4382.4399999999996</v>
      </c>
      <c r="P5915" s="3">
        <f>Table1[[#This Row],[sales]]*Table1[[#This Row],[quantity]]</f>
        <v>4655.82</v>
      </c>
      <c r="Q5915" s="9">
        <f>Table1[[#This Row],[delivery_date]]-Table1[[#This Row],[order_date]]</f>
        <v>6</v>
      </c>
    </row>
    <row r="5916" spans="1:17" x14ac:dyDescent="0.35">
      <c r="A5916" t="s">
        <v>5947</v>
      </c>
      <c r="B5916" t="s">
        <v>41</v>
      </c>
      <c r="C5916" t="s">
        <v>33</v>
      </c>
      <c r="D5916" s="2">
        <v>2383.21</v>
      </c>
      <c r="E5916">
        <v>0.09</v>
      </c>
      <c r="F5916">
        <v>4</v>
      </c>
      <c r="G5916" s="1">
        <v>45444</v>
      </c>
      <c r="H5916" s="1">
        <v>45449</v>
      </c>
      <c r="I5916" t="s">
        <v>21</v>
      </c>
      <c r="J5916" t="s">
        <v>16</v>
      </c>
      <c r="K5916" s="2">
        <v>600.29999999999995</v>
      </c>
      <c r="L5916" t="s">
        <v>23</v>
      </c>
      <c r="M5916">
        <f>YEAR(Table1[[#This Row],[order_date]])</f>
        <v>2024</v>
      </c>
      <c r="N5916">
        <f>MONTH(Table1[[#This Row],[order_date]])</f>
        <v>6</v>
      </c>
      <c r="O5916" s="3">
        <f>Table1[[#This Row],[sales]]-Table1[[#This Row],[profit]]</f>
        <v>1782.91</v>
      </c>
      <c r="P5916" s="3">
        <f>Table1[[#This Row],[sales]]*Table1[[#This Row],[quantity]]</f>
        <v>9532.84</v>
      </c>
      <c r="Q5916" s="9">
        <f>Table1[[#This Row],[delivery_date]]-Table1[[#This Row],[order_date]]</f>
        <v>5</v>
      </c>
    </row>
    <row r="5917" spans="1:17" x14ac:dyDescent="0.35">
      <c r="A5917" t="s">
        <v>5948</v>
      </c>
      <c r="B5917" t="s">
        <v>25</v>
      </c>
      <c r="C5917" t="s">
        <v>20</v>
      </c>
      <c r="D5917" s="2">
        <v>758.81</v>
      </c>
      <c r="E5917">
        <v>0.4</v>
      </c>
      <c r="F5917">
        <v>5</v>
      </c>
      <c r="G5917" s="1">
        <v>45484</v>
      </c>
      <c r="H5917" s="1">
        <v>45491</v>
      </c>
      <c r="I5917" t="s">
        <v>21</v>
      </c>
      <c r="J5917" t="s">
        <v>16</v>
      </c>
      <c r="K5917" s="2">
        <v>87.92</v>
      </c>
      <c r="L5917" t="s">
        <v>23</v>
      </c>
      <c r="M5917">
        <f>YEAR(Table1[[#This Row],[order_date]])</f>
        <v>2024</v>
      </c>
      <c r="N5917">
        <f>MONTH(Table1[[#This Row],[order_date]])</f>
        <v>7</v>
      </c>
      <c r="O5917" s="3">
        <f>Table1[[#This Row],[sales]]-Table1[[#This Row],[profit]]</f>
        <v>670.89</v>
      </c>
      <c r="P5917" s="3">
        <f>Table1[[#This Row],[sales]]*Table1[[#This Row],[quantity]]</f>
        <v>3794.0499999999997</v>
      </c>
      <c r="Q5917" s="9">
        <f>Table1[[#This Row],[delivery_date]]-Table1[[#This Row],[order_date]]</f>
        <v>7</v>
      </c>
    </row>
    <row r="5918" spans="1:17" x14ac:dyDescent="0.35">
      <c r="A5918" t="s">
        <v>5949</v>
      </c>
      <c r="B5918" t="s">
        <v>25</v>
      </c>
      <c r="C5918" t="s">
        <v>26</v>
      </c>
      <c r="D5918" s="2">
        <v>2184.35</v>
      </c>
      <c r="E5918">
        <v>0.49</v>
      </c>
      <c r="F5918">
        <v>1</v>
      </c>
      <c r="G5918" s="1">
        <v>45643</v>
      </c>
      <c r="H5918" s="1">
        <v>45646</v>
      </c>
      <c r="I5918" t="s">
        <v>15</v>
      </c>
      <c r="J5918" t="s">
        <v>16</v>
      </c>
      <c r="K5918" s="2">
        <v>400.27</v>
      </c>
      <c r="L5918" t="s">
        <v>34</v>
      </c>
      <c r="M5918">
        <f>YEAR(Table1[[#This Row],[order_date]])</f>
        <v>2024</v>
      </c>
      <c r="N5918">
        <f>MONTH(Table1[[#This Row],[order_date]])</f>
        <v>12</v>
      </c>
      <c r="O5918" s="3">
        <f>Table1[[#This Row],[sales]]-Table1[[#This Row],[profit]]</f>
        <v>1784.08</v>
      </c>
      <c r="P5918" s="3">
        <f>Table1[[#This Row],[sales]]*Table1[[#This Row],[quantity]]</f>
        <v>2184.35</v>
      </c>
      <c r="Q5918" s="9">
        <f>Table1[[#This Row],[delivery_date]]-Table1[[#This Row],[order_date]]</f>
        <v>3</v>
      </c>
    </row>
    <row r="5919" spans="1:17" x14ac:dyDescent="0.35">
      <c r="A5919" t="s">
        <v>5950</v>
      </c>
      <c r="B5919" t="s">
        <v>41</v>
      </c>
      <c r="C5919" t="s">
        <v>33</v>
      </c>
      <c r="D5919" s="2">
        <v>3055.39</v>
      </c>
      <c r="E5919">
        <v>0.31</v>
      </c>
      <c r="F5919">
        <v>2</v>
      </c>
      <c r="G5919" s="1">
        <v>45557</v>
      </c>
      <c r="H5919" s="1">
        <v>45562</v>
      </c>
      <c r="I5919" t="s">
        <v>31</v>
      </c>
      <c r="J5919" t="s">
        <v>22</v>
      </c>
      <c r="K5919" s="2">
        <v>683.12</v>
      </c>
      <c r="L5919" t="s">
        <v>17</v>
      </c>
      <c r="M5919">
        <f>YEAR(Table1[[#This Row],[order_date]])</f>
        <v>2024</v>
      </c>
      <c r="N5919">
        <f>MONTH(Table1[[#This Row],[order_date]])</f>
        <v>9</v>
      </c>
      <c r="O5919" s="3">
        <f>Table1[[#This Row],[sales]]-Table1[[#This Row],[profit]]</f>
        <v>2372.27</v>
      </c>
      <c r="P5919" s="3">
        <f>Table1[[#This Row],[sales]]*Table1[[#This Row],[quantity]]</f>
        <v>6110.78</v>
      </c>
      <c r="Q5919" s="9">
        <f>Table1[[#This Row],[delivery_date]]-Table1[[#This Row],[order_date]]</f>
        <v>5</v>
      </c>
    </row>
    <row r="5920" spans="1:17" x14ac:dyDescent="0.35">
      <c r="A5920" t="s">
        <v>5951</v>
      </c>
      <c r="B5920" t="s">
        <v>13</v>
      </c>
      <c r="C5920" t="s">
        <v>26</v>
      </c>
      <c r="D5920" s="2">
        <v>2907.44</v>
      </c>
      <c r="E5920">
        <v>0.01</v>
      </c>
      <c r="F5920">
        <v>9</v>
      </c>
      <c r="G5920" s="1">
        <v>45332</v>
      </c>
      <c r="H5920" s="1">
        <v>45339</v>
      </c>
      <c r="I5920" t="s">
        <v>21</v>
      </c>
      <c r="J5920" t="s">
        <v>22</v>
      </c>
      <c r="K5920" s="2">
        <v>266.08</v>
      </c>
      <c r="L5920" t="s">
        <v>23</v>
      </c>
      <c r="M5920">
        <f>YEAR(Table1[[#This Row],[order_date]])</f>
        <v>2024</v>
      </c>
      <c r="N5920">
        <f>MONTH(Table1[[#This Row],[order_date]])</f>
        <v>2</v>
      </c>
      <c r="O5920" s="3">
        <f>Table1[[#This Row],[sales]]-Table1[[#This Row],[profit]]</f>
        <v>2641.36</v>
      </c>
      <c r="P5920" s="3">
        <f>Table1[[#This Row],[sales]]*Table1[[#This Row],[quantity]]</f>
        <v>26166.959999999999</v>
      </c>
      <c r="Q5920" s="9">
        <f>Table1[[#This Row],[delivery_date]]-Table1[[#This Row],[order_date]]</f>
        <v>7</v>
      </c>
    </row>
    <row r="5921" spans="1:17" x14ac:dyDescent="0.35">
      <c r="A5921" t="s">
        <v>5952</v>
      </c>
      <c r="B5921" t="s">
        <v>25</v>
      </c>
      <c r="C5921" t="s">
        <v>36</v>
      </c>
      <c r="D5921" s="2">
        <v>2916.49</v>
      </c>
      <c r="E5921">
        <v>0.04</v>
      </c>
      <c r="F5921">
        <v>1</v>
      </c>
      <c r="G5921" s="1">
        <v>45281</v>
      </c>
      <c r="H5921" s="1">
        <v>45285</v>
      </c>
      <c r="I5921" t="s">
        <v>31</v>
      </c>
      <c r="J5921" t="s">
        <v>27</v>
      </c>
      <c r="K5921" s="2">
        <v>203.32</v>
      </c>
      <c r="L5921" t="s">
        <v>34</v>
      </c>
      <c r="M5921">
        <f>YEAR(Table1[[#This Row],[order_date]])</f>
        <v>2023</v>
      </c>
      <c r="N5921">
        <f>MONTH(Table1[[#This Row],[order_date]])</f>
        <v>12</v>
      </c>
      <c r="O5921" s="3">
        <f>Table1[[#This Row],[sales]]-Table1[[#This Row],[profit]]</f>
        <v>2713.1699999999996</v>
      </c>
      <c r="P5921" s="3">
        <f>Table1[[#This Row],[sales]]*Table1[[#This Row],[quantity]]</f>
        <v>2916.49</v>
      </c>
      <c r="Q5921" s="9">
        <f>Table1[[#This Row],[delivery_date]]-Table1[[#This Row],[order_date]]</f>
        <v>4</v>
      </c>
    </row>
    <row r="5922" spans="1:17" x14ac:dyDescent="0.35">
      <c r="A5922" t="s">
        <v>5953</v>
      </c>
      <c r="B5922" t="s">
        <v>25</v>
      </c>
      <c r="C5922" t="s">
        <v>20</v>
      </c>
      <c r="D5922" s="2">
        <v>1353.61</v>
      </c>
      <c r="E5922">
        <v>0.12</v>
      </c>
      <c r="F5922">
        <v>8</v>
      </c>
      <c r="G5922" s="1">
        <v>45009</v>
      </c>
      <c r="H5922" s="1">
        <v>45010</v>
      </c>
      <c r="I5922" t="s">
        <v>31</v>
      </c>
      <c r="J5922" t="s">
        <v>16</v>
      </c>
      <c r="K5922" s="2">
        <v>67.819999999999993</v>
      </c>
      <c r="L5922" t="s">
        <v>39</v>
      </c>
      <c r="M5922">
        <f>YEAR(Table1[[#This Row],[order_date]])</f>
        <v>2023</v>
      </c>
      <c r="N5922">
        <f>MONTH(Table1[[#This Row],[order_date]])</f>
        <v>3</v>
      </c>
      <c r="O5922" s="3">
        <f>Table1[[#This Row],[sales]]-Table1[[#This Row],[profit]]</f>
        <v>1285.79</v>
      </c>
      <c r="P5922" s="3">
        <f>Table1[[#This Row],[sales]]*Table1[[#This Row],[quantity]]</f>
        <v>10828.88</v>
      </c>
      <c r="Q5922" s="9">
        <f>Table1[[#This Row],[delivery_date]]-Table1[[#This Row],[order_date]]</f>
        <v>1</v>
      </c>
    </row>
    <row r="5923" spans="1:17" x14ac:dyDescent="0.35">
      <c r="A5923" t="s">
        <v>5954</v>
      </c>
      <c r="B5923" t="s">
        <v>25</v>
      </c>
      <c r="C5923" t="s">
        <v>26</v>
      </c>
      <c r="D5923" s="2">
        <v>3200.24</v>
      </c>
      <c r="E5923">
        <v>0.25</v>
      </c>
      <c r="F5923">
        <v>9</v>
      </c>
      <c r="G5923" s="1">
        <v>45077</v>
      </c>
      <c r="H5923" s="1">
        <v>45079</v>
      </c>
      <c r="I5923" t="s">
        <v>15</v>
      </c>
      <c r="J5923" t="s">
        <v>22</v>
      </c>
      <c r="K5923" s="2">
        <v>206.23</v>
      </c>
      <c r="L5923" t="s">
        <v>28</v>
      </c>
      <c r="M5923">
        <f>YEAR(Table1[[#This Row],[order_date]])</f>
        <v>2023</v>
      </c>
      <c r="N5923">
        <f>MONTH(Table1[[#This Row],[order_date]])</f>
        <v>5</v>
      </c>
      <c r="O5923" s="3">
        <f>Table1[[#This Row],[sales]]-Table1[[#This Row],[profit]]</f>
        <v>2994.0099999999998</v>
      </c>
      <c r="P5923" s="3">
        <f>Table1[[#This Row],[sales]]*Table1[[#This Row],[quantity]]</f>
        <v>28802.159999999996</v>
      </c>
      <c r="Q5923" s="9">
        <f>Table1[[#This Row],[delivery_date]]-Table1[[#This Row],[order_date]]</f>
        <v>2</v>
      </c>
    </row>
    <row r="5924" spans="1:17" x14ac:dyDescent="0.35">
      <c r="A5924" t="s">
        <v>5955</v>
      </c>
      <c r="B5924" t="s">
        <v>25</v>
      </c>
      <c r="C5924" t="s">
        <v>20</v>
      </c>
      <c r="D5924" s="2">
        <v>4546.33</v>
      </c>
      <c r="E5924">
        <v>0.21</v>
      </c>
      <c r="F5924">
        <v>2</v>
      </c>
      <c r="G5924" s="1">
        <v>45040</v>
      </c>
      <c r="H5924" s="1">
        <v>45047</v>
      </c>
      <c r="I5924" t="s">
        <v>15</v>
      </c>
      <c r="J5924" t="s">
        <v>27</v>
      </c>
      <c r="K5924" s="2">
        <v>1262.6199999999999</v>
      </c>
      <c r="L5924" t="s">
        <v>23</v>
      </c>
      <c r="M5924">
        <f>YEAR(Table1[[#This Row],[order_date]])</f>
        <v>2023</v>
      </c>
      <c r="N5924">
        <f>MONTH(Table1[[#This Row],[order_date]])</f>
        <v>4</v>
      </c>
      <c r="O5924" s="3">
        <f>Table1[[#This Row],[sales]]-Table1[[#This Row],[profit]]</f>
        <v>3283.71</v>
      </c>
      <c r="P5924" s="3">
        <f>Table1[[#This Row],[sales]]*Table1[[#This Row],[quantity]]</f>
        <v>9092.66</v>
      </c>
      <c r="Q5924" s="9">
        <f>Table1[[#This Row],[delivery_date]]-Table1[[#This Row],[order_date]]</f>
        <v>7</v>
      </c>
    </row>
    <row r="5925" spans="1:17" x14ac:dyDescent="0.35">
      <c r="A5925" t="s">
        <v>5956</v>
      </c>
      <c r="B5925" t="s">
        <v>41</v>
      </c>
      <c r="C5925" t="s">
        <v>26</v>
      </c>
      <c r="D5925" s="2">
        <v>2004.47</v>
      </c>
      <c r="E5925">
        <v>0.49</v>
      </c>
      <c r="F5925">
        <v>2</v>
      </c>
      <c r="G5925" s="1">
        <v>45502</v>
      </c>
      <c r="H5925" s="1">
        <v>45508</v>
      </c>
      <c r="I5925" t="s">
        <v>15</v>
      </c>
      <c r="J5925" t="s">
        <v>16</v>
      </c>
      <c r="K5925" s="2">
        <v>360.43</v>
      </c>
      <c r="L5925" t="s">
        <v>39</v>
      </c>
      <c r="M5925">
        <f>YEAR(Table1[[#This Row],[order_date]])</f>
        <v>2024</v>
      </c>
      <c r="N5925">
        <f>MONTH(Table1[[#This Row],[order_date]])</f>
        <v>7</v>
      </c>
      <c r="O5925" s="3">
        <f>Table1[[#This Row],[sales]]-Table1[[#This Row],[profit]]</f>
        <v>1644.04</v>
      </c>
      <c r="P5925" s="3">
        <f>Table1[[#This Row],[sales]]*Table1[[#This Row],[quantity]]</f>
        <v>4008.94</v>
      </c>
      <c r="Q5925" s="9">
        <f>Table1[[#This Row],[delivery_date]]-Table1[[#This Row],[order_date]]</f>
        <v>6</v>
      </c>
    </row>
    <row r="5926" spans="1:17" x14ac:dyDescent="0.35">
      <c r="A5926" t="s">
        <v>5957</v>
      </c>
      <c r="B5926" t="s">
        <v>41</v>
      </c>
      <c r="C5926" t="s">
        <v>26</v>
      </c>
      <c r="D5926" s="2">
        <v>3189.84</v>
      </c>
      <c r="E5926">
        <v>0.47</v>
      </c>
      <c r="F5926">
        <v>7</v>
      </c>
      <c r="G5926" s="1">
        <v>45534</v>
      </c>
      <c r="H5926" s="1">
        <v>45538</v>
      </c>
      <c r="I5926" t="s">
        <v>15</v>
      </c>
      <c r="J5926" t="s">
        <v>22</v>
      </c>
      <c r="K5926" s="2">
        <v>211.14</v>
      </c>
      <c r="L5926" t="s">
        <v>28</v>
      </c>
      <c r="M5926">
        <f>YEAR(Table1[[#This Row],[order_date]])</f>
        <v>2024</v>
      </c>
      <c r="N5926">
        <f>MONTH(Table1[[#This Row],[order_date]])</f>
        <v>8</v>
      </c>
      <c r="O5926" s="3">
        <f>Table1[[#This Row],[sales]]-Table1[[#This Row],[profit]]</f>
        <v>2978.7000000000003</v>
      </c>
      <c r="P5926" s="3">
        <f>Table1[[#This Row],[sales]]*Table1[[#This Row],[quantity]]</f>
        <v>22328.880000000001</v>
      </c>
      <c r="Q5926" s="9">
        <f>Table1[[#This Row],[delivery_date]]-Table1[[#This Row],[order_date]]</f>
        <v>4</v>
      </c>
    </row>
    <row r="5927" spans="1:17" x14ac:dyDescent="0.35">
      <c r="A5927" t="s">
        <v>5958</v>
      </c>
      <c r="B5927" t="s">
        <v>19</v>
      </c>
      <c r="C5927" t="s">
        <v>36</v>
      </c>
      <c r="D5927" s="2">
        <v>1295.54</v>
      </c>
      <c r="E5927">
        <v>0.2</v>
      </c>
      <c r="F5927">
        <v>9</v>
      </c>
      <c r="G5927" s="1">
        <v>45098</v>
      </c>
      <c r="H5927" s="1">
        <v>45099</v>
      </c>
      <c r="I5927" t="s">
        <v>21</v>
      </c>
      <c r="J5927" t="s">
        <v>22</v>
      </c>
      <c r="K5927" s="2">
        <v>387.51</v>
      </c>
      <c r="L5927" t="s">
        <v>48</v>
      </c>
      <c r="M5927">
        <f>YEAR(Table1[[#This Row],[order_date]])</f>
        <v>2023</v>
      </c>
      <c r="N5927">
        <f>MONTH(Table1[[#This Row],[order_date]])</f>
        <v>6</v>
      </c>
      <c r="O5927" s="3">
        <f>Table1[[#This Row],[sales]]-Table1[[#This Row],[profit]]</f>
        <v>908.03</v>
      </c>
      <c r="P5927" s="3">
        <f>Table1[[#This Row],[sales]]*Table1[[#This Row],[quantity]]</f>
        <v>11659.86</v>
      </c>
      <c r="Q5927" s="9">
        <f>Table1[[#This Row],[delivery_date]]-Table1[[#This Row],[order_date]]</f>
        <v>1</v>
      </c>
    </row>
    <row r="5928" spans="1:17" x14ac:dyDescent="0.35">
      <c r="A5928" t="s">
        <v>5959</v>
      </c>
      <c r="B5928" t="s">
        <v>19</v>
      </c>
      <c r="C5928" t="s">
        <v>20</v>
      </c>
      <c r="D5928" s="2">
        <v>336.58</v>
      </c>
      <c r="E5928">
        <v>0.4</v>
      </c>
      <c r="F5928">
        <v>9</v>
      </c>
      <c r="G5928" s="1">
        <v>44937</v>
      </c>
      <c r="H5928" s="1">
        <v>44938</v>
      </c>
      <c r="I5928" t="s">
        <v>31</v>
      </c>
      <c r="J5928" t="s">
        <v>16</v>
      </c>
      <c r="K5928" s="2">
        <v>24.45</v>
      </c>
      <c r="L5928" t="s">
        <v>39</v>
      </c>
      <c r="M5928">
        <f>YEAR(Table1[[#This Row],[order_date]])</f>
        <v>2023</v>
      </c>
      <c r="N5928">
        <f>MONTH(Table1[[#This Row],[order_date]])</f>
        <v>1</v>
      </c>
      <c r="O5928" s="3">
        <f>Table1[[#This Row],[sales]]-Table1[[#This Row],[profit]]</f>
        <v>312.13</v>
      </c>
      <c r="P5928" s="3">
        <f>Table1[[#This Row],[sales]]*Table1[[#This Row],[quantity]]</f>
        <v>3029.22</v>
      </c>
      <c r="Q5928" s="9">
        <f>Table1[[#This Row],[delivery_date]]-Table1[[#This Row],[order_date]]</f>
        <v>1</v>
      </c>
    </row>
    <row r="5929" spans="1:17" x14ac:dyDescent="0.35">
      <c r="A5929" t="s">
        <v>5960</v>
      </c>
      <c r="B5929" t="s">
        <v>25</v>
      </c>
      <c r="C5929" t="s">
        <v>14</v>
      </c>
      <c r="D5929" s="2">
        <v>2970.08</v>
      </c>
      <c r="E5929">
        <v>0.32</v>
      </c>
      <c r="F5929">
        <v>3</v>
      </c>
      <c r="G5929" s="1">
        <v>45506</v>
      </c>
      <c r="H5929" s="1">
        <v>45509</v>
      </c>
      <c r="I5929" t="s">
        <v>21</v>
      </c>
      <c r="J5929" t="s">
        <v>22</v>
      </c>
      <c r="K5929" s="2">
        <v>830.27</v>
      </c>
      <c r="L5929" t="s">
        <v>39</v>
      </c>
      <c r="M5929">
        <f>YEAR(Table1[[#This Row],[order_date]])</f>
        <v>2024</v>
      </c>
      <c r="N5929">
        <f>MONTH(Table1[[#This Row],[order_date]])</f>
        <v>8</v>
      </c>
      <c r="O5929" s="3">
        <f>Table1[[#This Row],[sales]]-Table1[[#This Row],[profit]]</f>
        <v>2139.81</v>
      </c>
      <c r="P5929" s="3">
        <f>Table1[[#This Row],[sales]]*Table1[[#This Row],[quantity]]</f>
        <v>8910.24</v>
      </c>
      <c r="Q5929" s="9">
        <f>Table1[[#This Row],[delivery_date]]-Table1[[#This Row],[order_date]]</f>
        <v>3</v>
      </c>
    </row>
    <row r="5930" spans="1:17" x14ac:dyDescent="0.35">
      <c r="A5930" t="s">
        <v>5961</v>
      </c>
      <c r="B5930" t="s">
        <v>13</v>
      </c>
      <c r="C5930" t="s">
        <v>26</v>
      </c>
      <c r="D5930" s="2">
        <v>332.99</v>
      </c>
      <c r="E5930">
        <v>0.12</v>
      </c>
      <c r="F5930">
        <v>7</v>
      </c>
      <c r="G5930" s="1">
        <v>45243</v>
      </c>
      <c r="H5930" s="1">
        <v>45245</v>
      </c>
      <c r="I5930" t="s">
        <v>31</v>
      </c>
      <c r="J5930" t="s">
        <v>27</v>
      </c>
      <c r="K5930" s="2">
        <v>34.89</v>
      </c>
      <c r="L5930" t="s">
        <v>34</v>
      </c>
      <c r="M5930">
        <f>YEAR(Table1[[#This Row],[order_date]])</f>
        <v>2023</v>
      </c>
      <c r="N5930">
        <f>MONTH(Table1[[#This Row],[order_date]])</f>
        <v>11</v>
      </c>
      <c r="O5930" s="3">
        <f>Table1[[#This Row],[sales]]-Table1[[#This Row],[profit]]</f>
        <v>298.10000000000002</v>
      </c>
      <c r="P5930" s="3">
        <f>Table1[[#This Row],[sales]]*Table1[[#This Row],[quantity]]</f>
        <v>2330.9300000000003</v>
      </c>
      <c r="Q5930" s="9">
        <f>Table1[[#This Row],[delivery_date]]-Table1[[#This Row],[order_date]]</f>
        <v>2</v>
      </c>
    </row>
    <row r="5931" spans="1:17" x14ac:dyDescent="0.35">
      <c r="A5931" t="s">
        <v>5962</v>
      </c>
      <c r="B5931" t="s">
        <v>25</v>
      </c>
      <c r="C5931" t="s">
        <v>26</v>
      </c>
      <c r="D5931" s="2">
        <v>3645.56</v>
      </c>
      <c r="E5931">
        <v>0.47</v>
      </c>
      <c r="F5931">
        <v>6</v>
      </c>
      <c r="G5931" s="1">
        <v>45514</v>
      </c>
      <c r="H5931" s="1">
        <v>45519</v>
      </c>
      <c r="I5931" t="s">
        <v>21</v>
      </c>
      <c r="J5931" t="s">
        <v>27</v>
      </c>
      <c r="K5931" s="2">
        <v>822.71</v>
      </c>
      <c r="L5931" t="s">
        <v>23</v>
      </c>
      <c r="M5931">
        <f>YEAR(Table1[[#This Row],[order_date]])</f>
        <v>2024</v>
      </c>
      <c r="N5931">
        <f>MONTH(Table1[[#This Row],[order_date]])</f>
        <v>8</v>
      </c>
      <c r="O5931" s="3">
        <f>Table1[[#This Row],[sales]]-Table1[[#This Row],[profit]]</f>
        <v>2822.85</v>
      </c>
      <c r="P5931" s="3">
        <f>Table1[[#This Row],[sales]]*Table1[[#This Row],[quantity]]</f>
        <v>21873.360000000001</v>
      </c>
      <c r="Q5931" s="9">
        <f>Table1[[#This Row],[delivery_date]]-Table1[[#This Row],[order_date]]</f>
        <v>5</v>
      </c>
    </row>
    <row r="5932" spans="1:17" x14ac:dyDescent="0.35">
      <c r="A5932" t="s">
        <v>5963</v>
      </c>
      <c r="B5932" t="s">
        <v>13</v>
      </c>
      <c r="C5932" t="s">
        <v>33</v>
      </c>
      <c r="D5932" s="2">
        <v>3384.73</v>
      </c>
      <c r="E5932">
        <v>0.13</v>
      </c>
      <c r="F5932">
        <v>8</v>
      </c>
      <c r="G5932" s="1">
        <v>45494</v>
      </c>
      <c r="H5932" s="1">
        <v>45495</v>
      </c>
      <c r="I5932" t="s">
        <v>31</v>
      </c>
      <c r="J5932" t="s">
        <v>22</v>
      </c>
      <c r="K5932" s="2">
        <v>366.61</v>
      </c>
      <c r="L5932" t="s">
        <v>34</v>
      </c>
      <c r="M5932">
        <f>YEAR(Table1[[#This Row],[order_date]])</f>
        <v>2024</v>
      </c>
      <c r="N5932">
        <f>MONTH(Table1[[#This Row],[order_date]])</f>
        <v>7</v>
      </c>
      <c r="O5932" s="3">
        <f>Table1[[#This Row],[sales]]-Table1[[#This Row],[profit]]</f>
        <v>3018.12</v>
      </c>
      <c r="P5932" s="3">
        <f>Table1[[#This Row],[sales]]*Table1[[#This Row],[quantity]]</f>
        <v>27077.84</v>
      </c>
      <c r="Q5932" s="9">
        <f>Table1[[#This Row],[delivery_date]]-Table1[[#This Row],[order_date]]</f>
        <v>1</v>
      </c>
    </row>
    <row r="5933" spans="1:17" x14ac:dyDescent="0.35">
      <c r="A5933" t="s">
        <v>5964</v>
      </c>
      <c r="B5933" t="s">
        <v>25</v>
      </c>
      <c r="C5933" t="s">
        <v>20</v>
      </c>
      <c r="D5933" s="2">
        <v>1909.69</v>
      </c>
      <c r="E5933">
        <v>0.44</v>
      </c>
      <c r="F5933">
        <v>8</v>
      </c>
      <c r="G5933" s="1">
        <v>45617</v>
      </c>
      <c r="H5933" s="1">
        <v>45621</v>
      </c>
      <c r="I5933" t="s">
        <v>15</v>
      </c>
      <c r="J5933" t="s">
        <v>22</v>
      </c>
      <c r="K5933" s="2">
        <v>569.13</v>
      </c>
      <c r="L5933" t="s">
        <v>17</v>
      </c>
      <c r="M5933">
        <f>YEAR(Table1[[#This Row],[order_date]])</f>
        <v>2024</v>
      </c>
      <c r="N5933">
        <f>MONTH(Table1[[#This Row],[order_date]])</f>
        <v>11</v>
      </c>
      <c r="O5933" s="3">
        <f>Table1[[#This Row],[sales]]-Table1[[#This Row],[profit]]</f>
        <v>1340.56</v>
      </c>
      <c r="P5933" s="3">
        <f>Table1[[#This Row],[sales]]*Table1[[#This Row],[quantity]]</f>
        <v>15277.52</v>
      </c>
      <c r="Q5933" s="9">
        <f>Table1[[#This Row],[delivery_date]]-Table1[[#This Row],[order_date]]</f>
        <v>4</v>
      </c>
    </row>
    <row r="5934" spans="1:17" x14ac:dyDescent="0.35">
      <c r="A5934" t="s">
        <v>5965</v>
      </c>
      <c r="B5934" t="s">
        <v>19</v>
      </c>
      <c r="C5934" t="s">
        <v>14</v>
      </c>
      <c r="D5934" s="2">
        <v>2115.3200000000002</v>
      </c>
      <c r="E5934">
        <v>0.32</v>
      </c>
      <c r="F5934">
        <v>8</v>
      </c>
      <c r="G5934" s="1">
        <v>44989</v>
      </c>
      <c r="H5934" s="1">
        <v>44995</v>
      </c>
      <c r="I5934" t="s">
        <v>15</v>
      </c>
      <c r="J5934" t="s">
        <v>22</v>
      </c>
      <c r="K5934" s="2">
        <v>200.69</v>
      </c>
      <c r="L5934" t="s">
        <v>34</v>
      </c>
      <c r="M5934">
        <f>YEAR(Table1[[#This Row],[order_date]])</f>
        <v>2023</v>
      </c>
      <c r="N5934">
        <f>MONTH(Table1[[#This Row],[order_date]])</f>
        <v>3</v>
      </c>
      <c r="O5934" s="3">
        <f>Table1[[#This Row],[sales]]-Table1[[#This Row],[profit]]</f>
        <v>1914.63</v>
      </c>
      <c r="P5934" s="3">
        <f>Table1[[#This Row],[sales]]*Table1[[#This Row],[quantity]]</f>
        <v>16922.560000000001</v>
      </c>
      <c r="Q5934" s="9">
        <f>Table1[[#This Row],[delivery_date]]-Table1[[#This Row],[order_date]]</f>
        <v>6</v>
      </c>
    </row>
    <row r="5935" spans="1:17" x14ac:dyDescent="0.35">
      <c r="A5935" t="s">
        <v>5966</v>
      </c>
      <c r="B5935" t="s">
        <v>19</v>
      </c>
      <c r="C5935" t="s">
        <v>36</v>
      </c>
      <c r="D5935" s="2">
        <v>4597.03</v>
      </c>
      <c r="E5935">
        <v>0.31</v>
      </c>
      <c r="F5935">
        <v>8</v>
      </c>
      <c r="G5935" s="1">
        <v>45157</v>
      </c>
      <c r="H5935" s="1">
        <v>45159</v>
      </c>
      <c r="I5935" t="s">
        <v>31</v>
      </c>
      <c r="J5935" t="s">
        <v>27</v>
      </c>
      <c r="K5935" s="2">
        <v>632.83000000000004</v>
      </c>
      <c r="L5935" t="s">
        <v>39</v>
      </c>
      <c r="M5935">
        <f>YEAR(Table1[[#This Row],[order_date]])</f>
        <v>2023</v>
      </c>
      <c r="N5935">
        <f>MONTH(Table1[[#This Row],[order_date]])</f>
        <v>8</v>
      </c>
      <c r="O5935" s="3">
        <f>Table1[[#This Row],[sales]]-Table1[[#This Row],[profit]]</f>
        <v>3964.2</v>
      </c>
      <c r="P5935" s="3">
        <f>Table1[[#This Row],[sales]]*Table1[[#This Row],[quantity]]</f>
        <v>36776.239999999998</v>
      </c>
      <c r="Q5935" s="9">
        <f>Table1[[#This Row],[delivery_date]]-Table1[[#This Row],[order_date]]</f>
        <v>2</v>
      </c>
    </row>
    <row r="5936" spans="1:17" x14ac:dyDescent="0.35">
      <c r="A5936" t="s">
        <v>5967</v>
      </c>
      <c r="B5936" t="s">
        <v>13</v>
      </c>
      <c r="C5936" t="s">
        <v>14</v>
      </c>
      <c r="D5936" s="2">
        <v>164.35</v>
      </c>
      <c r="E5936">
        <v>0.42</v>
      </c>
      <c r="F5936">
        <v>6</v>
      </c>
      <c r="G5936" s="1">
        <v>44936</v>
      </c>
      <c r="H5936" s="1">
        <v>44941</v>
      </c>
      <c r="I5936" t="s">
        <v>21</v>
      </c>
      <c r="J5936" t="s">
        <v>27</v>
      </c>
      <c r="K5936" s="2">
        <v>13.82</v>
      </c>
      <c r="L5936" t="s">
        <v>23</v>
      </c>
      <c r="M5936">
        <f>YEAR(Table1[[#This Row],[order_date]])</f>
        <v>2023</v>
      </c>
      <c r="N5936">
        <f>MONTH(Table1[[#This Row],[order_date]])</f>
        <v>1</v>
      </c>
      <c r="O5936" s="3">
        <f>Table1[[#This Row],[sales]]-Table1[[#This Row],[profit]]</f>
        <v>150.53</v>
      </c>
      <c r="P5936" s="3">
        <f>Table1[[#This Row],[sales]]*Table1[[#This Row],[quantity]]</f>
        <v>986.09999999999991</v>
      </c>
      <c r="Q5936" s="9">
        <f>Table1[[#This Row],[delivery_date]]-Table1[[#This Row],[order_date]]</f>
        <v>5</v>
      </c>
    </row>
    <row r="5937" spans="1:17" x14ac:dyDescent="0.35">
      <c r="A5937" t="s">
        <v>5968</v>
      </c>
      <c r="B5937" t="s">
        <v>25</v>
      </c>
      <c r="C5937" t="s">
        <v>36</v>
      </c>
      <c r="D5937" s="2">
        <v>2860.19</v>
      </c>
      <c r="E5937">
        <v>0.25</v>
      </c>
      <c r="F5937">
        <v>9</v>
      </c>
      <c r="G5937" s="1">
        <v>45425</v>
      </c>
      <c r="H5937" s="1">
        <v>45431</v>
      </c>
      <c r="I5937" t="s">
        <v>31</v>
      </c>
      <c r="J5937" t="s">
        <v>22</v>
      </c>
      <c r="K5937" s="2">
        <v>496.86</v>
      </c>
      <c r="L5937" t="s">
        <v>34</v>
      </c>
      <c r="M5937">
        <f>YEAR(Table1[[#This Row],[order_date]])</f>
        <v>2024</v>
      </c>
      <c r="N5937">
        <f>MONTH(Table1[[#This Row],[order_date]])</f>
        <v>5</v>
      </c>
      <c r="O5937" s="3">
        <f>Table1[[#This Row],[sales]]-Table1[[#This Row],[profit]]</f>
        <v>2363.33</v>
      </c>
      <c r="P5937" s="3">
        <f>Table1[[#This Row],[sales]]*Table1[[#This Row],[quantity]]</f>
        <v>25741.71</v>
      </c>
      <c r="Q5937" s="9">
        <f>Table1[[#This Row],[delivery_date]]-Table1[[#This Row],[order_date]]</f>
        <v>6</v>
      </c>
    </row>
    <row r="5938" spans="1:17" x14ac:dyDescent="0.35">
      <c r="A5938" t="s">
        <v>5969</v>
      </c>
      <c r="B5938" t="s">
        <v>13</v>
      </c>
      <c r="C5938" t="s">
        <v>14</v>
      </c>
      <c r="D5938" s="2">
        <v>4624.47</v>
      </c>
      <c r="E5938">
        <v>0.43</v>
      </c>
      <c r="F5938">
        <v>5</v>
      </c>
      <c r="G5938" s="1">
        <v>45439</v>
      </c>
      <c r="H5938" s="1">
        <v>45443</v>
      </c>
      <c r="I5938" t="s">
        <v>15</v>
      </c>
      <c r="J5938" t="s">
        <v>27</v>
      </c>
      <c r="K5938" s="2">
        <v>728.04</v>
      </c>
      <c r="L5938" t="s">
        <v>48</v>
      </c>
      <c r="M5938">
        <f>YEAR(Table1[[#This Row],[order_date]])</f>
        <v>2024</v>
      </c>
      <c r="N5938">
        <f>MONTH(Table1[[#This Row],[order_date]])</f>
        <v>5</v>
      </c>
      <c r="O5938" s="3">
        <f>Table1[[#This Row],[sales]]-Table1[[#This Row],[profit]]</f>
        <v>3896.4300000000003</v>
      </c>
      <c r="P5938" s="3">
        <f>Table1[[#This Row],[sales]]*Table1[[#This Row],[quantity]]</f>
        <v>23122.350000000002</v>
      </c>
      <c r="Q5938" s="9">
        <f>Table1[[#This Row],[delivery_date]]-Table1[[#This Row],[order_date]]</f>
        <v>4</v>
      </c>
    </row>
    <row r="5939" spans="1:17" x14ac:dyDescent="0.35">
      <c r="A5939" t="s">
        <v>5970</v>
      </c>
      <c r="B5939" t="s">
        <v>19</v>
      </c>
      <c r="C5939" t="s">
        <v>14</v>
      </c>
      <c r="D5939" s="2">
        <v>4578.54</v>
      </c>
      <c r="E5939">
        <v>0.28000000000000003</v>
      </c>
      <c r="F5939">
        <v>4</v>
      </c>
      <c r="G5939" s="1">
        <v>45486</v>
      </c>
      <c r="H5939" s="1">
        <v>45493</v>
      </c>
      <c r="I5939" t="s">
        <v>15</v>
      </c>
      <c r="J5939" t="s">
        <v>16</v>
      </c>
      <c r="K5939" s="2">
        <v>1160.26</v>
      </c>
      <c r="L5939" t="s">
        <v>34</v>
      </c>
      <c r="M5939">
        <f>YEAR(Table1[[#This Row],[order_date]])</f>
        <v>2024</v>
      </c>
      <c r="N5939">
        <f>MONTH(Table1[[#This Row],[order_date]])</f>
        <v>7</v>
      </c>
      <c r="O5939" s="3">
        <f>Table1[[#This Row],[sales]]-Table1[[#This Row],[profit]]</f>
        <v>3418.2799999999997</v>
      </c>
      <c r="P5939" s="3">
        <f>Table1[[#This Row],[sales]]*Table1[[#This Row],[quantity]]</f>
        <v>18314.16</v>
      </c>
      <c r="Q5939" s="9">
        <f>Table1[[#This Row],[delivery_date]]-Table1[[#This Row],[order_date]]</f>
        <v>7</v>
      </c>
    </row>
    <row r="5940" spans="1:17" x14ac:dyDescent="0.35">
      <c r="A5940" t="s">
        <v>5971</v>
      </c>
      <c r="B5940" t="s">
        <v>25</v>
      </c>
      <c r="C5940" t="s">
        <v>20</v>
      </c>
      <c r="D5940" s="2">
        <v>2964.81</v>
      </c>
      <c r="E5940">
        <v>0.49</v>
      </c>
      <c r="F5940">
        <v>7</v>
      </c>
      <c r="G5940" s="1">
        <v>45082</v>
      </c>
      <c r="H5940" s="1">
        <v>45084</v>
      </c>
      <c r="I5940" t="s">
        <v>15</v>
      </c>
      <c r="J5940" t="s">
        <v>27</v>
      </c>
      <c r="K5940" s="2">
        <v>781.52</v>
      </c>
      <c r="L5940" t="s">
        <v>28</v>
      </c>
      <c r="M5940">
        <f>YEAR(Table1[[#This Row],[order_date]])</f>
        <v>2023</v>
      </c>
      <c r="N5940">
        <f>MONTH(Table1[[#This Row],[order_date]])</f>
        <v>6</v>
      </c>
      <c r="O5940" s="3">
        <f>Table1[[#This Row],[sales]]-Table1[[#This Row],[profit]]</f>
        <v>2183.29</v>
      </c>
      <c r="P5940" s="3">
        <f>Table1[[#This Row],[sales]]*Table1[[#This Row],[quantity]]</f>
        <v>20753.669999999998</v>
      </c>
      <c r="Q5940" s="9">
        <f>Table1[[#This Row],[delivery_date]]-Table1[[#This Row],[order_date]]</f>
        <v>2</v>
      </c>
    </row>
    <row r="5941" spans="1:17" x14ac:dyDescent="0.35">
      <c r="A5941" t="s">
        <v>5972</v>
      </c>
      <c r="B5941" t="s">
        <v>25</v>
      </c>
      <c r="C5941" t="s">
        <v>33</v>
      </c>
      <c r="D5941" s="2">
        <v>1968.03</v>
      </c>
      <c r="E5941">
        <v>0.33</v>
      </c>
      <c r="F5941">
        <v>3</v>
      </c>
      <c r="G5941" s="1">
        <v>45098</v>
      </c>
      <c r="H5941" s="1">
        <v>45101</v>
      </c>
      <c r="I5941" t="s">
        <v>21</v>
      </c>
      <c r="J5941" t="s">
        <v>22</v>
      </c>
      <c r="K5941" s="2">
        <v>520.62</v>
      </c>
      <c r="L5941" t="s">
        <v>34</v>
      </c>
      <c r="M5941">
        <f>YEAR(Table1[[#This Row],[order_date]])</f>
        <v>2023</v>
      </c>
      <c r="N5941">
        <f>MONTH(Table1[[#This Row],[order_date]])</f>
        <v>6</v>
      </c>
      <c r="O5941" s="3">
        <f>Table1[[#This Row],[sales]]-Table1[[#This Row],[profit]]</f>
        <v>1447.4099999999999</v>
      </c>
      <c r="P5941" s="3">
        <f>Table1[[#This Row],[sales]]*Table1[[#This Row],[quantity]]</f>
        <v>5904.09</v>
      </c>
      <c r="Q5941" s="9">
        <f>Table1[[#This Row],[delivery_date]]-Table1[[#This Row],[order_date]]</f>
        <v>3</v>
      </c>
    </row>
    <row r="5942" spans="1:17" x14ac:dyDescent="0.35">
      <c r="A5942" t="s">
        <v>5973</v>
      </c>
      <c r="B5942" t="s">
        <v>13</v>
      </c>
      <c r="C5942" t="s">
        <v>14</v>
      </c>
      <c r="D5942" s="2">
        <v>584.63</v>
      </c>
      <c r="E5942">
        <v>0.19</v>
      </c>
      <c r="F5942">
        <v>8</v>
      </c>
      <c r="G5942" s="1">
        <v>45163</v>
      </c>
      <c r="H5942" s="1">
        <v>45167</v>
      </c>
      <c r="I5942" t="s">
        <v>31</v>
      </c>
      <c r="J5942" t="s">
        <v>27</v>
      </c>
      <c r="K5942" s="2">
        <v>34.6</v>
      </c>
      <c r="L5942" t="s">
        <v>23</v>
      </c>
      <c r="M5942">
        <f>YEAR(Table1[[#This Row],[order_date]])</f>
        <v>2023</v>
      </c>
      <c r="N5942">
        <f>MONTH(Table1[[#This Row],[order_date]])</f>
        <v>8</v>
      </c>
      <c r="O5942" s="3">
        <f>Table1[[#This Row],[sales]]-Table1[[#This Row],[profit]]</f>
        <v>550.03</v>
      </c>
      <c r="P5942" s="3">
        <f>Table1[[#This Row],[sales]]*Table1[[#This Row],[quantity]]</f>
        <v>4677.04</v>
      </c>
      <c r="Q5942" s="9">
        <f>Table1[[#This Row],[delivery_date]]-Table1[[#This Row],[order_date]]</f>
        <v>4</v>
      </c>
    </row>
    <row r="5943" spans="1:17" x14ac:dyDescent="0.35">
      <c r="A5943" t="s">
        <v>5974</v>
      </c>
      <c r="B5943" t="s">
        <v>41</v>
      </c>
      <c r="C5943" t="s">
        <v>26</v>
      </c>
      <c r="D5943" s="2">
        <v>951.54</v>
      </c>
      <c r="E5943">
        <v>0.38</v>
      </c>
      <c r="F5943">
        <v>8</v>
      </c>
      <c r="G5943" s="1">
        <v>45043</v>
      </c>
      <c r="H5943" s="1">
        <v>45045</v>
      </c>
      <c r="I5943" t="s">
        <v>21</v>
      </c>
      <c r="J5943" t="s">
        <v>16</v>
      </c>
      <c r="K5943" s="2">
        <v>90.38</v>
      </c>
      <c r="L5943" t="s">
        <v>23</v>
      </c>
      <c r="M5943">
        <f>YEAR(Table1[[#This Row],[order_date]])</f>
        <v>2023</v>
      </c>
      <c r="N5943">
        <f>MONTH(Table1[[#This Row],[order_date]])</f>
        <v>4</v>
      </c>
      <c r="O5943" s="3">
        <f>Table1[[#This Row],[sales]]-Table1[[#This Row],[profit]]</f>
        <v>861.16</v>
      </c>
      <c r="P5943" s="3">
        <f>Table1[[#This Row],[sales]]*Table1[[#This Row],[quantity]]</f>
        <v>7612.32</v>
      </c>
      <c r="Q5943" s="9">
        <f>Table1[[#This Row],[delivery_date]]-Table1[[#This Row],[order_date]]</f>
        <v>2</v>
      </c>
    </row>
    <row r="5944" spans="1:17" x14ac:dyDescent="0.35">
      <c r="A5944" t="s">
        <v>5975</v>
      </c>
      <c r="B5944" t="s">
        <v>13</v>
      </c>
      <c r="C5944" t="s">
        <v>26</v>
      </c>
      <c r="D5944" s="2">
        <v>3430.4</v>
      </c>
      <c r="E5944">
        <v>0.25</v>
      </c>
      <c r="F5944">
        <v>5</v>
      </c>
      <c r="G5944" s="1">
        <v>45166</v>
      </c>
      <c r="H5944" s="1">
        <v>45171</v>
      </c>
      <c r="I5944" t="s">
        <v>15</v>
      </c>
      <c r="J5944" t="s">
        <v>22</v>
      </c>
      <c r="K5944" s="2">
        <v>719.61</v>
      </c>
      <c r="L5944" t="s">
        <v>39</v>
      </c>
      <c r="M5944">
        <f>YEAR(Table1[[#This Row],[order_date]])</f>
        <v>2023</v>
      </c>
      <c r="N5944">
        <f>MONTH(Table1[[#This Row],[order_date]])</f>
        <v>8</v>
      </c>
      <c r="O5944" s="3">
        <f>Table1[[#This Row],[sales]]-Table1[[#This Row],[profit]]</f>
        <v>2710.79</v>
      </c>
      <c r="P5944" s="3">
        <f>Table1[[#This Row],[sales]]*Table1[[#This Row],[quantity]]</f>
        <v>17152</v>
      </c>
      <c r="Q5944" s="9">
        <f>Table1[[#This Row],[delivery_date]]-Table1[[#This Row],[order_date]]</f>
        <v>5</v>
      </c>
    </row>
    <row r="5945" spans="1:17" x14ac:dyDescent="0.35">
      <c r="A5945" t="s">
        <v>5976</v>
      </c>
      <c r="B5945" t="s">
        <v>19</v>
      </c>
      <c r="C5945" t="s">
        <v>26</v>
      </c>
      <c r="D5945" s="2">
        <v>181.51</v>
      </c>
      <c r="E5945">
        <v>0.4</v>
      </c>
      <c r="F5945">
        <v>8</v>
      </c>
      <c r="G5945" s="1">
        <v>45312</v>
      </c>
      <c r="H5945" s="1">
        <v>45313</v>
      </c>
      <c r="I5945" t="s">
        <v>15</v>
      </c>
      <c r="J5945" t="s">
        <v>27</v>
      </c>
      <c r="K5945" s="2">
        <v>36.380000000000003</v>
      </c>
      <c r="L5945" t="s">
        <v>23</v>
      </c>
      <c r="M5945">
        <f>YEAR(Table1[[#This Row],[order_date]])</f>
        <v>2024</v>
      </c>
      <c r="N5945">
        <f>MONTH(Table1[[#This Row],[order_date]])</f>
        <v>1</v>
      </c>
      <c r="O5945" s="3">
        <f>Table1[[#This Row],[sales]]-Table1[[#This Row],[profit]]</f>
        <v>145.13</v>
      </c>
      <c r="P5945" s="3">
        <f>Table1[[#This Row],[sales]]*Table1[[#This Row],[quantity]]</f>
        <v>1452.08</v>
      </c>
      <c r="Q5945" s="9">
        <f>Table1[[#This Row],[delivery_date]]-Table1[[#This Row],[order_date]]</f>
        <v>1</v>
      </c>
    </row>
    <row r="5946" spans="1:17" x14ac:dyDescent="0.35">
      <c r="A5946" t="s">
        <v>5977</v>
      </c>
      <c r="B5946" t="s">
        <v>19</v>
      </c>
      <c r="C5946" t="s">
        <v>33</v>
      </c>
      <c r="D5946" s="2">
        <v>4429.08</v>
      </c>
      <c r="E5946">
        <v>0.42</v>
      </c>
      <c r="F5946">
        <v>3</v>
      </c>
      <c r="G5946" s="1">
        <v>45543</v>
      </c>
      <c r="H5946" s="1">
        <v>45549</v>
      </c>
      <c r="I5946" t="s">
        <v>21</v>
      </c>
      <c r="J5946" t="s">
        <v>16</v>
      </c>
      <c r="K5946" s="2">
        <v>1114.5</v>
      </c>
      <c r="L5946" t="s">
        <v>48</v>
      </c>
      <c r="M5946">
        <f>YEAR(Table1[[#This Row],[order_date]])</f>
        <v>2024</v>
      </c>
      <c r="N5946">
        <f>MONTH(Table1[[#This Row],[order_date]])</f>
        <v>9</v>
      </c>
      <c r="O5946" s="3">
        <f>Table1[[#This Row],[sales]]-Table1[[#This Row],[profit]]</f>
        <v>3314.58</v>
      </c>
      <c r="P5946" s="3">
        <f>Table1[[#This Row],[sales]]*Table1[[#This Row],[quantity]]</f>
        <v>13287.24</v>
      </c>
      <c r="Q5946" s="9">
        <f>Table1[[#This Row],[delivery_date]]-Table1[[#This Row],[order_date]]</f>
        <v>6</v>
      </c>
    </row>
    <row r="5947" spans="1:17" x14ac:dyDescent="0.35">
      <c r="A5947" t="s">
        <v>5978</v>
      </c>
      <c r="B5947" t="s">
        <v>19</v>
      </c>
      <c r="C5947" t="s">
        <v>14</v>
      </c>
      <c r="D5947" s="2">
        <v>2980.88</v>
      </c>
      <c r="E5947">
        <v>0.31</v>
      </c>
      <c r="F5947">
        <v>3</v>
      </c>
      <c r="G5947" s="1">
        <v>45496</v>
      </c>
      <c r="H5947" s="1">
        <v>45498</v>
      </c>
      <c r="I5947" t="s">
        <v>31</v>
      </c>
      <c r="J5947" t="s">
        <v>27</v>
      </c>
      <c r="K5947" s="2">
        <v>726.44</v>
      </c>
      <c r="L5947" t="s">
        <v>34</v>
      </c>
      <c r="M5947">
        <f>YEAR(Table1[[#This Row],[order_date]])</f>
        <v>2024</v>
      </c>
      <c r="N5947">
        <f>MONTH(Table1[[#This Row],[order_date]])</f>
        <v>7</v>
      </c>
      <c r="O5947" s="3">
        <f>Table1[[#This Row],[sales]]-Table1[[#This Row],[profit]]</f>
        <v>2254.44</v>
      </c>
      <c r="P5947" s="3">
        <f>Table1[[#This Row],[sales]]*Table1[[#This Row],[quantity]]</f>
        <v>8942.64</v>
      </c>
      <c r="Q5947" s="9">
        <f>Table1[[#This Row],[delivery_date]]-Table1[[#This Row],[order_date]]</f>
        <v>2</v>
      </c>
    </row>
    <row r="5948" spans="1:17" x14ac:dyDescent="0.35">
      <c r="A5948" t="s">
        <v>5979</v>
      </c>
      <c r="B5948" t="s">
        <v>19</v>
      </c>
      <c r="C5948" t="s">
        <v>36</v>
      </c>
      <c r="D5948" s="2">
        <v>321.22000000000003</v>
      </c>
      <c r="E5948">
        <v>0.44</v>
      </c>
      <c r="F5948">
        <v>4</v>
      </c>
      <c r="G5948" s="1">
        <v>45096</v>
      </c>
      <c r="H5948" s="1">
        <v>45100</v>
      </c>
      <c r="I5948" t="s">
        <v>21</v>
      </c>
      <c r="J5948" t="s">
        <v>16</v>
      </c>
      <c r="K5948" s="2">
        <v>33.39</v>
      </c>
      <c r="L5948" t="s">
        <v>23</v>
      </c>
      <c r="M5948">
        <f>YEAR(Table1[[#This Row],[order_date]])</f>
        <v>2023</v>
      </c>
      <c r="N5948">
        <f>MONTH(Table1[[#This Row],[order_date]])</f>
        <v>6</v>
      </c>
      <c r="O5948" s="3">
        <f>Table1[[#This Row],[sales]]-Table1[[#This Row],[profit]]</f>
        <v>287.83000000000004</v>
      </c>
      <c r="P5948" s="3">
        <f>Table1[[#This Row],[sales]]*Table1[[#This Row],[quantity]]</f>
        <v>1284.8800000000001</v>
      </c>
      <c r="Q5948" s="9">
        <f>Table1[[#This Row],[delivery_date]]-Table1[[#This Row],[order_date]]</f>
        <v>4</v>
      </c>
    </row>
    <row r="5949" spans="1:17" x14ac:dyDescent="0.35">
      <c r="A5949" t="s">
        <v>5980</v>
      </c>
      <c r="B5949" t="s">
        <v>19</v>
      </c>
      <c r="C5949" t="s">
        <v>36</v>
      </c>
      <c r="D5949" s="2">
        <v>1274.8599999999999</v>
      </c>
      <c r="E5949">
        <v>0.2</v>
      </c>
      <c r="F5949">
        <v>9</v>
      </c>
      <c r="G5949" s="1">
        <v>45347</v>
      </c>
      <c r="H5949" s="1">
        <v>45352</v>
      </c>
      <c r="I5949" t="s">
        <v>15</v>
      </c>
      <c r="J5949" t="s">
        <v>16</v>
      </c>
      <c r="K5949" s="2">
        <v>173.36</v>
      </c>
      <c r="L5949" t="s">
        <v>48</v>
      </c>
      <c r="M5949">
        <f>YEAR(Table1[[#This Row],[order_date]])</f>
        <v>2024</v>
      </c>
      <c r="N5949">
        <f>MONTH(Table1[[#This Row],[order_date]])</f>
        <v>2</v>
      </c>
      <c r="O5949" s="3">
        <f>Table1[[#This Row],[sales]]-Table1[[#This Row],[profit]]</f>
        <v>1101.5</v>
      </c>
      <c r="P5949" s="3">
        <f>Table1[[#This Row],[sales]]*Table1[[#This Row],[quantity]]</f>
        <v>11473.74</v>
      </c>
      <c r="Q5949" s="9">
        <f>Table1[[#This Row],[delivery_date]]-Table1[[#This Row],[order_date]]</f>
        <v>5</v>
      </c>
    </row>
    <row r="5950" spans="1:17" x14ac:dyDescent="0.35">
      <c r="A5950" t="s">
        <v>5981</v>
      </c>
      <c r="B5950" t="s">
        <v>41</v>
      </c>
      <c r="C5950" t="s">
        <v>20</v>
      </c>
      <c r="D5950" s="2">
        <v>3011.58</v>
      </c>
      <c r="E5950">
        <v>0.03</v>
      </c>
      <c r="F5950">
        <v>5</v>
      </c>
      <c r="G5950" s="1">
        <v>44949</v>
      </c>
      <c r="H5950" s="1">
        <v>44955</v>
      </c>
      <c r="I5950" t="s">
        <v>31</v>
      </c>
      <c r="J5950" t="s">
        <v>27</v>
      </c>
      <c r="K5950" s="2">
        <v>576.48</v>
      </c>
      <c r="L5950" t="s">
        <v>28</v>
      </c>
      <c r="M5950">
        <f>YEAR(Table1[[#This Row],[order_date]])</f>
        <v>2023</v>
      </c>
      <c r="N5950">
        <f>MONTH(Table1[[#This Row],[order_date]])</f>
        <v>1</v>
      </c>
      <c r="O5950" s="3">
        <f>Table1[[#This Row],[sales]]-Table1[[#This Row],[profit]]</f>
        <v>2435.1</v>
      </c>
      <c r="P5950" s="3">
        <f>Table1[[#This Row],[sales]]*Table1[[#This Row],[quantity]]</f>
        <v>15057.9</v>
      </c>
      <c r="Q5950" s="9">
        <f>Table1[[#This Row],[delivery_date]]-Table1[[#This Row],[order_date]]</f>
        <v>6</v>
      </c>
    </row>
    <row r="5951" spans="1:17" x14ac:dyDescent="0.35">
      <c r="A5951" t="s">
        <v>5982</v>
      </c>
      <c r="B5951" t="s">
        <v>25</v>
      </c>
      <c r="C5951" t="s">
        <v>33</v>
      </c>
      <c r="D5951" s="2">
        <v>274.45</v>
      </c>
      <c r="E5951">
        <v>0.33</v>
      </c>
      <c r="F5951">
        <v>6</v>
      </c>
      <c r="G5951" s="1">
        <v>45222</v>
      </c>
      <c r="H5951" s="1">
        <v>45223</v>
      </c>
      <c r="I5951" t="s">
        <v>31</v>
      </c>
      <c r="J5951" t="s">
        <v>22</v>
      </c>
      <c r="K5951" s="2">
        <v>72.92</v>
      </c>
      <c r="L5951" t="s">
        <v>39</v>
      </c>
      <c r="M5951">
        <f>YEAR(Table1[[#This Row],[order_date]])</f>
        <v>2023</v>
      </c>
      <c r="N5951">
        <f>MONTH(Table1[[#This Row],[order_date]])</f>
        <v>10</v>
      </c>
      <c r="O5951" s="3">
        <f>Table1[[#This Row],[sales]]-Table1[[#This Row],[profit]]</f>
        <v>201.52999999999997</v>
      </c>
      <c r="P5951" s="3">
        <f>Table1[[#This Row],[sales]]*Table1[[#This Row],[quantity]]</f>
        <v>1646.6999999999998</v>
      </c>
      <c r="Q5951" s="9">
        <f>Table1[[#This Row],[delivery_date]]-Table1[[#This Row],[order_date]]</f>
        <v>1</v>
      </c>
    </row>
    <row r="5952" spans="1:17" x14ac:dyDescent="0.35">
      <c r="A5952" t="s">
        <v>5983</v>
      </c>
      <c r="B5952" t="s">
        <v>13</v>
      </c>
      <c r="C5952" t="s">
        <v>14</v>
      </c>
      <c r="D5952" s="2">
        <v>3921.94</v>
      </c>
      <c r="E5952">
        <v>0.38</v>
      </c>
      <c r="F5952">
        <v>4</v>
      </c>
      <c r="G5952" s="1">
        <v>45139</v>
      </c>
      <c r="H5952" s="1">
        <v>45144</v>
      </c>
      <c r="I5952" t="s">
        <v>31</v>
      </c>
      <c r="J5952" t="s">
        <v>16</v>
      </c>
      <c r="K5952" s="2">
        <v>711.06</v>
      </c>
      <c r="L5952" t="s">
        <v>48</v>
      </c>
      <c r="M5952">
        <f>YEAR(Table1[[#This Row],[order_date]])</f>
        <v>2023</v>
      </c>
      <c r="N5952">
        <f>MONTH(Table1[[#This Row],[order_date]])</f>
        <v>8</v>
      </c>
      <c r="O5952" s="3">
        <f>Table1[[#This Row],[sales]]-Table1[[#This Row],[profit]]</f>
        <v>3210.88</v>
      </c>
      <c r="P5952" s="3">
        <f>Table1[[#This Row],[sales]]*Table1[[#This Row],[quantity]]</f>
        <v>15687.76</v>
      </c>
      <c r="Q5952" s="9">
        <f>Table1[[#This Row],[delivery_date]]-Table1[[#This Row],[order_date]]</f>
        <v>5</v>
      </c>
    </row>
    <row r="5953" spans="1:17" x14ac:dyDescent="0.35">
      <c r="A5953" t="s">
        <v>5984</v>
      </c>
      <c r="B5953" t="s">
        <v>13</v>
      </c>
      <c r="C5953" t="s">
        <v>26</v>
      </c>
      <c r="D5953" s="2">
        <v>4607.62</v>
      </c>
      <c r="E5953">
        <v>0.04</v>
      </c>
      <c r="F5953">
        <v>9</v>
      </c>
      <c r="G5953" s="1">
        <v>45610</v>
      </c>
      <c r="H5953" s="1">
        <v>45611</v>
      </c>
      <c r="I5953" t="s">
        <v>15</v>
      </c>
      <c r="J5953" t="s">
        <v>22</v>
      </c>
      <c r="K5953" s="2">
        <v>1025.5899999999999</v>
      </c>
      <c r="L5953" t="s">
        <v>23</v>
      </c>
      <c r="M5953">
        <f>YEAR(Table1[[#This Row],[order_date]])</f>
        <v>2024</v>
      </c>
      <c r="N5953">
        <f>MONTH(Table1[[#This Row],[order_date]])</f>
        <v>11</v>
      </c>
      <c r="O5953" s="3">
        <f>Table1[[#This Row],[sales]]-Table1[[#This Row],[profit]]</f>
        <v>3582.0299999999997</v>
      </c>
      <c r="P5953" s="3">
        <f>Table1[[#This Row],[sales]]*Table1[[#This Row],[quantity]]</f>
        <v>41468.58</v>
      </c>
      <c r="Q5953" s="9">
        <f>Table1[[#This Row],[delivery_date]]-Table1[[#This Row],[order_date]]</f>
        <v>1</v>
      </c>
    </row>
    <row r="5954" spans="1:17" x14ac:dyDescent="0.35">
      <c r="A5954" t="s">
        <v>5985</v>
      </c>
      <c r="B5954" t="s">
        <v>19</v>
      </c>
      <c r="C5954" t="s">
        <v>33</v>
      </c>
      <c r="D5954" s="2">
        <v>4809.9799999999996</v>
      </c>
      <c r="E5954">
        <v>0.39</v>
      </c>
      <c r="F5954">
        <v>4</v>
      </c>
      <c r="G5954" s="1">
        <v>45085</v>
      </c>
      <c r="H5954" s="1">
        <v>45088</v>
      </c>
      <c r="I5954" t="s">
        <v>15</v>
      </c>
      <c r="J5954" t="s">
        <v>16</v>
      </c>
      <c r="K5954" s="2">
        <v>704.21</v>
      </c>
      <c r="L5954" t="s">
        <v>23</v>
      </c>
      <c r="M5954">
        <f>YEAR(Table1[[#This Row],[order_date]])</f>
        <v>2023</v>
      </c>
      <c r="N5954">
        <f>MONTH(Table1[[#This Row],[order_date]])</f>
        <v>6</v>
      </c>
      <c r="O5954" s="3">
        <f>Table1[[#This Row],[sales]]-Table1[[#This Row],[profit]]</f>
        <v>4105.7699999999995</v>
      </c>
      <c r="P5954" s="3">
        <f>Table1[[#This Row],[sales]]*Table1[[#This Row],[quantity]]</f>
        <v>19239.919999999998</v>
      </c>
      <c r="Q5954" s="9">
        <f>Table1[[#This Row],[delivery_date]]-Table1[[#This Row],[order_date]]</f>
        <v>3</v>
      </c>
    </row>
    <row r="5955" spans="1:17" x14ac:dyDescent="0.35">
      <c r="A5955" t="s">
        <v>5986</v>
      </c>
      <c r="B5955" t="s">
        <v>13</v>
      </c>
      <c r="C5955" t="s">
        <v>33</v>
      </c>
      <c r="D5955" s="2">
        <v>3694.93</v>
      </c>
      <c r="E5955">
        <v>0.32</v>
      </c>
      <c r="F5955">
        <v>3</v>
      </c>
      <c r="G5955" s="1">
        <v>45514</v>
      </c>
      <c r="H5955" s="1">
        <v>45517</v>
      </c>
      <c r="I5955" t="s">
        <v>15</v>
      </c>
      <c r="J5955" t="s">
        <v>16</v>
      </c>
      <c r="K5955" s="2">
        <v>274.64999999999998</v>
      </c>
      <c r="L5955" t="s">
        <v>48</v>
      </c>
      <c r="M5955">
        <f>YEAR(Table1[[#This Row],[order_date]])</f>
        <v>2024</v>
      </c>
      <c r="N5955">
        <f>MONTH(Table1[[#This Row],[order_date]])</f>
        <v>8</v>
      </c>
      <c r="O5955" s="3">
        <f>Table1[[#This Row],[sales]]-Table1[[#This Row],[profit]]</f>
        <v>3420.2799999999997</v>
      </c>
      <c r="P5955" s="3">
        <f>Table1[[#This Row],[sales]]*Table1[[#This Row],[quantity]]</f>
        <v>11084.789999999999</v>
      </c>
      <c r="Q5955" s="9">
        <f>Table1[[#This Row],[delivery_date]]-Table1[[#This Row],[order_date]]</f>
        <v>3</v>
      </c>
    </row>
    <row r="5956" spans="1:17" x14ac:dyDescent="0.35">
      <c r="A5956" t="s">
        <v>5987</v>
      </c>
      <c r="B5956" t="s">
        <v>19</v>
      </c>
      <c r="C5956" t="s">
        <v>14</v>
      </c>
      <c r="D5956" s="2">
        <v>4298.4399999999996</v>
      </c>
      <c r="E5956">
        <v>0.06</v>
      </c>
      <c r="F5956">
        <v>2</v>
      </c>
      <c r="G5956" s="1">
        <v>45147</v>
      </c>
      <c r="H5956" s="1">
        <v>45154</v>
      </c>
      <c r="I5956" t="s">
        <v>15</v>
      </c>
      <c r="J5956" t="s">
        <v>16</v>
      </c>
      <c r="K5956" s="2">
        <v>689.98</v>
      </c>
      <c r="L5956" t="s">
        <v>34</v>
      </c>
      <c r="M5956">
        <f>YEAR(Table1[[#This Row],[order_date]])</f>
        <v>2023</v>
      </c>
      <c r="N5956">
        <f>MONTH(Table1[[#This Row],[order_date]])</f>
        <v>8</v>
      </c>
      <c r="O5956" s="3">
        <f>Table1[[#This Row],[sales]]-Table1[[#This Row],[profit]]</f>
        <v>3608.4599999999996</v>
      </c>
      <c r="P5956" s="3">
        <f>Table1[[#This Row],[sales]]*Table1[[#This Row],[quantity]]</f>
        <v>8596.8799999999992</v>
      </c>
      <c r="Q5956" s="9">
        <f>Table1[[#This Row],[delivery_date]]-Table1[[#This Row],[order_date]]</f>
        <v>7</v>
      </c>
    </row>
    <row r="5957" spans="1:17" x14ac:dyDescent="0.35">
      <c r="A5957" t="s">
        <v>5988</v>
      </c>
      <c r="B5957" t="s">
        <v>41</v>
      </c>
      <c r="C5957" t="s">
        <v>20</v>
      </c>
      <c r="D5957" s="2">
        <v>3092.47</v>
      </c>
      <c r="E5957">
        <v>0.27</v>
      </c>
      <c r="F5957">
        <v>3</v>
      </c>
      <c r="G5957" s="1">
        <v>45160</v>
      </c>
      <c r="H5957" s="1">
        <v>45165</v>
      </c>
      <c r="I5957" t="s">
        <v>21</v>
      </c>
      <c r="J5957" t="s">
        <v>22</v>
      </c>
      <c r="K5957" s="2">
        <v>278.01</v>
      </c>
      <c r="L5957" t="s">
        <v>23</v>
      </c>
      <c r="M5957">
        <f>YEAR(Table1[[#This Row],[order_date]])</f>
        <v>2023</v>
      </c>
      <c r="N5957">
        <f>MONTH(Table1[[#This Row],[order_date]])</f>
        <v>8</v>
      </c>
      <c r="O5957" s="3">
        <f>Table1[[#This Row],[sales]]-Table1[[#This Row],[profit]]</f>
        <v>2814.46</v>
      </c>
      <c r="P5957" s="3">
        <f>Table1[[#This Row],[sales]]*Table1[[#This Row],[quantity]]</f>
        <v>9277.41</v>
      </c>
      <c r="Q5957" s="9">
        <f>Table1[[#This Row],[delivery_date]]-Table1[[#This Row],[order_date]]</f>
        <v>5</v>
      </c>
    </row>
    <row r="5958" spans="1:17" x14ac:dyDescent="0.35">
      <c r="A5958" t="s">
        <v>5989</v>
      </c>
      <c r="B5958" t="s">
        <v>41</v>
      </c>
      <c r="C5958" t="s">
        <v>20</v>
      </c>
      <c r="D5958" s="2">
        <v>2346.86</v>
      </c>
      <c r="E5958">
        <v>0.05</v>
      </c>
      <c r="F5958">
        <v>1</v>
      </c>
      <c r="G5958" s="1">
        <v>45400</v>
      </c>
      <c r="H5958" s="1">
        <v>45401</v>
      </c>
      <c r="I5958" t="s">
        <v>31</v>
      </c>
      <c r="J5958" t="s">
        <v>27</v>
      </c>
      <c r="K5958" s="2">
        <v>327.58999999999997</v>
      </c>
      <c r="L5958" t="s">
        <v>48</v>
      </c>
      <c r="M5958">
        <f>YEAR(Table1[[#This Row],[order_date]])</f>
        <v>2024</v>
      </c>
      <c r="N5958">
        <f>MONTH(Table1[[#This Row],[order_date]])</f>
        <v>4</v>
      </c>
      <c r="O5958" s="3">
        <f>Table1[[#This Row],[sales]]-Table1[[#This Row],[profit]]</f>
        <v>2019.2700000000002</v>
      </c>
      <c r="P5958" s="3">
        <f>Table1[[#This Row],[sales]]*Table1[[#This Row],[quantity]]</f>
        <v>2346.86</v>
      </c>
      <c r="Q5958" s="9">
        <f>Table1[[#This Row],[delivery_date]]-Table1[[#This Row],[order_date]]</f>
        <v>1</v>
      </c>
    </row>
    <row r="5959" spans="1:17" x14ac:dyDescent="0.35">
      <c r="A5959" t="s">
        <v>5990</v>
      </c>
      <c r="B5959" t="s">
        <v>25</v>
      </c>
      <c r="C5959" t="s">
        <v>20</v>
      </c>
      <c r="D5959" s="2">
        <v>3594.36</v>
      </c>
      <c r="E5959">
        <v>0.16</v>
      </c>
      <c r="F5959">
        <v>8</v>
      </c>
      <c r="G5959" s="1">
        <v>45407</v>
      </c>
      <c r="H5959" s="1">
        <v>45413</v>
      </c>
      <c r="I5959" t="s">
        <v>21</v>
      </c>
      <c r="J5959" t="s">
        <v>16</v>
      </c>
      <c r="K5959" s="2">
        <v>452.02</v>
      </c>
      <c r="L5959" t="s">
        <v>28</v>
      </c>
      <c r="M5959">
        <f>YEAR(Table1[[#This Row],[order_date]])</f>
        <v>2024</v>
      </c>
      <c r="N5959">
        <f>MONTH(Table1[[#This Row],[order_date]])</f>
        <v>4</v>
      </c>
      <c r="O5959" s="3">
        <f>Table1[[#This Row],[sales]]-Table1[[#This Row],[profit]]</f>
        <v>3142.34</v>
      </c>
      <c r="P5959" s="3">
        <f>Table1[[#This Row],[sales]]*Table1[[#This Row],[quantity]]</f>
        <v>28754.880000000001</v>
      </c>
      <c r="Q5959" s="9">
        <f>Table1[[#This Row],[delivery_date]]-Table1[[#This Row],[order_date]]</f>
        <v>6</v>
      </c>
    </row>
    <row r="5960" spans="1:17" x14ac:dyDescent="0.35">
      <c r="A5960" t="s">
        <v>5991</v>
      </c>
      <c r="B5960" t="s">
        <v>41</v>
      </c>
      <c r="C5960" t="s">
        <v>26</v>
      </c>
      <c r="D5960" s="2">
        <v>1198.49</v>
      </c>
      <c r="E5960">
        <v>0.4</v>
      </c>
      <c r="F5960">
        <v>1</v>
      </c>
      <c r="G5960" s="1">
        <v>45306</v>
      </c>
      <c r="H5960" s="1">
        <v>45313</v>
      </c>
      <c r="I5960" t="s">
        <v>15</v>
      </c>
      <c r="J5960" t="s">
        <v>27</v>
      </c>
      <c r="K5960" s="2">
        <v>133.43</v>
      </c>
      <c r="L5960" t="s">
        <v>39</v>
      </c>
      <c r="M5960">
        <f>YEAR(Table1[[#This Row],[order_date]])</f>
        <v>2024</v>
      </c>
      <c r="N5960">
        <f>MONTH(Table1[[#This Row],[order_date]])</f>
        <v>1</v>
      </c>
      <c r="O5960" s="3">
        <f>Table1[[#This Row],[sales]]-Table1[[#This Row],[profit]]</f>
        <v>1065.06</v>
      </c>
      <c r="P5960" s="3">
        <f>Table1[[#This Row],[sales]]*Table1[[#This Row],[quantity]]</f>
        <v>1198.49</v>
      </c>
      <c r="Q5960" s="9">
        <f>Table1[[#This Row],[delivery_date]]-Table1[[#This Row],[order_date]]</f>
        <v>7</v>
      </c>
    </row>
    <row r="5961" spans="1:17" x14ac:dyDescent="0.35">
      <c r="A5961" t="s">
        <v>5992</v>
      </c>
      <c r="B5961" t="s">
        <v>41</v>
      </c>
      <c r="C5961" t="s">
        <v>26</v>
      </c>
      <c r="D5961" s="2">
        <v>637.94000000000005</v>
      </c>
      <c r="E5961">
        <v>0.05</v>
      </c>
      <c r="F5961">
        <v>6</v>
      </c>
      <c r="G5961" s="1">
        <v>45024</v>
      </c>
      <c r="H5961" s="1">
        <v>45025</v>
      </c>
      <c r="I5961" t="s">
        <v>15</v>
      </c>
      <c r="J5961" t="s">
        <v>16</v>
      </c>
      <c r="K5961" s="2">
        <v>141.24</v>
      </c>
      <c r="L5961" t="s">
        <v>28</v>
      </c>
      <c r="M5961">
        <f>YEAR(Table1[[#This Row],[order_date]])</f>
        <v>2023</v>
      </c>
      <c r="N5961">
        <f>MONTH(Table1[[#This Row],[order_date]])</f>
        <v>4</v>
      </c>
      <c r="O5961" s="3">
        <f>Table1[[#This Row],[sales]]-Table1[[#This Row],[profit]]</f>
        <v>496.70000000000005</v>
      </c>
      <c r="P5961" s="3">
        <f>Table1[[#This Row],[sales]]*Table1[[#This Row],[quantity]]</f>
        <v>3827.6400000000003</v>
      </c>
      <c r="Q5961" s="9">
        <f>Table1[[#This Row],[delivery_date]]-Table1[[#This Row],[order_date]]</f>
        <v>1</v>
      </c>
    </row>
    <row r="5962" spans="1:17" x14ac:dyDescent="0.35">
      <c r="A5962" t="s">
        <v>5993</v>
      </c>
      <c r="B5962" t="s">
        <v>25</v>
      </c>
      <c r="C5962" t="s">
        <v>14</v>
      </c>
      <c r="D5962" s="2">
        <v>3833.07</v>
      </c>
      <c r="E5962">
        <v>0.23</v>
      </c>
      <c r="F5962">
        <v>2</v>
      </c>
      <c r="G5962" s="1">
        <v>45613</v>
      </c>
      <c r="H5962" s="1">
        <v>45615</v>
      </c>
      <c r="I5962" t="s">
        <v>31</v>
      </c>
      <c r="J5962" t="s">
        <v>16</v>
      </c>
      <c r="K5962" s="2">
        <v>384.14</v>
      </c>
      <c r="L5962" t="s">
        <v>34</v>
      </c>
      <c r="M5962">
        <f>YEAR(Table1[[#This Row],[order_date]])</f>
        <v>2024</v>
      </c>
      <c r="N5962">
        <f>MONTH(Table1[[#This Row],[order_date]])</f>
        <v>11</v>
      </c>
      <c r="O5962" s="3">
        <f>Table1[[#This Row],[sales]]-Table1[[#This Row],[profit]]</f>
        <v>3448.9300000000003</v>
      </c>
      <c r="P5962" s="3">
        <f>Table1[[#This Row],[sales]]*Table1[[#This Row],[quantity]]</f>
        <v>7666.14</v>
      </c>
      <c r="Q5962" s="9">
        <f>Table1[[#This Row],[delivery_date]]-Table1[[#This Row],[order_date]]</f>
        <v>2</v>
      </c>
    </row>
    <row r="5963" spans="1:17" x14ac:dyDescent="0.35">
      <c r="A5963" t="s">
        <v>5994</v>
      </c>
      <c r="B5963" t="s">
        <v>13</v>
      </c>
      <c r="C5963" t="s">
        <v>20</v>
      </c>
      <c r="D5963" s="2">
        <v>4795.12</v>
      </c>
      <c r="E5963">
        <v>0.3</v>
      </c>
      <c r="F5963">
        <v>3</v>
      </c>
      <c r="G5963" s="1">
        <v>45119</v>
      </c>
      <c r="H5963" s="1">
        <v>45121</v>
      </c>
      <c r="I5963" t="s">
        <v>31</v>
      </c>
      <c r="J5963" t="s">
        <v>16</v>
      </c>
      <c r="K5963" s="2">
        <v>1051.42</v>
      </c>
      <c r="L5963" t="s">
        <v>28</v>
      </c>
      <c r="M5963">
        <f>YEAR(Table1[[#This Row],[order_date]])</f>
        <v>2023</v>
      </c>
      <c r="N5963">
        <f>MONTH(Table1[[#This Row],[order_date]])</f>
        <v>7</v>
      </c>
      <c r="O5963" s="3">
        <f>Table1[[#This Row],[sales]]-Table1[[#This Row],[profit]]</f>
        <v>3743.7</v>
      </c>
      <c r="P5963" s="3">
        <f>Table1[[#This Row],[sales]]*Table1[[#This Row],[quantity]]</f>
        <v>14385.36</v>
      </c>
      <c r="Q5963" s="9">
        <f>Table1[[#This Row],[delivery_date]]-Table1[[#This Row],[order_date]]</f>
        <v>2</v>
      </c>
    </row>
    <row r="5964" spans="1:17" x14ac:dyDescent="0.35">
      <c r="A5964" t="s">
        <v>5995</v>
      </c>
      <c r="B5964" t="s">
        <v>19</v>
      </c>
      <c r="C5964" t="s">
        <v>14</v>
      </c>
      <c r="D5964" s="2">
        <v>2929.65</v>
      </c>
      <c r="E5964">
        <v>0.47</v>
      </c>
      <c r="F5964">
        <v>9</v>
      </c>
      <c r="G5964" s="1">
        <v>45245</v>
      </c>
      <c r="H5964" s="1">
        <v>45252</v>
      </c>
      <c r="I5964" t="s">
        <v>15</v>
      </c>
      <c r="J5964" t="s">
        <v>16</v>
      </c>
      <c r="K5964" s="2">
        <v>174.91</v>
      </c>
      <c r="L5964" t="s">
        <v>39</v>
      </c>
      <c r="M5964">
        <f>YEAR(Table1[[#This Row],[order_date]])</f>
        <v>2023</v>
      </c>
      <c r="N5964">
        <f>MONTH(Table1[[#This Row],[order_date]])</f>
        <v>11</v>
      </c>
      <c r="O5964" s="3">
        <f>Table1[[#This Row],[sales]]-Table1[[#This Row],[profit]]</f>
        <v>2754.7400000000002</v>
      </c>
      <c r="P5964" s="3">
        <f>Table1[[#This Row],[sales]]*Table1[[#This Row],[quantity]]</f>
        <v>26366.850000000002</v>
      </c>
      <c r="Q5964" s="9">
        <f>Table1[[#This Row],[delivery_date]]-Table1[[#This Row],[order_date]]</f>
        <v>7</v>
      </c>
    </row>
    <row r="5965" spans="1:17" x14ac:dyDescent="0.35">
      <c r="A5965" t="s">
        <v>5996</v>
      </c>
      <c r="B5965" t="s">
        <v>19</v>
      </c>
      <c r="C5965" t="s">
        <v>20</v>
      </c>
      <c r="D5965" s="2">
        <v>2464.46</v>
      </c>
      <c r="E5965">
        <v>0.37</v>
      </c>
      <c r="F5965">
        <v>9</v>
      </c>
      <c r="G5965" s="1">
        <v>45595</v>
      </c>
      <c r="H5965" s="1">
        <v>45598</v>
      </c>
      <c r="I5965" t="s">
        <v>15</v>
      </c>
      <c r="J5965" t="s">
        <v>27</v>
      </c>
      <c r="K5965" s="2">
        <v>538.69000000000005</v>
      </c>
      <c r="L5965" t="s">
        <v>34</v>
      </c>
      <c r="M5965">
        <f>YEAR(Table1[[#This Row],[order_date]])</f>
        <v>2024</v>
      </c>
      <c r="N5965">
        <f>MONTH(Table1[[#This Row],[order_date]])</f>
        <v>10</v>
      </c>
      <c r="O5965" s="3">
        <f>Table1[[#This Row],[sales]]-Table1[[#This Row],[profit]]</f>
        <v>1925.77</v>
      </c>
      <c r="P5965" s="3">
        <f>Table1[[#This Row],[sales]]*Table1[[#This Row],[quantity]]</f>
        <v>22180.14</v>
      </c>
      <c r="Q5965" s="9">
        <f>Table1[[#This Row],[delivery_date]]-Table1[[#This Row],[order_date]]</f>
        <v>3</v>
      </c>
    </row>
    <row r="5966" spans="1:17" x14ac:dyDescent="0.35">
      <c r="A5966" t="s">
        <v>5997</v>
      </c>
      <c r="B5966" t="s">
        <v>13</v>
      </c>
      <c r="C5966" t="s">
        <v>33</v>
      </c>
      <c r="D5966" s="2">
        <v>2718.58</v>
      </c>
      <c r="E5966">
        <v>7.0000000000000007E-2</v>
      </c>
      <c r="F5966">
        <v>6</v>
      </c>
      <c r="G5966" s="1">
        <v>45364</v>
      </c>
      <c r="H5966" s="1">
        <v>45367</v>
      </c>
      <c r="I5966" t="s">
        <v>31</v>
      </c>
      <c r="J5966" t="s">
        <v>27</v>
      </c>
      <c r="K5966" s="2">
        <v>164.84</v>
      </c>
      <c r="L5966" t="s">
        <v>39</v>
      </c>
      <c r="M5966">
        <f>YEAR(Table1[[#This Row],[order_date]])</f>
        <v>2024</v>
      </c>
      <c r="N5966">
        <f>MONTH(Table1[[#This Row],[order_date]])</f>
        <v>3</v>
      </c>
      <c r="O5966" s="3">
        <f>Table1[[#This Row],[sales]]-Table1[[#This Row],[profit]]</f>
        <v>2553.7399999999998</v>
      </c>
      <c r="P5966" s="3">
        <f>Table1[[#This Row],[sales]]*Table1[[#This Row],[quantity]]</f>
        <v>16311.48</v>
      </c>
      <c r="Q5966" s="9">
        <f>Table1[[#This Row],[delivery_date]]-Table1[[#This Row],[order_date]]</f>
        <v>3</v>
      </c>
    </row>
    <row r="5967" spans="1:17" x14ac:dyDescent="0.35">
      <c r="A5967" t="s">
        <v>5998</v>
      </c>
      <c r="B5967" t="s">
        <v>25</v>
      </c>
      <c r="C5967" t="s">
        <v>36</v>
      </c>
      <c r="D5967" s="2">
        <v>2444.4699999999998</v>
      </c>
      <c r="E5967">
        <v>0.48</v>
      </c>
      <c r="F5967">
        <v>7</v>
      </c>
      <c r="G5967" s="1">
        <v>45564</v>
      </c>
      <c r="H5967" s="1">
        <v>45565</v>
      </c>
      <c r="I5967" t="s">
        <v>15</v>
      </c>
      <c r="J5967" t="s">
        <v>22</v>
      </c>
      <c r="K5967" s="2">
        <v>231.01</v>
      </c>
      <c r="L5967" t="s">
        <v>48</v>
      </c>
      <c r="M5967">
        <f>YEAR(Table1[[#This Row],[order_date]])</f>
        <v>2024</v>
      </c>
      <c r="N5967">
        <f>MONTH(Table1[[#This Row],[order_date]])</f>
        <v>9</v>
      </c>
      <c r="O5967" s="3">
        <f>Table1[[#This Row],[sales]]-Table1[[#This Row],[profit]]</f>
        <v>2213.46</v>
      </c>
      <c r="P5967" s="3">
        <f>Table1[[#This Row],[sales]]*Table1[[#This Row],[quantity]]</f>
        <v>17111.289999999997</v>
      </c>
      <c r="Q5967" s="9">
        <f>Table1[[#This Row],[delivery_date]]-Table1[[#This Row],[order_date]]</f>
        <v>1</v>
      </c>
    </row>
    <row r="5968" spans="1:17" x14ac:dyDescent="0.35">
      <c r="A5968" t="s">
        <v>5999</v>
      </c>
      <c r="B5968" t="s">
        <v>13</v>
      </c>
      <c r="C5968" t="s">
        <v>36</v>
      </c>
      <c r="D5968" s="2">
        <v>2266.7800000000002</v>
      </c>
      <c r="E5968">
        <v>0.24</v>
      </c>
      <c r="F5968">
        <v>5</v>
      </c>
      <c r="G5968" s="1">
        <v>45012</v>
      </c>
      <c r="H5968" s="1">
        <v>45013</v>
      </c>
      <c r="I5968" t="s">
        <v>21</v>
      </c>
      <c r="J5968" t="s">
        <v>16</v>
      </c>
      <c r="K5968" s="2">
        <v>398.5</v>
      </c>
      <c r="L5968" t="s">
        <v>48</v>
      </c>
      <c r="M5968">
        <f>YEAR(Table1[[#This Row],[order_date]])</f>
        <v>2023</v>
      </c>
      <c r="N5968">
        <f>MONTH(Table1[[#This Row],[order_date]])</f>
        <v>3</v>
      </c>
      <c r="O5968" s="3">
        <f>Table1[[#This Row],[sales]]-Table1[[#This Row],[profit]]</f>
        <v>1868.2800000000002</v>
      </c>
      <c r="P5968" s="3">
        <f>Table1[[#This Row],[sales]]*Table1[[#This Row],[quantity]]</f>
        <v>11333.900000000001</v>
      </c>
      <c r="Q5968" s="9">
        <f>Table1[[#This Row],[delivery_date]]-Table1[[#This Row],[order_date]]</f>
        <v>1</v>
      </c>
    </row>
    <row r="5969" spans="1:17" x14ac:dyDescent="0.35">
      <c r="A5969" t="s">
        <v>6000</v>
      </c>
      <c r="B5969" t="s">
        <v>41</v>
      </c>
      <c r="C5969" t="s">
        <v>20</v>
      </c>
      <c r="D5969" s="2">
        <v>4740.47</v>
      </c>
      <c r="E5969">
        <v>0.18</v>
      </c>
      <c r="F5969">
        <v>7</v>
      </c>
      <c r="G5969" s="1">
        <v>45488</v>
      </c>
      <c r="H5969" s="1">
        <v>45492</v>
      </c>
      <c r="I5969" t="s">
        <v>21</v>
      </c>
      <c r="J5969" t="s">
        <v>27</v>
      </c>
      <c r="K5969" s="2">
        <v>1407.81</v>
      </c>
      <c r="L5969" t="s">
        <v>34</v>
      </c>
      <c r="M5969">
        <f>YEAR(Table1[[#This Row],[order_date]])</f>
        <v>2024</v>
      </c>
      <c r="N5969">
        <f>MONTH(Table1[[#This Row],[order_date]])</f>
        <v>7</v>
      </c>
      <c r="O5969" s="3">
        <f>Table1[[#This Row],[sales]]-Table1[[#This Row],[profit]]</f>
        <v>3332.6600000000003</v>
      </c>
      <c r="P5969" s="3">
        <f>Table1[[#This Row],[sales]]*Table1[[#This Row],[quantity]]</f>
        <v>33183.29</v>
      </c>
      <c r="Q5969" s="9">
        <f>Table1[[#This Row],[delivery_date]]-Table1[[#This Row],[order_date]]</f>
        <v>4</v>
      </c>
    </row>
    <row r="5970" spans="1:17" x14ac:dyDescent="0.35">
      <c r="A5970" t="s">
        <v>6001</v>
      </c>
      <c r="B5970" t="s">
        <v>25</v>
      </c>
      <c r="C5970" t="s">
        <v>14</v>
      </c>
      <c r="D5970" s="2">
        <v>2450.84</v>
      </c>
      <c r="E5970">
        <v>0.06</v>
      </c>
      <c r="F5970">
        <v>6</v>
      </c>
      <c r="G5970" s="1">
        <v>45503</v>
      </c>
      <c r="H5970" s="1">
        <v>45510</v>
      </c>
      <c r="I5970" t="s">
        <v>31</v>
      </c>
      <c r="J5970" t="s">
        <v>27</v>
      </c>
      <c r="K5970" s="2">
        <v>513.39</v>
      </c>
      <c r="L5970" t="s">
        <v>39</v>
      </c>
      <c r="M5970">
        <f>YEAR(Table1[[#This Row],[order_date]])</f>
        <v>2024</v>
      </c>
      <c r="N5970">
        <f>MONTH(Table1[[#This Row],[order_date]])</f>
        <v>7</v>
      </c>
      <c r="O5970" s="3">
        <f>Table1[[#This Row],[sales]]-Table1[[#This Row],[profit]]</f>
        <v>1937.4500000000003</v>
      </c>
      <c r="P5970" s="3">
        <f>Table1[[#This Row],[sales]]*Table1[[#This Row],[quantity]]</f>
        <v>14705.04</v>
      </c>
      <c r="Q5970" s="9">
        <f>Table1[[#This Row],[delivery_date]]-Table1[[#This Row],[order_date]]</f>
        <v>7</v>
      </c>
    </row>
    <row r="5971" spans="1:17" x14ac:dyDescent="0.35">
      <c r="A5971" t="s">
        <v>6002</v>
      </c>
      <c r="B5971" t="s">
        <v>25</v>
      </c>
      <c r="C5971" t="s">
        <v>26</v>
      </c>
      <c r="D5971" s="2">
        <v>497.4</v>
      </c>
      <c r="E5971">
        <v>0.47</v>
      </c>
      <c r="F5971">
        <v>5</v>
      </c>
      <c r="G5971" s="1">
        <v>44970</v>
      </c>
      <c r="H5971" s="1">
        <v>44972</v>
      </c>
      <c r="I5971" t="s">
        <v>21</v>
      </c>
      <c r="J5971" t="s">
        <v>27</v>
      </c>
      <c r="K5971" s="2">
        <v>25.3</v>
      </c>
      <c r="L5971" t="s">
        <v>23</v>
      </c>
      <c r="M5971">
        <f>YEAR(Table1[[#This Row],[order_date]])</f>
        <v>2023</v>
      </c>
      <c r="N5971">
        <f>MONTH(Table1[[#This Row],[order_date]])</f>
        <v>2</v>
      </c>
      <c r="O5971" s="3">
        <f>Table1[[#This Row],[sales]]-Table1[[#This Row],[profit]]</f>
        <v>472.09999999999997</v>
      </c>
      <c r="P5971" s="3">
        <f>Table1[[#This Row],[sales]]*Table1[[#This Row],[quantity]]</f>
        <v>2487</v>
      </c>
      <c r="Q5971" s="9">
        <f>Table1[[#This Row],[delivery_date]]-Table1[[#This Row],[order_date]]</f>
        <v>2</v>
      </c>
    </row>
    <row r="5972" spans="1:17" x14ac:dyDescent="0.35">
      <c r="A5972" t="s">
        <v>6003</v>
      </c>
      <c r="B5972" t="s">
        <v>25</v>
      </c>
      <c r="C5972" t="s">
        <v>20</v>
      </c>
      <c r="D5972" s="2">
        <v>3851.03</v>
      </c>
      <c r="E5972">
        <v>0.28999999999999998</v>
      </c>
      <c r="F5972">
        <v>3</v>
      </c>
      <c r="G5972" s="1">
        <v>45190</v>
      </c>
      <c r="H5972" s="1">
        <v>45191</v>
      </c>
      <c r="I5972" t="s">
        <v>15</v>
      </c>
      <c r="J5972" t="s">
        <v>27</v>
      </c>
      <c r="K5972" s="2">
        <v>939.53</v>
      </c>
      <c r="L5972" t="s">
        <v>34</v>
      </c>
      <c r="M5972">
        <f>YEAR(Table1[[#This Row],[order_date]])</f>
        <v>2023</v>
      </c>
      <c r="N5972">
        <f>MONTH(Table1[[#This Row],[order_date]])</f>
        <v>9</v>
      </c>
      <c r="O5972" s="3">
        <f>Table1[[#This Row],[sales]]-Table1[[#This Row],[profit]]</f>
        <v>2911.5</v>
      </c>
      <c r="P5972" s="3">
        <f>Table1[[#This Row],[sales]]*Table1[[#This Row],[quantity]]</f>
        <v>11553.09</v>
      </c>
      <c r="Q5972" s="9">
        <f>Table1[[#This Row],[delivery_date]]-Table1[[#This Row],[order_date]]</f>
        <v>1</v>
      </c>
    </row>
    <row r="5973" spans="1:17" x14ac:dyDescent="0.35">
      <c r="A5973" t="s">
        <v>6004</v>
      </c>
      <c r="B5973" t="s">
        <v>19</v>
      </c>
      <c r="C5973" t="s">
        <v>20</v>
      </c>
      <c r="D5973" s="2">
        <v>2018.65</v>
      </c>
      <c r="E5973">
        <v>0.49</v>
      </c>
      <c r="F5973">
        <v>2</v>
      </c>
      <c r="G5973" s="1">
        <v>45175</v>
      </c>
      <c r="H5973" s="1">
        <v>45176</v>
      </c>
      <c r="I5973" t="s">
        <v>31</v>
      </c>
      <c r="J5973" t="s">
        <v>22</v>
      </c>
      <c r="K5973" s="2">
        <v>272.82</v>
      </c>
      <c r="L5973" t="s">
        <v>23</v>
      </c>
      <c r="M5973">
        <f>YEAR(Table1[[#This Row],[order_date]])</f>
        <v>2023</v>
      </c>
      <c r="N5973">
        <f>MONTH(Table1[[#This Row],[order_date]])</f>
        <v>9</v>
      </c>
      <c r="O5973" s="3">
        <f>Table1[[#This Row],[sales]]-Table1[[#This Row],[profit]]</f>
        <v>1745.8300000000002</v>
      </c>
      <c r="P5973" s="3">
        <f>Table1[[#This Row],[sales]]*Table1[[#This Row],[quantity]]</f>
        <v>4037.3</v>
      </c>
      <c r="Q5973" s="9">
        <f>Table1[[#This Row],[delivery_date]]-Table1[[#This Row],[order_date]]</f>
        <v>1</v>
      </c>
    </row>
    <row r="5974" spans="1:17" x14ac:dyDescent="0.35">
      <c r="A5974" t="s">
        <v>6005</v>
      </c>
      <c r="B5974" t="s">
        <v>13</v>
      </c>
      <c r="C5974" t="s">
        <v>26</v>
      </c>
      <c r="D5974" s="2">
        <v>3582.4</v>
      </c>
      <c r="E5974">
        <v>0.09</v>
      </c>
      <c r="F5974">
        <v>5</v>
      </c>
      <c r="G5974" s="1">
        <v>44949</v>
      </c>
      <c r="H5974" s="1">
        <v>44952</v>
      </c>
      <c r="I5974" t="s">
        <v>15</v>
      </c>
      <c r="J5974" t="s">
        <v>16</v>
      </c>
      <c r="K5974" s="2">
        <v>1067.6500000000001</v>
      </c>
      <c r="L5974" t="s">
        <v>39</v>
      </c>
      <c r="M5974">
        <f>YEAR(Table1[[#This Row],[order_date]])</f>
        <v>2023</v>
      </c>
      <c r="N5974">
        <f>MONTH(Table1[[#This Row],[order_date]])</f>
        <v>1</v>
      </c>
      <c r="O5974" s="3">
        <f>Table1[[#This Row],[sales]]-Table1[[#This Row],[profit]]</f>
        <v>2514.75</v>
      </c>
      <c r="P5974" s="3">
        <f>Table1[[#This Row],[sales]]*Table1[[#This Row],[quantity]]</f>
        <v>17912</v>
      </c>
      <c r="Q5974" s="9">
        <f>Table1[[#This Row],[delivery_date]]-Table1[[#This Row],[order_date]]</f>
        <v>3</v>
      </c>
    </row>
    <row r="5975" spans="1:17" x14ac:dyDescent="0.35">
      <c r="A5975" t="s">
        <v>6006</v>
      </c>
      <c r="B5975" t="s">
        <v>25</v>
      </c>
      <c r="C5975" t="s">
        <v>20</v>
      </c>
      <c r="D5975" s="2">
        <v>2939.89</v>
      </c>
      <c r="E5975">
        <v>0.27</v>
      </c>
      <c r="F5975">
        <v>8</v>
      </c>
      <c r="G5975" s="1">
        <v>45138</v>
      </c>
      <c r="H5975" s="1">
        <v>45143</v>
      </c>
      <c r="I5975" t="s">
        <v>15</v>
      </c>
      <c r="J5975" t="s">
        <v>16</v>
      </c>
      <c r="K5975" s="2">
        <v>592.66999999999996</v>
      </c>
      <c r="L5975" t="s">
        <v>48</v>
      </c>
      <c r="M5975">
        <f>YEAR(Table1[[#This Row],[order_date]])</f>
        <v>2023</v>
      </c>
      <c r="N5975">
        <f>MONTH(Table1[[#This Row],[order_date]])</f>
        <v>7</v>
      </c>
      <c r="O5975" s="3">
        <f>Table1[[#This Row],[sales]]-Table1[[#This Row],[profit]]</f>
        <v>2347.2199999999998</v>
      </c>
      <c r="P5975" s="3">
        <f>Table1[[#This Row],[sales]]*Table1[[#This Row],[quantity]]</f>
        <v>23519.119999999999</v>
      </c>
      <c r="Q5975" s="9">
        <f>Table1[[#This Row],[delivery_date]]-Table1[[#This Row],[order_date]]</f>
        <v>5</v>
      </c>
    </row>
    <row r="5976" spans="1:17" x14ac:dyDescent="0.35">
      <c r="A5976" t="s">
        <v>6007</v>
      </c>
      <c r="B5976" t="s">
        <v>25</v>
      </c>
      <c r="C5976" t="s">
        <v>33</v>
      </c>
      <c r="D5976" s="2">
        <v>3594.58</v>
      </c>
      <c r="E5976">
        <v>0.05</v>
      </c>
      <c r="F5976">
        <v>5</v>
      </c>
      <c r="G5976" s="1">
        <v>45454</v>
      </c>
      <c r="H5976" s="1">
        <v>45457</v>
      </c>
      <c r="I5976" t="s">
        <v>31</v>
      </c>
      <c r="J5976" t="s">
        <v>16</v>
      </c>
      <c r="K5976" s="2">
        <v>1011.29</v>
      </c>
      <c r="L5976" t="s">
        <v>34</v>
      </c>
      <c r="M5976">
        <f>YEAR(Table1[[#This Row],[order_date]])</f>
        <v>2024</v>
      </c>
      <c r="N5976">
        <f>MONTH(Table1[[#This Row],[order_date]])</f>
        <v>6</v>
      </c>
      <c r="O5976" s="3">
        <f>Table1[[#This Row],[sales]]-Table1[[#This Row],[profit]]</f>
        <v>2583.29</v>
      </c>
      <c r="P5976" s="3">
        <f>Table1[[#This Row],[sales]]*Table1[[#This Row],[quantity]]</f>
        <v>17972.900000000001</v>
      </c>
      <c r="Q5976" s="9">
        <f>Table1[[#This Row],[delivery_date]]-Table1[[#This Row],[order_date]]</f>
        <v>3</v>
      </c>
    </row>
    <row r="5977" spans="1:17" x14ac:dyDescent="0.35">
      <c r="A5977" t="s">
        <v>6008</v>
      </c>
      <c r="B5977" t="s">
        <v>25</v>
      </c>
      <c r="C5977" t="s">
        <v>26</v>
      </c>
      <c r="D5977" s="2">
        <v>403.77</v>
      </c>
      <c r="E5977">
        <v>0.26</v>
      </c>
      <c r="F5977">
        <v>3</v>
      </c>
      <c r="G5977" s="1">
        <v>45173</v>
      </c>
      <c r="H5977" s="1">
        <v>45174</v>
      </c>
      <c r="I5977" t="s">
        <v>15</v>
      </c>
      <c r="J5977" t="s">
        <v>27</v>
      </c>
      <c r="K5977" s="2">
        <v>25.12</v>
      </c>
      <c r="L5977" t="s">
        <v>23</v>
      </c>
      <c r="M5977">
        <f>YEAR(Table1[[#This Row],[order_date]])</f>
        <v>2023</v>
      </c>
      <c r="N5977">
        <f>MONTH(Table1[[#This Row],[order_date]])</f>
        <v>9</v>
      </c>
      <c r="O5977" s="3">
        <f>Table1[[#This Row],[sales]]-Table1[[#This Row],[profit]]</f>
        <v>378.65</v>
      </c>
      <c r="P5977" s="3">
        <f>Table1[[#This Row],[sales]]*Table1[[#This Row],[quantity]]</f>
        <v>1211.31</v>
      </c>
      <c r="Q5977" s="9">
        <f>Table1[[#This Row],[delivery_date]]-Table1[[#This Row],[order_date]]</f>
        <v>1</v>
      </c>
    </row>
    <row r="5978" spans="1:17" x14ac:dyDescent="0.35">
      <c r="A5978" t="s">
        <v>6009</v>
      </c>
      <c r="B5978" t="s">
        <v>13</v>
      </c>
      <c r="C5978" t="s">
        <v>33</v>
      </c>
      <c r="D5978" s="2">
        <v>265.98</v>
      </c>
      <c r="E5978">
        <v>0.44</v>
      </c>
      <c r="F5978">
        <v>3</v>
      </c>
      <c r="G5978" s="1">
        <v>45435</v>
      </c>
      <c r="H5978" s="1">
        <v>45437</v>
      </c>
      <c r="I5978" t="s">
        <v>21</v>
      </c>
      <c r="J5978" t="s">
        <v>16</v>
      </c>
      <c r="K5978" s="2">
        <v>37.840000000000003</v>
      </c>
      <c r="L5978" t="s">
        <v>28</v>
      </c>
      <c r="M5978">
        <f>YEAR(Table1[[#This Row],[order_date]])</f>
        <v>2024</v>
      </c>
      <c r="N5978">
        <f>MONTH(Table1[[#This Row],[order_date]])</f>
        <v>5</v>
      </c>
      <c r="O5978" s="3">
        <f>Table1[[#This Row],[sales]]-Table1[[#This Row],[profit]]</f>
        <v>228.14000000000001</v>
      </c>
      <c r="P5978" s="3">
        <f>Table1[[#This Row],[sales]]*Table1[[#This Row],[quantity]]</f>
        <v>797.94</v>
      </c>
      <c r="Q5978" s="9">
        <f>Table1[[#This Row],[delivery_date]]-Table1[[#This Row],[order_date]]</f>
        <v>2</v>
      </c>
    </row>
    <row r="5979" spans="1:17" x14ac:dyDescent="0.35">
      <c r="A5979" t="s">
        <v>6010</v>
      </c>
      <c r="B5979" t="s">
        <v>19</v>
      </c>
      <c r="C5979" t="s">
        <v>36</v>
      </c>
      <c r="D5979" s="2">
        <v>1954.85</v>
      </c>
      <c r="E5979">
        <v>0.05</v>
      </c>
      <c r="F5979">
        <v>5</v>
      </c>
      <c r="G5979" s="1">
        <v>45164</v>
      </c>
      <c r="H5979" s="1">
        <v>45169</v>
      </c>
      <c r="I5979" t="s">
        <v>15</v>
      </c>
      <c r="J5979" t="s">
        <v>22</v>
      </c>
      <c r="K5979" s="2">
        <v>238.2</v>
      </c>
      <c r="L5979" t="s">
        <v>48</v>
      </c>
      <c r="M5979">
        <f>YEAR(Table1[[#This Row],[order_date]])</f>
        <v>2023</v>
      </c>
      <c r="N5979">
        <f>MONTH(Table1[[#This Row],[order_date]])</f>
        <v>8</v>
      </c>
      <c r="O5979" s="3">
        <f>Table1[[#This Row],[sales]]-Table1[[#This Row],[profit]]</f>
        <v>1716.6499999999999</v>
      </c>
      <c r="P5979" s="3">
        <f>Table1[[#This Row],[sales]]*Table1[[#This Row],[quantity]]</f>
        <v>9774.25</v>
      </c>
      <c r="Q5979" s="9">
        <f>Table1[[#This Row],[delivery_date]]-Table1[[#This Row],[order_date]]</f>
        <v>5</v>
      </c>
    </row>
    <row r="5980" spans="1:17" x14ac:dyDescent="0.35">
      <c r="A5980" t="s">
        <v>6011</v>
      </c>
      <c r="B5980" t="s">
        <v>41</v>
      </c>
      <c r="C5980" t="s">
        <v>26</v>
      </c>
      <c r="D5980" s="2">
        <v>3496.51</v>
      </c>
      <c r="E5980">
        <v>0.13</v>
      </c>
      <c r="F5980">
        <v>9</v>
      </c>
      <c r="G5980" s="1">
        <v>45628</v>
      </c>
      <c r="H5980" s="1">
        <v>45632</v>
      </c>
      <c r="I5980" t="s">
        <v>21</v>
      </c>
      <c r="J5980" t="s">
        <v>22</v>
      </c>
      <c r="K5980" s="2">
        <v>502.26</v>
      </c>
      <c r="L5980" t="s">
        <v>28</v>
      </c>
      <c r="M5980">
        <f>YEAR(Table1[[#This Row],[order_date]])</f>
        <v>2024</v>
      </c>
      <c r="N5980">
        <f>MONTH(Table1[[#This Row],[order_date]])</f>
        <v>12</v>
      </c>
      <c r="O5980" s="3">
        <f>Table1[[#This Row],[sales]]-Table1[[#This Row],[profit]]</f>
        <v>2994.25</v>
      </c>
      <c r="P5980" s="3">
        <f>Table1[[#This Row],[sales]]*Table1[[#This Row],[quantity]]</f>
        <v>31468.590000000004</v>
      </c>
      <c r="Q5980" s="9">
        <f>Table1[[#This Row],[delivery_date]]-Table1[[#This Row],[order_date]]</f>
        <v>4</v>
      </c>
    </row>
    <row r="5981" spans="1:17" x14ac:dyDescent="0.35">
      <c r="A5981" t="s">
        <v>6012</v>
      </c>
      <c r="B5981" t="s">
        <v>19</v>
      </c>
      <c r="C5981" t="s">
        <v>26</v>
      </c>
      <c r="D5981" s="2">
        <v>1196.04</v>
      </c>
      <c r="E5981">
        <v>0.34</v>
      </c>
      <c r="F5981">
        <v>8</v>
      </c>
      <c r="G5981" s="1">
        <v>45653</v>
      </c>
      <c r="H5981" s="1">
        <v>45660</v>
      </c>
      <c r="I5981" t="s">
        <v>15</v>
      </c>
      <c r="J5981" t="s">
        <v>27</v>
      </c>
      <c r="K5981" s="2">
        <v>150.91999999999999</v>
      </c>
      <c r="L5981" t="s">
        <v>17</v>
      </c>
      <c r="M5981">
        <f>YEAR(Table1[[#This Row],[order_date]])</f>
        <v>2024</v>
      </c>
      <c r="N5981">
        <f>MONTH(Table1[[#This Row],[order_date]])</f>
        <v>12</v>
      </c>
      <c r="O5981" s="3">
        <f>Table1[[#This Row],[sales]]-Table1[[#This Row],[profit]]</f>
        <v>1045.1199999999999</v>
      </c>
      <c r="P5981" s="3">
        <f>Table1[[#This Row],[sales]]*Table1[[#This Row],[quantity]]</f>
        <v>9568.32</v>
      </c>
      <c r="Q5981" s="9">
        <f>Table1[[#This Row],[delivery_date]]-Table1[[#This Row],[order_date]]</f>
        <v>7</v>
      </c>
    </row>
    <row r="5982" spans="1:17" x14ac:dyDescent="0.35">
      <c r="A5982" t="s">
        <v>6013</v>
      </c>
      <c r="B5982" t="s">
        <v>25</v>
      </c>
      <c r="C5982" t="s">
        <v>14</v>
      </c>
      <c r="D5982" s="2">
        <v>2223.66</v>
      </c>
      <c r="E5982">
        <v>0.04</v>
      </c>
      <c r="F5982">
        <v>7</v>
      </c>
      <c r="G5982" s="1">
        <v>45503</v>
      </c>
      <c r="H5982" s="1">
        <v>45509</v>
      </c>
      <c r="I5982" t="s">
        <v>31</v>
      </c>
      <c r="J5982" t="s">
        <v>27</v>
      </c>
      <c r="K5982" s="2">
        <v>265.83</v>
      </c>
      <c r="L5982" t="s">
        <v>34</v>
      </c>
      <c r="M5982">
        <f>YEAR(Table1[[#This Row],[order_date]])</f>
        <v>2024</v>
      </c>
      <c r="N5982">
        <f>MONTH(Table1[[#This Row],[order_date]])</f>
        <v>7</v>
      </c>
      <c r="O5982" s="3">
        <f>Table1[[#This Row],[sales]]-Table1[[#This Row],[profit]]</f>
        <v>1957.83</v>
      </c>
      <c r="P5982" s="3">
        <f>Table1[[#This Row],[sales]]*Table1[[#This Row],[quantity]]</f>
        <v>15565.619999999999</v>
      </c>
      <c r="Q5982" s="9">
        <f>Table1[[#This Row],[delivery_date]]-Table1[[#This Row],[order_date]]</f>
        <v>6</v>
      </c>
    </row>
    <row r="5983" spans="1:17" x14ac:dyDescent="0.35">
      <c r="A5983" t="s">
        <v>6014</v>
      </c>
      <c r="B5983" t="s">
        <v>19</v>
      </c>
      <c r="C5983" t="s">
        <v>14</v>
      </c>
      <c r="D5983" s="2">
        <v>4905.97</v>
      </c>
      <c r="E5983">
        <v>0.23</v>
      </c>
      <c r="F5983">
        <v>5</v>
      </c>
      <c r="G5983" s="1">
        <v>45618</v>
      </c>
      <c r="H5983" s="1">
        <v>45624</v>
      </c>
      <c r="I5983" t="s">
        <v>15</v>
      </c>
      <c r="J5983" t="s">
        <v>16</v>
      </c>
      <c r="K5983" s="2">
        <v>835.53</v>
      </c>
      <c r="L5983" t="s">
        <v>23</v>
      </c>
      <c r="M5983">
        <f>YEAR(Table1[[#This Row],[order_date]])</f>
        <v>2024</v>
      </c>
      <c r="N5983">
        <f>MONTH(Table1[[#This Row],[order_date]])</f>
        <v>11</v>
      </c>
      <c r="O5983" s="3">
        <f>Table1[[#This Row],[sales]]-Table1[[#This Row],[profit]]</f>
        <v>4070.4400000000005</v>
      </c>
      <c r="P5983" s="3">
        <f>Table1[[#This Row],[sales]]*Table1[[#This Row],[quantity]]</f>
        <v>24529.850000000002</v>
      </c>
      <c r="Q5983" s="9">
        <f>Table1[[#This Row],[delivery_date]]-Table1[[#This Row],[order_date]]</f>
        <v>6</v>
      </c>
    </row>
    <row r="5984" spans="1:17" x14ac:dyDescent="0.35">
      <c r="A5984" t="s">
        <v>6015</v>
      </c>
      <c r="B5984" t="s">
        <v>19</v>
      </c>
      <c r="C5984" t="s">
        <v>26</v>
      </c>
      <c r="D5984" s="2">
        <v>1152.8900000000001</v>
      </c>
      <c r="E5984">
        <v>0.17</v>
      </c>
      <c r="F5984">
        <v>9</v>
      </c>
      <c r="G5984" s="1">
        <v>45551</v>
      </c>
      <c r="H5984" s="1">
        <v>45554</v>
      </c>
      <c r="I5984" t="s">
        <v>31</v>
      </c>
      <c r="J5984" t="s">
        <v>22</v>
      </c>
      <c r="K5984" s="2">
        <v>282.60000000000002</v>
      </c>
      <c r="L5984" t="s">
        <v>39</v>
      </c>
      <c r="M5984">
        <f>YEAR(Table1[[#This Row],[order_date]])</f>
        <v>2024</v>
      </c>
      <c r="N5984">
        <f>MONTH(Table1[[#This Row],[order_date]])</f>
        <v>9</v>
      </c>
      <c r="O5984" s="3">
        <f>Table1[[#This Row],[sales]]-Table1[[#This Row],[profit]]</f>
        <v>870.29000000000008</v>
      </c>
      <c r="P5984" s="3">
        <f>Table1[[#This Row],[sales]]*Table1[[#This Row],[quantity]]</f>
        <v>10376.01</v>
      </c>
      <c r="Q5984" s="9">
        <f>Table1[[#This Row],[delivery_date]]-Table1[[#This Row],[order_date]]</f>
        <v>3</v>
      </c>
    </row>
    <row r="5985" spans="1:17" x14ac:dyDescent="0.35">
      <c r="A5985" t="s">
        <v>6016</v>
      </c>
      <c r="B5985" t="s">
        <v>41</v>
      </c>
      <c r="C5985" t="s">
        <v>36</v>
      </c>
      <c r="D5985" s="2">
        <v>4254.92</v>
      </c>
      <c r="E5985">
        <v>0.42</v>
      </c>
      <c r="F5985">
        <v>2</v>
      </c>
      <c r="G5985" s="1">
        <v>45589</v>
      </c>
      <c r="H5985" s="1">
        <v>45593</v>
      </c>
      <c r="I5985" t="s">
        <v>31</v>
      </c>
      <c r="J5985" t="s">
        <v>27</v>
      </c>
      <c r="K5985" s="2">
        <v>900.56</v>
      </c>
      <c r="L5985" t="s">
        <v>48</v>
      </c>
      <c r="M5985">
        <f>YEAR(Table1[[#This Row],[order_date]])</f>
        <v>2024</v>
      </c>
      <c r="N5985">
        <f>MONTH(Table1[[#This Row],[order_date]])</f>
        <v>10</v>
      </c>
      <c r="O5985" s="3">
        <f>Table1[[#This Row],[sales]]-Table1[[#This Row],[profit]]</f>
        <v>3354.36</v>
      </c>
      <c r="P5985" s="3">
        <f>Table1[[#This Row],[sales]]*Table1[[#This Row],[quantity]]</f>
        <v>8509.84</v>
      </c>
      <c r="Q5985" s="9">
        <f>Table1[[#This Row],[delivery_date]]-Table1[[#This Row],[order_date]]</f>
        <v>4</v>
      </c>
    </row>
    <row r="5986" spans="1:17" x14ac:dyDescent="0.35">
      <c r="A5986" t="s">
        <v>6017</v>
      </c>
      <c r="B5986" t="s">
        <v>13</v>
      </c>
      <c r="C5986" t="s">
        <v>20</v>
      </c>
      <c r="D5986" s="2">
        <v>4144.76</v>
      </c>
      <c r="E5986">
        <v>0.02</v>
      </c>
      <c r="F5986">
        <v>6</v>
      </c>
      <c r="G5986" s="1">
        <v>44964</v>
      </c>
      <c r="H5986" s="1">
        <v>44966</v>
      </c>
      <c r="I5986" t="s">
        <v>15</v>
      </c>
      <c r="J5986" t="s">
        <v>16</v>
      </c>
      <c r="K5986" s="2">
        <v>590.24</v>
      </c>
      <c r="L5986" t="s">
        <v>48</v>
      </c>
      <c r="M5986">
        <f>YEAR(Table1[[#This Row],[order_date]])</f>
        <v>2023</v>
      </c>
      <c r="N5986">
        <f>MONTH(Table1[[#This Row],[order_date]])</f>
        <v>2</v>
      </c>
      <c r="O5986" s="3">
        <f>Table1[[#This Row],[sales]]-Table1[[#This Row],[profit]]</f>
        <v>3554.5200000000004</v>
      </c>
      <c r="P5986" s="3">
        <f>Table1[[#This Row],[sales]]*Table1[[#This Row],[quantity]]</f>
        <v>24868.560000000001</v>
      </c>
      <c r="Q5986" s="9">
        <f>Table1[[#This Row],[delivery_date]]-Table1[[#This Row],[order_date]]</f>
        <v>2</v>
      </c>
    </row>
    <row r="5987" spans="1:17" x14ac:dyDescent="0.35">
      <c r="A5987" t="s">
        <v>6018</v>
      </c>
      <c r="B5987" t="s">
        <v>13</v>
      </c>
      <c r="C5987" t="s">
        <v>14</v>
      </c>
      <c r="D5987" s="2">
        <v>4467.63</v>
      </c>
      <c r="E5987">
        <v>0.43</v>
      </c>
      <c r="F5987">
        <v>7</v>
      </c>
      <c r="G5987" s="1">
        <v>45296</v>
      </c>
      <c r="H5987" s="1">
        <v>45301</v>
      </c>
      <c r="I5987" t="s">
        <v>21</v>
      </c>
      <c r="J5987" t="s">
        <v>22</v>
      </c>
      <c r="K5987" s="2">
        <v>881.86</v>
      </c>
      <c r="L5987" t="s">
        <v>48</v>
      </c>
      <c r="M5987">
        <f>YEAR(Table1[[#This Row],[order_date]])</f>
        <v>2024</v>
      </c>
      <c r="N5987">
        <f>MONTH(Table1[[#This Row],[order_date]])</f>
        <v>1</v>
      </c>
      <c r="O5987" s="3">
        <f>Table1[[#This Row],[sales]]-Table1[[#This Row],[profit]]</f>
        <v>3585.77</v>
      </c>
      <c r="P5987" s="3">
        <f>Table1[[#This Row],[sales]]*Table1[[#This Row],[quantity]]</f>
        <v>31273.41</v>
      </c>
      <c r="Q5987" s="9">
        <f>Table1[[#This Row],[delivery_date]]-Table1[[#This Row],[order_date]]</f>
        <v>5</v>
      </c>
    </row>
    <row r="5988" spans="1:17" x14ac:dyDescent="0.35">
      <c r="A5988" t="s">
        <v>6019</v>
      </c>
      <c r="B5988" t="s">
        <v>19</v>
      </c>
      <c r="C5988" t="s">
        <v>36</v>
      </c>
      <c r="D5988" s="2">
        <v>4584.1899999999996</v>
      </c>
      <c r="E5988">
        <v>0.35</v>
      </c>
      <c r="F5988">
        <v>7</v>
      </c>
      <c r="G5988" s="1">
        <v>45478</v>
      </c>
      <c r="H5988" s="1">
        <v>45484</v>
      </c>
      <c r="I5988" t="s">
        <v>15</v>
      </c>
      <c r="J5988" t="s">
        <v>27</v>
      </c>
      <c r="K5988" s="2">
        <v>1268.6300000000001</v>
      </c>
      <c r="L5988" t="s">
        <v>34</v>
      </c>
      <c r="M5988">
        <f>YEAR(Table1[[#This Row],[order_date]])</f>
        <v>2024</v>
      </c>
      <c r="N5988">
        <f>MONTH(Table1[[#This Row],[order_date]])</f>
        <v>7</v>
      </c>
      <c r="O5988" s="3">
        <f>Table1[[#This Row],[sales]]-Table1[[#This Row],[profit]]</f>
        <v>3315.5599999999995</v>
      </c>
      <c r="P5988" s="3">
        <f>Table1[[#This Row],[sales]]*Table1[[#This Row],[quantity]]</f>
        <v>32089.329999999998</v>
      </c>
      <c r="Q5988" s="9">
        <f>Table1[[#This Row],[delivery_date]]-Table1[[#This Row],[order_date]]</f>
        <v>6</v>
      </c>
    </row>
    <row r="5989" spans="1:17" x14ac:dyDescent="0.35">
      <c r="A5989" t="s">
        <v>6020</v>
      </c>
      <c r="B5989" t="s">
        <v>19</v>
      </c>
      <c r="C5989" t="s">
        <v>36</v>
      </c>
      <c r="D5989" s="2">
        <v>2585.87</v>
      </c>
      <c r="E5989">
        <v>0.15</v>
      </c>
      <c r="F5989">
        <v>4</v>
      </c>
      <c r="G5989" s="1">
        <v>45632</v>
      </c>
      <c r="H5989" s="1">
        <v>45634</v>
      </c>
      <c r="I5989" t="s">
        <v>21</v>
      </c>
      <c r="J5989" t="s">
        <v>27</v>
      </c>
      <c r="K5989" s="2">
        <v>303.01</v>
      </c>
      <c r="L5989" t="s">
        <v>28</v>
      </c>
      <c r="M5989">
        <f>YEAR(Table1[[#This Row],[order_date]])</f>
        <v>2024</v>
      </c>
      <c r="N5989">
        <f>MONTH(Table1[[#This Row],[order_date]])</f>
        <v>12</v>
      </c>
      <c r="O5989" s="3">
        <f>Table1[[#This Row],[sales]]-Table1[[#This Row],[profit]]</f>
        <v>2282.8599999999997</v>
      </c>
      <c r="P5989" s="3">
        <f>Table1[[#This Row],[sales]]*Table1[[#This Row],[quantity]]</f>
        <v>10343.48</v>
      </c>
      <c r="Q5989" s="9">
        <f>Table1[[#This Row],[delivery_date]]-Table1[[#This Row],[order_date]]</f>
        <v>2</v>
      </c>
    </row>
    <row r="5990" spans="1:17" x14ac:dyDescent="0.35">
      <c r="A5990" t="s">
        <v>6021</v>
      </c>
      <c r="B5990" t="s">
        <v>13</v>
      </c>
      <c r="C5990" t="s">
        <v>14</v>
      </c>
      <c r="D5990" s="2">
        <v>3441.48</v>
      </c>
      <c r="E5990">
        <v>0.1</v>
      </c>
      <c r="F5990">
        <v>2</v>
      </c>
      <c r="G5990" s="1">
        <v>45358</v>
      </c>
      <c r="H5990" s="1">
        <v>45364</v>
      </c>
      <c r="I5990" t="s">
        <v>15</v>
      </c>
      <c r="J5990" t="s">
        <v>16</v>
      </c>
      <c r="K5990" s="2">
        <v>602.73</v>
      </c>
      <c r="L5990" t="s">
        <v>39</v>
      </c>
      <c r="M5990">
        <f>YEAR(Table1[[#This Row],[order_date]])</f>
        <v>2024</v>
      </c>
      <c r="N5990">
        <f>MONTH(Table1[[#This Row],[order_date]])</f>
        <v>3</v>
      </c>
      <c r="O5990" s="3">
        <f>Table1[[#This Row],[sales]]-Table1[[#This Row],[profit]]</f>
        <v>2838.75</v>
      </c>
      <c r="P5990" s="3">
        <f>Table1[[#This Row],[sales]]*Table1[[#This Row],[quantity]]</f>
        <v>6882.96</v>
      </c>
      <c r="Q5990" s="9">
        <f>Table1[[#This Row],[delivery_date]]-Table1[[#This Row],[order_date]]</f>
        <v>6</v>
      </c>
    </row>
    <row r="5991" spans="1:17" x14ac:dyDescent="0.35">
      <c r="A5991" t="s">
        <v>6022</v>
      </c>
      <c r="B5991" t="s">
        <v>13</v>
      </c>
      <c r="C5991" t="s">
        <v>20</v>
      </c>
      <c r="D5991" s="2">
        <v>3132.57</v>
      </c>
      <c r="E5991">
        <v>0.48</v>
      </c>
      <c r="F5991">
        <v>1</v>
      </c>
      <c r="G5991" s="1">
        <v>45195</v>
      </c>
      <c r="H5991" s="1">
        <v>45200</v>
      </c>
      <c r="I5991" t="s">
        <v>21</v>
      </c>
      <c r="J5991" t="s">
        <v>27</v>
      </c>
      <c r="K5991" s="2">
        <v>870.57</v>
      </c>
      <c r="L5991" t="s">
        <v>39</v>
      </c>
      <c r="M5991">
        <f>YEAR(Table1[[#This Row],[order_date]])</f>
        <v>2023</v>
      </c>
      <c r="N5991">
        <f>MONTH(Table1[[#This Row],[order_date]])</f>
        <v>9</v>
      </c>
      <c r="O5991" s="3">
        <f>Table1[[#This Row],[sales]]-Table1[[#This Row],[profit]]</f>
        <v>2262</v>
      </c>
      <c r="P5991" s="3">
        <f>Table1[[#This Row],[sales]]*Table1[[#This Row],[quantity]]</f>
        <v>3132.57</v>
      </c>
      <c r="Q5991" s="9">
        <f>Table1[[#This Row],[delivery_date]]-Table1[[#This Row],[order_date]]</f>
        <v>5</v>
      </c>
    </row>
    <row r="5992" spans="1:17" x14ac:dyDescent="0.35">
      <c r="A5992" t="s">
        <v>6023</v>
      </c>
      <c r="B5992" t="s">
        <v>41</v>
      </c>
      <c r="C5992" t="s">
        <v>14</v>
      </c>
      <c r="D5992" s="2">
        <v>1613.85</v>
      </c>
      <c r="E5992">
        <v>0.28000000000000003</v>
      </c>
      <c r="F5992">
        <v>1</v>
      </c>
      <c r="G5992" s="1">
        <v>45049</v>
      </c>
      <c r="H5992" s="1">
        <v>45053</v>
      </c>
      <c r="I5992" t="s">
        <v>31</v>
      </c>
      <c r="J5992" t="s">
        <v>27</v>
      </c>
      <c r="K5992" s="2">
        <v>375.65</v>
      </c>
      <c r="L5992" t="s">
        <v>39</v>
      </c>
      <c r="M5992">
        <f>YEAR(Table1[[#This Row],[order_date]])</f>
        <v>2023</v>
      </c>
      <c r="N5992">
        <f>MONTH(Table1[[#This Row],[order_date]])</f>
        <v>5</v>
      </c>
      <c r="O5992" s="3">
        <f>Table1[[#This Row],[sales]]-Table1[[#This Row],[profit]]</f>
        <v>1238.1999999999998</v>
      </c>
      <c r="P5992" s="3">
        <f>Table1[[#This Row],[sales]]*Table1[[#This Row],[quantity]]</f>
        <v>1613.85</v>
      </c>
      <c r="Q5992" s="9">
        <f>Table1[[#This Row],[delivery_date]]-Table1[[#This Row],[order_date]]</f>
        <v>4</v>
      </c>
    </row>
    <row r="5993" spans="1:17" x14ac:dyDescent="0.35">
      <c r="A5993" t="s">
        <v>6024</v>
      </c>
      <c r="B5993" t="s">
        <v>25</v>
      </c>
      <c r="C5993" t="s">
        <v>36</v>
      </c>
      <c r="D5993" s="2">
        <v>1470.96</v>
      </c>
      <c r="E5993">
        <v>0.17</v>
      </c>
      <c r="F5993">
        <v>3</v>
      </c>
      <c r="G5993" s="1">
        <v>44953</v>
      </c>
      <c r="H5993" s="1">
        <v>44957</v>
      </c>
      <c r="I5993" t="s">
        <v>21</v>
      </c>
      <c r="J5993" t="s">
        <v>16</v>
      </c>
      <c r="K5993" s="2">
        <v>137.81</v>
      </c>
      <c r="L5993" t="s">
        <v>17</v>
      </c>
      <c r="M5993">
        <f>YEAR(Table1[[#This Row],[order_date]])</f>
        <v>2023</v>
      </c>
      <c r="N5993">
        <f>MONTH(Table1[[#This Row],[order_date]])</f>
        <v>1</v>
      </c>
      <c r="O5993" s="3">
        <f>Table1[[#This Row],[sales]]-Table1[[#This Row],[profit]]</f>
        <v>1333.15</v>
      </c>
      <c r="P5993" s="3">
        <f>Table1[[#This Row],[sales]]*Table1[[#This Row],[quantity]]</f>
        <v>4412.88</v>
      </c>
      <c r="Q5993" s="9">
        <f>Table1[[#This Row],[delivery_date]]-Table1[[#This Row],[order_date]]</f>
        <v>4</v>
      </c>
    </row>
    <row r="5994" spans="1:17" x14ac:dyDescent="0.35">
      <c r="A5994" t="s">
        <v>6025</v>
      </c>
      <c r="B5994" t="s">
        <v>19</v>
      </c>
      <c r="C5994" t="s">
        <v>33</v>
      </c>
      <c r="D5994" s="2">
        <v>1773.69</v>
      </c>
      <c r="E5994">
        <v>0.02</v>
      </c>
      <c r="F5994">
        <v>7</v>
      </c>
      <c r="G5994" s="1">
        <v>45612</v>
      </c>
      <c r="H5994" s="1">
        <v>45614</v>
      </c>
      <c r="I5994" t="s">
        <v>31</v>
      </c>
      <c r="J5994" t="s">
        <v>27</v>
      </c>
      <c r="K5994" s="2">
        <v>440.49</v>
      </c>
      <c r="L5994" t="s">
        <v>39</v>
      </c>
      <c r="M5994">
        <f>YEAR(Table1[[#This Row],[order_date]])</f>
        <v>2024</v>
      </c>
      <c r="N5994">
        <f>MONTH(Table1[[#This Row],[order_date]])</f>
        <v>11</v>
      </c>
      <c r="O5994" s="3">
        <f>Table1[[#This Row],[sales]]-Table1[[#This Row],[profit]]</f>
        <v>1333.2</v>
      </c>
      <c r="P5994" s="3">
        <f>Table1[[#This Row],[sales]]*Table1[[#This Row],[quantity]]</f>
        <v>12415.83</v>
      </c>
      <c r="Q5994" s="9">
        <f>Table1[[#This Row],[delivery_date]]-Table1[[#This Row],[order_date]]</f>
        <v>2</v>
      </c>
    </row>
    <row r="5995" spans="1:17" x14ac:dyDescent="0.35">
      <c r="A5995" t="s">
        <v>6026</v>
      </c>
      <c r="B5995" t="s">
        <v>13</v>
      </c>
      <c r="C5995" t="s">
        <v>14</v>
      </c>
      <c r="D5995" s="2">
        <v>1170.44</v>
      </c>
      <c r="E5995">
        <v>0.08</v>
      </c>
      <c r="F5995">
        <v>5</v>
      </c>
      <c r="G5995" s="1">
        <v>45509</v>
      </c>
      <c r="H5995" s="1">
        <v>45514</v>
      </c>
      <c r="I5995" t="s">
        <v>31</v>
      </c>
      <c r="J5995" t="s">
        <v>27</v>
      </c>
      <c r="K5995" s="2">
        <v>293.27</v>
      </c>
      <c r="L5995" t="s">
        <v>23</v>
      </c>
      <c r="M5995">
        <f>YEAR(Table1[[#This Row],[order_date]])</f>
        <v>2024</v>
      </c>
      <c r="N5995">
        <f>MONTH(Table1[[#This Row],[order_date]])</f>
        <v>8</v>
      </c>
      <c r="O5995" s="3">
        <f>Table1[[#This Row],[sales]]-Table1[[#This Row],[profit]]</f>
        <v>877.17000000000007</v>
      </c>
      <c r="P5995" s="3">
        <f>Table1[[#This Row],[sales]]*Table1[[#This Row],[quantity]]</f>
        <v>5852.2000000000007</v>
      </c>
      <c r="Q5995" s="9">
        <f>Table1[[#This Row],[delivery_date]]-Table1[[#This Row],[order_date]]</f>
        <v>5</v>
      </c>
    </row>
    <row r="5996" spans="1:17" x14ac:dyDescent="0.35">
      <c r="A5996" t="s">
        <v>6027</v>
      </c>
      <c r="B5996" t="s">
        <v>19</v>
      </c>
      <c r="C5996" t="s">
        <v>36</v>
      </c>
      <c r="D5996" s="2">
        <v>3811.18</v>
      </c>
      <c r="E5996">
        <v>0.3</v>
      </c>
      <c r="F5996">
        <v>7</v>
      </c>
      <c r="G5996" s="1">
        <v>44929</v>
      </c>
      <c r="H5996" s="1">
        <v>44935</v>
      </c>
      <c r="I5996" t="s">
        <v>15</v>
      </c>
      <c r="J5996" t="s">
        <v>27</v>
      </c>
      <c r="K5996" s="2">
        <v>901.25</v>
      </c>
      <c r="L5996" t="s">
        <v>23</v>
      </c>
      <c r="M5996">
        <f>YEAR(Table1[[#This Row],[order_date]])</f>
        <v>2023</v>
      </c>
      <c r="N5996">
        <f>MONTH(Table1[[#This Row],[order_date]])</f>
        <v>1</v>
      </c>
      <c r="O5996" s="3">
        <f>Table1[[#This Row],[sales]]-Table1[[#This Row],[profit]]</f>
        <v>2909.93</v>
      </c>
      <c r="P5996" s="3">
        <f>Table1[[#This Row],[sales]]*Table1[[#This Row],[quantity]]</f>
        <v>26678.26</v>
      </c>
      <c r="Q5996" s="9">
        <f>Table1[[#This Row],[delivery_date]]-Table1[[#This Row],[order_date]]</f>
        <v>6</v>
      </c>
    </row>
    <row r="5997" spans="1:17" x14ac:dyDescent="0.35">
      <c r="A5997" t="s">
        <v>6028</v>
      </c>
      <c r="B5997" t="s">
        <v>19</v>
      </c>
      <c r="C5997" t="s">
        <v>14</v>
      </c>
      <c r="D5997" s="2">
        <v>4826.41</v>
      </c>
      <c r="E5997">
        <v>0.26</v>
      </c>
      <c r="F5997">
        <v>9</v>
      </c>
      <c r="G5997" s="1">
        <v>45243</v>
      </c>
      <c r="H5997" s="1">
        <v>45250</v>
      </c>
      <c r="I5997" t="s">
        <v>31</v>
      </c>
      <c r="J5997" t="s">
        <v>27</v>
      </c>
      <c r="K5997" s="2">
        <v>960.22</v>
      </c>
      <c r="L5997" t="s">
        <v>34</v>
      </c>
      <c r="M5997">
        <f>YEAR(Table1[[#This Row],[order_date]])</f>
        <v>2023</v>
      </c>
      <c r="N5997">
        <f>MONTH(Table1[[#This Row],[order_date]])</f>
        <v>11</v>
      </c>
      <c r="O5997" s="3">
        <f>Table1[[#This Row],[sales]]-Table1[[#This Row],[profit]]</f>
        <v>3866.1899999999996</v>
      </c>
      <c r="P5997" s="3">
        <f>Table1[[#This Row],[sales]]*Table1[[#This Row],[quantity]]</f>
        <v>43437.69</v>
      </c>
      <c r="Q5997" s="9">
        <f>Table1[[#This Row],[delivery_date]]-Table1[[#This Row],[order_date]]</f>
        <v>7</v>
      </c>
    </row>
    <row r="5998" spans="1:17" x14ac:dyDescent="0.35">
      <c r="A5998" t="s">
        <v>6029</v>
      </c>
      <c r="B5998" t="s">
        <v>13</v>
      </c>
      <c r="C5998" t="s">
        <v>36</v>
      </c>
      <c r="D5998" s="2">
        <v>4352.08</v>
      </c>
      <c r="E5998">
        <v>0.38</v>
      </c>
      <c r="F5998">
        <v>8</v>
      </c>
      <c r="G5998" s="1">
        <v>44998</v>
      </c>
      <c r="H5998" s="1">
        <v>45002</v>
      </c>
      <c r="I5998" t="s">
        <v>31</v>
      </c>
      <c r="J5998" t="s">
        <v>16</v>
      </c>
      <c r="K5998" s="2">
        <v>345.99</v>
      </c>
      <c r="L5998" t="s">
        <v>17</v>
      </c>
      <c r="M5998">
        <f>YEAR(Table1[[#This Row],[order_date]])</f>
        <v>2023</v>
      </c>
      <c r="N5998">
        <f>MONTH(Table1[[#This Row],[order_date]])</f>
        <v>3</v>
      </c>
      <c r="O5998" s="3">
        <f>Table1[[#This Row],[sales]]-Table1[[#This Row],[profit]]</f>
        <v>4006.09</v>
      </c>
      <c r="P5998" s="3">
        <f>Table1[[#This Row],[sales]]*Table1[[#This Row],[quantity]]</f>
        <v>34816.639999999999</v>
      </c>
      <c r="Q5998" s="9">
        <f>Table1[[#This Row],[delivery_date]]-Table1[[#This Row],[order_date]]</f>
        <v>4</v>
      </c>
    </row>
    <row r="5999" spans="1:17" x14ac:dyDescent="0.35">
      <c r="A5999" t="s">
        <v>6030</v>
      </c>
      <c r="B5999" t="s">
        <v>41</v>
      </c>
      <c r="C5999" t="s">
        <v>20</v>
      </c>
      <c r="D5999" s="2">
        <v>1167.9100000000001</v>
      </c>
      <c r="E5999">
        <v>0.42</v>
      </c>
      <c r="F5999">
        <v>1</v>
      </c>
      <c r="G5999" s="1">
        <v>45071</v>
      </c>
      <c r="H5999" s="1">
        <v>45076</v>
      </c>
      <c r="I5999" t="s">
        <v>15</v>
      </c>
      <c r="J5999" t="s">
        <v>16</v>
      </c>
      <c r="K5999" s="2">
        <v>195.4</v>
      </c>
      <c r="L5999" t="s">
        <v>28</v>
      </c>
      <c r="M5999">
        <f>YEAR(Table1[[#This Row],[order_date]])</f>
        <v>2023</v>
      </c>
      <c r="N5999">
        <f>MONTH(Table1[[#This Row],[order_date]])</f>
        <v>5</v>
      </c>
      <c r="O5999" s="3">
        <f>Table1[[#This Row],[sales]]-Table1[[#This Row],[profit]]</f>
        <v>972.5100000000001</v>
      </c>
      <c r="P5999" s="3">
        <f>Table1[[#This Row],[sales]]*Table1[[#This Row],[quantity]]</f>
        <v>1167.9100000000001</v>
      </c>
      <c r="Q5999" s="9">
        <f>Table1[[#This Row],[delivery_date]]-Table1[[#This Row],[order_date]]</f>
        <v>5</v>
      </c>
    </row>
    <row r="6000" spans="1:17" x14ac:dyDescent="0.35">
      <c r="A6000" t="s">
        <v>6031</v>
      </c>
      <c r="B6000" t="s">
        <v>19</v>
      </c>
      <c r="C6000" t="s">
        <v>36</v>
      </c>
      <c r="D6000" s="2">
        <v>354.39</v>
      </c>
      <c r="E6000">
        <v>0.2</v>
      </c>
      <c r="F6000">
        <v>4</v>
      </c>
      <c r="G6000" s="1">
        <v>45336</v>
      </c>
      <c r="H6000" s="1">
        <v>45340</v>
      </c>
      <c r="I6000" t="s">
        <v>21</v>
      </c>
      <c r="J6000" t="s">
        <v>16</v>
      </c>
      <c r="K6000" s="2">
        <v>25.4</v>
      </c>
      <c r="L6000" t="s">
        <v>48</v>
      </c>
      <c r="M6000">
        <f>YEAR(Table1[[#This Row],[order_date]])</f>
        <v>2024</v>
      </c>
      <c r="N6000">
        <f>MONTH(Table1[[#This Row],[order_date]])</f>
        <v>2</v>
      </c>
      <c r="O6000" s="3">
        <f>Table1[[#This Row],[sales]]-Table1[[#This Row],[profit]]</f>
        <v>328.99</v>
      </c>
      <c r="P6000" s="3">
        <f>Table1[[#This Row],[sales]]*Table1[[#This Row],[quantity]]</f>
        <v>1417.56</v>
      </c>
      <c r="Q6000" s="9">
        <f>Table1[[#This Row],[delivery_date]]-Table1[[#This Row],[order_date]]</f>
        <v>4</v>
      </c>
    </row>
    <row r="6001" spans="1:17" x14ac:dyDescent="0.35">
      <c r="A6001" t="s">
        <v>6032</v>
      </c>
      <c r="B6001" t="s">
        <v>41</v>
      </c>
      <c r="C6001" t="s">
        <v>26</v>
      </c>
      <c r="D6001" s="2">
        <v>3809.76</v>
      </c>
      <c r="E6001">
        <v>0.05</v>
      </c>
      <c r="F6001">
        <v>5</v>
      </c>
      <c r="G6001" s="1">
        <v>45211</v>
      </c>
      <c r="H6001" s="1">
        <v>45212</v>
      </c>
      <c r="I6001" t="s">
        <v>15</v>
      </c>
      <c r="J6001" t="s">
        <v>22</v>
      </c>
      <c r="K6001" s="2">
        <v>684.71</v>
      </c>
      <c r="L6001" t="s">
        <v>28</v>
      </c>
      <c r="M6001">
        <f>YEAR(Table1[[#This Row],[order_date]])</f>
        <v>2023</v>
      </c>
      <c r="N6001">
        <f>MONTH(Table1[[#This Row],[order_date]])</f>
        <v>10</v>
      </c>
      <c r="O6001" s="3">
        <f>Table1[[#This Row],[sales]]-Table1[[#This Row],[profit]]</f>
        <v>3125.05</v>
      </c>
      <c r="P6001" s="3">
        <f>Table1[[#This Row],[sales]]*Table1[[#This Row],[quantity]]</f>
        <v>19048.800000000003</v>
      </c>
      <c r="Q6001" s="9">
        <f>Table1[[#This Row],[delivery_date]]-Table1[[#This Row],[order_date]]</f>
        <v>1</v>
      </c>
    </row>
    <row r="6002" spans="1:17" x14ac:dyDescent="0.35">
      <c r="A6002" t="s">
        <v>6033</v>
      </c>
      <c r="B6002" t="s">
        <v>13</v>
      </c>
      <c r="C6002" t="s">
        <v>33</v>
      </c>
      <c r="D6002" s="2">
        <v>2012.05</v>
      </c>
      <c r="E6002">
        <v>0.4</v>
      </c>
      <c r="F6002">
        <v>7</v>
      </c>
      <c r="G6002" s="1">
        <v>44998</v>
      </c>
      <c r="H6002" s="1">
        <v>45002</v>
      </c>
      <c r="I6002" t="s">
        <v>21</v>
      </c>
      <c r="J6002" t="s">
        <v>27</v>
      </c>
      <c r="K6002" s="2">
        <v>304.39</v>
      </c>
      <c r="L6002" t="s">
        <v>17</v>
      </c>
      <c r="M6002">
        <f>YEAR(Table1[[#This Row],[order_date]])</f>
        <v>2023</v>
      </c>
      <c r="N6002">
        <f>MONTH(Table1[[#This Row],[order_date]])</f>
        <v>3</v>
      </c>
      <c r="O6002" s="3">
        <f>Table1[[#This Row],[sales]]-Table1[[#This Row],[profit]]</f>
        <v>1707.6599999999999</v>
      </c>
      <c r="P6002" s="3">
        <f>Table1[[#This Row],[sales]]*Table1[[#This Row],[quantity]]</f>
        <v>14084.35</v>
      </c>
      <c r="Q6002" s="9">
        <f>Table1[[#This Row],[delivery_date]]-Table1[[#This Row],[order_date]]</f>
        <v>4</v>
      </c>
    </row>
    <row r="6003" spans="1:17" x14ac:dyDescent="0.35">
      <c r="A6003" t="s">
        <v>6034</v>
      </c>
      <c r="B6003" t="s">
        <v>25</v>
      </c>
      <c r="C6003" t="s">
        <v>36</v>
      </c>
      <c r="D6003" s="2">
        <v>4140.6000000000004</v>
      </c>
      <c r="E6003">
        <v>0.28000000000000003</v>
      </c>
      <c r="F6003">
        <v>8</v>
      </c>
      <c r="G6003" s="1">
        <v>45105</v>
      </c>
      <c r="H6003" s="1">
        <v>45106</v>
      </c>
      <c r="I6003" t="s">
        <v>21</v>
      </c>
      <c r="J6003" t="s">
        <v>27</v>
      </c>
      <c r="K6003" s="2">
        <v>213.15</v>
      </c>
      <c r="L6003" t="s">
        <v>17</v>
      </c>
      <c r="M6003">
        <f>YEAR(Table1[[#This Row],[order_date]])</f>
        <v>2023</v>
      </c>
      <c r="N6003">
        <f>MONTH(Table1[[#This Row],[order_date]])</f>
        <v>6</v>
      </c>
      <c r="O6003" s="3">
        <f>Table1[[#This Row],[sales]]-Table1[[#This Row],[profit]]</f>
        <v>3927.4500000000003</v>
      </c>
      <c r="P6003" s="3">
        <f>Table1[[#This Row],[sales]]*Table1[[#This Row],[quantity]]</f>
        <v>33124.800000000003</v>
      </c>
      <c r="Q6003" s="9">
        <f>Table1[[#This Row],[delivery_date]]-Table1[[#This Row],[order_date]]</f>
        <v>1</v>
      </c>
    </row>
    <row r="6004" spans="1:17" x14ac:dyDescent="0.35">
      <c r="A6004" t="s">
        <v>6035</v>
      </c>
      <c r="B6004" t="s">
        <v>25</v>
      </c>
      <c r="C6004" t="s">
        <v>14</v>
      </c>
      <c r="D6004" s="2">
        <v>3918.26</v>
      </c>
      <c r="E6004">
        <v>0.49</v>
      </c>
      <c r="F6004">
        <v>8</v>
      </c>
      <c r="G6004" s="1">
        <v>44969</v>
      </c>
      <c r="H6004" s="1">
        <v>44971</v>
      </c>
      <c r="I6004" t="s">
        <v>15</v>
      </c>
      <c r="J6004" t="s">
        <v>22</v>
      </c>
      <c r="K6004" s="2">
        <v>957.73</v>
      </c>
      <c r="L6004" t="s">
        <v>48</v>
      </c>
      <c r="M6004">
        <f>YEAR(Table1[[#This Row],[order_date]])</f>
        <v>2023</v>
      </c>
      <c r="N6004">
        <f>MONTH(Table1[[#This Row],[order_date]])</f>
        <v>2</v>
      </c>
      <c r="O6004" s="3">
        <f>Table1[[#This Row],[sales]]-Table1[[#This Row],[profit]]</f>
        <v>2960.53</v>
      </c>
      <c r="P6004" s="3">
        <f>Table1[[#This Row],[sales]]*Table1[[#This Row],[quantity]]</f>
        <v>31346.080000000002</v>
      </c>
      <c r="Q6004" s="9">
        <f>Table1[[#This Row],[delivery_date]]-Table1[[#This Row],[order_date]]</f>
        <v>2</v>
      </c>
    </row>
    <row r="6005" spans="1:17" x14ac:dyDescent="0.35">
      <c r="A6005" t="s">
        <v>6036</v>
      </c>
      <c r="B6005" t="s">
        <v>19</v>
      </c>
      <c r="C6005" t="s">
        <v>14</v>
      </c>
      <c r="D6005" s="2">
        <v>3164.51</v>
      </c>
      <c r="E6005">
        <v>0.4</v>
      </c>
      <c r="F6005">
        <v>4</v>
      </c>
      <c r="G6005" s="1">
        <v>45126</v>
      </c>
      <c r="H6005" s="1">
        <v>45127</v>
      </c>
      <c r="I6005" t="s">
        <v>31</v>
      </c>
      <c r="J6005" t="s">
        <v>22</v>
      </c>
      <c r="K6005" s="2">
        <v>673.06</v>
      </c>
      <c r="L6005" t="s">
        <v>28</v>
      </c>
      <c r="M6005">
        <f>YEAR(Table1[[#This Row],[order_date]])</f>
        <v>2023</v>
      </c>
      <c r="N6005">
        <f>MONTH(Table1[[#This Row],[order_date]])</f>
        <v>7</v>
      </c>
      <c r="O6005" s="3">
        <f>Table1[[#This Row],[sales]]-Table1[[#This Row],[profit]]</f>
        <v>2491.4500000000003</v>
      </c>
      <c r="P6005" s="3">
        <f>Table1[[#This Row],[sales]]*Table1[[#This Row],[quantity]]</f>
        <v>12658.04</v>
      </c>
      <c r="Q6005" s="9">
        <f>Table1[[#This Row],[delivery_date]]-Table1[[#This Row],[order_date]]</f>
        <v>1</v>
      </c>
    </row>
    <row r="6006" spans="1:17" x14ac:dyDescent="0.35">
      <c r="A6006" t="s">
        <v>6037</v>
      </c>
      <c r="B6006" t="s">
        <v>13</v>
      </c>
      <c r="C6006" t="s">
        <v>36</v>
      </c>
      <c r="D6006" s="2">
        <v>1351.16</v>
      </c>
      <c r="E6006">
        <v>0.16</v>
      </c>
      <c r="F6006">
        <v>7</v>
      </c>
      <c r="G6006" s="1">
        <v>45335</v>
      </c>
      <c r="H6006" s="1">
        <v>45342</v>
      </c>
      <c r="I6006" t="s">
        <v>21</v>
      </c>
      <c r="J6006" t="s">
        <v>22</v>
      </c>
      <c r="K6006" s="2">
        <v>148.88999999999999</v>
      </c>
      <c r="L6006" t="s">
        <v>17</v>
      </c>
      <c r="M6006">
        <f>YEAR(Table1[[#This Row],[order_date]])</f>
        <v>2024</v>
      </c>
      <c r="N6006">
        <f>MONTH(Table1[[#This Row],[order_date]])</f>
        <v>2</v>
      </c>
      <c r="O6006" s="3">
        <f>Table1[[#This Row],[sales]]-Table1[[#This Row],[profit]]</f>
        <v>1202.27</v>
      </c>
      <c r="P6006" s="3">
        <f>Table1[[#This Row],[sales]]*Table1[[#This Row],[quantity]]</f>
        <v>9458.1200000000008</v>
      </c>
      <c r="Q6006" s="9">
        <f>Table1[[#This Row],[delivery_date]]-Table1[[#This Row],[order_date]]</f>
        <v>7</v>
      </c>
    </row>
    <row r="6007" spans="1:17" x14ac:dyDescent="0.35">
      <c r="A6007" t="s">
        <v>6038</v>
      </c>
      <c r="B6007" t="s">
        <v>41</v>
      </c>
      <c r="C6007" t="s">
        <v>26</v>
      </c>
      <c r="D6007" s="2">
        <v>609.78</v>
      </c>
      <c r="E6007">
        <v>0.21</v>
      </c>
      <c r="F6007">
        <v>2</v>
      </c>
      <c r="G6007" s="1">
        <v>45160</v>
      </c>
      <c r="H6007" s="1">
        <v>45167</v>
      </c>
      <c r="I6007" t="s">
        <v>31</v>
      </c>
      <c r="J6007" t="s">
        <v>27</v>
      </c>
      <c r="K6007" s="2">
        <v>128.36000000000001</v>
      </c>
      <c r="L6007" t="s">
        <v>28</v>
      </c>
      <c r="M6007">
        <f>YEAR(Table1[[#This Row],[order_date]])</f>
        <v>2023</v>
      </c>
      <c r="N6007">
        <f>MONTH(Table1[[#This Row],[order_date]])</f>
        <v>8</v>
      </c>
      <c r="O6007" s="3">
        <f>Table1[[#This Row],[sales]]-Table1[[#This Row],[profit]]</f>
        <v>481.41999999999996</v>
      </c>
      <c r="P6007" s="3">
        <f>Table1[[#This Row],[sales]]*Table1[[#This Row],[quantity]]</f>
        <v>1219.56</v>
      </c>
      <c r="Q6007" s="9">
        <f>Table1[[#This Row],[delivery_date]]-Table1[[#This Row],[order_date]]</f>
        <v>7</v>
      </c>
    </row>
    <row r="6008" spans="1:17" x14ac:dyDescent="0.35">
      <c r="A6008" t="s">
        <v>6039</v>
      </c>
      <c r="B6008" t="s">
        <v>19</v>
      </c>
      <c r="C6008" t="s">
        <v>36</v>
      </c>
      <c r="D6008" s="2">
        <v>1337.98</v>
      </c>
      <c r="E6008">
        <v>0.12</v>
      </c>
      <c r="F6008">
        <v>9</v>
      </c>
      <c r="G6008" s="1">
        <v>45288</v>
      </c>
      <c r="H6008" s="1">
        <v>45290</v>
      </c>
      <c r="I6008" t="s">
        <v>21</v>
      </c>
      <c r="J6008" t="s">
        <v>22</v>
      </c>
      <c r="K6008" s="2">
        <v>248.91</v>
      </c>
      <c r="L6008" t="s">
        <v>34</v>
      </c>
      <c r="M6008">
        <f>YEAR(Table1[[#This Row],[order_date]])</f>
        <v>2023</v>
      </c>
      <c r="N6008">
        <f>MONTH(Table1[[#This Row],[order_date]])</f>
        <v>12</v>
      </c>
      <c r="O6008" s="3">
        <f>Table1[[#This Row],[sales]]-Table1[[#This Row],[profit]]</f>
        <v>1089.07</v>
      </c>
      <c r="P6008" s="3">
        <f>Table1[[#This Row],[sales]]*Table1[[#This Row],[quantity]]</f>
        <v>12041.82</v>
      </c>
      <c r="Q6008" s="9">
        <f>Table1[[#This Row],[delivery_date]]-Table1[[#This Row],[order_date]]</f>
        <v>2</v>
      </c>
    </row>
    <row r="6009" spans="1:17" x14ac:dyDescent="0.35">
      <c r="A6009" t="s">
        <v>6040</v>
      </c>
      <c r="B6009" t="s">
        <v>13</v>
      </c>
      <c r="C6009" t="s">
        <v>20</v>
      </c>
      <c r="D6009" s="2">
        <v>2597.8200000000002</v>
      </c>
      <c r="E6009">
        <v>0.26</v>
      </c>
      <c r="F6009">
        <v>6</v>
      </c>
      <c r="G6009" s="1">
        <v>45428</v>
      </c>
      <c r="H6009" s="1">
        <v>45429</v>
      </c>
      <c r="I6009" t="s">
        <v>15</v>
      </c>
      <c r="J6009" t="s">
        <v>16</v>
      </c>
      <c r="K6009" s="2">
        <v>459.89</v>
      </c>
      <c r="L6009" t="s">
        <v>28</v>
      </c>
      <c r="M6009">
        <f>YEAR(Table1[[#This Row],[order_date]])</f>
        <v>2024</v>
      </c>
      <c r="N6009">
        <f>MONTH(Table1[[#This Row],[order_date]])</f>
        <v>5</v>
      </c>
      <c r="O6009" s="3">
        <f>Table1[[#This Row],[sales]]-Table1[[#This Row],[profit]]</f>
        <v>2137.9300000000003</v>
      </c>
      <c r="P6009" s="3">
        <f>Table1[[#This Row],[sales]]*Table1[[#This Row],[quantity]]</f>
        <v>15586.920000000002</v>
      </c>
      <c r="Q6009" s="9">
        <f>Table1[[#This Row],[delivery_date]]-Table1[[#This Row],[order_date]]</f>
        <v>1</v>
      </c>
    </row>
    <row r="6010" spans="1:17" x14ac:dyDescent="0.35">
      <c r="A6010" t="s">
        <v>6041</v>
      </c>
      <c r="B6010" t="s">
        <v>13</v>
      </c>
      <c r="C6010" t="s">
        <v>26</v>
      </c>
      <c r="D6010" s="2">
        <v>4899.37</v>
      </c>
      <c r="E6010">
        <v>0.36</v>
      </c>
      <c r="F6010">
        <v>4</v>
      </c>
      <c r="G6010" s="1">
        <v>45050</v>
      </c>
      <c r="H6010" s="1">
        <v>45052</v>
      </c>
      <c r="I6010" t="s">
        <v>21</v>
      </c>
      <c r="J6010" t="s">
        <v>22</v>
      </c>
      <c r="K6010" s="2">
        <v>706.02</v>
      </c>
      <c r="L6010" t="s">
        <v>34</v>
      </c>
      <c r="M6010">
        <f>YEAR(Table1[[#This Row],[order_date]])</f>
        <v>2023</v>
      </c>
      <c r="N6010">
        <f>MONTH(Table1[[#This Row],[order_date]])</f>
        <v>5</v>
      </c>
      <c r="O6010" s="3">
        <f>Table1[[#This Row],[sales]]-Table1[[#This Row],[profit]]</f>
        <v>4193.3500000000004</v>
      </c>
      <c r="P6010" s="3">
        <f>Table1[[#This Row],[sales]]*Table1[[#This Row],[quantity]]</f>
        <v>19597.48</v>
      </c>
      <c r="Q6010" s="9">
        <f>Table1[[#This Row],[delivery_date]]-Table1[[#This Row],[order_date]]</f>
        <v>2</v>
      </c>
    </row>
    <row r="6011" spans="1:17" x14ac:dyDescent="0.35">
      <c r="A6011" t="s">
        <v>6042</v>
      </c>
      <c r="B6011" t="s">
        <v>41</v>
      </c>
      <c r="C6011" t="s">
        <v>36</v>
      </c>
      <c r="D6011" s="2">
        <v>412.07</v>
      </c>
      <c r="E6011">
        <v>0.31</v>
      </c>
      <c r="F6011">
        <v>6</v>
      </c>
      <c r="G6011" s="1">
        <v>45237</v>
      </c>
      <c r="H6011" s="1">
        <v>45244</v>
      </c>
      <c r="I6011" t="s">
        <v>31</v>
      </c>
      <c r="J6011" t="s">
        <v>16</v>
      </c>
      <c r="K6011" s="2">
        <v>25.08</v>
      </c>
      <c r="L6011" t="s">
        <v>23</v>
      </c>
      <c r="M6011">
        <f>YEAR(Table1[[#This Row],[order_date]])</f>
        <v>2023</v>
      </c>
      <c r="N6011">
        <f>MONTH(Table1[[#This Row],[order_date]])</f>
        <v>11</v>
      </c>
      <c r="O6011" s="3">
        <f>Table1[[#This Row],[sales]]-Table1[[#This Row],[profit]]</f>
        <v>386.99</v>
      </c>
      <c r="P6011" s="3">
        <f>Table1[[#This Row],[sales]]*Table1[[#This Row],[quantity]]</f>
        <v>2472.42</v>
      </c>
      <c r="Q6011" s="9">
        <f>Table1[[#This Row],[delivery_date]]-Table1[[#This Row],[order_date]]</f>
        <v>7</v>
      </c>
    </row>
    <row r="6012" spans="1:17" x14ac:dyDescent="0.35">
      <c r="A6012" t="s">
        <v>6043</v>
      </c>
      <c r="B6012" t="s">
        <v>19</v>
      </c>
      <c r="C6012" t="s">
        <v>33</v>
      </c>
      <c r="D6012" s="2">
        <v>1080.3499999999999</v>
      </c>
      <c r="E6012">
        <v>0.17</v>
      </c>
      <c r="F6012">
        <v>7</v>
      </c>
      <c r="G6012" s="1">
        <v>45099</v>
      </c>
      <c r="H6012" s="1">
        <v>45103</v>
      </c>
      <c r="I6012" t="s">
        <v>31</v>
      </c>
      <c r="J6012" t="s">
        <v>22</v>
      </c>
      <c r="K6012" s="2">
        <v>320.37</v>
      </c>
      <c r="L6012" t="s">
        <v>17</v>
      </c>
      <c r="M6012">
        <f>YEAR(Table1[[#This Row],[order_date]])</f>
        <v>2023</v>
      </c>
      <c r="N6012">
        <f>MONTH(Table1[[#This Row],[order_date]])</f>
        <v>6</v>
      </c>
      <c r="O6012" s="3">
        <f>Table1[[#This Row],[sales]]-Table1[[#This Row],[profit]]</f>
        <v>759.9799999999999</v>
      </c>
      <c r="P6012" s="3">
        <f>Table1[[#This Row],[sales]]*Table1[[#This Row],[quantity]]</f>
        <v>7562.4499999999989</v>
      </c>
      <c r="Q6012" s="9">
        <f>Table1[[#This Row],[delivery_date]]-Table1[[#This Row],[order_date]]</f>
        <v>4</v>
      </c>
    </row>
    <row r="6013" spans="1:17" x14ac:dyDescent="0.35">
      <c r="A6013" t="s">
        <v>6044</v>
      </c>
      <c r="B6013" t="s">
        <v>13</v>
      </c>
      <c r="C6013" t="s">
        <v>26</v>
      </c>
      <c r="D6013" s="2">
        <v>3173.67</v>
      </c>
      <c r="E6013">
        <v>0.41</v>
      </c>
      <c r="F6013">
        <v>8</v>
      </c>
      <c r="G6013" s="1">
        <v>45401</v>
      </c>
      <c r="H6013" s="1">
        <v>45407</v>
      </c>
      <c r="I6013" t="s">
        <v>31</v>
      </c>
      <c r="J6013" t="s">
        <v>16</v>
      </c>
      <c r="K6013" s="2">
        <v>563.16</v>
      </c>
      <c r="L6013" t="s">
        <v>28</v>
      </c>
      <c r="M6013">
        <f>YEAR(Table1[[#This Row],[order_date]])</f>
        <v>2024</v>
      </c>
      <c r="N6013">
        <f>MONTH(Table1[[#This Row],[order_date]])</f>
        <v>4</v>
      </c>
      <c r="O6013" s="3">
        <f>Table1[[#This Row],[sales]]-Table1[[#This Row],[profit]]</f>
        <v>2610.5100000000002</v>
      </c>
      <c r="P6013" s="3">
        <f>Table1[[#This Row],[sales]]*Table1[[#This Row],[quantity]]</f>
        <v>25389.360000000001</v>
      </c>
      <c r="Q6013" s="9">
        <f>Table1[[#This Row],[delivery_date]]-Table1[[#This Row],[order_date]]</f>
        <v>6</v>
      </c>
    </row>
    <row r="6014" spans="1:17" x14ac:dyDescent="0.35">
      <c r="A6014" t="s">
        <v>6045</v>
      </c>
      <c r="B6014" t="s">
        <v>13</v>
      </c>
      <c r="C6014" t="s">
        <v>36</v>
      </c>
      <c r="D6014" s="2">
        <v>1591.39</v>
      </c>
      <c r="E6014">
        <v>0.05</v>
      </c>
      <c r="F6014">
        <v>4</v>
      </c>
      <c r="G6014" s="1">
        <v>45140</v>
      </c>
      <c r="H6014" s="1">
        <v>45147</v>
      </c>
      <c r="I6014" t="s">
        <v>15</v>
      </c>
      <c r="J6014" t="s">
        <v>27</v>
      </c>
      <c r="K6014" s="2">
        <v>101.35</v>
      </c>
      <c r="L6014" t="s">
        <v>28</v>
      </c>
      <c r="M6014">
        <f>YEAR(Table1[[#This Row],[order_date]])</f>
        <v>2023</v>
      </c>
      <c r="N6014">
        <f>MONTH(Table1[[#This Row],[order_date]])</f>
        <v>8</v>
      </c>
      <c r="O6014" s="3">
        <f>Table1[[#This Row],[sales]]-Table1[[#This Row],[profit]]</f>
        <v>1490.0400000000002</v>
      </c>
      <c r="P6014" s="3">
        <f>Table1[[#This Row],[sales]]*Table1[[#This Row],[quantity]]</f>
        <v>6365.56</v>
      </c>
      <c r="Q6014" s="9">
        <f>Table1[[#This Row],[delivery_date]]-Table1[[#This Row],[order_date]]</f>
        <v>7</v>
      </c>
    </row>
    <row r="6015" spans="1:17" x14ac:dyDescent="0.35">
      <c r="A6015" t="s">
        <v>6046</v>
      </c>
      <c r="B6015" t="s">
        <v>13</v>
      </c>
      <c r="C6015" t="s">
        <v>33</v>
      </c>
      <c r="D6015" s="2">
        <v>4306.67</v>
      </c>
      <c r="E6015">
        <v>7.0000000000000007E-2</v>
      </c>
      <c r="F6015">
        <v>9</v>
      </c>
      <c r="G6015" s="1">
        <v>45487</v>
      </c>
      <c r="H6015" s="1">
        <v>45490</v>
      </c>
      <c r="I6015" t="s">
        <v>15</v>
      </c>
      <c r="J6015" t="s">
        <v>27</v>
      </c>
      <c r="K6015" s="2">
        <v>269.89999999999998</v>
      </c>
      <c r="L6015" t="s">
        <v>17</v>
      </c>
      <c r="M6015">
        <f>YEAR(Table1[[#This Row],[order_date]])</f>
        <v>2024</v>
      </c>
      <c r="N6015">
        <f>MONTH(Table1[[#This Row],[order_date]])</f>
        <v>7</v>
      </c>
      <c r="O6015" s="3">
        <f>Table1[[#This Row],[sales]]-Table1[[#This Row],[profit]]</f>
        <v>4036.77</v>
      </c>
      <c r="P6015" s="3">
        <f>Table1[[#This Row],[sales]]*Table1[[#This Row],[quantity]]</f>
        <v>38760.03</v>
      </c>
      <c r="Q6015" s="9">
        <f>Table1[[#This Row],[delivery_date]]-Table1[[#This Row],[order_date]]</f>
        <v>3</v>
      </c>
    </row>
    <row r="6016" spans="1:17" x14ac:dyDescent="0.35">
      <c r="A6016" t="s">
        <v>6047</v>
      </c>
      <c r="B6016" t="s">
        <v>41</v>
      </c>
      <c r="C6016" t="s">
        <v>36</v>
      </c>
      <c r="D6016" s="2">
        <v>783.14</v>
      </c>
      <c r="E6016">
        <v>0.2</v>
      </c>
      <c r="F6016">
        <v>6</v>
      </c>
      <c r="G6016" s="1">
        <v>45171</v>
      </c>
      <c r="H6016" s="1">
        <v>45177</v>
      </c>
      <c r="I6016" t="s">
        <v>31</v>
      </c>
      <c r="J6016" t="s">
        <v>16</v>
      </c>
      <c r="K6016" s="2">
        <v>189.83</v>
      </c>
      <c r="L6016" t="s">
        <v>34</v>
      </c>
      <c r="M6016">
        <f>YEAR(Table1[[#This Row],[order_date]])</f>
        <v>2023</v>
      </c>
      <c r="N6016">
        <f>MONTH(Table1[[#This Row],[order_date]])</f>
        <v>9</v>
      </c>
      <c r="O6016" s="3">
        <f>Table1[[#This Row],[sales]]-Table1[[#This Row],[profit]]</f>
        <v>593.30999999999995</v>
      </c>
      <c r="P6016" s="3">
        <f>Table1[[#This Row],[sales]]*Table1[[#This Row],[quantity]]</f>
        <v>4698.84</v>
      </c>
      <c r="Q6016" s="9">
        <f>Table1[[#This Row],[delivery_date]]-Table1[[#This Row],[order_date]]</f>
        <v>6</v>
      </c>
    </row>
    <row r="6017" spans="1:17" x14ac:dyDescent="0.35">
      <c r="A6017" t="s">
        <v>6048</v>
      </c>
      <c r="B6017" t="s">
        <v>19</v>
      </c>
      <c r="C6017" t="s">
        <v>20</v>
      </c>
      <c r="D6017" s="2">
        <v>4819.47</v>
      </c>
      <c r="E6017">
        <v>0.35</v>
      </c>
      <c r="F6017">
        <v>1</v>
      </c>
      <c r="G6017" s="1">
        <v>44980</v>
      </c>
      <c r="H6017" s="1">
        <v>44983</v>
      </c>
      <c r="I6017" t="s">
        <v>15</v>
      </c>
      <c r="J6017" t="s">
        <v>16</v>
      </c>
      <c r="K6017" s="2">
        <v>656.32</v>
      </c>
      <c r="L6017" t="s">
        <v>34</v>
      </c>
      <c r="M6017">
        <f>YEAR(Table1[[#This Row],[order_date]])</f>
        <v>2023</v>
      </c>
      <c r="N6017">
        <f>MONTH(Table1[[#This Row],[order_date]])</f>
        <v>2</v>
      </c>
      <c r="O6017" s="3">
        <f>Table1[[#This Row],[sales]]-Table1[[#This Row],[profit]]</f>
        <v>4163.1500000000005</v>
      </c>
      <c r="P6017" s="3">
        <f>Table1[[#This Row],[sales]]*Table1[[#This Row],[quantity]]</f>
        <v>4819.47</v>
      </c>
      <c r="Q6017" s="9">
        <f>Table1[[#This Row],[delivery_date]]-Table1[[#This Row],[order_date]]</f>
        <v>3</v>
      </c>
    </row>
    <row r="6018" spans="1:17" x14ac:dyDescent="0.35">
      <c r="A6018" t="s">
        <v>6049</v>
      </c>
      <c r="B6018" t="s">
        <v>19</v>
      </c>
      <c r="C6018" t="s">
        <v>14</v>
      </c>
      <c r="D6018" s="2">
        <v>4570.6400000000003</v>
      </c>
      <c r="E6018">
        <v>0.35</v>
      </c>
      <c r="F6018">
        <v>3</v>
      </c>
      <c r="G6018" s="1">
        <v>45630</v>
      </c>
      <c r="H6018" s="1">
        <v>45637</v>
      </c>
      <c r="I6018" t="s">
        <v>15</v>
      </c>
      <c r="J6018" t="s">
        <v>22</v>
      </c>
      <c r="K6018" s="2">
        <v>718.54</v>
      </c>
      <c r="L6018" t="s">
        <v>39</v>
      </c>
      <c r="M6018">
        <f>YEAR(Table1[[#This Row],[order_date]])</f>
        <v>2024</v>
      </c>
      <c r="N6018">
        <f>MONTH(Table1[[#This Row],[order_date]])</f>
        <v>12</v>
      </c>
      <c r="O6018" s="3">
        <f>Table1[[#This Row],[sales]]-Table1[[#This Row],[profit]]</f>
        <v>3852.1000000000004</v>
      </c>
      <c r="P6018" s="3">
        <f>Table1[[#This Row],[sales]]*Table1[[#This Row],[quantity]]</f>
        <v>13711.920000000002</v>
      </c>
      <c r="Q6018" s="9">
        <f>Table1[[#This Row],[delivery_date]]-Table1[[#This Row],[order_date]]</f>
        <v>7</v>
      </c>
    </row>
    <row r="6019" spans="1:17" x14ac:dyDescent="0.35">
      <c r="A6019" t="s">
        <v>6050</v>
      </c>
      <c r="B6019" t="s">
        <v>19</v>
      </c>
      <c r="C6019" t="s">
        <v>36</v>
      </c>
      <c r="D6019" s="2">
        <v>4448.8900000000003</v>
      </c>
      <c r="E6019">
        <v>0.18</v>
      </c>
      <c r="F6019">
        <v>1</v>
      </c>
      <c r="G6019" s="1">
        <v>45028</v>
      </c>
      <c r="H6019" s="1">
        <v>45031</v>
      </c>
      <c r="I6019" t="s">
        <v>15</v>
      </c>
      <c r="J6019" t="s">
        <v>16</v>
      </c>
      <c r="K6019" s="2">
        <v>906.76</v>
      </c>
      <c r="L6019" t="s">
        <v>28</v>
      </c>
      <c r="M6019">
        <f>YEAR(Table1[[#This Row],[order_date]])</f>
        <v>2023</v>
      </c>
      <c r="N6019">
        <f>MONTH(Table1[[#This Row],[order_date]])</f>
        <v>4</v>
      </c>
      <c r="O6019" s="3">
        <f>Table1[[#This Row],[sales]]-Table1[[#This Row],[profit]]</f>
        <v>3542.13</v>
      </c>
      <c r="P6019" s="3">
        <f>Table1[[#This Row],[sales]]*Table1[[#This Row],[quantity]]</f>
        <v>4448.8900000000003</v>
      </c>
      <c r="Q6019" s="9">
        <f>Table1[[#This Row],[delivery_date]]-Table1[[#This Row],[order_date]]</f>
        <v>3</v>
      </c>
    </row>
    <row r="6020" spans="1:17" x14ac:dyDescent="0.35">
      <c r="A6020" t="s">
        <v>6051</v>
      </c>
      <c r="B6020" t="s">
        <v>19</v>
      </c>
      <c r="C6020" t="s">
        <v>26</v>
      </c>
      <c r="D6020" s="2">
        <v>948.04</v>
      </c>
      <c r="E6020">
        <v>0.35</v>
      </c>
      <c r="F6020">
        <v>6</v>
      </c>
      <c r="G6020" s="1">
        <v>45423</v>
      </c>
      <c r="H6020" s="1">
        <v>45424</v>
      </c>
      <c r="I6020" t="s">
        <v>15</v>
      </c>
      <c r="J6020" t="s">
        <v>27</v>
      </c>
      <c r="K6020" s="2">
        <v>47.9</v>
      </c>
      <c r="L6020" t="s">
        <v>17</v>
      </c>
      <c r="M6020">
        <f>YEAR(Table1[[#This Row],[order_date]])</f>
        <v>2024</v>
      </c>
      <c r="N6020">
        <f>MONTH(Table1[[#This Row],[order_date]])</f>
        <v>5</v>
      </c>
      <c r="O6020" s="3">
        <f>Table1[[#This Row],[sales]]-Table1[[#This Row],[profit]]</f>
        <v>900.14</v>
      </c>
      <c r="P6020" s="3">
        <f>Table1[[#This Row],[sales]]*Table1[[#This Row],[quantity]]</f>
        <v>5688.24</v>
      </c>
      <c r="Q6020" s="9">
        <f>Table1[[#This Row],[delivery_date]]-Table1[[#This Row],[order_date]]</f>
        <v>1</v>
      </c>
    </row>
    <row r="6021" spans="1:17" x14ac:dyDescent="0.35">
      <c r="A6021" t="s">
        <v>6052</v>
      </c>
      <c r="B6021" t="s">
        <v>25</v>
      </c>
      <c r="C6021" t="s">
        <v>36</v>
      </c>
      <c r="D6021" s="2">
        <v>1714.53</v>
      </c>
      <c r="E6021">
        <v>0.03</v>
      </c>
      <c r="F6021">
        <v>6</v>
      </c>
      <c r="G6021" s="1">
        <v>45462</v>
      </c>
      <c r="H6021" s="1">
        <v>45465</v>
      </c>
      <c r="I6021" t="s">
        <v>15</v>
      </c>
      <c r="J6021" t="s">
        <v>27</v>
      </c>
      <c r="K6021" s="2">
        <v>306.87</v>
      </c>
      <c r="L6021" t="s">
        <v>17</v>
      </c>
      <c r="M6021">
        <f>YEAR(Table1[[#This Row],[order_date]])</f>
        <v>2024</v>
      </c>
      <c r="N6021">
        <f>MONTH(Table1[[#This Row],[order_date]])</f>
        <v>6</v>
      </c>
      <c r="O6021" s="3">
        <f>Table1[[#This Row],[sales]]-Table1[[#This Row],[profit]]</f>
        <v>1407.6599999999999</v>
      </c>
      <c r="P6021" s="3">
        <f>Table1[[#This Row],[sales]]*Table1[[#This Row],[quantity]]</f>
        <v>10287.18</v>
      </c>
      <c r="Q6021" s="9">
        <f>Table1[[#This Row],[delivery_date]]-Table1[[#This Row],[order_date]]</f>
        <v>3</v>
      </c>
    </row>
    <row r="6022" spans="1:17" x14ac:dyDescent="0.35">
      <c r="A6022" t="s">
        <v>6053</v>
      </c>
      <c r="B6022" t="s">
        <v>25</v>
      </c>
      <c r="C6022" t="s">
        <v>36</v>
      </c>
      <c r="D6022" s="2">
        <v>4040.07</v>
      </c>
      <c r="E6022">
        <v>0.15</v>
      </c>
      <c r="F6022">
        <v>7</v>
      </c>
      <c r="G6022" s="1">
        <v>45500</v>
      </c>
      <c r="H6022" s="1">
        <v>45502</v>
      </c>
      <c r="I6022" t="s">
        <v>15</v>
      </c>
      <c r="J6022" t="s">
        <v>27</v>
      </c>
      <c r="K6022" s="2">
        <v>901.74</v>
      </c>
      <c r="L6022" t="s">
        <v>17</v>
      </c>
      <c r="M6022">
        <f>YEAR(Table1[[#This Row],[order_date]])</f>
        <v>2024</v>
      </c>
      <c r="N6022">
        <f>MONTH(Table1[[#This Row],[order_date]])</f>
        <v>7</v>
      </c>
      <c r="O6022" s="3">
        <f>Table1[[#This Row],[sales]]-Table1[[#This Row],[profit]]</f>
        <v>3138.33</v>
      </c>
      <c r="P6022" s="3">
        <f>Table1[[#This Row],[sales]]*Table1[[#This Row],[quantity]]</f>
        <v>28280.49</v>
      </c>
      <c r="Q6022" s="9">
        <f>Table1[[#This Row],[delivery_date]]-Table1[[#This Row],[order_date]]</f>
        <v>2</v>
      </c>
    </row>
    <row r="6023" spans="1:17" x14ac:dyDescent="0.35">
      <c r="A6023" t="s">
        <v>6054</v>
      </c>
      <c r="B6023" t="s">
        <v>19</v>
      </c>
      <c r="C6023" t="s">
        <v>36</v>
      </c>
      <c r="D6023" s="2">
        <v>4058.26</v>
      </c>
      <c r="E6023">
        <v>0.35</v>
      </c>
      <c r="F6023">
        <v>1</v>
      </c>
      <c r="G6023" s="1">
        <v>45537</v>
      </c>
      <c r="H6023" s="1">
        <v>45538</v>
      </c>
      <c r="I6023" t="s">
        <v>15</v>
      </c>
      <c r="J6023" t="s">
        <v>22</v>
      </c>
      <c r="K6023" s="2">
        <v>601.38</v>
      </c>
      <c r="L6023" t="s">
        <v>28</v>
      </c>
      <c r="M6023">
        <f>YEAR(Table1[[#This Row],[order_date]])</f>
        <v>2024</v>
      </c>
      <c r="N6023">
        <f>MONTH(Table1[[#This Row],[order_date]])</f>
        <v>9</v>
      </c>
      <c r="O6023" s="3">
        <f>Table1[[#This Row],[sales]]-Table1[[#This Row],[profit]]</f>
        <v>3456.88</v>
      </c>
      <c r="P6023" s="3">
        <f>Table1[[#This Row],[sales]]*Table1[[#This Row],[quantity]]</f>
        <v>4058.26</v>
      </c>
      <c r="Q6023" s="9">
        <f>Table1[[#This Row],[delivery_date]]-Table1[[#This Row],[order_date]]</f>
        <v>1</v>
      </c>
    </row>
    <row r="6024" spans="1:17" x14ac:dyDescent="0.35">
      <c r="A6024" t="s">
        <v>6055</v>
      </c>
      <c r="B6024" t="s">
        <v>41</v>
      </c>
      <c r="C6024" t="s">
        <v>36</v>
      </c>
      <c r="D6024" s="2">
        <v>3555.36</v>
      </c>
      <c r="E6024">
        <v>0.09</v>
      </c>
      <c r="F6024">
        <v>1</v>
      </c>
      <c r="G6024" s="1">
        <v>45083</v>
      </c>
      <c r="H6024" s="1">
        <v>45084</v>
      </c>
      <c r="I6024" t="s">
        <v>15</v>
      </c>
      <c r="J6024" t="s">
        <v>22</v>
      </c>
      <c r="K6024" s="2">
        <v>322.01</v>
      </c>
      <c r="L6024" t="s">
        <v>23</v>
      </c>
      <c r="M6024">
        <f>YEAR(Table1[[#This Row],[order_date]])</f>
        <v>2023</v>
      </c>
      <c r="N6024">
        <f>MONTH(Table1[[#This Row],[order_date]])</f>
        <v>6</v>
      </c>
      <c r="O6024" s="3">
        <f>Table1[[#This Row],[sales]]-Table1[[#This Row],[profit]]</f>
        <v>3233.3500000000004</v>
      </c>
      <c r="P6024" s="3">
        <f>Table1[[#This Row],[sales]]*Table1[[#This Row],[quantity]]</f>
        <v>3555.36</v>
      </c>
      <c r="Q6024" s="9">
        <f>Table1[[#This Row],[delivery_date]]-Table1[[#This Row],[order_date]]</f>
        <v>1</v>
      </c>
    </row>
    <row r="6025" spans="1:17" x14ac:dyDescent="0.35">
      <c r="A6025" t="s">
        <v>6056</v>
      </c>
      <c r="B6025" t="s">
        <v>25</v>
      </c>
      <c r="C6025" t="s">
        <v>26</v>
      </c>
      <c r="D6025" s="2">
        <v>2295.4499999999998</v>
      </c>
      <c r="E6025">
        <v>0.11</v>
      </c>
      <c r="F6025">
        <v>5</v>
      </c>
      <c r="G6025" s="1">
        <v>44934</v>
      </c>
      <c r="H6025" s="1">
        <v>44940</v>
      </c>
      <c r="I6025" t="s">
        <v>15</v>
      </c>
      <c r="J6025" t="s">
        <v>22</v>
      </c>
      <c r="K6025" s="2">
        <v>603.69000000000005</v>
      </c>
      <c r="L6025" t="s">
        <v>48</v>
      </c>
      <c r="M6025">
        <f>YEAR(Table1[[#This Row],[order_date]])</f>
        <v>2023</v>
      </c>
      <c r="N6025">
        <f>MONTH(Table1[[#This Row],[order_date]])</f>
        <v>1</v>
      </c>
      <c r="O6025" s="3">
        <f>Table1[[#This Row],[sales]]-Table1[[#This Row],[profit]]</f>
        <v>1691.7599999999998</v>
      </c>
      <c r="P6025" s="3">
        <f>Table1[[#This Row],[sales]]*Table1[[#This Row],[quantity]]</f>
        <v>11477.25</v>
      </c>
      <c r="Q6025" s="9">
        <f>Table1[[#This Row],[delivery_date]]-Table1[[#This Row],[order_date]]</f>
        <v>6</v>
      </c>
    </row>
    <row r="6026" spans="1:17" x14ac:dyDescent="0.35">
      <c r="A6026" t="s">
        <v>6057</v>
      </c>
      <c r="B6026" t="s">
        <v>13</v>
      </c>
      <c r="C6026" t="s">
        <v>26</v>
      </c>
      <c r="D6026" s="2">
        <v>1626.79</v>
      </c>
      <c r="E6026">
        <v>0.04</v>
      </c>
      <c r="F6026">
        <v>5</v>
      </c>
      <c r="G6026" s="1">
        <v>45385</v>
      </c>
      <c r="H6026" s="1">
        <v>45389</v>
      </c>
      <c r="I6026" t="s">
        <v>21</v>
      </c>
      <c r="J6026" t="s">
        <v>16</v>
      </c>
      <c r="K6026" s="2">
        <v>242.92</v>
      </c>
      <c r="L6026" t="s">
        <v>17</v>
      </c>
      <c r="M6026">
        <f>YEAR(Table1[[#This Row],[order_date]])</f>
        <v>2024</v>
      </c>
      <c r="N6026">
        <f>MONTH(Table1[[#This Row],[order_date]])</f>
        <v>4</v>
      </c>
      <c r="O6026" s="3">
        <f>Table1[[#This Row],[sales]]-Table1[[#This Row],[profit]]</f>
        <v>1383.87</v>
      </c>
      <c r="P6026" s="3">
        <f>Table1[[#This Row],[sales]]*Table1[[#This Row],[quantity]]</f>
        <v>8133.95</v>
      </c>
      <c r="Q6026" s="9">
        <f>Table1[[#This Row],[delivery_date]]-Table1[[#This Row],[order_date]]</f>
        <v>4</v>
      </c>
    </row>
    <row r="6027" spans="1:17" x14ac:dyDescent="0.35">
      <c r="A6027" t="s">
        <v>6058</v>
      </c>
      <c r="B6027" t="s">
        <v>25</v>
      </c>
      <c r="C6027" t="s">
        <v>36</v>
      </c>
      <c r="D6027" s="2">
        <v>4818.49</v>
      </c>
      <c r="E6027">
        <v>0.18</v>
      </c>
      <c r="F6027">
        <v>1</v>
      </c>
      <c r="G6027" s="1">
        <v>45198</v>
      </c>
      <c r="H6027" s="1">
        <v>45205</v>
      </c>
      <c r="I6027" t="s">
        <v>31</v>
      </c>
      <c r="J6027" t="s">
        <v>16</v>
      </c>
      <c r="K6027" s="2">
        <v>1441.25</v>
      </c>
      <c r="L6027" t="s">
        <v>17</v>
      </c>
      <c r="M6027">
        <f>YEAR(Table1[[#This Row],[order_date]])</f>
        <v>2023</v>
      </c>
      <c r="N6027">
        <f>MONTH(Table1[[#This Row],[order_date]])</f>
        <v>9</v>
      </c>
      <c r="O6027" s="3">
        <f>Table1[[#This Row],[sales]]-Table1[[#This Row],[profit]]</f>
        <v>3377.24</v>
      </c>
      <c r="P6027" s="3">
        <f>Table1[[#This Row],[sales]]*Table1[[#This Row],[quantity]]</f>
        <v>4818.49</v>
      </c>
      <c r="Q6027" s="9">
        <f>Table1[[#This Row],[delivery_date]]-Table1[[#This Row],[order_date]]</f>
        <v>7</v>
      </c>
    </row>
    <row r="6028" spans="1:17" x14ac:dyDescent="0.35">
      <c r="A6028" t="s">
        <v>6059</v>
      </c>
      <c r="B6028" t="s">
        <v>13</v>
      </c>
      <c r="C6028" t="s">
        <v>14</v>
      </c>
      <c r="D6028" s="2">
        <v>782.39</v>
      </c>
      <c r="E6028">
        <v>0.41</v>
      </c>
      <c r="F6028">
        <v>7</v>
      </c>
      <c r="G6028" s="1">
        <v>45343</v>
      </c>
      <c r="H6028" s="1">
        <v>45345</v>
      </c>
      <c r="I6028" t="s">
        <v>15</v>
      </c>
      <c r="J6028" t="s">
        <v>22</v>
      </c>
      <c r="K6028" s="2">
        <v>143.87</v>
      </c>
      <c r="L6028" t="s">
        <v>48</v>
      </c>
      <c r="M6028">
        <f>YEAR(Table1[[#This Row],[order_date]])</f>
        <v>2024</v>
      </c>
      <c r="N6028">
        <f>MONTH(Table1[[#This Row],[order_date]])</f>
        <v>2</v>
      </c>
      <c r="O6028" s="3">
        <f>Table1[[#This Row],[sales]]-Table1[[#This Row],[profit]]</f>
        <v>638.52</v>
      </c>
      <c r="P6028" s="3">
        <f>Table1[[#This Row],[sales]]*Table1[[#This Row],[quantity]]</f>
        <v>5476.73</v>
      </c>
      <c r="Q6028" s="9">
        <f>Table1[[#This Row],[delivery_date]]-Table1[[#This Row],[order_date]]</f>
        <v>2</v>
      </c>
    </row>
    <row r="6029" spans="1:17" x14ac:dyDescent="0.35">
      <c r="A6029" t="s">
        <v>6060</v>
      </c>
      <c r="B6029" t="s">
        <v>19</v>
      </c>
      <c r="C6029" t="s">
        <v>36</v>
      </c>
      <c r="D6029" s="2">
        <v>314.39</v>
      </c>
      <c r="E6029">
        <v>0.42</v>
      </c>
      <c r="F6029">
        <v>7</v>
      </c>
      <c r="G6029" s="1">
        <v>45246</v>
      </c>
      <c r="H6029" s="1">
        <v>45248</v>
      </c>
      <c r="I6029" t="s">
        <v>21</v>
      </c>
      <c r="J6029" t="s">
        <v>16</v>
      </c>
      <c r="K6029" s="2">
        <v>25.65</v>
      </c>
      <c r="L6029" t="s">
        <v>17</v>
      </c>
      <c r="M6029">
        <f>YEAR(Table1[[#This Row],[order_date]])</f>
        <v>2023</v>
      </c>
      <c r="N6029">
        <f>MONTH(Table1[[#This Row],[order_date]])</f>
        <v>11</v>
      </c>
      <c r="O6029" s="3">
        <f>Table1[[#This Row],[sales]]-Table1[[#This Row],[profit]]</f>
        <v>288.74</v>
      </c>
      <c r="P6029" s="3">
        <f>Table1[[#This Row],[sales]]*Table1[[#This Row],[quantity]]</f>
        <v>2200.73</v>
      </c>
      <c r="Q6029" s="9">
        <f>Table1[[#This Row],[delivery_date]]-Table1[[#This Row],[order_date]]</f>
        <v>2</v>
      </c>
    </row>
    <row r="6030" spans="1:17" x14ac:dyDescent="0.35">
      <c r="A6030" t="s">
        <v>6061</v>
      </c>
      <c r="B6030" t="s">
        <v>25</v>
      </c>
      <c r="C6030" t="s">
        <v>26</v>
      </c>
      <c r="D6030" s="2">
        <v>144.74</v>
      </c>
      <c r="E6030">
        <v>0.43</v>
      </c>
      <c r="F6030">
        <v>6</v>
      </c>
      <c r="G6030" s="1">
        <v>45181</v>
      </c>
      <c r="H6030" s="1">
        <v>45188</v>
      </c>
      <c r="I6030" t="s">
        <v>21</v>
      </c>
      <c r="J6030" t="s">
        <v>22</v>
      </c>
      <c r="K6030" s="2">
        <v>10.119999999999999</v>
      </c>
      <c r="L6030" t="s">
        <v>28</v>
      </c>
      <c r="M6030">
        <f>YEAR(Table1[[#This Row],[order_date]])</f>
        <v>2023</v>
      </c>
      <c r="N6030">
        <f>MONTH(Table1[[#This Row],[order_date]])</f>
        <v>9</v>
      </c>
      <c r="O6030" s="3">
        <f>Table1[[#This Row],[sales]]-Table1[[#This Row],[profit]]</f>
        <v>134.62</v>
      </c>
      <c r="P6030" s="3">
        <f>Table1[[#This Row],[sales]]*Table1[[#This Row],[quantity]]</f>
        <v>868.44</v>
      </c>
      <c r="Q6030" s="9">
        <f>Table1[[#This Row],[delivery_date]]-Table1[[#This Row],[order_date]]</f>
        <v>7</v>
      </c>
    </row>
    <row r="6031" spans="1:17" x14ac:dyDescent="0.35">
      <c r="A6031" t="s">
        <v>6062</v>
      </c>
      <c r="B6031" t="s">
        <v>41</v>
      </c>
      <c r="C6031" t="s">
        <v>20</v>
      </c>
      <c r="D6031" s="2">
        <v>3897.63</v>
      </c>
      <c r="E6031">
        <v>0.02</v>
      </c>
      <c r="F6031">
        <v>7</v>
      </c>
      <c r="G6031" s="1">
        <v>45577</v>
      </c>
      <c r="H6031" s="1">
        <v>45581</v>
      </c>
      <c r="I6031" t="s">
        <v>21</v>
      </c>
      <c r="J6031" t="s">
        <v>22</v>
      </c>
      <c r="K6031" s="2">
        <v>397.84</v>
      </c>
      <c r="L6031" t="s">
        <v>23</v>
      </c>
      <c r="M6031">
        <f>YEAR(Table1[[#This Row],[order_date]])</f>
        <v>2024</v>
      </c>
      <c r="N6031">
        <f>MONTH(Table1[[#This Row],[order_date]])</f>
        <v>10</v>
      </c>
      <c r="O6031" s="3">
        <f>Table1[[#This Row],[sales]]-Table1[[#This Row],[profit]]</f>
        <v>3499.79</v>
      </c>
      <c r="P6031" s="3">
        <f>Table1[[#This Row],[sales]]*Table1[[#This Row],[quantity]]</f>
        <v>27283.41</v>
      </c>
      <c r="Q6031" s="9">
        <f>Table1[[#This Row],[delivery_date]]-Table1[[#This Row],[order_date]]</f>
        <v>4</v>
      </c>
    </row>
    <row r="6032" spans="1:17" x14ac:dyDescent="0.35">
      <c r="A6032" t="s">
        <v>6063</v>
      </c>
      <c r="B6032" t="s">
        <v>25</v>
      </c>
      <c r="C6032" t="s">
        <v>36</v>
      </c>
      <c r="D6032" s="2">
        <v>377.86</v>
      </c>
      <c r="E6032">
        <v>0.5</v>
      </c>
      <c r="F6032">
        <v>6</v>
      </c>
      <c r="G6032" s="1">
        <v>45083</v>
      </c>
      <c r="H6032" s="1">
        <v>45090</v>
      </c>
      <c r="I6032" t="s">
        <v>21</v>
      </c>
      <c r="J6032" t="s">
        <v>16</v>
      </c>
      <c r="K6032" s="2">
        <v>103.43</v>
      </c>
      <c r="L6032" t="s">
        <v>23</v>
      </c>
      <c r="M6032">
        <f>YEAR(Table1[[#This Row],[order_date]])</f>
        <v>2023</v>
      </c>
      <c r="N6032">
        <f>MONTH(Table1[[#This Row],[order_date]])</f>
        <v>6</v>
      </c>
      <c r="O6032" s="3">
        <f>Table1[[#This Row],[sales]]-Table1[[#This Row],[profit]]</f>
        <v>274.43</v>
      </c>
      <c r="P6032" s="3">
        <f>Table1[[#This Row],[sales]]*Table1[[#This Row],[quantity]]</f>
        <v>2267.16</v>
      </c>
      <c r="Q6032" s="9">
        <f>Table1[[#This Row],[delivery_date]]-Table1[[#This Row],[order_date]]</f>
        <v>7</v>
      </c>
    </row>
    <row r="6033" spans="1:17" x14ac:dyDescent="0.35">
      <c r="A6033" t="s">
        <v>6064</v>
      </c>
      <c r="B6033" t="s">
        <v>25</v>
      </c>
      <c r="C6033" t="s">
        <v>36</v>
      </c>
      <c r="D6033" s="2">
        <v>2739.35</v>
      </c>
      <c r="E6033">
        <v>0.25</v>
      </c>
      <c r="F6033">
        <v>2</v>
      </c>
      <c r="G6033" s="1">
        <v>45231</v>
      </c>
      <c r="H6033" s="1">
        <v>45236</v>
      </c>
      <c r="I6033" t="s">
        <v>21</v>
      </c>
      <c r="J6033" t="s">
        <v>27</v>
      </c>
      <c r="K6033" s="2">
        <v>474</v>
      </c>
      <c r="L6033" t="s">
        <v>48</v>
      </c>
      <c r="M6033">
        <f>YEAR(Table1[[#This Row],[order_date]])</f>
        <v>2023</v>
      </c>
      <c r="N6033">
        <f>MONTH(Table1[[#This Row],[order_date]])</f>
        <v>11</v>
      </c>
      <c r="O6033" s="3">
        <f>Table1[[#This Row],[sales]]-Table1[[#This Row],[profit]]</f>
        <v>2265.35</v>
      </c>
      <c r="P6033" s="3">
        <f>Table1[[#This Row],[sales]]*Table1[[#This Row],[quantity]]</f>
        <v>5478.7</v>
      </c>
      <c r="Q6033" s="9">
        <f>Table1[[#This Row],[delivery_date]]-Table1[[#This Row],[order_date]]</f>
        <v>5</v>
      </c>
    </row>
    <row r="6034" spans="1:17" x14ac:dyDescent="0.35">
      <c r="A6034" t="s">
        <v>6065</v>
      </c>
      <c r="B6034" t="s">
        <v>25</v>
      </c>
      <c r="C6034" t="s">
        <v>36</v>
      </c>
      <c r="D6034" s="2">
        <v>1899.73</v>
      </c>
      <c r="E6034">
        <v>0.44</v>
      </c>
      <c r="F6034">
        <v>5</v>
      </c>
      <c r="G6034" s="1">
        <v>45035</v>
      </c>
      <c r="H6034" s="1">
        <v>45039</v>
      </c>
      <c r="I6034" t="s">
        <v>31</v>
      </c>
      <c r="J6034" t="s">
        <v>16</v>
      </c>
      <c r="K6034" s="2">
        <v>488.18</v>
      </c>
      <c r="L6034" t="s">
        <v>39</v>
      </c>
      <c r="M6034">
        <f>YEAR(Table1[[#This Row],[order_date]])</f>
        <v>2023</v>
      </c>
      <c r="N6034">
        <f>MONTH(Table1[[#This Row],[order_date]])</f>
        <v>4</v>
      </c>
      <c r="O6034" s="3">
        <f>Table1[[#This Row],[sales]]-Table1[[#This Row],[profit]]</f>
        <v>1411.55</v>
      </c>
      <c r="P6034" s="3">
        <f>Table1[[#This Row],[sales]]*Table1[[#This Row],[quantity]]</f>
        <v>9498.65</v>
      </c>
      <c r="Q6034" s="9">
        <f>Table1[[#This Row],[delivery_date]]-Table1[[#This Row],[order_date]]</f>
        <v>4</v>
      </c>
    </row>
    <row r="6035" spans="1:17" x14ac:dyDescent="0.35">
      <c r="A6035" t="s">
        <v>6066</v>
      </c>
      <c r="B6035" t="s">
        <v>19</v>
      </c>
      <c r="C6035" t="s">
        <v>36</v>
      </c>
      <c r="D6035" s="2">
        <v>819.85</v>
      </c>
      <c r="E6035">
        <v>0.45</v>
      </c>
      <c r="F6035">
        <v>7</v>
      </c>
      <c r="G6035" s="1">
        <v>45014</v>
      </c>
      <c r="H6035" s="1">
        <v>45019</v>
      </c>
      <c r="I6035" t="s">
        <v>21</v>
      </c>
      <c r="J6035" t="s">
        <v>22</v>
      </c>
      <c r="K6035" s="2">
        <v>178.49</v>
      </c>
      <c r="L6035" t="s">
        <v>48</v>
      </c>
      <c r="M6035">
        <f>YEAR(Table1[[#This Row],[order_date]])</f>
        <v>2023</v>
      </c>
      <c r="N6035">
        <f>MONTH(Table1[[#This Row],[order_date]])</f>
        <v>3</v>
      </c>
      <c r="O6035" s="3">
        <f>Table1[[#This Row],[sales]]-Table1[[#This Row],[profit]]</f>
        <v>641.36</v>
      </c>
      <c r="P6035" s="3">
        <f>Table1[[#This Row],[sales]]*Table1[[#This Row],[quantity]]</f>
        <v>5738.95</v>
      </c>
      <c r="Q6035" s="9">
        <f>Table1[[#This Row],[delivery_date]]-Table1[[#This Row],[order_date]]</f>
        <v>5</v>
      </c>
    </row>
    <row r="6036" spans="1:17" x14ac:dyDescent="0.35">
      <c r="A6036" t="s">
        <v>6067</v>
      </c>
      <c r="B6036" t="s">
        <v>41</v>
      </c>
      <c r="C6036" t="s">
        <v>33</v>
      </c>
      <c r="D6036" s="2">
        <v>3728.92</v>
      </c>
      <c r="E6036">
        <v>0.26</v>
      </c>
      <c r="F6036">
        <v>2</v>
      </c>
      <c r="G6036" s="1">
        <v>45632</v>
      </c>
      <c r="H6036" s="1">
        <v>45635</v>
      </c>
      <c r="I6036" t="s">
        <v>31</v>
      </c>
      <c r="J6036" t="s">
        <v>22</v>
      </c>
      <c r="K6036" s="2">
        <v>986.49</v>
      </c>
      <c r="L6036" t="s">
        <v>23</v>
      </c>
      <c r="M6036">
        <f>YEAR(Table1[[#This Row],[order_date]])</f>
        <v>2024</v>
      </c>
      <c r="N6036">
        <f>MONTH(Table1[[#This Row],[order_date]])</f>
        <v>12</v>
      </c>
      <c r="O6036" s="3">
        <f>Table1[[#This Row],[sales]]-Table1[[#This Row],[profit]]</f>
        <v>2742.4300000000003</v>
      </c>
      <c r="P6036" s="3">
        <f>Table1[[#This Row],[sales]]*Table1[[#This Row],[quantity]]</f>
        <v>7457.84</v>
      </c>
      <c r="Q6036" s="9">
        <f>Table1[[#This Row],[delivery_date]]-Table1[[#This Row],[order_date]]</f>
        <v>3</v>
      </c>
    </row>
    <row r="6037" spans="1:17" x14ac:dyDescent="0.35">
      <c r="A6037" t="s">
        <v>6068</v>
      </c>
      <c r="B6037" t="s">
        <v>25</v>
      </c>
      <c r="C6037" t="s">
        <v>36</v>
      </c>
      <c r="D6037" s="2">
        <v>369.53</v>
      </c>
      <c r="E6037">
        <v>0.03</v>
      </c>
      <c r="F6037">
        <v>5</v>
      </c>
      <c r="G6037" s="1">
        <v>44931</v>
      </c>
      <c r="H6037" s="1">
        <v>44934</v>
      </c>
      <c r="I6037" t="s">
        <v>21</v>
      </c>
      <c r="J6037" t="s">
        <v>27</v>
      </c>
      <c r="K6037" s="2">
        <v>66.31</v>
      </c>
      <c r="L6037" t="s">
        <v>34</v>
      </c>
      <c r="M6037">
        <f>YEAR(Table1[[#This Row],[order_date]])</f>
        <v>2023</v>
      </c>
      <c r="N6037">
        <f>MONTH(Table1[[#This Row],[order_date]])</f>
        <v>1</v>
      </c>
      <c r="O6037" s="3">
        <f>Table1[[#This Row],[sales]]-Table1[[#This Row],[profit]]</f>
        <v>303.21999999999997</v>
      </c>
      <c r="P6037" s="3">
        <f>Table1[[#This Row],[sales]]*Table1[[#This Row],[quantity]]</f>
        <v>1847.6499999999999</v>
      </c>
      <c r="Q6037" s="9">
        <f>Table1[[#This Row],[delivery_date]]-Table1[[#This Row],[order_date]]</f>
        <v>3</v>
      </c>
    </row>
    <row r="6038" spans="1:17" x14ac:dyDescent="0.35">
      <c r="A6038" t="s">
        <v>6069</v>
      </c>
      <c r="B6038" t="s">
        <v>41</v>
      </c>
      <c r="C6038" t="s">
        <v>26</v>
      </c>
      <c r="D6038" s="2">
        <v>1660.13</v>
      </c>
      <c r="E6038">
        <v>0.3</v>
      </c>
      <c r="F6038">
        <v>3</v>
      </c>
      <c r="G6038" s="1">
        <v>45654</v>
      </c>
      <c r="H6038" s="1">
        <v>45660</v>
      </c>
      <c r="I6038" t="s">
        <v>31</v>
      </c>
      <c r="J6038" t="s">
        <v>16</v>
      </c>
      <c r="K6038" s="2">
        <v>422.94</v>
      </c>
      <c r="L6038" t="s">
        <v>39</v>
      </c>
      <c r="M6038">
        <f>YEAR(Table1[[#This Row],[order_date]])</f>
        <v>2024</v>
      </c>
      <c r="N6038">
        <f>MONTH(Table1[[#This Row],[order_date]])</f>
        <v>12</v>
      </c>
      <c r="O6038" s="3">
        <f>Table1[[#This Row],[sales]]-Table1[[#This Row],[profit]]</f>
        <v>1237.19</v>
      </c>
      <c r="P6038" s="3">
        <f>Table1[[#This Row],[sales]]*Table1[[#This Row],[quantity]]</f>
        <v>4980.3900000000003</v>
      </c>
      <c r="Q6038" s="9">
        <f>Table1[[#This Row],[delivery_date]]-Table1[[#This Row],[order_date]]</f>
        <v>6</v>
      </c>
    </row>
    <row r="6039" spans="1:17" x14ac:dyDescent="0.35">
      <c r="A6039" t="s">
        <v>6070</v>
      </c>
      <c r="B6039" t="s">
        <v>19</v>
      </c>
      <c r="C6039" t="s">
        <v>26</v>
      </c>
      <c r="D6039" s="2">
        <v>2854.74</v>
      </c>
      <c r="E6039">
        <v>0.17</v>
      </c>
      <c r="F6039">
        <v>9</v>
      </c>
      <c r="G6039" s="1">
        <v>45363</v>
      </c>
      <c r="H6039" s="1">
        <v>45370</v>
      </c>
      <c r="I6039" t="s">
        <v>31</v>
      </c>
      <c r="J6039" t="s">
        <v>22</v>
      </c>
      <c r="K6039" s="2">
        <v>815.77</v>
      </c>
      <c r="L6039" t="s">
        <v>17</v>
      </c>
      <c r="M6039">
        <f>YEAR(Table1[[#This Row],[order_date]])</f>
        <v>2024</v>
      </c>
      <c r="N6039">
        <f>MONTH(Table1[[#This Row],[order_date]])</f>
        <v>3</v>
      </c>
      <c r="O6039" s="3">
        <f>Table1[[#This Row],[sales]]-Table1[[#This Row],[profit]]</f>
        <v>2038.9699999999998</v>
      </c>
      <c r="P6039" s="3">
        <f>Table1[[#This Row],[sales]]*Table1[[#This Row],[quantity]]</f>
        <v>25692.659999999996</v>
      </c>
      <c r="Q6039" s="9">
        <f>Table1[[#This Row],[delivery_date]]-Table1[[#This Row],[order_date]]</f>
        <v>7</v>
      </c>
    </row>
    <row r="6040" spans="1:17" x14ac:dyDescent="0.35">
      <c r="A6040" t="s">
        <v>6071</v>
      </c>
      <c r="B6040" t="s">
        <v>13</v>
      </c>
      <c r="C6040" t="s">
        <v>33</v>
      </c>
      <c r="D6040" s="2">
        <v>2071.84</v>
      </c>
      <c r="E6040">
        <v>0.1</v>
      </c>
      <c r="F6040">
        <v>1</v>
      </c>
      <c r="G6040" s="1">
        <v>45482</v>
      </c>
      <c r="H6040" s="1">
        <v>45485</v>
      </c>
      <c r="I6040" t="s">
        <v>21</v>
      </c>
      <c r="J6040" t="s">
        <v>27</v>
      </c>
      <c r="K6040" s="2">
        <v>178.49</v>
      </c>
      <c r="L6040" t="s">
        <v>17</v>
      </c>
      <c r="M6040">
        <f>YEAR(Table1[[#This Row],[order_date]])</f>
        <v>2024</v>
      </c>
      <c r="N6040">
        <f>MONTH(Table1[[#This Row],[order_date]])</f>
        <v>7</v>
      </c>
      <c r="O6040" s="3">
        <f>Table1[[#This Row],[sales]]-Table1[[#This Row],[profit]]</f>
        <v>1893.3500000000001</v>
      </c>
      <c r="P6040" s="3">
        <f>Table1[[#This Row],[sales]]*Table1[[#This Row],[quantity]]</f>
        <v>2071.84</v>
      </c>
      <c r="Q6040" s="9">
        <f>Table1[[#This Row],[delivery_date]]-Table1[[#This Row],[order_date]]</f>
        <v>3</v>
      </c>
    </row>
    <row r="6041" spans="1:17" x14ac:dyDescent="0.35">
      <c r="A6041" t="s">
        <v>6072</v>
      </c>
      <c r="B6041" t="s">
        <v>25</v>
      </c>
      <c r="C6041" t="s">
        <v>36</v>
      </c>
      <c r="D6041" s="2">
        <v>1369.83</v>
      </c>
      <c r="E6041">
        <v>0.09</v>
      </c>
      <c r="F6041">
        <v>7</v>
      </c>
      <c r="G6041" s="1">
        <v>45165</v>
      </c>
      <c r="H6041" s="1">
        <v>45168</v>
      </c>
      <c r="I6041" t="s">
        <v>15</v>
      </c>
      <c r="J6041" t="s">
        <v>16</v>
      </c>
      <c r="K6041" s="2">
        <v>409.92</v>
      </c>
      <c r="L6041" t="s">
        <v>23</v>
      </c>
      <c r="M6041">
        <f>YEAR(Table1[[#This Row],[order_date]])</f>
        <v>2023</v>
      </c>
      <c r="N6041">
        <f>MONTH(Table1[[#This Row],[order_date]])</f>
        <v>8</v>
      </c>
      <c r="O6041" s="3">
        <f>Table1[[#This Row],[sales]]-Table1[[#This Row],[profit]]</f>
        <v>959.90999999999985</v>
      </c>
      <c r="P6041" s="3">
        <f>Table1[[#This Row],[sales]]*Table1[[#This Row],[quantity]]</f>
        <v>9588.81</v>
      </c>
      <c r="Q6041" s="9">
        <f>Table1[[#This Row],[delivery_date]]-Table1[[#This Row],[order_date]]</f>
        <v>3</v>
      </c>
    </row>
    <row r="6042" spans="1:17" x14ac:dyDescent="0.35">
      <c r="A6042" t="s">
        <v>6073</v>
      </c>
      <c r="B6042" t="s">
        <v>41</v>
      </c>
      <c r="C6042" t="s">
        <v>14</v>
      </c>
      <c r="D6042" s="2">
        <v>4637.3999999999996</v>
      </c>
      <c r="E6042">
        <v>0.28000000000000003</v>
      </c>
      <c r="F6042">
        <v>4</v>
      </c>
      <c r="G6042" s="1">
        <v>45061</v>
      </c>
      <c r="H6042" s="1">
        <v>45065</v>
      </c>
      <c r="I6042" t="s">
        <v>31</v>
      </c>
      <c r="J6042" t="s">
        <v>16</v>
      </c>
      <c r="K6042" s="2">
        <v>1088.8399999999999</v>
      </c>
      <c r="L6042" t="s">
        <v>28</v>
      </c>
      <c r="M6042">
        <f>YEAR(Table1[[#This Row],[order_date]])</f>
        <v>2023</v>
      </c>
      <c r="N6042">
        <f>MONTH(Table1[[#This Row],[order_date]])</f>
        <v>5</v>
      </c>
      <c r="O6042" s="3">
        <f>Table1[[#This Row],[sales]]-Table1[[#This Row],[profit]]</f>
        <v>3548.5599999999995</v>
      </c>
      <c r="P6042" s="3">
        <f>Table1[[#This Row],[sales]]*Table1[[#This Row],[quantity]]</f>
        <v>18549.599999999999</v>
      </c>
      <c r="Q6042" s="9">
        <f>Table1[[#This Row],[delivery_date]]-Table1[[#This Row],[order_date]]</f>
        <v>4</v>
      </c>
    </row>
    <row r="6043" spans="1:17" x14ac:dyDescent="0.35">
      <c r="A6043" t="s">
        <v>6074</v>
      </c>
      <c r="B6043" t="s">
        <v>41</v>
      </c>
      <c r="C6043" t="s">
        <v>36</v>
      </c>
      <c r="D6043" s="2">
        <v>4661.75</v>
      </c>
      <c r="E6043">
        <v>0.05</v>
      </c>
      <c r="F6043">
        <v>5</v>
      </c>
      <c r="G6043" s="1">
        <v>45438</v>
      </c>
      <c r="H6043" s="1">
        <v>45441</v>
      </c>
      <c r="I6043" t="s">
        <v>15</v>
      </c>
      <c r="J6043" t="s">
        <v>16</v>
      </c>
      <c r="K6043" s="2">
        <v>902.6</v>
      </c>
      <c r="L6043" t="s">
        <v>17</v>
      </c>
      <c r="M6043">
        <f>YEAR(Table1[[#This Row],[order_date]])</f>
        <v>2024</v>
      </c>
      <c r="N6043">
        <f>MONTH(Table1[[#This Row],[order_date]])</f>
        <v>5</v>
      </c>
      <c r="O6043" s="3">
        <f>Table1[[#This Row],[sales]]-Table1[[#This Row],[profit]]</f>
        <v>3759.15</v>
      </c>
      <c r="P6043" s="3">
        <f>Table1[[#This Row],[sales]]*Table1[[#This Row],[quantity]]</f>
        <v>23308.75</v>
      </c>
      <c r="Q6043" s="9">
        <f>Table1[[#This Row],[delivery_date]]-Table1[[#This Row],[order_date]]</f>
        <v>3</v>
      </c>
    </row>
    <row r="6044" spans="1:17" x14ac:dyDescent="0.35">
      <c r="A6044" t="s">
        <v>6075</v>
      </c>
      <c r="B6044" t="s">
        <v>19</v>
      </c>
      <c r="C6044" t="s">
        <v>26</v>
      </c>
      <c r="D6044" s="2">
        <v>2138.86</v>
      </c>
      <c r="E6044">
        <v>0.41</v>
      </c>
      <c r="F6044">
        <v>1</v>
      </c>
      <c r="G6044" s="1">
        <v>45508</v>
      </c>
      <c r="H6044" s="1">
        <v>45515</v>
      </c>
      <c r="I6044" t="s">
        <v>15</v>
      </c>
      <c r="J6044" t="s">
        <v>22</v>
      </c>
      <c r="K6044" s="2">
        <v>637.5</v>
      </c>
      <c r="L6044" t="s">
        <v>34</v>
      </c>
      <c r="M6044">
        <f>YEAR(Table1[[#This Row],[order_date]])</f>
        <v>2024</v>
      </c>
      <c r="N6044">
        <f>MONTH(Table1[[#This Row],[order_date]])</f>
        <v>8</v>
      </c>
      <c r="O6044" s="3">
        <f>Table1[[#This Row],[sales]]-Table1[[#This Row],[profit]]</f>
        <v>1501.3600000000001</v>
      </c>
      <c r="P6044" s="3">
        <f>Table1[[#This Row],[sales]]*Table1[[#This Row],[quantity]]</f>
        <v>2138.86</v>
      </c>
      <c r="Q6044" s="9">
        <f>Table1[[#This Row],[delivery_date]]-Table1[[#This Row],[order_date]]</f>
        <v>7</v>
      </c>
    </row>
    <row r="6045" spans="1:17" x14ac:dyDescent="0.35">
      <c r="A6045" t="s">
        <v>6076</v>
      </c>
      <c r="B6045" t="s">
        <v>25</v>
      </c>
      <c r="C6045" t="s">
        <v>20</v>
      </c>
      <c r="D6045" s="2">
        <v>2029.35</v>
      </c>
      <c r="E6045">
        <v>0.11</v>
      </c>
      <c r="F6045">
        <v>5</v>
      </c>
      <c r="G6045" s="1">
        <v>45517</v>
      </c>
      <c r="H6045" s="1">
        <v>45521</v>
      </c>
      <c r="I6045" t="s">
        <v>21</v>
      </c>
      <c r="J6045" t="s">
        <v>22</v>
      </c>
      <c r="K6045" s="2">
        <v>186.02</v>
      </c>
      <c r="L6045" t="s">
        <v>39</v>
      </c>
      <c r="M6045">
        <f>YEAR(Table1[[#This Row],[order_date]])</f>
        <v>2024</v>
      </c>
      <c r="N6045">
        <f>MONTH(Table1[[#This Row],[order_date]])</f>
        <v>8</v>
      </c>
      <c r="O6045" s="3">
        <f>Table1[[#This Row],[sales]]-Table1[[#This Row],[profit]]</f>
        <v>1843.33</v>
      </c>
      <c r="P6045" s="3">
        <f>Table1[[#This Row],[sales]]*Table1[[#This Row],[quantity]]</f>
        <v>10146.75</v>
      </c>
      <c r="Q6045" s="9">
        <f>Table1[[#This Row],[delivery_date]]-Table1[[#This Row],[order_date]]</f>
        <v>4</v>
      </c>
    </row>
    <row r="6046" spans="1:17" x14ac:dyDescent="0.35">
      <c r="A6046" t="s">
        <v>6077</v>
      </c>
      <c r="B6046" t="s">
        <v>13</v>
      </c>
      <c r="C6046" t="s">
        <v>20</v>
      </c>
      <c r="D6046" s="2">
        <v>1606.19</v>
      </c>
      <c r="E6046">
        <v>0.27</v>
      </c>
      <c r="F6046">
        <v>8</v>
      </c>
      <c r="G6046" s="1">
        <v>45337</v>
      </c>
      <c r="H6046" s="1">
        <v>45343</v>
      </c>
      <c r="I6046" t="s">
        <v>15</v>
      </c>
      <c r="J6046" t="s">
        <v>27</v>
      </c>
      <c r="K6046" s="2">
        <v>340.38</v>
      </c>
      <c r="L6046" t="s">
        <v>28</v>
      </c>
      <c r="M6046">
        <f>YEAR(Table1[[#This Row],[order_date]])</f>
        <v>2024</v>
      </c>
      <c r="N6046">
        <f>MONTH(Table1[[#This Row],[order_date]])</f>
        <v>2</v>
      </c>
      <c r="O6046" s="3">
        <f>Table1[[#This Row],[sales]]-Table1[[#This Row],[profit]]</f>
        <v>1265.81</v>
      </c>
      <c r="P6046" s="3">
        <f>Table1[[#This Row],[sales]]*Table1[[#This Row],[quantity]]</f>
        <v>12849.52</v>
      </c>
      <c r="Q6046" s="9">
        <f>Table1[[#This Row],[delivery_date]]-Table1[[#This Row],[order_date]]</f>
        <v>6</v>
      </c>
    </row>
    <row r="6047" spans="1:17" x14ac:dyDescent="0.35">
      <c r="A6047" t="s">
        <v>6078</v>
      </c>
      <c r="B6047" t="s">
        <v>41</v>
      </c>
      <c r="C6047" t="s">
        <v>14</v>
      </c>
      <c r="D6047" s="2">
        <v>4293.21</v>
      </c>
      <c r="E6047">
        <v>0.06</v>
      </c>
      <c r="F6047">
        <v>6</v>
      </c>
      <c r="G6047" s="1">
        <v>45537</v>
      </c>
      <c r="H6047" s="1">
        <v>45544</v>
      </c>
      <c r="I6047" t="s">
        <v>31</v>
      </c>
      <c r="J6047" t="s">
        <v>27</v>
      </c>
      <c r="K6047" s="2">
        <v>416.77</v>
      </c>
      <c r="L6047" t="s">
        <v>23</v>
      </c>
      <c r="M6047">
        <f>YEAR(Table1[[#This Row],[order_date]])</f>
        <v>2024</v>
      </c>
      <c r="N6047">
        <f>MONTH(Table1[[#This Row],[order_date]])</f>
        <v>9</v>
      </c>
      <c r="O6047" s="3">
        <f>Table1[[#This Row],[sales]]-Table1[[#This Row],[profit]]</f>
        <v>3876.44</v>
      </c>
      <c r="P6047" s="3">
        <f>Table1[[#This Row],[sales]]*Table1[[#This Row],[quantity]]</f>
        <v>25759.260000000002</v>
      </c>
      <c r="Q6047" s="9">
        <f>Table1[[#This Row],[delivery_date]]-Table1[[#This Row],[order_date]]</f>
        <v>7</v>
      </c>
    </row>
    <row r="6048" spans="1:17" x14ac:dyDescent="0.35">
      <c r="A6048" t="s">
        <v>6079</v>
      </c>
      <c r="B6048" t="s">
        <v>25</v>
      </c>
      <c r="C6048" t="s">
        <v>36</v>
      </c>
      <c r="D6048" s="2">
        <v>2882.78</v>
      </c>
      <c r="E6048">
        <v>0.43</v>
      </c>
      <c r="F6048">
        <v>2</v>
      </c>
      <c r="G6048" s="1">
        <v>45492</v>
      </c>
      <c r="H6048" s="1">
        <v>45494</v>
      </c>
      <c r="I6048" t="s">
        <v>21</v>
      </c>
      <c r="J6048" t="s">
        <v>16</v>
      </c>
      <c r="K6048" s="2">
        <v>510.68</v>
      </c>
      <c r="L6048" t="s">
        <v>34</v>
      </c>
      <c r="M6048">
        <f>YEAR(Table1[[#This Row],[order_date]])</f>
        <v>2024</v>
      </c>
      <c r="N6048">
        <f>MONTH(Table1[[#This Row],[order_date]])</f>
        <v>7</v>
      </c>
      <c r="O6048" s="3">
        <f>Table1[[#This Row],[sales]]-Table1[[#This Row],[profit]]</f>
        <v>2372.1000000000004</v>
      </c>
      <c r="P6048" s="3">
        <f>Table1[[#This Row],[sales]]*Table1[[#This Row],[quantity]]</f>
        <v>5765.56</v>
      </c>
      <c r="Q6048" s="9">
        <f>Table1[[#This Row],[delivery_date]]-Table1[[#This Row],[order_date]]</f>
        <v>2</v>
      </c>
    </row>
    <row r="6049" spans="1:17" x14ac:dyDescent="0.35">
      <c r="A6049" t="s">
        <v>6080</v>
      </c>
      <c r="B6049" t="s">
        <v>13</v>
      </c>
      <c r="C6049" t="s">
        <v>33</v>
      </c>
      <c r="D6049" s="2">
        <v>538.66</v>
      </c>
      <c r="E6049">
        <v>0.35</v>
      </c>
      <c r="F6049">
        <v>2</v>
      </c>
      <c r="G6049" s="1">
        <v>45127</v>
      </c>
      <c r="H6049" s="1">
        <v>45129</v>
      </c>
      <c r="I6049" t="s">
        <v>15</v>
      </c>
      <c r="J6049" t="s">
        <v>27</v>
      </c>
      <c r="K6049" s="2">
        <v>32.270000000000003</v>
      </c>
      <c r="L6049" t="s">
        <v>39</v>
      </c>
      <c r="M6049">
        <f>YEAR(Table1[[#This Row],[order_date]])</f>
        <v>2023</v>
      </c>
      <c r="N6049">
        <f>MONTH(Table1[[#This Row],[order_date]])</f>
        <v>7</v>
      </c>
      <c r="O6049" s="3">
        <f>Table1[[#This Row],[sales]]-Table1[[#This Row],[profit]]</f>
        <v>506.39</v>
      </c>
      <c r="P6049" s="3">
        <f>Table1[[#This Row],[sales]]*Table1[[#This Row],[quantity]]</f>
        <v>1077.32</v>
      </c>
      <c r="Q6049" s="9">
        <f>Table1[[#This Row],[delivery_date]]-Table1[[#This Row],[order_date]]</f>
        <v>2</v>
      </c>
    </row>
    <row r="6050" spans="1:17" x14ac:dyDescent="0.35">
      <c r="A6050" t="s">
        <v>6081</v>
      </c>
      <c r="B6050" t="s">
        <v>41</v>
      </c>
      <c r="C6050" t="s">
        <v>36</v>
      </c>
      <c r="D6050" s="2">
        <v>4281.2700000000004</v>
      </c>
      <c r="E6050">
        <v>0.1</v>
      </c>
      <c r="F6050">
        <v>9</v>
      </c>
      <c r="G6050" s="1">
        <v>45308</v>
      </c>
      <c r="H6050" s="1">
        <v>45309</v>
      </c>
      <c r="I6050" t="s">
        <v>15</v>
      </c>
      <c r="J6050" t="s">
        <v>22</v>
      </c>
      <c r="K6050" s="2">
        <v>581.91999999999996</v>
      </c>
      <c r="L6050" t="s">
        <v>28</v>
      </c>
      <c r="M6050">
        <f>YEAR(Table1[[#This Row],[order_date]])</f>
        <v>2024</v>
      </c>
      <c r="N6050">
        <f>MONTH(Table1[[#This Row],[order_date]])</f>
        <v>1</v>
      </c>
      <c r="O6050" s="3">
        <f>Table1[[#This Row],[sales]]-Table1[[#This Row],[profit]]</f>
        <v>3699.3500000000004</v>
      </c>
      <c r="P6050" s="3">
        <f>Table1[[#This Row],[sales]]*Table1[[#This Row],[quantity]]</f>
        <v>38531.430000000008</v>
      </c>
      <c r="Q6050" s="9">
        <f>Table1[[#This Row],[delivery_date]]-Table1[[#This Row],[order_date]]</f>
        <v>1</v>
      </c>
    </row>
    <row r="6051" spans="1:17" x14ac:dyDescent="0.35">
      <c r="A6051" t="s">
        <v>6082</v>
      </c>
      <c r="B6051" t="s">
        <v>41</v>
      </c>
      <c r="C6051" t="s">
        <v>14</v>
      </c>
      <c r="D6051" s="2">
        <v>2720.94</v>
      </c>
      <c r="E6051">
        <v>0.36</v>
      </c>
      <c r="F6051">
        <v>1</v>
      </c>
      <c r="G6051" s="1">
        <v>45112</v>
      </c>
      <c r="H6051" s="1">
        <v>45114</v>
      </c>
      <c r="I6051" t="s">
        <v>21</v>
      </c>
      <c r="J6051" t="s">
        <v>22</v>
      </c>
      <c r="K6051" s="2">
        <v>730.1</v>
      </c>
      <c r="L6051" t="s">
        <v>48</v>
      </c>
      <c r="M6051">
        <f>YEAR(Table1[[#This Row],[order_date]])</f>
        <v>2023</v>
      </c>
      <c r="N6051">
        <f>MONTH(Table1[[#This Row],[order_date]])</f>
        <v>7</v>
      </c>
      <c r="O6051" s="3">
        <f>Table1[[#This Row],[sales]]-Table1[[#This Row],[profit]]</f>
        <v>1990.8400000000001</v>
      </c>
      <c r="P6051" s="3">
        <f>Table1[[#This Row],[sales]]*Table1[[#This Row],[quantity]]</f>
        <v>2720.94</v>
      </c>
      <c r="Q6051" s="9">
        <f>Table1[[#This Row],[delivery_date]]-Table1[[#This Row],[order_date]]</f>
        <v>2</v>
      </c>
    </row>
    <row r="6052" spans="1:17" x14ac:dyDescent="0.35">
      <c r="A6052" t="s">
        <v>6083</v>
      </c>
      <c r="B6052" t="s">
        <v>13</v>
      </c>
      <c r="C6052" t="s">
        <v>14</v>
      </c>
      <c r="D6052" s="2">
        <v>2136.4</v>
      </c>
      <c r="E6052">
        <v>0.04</v>
      </c>
      <c r="F6052">
        <v>2</v>
      </c>
      <c r="G6052" s="1">
        <v>45583</v>
      </c>
      <c r="H6052" s="1">
        <v>45588</v>
      </c>
      <c r="I6052" t="s">
        <v>21</v>
      </c>
      <c r="J6052" t="s">
        <v>22</v>
      </c>
      <c r="K6052" s="2">
        <v>511.96</v>
      </c>
      <c r="L6052" t="s">
        <v>17</v>
      </c>
      <c r="M6052">
        <f>YEAR(Table1[[#This Row],[order_date]])</f>
        <v>2024</v>
      </c>
      <c r="N6052">
        <f>MONTH(Table1[[#This Row],[order_date]])</f>
        <v>10</v>
      </c>
      <c r="O6052" s="3">
        <f>Table1[[#This Row],[sales]]-Table1[[#This Row],[profit]]</f>
        <v>1624.44</v>
      </c>
      <c r="P6052" s="3">
        <f>Table1[[#This Row],[sales]]*Table1[[#This Row],[quantity]]</f>
        <v>4272.8</v>
      </c>
      <c r="Q6052" s="9">
        <f>Table1[[#This Row],[delivery_date]]-Table1[[#This Row],[order_date]]</f>
        <v>5</v>
      </c>
    </row>
    <row r="6053" spans="1:17" x14ac:dyDescent="0.35">
      <c r="A6053" t="s">
        <v>6084</v>
      </c>
      <c r="B6053" t="s">
        <v>13</v>
      </c>
      <c r="C6053" t="s">
        <v>14</v>
      </c>
      <c r="D6053" s="2">
        <v>1755.54</v>
      </c>
      <c r="E6053">
        <v>0.39</v>
      </c>
      <c r="F6053">
        <v>8</v>
      </c>
      <c r="G6053" s="1">
        <v>45555</v>
      </c>
      <c r="H6053" s="1">
        <v>45562</v>
      </c>
      <c r="I6053" t="s">
        <v>21</v>
      </c>
      <c r="J6053" t="s">
        <v>22</v>
      </c>
      <c r="K6053" s="2">
        <v>261.95</v>
      </c>
      <c r="L6053" t="s">
        <v>17</v>
      </c>
      <c r="M6053">
        <f>YEAR(Table1[[#This Row],[order_date]])</f>
        <v>2024</v>
      </c>
      <c r="N6053">
        <f>MONTH(Table1[[#This Row],[order_date]])</f>
        <v>9</v>
      </c>
      <c r="O6053" s="3">
        <f>Table1[[#This Row],[sales]]-Table1[[#This Row],[profit]]</f>
        <v>1493.59</v>
      </c>
      <c r="P6053" s="3">
        <f>Table1[[#This Row],[sales]]*Table1[[#This Row],[quantity]]</f>
        <v>14044.32</v>
      </c>
      <c r="Q6053" s="9">
        <f>Table1[[#This Row],[delivery_date]]-Table1[[#This Row],[order_date]]</f>
        <v>7</v>
      </c>
    </row>
    <row r="6054" spans="1:17" x14ac:dyDescent="0.35">
      <c r="A6054" t="s">
        <v>6085</v>
      </c>
      <c r="B6054" t="s">
        <v>19</v>
      </c>
      <c r="C6054" t="s">
        <v>20</v>
      </c>
      <c r="D6054" s="2">
        <v>587.19000000000005</v>
      </c>
      <c r="E6054">
        <v>0.25</v>
      </c>
      <c r="F6054">
        <v>6</v>
      </c>
      <c r="G6054" s="1">
        <v>45525</v>
      </c>
      <c r="H6054" s="1">
        <v>45530</v>
      </c>
      <c r="I6054" t="s">
        <v>15</v>
      </c>
      <c r="J6054" t="s">
        <v>27</v>
      </c>
      <c r="K6054" s="2">
        <v>54.48</v>
      </c>
      <c r="L6054" t="s">
        <v>34</v>
      </c>
      <c r="M6054">
        <f>YEAR(Table1[[#This Row],[order_date]])</f>
        <v>2024</v>
      </c>
      <c r="N6054">
        <f>MONTH(Table1[[#This Row],[order_date]])</f>
        <v>8</v>
      </c>
      <c r="O6054" s="3">
        <f>Table1[[#This Row],[sales]]-Table1[[#This Row],[profit]]</f>
        <v>532.71</v>
      </c>
      <c r="P6054" s="3">
        <f>Table1[[#This Row],[sales]]*Table1[[#This Row],[quantity]]</f>
        <v>3523.1400000000003</v>
      </c>
      <c r="Q6054" s="9">
        <f>Table1[[#This Row],[delivery_date]]-Table1[[#This Row],[order_date]]</f>
        <v>5</v>
      </c>
    </row>
    <row r="6055" spans="1:17" x14ac:dyDescent="0.35">
      <c r="A6055" t="s">
        <v>6086</v>
      </c>
      <c r="B6055" t="s">
        <v>25</v>
      </c>
      <c r="C6055" t="s">
        <v>36</v>
      </c>
      <c r="D6055" s="2">
        <v>4787.84</v>
      </c>
      <c r="E6055">
        <v>0.06</v>
      </c>
      <c r="F6055">
        <v>3</v>
      </c>
      <c r="G6055" s="1">
        <v>45228</v>
      </c>
      <c r="H6055" s="1">
        <v>45231</v>
      </c>
      <c r="I6055" t="s">
        <v>21</v>
      </c>
      <c r="J6055" t="s">
        <v>22</v>
      </c>
      <c r="K6055" s="2">
        <v>313.58</v>
      </c>
      <c r="L6055" t="s">
        <v>17</v>
      </c>
      <c r="M6055">
        <f>YEAR(Table1[[#This Row],[order_date]])</f>
        <v>2023</v>
      </c>
      <c r="N6055">
        <f>MONTH(Table1[[#This Row],[order_date]])</f>
        <v>10</v>
      </c>
      <c r="O6055" s="3">
        <f>Table1[[#This Row],[sales]]-Table1[[#This Row],[profit]]</f>
        <v>4474.26</v>
      </c>
      <c r="P6055" s="3">
        <f>Table1[[#This Row],[sales]]*Table1[[#This Row],[quantity]]</f>
        <v>14363.52</v>
      </c>
      <c r="Q6055" s="9">
        <f>Table1[[#This Row],[delivery_date]]-Table1[[#This Row],[order_date]]</f>
        <v>3</v>
      </c>
    </row>
    <row r="6056" spans="1:17" x14ac:dyDescent="0.35">
      <c r="A6056" t="s">
        <v>6087</v>
      </c>
      <c r="B6056" t="s">
        <v>25</v>
      </c>
      <c r="C6056" t="s">
        <v>36</v>
      </c>
      <c r="D6056" s="2">
        <v>3732.09</v>
      </c>
      <c r="E6056">
        <v>0.28000000000000003</v>
      </c>
      <c r="F6056">
        <v>3</v>
      </c>
      <c r="G6056" s="1">
        <v>45541</v>
      </c>
      <c r="H6056" s="1">
        <v>45548</v>
      </c>
      <c r="I6056" t="s">
        <v>21</v>
      </c>
      <c r="J6056" t="s">
        <v>22</v>
      </c>
      <c r="K6056" s="2">
        <v>1075.8</v>
      </c>
      <c r="L6056" t="s">
        <v>28</v>
      </c>
      <c r="M6056">
        <f>YEAR(Table1[[#This Row],[order_date]])</f>
        <v>2024</v>
      </c>
      <c r="N6056">
        <f>MONTH(Table1[[#This Row],[order_date]])</f>
        <v>9</v>
      </c>
      <c r="O6056" s="3">
        <f>Table1[[#This Row],[sales]]-Table1[[#This Row],[profit]]</f>
        <v>2656.29</v>
      </c>
      <c r="P6056" s="3">
        <f>Table1[[#This Row],[sales]]*Table1[[#This Row],[quantity]]</f>
        <v>11196.27</v>
      </c>
      <c r="Q6056" s="9">
        <f>Table1[[#This Row],[delivery_date]]-Table1[[#This Row],[order_date]]</f>
        <v>7</v>
      </c>
    </row>
    <row r="6057" spans="1:17" x14ac:dyDescent="0.35">
      <c r="A6057" t="s">
        <v>6088</v>
      </c>
      <c r="B6057" t="s">
        <v>19</v>
      </c>
      <c r="C6057" t="s">
        <v>33</v>
      </c>
      <c r="D6057" s="2">
        <v>745.71</v>
      </c>
      <c r="E6057">
        <v>0.1</v>
      </c>
      <c r="F6057">
        <v>9</v>
      </c>
      <c r="G6057" s="1">
        <v>45229</v>
      </c>
      <c r="H6057" s="1">
        <v>45230</v>
      </c>
      <c r="I6057" t="s">
        <v>21</v>
      </c>
      <c r="J6057" t="s">
        <v>27</v>
      </c>
      <c r="K6057" s="2">
        <v>117.9</v>
      </c>
      <c r="L6057" t="s">
        <v>39</v>
      </c>
      <c r="M6057">
        <f>YEAR(Table1[[#This Row],[order_date]])</f>
        <v>2023</v>
      </c>
      <c r="N6057">
        <f>MONTH(Table1[[#This Row],[order_date]])</f>
        <v>10</v>
      </c>
      <c r="O6057" s="3">
        <f>Table1[[#This Row],[sales]]-Table1[[#This Row],[profit]]</f>
        <v>627.81000000000006</v>
      </c>
      <c r="P6057" s="3">
        <f>Table1[[#This Row],[sales]]*Table1[[#This Row],[quantity]]</f>
        <v>6711.39</v>
      </c>
      <c r="Q6057" s="9">
        <f>Table1[[#This Row],[delivery_date]]-Table1[[#This Row],[order_date]]</f>
        <v>1</v>
      </c>
    </row>
    <row r="6058" spans="1:17" x14ac:dyDescent="0.35">
      <c r="A6058" t="s">
        <v>6089</v>
      </c>
      <c r="B6058" t="s">
        <v>41</v>
      </c>
      <c r="C6058" t="s">
        <v>14</v>
      </c>
      <c r="D6058" s="2">
        <v>2605.2199999999998</v>
      </c>
      <c r="E6058">
        <v>0.34</v>
      </c>
      <c r="F6058">
        <v>2</v>
      </c>
      <c r="G6058" s="1">
        <v>45403</v>
      </c>
      <c r="H6058" s="1">
        <v>45407</v>
      </c>
      <c r="I6058" t="s">
        <v>31</v>
      </c>
      <c r="J6058" t="s">
        <v>22</v>
      </c>
      <c r="K6058" s="2">
        <v>599.46</v>
      </c>
      <c r="L6058" t="s">
        <v>39</v>
      </c>
      <c r="M6058">
        <f>YEAR(Table1[[#This Row],[order_date]])</f>
        <v>2024</v>
      </c>
      <c r="N6058">
        <f>MONTH(Table1[[#This Row],[order_date]])</f>
        <v>4</v>
      </c>
      <c r="O6058" s="3">
        <f>Table1[[#This Row],[sales]]-Table1[[#This Row],[profit]]</f>
        <v>2005.7599999999998</v>
      </c>
      <c r="P6058" s="3">
        <f>Table1[[#This Row],[sales]]*Table1[[#This Row],[quantity]]</f>
        <v>5210.4399999999996</v>
      </c>
      <c r="Q6058" s="9">
        <f>Table1[[#This Row],[delivery_date]]-Table1[[#This Row],[order_date]]</f>
        <v>4</v>
      </c>
    </row>
    <row r="6059" spans="1:17" x14ac:dyDescent="0.35">
      <c r="A6059" t="s">
        <v>6090</v>
      </c>
      <c r="B6059" t="s">
        <v>13</v>
      </c>
      <c r="C6059" t="s">
        <v>14</v>
      </c>
      <c r="D6059" s="2">
        <v>2822.32</v>
      </c>
      <c r="E6059">
        <v>0.35</v>
      </c>
      <c r="F6059">
        <v>5</v>
      </c>
      <c r="G6059" s="1">
        <v>45241</v>
      </c>
      <c r="H6059" s="1">
        <v>45245</v>
      </c>
      <c r="I6059" t="s">
        <v>31</v>
      </c>
      <c r="J6059" t="s">
        <v>16</v>
      </c>
      <c r="K6059" s="2">
        <v>781.93</v>
      </c>
      <c r="L6059" t="s">
        <v>39</v>
      </c>
      <c r="M6059">
        <f>YEAR(Table1[[#This Row],[order_date]])</f>
        <v>2023</v>
      </c>
      <c r="N6059">
        <f>MONTH(Table1[[#This Row],[order_date]])</f>
        <v>11</v>
      </c>
      <c r="O6059" s="3">
        <f>Table1[[#This Row],[sales]]-Table1[[#This Row],[profit]]</f>
        <v>2040.3900000000003</v>
      </c>
      <c r="P6059" s="3">
        <f>Table1[[#This Row],[sales]]*Table1[[#This Row],[quantity]]</f>
        <v>14111.6</v>
      </c>
      <c r="Q6059" s="9">
        <f>Table1[[#This Row],[delivery_date]]-Table1[[#This Row],[order_date]]</f>
        <v>4</v>
      </c>
    </row>
    <row r="6060" spans="1:17" x14ac:dyDescent="0.35">
      <c r="A6060" t="s">
        <v>6091</v>
      </c>
      <c r="B6060" t="s">
        <v>13</v>
      </c>
      <c r="C6060" t="s">
        <v>26</v>
      </c>
      <c r="D6060" s="2">
        <v>922.65</v>
      </c>
      <c r="E6060">
        <v>0.38</v>
      </c>
      <c r="F6060">
        <v>7</v>
      </c>
      <c r="G6060" s="1">
        <v>45541</v>
      </c>
      <c r="H6060" s="1">
        <v>45547</v>
      </c>
      <c r="I6060" t="s">
        <v>21</v>
      </c>
      <c r="J6060" t="s">
        <v>27</v>
      </c>
      <c r="K6060" s="2">
        <v>216.03</v>
      </c>
      <c r="L6060" t="s">
        <v>23</v>
      </c>
      <c r="M6060">
        <f>YEAR(Table1[[#This Row],[order_date]])</f>
        <v>2024</v>
      </c>
      <c r="N6060">
        <f>MONTH(Table1[[#This Row],[order_date]])</f>
        <v>9</v>
      </c>
      <c r="O6060" s="3">
        <f>Table1[[#This Row],[sales]]-Table1[[#This Row],[profit]]</f>
        <v>706.62</v>
      </c>
      <c r="P6060" s="3">
        <f>Table1[[#This Row],[sales]]*Table1[[#This Row],[quantity]]</f>
        <v>6458.55</v>
      </c>
      <c r="Q6060" s="9">
        <f>Table1[[#This Row],[delivery_date]]-Table1[[#This Row],[order_date]]</f>
        <v>6</v>
      </c>
    </row>
    <row r="6061" spans="1:17" x14ac:dyDescent="0.35">
      <c r="A6061" t="s">
        <v>6092</v>
      </c>
      <c r="B6061" t="s">
        <v>13</v>
      </c>
      <c r="C6061" t="s">
        <v>26</v>
      </c>
      <c r="D6061" s="2">
        <v>2193.39</v>
      </c>
      <c r="E6061">
        <v>0.45</v>
      </c>
      <c r="F6061">
        <v>6</v>
      </c>
      <c r="G6061" s="1">
        <v>45355</v>
      </c>
      <c r="H6061" s="1">
        <v>45359</v>
      </c>
      <c r="I6061" t="s">
        <v>31</v>
      </c>
      <c r="J6061" t="s">
        <v>22</v>
      </c>
      <c r="K6061" s="2">
        <v>366.53</v>
      </c>
      <c r="L6061" t="s">
        <v>39</v>
      </c>
      <c r="M6061">
        <f>YEAR(Table1[[#This Row],[order_date]])</f>
        <v>2024</v>
      </c>
      <c r="N6061">
        <f>MONTH(Table1[[#This Row],[order_date]])</f>
        <v>3</v>
      </c>
      <c r="O6061" s="3">
        <f>Table1[[#This Row],[sales]]-Table1[[#This Row],[profit]]</f>
        <v>1826.86</v>
      </c>
      <c r="P6061" s="3">
        <f>Table1[[#This Row],[sales]]*Table1[[#This Row],[quantity]]</f>
        <v>13160.34</v>
      </c>
      <c r="Q6061" s="9">
        <f>Table1[[#This Row],[delivery_date]]-Table1[[#This Row],[order_date]]</f>
        <v>4</v>
      </c>
    </row>
    <row r="6062" spans="1:17" x14ac:dyDescent="0.35">
      <c r="A6062" t="s">
        <v>6093</v>
      </c>
      <c r="B6062" t="s">
        <v>41</v>
      </c>
      <c r="C6062" t="s">
        <v>20</v>
      </c>
      <c r="D6062" s="2">
        <v>3264.16</v>
      </c>
      <c r="E6062">
        <v>0.33</v>
      </c>
      <c r="F6062">
        <v>1</v>
      </c>
      <c r="G6062" s="1">
        <v>45292</v>
      </c>
      <c r="H6062" s="1">
        <v>45295</v>
      </c>
      <c r="I6062" t="s">
        <v>15</v>
      </c>
      <c r="J6062" t="s">
        <v>27</v>
      </c>
      <c r="K6062" s="2">
        <v>464.44</v>
      </c>
      <c r="L6062" t="s">
        <v>39</v>
      </c>
      <c r="M6062">
        <f>YEAR(Table1[[#This Row],[order_date]])</f>
        <v>2024</v>
      </c>
      <c r="N6062">
        <f>MONTH(Table1[[#This Row],[order_date]])</f>
        <v>1</v>
      </c>
      <c r="O6062" s="3">
        <f>Table1[[#This Row],[sales]]-Table1[[#This Row],[profit]]</f>
        <v>2799.72</v>
      </c>
      <c r="P6062" s="3">
        <f>Table1[[#This Row],[sales]]*Table1[[#This Row],[quantity]]</f>
        <v>3264.16</v>
      </c>
      <c r="Q6062" s="9">
        <f>Table1[[#This Row],[delivery_date]]-Table1[[#This Row],[order_date]]</f>
        <v>3</v>
      </c>
    </row>
    <row r="6063" spans="1:17" x14ac:dyDescent="0.35">
      <c r="A6063" t="s">
        <v>6094</v>
      </c>
      <c r="B6063" t="s">
        <v>13</v>
      </c>
      <c r="C6063" t="s">
        <v>36</v>
      </c>
      <c r="D6063" s="2">
        <v>1491.65</v>
      </c>
      <c r="E6063">
        <v>0.25</v>
      </c>
      <c r="F6063">
        <v>3</v>
      </c>
      <c r="G6063" s="1">
        <v>44988</v>
      </c>
      <c r="H6063" s="1">
        <v>44989</v>
      </c>
      <c r="I6063" t="s">
        <v>21</v>
      </c>
      <c r="J6063" t="s">
        <v>22</v>
      </c>
      <c r="K6063" s="2">
        <v>400.18</v>
      </c>
      <c r="L6063" t="s">
        <v>23</v>
      </c>
      <c r="M6063">
        <f>YEAR(Table1[[#This Row],[order_date]])</f>
        <v>2023</v>
      </c>
      <c r="N6063">
        <f>MONTH(Table1[[#This Row],[order_date]])</f>
        <v>3</v>
      </c>
      <c r="O6063" s="3">
        <f>Table1[[#This Row],[sales]]-Table1[[#This Row],[profit]]</f>
        <v>1091.47</v>
      </c>
      <c r="P6063" s="3">
        <f>Table1[[#This Row],[sales]]*Table1[[#This Row],[quantity]]</f>
        <v>4474.9500000000007</v>
      </c>
      <c r="Q6063" s="9">
        <f>Table1[[#This Row],[delivery_date]]-Table1[[#This Row],[order_date]]</f>
        <v>1</v>
      </c>
    </row>
    <row r="6064" spans="1:17" x14ac:dyDescent="0.35">
      <c r="A6064" t="s">
        <v>6095</v>
      </c>
      <c r="B6064" t="s">
        <v>13</v>
      </c>
      <c r="C6064" t="s">
        <v>33</v>
      </c>
      <c r="D6064" s="2">
        <v>1724.88</v>
      </c>
      <c r="E6064">
        <v>0.43</v>
      </c>
      <c r="F6064">
        <v>5</v>
      </c>
      <c r="G6064" s="1">
        <v>45051</v>
      </c>
      <c r="H6064" s="1">
        <v>45057</v>
      </c>
      <c r="I6064" t="s">
        <v>15</v>
      </c>
      <c r="J6064" t="s">
        <v>16</v>
      </c>
      <c r="K6064" s="2">
        <v>223.76</v>
      </c>
      <c r="L6064" t="s">
        <v>17</v>
      </c>
      <c r="M6064">
        <f>YEAR(Table1[[#This Row],[order_date]])</f>
        <v>2023</v>
      </c>
      <c r="N6064">
        <f>MONTH(Table1[[#This Row],[order_date]])</f>
        <v>5</v>
      </c>
      <c r="O6064" s="3">
        <f>Table1[[#This Row],[sales]]-Table1[[#This Row],[profit]]</f>
        <v>1501.1200000000001</v>
      </c>
      <c r="P6064" s="3">
        <f>Table1[[#This Row],[sales]]*Table1[[#This Row],[quantity]]</f>
        <v>8624.4000000000015</v>
      </c>
      <c r="Q6064" s="9">
        <f>Table1[[#This Row],[delivery_date]]-Table1[[#This Row],[order_date]]</f>
        <v>6</v>
      </c>
    </row>
    <row r="6065" spans="1:17" x14ac:dyDescent="0.35">
      <c r="A6065" t="s">
        <v>6096</v>
      </c>
      <c r="B6065" t="s">
        <v>19</v>
      </c>
      <c r="C6065" t="s">
        <v>33</v>
      </c>
      <c r="D6065" s="2">
        <v>697.94</v>
      </c>
      <c r="E6065">
        <v>0.45</v>
      </c>
      <c r="F6065">
        <v>3</v>
      </c>
      <c r="G6065" s="1">
        <v>45296</v>
      </c>
      <c r="H6065" s="1">
        <v>45298</v>
      </c>
      <c r="I6065" t="s">
        <v>21</v>
      </c>
      <c r="J6065" t="s">
        <v>22</v>
      </c>
      <c r="K6065" s="2">
        <v>91.98</v>
      </c>
      <c r="L6065" t="s">
        <v>39</v>
      </c>
      <c r="M6065">
        <f>YEAR(Table1[[#This Row],[order_date]])</f>
        <v>2024</v>
      </c>
      <c r="N6065">
        <f>MONTH(Table1[[#This Row],[order_date]])</f>
        <v>1</v>
      </c>
      <c r="O6065" s="3">
        <f>Table1[[#This Row],[sales]]-Table1[[#This Row],[profit]]</f>
        <v>605.96</v>
      </c>
      <c r="P6065" s="3">
        <f>Table1[[#This Row],[sales]]*Table1[[#This Row],[quantity]]</f>
        <v>2093.8200000000002</v>
      </c>
      <c r="Q6065" s="9">
        <f>Table1[[#This Row],[delivery_date]]-Table1[[#This Row],[order_date]]</f>
        <v>2</v>
      </c>
    </row>
    <row r="6066" spans="1:17" x14ac:dyDescent="0.35">
      <c r="A6066" t="s">
        <v>6097</v>
      </c>
      <c r="B6066" t="s">
        <v>41</v>
      </c>
      <c r="C6066" t="s">
        <v>14</v>
      </c>
      <c r="D6066" s="2">
        <v>2124.88</v>
      </c>
      <c r="E6066">
        <v>0.39</v>
      </c>
      <c r="F6066">
        <v>3</v>
      </c>
      <c r="G6066" s="1">
        <v>45579</v>
      </c>
      <c r="H6066" s="1">
        <v>45586</v>
      </c>
      <c r="I6066" t="s">
        <v>15</v>
      </c>
      <c r="J6066" t="s">
        <v>16</v>
      </c>
      <c r="K6066" s="2">
        <v>508.33</v>
      </c>
      <c r="L6066" t="s">
        <v>34</v>
      </c>
      <c r="M6066">
        <f>YEAR(Table1[[#This Row],[order_date]])</f>
        <v>2024</v>
      </c>
      <c r="N6066">
        <f>MONTH(Table1[[#This Row],[order_date]])</f>
        <v>10</v>
      </c>
      <c r="O6066" s="3">
        <f>Table1[[#This Row],[sales]]-Table1[[#This Row],[profit]]</f>
        <v>1616.5500000000002</v>
      </c>
      <c r="P6066" s="3">
        <f>Table1[[#This Row],[sales]]*Table1[[#This Row],[quantity]]</f>
        <v>6374.64</v>
      </c>
      <c r="Q6066" s="9">
        <f>Table1[[#This Row],[delivery_date]]-Table1[[#This Row],[order_date]]</f>
        <v>7</v>
      </c>
    </row>
    <row r="6067" spans="1:17" x14ac:dyDescent="0.35">
      <c r="A6067" t="s">
        <v>6098</v>
      </c>
      <c r="B6067" t="s">
        <v>25</v>
      </c>
      <c r="C6067" t="s">
        <v>33</v>
      </c>
      <c r="D6067" s="2">
        <v>2960.9</v>
      </c>
      <c r="E6067">
        <v>0.47</v>
      </c>
      <c r="F6067">
        <v>5</v>
      </c>
      <c r="G6067" s="1">
        <v>45194</v>
      </c>
      <c r="H6067" s="1">
        <v>45200</v>
      </c>
      <c r="I6067" t="s">
        <v>31</v>
      </c>
      <c r="J6067" t="s">
        <v>16</v>
      </c>
      <c r="K6067" s="2">
        <v>581.67999999999995</v>
      </c>
      <c r="L6067" t="s">
        <v>17</v>
      </c>
      <c r="M6067">
        <f>YEAR(Table1[[#This Row],[order_date]])</f>
        <v>2023</v>
      </c>
      <c r="N6067">
        <f>MONTH(Table1[[#This Row],[order_date]])</f>
        <v>9</v>
      </c>
      <c r="O6067" s="3">
        <f>Table1[[#This Row],[sales]]-Table1[[#This Row],[profit]]</f>
        <v>2379.2200000000003</v>
      </c>
      <c r="P6067" s="3">
        <f>Table1[[#This Row],[sales]]*Table1[[#This Row],[quantity]]</f>
        <v>14804.5</v>
      </c>
      <c r="Q6067" s="9">
        <f>Table1[[#This Row],[delivery_date]]-Table1[[#This Row],[order_date]]</f>
        <v>6</v>
      </c>
    </row>
    <row r="6068" spans="1:17" x14ac:dyDescent="0.35">
      <c r="A6068" t="s">
        <v>6099</v>
      </c>
      <c r="B6068" t="s">
        <v>19</v>
      </c>
      <c r="C6068" t="s">
        <v>14</v>
      </c>
      <c r="D6068" s="2">
        <v>670.98</v>
      </c>
      <c r="E6068">
        <v>0.49</v>
      </c>
      <c r="F6068">
        <v>8</v>
      </c>
      <c r="G6068" s="1">
        <v>45440</v>
      </c>
      <c r="H6068" s="1">
        <v>45442</v>
      </c>
      <c r="I6068" t="s">
        <v>21</v>
      </c>
      <c r="J6068" t="s">
        <v>16</v>
      </c>
      <c r="K6068" s="2">
        <v>105.34</v>
      </c>
      <c r="L6068" t="s">
        <v>39</v>
      </c>
      <c r="M6068">
        <f>YEAR(Table1[[#This Row],[order_date]])</f>
        <v>2024</v>
      </c>
      <c r="N6068">
        <f>MONTH(Table1[[#This Row],[order_date]])</f>
        <v>5</v>
      </c>
      <c r="O6068" s="3">
        <f>Table1[[#This Row],[sales]]-Table1[[#This Row],[profit]]</f>
        <v>565.64</v>
      </c>
      <c r="P6068" s="3">
        <f>Table1[[#This Row],[sales]]*Table1[[#This Row],[quantity]]</f>
        <v>5367.84</v>
      </c>
      <c r="Q6068" s="9">
        <f>Table1[[#This Row],[delivery_date]]-Table1[[#This Row],[order_date]]</f>
        <v>2</v>
      </c>
    </row>
    <row r="6069" spans="1:17" x14ac:dyDescent="0.35">
      <c r="A6069" t="s">
        <v>6100</v>
      </c>
      <c r="B6069" t="s">
        <v>19</v>
      </c>
      <c r="C6069" t="s">
        <v>36</v>
      </c>
      <c r="D6069" s="2">
        <v>3112.44</v>
      </c>
      <c r="E6069">
        <v>0.13</v>
      </c>
      <c r="F6069">
        <v>8</v>
      </c>
      <c r="G6069" s="1">
        <v>44968</v>
      </c>
      <c r="H6069" s="1">
        <v>44971</v>
      </c>
      <c r="I6069" t="s">
        <v>21</v>
      </c>
      <c r="J6069" t="s">
        <v>27</v>
      </c>
      <c r="K6069" s="2">
        <v>506.21</v>
      </c>
      <c r="L6069" t="s">
        <v>28</v>
      </c>
      <c r="M6069">
        <f>YEAR(Table1[[#This Row],[order_date]])</f>
        <v>2023</v>
      </c>
      <c r="N6069">
        <f>MONTH(Table1[[#This Row],[order_date]])</f>
        <v>2</v>
      </c>
      <c r="O6069" s="3">
        <f>Table1[[#This Row],[sales]]-Table1[[#This Row],[profit]]</f>
        <v>2606.23</v>
      </c>
      <c r="P6069" s="3">
        <f>Table1[[#This Row],[sales]]*Table1[[#This Row],[quantity]]</f>
        <v>24899.52</v>
      </c>
      <c r="Q6069" s="9">
        <f>Table1[[#This Row],[delivery_date]]-Table1[[#This Row],[order_date]]</f>
        <v>3</v>
      </c>
    </row>
    <row r="6070" spans="1:17" x14ac:dyDescent="0.35">
      <c r="A6070" t="s">
        <v>6101</v>
      </c>
      <c r="B6070" t="s">
        <v>25</v>
      </c>
      <c r="C6070" t="s">
        <v>33</v>
      </c>
      <c r="D6070" s="2">
        <v>2049.19</v>
      </c>
      <c r="E6070">
        <v>0.09</v>
      </c>
      <c r="F6070">
        <v>8</v>
      </c>
      <c r="G6070" s="1">
        <v>45108</v>
      </c>
      <c r="H6070" s="1">
        <v>45114</v>
      </c>
      <c r="I6070" t="s">
        <v>31</v>
      </c>
      <c r="J6070" t="s">
        <v>16</v>
      </c>
      <c r="K6070" s="2">
        <v>401.42</v>
      </c>
      <c r="L6070" t="s">
        <v>48</v>
      </c>
      <c r="M6070">
        <f>YEAR(Table1[[#This Row],[order_date]])</f>
        <v>2023</v>
      </c>
      <c r="N6070">
        <f>MONTH(Table1[[#This Row],[order_date]])</f>
        <v>7</v>
      </c>
      <c r="O6070" s="3">
        <f>Table1[[#This Row],[sales]]-Table1[[#This Row],[profit]]</f>
        <v>1647.77</v>
      </c>
      <c r="P6070" s="3">
        <f>Table1[[#This Row],[sales]]*Table1[[#This Row],[quantity]]</f>
        <v>16393.52</v>
      </c>
      <c r="Q6070" s="9">
        <f>Table1[[#This Row],[delivery_date]]-Table1[[#This Row],[order_date]]</f>
        <v>6</v>
      </c>
    </row>
    <row r="6071" spans="1:17" x14ac:dyDescent="0.35">
      <c r="A6071" t="s">
        <v>6102</v>
      </c>
      <c r="B6071" t="s">
        <v>19</v>
      </c>
      <c r="C6071" t="s">
        <v>14</v>
      </c>
      <c r="D6071" s="2">
        <v>3423.09</v>
      </c>
      <c r="E6071">
        <v>0.22</v>
      </c>
      <c r="F6071">
        <v>6</v>
      </c>
      <c r="G6071" s="1">
        <v>44937</v>
      </c>
      <c r="H6071" s="1">
        <v>44942</v>
      </c>
      <c r="I6071" t="s">
        <v>15</v>
      </c>
      <c r="J6071" t="s">
        <v>16</v>
      </c>
      <c r="K6071" s="2">
        <v>545.49</v>
      </c>
      <c r="L6071" t="s">
        <v>39</v>
      </c>
      <c r="M6071">
        <f>YEAR(Table1[[#This Row],[order_date]])</f>
        <v>2023</v>
      </c>
      <c r="N6071">
        <f>MONTH(Table1[[#This Row],[order_date]])</f>
        <v>1</v>
      </c>
      <c r="O6071" s="3">
        <f>Table1[[#This Row],[sales]]-Table1[[#This Row],[profit]]</f>
        <v>2877.6000000000004</v>
      </c>
      <c r="P6071" s="3">
        <f>Table1[[#This Row],[sales]]*Table1[[#This Row],[quantity]]</f>
        <v>20538.54</v>
      </c>
      <c r="Q6071" s="9">
        <f>Table1[[#This Row],[delivery_date]]-Table1[[#This Row],[order_date]]</f>
        <v>5</v>
      </c>
    </row>
    <row r="6072" spans="1:17" x14ac:dyDescent="0.35">
      <c r="A6072" t="s">
        <v>6103</v>
      </c>
      <c r="B6072" t="s">
        <v>41</v>
      </c>
      <c r="C6072" t="s">
        <v>36</v>
      </c>
      <c r="D6072" s="2">
        <v>1642.7</v>
      </c>
      <c r="E6072">
        <v>0.5</v>
      </c>
      <c r="F6072">
        <v>9</v>
      </c>
      <c r="G6072" s="1">
        <v>45166</v>
      </c>
      <c r="H6072" s="1">
        <v>45170</v>
      </c>
      <c r="I6072" t="s">
        <v>21</v>
      </c>
      <c r="J6072" t="s">
        <v>16</v>
      </c>
      <c r="K6072" s="2">
        <v>212.19</v>
      </c>
      <c r="L6072" t="s">
        <v>23</v>
      </c>
      <c r="M6072">
        <f>YEAR(Table1[[#This Row],[order_date]])</f>
        <v>2023</v>
      </c>
      <c r="N6072">
        <f>MONTH(Table1[[#This Row],[order_date]])</f>
        <v>8</v>
      </c>
      <c r="O6072" s="3">
        <f>Table1[[#This Row],[sales]]-Table1[[#This Row],[profit]]</f>
        <v>1430.51</v>
      </c>
      <c r="P6072" s="3">
        <f>Table1[[#This Row],[sales]]*Table1[[#This Row],[quantity]]</f>
        <v>14784.300000000001</v>
      </c>
      <c r="Q6072" s="9">
        <f>Table1[[#This Row],[delivery_date]]-Table1[[#This Row],[order_date]]</f>
        <v>4</v>
      </c>
    </row>
    <row r="6073" spans="1:17" x14ac:dyDescent="0.35">
      <c r="A6073" t="s">
        <v>6104</v>
      </c>
      <c r="B6073" t="s">
        <v>13</v>
      </c>
      <c r="C6073" t="s">
        <v>36</v>
      </c>
      <c r="D6073" s="2">
        <v>2885.65</v>
      </c>
      <c r="E6073">
        <v>0.04</v>
      </c>
      <c r="F6073">
        <v>5</v>
      </c>
      <c r="G6073" s="1">
        <v>45295</v>
      </c>
      <c r="H6073" s="1">
        <v>45301</v>
      </c>
      <c r="I6073" t="s">
        <v>31</v>
      </c>
      <c r="J6073" t="s">
        <v>27</v>
      </c>
      <c r="K6073" s="2">
        <v>797.94</v>
      </c>
      <c r="L6073" t="s">
        <v>39</v>
      </c>
      <c r="M6073">
        <f>YEAR(Table1[[#This Row],[order_date]])</f>
        <v>2024</v>
      </c>
      <c r="N6073">
        <f>MONTH(Table1[[#This Row],[order_date]])</f>
        <v>1</v>
      </c>
      <c r="O6073" s="3">
        <f>Table1[[#This Row],[sales]]-Table1[[#This Row],[profit]]</f>
        <v>2087.71</v>
      </c>
      <c r="P6073" s="3">
        <f>Table1[[#This Row],[sales]]*Table1[[#This Row],[quantity]]</f>
        <v>14428.25</v>
      </c>
      <c r="Q6073" s="9">
        <f>Table1[[#This Row],[delivery_date]]-Table1[[#This Row],[order_date]]</f>
        <v>6</v>
      </c>
    </row>
    <row r="6074" spans="1:17" x14ac:dyDescent="0.35">
      <c r="A6074" t="s">
        <v>6105</v>
      </c>
      <c r="B6074" t="s">
        <v>41</v>
      </c>
      <c r="C6074" t="s">
        <v>14</v>
      </c>
      <c r="D6074" s="2">
        <v>3102.73</v>
      </c>
      <c r="E6074">
        <v>0.36</v>
      </c>
      <c r="F6074">
        <v>7</v>
      </c>
      <c r="G6074" s="1">
        <v>45516</v>
      </c>
      <c r="H6074" s="1">
        <v>45521</v>
      </c>
      <c r="I6074" t="s">
        <v>31</v>
      </c>
      <c r="J6074" t="s">
        <v>16</v>
      </c>
      <c r="K6074" s="2">
        <v>547.92999999999995</v>
      </c>
      <c r="L6074" t="s">
        <v>17</v>
      </c>
      <c r="M6074">
        <f>YEAR(Table1[[#This Row],[order_date]])</f>
        <v>2024</v>
      </c>
      <c r="N6074">
        <f>MONTH(Table1[[#This Row],[order_date]])</f>
        <v>8</v>
      </c>
      <c r="O6074" s="3">
        <f>Table1[[#This Row],[sales]]-Table1[[#This Row],[profit]]</f>
        <v>2554.8000000000002</v>
      </c>
      <c r="P6074" s="3">
        <f>Table1[[#This Row],[sales]]*Table1[[#This Row],[quantity]]</f>
        <v>21719.11</v>
      </c>
      <c r="Q6074" s="9">
        <f>Table1[[#This Row],[delivery_date]]-Table1[[#This Row],[order_date]]</f>
        <v>5</v>
      </c>
    </row>
    <row r="6075" spans="1:17" x14ac:dyDescent="0.35">
      <c r="A6075" t="s">
        <v>6106</v>
      </c>
      <c r="B6075" t="s">
        <v>25</v>
      </c>
      <c r="C6075" t="s">
        <v>14</v>
      </c>
      <c r="D6075" s="2">
        <v>3483.49</v>
      </c>
      <c r="E6075">
        <v>0.43</v>
      </c>
      <c r="F6075">
        <v>1</v>
      </c>
      <c r="G6075" s="1">
        <v>45332</v>
      </c>
      <c r="H6075" s="1">
        <v>45334</v>
      </c>
      <c r="I6075" t="s">
        <v>31</v>
      </c>
      <c r="J6075" t="s">
        <v>16</v>
      </c>
      <c r="K6075" s="2">
        <v>347.13</v>
      </c>
      <c r="L6075" t="s">
        <v>17</v>
      </c>
      <c r="M6075">
        <f>YEAR(Table1[[#This Row],[order_date]])</f>
        <v>2024</v>
      </c>
      <c r="N6075">
        <f>MONTH(Table1[[#This Row],[order_date]])</f>
        <v>2</v>
      </c>
      <c r="O6075" s="3">
        <f>Table1[[#This Row],[sales]]-Table1[[#This Row],[profit]]</f>
        <v>3136.3599999999997</v>
      </c>
      <c r="P6075" s="3">
        <f>Table1[[#This Row],[sales]]*Table1[[#This Row],[quantity]]</f>
        <v>3483.49</v>
      </c>
      <c r="Q6075" s="9">
        <f>Table1[[#This Row],[delivery_date]]-Table1[[#This Row],[order_date]]</f>
        <v>2</v>
      </c>
    </row>
    <row r="6076" spans="1:17" x14ac:dyDescent="0.35">
      <c r="A6076" t="s">
        <v>6107</v>
      </c>
      <c r="B6076" t="s">
        <v>25</v>
      </c>
      <c r="C6076" t="s">
        <v>20</v>
      </c>
      <c r="D6076" s="2">
        <v>3809</v>
      </c>
      <c r="E6076">
        <v>0.5</v>
      </c>
      <c r="F6076">
        <v>4</v>
      </c>
      <c r="G6076" s="1">
        <v>45139</v>
      </c>
      <c r="H6076" s="1">
        <v>45142</v>
      </c>
      <c r="I6076" t="s">
        <v>31</v>
      </c>
      <c r="J6076" t="s">
        <v>22</v>
      </c>
      <c r="K6076" s="2">
        <v>347.16</v>
      </c>
      <c r="L6076" t="s">
        <v>48</v>
      </c>
      <c r="M6076">
        <f>YEAR(Table1[[#This Row],[order_date]])</f>
        <v>2023</v>
      </c>
      <c r="N6076">
        <f>MONTH(Table1[[#This Row],[order_date]])</f>
        <v>8</v>
      </c>
      <c r="O6076" s="3">
        <f>Table1[[#This Row],[sales]]-Table1[[#This Row],[profit]]</f>
        <v>3461.84</v>
      </c>
      <c r="P6076" s="3">
        <f>Table1[[#This Row],[sales]]*Table1[[#This Row],[quantity]]</f>
        <v>15236</v>
      </c>
      <c r="Q6076" s="9">
        <f>Table1[[#This Row],[delivery_date]]-Table1[[#This Row],[order_date]]</f>
        <v>3</v>
      </c>
    </row>
    <row r="6077" spans="1:17" x14ac:dyDescent="0.35">
      <c r="A6077" t="s">
        <v>6108</v>
      </c>
      <c r="B6077" t="s">
        <v>19</v>
      </c>
      <c r="C6077" t="s">
        <v>36</v>
      </c>
      <c r="D6077" s="2">
        <v>768.12</v>
      </c>
      <c r="E6077">
        <v>0.31</v>
      </c>
      <c r="F6077">
        <v>1</v>
      </c>
      <c r="G6077" s="1">
        <v>45035</v>
      </c>
      <c r="H6077" s="1">
        <v>45041</v>
      </c>
      <c r="I6077" t="s">
        <v>15</v>
      </c>
      <c r="J6077" t="s">
        <v>16</v>
      </c>
      <c r="K6077" s="2">
        <v>93.64</v>
      </c>
      <c r="L6077" t="s">
        <v>34</v>
      </c>
      <c r="M6077">
        <f>YEAR(Table1[[#This Row],[order_date]])</f>
        <v>2023</v>
      </c>
      <c r="N6077">
        <f>MONTH(Table1[[#This Row],[order_date]])</f>
        <v>4</v>
      </c>
      <c r="O6077" s="3">
        <f>Table1[[#This Row],[sales]]-Table1[[#This Row],[profit]]</f>
        <v>674.48</v>
      </c>
      <c r="P6077" s="3">
        <f>Table1[[#This Row],[sales]]*Table1[[#This Row],[quantity]]</f>
        <v>768.12</v>
      </c>
      <c r="Q6077" s="9">
        <f>Table1[[#This Row],[delivery_date]]-Table1[[#This Row],[order_date]]</f>
        <v>6</v>
      </c>
    </row>
    <row r="6078" spans="1:17" x14ac:dyDescent="0.35">
      <c r="A6078" t="s">
        <v>6109</v>
      </c>
      <c r="B6078" t="s">
        <v>41</v>
      </c>
      <c r="C6078" t="s">
        <v>14</v>
      </c>
      <c r="D6078" s="2">
        <v>4829.6899999999996</v>
      </c>
      <c r="E6078">
        <v>0.19</v>
      </c>
      <c r="F6078">
        <v>2</v>
      </c>
      <c r="G6078" s="1">
        <v>45103</v>
      </c>
      <c r="H6078" s="1">
        <v>45108</v>
      </c>
      <c r="I6078" t="s">
        <v>21</v>
      </c>
      <c r="J6078" t="s">
        <v>27</v>
      </c>
      <c r="K6078" s="2">
        <v>1432.64</v>
      </c>
      <c r="L6078" t="s">
        <v>34</v>
      </c>
      <c r="M6078">
        <f>YEAR(Table1[[#This Row],[order_date]])</f>
        <v>2023</v>
      </c>
      <c r="N6078">
        <f>MONTH(Table1[[#This Row],[order_date]])</f>
        <v>6</v>
      </c>
      <c r="O6078" s="3">
        <f>Table1[[#This Row],[sales]]-Table1[[#This Row],[profit]]</f>
        <v>3397.0499999999993</v>
      </c>
      <c r="P6078" s="3">
        <f>Table1[[#This Row],[sales]]*Table1[[#This Row],[quantity]]</f>
        <v>9659.3799999999992</v>
      </c>
      <c r="Q6078" s="9">
        <f>Table1[[#This Row],[delivery_date]]-Table1[[#This Row],[order_date]]</f>
        <v>5</v>
      </c>
    </row>
    <row r="6079" spans="1:17" x14ac:dyDescent="0.35">
      <c r="A6079" t="s">
        <v>6110</v>
      </c>
      <c r="B6079" t="s">
        <v>41</v>
      </c>
      <c r="C6079" t="s">
        <v>36</v>
      </c>
      <c r="D6079" s="2">
        <v>4233.8599999999997</v>
      </c>
      <c r="E6079">
        <v>0.08</v>
      </c>
      <c r="F6079">
        <v>6</v>
      </c>
      <c r="G6079" s="1">
        <v>44963</v>
      </c>
      <c r="H6079" s="1">
        <v>44965</v>
      </c>
      <c r="I6079" t="s">
        <v>21</v>
      </c>
      <c r="J6079" t="s">
        <v>22</v>
      </c>
      <c r="K6079" s="2">
        <v>1190.43</v>
      </c>
      <c r="L6079" t="s">
        <v>34</v>
      </c>
      <c r="M6079">
        <f>YEAR(Table1[[#This Row],[order_date]])</f>
        <v>2023</v>
      </c>
      <c r="N6079">
        <f>MONTH(Table1[[#This Row],[order_date]])</f>
        <v>2</v>
      </c>
      <c r="O6079" s="3">
        <f>Table1[[#This Row],[sales]]-Table1[[#This Row],[profit]]</f>
        <v>3043.4299999999994</v>
      </c>
      <c r="P6079" s="3">
        <f>Table1[[#This Row],[sales]]*Table1[[#This Row],[quantity]]</f>
        <v>25403.159999999996</v>
      </c>
      <c r="Q6079" s="9">
        <f>Table1[[#This Row],[delivery_date]]-Table1[[#This Row],[order_date]]</f>
        <v>2</v>
      </c>
    </row>
    <row r="6080" spans="1:17" x14ac:dyDescent="0.35">
      <c r="A6080" t="s">
        <v>6111</v>
      </c>
      <c r="B6080" t="s">
        <v>25</v>
      </c>
      <c r="C6080" t="s">
        <v>33</v>
      </c>
      <c r="D6080" s="2">
        <v>2855.36</v>
      </c>
      <c r="E6080">
        <v>0.49</v>
      </c>
      <c r="F6080">
        <v>1</v>
      </c>
      <c r="G6080" s="1">
        <v>45615</v>
      </c>
      <c r="H6080" s="1">
        <v>45618</v>
      </c>
      <c r="I6080" t="s">
        <v>31</v>
      </c>
      <c r="J6080" t="s">
        <v>27</v>
      </c>
      <c r="K6080" s="2">
        <v>208.51</v>
      </c>
      <c r="L6080" t="s">
        <v>39</v>
      </c>
      <c r="M6080">
        <f>YEAR(Table1[[#This Row],[order_date]])</f>
        <v>2024</v>
      </c>
      <c r="N6080">
        <f>MONTH(Table1[[#This Row],[order_date]])</f>
        <v>11</v>
      </c>
      <c r="O6080" s="3">
        <f>Table1[[#This Row],[sales]]-Table1[[#This Row],[profit]]</f>
        <v>2646.8500000000004</v>
      </c>
      <c r="P6080" s="3">
        <f>Table1[[#This Row],[sales]]*Table1[[#This Row],[quantity]]</f>
        <v>2855.36</v>
      </c>
      <c r="Q6080" s="9">
        <f>Table1[[#This Row],[delivery_date]]-Table1[[#This Row],[order_date]]</f>
        <v>3</v>
      </c>
    </row>
    <row r="6081" spans="1:17" x14ac:dyDescent="0.35">
      <c r="A6081" t="s">
        <v>6112</v>
      </c>
      <c r="B6081" t="s">
        <v>41</v>
      </c>
      <c r="C6081" t="s">
        <v>26</v>
      </c>
      <c r="D6081" s="2">
        <v>4462.76</v>
      </c>
      <c r="E6081">
        <v>0.46</v>
      </c>
      <c r="F6081">
        <v>9</v>
      </c>
      <c r="G6081" s="1">
        <v>45496</v>
      </c>
      <c r="H6081" s="1">
        <v>45502</v>
      </c>
      <c r="I6081" t="s">
        <v>31</v>
      </c>
      <c r="J6081" t="s">
        <v>22</v>
      </c>
      <c r="K6081" s="2">
        <v>317.17</v>
      </c>
      <c r="L6081" t="s">
        <v>23</v>
      </c>
      <c r="M6081">
        <f>YEAR(Table1[[#This Row],[order_date]])</f>
        <v>2024</v>
      </c>
      <c r="N6081">
        <f>MONTH(Table1[[#This Row],[order_date]])</f>
        <v>7</v>
      </c>
      <c r="O6081" s="3">
        <f>Table1[[#This Row],[sales]]-Table1[[#This Row],[profit]]</f>
        <v>4145.59</v>
      </c>
      <c r="P6081" s="3">
        <f>Table1[[#This Row],[sales]]*Table1[[#This Row],[quantity]]</f>
        <v>40164.840000000004</v>
      </c>
      <c r="Q6081" s="9">
        <f>Table1[[#This Row],[delivery_date]]-Table1[[#This Row],[order_date]]</f>
        <v>6</v>
      </c>
    </row>
    <row r="6082" spans="1:17" x14ac:dyDescent="0.35">
      <c r="A6082" t="s">
        <v>6113</v>
      </c>
      <c r="B6082" t="s">
        <v>25</v>
      </c>
      <c r="C6082" t="s">
        <v>26</v>
      </c>
      <c r="D6082" s="2">
        <v>1973.92</v>
      </c>
      <c r="E6082">
        <v>0.4</v>
      </c>
      <c r="F6082">
        <v>6</v>
      </c>
      <c r="G6082" s="1">
        <v>45185</v>
      </c>
      <c r="H6082" s="1">
        <v>45189</v>
      </c>
      <c r="I6082" t="s">
        <v>31</v>
      </c>
      <c r="J6082" t="s">
        <v>16</v>
      </c>
      <c r="K6082" s="2">
        <v>287.12</v>
      </c>
      <c r="L6082" t="s">
        <v>17</v>
      </c>
      <c r="M6082">
        <f>YEAR(Table1[[#This Row],[order_date]])</f>
        <v>2023</v>
      </c>
      <c r="N6082">
        <f>MONTH(Table1[[#This Row],[order_date]])</f>
        <v>9</v>
      </c>
      <c r="O6082" s="3">
        <f>Table1[[#This Row],[sales]]-Table1[[#This Row],[profit]]</f>
        <v>1686.8000000000002</v>
      </c>
      <c r="P6082" s="3">
        <f>Table1[[#This Row],[sales]]*Table1[[#This Row],[quantity]]</f>
        <v>11843.52</v>
      </c>
      <c r="Q6082" s="9">
        <f>Table1[[#This Row],[delivery_date]]-Table1[[#This Row],[order_date]]</f>
        <v>4</v>
      </c>
    </row>
    <row r="6083" spans="1:17" x14ac:dyDescent="0.35">
      <c r="A6083" t="s">
        <v>6114</v>
      </c>
      <c r="B6083" t="s">
        <v>41</v>
      </c>
      <c r="C6083" t="s">
        <v>14</v>
      </c>
      <c r="D6083" s="2">
        <v>268</v>
      </c>
      <c r="E6083">
        <v>0.47</v>
      </c>
      <c r="F6083">
        <v>8</v>
      </c>
      <c r="G6083" s="1">
        <v>45087</v>
      </c>
      <c r="H6083" s="1">
        <v>45093</v>
      </c>
      <c r="I6083" t="s">
        <v>21</v>
      </c>
      <c r="J6083" t="s">
        <v>16</v>
      </c>
      <c r="K6083" s="2">
        <v>47.79</v>
      </c>
      <c r="L6083" t="s">
        <v>39</v>
      </c>
      <c r="M6083">
        <f>YEAR(Table1[[#This Row],[order_date]])</f>
        <v>2023</v>
      </c>
      <c r="N6083">
        <f>MONTH(Table1[[#This Row],[order_date]])</f>
        <v>6</v>
      </c>
      <c r="O6083" s="3">
        <f>Table1[[#This Row],[sales]]-Table1[[#This Row],[profit]]</f>
        <v>220.21</v>
      </c>
      <c r="P6083" s="3">
        <f>Table1[[#This Row],[sales]]*Table1[[#This Row],[quantity]]</f>
        <v>2144</v>
      </c>
      <c r="Q6083" s="9">
        <f>Table1[[#This Row],[delivery_date]]-Table1[[#This Row],[order_date]]</f>
        <v>6</v>
      </c>
    </row>
    <row r="6084" spans="1:17" x14ac:dyDescent="0.35">
      <c r="A6084" t="s">
        <v>6115</v>
      </c>
      <c r="B6084" t="s">
        <v>41</v>
      </c>
      <c r="C6084" t="s">
        <v>14</v>
      </c>
      <c r="D6084" s="2">
        <v>3662.45</v>
      </c>
      <c r="E6084">
        <v>0.03</v>
      </c>
      <c r="F6084">
        <v>8</v>
      </c>
      <c r="G6084" s="1">
        <v>45001</v>
      </c>
      <c r="H6084" s="1">
        <v>45002</v>
      </c>
      <c r="I6084" t="s">
        <v>21</v>
      </c>
      <c r="J6084" t="s">
        <v>16</v>
      </c>
      <c r="K6084" s="2">
        <v>461.09</v>
      </c>
      <c r="L6084" t="s">
        <v>17</v>
      </c>
      <c r="M6084">
        <f>YEAR(Table1[[#This Row],[order_date]])</f>
        <v>2023</v>
      </c>
      <c r="N6084">
        <f>MONTH(Table1[[#This Row],[order_date]])</f>
        <v>3</v>
      </c>
      <c r="O6084" s="3">
        <f>Table1[[#This Row],[sales]]-Table1[[#This Row],[profit]]</f>
        <v>3201.3599999999997</v>
      </c>
      <c r="P6084" s="3">
        <f>Table1[[#This Row],[sales]]*Table1[[#This Row],[quantity]]</f>
        <v>29299.599999999999</v>
      </c>
      <c r="Q6084" s="9">
        <f>Table1[[#This Row],[delivery_date]]-Table1[[#This Row],[order_date]]</f>
        <v>1</v>
      </c>
    </row>
    <row r="6085" spans="1:17" x14ac:dyDescent="0.35">
      <c r="A6085" t="s">
        <v>6116</v>
      </c>
      <c r="B6085" t="s">
        <v>41</v>
      </c>
      <c r="C6085" t="s">
        <v>36</v>
      </c>
      <c r="D6085" s="2">
        <v>4722.3900000000003</v>
      </c>
      <c r="E6085">
        <v>0.32</v>
      </c>
      <c r="F6085">
        <v>2</v>
      </c>
      <c r="G6085" s="1">
        <v>45125</v>
      </c>
      <c r="H6085" s="1">
        <v>45127</v>
      </c>
      <c r="I6085" t="s">
        <v>21</v>
      </c>
      <c r="J6085" t="s">
        <v>16</v>
      </c>
      <c r="K6085" s="2">
        <v>1010.72</v>
      </c>
      <c r="L6085" t="s">
        <v>48</v>
      </c>
      <c r="M6085">
        <f>YEAR(Table1[[#This Row],[order_date]])</f>
        <v>2023</v>
      </c>
      <c r="N6085">
        <f>MONTH(Table1[[#This Row],[order_date]])</f>
        <v>7</v>
      </c>
      <c r="O6085" s="3">
        <f>Table1[[#This Row],[sales]]-Table1[[#This Row],[profit]]</f>
        <v>3711.67</v>
      </c>
      <c r="P6085" s="3">
        <f>Table1[[#This Row],[sales]]*Table1[[#This Row],[quantity]]</f>
        <v>9444.7800000000007</v>
      </c>
      <c r="Q6085" s="9">
        <f>Table1[[#This Row],[delivery_date]]-Table1[[#This Row],[order_date]]</f>
        <v>2</v>
      </c>
    </row>
    <row r="6086" spans="1:17" x14ac:dyDescent="0.35">
      <c r="A6086" t="s">
        <v>6117</v>
      </c>
      <c r="B6086" t="s">
        <v>25</v>
      </c>
      <c r="C6086" t="s">
        <v>14</v>
      </c>
      <c r="D6086" s="2">
        <v>893.09</v>
      </c>
      <c r="E6086">
        <v>0.14000000000000001</v>
      </c>
      <c r="F6086">
        <v>2</v>
      </c>
      <c r="G6086" s="1">
        <v>44963</v>
      </c>
      <c r="H6086" s="1">
        <v>44964</v>
      </c>
      <c r="I6086" t="s">
        <v>31</v>
      </c>
      <c r="J6086" t="s">
        <v>27</v>
      </c>
      <c r="K6086" s="2">
        <v>140.34</v>
      </c>
      <c r="L6086" t="s">
        <v>34</v>
      </c>
      <c r="M6086">
        <f>YEAR(Table1[[#This Row],[order_date]])</f>
        <v>2023</v>
      </c>
      <c r="N6086">
        <f>MONTH(Table1[[#This Row],[order_date]])</f>
        <v>2</v>
      </c>
      <c r="O6086" s="3">
        <f>Table1[[#This Row],[sales]]-Table1[[#This Row],[profit]]</f>
        <v>752.75</v>
      </c>
      <c r="P6086" s="3">
        <f>Table1[[#This Row],[sales]]*Table1[[#This Row],[quantity]]</f>
        <v>1786.18</v>
      </c>
      <c r="Q6086" s="9">
        <f>Table1[[#This Row],[delivery_date]]-Table1[[#This Row],[order_date]]</f>
        <v>1</v>
      </c>
    </row>
    <row r="6087" spans="1:17" x14ac:dyDescent="0.35">
      <c r="A6087" t="s">
        <v>6118</v>
      </c>
      <c r="B6087" t="s">
        <v>19</v>
      </c>
      <c r="C6087" t="s">
        <v>36</v>
      </c>
      <c r="D6087" s="2">
        <v>3254.98</v>
      </c>
      <c r="E6087">
        <v>0.38</v>
      </c>
      <c r="F6087">
        <v>3</v>
      </c>
      <c r="G6087" s="1">
        <v>45616</v>
      </c>
      <c r="H6087" s="1">
        <v>45619</v>
      </c>
      <c r="I6087" t="s">
        <v>15</v>
      </c>
      <c r="J6087" t="s">
        <v>16</v>
      </c>
      <c r="K6087" s="2">
        <v>599.98</v>
      </c>
      <c r="L6087" t="s">
        <v>34</v>
      </c>
      <c r="M6087">
        <f>YEAR(Table1[[#This Row],[order_date]])</f>
        <v>2024</v>
      </c>
      <c r="N6087">
        <f>MONTH(Table1[[#This Row],[order_date]])</f>
        <v>11</v>
      </c>
      <c r="O6087" s="3">
        <f>Table1[[#This Row],[sales]]-Table1[[#This Row],[profit]]</f>
        <v>2655</v>
      </c>
      <c r="P6087" s="3">
        <f>Table1[[#This Row],[sales]]*Table1[[#This Row],[quantity]]</f>
        <v>9764.94</v>
      </c>
      <c r="Q6087" s="9">
        <f>Table1[[#This Row],[delivery_date]]-Table1[[#This Row],[order_date]]</f>
        <v>3</v>
      </c>
    </row>
    <row r="6088" spans="1:17" x14ac:dyDescent="0.35">
      <c r="A6088" t="s">
        <v>6119</v>
      </c>
      <c r="B6088" t="s">
        <v>41</v>
      </c>
      <c r="C6088" t="s">
        <v>14</v>
      </c>
      <c r="D6088" s="2">
        <v>4085.79</v>
      </c>
      <c r="E6088">
        <v>0.05</v>
      </c>
      <c r="F6088">
        <v>8</v>
      </c>
      <c r="G6088" s="1">
        <v>45474</v>
      </c>
      <c r="H6088" s="1">
        <v>45476</v>
      </c>
      <c r="I6088" t="s">
        <v>21</v>
      </c>
      <c r="J6088" t="s">
        <v>22</v>
      </c>
      <c r="K6088" s="2">
        <v>490.91</v>
      </c>
      <c r="L6088" t="s">
        <v>17</v>
      </c>
      <c r="M6088">
        <f>YEAR(Table1[[#This Row],[order_date]])</f>
        <v>2024</v>
      </c>
      <c r="N6088">
        <f>MONTH(Table1[[#This Row],[order_date]])</f>
        <v>7</v>
      </c>
      <c r="O6088" s="3">
        <f>Table1[[#This Row],[sales]]-Table1[[#This Row],[profit]]</f>
        <v>3594.88</v>
      </c>
      <c r="P6088" s="3">
        <f>Table1[[#This Row],[sales]]*Table1[[#This Row],[quantity]]</f>
        <v>32686.32</v>
      </c>
      <c r="Q6088" s="9">
        <f>Table1[[#This Row],[delivery_date]]-Table1[[#This Row],[order_date]]</f>
        <v>2</v>
      </c>
    </row>
    <row r="6089" spans="1:17" x14ac:dyDescent="0.35">
      <c r="A6089" t="s">
        <v>6120</v>
      </c>
      <c r="B6089" t="s">
        <v>25</v>
      </c>
      <c r="C6089" t="s">
        <v>36</v>
      </c>
      <c r="D6089" s="2">
        <v>4534.83</v>
      </c>
      <c r="E6089">
        <v>0.13</v>
      </c>
      <c r="F6089">
        <v>8</v>
      </c>
      <c r="G6089" s="1">
        <v>45213</v>
      </c>
      <c r="H6089" s="1">
        <v>45217</v>
      </c>
      <c r="I6089" t="s">
        <v>15</v>
      </c>
      <c r="J6089" t="s">
        <v>16</v>
      </c>
      <c r="K6089" s="2">
        <v>305.49</v>
      </c>
      <c r="L6089" t="s">
        <v>23</v>
      </c>
      <c r="M6089">
        <f>YEAR(Table1[[#This Row],[order_date]])</f>
        <v>2023</v>
      </c>
      <c r="N6089">
        <f>MONTH(Table1[[#This Row],[order_date]])</f>
        <v>10</v>
      </c>
      <c r="O6089" s="3">
        <f>Table1[[#This Row],[sales]]-Table1[[#This Row],[profit]]</f>
        <v>4229.34</v>
      </c>
      <c r="P6089" s="3">
        <f>Table1[[#This Row],[sales]]*Table1[[#This Row],[quantity]]</f>
        <v>36278.639999999999</v>
      </c>
      <c r="Q6089" s="9">
        <f>Table1[[#This Row],[delivery_date]]-Table1[[#This Row],[order_date]]</f>
        <v>4</v>
      </c>
    </row>
    <row r="6090" spans="1:17" x14ac:dyDescent="0.35">
      <c r="A6090" t="s">
        <v>6121</v>
      </c>
      <c r="B6090" t="s">
        <v>25</v>
      </c>
      <c r="C6090" t="s">
        <v>14</v>
      </c>
      <c r="D6090" s="2">
        <v>1454.99</v>
      </c>
      <c r="E6090">
        <v>0.43</v>
      </c>
      <c r="F6090">
        <v>5</v>
      </c>
      <c r="G6090" s="1">
        <v>45350</v>
      </c>
      <c r="H6090" s="1">
        <v>45357</v>
      </c>
      <c r="I6090" t="s">
        <v>21</v>
      </c>
      <c r="J6090" t="s">
        <v>27</v>
      </c>
      <c r="K6090" s="2">
        <v>324.51</v>
      </c>
      <c r="L6090" t="s">
        <v>28</v>
      </c>
      <c r="M6090">
        <f>YEAR(Table1[[#This Row],[order_date]])</f>
        <v>2024</v>
      </c>
      <c r="N6090">
        <f>MONTH(Table1[[#This Row],[order_date]])</f>
        <v>2</v>
      </c>
      <c r="O6090" s="3">
        <f>Table1[[#This Row],[sales]]-Table1[[#This Row],[profit]]</f>
        <v>1130.48</v>
      </c>
      <c r="P6090" s="3">
        <f>Table1[[#This Row],[sales]]*Table1[[#This Row],[quantity]]</f>
        <v>7274.95</v>
      </c>
      <c r="Q6090" s="9">
        <f>Table1[[#This Row],[delivery_date]]-Table1[[#This Row],[order_date]]</f>
        <v>7</v>
      </c>
    </row>
    <row r="6091" spans="1:17" x14ac:dyDescent="0.35">
      <c r="A6091" t="s">
        <v>6122</v>
      </c>
      <c r="B6091" t="s">
        <v>41</v>
      </c>
      <c r="C6091" t="s">
        <v>20</v>
      </c>
      <c r="D6091" s="2">
        <v>730.8</v>
      </c>
      <c r="E6091">
        <v>0.37</v>
      </c>
      <c r="F6091">
        <v>2</v>
      </c>
      <c r="G6091" s="1">
        <v>45364</v>
      </c>
      <c r="H6091" s="1">
        <v>45368</v>
      </c>
      <c r="I6091" t="s">
        <v>31</v>
      </c>
      <c r="J6091" t="s">
        <v>27</v>
      </c>
      <c r="K6091" s="2">
        <v>169.21</v>
      </c>
      <c r="L6091" t="s">
        <v>17</v>
      </c>
      <c r="M6091">
        <f>YEAR(Table1[[#This Row],[order_date]])</f>
        <v>2024</v>
      </c>
      <c r="N6091">
        <f>MONTH(Table1[[#This Row],[order_date]])</f>
        <v>3</v>
      </c>
      <c r="O6091" s="3">
        <f>Table1[[#This Row],[sales]]-Table1[[#This Row],[profit]]</f>
        <v>561.58999999999992</v>
      </c>
      <c r="P6091" s="3">
        <f>Table1[[#This Row],[sales]]*Table1[[#This Row],[quantity]]</f>
        <v>1461.6</v>
      </c>
      <c r="Q6091" s="9">
        <f>Table1[[#This Row],[delivery_date]]-Table1[[#This Row],[order_date]]</f>
        <v>4</v>
      </c>
    </row>
    <row r="6092" spans="1:17" x14ac:dyDescent="0.35">
      <c r="A6092" t="s">
        <v>6123</v>
      </c>
      <c r="B6092" t="s">
        <v>41</v>
      </c>
      <c r="C6092" t="s">
        <v>36</v>
      </c>
      <c r="D6092" s="2">
        <v>1314.47</v>
      </c>
      <c r="E6092">
        <v>0.5</v>
      </c>
      <c r="F6092">
        <v>4</v>
      </c>
      <c r="G6092" s="1">
        <v>45636</v>
      </c>
      <c r="H6092" s="1">
        <v>45639</v>
      </c>
      <c r="I6092" t="s">
        <v>31</v>
      </c>
      <c r="J6092" t="s">
        <v>16</v>
      </c>
      <c r="K6092" s="2">
        <v>221.49</v>
      </c>
      <c r="L6092" t="s">
        <v>17</v>
      </c>
      <c r="M6092">
        <f>YEAR(Table1[[#This Row],[order_date]])</f>
        <v>2024</v>
      </c>
      <c r="N6092">
        <f>MONTH(Table1[[#This Row],[order_date]])</f>
        <v>12</v>
      </c>
      <c r="O6092" s="3">
        <f>Table1[[#This Row],[sales]]-Table1[[#This Row],[profit]]</f>
        <v>1092.98</v>
      </c>
      <c r="P6092" s="3">
        <f>Table1[[#This Row],[sales]]*Table1[[#This Row],[quantity]]</f>
        <v>5257.88</v>
      </c>
      <c r="Q6092" s="9">
        <f>Table1[[#This Row],[delivery_date]]-Table1[[#This Row],[order_date]]</f>
        <v>3</v>
      </c>
    </row>
    <row r="6093" spans="1:17" x14ac:dyDescent="0.35">
      <c r="A6093" t="s">
        <v>6124</v>
      </c>
      <c r="B6093" t="s">
        <v>19</v>
      </c>
      <c r="C6093" t="s">
        <v>20</v>
      </c>
      <c r="D6093" s="2">
        <v>2930.84</v>
      </c>
      <c r="E6093">
        <v>0.32</v>
      </c>
      <c r="F6093">
        <v>4</v>
      </c>
      <c r="G6093" s="1">
        <v>45299</v>
      </c>
      <c r="H6093" s="1">
        <v>45300</v>
      </c>
      <c r="I6093" t="s">
        <v>21</v>
      </c>
      <c r="J6093" t="s">
        <v>16</v>
      </c>
      <c r="K6093" s="2">
        <v>778.39</v>
      </c>
      <c r="L6093" t="s">
        <v>28</v>
      </c>
      <c r="M6093">
        <f>YEAR(Table1[[#This Row],[order_date]])</f>
        <v>2024</v>
      </c>
      <c r="N6093">
        <f>MONTH(Table1[[#This Row],[order_date]])</f>
        <v>1</v>
      </c>
      <c r="O6093" s="3">
        <f>Table1[[#This Row],[sales]]-Table1[[#This Row],[profit]]</f>
        <v>2152.4500000000003</v>
      </c>
      <c r="P6093" s="3">
        <f>Table1[[#This Row],[sales]]*Table1[[#This Row],[quantity]]</f>
        <v>11723.36</v>
      </c>
      <c r="Q6093" s="9">
        <f>Table1[[#This Row],[delivery_date]]-Table1[[#This Row],[order_date]]</f>
        <v>1</v>
      </c>
    </row>
    <row r="6094" spans="1:17" x14ac:dyDescent="0.35">
      <c r="A6094" t="s">
        <v>6125</v>
      </c>
      <c r="B6094" t="s">
        <v>25</v>
      </c>
      <c r="C6094" t="s">
        <v>20</v>
      </c>
      <c r="D6094" s="2">
        <v>4601.7700000000004</v>
      </c>
      <c r="E6094">
        <v>0.15</v>
      </c>
      <c r="F6094">
        <v>7</v>
      </c>
      <c r="G6094" s="1">
        <v>45151</v>
      </c>
      <c r="H6094" s="1">
        <v>45157</v>
      </c>
      <c r="I6094" t="s">
        <v>31</v>
      </c>
      <c r="J6094" t="s">
        <v>16</v>
      </c>
      <c r="K6094" s="2">
        <v>582.41</v>
      </c>
      <c r="L6094" t="s">
        <v>17</v>
      </c>
      <c r="M6094">
        <f>YEAR(Table1[[#This Row],[order_date]])</f>
        <v>2023</v>
      </c>
      <c r="N6094">
        <f>MONTH(Table1[[#This Row],[order_date]])</f>
        <v>8</v>
      </c>
      <c r="O6094" s="3">
        <f>Table1[[#This Row],[sales]]-Table1[[#This Row],[profit]]</f>
        <v>4019.3600000000006</v>
      </c>
      <c r="P6094" s="3">
        <f>Table1[[#This Row],[sales]]*Table1[[#This Row],[quantity]]</f>
        <v>32212.390000000003</v>
      </c>
      <c r="Q6094" s="9">
        <f>Table1[[#This Row],[delivery_date]]-Table1[[#This Row],[order_date]]</f>
        <v>6</v>
      </c>
    </row>
    <row r="6095" spans="1:17" x14ac:dyDescent="0.35">
      <c r="A6095" t="s">
        <v>6126</v>
      </c>
      <c r="B6095" t="s">
        <v>25</v>
      </c>
      <c r="C6095" t="s">
        <v>20</v>
      </c>
      <c r="D6095" s="2">
        <v>2954.43</v>
      </c>
      <c r="E6095">
        <v>0.27</v>
      </c>
      <c r="F6095">
        <v>4</v>
      </c>
      <c r="G6095" s="1">
        <v>45620</v>
      </c>
      <c r="H6095" s="1">
        <v>45625</v>
      </c>
      <c r="I6095" t="s">
        <v>31</v>
      </c>
      <c r="J6095" t="s">
        <v>27</v>
      </c>
      <c r="K6095" s="2">
        <v>682.58</v>
      </c>
      <c r="L6095" t="s">
        <v>34</v>
      </c>
      <c r="M6095">
        <f>YEAR(Table1[[#This Row],[order_date]])</f>
        <v>2024</v>
      </c>
      <c r="N6095">
        <f>MONTH(Table1[[#This Row],[order_date]])</f>
        <v>11</v>
      </c>
      <c r="O6095" s="3">
        <f>Table1[[#This Row],[sales]]-Table1[[#This Row],[profit]]</f>
        <v>2271.85</v>
      </c>
      <c r="P6095" s="3">
        <f>Table1[[#This Row],[sales]]*Table1[[#This Row],[quantity]]</f>
        <v>11817.72</v>
      </c>
      <c r="Q6095" s="9">
        <f>Table1[[#This Row],[delivery_date]]-Table1[[#This Row],[order_date]]</f>
        <v>5</v>
      </c>
    </row>
    <row r="6096" spans="1:17" x14ac:dyDescent="0.35">
      <c r="A6096" t="s">
        <v>6127</v>
      </c>
      <c r="B6096" t="s">
        <v>13</v>
      </c>
      <c r="C6096" t="s">
        <v>20</v>
      </c>
      <c r="D6096" s="2">
        <v>4606.1400000000003</v>
      </c>
      <c r="E6096">
        <v>0.47</v>
      </c>
      <c r="F6096">
        <v>6</v>
      </c>
      <c r="G6096" s="1">
        <v>45503</v>
      </c>
      <c r="H6096" s="1">
        <v>45507</v>
      </c>
      <c r="I6096" t="s">
        <v>21</v>
      </c>
      <c r="J6096" t="s">
        <v>27</v>
      </c>
      <c r="K6096" s="2">
        <v>898.4</v>
      </c>
      <c r="L6096" t="s">
        <v>23</v>
      </c>
      <c r="M6096">
        <f>YEAR(Table1[[#This Row],[order_date]])</f>
        <v>2024</v>
      </c>
      <c r="N6096">
        <f>MONTH(Table1[[#This Row],[order_date]])</f>
        <v>7</v>
      </c>
      <c r="O6096" s="3">
        <f>Table1[[#This Row],[sales]]-Table1[[#This Row],[profit]]</f>
        <v>3707.7400000000002</v>
      </c>
      <c r="P6096" s="3">
        <f>Table1[[#This Row],[sales]]*Table1[[#This Row],[quantity]]</f>
        <v>27636.840000000004</v>
      </c>
      <c r="Q6096" s="9">
        <f>Table1[[#This Row],[delivery_date]]-Table1[[#This Row],[order_date]]</f>
        <v>4</v>
      </c>
    </row>
    <row r="6097" spans="1:17" x14ac:dyDescent="0.35">
      <c r="A6097" t="s">
        <v>6128</v>
      </c>
      <c r="B6097" t="s">
        <v>25</v>
      </c>
      <c r="C6097" t="s">
        <v>33</v>
      </c>
      <c r="D6097" s="2">
        <v>3873.18</v>
      </c>
      <c r="E6097">
        <v>0.33</v>
      </c>
      <c r="F6097">
        <v>2</v>
      </c>
      <c r="G6097" s="1">
        <v>45541</v>
      </c>
      <c r="H6097" s="1">
        <v>45542</v>
      </c>
      <c r="I6097" t="s">
        <v>15</v>
      </c>
      <c r="J6097" t="s">
        <v>22</v>
      </c>
      <c r="K6097" s="2">
        <v>609.46</v>
      </c>
      <c r="L6097" t="s">
        <v>23</v>
      </c>
      <c r="M6097">
        <f>YEAR(Table1[[#This Row],[order_date]])</f>
        <v>2024</v>
      </c>
      <c r="N6097">
        <f>MONTH(Table1[[#This Row],[order_date]])</f>
        <v>9</v>
      </c>
      <c r="O6097" s="3">
        <f>Table1[[#This Row],[sales]]-Table1[[#This Row],[profit]]</f>
        <v>3263.72</v>
      </c>
      <c r="P6097" s="3">
        <f>Table1[[#This Row],[sales]]*Table1[[#This Row],[quantity]]</f>
        <v>7746.36</v>
      </c>
      <c r="Q6097" s="9">
        <f>Table1[[#This Row],[delivery_date]]-Table1[[#This Row],[order_date]]</f>
        <v>1</v>
      </c>
    </row>
    <row r="6098" spans="1:17" x14ac:dyDescent="0.35">
      <c r="A6098" t="s">
        <v>6129</v>
      </c>
      <c r="B6098" t="s">
        <v>19</v>
      </c>
      <c r="C6098" t="s">
        <v>26</v>
      </c>
      <c r="D6098" s="2">
        <v>3032.11</v>
      </c>
      <c r="E6098">
        <v>0.44</v>
      </c>
      <c r="F6098">
        <v>2</v>
      </c>
      <c r="G6098" s="1">
        <v>45356</v>
      </c>
      <c r="H6098" s="1">
        <v>45357</v>
      </c>
      <c r="I6098" t="s">
        <v>15</v>
      </c>
      <c r="J6098" t="s">
        <v>16</v>
      </c>
      <c r="K6098" s="2">
        <v>312.33</v>
      </c>
      <c r="L6098" t="s">
        <v>39</v>
      </c>
      <c r="M6098">
        <f>YEAR(Table1[[#This Row],[order_date]])</f>
        <v>2024</v>
      </c>
      <c r="N6098">
        <f>MONTH(Table1[[#This Row],[order_date]])</f>
        <v>3</v>
      </c>
      <c r="O6098" s="3">
        <f>Table1[[#This Row],[sales]]-Table1[[#This Row],[profit]]</f>
        <v>2719.78</v>
      </c>
      <c r="P6098" s="3">
        <f>Table1[[#This Row],[sales]]*Table1[[#This Row],[quantity]]</f>
        <v>6064.22</v>
      </c>
      <c r="Q6098" s="9">
        <f>Table1[[#This Row],[delivery_date]]-Table1[[#This Row],[order_date]]</f>
        <v>1</v>
      </c>
    </row>
    <row r="6099" spans="1:17" x14ac:dyDescent="0.35">
      <c r="A6099" t="s">
        <v>6130</v>
      </c>
      <c r="B6099" t="s">
        <v>13</v>
      </c>
      <c r="C6099" t="s">
        <v>33</v>
      </c>
      <c r="D6099" s="2">
        <v>206.81</v>
      </c>
      <c r="E6099">
        <v>0.01</v>
      </c>
      <c r="F6099">
        <v>5</v>
      </c>
      <c r="G6099" s="1">
        <v>45096</v>
      </c>
      <c r="H6099" s="1">
        <v>45098</v>
      </c>
      <c r="I6099" t="s">
        <v>31</v>
      </c>
      <c r="J6099" t="s">
        <v>27</v>
      </c>
      <c r="K6099" s="2">
        <v>44.51</v>
      </c>
      <c r="L6099" t="s">
        <v>17</v>
      </c>
      <c r="M6099">
        <f>YEAR(Table1[[#This Row],[order_date]])</f>
        <v>2023</v>
      </c>
      <c r="N6099">
        <f>MONTH(Table1[[#This Row],[order_date]])</f>
        <v>6</v>
      </c>
      <c r="O6099" s="3">
        <f>Table1[[#This Row],[sales]]-Table1[[#This Row],[profit]]</f>
        <v>162.30000000000001</v>
      </c>
      <c r="P6099" s="3">
        <f>Table1[[#This Row],[sales]]*Table1[[#This Row],[quantity]]</f>
        <v>1034.05</v>
      </c>
      <c r="Q6099" s="9">
        <f>Table1[[#This Row],[delivery_date]]-Table1[[#This Row],[order_date]]</f>
        <v>2</v>
      </c>
    </row>
    <row r="6100" spans="1:17" x14ac:dyDescent="0.35">
      <c r="A6100" t="s">
        <v>6131</v>
      </c>
      <c r="B6100" t="s">
        <v>13</v>
      </c>
      <c r="C6100" t="s">
        <v>14</v>
      </c>
      <c r="D6100" s="2">
        <v>1732.07</v>
      </c>
      <c r="E6100">
        <v>0.18</v>
      </c>
      <c r="F6100">
        <v>1</v>
      </c>
      <c r="G6100" s="1">
        <v>45296</v>
      </c>
      <c r="H6100" s="1">
        <v>45301</v>
      </c>
      <c r="I6100" t="s">
        <v>31</v>
      </c>
      <c r="J6100" t="s">
        <v>16</v>
      </c>
      <c r="K6100" s="2">
        <v>155.91</v>
      </c>
      <c r="L6100" t="s">
        <v>28</v>
      </c>
      <c r="M6100">
        <f>YEAR(Table1[[#This Row],[order_date]])</f>
        <v>2024</v>
      </c>
      <c r="N6100">
        <f>MONTH(Table1[[#This Row],[order_date]])</f>
        <v>1</v>
      </c>
      <c r="O6100" s="3">
        <f>Table1[[#This Row],[sales]]-Table1[[#This Row],[profit]]</f>
        <v>1576.1599999999999</v>
      </c>
      <c r="P6100" s="3">
        <f>Table1[[#This Row],[sales]]*Table1[[#This Row],[quantity]]</f>
        <v>1732.07</v>
      </c>
      <c r="Q6100" s="9">
        <f>Table1[[#This Row],[delivery_date]]-Table1[[#This Row],[order_date]]</f>
        <v>5</v>
      </c>
    </row>
    <row r="6101" spans="1:17" x14ac:dyDescent="0.35">
      <c r="A6101" t="s">
        <v>6132</v>
      </c>
      <c r="B6101" t="s">
        <v>13</v>
      </c>
      <c r="C6101" t="s">
        <v>14</v>
      </c>
      <c r="D6101" s="2">
        <v>381.55</v>
      </c>
      <c r="E6101">
        <v>0.47</v>
      </c>
      <c r="F6101">
        <v>2</v>
      </c>
      <c r="G6101" s="1">
        <v>45550</v>
      </c>
      <c r="H6101" s="1">
        <v>45553</v>
      </c>
      <c r="I6101" t="s">
        <v>15</v>
      </c>
      <c r="J6101" t="s">
        <v>16</v>
      </c>
      <c r="K6101" s="2">
        <v>88.24</v>
      </c>
      <c r="L6101" t="s">
        <v>23</v>
      </c>
      <c r="M6101">
        <f>YEAR(Table1[[#This Row],[order_date]])</f>
        <v>2024</v>
      </c>
      <c r="N6101">
        <f>MONTH(Table1[[#This Row],[order_date]])</f>
        <v>9</v>
      </c>
      <c r="O6101" s="3">
        <f>Table1[[#This Row],[sales]]-Table1[[#This Row],[profit]]</f>
        <v>293.31</v>
      </c>
      <c r="P6101" s="3">
        <f>Table1[[#This Row],[sales]]*Table1[[#This Row],[quantity]]</f>
        <v>763.1</v>
      </c>
      <c r="Q6101" s="9">
        <f>Table1[[#This Row],[delivery_date]]-Table1[[#This Row],[order_date]]</f>
        <v>3</v>
      </c>
    </row>
    <row r="6102" spans="1:17" x14ac:dyDescent="0.35">
      <c r="A6102" t="s">
        <v>6133</v>
      </c>
      <c r="B6102" t="s">
        <v>41</v>
      </c>
      <c r="C6102" t="s">
        <v>26</v>
      </c>
      <c r="D6102" s="2">
        <v>1678.99</v>
      </c>
      <c r="E6102">
        <v>0.02</v>
      </c>
      <c r="F6102">
        <v>3</v>
      </c>
      <c r="G6102" s="1">
        <v>45019</v>
      </c>
      <c r="H6102" s="1">
        <v>45023</v>
      </c>
      <c r="I6102" t="s">
        <v>21</v>
      </c>
      <c r="J6102" t="s">
        <v>22</v>
      </c>
      <c r="K6102" s="2">
        <v>174.18</v>
      </c>
      <c r="L6102" t="s">
        <v>34</v>
      </c>
      <c r="M6102">
        <f>YEAR(Table1[[#This Row],[order_date]])</f>
        <v>2023</v>
      </c>
      <c r="N6102">
        <f>MONTH(Table1[[#This Row],[order_date]])</f>
        <v>4</v>
      </c>
      <c r="O6102" s="3">
        <f>Table1[[#This Row],[sales]]-Table1[[#This Row],[profit]]</f>
        <v>1504.81</v>
      </c>
      <c r="P6102" s="3">
        <f>Table1[[#This Row],[sales]]*Table1[[#This Row],[quantity]]</f>
        <v>5036.97</v>
      </c>
      <c r="Q6102" s="9">
        <f>Table1[[#This Row],[delivery_date]]-Table1[[#This Row],[order_date]]</f>
        <v>4</v>
      </c>
    </row>
    <row r="6103" spans="1:17" x14ac:dyDescent="0.35">
      <c r="A6103" t="s">
        <v>6134</v>
      </c>
      <c r="B6103" t="s">
        <v>41</v>
      </c>
      <c r="C6103" t="s">
        <v>26</v>
      </c>
      <c r="D6103" s="2">
        <v>405.43</v>
      </c>
      <c r="E6103">
        <v>0.26</v>
      </c>
      <c r="F6103">
        <v>9</v>
      </c>
      <c r="G6103" s="1">
        <v>45513</v>
      </c>
      <c r="H6103" s="1">
        <v>45519</v>
      </c>
      <c r="I6103" t="s">
        <v>21</v>
      </c>
      <c r="J6103" t="s">
        <v>22</v>
      </c>
      <c r="K6103" s="2">
        <v>22.03</v>
      </c>
      <c r="L6103" t="s">
        <v>34</v>
      </c>
      <c r="M6103">
        <f>YEAR(Table1[[#This Row],[order_date]])</f>
        <v>2024</v>
      </c>
      <c r="N6103">
        <f>MONTH(Table1[[#This Row],[order_date]])</f>
        <v>8</v>
      </c>
      <c r="O6103" s="3">
        <f>Table1[[#This Row],[sales]]-Table1[[#This Row],[profit]]</f>
        <v>383.4</v>
      </c>
      <c r="P6103" s="3">
        <f>Table1[[#This Row],[sales]]*Table1[[#This Row],[quantity]]</f>
        <v>3648.87</v>
      </c>
      <c r="Q6103" s="9">
        <f>Table1[[#This Row],[delivery_date]]-Table1[[#This Row],[order_date]]</f>
        <v>6</v>
      </c>
    </row>
    <row r="6104" spans="1:17" x14ac:dyDescent="0.35">
      <c r="A6104" t="s">
        <v>6135</v>
      </c>
      <c r="B6104" t="s">
        <v>25</v>
      </c>
      <c r="C6104" t="s">
        <v>26</v>
      </c>
      <c r="D6104" s="2">
        <v>922.3</v>
      </c>
      <c r="E6104">
        <v>0.17</v>
      </c>
      <c r="F6104">
        <v>9</v>
      </c>
      <c r="G6104" s="1">
        <v>45402</v>
      </c>
      <c r="H6104" s="1">
        <v>45409</v>
      </c>
      <c r="I6104" t="s">
        <v>15</v>
      </c>
      <c r="J6104" t="s">
        <v>27</v>
      </c>
      <c r="K6104" s="2">
        <v>115.99</v>
      </c>
      <c r="L6104" t="s">
        <v>34</v>
      </c>
      <c r="M6104">
        <f>YEAR(Table1[[#This Row],[order_date]])</f>
        <v>2024</v>
      </c>
      <c r="N6104">
        <f>MONTH(Table1[[#This Row],[order_date]])</f>
        <v>4</v>
      </c>
      <c r="O6104" s="3">
        <f>Table1[[#This Row],[sales]]-Table1[[#This Row],[profit]]</f>
        <v>806.31</v>
      </c>
      <c r="P6104" s="3">
        <f>Table1[[#This Row],[sales]]*Table1[[#This Row],[quantity]]</f>
        <v>8300.6999999999989</v>
      </c>
      <c r="Q6104" s="9">
        <f>Table1[[#This Row],[delivery_date]]-Table1[[#This Row],[order_date]]</f>
        <v>7</v>
      </c>
    </row>
    <row r="6105" spans="1:17" x14ac:dyDescent="0.35">
      <c r="A6105" t="s">
        <v>6136</v>
      </c>
      <c r="B6105" t="s">
        <v>13</v>
      </c>
      <c r="C6105" t="s">
        <v>20</v>
      </c>
      <c r="D6105" s="2">
        <v>2112.36</v>
      </c>
      <c r="E6105">
        <v>0.32</v>
      </c>
      <c r="F6105">
        <v>7</v>
      </c>
      <c r="G6105" s="1">
        <v>44941</v>
      </c>
      <c r="H6105" s="1">
        <v>44946</v>
      </c>
      <c r="I6105" t="s">
        <v>31</v>
      </c>
      <c r="J6105" t="s">
        <v>22</v>
      </c>
      <c r="K6105" s="2">
        <v>561.96</v>
      </c>
      <c r="L6105" t="s">
        <v>48</v>
      </c>
      <c r="M6105">
        <f>YEAR(Table1[[#This Row],[order_date]])</f>
        <v>2023</v>
      </c>
      <c r="N6105">
        <f>MONTH(Table1[[#This Row],[order_date]])</f>
        <v>1</v>
      </c>
      <c r="O6105" s="3">
        <f>Table1[[#This Row],[sales]]-Table1[[#This Row],[profit]]</f>
        <v>1550.4</v>
      </c>
      <c r="P6105" s="3">
        <f>Table1[[#This Row],[sales]]*Table1[[#This Row],[quantity]]</f>
        <v>14786.52</v>
      </c>
      <c r="Q6105" s="9">
        <f>Table1[[#This Row],[delivery_date]]-Table1[[#This Row],[order_date]]</f>
        <v>5</v>
      </c>
    </row>
    <row r="6106" spans="1:17" x14ac:dyDescent="0.35">
      <c r="A6106" t="s">
        <v>6137</v>
      </c>
      <c r="B6106" t="s">
        <v>19</v>
      </c>
      <c r="C6106" t="s">
        <v>33</v>
      </c>
      <c r="D6106" s="2">
        <v>2622.94</v>
      </c>
      <c r="E6106">
        <v>0.08</v>
      </c>
      <c r="F6106">
        <v>5</v>
      </c>
      <c r="G6106" s="1">
        <v>45212</v>
      </c>
      <c r="H6106" s="1">
        <v>45213</v>
      </c>
      <c r="I6106" t="s">
        <v>21</v>
      </c>
      <c r="J6106" t="s">
        <v>27</v>
      </c>
      <c r="K6106" s="2">
        <v>149.99</v>
      </c>
      <c r="L6106" t="s">
        <v>39</v>
      </c>
      <c r="M6106">
        <f>YEAR(Table1[[#This Row],[order_date]])</f>
        <v>2023</v>
      </c>
      <c r="N6106">
        <f>MONTH(Table1[[#This Row],[order_date]])</f>
        <v>10</v>
      </c>
      <c r="O6106" s="3">
        <f>Table1[[#This Row],[sales]]-Table1[[#This Row],[profit]]</f>
        <v>2472.9499999999998</v>
      </c>
      <c r="P6106" s="3">
        <f>Table1[[#This Row],[sales]]*Table1[[#This Row],[quantity]]</f>
        <v>13114.7</v>
      </c>
      <c r="Q6106" s="9">
        <f>Table1[[#This Row],[delivery_date]]-Table1[[#This Row],[order_date]]</f>
        <v>1</v>
      </c>
    </row>
    <row r="6107" spans="1:17" x14ac:dyDescent="0.35">
      <c r="A6107" t="s">
        <v>6138</v>
      </c>
      <c r="B6107" t="s">
        <v>41</v>
      </c>
      <c r="C6107" t="s">
        <v>14</v>
      </c>
      <c r="D6107" s="2">
        <v>1163.99</v>
      </c>
      <c r="E6107">
        <v>0.33</v>
      </c>
      <c r="F6107">
        <v>2</v>
      </c>
      <c r="G6107" s="1">
        <v>44949</v>
      </c>
      <c r="H6107" s="1">
        <v>44956</v>
      </c>
      <c r="I6107" t="s">
        <v>15</v>
      </c>
      <c r="J6107" t="s">
        <v>16</v>
      </c>
      <c r="K6107" s="2">
        <v>76.36</v>
      </c>
      <c r="L6107" t="s">
        <v>28</v>
      </c>
      <c r="M6107">
        <f>YEAR(Table1[[#This Row],[order_date]])</f>
        <v>2023</v>
      </c>
      <c r="N6107">
        <f>MONTH(Table1[[#This Row],[order_date]])</f>
        <v>1</v>
      </c>
      <c r="O6107" s="3">
        <f>Table1[[#This Row],[sales]]-Table1[[#This Row],[profit]]</f>
        <v>1087.6300000000001</v>
      </c>
      <c r="P6107" s="3">
        <f>Table1[[#This Row],[sales]]*Table1[[#This Row],[quantity]]</f>
        <v>2327.98</v>
      </c>
      <c r="Q6107" s="9">
        <f>Table1[[#This Row],[delivery_date]]-Table1[[#This Row],[order_date]]</f>
        <v>7</v>
      </c>
    </row>
    <row r="6108" spans="1:17" x14ac:dyDescent="0.35">
      <c r="A6108" t="s">
        <v>6139</v>
      </c>
      <c r="B6108" t="s">
        <v>19</v>
      </c>
      <c r="C6108" t="s">
        <v>33</v>
      </c>
      <c r="D6108" s="2">
        <v>3689.63</v>
      </c>
      <c r="E6108">
        <v>0.5</v>
      </c>
      <c r="F6108">
        <v>2</v>
      </c>
      <c r="G6108" s="1">
        <v>45429</v>
      </c>
      <c r="H6108" s="1">
        <v>45436</v>
      </c>
      <c r="I6108" t="s">
        <v>15</v>
      </c>
      <c r="J6108" t="s">
        <v>27</v>
      </c>
      <c r="K6108" s="2">
        <v>676.84</v>
      </c>
      <c r="L6108" t="s">
        <v>48</v>
      </c>
      <c r="M6108">
        <f>YEAR(Table1[[#This Row],[order_date]])</f>
        <v>2024</v>
      </c>
      <c r="N6108">
        <f>MONTH(Table1[[#This Row],[order_date]])</f>
        <v>5</v>
      </c>
      <c r="O6108" s="3">
        <f>Table1[[#This Row],[sales]]-Table1[[#This Row],[profit]]</f>
        <v>3012.79</v>
      </c>
      <c r="P6108" s="3">
        <f>Table1[[#This Row],[sales]]*Table1[[#This Row],[quantity]]</f>
        <v>7379.26</v>
      </c>
      <c r="Q6108" s="9">
        <f>Table1[[#This Row],[delivery_date]]-Table1[[#This Row],[order_date]]</f>
        <v>7</v>
      </c>
    </row>
    <row r="6109" spans="1:17" x14ac:dyDescent="0.35">
      <c r="A6109" t="s">
        <v>6140</v>
      </c>
      <c r="B6109" t="s">
        <v>19</v>
      </c>
      <c r="C6109" t="s">
        <v>33</v>
      </c>
      <c r="D6109" s="2">
        <v>2992.79</v>
      </c>
      <c r="E6109">
        <v>0.14000000000000001</v>
      </c>
      <c r="F6109">
        <v>8</v>
      </c>
      <c r="G6109" s="1">
        <v>45530</v>
      </c>
      <c r="H6109" s="1">
        <v>45535</v>
      </c>
      <c r="I6109" t="s">
        <v>31</v>
      </c>
      <c r="J6109" t="s">
        <v>22</v>
      </c>
      <c r="K6109" s="2">
        <v>152.72</v>
      </c>
      <c r="L6109" t="s">
        <v>28</v>
      </c>
      <c r="M6109">
        <f>YEAR(Table1[[#This Row],[order_date]])</f>
        <v>2024</v>
      </c>
      <c r="N6109">
        <f>MONTH(Table1[[#This Row],[order_date]])</f>
        <v>8</v>
      </c>
      <c r="O6109" s="3">
        <f>Table1[[#This Row],[sales]]-Table1[[#This Row],[profit]]</f>
        <v>2840.07</v>
      </c>
      <c r="P6109" s="3">
        <f>Table1[[#This Row],[sales]]*Table1[[#This Row],[quantity]]</f>
        <v>23942.32</v>
      </c>
      <c r="Q6109" s="9">
        <f>Table1[[#This Row],[delivery_date]]-Table1[[#This Row],[order_date]]</f>
        <v>5</v>
      </c>
    </row>
    <row r="6110" spans="1:17" x14ac:dyDescent="0.35">
      <c r="A6110" t="s">
        <v>6141</v>
      </c>
      <c r="B6110" t="s">
        <v>41</v>
      </c>
      <c r="C6110" t="s">
        <v>33</v>
      </c>
      <c r="D6110" s="2">
        <v>3489.63</v>
      </c>
      <c r="E6110">
        <v>0.23</v>
      </c>
      <c r="F6110">
        <v>3</v>
      </c>
      <c r="G6110" s="1">
        <v>45596</v>
      </c>
      <c r="H6110" s="1">
        <v>45598</v>
      </c>
      <c r="I6110" t="s">
        <v>15</v>
      </c>
      <c r="J6110" t="s">
        <v>27</v>
      </c>
      <c r="K6110" s="2">
        <v>731.63</v>
      </c>
      <c r="L6110" t="s">
        <v>39</v>
      </c>
      <c r="M6110">
        <f>YEAR(Table1[[#This Row],[order_date]])</f>
        <v>2024</v>
      </c>
      <c r="N6110">
        <f>MONTH(Table1[[#This Row],[order_date]])</f>
        <v>10</v>
      </c>
      <c r="O6110" s="3">
        <f>Table1[[#This Row],[sales]]-Table1[[#This Row],[profit]]</f>
        <v>2758</v>
      </c>
      <c r="P6110" s="3">
        <f>Table1[[#This Row],[sales]]*Table1[[#This Row],[quantity]]</f>
        <v>10468.89</v>
      </c>
      <c r="Q6110" s="9">
        <f>Table1[[#This Row],[delivery_date]]-Table1[[#This Row],[order_date]]</f>
        <v>2</v>
      </c>
    </row>
    <row r="6111" spans="1:17" x14ac:dyDescent="0.35">
      <c r="A6111" t="s">
        <v>6142</v>
      </c>
      <c r="B6111" t="s">
        <v>41</v>
      </c>
      <c r="C6111" t="s">
        <v>26</v>
      </c>
      <c r="D6111" s="2">
        <v>3690.55</v>
      </c>
      <c r="E6111">
        <v>0.01</v>
      </c>
      <c r="F6111">
        <v>7</v>
      </c>
      <c r="G6111" s="1">
        <v>45049</v>
      </c>
      <c r="H6111" s="1">
        <v>45051</v>
      </c>
      <c r="I6111" t="s">
        <v>15</v>
      </c>
      <c r="J6111" t="s">
        <v>16</v>
      </c>
      <c r="K6111" s="2">
        <v>760.59</v>
      </c>
      <c r="L6111" t="s">
        <v>17</v>
      </c>
      <c r="M6111">
        <f>YEAR(Table1[[#This Row],[order_date]])</f>
        <v>2023</v>
      </c>
      <c r="N6111">
        <f>MONTH(Table1[[#This Row],[order_date]])</f>
        <v>5</v>
      </c>
      <c r="O6111" s="3">
        <f>Table1[[#This Row],[sales]]-Table1[[#This Row],[profit]]</f>
        <v>2929.96</v>
      </c>
      <c r="P6111" s="3">
        <f>Table1[[#This Row],[sales]]*Table1[[#This Row],[quantity]]</f>
        <v>25833.850000000002</v>
      </c>
      <c r="Q6111" s="9">
        <f>Table1[[#This Row],[delivery_date]]-Table1[[#This Row],[order_date]]</f>
        <v>2</v>
      </c>
    </row>
    <row r="6112" spans="1:17" x14ac:dyDescent="0.35">
      <c r="A6112" t="s">
        <v>6143</v>
      </c>
      <c r="B6112" t="s">
        <v>41</v>
      </c>
      <c r="C6112" t="s">
        <v>26</v>
      </c>
      <c r="D6112" s="2">
        <v>3661.91</v>
      </c>
      <c r="E6112">
        <v>0.22</v>
      </c>
      <c r="F6112">
        <v>6</v>
      </c>
      <c r="G6112" s="1">
        <v>45541</v>
      </c>
      <c r="H6112" s="1">
        <v>45542</v>
      </c>
      <c r="I6112" t="s">
        <v>31</v>
      </c>
      <c r="J6112" t="s">
        <v>16</v>
      </c>
      <c r="K6112" s="2">
        <v>385.51</v>
      </c>
      <c r="L6112" t="s">
        <v>23</v>
      </c>
      <c r="M6112">
        <f>YEAR(Table1[[#This Row],[order_date]])</f>
        <v>2024</v>
      </c>
      <c r="N6112">
        <f>MONTH(Table1[[#This Row],[order_date]])</f>
        <v>9</v>
      </c>
      <c r="O6112" s="3">
        <f>Table1[[#This Row],[sales]]-Table1[[#This Row],[profit]]</f>
        <v>3276.3999999999996</v>
      </c>
      <c r="P6112" s="3">
        <f>Table1[[#This Row],[sales]]*Table1[[#This Row],[quantity]]</f>
        <v>21971.46</v>
      </c>
      <c r="Q6112" s="9">
        <f>Table1[[#This Row],[delivery_date]]-Table1[[#This Row],[order_date]]</f>
        <v>1</v>
      </c>
    </row>
    <row r="6113" spans="1:17" x14ac:dyDescent="0.35">
      <c r="A6113" t="s">
        <v>6144</v>
      </c>
      <c r="B6113" t="s">
        <v>41</v>
      </c>
      <c r="C6113" t="s">
        <v>14</v>
      </c>
      <c r="D6113" s="2">
        <v>4687.55</v>
      </c>
      <c r="E6113">
        <v>0.2</v>
      </c>
      <c r="F6113">
        <v>6</v>
      </c>
      <c r="G6113" s="1">
        <v>45198</v>
      </c>
      <c r="H6113" s="1">
        <v>45199</v>
      </c>
      <c r="I6113" t="s">
        <v>21</v>
      </c>
      <c r="J6113" t="s">
        <v>16</v>
      </c>
      <c r="K6113" s="2">
        <v>744.18</v>
      </c>
      <c r="L6113" t="s">
        <v>28</v>
      </c>
      <c r="M6113">
        <f>YEAR(Table1[[#This Row],[order_date]])</f>
        <v>2023</v>
      </c>
      <c r="N6113">
        <f>MONTH(Table1[[#This Row],[order_date]])</f>
        <v>9</v>
      </c>
      <c r="O6113" s="3">
        <f>Table1[[#This Row],[sales]]-Table1[[#This Row],[profit]]</f>
        <v>3943.3700000000003</v>
      </c>
      <c r="P6113" s="3">
        <f>Table1[[#This Row],[sales]]*Table1[[#This Row],[quantity]]</f>
        <v>28125.300000000003</v>
      </c>
      <c r="Q6113" s="9">
        <f>Table1[[#This Row],[delivery_date]]-Table1[[#This Row],[order_date]]</f>
        <v>1</v>
      </c>
    </row>
    <row r="6114" spans="1:17" x14ac:dyDescent="0.35">
      <c r="A6114" t="s">
        <v>6145</v>
      </c>
      <c r="B6114" t="s">
        <v>13</v>
      </c>
      <c r="C6114" t="s">
        <v>14</v>
      </c>
      <c r="D6114" s="2">
        <v>1262.3800000000001</v>
      </c>
      <c r="E6114">
        <v>0.28000000000000003</v>
      </c>
      <c r="F6114">
        <v>3</v>
      </c>
      <c r="G6114" s="1">
        <v>45084</v>
      </c>
      <c r="H6114" s="1">
        <v>45087</v>
      </c>
      <c r="I6114" t="s">
        <v>15</v>
      </c>
      <c r="J6114" t="s">
        <v>27</v>
      </c>
      <c r="K6114" s="2">
        <v>304.93</v>
      </c>
      <c r="L6114" t="s">
        <v>48</v>
      </c>
      <c r="M6114">
        <f>YEAR(Table1[[#This Row],[order_date]])</f>
        <v>2023</v>
      </c>
      <c r="N6114">
        <f>MONTH(Table1[[#This Row],[order_date]])</f>
        <v>6</v>
      </c>
      <c r="O6114" s="3">
        <f>Table1[[#This Row],[sales]]-Table1[[#This Row],[profit]]</f>
        <v>957.45</v>
      </c>
      <c r="P6114" s="3">
        <f>Table1[[#This Row],[sales]]*Table1[[#This Row],[quantity]]</f>
        <v>3787.1400000000003</v>
      </c>
      <c r="Q6114" s="9">
        <f>Table1[[#This Row],[delivery_date]]-Table1[[#This Row],[order_date]]</f>
        <v>3</v>
      </c>
    </row>
    <row r="6115" spans="1:17" x14ac:dyDescent="0.35">
      <c r="A6115" t="s">
        <v>6146</v>
      </c>
      <c r="B6115" t="s">
        <v>13</v>
      </c>
      <c r="C6115" t="s">
        <v>14</v>
      </c>
      <c r="D6115" s="2">
        <v>1423.76</v>
      </c>
      <c r="E6115">
        <v>0.13</v>
      </c>
      <c r="F6115">
        <v>6</v>
      </c>
      <c r="G6115" s="1">
        <v>45506</v>
      </c>
      <c r="H6115" s="1">
        <v>45510</v>
      </c>
      <c r="I6115" t="s">
        <v>31</v>
      </c>
      <c r="J6115" t="s">
        <v>16</v>
      </c>
      <c r="K6115" s="2">
        <v>142.97</v>
      </c>
      <c r="L6115" t="s">
        <v>28</v>
      </c>
      <c r="M6115">
        <f>YEAR(Table1[[#This Row],[order_date]])</f>
        <v>2024</v>
      </c>
      <c r="N6115">
        <f>MONTH(Table1[[#This Row],[order_date]])</f>
        <v>8</v>
      </c>
      <c r="O6115" s="3">
        <f>Table1[[#This Row],[sales]]-Table1[[#This Row],[profit]]</f>
        <v>1280.79</v>
      </c>
      <c r="P6115" s="3">
        <f>Table1[[#This Row],[sales]]*Table1[[#This Row],[quantity]]</f>
        <v>8542.56</v>
      </c>
      <c r="Q6115" s="9">
        <f>Table1[[#This Row],[delivery_date]]-Table1[[#This Row],[order_date]]</f>
        <v>4</v>
      </c>
    </row>
    <row r="6116" spans="1:17" x14ac:dyDescent="0.35">
      <c r="A6116" t="s">
        <v>6147</v>
      </c>
      <c r="B6116" t="s">
        <v>13</v>
      </c>
      <c r="C6116" t="s">
        <v>33</v>
      </c>
      <c r="D6116" s="2">
        <v>561.59</v>
      </c>
      <c r="E6116">
        <v>0.16</v>
      </c>
      <c r="F6116">
        <v>4</v>
      </c>
      <c r="G6116" s="1">
        <v>45215</v>
      </c>
      <c r="H6116" s="1">
        <v>45219</v>
      </c>
      <c r="I6116" t="s">
        <v>31</v>
      </c>
      <c r="J6116" t="s">
        <v>22</v>
      </c>
      <c r="K6116" s="2">
        <v>112.76</v>
      </c>
      <c r="L6116" t="s">
        <v>39</v>
      </c>
      <c r="M6116">
        <f>YEAR(Table1[[#This Row],[order_date]])</f>
        <v>2023</v>
      </c>
      <c r="N6116">
        <f>MONTH(Table1[[#This Row],[order_date]])</f>
        <v>10</v>
      </c>
      <c r="O6116" s="3">
        <f>Table1[[#This Row],[sales]]-Table1[[#This Row],[profit]]</f>
        <v>448.83000000000004</v>
      </c>
      <c r="P6116" s="3">
        <f>Table1[[#This Row],[sales]]*Table1[[#This Row],[quantity]]</f>
        <v>2246.36</v>
      </c>
      <c r="Q6116" s="9">
        <f>Table1[[#This Row],[delivery_date]]-Table1[[#This Row],[order_date]]</f>
        <v>4</v>
      </c>
    </row>
    <row r="6117" spans="1:17" x14ac:dyDescent="0.35">
      <c r="A6117" t="s">
        <v>6148</v>
      </c>
      <c r="B6117" t="s">
        <v>13</v>
      </c>
      <c r="C6117" t="s">
        <v>26</v>
      </c>
      <c r="D6117" s="2">
        <v>3003.67</v>
      </c>
      <c r="E6117">
        <v>0.3</v>
      </c>
      <c r="F6117">
        <v>1</v>
      </c>
      <c r="G6117" s="1">
        <v>45367</v>
      </c>
      <c r="H6117" s="1">
        <v>45374</v>
      </c>
      <c r="I6117" t="s">
        <v>21</v>
      </c>
      <c r="J6117" t="s">
        <v>27</v>
      </c>
      <c r="K6117" s="2">
        <v>479.85</v>
      </c>
      <c r="L6117" t="s">
        <v>23</v>
      </c>
      <c r="M6117">
        <f>YEAR(Table1[[#This Row],[order_date]])</f>
        <v>2024</v>
      </c>
      <c r="N6117">
        <f>MONTH(Table1[[#This Row],[order_date]])</f>
        <v>3</v>
      </c>
      <c r="O6117" s="3">
        <f>Table1[[#This Row],[sales]]-Table1[[#This Row],[profit]]</f>
        <v>2523.8200000000002</v>
      </c>
      <c r="P6117" s="3">
        <f>Table1[[#This Row],[sales]]*Table1[[#This Row],[quantity]]</f>
        <v>3003.67</v>
      </c>
      <c r="Q6117" s="9">
        <f>Table1[[#This Row],[delivery_date]]-Table1[[#This Row],[order_date]]</f>
        <v>7</v>
      </c>
    </row>
    <row r="6118" spans="1:17" x14ac:dyDescent="0.35">
      <c r="A6118" t="s">
        <v>6149</v>
      </c>
      <c r="B6118" t="s">
        <v>25</v>
      </c>
      <c r="C6118" t="s">
        <v>20</v>
      </c>
      <c r="D6118" s="2">
        <v>2036.41</v>
      </c>
      <c r="E6118">
        <v>0.45</v>
      </c>
      <c r="F6118">
        <v>8</v>
      </c>
      <c r="G6118" s="1">
        <v>45178</v>
      </c>
      <c r="H6118" s="1">
        <v>45183</v>
      </c>
      <c r="I6118" t="s">
        <v>15</v>
      </c>
      <c r="J6118" t="s">
        <v>27</v>
      </c>
      <c r="K6118" s="2">
        <v>302.54000000000002</v>
      </c>
      <c r="L6118" t="s">
        <v>28</v>
      </c>
      <c r="M6118">
        <f>YEAR(Table1[[#This Row],[order_date]])</f>
        <v>2023</v>
      </c>
      <c r="N6118">
        <f>MONTH(Table1[[#This Row],[order_date]])</f>
        <v>9</v>
      </c>
      <c r="O6118" s="3">
        <f>Table1[[#This Row],[sales]]-Table1[[#This Row],[profit]]</f>
        <v>1733.8700000000001</v>
      </c>
      <c r="P6118" s="3">
        <f>Table1[[#This Row],[sales]]*Table1[[#This Row],[quantity]]</f>
        <v>16291.28</v>
      </c>
      <c r="Q6118" s="9">
        <f>Table1[[#This Row],[delivery_date]]-Table1[[#This Row],[order_date]]</f>
        <v>5</v>
      </c>
    </row>
    <row r="6119" spans="1:17" x14ac:dyDescent="0.35">
      <c r="A6119" t="s">
        <v>6150</v>
      </c>
      <c r="B6119" t="s">
        <v>13</v>
      </c>
      <c r="C6119" t="s">
        <v>33</v>
      </c>
      <c r="D6119" s="2">
        <v>2531.37</v>
      </c>
      <c r="E6119">
        <v>0.12</v>
      </c>
      <c r="F6119">
        <v>9</v>
      </c>
      <c r="G6119" s="1">
        <v>45594</v>
      </c>
      <c r="H6119" s="1">
        <v>45598</v>
      </c>
      <c r="I6119" t="s">
        <v>15</v>
      </c>
      <c r="J6119" t="s">
        <v>16</v>
      </c>
      <c r="K6119" s="2">
        <v>334.99</v>
      </c>
      <c r="L6119" t="s">
        <v>17</v>
      </c>
      <c r="M6119">
        <f>YEAR(Table1[[#This Row],[order_date]])</f>
        <v>2024</v>
      </c>
      <c r="N6119">
        <f>MONTH(Table1[[#This Row],[order_date]])</f>
        <v>10</v>
      </c>
      <c r="O6119" s="3">
        <f>Table1[[#This Row],[sales]]-Table1[[#This Row],[profit]]</f>
        <v>2196.38</v>
      </c>
      <c r="P6119" s="3">
        <f>Table1[[#This Row],[sales]]*Table1[[#This Row],[quantity]]</f>
        <v>22782.329999999998</v>
      </c>
      <c r="Q6119" s="9">
        <f>Table1[[#This Row],[delivery_date]]-Table1[[#This Row],[order_date]]</f>
        <v>4</v>
      </c>
    </row>
    <row r="6120" spans="1:17" x14ac:dyDescent="0.35">
      <c r="A6120" t="s">
        <v>6151</v>
      </c>
      <c r="B6120" t="s">
        <v>41</v>
      </c>
      <c r="C6120" t="s">
        <v>36</v>
      </c>
      <c r="D6120" s="2">
        <v>932.13</v>
      </c>
      <c r="E6120">
        <v>0.34</v>
      </c>
      <c r="F6120">
        <v>3</v>
      </c>
      <c r="G6120" s="1">
        <v>45395</v>
      </c>
      <c r="H6120" s="1">
        <v>45396</v>
      </c>
      <c r="I6120" t="s">
        <v>15</v>
      </c>
      <c r="J6120" t="s">
        <v>22</v>
      </c>
      <c r="K6120" s="2">
        <v>173.52</v>
      </c>
      <c r="L6120" t="s">
        <v>39</v>
      </c>
      <c r="M6120">
        <f>YEAR(Table1[[#This Row],[order_date]])</f>
        <v>2024</v>
      </c>
      <c r="N6120">
        <f>MONTH(Table1[[#This Row],[order_date]])</f>
        <v>4</v>
      </c>
      <c r="O6120" s="3">
        <f>Table1[[#This Row],[sales]]-Table1[[#This Row],[profit]]</f>
        <v>758.61</v>
      </c>
      <c r="P6120" s="3">
        <f>Table1[[#This Row],[sales]]*Table1[[#This Row],[quantity]]</f>
        <v>2796.39</v>
      </c>
      <c r="Q6120" s="9">
        <f>Table1[[#This Row],[delivery_date]]-Table1[[#This Row],[order_date]]</f>
        <v>1</v>
      </c>
    </row>
    <row r="6121" spans="1:17" x14ac:dyDescent="0.35">
      <c r="A6121" t="s">
        <v>6152</v>
      </c>
      <c r="B6121" t="s">
        <v>19</v>
      </c>
      <c r="C6121" t="s">
        <v>33</v>
      </c>
      <c r="D6121" s="2">
        <v>3280.4</v>
      </c>
      <c r="E6121">
        <v>0.26</v>
      </c>
      <c r="F6121">
        <v>1</v>
      </c>
      <c r="G6121" s="1">
        <v>45645</v>
      </c>
      <c r="H6121" s="1">
        <v>45650</v>
      </c>
      <c r="I6121" t="s">
        <v>15</v>
      </c>
      <c r="J6121" t="s">
        <v>27</v>
      </c>
      <c r="K6121" s="2">
        <v>370.06</v>
      </c>
      <c r="L6121" t="s">
        <v>34</v>
      </c>
      <c r="M6121">
        <f>YEAR(Table1[[#This Row],[order_date]])</f>
        <v>2024</v>
      </c>
      <c r="N6121">
        <f>MONTH(Table1[[#This Row],[order_date]])</f>
        <v>12</v>
      </c>
      <c r="O6121" s="3">
        <f>Table1[[#This Row],[sales]]-Table1[[#This Row],[profit]]</f>
        <v>2910.34</v>
      </c>
      <c r="P6121" s="3">
        <f>Table1[[#This Row],[sales]]*Table1[[#This Row],[quantity]]</f>
        <v>3280.4</v>
      </c>
      <c r="Q6121" s="9">
        <f>Table1[[#This Row],[delivery_date]]-Table1[[#This Row],[order_date]]</f>
        <v>5</v>
      </c>
    </row>
    <row r="6122" spans="1:17" x14ac:dyDescent="0.35">
      <c r="A6122" t="s">
        <v>6153</v>
      </c>
      <c r="B6122" t="s">
        <v>13</v>
      </c>
      <c r="C6122" t="s">
        <v>26</v>
      </c>
      <c r="D6122" s="2">
        <v>3133.19</v>
      </c>
      <c r="E6122">
        <v>0.05</v>
      </c>
      <c r="F6122">
        <v>1</v>
      </c>
      <c r="G6122" s="1">
        <v>45464</v>
      </c>
      <c r="H6122" s="1">
        <v>45468</v>
      </c>
      <c r="I6122" t="s">
        <v>15</v>
      </c>
      <c r="J6122" t="s">
        <v>27</v>
      </c>
      <c r="K6122" s="2">
        <v>655.36</v>
      </c>
      <c r="L6122" t="s">
        <v>48</v>
      </c>
      <c r="M6122">
        <f>YEAR(Table1[[#This Row],[order_date]])</f>
        <v>2024</v>
      </c>
      <c r="N6122">
        <f>MONTH(Table1[[#This Row],[order_date]])</f>
        <v>6</v>
      </c>
      <c r="O6122" s="3">
        <f>Table1[[#This Row],[sales]]-Table1[[#This Row],[profit]]</f>
        <v>2477.83</v>
      </c>
      <c r="P6122" s="3">
        <f>Table1[[#This Row],[sales]]*Table1[[#This Row],[quantity]]</f>
        <v>3133.19</v>
      </c>
      <c r="Q6122" s="9">
        <f>Table1[[#This Row],[delivery_date]]-Table1[[#This Row],[order_date]]</f>
        <v>4</v>
      </c>
    </row>
    <row r="6123" spans="1:17" x14ac:dyDescent="0.35">
      <c r="A6123" t="s">
        <v>6154</v>
      </c>
      <c r="B6123" t="s">
        <v>25</v>
      </c>
      <c r="C6123" t="s">
        <v>36</v>
      </c>
      <c r="D6123" s="2">
        <v>1397.44</v>
      </c>
      <c r="E6123">
        <v>0.28000000000000003</v>
      </c>
      <c r="F6123">
        <v>1</v>
      </c>
      <c r="G6123" s="1">
        <v>45563</v>
      </c>
      <c r="H6123" s="1">
        <v>45566</v>
      </c>
      <c r="I6123" t="s">
        <v>21</v>
      </c>
      <c r="J6123" t="s">
        <v>27</v>
      </c>
      <c r="K6123" s="2">
        <v>109.79</v>
      </c>
      <c r="L6123" t="s">
        <v>17</v>
      </c>
      <c r="M6123">
        <f>YEAR(Table1[[#This Row],[order_date]])</f>
        <v>2024</v>
      </c>
      <c r="N6123">
        <f>MONTH(Table1[[#This Row],[order_date]])</f>
        <v>9</v>
      </c>
      <c r="O6123" s="3">
        <f>Table1[[#This Row],[sales]]-Table1[[#This Row],[profit]]</f>
        <v>1287.6500000000001</v>
      </c>
      <c r="P6123" s="3">
        <f>Table1[[#This Row],[sales]]*Table1[[#This Row],[quantity]]</f>
        <v>1397.44</v>
      </c>
      <c r="Q6123" s="9">
        <f>Table1[[#This Row],[delivery_date]]-Table1[[#This Row],[order_date]]</f>
        <v>3</v>
      </c>
    </row>
    <row r="6124" spans="1:17" x14ac:dyDescent="0.35">
      <c r="A6124" t="s">
        <v>6155</v>
      </c>
      <c r="B6124" t="s">
        <v>41</v>
      </c>
      <c r="C6124" t="s">
        <v>33</v>
      </c>
      <c r="D6124" s="2">
        <v>2380.54</v>
      </c>
      <c r="E6124">
        <v>0.35</v>
      </c>
      <c r="F6124">
        <v>9</v>
      </c>
      <c r="G6124" s="1">
        <v>45452</v>
      </c>
      <c r="H6124" s="1">
        <v>45453</v>
      </c>
      <c r="I6124" t="s">
        <v>15</v>
      </c>
      <c r="J6124" t="s">
        <v>16</v>
      </c>
      <c r="K6124" s="2">
        <v>629.88</v>
      </c>
      <c r="L6124" t="s">
        <v>48</v>
      </c>
      <c r="M6124">
        <f>YEAR(Table1[[#This Row],[order_date]])</f>
        <v>2024</v>
      </c>
      <c r="N6124">
        <f>MONTH(Table1[[#This Row],[order_date]])</f>
        <v>6</v>
      </c>
      <c r="O6124" s="3">
        <f>Table1[[#This Row],[sales]]-Table1[[#This Row],[profit]]</f>
        <v>1750.6599999999999</v>
      </c>
      <c r="P6124" s="3">
        <f>Table1[[#This Row],[sales]]*Table1[[#This Row],[quantity]]</f>
        <v>21424.86</v>
      </c>
      <c r="Q6124" s="9">
        <f>Table1[[#This Row],[delivery_date]]-Table1[[#This Row],[order_date]]</f>
        <v>1</v>
      </c>
    </row>
    <row r="6125" spans="1:17" x14ac:dyDescent="0.35">
      <c r="A6125" t="s">
        <v>6156</v>
      </c>
      <c r="B6125" t="s">
        <v>19</v>
      </c>
      <c r="C6125" t="s">
        <v>26</v>
      </c>
      <c r="D6125" s="2">
        <v>4482.07</v>
      </c>
      <c r="E6125">
        <v>0.3</v>
      </c>
      <c r="F6125">
        <v>5</v>
      </c>
      <c r="G6125" s="1">
        <v>45623</v>
      </c>
      <c r="H6125" s="1">
        <v>45624</v>
      </c>
      <c r="I6125" t="s">
        <v>31</v>
      </c>
      <c r="J6125" t="s">
        <v>22</v>
      </c>
      <c r="K6125" s="2">
        <v>1080.8699999999999</v>
      </c>
      <c r="L6125" t="s">
        <v>17</v>
      </c>
      <c r="M6125">
        <f>YEAR(Table1[[#This Row],[order_date]])</f>
        <v>2024</v>
      </c>
      <c r="N6125">
        <f>MONTH(Table1[[#This Row],[order_date]])</f>
        <v>11</v>
      </c>
      <c r="O6125" s="3">
        <f>Table1[[#This Row],[sales]]-Table1[[#This Row],[profit]]</f>
        <v>3401.2</v>
      </c>
      <c r="P6125" s="3">
        <f>Table1[[#This Row],[sales]]*Table1[[#This Row],[quantity]]</f>
        <v>22410.35</v>
      </c>
      <c r="Q6125" s="9">
        <f>Table1[[#This Row],[delivery_date]]-Table1[[#This Row],[order_date]]</f>
        <v>1</v>
      </c>
    </row>
    <row r="6126" spans="1:17" x14ac:dyDescent="0.35">
      <c r="A6126" t="s">
        <v>6157</v>
      </c>
      <c r="B6126" t="s">
        <v>19</v>
      </c>
      <c r="C6126" t="s">
        <v>26</v>
      </c>
      <c r="D6126" s="2">
        <v>3890.15</v>
      </c>
      <c r="E6126">
        <v>0.05</v>
      </c>
      <c r="F6126">
        <v>3</v>
      </c>
      <c r="G6126" s="1">
        <v>45581</v>
      </c>
      <c r="H6126" s="1">
        <v>45585</v>
      </c>
      <c r="I6126" t="s">
        <v>15</v>
      </c>
      <c r="J6126" t="s">
        <v>27</v>
      </c>
      <c r="K6126" s="2">
        <v>598.87</v>
      </c>
      <c r="L6126" t="s">
        <v>23</v>
      </c>
      <c r="M6126">
        <f>YEAR(Table1[[#This Row],[order_date]])</f>
        <v>2024</v>
      </c>
      <c r="N6126">
        <f>MONTH(Table1[[#This Row],[order_date]])</f>
        <v>10</v>
      </c>
      <c r="O6126" s="3">
        <f>Table1[[#This Row],[sales]]-Table1[[#This Row],[profit]]</f>
        <v>3291.28</v>
      </c>
      <c r="P6126" s="3">
        <f>Table1[[#This Row],[sales]]*Table1[[#This Row],[quantity]]</f>
        <v>11670.45</v>
      </c>
      <c r="Q6126" s="9">
        <f>Table1[[#This Row],[delivery_date]]-Table1[[#This Row],[order_date]]</f>
        <v>4</v>
      </c>
    </row>
    <row r="6127" spans="1:17" x14ac:dyDescent="0.35">
      <c r="A6127" t="s">
        <v>6158</v>
      </c>
      <c r="B6127" t="s">
        <v>13</v>
      </c>
      <c r="C6127" t="s">
        <v>20</v>
      </c>
      <c r="D6127" s="2">
        <v>1212.02</v>
      </c>
      <c r="E6127">
        <v>0.43</v>
      </c>
      <c r="F6127">
        <v>9</v>
      </c>
      <c r="G6127" s="1">
        <v>45632</v>
      </c>
      <c r="H6127" s="1">
        <v>45635</v>
      </c>
      <c r="I6127" t="s">
        <v>21</v>
      </c>
      <c r="J6127" t="s">
        <v>22</v>
      </c>
      <c r="K6127" s="2">
        <v>114.59</v>
      </c>
      <c r="L6127" t="s">
        <v>23</v>
      </c>
      <c r="M6127">
        <f>YEAR(Table1[[#This Row],[order_date]])</f>
        <v>2024</v>
      </c>
      <c r="N6127">
        <f>MONTH(Table1[[#This Row],[order_date]])</f>
        <v>12</v>
      </c>
      <c r="O6127" s="3">
        <f>Table1[[#This Row],[sales]]-Table1[[#This Row],[profit]]</f>
        <v>1097.43</v>
      </c>
      <c r="P6127" s="3">
        <f>Table1[[#This Row],[sales]]*Table1[[#This Row],[quantity]]</f>
        <v>10908.18</v>
      </c>
      <c r="Q6127" s="9">
        <f>Table1[[#This Row],[delivery_date]]-Table1[[#This Row],[order_date]]</f>
        <v>3</v>
      </c>
    </row>
    <row r="6128" spans="1:17" x14ac:dyDescent="0.35">
      <c r="A6128" t="s">
        <v>6159</v>
      </c>
      <c r="B6128" t="s">
        <v>19</v>
      </c>
      <c r="C6128" t="s">
        <v>33</v>
      </c>
      <c r="D6128" s="2">
        <v>4406.3900000000003</v>
      </c>
      <c r="E6128">
        <v>0.02</v>
      </c>
      <c r="F6128">
        <v>9</v>
      </c>
      <c r="G6128" s="1">
        <v>44942</v>
      </c>
      <c r="H6128" s="1">
        <v>44949</v>
      </c>
      <c r="I6128" t="s">
        <v>21</v>
      </c>
      <c r="J6128" t="s">
        <v>16</v>
      </c>
      <c r="K6128" s="2">
        <v>655.48</v>
      </c>
      <c r="L6128" t="s">
        <v>34</v>
      </c>
      <c r="M6128">
        <f>YEAR(Table1[[#This Row],[order_date]])</f>
        <v>2023</v>
      </c>
      <c r="N6128">
        <f>MONTH(Table1[[#This Row],[order_date]])</f>
        <v>1</v>
      </c>
      <c r="O6128" s="3">
        <f>Table1[[#This Row],[sales]]-Table1[[#This Row],[profit]]</f>
        <v>3750.9100000000003</v>
      </c>
      <c r="P6128" s="3">
        <f>Table1[[#This Row],[sales]]*Table1[[#This Row],[quantity]]</f>
        <v>39657.51</v>
      </c>
      <c r="Q6128" s="9">
        <f>Table1[[#This Row],[delivery_date]]-Table1[[#This Row],[order_date]]</f>
        <v>7</v>
      </c>
    </row>
    <row r="6129" spans="1:17" x14ac:dyDescent="0.35">
      <c r="A6129" t="s">
        <v>6160</v>
      </c>
      <c r="B6129" t="s">
        <v>13</v>
      </c>
      <c r="C6129" t="s">
        <v>26</v>
      </c>
      <c r="D6129" s="2">
        <v>429.83</v>
      </c>
      <c r="E6129">
        <v>0.12</v>
      </c>
      <c r="F6129">
        <v>6</v>
      </c>
      <c r="G6129" s="1">
        <v>45219</v>
      </c>
      <c r="H6129" s="1">
        <v>45225</v>
      </c>
      <c r="I6129" t="s">
        <v>15</v>
      </c>
      <c r="J6129" t="s">
        <v>16</v>
      </c>
      <c r="K6129" s="2">
        <v>93.94</v>
      </c>
      <c r="L6129" t="s">
        <v>34</v>
      </c>
      <c r="M6129">
        <f>YEAR(Table1[[#This Row],[order_date]])</f>
        <v>2023</v>
      </c>
      <c r="N6129">
        <f>MONTH(Table1[[#This Row],[order_date]])</f>
        <v>10</v>
      </c>
      <c r="O6129" s="3">
        <f>Table1[[#This Row],[sales]]-Table1[[#This Row],[profit]]</f>
        <v>335.89</v>
      </c>
      <c r="P6129" s="3">
        <f>Table1[[#This Row],[sales]]*Table1[[#This Row],[quantity]]</f>
        <v>2578.98</v>
      </c>
      <c r="Q6129" s="9">
        <f>Table1[[#This Row],[delivery_date]]-Table1[[#This Row],[order_date]]</f>
        <v>6</v>
      </c>
    </row>
    <row r="6130" spans="1:17" x14ac:dyDescent="0.35">
      <c r="A6130" t="s">
        <v>6161</v>
      </c>
      <c r="B6130" t="s">
        <v>13</v>
      </c>
      <c r="C6130" t="s">
        <v>14</v>
      </c>
      <c r="D6130" s="2">
        <v>2128.25</v>
      </c>
      <c r="E6130">
        <v>0.31</v>
      </c>
      <c r="F6130">
        <v>5</v>
      </c>
      <c r="G6130" s="1">
        <v>45177</v>
      </c>
      <c r="H6130" s="1">
        <v>45180</v>
      </c>
      <c r="I6130" t="s">
        <v>15</v>
      </c>
      <c r="J6130" t="s">
        <v>22</v>
      </c>
      <c r="K6130" s="2">
        <v>301.23</v>
      </c>
      <c r="L6130" t="s">
        <v>34</v>
      </c>
      <c r="M6130">
        <f>YEAR(Table1[[#This Row],[order_date]])</f>
        <v>2023</v>
      </c>
      <c r="N6130">
        <f>MONTH(Table1[[#This Row],[order_date]])</f>
        <v>9</v>
      </c>
      <c r="O6130" s="3">
        <f>Table1[[#This Row],[sales]]-Table1[[#This Row],[profit]]</f>
        <v>1827.02</v>
      </c>
      <c r="P6130" s="3">
        <f>Table1[[#This Row],[sales]]*Table1[[#This Row],[quantity]]</f>
        <v>10641.25</v>
      </c>
      <c r="Q6130" s="9">
        <f>Table1[[#This Row],[delivery_date]]-Table1[[#This Row],[order_date]]</f>
        <v>3</v>
      </c>
    </row>
    <row r="6131" spans="1:17" x14ac:dyDescent="0.35">
      <c r="A6131" t="s">
        <v>6162</v>
      </c>
      <c r="B6131" t="s">
        <v>41</v>
      </c>
      <c r="C6131" t="s">
        <v>26</v>
      </c>
      <c r="D6131" s="2">
        <v>492.58</v>
      </c>
      <c r="E6131">
        <v>0.11</v>
      </c>
      <c r="F6131">
        <v>1</v>
      </c>
      <c r="G6131" s="1">
        <v>45087</v>
      </c>
      <c r="H6131" s="1">
        <v>45093</v>
      </c>
      <c r="I6131" t="s">
        <v>31</v>
      </c>
      <c r="J6131" t="s">
        <v>22</v>
      </c>
      <c r="K6131" s="2">
        <v>34.770000000000003</v>
      </c>
      <c r="L6131" t="s">
        <v>17</v>
      </c>
      <c r="M6131">
        <f>YEAR(Table1[[#This Row],[order_date]])</f>
        <v>2023</v>
      </c>
      <c r="N6131">
        <f>MONTH(Table1[[#This Row],[order_date]])</f>
        <v>6</v>
      </c>
      <c r="O6131" s="3">
        <f>Table1[[#This Row],[sales]]-Table1[[#This Row],[profit]]</f>
        <v>457.81</v>
      </c>
      <c r="P6131" s="3">
        <f>Table1[[#This Row],[sales]]*Table1[[#This Row],[quantity]]</f>
        <v>492.58</v>
      </c>
      <c r="Q6131" s="9">
        <f>Table1[[#This Row],[delivery_date]]-Table1[[#This Row],[order_date]]</f>
        <v>6</v>
      </c>
    </row>
    <row r="6132" spans="1:17" x14ac:dyDescent="0.35">
      <c r="A6132" t="s">
        <v>6163</v>
      </c>
      <c r="B6132" t="s">
        <v>41</v>
      </c>
      <c r="C6132" t="s">
        <v>20</v>
      </c>
      <c r="D6132" s="2">
        <v>4628.6499999999996</v>
      </c>
      <c r="E6132">
        <v>0.05</v>
      </c>
      <c r="F6132">
        <v>6</v>
      </c>
      <c r="G6132" s="1">
        <v>45184</v>
      </c>
      <c r="H6132" s="1">
        <v>45186</v>
      </c>
      <c r="I6132" t="s">
        <v>31</v>
      </c>
      <c r="J6132" t="s">
        <v>16</v>
      </c>
      <c r="K6132" s="2">
        <v>357.7</v>
      </c>
      <c r="L6132" t="s">
        <v>48</v>
      </c>
      <c r="M6132">
        <f>YEAR(Table1[[#This Row],[order_date]])</f>
        <v>2023</v>
      </c>
      <c r="N6132">
        <f>MONTH(Table1[[#This Row],[order_date]])</f>
        <v>9</v>
      </c>
      <c r="O6132" s="3">
        <f>Table1[[#This Row],[sales]]-Table1[[#This Row],[profit]]</f>
        <v>4270.95</v>
      </c>
      <c r="P6132" s="3">
        <f>Table1[[#This Row],[sales]]*Table1[[#This Row],[quantity]]</f>
        <v>27771.899999999998</v>
      </c>
      <c r="Q6132" s="9">
        <f>Table1[[#This Row],[delivery_date]]-Table1[[#This Row],[order_date]]</f>
        <v>2</v>
      </c>
    </row>
    <row r="6133" spans="1:17" x14ac:dyDescent="0.35">
      <c r="A6133" t="s">
        <v>6164</v>
      </c>
      <c r="B6133" t="s">
        <v>25</v>
      </c>
      <c r="C6133" t="s">
        <v>26</v>
      </c>
      <c r="D6133" s="2">
        <v>299.44</v>
      </c>
      <c r="E6133">
        <v>0.26</v>
      </c>
      <c r="F6133">
        <v>5</v>
      </c>
      <c r="G6133" s="1">
        <v>45471</v>
      </c>
      <c r="H6133" s="1">
        <v>45472</v>
      </c>
      <c r="I6133" t="s">
        <v>15</v>
      </c>
      <c r="J6133" t="s">
        <v>22</v>
      </c>
      <c r="K6133" s="2">
        <v>67.12</v>
      </c>
      <c r="L6133" t="s">
        <v>28</v>
      </c>
      <c r="M6133">
        <f>YEAR(Table1[[#This Row],[order_date]])</f>
        <v>2024</v>
      </c>
      <c r="N6133">
        <f>MONTH(Table1[[#This Row],[order_date]])</f>
        <v>6</v>
      </c>
      <c r="O6133" s="3">
        <f>Table1[[#This Row],[sales]]-Table1[[#This Row],[profit]]</f>
        <v>232.32</v>
      </c>
      <c r="P6133" s="3">
        <f>Table1[[#This Row],[sales]]*Table1[[#This Row],[quantity]]</f>
        <v>1497.2</v>
      </c>
      <c r="Q6133" s="9">
        <f>Table1[[#This Row],[delivery_date]]-Table1[[#This Row],[order_date]]</f>
        <v>1</v>
      </c>
    </row>
    <row r="6134" spans="1:17" x14ac:dyDescent="0.35">
      <c r="A6134" t="s">
        <v>6165</v>
      </c>
      <c r="B6134" t="s">
        <v>41</v>
      </c>
      <c r="C6134" t="s">
        <v>33</v>
      </c>
      <c r="D6134" s="2">
        <v>841.08</v>
      </c>
      <c r="E6134">
        <v>0.36</v>
      </c>
      <c r="F6134">
        <v>9</v>
      </c>
      <c r="G6134" s="1">
        <v>44989</v>
      </c>
      <c r="H6134" s="1">
        <v>44990</v>
      </c>
      <c r="I6134" t="s">
        <v>21</v>
      </c>
      <c r="J6134" t="s">
        <v>22</v>
      </c>
      <c r="K6134" s="2">
        <v>222.21</v>
      </c>
      <c r="L6134" t="s">
        <v>48</v>
      </c>
      <c r="M6134">
        <f>YEAR(Table1[[#This Row],[order_date]])</f>
        <v>2023</v>
      </c>
      <c r="N6134">
        <f>MONTH(Table1[[#This Row],[order_date]])</f>
        <v>3</v>
      </c>
      <c r="O6134" s="3">
        <f>Table1[[#This Row],[sales]]-Table1[[#This Row],[profit]]</f>
        <v>618.87</v>
      </c>
      <c r="P6134" s="3">
        <f>Table1[[#This Row],[sales]]*Table1[[#This Row],[quantity]]</f>
        <v>7569.72</v>
      </c>
      <c r="Q6134" s="9">
        <f>Table1[[#This Row],[delivery_date]]-Table1[[#This Row],[order_date]]</f>
        <v>1</v>
      </c>
    </row>
    <row r="6135" spans="1:17" x14ac:dyDescent="0.35">
      <c r="A6135" t="s">
        <v>6166</v>
      </c>
      <c r="B6135" t="s">
        <v>41</v>
      </c>
      <c r="C6135" t="s">
        <v>33</v>
      </c>
      <c r="D6135" s="2">
        <v>4583.7</v>
      </c>
      <c r="E6135">
        <v>0.21</v>
      </c>
      <c r="F6135">
        <v>7</v>
      </c>
      <c r="G6135" s="1">
        <v>45266</v>
      </c>
      <c r="H6135" s="1">
        <v>45270</v>
      </c>
      <c r="I6135" t="s">
        <v>31</v>
      </c>
      <c r="J6135" t="s">
        <v>27</v>
      </c>
      <c r="K6135" s="2">
        <v>1179.45</v>
      </c>
      <c r="L6135" t="s">
        <v>28</v>
      </c>
      <c r="M6135">
        <f>YEAR(Table1[[#This Row],[order_date]])</f>
        <v>2023</v>
      </c>
      <c r="N6135">
        <f>MONTH(Table1[[#This Row],[order_date]])</f>
        <v>12</v>
      </c>
      <c r="O6135" s="3">
        <f>Table1[[#This Row],[sales]]-Table1[[#This Row],[profit]]</f>
        <v>3404.25</v>
      </c>
      <c r="P6135" s="3">
        <f>Table1[[#This Row],[sales]]*Table1[[#This Row],[quantity]]</f>
        <v>32085.899999999998</v>
      </c>
      <c r="Q6135" s="9">
        <f>Table1[[#This Row],[delivery_date]]-Table1[[#This Row],[order_date]]</f>
        <v>4</v>
      </c>
    </row>
    <row r="6136" spans="1:17" x14ac:dyDescent="0.35">
      <c r="A6136" t="s">
        <v>6167</v>
      </c>
      <c r="B6136" t="s">
        <v>13</v>
      </c>
      <c r="C6136" t="s">
        <v>36</v>
      </c>
      <c r="D6136" s="2">
        <v>2952.57</v>
      </c>
      <c r="E6136">
        <v>0.35</v>
      </c>
      <c r="F6136">
        <v>3</v>
      </c>
      <c r="G6136" s="1">
        <v>45215</v>
      </c>
      <c r="H6136" s="1">
        <v>45219</v>
      </c>
      <c r="I6136" t="s">
        <v>15</v>
      </c>
      <c r="J6136" t="s">
        <v>22</v>
      </c>
      <c r="K6136" s="2">
        <v>697.04</v>
      </c>
      <c r="L6136" t="s">
        <v>17</v>
      </c>
      <c r="M6136">
        <f>YEAR(Table1[[#This Row],[order_date]])</f>
        <v>2023</v>
      </c>
      <c r="N6136">
        <f>MONTH(Table1[[#This Row],[order_date]])</f>
        <v>10</v>
      </c>
      <c r="O6136" s="3">
        <f>Table1[[#This Row],[sales]]-Table1[[#This Row],[profit]]</f>
        <v>2255.5300000000002</v>
      </c>
      <c r="P6136" s="3">
        <f>Table1[[#This Row],[sales]]*Table1[[#This Row],[quantity]]</f>
        <v>8857.7100000000009</v>
      </c>
      <c r="Q6136" s="9">
        <f>Table1[[#This Row],[delivery_date]]-Table1[[#This Row],[order_date]]</f>
        <v>4</v>
      </c>
    </row>
    <row r="6137" spans="1:17" x14ac:dyDescent="0.35">
      <c r="A6137" t="s">
        <v>6168</v>
      </c>
      <c r="B6137" t="s">
        <v>41</v>
      </c>
      <c r="C6137" t="s">
        <v>33</v>
      </c>
      <c r="D6137" s="2">
        <v>3996.42</v>
      </c>
      <c r="E6137">
        <v>0.43</v>
      </c>
      <c r="F6137">
        <v>5</v>
      </c>
      <c r="G6137" s="1">
        <v>45004</v>
      </c>
      <c r="H6137" s="1">
        <v>45007</v>
      </c>
      <c r="I6137" t="s">
        <v>21</v>
      </c>
      <c r="J6137" t="s">
        <v>16</v>
      </c>
      <c r="K6137" s="2">
        <v>959.17</v>
      </c>
      <c r="L6137" t="s">
        <v>17</v>
      </c>
      <c r="M6137">
        <f>YEAR(Table1[[#This Row],[order_date]])</f>
        <v>2023</v>
      </c>
      <c r="N6137">
        <f>MONTH(Table1[[#This Row],[order_date]])</f>
        <v>3</v>
      </c>
      <c r="O6137" s="3">
        <f>Table1[[#This Row],[sales]]-Table1[[#This Row],[profit]]</f>
        <v>3037.25</v>
      </c>
      <c r="P6137" s="3">
        <f>Table1[[#This Row],[sales]]*Table1[[#This Row],[quantity]]</f>
        <v>19982.099999999999</v>
      </c>
      <c r="Q6137" s="9">
        <f>Table1[[#This Row],[delivery_date]]-Table1[[#This Row],[order_date]]</f>
        <v>3</v>
      </c>
    </row>
    <row r="6138" spans="1:17" x14ac:dyDescent="0.35">
      <c r="A6138" t="s">
        <v>6169</v>
      </c>
      <c r="B6138" t="s">
        <v>13</v>
      </c>
      <c r="C6138" t="s">
        <v>36</v>
      </c>
      <c r="D6138" s="2">
        <v>180.39</v>
      </c>
      <c r="E6138">
        <v>0.48</v>
      </c>
      <c r="F6138">
        <v>6</v>
      </c>
      <c r="G6138" s="1">
        <v>45362</v>
      </c>
      <c r="H6138" s="1">
        <v>45363</v>
      </c>
      <c r="I6138" t="s">
        <v>21</v>
      </c>
      <c r="J6138" t="s">
        <v>16</v>
      </c>
      <c r="K6138" s="2">
        <v>53.25</v>
      </c>
      <c r="L6138" t="s">
        <v>39</v>
      </c>
      <c r="M6138">
        <f>YEAR(Table1[[#This Row],[order_date]])</f>
        <v>2024</v>
      </c>
      <c r="N6138">
        <f>MONTH(Table1[[#This Row],[order_date]])</f>
        <v>3</v>
      </c>
      <c r="O6138" s="3">
        <f>Table1[[#This Row],[sales]]-Table1[[#This Row],[profit]]</f>
        <v>127.13999999999999</v>
      </c>
      <c r="P6138" s="3">
        <f>Table1[[#This Row],[sales]]*Table1[[#This Row],[quantity]]</f>
        <v>1082.3399999999999</v>
      </c>
      <c r="Q6138" s="9">
        <f>Table1[[#This Row],[delivery_date]]-Table1[[#This Row],[order_date]]</f>
        <v>1</v>
      </c>
    </row>
    <row r="6139" spans="1:17" x14ac:dyDescent="0.35">
      <c r="A6139" t="s">
        <v>6170</v>
      </c>
      <c r="B6139" t="s">
        <v>13</v>
      </c>
      <c r="C6139" t="s">
        <v>14</v>
      </c>
      <c r="D6139" s="2">
        <v>2153.5700000000002</v>
      </c>
      <c r="E6139">
        <v>0.12</v>
      </c>
      <c r="F6139">
        <v>2</v>
      </c>
      <c r="G6139" s="1">
        <v>45168</v>
      </c>
      <c r="H6139" s="1">
        <v>45172</v>
      </c>
      <c r="I6139" t="s">
        <v>31</v>
      </c>
      <c r="J6139" t="s">
        <v>16</v>
      </c>
      <c r="K6139" s="2">
        <v>191.66</v>
      </c>
      <c r="L6139" t="s">
        <v>23</v>
      </c>
      <c r="M6139">
        <f>YEAR(Table1[[#This Row],[order_date]])</f>
        <v>2023</v>
      </c>
      <c r="N6139">
        <f>MONTH(Table1[[#This Row],[order_date]])</f>
        <v>8</v>
      </c>
      <c r="O6139" s="3">
        <f>Table1[[#This Row],[sales]]-Table1[[#This Row],[profit]]</f>
        <v>1961.91</v>
      </c>
      <c r="P6139" s="3">
        <f>Table1[[#This Row],[sales]]*Table1[[#This Row],[quantity]]</f>
        <v>4307.1400000000003</v>
      </c>
      <c r="Q6139" s="9">
        <f>Table1[[#This Row],[delivery_date]]-Table1[[#This Row],[order_date]]</f>
        <v>4</v>
      </c>
    </row>
    <row r="6140" spans="1:17" x14ac:dyDescent="0.35">
      <c r="A6140" t="s">
        <v>6171</v>
      </c>
      <c r="B6140" t="s">
        <v>41</v>
      </c>
      <c r="C6140" t="s">
        <v>20</v>
      </c>
      <c r="D6140" s="2">
        <v>4923.88</v>
      </c>
      <c r="E6140">
        <v>0.3</v>
      </c>
      <c r="F6140">
        <v>7</v>
      </c>
      <c r="G6140" s="1">
        <v>45382</v>
      </c>
      <c r="H6140" s="1">
        <v>45385</v>
      </c>
      <c r="I6140" t="s">
        <v>21</v>
      </c>
      <c r="J6140" t="s">
        <v>22</v>
      </c>
      <c r="K6140" s="2">
        <v>917.47</v>
      </c>
      <c r="L6140" t="s">
        <v>28</v>
      </c>
      <c r="M6140">
        <f>YEAR(Table1[[#This Row],[order_date]])</f>
        <v>2024</v>
      </c>
      <c r="N6140">
        <f>MONTH(Table1[[#This Row],[order_date]])</f>
        <v>3</v>
      </c>
      <c r="O6140" s="3">
        <f>Table1[[#This Row],[sales]]-Table1[[#This Row],[profit]]</f>
        <v>4006.41</v>
      </c>
      <c r="P6140" s="3">
        <f>Table1[[#This Row],[sales]]*Table1[[#This Row],[quantity]]</f>
        <v>34467.160000000003</v>
      </c>
      <c r="Q6140" s="9">
        <f>Table1[[#This Row],[delivery_date]]-Table1[[#This Row],[order_date]]</f>
        <v>3</v>
      </c>
    </row>
    <row r="6141" spans="1:17" x14ac:dyDescent="0.35">
      <c r="A6141" t="s">
        <v>6172</v>
      </c>
      <c r="B6141" t="s">
        <v>25</v>
      </c>
      <c r="C6141" t="s">
        <v>14</v>
      </c>
      <c r="D6141" s="2">
        <v>2941.11</v>
      </c>
      <c r="E6141">
        <v>0.13</v>
      </c>
      <c r="F6141">
        <v>9</v>
      </c>
      <c r="G6141" s="1">
        <v>45129</v>
      </c>
      <c r="H6141" s="1">
        <v>45130</v>
      </c>
      <c r="I6141" t="s">
        <v>15</v>
      </c>
      <c r="J6141" t="s">
        <v>22</v>
      </c>
      <c r="K6141" s="2">
        <v>340.33</v>
      </c>
      <c r="L6141" t="s">
        <v>48</v>
      </c>
      <c r="M6141">
        <f>YEAR(Table1[[#This Row],[order_date]])</f>
        <v>2023</v>
      </c>
      <c r="N6141">
        <f>MONTH(Table1[[#This Row],[order_date]])</f>
        <v>7</v>
      </c>
      <c r="O6141" s="3">
        <f>Table1[[#This Row],[sales]]-Table1[[#This Row],[profit]]</f>
        <v>2600.7800000000002</v>
      </c>
      <c r="P6141" s="3">
        <f>Table1[[#This Row],[sales]]*Table1[[#This Row],[quantity]]</f>
        <v>26469.99</v>
      </c>
      <c r="Q6141" s="9">
        <f>Table1[[#This Row],[delivery_date]]-Table1[[#This Row],[order_date]]</f>
        <v>1</v>
      </c>
    </row>
    <row r="6142" spans="1:17" x14ac:dyDescent="0.35">
      <c r="A6142" t="s">
        <v>6173</v>
      </c>
      <c r="B6142" t="s">
        <v>25</v>
      </c>
      <c r="C6142" t="s">
        <v>36</v>
      </c>
      <c r="D6142" s="2">
        <v>4263.45</v>
      </c>
      <c r="E6142">
        <v>0.44</v>
      </c>
      <c r="F6142">
        <v>9</v>
      </c>
      <c r="G6142" s="1">
        <v>45298</v>
      </c>
      <c r="H6142" s="1">
        <v>45304</v>
      </c>
      <c r="I6142" t="s">
        <v>15</v>
      </c>
      <c r="J6142" t="s">
        <v>27</v>
      </c>
      <c r="K6142" s="2">
        <v>458.61</v>
      </c>
      <c r="L6142" t="s">
        <v>23</v>
      </c>
      <c r="M6142">
        <f>YEAR(Table1[[#This Row],[order_date]])</f>
        <v>2024</v>
      </c>
      <c r="N6142">
        <f>MONTH(Table1[[#This Row],[order_date]])</f>
        <v>1</v>
      </c>
      <c r="O6142" s="3">
        <f>Table1[[#This Row],[sales]]-Table1[[#This Row],[profit]]</f>
        <v>3804.8399999999997</v>
      </c>
      <c r="P6142" s="3">
        <f>Table1[[#This Row],[sales]]*Table1[[#This Row],[quantity]]</f>
        <v>38371.049999999996</v>
      </c>
      <c r="Q6142" s="9">
        <f>Table1[[#This Row],[delivery_date]]-Table1[[#This Row],[order_date]]</f>
        <v>6</v>
      </c>
    </row>
    <row r="6143" spans="1:17" x14ac:dyDescent="0.35">
      <c r="A6143" t="s">
        <v>6174</v>
      </c>
      <c r="B6143" t="s">
        <v>19</v>
      </c>
      <c r="C6143" t="s">
        <v>26</v>
      </c>
      <c r="D6143" s="2">
        <v>4821.4399999999996</v>
      </c>
      <c r="E6143">
        <v>0.45</v>
      </c>
      <c r="F6143">
        <v>5</v>
      </c>
      <c r="G6143" s="1">
        <v>45157</v>
      </c>
      <c r="H6143" s="1">
        <v>45159</v>
      </c>
      <c r="I6143" t="s">
        <v>15</v>
      </c>
      <c r="J6143" t="s">
        <v>27</v>
      </c>
      <c r="K6143" s="2">
        <v>734.42</v>
      </c>
      <c r="L6143" t="s">
        <v>23</v>
      </c>
      <c r="M6143">
        <f>YEAR(Table1[[#This Row],[order_date]])</f>
        <v>2023</v>
      </c>
      <c r="N6143">
        <f>MONTH(Table1[[#This Row],[order_date]])</f>
        <v>8</v>
      </c>
      <c r="O6143" s="3">
        <f>Table1[[#This Row],[sales]]-Table1[[#This Row],[profit]]</f>
        <v>4087.0199999999995</v>
      </c>
      <c r="P6143" s="3">
        <f>Table1[[#This Row],[sales]]*Table1[[#This Row],[quantity]]</f>
        <v>24107.199999999997</v>
      </c>
      <c r="Q6143" s="9">
        <f>Table1[[#This Row],[delivery_date]]-Table1[[#This Row],[order_date]]</f>
        <v>2</v>
      </c>
    </row>
    <row r="6144" spans="1:17" x14ac:dyDescent="0.35">
      <c r="A6144" t="s">
        <v>6175</v>
      </c>
      <c r="B6144" t="s">
        <v>19</v>
      </c>
      <c r="C6144" t="s">
        <v>26</v>
      </c>
      <c r="D6144" s="2">
        <v>3456.7</v>
      </c>
      <c r="E6144">
        <v>0.16</v>
      </c>
      <c r="F6144">
        <v>8</v>
      </c>
      <c r="G6144" s="1">
        <v>45532</v>
      </c>
      <c r="H6144" s="1">
        <v>45533</v>
      </c>
      <c r="I6144" t="s">
        <v>15</v>
      </c>
      <c r="J6144" t="s">
        <v>22</v>
      </c>
      <c r="K6144" s="2">
        <v>463.74</v>
      </c>
      <c r="L6144" t="s">
        <v>28</v>
      </c>
      <c r="M6144">
        <f>YEAR(Table1[[#This Row],[order_date]])</f>
        <v>2024</v>
      </c>
      <c r="N6144">
        <f>MONTH(Table1[[#This Row],[order_date]])</f>
        <v>8</v>
      </c>
      <c r="O6144" s="3">
        <f>Table1[[#This Row],[sales]]-Table1[[#This Row],[profit]]</f>
        <v>2992.96</v>
      </c>
      <c r="P6144" s="3">
        <f>Table1[[#This Row],[sales]]*Table1[[#This Row],[quantity]]</f>
        <v>27653.599999999999</v>
      </c>
      <c r="Q6144" s="9">
        <f>Table1[[#This Row],[delivery_date]]-Table1[[#This Row],[order_date]]</f>
        <v>1</v>
      </c>
    </row>
    <row r="6145" spans="1:17" x14ac:dyDescent="0.35">
      <c r="A6145" t="s">
        <v>6176</v>
      </c>
      <c r="B6145" t="s">
        <v>41</v>
      </c>
      <c r="C6145" t="s">
        <v>14</v>
      </c>
      <c r="D6145" s="2">
        <v>1705.39</v>
      </c>
      <c r="E6145">
        <v>0.32</v>
      </c>
      <c r="F6145">
        <v>9</v>
      </c>
      <c r="G6145" s="1">
        <v>45413</v>
      </c>
      <c r="H6145" s="1">
        <v>45420</v>
      </c>
      <c r="I6145" t="s">
        <v>21</v>
      </c>
      <c r="J6145" t="s">
        <v>22</v>
      </c>
      <c r="K6145" s="2">
        <v>364.19</v>
      </c>
      <c r="L6145" t="s">
        <v>34</v>
      </c>
      <c r="M6145">
        <f>YEAR(Table1[[#This Row],[order_date]])</f>
        <v>2024</v>
      </c>
      <c r="N6145">
        <f>MONTH(Table1[[#This Row],[order_date]])</f>
        <v>5</v>
      </c>
      <c r="O6145" s="3">
        <f>Table1[[#This Row],[sales]]-Table1[[#This Row],[profit]]</f>
        <v>1341.2</v>
      </c>
      <c r="P6145" s="3">
        <f>Table1[[#This Row],[sales]]*Table1[[#This Row],[quantity]]</f>
        <v>15348.51</v>
      </c>
      <c r="Q6145" s="9">
        <f>Table1[[#This Row],[delivery_date]]-Table1[[#This Row],[order_date]]</f>
        <v>7</v>
      </c>
    </row>
    <row r="6146" spans="1:17" x14ac:dyDescent="0.35">
      <c r="A6146" t="s">
        <v>6177</v>
      </c>
      <c r="B6146" t="s">
        <v>25</v>
      </c>
      <c r="C6146" t="s">
        <v>26</v>
      </c>
      <c r="D6146" s="2">
        <v>1612.17</v>
      </c>
      <c r="E6146">
        <v>0.44</v>
      </c>
      <c r="F6146">
        <v>6</v>
      </c>
      <c r="G6146" s="1">
        <v>45103</v>
      </c>
      <c r="H6146" s="1">
        <v>45105</v>
      </c>
      <c r="I6146" t="s">
        <v>21</v>
      </c>
      <c r="J6146" t="s">
        <v>22</v>
      </c>
      <c r="K6146" s="2">
        <v>247.79</v>
      </c>
      <c r="L6146" t="s">
        <v>23</v>
      </c>
      <c r="M6146">
        <f>YEAR(Table1[[#This Row],[order_date]])</f>
        <v>2023</v>
      </c>
      <c r="N6146">
        <f>MONTH(Table1[[#This Row],[order_date]])</f>
        <v>6</v>
      </c>
      <c r="O6146" s="3">
        <f>Table1[[#This Row],[sales]]-Table1[[#This Row],[profit]]</f>
        <v>1364.38</v>
      </c>
      <c r="P6146" s="3">
        <f>Table1[[#This Row],[sales]]*Table1[[#This Row],[quantity]]</f>
        <v>9673.02</v>
      </c>
      <c r="Q6146" s="9">
        <f>Table1[[#This Row],[delivery_date]]-Table1[[#This Row],[order_date]]</f>
        <v>2</v>
      </c>
    </row>
    <row r="6147" spans="1:17" x14ac:dyDescent="0.35">
      <c r="A6147" t="s">
        <v>6178</v>
      </c>
      <c r="B6147" t="s">
        <v>13</v>
      </c>
      <c r="C6147" t="s">
        <v>36</v>
      </c>
      <c r="D6147" s="2">
        <v>449.26</v>
      </c>
      <c r="E6147">
        <v>0.25</v>
      </c>
      <c r="F6147">
        <v>4</v>
      </c>
      <c r="G6147" s="1">
        <v>45229</v>
      </c>
      <c r="H6147" s="1">
        <v>45230</v>
      </c>
      <c r="I6147" t="s">
        <v>15</v>
      </c>
      <c r="J6147" t="s">
        <v>27</v>
      </c>
      <c r="K6147" s="2">
        <v>54.49</v>
      </c>
      <c r="L6147" t="s">
        <v>23</v>
      </c>
      <c r="M6147">
        <f>YEAR(Table1[[#This Row],[order_date]])</f>
        <v>2023</v>
      </c>
      <c r="N6147">
        <f>MONTH(Table1[[#This Row],[order_date]])</f>
        <v>10</v>
      </c>
      <c r="O6147" s="3">
        <f>Table1[[#This Row],[sales]]-Table1[[#This Row],[profit]]</f>
        <v>394.77</v>
      </c>
      <c r="P6147" s="3">
        <f>Table1[[#This Row],[sales]]*Table1[[#This Row],[quantity]]</f>
        <v>1797.04</v>
      </c>
      <c r="Q6147" s="9">
        <f>Table1[[#This Row],[delivery_date]]-Table1[[#This Row],[order_date]]</f>
        <v>1</v>
      </c>
    </row>
    <row r="6148" spans="1:17" x14ac:dyDescent="0.35">
      <c r="A6148" t="s">
        <v>6179</v>
      </c>
      <c r="B6148" t="s">
        <v>19</v>
      </c>
      <c r="C6148" t="s">
        <v>20</v>
      </c>
      <c r="D6148" s="2">
        <v>2196.08</v>
      </c>
      <c r="E6148">
        <v>0.36</v>
      </c>
      <c r="F6148">
        <v>4</v>
      </c>
      <c r="G6148" s="1">
        <v>45587</v>
      </c>
      <c r="H6148" s="1">
        <v>45590</v>
      </c>
      <c r="I6148" t="s">
        <v>21</v>
      </c>
      <c r="J6148" t="s">
        <v>16</v>
      </c>
      <c r="K6148" s="2">
        <v>155.79</v>
      </c>
      <c r="L6148" t="s">
        <v>17</v>
      </c>
      <c r="M6148">
        <f>YEAR(Table1[[#This Row],[order_date]])</f>
        <v>2024</v>
      </c>
      <c r="N6148">
        <f>MONTH(Table1[[#This Row],[order_date]])</f>
        <v>10</v>
      </c>
      <c r="O6148" s="3">
        <f>Table1[[#This Row],[sales]]-Table1[[#This Row],[profit]]</f>
        <v>2040.29</v>
      </c>
      <c r="P6148" s="3">
        <f>Table1[[#This Row],[sales]]*Table1[[#This Row],[quantity]]</f>
        <v>8784.32</v>
      </c>
      <c r="Q6148" s="9">
        <f>Table1[[#This Row],[delivery_date]]-Table1[[#This Row],[order_date]]</f>
        <v>3</v>
      </c>
    </row>
    <row r="6149" spans="1:17" x14ac:dyDescent="0.35">
      <c r="A6149" t="s">
        <v>6180</v>
      </c>
      <c r="B6149" t="s">
        <v>13</v>
      </c>
      <c r="C6149" t="s">
        <v>33</v>
      </c>
      <c r="D6149" s="2">
        <v>4585.41</v>
      </c>
      <c r="E6149">
        <v>0.4</v>
      </c>
      <c r="F6149">
        <v>3</v>
      </c>
      <c r="G6149" s="1">
        <v>45125</v>
      </c>
      <c r="H6149" s="1">
        <v>45126</v>
      </c>
      <c r="I6149" t="s">
        <v>15</v>
      </c>
      <c r="J6149" t="s">
        <v>16</v>
      </c>
      <c r="K6149" s="2">
        <v>562.66999999999996</v>
      </c>
      <c r="L6149" t="s">
        <v>23</v>
      </c>
      <c r="M6149">
        <f>YEAR(Table1[[#This Row],[order_date]])</f>
        <v>2023</v>
      </c>
      <c r="N6149">
        <f>MONTH(Table1[[#This Row],[order_date]])</f>
        <v>7</v>
      </c>
      <c r="O6149" s="3">
        <f>Table1[[#This Row],[sales]]-Table1[[#This Row],[profit]]</f>
        <v>4022.74</v>
      </c>
      <c r="P6149" s="3">
        <f>Table1[[#This Row],[sales]]*Table1[[#This Row],[quantity]]</f>
        <v>13756.23</v>
      </c>
      <c r="Q6149" s="9">
        <f>Table1[[#This Row],[delivery_date]]-Table1[[#This Row],[order_date]]</f>
        <v>1</v>
      </c>
    </row>
    <row r="6150" spans="1:17" x14ac:dyDescent="0.35">
      <c r="A6150" t="s">
        <v>6181</v>
      </c>
      <c r="B6150" t="s">
        <v>19</v>
      </c>
      <c r="C6150" t="s">
        <v>36</v>
      </c>
      <c r="D6150" s="2">
        <v>2442.5100000000002</v>
      </c>
      <c r="E6150">
        <v>0.44</v>
      </c>
      <c r="F6150">
        <v>9</v>
      </c>
      <c r="G6150" s="1">
        <v>45138</v>
      </c>
      <c r="H6150" s="1">
        <v>45142</v>
      </c>
      <c r="I6150" t="s">
        <v>15</v>
      </c>
      <c r="J6150" t="s">
        <v>27</v>
      </c>
      <c r="K6150" s="2">
        <v>417.61</v>
      </c>
      <c r="L6150" t="s">
        <v>34</v>
      </c>
      <c r="M6150">
        <f>YEAR(Table1[[#This Row],[order_date]])</f>
        <v>2023</v>
      </c>
      <c r="N6150">
        <f>MONTH(Table1[[#This Row],[order_date]])</f>
        <v>7</v>
      </c>
      <c r="O6150" s="3">
        <f>Table1[[#This Row],[sales]]-Table1[[#This Row],[profit]]</f>
        <v>2024.9</v>
      </c>
      <c r="P6150" s="3">
        <f>Table1[[#This Row],[sales]]*Table1[[#This Row],[quantity]]</f>
        <v>21982.590000000004</v>
      </c>
      <c r="Q6150" s="9">
        <f>Table1[[#This Row],[delivery_date]]-Table1[[#This Row],[order_date]]</f>
        <v>4</v>
      </c>
    </row>
    <row r="6151" spans="1:17" x14ac:dyDescent="0.35">
      <c r="A6151" t="s">
        <v>6182</v>
      </c>
      <c r="B6151" t="s">
        <v>41</v>
      </c>
      <c r="C6151" t="s">
        <v>36</v>
      </c>
      <c r="D6151" s="2">
        <v>4563.88</v>
      </c>
      <c r="E6151">
        <v>0.26</v>
      </c>
      <c r="F6151">
        <v>6</v>
      </c>
      <c r="G6151" s="1">
        <v>45243</v>
      </c>
      <c r="H6151" s="1">
        <v>45246</v>
      </c>
      <c r="I6151" t="s">
        <v>31</v>
      </c>
      <c r="J6151" t="s">
        <v>22</v>
      </c>
      <c r="K6151" s="2">
        <v>920.84</v>
      </c>
      <c r="L6151" t="s">
        <v>34</v>
      </c>
      <c r="M6151">
        <f>YEAR(Table1[[#This Row],[order_date]])</f>
        <v>2023</v>
      </c>
      <c r="N6151">
        <f>MONTH(Table1[[#This Row],[order_date]])</f>
        <v>11</v>
      </c>
      <c r="O6151" s="3">
        <f>Table1[[#This Row],[sales]]-Table1[[#This Row],[profit]]</f>
        <v>3643.04</v>
      </c>
      <c r="P6151" s="3">
        <f>Table1[[#This Row],[sales]]*Table1[[#This Row],[quantity]]</f>
        <v>27383.279999999999</v>
      </c>
      <c r="Q6151" s="9">
        <f>Table1[[#This Row],[delivery_date]]-Table1[[#This Row],[order_date]]</f>
        <v>3</v>
      </c>
    </row>
    <row r="6152" spans="1:17" x14ac:dyDescent="0.35">
      <c r="A6152" t="s">
        <v>6183</v>
      </c>
      <c r="B6152" t="s">
        <v>25</v>
      </c>
      <c r="C6152" t="s">
        <v>33</v>
      </c>
      <c r="D6152" s="2">
        <v>4104</v>
      </c>
      <c r="E6152">
        <v>0.47</v>
      </c>
      <c r="F6152">
        <v>8</v>
      </c>
      <c r="G6152" s="1">
        <v>45295</v>
      </c>
      <c r="H6152" s="1">
        <v>45302</v>
      </c>
      <c r="I6152" t="s">
        <v>15</v>
      </c>
      <c r="J6152" t="s">
        <v>22</v>
      </c>
      <c r="K6152" s="2">
        <v>861.13</v>
      </c>
      <c r="L6152" t="s">
        <v>23</v>
      </c>
      <c r="M6152">
        <f>YEAR(Table1[[#This Row],[order_date]])</f>
        <v>2024</v>
      </c>
      <c r="N6152">
        <f>MONTH(Table1[[#This Row],[order_date]])</f>
        <v>1</v>
      </c>
      <c r="O6152" s="3">
        <f>Table1[[#This Row],[sales]]-Table1[[#This Row],[profit]]</f>
        <v>3242.87</v>
      </c>
      <c r="P6152" s="3">
        <f>Table1[[#This Row],[sales]]*Table1[[#This Row],[quantity]]</f>
        <v>32832</v>
      </c>
      <c r="Q6152" s="9">
        <f>Table1[[#This Row],[delivery_date]]-Table1[[#This Row],[order_date]]</f>
        <v>7</v>
      </c>
    </row>
    <row r="6153" spans="1:17" x14ac:dyDescent="0.35">
      <c r="A6153" t="s">
        <v>6184</v>
      </c>
      <c r="B6153" t="s">
        <v>19</v>
      </c>
      <c r="C6153" t="s">
        <v>33</v>
      </c>
      <c r="D6153" s="2">
        <v>4922.5200000000004</v>
      </c>
      <c r="E6153">
        <v>0.31</v>
      </c>
      <c r="F6153">
        <v>2</v>
      </c>
      <c r="G6153" s="1">
        <v>45443</v>
      </c>
      <c r="H6153" s="1">
        <v>45445</v>
      </c>
      <c r="I6153" t="s">
        <v>21</v>
      </c>
      <c r="J6153" t="s">
        <v>27</v>
      </c>
      <c r="K6153" s="2">
        <v>503.87</v>
      </c>
      <c r="L6153" t="s">
        <v>23</v>
      </c>
      <c r="M6153">
        <f>YEAR(Table1[[#This Row],[order_date]])</f>
        <v>2024</v>
      </c>
      <c r="N6153">
        <f>MONTH(Table1[[#This Row],[order_date]])</f>
        <v>5</v>
      </c>
      <c r="O6153" s="3">
        <f>Table1[[#This Row],[sales]]-Table1[[#This Row],[profit]]</f>
        <v>4418.6500000000005</v>
      </c>
      <c r="P6153" s="3">
        <f>Table1[[#This Row],[sales]]*Table1[[#This Row],[quantity]]</f>
        <v>9845.0400000000009</v>
      </c>
      <c r="Q6153" s="9">
        <f>Table1[[#This Row],[delivery_date]]-Table1[[#This Row],[order_date]]</f>
        <v>2</v>
      </c>
    </row>
    <row r="6154" spans="1:17" x14ac:dyDescent="0.35">
      <c r="A6154" t="s">
        <v>6185</v>
      </c>
      <c r="B6154" t="s">
        <v>25</v>
      </c>
      <c r="C6154" t="s">
        <v>20</v>
      </c>
      <c r="D6154" s="2">
        <v>4743.71</v>
      </c>
      <c r="E6154">
        <v>0.08</v>
      </c>
      <c r="F6154">
        <v>4</v>
      </c>
      <c r="G6154" s="1">
        <v>45085</v>
      </c>
      <c r="H6154" s="1">
        <v>45086</v>
      </c>
      <c r="I6154" t="s">
        <v>21</v>
      </c>
      <c r="J6154" t="s">
        <v>16</v>
      </c>
      <c r="K6154" s="2">
        <v>722.07</v>
      </c>
      <c r="L6154" t="s">
        <v>34</v>
      </c>
      <c r="M6154">
        <f>YEAR(Table1[[#This Row],[order_date]])</f>
        <v>2023</v>
      </c>
      <c r="N6154">
        <f>MONTH(Table1[[#This Row],[order_date]])</f>
        <v>6</v>
      </c>
      <c r="O6154" s="3">
        <f>Table1[[#This Row],[sales]]-Table1[[#This Row],[profit]]</f>
        <v>4021.64</v>
      </c>
      <c r="P6154" s="3">
        <f>Table1[[#This Row],[sales]]*Table1[[#This Row],[quantity]]</f>
        <v>18974.84</v>
      </c>
      <c r="Q6154" s="9">
        <f>Table1[[#This Row],[delivery_date]]-Table1[[#This Row],[order_date]]</f>
        <v>1</v>
      </c>
    </row>
    <row r="6155" spans="1:17" x14ac:dyDescent="0.35">
      <c r="A6155" t="s">
        <v>6186</v>
      </c>
      <c r="B6155" t="s">
        <v>13</v>
      </c>
      <c r="C6155" t="s">
        <v>20</v>
      </c>
      <c r="D6155" s="2">
        <v>3561.77</v>
      </c>
      <c r="E6155">
        <v>0.31</v>
      </c>
      <c r="F6155">
        <v>2</v>
      </c>
      <c r="G6155" s="1">
        <v>45628</v>
      </c>
      <c r="H6155" s="1">
        <v>45634</v>
      </c>
      <c r="I6155" t="s">
        <v>21</v>
      </c>
      <c r="J6155" t="s">
        <v>27</v>
      </c>
      <c r="K6155" s="2">
        <v>537.05999999999995</v>
      </c>
      <c r="L6155" t="s">
        <v>28</v>
      </c>
      <c r="M6155">
        <f>YEAR(Table1[[#This Row],[order_date]])</f>
        <v>2024</v>
      </c>
      <c r="N6155">
        <f>MONTH(Table1[[#This Row],[order_date]])</f>
        <v>12</v>
      </c>
      <c r="O6155" s="3">
        <f>Table1[[#This Row],[sales]]-Table1[[#This Row],[profit]]</f>
        <v>3024.71</v>
      </c>
      <c r="P6155" s="3">
        <f>Table1[[#This Row],[sales]]*Table1[[#This Row],[quantity]]</f>
        <v>7123.54</v>
      </c>
      <c r="Q6155" s="9">
        <f>Table1[[#This Row],[delivery_date]]-Table1[[#This Row],[order_date]]</f>
        <v>6</v>
      </c>
    </row>
    <row r="6156" spans="1:17" x14ac:dyDescent="0.35">
      <c r="A6156" t="s">
        <v>6187</v>
      </c>
      <c r="B6156" t="s">
        <v>41</v>
      </c>
      <c r="C6156" t="s">
        <v>20</v>
      </c>
      <c r="D6156" s="2">
        <v>4368.96</v>
      </c>
      <c r="E6156">
        <v>0.15</v>
      </c>
      <c r="F6156">
        <v>3</v>
      </c>
      <c r="G6156" s="1">
        <v>45494</v>
      </c>
      <c r="H6156" s="1">
        <v>45496</v>
      </c>
      <c r="I6156" t="s">
        <v>15</v>
      </c>
      <c r="J6156" t="s">
        <v>16</v>
      </c>
      <c r="K6156" s="2">
        <v>234.74</v>
      </c>
      <c r="L6156" t="s">
        <v>17</v>
      </c>
      <c r="M6156">
        <f>YEAR(Table1[[#This Row],[order_date]])</f>
        <v>2024</v>
      </c>
      <c r="N6156">
        <f>MONTH(Table1[[#This Row],[order_date]])</f>
        <v>7</v>
      </c>
      <c r="O6156" s="3">
        <f>Table1[[#This Row],[sales]]-Table1[[#This Row],[profit]]</f>
        <v>4134.22</v>
      </c>
      <c r="P6156" s="3">
        <f>Table1[[#This Row],[sales]]*Table1[[#This Row],[quantity]]</f>
        <v>13106.880000000001</v>
      </c>
      <c r="Q6156" s="9">
        <f>Table1[[#This Row],[delivery_date]]-Table1[[#This Row],[order_date]]</f>
        <v>2</v>
      </c>
    </row>
    <row r="6157" spans="1:17" x14ac:dyDescent="0.35">
      <c r="A6157" t="s">
        <v>6188</v>
      </c>
      <c r="B6157" t="s">
        <v>25</v>
      </c>
      <c r="C6157" t="s">
        <v>26</v>
      </c>
      <c r="D6157" s="2">
        <v>3765.58</v>
      </c>
      <c r="E6157">
        <v>0.19</v>
      </c>
      <c r="F6157">
        <v>2</v>
      </c>
      <c r="G6157" s="1">
        <v>45366</v>
      </c>
      <c r="H6157" s="1">
        <v>45370</v>
      </c>
      <c r="I6157" t="s">
        <v>31</v>
      </c>
      <c r="J6157" t="s">
        <v>27</v>
      </c>
      <c r="K6157" s="2">
        <v>1020.6</v>
      </c>
      <c r="L6157" t="s">
        <v>48</v>
      </c>
      <c r="M6157">
        <f>YEAR(Table1[[#This Row],[order_date]])</f>
        <v>2024</v>
      </c>
      <c r="N6157">
        <f>MONTH(Table1[[#This Row],[order_date]])</f>
        <v>3</v>
      </c>
      <c r="O6157" s="3">
        <f>Table1[[#This Row],[sales]]-Table1[[#This Row],[profit]]</f>
        <v>2744.98</v>
      </c>
      <c r="P6157" s="3">
        <f>Table1[[#This Row],[sales]]*Table1[[#This Row],[quantity]]</f>
        <v>7531.16</v>
      </c>
      <c r="Q6157" s="9">
        <f>Table1[[#This Row],[delivery_date]]-Table1[[#This Row],[order_date]]</f>
        <v>4</v>
      </c>
    </row>
    <row r="6158" spans="1:17" x14ac:dyDescent="0.35">
      <c r="A6158" t="s">
        <v>6189</v>
      </c>
      <c r="B6158" t="s">
        <v>41</v>
      </c>
      <c r="C6158" t="s">
        <v>36</v>
      </c>
      <c r="D6158" s="2">
        <v>3546.63</v>
      </c>
      <c r="E6158">
        <v>0.4</v>
      </c>
      <c r="F6158">
        <v>9</v>
      </c>
      <c r="G6158" s="1">
        <v>45322</v>
      </c>
      <c r="H6158" s="1">
        <v>45328</v>
      </c>
      <c r="I6158" t="s">
        <v>31</v>
      </c>
      <c r="J6158" t="s">
        <v>27</v>
      </c>
      <c r="K6158" s="2">
        <v>774.86</v>
      </c>
      <c r="L6158" t="s">
        <v>48</v>
      </c>
      <c r="M6158">
        <f>YEAR(Table1[[#This Row],[order_date]])</f>
        <v>2024</v>
      </c>
      <c r="N6158">
        <f>MONTH(Table1[[#This Row],[order_date]])</f>
        <v>1</v>
      </c>
      <c r="O6158" s="3">
        <f>Table1[[#This Row],[sales]]-Table1[[#This Row],[profit]]</f>
        <v>2771.77</v>
      </c>
      <c r="P6158" s="3">
        <f>Table1[[#This Row],[sales]]*Table1[[#This Row],[quantity]]</f>
        <v>31919.670000000002</v>
      </c>
      <c r="Q6158" s="9">
        <f>Table1[[#This Row],[delivery_date]]-Table1[[#This Row],[order_date]]</f>
        <v>6</v>
      </c>
    </row>
    <row r="6159" spans="1:17" x14ac:dyDescent="0.35">
      <c r="A6159" t="s">
        <v>6190</v>
      </c>
      <c r="B6159" t="s">
        <v>25</v>
      </c>
      <c r="C6159" t="s">
        <v>33</v>
      </c>
      <c r="D6159" s="2">
        <v>3606.24</v>
      </c>
      <c r="E6159">
        <v>0.49</v>
      </c>
      <c r="F6159">
        <v>9</v>
      </c>
      <c r="G6159" s="1">
        <v>45120</v>
      </c>
      <c r="H6159" s="1">
        <v>45123</v>
      </c>
      <c r="I6159" t="s">
        <v>15</v>
      </c>
      <c r="J6159" t="s">
        <v>16</v>
      </c>
      <c r="K6159" s="2">
        <v>777.34</v>
      </c>
      <c r="L6159" t="s">
        <v>17</v>
      </c>
      <c r="M6159">
        <f>YEAR(Table1[[#This Row],[order_date]])</f>
        <v>2023</v>
      </c>
      <c r="N6159">
        <f>MONTH(Table1[[#This Row],[order_date]])</f>
        <v>7</v>
      </c>
      <c r="O6159" s="3">
        <f>Table1[[#This Row],[sales]]-Table1[[#This Row],[profit]]</f>
        <v>2828.8999999999996</v>
      </c>
      <c r="P6159" s="3">
        <f>Table1[[#This Row],[sales]]*Table1[[#This Row],[quantity]]</f>
        <v>32456.159999999996</v>
      </c>
      <c r="Q6159" s="9">
        <f>Table1[[#This Row],[delivery_date]]-Table1[[#This Row],[order_date]]</f>
        <v>3</v>
      </c>
    </row>
    <row r="6160" spans="1:17" x14ac:dyDescent="0.35">
      <c r="A6160" t="s">
        <v>6191</v>
      </c>
      <c r="B6160" t="s">
        <v>13</v>
      </c>
      <c r="C6160" t="s">
        <v>36</v>
      </c>
      <c r="D6160" s="2">
        <v>3633.11</v>
      </c>
      <c r="E6160">
        <v>0.43</v>
      </c>
      <c r="F6160">
        <v>6</v>
      </c>
      <c r="G6160" s="1">
        <v>45464</v>
      </c>
      <c r="H6160" s="1">
        <v>45466</v>
      </c>
      <c r="I6160" t="s">
        <v>31</v>
      </c>
      <c r="J6160" t="s">
        <v>22</v>
      </c>
      <c r="K6160" s="2">
        <v>706.93</v>
      </c>
      <c r="L6160" t="s">
        <v>34</v>
      </c>
      <c r="M6160">
        <f>YEAR(Table1[[#This Row],[order_date]])</f>
        <v>2024</v>
      </c>
      <c r="N6160">
        <f>MONTH(Table1[[#This Row],[order_date]])</f>
        <v>6</v>
      </c>
      <c r="O6160" s="3">
        <f>Table1[[#This Row],[sales]]-Table1[[#This Row],[profit]]</f>
        <v>2926.1800000000003</v>
      </c>
      <c r="P6160" s="3">
        <f>Table1[[#This Row],[sales]]*Table1[[#This Row],[quantity]]</f>
        <v>21798.66</v>
      </c>
      <c r="Q6160" s="9">
        <f>Table1[[#This Row],[delivery_date]]-Table1[[#This Row],[order_date]]</f>
        <v>2</v>
      </c>
    </row>
    <row r="6161" spans="1:17" x14ac:dyDescent="0.35">
      <c r="A6161" t="s">
        <v>6192</v>
      </c>
      <c r="B6161" t="s">
        <v>13</v>
      </c>
      <c r="C6161" t="s">
        <v>36</v>
      </c>
      <c r="D6161" s="2">
        <v>1959.15</v>
      </c>
      <c r="E6161">
        <v>0.16</v>
      </c>
      <c r="F6161">
        <v>7</v>
      </c>
      <c r="G6161" s="1">
        <v>44994</v>
      </c>
      <c r="H6161" s="1">
        <v>45000</v>
      </c>
      <c r="I6161" t="s">
        <v>15</v>
      </c>
      <c r="J6161" t="s">
        <v>27</v>
      </c>
      <c r="K6161" s="2">
        <v>323.64</v>
      </c>
      <c r="L6161" t="s">
        <v>28</v>
      </c>
      <c r="M6161">
        <f>YEAR(Table1[[#This Row],[order_date]])</f>
        <v>2023</v>
      </c>
      <c r="N6161">
        <f>MONTH(Table1[[#This Row],[order_date]])</f>
        <v>3</v>
      </c>
      <c r="O6161" s="3">
        <f>Table1[[#This Row],[sales]]-Table1[[#This Row],[profit]]</f>
        <v>1635.5100000000002</v>
      </c>
      <c r="P6161" s="3">
        <f>Table1[[#This Row],[sales]]*Table1[[#This Row],[quantity]]</f>
        <v>13714.050000000001</v>
      </c>
      <c r="Q6161" s="9">
        <f>Table1[[#This Row],[delivery_date]]-Table1[[#This Row],[order_date]]</f>
        <v>6</v>
      </c>
    </row>
    <row r="6162" spans="1:17" x14ac:dyDescent="0.35">
      <c r="A6162" t="s">
        <v>6193</v>
      </c>
      <c r="B6162" t="s">
        <v>41</v>
      </c>
      <c r="C6162" t="s">
        <v>20</v>
      </c>
      <c r="D6162" s="2">
        <v>2175.46</v>
      </c>
      <c r="E6162">
        <v>0.23</v>
      </c>
      <c r="F6162">
        <v>5</v>
      </c>
      <c r="G6162" s="1">
        <v>45468</v>
      </c>
      <c r="H6162" s="1">
        <v>45473</v>
      </c>
      <c r="I6162" t="s">
        <v>15</v>
      </c>
      <c r="J6162" t="s">
        <v>27</v>
      </c>
      <c r="K6162" s="2">
        <v>231.03</v>
      </c>
      <c r="L6162" t="s">
        <v>48</v>
      </c>
      <c r="M6162">
        <f>YEAR(Table1[[#This Row],[order_date]])</f>
        <v>2024</v>
      </c>
      <c r="N6162">
        <f>MONTH(Table1[[#This Row],[order_date]])</f>
        <v>6</v>
      </c>
      <c r="O6162" s="3">
        <f>Table1[[#This Row],[sales]]-Table1[[#This Row],[profit]]</f>
        <v>1944.43</v>
      </c>
      <c r="P6162" s="3">
        <f>Table1[[#This Row],[sales]]*Table1[[#This Row],[quantity]]</f>
        <v>10877.3</v>
      </c>
      <c r="Q6162" s="9">
        <f>Table1[[#This Row],[delivery_date]]-Table1[[#This Row],[order_date]]</f>
        <v>5</v>
      </c>
    </row>
    <row r="6163" spans="1:17" x14ac:dyDescent="0.35">
      <c r="A6163" t="s">
        <v>6194</v>
      </c>
      <c r="B6163" t="s">
        <v>13</v>
      </c>
      <c r="C6163" t="s">
        <v>20</v>
      </c>
      <c r="D6163" s="2">
        <v>1540.95</v>
      </c>
      <c r="E6163">
        <v>0.49</v>
      </c>
      <c r="F6163">
        <v>1</v>
      </c>
      <c r="G6163" s="1">
        <v>45408</v>
      </c>
      <c r="H6163" s="1">
        <v>45414</v>
      </c>
      <c r="I6163" t="s">
        <v>21</v>
      </c>
      <c r="J6163" t="s">
        <v>22</v>
      </c>
      <c r="K6163" s="2">
        <v>228.23</v>
      </c>
      <c r="L6163" t="s">
        <v>17</v>
      </c>
      <c r="M6163">
        <f>YEAR(Table1[[#This Row],[order_date]])</f>
        <v>2024</v>
      </c>
      <c r="N6163">
        <f>MONTH(Table1[[#This Row],[order_date]])</f>
        <v>4</v>
      </c>
      <c r="O6163" s="3">
        <f>Table1[[#This Row],[sales]]-Table1[[#This Row],[profit]]</f>
        <v>1312.72</v>
      </c>
      <c r="P6163" s="3">
        <f>Table1[[#This Row],[sales]]*Table1[[#This Row],[quantity]]</f>
        <v>1540.95</v>
      </c>
      <c r="Q6163" s="9">
        <f>Table1[[#This Row],[delivery_date]]-Table1[[#This Row],[order_date]]</f>
        <v>6</v>
      </c>
    </row>
    <row r="6164" spans="1:17" x14ac:dyDescent="0.35">
      <c r="A6164" t="s">
        <v>6195</v>
      </c>
      <c r="B6164" t="s">
        <v>19</v>
      </c>
      <c r="C6164" t="s">
        <v>36</v>
      </c>
      <c r="D6164" s="2">
        <v>826.48</v>
      </c>
      <c r="E6164">
        <v>0.46</v>
      </c>
      <c r="F6164">
        <v>4</v>
      </c>
      <c r="G6164" s="1">
        <v>45202</v>
      </c>
      <c r="H6164" s="1">
        <v>45203</v>
      </c>
      <c r="I6164" t="s">
        <v>21</v>
      </c>
      <c r="J6164" t="s">
        <v>16</v>
      </c>
      <c r="K6164" s="2">
        <v>77.77</v>
      </c>
      <c r="L6164" t="s">
        <v>28</v>
      </c>
      <c r="M6164">
        <f>YEAR(Table1[[#This Row],[order_date]])</f>
        <v>2023</v>
      </c>
      <c r="N6164">
        <f>MONTH(Table1[[#This Row],[order_date]])</f>
        <v>10</v>
      </c>
      <c r="O6164" s="3">
        <f>Table1[[#This Row],[sales]]-Table1[[#This Row],[profit]]</f>
        <v>748.71</v>
      </c>
      <c r="P6164" s="3">
        <f>Table1[[#This Row],[sales]]*Table1[[#This Row],[quantity]]</f>
        <v>3305.92</v>
      </c>
      <c r="Q6164" s="9">
        <f>Table1[[#This Row],[delivery_date]]-Table1[[#This Row],[order_date]]</f>
        <v>1</v>
      </c>
    </row>
    <row r="6165" spans="1:17" x14ac:dyDescent="0.35">
      <c r="A6165" t="s">
        <v>6196</v>
      </c>
      <c r="B6165" t="s">
        <v>25</v>
      </c>
      <c r="C6165" t="s">
        <v>20</v>
      </c>
      <c r="D6165" s="2">
        <v>2346.37</v>
      </c>
      <c r="E6165">
        <v>0.49</v>
      </c>
      <c r="F6165">
        <v>4</v>
      </c>
      <c r="G6165" s="1">
        <v>45632</v>
      </c>
      <c r="H6165" s="1">
        <v>45634</v>
      </c>
      <c r="I6165" t="s">
        <v>31</v>
      </c>
      <c r="J6165" t="s">
        <v>27</v>
      </c>
      <c r="K6165" s="2">
        <v>595.66</v>
      </c>
      <c r="L6165" t="s">
        <v>23</v>
      </c>
      <c r="M6165">
        <f>YEAR(Table1[[#This Row],[order_date]])</f>
        <v>2024</v>
      </c>
      <c r="N6165">
        <f>MONTH(Table1[[#This Row],[order_date]])</f>
        <v>12</v>
      </c>
      <c r="O6165" s="3">
        <f>Table1[[#This Row],[sales]]-Table1[[#This Row],[profit]]</f>
        <v>1750.71</v>
      </c>
      <c r="P6165" s="3">
        <f>Table1[[#This Row],[sales]]*Table1[[#This Row],[quantity]]</f>
        <v>9385.48</v>
      </c>
      <c r="Q6165" s="9">
        <f>Table1[[#This Row],[delivery_date]]-Table1[[#This Row],[order_date]]</f>
        <v>2</v>
      </c>
    </row>
    <row r="6166" spans="1:17" x14ac:dyDescent="0.35">
      <c r="A6166" t="s">
        <v>6197</v>
      </c>
      <c r="B6166" t="s">
        <v>13</v>
      </c>
      <c r="C6166" t="s">
        <v>26</v>
      </c>
      <c r="D6166" s="2">
        <v>4509.75</v>
      </c>
      <c r="E6166">
        <v>0.22</v>
      </c>
      <c r="F6166">
        <v>8</v>
      </c>
      <c r="G6166" s="1">
        <v>45547</v>
      </c>
      <c r="H6166" s="1">
        <v>45554</v>
      </c>
      <c r="I6166" t="s">
        <v>15</v>
      </c>
      <c r="J6166" t="s">
        <v>22</v>
      </c>
      <c r="K6166" s="2">
        <v>463.34</v>
      </c>
      <c r="L6166" t="s">
        <v>17</v>
      </c>
      <c r="M6166">
        <f>YEAR(Table1[[#This Row],[order_date]])</f>
        <v>2024</v>
      </c>
      <c r="N6166">
        <f>MONTH(Table1[[#This Row],[order_date]])</f>
        <v>9</v>
      </c>
      <c r="O6166" s="3">
        <f>Table1[[#This Row],[sales]]-Table1[[#This Row],[profit]]</f>
        <v>4046.41</v>
      </c>
      <c r="P6166" s="3">
        <f>Table1[[#This Row],[sales]]*Table1[[#This Row],[quantity]]</f>
        <v>36078</v>
      </c>
      <c r="Q6166" s="9">
        <f>Table1[[#This Row],[delivery_date]]-Table1[[#This Row],[order_date]]</f>
        <v>7</v>
      </c>
    </row>
    <row r="6167" spans="1:17" x14ac:dyDescent="0.35">
      <c r="A6167" t="s">
        <v>6198</v>
      </c>
      <c r="B6167" t="s">
        <v>19</v>
      </c>
      <c r="C6167" t="s">
        <v>33</v>
      </c>
      <c r="D6167" s="2">
        <v>3291.2</v>
      </c>
      <c r="E6167">
        <v>0.4</v>
      </c>
      <c r="F6167">
        <v>5</v>
      </c>
      <c r="G6167" s="1">
        <v>45345</v>
      </c>
      <c r="H6167" s="1">
        <v>45352</v>
      </c>
      <c r="I6167" t="s">
        <v>15</v>
      </c>
      <c r="J6167" t="s">
        <v>22</v>
      </c>
      <c r="K6167" s="2">
        <v>392.69</v>
      </c>
      <c r="L6167" t="s">
        <v>17</v>
      </c>
      <c r="M6167">
        <f>YEAR(Table1[[#This Row],[order_date]])</f>
        <v>2024</v>
      </c>
      <c r="N6167">
        <f>MONTH(Table1[[#This Row],[order_date]])</f>
        <v>2</v>
      </c>
      <c r="O6167" s="3">
        <f>Table1[[#This Row],[sales]]-Table1[[#This Row],[profit]]</f>
        <v>2898.5099999999998</v>
      </c>
      <c r="P6167" s="3">
        <f>Table1[[#This Row],[sales]]*Table1[[#This Row],[quantity]]</f>
        <v>16456</v>
      </c>
      <c r="Q6167" s="9">
        <f>Table1[[#This Row],[delivery_date]]-Table1[[#This Row],[order_date]]</f>
        <v>7</v>
      </c>
    </row>
    <row r="6168" spans="1:17" x14ac:dyDescent="0.35">
      <c r="A6168" t="s">
        <v>6199</v>
      </c>
      <c r="B6168" t="s">
        <v>41</v>
      </c>
      <c r="C6168" t="s">
        <v>36</v>
      </c>
      <c r="D6168" s="2">
        <v>375.28</v>
      </c>
      <c r="E6168">
        <v>0.44</v>
      </c>
      <c r="F6168">
        <v>3</v>
      </c>
      <c r="G6168" s="1">
        <v>45261</v>
      </c>
      <c r="H6168" s="1">
        <v>45266</v>
      </c>
      <c r="I6168" t="s">
        <v>31</v>
      </c>
      <c r="J6168" t="s">
        <v>22</v>
      </c>
      <c r="K6168" s="2">
        <v>19.96</v>
      </c>
      <c r="L6168" t="s">
        <v>48</v>
      </c>
      <c r="M6168">
        <f>YEAR(Table1[[#This Row],[order_date]])</f>
        <v>2023</v>
      </c>
      <c r="N6168">
        <f>MONTH(Table1[[#This Row],[order_date]])</f>
        <v>12</v>
      </c>
      <c r="O6168" s="3">
        <f>Table1[[#This Row],[sales]]-Table1[[#This Row],[profit]]</f>
        <v>355.32</v>
      </c>
      <c r="P6168" s="3">
        <f>Table1[[#This Row],[sales]]*Table1[[#This Row],[quantity]]</f>
        <v>1125.8399999999999</v>
      </c>
      <c r="Q6168" s="9">
        <f>Table1[[#This Row],[delivery_date]]-Table1[[#This Row],[order_date]]</f>
        <v>5</v>
      </c>
    </row>
    <row r="6169" spans="1:17" x14ac:dyDescent="0.35">
      <c r="A6169" t="s">
        <v>6200</v>
      </c>
      <c r="B6169" t="s">
        <v>19</v>
      </c>
      <c r="C6169" t="s">
        <v>33</v>
      </c>
      <c r="D6169" s="2">
        <v>4074.88</v>
      </c>
      <c r="E6169">
        <v>0.02</v>
      </c>
      <c r="F6169">
        <v>1</v>
      </c>
      <c r="G6169" s="1">
        <v>45196</v>
      </c>
      <c r="H6169" s="1">
        <v>45201</v>
      </c>
      <c r="I6169" t="s">
        <v>15</v>
      </c>
      <c r="J6169" t="s">
        <v>16</v>
      </c>
      <c r="K6169" s="2">
        <v>585.17999999999995</v>
      </c>
      <c r="L6169" t="s">
        <v>28</v>
      </c>
      <c r="M6169">
        <f>YEAR(Table1[[#This Row],[order_date]])</f>
        <v>2023</v>
      </c>
      <c r="N6169">
        <f>MONTH(Table1[[#This Row],[order_date]])</f>
        <v>9</v>
      </c>
      <c r="O6169" s="3">
        <f>Table1[[#This Row],[sales]]-Table1[[#This Row],[profit]]</f>
        <v>3489.7000000000003</v>
      </c>
      <c r="P6169" s="3">
        <f>Table1[[#This Row],[sales]]*Table1[[#This Row],[quantity]]</f>
        <v>4074.88</v>
      </c>
      <c r="Q6169" s="9">
        <f>Table1[[#This Row],[delivery_date]]-Table1[[#This Row],[order_date]]</f>
        <v>5</v>
      </c>
    </row>
    <row r="6170" spans="1:17" x14ac:dyDescent="0.35">
      <c r="A6170" t="s">
        <v>6201</v>
      </c>
      <c r="B6170" t="s">
        <v>41</v>
      </c>
      <c r="C6170" t="s">
        <v>26</v>
      </c>
      <c r="D6170" s="2">
        <v>4683.47</v>
      </c>
      <c r="E6170">
        <v>0.13</v>
      </c>
      <c r="F6170">
        <v>1</v>
      </c>
      <c r="G6170" s="1">
        <v>45237</v>
      </c>
      <c r="H6170" s="1">
        <v>45241</v>
      </c>
      <c r="I6170" t="s">
        <v>15</v>
      </c>
      <c r="J6170" t="s">
        <v>27</v>
      </c>
      <c r="K6170" s="2">
        <v>1065.26</v>
      </c>
      <c r="L6170" t="s">
        <v>48</v>
      </c>
      <c r="M6170">
        <f>YEAR(Table1[[#This Row],[order_date]])</f>
        <v>2023</v>
      </c>
      <c r="N6170">
        <f>MONTH(Table1[[#This Row],[order_date]])</f>
        <v>11</v>
      </c>
      <c r="O6170" s="3">
        <f>Table1[[#This Row],[sales]]-Table1[[#This Row],[profit]]</f>
        <v>3618.21</v>
      </c>
      <c r="P6170" s="3">
        <f>Table1[[#This Row],[sales]]*Table1[[#This Row],[quantity]]</f>
        <v>4683.47</v>
      </c>
      <c r="Q6170" s="9">
        <f>Table1[[#This Row],[delivery_date]]-Table1[[#This Row],[order_date]]</f>
        <v>4</v>
      </c>
    </row>
    <row r="6171" spans="1:17" x14ac:dyDescent="0.35">
      <c r="A6171" t="s">
        <v>6202</v>
      </c>
      <c r="B6171" t="s">
        <v>41</v>
      </c>
      <c r="C6171" t="s">
        <v>20</v>
      </c>
      <c r="D6171" s="2">
        <v>4164.17</v>
      </c>
      <c r="E6171">
        <v>0.44</v>
      </c>
      <c r="F6171">
        <v>5</v>
      </c>
      <c r="G6171" s="1">
        <v>45620</v>
      </c>
      <c r="H6171" s="1">
        <v>45622</v>
      </c>
      <c r="I6171" t="s">
        <v>15</v>
      </c>
      <c r="J6171" t="s">
        <v>27</v>
      </c>
      <c r="K6171" s="2">
        <v>393.79</v>
      </c>
      <c r="L6171" t="s">
        <v>23</v>
      </c>
      <c r="M6171">
        <f>YEAR(Table1[[#This Row],[order_date]])</f>
        <v>2024</v>
      </c>
      <c r="N6171">
        <f>MONTH(Table1[[#This Row],[order_date]])</f>
        <v>11</v>
      </c>
      <c r="O6171" s="3">
        <f>Table1[[#This Row],[sales]]-Table1[[#This Row],[profit]]</f>
        <v>3770.38</v>
      </c>
      <c r="P6171" s="3">
        <f>Table1[[#This Row],[sales]]*Table1[[#This Row],[quantity]]</f>
        <v>20820.849999999999</v>
      </c>
      <c r="Q6171" s="9">
        <f>Table1[[#This Row],[delivery_date]]-Table1[[#This Row],[order_date]]</f>
        <v>2</v>
      </c>
    </row>
    <row r="6172" spans="1:17" x14ac:dyDescent="0.35">
      <c r="A6172" t="s">
        <v>6203</v>
      </c>
      <c r="B6172" t="s">
        <v>25</v>
      </c>
      <c r="C6172" t="s">
        <v>14</v>
      </c>
      <c r="D6172" s="2">
        <v>3664.95</v>
      </c>
      <c r="E6172">
        <v>0.19</v>
      </c>
      <c r="F6172">
        <v>8</v>
      </c>
      <c r="G6172" s="1">
        <v>45373</v>
      </c>
      <c r="H6172" s="1">
        <v>45377</v>
      </c>
      <c r="I6172" t="s">
        <v>21</v>
      </c>
      <c r="J6172" t="s">
        <v>22</v>
      </c>
      <c r="K6172" s="2">
        <v>651.78</v>
      </c>
      <c r="L6172" t="s">
        <v>39</v>
      </c>
      <c r="M6172">
        <f>YEAR(Table1[[#This Row],[order_date]])</f>
        <v>2024</v>
      </c>
      <c r="N6172">
        <f>MONTH(Table1[[#This Row],[order_date]])</f>
        <v>3</v>
      </c>
      <c r="O6172" s="3">
        <f>Table1[[#This Row],[sales]]-Table1[[#This Row],[profit]]</f>
        <v>3013.17</v>
      </c>
      <c r="P6172" s="3">
        <f>Table1[[#This Row],[sales]]*Table1[[#This Row],[quantity]]</f>
        <v>29319.599999999999</v>
      </c>
      <c r="Q6172" s="9">
        <f>Table1[[#This Row],[delivery_date]]-Table1[[#This Row],[order_date]]</f>
        <v>4</v>
      </c>
    </row>
    <row r="6173" spans="1:17" x14ac:dyDescent="0.35">
      <c r="A6173" t="s">
        <v>6204</v>
      </c>
      <c r="B6173" t="s">
        <v>25</v>
      </c>
      <c r="C6173" t="s">
        <v>26</v>
      </c>
      <c r="D6173" s="2">
        <v>835.59</v>
      </c>
      <c r="E6173">
        <v>0.14000000000000001</v>
      </c>
      <c r="F6173">
        <v>9</v>
      </c>
      <c r="G6173" s="1">
        <v>45368</v>
      </c>
      <c r="H6173" s="1">
        <v>45375</v>
      </c>
      <c r="I6173" t="s">
        <v>15</v>
      </c>
      <c r="J6173" t="s">
        <v>22</v>
      </c>
      <c r="K6173" s="2">
        <v>237.88</v>
      </c>
      <c r="L6173" t="s">
        <v>23</v>
      </c>
      <c r="M6173">
        <f>YEAR(Table1[[#This Row],[order_date]])</f>
        <v>2024</v>
      </c>
      <c r="N6173">
        <f>MONTH(Table1[[#This Row],[order_date]])</f>
        <v>3</v>
      </c>
      <c r="O6173" s="3">
        <f>Table1[[#This Row],[sales]]-Table1[[#This Row],[profit]]</f>
        <v>597.71</v>
      </c>
      <c r="P6173" s="3">
        <f>Table1[[#This Row],[sales]]*Table1[[#This Row],[quantity]]</f>
        <v>7520.31</v>
      </c>
      <c r="Q6173" s="9">
        <f>Table1[[#This Row],[delivery_date]]-Table1[[#This Row],[order_date]]</f>
        <v>7</v>
      </c>
    </row>
    <row r="6174" spans="1:17" x14ac:dyDescent="0.35">
      <c r="A6174" t="s">
        <v>6205</v>
      </c>
      <c r="B6174" t="s">
        <v>19</v>
      </c>
      <c r="C6174" t="s">
        <v>14</v>
      </c>
      <c r="D6174" s="2">
        <v>1810.1</v>
      </c>
      <c r="E6174">
        <v>0.14000000000000001</v>
      </c>
      <c r="F6174">
        <v>2</v>
      </c>
      <c r="G6174" s="1">
        <v>45081</v>
      </c>
      <c r="H6174" s="1">
        <v>45088</v>
      </c>
      <c r="I6174" t="s">
        <v>31</v>
      </c>
      <c r="J6174" t="s">
        <v>22</v>
      </c>
      <c r="K6174" s="2">
        <v>288.94</v>
      </c>
      <c r="L6174" t="s">
        <v>17</v>
      </c>
      <c r="M6174">
        <f>YEAR(Table1[[#This Row],[order_date]])</f>
        <v>2023</v>
      </c>
      <c r="N6174">
        <f>MONTH(Table1[[#This Row],[order_date]])</f>
        <v>6</v>
      </c>
      <c r="O6174" s="3">
        <f>Table1[[#This Row],[sales]]-Table1[[#This Row],[profit]]</f>
        <v>1521.1599999999999</v>
      </c>
      <c r="P6174" s="3">
        <f>Table1[[#This Row],[sales]]*Table1[[#This Row],[quantity]]</f>
        <v>3620.2</v>
      </c>
      <c r="Q6174" s="9">
        <f>Table1[[#This Row],[delivery_date]]-Table1[[#This Row],[order_date]]</f>
        <v>7</v>
      </c>
    </row>
    <row r="6175" spans="1:17" x14ac:dyDescent="0.35">
      <c r="A6175" t="s">
        <v>6206</v>
      </c>
      <c r="B6175" t="s">
        <v>25</v>
      </c>
      <c r="C6175" t="s">
        <v>33</v>
      </c>
      <c r="D6175" s="2">
        <v>2869.91</v>
      </c>
      <c r="E6175">
        <v>0.19</v>
      </c>
      <c r="F6175">
        <v>5</v>
      </c>
      <c r="G6175" s="1">
        <v>45440</v>
      </c>
      <c r="H6175" s="1">
        <v>45441</v>
      </c>
      <c r="I6175" t="s">
        <v>15</v>
      </c>
      <c r="J6175" t="s">
        <v>16</v>
      </c>
      <c r="K6175" s="2">
        <v>713.64</v>
      </c>
      <c r="L6175" t="s">
        <v>39</v>
      </c>
      <c r="M6175">
        <f>YEAR(Table1[[#This Row],[order_date]])</f>
        <v>2024</v>
      </c>
      <c r="N6175">
        <f>MONTH(Table1[[#This Row],[order_date]])</f>
        <v>5</v>
      </c>
      <c r="O6175" s="3">
        <f>Table1[[#This Row],[sales]]-Table1[[#This Row],[profit]]</f>
        <v>2156.27</v>
      </c>
      <c r="P6175" s="3">
        <f>Table1[[#This Row],[sales]]*Table1[[#This Row],[quantity]]</f>
        <v>14349.55</v>
      </c>
      <c r="Q6175" s="9">
        <f>Table1[[#This Row],[delivery_date]]-Table1[[#This Row],[order_date]]</f>
        <v>1</v>
      </c>
    </row>
    <row r="6176" spans="1:17" x14ac:dyDescent="0.35">
      <c r="A6176" t="s">
        <v>6207</v>
      </c>
      <c r="B6176" t="s">
        <v>25</v>
      </c>
      <c r="C6176" t="s">
        <v>36</v>
      </c>
      <c r="D6176" s="2">
        <v>476.62</v>
      </c>
      <c r="E6176">
        <v>0.12</v>
      </c>
      <c r="F6176">
        <v>4</v>
      </c>
      <c r="G6176" s="1">
        <v>45395</v>
      </c>
      <c r="H6176" s="1">
        <v>45401</v>
      </c>
      <c r="I6176" t="s">
        <v>15</v>
      </c>
      <c r="J6176" t="s">
        <v>27</v>
      </c>
      <c r="K6176" s="2">
        <v>118.96</v>
      </c>
      <c r="L6176" t="s">
        <v>17</v>
      </c>
      <c r="M6176">
        <f>YEAR(Table1[[#This Row],[order_date]])</f>
        <v>2024</v>
      </c>
      <c r="N6176">
        <f>MONTH(Table1[[#This Row],[order_date]])</f>
        <v>4</v>
      </c>
      <c r="O6176" s="3">
        <f>Table1[[#This Row],[sales]]-Table1[[#This Row],[profit]]</f>
        <v>357.66</v>
      </c>
      <c r="P6176" s="3">
        <f>Table1[[#This Row],[sales]]*Table1[[#This Row],[quantity]]</f>
        <v>1906.48</v>
      </c>
      <c r="Q6176" s="9">
        <f>Table1[[#This Row],[delivery_date]]-Table1[[#This Row],[order_date]]</f>
        <v>6</v>
      </c>
    </row>
    <row r="6177" spans="1:17" x14ac:dyDescent="0.35">
      <c r="A6177" t="s">
        <v>6208</v>
      </c>
      <c r="B6177" t="s">
        <v>25</v>
      </c>
      <c r="C6177" t="s">
        <v>20</v>
      </c>
      <c r="D6177" s="2">
        <v>620.72</v>
      </c>
      <c r="E6177">
        <v>0</v>
      </c>
      <c r="F6177">
        <v>3</v>
      </c>
      <c r="G6177" s="1">
        <v>45004</v>
      </c>
      <c r="H6177" s="1">
        <v>45007</v>
      </c>
      <c r="I6177" t="s">
        <v>31</v>
      </c>
      <c r="J6177" t="s">
        <v>22</v>
      </c>
      <c r="K6177" s="2">
        <v>132.25</v>
      </c>
      <c r="L6177" t="s">
        <v>23</v>
      </c>
      <c r="M6177">
        <f>YEAR(Table1[[#This Row],[order_date]])</f>
        <v>2023</v>
      </c>
      <c r="N6177">
        <f>MONTH(Table1[[#This Row],[order_date]])</f>
        <v>3</v>
      </c>
      <c r="O6177" s="3">
        <f>Table1[[#This Row],[sales]]-Table1[[#This Row],[profit]]</f>
        <v>488.47</v>
      </c>
      <c r="P6177" s="3">
        <f>Table1[[#This Row],[sales]]*Table1[[#This Row],[quantity]]</f>
        <v>1862.16</v>
      </c>
      <c r="Q6177" s="9">
        <f>Table1[[#This Row],[delivery_date]]-Table1[[#This Row],[order_date]]</f>
        <v>3</v>
      </c>
    </row>
    <row r="6178" spans="1:17" x14ac:dyDescent="0.35">
      <c r="A6178" t="s">
        <v>6209</v>
      </c>
      <c r="B6178" t="s">
        <v>19</v>
      </c>
      <c r="C6178" t="s">
        <v>26</v>
      </c>
      <c r="D6178" s="2">
        <v>4677.84</v>
      </c>
      <c r="E6178">
        <v>0.09</v>
      </c>
      <c r="F6178">
        <v>8</v>
      </c>
      <c r="G6178" s="1">
        <v>45529</v>
      </c>
      <c r="H6178" s="1">
        <v>45534</v>
      </c>
      <c r="I6178" t="s">
        <v>21</v>
      </c>
      <c r="J6178" t="s">
        <v>27</v>
      </c>
      <c r="K6178" s="2">
        <v>662</v>
      </c>
      <c r="L6178" t="s">
        <v>34</v>
      </c>
      <c r="M6178">
        <f>YEAR(Table1[[#This Row],[order_date]])</f>
        <v>2024</v>
      </c>
      <c r="N6178">
        <f>MONTH(Table1[[#This Row],[order_date]])</f>
        <v>8</v>
      </c>
      <c r="O6178" s="3">
        <f>Table1[[#This Row],[sales]]-Table1[[#This Row],[profit]]</f>
        <v>4015.84</v>
      </c>
      <c r="P6178" s="3">
        <f>Table1[[#This Row],[sales]]*Table1[[#This Row],[quantity]]</f>
        <v>37422.720000000001</v>
      </c>
      <c r="Q6178" s="9">
        <f>Table1[[#This Row],[delivery_date]]-Table1[[#This Row],[order_date]]</f>
        <v>5</v>
      </c>
    </row>
    <row r="6179" spans="1:17" x14ac:dyDescent="0.35">
      <c r="A6179" t="s">
        <v>6210</v>
      </c>
      <c r="B6179" t="s">
        <v>13</v>
      </c>
      <c r="C6179" t="s">
        <v>20</v>
      </c>
      <c r="D6179" s="2">
        <v>3543.19</v>
      </c>
      <c r="E6179">
        <v>0.44</v>
      </c>
      <c r="F6179">
        <v>2</v>
      </c>
      <c r="G6179" s="1">
        <v>45395</v>
      </c>
      <c r="H6179" s="1">
        <v>45397</v>
      </c>
      <c r="I6179" t="s">
        <v>31</v>
      </c>
      <c r="J6179" t="s">
        <v>16</v>
      </c>
      <c r="K6179" s="2">
        <v>850.04</v>
      </c>
      <c r="L6179" t="s">
        <v>34</v>
      </c>
      <c r="M6179">
        <f>YEAR(Table1[[#This Row],[order_date]])</f>
        <v>2024</v>
      </c>
      <c r="N6179">
        <f>MONTH(Table1[[#This Row],[order_date]])</f>
        <v>4</v>
      </c>
      <c r="O6179" s="3">
        <f>Table1[[#This Row],[sales]]-Table1[[#This Row],[profit]]</f>
        <v>2693.15</v>
      </c>
      <c r="P6179" s="3">
        <f>Table1[[#This Row],[sales]]*Table1[[#This Row],[quantity]]</f>
        <v>7086.38</v>
      </c>
      <c r="Q6179" s="9">
        <f>Table1[[#This Row],[delivery_date]]-Table1[[#This Row],[order_date]]</f>
        <v>2</v>
      </c>
    </row>
    <row r="6180" spans="1:17" x14ac:dyDescent="0.35">
      <c r="A6180" t="s">
        <v>6211</v>
      </c>
      <c r="B6180" t="s">
        <v>25</v>
      </c>
      <c r="C6180" t="s">
        <v>14</v>
      </c>
      <c r="D6180" s="2">
        <v>1447.93</v>
      </c>
      <c r="E6180">
        <v>0.04</v>
      </c>
      <c r="F6180">
        <v>2</v>
      </c>
      <c r="G6180" s="1">
        <v>45205</v>
      </c>
      <c r="H6180" s="1">
        <v>45206</v>
      </c>
      <c r="I6180" t="s">
        <v>31</v>
      </c>
      <c r="J6180" t="s">
        <v>16</v>
      </c>
      <c r="K6180" s="2">
        <v>412.64</v>
      </c>
      <c r="L6180" t="s">
        <v>39</v>
      </c>
      <c r="M6180">
        <f>YEAR(Table1[[#This Row],[order_date]])</f>
        <v>2023</v>
      </c>
      <c r="N6180">
        <f>MONTH(Table1[[#This Row],[order_date]])</f>
        <v>10</v>
      </c>
      <c r="O6180" s="3">
        <f>Table1[[#This Row],[sales]]-Table1[[#This Row],[profit]]</f>
        <v>1035.29</v>
      </c>
      <c r="P6180" s="3">
        <f>Table1[[#This Row],[sales]]*Table1[[#This Row],[quantity]]</f>
        <v>2895.86</v>
      </c>
      <c r="Q6180" s="9">
        <f>Table1[[#This Row],[delivery_date]]-Table1[[#This Row],[order_date]]</f>
        <v>1</v>
      </c>
    </row>
    <row r="6181" spans="1:17" x14ac:dyDescent="0.35">
      <c r="A6181" t="s">
        <v>6212</v>
      </c>
      <c r="B6181" t="s">
        <v>25</v>
      </c>
      <c r="C6181" t="s">
        <v>14</v>
      </c>
      <c r="D6181" s="2">
        <v>1704.07</v>
      </c>
      <c r="E6181">
        <v>0.21</v>
      </c>
      <c r="F6181">
        <v>5</v>
      </c>
      <c r="G6181" s="1">
        <v>45601</v>
      </c>
      <c r="H6181" s="1">
        <v>45603</v>
      </c>
      <c r="I6181" t="s">
        <v>15</v>
      </c>
      <c r="J6181" t="s">
        <v>22</v>
      </c>
      <c r="K6181" s="2">
        <v>201.14</v>
      </c>
      <c r="L6181" t="s">
        <v>39</v>
      </c>
      <c r="M6181">
        <f>YEAR(Table1[[#This Row],[order_date]])</f>
        <v>2024</v>
      </c>
      <c r="N6181">
        <f>MONTH(Table1[[#This Row],[order_date]])</f>
        <v>11</v>
      </c>
      <c r="O6181" s="3">
        <f>Table1[[#This Row],[sales]]-Table1[[#This Row],[profit]]</f>
        <v>1502.9299999999998</v>
      </c>
      <c r="P6181" s="3">
        <f>Table1[[#This Row],[sales]]*Table1[[#This Row],[quantity]]</f>
        <v>8520.35</v>
      </c>
      <c r="Q6181" s="9">
        <f>Table1[[#This Row],[delivery_date]]-Table1[[#This Row],[order_date]]</f>
        <v>2</v>
      </c>
    </row>
    <row r="6182" spans="1:17" x14ac:dyDescent="0.35">
      <c r="A6182" t="s">
        <v>6213</v>
      </c>
      <c r="B6182" t="s">
        <v>19</v>
      </c>
      <c r="C6182" t="s">
        <v>36</v>
      </c>
      <c r="D6182" s="2">
        <v>1983.7</v>
      </c>
      <c r="E6182">
        <v>0.23</v>
      </c>
      <c r="F6182">
        <v>1</v>
      </c>
      <c r="G6182" s="1">
        <v>45244</v>
      </c>
      <c r="H6182" s="1">
        <v>45251</v>
      </c>
      <c r="I6182" t="s">
        <v>31</v>
      </c>
      <c r="J6182" t="s">
        <v>27</v>
      </c>
      <c r="K6182" s="2">
        <v>347.93</v>
      </c>
      <c r="L6182" t="s">
        <v>34</v>
      </c>
      <c r="M6182">
        <f>YEAR(Table1[[#This Row],[order_date]])</f>
        <v>2023</v>
      </c>
      <c r="N6182">
        <f>MONTH(Table1[[#This Row],[order_date]])</f>
        <v>11</v>
      </c>
      <c r="O6182" s="3">
        <f>Table1[[#This Row],[sales]]-Table1[[#This Row],[profit]]</f>
        <v>1635.77</v>
      </c>
      <c r="P6182" s="3">
        <f>Table1[[#This Row],[sales]]*Table1[[#This Row],[quantity]]</f>
        <v>1983.7</v>
      </c>
      <c r="Q6182" s="9">
        <f>Table1[[#This Row],[delivery_date]]-Table1[[#This Row],[order_date]]</f>
        <v>7</v>
      </c>
    </row>
    <row r="6183" spans="1:17" x14ac:dyDescent="0.35">
      <c r="A6183" t="s">
        <v>6214</v>
      </c>
      <c r="B6183" t="s">
        <v>13</v>
      </c>
      <c r="C6183" t="s">
        <v>14</v>
      </c>
      <c r="D6183" s="2">
        <v>467.85</v>
      </c>
      <c r="E6183">
        <v>0.39</v>
      </c>
      <c r="F6183">
        <v>7</v>
      </c>
      <c r="G6183" s="1">
        <v>45038</v>
      </c>
      <c r="H6183" s="1">
        <v>45043</v>
      </c>
      <c r="I6183" t="s">
        <v>21</v>
      </c>
      <c r="J6183" t="s">
        <v>22</v>
      </c>
      <c r="K6183" s="2">
        <v>93.61</v>
      </c>
      <c r="L6183" t="s">
        <v>48</v>
      </c>
      <c r="M6183">
        <f>YEAR(Table1[[#This Row],[order_date]])</f>
        <v>2023</v>
      </c>
      <c r="N6183">
        <f>MONTH(Table1[[#This Row],[order_date]])</f>
        <v>4</v>
      </c>
      <c r="O6183" s="3">
        <f>Table1[[#This Row],[sales]]-Table1[[#This Row],[profit]]</f>
        <v>374.24</v>
      </c>
      <c r="P6183" s="3">
        <f>Table1[[#This Row],[sales]]*Table1[[#This Row],[quantity]]</f>
        <v>3274.9500000000003</v>
      </c>
      <c r="Q6183" s="9">
        <f>Table1[[#This Row],[delivery_date]]-Table1[[#This Row],[order_date]]</f>
        <v>5</v>
      </c>
    </row>
    <row r="6184" spans="1:17" x14ac:dyDescent="0.35">
      <c r="A6184" t="s">
        <v>6215</v>
      </c>
      <c r="B6184" t="s">
        <v>25</v>
      </c>
      <c r="C6184" t="s">
        <v>36</v>
      </c>
      <c r="D6184" s="2">
        <v>3721.97</v>
      </c>
      <c r="E6184">
        <v>0.13</v>
      </c>
      <c r="F6184">
        <v>9</v>
      </c>
      <c r="G6184" s="1">
        <v>45254</v>
      </c>
      <c r="H6184" s="1">
        <v>45257</v>
      </c>
      <c r="I6184" t="s">
        <v>31</v>
      </c>
      <c r="J6184" t="s">
        <v>27</v>
      </c>
      <c r="K6184" s="2">
        <v>739.17</v>
      </c>
      <c r="L6184" t="s">
        <v>39</v>
      </c>
      <c r="M6184">
        <f>YEAR(Table1[[#This Row],[order_date]])</f>
        <v>2023</v>
      </c>
      <c r="N6184">
        <f>MONTH(Table1[[#This Row],[order_date]])</f>
        <v>11</v>
      </c>
      <c r="O6184" s="3">
        <f>Table1[[#This Row],[sales]]-Table1[[#This Row],[profit]]</f>
        <v>2982.7999999999997</v>
      </c>
      <c r="P6184" s="3">
        <f>Table1[[#This Row],[sales]]*Table1[[#This Row],[quantity]]</f>
        <v>33497.729999999996</v>
      </c>
      <c r="Q6184" s="9">
        <f>Table1[[#This Row],[delivery_date]]-Table1[[#This Row],[order_date]]</f>
        <v>3</v>
      </c>
    </row>
    <row r="6185" spans="1:17" x14ac:dyDescent="0.35">
      <c r="A6185" t="s">
        <v>6216</v>
      </c>
      <c r="B6185" t="s">
        <v>41</v>
      </c>
      <c r="C6185" t="s">
        <v>26</v>
      </c>
      <c r="D6185" s="2">
        <v>966.49</v>
      </c>
      <c r="E6185">
        <v>0.15</v>
      </c>
      <c r="F6185">
        <v>2</v>
      </c>
      <c r="G6185" s="1">
        <v>44985</v>
      </c>
      <c r="H6185" s="1">
        <v>44986</v>
      </c>
      <c r="I6185" t="s">
        <v>15</v>
      </c>
      <c r="J6185" t="s">
        <v>27</v>
      </c>
      <c r="K6185" s="2">
        <v>149.01</v>
      </c>
      <c r="L6185" t="s">
        <v>48</v>
      </c>
      <c r="M6185">
        <f>YEAR(Table1[[#This Row],[order_date]])</f>
        <v>2023</v>
      </c>
      <c r="N6185">
        <f>MONTH(Table1[[#This Row],[order_date]])</f>
        <v>2</v>
      </c>
      <c r="O6185" s="3">
        <f>Table1[[#This Row],[sales]]-Table1[[#This Row],[profit]]</f>
        <v>817.48</v>
      </c>
      <c r="P6185" s="3">
        <f>Table1[[#This Row],[sales]]*Table1[[#This Row],[quantity]]</f>
        <v>1932.98</v>
      </c>
      <c r="Q6185" s="9">
        <f>Table1[[#This Row],[delivery_date]]-Table1[[#This Row],[order_date]]</f>
        <v>1</v>
      </c>
    </row>
    <row r="6186" spans="1:17" x14ac:dyDescent="0.35">
      <c r="A6186" t="s">
        <v>6217</v>
      </c>
      <c r="B6186" t="s">
        <v>19</v>
      </c>
      <c r="C6186" t="s">
        <v>36</v>
      </c>
      <c r="D6186" s="2">
        <v>4045.09</v>
      </c>
      <c r="E6186">
        <v>0.01</v>
      </c>
      <c r="F6186">
        <v>1</v>
      </c>
      <c r="G6186" s="1">
        <v>45630</v>
      </c>
      <c r="H6186" s="1">
        <v>45635</v>
      </c>
      <c r="I6186" t="s">
        <v>15</v>
      </c>
      <c r="J6186" t="s">
        <v>22</v>
      </c>
      <c r="K6186" s="2">
        <v>751.98</v>
      </c>
      <c r="L6186" t="s">
        <v>34</v>
      </c>
      <c r="M6186">
        <f>YEAR(Table1[[#This Row],[order_date]])</f>
        <v>2024</v>
      </c>
      <c r="N6186">
        <f>MONTH(Table1[[#This Row],[order_date]])</f>
        <v>12</v>
      </c>
      <c r="O6186" s="3">
        <f>Table1[[#This Row],[sales]]-Table1[[#This Row],[profit]]</f>
        <v>3293.11</v>
      </c>
      <c r="P6186" s="3">
        <f>Table1[[#This Row],[sales]]*Table1[[#This Row],[quantity]]</f>
        <v>4045.09</v>
      </c>
      <c r="Q6186" s="9">
        <f>Table1[[#This Row],[delivery_date]]-Table1[[#This Row],[order_date]]</f>
        <v>5</v>
      </c>
    </row>
    <row r="6187" spans="1:17" x14ac:dyDescent="0.35">
      <c r="A6187" t="s">
        <v>6218</v>
      </c>
      <c r="B6187" t="s">
        <v>25</v>
      </c>
      <c r="C6187" t="s">
        <v>14</v>
      </c>
      <c r="D6187" s="2">
        <v>4244.7700000000004</v>
      </c>
      <c r="E6187">
        <v>0.45</v>
      </c>
      <c r="F6187">
        <v>9</v>
      </c>
      <c r="G6187" s="1">
        <v>45151</v>
      </c>
      <c r="H6187" s="1">
        <v>45158</v>
      </c>
      <c r="I6187" t="s">
        <v>31</v>
      </c>
      <c r="J6187" t="s">
        <v>16</v>
      </c>
      <c r="K6187" s="2">
        <v>271.51</v>
      </c>
      <c r="L6187" t="s">
        <v>23</v>
      </c>
      <c r="M6187">
        <f>YEAR(Table1[[#This Row],[order_date]])</f>
        <v>2023</v>
      </c>
      <c r="N6187">
        <f>MONTH(Table1[[#This Row],[order_date]])</f>
        <v>8</v>
      </c>
      <c r="O6187" s="3">
        <f>Table1[[#This Row],[sales]]-Table1[[#This Row],[profit]]</f>
        <v>3973.26</v>
      </c>
      <c r="P6187" s="3">
        <f>Table1[[#This Row],[sales]]*Table1[[#This Row],[quantity]]</f>
        <v>38202.930000000008</v>
      </c>
      <c r="Q6187" s="9">
        <f>Table1[[#This Row],[delivery_date]]-Table1[[#This Row],[order_date]]</f>
        <v>7</v>
      </c>
    </row>
    <row r="6188" spans="1:17" x14ac:dyDescent="0.35">
      <c r="A6188" t="s">
        <v>6219</v>
      </c>
      <c r="B6188" t="s">
        <v>25</v>
      </c>
      <c r="C6188" t="s">
        <v>33</v>
      </c>
      <c r="D6188" s="2">
        <v>3228.33</v>
      </c>
      <c r="E6188">
        <v>0.34</v>
      </c>
      <c r="F6188">
        <v>2</v>
      </c>
      <c r="G6188" s="1">
        <v>45575</v>
      </c>
      <c r="H6188" s="1">
        <v>45576</v>
      </c>
      <c r="I6188" t="s">
        <v>21</v>
      </c>
      <c r="J6188" t="s">
        <v>27</v>
      </c>
      <c r="K6188" s="2">
        <v>213.41</v>
      </c>
      <c r="L6188" t="s">
        <v>34</v>
      </c>
      <c r="M6188">
        <f>YEAR(Table1[[#This Row],[order_date]])</f>
        <v>2024</v>
      </c>
      <c r="N6188">
        <f>MONTH(Table1[[#This Row],[order_date]])</f>
        <v>10</v>
      </c>
      <c r="O6188" s="3">
        <f>Table1[[#This Row],[sales]]-Table1[[#This Row],[profit]]</f>
        <v>3014.92</v>
      </c>
      <c r="P6188" s="3">
        <f>Table1[[#This Row],[sales]]*Table1[[#This Row],[quantity]]</f>
        <v>6456.66</v>
      </c>
      <c r="Q6188" s="9">
        <f>Table1[[#This Row],[delivery_date]]-Table1[[#This Row],[order_date]]</f>
        <v>1</v>
      </c>
    </row>
    <row r="6189" spans="1:17" x14ac:dyDescent="0.35">
      <c r="A6189" t="s">
        <v>6220</v>
      </c>
      <c r="B6189" t="s">
        <v>41</v>
      </c>
      <c r="C6189" t="s">
        <v>36</v>
      </c>
      <c r="D6189" s="2">
        <v>3872.29</v>
      </c>
      <c r="E6189">
        <v>0.13</v>
      </c>
      <c r="F6189">
        <v>9</v>
      </c>
      <c r="G6189" s="1">
        <v>45308</v>
      </c>
      <c r="H6189" s="1">
        <v>45314</v>
      </c>
      <c r="I6189" t="s">
        <v>31</v>
      </c>
      <c r="J6189" t="s">
        <v>27</v>
      </c>
      <c r="K6189" s="2">
        <v>1095.6300000000001</v>
      </c>
      <c r="L6189" t="s">
        <v>34</v>
      </c>
      <c r="M6189">
        <f>YEAR(Table1[[#This Row],[order_date]])</f>
        <v>2024</v>
      </c>
      <c r="N6189">
        <f>MONTH(Table1[[#This Row],[order_date]])</f>
        <v>1</v>
      </c>
      <c r="O6189" s="3">
        <f>Table1[[#This Row],[sales]]-Table1[[#This Row],[profit]]</f>
        <v>2776.66</v>
      </c>
      <c r="P6189" s="3">
        <f>Table1[[#This Row],[sales]]*Table1[[#This Row],[quantity]]</f>
        <v>34850.61</v>
      </c>
      <c r="Q6189" s="9">
        <f>Table1[[#This Row],[delivery_date]]-Table1[[#This Row],[order_date]]</f>
        <v>6</v>
      </c>
    </row>
    <row r="6190" spans="1:17" x14ac:dyDescent="0.35">
      <c r="A6190" t="s">
        <v>6221</v>
      </c>
      <c r="B6190" t="s">
        <v>41</v>
      </c>
      <c r="C6190" t="s">
        <v>20</v>
      </c>
      <c r="D6190" s="2">
        <v>941.99</v>
      </c>
      <c r="E6190">
        <v>0.44</v>
      </c>
      <c r="F6190">
        <v>8</v>
      </c>
      <c r="G6190" s="1">
        <v>45261</v>
      </c>
      <c r="H6190" s="1">
        <v>45267</v>
      </c>
      <c r="I6190" t="s">
        <v>15</v>
      </c>
      <c r="J6190" t="s">
        <v>22</v>
      </c>
      <c r="K6190" s="2">
        <v>176.88</v>
      </c>
      <c r="L6190" t="s">
        <v>28</v>
      </c>
      <c r="M6190">
        <f>YEAR(Table1[[#This Row],[order_date]])</f>
        <v>2023</v>
      </c>
      <c r="N6190">
        <f>MONTH(Table1[[#This Row],[order_date]])</f>
        <v>12</v>
      </c>
      <c r="O6190" s="3">
        <f>Table1[[#This Row],[sales]]-Table1[[#This Row],[profit]]</f>
        <v>765.11</v>
      </c>
      <c r="P6190" s="3">
        <f>Table1[[#This Row],[sales]]*Table1[[#This Row],[quantity]]</f>
        <v>7535.92</v>
      </c>
      <c r="Q6190" s="9">
        <f>Table1[[#This Row],[delivery_date]]-Table1[[#This Row],[order_date]]</f>
        <v>6</v>
      </c>
    </row>
    <row r="6191" spans="1:17" x14ac:dyDescent="0.35">
      <c r="A6191" t="s">
        <v>6222</v>
      </c>
      <c r="B6191" t="s">
        <v>19</v>
      </c>
      <c r="C6191" t="s">
        <v>33</v>
      </c>
      <c r="D6191" s="2">
        <v>2922.1</v>
      </c>
      <c r="E6191">
        <v>0.04</v>
      </c>
      <c r="F6191">
        <v>7</v>
      </c>
      <c r="G6191" s="1">
        <v>45231</v>
      </c>
      <c r="H6191" s="1">
        <v>45233</v>
      </c>
      <c r="I6191" t="s">
        <v>31</v>
      </c>
      <c r="J6191" t="s">
        <v>27</v>
      </c>
      <c r="K6191" s="2">
        <v>288.72000000000003</v>
      </c>
      <c r="L6191" t="s">
        <v>39</v>
      </c>
      <c r="M6191">
        <f>YEAR(Table1[[#This Row],[order_date]])</f>
        <v>2023</v>
      </c>
      <c r="N6191">
        <f>MONTH(Table1[[#This Row],[order_date]])</f>
        <v>11</v>
      </c>
      <c r="O6191" s="3">
        <f>Table1[[#This Row],[sales]]-Table1[[#This Row],[profit]]</f>
        <v>2633.38</v>
      </c>
      <c r="P6191" s="3">
        <f>Table1[[#This Row],[sales]]*Table1[[#This Row],[quantity]]</f>
        <v>20454.7</v>
      </c>
      <c r="Q6191" s="9">
        <f>Table1[[#This Row],[delivery_date]]-Table1[[#This Row],[order_date]]</f>
        <v>2</v>
      </c>
    </row>
    <row r="6192" spans="1:17" x14ac:dyDescent="0.35">
      <c r="A6192" t="s">
        <v>6223</v>
      </c>
      <c r="B6192" t="s">
        <v>19</v>
      </c>
      <c r="C6192" t="s">
        <v>36</v>
      </c>
      <c r="D6192" s="2">
        <v>3416.32</v>
      </c>
      <c r="E6192">
        <v>0.18</v>
      </c>
      <c r="F6192">
        <v>1</v>
      </c>
      <c r="G6192" s="1">
        <v>45057</v>
      </c>
      <c r="H6192" s="1">
        <v>45062</v>
      </c>
      <c r="I6192" t="s">
        <v>21</v>
      </c>
      <c r="J6192" t="s">
        <v>22</v>
      </c>
      <c r="K6192" s="2">
        <v>396.71</v>
      </c>
      <c r="L6192" t="s">
        <v>23</v>
      </c>
      <c r="M6192">
        <f>YEAR(Table1[[#This Row],[order_date]])</f>
        <v>2023</v>
      </c>
      <c r="N6192">
        <f>MONTH(Table1[[#This Row],[order_date]])</f>
        <v>5</v>
      </c>
      <c r="O6192" s="3">
        <f>Table1[[#This Row],[sales]]-Table1[[#This Row],[profit]]</f>
        <v>3019.61</v>
      </c>
      <c r="P6192" s="3">
        <f>Table1[[#This Row],[sales]]*Table1[[#This Row],[quantity]]</f>
        <v>3416.32</v>
      </c>
      <c r="Q6192" s="9">
        <f>Table1[[#This Row],[delivery_date]]-Table1[[#This Row],[order_date]]</f>
        <v>5</v>
      </c>
    </row>
    <row r="6193" spans="1:17" x14ac:dyDescent="0.35">
      <c r="A6193" t="s">
        <v>6224</v>
      </c>
      <c r="B6193" t="s">
        <v>41</v>
      </c>
      <c r="C6193" t="s">
        <v>20</v>
      </c>
      <c r="D6193" s="2">
        <v>3341.65</v>
      </c>
      <c r="E6193">
        <v>0.28000000000000003</v>
      </c>
      <c r="F6193">
        <v>4</v>
      </c>
      <c r="G6193" s="1">
        <v>45589</v>
      </c>
      <c r="H6193" s="1">
        <v>45594</v>
      </c>
      <c r="I6193" t="s">
        <v>21</v>
      </c>
      <c r="J6193" t="s">
        <v>22</v>
      </c>
      <c r="K6193" s="2">
        <v>755.15</v>
      </c>
      <c r="L6193" t="s">
        <v>34</v>
      </c>
      <c r="M6193">
        <f>YEAR(Table1[[#This Row],[order_date]])</f>
        <v>2024</v>
      </c>
      <c r="N6193">
        <f>MONTH(Table1[[#This Row],[order_date]])</f>
        <v>10</v>
      </c>
      <c r="O6193" s="3">
        <f>Table1[[#This Row],[sales]]-Table1[[#This Row],[profit]]</f>
        <v>2586.5</v>
      </c>
      <c r="P6193" s="3">
        <f>Table1[[#This Row],[sales]]*Table1[[#This Row],[quantity]]</f>
        <v>13366.6</v>
      </c>
      <c r="Q6193" s="9">
        <f>Table1[[#This Row],[delivery_date]]-Table1[[#This Row],[order_date]]</f>
        <v>5</v>
      </c>
    </row>
    <row r="6194" spans="1:17" x14ac:dyDescent="0.35">
      <c r="A6194" t="s">
        <v>6225</v>
      </c>
      <c r="B6194" t="s">
        <v>19</v>
      </c>
      <c r="C6194" t="s">
        <v>33</v>
      </c>
      <c r="D6194" s="2">
        <v>674.72</v>
      </c>
      <c r="E6194">
        <v>0.25</v>
      </c>
      <c r="F6194">
        <v>7</v>
      </c>
      <c r="G6194" s="1">
        <v>45128</v>
      </c>
      <c r="H6194" s="1">
        <v>45133</v>
      </c>
      <c r="I6194" t="s">
        <v>31</v>
      </c>
      <c r="J6194" t="s">
        <v>16</v>
      </c>
      <c r="K6194" s="2">
        <v>150.47</v>
      </c>
      <c r="L6194" t="s">
        <v>34</v>
      </c>
      <c r="M6194">
        <f>YEAR(Table1[[#This Row],[order_date]])</f>
        <v>2023</v>
      </c>
      <c r="N6194">
        <f>MONTH(Table1[[#This Row],[order_date]])</f>
        <v>7</v>
      </c>
      <c r="O6194" s="3">
        <f>Table1[[#This Row],[sales]]-Table1[[#This Row],[profit]]</f>
        <v>524.25</v>
      </c>
      <c r="P6194" s="3">
        <f>Table1[[#This Row],[sales]]*Table1[[#This Row],[quantity]]</f>
        <v>4723.04</v>
      </c>
      <c r="Q6194" s="9">
        <f>Table1[[#This Row],[delivery_date]]-Table1[[#This Row],[order_date]]</f>
        <v>5</v>
      </c>
    </row>
    <row r="6195" spans="1:17" x14ac:dyDescent="0.35">
      <c r="A6195" t="s">
        <v>6226</v>
      </c>
      <c r="B6195" t="s">
        <v>41</v>
      </c>
      <c r="C6195" t="s">
        <v>36</v>
      </c>
      <c r="D6195" s="2">
        <v>1787.47</v>
      </c>
      <c r="E6195">
        <v>0.33</v>
      </c>
      <c r="F6195">
        <v>6</v>
      </c>
      <c r="G6195" s="1">
        <v>45200</v>
      </c>
      <c r="H6195" s="1">
        <v>45203</v>
      </c>
      <c r="I6195" t="s">
        <v>31</v>
      </c>
      <c r="J6195" t="s">
        <v>22</v>
      </c>
      <c r="K6195" s="2">
        <v>383.47</v>
      </c>
      <c r="L6195" t="s">
        <v>28</v>
      </c>
      <c r="M6195">
        <f>YEAR(Table1[[#This Row],[order_date]])</f>
        <v>2023</v>
      </c>
      <c r="N6195">
        <f>MONTH(Table1[[#This Row],[order_date]])</f>
        <v>10</v>
      </c>
      <c r="O6195" s="3">
        <f>Table1[[#This Row],[sales]]-Table1[[#This Row],[profit]]</f>
        <v>1404</v>
      </c>
      <c r="P6195" s="3">
        <f>Table1[[#This Row],[sales]]*Table1[[#This Row],[quantity]]</f>
        <v>10724.82</v>
      </c>
      <c r="Q6195" s="9">
        <f>Table1[[#This Row],[delivery_date]]-Table1[[#This Row],[order_date]]</f>
        <v>3</v>
      </c>
    </row>
    <row r="6196" spans="1:17" x14ac:dyDescent="0.35">
      <c r="A6196" t="s">
        <v>6227</v>
      </c>
      <c r="B6196" t="s">
        <v>25</v>
      </c>
      <c r="C6196" t="s">
        <v>26</v>
      </c>
      <c r="D6196" s="2">
        <v>1692.68</v>
      </c>
      <c r="E6196">
        <v>0.15</v>
      </c>
      <c r="F6196">
        <v>1</v>
      </c>
      <c r="G6196" s="1">
        <v>45601</v>
      </c>
      <c r="H6196" s="1">
        <v>45606</v>
      </c>
      <c r="I6196" t="s">
        <v>21</v>
      </c>
      <c r="J6196" t="s">
        <v>16</v>
      </c>
      <c r="K6196" s="2">
        <v>190.4</v>
      </c>
      <c r="L6196" t="s">
        <v>23</v>
      </c>
      <c r="M6196">
        <f>YEAR(Table1[[#This Row],[order_date]])</f>
        <v>2024</v>
      </c>
      <c r="N6196">
        <f>MONTH(Table1[[#This Row],[order_date]])</f>
        <v>11</v>
      </c>
      <c r="O6196" s="3">
        <f>Table1[[#This Row],[sales]]-Table1[[#This Row],[profit]]</f>
        <v>1502.28</v>
      </c>
      <c r="P6196" s="3">
        <f>Table1[[#This Row],[sales]]*Table1[[#This Row],[quantity]]</f>
        <v>1692.68</v>
      </c>
      <c r="Q6196" s="9">
        <f>Table1[[#This Row],[delivery_date]]-Table1[[#This Row],[order_date]]</f>
        <v>5</v>
      </c>
    </row>
    <row r="6197" spans="1:17" x14ac:dyDescent="0.35">
      <c r="A6197" t="s">
        <v>6228</v>
      </c>
      <c r="B6197" t="s">
        <v>41</v>
      </c>
      <c r="C6197" t="s">
        <v>20</v>
      </c>
      <c r="D6197" s="2">
        <v>2905.38</v>
      </c>
      <c r="E6197">
        <v>0.38</v>
      </c>
      <c r="F6197">
        <v>7</v>
      </c>
      <c r="G6197" s="1">
        <v>45159</v>
      </c>
      <c r="H6197" s="1">
        <v>45160</v>
      </c>
      <c r="I6197" t="s">
        <v>31</v>
      </c>
      <c r="J6197" t="s">
        <v>27</v>
      </c>
      <c r="K6197" s="2">
        <v>750.69</v>
      </c>
      <c r="L6197" t="s">
        <v>34</v>
      </c>
      <c r="M6197">
        <f>YEAR(Table1[[#This Row],[order_date]])</f>
        <v>2023</v>
      </c>
      <c r="N6197">
        <f>MONTH(Table1[[#This Row],[order_date]])</f>
        <v>8</v>
      </c>
      <c r="O6197" s="3">
        <f>Table1[[#This Row],[sales]]-Table1[[#This Row],[profit]]</f>
        <v>2154.69</v>
      </c>
      <c r="P6197" s="3">
        <f>Table1[[#This Row],[sales]]*Table1[[#This Row],[quantity]]</f>
        <v>20337.66</v>
      </c>
      <c r="Q6197" s="9">
        <f>Table1[[#This Row],[delivery_date]]-Table1[[#This Row],[order_date]]</f>
        <v>1</v>
      </c>
    </row>
    <row r="6198" spans="1:17" x14ac:dyDescent="0.35">
      <c r="A6198" t="s">
        <v>6229</v>
      </c>
      <c r="B6198" t="s">
        <v>41</v>
      </c>
      <c r="C6198" t="s">
        <v>26</v>
      </c>
      <c r="D6198" s="2">
        <v>3849.66</v>
      </c>
      <c r="E6198">
        <v>0.2</v>
      </c>
      <c r="F6198">
        <v>2</v>
      </c>
      <c r="G6198" s="1">
        <v>45370</v>
      </c>
      <c r="H6198" s="1">
        <v>45377</v>
      </c>
      <c r="I6198" t="s">
        <v>15</v>
      </c>
      <c r="J6198" t="s">
        <v>22</v>
      </c>
      <c r="K6198" s="2">
        <v>254.92</v>
      </c>
      <c r="L6198" t="s">
        <v>34</v>
      </c>
      <c r="M6198">
        <f>YEAR(Table1[[#This Row],[order_date]])</f>
        <v>2024</v>
      </c>
      <c r="N6198">
        <f>MONTH(Table1[[#This Row],[order_date]])</f>
        <v>3</v>
      </c>
      <c r="O6198" s="3">
        <f>Table1[[#This Row],[sales]]-Table1[[#This Row],[profit]]</f>
        <v>3594.74</v>
      </c>
      <c r="P6198" s="3">
        <f>Table1[[#This Row],[sales]]*Table1[[#This Row],[quantity]]</f>
        <v>7699.32</v>
      </c>
      <c r="Q6198" s="9">
        <f>Table1[[#This Row],[delivery_date]]-Table1[[#This Row],[order_date]]</f>
        <v>7</v>
      </c>
    </row>
    <row r="6199" spans="1:17" x14ac:dyDescent="0.35">
      <c r="A6199" t="s">
        <v>6230</v>
      </c>
      <c r="B6199" t="s">
        <v>13</v>
      </c>
      <c r="C6199" t="s">
        <v>14</v>
      </c>
      <c r="D6199" s="2">
        <v>2895.89</v>
      </c>
      <c r="E6199">
        <v>0.06</v>
      </c>
      <c r="F6199">
        <v>8</v>
      </c>
      <c r="G6199" s="1">
        <v>45575</v>
      </c>
      <c r="H6199" s="1">
        <v>45580</v>
      </c>
      <c r="I6199" t="s">
        <v>15</v>
      </c>
      <c r="J6199" t="s">
        <v>22</v>
      </c>
      <c r="K6199" s="2">
        <v>450.2</v>
      </c>
      <c r="L6199" t="s">
        <v>48</v>
      </c>
      <c r="M6199">
        <f>YEAR(Table1[[#This Row],[order_date]])</f>
        <v>2024</v>
      </c>
      <c r="N6199">
        <f>MONTH(Table1[[#This Row],[order_date]])</f>
        <v>10</v>
      </c>
      <c r="O6199" s="3">
        <f>Table1[[#This Row],[sales]]-Table1[[#This Row],[profit]]</f>
        <v>2445.69</v>
      </c>
      <c r="P6199" s="3">
        <f>Table1[[#This Row],[sales]]*Table1[[#This Row],[quantity]]</f>
        <v>23167.119999999999</v>
      </c>
      <c r="Q6199" s="9">
        <f>Table1[[#This Row],[delivery_date]]-Table1[[#This Row],[order_date]]</f>
        <v>5</v>
      </c>
    </row>
    <row r="6200" spans="1:17" x14ac:dyDescent="0.35">
      <c r="A6200" t="s">
        <v>6231</v>
      </c>
      <c r="B6200" t="s">
        <v>41</v>
      </c>
      <c r="C6200" t="s">
        <v>36</v>
      </c>
      <c r="D6200" s="2">
        <v>3798.65</v>
      </c>
      <c r="E6200">
        <v>0.37</v>
      </c>
      <c r="F6200">
        <v>2</v>
      </c>
      <c r="G6200" s="1">
        <v>45149</v>
      </c>
      <c r="H6200" s="1">
        <v>45156</v>
      </c>
      <c r="I6200" t="s">
        <v>31</v>
      </c>
      <c r="J6200" t="s">
        <v>27</v>
      </c>
      <c r="K6200" s="2">
        <v>915.11</v>
      </c>
      <c r="L6200" t="s">
        <v>17</v>
      </c>
      <c r="M6200">
        <f>YEAR(Table1[[#This Row],[order_date]])</f>
        <v>2023</v>
      </c>
      <c r="N6200">
        <f>MONTH(Table1[[#This Row],[order_date]])</f>
        <v>8</v>
      </c>
      <c r="O6200" s="3">
        <f>Table1[[#This Row],[sales]]-Table1[[#This Row],[profit]]</f>
        <v>2883.54</v>
      </c>
      <c r="P6200" s="3">
        <f>Table1[[#This Row],[sales]]*Table1[[#This Row],[quantity]]</f>
        <v>7597.3</v>
      </c>
      <c r="Q6200" s="9">
        <f>Table1[[#This Row],[delivery_date]]-Table1[[#This Row],[order_date]]</f>
        <v>7</v>
      </c>
    </row>
    <row r="6201" spans="1:17" x14ac:dyDescent="0.35">
      <c r="A6201" t="s">
        <v>6232</v>
      </c>
      <c r="B6201" t="s">
        <v>41</v>
      </c>
      <c r="C6201" t="s">
        <v>36</v>
      </c>
      <c r="D6201" s="2">
        <v>584.94000000000005</v>
      </c>
      <c r="E6201">
        <v>0.46</v>
      </c>
      <c r="F6201">
        <v>4</v>
      </c>
      <c r="G6201" s="1">
        <v>45276</v>
      </c>
      <c r="H6201" s="1">
        <v>45283</v>
      </c>
      <c r="I6201" t="s">
        <v>15</v>
      </c>
      <c r="J6201" t="s">
        <v>27</v>
      </c>
      <c r="K6201" s="2">
        <v>64.09</v>
      </c>
      <c r="L6201" t="s">
        <v>17</v>
      </c>
      <c r="M6201">
        <f>YEAR(Table1[[#This Row],[order_date]])</f>
        <v>2023</v>
      </c>
      <c r="N6201">
        <f>MONTH(Table1[[#This Row],[order_date]])</f>
        <v>12</v>
      </c>
      <c r="O6201" s="3">
        <f>Table1[[#This Row],[sales]]-Table1[[#This Row],[profit]]</f>
        <v>520.85</v>
      </c>
      <c r="P6201" s="3">
        <f>Table1[[#This Row],[sales]]*Table1[[#This Row],[quantity]]</f>
        <v>2339.7600000000002</v>
      </c>
      <c r="Q6201" s="9">
        <f>Table1[[#This Row],[delivery_date]]-Table1[[#This Row],[order_date]]</f>
        <v>7</v>
      </c>
    </row>
    <row r="6202" spans="1:17" x14ac:dyDescent="0.35">
      <c r="A6202" t="s">
        <v>6233</v>
      </c>
      <c r="B6202" t="s">
        <v>13</v>
      </c>
      <c r="C6202" t="s">
        <v>20</v>
      </c>
      <c r="D6202" s="2">
        <v>4402.88</v>
      </c>
      <c r="E6202">
        <v>0.18</v>
      </c>
      <c r="F6202">
        <v>6</v>
      </c>
      <c r="G6202" s="1">
        <v>45155</v>
      </c>
      <c r="H6202" s="1">
        <v>45158</v>
      </c>
      <c r="I6202" t="s">
        <v>15</v>
      </c>
      <c r="J6202" t="s">
        <v>27</v>
      </c>
      <c r="K6202" s="2">
        <v>484.81</v>
      </c>
      <c r="L6202" t="s">
        <v>34</v>
      </c>
      <c r="M6202">
        <f>YEAR(Table1[[#This Row],[order_date]])</f>
        <v>2023</v>
      </c>
      <c r="N6202">
        <f>MONTH(Table1[[#This Row],[order_date]])</f>
        <v>8</v>
      </c>
      <c r="O6202" s="3">
        <f>Table1[[#This Row],[sales]]-Table1[[#This Row],[profit]]</f>
        <v>3918.07</v>
      </c>
      <c r="P6202" s="3">
        <f>Table1[[#This Row],[sales]]*Table1[[#This Row],[quantity]]</f>
        <v>26417.279999999999</v>
      </c>
      <c r="Q6202" s="9">
        <f>Table1[[#This Row],[delivery_date]]-Table1[[#This Row],[order_date]]</f>
        <v>3</v>
      </c>
    </row>
    <row r="6203" spans="1:17" x14ac:dyDescent="0.35">
      <c r="A6203" t="s">
        <v>6234</v>
      </c>
      <c r="B6203" t="s">
        <v>19</v>
      </c>
      <c r="C6203" t="s">
        <v>36</v>
      </c>
      <c r="D6203" s="2">
        <v>2729.42</v>
      </c>
      <c r="E6203">
        <v>0.28999999999999998</v>
      </c>
      <c r="F6203">
        <v>8</v>
      </c>
      <c r="G6203" s="1">
        <v>44938</v>
      </c>
      <c r="H6203" s="1">
        <v>44941</v>
      </c>
      <c r="I6203" t="s">
        <v>15</v>
      </c>
      <c r="J6203" t="s">
        <v>27</v>
      </c>
      <c r="K6203" s="2">
        <v>137.38999999999999</v>
      </c>
      <c r="L6203" t="s">
        <v>17</v>
      </c>
      <c r="M6203">
        <f>YEAR(Table1[[#This Row],[order_date]])</f>
        <v>2023</v>
      </c>
      <c r="N6203">
        <f>MONTH(Table1[[#This Row],[order_date]])</f>
        <v>1</v>
      </c>
      <c r="O6203" s="3">
        <f>Table1[[#This Row],[sales]]-Table1[[#This Row],[profit]]</f>
        <v>2592.0300000000002</v>
      </c>
      <c r="P6203" s="3">
        <f>Table1[[#This Row],[sales]]*Table1[[#This Row],[quantity]]</f>
        <v>21835.360000000001</v>
      </c>
      <c r="Q6203" s="9">
        <f>Table1[[#This Row],[delivery_date]]-Table1[[#This Row],[order_date]]</f>
        <v>3</v>
      </c>
    </row>
    <row r="6204" spans="1:17" x14ac:dyDescent="0.35">
      <c r="A6204" t="s">
        <v>6235</v>
      </c>
      <c r="B6204" t="s">
        <v>13</v>
      </c>
      <c r="C6204" t="s">
        <v>14</v>
      </c>
      <c r="D6204" s="2">
        <v>283.74</v>
      </c>
      <c r="E6204">
        <v>0.34</v>
      </c>
      <c r="F6204">
        <v>3</v>
      </c>
      <c r="G6204" s="1">
        <v>45455</v>
      </c>
      <c r="H6204" s="1">
        <v>45462</v>
      </c>
      <c r="I6204" t="s">
        <v>31</v>
      </c>
      <c r="J6204" t="s">
        <v>22</v>
      </c>
      <c r="K6204" s="2">
        <v>49.25</v>
      </c>
      <c r="L6204" t="s">
        <v>39</v>
      </c>
      <c r="M6204">
        <f>YEAR(Table1[[#This Row],[order_date]])</f>
        <v>2024</v>
      </c>
      <c r="N6204">
        <f>MONTH(Table1[[#This Row],[order_date]])</f>
        <v>6</v>
      </c>
      <c r="O6204" s="3">
        <f>Table1[[#This Row],[sales]]-Table1[[#This Row],[profit]]</f>
        <v>234.49</v>
      </c>
      <c r="P6204" s="3">
        <f>Table1[[#This Row],[sales]]*Table1[[#This Row],[quantity]]</f>
        <v>851.22</v>
      </c>
      <c r="Q6204" s="9">
        <f>Table1[[#This Row],[delivery_date]]-Table1[[#This Row],[order_date]]</f>
        <v>7</v>
      </c>
    </row>
    <row r="6205" spans="1:17" x14ac:dyDescent="0.35">
      <c r="A6205" t="s">
        <v>6236</v>
      </c>
      <c r="B6205" t="s">
        <v>25</v>
      </c>
      <c r="C6205" t="s">
        <v>36</v>
      </c>
      <c r="D6205" s="2">
        <v>3251.74</v>
      </c>
      <c r="E6205">
        <v>0.42</v>
      </c>
      <c r="F6205">
        <v>6</v>
      </c>
      <c r="G6205" s="1">
        <v>45145</v>
      </c>
      <c r="H6205" s="1">
        <v>45151</v>
      </c>
      <c r="I6205" t="s">
        <v>15</v>
      </c>
      <c r="J6205" t="s">
        <v>16</v>
      </c>
      <c r="K6205" s="2">
        <v>909.36</v>
      </c>
      <c r="L6205" t="s">
        <v>17</v>
      </c>
      <c r="M6205">
        <f>YEAR(Table1[[#This Row],[order_date]])</f>
        <v>2023</v>
      </c>
      <c r="N6205">
        <f>MONTH(Table1[[#This Row],[order_date]])</f>
        <v>8</v>
      </c>
      <c r="O6205" s="3">
        <f>Table1[[#This Row],[sales]]-Table1[[#This Row],[profit]]</f>
        <v>2342.3799999999997</v>
      </c>
      <c r="P6205" s="3">
        <f>Table1[[#This Row],[sales]]*Table1[[#This Row],[quantity]]</f>
        <v>19510.439999999999</v>
      </c>
      <c r="Q6205" s="9">
        <f>Table1[[#This Row],[delivery_date]]-Table1[[#This Row],[order_date]]</f>
        <v>6</v>
      </c>
    </row>
    <row r="6206" spans="1:17" x14ac:dyDescent="0.35">
      <c r="A6206" t="s">
        <v>6237</v>
      </c>
      <c r="B6206" t="s">
        <v>13</v>
      </c>
      <c r="C6206" t="s">
        <v>33</v>
      </c>
      <c r="D6206" s="2">
        <v>2635</v>
      </c>
      <c r="E6206">
        <v>0.1</v>
      </c>
      <c r="F6206">
        <v>6</v>
      </c>
      <c r="G6206" s="1">
        <v>45231</v>
      </c>
      <c r="H6206" s="1">
        <v>45233</v>
      </c>
      <c r="I6206" t="s">
        <v>15</v>
      </c>
      <c r="J6206" t="s">
        <v>16</v>
      </c>
      <c r="K6206" s="2">
        <v>469.48</v>
      </c>
      <c r="L6206" t="s">
        <v>39</v>
      </c>
      <c r="M6206">
        <f>YEAR(Table1[[#This Row],[order_date]])</f>
        <v>2023</v>
      </c>
      <c r="N6206">
        <f>MONTH(Table1[[#This Row],[order_date]])</f>
        <v>11</v>
      </c>
      <c r="O6206" s="3">
        <f>Table1[[#This Row],[sales]]-Table1[[#This Row],[profit]]</f>
        <v>2165.52</v>
      </c>
      <c r="P6206" s="3">
        <f>Table1[[#This Row],[sales]]*Table1[[#This Row],[quantity]]</f>
        <v>15810</v>
      </c>
      <c r="Q6206" s="9">
        <f>Table1[[#This Row],[delivery_date]]-Table1[[#This Row],[order_date]]</f>
        <v>2</v>
      </c>
    </row>
    <row r="6207" spans="1:17" x14ac:dyDescent="0.35">
      <c r="A6207" t="s">
        <v>6238</v>
      </c>
      <c r="B6207" t="s">
        <v>25</v>
      </c>
      <c r="C6207" t="s">
        <v>26</v>
      </c>
      <c r="D6207" s="2">
        <v>1179.81</v>
      </c>
      <c r="E6207">
        <v>0.28000000000000003</v>
      </c>
      <c r="F6207">
        <v>1</v>
      </c>
      <c r="G6207" s="1">
        <v>45614</v>
      </c>
      <c r="H6207" s="1">
        <v>45615</v>
      </c>
      <c r="I6207" t="s">
        <v>21</v>
      </c>
      <c r="J6207" t="s">
        <v>16</v>
      </c>
      <c r="K6207" s="2">
        <v>334.34</v>
      </c>
      <c r="L6207" t="s">
        <v>48</v>
      </c>
      <c r="M6207">
        <f>YEAR(Table1[[#This Row],[order_date]])</f>
        <v>2024</v>
      </c>
      <c r="N6207">
        <f>MONTH(Table1[[#This Row],[order_date]])</f>
        <v>11</v>
      </c>
      <c r="O6207" s="3">
        <f>Table1[[#This Row],[sales]]-Table1[[#This Row],[profit]]</f>
        <v>845.47</v>
      </c>
      <c r="P6207" s="3">
        <f>Table1[[#This Row],[sales]]*Table1[[#This Row],[quantity]]</f>
        <v>1179.81</v>
      </c>
      <c r="Q6207" s="9">
        <f>Table1[[#This Row],[delivery_date]]-Table1[[#This Row],[order_date]]</f>
        <v>1</v>
      </c>
    </row>
    <row r="6208" spans="1:17" x14ac:dyDescent="0.35">
      <c r="A6208" t="s">
        <v>6239</v>
      </c>
      <c r="B6208" t="s">
        <v>19</v>
      </c>
      <c r="C6208" t="s">
        <v>14</v>
      </c>
      <c r="D6208" s="2">
        <v>3845.68</v>
      </c>
      <c r="E6208">
        <v>0.37</v>
      </c>
      <c r="F6208">
        <v>6</v>
      </c>
      <c r="G6208" s="1">
        <v>45465</v>
      </c>
      <c r="H6208" s="1">
        <v>45469</v>
      </c>
      <c r="I6208" t="s">
        <v>15</v>
      </c>
      <c r="J6208" t="s">
        <v>27</v>
      </c>
      <c r="K6208" s="2">
        <v>399.4</v>
      </c>
      <c r="L6208" t="s">
        <v>28</v>
      </c>
      <c r="M6208">
        <f>YEAR(Table1[[#This Row],[order_date]])</f>
        <v>2024</v>
      </c>
      <c r="N6208">
        <f>MONTH(Table1[[#This Row],[order_date]])</f>
        <v>6</v>
      </c>
      <c r="O6208" s="3">
        <f>Table1[[#This Row],[sales]]-Table1[[#This Row],[profit]]</f>
        <v>3446.2799999999997</v>
      </c>
      <c r="P6208" s="3">
        <f>Table1[[#This Row],[sales]]*Table1[[#This Row],[quantity]]</f>
        <v>23074.079999999998</v>
      </c>
      <c r="Q6208" s="9">
        <f>Table1[[#This Row],[delivery_date]]-Table1[[#This Row],[order_date]]</f>
        <v>4</v>
      </c>
    </row>
    <row r="6209" spans="1:17" x14ac:dyDescent="0.35">
      <c r="A6209" t="s">
        <v>6240</v>
      </c>
      <c r="B6209" t="s">
        <v>13</v>
      </c>
      <c r="C6209" t="s">
        <v>14</v>
      </c>
      <c r="D6209" s="2">
        <v>4674.4799999999996</v>
      </c>
      <c r="E6209">
        <v>0.1</v>
      </c>
      <c r="F6209">
        <v>1</v>
      </c>
      <c r="G6209" s="1">
        <v>45172</v>
      </c>
      <c r="H6209" s="1">
        <v>45173</v>
      </c>
      <c r="I6209" t="s">
        <v>15</v>
      </c>
      <c r="J6209" t="s">
        <v>27</v>
      </c>
      <c r="K6209" s="2">
        <v>695.16</v>
      </c>
      <c r="L6209" t="s">
        <v>48</v>
      </c>
      <c r="M6209">
        <f>YEAR(Table1[[#This Row],[order_date]])</f>
        <v>2023</v>
      </c>
      <c r="N6209">
        <f>MONTH(Table1[[#This Row],[order_date]])</f>
        <v>9</v>
      </c>
      <c r="O6209" s="3">
        <f>Table1[[#This Row],[sales]]-Table1[[#This Row],[profit]]</f>
        <v>3979.3199999999997</v>
      </c>
      <c r="P6209" s="3">
        <f>Table1[[#This Row],[sales]]*Table1[[#This Row],[quantity]]</f>
        <v>4674.4799999999996</v>
      </c>
      <c r="Q6209" s="9">
        <f>Table1[[#This Row],[delivery_date]]-Table1[[#This Row],[order_date]]</f>
        <v>1</v>
      </c>
    </row>
    <row r="6210" spans="1:17" x14ac:dyDescent="0.35">
      <c r="A6210" t="s">
        <v>6241</v>
      </c>
      <c r="B6210" t="s">
        <v>13</v>
      </c>
      <c r="C6210" t="s">
        <v>26</v>
      </c>
      <c r="D6210" s="2">
        <v>1681.15</v>
      </c>
      <c r="E6210">
        <v>0.24</v>
      </c>
      <c r="F6210">
        <v>9</v>
      </c>
      <c r="G6210" s="1">
        <v>45109</v>
      </c>
      <c r="H6210" s="1">
        <v>45113</v>
      </c>
      <c r="I6210" t="s">
        <v>31</v>
      </c>
      <c r="J6210" t="s">
        <v>27</v>
      </c>
      <c r="K6210" s="2">
        <v>500.81</v>
      </c>
      <c r="L6210" t="s">
        <v>17</v>
      </c>
      <c r="M6210">
        <f>YEAR(Table1[[#This Row],[order_date]])</f>
        <v>2023</v>
      </c>
      <c r="N6210">
        <f>MONTH(Table1[[#This Row],[order_date]])</f>
        <v>7</v>
      </c>
      <c r="O6210" s="3">
        <f>Table1[[#This Row],[sales]]-Table1[[#This Row],[profit]]</f>
        <v>1180.3400000000001</v>
      </c>
      <c r="P6210" s="3">
        <f>Table1[[#This Row],[sales]]*Table1[[#This Row],[quantity]]</f>
        <v>15130.35</v>
      </c>
      <c r="Q6210" s="9">
        <f>Table1[[#This Row],[delivery_date]]-Table1[[#This Row],[order_date]]</f>
        <v>4</v>
      </c>
    </row>
    <row r="6211" spans="1:17" x14ac:dyDescent="0.35">
      <c r="A6211" t="s">
        <v>6242</v>
      </c>
      <c r="B6211" t="s">
        <v>19</v>
      </c>
      <c r="C6211" t="s">
        <v>26</v>
      </c>
      <c r="D6211" s="2">
        <v>2520.19</v>
      </c>
      <c r="E6211">
        <v>0.23</v>
      </c>
      <c r="F6211">
        <v>4</v>
      </c>
      <c r="G6211" s="1">
        <v>45415</v>
      </c>
      <c r="H6211" s="1">
        <v>45416</v>
      </c>
      <c r="I6211" t="s">
        <v>15</v>
      </c>
      <c r="J6211" t="s">
        <v>16</v>
      </c>
      <c r="K6211" s="2">
        <v>629.75</v>
      </c>
      <c r="L6211" t="s">
        <v>28</v>
      </c>
      <c r="M6211">
        <f>YEAR(Table1[[#This Row],[order_date]])</f>
        <v>2024</v>
      </c>
      <c r="N6211">
        <f>MONTH(Table1[[#This Row],[order_date]])</f>
        <v>5</v>
      </c>
      <c r="O6211" s="3">
        <f>Table1[[#This Row],[sales]]-Table1[[#This Row],[profit]]</f>
        <v>1890.44</v>
      </c>
      <c r="P6211" s="3">
        <f>Table1[[#This Row],[sales]]*Table1[[#This Row],[quantity]]</f>
        <v>10080.76</v>
      </c>
      <c r="Q6211" s="9">
        <f>Table1[[#This Row],[delivery_date]]-Table1[[#This Row],[order_date]]</f>
        <v>1</v>
      </c>
    </row>
    <row r="6212" spans="1:17" x14ac:dyDescent="0.35">
      <c r="A6212" t="s">
        <v>6243</v>
      </c>
      <c r="B6212" t="s">
        <v>25</v>
      </c>
      <c r="C6212" t="s">
        <v>14</v>
      </c>
      <c r="D6212" s="2">
        <v>728.06</v>
      </c>
      <c r="E6212">
        <v>0.42</v>
      </c>
      <c r="F6212">
        <v>5</v>
      </c>
      <c r="G6212" s="1">
        <v>45556</v>
      </c>
      <c r="H6212" s="1">
        <v>45561</v>
      </c>
      <c r="I6212" t="s">
        <v>31</v>
      </c>
      <c r="J6212" t="s">
        <v>27</v>
      </c>
      <c r="K6212" s="2">
        <v>141.18</v>
      </c>
      <c r="L6212" t="s">
        <v>23</v>
      </c>
      <c r="M6212">
        <f>YEAR(Table1[[#This Row],[order_date]])</f>
        <v>2024</v>
      </c>
      <c r="N6212">
        <f>MONTH(Table1[[#This Row],[order_date]])</f>
        <v>9</v>
      </c>
      <c r="O6212" s="3">
        <f>Table1[[#This Row],[sales]]-Table1[[#This Row],[profit]]</f>
        <v>586.87999999999988</v>
      </c>
      <c r="P6212" s="3">
        <f>Table1[[#This Row],[sales]]*Table1[[#This Row],[quantity]]</f>
        <v>3640.2999999999997</v>
      </c>
      <c r="Q6212" s="9">
        <f>Table1[[#This Row],[delivery_date]]-Table1[[#This Row],[order_date]]</f>
        <v>5</v>
      </c>
    </row>
    <row r="6213" spans="1:17" x14ac:dyDescent="0.35">
      <c r="A6213" t="s">
        <v>6244</v>
      </c>
      <c r="B6213" t="s">
        <v>13</v>
      </c>
      <c r="C6213" t="s">
        <v>26</v>
      </c>
      <c r="D6213" s="2">
        <v>4656.0200000000004</v>
      </c>
      <c r="E6213">
        <v>0.39</v>
      </c>
      <c r="F6213">
        <v>1</v>
      </c>
      <c r="G6213" s="1">
        <v>45323</v>
      </c>
      <c r="H6213" s="1">
        <v>45327</v>
      </c>
      <c r="I6213" t="s">
        <v>21</v>
      </c>
      <c r="J6213" t="s">
        <v>22</v>
      </c>
      <c r="K6213" s="2">
        <v>334.16</v>
      </c>
      <c r="L6213" t="s">
        <v>23</v>
      </c>
      <c r="M6213">
        <f>YEAR(Table1[[#This Row],[order_date]])</f>
        <v>2024</v>
      </c>
      <c r="N6213">
        <f>MONTH(Table1[[#This Row],[order_date]])</f>
        <v>2</v>
      </c>
      <c r="O6213" s="3">
        <f>Table1[[#This Row],[sales]]-Table1[[#This Row],[profit]]</f>
        <v>4321.8600000000006</v>
      </c>
      <c r="P6213" s="3">
        <f>Table1[[#This Row],[sales]]*Table1[[#This Row],[quantity]]</f>
        <v>4656.0200000000004</v>
      </c>
      <c r="Q6213" s="9">
        <f>Table1[[#This Row],[delivery_date]]-Table1[[#This Row],[order_date]]</f>
        <v>4</v>
      </c>
    </row>
    <row r="6214" spans="1:17" x14ac:dyDescent="0.35">
      <c r="A6214" t="s">
        <v>6245</v>
      </c>
      <c r="B6214" t="s">
        <v>25</v>
      </c>
      <c r="C6214" t="s">
        <v>20</v>
      </c>
      <c r="D6214" s="2">
        <v>1662.1</v>
      </c>
      <c r="E6214">
        <v>0.12</v>
      </c>
      <c r="F6214">
        <v>1</v>
      </c>
      <c r="G6214" s="1">
        <v>45441</v>
      </c>
      <c r="H6214" s="1">
        <v>45442</v>
      </c>
      <c r="I6214" t="s">
        <v>15</v>
      </c>
      <c r="J6214" t="s">
        <v>16</v>
      </c>
      <c r="K6214" s="2">
        <v>137.32</v>
      </c>
      <c r="L6214" t="s">
        <v>48</v>
      </c>
      <c r="M6214">
        <f>YEAR(Table1[[#This Row],[order_date]])</f>
        <v>2024</v>
      </c>
      <c r="N6214">
        <f>MONTH(Table1[[#This Row],[order_date]])</f>
        <v>5</v>
      </c>
      <c r="O6214" s="3">
        <f>Table1[[#This Row],[sales]]-Table1[[#This Row],[profit]]</f>
        <v>1524.78</v>
      </c>
      <c r="P6214" s="3">
        <f>Table1[[#This Row],[sales]]*Table1[[#This Row],[quantity]]</f>
        <v>1662.1</v>
      </c>
      <c r="Q6214" s="9">
        <f>Table1[[#This Row],[delivery_date]]-Table1[[#This Row],[order_date]]</f>
        <v>1</v>
      </c>
    </row>
    <row r="6215" spans="1:17" x14ac:dyDescent="0.35">
      <c r="A6215" t="s">
        <v>6246</v>
      </c>
      <c r="B6215" t="s">
        <v>13</v>
      </c>
      <c r="C6215" t="s">
        <v>26</v>
      </c>
      <c r="D6215" s="2">
        <v>1054.44</v>
      </c>
      <c r="E6215">
        <v>0.12</v>
      </c>
      <c r="F6215">
        <v>9</v>
      </c>
      <c r="G6215" s="1">
        <v>45142</v>
      </c>
      <c r="H6215" s="1">
        <v>45149</v>
      </c>
      <c r="I6215" t="s">
        <v>21</v>
      </c>
      <c r="J6215" t="s">
        <v>22</v>
      </c>
      <c r="K6215" s="2">
        <v>168.78</v>
      </c>
      <c r="L6215" t="s">
        <v>39</v>
      </c>
      <c r="M6215">
        <f>YEAR(Table1[[#This Row],[order_date]])</f>
        <v>2023</v>
      </c>
      <c r="N6215">
        <f>MONTH(Table1[[#This Row],[order_date]])</f>
        <v>8</v>
      </c>
      <c r="O6215" s="3">
        <f>Table1[[#This Row],[sales]]-Table1[[#This Row],[profit]]</f>
        <v>885.66000000000008</v>
      </c>
      <c r="P6215" s="3">
        <f>Table1[[#This Row],[sales]]*Table1[[#This Row],[quantity]]</f>
        <v>9489.9600000000009</v>
      </c>
      <c r="Q6215" s="9">
        <f>Table1[[#This Row],[delivery_date]]-Table1[[#This Row],[order_date]]</f>
        <v>7</v>
      </c>
    </row>
    <row r="6216" spans="1:17" x14ac:dyDescent="0.35">
      <c r="A6216" t="s">
        <v>6247</v>
      </c>
      <c r="B6216" t="s">
        <v>41</v>
      </c>
      <c r="C6216" t="s">
        <v>33</v>
      </c>
      <c r="D6216" s="2">
        <v>2444.3000000000002</v>
      </c>
      <c r="E6216">
        <v>0.36</v>
      </c>
      <c r="F6216">
        <v>6</v>
      </c>
      <c r="G6216" s="1">
        <v>45150</v>
      </c>
      <c r="H6216" s="1">
        <v>45156</v>
      </c>
      <c r="I6216" t="s">
        <v>21</v>
      </c>
      <c r="J6216" t="s">
        <v>27</v>
      </c>
      <c r="K6216" s="2">
        <v>620.20000000000005</v>
      </c>
      <c r="L6216" t="s">
        <v>23</v>
      </c>
      <c r="M6216">
        <f>YEAR(Table1[[#This Row],[order_date]])</f>
        <v>2023</v>
      </c>
      <c r="N6216">
        <f>MONTH(Table1[[#This Row],[order_date]])</f>
        <v>8</v>
      </c>
      <c r="O6216" s="3">
        <f>Table1[[#This Row],[sales]]-Table1[[#This Row],[profit]]</f>
        <v>1824.1000000000001</v>
      </c>
      <c r="P6216" s="3">
        <f>Table1[[#This Row],[sales]]*Table1[[#This Row],[quantity]]</f>
        <v>14665.800000000001</v>
      </c>
      <c r="Q6216" s="9">
        <f>Table1[[#This Row],[delivery_date]]-Table1[[#This Row],[order_date]]</f>
        <v>6</v>
      </c>
    </row>
    <row r="6217" spans="1:17" x14ac:dyDescent="0.35">
      <c r="A6217" t="s">
        <v>6248</v>
      </c>
      <c r="B6217" t="s">
        <v>13</v>
      </c>
      <c r="C6217" t="s">
        <v>33</v>
      </c>
      <c r="D6217" s="2">
        <v>312.08</v>
      </c>
      <c r="E6217">
        <v>0.37</v>
      </c>
      <c r="F6217">
        <v>6</v>
      </c>
      <c r="G6217" s="1">
        <v>45027</v>
      </c>
      <c r="H6217" s="1">
        <v>45033</v>
      </c>
      <c r="I6217" t="s">
        <v>15</v>
      </c>
      <c r="J6217" t="s">
        <v>27</v>
      </c>
      <c r="K6217" s="2">
        <v>73.45</v>
      </c>
      <c r="L6217" t="s">
        <v>17</v>
      </c>
      <c r="M6217">
        <f>YEAR(Table1[[#This Row],[order_date]])</f>
        <v>2023</v>
      </c>
      <c r="N6217">
        <f>MONTH(Table1[[#This Row],[order_date]])</f>
        <v>4</v>
      </c>
      <c r="O6217" s="3">
        <f>Table1[[#This Row],[sales]]-Table1[[#This Row],[profit]]</f>
        <v>238.63</v>
      </c>
      <c r="P6217" s="3">
        <f>Table1[[#This Row],[sales]]*Table1[[#This Row],[quantity]]</f>
        <v>1872.48</v>
      </c>
      <c r="Q6217" s="9">
        <f>Table1[[#This Row],[delivery_date]]-Table1[[#This Row],[order_date]]</f>
        <v>6</v>
      </c>
    </row>
    <row r="6218" spans="1:17" x14ac:dyDescent="0.35">
      <c r="A6218" t="s">
        <v>6249</v>
      </c>
      <c r="B6218" t="s">
        <v>19</v>
      </c>
      <c r="C6218" t="s">
        <v>20</v>
      </c>
      <c r="D6218" s="2">
        <v>1338.9</v>
      </c>
      <c r="E6218">
        <v>0.09</v>
      </c>
      <c r="F6218">
        <v>5</v>
      </c>
      <c r="G6218" s="1">
        <v>45510</v>
      </c>
      <c r="H6218" s="1">
        <v>45516</v>
      </c>
      <c r="I6218" t="s">
        <v>21</v>
      </c>
      <c r="J6218" t="s">
        <v>27</v>
      </c>
      <c r="K6218" s="2">
        <v>352.98</v>
      </c>
      <c r="L6218" t="s">
        <v>39</v>
      </c>
      <c r="M6218">
        <f>YEAR(Table1[[#This Row],[order_date]])</f>
        <v>2024</v>
      </c>
      <c r="N6218">
        <f>MONTH(Table1[[#This Row],[order_date]])</f>
        <v>8</v>
      </c>
      <c r="O6218" s="3">
        <f>Table1[[#This Row],[sales]]-Table1[[#This Row],[profit]]</f>
        <v>985.92000000000007</v>
      </c>
      <c r="P6218" s="3">
        <f>Table1[[#This Row],[sales]]*Table1[[#This Row],[quantity]]</f>
        <v>6694.5</v>
      </c>
      <c r="Q6218" s="9">
        <f>Table1[[#This Row],[delivery_date]]-Table1[[#This Row],[order_date]]</f>
        <v>6</v>
      </c>
    </row>
    <row r="6219" spans="1:17" x14ac:dyDescent="0.35">
      <c r="A6219" t="s">
        <v>6250</v>
      </c>
      <c r="B6219" t="s">
        <v>19</v>
      </c>
      <c r="C6219" t="s">
        <v>26</v>
      </c>
      <c r="D6219" s="2">
        <v>431.52</v>
      </c>
      <c r="E6219">
        <v>0.21</v>
      </c>
      <c r="F6219">
        <v>6</v>
      </c>
      <c r="G6219" s="1">
        <v>45281</v>
      </c>
      <c r="H6219" s="1">
        <v>45288</v>
      </c>
      <c r="I6219" t="s">
        <v>15</v>
      </c>
      <c r="J6219" t="s">
        <v>16</v>
      </c>
      <c r="K6219" s="2">
        <v>65.290000000000006</v>
      </c>
      <c r="L6219" t="s">
        <v>17</v>
      </c>
      <c r="M6219">
        <f>YEAR(Table1[[#This Row],[order_date]])</f>
        <v>2023</v>
      </c>
      <c r="N6219">
        <f>MONTH(Table1[[#This Row],[order_date]])</f>
        <v>12</v>
      </c>
      <c r="O6219" s="3">
        <f>Table1[[#This Row],[sales]]-Table1[[#This Row],[profit]]</f>
        <v>366.22999999999996</v>
      </c>
      <c r="P6219" s="3">
        <f>Table1[[#This Row],[sales]]*Table1[[#This Row],[quantity]]</f>
        <v>2589.12</v>
      </c>
      <c r="Q6219" s="9">
        <f>Table1[[#This Row],[delivery_date]]-Table1[[#This Row],[order_date]]</f>
        <v>7</v>
      </c>
    </row>
    <row r="6220" spans="1:17" x14ac:dyDescent="0.35">
      <c r="A6220" t="s">
        <v>6251</v>
      </c>
      <c r="B6220" t="s">
        <v>25</v>
      </c>
      <c r="C6220" t="s">
        <v>33</v>
      </c>
      <c r="D6220" s="2">
        <v>724.12</v>
      </c>
      <c r="E6220">
        <v>0.41</v>
      </c>
      <c r="F6220">
        <v>8</v>
      </c>
      <c r="G6220" s="1">
        <v>45589</v>
      </c>
      <c r="H6220" s="1">
        <v>45595</v>
      </c>
      <c r="I6220" t="s">
        <v>21</v>
      </c>
      <c r="J6220" t="s">
        <v>22</v>
      </c>
      <c r="K6220" s="2">
        <v>140.75</v>
      </c>
      <c r="L6220" t="s">
        <v>48</v>
      </c>
      <c r="M6220">
        <f>YEAR(Table1[[#This Row],[order_date]])</f>
        <v>2024</v>
      </c>
      <c r="N6220">
        <f>MONTH(Table1[[#This Row],[order_date]])</f>
        <v>10</v>
      </c>
      <c r="O6220" s="3">
        <f>Table1[[#This Row],[sales]]-Table1[[#This Row],[profit]]</f>
        <v>583.37</v>
      </c>
      <c r="P6220" s="3">
        <f>Table1[[#This Row],[sales]]*Table1[[#This Row],[quantity]]</f>
        <v>5792.96</v>
      </c>
      <c r="Q6220" s="9">
        <f>Table1[[#This Row],[delivery_date]]-Table1[[#This Row],[order_date]]</f>
        <v>6</v>
      </c>
    </row>
    <row r="6221" spans="1:17" x14ac:dyDescent="0.35">
      <c r="A6221" t="s">
        <v>6252</v>
      </c>
      <c r="B6221" t="s">
        <v>13</v>
      </c>
      <c r="C6221" t="s">
        <v>36</v>
      </c>
      <c r="D6221" s="2">
        <v>649.57000000000005</v>
      </c>
      <c r="E6221">
        <v>0.04</v>
      </c>
      <c r="F6221">
        <v>7</v>
      </c>
      <c r="G6221" s="1">
        <v>45646</v>
      </c>
      <c r="H6221" s="1">
        <v>45653</v>
      </c>
      <c r="I6221" t="s">
        <v>31</v>
      </c>
      <c r="J6221" t="s">
        <v>22</v>
      </c>
      <c r="K6221" s="2">
        <v>82.49</v>
      </c>
      <c r="L6221" t="s">
        <v>34</v>
      </c>
      <c r="M6221">
        <f>YEAR(Table1[[#This Row],[order_date]])</f>
        <v>2024</v>
      </c>
      <c r="N6221">
        <f>MONTH(Table1[[#This Row],[order_date]])</f>
        <v>12</v>
      </c>
      <c r="O6221" s="3">
        <f>Table1[[#This Row],[sales]]-Table1[[#This Row],[profit]]</f>
        <v>567.08000000000004</v>
      </c>
      <c r="P6221" s="3">
        <f>Table1[[#This Row],[sales]]*Table1[[#This Row],[quantity]]</f>
        <v>4546.9900000000007</v>
      </c>
      <c r="Q6221" s="9">
        <f>Table1[[#This Row],[delivery_date]]-Table1[[#This Row],[order_date]]</f>
        <v>7</v>
      </c>
    </row>
    <row r="6222" spans="1:17" x14ac:dyDescent="0.35">
      <c r="A6222" t="s">
        <v>6253</v>
      </c>
      <c r="B6222" t="s">
        <v>25</v>
      </c>
      <c r="C6222" t="s">
        <v>26</v>
      </c>
      <c r="D6222" s="2">
        <v>4374.8599999999997</v>
      </c>
      <c r="E6222">
        <v>0.19</v>
      </c>
      <c r="F6222">
        <v>7</v>
      </c>
      <c r="G6222" s="1">
        <v>45639</v>
      </c>
      <c r="H6222" s="1">
        <v>45641</v>
      </c>
      <c r="I6222" t="s">
        <v>31</v>
      </c>
      <c r="J6222" t="s">
        <v>16</v>
      </c>
      <c r="K6222" s="2">
        <v>807.31</v>
      </c>
      <c r="L6222" t="s">
        <v>48</v>
      </c>
      <c r="M6222">
        <f>YEAR(Table1[[#This Row],[order_date]])</f>
        <v>2024</v>
      </c>
      <c r="N6222">
        <f>MONTH(Table1[[#This Row],[order_date]])</f>
        <v>12</v>
      </c>
      <c r="O6222" s="3">
        <f>Table1[[#This Row],[sales]]-Table1[[#This Row],[profit]]</f>
        <v>3567.5499999999997</v>
      </c>
      <c r="P6222" s="3">
        <f>Table1[[#This Row],[sales]]*Table1[[#This Row],[quantity]]</f>
        <v>30624.019999999997</v>
      </c>
      <c r="Q6222" s="9">
        <f>Table1[[#This Row],[delivery_date]]-Table1[[#This Row],[order_date]]</f>
        <v>2</v>
      </c>
    </row>
    <row r="6223" spans="1:17" x14ac:dyDescent="0.35">
      <c r="A6223" t="s">
        <v>6254</v>
      </c>
      <c r="B6223" t="s">
        <v>25</v>
      </c>
      <c r="C6223" t="s">
        <v>20</v>
      </c>
      <c r="D6223" s="2">
        <v>4659.13</v>
      </c>
      <c r="E6223">
        <v>0.32</v>
      </c>
      <c r="F6223">
        <v>9</v>
      </c>
      <c r="G6223" s="1">
        <v>45456</v>
      </c>
      <c r="H6223" s="1">
        <v>45459</v>
      </c>
      <c r="I6223" t="s">
        <v>31</v>
      </c>
      <c r="J6223" t="s">
        <v>16</v>
      </c>
      <c r="K6223" s="2">
        <v>950.82</v>
      </c>
      <c r="L6223" t="s">
        <v>23</v>
      </c>
      <c r="M6223">
        <f>YEAR(Table1[[#This Row],[order_date]])</f>
        <v>2024</v>
      </c>
      <c r="N6223">
        <f>MONTH(Table1[[#This Row],[order_date]])</f>
        <v>6</v>
      </c>
      <c r="O6223" s="3">
        <f>Table1[[#This Row],[sales]]-Table1[[#This Row],[profit]]</f>
        <v>3708.31</v>
      </c>
      <c r="P6223" s="3">
        <f>Table1[[#This Row],[sales]]*Table1[[#This Row],[quantity]]</f>
        <v>41932.17</v>
      </c>
      <c r="Q6223" s="9">
        <f>Table1[[#This Row],[delivery_date]]-Table1[[#This Row],[order_date]]</f>
        <v>3</v>
      </c>
    </row>
    <row r="6224" spans="1:17" x14ac:dyDescent="0.35">
      <c r="A6224" t="s">
        <v>6255</v>
      </c>
      <c r="B6224" t="s">
        <v>41</v>
      </c>
      <c r="C6224" t="s">
        <v>26</v>
      </c>
      <c r="D6224" s="2">
        <v>2425.16</v>
      </c>
      <c r="E6224">
        <v>0.39</v>
      </c>
      <c r="F6224">
        <v>9</v>
      </c>
      <c r="G6224" s="1">
        <v>45551</v>
      </c>
      <c r="H6224" s="1">
        <v>45552</v>
      </c>
      <c r="I6224" t="s">
        <v>31</v>
      </c>
      <c r="J6224" t="s">
        <v>22</v>
      </c>
      <c r="K6224" s="2">
        <v>434.12</v>
      </c>
      <c r="L6224" t="s">
        <v>17</v>
      </c>
      <c r="M6224">
        <f>YEAR(Table1[[#This Row],[order_date]])</f>
        <v>2024</v>
      </c>
      <c r="N6224">
        <f>MONTH(Table1[[#This Row],[order_date]])</f>
        <v>9</v>
      </c>
      <c r="O6224" s="3">
        <f>Table1[[#This Row],[sales]]-Table1[[#This Row],[profit]]</f>
        <v>1991.04</v>
      </c>
      <c r="P6224" s="3">
        <f>Table1[[#This Row],[sales]]*Table1[[#This Row],[quantity]]</f>
        <v>21826.44</v>
      </c>
      <c r="Q6224" s="9">
        <f>Table1[[#This Row],[delivery_date]]-Table1[[#This Row],[order_date]]</f>
        <v>1</v>
      </c>
    </row>
    <row r="6225" spans="1:17" x14ac:dyDescent="0.35">
      <c r="A6225" t="s">
        <v>6256</v>
      </c>
      <c r="B6225" t="s">
        <v>41</v>
      </c>
      <c r="C6225" t="s">
        <v>14</v>
      </c>
      <c r="D6225" s="2">
        <v>3189.04</v>
      </c>
      <c r="E6225">
        <v>0.33</v>
      </c>
      <c r="F6225">
        <v>9</v>
      </c>
      <c r="G6225" s="1">
        <v>45108</v>
      </c>
      <c r="H6225" s="1">
        <v>45109</v>
      </c>
      <c r="I6225" t="s">
        <v>21</v>
      </c>
      <c r="J6225" t="s">
        <v>16</v>
      </c>
      <c r="K6225" s="2">
        <v>317.37</v>
      </c>
      <c r="L6225" t="s">
        <v>39</v>
      </c>
      <c r="M6225">
        <f>YEAR(Table1[[#This Row],[order_date]])</f>
        <v>2023</v>
      </c>
      <c r="N6225">
        <f>MONTH(Table1[[#This Row],[order_date]])</f>
        <v>7</v>
      </c>
      <c r="O6225" s="3">
        <f>Table1[[#This Row],[sales]]-Table1[[#This Row],[profit]]</f>
        <v>2871.67</v>
      </c>
      <c r="P6225" s="3">
        <f>Table1[[#This Row],[sales]]*Table1[[#This Row],[quantity]]</f>
        <v>28701.360000000001</v>
      </c>
      <c r="Q6225" s="9">
        <f>Table1[[#This Row],[delivery_date]]-Table1[[#This Row],[order_date]]</f>
        <v>1</v>
      </c>
    </row>
    <row r="6226" spans="1:17" x14ac:dyDescent="0.35">
      <c r="A6226" t="s">
        <v>6257</v>
      </c>
      <c r="B6226" t="s">
        <v>19</v>
      </c>
      <c r="C6226" t="s">
        <v>14</v>
      </c>
      <c r="D6226" s="2">
        <v>3509.92</v>
      </c>
      <c r="E6226">
        <v>0.2</v>
      </c>
      <c r="F6226">
        <v>1</v>
      </c>
      <c r="G6226" s="1">
        <v>45412</v>
      </c>
      <c r="H6226" s="1">
        <v>45415</v>
      </c>
      <c r="I6226" t="s">
        <v>21</v>
      </c>
      <c r="J6226" t="s">
        <v>16</v>
      </c>
      <c r="K6226" s="2">
        <v>473.3</v>
      </c>
      <c r="L6226" t="s">
        <v>17</v>
      </c>
      <c r="M6226">
        <f>YEAR(Table1[[#This Row],[order_date]])</f>
        <v>2024</v>
      </c>
      <c r="N6226">
        <f>MONTH(Table1[[#This Row],[order_date]])</f>
        <v>4</v>
      </c>
      <c r="O6226" s="3">
        <f>Table1[[#This Row],[sales]]-Table1[[#This Row],[profit]]</f>
        <v>3036.62</v>
      </c>
      <c r="P6226" s="3">
        <f>Table1[[#This Row],[sales]]*Table1[[#This Row],[quantity]]</f>
        <v>3509.92</v>
      </c>
      <c r="Q6226" s="9">
        <f>Table1[[#This Row],[delivery_date]]-Table1[[#This Row],[order_date]]</f>
        <v>3</v>
      </c>
    </row>
    <row r="6227" spans="1:17" x14ac:dyDescent="0.35">
      <c r="A6227" t="s">
        <v>6258</v>
      </c>
      <c r="B6227" t="s">
        <v>25</v>
      </c>
      <c r="C6227" t="s">
        <v>33</v>
      </c>
      <c r="D6227" s="2">
        <v>2017.44</v>
      </c>
      <c r="E6227">
        <v>0.5</v>
      </c>
      <c r="F6227">
        <v>6</v>
      </c>
      <c r="G6227" s="1">
        <v>45246</v>
      </c>
      <c r="H6227" s="1">
        <v>45253</v>
      </c>
      <c r="I6227" t="s">
        <v>21</v>
      </c>
      <c r="J6227" t="s">
        <v>16</v>
      </c>
      <c r="K6227" s="2">
        <v>418.27</v>
      </c>
      <c r="L6227" t="s">
        <v>39</v>
      </c>
      <c r="M6227">
        <f>YEAR(Table1[[#This Row],[order_date]])</f>
        <v>2023</v>
      </c>
      <c r="N6227">
        <f>MONTH(Table1[[#This Row],[order_date]])</f>
        <v>11</v>
      </c>
      <c r="O6227" s="3">
        <f>Table1[[#This Row],[sales]]-Table1[[#This Row],[profit]]</f>
        <v>1599.17</v>
      </c>
      <c r="P6227" s="3">
        <f>Table1[[#This Row],[sales]]*Table1[[#This Row],[quantity]]</f>
        <v>12104.64</v>
      </c>
      <c r="Q6227" s="9">
        <f>Table1[[#This Row],[delivery_date]]-Table1[[#This Row],[order_date]]</f>
        <v>7</v>
      </c>
    </row>
    <row r="6228" spans="1:17" x14ac:dyDescent="0.35">
      <c r="A6228" t="s">
        <v>6259</v>
      </c>
      <c r="B6228" t="s">
        <v>19</v>
      </c>
      <c r="C6228" t="s">
        <v>14</v>
      </c>
      <c r="D6228" s="2">
        <v>1914.03</v>
      </c>
      <c r="E6228">
        <v>0.02</v>
      </c>
      <c r="F6228">
        <v>5</v>
      </c>
      <c r="G6228" s="1">
        <v>44963</v>
      </c>
      <c r="H6228" s="1">
        <v>44967</v>
      </c>
      <c r="I6228" t="s">
        <v>21</v>
      </c>
      <c r="J6228" t="s">
        <v>27</v>
      </c>
      <c r="K6228" s="2">
        <v>370.32</v>
      </c>
      <c r="L6228" t="s">
        <v>28</v>
      </c>
      <c r="M6228">
        <f>YEAR(Table1[[#This Row],[order_date]])</f>
        <v>2023</v>
      </c>
      <c r="N6228">
        <f>MONTH(Table1[[#This Row],[order_date]])</f>
        <v>2</v>
      </c>
      <c r="O6228" s="3">
        <f>Table1[[#This Row],[sales]]-Table1[[#This Row],[profit]]</f>
        <v>1543.71</v>
      </c>
      <c r="P6228" s="3">
        <f>Table1[[#This Row],[sales]]*Table1[[#This Row],[quantity]]</f>
        <v>9570.15</v>
      </c>
      <c r="Q6228" s="9">
        <f>Table1[[#This Row],[delivery_date]]-Table1[[#This Row],[order_date]]</f>
        <v>4</v>
      </c>
    </row>
    <row r="6229" spans="1:17" x14ac:dyDescent="0.35">
      <c r="A6229" t="s">
        <v>6260</v>
      </c>
      <c r="B6229" t="s">
        <v>13</v>
      </c>
      <c r="C6229" t="s">
        <v>20</v>
      </c>
      <c r="D6229" s="2">
        <v>3410.29</v>
      </c>
      <c r="E6229">
        <v>0.25</v>
      </c>
      <c r="F6229">
        <v>8</v>
      </c>
      <c r="G6229" s="1">
        <v>45037</v>
      </c>
      <c r="H6229" s="1">
        <v>45044</v>
      </c>
      <c r="I6229" t="s">
        <v>21</v>
      </c>
      <c r="J6229" t="s">
        <v>27</v>
      </c>
      <c r="K6229" s="2">
        <v>552.83000000000004</v>
      </c>
      <c r="L6229" t="s">
        <v>48</v>
      </c>
      <c r="M6229">
        <f>YEAR(Table1[[#This Row],[order_date]])</f>
        <v>2023</v>
      </c>
      <c r="N6229">
        <f>MONTH(Table1[[#This Row],[order_date]])</f>
        <v>4</v>
      </c>
      <c r="O6229" s="3">
        <f>Table1[[#This Row],[sales]]-Table1[[#This Row],[profit]]</f>
        <v>2857.46</v>
      </c>
      <c r="P6229" s="3">
        <f>Table1[[#This Row],[sales]]*Table1[[#This Row],[quantity]]</f>
        <v>27282.32</v>
      </c>
      <c r="Q6229" s="9">
        <f>Table1[[#This Row],[delivery_date]]-Table1[[#This Row],[order_date]]</f>
        <v>7</v>
      </c>
    </row>
    <row r="6230" spans="1:17" x14ac:dyDescent="0.35">
      <c r="A6230" t="s">
        <v>6261</v>
      </c>
      <c r="B6230" t="s">
        <v>25</v>
      </c>
      <c r="C6230" t="s">
        <v>33</v>
      </c>
      <c r="D6230" s="2">
        <v>1945.9</v>
      </c>
      <c r="E6230">
        <v>0.26</v>
      </c>
      <c r="F6230">
        <v>8</v>
      </c>
      <c r="G6230" s="1">
        <v>45543</v>
      </c>
      <c r="H6230" s="1">
        <v>45547</v>
      </c>
      <c r="I6230" t="s">
        <v>15</v>
      </c>
      <c r="J6230" t="s">
        <v>27</v>
      </c>
      <c r="K6230" s="2">
        <v>127.61</v>
      </c>
      <c r="L6230" t="s">
        <v>17</v>
      </c>
      <c r="M6230">
        <f>YEAR(Table1[[#This Row],[order_date]])</f>
        <v>2024</v>
      </c>
      <c r="N6230">
        <f>MONTH(Table1[[#This Row],[order_date]])</f>
        <v>9</v>
      </c>
      <c r="O6230" s="3">
        <f>Table1[[#This Row],[sales]]-Table1[[#This Row],[profit]]</f>
        <v>1818.2900000000002</v>
      </c>
      <c r="P6230" s="3">
        <f>Table1[[#This Row],[sales]]*Table1[[#This Row],[quantity]]</f>
        <v>15567.2</v>
      </c>
      <c r="Q6230" s="9">
        <f>Table1[[#This Row],[delivery_date]]-Table1[[#This Row],[order_date]]</f>
        <v>4</v>
      </c>
    </row>
    <row r="6231" spans="1:17" x14ac:dyDescent="0.35">
      <c r="A6231" t="s">
        <v>6262</v>
      </c>
      <c r="B6231" t="s">
        <v>25</v>
      </c>
      <c r="C6231" t="s">
        <v>20</v>
      </c>
      <c r="D6231" s="2">
        <v>2946.95</v>
      </c>
      <c r="E6231">
        <v>0.12</v>
      </c>
      <c r="F6231">
        <v>8</v>
      </c>
      <c r="G6231" s="1">
        <v>45132</v>
      </c>
      <c r="H6231" s="1">
        <v>45138</v>
      </c>
      <c r="I6231" t="s">
        <v>31</v>
      </c>
      <c r="J6231" t="s">
        <v>22</v>
      </c>
      <c r="K6231" s="2">
        <v>481.63</v>
      </c>
      <c r="L6231" t="s">
        <v>34</v>
      </c>
      <c r="M6231">
        <f>YEAR(Table1[[#This Row],[order_date]])</f>
        <v>2023</v>
      </c>
      <c r="N6231">
        <f>MONTH(Table1[[#This Row],[order_date]])</f>
        <v>7</v>
      </c>
      <c r="O6231" s="3">
        <f>Table1[[#This Row],[sales]]-Table1[[#This Row],[profit]]</f>
        <v>2465.3199999999997</v>
      </c>
      <c r="P6231" s="3">
        <f>Table1[[#This Row],[sales]]*Table1[[#This Row],[quantity]]</f>
        <v>23575.599999999999</v>
      </c>
      <c r="Q6231" s="9">
        <f>Table1[[#This Row],[delivery_date]]-Table1[[#This Row],[order_date]]</f>
        <v>6</v>
      </c>
    </row>
    <row r="6232" spans="1:17" x14ac:dyDescent="0.35">
      <c r="A6232" t="s">
        <v>6263</v>
      </c>
      <c r="B6232" t="s">
        <v>13</v>
      </c>
      <c r="C6232" t="s">
        <v>20</v>
      </c>
      <c r="D6232" s="2">
        <v>2624.44</v>
      </c>
      <c r="E6232">
        <v>0.28000000000000003</v>
      </c>
      <c r="F6232">
        <v>5</v>
      </c>
      <c r="G6232" s="1">
        <v>45438</v>
      </c>
      <c r="H6232" s="1">
        <v>45443</v>
      </c>
      <c r="I6232" t="s">
        <v>31</v>
      </c>
      <c r="J6232" t="s">
        <v>16</v>
      </c>
      <c r="K6232" s="2">
        <v>502.91</v>
      </c>
      <c r="L6232" t="s">
        <v>17</v>
      </c>
      <c r="M6232">
        <f>YEAR(Table1[[#This Row],[order_date]])</f>
        <v>2024</v>
      </c>
      <c r="N6232">
        <f>MONTH(Table1[[#This Row],[order_date]])</f>
        <v>5</v>
      </c>
      <c r="O6232" s="3">
        <f>Table1[[#This Row],[sales]]-Table1[[#This Row],[profit]]</f>
        <v>2121.5300000000002</v>
      </c>
      <c r="P6232" s="3">
        <f>Table1[[#This Row],[sales]]*Table1[[#This Row],[quantity]]</f>
        <v>13122.2</v>
      </c>
      <c r="Q6232" s="9">
        <f>Table1[[#This Row],[delivery_date]]-Table1[[#This Row],[order_date]]</f>
        <v>5</v>
      </c>
    </row>
    <row r="6233" spans="1:17" x14ac:dyDescent="0.35">
      <c r="A6233" t="s">
        <v>6264</v>
      </c>
      <c r="B6233" t="s">
        <v>13</v>
      </c>
      <c r="C6233" t="s">
        <v>14</v>
      </c>
      <c r="D6233" s="2">
        <v>2669.86</v>
      </c>
      <c r="E6233">
        <v>0.11</v>
      </c>
      <c r="F6233">
        <v>1</v>
      </c>
      <c r="G6233" s="1">
        <v>45287</v>
      </c>
      <c r="H6233" s="1">
        <v>45293</v>
      </c>
      <c r="I6233" t="s">
        <v>15</v>
      </c>
      <c r="J6233" t="s">
        <v>27</v>
      </c>
      <c r="K6233" s="2">
        <v>279.52999999999997</v>
      </c>
      <c r="L6233" t="s">
        <v>23</v>
      </c>
      <c r="M6233">
        <f>YEAR(Table1[[#This Row],[order_date]])</f>
        <v>2023</v>
      </c>
      <c r="N6233">
        <f>MONTH(Table1[[#This Row],[order_date]])</f>
        <v>12</v>
      </c>
      <c r="O6233" s="3">
        <f>Table1[[#This Row],[sales]]-Table1[[#This Row],[profit]]</f>
        <v>2390.33</v>
      </c>
      <c r="P6233" s="3">
        <f>Table1[[#This Row],[sales]]*Table1[[#This Row],[quantity]]</f>
        <v>2669.86</v>
      </c>
      <c r="Q6233" s="9">
        <f>Table1[[#This Row],[delivery_date]]-Table1[[#This Row],[order_date]]</f>
        <v>6</v>
      </c>
    </row>
    <row r="6234" spans="1:17" x14ac:dyDescent="0.35">
      <c r="A6234" t="s">
        <v>6265</v>
      </c>
      <c r="B6234" t="s">
        <v>19</v>
      </c>
      <c r="C6234" t="s">
        <v>14</v>
      </c>
      <c r="D6234" s="2">
        <v>4163.8599999999997</v>
      </c>
      <c r="E6234">
        <v>0.22</v>
      </c>
      <c r="F6234">
        <v>4</v>
      </c>
      <c r="G6234" s="1">
        <v>45270</v>
      </c>
      <c r="H6234" s="1">
        <v>45275</v>
      </c>
      <c r="I6234" t="s">
        <v>31</v>
      </c>
      <c r="J6234" t="s">
        <v>22</v>
      </c>
      <c r="K6234" s="2">
        <v>223.19</v>
      </c>
      <c r="L6234" t="s">
        <v>34</v>
      </c>
      <c r="M6234">
        <f>YEAR(Table1[[#This Row],[order_date]])</f>
        <v>2023</v>
      </c>
      <c r="N6234">
        <f>MONTH(Table1[[#This Row],[order_date]])</f>
        <v>12</v>
      </c>
      <c r="O6234" s="3">
        <f>Table1[[#This Row],[sales]]-Table1[[#This Row],[profit]]</f>
        <v>3940.6699999999996</v>
      </c>
      <c r="P6234" s="3">
        <f>Table1[[#This Row],[sales]]*Table1[[#This Row],[quantity]]</f>
        <v>16655.439999999999</v>
      </c>
      <c r="Q6234" s="9">
        <f>Table1[[#This Row],[delivery_date]]-Table1[[#This Row],[order_date]]</f>
        <v>5</v>
      </c>
    </row>
    <row r="6235" spans="1:17" x14ac:dyDescent="0.35">
      <c r="A6235" t="s">
        <v>6266</v>
      </c>
      <c r="B6235" t="s">
        <v>19</v>
      </c>
      <c r="C6235" t="s">
        <v>20</v>
      </c>
      <c r="D6235" s="2">
        <v>3549.88</v>
      </c>
      <c r="E6235">
        <v>0.22</v>
      </c>
      <c r="F6235">
        <v>7</v>
      </c>
      <c r="G6235" s="1">
        <v>45279</v>
      </c>
      <c r="H6235" s="1">
        <v>45285</v>
      </c>
      <c r="I6235" t="s">
        <v>31</v>
      </c>
      <c r="J6235" t="s">
        <v>27</v>
      </c>
      <c r="K6235" s="2">
        <v>632</v>
      </c>
      <c r="L6235" t="s">
        <v>34</v>
      </c>
      <c r="M6235">
        <f>YEAR(Table1[[#This Row],[order_date]])</f>
        <v>2023</v>
      </c>
      <c r="N6235">
        <f>MONTH(Table1[[#This Row],[order_date]])</f>
        <v>12</v>
      </c>
      <c r="O6235" s="3">
        <f>Table1[[#This Row],[sales]]-Table1[[#This Row],[profit]]</f>
        <v>2917.88</v>
      </c>
      <c r="P6235" s="3">
        <f>Table1[[#This Row],[sales]]*Table1[[#This Row],[quantity]]</f>
        <v>24849.16</v>
      </c>
      <c r="Q6235" s="9">
        <f>Table1[[#This Row],[delivery_date]]-Table1[[#This Row],[order_date]]</f>
        <v>6</v>
      </c>
    </row>
    <row r="6236" spans="1:17" x14ac:dyDescent="0.35">
      <c r="A6236" t="s">
        <v>6267</v>
      </c>
      <c r="B6236" t="s">
        <v>13</v>
      </c>
      <c r="C6236" t="s">
        <v>14</v>
      </c>
      <c r="D6236" s="2">
        <v>4807.3500000000004</v>
      </c>
      <c r="E6236">
        <v>0.39</v>
      </c>
      <c r="F6236">
        <v>2</v>
      </c>
      <c r="G6236" s="1">
        <v>45467</v>
      </c>
      <c r="H6236" s="1">
        <v>45473</v>
      </c>
      <c r="I6236" t="s">
        <v>31</v>
      </c>
      <c r="J6236" t="s">
        <v>22</v>
      </c>
      <c r="K6236" s="2">
        <v>696.13</v>
      </c>
      <c r="L6236" t="s">
        <v>17</v>
      </c>
      <c r="M6236">
        <f>YEAR(Table1[[#This Row],[order_date]])</f>
        <v>2024</v>
      </c>
      <c r="N6236">
        <f>MONTH(Table1[[#This Row],[order_date]])</f>
        <v>6</v>
      </c>
      <c r="O6236" s="3">
        <f>Table1[[#This Row],[sales]]-Table1[[#This Row],[profit]]</f>
        <v>4111.22</v>
      </c>
      <c r="P6236" s="3">
        <f>Table1[[#This Row],[sales]]*Table1[[#This Row],[quantity]]</f>
        <v>9614.7000000000007</v>
      </c>
      <c r="Q6236" s="9">
        <f>Table1[[#This Row],[delivery_date]]-Table1[[#This Row],[order_date]]</f>
        <v>6</v>
      </c>
    </row>
    <row r="6237" spans="1:17" x14ac:dyDescent="0.35">
      <c r="A6237" t="s">
        <v>6268</v>
      </c>
      <c r="B6237" t="s">
        <v>19</v>
      </c>
      <c r="C6237" t="s">
        <v>14</v>
      </c>
      <c r="D6237" s="2">
        <v>3975.79</v>
      </c>
      <c r="E6237">
        <v>0.47</v>
      </c>
      <c r="F6237">
        <v>7</v>
      </c>
      <c r="G6237" s="1">
        <v>45299</v>
      </c>
      <c r="H6237" s="1">
        <v>45306</v>
      </c>
      <c r="I6237" t="s">
        <v>15</v>
      </c>
      <c r="J6237" t="s">
        <v>16</v>
      </c>
      <c r="K6237" s="2">
        <v>884.47</v>
      </c>
      <c r="L6237" t="s">
        <v>17</v>
      </c>
      <c r="M6237">
        <f>YEAR(Table1[[#This Row],[order_date]])</f>
        <v>2024</v>
      </c>
      <c r="N6237">
        <f>MONTH(Table1[[#This Row],[order_date]])</f>
        <v>1</v>
      </c>
      <c r="O6237" s="3">
        <f>Table1[[#This Row],[sales]]-Table1[[#This Row],[profit]]</f>
        <v>3091.3199999999997</v>
      </c>
      <c r="P6237" s="3">
        <f>Table1[[#This Row],[sales]]*Table1[[#This Row],[quantity]]</f>
        <v>27830.53</v>
      </c>
      <c r="Q6237" s="9">
        <f>Table1[[#This Row],[delivery_date]]-Table1[[#This Row],[order_date]]</f>
        <v>7</v>
      </c>
    </row>
    <row r="6238" spans="1:17" x14ac:dyDescent="0.35">
      <c r="A6238" t="s">
        <v>6269</v>
      </c>
      <c r="B6238" t="s">
        <v>13</v>
      </c>
      <c r="C6238" t="s">
        <v>14</v>
      </c>
      <c r="D6238" s="2">
        <v>814.38</v>
      </c>
      <c r="E6238">
        <v>0.1</v>
      </c>
      <c r="F6238">
        <v>5</v>
      </c>
      <c r="G6238" s="1">
        <v>45380</v>
      </c>
      <c r="H6238" s="1">
        <v>45385</v>
      </c>
      <c r="I6238" t="s">
        <v>21</v>
      </c>
      <c r="J6238" t="s">
        <v>16</v>
      </c>
      <c r="K6238" s="2">
        <v>66.33</v>
      </c>
      <c r="L6238" t="s">
        <v>17</v>
      </c>
      <c r="M6238">
        <f>YEAR(Table1[[#This Row],[order_date]])</f>
        <v>2024</v>
      </c>
      <c r="N6238">
        <f>MONTH(Table1[[#This Row],[order_date]])</f>
        <v>3</v>
      </c>
      <c r="O6238" s="3">
        <f>Table1[[#This Row],[sales]]-Table1[[#This Row],[profit]]</f>
        <v>748.05</v>
      </c>
      <c r="P6238" s="3">
        <f>Table1[[#This Row],[sales]]*Table1[[#This Row],[quantity]]</f>
        <v>4071.9</v>
      </c>
      <c r="Q6238" s="9">
        <f>Table1[[#This Row],[delivery_date]]-Table1[[#This Row],[order_date]]</f>
        <v>5</v>
      </c>
    </row>
    <row r="6239" spans="1:17" x14ac:dyDescent="0.35">
      <c r="A6239" t="s">
        <v>6270</v>
      </c>
      <c r="B6239" t="s">
        <v>25</v>
      </c>
      <c r="C6239" t="s">
        <v>26</v>
      </c>
      <c r="D6239" s="2">
        <v>3718.57</v>
      </c>
      <c r="E6239">
        <v>0.5</v>
      </c>
      <c r="F6239">
        <v>6</v>
      </c>
      <c r="G6239" s="1">
        <v>45569</v>
      </c>
      <c r="H6239" s="1">
        <v>45571</v>
      </c>
      <c r="I6239" t="s">
        <v>21</v>
      </c>
      <c r="J6239" t="s">
        <v>16</v>
      </c>
      <c r="K6239" s="2">
        <v>689.59</v>
      </c>
      <c r="L6239" t="s">
        <v>17</v>
      </c>
      <c r="M6239">
        <f>YEAR(Table1[[#This Row],[order_date]])</f>
        <v>2024</v>
      </c>
      <c r="N6239">
        <f>MONTH(Table1[[#This Row],[order_date]])</f>
        <v>10</v>
      </c>
      <c r="O6239" s="3">
        <f>Table1[[#This Row],[sales]]-Table1[[#This Row],[profit]]</f>
        <v>3028.98</v>
      </c>
      <c r="P6239" s="3">
        <f>Table1[[#This Row],[sales]]*Table1[[#This Row],[quantity]]</f>
        <v>22311.420000000002</v>
      </c>
      <c r="Q6239" s="9">
        <f>Table1[[#This Row],[delivery_date]]-Table1[[#This Row],[order_date]]</f>
        <v>2</v>
      </c>
    </row>
    <row r="6240" spans="1:17" x14ac:dyDescent="0.35">
      <c r="A6240" t="s">
        <v>6271</v>
      </c>
      <c r="B6240" t="s">
        <v>25</v>
      </c>
      <c r="C6240" t="s">
        <v>20</v>
      </c>
      <c r="D6240" s="2">
        <v>3361.67</v>
      </c>
      <c r="E6240">
        <v>0.47</v>
      </c>
      <c r="F6240">
        <v>6</v>
      </c>
      <c r="G6240" s="1">
        <v>45072</v>
      </c>
      <c r="H6240" s="1">
        <v>45075</v>
      </c>
      <c r="I6240" t="s">
        <v>21</v>
      </c>
      <c r="J6240" t="s">
        <v>27</v>
      </c>
      <c r="K6240" s="2">
        <v>924.11</v>
      </c>
      <c r="L6240" t="s">
        <v>17</v>
      </c>
      <c r="M6240">
        <f>YEAR(Table1[[#This Row],[order_date]])</f>
        <v>2023</v>
      </c>
      <c r="N6240">
        <f>MONTH(Table1[[#This Row],[order_date]])</f>
        <v>5</v>
      </c>
      <c r="O6240" s="3">
        <f>Table1[[#This Row],[sales]]-Table1[[#This Row],[profit]]</f>
        <v>2437.56</v>
      </c>
      <c r="P6240" s="3">
        <f>Table1[[#This Row],[sales]]*Table1[[#This Row],[quantity]]</f>
        <v>20170.02</v>
      </c>
      <c r="Q6240" s="9">
        <f>Table1[[#This Row],[delivery_date]]-Table1[[#This Row],[order_date]]</f>
        <v>3</v>
      </c>
    </row>
    <row r="6241" spans="1:17" x14ac:dyDescent="0.35">
      <c r="A6241" t="s">
        <v>6272</v>
      </c>
      <c r="B6241" t="s">
        <v>41</v>
      </c>
      <c r="C6241" t="s">
        <v>36</v>
      </c>
      <c r="D6241" s="2">
        <v>3265.62</v>
      </c>
      <c r="E6241">
        <v>0.06</v>
      </c>
      <c r="F6241">
        <v>5</v>
      </c>
      <c r="G6241" s="1">
        <v>45490</v>
      </c>
      <c r="H6241" s="1">
        <v>45497</v>
      </c>
      <c r="I6241" t="s">
        <v>21</v>
      </c>
      <c r="J6241" t="s">
        <v>22</v>
      </c>
      <c r="K6241" s="2">
        <v>918.82</v>
      </c>
      <c r="L6241" t="s">
        <v>48</v>
      </c>
      <c r="M6241">
        <f>YEAR(Table1[[#This Row],[order_date]])</f>
        <v>2024</v>
      </c>
      <c r="N6241">
        <f>MONTH(Table1[[#This Row],[order_date]])</f>
        <v>7</v>
      </c>
      <c r="O6241" s="3">
        <f>Table1[[#This Row],[sales]]-Table1[[#This Row],[profit]]</f>
        <v>2346.7999999999997</v>
      </c>
      <c r="P6241" s="3">
        <f>Table1[[#This Row],[sales]]*Table1[[#This Row],[quantity]]</f>
        <v>16328.099999999999</v>
      </c>
      <c r="Q6241" s="9">
        <f>Table1[[#This Row],[delivery_date]]-Table1[[#This Row],[order_date]]</f>
        <v>7</v>
      </c>
    </row>
    <row r="6242" spans="1:17" x14ac:dyDescent="0.35">
      <c r="A6242" t="s">
        <v>6273</v>
      </c>
      <c r="B6242" t="s">
        <v>25</v>
      </c>
      <c r="C6242" t="s">
        <v>20</v>
      </c>
      <c r="D6242" s="2">
        <v>2455.65</v>
      </c>
      <c r="E6242">
        <v>0.46</v>
      </c>
      <c r="F6242">
        <v>7</v>
      </c>
      <c r="G6242" s="1">
        <v>45299</v>
      </c>
      <c r="H6242" s="1">
        <v>45306</v>
      </c>
      <c r="I6242" t="s">
        <v>31</v>
      </c>
      <c r="J6242" t="s">
        <v>16</v>
      </c>
      <c r="K6242" s="2">
        <v>662.75</v>
      </c>
      <c r="L6242" t="s">
        <v>34</v>
      </c>
      <c r="M6242">
        <f>YEAR(Table1[[#This Row],[order_date]])</f>
        <v>2024</v>
      </c>
      <c r="N6242">
        <f>MONTH(Table1[[#This Row],[order_date]])</f>
        <v>1</v>
      </c>
      <c r="O6242" s="3">
        <f>Table1[[#This Row],[sales]]-Table1[[#This Row],[profit]]</f>
        <v>1792.9</v>
      </c>
      <c r="P6242" s="3">
        <f>Table1[[#This Row],[sales]]*Table1[[#This Row],[quantity]]</f>
        <v>17189.55</v>
      </c>
      <c r="Q6242" s="9">
        <f>Table1[[#This Row],[delivery_date]]-Table1[[#This Row],[order_date]]</f>
        <v>7</v>
      </c>
    </row>
    <row r="6243" spans="1:17" x14ac:dyDescent="0.35">
      <c r="A6243" t="s">
        <v>6274</v>
      </c>
      <c r="B6243" t="s">
        <v>13</v>
      </c>
      <c r="C6243" t="s">
        <v>33</v>
      </c>
      <c r="D6243" s="2">
        <v>406.07</v>
      </c>
      <c r="E6243">
        <v>0.28000000000000003</v>
      </c>
      <c r="F6243">
        <v>4</v>
      </c>
      <c r="G6243" s="1">
        <v>44968</v>
      </c>
      <c r="H6243" s="1">
        <v>44972</v>
      </c>
      <c r="I6243" t="s">
        <v>15</v>
      </c>
      <c r="J6243" t="s">
        <v>22</v>
      </c>
      <c r="K6243" s="2">
        <v>101.71</v>
      </c>
      <c r="L6243" t="s">
        <v>23</v>
      </c>
      <c r="M6243">
        <f>YEAR(Table1[[#This Row],[order_date]])</f>
        <v>2023</v>
      </c>
      <c r="N6243">
        <f>MONTH(Table1[[#This Row],[order_date]])</f>
        <v>2</v>
      </c>
      <c r="O6243" s="3">
        <f>Table1[[#This Row],[sales]]-Table1[[#This Row],[profit]]</f>
        <v>304.36</v>
      </c>
      <c r="P6243" s="3">
        <f>Table1[[#This Row],[sales]]*Table1[[#This Row],[quantity]]</f>
        <v>1624.28</v>
      </c>
      <c r="Q6243" s="9">
        <f>Table1[[#This Row],[delivery_date]]-Table1[[#This Row],[order_date]]</f>
        <v>4</v>
      </c>
    </row>
    <row r="6244" spans="1:17" x14ac:dyDescent="0.35">
      <c r="A6244" t="s">
        <v>6275</v>
      </c>
      <c r="B6244" t="s">
        <v>19</v>
      </c>
      <c r="C6244" t="s">
        <v>14</v>
      </c>
      <c r="D6244" s="2">
        <v>4762.28</v>
      </c>
      <c r="E6244">
        <v>0.44</v>
      </c>
      <c r="F6244">
        <v>1</v>
      </c>
      <c r="G6244" s="1">
        <v>45234</v>
      </c>
      <c r="H6244" s="1">
        <v>45241</v>
      </c>
      <c r="I6244" t="s">
        <v>21</v>
      </c>
      <c r="J6244" t="s">
        <v>22</v>
      </c>
      <c r="K6244" s="2">
        <v>1354.89</v>
      </c>
      <c r="L6244" t="s">
        <v>48</v>
      </c>
      <c r="M6244">
        <f>YEAR(Table1[[#This Row],[order_date]])</f>
        <v>2023</v>
      </c>
      <c r="N6244">
        <f>MONTH(Table1[[#This Row],[order_date]])</f>
        <v>11</v>
      </c>
      <c r="O6244" s="3">
        <f>Table1[[#This Row],[sales]]-Table1[[#This Row],[profit]]</f>
        <v>3407.3899999999994</v>
      </c>
      <c r="P6244" s="3">
        <f>Table1[[#This Row],[sales]]*Table1[[#This Row],[quantity]]</f>
        <v>4762.28</v>
      </c>
      <c r="Q6244" s="9">
        <f>Table1[[#This Row],[delivery_date]]-Table1[[#This Row],[order_date]]</f>
        <v>7</v>
      </c>
    </row>
    <row r="6245" spans="1:17" x14ac:dyDescent="0.35">
      <c r="A6245" t="s">
        <v>6276</v>
      </c>
      <c r="B6245" t="s">
        <v>41</v>
      </c>
      <c r="C6245" t="s">
        <v>14</v>
      </c>
      <c r="D6245" s="2">
        <v>4274.43</v>
      </c>
      <c r="E6245">
        <v>0.47</v>
      </c>
      <c r="F6245">
        <v>9</v>
      </c>
      <c r="G6245" s="1">
        <v>45346</v>
      </c>
      <c r="H6245" s="1">
        <v>45348</v>
      </c>
      <c r="I6245" t="s">
        <v>15</v>
      </c>
      <c r="J6245" t="s">
        <v>22</v>
      </c>
      <c r="K6245" s="2">
        <v>1249.04</v>
      </c>
      <c r="L6245" t="s">
        <v>34</v>
      </c>
      <c r="M6245">
        <f>YEAR(Table1[[#This Row],[order_date]])</f>
        <v>2024</v>
      </c>
      <c r="N6245">
        <f>MONTH(Table1[[#This Row],[order_date]])</f>
        <v>2</v>
      </c>
      <c r="O6245" s="3">
        <f>Table1[[#This Row],[sales]]-Table1[[#This Row],[profit]]</f>
        <v>3025.3900000000003</v>
      </c>
      <c r="P6245" s="3">
        <f>Table1[[#This Row],[sales]]*Table1[[#This Row],[quantity]]</f>
        <v>38469.870000000003</v>
      </c>
      <c r="Q6245" s="9">
        <f>Table1[[#This Row],[delivery_date]]-Table1[[#This Row],[order_date]]</f>
        <v>2</v>
      </c>
    </row>
    <row r="6246" spans="1:17" x14ac:dyDescent="0.35">
      <c r="A6246" t="s">
        <v>6277</v>
      </c>
      <c r="B6246" t="s">
        <v>19</v>
      </c>
      <c r="C6246" t="s">
        <v>36</v>
      </c>
      <c r="D6246" s="2">
        <v>2485.36</v>
      </c>
      <c r="E6246">
        <v>0.43</v>
      </c>
      <c r="F6246">
        <v>7</v>
      </c>
      <c r="G6246" s="1">
        <v>45149</v>
      </c>
      <c r="H6246" s="1">
        <v>45155</v>
      </c>
      <c r="I6246" t="s">
        <v>31</v>
      </c>
      <c r="J6246" t="s">
        <v>16</v>
      </c>
      <c r="K6246" s="2">
        <v>300.99</v>
      </c>
      <c r="L6246" t="s">
        <v>28</v>
      </c>
      <c r="M6246">
        <f>YEAR(Table1[[#This Row],[order_date]])</f>
        <v>2023</v>
      </c>
      <c r="N6246">
        <f>MONTH(Table1[[#This Row],[order_date]])</f>
        <v>8</v>
      </c>
      <c r="O6246" s="3">
        <f>Table1[[#This Row],[sales]]-Table1[[#This Row],[profit]]</f>
        <v>2184.37</v>
      </c>
      <c r="P6246" s="3">
        <f>Table1[[#This Row],[sales]]*Table1[[#This Row],[quantity]]</f>
        <v>17397.52</v>
      </c>
      <c r="Q6246" s="9">
        <f>Table1[[#This Row],[delivery_date]]-Table1[[#This Row],[order_date]]</f>
        <v>6</v>
      </c>
    </row>
    <row r="6247" spans="1:17" x14ac:dyDescent="0.35">
      <c r="A6247" t="s">
        <v>6278</v>
      </c>
      <c r="B6247" t="s">
        <v>13</v>
      </c>
      <c r="C6247" t="s">
        <v>33</v>
      </c>
      <c r="D6247" s="2">
        <v>877.05</v>
      </c>
      <c r="E6247">
        <v>0.2</v>
      </c>
      <c r="F6247">
        <v>9</v>
      </c>
      <c r="G6247" s="1">
        <v>45134</v>
      </c>
      <c r="H6247" s="1">
        <v>45139</v>
      </c>
      <c r="I6247" t="s">
        <v>21</v>
      </c>
      <c r="J6247" t="s">
        <v>16</v>
      </c>
      <c r="K6247" s="2">
        <v>150.79</v>
      </c>
      <c r="L6247" t="s">
        <v>48</v>
      </c>
      <c r="M6247">
        <f>YEAR(Table1[[#This Row],[order_date]])</f>
        <v>2023</v>
      </c>
      <c r="N6247">
        <f>MONTH(Table1[[#This Row],[order_date]])</f>
        <v>7</v>
      </c>
      <c r="O6247" s="3">
        <f>Table1[[#This Row],[sales]]-Table1[[#This Row],[profit]]</f>
        <v>726.26</v>
      </c>
      <c r="P6247" s="3">
        <f>Table1[[#This Row],[sales]]*Table1[[#This Row],[quantity]]</f>
        <v>7893.45</v>
      </c>
      <c r="Q6247" s="9">
        <f>Table1[[#This Row],[delivery_date]]-Table1[[#This Row],[order_date]]</f>
        <v>5</v>
      </c>
    </row>
    <row r="6248" spans="1:17" x14ac:dyDescent="0.35">
      <c r="A6248" t="s">
        <v>6279</v>
      </c>
      <c r="B6248" t="s">
        <v>25</v>
      </c>
      <c r="C6248" t="s">
        <v>26</v>
      </c>
      <c r="D6248" s="2">
        <v>4139.92</v>
      </c>
      <c r="E6248">
        <v>0.32</v>
      </c>
      <c r="F6248">
        <v>9</v>
      </c>
      <c r="G6248" s="1">
        <v>45652</v>
      </c>
      <c r="H6248" s="1">
        <v>45658</v>
      </c>
      <c r="I6248" t="s">
        <v>31</v>
      </c>
      <c r="J6248" t="s">
        <v>16</v>
      </c>
      <c r="K6248" s="2">
        <v>941.42</v>
      </c>
      <c r="L6248" t="s">
        <v>48</v>
      </c>
      <c r="M6248">
        <f>YEAR(Table1[[#This Row],[order_date]])</f>
        <v>2024</v>
      </c>
      <c r="N6248">
        <f>MONTH(Table1[[#This Row],[order_date]])</f>
        <v>12</v>
      </c>
      <c r="O6248" s="3">
        <f>Table1[[#This Row],[sales]]-Table1[[#This Row],[profit]]</f>
        <v>3198.5</v>
      </c>
      <c r="P6248" s="3">
        <f>Table1[[#This Row],[sales]]*Table1[[#This Row],[quantity]]</f>
        <v>37259.279999999999</v>
      </c>
      <c r="Q6248" s="9">
        <f>Table1[[#This Row],[delivery_date]]-Table1[[#This Row],[order_date]]</f>
        <v>6</v>
      </c>
    </row>
    <row r="6249" spans="1:17" x14ac:dyDescent="0.35">
      <c r="A6249" t="s">
        <v>6280</v>
      </c>
      <c r="B6249" t="s">
        <v>41</v>
      </c>
      <c r="C6249" t="s">
        <v>20</v>
      </c>
      <c r="D6249" s="2">
        <v>2210.29</v>
      </c>
      <c r="E6249">
        <v>0.23</v>
      </c>
      <c r="F6249">
        <v>7</v>
      </c>
      <c r="G6249" s="1">
        <v>45053</v>
      </c>
      <c r="H6249" s="1">
        <v>45056</v>
      </c>
      <c r="I6249" t="s">
        <v>31</v>
      </c>
      <c r="J6249" t="s">
        <v>16</v>
      </c>
      <c r="K6249" s="2">
        <v>391.25</v>
      </c>
      <c r="L6249" t="s">
        <v>39</v>
      </c>
      <c r="M6249">
        <f>YEAR(Table1[[#This Row],[order_date]])</f>
        <v>2023</v>
      </c>
      <c r="N6249">
        <f>MONTH(Table1[[#This Row],[order_date]])</f>
        <v>5</v>
      </c>
      <c r="O6249" s="3">
        <f>Table1[[#This Row],[sales]]-Table1[[#This Row],[profit]]</f>
        <v>1819.04</v>
      </c>
      <c r="P6249" s="3">
        <f>Table1[[#This Row],[sales]]*Table1[[#This Row],[quantity]]</f>
        <v>15472.029999999999</v>
      </c>
      <c r="Q6249" s="9">
        <f>Table1[[#This Row],[delivery_date]]-Table1[[#This Row],[order_date]]</f>
        <v>3</v>
      </c>
    </row>
    <row r="6250" spans="1:17" x14ac:dyDescent="0.35">
      <c r="A6250" t="s">
        <v>6281</v>
      </c>
      <c r="B6250" t="s">
        <v>13</v>
      </c>
      <c r="C6250" t="s">
        <v>26</v>
      </c>
      <c r="D6250" s="2">
        <v>2011.56</v>
      </c>
      <c r="E6250">
        <v>0.18</v>
      </c>
      <c r="F6250">
        <v>2</v>
      </c>
      <c r="G6250" s="1">
        <v>44928</v>
      </c>
      <c r="H6250" s="1">
        <v>44933</v>
      </c>
      <c r="I6250" t="s">
        <v>21</v>
      </c>
      <c r="J6250" t="s">
        <v>16</v>
      </c>
      <c r="K6250" s="2">
        <v>556.96</v>
      </c>
      <c r="L6250" t="s">
        <v>34</v>
      </c>
      <c r="M6250">
        <f>YEAR(Table1[[#This Row],[order_date]])</f>
        <v>2023</v>
      </c>
      <c r="N6250">
        <f>MONTH(Table1[[#This Row],[order_date]])</f>
        <v>1</v>
      </c>
      <c r="O6250" s="3">
        <f>Table1[[#This Row],[sales]]-Table1[[#This Row],[profit]]</f>
        <v>1454.6</v>
      </c>
      <c r="P6250" s="3">
        <f>Table1[[#This Row],[sales]]*Table1[[#This Row],[quantity]]</f>
        <v>4023.12</v>
      </c>
      <c r="Q6250" s="9">
        <f>Table1[[#This Row],[delivery_date]]-Table1[[#This Row],[order_date]]</f>
        <v>5</v>
      </c>
    </row>
    <row r="6251" spans="1:17" x14ac:dyDescent="0.35">
      <c r="A6251" t="s">
        <v>6282</v>
      </c>
      <c r="B6251" t="s">
        <v>41</v>
      </c>
      <c r="C6251" t="s">
        <v>33</v>
      </c>
      <c r="D6251" s="2">
        <v>3360.37</v>
      </c>
      <c r="E6251">
        <v>0.13</v>
      </c>
      <c r="F6251">
        <v>2</v>
      </c>
      <c r="G6251" s="1">
        <v>45489</v>
      </c>
      <c r="H6251" s="1">
        <v>45490</v>
      </c>
      <c r="I6251" t="s">
        <v>15</v>
      </c>
      <c r="J6251" t="s">
        <v>16</v>
      </c>
      <c r="K6251" s="2">
        <v>986.76</v>
      </c>
      <c r="L6251" t="s">
        <v>17</v>
      </c>
      <c r="M6251">
        <f>YEAR(Table1[[#This Row],[order_date]])</f>
        <v>2024</v>
      </c>
      <c r="N6251">
        <f>MONTH(Table1[[#This Row],[order_date]])</f>
        <v>7</v>
      </c>
      <c r="O6251" s="3">
        <f>Table1[[#This Row],[sales]]-Table1[[#This Row],[profit]]</f>
        <v>2373.6099999999997</v>
      </c>
      <c r="P6251" s="3">
        <f>Table1[[#This Row],[sales]]*Table1[[#This Row],[quantity]]</f>
        <v>6720.74</v>
      </c>
      <c r="Q6251" s="9">
        <f>Table1[[#This Row],[delivery_date]]-Table1[[#This Row],[order_date]]</f>
        <v>1</v>
      </c>
    </row>
    <row r="6252" spans="1:17" x14ac:dyDescent="0.35">
      <c r="A6252" t="s">
        <v>6283</v>
      </c>
      <c r="B6252" t="s">
        <v>41</v>
      </c>
      <c r="C6252" t="s">
        <v>36</v>
      </c>
      <c r="D6252" s="2">
        <v>3817.51</v>
      </c>
      <c r="E6252">
        <v>0.22</v>
      </c>
      <c r="F6252">
        <v>4</v>
      </c>
      <c r="G6252" s="1">
        <v>45286</v>
      </c>
      <c r="H6252" s="1">
        <v>45292</v>
      </c>
      <c r="I6252" t="s">
        <v>21</v>
      </c>
      <c r="J6252" t="s">
        <v>16</v>
      </c>
      <c r="K6252" s="2">
        <v>664.4</v>
      </c>
      <c r="L6252" t="s">
        <v>23</v>
      </c>
      <c r="M6252">
        <f>YEAR(Table1[[#This Row],[order_date]])</f>
        <v>2023</v>
      </c>
      <c r="N6252">
        <f>MONTH(Table1[[#This Row],[order_date]])</f>
        <v>12</v>
      </c>
      <c r="O6252" s="3">
        <f>Table1[[#This Row],[sales]]-Table1[[#This Row],[profit]]</f>
        <v>3153.11</v>
      </c>
      <c r="P6252" s="3">
        <f>Table1[[#This Row],[sales]]*Table1[[#This Row],[quantity]]</f>
        <v>15270.04</v>
      </c>
      <c r="Q6252" s="9">
        <f>Table1[[#This Row],[delivery_date]]-Table1[[#This Row],[order_date]]</f>
        <v>6</v>
      </c>
    </row>
    <row r="6253" spans="1:17" x14ac:dyDescent="0.35">
      <c r="A6253" t="s">
        <v>6284</v>
      </c>
      <c r="B6253" t="s">
        <v>25</v>
      </c>
      <c r="C6253" t="s">
        <v>33</v>
      </c>
      <c r="D6253" s="2">
        <v>407.92</v>
      </c>
      <c r="E6253">
        <v>0.4</v>
      </c>
      <c r="F6253">
        <v>9</v>
      </c>
      <c r="G6253" s="1">
        <v>44943</v>
      </c>
      <c r="H6253" s="1">
        <v>44948</v>
      </c>
      <c r="I6253" t="s">
        <v>31</v>
      </c>
      <c r="J6253" t="s">
        <v>16</v>
      </c>
      <c r="K6253" s="2">
        <v>54.13</v>
      </c>
      <c r="L6253" t="s">
        <v>23</v>
      </c>
      <c r="M6253">
        <f>YEAR(Table1[[#This Row],[order_date]])</f>
        <v>2023</v>
      </c>
      <c r="N6253">
        <f>MONTH(Table1[[#This Row],[order_date]])</f>
        <v>1</v>
      </c>
      <c r="O6253" s="3">
        <f>Table1[[#This Row],[sales]]-Table1[[#This Row],[profit]]</f>
        <v>353.79</v>
      </c>
      <c r="P6253" s="3">
        <f>Table1[[#This Row],[sales]]*Table1[[#This Row],[quantity]]</f>
        <v>3671.28</v>
      </c>
      <c r="Q6253" s="9">
        <f>Table1[[#This Row],[delivery_date]]-Table1[[#This Row],[order_date]]</f>
        <v>5</v>
      </c>
    </row>
    <row r="6254" spans="1:17" x14ac:dyDescent="0.35">
      <c r="A6254" t="s">
        <v>6285</v>
      </c>
      <c r="B6254" t="s">
        <v>13</v>
      </c>
      <c r="C6254" t="s">
        <v>36</v>
      </c>
      <c r="D6254" s="2">
        <v>3861.03</v>
      </c>
      <c r="E6254">
        <v>0.42</v>
      </c>
      <c r="F6254">
        <v>7</v>
      </c>
      <c r="G6254" s="1">
        <v>45579</v>
      </c>
      <c r="H6254" s="1">
        <v>45585</v>
      </c>
      <c r="I6254" t="s">
        <v>15</v>
      </c>
      <c r="J6254" t="s">
        <v>27</v>
      </c>
      <c r="K6254" s="2">
        <v>585.98</v>
      </c>
      <c r="L6254" t="s">
        <v>39</v>
      </c>
      <c r="M6254">
        <f>YEAR(Table1[[#This Row],[order_date]])</f>
        <v>2024</v>
      </c>
      <c r="N6254">
        <f>MONTH(Table1[[#This Row],[order_date]])</f>
        <v>10</v>
      </c>
      <c r="O6254" s="3">
        <f>Table1[[#This Row],[sales]]-Table1[[#This Row],[profit]]</f>
        <v>3275.05</v>
      </c>
      <c r="P6254" s="3">
        <f>Table1[[#This Row],[sales]]*Table1[[#This Row],[quantity]]</f>
        <v>27027.210000000003</v>
      </c>
      <c r="Q6254" s="9">
        <f>Table1[[#This Row],[delivery_date]]-Table1[[#This Row],[order_date]]</f>
        <v>6</v>
      </c>
    </row>
    <row r="6255" spans="1:17" x14ac:dyDescent="0.35">
      <c r="A6255" t="s">
        <v>6286</v>
      </c>
      <c r="B6255" t="s">
        <v>19</v>
      </c>
      <c r="C6255" t="s">
        <v>26</v>
      </c>
      <c r="D6255" s="2">
        <v>3696.31</v>
      </c>
      <c r="E6255">
        <v>0.48</v>
      </c>
      <c r="F6255">
        <v>9</v>
      </c>
      <c r="G6255" s="1">
        <v>45108</v>
      </c>
      <c r="H6255" s="1">
        <v>45111</v>
      </c>
      <c r="I6255" t="s">
        <v>15</v>
      </c>
      <c r="J6255" t="s">
        <v>22</v>
      </c>
      <c r="K6255" s="2">
        <v>811.88</v>
      </c>
      <c r="L6255" t="s">
        <v>34</v>
      </c>
      <c r="M6255">
        <f>YEAR(Table1[[#This Row],[order_date]])</f>
        <v>2023</v>
      </c>
      <c r="N6255">
        <f>MONTH(Table1[[#This Row],[order_date]])</f>
        <v>7</v>
      </c>
      <c r="O6255" s="3">
        <f>Table1[[#This Row],[sales]]-Table1[[#This Row],[profit]]</f>
        <v>2884.43</v>
      </c>
      <c r="P6255" s="3">
        <f>Table1[[#This Row],[sales]]*Table1[[#This Row],[quantity]]</f>
        <v>33266.79</v>
      </c>
      <c r="Q6255" s="9">
        <f>Table1[[#This Row],[delivery_date]]-Table1[[#This Row],[order_date]]</f>
        <v>3</v>
      </c>
    </row>
    <row r="6256" spans="1:17" x14ac:dyDescent="0.35">
      <c r="A6256" t="s">
        <v>6287</v>
      </c>
      <c r="B6256" t="s">
        <v>41</v>
      </c>
      <c r="C6256" t="s">
        <v>26</v>
      </c>
      <c r="D6256" s="2">
        <v>2987.13</v>
      </c>
      <c r="E6256">
        <v>0.15</v>
      </c>
      <c r="F6256">
        <v>4</v>
      </c>
      <c r="G6256" s="1">
        <v>45310</v>
      </c>
      <c r="H6256" s="1">
        <v>45317</v>
      </c>
      <c r="I6256" t="s">
        <v>21</v>
      </c>
      <c r="J6256" t="s">
        <v>22</v>
      </c>
      <c r="K6256" s="2">
        <v>691.71</v>
      </c>
      <c r="L6256" t="s">
        <v>28</v>
      </c>
      <c r="M6256">
        <f>YEAR(Table1[[#This Row],[order_date]])</f>
        <v>2024</v>
      </c>
      <c r="N6256">
        <f>MONTH(Table1[[#This Row],[order_date]])</f>
        <v>1</v>
      </c>
      <c r="O6256" s="3">
        <f>Table1[[#This Row],[sales]]-Table1[[#This Row],[profit]]</f>
        <v>2295.42</v>
      </c>
      <c r="P6256" s="3">
        <f>Table1[[#This Row],[sales]]*Table1[[#This Row],[quantity]]</f>
        <v>11948.52</v>
      </c>
      <c r="Q6256" s="9">
        <f>Table1[[#This Row],[delivery_date]]-Table1[[#This Row],[order_date]]</f>
        <v>7</v>
      </c>
    </row>
    <row r="6257" spans="1:17" x14ac:dyDescent="0.35">
      <c r="A6257" t="s">
        <v>6288</v>
      </c>
      <c r="B6257" t="s">
        <v>41</v>
      </c>
      <c r="C6257" t="s">
        <v>33</v>
      </c>
      <c r="D6257" s="2">
        <v>1758.25</v>
      </c>
      <c r="E6257">
        <v>0.33</v>
      </c>
      <c r="F6257">
        <v>9</v>
      </c>
      <c r="G6257" s="1">
        <v>45153</v>
      </c>
      <c r="H6257" s="1">
        <v>45159</v>
      </c>
      <c r="I6257" t="s">
        <v>21</v>
      </c>
      <c r="J6257" t="s">
        <v>27</v>
      </c>
      <c r="K6257" s="2">
        <v>254.1</v>
      </c>
      <c r="L6257" t="s">
        <v>48</v>
      </c>
      <c r="M6257">
        <f>YEAR(Table1[[#This Row],[order_date]])</f>
        <v>2023</v>
      </c>
      <c r="N6257">
        <f>MONTH(Table1[[#This Row],[order_date]])</f>
        <v>8</v>
      </c>
      <c r="O6257" s="3">
        <f>Table1[[#This Row],[sales]]-Table1[[#This Row],[profit]]</f>
        <v>1504.15</v>
      </c>
      <c r="P6257" s="3">
        <f>Table1[[#This Row],[sales]]*Table1[[#This Row],[quantity]]</f>
        <v>15824.25</v>
      </c>
      <c r="Q6257" s="9">
        <f>Table1[[#This Row],[delivery_date]]-Table1[[#This Row],[order_date]]</f>
        <v>6</v>
      </c>
    </row>
    <row r="6258" spans="1:17" x14ac:dyDescent="0.35">
      <c r="A6258" t="s">
        <v>6289</v>
      </c>
      <c r="B6258" t="s">
        <v>19</v>
      </c>
      <c r="C6258" t="s">
        <v>33</v>
      </c>
      <c r="D6258" s="2">
        <v>907.53</v>
      </c>
      <c r="E6258">
        <v>0.35</v>
      </c>
      <c r="F6258">
        <v>7</v>
      </c>
      <c r="G6258" s="1">
        <v>45591</v>
      </c>
      <c r="H6258" s="1">
        <v>45595</v>
      </c>
      <c r="I6258" t="s">
        <v>21</v>
      </c>
      <c r="J6258" t="s">
        <v>16</v>
      </c>
      <c r="K6258" s="2">
        <v>237.4</v>
      </c>
      <c r="L6258" t="s">
        <v>17</v>
      </c>
      <c r="M6258">
        <f>YEAR(Table1[[#This Row],[order_date]])</f>
        <v>2024</v>
      </c>
      <c r="N6258">
        <f>MONTH(Table1[[#This Row],[order_date]])</f>
        <v>10</v>
      </c>
      <c r="O6258" s="3">
        <f>Table1[[#This Row],[sales]]-Table1[[#This Row],[profit]]</f>
        <v>670.13</v>
      </c>
      <c r="P6258" s="3">
        <f>Table1[[#This Row],[sales]]*Table1[[#This Row],[quantity]]</f>
        <v>6352.71</v>
      </c>
      <c r="Q6258" s="9">
        <f>Table1[[#This Row],[delivery_date]]-Table1[[#This Row],[order_date]]</f>
        <v>4</v>
      </c>
    </row>
    <row r="6259" spans="1:17" x14ac:dyDescent="0.35">
      <c r="A6259" t="s">
        <v>6290</v>
      </c>
      <c r="B6259" t="s">
        <v>13</v>
      </c>
      <c r="C6259" t="s">
        <v>14</v>
      </c>
      <c r="D6259" s="2">
        <v>603</v>
      </c>
      <c r="E6259">
        <v>0.1</v>
      </c>
      <c r="F6259">
        <v>8</v>
      </c>
      <c r="G6259" s="1">
        <v>45640</v>
      </c>
      <c r="H6259" s="1">
        <v>45643</v>
      </c>
      <c r="I6259" t="s">
        <v>15</v>
      </c>
      <c r="J6259" t="s">
        <v>16</v>
      </c>
      <c r="K6259" s="2">
        <v>49.15</v>
      </c>
      <c r="L6259" t="s">
        <v>48</v>
      </c>
      <c r="M6259">
        <f>YEAR(Table1[[#This Row],[order_date]])</f>
        <v>2024</v>
      </c>
      <c r="N6259">
        <f>MONTH(Table1[[#This Row],[order_date]])</f>
        <v>12</v>
      </c>
      <c r="O6259" s="3">
        <f>Table1[[#This Row],[sales]]-Table1[[#This Row],[profit]]</f>
        <v>553.85</v>
      </c>
      <c r="P6259" s="3">
        <f>Table1[[#This Row],[sales]]*Table1[[#This Row],[quantity]]</f>
        <v>4824</v>
      </c>
      <c r="Q6259" s="9">
        <f>Table1[[#This Row],[delivery_date]]-Table1[[#This Row],[order_date]]</f>
        <v>3</v>
      </c>
    </row>
    <row r="6260" spans="1:17" x14ac:dyDescent="0.35">
      <c r="A6260" t="s">
        <v>6291</v>
      </c>
      <c r="B6260" t="s">
        <v>41</v>
      </c>
      <c r="C6260" t="s">
        <v>36</v>
      </c>
      <c r="D6260" s="2">
        <v>105.8</v>
      </c>
      <c r="E6260">
        <v>0.18</v>
      </c>
      <c r="F6260">
        <v>1</v>
      </c>
      <c r="G6260" s="1">
        <v>45035</v>
      </c>
      <c r="H6260" s="1">
        <v>45039</v>
      </c>
      <c r="I6260" t="s">
        <v>15</v>
      </c>
      <c r="J6260" t="s">
        <v>27</v>
      </c>
      <c r="K6260" s="2">
        <v>5.92</v>
      </c>
      <c r="L6260" t="s">
        <v>23</v>
      </c>
      <c r="M6260">
        <f>YEAR(Table1[[#This Row],[order_date]])</f>
        <v>2023</v>
      </c>
      <c r="N6260">
        <f>MONTH(Table1[[#This Row],[order_date]])</f>
        <v>4</v>
      </c>
      <c r="O6260" s="3">
        <f>Table1[[#This Row],[sales]]-Table1[[#This Row],[profit]]</f>
        <v>99.88</v>
      </c>
      <c r="P6260" s="3">
        <f>Table1[[#This Row],[sales]]*Table1[[#This Row],[quantity]]</f>
        <v>105.8</v>
      </c>
      <c r="Q6260" s="9">
        <f>Table1[[#This Row],[delivery_date]]-Table1[[#This Row],[order_date]]</f>
        <v>4</v>
      </c>
    </row>
    <row r="6261" spans="1:17" x14ac:dyDescent="0.35">
      <c r="A6261" t="s">
        <v>6292</v>
      </c>
      <c r="B6261" t="s">
        <v>41</v>
      </c>
      <c r="C6261" t="s">
        <v>14</v>
      </c>
      <c r="D6261" s="2">
        <v>1111.6500000000001</v>
      </c>
      <c r="E6261">
        <v>0.17</v>
      </c>
      <c r="F6261">
        <v>9</v>
      </c>
      <c r="G6261" s="1">
        <v>45513</v>
      </c>
      <c r="H6261" s="1">
        <v>45519</v>
      </c>
      <c r="I6261" t="s">
        <v>21</v>
      </c>
      <c r="J6261" t="s">
        <v>22</v>
      </c>
      <c r="K6261" s="2">
        <v>327.87</v>
      </c>
      <c r="L6261" t="s">
        <v>17</v>
      </c>
      <c r="M6261">
        <f>YEAR(Table1[[#This Row],[order_date]])</f>
        <v>2024</v>
      </c>
      <c r="N6261">
        <f>MONTH(Table1[[#This Row],[order_date]])</f>
        <v>8</v>
      </c>
      <c r="O6261" s="3">
        <f>Table1[[#This Row],[sales]]-Table1[[#This Row],[profit]]</f>
        <v>783.78000000000009</v>
      </c>
      <c r="P6261" s="3">
        <f>Table1[[#This Row],[sales]]*Table1[[#This Row],[quantity]]</f>
        <v>10004.85</v>
      </c>
      <c r="Q6261" s="9">
        <f>Table1[[#This Row],[delivery_date]]-Table1[[#This Row],[order_date]]</f>
        <v>6</v>
      </c>
    </row>
    <row r="6262" spans="1:17" x14ac:dyDescent="0.35">
      <c r="A6262" t="s">
        <v>6293</v>
      </c>
      <c r="B6262" t="s">
        <v>41</v>
      </c>
      <c r="C6262" t="s">
        <v>20</v>
      </c>
      <c r="D6262" s="2">
        <v>2115.5500000000002</v>
      </c>
      <c r="E6262">
        <v>0.49</v>
      </c>
      <c r="F6262">
        <v>8</v>
      </c>
      <c r="G6262" s="1">
        <v>45516</v>
      </c>
      <c r="H6262" s="1">
        <v>45522</v>
      </c>
      <c r="I6262" t="s">
        <v>31</v>
      </c>
      <c r="J6262" t="s">
        <v>27</v>
      </c>
      <c r="K6262" s="2">
        <v>592.52</v>
      </c>
      <c r="L6262" t="s">
        <v>23</v>
      </c>
      <c r="M6262">
        <f>YEAR(Table1[[#This Row],[order_date]])</f>
        <v>2024</v>
      </c>
      <c r="N6262">
        <f>MONTH(Table1[[#This Row],[order_date]])</f>
        <v>8</v>
      </c>
      <c r="O6262" s="3">
        <f>Table1[[#This Row],[sales]]-Table1[[#This Row],[profit]]</f>
        <v>1523.0300000000002</v>
      </c>
      <c r="P6262" s="3">
        <f>Table1[[#This Row],[sales]]*Table1[[#This Row],[quantity]]</f>
        <v>16924.400000000001</v>
      </c>
      <c r="Q6262" s="9">
        <f>Table1[[#This Row],[delivery_date]]-Table1[[#This Row],[order_date]]</f>
        <v>6</v>
      </c>
    </row>
    <row r="6263" spans="1:17" x14ac:dyDescent="0.35">
      <c r="A6263" t="s">
        <v>6294</v>
      </c>
      <c r="B6263" t="s">
        <v>13</v>
      </c>
      <c r="C6263" t="s">
        <v>20</v>
      </c>
      <c r="D6263" s="2">
        <v>1293.8599999999999</v>
      </c>
      <c r="E6263">
        <v>0.48</v>
      </c>
      <c r="F6263">
        <v>1</v>
      </c>
      <c r="G6263" s="1">
        <v>45536</v>
      </c>
      <c r="H6263" s="1">
        <v>45539</v>
      </c>
      <c r="I6263" t="s">
        <v>15</v>
      </c>
      <c r="J6263" t="s">
        <v>16</v>
      </c>
      <c r="K6263" s="2">
        <v>163.6</v>
      </c>
      <c r="L6263" t="s">
        <v>34</v>
      </c>
      <c r="M6263">
        <f>YEAR(Table1[[#This Row],[order_date]])</f>
        <v>2024</v>
      </c>
      <c r="N6263">
        <f>MONTH(Table1[[#This Row],[order_date]])</f>
        <v>9</v>
      </c>
      <c r="O6263" s="3">
        <f>Table1[[#This Row],[sales]]-Table1[[#This Row],[profit]]</f>
        <v>1130.26</v>
      </c>
      <c r="P6263" s="3">
        <f>Table1[[#This Row],[sales]]*Table1[[#This Row],[quantity]]</f>
        <v>1293.8599999999999</v>
      </c>
      <c r="Q6263" s="9">
        <f>Table1[[#This Row],[delivery_date]]-Table1[[#This Row],[order_date]]</f>
        <v>3</v>
      </c>
    </row>
    <row r="6264" spans="1:17" x14ac:dyDescent="0.35">
      <c r="A6264" t="s">
        <v>6295</v>
      </c>
      <c r="B6264" t="s">
        <v>13</v>
      </c>
      <c r="C6264" t="s">
        <v>33</v>
      </c>
      <c r="D6264" s="2">
        <v>1614</v>
      </c>
      <c r="E6264">
        <v>0.41</v>
      </c>
      <c r="F6264">
        <v>8</v>
      </c>
      <c r="G6264" s="1">
        <v>45076</v>
      </c>
      <c r="H6264" s="1">
        <v>45079</v>
      </c>
      <c r="I6264" t="s">
        <v>31</v>
      </c>
      <c r="J6264" t="s">
        <v>22</v>
      </c>
      <c r="K6264" s="2">
        <v>466.45</v>
      </c>
      <c r="L6264" t="s">
        <v>23</v>
      </c>
      <c r="M6264">
        <f>YEAR(Table1[[#This Row],[order_date]])</f>
        <v>2023</v>
      </c>
      <c r="N6264">
        <f>MONTH(Table1[[#This Row],[order_date]])</f>
        <v>5</v>
      </c>
      <c r="O6264" s="3">
        <f>Table1[[#This Row],[sales]]-Table1[[#This Row],[profit]]</f>
        <v>1147.55</v>
      </c>
      <c r="P6264" s="3">
        <f>Table1[[#This Row],[sales]]*Table1[[#This Row],[quantity]]</f>
        <v>12912</v>
      </c>
      <c r="Q6264" s="9">
        <f>Table1[[#This Row],[delivery_date]]-Table1[[#This Row],[order_date]]</f>
        <v>3</v>
      </c>
    </row>
    <row r="6265" spans="1:17" x14ac:dyDescent="0.35">
      <c r="A6265" t="s">
        <v>6296</v>
      </c>
      <c r="B6265" t="s">
        <v>19</v>
      </c>
      <c r="C6265" t="s">
        <v>26</v>
      </c>
      <c r="D6265" s="2">
        <v>2013.22</v>
      </c>
      <c r="E6265">
        <v>0.24</v>
      </c>
      <c r="F6265">
        <v>5</v>
      </c>
      <c r="G6265" s="1">
        <v>45354</v>
      </c>
      <c r="H6265" s="1">
        <v>45358</v>
      </c>
      <c r="I6265" t="s">
        <v>21</v>
      </c>
      <c r="J6265" t="s">
        <v>27</v>
      </c>
      <c r="K6265" s="2">
        <v>258.14999999999998</v>
      </c>
      <c r="L6265" t="s">
        <v>39</v>
      </c>
      <c r="M6265">
        <f>YEAR(Table1[[#This Row],[order_date]])</f>
        <v>2024</v>
      </c>
      <c r="N6265">
        <f>MONTH(Table1[[#This Row],[order_date]])</f>
        <v>3</v>
      </c>
      <c r="O6265" s="3">
        <f>Table1[[#This Row],[sales]]-Table1[[#This Row],[profit]]</f>
        <v>1755.0700000000002</v>
      </c>
      <c r="P6265" s="3">
        <f>Table1[[#This Row],[sales]]*Table1[[#This Row],[quantity]]</f>
        <v>10066.1</v>
      </c>
      <c r="Q6265" s="9">
        <f>Table1[[#This Row],[delivery_date]]-Table1[[#This Row],[order_date]]</f>
        <v>4</v>
      </c>
    </row>
    <row r="6266" spans="1:17" x14ac:dyDescent="0.35">
      <c r="A6266" t="s">
        <v>6297</v>
      </c>
      <c r="B6266" t="s">
        <v>13</v>
      </c>
      <c r="C6266" t="s">
        <v>20</v>
      </c>
      <c r="D6266" s="2">
        <v>1610.49</v>
      </c>
      <c r="E6266">
        <v>0.13</v>
      </c>
      <c r="F6266">
        <v>3</v>
      </c>
      <c r="G6266" s="1">
        <v>45570</v>
      </c>
      <c r="H6266" s="1">
        <v>45571</v>
      </c>
      <c r="I6266" t="s">
        <v>21</v>
      </c>
      <c r="J6266" t="s">
        <v>22</v>
      </c>
      <c r="K6266" s="2">
        <v>270.58</v>
      </c>
      <c r="L6266" t="s">
        <v>39</v>
      </c>
      <c r="M6266">
        <f>YEAR(Table1[[#This Row],[order_date]])</f>
        <v>2024</v>
      </c>
      <c r="N6266">
        <f>MONTH(Table1[[#This Row],[order_date]])</f>
        <v>10</v>
      </c>
      <c r="O6266" s="3">
        <f>Table1[[#This Row],[sales]]-Table1[[#This Row],[profit]]</f>
        <v>1339.91</v>
      </c>
      <c r="P6266" s="3">
        <f>Table1[[#This Row],[sales]]*Table1[[#This Row],[quantity]]</f>
        <v>4831.47</v>
      </c>
      <c r="Q6266" s="9">
        <f>Table1[[#This Row],[delivery_date]]-Table1[[#This Row],[order_date]]</f>
        <v>1</v>
      </c>
    </row>
    <row r="6267" spans="1:17" x14ac:dyDescent="0.35">
      <c r="A6267" t="s">
        <v>6298</v>
      </c>
      <c r="B6267" t="s">
        <v>13</v>
      </c>
      <c r="C6267" t="s">
        <v>20</v>
      </c>
      <c r="D6267" s="2">
        <v>3650.64</v>
      </c>
      <c r="E6267">
        <v>0.46</v>
      </c>
      <c r="F6267">
        <v>8</v>
      </c>
      <c r="G6267" s="1">
        <v>45290</v>
      </c>
      <c r="H6267" s="1">
        <v>45293</v>
      </c>
      <c r="I6267" t="s">
        <v>31</v>
      </c>
      <c r="J6267" t="s">
        <v>16</v>
      </c>
      <c r="K6267" s="2">
        <v>664.76</v>
      </c>
      <c r="L6267" t="s">
        <v>28</v>
      </c>
      <c r="M6267">
        <f>YEAR(Table1[[#This Row],[order_date]])</f>
        <v>2023</v>
      </c>
      <c r="N6267">
        <f>MONTH(Table1[[#This Row],[order_date]])</f>
        <v>12</v>
      </c>
      <c r="O6267" s="3">
        <f>Table1[[#This Row],[sales]]-Table1[[#This Row],[profit]]</f>
        <v>2985.88</v>
      </c>
      <c r="P6267" s="3">
        <f>Table1[[#This Row],[sales]]*Table1[[#This Row],[quantity]]</f>
        <v>29205.119999999999</v>
      </c>
      <c r="Q6267" s="9">
        <f>Table1[[#This Row],[delivery_date]]-Table1[[#This Row],[order_date]]</f>
        <v>3</v>
      </c>
    </row>
    <row r="6268" spans="1:17" x14ac:dyDescent="0.35">
      <c r="A6268" t="s">
        <v>6299</v>
      </c>
      <c r="B6268" t="s">
        <v>25</v>
      </c>
      <c r="C6268" t="s">
        <v>14</v>
      </c>
      <c r="D6268" s="2">
        <v>2509.46</v>
      </c>
      <c r="E6268">
        <v>0.13</v>
      </c>
      <c r="F6268">
        <v>3</v>
      </c>
      <c r="G6268" s="1">
        <v>45080</v>
      </c>
      <c r="H6268" s="1">
        <v>45083</v>
      </c>
      <c r="I6268" t="s">
        <v>21</v>
      </c>
      <c r="J6268" t="s">
        <v>16</v>
      </c>
      <c r="K6268" s="2">
        <v>526.16</v>
      </c>
      <c r="L6268" t="s">
        <v>17</v>
      </c>
      <c r="M6268">
        <f>YEAR(Table1[[#This Row],[order_date]])</f>
        <v>2023</v>
      </c>
      <c r="N6268">
        <f>MONTH(Table1[[#This Row],[order_date]])</f>
        <v>6</v>
      </c>
      <c r="O6268" s="3">
        <f>Table1[[#This Row],[sales]]-Table1[[#This Row],[profit]]</f>
        <v>1983.3000000000002</v>
      </c>
      <c r="P6268" s="3">
        <f>Table1[[#This Row],[sales]]*Table1[[#This Row],[quantity]]</f>
        <v>7528.38</v>
      </c>
      <c r="Q6268" s="9">
        <f>Table1[[#This Row],[delivery_date]]-Table1[[#This Row],[order_date]]</f>
        <v>3</v>
      </c>
    </row>
    <row r="6269" spans="1:17" x14ac:dyDescent="0.35">
      <c r="A6269" t="s">
        <v>6300</v>
      </c>
      <c r="B6269" t="s">
        <v>19</v>
      </c>
      <c r="C6269" t="s">
        <v>14</v>
      </c>
      <c r="D6269" s="2">
        <v>194.7</v>
      </c>
      <c r="E6269">
        <v>0.26</v>
      </c>
      <c r="F6269">
        <v>8</v>
      </c>
      <c r="G6269" s="1">
        <v>45567</v>
      </c>
      <c r="H6269" s="1">
        <v>45573</v>
      </c>
      <c r="I6269" t="s">
        <v>31</v>
      </c>
      <c r="J6269" t="s">
        <v>16</v>
      </c>
      <c r="K6269" s="2">
        <v>35.32</v>
      </c>
      <c r="L6269" t="s">
        <v>48</v>
      </c>
      <c r="M6269">
        <f>YEAR(Table1[[#This Row],[order_date]])</f>
        <v>2024</v>
      </c>
      <c r="N6269">
        <f>MONTH(Table1[[#This Row],[order_date]])</f>
        <v>10</v>
      </c>
      <c r="O6269" s="3">
        <f>Table1[[#This Row],[sales]]-Table1[[#This Row],[profit]]</f>
        <v>159.38</v>
      </c>
      <c r="P6269" s="3">
        <f>Table1[[#This Row],[sales]]*Table1[[#This Row],[quantity]]</f>
        <v>1557.6</v>
      </c>
      <c r="Q6269" s="9">
        <f>Table1[[#This Row],[delivery_date]]-Table1[[#This Row],[order_date]]</f>
        <v>6</v>
      </c>
    </row>
    <row r="6270" spans="1:17" x14ac:dyDescent="0.35">
      <c r="A6270" t="s">
        <v>6301</v>
      </c>
      <c r="B6270" t="s">
        <v>41</v>
      </c>
      <c r="C6270" t="s">
        <v>20</v>
      </c>
      <c r="D6270" s="2">
        <v>1210.67</v>
      </c>
      <c r="E6270">
        <v>0.12</v>
      </c>
      <c r="F6270">
        <v>5</v>
      </c>
      <c r="G6270" s="1">
        <v>44936</v>
      </c>
      <c r="H6270" s="1">
        <v>44938</v>
      </c>
      <c r="I6270" t="s">
        <v>31</v>
      </c>
      <c r="J6270" t="s">
        <v>27</v>
      </c>
      <c r="K6270" s="2">
        <v>336.39</v>
      </c>
      <c r="L6270" t="s">
        <v>48</v>
      </c>
      <c r="M6270">
        <f>YEAR(Table1[[#This Row],[order_date]])</f>
        <v>2023</v>
      </c>
      <c r="N6270">
        <f>MONTH(Table1[[#This Row],[order_date]])</f>
        <v>1</v>
      </c>
      <c r="O6270" s="3">
        <f>Table1[[#This Row],[sales]]-Table1[[#This Row],[profit]]</f>
        <v>874.28000000000009</v>
      </c>
      <c r="P6270" s="3">
        <f>Table1[[#This Row],[sales]]*Table1[[#This Row],[quantity]]</f>
        <v>6053.35</v>
      </c>
      <c r="Q6270" s="9">
        <f>Table1[[#This Row],[delivery_date]]-Table1[[#This Row],[order_date]]</f>
        <v>2</v>
      </c>
    </row>
    <row r="6271" spans="1:17" x14ac:dyDescent="0.35">
      <c r="A6271" t="s">
        <v>6302</v>
      </c>
      <c r="B6271" t="s">
        <v>13</v>
      </c>
      <c r="C6271" t="s">
        <v>33</v>
      </c>
      <c r="D6271" s="2">
        <v>3577.33</v>
      </c>
      <c r="E6271">
        <v>0.49</v>
      </c>
      <c r="F6271">
        <v>8</v>
      </c>
      <c r="G6271" s="1">
        <v>45538</v>
      </c>
      <c r="H6271" s="1">
        <v>45545</v>
      </c>
      <c r="I6271" t="s">
        <v>15</v>
      </c>
      <c r="J6271" t="s">
        <v>16</v>
      </c>
      <c r="K6271" s="2">
        <v>679.6</v>
      </c>
      <c r="L6271" t="s">
        <v>23</v>
      </c>
      <c r="M6271">
        <f>YEAR(Table1[[#This Row],[order_date]])</f>
        <v>2024</v>
      </c>
      <c r="N6271">
        <f>MONTH(Table1[[#This Row],[order_date]])</f>
        <v>9</v>
      </c>
      <c r="O6271" s="3">
        <f>Table1[[#This Row],[sales]]-Table1[[#This Row],[profit]]</f>
        <v>2897.73</v>
      </c>
      <c r="P6271" s="3">
        <f>Table1[[#This Row],[sales]]*Table1[[#This Row],[quantity]]</f>
        <v>28618.639999999999</v>
      </c>
      <c r="Q6271" s="9">
        <f>Table1[[#This Row],[delivery_date]]-Table1[[#This Row],[order_date]]</f>
        <v>7</v>
      </c>
    </row>
    <row r="6272" spans="1:17" x14ac:dyDescent="0.35">
      <c r="A6272" t="s">
        <v>6303</v>
      </c>
      <c r="B6272" t="s">
        <v>41</v>
      </c>
      <c r="C6272" t="s">
        <v>14</v>
      </c>
      <c r="D6272" s="2">
        <v>1574.56</v>
      </c>
      <c r="E6272">
        <v>0.02</v>
      </c>
      <c r="F6272">
        <v>3</v>
      </c>
      <c r="G6272" s="1">
        <v>44928</v>
      </c>
      <c r="H6272" s="1">
        <v>44933</v>
      </c>
      <c r="I6272" t="s">
        <v>31</v>
      </c>
      <c r="J6272" t="s">
        <v>22</v>
      </c>
      <c r="K6272" s="2">
        <v>90.59</v>
      </c>
      <c r="L6272" t="s">
        <v>28</v>
      </c>
      <c r="M6272">
        <f>YEAR(Table1[[#This Row],[order_date]])</f>
        <v>2023</v>
      </c>
      <c r="N6272">
        <f>MONTH(Table1[[#This Row],[order_date]])</f>
        <v>1</v>
      </c>
      <c r="O6272" s="3">
        <f>Table1[[#This Row],[sales]]-Table1[[#This Row],[profit]]</f>
        <v>1483.97</v>
      </c>
      <c r="P6272" s="3">
        <f>Table1[[#This Row],[sales]]*Table1[[#This Row],[quantity]]</f>
        <v>4723.68</v>
      </c>
      <c r="Q6272" s="9">
        <f>Table1[[#This Row],[delivery_date]]-Table1[[#This Row],[order_date]]</f>
        <v>5</v>
      </c>
    </row>
    <row r="6273" spans="1:17" x14ac:dyDescent="0.35">
      <c r="A6273" t="s">
        <v>6304</v>
      </c>
      <c r="B6273" t="s">
        <v>41</v>
      </c>
      <c r="C6273" t="s">
        <v>20</v>
      </c>
      <c r="D6273" s="2">
        <v>4608.6899999999996</v>
      </c>
      <c r="E6273">
        <v>0.09</v>
      </c>
      <c r="F6273">
        <v>6</v>
      </c>
      <c r="G6273" s="1">
        <v>45467</v>
      </c>
      <c r="H6273" s="1">
        <v>45469</v>
      </c>
      <c r="I6273" t="s">
        <v>21</v>
      </c>
      <c r="J6273" t="s">
        <v>22</v>
      </c>
      <c r="K6273" s="2">
        <v>433.93</v>
      </c>
      <c r="L6273" t="s">
        <v>17</v>
      </c>
      <c r="M6273">
        <f>YEAR(Table1[[#This Row],[order_date]])</f>
        <v>2024</v>
      </c>
      <c r="N6273">
        <f>MONTH(Table1[[#This Row],[order_date]])</f>
        <v>6</v>
      </c>
      <c r="O6273" s="3">
        <f>Table1[[#This Row],[sales]]-Table1[[#This Row],[profit]]</f>
        <v>4174.7599999999993</v>
      </c>
      <c r="P6273" s="3">
        <f>Table1[[#This Row],[sales]]*Table1[[#This Row],[quantity]]</f>
        <v>27652.14</v>
      </c>
      <c r="Q6273" s="9">
        <f>Table1[[#This Row],[delivery_date]]-Table1[[#This Row],[order_date]]</f>
        <v>2</v>
      </c>
    </row>
    <row r="6274" spans="1:17" x14ac:dyDescent="0.35">
      <c r="A6274" t="s">
        <v>6305</v>
      </c>
      <c r="B6274" t="s">
        <v>25</v>
      </c>
      <c r="C6274" t="s">
        <v>26</v>
      </c>
      <c r="D6274" s="2">
        <v>3592.05</v>
      </c>
      <c r="E6274">
        <v>0.38</v>
      </c>
      <c r="F6274">
        <v>6</v>
      </c>
      <c r="G6274" s="1">
        <v>45397</v>
      </c>
      <c r="H6274" s="1">
        <v>45403</v>
      </c>
      <c r="I6274" t="s">
        <v>21</v>
      </c>
      <c r="J6274" t="s">
        <v>27</v>
      </c>
      <c r="K6274" s="2">
        <v>1040.05</v>
      </c>
      <c r="L6274" t="s">
        <v>28</v>
      </c>
      <c r="M6274">
        <f>YEAR(Table1[[#This Row],[order_date]])</f>
        <v>2024</v>
      </c>
      <c r="N6274">
        <f>MONTH(Table1[[#This Row],[order_date]])</f>
        <v>4</v>
      </c>
      <c r="O6274" s="3">
        <f>Table1[[#This Row],[sales]]-Table1[[#This Row],[profit]]</f>
        <v>2552</v>
      </c>
      <c r="P6274" s="3">
        <f>Table1[[#This Row],[sales]]*Table1[[#This Row],[quantity]]</f>
        <v>21552.300000000003</v>
      </c>
      <c r="Q6274" s="9">
        <f>Table1[[#This Row],[delivery_date]]-Table1[[#This Row],[order_date]]</f>
        <v>6</v>
      </c>
    </row>
    <row r="6275" spans="1:17" x14ac:dyDescent="0.35">
      <c r="A6275" t="s">
        <v>6306</v>
      </c>
      <c r="B6275" t="s">
        <v>13</v>
      </c>
      <c r="C6275" t="s">
        <v>14</v>
      </c>
      <c r="D6275" s="2">
        <v>1520.64</v>
      </c>
      <c r="E6275">
        <v>0.08</v>
      </c>
      <c r="F6275">
        <v>4</v>
      </c>
      <c r="G6275" s="1">
        <v>45307</v>
      </c>
      <c r="H6275" s="1">
        <v>45314</v>
      </c>
      <c r="I6275" t="s">
        <v>21</v>
      </c>
      <c r="J6275" t="s">
        <v>27</v>
      </c>
      <c r="K6275" s="2">
        <v>92.97</v>
      </c>
      <c r="L6275" t="s">
        <v>28</v>
      </c>
      <c r="M6275">
        <f>YEAR(Table1[[#This Row],[order_date]])</f>
        <v>2024</v>
      </c>
      <c r="N6275">
        <f>MONTH(Table1[[#This Row],[order_date]])</f>
        <v>1</v>
      </c>
      <c r="O6275" s="3">
        <f>Table1[[#This Row],[sales]]-Table1[[#This Row],[profit]]</f>
        <v>1427.67</v>
      </c>
      <c r="P6275" s="3">
        <f>Table1[[#This Row],[sales]]*Table1[[#This Row],[quantity]]</f>
        <v>6082.56</v>
      </c>
      <c r="Q6275" s="9">
        <f>Table1[[#This Row],[delivery_date]]-Table1[[#This Row],[order_date]]</f>
        <v>7</v>
      </c>
    </row>
    <row r="6276" spans="1:17" x14ac:dyDescent="0.35">
      <c r="A6276" t="s">
        <v>6307</v>
      </c>
      <c r="B6276" t="s">
        <v>19</v>
      </c>
      <c r="C6276" t="s">
        <v>20</v>
      </c>
      <c r="D6276" s="2">
        <v>2630.41</v>
      </c>
      <c r="E6276">
        <v>0.49</v>
      </c>
      <c r="F6276">
        <v>5</v>
      </c>
      <c r="G6276" s="1">
        <v>45015</v>
      </c>
      <c r="H6276" s="1">
        <v>45022</v>
      </c>
      <c r="I6276" t="s">
        <v>21</v>
      </c>
      <c r="J6276" t="s">
        <v>27</v>
      </c>
      <c r="K6276" s="2">
        <v>628.73</v>
      </c>
      <c r="L6276" t="s">
        <v>23</v>
      </c>
      <c r="M6276">
        <f>YEAR(Table1[[#This Row],[order_date]])</f>
        <v>2023</v>
      </c>
      <c r="N6276">
        <f>MONTH(Table1[[#This Row],[order_date]])</f>
        <v>3</v>
      </c>
      <c r="O6276" s="3">
        <f>Table1[[#This Row],[sales]]-Table1[[#This Row],[profit]]</f>
        <v>2001.6799999999998</v>
      </c>
      <c r="P6276" s="3">
        <f>Table1[[#This Row],[sales]]*Table1[[#This Row],[quantity]]</f>
        <v>13152.05</v>
      </c>
      <c r="Q6276" s="9">
        <f>Table1[[#This Row],[delivery_date]]-Table1[[#This Row],[order_date]]</f>
        <v>7</v>
      </c>
    </row>
    <row r="6277" spans="1:17" x14ac:dyDescent="0.35">
      <c r="A6277" t="s">
        <v>6308</v>
      </c>
      <c r="B6277" t="s">
        <v>13</v>
      </c>
      <c r="C6277" t="s">
        <v>36</v>
      </c>
      <c r="D6277" s="2">
        <v>3369.47</v>
      </c>
      <c r="E6277">
        <v>0.16</v>
      </c>
      <c r="F6277">
        <v>7</v>
      </c>
      <c r="G6277" s="1">
        <v>45606</v>
      </c>
      <c r="H6277" s="1">
        <v>45609</v>
      </c>
      <c r="I6277" t="s">
        <v>21</v>
      </c>
      <c r="J6277" t="s">
        <v>22</v>
      </c>
      <c r="K6277" s="2">
        <v>991.15</v>
      </c>
      <c r="L6277" t="s">
        <v>48</v>
      </c>
      <c r="M6277">
        <f>YEAR(Table1[[#This Row],[order_date]])</f>
        <v>2024</v>
      </c>
      <c r="N6277">
        <f>MONTH(Table1[[#This Row],[order_date]])</f>
        <v>11</v>
      </c>
      <c r="O6277" s="3">
        <f>Table1[[#This Row],[sales]]-Table1[[#This Row],[profit]]</f>
        <v>2378.3199999999997</v>
      </c>
      <c r="P6277" s="3">
        <f>Table1[[#This Row],[sales]]*Table1[[#This Row],[quantity]]</f>
        <v>23586.289999999997</v>
      </c>
      <c r="Q6277" s="9">
        <f>Table1[[#This Row],[delivery_date]]-Table1[[#This Row],[order_date]]</f>
        <v>3</v>
      </c>
    </row>
    <row r="6278" spans="1:17" x14ac:dyDescent="0.35">
      <c r="A6278" t="s">
        <v>6309</v>
      </c>
      <c r="B6278" t="s">
        <v>41</v>
      </c>
      <c r="C6278" t="s">
        <v>14</v>
      </c>
      <c r="D6278" s="2">
        <v>1047.49</v>
      </c>
      <c r="E6278">
        <v>0.46</v>
      </c>
      <c r="F6278">
        <v>1</v>
      </c>
      <c r="G6278" s="1">
        <v>45600</v>
      </c>
      <c r="H6278" s="1">
        <v>45603</v>
      </c>
      <c r="I6278" t="s">
        <v>15</v>
      </c>
      <c r="J6278" t="s">
        <v>27</v>
      </c>
      <c r="K6278" s="2">
        <v>60.24</v>
      </c>
      <c r="L6278" t="s">
        <v>39</v>
      </c>
      <c r="M6278">
        <f>YEAR(Table1[[#This Row],[order_date]])</f>
        <v>2024</v>
      </c>
      <c r="N6278">
        <f>MONTH(Table1[[#This Row],[order_date]])</f>
        <v>11</v>
      </c>
      <c r="O6278" s="3">
        <f>Table1[[#This Row],[sales]]-Table1[[#This Row],[profit]]</f>
        <v>987.25</v>
      </c>
      <c r="P6278" s="3">
        <f>Table1[[#This Row],[sales]]*Table1[[#This Row],[quantity]]</f>
        <v>1047.49</v>
      </c>
      <c r="Q6278" s="9">
        <f>Table1[[#This Row],[delivery_date]]-Table1[[#This Row],[order_date]]</f>
        <v>3</v>
      </c>
    </row>
    <row r="6279" spans="1:17" x14ac:dyDescent="0.35">
      <c r="A6279" t="s">
        <v>6310</v>
      </c>
      <c r="B6279" t="s">
        <v>19</v>
      </c>
      <c r="C6279" t="s">
        <v>36</v>
      </c>
      <c r="D6279" s="2">
        <v>1306.32</v>
      </c>
      <c r="E6279">
        <v>0.33</v>
      </c>
      <c r="F6279">
        <v>8</v>
      </c>
      <c r="G6279" s="1">
        <v>45436</v>
      </c>
      <c r="H6279" s="1">
        <v>45439</v>
      </c>
      <c r="I6279" t="s">
        <v>15</v>
      </c>
      <c r="J6279" t="s">
        <v>27</v>
      </c>
      <c r="K6279" s="2">
        <v>346.16</v>
      </c>
      <c r="L6279" t="s">
        <v>39</v>
      </c>
      <c r="M6279">
        <f>YEAR(Table1[[#This Row],[order_date]])</f>
        <v>2024</v>
      </c>
      <c r="N6279">
        <f>MONTH(Table1[[#This Row],[order_date]])</f>
        <v>5</v>
      </c>
      <c r="O6279" s="3">
        <f>Table1[[#This Row],[sales]]-Table1[[#This Row],[profit]]</f>
        <v>960.15999999999985</v>
      </c>
      <c r="P6279" s="3">
        <f>Table1[[#This Row],[sales]]*Table1[[#This Row],[quantity]]</f>
        <v>10450.56</v>
      </c>
      <c r="Q6279" s="9">
        <f>Table1[[#This Row],[delivery_date]]-Table1[[#This Row],[order_date]]</f>
        <v>3</v>
      </c>
    </row>
    <row r="6280" spans="1:17" x14ac:dyDescent="0.35">
      <c r="A6280" t="s">
        <v>6311</v>
      </c>
      <c r="B6280" t="s">
        <v>13</v>
      </c>
      <c r="C6280" t="s">
        <v>14</v>
      </c>
      <c r="D6280" s="2">
        <v>2584.91</v>
      </c>
      <c r="E6280">
        <v>0.32</v>
      </c>
      <c r="F6280">
        <v>3</v>
      </c>
      <c r="G6280" s="1">
        <v>45517</v>
      </c>
      <c r="H6280" s="1">
        <v>45518</v>
      </c>
      <c r="I6280" t="s">
        <v>15</v>
      </c>
      <c r="J6280" t="s">
        <v>22</v>
      </c>
      <c r="K6280" s="2">
        <v>584.35</v>
      </c>
      <c r="L6280" t="s">
        <v>23</v>
      </c>
      <c r="M6280">
        <f>YEAR(Table1[[#This Row],[order_date]])</f>
        <v>2024</v>
      </c>
      <c r="N6280">
        <f>MONTH(Table1[[#This Row],[order_date]])</f>
        <v>8</v>
      </c>
      <c r="O6280" s="3">
        <f>Table1[[#This Row],[sales]]-Table1[[#This Row],[profit]]</f>
        <v>2000.56</v>
      </c>
      <c r="P6280" s="3">
        <f>Table1[[#This Row],[sales]]*Table1[[#This Row],[quantity]]</f>
        <v>7754.73</v>
      </c>
      <c r="Q6280" s="9">
        <f>Table1[[#This Row],[delivery_date]]-Table1[[#This Row],[order_date]]</f>
        <v>1</v>
      </c>
    </row>
    <row r="6281" spans="1:17" x14ac:dyDescent="0.35">
      <c r="A6281" t="s">
        <v>6312</v>
      </c>
      <c r="B6281" t="s">
        <v>41</v>
      </c>
      <c r="C6281" t="s">
        <v>14</v>
      </c>
      <c r="D6281" s="2">
        <v>4631.9799999999996</v>
      </c>
      <c r="E6281">
        <v>0.46</v>
      </c>
      <c r="F6281">
        <v>7</v>
      </c>
      <c r="G6281" s="1">
        <v>45477</v>
      </c>
      <c r="H6281" s="1">
        <v>45479</v>
      </c>
      <c r="I6281" t="s">
        <v>31</v>
      </c>
      <c r="J6281" t="s">
        <v>27</v>
      </c>
      <c r="K6281" s="2">
        <v>269.52</v>
      </c>
      <c r="L6281" t="s">
        <v>34</v>
      </c>
      <c r="M6281">
        <f>YEAR(Table1[[#This Row],[order_date]])</f>
        <v>2024</v>
      </c>
      <c r="N6281">
        <f>MONTH(Table1[[#This Row],[order_date]])</f>
        <v>7</v>
      </c>
      <c r="O6281" s="3">
        <f>Table1[[#This Row],[sales]]-Table1[[#This Row],[profit]]</f>
        <v>4362.4599999999991</v>
      </c>
      <c r="P6281" s="3">
        <f>Table1[[#This Row],[sales]]*Table1[[#This Row],[quantity]]</f>
        <v>32423.859999999997</v>
      </c>
      <c r="Q6281" s="9">
        <f>Table1[[#This Row],[delivery_date]]-Table1[[#This Row],[order_date]]</f>
        <v>2</v>
      </c>
    </row>
    <row r="6282" spans="1:17" x14ac:dyDescent="0.35">
      <c r="A6282" t="s">
        <v>6313</v>
      </c>
      <c r="B6282" t="s">
        <v>41</v>
      </c>
      <c r="C6282" t="s">
        <v>36</v>
      </c>
      <c r="D6282" s="2">
        <v>1785.65</v>
      </c>
      <c r="E6282">
        <v>0.26</v>
      </c>
      <c r="F6282">
        <v>9</v>
      </c>
      <c r="G6282" s="1">
        <v>45480</v>
      </c>
      <c r="H6282" s="1">
        <v>45485</v>
      </c>
      <c r="I6282" t="s">
        <v>15</v>
      </c>
      <c r="J6282" t="s">
        <v>16</v>
      </c>
      <c r="K6282" s="2">
        <v>356.65</v>
      </c>
      <c r="L6282" t="s">
        <v>34</v>
      </c>
      <c r="M6282">
        <f>YEAR(Table1[[#This Row],[order_date]])</f>
        <v>2024</v>
      </c>
      <c r="N6282">
        <f>MONTH(Table1[[#This Row],[order_date]])</f>
        <v>7</v>
      </c>
      <c r="O6282" s="3">
        <f>Table1[[#This Row],[sales]]-Table1[[#This Row],[profit]]</f>
        <v>1429</v>
      </c>
      <c r="P6282" s="3">
        <f>Table1[[#This Row],[sales]]*Table1[[#This Row],[quantity]]</f>
        <v>16070.85</v>
      </c>
      <c r="Q6282" s="9">
        <f>Table1[[#This Row],[delivery_date]]-Table1[[#This Row],[order_date]]</f>
        <v>5</v>
      </c>
    </row>
    <row r="6283" spans="1:17" x14ac:dyDescent="0.35">
      <c r="A6283" t="s">
        <v>6314</v>
      </c>
      <c r="B6283" t="s">
        <v>25</v>
      </c>
      <c r="C6283" t="s">
        <v>33</v>
      </c>
      <c r="D6283" s="2">
        <v>2070.44</v>
      </c>
      <c r="E6283">
        <v>0.2</v>
      </c>
      <c r="F6283">
        <v>2</v>
      </c>
      <c r="G6283" s="1">
        <v>45161</v>
      </c>
      <c r="H6283" s="1">
        <v>45162</v>
      </c>
      <c r="I6283" t="s">
        <v>31</v>
      </c>
      <c r="J6283" t="s">
        <v>22</v>
      </c>
      <c r="K6283" s="2">
        <v>577.73</v>
      </c>
      <c r="L6283" t="s">
        <v>39</v>
      </c>
      <c r="M6283">
        <f>YEAR(Table1[[#This Row],[order_date]])</f>
        <v>2023</v>
      </c>
      <c r="N6283">
        <f>MONTH(Table1[[#This Row],[order_date]])</f>
        <v>8</v>
      </c>
      <c r="O6283" s="3">
        <f>Table1[[#This Row],[sales]]-Table1[[#This Row],[profit]]</f>
        <v>1492.71</v>
      </c>
      <c r="P6283" s="3">
        <f>Table1[[#This Row],[sales]]*Table1[[#This Row],[quantity]]</f>
        <v>4140.88</v>
      </c>
      <c r="Q6283" s="9">
        <f>Table1[[#This Row],[delivery_date]]-Table1[[#This Row],[order_date]]</f>
        <v>1</v>
      </c>
    </row>
    <row r="6284" spans="1:17" x14ac:dyDescent="0.35">
      <c r="A6284" t="s">
        <v>6315</v>
      </c>
      <c r="B6284" t="s">
        <v>25</v>
      </c>
      <c r="C6284" t="s">
        <v>20</v>
      </c>
      <c r="D6284" s="2">
        <v>1034.04</v>
      </c>
      <c r="E6284">
        <v>0.11</v>
      </c>
      <c r="F6284">
        <v>7</v>
      </c>
      <c r="G6284" s="1">
        <v>45140</v>
      </c>
      <c r="H6284" s="1">
        <v>45144</v>
      </c>
      <c r="I6284" t="s">
        <v>31</v>
      </c>
      <c r="J6284" t="s">
        <v>27</v>
      </c>
      <c r="K6284" s="2">
        <v>166.8</v>
      </c>
      <c r="L6284" t="s">
        <v>17</v>
      </c>
      <c r="M6284">
        <f>YEAR(Table1[[#This Row],[order_date]])</f>
        <v>2023</v>
      </c>
      <c r="N6284">
        <f>MONTH(Table1[[#This Row],[order_date]])</f>
        <v>8</v>
      </c>
      <c r="O6284" s="3">
        <f>Table1[[#This Row],[sales]]-Table1[[#This Row],[profit]]</f>
        <v>867.24</v>
      </c>
      <c r="P6284" s="3">
        <f>Table1[[#This Row],[sales]]*Table1[[#This Row],[quantity]]</f>
        <v>7238.28</v>
      </c>
      <c r="Q6284" s="9">
        <f>Table1[[#This Row],[delivery_date]]-Table1[[#This Row],[order_date]]</f>
        <v>4</v>
      </c>
    </row>
    <row r="6285" spans="1:17" x14ac:dyDescent="0.35">
      <c r="A6285" t="s">
        <v>6316</v>
      </c>
      <c r="B6285" t="s">
        <v>25</v>
      </c>
      <c r="C6285" t="s">
        <v>33</v>
      </c>
      <c r="D6285" s="2">
        <v>3006.72</v>
      </c>
      <c r="E6285">
        <v>7.0000000000000007E-2</v>
      </c>
      <c r="F6285">
        <v>1</v>
      </c>
      <c r="G6285" s="1">
        <v>45580</v>
      </c>
      <c r="H6285" s="1">
        <v>45587</v>
      </c>
      <c r="I6285" t="s">
        <v>15</v>
      </c>
      <c r="J6285" t="s">
        <v>22</v>
      </c>
      <c r="K6285" s="2">
        <v>709.19</v>
      </c>
      <c r="L6285" t="s">
        <v>23</v>
      </c>
      <c r="M6285">
        <f>YEAR(Table1[[#This Row],[order_date]])</f>
        <v>2024</v>
      </c>
      <c r="N6285">
        <f>MONTH(Table1[[#This Row],[order_date]])</f>
        <v>10</v>
      </c>
      <c r="O6285" s="3">
        <f>Table1[[#This Row],[sales]]-Table1[[#This Row],[profit]]</f>
        <v>2297.5299999999997</v>
      </c>
      <c r="P6285" s="3">
        <f>Table1[[#This Row],[sales]]*Table1[[#This Row],[quantity]]</f>
        <v>3006.72</v>
      </c>
      <c r="Q6285" s="9">
        <f>Table1[[#This Row],[delivery_date]]-Table1[[#This Row],[order_date]]</f>
        <v>7</v>
      </c>
    </row>
    <row r="6286" spans="1:17" x14ac:dyDescent="0.35">
      <c r="A6286" t="s">
        <v>6317</v>
      </c>
      <c r="B6286" t="s">
        <v>41</v>
      </c>
      <c r="C6286" t="s">
        <v>33</v>
      </c>
      <c r="D6286" s="2">
        <v>3726.74</v>
      </c>
      <c r="E6286">
        <v>0.4</v>
      </c>
      <c r="F6286">
        <v>5</v>
      </c>
      <c r="G6286" s="1">
        <v>45265</v>
      </c>
      <c r="H6286" s="1">
        <v>45271</v>
      </c>
      <c r="I6286" t="s">
        <v>21</v>
      </c>
      <c r="J6286" t="s">
        <v>16</v>
      </c>
      <c r="K6286" s="2">
        <v>489.76</v>
      </c>
      <c r="L6286" t="s">
        <v>48</v>
      </c>
      <c r="M6286">
        <f>YEAR(Table1[[#This Row],[order_date]])</f>
        <v>2023</v>
      </c>
      <c r="N6286">
        <f>MONTH(Table1[[#This Row],[order_date]])</f>
        <v>12</v>
      </c>
      <c r="O6286" s="3">
        <f>Table1[[#This Row],[sales]]-Table1[[#This Row],[profit]]</f>
        <v>3236.9799999999996</v>
      </c>
      <c r="P6286" s="3">
        <f>Table1[[#This Row],[sales]]*Table1[[#This Row],[quantity]]</f>
        <v>18633.699999999997</v>
      </c>
      <c r="Q6286" s="9">
        <f>Table1[[#This Row],[delivery_date]]-Table1[[#This Row],[order_date]]</f>
        <v>6</v>
      </c>
    </row>
    <row r="6287" spans="1:17" x14ac:dyDescent="0.35">
      <c r="A6287" t="s">
        <v>6318</v>
      </c>
      <c r="B6287" t="s">
        <v>13</v>
      </c>
      <c r="C6287" t="s">
        <v>20</v>
      </c>
      <c r="D6287" s="2">
        <v>2259.15</v>
      </c>
      <c r="E6287">
        <v>0.06</v>
      </c>
      <c r="F6287">
        <v>7</v>
      </c>
      <c r="G6287" s="1">
        <v>45548</v>
      </c>
      <c r="H6287" s="1">
        <v>45551</v>
      </c>
      <c r="I6287" t="s">
        <v>15</v>
      </c>
      <c r="J6287" t="s">
        <v>22</v>
      </c>
      <c r="K6287" s="2">
        <v>335.37</v>
      </c>
      <c r="L6287" t="s">
        <v>28</v>
      </c>
      <c r="M6287">
        <f>YEAR(Table1[[#This Row],[order_date]])</f>
        <v>2024</v>
      </c>
      <c r="N6287">
        <f>MONTH(Table1[[#This Row],[order_date]])</f>
        <v>9</v>
      </c>
      <c r="O6287" s="3">
        <f>Table1[[#This Row],[sales]]-Table1[[#This Row],[profit]]</f>
        <v>1923.7800000000002</v>
      </c>
      <c r="P6287" s="3">
        <f>Table1[[#This Row],[sales]]*Table1[[#This Row],[quantity]]</f>
        <v>15814.050000000001</v>
      </c>
      <c r="Q6287" s="9">
        <f>Table1[[#This Row],[delivery_date]]-Table1[[#This Row],[order_date]]</f>
        <v>3</v>
      </c>
    </row>
    <row r="6288" spans="1:17" x14ac:dyDescent="0.35">
      <c r="A6288" t="s">
        <v>6319</v>
      </c>
      <c r="B6288" t="s">
        <v>25</v>
      </c>
      <c r="C6288" t="s">
        <v>26</v>
      </c>
      <c r="D6288" s="2">
        <v>3776.22</v>
      </c>
      <c r="E6288">
        <v>0.2</v>
      </c>
      <c r="F6288">
        <v>5</v>
      </c>
      <c r="G6288" s="1">
        <v>45524</v>
      </c>
      <c r="H6288" s="1">
        <v>45525</v>
      </c>
      <c r="I6288" t="s">
        <v>31</v>
      </c>
      <c r="J6288" t="s">
        <v>16</v>
      </c>
      <c r="K6288" s="2">
        <v>838.86</v>
      </c>
      <c r="L6288" t="s">
        <v>34</v>
      </c>
      <c r="M6288">
        <f>YEAR(Table1[[#This Row],[order_date]])</f>
        <v>2024</v>
      </c>
      <c r="N6288">
        <f>MONTH(Table1[[#This Row],[order_date]])</f>
        <v>8</v>
      </c>
      <c r="O6288" s="3">
        <f>Table1[[#This Row],[sales]]-Table1[[#This Row],[profit]]</f>
        <v>2937.3599999999997</v>
      </c>
      <c r="P6288" s="3">
        <f>Table1[[#This Row],[sales]]*Table1[[#This Row],[quantity]]</f>
        <v>18881.099999999999</v>
      </c>
      <c r="Q6288" s="9">
        <f>Table1[[#This Row],[delivery_date]]-Table1[[#This Row],[order_date]]</f>
        <v>1</v>
      </c>
    </row>
    <row r="6289" spans="1:17" x14ac:dyDescent="0.35">
      <c r="A6289" t="s">
        <v>6320</v>
      </c>
      <c r="B6289" t="s">
        <v>13</v>
      </c>
      <c r="C6289" t="s">
        <v>33</v>
      </c>
      <c r="D6289" s="2">
        <v>1582.76</v>
      </c>
      <c r="E6289">
        <v>0.2</v>
      </c>
      <c r="F6289">
        <v>5</v>
      </c>
      <c r="G6289" s="1">
        <v>45141</v>
      </c>
      <c r="H6289" s="1">
        <v>45147</v>
      </c>
      <c r="I6289" t="s">
        <v>31</v>
      </c>
      <c r="J6289" t="s">
        <v>27</v>
      </c>
      <c r="K6289" s="2">
        <v>91.24</v>
      </c>
      <c r="L6289" t="s">
        <v>48</v>
      </c>
      <c r="M6289">
        <f>YEAR(Table1[[#This Row],[order_date]])</f>
        <v>2023</v>
      </c>
      <c r="N6289">
        <f>MONTH(Table1[[#This Row],[order_date]])</f>
        <v>8</v>
      </c>
      <c r="O6289" s="3">
        <f>Table1[[#This Row],[sales]]-Table1[[#This Row],[profit]]</f>
        <v>1491.52</v>
      </c>
      <c r="P6289" s="3">
        <f>Table1[[#This Row],[sales]]*Table1[[#This Row],[quantity]]</f>
        <v>7913.8</v>
      </c>
      <c r="Q6289" s="9">
        <f>Table1[[#This Row],[delivery_date]]-Table1[[#This Row],[order_date]]</f>
        <v>6</v>
      </c>
    </row>
    <row r="6290" spans="1:17" x14ac:dyDescent="0.35">
      <c r="A6290" t="s">
        <v>6321</v>
      </c>
      <c r="B6290" t="s">
        <v>25</v>
      </c>
      <c r="C6290" t="s">
        <v>33</v>
      </c>
      <c r="D6290" s="2">
        <v>3564.22</v>
      </c>
      <c r="E6290">
        <v>0.33</v>
      </c>
      <c r="F6290">
        <v>6</v>
      </c>
      <c r="G6290" s="1">
        <v>45435</v>
      </c>
      <c r="H6290" s="1">
        <v>45441</v>
      </c>
      <c r="I6290" t="s">
        <v>31</v>
      </c>
      <c r="J6290" t="s">
        <v>16</v>
      </c>
      <c r="K6290" s="2">
        <v>831.22</v>
      </c>
      <c r="L6290" t="s">
        <v>28</v>
      </c>
      <c r="M6290">
        <f>YEAR(Table1[[#This Row],[order_date]])</f>
        <v>2024</v>
      </c>
      <c r="N6290">
        <f>MONTH(Table1[[#This Row],[order_date]])</f>
        <v>5</v>
      </c>
      <c r="O6290" s="3">
        <f>Table1[[#This Row],[sales]]-Table1[[#This Row],[profit]]</f>
        <v>2733</v>
      </c>
      <c r="P6290" s="3">
        <f>Table1[[#This Row],[sales]]*Table1[[#This Row],[quantity]]</f>
        <v>21385.32</v>
      </c>
      <c r="Q6290" s="9">
        <f>Table1[[#This Row],[delivery_date]]-Table1[[#This Row],[order_date]]</f>
        <v>6</v>
      </c>
    </row>
    <row r="6291" spans="1:17" x14ac:dyDescent="0.35">
      <c r="A6291" t="s">
        <v>6322</v>
      </c>
      <c r="B6291" t="s">
        <v>19</v>
      </c>
      <c r="C6291" t="s">
        <v>33</v>
      </c>
      <c r="D6291" s="2">
        <v>1365.89</v>
      </c>
      <c r="E6291">
        <v>0.14000000000000001</v>
      </c>
      <c r="F6291">
        <v>6</v>
      </c>
      <c r="G6291" s="1">
        <v>45349</v>
      </c>
      <c r="H6291" s="1">
        <v>45353</v>
      </c>
      <c r="I6291" t="s">
        <v>15</v>
      </c>
      <c r="J6291" t="s">
        <v>16</v>
      </c>
      <c r="K6291" s="2">
        <v>158.1</v>
      </c>
      <c r="L6291" t="s">
        <v>28</v>
      </c>
      <c r="M6291">
        <f>YEAR(Table1[[#This Row],[order_date]])</f>
        <v>2024</v>
      </c>
      <c r="N6291">
        <f>MONTH(Table1[[#This Row],[order_date]])</f>
        <v>2</v>
      </c>
      <c r="O6291" s="3">
        <f>Table1[[#This Row],[sales]]-Table1[[#This Row],[profit]]</f>
        <v>1207.7900000000002</v>
      </c>
      <c r="P6291" s="3">
        <f>Table1[[#This Row],[sales]]*Table1[[#This Row],[quantity]]</f>
        <v>8195.34</v>
      </c>
      <c r="Q6291" s="9">
        <f>Table1[[#This Row],[delivery_date]]-Table1[[#This Row],[order_date]]</f>
        <v>4</v>
      </c>
    </row>
    <row r="6292" spans="1:17" x14ac:dyDescent="0.35">
      <c r="A6292" t="s">
        <v>6323</v>
      </c>
      <c r="B6292" t="s">
        <v>19</v>
      </c>
      <c r="C6292" t="s">
        <v>26</v>
      </c>
      <c r="D6292" s="2">
        <v>3925.18</v>
      </c>
      <c r="E6292">
        <v>0.42</v>
      </c>
      <c r="F6292">
        <v>2</v>
      </c>
      <c r="G6292" s="1">
        <v>45571</v>
      </c>
      <c r="H6292" s="1">
        <v>45574</v>
      </c>
      <c r="I6292" t="s">
        <v>15</v>
      </c>
      <c r="J6292" t="s">
        <v>16</v>
      </c>
      <c r="K6292" s="2">
        <v>1028.81</v>
      </c>
      <c r="L6292" t="s">
        <v>28</v>
      </c>
      <c r="M6292">
        <f>YEAR(Table1[[#This Row],[order_date]])</f>
        <v>2024</v>
      </c>
      <c r="N6292">
        <f>MONTH(Table1[[#This Row],[order_date]])</f>
        <v>10</v>
      </c>
      <c r="O6292" s="3">
        <f>Table1[[#This Row],[sales]]-Table1[[#This Row],[profit]]</f>
        <v>2896.37</v>
      </c>
      <c r="P6292" s="3">
        <f>Table1[[#This Row],[sales]]*Table1[[#This Row],[quantity]]</f>
        <v>7850.36</v>
      </c>
      <c r="Q6292" s="9">
        <f>Table1[[#This Row],[delivery_date]]-Table1[[#This Row],[order_date]]</f>
        <v>3</v>
      </c>
    </row>
    <row r="6293" spans="1:17" x14ac:dyDescent="0.35">
      <c r="A6293" t="s">
        <v>6324</v>
      </c>
      <c r="B6293" t="s">
        <v>25</v>
      </c>
      <c r="C6293" t="s">
        <v>14</v>
      </c>
      <c r="D6293" s="2">
        <v>4170.1400000000003</v>
      </c>
      <c r="E6293">
        <v>0.1</v>
      </c>
      <c r="F6293">
        <v>9</v>
      </c>
      <c r="G6293" s="1">
        <v>45381</v>
      </c>
      <c r="H6293" s="1">
        <v>45382</v>
      </c>
      <c r="I6293" t="s">
        <v>31</v>
      </c>
      <c r="J6293" t="s">
        <v>16</v>
      </c>
      <c r="K6293" s="2">
        <v>791.48</v>
      </c>
      <c r="L6293" t="s">
        <v>34</v>
      </c>
      <c r="M6293">
        <f>YEAR(Table1[[#This Row],[order_date]])</f>
        <v>2024</v>
      </c>
      <c r="N6293">
        <f>MONTH(Table1[[#This Row],[order_date]])</f>
        <v>3</v>
      </c>
      <c r="O6293" s="3">
        <f>Table1[[#This Row],[sales]]-Table1[[#This Row],[profit]]</f>
        <v>3378.6600000000003</v>
      </c>
      <c r="P6293" s="3">
        <f>Table1[[#This Row],[sales]]*Table1[[#This Row],[quantity]]</f>
        <v>37531.26</v>
      </c>
      <c r="Q6293" s="9">
        <f>Table1[[#This Row],[delivery_date]]-Table1[[#This Row],[order_date]]</f>
        <v>1</v>
      </c>
    </row>
    <row r="6294" spans="1:17" x14ac:dyDescent="0.35">
      <c r="A6294" t="s">
        <v>6325</v>
      </c>
      <c r="B6294" t="s">
        <v>41</v>
      </c>
      <c r="C6294" t="s">
        <v>36</v>
      </c>
      <c r="D6294" s="2">
        <v>4008.85</v>
      </c>
      <c r="E6294">
        <v>0.39</v>
      </c>
      <c r="F6294">
        <v>3</v>
      </c>
      <c r="G6294" s="1">
        <v>45372</v>
      </c>
      <c r="H6294" s="1">
        <v>45375</v>
      </c>
      <c r="I6294" t="s">
        <v>15</v>
      </c>
      <c r="J6294" t="s">
        <v>22</v>
      </c>
      <c r="K6294" s="2">
        <v>489.44</v>
      </c>
      <c r="L6294" t="s">
        <v>23</v>
      </c>
      <c r="M6294">
        <f>YEAR(Table1[[#This Row],[order_date]])</f>
        <v>2024</v>
      </c>
      <c r="N6294">
        <f>MONTH(Table1[[#This Row],[order_date]])</f>
        <v>3</v>
      </c>
      <c r="O6294" s="3">
        <f>Table1[[#This Row],[sales]]-Table1[[#This Row],[profit]]</f>
        <v>3519.41</v>
      </c>
      <c r="P6294" s="3">
        <f>Table1[[#This Row],[sales]]*Table1[[#This Row],[quantity]]</f>
        <v>12026.55</v>
      </c>
      <c r="Q6294" s="9">
        <f>Table1[[#This Row],[delivery_date]]-Table1[[#This Row],[order_date]]</f>
        <v>3</v>
      </c>
    </row>
    <row r="6295" spans="1:17" x14ac:dyDescent="0.35">
      <c r="A6295" t="s">
        <v>6326</v>
      </c>
      <c r="B6295" t="s">
        <v>25</v>
      </c>
      <c r="C6295" t="s">
        <v>36</v>
      </c>
      <c r="D6295" s="2">
        <v>1155.82</v>
      </c>
      <c r="E6295">
        <v>0.42</v>
      </c>
      <c r="F6295">
        <v>1</v>
      </c>
      <c r="G6295" s="1">
        <v>45179</v>
      </c>
      <c r="H6295" s="1">
        <v>45181</v>
      </c>
      <c r="I6295" t="s">
        <v>15</v>
      </c>
      <c r="J6295" t="s">
        <v>22</v>
      </c>
      <c r="K6295" s="2">
        <v>254.95</v>
      </c>
      <c r="L6295" t="s">
        <v>39</v>
      </c>
      <c r="M6295">
        <f>YEAR(Table1[[#This Row],[order_date]])</f>
        <v>2023</v>
      </c>
      <c r="N6295">
        <f>MONTH(Table1[[#This Row],[order_date]])</f>
        <v>9</v>
      </c>
      <c r="O6295" s="3">
        <f>Table1[[#This Row],[sales]]-Table1[[#This Row],[profit]]</f>
        <v>900.86999999999989</v>
      </c>
      <c r="P6295" s="3">
        <f>Table1[[#This Row],[sales]]*Table1[[#This Row],[quantity]]</f>
        <v>1155.82</v>
      </c>
      <c r="Q6295" s="9">
        <f>Table1[[#This Row],[delivery_date]]-Table1[[#This Row],[order_date]]</f>
        <v>2</v>
      </c>
    </row>
    <row r="6296" spans="1:17" x14ac:dyDescent="0.35">
      <c r="A6296" t="s">
        <v>6327</v>
      </c>
      <c r="B6296" t="s">
        <v>25</v>
      </c>
      <c r="C6296" t="s">
        <v>26</v>
      </c>
      <c r="D6296" s="2">
        <v>3501.82</v>
      </c>
      <c r="E6296">
        <v>0.1</v>
      </c>
      <c r="F6296">
        <v>1</v>
      </c>
      <c r="G6296" s="1">
        <v>45643</v>
      </c>
      <c r="H6296" s="1">
        <v>45646</v>
      </c>
      <c r="I6296" t="s">
        <v>31</v>
      </c>
      <c r="J6296" t="s">
        <v>16</v>
      </c>
      <c r="K6296" s="2">
        <v>975.71</v>
      </c>
      <c r="L6296" t="s">
        <v>34</v>
      </c>
      <c r="M6296">
        <f>YEAR(Table1[[#This Row],[order_date]])</f>
        <v>2024</v>
      </c>
      <c r="N6296">
        <f>MONTH(Table1[[#This Row],[order_date]])</f>
        <v>12</v>
      </c>
      <c r="O6296" s="3">
        <f>Table1[[#This Row],[sales]]-Table1[[#This Row],[profit]]</f>
        <v>2526.11</v>
      </c>
      <c r="P6296" s="3">
        <f>Table1[[#This Row],[sales]]*Table1[[#This Row],[quantity]]</f>
        <v>3501.82</v>
      </c>
      <c r="Q6296" s="9">
        <f>Table1[[#This Row],[delivery_date]]-Table1[[#This Row],[order_date]]</f>
        <v>3</v>
      </c>
    </row>
    <row r="6297" spans="1:17" x14ac:dyDescent="0.35">
      <c r="A6297" t="s">
        <v>6328</v>
      </c>
      <c r="B6297" t="s">
        <v>41</v>
      </c>
      <c r="C6297" t="s">
        <v>33</v>
      </c>
      <c r="D6297" s="2">
        <v>2738.85</v>
      </c>
      <c r="E6297">
        <v>0.4</v>
      </c>
      <c r="F6297">
        <v>9</v>
      </c>
      <c r="G6297" s="1">
        <v>45085</v>
      </c>
      <c r="H6297" s="1">
        <v>45091</v>
      </c>
      <c r="I6297" t="s">
        <v>15</v>
      </c>
      <c r="J6297" t="s">
        <v>27</v>
      </c>
      <c r="K6297" s="2">
        <v>491.22</v>
      </c>
      <c r="L6297" t="s">
        <v>23</v>
      </c>
      <c r="M6297">
        <f>YEAR(Table1[[#This Row],[order_date]])</f>
        <v>2023</v>
      </c>
      <c r="N6297">
        <f>MONTH(Table1[[#This Row],[order_date]])</f>
        <v>6</v>
      </c>
      <c r="O6297" s="3">
        <f>Table1[[#This Row],[sales]]-Table1[[#This Row],[profit]]</f>
        <v>2247.63</v>
      </c>
      <c r="P6297" s="3">
        <f>Table1[[#This Row],[sales]]*Table1[[#This Row],[quantity]]</f>
        <v>24649.649999999998</v>
      </c>
      <c r="Q6297" s="9">
        <f>Table1[[#This Row],[delivery_date]]-Table1[[#This Row],[order_date]]</f>
        <v>6</v>
      </c>
    </row>
    <row r="6298" spans="1:17" x14ac:dyDescent="0.35">
      <c r="A6298" t="s">
        <v>6329</v>
      </c>
      <c r="B6298" t="s">
        <v>19</v>
      </c>
      <c r="C6298" t="s">
        <v>36</v>
      </c>
      <c r="D6298" s="2">
        <v>4931.58</v>
      </c>
      <c r="E6298">
        <v>0.36</v>
      </c>
      <c r="F6298">
        <v>6</v>
      </c>
      <c r="G6298" s="1">
        <v>45061</v>
      </c>
      <c r="H6298" s="1">
        <v>45068</v>
      </c>
      <c r="I6298" t="s">
        <v>15</v>
      </c>
      <c r="J6298" t="s">
        <v>22</v>
      </c>
      <c r="K6298" s="2">
        <v>1309.44</v>
      </c>
      <c r="L6298" t="s">
        <v>17</v>
      </c>
      <c r="M6298">
        <f>YEAR(Table1[[#This Row],[order_date]])</f>
        <v>2023</v>
      </c>
      <c r="N6298">
        <f>MONTH(Table1[[#This Row],[order_date]])</f>
        <v>5</v>
      </c>
      <c r="O6298" s="3">
        <f>Table1[[#This Row],[sales]]-Table1[[#This Row],[profit]]</f>
        <v>3622.14</v>
      </c>
      <c r="P6298" s="3">
        <f>Table1[[#This Row],[sales]]*Table1[[#This Row],[quantity]]</f>
        <v>29589.48</v>
      </c>
      <c r="Q6298" s="9">
        <f>Table1[[#This Row],[delivery_date]]-Table1[[#This Row],[order_date]]</f>
        <v>7</v>
      </c>
    </row>
    <row r="6299" spans="1:17" x14ac:dyDescent="0.35">
      <c r="A6299" t="s">
        <v>6330</v>
      </c>
      <c r="B6299" t="s">
        <v>13</v>
      </c>
      <c r="C6299" t="s">
        <v>26</v>
      </c>
      <c r="D6299" s="2">
        <v>1871.73</v>
      </c>
      <c r="E6299">
        <v>0.44</v>
      </c>
      <c r="F6299">
        <v>7</v>
      </c>
      <c r="G6299" s="1">
        <v>45053</v>
      </c>
      <c r="H6299" s="1">
        <v>45058</v>
      </c>
      <c r="I6299" t="s">
        <v>21</v>
      </c>
      <c r="J6299" t="s">
        <v>16</v>
      </c>
      <c r="K6299" s="2">
        <v>531.53</v>
      </c>
      <c r="L6299" t="s">
        <v>17</v>
      </c>
      <c r="M6299">
        <f>YEAR(Table1[[#This Row],[order_date]])</f>
        <v>2023</v>
      </c>
      <c r="N6299">
        <f>MONTH(Table1[[#This Row],[order_date]])</f>
        <v>5</v>
      </c>
      <c r="O6299" s="3">
        <f>Table1[[#This Row],[sales]]-Table1[[#This Row],[profit]]</f>
        <v>1340.2</v>
      </c>
      <c r="P6299" s="3">
        <f>Table1[[#This Row],[sales]]*Table1[[#This Row],[quantity]]</f>
        <v>13102.11</v>
      </c>
      <c r="Q6299" s="9">
        <f>Table1[[#This Row],[delivery_date]]-Table1[[#This Row],[order_date]]</f>
        <v>5</v>
      </c>
    </row>
    <row r="6300" spans="1:17" x14ac:dyDescent="0.35">
      <c r="A6300" t="s">
        <v>6331</v>
      </c>
      <c r="B6300" t="s">
        <v>25</v>
      </c>
      <c r="C6300" t="s">
        <v>20</v>
      </c>
      <c r="D6300" s="2">
        <v>3879.13</v>
      </c>
      <c r="E6300">
        <v>0.25</v>
      </c>
      <c r="F6300">
        <v>2</v>
      </c>
      <c r="G6300" s="1">
        <v>45211</v>
      </c>
      <c r="H6300" s="1">
        <v>45216</v>
      </c>
      <c r="I6300" t="s">
        <v>21</v>
      </c>
      <c r="J6300" t="s">
        <v>16</v>
      </c>
      <c r="K6300" s="2">
        <v>558.05999999999995</v>
      </c>
      <c r="L6300" t="s">
        <v>28</v>
      </c>
      <c r="M6300">
        <f>YEAR(Table1[[#This Row],[order_date]])</f>
        <v>2023</v>
      </c>
      <c r="N6300">
        <f>MONTH(Table1[[#This Row],[order_date]])</f>
        <v>10</v>
      </c>
      <c r="O6300" s="3">
        <f>Table1[[#This Row],[sales]]-Table1[[#This Row],[profit]]</f>
        <v>3321.07</v>
      </c>
      <c r="P6300" s="3">
        <f>Table1[[#This Row],[sales]]*Table1[[#This Row],[quantity]]</f>
        <v>7758.26</v>
      </c>
      <c r="Q6300" s="9">
        <f>Table1[[#This Row],[delivery_date]]-Table1[[#This Row],[order_date]]</f>
        <v>5</v>
      </c>
    </row>
    <row r="6301" spans="1:17" x14ac:dyDescent="0.35">
      <c r="A6301" t="s">
        <v>6332</v>
      </c>
      <c r="B6301" t="s">
        <v>41</v>
      </c>
      <c r="C6301" t="s">
        <v>36</v>
      </c>
      <c r="D6301" s="2">
        <v>1913.38</v>
      </c>
      <c r="E6301">
        <v>0.12</v>
      </c>
      <c r="F6301">
        <v>1</v>
      </c>
      <c r="G6301" s="1">
        <v>44977</v>
      </c>
      <c r="H6301" s="1">
        <v>44980</v>
      </c>
      <c r="I6301" t="s">
        <v>15</v>
      </c>
      <c r="J6301" t="s">
        <v>22</v>
      </c>
      <c r="K6301" s="2">
        <v>492.39</v>
      </c>
      <c r="L6301" t="s">
        <v>39</v>
      </c>
      <c r="M6301">
        <f>YEAR(Table1[[#This Row],[order_date]])</f>
        <v>2023</v>
      </c>
      <c r="N6301">
        <f>MONTH(Table1[[#This Row],[order_date]])</f>
        <v>2</v>
      </c>
      <c r="O6301" s="3">
        <f>Table1[[#This Row],[sales]]-Table1[[#This Row],[profit]]</f>
        <v>1420.9900000000002</v>
      </c>
      <c r="P6301" s="3">
        <f>Table1[[#This Row],[sales]]*Table1[[#This Row],[quantity]]</f>
        <v>1913.38</v>
      </c>
      <c r="Q6301" s="9">
        <f>Table1[[#This Row],[delivery_date]]-Table1[[#This Row],[order_date]]</f>
        <v>3</v>
      </c>
    </row>
    <row r="6302" spans="1:17" x14ac:dyDescent="0.35">
      <c r="A6302" t="s">
        <v>6333</v>
      </c>
      <c r="B6302" t="s">
        <v>25</v>
      </c>
      <c r="C6302" t="s">
        <v>20</v>
      </c>
      <c r="D6302" s="2">
        <v>2044.6</v>
      </c>
      <c r="E6302">
        <v>0.46</v>
      </c>
      <c r="F6302">
        <v>2</v>
      </c>
      <c r="G6302" s="1">
        <v>45643</v>
      </c>
      <c r="H6302" s="1">
        <v>45644</v>
      </c>
      <c r="I6302" t="s">
        <v>15</v>
      </c>
      <c r="J6302" t="s">
        <v>27</v>
      </c>
      <c r="K6302" s="2">
        <v>499.76</v>
      </c>
      <c r="L6302" t="s">
        <v>48</v>
      </c>
      <c r="M6302">
        <f>YEAR(Table1[[#This Row],[order_date]])</f>
        <v>2024</v>
      </c>
      <c r="N6302">
        <f>MONTH(Table1[[#This Row],[order_date]])</f>
        <v>12</v>
      </c>
      <c r="O6302" s="3">
        <f>Table1[[#This Row],[sales]]-Table1[[#This Row],[profit]]</f>
        <v>1544.84</v>
      </c>
      <c r="P6302" s="3">
        <f>Table1[[#This Row],[sales]]*Table1[[#This Row],[quantity]]</f>
        <v>4089.2</v>
      </c>
      <c r="Q6302" s="9">
        <f>Table1[[#This Row],[delivery_date]]-Table1[[#This Row],[order_date]]</f>
        <v>1</v>
      </c>
    </row>
    <row r="6303" spans="1:17" x14ac:dyDescent="0.35">
      <c r="A6303" t="s">
        <v>6334</v>
      </c>
      <c r="B6303" t="s">
        <v>41</v>
      </c>
      <c r="C6303" t="s">
        <v>33</v>
      </c>
      <c r="D6303" s="2">
        <v>643.86</v>
      </c>
      <c r="E6303">
        <v>0.4</v>
      </c>
      <c r="F6303">
        <v>3</v>
      </c>
      <c r="G6303" s="1">
        <v>45166</v>
      </c>
      <c r="H6303" s="1">
        <v>45173</v>
      </c>
      <c r="I6303" t="s">
        <v>15</v>
      </c>
      <c r="J6303" t="s">
        <v>16</v>
      </c>
      <c r="K6303" s="2">
        <v>121.75</v>
      </c>
      <c r="L6303" t="s">
        <v>23</v>
      </c>
      <c r="M6303">
        <f>YEAR(Table1[[#This Row],[order_date]])</f>
        <v>2023</v>
      </c>
      <c r="N6303">
        <f>MONTH(Table1[[#This Row],[order_date]])</f>
        <v>8</v>
      </c>
      <c r="O6303" s="3">
        <f>Table1[[#This Row],[sales]]-Table1[[#This Row],[profit]]</f>
        <v>522.11</v>
      </c>
      <c r="P6303" s="3">
        <f>Table1[[#This Row],[sales]]*Table1[[#This Row],[quantity]]</f>
        <v>1931.58</v>
      </c>
      <c r="Q6303" s="9">
        <f>Table1[[#This Row],[delivery_date]]-Table1[[#This Row],[order_date]]</f>
        <v>7</v>
      </c>
    </row>
    <row r="6304" spans="1:17" x14ac:dyDescent="0.35">
      <c r="A6304" t="s">
        <v>6335</v>
      </c>
      <c r="B6304" t="s">
        <v>13</v>
      </c>
      <c r="C6304" t="s">
        <v>36</v>
      </c>
      <c r="D6304" s="2">
        <v>1274.3399999999999</v>
      </c>
      <c r="E6304">
        <v>0.01</v>
      </c>
      <c r="F6304">
        <v>3</v>
      </c>
      <c r="G6304" s="1">
        <v>45005</v>
      </c>
      <c r="H6304" s="1">
        <v>45011</v>
      </c>
      <c r="I6304" t="s">
        <v>31</v>
      </c>
      <c r="J6304" t="s">
        <v>27</v>
      </c>
      <c r="K6304" s="2">
        <v>81.260000000000005</v>
      </c>
      <c r="L6304" t="s">
        <v>39</v>
      </c>
      <c r="M6304">
        <f>YEAR(Table1[[#This Row],[order_date]])</f>
        <v>2023</v>
      </c>
      <c r="N6304">
        <f>MONTH(Table1[[#This Row],[order_date]])</f>
        <v>3</v>
      </c>
      <c r="O6304" s="3">
        <f>Table1[[#This Row],[sales]]-Table1[[#This Row],[profit]]</f>
        <v>1193.08</v>
      </c>
      <c r="P6304" s="3">
        <f>Table1[[#This Row],[sales]]*Table1[[#This Row],[quantity]]</f>
        <v>3823.0199999999995</v>
      </c>
      <c r="Q6304" s="9">
        <f>Table1[[#This Row],[delivery_date]]-Table1[[#This Row],[order_date]]</f>
        <v>6</v>
      </c>
    </row>
    <row r="6305" spans="1:17" x14ac:dyDescent="0.35">
      <c r="A6305" t="s">
        <v>6336</v>
      </c>
      <c r="B6305" t="s">
        <v>13</v>
      </c>
      <c r="C6305" t="s">
        <v>26</v>
      </c>
      <c r="D6305" s="2">
        <v>905.97</v>
      </c>
      <c r="E6305">
        <v>0.47</v>
      </c>
      <c r="F6305">
        <v>8</v>
      </c>
      <c r="G6305" s="1">
        <v>45105</v>
      </c>
      <c r="H6305" s="1">
        <v>45109</v>
      </c>
      <c r="I6305" t="s">
        <v>15</v>
      </c>
      <c r="J6305" t="s">
        <v>16</v>
      </c>
      <c r="K6305" s="2">
        <v>227.23</v>
      </c>
      <c r="L6305" t="s">
        <v>23</v>
      </c>
      <c r="M6305">
        <f>YEAR(Table1[[#This Row],[order_date]])</f>
        <v>2023</v>
      </c>
      <c r="N6305">
        <f>MONTH(Table1[[#This Row],[order_date]])</f>
        <v>6</v>
      </c>
      <c r="O6305" s="3">
        <f>Table1[[#This Row],[sales]]-Table1[[#This Row],[profit]]</f>
        <v>678.74</v>
      </c>
      <c r="P6305" s="3">
        <f>Table1[[#This Row],[sales]]*Table1[[#This Row],[quantity]]</f>
        <v>7247.76</v>
      </c>
      <c r="Q6305" s="9">
        <f>Table1[[#This Row],[delivery_date]]-Table1[[#This Row],[order_date]]</f>
        <v>4</v>
      </c>
    </row>
    <row r="6306" spans="1:17" x14ac:dyDescent="0.35">
      <c r="A6306" t="s">
        <v>6337</v>
      </c>
      <c r="B6306" t="s">
        <v>19</v>
      </c>
      <c r="C6306" t="s">
        <v>14</v>
      </c>
      <c r="D6306" s="2">
        <v>880.08</v>
      </c>
      <c r="E6306">
        <v>0.47</v>
      </c>
      <c r="F6306">
        <v>4</v>
      </c>
      <c r="G6306" s="1">
        <v>44940</v>
      </c>
      <c r="H6306" s="1">
        <v>44944</v>
      </c>
      <c r="I6306" t="s">
        <v>15</v>
      </c>
      <c r="J6306" t="s">
        <v>16</v>
      </c>
      <c r="K6306" s="2">
        <v>55.6</v>
      </c>
      <c r="L6306" t="s">
        <v>28</v>
      </c>
      <c r="M6306">
        <f>YEAR(Table1[[#This Row],[order_date]])</f>
        <v>2023</v>
      </c>
      <c r="N6306">
        <f>MONTH(Table1[[#This Row],[order_date]])</f>
        <v>1</v>
      </c>
      <c r="O6306" s="3">
        <f>Table1[[#This Row],[sales]]-Table1[[#This Row],[profit]]</f>
        <v>824.48</v>
      </c>
      <c r="P6306" s="3">
        <f>Table1[[#This Row],[sales]]*Table1[[#This Row],[quantity]]</f>
        <v>3520.32</v>
      </c>
      <c r="Q6306" s="9">
        <f>Table1[[#This Row],[delivery_date]]-Table1[[#This Row],[order_date]]</f>
        <v>4</v>
      </c>
    </row>
    <row r="6307" spans="1:17" x14ac:dyDescent="0.35">
      <c r="A6307" t="s">
        <v>6338</v>
      </c>
      <c r="B6307" t="s">
        <v>41</v>
      </c>
      <c r="C6307" t="s">
        <v>36</v>
      </c>
      <c r="D6307" s="2">
        <v>144.18</v>
      </c>
      <c r="E6307">
        <v>0.18</v>
      </c>
      <c r="F6307">
        <v>1</v>
      </c>
      <c r="G6307" s="1">
        <v>45020</v>
      </c>
      <c r="H6307" s="1">
        <v>45025</v>
      </c>
      <c r="I6307" t="s">
        <v>21</v>
      </c>
      <c r="J6307" t="s">
        <v>27</v>
      </c>
      <c r="K6307" s="2">
        <v>42.07</v>
      </c>
      <c r="L6307" t="s">
        <v>23</v>
      </c>
      <c r="M6307">
        <f>YEAR(Table1[[#This Row],[order_date]])</f>
        <v>2023</v>
      </c>
      <c r="N6307">
        <f>MONTH(Table1[[#This Row],[order_date]])</f>
        <v>4</v>
      </c>
      <c r="O6307" s="3">
        <f>Table1[[#This Row],[sales]]-Table1[[#This Row],[profit]]</f>
        <v>102.11000000000001</v>
      </c>
      <c r="P6307" s="3">
        <f>Table1[[#This Row],[sales]]*Table1[[#This Row],[quantity]]</f>
        <v>144.18</v>
      </c>
      <c r="Q6307" s="9">
        <f>Table1[[#This Row],[delivery_date]]-Table1[[#This Row],[order_date]]</f>
        <v>5</v>
      </c>
    </row>
    <row r="6308" spans="1:17" x14ac:dyDescent="0.35">
      <c r="A6308" t="s">
        <v>6339</v>
      </c>
      <c r="B6308" t="s">
        <v>41</v>
      </c>
      <c r="C6308" t="s">
        <v>36</v>
      </c>
      <c r="D6308" s="2">
        <v>3989.53</v>
      </c>
      <c r="E6308">
        <v>0.01</v>
      </c>
      <c r="F6308">
        <v>2</v>
      </c>
      <c r="G6308" s="1">
        <v>44949</v>
      </c>
      <c r="H6308" s="1">
        <v>44954</v>
      </c>
      <c r="I6308" t="s">
        <v>15</v>
      </c>
      <c r="J6308" t="s">
        <v>22</v>
      </c>
      <c r="K6308" s="2">
        <v>654.94000000000005</v>
      </c>
      <c r="L6308" t="s">
        <v>23</v>
      </c>
      <c r="M6308">
        <f>YEAR(Table1[[#This Row],[order_date]])</f>
        <v>2023</v>
      </c>
      <c r="N6308">
        <f>MONTH(Table1[[#This Row],[order_date]])</f>
        <v>1</v>
      </c>
      <c r="O6308" s="3">
        <f>Table1[[#This Row],[sales]]-Table1[[#This Row],[profit]]</f>
        <v>3334.59</v>
      </c>
      <c r="P6308" s="3">
        <f>Table1[[#This Row],[sales]]*Table1[[#This Row],[quantity]]</f>
        <v>7979.06</v>
      </c>
      <c r="Q6308" s="9">
        <f>Table1[[#This Row],[delivery_date]]-Table1[[#This Row],[order_date]]</f>
        <v>5</v>
      </c>
    </row>
    <row r="6309" spans="1:17" x14ac:dyDescent="0.35">
      <c r="A6309" t="s">
        <v>6340</v>
      </c>
      <c r="B6309" t="s">
        <v>19</v>
      </c>
      <c r="C6309" t="s">
        <v>36</v>
      </c>
      <c r="D6309" s="2">
        <v>2392.86</v>
      </c>
      <c r="E6309">
        <v>0.28000000000000003</v>
      </c>
      <c r="F6309">
        <v>9</v>
      </c>
      <c r="G6309" s="1">
        <v>45006</v>
      </c>
      <c r="H6309" s="1">
        <v>45007</v>
      </c>
      <c r="I6309" t="s">
        <v>21</v>
      </c>
      <c r="J6309" t="s">
        <v>27</v>
      </c>
      <c r="K6309" s="2">
        <v>135.66</v>
      </c>
      <c r="L6309" t="s">
        <v>17</v>
      </c>
      <c r="M6309">
        <f>YEAR(Table1[[#This Row],[order_date]])</f>
        <v>2023</v>
      </c>
      <c r="N6309">
        <f>MONTH(Table1[[#This Row],[order_date]])</f>
        <v>3</v>
      </c>
      <c r="O6309" s="3">
        <f>Table1[[#This Row],[sales]]-Table1[[#This Row],[profit]]</f>
        <v>2257.2000000000003</v>
      </c>
      <c r="P6309" s="3">
        <f>Table1[[#This Row],[sales]]*Table1[[#This Row],[quantity]]</f>
        <v>21535.74</v>
      </c>
      <c r="Q6309" s="9">
        <f>Table1[[#This Row],[delivery_date]]-Table1[[#This Row],[order_date]]</f>
        <v>1</v>
      </c>
    </row>
    <row r="6310" spans="1:17" x14ac:dyDescent="0.35">
      <c r="A6310" t="s">
        <v>6341</v>
      </c>
      <c r="B6310" t="s">
        <v>19</v>
      </c>
      <c r="C6310" t="s">
        <v>36</v>
      </c>
      <c r="D6310" s="2">
        <v>4040.42</v>
      </c>
      <c r="E6310">
        <v>0.46</v>
      </c>
      <c r="F6310">
        <v>2</v>
      </c>
      <c r="G6310" s="1">
        <v>45270</v>
      </c>
      <c r="H6310" s="1">
        <v>45272</v>
      </c>
      <c r="I6310" t="s">
        <v>15</v>
      </c>
      <c r="J6310" t="s">
        <v>27</v>
      </c>
      <c r="K6310" s="2">
        <v>434.89</v>
      </c>
      <c r="L6310" t="s">
        <v>39</v>
      </c>
      <c r="M6310">
        <f>YEAR(Table1[[#This Row],[order_date]])</f>
        <v>2023</v>
      </c>
      <c r="N6310">
        <f>MONTH(Table1[[#This Row],[order_date]])</f>
        <v>12</v>
      </c>
      <c r="O6310" s="3">
        <f>Table1[[#This Row],[sales]]-Table1[[#This Row],[profit]]</f>
        <v>3605.53</v>
      </c>
      <c r="P6310" s="3">
        <f>Table1[[#This Row],[sales]]*Table1[[#This Row],[quantity]]</f>
        <v>8080.84</v>
      </c>
      <c r="Q6310" s="9">
        <f>Table1[[#This Row],[delivery_date]]-Table1[[#This Row],[order_date]]</f>
        <v>2</v>
      </c>
    </row>
    <row r="6311" spans="1:17" x14ac:dyDescent="0.35">
      <c r="A6311" t="s">
        <v>6342</v>
      </c>
      <c r="B6311" t="s">
        <v>41</v>
      </c>
      <c r="C6311" t="s">
        <v>26</v>
      </c>
      <c r="D6311" s="2">
        <v>3101.5</v>
      </c>
      <c r="E6311">
        <v>0.06</v>
      </c>
      <c r="F6311">
        <v>9</v>
      </c>
      <c r="G6311" s="1">
        <v>45481</v>
      </c>
      <c r="H6311" s="1">
        <v>45486</v>
      </c>
      <c r="I6311" t="s">
        <v>31</v>
      </c>
      <c r="J6311" t="s">
        <v>16</v>
      </c>
      <c r="K6311" s="2">
        <v>333.05</v>
      </c>
      <c r="L6311" t="s">
        <v>17</v>
      </c>
      <c r="M6311">
        <f>YEAR(Table1[[#This Row],[order_date]])</f>
        <v>2024</v>
      </c>
      <c r="N6311">
        <f>MONTH(Table1[[#This Row],[order_date]])</f>
        <v>7</v>
      </c>
      <c r="O6311" s="3">
        <f>Table1[[#This Row],[sales]]-Table1[[#This Row],[profit]]</f>
        <v>2768.45</v>
      </c>
      <c r="P6311" s="3">
        <f>Table1[[#This Row],[sales]]*Table1[[#This Row],[quantity]]</f>
        <v>27913.5</v>
      </c>
      <c r="Q6311" s="9">
        <f>Table1[[#This Row],[delivery_date]]-Table1[[#This Row],[order_date]]</f>
        <v>5</v>
      </c>
    </row>
    <row r="6312" spans="1:17" x14ac:dyDescent="0.35">
      <c r="A6312" t="s">
        <v>6343</v>
      </c>
      <c r="B6312" t="s">
        <v>19</v>
      </c>
      <c r="C6312" t="s">
        <v>26</v>
      </c>
      <c r="D6312" s="2">
        <v>4173.55</v>
      </c>
      <c r="E6312">
        <v>0.3</v>
      </c>
      <c r="F6312">
        <v>5</v>
      </c>
      <c r="G6312" s="1">
        <v>45494</v>
      </c>
      <c r="H6312" s="1">
        <v>45499</v>
      </c>
      <c r="I6312" t="s">
        <v>15</v>
      </c>
      <c r="J6312" t="s">
        <v>22</v>
      </c>
      <c r="K6312" s="2">
        <v>1109.72</v>
      </c>
      <c r="L6312" t="s">
        <v>28</v>
      </c>
      <c r="M6312">
        <f>YEAR(Table1[[#This Row],[order_date]])</f>
        <v>2024</v>
      </c>
      <c r="N6312">
        <f>MONTH(Table1[[#This Row],[order_date]])</f>
        <v>7</v>
      </c>
      <c r="O6312" s="3">
        <f>Table1[[#This Row],[sales]]-Table1[[#This Row],[profit]]</f>
        <v>3063.83</v>
      </c>
      <c r="P6312" s="3">
        <f>Table1[[#This Row],[sales]]*Table1[[#This Row],[quantity]]</f>
        <v>20867.75</v>
      </c>
      <c r="Q6312" s="9">
        <f>Table1[[#This Row],[delivery_date]]-Table1[[#This Row],[order_date]]</f>
        <v>5</v>
      </c>
    </row>
    <row r="6313" spans="1:17" x14ac:dyDescent="0.35">
      <c r="A6313" t="s">
        <v>6344</v>
      </c>
      <c r="B6313" t="s">
        <v>13</v>
      </c>
      <c r="C6313" t="s">
        <v>14</v>
      </c>
      <c r="D6313" s="2">
        <v>2568.4499999999998</v>
      </c>
      <c r="E6313">
        <v>0.37</v>
      </c>
      <c r="F6313">
        <v>4</v>
      </c>
      <c r="G6313" s="1">
        <v>45331</v>
      </c>
      <c r="H6313" s="1">
        <v>45338</v>
      </c>
      <c r="I6313" t="s">
        <v>15</v>
      </c>
      <c r="J6313" t="s">
        <v>27</v>
      </c>
      <c r="K6313" s="2">
        <v>175.93</v>
      </c>
      <c r="L6313" t="s">
        <v>23</v>
      </c>
      <c r="M6313">
        <f>YEAR(Table1[[#This Row],[order_date]])</f>
        <v>2024</v>
      </c>
      <c r="N6313">
        <f>MONTH(Table1[[#This Row],[order_date]])</f>
        <v>2</v>
      </c>
      <c r="O6313" s="3">
        <f>Table1[[#This Row],[sales]]-Table1[[#This Row],[profit]]</f>
        <v>2392.52</v>
      </c>
      <c r="P6313" s="3">
        <f>Table1[[#This Row],[sales]]*Table1[[#This Row],[quantity]]</f>
        <v>10273.799999999999</v>
      </c>
      <c r="Q6313" s="9">
        <f>Table1[[#This Row],[delivery_date]]-Table1[[#This Row],[order_date]]</f>
        <v>7</v>
      </c>
    </row>
    <row r="6314" spans="1:17" x14ac:dyDescent="0.35">
      <c r="A6314" t="s">
        <v>6345</v>
      </c>
      <c r="B6314" t="s">
        <v>25</v>
      </c>
      <c r="C6314" t="s">
        <v>26</v>
      </c>
      <c r="D6314" s="2">
        <v>560.79999999999995</v>
      </c>
      <c r="E6314">
        <v>7.0000000000000007E-2</v>
      </c>
      <c r="F6314">
        <v>4</v>
      </c>
      <c r="G6314" s="1">
        <v>45033</v>
      </c>
      <c r="H6314" s="1">
        <v>45036</v>
      </c>
      <c r="I6314" t="s">
        <v>21</v>
      </c>
      <c r="J6314" t="s">
        <v>22</v>
      </c>
      <c r="K6314" s="2">
        <v>52.22</v>
      </c>
      <c r="L6314" t="s">
        <v>39</v>
      </c>
      <c r="M6314">
        <f>YEAR(Table1[[#This Row],[order_date]])</f>
        <v>2023</v>
      </c>
      <c r="N6314">
        <f>MONTH(Table1[[#This Row],[order_date]])</f>
        <v>4</v>
      </c>
      <c r="O6314" s="3">
        <f>Table1[[#This Row],[sales]]-Table1[[#This Row],[profit]]</f>
        <v>508.57999999999993</v>
      </c>
      <c r="P6314" s="3">
        <f>Table1[[#This Row],[sales]]*Table1[[#This Row],[quantity]]</f>
        <v>2243.1999999999998</v>
      </c>
      <c r="Q6314" s="9">
        <f>Table1[[#This Row],[delivery_date]]-Table1[[#This Row],[order_date]]</f>
        <v>3</v>
      </c>
    </row>
    <row r="6315" spans="1:17" x14ac:dyDescent="0.35">
      <c r="A6315" t="s">
        <v>6346</v>
      </c>
      <c r="B6315" t="s">
        <v>13</v>
      </c>
      <c r="C6315" t="s">
        <v>26</v>
      </c>
      <c r="D6315" s="2">
        <v>3122.14</v>
      </c>
      <c r="E6315">
        <v>0.26</v>
      </c>
      <c r="F6315">
        <v>3</v>
      </c>
      <c r="G6315" s="1">
        <v>45386</v>
      </c>
      <c r="H6315" s="1">
        <v>45388</v>
      </c>
      <c r="I6315" t="s">
        <v>21</v>
      </c>
      <c r="J6315" t="s">
        <v>22</v>
      </c>
      <c r="K6315" s="2">
        <v>442.6</v>
      </c>
      <c r="L6315" t="s">
        <v>28</v>
      </c>
      <c r="M6315">
        <f>YEAR(Table1[[#This Row],[order_date]])</f>
        <v>2024</v>
      </c>
      <c r="N6315">
        <f>MONTH(Table1[[#This Row],[order_date]])</f>
        <v>4</v>
      </c>
      <c r="O6315" s="3">
        <f>Table1[[#This Row],[sales]]-Table1[[#This Row],[profit]]</f>
        <v>2679.54</v>
      </c>
      <c r="P6315" s="3">
        <f>Table1[[#This Row],[sales]]*Table1[[#This Row],[quantity]]</f>
        <v>9366.42</v>
      </c>
      <c r="Q6315" s="9">
        <f>Table1[[#This Row],[delivery_date]]-Table1[[#This Row],[order_date]]</f>
        <v>2</v>
      </c>
    </row>
    <row r="6316" spans="1:17" x14ac:dyDescent="0.35">
      <c r="A6316" t="s">
        <v>6347</v>
      </c>
      <c r="B6316" t="s">
        <v>19</v>
      </c>
      <c r="C6316" t="s">
        <v>33</v>
      </c>
      <c r="D6316" s="2">
        <v>3421.05</v>
      </c>
      <c r="E6316">
        <v>0.04</v>
      </c>
      <c r="F6316">
        <v>2</v>
      </c>
      <c r="G6316" s="1">
        <v>45291</v>
      </c>
      <c r="H6316" s="1">
        <v>45293</v>
      </c>
      <c r="I6316" t="s">
        <v>21</v>
      </c>
      <c r="J6316" t="s">
        <v>22</v>
      </c>
      <c r="K6316" s="2">
        <v>322.68</v>
      </c>
      <c r="L6316" t="s">
        <v>39</v>
      </c>
      <c r="M6316">
        <f>YEAR(Table1[[#This Row],[order_date]])</f>
        <v>2023</v>
      </c>
      <c r="N6316">
        <f>MONTH(Table1[[#This Row],[order_date]])</f>
        <v>12</v>
      </c>
      <c r="O6316" s="3">
        <f>Table1[[#This Row],[sales]]-Table1[[#This Row],[profit]]</f>
        <v>3098.3700000000003</v>
      </c>
      <c r="P6316" s="3">
        <f>Table1[[#This Row],[sales]]*Table1[[#This Row],[quantity]]</f>
        <v>6842.1</v>
      </c>
      <c r="Q6316" s="9">
        <f>Table1[[#This Row],[delivery_date]]-Table1[[#This Row],[order_date]]</f>
        <v>2</v>
      </c>
    </row>
    <row r="6317" spans="1:17" x14ac:dyDescent="0.35">
      <c r="A6317" t="s">
        <v>6348</v>
      </c>
      <c r="B6317" t="s">
        <v>41</v>
      </c>
      <c r="C6317" t="s">
        <v>33</v>
      </c>
      <c r="D6317" s="2">
        <v>3169.87</v>
      </c>
      <c r="E6317">
        <v>0.28000000000000003</v>
      </c>
      <c r="F6317">
        <v>8</v>
      </c>
      <c r="G6317" s="1">
        <v>45350</v>
      </c>
      <c r="H6317" s="1">
        <v>45357</v>
      </c>
      <c r="I6317" t="s">
        <v>15</v>
      </c>
      <c r="J6317" t="s">
        <v>27</v>
      </c>
      <c r="K6317" s="2">
        <v>310.61</v>
      </c>
      <c r="L6317" t="s">
        <v>34</v>
      </c>
      <c r="M6317">
        <f>YEAR(Table1[[#This Row],[order_date]])</f>
        <v>2024</v>
      </c>
      <c r="N6317">
        <f>MONTH(Table1[[#This Row],[order_date]])</f>
        <v>2</v>
      </c>
      <c r="O6317" s="3">
        <f>Table1[[#This Row],[sales]]-Table1[[#This Row],[profit]]</f>
        <v>2859.2599999999998</v>
      </c>
      <c r="P6317" s="3">
        <f>Table1[[#This Row],[sales]]*Table1[[#This Row],[quantity]]</f>
        <v>25358.959999999999</v>
      </c>
      <c r="Q6317" s="9">
        <f>Table1[[#This Row],[delivery_date]]-Table1[[#This Row],[order_date]]</f>
        <v>7</v>
      </c>
    </row>
    <row r="6318" spans="1:17" x14ac:dyDescent="0.35">
      <c r="A6318" t="s">
        <v>6349</v>
      </c>
      <c r="B6318" t="s">
        <v>41</v>
      </c>
      <c r="C6318" t="s">
        <v>20</v>
      </c>
      <c r="D6318" s="2">
        <v>4026.55</v>
      </c>
      <c r="E6318">
        <v>0.22</v>
      </c>
      <c r="F6318">
        <v>6</v>
      </c>
      <c r="G6318" s="1">
        <v>45020</v>
      </c>
      <c r="H6318" s="1">
        <v>45025</v>
      </c>
      <c r="I6318" t="s">
        <v>31</v>
      </c>
      <c r="J6318" t="s">
        <v>16</v>
      </c>
      <c r="K6318" s="2">
        <v>415.78</v>
      </c>
      <c r="L6318" t="s">
        <v>17</v>
      </c>
      <c r="M6318">
        <f>YEAR(Table1[[#This Row],[order_date]])</f>
        <v>2023</v>
      </c>
      <c r="N6318">
        <f>MONTH(Table1[[#This Row],[order_date]])</f>
        <v>4</v>
      </c>
      <c r="O6318" s="3">
        <f>Table1[[#This Row],[sales]]-Table1[[#This Row],[profit]]</f>
        <v>3610.7700000000004</v>
      </c>
      <c r="P6318" s="3">
        <f>Table1[[#This Row],[sales]]*Table1[[#This Row],[quantity]]</f>
        <v>24159.300000000003</v>
      </c>
      <c r="Q6318" s="9">
        <f>Table1[[#This Row],[delivery_date]]-Table1[[#This Row],[order_date]]</f>
        <v>5</v>
      </c>
    </row>
    <row r="6319" spans="1:17" x14ac:dyDescent="0.35">
      <c r="A6319" t="s">
        <v>6350</v>
      </c>
      <c r="B6319" t="s">
        <v>13</v>
      </c>
      <c r="C6319" t="s">
        <v>14</v>
      </c>
      <c r="D6319" s="2">
        <v>3684.35</v>
      </c>
      <c r="E6319">
        <v>0.13</v>
      </c>
      <c r="F6319">
        <v>9</v>
      </c>
      <c r="G6319" s="1">
        <v>45028</v>
      </c>
      <c r="H6319" s="1">
        <v>45031</v>
      </c>
      <c r="I6319" t="s">
        <v>21</v>
      </c>
      <c r="J6319" t="s">
        <v>22</v>
      </c>
      <c r="K6319" s="2">
        <v>315.45</v>
      </c>
      <c r="L6319" t="s">
        <v>28</v>
      </c>
      <c r="M6319">
        <f>YEAR(Table1[[#This Row],[order_date]])</f>
        <v>2023</v>
      </c>
      <c r="N6319">
        <f>MONTH(Table1[[#This Row],[order_date]])</f>
        <v>4</v>
      </c>
      <c r="O6319" s="3">
        <f>Table1[[#This Row],[sales]]-Table1[[#This Row],[profit]]</f>
        <v>3368.9</v>
      </c>
      <c r="P6319" s="3">
        <f>Table1[[#This Row],[sales]]*Table1[[#This Row],[quantity]]</f>
        <v>33159.15</v>
      </c>
      <c r="Q6319" s="9">
        <f>Table1[[#This Row],[delivery_date]]-Table1[[#This Row],[order_date]]</f>
        <v>3</v>
      </c>
    </row>
    <row r="6320" spans="1:17" x14ac:dyDescent="0.35">
      <c r="A6320" t="s">
        <v>6351</v>
      </c>
      <c r="B6320" t="s">
        <v>41</v>
      </c>
      <c r="C6320" t="s">
        <v>33</v>
      </c>
      <c r="D6320" s="2">
        <v>2219.9</v>
      </c>
      <c r="E6320">
        <v>0.43</v>
      </c>
      <c r="F6320">
        <v>2</v>
      </c>
      <c r="G6320" s="1">
        <v>45460</v>
      </c>
      <c r="H6320" s="1">
        <v>45467</v>
      </c>
      <c r="I6320" t="s">
        <v>15</v>
      </c>
      <c r="J6320" t="s">
        <v>16</v>
      </c>
      <c r="K6320" s="2">
        <v>454.28</v>
      </c>
      <c r="L6320" t="s">
        <v>48</v>
      </c>
      <c r="M6320">
        <f>YEAR(Table1[[#This Row],[order_date]])</f>
        <v>2024</v>
      </c>
      <c r="N6320">
        <f>MONTH(Table1[[#This Row],[order_date]])</f>
        <v>6</v>
      </c>
      <c r="O6320" s="3">
        <f>Table1[[#This Row],[sales]]-Table1[[#This Row],[profit]]</f>
        <v>1765.6200000000001</v>
      </c>
      <c r="P6320" s="3">
        <f>Table1[[#This Row],[sales]]*Table1[[#This Row],[quantity]]</f>
        <v>4439.8</v>
      </c>
      <c r="Q6320" s="9">
        <f>Table1[[#This Row],[delivery_date]]-Table1[[#This Row],[order_date]]</f>
        <v>7</v>
      </c>
    </row>
    <row r="6321" spans="1:17" x14ac:dyDescent="0.35">
      <c r="A6321" t="s">
        <v>6352</v>
      </c>
      <c r="B6321" t="s">
        <v>19</v>
      </c>
      <c r="C6321" t="s">
        <v>14</v>
      </c>
      <c r="D6321" s="2">
        <v>4113.6099999999997</v>
      </c>
      <c r="E6321">
        <v>0.19</v>
      </c>
      <c r="F6321">
        <v>1</v>
      </c>
      <c r="G6321" s="1">
        <v>45312</v>
      </c>
      <c r="H6321" s="1">
        <v>45318</v>
      </c>
      <c r="I6321" t="s">
        <v>15</v>
      </c>
      <c r="J6321" t="s">
        <v>16</v>
      </c>
      <c r="K6321" s="2">
        <v>278.52</v>
      </c>
      <c r="L6321" t="s">
        <v>17</v>
      </c>
      <c r="M6321">
        <f>YEAR(Table1[[#This Row],[order_date]])</f>
        <v>2024</v>
      </c>
      <c r="N6321">
        <f>MONTH(Table1[[#This Row],[order_date]])</f>
        <v>1</v>
      </c>
      <c r="O6321" s="3">
        <f>Table1[[#This Row],[sales]]-Table1[[#This Row],[profit]]</f>
        <v>3835.0899999999997</v>
      </c>
      <c r="P6321" s="3">
        <f>Table1[[#This Row],[sales]]*Table1[[#This Row],[quantity]]</f>
        <v>4113.6099999999997</v>
      </c>
      <c r="Q6321" s="9">
        <f>Table1[[#This Row],[delivery_date]]-Table1[[#This Row],[order_date]]</f>
        <v>6</v>
      </c>
    </row>
    <row r="6322" spans="1:17" x14ac:dyDescent="0.35">
      <c r="A6322" t="s">
        <v>6353</v>
      </c>
      <c r="B6322" t="s">
        <v>13</v>
      </c>
      <c r="C6322" t="s">
        <v>14</v>
      </c>
      <c r="D6322" s="2">
        <v>3489.75</v>
      </c>
      <c r="E6322">
        <v>0.35</v>
      </c>
      <c r="F6322">
        <v>8</v>
      </c>
      <c r="G6322" s="1">
        <v>45544</v>
      </c>
      <c r="H6322" s="1">
        <v>45550</v>
      </c>
      <c r="I6322" t="s">
        <v>15</v>
      </c>
      <c r="J6322" t="s">
        <v>27</v>
      </c>
      <c r="K6322" s="2">
        <v>485.63</v>
      </c>
      <c r="L6322" t="s">
        <v>17</v>
      </c>
      <c r="M6322">
        <f>YEAR(Table1[[#This Row],[order_date]])</f>
        <v>2024</v>
      </c>
      <c r="N6322">
        <f>MONTH(Table1[[#This Row],[order_date]])</f>
        <v>9</v>
      </c>
      <c r="O6322" s="3">
        <f>Table1[[#This Row],[sales]]-Table1[[#This Row],[profit]]</f>
        <v>3004.12</v>
      </c>
      <c r="P6322" s="3">
        <f>Table1[[#This Row],[sales]]*Table1[[#This Row],[quantity]]</f>
        <v>27918</v>
      </c>
      <c r="Q6322" s="9">
        <f>Table1[[#This Row],[delivery_date]]-Table1[[#This Row],[order_date]]</f>
        <v>6</v>
      </c>
    </row>
    <row r="6323" spans="1:17" x14ac:dyDescent="0.35">
      <c r="A6323" t="s">
        <v>6354</v>
      </c>
      <c r="B6323" t="s">
        <v>41</v>
      </c>
      <c r="C6323" t="s">
        <v>36</v>
      </c>
      <c r="D6323" s="2">
        <v>689.8</v>
      </c>
      <c r="E6323">
        <v>0.4</v>
      </c>
      <c r="F6323">
        <v>8</v>
      </c>
      <c r="G6323" s="1">
        <v>45141</v>
      </c>
      <c r="H6323" s="1">
        <v>45142</v>
      </c>
      <c r="I6323" t="s">
        <v>21</v>
      </c>
      <c r="J6323" t="s">
        <v>27</v>
      </c>
      <c r="K6323" s="2">
        <v>150.34</v>
      </c>
      <c r="L6323" t="s">
        <v>23</v>
      </c>
      <c r="M6323">
        <f>YEAR(Table1[[#This Row],[order_date]])</f>
        <v>2023</v>
      </c>
      <c r="N6323">
        <f>MONTH(Table1[[#This Row],[order_date]])</f>
        <v>8</v>
      </c>
      <c r="O6323" s="3">
        <f>Table1[[#This Row],[sales]]-Table1[[#This Row],[profit]]</f>
        <v>539.45999999999992</v>
      </c>
      <c r="P6323" s="3">
        <f>Table1[[#This Row],[sales]]*Table1[[#This Row],[quantity]]</f>
        <v>5518.4</v>
      </c>
      <c r="Q6323" s="9">
        <f>Table1[[#This Row],[delivery_date]]-Table1[[#This Row],[order_date]]</f>
        <v>1</v>
      </c>
    </row>
    <row r="6324" spans="1:17" x14ac:dyDescent="0.35">
      <c r="A6324" t="s">
        <v>6355</v>
      </c>
      <c r="B6324" t="s">
        <v>25</v>
      </c>
      <c r="C6324" t="s">
        <v>14</v>
      </c>
      <c r="D6324" s="2">
        <v>2745.38</v>
      </c>
      <c r="E6324">
        <v>0.09</v>
      </c>
      <c r="F6324">
        <v>5</v>
      </c>
      <c r="G6324" s="1">
        <v>45396</v>
      </c>
      <c r="H6324" s="1">
        <v>45400</v>
      </c>
      <c r="I6324" t="s">
        <v>15</v>
      </c>
      <c r="J6324" t="s">
        <v>27</v>
      </c>
      <c r="K6324" s="2">
        <v>350.27</v>
      </c>
      <c r="L6324" t="s">
        <v>28</v>
      </c>
      <c r="M6324">
        <f>YEAR(Table1[[#This Row],[order_date]])</f>
        <v>2024</v>
      </c>
      <c r="N6324">
        <f>MONTH(Table1[[#This Row],[order_date]])</f>
        <v>4</v>
      </c>
      <c r="O6324" s="3">
        <f>Table1[[#This Row],[sales]]-Table1[[#This Row],[profit]]</f>
        <v>2395.11</v>
      </c>
      <c r="P6324" s="3">
        <f>Table1[[#This Row],[sales]]*Table1[[#This Row],[quantity]]</f>
        <v>13726.900000000001</v>
      </c>
      <c r="Q6324" s="9">
        <f>Table1[[#This Row],[delivery_date]]-Table1[[#This Row],[order_date]]</f>
        <v>4</v>
      </c>
    </row>
    <row r="6325" spans="1:17" x14ac:dyDescent="0.35">
      <c r="A6325" t="s">
        <v>6356</v>
      </c>
      <c r="B6325" t="s">
        <v>25</v>
      </c>
      <c r="C6325" t="s">
        <v>36</v>
      </c>
      <c r="D6325" s="2">
        <v>3669.92</v>
      </c>
      <c r="E6325">
        <v>0.06</v>
      </c>
      <c r="F6325">
        <v>2</v>
      </c>
      <c r="G6325" s="1">
        <v>45116</v>
      </c>
      <c r="H6325" s="1">
        <v>45123</v>
      </c>
      <c r="I6325" t="s">
        <v>15</v>
      </c>
      <c r="J6325" t="s">
        <v>27</v>
      </c>
      <c r="K6325" s="2">
        <v>498.91</v>
      </c>
      <c r="L6325" t="s">
        <v>17</v>
      </c>
      <c r="M6325">
        <f>YEAR(Table1[[#This Row],[order_date]])</f>
        <v>2023</v>
      </c>
      <c r="N6325">
        <f>MONTH(Table1[[#This Row],[order_date]])</f>
        <v>7</v>
      </c>
      <c r="O6325" s="3">
        <f>Table1[[#This Row],[sales]]-Table1[[#This Row],[profit]]</f>
        <v>3171.01</v>
      </c>
      <c r="P6325" s="3">
        <f>Table1[[#This Row],[sales]]*Table1[[#This Row],[quantity]]</f>
        <v>7339.84</v>
      </c>
      <c r="Q6325" s="9">
        <f>Table1[[#This Row],[delivery_date]]-Table1[[#This Row],[order_date]]</f>
        <v>7</v>
      </c>
    </row>
    <row r="6326" spans="1:17" x14ac:dyDescent="0.35">
      <c r="A6326" t="s">
        <v>6357</v>
      </c>
      <c r="B6326" t="s">
        <v>19</v>
      </c>
      <c r="C6326" t="s">
        <v>20</v>
      </c>
      <c r="D6326" s="2">
        <v>2811.11</v>
      </c>
      <c r="E6326">
        <v>0</v>
      </c>
      <c r="F6326">
        <v>5</v>
      </c>
      <c r="G6326" s="1">
        <v>45468</v>
      </c>
      <c r="H6326" s="1">
        <v>45473</v>
      </c>
      <c r="I6326" t="s">
        <v>21</v>
      </c>
      <c r="J6326" t="s">
        <v>16</v>
      </c>
      <c r="K6326" s="2">
        <v>680.27</v>
      </c>
      <c r="L6326" t="s">
        <v>28</v>
      </c>
      <c r="M6326">
        <f>YEAR(Table1[[#This Row],[order_date]])</f>
        <v>2024</v>
      </c>
      <c r="N6326">
        <f>MONTH(Table1[[#This Row],[order_date]])</f>
        <v>6</v>
      </c>
      <c r="O6326" s="3">
        <f>Table1[[#This Row],[sales]]-Table1[[#This Row],[profit]]</f>
        <v>2130.84</v>
      </c>
      <c r="P6326" s="3">
        <f>Table1[[#This Row],[sales]]*Table1[[#This Row],[quantity]]</f>
        <v>14055.550000000001</v>
      </c>
      <c r="Q6326" s="9">
        <f>Table1[[#This Row],[delivery_date]]-Table1[[#This Row],[order_date]]</f>
        <v>5</v>
      </c>
    </row>
    <row r="6327" spans="1:17" x14ac:dyDescent="0.35">
      <c r="A6327" t="s">
        <v>6358</v>
      </c>
      <c r="B6327" t="s">
        <v>41</v>
      </c>
      <c r="C6327" t="s">
        <v>20</v>
      </c>
      <c r="D6327" s="2">
        <v>4750.24</v>
      </c>
      <c r="E6327">
        <v>0.15</v>
      </c>
      <c r="F6327">
        <v>8</v>
      </c>
      <c r="G6327" s="1">
        <v>45081</v>
      </c>
      <c r="H6327" s="1">
        <v>45085</v>
      </c>
      <c r="I6327" t="s">
        <v>15</v>
      </c>
      <c r="J6327" t="s">
        <v>16</v>
      </c>
      <c r="K6327" s="2">
        <v>1170.43</v>
      </c>
      <c r="L6327" t="s">
        <v>34</v>
      </c>
      <c r="M6327">
        <f>YEAR(Table1[[#This Row],[order_date]])</f>
        <v>2023</v>
      </c>
      <c r="N6327">
        <f>MONTH(Table1[[#This Row],[order_date]])</f>
        <v>6</v>
      </c>
      <c r="O6327" s="3">
        <f>Table1[[#This Row],[sales]]-Table1[[#This Row],[profit]]</f>
        <v>3579.8099999999995</v>
      </c>
      <c r="P6327" s="3">
        <f>Table1[[#This Row],[sales]]*Table1[[#This Row],[quantity]]</f>
        <v>38001.919999999998</v>
      </c>
      <c r="Q6327" s="9">
        <f>Table1[[#This Row],[delivery_date]]-Table1[[#This Row],[order_date]]</f>
        <v>4</v>
      </c>
    </row>
    <row r="6328" spans="1:17" x14ac:dyDescent="0.35">
      <c r="A6328" t="s">
        <v>6359</v>
      </c>
      <c r="B6328" t="s">
        <v>19</v>
      </c>
      <c r="C6328" t="s">
        <v>20</v>
      </c>
      <c r="D6328" s="2">
        <v>597.30999999999995</v>
      </c>
      <c r="E6328">
        <v>0.41</v>
      </c>
      <c r="F6328">
        <v>4</v>
      </c>
      <c r="G6328" s="1">
        <v>45385</v>
      </c>
      <c r="H6328" s="1">
        <v>45389</v>
      </c>
      <c r="I6328" t="s">
        <v>15</v>
      </c>
      <c r="J6328" t="s">
        <v>27</v>
      </c>
      <c r="K6328" s="2">
        <v>140.43</v>
      </c>
      <c r="L6328" t="s">
        <v>17</v>
      </c>
      <c r="M6328">
        <f>YEAR(Table1[[#This Row],[order_date]])</f>
        <v>2024</v>
      </c>
      <c r="N6328">
        <f>MONTH(Table1[[#This Row],[order_date]])</f>
        <v>4</v>
      </c>
      <c r="O6328" s="3">
        <f>Table1[[#This Row],[sales]]-Table1[[#This Row],[profit]]</f>
        <v>456.87999999999994</v>
      </c>
      <c r="P6328" s="3">
        <f>Table1[[#This Row],[sales]]*Table1[[#This Row],[quantity]]</f>
        <v>2389.2399999999998</v>
      </c>
      <c r="Q6328" s="9">
        <f>Table1[[#This Row],[delivery_date]]-Table1[[#This Row],[order_date]]</f>
        <v>4</v>
      </c>
    </row>
    <row r="6329" spans="1:17" x14ac:dyDescent="0.35">
      <c r="A6329" t="s">
        <v>6360</v>
      </c>
      <c r="B6329" t="s">
        <v>13</v>
      </c>
      <c r="C6329" t="s">
        <v>36</v>
      </c>
      <c r="D6329" s="2">
        <v>3639.38</v>
      </c>
      <c r="E6329">
        <v>0.39</v>
      </c>
      <c r="F6329">
        <v>2</v>
      </c>
      <c r="G6329" s="1">
        <v>44963</v>
      </c>
      <c r="H6329" s="1">
        <v>44969</v>
      </c>
      <c r="I6329" t="s">
        <v>31</v>
      </c>
      <c r="J6329" t="s">
        <v>16</v>
      </c>
      <c r="K6329" s="2">
        <v>484.89</v>
      </c>
      <c r="L6329" t="s">
        <v>48</v>
      </c>
      <c r="M6329">
        <f>YEAR(Table1[[#This Row],[order_date]])</f>
        <v>2023</v>
      </c>
      <c r="N6329">
        <f>MONTH(Table1[[#This Row],[order_date]])</f>
        <v>2</v>
      </c>
      <c r="O6329" s="3">
        <f>Table1[[#This Row],[sales]]-Table1[[#This Row],[profit]]</f>
        <v>3154.4900000000002</v>
      </c>
      <c r="P6329" s="3">
        <f>Table1[[#This Row],[sales]]*Table1[[#This Row],[quantity]]</f>
        <v>7278.76</v>
      </c>
      <c r="Q6329" s="9">
        <f>Table1[[#This Row],[delivery_date]]-Table1[[#This Row],[order_date]]</f>
        <v>6</v>
      </c>
    </row>
    <row r="6330" spans="1:17" x14ac:dyDescent="0.35">
      <c r="A6330" t="s">
        <v>6361</v>
      </c>
      <c r="B6330" t="s">
        <v>25</v>
      </c>
      <c r="C6330" t="s">
        <v>36</v>
      </c>
      <c r="D6330" s="2">
        <v>4139.8100000000004</v>
      </c>
      <c r="E6330">
        <v>0.44</v>
      </c>
      <c r="F6330">
        <v>3</v>
      </c>
      <c r="G6330" s="1">
        <v>45252</v>
      </c>
      <c r="H6330" s="1">
        <v>45256</v>
      </c>
      <c r="I6330" t="s">
        <v>15</v>
      </c>
      <c r="J6330" t="s">
        <v>27</v>
      </c>
      <c r="K6330" s="2">
        <v>756.13</v>
      </c>
      <c r="L6330" t="s">
        <v>28</v>
      </c>
      <c r="M6330">
        <f>YEAR(Table1[[#This Row],[order_date]])</f>
        <v>2023</v>
      </c>
      <c r="N6330">
        <f>MONTH(Table1[[#This Row],[order_date]])</f>
        <v>11</v>
      </c>
      <c r="O6330" s="3">
        <f>Table1[[#This Row],[sales]]-Table1[[#This Row],[profit]]</f>
        <v>3383.6800000000003</v>
      </c>
      <c r="P6330" s="3">
        <f>Table1[[#This Row],[sales]]*Table1[[#This Row],[quantity]]</f>
        <v>12419.43</v>
      </c>
      <c r="Q6330" s="9">
        <f>Table1[[#This Row],[delivery_date]]-Table1[[#This Row],[order_date]]</f>
        <v>4</v>
      </c>
    </row>
    <row r="6331" spans="1:17" x14ac:dyDescent="0.35">
      <c r="A6331" t="s">
        <v>6362</v>
      </c>
      <c r="B6331" t="s">
        <v>13</v>
      </c>
      <c r="C6331" t="s">
        <v>20</v>
      </c>
      <c r="D6331" s="2">
        <v>3543</v>
      </c>
      <c r="E6331">
        <v>0.38</v>
      </c>
      <c r="F6331">
        <v>3</v>
      </c>
      <c r="G6331" s="1">
        <v>45454</v>
      </c>
      <c r="H6331" s="1">
        <v>45460</v>
      </c>
      <c r="I6331" t="s">
        <v>31</v>
      </c>
      <c r="J6331" t="s">
        <v>16</v>
      </c>
      <c r="K6331" s="2">
        <v>950.92</v>
      </c>
      <c r="L6331" t="s">
        <v>34</v>
      </c>
      <c r="M6331">
        <f>YEAR(Table1[[#This Row],[order_date]])</f>
        <v>2024</v>
      </c>
      <c r="N6331">
        <f>MONTH(Table1[[#This Row],[order_date]])</f>
        <v>6</v>
      </c>
      <c r="O6331" s="3">
        <f>Table1[[#This Row],[sales]]-Table1[[#This Row],[profit]]</f>
        <v>2592.08</v>
      </c>
      <c r="P6331" s="3">
        <f>Table1[[#This Row],[sales]]*Table1[[#This Row],[quantity]]</f>
        <v>10629</v>
      </c>
      <c r="Q6331" s="9">
        <f>Table1[[#This Row],[delivery_date]]-Table1[[#This Row],[order_date]]</f>
        <v>6</v>
      </c>
    </row>
    <row r="6332" spans="1:17" x14ac:dyDescent="0.35">
      <c r="A6332" t="s">
        <v>6363</v>
      </c>
      <c r="B6332" t="s">
        <v>41</v>
      </c>
      <c r="C6332" t="s">
        <v>36</v>
      </c>
      <c r="D6332" s="2">
        <v>1989.37</v>
      </c>
      <c r="E6332">
        <v>0.01</v>
      </c>
      <c r="F6332">
        <v>9</v>
      </c>
      <c r="G6332" s="1">
        <v>45050</v>
      </c>
      <c r="H6332" s="1">
        <v>45056</v>
      </c>
      <c r="I6332" t="s">
        <v>21</v>
      </c>
      <c r="J6332" t="s">
        <v>16</v>
      </c>
      <c r="K6332" s="2">
        <v>311.79000000000002</v>
      </c>
      <c r="L6332" t="s">
        <v>34</v>
      </c>
      <c r="M6332">
        <f>YEAR(Table1[[#This Row],[order_date]])</f>
        <v>2023</v>
      </c>
      <c r="N6332">
        <f>MONTH(Table1[[#This Row],[order_date]])</f>
        <v>5</v>
      </c>
      <c r="O6332" s="3">
        <f>Table1[[#This Row],[sales]]-Table1[[#This Row],[profit]]</f>
        <v>1677.58</v>
      </c>
      <c r="P6332" s="3">
        <f>Table1[[#This Row],[sales]]*Table1[[#This Row],[quantity]]</f>
        <v>17904.329999999998</v>
      </c>
      <c r="Q6332" s="9">
        <f>Table1[[#This Row],[delivery_date]]-Table1[[#This Row],[order_date]]</f>
        <v>6</v>
      </c>
    </row>
    <row r="6333" spans="1:17" x14ac:dyDescent="0.35">
      <c r="A6333" t="s">
        <v>6364</v>
      </c>
      <c r="B6333" t="s">
        <v>19</v>
      </c>
      <c r="C6333" t="s">
        <v>26</v>
      </c>
      <c r="D6333" s="2">
        <v>1988.85</v>
      </c>
      <c r="E6333">
        <v>0.19</v>
      </c>
      <c r="F6333">
        <v>3</v>
      </c>
      <c r="G6333" s="1">
        <v>44946</v>
      </c>
      <c r="H6333" s="1">
        <v>44951</v>
      </c>
      <c r="I6333" t="s">
        <v>21</v>
      </c>
      <c r="J6333" t="s">
        <v>27</v>
      </c>
      <c r="K6333" s="2">
        <v>235.12</v>
      </c>
      <c r="L6333" t="s">
        <v>39</v>
      </c>
      <c r="M6333">
        <f>YEAR(Table1[[#This Row],[order_date]])</f>
        <v>2023</v>
      </c>
      <c r="N6333">
        <f>MONTH(Table1[[#This Row],[order_date]])</f>
        <v>1</v>
      </c>
      <c r="O6333" s="3">
        <f>Table1[[#This Row],[sales]]-Table1[[#This Row],[profit]]</f>
        <v>1753.73</v>
      </c>
      <c r="P6333" s="3">
        <f>Table1[[#This Row],[sales]]*Table1[[#This Row],[quantity]]</f>
        <v>5966.5499999999993</v>
      </c>
      <c r="Q6333" s="9">
        <f>Table1[[#This Row],[delivery_date]]-Table1[[#This Row],[order_date]]</f>
        <v>5</v>
      </c>
    </row>
    <row r="6334" spans="1:17" x14ac:dyDescent="0.35">
      <c r="A6334" t="s">
        <v>6365</v>
      </c>
      <c r="B6334" t="s">
        <v>19</v>
      </c>
      <c r="C6334" t="s">
        <v>26</v>
      </c>
      <c r="D6334" s="2">
        <v>2974.18</v>
      </c>
      <c r="E6334">
        <v>0</v>
      </c>
      <c r="F6334">
        <v>1</v>
      </c>
      <c r="G6334" s="1">
        <v>45155</v>
      </c>
      <c r="H6334" s="1">
        <v>45156</v>
      </c>
      <c r="I6334" t="s">
        <v>31</v>
      </c>
      <c r="J6334" t="s">
        <v>27</v>
      </c>
      <c r="K6334" s="2">
        <v>170.11</v>
      </c>
      <c r="L6334" t="s">
        <v>28</v>
      </c>
      <c r="M6334">
        <f>YEAR(Table1[[#This Row],[order_date]])</f>
        <v>2023</v>
      </c>
      <c r="N6334">
        <f>MONTH(Table1[[#This Row],[order_date]])</f>
        <v>8</v>
      </c>
      <c r="O6334" s="3">
        <f>Table1[[#This Row],[sales]]-Table1[[#This Row],[profit]]</f>
        <v>2804.0699999999997</v>
      </c>
      <c r="P6334" s="3">
        <f>Table1[[#This Row],[sales]]*Table1[[#This Row],[quantity]]</f>
        <v>2974.18</v>
      </c>
      <c r="Q6334" s="9">
        <f>Table1[[#This Row],[delivery_date]]-Table1[[#This Row],[order_date]]</f>
        <v>1</v>
      </c>
    </row>
    <row r="6335" spans="1:17" x14ac:dyDescent="0.35">
      <c r="A6335" t="s">
        <v>6366</v>
      </c>
      <c r="B6335" t="s">
        <v>19</v>
      </c>
      <c r="C6335" t="s">
        <v>36</v>
      </c>
      <c r="D6335" s="2">
        <v>2045.78</v>
      </c>
      <c r="E6335">
        <v>0.02</v>
      </c>
      <c r="F6335">
        <v>7</v>
      </c>
      <c r="G6335" s="1">
        <v>45305</v>
      </c>
      <c r="H6335" s="1">
        <v>45312</v>
      </c>
      <c r="I6335" t="s">
        <v>31</v>
      </c>
      <c r="J6335" t="s">
        <v>16</v>
      </c>
      <c r="K6335" s="2">
        <v>394.18</v>
      </c>
      <c r="L6335" t="s">
        <v>28</v>
      </c>
      <c r="M6335">
        <f>YEAR(Table1[[#This Row],[order_date]])</f>
        <v>2024</v>
      </c>
      <c r="N6335">
        <f>MONTH(Table1[[#This Row],[order_date]])</f>
        <v>1</v>
      </c>
      <c r="O6335" s="3">
        <f>Table1[[#This Row],[sales]]-Table1[[#This Row],[profit]]</f>
        <v>1651.6</v>
      </c>
      <c r="P6335" s="3">
        <f>Table1[[#This Row],[sales]]*Table1[[#This Row],[quantity]]</f>
        <v>14320.46</v>
      </c>
      <c r="Q6335" s="9">
        <f>Table1[[#This Row],[delivery_date]]-Table1[[#This Row],[order_date]]</f>
        <v>7</v>
      </c>
    </row>
    <row r="6336" spans="1:17" x14ac:dyDescent="0.35">
      <c r="A6336" t="s">
        <v>6367</v>
      </c>
      <c r="B6336" t="s">
        <v>13</v>
      </c>
      <c r="C6336" t="s">
        <v>36</v>
      </c>
      <c r="D6336" s="2">
        <v>4427.6000000000004</v>
      </c>
      <c r="E6336">
        <v>0.24</v>
      </c>
      <c r="F6336">
        <v>1</v>
      </c>
      <c r="G6336" s="1">
        <v>45256</v>
      </c>
      <c r="H6336" s="1">
        <v>45258</v>
      </c>
      <c r="I6336" t="s">
        <v>31</v>
      </c>
      <c r="J6336" t="s">
        <v>16</v>
      </c>
      <c r="K6336" s="2">
        <v>459.4</v>
      </c>
      <c r="L6336" t="s">
        <v>28</v>
      </c>
      <c r="M6336">
        <f>YEAR(Table1[[#This Row],[order_date]])</f>
        <v>2023</v>
      </c>
      <c r="N6336">
        <f>MONTH(Table1[[#This Row],[order_date]])</f>
        <v>11</v>
      </c>
      <c r="O6336" s="3">
        <f>Table1[[#This Row],[sales]]-Table1[[#This Row],[profit]]</f>
        <v>3968.2000000000003</v>
      </c>
      <c r="P6336" s="3">
        <f>Table1[[#This Row],[sales]]*Table1[[#This Row],[quantity]]</f>
        <v>4427.6000000000004</v>
      </c>
      <c r="Q6336" s="9">
        <f>Table1[[#This Row],[delivery_date]]-Table1[[#This Row],[order_date]]</f>
        <v>2</v>
      </c>
    </row>
    <row r="6337" spans="1:17" x14ac:dyDescent="0.35">
      <c r="A6337" t="s">
        <v>6368</v>
      </c>
      <c r="B6337" t="s">
        <v>25</v>
      </c>
      <c r="C6337" t="s">
        <v>33</v>
      </c>
      <c r="D6337" s="2">
        <v>638.66</v>
      </c>
      <c r="E6337">
        <v>0.18</v>
      </c>
      <c r="F6337">
        <v>6</v>
      </c>
      <c r="G6337" s="1">
        <v>45335</v>
      </c>
      <c r="H6337" s="1">
        <v>45338</v>
      </c>
      <c r="I6337" t="s">
        <v>15</v>
      </c>
      <c r="J6337" t="s">
        <v>27</v>
      </c>
      <c r="K6337" s="2">
        <v>148.38999999999999</v>
      </c>
      <c r="L6337" t="s">
        <v>39</v>
      </c>
      <c r="M6337">
        <f>YEAR(Table1[[#This Row],[order_date]])</f>
        <v>2024</v>
      </c>
      <c r="N6337">
        <f>MONTH(Table1[[#This Row],[order_date]])</f>
        <v>2</v>
      </c>
      <c r="O6337" s="3">
        <f>Table1[[#This Row],[sales]]-Table1[[#This Row],[profit]]</f>
        <v>490.27</v>
      </c>
      <c r="P6337" s="3">
        <f>Table1[[#This Row],[sales]]*Table1[[#This Row],[quantity]]</f>
        <v>3831.96</v>
      </c>
      <c r="Q6337" s="9">
        <f>Table1[[#This Row],[delivery_date]]-Table1[[#This Row],[order_date]]</f>
        <v>3</v>
      </c>
    </row>
    <row r="6338" spans="1:17" x14ac:dyDescent="0.35">
      <c r="A6338" t="s">
        <v>6369</v>
      </c>
      <c r="B6338" t="s">
        <v>13</v>
      </c>
      <c r="C6338" t="s">
        <v>33</v>
      </c>
      <c r="D6338" s="2">
        <v>3231.87</v>
      </c>
      <c r="E6338">
        <v>0.28000000000000003</v>
      </c>
      <c r="F6338">
        <v>4</v>
      </c>
      <c r="G6338" s="1">
        <v>45241</v>
      </c>
      <c r="H6338" s="1">
        <v>45243</v>
      </c>
      <c r="I6338" t="s">
        <v>15</v>
      </c>
      <c r="J6338" t="s">
        <v>16</v>
      </c>
      <c r="K6338" s="2">
        <v>229.61</v>
      </c>
      <c r="L6338" t="s">
        <v>34</v>
      </c>
      <c r="M6338">
        <f>YEAR(Table1[[#This Row],[order_date]])</f>
        <v>2023</v>
      </c>
      <c r="N6338">
        <f>MONTH(Table1[[#This Row],[order_date]])</f>
        <v>11</v>
      </c>
      <c r="O6338" s="3">
        <f>Table1[[#This Row],[sales]]-Table1[[#This Row],[profit]]</f>
        <v>3002.2599999999998</v>
      </c>
      <c r="P6338" s="3">
        <f>Table1[[#This Row],[sales]]*Table1[[#This Row],[quantity]]</f>
        <v>12927.48</v>
      </c>
      <c r="Q6338" s="9">
        <f>Table1[[#This Row],[delivery_date]]-Table1[[#This Row],[order_date]]</f>
        <v>2</v>
      </c>
    </row>
    <row r="6339" spans="1:17" x14ac:dyDescent="0.35">
      <c r="A6339" t="s">
        <v>6370</v>
      </c>
      <c r="B6339" t="s">
        <v>13</v>
      </c>
      <c r="C6339" t="s">
        <v>14</v>
      </c>
      <c r="D6339" s="2">
        <v>757.16</v>
      </c>
      <c r="E6339">
        <v>0.03</v>
      </c>
      <c r="F6339">
        <v>7</v>
      </c>
      <c r="G6339" s="1">
        <v>45652</v>
      </c>
      <c r="H6339" s="1">
        <v>45655</v>
      </c>
      <c r="I6339" t="s">
        <v>31</v>
      </c>
      <c r="J6339" t="s">
        <v>22</v>
      </c>
      <c r="K6339" s="2">
        <v>116.2</v>
      </c>
      <c r="L6339" t="s">
        <v>48</v>
      </c>
      <c r="M6339">
        <f>YEAR(Table1[[#This Row],[order_date]])</f>
        <v>2024</v>
      </c>
      <c r="N6339">
        <f>MONTH(Table1[[#This Row],[order_date]])</f>
        <v>12</v>
      </c>
      <c r="O6339" s="3">
        <f>Table1[[#This Row],[sales]]-Table1[[#This Row],[profit]]</f>
        <v>640.95999999999992</v>
      </c>
      <c r="P6339" s="3">
        <f>Table1[[#This Row],[sales]]*Table1[[#This Row],[quantity]]</f>
        <v>5300.12</v>
      </c>
      <c r="Q6339" s="9">
        <f>Table1[[#This Row],[delivery_date]]-Table1[[#This Row],[order_date]]</f>
        <v>3</v>
      </c>
    </row>
    <row r="6340" spans="1:17" x14ac:dyDescent="0.35">
      <c r="A6340" t="s">
        <v>6371</v>
      </c>
      <c r="B6340" t="s">
        <v>41</v>
      </c>
      <c r="C6340" t="s">
        <v>14</v>
      </c>
      <c r="D6340" s="2">
        <v>2746.78</v>
      </c>
      <c r="E6340">
        <v>0.28999999999999998</v>
      </c>
      <c r="F6340">
        <v>7</v>
      </c>
      <c r="G6340" s="1">
        <v>45598</v>
      </c>
      <c r="H6340" s="1">
        <v>45600</v>
      </c>
      <c r="I6340" t="s">
        <v>31</v>
      </c>
      <c r="J6340" t="s">
        <v>22</v>
      </c>
      <c r="K6340" s="2">
        <v>366.88</v>
      </c>
      <c r="L6340" t="s">
        <v>39</v>
      </c>
      <c r="M6340">
        <f>YEAR(Table1[[#This Row],[order_date]])</f>
        <v>2024</v>
      </c>
      <c r="N6340">
        <f>MONTH(Table1[[#This Row],[order_date]])</f>
        <v>11</v>
      </c>
      <c r="O6340" s="3">
        <f>Table1[[#This Row],[sales]]-Table1[[#This Row],[profit]]</f>
        <v>2379.9</v>
      </c>
      <c r="P6340" s="3">
        <f>Table1[[#This Row],[sales]]*Table1[[#This Row],[quantity]]</f>
        <v>19227.460000000003</v>
      </c>
      <c r="Q6340" s="9">
        <f>Table1[[#This Row],[delivery_date]]-Table1[[#This Row],[order_date]]</f>
        <v>2</v>
      </c>
    </row>
    <row r="6341" spans="1:17" x14ac:dyDescent="0.35">
      <c r="A6341" t="s">
        <v>6372</v>
      </c>
      <c r="B6341" t="s">
        <v>41</v>
      </c>
      <c r="C6341" t="s">
        <v>14</v>
      </c>
      <c r="D6341" s="2">
        <v>3606.35</v>
      </c>
      <c r="E6341">
        <v>0.03</v>
      </c>
      <c r="F6341">
        <v>7</v>
      </c>
      <c r="G6341" s="1">
        <v>45583</v>
      </c>
      <c r="H6341" s="1">
        <v>45590</v>
      </c>
      <c r="I6341" t="s">
        <v>31</v>
      </c>
      <c r="J6341" t="s">
        <v>22</v>
      </c>
      <c r="K6341" s="2">
        <v>432.43</v>
      </c>
      <c r="L6341" t="s">
        <v>28</v>
      </c>
      <c r="M6341">
        <f>YEAR(Table1[[#This Row],[order_date]])</f>
        <v>2024</v>
      </c>
      <c r="N6341">
        <f>MONTH(Table1[[#This Row],[order_date]])</f>
        <v>10</v>
      </c>
      <c r="O6341" s="3">
        <f>Table1[[#This Row],[sales]]-Table1[[#This Row],[profit]]</f>
        <v>3173.92</v>
      </c>
      <c r="P6341" s="3">
        <f>Table1[[#This Row],[sales]]*Table1[[#This Row],[quantity]]</f>
        <v>25244.45</v>
      </c>
      <c r="Q6341" s="9">
        <f>Table1[[#This Row],[delivery_date]]-Table1[[#This Row],[order_date]]</f>
        <v>7</v>
      </c>
    </row>
    <row r="6342" spans="1:17" x14ac:dyDescent="0.35">
      <c r="A6342" t="s">
        <v>6373</v>
      </c>
      <c r="B6342" t="s">
        <v>41</v>
      </c>
      <c r="C6342" t="s">
        <v>20</v>
      </c>
      <c r="D6342" s="2">
        <v>911</v>
      </c>
      <c r="E6342">
        <v>0.21</v>
      </c>
      <c r="F6342">
        <v>6</v>
      </c>
      <c r="G6342" s="1">
        <v>45144</v>
      </c>
      <c r="H6342" s="1">
        <v>45149</v>
      </c>
      <c r="I6342" t="s">
        <v>21</v>
      </c>
      <c r="J6342" t="s">
        <v>27</v>
      </c>
      <c r="K6342" s="2">
        <v>270.73</v>
      </c>
      <c r="L6342" t="s">
        <v>23</v>
      </c>
      <c r="M6342">
        <f>YEAR(Table1[[#This Row],[order_date]])</f>
        <v>2023</v>
      </c>
      <c r="N6342">
        <f>MONTH(Table1[[#This Row],[order_date]])</f>
        <v>8</v>
      </c>
      <c r="O6342" s="3">
        <f>Table1[[#This Row],[sales]]-Table1[[#This Row],[profit]]</f>
        <v>640.27</v>
      </c>
      <c r="P6342" s="3">
        <f>Table1[[#This Row],[sales]]*Table1[[#This Row],[quantity]]</f>
        <v>5466</v>
      </c>
      <c r="Q6342" s="9">
        <f>Table1[[#This Row],[delivery_date]]-Table1[[#This Row],[order_date]]</f>
        <v>5</v>
      </c>
    </row>
    <row r="6343" spans="1:17" x14ac:dyDescent="0.35">
      <c r="A6343" t="s">
        <v>6374</v>
      </c>
      <c r="B6343" t="s">
        <v>25</v>
      </c>
      <c r="C6343" t="s">
        <v>26</v>
      </c>
      <c r="D6343" s="2">
        <v>3549.76</v>
      </c>
      <c r="E6343">
        <v>0.18</v>
      </c>
      <c r="F6343">
        <v>7</v>
      </c>
      <c r="G6343" s="1">
        <v>45390</v>
      </c>
      <c r="H6343" s="1">
        <v>45395</v>
      </c>
      <c r="I6343" t="s">
        <v>15</v>
      </c>
      <c r="J6343" t="s">
        <v>27</v>
      </c>
      <c r="K6343" s="2">
        <v>265.32</v>
      </c>
      <c r="L6343" t="s">
        <v>28</v>
      </c>
      <c r="M6343">
        <f>YEAR(Table1[[#This Row],[order_date]])</f>
        <v>2024</v>
      </c>
      <c r="N6343">
        <f>MONTH(Table1[[#This Row],[order_date]])</f>
        <v>4</v>
      </c>
      <c r="O6343" s="3">
        <f>Table1[[#This Row],[sales]]-Table1[[#This Row],[profit]]</f>
        <v>3284.44</v>
      </c>
      <c r="P6343" s="3">
        <f>Table1[[#This Row],[sales]]*Table1[[#This Row],[quantity]]</f>
        <v>24848.32</v>
      </c>
      <c r="Q6343" s="9">
        <f>Table1[[#This Row],[delivery_date]]-Table1[[#This Row],[order_date]]</f>
        <v>5</v>
      </c>
    </row>
    <row r="6344" spans="1:17" x14ac:dyDescent="0.35">
      <c r="A6344" t="s">
        <v>6375</v>
      </c>
      <c r="B6344" t="s">
        <v>25</v>
      </c>
      <c r="C6344" t="s">
        <v>20</v>
      </c>
      <c r="D6344" s="2">
        <v>785.9</v>
      </c>
      <c r="E6344">
        <v>0.11</v>
      </c>
      <c r="F6344">
        <v>8</v>
      </c>
      <c r="G6344" s="1">
        <v>45320</v>
      </c>
      <c r="H6344" s="1">
        <v>45324</v>
      </c>
      <c r="I6344" t="s">
        <v>15</v>
      </c>
      <c r="J6344" t="s">
        <v>22</v>
      </c>
      <c r="K6344" s="2">
        <v>39.78</v>
      </c>
      <c r="L6344" t="s">
        <v>28</v>
      </c>
      <c r="M6344">
        <f>YEAR(Table1[[#This Row],[order_date]])</f>
        <v>2024</v>
      </c>
      <c r="N6344">
        <f>MONTH(Table1[[#This Row],[order_date]])</f>
        <v>1</v>
      </c>
      <c r="O6344" s="3">
        <f>Table1[[#This Row],[sales]]-Table1[[#This Row],[profit]]</f>
        <v>746.12</v>
      </c>
      <c r="P6344" s="3">
        <f>Table1[[#This Row],[sales]]*Table1[[#This Row],[quantity]]</f>
        <v>6287.2</v>
      </c>
      <c r="Q6344" s="9">
        <f>Table1[[#This Row],[delivery_date]]-Table1[[#This Row],[order_date]]</f>
        <v>4</v>
      </c>
    </row>
    <row r="6345" spans="1:17" x14ac:dyDescent="0.35">
      <c r="A6345" t="s">
        <v>6376</v>
      </c>
      <c r="B6345" t="s">
        <v>41</v>
      </c>
      <c r="C6345" t="s">
        <v>36</v>
      </c>
      <c r="D6345" s="2">
        <v>3140.71</v>
      </c>
      <c r="E6345">
        <v>0.16</v>
      </c>
      <c r="F6345">
        <v>3</v>
      </c>
      <c r="G6345" s="1">
        <v>45071</v>
      </c>
      <c r="H6345" s="1">
        <v>45074</v>
      </c>
      <c r="I6345" t="s">
        <v>21</v>
      </c>
      <c r="J6345" t="s">
        <v>16</v>
      </c>
      <c r="K6345" s="2">
        <v>168.73</v>
      </c>
      <c r="L6345" t="s">
        <v>48</v>
      </c>
      <c r="M6345">
        <f>YEAR(Table1[[#This Row],[order_date]])</f>
        <v>2023</v>
      </c>
      <c r="N6345">
        <f>MONTH(Table1[[#This Row],[order_date]])</f>
        <v>5</v>
      </c>
      <c r="O6345" s="3">
        <f>Table1[[#This Row],[sales]]-Table1[[#This Row],[profit]]</f>
        <v>2971.98</v>
      </c>
      <c r="P6345" s="3">
        <f>Table1[[#This Row],[sales]]*Table1[[#This Row],[quantity]]</f>
        <v>9422.130000000001</v>
      </c>
      <c r="Q6345" s="9">
        <f>Table1[[#This Row],[delivery_date]]-Table1[[#This Row],[order_date]]</f>
        <v>3</v>
      </c>
    </row>
    <row r="6346" spans="1:17" x14ac:dyDescent="0.35">
      <c r="A6346" t="s">
        <v>6377</v>
      </c>
      <c r="B6346" t="s">
        <v>41</v>
      </c>
      <c r="C6346" t="s">
        <v>33</v>
      </c>
      <c r="D6346" s="2">
        <v>2577.21</v>
      </c>
      <c r="E6346">
        <v>0</v>
      </c>
      <c r="F6346">
        <v>5</v>
      </c>
      <c r="G6346" s="1">
        <v>45504</v>
      </c>
      <c r="H6346" s="1">
        <v>45510</v>
      </c>
      <c r="I6346" t="s">
        <v>15</v>
      </c>
      <c r="J6346" t="s">
        <v>16</v>
      </c>
      <c r="K6346" s="2">
        <v>195.33</v>
      </c>
      <c r="L6346" t="s">
        <v>23</v>
      </c>
      <c r="M6346">
        <f>YEAR(Table1[[#This Row],[order_date]])</f>
        <v>2024</v>
      </c>
      <c r="N6346">
        <f>MONTH(Table1[[#This Row],[order_date]])</f>
        <v>7</v>
      </c>
      <c r="O6346" s="3">
        <f>Table1[[#This Row],[sales]]-Table1[[#This Row],[profit]]</f>
        <v>2381.88</v>
      </c>
      <c r="P6346" s="3">
        <f>Table1[[#This Row],[sales]]*Table1[[#This Row],[quantity]]</f>
        <v>12886.05</v>
      </c>
      <c r="Q6346" s="9">
        <f>Table1[[#This Row],[delivery_date]]-Table1[[#This Row],[order_date]]</f>
        <v>6</v>
      </c>
    </row>
    <row r="6347" spans="1:17" x14ac:dyDescent="0.35">
      <c r="A6347" t="s">
        <v>6378</v>
      </c>
      <c r="B6347" t="s">
        <v>25</v>
      </c>
      <c r="C6347" t="s">
        <v>36</v>
      </c>
      <c r="D6347" s="2">
        <v>1560.57</v>
      </c>
      <c r="E6347">
        <v>0.16</v>
      </c>
      <c r="F6347">
        <v>9</v>
      </c>
      <c r="G6347" s="1">
        <v>44955</v>
      </c>
      <c r="H6347" s="1">
        <v>44956</v>
      </c>
      <c r="I6347" t="s">
        <v>31</v>
      </c>
      <c r="J6347" t="s">
        <v>27</v>
      </c>
      <c r="K6347" s="2">
        <v>409.07</v>
      </c>
      <c r="L6347" t="s">
        <v>28</v>
      </c>
      <c r="M6347">
        <f>YEAR(Table1[[#This Row],[order_date]])</f>
        <v>2023</v>
      </c>
      <c r="N6347">
        <f>MONTH(Table1[[#This Row],[order_date]])</f>
        <v>1</v>
      </c>
      <c r="O6347" s="3">
        <f>Table1[[#This Row],[sales]]-Table1[[#This Row],[profit]]</f>
        <v>1151.5</v>
      </c>
      <c r="P6347" s="3">
        <f>Table1[[#This Row],[sales]]*Table1[[#This Row],[quantity]]</f>
        <v>14045.13</v>
      </c>
      <c r="Q6347" s="9">
        <f>Table1[[#This Row],[delivery_date]]-Table1[[#This Row],[order_date]]</f>
        <v>1</v>
      </c>
    </row>
    <row r="6348" spans="1:17" x14ac:dyDescent="0.35">
      <c r="A6348" t="s">
        <v>6379</v>
      </c>
      <c r="B6348" t="s">
        <v>19</v>
      </c>
      <c r="C6348" t="s">
        <v>36</v>
      </c>
      <c r="D6348" s="2">
        <v>646.59</v>
      </c>
      <c r="E6348">
        <v>0.04</v>
      </c>
      <c r="F6348">
        <v>8</v>
      </c>
      <c r="G6348" s="1">
        <v>45164</v>
      </c>
      <c r="H6348" s="1">
        <v>45171</v>
      </c>
      <c r="I6348" t="s">
        <v>15</v>
      </c>
      <c r="J6348" t="s">
        <v>27</v>
      </c>
      <c r="K6348" s="2">
        <v>58.71</v>
      </c>
      <c r="L6348" t="s">
        <v>39</v>
      </c>
      <c r="M6348">
        <f>YEAR(Table1[[#This Row],[order_date]])</f>
        <v>2023</v>
      </c>
      <c r="N6348">
        <f>MONTH(Table1[[#This Row],[order_date]])</f>
        <v>8</v>
      </c>
      <c r="O6348" s="3">
        <f>Table1[[#This Row],[sales]]-Table1[[#This Row],[profit]]</f>
        <v>587.88</v>
      </c>
      <c r="P6348" s="3">
        <f>Table1[[#This Row],[sales]]*Table1[[#This Row],[quantity]]</f>
        <v>5172.72</v>
      </c>
      <c r="Q6348" s="9">
        <f>Table1[[#This Row],[delivery_date]]-Table1[[#This Row],[order_date]]</f>
        <v>7</v>
      </c>
    </row>
    <row r="6349" spans="1:17" x14ac:dyDescent="0.35">
      <c r="A6349" t="s">
        <v>6380</v>
      </c>
      <c r="B6349" t="s">
        <v>25</v>
      </c>
      <c r="C6349" t="s">
        <v>33</v>
      </c>
      <c r="D6349" s="2">
        <v>3705.69</v>
      </c>
      <c r="E6349">
        <v>0.46</v>
      </c>
      <c r="F6349">
        <v>6</v>
      </c>
      <c r="G6349" s="1">
        <v>45570</v>
      </c>
      <c r="H6349" s="1">
        <v>45575</v>
      </c>
      <c r="I6349" t="s">
        <v>31</v>
      </c>
      <c r="J6349" t="s">
        <v>27</v>
      </c>
      <c r="K6349" s="2">
        <v>716.19</v>
      </c>
      <c r="L6349" t="s">
        <v>28</v>
      </c>
      <c r="M6349">
        <f>YEAR(Table1[[#This Row],[order_date]])</f>
        <v>2024</v>
      </c>
      <c r="N6349">
        <f>MONTH(Table1[[#This Row],[order_date]])</f>
        <v>10</v>
      </c>
      <c r="O6349" s="3">
        <f>Table1[[#This Row],[sales]]-Table1[[#This Row],[profit]]</f>
        <v>2989.5</v>
      </c>
      <c r="P6349" s="3">
        <f>Table1[[#This Row],[sales]]*Table1[[#This Row],[quantity]]</f>
        <v>22234.14</v>
      </c>
      <c r="Q6349" s="9">
        <f>Table1[[#This Row],[delivery_date]]-Table1[[#This Row],[order_date]]</f>
        <v>5</v>
      </c>
    </row>
    <row r="6350" spans="1:17" x14ac:dyDescent="0.35">
      <c r="A6350" t="s">
        <v>6381</v>
      </c>
      <c r="B6350" t="s">
        <v>25</v>
      </c>
      <c r="C6350" t="s">
        <v>36</v>
      </c>
      <c r="D6350" s="2">
        <v>1970.85</v>
      </c>
      <c r="E6350">
        <v>0.04</v>
      </c>
      <c r="F6350">
        <v>9</v>
      </c>
      <c r="G6350" s="1">
        <v>45212</v>
      </c>
      <c r="H6350" s="1">
        <v>45219</v>
      </c>
      <c r="I6350" t="s">
        <v>21</v>
      </c>
      <c r="J6350" t="s">
        <v>22</v>
      </c>
      <c r="K6350" s="2">
        <v>412.08</v>
      </c>
      <c r="L6350" t="s">
        <v>34</v>
      </c>
      <c r="M6350">
        <f>YEAR(Table1[[#This Row],[order_date]])</f>
        <v>2023</v>
      </c>
      <c r="N6350">
        <f>MONTH(Table1[[#This Row],[order_date]])</f>
        <v>10</v>
      </c>
      <c r="O6350" s="3">
        <f>Table1[[#This Row],[sales]]-Table1[[#This Row],[profit]]</f>
        <v>1558.77</v>
      </c>
      <c r="P6350" s="3">
        <f>Table1[[#This Row],[sales]]*Table1[[#This Row],[quantity]]</f>
        <v>17737.649999999998</v>
      </c>
      <c r="Q6350" s="9">
        <f>Table1[[#This Row],[delivery_date]]-Table1[[#This Row],[order_date]]</f>
        <v>7</v>
      </c>
    </row>
    <row r="6351" spans="1:17" x14ac:dyDescent="0.35">
      <c r="A6351" t="s">
        <v>6382</v>
      </c>
      <c r="B6351" t="s">
        <v>25</v>
      </c>
      <c r="C6351" t="s">
        <v>14</v>
      </c>
      <c r="D6351" s="2">
        <v>524</v>
      </c>
      <c r="E6351">
        <v>0.48</v>
      </c>
      <c r="F6351">
        <v>5</v>
      </c>
      <c r="G6351" s="1">
        <v>45115</v>
      </c>
      <c r="H6351" s="1">
        <v>45118</v>
      </c>
      <c r="I6351" t="s">
        <v>21</v>
      </c>
      <c r="J6351" t="s">
        <v>22</v>
      </c>
      <c r="K6351" s="2">
        <v>126.67</v>
      </c>
      <c r="L6351" t="s">
        <v>23</v>
      </c>
      <c r="M6351">
        <f>YEAR(Table1[[#This Row],[order_date]])</f>
        <v>2023</v>
      </c>
      <c r="N6351">
        <f>MONTH(Table1[[#This Row],[order_date]])</f>
        <v>7</v>
      </c>
      <c r="O6351" s="3">
        <f>Table1[[#This Row],[sales]]-Table1[[#This Row],[profit]]</f>
        <v>397.33</v>
      </c>
      <c r="P6351" s="3">
        <f>Table1[[#This Row],[sales]]*Table1[[#This Row],[quantity]]</f>
        <v>2620</v>
      </c>
      <c r="Q6351" s="9">
        <f>Table1[[#This Row],[delivery_date]]-Table1[[#This Row],[order_date]]</f>
        <v>3</v>
      </c>
    </row>
    <row r="6352" spans="1:17" x14ac:dyDescent="0.35">
      <c r="A6352" t="s">
        <v>6383</v>
      </c>
      <c r="B6352" t="s">
        <v>41</v>
      </c>
      <c r="C6352" t="s">
        <v>33</v>
      </c>
      <c r="D6352" s="2">
        <v>3886.67</v>
      </c>
      <c r="E6352">
        <v>0.25</v>
      </c>
      <c r="F6352">
        <v>2</v>
      </c>
      <c r="G6352" s="1">
        <v>45130</v>
      </c>
      <c r="H6352" s="1">
        <v>45135</v>
      </c>
      <c r="I6352" t="s">
        <v>15</v>
      </c>
      <c r="J6352" t="s">
        <v>22</v>
      </c>
      <c r="K6352" s="2">
        <v>321.20999999999998</v>
      </c>
      <c r="L6352" t="s">
        <v>34</v>
      </c>
      <c r="M6352">
        <f>YEAR(Table1[[#This Row],[order_date]])</f>
        <v>2023</v>
      </c>
      <c r="N6352">
        <f>MONTH(Table1[[#This Row],[order_date]])</f>
        <v>7</v>
      </c>
      <c r="O6352" s="3">
        <f>Table1[[#This Row],[sales]]-Table1[[#This Row],[profit]]</f>
        <v>3565.46</v>
      </c>
      <c r="P6352" s="3">
        <f>Table1[[#This Row],[sales]]*Table1[[#This Row],[quantity]]</f>
        <v>7773.34</v>
      </c>
      <c r="Q6352" s="9">
        <f>Table1[[#This Row],[delivery_date]]-Table1[[#This Row],[order_date]]</f>
        <v>5</v>
      </c>
    </row>
    <row r="6353" spans="1:17" x14ac:dyDescent="0.35">
      <c r="A6353" t="s">
        <v>6384</v>
      </c>
      <c r="B6353" t="s">
        <v>19</v>
      </c>
      <c r="C6353" t="s">
        <v>36</v>
      </c>
      <c r="D6353" s="2">
        <v>1241.18</v>
      </c>
      <c r="E6353">
        <v>0.26</v>
      </c>
      <c r="F6353">
        <v>9</v>
      </c>
      <c r="G6353" s="1">
        <v>45088</v>
      </c>
      <c r="H6353" s="1">
        <v>45089</v>
      </c>
      <c r="I6353" t="s">
        <v>31</v>
      </c>
      <c r="J6353" t="s">
        <v>27</v>
      </c>
      <c r="K6353" s="2">
        <v>102.02</v>
      </c>
      <c r="L6353" t="s">
        <v>34</v>
      </c>
      <c r="M6353">
        <f>YEAR(Table1[[#This Row],[order_date]])</f>
        <v>2023</v>
      </c>
      <c r="N6353">
        <f>MONTH(Table1[[#This Row],[order_date]])</f>
        <v>6</v>
      </c>
      <c r="O6353" s="3">
        <f>Table1[[#This Row],[sales]]-Table1[[#This Row],[profit]]</f>
        <v>1139.1600000000001</v>
      </c>
      <c r="P6353" s="3">
        <f>Table1[[#This Row],[sales]]*Table1[[#This Row],[quantity]]</f>
        <v>11170.62</v>
      </c>
      <c r="Q6353" s="9">
        <f>Table1[[#This Row],[delivery_date]]-Table1[[#This Row],[order_date]]</f>
        <v>1</v>
      </c>
    </row>
    <row r="6354" spans="1:17" x14ac:dyDescent="0.35">
      <c r="A6354" t="s">
        <v>6385</v>
      </c>
      <c r="B6354" t="s">
        <v>25</v>
      </c>
      <c r="C6354" t="s">
        <v>14</v>
      </c>
      <c r="D6354" s="2">
        <v>3708.62</v>
      </c>
      <c r="E6354">
        <v>0.39</v>
      </c>
      <c r="F6354">
        <v>5</v>
      </c>
      <c r="G6354" s="1">
        <v>45260</v>
      </c>
      <c r="H6354" s="1">
        <v>45263</v>
      </c>
      <c r="I6354" t="s">
        <v>31</v>
      </c>
      <c r="J6354" t="s">
        <v>22</v>
      </c>
      <c r="K6354" s="2">
        <v>473.4</v>
      </c>
      <c r="L6354" t="s">
        <v>23</v>
      </c>
      <c r="M6354">
        <f>YEAR(Table1[[#This Row],[order_date]])</f>
        <v>2023</v>
      </c>
      <c r="N6354">
        <f>MONTH(Table1[[#This Row],[order_date]])</f>
        <v>11</v>
      </c>
      <c r="O6354" s="3">
        <f>Table1[[#This Row],[sales]]-Table1[[#This Row],[profit]]</f>
        <v>3235.22</v>
      </c>
      <c r="P6354" s="3">
        <f>Table1[[#This Row],[sales]]*Table1[[#This Row],[quantity]]</f>
        <v>18543.099999999999</v>
      </c>
      <c r="Q6354" s="9">
        <f>Table1[[#This Row],[delivery_date]]-Table1[[#This Row],[order_date]]</f>
        <v>3</v>
      </c>
    </row>
    <row r="6355" spans="1:17" x14ac:dyDescent="0.35">
      <c r="A6355" t="s">
        <v>6386</v>
      </c>
      <c r="B6355" t="s">
        <v>41</v>
      </c>
      <c r="C6355" t="s">
        <v>14</v>
      </c>
      <c r="D6355" s="2">
        <v>2868</v>
      </c>
      <c r="E6355">
        <v>0.35</v>
      </c>
      <c r="F6355">
        <v>8</v>
      </c>
      <c r="G6355" s="1">
        <v>45078</v>
      </c>
      <c r="H6355" s="1">
        <v>45085</v>
      </c>
      <c r="I6355" t="s">
        <v>15</v>
      </c>
      <c r="J6355" t="s">
        <v>16</v>
      </c>
      <c r="K6355" s="2">
        <v>217.32</v>
      </c>
      <c r="L6355" t="s">
        <v>28</v>
      </c>
      <c r="M6355">
        <f>YEAR(Table1[[#This Row],[order_date]])</f>
        <v>2023</v>
      </c>
      <c r="N6355">
        <f>MONTH(Table1[[#This Row],[order_date]])</f>
        <v>6</v>
      </c>
      <c r="O6355" s="3">
        <f>Table1[[#This Row],[sales]]-Table1[[#This Row],[profit]]</f>
        <v>2650.68</v>
      </c>
      <c r="P6355" s="3">
        <f>Table1[[#This Row],[sales]]*Table1[[#This Row],[quantity]]</f>
        <v>22944</v>
      </c>
      <c r="Q6355" s="9">
        <f>Table1[[#This Row],[delivery_date]]-Table1[[#This Row],[order_date]]</f>
        <v>7</v>
      </c>
    </row>
    <row r="6356" spans="1:17" x14ac:dyDescent="0.35">
      <c r="A6356" t="s">
        <v>6387</v>
      </c>
      <c r="B6356" t="s">
        <v>13</v>
      </c>
      <c r="C6356" t="s">
        <v>26</v>
      </c>
      <c r="D6356" s="2">
        <v>1053.19</v>
      </c>
      <c r="E6356">
        <v>0.12</v>
      </c>
      <c r="F6356">
        <v>8</v>
      </c>
      <c r="G6356" s="1">
        <v>45177</v>
      </c>
      <c r="H6356" s="1">
        <v>45184</v>
      </c>
      <c r="I6356" t="s">
        <v>21</v>
      </c>
      <c r="J6356" t="s">
        <v>22</v>
      </c>
      <c r="K6356" s="2">
        <v>125.66</v>
      </c>
      <c r="L6356" t="s">
        <v>23</v>
      </c>
      <c r="M6356">
        <f>YEAR(Table1[[#This Row],[order_date]])</f>
        <v>2023</v>
      </c>
      <c r="N6356">
        <f>MONTH(Table1[[#This Row],[order_date]])</f>
        <v>9</v>
      </c>
      <c r="O6356" s="3">
        <f>Table1[[#This Row],[sales]]-Table1[[#This Row],[profit]]</f>
        <v>927.53000000000009</v>
      </c>
      <c r="P6356" s="3">
        <f>Table1[[#This Row],[sales]]*Table1[[#This Row],[quantity]]</f>
        <v>8425.52</v>
      </c>
      <c r="Q6356" s="9">
        <f>Table1[[#This Row],[delivery_date]]-Table1[[#This Row],[order_date]]</f>
        <v>7</v>
      </c>
    </row>
    <row r="6357" spans="1:17" x14ac:dyDescent="0.35">
      <c r="A6357" t="s">
        <v>6388</v>
      </c>
      <c r="B6357" t="s">
        <v>13</v>
      </c>
      <c r="C6357" t="s">
        <v>14</v>
      </c>
      <c r="D6357" s="2">
        <v>474.39</v>
      </c>
      <c r="E6357">
        <v>0.01</v>
      </c>
      <c r="F6357">
        <v>4</v>
      </c>
      <c r="G6357" s="1">
        <v>45520</v>
      </c>
      <c r="H6357" s="1">
        <v>45527</v>
      </c>
      <c r="I6357" t="s">
        <v>31</v>
      </c>
      <c r="J6357" t="s">
        <v>27</v>
      </c>
      <c r="K6357" s="2">
        <v>94.21</v>
      </c>
      <c r="L6357" t="s">
        <v>39</v>
      </c>
      <c r="M6357">
        <f>YEAR(Table1[[#This Row],[order_date]])</f>
        <v>2024</v>
      </c>
      <c r="N6357">
        <f>MONTH(Table1[[#This Row],[order_date]])</f>
        <v>8</v>
      </c>
      <c r="O6357" s="3">
        <f>Table1[[#This Row],[sales]]-Table1[[#This Row],[profit]]</f>
        <v>380.18</v>
      </c>
      <c r="P6357" s="3">
        <f>Table1[[#This Row],[sales]]*Table1[[#This Row],[quantity]]</f>
        <v>1897.56</v>
      </c>
      <c r="Q6357" s="9">
        <f>Table1[[#This Row],[delivery_date]]-Table1[[#This Row],[order_date]]</f>
        <v>7</v>
      </c>
    </row>
    <row r="6358" spans="1:17" x14ac:dyDescent="0.35">
      <c r="A6358" t="s">
        <v>6389</v>
      </c>
      <c r="B6358" t="s">
        <v>25</v>
      </c>
      <c r="C6358" t="s">
        <v>20</v>
      </c>
      <c r="D6358" s="2">
        <v>3006.92</v>
      </c>
      <c r="E6358">
        <v>0.39</v>
      </c>
      <c r="F6358">
        <v>4</v>
      </c>
      <c r="G6358" s="1">
        <v>45463</v>
      </c>
      <c r="H6358" s="1">
        <v>45467</v>
      </c>
      <c r="I6358" t="s">
        <v>15</v>
      </c>
      <c r="J6358" t="s">
        <v>22</v>
      </c>
      <c r="K6358" s="2">
        <v>472.65</v>
      </c>
      <c r="L6358" t="s">
        <v>34</v>
      </c>
      <c r="M6358">
        <f>YEAR(Table1[[#This Row],[order_date]])</f>
        <v>2024</v>
      </c>
      <c r="N6358">
        <f>MONTH(Table1[[#This Row],[order_date]])</f>
        <v>6</v>
      </c>
      <c r="O6358" s="3">
        <f>Table1[[#This Row],[sales]]-Table1[[#This Row],[profit]]</f>
        <v>2534.27</v>
      </c>
      <c r="P6358" s="3">
        <f>Table1[[#This Row],[sales]]*Table1[[#This Row],[quantity]]</f>
        <v>12027.68</v>
      </c>
      <c r="Q6358" s="9">
        <f>Table1[[#This Row],[delivery_date]]-Table1[[#This Row],[order_date]]</f>
        <v>4</v>
      </c>
    </row>
    <row r="6359" spans="1:17" x14ac:dyDescent="0.35">
      <c r="A6359" t="s">
        <v>6390</v>
      </c>
      <c r="B6359" t="s">
        <v>13</v>
      </c>
      <c r="C6359" t="s">
        <v>33</v>
      </c>
      <c r="D6359" s="2">
        <v>223.54</v>
      </c>
      <c r="E6359">
        <v>0.06</v>
      </c>
      <c r="F6359">
        <v>1</v>
      </c>
      <c r="G6359" s="1">
        <v>45271</v>
      </c>
      <c r="H6359" s="1">
        <v>45274</v>
      </c>
      <c r="I6359" t="s">
        <v>31</v>
      </c>
      <c r="J6359" t="s">
        <v>22</v>
      </c>
      <c r="K6359" s="2">
        <v>27.77</v>
      </c>
      <c r="L6359" t="s">
        <v>34</v>
      </c>
      <c r="M6359">
        <f>YEAR(Table1[[#This Row],[order_date]])</f>
        <v>2023</v>
      </c>
      <c r="N6359">
        <f>MONTH(Table1[[#This Row],[order_date]])</f>
        <v>12</v>
      </c>
      <c r="O6359" s="3">
        <f>Table1[[#This Row],[sales]]-Table1[[#This Row],[profit]]</f>
        <v>195.76999999999998</v>
      </c>
      <c r="P6359" s="3">
        <f>Table1[[#This Row],[sales]]*Table1[[#This Row],[quantity]]</f>
        <v>223.54</v>
      </c>
      <c r="Q6359" s="9">
        <f>Table1[[#This Row],[delivery_date]]-Table1[[#This Row],[order_date]]</f>
        <v>3</v>
      </c>
    </row>
    <row r="6360" spans="1:17" x14ac:dyDescent="0.35">
      <c r="A6360" t="s">
        <v>6391</v>
      </c>
      <c r="B6360" t="s">
        <v>19</v>
      </c>
      <c r="C6360" t="s">
        <v>33</v>
      </c>
      <c r="D6360" s="2">
        <v>420.78</v>
      </c>
      <c r="E6360">
        <v>0.3</v>
      </c>
      <c r="F6360">
        <v>5</v>
      </c>
      <c r="G6360" s="1">
        <v>45031</v>
      </c>
      <c r="H6360" s="1">
        <v>45032</v>
      </c>
      <c r="I6360" t="s">
        <v>31</v>
      </c>
      <c r="J6360" t="s">
        <v>16</v>
      </c>
      <c r="K6360" s="2">
        <v>56.38</v>
      </c>
      <c r="L6360" t="s">
        <v>23</v>
      </c>
      <c r="M6360">
        <f>YEAR(Table1[[#This Row],[order_date]])</f>
        <v>2023</v>
      </c>
      <c r="N6360">
        <f>MONTH(Table1[[#This Row],[order_date]])</f>
        <v>4</v>
      </c>
      <c r="O6360" s="3">
        <f>Table1[[#This Row],[sales]]-Table1[[#This Row],[profit]]</f>
        <v>364.4</v>
      </c>
      <c r="P6360" s="3">
        <f>Table1[[#This Row],[sales]]*Table1[[#This Row],[quantity]]</f>
        <v>2103.8999999999996</v>
      </c>
      <c r="Q6360" s="9">
        <f>Table1[[#This Row],[delivery_date]]-Table1[[#This Row],[order_date]]</f>
        <v>1</v>
      </c>
    </row>
    <row r="6361" spans="1:17" x14ac:dyDescent="0.35">
      <c r="A6361" t="s">
        <v>6392</v>
      </c>
      <c r="B6361" t="s">
        <v>13</v>
      </c>
      <c r="C6361" t="s">
        <v>33</v>
      </c>
      <c r="D6361" s="2">
        <v>3540.87</v>
      </c>
      <c r="E6361">
        <v>0.47</v>
      </c>
      <c r="F6361">
        <v>9</v>
      </c>
      <c r="G6361" s="1">
        <v>45207</v>
      </c>
      <c r="H6361" s="1">
        <v>45213</v>
      </c>
      <c r="I6361" t="s">
        <v>31</v>
      </c>
      <c r="J6361" t="s">
        <v>22</v>
      </c>
      <c r="K6361" s="2">
        <v>383.95</v>
      </c>
      <c r="L6361" t="s">
        <v>17</v>
      </c>
      <c r="M6361">
        <f>YEAR(Table1[[#This Row],[order_date]])</f>
        <v>2023</v>
      </c>
      <c r="N6361">
        <f>MONTH(Table1[[#This Row],[order_date]])</f>
        <v>10</v>
      </c>
      <c r="O6361" s="3">
        <f>Table1[[#This Row],[sales]]-Table1[[#This Row],[profit]]</f>
        <v>3156.92</v>
      </c>
      <c r="P6361" s="3">
        <f>Table1[[#This Row],[sales]]*Table1[[#This Row],[quantity]]</f>
        <v>31867.829999999998</v>
      </c>
      <c r="Q6361" s="9">
        <f>Table1[[#This Row],[delivery_date]]-Table1[[#This Row],[order_date]]</f>
        <v>6</v>
      </c>
    </row>
    <row r="6362" spans="1:17" x14ac:dyDescent="0.35">
      <c r="A6362" t="s">
        <v>6393</v>
      </c>
      <c r="B6362" t="s">
        <v>13</v>
      </c>
      <c r="C6362" t="s">
        <v>36</v>
      </c>
      <c r="D6362" s="2">
        <v>2740.48</v>
      </c>
      <c r="E6362">
        <v>0.27</v>
      </c>
      <c r="F6362">
        <v>5</v>
      </c>
      <c r="G6362" s="1">
        <v>45084</v>
      </c>
      <c r="H6362" s="1">
        <v>45088</v>
      </c>
      <c r="I6362" t="s">
        <v>15</v>
      </c>
      <c r="J6362" t="s">
        <v>22</v>
      </c>
      <c r="K6362" s="2">
        <v>443.85</v>
      </c>
      <c r="L6362" t="s">
        <v>23</v>
      </c>
      <c r="M6362">
        <f>YEAR(Table1[[#This Row],[order_date]])</f>
        <v>2023</v>
      </c>
      <c r="N6362">
        <f>MONTH(Table1[[#This Row],[order_date]])</f>
        <v>6</v>
      </c>
      <c r="O6362" s="3">
        <f>Table1[[#This Row],[sales]]-Table1[[#This Row],[profit]]</f>
        <v>2296.63</v>
      </c>
      <c r="P6362" s="3">
        <f>Table1[[#This Row],[sales]]*Table1[[#This Row],[quantity]]</f>
        <v>13702.4</v>
      </c>
      <c r="Q6362" s="9">
        <f>Table1[[#This Row],[delivery_date]]-Table1[[#This Row],[order_date]]</f>
        <v>4</v>
      </c>
    </row>
    <row r="6363" spans="1:17" x14ac:dyDescent="0.35">
      <c r="A6363" t="s">
        <v>6394</v>
      </c>
      <c r="B6363" t="s">
        <v>19</v>
      </c>
      <c r="C6363" t="s">
        <v>36</v>
      </c>
      <c r="D6363" s="2">
        <v>1698.85</v>
      </c>
      <c r="E6363">
        <v>0.14000000000000001</v>
      </c>
      <c r="F6363">
        <v>5</v>
      </c>
      <c r="G6363" s="1">
        <v>45527</v>
      </c>
      <c r="H6363" s="1">
        <v>45534</v>
      </c>
      <c r="I6363" t="s">
        <v>21</v>
      </c>
      <c r="J6363" t="s">
        <v>27</v>
      </c>
      <c r="K6363" s="2">
        <v>279.92</v>
      </c>
      <c r="L6363" t="s">
        <v>48</v>
      </c>
      <c r="M6363">
        <f>YEAR(Table1[[#This Row],[order_date]])</f>
        <v>2024</v>
      </c>
      <c r="N6363">
        <f>MONTH(Table1[[#This Row],[order_date]])</f>
        <v>8</v>
      </c>
      <c r="O6363" s="3">
        <f>Table1[[#This Row],[sales]]-Table1[[#This Row],[profit]]</f>
        <v>1418.9299999999998</v>
      </c>
      <c r="P6363" s="3">
        <f>Table1[[#This Row],[sales]]*Table1[[#This Row],[quantity]]</f>
        <v>8494.25</v>
      </c>
      <c r="Q6363" s="9">
        <f>Table1[[#This Row],[delivery_date]]-Table1[[#This Row],[order_date]]</f>
        <v>7</v>
      </c>
    </row>
    <row r="6364" spans="1:17" x14ac:dyDescent="0.35">
      <c r="A6364" t="s">
        <v>6395</v>
      </c>
      <c r="B6364" t="s">
        <v>25</v>
      </c>
      <c r="C6364" t="s">
        <v>20</v>
      </c>
      <c r="D6364" s="2">
        <v>2742.22</v>
      </c>
      <c r="E6364">
        <v>0.09</v>
      </c>
      <c r="F6364">
        <v>6</v>
      </c>
      <c r="G6364" s="1">
        <v>45158</v>
      </c>
      <c r="H6364" s="1">
        <v>45164</v>
      </c>
      <c r="I6364" t="s">
        <v>21</v>
      </c>
      <c r="J6364" t="s">
        <v>16</v>
      </c>
      <c r="K6364" s="2">
        <v>751.4</v>
      </c>
      <c r="L6364" t="s">
        <v>28</v>
      </c>
      <c r="M6364">
        <f>YEAR(Table1[[#This Row],[order_date]])</f>
        <v>2023</v>
      </c>
      <c r="N6364">
        <f>MONTH(Table1[[#This Row],[order_date]])</f>
        <v>8</v>
      </c>
      <c r="O6364" s="3">
        <f>Table1[[#This Row],[sales]]-Table1[[#This Row],[profit]]</f>
        <v>1990.8199999999997</v>
      </c>
      <c r="P6364" s="3">
        <f>Table1[[#This Row],[sales]]*Table1[[#This Row],[quantity]]</f>
        <v>16453.32</v>
      </c>
      <c r="Q6364" s="9">
        <f>Table1[[#This Row],[delivery_date]]-Table1[[#This Row],[order_date]]</f>
        <v>6</v>
      </c>
    </row>
    <row r="6365" spans="1:17" x14ac:dyDescent="0.35">
      <c r="A6365" t="s">
        <v>6396</v>
      </c>
      <c r="B6365" t="s">
        <v>25</v>
      </c>
      <c r="C6365" t="s">
        <v>14</v>
      </c>
      <c r="D6365" s="2">
        <v>2999.08</v>
      </c>
      <c r="E6365">
        <v>0.01</v>
      </c>
      <c r="F6365">
        <v>6</v>
      </c>
      <c r="G6365" s="1">
        <v>45349</v>
      </c>
      <c r="H6365" s="1">
        <v>45355</v>
      </c>
      <c r="I6365" t="s">
        <v>21</v>
      </c>
      <c r="J6365" t="s">
        <v>16</v>
      </c>
      <c r="K6365" s="2">
        <v>650.80999999999995</v>
      </c>
      <c r="L6365" t="s">
        <v>28</v>
      </c>
      <c r="M6365">
        <f>YEAR(Table1[[#This Row],[order_date]])</f>
        <v>2024</v>
      </c>
      <c r="N6365">
        <f>MONTH(Table1[[#This Row],[order_date]])</f>
        <v>2</v>
      </c>
      <c r="O6365" s="3">
        <f>Table1[[#This Row],[sales]]-Table1[[#This Row],[profit]]</f>
        <v>2348.27</v>
      </c>
      <c r="P6365" s="3">
        <f>Table1[[#This Row],[sales]]*Table1[[#This Row],[quantity]]</f>
        <v>17994.48</v>
      </c>
      <c r="Q6365" s="9">
        <f>Table1[[#This Row],[delivery_date]]-Table1[[#This Row],[order_date]]</f>
        <v>6</v>
      </c>
    </row>
    <row r="6366" spans="1:17" x14ac:dyDescent="0.35">
      <c r="A6366" t="s">
        <v>6397</v>
      </c>
      <c r="B6366" t="s">
        <v>19</v>
      </c>
      <c r="C6366" t="s">
        <v>36</v>
      </c>
      <c r="D6366" s="2">
        <v>2869.9</v>
      </c>
      <c r="E6366">
        <v>0.31</v>
      </c>
      <c r="F6366">
        <v>8</v>
      </c>
      <c r="G6366" s="1">
        <v>45131</v>
      </c>
      <c r="H6366" s="1">
        <v>45137</v>
      </c>
      <c r="I6366" t="s">
        <v>15</v>
      </c>
      <c r="J6366" t="s">
        <v>22</v>
      </c>
      <c r="K6366" s="2">
        <v>595.91999999999996</v>
      </c>
      <c r="L6366" t="s">
        <v>23</v>
      </c>
      <c r="M6366">
        <f>YEAR(Table1[[#This Row],[order_date]])</f>
        <v>2023</v>
      </c>
      <c r="N6366">
        <f>MONTH(Table1[[#This Row],[order_date]])</f>
        <v>7</v>
      </c>
      <c r="O6366" s="3">
        <f>Table1[[#This Row],[sales]]-Table1[[#This Row],[profit]]</f>
        <v>2273.98</v>
      </c>
      <c r="P6366" s="3">
        <f>Table1[[#This Row],[sales]]*Table1[[#This Row],[quantity]]</f>
        <v>22959.200000000001</v>
      </c>
      <c r="Q6366" s="9">
        <f>Table1[[#This Row],[delivery_date]]-Table1[[#This Row],[order_date]]</f>
        <v>6</v>
      </c>
    </row>
    <row r="6367" spans="1:17" x14ac:dyDescent="0.35">
      <c r="A6367" t="s">
        <v>6398</v>
      </c>
      <c r="B6367" t="s">
        <v>19</v>
      </c>
      <c r="C6367" t="s">
        <v>14</v>
      </c>
      <c r="D6367" s="2">
        <v>3248.51</v>
      </c>
      <c r="E6367">
        <v>0.28000000000000003</v>
      </c>
      <c r="F6367">
        <v>1</v>
      </c>
      <c r="G6367" s="1">
        <v>45600</v>
      </c>
      <c r="H6367" s="1">
        <v>45607</v>
      </c>
      <c r="I6367" t="s">
        <v>15</v>
      </c>
      <c r="J6367" t="s">
        <v>16</v>
      </c>
      <c r="K6367" s="2">
        <v>375.08</v>
      </c>
      <c r="L6367" t="s">
        <v>23</v>
      </c>
      <c r="M6367">
        <f>YEAR(Table1[[#This Row],[order_date]])</f>
        <v>2024</v>
      </c>
      <c r="N6367">
        <f>MONTH(Table1[[#This Row],[order_date]])</f>
        <v>11</v>
      </c>
      <c r="O6367" s="3">
        <f>Table1[[#This Row],[sales]]-Table1[[#This Row],[profit]]</f>
        <v>2873.4300000000003</v>
      </c>
      <c r="P6367" s="3">
        <f>Table1[[#This Row],[sales]]*Table1[[#This Row],[quantity]]</f>
        <v>3248.51</v>
      </c>
      <c r="Q6367" s="9">
        <f>Table1[[#This Row],[delivery_date]]-Table1[[#This Row],[order_date]]</f>
        <v>7</v>
      </c>
    </row>
    <row r="6368" spans="1:17" x14ac:dyDescent="0.35">
      <c r="A6368" t="s">
        <v>6399</v>
      </c>
      <c r="B6368" t="s">
        <v>19</v>
      </c>
      <c r="C6368" t="s">
        <v>14</v>
      </c>
      <c r="D6368" s="2">
        <v>4707.41</v>
      </c>
      <c r="E6368">
        <v>0.23</v>
      </c>
      <c r="F6368">
        <v>5</v>
      </c>
      <c r="G6368" s="1">
        <v>45454</v>
      </c>
      <c r="H6368" s="1">
        <v>45459</v>
      </c>
      <c r="I6368" t="s">
        <v>21</v>
      </c>
      <c r="J6368" t="s">
        <v>27</v>
      </c>
      <c r="K6368" s="2">
        <v>636.70000000000005</v>
      </c>
      <c r="L6368" t="s">
        <v>28</v>
      </c>
      <c r="M6368">
        <f>YEAR(Table1[[#This Row],[order_date]])</f>
        <v>2024</v>
      </c>
      <c r="N6368">
        <f>MONTH(Table1[[#This Row],[order_date]])</f>
        <v>6</v>
      </c>
      <c r="O6368" s="3">
        <f>Table1[[#This Row],[sales]]-Table1[[#This Row],[profit]]</f>
        <v>4070.71</v>
      </c>
      <c r="P6368" s="3">
        <f>Table1[[#This Row],[sales]]*Table1[[#This Row],[quantity]]</f>
        <v>23537.05</v>
      </c>
      <c r="Q6368" s="9">
        <f>Table1[[#This Row],[delivery_date]]-Table1[[#This Row],[order_date]]</f>
        <v>5</v>
      </c>
    </row>
    <row r="6369" spans="1:17" x14ac:dyDescent="0.35">
      <c r="A6369" t="s">
        <v>6400</v>
      </c>
      <c r="B6369" t="s">
        <v>13</v>
      </c>
      <c r="C6369" t="s">
        <v>36</v>
      </c>
      <c r="D6369" s="2">
        <v>2005.01</v>
      </c>
      <c r="E6369">
        <v>0.1</v>
      </c>
      <c r="F6369">
        <v>9</v>
      </c>
      <c r="G6369" s="1">
        <v>45102</v>
      </c>
      <c r="H6369" s="1">
        <v>45108</v>
      </c>
      <c r="I6369" t="s">
        <v>15</v>
      </c>
      <c r="J6369" t="s">
        <v>16</v>
      </c>
      <c r="K6369" s="2">
        <v>537.52</v>
      </c>
      <c r="L6369" t="s">
        <v>34</v>
      </c>
      <c r="M6369">
        <f>YEAR(Table1[[#This Row],[order_date]])</f>
        <v>2023</v>
      </c>
      <c r="N6369">
        <f>MONTH(Table1[[#This Row],[order_date]])</f>
        <v>6</v>
      </c>
      <c r="O6369" s="3">
        <f>Table1[[#This Row],[sales]]-Table1[[#This Row],[profit]]</f>
        <v>1467.49</v>
      </c>
      <c r="P6369" s="3">
        <f>Table1[[#This Row],[sales]]*Table1[[#This Row],[quantity]]</f>
        <v>18045.09</v>
      </c>
      <c r="Q6369" s="9">
        <f>Table1[[#This Row],[delivery_date]]-Table1[[#This Row],[order_date]]</f>
        <v>6</v>
      </c>
    </row>
    <row r="6370" spans="1:17" x14ac:dyDescent="0.35">
      <c r="A6370" t="s">
        <v>6401</v>
      </c>
      <c r="B6370" t="s">
        <v>19</v>
      </c>
      <c r="C6370" t="s">
        <v>36</v>
      </c>
      <c r="D6370" s="2">
        <v>1575.64</v>
      </c>
      <c r="E6370">
        <v>0.12</v>
      </c>
      <c r="F6370">
        <v>3</v>
      </c>
      <c r="G6370" s="1">
        <v>45078</v>
      </c>
      <c r="H6370" s="1">
        <v>45082</v>
      </c>
      <c r="I6370" t="s">
        <v>21</v>
      </c>
      <c r="J6370" t="s">
        <v>22</v>
      </c>
      <c r="K6370" s="2">
        <v>301.77999999999997</v>
      </c>
      <c r="L6370" t="s">
        <v>39</v>
      </c>
      <c r="M6370">
        <f>YEAR(Table1[[#This Row],[order_date]])</f>
        <v>2023</v>
      </c>
      <c r="N6370">
        <f>MONTH(Table1[[#This Row],[order_date]])</f>
        <v>6</v>
      </c>
      <c r="O6370" s="3">
        <f>Table1[[#This Row],[sales]]-Table1[[#This Row],[profit]]</f>
        <v>1273.8600000000001</v>
      </c>
      <c r="P6370" s="3">
        <f>Table1[[#This Row],[sales]]*Table1[[#This Row],[quantity]]</f>
        <v>4726.92</v>
      </c>
      <c r="Q6370" s="9">
        <f>Table1[[#This Row],[delivery_date]]-Table1[[#This Row],[order_date]]</f>
        <v>4</v>
      </c>
    </row>
    <row r="6371" spans="1:17" x14ac:dyDescent="0.35">
      <c r="A6371" t="s">
        <v>6402</v>
      </c>
      <c r="B6371" t="s">
        <v>41</v>
      </c>
      <c r="C6371" t="s">
        <v>20</v>
      </c>
      <c r="D6371" s="2">
        <v>288.33</v>
      </c>
      <c r="E6371">
        <v>0.48</v>
      </c>
      <c r="F6371">
        <v>7</v>
      </c>
      <c r="G6371" s="1">
        <v>45056</v>
      </c>
      <c r="H6371" s="1">
        <v>45063</v>
      </c>
      <c r="I6371" t="s">
        <v>21</v>
      </c>
      <c r="J6371" t="s">
        <v>22</v>
      </c>
      <c r="K6371" s="2">
        <v>27.4</v>
      </c>
      <c r="L6371" t="s">
        <v>34</v>
      </c>
      <c r="M6371">
        <f>YEAR(Table1[[#This Row],[order_date]])</f>
        <v>2023</v>
      </c>
      <c r="N6371">
        <f>MONTH(Table1[[#This Row],[order_date]])</f>
        <v>5</v>
      </c>
      <c r="O6371" s="3">
        <f>Table1[[#This Row],[sales]]-Table1[[#This Row],[profit]]</f>
        <v>260.93</v>
      </c>
      <c r="P6371" s="3">
        <f>Table1[[#This Row],[sales]]*Table1[[#This Row],[quantity]]</f>
        <v>2018.31</v>
      </c>
      <c r="Q6371" s="9">
        <f>Table1[[#This Row],[delivery_date]]-Table1[[#This Row],[order_date]]</f>
        <v>7</v>
      </c>
    </row>
    <row r="6372" spans="1:17" x14ac:dyDescent="0.35">
      <c r="A6372" t="s">
        <v>6403</v>
      </c>
      <c r="B6372" t="s">
        <v>13</v>
      </c>
      <c r="C6372" t="s">
        <v>26</v>
      </c>
      <c r="D6372" s="2">
        <v>820.66</v>
      </c>
      <c r="E6372">
        <v>0.01</v>
      </c>
      <c r="F6372">
        <v>7</v>
      </c>
      <c r="G6372" s="1">
        <v>45403</v>
      </c>
      <c r="H6372" s="1">
        <v>45408</v>
      </c>
      <c r="I6372" t="s">
        <v>15</v>
      </c>
      <c r="J6372" t="s">
        <v>22</v>
      </c>
      <c r="K6372" s="2">
        <v>190.06</v>
      </c>
      <c r="L6372" t="s">
        <v>39</v>
      </c>
      <c r="M6372">
        <f>YEAR(Table1[[#This Row],[order_date]])</f>
        <v>2024</v>
      </c>
      <c r="N6372">
        <f>MONTH(Table1[[#This Row],[order_date]])</f>
        <v>4</v>
      </c>
      <c r="O6372" s="3">
        <f>Table1[[#This Row],[sales]]-Table1[[#This Row],[profit]]</f>
        <v>630.59999999999991</v>
      </c>
      <c r="P6372" s="3">
        <f>Table1[[#This Row],[sales]]*Table1[[#This Row],[quantity]]</f>
        <v>5744.62</v>
      </c>
      <c r="Q6372" s="9">
        <f>Table1[[#This Row],[delivery_date]]-Table1[[#This Row],[order_date]]</f>
        <v>5</v>
      </c>
    </row>
    <row r="6373" spans="1:17" x14ac:dyDescent="0.35">
      <c r="A6373" t="s">
        <v>6404</v>
      </c>
      <c r="B6373" t="s">
        <v>25</v>
      </c>
      <c r="C6373" t="s">
        <v>33</v>
      </c>
      <c r="D6373" s="2">
        <v>620.62</v>
      </c>
      <c r="E6373">
        <v>0.18</v>
      </c>
      <c r="F6373">
        <v>3</v>
      </c>
      <c r="G6373" s="1">
        <v>44965</v>
      </c>
      <c r="H6373" s="1">
        <v>44966</v>
      </c>
      <c r="I6373" t="s">
        <v>31</v>
      </c>
      <c r="J6373" t="s">
        <v>27</v>
      </c>
      <c r="K6373" s="2">
        <v>41</v>
      </c>
      <c r="L6373" t="s">
        <v>28</v>
      </c>
      <c r="M6373">
        <f>YEAR(Table1[[#This Row],[order_date]])</f>
        <v>2023</v>
      </c>
      <c r="N6373">
        <f>MONTH(Table1[[#This Row],[order_date]])</f>
        <v>2</v>
      </c>
      <c r="O6373" s="3">
        <f>Table1[[#This Row],[sales]]-Table1[[#This Row],[profit]]</f>
        <v>579.62</v>
      </c>
      <c r="P6373" s="3">
        <f>Table1[[#This Row],[sales]]*Table1[[#This Row],[quantity]]</f>
        <v>1861.8600000000001</v>
      </c>
      <c r="Q6373" s="9">
        <f>Table1[[#This Row],[delivery_date]]-Table1[[#This Row],[order_date]]</f>
        <v>1</v>
      </c>
    </row>
    <row r="6374" spans="1:17" x14ac:dyDescent="0.35">
      <c r="A6374" t="s">
        <v>6405</v>
      </c>
      <c r="B6374" t="s">
        <v>25</v>
      </c>
      <c r="C6374" t="s">
        <v>36</v>
      </c>
      <c r="D6374" s="2">
        <v>1743.68</v>
      </c>
      <c r="E6374">
        <v>0.02</v>
      </c>
      <c r="F6374">
        <v>7</v>
      </c>
      <c r="G6374" s="1">
        <v>45285</v>
      </c>
      <c r="H6374" s="1">
        <v>45291</v>
      </c>
      <c r="I6374" t="s">
        <v>31</v>
      </c>
      <c r="J6374" t="s">
        <v>27</v>
      </c>
      <c r="K6374" s="2">
        <v>476.68</v>
      </c>
      <c r="L6374" t="s">
        <v>17</v>
      </c>
      <c r="M6374">
        <f>YEAR(Table1[[#This Row],[order_date]])</f>
        <v>2023</v>
      </c>
      <c r="N6374">
        <f>MONTH(Table1[[#This Row],[order_date]])</f>
        <v>12</v>
      </c>
      <c r="O6374" s="3">
        <f>Table1[[#This Row],[sales]]-Table1[[#This Row],[profit]]</f>
        <v>1267</v>
      </c>
      <c r="P6374" s="3">
        <f>Table1[[#This Row],[sales]]*Table1[[#This Row],[quantity]]</f>
        <v>12205.76</v>
      </c>
      <c r="Q6374" s="9">
        <f>Table1[[#This Row],[delivery_date]]-Table1[[#This Row],[order_date]]</f>
        <v>6</v>
      </c>
    </row>
    <row r="6375" spans="1:17" x14ac:dyDescent="0.35">
      <c r="A6375" t="s">
        <v>6406</v>
      </c>
      <c r="B6375" t="s">
        <v>25</v>
      </c>
      <c r="C6375" t="s">
        <v>36</v>
      </c>
      <c r="D6375" s="2">
        <v>3088.95</v>
      </c>
      <c r="E6375">
        <v>0.1</v>
      </c>
      <c r="F6375">
        <v>3</v>
      </c>
      <c r="G6375" s="1">
        <v>45135</v>
      </c>
      <c r="H6375" s="1">
        <v>45137</v>
      </c>
      <c r="I6375" t="s">
        <v>15</v>
      </c>
      <c r="J6375" t="s">
        <v>16</v>
      </c>
      <c r="K6375" s="2">
        <v>576.19000000000005</v>
      </c>
      <c r="L6375" t="s">
        <v>39</v>
      </c>
      <c r="M6375">
        <f>YEAR(Table1[[#This Row],[order_date]])</f>
        <v>2023</v>
      </c>
      <c r="N6375">
        <f>MONTH(Table1[[#This Row],[order_date]])</f>
        <v>7</v>
      </c>
      <c r="O6375" s="3">
        <f>Table1[[#This Row],[sales]]-Table1[[#This Row],[profit]]</f>
        <v>2512.7599999999998</v>
      </c>
      <c r="P6375" s="3">
        <f>Table1[[#This Row],[sales]]*Table1[[#This Row],[quantity]]</f>
        <v>9266.8499999999985</v>
      </c>
      <c r="Q6375" s="9">
        <f>Table1[[#This Row],[delivery_date]]-Table1[[#This Row],[order_date]]</f>
        <v>2</v>
      </c>
    </row>
    <row r="6376" spans="1:17" x14ac:dyDescent="0.35">
      <c r="A6376" t="s">
        <v>6407</v>
      </c>
      <c r="B6376" t="s">
        <v>13</v>
      </c>
      <c r="C6376" t="s">
        <v>14</v>
      </c>
      <c r="D6376" s="2">
        <v>327.04000000000002</v>
      </c>
      <c r="E6376">
        <v>0.47</v>
      </c>
      <c r="F6376">
        <v>6</v>
      </c>
      <c r="G6376" s="1">
        <v>45369</v>
      </c>
      <c r="H6376" s="1">
        <v>45371</v>
      </c>
      <c r="I6376" t="s">
        <v>15</v>
      </c>
      <c r="J6376" t="s">
        <v>22</v>
      </c>
      <c r="K6376" s="2">
        <v>96.52</v>
      </c>
      <c r="L6376" t="s">
        <v>48</v>
      </c>
      <c r="M6376">
        <f>YEAR(Table1[[#This Row],[order_date]])</f>
        <v>2024</v>
      </c>
      <c r="N6376">
        <f>MONTH(Table1[[#This Row],[order_date]])</f>
        <v>3</v>
      </c>
      <c r="O6376" s="3">
        <f>Table1[[#This Row],[sales]]-Table1[[#This Row],[profit]]</f>
        <v>230.52000000000004</v>
      </c>
      <c r="P6376" s="3">
        <f>Table1[[#This Row],[sales]]*Table1[[#This Row],[quantity]]</f>
        <v>1962.2400000000002</v>
      </c>
      <c r="Q6376" s="9">
        <f>Table1[[#This Row],[delivery_date]]-Table1[[#This Row],[order_date]]</f>
        <v>2</v>
      </c>
    </row>
    <row r="6377" spans="1:17" x14ac:dyDescent="0.35">
      <c r="A6377" t="s">
        <v>6408</v>
      </c>
      <c r="B6377" t="s">
        <v>41</v>
      </c>
      <c r="C6377" t="s">
        <v>26</v>
      </c>
      <c r="D6377" s="2">
        <v>3665.56</v>
      </c>
      <c r="E6377">
        <v>7.0000000000000007E-2</v>
      </c>
      <c r="F6377">
        <v>8</v>
      </c>
      <c r="G6377" s="1">
        <v>45589</v>
      </c>
      <c r="H6377" s="1">
        <v>45590</v>
      </c>
      <c r="I6377" t="s">
        <v>21</v>
      </c>
      <c r="J6377" t="s">
        <v>27</v>
      </c>
      <c r="K6377" s="2">
        <v>436.58</v>
      </c>
      <c r="L6377" t="s">
        <v>23</v>
      </c>
      <c r="M6377">
        <f>YEAR(Table1[[#This Row],[order_date]])</f>
        <v>2024</v>
      </c>
      <c r="N6377">
        <f>MONTH(Table1[[#This Row],[order_date]])</f>
        <v>10</v>
      </c>
      <c r="O6377" s="3">
        <f>Table1[[#This Row],[sales]]-Table1[[#This Row],[profit]]</f>
        <v>3228.98</v>
      </c>
      <c r="P6377" s="3">
        <f>Table1[[#This Row],[sales]]*Table1[[#This Row],[quantity]]</f>
        <v>29324.48</v>
      </c>
      <c r="Q6377" s="9">
        <f>Table1[[#This Row],[delivery_date]]-Table1[[#This Row],[order_date]]</f>
        <v>1</v>
      </c>
    </row>
    <row r="6378" spans="1:17" x14ac:dyDescent="0.35">
      <c r="A6378" t="s">
        <v>6409</v>
      </c>
      <c r="B6378" t="s">
        <v>19</v>
      </c>
      <c r="C6378" t="s">
        <v>36</v>
      </c>
      <c r="D6378" s="2">
        <v>2047.42</v>
      </c>
      <c r="E6378">
        <v>0.3</v>
      </c>
      <c r="F6378">
        <v>8</v>
      </c>
      <c r="G6378" s="1">
        <v>45450</v>
      </c>
      <c r="H6378" s="1">
        <v>45455</v>
      </c>
      <c r="I6378" t="s">
        <v>31</v>
      </c>
      <c r="J6378" t="s">
        <v>27</v>
      </c>
      <c r="K6378" s="2">
        <v>158.88</v>
      </c>
      <c r="L6378" t="s">
        <v>23</v>
      </c>
      <c r="M6378">
        <f>YEAR(Table1[[#This Row],[order_date]])</f>
        <v>2024</v>
      </c>
      <c r="N6378">
        <f>MONTH(Table1[[#This Row],[order_date]])</f>
        <v>6</v>
      </c>
      <c r="O6378" s="3">
        <f>Table1[[#This Row],[sales]]-Table1[[#This Row],[profit]]</f>
        <v>1888.54</v>
      </c>
      <c r="P6378" s="3">
        <f>Table1[[#This Row],[sales]]*Table1[[#This Row],[quantity]]</f>
        <v>16379.36</v>
      </c>
      <c r="Q6378" s="9">
        <f>Table1[[#This Row],[delivery_date]]-Table1[[#This Row],[order_date]]</f>
        <v>5</v>
      </c>
    </row>
    <row r="6379" spans="1:17" x14ac:dyDescent="0.35">
      <c r="A6379" t="s">
        <v>6410</v>
      </c>
      <c r="B6379" t="s">
        <v>19</v>
      </c>
      <c r="C6379" t="s">
        <v>26</v>
      </c>
      <c r="D6379" s="2">
        <v>4821.17</v>
      </c>
      <c r="E6379">
        <v>0.17</v>
      </c>
      <c r="F6379">
        <v>6</v>
      </c>
      <c r="G6379" s="1">
        <v>45003</v>
      </c>
      <c r="H6379" s="1">
        <v>45007</v>
      </c>
      <c r="I6379" t="s">
        <v>31</v>
      </c>
      <c r="J6379" t="s">
        <v>16</v>
      </c>
      <c r="K6379" s="2">
        <v>831.53</v>
      </c>
      <c r="L6379" t="s">
        <v>17</v>
      </c>
      <c r="M6379">
        <f>YEAR(Table1[[#This Row],[order_date]])</f>
        <v>2023</v>
      </c>
      <c r="N6379">
        <f>MONTH(Table1[[#This Row],[order_date]])</f>
        <v>3</v>
      </c>
      <c r="O6379" s="3">
        <f>Table1[[#This Row],[sales]]-Table1[[#This Row],[profit]]</f>
        <v>3989.6400000000003</v>
      </c>
      <c r="P6379" s="3">
        <f>Table1[[#This Row],[sales]]*Table1[[#This Row],[quantity]]</f>
        <v>28927.02</v>
      </c>
      <c r="Q6379" s="9">
        <f>Table1[[#This Row],[delivery_date]]-Table1[[#This Row],[order_date]]</f>
        <v>4</v>
      </c>
    </row>
    <row r="6380" spans="1:17" x14ac:dyDescent="0.35">
      <c r="A6380" t="s">
        <v>6411</v>
      </c>
      <c r="B6380" t="s">
        <v>25</v>
      </c>
      <c r="C6380" t="s">
        <v>33</v>
      </c>
      <c r="D6380" s="2">
        <v>2885.09</v>
      </c>
      <c r="E6380">
        <v>0.32</v>
      </c>
      <c r="F6380">
        <v>2</v>
      </c>
      <c r="G6380" s="1">
        <v>45507</v>
      </c>
      <c r="H6380" s="1">
        <v>45512</v>
      </c>
      <c r="I6380" t="s">
        <v>21</v>
      </c>
      <c r="J6380" t="s">
        <v>22</v>
      </c>
      <c r="K6380" s="2">
        <v>539.26</v>
      </c>
      <c r="L6380" t="s">
        <v>39</v>
      </c>
      <c r="M6380">
        <f>YEAR(Table1[[#This Row],[order_date]])</f>
        <v>2024</v>
      </c>
      <c r="N6380">
        <f>MONTH(Table1[[#This Row],[order_date]])</f>
        <v>8</v>
      </c>
      <c r="O6380" s="3">
        <f>Table1[[#This Row],[sales]]-Table1[[#This Row],[profit]]</f>
        <v>2345.83</v>
      </c>
      <c r="P6380" s="3">
        <f>Table1[[#This Row],[sales]]*Table1[[#This Row],[quantity]]</f>
        <v>5770.18</v>
      </c>
      <c r="Q6380" s="9">
        <f>Table1[[#This Row],[delivery_date]]-Table1[[#This Row],[order_date]]</f>
        <v>5</v>
      </c>
    </row>
    <row r="6381" spans="1:17" x14ac:dyDescent="0.35">
      <c r="A6381" t="s">
        <v>6412</v>
      </c>
      <c r="B6381" t="s">
        <v>25</v>
      </c>
      <c r="C6381" t="s">
        <v>14</v>
      </c>
      <c r="D6381" s="2">
        <v>3879.68</v>
      </c>
      <c r="E6381">
        <v>0.43</v>
      </c>
      <c r="F6381">
        <v>1</v>
      </c>
      <c r="G6381" s="1">
        <v>45069</v>
      </c>
      <c r="H6381" s="1">
        <v>45071</v>
      </c>
      <c r="I6381" t="s">
        <v>21</v>
      </c>
      <c r="J6381" t="s">
        <v>16</v>
      </c>
      <c r="K6381" s="2">
        <v>924.41</v>
      </c>
      <c r="L6381" t="s">
        <v>34</v>
      </c>
      <c r="M6381">
        <f>YEAR(Table1[[#This Row],[order_date]])</f>
        <v>2023</v>
      </c>
      <c r="N6381">
        <f>MONTH(Table1[[#This Row],[order_date]])</f>
        <v>5</v>
      </c>
      <c r="O6381" s="3">
        <f>Table1[[#This Row],[sales]]-Table1[[#This Row],[profit]]</f>
        <v>2955.27</v>
      </c>
      <c r="P6381" s="3">
        <f>Table1[[#This Row],[sales]]*Table1[[#This Row],[quantity]]</f>
        <v>3879.68</v>
      </c>
      <c r="Q6381" s="9">
        <f>Table1[[#This Row],[delivery_date]]-Table1[[#This Row],[order_date]]</f>
        <v>2</v>
      </c>
    </row>
    <row r="6382" spans="1:17" x14ac:dyDescent="0.35">
      <c r="A6382" t="s">
        <v>6413</v>
      </c>
      <c r="B6382" t="s">
        <v>13</v>
      </c>
      <c r="C6382" t="s">
        <v>20</v>
      </c>
      <c r="D6382" s="2">
        <v>4319.79</v>
      </c>
      <c r="E6382">
        <v>0.14000000000000001</v>
      </c>
      <c r="F6382">
        <v>3</v>
      </c>
      <c r="G6382" s="1">
        <v>45427</v>
      </c>
      <c r="H6382" s="1">
        <v>45433</v>
      </c>
      <c r="I6382" t="s">
        <v>31</v>
      </c>
      <c r="J6382" t="s">
        <v>22</v>
      </c>
      <c r="K6382" s="2">
        <v>865.02</v>
      </c>
      <c r="L6382" t="s">
        <v>48</v>
      </c>
      <c r="M6382">
        <f>YEAR(Table1[[#This Row],[order_date]])</f>
        <v>2024</v>
      </c>
      <c r="N6382">
        <f>MONTH(Table1[[#This Row],[order_date]])</f>
        <v>5</v>
      </c>
      <c r="O6382" s="3">
        <f>Table1[[#This Row],[sales]]-Table1[[#This Row],[profit]]</f>
        <v>3454.77</v>
      </c>
      <c r="P6382" s="3">
        <f>Table1[[#This Row],[sales]]*Table1[[#This Row],[quantity]]</f>
        <v>12959.369999999999</v>
      </c>
      <c r="Q6382" s="9">
        <f>Table1[[#This Row],[delivery_date]]-Table1[[#This Row],[order_date]]</f>
        <v>6</v>
      </c>
    </row>
    <row r="6383" spans="1:17" x14ac:dyDescent="0.35">
      <c r="A6383" t="s">
        <v>6414</v>
      </c>
      <c r="B6383" t="s">
        <v>41</v>
      </c>
      <c r="C6383" t="s">
        <v>33</v>
      </c>
      <c r="D6383" s="2">
        <v>4455.3500000000004</v>
      </c>
      <c r="E6383">
        <v>0.04</v>
      </c>
      <c r="F6383">
        <v>3</v>
      </c>
      <c r="G6383" s="1">
        <v>44986</v>
      </c>
      <c r="H6383" s="1">
        <v>44990</v>
      </c>
      <c r="I6383" t="s">
        <v>21</v>
      </c>
      <c r="J6383" t="s">
        <v>22</v>
      </c>
      <c r="K6383" s="2">
        <v>670.67</v>
      </c>
      <c r="L6383" t="s">
        <v>17</v>
      </c>
      <c r="M6383">
        <f>YEAR(Table1[[#This Row],[order_date]])</f>
        <v>2023</v>
      </c>
      <c r="N6383">
        <f>MONTH(Table1[[#This Row],[order_date]])</f>
        <v>3</v>
      </c>
      <c r="O6383" s="3">
        <f>Table1[[#This Row],[sales]]-Table1[[#This Row],[profit]]</f>
        <v>3784.6800000000003</v>
      </c>
      <c r="P6383" s="3">
        <f>Table1[[#This Row],[sales]]*Table1[[#This Row],[quantity]]</f>
        <v>13366.050000000001</v>
      </c>
      <c r="Q6383" s="9">
        <f>Table1[[#This Row],[delivery_date]]-Table1[[#This Row],[order_date]]</f>
        <v>4</v>
      </c>
    </row>
    <row r="6384" spans="1:17" x14ac:dyDescent="0.35">
      <c r="A6384" t="s">
        <v>6415</v>
      </c>
      <c r="B6384" t="s">
        <v>19</v>
      </c>
      <c r="C6384" t="s">
        <v>26</v>
      </c>
      <c r="D6384" s="2">
        <v>2640.46</v>
      </c>
      <c r="E6384">
        <v>0.1</v>
      </c>
      <c r="F6384">
        <v>7</v>
      </c>
      <c r="G6384" s="1">
        <v>45246</v>
      </c>
      <c r="H6384" s="1">
        <v>45253</v>
      </c>
      <c r="I6384" t="s">
        <v>31</v>
      </c>
      <c r="J6384" t="s">
        <v>16</v>
      </c>
      <c r="K6384" s="2">
        <v>254.95</v>
      </c>
      <c r="L6384" t="s">
        <v>39</v>
      </c>
      <c r="M6384">
        <f>YEAR(Table1[[#This Row],[order_date]])</f>
        <v>2023</v>
      </c>
      <c r="N6384">
        <f>MONTH(Table1[[#This Row],[order_date]])</f>
        <v>11</v>
      </c>
      <c r="O6384" s="3">
        <f>Table1[[#This Row],[sales]]-Table1[[#This Row],[profit]]</f>
        <v>2385.5100000000002</v>
      </c>
      <c r="P6384" s="3">
        <f>Table1[[#This Row],[sales]]*Table1[[#This Row],[quantity]]</f>
        <v>18483.22</v>
      </c>
      <c r="Q6384" s="9">
        <f>Table1[[#This Row],[delivery_date]]-Table1[[#This Row],[order_date]]</f>
        <v>7</v>
      </c>
    </row>
    <row r="6385" spans="1:17" x14ac:dyDescent="0.35">
      <c r="A6385" t="s">
        <v>6416</v>
      </c>
      <c r="B6385" t="s">
        <v>13</v>
      </c>
      <c r="C6385" t="s">
        <v>26</v>
      </c>
      <c r="D6385" s="2">
        <v>2044.04</v>
      </c>
      <c r="E6385">
        <v>0.22</v>
      </c>
      <c r="F6385">
        <v>4</v>
      </c>
      <c r="G6385" s="1">
        <v>45090</v>
      </c>
      <c r="H6385" s="1">
        <v>45093</v>
      </c>
      <c r="I6385" t="s">
        <v>15</v>
      </c>
      <c r="J6385" t="s">
        <v>27</v>
      </c>
      <c r="K6385" s="2">
        <v>556.02</v>
      </c>
      <c r="L6385" t="s">
        <v>28</v>
      </c>
      <c r="M6385">
        <f>YEAR(Table1[[#This Row],[order_date]])</f>
        <v>2023</v>
      </c>
      <c r="N6385">
        <f>MONTH(Table1[[#This Row],[order_date]])</f>
        <v>6</v>
      </c>
      <c r="O6385" s="3">
        <f>Table1[[#This Row],[sales]]-Table1[[#This Row],[profit]]</f>
        <v>1488.02</v>
      </c>
      <c r="P6385" s="3">
        <f>Table1[[#This Row],[sales]]*Table1[[#This Row],[quantity]]</f>
        <v>8176.16</v>
      </c>
      <c r="Q6385" s="9">
        <f>Table1[[#This Row],[delivery_date]]-Table1[[#This Row],[order_date]]</f>
        <v>3</v>
      </c>
    </row>
    <row r="6386" spans="1:17" x14ac:dyDescent="0.35">
      <c r="A6386" t="s">
        <v>6417</v>
      </c>
      <c r="B6386" t="s">
        <v>19</v>
      </c>
      <c r="C6386" t="s">
        <v>33</v>
      </c>
      <c r="D6386" s="2">
        <v>2846.52</v>
      </c>
      <c r="E6386">
        <v>0.26</v>
      </c>
      <c r="F6386">
        <v>2</v>
      </c>
      <c r="G6386" s="1">
        <v>45141</v>
      </c>
      <c r="H6386" s="1">
        <v>45143</v>
      </c>
      <c r="I6386" t="s">
        <v>15</v>
      </c>
      <c r="J6386" t="s">
        <v>22</v>
      </c>
      <c r="K6386" s="2">
        <v>364.82</v>
      </c>
      <c r="L6386" t="s">
        <v>48</v>
      </c>
      <c r="M6386">
        <f>YEAR(Table1[[#This Row],[order_date]])</f>
        <v>2023</v>
      </c>
      <c r="N6386">
        <f>MONTH(Table1[[#This Row],[order_date]])</f>
        <v>8</v>
      </c>
      <c r="O6386" s="3">
        <f>Table1[[#This Row],[sales]]-Table1[[#This Row],[profit]]</f>
        <v>2481.6999999999998</v>
      </c>
      <c r="P6386" s="3">
        <f>Table1[[#This Row],[sales]]*Table1[[#This Row],[quantity]]</f>
        <v>5693.04</v>
      </c>
      <c r="Q6386" s="9">
        <f>Table1[[#This Row],[delivery_date]]-Table1[[#This Row],[order_date]]</f>
        <v>2</v>
      </c>
    </row>
    <row r="6387" spans="1:17" x14ac:dyDescent="0.35">
      <c r="A6387" t="s">
        <v>6418</v>
      </c>
      <c r="B6387" t="s">
        <v>25</v>
      </c>
      <c r="C6387" t="s">
        <v>26</v>
      </c>
      <c r="D6387" s="2">
        <v>2070.14</v>
      </c>
      <c r="E6387">
        <v>0.47</v>
      </c>
      <c r="F6387">
        <v>2</v>
      </c>
      <c r="G6387" s="1">
        <v>45195</v>
      </c>
      <c r="H6387" s="1">
        <v>45196</v>
      </c>
      <c r="I6387" t="s">
        <v>31</v>
      </c>
      <c r="J6387" t="s">
        <v>22</v>
      </c>
      <c r="K6387" s="2">
        <v>213.97</v>
      </c>
      <c r="L6387" t="s">
        <v>17</v>
      </c>
      <c r="M6387">
        <f>YEAR(Table1[[#This Row],[order_date]])</f>
        <v>2023</v>
      </c>
      <c r="N6387">
        <f>MONTH(Table1[[#This Row],[order_date]])</f>
        <v>9</v>
      </c>
      <c r="O6387" s="3">
        <f>Table1[[#This Row],[sales]]-Table1[[#This Row],[profit]]</f>
        <v>1856.1699999999998</v>
      </c>
      <c r="P6387" s="3">
        <f>Table1[[#This Row],[sales]]*Table1[[#This Row],[quantity]]</f>
        <v>4140.28</v>
      </c>
      <c r="Q6387" s="9">
        <f>Table1[[#This Row],[delivery_date]]-Table1[[#This Row],[order_date]]</f>
        <v>1</v>
      </c>
    </row>
    <row r="6388" spans="1:17" x14ac:dyDescent="0.35">
      <c r="A6388" t="s">
        <v>6419</v>
      </c>
      <c r="B6388" t="s">
        <v>19</v>
      </c>
      <c r="C6388" t="s">
        <v>20</v>
      </c>
      <c r="D6388" s="2">
        <v>1279.5</v>
      </c>
      <c r="E6388">
        <v>0.01</v>
      </c>
      <c r="F6388">
        <v>7</v>
      </c>
      <c r="G6388" s="1">
        <v>44966</v>
      </c>
      <c r="H6388" s="1">
        <v>44970</v>
      </c>
      <c r="I6388" t="s">
        <v>31</v>
      </c>
      <c r="J6388" t="s">
        <v>27</v>
      </c>
      <c r="K6388" s="2">
        <v>148.5</v>
      </c>
      <c r="L6388" t="s">
        <v>39</v>
      </c>
      <c r="M6388">
        <f>YEAR(Table1[[#This Row],[order_date]])</f>
        <v>2023</v>
      </c>
      <c r="N6388">
        <f>MONTH(Table1[[#This Row],[order_date]])</f>
        <v>2</v>
      </c>
      <c r="O6388" s="3">
        <f>Table1[[#This Row],[sales]]-Table1[[#This Row],[profit]]</f>
        <v>1131</v>
      </c>
      <c r="P6388" s="3">
        <f>Table1[[#This Row],[sales]]*Table1[[#This Row],[quantity]]</f>
        <v>8956.5</v>
      </c>
      <c r="Q6388" s="9">
        <f>Table1[[#This Row],[delivery_date]]-Table1[[#This Row],[order_date]]</f>
        <v>4</v>
      </c>
    </row>
    <row r="6389" spans="1:17" x14ac:dyDescent="0.35">
      <c r="A6389" t="s">
        <v>6420</v>
      </c>
      <c r="B6389" t="s">
        <v>41</v>
      </c>
      <c r="C6389" t="s">
        <v>20</v>
      </c>
      <c r="D6389" s="2">
        <v>1687.21</v>
      </c>
      <c r="E6389">
        <v>0.38</v>
      </c>
      <c r="F6389">
        <v>8</v>
      </c>
      <c r="G6389" s="1">
        <v>45374</v>
      </c>
      <c r="H6389" s="1">
        <v>45379</v>
      </c>
      <c r="I6389" t="s">
        <v>21</v>
      </c>
      <c r="J6389" t="s">
        <v>27</v>
      </c>
      <c r="K6389" s="2">
        <v>314.75</v>
      </c>
      <c r="L6389" t="s">
        <v>39</v>
      </c>
      <c r="M6389">
        <f>YEAR(Table1[[#This Row],[order_date]])</f>
        <v>2024</v>
      </c>
      <c r="N6389">
        <f>MONTH(Table1[[#This Row],[order_date]])</f>
        <v>3</v>
      </c>
      <c r="O6389" s="3">
        <f>Table1[[#This Row],[sales]]-Table1[[#This Row],[profit]]</f>
        <v>1372.46</v>
      </c>
      <c r="P6389" s="3">
        <f>Table1[[#This Row],[sales]]*Table1[[#This Row],[quantity]]</f>
        <v>13497.68</v>
      </c>
      <c r="Q6389" s="9">
        <f>Table1[[#This Row],[delivery_date]]-Table1[[#This Row],[order_date]]</f>
        <v>5</v>
      </c>
    </row>
    <row r="6390" spans="1:17" x14ac:dyDescent="0.35">
      <c r="A6390" t="s">
        <v>6421</v>
      </c>
      <c r="B6390" t="s">
        <v>41</v>
      </c>
      <c r="C6390" t="s">
        <v>26</v>
      </c>
      <c r="D6390" s="2">
        <v>1240.57</v>
      </c>
      <c r="E6390">
        <v>0.04</v>
      </c>
      <c r="F6390">
        <v>5</v>
      </c>
      <c r="G6390" s="1">
        <v>44965</v>
      </c>
      <c r="H6390" s="1">
        <v>44971</v>
      </c>
      <c r="I6390" t="s">
        <v>15</v>
      </c>
      <c r="J6390" t="s">
        <v>16</v>
      </c>
      <c r="K6390" s="2">
        <v>66.28</v>
      </c>
      <c r="L6390" t="s">
        <v>17</v>
      </c>
      <c r="M6390">
        <f>YEAR(Table1[[#This Row],[order_date]])</f>
        <v>2023</v>
      </c>
      <c r="N6390">
        <f>MONTH(Table1[[#This Row],[order_date]])</f>
        <v>2</v>
      </c>
      <c r="O6390" s="3">
        <f>Table1[[#This Row],[sales]]-Table1[[#This Row],[profit]]</f>
        <v>1174.29</v>
      </c>
      <c r="P6390" s="3">
        <f>Table1[[#This Row],[sales]]*Table1[[#This Row],[quantity]]</f>
        <v>6202.8499999999995</v>
      </c>
      <c r="Q6390" s="9">
        <f>Table1[[#This Row],[delivery_date]]-Table1[[#This Row],[order_date]]</f>
        <v>6</v>
      </c>
    </row>
    <row r="6391" spans="1:17" x14ac:dyDescent="0.35">
      <c r="A6391" t="s">
        <v>6422</v>
      </c>
      <c r="B6391" t="s">
        <v>25</v>
      </c>
      <c r="C6391" t="s">
        <v>26</v>
      </c>
      <c r="D6391" s="2">
        <v>1420.24</v>
      </c>
      <c r="E6391">
        <v>0.04</v>
      </c>
      <c r="F6391">
        <v>2</v>
      </c>
      <c r="G6391" s="1">
        <v>45601</v>
      </c>
      <c r="H6391" s="1">
        <v>45604</v>
      </c>
      <c r="I6391" t="s">
        <v>31</v>
      </c>
      <c r="J6391" t="s">
        <v>27</v>
      </c>
      <c r="K6391" s="2">
        <v>346.37</v>
      </c>
      <c r="L6391" t="s">
        <v>48</v>
      </c>
      <c r="M6391">
        <f>YEAR(Table1[[#This Row],[order_date]])</f>
        <v>2024</v>
      </c>
      <c r="N6391">
        <f>MONTH(Table1[[#This Row],[order_date]])</f>
        <v>11</v>
      </c>
      <c r="O6391" s="3">
        <f>Table1[[#This Row],[sales]]-Table1[[#This Row],[profit]]</f>
        <v>1073.8699999999999</v>
      </c>
      <c r="P6391" s="3">
        <f>Table1[[#This Row],[sales]]*Table1[[#This Row],[quantity]]</f>
        <v>2840.48</v>
      </c>
      <c r="Q6391" s="9">
        <f>Table1[[#This Row],[delivery_date]]-Table1[[#This Row],[order_date]]</f>
        <v>3</v>
      </c>
    </row>
    <row r="6392" spans="1:17" x14ac:dyDescent="0.35">
      <c r="A6392" t="s">
        <v>6423</v>
      </c>
      <c r="B6392" t="s">
        <v>41</v>
      </c>
      <c r="C6392" t="s">
        <v>20</v>
      </c>
      <c r="D6392" s="2">
        <v>558.67999999999995</v>
      </c>
      <c r="E6392">
        <v>0.33</v>
      </c>
      <c r="F6392">
        <v>3</v>
      </c>
      <c r="G6392" s="1">
        <v>45479</v>
      </c>
      <c r="H6392" s="1">
        <v>45481</v>
      </c>
      <c r="I6392" t="s">
        <v>21</v>
      </c>
      <c r="J6392" t="s">
        <v>27</v>
      </c>
      <c r="K6392" s="2">
        <v>138.58000000000001</v>
      </c>
      <c r="L6392" t="s">
        <v>23</v>
      </c>
      <c r="M6392">
        <f>YEAR(Table1[[#This Row],[order_date]])</f>
        <v>2024</v>
      </c>
      <c r="N6392">
        <f>MONTH(Table1[[#This Row],[order_date]])</f>
        <v>7</v>
      </c>
      <c r="O6392" s="3">
        <f>Table1[[#This Row],[sales]]-Table1[[#This Row],[profit]]</f>
        <v>420.09999999999991</v>
      </c>
      <c r="P6392" s="3">
        <f>Table1[[#This Row],[sales]]*Table1[[#This Row],[quantity]]</f>
        <v>1676.04</v>
      </c>
      <c r="Q6392" s="9">
        <f>Table1[[#This Row],[delivery_date]]-Table1[[#This Row],[order_date]]</f>
        <v>2</v>
      </c>
    </row>
    <row r="6393" spans="1:17" x14ac:dyDescent="0.35">
      <c r="A6393" t="s">
        <v>6424</v>
      </c>
      <c r="B6393" t="s">
        <v>41</v>
      </c>
      <c r="C6393" t="s">
        <v>26</v>
      </c>
      <c r="D6393" s="2">
        <v>2189.67</v>
      </c>
      <c r="E6393">
        <v>0.45</v>
      </c>
      <c r="F6393">
        <v>1</v>
      </c>
      <c r="G6393" s="1">
        <v>45099</v>
      </c>
      <c r="H6393" s="1">
        <v>45103</v>
      </c>
      <c r="I6393" t="s">
        <v>31</v>
      </c>
      <c r="J6393" t="s">
        <v>16</v>
      </c>
      <c r="K6393" s="2">
        <v>588.85</v>
      </c>
      <c r="L6393" t="s">
        <v>34</v>
      </c>
      <c r="M6393">
        <f>YEAR(Table1[[#This Row],[order_date]])</f>
        <v>2023</v>
      </c>
      <c r="N6393">
        <f>MONTH(Table1[[#This Row],[order_date]])</f>
        <v>6</v>
      </c>
      <c r="O6393" s="3">
        <f>Table1[[#This Row],[sales]]-Table1[[#This Row],[profit]]</f>
        <v>1600.8200000000002</v>
      </c>
      <c r="P6393" s="3">
        <f>Table1[[#This Row],[sales]]*Table1[[#This Row],[quantity]]</f>
        <v>2189.67</v>
      </c>
      <c r="Q6393" s="9">
        <f>Table1[[#This Row],[delivery_date]]-Table1[[#This Row],[order_date]]</f>
        <v>4</v>
      </c>
    </row>
    <row r="6394" spans="1:17" x14ac:dyDescent="0.35">
      <c r="A6394" t="s">
        <v>6425</v>
      </c>
      <c r="B6394" t="s">
        <v>13</v>
      </c>
      <c r="C6394" t="s">
        <v>36</v>
      </c>
      <c r="D6394" s="2">
        <v>1252.8900000000001</v>
      </c>
      <c r="E6394">
        <v>0.14000000000000001</v>
      </c>
      <c r="F6394">
        <v>4</v>
      </c>
      <c r="G6394" s="1">
        <v>45088</v>
      </c>
      <c r="H6394" s="1">
        <v>45090</v>
      </c>
      <c r="I6394" t="s">
        <v>15</v>
      </c>
      <c r="J6394" t="s">
        <v>16</v>
      </c>
      <c r="K6394" s="2">
        <v>318.56</v>
      </c>
      <c r="L6394" t="s">
        <v>17</v>
      </c>
      <c r="M6394">
        <f>YEAR(Table1[[#This Row],[order_date]])</f>
        <v>2023</v>
      </c>
      <c r="N6394">
        <f>MONTH(Table1[[#This Row],[order_date]])</f>
        <v>6</v>
      </c>
      <c r="O6394" s="3">
        <f>Table1[[#This Row],[sales]]-Table1[[#This Row],[profit]]</f>
        <v>934.33000000000015</v>
      </c>
      <c r="P6394" s="3">
        <f>Table1[[#This Row],[sales]]*Table1[[#This Row],[quantity]]</f>
        <v>5011.5600000000004</v>
      </c>
      <c r="Q6394" s="9">
        <f>Table1[[#This Row],[delivery_date]]-Table1[[#This Row],[order_date]]</f>
        <v>2</v>
      </c>
    </row>
    <row r="6395" spans="1:17" x14ac:dyDescent="0.35">
      <c r="A6395" t="s">
        <v>6426</v>
      </c>
      <c r="B6395" t="s">
        <v>19</v>
      </c>
      <c r="C6395" t="s">
        <v>14</v>
      </c>
      <c r="D6395" s="2">
        <v>2297</v>
      </c>
      <c r="E6395">
        <v>0.13</v>
      </c>
      <c r="F6395">
        <v>7</v>
      </c>
      <c r="G6395" s="1">
        <v>45161</v>
      </c>
      <c r="H6395" s="1">
        <v>45162</v>
      </c>
      <c r="I6395" t="s">
        <v>31</v>
      </c>
      <c r="J6395" t="s">
        <v>16</v>
      </c>
      <c r="K6395" s="2">
        <v>165.46</v>
      </c>
      <c r="L6395" t="s">
        <v>34</v>
      </c>
      <c r="M6395">
        <f>YEAR(Table1[[#This Row],[order_date]])</f>
        <v>2023</v>
      </c>
      <c r="N6395">
        <f>MONTH(Table1[[#This Row],[order_date]])</f>
        <v>8</v>
      </c>
      <c r="O6395" s="3">
        <f>Table1[[#This Row],[sales]]-Table1[[#This Row],[profit]]</f>
        <v>2131.54</v>
      </c>
      <c r="P6395" s="3">
        <f>Table1[[#This Row],[sales]]*Table1[[#This Row],[quantity]]</f>
        <v>16079</v>
      </c>
      <c r="Q6395" s="9">
        <f>Table1[[#This Row],[delivery_date]]-Table1[[#This Row],[order_date]]</f>
        <v>1</v>
      </c>
    </row>
    <row r="6396" spans="1:17" x14ac:dyDescent="0.35">
      <c r="A6396" t="s">
        <v>6427</v>
      </c>
      <c r="B6396" t="s">
        <v>25</v>
      </c>
      <c r="C6396" t="s">
        <v>36</v>
      </c>
      <c r="D6396" s="2">
        <v>3981.77</v>
      </c>
      <c r="E6396">
        <v>0.31</v>
      </c>
      <c r="F6396">
        <v>9</v>
      </c>
      <c r="G6396" s="1">
        <v>45308</v>
      </c>
      <c r="H6396" s="1">
        <v>45310</v>
      </c>
      <c r="I6396" t="s">
        <v>31</v>
      </c>
      <c r="J6396" t="s">
        <v>22</v>
      </c>
      <c r="K6396" s="2">
        <v>726.42</v>
      </c>
      <c r="L6396" t="s">
        <v>39</v>
      </c>
      <c r="M6396">
        <f>YEAR(Table1[[#This Row],[order_date]])</f>
        <v>2024</v>
      </c>
      <c r="N6396">
        <f>MONTH(Table1[[#This Row],[order_date]])</f>
        <v>1</v>
      </c>
      <c r="O6396" s="3">
        <f>Table1[[#This Row],[sales]]-Table1[[#This Row],[profit]]</f>
        <v>3255.35</v>
      </c>
      <c r="P6396" s="3">
        <f>Table1[[#This Row],[sales]]*Table1[[#This Row],[quantity]]</f>
        <v>35835.93</v>
      </c>
      <c r="Q6396" s="9">
        <f>Table1[[#This Row],[delivery_date]]-Table1[[#This Row],[order_date]]</f>
        <v>2</v>
      </c>
    </row>
    <row r="6397" spans="1:17" x14ac:dyDescent="0.35">
      <c r="A6397" t="s">
        <v>6428</v>
      </c>
      <c r="B6397" t="s">
        <v>25</v>
      </c>
      <c r="C6397" t="s">
        <v>26</v>
      </c>
      <c r="D6397" s="2">
        <v>2296.73</v>
      </c>
      <c r="E6397">
        <v>0.39</v>
      </c>
      <c r="F6397">
        <v>3</v>
      </c>
      <c r="G6397" s="1">
        <v>45656</v>
      </c>
      <c r="H6397" s="1">
        <v>45662</v>
      </c>
      <c r="I6397" t="s">
        <v>31</v>
      </c>
      <c r="J6397" t="s">
        <v>22</v>
      </c>
      <c r="K6397" s="2">
        <v>211.29</v>
      </c>
      <c r="L6397" t="s">
        <v>39</v>
      </c>
      <c r="M6397">
        <f>YEAR(Table1[[#This Row],[order_date]])</f>
        <v>2024</v>
      </c>
      <c r="N6397">
        <f>MONTH(Table1[[#This Row],[order_date]])</f>
        <v>12</v>
      </c>
      <c r="O6397" s="3">
        <f>Table1[[#This Row],[sales]]-Table1[[#This Row],[profit]]</f>
        <v>2085.44</v>
      </c>
      <c r="P6397" s="3">
        <f>Table1[[#This Row],[sales]]*Table1[[#This Row],[quantity]]</f>
        <v>6890.1900000000005</v>
      </c>
      <c r="Q6397" s="9">
        <f>Table1[[#This Row],[delivery_date]]-Table1[[#This Row],[order_date]]</f>
        <v>6</v>
      </c>
    </row>
    <row r="6398" spans="1:17" x14ac:dyDescent="0.35">
      <c r="A6398" t="s">
        <v>6429</v>
      </c>
      <c r="B6398" t="s">
        <v>25</v>
      </c>
      <c r="C6398" t="s">
        <v>26</v>
      </c>
      <c r="D6398" s="2">
        <v>4777.6000000000004</v>
      </c>
      <c r="E6398">
        <v>0.43</v>
      </c>
      <c r="F6398">
        <v>4</v>
      </c>
      <c r="G6398" s="1">
        <v>44943</v>
      </c>
      <c r="H6398" s="1">
        <v>44948</v>
      </c>
      <c r="I6398" t="s">
        <v>31</v>
      </c>
      <c r="J6398" t="s">
        <v>22</v>
      </c>
      <c r="K6398" s="2">
        <v>363.49</v>
      </c>
      <c r="L6398" t="s">
        <v>23</v>
      </c>
      <c r="M6398">
        <f>YEAR(Table1[[#This Row],[order_date]])</f>
        <v>2023</v>
      </c>
      <c r="N6398">
        <f>MONTH(Table1[[#This Row],[order_date]])</f>
        <v>1</v>
      </c>
      <c r="O6398" s="3">
        <f>Table1[[#This Row],[sales]]-Table1[[#This Row],[profit]]</f>
        <v>4414.1100000000006</v>
      </c>
      <c r="P6398" s="3">
        <f>Table1[[#This Row],[sales]]*Table1[[#This Row],[quantity]]</f>
        <v>19110.400000000001</v>
      </c>
      <c r="Q6398" s="9">
        <f>Table1[[#This Row],[delivery_date]]-Table1[[#This Row],[order_date]]</f>
        <v>5</v>
      </c>
    </row>
    <row r="6399" spans="1:17" x14ac:dyDescent="0.35">
      <c r="A6399" t="s">
        <v>6430</v>
      </c>
      <c r="B6399" t="s">
        <v>25</v>
      </c>
      <c r="C6399" t="s">
        <v>14</v>
      </c>
      <c r="D6399" s="2">
        <v>824.4</v>
      </c>
      <c r="E6399">
        <v>0.12</v>
      </c>
      <c r="F6399">
        <v>6</v>
      </c>
      <c r="G6399" s="1">
        <v>45039</v>
      </c>
      <c r="H6399" s="1">
        <v>45044</v>
      </c>
      <c r="I6399" t="s">
        <v>31</v>
      </c>
      <c r="J6399" t="s">
        <v>27</v>
      </c>
      <c r="K6399" s="2">
        <v>41.98</v>
      </c>
      <c r="L6399" t="s">
        <v>48</v>
      </c>
      <c r="M6399">
        <f>YEAR(Table1[[#This Row],[order_date]])</f>
        <v>2023</v>
      </c>
      <c r="N6399">
        <f>MONTH(Table1[[#This Row],[order_date]])</f>
        <v>4</v>
      </c>
      <c r="O6399" s="3">
        <f>Table1[[#This Row],[sales]]-Table1[[#This Row],[profit]]</f>
        <v>782.42</v>
      </c>
      <c r="P6399" s="3">
        <f>Table1[[#This Row],[sales]]*Table1[[#This Row],[quantity]]</f>
        <v>4946.3999999999996</v>
      </c>
      <c r="Q6399" s="9">
        <f>Table1[[#This Row],[delivery_date]]-Table1[[#This Row],[order_date]]</f>
        <v>5</v>
      </c>
    </row>
    <row r="6400" spans="1:17" x14ac:dyDescent="0.35">
      <c r="A6400" t="s">
        <v>6431</v>
      </c>
      <c r="B6400" t="s">
        <v>25</v>
      </c>
      <c r="C6400" t="s">
        <v>26</v>
      </c>
      <c r="D6400" s="2">
        <v>4266.3</v>
      </c>
      <c r="E6400">
        <v>0.37</v>
      </c>
      <c r="F6400">
        <v>1</v>
      </c>
      <c r="G6400" s="1">
        <v>44961</v>
      </c>
      <c r="H6400" s="1">
        <v>44962</v>
      </c>
      <c r="I6400" t="s">
        <v>15</v>
      </c>
      <c r="J6400" t="s">
        <v>27</v>
      </c>
      <c r="K6400" s="2">
        <v>245.93</v>
      </c>
      <c r="L6400" t="s">
        <v>34</v>
      </c>
      <c r="M6400">
        <f>YEAR(Table1[[#This Row],[order_date]])</f>
        <v>2023</v>
      </c>
      <c r="N6400">
        <f>MONTH(Table1[[#This Row],[order_date]])</f>
        <v>2</v>
      </c>
      <c r="O6400" s="3">
        <f>Table1[[#This Row],[sales]]-Table1[[#This Row],[profit]]</f>
        <v>4020.3700000000003</v>
      </c>
      <c r="P6400" s="3">
        <f>Table1[[#This Row],[sales]]*Table1[[#This Row],[quantity]]</f>
        <v>4266.3</v>
      </c>
      <c r="Q6400" s="9">
        <f>Table1[[#This Row],[delivery_date]]-Table1[[#This Row],[order_date]]</f>
        <v>1</v>
      </c>
    </row>
    <row r="6401" spans="1:17" x14ac:dyDescent="0.35">
      <c r="A6401" t="s">
        <v>6432</v>
      </c>
      <c r="B6401" t="s">
        <v>41</v>
      </c>
      <c r="C6401" t="s">
        <v>14</v>
      </c>
      <c r="D6401" s="2">
        <v>1316.46</v>
      </c>
      <c r="E6401">
        <v>0.15</v>
      </c>
      <c r="F6401">
        <v>5</v>
      </c>
      <c r="G6401" s="1">
        <v>45130</v>
      </c>
      <c r="H6401" s="1">
        <v>45131</v>
      </c>
      <c r="I6401" t="s">
        <v>21</v>
      </c>
      <c r="J6401" t="s">
        <v>16</v>
      </c>
      <c r="K6401" s="2">
        <v>181.73</v>
      </c>
      <c r="L6401" t="s">
        <v>17</v>
      </c>
      <c r="M6401">
        <f>YEAR(Table1[[#This Row],[order_date]])</f>
        <v>2023</v>
      </c>
      <c r="N6401">
        <f>MONTH(Table1[[#This Row],[order_date]])</f>
        <v>7</v>
      </c>
      <c r="O6401" s="3">
        <f>Table1[[#This Row],[sales]]-Table1[[#This Row],[profit]]</f>
        <v>1134.73</v>
      </c>
      <c r="P6401" s="3">
        <f>Table1[[#This Row],[sales]]*Table1[[#This Row],[quantity]]</f>
        <v>6582.3</v>
      </c>
      <c r="Q6401" s="9">
        <f>Table1[[#This Row],[delivery_date]]-Table1[[#This Row],[order_date]]</f>
        <v>1</v>
      </c>
    </row>
    <row r="6402" spans="1:17" x14ac:dyDescent="0.35">
      <c r="A6402" t="s">
        <v>6433</v>
      </c>
      <c r="B6402" t="s">
        <v>13</v>
      </c>
      <c r="C6402" t="s">
        <v>20</v>
      </c>
      <c r="D6402" s="2">
        <v>4676.2700000000004</v>
      </c>
      <c r="E6402">
        <v>0.27</v>
      </c>
      <c r="F6402">
        <v>5</v>
      </c>
      <c r="G6402" s="1">
        <v>45089</v>
      </c>
      <c r="H6402" s="1">
        <v>45092</v>
      </c>
      <c r="I6402" t="s">
        <v>15</v>
      </c>
      <c r="J6402" t="s">
        <v>16</v>
      </c>
      <c r="K6402" s="2">
        <v>255.16</v>
      </c>
      <c r="L6402" t="s">
        <v>39</v>
      </c>
      <c r="M6402">
        <f>YEAR(Table1[[#This Row],[order_date]])</f>
        <v>2023</v>
      </c>
      <c r="N6402">
        <f>MONTH(Table1[[#This Row],[order_date]])</f>
        <v>6</v>
      </c>
      <c r="O6402" s="3">
        <f>Table1[[#This Row],[sales]]-Table1[[#This Row],[profit]]</f>
        <v>4421.1100000000006</v>
      </c>
      <c r="P6402" s="3">
        <f>Table1[[#This Row],[sales]]*Table1[[#This Row],[quantity]]</f>
        <v>23381.350000000002</v>
      </c>
      <c r="Q6402" s="9">
        <f>Table1[[#This Row],[delivery_date]]-Table1[[#This Row],[order_date]]</f>
        <v>3</v>
      </c>
    </row>
    <row r="6403" spans="1:17" x14ac:dyDescent="0.35">
      <c r="A6403" t="s">
        <v>6434</v>
      </c>
      <c r="B6403" t="s">
        <v>25</v>
      </c>
      <c r="C6403" t="s">
        <v>14</v>
      </c>
      <c r="D6403" s="2">
        <v>1213.02</v>
      </c>
      <c r="E6403">
        <v>0.1</v>
      </c>
      <c r="F6403">
        <v>9</v>
      </c>
      <c r="G6403" s="1">
        <v>45283</v>
      </c>
      <c r="H6403" s="1">
        <v>45287</v>
      </c>
      <c r="I6403" t="s">
        <v>21</v>
      </c>
      <c r="J6403" t="s">
        <v>22</v>
      </c>
      <c r="K6403" s="2">
        <v>190.55</v>
      </c>
      <c r="L6403" t="s">
        <v>28</v>
      </c>
      <c r="M6403">
        <f>YEAR(Table1[[#This Row],[order_date]])</f>
        <v>2023</v>
      </c>
      <c r="N6403">
        <f>MONTH(Table1[[#This Row],[order_date]])</f>
        <v>12</v>
      </c>
      <c r="O6403" s="3">
        <f>Table1[[#This Row],[sales]]-Table1[[#This Row],[profit]]</f>
        <v>1022.47</v>
      </c>
      <c r="P6403" s="3">
        <f>Table1[[#This Row],[sales]]*Table1[[#This Row],[quantity]]</f>
        <v>10917.18</v>
      </c>
      <c r="Q6403" s="9">
        <f>Table1[[#This Row],[delivery_date]]-Table1[[#This Row],[order_date]]</f>
        <v>4</v>
      </c>
    </row>
    <row r="6404" spans="1:17" x14ac:dyDescent="0.35">
      <c r="A6404" t="s">
        <v>6435</v>
      </c>
      <c r="B6404" t="s">
        <v>13</v>
      </c>
      <c r="C6404" t="s">
        <v>14</v>
      </c>
      <c r="D6404" s="2">
        <v>3760.11</v>
      </c>
      <c r="E6404">
        <v>7.0000000000000007E-2</v>
      </c>
      <c r="F6404">
        <v>9</v>
      </c>
      <c r="G6404" s="1">
        <v>45188</v>
      </c>
      <c r="H6404" s="1">
        <v>45195</v>
      </c>
      <c r="I6404" t="s">
        <v>21</v>
      </c>
      <c r="J6404" t="s">
        <v>22</v>
      </c>
      <c r="K6404" s="2">
        <v>312.63</v>
      </c>
      <c r="L6404" t="s">
        <v>17</v>
      </c>
      <c r="M6404">
        <f>YEAR(Table1[[#This Row],[order_date]])</f>
        <v>2023</v>
      </c>
      <c r="N6404">
        <f>MONTH(Table1[[#This Row],[order_date]])</f>
        <v>9</v>
      </c>
      <c r="O6404" s="3">
        <f>Table1[[#This Row],[sales]]-Table1[[#This Row],[profit]]</f>
        <v>3447.48</v>
      </c>
      <c r="P6404" s="3">
        <f>Table1[[#This Row],[sales]]*Table1[[#This Row],[quantity]]</f>
        <v>33840.99</v>
      </c>
      <c r="Q6404" s="9">
        <f>Table1[[#This Row],[delivery_date]]-Table1[[#This Row],[order_date]]</f>
        <v>7</v>
      </c>
    </row>
    <row r="6405" spans="1:17" x14ac:dyDescent="0.35">
      <c r="A6405" t="s">
        <v>6436</v>
      </c>
      <c r="B6405" t="s">
        <v>13</v>
      </c>
      <c r="C6405" t="s">
        <v>36</v>
      </c>
      <c r="D6405" s="2">
        <v>404.38</v>
      </c>
      <c r="E6405">
        <v>0.47</v>
      </c>
      <c r="F6405">
        <v>1</v>
      </c>
      <c r="G6405" s="1">
        <v>45362</v>
      </c>
      <c r="H6405" s="1">
        <v>45364</v>
      </c>
      <c r="I6405" t="s">
        <v>15</v>
      </c>
      <c r="J6405" t="s">
        <v>27</v>
      </c>
      <c r="K6405" s="2">
        <v>103.55</v>
      </c>
      <c r="L6405" t="s">
        <v>48</v>
      </c>
      <c r="M6405">
        <f>YEAR(Table1[[#This Row],[order_date]])</f>
        <v>2024</v>
      </c>
      <c r="N6405">
        <f>MONTH(Table1[[#This Row],[order_date]])</f>
        <v>3</v>
      </c>
      <c r="O6405" s="3">
        <f>Table1[[#This Row],[sales]]-Table1[[#This Row],[profit]]</f>
        <v>300.83</v>
      </c>
      <c r="P6405" s="3">
        <f>Table1[[#This Row],[sales]]*Table1[[#This Row],[quantity]]</f>
        <v>404.38</v>
      </c>
      <c r="Q6405" s="9">
        <f>Table1[[#This Row],[delivery_date]]-Table1[[#This Row],[order_date]]</f>
        <v>2</v>
      </c>
    </row>
    <row r="6406" spans="1:17" x14ac:dyDescent="0.35">
      <c r="A6406" t="s">
        <v>6437</v>
      </c>
      <c r="B6406" t="s">
        <v>41</v>
      </c>
      <c r="C6406" t="s">
        <v>26</v>
      </c>
      <c r="D6406" s="2">
        <v>3186.09</v>
      </c>
      <c r="E6406">
        <v>0.27</v>
      </c>
      <c r="F6406">
        <v>3</v>
      </c>
      <c r="G6406" s="1">
        <v>45000</v>
      </c>
      <c r="H6406" s="1">
        <v>45001</v>
      </c>
      <c r="I6406" t="s">
        <v>31</v>
      </c>
      <c r="J6406" t="s">
        <v>22</v>
      </c>
      <c r="K6406" s="2">
        <v>463.62</v>
      </c>
      <c r="L6406" t="s">
        <v>28</v>
      </c>
      <c r="M6406">
        <f>YEAR(Table1[[#This Row],[order_date]])</f>
        <v>2023</v>
      </c>
      <c r="N6406">
        <f>MONTH(Table1[[#This Row],[order_date]])</f>
        <v>3</v>
      </c>
      <c r="O6406" s="3">
        <f>Table1[[#This Row],[sales]]-Table1[[#This Row],[profit]]</f>
        <v>2722.4700000000003</v>
      </c>
      <c r="P6406" s="3">
        <f>Table1[[#This Row],[sales]]*Table1[[#This Row],[quantity]]</f>
        <v>9558.27</v>
      </c>
      <c r="Q6406" s="9">
        <f>Table1[[#This Row],[delivery_date]]-Table1[[#This Row],[order_date]]</f>
        <v>1</v>
      </c>
    </row>
    <row r="6407" spans="1:17" x14ac:dyDescent="0.35">
      <c r="A6407" t="s">
        <v>6438</v>
      </c>
      <c r="B6407" t="s">
        <v>25</v>
      </c>
      <c r="C6407" t="s">
        <v>20</v>
      </c>
      <c r="D6407" s="2">
        <v>1171.5</v>
      </c>
      <c r="E6407">
        <v>0</v>
      </c>
      <c r="F6407">
        <v>4</v>
      </c>
      <c r="G6407" s="1">
        <v>45333</v>
      </c>
      <c r="H6407" s="1">
        <v>45337</v>
      </c>
      <c r="I6407" t="s">
        <v>21</v>
      </c>
      <c r="J6407" t="s">
        <v>16</v>
      </c>
      <c r="K6407" s="2">
        <v>245.88</v>
      </c>
      <c r="L6407" t="s">
        <v>39</v>
      </c>
      <c r="M6407">
        <f>YEAR(Table1[[#This Row],[order_date]])</f>
        <v>2024</v>
      </c>
      <c r="N6407">
        <f>MONTH(Table1[[#This Row],[order_date]])</f>
        <v>2</v>
      </c>
      <c r="O6407" s="3">
        <f>Table1[[#This Row],[sales]]-Table1[[#This Row],[profit]]</f>
        <v>925.62</v>
      </c>
      <c r="P6407" s="3">
        <f>Table1[[#This Row],[sales]]*Table1[[#This Row],[quantity]]</f>
        <v>4686</v>
      </c>
      <c r="Q6407" s="9">
        <f>Table1[[#This Row],[delivery_date]]-Table1[[#This Row],[order_date]]</f>
        <v>4</v>
      </c>
    </row>
    <row r="6408" spans="1:17" x14ac:dyDescent="0.35">
      <c r="A6408" t="s">
        <v>6439</v>
      </c>
      <c r="B6408" t="s">
        <v>41</v>
      </c>
      <c r="C6408" t="s">
        <v>33</v>
      </c>
      <c r="D6408" s="2">
        <v>3383.85</v>
      </c>
      <c r="E6408">
        <v>0.4</v>
      </c>
      <c r="F6408">
        <v>1</v>
      </c>
      <c r="G6408" s="1">
        <v>45649</v>
      </c>
      <c r="H6408" s="1">
        <v>45650</v>
      </c>
      <c r="I6408" t="s">
        <v>31</v>
      </c>
      <c r="J6408" t="s">
        <v>22</v>
      </c>
      <c r="K6408" s="2">
        <v>568.96</v>
      </c>
      <c r="L6408" t="s">
        <v>39</v>
      </c>
      <c r="M6408">
        <f>YEAR(Table1[[#This Row],[order_date]])</f>
        <v>2024</v>
      </c>
      <c r="N6408">
        <f>MONTH(Table1[[#This Row],[order_date]])</f>
        <v>12</v>
      </c>
      <c r="O6408" s="3">
        <f>Table1[[#This Row],[sales]]-Table1[[#This Row],[profit]]</f>
        <v>2814.89</v>
      </c>
      <c r="P6408" s="3">
        <f>Table1[[#This Row],[sales]]*Table1[[#This Row],[quantity]]</f>
        <v>3383.85</v>
      </c>
      <c r="Q6408" s="9">
        <f>Table1[[#This Row],[delivery_date]]-Table1[[#This Row],[order_date]]</f>
        <v>1</v>
      </c>
    </row>
    <row r="6409" spans="1:17" x14ac:dyDescent="0.35">
      <c r="A6409" t="s">
        <v>6440</v>
      </c>
      <c r="B6409" t="s">
        <v>25</v>
      </c>
      <c r="C6409" t="s">
        <v>14</v>
      </c>
      <c r="D6409" s="2">
        <v>3215.56</v>
      </c>
      <c r="E6409">
        <v>0.35</v>
      </c>
      <c r="F6409">
        <v>9</v>
      </c>
      <c r="G6409" s="1">
        <v>45042</v>
      </c>
      <c r="H6409" s="1">
        <v>45043</v>
      </c>
      <c r="I6409" t="s">
        <v>15</v>
      </c>
      <c r="J6409" t="s">
        <v>16</v>
      </c>
      <c r="K6409" s="2">
        <v>528.53</v>
      </c>
      <c r="L6409" t="s">
        <v>17</v>
      </c>
      <c r="M6409">
        <f>YEAR(Table1[[#This Row],[order_date]])</f>
        <v>2023</v>
      </c>
      <c r="N6409">
        <f>MONTH(Table1[[#This Row],[order_date]])</f>
        <v>4</v>
      </c>
      <c r="O6409" s="3">
        <f>Table1[[#This Row],[sales]]-Table1[[#This Row],[profit]]</f>
        <v>2687.0299999999997</v>
      </c>
      <c r="P6409" s="3">
        <f>Table1[[#This Row],[sales]]*Table1[[#This Row],[quantity]]</f>
        <v>28940.04</v>
      </c>
      <c r="Q6409" s="9">
        <f>Table1[[#This Row],[delivery_date]]-Table1[[#This Row],[order_date]]</f>
        <v>1</v>
      </c>
    </row>
    <row r="6410" spans="1:17" x14ac:dyDescent="0.35">
      <c r="A6410" t="s">
        <v>6441</v>
      </c>
      <c r="B6410" t="s">
        <v>41</v>
      </c>
      <c r="C6410" t="s">
        <v>33</v>
      </c>
      <c r="D6410" s="2">
        <v>4626.1099999999997</v>
      </c>
      <c r="E6410">
        <v>0.16</v>
      </c>
      <c r="F6410">
        <v>2</v>
      </c>
      <c r="G6410" s="1">
        <v>45097</v>
      </c>
      <c r="H6410" s="1">
        <v>45100</v>
      </c>
      <c r="I6410" t="s">
        <v>21</v>
      </c>
      <c r="J6410" t="s">
        <v>22</v>
      </c>
      <c r="K6410" s="2">
        <v>779.34</v>
      </c>
      <c r="L6410" t="s">
        <v>48</v>
      </c>
      <c r="M6410">
        <f>YEAR(Table1[[#This Row],[order_date]])</f>
        <v>2023</v>
      </c>
      <c r="N6410">
        <f>MONTH(Table1[[#This Row],[order_date]])</f>
        <v>6</v>
      </c>
      <c r="O6410" s="3">
        <f>Table1[[#This Row],[sales]]-Table1[[#This Row],[profit]]</f>
        <v>3846.7699999999995</v>
      </c>
      <c r="P6410" s="3">
        <f>Table1[[#This Row],[sales]]*Table1[[#This Row],[quantity]]</f>
        <v>9252.2199999999993</v>
      </c>
      <c r="Q6410" s="9">
        <f>Table1[[#This Row],[delivery_date]]-Table1[[#This Row],[order_date]]</f>
        <v>3</v>
      </c>
    </row>
    <row r="6411" spans="1:17" x14ac:dyDescent="0.35">
      <c r="A6411" t="s">
        <v>6442</v>
      </c>
      <c r="B6411" t="s">
        <v>13</v>
      </c>
      <c r="C6411" t="s">
        <v>26</v>
      </c>
      <c r="D6411" s="2">
        <v>3170.71</v>
      </c>
      <c r="E6411">
        <v>0.23</v>
      </c>
      <c r="F6411">
        <v>5</v>
      </c>
      <c r="G6411" s="1">
        <v>45363</v>
      </c>
      <c r="H6411" s="1">
        <v>45369</v>
      </c>
      <c r="I6411" t="s">
        <v>21</v>
      </c>
      <c r="J6411" t="s">
        <v>16</v>
      </c>
      <c r="K6411" s="2">
        <v>379.94</v>
      </c>
      <c r="L6411" t="s">
        <v>39</v>
      </c>
      <c r="M6411">
        <f>YEAR(Table1[[#This Row],[order_date]])</f>
        <v>2024</v>
      </c>
      <c r="N6411">
        <f>MONTH(Table1[[#This Row],[order_date]])</f>
        <v>3</v>
      </c>
      <c r="O6411" s="3">
        <f>Table1[[#This Row],[sales]]-Table1[[#This Row],[profit]]</f>
        <v>2790.77</v>
      </c>
      <c r="P6411" s="3">
        <f>Table1[[#This Row],[sales]]*Table1[[#This Row],[quantity]]</f>
        <v>15853.55</v>
      </c>
      <c r="Q6411" s="9">
        <f>Table1[[#This Row],[delivery_date]]-Table1[[#This Row],[order_date]]</f>
        <v>6</v>
      </c>
    </row>
    <row r="6412" spans="1:17" x14ac:dyDescent="0.35">
      <c r="A6412" t="s">
        <v>6443</v>
      </c>
      <c r="B6412" t="s">
        <v>25</v>
      </c>
      <c r="C6412" t="s">
        <v>14</v>
      </c>
      <c r="D6412" s="2">
        <v>2100.42</v>
      </c>
      <c r="E6412">
        <v>0.22</v>
      </c>
      <c r="F6412">
        <v>3</v>
      </c>
      <c r="G6412" s="1">
        <v>45510</v>
      </c>
      <c r="H6412" s="1">
        <v>45516</v>
      </c>
      <c r="I6412" t="s">
        <v>15</v>
      </c>
      <c r="J6412" t="s">
        <v>16</v>
      </c>
      <c r="K6412" s="2">
        <v>169.97</v>
      </c>
      <c r="L6412" t="s">
        <v>39</v>
      </c>
      <c r="M6412">
        <f>YEAR(Table1[[#This Row],[order_date]])</f>
        <v>2024</v>
      </c>
      <c r="N6412">
        <f>MONTH(Table1[[#This Row],[order_date]])</f>
        <v>8</v>
      </c>
      <c r="O6412" s="3">
        <f>Table1[[#This Row],[sales]]-Table1[[#This Row],[profit]]</f>
        <v>1930.45</v>
      </c>
      <c r="P6412" s="3">
        <f>Table1[[#This Row],[sales]]*Table1[[#This Row],[quantity]]</f>
        <v>6301.26</v>
      </c>
      <c r="Q6412" s="9">
        <f>Table1[[#This Row],[delivery_date]]-Table1[[#This Row],[order_date]]</f>
        <v>6</v>
      </c>
    </row>
    <row r="6413" spans="1:17" x14ac:dyDescent="0.35">
      <c r="A6413" t="s">
        <v>6444</v>
      </c>
      <c r="B6413" t="s">
        <v>19</v>
      </c>
      <c r="C6413" t="s">
        <v>33</v>
      </c>
      <c r="D6413" s="2">
        <v>1048.48</v>
      </c>
      <c r="E6413">
        <v>0.14000000000000001</v>
      </c>
      <c r="F6413">
        <v>4</v>
      </c>
      <c r="G6413" s="1">
        <v>45511</v>
      </c>
      <c r="H6413" s="1">
        <v>45517</v>
      </c>
      <c r="I6413" t="s">
        <v>15</v>
      </c>
      <c r="J6413" t="s">
        <v>16</v>
      </c>
      <c r="K6413" s="2">
        <v>284.2</v>
      </c>
      <c r="L6413" t="s">
        <v>28</v>
      </c>
      <c r="M6413">
        <f>YEAR(Table1[[#This Row],[order_date]])</f>
        <v>2024</v>
      </c>
      <c r="N6413">
        <f>MONTH(Table1[[#This Row],[order_date]])</f>
        <v>8</v>
      </c>
      <c r="O6413" s="3">
        <f>Table1[[#This Row],[sales]]-Table1[[#This Row],[profit]]</f>
        <v>764.28</v>
      </c>
      <c r="P6413" s="3">
        <f>Table1[[#This Row],[sales]]*Table1[[#This Row],[quantity]]</f>
        <v>4193.92</v>
      </c>
      <c r="Q6413" s="9">
        <f>Table1[[#This Row],[delivery_date]]-Table1[[#This Row],[order_date]]</f>
        <v>6</v>
      </c>
    </row>
    <row r="6414" spans="1:17" x14ac:dyDescent="0.35">
      <c r="A6414" t="s">
        <v>6445</v>
      </c>
      <c r="B6414" t="s">
        <v>13</v>
      </c>
      <c r="C6414" t="s">
        <v>36</v>
      </c>
      <c r="D6414" s="2">
        <v>3321.51</v>
      </c>
      <c r="E6414">
        <v>0.49</v>
      </c>
      <c r="F6414">
        <v>4</v>
      </c>
      <c r="G6414" s="1">
        <v>45377</v>
      </c>
      <c r="H6414" s="1">
        <v>45382</v>
      </c>
      <c r="I6414" t="s">
        <v>31</v>
      </c>
      <c r="J6414" t="s">
        <v>27</v>
      </c>
      <c r="K6414" s="2">
        <v>792.3</v>
      </c>
      <c r="L6414" t="s">
        <v>39</v>
      </c>
      <c r="M6414">
        <f>YEAR(Table1[[#This Row],[order_date]])</f>
        <v>2024</v>
      </c>
      <c r="N6414">
        <f>MONTH(Table1[[#This Row],[order_date]])</f>
        <v>3</v>
      </c>
      <c r="O6414" s="3">
        <f>Table1[[#This Row],[sales]]-Table1[[#This Row],[profit]]</f>
        <v>2529.21</v>
      </c>
      <c r="P6414" s="3">
        <f>Table1[[#This Row],[sales]]*Table1[[#This Row],[quantity]]</f>
        <v>13286.04</v>
      </c>
      <c r="Q6414" s="9">
        <f>Table1[[#This Row],[delivery_date]]-Table1[[#This Row],[order_date]]</f>
        <v>5</v>
      </c>
    </row>
    <row r="6415" spans="1:17" x14ac:dyDescent="0.35">
      <c r="A6415" t="s">
        <v>6446</v>
      </c>
      <c r="B6415" t="s">
        <v>19</v>
      </c>
      <c r="C6415" t="s">
        <v>33</v>
      </c>
      <c r="D6415" s="2">
        <v>670.2</v>
      </c>
      <c r="E6415">
        <v>0.27</v>
      </c>
      <c r="F6415">
        <v>2</v>
      </c>
      <c r="G6415" s="1">
        <v>45120</v>
      </c>
      <c r="H6415" s="1">
        <v>45124</v>
      </c>
      <c r="I6415" t="s">
        <v>15</v>
      </c>
      <c r="J6415" t="s">
        <v>27</v>
      </c>
      <c r="K6415" s="2">
        <v>75.53</v>
      </c>
      <c r="L6415" t="s">
        <v>39</v>
      </c>
      <c r="M6415">
        <f>YEAR(Table1[[#This Row],[order_date]])</f>
        <v>2023</v>
      </c>
      <c r="N6415">
        <f>MONTH(Table1[[#This Row],[order_date]])</f>
        <v>7</v>
      </c>
      <c r="O6415" s="3">
        <f>Table1[[#This Row],[sales]]-Table1[[#This Row],[profit]]</f>
        <v>594.67000000000007</v>
      </c>
      <c r="P6415" s="3">
        <f>Table1[[#This Row],[sales]]*Table1[[#This Row],[quantity]]</f>
        <v>1340.4</v>
      </c>
      <c r="Q6415" s="9">
        <f>Table1[[#This Row],[delivery_date]]-Table1[[#This Row],[order_date]]</f>
        <v>4</v>
      </c>
    </row>
    <row r="6416" spans="1:17" x14ac:dyDescent="0.35">
      <c r="A6416" t="s">
        <v>6447</v>
      </c>
      <c r="B6416" t="s">
        <v>13</v>
      </c>
      <c r="C6416" t="s">
        <v>36</v>
      </c>
      <c r="D6416" s="2">
        <v>4159.7299999999996</v>
      </c>
      <c r="E6416">
        <v>0.45</v>
      </c>
      <c r="F6416">
        <v>2</v>
      </c>
      <c r="G6416" s="1">
        <v>45344</v>
      </c>
      <c r="H6416" s="1">
        <v>45347</v>
      </c>
      <c r="I6416" t="s">
        <v>31</v>
      </c>
      <c r="J6416" t="s">
        <v>27</v>
      </c>
      <c r="K6416" s="2">
        <v>225.32</v>
      </c>
      <c r="L6416" t="s">
        <v>48</v>
      </c>
      <c r="M6416">
        <f>YEAR(Table1[[#This Row],[order_date]])</f>
        <v>2024</v>
      </c>
      <c r="N6416">
        <f>MONTH(Table1[[#This Row],[order_date]])</f>
        <v>2</v>
      </c>
      <c r="O6416" s="3">
        <f>Table1[[#This Row],[sales]]-Table1[[#This Row],[profit]]</f>
        <v>3934.4099999999994</v>
      </c>
      <c r="P6416" s="3">
        <f>Table1[[#This Row],[sales]]*Table1[[#This Row],[quantity]]</f>
        <v>8319.4599999999991</v>
      </c>
      <c r="Q6416" s="9">
        <f>Table1[[#This Row],[delivery_date]]-Table1[[#This Row],[order_date]]</f>
        <v>3</v>
      </c>
    </row>
    <row r="6417" spans="1:17" x14ac:dyDescent="0.35">
      <c r="A6417" t="s">
        <v>6448</v>
      </c>
      <c r="B6417" t="s">
        <v>41</v>
      </c>
      <c r="C6417" t="s">
        <v>20</v>
      </c>
      <c r="D6417" s="2">
        <v>1311.94</v>
      </c>
      <c r="E6417">
        <v>0.28999999999999998</v>
      </c>
      <c r="F6417">
        <v>8</v>
      </c>
      <c r="G6417" s="1">
        <v>45392</v>
      </c>
      <c r="H6417" s="1">
        <v>45397</v>
      </c>
      <c r="I6417" t="s">
        <v>21</v>
      </c>
      <c r="J6417" t="s">
        <v>16</v>
      </c>
      <c r="K6417" s="2">
        <v>239.03</v>
      </c>
      <c r="L6417" t="s">
        <v>48</v>
      </c>
      <c r="M6417">
        <f>YEAR(Table1[[#This Row],[order_date]])</f>
        <v>2024</v>
      </c>
      <c r="N6417">
        <f>MONTH(Table1[[#This Row],[order_date]])</f>
        <v>4</v>
      </c>
      <c r="O6417" s="3">
        <f>Table1[[#This Row],[sales]]-Table1[[#This Row],[profit]]</f>
        <v>1072.9100000000001</v>
      </c>
      <c r="P6417" s="3">
        <f>Table1[[#This Row],[sales]]*Table1[[#This Row],[quantity]]</f>
        <v>10495.52</v>
      </c>
      <c r="Q6417" s="9">
        <f>Table1[[#This Row],[delivery_date]]-Table1[[#This Row],[order_date]]</f>
        <v>5</v>
      </c>
    </row>
    <row r="6418" spans="1:17" x14ac:dyDescent="0.35">
      <c r="A6418" t="s">
        <v>6449</v>
      </c>
      <c r="B6418" t="s">
        <v>25</v>
      </c>
      <c r="C6418" t="s">
        <v>26</v>
      </c>
      <c r="D6418" s="2">
        <v>2668.38</v>
      </c>
      <c r="E6418">
        <v>0.35</v>
      </c>
      <c r="F6418">
        <v>2</v>
      </c>
      <c r="G6418" s="1">
        <v>45593</v>
      </c>
      <c r="H6418" s="1">
        <v>45594</v>
      </c>
      <c r="I6418" t="s">
        <v>31</v>
      </c>
      <c r="J6418" t="s">
        <v>22</v>
      </c>
      <c r="K6418" s="2">
        <v>193.19</v>
      </c>
      <c r="L6418" t="s">
        <v>34</v>
      </c>
      <c r="M6418">
        <f>YEAR(Table1[[#This Row],[order_date]])</f>
        <v>2024</v>
      </c>
      <c r="N6418">
        <f>MONTH(Table1[[#This Row],[order_date]])</f>
        <v>10</v>
      </c>
      <c r="O6418" s="3">
        <f>Table1[[#This Row],[sales]]-Table1[[#This Row],[profit]]</f>
        <v>2475.19</v>
      </c>
      <c r="P6418" s="3">
        <f>Table1[[#This Row],[sales]]*Table1[[#This Row],[quantity]]</f>
        <v>5336.76</v>
      </c>
      <c r="Q6418" s="9">
        <f>Table1[[#This Row],[delivery_date]]-Table1[[#This Row],[order_date]]</f>
        <v>1</v>
      </c>
    </row>
    <row r="6419" spans="1:17" x14ac:dyDescent="0.35">
      <c r="A6419" t="s">
        <v>6450</v>
      </c>
      <c r="B6419" t="s">
        <v>13</v>
      </c>
      <c r="C6419" t="s">
        <v>33</v>
      </c>
      <c r="D6419" s="2">
        <v>3020.14</v>
      </c>
      <c r="E6419">
        <v>0.01</v>
      </c>
      <c r="F6419">
        <v>7</v>
      </c>
      <c r="G6419" s="1">
        <v>45423</v>
      </c>
      <c r="H6419" s="1">
        <v>45430</v>
      </c>
      <c r="I6419" t="s">
        <v>21</v>
      </c>
      <c r="J6419" t="s">
        <v>27</v>
      </c>
      <c r="K6419" s="2">
        <v>687.88</v>
      </c>
      <c r="L6419" t="s">
        <v>28</v>
      </c>
      <c r="M6419">
        <f>YEAR(Table1[[#This Row],[order_date]])</f>
        <v>2024</v>
      </c>
      <c r="N6419">
        <f>MONTH(Table1[[#This Row],[order_date]])</f>
        <v>5</v>
      </c>
      <c r="O6419" s="3">
        <f>Table1[[#This Row],[sales]]-Table1[[#This Row],[profit]]</f>
        <v>2332.2599999999998</v>
      </c>
      <c r="P6419" s="3">
        <f>Table1[[#This Row],[sales]]*Table1[[#This Row],[quantity]]</f>
        <v>21140.98</v>
      </c>
      <c r="Q6419" s="9">
        <f>Table1[[#This Row],[delivery_date]]-Table1[[#This Row],[order_date]]</f>
        <v>7</v>
      </c>
    </row>
    <row r="6420" spans="1:17" x14ac:dyDescent="0.35">
      <c r="A6420" t="s">
        <v>6451</v>
      </c>
      <c r="B6420" t="s">
        <v>41</v>
      </c>
      <c r="C6420" t="s">
        <v>14</v>
      </c>
      <c r="D6420" s="2">
        <v>1876.2</v>
      </c>
      <c r="E6420">
        <v>0.26</v>
      </c>
      <c r="F6420">
        <v>1</v>
      </c>
      <c r="G6420" s="1">
        <v>45593</v>
      </c>
      <c r="H6420" s="1">
        <v>45599</v>
      </c>
      <c r="I6420" t="s">
        <v>21</v>
      </c>
      <c r="J6420" t="s">
        <v>22</v>
      </c>
      <c r="K6420" s="2">
        <v>237.47</v>
      </c>
      <c r="L6420" t="s">
        <v>28</v>
      </c>
      <c r="M6420">
        <f>YEAR(Table1[[#This Row],[order_date]])</f>
        <v>2024</v>
      </c>
      <c r="N6420">
        <f>MONTH(Table1[[#This Row],[order_date]])</f>
        <v>10</v>
      </c>
      <c r="O6420" s="3">
        <f>Table1[[#This Row],[sales]]-Table1[[#This Row],[profit]]</f>
        <v>1638.73</v>
      </c>
      <c r="P6420" s="3">
        <f>Table1[[#This Row],[sales]]*Table1[[#This Row],[quantity]]</f>
        <v>1876.2</v>
      </c>
      <c r="Q6420" s="9">
        <f>Table1[[#This Row],[delivery_date]]-Table1[[#This Row],[order_date]]</f>
        <v>6</v>
      </c>
    </row>
    <row r="6421" spans="1:17" x14ac:dyDescent="0.35">
      <c r="A6421" t="s">
        <v>6452</v>
      </c>
      <c r="B6421" t="s">
        <v>25</v>
      </c>
      <c r="C6421" t="s">
        <v>26</v>
      </c>
      <c r="D6421" s="2">
        <v>3352.98</v>
      </c>
      <c r="E6421">
        <v>0.36</v>
      </c>
      <c r="F6421">
        <v>1</v>
      </c>
      <c r="G6421" s="1">
        <v>45374</v>
      </c>
      <c r="H6421" s="1">
        <v>45377</v>
      </c>
      <c r="I6421" t="s">
        <v>21</v>
      </c>
      <c r="J6421" t="s">
        <v>27</v>
      </c>
      <c r="K6421" s="2">
        <v>660.42</v>
      </c>
      <c r="L6421" t="s">
        <v>48</v>
      </c>
      <c r="M6421">
        <f>YEAR(Table1[[#This Row],[order_date]])</f>
        <v>2024</v>
      </c>
      <c r="N6421">
        <f>MONTH(Table1[[#This Row],[order_date]])</f>
        <v>3</v>
      </c>
      <c r="O6421" s="3">
        <f>Table1[[#This Row],[sales]]-Table1[[#This Row],[profit]]</f>
        <v>2692.56</v>
      </c>
      <c r="P6421" s="3">
        <f>Table1[[#This Row],[sales]]*Table1[[#This Row],[quantity]]</f>
        <v>3352.98</v>
      </c>
      <c r="Q6421" s="9">
        <f>Table1[[#This Row],[delivery_date]]-Table1[[#This Row],[order_date]]</f>
        <v>3</v>
      </c>
    </row>
    <row r="6422" spans="1:17" x14ac:dyDescent="0.35">
      <c r="A6422" t="s">
        <v>6453</v>
      </c>
      <c r="B6422" t="s">
        <v>25</v>
      </c>
      <c r="C6422" t="s">
        <v>33</v>
      </c>
      <c r="D6422" s="2">
        <v>1326.06</v>
      </c>
      <c r="E6422">
        <v>0.06</v>
      </c>
      <c r="F6422">
        <v>3</v>
      </c>
      <c r="G6422" s="1">
        <v>45114</v>
      </c>
      <c r="H6422" s="1">
        <v>45119</v>
      </c>
      <c r="I6422" t="s">
        <v>15</v>
      </c>
      <c r="J6422" t="s">
        <v>22</v>
      </c>
      <c r="K6422" s="2">
        <v>212.04</v>
      </c>
      <c r="L6422" t="s">
        <v>48</v>
      </c>
      <c r="M6422">
        <f>YEAR(Table1[[#This Row],[order_date]])</f>
        <v>2023</v>
      </c>
      <c r="N6422">
        <f>MONTH(Table1[[#This Row],[order_date]])</f>
        <v>7</v>
      </c>
      <c r="O6422" s="3">
        <f>Table1[[#This Row],[sales]]-Table1[[#This Row],[profit]]</f>
        <v>1114.02</v>
      </c>
      <c r="P6422" s="3">
        <f>Table1[[#This Row],[sales]]*Table1[[#This Row],[quantity]]</f>
        <v>3978.18</v>
      </c>
      <c r="Q6422" s="9">
        <f>Table1[[#This Row],[delivery_date]]-Table1[[#This Row],[order_date]]</f>
        <v>5</v>
      </c>
    </row>
    <row r="6423" spans="1:17" x14ac:dyDescent="0.35">
      <c r="A6423" t="s">
        <v>6454</v>
      </c>
      <c r="B6423" t="s">
        <v>13</v>
      </c>
      <c r="C6423" t="s">
        <v>14</v>
      </c>
      <c r="D6423" s="2">
        <v>269.66000000000003</v>
      </c>
      <c r="E6423">
        <v>0.34</v>
      </c>
      <c r="F6423">
        <v>3</v>
      </c>
      <c r="G6423" s="1">
        <v>45135</v>
      </c>
      <c r="H6423" s="1">
        <v>45140</v>
      </c>
      <c r="I6423" t="s">
        <v>31</v>
      </c>
      <c r="J6423" t="s">
        <v>22</v>
      </c>
      <c r="K6423" s="2">
        <v>19.5</v>
      </c>
      <c r="L6423" t="s">
        <v>39</v>
      </c>
      <c r="M6423">
        <f>YEAR(Table1[[#This Row],[order_date]])</f>
        <v>2023</v>
      </c>
      <c r="N6423">
        <f>MONTH(Table1[[#This Row],[order_date]])</f>
        <v>7</v>
      </c>
      <c r="O6423" s="3">
        <f>Table1[[#This Row],[sales]]-Table1[[#This Row],[profit]]</f>
        <v>250.16000000000003</v>
      </c>
      <c r="P6423" s="3">
        <f>Table1[[#This Row],[sales]]*Table1[[#This Row],[quantity]]</f>
        <v>808.98</v>
      </c>
      <c r="Q6423" s="9">
        <f>Table1[[#This Row],[delivery_date]]-Table1[[#This Row],[order_date]]</f>
        <v>5</v>
      </c>
    </row>
    <row r="6424" spans="1:17" x14ac:dyDescent="0.35">
      <c r="A6424" t="s">
        <v>6455</v>
      </c>
      <c r="B6424" t="s">
        <v>25</v>
      </c>
      <c r="C6424" t="s">
        <v>14</v>
      </c>
      <c r="D6424" s="2">
        <v>4800.41</v>
      </c>
      <c r="E6424">
        <v>0.04</v>
      </c>
      <c r="F6424">
        <v>9</v>
      </c>
      <c r="G6424" s="1">
        <v>44999</v>
      </c>
      <c r="H6424" s="1">
        <v>45006</v>
      </c>
      <c r="I6424" t="s">
        <v>31</v>
      </c>
      <c r="J6424" t="s">
        <v>16</v>
      </c>
      <c r="K6424" s="2">
        <v>1414.02</v>
      </c>
      <c r="L6424" t="s">
        <v>28</v>
      </c>
      <c r="M6424">
        <f>YEAR(Table1[[#This Row],[order_date]])</f>
        <v>2023</v>
      </c>
      <c r="N6424">
        <f>MONTH(Table1[[#This Row],[order_date]])</f>
        <v>3</v>
      </c>
      <c r="O6424" s="3">
        <f>Table1[[#This Row],[sales]]-Table1[[#This Row],[profit]]</f>
        <v>3386.39</v>
      </c>
      <c r="P6424" s="3">
        <f>Table1[[#This Row],[sales]]*Table1[[#This Row],[quantity]]</f>
        <v>43203.69</v>
      </c>
      <c r="Q6424" s="9">
        <f>Table1[[#This Row],[delivery_date]]-Table1[[#This Row],[order_date]]</f>
        <v>7</v>
      </c>
    </row>
    <row r="6425" spans="1:17" x14ac:dyDescent="0.35">
      <c r="A6425" t="s">
        <v>6456</v>
      </c>
      <c r="B6425" t="s">
        <v>13</v>
      </c>
      <c r="C6425" t="s">
        <v>14</v>
      </c>
      <c r="D6425" s="2">
        <v>1668.22</v>
      </c>
      <c r="E6425">
        <v>0.4</v>
      </c>
      <c r="F6425">
        <v>2</v>
      </c>
      <c r="G6425" s="1">
        <v>45022</v>
      </c>
      <c r="H6425" s="1">
        <v>45029</v>
      </c>
      <c r="I6425" t="s">
        <v>31</v>
      </c>
      <c r="J6425" t="s">
        <v>27</v>
      </c>
      <c r="K6425" s="2">
        <v>83.93</v>
      </c>
      <c r="L6425" t="s">
        <v>17</v>
      </c>
      <c r="M6425">
        <f>YEAR(Table1[[#This Row],[order_date]])</f>
        <v>2023</v>
      </c>
      <c r="N6425">
        <f>MONTH(Table1[[#This Row],[order_date]])</f>
        <v>4</v>
      </c>
      <c r="O6425" s="3">
        <f>Table1[[#This Row],[sales]]-Table1[[#This Row],[profit]]</f>
        <v>1584.29</v>
      </c>
      <c r="P6425" s="3">
        <f>Table1[[#This Row],[sales]]*Table1[[#This Row],[quantity]]</f>
        <v>3336.44</v>
      </c>
      <c r="Q6425" s="9">
        <f>Table1[[#This Row],[delivery_date]]-Table1[[#This Row],[order_date]]</f>
        <v>7</v>
      </c>
    </row>
    <row r="6426" spans="1:17" x14ac:dyDescent="0.35">
      <c r="A6426" t="s">
        <v>6457</v>
      </c>
      <c r="B6426" t="s">
        <v>25</v>
      </c>
      <c r="C6426" t="s">
        <v>14</v>
      </c>
      <c r="D6426" s="2">
        <v>3595.96</v>
      </c>
      <c r="E6426">
        <v>0.49</v>
      </c>
      <c r="F6426">
        <v>4</v>
      </c>
      <c r="G6426" s="1">
        <v>45449</v>
      </c>
      <c r="H6426" s="1">
        <v>45452</v>
      </c>
      <c r="I6426" t="s">
        <v>31</v>
      </c>
      <c r="J6426" t="s">
        <v>16</v>
      </c>
      <c r="K6426" s="2">
        <v>1018.47</v>
      </c>
      <c r="L6426" t="s">
        <v>17</v>
      </c>
      <c r="M6426">
        <f>YEAR(Table1[[#This Row],[order_date]])</f>
        <v>2024</v>
      </c>
      <c r="N6426">
        <f>MONTH(Table1[[#This Row],[order_date]])</f>
        <v>6</v>
      </c>
      <c r="O6426" s="3">
        <f>Table1[[#This Row],[sales]]-Table1[[#This Row],[profit]]</f>
        <v>2577.4899999999998</v>
      </c>
      <c r="P6426" s="3">
        <f>Table1[[#This Row],[sales]]*Table1[[#This Row],[quantity]]</f>
        <v>14383.84</v>
      </c>
      <c r="Q6426" s="9">
        <f>Table1[[#This Row],[delivery_date]]-Table1[[#This Row],[order_date]]</f>
        <v>3</v>
      </c>
    </row>
    <row r="6427" spans="1:17" x14ac:dyDescent="0.35">
      <c r="A6427" t="s">
        <v>6458</v>
      </c>
      <c r="B6427" t="s">
        <v>19</v>
      </c>
      <c r="C6427" t="s">
        <v>33</v>
      </c>
      <c r="D6427" s="2">
        <v>2586.91</v>
      </c>
      <c r="E6427">
        <v>0.31</v>
      </c>
      <c r="F6427">
        <v>3</v>
      </c>
      <c r="G6427" s="1">
        <v>44930</v>
      </c>
      <c r="H6427" s="1">
        <v>44932</v>
      </c>
      <c r="I6427" t="s">
        <v>21</v>
      </c>
      <c r="J6427" t="s">
        <v>16</v>
      </c>
      <c r="K6427" s="2">
        <v>580.91</v>
      </c>
      <c r="L6427" t="s">
        <v>28</v>
      </c>
      <c r="M6427">
        <f>YEAR(Table1[[#This Row],[order_date]])</f>
        <v>2023</v>
      </c>
      <c r="N6427">
        <f>MONTH(Table1[[#This Row],[order_date]])</f>
        <v>1</v>
      </c>
      <c r="O6427" s="3">
        <f>Table1[[#This Row],[sales]]-Table1[[#This Row],[profit]]</f>
        <v>2006</v>
      </c>
      <c r="P6427" s="3">
        <f>Table1[[#This Row],[sales]]*Table1[[#This Row],[quantity]]</f>
        <v>7760.73</v>
      </c>
      <c r="Q6427" s="9">
        <f>Table1[[#This Row],[delivery_date]]-Table1[[#This Row],[order_date]]</f>
        <v>2</v>
      </c>
    </row>
    <row r="6428" spans="1:17" x14ac:dyDescent="0.35">
      <c r="A6428" t="s">
        <v>6459</v>
      </c>
      <c r="B6428" t="s">
        <v>41</v>
      </c>
      <c r="C6428" t="s">
        <v>20</v>
      </c>
      <c r="D6428" s="2">
        <v>3378.09</v>
      </c>
      <c r="E6428">
        <v>0.04</v>
      </c>
      <c r="F6428">
        <v>7</v>
      </c>
      <c r="G6428" s="1">
        <v>44977</v>
      </c>
      <c r="H6428" s="1">
        <v>44983</v>
      </c>
      <c r="I6428" t="s">
        <v>21</v>
      </c>
      <c r="J6428" t="s">
        <v>22</v>
      </c>
      <c r="K6428" s="2">
        <v>631.84</v>
      </c>
      <c r="L6428" t="s">
        <v>23</v>
      </c>
      <c r="M6428">
        <f>YEAR(Table1[[#This Row],[order_date]])</f>
        <v>2023</v>
      </c>
      <c r="N6428">
        <f>MONTH(Table1[[#This Row],[order_date]])</f>
        <v>2</v>
      </c>
      <c r="O6428" s="3">
        <f>Table1[[#This Row],[sales]]-Table1[[#This Row],[profit]]</f>
        <v>2746.25</v>
      </c>
      <c r="P6428" s="3">
        <f>Table1[[#This Row],[sales]]*Table1[[#This Row],[quantity]]</f>
        <v>23646.63</v>
      </c>
      <c r="Q6428" s="9">
        <f>Table1[[#This Row],[delivery_date]]-Table1[[#This Row],[order_date]]</f>
        <v>6</v>
      </c>
    </row>
    <row r="6429" spans="1:17" x14ac:dyDescent="0.35">
      <c r="A6429" t="s">
        <v>6460</v>
      </c>
      <c r="B6429" t="s">
        <v>19</v>
      </c>
      <c r="C6429" t="s">
        <v>36</v>
      </c>
      <c r="D6429" s="2">
        <v>643.59</v>
      </c>
      <c r="E6429">
        <v>0.28999999999999998</v>
      </c>
      <c r="F6429">
        <v>6</v>
      </c>
      <c r="G6429" s="1">
        <v>45220</v>
      </c>
      <c r="H6429" s="1">
        <v>45227</v>
      </c>
      <c r="I6429" t="s">
        <v>31</v>
      </c>
      <c r="J6429" t="s">
        <v>22</v>
      </c>
      <c r="K6429" s="2">
        <v>165.47</v>
      </c>
      <c r="L6429" t="s">
        <v>34</v>
      </c>
      <c r="M6429">
        <f>YEAR(Table1[[#This Row],[order_date]])</f>
        <v>2023</v>
      </c>
      <c r="N6429">
        <f>MONTH(Table1[[#This Row],[order_date]])</f>
        <v>10</v>
      </c>
      <c r="O6429" s="3">
        <f>Table1[[#This Row],[sales]]-Table1[[#This Row],[profit]]</f>
        <v>478.12</v>
      </c>
      <c r="P6429" s="3">
        <f>Table1[[#This Row],[sales]]*Table1[[#This Row],[quantity]]</f>
        <v>3861.54</v>
      </c>
      <c r="Q6429" s="9">
        <f>Table1[[#This Row],[delivery_date]]-Table1[[#This Row],[order_date]]</f>
        <v>7</v>
      </c>
    </row>
    <row r="6430" spans="1:17" x14ac:dyDescent="0.35">
      <c r="A6430" t="s">
        <v>6461</v>
      </c>
      <c r="B6430" t="s">
        <v>13</v>
      </c>
      <c r="C6430" t="s">
        <v>36</v>
      </c>
      <c r="D6430" s="2">
        <v>2642.35</v>
      </c>
      <c r="E6430">
        <v>0.37</v>
      </c>
      <c r="F6430">
        <v>9</v>
      </c>
      <c r="G6430" s="1">
        <v>45489</v>
      </c>
      <c r="H6430" s="1">
        <v>45492</v>
      </c>
      <c r="I6430" t="s">
        <v>15</v>
      </c>
      <c r="J6430" t="s">
        <v>22</v>
      </c>
      <c r="K6430" s="2">
        <v>151.01</v>
      </c>
      <c r="L6430" t="s">
        <v>23</v>
      </c>
      <c r="M6430">
        <f>YEAR(Table1[[#This Row],[order_date]])</f>
        <v>2024</v>
      </c>
      <c r="N6430">
        <f>MONTH(Table1[[#This Row],[order_date]])</f>
        <v>7</v>
      </c>
      <c r="O6430" s="3">
        <f>Table1[[#This Row],[sales]]-Table1[[#This Row],[profit]]</f>
        <v>2491.34</v>
      </c>
      <c r="P6430" s="3">
        <f>Table1[[#This Row],[sales]]*Table1[[#This Row],[quantity]]</f>
        <v>23781.149999999998</v>
      </c>
      <c r="Q6430" s="9">
        <f>Table1[[#This Row],[delivery_date]]-Table1[[#This Row],[order_date]]</f>
        <v>3</v>
      </c>
    </row>
    <row r="6431" spans="1:17" x14ac:dyDescent="0.35">
      <c r="A6431" t="s">
        <v>6462</v>
      </c>
      <c r="B6431" t="s">
        <v>19</v>
      </c>
      <c r="C6431" t="s">
        <v>36</v>
      </c>
      <c r="D6431" s="2">
        <v>2021.88</v>
      </c>
      <c r="E6431">
        <v>0.47</v>
      </c>
      <c r="F6431">
        <v>8</v>
      </c>
      <c r="G6431" s="1">
        <v>45486</v>
      </c>
      <c r="H6431" s="1">
        <v>45487</v>
      </c>
      <c r="I6431" t="s">
        <v>15</v>
      </c>
      <c r="J6431" t="s">
        <v>16</v>
      </c>
      <c r="K6431" s="2">
        <v>170.4</v>
      </c>
      <c r="L6431" t="s">
        <v>28</v>
      </c>
      <c r="M6431">
        <f>YEAR(Table1[[#This Row],[order_date]])</f>
        <v>2024</v>
      </c>
      <c r="N6431">
        <f>MONTH(Table1[[#This Row],[order_date]])</f>
        <v>7</v>
      </c>
      <c r="O6431" s="3">
        <f>Table1[[#This Row],[sales]]-Table1[[#This Row],[profit]]</f>
        <v>1851.48</v>
      </c>
      <c r="P6431" s="3">
        <f>Table1[[#This Row],[sales]]*Table1[[#This Row],[quantity]]</f>
        <v>16175.04</v>
      </c>
      <c r="Q6431" s="9">
        <f>Table1[[#This Row],[delivery_date]]-Table1[[#This Row],[order_date]]</f>
        <v>1</v>
      </c>
    </row>
    <row r="6432" spans="1:17" x14ac:dyDescent="0.35">
      <c r="A6432" t="s">
        <v>6463</v>
      </c>
      <c r="B6432" t="s">
        <v>13</v>
      </c>
      <c r="C6432" t="s">
        <v>20</v>
      </c>
      <c r="D6432" s="2">
        <v>2314.06</v>
      </c>
      <c r="E6432">
        <v>0.02</v>
      </c>
      <c r="F6432">
        <v>2</v>
      </c>
      <c r="G6432" s="1">
        <v>45207</v>
      </c>
      <c r="H6432" s="1">
        <v>45214</v>
      </c>
      <c r="I6432" t="s">
        <v>15</v>
      </c>
      <c r="J6432" t="s">
        <v>27</v>
      </c>
      <c r="K6432" s="2">
        <v>462.53</v>
      </c>
      <c r="L6432" t="s">
        <v>28</v>
      </c>
      <c r="M6432">
        <f>YEAR(Table1[[#This Row],[order_date]])</f>
        <v>2023</v>
      </c>
      <c r="N6432">
        <f>MONTH(Table1[[#This Row],[order_date]])</f>
        <v>10</v>
      </c>
      <c r="O6432" s="3">
        <f>Table1[[#This Row],[sales]]-Table1[[#This Row],[profit]]</f>
        <v>1851.53</v>
      </c>
      <c r="P6432" s="3">
        <f>Table1[[#This Row],[sales]]*Table1[[#This Row],[quantity]]</f>
        <v>4628.12</v>
      </c>
      <c r="Q6432" s="9">
        <f>Table1[[#This Row],[delivery_date]]-Table1[[#This Row],[order_date]]</f>
        <v>7</v>
      </c>
    </row>
    <row r="6433" spans="1:17" x14ac:dyDescent="0.35">
      <c r="A6433" t="s">
        <v>6464</v>
      </c>
      <c r="B6433" t="s">
        <v>25</v>
      </c>
      <c r="C6433" t="s">
        <v>14</v>
      </c>
      <c r="D6433" s="2">
        <v>4834.42</v>
      </c>
      <c r="E6433">
        <v>0.39</v>
      </c>
      <c r="F6433">
        <v>3</v>
      </c>
      <c r="G6433" s="1">
        <v>45059</v>
      </c>
      <c r="H6433" s="1">
        <v>45061</v>
      </c>
      <c r="I6433" t="s">
        <v>31</v>
      </c>
      <c r="J6433" t="s">
        <v>16</v>
      </c>
      <c r="K6433" s="2">
        <v>885.38</v>
      </c>
      <c r="L6433" t="s">
        <v>17</v>
      </c>
      <c r="M6433">
        <f>YEAR(Table1[[#This Row],[order_date]])</f>
        <v>2023</v>
      </c>
      <c r="N6433">
        <f>MONTH(Table1[[#This Row],[order_date]])</f>
        <v>5</v>
      </c>
      <c r="O6433" s="3">
        <f>Table1[[#This Row],[sales]]-Table1[[#This Row],[profit]]</f>
        <v>3949.04</v>
      </c>
      <c r="P6433" s="3">
        <f>Table1[[#This Row],[sales]]*Table1[[#This Row],[quantity]]</f>
        <v>14503.26</v>
      </c>
      <c r="Q6433" s="9">
        <f>Table1[[#This Row],[delivery_date]]-Table1[[#This Row],[order_date]]</f>
        <v>2</v>
      </c>
    </row>
    <row r="6434" spans="1:17" x14ac:dyDescent="0.35">
      <c r="A6434" t="s">
        <v>6465</v>
      </c>
      <c r="B6434" t="s">
        <v>25</v>
      </c>
      <c r="C6434" t="s">
        <v>14</v>
      </c>
      <c r="D6434" s="2">
        <v>767.82</v>
      </c>
      <c r="E6434">
        <v>7.0000000000000007E-2</v>
      </c>
      <c r="F6434">
        <v>1</v>
      </c>
      <c r="G6434" s="1">
        <v>45507</v>
      </c>
      <c r="H6434" s="1">
        <v>45514</v>
      </c>
      <c r="I6434" t="s">
        <v>21</v>
      </c>
      <c r="J6434" t="s">
        <v>27</v>
      </c>
      <c r="K6434" s="2">
        <v>143.88999999999999</v>
      </c>
      <c r="L6434" t="s">
        <v>23</v>
      </c>
      <c r="M6434">
        <f>YEAR(Table1[[#This Row],[order_date]])</f>
        <v>2024</v>
      </c>
      <c r="N6434">
        <f>MONTH(Table1[[#This Row],[order_date]])</f>
        <v>8</v>
      </c>
      <c r="O6434" s="3">
        <f>Table1[[#This Row],[sales]]-Table1[[#This Row],[profit]]</f>
        <v>623.93000000000006</v>
      </c>
      <c r="P6434" s="3">
        <f>Table1[[#This Row],[sales]]*Table1[[#This Row],[quantity]]</f>
        <v>767.82</v>
      </c>
      <c r="Q6434" s="9">
        <f>Table1[[#This Row],[delivery_date]]-Table1[[#This Row],[order_date]]</f>
        <v>7</v>
      </c>
    </row>
    <row r="6435" spans="1:17" x14ac:dyDescent="0.35">
      <c r="A6435" t="s">
        <v>6466</v>
      </c>
      <c r="B6435" t="s">
        <v>13</v>
      </c>
      <c r="C6435" t="s">
        <v>26</v>
      </c>
      <c r="D6435" s="2">
        <v>3798.03</v>
      </c>
      <c r="E6435">
        <v>0.4</v>
      </c>
      <c r="F6435">
        <v>8</v>
      </c>
      <c r="G6435" s="1">
        <v>45264</v>
      </c>
      <c r="H6435" s="1">
        <v>45271</v>
      </c>
      <c r="I6435" t="s">
        <v>15</v>
      </c>
      <c r="J6435" t="s">
        <v>16</v>
      </c>
      <c r="K6435" s="2">
        <v>1000.5</v>
      </c>
      <c r="L6435" t="s">
        <v>17</v>
      </c>
      <c r="M6435">
        <f>YEAR(Table1[[#This Row],[order_date]])</f>
        <v>2023</v>
      </c>
      <c r="N6435">
        <f>MONTH(Table1[[#This Row],[order_date]])</f>
        <v>12</v>
      </c>
      <c r="O6435" s="3">
        <f>Table1[[#This Row],[sales]]-Table1[[#This Row],[profit]]</f>
        <v>2797.53</v>
      </c>
      <c r="P6435" s="3">
        <f>Table1[[#This Row],[sales]]*Table1[[#This Row],[quantity]]</f>
        <v>30384.240000000002</v>
      </c>
      <c r="Q6435" s="9">
        <f>Table1[[#This Row],[delivery_date]]-Table1[[#This Row],[order_date]]</f>
        <v>7</v>
      </c>
    </row>
    <row r="6436" spans="1:17" x14ac:dyDescent="0.35">
      <c r="A6436" t="s">
        <v>6467</v>
      </c>
      <c r="B6436" t="s">
        <v>19</v>
      </c>
      <c r="C6436" t="s">
        <v>36</v>
      </c>
      <c r="D6436" s="2">
        <v>1718.68</v>
      </c>
      <c r="E6436">
        <v>0.44</v>
      </c>
      <c r="F6436">
        <v>2</v>
      </c>
      <c r="G6436" s="1">
        <v>44949</v>
      </c>
      <c r="H6436" s="1">
        <v>44952</v>
      </c>
      <c r="I6436" t="s">
        <v>15</v>
      </c>
      <c r="J6436" t="s">
        <v>16</v>
      </c>
      <c r="K6436" s="2">
        <v>372.17</v>
      </c>
      <c r="L6436" t="s">
        <v>34</v>
      </c>
      <c r="M6436">
        <f>YEAR(Table1[[#This Row],[order_date]])</f>
        <v>2023</v>
      </c>
      <c r="N6436">
        <f>MONTH(Table1[[#This Row],[order_date]])</f>
        <v>1</v>
      </c>
      <c r="O6436" s="3">
        <f>Table1[[#This Row],[sales]]-Table1[[#This Row],[profit]]</f>
        <v>1346.51</v>
      </c>
      <c r="P6436" s="3">
        <f>Table1[[#This Row],[sales]]*Table1[[#This Row],[quantity]]</f>
        <v>3437.36</v>
      </c>
      <c r="Q6436" s="9">
        <f>Table1[[#This Row],[delivery_date]]-Table1[[#This Row],[order_date]]</f>
        <v>3</v>
      </c>
    </row>
    <row r="6437" spans="1:17" x14ac:dyDescent="0.35">
      <c r="A6437" t="s">
        <v>6468</v>
      </c>
      <c r="B6437" t="s">
        <v>25</v>
      </c>
      <c r="C6437" t="s">
        <v>36</v>
      </c>
      <c r="D6437" s="2">
        <v>1522.75</v>
      </c>
      <c r="E6437">
        <v>0.43</v>
      </c>
      <c r="F6437">
        <v>4</v>
      </c>
      <c r="G6437" s="1">
        <v>45412</v>
      </c>
      <c r="H6437" s="1">
        <v>45417</v>
      </c>
      <c r="I6437" t="s">
        <v>15</v>
      </c>
      <c r="J6437" t="s">
        <v>16</v>
      </c>
      <c r="K6437" s="2">
        <v>210.85</v>
      </c>
      <c r="L6437" t="s">
        <v>34</v>
      </c>
      <c r="M6437">
        <f>YEAR(Table1[[#This Row],[order_date]])</f>
        <v>2024</v>
      </c>
      <c r="N6437">
        <f>MONTH(Table1[[#This Row],[order_date]])</f>
        <v>4</v>
      </c>
      <c r="O6437" s="3">
        <f>Table1[[#This Row],[sales]]-Table1[[#This Row],[profit]]</f>
        <v>1311.9</v>
      </c>
      <c r="P6437" s="3">
        <f>Table1[[#This Row],[sales]]*Table1[[#This Row],[quantity]]</f>
        <v>6091</v>
      </c>
      <c r="Q6437" s="9">
        <f>Table1[[#This Row],[delivery_date]]-Table1[[#This Row],[order_date]]</f>
        <v>5</v>
      </c>
    </row>
    <row r="6438" spans="1:17" x14ac:dyDescent="0.35">
      <c r="A6438" t="s">
        <v>6469</v>
      </c>
      <c r="B6438" t="s">
        <v>41</v>
      </c>
      <c r="C6438" t="s">
        <v>14</v>
      </c>
      <c r="D6438" s="2">
        <v>1426.81</v>
      </c>
      <c r="E6438">
        <v>0.33</v>
      </c>
      <c r="F6438">
        <v>2</v>
      </c>
      <c r="G6438" s="1">
        <v>45452</v>
      </c>
      <c r="H6438" s="1">
        <v>45458</v>
      </c>
      <c r="I6438" t="s">
        <v>31</v>
      </c>
      <c r="J6438" t="s">
        <v>16</v>
      </c>
      <c r="K6438" s="2">
        <v>288.02999999999997</v>
      </c>
      <c r="L6438" t="s">
        <v>28</v>
      </c>
      <c r="M6438">
        <f>YEAR(Table1[[#This Row],[order_date]])</f>
        <v>2024</v>
      </c>
      <c r="N6438">
        <f>MONTH(Table1[[#This Row],[order_date]])</f>
        <v>6</v>
      </c>
      <c r="O6438" s="3">
        <f>Table1[[#This Row],[sales]]-Table1[[#This Row],[profit]]</f>
        <v>1138.78</v>
      </c>
      <c r="P6438" s="3">
        <f>Table1[[#This Row],[sales]]*Table1[[#This Row],[quantity]]</f>
        <v>2853.62</v>
      </c>
      <c r="Q6438" s="9">
        <f>Table1[[#This Row],[delivery_date]]-Table1[[#This Row],[order_date]]</f>
        <v>6</v>
      </c>
    </row>
    <row r="6439" spans="1:17" x14ac:dyDescent="0.35">
      <c r="A6439" t="s">
        <v>6470</v>
      </c>
      <c r="B6439" t="s">
        <v>25</v>
      </c>
      <c r="C6439" t="s">
        <v>36</v>
      </c>
      <c r="D6439" s="2">
        <v>1809.03</v>
      </c>
      <c r="E6439">
        <v>0.25</v>
      </c>
      <c r="F6439">
        <v>2</v>
      </c>
      <c r="G6439" s="1">
        <v>45618</v>
      </c>
      <c r="H6439" s="1">
        <v>45622</v>
      </c>
      <c r="I6439" t="s">
        <v>21</v>
      </c>
      <c r="J6439" t="s">
        <v>27</v>
      </c>
      <c r="K6439" s="2">
        <v>405.46</v>
      </c>
      <c r="L6439" t="s">
        <v>17</v>
      </c>
      <c r="M6439">
        <f>YEAR(Table1[[#This Row],[order_date]])</f>
        <v>2024</v>
      </c>
      <c r="N6439">
        <f>MONTH(Table1[[#This Row],[order_date]])</f>
        <v>11</v>
      </c>
      <c r="O6439" s="3">
        <f>Table1[[#This Row],[sales]]-Table1[[#This Row],[profit]]</f>
        <v>1403.57</v>
      </c>
      <c r="P6439" s="3">
        <f>Table1[[#This Row],[sales]]*Table1[[#This Row],[quantity]]</f>
        <v>3618.06</v>
      </c>
      <c r="Q6439" s="9">
        <f>Table1[[#This Row],[delivery_date]]-Table1[[#This Row],[order_date]]</f>
        <v>4</v>
      </c>
    </row>
    <row r="6440" spans="1:17" x14ac:dyDescent="0.35">
      <c r="A6440" t="s">
        <v>6471</v>
      </c>
      <c r="B6440" t="s">
        <v>41</v>
      </c>
      <c r="C6440" t="s">
        <v>14</v>
      </c>
      <c r="D6440" s="2">
        <v>1849.87</v>
      </c>
      <c r="E6440">
        <v>0.44</v>
      </c>
      <c r="F6440">
        <v>3</v>
      </c>
      <c r="G6440" s="1">
        <v>45013</v>
      </c>
      <c r="H6440" s="1">
        <v>45016</v>
      </c>
      <c r="I6440" t="s">
        <v>21</v>
      </c>
      <c r="J6440" t="s">
        <v>22</v>
      </c>
      <c r="K6440" s="2">
        <v>181.84</v>
      </c>
      <c r="L6440" t="s">
        <v>48</v>
      </c>
      <c r="M6440">
        <f>YEAR(Table1[[#This Row],[order_date]])</f>
        <v>2023</v>
      </c>
      <c r="N6440">
        <f>MONTH(Table1[[#This Row],[order_date]])</f>
        <v>3</v>
      </c>
      <c r="O6440" s="3">
        <f>Table1[[#This Row],[sales]]-Table1[[#This Row],[profit]]</f>
        <v>1668.03</v>
      </c>
      <c r="P6440" s="3">
        <f>Table1[[#This Row],[sales]]*Table1[[#This Row],[quantity]]</f>
        <v>5549.61</v>
      </c>
      <c r="Q6440" s="9">
        <f>Table1[[#This Row],[delivery_date]]-Table1[[#This Row],[order_date]]</f>
        <v>3</v>
      </c>
    </row>
    <row r="6441" spans="1:17" x14ac:dyDescent="0.35">
      <c r="A6441" t="s">
        <v>6472</v>
      </c>
      <c r="B6441" t="s">
        <v>19</v>
      </c>
      <c r="C6441" t="s">
        <v>14</v>
      </c>
      <c r="D6441" s="2">
        <v>1426.66</v>
      </c>
      <c r="E6441">
        <v>0.26</v>
      </c>
      <c r="F6441">
        <v>5</v>
      </c>
      <c r="G6441" s="1">
        <v>44974</v>
      </c>
      <c r="H6441" s="1">
        <v>44979</v>
      </c>
      <c r="I6441" t="s">
        <v>31</v>
      </c>
      <c r="J6441" t="s">
        <v>16</v>
      </c>
      <c r="K6441" s="2">
        <v>80.77</v>
      </c>
      <c r="L6441" t="s">
        <v>39</v>
      </c>
      <c r="M6441">
        <f>YEAR(Table1[[#This Row],[order_date]])</f>
        <v>2023</v>
      </c>
      <c r="N6441">
        <f>MONTH(Table1[[#This Row],[order_date]])</f>
        <v>2</v>
      </c>
      <c r="O6441" s="3">
        <f>Table1[[#This Row],[sales]]-Table1[[#This Row],[profit]]</f>
        <v>1345.89</v>
      </c>
      <c r="P6441" s="3">
        <f>Table1[[#This Row],[sales]]*Table1[[#This Row],[quantity]]</f>
        <v>7133.3</v>
      </c>
      <c r="Q6441" s="9">
        <f>Table1[[#This Row],[delivery_date]]-Table1[[#This Row],[order_date]]</f>
        <v>5</v>
      </c>
    </row>
    <row r="6442" spans="1:17" x14ac:dyDescent="0.35">
      <c r="A6442" t="s">
        <v>6473</v>
      </c>
      <c r="B6442" t="s">
        <v>41</v>
      </c>
      <c r="C6442" t="s">
        <v>14</v>
      </c>
      <c r="D6442" s="2">
        <v>3370.72</v>
      </c>
      <c r="E6442">
        <v>0.1</v>
      </c>
      <c r="F6442">
        <v>8</v>
      </c>
      <c r="G6442" s="1">
        <v>45599</v>
      </c>
      <c r="H6442" s="1">
        <v>45602</v>
      </c>
      <c r="I6442" t="s">
        <v>21</v>
      </c>
      <c r="J6442" t="s">
        <v>22</v>
      </c>
      <c r="K6442" s="2">
        <v>593.08000000000004</v>
      </c>
      <c r="L6442" t="s">
        <v>34</v>
      </c>
      <c r="M6442">
        <f>YEAR(Table1[[#This Row],[order_date]])</f>
        <v>2024</v>
      </c>
      <c r="N6442">
        <f>MONTH(Table1[[#This Row],[order_date]])</f>
        <v>11</v>
      </c>
      <c r="O6442" s="3">
        <f>Table1[[#This Row],[sales]]-Table1[[#This Row],[profit]]</f>
        <v>2777.64</v>
      </c>
      <c r="P6442" s="3">
        <f>Table1[[#This Row],[sales]]*Table1[[#This Row],[quantity]]</f>
        <v>26965.759999999998</v>
      </c>
      <c r="Q6442" s="9">
        <f>Table1[[#This Row],[delivery_date]]-Table1[[#This Row],[order_date]]</f>
        <v>3</v>
      </c>
    </row>
    <row r="6443" spans="1:17" x14ac:dyDescent="0.35">
      <c r="A6443" t="s">
        <v>6474</v>
      </c>
      <c r="B6443" t="s">
        <v>41</v>
      </c>
      <c r="C6443" t="s">
        <v>33</v>
      </c>
      <c r="D6443" s="2">
        <v>333.84</v>
      </c>
      <c r="E6443">
        <v>0.47</v>
      </c>
      <c r="F6443">
        <v>2</v>
      </c>
      <c r="G6443" s="1">
        <v>45375</v>
      </c>
      <c r="H6443" s="1">
        <v>45381</v>
      </c>
      <c r="I6443" t="s">
        <v>21</v>
      </c>
      <c r="J6443" t="s">
        <v>27</v>
      </c>
      <c r="K6443" s="2">
        <v>73.03</v>
      </c>
      <c r="L6443" t="s">
        <v>48</v>
      </c>
      <c r="M6443">
        <f>YEAR(Table1[[#This Row],[order_date]])</f>
        <v>2024</v>
      </c>
      <c r="N6443">
        <f>MONTH(Table1[[#This Row],[order_date]])</f>
        <v>3</v>
      </c>
      <c r="O6443" s="3">
        <f>Table1[[#This Row],[sales]]-Table1[[#This Row],[profit]]</f>
        <v>260.80999999999995</v>
      </c>
      <c r="P6443" s="3">
        <f>Table1[[#This Row],[sales]]*Table1[[#This Row],[quantity]]</f>
        <v>667.68</v>
      </c>
      <c r="Q6443" s="9">
        <f>Table1[[#This Row],[delivery_date]]-Table1[[#This Row],[order_date]]</f>
        <v>6</v>
      </c>
    </row>
    <row r="6444" spans="1:17" x14ac:dyDescent="0.35">
      <c r="A6444" t="s">
        <v>6475</v>
      </c>
      <c r="B6444" t="s">
        <v>41</v>
      </c>
      <c r="C6444" t="s">
        <v>33</v>
      </c>
      <c r="D6444" s="2">
        <v>1728.24</v>
      </c>
      <c r="E6444">
        <v>0.19</v>
      </c>
      <c r="F6444">
        <v>5</v>
      </c>
      <c r="G6444" s="1">
        <v>45444</v>
      </c>
      <c r="H6444" s="1">
        <v>45445</v>
      </c>
      <c r="I6444" t="s">
        <v>15</v>
      </c>
      <c r="J6444" t="s">
        <v>22</v>
      </c>
      <c r="K6444" s="2">
        <v>461.74</v>
      </c>
      <c r="L6444" t="s">
        <v>34</v>
      </c>
      <c r="M6444">
        <f>YEAR(Table1[[#This Row],[order_date]])</f>
        <v>2024</v>
      </c>
      <c r="N6444">
        <f>MONTH(Table1[[#This Row],[order_date]])</f>
        <v>6</v>
      </c>
      <c r="O6444" s="3">
        <f>Table1[[#This Row],[sales]]-Table1[[#This Row],[profit]]</f>
        <v>1266.5</v>
      </c>
      <c r="P6444" s="3">
        <f>Table1[[#This Row],[sales]]*Table1[[#This Row],[quantity]]</f>
        <v>8641.2000000000007</v>
      </c>
      <c r="Q6444" s="9">
        <f>Table1[[#This Row],[delivery_date]]-Table1[[#This Row],[order_date]]</f>
        <v>1</v>
      </c>
    </row>
    <row r="6445" spans="1:17" x14ac:dyDescent="0.35">
      <c r="A6445" t="s">
        <v>6476</v>
      </c>
      <c r="B6445" t="s">
        <v>41</v>
      </c>
      <c r="C6445" t="s">
        <v>33</v>
      </c>
      <c r="D6445" s="2">
        <v>1473.01</v>
      </c>
      <c r="E6445">
        <v>0.31</v>
      </c>
      <c r="F6445">
        <v>4</v>
      </c>
      <c r="G6445" s="1">
        <v>45587</v>
      </c>
      <c r="H6445" s="1">
        <v>45588</v>
      </c>
      <c r="I6445" t="s">
        <v>21</v>
      </c>
      <c r="J6445" t="s">
        <v>22</v>
      </c>
      <c r="K6445" s="2">
        <v>288</v>
      </c>
      <c r="L6445" t="s">
        <v>48</v>
      </c>
      <c r="M6445">
        <f>YEAR(Table1[[#This Row],[order_date]])</f>
        <v>2024</v>
      </c>
      <c r="N6445">
        <f>MONTH(Table1[[#This Row],[order_date]])</f>
        <v>10</v>
      </c>
      <c r="O6445" s="3">
        <f>Table1[[#This Row],[sales]]-Table1[[#This Row],[profit]]</f>
        <v>1185.01</v>
      </c>
      <c r="P6445" s="3">
        <f>Table1[[#This Row],[sales]]*Table1[[#This Row],[quantity]]</f>
        <v>5892.04</v>
      </c>
      <c r="Q6445" s="9">
        <f>Table1[[#This Row],[delivery_date]]-Table1[[#This Row],[order_date]]</f>
        <v>1</v>
      </c>
    </row>
    <row r="6446" spans="1:17" x14ac:dyDescent="0.35">
      <c r="A6446" t="s">
        <v>6477</v>
      </c>
      <c r="B6446" t="s">
        <v>25</v>
      </c>
      <c r="C6446" t="s">
        <v>33</v>
      </c>
      <c r="D6446" s="2">
        <v>3781.95</v>
      </c>
      <c r="E6446">
        <v>0.1</v>
      </c>
      <c r="F6446">
        <v>3</v>
      </c>
      <c r="G6446" s="1">
        <v>44953</v>
      </c>
      <c r="H6446" s="1">
        <v>44958</v>
      </c>
      <c r="I6446" t="s">
        <v>31</v>
      </c>
      <c r="J6446" t="s">
        <v>16</v>
      </c>
      <c r="K6446" s="2">
        <v>744.24</v>
      </c>
      <c r="L6446" t="s">
        <v>48</v>
      </c>
      <c r="M6446">
        <f>YEAR(Table1[[#This Row],[order_date]])</f>
        <v>2023</v>
      </c>
      <c r="N6446">
        <f>MONTH(Table1[[#This Row],[order_date]])</f>
        <v>1</v>
      </c>
      <c r="O6446" s="3">
        <f>Table1[[#This Row],[sales]]-Table1[[#This Row],[profit]]</f>
        <v>3037.71</v>
      </c>
      <c r="P6446" s="3">
        <f>Table1[[#This Row],[sales]]*Table1[[#This Row],[quantity]]</f>
        <v>11345.849999999999</v>
      </c>
      <c r="Q6446" s="9">
        <f>Table1[[#This Row],[delivery_date]]-Table1[[#This Row],[order_date]]</f>
        <v>5</v>
      </c>
    </row>
    <row r="6447" spans="1:17" x14ac:dyDescent="0.35">
      <c r="A6447" t="s">
        <v>6478</v>
      </c>
      <c r="B6447" t="s">
        <v>41</v>
      </c>
      <c r="C6447" t="s">
        <v>20</v>
      </c>
      <c r="D6447" s="2">
        <v>817.84</v>
      </c>
      <c r="E6447">
        <v>0.06</v>
      </c>
      <c r="F6447">
        <v>6</v>
      </c>
      <c r="G6447" s="1">
        <v>45251</v>
      </c>
      <c r="H6447" s="1">
        <v>45257</v>
      </c>
      <c r="I6447" t="s">
        <v>21</v>
      </c>
      <c r="J6447" t="s">
        <v>16</v>
      </c>
      <c r="K6447" s="2">
        <v>144.44999999999999</v>
      </c>
      <c r="L6447" t="s">
        <v>28</v>
      </c>
      <c r="M6447">
        <f>YEAR(Table1[[#This Row],[order_date]])</f>
        <v>2023</v>
      </c>
      <c r="N6447">
        <f>MONTH(Table1[[#This Row],[order_date]])</f>
        <v>11</v>
      </c>
      <c r="O6447" s="3">
        <f>Table1[[#This Row],[sales]]-Table1[[#This Row],[profit]]</f>
        <v>673.3900000000001</v>
      </c>
      <c r="P6447" s="3">
        <f>Table1[[#This Row],[sales]]*Table1[[#This Row],[quantity]]</f>
        <v>4907.04</v>
      </c>
      <c r="Q6447" s="9">
        <f>Table1[[#This Row],[delivery_date]]-Table1[[#This Row],[order_date]]</f>
        <v>6</v>
      </c>
    </row>
    <row r="6448" spans="1:17" x14ac:dyDescent="0.35">
      <c r="A6448" t="s">
        <v>6479</v>
      </c>
      <c r="B6448" t="s">
        <v>25</v>
      </c>
      <c r="C6448" t="s">
        <v>26</v>
      </c>
      <c r="D6448" s="2">
        <v>4709.37</v>
      </c>
      <c r="E6448">
        <v>0.28000000000000003</v>
      </c>
      <c r="F6448">
        <v>9</v>
      </c>
      <c r="G6448" s="1">
        <v>45401</v>
      </c>
      <c r="H6448" s="1">
        <v>45408</v>
      </c>
      <c r="I6448" t="s">
        <v>15</v>
      </c>
      <c r="J6448" t="s">
        <v>16</v>
      </c>
      <c r="K6448" s="2">
        <v>1324.09</v>
      </c>
      <c r="L6448" t="s">
        <v>48</v>
      </c>
      <c r="M6448">
        <f>YEAR(Table1[[#This Row],[order_date]])</f>
        <v>2024</v>
      </c>
      <c r="N6448">
        <f>MONTH(Table1[[#This Row],[order_date]])</f>
        <v>4</v>
      </c>
      <c r="O6448" s="3">
        <f>Table1[[#This Row],[sales]]-Table1[[#This Row],[profit]]</f>
        <v>3385.2799999999997</v>
      </c>
      <c r="P6448" s="3">
        <f>Table1[[#This Row],[sales]]*Table1[[#This Row],[quantity]]</f>
        <v>42384.33</v>
      </c>
      <c r="Q6448" s="9">
        <f>Table1[[#This Row],[delivery_date]]-Table1[[#This Row],[order_date]]</f>
        <v>7</v>
      </c>
    </row>
    <row r="6449" spans="1:17" x14ac:dyDescent="0.35">
      <c r="A6449" t="s">
        <v>6480</v>
      </c>
      <c r="B6449" t="s">
        <v>41</v>
      </c>
      <c r="C6449" t="s">
        <v>26</v>
      </c>
      <c r="D6449" s="2">
        <v>935.54</v>
      </c>
      <c r="E6449">
        <v>0.28000000000000003</v>
      </c>
      <c r="F6449">
        <v>8</v>
      </c>
      <c r="G6449" s="1">
        <v>45432</v>
      </c>
      <c r="H6449" s="1">
        <v>45437</v>
      </c>
      <c r="I6449" t="s">
        <v>15</v>
      </c>
      <c r="J6449" t="s">
        <v>22</v>
      </c>
      <c r="K6449" s="2">
        <v>247.74</v>
      </c>
      <c r="L6449" t="s">
        <v>23</v>
      </c>
      <c r="M6449">
        <f>YEAR(Table1[[#This Row],[order_date]])</f>
        <v>2024</v>
      </c>
      <c r="N6449">
        <f>MONTH(Table1[[#This Row],[order_date]])</f>
        <v>5</v>
      </c>
      <c r="O6449" s="3">
        <f>Table1[[#This Row],[sales]]-Table1[[#This Row],[profit]]</f>
        <v>687.8</v>
      </c>
      <c r="P6449" s="3">
        <f>Table1[[#This Row],[sales]]*Table1[[#This Row],[quantity]]</f>
        <v>7484.32</v>
      </c>
      <c r="Q6449" s="9">
        <f>Table1[[#This Row],[delivery_date]]-Table1[[#This Row],[order_date]]</f>
        <v>5</v>
      </c>
    </row>
    <row r="6450" spans="1:17" x14ac:dyDescent="0.35">
      <c r="A6450" t="s">
        <v>6481</v>
      </c>
      <c r="B6450" t="s">
        <v>13</v>
      </c>
      <c r="C6450" t="s">
        <v>14</v>
      </c>
      <c r="D6450" s="2">
        <v>1913.13</v>
      </c>
      <c r="E6450">
        <v>0.18</v>
      </c>
      <c r="F6450">
        <v>2</v>
      </c>
      <c r="G6450" s="1">
        <v>45418</v>
      </c>
      <c r="H6450" s="1">
        <v>45420</v>
      </c>
      <c r="I6450" t="s">
        <v>31</v>
      </c>
      <c r="J6450" t="s">
        <v>22</v>
      </c>
      <c r="K6450" s="2">
        <v>338.69</v>
      </c>
      <c r="L6450" t="s">
        <v>48</v>
      </c>
      <c r="M6450">
        <f>YEAR(Table1[[#This Row],[order_date]])</f>
        <v>2024</v>
      </c>
      <c r="N6450">
        <f>MONTH(Table1[[#This Row],[order_date]])</f>
        <v>5</v>
      </c>
      <c r="O6450" s="3">
        <f>Table1[[#This Row],[sales]]-Table1[[#This Row],[profit]]</f>
        <v>1574.44</v>
      </c>
      <c r="P6450" s="3">
        <f>Table1[[#This Row],[sales]]*Table1[[#This Row],[quantity]]</f>
        <v>3826.26</v>
      </c>
      <c r="Q6450" s="9">
        <f>Table1[[#This Row],[delivery_date]]-Table1[[#This Row],[order_date]]</f>
        <v>2</v>
      </c>
    </row>
    <row r="6451" spans="1:17" x14ac:dyDescent="0.35">
      <c r="A6451" t="s">
        <v>6482</v>
      </c>
      <c r="B6451" t="s">
        <v>19</v>
      </c>
      <c r="C6451" t="s">
        <v>36</v>
      </c>
      <c r="D6451" s="2">
        <v>1078.53</v>
      </c>
      <c r="E6451">
        <v>0.16</v>
      </c>
      <c r="F6451">
        <v>1</v>
      </c>
      <c r="G6451" s="1">
        <v>45572</v>
      </c>
      <c r="H6451" s="1">
        <v>45573</v>
      </c>
      <c r="I6451" t="s">
        <v>21</v>
      </c>
      <c r="J6451" t="s">
        <v>16</v>
      </c>
      <c r="K6451" s="2">
        <v>236.39</v>
      </c>
      <c r="L6451" t="s">
        <v>17</v>
      </c>
      <c r="M6451">
        <f>YEAR(Table1[[#This Row],[order_date]])</f>
        <v>2024</v>
      </c>
      <c r="N6451">
        <f>MONTH(Table1[[#This Row],[order_date]])</f>
        <v>10</v>
      </c>
      <c r="O6451" s="3">
        <f>Table1[[#This Row],[sales]]-Table1[[#This Row],[profit]]</f>
        <v>842.14</v>
      </c>
      <c r="P6451" s="3">
        <f>Table1[[#This Row],[sales]]*Table1[[#This Row],[quantity]]</f>
        <v>1078.53</v>
      </c>
      <c r="Q6451" s="9">
        <f>Table1[[#This Row],[delivery_date]]-Table1[[#This Row],[order_date]]</f>
        <v>1</v>
      </c>
    </row>
    <row r="6452" spans="1:17" x14ac:dyDescent="0.35">
      <c r="A6452" t="s">
        <v>6483</v>
      </c>
      <c r="B6452" t="s">
        <v>41</v>
      </c>
      <c r="C6452" t="s">
        <v>33</v>
      </c>
      <c r="D6452" s="2">
        <v>1504.82</v>
      </c>
      <c r="E6452">
        <v>0.19</v>
      </c>
      <c r="F6452">
        <v>8</v>
      </c>
      <c r="G6452" s="1">
        <v>45079</v>
      </c>
      <c r="H6452" s="1">
        <v>45083</v>
      </c>
      <c r="I6452" t="s">
        <v>21</v>
      </c>
      <c r="J6452" t="s">
        <v>22</v>
      </c>
      <c r="K6452" s="2">
        <v>320.66000000000003</v>
      </c>
      <c r="L6452" t="s">
        <v>48</v>
      </c>
      <c r="M6452">
        <f>YEAR(Table1[[#This Row],[order_date]])</f>
        <v>2023</v>
      </c>
      <c r="N6452">
        <f>MONTH(Table1[[#This Row],[order_date]])</f>
        <v>6</v>
      </c>
      <c r="O6452" s="3">
        <f>Table1[[#This Row],[sales]]-Table1[[#This Row],[profit]]</f>
        <v>1184.1599999999999</v>
      </c>
      <c r="P6452" s="3">
        <f>Table1[[#This Row],[sales]]*Table1[[#This Row],[quantity]]</f>
        <v>12038.56</v>
      </c>
      <c r="Q6452" s="9">
        <f>Table1[[#This Row],[delivery_date]]-Table1[[#This Row],[order_date]]</f>
        <v>4</v>
      </c>
    </row>
    <row r="6453" spans="1:17" x14ac:dyDescent="0.35">
      <c r="A6453" t="s">
        <v>6484</v>
      </c>
      <c r="B6453" t="s">
        <v>13</v>
      </c>
      <c r="C6453" t="s">
        <v>26</v>
      </c>
      <c r="D6453" s="2">
        <v>3829.02</v>
      </c>
      <c r="E6453">
        <v>0.4</v>
      </c>
      <c r="F6453">
        <v>5</v>
      </c>
      <c r="G6453" s="1">
        <v>45425</v>
      </c>
      <c r="H6453" s="1">
        <v>45426</v>
      </c>
      <c r="I6453" t="s">
        <v>15</v>
      </c>
      <c r="J6453" t="s">
        <v>27</v>
      </c>
      <c r="K6453" s="2">
        <v>428.7</v>
      </c>
      <c r="L6453" t="s">
        <v>17</v>
      </c>
      <c r="M6453">
        <f>YEAR(Table1[[#This Row],[order_date]])</f>
        <v>2024</v>
      </c>
      <c r="N6453">
        <f>MONTH(Table1[[#This Row],[order_date]])</f>
        <v>5</v>
      </c>
      <c r="O6453" s="3">
        <f>Table1[[#This Row],[sales]]-Table1[[#This Row],[profit]]</f>
        <v>3400.32</v>
      </c>
      <c r="P6453" s="3">
        <f>Table1[[#This Row],[sales]]*Table1[[#This Row],[quantity]]</f>
        <v>19145.099999999999</v>
      </c>
      <c r="Q6453" s="9">
        <f>Table1[[#This Row],[delivery_date]]-Table1[[#This Row],[order_date]]</f>
        <v>1</v>
      </c>
    </row>
    <row r="6454" spans="1:17" x14ac:dyDescent="0.35">
      <c r="A6454" t="s">
        <v>6485</v>
      </c>
      <c r="B6454" t="s">
        <v>41</v>
      </c>
      <c r="C6454" t="s">
        <v>26</v>
      </c>
      <c r="D6454" s="2">
        <v>2434.38</v>
      </c>
      <c r="E6454">
        <v>0.18</v>
      </c>
      <c r="F6454">
        <v>2</v>
      </c>
      <c r="G6454" s="1">
        <v>45628</v>
      </c>
      <c r="H6454" s="1">
        <v>45629</v>
      </c>
      <c r="I6454" t="s">
        <v>21</v>
      </c>
      <c r="J6454" t="s">
        <v>16</v>
      </c>
      <c r="K6454" s="2">
        <v>266.24</v>
      </c>
      <c r="L6454" t="s">
        <v>23</v>
      </c>
      <c r="M6454">
        <f>YEAR(Table1[[#This Row],[order_date]])</f>
        <v>2024</v>
      </c>
      <c r="N6454">
        <f>MONTH(Table1[[#This Row],[order_date]])</f>
        <v>12</v>
      </c>
      <c r="O6454" s="3">
        <f>Table1[[#This Row],[sales]]-Table1[[#This Row],[profit]]</f>
        <v>2168.1400000000003</v>
      </c>
      <c r="P6454" s="3">
        <f>Table1[[#This Row],[sales]]*Table1[[#This Row],[quantity]]</f>
        <v>4868.76</v>
      </c>
      <c r="Q6454" s="9">
        <f>Table1[[#This Row],[delivery_date]]-Table1[[#This Row],[order_date]]</f>
        <v>1</v>
      </c>
    </row>
    <row r="6455" spans="1:17" x14ac:dyDescent="0.35">
      <c r="A6455" t="s">
        <v>6486</v>
      </c>
      <c r="B6455" t="s">
        <v>41</v>
      </c>
      <c r="C6455" t="s">
        <v>33</v>
      </c>
      <c r="D6455" s="2">
        <v>896.62</v>
      </c>
      <c r="E6455">
        <v>0.46</v>
      </c>
      <c r="F6455">
        <v>1</v>
      </c>
      <c r="G6455" s="1">
        <v>45005</v>
      </c>
      <c r="H6455" s="1">
        <v>45009</v>
      </c>
      <c r="I6455" t="s">
        <v>15</v>
      </c>
      <c r="J6455" t="s">
        <v>22</v>
      </c>
      <c r="K6455" s="2">
        <v>268.77999999999997</v>
      </c>
      <c r="L6455" t="s">
        <v>34</v>
      </c>
      <c r="M6455">
        <f>YEAR(Table1[[#This Row],[order_date]])</f>
        <v>2023</v>
      </c>
      <c r="N6455">
        <f>MONTH(Table1[[#This Row],[order_date]])</f>
        <v>3</v>
      </c>
      <c r="O6455" s="3">
        <f>Table1[[#This Row],[sales]]-Table1[[#This Row],[profit]]</f>
        <v>627.84</v>
      </c>
      <c r="P6455" s="3">
        <f>Table1[[#This Row],[sales]]*Table1[[#This Row],[quantity]]</f>
        <v>896.62</v>
      </c>
      <c r="Q6455" s="9">
        <f>Table1[[#This Row],[delivery_date]]-Table1[[#This Row],[order_date]]</f>
        <v>4</v>
      </c>
    </row>
    <row r="6456" spans="1:17" x14ac:dyDescent="0.35">
      <c r="A6456" t="s">
        <v>6487</v>
      </c>
      <c r="B6456" t="s">
        <v>41</v>
      </c>
      <c r="C6456" t="s">
        <v>20</v>
      </c>
      <c r="D6456" s="2">
        <v>328.51</v>
      </c>
      <c r="E6456">
        <v>0.06</v>
      </c>
      <c r="F6456">
        <v>8</v>
      </c>
      <c r="G6456" s="1">
        <v>44972</v>
      </c>
      <c r="H6456" s="1">
        <v>44978</v>
      </c>
      <c r="I6456" t="s">
        <v>31</v>
      </c>
      <c r="J6456" t="s">
        <v>27</v>
      </c>
      <c r="K6456" s="2">
        <v>83.99</v>
      </c>
      <c r="L6456" t="s">
        <v>17</v>
      </c>
      <c r="M6456">
        <f>YEAR(Table1[[#This Row],[order_date]])</f>
        <v>2023</v>
      </c>
      <c r="N6456">
        <f>MONTH(Table1[[#This Row],[order_date]])</f>
        <v>2</v>
      </c>
      <c r="O6456" s="3">
        <f>Table1[[#This Row],[sales]]-Table1[[#This Row],[profit]]</f>
        <v>244.51999999999998</v>
      </c>
      <c r="P6456" s="3">
        <f>Table1[[#This Row],[sales]]*Table1[[#This Row],[quantity]]</f>
        <v>2628.08</v>
      </c>
      <c r="Q6456" s="9">
        <f>Table1[[#This Row],[delivery_date]]-Table1[[#This Row],[order_date]]</f>
        <v>6</v>
      </c>
    </row>
    <row r="6457" spans="1:17" x14ac:dyDescent="0.35">
      <c r="A6457" t="s">
        <v>6488</v>
      </c>
      <c r="B6457" t="s">
        <v>13</v>
      </c>
      <c r="C6457" t="s">
        <v>20</v>
      </c>
      <c r="D6457" s="2">
        <v>1226.5899999999999</v>
      </c>
      <c r="E6457">
        <v>0.47</v>
      </c>
      <c r="F6457">
        <v>8</v>
      </c>
      <c r="G6457" s="1">
        <v>45358</v>
      </c>
      <c r="H6457" s="1">
        <v>45364</v>
      </c>
      <c r="I6457" t="s">
        <v>21</v>
      </c>
      <c r="J6457" t="s">
        <v>27</v>
      </c>
      <c r="K6457" s="2">
        <v>290.14999999999998</v>
      </c>
      <c r="L6457" t="s">
        <v>17</v>
      </c>
      <c r="M6457">
        <f>YEAR(Table1[[#This Row],[order_date]])</f>
        <v>2024</v>
      </c>
      <c r="N6457">
        <f>MONTH(Table1[[#This Row],[order_date]])</f>
        <v>3</v>
      </c>
      <c r="O6457" s="3">
        <f>Table1[[#This Row],[sales]]-Table1[[#This Row],[profit]]</f>
        <v>936.43999999999994</v>
      </c>
      <c r="P6457" s="3">
        <f>Table1[[#This Row],[sales]]*Table1[[#This Row],[quantity]]</f>
        <v>9812.7199999999993</v>
      </c>
      <c r="Q6457" s="9">
        <f>Table1[[#This Row],[delivery_date]]-Table1[[#This Row],[order_date]]</f>
        <v>6</v>
      </c>
    </row>
    <row r="6458" spans="1:17" x14ac:dyDescent="0.35">
      <c r="A6458" t="s">
        <v>6489</v>
      </c>
      <c r="B6458" t="s">
        <v>19</v>
      </c>
      <c r="C6458" t="s">
        <v>26</v>
      </c>
      <c r="D6458" s="2">
        <v>4733.45</v>
      </c>
      <c r="E6458">
        <v>0.34</v>
      </c>
      <c r="F6458">
        <v>6</v>
      </c>
      <c r="G6458" s="1">
        <v>45348</v>
      </c>
      <c r="H6458" s="1">
        <v>45355</v>
      </c>
      <c r="I6458" t="s">
        <v>15</v>
      </c>
      <c r="J6458" t="s">
        <v>27</v>
      </c>
      <c r="K6458" s="2">
        <v>1330.84</v>
      </c>
      <c r="L6458" t="s">
        <v>34</v>
      </c>
      <c r="M6458">
        <f>YEAR(Table1[[#This Row],[order_date]])</f>
        <v>2024</v>
      </c>
      <c r="N6458">
        <f>MONTH(Table1[[#This Row],[order_date]])</f>
        <v>2</v>
      </c>
      <c r="O6458" s="3">
        <f>Table1[[#This Row],[sales]]-Table1[[#This Row],[profit]]</f>
        <v>3402.6099999999997</v>
      </c>
      <c r="P6458" s="3">
        <f>Table1[[#This Row],[sales]]*Table1[[#This Row],[quantity]]</f>
        <v>28400.699999999997</v>
      </c>
      <c r="Q6458" s="9">
        <f>Table1[[#This Row],[delivery_date]]-Table1[[#This Row],[order_date]]</f>
        <v>7</v>
      </c>
    </row>
    <row r="6459" spans="1:17" x14ac:dyDescent="0.35">
      <c r="A6459" t="s">
        <v>6490</v>
      </c>
      <c r="B6459" t="s">
        <v>13</v>
      </c>
      <c r="C6459" t="s">
        <v>20</v>
      </c>
      <c r="D6459" s="2">
        <v>4242.05</v>
      </c>
      <c r="E6459">
        <v>0.17</v>
      </c>
      <c r="F6459">
        <v>5</v>
      </c>
      <c r="G6459" s="1">
        <v>45499</v>
      </c>
      <c r="H6459" s="1">
        <v>45500</v>
      </c>
      <c r="I6459" t="s">
        <v>31</v>
      </c>
      <c r="J6459" t="s">
        <v>27</v>
      </c>
      <c r="K6459" s="2">
        <v>985.25</v>
      </c>
      <c r="L6459" t="s">
        <v>17</v>
      </c>
      <c r="M6459">
        <f>YEAR(Table1[[#This Row],[order_date]])</f>
        <v>2024</v>
      </c>
      <c r="N6459">
        <f>MONTH(Table1[[#This Row],[order_date]])</f>
        <v>7</v>
      </c>
      <c r="O6459" s="3">
        <f>Table1[[#This Row],[sales]]-Table1[[#This Row],[profit]]</f>
        <v>3256.8</v>
      </c>
      <c r="P6459" s="3">
        <f>Table1[[#This Row],[sales]]*Table1[[#This Row],[quantity]]</f>
        <v>21210.25</v>
      </c>
      <c r="Q6459" s="9">
        <f>Table1[[#This Row],[delivery_date]]-Table1[[#This Row],[order_date]]</f>
        <v>1</v>
      </c>
    </row>
    <row r="6460" spans="1:17" x14ac:dyDescent="0.35">
      <c r="A6460" t="s">
        <v>6491</v>
      </c>
      <c r="B6460" t="s">
        <v>19</v>
      </c>
      <c r="C6460" t="s">
        <v>33</v>
      </c>
      <c r="D6460" s="2">
        <v>2256.85</v>
      </c>
      <c r="E6460">
        <v>0</v>
      </c>
      <c r="F6460">
        <v>5</v>
      </c>
      <c r="G6460" s="1">
        <v>45519</v>
      </c>
      <c r="H6460" s="1">
        <v>45522</v>
      </c>
      <c r="I6460" t="s">
        <v>21</v>
      </c>
      <c r="J6460" t="s">
        <v>27</v>
      </c>
      <c r="K6460" s="2">
        <v>566.16</v>
      </c>
      <c r="L6460" t="s">
        <v>23</v>
      </c>
      <c r="M6460">
        <f>YEAR(Table1[[#This Row],[order_date]])</f>
        <v>2024</v>
      </c>
      <c r="N6460">
        <f>MONTH(Table1[[#This Row],[order_date]])</f>
        <v>8</v>
      </c>
      <c r="O6460" s="3">
        <f>Table1[[#This Row],[sales]]-Table1[[#This Row],[profit]]</f>
        <v>1690.69</v>
      </c>
      <c r="P6460" s="3">
        <f>Table1[[#This Row],[sales]]*Table1[[#This Row],[quantity]]</f>
        <v>11284.25</v>
      </c>
      <c r="Q6460" s="9">
        <f>Table1[[#This Row],[delivery_date]]-Table1[[#This Row],[order_date]]</f>
        <v>3</v>
      </c>
    </row>
    <row r="6461" spans="1:17" x14ac:dyDescent="0.35">
      <c r="A6461" t="s">
        <v>6492</v>
      </c>
      <c r="B6461" t="s">
        <v>41</v>
      </c>
      <c r="C6461" t="s">
        <v>26</v>
      </c>
      <c r="D6461" s="2">
        <v>2461.7800000000002</v>
      </c>
      <c r="E6461">
        <v>0.4</v>
      </c>
      <c r="F6461">
        <v>6</v>
      </c>
      <c r="G6461" s="1">
        <v>45199</v>
      </c>
      <c r="H6461" s="1">
        <v>45202</v>
      </c>
      <c r="I6461" t="s">
        <v>15</v>
      </c>
      <c r="J6461" t="s">
        <v>16</v>
      </c>
      <c r="K6461" s="2">
        <v>300.49</v>
      </c>
      <c r="L6461" t="s">
        <v>17</v>
      </c>
      <c r="M6461">
        <f>YEAR(Table1[[#This Row],[order_date]])</f>
        <v>2023</v>
      </c>
      <c r="N6461">
        <f>MONTH(Table1[[#This Row],[order_date]])</f>
        <v>9</v>
      </c>
      <c r="O6461" s="3">
        <f>Table1[[#This Row],[sales]]-Table1[[#This Row],[profit]]</f>
        <v>2161.29</v>
      </c>
      <c r="P6461" s="3">
        <f>Table1[[#This Row],[sales]]*Table1[[#This Row],[quantity]]</f>
        <v>14770.68</v>
      </c>
      <c r="Q6461" s="9">
        <f>Table1[[#This Row],[delivery_date]]-Table1[[#This Row],[order_date]]</f>
        <v>3</v>
      </c>
    </row>
    <row r="6462" spans="1:17" x14ac:dyDescent="0.35">
      <c r="A6462" t="s">
        <v>6493</v>
      </c>
      <c r="B6462" t="s">
        <v>25</v>
      </c>
      <c r="C6462" t="s">
        <v>33</v>
      </c>
      <c r="D6462" s="2">
        <v>4506.8900000000003</v>
      </c>
      <c r="E6462">
        <v>0.48</v>
      </c>
      <c r="F6462">
        <v>5</v>
      </c>
      <c r="G6462" s="1">
        <v>45486</v>
      </c>
      <c r="H6462" s="1">
        <v>45487</v>
      </c>
      <c r="I6462" t="s">
        <v>15</v>
      </c>
      <c r="J6462" t="s">
        <v>27</v>
      </c>
      <c r="K6462" s="2">
        <v>797.6</v>
      </c>
      <c r="L6462" t="s">
        <v>48</v>
      </c>
      <c r="M6462">
        <f>YEAR(Table1[[#This Row],[order_date]])</f>
        <v>2024</v>
      </c>
      <c r="N6462">
        <f>MONTH(Table1[[#This Row],[order_date]])</f>
        <v>7</v>
      </c>
      <c r="O6462" s="3">
        <f>Table1[[#This Row],[sales]]-Table1[[#This Row],[profit]]</f>
        <v>3709.2900000000004</v>
      </c>
      <c r="P6462" s="3">
        <f>Table1[[#This Row],[sales]]*Table1[[#This Row],[quantity]]</f>
        <v>22534.45</v>
      </c>
      <c r="Q6462" s="9">
        <f>Table1[[#This Row],[delivery_date]]-Table1[[#This Row],[order_date]]</f>
        <v>1</v>
      </c>
    </row>
    <row r="6463" spans="1:17" x14ac:dyDescent="0.35">
      <c r="A6463" t="s">
        <v>6494</v>
      </c>
      <c r="B6463" t="s">
        <v>41</v>
      </c>
      <c r="C6463" t="s">
        <v>20</v>
      </c>
      <c r="D6463" s="2">
        <v>2997.59</v>
      </c>
      <c r="E6463">
        <v>0.49</v>
      </c>
      <c r="F6463">
        <v>2</v>
      </c>
      <c r="G6463" s="1">
        <v>44959</v>
      </c>
      <c r="H6463" s="1">
        <v>44960</v>
      </c>
      <c r="I6463" t="s">
        <v>21</v>
      </c>
      <c r="J6463" t="s">
        <v>22</v>
      </c>
      <c r="K6463" s="2">
        <v>470.15</v>
      </c>
      <c r="L6463" t="s">
        <v>17</v>
      </c>
      <c r="M6463">
        <f>YEAR(Table1[[#This Row],[order_date]])</f>
        <v>2023</v>
      </c>
      <c r="N6463">
        <f>MONTH(Table1[[#This Row],[order_date]])</f>
        <v>2</v>
      </c>
      <c r="O6463" s="3">
        <f>Table1[[#This Row],[sales]]-Table1[[#This Row],[profit]]</f>
        <v>2527.44</v>
      </c>
      <c r="P6463" s="3">
        <f>Table1[[#This Row],[sales]]*Table1[[#This Row],[quantity]]</f>
        <v>5995.18</v>
      </c>
      <c r="Q6463" s="9">
        <f>Table1[[#This Row],[delivery_date]]-Table1[[#This Row],[order_date]]</f>
        <v>1</v>
      </c>
    </row>
    <row r="6464" spans="1:17" x14ac:dyDescent="0.35">
      <c r="A6464" t="s">
        <v>6495</v>
      </c>
      <c r="B6464" t="s">
        <v>19</v>
      </c>
      <c r="C6464" t="s">
        <v>33</v>
      </c>
      <c r="D6464" s="2">
        <v>4415.76</v>
      </c>
      <c r="E6464">
        <v>0.21</v>
      </c>
      <c r="F6464">
        <v>7</v>
      </c>
      <c r="G6464" s="1">
        <v>45456</v>
      </c>
      <c r="H6464" s="1">
        <v>45460</v>
      </c>
      <c r="I6464" t="s">
        <v>31</v>
      </c>
      <c r="J6464" t="s">
        <v>22</v>
      </c>
      <c r="K6464" s="2">
        <v>580.61</v>
      </c>
      <c r="L6464" t="s">
        <v>48</v>
      </c>
      <c r="M6464">
        <f>YEAR(Table1[[#This Row],[order_date]])</f>
        <v>2024</v>
      </c>
      <c r="N6464">
        <f>MONTH(Table1[[#This Row],[order_date]])</f>
        <v>6</v>
      </c>
      <c r="O6464" s="3">
        <f>Table1[[#This Row],[sales]]-Table1[[#This Row],[profit]]</f>
        <v>3835.15</v>
      </c>
      <c r="P6464" s="3">
        <f>Table1[[#This Row],[sales]]*Table1[[#This Row],[quantity]]</f>
        <v>30910.32</v>
      </c>
      <c r="Q6464" s="9">
        <f>Table1[[#This Row],[delivery_date]]-Table1[[#This Row],[order_date]]</f>
        <v>4</v>
      </c>
    </row>
    <row r="6465" spans="1:17" x14ac:dyDescent="0.35">
      <c r="A6465" t="s">
        <v>6496</v>
      </c>
      <c r="B6465" t="s">
        <v>13</v>
      </c>
      <c r="C6465" t="s">
        <v>20</v>
      </c>
      <c r="D6465" s="2">
        <v>2510.0100000000002</v>
      </c>
      <c r="E6465">
        <v>0.04</v>
      </c>
      <c r="F6465">
        <v>4</v>
      </c>
      <c r="G6465" s="1">
        <v>44962</v>
      </c>
      <c r="H6465" s="1">
        <v>44969</v>
      </c>
      <c r="I6465" t="s">
        <v>21</v>
      </c>
      <c r="J6465" t="s">
        <v>27</v>
      </c>
      <c r="K6465" s="2">
        <v>591.03</v>
      </c>
      <c r="L6465" t="s">
        <v>28</v>
      </c>
      <c r="M6465">
        <f>YEAR(Table1[[#This Row],[order_date]])</f>
        <v>2023</v>
      </c>
      <c r="N6465">
        <f>MONTH(Table1[[#This Row],[order_date]])</f>
        <v>2</v>
      </c>
      <c r="O6465" s="3">
        <f>Table1[[#This Row],[sales]]-Table1[[#This Row],[profit]]</f>
        <v>1918.9800000000002</v>
      </c>
      <c r="P6465" s="3">
        <f>Table1[[#This Row],[sales]]*Table1[[#This Row],[quantity]]</f>
        <v>10040.040000000001</v>
      </c>
      <c r="Q6465" s="9">
        <f>Table1[[#This Row],[delivery_date]]-Table1[[#This Row],[order_date]]</f>
        <v>7</v>
      </c>
    </row>
    <row r="6466" spans="1:17" x14ac:dyDescent="0.35">
      <c r="A6466" t="s">
        <v>6497</v>
      </c>
      <c r="B6466" t="s">
        <v>41</v>
      </c>
      <c r="C6466" t="s">
        <v>20</v>
      </c>
      <c r="D6466" s="2">
        <v>1080.48</v>
      </c>
      <c r="E6466">
        <v>0.16</v>
      </c>
      <c r="F6466">
        <v>7</v>
      </c>
      <c r="G6466" s="1">
        <v>45015</v>
      </c>
      <c r="H6466" s="1">
        <v>45016</v>
      </c>
      <c r="I6466" t="s">
        <v>15</v>
      </c>
      <c r="J6466" t="s">
        <v>27</v>
      </c>
      <c r="K6466" s="2">
        <v>177.68</v>
      </c>
      <c r="L6466" t="s">
        <v>28</v>
      </c>
      <c r="M6466">
        <f>YEAR(Table1[[#This Row],[order_date]])</f>
        <v>2023</v>
      </c>
      <c r="N6466">
        <f>MONTH(Table1[[#This Row],[order_date]])</f>
        <v>3</v>
      </c>
      <c r="O6466" s="3">
        <f>Table1[[#This Row],[sales]]-Table1[[#This Row],[profit]]</f>
        <v>902.8</v>
      </c>
      <c r="P6466" s="3">
        <f>Table1[[#This Row],[sales]]*Table1[[#This Row],[quantity]]</f>
        <v>7563.3600000000006</v>
      </c>
      <c r="Q6466" s="9">
        <f>Table1[[#This Row],[delivery_date]]-Table1[[#This Row],[order_date]]</f>
        <v>1</v>
      </c>
    </row>
    <row r="6467" spans="1:17" x14ac:dyDescent="0.35">
      <c r="A6467" t="s">
        <v>6498</v>
      </c>
      <c r="B6467" t="s">
        <v>13</v>
      </c>
      <c r="C6467" t="s">
        <v>33</v>
      </c>
      <c r="D6467" s="2">
        <v>3657.04</v>
      </c>
      <c r="E6467">
        <v>0.15</v>
      </c>
      <c r="F6467">
        <v>1</v>
      </c>
      <c r="G6467" s="1">
        <v>45586</v>
      </c>
      <c r="H6467" s="1">
        <v>45591</v>
      </c>
      <c r="I6467" t="s">
        <v>15</v>
      </c>
      <c r="J6467" t="s">
        <v>16</v>
      </c>
      <c r="K6467" s="2">
        <v>1019.54</v>
      </c>
      <c r="L6467" t="s">
        <v>17</v>
      </c>
      <c r="M6467">
        <f>YEAR(Table1[[#This Row],[order_date]])</f>
        <v>2024</v>
      </c>
      <c r="N6467">
        <f>MONTH(Table1[[#This Row],[order_date]])</f>
        <v>10</v>
      </c>
      <c r="O6467" s="3">
        <f>Table1[[#This Row],[sales]]-Table1[[#This Row],[profit]]</f>
        <v>2637.5</v>
      </c>
      <c r="P6467" s="3">
        <f>Table1[[#This Row],[sales]]*Table1[[#This Row],[quantity]]</f>
        <v>3657.04</v>
      </c>
      <c r="Q6467" s="9">
        <f>Table1[[#This Row],[delivery_date]]-Table1[[#This Row],[order_date]]</f>
        <v>5</v>
      </c>
    </row>
    <row r="6468" spans="1:17" x14ac:dyDescent="0.35">
      <c r="A6468" t="s">
        <v>6499</v>
      </c>
      <c r="B6468" t="s">
        <v>13</v>
      </c>
      <c r="C6468" t="s">
        <v>20</v>
      </c>
      <c r="D6468" s="2">
        <v>2679.33</v>
      </c>
      <c r="E6468">
        <v>0.05</v>
      </c>
      <c r="F6468">
        <v>6</v>
      </c>
      <c r="G6468" s="1">
        <v>45538</v>
      </c>
      <c r="H6468" s="1">
        <v>45541</v>
      </c>
      <c r="I6468" t="s">
        <v>31</v>
      </c>
      <c r="J6468" t="s">
        <v>27</v>
      </c>
      <c r="K6468" s="2">
        <v>401.57</v>
      </c>
      <c r="L6468" t="s">
        <v>34</v>
      </c>
      <c r="M6468">
        <f>YEAR(Table1[[#This Row],[order_date]])</f>
        <v>2024</v>
      </c>
      <c r="N6468">
        <f>MONTH(Table1[[#This Row],[order_date]])</f>
        <v>9</v>
      </c>
      <c r="O6468" s="3">
        <f>Table1[[#This Row],[sales]]-Table1[[#This Row],[profit]]</f>
        <v>2277.7599999999998</v>
      </c>
      <c r="P6468" s="3">
        <f>Table1[[#This Row],[sales]]*Table1[[#This Row],[quantity]]</f>
        <v>16075.98</v>
      </c>
      <c r="Q6468" s="9">
        <f>Table1[[#This Row],[delivery_date]]-Table1[[#This Row],[order_date]]</f>
        <v>3</v>
      </c>
    </row>
    <row r="6469" spans="1:17" x14ac:dyDescent="0.35">
      <c r="A6469" t="s">
        <v>6500</v>
      </c>
      <c r="B6469" t="s">
        <v>13</v>
      </c>
      <c r="C6469" t="s">
        <v>14</v>
      </c>
      <c r="D6469" s="2">
        <v>3375.35</v>
      </c>
      <c r="E6469">
        <v>0.26</v>
      </c>
      <c r="F6469">
        <v>2</v>
      </c>
      <c r="G6469" s="1">
        <v>44957</v>
      </c>
      <c r="H6469" s="1">
        <v>44958</v>
      </c>
      <c r="I6469" t="s">
        <v>31</v>
      </c>
      <c r="J6469" t="s">
        <v>22</v>
      </c>
      <c r="K6469" s="2">
        <v>538.76</v>
      </c>
      <c r="L6469" t="s">
        <v>34</v>
      </c>
      <c r="M6469">
        <f>YEAR(Table1[[#This Row],[order_date]])</f>
        <v>2023</v>
      </c>
      <c r="N6469">
        <f>MONTH(Table1[[#This Row],[order_date]])</f>
        <v>1</v>
      </c>
      <c r="O6469" s="3">
        <f>Table1[[#This Row],[sales]]-Table1[[#This Row],[profit]]</f>
        <v>2836.59</v>
      </c>
      <c r="P6469" s="3">
        <f>Table1[[#This Row],[sales]]*Table1[[#This Row],[quantity]]</f>
        <v>6750.7</v>
      </c>
      <c r="Q6469" s="9">
        <f>Table1[[#This Row],[delivery_date]]-Table1[[#This Row],[order_date]]</f>
        <v>1</v>
      </c>
    </row>
    <row r="6470" spans="1:17" x14ac:dyDescent="0.35">
      <c r="A6470" t="s">
        <v>6501</v>
      </c>
      <c r="B6470" t="s">
        <v>41</v>
      </c>
      <c r="C6470" t="s">
        <v>33</v>
      </c>
      <c r="D6470" s="2">
        <v>870.43</v>
      </c>
      <c r="E6470">
        <v>0.3</v>
      </c>
      <c r="F6470">
        <v>3</v>
      </c>
      <c r="G6470" s="1">
        <v>44947</v>
      </c>
      <c r="H6470" s="1">
        <v>44952</v>
      </c>
      <c r="I6470" t="s">
        <v>31</v>
      </c>
      <c r="J6470" t="s">
        <v>16</v>
      </c>
      <c r="K6470" s="2">
        <v>237.29</v>
      </c>
      <c r="L6470" t="s">
        <v>39</v>
      </c>
      <c r="M6470">
        <f>YEAR(Table1[[#This Row],[order_date]])</f>
        <v>2023</v>
      </c>
      <c r="N6470">
        <f>MONTH(Table1[[#This Row],[order_date]])</f>
        <v>1</v>
      </c>
      <c r="O6470" s="3">
        <f>Table1[[#This Row],[sales]]-Table1[[#This Row],[profit]]</f>
        <v>633.14</v>
      </c>
      <c r="P6470" s="3">
        <f>Table1[[#This Row],[sales]]*Table1[[#This Row],[quantity]]</f>
        <v>2611.29</v>
      </c>
      <c r="Q6470" s="9">
        <f>Table1[[#This Row],[delivery_date]]-Table1[[#This Row],[order_date]]</f>
        <v>5</v>
      </c>
    </row>
    <row r="6471" spans="1:17" x14ac:dyDescent="0.35">
      <c r="A6471" t="s">
        <v>6502</v>
      </c>
      <c r="B6471" t="s">
        <v>13</v>
      </c>
      <c r="C6471" t="s">
        <v>14</v>
      </c>
      <c r="D6471" s="2">
        <v>3273.25</v>
      </c>
      <c r="E6471">
        <v>0.36</v>
      </c>
      <c r="F6471">
        <v>3</v>
      </c>
      <c r="G6471" s="1">
        <v>45566</v>
      </c>
      <c r="H6471" s="1">
        <v>45572</v>
      </c>
      <c r="I6471" t="s">
        <v>31</v>
      </c>
      <c r="J6471" t="s">
        <v>22</v>
      </c>
      <c r="K6471" s="2">
        <v>187.85</v>
      </c>
      <c r="L6471" t="s">
        <v>23</v>
      </c>
      <c r="M6471">
        <f>YEAR(Table1[[#This Row],[order_date]])</f>
        <v>2024</v>
      </c>
      <c r="N6471">
        <f>MONTH(Table1[[#This Row],[order_date]])</f>
        <v>10</v>
      </c>
      <c r="O6471" s="3">
        <f>Table1[[#This Row],[sales]]-Table1[[#This Row],[profit]]</f>
        <v>3085.4</v>
      </c>
      <c r="P6471" s="3">
        <f>Table1[[#This Row],[sales]]*Table1[[#This Row],[quantity]]</f>
        <v>9819.75</v>
      </c>
      <c r="Q6471" s="9">
        <f>Table1[[#This Row],[delivery_date]]-Table1[[#This Row],[order_date]]</f>
        <v>6</v>
      </c>
    </row>
    <row r="6472" spans="1:17" x14ac:dyDescent="0.35">
      <c r="A6472" t="s">
        <v>6503</v>
      </c>
      <c r="B6472" t="s">
        <v>13</v>
      </c>
      <c r="C6472" t="s">
        <v>33</v>
      </c>
      <c r="D6472" s="2">
        <v>1973.06</v>
      </c>
      <c r="E6472">
        <v>0.03</v>
      </c>
      <c r="F6472">
        <v>1</v>
      </c>
      <c r="G6472" s="1">
        <v>45283</v>
      </c>
      <c r="H6472" s="1">
        <v>45284</v>
      </c>
      <c r="I6472" t="s">
        <v>31</v>
      </c>
      <c r="J6472" t="s">
        <v>27</v>
      </c>
      <c r="K6472" s="2">
        <v>353.82</v>
      </c>
      <c r="L6472" t="s">
        <v>39</v>
      </c>
      <c r="M6472">
        <f>YEAR(Table1[[#This Row],[order_date]])</f>
        <v>2023</v>
      </c>
      <c r="N6472">
        <f>MONTH(Table1[[#This Row],[order_date]])</f>
        <v>12</v>
      </c>
      <c r="O6472" s="3">
        <f>Table1[[#This Row],[sales]]-Table1[[#This Row],[profit]]</f>
        <v>1619.24</v>
      </c>
      <c r="P6472" s="3">
        <f>Table1[[#This Row],[sales]]*Table1[[#This Row],[quantity]]</f>
        <v>1973.06</v>
      </c>
      <c r="Q6472" s="9">
        <f>Table1[[#This Row],[delivery_date]]-Table1[[#This Row],[order_date]]</f>
        <v>1</v>
      </c>
    </row>
    <row r="6473" spans="1:17" x14ac:dyDescent="0.35">
      <c r="A6473" t="s">
        <v>6504</v>
      </c>
      <c r="B6473" t="s">
        <v>41</v>
      </c>
      <c r="C6473" t="s">
        <v>20</v>
      </c>
      <c r="D6473" s="2">
        <v>1726.79</v>
      </c>
      <c r="E6473">
        <v>0.14000000000000001</v>
      </c>
      <c r="F6473">
        <v>5</v>
      </c>
      <c r="G6473" s="1">
        <v>45216</v>
      </c>
      <c r="H6473" s="1">
        <v>45218</v>
      </c>
      <c r="I6473" t="s">
        <v>15</v>
      </c>
      <c r="J6473" t="s">
        <v>27</v>
      </c>
      <c r="K6473" s="2">
        <v>193.89</v>
      </c>
      <c r="L6473" t="s">
        <v>34</v>
      </c>
      <c r="M6473">
        <f>YEAR(Table1[[#This Row],[order_date]])</f>
        <v>2023</v>
      </c>
      <c r="N6473">
        <f>MONTH(Table1[[#This Row],[order_date]])</f>
        <v>10</v>
      </c>
      <c r="O6473" s="3">
        <f>Table1[[#This Row],[sales]]-Table1[[#This Row],[profit]]</f>
        <v>1532.9</v>
      </c>
      <c r="P6473" s="3">
        <f>Table1[[#This Row],[sales]]*Table1[[#This Row],[quantity]]</f>
        <v>8633.9500000000007</v>
      </c>
      <c r="Q6473" s="9">
        <f>Table1[[#This Row],[delivery_date]]-Table1[[#This Row],[order_date]]</f>
        <v>2</v>
      </c>
    </row>
    <row r="6474" spans="1:17" x14ac:dyDescent="0.35">
      <c r="A6474" t="s">
        <v>6505</v>
      </c>
      <c r="B6474" t="s">
        <v>13</v>
      </c>
      <c r="C6474" t="s">
        <v>20</v>
      </c>
      <c r="D6474" s="2">
        <v>3390.23</v>
      </c>
      <c r="E6474">
        <v>0.18</v>
      </c>
      <c r="F6474">
        <v>8</v>
      </c>
      <c r="G6474" s="1">
        <v>45111</v>
      </c>
      <c r="H6474" s="1">
        <v>45116</v>
      </c>
      <c r="I6474" t="s">
        <v>15</v>
      </c>
      <c r="J6474" t="s">
        <v>22</v>
      </c>
      <c r="K6474" s="2">
        <v>533.39</v>
      </c>
      <c r="L6474" t="s">
        <v>48</v>
      </c>
      <c r="M6474">
        <f>YEAR(Table1[[#This Row],[order_date]])</f>
        <v>2023</v>
      </c>
      <c r="N6474">
        <f>MONTH(Table1[[#This Row],[order_date]])</f>
        <v>7</v>
      </c>
      <c r="O6474" s="3">
        <f>Table1[[#This Row],[sales]]-Table1[[#This Row],[profit]]</f>
        <v>2856.84</v>
      </c>
      <c r="P6474" s="3">
        <f>Table1[[#This Row],[sales]]*Table1[[#This Row],[quantity]]</f>
        <v>27121.84</v>
      </c>
      <c r="Q6474" s="9">
        <f>Table1[[#This Row],[delivery_date]]-Table1[[#This Row],[order_date]]</f>
        <v>5</v>
      </c>
    </row>
    <row r="6475" spans="1:17" x14ac:dyDescent="0.35">
      <c r="A6475" t="s">
        <v>6506</v>
      </c>
      <c r="B6475" t="s">
        <v>41</v>
      </c>
      <c r="C6475" t="s">
        <v>26</v>
      </c>
      <c r="D6475" s="2">
        <v>3001.97</v>
      </c>
      <c r="E6475">
        <v>0.45</v>
      </c>
      <c r="F6475">
        <v>8</v>
      </c>
      <c r="G6475" s="1">
        <v>45603</v>
      </c>
      <c r="H6475" s="1">
        <v>45606</v>
      </c>
      <c r="I6475" t="s">
        <v>31</v>
      </c>
      <c r="J6475" t="s">
        <v>16</v>
      </c>
      <c r="K6475" s="2">
        <v>651.69000000000005</v>
      </c>
      <c r="L6475" t="s">
        <v>17</v>
      </c>
      <c r="M6475">
        <f>YEAR(Table1[[#This Row],[order_date]])</f>
        <v>2024</v>
      </c>
      <c r="N6475">
        <f>MONTH(Table1[[#This Row],[order_date]])</f>
        <v>11</v>
      </c>
      <c r="O6475" s="3">
        <f>Table1[[#This Row],[sales]]-Table1[[#This Row],[profit]]</f>
        <v>2350.2799999999997</v>
      </c>
      <c r="P6475" s="3">
        <f>Table1[[#This Row],[sales]]*Table1[[#This Row],[quantity]]</f>
        <v>24015.759999999998</v>
      </c>
      <c r="Q6475" s="9">
        <f>Table1[[#This Row],[delivery_date]]-Table1[[#This Row],[order_date]]</f>
        <v>3</v>
      </c>
    </row>
    <row r="6476" spans="1:17" x14ac:dyDescent="0.35">
      <c r="A6476" t="s">
        <v>6507</v>
      </c>
      <c r="B6476" t="s">
        <v>19</v>
      </c>
      <c r="C6476" t="s">
        <v>26</v>
      </c>
      <c r="D6476" s="2">
        <v>3280.63</v>
      </c>
      <c r="E6476">
        <v>0.45</v>
      </c>
      <c r="F6476">
        <v>7</v>
      </c>
      <c r="G6476" s="1">
        <v>45495</v>
      </c>
      <c r="H6476" s="1">
        <v>45498</v>
      </c>
      <c r="I6476" t="s">
        <v>15</v>
      </c>
      <c r="J6476" t="s">
        <v>16</v>
      </c>
      <c r="K6476" s="2">
        <v>672.16</v>
      </c>
      <c r="L6476" t="s">
        <v>39</v>
      </c>
      <c r="M6476">
        <f>YEAR(Table1[[#This Row],[order_date]])</f>
        <v>2024</v>
      </c>
      <c r="N6476">
        <f>MONTH(Table1[[#This Row],[order_date]])</f>
        <v>7</v>
      </c>
      <c r="O6476" s="3">
        <f>Table1[[#This Row],[sales]]-Table1[[#This Row],[profit]]</f>
        <v>2608.4700000000003</v>
      </c>
      <c r="P6476" s="3">
        <f>Table1[[#This Row],[sales]]*Table1[[#This Row],[quantity]]</f>
        <v>22964.41</v>
      </c>
      <c r="Q6476" s="9">
        <f>Table1[[#This Row],[delivery_date]]-Table1[[#This Row],[order_date]]</f>
        <v>3</v>
      </c>
    </row>
    <row r="6477" spans="1:17" x14ac:dyDescent="0.35">
      <c r="A6477" t="s">
        <v>6508</v>
      </c>
      <c r="B6477" t="s">
        <v>19</v>
      </c>
      <c r="C6477" t="s">
        <v>14</v>
      </c>
      <c r="D6477" s="2">
        <v>4830.13</v>
      </c>
      <c r="E6477">
        <v>0.13</v>
      </c>
      <c r="F6477">
        <v>7</v>
      </c>
      <c r="G6477" s="1">
        <v>45237</v>
      </c>
      <c r="H6477" s="1">
        <v>45239</v>
      </c>
      <c r="I6477" t="s">
        <v>21</v>
      </c>
      <c r="J6477" t="s">
        <v>16</v>
      </c>
      <c r="K6477" s="2">
        <v>652.99</v>
      </c>
      <c r="L6477" t="s">
        <v>17</v>
      </c>
      <c r="M6477">
        <f>YEAR(Table1[[#This Row],[order_date]])</f>
        <v>2023</v>
      </c>
      <c r="N6477">
        <f>MONTH(Table1[[#This Row],[order_date]])</f>
        <v>11</v>
      </c>
      <c r="O6477" s="3">
        <f>Table1[[#This Row],[sales]]-Table1[[#This Row],[profit]]</f>
        <v>4177.1400000000003</v>
      </c>
      <c r="P6477" s="3">
        <f>Table1[[#This Row],[sales]]*Table1[[#This Row],[quantity]]</f>
        <v>33810.910000000003</v>
      </c>
      <c r="Q6477" s="9">
        <f>Table1[[#This Row],[delivery_date]]-Table1[[#This Row],[order_date]]</f>
        <v>2</v>
      </c>
    </row>
    <row r="6478" spans="1:17" x14ac:dyDescent="0.35">
      <c r="A6478" t="s">
        <v>6509</v>
      </c>
      <c r="B6478" t="s">
        <v>19</v>
      </c>
      <c r="C6478" t="s">
        <v>20</v>
      </c>
      <c r="D6478" s="2">
        <v>3535.86</v>
      </c>
      <c r="E6478">
        <v>0.24</v>
      </c>
      <c r="F6478">
        <v>8</v>
      </c>
      <c r="G6478" s="1">
        <v>45597</v>
      </c>
      <c r="H6478" s="1">
        <v>45602</v>
      </c>
      <c r="I6478" t="s">
        <v>31</v>
      </c>
      <c r="J6478" t="s">
        <v>16</v>
      </c>
      <c r="K6478" s="2">
        <v>458.19</v>
      </c>
      <c r="L6478" t="s">
        <v>17</v>
      </c>
      <c r="M6478">
        <f>YEAR(Table1[[#This Row],[order_date]])</f>
        <v>2024</v>
      </c>
      <c r="N6478">
        <f>MONTH(Table1[[#This Row],[order_date]])</f>
        <v>11</v>
      </c>
      <c r="O6478" s="3">
        <f>Table1[[#This Row],[sales]]-Table1[[#This Row],[profit]]</f>
        <v>3077.67</v>
      </c>
      <c r="P6478" s="3">
        <f>Table1[[#This Row],[sales]]*Table1[[#This Row],[quantity]]</f>
        <v>28286.880000000001</v>
      </c>
      <c r="Q6478" s="9">
        <f>Table1[[#This Row],[delivery_date]]-Table1[[#This Row],[order_date]]</f>
        <v>5</v>
      </c>
    </row>
    <row r="6479" spans="1:17" x14ac:dyDescent="0.35">
      <c r="A6479" t="s">
        <v>6510</v>
      </c>
      <c r="B6479" t="s">
        <v>13</v>
      </c>
      <c r="C6479" t="s">
        <v>26</v>
      </c>
      <c r="D6479" s="2">
        <v>3240.4</v>
      </c>
      <c r="E6479">
        <v>0.21</v>
      </c>
      <c r="F6479">
        <v>8</v>
      </c>
      <c r="G6479" s="1">
        <v>45461</v>
      </c>
      <c r="H6479" s="1">
        <v>45467</v>
      </c>
      <c r="I6479" t="s">
        <v>21</v>
      </c>
      <c r="J6479" t="s">
        <v>16</v>
      </c>
      <c r="K6479" s="2">
        <v>459.02</v>
      </c>
      <c r="L6479" t="s">
        <v>48</v>
      </c>
      <c r="M6479">
        <f>YEAR(Table1[[#This Row],[order_date]])</f>
        <v>2024</v>
      </c>
      <c r="N6479">
        <f>MONTH(Table1[[#This Row],[order_date]])</f>
        <v>6</v>
      </c>
      <c r="O6479" s="3">
        <f>Table1[[#This Row],[sales]]-Table1[[#This Row],[profit]]</f>
        <v>2781.38</v>
      </c>
      <c r="P6479" s="3">
        <f>Table1[[#This Row],[sales]]*Table1[[#This Row],[quantity]]</f>
        <v>25923.200000000001</v>
      </c>
      <c r="Q6479" s="9">
        <f>Table1[[#This Row],[delivery_date]]-Table1[[#This Row],[order_date]]</f>
        <v>6</v>
      </c>
    </row>
    <row r="6480" spans="1:17" x14ac:dyDescent="0.35">
      <c r="A6480" t="s">
        <v>6511</v>
      </c>
      <c r="B6480" t="s">
        <v>25</v>
      </c>
      <c r="C6480" t="s">
        <v>20</v>
      </c>
      <c r="D6480" s="2">
        <v>3106.41</v>
      </c>
      <c r="E6480">
        <v>0.26</v>
      </c>
      <c r="F6480">
        <v>5</v>
      </c>
      <c r="G6480" s="1">
        <v>45545</v>
      </c>
      <c r="H6480" s="1">
        <v>45550</v>
      </c>
      <c r="I6480" t="s">
        <v>31</v>
      </c>
      <c r="J6480" t="s">
        <v>16</v>
      </c>
      <c r="K6480" s="2">
        <v>729.46</v>
      </c>
      <c r="L6480" t="s">
        <v>28</v>
      </c>
      <c r="M6480">
        <f>YEAR(Table1[[#This Row],[order_date]])</f>
        <v>2024</v>
      </c>
      <c r="N6480">
        <f>MONTH(Table1[[#This Row],[order_date]])</f>
        <v>9</v>
      </c>
      <c r="O6480" s="3">
        <f>Table1[[#This Row],[sales]]-Table1[[#This Row],[profit]]</f>
        <v>2376.9499999999998</v>
      </c>
      <c r="P6480" s="3">
        <f>Table1[[#This Row],[sales]]*Table1[[#This Row],[quantity]]</f>
        <v>15532.05</v>
      </c>
      <c r="Q6480" s="9">
        <f>Table1[[#This Row],[delivery_date]]-Table1[[#This Row],[order_date]]</f>
        <v>5</v>
      </c>
    </row>
    <row r="6481" spans="1:17" x14ac:dyDescent="0.35">
      <c r="A6481" t="s">
        <v>6512</v>
      </c>
      <c r="B6481" t="s">
        <v>25</v>
      </c>
      <c r="C6481" t="s">
        <v>33</v>
      </c>
      <c r="D6481" s="2">
        <v>2053.6999999999998</v>
      </c>
      <c r="E6481">
        <v>0.14000000000000001</v>
      </c>
      <c r="F6481">
        <v>7</v>
      </c>
      <c r="G6481" s="1">
        <v>45540</v>
      </c>
      <c r="H6481" s="1">
        <v>45544</v>
      </c>
      <c r="I6481" t="s">
        <v>15</v>
      </c>
      <c r="J6481" t="s">
        <v>27</v>
      </c>
      <c r="K6481" s="2">
        <v>331.91</v>
      </c>
      <c r="L6481" t="s">
        <v>34</v>
      </c>
      <c r="M6481">
        <f>YEAR(Table1[[#This Row],[order_date]])</f>
        <v>2024</v>
      </c>
      <c r="N6481">
        <f>MONTH(Table1[[#This Row],[order_date]])</f>
        <v>9</v>
      </c>
      <c r="O6481" s="3">
        <f>Table1[[#This Row],[sales]]-Table1[[#This Row],[profit]]</f>
        <v>1721.7899999999997</v>
      </c>
      <c r="P6481" s="3">
        <f>Table1[[#This Row],[sales]]*Table1[[#This Row],[quantity]]</f>
        <v>14375.899999999998</v>
      </c>
      <c r="Q6481" s="9">
        <f>Table1[[#This Row],[delivery_date]]-Table1[[#This Row],[order_date]]</f>
        <v>4</v>
      </c>
    </row>
    <row r="6482" spans="1:17" x14ac:dyDescent="0.35">
      <c r="A6482" t="s">
        <v>6513</v>
      </c>
      <c r="B6482" t="s">
        <v>13</v>
      </c>
      <c r="C6482" t="s">
        <v>26</v>
      </c>
      <c r="D6482" s="2">
        <v>4212.04</v>
      </c>
      <c r="E6482">
        <v>0.23</v>
      </c>
      <c r="F6482">
        <v>2</v>
      </c>
      <c r="G6482" s="1">
        <v>45295</v>
      </c>
      <c r="H6482" s="1">
        <v>45296</v>
      </c>
      <c r="I6482" t="s">
        <v>31</v>
      </c>
      <c r="J6482" t="s">
        <v>16</v>
      </c>
      <c r="K6482" s="2">
        <v>364.08</v>
      </c>
      <c r="L6482" t="s">
        <v>23</v>
      </c>
      <c r="M6482">
        <f>YEAR(Table1[[#This Row],[order_date]])</f>
        <v>2024</v>
      </c>
      <c r="N6482">
        <f>MONTH(Table1[[#This Row],[order_date]])</f>
        <v>1</v>
      </c>
      <c r="O6482" s="3">
        <f>Table1[[#This Row],[sales]]-Table1[[#This Row],[profit]]</f>
        <v>3847.96</v>
      </c>
      <c r="P6482" s="3">
        <f>Table1[[#This Row],[sales]]*Table1[[#This Row],[quantity]]</f>
        <v>8424.08</v>
      </c>
      <c r="Q6482" s="9">
        <f>Table1[[#This Row],[delivery_date]]-Table1[[#This Row],[order_date]]</f>
        <v>1</v>
      </c>
    </row>
    <row r="6483" spans="1:17" x14ac:dyDescent="0.35">
      <c r="A6483" t="s">
        <v>6514</v>
      </c>
      <c r="B6483" t="s">
        <v>25</v>
      </c>
      <c r="C6483" t="s">
        <v>14</v>
      </c>
      <c r="D6483" s="2">
        <v>1966.6</v>
      </c>
      <c r="E6483">
        <v>7.0000000000000007E-2</v>
      </c>
      <c r="F6483">
        <v>4</v>
      </c>
      <c r="G6483" s="1">
        <v>45257</v>
      </c>
      <c r="H6483" s="1">
        <v>45262</v>
      </c>
      <c r="I6483" t="s">
        <v>15</v>
      </c>
      <c r="J6483" t="s">
        <v>22</v>
      </c>
      <c r="K6483" s="2">
        <v>549.65</v>
      </c>
      <c r="L6483" t="s">
        <v>39</v>
      </c>
      <c r="M6483">
        <f>YEAR(Table1[[#This Row],[order_date]])</f>
        <v>2023</v>
      </c>
      <c r="N6483">
        <f>MONTH(Table1[[#This Row],[order_date]])</f>
        <v>11</v>
      </c>
      <c r="O6483" s="3">
        <f>Table1[[#This Row],[sales]]-Table1[[#This Row],[profit]]</f>
        <v>1416.9499999999998</v>
      </c>
      <c r="P6483" s="3">
        <f>Table1[[#This Row],[sales]]*Table1[[#This Row],[quantity]]</f>
        <v>7866.4</v>
      </c>
      <c r="Q6483" s="9">
        <f>Table1[[#This Row],[delivery_date]]-Table1[[#This Row],[order_date]]</f>
        <v>5</v>
      </c>
    </row>
    <row r="6484" spans="1:17" x14ac:dyDescent="0.35">
      <c r="A6484" t="s">
        <v>6515</v>
      </c>
      <c r="B6484" t="s">
        <v>41</v>
      </c>
      <c r="C6484" t="s">
        <v>26</v>
      </c>
      <c r="D6484" s="2">
        <v>3531.19</v>
      </c>
      <c r="E6484">
        <v>0.35</v>
      </c>
      <c r="F6484">
        <v>6</v>
      </c>
      <c r="G6484" s="1">
        <v>45330</v>
      </c>
      <c r="H6484" s="1">
        <v>45334</v>
      </c>
      <c r="I6484" t="s">
        <v>15</v>
      </c>
      <c r="J6484" t="s">
        <v>27</v>
      </c>
      <c r="K6484" s="2">
        <v>479.17</v>
      </c>
      <c r="L6484" t="s">
        <v>39</v>
      </c>
      <c r="M6484">
        <f>YEAR(Table1[[#This Row],[order_date]])</f>
        <v>2024</v>
      </c>
      <c r="N6484">
        <f>MONTH(Table1[[#This Row],[order_date]])</f>
        <v>2</v>
      </c>
      <c r="O6484" s="3">
        <f>Table1[[#This Row],[sales]]-Table1[[#This Row],[profit]]</f>
        <v>3052.02</v>
      </c>
      <c r="P6484" s="3">
        <f>Table1[[#This Row],[sales]]*Table1[[#This Row],[quantity]]</f>
        <v>21187.14</v>
      </c>
      <c r="Q6484" s="9">
        <f>Table1[[#This Row],[delivery_date]]-Table1[[#This Row],[order_date]]</f>
        <v>4</v>
      </c>
    </row>
    <row r="6485" spans="1:17" x14ac:dyDescent="0.35">
      <c r="A6485" t="s">
        <v>6516</v>
      </c>
      <c r="B6485" t="s">
        <v>25</v>
      </c>
      <c r="C6485" t="s">
        <v>20</v>
      </c>
      <c r="D6485" s="2">
        <v>1536.4</v>
      </c>
      <c r="E6485">
        <v>0.18</v>
      </c>
      <c r="F6485">
        <v>3</v>
      </c>
      <c r="G6485" s="1">
        <v>45283</v>
      </c>
      <c r="H6485" s="1">
        <v>45285</v>
      </c>
      <c r="I6485" t="s">
        <v>15</v>
      </c>
      <c r="J6485" t="s">
        <v>22</v>
      </c>
      <c r="K6485" s="2">
        <v>252.27</v>
      </c>
      <c r="L6485" t="s">
        <v>28</v>
      </c>
      <c r="M6485">
        <f>YEAR(Table1[[#This Row],[order_date]])</f>
        <v>2023</v>
      </c>
      <c r="N6485">
        <f>MONTH(Table1[[#This Row],[order_date]])</f>
        <v>12</v>
      </c>
      <c r="O6485" s="3">
        <f>Table1[[#This Row],[sales]]-Table1[[#This Row],[profit]]</f>
        <v>1284.1300000000001</v>
      </c>
      <c r="P6485" s="3">
        <f>Table1[[#This Row],[sales]]*Table1[[#This Row],[quantity]]</f>
        <v>4609.2000000000007</v>
      </c>
      <c r="Q6485" s="9">
        <f>Table1[[#This Row],[delivery_date]]-Table1[[#This Row],[order_date]]</f>
        <v>2</v>
      </c>
    </row>
    <row r="6486" spans="1:17" x14ac:dyDescent="0.35">
      <c r="A6486" t="s">
        <v>6517</v>
      </c>
      <c r="B6486" t="s">
        <v>13</v>
      </c>
      <c r="C6486" t="s">
        <v>36</v>
      </c>
      <c r="D6486" s="2">
        <v>824.01</v>
      </c>
      <c r="E6486">
        <v>0.27</v>
      </c>
      <c r="F6486">
        <v>2</v>
      </c>
      <c r="G6486" s="1">
        <v>45025</v>
      </c>
      <c r="H6486" s="1">
        <v>45027</v>
      </c>
      <c r="I6486" t="s">
        <v>15</v>
      </c>
      <c r="J6486" t="s">
        <v>16</v>
      </c>
      <c r="K6486" s="2">
        <v>145.83000000000001</v>
      </c>
      <c r="L6486" t="s">
        <v>23</v>
      </c>
      <c r="M6486">
        <f>YEAR(Table1[[#This Row],[order_date]])</f>
        <v>2023</v>
      </c>
      <c r="N6486">
        <f>MONTH(Table1[[#This Row],[order_date]])</f>
        <v>4</v>
      </c>
      <c r="O6486" s="3">
        <f>Table1[[#This Row],[sales]]-Table1[[#This Row],[profit]]</f>
        <v>678.18</v>
      </c>
      <c r="P6486" s="3">
        <f>Table1[[#This Row],[sales]]*Table1[[#This Row],[quantity]]</f>
        <v>1648.02</v>
      </c>
      <c r="Q6486" s="9">
        <f>Table1[[#This Row],[delivery_date]]-Table1[[#This Row],[order_date]]</f>
        <v>2</v>
      </c>
    </row>
    <row r="6487" spans="1:17" x14ac:dyDescent="0.35">
      <c r="A6487" t="s">
        <v>6518</v>
      </c>
      <c r="B6487" t="s">
        <v>13</v>
      </c>
      <c r="C6487" t="s">
        <v>36</v>
      </c>
      <c r="D6487" s="2">
        <v>735.84</v>
      </c>
      <c r="E6487">
        <v>0.3</v>
      </c>
      <c r="F6487">
        <v>1</v>
      </c>
      <c r="G6487" s="1">
        <v>45568</v>
      </c>
      <c r="H6487" s="1">
        <v>45570</v>
      </c>
      <c r="I6487" t="s">
        <v>31</v>
      </c>
      <c r="J6487" t="s">
        <v>16</v>
      </c>
      <c r="K6487" s="2">
        <v>168.45</v>
      </c>
      <c r="L6487" t="s">
        <v>28</v>
      </c>
      <c r="M6487">
        <f>YEAR(Table1[[#This Row],[order_date]])</f>
        <v>2024</v>
      </c>
      <c r="N6487">
        <f>MONTH(Table1[[#This Row],[order_date]])</f>
        <v>10</v>
      </c>
      <c r="O6487" s="3">
        <f>Table1[[#This Row],[sales]]-Table1[[#This Row],[profit]]</f>
        <v>567.3900000000001</v>
      </c>
      <c r="P6487" s="3">
        <f>Table1[[#This Row],[sales]]*Table1[[#This Row],[quantity]]</f>
        <v>735.84</v>
      </c>
      <c r="Q6487" s="9">
        <f>Table1[[#This Row],[delivery_date]]-Table1[[#This Row],[order_date]]</f>
        <v>2</v>
      </c>
    </row>
    <row r="6488" spans="1:17" x14ac:dyDescent="0.35">
      <c r="A6488" t="s">
        <v>6519</v>
      </c>
      <c r="B6488" t="s">
        <v>41</v>
      </c>
      <c r="C6488" t="s">
        <v>20</v>
      </c>
      <c r="D6488" s="2">
        <v>3209.34</v>
      </c>
      <c r="E6488">
        <v>0.42</v>
      </c>
      <c r="F6488">
        <v>4</v>
      </c>
      <c r="G6488" s="1">
        <v>45177</v>
      </c>
      <c r="H6488" s="1">
        <v>45181</v>
      </c>
      <c r="I6488" t="s">
        <v>21</v>
      </c>
      <c r="J6488" t="s">
        <v>27</v>
      </c>
      <c r="K6488" s="2">
        <v>389.54</v>
      </c>
      <c r="L6488" t="s">
        <v>23</v>
      </c>
      <c r="M6488">
        <f>YEAR(Table1[[#This Row],[order_date]])</f>
        <v>2023</v>
      </c>
      <c r="N6488">
        <f>MONTH(Table1[[#This Row],[order_date]])</f>
        <v>9</v>
      </c>
      <c r="O6488" s="3">
        <f>Table1[[#This Row],[sales]]-Table1[[#This Row],[profit]]</f>
        <v>2819.8</v>
      </c>
      <c r="P6488" s="3">
        <f>Table1[[#This Row],[sales]]*Table1[[#This Row],[quantity]]</f>
        <v>12837.36</v>
      </c>
      <c r="Q6488" s="9">
        <f>Table1[[#This Row],[delivery_date]]-Table1[[#This Row],[order_date]]</f>
        <v>4</v>
      </c>
    </row>
    <row r="6489" spans="1:17" x14ac:dyDescent="0.35">
      <c r="A6489" t="s">
        <v>6520</v>
      </c>
      <c r="B6489" t="s">
        <v>19</v>
      </c>
      <c r="C6489" t="s">
        <v>33</v>
      </c>
      <c r="D6489" s="2">
        <v>1706.98</v>
      </c>
      <c r="E6489">
        <v>0.04</v>
      </c>
      <c r="F6489">
        <v>2</v>
      </c>
      <c r="G6489" s="1">
        <v>45222</v>
      </c>
      <c r="H6489" s="1">
        <v>45225</v>
      </c>
      <c r="I6489" t="s">
        <v>31</v>
      </c>
      <c r="J6489" t="s">
        <v>16</v>
      </c>
      <c r="K6489" s="2">
        <v>414.36</v>
      </c>
      <c r="L6489" t="s">
        <v>39</v>
      </c>
      <c r="M6489">
        <f>YEAR(Table1[[#This Row],[order_date]])</f>
        <v>2023</v>
      </c>
      <c r="N6489">
        <f>MONTH(Table1[[#This Row],[order_date]])</f>
        <v>10</v>
      </c>
      <c r="O6489" s="3">
        <f>Table1[[#This Row],[sales]]-Table1[[#This Row],[profit]]</f>
        <v>1292.6199999999999</v>
      </c>
      <c r="P6489" s="3">
        <f>Table1[[#This Row],[sales]]*Table1[[#This Row],[quantity]]</f>
        <v>3413.96</v>
      </c>
      <c r="Q6489" s="9">
        <f>Table1[[#This Row],[delivery_date]]-Table1[[#This Row],[order_date]]</f>
        <v>3</v>
      </c>
    </row>
    <row r="6490" spans="1:17" x14ac:dyDescent="0.35">
      <c r="A6490" t="s">
        <v>6521</v>
      </c>
      <c r="B6490" t="s">
        <v>13</v>
      </c>
      <c r="C6490" t="s">
        <v>26</v>
      </c>
      <c r="D6490" s="2">
        <v>1447.74</v>
      </c>
      <c r="E6490">
        <v>0.24</v>
      </c>
      <c r="F6490">
        <v>3</v>
      </c>
      <c r="G6490" s="1">
        <v>45334</v>
      </c>
      <c r="H6490" s="1">
        <v>45336</v>
      </c>
      <c r="I6490" t="s">
        <v>15</v>
      </c>
      <c r="J6490" t="s">
        <v>27</v>
      </c>
      <c r="K6490" s="2">
        <v>73.44</v>
      </c>
      <c r="L6490" t="s">
        <v>34</v>
      </c>
      <c r="M6490">
        <f>YEAR(Table1[[#This Row],[order_date]])</f>
        <v>2024</v>
      </c>
      <c r="N6490">
        <f>MONTH(Table1[[#This Row],[order_date]])</f>
        <v>2</v>
      </c>
      <c r="O6490" s="3">
        <f>Table1[[#This Row],[sales]]-Table1[[#This Row],[profit]]</f>
        <v>1374.3</v>
      </c>
      <c r="P6490" s="3">
        <f>Table1[[#This Row],[sales]]*Table1[[#This Row],[quantity]]</f>
        <v>4343.22</v>
      </c>
      <c r="Q6490" s="9">
        <f>Table1[[#This Row],[delivery_date]]-Table1[[#This Row],[order_date]]</f>
        <v>2</v>
      </c>
    </row>
    <row r="6491" spans="1:17" x14ac:dyDescent="0.35">
      <c r="A6491" t="s">
        <v>6522</v>
      </c>
      <c r="B6491" t="s">
        <v>41</v>
      </c>
      <c r="C6491" t="s">
        <v>36</v>
      </c>
      <c r="D6491" s="2">
        <v>3001.09</v>
      </c>
      <c r="E6491">
        <v>0.45</v>
      </c>
      <c r="F6491">
        <v>6</v>
      </c>
      <c r="G6491" s="1">
        <v>45285</v>
      </c>
      <c r="H6491" s="1">
        <v>45289</v>
      </c>
      <c r="I6491" t="s">
        <v>31</v>
      </c>
      <c r="J6491" t="s">
        <v>27</v>
      </c>
      <c r="K6491" s="2">
        <v>706.13</v>
      </c>
      <c r="L6491" t="s">
        <v>39</v>
      </c>
      <c r="M6491">
        <f>YEAR(Table1[[#This Row],[order_date]])</f>
        <v>2023</v>
      </c>
      <c r="N6491">
        <f>MONTH(Table1[[#This Row],[order_date]])</f>
        <v>12</v>
      </c>
      <c r="O6491" s="3">
        <f>Table1[[#This Row],[sales]]-Table1[[#This Row],[profit]]</f>
        <v>2294.96</v>
      </c>
      <c r="P6491" s="3">
        <f>Table1[[#This Row],[sales]]*Table1[[#This Row],[quantity]]</f>
        <v>18006.54</v>
      </c>
      <c r="Q6491" s="9">
        <f>Table1[[#This Row],[delivery_date]]-Table1[[#This Row],[order_date]]</f>
        <v>4</v>
      </c>
    </row>
    <row r="6492" spans="1:17" x14ac:dyDescent="0.35">
      <c r="A6492" t="s">
        <v>6523</v>
      </c>
      <c r="B6492" t="s">
        <v>25</v>
      </c>
      <c r="C6492" t="s">
        <v>33</v>
      </c>
      <c r="D6492" s="2">
        <v>225.78</v>
      </c>
      <c r="E6492">
        <v>0.16</v>
      </c>
      <c r="F6492">
        <v>3</v>
      </c>
      <c r="G6492" s="1">
        <v>45548</v>
      </c>
      <c r="H6492" s="1">
        <v>45552</v>
      </c>
      <c r="I6492" t="s">
        <v>21</v>
      </c>
      <c r="J6492" t="s">
        <v>16</v>
      </c>
      <c r="K6492" s="2">
        <v>20.77</v>
      </c>
      <c r="L6492" t="s">
        <v>34</v>
      </c>
      <c r="M6492">
        <f>YEAR(Table1[[#This Row],[order_date]])</f>
        <v>2024</v>
      </c>
      <c r="N6492">
        <f>MONTH(Table1[[#This Row],[order_date]])</f>
        <v>9</v>
      </c>
      <c r="O6492" s="3">
        <f>Table1[[#This Row],[sales]]-Table1[[#This Row],[profit]]</f>
        <v>205.01</v>
      </c>
      <c r="P6492" s="3">
        <f>Table1[[#This Row],[sales]]*Table1[[#This Row],[quantity]]</f>
        <v>677.34</v>
      </c>
      <c r="Q6492" s="9">
        <f>Table1[[#This Row],[delivery_date]]-Table1[[#This Row],[order_date]]</f>
        <v>4</v>
      </c>
    </row>
    <row r="6493" spans="1:17" x14ac:dyDescent="0.35">
      <c r="A6493" t="s">
        <v>6524</v>
      </c>
      <c r="B6493" t="s">
        <v>25</v>
      </c>
      <c r="C6493" t="s">
        <v>20</v>
      </c>
      <c r="D6493" s="2">
        <v>1306.51</v>
      </c>
      <c r="E6493">
        <v>0.22</v>
      </c>
      <c r="F6493">
        <v>3</v>
      </c>
      <c r="G6493" s="1">
        <v>44935</v>
      </c>
      <c r="H6493" s="1">
        <v>44936</v>
      </c>
      <c r="I6493" t="s">
        <v>31</v>
      </c>
      <c r="J6493" t="s">
        <v>27</v>
      </c>
      <c r="K6493" s="2">
        <v>125.92</v>
      </c>
      <c r="L6493" t="s">
        <v>23</v>
      </c>
      <c r="M6493">
        <f>YEAR(Table1[[#This Row],[order_date]])</f>
        <v>2023</v>
      </c>
      <c r="N6493">
        <f>MONTH(Table1[[#This Row],[order_date]])</f>
        <v>1</v>
      </c>
      <c r="O6493" s="3">
        <f>Table1[[#This Row],[sales]]-Table1[[#This Row],[profit]]</f>
        <v>1180.5899999999999</v>
      </c>
      <c r="P6493" s="3">
        <f>Table1[[#This Row],[sales]]*Table1[[#This Row],[quantity]]</f>
        <v>3919.5299999999997</v>
      </c>
      <c r="Q6493" s="9">
        <f>Table1[[#This Row],[delivery_date]]-Table1[[#This Row],[order_date]]</f>
        <v>1</v>
      </c>
    </row>
    <row r="6494" spans="1:17" x14ac:dyDescent="0.35">
      <c r="A6494" t="s">
        <v>6525</v>
      </c>
      <c r="B6494" t="s">
        <v>41</v>
      </c>
      <c r="C6494" t="s">
        <v>33</v>
      </c>
      <c r="D6494" s="2">
        <v>1768.68</v>
      </c>
      <c r="E6494">
        <v>0.04</v>
      </c>
      <c r="F6494">
        <v>4</v>
      </c>
      <c r="G6494" s="1">
        <v>45560</v>
      </c>
      <c r="H6494" s="1">
        <v>45562</v>
      </c>
      <c r="I6494" t="s">
        <v>15</v>
      </c>
      <c r="J6494" t="s">
        <v>27</v>
      </c>
      <c r="K6494" s="2">
        <v>327.87</v>
      </c>
      <c r="L6494" t="s">
        <v>17</v>
      </c>
      <c r="M6494">
        <f>YEAR(Table1[[#This Row],[order_date]])</f>
        <v>2024</v>
      </c>
      <c r="N6494">
        <f>MONTH(Table1[[#This Row],[order_date]])</f>
        <v>9</v>
      </c>
      <c r="O6494" s="3">
        <f>Table1[[#This Row],[sales]]-Table1[[#This Row],[profit]]</f>
        <v>1440.81</v>
      </c>
      <c r="P6494" s="3">
        <f>Table1[[#This Row],[sales]]*Table1[[#This Row],[quantity]]</f>
        <v>7074.72</v>
      </c>
      <c r="Q6494" s="9">
        <f>Table1[[#This Row],[delivery_date]]-Table1[[#This Row],[order_date]]</f>
        <v>2</v>
      </c>
    </row>
    <row r="6495" spans="1:17" x14ac:dyDescent="0.35">
      <c r="A6495" t="s">
        <v>6526</v>
      </c>
      <c r="B6495" t="s">
        <v>41</v>
      </c>
      <c r="C6495" t="s">
        <v>20</v>
      </c>
      <c r="D6495" s="2">
        <v>3571.03</v>
      </c>
      <c r="E6495">
        <v>0.38</v>
      </c>
      <c r="F6495">
        <v>3</v>
      </c>
      <c r="G6495" s="1">
        <v>45225</v>
      </c>
      <c r="H6495" s="1">
        <v>45232</v>
      </c>
      <c r="I6495" t="s">
        <v>15</v>
      </c>
      <c r="J6495" t="s">
        <v>22</v>
      </c>
      <c r="K6495" s="2">
        <v>453.02</v>
      </c>
      <c r="L6495" t="s">
        <v>48</v>
      </c>
      <c r="M6495">
        <f>YEAR(Table1[[#This Row],[order_date]])</f>
        <v>2023</v>
      </c>
      <c r="N6495">
        <f>MONTH(Table1[[#This Row],[order_date]])</f>
        <v>10</v>
      </c>
      <c r="O6495" s="3">
        <f>Table1[[#This Row],[sales]]-Table1[[#This Row],[profit]]</f>
        <v>3118.01</v>
      </c>
      <c r="P6495" s="3">
        <f>Table1[[#This Row],[sales]]*Table1[[#This Row],[quantity]]</f>
        <v>10713.09</v>
      </c>
      <c r="Q6495" s="9">
        <f>Table1[[#This Row],[delivery_date]]-Table1[[#This Row],[order_date]]</f>
        <v>7</v>
      </c>
    </row>
    <row r="6496" spans="1:17" x14ac:dyDescent="0.35">
      <c r="A6496" t="s">
        <v>6527</v>
      </c>
      <c r="B6496" t="s">
        <v>13</v>
      </c>
      <c r="C6496" t="s">
        <v>26</v>
      </c>
      <c r="D6496" s="2">
        <v>2770.51</v>
      </c>
      <c r="E6496">
        <v>0.04</v>
      </c>
      <c r="F6496">
        <v>6</v>
      </c>
      <c r="G6496" s="1">
        <v>45489</v>
      </c>
      <c r="H6496" s="1">
        <v>45496</v>
      </c>
      <c r="I6496" t="s">
        <v>15</v>
      </c>
      <c r="J6496" t="s">
        <v>22</v>
      </c>
      <c r="K6496" s="2">
        <v>234.72</v>
      </c>
      <c r="L6496" t="s">
        <v>39</v>
      </c>
      <c r="M6496">
        <f>YEAR(Table1[[#This Row],[order_date]])</f>
        <v>2024</v>
      </c>
      <c r="N6496">
        <f>MONTH(Table1[[#This Row],[order_date]])</f>
        <v>7</v>
      </c>
      <c r="O6496" s="3">
        <f>Table1[[#This Row],[sales]]-Table1[[#This Row],[profit]]</f>
        <v>2535.7900000000004</v>
      </c>
      <c r="P6496" s="3">
        <f>Table1[[#This Row],[sales]]*Table1[[#This Row],[quantity]]</f>
        <v>16623.060000000001</v>
      </c>
      <c r="Q6496" s="9">
        <f>Table1[[#This Row],[delivery_date]]-Table1[[#This Row],[order_date]]</f>
        <v>7</v>
      </c>
    </row>
    <row r="6497" spans="1:17" x14ac:dyDescent="0.35">
      <c r="A6497" t="s">
        <v>6528</v>
      </c>
      <c r="B6497" t="s">
        <v>25</v>
      </c>
      <c r="C6497" t="s">
        <v>33</v>
      </c>
      <c r="D6497" s="2">
        <v>4294.34</v>
      </c>
      <c r="E6497">
        <v>0.32</v>
      </c>
      <c r="F6497">
        <v>9</v>
      </c>
      <c r="G6497" s="1">
        <v>45651</v>
      </c>
      <c r="H6497" s="1">
        <v>45658</v>
      </c>
      <c r="I6497" t="s">
        <v>31</v>
      </c>
      <c r="J6497" t="s">
        <v>16</v>
      </c>
      <c r="K6497" s="2">
        <v>409.7</v>
      </c>
      <c r="L6497" t="s">
        <v>17</v>
      </c>
      <c r="M6497">
        <f>YEAR(Table1[[#This Row],[order_date]])</f>
        <v>2024</v>
      </c>
      <c r="N6497">
        <f>MONTH(Table1[[#This Row],[order_date]])</f>
        <v>12</v>
      </c>
      <c r="O6497" s="3">
        <f>Table1[[#This Row],[sales]]-Table1[[#This Row],[profit]]</f>
        <v>3884.6400000000003</v>
      </c>
      <c r="P6497" s="3">
        <f>Table1[[#This Row],[sales]]*Table1[[#This Row],[quantity]]</f>
        <v>38649.06</v>
      </c>
      <c r="Q6497" s="9">
        <f>Table1[[#This Row],[delivery_date]]-Table1[[#This Row],[order_date]]</f>
        <v>7</v>
      </c>
    </row>
    <row r="6498" spans="1:17" x14ac:dyDescent="0.35">
      <c r="A6498" t="s">
        <v>6529</v>
      </c>
      <c r="B6498" t="s">
        <v>41</v>
      </c>
      <c r="C6498" t="s">
        <v>26</v>
      </c>
      <c r="D6498" s="2">
        <v>1739.08</v>
      </c>
      <c r="E6498">
        <v>0.19</v>
      </c>
      <c r="F6498">
        <v>8</v>
      </c>
      <c r="G6498" s="1">
        <v>45488</v>
      </c>
      <c r="H6498" s="1">
        <v>45494</v>
      </c>
      <c r="I6498" t="s">
        <v>31</v>
      </c>
      <c r="J6498" t="s">
        <v>22</v>
      </c>
      <c r="K6498" s="2">
        <v>481.98</v>
      </c>
      <c r="L6498" t="s">
        <v>17</v>
      </c>
      <c r="M6498">
        <f>YEAR(Table1[[#This Row],[order_date]])</f>
        <v>2024</v>
      </c>
      <c r="N6498">
        <f>MONTH(Table1[[#This Row],[order_date]])</f>
        <v>7</v>
      </c>
      <c r="O6498" s="3">
        <f>Table1[[#This Row],[sales]]-Table1[[#This Row],[profit]]</f>
        <v>1257.0999999999999</v>
      </c>
      <c r="P6498" s="3">
        <f>Table1[[#This Row],[sales]]*Table1[[#This Row],[quantity]]</f>
        <v>13912.64</v>
      </c>
      <c r="Q6498" s="9">
        <f>Table1[[#This Row],[delivery_date]]-Table1[[#This Row],[order_date]]</f>
        <v>6</v>
      </c>
    </row>
    <row r="6499" spans="1:17" x14ac:dyDescent="0.35">
      <c r="A6499" t="s">
        <v>6530</v>
      </c>
      <c r="B6499" t="s">
        <v>25</v>
      </c>
      <c r="C6499" t="s">
        <v>33</v>
      </c>
      <c r="D6499" s="2">
        <v>1552.56</v>
      </c>
      <c r="E6499">
        <v>0.17</v>
      </c>
      <c r="F6499">
        <v>2</v>
      </c>
      <c r="G6499" s="1">
        <v>45269</v>
      </c>
      <c r="H6499" s="1">
        <v>45272</v>
      </c>
      <c r="I6499" t="s">
        <v>21</v>
      </c>
      <c r="J6499" t="s">
        <v>16</v>
      </c>
      <c r="K6499" s="2">
        <v>352.3</v>
      </c>
      <c r="L6499" t="s">
        <v>39</v>
      </c>
      <c r="M6499">
        <f>YEAR(Table1[[#This Row],[order_date]])</f>
        <v>2023</v>
      </c>
      <c r="N6499">
        <f>MONTH(Table1[[#This Row],[order_date]])</f>
        <v>12</v>
      </c>
      <c r="O6499" s="3">
        <f>Table1[[#This Row],[sales]]-Table1[[#This Row],[profit]]</f>
        <v>1200.26</v>
      </c>
      <c r="P6499" s="3">
        <f>Table1[[#This Row],[sales]]*Table1[[#This Row],[quantity]]</f>
        <v>3105.12</v>
      </c>
      <c r="Q6499" s="9">
        <f>Table1[[#This Row],[delivery_date]]-Table1[[#This Row],[order_date]]</f>
        <v>3</v>
      </c>
    </row>
    <row r="6500" spans="1:17" x14ac:dyDescent="0.35">
      <c r="A6500" t="s">
        <v>6531</v>
      </c>
      <c r="B6500" t="s">
        <v>41</v>
      </c>
      <c r="C6500" t="s">
        <v>20</v>
      </c>
      <c r="D6500" s="2">
        <v>262.67</v>
      </c>
      <c r="E6500">
        <v>0.28999999999999998</v>
      </c>
      <c r="F6500">
        <v>3</v>
      </c>
      <c r="G6500" s="1">
        <v>45130</v>
      </c>
      <c r="H6500" s="1">
        <v>45134</v>
      </c>
      <c r="I6500" t="s">
        <v>21</v>
      </c>
      <c r="J6500" t="s">
        <v>16</v>
      </c>
      <c r="K6500" s="2">
        <v>23.3</v>
      </c>
      <c r="L6500" t="s">
        <v>34</v>
      </c>
      <c r="M6500">
        <f>YEAR(Table1[[#This Row],[order_date]])</f>
        <v>2023</v>
      </c>
      <c r="N6500">
        <f>MONTH(Table1[[#This Row],[order_date]])</f>
        <v>7</v>
      </c>
      <c r="O6500" s="3">
        <f>Table1[[#This Row],[sales]]-Table1[[#This Row],[profit]]</f>
        <v>239.37</v>
      </c>
      <c r="P6500" s="3">
        <f>Table1[[#This Row],[sales]]*Table1[[#This Row],[quantity]]</f>
        <v>788.01</v>
      </c>
      <c r="Q6500" s="9">
        <f>Table1[[#This Row],[delivery_date]]-Table1[[#This Row],[order_date]]</f>
        <v>4</v>
      </c>
    </row>
    <row r="6501" spans="1:17" x14ac:dyDescent="0.35">
      <c r="A6501" t="s">
        <v>6532</v>
      </c>
      <c r="B6501" t="s">
        <v>25</v>
      </c>
      <c r="C6501" t="s">
        <v>20</v>
      </c>
      <c r="D6501" s="2">
        <v>4763.41</v>
      </c>
      <c r="E6501">
        <v>0.28000000000000003</v>
      </c>
      <c r="F6501">
        <v>8</v>
      </c>
      <c r="G6501" s="1">
        <v>45076</v>
      </c>
      <c r="H6501" s="1">
        <v>45079</v>
      </c>
      <c r="I6501" t="s">
        <v>21</v>
      </c>
      <c r="J6501" t="s">
        <v>27</v>
      </c>
      <c r="K6501" s="2">
        <v>1197.17</v>
      </c>
      <c r="L6501" t="s">
        <v>39</v>
      </c>
      <c r="M6501">
        <f>YEAR(Table1[[#This Row],[order_date]])</f>
        <v>2023</v>
      </c>
      <c r="N6501">
        <f>MONTH(Table1[[#This Row],[order_date]])</f>
        <v>5</v>
      </c>
      <c r="O6501" s="3">
        <f>Table1[[#This Row],[sales]]-Table1[[#This Row],[profit]]</f>
        <v>3566.24</v>
      </c>
      <c r="P6501" s="3">
        <f>Table1[[#This Row],[sales]]*Table1[[#This Row],[quantity]]</f>
        <v>38107.279999999999</v>
      </c>
      <c r="Q6501" s="9">
        <f>Table1[[#This Row],[delivery_date]]-Table1[[#This Row],[order_date]]</f>
        <v>3</v>
      </c>
    </row>
    <row r="6502" spans="1:17" x14ac:dyDescent="0.35">
      <c r="A6502" t="s">
        <v>6533</v>
      </c>
      <c r="B6502" t="s">
        <v>19</v>
      </c>
      <c r="C6502" t="s">
        <v>33</v>
      </c>
      <c r="D6502" s="2">
        <v>2557.31</v>
      </c>
      <c r="E6502">
        <v>0.2</v>
      </c>
      <c r="F6502">
        <v>3</v>
      </c>
      <c r="G6502" s="1">
        <v>45530</v>
      </c>
      <c r="H6502" s="1">
        <v>45537</v>
      </c>
      <c r="I6502" t="s">
        <v>15</v>
      </c>
      <c r="J6502" t="s">
        <v>27</v>
      </c>
      <c r="K6502" s="2">
        <v>739.69</v>
      </c>
      <c r="L6502" t="s">
        <v>48</v>
      </c>
      <c r="M6502">
        <f>YEAR(Table1[[#This Row],[order_date]])</f>
        <v>2024</v>
      </c>
      <c r="N6502">
        <f>MONTH(Table1[[#This Row],[order_date]])</f>
        <v>8</v>
      </c>
      <c r="O6502" s="3">
        <f>Table1[[#This Row],[sales]]-Table1[[#This Row],[profit]]</f>
        <v>1817.62</v>
      </c>
      <c r="P6502" s="3">
        <f>Table1[[#This Row],[sales]]*Table1[[#This Row],[quantity]]</f>
        <v>7671.93</v>
      </c>
      <c r="Q6502" s="9">
        <f>Table1[[#This Row],[delivery_date]]-Table1[[#This Row],[order_date]]</f>
        <v>7</v>
      </c>
    </row>
    <row r="6503" spans="1:17" x14ac:dyDescent="0.35">
      <c r="A6503" t="s">
        <v>6534</v>
      </c>
      <c r="B6503" t="s">
        <v>13</v>
      </c>
      <c r="C6503" t="s">
        <v>20</v>
      </c>
      <c r="D6503" s="2">
        <v>2562.37</v>
      </c>
      <c r="E6503">
        <v>0.14000000000000001</v>
      </c>
      <c r="F6503">
        <v>5</v>
      </c>
      <c r="G6503" s="1">
        <v>45529</v>
      </c>
      <c r="H6503" s="1">
        <v>45532</v>
      </c>
      <c r="I6503" t="s">
        <v>31</v>
      </c>
      <c r="J6503" t="s">
        <v>16</v>
      </c>
      <c r="K6503" s="2">
        <v>193.61</v>
      </c>
      <c r="L6503" t="s">
        <v>17</v>
      </c>
      <c r="M6503">
        <f>YEAR(Table1[[#This Row],[order_date]])</f>
        <v>2024</v>
      </c>
      <c r="N6503">
        <f>MONTH(Table1[[#This Row],[order_date]])</f>
        <v>8</v>
      </c>
      <c r="O6503" s="3">
        <f>Table1[[#This Row],[sales]]-Table1[[#This Row],[profit]]</f>
        <v>2368.7599999999998</v>
      </c>
      <c r="P6503" s="3">
        <f>Table1[[#This Row],[sales]]*Table1[[#This Row],[quantity]]</f>
        <v>12811.849999999999</v>
      </c>
      <c r="Q6503" s="9">
        <f>Table1[[#This Row],[delivery_date]]-Table1[[#This Row],[order_date]]</f>
        <v>3</v>
      </c>
    </row>
    <row r="6504" spans="1:17" x14ac:dyDescent="0.35">
      <c r="A6504" t="s">
        <v>6535</v>
      </c>
      <c r="B6504" t="s">
        <v>25</v>
      </c>
      <c r="C6504" t="s">
        <v>14</v>
      </c>
      <c r="D6504" s="2">
        <v>4624.84</v>
      </c>
      <c r="E6504">
        <v>0.25</v>
      </c>
      <c r="F6504">
        <v>9</v>
      </c>
      <c r="G6504" s="1">
        <v>44936</v>
      </c>
      <c r="H6504" s="1">
        <v>44943</v>
      </c>
      <c r="I6504" t="s">
        <v>31</v>
      </c>
      <c r="J6504" t="s">
        <v>22</v>
      </c>
      <c r="K6504" s="2">
        <v>1052.06</v>
      </c>
      <c r="L6504" t="s">
        <v>34</v>
      </c>
      <c r="M6504">
        <f>YEAR(Table1[[#This Row],[order_date]])</f>
        <v>2023</v>
      </c>
      <c r="N6504">
        <f>MONTH(Table1[[#This Row],[order_date]])</f>
        <v>1</v>
      </c>
      <c r="O6504" s="3">
        <f>Table1[[#This Row],[sales]]-Table1[[#This Row],[profit]]</f>
        <v>3572.78</v>
      </c>
      <c r="P6504" s="3">
        <f>Table1[[#This Row],[sales]]*Table1[[#This Row],[quantity]]</f>
        <v>41623.56</v>
      </c>
      <c r="Q6504" s="9">
        <f>Table1[[#This Row],[delivery_date]]-Table1[[#This Row],[order_date]]</f>
        <v>7</v>
      </c>
    </row>
    <row r="6505" spans="1:17" x14ac:dyDescent="0.35">
      <c r="A6505" t="s">
        <v>6536</v>
      </c>
      <c r="B6505" t="s">
        <v>19</v>
      </c>
      <c r="C6505" t="s">
        <v>14</v>
      </c>
      <c r="D6505" s="2">
        <v>1520.6</v>
      </c>
      <c r="E6505">
        <v>0.13</v>
      </c>
      <c r="F6505">
        <v>2</v>
      </c>
      <c r="G6505" s="1">
        <v>45136</v>
      </c>
      <c r="H6505" s="1">
        <v>45138</v>
      </c>
      <c r="I6505" t="s">
        <v>15</v>
      </c>
      <c r="J6505" t="s">
        <v>16</v>
      </c>
      <c r="K6505" s="2">
        <v>178.54</v>
      </c>
      <c r="L6505" t="s">
        <v>39</v>
      </c>
      <c r="M6505">
        <f>YEAR(Table1[[#This Row],[order_date]])</f>
        <v>2023</v>
      </c>
      <c r="N6505">
        <f>MONTH(Table1[[#This Row],[order_date]])</f>
        <v>7</v>
      </c>
      <c r="O6505" s="3">
        <f>Table1[[#This Row],[sales]]-Table1[[#This Row],[profit]]</f>
        <v>1342.06</v>
      </c>
      <c r="P6505" s="3">
        <f>Table1[[#This Row],[sales]]*Table1[[#This Row],[quantity]]</f>
        <v>3041.2</v>
      </c>
      <c r="Q6505" s="9">
        <f>Table1[[#This Row],[delivery_date]]-Table1[[#This Row],[order_date]]</f>
        <v>2</v>
      </c>
    </row>
    <row r="6506" spans="1:17" x14ac:dyDescent="0.35">
      <c r="A6506" t="s">
        <v>6537</v>
      </c>
      <c r="B6506" t="s">
        <v>25</v>
      </c>
      <c r="C6506" t="s">
        <v>26</v>
      </c>
      <c r="D6506" s="2">
        <v>1727.32</v>
      </c>
      <c r="E6506">
        <v>0.05</v>
      </c>
      <c r="F6506">
        <v>9</v>
      </c>
      <c r="G6506" s="1">
        <v>45633</v>
      </c>
      <c r="H6506" s="1">
        <v>45640</v>
      </c>
      <c r="I6506" t="s">
        <v>15</v>
      </c>
      <c r="J6506" t="s">
        <v>16</v>
      </c>
      <c r="K6506" s="2">
        <v>318.23</v>
      </c>
      <c r="L6506" t="s">
        <v>23</v>
      </c>
      <c r="M6506">
        <f>YEAR(Table1[[#This Row],[order_date]])</f>
        <v>2024</v>
      </c>
      <c r="N6506">
        <f>MONTH(Table1[[#This Row],[order_date]])</f>
        <v>12</v>
      </c>
      <c r="O6506" s="3">
        <f>Table1[[#This Row],[sales]]-Table1[[#This Row],[profit]]</f>
        <v>1409.09</v>
      </c>
      <c r="P6506" s="3">
        <f>Table1[[#This Row],[sales]]*Table1[[#This Row],[quantity]]</f>
        <v>15545.88</v>
      </c>
      <c r="Q6506" s="9">
        <f>Table1[[#This Row],[delivery_date]]-Table1[[#This Row],[order_date]]</f>
        <v>7</v>
      </c>
    </row>
    <row r="6507" spans="1:17" x14ac:dyDescent="0.35">
      <c r="A6507" t="s">
        <v>6538</v>
      </c>
      <c r="B6507" t="s">
        <v>25</v>
      </c>
      <c r="C6507" t="s">
        <v>14</v>
      </c>
      <c r="D6507" s="2">
        <v>3316.1</v>
      </c>
      <c r="E6507">
        <v>0.4</v>
      </c>
      <c r="F6507">
        <v>5</v>
      </c>
      <c r="G6507" s="1">
        <v>45314</v>
      </c>
      <c r="H6507" s="1">
        <v>45316</v>
      </c>
      <c r="I6507" t="s">
        <v>21</v>
      </c>
      <c r="J6507" t="s">
        <v>27</v>
      </c>
      <c r="K6507" s="2">
        <v>355.66</v>
      </c>
      <c r="L6507" t="s">
        <v>34</v>
      </c>
      <c r="M6507">
        <f>YEAR(Table1[[#This Row],[order_date]])</f>
        <v>2024</v>
      </c>
      <c r="N6507">
        <f>MONTH(Table1[[#This Row],[order_date]])</f>
        <v>1</v>
      </c>
      <c r="O6507" s="3">
        <f>Table1[[#This Row],[sales]]-Table1[[#This Row],[profit]]</f>
        <v>2960.44</v>
      </c>
      <c r="P6507" s="3">
        <f>Table1[[#This Row],[sales]]*Table1[[#This Row],[quantity]]</f>
        <v>16580.5</v>
      </c>
      <c r="Q6507" s="9">
        <f>Table1[[#This Row],[delivery_date]]-Table1[[#This Row],[order_date]]</f>
        <v>2</v>
      </c>
    </row>
    <row r="6508" spans="1:17" x14ac:dyDescent="0.35">
      <c r="A6508" t="s">
        <v>6539</v>
      </c>
      <c r="B6508" t="s">
        <v>19</v>
      </c>
      <c r="C6508" t="s">
        <v>14</v>
      </c>
      <c r="D6508" s="2">
        <v>3947.36</v>
      </c>
      <c r="E6508">
        <v>0.35</v>
      </c>
      <c r="F6508">
        <v>9</v>
      </c>
      <c r="G6508" s="1">
        <v>44956</v>
      </c>
      <c r="H6508" s="1">
        <v>44957</v>
      </c>
      <c r="I6508" t="s">
        <v>15</v>
      </c>
      <c r="J6508" t="s">
        <v>27</v>
      </c>
      <c r="K6508" s="2">
        <v>338.16</v>
      </c>
      <c r="L6508" t="s">
        <v>23</v>
      </c>
      <c r="M6508">
        <f>YEAR(Table1[[#This Row],[order_date]])</f>
        <v>2023</v>
      </c>
      <c r="N6508">
        <f>MONTH(Table1[[#This Row],[order_date]])</f>
        <v>1</v>
      </c>
      <c r="O6508" s="3">
        <f>Table1[[#This Row],[sales]]-Table1[[#This Row],[profit]]</f>
        <v>3609.2000000000003</v>
      </c>
      <c r="P6508" s="3">
        <f>Table1[[#This Row],[sales]]*Table1[[#This Row],[quantity]]</f>
        <v>35526.239999999998</v>
      </c>
      <c r="Q6508" s="9">
        <f>Table1[[#This Row],[delivery_date]]-Table1[[#This Row],[order_date]]</f>
        <v>1</v>
      </c>
    </row>
    <row r="6509" spans="1:17" x14ac:dyDescent="0.35">
      <c r="A6509" t="s">
        <v>6540</v>
      </c>
      <c r="B6509" t="s">
        <v>25</v>
      </c>
      <c r="C6509" t="s">
        <v>36</v>
      </c>
      <c r="D6509" s="2">
        <v>3526.62</v>
      </c>
      <c r="E6509">
        <v>0.04</v>
      </c>
      <c r="F6509">
        <v>4</v>
      </c>
      <c r="G6509" s="1">
        <v>45395</v>
      </c>
      <c r="H6509" s="1">
        <v>45401</v>
      </c>
      <c r="I6509" t="s">
        <v>15</v>
      </c>
      <c r="J6509" t="s">
        <v>27</v>
      </c>
      <c r="K6509" s="2">
        <v>662.51</v>
      </c>
      <c r="L6509" t="s">
        <v>34</v>
      </c>
      <c r="M6509">
        <f>YEAR(Table1[[#This Row],[order_date]])</f>
        <v>2024</v>
      </c>
      <c r="N6509">
        <f>MONTH(Table1[[#This Row],[order_date]])</f>
        <v>4</v>
      </c>
      <c r="O6509" s="3">
        <f>Table1[[#This Row],[sales]]-Table1[[#This Row],[profit]]</f>
        <v>2864.1099999999997</v>
      </c>
      <c r="P6509" s="3">
        <f>Table1[[#This Row],[sales]]*Table1[[#This Row],[quantity]]</f>
        <v>14106.48</v>
      </c>
      <c r="Q6509" s="9">
        <f>Table1[[#This Row],[delivery_date]]-Table1[[#This Row],[order_date]]</f>
        <v>6</v>
      </c>
    </row>
    <row r="6510" spans="1:17" x14ac:dyDescent="0.35">
      <c r="A6510" t="s">
        <v>6541</v>
      </c>
      <c r="B6510" t="s">
        <v>25</v>
      </c>
      <c r="C6510" t="s">
        <v>36</v>
      </c>
      <c r="D6510" s="2">
        <v>3964.72</v>
      </c>
      <c r="E6510">
        <v>0.08</v>
      </c>
      <c r="F6510">
        <v>8</v>
      </c>
      <c r="G6510" s="1">
        <v>45076</v>
      </c>
      <c r="H6510" s="1">
        <v>45082</v>
      </c>
      <c r="I6510" t="s">
        <v>15</v>
      </c>
      <c r="J6510" t="s">
        <v>22</v>
      </c>
      <c r="K6510" s="2">
        <v>1022.49</v>
      </c>
      <c r="L6510" t="s">
        <v>39</v>
      </c>
      <c r="M6510">
        <f>YEAR(Table1[[#This Row],[order_date]])</f>
        <v>2023</v>
      </c>
      <c r="N6510">
        <f>MONTH(Table1[[#This Row],[order_date]])</f>
        <v>5</v>
      </c>
      <c r="O6510" s="3">
        <f>Table1[[#This Row],[sales]]-Table1[[#This Row],[profit]]</f>
        <v>2942.2299999999996</v>
      </c>
      <c r="P6510" s="3">
        <f>Table1[[#This Row],[sales]]*Table1[[#This Row],[quantity]]</f>
        <v>31717.759999999998</v>
      </c>
      <c r="Q6510" s="9">
        <f>Table1[[#This Row],[delivery_date]]-Table1[[#This Row],[order_date]]</f>
        <v>6</v>
      </c>
    </row>
    <row r="6511" spans="1:17" x14ac:dyDescent="0.35">
      <c r="A6511" t="s">
        <v>6542</v>
      </c>
      <c r="B6511" t="s">
        <v>13</v>
      </c>
      <c r="C6511" t="s">
        <v>36</v>
      </c>
      <c r="D6511" s="2">
        <v>2918.03</v>
      </c>
      <c r="E6511">
        <v>0.05</v>
      </c>
      <c r="F6511">
        <v>8</v>
      </c>
      <c r="G6511" s="1">
        <v>45018</v>
      </c>
      <c r="H6511" s="1">
        <v>45021</v>
      </c>
      <c r="I6511" t="s">
        <v>21</v>
      </c>
      <c r="J6511" t="s">
        <v>16</v>
      </c>
      <c r="K6511" s="2">
        <v>850.36</v>
      </c>
      <c r="L6511" t="s">
        <v>34</v>
      </c>
      <c r="M6511">
        <f>YEAR(Table1[[#This Row],[order_date]])</f>
        <v>2023</v>
      </c>
      <c r="N6511">
        <f>MONTH(Table1[[#This Row],[order_date]])</f>
        <v>4</v>
      </c>
      <c r="O6511" s="3">
        <f>Table1[[#This Row],[sales]]-Table1[[#This Row],[profit]]</f>
        <v>2067.67</v>
      </c>
      <c r="P6511" s="3">
        <f>Table1[[#This Row],[sales]]*Table1[[#This Row],[quantity]]</f>
        <v>23344.240000000002</v>
      </c>
      <c r="Q6511" s="9">
        <f>Table1[[#This Row],[delivery_date]]-Table1[[#This Row],[order_date]]</f>
        <v>3</v>
      </c>
    </row>
    <row r="6512" spans="1:17" x14ac:dyDescent="0.35">
      <c r="A6512" t="s">
        <v>6543</v>
      </c>
      <c r="B6512" t="s">
        <v>19</v>
      </c>
      <c r="C6512" t="s">
        <v>36</v>
      </c>
      <c r="D6512" s="2">
        <v>4327.84</v>
      </c>
      <c r="E6512">
        <v>0.4</v>
      </c>
      <c r="F6512">
        <v>3</v>
      </c>
      <c r="G6512" s="1">
        <v>45639</v>
      </c>
      <c r="H6512" s="1">
        <v>45642</v>
      </c>
      <c r="I6512" t="s">
        <v>15</v>
      </c>
      <c r="J6512" t="s">
        <v>22</v>
      </c>
      <c r="K6512" s="2">
        <v>1091.9100000000001</v>
      </c>
      <c r="L6512" t="s">
        <v>17</v>
      </c>
      <c r="M6512">
        <f>YEAR(Table1[[#This Row],[order_date]])</f>
        <v>2024</v>
      </c>
      <c r="N6512">
        <f>MONTH(Table1[[#This Row],[order_date]])</f>
        <v>12</v>
      </c>
      <c r="O6512" s="3">
        <f>Table1[[#This Row],[sales]]-Table1[[#This Row],[profit]]</f>
        <v>3235.9300000000003</v>
      </c>
      <c r="P6512" s="3">
        <f>Table1[[#This Row],[sales]]*Table1[[#This Row],[quantity]]</f>
        <v>12983.52</v>
      </c>
      <c r="Q6512" s="9">
        <f>Table1[[#This Row],[delivery_date]]-Table1[[#This Row],[order_date]]</f>
        <v>3</v>
      </c>
    </row>
    <row r="6513" spans="1:17" x14ac:dyDescent="0.35">
      <c r="A6513" t="s">
        <v>6544</v>
      </c>
      <c r="B6513" t="s">
        <v>19</v>
      </c>
      <c r="C6513" t="s">
        <v>20</v>
      </c>
      <c r="D6513" s="2">
        <v>2795.52</v>
      </c>
      <c r="E6513">
        <v>0.39</v>
      </c>
      <c r="F6513">
        <v>5</v>
      </c>
      <c r="G6513" s="1">
        <v>45290</v>
      </c>
      <c r="H6513" s="1">
        <v>45294</v>
      </c>
      <c r="I6513" t="s">
        <v>21</v>
      </c>
      <c r="J6513" t="s">
        <v>27</v>
      </c>
      <c r="K6513" s="2">
        <v>321.66000000000003</v>
      </c>
      <c r="L6513" t="s">
        <v>34</v>
      </c>
      <c r="M6513">
        <f>YEAR(Table1[[#This Row],[order_date]])</f>
        <v>2023</v>
      </c>
      <c r="N6513">
        <f>MONTH(Table1[[#This Row],[order_date]])</f>
        <v>12</v>
      </c>
      <c r="O6513" s="3">
        <f>Table1[[#This Row],[sales]]-Table1[[#This Row],[profit]]</f>
        <v>2473.86</v>
      </c>
      <c r="P6513" s="3">
        <f>Table1[[#This Row],[sales]]*Table1[[#This Row],[quantity]]</f>
        <v>13977.6</v>
      </c>
      <c r="Q6513" s="9">
        <f>Table1[[#This Row],[delivery_date]]-Table1[[#This Row],[order_date]]</f>
        <v>4</v>
      </c>
    </row>
    <row r="6514" spans="1:17" x14ac:dyDescent="0.35">
      <c r="A6514" t="s">
        <v>6545</v>
      </c>
      <c r="B6514" t="s">
        <v>41</v>
      </c>
      <c r="C6514" t="s">
        <v>26</v>
      </c>
      <c r="D6514" s="2">
        <v>1223.77</v>
      </c>
      <c r="E6514">
        <v>0.2</v>
      </c>
      <c r="F6514">
        <v>1</v>
      </c>
      <c r="G6514" s="1">
        <v>45223</v>
      </c>
      <c r="H6514" s="1">
        <v>45227</v>
      </c>
      <c r="I6514" t="s">
        <v>31</v>
      </c>
      <c r="J6514" t="s">
        <v>22</v>
      </c>
      <c r="K6514" s="2">
        <v>256.24</v>
      </c>
      <c r="L6514" t="s">
        <v>17</v>
      </c>
      <c r="M6514">
        <f>YEAR(Table1[[#This Row],[order_date]])</f>
        <v>2023</v>
      </c>
      <c r="N6514">
        <f>MONTH(Table1[[#This Row],[order_date]])</f>
        <v>10</v>
      </c>
      <c r="O6514" s="3">
        <f>Table1[[#This Row],[sales]]-Table1[[#This Row],[profit]]</f>
        <v>967.53</v>
      </c>
      <c r="P6514" s="3">
        <f>Table1[[#This Row],[sales]]*Table1[[#This Row],[quantity]]</f>
        <v>1223.77</v>
      </c>
      <c r="Q6514" s="9">
        <f>Table1[[#This Row],[delivery_date]]-Table1[[#This Row],[order_date]]</f>
        <v>4</v>
      </c>
    </row>
    <row r="6515" spans="1:17" x14ac:dyDescent="0.35">
      <c r="A6515" t="s">
        <v>6546</v>
      </c>
      <c r="B6515" t="s">
        <v>25</v>
      </c>
      <c r="C6515" t="s">
        <v>26</v>
      </c>
      <c r="D6515" s="2">
        <v>2754.34</v>
      </c>
      <c r="E6515">
        <v>0.41</v>
      </c>
      <c r="F6515">
        <v>6</v>
      </c>
      <c r="G6515" s="1">
        <v>45415</v>
      </c>
      <c r="H6515" s="1">
        <v>45422</v>
      </c>
      <c r="I6515" t="s">
        <v>15</v>
      </c>
      <c r="J6515" t="s">
        <v>22</v>
      </c>
      <c r="K6515" s="2">
        <v>231.88</v>
      </c>
      <c r="L6515" t="s">
        <v>48</v>
      </c>
      <c r="M6515">
        <f>YEAR(Table1[[#This Row],[order_date]])</f>
        <v>2024</v>
      </c>
      <c r="N6515">
        <f>MONTH(Table1[[#This Row],[order_date]])</f>
        <v>5</v>
      </c>
      <c r="O6515" s="3">
        <f>Table1[[#This Row],[sales]]-Table1[[#This Row],[profit]]</f>
        <v>2522.46</v>
      </c>
      <c r="P6515" s="3">
        <f>Table1[[#This Row],[sales]]*Table1[[#This Row],[quantity]]</f>
        <v>16526.04</v>
      </c>
      <c r="Q6515" s="9">
        <f>Table1[[#This Row],[delivery_date]]-Table1[[#This Row],[order_date]]</f>
        <v>7</v>
      </c>
    </row>
    <row r="6516" spans="1:17" x14ac:dyDescent="0.35">
      <c r="A6516" t="s">
        <v>6547</v>
      </c>
      <c r="B6516" t="s">
        <v>13</v>
      </c>
      <c r="C6516" t="s">
        <v>14</v>
      </c>
      <c r="D6516" s="2">
        <v>3593.43</v>
      </c>
      <c r="E6516">
        <v>0.49</v>
      </c>
      <c r="F6516">
        <v>9</v>
      </c>
      <c r="G6516" s="1">
        <v>45582</v>
      </c>
      <c r="H6516" s="1">
        <v>45588</v>
      </c>
      <c r="I6516" t="s">
        <v>15</v>
      </c>
      <c r="J6516" t="s">
        <v>27</v>
      </c>
      <c r="K6516" s="2">
        <v>550.35</v>
      </c>
      <c r="L6516" t="s">
        <v>17</v>
      </c>
      <c r="M6516">
        <f>YEAR(Table1[[#This Row],[order_date]])</f>
        <v>2024</v>
      </c>
      <c r="N6516">
        <f>MONTH(Table1[[#This Row],[order_date]])</f>
        <v>10</v>
      </c>
      <c r="O6516" s="3">
        <f>Table1[[#This Row],[sales]]-Table1[[#This Row],[profit]]</f>
        <v>3043.08</v>
      </c>
      <c r="P6516" s="3">
        <f>Table1[[#This Row],[sales]]*Table1[[#This Row],[quantity]]</f>
        <v>32340.87</v>
      </c>
      <c r="Q6516" s="9">
        <f>Table1[[#This Row],[delivery_date]]-Table1[[#This Row],[order_date]]</f>
        <v>6</v>
      </c>
    </row>
    <row r="6517" spans="1:17" x14ac:dyDescent="0.35">
      <c r="A6517" t="s">
        <v>6548</v>
      </c>
      <c r="B6517" t="s">
        <v>25</v>
      </c>
      <c r="C6517" t="s">
        <v>26</v>
      </c>
      <c r="D6517" s="2">
        <v>3302.52</v>
      </c>
      <c r="E6517">
        <v>0.49</v>
      </c>
      <c r="F6517">
        <v>1</v>
      </c>
      <c r="G6517" s="1">
        <v>45411</v>
      </c>
      <c r="H6517" s="1">
        <v>45417</v>
      </c>
      <c r="I6517" t="s">
        <v>21</v>
      </c>
      <c r="J6517" t="s">
        <v>16</v>
      </c>
      <c r="K6517" s="2">
        <v>287.95999999999998</v>
      </c>
      <c r="L6517" t="s">
        <v>23</v>
      </c>
      <c r="M6517">
        <f>YEAR(Table1[[#This Row],[order_date]])</f>
        <v>2024</v>
      </c>
      <c r="N6517">
        <f>MONTH(Table1[[#This Row],[order_date]])</f>
        <v>4</v>
      </c>
      <c r="O6517" s="3">
        <f>Table1[[#This Row],[sales]]-Table1[[#This Row],[profit]]</f>
        <v>3014.56</v>
      </c>
      <c r="P6517" s="3">
        <f>Table1[[#This Row],[sales]]*Table1[[#This Row],[quantity]]</f>
        <v>3302.52</v>
      </c>
      <c r="Q6517" s="9">
        <f>Table1[[#This Row],[delivery_date]]-Table1[[#This Row],[order_date]]</f>
        <v>6</v>
      </c>
    </row>
    <row r="6518" spans="1:17" x14ac:dyDescent="0.35">
      <c r="A6518" t="s">
        <v>6549</v>
      </c>
      <c r="B6518" t="s">
        <v>25</v>
      </c>
      <c r="C6518" t="s">
        <v>14</v>
      </c>
      <c r="D6518" s="2">
        <v>1290.78</v>
      </c>
      <c r="E6518">
        <v>0.49</v>
      </c>
      <c r="F6518">
        <v>2</v>
      </c>
      <c r="G6518" s="1">
        <v>45507</v>
      </c>
      <c r="H6518" s="1">
        <v>45511</v>
      </c>
      <c r="I6518" t="s">
        <v>31</v>
      </c>
      <c r="J6518" t="s">
        <v>22</v>
      </c>
      <c r="K6518" s="2">
        <v>313.43</v>
      </c>
      <c r="L6518" t="s">
        <v>39</v>
      </c>
      <c r="M6518">
        <f>YEAR(Table1[[#This Row],[order_date]])</f>
        <v>2024</v>
      </c>
      <c r="N6518">
        <f>MONTH(Table1[[#This Row],[order_date]])</f>
        <v>8</v>
      </c>
      <c r="O6518" s="3">
        <f>Table1[[#This Row],[sales]]-Table1[[#This Row],[profit]]</f>
        <v>977.34999999999991</v>
      </c>
      <c r="P6518" s="3">
        <f>Table1[[#This Row],[sales]]*Table1[[#This Row],[quantity]]</f>
        <v>2581.56</v>
      </c>
      <c r="Q6518" s="9">
        <f>Table1[[#This Row],[delivery_date]]-Table1[[#This Row],[order_date]]</f>
        <v>4</v>
      </c>
    </row>
    <row r="6519" spans="1:17" x14ac:dyDescent="0.35">
      <c r="A6519" t="s">
        <v>6550</v>
      </c>
      <c r="B6519" t="s">
        <v>41</v>
      </c>
      <c r="C6519" t="s">
        <v>26</v>
      </c>
      <c r="D6519" s="2">
        <v>301.27999999999997</v>
      </c>
      <c r="E6519">
        <v>0.42</v>
      </c>
      <c r="F6519">
        <v>7</v>
      </c>
      <c r="G6519" s="1">
        <v>45580</v>
      </c>
      <c r="H6519" s="1">
        <v>45583</v>
      </c>
      <c r="I6519" t="s">
        <v>31</v>
      </c>
      <c r="J6519" t="s">
        <v>22</v>
      </c>
      <c r="K6519" s="2">
        <v>26.34</v>
      </c>
      <c r="L6519" t="s">
        <v>23</v>
      </c>
      <c r="M6519">
        <f>YEAR(Table1[[#This Row],[order_date]])</f>
        <v>2024</v>
      </c>
      <c r="N6519">
        <f>MONTH(Table1[[#This Row],[order_date]])</f>
        <v>10</v>
      </c>
      <c r="O6519" s="3">
        <f>Table1[[#This Row],[sales]]-Table1[[#This Row],[profit]]</f>
        <v>274.94</v>
      </c>
      <c r="P6519" s="3">
        <f>Table1[[#This Row],[sales]]*Table1[[#This Row],[quantity]]</f>
        <v>2108.96</v>
      </c>
      <c r="Q6519" s="9">
        <f>Table1[[#This Row],[delivery_date]]-Table1[[#This Row],[order_date]]</f>
        <v>3</v>
      </c>
    </row>
    <row r="6520" spans="1:17" x14ac:dyDescent="0.35">
      <c r="A6520" t="s">
        <v>6551</v>
      </c>
      <c r="B6520" t="s">
        <v>25</v>
      </c>
      <c r="C6520" t="s">
        <v>33</v>
      </c>
      <c r="D6520" s="2">
        <v>1337.16</v>
      </c>
      <c r="E6520">
        <v>0.11</v>
      </c>
      <c r="F6520">
        <v>6</v>
      </c>
      <c r="G6520" s="1">
        <v>45362</v>
      </c>
      <c r="H6520" s="1">
        <v>45363</v>
      </c>
      <c r="I6520" t="s">
        <v>15</v>
      </c>
      <c r="J6520" t="s">
        <v>16</v>
      </c>
      <c r="K6520" s="2">
        <v>314.86</v>
      </c>
      <c r="L6520" t="s">
        <v>34</v>
      </c>
      <c r="M6520">
        <f>YEAR(Table1[[#This Row],[order_date]])</f>
        <v>2024</v>
      </c>
      <c r="N6520">
        <f>MONTH(Table1[[#This Row],[order_date]])</f>
        <v>3</v>
      </c>
      <c r="O6520" s="3">
        <f>Table1[[#This Row],[sales]]-Table1[[#This Row],[profit]]</f>
        <v>1022.3000000000001</v>
      </c>
      <c r="P6520" s="3">
        <f>Table1[[#This Row],[sales]]*Table1[[#This Row],[quantity]]</f>
        <v>8022.9600000000009</v>
      </c>
      <c r="Q6520" s="9">
        <f>Table1[[#This Row],[delivery_date]]-Table1[[#This Row],[order_date]]</f>
        <v>1</v>
      </c>
    </row>
    <row r="6521" spans="1:17" x14ac:dyDescent="0.35">
      <c r="A6521" t="s">
        <v>6552</v>
      </c>
      <c r="B6521" t="s">
        <v>13</v>
      </c>
      <c r="C6521" t="s">
        <v>33</v>
      </c>
      <c r="D6521" s="2">
        <v>4921.8100000000004</v>
      </c>
      <c r="E6521">
        <v>0.03</v>
      </c>
      <c r="F6521">
        <v>3</v>
      </c>
      <c r="G6521" s="1">
        <v>44940</v>
      </c>
      <c r="H6521" s="1">
        <v>44945</v>
      </c>
      <c r="I6521" t="s">
        <v>31</v>
      </c>
      <c r="J6521" t="s">
        <v>22</v>
      </c>
      <c r="K6521" s="2">
        <v>371.21</v>
      </c>
      <c r="L6521" t="s">
        <v>23</v>
      </c>
      <c r="M6521">
        <f>YEAR(Table1[[#This Row],[order_date]])</f>
        <v>2023</v>
      </c>
      <c r="N6521">
        <f>MONTH(Table1[[#This Row],[order_date]])</f>
        <v>1</v>
      </c>
      <c r="O6521" s="3">
        <f>Table1[[#This Row],[sales]]-Table1[[#This Row],[profit]]</f>
        <v>4550.6000000000004</v>
      </c>
      <c r="P6521" s="3">
        <f>Table1[[#This Row],[sales]]*Table1[[#This Row],[quantity]]</f>
        <v>14765.43</v>
      </c>
      <c r="Q6521" s="9">
        <f>Table1[[#This Row],[delivery_date]]-Table1[[#This Row],[order_date]]</f>
        <v>5</v>
      </c>
    </row>
    <row r="6522" spans="1:17" x14ac:dyDescent="0.35">
      <c r="A6522" t="s">
        <v>6553</v>
      </c>
      <c r="B6522" t="s">
        <v>13</v>
      </c>
      <c r="C6522" t="s">
        <v>26</v>
      </c>
      <c r="D6522" s="2">
        <v>1003.88</v>
      </c>
      <c r="E6522">
        <v>0.41</v>
      </c>
      <c r="F6522">
        <v>2</v>
      </c>
      <c r="G6522" s="1">
        <v>45613</v>
      </c>
      <c r="H6522" s="1">
        <v>45617</v>
      </c>
      <c r="I6522" t="s">
        <v>21</v>
      </c>
      <c r="J6522" t="s">
        <v>22</v>
      </c>
      <c r="K6522" s="2">
        <v>186.78</v>
      </c>
      <c r="L6522" t="s">
        <v>39</v>
      </c>
      <c r="M6522">
        <f>YEAR(Table1[[#This Row],[order_date]])</f>
        <v>2024</v>
      </c>
      <c r="N6522">
        <f>MONTH(Table1[[#This Row],[order_date]])</f>
        <v>11</v>
      </c>
      <c r="O6522" s="3">
        <f>Table1[[#This Row],[sales]]-Table1[[#This Row],[profit]]</f>
        <v>817.1</v>
      </c>
      <c r="P6522" s="3">
        <f>Table1[[#This Row],[sales]]*Table1[[#This Row],[quantity]]</f>
        <v>2007.76</v>
      </c>
      <c r="Q6522" s="9">
        <f>Table1[[#This Row],[delivery_date]]-Table1[[#This Row],[order_date]]</f>
        <v>4</v>
      </c>
    </row>
    <row r="6523" spans="1:17" x14ac:dyDescent="0.35">
      <c r="A6523" t="s">
        <v>6554</v>
      </c>
      <c r="B6523" t="s">
        <v>41</v>
      </c>
      <c r="C6523" t="s">
        <v>20</v>
      </c>
      <c r="D6523" s="2">
        <v>2375.42</v>
      </c>
      <c r="E6523">
        <v>0.15</v>
      </c>
      <c r="F6523">
        <v>7</v>
      </c>
      <c r="G6523" s="1">
        <v>45285</v>
      </c>
      <c r="H6523" s="1">
        <v>45290</v>
      </c>
      <c r="I6523" t="s">
        <v>21</v>
      </c>
      <c r="J6523" t="s">
        <v>16</v>
      </c>
      <c r="K6523" s="2">
        <v>241.61</v>
      </c>
      <c r="L6523" t="s">
        <v>28</v>
      </c>
      <c r="M6523">
        <f>YEAR(Table1[[#This Row],[order_date]])</f>
        <v>2023</v>
      </c>
      <c r="N6523">
        <f>MONTH(Table1[[#This Row],[order_date]])</f>
        <v>12</v>
      </c>
      <c r="O6523" s="3">
        <f>Table1[[#This Row],[sales]]-Table1[[#This Row],[profit]]</f>
        <v>2133.81</v>
      </c>
      <c r="P6523" s="3">
        <f>Table1[[#This Row],[sales]]*Table1[[#This Row],[quantity]]</f>
        <v>16627.940000000002</v>
      </c>
      <c r="Q6523" s="9">
        <f>Table1[[#This Row],[delivery_date]]-Table1[[#This Row],[order_date]]</f>
        <v>5</v>
      </c>
    </row>
    <row r="6524" spans="1:17" x14ac:dyDescent="0.35">
      <c r="A6524" t="s">
        <v>6555</v>
      </c>
      <c r="B6524" t="s">
        <v>25</v>
      </c>
      <c r="C6524" t="s">
        <v>14</v>
      </c>
      <c r="D6524" s="2">
        <v>3227.89</v>
      </c>
      <c r="E6524">
        <v>0.17</v>
      </c>
      <c r="F6524">
        <v>5</v>
      </c>
      <c r="G6524" s="1">
        <v>45481</v>
      </c>
      <c r="H6524" s="1">
        <v>45482</v>
      </c>
      <c r="I6524" t="s">
        <v>21</v>
      </c>
      <c r="J6524" t="s">
        <v>16</v>
      </c>
      <c r="K6524" s="2">
        <v>281.69</v>
      </c>
      <c r="L6524" t="s">
        <v>23</v>
      </c>
      <c r="M6524">
        <f>YEAR(Table1[[#This Row],[order_date]])</f>
        <v>2024</v>
      </c>
      <c r="N6524">
        <f>MONTH(Table1[[#This Row],[order_date]])</f>
        <v>7</v>
      </c>
      <c r="O6524" s="3">
        <f>Table1[[#This Row],[sales]]-Table1[[#This Row],[profit]]</f>
        <v>2946.2</v>
      </c>
      <c r="P6524" s="3">
        <f>Table1[[#This Row],[sales]]*Table1[[#This Row],[quantity]]</f>
        <v>16139.449999999999</v>
      </c>
      <c r="Q6524" s="9">
        <f>Table1[[#This Row],[delivery_date]]-Table1[[#This Row],[order_date]]</f>
        <v>1</v>
      </c>
    </row>
    <row r="6525" spans="1:17" x14ac:dyDescent="0.35">
      <c r="A6525" t="s">
        <v>6556</v>
      </c>
      <c r="B6525" t="s">
        <v>13</v>
      </c>
      <c r="C6525" t="s">
        <v>26</v>
      </c>
      <c r="D6525" s="2">
        <v>4409.42</v>
      </c>
      <c r="E6525">
        <v>0.04</v>
      </c>
      <c r="F6525">
        <v>6</v>
      </c>
      <c r="G6525" s="1">
        <v>45506</v>
      </c>
      <c r="H6525" s="1">
        <v>45513</v>
      </c>
      <c r="I6525" t="s">
        <v>21</v>
      </c>
      <c r="J6525" t="s">
        <v>22</v>
      </c>
      <c r="K6525" s="2">
        <v>702.93</v>
      </c>
      <c r="L6525" t="s">
        <v>48</v>
      </c>
      <c r="M6525">
        <f>YEAR(Table1[[#This Row],[order_date]])</f>
        <v>2024</v>
      </c>
      <c r="N6525">
        <f>MONTH(Table1[[#This Row],[order_date]])</f>
        <v>8</v>
      </c>
      <c r="O6525" s="3">
        <f>Table1[[#This Row],[sales]]-Table1[[#This Row],[profit]]</f>
        <v>3706.4900000000002</v>
      </c>
      <c r="P6525" s="3">
        <f>Table1[[#This Row],[sales]]*Table1[[#This Row],[quantity]]</f>
        <v>26456.52</v>
      </c>
      <c r="Q6525" s="9">
        <f>Table1[[#This Row],[delivery_date]]-Table1[[#This Row],[order_date]]</f>
        <v>7</v>
      </c>
    </row>
    <row r="6526" spans="1:17" x14ac:dyDescent="0.35">
      <c r="A6526" t="s">
        <v>6557</v>
      </c>
      <c r="B6526" t="s">
        <v>25</v>
      </c>
      <c r="C6526" t="s">
        <v>14</v>
      </c>
      <c r="D6526" s="2">
        <v>3825.27</v>
      </c>
      <c r="E6526">
        <v>0.36</v>
      </c>
      <c r="F6526">
        <v>9</v>
      </c>
      <c r="G6526" s="1">
        <v>45580</v>
      </c>
      <c r="H6526" s="1">
        <v>45583</v>
      </c>
      <c r="I6526" t="s">
        <v>21</v>
      </c>
      <c r="J6526" t="s">
        <v>16</v>
      </c>
      <c r="K6526" s="2">
        <v>1112.79</v>
      </c>
      <c r="L6526" t="s">
        <v>39</v>
      </c>
      <c r="M6526">
        <f>YEAR(Table1[[#This Row],[order_date]])</f>
        <v>2024</v>
      </c>
      <c r="N6526">
        <f>MONTH(Table1[[#This Row],[order_date]])</f>
        <v>10</v>
      </c>
      <c r="O6526" s="3">
        <f>Table1[[#This Row],[sales]]-Table1[[#This Row],[profit]]</f>
        <v>2712.48</v>
      </c>
      <c r="P6526" s="3">
        <f>Table1[[#This Row],[sales]]*Table1[[#This Row],[quantity]]</f>
        <v>34427.43</v>
      </c>
      <c r="Q6526" s="9">
        <f>Table1[[#This Row],[delivery_date]]-Table1[[#This Row],[order_date]]</f>
        <v>3</v>
      </c>
    </row>
    <row r="6527" spans="1:17" x14ac:dyDescent="0.35">
      <c r="A6527" t="s">
        <v>6558</v>
      </c>
      <c r="B6527" t="s">
        <v>25</v>
      </c>
      <c r="C6527" t="s">
        <v>36</v>
      </c>
      <c r="D6527" s="2">
        <v>4553.87</v>
      </c>
      <c r="E6527">
        <v>0.22</v>
      </c>
      <c r="F6527">
        <v>7</v>
      </c>
      <c r="G6527" s="1">
        <v>44967</v>
      </c>
      <c r="H6527" s="1">
        <v>44973</v>
      </c>
      <c r="I6527" t="s">
        <v>31</v>
      </c>
      <c r="J6527" t="s">
        <v>16</v>
      </c>
      <c r="K6527" s="2">
        <v>326.92</v>
      </c>
      <c r="L6527" t="s">
        <v>23</v>
      </c>
      <c r="M6527">
        <f>YEAR(Table1[[#This Row],[order_date]])</f>
        <v>2023</v>
      </c>
      <c r="N6527">
        <f>MONTH(Table1[[#This Row],[order_date]])</f>
        <v>2</v>
      </c>
      <c r="O6527" s="3">
        <f>Table1[[#This Row],[sales]]-Table1[[#This Row],[profit]]</f>
        <v>4226.95</v>
      </c>
      <c r="P6527" s="3">
        <f>Table1[[#This Row],[sales]]*Table1[[#This Row],[quantity]]</f>
        <v>31877.09</v>
      </c>
      <c r="Q6527" s="9">
        <f>Table1[[#This Row],[delivery_date]]-Table1[[#This Row],[order_date]]</f>
        <v>6</v>
      </c>
    </row>
    <row r="6528" spans="1:17" x14ac:dyDescent="0.35">
      <c r="A6528" t="s">
        <v>6559</v>
      </c>
      <c r="B6528" t="s">
        <v>25</v>
      </c>
      <c r="C6528" t="s">
        <v>26</v>
      </c>
      <c r="D6528" s="2">
        <v>3061.48</v>
      </c>
      <c r="E6528">
        <v>0.1</v>
      </c>
      <c r="F6528">
        <v>4</v>
      </c>
      <c r="G6528" s="1">
        <v>45013</v>
      </c>
      <c r="H6528" s="1">
        <v>45018</v>
      </c>
      <c r="I6528" t="s">
        <v>31</v>
      </c>
      <c r="J6528" t="s">
        <v>22</v>
      </c>
      <c r="K6528" s="2">
        <v>492.91</v>
      </c>
      <c r="L6528" t="s">
        <v>28</v>
      </c>
      <c r="M6528">
        <f>YEAR(Table1[[#This Row],[order_date]])</f>
        <v>2023</v>
      </c>
      <c r="N6528">
        <f>MONTH(Table1[[#This Row],[order_date]])</f>
        <v>3</v>
      </c>
      <c r="O6528" s="3">
        <f>Table1[[#This Row],[sales]]-Table1[[#This Row],[profit]]</f>
        <v>2568.5700000000002</v>
      </c>
      <c r="P6528" s="3">
        <f>Table1[[#This Row],[sales]]*Table1[[#This Row],[quantity]]</f>
        <v>12245.92</v>
      </c>
      <c r="Q6528" s="9">
        <f>Table1[[#This Row],[delivery_date]]-Table1[[#This Row],[order_date]]</f>
        <v>5</v>
      </c>
    </row>
    <row r="6529" spans="1:17" x14ac:dyDescent="0.35">
      <c r="A6529" t="s">
        <v>6560</v>
      </c>
      <c r="B6529" t="s">
        <v>41</v>
      </c>
      <c r="C6529" t="s">
        <v>20</v>
      </c>
      <c r="D6529" s="2">
        <v>4340.0600000000004</v>
      </c>
      <c r="E6529">
        <v>0.33</v>
      </c>
      <c r="F6529">
        <v>9</v>
      </c>
      <c r="G6529" s="1">
        <v>45334</v>
      </c>
      <c r="H6529" s="1">
        <v>45336</v>
      </c>
      <c r="I6529" t="s">
        <v>15</v>
      </c>
      <c r="J6529" t="s">
        <v>27</v>
      </c>
      <c r="K6529" s="2">
        <v>317.47000000000003</v>
      </c>
      <c r="L6529" t="s">
        <v>17</v>
      </c>
      <c r="M6529">
        <f>YEAR(Table1[[#This Row],[order_date]])</f>
        <v>2024</v>
      </c>
      <c r="N6529">
        <f>MONTH(Table1[[#This Row],[order_date]])</f>
        <v>2</v>
      </c>
      <c r="O6529" s="3">
        <f>Table1[[#This Row],[sales]]-Table1[[#This Row],[profit]]</f>
        <v>4022.59</v>
      </c>
      <c r="P6529" s="3">
        <f>Table1[[#This Row],[sales]]*Table1[[#This Row],[quantity]]</f>
        <v>39060.54</v>
      </c>
      <c r="Q6529" s="9">
        <f>Table1[[#This Row],[delivery_date]]-Table1[[#This Row],[order_date]]</f>
        <v>2</v>
      </c>
    </row>
    <row r="6530" spans="1:17" x14ac:dyDescent="0.35">
      <c r="A6530" t="s">
        <v>6561</v>
      </c>
      <c r="B6530" t="s">
        <v>25</v>
      </c>
      <c r="C6530" t="s">
        <v>36</v>
      </c>
      <c r="D6530" s="2">
        <v>1392.83</v>
      </c>
      <c r="E6530">
        <v>0.49</v>
      </c>
      <c r="F6530">
        <v>3</v>
      </c>
      <c r="G6530" s="1">
        <v>45001</v>
      </c>
      <c r="H6530" s="1">
        <v>45004</v>
      </c>
      <c r="I6530" t="s">
        <v>15</v>
      </c>
      <c r="J6530" t="s">
        <v>22</v>
      </c>
      <c r="K6530" s="2">
        <v>154.47999999999999</v>
      </c>
      <c r="L6530" t="s">
        <v>17</v>
      </c>
      <c r="M6530">
        <f>YEAR(Table1[[#This Row],[order_date]])</f>
        <v>2023</v>
      </c>
      <c r="N6530">
        <f>MONTH(Table1[[#This Row],[order_date]])</f>
        <v>3</v>
      </c>
      <c r="O6530" s="3">
        <f>Table1[[#This Row],[sales]]-Table1[[#This Row],[profit]]</f>
        <v>1238.3499999999999</v>
      </c>
      <c r="P6530" s="3">
        <f>Table1[[#This Row],[sales]]*Table1[[#This Row],[quantity]]</f>
        <v>4178.49</v>
      </c>
      <c r="Q6530" s="9">
        <f>Table1[[#This Row],[delivery_date]]-Table1[[#This Row],[order_date]]</f>
        <v>3</v>
      </c>
    </row>
    <row r="6531" spans="1:17" x14ac:dyDescent="0.35">
      <c r="A6531" t="s">
        <v>6562</v>
      </c>
      <c r="B6531" t="s">
        <v>13</v>
      </c>
      <c r="C6531" t="s">
        <v>26</v>
      </c>
      <c r="D6531" s="2">
        <v>2209.77</v>
      </c>
      <c r="E6531">
        <v>0.25</v>
      </c>
      <c r="F6531">
        <v>4</v>
      </c>
      <c r="G6531" s="1">
        <v>44945</v>
      </c>
      <c r="H6531" s="1">
        <v>44947</v>
      </c>
      <c r="I6531" t="s">
        <v>31</v>
      </c>
      <c r="J6531" t="s">
        <v>22</v>
      </c>
      <c r="K6531" s="2">
        <v>260.83</v>
      </c>
      <c r="L6531" t="s">
        <v>34</v>
      </c>
      <c r="M6531">
        <f>YEAR(Table1[[#This Row],[order_date]])</f>
        <v>2023</v>
      </c>
      <c r="N6531">
        <f>MONTH(Table1[[#This Row],[order_date]])</f>
        <v>1</v>
      </c>
      <c r="O6531" s="3">
        <f>Table1[[#This Row],[sales]]-Table1[[#This Row],[profit]]</f>
        <v>1948.94</v>
      </c>
      <c r="P6531" s="3">
        <f>Table1[[#This Row],[sales]]*Table1[[#This Row],[quantity]]</f>
        <v>8839.08</v>
      </c>
      <c r="Q6531" s="9">
        <f>Table1[[#This Row],[delivery_date]]-Table1[[#This Row],[order_date]]</f>
        <v>2</v>
      </c>
    </row>
    <row r="6532" spans="1:17" x14ac:dyDescent="0.35">
      <c r="A6532" t="s">
        <v>6563</v>
      </c>
      <c r="B6532" t="s">
        <v>25</v>
      </c>
      <c r="C6532" t="s">
        <v>33</v>
      </c>
      <c r="D6532" s="2">
        <v>4234.49</v>
      </c>
      <c r="E6532">
        <v>0.3</v>
      </c>
      <c r="F6532">
        <v>3</v>
      </c>
      <c r="G6532" s="1">
        <v>45536</v>
      </c>
      <c r="H6532" s="1">
        <v>45542</v>
      </c>
      <c r="I6532" t="s">
        <v>31</v>
      </c>
      <c r="J6532" t="s">
        <v>16</v>
      </c>
      <c r="K6532" s="2">
        <v>748.39</v>
      </c>
      <c r="L6532" t="s">
        <v>17</v>
      </c>
      <c r="M6532">
        <f>YEAR(Table1[[#This Row],[order_date]])</f>
        <v>2024</v>
      </c>
      <c r="N6532">
        <f>MONTH(Table1[[#This Row],[order_date]])</f>
        <v>9</v>
      </c>
      <c r="O6532" s="3">
        <f>Table1[[#This Row],[sales]]-Table1[[#This Row],[profit]]</f>
        <v>3486.1</v>
      </c>
      <c r="P6532" s="3">
        <f>Table1[[#This Row],[sales]]*Table1[[#This Row],[quantity]]</f>
        <v>12703.47</v>
      </c>
      <c r="Q6532" s="9">
        <f>Table1[[#This Row],[delivery_date]]-Table1[[#This Row],[order_date]]</f>
        <v>6</v>
      </c>
    </row>
    <row r="6533" spans="1:17" x14ac:dyDescent="0.35">
      <c r="A6533" t="s">
        <v>6564</v>
      </c>
      <c r="B6533" t="s">
        <v>13</v>
      </c>
      <c r="C6533" t="s">
        <v>26</v>
      </c>
      <c r="D6533" s="2">
        <v>1695.26</v>
      </c>
      <c r="E6533">
        <v>0.08</v>
      </c>
      <c r="F6533">
        <v>3</v>
      </c>
      <c r="G6533" s="1">
        <v>45066</v>
      </c>
      <c r="H6533" s="1">
        <v>45067</v>
      </c>
      <c r="I6533" t="s">
        <v>15</v>
      </c>
      <c r="J6533" t="s">
        <v>27</v>
      </c>
      <c r="K6533" s="2">
        <v>416.31</v>
      </c>
      <c r="L6533" t="s">
        <v>17</v>
      </c>
      <c r="M6533">
        <f>YEAR(Table1[[#This Row],[order_date]])</f>
        <v>2023</v>
      </c>
      <c r="N6533">
        <f>MONTH(Table1[[#This Row],[order_date]])</f>
        <v>5</v>
      </c>
      <c r="O6533" s="3">
        <f>Table1[[#This Row],[sales]]-Table1[[#This Row],[profit]]</f>
        <v>1278.95</v>
      </c>
      <c r="P6533" s="3">
        <f>Table1[[#This Row],[sales]]*Table1[[#This Row],[quantity]]</f>
        <v>5085.78</v>
      </c>
      <c r="Q6533" s="9">
        <f>Table1[[#This Row],[delivery_date]]-Table1[[#This Row],[order_date]]</f>
        <v>1</v>
      </c>
    </row>
    <row r="6534" spans="1:17" x14ac:dyDescent="0.35">
      <c r="A6534" t="s">
        <v>6565</v>
      </c>
      <c r="B6534" t="s">
        <v>25</v>
      </c>
      <c r="C6534" t="s">
        <v>33</v>
      </c>
      <c r="D6534" s="2">
        <v>4368.99</v>
      </c>
      <c r="E6534">
        <v>0.08</v>
      </c>
      <c r="F6534">
        <v>1</v>
      </c>
      <c r="G6534" s="1">
        <v>45057</v>
      </c>
      <c r="H6534" s="1">
        <v>45062</v>
      </c>
      <c r="I6534" t="s">
        <v>15</v>
      </c>
      <c r="J6534" t="s">
        <v>27</v>
      </c>
      <c r="K6534" s="2">
        <v>583.86</v>
      </c>
      <c r="L6534" t="s">
        <v>34</v>
      </c>
      <c r="M6534">
        <f>YEAR(Table1[[#This Row],[order_date]])</f>
        <v>2023</v>
      </c>
      <c r="N6534">
        <f>MONTH(Table1[[#This Row],[order_date]])</f>
        <v>5</v>
      </c>
      <c r="O6534" s="3">
        <f>Table1[[#This Row],[sales]]-Table1[[#This Row],[profit]]</f>
        <v>3785.1299999999997</v>
      </c>
      <c r="P6534" s="3">
        <f>Table1[[#This Row],[sales]]*Table1[[#This Row],[quantity]]</f>
        <v>4368.99</v>
      </c>
      <c r="Q6534" s="9">
        <f>Table1[[#This Row],[delivery_date]]-Table1[[#This Row],[order_date]]</f>
        <v>5</v>
      </c>
    </row>
    <row r="6535" spans="1:17" x14ac:dyDescent="0.35">
      <c r="A6535" t="s">
        <v>6566</v>
      </c>
      <c r="B6535" t="s">
        <v>13</v>
      </c>
      <c r="C6535" t="s">
        <v>33</v>
      </c>
      <c r="D6535" s="2">
        <v>1879.26</v>
      </c>
      <c r="E6535">
        <v>0.23</v>
      </c>
      <c r="F6535">
        <v>5</v>
      </c>
      <c r="G6535" s="1">
        <v>45112</v>
      </c>
      <c r="H6535" s="1">
        <v>45117</v>
      </c>
      <c r="I6535" t="s">
        <v>21</v>
      </c>
      <c r="J6535" t="s">
        <v>27</v>
      </c>
      <c r="K6535" s="2">
        <v>460.53</v>
      </c>
      <c r="L6535" t="s">
        <v>28</v>
      </c>
      <c r="M6535">
        <f>YEAR(Table1[[#This Row],[order_date]])</f>
        <v>2023</v>
      </c>
      <c r="N6535">
        <f>MONTH(Table1[[#This Row],[order_date]])</f>
        <v>7</v>
      </c>
      <c r="O6535" s="3">
        <f>Table1[[#This Row],[sales]]-Table1[[#This Row],[profit]]</f>
        <v>1418.73</v>
      </c>
      <c r="P6535" s="3">
        <f>Table1[[#This Row],[sales]]*Table1[[#This Row],[quantity]]</f>
        <v>9396.2999999999993</v>
      </c>
      <c r="Q6535" s="9">
        <f>Table1[[#This Row],[delivery_date]]-Table1[[#This Row],[order_date]]</f>
        <v>5</v>
      </c>
    </row>
    <row r="6536" spans="1:17" x14ac:dyDescent="0.35">
      <c r="A6536" t="s">
        <v>6567</v>
      </c>
      <c r="B6536" t="s">
        <v>13</v>
      </c>
      <c r="C6536" t="s">
        <v>26</v>
      </c>
      <c r="D6536" s="2">
        <v>1880.63</v>
      </c>
      <c r="E6536">
        <v>0.42</v>
      </c>
      <c r="F6536">
        <v>4</v>
      </c>
      <c r="G6536" s="1">
        <v>45293</v>
      </c>
      <c r="H6536" s="1">
        <v>45294</v>
      </c>
      <c r="I6536" t="s">
        <v>31</v>
      </c>
      <c r="J6536" t="s">
        <v>16</v>
      </c>
      <c r="K6536" s="2">
        <v>101.63</v>
      </c>
      <c r="L6536" t="s">
        <v>39</v>
      </c>
      <c r="M6536">
        <f>YEAR(Table1[[#This Row],[order_date]])</f>
        <v>2024</v>
      </c>
      <c r="N6536">
        <f>MONTH(Table1[[#This Row],[order_date]])</f>
        <v>1</v>
      </c>
      <c r="O6536" s="3">
        <f>Table1[[#This Row],[sales]]-Table1[[#This Row],[profit]]</f>
        <v>1779</v>
      </c>
      <c r="P6536" s="3">
        <f>Table1[[#This Row],[sales]]*Table1[[#This Row],[quantity]]</f>
        <v>7522.52</v>
      </c>
      <c r="Q6536" s="9">
        <f>Table1[[#This Row],[delivery_date]]-Table1[[#This Row],[order_date]]</f>
        <v>1</v>
      </c>
    </row>
    <row r="6537" spans="1:17" x14ac:dyDescent="0.35">
      <c r="A6537" t="s">
        <v>6568</v>
      </c>
      <c r="B6537" t="s">
        <v>25</v>
      </c>
      <c r="C6537" t="s">
        <v>26</v>
      </c>
      <c r="D6537" s="2">
        <v>1614.26</v>
      </c>
      <c r="E6537">
        <v>0.45</v>
      </c>
      <c r="F6537">
        <v>9</v>
      </c>
      <c r="G6537" s="1">
        <v>45100</v>
      </c>
      <c r="H6537" s="1">
        <v>45106</v>
      </c>
      <c r="I6537" t="s">
        <v>31</v>
      </c>
      <c r="J6537" t="s">
        <v>16</v>
      </c>
      <c r="K6537" s="2">
        <v>103.13</v>
      </c>
      <c r="L6537" t="s">
        <v>48</v>
      </c>
      <c r="M6537">
        <f>YEAR(Table1[[#This Row],[order_date]])</f>
        <v>2023</v>
      </c>
      <c r="N6537">
        <f>MONTH(Table1[[#This Row],[order_date]])</f>
        <v>6</v>
      </c>
      <c r="O6537" s="3">
        <f>Table1[[#This Row],[sales]]-Table1[[#This Row],[profit]]</f>
        <v>1511.13</v>
      </c>
      <c r="P6537" s="3">
        <f>Table1[[#This Row],[sales]]*Table1[[#This Row],[quantity]]</f>
        <v>14528.34</v>
      </c>
      <c r="Q6537" s="9">
        <f>Table1[[#This Row],[delivery_date]]-Table1[[#This Row],[order_date]]</f>
        <v>6</v>
      </c>
    </row>
    <row r="6538" spans="1:17" x14ac:dyDescent="0.35">
      <c r="A6538" t="s">
        <v>6569</v>
      </c>
      <c r="B6538" t="s">
        <v>25</v>
      </c>
      <c r="C6538" t="s">
        <v>33</v>
      </c>
      <c r="D6538" s="2">
        <v>2780.02</v>
      </c>
      <c r="E6538">
        <v>0.32</v>
      </c>
      <c r="F6538">
        <v>4</v>
      </c>
      <c r="G6538" s="1">
        <v>45105</v>
      </c>
      <c r="H6538" s="1">
        <v>45112</v>
      </c>
      <c r="I6538" t="s">
        <v>31</v>
      </c>
      <c r="J6538" t="s">
        <v>27</v>
      </c>
      <c r="K6538" s="2">
        <v>256.79000000000002</v>
      </c>
      <c r="L6538" t="s">
        <v>23</v>
      </c>
      <c r="M6538">
        <f>YEAR(Table1[[#This Row],[order_date]])</f>
        <v>2023</v>
      </c>
      <c r="N6538">
        <f>MONTH(Table1[[#This Row],[order_date]])</f>
        <v>6</v>
      </c>
      <c r="O6538" s="3">
        <f>Table1[[#This Row],[sales]]-Table1[[#This Row],[profit]]</f>
        <v>2523.23</v>
      </c>
      <c r="P6538" s="3">
        <f>Table1[[#This Row],[sales]]*Table1[[#This Row],[quantity]]</f>
        <v>11120.08</v>
      </c>
      <c r="Q6538" s="9">
        <f>Table1[[#This Row],[delivery_date]]-Table1[[#This Row],[order_date]]</f>
        <v>7</v>
      </c>
    </row>
    <row r="6539" spans="1:17" x14ac:dyDescent="0.35">
      <c r="A6539" t="s">
        <v>6570</v>
      </c>
      <c r="B6539" t="s">
        <v>13</v>
      </c>
      <c r="C6539" t="s">
        <v>14</v>
      </c>
      <c r="D6539" s="2">
        <v>732.44</v>
      </c>
      <c r="E6539">
        <v>0.18</v>
      </c>
      <c r="F6539">
        <v>3</v>
      </c>
      <c r="G6539" s="1">
        <v>45453</v>
      </c>
      <c r="H6539" s="1">
        <v>45454</v>
      </c>
      <c r="I6539" t="s">
        <v>31</v>
      </c>
      <c r="J6539" t="s">
        <v>27</v>
      </c>
      <c r="K6539" s="2">
        <v>118.62</v>
      </c>
      <c r="L6539" t="s">
        <v>48</v>
      </c>
      <c r="M6539">
        <f>YEAR(Table1[[#This Row],[order_date]])</f>
        <v>2024</v>
      </c>
      <c r="N6539">
        <f>MONTH(Table1[[#This Row],[order_date]])</f>
        <v>6</v>
      </c>
      <c r="O6539" s="3">
        <f>Table1[[#This Row],[sales]]-Table1[[#This Row],[profit]]</f>
        <v>613.82000000000005</v>
      </c>
      <c r="P6539" s="3">
        <f>Table1[[#This Row],[sales]]*Table1[[#This Row],[quantity]]</f>
        <v>2197.3200000000002</v>
      </c>
      <c r="Q6539" s="9">
        <f>Table1[[#This Row],[delivery_date]]-Table1[[#This Row],[order_date]]</f>
        <v>1</v>
      </c>
    </row>
    <row r="6540" spans="1:17" x14ac:dyDescent="0.35">
      <c r="A6540" t="s">
        <v>6571</v>
      </c>
      <c r="B6540" t="s">
        <v>19</v>
      </c>
      <c r="C6540" t="s">
        <v>36</v>
      </c>
      <c r="D6540" s="2">
        <v>279.35000000000002</v>
      </c>
      <c r="E6540">
        <v>0.38</v>
      </c>
      <c r="F6540">
        <v>6</v>
      </c>
      <c r="G6540" s="1">
        <v>45332</v>
      </c>
      <c r="H6540" s="1">
        <v>45335</v>
      </c>
      <c r="I6540" t="s">
        <v>21</v>
      </c>
      <c r="J6540" t="s">
        <v>16</v>
      </c>
      <c r="K6540" s="2">
        <v>39.659999999999997</v>
      </c>
      <c r="L6540" t="s">
        <v>34</v>
      </c>
      <c r="M6540">
        <f>YEAR(Table1[[#This Row],[order_date]])</f>
        <v>2024</v>
      </c>
      <c r="N6540">
        <f>MONTH(Table1[[#This Row],[order_date]])</f>
        <v>2</v>
      </c>
      <c r="O6540" s="3">
        <f>Table1[[#This Row],[sales]]-Table1[[#This Row],[profit]]</f>
        <v>239.69000000000003</v>
      </c>
      <c r="P6540" s="3">
        <f>Table1[[#This Row],[sales]]*Table1[[#This Row],[quantity]]</f>
        <v>1676.1000000000001</v>
      </c>
      <c r="Q6540" s="9">
        <f>Table1[[#This Row],[delivery_date]]-Table1[[#This Row],[order_date]]</f>
        <v>3</v>
      </c>
    </row>
    <row r="6541" spans="1:17" x14ac:dyDescent="0.35">
      <c r="A6541" t="s">
        <v>6572</v>
      </c>
      <c r="B6541" t="s">
        <v>41</v>
      </c>
      <c r="C6541" t="s">
        <v>20</v>
      </c>
      <c r="D6541" s="2">
        <v>4497.32</v>
      </c>
      <c r="E6541">
        <v>0.15</v>
      </c>
      <c r="F6541">
        <v>5</v>
      </c>
      <c r="G6541" s="1">
        <v>45191</v>
      </c>
      <c r="H6541" s="1">
        <v>45197</v>
      </c>
      <c r="I6541" t="s">
        <v>31</v>
      </c>
      <c r="J6541" t="s">
        <v>16</v>
      </c>
      <c r="K6541" s="2">
        <v>1038.68</v>
      </c>
      <c r="L6541" t="s">
        <v>28</v>
      </c>
      <c r="M6541">
        <f>YEAR(Table1[[#This Row],[order_date]])</f>
        <v>2023</v>
      </c>
      <c r="N6541">
        <f>MONTH(Table1[[#This Row],[order_date]])</f>
        <v>9</v>
      </c>
      <c r="O6541" s="3">
        <f>Table1[[#This Row],[sales]]-Table1[[#This Row],[profit]]</f>
        <v>3458.6399999999994</v>
      </c>
      <c r="P6541" s="3">
        <f>Table1[[#This Row],[sales]]*Table1[[#This Row],[quantity]]</f>
        <v>22486.6</v>
      </c>
      <c r="Q6541" s="9">
        <f>Table1[[#This Row],[delivery_date]]-Table1[[#This Row],[order_date]]</f>
        <v>6</v>
      </c>
    </row>
    <row r="6542" spans="1:17" x14ac:dyDescent="0.35">
      <c r="A6542" t="s">
        <v>6573</v>
      </c>
      <c r="B6542" t="s">
        <v>19</v>
      </c>
      <c r="C6542" t="s">
        <v>26</v>
      </c>
      <c r="D6542" s="2">
        <v>4651.8</v>
      </c>
      <c r="E6542">
        <v>0.11</v>
      </c>
      <c r="F6542">
        <v>4</v>
      </c>
      <c r="G6542" s="1">
        <v>45274</v>
      </c>
      <c r="H6542" s="1">
        <v>45280</v>
      </c>
      <c r="I6542" t="s">
        <v>21</v>
      </c>
      <c r="J6542" t="s">
        <v>22</v>
      </c>
      <c r="K6542" s="2">
        <v>1387.2</v>
      </c>
      <c r="L6542" t="s">
        <v>17</v>
      </c>
      <c r="M6542">
        <f>YEAR(Table1[[#This Row],[order_date]])</f>
        <v>2023</v>
      </c>
      <c r="N6542">
        <f>MONTH(Table1[[#This Row],[order_date]])</f>
        <v>12</v>
      </c>
      <c r="O6542" s="3">
        <f>Table1[[#This Row],[sales]]-Table1[[#This Row],[profit]]</f>
        <v>3264.6000000000004</v>
      </c>
      <c r="P6542" s="3">
        <f>Table1[[#This Row],[sales]]*Table1[[#This Row],[quantity]]</f>
        <v>18607.2</v>
      </c>
      <c r="Q6542" s="9">
        <f>Table1[[#This Row],[delivery_date]]-Table1[[#This Row],[order_date]]</f>
        <v>6</v>
      </c>
    </row>
    <row r="6543" spans="1:17" x14ac:dyDescent="0.35">
      <c r="A6543" t="s">
        <v>6574</v>
      </c>
      <c r="B6543" t="s">
        <v>19</v>
      </c>
      <c r="C6543" t="s">
        <v>36</v>
      </c>
      <c r="D6543" s="2">
        <v>473.24</v>
      </c>
      <c r="E6543">
        <v>0.4</v>
      </c>
      <c r="F6543">
        <v>1</v>
      </c>
      <c r="G6543" s="1">
        <v>44965</v>
      </c>
      <c r="H6543" s="1">
        <v>44966</v>
      </c>
      <c r="I6543" t="s">
        <v>31</v>
      </c>
      <c r="J6543" t="s">
        <v>22</v>
      </c>
      <c r="K6543" s="2">
        <v>118.09</v>
      </c>
      <c r="L6543" t="s">
        <v>28</v>
      </c>
      <c r="M6543">
        <f>YEAR(Table1[[#This Row],[order_date]])</f>
        <v>2023</v>
      </c>
      <c r="N6543">
        <f>MONTH(Table1[[#This Row],[order_date]])</f>
        <v>2</v>
      </c>
      <c r="O6543" s="3">
        <f>Table1[[#This Row],[sales]]-Table1[[#This Row],[profit]]</f>
        <v>355.15</v>
      </c>
      <c r="P6543" s="3">
        <f>Table1[[#This Row],[sales]]*Table1[[#This Row],[quantity]]</f>
        <v>473.24</v>
      </c>
      <c r="Q6543" s="9">
        <f>Table1[[#This Row],[delivery_date]]-Table1[[#This Row],[order_date]]</f>
        <v>1</v>
      </c>
    </row>
    <row r="6544" spans="1:17" x14ac:dyDescent="0.35">
      <c r="A6544" t="s">
        <v>6575</v>
      </c>
      <c r="B6544" t="s">
        <v>25</v>
      </c>
      <c r="C6544" t="s">
        <v>36</v>
      </c>
      <c r="D6544" s="2">
        <v>2793.52</v>
      </c>
      <c r="E6544">
        <v>0.38</v>
      </c>
      <c r="F6544">
        <v>3</v>
      </c>
      <c r="G6544" s="1">
        <v>45157</v>
      </c>
      <c r="H6544" s="1">
        <v>45161</v>
      </c>
      <c r="I6544" t="s">
        <v>15</v>
      </c>
      <c r="J6544" t="s">
        <v>16</v>
      </c>
      <c r="K6544" s="2">
        <v>710.68</v>
      </c>
      <c r="L6544" t="s">
        <v>34</v>
      </c>
      <c r="M6544">
        <f>YEAR(Table1[[#This Row],[order_date]])</f>
        <v>2023</v>
      </c>
      <c r="N6544">
        <f>MONTH(Table1[[#This Row],[order_date]])</f>
        <v>8</v>
      </c>
      <c r="O6544" s="3">
        <f>Table1[[#This Row],[sales]]-Table1[[#This Row],[profit]]</f>
        <v>2082.84</v>
      </c>
      <c r="P6544" s="3">
        <f>Table1[[#This Row],[sales]]*Table1[[#This Row],[quantity]]</f>
        <v>8380.56</v>
      </c>
      <c r="Q6544" s="9">
        <f>Table1[[#This Row],[delivery_date]]-Table1[[#This Row],[order_date]]</f>
        <v>4</v>
      </c>
    </row>
    <row r="6545" spans="1:17" x14ac:dyDescent="0.35">
      <c r="A6545" t="s">
        <v>6576</v>
      </c>
      <c r="B6545" t="s">
        <v>41</v>
      </c>
      <c r="C6545" t="s">
        <v>14</v>
      </c>
      <c r="D6545" s="2">
        <v>2744.44</v>
      </c>
      <c r="E6545">
        <v>0.44</v>
      </c>
      <c r="F6545">
        <v>4</v>
      </c>
      <c r="G6545" s="1">
        <v>45413</v>
      </c>
      <c r="H6545" s="1">
        <v>45415</v>
      </c>
      <c r="I6545" t="s">
        <v>31</v>
      </c>
      <c r="J6545" t="s">
        <v>27</v>
      </c>
      <c r="K6545" s="2">
        <v>814.96</v>
      </c>
      <c r="L6545" t="s">
        <v>39</v>
      </c>
      <c r="M6545">
        <f>YEAR(Table1[[#This Row],[order_date]])</f>
        <v>2024</v>
      </c>
      <c r="N6545">
        <f>MONTH(Table1[[#This Row],[order_date]])</f>
        <v>5</v>
      </c>
      <c r="O6545" s="3">
        <f>Table1[[#This Row],[sales]]-Table1[[#This Row],[profit]]</f>
        <v>1929.48</v>
      </c>
      <c r="P6545" s="3">
        <f>Table1[[#This Row],[sales]]*Table1[[#This Row],[quantity]]</f>
        <v>10977.76</v>
      </c>
      <c r="Q6545" s="9">
        <f>Table1[[#This Row],[delivery_date]]-Table1[[#This Row],[order_date]]</f>
        <v>2</v>
      </c>
    </row>
    <row r="6546" spans="1:17" x14ac:dyDescent="0.35">
      <c r="A6546" t="s">
        <v>6577</v>
      </c>
      <c r="B6546" t="s">
        <v>19</v>
      </c>
      <c r="C6546" t="s">
        <v>36</v>
      </c>
      <c r="D6546" s="2">
        <v>1924.91</v>
      </c>
      <c r="E6546">
        <v>0.28999999999999998</v>
      </c>
      <c r="F6546">
        <v>8</v>
      </c>
      <c r="G6546" s="1">
        <v>45250</v>
      </c>
      <c r="H6546" s="1">
        <v>45257</v>
      </c>
      <c r="I6546" t="s">
        <v>15</v>
      </c>
      <c r="J6546" t="s">
        <v>16</v>
      </c>
      <c r="K6546" s="2">
        <v>318.93</v>
      </c>
      <c r="L6546" t="s">
        <v>17</v>
      </c>
      <c r="M6546">
        <f>YEAR(Table1[[#This Row],[order_date]])</f>
        <v>2023</v>
      </c>
      <c r="N6546">
        <f>MONTH(Table1[[#This Row],[order_date]])</f>
        <v>11</v>
      </c>
      <c r="O6546" s="3">
        <f>Table1[[#This Row],[sales]]-Table1[[#This Row],[profit]]</f>
        <v>1605.98</v>
      </c>
      <c r="P6546" s="3">
        <f>Table1[[#This Row],[sales]]*Table1[[#This Row],[quantity]]</f>
        <v>15399.28</v>
      </c>
      <c r="Q6546" s="9">
        <f>Table1[[#This Row],[delivery_date]]-Table1[[#This Row],[order_date]]</f>
        <v>7</v>
      </c>
    </row>
    <row r="6547" spans="1:17" x14ac:dyDescent="0.35">
      <c r="A6547" t="s">
        <v>6578</v>
      </c>
      <c r="B6547" t="s">
        <v>25</v>
      </c>
      <c r="C6547" t="s">
        <v>26</v>
      </c>
      <c r="D6547" s="2">
        <v>2887.63</v>
      </c>
      <c r="E6547">
        <v>0.45</v>
      </c>
      <c r="F6547">
        <v>9</v>
      </c>
      <c r="G6547" s="1">
        <v>44983</v>
      </c>
      <c r="H6547" s="1">
        <v>44984</v>
      </c>
      <c r="I6547" t="s">
        <v>15</v>
      </c>
      <c r="J6547" t="s">
        <v>27</v>
      </c>
      <c r="K6547" s="2">
        <v>842.15</v>
      </c>
      <c r="L6547" t="s">
        <v>48</v>
      </c>
      <c r="M6547">
        <f>YEAR(Table1[[#This Row],[order_date]])</f>
        <v>2023</v>
      </c>
      <c r="N6547">
        <f>MONTH(Table1[[#This Row],[order_date]])</f>
        <v>2</v>
      </c>
      <c r="O6547" s="3">
        <f>Table1[[#This Row],[sales]]-Table1[[#This Row],[profit]]</f>
        <v>2045.48</v>
      </c>
      <c r="P6547" s="3">
        <f>Table1[[#This Row],[sales]]*Table1[[#This Row],[quantity]]</f>
        <v>25988.670000000002</v>
      </c>
      <c r="Q6547" s="9">
        <f>Table1[[#This Row],[delivery_date]]-Table1[[#This Row],[order_date]]</f>
        <v>1</v>
      </c>
    </row>
    <row r="6548" spans="1:17" x14ac:dyDescent="0.35">
      <c r="A6548" t="s">
        <v>6579</v>
      </c>
      <c r="B6548" t="s">
        <v>19</v>
      </c>
      <c r="C6548" t="s">
        <v>36</v>
      </c>
      <c r="D6548" s="2">
        <v>2344.7800000000002</v>
      </c>
      <c r="E6548">
        <v>0.01</v>
      </c>
      <c r="F6548">
        <v>8</v>
      </c>
      <c r="G6548" s="1">
        <v>45378</v>
      </c>
      <c r="H6548" s="1">
        <v>45382</v>
      </c>
      <c r="I6548" t="s">
        <v>31</v>
      </c>
      <c r="J6548" t="s">
        <v>16</v>
      </c>
      <c r="K6548" s="2">
        <v>459.62</v>
      </c>
      <c r="L6548" t="s">
        <v>39</v>
      </c>
      <c r="M6548">
        <f>YEAR(Table1[[#This Row],[order_date]])</f>
        <v>2024</v>
      </c>
      <c r="N6548">
        <f>MONTH(Table1[[#This Row],[order_date]])</f>
        <v>3</v>
      </c>
      <c r="O6548" s="3">
        <f>Table1[[#This Row],[sales]]-Table1[[#This Row],[profit]]</f>
        <v>1885.1600000000003</v>
      </c>
      <c r="P6548" s="3">
        <f>Table1[[#This Row],[sales]]*Table1[[#This Row],[quantity]]</f>
        <v>18758.240000000002</v>
      </c>
      <c r="Q6548" s="9">
        <f>Table1[[#This Row],[delivery_date]]-Table1[[#This Row],[order_date]]</f>
        <v>4</v>
      </c>
    </row>
    <row r="6549" spans="1:17" x14ac:dyDescent="0.35">
      <c r="A6549" t="s">
        <v>6580</v>
      </c>
      <c r="B6549" t="s">
        <v>19</v>
      </c>
      <c r="C6549" t="s">
        <v>26</v>
      </c>
      <c r="D6549" s="2">
        <v>2499.21</v>
      </c>
      <c r="E6549">
        <v>0.13</v>
      </c>
      <c r="F6549">
        <v>9</v>
      </c>
      <c r="G6549" s="1">
        <v>45189</v>
      </c>
      <c r="H6549" s="1">
        <v>45196</v>
      </c>
      <c r="I6549" t="s">
        <v>21</v>
      </c>
      <c r="J6549" t="s">
        <v>22</v>
      </c>
      <c r="K6549" s="2">
        <v>547.79999999999995</v>
      </c>
      <c r="L6549" t="s">
        <v>17</v>
      </c>
      <c r="M6549">
        <f>YEAR(Table1[[#This Row],[order_date]])</f>
        <v>2023</v>
      </c>
      <c r="N6549">
        <f>MONTH(Table1[[#This Row],[order_date]])</f>
        <v>9</v>
      </c>
      <c r="O6549" s="3">
        <f>Table1[[#This Row],[sales]]-Table1[[#This Row],[profit]]</f>
        <v>1951.41</v>
      </c>
      <c r="P6549" s="3">
        <f>Table1[[#This Row],[sales]]*Table1[[#This Row],[quantity]]</f>
        <v>22492.89</v>
      </c>
      <c r="Q6549" s="9">
        <f>Table1[[#This Row],[delivery_date]]-Table1[[#This Row],[order_date]]</f>
        <v>7</v>
      </c>
    </row>
    <row r="6550" spans="1:17" x14ac:dyDescent="0.35">
      <c r="A6550" t="s">
        <v>6581</v>
      </c>
      <c r="B6550" t="s">
        <v>25</v>
      </c>
      <c r="C6550" t="s">
        <v>26</v>
      </c>
      <c r="D6550" s="2">
        <v>3801.15</v>
      </c>
      <c r="E6550">
        <v>0.4</v>
      </c>
      <c r="F6550">
        <v>1</v>
      </c>
      <c r="G6550" s="1">
        <v>45440</v>
      </c>
      <c r="H6550" s="1">
        <v>45445</v>
      </c>
      <c r="I6550" t="s">
        <v>31</v>
      </c>
      <c r="J6550" t="s">
        <v>22</v>
      </c>
      <c r="K6550" s="2">
        <v>218.27</v>
      </c>
      <c r="L6550" t="s">
        <v>17</v>
      </c>
      <c r="M6550">
        <f>YEAR(Table1[[#This Row],[order_date]])</f>
        <v>2024</v>
      </c>
      <c r="N6550">
        <f>MONTH(Table1[[#This Row],[order_date]])</f>
        <v>5</v>
      </c>
      <c r="O6550" s="3">
        <f>Table1[[#This Row],[sales]]-Table1[[#This Row],[profit]]</f>
        <v>3582.88</v>
      </c>
      <c r="P6550" s="3">
        <f>Table1[[#This Row],[sales]]*Table1[[#This Row],[quantity]]</f>
        <v>3801.15</v>
      </c>
      <c r="Q6550" s="9">
        <f>Table1[[#This Row],[delivery_date]]-Table1[[#This Row],[order_date]]</f>
        <v>5</v>
      </c>
    </row>
    <row r="6551" spans="1:17" x14ac:dyDescent="0.35">
      <c r="A6551" t="s">
        <v>6582</v>
      </c>
      <c r="B6551" t="s">
        <v>25</v>
      </c>
      <c r="C6551" t="s">
        <v>33</v>
      </c>
      <c r="D6551" s="2">
        <v>2677.21</v>
      </c>
      <c r="E6551">
        <v>0.21</v>
      </c>
      <c r="F6551">
        <v>1</v>
      </c>
      <c r="G6551" s="1">
        <v>44980</v>
      </c>
      <c r="H6551" s="1">
        <v>44981</v>
      </c>
      <c r="I6551" t="s">
        <v>31</v>
      </c>
      <c r="J6551" t="s">
        <v>22</v>
      </c>
      <c r="K6551" s="2">
        <v>447.28</v>
      </c>
      <c r="L6551" t="s">
        <v>39</v>
      </c>
      <c r="M6551">
        <f>YEAR(Table1[[#This Row],[order_date]])</f>
        <v>2023</v>
      </c>
      <c r="N6551">
        <f>MONTH(Table1[[#This Row],[order_date]])</f>
        <v>2</v>
      </c>
      <c r="O6551" s="3">
        <f>Table1[[#This Row],[sales]]-Table1[[#This Row],[profit]]</f>
        <v>2229.9300000000003</v>
      </c>
      <c r="P6551" s="3">
        <f>Table1[[#This Row],[sales]]*Table1[[#This Row],[quantity]]</f>
        <v>2677.21</v>
      </c>
      <c r="Q6551" s="9">
        <f>Table1[[#This Row],[delivery_date]]-Table1[[#This Row],[order_date]]</f>
        <v>1</v>
      </c>
    </row>
    <row r="6552" spans="1:17" x14ac:dyDescent="0.35">
      <c r="A6552" t="s">
        <v>6583</v>
      </c>
      <c r="B6552" t="s">
        <v>25</v>
      </c>
      <c r="C6552" t="s">
        <v>14</v>
      </c>
      <c r="D6552" s="2">
        <v>1685.92</v>
      </c>
      <c r="E6552">
        <v>0.12</v>
      </c>
      <c r="F6552">
        <v>3</v>
      </c>
      <c r="G6552" s="1">
        <v>45347</v>
      </c>
      <c r="H6552" s="1">
        <v>45349</v>
      </c>
      <c r="I6552" t="s">
        <v>31</v>
      </c>
      <c r="J6552" t="s">
        <v>16</v>
      </c>
      <c r="K6552" s="2">
        <v>495.19</v>
      </c>
      <c r="L6552" t="s">
        <v>48</v>
      </c>
      <c r="M6552">
        <f>YEAR(Table1[[#This Row],[order_date]])</f>
        <v>2024</v>
      </c>
      <c r="N6552">
        <f>MONTH(Table1[[#This Row],[order_date]])</f>
        <v>2</v>
      </c>
      <c r="O6552" s="3">
        <f>Table1[[#This Row],[sales]]-Table1[[#This Row],[profit]]</f>
        <v>1190.73</v>
      </c>
      <c r="P6552" s="3">
        <f>Table1[[#This Row],[sales]]*Table1[[#This Row],[quantity]]</f>
        <v>5057.76</v>
      </c>
      <c r="Q6552" s="9">
        <f>Table1[[#This Row],[delivery_date]]-Table1[[#This Row],[order_date]]</f>
        <v>2</v>
      </c>
    </row>
    <row r="6553" spans="1:17" x14ac:dyDescent="0.35">
      <c r="A6553" t="s">
        <v>6584</v>
      </c>
      <c r="B6553" t="s">
        <v>41</v>
      </c>
      <c r="C6553" t="s">
        <v>20</v>
      </c>
      <c r="D6553" s="2">
        <v>2949.13</v>
      </c>
      <c r="E6553">
        <v>0.4</v>
      </c>
      <c r="F6553">
        <v>4</v>
      </c>
      <c r="G6553" s="1">
        <v>45338</v>
      </c>
      <c r="H6553" s="1">
        <v>45340</v>
      </c>
      <c r="I6553" t="s">
        <v>31</v>
      </c>
      <c r="J6553" t="s">
        <v>16</v>
      </c>
      <c r="K6553" s="2">
        <v>834.58</v>
      </c>
      <c r="L6553" t="s">
        <v>23</v>
      </c>
      <c r="M6553">
        <f>YEAR(Table1[[#This Row],[order_date]])</f>
        <v>2024</v>
      </c>
      <c r="N6553">
        <f>MONTH(Table1[[#This Row],[order_date]])</f>
        <v>2</v>
      </c>
      <c r="O6553" s="3">
        <f>Table1[[#This Row],[sales]]-Table1[[#This Row],[profit]]</f>
        <v>2114.5500000000002</v>
      </c>
      <c r="P6553" s="3">
        <f>Table1[[#This Row],[sales]]*Table1[[#This Row],[quantity]]</f>
        <v>11796.52</v>
      </c>
      <c r="Q6553" s="9">
        <f>Table1[[#This Row],[delivery_date]]-Table1[[#This Row],[order_date]]</f>
        <v>2</v>
      </c>
    </row>
    <row r="6554" spans="1:17" x14ac:dyDescent="0.35">
      <c r="A6554" t="s">
        <v>6585</v>
      </c>
      <c r="B6554" t="s">
        <v>19</v>
      </c>
      <c r="C6554" t="s">
        <v>33</v>
      </c>
      <c r="D6554" s="2">
        <v>3239.69</v>
      </c>
      <c r="E6554">
        <v>0.41</v>
      </c>
      <c r="F6554">
        <v>2</v>
      </c>
      <c r="G6554" s="1">
        <v>44985</v>
      </c>
      <c r="H6554" s="1">
        <v>44988</v>
      </c>
      <c r="I6554" t="s">
        <v>31</v>
      </c>
      <c r="J6554" t="s">
        <v>27</v>
      </c>
      <c r="K6554" s="2">
        <v>475.13</v>
      </c>
      <c r="L6554" t="s">
        <v>23</v>
      </c>
      <c r="M6554">
        <f>YEAR(Table1[[#This Row],[order_date]])</f>
        <v>2023</v>
      </c>
      <c r="N6554">
        <f>MONTH(Table1[[#This Row],[order_date]])</f>
        <v>2</v>
      </c>
      <c r="O6554" s="3">
        <f>Table1[[#This Row],[sales]]-Table1[[#This Row],[profit]]</f>
        <v>2764.56</v>
      </c>
      <c r="P6554" s="3">
        <f>Table1[[#This Row],[sales]]*Table1[[#This Row],[quantity]]</f>
        <v>6479.38</v>
      </c>
      <c r="Q6554" s="9">
        <f>Table1[[#This Row],[delivery_date]]-Table1[[#This Row],[order_date]]</f>
        <v>3</v>
      </c>
    </row>
    <row r="6555" spans="1:17" x14ac:dyDescent="0.35">
      <c r="A6555" t="s">
        <v>6586</v>
      </c>
      <c r="B6555" t="s">
        <v>25</v>
      </c>
      <c r="C6555" t="s">
        <v>20</v>
      </c>
      <c r="D6555" s="2">
        <v>3345.33</v>
      </c>
      <c r="E6555">
        <v>0.23</v>
      </c>
      <c r="F6555">
        <v>7</v>
      </c>
      <c r="G6555" s="1">
        <v>45356</v>
      </c>
      <c r="H6555" s="1">
        <v>45361</v>
      </c>
      <c r="I6555" t="s">
        <v>15</v>
      </c>
      <c r="J6555" t="s">
        <v>16</v>
      </c>
      <c r="K6555" s="2">
        <v>645.19000000000005</v>
      </c>
      <c r="L6555" t="s">
        <v>28</v>
      </c>
      <c r="M6555">
        <f>YEAR(Table1[[#This Row],[order_date]])</f>
        <v>2024</v>
      </c>
      <c r="N6555">
        <f>MONTH(Table1[[#This Row],[order_date]])</f>
        <v>3</v>
      </c>
      <c r="O6555" s="3">
        <f>Table1[[#This Row],[sales]]-Table1[[#This Row],[profit]]</f>
        <v>2700.14</v>
      </c>
      <c r="P6555" s="3">
        <f>Table1[[#This Row],[sales]]*Table1[[#This Row],[quantity]]</f>
        <v>23417.309999999998</v>
      </c>
      <c r="Q6555" s="9">
        <f>Table1[[#This Row],[delivery_date]]-Table1[[#This Row],[order_date]]</f>
        <v>5</v>
      </c>
    </row>
    <row r="6556" spans="1:17" x14ac:dyDescent="0.35">
      <c r="A6556" t="s">
        <v>6587</v>
      </c>
      <c r="B6556" t="s">
        <v>13</v>
      </c>
      <c r="C6556" t="s">
        <v>26</v>
      </c>
      <c r="D6556" s="2">
        <v>3129.7</v>
      </c>
      <c r="E6556">
        <v>0.23</v>
      </c>
      <c r="F6556">
        <v>9</v>
      </c>
      <c r="G6556" s="1">
        <v>45373</v>
      </c>
      <c r="H6556" s="1">
        <v>45380</v>
      </c>
      <c r="I6556" t="s">
        <v>31</v>
      </c>
      <c r="J6556" t="s">
        <v>16</v>
      </c>
      <c r="K6556" s="2">
        <v>820.44</v>
      </c>
      <c r="L6556" t="s">
        <v>28</v>
      </c>
      <c r="M6556">
        <f>YEAR(Table1[[#This Row],[order_date]])</f>
        <v>2024</v>
      </c>
      <c r="N6556">
        <f>MONTH(Table1[[#This Row],[order_date]])</f>
        <v>3</v>
      </c>
      <c r="O6556" s="3">
        <f>Table1[[#This Row],[sales]]-Table1[[#This Row],[profit]]</f>
        <v>2309.2599999999998</v>
      </c>
      <c r="P6556" s="3">
        <f>Table1[[#This Row],[sales]]*Table1[[#This Row],[quantity]]</f>
        <v>28167.3</v>
      </c>
      <c r="Q6556" s="9">
        <f>Table1[[#This Row],[delivery_date]]-Table1[[#This Row],[order_date]]</f>
        <v>7</v>
      </c>
    </row>
    <row r="6557" spans="1:17" x14ac:dyDescent="0.35">
      <c r="A6557" t="s">
        <v>6588</v>
      </c>
      <c r="B6557" t="s">
        <v>19</v>
      </c>
      <c r="C6557" t="s">
        <v>33</v>
      </c>
      <c r="D6557" s="2">
        <v>3356.55</v>
      </c>
      <c r="E6557">
        <v>0.39</v>
      </c>
      <c r="F6557">
        <v>6</v>
      </c>
      <c r="G6557" s="1">
        <v>45345</v>
      </c>
      <c r="H6557" s="1">
        <v>45350</v>
      </c>
      <c r="I6557" t="s">
        <v>31</v>
      </c>
      <c r="J6557" t="s">
        <v>22</v>
      </c>
      <c r="K6557" s="2">
        <v>431.29</v>
      </c>
      <c r="L6557" t="s">
        <v>28</v>
      </c>
      <c r="M6557">
        <f>YEAR(Table1[[#This Row],[order_date]])</f>
        <v>2024</v>
      </c>
      <c r="N6557">
        <f>MONTH(Table1[[#This Row],[order_date]])</f>
        <v>2</v>
      </c>
      <c r="O6557" s="3">
        <f>Table1[[#This Row],[sales]]-Table1[[#This Row],[profit]]</f>
        <v>2925.26</v>
      </c>
      <c r="P6557" s="3">
        <f>Table1[[#This Row],[sales]]*Table1[[#This Row],[quantity]]</f>
        <v>20139.300000000003</v>
      </c>
      <c r="Q6557" s="9">
        <f>Table1[[#This Row],[delivery_date]]-Table1[[#This Row],[order_date]]</f>
        <v>5</v>
      </c>
    </row>
    <row r="6558" spans="1:17" x14ac:dyDescent="0.35">
      <c r="A6558" t="s">
        <v>6589</v>
      </c>
      <c r="B6558" t="s">
        <v>13</v>
      </c>
      <c r="C6558" t="s">
        <v>36</v>
      </c>
      <c r="D6558" s="2">
        <v>1619.45</v>
      </c>
      <c r="E6558">
        <v>0.39</v>
      </c>
      <c r="F6558">
        <v>4</v>
      </c>
      <c r="G6558" s="1">
        <v>45020</v>
      </c>
      <c r="H6558" s="1">
        <v>45022</v>
      </c>
      <c r="I6558" t="s">
        <v>31</v>
      </c>
      <c r="J6558" t="s">
        <v>27</v>
      </c>
      <c r="K6558" s="2">
        <v>169.13</v>
      </c>
      <c r="L6558" t="s">
        <v>28</v>
      </c>
      <c r="M6558">
        <f>YEAR(Table1[[#This Row],[order_date]])</f>
        <v>2023</v>
      </c>
      <c r="N6558">
        <f>MONTH(Table1[[#This Row],[order_date]])</f>
        <v>4</v>
      </c>
      <c r="O6558" s="3">
        <f>Table1[[#This Row],[sales]]-Table1[[#This Row],[profit]]</f>
        <v>1450.3200000000002</v>
      </c>
      <c r="P6558" s="3">
        <f>Table1[[#This Row],[sales]]*Table1[[#This Row],[quantity]]</f>
        <v>6477.8</v>
      </c>
      <c r="Q6558" s="9">
        <f>Table1[[#This Row],[delivery_date]]-Table1[[#This Row],[order_date]]</f>
        <v>2</v>
      </c>
    </row>
    <row r="6559" spans="1:17" x14ac:dyDescent="0.35">
      <c r="A6559" t="s">
        <v>6590</v>
      </c>
      <c r="B6559" t="s">
        <v>41</v>
      </c>
      <c r="C6559" t="s">
        <v>36</v>
      </c>
      <c r="D6559" s="2">
        <v>2286.06</v>
      </c>
      <c r="E6559">
        <v>0.43</v>
      </c>
      <c r="F6559">
        <v>6</v>
      </c>
      <c r="G6559" s="1">
        <v>45139</v>
      </c>
      <c r="H6559" s="1">
        <v>45143</v>
      </c>
      <c r="I6559" t="s">
        <v>21</v>
      </c>
      <c r="J6559" t="s">
        <v>22</v>
      </c>
      <c r="K6559" s="2">
        <v>198.99</v>
      </c>
      <c r="L6559" t="s">
        <v>39</v>
      </c>
      <c r="M6559">
        <f>YEAR(Table1[[#This Row],[order_date]])</f>
        <v>2023</v>
      </c>
      <c r="N6559">
        <f>MONTH(Table1[[#This Row],[order_date]])</f>
        <v>8</v>
      </c>
      <c r="O6559" s="3">
        <f>Table1[[#This Row],[sales]]-Table1[[#This Row],[profit]]</f>
        <v>2087.0699999999997</v>
      </c>
      <c r="P6559" s="3">
        <f>Table1[[#This Row],[sales]]*Table1[[#This Row],[quantity]]</f>
        <v>13716.36</v>
      </c>
      <c r="Q6559" s="9">
        <f>Table1[[#This Row],[delivery_date]]-Table1[[#This Row],[order_date]]</f>
        <v>4</v>
      </c>
    </row>
    <row r="6560" spans="1:17" x14ac:dyDescent="0.35">
      <c r="A6560" t="s">
        <v>6591</v>
      </c>
      <c r="B6560" t="s">
        <v>25</v>
      </c>
      <c r="C6560" t="s">
        <v>20</v>
      </c>
      <c r="D6560" s="2">
        <v>3376.66</v>
      </c>
      <c r="E6560">
        <v>0.32</v>
      </c>
      <c r="F6560">
        <v>1</v>
      </c>
      <c r="G6560" s="1">
        <v>45496</v>
      </c>
      <c r="H6560" s="1">
        <v>45498</v>
      </c>
      <c r="I6560" t="s">
        <v>15</v>
      </c>
      <c r="J6560" t="s">
        <v>16</v>
      </c>
      <c r="K6560" s="2">
        <v>275.64999999999998</v>
      </c>
      <c r="L6560" t="s">
        <v>28</v>
      </c>
      <c r="M6560">
        <f>YEAR(Table1[[#This Row],[order_date]])</f>
        <v>2024</v>
      </c>
      <c r="N6560">
        <f>MONTH(Table1[[#This Row],[order_date]])</f>
        <v>7</v>
      </c>
      <c r="O6560" s="3">
        <f>Table1[[#This Row],[sales]]-Table1[[#This Row],[profit]]</f>
        <v>3101.0099999999998</v>
      </c>
      <c r="P6560" s="3">
        <f>Table1[[#This Row],[sales]]*Table1[[#This Row],[quantity]]</f>
        <v>3376.66</v>
      </c>
      <c r="Q6560" s="9">
        <f>Table1[[#This Row],[delivery_date]]-Table1[[#This Row],[order_date]]</f>
        <v>2</v>
      </c>
    </row>
    <row r="6561" spans="1:17" x14ac:dyDescent="0.35">
      <c r="A6561" t="s">
        <v>6592</v>
      </c>
      <c r="B6561" t="s">
        <v>13</v>
      </c>
      <c r="C6561" t="s">
        <v>26</v>
      </c>
      <c r="D6561" s="2">
        <v>3796.41</v>
      </c>
      <c r="E6561">
        <v>0.09</v>
      </c>
      <c r="F6561">
        <v>6</v>
      </c>
      <c r="G6561" s="1">
        <v>45655</v>
      </c>
      <c r="H6561" s="1">
        <v>45656</v>
      </c>
      <c r="I6561" t="s">
        <v>21</v>
      </c>
      <c r="J6561" t="s">
        <v>22</v>
      </c>
      <c r="K6561" s="2">
        <v>1036.0999999999999</v>
      </c>
      <c r="L6561" t="s">
        <v>28</v>
      </c>
      <c r="M6561">
        <f>YEAR(Table1[[#This Row],[order_date]])</f>
        <v>2024</v>
      </c>
      <c r="N6561">
        <f>MONTH(Table1[[#This Row],[order_date]])</f>
        <v>12</v>
      </c>
      <c r="O6561" s="3">
        <f>Table1[[#This Row],[sales]]-Table1[[#This Row],[profit]]</f>
        <v>2760.31</v>
      </c>
      <c r="P6561" s="3">
        <f>Table1[[#This Row],[sales]]*Table1[[#This Row],[quantity]]</f>
        <v>22778.46</v>
      </c>
      <c r="Q6561" s="9">
        <f>Table1[[#This Row],[delivery_date]]-Table1[[#This Row],[order_date]]</f>
        <v>1</v>
      </c>
    </row>
    <row r="6562" spans="1:17" x14ac:dyDescent="0.35">
      <c r="A6562" t="s">
        <v>6593</v>
      </c>
      <c r="B6562" t="s">
        <v>41</v>
      </c>
      <c r="C6562" t="s">
        <v>20</v>
      </c>
      <c r="D6562" s="2">
        <v>2227.3200000000002</v>
      </c>
      <c r="E6562">
        <v>0.27</v>
      </c>
      <c r="F6562">
        <v>4</v>
      </c>
      <c r="G6562" s="1">
        <v>45579</v>
      </c>
      <c r="H6562" s="1">
        <v>45582</v>
      </c>
      <c r="I6562" t="s">
        <v>21</v>
      </c>
      <c r="J6562" t="s">
        <v>22</v>
      </c>
      <c r="K6562" s="2">
        <v>434.07</v>
      </c>
      <c r="L6562" t="s">
        <v>17</v>
      </c>
      <c r="M6562">
        <f>YEAR(Table1[[#This Row],[order_date]])</f>
        <v>2024</v>
      </c>
      <c r="N6562">
        <f>MONTH(Table1[[#This Row],[order_date]])</f>
        <v>10</v>
      </c>
      <c r="O6562" s="3">
        <f>Table1[[#This Row],[sales]]-Table1[[#This Row],[profit]]</f>
        <v>1793.2500000000002</v>
      </c>
      <c r="P6562" s="3">
        <f>Table1[[#This Row],[sales]]*Table1[[#This Row],[quantity]]</f>
        <v>8909.2800000000007</v>
      </c>
      <c r="Q6562" s="9">
        <f>Table1[[#This Row],[delivery_date]]-Table1[[#This Row],[order_date]]</f>
        <v>3</v>
      </c>
    </row>
    <row r="6563" spans="1:17" x14ac:dyDescent="0.35">
      <c r="A6563" t="s">
        <v>6594</v>
      </c>
      <c r="B6563" t="s">
        <v>25</v>
      </c>
      <c r="C6563" t="s">
        <v>14</v>
      </c>
      <c r="D6563" s="2">
        <v>1890.13</v>
      </c>
      <c r="E6563">
        <v>0.19</v>
      </c>
      <c r="F6563">
        <v>3</v>
      </c>
      <c r="G6563" s="1">
        <v>45138</v>
      </c>
      <c r="H6563" s="1">
        <v>45144</v>
      </c>
      <c r="I6563" t="s">
        <v>15</v>
      </c>
      <c r="J6563" t="s">
        <v>27</v>
      </c>
      <c r="K6563" s="2">
        <v>347.84</v>
      </c>
      <c r="L6563" t="s">
        <v>28</v>
      </c>
      <c r="M6563">
        <f>YEAR(Table1[[#This Row],[order_date]])</f>
        <v>2023</v>
      </c>
      <c r="N6563">
        <f>MONTH(Table1[[#This Row],[order_date]])</f>
        <v>7</v>
      </c>
      <c r="O6563" s="3">
        <f>Table1[[#This Row],[sales]]-Table1[[#This Row],[profit]]</f>
        <v>1542.2900000000002</v>
      </c>
      <c r="P6563" s="3">
        <f>Table1[[#This Row],[sales]]*Table1[[#This Row],[quantity]]</f>
        <v>5670.39</v>
      </c>
      <c r="Q6563" s="9">
        <f>Table1[[#This Row],[delivery_date]]-Table1[[#This Row],[order_date]]</f>
        <v>6</v>
      </c>
    </row>
    <row r="6564" spans="1:17" x14ac:dyDescent="0.35">
      <c r="A6564" t="s">
        <v>6595</v>
      </c>
      <c r="B6564" t="s">
        <v>13</v>
      </c>
      <c r="C6564" t="s">
        <v>36</v>
      </c>
      <c r="D6564" s="2">
        <v>3607.83</v>
      </c>
      <c r="E6564">
        <v>0.01</v>
      </c>
      <c r="F6564">
        <v>6</v>
      </c>
      <c r="G6564" s="1">
        <v>45059</v>
      </c>
      <c r="H6564" s="1">
        <v>45060</v>
      </c>
      <c r="I6564" t="s">
        <v>31</v>
      </c>
      <c r="J6564" t="s">
        <v>16</v>
      </c>
      <c r="K6564" s="2">
        <v>336.3</v>
      </c>
      <c r="L6564" t="s">
        <v>34</v>
      </c>
      <c r="M6564">
        <f>YEAR(Table1[[#This Row],[order_date]])</f>
        <v>2023</v>
      </c>
      <c r="N6564">
        <f>MONTH(Table1[[#This Row],[order_date]])</f>
        <v>5</v>
      </c>
      <c r="O6564" s="3">
        <f>Table1[[#This Row],[sales]]-Table1[[#This Row],[profit]]</f>
        <v>3271.5299999999997</v>
      </c>
      <c r="P6564" s="3">
        <f>Table1[[#This Row],[sales]]*Table1[[#This Row],[quantity]]</f>
        <v>21646.98</v>
      </c>
      <c r="Q6564" s="9">
        <f>Table1[[#This Row],[delivery_date]]-Table1[[#This Row],[order_date]]</f>
        <v>1</v>
      </c>
    </row>
    <row r="6565" spans="1:17" x14ac:dyDescent="0.35">
      <c r="A6565" t="s">
        <v>6596</v>
      </c>
      <c r="B6565" t="s">
        <v>13</v>
      </c>
      <c r="C6565" t="s">
        <v>33</v>
      </c>
      <c r="D6565" s="2">
        <v>1188.6500000000001</v>
      </c>
      <c r="E6565">
        <v>0.1</v>
      </c>
      <c r="F6565">
        <v>9</v>
      </c>
      <c r="G6565" s="1">
        <v>45092</v>
      </c>
      <c r="H6565" s="1">
        <v>45097</v>
      </c>
      <c r="I6565" t="s">
        <v>15</v>
      </c>
      <c r="J6565" t="s">
        <v>27</v>
      </c>
      <c r="K6565" s="2">
        <v>177.44</v>
      </c>
      <c r="L6565" t="s">
        <v>28</v>
      </c>
      <c r="M6565">
        <f>YEAR(Table1[[#This Row],[order_date]])</f>
        <v>2023</v>
      </c>
      <c r="N6565">
        <f>MONTH(Table1[[#This Row],[order_date]])</f>
        <v>6</v>
      </c>
      <c r="O6565" s="3">
        <f>Table1[[#This Row],[sales]]-Table1[[#This Row],[profit]]</f>
        <v>1011.21</v>
      </c>
      <c r="P6565" s="3">
        <f>Table1[[#This Row],[sales]]*Table1[[#This Row],[quantity]]</f>
        <v>10697.85</v>
      </c>
      <c r="Q6565" s="9">
        <f>Table1[[#This Row],[delivery_date]]-Table1[[#This Row],[order_date]]</f>
        <v>5</v>
      </c>
    </row>
    <row r="6566" spans="1:17" x14ac:dyDescent="0.35">
      <c r="A6566" t="s">
        <v>6597</v>
      </c>
      <c r="B6566" t="s">
        <v>41</v>
      </c>
      <c r="C6566" t="s">
        <v>33</v>
      </c>
      <c r="D6566" s="2">
        <v>146.51</v>
      </c>
      <c r="E6566">
        <v>0.1</v>
      </c>
      <c r="F6566">
        <v>8</v>
      </c>
      <c r="G6566" s="1">
        <v>45158</v>
      </c>
      <c r="H6566" s="1">
        <v>45159</v>
      </c>
      <c r="I6566" t="s">
        <v>15</v>
      </c>
      <c r="J6566" t="s">
        <v>22</v>
      </c>
      <c r="K6566" s="2">
        <v>43.6</v>
      </c>
      <c r="L6566" t="s">
        <v>17</v>
      </c>
      <c r="M6566">
        <f>YEAR(Table1[[#This Row],[order_date]])</f>
        <v>2023</v>
      </c>
      <c r="N6566">
        <f>MONTH(Table1[[#This Row],[order_date]])</f>
        <v>8</v>
      </c>
      <c r="O6566" s="3">
        <f>Table1[[#This Row],[sales]]-Table1[[#This Row],[profit]]</f>
        <v>102.91</v>
      </c>
      <c r="P6566" s="3">
        <f>Table1[[#This Row],[sales]]*Table1[[#This Row],[quantity]]</f>
        <v>1172.08</v>
      </c>
      <c r="Q6566" s="9">
        <f>Table1[[#This Row],[delivery_date]]-Table1[[#This Row],[order_date]]</f>
        <v>1</v>
      </c>
    </row>
    <row r="6567" spans="1:17" x14ac:dyDescent="0.35">
      <c r="A6567" t="s">
        <v>6598</v>
      </c>
      <c r="B6567" t="s">
        <v>25</v>
      </c>
      <c r="C6567" t="s">
        <v>33</v>
      </c>
      <c r="D6567" s="2">
        <v>2408.71</v>
      </c>
      <c r="E6567">
        <v>0.04</v>
      </c>
      <c r="F6567">
        <v>8</v>
      </c>
      <c r="G6567" s="1">
        <v>44951</v>
      </c>
      <c r="H6567" s="1">
        <v>44956</v>
      </c>
      <c r="I6567" t="s">
        <v>31</v>
      </c>
      <c r="J6567" t="s">
        <v>27</v>
      </c>
      <c r="K6567" s="2">
        <v>410.83</v>
      </c>
      <c r="L6567" t="s">
        <v>39</v>
      </c>
      <c r="M6567">
        <f>YEAR(Table1[[#This Row],[order_date]])</f>
        <v>2023</v>
      </c>
      <c r="N6567">
        <f>MONTH(Table1[[#This Row],[order_date]])</f>
        <v>1</v>
      </c>
      <c r="O6567" s="3">
        <f>Table1[[#This Row],[sales]]-Table1[[#This Row],[profit]]</f>
        <v>1997.88</v>
      </c>
      <c r="P6567" s="3">
        <f>Table1[[#This Row],[sales]]*Table1[[#This Row],[quantity]]</f>
        <v>19269.68</v>
      </c>
      <c r="Q6567" s="9">
        <f>Table1[[#This Row],[delivery_date]]-Table1[[#This Row],[order_date]]</f>
        <v>5</v>
      </c>
    </row>
    <row r="6568" spans="1:17" x14ac:dyDescent="0.35">
      <c r="A6568" t="s">
        <v>6599</v>
      </c>
      <c r="B6568" t="s">
        <v>25</v>
      </c>
      <c r="C6568" t="s">
        <v>36</v>
      </c>
      <c r="D6568" s="2">
        <v>949.53</v>
      </c>
      <c r="E6568">
        <v>0.23</v>
      </c>
      <c r="F6568">
        <v>9</v>
      </c>
      <c r="G6568" s="1">
        <v>45325</v>
      </c>
      <c r="H6568" s="1">
        <v>45328</v>
      </c>
      <c r="I6568" t="s">
        <v>15</v>
      </c>
      <c r="J6568" t="s">
        <v>27</v>
      </c>
      <c r="K6568" s="2">
        <v>60.35</v>
      </c>
      <c r="L6568" t="s">
        <v>34</v>
      </c>
      <c r="M6568">
        <f>YEAR(Table1[[#This Row],[order_date]])</f>
        <v>2024</v>
      </c>
      <c r="N6568">
        <f>MONTH(Table1[[#This Row],[order_date]])</f>
        <v>2</v>
      </c>
      <c r="O6568" s="3">
        <f>Table1[[#This Row],[sales]]-Table1[[#This Row],[profit]]</f>
        <v>889.18</v>
      </c>
      <c r="P6568" s="3">
        <f>Table1[[#This Row],[sales]]*Table1[[#This Row],[quantity]]</f>
        <v>8545.77</v>
      </c>
      <c r="Q6568" s="9">
        <f>Table1[[#This Row],[delivery_date]]-Table1[[#This Row],[order_date]]</f>
        <v>3</v>
      </c>
    </row>
    <row r="6569" spans="1:17" x14ac:dyDescent="0.35">
      <c r="A6569" t="s">
        <v>6600</v>
      </c>
      <c r="B6569" t="s">
        <v>13</v>
      </c>
      <c r="C6569" t="s">
        <v>26</v>
      </c>
      <c r="D6569" s="2">
        <v>1953.59</v>
      </c>
      <c r="E6569">
        <v>0.25</v>
      </c>
      <c r="F6569">
        <v>6</v>
      </c>
      <c r="G6569" s="1">
        <v>45638</v>
      </c>
      <c r="H6569" s="1">
        <v>45643</v>
      </c>
      <c r="I6569" t="s">
        <v>31</v>
      </c>
      <c r="J6569" t="s">
        <v>16</v>
      </c>
      <c r="K6569" s="2">
        <v>292.13</v>
      </c>
      <c r="L6569" t="s">
        <v>17</v>
      </c>
      <c r="M6569">
        <f>YEAR(Table1[[#This Row],[order_date]])</f>
        <v>2024</v>
      </c>
      <c r="N6569">
        <f>MONTH(Table1[[#This Row],[order_date]])</f>
        <v>12</v>
      </c>
      <c r="O6569" s="3">
        <f>Table1[[#This Row],[sales]]-Table1[[#This Row],[profit]]</f>
        <v>1661.46</v>
      </c>
      <c r="P6569" s="3">
        <f>Table1[[#This Row],[sales]]*Table1[[#This Row],[quantity]]</f>
        <v>11721.539999999999</v>
      </c>
      <c r="Q6569" s="9">
        <f>Table1[[#This Row],[delivery_date]]-Table1[[#This Row],[order_date]]</f>
        <v>5</v>
      </c>
    </row>
    <row r="6570" spans="1:17" x14ac:dyDescent="0.35">
      <c r="A6570" t="s">
        <v>6601</v>
      </c>
      <c r="B6570" t="s">
        <v>13</v>
      </c>
      <c r="C6570" t="s">
        <v>36</v>
      </c>
      <c r="D6570" s="2">
        <v>1527.05</v>
      </c>
      <c r="E6570">
        <v>0.17</v>
      </c>
      <c r="F6570">
        <v>8</v>
      </c>
      <c r="G6570" s="1">
        <v>44974</v>
      </c>
      <c r="H6570" s="1">
        <v>44977</v>
      </c>
      <c r="I6570" t="s">
        <v>31</v>
      </c>
      <c r="J6570" t="s">
        <v>27</v>
      </c>
      <c r="K6570" s="2">
        <v>97.01</v>
      </c>
      <c r="L6570" t="s">
        <v>23</v>
      </c>
      <c r="M6570">
        <f>YEAR(Table1[[#This Row],[order_date]])</f>
        <v>2023</v>
      </c>
      <c r="N6570">
        <f>MONTH(Table1[[#This Row],[order_date]])</f>
        <v>2</v>
      </c>
      <c r="O6570" s="3">
        <f>Table1[[#This Row],[sales]]-Table1[[#This Row],[profit]]</f>
        <v>1430.04</v>
      </c>
      <c r="P6570" s="3">
        <f>Table1[[#This Row],[sales]]*Table1[[#This Row],[quantity]]</f>
        <v>12216.4</v>
      </c>
      <c r="Q6570" s="9">
        <f>Table1[[#This Row],[delivery_date]]-Table1[[#This Row],[order_date]]</f>
        <v>3</v>
      </c>
    </row>
    <row r="6571" spans="1:17" x14ac:dyDescent="0.35">
      <c r="A6571" t="s">
        <v>6602</v>
      </c>
      <c r="B6571" t="s">
        <v>13</v>
      </c>
      <c r="C6571" t="s">
        <v>36</v>
      </c>
      <c r="D6571" s="2">
        <v>3908.58</v>
      </c>
      <c r="E6571">
        <v>0.21</v>
      </c>
      <c r="F6571">
        <v>7</v>
      </c>
      <c r="G6571" s="1">
        <v>44978</v>
      </c>
      <c r="H6571" s="1">
        <v>44985</v>
      </c>
      <c r="I6571" t="s">
        <v>31</v>
      </c>
      <c r="J6571" t="s">
        <v>22</v>
      </c>
      <c r="K6571" s="2">
        <v>831.69</v>
      </c>
      <c r="L6571" t="s">
        <v>39</v>
      </c>
      <c r="M6571">
        <f>YEAR(Table1[[#This Row],[order_date]])</f>
        <v>2023</v>
      </c>
      <c r="N6571">
        <f>MONTH(Table1[[#This Row],[order_date]])</f>
        <v>2</v>
      </c>
      <c r="O6571" s="3">
        <f>Table1[[#This Row],[sales]]-Table1[[#This Row],[profit]]</f>
        <v>3076.89</v>
      </c>
      <c r="P6571" s="3">
        <f>Table1[[#This Row],[sales]]*Table1[[#This Row],[quantity]]</f>
        <v>27360.059999999998</v>
      </c>
      <c r="Q6571" s="9">
        <f>Table1[[#This Row],[delivery_date]]-Table1[[#This Row],[order_date]]</f>
        <v>7</v>
      </c>
    </row>
    <row r="6572" spans="1:17" x14ac:dyDescent="0.35">
      <c r="A6572" t="s">
        <v>6603</v>
      </c>
      <c r="B6572" t="s">
        <v>25</v>
      </c>
      <c r="C6572" t="s">
        <v>33</v>
      </c>
      <c r="D6572" s="2">
        <v>1723.9</v>
      </c>
      <c r="E6572">
        <v>0.27</v>
      </c>
      <c r="F6572">
        <v>1</v>
      </c>
      <c r="G6572" s="1">
        <v>44986</v>
      </c>
      <c r="H6572" s="1">
        <v>44990</v>
      </c>
      <c r="I6572" t="s">
        <v>15</v>
      </c>
      <c r="J6572" t="s">
        <v>27</v>
      </c>
      <c r="K6572" s="2">
        <v>266.92</v>
      </c>
      <c r="L6572" t="s">
        <v>23</v>
      </c>
      <c r="M6572">
        <f>YEAR(Table1[[#This Row],[order_date]])</f>
        <v>2023</v>
      </c>
      <c r="N6572">
        <f>MONTH(Table1[[#This Row],[order_date]])</f>
        <v>3</v>
      </c>
      <c r="O6572" s="3">
        <f>Table1[[#This Row],[sales]]-Table1[[#This Row],[profit]]</f>
        <v>1456.98</v>
      </c>
      <c r="P6572" s="3">
        <f>Table1[[#This Row],[sales]]*Table1[[#This Row],[quantity]]</f>
        <v>1723.9</v>
      </c>
      <c r="Q6572" s="9">
        <f>Table1[[#This Row],[delivery_date]]-Table1[[#This Row],[order_date]]</f>
        <v>4</v>
      </c>
    </row>
    <row r="6573" spans="1:17" x14ac:dyDescent="0.35">
      <c r="A6573" t="s">
        <v>6604</v>
      </c>
      <c r="B6573" t="s">
        <v>41</v>
      </c>
      <c r="C6573" t="s">
        <v>36</v>
      </c>
      <c r="D6573" s="2">
        <v>3239.31</v>
      </c>
      <c r="E6573">
        <v>0.06</v>
      </c>
      <c r="F6573">
        <v>6</v>
      </c>
      <c r="G6573" s="1">
        <v>45399</v>
      </c>
      <c r="H6573" s="1">
        <v>45406</v>
      </c>
      <c r="I6573" t="s">
        <v>31</v>
      </c>
      <c r="J6573" t="s">
        <v>22</v>
      </c>
      <c r="K6573" s="2">
        <v>285.20999999999998</v>
      </c>
      <c r="L6573" t="s">
        <v>34</v>
      </c>
      <c r="M6573">
        <f>YEAR(Table1[[#This Row],[order_date]])</f>
        <v>2024</v>
      </c>
      <c r="N6573">
        <f>MONTH(Table1[[#This Row],[order_date]])</f>
        <v>4</v>
      </c>
      <c r="O6573" s="3">
        <f>Table1[[#This Row],[sales]]-Table1[[#This Row],[profit]]</f>
        <v>2954.1</v>
      </c>
      <c r="P6573" s="3">
        <f>Table1[[#This Row],[sales]]*Table1[[#This Row],[quantity]]</f>
        <v>19435.86</v>
      </c>
      <c r="Q6573" s="9">
        <f>Table1[[#This Row],[delivery_date]]-Table1[[#This Row],[order_date]]</f>
        <v>7</v>
      </c>
    </row>
    <row r="6574" spans="1:17" x14ac:dyDescent="0.35">
      <c r="A6574" t="s">
        <v>6605</v>
      </c>
      <c r="B6574" t="s">
        <v>41</v>
      </c>
      <c r="C6574" t="s">
        <v>33</v>
      </c>
      <c r="D6574" s="2">
        <v>3402.17</v>
      </c>
      <c r="E6574">
        <v>0.28000000000000003</v>
      </c>
      <c r="F6574">
        <v>4</v>
      </c>
      <c r="G6574" s="1">
        <v>45379</v>
      </c>
      <c r="H6574" s="1">
        <v>45383</v>
      </c>
      <c r="I6574" t="s">
        <v>21</v>
      </c>
      <c r="J6574" t="s">
        <v>27</v>
      </c>
      <c r="K6574" s="2">
        <v>890.58</v>
      </c>
      <c r="L6574" t="s">
        <v>17</v>
      </c>
      <c r="M6574">
        <f>YEAR(Table1[[#This Row],[order_date]])</f>
        <v>2024</v>
      </c>
      <c r="N6574">
        <f>MONTH(Table1[[#This Row],[order_date]])</f>
        <v>3</v>
      </c>
      <c r="O6574" s="3">
        <f>Table1[[#This Row],[sales]]-Table1[[#This Row],[profit]]</f>
        <v>2511.59</v>
      </c>
      <c r="P6574" s="3">
        <f>Table1[[#This Row],[sales]]*Table1[[#This Row],[quantity]]</f>
        <v>13608.68</v>
      </c>
      <c r="Q6574" s="9">
        <f>Table1[[#This Row],[delivery_date]]-Table1[[#This Row],[order_date]]</f>
        <v>4</v>
      </c>
    </row>
    <row r="6575" spans="1:17" x14ac:dyDescent="0.35">
      <c r="A6575" t="s">
        <v>6606</v>
      </c>
      <c r="B6575" t="s">
        <v>25</v>
      </c>
      <c r="C6575" t="s">
        <v>26</v>
      </c>
      <c r="D6575" s="2">
        <v>2336.63</v>
      </c>
      <c r="E6575">
        <v>0.35</v>
      </c>
      <c r="F6575">
        <v>3</v>
      </c>
      <c r="G6575" s="1">
        <v>45463</v>
      </c>
      <c r="H6575" s="1">
        <v>45466</v>
      </c>
      <c r="I6575" t="s">
        <v>15</v>
      </c>
      <c r="J6575" t="s">
        <v>27</v>
      </c>
      <c r="K6575" s="2">
        <v>461.34</v>
      </c>
      <c r="L6575" t="s">
        <v>34</v>
      </c>
      <c r="M6575">
        <f>YEAR(Table1[[#This Row],[order_date]])</f>
        <v>2024</v>
      </c>
      <c r="N6575">
        <f>MONTH(Table1[[#This Row],[order_date]])</f>
        <v>6</v>
      </c>
      <c r="O6575" s="3">
        <f>Table1[[#This Row],[sales]]-Table1[[#This Row],[profit]]</f>
        <v>1875.2900000000002</v>
      </c>
      <c r="P6575" s="3">
        <f>Table1[[#This Row],[sales]]*Table1[[#This Row],[quantity]]</f>
        <v>7009.89</v>
      </c>
      <c r="Q6575" s="9">
        <f>Table1[[#This Row],[delivery_date]]-Table1[[#This Row],[order_date]]</f>
        <v>3</v>
      </c>
    </row>
    <row r="6576" spans="1:17" x14ac:dyDescent="0.35">
      <c r="A6576" t="s">
        <v>6607</v>
      </c>
      <c r="B6576" t="s">
        <v>19</v>
      </c>
      <c r="C6576" t="s">
        <v>14</v>
      </c>
      <c r="D6576" s="2">
        <v>497.28</v>
      </c>
      <c r="E6576">
        <v>0.44</v>
      </c>
      <c r="F6576">
        <v>3</v>
      </c>
      <c r="G6576" s="1">
        <v>45109</v>
      </c>
      <c r="H6576" s="1">
        <v>45111</v>
      </c>
      <c r="I6576" t="s">
        <v>21</v>
      </c>
      <c r="J6576" t="s">
        <v>27</v>
      </c>
      <c r="K6576" s="2">
        <v>85.18</v>
      </c>
      <c r="L6576" t="s">
        <v>28</v>
      </c>
      <c r="M6576">
        <f>YEAR(Table1[[#This Row],[order_date]])</f>
        <v>2023</v>
      </c>
      <c r="N6576">
        <f>MONTH(Table1[[#This Row],[order_date]])</f>
        <v>7</v>
      </c>
      <c r="O6576" s="3">
        <f>Table1[[#This Row],[sales]]-Table1[[#This Row],[profit]]</f>
        <v>412.09999999999997</v>
      </c>
      <c r="P6576" s="3">
        <f>Table1[[#This Row],[sales]]*Table1[[#This Row],[quantity]]</f>
        <v>1491.84</v>
      </c>
      <c r="Q6576" s="9">
        <f>Table1[[#This Row],[delivery_date]]-Table1[[#This Row],[order_date]]</f>
        <v>2</v>
      </c>
    </row>
    <row r="6577" spans="1:17" x14ac:dyDescent="0.35">
      <c r="A6577" t="s">
        <v>6608</v>
      </c>
      <c r="B6577" t="s">
        <v>41</v>
      </c>
      <c r="C6577" t="s">
        <v>33</v>
      </c>
      <c r="D6577" s="2">
        <v>3531.79</v>
      </c>
      <c r="E6577">
        <v>0.15</v>
      </c>
      <c r="F6577">
        <v>8</v>
      </c>
      <c r="G6577" s="1">
        <v>45165</v>
      </c>
      <c r="H6577" s="1">
        <v>45172</v>
      </c>
      <c r="I6577" t="s">
        <v>21</v>
      </c>
      <c r="J6577" t="s">
        <v>16</v>
      </c>
      <c r="K6577" s="2">
        <v>875.9</v>
      </c>
      <c r="L6577" t="s">
        <v>23</v>
      </c>
      <c r="M6577">
        <f>YEAR(Table1[[#This Row],[order_date]])</f>
        <v>2023</v>
      </c>
      <c r="N6577">
        <f>MONTH(Table1[[#This Row],[order_date]])</f>
        <v>8</v>
      </c>
      <c r="O6577" s="3">
        <f>Table1[[#This Row],[sales]]-Table1[[#This Row],[profit]]</f>
        <v>2655.89</v>
      </c>
      <c r="P6577" s="3">
        <f>Table1[[#This Row],[sales]]*Table1[[#This Row],[quantity]]</f>
        <v>28254.32</v>
      </c>
      <c r="Q6577" s="9">
        <f>Table1[[#This Row],[delivery_date]]-Table1[[#This Row],[order_date]]</f>
        <v>7</v>
      </c>
    </row>
    <row r="6578" spans="1:17" x14ac:dyDescent="0.35">
      <c r="A6578" t="s">
        <v>6609</v>
      </c>
      <c r="B6578" t="s">
        <v>13</v>
      </c>
      <c r="C6578" t="s">
        <v>20</v>
      </c>
      <c r="D6578" s="2">
        <v>468.32</v>
      </c>
      <c r="E6578">
        <v>0.37</v>
      </c>
      <c r="F6578">
        <v>1</v>
      </c>
      <c r="G6578" s="1">
        <v>44990</v>
      </c>
      <c r="H6578" s="1">
        <v>44997</v>
      </c>
      <c r="I6578" t="s">
        <v>21</v>
      </c>
      <c r="J6578" t="s">
        <v>27</v>
      </c>
      <c r="K6578" s="2">
        <v>90.62</v>
      </c>
      <c r="L6578" t="s">
        <v>34</v>
      </c>
      <c r="M6578">
        <f>YEAR(Table1[[#This Row],[order_date]])</f>
        <v>2023</v>
      </c>
      <c r="N6578">
        <f>MONTH(Table1[[#This Row],[order_date]])</f>
        <v>3</v>
      </c>
      <c r="O6578" s="3">
        <f>Table1[[#This Row],[sales]]-Table1[[#This Row],[profit]]</f>
        <v>377.7</v>
      </c>
      <c r="P6578" s="3">
        <f>Table1[[#This Row],[sales]]*Table1[[#This Row],[quantity]]</f>
        <v>468.32</v>
      </c>
      <c r="Q6578" s="9">
        <f>Table1[[#This Row],[delivery_date]]-Table1[[#This Row],[order_date]]</f>
        <v>7</v>
      </c>
    </row>
    <row r="6579" spans="1:17" x14ac:dyDescent="0.35">
      <c r="A6579" t="s">
        <v>6610</v>
      </c>
      <c r="B6579" t="s">
        <v>19</v>
      </c>
      <c r="C6579" t="s">
        <v>14</v>
      </c>
      <c r="D6579" s="2">
        <v>586.14</v>
      </c>
      <c r="E6579">
        <v>0.3</v>
      </c>
      <c r="F6579">
        <v>7</v>
      </c>
      <c r="G6579" s="1">
        <v>45247</v>
      </c>
      <c r="H6579" s="1">
        <v>45250</v>
      </c>
      <c r="I6579" t="s">
        <v>15</v>
      </c>
      <c r="J6579" t="s">
        <v>22</v>
      </c>
      <c r="K6579" s="2">
        <v>38.869999999999997</v>
      </c>
      <c r="L6579" t="s">
        <v>23</v>
      </c>
      <c r="M6579">
        <f>YEAR(Table1[[#This Row],[order_date]])</f>
        <v>2023</v>
      </c>
      <c r="N6579">
        <f>MONTH(Table1[[#This Row],[order_date]])</f>
        <v>11</v>
      </c>
      <c r="O6579" s="3">
        <f>Table1[[#This Row],[sales]]-Table1[[#This Row],[profit]]</f>
        <v>547.27</v>
      </c>
      <c r="P6579" s="3">
        <f>Table1[[#This Row],[sales]]*Table1[[#This Row],[quantity]]</f>
        <v>4102.9799999999996</v>
      </c>
      <c r="Q6579" s="9">
        <f>Table1[[#This Row],[delivery_date]]-Table1[[#This Row],[order_date]]</f>
        <v>3</v>
      </c>
    </row>
    <row r="6580" spans="1:17" x14ac:dyDescent="0.35">
      <c r="A6580" t="s">
        <v>6611</v>
      </c>
      <c r="B6580" t="s">
        <v>19</v>
      </c>
      <c r="C6580" t="s">
        <v>26</v>
      </c>
      <c r="D6580" s="2">
        <v>1060.3900000000001</v>
      </c>
      <c r="E6580">
        <v>0.25</v>
      </c>
      <c r="F6580">
        <v>4</v>
      </c>
      <c r="G6580" s="1">
        <v>45442</v>
      </c>
      <c r="H6580" s="1">
        <v>45447</v>
      </c>
      <c r="I6580" t="s">
        <v>31</v>
      </c>
      <c r="J6580" t="s">
        <v>22</v>
      </c>
      <c r="K6580" s="2">
        <v>121.38</v>
      </c>
      <c r="L6580" t="s">
        <v>28</v>
      </c>
      <c r="M6580">
        <f>YEAR(Table1[[#This Row],[order_date]])</f>
        <v>2024</v>
      </c>
      <c r="N6580">
        <f>MONTH(Table1[[#This Row],[order_date]])</f>
        <v>5</v>
      </c>
      <c r="O6580" s="3">
        <f>Table1[[#This Row],[sales]]-Table1[[#This Row],[profit]]</f>
        <v>939.0100000000001</v>
      </c>
      <c r="P6580" s="3">
        <f>Table1[[#This Row],[sales]]*Table1[[#This Row],[quantity]]</f>
        <v>4241.5600000000004</v>
      </c>
      <c r="Q6580" s="9">
        <f>Table1[[#This Row],[delivery_date]]-Table1[[#This Row],[order_date]]</f>
        <v>5</v>
      </c>
    </row>
    <row r="6581" spans="1:17" x14ac:dyDescent="0.35">
      <c r="A6581" t="s">
        <v>6612</v>
      </c>
      <c r="B6581" t="s">
        <v>41</v>
      </c>
      <c r="C6581" t="s">
        <v>14</v>
      </c>
      <c r="D6581" s="2">
        <v>1473.84</v>
      </c>
      <c r="E6581">
        <v>0.46</v>
      </c>
      <c r="F6581">
        <v>1</v>
      </c>
      <c r="G6581" s="1">
        <v>45555</v>
      </c>
      <c r="H6581" s="1">
        <v>45559</v>
      </c>
      <c r="I6581" t="s">
        <v>21</v>
      </c>
      <c r="J6581" t="s">
        <v>16</v>
      </c>
      <c r="K6581" s="2">
        <v>285.02</v>
      </c>
      <c r="L6581" t="s">
        <v>28</v>
      </c>
      <c r="M6581">
        <f>YEAR(Table1[[#This Row],[order_date]])</f>
        <v>2024</v>
      </c>
      <c r="N6581">
        <f>MONTH(Table1[[#This Row],[order_date]])</f>
        <v>9</v>
      </c>
      <c r="O6581" s="3">
        <f>Table1[[#This Row],[sales]]-Table1[[#This Row],[profit]]</f>
        <v>1188.82</v>
      </c>
      <c r="P6581" s="3">
        <f>Table1[[#This Row],[sales]]*Table1[[#This Row],[quantity]]</f>
        <v>1473.84</v>
      </c>
      <c r="Q6581" s="9">
        <f>Table1[[#This Row],[delivery_date]]-Table1[[#This Row],[order_date]]</f>
        <v>4</v>
      </c>
    </row>
    <row r="6582" spans="1:17" x14ac:dyDescent="0.35">
      <c r="A6582" t="s">
        <v>6613</v>
      </c>
      <c r="B6582" t="s">
        <v>19</v>
      </c>
      <c r="C6582" t="s">
        <v>33</v>
      </c>
      <c r="D6582" s="2">
        <v>4247.6099999999997</v>
      </c>
      <c r="E6582">
        <v>0.31</v>
      </c>
      <c r="F6582">
        <v>2</v>
      </c>
      <c r="G6582" s="1">
        <v>45491</v>
      </c>
      <c r="H6582" s="1">
        <v>45497</v>
      </c>
      <c r="I6582" t="s">
        <v>21</v>
      </c>
      <c r="J6582" t="s">
        <v>27</v>
      </c>
      <c r="K6582" s="2">
        <v>324.42</v>
      </c>
      <c r="L6582" t="s">
        <v>34</v>
      </c>
      <c r="M6582">
        <f>YEAR(Table1[[#This Row],[order_date]])</f>
        <v>2024</v>
      </c>
      <c r="N6582">
        <f>MONTH(Table1[[#This Row],[order_date]])</f>
        <v>7</v>
      </c>
      <c r="O6582" s="3">
        <f>Table1[[#This Row],[sales]]-Table1[[#This Row],[profit]]</f>
        <v>3923.1899999999996</v>
      </c>
      <c r="P6582" s="3">
        <f>Table1[[#This Row],[sales]]*Table1[[#This Row],[quantity]]</f>
        <v>8495.2199999999993</v>
      </c>
      <c r="Q6582" s="9">
        <f>Table1[[#This Row],[delivery_date]]-Table1[[#This Row],[order_date]]</f>
        <v>6</v>
      </c>
    </row>
    <row r="6583" spans="1:17" x14ac:dyDescent="0.35">
      <c r="A6583" t="s">
        <v>6614</v>
      </c>
      <c r="B6583" t="s">
        <v>19</v>
      </c>
      <c r="C6583" t="s">
        <v>26</v>
      </c>
      <c r="D6583" s="2">
        <v>3407.12</v>
      </c>
      <c r="E6583">
        <v>0.18</v>
      </c>
      <c r="F6583">
        <v>7</v>
      </c>
      <c r="G6583" s="1">
        <v>45464</v>
      </c>
      <c r="H6583" s="1">
        <v>45468</v>
      </c>
      <c r="I6583" t="s">
        <v>31</v>
      </c>
      <c r="J6583" t="s">
        <v>22</v>
      </c>
      <c r="K6583" s="2">
        <v>383.35</v>
      </c>
      <c r="L6583" t="s">
        <v>28</v>
      </c>
      <c r="M6583">
        <f>YEAR(Table1[[#This Row],[order_date]])</f>
        <v>2024</v>
      </c>
      <c r="N6583">
        <f>MONTH(Table1[[#This Row],[order_date]])</f>
        <v>6</v>
      </c>
      <c r="O6583" s="3">
        <f>Table1[[#This Row],[sales]]-Table1[[#This Row],[profit]]</f>
        <v>3023.77</v>
      </c>
      <c r="P6583" s="3">
        <f>Table1[[#This Row],[sales]]*Table1[[#This Row],[quantity]]</f>
        <v>23849.84</v>
      </c>
      <c r="Q6583" s="9">
        <f>Table1[[#This Row],[delivery_date]]-Table1[[#This Row],[order_date]]</f>
        <v>4</v>
      </c>
    </row>
    <row r="6584" spans="1:17" x14ac:dyDescent="0.35">
      <c r="A6584" t="s">
        <v>6615</v>
      </c>
      <c r="B6584" t="s">
        <v>41</v>
      </c>
      <c r="C6584" t="s">
        <v>20</v>
      </c>
      <c r="D6584" s="2">
        <v>1997.34</v>
      </c>
      <c r="E6584">
        <v>0.36</v>
      </c>
      <c r="F6584">
        <v>1</v>
      </c>
      <c r="G6584" s="1">
        <v>45538</v>
      </c>
      <c r="H6584" s="1">
        <v>45545</v>
      </c>
      <c r="I6584" t="s">
        <v>31</v>
      </c>
      <c r="J6584" t="s">
        <v>27</v>
      </c>
      <c r="K6584" s="2">
        <v>402.68</v>
      </c>
      <c r="L6584" t="s">
        <v>28</v>
      </c>
      <c r="M6584">
        <f>YEAR(Table1[[#This Row],[order_date]])</f>
        <v>2024</v>
      </c>
      <c r="N6584">
        <f>MONTH(Table1[[#This Row],[order_date]])</f>
        <v>9</v>
      </c>
      <c r="O6584" s="3">
        <f>Table1[[#This Row],[sales]]-Table1[[#This Row],[profit]]</f>
        <v>1594.6599999999999</v>
      </c>
      <c r="P6584" s="3">
        <f>Table1[[#This Row],[sales]]*Table1[[#This Row],[quantity]]</f>
        <v>1997.34</v>
      </c>
      <c r="Q6584" s="9">
        <f>Table1[[#This Row],[delivery_date]]-Table1[[#This Row],[order_date]]</f>
        <v>7</v>
      </c>
    </row>
    <row r="6585" spans="1:17" x14ac:dyDescent="0.35">
      <c r="A6585" t="s">
        <v>6616</v>
      </c>
      <c r="B6585" t="s">
        <v>41</v>
      </c>
      <c r="C6585" t="s">
        <v>33</v>
      </c>
      <c r="D6585" s="2">
        <v>4895.2700000000004</v>
      </c>
      <c r="E6585">
        <v>0.48</v>
      </c>
      <c r="F6585">
        <v>6</v>
      </c>
      <c r="G6585" s="1">
        <v>45645</v>
      </c>
      <c r="H6585" s="1">
        <v>45648</v>
      </c>
      <c r="I6585" t="s">
        <v>21</v>
      </c>
      <c r="J6585" t="s">
        <v>16</v>
      </c>
      <c r="K6585" s="2">
        <v>1377.53</v>
      </c>
      <c r="L6585" t="s">
        <v>48</v>
      </c>
      <c r="M6585">
        <f>YEAR(Table1[[#This Row],[order_date]])</f>
        <v>2024</v>
      </c>
      <c r="N6585">
        <f>MONTH(Table1[[#This Row],[order_date]])</f>
        <v>12</v>
      </c>
      <c r="O6585" s="3">
        <f>Table1[[#This Row],[sales]]-Table1[[#This Row],[profit]]</f>
        <v>3517.7400000000007</v>
      </c>
      <c r="P6585" s="3">
        <f>Table1[[#This Row],[sales]]*Table1[[#This Row],[quantity]]</f>
        <v>29371.620000000003</v>
      </c>
      <c r="Q6585" s="9">
        <f>Table1[[#This Row],[delivery_date]]-Table1[[#This Row],[order_date]]</f>
        <v>3</v>
      </c>
    </row>
    <row r="6586" spans="1:17" x14ac:dyDescent="0.35">
      <c r="A6586" t="s">
        <v>6617</v>
      </c>
      <c r="B6586" t="s">
        <v>19</v>
      </c>
      <c r="C6586" t="s">
        <v>33</v>
      </c>
      <c r="D6586" s="2">
        <v>1293.6500000000001</v>
      </c>
      <c r="E6586">
        <v>0.46</v>
      </c>
      <c r="F6586">
        <v>4</v>
      </c>
      <c r="G6586" s="1">
        <v>45657</v>
      </c>
      <c r="H6586" s="1">
        <v>45659</v>
      </c>
      <c r="I6586" t="s">
        <v>21</v>
      </c>
      <c r="J6586" t="s">
        <v>27</v>
      </c>
      <c r="K6586" s="2">
        <v>301.51</v>
      </c>
      <c r="L6586" t="s">
        <v>28</v>
      </c>
      <c r="M6586">
        <f>YEAR(Table1[[#This Row],[order_date]])</f>
        <v>2024</v>
      </c>
      <c r="N6586">
        <f>MONTH(Table1[[#This Row],[order_date]])</f>
        <v>12</v>
      </c>
      <c r="O6586" s="3">
        <f>Table1[[#This Row],[sales]]-Table1[[#This Row],[profit]]</f>
        <v>992.1400000000001</v>
      </c>
      <c r="P6586" s="3">
        <f>Table1[[#This Row],[sales]]*Table1[[#This Row],[quantity]]</f>
        <v>5174.6000000000004</v>
      </c>
      <c r="Q6586" s="9">
        <f>Table1[[#This Row],[delivery_date]]-Table1[[#This Row],[order_date]]</f>
        <v>2</v>
      </c>
    </row>
    <row r="6587" spans="1:17" x14ac:dyDescent="0.35">
      <c r="A6587" t="s">
        <v>6618</v>
      </c>
      <c r="B6587" t="s">
        <v>13</v>
      </c>
      <c r="C6587" t="s">
        <v>26</v>
      </c>
      <c r="D6587" s="2">
        <v>3088.09</v>
      </c>
      <c r="E6587">
        <v>0.49</v>
      </c>
      <c r="F6587">
        <v>3</v>
      </c>
      <c r="G6587" s="1">
        <v>45452</v>
      </c>
      <c r="H6587" s="1">
        <v>45455</v>
      </c>
      <c r="I6587" t="s">
        <v>15</v>
      </c>
      <c r="J6587" t="s">
        <v>27</v>
      </c>
      <c r="K6587" s="2">
        <v>546.26</v>
      </c>
      <c r="L6587" t="s">
        <v>34</v>
      </c>
      <c r="M6587">
        <f>YEAR(Table1[[#This Row],[order_date]])</f>
        <v>2024</v>
      </c>
      <c r="N6587">
        <f>MONTH(Table1[[#This Row],[order_date]])</f>
        <v>6</v>
      </c>
      <c r="O6587" s="3">
        <f>Table1[[#This Row],[sales]]-Table1[[#This Row],[profit]]</f>
        <v>2541.83</v>
      </c>
      <c r="P6587" s="3">
        <f>Table1[[#This Row],[sales]]*Table1[[#This Row],[quantity]]</f>
        <v>9264.27</v>
      </c>
      <c r="Q6587" s="9">
        <f>Table1[[#This Row],[delivery_date]]-Table1[[#This Row],[order_date]]</f>
        <v>3</v>
      </c>
    </row>
    <row r="6588" spans="1:17" x14ac:dyDescent="0.35">
      <c r="A6588" t="s">
        <v>6619</v>
      </c>
      <c r="B6588" t="s">
        <v>25</v>
      </c>
      <c r="C6588" t="s">
        <v>26</v>
      </c>
      <c r="D6588" s="2">
        <v>4251.3500000000004</v>
      </c>
      <c r="E6588">
        <v>0.05</v>
      </c>
      <c r="F6588">
        <v>7</v>
      </c>
      <c r="G6588" s="1">
        <v>45344</v>
      </c>
      <c r="H6588" s="1">
        <v>45349</v>
      </c>
      <c r="I6588" t="s">
        <v>31</v>
      </c>
      <c r="J6588" t="s">
        <v>22</v>
      </c>
      <c r="K6588" s="2">
        <v>437.79</v>
      </c>
      <c r="L6588" t="s">
        <v>39</v>
      </c>
      <c r="M6588">
        <f>YEAR(Table1[[#This Row],[order_date]])</f>
        <v>2024</v>
      </c>
      <c r="N6588">
        <f>MONTH(Table1[[#This Row],[order_date]])</f>
        <v>2</v>
      </c>
      <c r="O6588" s="3">
        <f>Table1[[#This Row],[sales]]-Table1[[#This Row],[profit]]</f>
        <v>3813.5600000000004</v>
      </c>
      <c r="P6588" s="3">
        <f>Table1[[#This Row],[sales]]*Table1[[#This Row],[quantity]]</f>
        <v>29759.450000000004</v>
      </c>
      <c r="Q6588" s="9">
        <f>Table1[[#This Row],[delivery_date]]-Table1[[#This Row],[order_date]]</f>
        <v>5</v>
      </c>
    </row>
    <row r="6589" spans="1:17" x14ac:dyDescent="0.35">
      <c r="A6589" t="s">
        <v>6620</v>
      </c>
      <c r="B6589" t="s">
        <v>19</v>
      </c>
      <c r="C6589" t="s">
        <v>14</v>
      </c>
      <c r="D6589" s="2">
        <v>4029.91</v>
      </c>
      <c r="E6589">
        <v>0.22</v>
      </c>
      <c r="F6589">
        <v>9</v>
      </c>
      <c r="G6589" s="1">
        <v>45498</v>
      </c>
      <c r="H6589" s="1">
        <v>45503</v>
      </c>
      <c r="I6589" t="s">
        <v>31</v>
      </c>
      <c r="J6589" t="s">
        <v>16</v>
      </c>
      <c r="K6589" s="2">
        <v>395.53</v>
      </c>
      <c r="L6589" t="s">
        <v>39</v>
      </c>
      <c r="M6589">
        <f>YEAR(Table1[[#This Row],[order_date]])</f>
        <v>2024</v>
      </c>
      <c r="N6589">
        <f>MONTH(Table1[[#This Row],[order_date]])</f>
        <v>7</v>
      </c>
      <c r="O6589" s="3">
        <f>Table1[[#This Row],[sales]]-Table1[[#This Row],[profit]]</f>
        <v>3634.38</v>
      </c>
      <c r="P6589" s="3">
        <f>Table1[[#This Row],[sales]]*Table1[[#This Row],[quantity]]</f>
        <v>36269.19</v>
      </c>
      <c r="Q6589" s="9">
        <f>Table1[[#This Row],[delivery_date]]-Table1[[#This Row],[order_date]]</f>
        <v>5</v>
      </c>
    </row>
    <row r="6590" spans="1:17" x14ac:dyDescent="0.35">
      <c r="A6590" t="s">
        <v>6621</v>
      </c>
      <c r="B6590" t="s">
        <v>19</v>
      </c>
      <c r="C6590" t="s">
        <v>20</v>
      </c>
      <c r="D6590" s="2">
        <v>542.51</v>
      </c>
      <c r="E6590">
        <v>0.22</v>
      </c>
      <c r="F6590">
        <v>5</v>
      </c>
      <c r="G6590" s="1">
        <v>45591</v>
      </c>
      <c r="H6590" s="1">
        <v>45598</v>
      </c>
      <c r="I6590" t="s">
        <v>15</v>
      </c>
      <c r="J6590" t="s">
        <v>16</v>
      </c>
      <c r="K6590" s="2">
        <v>132.38999999999999</v>
      </c>
      <c r="L6590" t="s">
        <v>34</v>
      </c>
      <c r="M6590">
        <f>YEAR(Table1[[#This Row],[order_date]])</f>
        <v>2024</v>
      </c>
      <c r="N6590">
        <f>MONTH(Table1[[#This Row],[order_date]])</f>
        <v>10</v>
      </c>
      <c r="O6590" s="3">
        <f>Table1[[#This Row],[sales]]-Table1[[#This Row],[profit]]</f>
        <v>410.12</v>
      </c>
      <c r="P6590" s="3">
        <f>Table1[[#This Row],[sales]]*Table1[[#This Row],[quantity]]</f>
        <v>2712.55</v>
      </c>
      <c r="Q6590" s="9">
        <f>Table1[[#This Row],[delivery_date]]-Table1[[#This Row],[order_date]]</f>
        <v>7</v>
      </c>
    </row>
    <row r="6591" spans="1:17" x14ac:dyDescent="0.35">
      <c r="A6591" t="s">
        <v>6622</v>
      </c>
      <c r="B6591" t="s">
        <v>13</v>
      </c>
      <c r="C6591" t="s">
        <v>14</v>
      </c>
      <c r="D6591" s="2">
        <v>3516.64</v>
      </c>
      <c r="E6591">
        <v>0.19</v>
      </c>
      <c r="F6591">
        <v>6</v>
      </c>
      <c r="G6591" s="1">
        <v>45492</v>
      </c>
      <c r="H6591" s="1">
        <v>45493</v>
      </c>
      <c r="I6591" t="s">
        <v>15</v>
      </c>
      <c r="J6591" t="s">
        <v>16</v>
      </c>
      <c r="K6591" s="2">
        <v>990.4</v>
      </c>
      <c r="L6591" t="s">
        <v>39</v>
      </c>
      <c r="M6591">
        <f>YEAR(Table1[[#This Row],[order_date]])</f>
        <v>2024</v>
      </c>
      <c r="N6591">
        <f>MONTH(Table1[[#This Row],[order_date]])</f>
        <v>7</v>
      </c>
      <c r="O6591" s="3">
        <f>Table1[[#This Row],[sales]]-Table1[[#This Row],[profit]]</f>
        <v>2526.2399999999998</v>
      </c>
      <c r="P6591" s="3">
        <f>Table1[[#This Row],[sales]]*Table1[[#This Row],[quantity]]</f>
        <v>21099.84</v>
      </c>
      <c r="Q6591" s="9">
        <f>Table1[[#This Row],[delivery_date]]-Table1[[#This Row],[order_date]]</f>
        <v>1</v>
      </c>
    </row>
    <row r="6592" spans="1:17" x14ac:dyDescent="0.35">
      <c r="A6592" t="s">
        <v>6623</v>
      </c>
      <c r="B6592" t="s">
        <v>19</v>
      </c>
      <c r="C6592" t="s">
        <v>14</v>
      </c>
      <c r="D6592" s="2">
        <v>1363.53</v>
      </c>
      <c r="E6592">
        <v>0.09</v>
      </c>
      <c r="F6592">
        <v>7</v>
      </c>
      <c r="G6592" s="1">
        <v>45337</v>
      </c>
      <c r="H6592" s="1">
        <v>45339</v>
      </c>
      <c r="I6592" t="s">
        <v>15</v>
      </c>
      <c r="J6592" t="s">
        <v>27</v>
      </c>
      <c r="K6592" s="2">
        <v>109.25</v>
      </c>
      <c r="L6592" t="s">
        <v>28</v>
      </c>
      <c r="M6592">
        <f>YEAR(Table1[[#This Row],[order_date]])</f>
        <v>2024</v>
      </c>
      <c r="N6592">
        <f>MONTH(Table1[[#This Row],[order_date]])</f>
        <v>2</v>
      </c>
      <c r="O6592" s="3">
        <f>Table1[[#This Row],[sales]]-Table1[[#This Row],[profit]]</f>
        <v>1254.28</v>
      </c>
      <c r="P6592" s="3">
        <f>Table1[[#This Row],[sales]]*Table1[[#This Row],[quantity]]</f>
        <v>9544.7099999999991</v>
      </c>
      <c r="Q6592" s="9">
        <f>Table1[[#This Row],[delivery_date]]-Table1[[#This Row],[order_date]]</f>
        <v>2</v>
      </c>
    </row>
    <row r="6593" spans="1:17" x14ac:dyDescent="0.35">
      <c r="A6593" t="s">
        <v>6624</v>
      </c>
      <c r="B6593" t="s">
        <v>19</v>
      </c>
      <c r="C6593" t="s">
        <v>33</v>
      </c>
      <c r="D6593" s="2">
        <v>1843.09</v>
      </c>
      <c r="E6593">
        <v>0.42</v>
      </c>
      <c r="F6593">
        <v>6</v>
      </c>
      <c r="G6593" s="1">
        <v>44947</v>
      </c>
      <c r="H6593" s="1">
        <v>44951</v>
      </c>
      <c r="I6593" t="s">
        <v>21</v>
      </c>
      <c r="J6593" t="s">
        <v>16</v>
      </c>
      <c r="K6593" s="2">
        <v>403.31</v>
      </c>
      <c r="L6593" t="s">
        <v>39</v>
      </c>
      <c r="M6593">
        <f>YEAR(Table1[[#This Row],[order_date]])</f>
        <v>2023</v>
      </c>
      <c r="N6593">
        <f>MONTH(Table1[[#This Row],[order_date]])</f>
        <v>1</v>
      </c>
      <c r="O6593" s="3">
        <f>Table1[[#This Row],[sales]]-Table1[[#This Row],[profit]]</f>
        <v>1439.78</v>
      </c>
      <c r="P6593" s="3">
        <f>Table1[[#This Row],[sales]]*Table1[[#This Row],[quantity]]</f>
        <v>11058.539999999999</v>
      </c>
      <c r="Q6593" s="9">
        <f>Table1[[#This Row],[delivery_date]]-Table1[[#This Row],[order_date]]</f>
        <v>4</v>
      </c>
    </row>
    <row r="6594" spans="1:17" x14ac:dyDescent="0.35">
      <c r="A6594" t="s">
        <v>6625</v>
      </c>
      <c r="B6594" t="s">
        <v>25</v>
      </c>
      <c r="C6594" t="s">
        <v>26</v>
      </c>
      <c r="D6594" s="2">
        <v>2496.06</v>
      </c>
      <c r="E6594">
        <v>0.34</v>
      </c>
      <c r="F6594">
        <v>6</v>
      </c>
      <c r="G6594" s="1">
        <v>45473</v>
      </c>
      <c r="H6594" s="1">
        <v>45479</v>
      </c>
      <c r="I6594" t="s">
        <v>15</v>
      </c>
      <c r="J6594" t="s">
        <v>22</v>
      </c>
      <c r="K6594" s="2">
        <v>579</v>
      </c>
      <c r="L6594" t="s">
        <v>23</v>
      </c>
      <c r="M6594">
        <f>YEAR(Table1[[#This Row],[order_date]])</f>
        <v>2024</v>
      </c>
      <c r="N6594">
        <f>MONTH(Table1[[#This Row],[order_date]])</f>
        <v>6</v>
      </c>
      <c r="O6594" s="3">
        <f>Table1[[#This Row],[sales]]-Table1[[#This Row],[profit]]</f>
        <v>1917.06</v>
      </c>
      <c r="P6594" s="3">
        <f>Table1[[#This Row],[sales]]*Table1[[#This Row],[quantity]]</f>
        <v>14976.36</v>
      </c>
      <c r="Q6594" s="9">
        <f>Table1[[#This Row],[delivery_date]]-Table1[[#This Row],[order_date]]</f>
        <v>6</v>
      </c>
    </row>
    <row r="6595" spans="1:17" x14ac:dyDescent="0.35">
      <c r="A6595" t="s">
        <v>6626</v>
      </c>
      <c r="B6595" t="s">
        <v>25</v>
      </c>
      <c r="C6595" t="s">
        <v>33</v>
      </c>
      <c r="D6595" s="2">
        <v>3974.68</v>
      </c>
      <c r="E6595">
        <v>0.3</v>
      </c>
      <c r="F6595">
        <v>3</v>
      </c>
      <c r="G6595" s="1">
        <v>45618</v>
      </c>
      <c r="H6595" s="1">
        <v>45625</v>
      </c>
      <c r="I6595" t="s">
        <v>15</v>
      </c>
      <c r="J6595" t="s">
        <v>22</v>
      </c>
      <c r="K6595" s="2">
        <v>705.77</v>
      </c>
      <c r="L6595" t="s">
        <v>48</v>
      </c>
      <c r="M6595">
        <f>YEAR(Table1[[#This Row],[order_date]])</f>
        <v>2024</v>
      </c>
      <c r="N6595">
        <f>MONTH(Table1[[#This Row],[order_date]])</f>
        <v>11</v>
      </c>
      <c r="O6595" s="3">
        <f>Table1[[#This Row],[sales]]-Table1[[#This Row],[profit]]</f>
        <v>3268.91</v>
      </c>
      <c r="P6595" s="3">
        <f>Table1[[#This Row],[sales]]*Table1[[#This Row],[quantity]]</f>
        <v>11924.039999999999</v>
      </c>
      <c r="Q6595" s="9">
        <f>Table1[[#This Row],[delivery_date]]-Table1[[#This Row],[order_date]]</f>
        <v>7</v>
      </c>
    </row>
    <row r="6596" spans="1:17" x14ac:dyDescent="0.35">
      <c r="A6596" t="s">
        <v>6627</v>
      </c>
      <c r="B6596" t="s">
        <v>25</v>
      </c>
      <c r="C6596" t="s">
        <v>20</v>
      </c>
      <c r="D6596" s="2">
        <v>914.39</v>
      </c>
      <c r="E6596">
        <v>0.22</v>
      </c>
      <c r="F6596">
        <v>3</v>
      </c>
      <c r="G6596" s="1">
        <v>45380</v>
      </c>
      <c r="H6596" s="1">
        <v>45385</v>
      </c>
      <c r="I6596" t="s">
        <v>21</v>
      </c>
      <c r="J6596" t="s">
        <v>27</v>
      </c>
      <c r="K6596" s="2">
        <v>121.42</v>
      </c>
      <c r="L6596" t="s">
        <v>34</v>
      </c>
      <c r="M6596">
        <f>YEAR(Table1[[#This Row],[order_date]])</f>
        <v>2024</v>
      </c>
      <c r="N6596">
        <f>MONTH(Table1[[#This Row],[order_date]])</f>
        <v>3</v>
      </c>
      <c r="O6596" s="3">
        <f>Table1[[#This Row],[sales]]-Table1[[#This Row],[profit]]</f>
        <v>792.97</v>
      </c>
      <c r="P6596" s="3">
        <f>Table1[[#This Row],[sales]]*Table1[[#This Row],[quantity]]</f>
        <v>2743.17</v>
      </c>
      <c r="Q6596" s="9">
        <f>Table1[[#This Row],[delivery_date]]-Table1[[#This Row],[order_date]]</f>
        <v>5</v>
      </c>
    </row>
    <row r="6597" spans="1:17" x14ac:dyDescent="0.35">
      <c r="A6597" t="s">
        <v>6628</v>
      </c>
      <c r="B6597" t="s">
        <v>41</v>
      </c>
      <c r="C6597" t="s">
        <v>14</v>
      </c>
      <c r="D6597" s="2">
        <v>631.91999999999996</v>
      </c>
      <c r="E6597">
        <v>0.19</v>
      </c>
      <c r="F6597">
        <v>5</v>
      </c>
      <c r="G6597" s="1">
        <v>45409</v>
      </c>
      <c r="H6597" s="1">
        <v>45414</v>
      </c>
      <c r="I6597" t="s">
        <v>21</v>
      </c>
      <c r="J6597" t="s">
        <v>16</v>
      </c>
      <c r="K6597" s="2">
        <v>143.51</v>
      </c>
      <c r="L6597" t="s">
        <v>17</v>
      </c>
      <c r="M6597">
        <f>YEAR(Table1[[#This Row],[order_date]])</f>
        <v>2024</v>
      </c>
      <c r="N6597">
        <f>MONTH(Table1[[#This Row],[order_date]])</f>
        <v>4</v>
      </c>
      <c r="O6597" s="3">
        <f>Table1[[#This Row],[sales]]-Table1[[#This Row],[profit]]</f>
        <v>488.40999999999997</v>
      </c>
      <c r="P6597" s="3">
        <f>Table1[[#This Row],[sales]]*Table1[[#This Row],[quantity]]</f>
        <v>3159.6</v>
      </c>
      <c r="Q6597" s="9">
        <f>Table1[[#This Row],[delivery_date]]-Table1[[#This Row],[order_date]]</f>
        <v>5</v>
      </c>
    </row>
    <row r="6598" spans="1:17" x14ac:dyDescent="0.35">
      <c r="A6598" t="s">
        <v>6629</v>
      </c>
      <c r="B6598" t="s">
        <v>41</v>
      </c>
      <c r="C6598" t="s">
        <v>20</v>
      </c>
      <c r="D6598" s="2">
        <v>851.86</v>
      </c>
      <c r="E6598">
        <v>0.39</v>
      </c>
      <c r="F6598">
        <v>7</v>
      </c>
      <c r="G6598" s="1">
        <v>45080</v>
      </c>
      <c r="H6598" s="1">
        <v>45087</v>
      </c>
      <c r="I6598" t="s">
        <v>31</v>
      </c>
      <c r="J6598" t="s">
        <v>16</v>
      </c>
      <c r="K6598" s="2">
        <v>140</v>
      </c>
      <c r="L6598" t="s">
        <v>28</v>
      </c>
      <c r="M6598">
        <f>YEAR(Table1[[#This Row],[order_date]])</f>
        <v>2023</v>
      </c>
      <c r="N6598">
        <f>MONTH(Table1[[#This Row],[order_date]])</f>
        <v>6</v>
      </c>
      <c r="O6598" s="3">
        <f>Table1[[#This Row],[sales]]-Table1[[#This Row],[profit]]</f>
        <v>711.86</v>
      </c>
      <c r="P6598" s="3">
        <f>Table1[[#This Row],[sales]]*Table1[[#This Row],[quantity]]</f>
        <v>5963.02</v>
      </c>
      <c r="Q6598" s="9">
        <f>Table1[[#This Row],[delivery_date]]-Table1[[#This Row],[order_date]]</f>
        <v>7</v>
      </c>
    </row>
    <row r="6599" spans="1:17" x14ac:dyDescent="0.35">
      <c r="A6599" t="s">
        <v>6630</v>
      </c>
      <c r="B6599" t="s">
        <v>25</v>
      </c>
      <c r="C6599" t="s">
        <v>26</v>
      </c>
      <c r="D6599" s="2">
        <v>1169.3</v>
      </c>
      <c r="E6599">
        <v>0.26</v>
      </c>
      <c r="F6599">
        <v>6</v>
      </c>
      <c r="G6599" s="1">
        <v>45581</v>
      </c>
      <c r="H6599" s="1">
        <v>45583</v>
      </c>
      <c r="I6599" t="s">
        <v>21</v>
      </c>
      <c r="J6599" t="s">
        <v>22</v>
      </c>
      <c r="K6599" s="2">
        <v>192.49</v>
      </c>
      <c r="L6599" t="s">
        <v>39</v>
      </c>
      <c r="M6599">
        <f>YEAR(Table1[[#This Row],[order_date]])</f>
        <v>2024</v>
      </c>
      <c r="N6599">
        <f>MONTH(Table1[[#This Row],[order_date]])</f>
        <v>10</v>
      </c>
      <c r="O6599" s="3">
        <f>Table1[[#This Row],[sales]]-Table1[[#This Row],[profit]]</f>
        <v>976.81</v>
      </c>
      <c r="P6599" s="3">
        <f>Table1[[#This Row],[sales]]*Table1[[#This Row],[quantity]]</f>
        <v>7015.7999999999993</v>
      </c>
      <c r="Q6599" s="9">
        <f>Table1[[#This Row],[delivery_date]]-Table1[[#This Row],[order_date]]</f>
        <v>2</v>
      </c>
    </row>
    <row r="6600" spans="1:17" x14ac:dyDescent="0.35">
      <c r="A6600" t="s">
        <v>6631</v>
      </c>
      <c r="B6600" t="s">
        <v>25</v>
      </c>
      <c r="C6600" t="s">
        <v>26</v>
      </c>
      <c r="D6600" s="2">
        <v>391.56</v>
      </c>
      <c r="E6600">
        <v>0.3</v>
      </c>
      <c r="F6600">
        <v>2</v>
      </c>
      <c r="G6600" s="1">
        <v>44931</v>
      </c>
      <c r="H6600" s="1">
        <v>44938</v>
      </c>
      <c r="I6600" t="s">
        <v>31</v>
      </c>
      <c r="J6600" t="s">
        <v>22</v>
      </c>
      <c r="K6600" s="2">
        <v>29.54</v>
      </c>
      <c r="L6600" t="s">
        <v>17</v>
      </c>
      <c r="M6600">
        <f>YEAR(Table1[[#This Row],[order_date]])</f>
        <v>2023</v>
      </c>
      <c r="N6600">
        <f>MONTH(Table1[[#This Row],[order_date]])</f>
        <v>1</v>
      </c>
      <c r="O6600" s="3">
        <f>Table1[[#This Row],[sales]]-Table1[[#This Row],[profit]]</f>
        <v>362.02</v>
      </c>
      <c r="P6600" s="3">
        <f>Table1[[#This Row],[sales]]*Table1[[#This Row],[quantity]]</f>
        <v>783.12</v>
      </c>
      <c r="Q6600" s="9">
        <f>Table1[[#This Row],[delivery_date]]-Table1[[#This Row],[order_date]]</f>
        <v>7</v>
      </c>
    </row>
    <row r="6601" spans="1:17" x14ac:dyDescent="0.35">
      <c r="A6601" t="s">
        <v>6632</v>
      </c>
      <c r="B6601" t="s">
        <v>41</v>
      </c>
      <c r="C6601" t="s">
        <v>36</v>
      </c>
      <c r="D6601" s="2">
        <v>4639.1499999999996</v>
      </c>
      <c r="E6601">
        <v>0.05</v>
      </c>
      <c r="F6601">
        <v>3</v>
      </c>
      <c r="G6601" s="1">
        <v>45599</v>
      </c>
      <c r="H6601" s="1">
        <v>45606</v>
      </c>
      <c r="I6601" t="s">
        <v>15</v>
      </c>
      <c r="J6601" t="s">
        <v>27</v>
      </c>
      <c r="K6601" s="2">
        <v>962.35</v>
      </c>
      <c r="L6601" t="s">
        <v>48</v>
      </c>
      <c r="M6601">
        <f>YEAR(Table1[[#This Row],[order_date]])</f>
        <v>2024</v>
      </c>
      <c r="N6601">
        <f>MONTH(Table1[[#This Row],[order_date]])</f>
        <v>11</v>
      </c>
      <c r="O6601" s="3">
        <f>Table1[[#This Row],[sales]]-Table1[[#This Row],[profit]]</f>
        <v>3676.7999999999997</v>
      </c>
      <c r="P6601" s="3">
        <f>Table1[[#This Row],[sales]]*Table1[[#This Row],[quantity]]</f>
        <v>13917.449999999999</v>
      </c>
      <c r="Q6601" s="9">
        <f>Table1[[#This Row],[delivery_date]]-Table1[[#This Row],[order_date]]</f>
        <v>7</v>
      </c>
    </row>
    <row r="6602" spans="1:17" x14ac:dyDescent="0.35">
      <c r="A6602" t="s">
        <v>6633</v>
      </c>
      <c r="B6602" t="s">
        <v>13</v>
      </c>
      <c r="C6602" t="s">
        <v>20</v>
      </c>
      <c r="D6602" s="2">
        <v>1663.51</v>
      </c>
      <c r="E6602">
        <v>0.24</v>
      </c>
      <c r="F6602">
        <v>5</v>
      </c>
      <c r="G6602" s="1">
        <v>45559</v>
      </c>
      <c r="H6602" s="1">
        <v>45562</v>
      </c>
      <c r="I6602" t="s">
        <v>31</v>
      </c>
      <c r="J6602" t="s">
        <v>27</v>
      </c>
      <c r="K6602" s="2">
        <v>121.09</v>
      </c>
      <c r="L6602" t="s">
        <v>23</v>
      </c>
      <c r="M6602">
        <f>YEAR(Table1[[#This Row],[order_date]])</f>
        <v>2024</v>
      </c>
      <c r="N6602">
        <f>MONTH(Table1[[#This Row],[order_date]])</f>
        <v>9</v>
      </c>
      <c r="O6602" s="3">
        <f>Table1[[#This Row],[sales]]-Table1[[#This Row],[profit]]</f>
        <v>1542.42</v>
      </c>
      <c r="P6602" s="3">
        <f>Table1[[#This Row],[sales]]*Table1[[#This Row],[quantity]]</f>
        <v>8317.5499999999993</v>
      </c>
      <c r="Q6602" s="9">
        <f>Table1[[#This Row],[delivery_date]]-Table1[[#This Row],[order_date]]</f>
        <v>3</v>
      </c>
    </row>
    <row r="6603" spans="1:17" x14ac:dyDescent="0.35">
      <c r="A6603" t="s">
        <v>6634</v>
      </c>
      <c r="B6603" t="s">
        <v>19</v>
      </c>
      <c r="C6603" t="s">
        <v>33</v>
      </c>
      <c r="D6603" s="2">
        <v>967.18</v>
      </c>
      <c r="E6603">
        <v>7.0000000000000007E-2</v>
      </c>
      <c r="F6603">
        <v>7</v>
      </c>
      <c r="G6603" s="1">
        <v>45647</v>
      </c>
      <c r="H6603" s="1">
        <v>45648</v>
      </c>
      <c r="I6603" t="s">
        <v>21</v>
      </c>
      <c r="J6603" t="s">
        <v>22</v>
      </c>
      <c r="K6603" s="2">
        <v>115.85</v>
      </c>
      <c r="L6603" t="s">
        <v>39</v>
      </c>
      <c r="M6603">
        <f>YEAR(Table1[[#This Row],[order_date]])</f>
        <v>2024</v>
      </c>
      <c r="N6603">
        <f>MONTH(Table1[[#This Row],[order_date]])</f>
        <v>12</v>
      </c>
      <c r="O6603" s="3">
        <f>Table1[[#This Row],[sales]]-Table1[[#This Row],[profit]]</f>
        <v>851.32999999999993</v>
      </c>
      <c r="P6603" s="3">
        <f>Table1[[#This Row],[sales]]*Table1[[#This Row],[quantity]]</f>
        <v>6770.2599999999993</v>
      </c>
      <c r="Q6603" s="9">
        <f>Table1[[#This Row],[delivery_date]]-Table1[[#This Row],[order_date]]</f>
        <v>1</v>
      </c>
    </row>
    <row r="6604" spans="1:17" x14ac:dyDescent="0.35">
      <c r="A6604" t="s">
        <v>6635</v>
      </c>
      <c r="B6604" t="s">
        <v>19</v>
      </c>
      <c r="C6604" t="s">
        <v>20</v>
      </c>
      <c r="D6604" s="2">
        <v>3225.39</v>
      </c>
      <c r="E6604">
        <v>0.03</v>
      </c>
      <c r="F6604">
        <v>6</v>
      </c>
      <c r="G6604" s="1">
        <v>45610</v>
      </c>
      <c r="H6604" s="1">
        <v>45616</v>
      </c>
      <c r="I6604" t="s">
        <v>31</v>
      </c>
      <c r="J6604" t="s">
        <v>16</v>
      </c>
      <c r="K6604" s="2">
        <v>306.48</v>
      </c>
      <c r="L6604" t="s">
        <v>48</v>
      </c>
      <c r="M6604">
        <f>YEAR(Table1[[#This Row],[order_date]])</f>
        <v>2024</v>
      </c>
      <c r="N6604">
        <f>MONTH(Table1[[#This Row],[order_date]])</f>
        <v>11</v>
      </c>
      <c r="O6604" s="3">
        <f>Table1[[#This Row],[sales]]-Table1[[#This Row],[profit]]</f>
        <v>2918.91</v>
      </c>
      <c r="P6604" s="3">
        <f>Table1[[#This Row],[sales]]*Table1[[#This Row],[quantity]]</f>
        <v>19352.34</v>
      </c>
      <c r="Q6604" s="9">
        <f>Table1[[#This Row],[delivery_date]]-Table1[[#This Row],[order_date]]</f>
        <v>6</v>
      </c>
    </row>
    <row r="6605" spans="1:17" x14ac:dyDescent="0.35">
      <c r="A6605" t="s">
        <v>6636</v>
      </c>
      <c r="B6605" t="s">
        <v>25</v>
      </c>
      <c r="C6605" t="s">
        <v>14</v>
      </c>
      <c r="D6605" s="2">
        <v>3956.28</v>
      </c>
      <c r="E6605">
        <v>0.34</v>
      </c>
      <c r="F6605">
        <v>3</v>
      </c>
      <c r="G6605" s="1">
        <v>45238</v>
      </c>
      <c r="H6605" s="1">
        <v>45243</v>
      </c>
      <c r="I6605" t="s">
        <v>31</v>
      </c>
      <c r="J6605" t="s">
        <v>16</v>
      </c>
      <c r="K6605" s="2">
        <v>1132.6099999999999</v>
      </c>
      <c r="L6605" t="s">
        <v>28</v>
      </c>
      <c r="M6605">
        <f>YEAR(Table1[[#This Row],[order_date]])</f>
        <v>2023</v>
      </c>
      <c r="N6605">
        <f>MONTH(Table1[[#This Row],[order_date]])</f>
        <v>11</v>
      </c>
      <c r="O6605" s="3">
        <f>Table1[[#This Row],[sales]]-Table1[[#This Row],[profit]]</f>
        <v>2823.67</v>
      </c>
      <c r="P6605" s="3">
        <f>Table1[[#This Row],[sales]]*Table1[[#This Row],[quantity]]</f>
        <v>11868.84</v>
      </c>
      <c r="Q6605" s="9">
        <f>Table1[[#This Row],[delivery_date]]-Table1[[#This Row],[order_date]]</f>
        <v>5</v>
      </c>
    </row>
    <row r="6606" spans="1:17" x14ac:dyDescent="0.35">
      <c r="A6606" t="s">
        <v>6637</v>
      </c>
      <c r="B6606" t="s">
        <v>13</v>
      </c>
      <c r="C6606" t="s">
        <v>26</v>
      </c>
      <c r="D6606" s="2">
        <v>3790.85</v>
      </c>
      <c r="E6606">
        <v>0.14000000000000001</v>
      </c>
      <c r="F6606">
        <v>7</v>
      </c>
      <c r="G6606" s="1">
        <v>45248</v>
      </c>
      <c r="H6606" s="1">
        <v>45249</v>
      </c>
      <c r="I6606" t="s">
        <v>31</v>
      </c>
      <c r="J6606" t="s">
        <v>27</v>
      </c>
      <c r="K6606" s="2">
        <v>265.57</v>
      </c>
      <c r="L6606" t="s">
        <v>28</v>
      </c>
      <c r="M6606">
        <f>YEAR(Table1[[#This Row],[order_date]])</f>
        <v>2023</v>
      </c>
      <c r="N6606">
        <f>MONTH(Table1[[#This Row],[order_date]])</f>
        <v>11</v>
      </c>
      <c r="O6606" s="3">
        <f>Table1[[#This Row],[sales]]-Table1[[#This Row],[profit]]</f>
        <v>3525.2799999999997</v>
      </c>
      <c r="P6606" s="3">
        <f>Table1[[#This Row],[sales]]*Table1[[#This Row],[quantity]]</f>
        <v>26535.95</v>
      </c>
      <c r="Q6606" s="9">
        <f>Table1[[#This Row],[delivery_date]]-Table1[[#This Row],[order_date]]</f>
        <v>1</v>
      </c>
    </row>
    <row r="6607" spans="1:17" x14ac:dyDescent="0.35">
      <c r="A6607" t="s">
        <v>6638</v>
      </c>
      <c r="B6607" t="s">
        <v>41</v>
      </c>
      <c r="C6607" t="s">
        <v>26</v>
      </c>
      <c r="D6607" s="2">
        <v>3621.67</v>
      </c>
      <c r="E6607">
        <v>0.48</v>
      </c>
      <c r="F6607">
        <v>5</v>
      </c>
      <c r="G6607" s="1">
        <v>45557</v>
      </c>
      <c r="H6607" s="1">
        <v>45561</v>
      </c>
      <c r="I6607" t="s">
        <v>21</v>
      </c>
      <c r="J6607" t="s">
        <v>22</v>
      </c>
      <c r="K6607" s="2">
        <v>599.84</v>
      </c>
      <c r="L6607" t="s">
        <v>34</v>
      </c>
      <c r="M6607">
        <f>YEAR(Table1[[#This Row],[order_date]])</f>
        <v>2024</v>
      </c>
      <c r="N6607">
        <f>MONTH(Table1[[#This Row],[order_date]])</f>
        <v>9</v>
      </c>
      <c r="O6607" s="3">
        <f>Table1[[#This Row],[sales]]-Table1[[#This Row],[profit]]</f>
        <v>3021.83</v>
      </c>
      <c r="P6607" s="3">
        <f>Table1[[#This Row],[sales]]*Table1[[#This Row],[quantity]]</f>
        <v>18108.349999999999</v>
      </c>
      <c r="Q6607" s="9">
        <f>Table1[[#This Row],[delivery_date]]-Table1[[#This Row],[order_date]]</f>
        <v>4</v>
      </c>
    </row>
    <row r="6608" spans="1:17" x14ac:dyDescent="0.35">
      <c r="A6608" t="s">
        <v>6639</v>
      </c>
      <c r="B6608" t="s">
        <v>25</v>
      </c>
      <c r="C6608" t="s">
        <v>20</v>
      </c>
      <c r="D6608" s="2">
        <v>347.6</v>
      </c>
      <c r="E6608">
        <v>0.3</v>
      </c>
      <c r="F6608">
        <v>4</v>
      </c>
      <c r="G6608" s="1">
        <v>45446</v>
      </c>
      <c r="H6608" s="1">
        <v>45447</v>
      </c>
      <c r="I6608" t="s">
        <v>31</v>
      </c>
      <c r="J6608" t="s">
        <v>22</v>
      </c>
      <c r="K6608" s="2">
        <v>70.64</v>
      </c>
      <c r="L6608" t="s">
        <v>34</v>
      </c>
      <c r="M6608">
        <f>YEAR(Table1[[#This Row],[order_date]])</f>
        <v>2024</v>
      </c>
      <c r="N6608">
        <f>MONTH(Table1[[#This Row],[order_date]])</f>
        <v>6</v>
      </c>
      <c r="O6608" s="3">
        <f>Table1[[#This Row],[sales]]-Table1[[#This Row],[profit]]</f>
        <v>276.96000000000004</v>
      </c>
      <c r="P6608" s="3">
        <f>Table1[[#This Row],[sales]]*Table1[[#This Row],[quantity]]</f>
        <v>1390.4</v>
      </c>
      <c r="Q6608" s="9">
        <f>Table1[[#This Row],[delivery_date]]-Table1[[#This Row],[order_date]]</f>
        <v>1</v>
      </c>
    </row>
    <row r="6609" spans="1:17" x14ac:dyDescent="0.35">
      <c r="A6609" t="s">
        <v>6640</v>
      </c>
      <c r="B6609" t="s">
        <v>13</v>
      </c>
      <c r="C6609" t="s">
        <v>20</v>
      </c>
      <c r="D6609" s="2">
        <v>3932.58</v>
      </c>
      <c r="E6609">
        <v>0.32</v>
      </c>
      <c r="F6609">
        <v>6</v>
      </c>
      <c r="G6609" s="1">
        <v>44990</v>
      </c>
      <c r="H6609" s="1">
        <v>44997</v>
      </c>
      <c r="I6609" t="s">
        <v>15</v>
      </c>
      <c r="J6609" t="s">
        <v>22</v>
      </c>
      <c r="K6609" s="2">
        <v>654.82000000000005</v>
      </c>
      <c r="L6609" t="s">
        <v>34</v>
      </c>
      <c r="M6609">
        <f>YEAR(Table1[[#This Row],[order_date]])</f>
        <v>2023</v>
      </c>
      <c r="N6609">
        <f>MONTH(Table1[[#This Row],[order_date]])</f>
        <v>3</v>
      </c>
      <c r="O6609" s="3">
        <f>Table1[[#This Row],[sales]]-Table1[[#This Row],[profit]]</f>
        <v>3277.7599999999998</v>
      </c>
      <c r="P6609" s="3">
        <f>Table1[[#This Row],[sales]]*Table1[[#This Row],[quantity]]</f>
        <v>23595.48</v>
      </c>
      <c r="Q6609" s="9">
        <f>Table1[[#This Row],[delivery_date]]-Table1[[#This Row],[order_date]]</f>
        <v>7</v>
      </c>
    </row>
    <row r="6610" spans="1:17" x14ac:dyDescent="0.35">
      <c r="A6610" t="s">
        <v>6641</v>
      </c>
      <c r="B6610" t="s">
        <v>13</v>
      </c>
      <c r="C6610" t="s">
        <v>20</v>
      </c>
      <c r="D6610" s="2">
        <v>2559.21</v>
      </c>
      <c r="E6610">
        <v>0.1</v>
      </c>
      <c r="F6610">
        <v>2</v>
      </c>
      <c r="G6610" s="1">
        <v>45595</v>
      </c>
      <c r="H6610" s="1">
        <v>45600</v>
      </c>
      <c r="I6610" t="s">
        <v>15</v>
      </c>
      <c r="J6610" t="s">
        <v>16</v>
      </c>
      <c r="K6610" s="2">
        <v>551.4</v>
      </c>
      <c r="L6610" t="s">
        <v>39</v>
      </c>
      <c r="M6610">
        <f>YEAR(Table1[[#This Row],[order_date]])</f>
        <v>2024</v>
      </c>
      <c r="N6610">
        <f>MONTH(Table1[[#This Row],[order_date]])</f>
        <v>10</v>
      </c>
      <c r="O6610" s="3">
        <f>Table1[[#This Row],[sales]]-Table1[[#This Row],[profit]]</f>
        <v>2007.81</v>
      </c>
      <c r="P6610" s="3">
        <f>Table1[[#This Row],[sales]]*Table1[[#This Row],[quantity]]</f>
        <v>5118.42</v>
      </c>
      <c r="Q6610" s="9">
        <f>Table1[[#This Row],[delivery_date]]-Table1[[#This Row],[order_date]]</f>
        <v>5</v>
      </c>
    </row>
    <row r="6611" spans="1:17" x14ac:dyDescent="0.35">
      <c r="A6611" t="s">
        <v>6642</v>
      </c>
      <c r="B6611" t="s">
        <v>13</v>
      </c>
      <c r="C6611" t="s">
        <v>14</v>
      </c>
      <c r="D6611" s="2">
        <v>3280.52</v>
      </c>
      <c r="E6611">
        <v>0.06</v>
      </c>
      <c r="F6611">
        <v>7</v>
      </c>
      <c r="G6611" s="1">
        <v>45358</v>
      </c>
      <c r="H6611" s="1">
        <v>45364</v>
      </c>
      <c r="I6611" t="s">
        <v>15</v>
      </c>
      <c r="J6611" t="s">
        <v>16</v>
      </c>
      <c r="K6611" s="2">
        <v>189.89</v>
      </c>
      <c r="L6611" t="s">
        <v>28</v>
      </c>
      <c r="M6611">
        <f>YEAR(Table1[[#This Row],[order_date]])</f>
        <v>2024</v>
      </c>
      <c r="N6611">
        <f>MONTH(Table1[[#This Row],[order_date]])</f>
        <v>3</v>
      </c>
      <c r="O6611" s="3">
        <f>Table1[[#This Row],[sales]]-Table1[[#This Row],[profit]]</f>
        <v>3090.63</v>
      </c>
      <c r="P6611" s="3">
        <f>Table1[[#This Row],[sales]]*Table1[[#This Row],[quantity]]</f>
        <v>22963.64</v>
      </c>
      <c r="Q6611" s="9">
        <f>Table1[[#This Row],[delivery_date]]-Table1[[#This Row],[order_date]]</f>
        <v>6</v>
      </c>
    </row>
    <row r="6612" spans="1:17" x14ac:dyDescent="0.35">
      <c r="A6612" t="s">
        <v>6643</v>
      </c>
      <c r="B6612" t="s">
        <v>41</v>
      </c>
      <c r="C6612" t="s">
        <v>14</v>
      </c>
      <c r="D6612" s="2">
        <v>4786.4799999999996</v>
      </c>
      <c r="E6612">
        <v>0.26</v>
      </c>
      <c r="F6612">
        <v>2</v>
      </c>
      <c r="G6612" s="1">
        <v>45585</v>
      </c>
      <c r="H6612" s="1">
        <v>45588</v>
      </c>
      <c r="I6612" t="s">
        <v>15</v>
      </c>
      <c r="J6612" t="s">
        <v>27</v>
      </c>
      <c r="K6612" s="2">
        <v>1349.02</v>
      </c>
      <c r="L6612" t="s">
        <v>23</v>
      </c>
      <c r="M6612">
        <f>YEAR(Table1[[#This Row],[order_date]])</f>
        <v>2024</v>
      </c>
      <c r="N6612">
        <f>MONTH(Table1[[#This Row],[order_date]])</f>
        <v>10</v>
      </c>
      <c r="O6612" s="3">
        <f>Table1[[#This Row],[sales]]-Table1[[#This Row],[profit]]</f>
        <v>3437.4599999999996</v>
      </c>
      <c r="P6612" s="3">
        <f>Table1[[#This Row],[sales]]*Table1[[#This Row],[quantity]]</f>
        <v>9572.9599999999991</v>
      </c>
      <c r="Q6612" s="9">
        <f>Table1[[#This Row],[delivery_date]]-Table1[[#This Row],[order_date]]</f>
        <v>3</v>
      </c>
    </row>
    <row r="6613" spans="1:17" x14ac:dyDescent="0.35">
      <c r="A6613" t="s">
        <v>6644</v>
      </c>
      <c r="B6613" t="s">
        <v>41</v>
      </c>
      <c r="C6613" t="s">
        <v>33</v>
      </c>
      <c r="D6613" s="2">
        <v>4072.3</v>
      </c>
      <c r="E6613">
        <v>0.46</v>
      </c>
      <c r="F6613">
        <v>7</v>
      </c>
      <c r="G6613" s="1">
        <v>45575</v>
      </c>
      <c r="H6613" s="1">
        <v>45581</v>
      </c>
      <c r="I6613" t="s">
        <v>31</v>
      </c>
      <c r="J6613" t="s">
        <v>22</v>
      </c>
      <c r="K6613" s="2">
        <v>564.79999999999995</v>
      </c>
      <c r="L6613" t="s">
        <v>39</v>
      </c>
      <c r="M6613">
        <f>YEAR(Table1[[#This Row],[order_date]])</f>
        <v>2024</v>
      </c>
      <c r="N6613">
        <f>MONTH(Table1[[#This Row],[order_date]])</f>
        <v>10</v>
      </c>
      <c r="O6613" s="3">
        <f>Table1[[#This Row],[sales]]-Table1[[#This Row],[profit]]</f>
        <v>3507.5</v>
      </c>
      <c r="P6613" s="3">
        <f>Table1[[#This Row],[sales]]*Table1[[#This Row],[quantity]]</f>
        <v>28506.100000000002</v>
      </c>
      <c r="Q6613" s="9">
        <f>Table1[[#This Row],[delivery_date]]-Table1[[#This Row],[order_date]]</f>
        <v>6</v>
      </c>
    </row>
    <row r="6614" spans="1:17" x14ac:dyDescent="0.35">
      <c r="A6614" t="s">
        <v>6645</v>
      </c>
      <c r="B6614" t="s">
        <v>19</v>
      </c>
      <c r="C6614" t="s">
        <v>20</v>
      </c>
      <c r="D6614" s="2">
        <v>4144.32</v>
      </c>
      <c r="E6614">
        <v>0.03</v>
      </c>
      <c r="F6614">
        <v>8</v>
      </c>
      <c r="G6614" s="1">
        <v>45510</v>
      </c>
      <c r="H6614" s="1">
        <v>45517</v>
      </c>
      <c r="I6614" t="s">
        <v>15</v>
      </c>
      <c r="J6614" t="s">
        <v>16</v>
      </c>
      <c r="K6614" s="2">
        <v>655.68</v>
      </c>
      <c r="L6614" t="s">
        <v>23</v>
      </c>
      <c r="M6614">
        <f>YEAR(Table1[[#This Row],[order_date]])</f>
        <v>2024</v>
      </c>
      <c r="N6614">
        <f>MONTH(Table1[[#This Row],[order_date]])</f>
        <v>8</v>
      </c>
      <c r="O6614" s="3">
        <f>Table1[[#This Row],[sales]]-Table1[[#This Row],[profit]]</f>
        <v>3488.64</v>
      </c>
      <c r="P6614" s="3">
        <f>Table1[[#This Row],[sales]]*Table1[[#This Row],[quantity]]</f>
        <v>33154.559999999998</v>
      </c>
      <c r="Q6614" s="9">
        <f>Table1[[#This Row],[delivery_date]]-Table1[[#This Row],[order_date]]</f>
        <v>7</v>
      </c>
    </row>
    <row r="6615" spans="1:17" x14ac:dyDescent="0.35">
      <c r="A6615" t="s">
        <v>6646</v>
      </c>
      <c r="B6615" t="s">
        <v>19</v>
      </c>
      <c r="C6615" t="s">
        <v>33</v>
      </c>
      <c r="D6615" s="2">
        <v>989.19</v>
      </c>
      <c r="E6615">
        <v>0.25</v>
      </c>
      <c r="F6615">
        <v>2</v>
      </c>
      <c r="G6615" s="1">
        <v>45295</v>
      </c>
      <c r="H6615" s="1">
        <v>45300</v>
      </c>
      <c r="I6615" t="s">
        <v>31</v>
      </c>
      <c r="J6615" t="s">
        <v>16</v>
      </c>
      <c r="K6615" s="2">
        <v>182.46</v>
      </c>
      <c r="L6615" t="s">
        <v>39</v>
      </c>
      <c r="M6615">
        <f>YEAR(Table1[[#This Row],[order_date]])</f>
        <v>2024</v>
      </c>
      <c r="N6615">
        <f>MONTH(Table1[[#This Row],[order_date]])</f>
        <v>1</v>
      </c>
      <c r="O6615" s="3">
        <f>Table1[[#This Row],[sales]]-Table1[[#This Row],[profit]]</f>
        <v>806.73</v>
      </c>
      <c r="P6615" s="3">
        <f>Table1[[#This Row],[sales]]*Table1[[#This Row],[quantity]]</f>
        <v>1978.38</v>
      </c>
      <c r="Q6615" s="9">
        <f>Table1[[#This Row],[delivery_date]]-Table1[[#This Row],[order_date]]</f>
        <v>5</v>
      </c>
    </row>
    <row r="6616" spans="1:17" x14ac:dyDescent="0.35">
      <c r="A6616" t="s">
        <v>6647</v>
      </c>
      <c r="B6616" t="s">
        <v>13</v>
      </c>
      <c r="C6616" t="s">
        <v>36</v>
      </c>
      <c r="D6616" s="2">
        <v>2434.44</v>
      </c>
      <c r="E6616">
        <v>0.1</v>
      </c>
      <c r="F6616">
        <v>8</v>
      </c>
      <c r="G6616" s="1">
        <v>44941</v>
      </c>
      <c r="H6616" s="1">
        <v>44945</v>
      </c>
      <c r="I6616" t="s">
        <v>21</v>
      </c>
      <c r="J6616" t="s">
        <v>27</v>
      </c>
      <c r="K6616" s="2">
        <v>513.86</v>
      </c>
      <c r="L6616" t="s">
        <v>17</v>
      </c>
      <c r="M6616">
        <f>YEAR(Table1[[#This Row],[order_date]])</f>
        <v>2023</v>
      </c>
      <c r="N6616">
        <f>MONTH(Table1[[#This Row],[order_date]])</f>
        <v>1</v>
      </c>
      <c r="O6616" s="3">
        <f>Table1[[#This Row],[sales]]-Table1[[#This Row],[profit]]</f>
        <v>1920.58</v>
      </c>
      <c r="P6616" s="3">
        <f>Table1[[#This Row],[sales]]*Table1[[#This Row],[quantity]]</f>
        <v>19475.52</v>
      </c>
      <c r="Q6616" s="9">
        <f>Table1[[#This Row],[delivery_date]]-Table1[[#This Row],[order_date]]</f>
        <v>4</v>
      </c>
    </row>
    <row r="6617" spans="1:17" x14ac:dyDescent="0.35">
      <c r="A6617" t="s">
        <v>6648</v>
      </c>
      <c r="B6617" t="s">
        <v>13</v>
      </c>
      <c r="C6617" t="s">
        <v>14</v>
      </c>
      <c r="D6617" s="2">
        <v>4751.6899999999996</v>
      </c>
      <c r="E6617">
        <v>0.39</v>
      </c>
      <c r="F6617">
        <v>7</v>
      </c>
      <c r="G6617" s="1">
        <v>45408</v>
      </c>
      <c r="H6617" s="1">
        <v>45409</v>
      </c>
      <c r="I6617" t="s">
        <v>31</v>
      </c>
      <c r="J6617" t="s">
        <v>22</v>
      </c>
      <c r="K6617" s="2">
        <v>386.74</v>
      </c>
      <c r="L6617" t="s">
        <v>23</v>
      </c>
      <c r="M6617">
        <f>YEAR(Table1[[#This Row],[order_date]])</f>
        <v>2024</v>
      </c>
      <c r="N6617">
        <f>MONTH(Table1[[#This Row],[order_date]])</f>
        <v>4</v>
      </c>
      <c r="O6617" s="3">
        <f>Table1[[#This Row],[sales]]-Table1[[#This Row],[profit]]</f>
        <v>4364.95</v>
      </c>
      <c r="P6617" s="3">
        <f>Table1[[#This Row],[sales]]*Table1[[#This Row],[quantity]]</f>
        <v>33261.829999999994</v>
      </c>
      <c r="Q6617" s="9">
        <f>Table1[[#This Row],[delivery_date]]-Table1[[#This Row],[order_date]]</f>
        <v>1</v>
      </c>
    </row>
    <row r="6618" spans="1:17" x14ac:dyDescent="0.35">
      <c r="A6618" t="s">
        <v>6649</v>
      </c>
      <c r="B6618" t="s">
        <v>41</v>
      </c>
      <c r="C6618" t="s">
        <v>26</v>
      </c>
      <c r="D6618" s="2">
        <v>2955.16</v>
      </c>
      <c r="E6618">
        <v>0.34</v>
      </c>
      <c r="F6618">
        <v>3</v>
      </c>
      <c r="G6618" s="1">
        <v>45250</v>
      </c>
      <c r="H6618" s="1">
        <v>45253</v>
      </c>
      <c r="I6618" t="s">
        <v>21</v>
      </c>
      <c r="J6618" t="s">
        <v>27</v>
      </c>
      <c r="K6618" s="2">
        <v>418.9</v>
      </c>
      <c r="L6618" t="s">
        <v>39</v>
      </c>
      <c r="M6618">
        <f>YEAR(Table1[[#This Row],[order_date]])</f>
        <v>2023</v>
      </c>
      <c r="N6618">
        <f>MONTH(Table1[[#This Row],[order_date]])</f>
        <v>11</v>
      </c>
      <c r="O6618" s="3">
        <f>Table1[[#This Row],[sales]]-Table1[[#This Row],[profit]]</f>
        <v>2536.2599999999998</v>
      </c>
      <c r="P6618" s="3">
        <f>Table1[[#This Row],[sales]]*Table1[[#This Row],[quantity]]</f>
        <v>8865.48</v>
      </c>
      <c r="Q6618" s="9">
        <f>Table1[[#This Row],[delivery_date]]-Table1[[#This Row],[order_date]]</f>
        <v>3</v>
      </c>
    </row>
    <row r="6619" spans="1:17" x14ac:dyDescent="0.35">
      <c r="A6619" t="s">
        <v>6650</v>
      </c>
      <c r="B6619" t="s">
        <v>19</v>
      </c>
      <c r="C6619" t="s">
        <v>36</v>
      </c>
      <c r="D6619" s="2">
        <v>602.66999999999996</v>
      </c>
      <c r="E6619">
        <v>0.05</v>
      </c>
      <c r="F6619">
        <v>7</v>
      </c>
      <c r="G6619" s="1">
        <v>45245</v>
      </c>
      <c r="H6619" s="1">
        <v>45251</v>
      </c>
      <c r="I6619" t="s">
        <v>21</v>
      </c>
      <c r="J6619" t="s">
        <v>16</v>
      </c>
      <c r="K6619" s="2">
        <v>119.95</v>
      </c>
      <c r="L6619" t="s">
        <v>48</v>
      </c>
      <c r="M6619">
        <f>YEAR(Table1[[#This Row],[order_date]])</f>
        <v>2023</v>
      </c>
      <c r="N6619">
        <f>MONTH(Table1[[#This Row],[order_date]])</f>
        <v>11</v>
      </c>
      <c r="O6619" s="3">
        <f>Table1[[#This Row],[sales]]-Table1[[#This Row],[profit]]</f>
        <v>482.71999999999997</v>
      </c>
      <c r="P6619" s="3">
        <f>Table1[[#This Row],[sales]]*Table1[[#This Row],[quantity]]</f>
        <v>4218.6899999999996</v>
      </c>
      <c r="Q6619" s="9">
        <f>Table1[[#This Row],[delivery_date]]-Table1[[#This Row],[order_date]]</f>
        <v>6</v>
      </c>
    </row>
    <row r="6620" spans="1:17" x14ac:dyDescent="0.35">
      <c r="A6620" t="s">
        <v>6651</v>
      </c>
      <c r="B6620" t="s">
        <v>13</v>
      </c>
      <c r="C6620" t="s">
        <v>26</v>
      </c>
      <c r="D6620" s="2">
        <v>3685.92</v>
      </c>
      <c r="E6620">
        <v>0.31</v>
      </c>
      <c r="F6620">
        <v>1</v>
      </c>
      <c r="G6620" s="1">
        <v>45017</v>
      </c>
      <c r="H6620" s="1">
        <v>45020</v>
      </c>
      <c r="I6620" t="s">
        <v>15</v>
      </c>
      <c r="J6620" t="s">
        <v>16</v>
      </c>
      <c r="K6620" s="2">
        <v>670.76</v>
      </c>
      <c r="L6620" t="s">
        <v>28</v>
      </c>
      <c r="M6620">
        <f>YEAR(Table1[[#This Row],[order_date]])</f>
        <v>2023</v>
      </c>
      <c r="N6620">
        <f>MONTH(Table1[[#This Row],[order_date]])</f>
        <v>4</v>
      </c>
      <c r="O6620" s="3">
        <f>Table1[[#This Row],[sales]]-Table1[[#This Row],[profit]]</f>
        <v>3015.16</v>
      </c>
      <c r="P6620" s="3">
        <f>Table1[[#This Row],[sales]]*Table1[[#This Row],[quantity]]</f>
        <v>3685.92</v>
      </c>
      <c r="Q6620" s="9">
        <f>Table1[[#This Row],[delivery_date]]-Table1[[#This Row],[order_date]]</f>
        <v>3</v>
      </c>
    </row>
    <row r="6621" spans="1:17" x14ac:dyDescent="0.35">
      <c r="A6621" t="s">
        <v>6652</v>
      </c>
      <c r="B6621" t="s">
        <v>19</v>
      </c>
      <c r="C6621" t="s">
        <v>36</v>
      </c>
      <c r="D6621" s="2">
        <v>310.33999999999997</v>
      </c>
      <c r="E6621">
        <v>0.49</v>
      </c>
      <c r="F6621">
        <v>2</v>
      </c>
      <c r="G6621" s="1">
        <v>45229</v>
      </c>
      <c r="H6621" s="1">
        <v>45235</v>
      </c>
      <c r="I6621" t="s">
        <v>15</v>
      </c>
      <c r="J6621" t="s">
        <v>27</v>
      </c>
      <c r="K6621" s="2">
        <v>19.52</v>
      </c>
      <c r="L6621" t="s">
        <v>39</v>
      </c>
      <c r="M6621">
        <f>YEAR(Table1[[#This Row],[order_date]])</f>
        <v>2023</v>
      </c>
      <c r="N6621">
        <f>MONTH(Table1[[#This Row],[order_date]])</f>
        <v>10</v>
      </c>
      <c r="O6621" s="3">
        <f>Table1[[#This Row],[sales]]-Table1[[#This Row],[profit]]</f>
        <v>290.82</v>
      </c>
      <c r="P6621" s="3">
        <f>Table1[[#This Row],[sales]]*Table1[[#This Row],[quantity]]</f>
        <v>620.67999999999995</v>
      </c>
      <c r="Q6621" s="9">
        <f>Table1[[#This Row],[delivery_date]]-Table1[[#This Row],[order_date]]</f>
        <v>6</v>
      </c>
    </row>
    <row r="6622" spans="1:17" x14ac:dyDescent="0.35">
      <c r="A6622" t="s">
        <v>6653</v>
      </c>
      <c r="B6622" t="s">
        <v>19</v>
      </c>
      <c r="C6622" t="s">
        <v>33</v>
      </c>
      <c r="D6622" s="2">
        <v>3737.26</v>
      </c>
      <c r="E6622">
        <v>0.26</v>
      </c>
      <c r="F6622">
        <v>5</v>
      </c>
      <c r="G6622" s="1">
        <v>45195</v>
      </c>
      <c r="H6622" s="1">
        <v>45196</v>
      </c>
      <c r="I6622" t="s">
        <v>21</v>
      </c>
      <c r="J6622" t="s">
        <v>27</v>
      </c>
      <c r="K6622" s="2">
        <v>887.67</v>
      </c>
      <c r="L6622" t="s">
        <v>39</v>
      </c>
      <c r="M6622">
        <f>YEAR(Table1[[#This Row],[order_date]])</f>
        <v>2023</v>
      </c>
      <c r="N6622">
        <f>MONTH(Table1[[#This Row],[order_date]])</f>
        <v>9</v>
      </c>
      <c r="O6622" s="3">
        <f>Table1[[#This Row],[sales]]-Table1[[#This Row],[profit]]</f>
        <v>2849.59</v>
      </c>
      <c r="P6622" s="3">
        <f>Table1[[#This Row],[sales]]*Table1[[#This Row],[quantity]]</f>
        <v>18686.300000000003</v>
      </c>
      <c r="Q6622" s="9">
        <f>Table1[[#This Row],[delivery_date]]-Table1[[#This Row],[order_date]]</f>
        <v>1</v>
      </c>
    </row>
    <row r="6623" spans="1:17" x14ac:dyDescent="0.35">
      <c r="A6623" t="s">
        <v>6654</v>
      </c>
      <c r="B6623" t="s">
        <v>13</v>
      </c>
      <c r="C6623" t="s">
        <v>33</v>
      </c>
      <c r="D6623" s="2">
        <v>4410.8900000000003</v>
      </c>
      <c r="E6623">
        <v>0.14000000000000001</v>
      </c>
      <c r="F6623">
        <v>9</v>
      </c>
      <c r="G6623" s="1">
        <v>45406</v>
      </c>
      <c r="H6623" s="1">
        <v>45407</v>
      </c>
      <c r="I6623" t="s">
        <v>15</v>
      </c>
      <c r="J6623" t="s">
        <v>27</v>
      </c>
      <c r="K6623" s="2">
        <v>647.27</v>
      </c>
      <c r="L6623" t="s">
        <v>34</v>
      </c>
      <c r="M6623">
        <f>YEAR(Table1[[#This Row],[order_date]])</f>
        <v>2024</v>
      </c>
      <c r="N6623">
        <f>MONTH(Table1[[#This Row],[order_date]])</f>
        <v>4</v>
      </c>
      <c r="O6623" s="3">
        <f>Table1[[#This Row],[sales]]-Table1[[#This Row],[profit]]</f>
        <v>3763.6200000000003</v>
      </c>
      <c r="P6623" s="3">
        <f>Table1[[#This Row],[sales]]*Table1[[#This Row],[quantity]]</f>
        <v>39698.01</v>
      </c>
      <c r="Q6623" s="9">
        <f>Table1[[#This Row],[delivery_date]]-Table1[[#This Row],[order_date]]</f>
        <v>1</v>
      </c>
    </row>
    <row r="6624" spans="1:17" x14ac:dyDescent="0.35">
      <c r="A6624" t="s">
        <v>6655</v>
      </c>
      <c r="B6624" t="s">
        <v>41</v>
      </c>
      <c r="C6624" t="s">
        <v>14</v>
      </c>
      <c r="D6624" s="2">
        <v>2183.73</v>
      </c>
      <c r="E6624">
        <v>0.08</v>
      </c>
      <c r="F6624">
        <v>1</v>
      </c>
      <c r="G6624" s="1">
        <v>45025</v>
      </c>
      <c r="H6624" s="1">
        <v>45026</v>
      </c>
      <c r="I6624" t="s">
        <v>31</v>
      </c>
      <c r="J6624" t="s">
        <v>22</v>
      </c>
      <c r="K6624" s="2">
        <v>119.8</v>
      </c>
      <c r="L6624" t="s">
        <v>34</v>
      </c>
      <c r="M6624">
        <f>YEAR(Table1[[#This Row],[order_date]])</f>
        <v>2023</v>
      </c>
      <c r="N6624">
        <f>MONTH(Table1[[#This Row],[order_date]])</f>
        <v>4</v>
      </c>
      <c r="O6624" s="3">
        <f>Table1[[#This Row],[sales]]-Table1[[#This Row],[profit]]</f>
        <v>2063.9299999999998</v>
      </c>
      <c r="P6624" s="3">
        <f>Table1[[#This Row],[sales]]*Table1[[#This Row],[quantity]]</f>
        <v>2183.73</v>
      </c>
      <c r="Q6624" s="9">
        <f>Table1[[#This Row],[delivery_date]]-Table1[[#This Row],[order_date]]</f>
        <v>1</v>
      </c>
    </row>
    <row r="6625" spans="1:17" x14ac:dyDescent="0.35">
      <c r="A6625" t="s">
        <v>6656</v>
      </c>
      <c r="B6625" t="s">
        <v>13</v>
      </c>
      <c r="C6625" t="s">
        <v>26</v>
      </c>
      <c r="D6625" s="2">
        <v>2126.6999999999998</v>
      </c>
      <c r="E6625">
        <v>0.49</v>
      </c>
      <c r="F6625">
        <v>5</v>
      </c>
      <c r="G6625" s="1">
        <v>45294</v>
      </c>
      <c r="H6625" s="1">
        <v>45298</v>
      </c>
      <c r="I6625" t="s">
        <v>15</v>
      </c>
      <c r="J6625" t="s">
        <v>27</v>
      </c>
      <c r="K6625" s="2">
        <v>529.88</v>
      </c>
      <c r="L6625" t="s">
        <v>48</v>
      </c>
      <c r="M6625">
        <f>YEAR(Table1[[#This Row],[order_date]])</f>
        <v>2024</v>
      </c>
      <c r="N6625">
        <f>MONTH(Table1[[#This Row],[order_date]])</f>
        <v>1</v>
      </c>
      <c r="O6625" s="3">
        <f>Table1[[#This Row],[sales]]-Table1[[#This Row],[profit]]</f>
        <v>1596.8199999999997</v>
      </c>
      <c r="P6625" s="3">
        <f>Table1[[#This Row],[sales]]*Table1[[#This Row],[quantity]]</f>
        <v>10633.5</v>
      </c>
      <c r="Q6625" s="9">
        <f>Table1[[#This Row],[delivery_date]]-Table1[[#This Row],[order_date]]</f>
        <v>4</v>
      </c>
    </row>
    <row r="6626" spans="1:17" x14ac:dyDescent="0.35">
      <c r="A6626" t="s">
        <v>6657</v>
      </c>
      <c r="B6626" t="s">
        <v>13</v>
      </c>
      <c r="C6626" t="s">
        <v>36</v>
      </c>
      <c r="D6626" s="2">
        <v>1590.64</v>
      </c>
      <c r="E6626">
        <v>0.28000000000000003</v>
      </c>
      <c r="F6626">
        <v>6</v>
      </c>
      <c r="G6626" s="1">
        <v>45228</v>
      </c>
      <c r="H6626" s="1">
        <v>45231</v>
      </c>
      <c r="I6626" t="s">
        <v>31</v>
      </c>
      <c r="J6626" t="s">
        <v>27</v>
      </c>
      <c r="K6626" s="2">
        <v>81.819999999999993</v>
      </c>
      <c r="L6626" t="s">
        <v>39</v>
      </c>
      <c r="M6626">
        <f>YEAR(Table1[[#This Row],[order_date]])</f>
        <v>2023</v>
      </c>
      <c r="N6626">
        <f>MONTH(Table1[[#This Row],[order_date]])</f>
        <v>10</v>
      </c>
      <c r="O6626" s="3">
        <f>Table1[[#This Row],[sales]]-Table1[[#This Row],[profit]]</f>
        <v>1508.8200000000002</v>
      </c>
      <c r="P6626" s="3">
        <f>Table1[[#This Row],[sales]]*Table1[[#This Row],[quantity]]</f>
        <v>9543.84</v>
      </c>
      <c r="Q6626" s="9">
        <f>Table1[[#This Row],[delivery_date]]-Table1[[#This Row],[order_date]]</f>
        <v>3</v>
      </c>
    </row>
    <row r="6627" spans="1:17" x14ac:dyDescent="0.35">
      <c r="A6627" t="s">
        <v>6658</v>
      </c>
      <c r="B6627" t="s">
        <v>19</v>
      </c>
      <c r="C6627" t="s">
        <v>20</v>
      </c>
      <c r="D6627" s="2">
        <v>4397</v>
      </c>
      <c r="E6627">
        <v>0.19</v>
      </c>
      <c r="F6627">
        <v>3</v>
      </c>
      <c r="G6627" s="1">
        <v>44936</v>
      </c>
      <c r="H6627" s="1">
        <v>44941</v>
      </c>
      <c r="I6627" t="s">
        <v>15</v>
      </c>
      <c r="J6627" t="s">
        <v>27</v>
      </c>
      <c r="K6627" s="2">
        <v>442.05</v>
      </c>
      <c r="L6627" t="s">
        <v>23</v>
      </c>
      <c r="M6627">
        <f>YEAR(Table1[[#This Row],[order_date]])</f>
        <v>2023</v>
      </c>
      <c r="N6627">
        <f>MONTH(Table1[[#This Row],[order_date]])</f>
        <v>1</v>
      </c>
      <c r="O6627" s="3">
        <f>Table1[[#This Row],[sales]]-Table1[[#This Row],[profit]]</f>
        <v>3954.95</v>
      </c>
      <c r="P6627" s="3">
        <f>Table1[[#This Row],[sales]]*Table1[[#This Row],[quantity]]</f>
        <v>13191</v>
      </c>
      <c r="Q6627" s="9">
        <f>Table1[[#This Row],[delivery_date]]-Table1[[#This Row],[order_date]]</f>
        <v>5</v>
      </c>
    </row>
    <row r="6628" spans="1:17" x14ac:dyDescent="0.35">
      <c r="A6628" t="s">
        <v>6659</v>
      </c>
      <c r="B6628" t="s">
        <v>13</v>
      </c>
      <c r="C6628" t="s">
        <v>20</v>
      </c>
      <c r="D6628" s="2">
        <v>2784.14</v>
      </c>
      <c r="E6628">
        <v>0.11</v>
      </c>
      <c r="F6628">
        <v>5</v>
      </c>
      <c r="G6628" s="1">
        <v>45365</v>
      </c>
      <c r="H6628" s="1">
        <v>45369</v>
      </c>
      <c r="I6628" t="s">
        <v>31</v>
      </c>
      <c r="J6628" t="s">
        <v>16</v>
      </c>
      <c r="K6628" s="2">
        <v>643.51</v>
      </c>
      <c r="L6628" t="s">
        <v>17</v>
      </c>
      <c r="M6628">
        <f>YEAR(Table1[[#This Row],[order_date]])</f>
        <v>2024</v>
      </c>
      <c r="N6628">
        <f>MONTH(Table1[[#This Row],[order_date]])</f>
        <v>3</v>
      </c>
      <c r="O6628" s="3">
        <f>Table1[[#This Row],[sales]]-Table1[[#This Row],[profit]]</f>
        <v>2140.63</v>
      </c>
      <c r="P6628" s="3">
        <f>Table1[[#This Row],[sales]]*Table1[[#This Row],[quantity]]</f>
        <v>13920.699999999999</v>
      </c>
      <c r="Q6628" s="9">
        <f>Table1[[#This Row],[delivery_date]]-Table1[[#This Row],[order_date]]</f>
        <v>4</v>
      </c>
    </row>
    <row r="6629" spans="1:17" x14ac:dyDescent="0.35">
      <c r="A6629" t="s">
        <v>6660</v>
      </c>
      <c r="B6629" t="s">
        <v>41</v>
      </c>
      <c r="C6629" t="s">
        <v>14</v>
      </c>
      <c r="D6629" s="2">
        <v>2938.37</v>
      </c>
      <c r="E6629">
        <v>0.48</v>
      </c>
      <c r="F6629">
        <v>2</v>
      </c>
      <c r="G6629" s="1">
        <v>45461</v>
      </c>
      <c r="H6629" s="1">
        <v>45462</v>
      </c>
      <c r="I6629" t="s">
        <v>21</v>
      </c>
      <c r="J6629" t="s">
        <v>16</v>
      </c>
      <c r="K6629" s="2">
        <v>582.61</v>
      </c>
      <c r="L6629" t="s">
        <v>34</v>
      </c>
      <c r="M6629">
        <f>YEAR(Table1[[#This Row],[order_date]])</f>
        <v>2024</v>
      </c>
      <c r="N6629">
        <f>MONTH(Table1[[#This Row],[order_date]])</f>
        <v>6</v>
      </c>
      <c r="O6629" s="3">
        <f>Table1[[#This Row],[sales]]-Table1[[#This Row],[profit]]</f>
        <v>2355.7599999999998</v>
      </c>
      <c r="P6629" s="3">
        <f>Table1[[#This Row],[sales]]*Table1[[#This Row],[quantity]]</f>
        <v>5876.74</v>
      </c>
      <c r="Q6629" s="9">
        <f>Table1[[#This Row],[delivery_date]]-Table1[[#This Row],[order_date]]</f>
        <v>1</v>
      </c>
    </row>
    <row r="6630" spans="1:17" x14ac:dyDescent="0.35">
      <c r="A6630" t="s">
        <v>6661</v>
      </c>
      <c r="B6630" t="s">
        <v>13</v>
      </c>
      <c r="C6630" t="s">
        <v>26</v>
      </c>
      <c r="D6630" s="2">
        <v>3342.37</v>
      </c>
      <c r="E6630">
        <v>0.31</v>
      </c>
      <c r="F6630">
        <v>8</v>
      </c>
      <c r="G6630" s="1">
        <v>45205</v>
      </c>
      <c r="H6630" s="1">
        <v>45206</v>
      </c>
      <c r="I6630" t="s">
        <v>15</v>
      </c>
      <c r="J6630" t="s">
        <v>27</v>
      </c>
      <c r="K6630" s="2">
        <v>633.4</v>
      </c>
      <c r="L6630" t="s">
        <v>34</v>
      </c>
      <c r="M6630">
        <f>YEAR(Table1[[#This Row],[order_date]])</f>
        <v>2023</v>
      </c>
      <c r="N6630">
        <f>MONTH(Table1[[#This Row],[order_date]])</f>
        <v>10</v>
      </c>
      <c r="O6630" s="3">
        <f>Table1[[#This Row],[sales]]-Table1[[#This Row],[profit]]</f>
        <v>2708.97</v>
      </c>
      <c r="P6630" s="3">
        <f>Table1[[#This Row],[sales]]*Table1[[#This Row],[quantity]]</f>
        <v>26738.959999999999</v>
      </c>
      <c r="Q6630" s="9">
        <f>Table1[[#This Row],[delivery_date]]-Table1[[#This Row],[order_date]]</f>
        <v>1</v>
      </c>
    </row>
    <row r="6631" spans="1:17" x14ac:dyDescent="0.35">
      <c r="A6631" t="s">
        <v>6662</v>
      </c>
      <c r="B6631" t="s">
        <v>41</v>
      </c>
      <c r="C6631" t="s">
        <v>20</v>
      </c>
      <c r="D6631" s="2">
        <v>1571.13</v>
      </c>
      <c r="E6631">
        <v>0.03</v>
      </c>
      <c r="F6631">
        <v>3</v>
      </c>
      <c r="G6631" s="1">
        <v>44994</v>
      </c>
      <c r="H6631" s="1">
        <v>45000</v>
      </c>
      <c r="I6631" t="s">
        <v>31</v>
      </c>
      <c r="J6631" t="s">
        <v>16</v>
      </c>
      <c r="K6631" s="2">
        <v>277.60000000000002</v>
      </c>
      <c r="L6631" t="s">
        <v>28</v>
      </c>
      <c r="M6631">
        <f>YEAR(Table1[[#This Row],[order_date]])</f>
        <v>2023</v>
      </c>
      <c r="N6631">
        <f>MONTH(Table1[[#This Row],[order_date]])</f>
        <v>3</v>
      </c>
      <c r="O6631" s="3">
        <f>Table1[[#This Row],[sales]]-Table1[[#This Row],[profit]]</f>
        <v>1293.5300000000002</v>
      </c>
      <c r="P6631" s="3">
        <f>Table1[[#This Row],[sales]]*Table1[[#This Row],[quantity]]</f>
        <v>4713.3900000000003</v>
      </c>
      <c r="Q6631" s="9">
        <f>Table1[[#This Row],[delivery_date]]-Table1[[#This Row],[order_date]]</f>
        <v>6</v>
      </c>
    </row>
    <row r="6632" spans="1:17" x14ac:dyDescent="0.35">
      <c r="A6632" t="s">
        <v>6663</v>
      </c>
      <c r="B6632" t="s">
        <v>41</v>
      </c>
      <c r="C6632" t="s">
        <v>14</v>
      </c>
      <c r="D6632" s="2">
        <v>2220.65</v>
      </c>
      <c r="E6632">
        <v>0.03</v>
      </c>
      <c r="F6632">
        <v>5</v>
      </c>
      <c r="G6632" s="1">
        <v>45059</v>
      </c>
      <c r="H6632" s="1">
        <v>45064</v>
      </c>
      <c r="I6632" t="s">
        <v>31</v>
      </c>
      <c r="J6632" t="s">
        <v>27</v>
      </c>
      <c r="K6632" s="2">
        <v>642.96</v>
      </c>
      <c r="L6632" t="s">
        <v>23</v>
      </c>
      <c r="M6632">
        <f>YEAR(Table1[[#This Row],[order_date]])</f>
        <v>2023</v>
      </c>
      <c r="N6632">
        <f>MONTH(Table1[[#This Row],[order_date]])</f>
        <v>5</v>
      </c>
      <c r="O6632" s="3">
        <f>Table1[[#This Row],[sales]]-Table1[[#This Row],[profit]]</f>
        <v>1577.69</v>
      </c>
      <c r="P6632" s="3">
        <f>Table1[[#This Row],[sales]]*Table1[[#This Row],[quantity]]</f>
        <v>11103.25</v>
      </c>
      <c r="Q6632" s="9">
        <f>Table1[[#This Row],[delivery_date]]-Table1[[#This Row],[order_date]]</f>
        <v>5</v>
      </c>
    </row>
    <row r="6633" spans="1:17" x14ac:dyDescent="0.35">
      <c r="A6633" t="s">
        <v>6664</v>
      </c>
      <c r="B6633" t="s">
        <v>19</v>
      </c>
      <c r="C6633" t="s">
        <v>14</v>
      </c>
      <c r="D6633" s="2">
        <v>3733.87</v>
      </c>
      <c r="E6633">
        <v>0.47</v>
      </c>
      <c r="F6633">
        <v>1</v>
      </c>
      <c r="G6633" s="1">
        <v>45442</v>
      </c>
      <c r="H6633" s="1">
        <v>45448</v>
      </c>
      <c r="I6633" t="s">
        <v>31</v>
      </c>
      <c r="J6633" t="s">
        <v>27</v>
      </c>
      <c r="K6633" s="2">
        <v>242.36</v>
      </c>
      <c r="L6633" t="s">
        <v>39</v>
      </c>
      <c r="M6633">
        <f>YEAR(Table1[[#This Row],[order_date]])</f>
        <v>2024</v>
      </c>
      <c r="N6633">
        <f>MONTH(Table1[[#This Row],[order_date]])</f>
        <v>5</v>
      </c>
      <c r="O6633" s="3">
        <f>Table1[[#This Row],[sales]]-Table1[[#This Row],[profit]]</f>
        <v>3491.5099999999998</v>
      </c>
      <c r="P6633" s="3">
        <f>Table1[[#This Row],[sales]]*Table1[[#This Row],[quantity]]</f>
        <v>3733.87</v>
      </c>
      <c r="Q6633" s="9">
        <f>Table1[[#This Row],[delivery_date]]-Table1[[#This Row],[order_date]]</f>
        <v>6</v>
      </c>
    </row>
    <row r="6634" spans="1:17" x14ac:dyDescent="0.35">
      <c r="A6634" t="s">
        <v>6665</v>
      </c>
      <c r="B6634" t="s">
        <v>25</v>
      </c>
      <c r="C6634" t="s">
        <v>26</v>
      </c>
      <c r="D6634" s="2">
        <v>4928.8900000000003</v>
      </c>
      <c r="E6634">
        <v>0.36</v>
      </c>
      <c r="F6634">
        <v>5</v>
      </c>
      <c r="G6634" s="1">
        <v>45340</v>
      </c>
      <c r="H6634" s="1">
        <v>45345</v>
      </c>
      <c r="I6634" t="s">
        <v>21</v>
      </c>
      <c r="J6634" t="s">
        <v>27</v>
      </c>
      <c r="K6634" s="2">
        <v>815.98</v>
      </c>
      <c r="L6634" t="s">
        <v>34</v>
      </c>
      <c r="M6634">
        <f>YEAR(Table1[[#This Row],[order_date]])</f>
        <v>2024</v>
      </c>
      <c r="N6634">
        <f>MONTH(Table1[[#This Row],[order_date]])</f>
        <v>2</v>
      </c>
      <c r="O6634" s="3">
        <f>Table1[[#This Row],[sales]]-Table1[[#This Row],[profit]]</f>
        <v>4112.91</v>
      </c>
      <c r="P6634" s="3">
        <f>Table1[[#This Row],[sales]]*Table1[[#This Row],[quantity]]</f>
        <v>24644.45</v>
      </c>
      <c r="Q6634" s="9">
        <f>Table1[[#This Row],[delivery_date]]-Table1[[#This Row],[order_date]]</f>
        <v>5</v>
      </c>
    </row>
    <row r="6635" spans="1:17" x14ac:dyDescent="0.35">
      <c r="A6635" t="s">
        <v>6666</v>
      </c>
      <c r="B6635" t="s">
        <v>25</v>
      </c>
      <c r="C6635" t="s">
        <v>20</v>
      </c>
      <c r="D6635" s="2">
        <v>268.10000000000002</v>
      </c>
      <c r="E6635">
        <v>0.05</v>
      </c>
      <c r="F6635">
        <v>1</v>
      </c>
      <c r="G6635" s="1">
        <v>45031</v>
      </c>
      <c r="H6635" s="1">
        <v>45036</v>
      </c>
      <c r="I6635" t="s">
        <v>21</v>
      </c>
      <c r="J6635" t="s">
        <v>16</v>
      </c>
      <c r="K6635" s="2">
        <v>78.33</v>
      </c>
      <c r="L6635" t="s">
        <v>39</v>
      </c>
      <c r="M6635">
        <f>YEAR(Table1[[#This Row],[order_date]])</f>
        <v>2023</v>
      </c>
      <c r="N6635">
        <f>MONTH(Table1[[#This Row],[order_date]])</f>
        <v>4</v>
      </c>
      <c r="O6635" s="3">
        <f>Table1[[#This Row],[sales]]-Table1[[#This Row],[profit]]</f>
        <v>189.77000000000004</v>
      </c>
      <c r="P6635" s="3">
        <f>Table1[[#This Row],[sales]]*Table1[[#This Row],[quantity]]</f>
        <v>268.10000000000002</v>
      </c>
      <c r="Q6635" s="9">
        <f>Table1[[#This Row],[delivery_date]]-Table1[[#This Row],[order_date]]</f>
        <v>5</v>
      </c>
    </row>
    <row r="6636" spans="1:17" x14ac:dyDescent="0.35">
      <c r="A6636" t="s">
        <v>6667</v>
      </c>
      <c r="B6636" t="s">
        <v>19</v>
      </c>
      <c r="C6636" t="s">
        <v>20</v>
      </c>
      <c r="D6636" s="2">
        <v>308.98</v>
      </c>
      <c r="E6636">
        <v>0.31</v>
      </c>
      <c r="F6636">
        <v>9</v>
      </c>
      <c r="G6636" s="1">
        <v>45151</v>
      </c>
      <c r="H6636" s="1">
        <v>45153</v>
      </c>
      <c r="I6636" t="s">
        <v>31</v>
      </c>
      <c r="J6636" t="s">
        <v>22</v>
      </c>
      <c r="K6636" s="2">
        <v>35.72</v>
      </c>
      <c r="L6636" t="s">
        <v>17</v>
      </c>
      <c r="M6636">
        <f>YEAR(Table1[[#This Row],[order_date]])</f>
        <v>2023</v>
      </c>
      <c r="N6636">
        <f>MONTH(Table1[[#This Row],[order_date]])</f>
        <v>8</v>
      </c>
      <c r="O6636" s="3">
        <f>Table1[[#This Row],[sales]]-Table1[[#This Row],[profit]]</f>
        <v>273.26</v>
      </c>
      <c r="P6636" s="3">
        <f>Table1[[#This Row],[sales]]*Table1[[#This Row],[quantity]]</f>
        <v>2780.82</v>
      </c>
      <c r="Q6636" s="9">
        <f>Table1[[#This Row],[delivery_date]]-Table1[[#This Row],[order_date]]</f>
        <v>2</v>
      </c>
    </row>
    <row r="6637" spans="1:17" x14ac:dyDescent="0.35">
      <c r="A6637" t="s">
        <v>6668</v>
      </c>
      <c r="B6637" t="s">
        <v>13</v>
      </c>
      <c r="C6637" t="s">
        <v>20</v>
      </c>
      <c r="D6637" s="2">
        <v>2197.6</v>
      </c>
      <c r="E6637">
        <v>0.21</v>
      </c>
      <c r="F6637">
        <v>2</v>
      </c>
      <c r="G6637" s="1">
        <v>45166</v>
      </c>
      <c r="H6637" s="1">
        <v>45170</v>
      </c>
      <c r="I6637" t="s">
        <v>15</v>
      </c>
      <c r="J6637" t="s">
        <v>22</v>
      </c>
      <c r="K6637" s="2">
        <v>127.96</v>
      </c>
      <c r="L6637" t="s">
        <v>48</v>
      </c>
      <c r="M6637">
        <f>YEAR(Table1[[#This Row],[order_date]])</f>
        <v>2023</v>
      </c>
      <c r="N6637">
        <f>MONTH(Table1[[#This Row],[order_date]])</f>
        <v>8</v>
      </c>
      <c r="O6637" s="3">
        <f>Table1[[#This Row],[sales]]-Table1[[#This Row],[profit]]</f>
        <v>2069.64</v>
      </c>
      <c r="P6637" s="3">
        <f>Table1[[#This Row],[sales]]*Table1[[#This Row],[quantity]]</f>
        <v>4395.2</v>
      </c>
      <c r="Q6637" s="9">
        <f>Table1[[#This Row],[delivery_date]]-Table1[[#This Row],[order_date]]</f>
        <v>4</v>
      </c>
    </row>
    <row r="6638" spans="1:17" x14ac:dyDescent="0.35">
      <c r="A6638" t="s">
        <v>6669</v>
      </c>
      <c r="B6638" t="s">
        <v>19</v>
      </c>
      <c r="C6638" t="s">
        <v>33</v>
      </c>
      <c r="D6638" s="2">
        <v>3332.15</v>
      </c>
      <c r="E6638">
        <v>0.39</v>
      </c>
      <c r="F6638">
        <v>6</v>
      </c>
      <c r="G6638" s="1">
        <v>45044</v>
      </c>
      <c r="H6638" s="1">
        <v>45046</v>
      </c>
      <c r="I6638" t="s">
        <v>15</v>
      </c>
      <c r="J6638" t="s">
        <v>16</v>
      </c>
      <c r="K6638" s="2">
        <v>562.67999999999995</v>
      </c>
      <c r="L6638" t="s">
        <v>28</v>
      </c>
      <c r="M6638">
        <f>YEAR(Table1[[#This Row],[order_date]])</f>
        <v>2023</v>
      </c>
      <c r="N6638">
        <f>MONTH(Table1[[#This Row],[order_date]])</f>
        <v>4</v>
      </c>
      <c r="O6638" s="3">
        <f>Table1[[#This Row],[sales]]-Table1[[#This Row],[profit]]</f>
        <v>2769.4700000000003</v>
      </c>
      <c r="P6638" s="3">
        <f>Table1[[#This Row],[sales]]*Table1[[#This Row],[quantity]]</f>
        <v>19992.900000000001</v>
      </c>
      <c r="Q6638" s="9">
        <f>Table1[[#This Row],[delivery_date]]-Table1[[#This Row],[order_date]]</f>
        <v>2</v>
      </c>
    </row>
    <row r="6639" spans="1:17" x14ac:dyDescent="0.35">
      <c r="A6639" t="s">
        <v>6670</v>
      </c>
      <c r="B6639" t="s">
        <v>41</v>
      </c>
      <c r="C6639" t="s">
        <v>20</v>
      </c>
      <c r="D6639" s="2">
        <v>1993.19</v>
      </c>
      <c r="E6639">
        <v>0.14000000000000001</v>
      </c>
      <c r="F6639">
        <v>9</v>
      </c>
      <c r="G6639" s="1">
        <v>45456</v>
      </c>
      <c r="H6639" s="1">
        <v>45461</v>
      </c>
      <c r="I6639" t="s">
        <v>21</v>
      </c>
      <c r="J6639" t="s">
        <v>22</v>
      </c>
      <c r="K6639" s="2">
        <v>483.83</v>
      </c>
      <c r="L6639" t="s">
        <v>17</v>
      </c>
      <c r="M6639">
        <f>YEAR(Table1[[#This Row],[order_date]])</f>
        <v>2024</v>
      </c>
      <c r="N6639">
        <f>MONTH(Table1[[#This Row],[order_date]])</f>
        <v>6</v>
      </c>
      <c r="O6639" s="3">
        <f>Table1[[#This Row],[sales]]-Table1[[#This Row],[profit]]</f>
        <v>1509.3600000000001</v>
      </c>
      <c r="P6639" s="3">
        <f>Table1[[#This Row],[sales]]*Table1[[#This Row],[quantity]]</f>
        <v>17938.71</v>
      </c>
      <c r="Q6639" s="9">
        <f>Table1[[#This Row],[delivery_date]]-Table1[[#This Row],[order_date]]</f>
        <v>5</v>
      </c>
    </row>
    <row r="6640" spans="1:17" x14ac:dyDescent="0.35">
      <c r="A6640" t="s">
        <v>6671</v>
      </c>
      <c r="B6640" t="s">
        <v>25</v>
      </c>
      <c r="C6640" t="s">
        <v>36</v>
      </c>
      <c r="D6640" s="2">
        <v>4998.2299999999996</v>
      </c>
      <c r="E6640">
        <v>0.19</v>
      </c>
      <c r="F6640">
        <v>3</v>
      </c>
      <c r="G6640" s="1">
        <v>45342</v>
      </c>
      <c r="H6640" s="1">
        <v>45345</v>
      </c>
      <c r="I6640" t="s">
        <v>31</v>
      </c>
      <c r="J6640" t="s">
        <v>22</v>
      </c>
      <c r="K6640" s="2">
        <v>501.19</v>
      </c>
      <c r="L6640" t="s">
        <v>39</v>
      </c>
      <c r="M6640">
        <f>YEAR(Table1[[#This Row],[order_date]])</f>
        <v>2024</v>
      </c>
      <c r="N6640">
        <f>MONTH(Table1[[#This Row],[order_date]])</f>
        <v>2</v>
      </c>
      <c r="O6640" s="3">
        <f>Table1[[#This Row],[sales]]-Table1[[#This Row],[profit]]</f>
        <v>4497.04</v>
      </c>
      <c r="P6640" s="3">
        <f>Table1[[#This Row],[sales]]*Table1[[#This Row],[quantity]]</f>
        <v>14994.689999999999</v>
      </c>
      <c r="Q6640" s="9">
        <f>Table1[[#This Row],[delivery_date]]-Table1[[#This Row],[order_date]]</f>
        <v>3</v>
      </c>
    </row>
    <row r="6641" spans="1:17" x14ac:dyDescent="0.35">
      <c r="A6641" t="s">
        <v>6672</v>
      </c>
      <c r="B6641" t="s">
        <v>19</v>
      </c>
      <c r="C6641" t="s">
        <v>33</v>
      </c>
      <c r="D6641" s="2">
        <v>1057.26</v>
      </c>
      <c r="E6641">
        <v>0.08</v>
      </c>
      <c r="F6641">
        <v>6</v>
      </c>
      <c r="G6641" s="1">
        <v>45343</v>
      </c>
      <c r="H6641" s="1">
        <v>45347</v>
      </c>
      <c r="I6641" t="s">
        <v>31</v>
      </c>
      <c r="J6641" t="s">
        <v>22</v>
      </c>
      <c r="K6641" s="2">
        <v>118.49</v>
      </c>
      <c r="L6641" t="s">
        <v>39</v>
      </c>
      <c r="M6641">
        <f>YEAR(Table1[[#This Row],[order_date]])</f>
        <v>2024</v>
      </c>
      <c r="N6641">
        <f>MONTH(Table1[[#This Row],[order_date]])</f>
        <v>2</v>
      </c>
      <c r="O6641" s="3">
        <f>Table1[[#This Row],[sales]]-Table1[[#This Row],[profit]]</f>
        <v>938.77</v>
      </c>
      <c r="P6641" s="3">
        <f>Table1[[#This Row],[sales]]*Table1[[#This Row],[quantity]]</f>
        <v>6343.5599999999995</v>
      </c>
      <c r="Q6641" s="9">
        <f>Table1[[#This Row],[delivery_date]]-Table1[[#This Row],[order_date]]</f>
        <v>4</v>
      </c>
    </row>
    <row r="6642" spans="1:17" x14ac:dyDescent="0.35">
      <c r="A6642" t="s">
        <v>6673</v>
      </c>
      <c r="B6642" t="s">
        <v>13</v>
      </c>
      <c r="C6642" t="s">
        <v>33</v>
      </c>
      <c r="D6642" s="2">
        <v>138.83000000000001</v>
      </c>
      <c r="E6642">
        <v>0.13</v>
      </c>
      <c r="F6642">
        <v>1</v>
      </c>
      <c r="G6642" s="1">
        <v>45564</v>
      </c>
      <c r="H6642" s="1">
        <v>45566</v>
      </c>
      <c r="I6642" t="s">
        <v>15</v>
      </c>
      <c r="J6642" t="s">
        <v>27</v>
      </c>
      <c r="K6642" s="2">
        <v>12.54</v>
      </c>
      <c r="L6642" t="s">
        <v>39</v>
      </c>
      <c r="M6642">
        <f>YEAR(Table1[[#This Row],[order_date]])</f>
        <v>2024</v>
      </c>
      <c r="N6642">
        <f>MONTH(Table1[[#This Row],[order_date]])</f>
        <v>9</v>
      </c>
      <c r="O6642" s="3">
        <f>Table1[[#This Row],[sales]]-Table1[[#This Row],[profit]]</f>
        <v>126.29000000000002</v>
      </c>
      <c r="P6642" s="3">
        <f>Table1[[#This Row],[sales]]*Table1[[#This Row],[quantity]]</f>
        <v>138.83000000000001</v>
      </c>
      <c r="Q6642" s="9">
        <f>Table1[[#This Row],[delivery_date]]-Table1[[#This Row],[order_date]]</f>
        <v>2</v>
      </c>
    </row>
    <row r="6643" spans="1:17" x14ac:dyDescent="0.35">
      <c r="A6643" t="s">
        <v>6674</v>
      </c>
      <c r="B6643" t="s">
        <v>19</v>
      </c>
      <c r="C6643" t="s">
        <v>33</v>
      </c>
      <c r="D6643" s="2">
        <v>1031.6300000000001</v>
      </c>
      <c r="E6643">
        <v>0.09</v>
      </c>
      <c r="F6643">
        <v>7</v>
      </c>
      <c r="G6643" s="1">
        <v>45637</v>
      </c>
      <c r="H6643" s="1">
        <v>45644</v>
      </c>
      <c r="I6643" t="s">
        <v>21</v>
      </c>
      <c r="J6643" t="s">
        <v>27</v>
      </c>
      <c r="K6643" s="2">
        <v>144.22999999999999</v>
      </c>
      <c r="L6643" t="s">
        <v>34</v>
      </c>
      <c r="M6643">
        <f>YEAR(Table1[[#This Row],[order_date]])</f>
        <v>2024</v>
      </c>
      <c r="N6643">
        <f>MONTH(Table1[[#This Row],[order_date]])</f>
        <v>12</v>
      </c>
      <c r="O6643" s="3">
        <f>Table1[[#This Row],[sales]]-Table1[[#This Row],[profit]]</f>
        <v>887.40000000000009</v>
      </c>
      <c r="P6643" s="3">
        <f>Table1[[#This Row],[sales]]*Table1[[#This Row],[quantity]]</f>
        <v>7221.4100000000008</v>
      </c>
      <c r="Q6643" s="9">
        <f>Table1[[#This Row],[delivery_date]]-Table1[[#This Row],[order_date]]</f>
        <v>7</v>
      </c>
    </row>
    <row r="6644" spans="1:17" x14ac:dyDescent="0.35">
      <c r="A6644" t="s">
        <v>6675</v>
      </c>
      <c r="B6644" t="s">
        <v>25</v>
      </c>
      <c r="C6644" t="s">
        <v>33</v>
      </c>
      <c r="D6644" s="2">
        <v>4445.53</v>
      </c>
      <c r="E6644">
        <v>0.01</v>
      </c>
      <c r="F6644">
        <v>2</v>
      </c>
      <c r="G6644" s="1">
        <v>45542</v>
      </c>
      <c r="H6644" s="1">
        <v>45548</v>
      </c>
      <c r="I6644" t="s">
        <v>31</v>
      </c>
      <c r="J6644" t="s">
        <v>22</v>
      </c>
      <c r="K6644" s="2">
        <v>1205.46</v>
      </c>
      <c r="L6644" t="s">
        <v>48</v>
      </c>
      <c r="M6644">
        <f>YEAR(Table1[[#This Row],[order_date]])</f>
        <v>2024</v>
      </c>
      <c r="N6644">
        <f>MONTH(Table1[[#This Row],[order_date]])</f>
        <v>9</v>
      </c>
      <c r="O6644" s="3">
        <f>Table1[[#This Row],[sales]]-Table1[[#This Row],[profit]]</f>
        <v>3240.0699999999997</v>
      </c>
      <c r="P6644" s="3">
        <f>Table1[[#This Row],[sales]]*Table1[[#This Row],[quantity]]</f>
        <v>8891.06</v>
      </c>
      <c r="Q6644" s="9">
        <f>Table1[[#This Row],[delivery_date]]-Table1[[#This Row],[order_date]]</f>
        <v>6</v>
      </c>
    </row>
    <row r="6645" spans="1:17" x14ac:dyDescent="0.35">
      <c r="A6645" t="s">
        <v>6676</v>
      </c>
      <c r="B6645" t="s">
        <v>19</v>
      </c>
      <c r="C6645" t="s">
        <v>14</v>
      </c>
      <c r="D6645" s="2">
        <v>811.23</v>
      </c>
      <c r="E6645">
        <v>0.02</v>
      </c>
      <c r="F6645">
        <v>5</v>
      </c>
      <c r="G6645" s="1">
        <v>45038</v>
      </c>
      <c r="H6645" s="1">
        <v>45044</v>
      </c>
      <c r="I6645" t="s">
        <v>21</v>
      </c>
      <c r="J6645" t="s">
        <v>27</v>
      </c>
      <c r="K6645" s="2">
        <v>81.739999999999995</v>
      </c>
      <c r="L6645" t="s">
        <v>28</v>
      </c>
      <c r="M6645">
        <f>YEAR(Table1[[#This Row],[order_date]])</f>
        <v>2023</v>
      </c>
      <c r="N6645">
        <f>MONTH(Table1[[#This Row],[order_date]])</f>
        <v>4</v>
      </c>
      <c r="O6645" s="3">
        <f>Table1[[#This Row],[sales]]-Table1[[#This Row],[profit]]</f>
        <v>729.49</v>
      </c>
      <c r="P6645" s="3">
        <f>Table1[[#This Row],[sales]]*Table1[[#This Row],[quantity]]</f>
        <v>4056.15</v>
      </c>
      <c r="Q6645" s="9">
        <f>Table1[[#This Row],[delivery_date]]-Table1[[#This Row],[order_date]]</f>
        <v>6</v>
      </c>
    </row>
    <row r="6646" spans="1:17" x14ac:dyDescent="0.35">
      <c r="A6646" t="s">
        <v>6677</v>
      </c>
      <c r="B6646" t="s">
        <v>19</v>
      </c>
      <c r="C6646" t="s">
        <v>36</v>
      </c>
      <c r="D6646" s="2">
        <v>2446.98</v>
      </c>
      <c r="E6646">
        <v>0.42</v>
      </c>
      <c r="F6646">
        <v>5</v>
      </c>
      <c r="G6646" s="1">
        <v>44940</v>
      </c>
      <c r="H6646" s="1">
        <v>44941</v>
      </c>
      <c r="I6646" t="s">
        <v>21</v>
      </c>
      <c r="J6646" t="s">
        <v>16</v>
      </c>
      <c r="K6646" s="2">
        <v>282.89999999999998</v>
      </c>
      <c r="L6646" t="s">
        <v>48</v>
      </c>
      <c r="M6646">
        <f>YEAR(Table1[[#This Row],[order_date]])</f>
        <v>2023</v>
      </c>
      <c r="N6646">
        <f>MONTH(Table1[[#This Row],[order_date]])</f>
        <v>1</v>
      </c>
      <c r="O6646" s="3">
        <f>Table1[[#This Row],[sales]]-Table1[[#This Row],[profit]]</f>
        <v>2164.08</v>
      </c>
      <c r="P6646" s="3">
        <f>Table1[[#This Row],[sales]]*Table1[[#This Row],[quantity]]</f>
        <v>12234.9</v>
      </c>
      <c r="Q6646" s="9">
        <f>Table1[[#This Row],[delivery_date]]-Table1[[#This Row],[order_date]]</f>
        <v>1</v>
      </c>
    </row>
    <row r="6647" spans="1:17" x14ac:dyDescent="0.35">
      <c r="A6647" t="s">
        <v>6678</v>
      </c>
      <c r="B6647" t="s">
        <v>25</v>
      </c>
      <c r="C6647" t="s">
        <v>26</v>
      </c>
      <c r="D6647" s="2">
        <v>2154.4499999999998</v>
      </c>
      <c r="E6647">
        <v>0.4</v>
      </c>
      <c r="F6647">
        <v>1</v>
      </c>
      <c r="G6647" s="1">
        <v>45543</v>
      </c>
      <c r="H6647" s="1">
        <v>45547</v>
      </c>
      <c r="I6647" t="s">
        <v>31</v>
      </c>
      <c r="J6647" t="s">
        <v>27</v>
      </c>
      <c r="K6647" s="2">
        <v>584.29</v>
      </c>
      <c r="L6647" t="s">
        <v>39</v>
      </c>
      <c r="M6647">
        <f>YEAR(Table1[[#This Row],[order_date]])</f>
        <v>2024</v>
      </c>
      <c r="N6647">
        <f>MONTH(Table1[[#This Row],[order_date]])</f>
        <v>9</v>
      </c>
      <c r="O6647" s="3">
        <f>Table1[[#This Row],[sales]]-Table1[[#This Row],[profit]]</f>
        <v>1570.1599999999999</v>
      </c>
      <c r="P6647" s="3">
        <f>Table1[[#This Row],[sales]]*Table1[[#This Row],[quantity]]</f>
        <v>2154.4499999999998</v>
      </c>
      <c r="Q6647" s="9">
        <f>Table1[[#This Row],[delivery_date]]-Table1[[#This Row],[order_date]]</f>
        <v>4</v>
      </c>
    </row>
    <row r="6648" spans="1:17" x14ac:dyDescent="0.35">
      <c r="A6648" t="s">
        <v>6679</v>
      </c>
      <c r="B6648" t="s">
        <v>41</v>
      </c>
      <c r="C6648" t="s">
        <v>20</v>
      </c>
      <c r="D6648" s="2">
        <v>3362.05</v>
      </c>
      <c r="E6648">
        <v>7.0000000000000007E-2</v>
      </c>
      <c r="F6648">
        <v>7</v>
      </c>
      <c r="G6648" s="1">
        <v>45426</v>
      </c>
      <c r="H6648" s="1">
        <v>45429</v>
      </c>
      <c r="I6648" t="s">
        <v>31</v>
      </c>
      <c r="J6648" t="s">
        <v>27</v>
      </c>
      <c r="K6648" s="2">
        <v>948.85</v>
      </c>
      <c r="L6648" t="s">
        <v>34</v>
      </c>
      <c r="M6648">
        <f>YEAR(Table1[[#This Row],[order_date]])</f>
        <v>2024</v>
      </c>
      <c r="N6648">
        <f>MONTH(Table1[[#This Row],[order_date]])</f>
        <v>5</v>
      </c>
      <c r="O6648" s="3">
        <f>Table1[[#This Row],[sales]]-Table1[[#This Row],[profit]]</f>
        <v>2413.2000000000003</v>
      </c>
      <c r="P6648" s="3">
        <f>Table1[[#This Row],[sales]]*Table1[[#This Row],[quantity]]</f>
        <v>23534.350000000002</v>
      </c>
      <c r="Q6648" s="9">
        <f>Table1[[#This Row],[delivery_date]]-Table1[[#This Row],[order_date]]</f>
        <v>3</v>
      </c>
    </row>
    <row r="6649" spans="1:17" x14ac:dyDescent="0.35">
      <c r="A6649" t="s">
        <v>6680</v>
      </c>
      <c r="B6649" t="s">
        <v>41</v>
      </c>
      <c r="C6649" t="s">
        <v>33</v>
      </c>
      <c r="D6649" s="2">
        <v>367.52</v>
      </c>
      <c r="E6649">
        <v>0.33</v>
      </c>
      <c r="F6649">
        <v>4</v>
      </c>
      <c r="G6649" s="1">
        <v>45155</v>
      </c>
      <c r="H6649" s="1">
        <v>45158</v>
      </c>
      <c r="I6649" t="s">
        <v>21</v>
      </c>
      <c r="J6649" t="s">
        <v>27</v>
      </c>
      <c r="K6649" s="2">
        <v>23.29</v>
      </c>
      <c r="L6649" t="s">
        <v>48</v>
      </c>
      <c r="M6649">
        <f>YEAR(Table1[[#This Row],[order_date]])</f>
        <v>2023</v>
      </c>
      <c r="N6649">
        <f>MONTH(Table1[[#This Row],[order_date]])</f>
        <v>8</v>
      </c>
      <c r="O6649" s="3">
        <f>Table1[[#This Row],[sales]]-Table1[[#This Row],[profit]]</f>
        <v>344.22999999999996</v>
      </c>
      <c r="P6649" s="3">
        <f>Table1[[#This Row],[sales]]*Table1[[#This Row],[quantity]]</f>
        <v>1470.08</v>
      </c>
      <c r="Q6649" s="9">
        <f>Table1[[#This Row],[delivery_date]]-Table1[[#This Row],[order_date]]</f>
        <v>3</v>
      </c>
    </row>
    <row r="6650" spans="1:17" x14ac:dyDescent="0.35">
      <c r="A6650" t="s">
        <v>6681</v>
      </c>
      <c r="B6650" t="s">
        <v>25</v>
      </c>
      <c r="C6650" t="s">
        <v>26</v>
      </c>
      <c r="D6650" s="2">
        <v>3327.88</v>
      </c>
      <c r="E6650">
        <v>0.37</v>
      </c>
      <c r="F6650">
        <v>4</v>
      </c>
      <c r="G6650" s="1">
        <v>45612</v>
      </c>
      <c r="H6650" s="1">
        <v>45617</v>
      </c>
      <c r="I6650" t="s">
        <v>21</v>
      </c>
      <c r="J6650" t="s">
        <v>27</v>
      </c>
      <c r="K6650" s="2">
        <v>616.32000000000005</v>
      </c>
      <c r="L6650" t="s">
        <v>34</v>
      </c>
      <c r="M6650">
        <f>YEAR(Table1[[#This Row],[order_date]])</f>
        <v>2024</v>
      </c>
      <c r="N6650">
        <f>MONTH(Table1[[#This Row],[order_date]])</f>
        <v>11</v>
      </c>
      <c r="O6650" s="3">
        <f>Table1[[#This Row],[sales]]-Table1[[#This Row],[profit]]</f>
        <v>2711.56</v>
      </c>
      <c r="P6650" s="3">
        <f>Table1[[#This Row],[sales]]*Table1[[#This Row],[quantity]]</f>
        <v>13311.52</v>
      </c>
      <c r="Q6650" s="9">
        <f>Table1[[#This Row],[delivery_date]]-Table1[[#This Row],[order_date]]</f>
        <v>5</v>
      </c>
    </row>
    <row r="6651" spans="1:17" x14ac:dyDescent="0.35">
      <c r="A6651" t="s">
        <v>6682</v>
      </c>
      <c r="B6651" t="s">
        <v>19</v>
      </c>
      <c r="C6651" t="s">
        <v>14</v>
      </c>
      <c r="D6651" s="2">
        <v>1838.28</v>
      </c>
      <c r="E6651">
        <v>0.03</v>
      </c>
      <c r="F6651">
        <v>7</v>
      </c>
      <c r="G6651" s="1">
        <v>45329</v>
      </c>
      <c r="H6651" s="1">
        <v>45334</v>
      </c>
      <c r="I6651" t="s">
        <v>31</v>
      </c>
      <c r="J6651" t="s">
        <v>27</v>
      </c>
      <c r="K6651" s="2">
        <v>228.16</v>
      </c>
      <c r="L6651" t="s">
        <v>34</v>
      </c>
      <c r="M6651">
        <f>YEAR(Table1[[#This Row],[order_date]])</f>
        <v>2024</v>
      </c>
      <c r="N6651">
        <f>MONTH(Table1[[#This Row],[order_date]])</f>
        <v>2</v>
      </c>
      <c r="O6651" s="3">
        <f>Table1[[#This Row],[sales]]-Table1[[#This Row],[profit]]</f>
        <v>1610.12</v>
      </c>
      <c r="P6651" s="3">
        <f>Table1[[#This Row],[sales]]*Table1[[#This Row],[quantity]]</f>
        <v>12867.96</v>
      </c>
      <c r="Q6651" s="9">
        <f>Table1[[#This Row],[delivery_date]]-Table1[[#This Row],[order_date]]</f>
        <v>5</v>
      </c>
    </row>
    <row r="6652" spans="1:17" x14ac:dyDescent="0.35">
      <c r="A6652" t="s">
        <v>6683</v>
      </c>
      <c r="B6652" t="s">
        <v>25</v>
      </c>
      <c r="C6652" t="s">
        <v>26</v>
      </c>
      <c r="D6652" s="2">
        <v>4637.59</v>
      </c>
      <c r="E6652">
        <v>0.04</v>
      </c>
      <c r="F6652">
        <v>1</v>
      </c>
      <c r="G6652" s="1">
        <v>45033</v>
      </c>
      <c r="H6652" s="1">
        <v>45034</v>
      </c>
      <c r="I6652" t="s">
        <v>15</v>
      </c>
      <c r="J6652" t="s">
        <v>27</v>
      </c>
      <c r="K6652" s="2">
        <v>427.71</v>
      </c>
      <c r="L6652" t="s">
        <v>17</v>
      </c>
      <c r="M6652">
        <f>YEAR(Table1[[#This Row],[order_date]])</f>
        <v>2023</v>
      </c>
      <c r="N6652">
        <f>MONTH(Table1[[#This Row],[order_date]])</f>
        <v>4</v>
      </c>
      <c r="O6652" s="3">
        <f>Table1[[#This Row],[sales]]-Table1[[#This Row],[profit]]</f>
        <v>4209.88</v>
      </c>
      <c r="P6652" s="3">
        <f>Table1[[#This Row],[sales]]*Table1[[#This Row],[quantity]]</f>
        <v>4637.59</v>
      </c>
      <c r="Q6652" s="9">
        <f>Table1[[#This Row],[delivery_date]]-Table1[[#This Row],[order_date]]</f>
        <v>1</v>
      </c>
    </row>
    <row r="6653" spans="1:17" x14ac:dyDescent="0.35">
      <c r="A6653" t="s">
        <v>6684</v>
      </c>
      <c r="B6653" t="s">
        <v>41</v>
      </c>
      <c r="C6653" t="s">
        <v>33</v>
      </c>
      <c r="D6653" s="2">
        <v>4259.55</v>
      </c>
      <c r="E6653">
        <v>0.28000000000000003</v>
      </c>
      <c r="F6653">
        <v>6</v>
      </c>
      <c r="G6653" s="1">
        <v>45165</v>
      </c>
      <c r="H6653" s="1">
        <v>45171</v>
      </c>
      <c r="I6653" t="s">
        <v>21</v>
      </c>
      <c r="J6653" t="s">
        <v>22</v>
      </c>
      <c r="K6653" s="2">
        <v>764.75</v>
      </c>
      <c r="L6653" t="s">
        <v>34</v>
      </c>
      <c r="M6653">
        <f>YEAR(Table1[[#This Row],[order_date]])</f>
        <v>2023</v>
      </c>
      <c r="N6653">
        <f>MONTH(Table1[[#This Row],[order_date]])</f>
        <v>8</v>
      </c>
      <c r="O6653" s="3">
        <f>Table1[[#This Row],[sales]]-Table1[[#This Row],[profit]]</f>
        <v>3494.8</v>
      </c>
      <c r="P6653" s="3">
        <f>Table1[[#This Row],[sales]]*Table1[[#This Row],[quantity]]</f>
        <v>25557.300000000003</v>
      </c>
      <c r="Q6653" s="9">
        <f>Table1[[#This Row],[delivery_date]]-Table1[[#This Row],[order_date]]</f>
        <v>6</v>
      </c>
    </row>
    <row r="6654" spans="1:17" x14ac:dyDescent="0.35">
      <c r="A6654" t="s">
        <v>6685</v>
      </c>
      <c r="B6654" t="s">
        <v>13</v>
      </c>
      <c r="C6654" t="s">
        <v>36</v>
      </c>
      <c r="D6654" s="2">
        <v>2057.58</v>
      </c>
      <c r="E6654">
        <v>0.19</v>
      </c>
      <c r="F6654">
        <v>1</v>
      </c>
      <c r="G6654" s="1">
        <v>44929</v>
      </c>
      <c r="H6654" s="1">
        <v>44932</v>
      </c>
      <c r="I6654" t="s">
        <v>15</v>
      </c>
      <c r="J6654" t="s">
        <v>22</v>
      </c>
      <c r="K6654" s="2">
        <v>503.56</v>
      </c>
      <c r="L6654" t="s">
        <v>28</v>
      </c>
      <c r="M6654">
        <f>YEAR(Table1[[#This Row],[order_date]])</f>
        <v>2023</v>
      </c>
      <c r="N6654">
        <f>MONTH(Table1[[#This Row],[order_date]])</f>
        <v>1</v>
      </c>
      <c r="O6654" s="3">
        <f>Table1[[#This Row],[sales]]-Table1[[#This Row],[profit]]</f>
        <v>1554.02</v>
      </c>
      <c r="P6654" s="3">
        <f>Table1[[#This Row],[sales]]*Table1[[#This Row],[quantity]]</f>
        <v>2057.58</v>
      </c>
      <c r="Q6654" s="9">
        <f>Table1[[#This Row],[delivery_date]]-Table1[[#This Row],[order_date]]</f>
        <v>3</v>
      </c>
    </row>
    <row r="6655" spans="1:17" x14ac:dyDescent="0.35">
      <c r="A6655" t="s">
        <v>6686</v>
      </c>
      <c r="B6655" t="s">
        <v>19</v>
      </c>
      <c r="C6655" t="s">
        <v>26</v>
      </c>
      <c r="D6655" s="2">
        <v>4965.17</v>
      </c>
      <c r="E6655">
        <v>0.35</v>
      </c>
      <c r="F6655">
        <v>6</v>
      </c>
      <c r="G6655" s="1">
        <v>45573</v>
      </c>
      <c r="H6655" s="1">
        <v>45578</v>
      </c>
      <c r="I6655" t="s">
        <v>21</v>
      </c>
      <c r="J6655" t="s">
        <v>27</v>
      </c>
      <c r="K6655" s="2">
        <v>461.27</v>
      </c>
      <c r="L6655" t="s">
        <v>39</v>
      </c>
      <c r="M6655">
        <f>YEAR(Table1[[#This Row],[order_date]])</f>
        <v>2024</v>
      </c>
      <c r="N6655">
        <f>MONTH(Table1[[#This Row],[order_date]])</f>
        <v>10</v>
      </c>
      <c r="O6655" s="3">
        <f>Table1[[#This Row],[sales]]-Table1[[#This Row],[profit]]</f>
        <v>4503.8999999999996</v>
      </c>
      <c r="P6655" s="3">
        <f>Table1[[#This Row],[sales]]*Table1[[#This Row],[quantity]]</f>
        <v>29791.02</v>
      </c>
      <c r="Q6655" s="9">
        <f>Table1[[#This Row],[delivery_date]]-Table1[[#This Row],[order_date]]</f>
        <v>5</v>
      </c>
    </row>
    <row r="6656" spans="1:17" x14ac:dyDescent="0.35">
      <c r="A6656" t="s">
        <v>6687</v>
      </c>
      <c r="B6656" t="s">
        <v>41</v>
      </c>
      <c r="C6656" t="s">
        <v>33</v>
      </c>
      <c r="D6656" s="2">
        <v>354.52</v>
      </c>
      <c r="E6656">
        <v>0.28000000000000003</v>
      </c>
      <c r="F6656">
        <v>2</v>
      </c>
      <c r="G6656" s="1">
        <v>45253</v>
      </c>
      <c r="H6656" s="1">
        <v>45255</v>
      </c>
      <c r="I6656" t="s">
        <v>21</v>
      </c>
      <c r="J6656" t="s">
        <v>27</v>
      </c>
      <c r="K6656" s="2">
        <v>46.35</v>
      </c>
      <c r="L6656" t="s">
        <v>39</v>
      </c>
      <c r="M6656">
        <f>YEAR(Table1[[#This Row],[order_date]])</f>
        <v>2023</v>
      </c>
      <c r="N6656">
        <f>MONTH(Table1[[#This Row],[order_date]])</f>
        <v>11</v>
      </c>
      <c r="O6656" s="3">
        <f>Table1[[#This Row],[sales]]-Table1[[#This Row],[profit]]</f>
        <v>308.16999999999996</v>
      </c>
      <c r="P6656" s="3">
        <f>Table1[[#This Row],[sales]]*Table1[[#This Row],[quantity]]</f>
        <v>709.04</v>
      </c>
      <c r="Q6656" s="9">
        <f>Table1[[#This Row],[delivery_date]]-Table1[[#This Row],[order_date]]</f>
        <v>2</v>
      </c>
    </row>
    <row r="6657" spans="1:17" x14ac:dyDescent="0.35">
      <c r="A6657" t="s">
        <v>6688</v>
      </c>
      <c r="B6657" t="s">
        <v>19</v>
      </c>
      <c r="C6657" t="s">
        <v>33</v>
      </c>
      <c r="D6657" s="2">
        <v>3964.3</v>
      </c>
      <c r="E6657">
        <v>0.02</v>
      </c>
      <c r="F6657">
        <v>1</v>
      </c>
      <c r="G6657" s="1">
        <v>45490</v>
      </c>
      <c r="H6657" s="1">
        <v>45496</v>
      </c>
      <c r="I6657" t="s">
        <v>21</v>
      </c>
      <c r="J6657" t="s">
        <v>27</v>
      </c>
      <c r="K6657" s="2">
        <v>761.98</v>
      </c>
      <c r="L6657" t="s">
        <v>48</v>
      </c>
      <c r="M6657">
        <f>YEAR(Table1[[#This Row],[order_date]])</f>
        <v>2024</v>
      </c>
      <c r="N6657">
        <f>MONTH(Table1[[#This Row],[order_date]])</f>
        <v>7</v>
      </c>
      <c r="O6657" s="3">
        <f>Table1[[#This Row],[sales]]-Table1[[#This Row],[profit]]</f>
        <v>3202.32</v>
      </c>
      <c r="P6657" s="3">
        <f>Table1[[#This Row],[sales]]*Table1[[#This Row],[quantity]]</f>
        <v>3964.3</v>
      </c>
      <c r="Q6657" s="9">
        <f>Table1[[#This Row],[delivery_date]]-Table1[[#This Row],[order_date]]</f>
        <v>6</v>
      </c>
    </row>
    <row r="6658" spans="1:17" x14ac:dyDescent="0.35">
      <c r="A6658" t="s">
        <v>6689</v>
      </c>
      <c r="B6658" t="s">
        <v>25</v>
      </c>
      <c r="C6658" t="s">
        <v>20</v>
      </c>
      <c r="D6658" s="2">
        <v>2225.8000000000002</v>
      </c>
      <c r="E6658">
        <v>0.34</v>
      </c>
      <c r="F6658">
        <v>8</v>
      </c>
      <c r="G6658" s="1">
        <v>45364</v>
      </c>
      <c r="H6658" s="1">
        <v>45369</v>
      </c>
      <c r="I6658" t="s">
        <v>31</v>
      </c>
      <c r="J6658" t="s">
        <v>16</v>
      </c>
      <c r="K6658" s="2">
        <v>607.72</v>
      </c>
      <c r="L6658" t="s">
        <v>34</v>
      </c>
      <c r="M6658">
        <f>YEAR(Table1[[#This Row],[order_date]])</f>
        <v>2024</v>
      </c>
      <c r="N6658">
        <f>MONTH(Table1[[#This Row],[order_date]])</f>
        <v>3</v>
      </c>
      <c r="O6658" s="3">
        <f>Table1[[#This Row],[sales]]-Table1[[#This Row],[profit]]</f>
        <v>1618.0800000000002</v>
      </c>
      <c r="P6658" s="3">
        <f>Table1[[#This Row],[sales]]*Table1[[#This Row],[quantity]]</f>
        <v>17806.400000000001</v>
      </c>
      <c r="Q6658" s="9">
        <f>Table1[[#This Row],[delivery_date]]-Table1[[#This Row],[order_date]]</f>
        <v>5</v>
      </c>
    </row>
    <row r="6659" spans="1:17" x14ac:dyDescent="0.35">
      <c r="A6659" t="s">
        <v>6690</v>
      </c>
      <c r="B6659" t="s">
        <v>13</v>
      </c>
      <c r="C6659" t="s">
        <v>20</v>
      </c>
      <c r="D6659" s="2">
        <v>2223.1999999999998</v>
      </c>
      <c r="E6659">
        <v>0.1</v>
      </c>
      <c r="F6659">
        <v>7</v>
      </c>
      <c r="G6659" s="1">
        <v>44964</v>
      </c>
      <c r="H6659" s="1">
        <v>44971</v>
      </c>
      <c r="I6659" t="s">
        <v>31</v>
      </c>
      <c r="J6659" t="s">
        <v>27</v>
      </c>
      <c r="K6659" s="2">
        <v>606.28</v>
      </c>
      <c r="L6659" t="s">
        <v>39</v>
      </c>
      <c r="M6659">
        <f>YEAR(Table1[[#This Row],[order_date]])</f>
        <v>2023</v>
      </c>
      <c r="N6659">
        <f>MONTH(Table1[[#This Row],[order_date]])</f>
        <v>2</v>
      </c>
      <c r="O6659" s="3">
        <f>Table1[[#This Row],[sales]]-Table1[[#This Row],[profit]]</f>
        <v>1616.9199999999998</v>
      </c>
      <c r="P6659" s="3">
        <f>Table1[[#This Row],[sales]]*Table1[[#This Row],[quantity]]</f>
        <v>15562.399999999998</v>
      </c>
      <c r="Q6659" s="9">
        <f>Table1[[#This Row],[delivery_date]]-Table1[[#This Row],[order_date]]</f>
        <v>7</v>
      </c>
    </row>
    <row r="6660" spans="1:17" x14ac:dyDescent="0.35">
      <c r="A6660" t="s">
        <v>6691</v>
      </c>
      <c r="B6660" t="s">
        <v>25</v>
      </c>
      <c r="C6660" t="s">
        <v>36</v>
      </c>
      <c r="D6660" s="2">
        <v>933.66</v>
      </c>
      <c r="E6660">
        <v>0.16</v>
      </c>
      <c r="F6660">
        <v>2</v>
      </c>
      <c r="G6660" s="1">
        <v>45501</v>
      </c>
      <c r="H6660" s="1">
        <v>45502</v>
      </c>
      <c r="I6660" t="s">
        <v>31</v>
      </c>
      <c r="J6660" t="s">
        <v>16</v>
      </c>
      <c r="K6660" s="2">
        <v>200.61</v>
      </c>
      <c r="L6660" t="s">
        <v>48</v>
      </c>
      <c r="M6660">
        <f>YEAR(Table1[[#This Row],[order_date]])</f>
        <v>2024</v>
      </c>
      <c r="N6660">
        <f>MONTH(Table1[[#This Row],[order_date]])</f>
        <v>7</v>
      </c>
      <c r="O6660" s="3">
        <f>Table1[[#This Row],[sales]]-Table1[[#This Row],[profit]]</f>
        <v>733.05</v>
      </c>
      <c r="P6660" s="3">
        <f>Table1[[#This Row],[sales]]*Table1[[#This Row],[quantity]]</f>
        <v>1867.32</v>
      </c>
      <c r="Q6660" s="9">
        <f>Table1[[#This Row],[delivery_date]]-Table1[[#This Row],[order_date]]</f>
        <v>1</v>
      </c>
    </row>
    <row r="6661" spans="1:17" x14ac:dyDescent="0.35">
      <c r="A6661" t="s">
        <v>6692</v>
      </c>
      <c r="B6661" t="s">
        <v>13</v>
      </c>
      <c r="C6661" t="s">
        <v>20</v>
      </c>
      <c r="D6661" s="2">
        <v>2622.91</v>
      </c>
      <c r="E6661">
        <v>0.37</v>
      </c>
      <c r="F6661">
        <v>2</v>
      </c>
      <c r="G6661" s="1">
        <v>45302</v>
      </c>
      <c r="H6661" s="1">
        <v>45303</v>
      </c>
      <c r="I6661" t="s">
        <v>15</v>
      </c>
      <c r="J6661" t="s">
        <v>27</v>
      </c>
      <c r="K6661" s="2">
        <v>613.96</v>
      </c>
      <c r="L6661" t="s">
        <v>39</v>
      </c>
      <c r="M6661">
        <f>YEAR(Table1[[#This Row],[order_date]])</f>
        <v>2024</v>
      </c>
      <c r="N6661">
        <f>MONTH(Table1[[#This Row],[order_date]])</f>
        <v>1</v>
      </c>
      <c r="O6661" s="3">
        <f>Table1[[#This Row],[sales]]-Table1[[#This Row],[profit]]</f>
        <v>2008.9499999999998</v>
      </c>
      <c r="P6661" s="3">
        <f>Table1[[#This Row],[sales]]*Table1[[#This Row],[quantity]]</f>
        <v>5245.82</v>
      </c>
      <c r="Q6661" s="9">
        <f>Table1[[#This Row],[delivery_date]]-Table1[[#This Row],[order_date]]</f>
        <v>1</v>
      </c>
    </row>
    <row r="6662" spans="1:17" x14ac:dyDescent="0.35">
      <c r="A6662" t="s">
        <v>6693</v>
      </c>
      <c r="B6662" t="s">
        <v>19</v>
      </c>
      <c r="C6662" t="s">
        <v>36</v>
      </c>
      <c r="D6662" s="2">
        <v>515.12</v>
      </c>
      <c r="E6662">
        <v>0.39</v>
      </c>
      <c r="F6662">
        <v>5</v>
      </c>
      <c r="G6662" s="1">
        <v>44932</v>
      </c>
      <c r="H6662" s="1">
        <v>44934</v>
      </c>
      <c r="I6662" t="s">
        <v>15</v>
      </c>
      <c r="J6662" t="s">
        <v>27</v>
      </c>
      <c r="K6662" s="2">
        <v>39.83</v>
      </c>
      <c r="L6662" t="s">
        <v>34</v>
      </c>
      <c r="M6662">
        <f>YEAR(Table1[[#This Row],[order_date]])</f>
        <v>2023</v>
      </c>
      <c r="N6662">
        <f>MONTH(Table1[[#This Row],[order_date]])</f>
        <v>1</v>
      </c>
      <c r="O6662" s="3">
        <f>Table1[[#This Row],[sales]]-Table1[[#This Row],[profit]]</f>
        <v>475.29</v>
      </c>
      <c r="P6662" s="3">
        <f>Table1[[#This Row],[sales]]*Table1[[#This Row],[quantity]]</f>
        <v>2575.6</v>
      </c>
      <c r="Q6662" s="9">
        <f>Table1[[#This Row],[delivery_date]]-Table1[[#This Row],[order_date]]</f>
        <v>2</v>
      </c>
    </row>
    <row r="6663" spans="1:17" x14ac:dyDescent="0.35">
      <c r="A6663" t="s">
        <v>6694</v>
      </c>
      <c r="B6663" t="s">
        <v>19</v>
      </c>
      <c r="C6663" t="s">
        <v>14</v>
      </c>
      <c r="D6663" s="2">
        <v>3121.23</v>
      </c>
      <c r="E6663">
        <v>0.17</v>
      </c>
      <c r="F6663">
        <v>4</v>
      </c>
      <c r="G6663" s="1">
        <v>45640</v>
      </c>
      <c r="H6663" s="1">
        <v>45644</v>
      </c>
      <c r="I6663" t="s">
        <v>15</v>
      </c>
      <c r="J6663" t="s">
        <v>22</v>
      </c>
      <c r="K6663" s="2">
        <v>684.74</v>
      </c>
      <c r="L6663" t="s">
        <v>17</v>
      </c>
      <c r="M6663">
        <f>YEAR(Table1[[#This Row],[order_date]])</f>
        <v>2024</v>
      </c>
      <c r="N6663">
        <f>MONTH(Table1[[#This Row],[order_date]])</f>
        <v>12</v>
      </c>
      <c r="O6663" s="3">
        <f>Table1[[#This Row],[sales]]-Table1[[#This Row],[profit]]</f>
        <v>2436.4899999999998</v>
      </c>
      <c r="P6663" s="3">
        <f>Table1[[#This Row],[sales]]*Table1[[#This Row],[quantity]]</f>
        <v>12484.92</v>
      </c>
      <c r="Q6663" s="9">
        <f>Table1[[#This Row],[delivery_date]]-Table1[[#This Row],[order_date]]</f>
        <v>4</v>
      </c>
    </row>
    <row r="6664" spans="1:17" x14ac:dyDescent="0.35">
      <c r="A6664" t="s">
        <v>6695</v>
      </c>
      <c r="B6664" t="s">
        <v>25</v>
      </c>
      <c r="C6664" t="s">
        <v>14</v>
      </c>
      <c r="D6664" s="2">
        <v>1283.79</v>
      </c>
      <c r="E6664">
        <v>0.04</v>
      </c>
      <c r="F6664">
        <v>4</v>
      </c>
      <c r="G6664" s="1">
        <v>45566</v>
      </c>
      <c r="H6664" s="1">
        <v>45573</v>
      </c>
      <c r="I6664" t="s">
        <v>31</v>
      </c>
      <c r="J6664" t="s">
        <v>16</v>
      </c>
      <c r="K6664" s="2">
        <v>171.8</v>
      </c>
      <c r="L6664" t="s">
        <v>39</v>
      </c>
      <c r="M6664">
        <f>YEAR(Table1[[#This Row],[order_date]])</f>
        <v>2024</v>
      </c>
      <c r="N6664">
        <f>MONTH(Table1[[#This Row],[order_date]])</f>
        <v>10</v>
      </c>
      <c r="O6664" s="3">
        <f>Table1[[#This Row],[sales]]-Table1[[#This Row],[profit]]</f>
        <v>1111.99</v>
      </c>
      <c r="P6664" s="3">
        <f>Table1[[#This Row],[sales]]*Table1[[#This Row],[quantity]]</f>
        <v>5135.16</v>
      </c>
      <c r="Q6664" s="9">
        <f>Table1[[#This Row],[delivery_date]]-Table1[[#This Row],[order_date]]</f>
        <v>7</v>
      </c>
    </row>
    <row r="6665" spans="1:17" x14ac:dyDescent="0.35">
      <c r="A6665" t="s">
        <v>6696</v>
      </c>
      <c r="B6665" t="s">
        <v>13</v>
      </c>
      <c r="C6665" t="s">
        <v>20</v>
      </c>
      <c r="D6665" s="2">
        <v>3651.8</v>
      </c>
      <c r="E6665">
        <v>0.38</v>
      </c>
      <c r="F6665">
        <v>9</v>
      </c>
      <c r="G6665" s="1">
        <v>45234</v>
      </c>
      <c r="H6665" s="1">
        <v>45237</v>
      </c>
      <c r="I6665" t="s">
        <v>21</v>
      </c>
      <c r="J6665" t="s">
        <v>27</v>
      </c>
      <c r="K6665" s="2">
        <v>833.88</v>
      </c>
      <c r="L6665" t="s">
        <v>17</v>
      </c>
      <c r="M6665">
        <f>YEAR(Table1[[#This Row],[order_date]])</f>
        <v>2023</v>
      </c>
      <c r="N6665">
        <f>MONTH(Table1[[#This Row],[order_date]])</f>
        <v>11</v>
      </c>
      <c r="O6665" s="3">
        <f>Table1[[#This Row],[sales]]-Table1[[#This Row],[profit]]</f>
        <v>2817.92</v>
      </c>
      <c r="P6665" s="3">
        <f>Table1[[#This Row],[sales]]*Table1[[#This Row],[quantity]]</f>
        <v>32866.200000000004</v>
      </c>
      <c r="Q6665" s="9">
        <f>Table1[[#This Row],[delivery_date]]-Table1[[#This Row],[order_date]]</f>
        <v>3</v>
      </c>
    </row>
    <row r="6666" spans="1:17" x14ac:dyDescent="0.35">
      <c r="A6666" t="s">
        <v>6697</v>
      </c>
      <c r="B6666" t="s">
        <v>13</v>
      </c>
      <c r="C6666" t="s">
        <v>14</v>
      </c>
      <c r="D6666" s="2">
        <v>3076.07</v>
      </c>
      <c r="E6666">
        <v>0.44</v>
      </c>
      <c r="F6666">
        <v>1</v>
      </c>
      <c r="G6666" s="1">
        <v>45560</v>
      </c>
      <c r="H6666" s="1">
        <v>45561</v>
      </c>
      <c r="I6666" t="s">
        <v>21</v>
      </c>
      <c r="J6666" t="s">
        <v>27</v>
      </c>
      <c r="K6666" s="2">
        <v>252.25</v>
      </c>
      <c r="L6666" t="s">
        <v>28</v>
      </c>
      <c r="M6666">
        <f>YEAR(Table1[[#This Row],[order_date]])</f>
        <v>2024</v>
      </c>
      <c r="N6666">
        <f>MONTH(Table1[[#This Row],[order_date]])</f>
        <v>9</v>
      </c>
      <c r="O6666" s="3">
        <f>Table1[[#This Row],[sales]]-Table1[[#This Row],[profit]]</f>
        <v>2823.82</v>
      </c>
      <c r="P6666" s="3">
        <f>Table1[[#This Row],[sales]]*Table1[[#This Row],[quantity]]</f>
        <v>3076.07</v>
      </c>
      <c r="Q6666" s="9">
        <f>Table1[[#This Row],[delivery_date]]-Table1[[#This Row],[order_date]]</f>
        <v>1</v>
      </c>
    </row>
    <row r="6667" spans="1:17" x14ac:dyDescent="0.35">
      <c r="A6667" t="s">
        <v>6698</v>
      </c>
      <c r="B6667" t="s">
        <v>19</v>
      </c>
      <c r="C6667" t="s">
        <v>26</v>
      </c>
      <c r="D6667" s="2">
        <v>3757.38</v>
      </c>
      <c r="E6667">
        <v>0.48</v>
      </c>
      <c r="F6667">
        <v>9</v>
      </c>
      <c r="G6667" s="1">
        <v>45048</v>
      </c>
      <c r="H6667" s="1">
        <v>45051</v>
      </c>
      <c r="I6667" t="s">
        <v>15</v>
      </c>
      <c r="J6667" t="s">
        <v>22</v>
      </c>
      <c r="K6667" s="2">
        <v>735.66</v>
      </c>
      <c r="L6667" t="s">
        <v>28</v>
      </c>
      <c r="M6667">
        <f>YEAR(Table1[[#This Row],[order_date]])</f>
        <v>2023</v>
      </c>
      <c r="N6667">
        <f>MONTH(Table1[[#This Row],[order_date]])</f>
        <v>5</v>
      </c>
      <c r="O6667" s="3">
        <f>Table1[[#This Row],[sales]]-Table1[[#This Row],[profit]]</f>
        <v>3021.7200000000003</v>
      </c>
      <c r="P6667" s="3">
        <f>Table1[[#This Row],[sales]]*Table1[[#This Row],[quantity]]</f>
        <v>33816.42</v>
      </c>
      <c r="Q6667" s="9">
        <f>Table1[[#This Row],[delivery_date]]-Table1[[#This Row],[order_date]]</f>
        <v>3</v>
      </c>
    </row>
    <row r="6668" spans="1:17" x14ac:dyDescent="0.35">
      <c r="A6668" t="s">
        <v>6699</v>
      </c>
      <c r="B6668" t="s">
        <v>25</v>
      </c>
      <c r="C6668" t="s">
        <v>26</v>
      </c>
      <c r="D6668" s="2">
        <v>3773.74</v>
      </c>
      <c r="E6668">
        <v>0.16</v>
      </c>
      <c r="F6668">
        <v>3</v>
      </c>
      <c r="G6668" s="1">
        <v>45098</v>
      </c>
      <c r="H6668" s="1">
        <v>45100</v>
      </c>
      <c r="I6668" t="s">
        <v>31</v>
      </c>
      <c r="J6668" t="s">
        <v>22</v>
      </c>
      <c r="K6668" s="2">
        <v>527.46</v>
      </c>
      <c r="L6668" t="s">
        <v>28</v>
      </c>
      <c r="M6668">
        <f>YEAR(Table1[[#This Row],[order_date]])</f>
        <v>2023</v>
      </c>
      <c r="N6668">
        <f>MONTH(Table1[[#This Row],[order_date]])</f>
        <v>6</v>
      </c>
      <c r="O6668" s="3">
        <f>Table1[[#This Row],[sales]]-Table1[[#This Row],[profit]]</f>
        <v>3246.2799999999997</v>
      </c>
      <c r="P6668" s="3">
        <f>Table1[[#This Row],[sales]]*Table1[[#This Row],[quantity]]</f>
        <v>11321.22</v>
      </c>
      <c r="Q6668" s="9">
        <f>Table1[[#This Row],[delivery_date]]-Table1[[#This Row],[order_date]]</f>
        <v>2</v>
      </c>
    </row>
    <row r="6669" spans="1:17" x14ac:dyDescent="0.35">
      <c r="A6669" t="s">
        <v>6700</v>
      </c>
      <c r="B6669" t="s">
        <v>13</v>
      </c>
      <c r="C6669" t="s">
        <v>26</v>
      </c>
      <c r="D6669" s="2">
        <v>1063.8699999999999</v>
      </c>
      <c r="E6669">
        <v>0.06</v>
      </c>
      <c r="F6669">
        <v>8</v>
      </c>
      <c r="G6669" s="1">
        <v>45346</v>
      </c>
      <c r="H6669" s="1">
        <v>45348</v>
      </c>
      <c r="I6669" t="s">
        <v>31</v>
      </c>
      <c r="J6669" t="s">
        <v>27</v>
      </c>
      <c r="K6669" s="2">
        <v>166.93</v>
      </c>
      <c r="L6669" t="s">
        <v>48</v>
      </c>
      <c r="M6669">
        <f>YEAR(Table1[[#This Row],[order_date]])</f>
        <v>2024</v>
      </c>
      <c r="N6669">
        <f>MONTH(Table1[[#This Row],[order_date]])</f>
        <v>2</v>
      </c>
      <c r="O6669" s="3">
        <f>Table1[[#This Row],[sales]]-Table1[[#This Row],[profit]]</f>
        <v>896.93999999999983</v>
      </c>
      <c r="P6669" s="3">
        <f>Table1[[#This Row],[sales]]*Table1[[#This Row],[quantity]]</f>
        <v>8510.9599999999991</v>
      </c>
      <c r="Q6669" s="9">
        <f>Table1[[#This Row],[delivery_date]]-Table1[[#This Row],[order_date]]</f>
        <v>2</v>
      </c>
    </row>
    <row r="6670" spans="1:17" x14ac:dyDescent="0.35">
      <c r="A6670" t="s">
        <v>6701</v>
      </c>
      <c r="B6670" t="s">
        <v>19</v>
      </c>
      <c r="C6670" t="s">
        <v>14</v>
      </c>
      <c r="D6670" s="2">
        <v>103.31</v>
      </c>
      <c r="E6670">
        <v>0.47</v>
      </c>
      <c r="F6670">
        <v>5</v>
      </c>
      <c r="G6670" s="1">
        <v>45246</v>
      </c>
      <c r="H6670" s="1">
        <v>45250</v>
      </c>
      <c r="I6670" t="s">
        <v>21</v>
      </c>
      <c r="J6670" t="s">
        <v>16</v>
      </c>
      <c r="K6670" s="2">
        <v>7.97</v>
      </c>
      <c r="L6670" t="s">
        <v>28</v>
      </c>
      <c r="M6670">
        <f>YEAR(Table1[[#This Row],[order_date]])</f>
        <v>2023</v>
      </c>
      <c r="N6670">
        <f>MONTH(Table1[[#This Row],[order_date]])</f>
        <v>11</v>
      </c>
      <c r="O6670" s="3">
        <f>Table1[[#This Row],[sales]]-Table1[[#This Row],[profit]]</f>
        <v>95.34</v>
      </c>
      <c r="P6670" s="3">
        <f>Table1[[#This Row],[sales]]*Table1[[#This Row],[quantity]]</f>
        <v>516.54999999999995</v>
      </c>
      <c r="Q6670" s="9">
        <f>Table1[[#This Row],[delivery_date]]-Table1[[#This Row],[order_date]]</f>
        <v>4</v>
      </c>
    </row>
    <row r="6671" spans="1:17" x14ac:dyDescent="0.35">
      <c r="A6671" t="s">
        <v>6702</v>
      </c>
      <c r="B6671" t="s">
        <v>41</v>
      </c>
      <c r="C6671" t="s">
        <v>26</v>
      </c>
      <c r="D6671" s="2">
        <v>1892.23</v>
      </c>
      <c r="E6671">
        <v>0.2</v>
      </c>
      <c r="F6671">
        <v>3</v>
      </c>
      <c r="G6671" s="1">
        <v>45173</v>
      </c>
      <c r="H6671" s="1">
        <v>45179</v>
      </c>
      <c r="I6671" t="s">
        <v>31</v>
      </c>
      <c r="J6671" t="s">
        <v>22</v>
      </c>
      <c r="K6671" s="2">
        <v>420.98</v>
      </c>
      <c r="L6671" t="s">
        <v>34</v>
      </c>
      <c r="M6671">
        <f>YEAR(Table1[[#This Row],[order_date]])</f>
        <v>2023</v>
      </c>
      <c r="N6671">
        <f>MONTH(Table1[[#This Row],[order_date]])</f>
        <v>9</v>
      </c>
      <c r="O6671" s="3">
        <f>Table1[[#This Row],[sales]]-Table1[[#This Row],[profit]]</f>
        <v>1471.25</v>
      </c>
      <c r="P6671" s="3">
        <f>Table1[[#This Row],[sales]]*Table1[[#This Row],[quantity]]</f>
        <v>5676.6900000000005</v>
      </c>
      <c r="Q6671" s="9">
        <f>Table1[[#This Row],[delivery_date]]-Table1[[#This Row],[order_date]]</f>
        <v>6</v>
      </c>
    </row>
    <row r="6672" spans="1:17" x14ac:dyDescent="0.35">
      <c r="A6672" t="s">
        <v>6703</v>
      </c>
      <c r="B6672" t="s">
        <v>25</v>
      </c>
      <c r="C6672" t="s">
        <v>36</v>
      </c>
      <c r="D6672" s="2">
        <v>4603.4399999999996</v>
      </c>
      <c r="E6672">
        <v>0.05</v>
      </c>
      <c r="F6672">
        <v>9</v>
      </c>
      <c r="G6672" s="1">
        <v>45547</v>
      </c>
      <c r="H6672" s="1">
        <v>45548</v>
      </c>
      <c r="I6672" t="s">
        <v>15</v>
      </c>
      <c r="J6672" t="s">
        <v>27</v>
      </c>
      <c r="K6672" s="2">
        <v>1088.07</v>
      </c>
      <c r="L6672" t="s">
        <v>48</v>
      </c>
      <c r="M6672">
        <f>YEAR(Table1[[#This Row],[order_date]])</f>
        <v>2024</v>
      </c>
      <c r="N6672">
        <f>MONTH(Table1[[#This Row],[order_date]])</f>
        <v>9</v>
      </c>
      <c r="O6672" s="3">
        <f>Table1[[#This Row],[sales]]-Table1[[#This Row],[profit]]</f>
        <v>3515.37</v>
      </c>
      <c r="P6672" s="3">
        <f>Table1[[#This Row],[sales]]*Table1[[#This Row],[quantity]]</f>
        <v>41430.959999999999</v>
      </c>
      <c r="Q6672" s="9">
        <f>Table1[[#This Row],[delivery_date]]-Table1[[#This Row],[order_date]]</f>
        <v>1</v>
      </c>
    </row>
    <row r="6673" spans="1:17" x14ac:dyDescent="0.35">
      <c r="A6673" t="s">
        <v>6704</v>
      </c>
      <c r="B6673" t="s">
        <v>41</v>
      </c>
      <c r="C6673" t="s">
        <v>33</v>
      </c>
      <c r="D6673" s="2">
        <v>2931.71</v>
      </c>
      <c r="E6673">
        <v>0.25</v>
      </c>
      <c r="F6673">
        <v>9</v>
      </c>
      <c r="G6673" s="1">
        <v>45119</v>
      </c>
      <c r="H6673" s="1">
        <v>45121</v>
      </c>
      <c r="I6673" t="s">
        <v>31</v>
      </c>
      <c r="J6673" t="s">
        <v>27</v>
      </c>
      <c r="K6673" s="2">
        <v>245.07</v>
      </c>
      <c r="L6673" t="s">
        <v>34</v>
      </c>
      <c r="M6673">
        <f>YEAR(Table1[[#This Row],[order_date]])</f>
        <v>2023</v>
      </c>
      <c r="N6673">
        <f>MONTH(Table1[[#This Row],[order_date]])</f>
        <v>7</v>
      </c>
      <c r="O6673" s="3">
        <f>Table1[[#This Row],[sales]]-Table1[[#This Row],[profit]]</f>
        <v>2686.64</v>
      </c>
      <c r="P6673" s="3">
        <f>Table1[[#This Row],[sales]]*Table1[[#This Row],[quantity]]</f>
        <v>26385.39</v>
      </c>
      <c r="Q6673" s="9">
        <f>Table1[[#This Row],[delivery_date]]-Table1[[#This Row],[order_date]]</f>
        <v>2</v>
      </c>
    </row>
    <row r="6674" spans="1:17" x14ac:dyDescent="0.35">
      <c r="A6674" t="s">
        <v>6705</v>
      </c>
      <c r="B6674" t="s">
        <v>25</v>
      </c>
      <c r="C6674" t="s">
        <v>20</v>
      </c>
      <c r="D6674" s="2">
        <v>3664.76</v>
      </c>
      <c r="E6674">
        <v>0.1</v>
      </c>
      <c r="F6674">
        <v>8</v>
      </c>
      <c r="G6674" s="1">
        <v>45358</v>
      </c>
      <c r="H6674" s="1">
        <v>45363</v>
      </c>
      <c r="I6674" t="s">
        <v>15</v>
      </c>
      <c r="J6674" t="s">
        <v>16</v>
      </c>
      <c r="K6674" s="2">
        <v>644.66</v>
      </c>
      <c r="L6674" t="s">
        <v>34</v>
      </c>
      <c r="M6674">
        <f>YEAR(Table1[[#This Row],[order_date]])</f>
        <v>2024</v>
      </c>
      <c r="N6674">
        <f>MONTH(Table1[[#This Row],[order_date]])</f>
        <v>3</v>
      </c>
      <c r="O6674" s="3">
        <f>Table1[[#This Row],[sales]]-Table1[[#This Row],[profit]]</f>
        <v>3020.1000000000004</v>
      </c>
      <c r="P6674" s="3">
        <f>Table1[[#This Row],[sales]]*Table1[[#This Row],[quantity]]</f>
        <v>29318.080000000002</v>
      </c>
      <c r="Q6674" s="9">
        <f>Table1[[#This Row],[delivery_date]]-Table1[[#This Row],[order_date]]</f>
        <v>5</v>
      </c>
    </row>
    <row r="6675" spans="1:17" x14ac:dyDescent="0.35">
      <c r="A6675" t="s">
        <v>6706</v>
      </c>
      <c r="B6675" t="s">
        <v>19</v>
      </c>
      <c r="C6675" t="s">
        <v>36</v>
      </c>
      <c r="D6675" s="2">
        <v>4409.8900000000003</v>
      </c>
      <c r="E6675">
        <v>0.18</v>
      </c>
      <c r="F6675">
        <v>3</v>
      </c>
      <c r="G6675" s="1">
        <v>45091</v>
      </c>
      <c r="H6675" s="1">
        <v>45094</v>
      </c>
      <c r="I6675" t="s">
        <v>15</v>
      </c>
      <c r="J6675" t="s">
        <v>22</v>
      </c>
      <c r="K6675" s="2">
        <v>1088.2</v>
      </c>
      <c r="L6675" t="s">
        <v>34</v>
      </c>
      <c r="M6675">
        <f>YEAR(Table1[[#This Row],[order_date]])</f>
        <v>2023</v>
      </c>
      <c r="N6675">
        <f>MONTH(Table1[[#This Row],[order_date]])</f>
        <v>6</v>
      </c>
      <c r="O6675" s="3">
        <f>Table1[[#This Row],[sales]]-Table1[[#This Row],[profit]]</f>
        <v>3321.6900000000005</v>
      </c>
      <c r="P6675" s="3">
        <f>Table1[[#This Row],[sales]]*Table1[[#This Row],[quantity]]</f>
        <v>13229.670000000002</v>
      </c>
      <c r="Q6675" s="9">
        <f>Table1[[#This Row],[delivery_date]]-Table1[[#This Row],[order_date]]</f>
        <v>3</v>
      </c>
    </row>
    <row r="6676" spans="1:17" x14ac:dyDescent="0.35">
      <c r="A6676" t="s">
        <v>6707</v>
      </c>
      <c r="B6676" t="s">
        <v>13</v>
      </c>
      <c r="C6676" t="s">
        <v>26</v>
      </c>
      <c r="D6676" s="2">
        <v>4539.6899999999996</v>
      </c>
      <c r="E6676">
        <v>0.16</v>
      </c>
      <c r="F6676">
        <v>3</v>
      </c>
      <c r="G6676" s="1">
        <v>45177</v>
      </c>
      <c r="H6676" s="1">
        <v>45180</v>
      </c>
      <c r="I6676" t="s">
        <v>15</v>
      </c>
      <c r="J6676" t="s">
        <v>16</v>
      </c>
      <c r="K6676" s="2">
        <v>480.36</v>
      </c>
      <c r="L6676" t="s">
        <v>48</v>
      </c>
      <c r="M6676">
        <f>YEAR(Table1[[#This Row],[order_date]])</f>
        <v>2023</v>
      </c>
      <c r="N6676">
        <f>MONTH(Table1[[#This Row],[order_date]])</f>
        <v>9</v>
      </c>
      <c r="O6676" s="3">
        <f>Table1[[#This Row],[sales]]-Table1[[#This Row],[profit]]</f>
        <v>4059.3299999999995</v>
      </c>
      <c r="P6676" s="3">
        <f>Table1[[#This Row],[sales]]*Table1[[#This Row],[quantity]]</f>
        <v>13619.07</v>
      </c>
      <c r="Q6676" s="9">
        <f>Table1[[#This Row],[delivery_date]]-Table1[[#This Row],[order_date]]</f>
        <v>3</v>
      </c>
    </row>
    <row r="6677" spans="1:17" x14ac:dyDescent="0.35">
      <c r="A6677" t="s">
        <v>6708</v>
      </c>
      <c r="B6677" t="s">
        <v>13</v>
      </c>
      <c r="C6677" t="s">
        <v>33</v>
      </c>
      <c r="D6677" s="2">
        <v>2692.22</v>
      </c>
      <c r="E6677">
        <v>0.49</v>
      </c>
      <c r="F6677">
        <v>3</v>
      </c>
      <c r="G6677" s="1">
        <v>45274</v>
      </c>
      <c r="H6677" s="1">
        <v>45280</v>
      </c>
      <c r="I6677" t="s">
        <v>15</v>
      </c>
      <c r="J6677" t="s">
        <v>27</v>
      </c>
      <c r="K6677" s="2">
        <v>196.45</v>
      </c>
      <c r="L6677" t="s">
        <v>17</v>
      </c>
      <c r="M6677">
        <f>YEAR(Table1[[#This Row],[order_date]])</f>
        <v>2023</v>
      </c>
      <c r="N6677">
        <f>MONTH(Table1[[#This Row],[order_date]])</f>
        <v>12</v>
      </c>
      <c r="O6677" s="3">
        <f>Table1[[#This Row],[sales]]-Table1[[#This Row],[profit]]</f>
        <v>2495.77</v>
      </c>
      <c r="P6677" s="3">
        <f>Table1[[#This Row],[sales]]*Table1[[#This Row],[quantity]]</f>
        <v>8076.66</v>
      </c>
      <c r="Q6677" s="9">
        <f>Table1[[#This Row],[delivery_date]]-Table1[[#This Row],[order_date]]</f>
        <v>6</v>
      </c>
    </row>
    <row r="6678" spans="1:17" x14ac:dyDescent="0.35">
      <c r="A6678" t="s">
        <v>6709</v>
      </c>
      <c r="B6678" t="s">
        <v>13</v>
      </c>
      <c r="C6678" t="s">
        <v>20</v>
      </c>
      <c r="D6678" s="2">
        <v>2750.62</v>
      </c>
      <c r="E6678">
        <v>0.32</v>
      </c>
      <c r="F6678">
        <v>6</v>
      </c>
      <c r="G6678" s="1">
        <v>44975</v>
      </c>
      <c r="H6678" s="1">
        <v>44980</v>
      </c>
      <c r="I6678" t="s">
        <v>21</v>
      </c>
      <c r="J6678" t="s">
        <v>22</v>
      </c>
      <c r="K6678" s="2">
        <v>764.29</v>
      </c>
      <c r="L6678" t="s">
        <v>34</v>
      </c>
      <c r="M6678">
        <f>YEAR(Table1[[#This Row],[order_date]])</f>
        <v>2023</v>
      </c>
      <c r="N6678">
        <f>MONTH(Table1[[#This Row],[order_date]])</f>
        <v>2</v>
      </c>
      <c r="O6678" s="3">
        <f>Table1[[#This Row],[sales]]-Table1[[#This Row],[profit]]</f>
        <v>1986.33</v>
      </c>
      <c r="P6678" s="3">
        <f>Table1[[#This Row],[sales]]*Table1[[#This Row],[quantity]]</f>
        <v>16503.72</v>
      </c>
      <c r="Q6678" s="9">
        <f>Table1[[#This Row],[delivery_date]]-Table1[[#This Row],[order_date]]</f>
        <v>5</v>
      </c>
    </row>
    <row r="6679" spans="1:17" x14ac:dyDescent="0.35">
      <c r="A6679" t="s">
        <v>6710</v>
      </c>
      <c r="B6679" t="s">
        <v>25</v>
      </c>
      <c r="C6679" t="s">
        <v>36</v>
      </c>
      <c r="D6679" s="2">
        <v>4269.6000000000004</v>
      </c>
      <c r="E6679">
        <v>0.25</v>
      </c>
      <c r="F6679">
        <v>2</v>
      </c>
      <c r="G6679" s="1">
        <v>45237</v>
      </c>
      <c r="H6679" s="1">
        <v>45240</v>
      </c>
      <c r="I6679" t="s">
        <v>31</v>
      </c>
      <c r="J6679" t="s">
        <v>27</v>
      </c>
      <c r="K6679" s="2">
        <v>1027.97</v>
      </c>
      <c r="L6679" t="s">
        <v>23</v>
      </c>
      <c r="M6679">
        <f>YEAR(Table1[[#This Row],[order_date]])</f>
        <v>2023</v>
      </c>
      <c r="N6679">
        <f>MONTH(Table1[[#This Row],[order_date]])</f>
        <v>11</v>
      </c>
      <c r="O6679" s="3">
        <f>Table1[[#This Row],[sales]]-Table1[[#This Row],[profit]]</f>
        <v>3241.63</v>
      </c>
      <c r="P6679" s="3">
        <f>Table1[[#This Row],[sales]]*Table1[[#This Row],[quantity]]</f>
        <v>8539.2000000000007</v>
      </c>
      <c r="Q6679" s="9">
        <f>Table1[[#This Row],[delivery_date]]-Table1[[#This Row],[order_date]]</f>
        <v>3</v>
      </c>
    </row>
    <row r="6680" spans="1:17" x14ac:dyDescent="0.35">
      <c r="A6680" t="s">
        <v>6711</v>
      </c>
      <c r="B6680" t="s">
        <v>19</v>
      </c>
      <c r="C6680" t="s">
        <v>20</v>
      </c>
      <c r="D6680" s="2">
        <v>4056.68</v>
      </c>
      <c r="E6680">
        <v>0.26</v>
      </c>
      <c r="F6680">
        <v>9</v>
      </c>
      <c r="G6680" s="1">
        <v>44965</v>
      </c>
      <c r="H6680" s="1">
        <v>44971</v>
      </c>
      <c r="I6680" t="s">
        <v>31</v>
      </c>
      <c r="J6680" t="s">
        <v>27</v>
      </c>
      <c r="K6680" s="2">
        <v>511.06</v>
      </c>
      <c r="L6680" t="s">
        <v>34</v>
      </c>
      <c r="M6680">
        <f>YEAR(Table1[[#This Row],[order_date]])</f>
        <v>2023</v>
      </c>
      <c r="N6680">
        <f>MONTH(Table1[[#This Row],[order_date]])</f>
        <v>2</v>
      </c>
      <c r="O6680" s="3">
        <f>Table1[[#This Row],[sales]]-Table1[[#This Row],[profit]]</f>
        <v>3545.62</v>
      </c>
      <c r="P6680" s="3">
        <f>Table1[[#This Row],[sales]]*Table1[[#This Row],[quantity]]</f>
        <v>36510.119999999995</v>
      </c>
      <c r="Q6680" s="9">
        <f>Table1[[#This Row],[delivery_date]]-Table1[[#This Row],[order_date]]</f>
        <v>6</v>
      </c>
    </row>
    <row r="6681" spans="1:17" x14ac:dyDescent="0.35">
      <c r="A6681" t="s">
        <v>6712</v>
      </c>
      <c r="B6681" t="s">
        <v>41</v>
      </c>
      <c r="C6681" t="s">
        <v>14</v>
      </c>
      <c r="D6681" s="2">
        <v>3524.41</v>
      </c>
      <c r="E6681">
        <v>0.3</v>
      </c>
      <c r="F6681">
        <v>2</v>
      </c>
      <c r="G6681" s="1">
        <v>45090</v>
      </c>
      <c r="H6681" s="1">
        <v>45096</v>
      </c>
      <c r="I6681" t="s">
        <v>21</v>
      </c>
      <c r="J6681" t="s">
        <v>27</v>
      </c>
      <c r="K6681" s="2">
        <v>822.32</v>
      </c>
      <c r="L6681" t="s">
        <v>34</v>
      </c>
      <c r="M6681">
        <f>YEAR(Table1[[#This Row],[order_date]])</f>
        <v>2023</v>
      </c>
      <c r="N6681">
        <f>MONTH(Table1[[#This Row],[order_date]])</f>
        <v>6</v>
      </c>
      <c r="O6681" s="3">
        <f>Table1[[#This Row],[sales]]-Table1[[#This Row],[profit]]</f>
        <v>2702.0899999999997</v>
      </c>
      <c r="P6681" s="3">
        <f>Table1[[#This Row],[sales]]*Table1[[#This Row],[quantity]]</f>
        <v>7048.82</v>
      </c>
      <c r="Q6681" s="9">
        <f>Table1[[#This Row],[delivery_date]]-Table1[[#This Row],[order_date]]</f>
        <v>6</v>
      </c>
    </row>
    <row r="6682" spans="1:17" x14ac:dyDescent="0.35">
      <c r="A6682" t="s">
        <v>6713</v>
      </c>
      <c r="B6682" t="s">
        <v>19</v>
      </c>
      <c r="C6682" t="s">
        <v>26</v>
      </c>
      <c r="D6682" s="2">
        <v>3061.88</v>
      </c>
      <c r="E6682">
        <v>0.44</v>
      </c>
      <c r="F6682">
        <v>8</v>
      </c>
      <c r="G6682" s="1">
        <v>45120</v>
      </c>
      <c r="H6682" s="1">
        <v>45125</v>
      </c>
      <c r="I6682" t="s">
        <v>21</v>
      </c>
      <c r="J6682" t="s">
        <v>16</v>
      </c>
      <c r="K6682" s="2">
        <v>175.16</v>
      </c>
      <c r="L6682" t="s">
        <v>17</v>
      </c>
      <c r="M6682">
        <f>YEAR(Table1[[#This Row],[order_date]])</f>
        <v>2023</v>
      </c>
      <c r="N6682">
        <f>MONTH(Table1[[#This Row],[order_date]])</f>
        <v>7</v>
      </c>
      <c r="O6682" s="3">
        <f>Table1[[#This Row],[sales]]-Table1[[#This Row],[profit]]</f>
        <v>2886.7200000000003</v>
      </c>
      <c r="P6682" s="3">
        <f>Table1[[#This Row],[sales]]*Table1[[#This Row],[quantity]]</f>
        <v>24495.040000000001</v>
      </c>
      <c r="Q6682" s="9">
        <f>Table1[[#This Row],[delivery_date]]-Table1[[#This Row],[order_date]]</f>
        <v>5</v>
      </c>
    </row>
    <row r="6683" spans="1:17" x14ac:dyDescent="0.35">
      <c r="A6683" t="s">
        <v>6714</v>
      </c>
      <c r="B6683" t="s">
        <v>41</v>
      </c>
      <c r="C6683" t="s">
        <v>36</v>
      </c>
      <c r="D6683" s="2">
        <v>3124.35</v>
      </c>
      <c r="E6683">
        <v>7.0000000000000007E-2</v>
      </c>
      <c r="F6683">
        <v>4</v>
      </c>
      <c r="G6683" s="1">
        <v>45376</v>
      </c>
      <c r="H6683" s="1">
        <v>45383</v>
      </c>
      <c r="I6683" t="s">
        <v>31</v>
      </c>
      <c r="J6683" t="s">
        <v>22</v>
      </c>
      <c r="K6683" s="2">
        <v>787.27</v>
      </c>
      <c r="L6683" t="s">
        <v>28</v>
      </c>
      <c r="M6683">
        <f>YEAR(Table1[[#This Row],[order_date]])</f>
        <v>2024</v>
      </c>
      <c r="N6683">
        <f>MONTH(Table1[[#This Row],[order_date]])</f>
        <v>3</v>
      </c>
      <c r="O6683" s="3">
        <f>Table1[[#This Row],[sales]]-Table1[[#This Row],[profit]]</f>
        <v>2337.08</v>
      </c>
      <c r="P6683" s="3">
        <f>Table1[[#This Row],[sales]]*Table1[[#This Row],[quantity]]</f>
        <v>12497.4</v>
      </c>
      <c r="Q6683" s="9">
        <f>Table1[[#This Row],[delivery_date]]-Table1[[#This Row],[order_date]]</f>
        <v>7</v>
      </c>
    </row>
    <row r="6684" spans="1:17" x14ac:dyDescent="0.35">
      <c r="A6684" t="s">
        <v>6715</v>
      </c>
      <c r="B6684" t="s">
        <v>25</v>
      </c>
      <c r="C6684" t="s">
        <v>36</v>
      </c>
      <c r="D6684" s="2">
        <v>1878.27</v>
      </c>
      <c r="E6684">
        <v>0.3</v>
      </c>
      <c r="F6684">
        <v>4</v>
      </c>
      <c r="G6684" s="1">
        <v>44994</v>
      </c>
      <c r="H6684" s="1">
        <v>45000</v>
      </c>
      <c r="I6684" t="s">
        <v>21</v>
      </c>
      <c r="J6684" t="s">
        <v>22</v>
      </c>
      <c r="K6684" s="2">
        <v>276.52</v>
      </c>
      <c r="L6684" t="s">
        <v>28</v>
      </c>
      <c r="M6684">
        <f>YEAR(Table1[[#This Row],[order_date]])</f>
        <v>2023</v>
      </c>
      <c r="N6684">
        <f>MONTH(Table1[[#This Row],[order_date]])</f>
        <v>3</v>
      </c>
      <c r="O6684" s="3">
        <f>Table1[[#This Row],[sales]]-Table1[[#This Row],[profit]]</f>
        <v>1601.75</v>
      </c>
      <c r="P6684" s="3">
        <f>Table1[[#This Row],[sales]]*Table1[[#This Row],[quantity]]</f>
        <v>7513.08</v>
      </c>
      <c r="Q6684" s="9">
        <f>Table1[[#This Row],[delivery_date]]-Table1[[#This Row],[order_date]]</f>
        <v>6</v>
      </c>
    </row>
    <row r="6685" spans="1:17" x14ac:dyDescent="0.35">
      <c r="A6685" t="s">
        <v>6716</v>
      </c>
      <c r="B6685" t="s">
        <v>25</v>
      </c>
      <c r="C6685" t="s">
        <v>33</v>
      </c>
      <c r="D6685" s="2">
        <v>4220.5</v>
      </c>
      <c r="E6685">
        <v>0.16</v>
      </c>
      <c r="F6685">
        <v>5</v>
      </c>
      <c r="G6685" s="1">
        <v>45542</v>
      </c>
      <c r="H6685" s="1">
        <v>45545</v>
      </c>
      <c r="I6685" t="s">
        <v>31</v>
      </c>
      <c r="J6685" t="s">
        <v>16</v>
      </c>
      <c r="K6685" s="2">
        <v>490.44</v>
      </c>
      <c r="L6685" t="s">
        <v>39</v>
      </c>
      <c r="M6685">
        <f>YEAR(Table1[[#This Row],[order_date]])</f>
        <v>2024</v>
      </c>
      <c r="N6685">
        <f>MONTH(Table1[[#This Row],[order_date]])</f>
        <v>9</v>
      </c>
      <c r="O6685" s="3">
        <f>Table1[[#This Row],[sales]]-Table1[[#This Row],[profit]]</f>
        <v>3730.06</v>
      </c>
      <c r="P6685" s="3">
        <f>Table1[[#This Row],[sales]]*Table1[[#This Row],[quantity]]</f>
        <v>21102.5</v>
      </c>
      <c r="Q6685" s="9">
        <f>Table1[[#This Row],[delivery_date]]-Table1[[#This Row],[order_date]]</f>
        <v>3</v>
      </c>
    </row>
    <row r="6686" spans="1:17" x14ac:dyDescent="0.35">
      <c r="A6686" t="s">
        <v>6717</v>
      </c>
      <c r="B6686" t="s">
        <v>41</v>
      </c>
      <c r="C6686" t="s">
        <v>33</v>
      </c>
      <c r="D6686" s="2">
        <v>3127.12</v>
      </c>
      <c r="E6686">
        <v>0.28999999999999998</v>
      </c>
      <c r="F6686">
        <v>1</v>
      </c>
      <c r="G6686" s="1">
        <v>45200</v>
      </c>
      <c r="H6686" s="1">
        <v>45202</v>
      </c>
      <c r="I6686" t="s">
        <v>21</v>
      </c>
      <c r="J6686" t="s">
        <v>27</v>
      </c>
      <c r="K6686" s="2">
        <v>320.76</v>
      </c>
      <c r="L6686" t="s">
        <v>23</v>
      </c>
      <c r="M6686">
        <f>YEAR(Table1[[#This Row],[order_date]])</f>
        <v>2023</v>
      </c>
      <c r="N6686">
        <f>MONTH(Table1[[#This Row],[order_date]])</f>
        <v>10</v>
      </c>
      <c r="O6686" s="3">
        <f>Table1[[#This Row],[sales]]-Table1[[#This Row],[profit]]</f>
        <v>2806.3599999999997</v>
      </c>
      <c r="P6686" s="3">
        <f>Table1[[#This Row],[sales]]*Table1[[#This Row],[quantity]]</f>
        <v>3127.12</v>
      </c>
      <c r="Q6686" s="9">
        <f>Table1[[#This Row],[delivery_date]]-Table1[[#This Row],[order_date]]</f>
        <v>2</v>
      </c>
    </row>
    <row r="6687" spans="1:17" x14ac:dyDescent="0.35">
      <c r="A6687" t="s">
        <v>6718</v>
      </c>
      <c r="B6687" t="s">
        <v>41</v>
      </c>
      <c r="C6687" t="s">
        <v>33</v>
      </c>
      <c r="D6687" s="2">
        <v>1195.29</v>
      </c>
      <c r="E6687">
        <v>0.26</v>
      </c>
      <c r="F6687">
        <v>4</v>
      </c>
      <c r="G6687" s="1">
        <v>45607</v>
      </c>
      <c r="H6687" s="1">
        <v>45611</v>
      </c>
      <c r="I6687" t="s">
        <v>21</v>
      </c>
      <c r="J6687" t="s">
        <v>22</v>
      </c>
      <c r="K6687" s="2">
        <v>183.1</v>
      </c>
      <c r="L6687" t="s">
        <v>48</v>
      </c>
      <c r="M6687">
        <f>YEAR(Table1[[#This Row],[order_date]])</f>
        <v>2024</v>
      </c>
      <c r="N6687">
        <f>MONTH(Table1[[#This Row],[order_date]])</f>
        <v>11</v>
      </c>
      <c r="O6687" s="3">
        <f>Table1[[#This Row],[sales]]-Table1[[#This Row],[profit]]</f>
        <v>1012.1899999999999</v>
      </c>
      <c r="P6687" s="3">
        <f>Table1[[#This Row],[sales]]*Table1[[#This Row],[quantity]]</f>
        <v>4781.16</v>
      </c>
      <c r="Q6687" s="9">
        <f>Table1[[#This Row],[delivery_date]]-Table1[[#This Row],[order_date]]</f>
        <v>4</v>
      </c>
    </row>
    <row r="6688" spans="1:17" x14ac:dyDescent="0.35">
      <c r="A6688" t="s">
        <v>6719</v>
      </c>
      <c r="B6688" t="s">
        <v>41</v>
      </c>
      <c r="C6688" t="s">
        <v>20</v>
      </c>
      <c r="D6688" s="2">
        <v>1275.23</v>
      </c>
      <c r="E6688">
        <v>0.01</v>
      </c>
      <c r="F6688">
        <v>6</v>
      </c>
      <c r="G6688" s="1">
        <v>45657</v>
      </c>
      <c r="H6688" s="1">
        <v>45663</v>
      </c>
      <c r="I6688" t="s">
        <v>31</v>
      </c>
      <c r="J6688" t="s">
        <v>16</v>
      </c>
      <c r="K6688" s="2">
        <v>271.69</v>
      </c>
      <c r="L6688" t="s">
        <v>48</v>
      </c>
      <c r="M6688">
        <f>YEAR(Table1[[#This Row],[order_date]])</f>
        <v>2024</v>
      </c>
      <c r="N6688">
        <f>MONTH(Table1[[#This Row],[order_date]])</f>
        <v>12</v>
      </c>
      <c r="O6688" s="3">
        <f>Table1[[#This Row],[sales]]-Table1[[#This Row],[profit]]</f>
        <v>1003.54</v>
      </c>
      <c r="P6688" s="3">
        <f>Table1[[#This Row],[sales]]*Table1[[#This Row],[quantity]]</f>
        <v>7651.38</v>
      </c>
      <c r="Q6688" s="9">
        <f>Table1[[#This Row],[delivery_date]]-Table1[[#This Row],[order_date]]</f>
        <v>6</v>
      </c>
    </row>
    <row r="6689" spans="1:17" x14ac:dyDescent="0.35">
      <c r="A6689" t="s">
        <v>6720</v>
      </c>
      <c r="B6689" t="s">
        <v>19</v>
      </c>
      <c r="C6689" t="s">
        <v>26</v>
      </c>
      <c r="D6689" s="2">
        <v>4321.8500000000004</v>
      </c>
      <c r="E6689">
        <v>0.28999999999999998</v>
      </c>
      <c r="F6689">
        <v>2</v>
      </c>
      <c r="G6689" s="1">
        <v>45049</v>
      </c>
      <c r="H6689" s="1">
        <v>45056</v>
      </c>
      <c r="I6689" t="s">
        <v>15</v>
      </c>
      <c r="J6689" t="s">
        <v>16</v>
      </c>
      <c r="K6689" s="2">
        <v>1074.4000000000001</v>
      </c>
      <c r="L6689" t="s">
        <v>17</v>
      </c>
      <c r="M6689">
        <f>YEAR(Table1[[#This Row],[order_date]])</f>
        <v>2023</v>
      </c>
      <c r="N6689">
        <f>MONTH(Table1[[#This Row],[order_date]])</f>
        <v>5</v>
      </c>
      <c r="O6689" s="3">
        <f>Table1[[#This Row],[sales]]-Table1[[#This Row],[profit]]</f>
        <v>3247.4500000000003</v>
      </c>
      <c r="P6689" s="3">
        <f>Table1[[#This Row],[sales]]*Table1[[#This Row],[quantity]]</f>
        <v>8643.7000000000007</v>
      </c>
      <c r="Q6689" s="9">
        <f>Table1[[#This Row],[delivery_date]]-Table1[[#This Row],[order_date]]</f>
        <v>7</v>
      </c>
    </row>
    <row r="6690" spans="1:17" x14ac:dyDescent="0.35">
      <c r="A6690" t="s">
        <v>6721</v>
      </c>
      <c r="B6690" t="s">
        <v>41</v>
      </c>
      <c r="C6690" t="s">
        <v>20</v>
      </c>
      <c r="D6690" s="2">
        <v>3165.97</v>
      </c>
      <c r="E6690">
        <v>0.35</v>
      </c>
      <c r="F6690">
        <v>3</v>
      </c>
      <c r="G6690" s="1">
        <v>45429</v>
      </c>
      <c r="H6690" s="1">
        <v>45430</v>
      </c>
      <c r="I6690" t="s">
        <v>21</v>
      </c>
      <c r="J6690" t="s">
        <v>27</v>
      </c>
      <c r="K6690" s="2">
        <v>173.58</v>
      </c>
      <c r="L6690" t="s">
        <v>17</v>
      </c>
      <c r="M6690">
        <f>YEAR(Table1[[#This Row],[order_date]])</f>
        <v>2024</v>
      </c>
      <c r="N6690">
        <f>MONTH(Table1[[#This Row],[order_date]])</f>
        <v>5</v>
      </c>
      <c r="O6690" s="3">
        <f>Table1[[#This Row],[sales]]-Table1[[#This Row],[profit]]</f>
        <v>2992.39</v>
      </c>
      <c r="P6690" s="3">
        <f>Table1[[#This Row],[sales]]*Table1[[#This Row],[quantity]]</f>
        <v>9497.91</v>
      </c>
      <c r="Q6690" s="9">
        <f>Table1[[#This Row],[delivery_date]]-Table1[[#This Row],[order_date]]</f>
        <v>1</v>
      </c>
    </row>
    <row r="6691" spans="1:17" x14ac:dyDescent="0.35">
      <c r="A6691" t="s">
        <v>6722</v>
      </c>
      <c r="B6691" t="s">
        <v>25</v>
      </c>
      <c r="C6691" t="s">
        <v>26</v>
      </c>
      <c r="D6691" s="2">
        <v>2053.65</v>
      </c>
      <c r="E6691">
        <v>0.12</v>
      </c>
      <c r="F6691">
        <v>4</v>
      </c>
      <c r="G6691" s="1">
        <v>45093</v>
      </c>
      <c r="H6691" s="1">
        <v>45094</v>
      </c>
      <c r="I6691" t="s">
        <v>15</v>
      </c>
      <c r="J6691" t="s">
        <v>22</v>
      </c>
      <c r="K6691" s="2">
        <v>585.61</v>
      </c>
      <c r="L6691" t="s">
        <v>17</v>
      </c>
      <c r="M6691">
        <f>YEAR(Table1[[#This Row],[order_date]])</f>
        <v>2023</v>
      </c>
      <c r="N6691">
        <f>MONTH(Table1[[#This Row],[order_date]])</f>
        <v>6</v>
      </c>
      <c r="O6691" s="3">
        <f>Table1[[#This Row],[sales]]-Table1[[#This Row],[profit]]</f>
        <v>1468.04</v>
      </c>
      <c r="P6691" s="3">
        <f>Table1[[#This Row],[sales]]*Table1[[#This Row],[quantity]]</f>
        <v>8214.6</v>
      </c>
      <c r="Q6691" s="9">
        <f>Table1[[#This Row],[delivery_date]]-Table1[[#This Row],[order_date]]</f>
        <v>1</v>
      </c>
    </row>
    <row r="6692" spans="1:17" x14ac:dyDescent="0.35">
      <c r="A6692" t="s">
        <v>6723</v>
      </c>
      <c r="B6692" t="s">
        <v>25</v>
      </c>
      <c r="C6692" t="s">
        <v>36</v>
      </c>
      <c r="D6692" s="2">
        <v>1016.79</v>
      </c>
      <c r="E6692">
        <v>0.05</v>
      </c>
      <c r="F6692">
        <v>3</v>
      </c>
      <c r="G6692" s="1">
        <v>45592</v>
      </c>
      <c r="H6692" s="1">
        <v>45593</v>
      </c>
      <c r="I6692" t="s">
        <v>15</v>
      </c>
      <c r="J6692" t="s">
        <v>22</v>
      </c>
      <c r="K6692" s="2">
        <v>263.62</v>
      </c>
      <c r="L6692" t="s">
        <v>39</v>
      </c>
      <c r="M6692">
        <f>YEAR(Table1[[#This Row],[order_date]])</f>
        <v>2024</v>
      </c>
      <c r="N6692">
        <f>MONTH(Table1[[#This Row],[order_date]])</f>
        <v>10</v>
      </c>
      <c r="O6692" s="3">
        <f>Table1[[#This Row],[sales]]-Table1[[#This Row],[profit]]</f>
        <v>753.17</v>
      </c>
      <c r="P6692" s="3">
        <f>Table1[[#This Row],[sales]]*Table1[[#This Row],[quantity]]</f>
        <v>3050.37</v>
      </c>
      <c r="Q6692" s="9">
        <f>Table1[[#This Row],[delivery_date]]-Table1[[#This Row],[order_date]]</f>
        <v>1</v>
      </c>
    </row>
    <row r="6693" spans="1:17" x14ac:dyDescent="0.35">
      <c r="A6693" t="s">
        <v>6724</v>
      </c>
      <c r="B6693" t="s">
        <v>13</v>
      </c>
      <c r="C6693" t="s">
        <v>20</v>
      </c>
      <c r="D6693" s="2">
        <v>3090.06</v>
      </c>
      <c r="E6693">
        <v>0.11</v>
      </c>
      <c r="F6693">
        <v>9</v>
      </c>
      <c r="G6693" s="1">
        <v>45385</v>
      </c>
      <c r="H6693" s="1">
        <v>45386</v>
      </c>
      <c r="I6693" t="s">
        <v>21</v>
      </c>
      <c r="J6693" t="s">
        <v>16</v>
      </c>
      <c r="K6693" s="2">
        <v>895.6</v>
      </c>
      <c r="L6693" t="s">
        <v>28</v>
      </c>
      <c r="M6693">
        <f>YEAR(Table1[[#This Row],[order_date]])</f>
        <v>2024</v>
      </c>
      <c r="N6693">
        <f>MONTH(Table1[[#This Row],[order_date]])</f>
        <v>4</v>
      </c>
      <c r="O6693" s="3">
        <f>Table1[[#This Row],[sales]]-Table1[[#This Row],[profit]]</f>
        <v>2194.46</v>
      </c>
      <c r="P6693" s="3">
        <f>Table1[[#This Row],[sales]]*Table1[[#This Row],[quantity]]</f>
        <v>27810.54</v>
      </c>
      <c r="Q6693" s="9">
        <f>Table1[[#This Row],[delivery_date]]-Table1[[#This Row],[order_date]]</f>
        <v>1</v>
      </c>
    </row>
    <row r="6694" spans="1:17" x14ac:dyDescent="0.35">
      <c r="A6694" t="s">
        <v>6725</v>
      </c>
      <c r="B6694" t="s">
        <v>41</v>
      </c>
      <c r="C6694" t="s">
        <v>20</v>
      </c>
      <c r="D6694" s="2">
        <v>1003.12</v>
      </c>
      <c r="E6694">
        <v>0.32</v>
      </c>
      <c r="F6694">
        <v>6</v>
      </c>
      <c r="G6694" s="1">
        <v>45542</v>
      </c>
      <c r="H6694" s="1">
        <v>45543</v>
      </c>
      <c r="I6694" t="s">
        <v>15</v>
      </c>
      <c r="J6694" t="s">
        <v>22</v>
      </c>
      <c r="K6694" s="2">
        <v>114.62</v>
      </c>
      <c r="L6694" t="s">
        <v>48</v>
      </c>
      <c r="M6694">
        <f>YEAR(Table1[[#This Row],[order_date]])</f>
        <v>2024</v>
      </c>
      <c r="N6694">
        <f>MONTH(Table1[[#This Row],[order_date]])</f>
        <v>9</v>
      </c>
      <c r="O6694" s="3">
        <f>Table1[[#This Row],[sales]]-Table1[[#This Row],[profit]]</f>
        <v>888.5</v>
      </c>
      <c r="P6694" s="3">
        <f>Table1[[#This Row],[sales]]*Table1[[#This Row],[quantity]]</f>
        <v>6018.72</v>
      </c>
      <c r="Q6694" s="9">
        <f>Table1[[#This Row],[delivery_date]]-Table1[[#This Row],[order_date]]</f>
        <v>1</v>
      </c>
    </row>
    <row r="6695" spans="1:17" x14ac:dyDescent="0.35">
      <c r="A6695" t="s">
        <v>6726</v>
      </c>
      <c r="B6695" t="s">
        <v>19</v>
      </c>
      <c r="C6695" t="s">
        <v>20</v>
      </c>
      <c r="D6695" s="2">
        <v>2403.8200000000002</v>
      </c>
      <c r="E6695">
        <v>0.23</v>
      </c>
      <c r="F6695">
        <v>5</v>
      </c>
      <c r="G6695" s="1">
        <v>45441</v>
      </c>
      <c r="H6695" s="1">
        <v>45446</v>
      </c>
      <c r="I6695" t="s">
        <v>31</v>
      </c>
      <c r="J6695" t="s">
        <v>16</v>
      </c>
      <c r="K6695" s="2">
        <v>216.3</v>
      </c>
      <c r="L6695" t="s">
        <v>39</v>
      </c>
      <c r="M6695">
        <f>YEAR(Table1[[#This Row],[order_date]])</f>
        <v>2024</v>
      </c>
      <c r="N6695">
        <f>MONTH(Table1[[#This Row],[order_date]])</f>
        <v>5</v>
      </c>
      <c r="O6695" s="3">
        <f>Table1[[#This Row],[sales]]-Table1[[#This Row],[profit]]</f>
        <v>2187.52</v>
      </c>
      <c r="P6695" s="3">
        <f>Table1[[#This Row],[sales]]*Table1[[#This Row],[quantity]]</f>
        <v>12019.1</v>
      </c>
      <c r="Q6695" s="9">
        <f>Table1[[#This Row],[delivery_date]]-Table1[[#This Row],[order_date]]</f>
        <v>5</v>
      </c>
    </row>
    <row r="6696" spans="1:17" x14ac:dyDescent="0.35">
      <c r="A6696" t="s">
        <v>6727</v>
      </c>
      <c r="B6696" t="s">
        <v>19</v>
      </c>
      <c r="C6696" t="s">
        <v>14</v>
      </c>
      <c r="D6696" s="2">
        <v>3419.8</v>
      </c>
      <c r="E6696">
        <v>0.43</v>
      </c>
      <c r="F6696">
        <v>5</v>
      </c>
      <c r="G6696" s="1">
        <v>45615</v>
      </c>
      <c r="H6696" s="1">
        <v>45617</v>
      </c>
      <c r="I6696" t="s">
        <v>31</v>
      </c>
      <c r="J6696" t="s">
        <v>27</v>
      </c>
      <c r="K6696" s="2">
        <v>918.88</v>
      </c>
      <c r="L6696" t="s">
        <v>23</v>
      </c>
      <c r="M6696">
        <f>YEAR(Table1[[#This Row],[order_date]])</f>
        <v>2024</v>
      </c>
      <c r="N6696">
        <f>MONTH(Table1[[#This Row],[order_date]])</f>
        <v>11</v>
      </c>
      <c r="O6696" s="3">
        <f>Table1[[#This Row],[sales]]-Table1[[#This Row],[profit]]</f>
        <v>2500.92</v>
      </c>
      <c r="P6696" s="3">
        <f>Table1[[#This Row],[sales]]*Table1[[#This Row],[quantity]]</f>
        <v>17099</v>
      </c>
      <c r="Q6696" s="9">
        <f>Table1[[#This Row],[delivery_date]]-Table1[[#This Row],[order_date]]</f>
        <v>2</v>
      </c>
    </row>
    <row r="6697" spans="1:17" x14ac:dyDescent="0.35">
      <c r="A6697" t="s">
        <v>6728</v>
      </c>
      <c r="B6697" t="s">
        <v>19</v>
      </c>
      <c r="C6697" t="s">
        <v>26</v>
      </c>
      <c r="D6697" s="2">
        <v>2870.54</v>
      </c>
      <c r="E6697">
        <v>0.14000000000000001</v>
      </c>
      <c r="F6697">
        <v>2</v>
      </c>
      <c r="G6697" s="1">
        <v>44954</v>
      </c>
      <c r="H6697" s="1">
        <v>44958</v>
      </c>
      <c r="I6697" t="s">
        <v>15</v>
      </c>
      <c r="J6697" t="s">
        <v>27</v>
      </c>
      <c r="K6697" s="2">
        <v>156.83000000000001</v>
      </c>
      <c r="L6697" t="s">
        <v>34</v>
      </c>
      <c r="M6697">
        <f>YEAR(Table1[[#This Row],[order_date]])</f>
        <v>2023</v>
      </c>
      <c r="N6697">
        <f>MONTH(Table1[[#This Row],[order_date]])</f>
        <v>1</v>
      </c>
      <c r="O6697" s="3">
        <f>Table1[[#This Row],[sales]]-Table1[[#This Row],[profit]]</f>
        <v>2713.71</v>
      </c>
      <c r="P6697" s="3">
        <f>Table1[[#This Row],[sales]]*Table1[[#This Row],[quantity]]</f>
        <v>5741.08</v>
      </c>
      <c r="Q6697" s="9">
        <f>Table1[[#This Row],[delivery_date]]-Table1[[#This Row],[order_date]]</f>
        <v>4</v>
      </c>
    </row>
    <row r="6698" spans="1:17" x14ac:dyDescent="0.35">
      <c r="A6698" t="s">
        <v>6729</v>
      </c>
      <c r="B6698" t="s">
        <v>13</v>
      </c>
      <c r="C6698" t="s">
        <v>26</v>
      </c>
      <c r="D6698" s="2">
        <v>4618.29</v>
      </c>
      <c r="E6698">
        <v>0.18</v>
      </c>
      <c r="F6698">
        <v>9</v>
      </c>
      <c r="G6698" s="1">
        <v>45070</v>
      </c>
      <c r="H6698" s="1">
        <v>45071</v>
      </c>
      <c r="I6698" t="s">
        <v>31</v>
      </c>
      <c r="J6698" t="s">
        <v>22</v>
      </c>
      <c r="K6698" s="2">
        <v>710.66</v>
      </c>
      <c r="L6698" t="s">
        <v>28</v>
      </c>
      <c r="M6698">
        <f>YEAR(Table1[[#This Row],[order_date]])</f>
        <v>2023</v>
      </c>
      <c r="N6698">
        <f>MONTH(Table1[[#This Row],[order_date]])</f>
        <v>5</v>
      </c>
      <c r="O6698" s="3">
        <f>Table1[[#This Row],[sales]]-Table1[[#This Row],[profit]]</f>
        <v>3907.63</v>
      </c>
      <c r="P6698" s="3">
        <f>Table1[[#This Row],[sales]]*Table1[[#This Row],[quantity]]</f>
        <v>41564.61</v>
      </c>
      <c r="Q6698" s="9">
        <f>Table1[[#This Row],[delivery_date]]-Table1[[#This Row],[order_date]]</f>
        <v>1</v>
      </c>
    </row>
    <row r="6699" spans="1:17" x14ac:dyDescent="0.35">
      <c r="A6699" t="s">
        <v>6730</v>
      </c>
      <c r="B6699" t="s">
        <v>25</v>
      </c>
      <c r="C6699" t="s">
        <v>20</v>
      </c>
      <c r="D6699" s="2">
        <v>294.63</v>
      </c>
      <c r="E6699">
        <v>0.26</v>
      </c>
      <c r="F6699">
        <v>2</v>
      </c>
      <c r="G6699" s="1">
        <v>45409</v>
      </c>
      <c r="H6699" s="1">
        <v>45416</v>
      </c>
      <c r="I6699" t="s">
        <v>21</v>
      </c>
      <c r="J6699" t="s">
        <v>27</v>
      </c>
      <c r="K6699" s="2">
        <v>46.39</v>
      </c>
      <c r="L6699" t="s">
        <v>39</v>
      </c>
      <c r="M6699">
        <f>YEAR(Table1[[#This Row],[order_date]])</f>
        <v>2024</v>
      </c>
      <c r="N6699">
        <f>MONTH(Table1[[#This Row],[order_date]])</f>
        <v>4</v>
      </c>
      <c r="O6699" s="3">
        <f>Table1[[#This Row],[sales]]-Table1[[#This Row],[profit]]</f>
        <v>248.24</v>
      </c>
      <c r="P6699" s="3">
        <f>Table1[[#This Row],[sales]]*Table1[[#This Row],[quantity]]</f>
        <v>589.26</v>
      </c>
      <c r="Q6699" s="9">
        <f>Table1[[#This Row],[delivery_date]]-Table1[[#This Row],[order_date]]</f>
        <v>7</v>
      </c>
    </row>
    <row r="6700" spans="1:17" x14ac:dyDescent="0.35">
      <c r="A6700" t="s">
        <v>6731</v>
      </c>
      <c r="B6700" t="s">
        <v>19</v>
      </c>
      <c r="C6700" t="s">
        <v>14</v>
      </c>
      <c r="D6700" s="2">
        <v>1470.99</v>
      </c>
      <c r="E6700">
        <v>0.23</v>
      </c>
      <c r="F6700">
        <v>5</v>
      </c>
      <c r="G6700" s="1">
        <v>45049</v>
      </c>
      <c r="H6700" s="1">
        <v>45052</v>
      </c>
      <c r="I6700" t="s">
        <v>15</v>
      </c>
      <c r="J6700" t="s">
        <v>22</v>
      </c>
      <c r="K6700" s="2">
        <v>156.72999999999999</v>
      </c>
      <c r="L6700" t="s">
        <v>28</v>
      </c>
      <c r="M6700">
        <f>YEAR(Table1[[#This Row],[order_date]])</f>
        <v>2023</v>
      </c>
      <c r="N6700">
        <f>MONTH(Table1[[#This Row],[order_date]])</f>
        <v>5</v>
      </c>
      <c r="O6700" s="3">
        <f>Table1[[#This Row],[sales]]-Table1[[#This Row],[profit]]</f>
        <v>1314.26</v>
      </c>
      <c r="P6700" s="3">
        <f>Table1[[#This Row],[sales]]*Table1[[#This Row],[quantity]]</f>
        <v>7354.95</v>
      </c>
      <c r="Q6700" s="9">
        <f>Table1[[#This Row],[delivery_date]]-Table1[[#This Row],[order_date]]</f>
        <v>3</v>
      </c>
    </row>
    <row r="6701" spans="1:17" x14ac:dyDescent="0.35">
      <c r="A6701" t="s">
        <v>6732</v>
      </c>
      <c r="B6701" t="s">
        <v>25</v>
      </c>
      <c r="C6701" t="s">
        <v>20</v>
      </c>
      <c r="D6701" s="2">
        <v>379.72</v>
      </c>
      <c r="E6701">
        <v>0.27</v>
      </c>
      <c r="F6701">
        <v>7</v>
      </c>
      <c r="G6701" s="1">
        <v>45042</v>
      </c>
      <c r="H6701" s="1">
        <v>45049</v>
      </c>
      <c r="I6701" t="s">
        <v>21</v>
      </c>
      <c r="J6701" t="s">
        <v>16</v>
      </c>
      <c r="K6701" s="2">
        <v>40.98</v>
      </c>
      <c r="L6701" t="s">
        <v>34</v>
      </c>
      <c r="M6701">
        <f>YEAR(Table1[[#This Row],[order_date]])</f>
        <v>2023</v>
      </c>
      <c r="N6701">
        <f>MONTH(Table1[[#This Row],[order_date]])</f>
        <v>4</v>
      </c>
      <c r="O6701" s="3">
        <f>Table1[[#This Row],[sales]]-Table1[[#This Row],[profit]]</f>
        <v>338.74</v>
      </c>
      <c r="P6701" s="3">
        <f>Table1[[#This Row],[sales]]*Table1[[#This Row],[quantity]]</f>
        <v>2658.04</v>
      </c>
      <c r="Q6701" s="9">
        <f>Table1[[#This Row],[delivery_date]]-Table1[[#This Row],[order_date]]</f>
        <v>7</v>
      </c>
    </row>
    <row r="6702" spans="1:17" x14ac:dyDescent="0.35">
      <c r="A6702" t="s">
        <v>6733</v>
      </c>
      <c r="B6702" t="s">
        <v>13</v>
      </c>
      <c r="C6702" t="s">
        <v>26</v>
      </c>
      <c r="D6702" s="2">
        <v>1053.56</v>
      </c>
      <c r="E6702">
        <v>0.16</v>
      </c>
      <c r="F6702">
        <v>3</v>
      </c>
      <c r="G6702" s="1">
        <v>44948</v>
      </c>
      <c r="H6702" s="1">
        <v>44954</v>
      </c>
      <c r="I6702" t="s">
        <v>21</v>
      </c>
      <c r="J6702" t="s">
        <v>22</v>
      </c>
      <c r="K6702" s="2">
        <v>228.42</v>
      </c>
      <c r="L6702" t="s">
        <v>48</v>
      </c>
      <c r="M6702">
        <f>YEAR(Table1[[#This Row],[order_date]])</f>
        <v>2023</v>
      </c>
      <c r="N6702">
        <f>MONTH(Table1[[#This Row],[order_date]])</f>
        <v>1</v>
      </c>
      <c r="O6702" s="3">
        <f>Table1[[#This Row],[sales]]-Table1[[#This Row],[profit]]</f>
        <v>825.14</v>
      </c>
      <c r="P6702" s="3">
        <f>Table1[[#This Row],[sales]]*Table1[[#This Row],[quantity]]</f>
        <v>3160.68</v>
      </c>
      <c r="Q6702" s="9">
        <f>Table1[[#This Row],[delivery_date]]-Table1[[#This Row],[order_date]]</f>
        <v>6</v>
      </c>
    </row>
    <row r="6703" spans="1:17" x14ac:dyDescent="0.35">
      <c r="A6703" t="s">
        <v>6734</v>
      </c>
      <c r="B6703" t="s">
        <v>41</v>
      </c>
      <c r="C6703" t="s">
        <v>36</v>
      </c>
      <c r="D6703" s="2">
        <v>707.52</v>
      </c>
      <c r="E6703">
        <v>0.08</v>
      </c>
      <c r="F6703">
        <v>8</v>
      </c>
      <c r="G6703" s="1">
        <v>45262</v>
      </c>
      <c r="H6703" s="1">
        <v>45265</v>
      </c>
      <c r="I6703" t="s">
        <v>31</v>
      </c>
      <c r="J6703" t="s">
        <v>27</v>
      </c>
      <c r="K6703" s="2">
        <v>91.87</v>
      </c>
      <c r="L6703" t="s">
        <v>34</v>
      </c>
      <c r="M6703">
        <f>YEAR(Table1[[#This Row],[order_date]])</f>
        <v>2023</v>
      </c>
      <c r="N6703">
        <f>MONTH(Table1[[#This Row],[order_date]])</f>
        <v>12</v>
      </c>
      <c r="O6703" s="3">
        <f>Table1[[#This Row],[sales]]-Table1[[#This Row],[profit]]</f>
        <v>615.65</v>
      </c>
      <c r="P6703" s="3">
        <f>Table1[[#This Row],[sales]]*Table1[[#This Row],[quantity]]</f>
        <v>5660.16</v>
      </c>
      <c r="Q6703" s="9">
        <f>Table1[[#This Row],[delivery_date]]-Table1[[#This Row],[order_date]]</f>
        <v>3</v>
      </c>
    </row>
    <row r="6704" spans="1:17" x14ac:dyDescent="0.35">
      <c r="A6704" t="s">
        <v>6735</v>
      </c>
      <c r="B6704" t="s">
        <v>41</v>
      </c>
      <c r="C6704" t="s">
        <v>14</v>
      </c>
      <c r="D6704" s="2">
        <v>3690.04</v>
      </c>
      <c r="E6704">
        <v>0.4</v>
      </c>
      <c r="F6704">
        <v>5</v>
      </c>
      <c r="G6704" s="1">
        <v>45535</v>
      </c>
      <c r="H6704" s="1">
        <v>45539</v>
      </c>
      <c r="I6704" t="s">
        <v>15</v>
      </c>
      <c r="J6704" t="s">
        <v>27</v>
      </c>
      <c r="K6704" s="2">
        <v>280.08</v>
      </c>
      <c r="L6704" t="s">
        <v>39</v>
      </c>
      <c r="M6704">
        <f>YEAR(Table1[[#This Row],[order_date]])</f>
        <v>2024</v>
      </c>
      <c r="N6704">
        <f>MONTH(Table1[[#This Row],[order_date]])</f>
        <v>8</v>
      </c>
      <c r="O6704" s="3">
        <f>Table1[[#This Row],[sales]]-Table1[[#This Row],[profit]]</f>
        <v>3409.96</v>
      </c>
      <c r="P6704" s="3">
        <f>Table1[[#This Row],[sales]]*Table1[[#This Row],[quantity]]</f>
        <v>18450.2</v>
      </c>
      <c r="Q6704" s="9">
        <f>Table1[[#This Row],[delivery_date]]-Table1[[#This Row],[order_date]]</f>
        <v>4</v>
      </c>
    </row>
    <row r="6705" spans="1:17" x14ac:dyDescent="0.35">
      <c r="A6705" t="s">
        <v>6736</v>
      </c>
      <c r="B6705" t="s">
        <v>41</v>
      </c>
      <c r="C6705" t="s">
        <v>14</v>
      </c>
      <c r="D6705" s="2">
        <v>1909.94</v>
      </c>
      <c r="E6705">
        <v>0.02</v>
      </c>
      <c r="F6705">
        <v>3</v>
      </c>
      <c r="G6705" s="1">
        <v>45259</v>
      </c>
      <c r="H6705" s="1">
        <v>45265</v>
      </c>
      <c r="I6705" t="s">
        <v>31</v>
      </c>
      <c r="J6705" t="s">
        <v>22</v>
      </c>
      <c r="K6705" s="2">
        <v>256.83999999999997</v>
      </c>
      <c r="L6705" t="s">
        <v>34</v>
      </c>
      <c r="M6705">
        <f>YEAR(Table1[[#This Row],[order_date]])</f>
        <v>2023</v>
      </c>
      <c r="N6705">
        <f>MONTH(Table1[[#This Row],[order_date]])</f>
        <v>11</v>
      </c>
      <c r="O6705" s="3">
        <f>Table1[[#This Row],[sales]]-Table1[[#This Row],[profit]]</f>
        <v>1653.1000000000001</v>
      </c>
      <c r="P6705" s="3">
        <f>Table1[[#This Row],[sales]]*Table1[[#This Row],[quantity]]</f>
        <v>5729.82</v>
      </c>
      <c r="Q6705" s="9">
        <f>Table1[[#This Row],[delivery_date]]-Table1[[#This Row],[order_date]]</f>
        <v>6</v>
      </c>
    </row>
    <row r="6706" spans="1:17" x14ac:dyDescent="0.35">
      <c r="A6706" t="s">
        <v>6737</v>
      </c>
      <c r="B6706" t="s">
        <v>19</v>
      </c>
      <c r="C6706" t="s">
        <v>20</v>
      </c>
      <c r="D6706" s="2">
        <v>4632.72</v>
      </c>
      <c r="E6706">
        <v>0.18</v>
      </c>
      <c r="F6706">
        <v>3</v>
      </c>
      <c r="G6706" s="1">
        <v>44975</v>
      </c>
      <c r="H6706" s="1">
        <v>44976</v>
      </c>
      <c r="I6706" t="s">
        <v>31</v>
      </c>
      <c r="J6706" t="s">
        <v>27</v>
      </c>
      <c r="K6706" s="2">
        <v>811</v>
      </c>
      <c r="L6706" t="s">
        <v>23</v>
      </c>
      <c r="M6706">
        <f>YEAR(Table1[[#This Row],[order_date]])</f>
        <v>2023</v>
      </c>
      <c r="N6706">
        <f>MONTH(Table1[[#This Row],[order_date]])</f>
        <v>2</v>
      </c>
      <c r="O6706" s="3">
        <f>Table1[[#This Row],[sales]]-Table1[[#This Row],[profit]]</f>
        <v>3821.7200000000003</v>
      </c>
      <c r="P6706" s="3">
        <f>Table1[[#This Row],[sales]]*Table1[[#This Row],[quantity]]</f>
        <v>13898.16</v>
      </c>
      <c r="Q6706" s="9">
        <f>Table1[[#This Row],[delivery_date]]-Table1[[#This Row],[order_date]]</f>
        <v>1</v>
      </c>
    </row>
    <row r="6707" spans="1:17" x14ac:dyDescent="0.35">
      <c r="A6707" t="s">
        <v>6738</v>
      </c>
      <c r="B6707" t="s">
        <v>41</v>
      </c>
      <c r="C6707" t="s">
        <v>36</v>
      </c>
      <c r="D6707" s="2">
        <v>214.55</v>
      </c>
      <c r="E6707">
        <v>0.04</v>
      </c>
      <c r="F6707">
        <v>3</v>
      </c>
      <c r="G6707" s="1">
        <v>45435</v>
      </c>
      <c r="H6707" s="1">
        <v>45436</v>
      </c>
      <c r="I6707" t="s">
        <v>15</v>
      </c>
      <c r="J6707" t="s">
        <v>22</v>
      </c>
      <c r="K6707" s="2">
        <v>12.93</v>
      </c>
      <c r="L6707" t="s">
        <v>23</v>
      </c>
      <c r="M6707">
        <f>YEAR(Table1[[#This Row],[order_date]])</f>
        <v>2024</v>
      </c>
      <c r="N6707">
        <f>MONTH(Table1[[#This Row],[order_date]])</f>
        <v>5</v>
      </c>
      <c r="O6707" s="3">
        <f>Table1[[#This Row],[sales]]-Table1[[#This Row],[profit]]</f>
        <v>201.62</v>
      </c>
      <c r="P6707" s="3">
        <f>Table1[[#This Row],[sales]]*Table1[[#This Row],[quantity]]</f>
        <v>643.65000000000009</v>
      </c>
      <c r="Q6707" s="9">
        <f>Table1[[#This Row],[delivery_date]]-Table1[[#This Row],[order_date]]</f>
        <v>1</v>
      </c>
    </row>
    <row r="6708" spans="1:17" x14ac:dyDescent="0.35">
      <c r="A6708" t="s">
        <v>6739</v>
      </c>
      <c r="B6708" t="s">
        <v>19</v>
      </c>
      <c r="C6708" t="s">
        <v>26</v>
      </c>
      <c r="D6708" s="2">
        <v>3299.33</v>
      </c>
      <c r="E6708">
        <v>0.37</v>
      </c>
      <c r="F6708">
        <v>3</v>
      </c>
      <c r="G6708" s="1">
        <v>45210</v>
      </c>
      <c r="H6708" s="1">
        <v>45212</v>
      </c>
      <c r="I6708" t="s">
        <v>21</v>
      </c>
      <c r="J6708" t="s">
        <v>22</v>
      </c>
      <c r="K6708" s="2">
        <v>982.17</v>
      </c>
      <c r="L6708" t="s">
        <v>17</v>
      </c>
      <c r="M6708">
        <f>YEAR(Table1[[#This Row],[order_date]])</f>
        <v>2023</v>
      </c>
      <c r="N6708">
        <f>MONTH(Table1[[#This Row],[order_date]])</f>
        <v>10</v>
      </c>
      <c r="O6708" s="3">
        <f>Table1[[#This Row],[sales]]-Table1[[#This Row],[profit]]</f>
        <v>2317.16</v>
      </c>
      <c r="P6708" s="3">
        <f>Table1[[#This Row],[sales]]*Table1[[#This Row],[quantity]]</f>
        <v>9897.99</v>
      </c>
      <c r="Q6708" s="9">
        <f>Table1[[#This Row],[delivery_date]]-Table1[[#This Row],[order_date]]</f>
        <v>2</v>
      </c>
    </row>
    <row r="6709" spans="1:17" x14ac:dyDescent="0.35">
      <c r="A6709" t="s">
        <v>6740</v>
      </c>
      <c r="B6709" t="s">
        <v>13</v>
      </c>
      <c r="C6709" t="s">
        <v>33</v>
      </c>
      <c r="D6709" s="2">
        <v>4855.67</v>
      </c>
      <c r="E6709">
        <v>0.18</v>
      </c>
      <c r="F6709">
        <v>4</v>
      </c>
      <c r="G6709" s="1">
        <v>45162</v>
      </c>
      <c r="H6709" s="1">
        <v>45169</v>
      </c>
      <c r="I6709" t="s">
        <v>15</v>
      </c>
      <c r="J6709" t="s">
        <v>16</v>
      </c>
      <c r="K6709" s="2">
        <v>1102.02</v>
      </c>
      <c r="L6709" t="s">
        <v>39</v>
      </c>
      <c r="M6709">
        <f>YEAR(Table1[[#This Row],[order_date]])</f>
        <v>2023</v>
      </c>
      <c r="N6709">
        <f>MONTH(Table1[[#This Row],[order_date]])</f>
        <v>8</v>
      </c>
      <c r="O6709" s="3">
        <f>Table1[[#This Row],[sales]]-Table1[[#This Row],[profit]]</f>
        <v>3753.65</v>
      </c>
      <c r="P6709" s="3">
        <f>Table1[[#This Row],[sales]]*Table1[[#This Row],[quantity]]</f>
        <v>19422.68</v>
      </c>
      <c r="Q6709" s="9">
        <f>Table1[[#This Row],[delivery_date]]-Table1[[#This Row],[order_date]]</f>
        <v>7</v>
      </c>
    </row>
    <row r="6710" spans="1:17" x14ac:dyDescent="0.35">
      <c r="A6710" t="s">
        <v>6741</v>
      </c>
      <c r="B6710" t="s">
        <v>13</v>
      </c>
      <c r="C6710" t="s">
        <v>26</v>
      </c>
      <c r="D6710" s="2">
        <v>961.61</v>
      </c>
      <c r="E6710">
        <v>0.02</v>
      </c>
      <c r="F6710">
        <v>1</v>
      </c>
      <c r="G6710" s="1">
        <v>45326</v>
      </c>
      <c r="H6710" s="1">
        <v>45329</v>
      </c>
      <c r="I6710" t="s">
        <v>21</v>
      </c>
      <c r="J6710" t="s">
        <v>27</v>
      </c>
      <c r="K6710" s="2">
        <v>75.33</v>
      </c>
      <c r="L6710" t="s">
        <v>23</v>
      </c>
      <c r="M6710">
        <f>YEAR(Table1[[#This Row],[order_date]])</f>
        <v>2024</v>
      </c>
      <c r="N6710">
        <f>MONTH(Table1[[#This Row],[order_date]])</f>
        <v>2</v>
      </c>
      <c r="O6710" s="3">
        <f>Table1[[#This Row],[sales]]-Table1[[#This Row],[profit]]</f>
        <v>886.28</v>
      </c>
      <c r="P6710" s="3">
        <f>Table1[[#This Row],[sales]]*Table1[[#This Row],[quantity]]</f>
        <v>961.61</v>
      </c>
      <c r="Q6710" s="9">
        <f>Table1[[#This Row],[delivery_date]]-Table1[[#This Row],[order_date]]</f>
        <v>3</v>
      </c>
    </row>
    <row r="6711" spans="1:17" x14ac:dyDescent="0.35">
      <c r="A6711" t="s">
        <v>6742</v>
      </c>
      <c r="B6711" t="s">
        <v>19</v>
      </c>
      <c r="C6711" t="s">
        <v>26</v>
      </c>
      <c r="D6711" s="2">
        <v>2267.92</v>
      </c>
      <c r="E6711">
        <v>0.04</v>
      </c>
      <c r="F6711">
        <v>3</v>
      </c>
      <c r="G6711" s="1">
        <v>44990</v>
      </c>
      <c r="H6711" s="1">
        <v>44997</v>
      </c>
      <c r="I6711" t="s">
        <v>15</v>
      </c>
      <c r="J6711" t="s">
        <v>27</v>
      </c>
      <c r="K6711" s="2">
        <v>137.94</v>
      </c>
      <c r="L6711" t="s">
        <v>17</v>
      </c>
      <c r="M6711">
        <f>YEAR(Table1[[#This Row],[order_date]])</f>
        <v>2023</v>
      </c>
      <c r="N6711">
        <f>MONTH(Table1[[#This Row],[order_date]])</f>
        <v>3</v>
      </c>
      <c r="O6711" s="3">
        <f>Table1[[#This Row],[sales]]-Table1[[#This Row],[profit]]</f>
        <v>2129.98</v>
      </c>
      <c r="P6711" s="3">
        <f>Table1[[#This Row],[sales]]*Table1[[#This Row],[quantity]]</f>
        <v>6803.76</v>
      </c>
      <c r="Q6711" s="9">
        <f>Table1[[#This Row],[delivery_date]]-Table1[[#This Row],[order_date]]</f>
        <v>7</v>
      </c>
    </row>
    <row r="6712" spans="1:17" x14ac:dyDescent="0.35">
      <c r="A6712" t="s">
        <v>6743</v>
      </c>
      <c r="B6712" t="s">
        <v>25</v>
      </c>
      <c r="C6712" t="s">
        <v>36</v>
      </c>
      <c r="D6712" s="2">
        <v>3539.26</v>
      </c>
      <c r="E6712">
        <v>0.1</v>
      </c>
      <c r="F6712">
        <v>5</v>
      </c>
      <c r="G6712" s="1">
        <v>45114</v>
      </c>
      <c r="H6712" s="1">
        <v>45117</v>
      </c>
      <c r="I6712" t="s">
        <v>31</v>
      </c>
      <c r="J6712" t="s">
        <v>27</v>
      </c>
      <c r="K6712" s="2">
        <v>1053.96</v>
      </c>
      <c r="L6712" t="s">
        <v>39</v>
      </c>
      <c r="M6712">
        <f>YEAR(Table1[[#This Row],[order_date]])</f>
        <v>2023</v>
      </c>
      <c r="N6712">
        <f>MONTH(Table1[[#This Row],[order_date]])</f>
        <v>7</v>
      </c>
      <c r="O6712" s="3">
        <f>Table1[[#This Row],[sales]]-Table1[[#This Row],[profit]]</f>
        <v>2485.3000000000002</v>
      </c>
      <c r="P6712" s="3">
        <f>Table1[[#This Row],[sales]]*Table1[[#This Row],[quantity]]</f>
        <v>17696.300000000003</v>
      </c>
      <c r="Q6712" s="9">
        <f>Table1[[#This Row],[delivery_date]]-Table1[[#This Row],[order_date]]</f>
        <v>3</v>
      </c>
    </row>
    <row r="6713" spans="1:17" x14ac:dyDescent="0.35">
      <c r="A6713" t="s">
        <v>6744</v>
      </c>
      <c r="B6713" t="s">
        <v>41</v>
      </c>
      <c r="C6713" t="s">
        <v>14</v>
      </c>
      <c r="D6713" s="2">
        <v>3202.38</v>
      </c>
      <c r="E6713">
        <v>0.39</v>
      </c>
      <c r="F6713">
        <v>8</v>
      </c>
      <c r="G6713" s="1">
        <v>45120</v>
      </c>
      <c r="H6713" s="1">
        <v>45125</v>
      </c>
      <c r="I6713" t="s">
        <v>15</v>
      </c>
      <c r="J6713" t="s">
        <v>22</v>
      </c>
      <c r="K6713" s="2">
        <v>661.2</v>
      </c>
      <c r="L6713" t="s">
        <v>34</v>
      </c>
      <c r="M6713">
        <f>YEAR(Table1[[#This Row],[order_date]])</f>
        <v>2023</v>
      </c>
      <c r="N6713">
        <f>MONTH(Table1[[#This Row],[order_date]])</f>
        <v>7</v>
      </c>
      <c r="O6713" s="3">
        <f>Table1[[#This Row],[sales]]-Table1[[#This Row],[profit]]</f>
        <v>2541.1800000000003</v>
      </c>
      <c r="P6713" s="3">
        <f>Table1[[#This Row],[sales]]*Table1[[#This Row],[quantity]]</f>
        <v>25619.040000000001</v>
      </c>
      <c r="Q6713" s="9">
        <f>Table1[[#This Row],[delivery_date]]-Table1[[#This Row],[order_date]]</f>
        <v>5</v>
      </c>
    </row>
    <row r="6714" spans="1:17" x14ac:dyDescent="0.35">
      <c r="A6714" t="s">
        <v>6745</v>
      </c>
      <c r="B6714" t="s">
        <v>41</v>
      </c>
      <c r="C6714" t="s">
        <v>26</v>
      </c>
      <c r="D6714" s="2">
        <v>2873.53</v>
      </c>
      <c r="E6714">
        <v>0.4</v>
      </c>
      <c r="F6714">
        <v>8</v>
      </c>
      <c r="G6714" s="1">
        <v>44952</v>
      </c>
      <c r="H6714" s="1">
        <v>44958</v>
      </c>
      <c r="I6714" t="s">
        <v>31</v>
      </c>
      <c r="J6714" t="s">
        <v>16</v>
      </c>
      <c r="K6714" s="2">
        <v>574.63</v>
      </c>
      <c r="L6714" t="s">
        <v>48</v>
      </c>
      <c r="M6714">
        <f>YEAR(Table1[[#This Row],[order_date]])</f>
        <v>2023</v>
      </c>
      <c r="N6714">
        <f>MONTH(Table1[[#This Row],[order_date]])</f>
        <v>1</v>
      </c>
      <c r="O6714" s="3">
        <f>Table1[[#This Row],[sales]]-Table1[[#This Row],[profit]]</f>
        <v>2298.9</v>
      </c>
      <c r="P6714" s="3">
        <f>Table1[[#This Row],[sales]]*Table1[[#This Row],[quantity]]</f>
        <v>22988.240000000002</v>
      </c>
      <c r="Q6714" s="9">
        <f>Table1[[#This Row],[delivery_date]]-Table1[[#This Row],[order_date]]</f>
        <v>6</v>
      </c>
    </row>
    <row r="6715" spans="1:17" x14ac:dyDescent="0.35">
      <c r="A6715" t="s">
        <v>6746</v>
      </c>
      <c r="B6715" t="s">
        <v>41</v>
      </c>
      <c r="C6715" t="s">
        <v>14</v>
      </c>
      <c r="D6715" s="2">
        <v>1701.11</v>
      </c>
      <c r="E6715">
        <v>0.5</v>
      </c>
      <c r="F6715">
        <v>9</v>
      </c>
      <c r="G6715" s="1">
        <v>45096</v>
      </c>
      <c r="H6715" s="1">
        <v>45099</v>
      </c>
      <c r="I6715" t="s">
        <v>21</v>
      </c>
      <c r="J6715" t="s">
        <v>22</v>
      </c>
      <c r="K6715" s="2">
        <v>179.41</v>
      </c>
      <c r="L6715" t="s">
        <v>17</v>
      </c>
      <c r="M6715">
        <f>YEAR(Table1[[#This Row],[order_date]])</f>
        <v>2023</v>
      </c>
      <c r="N6715">
        <f>MONTH(Table1[[#This Row],[order_date]])</f>
        <v>6</v>
      </c>
      <c r="O6715" s="3">
        <f>Table1[[#This Row],[sales]]-Table1[[#This Row],[profit]]</f>
        <v>1521.6999999999998</v>
      </c>
      <c r="P6715" s="3">
        <f>Table1[[#This Row],[sales]]*Table1[[#This Row],[quantity]]</f>
        <v>15309.99</v>
      </c>
      <c r="Q6715" s="9">
        <f>Table1[[#This Row],[delivery_date]]-Table1[[#This Row],[order_date]]</f>
        <v>3</v>
      </c>
    </row>
    <row r="6716" spans="1:17" x14ac:dyDescent="0.35">
      <c r="A6716" t="s">
        <v>6747</v>
      </c>
      <c r="B6716" t="s">
        <v>19</v>
      </c>
      <c r="C6716" t="s">
        <v>36</v>
      </c>
      <c r="D6716" s="2">
        <v>3668.18</v>
      </c>
      <c r="E6716">
        <v>0.12</v>
      </c>
      <c r="F6716">
        <v>9</v>
      </c>
      <c r="G6716" s="1">
        <v>45313</v>
      </c>
      <c r="H6716" s="1">
        <v>45314</v>
      </c>
      <c r="I6716" t="s">
        <v>31</v>
      </c>
      <c r="J6716" t="s">
        <v>27</v>
      </c>
      <c r="K6716" s="2">
        <v>985.57</v>
      </c>
      <c r="L6716" t="s">
        <v>23</v>
      </c>
      <c r="M6716">
        <f>YEAR(Table1[[#This Row],[order_date]])</f>
        <v>2024</v>
      </c>
      <c r="N6716">
        <f>MONTH(Table1[[#This Row],[order_date]])</f>
        <v>1</v>
      </c>
      <c r="O6716" s="3">
        <f>Table1[[#This Row],[sales]]-Table1[[#This Row],[profit]]</f>
        <v>2682.6099999999997</v>
      </c>
      <c r="P6716" s="3">
        <f>Table1[[#This Row],[sales]]*Table1[[#This Row],[quantity]]</f>
        <v>33013.619999999995</v>
      </c>
      <c r="Q6716" s="9">
        <f>Table1[[#This Row],[delivery_date]]-Table1[[#This Row],[order_date]]</f>
        <v>1</v>
      </c>
    </row>
    <row r="6717" spans="1:17" x14ac:dyDescent="0.35">
      <c r="A6717" t="s">
        <v>6748</v>
      </c>
      <c r="B6717" t="s">
        <v>13</v>
      </c>
      <c r="C6717" t="s">
        <v>36</v>
      </c>
      <c r="D6717" s="2">
        <v>3300.95</v>
      </c>
      <c r="E6717">
        <v>0.03</v>
      </c>
      <c r="F6717">
        <v>6</v>
      </c>
      <c r="G6717" s="1">
        <v>45546</v>
      </c>
      <c r="H6717" s="1">
        <v>45547</v>
      </c>
      <c r="I6717" t="s">
        <v>15</v>
      </c>
      <c r="J6717" t="s">
        <v>22</v>
      </c>
      <c r="K6717" s="2">
        <v>222.95</v>
      </c>
      <c r="L6717" t="s">
        <v>34</v>
      </c>
      <c r="M6717">
        <f>YEAR(Table1[[#This Row],[order_date]])</f>
        <v>2024</v>
      </c>
      <c r="N6717">
        <f>MONTH(Table1[[#This Row],[order_date]])</f>
        <v>9</v>
      </c>
      <c r="O6717" s="3">
        <f>Table1[[#This Row],[sales]]-Table1[[#This Row],[profit]]</f>
        <v>3078</v>
      </c>
      <c r="P6717" s="3">
        <f>Table1[[#This Row],[sales]]*Table1[[#This Row],[quantity]]</f>
        <v>19805.699999999997</v>
      </c>
      <c r="Q6717" s="9">
        <f>Table1[[#This Row],[delivery_date]]-Table1[[#This Row],[order_date]]</f>
        <v>1</v>
      </c>
    </row>
    <row r="6718" spans="1:17" x14ac:dyDescent="0.35">
      <c r="A6718" t="s">
        <v>6749</v>
      </c>
      <c r="B6718" t="s">
        <v>41</v>
      </c>
      <c r="C6718" t="s">
        <v>20</v>
      </c>
      <c r="D6718" s="2">
        <v>897.72</v>
      </c>
      <c r="E6718">
        <v>0.14000000000000001</v>
      </c>
      <c r="F6718">
        <v>7</v>
      </c>
      <c r="G6718" s="1">
        <v>45203</v>
      </c>
      <c r="H6718" s="1">
        <v>45206</v>
      </c>
      <c r="I6718" t="s">
        <v>15</v>
      </c>
      <c r="J6718" t="s">
        <v>27</v>
      </c>
      <c r="K6718" s="2">
        <v>216.81</v>
      </c>
      <c r="L6718" t="s">
        <v>17</v>
      </c>
      <c r="M6718">
        <f>YEAR(Table1[[#This Row],[order_date]])</f>
        <v>2023</v>
      </c>
      <c r="N6718">
        <f>MONTH(Table1[[#This Row],[order_date]])</f>
        <v>10</v>
      </c>
      <c r="O6718" s="3">
        <f>Table1[[#This Row],[sales]]-Table1[[#This Row],[profit]]</f>
        <v>680.91000000000008</v>
      </c>
      <c r="P6718" s="3">
        <f>Table1[[#This Row],[sales]]*Table1[[#This Row],[quantity]]</f>
        <v>6284.04</v>
      </c>
      <c r="Q6718" s="9">
        <f>Table1[[#This Row],[delivery_date]]-Table1[[#This Row],[order_date]]</f>
        <v>3</v>
      </c>
    </row>
    <row r="6719" spans="1:17" x14ac:dyDescent="0.35">
      <c r="A6719" t="s">
        <v>6750</v>
      </c>
      <c r="B6719" t="s">
        <v>13</v>
      </c>
      <c r="C6719" t="s">
        <v>33</v>
      </c>
      <c r="D6719" s="2">
        <v>4824.04</v>
      </c>
      <c r="E6719">
        <v>0.09</v>
      </c>
      <c r="F6719">
        <v>4</v>
      </c>
      <c r="G6719" s="1">
        <v>45636</v>
      </c>
      <c r="H6719" s="1">
        <v>45641</v>
      </c>
      <c r="I6719" t="s">
        <v>15</v>
      </c>
      <c r="J6719" t="s">
        <v>22</v>
      </c>
      <c r="K6719" s="2">
        <v>402.1</v>
      </c>
      <c r="L6719" t="s">
        <v>39</v>
      </c>
      <c r="M6719">
        <f>YEAR(Table1[[#This Row],[order_date]])</f>
        <v>2024</v>
      </c>
      <c r="N6719">
        <f>MONTH(Table1[[#This Row],[order_date]])</f>
        <v>12</v>
      </c>
      <c r="O6719" s="3">
        <f>Table1[[#This Row],[sales]]-Table1[[#This Row],[profit]]</f>
        <v>4421.9399999999996</v>
      </c>
      <c r="P6719" s="3">
        <f>Table1[[#This Row],[sales]]*Table1[[#This Row],[quantity]]</f>
        <v>19296.16</v>
      </c>
      <c r="Q6719" s="9">
        <f>Table1[[#This Row],[delivery_date]]-Table1[[#This Row],[order_date]]</f>
        <v>5</v>
      </c>
    </row>
    <row r="6720" spans="1:17" x14ac:dyDescent="0.35">
      <c r="A6720" t="s">
        <v>6751</v>
      </c>
      <c r="B6720" t="s">
        <v>41</v>
      </c>
      <c r="C6720" t="s">
        <v>36</v>
      </c>
      <c r="D6720" s="2">
        <v>2822.8</v>
      </c>
      <c r="E6720">
        <v>0.36</v>
      </c>
      <c r="F6720">
        <v>3</v>
      </c>
      <c r="G6720" s="1">
        <v>45123</v>
      </c>
      <c r="H6720" s="1">
        <v>45130</v>
      </c>
      <c r="I6720" t="s">
        <v>31</v>
      </c>
      <c r="J6720" t="s">
        <v>22</v>
      </c>
      <c r="K6720" s="2">
        <v>707.76</v>
      </c>
      <c r="L6720" t="s">
        <v>39</v>
      </c>
      <c r="M6720">
        <f>YEAR(Table1[[#This Row],[order_date]])</f>
        <v>2023</v>
      </c>
      <c r="N6720">
        <f>MONTH(Table1[[#This Row],[order_date]])</f>
        <v>7</v>
      </c>
      <c r="O6720" s="3">
        <f>Table1[[#This Row],[sales]]-Table1[[#This Row],[profit]]</f>
        <v>2115.04</v>
      </c>
      <c r="P6720" s="3">
        <f>Table1[[#This Row],[sales]]*Table1[[#This Row],[quantity]]</f>
        <v>8468.4000000000015</v>
      </c>
      <c r="Q6720" s="9">
        <f>Table1[[#This Row],[delivery_date]]-Table1[[#This Row],[order_date]]</f>
        <v>7</v>
      </c>
    </row>
    <row r="6721" spans="1:17" x14ac:dyDescent="0.35">
      <c r="A6721" t="s">
        <v>6752</v>
      </c>
      <c r="B6721" t="s">
        <v>41</v>
      </c>
      <c r="C6721" t="s">
        <v>36</v>
      </c>
      <c r="D6721" s="2">
        <v>2674.76</v>
      </c>
      <c r="E6721">
        <v>0.48</v>
      </c>
      <c r="F6721">
        <v>3</v>
      </c>
      <c r="G6721" s="1">
        <v>44950</v>
      </c>
      <c r="H6721" s="1">
        <v>44956</v>
      </c>
      <c r="I6721" t="s">
        <v>31</v>
      </c>
      <c r="J6721" t="s">
        <v>27</v>
      </c>
      <c r="K6721" s="2">
        <v>277.24</v>
      </c>
      <c r="L6721" t="s">
        <v>48</v>
      </c>
      <c r="M6721">
        <f>YEAR(Table1[[#This Row],[order_date]])</f>
        <v>2023</v>
      </c>
      <c r="N6721">
        <f>MONTH(Table1[[#This Row],[order_date]])</f>
        <v>1</v>
      </c>
      <c r="O6721" s="3">
        <f>Table1[[#This Row],[sales]]-Table1[[#This Row],[profit]]</f>
        <v>2397.5200000000004</v>
      </c>
      <c r="P6721" s="3">
        <f>Table1[[#This Row],[sales]]*Table1[[#This Row],[quantity]]</f>
        <v>8024.2800000000007</v>
      </c>
      <c r="Q6721" s="9">
        <f>Table1[[#This Row],[delivery_date]]-Table1[[#This Row],[order_date]]</f>
        <v>6</v>
      </c>
    </row>
    <row r="6722" spans="1:17" x14ac:dyDescent="0.35">
      <c r="A6722" t="s">
        <v>6753</v>
      </c>
      <c r="B6722" t="s">
        <v>19</v>
      </c>
      <c r="C6722" t="s">
        <v>14</v>
      </c>
      <c r="D6722" s="2">
        <v>4256.3599999999997</v>
      </c>
      <c r="E6722">
        <v>0.14000000000000001</v>
      </c>
      <c r="F6722">
        <v>2</v>
      </c>
      <c r="G6722" s="1">
        <v>45181</v>
      </c>
      <c r="H6722" s="1">
        <v>45185</v>
      </c>
      <c r="I6722" t="s">
        <v>21</v>
      </c>
      <c r="J6722" t="s">
        <v>22</v>
      </c>
      <c r="K6722" s="2">
        <v>1249.97</v>
      </c>
      <c r="L6722" t="s">
        <v>28</v>
      </c>
      <c r="M6722">
        <f>YEAR(Table1[[#This Row],[order_date]])</f>
        <v>2023</v>
      </c>
      <c r="N6722">
        <f>MONTH(Table1[[#This Row],[order_date]])</f>
        <v>9</v>
      </c>
      <c r="O6722" s="3">
        <f>Table1[[#This Row],[sales]]-Table1[[#This Row],[profit]]</f>
        <v>3006.3899999999994</v>
      </c>
      <c r="P6722" s="3">
        <f>Table1[[#This Row],[sales]]*Table1[[#This Row],[quantity]]</f>
        <v>8512.7199999999993</v>
      </c>
      <c r="Q6722" s="9">
        <f>Table1[[#This Row],[delivery_date]]-Table1[[#This Row],[order_date]]</f>
        <v>4</v>
      </c>
    </row>
    <row r="6723" spans="1:17" x14ac:dyDescent="0.35">
      <c r="A6723" t="s">
        <v>6754</v>
      </c>
      <c r="B6723" t="s">
        <v>25</v>
      </c>
      <c r="C6723" t="s">
        <v>36</v>
      </c>
      <c r="D6723" s="2">
        <v>3238.03</v>
      </c>
      <c r="E6723">
        <v>0.16</v>
      </c>
      <c r="F6723">
        <v>8</v>
      </c>
      <c r="G6723" s="1">
        <v>45503</v>
      </c>
      <c r="H6723" s="1">
        <v>45509</v>
      </c>
      <c r="I6723" t="s">
        <v>15</v>
      </c>
      <c r="J6723" t="s">
        <v>27</v>
      </c>
      <c r="K6723" s="2">
        <v>326.25</v>
      </c>
      <c r="L6723" t="s">
        <v>34</v>
      </c>
      <c r="M6723">
        <f>YEAR(Table1[[#This Row],[order_date]])</f>
        <v>2024</v>
      </c>
      <c r="N6723">
        <f>MONTH(Table1[[#This Row],[order_date]])</f>
        <v>7</v>
      </c>
      <c r="O6723" s="3">
        <f>Table1[[#This Row],[sales]]-Table1[[#This Row],[profit]]</f>
        <v>2911.78</v>
      </c>
      <c r="P6723" s="3">
        <f>Table1[[#This Row],[sales]]*Table1[[#This Row],[quantity]]</f>
        <v>25904.240000000002</v>
      </c>
      <c r="Q6723" s="9">
        <f>Table1[[#This Row],[delivery_date]]-Table1[[#This Row],[order_date]]</f>
        <v>6</v>
      </c>
    </row>
    <row r="6724" spans="1:17" x14ac:dyDescent="0.35">
      <c r="A6724" t="s">
        <v>6755</v>
      </c>
      <c r="B6724" t="s">
        <v>19</v>
      </c>
      <c r="C6724" t="s">
        <v>26</v>
      </c>
      <c r="D6724" s="2">
        <v>464.95</v>
      </c>
      <c r="E6724">
        <v>0.18</v>
      </c>
      <c r="F6724">
        <v>7</v>
      </c>
      <c r="G6724" s="1">
        <v>45518</v>
      </c>
      <c r="H6724" s="1">
        <v>45521</v>
      </c>
      <c r="I6724" t="s">
        <v>21</v>
      </c>
      <c r="J6724" t="s">
        <v>22</v>
      </c>
      <c r="K6724" s="2">
        <v>93.07</v>
      </c>
      <c r="L6724" t="s">
        <v>23</v>
      </c>
      <c r="M6724">
        <f>YEAR(Table1[[#This Row],[order_date]])</f>
        <v>2024</v>
      </c>
      <c r="N6724">
        <f>MONTH(Table1[[#This Row],[order_date]])</f>
        <v>8</v>
      </c>
      <c r="O6724" s="3">
        <f>Table1[[#This Row],[sales]]-Table1[[#This Row],[profit]]</f>
        <v>371.88</v>
      </c>
      <c r="P6724" s="3">
        <f>Table1[[#This Row],[sales]]*Table1[[#This Row],[quantity]]</f>
        <v>3254.65</v>
      </c>
      <c r="Q6724" s="9">
        <f>Table1[[#This Row],[delivery_date]]-Table1[[#This Row],[order_date]]</f>
        <v>3</v>
      </c>
    </row>
    <row r="6725" spans="1:17" x14ac:dyDescent="0.35">
      <c r="A6725" t="s">
        <v>6756</v>
      </c>
      <c r="B6725" t="s">
        <v>41</v>
      </c>
      <c r="C6725" t="s">
        <v>20</v>
      </c>
      <c r="D6725" s="2">
        <v>2582.29</v>
      </c>
      <c r="E6725">
        <v>0.43</v>
      </c>
      <c r="F6725">
        <v>8</v>
      </c>
      <c r="G6725" s="1">
        <v>44934</v>
      </c>
      <c r="H6725" s="1">
        <v>44938</v>
      </c>
      <c r="I6725" t="s">
        <v>15</v>
      </c>
      <c r="J6725" t="s">
        <v>22</v>
      </c>
      <c r="K6725" s="2">
        <v>689.35</v>
      </c>
      <c r="L6725" t="s">
        <v>23</v>
      </c>
      <c r="M6725">
        <f>YEAR(Table1[[#This Row],[order_date]])</f>
        <v>2023</v>
      </c>
      <c r="N6725">
        <f>MONTH(Table1[[#This Row],[order_date]])</f>
        <v>1</v>
      </c>
      <c r="O6725" s="3">
        <f>Table1[[#This Row],[sales]]-Table1[[#This Row],[profit]]</f>
        <v>1892.94</v>
      </c>
      <c r="P6725" s="3">
        <f>Table1[[#This Row],[sales]]*Table1[[#This Row],[quantity]]</f>
        <v>20658.32</v>
      </c>
      <c r="Q6725" s="9">
        <f>Table1[[#This Row],[delivery_date]]-Table1[[#This Row],[order_date]]</f>
        <v>4</v>
      </c>
    </row>
    <row r="6726" spans="1:17" x14ac:dyDescent="0.35">
      <c r="A6726" t="s">
        <v>6757</v>
      </c>
      <c r="B6726" t="s">
        <v>41</v>
      </c>
      <c r="C6726" t="s">
        <v>20</v>
      </c>
      <c r="D6726" s="2">
        <v>3924.92</v>
      </c>
      <c r="E6726">
        <v>0.28999999999999998</v>
      </c>
      <c r="F6726">
        <v>6</v>
      </c>
      <c r="G6726" s="1">
        <v>45483</v>
      </c>
      <c r="H6726" s="1">
        <v>45486</v>
      </c>
      <c r="I6726" t="s">
        <v>31</v>
      </c>
      <c r="J6726" t="s">
        <v>27</v>
      </c>
      <c r="K6726" s="2">
        <v>621.21</v>
      </c>
      <c r="L6726" t="s">
        <v>28</v>
      </c>
      <c r="M6726">
        <f>YEAR(Table1[[#This Row],[order_date]])</f>
        <v>2024</v>
      </c>
      <c r="N6726">
        <f>MONTH(Table1[[#This Row],[order_date]])</f>
        <v>7</v>
      </c>
      <c r="O6726" s="3">
        <f>Table1[[#This Row],[sales]]-Table1[[#This Row],[profit]]</f>
        <v>3303.71</v>
      </c>
      <c r="P6726" s="3">
        <f>Table1[[#This Row],[sales]]*Table1[[#This Row],[quantity]]</f>
        <v>23549.52</v>
      </c>
      <c r="Q6726" s="9">
        <f>Table1[[#This Row],[delivery_date]]-Table1[[#This Row],[order_date]]</f>
        <v>3</v>
      </c>
    </row>
    <row r="6727" spans="1:17" x14ac:dyDescent="0.35">
      <c r="A6727" t="s">
        <v>6758</v>
      </c>
      <c r="B6727" t="s">
        <v>25</v>
      </c>
      <c r="C6727" t="s">
        <v>26</v>
      </c>
      <c r="D6727" s="2">
        <v>3529.9</v>
      </c>
      <c r="E6727">
        <v>0.49</v>
      </c>
      <c r="F6727">
        <v>5</v>
      </c>
      <c r="G6727" s="1">
        <v>45399</v>
      </c>
      <c r="H6727" s="1">
        <v>45403</v>
      </c>
      <c r="I6727" t="s">
        <v>31</v>
      </c>
      <c r="J6727" t="s">
        <v>27</v>
      </c>
      <c r="K6727" s="2">
        <v>592.69000000000005</v>
      </c>
      <c r="L6727" t="s">
        <v>39</v>
      </c>
      <c r="M6727">
        <f>YEAR(Table1[[#This Row],[order_date]])</f>
        <v>2024</v>
      </c>
      <c r="N6727">
        <f>MONTH(Table1[[#This Row],[order_date]])</f>
        <v>4</v>
      </c>
      <c r="O6727" s="3">
        <f>Table1[[#This Row],[sales]]-Table1[[#This Row],[profit]]</f>
        <v>2937.21</v>
      </c>
      <c r="P6727" s="3">
        <f>Table1[[#This Row],[sales]]*Table1[[#This Row],[quantity]]</f>
        <v>17649.5</v>
      </c>
      <c r="Q6727" s="9">
        <f>Table1[[#This Row],[delivery_date]]-Table1[[#This Row],[order_date]]</f>
        <v>4</v>
      </c>
    </row>
    <row r="6728" spans="1:17" x14ac:dyDescent="0.35">
      <c r="A6728" t="s">
        <v>6759</v>
      </c>
      <c r="B6728" t="s">
        <v>13</v>
      </c>
      <c r="C6728" t="s">
        <v>36</v>
      </c>
      <c r="D6728" s="2">
        <v>4856.7700000000004</v>
      </c>
      <c r="E6728">
        <v>0.31</v>
      </c>
      <c r="F6728">
        <v>1</v>
      </c>
      <c r="G6728" s="1">
        <v>45292</v>
      </c>
      <c r="H6728" s="1">
        <v>45299</v>
      </c>
      <c r="I6728" t="s">
        <v>21</v>
      </c>
      <c r="J6728" t="s">
        <v>27</v>
      </c>
      <c r="K6728" s="2">
        <v>1392.13</v>
      </c>
      <c r="L6728" t="s">
        <v>17</v>
      </c>
      <c r="M6728">
        <f>YEAR(Table1[[#This Row],[order_date]])</f>
        <v>2024</v>
      </c>
      <c r="N6728">
        <f>MONTH(Table1[[#This Row],[order_date]])</f>
        <v>1</v>
      </c>
      <c r="O6728" s="3">
        <f>Table1[[#This Row],[sales]]-Table1[[#This Row],[profit]]</f>
        <v>3464.6400000000003</v>
      </c>
      <c r="P6728" s="3">
        <f>Table1[[#This Row],[sales]]*Table1[[#This Row],[quantity]]</f>
        <v>4856.7700000000004</v>
      </c>
      <c r="Q6728" s="9">
        <f>Table1[[#This Row],[delivery_date]]-Table1[[#This Row],[order_date]]</f>
        <v>7</v>
      </c>
    </row>
    <row r="6729" spans="1:17" x14ac:dyDescent="0.35">
      <c r="A6729" t="s">
        <v>6760</v>
      </c>
      <c r="B6729" t="s">
        <v>13</v>
      </c>
      <c r="C6729" t="s">
        <v>33</v>
      </c>
      <c r="D6729" s="2">
        <v>222.09</v>
      </c>
      <c r="E6729">
        <v>0.35</v>
      </c>
      <c r="F6729">
        <v>8</v>
      </c>
      <c r="G6729" s="1">
        <v>45577</v>
      </c>
      <c r="H6729" s="1">
        <v>45578</v>
      </c>
      <c r="I6729" t="s">
        <v>15</v>
      </c>
      <c r="J6729" t="s">
        <v>27</v>
      </c>
      <c r="K6729" s="2">
        <v>15.12</v>
      </c>
      <c r="L6729" t="s">
        <v>23</v>
      </c>
      <c r="M6729">
        <f>YEAR(Table1[[#This Row],[order_date]])</f>
        <v>2024</v>
      </c>
      <c r="N6729">
        <f>MONTH(Table1[[#This Row],[order_date]])</f>
        <v>10</v>
      </c>
      <c r="O6729" s="3">
        <f>Table1[[#This Row],[sales]]-Table1[[#This Row],[profit]]</f>
        <v>206.97</v>
      </c>
      <c r="P6729" s="3">
        <f>Table1[[#This Row],[sales]]*Table1[[#This Row],[quantity]]</f>
        <v>1776.72</v>
      </c>
      <c r="Q6729" s="9">
        <f>Table1[[#This Row],[delivery_date]]-Table1[[#This Row],[order_date]]</f>
        <v>1</v>
      </c>
    </row>
    <row r="6730" spans="1:17" x14ac:dyDescent="0.35">
      <c r="A6730" t="s">
        <v>6761</v>
      </c>
      <c r="B6730" t="s">
        <v>41</v>
      </c>
      <c r="C6730" t="s">
        <v>36</v>
      </c>
      <c r="D6730" s="2">
        <v>1379.97</v>
      </c>
      <c r="E6730">
        <v>0.04</v>
      </c>
      <c r="F6730">
        <v>2</v>
      </c>
      <c r="G6730" s="1">
        <v>45495</v>
      </c>
      <c r="H6730" s="1">
        <v>45502</v>
      </c>
      <c r="I6730" t="s">
        <v>21</v>
      </c>
      <c r="J6730" t="s">
        <v>27</v>
      </c>
      <c r="K6730" s="2">
        <v>245.71</v>
      </c>
      <c r="L6730" t="s">
        <v>28</v>
      </c>
      <c r="M6730">
        <f>YEAR(Table1[[#This Row],[order_date]])</f>
        <v>2024</v>
      </c>
      <c r="N6730">
        <f>MONTH(Table1[[#This Row],[order_date]])</f>
        <v>7</v>
      </c>
      <c r="O6730" s="3">
        <f>Table1[[#This Row],[sales]]-Table1[[#This Row],[profit]]</f>
        <v>1134.26</v>
      </c>
      <c r="P6730" s="3">
        <f>Table1[[#This Row],[sales]]*Table1[[#This Row],[quantity]]</f>
        <v>2759.94</v>
      </c>
      <c r="Q6730" s="9">
        <f>Table1[[#This Row],[delivery_date]]-Table1[[#This Row],[order_date]]</f>
        <v>7</v>
      </c>
    </row>
    <row r="6731" spans="1:17" x14ac:dyDescent="0.35">
      <c r="A6731" t="s">
        <v>6762</v>
      </c>
      <c r="B6731" t="s">
        <v>13</v>
      </c>
      <c r="C6731" t="s">
        <v>20</v>
      </c>
      <c r="D6731" s="2">
        <v>2790.87</v>
      </c>
      <c r="E6731">
        <v>0.48</v>
      </c>
      <c r="F6731">
        <v>1</v>
      </c>
      <c r="G6731" s="1">
        <v>44938</v>
      </c>
      <c r="H6731" s="1">
        <v>44939</v>
      </c>
      <c r="I6731" t="s">
        <v>15</v>
      </c>
      <c r="J6731" t="s">
        <v>22</v>
      </c>
      <c r="K6731" s="2">
        <v>419.2</v>
      </c>
      <c r="L6731" t="s">
        <v>23</v>
      </c>
      <c r="M6731">
        <f>YEAR(Table1[[#This Row],[order_date]])</f>
        <v>2023</v>
      </c>
      <c r="N6731">
        <f>MONTH(Table1[[#This Row],[order_date]])</f>
        <v>1</v>
      </c>
      <c r="O6731" s="3">
        <f>Table1[[#This Row],[sales]]-Table1[[#This Row],[profit]]</f>
        <v>2371.67</v>
      </c>
      <c r="P6731" s="3">
        <f>Table1[[#This Row],[sales]]*Table1[[#This Row],[quantity]]</f>
        <v>2790.87</v>
      </c>
      <c r="Q6731" s="9">
        <f>Table1[[#This Row],[delivery_date]]-Table1[[#This Row],[order_date]]</f>
        <v>1</v>
      </c>
    </row>
    <row r="6732" spans="1:17" x14ac:dyDescent="0.35">
      <c r="A6732" t="s">
        <v>6763</v>
      </c>
      <c r="B6732" t="s">
        <v>41</v>
      </c>
      <c r="C6732" t="s">
        <v>33</v>
      </c>
      <c r="D6732" s="2">
        <v>3135.5</v>
      </c>
      <c r="E6732">
        <v>0.31</v>
      </c>
      <c r="F6732">
        <v>9</v>
      </c>
      <c r="G6732" s="1">
        <v>44998</v>
      </c>
      <c r="H6732" s="1">
        <v>45002</v>
      </c>
      <c r="I6732" t="s">
        <v>31</v>
      </c>
      <c r="J6732" t="s">
        <v>22</v>
      </c>
      <c r="K6732" s="2">
        <v>545.48</v>
      </c>
      <c r="L6732" t="s">
        <v>23</v>
      </c>
      <c r="M6732">
        <f>YEAR(Table1[[#This Row],[order_date]])</f>
        <v>2023</v>
      </c>
      <c r="N6732">
        <f>MONTH(Table1[[#This Row],[order_date]])</f>
        <v>3</v>
      </c>
      <c r="O6732" s="3">
        <f>Table1[[#This Row],[sales]]-Table1[[#This Row],[profit]]</f>
        <v>2590.02</v>
      </c>
      <c r="P6732" s="3">
        <f>Table1[[#This Row],[sales]]*Table1[[#This Row],[quantity]]</f>
        <v>28219.5</v>
      </c>
      <c r="Q6732" s="9">
        <f>Table1[[#This Row],[delivery_date]]-Table1[[#This Row],[order_date]]</f>
        <v>4</v>
      </c>
    </row>
    <row r="6733" spans="1:17" x14ac:dyDescent="0.35">
      <c r="A6733" t="s">
        <v>6764</v>
      </c>
      <c r="B6733" t="s">
        <v>25</v>
      </c>
      <c r="C6733" t="s">
        <v>14</v>
      </c>
      <c r="D6733" s="2">
        <v>1444.34</v>
      </c>
      <c r="E6733">
        <v>0.26</v>
      </c>
      <c r="F6733">
        <v>8</v>
      </c>
      <c r="G6733" s="1">
        <v>44989</v>
      </c>
      <c r="H6733" s="1">
        <v>44996</v>
      </c>
      <c r="I6733" t="s">
        <v>21</v>
      </c>
      <c r="J6733" t="s">
        <v>16</v>
      </c>
      <c r="K6733" s="2">
        <v>178.42</v>
      </c>
      <c r="L6733" t="s">
        <v>23</v>
      </c>
      <c r="M6733">
        <f>YEAR(Table1[[#This Row],[order_date]])</f>
        <v>2023</v>
      </c>
      <c r="N6733">
        <f>MONTH(Table1[[#This Row],[order_date]])</f>
        <v>3</v>
      </c>
      <c r="O6733" s="3">
        <f>Table1[[#This Row],[sales]]-Table1[[#This Row],[profit]]</f>
        <v>1265.9199999999998</v>
      </c>
      <c r="P6733" s="3">
        <f>Table1[[#This Row],[sales]]*Table1[[#This Row],[quantity]]</f>
        <v>11554.72</v>
      </c>
      <c r="Q6733" s="9">
        <f>Table1[[#This Row],[delivery_date]]-Table1[[#This Row],[order_date]]</f>
        <v>7</v>
      </c>
    </row>
    <row r="6734" spans="1:17" x14ac:dyDescent="0.35">
      <c r="A6734" t="s">
        <v>6765</v>
      </c>
      <c r="B6734" t="s">
        <v>25</v>
      </c>
      <c r="C6734" t="s">
        <v>14</v>
      </c>
      <c r="D6734" s="2">
        <v>4151.33</v>
      </c>
      <c r="E6734">
        <v>0.19</v>
      </c>
      <c r="F6734">
        <v>9</v>
      </c>
      <c r="G6734" s="1">
        <v>45089</v>
      </c>
      <c r="H6734" s="1">
        <v>45091</v>
      </c>
      <c r="I6734" t="s">
        <v>31</v>
      </c>
      <c r="J6734" t="s">
        <v>16</v>
      </c>
      <c r="K6734" s="2">
        <v>281.86</v>
      </c>
      <c r="L6734" t="s">
        <v>48</v>
      </c>
      <c r="M6734">
        <f>YEAR(Table1[[#This Row],[order_date]])</f>
        <v>2023</v>
      </c>
      <c r="N6734">
        <f>MONTH(Table1[[#This Row],[order_date]])</f>
        <v>6</v>
      </c>
      <c r="O6734" s="3">
        <f>Table1[[#This Row],[sales]]-Table1[[#This Row],[profit]]</f>
        <v>3869.47</v>
      </c>
      <c r="P6734" s="3">
        <f>Table1[[#This Row],[sales]]*Table1[[#This Row],[quantity]]</f>
        <v>37361.97</v>
      </c>
      <c r="Q6734" s="9">
        <f>Table1[[#This Row],[delivery_date]]-Table1[[#This Row],[order_date]]</f>
        <v>2</v>
      </c>
    </row>
    <row r="6735" spans="1:17" x14ac:dyDescent="0.35">
      <c r="A6735" t="s">
        <v>6766</v>
      </c>
      <c r="B6735" t="s">
        <v>41</v>
      </c>
      <c r="C6735" t="s">
        <v>36</v>
      </c>
      <c r="D6735" s="2">
        <v>905.3</v>
      </c>
      <c r="E6735">
        <v>0.04</v>
      </c>
      <c r="F6735">
        <v>5</v>
      </c>
      <c r="G6735" s="1">
        <v>45476</v>
      </c>
      <c r="H6735" s="1">
        <v>45482</v>
      </c>
      <c r="I6735" t="s">
        <v>15</v>
      </c>
      <c r="J6735" t="s">
        <v>16</v>
      </c>
      <c r="K6735" s="2">
        <v>101.93</v>
      </c>
      <c r="L6735" t="s">
        <v>17</v>
      </c>
      <c r="M6735">
        <f>YEAR(Table1[[#This Row],[order_date]])</f>
        <v>2024</v>
      </c>
      <c r="N6735">
        <f>MONTH(Table1[[#This Row],[order_date]])</f>
        <v>7</v>
      </c>
      <c r="O6735" s="3">
        <f>Table1[[#This Row],[sales]]-Table1[[#This Row],[profit]]</f>
        <v>803.36999999999989</v>
      </c>
      <c r="P6735" s="3">
        <f>Table1[[#This Row],[sales]]*Table1[[#This Row],[quantity]]</f>
        <v>4526.5</v>
      </c>
      <c r="Q6735" s="9">
        <f>Table1[[#This Row],[delivery_date]]-Table1[[#This Row],[order_date]]</f>
        <v>6</v>
      </c>
    </row>
    <row r="6736" spans="1:17" x14ac:dyDescent="0.35">
      <c r="A6736" t="s">
        <v>6767</v>
      </c>
      <c r="B6736" t="s">
        <v>25</v>
      </c>
      <c r="C6736" t="s">
        <v>36</v>
      </c>
      <c r="D6736" s="2">
        <v>104.16</v>
      </c>
      <c r="E6736">
        <v>7.0000000000000007E-2</v>
      </c>
      <c r="F6736">
        <v>3</v>
      </c>
      <c r="G6736" s="1">
        <v>45203</v>
      </c>
      <c r="H6736" s="1">
        <v>45210</v>
      </c>
      <c r="I6736" t="s">
        <v>31</v>
      </c>
      <c r="J6736" t="s">
        <v>27</v>
      </c>
      <c r="K6736" s="2">
        <v>5.76</v>
      </c>
      <c r="L6736" t="s">
        <v>34</v>
      </c>
      <c r="M6736">
        <f>YEAR(Table1[[#This Row],[order_date]])</f>
        <v>2023</v>
      </c>
      <c r="N6736">
        <f>MONTH(Table1[[#This Row],[order_date]])</f>
        <v>10</v>
      </c>
      <c r="O6736" s="3">
        <f>Table1[[#This Row],[sales]]-Table1[[#This Row],[profit]]</f>
        <v>98.399999999999991</v>
      </c>
      <c r="P6736" s="3">
        <f>Table1[[#This Row],[sales]]*Table1[[#This Row],[quantity]]</f>
        <v>312.48</v>
      </c>
      <c r="Q6736" s="9">
        <f>Table1[[#This Row],[delivery_date]]-Table1[[#This Row],[order_date]]</f>
        <v>7</v>
      </c>
    </row>
    <row r="6737" spans="1:17" x14ac:dyDescent="0.35">
      <c r="A6737" t="s">
        <v>6768</v>
      </c>
      <c r="B6737" t="s">
        <v>19</v>
      </c>
      <c r="C6737" t="s">
        <v>33</v>
      </c>
      <c r="D6737" s="2">
        <v>4766.72</v>
      </c>
      <c r="E6737">
        <v>0.01</v>
      </c>
      <c r="F6737">
        <v>8</v>
      </c>
      <c r="G6737" s="1">
        <v>45489</v>
      </c>
      <c r="H6737" s="1">
        <v>45490</v>
      </c>
      <c r="I6737" t="s">
        <v>31</v>
      </c>
      <c r="J6737" t="s">
        <v>27</v>
      </c>
      <c r="K6737" s="2">
        <v>385.32</v>
      </c>
      <c r="L6737" t="s">
        <v>39</v>
      </c>
      <c r="M6737">
        <f>YEAR(Table1[[#This Row],[order_date]])</f>
        <v>2024</v>
      </c>
      <c r="N6737">
        <f>MONTH(Table1[[#This Row],[order_date]])</f>
        <v>7</v>
      </c>
      <c r="O6737" s="3">
        <f>Table1[[#This Row],[sales]]-Table1[[#This Row],[profit]]</f>
        <v>4381.4000000000005</v>
      </c>
      <c r="P6737" s="3">
        <f>Table1[[#This Row],[sales]]*Table1[[#This Row],[quantity]]</f>
        <v>38133.760000000002</v>
      </c>
      <c r="Q6737" s="9">
        <f>Table1[[#This Row],[delivery_date]]-Table1[[#This Row],[order_date]]</f>
        <v>1</v>
      </c>
    </row>
    <row r="6738" spans="1:17" x14ac:dyDescent="0.35">
      <c r="A6738" t="s">
        <v>6769</v>
      </c>
      <c r="B6738" t="s">
        <v>19</v>
      </c>
      <c r="C6738" t="s">
        <v>33</v>
      </c>
      <c r="D6738" s="2">
        <v>2018.63</v>
      </c>
      <c r="E6738">
        <v>0.5</v>
      </c>
      <c r="F6738">
        <v>4</v>
      </c>
      <c r="G6738" s="1">
        <v>45328</v>
      </c>
      <c r="H6738" s="1">
        <v>45334</v>
      </c>
      <c r="I6738" t="s">
        <v>21</v>
      </c>
      <c r="J6738" t="s">
        <v>22</v>
      </c>
      <c r="K6738" s="2">
        <v>224.37</v>
      </c>
      <c r="L6738" t="s">
        <v>39</v>
      </c>
      <c r="M6738">
        <f>YEAR(Table1[[#This Row],[order_date]])</f>
        <v>2024</v>
      </c>
      <c r="N6738">
        <f>MONTH(Table1[[#This Row],[order_date]])</f>
        <v>2</v>
      </c>
      <c r="O6738" s="3">
        <f>Table1[[#This Row],[sales]]-Table1[[#This Row],[profit]]</f>
        <v>1794.2600000000002</v>
      </c>
      <c r="P6738" s="3">
        <f>Table1[[#This Row],[sales]]*Table1[[#This Row],[quantity]]</f>
        <v>8074.52</v>
      </c>
      <c r="Q6738" s="9">
        <f>Table1[[#This Row],[delivery_date]]-Table1[[#This Row],[order_date]]</f>
        <v>6</v>
      </c>
    </row>
    <row r="6739" spans="1:17" x14ac:dyDescent="0.35">
      <c r="A6739" t="s">
        <v>6770</v>
      </c>
      <c r="B6739" t="s">
        <v>25</v>
      </c>
      <c r="C6739" t="s">
        <v>36</v>
      </c>
      <c r="D6739" s="2">
        <v>4791.7</v>
      </c>
      <c r="E6739">
        <v>0.39</v>
      </c>
      <c r="F6739">
        <v>1</v>
      </c>
      <c r="G6739" s="1">
        <v>45432</v>
      </c>
      <c r="H6739" s="1">
        <v>45437</v>
      </c>
      <c r="I6739" t="s">
        <v>31</v>
      </c>
      <c r="J6739" t="s">
        <v>22</v>
      </c>
      <c r="K6739" s="2">
        <v>593.49</v>
      </c>
      <c r="L6739" t="s">
        <v>23</v>
      </c>
      <c r="M6739">
        <f>YEAR(Table1[[#This Row],[order_date]])</f>
        <v>2024</v>
      </c>
      <c r="N6739">
        <f>MONTH(Table1[[#This Row],[order_date]])</f>
        <v>5</v>
      </c>
      <c r="O6739" s="3">
        <f>Table1[[#This Row],[sales]]-Table1[[#This Row],[profit]]</f>
        <v>4198.21</v>
      </c>
      <c r="P6739" s="3">
        <f>Table1[[#This Row],[sales]]*Table1[[#This Row],[quantity]]</f>
        <v>4791.7</v>
      </c>
      <c r="Q6739" s="9">
        <f>Table1[[#This Row],[delivery_date]]-Table1[[#This Row],[order_date]]</f>
        <v>5</v>
      </c>
    </row>
    <row r="6740" spans="1:17" x14ac:dyDescent="0.35">
      <c r="A6740" t="s">
        <v>6771</v>
      </c>
      <c r="B6740" t="s">
        <v>41</v>
      </c>
      <c r="C6740" t="s">
        <v>20</v>
      </c>
      <c r="D6740" s="2">
        <v>1461.86</v>
      </c>
      <c r="E6740">
        <v>0.4</v>
      </c>
      <c r="F6740">
        <v>9</v>
      </c>
      <c r="G6740" s="1">
        <v>45592</v>
      </c>
      <c r="H6740" s="1">
        <v>45599</v>
      </c>
      <c r="I6740" t="s">
        <v>15</v>
      </c>
      <c r="J6740" t="s">
        <v>22</v>
      </c>
      <c r="K6740" s="2">
        <v>210.52</v>
      </c>
      <c r="L6740" t="s">
        <v>17</v>
      </c>
      <c r="M6740">
        <f>YEAR(Table1[[#This Row],[order_date]])</f>
        <v>2024</v>
      </c>
      <c r="N6740">
        <f>MONTH(Table1[[#This Row],[order_date]])</f>
        <v>10</v>
      </c>
      <c r="O6740" s="3">
        <f>Table1[[#This Row],[sales]]-Table1[[#This Row],[profit]]</f>
        <v>1251.3399999999999</v>
      </c>
      <c r="P6740" s="3">
        <f>Table1[[#This Row],[sales]]*Table1[[#This Row],[quantity]]</f>
        <v>13156.74</v>
      </c>
      <c r="Q6740" s="9">
        <f>Table1[[#This Row],[delivery_date]]-Table1[[#This Row],[order_date]]</f>
        <v>7</v>
      </c>
    </row>
    <row r="6741" spans="1:17" x14ac:dyDescent="0.35">
      <c r="A6741" t="s">
        <v>6772</v>
      </c>
      <c r="B6741" t="s">
        <v>41</v>
      </c>
      <c r="C6741" t="s">
        <v>14</v>
      </c>
      <c r="D6741" s="2">
        <v>410.9</v>
      </c>
      <c r="E6741">
        <v>0.37</v>
      </c>
      <c r="F6741">
        <v>4</v>
      </c>
      <c r="G6741" s="1">
        <v>45458</v>
      </c>
      <c r="H6741" s="1">
        <v>45463</v>
      </c>
      <c r="I6741" t="s">
        <v>15</v>
      </c>
      <c r="J6741" t="s">
        <v>27</v>
      </c>
      <c r="K6741" s="2">
        <v>112.96</v>
      </c>
      <c r="L6741" t="s">
        <v>17</v>
      </c>
      <c r="M6741">
        <f>YEAR(Table1[[#This Row],[order_date]])</f>
        <v>2024</v>
      </c>
      <c r="N6741">
        <f>MONTH(Table1[[#This Row],[order_date]])</f>
        <v>6</v>
      </c>
      <c r="O6741" s="3">
        <f>Table1[[#This Row],[sales]]-Table1[[#This Row],[profit]]</f>
        <v>297.94</v>
      </c>
      <c r="P6741" s="3">
        <f>Table1[[#This Row],[sales]]*Table1[[#This Row],[quantity]]</f>
        <v>1643.6</v>
      </c>
      <c r="Q6741" s="9">
        <f>Table1[[#This Row],[delivery_date]]-Table1[[#This Row],[order_date]]</f>
        <v>5</v>
      </c>
    </row>
    <row r="6742" spans="1:17" x14ac:dyDescent="0.35">
      <c r="A6742" t="s">
        <v>6773</v>
      </c>
      <c r="B6742" t="s">
        <v>25</v>
      </c>
      <c r="C6742" t="s">
        <v>33</v>
      </c>
      <c r="D6742" s="2">
        <v>3885.35</v>
      </c>
      <c r="E6742">
        <v>0.24</v>
      </c>
      <c r="F6742">
        <v>2</v>
      </c>
      <c r="G6742" s="1">
        <v>45405</v>
      </c>
      <c r="H6742" s="1">
        <v>45409</v>
      </c>
      <c r="I6742" t="s">
        <v>31</v>
      </c>
      <c r="J6742" t="s">
        <v>16</v>
      </c>
      <c r="K6742" s="2">
        <v>743.57</v>
      </c>
      <c r="L6742" t="s">
        <v>17</v>
      </c>
      <c r="M6742">
        <f>YEAR(Table1[[#This Row],[order_date]])</f>
        <v>2024</v>
      </c>
      <c r="N6742">
        <f>MONTH(Table1[[#This Row],[order_date]])</f>
        <v>4</v>
      </c>
      <c r="O6742" s="3">
        <f>Table1[[#This Row],[sales]]-Table1[[#This Row],[profit]]</f>
        <v>3141.7799999999997</v>
      </c>
      <c r="P6742" s="3">
        <f>Table1[[#This Row],[sales]]*Table1[[#This Row],[quantity]]</f>
        <v>7770.7</v>
      </c>
      <c r="Q6742" s="9">
        <f>Table1[[#This Row],[delivery_date]]-Table1[[#This Row],[order_date]]</f>
        <v>4</v>
      </c>
    </row>
    <row r="6743" spans="1:17" x14ac:dyDescent="0.35">
      <c r="A6743" t="s">
        <v>6774</v>
      </c>
      <c r="B6743" t="s">
        <v>13</v>
      </c>
      <c r="C6743" t="s">
        <v>20</v>
      </c>
      <c r="D6743" s="2">
        <v>4195.5200000000004</v>
      </c>
      <c r="E6743">
        <v>0.04</v>
      </c>
      <c r="F6743">
        <v>3</v>
      </c>
      <c r="G6743" s="1">
        <v>45136</v>
      </c>
      <c r="H6743" s="1">
        <v>45142</v>
      </c>
      <c r="I6743" t="s">
        <v>21</v>
      </c>
      <c r="J6743" t="s">
        <v>27</v>
      </c>
      <c r="K6743" s="2">
        <v>1147.83</v>
      </c>
      <c r="L6743" t="s">
        <v>34</v>
      </c>
      <c r="M6743">
        <f>YEAR(Table1[[#This Row],[order_date]])</f>
        <v>2023</v>
      </c>
      <c r="N6743">
        <f>MONTH(Table1[[#This Row],[order_date]])</f>
        <v>7</v>
      </c>
      <c r="O6743" s="3">
        <f>Table1[[#This Row],[sales]]-Table1[[#This Row],[profit]]</f>
        <v>3047.6900000000005</v>
      </c>
      <c r="P6743" s="3">
        <f>Table1[[#This Row],[sales]]*Table1[[#This Row],[quantity]]</f>
        <v>12586.560000000001</v>
      </c>
      <c r="Q6743" s="9">
        <f>Table1[[#This Row],[delivery_date]]-Table1[[#This Row],[order_date]]</f>
        <v>6</v>
      </c>
    </row>
    <row r="6744" spans="1:17" x14ac:dyDescent="0.35">
      <c r="A6744" t="s">
        <v>6775</v>
      </c>
      <c r="B6744" t="s">
        <v>19</v>
      </c>
      <c r="C6744" t="s">
        <v>36</v>
      </c>
      <c r="D6744" s="2">
        <v>2511.23</v>
      </c>
      <c r="E6744">
        <v>0.04</v>
      </c>
      <c r="F6744">
        <v>6</v>
      </c>
      <c r="G6744" s="1">
        <v>45390</v>
      </c>
      <c r="H6744" s="1">
        <v>45392</v>
      </c>
      <c r="I6744" t="s">
        <v>15</v>
      </c>
      <c r="J6744" t="s">
        <v>16</v>
      </c>
      <c r="K6744" s="2">
        <v>165.68</v>
      </c>
      <c r="L6744" t="s">
        <v>48</v>
      </c>
      <c r="M6744">
        <f>YEAR(Table1[[#This Row],[order_date]])</f>
        <v>2024</v>
      </c>
      <c r="N6744">
        <f>MONTH(Table1[[#This Row],[order_date]])</f>
        <v>4</v>
      </c>
      <c r="O6744" s="3">
        <f>Table1[[#This Row],[sales]]-Table1[[#This Row],[profit]]</f>
        <v>2345.5500000000002</v>
      </c>
      <c r="P6744" s="3">
        <f>Table1[[#This Row],[sales]]*Table1[[#This Row],[quantity]]</f>
        <v>15067.380000000001</v>
      </c>
      <c r="Q6744" s="9">
        <f>Table1[[#This Row],[delivery_date]]-Table1[[#This Row],[order_date]]</f>
        <v>2</v>
      </c>
    </row>
    <row r="6745" spans="1:17" x14ac:dyDescent="0.35">
      <c r="A6745" t="s">
        <v>6776</v>
      </c>
      <c r="B6745" t="s">
        <v>13</v>
      </c>
      <c r="C6745" t="s">
        <v>26</v>
      </c>
      <c r="D6745" s="2">
        <v>461.87</v>
      </c>
      <c r="E6745">
        <v>0.46</v>
      </c>
      <c r="F6745">
        <v>9</v>
      </c>
      <c r="G6745" s="1">
        <v>45171</v>
      </c>
      <c r="H6745" s="1">
        <v>45176</v>
      </c>
      <c r="I6745" t="s">
        <v>21</v>
      </c>
      <c r="J6745" t="s">
        <v>22</v>
      </c>
      <c r="K6745" s="2">
        <v>61.51</v>
      </c>
      <c r="L6745" t="s">
        <v>34</v>
      </c>
      <c r="M6745">
        <f>YEAR(Table1[[#This Row],[order_date]])</f>
        <v>2023</v>
      </c>
      <c r="N6745">
        <f>MONTH(Table1[[#This Row],[order_date]])</f>
        <v>9</v>
      </c>
      <c r="O6745" s="3">
        <f>Table1[[#This Row],[sales]]-Table1[[#This Row],[profit]]</f>
        <v>400.36</v>
      </c>
      <c r="P6745" s="3">
        <f>Table1[[#This Row],[sales]]*Table1[[#This Row],[quantity]]</f>
        <v>4156.83</v>
      </c>
      <c r="Q6745" s="9">
        <f>Table1[[#This Row],[delivery_date]]-Table1[[#This Row],[order_date]]</f>
        <v>5</v>
      </c>
    </row>
    <row r="6746" spans="1:17" x14ac:dyDescent="0.35">
      <c r="A6746" t="s">
        <v>6777</v>
      </c>
      <c r="B6746" t="s">
        <v>41</v>
      </c>
      <c r="C6746" t="s">
        <v>33</v>
      </c>
      <c r="D6746" s="2">
        <v>3305.26</v>
      </c>
      <c r="E6746">
        <v>0</v>
      </c>
      <c r="F6746">
        <v>6</v>
      </c>
      <c r="G6746" s="1">
        <v>45355</v>
      </c>
      <c r="H6746" s="1">
        <v>45356</v>
      </c>
      <c r="I6746" t="s">
        <v>15</v>
      </c>
      <c r="J6746" t="s">
        <v>22</v>
      </c>
      <c r="K6746" s="2">
        <v>484.38</v>
      </c>
      <c r="L6746" t="s">
        <v>28</v>
      </c>
      <c r="M6746">
        <f>YEAR(Table1[[#This Row],[order_date]])</f>
        <v>2024</v>
      </c>
      <c r="N6746">
        <f>MONTH(Table1[[#This Row],[order_date]])</f>
        <v>3</v>
      </c>
      <c r="O6746" s="3">
        <f>Table1[[#This Row],[sales]]-Table1[[#This Row],[profit]]</f>
        <v>2820.88</v>
      </c>
      <c r="P6746" s="3">
        <f>Table1[[#This Row],[sales]]*Table1[[#This Row],[quantity]]</f>
        <v>19831.560000000001</v>
      </c>
      <c r="Q6746" s="9">
        <f>Table1[[#This Row],[delivery_date]]-Table1[[#This Row],[order_date]]</f>
        <v>1</v>
      </c>
    </row>
    <row r="6747" spans="1:17" x14ac:dyDescent="0.35">
      <c r="A6747" t="s">
        <v>6778</v>
      </c>
      <c r="B6747" t="s">
        <v>41</v>
      </c>
      <c r="C6747" t="s">
        <v>26</v>
      </c>
      <c r="D6747" s="2">
        <v>992.51</v>
      </c>
      <c r="E6747">
        <v>0.35</v>
      </c>
      <c r="F6747">
        <v>4</v>
      </c>
      <c r="G6747" s="1">
        <v>45174</v>
      </c>
      <c r="H6747" s="1">
        <v>45177</v>
      </c>
      <c r="I6747" t="s">
        <v>31</v>
      </c>
      <c r="J6747" t="s">
        <v>16</v>
      </c>
      <c r="K6747" s="2">
        <v>64.540000000000006</v>
      </c>
      <c r="L6747" t="s">
        <v>28</v>
      </c>
      <c r="M6747">
        <f>YEAR(Table1[[#This Row],[order_date]])</f>
        <v>2023</v>
      </c>
      <c r="N6747">
        <f>MONTH(Table1[[#This Row],[order_date]])</f>
        <v>9</v>
      </c>
      <c r="O6747" s="3">
        <f>Table1[[#This Row],[sales]]-Table1[[#This Row],[profit]]</f>
        <v>927.97</v>
      </c>
      <c r="P6747" s="3">
        <f>Table1[[#This Row],[sales]]*Table1[[#This Row],[quantity]]</f>
        <v>3970.04</v>
      </c>
      <c r="Q6747" s="9">
        <f>Table1[[#This Row],[delivery_date]]-Table1[[#This Row],[order_date]]</f>
        <v>3</v>
      </c>
    </row>
    <row r="6748" spans="1:17" x14ac:dyDescent="0.35">
      <c r="A6748" t="s">
        <v>6779</v>
      </c>
      <c r="B6748" t="s">
        <v>13</v>
      </c>
      <c r="C6748" t="s">
        <v>20</v>
      </c>
      <c r="D6748" s="2">
        <v>4261.97</v>
      </c>
      <c r="E6748">
        <v>0.31</v>
      </c>
      <c r="F6748">
        <v>1</v>
      </c>
      <c r="G6748" s="1">
        <v>44974</v>
      </c>
      <c r="H6748" s="1">
        <v>44980</v>
      </c>
      <c r="I6748" t="s">
        <v>15</v>
      </c>
      <c r="J6748" t="s">
        <v>27</v>
      </c>
      <c r="K6748" s="2">
        <v>1196.42</v>
      </c>
      <c r="L6748" t="s">
        <v>23</v>
      </c>
      <c r="M6748">
        <f>YEAR(Table1[[#This Row],[order_date]])</f>
        <v>2023</v>
      </c>
      <c r="N6748">
        <f>MONTH(Table1[[#This Row],[order_date]])</f>
        <v>2</v>
      </c>
      <c r="O6748" s="3">
        <f>Table1[[#This Row],[sales]]-Table1[[#This Row],[profit]]</f>
        <v>3065.55</v>
      </c>
      <c r="P6748" s="3">
        <f>Table1[[#This Row],[sales]]*Table1[[#This Row],[quantity]]</f>
        <v>4261.97</v>
      </c>
      <c r="Q6748" s="9">
        <f>Table1[[#This Row],[delivery_date]]-Table1[[#This Row],[order_date]]</f>
        <v>6</v>
      </c>
    </row>
    <row r="6749" spans="1:17" x14ac:dyDescent="0.35">
      <c r="A6749" t="s">
        <v>6780</v>
      </c>
      <c r="B6749" t="s">
        <v>25</v>
      </c>
      <c r="C6749" t="s">
        <v>14</v>
      </c>
      <c r="D6749" s="2">
        <v>1442.71</v>
      </c>
      <c r="E6749">
        <v>0.25</v>
      </c>
      <c r="F6749">
        <v>2</v>
      </c>
      <c r="G6749" s="1">
        <v>44940</v>
      </c>
      <c r="H6749" s="1">
        <v>44943</v>
      </c>
      <c r="I6749" t="s">
        <v>21</v>
      </c>
      <c r="J6749" t="s">
        <v>22</v>
      </c>
      <c r="K6749" s="2">
        <v>175.91</v>
      </c>
      <c r="L6749" t="s">
        <v>28</v>
      </c>
      <c r="M6749">
        <f>YEAR(Table1[[#This Row],[order_date]])</f>
        <v>2023</v>
      </c>
      <c r="N6749">
        <f>MONTH(Table1[[#This Row],[order_date]])</f>
        <v>1</v>
      </c>
      <c r="O6749" s="3">
        <f>Table1[[#This Row],[sales]]-Table1[[#This Row],[profit]]</f>
        <v>1266.8</v>
      </c>
      <c r="P6749" s="3">
        <f>Table1[[#This Row],[sales]]*Table1[[#This Row],[quantity]]</f>
        <v>2885.42</v>
      </c>
      <c r="Q6749" s="9">
        <f>Table1[[#This Row],[delivery_date]]-Table1[[#This Row],[order_date]]</f>
        <v>3</v>
      </c>
    </row>
    <row r="6750" spans="1:17" x14ac:dyDescent="0.35">
      <c r="A6750" t="s">
        <v>6781</v>
      </c>
      <c r="B6750" t="s">
        <v>13</v>
      </c>
      <c r="C6750" t="s">
        <v>20</v>
      </c>
      <c r="D6750" s="2">
        <v>4253.76</v>
      </c>
      <c r="E6750">
        <v>0.49</v>
      </c>
      <c r="F6750">
        <v>7</v>
      </c>
      <c r="G6750" s="1">
        <v>45317</v>
      </c>
      <c r="H6750" s="1">
        <v>45324</v>
      </c>
      <c r="I6750" t="s">
        <v>31</v>
      </c>
      <c r="J6750" t="s">
        <v>16</v>
      </c>
      <c r="K6750" s="2">
        <v>1043.95</v>
      </c>
      <c r="L6750" t="s">
        <v>39</v>
      </c>
      <c r="M6750">
        <f>YEAR(Table1[[#This Row],[order_date]])</f>
        <v>2024</v>
      </c>
      <c r="N6750">
        <f>MONTH(Table1[[#This Row],[order_date]])</f>
        <v>1</v>
      </c>
      <c r="O6750" s="3">
        <f>Table1[[#This Row],[sales]]-Table1[[#This Row],[profit]]</f>
        <v>3209.8100000000004</v>
      </c>
      <c r="P6750" s="3">
        <f>Table1[[#This Row],[sales]]*Table1[[#This Row],[quantity]]</f>
        <v>29776.32</v>
      </c>
      <c r="Q6750" s="9">
        <f>Table1[[#This Row],[delivery_date]]-Table1[[#This Row],[order_date]]</f>
        <v>7</v>
      </c>
    </row>
    <row r="6751" spans="1:17" x14ac:dyDescent="0.35">
      <c r="A6751" t="s">
        <v>6782</v>
      </c>
      <c r="B6751" t="s">
        <v>13</v>
      </c>
      <c r="C6751" t="s">
        <v>14</v>
      </c>
      <c r="D6751" s="2">
        <v>2191.9299999999998</v>
      </c>
      <c r="E6751">
        <v>0.1</v>
      </c>
      <c r="F6751">
        <v>3</v>
      </c>
      <c r="G6751" s="1">
        <v>45604</v>
      </c>
      <c r="H6751" s="1">
        <v>45611</v>
      </c>
      <c r="I6751" t="s">
        <v>21</v>
      </c>
      <c r="J6751" t="s">
        <v>27</v>
      </c>
      <c r="K6751" s="2">
        <v>365.81</v>
      </c>
      <c r="L6751" t="s">
        <v>28</v>
      </c>
      <c r="M6751">
        <f>YEAR(Table1[[#This Row],[order_date]])</f>
        <v>2024</v>
      </c>
      <c r="N6751">
        <f>MONTH(Table1[[#This Row],[order_date]])</f>
        <v>11</v>
      </c>
      <c r="O6751" s="3">
        <f>Table1[[#This Row],[sales]]-Table1[[#This Row],[profit]]</f>
        <v>1826.12</v>
      </c>
      <c r="P6751" s="3">
        <f>Table1[[#This Row],[sales]]*Table1[[#This Row],[quantity]]</f>
        <v>6575.7899999999991</v>
      </c>
      <c r="Q6751" s="9">
        <f>Table1[[#This Row],[delivery_date]]-Table1[[#This Row],[order_date]]</f>
        <v>7</v>
      </c>
    </row>
    <row r="6752" spans="1:17" x14ac:dyDescent="0.35">
      <c r="A6752" t="s">
        <v>6783</v>
      </c>
      <c r="B6752" t="s">
        <v>19</v>
      </c>
      <c r="C6752" t="s">
        <v>20</v>
      </c>
      <c r="D6752" s="2">
        <v>3022.79</v>
      </c>
      <c r="E6752">
        <v>0.39</v>
      </c>
      <c r="F6752">
        <v>2</v>
      </c>
      <c r="G6752" s="1">
        <v>45039</v>
      </c>
      <c r="H6752" s="1">
        <v>45045</v>
      </c>
      <c r="I6752" t="s">
        <v>21</v>
      </c>
      <c r="J6752" t="s">
        <v>16</v>
      </c>
      <c r="K6752" s="2">
        <v>490.56</v>
      </c>
      <c r="L6752" t="s">
        <v>48</v>
      </c>
      <c r="M6752">
        <f>YEAR(Table1[[#This Row],[order_date]])</f>
        <v>2023</v>
      </c>
      <c r="N6752">
        <f>MONTH(Table1[[#This Row],[order_date]])</f>
        <v>4</v>
      </c>
      <c r="O6752" s="3">
        <f>Table1[[#This Row],[sales]]-Table1[[#This Row],[profit]]</f>
        <v>2532.23</v>
      </c>
      <c r="P6752" s="3">
        <f>Table1[[#This Row],[sales]]*Table1[[#This Row],[quantity]]</f>
        <v>6045.58</v>
      </c>
      <c r="Q6752" s="9">
        <f>Table1[[#This Row],[delivery_date]]-Table1[[#This Row],[order_date]]</f>
        <v>6</v>
      </c>
    </row>
    <row r="6753" spans="1:17" x14ac:dyDescent="0.35">
      <c r="A6753" t="s">
        <v>6784</v>
      </c>
      <c r="B6753" t="s">
        <v>19</v>
      </c>
      <c r="C6753" t="s">
        <v>33</v>
      </c>
      <c r="D6753" s="2">
        <v>3968.86</v>
      </c>
      <c r="E6753">
        <v>0.34</v>
      </c>
      <c r="F6753">
        <v>6</v>
      </c>
      <c r="G6753" s="1">
        <v>44990</v>
      </c>
      <c r="H6753" s="1">
        <v>44991</v>
      </c>
      <c r="I6753" t="s">
        <v>15</v>
      </c>
      <c r="J6753" t="s">
        <v>22</v>
      </c>
      <c r="K6753" s="2">
        <v>1039.81</v>
      </c>
      <c r="L6753" t="s">
        <v>48</v>
      </c>
      <c r="M6753">
        <f>YEAR(Table1[[#This Row],[order_date]])</f>
        <v>2023</v>
      </c>
      <c r="N6753">
        <f>MONTH(Table1[[#This Row],[order_date]])</f>
        <v>3</v>
      </c>
      <c r="O6753" s="3">
        <f>Table1[[#This Row],[sales]]-Table1[[#This Row],[profit]]</f>
        <v>2929.05</v>
      </c>
      <c r="P6753" s="3">
        <f>Table1[[#This Row],[sales]]*Table1[[#This Row],[quantity]]</f>
        <v>23813.16</v>
      </c>
      <c r="Q6753" s="9">
        <f>Table1[[#This Row],[delivery_date]]-Table1[[#This Row],[order_date]]</f>
        <v>1</v>
      </c>
    </row>
    <row r="6754" spans="1:17" x14ac:dyDescent="0.35">
      <c r="A6754" t="s">
        <v>6785</v>
      </c>
      <c r="B6754" t="s">
        <v>13</v>
      </c>
      <c r="C6754" t="s">
        <v>33</v>
      </c>
      <c r="D6754" s="2">
        <v>298.14999999999998</v>
      </c>
      <c r="E6754">
        <v>0.49</v>
      </c>
      <c r="F6754">
        <v>4</v>
      </c>
      <c r="G6754" s="1">
        <v>45211</v>
      </c>
      <c r="H6754" s="1">
        <v>45217</v>
      </c>
      <c r="I6754" t="s">
        <v>21</v>
      </c>
      <c r="J6754" t="s">
        <v>27</v>
      </c>
      <c r="K6754" s="2">
        <v>39.840000000000003</v>
      </c>
      <c r="L6754" t="s">
        <v>34</v>
      </c>
      <c r="M6754">
        <f>YEAR(Table1[[#This Row],[order_date]])</f>
        <v>2023</v>
      </c>
      <c r="N6754">
        <f>MONTH(Table1[[#This Row],[order_date]])</f>
        <v>10</v>
      </c>
      <c r="O6754" s="3">
        <f>Table1[[#This Row],[sales]]-Table1[[#This Row],[profit]]</f>
        <v>258.30999999999995</v>
      </c>
      <c r="P6754" s="3">
        <f>Table1[[#This Row],[sales]]*Table1[[#This Row],[quantity]]</f>
        <v>1192.5999999999999</v>
      </c>
      <c r="Q6754" s="9">
        <f>Table1[[#This Row],[delivery_date]]-Table1[[#This Row],[order_date]]</f>
        <v>6</v>
      </c>
    </row>
    <row r="6755" spans="1:17" x14ac:dyDescent="0.35">
      <c r="A6755" t="s">
        <v>6786</v>
      </c>
      <c r="B6755" t="s">
        <v>13</v>
      </c>
      <c r="C6755" t="s">
        <v>26</v>
      </c>
      <c r="D6755" s="2">
        <v>4123.71</v>
      </c>
      <c r="E6755">
        <v>0.47</v>
      </c>
      <c r="F6755">
        <v>1</v>
      </c>
      <c r="G6755" s="1">
        <v>45013</v>
      </c>
      <c r="H6755" s="1">
        <v>45015</v>
      </c>
      <c r="I6755" t="s">
        <v>31</v>
      </c>
      <c r="J6755" t="s">
        <v>22</v>
      </c>
      <c r="K6755" s="2">
        <v>248.45</v>
      </c>
      <c r="L6755" t="s">
        <v>23</v>
      </c>
      <c r="M6755">
        <f>YEAR(Table1[[#This Row],[order_date]])</f>
        <v>2023</v>
      </c>
      <c r="N6755">
        <f>MONTH(Table1[[#This Row],[order_date]])</f>
        <v>3</v>
      </c>
      <c r="O6755" s="3">
        <f>Table1[[#This Row],[sales]]-Table1[[#This Row],[profit]]</f>
        <v>3875.26</v>
      </c>
      <c r="P6755" s="3">
        <f>Table1[[#This Row],[sales]]*Table1[[#This Row],[quantity]]</f>
        <v>4123.71</v>
      </c>
      <c r="Q6755" s="9">
        <f>Table1[[#This Row],[delivery_date]]-Table1[[#This Row],[order_date]]</f>
        <v>2</v>
      </c>
    </row>
    <row r="6756" spans="1:17" x14ac:dyDescent="0.35">
      <c r="A6756" t="s">
        <v>6787</v>
      </c>
      <c r="B6756" t="s">
        <v>41</v>
      </c>
      <c r="C6756" t="s">
        <v>20</v>
      </c>
      <c r="D6756" s="2">
        <v>779.38</v>
      </c>
      <c r="E6756">
        <v>0.06</v>
      </c>
      <c r="F6756">
        <v>9</v>
      </c>
      <c r="G6756" s="1">
        <v>45421</v>
      </c>
      <c r="H6756" s="1">
        <v>45425</v>
      </c>
      <c r="I6756" t="s">
        <v>31</v>
      </c>
      <c r="J6756" t="s">
        <v>27</v>
      </c>
      <c r="K6756" s="2">
        <v>139.66999999999999</v>
      </c>
      <c r="L6756" t="s">
        <v>39</v>
      </c>
      <c r="M6756">
        <f>YEAR(Table1[[#This Row],[order_date]])</f>
        <v>2024</v>
      </c>
      <c r="N6756">
        <f>MONTH(Table1[[#This Row],[order_date]])</f>
        <v>5</v>
      </c>
      <c r="O6756" s="3">
        <f>Table1[[#This Row],[sales]]-Table1[[#This Row],[profit]]</f>
        <v>639.71</v>
      </c>
      <c r="P6756" s="3">
        <f>Table1[[#This Row],[sales]]*Table1[[#This Row],[quantity]]</f>
        <v>7014.42</v>
      </c>
      <c r="Q6756" s="9">
        <f>Table1[[#This Row],[delivery_date]]-Table1[[#This Row],[order_date]]</f>
        <v>4</v>
      </c>
    </row>
    <row r="6757" spans="1:17" x14ac:dyDescent="0.35">
      <c r="A6757" t="s">
        <v>6788</v>
      </c>
      <c r="B6757" t="s">
        <v>19</v>
      </c>
      <c r="C6757" t="s">
        <v>20</v>
      </c>
      <c r="D6757" s="2">
        <v>1856.25</v>
      </c>
      <c r="E6757">
        <v>0.15</v>
      </c>
      <c r="F6757">
        <v>9</v>
      </c>
      <c r="G6757" s="1">
        <v>45175</v>
      </c>
      <c r="H6757" s="1">
        <v>45176</v>
      </c>
      <c r="I6757" t="s">
        <v>21</v>
      </c>
      <c r="J6757" t="s">
        <v>22</v>
      </c>
      <c r="K6757" s="2">
        <v>203.35</v>
      </c>
      <c r="L6757" t="s">
        <v>23</v>
      </c>
      <c r="M6757">
        <f>YEAR(Table1[[#This Row],[order_date]])</f>
        <v>2023</v>
      </c>
      <c r="N6757">
        <f>MONTH(Table1[[#This Row],[order_date]])</f>
        <v>9</v>
      </c>
      <c r="O6757" s="3">
        <f>Table1[[#This Row],[sales]]-Table1[[#This Row],[profit]]</f>
        <v>1652.9</v>
      </c>
      <c r="P6757" s="3">
        <f>Table1[[#This Row],[sales]]*Table1[[#This Row],[quantity]]</f>
        <v>16706.25</v>
      </c>
      <c r="Q6757" s="9">
        <f>Table1[[#This Row],[delivery_date]]-Table1[[#This Row],[order_date]]</f>
        <v>1</v>
      </c>
    </row>
    <row r="6758" spans="1:17" x14ac:dyDescent="0.35">
      <c r="A6758" t="s">
        <v>6789</v>
      </c>
      <c r="B6758" t="s">
        <v>19</v>
      </c>
      <c r="C6758" t="s">
        <v>26</v>
      </c>
      <c r="D6758" s="2">
        <v>2416.63</v>
      </c>
      <c r="E6758">
        <v>0.43</v>
      </c>
      <c r="F6758">
        <v>5</v>
      </c>
      <c r="G6758" s="1">
        <v>45551</v>
      </c>
      <c r="H6758" s="1">
        <v>45554</v>
      </c>
      <c r="I6758" t="s">
        <v>31</v>
      </c>
      <c r="J6758" t="s">
        <v>27</v>
      </c>
      <c r="K6758" s="2">
        <v>329.06</v>
      </c>
      <c r="L6758" t="s">
        <v>48</v>
      </c>
      <c r="M6758">
        <f>YEAR(Table1[[#This Row],[order_date]])</f>
        <v>2024</v>
      </c>
      <c r="N6758">
        <f>MONTH(Table1[[#This Row],[order_date]])</f>
        <v>9</v>
      </c>
      <c r="O6758" s="3">
        <f>Table1[[#This Row],[sales]]-Table1[[#This Row],[profit]]</f>
        <v>2087.5700000000002</v>
      </c>
      <c r="P6758" s="3">
        <f>Table1[[#This Row],[sales]]*Table1[[#This Row],[quantity]]</f>
        <v>12083.150000000001</v>
      </c>
      <c r="Q6758" s="9">
        <f>Table1[[#This Row],[delivery_date]]-Table1[[#This Row],[order_date]]</f>
        <v>3</v>
      </c>
    </row>
    <row r="6759" spans="1:17" x14ac:dyDescent="0.35">
      <c r="A6759" t="s">
        <v>6790</v>
      </c>
      <c r="B6759" t="s">
        <v>41</v>
      </c>
      <c r="C6759" t="s">
        <v>36</v>
      </c>
      <c r="D6759" s="2">
        <v>4487.59</v>
      </c>
      <c r="E6759">
        <v>0.11</v>
      </c>
      <c r="F6759">
        <v>8</v>
      </c>
      <c r="G6759" s="1">
        <v>45152</v>
      </c>
      <c r="H6759" s="1">
        <v>45156</v>
      </c>
      <c r="I6759" t="s">
        <v>31</v>
      </c>
      <c r="J6759" t="s">
        <v>16</v>
      </c>
      <c r="K6759" s="2">
        <v>626.66</v>
      </c>
      <c r="L6759" t="s">
        <v>39</v>
      </c>
      <c r="M6759">
        <f>YEAR(Table1[[#This Row],[order_date]])</f>
        <v>2023</v>
      </c>
      <c r="N6759">
        <f>MONTH(Table1[[#This Row],[order_date]])</f>
        <v>8</v>
      </c>
      <c r="O6759" s="3">
        <f>Table1[[#This Row],[sales]]-Table1[[#This Row],[profit]]</f>
        <v>3860.9300000000003</v>
      </c>
      <c r="P6759" s="3">
        <f>Table1[[#This Row],[sales]]*Table1[[#This Row],[quantity]]</f>
        <v>35900.720000000001</v>
      </c>
      <c r="Q6759" s="9">
        <f>Table1[[#This Row],[delivery_date]]-Table1[[#This Row],[order_date]]</f>
        <v>4</v>
      </c>
    </row>
    <row r="6760" spans="1:17" x14ac:dyDescent="0.35">
      <c r="A6760" t="s">
        <v>6791</v>
      </c>
      <c r="B6760" t="s">
        <v>25</v>
      </c>
      <c r="C6760" t="s">
        <v>20</v>
      </c>
      <c r="D6760" s="2">
        <v>209.96</v>
      </c>
      <c r="E6760">
        <v>0.19</v>
      </c>
      <c r="F6760">
        <v>6</v>
      </c>
      <c r="G6760" s="1">
        <v>45109</v>
      </c>
      <c r="H6760" s="1">
        <v>45111</v>
      </c>
      <c r="I6760" t="s">
        <v>31</v>
      </c>
      <c r="J6760" t="s">
        <v>22</v>
      </c>
      <c r="K6760" s="2">
        <v>57.19</v>
      </c>
      <c r="L6760" t="s">
        <v>39</v>
      </c>
      <c r="M6760">
        <f>YEAR(Table1[[#This Row],[order_date]])</f>
        <v>2023</v>
      </c>
      <c r="N6760">
        <f>MONTH(Table1[[#This Row],[order_date]])</f>
        <v>7</v>
      </c>
      <c r="O6760" s="3">
        <f>Table1[[#This Row],[sales]]-Table1[[#This Row],[profit]]</f>
        <v>152.77000000000001</v>
      </c>
      <c r="P6760" s="3">
        <f>Table1[[#This Row],[sales]]*Table1[[#This Row],[quantity]]</f>
        <v>1259.76</v>
      </c>
      <c r="Q6760" s="9">
        <f>Table1[[#This Row],[delivery_date]]-Table1[[#This Row],[order_date]]</f>
        <v>2</v>
      </c>
    </row>
    <row r="6761" spans="1:17" x14ac:dyDescent="0.35">
      <c r="A6761" t="s">
        <v>6792</v>
      </c>
      <c r="B6761" t="s">
        <v>19</v>
      </c>
      <c r="C6761" t="s">
        <v>20</v>
      </c>
      <c r="D6761" s="2">
        <v>2840.09</v>
      </c>
      <c r="E6761">
        <v>0.31</v>
      </c>
      <c r="F6761">
        <v>7</v>
      </c>
      <c r="G6761" s="1">
        <v>45007</v>
      </c>
      <c r="H6761" s="1">
        <v>45013</v>
      </c>
      <c r="I6761" t="s">
        <v>15</v>
      </c>
      <c r="J6761" t="s">
        <v>22</v>
      </c>
      <c r="K6761" s="2">
        <v>758.84</v>
      </c>
      <c r="L6761" t="s">
        <v>48</v>
      </c>
      <c r="M6761">
        <f>YEAR(Table1[[#This Row],[order_date]])</f>
        <v>2023</v>
      </c>
      <c r="N6761">
        <f>MONTH(Table1[[#This Row],[order_date]])</f>
        <v>3</v>
      </c>
      <c r="O6761" s="3">
        <f>Table1[[#This Row],[sales]]-Table1[[#This Row],[profit]]</f>
        <v>2081.25</v>
      </c>
      <c r="P6761" s="3">
        <f>Table1[[#This Row],[sales]]*Table1[[#This Row],[quantity]]</f>
        <v>19880.63</v>
      </c>
      <c r="Q6761" s="9">
        <f>Table1[[#This Row],[delivery_date]]-Table1[[#This Row],[order_date]]</f>
        <v>6</v>
      </c>
    </row>
    <row r="6762" spans="1:17" x14ac:dyDescent="0.35">
      <c r="A6762" t="s">
        <v>6793</v>
      </c>
      <c r="B6762" t="s">
        <v>19</v>
      </c>
      <c r="C6762" t="s">
        <v>20</v>
      </c>
      <c r="D6762" s="2">
        <v>3248.36</v>
      </c>
      <c r="E6762">
        <v>0.28000000000000003</v>
      </c>
      <c r="F6762">
        <v>6</v>
      </c>
      <c r="G6762" s="1">
        <v>45312</v>
      </c>
      <c r="H6762" s="1">
        <v>45317</v>
      </c>
      <c r="I6762" t="s">
        <v>31</v>
      </c>
      <c r="J6762" t="s">
        <v>22</v>
      </c>
      <c r="K6762" s="2">
        <v>920.91</v>
      </c>
      <c r="L6762" t="s">
        <v>48</v>
      </c>
      <c r="M6762">
        <f>YEAR(Table1[[#This Row],[order_date]])</f>
        <v>2024</v>
      </c>
      <c r="N6762">
        <f>MONTH(Table1[[#This Row],[order_date]])</f>
        <v>1</v>
      </c>
      <c r="O6762" s="3">
        <f>Table1[[#This Row],[sales]]-Table1[[#This Row],[profit]]</f>
        <v>2327.4500000000003</v>
      </c>
      <c r="P6762" s="3">
        <f>Table1[[#This Row],[sales]]*Table1[[#This Row],[quantity]]</f>
        <v>19490.16</v>
      </c>
      <c r="Q6762" s="9">
        <f>Table1[[#This Row],[delivery_date]]-Table1[[#This Row],[order_date]]</f>
        <v>5</v>
      </c>
    </row>
    <row r="6763" spans="1:17" x14ac:dyDescent="0.35">
      <c r="A6763" t="s">
        <v>6794</v>
      </c>
      <c r="B6763" t="s">
        <v>25</v>
      </c>
      <c r="C6763" t="s">
        <v>36</v>
      </c>
      <c r="D6763" s="2">
        <v>1651.25</v>
      </c>
      <c r="E6763">
        <v>0.32</v>
      </c>
      <c r="F6763">
        <v>7</v>
      </c>
      <c r="G6763" s="1">
        <v>45019</v>
      </c>
      <c r="H6763" s="1">
        <v>45026</v>
      </c>
      <c r="I6763" t="s">
        <v>31</v>
      </c>
      <c r="J6763" t="s">
        <v>22</v>
      </c>
      <c r="K6763" s="2">
        <v>320.27999999999997</v>
      </c>
      <c r="L6763" t="s">
        <v>48</v>
      </c>
      <c r="M6763">
        <f>YEAR(Table1[[#This Row],[order_date]])</f>
        <v>2023</v>
      </c>
      <c r="N6763">
        <f>MONTH(Table1[[#This Row],[order_date]])</f>
        <v>4</v>
      </c>
      <c r="O6763" s="3">
        <f>Table1[[#This Row],[sales]]-Table1[[#This Row],[profit]]</f>
        <v>1330.97</v>
      </c>
      <c r="P6763" s="3">
        <f>Table1[[#This Row],[sales]]*Table1[[#This Row],[quantity]]</f>
        <v>11558.75</v>
      </c>
      <c r="Q6763" s="9">
        <f>Table1[[#This Row],[delivery_date]]-Table1[[#This Row],[order_date]]</f>
        <v>7</v>
      </c>
    </row>
    <row r="6764" spans="1:17" x14ac:dyDescent="0.35">
      <c r="A6764" t="s">
        <v>6795</v>
      </c>
      <c r="B6764" t="s">
        <v>19</v>
      </c>
      <c r="C6764" t="s">
        <v>33</v>
      </c>
      <c r="D6764" s="2">
        <v>1523.39</v>
      </c>
      <c r="E6764">
        <v>0.36</v>
      </c>
      <c r="F6764">
        <v>3</v>
      </c>
      <c r="G6764" s="1">
        <v>45632</v>
      </c>
      <c r="H6764" s="1">
        <v>45638</v>
      </c>
      <c r="I6764" t="s">
        <v>31</v>
      </c>
      <c r="J6764" t="s">
        <v>16</v>
      </c>
      <c r="K6764" s="2">
        <v>302.45</v>
      </c>
      <c r="L6764" t="s">
        <v>48</v>
      </c>
      <c r="M6764">
        <f>YEAR(Table1[[#This Row],[order_date]])</f>
        <v>2024</v>
      </c>
      <c r="N6764">
        <f>MONTH(Table1[[#This Row],[order_date]])</f>
        <v>12</v>
      </c>
      <c r="O6764" s="3">
        <f>Table1[[#This Row],[sales]]-Table1[[#This Row],[profit]]</f>
        <v>1220.94</v>
      </c>
      <c r="P6764" s="3">
        <f>Table1[[#This Row],[sales]]*Table1[[#This Row],[quantity]]</f>
        <v>4570.17</v>
      </c>
      <c r="Q6764" s="9">
        <f>Table1[[#This Row],[delivery_date]]-Table1[[#This Row],[order_date]]</f>
        <v>6</v>
      </c>
    </row>
    <row r="6765" spans="1:17" x14ac:dyDescent="0.35">
      <c r="A6765" t="s">
        <v>6796</v>
      </c>
      <c r="B6765" t="s">
        <v>19</v>
      </c>
      <c r="C6765" t="s">
        <v>26</v>
      </c>
      <c r="D6765" s="2">
        <v>2503.3000000000002</v>
      </c>
      <c r="E6765">
        <v>0.36</v>
      </c>
      <c r="F6765">
        <v>3</v>
      </c>
      <c r="G6765" s="1">
        <v>45392</v>
      </c>
      <c r="H6765" s="1">
        <v>45395</v>
      </c>
      <c r="I6765" t="s">
        <v>31</v>
      </c>
      <c r="J6765" t="s">
        <v>16</v>
      </c>
      <c r="K6765" s="2">
        <v>432.46</v>
      </c>
      <c r="L6765" t="s">
        <v>23</v>
      </c>
      <c r="M6765">
        <f>YEAR(Table1[[#This Row],[order_date]])</f>
        <v>2024</v>
      </c>
      <c r="N6765">
        <f>MONTH(Table1[[#This Row],[order_date]])</f>
        <v>4</v>
      </c>
      <c r="O6765" s="3">
        <f>Table1[[#This Row],[sales]]-Table1[[#This Row],[profit]]</f>
        <v>2070.84</v>
      </c>
      <c r="P6765" s="3">
        <f>Table1[[#This Row],[sales]]*Table1[[#This Row],[quantity]]</f>
        <v>7509.9000000000005</v>
      </c>
      <c r="Q6765" s="9">
        <f>Table1[[#This Row],[delivery_date]]-Table1[[#This Row],[order_date]]</f>
        <v>3</v>
      </c>
    </row>
    <row r="6766" spans="1:17" x14ac:dyDescent="0.35">
      <c r="A6766" t="s">
        <v>6797</v>
      </c>
      <c r="B6766" t="s">
        <v>25</v>
      </c>
      <c r="C6766" t="s">
        <v>36</v>
      </c>
      <c r="D6766" s="2">
        <v>1016.79</v>
      </c>
      <c r="E6766">
        <v>0.37</v>
      </c>
      <c r="F6766">
        <v>3</v>
      </c>
      <c r="G6766" s="1">
        <v>45413</v>
      </c>
      <c r="H6766" s="1">
        <v>45415</v>
      </c>
      <c r="I6766" t="s">
        <v>21</v>
      </c>
      <c r="J6766" t="s">
        <v>27</v>
      </c>
      <c r="K6766" s="2">
        <v>237.56</v>
      </c>
      <c r="L6766" t="s">
        <v>23</v>
      </c>
      <c r="M6766">
        <f>YEAR(Table1[[#This Row],[order_date]])</f>
        <v>2024</v>
      </c>
      <c r="N6766">
        <f>MONTH(Table1[[#This Row],[order_date]])</f>
        <v>5</v>
      </c>
      <c r="O6766" s="3">
        <f>Table1[[#This Row],[sales]]-Table1[[#This Row],[profit]]</f>
        <v>779.23</v>
      </c>
      <c r="P6766" s="3">
        <f>Table1[[#This Row],[sales]]*Table1[[#This Row],[quantity]]</f>
        <v>3050.37</v>
      </c>
      <c r="Q6766" s="9">
        <f>Table1[[#This Row],[delivery_date]]-Table1[[#This Row],[order_date]]</f>
        <v>2</v>
      </c>
    </row>
    <row r="6767" spans="1:17" x14ac:dyDescent="0.35">
      <c r="A6767" t="s">
        <v>6798</v>
      </c>
      <c r="B6767" t="s">
        <v>25</v>
      </c>
      <c r="C6767" t="s">
        <v>14</v>
      </c>
      <c r="D6767" s="2">
        <v>2393.7800000000002</v>
      </c>
      <c r="E6767">
        <v>0.5</v>
      </c>
      <c r="F6767">
        <v>6</v>
      </c>
      <c r="G6767" s="1">
        <v>45032</v>
      </c>
      <c r="H6767" s="1">
        <v>45033</v>
      </c>
      <c r="I6767" t="s">
        <v>31</v>
      </c>
      <c r="J6767" t="s">
        <v>27</v>
      </c>
      <c r="K6767" s="2">
        <v>671.82</v>
      </c>
      <c r="L6767" t="s">
        <v>17</v>
      </c>
      <c r="M6767">
        <f>YEAR(Table1[[#This Row],[order_date]])</f>
        <v>2023</v>
      </c>
      <c r="N6767">
        <f>MONTH(Table1[[#This Row],[order_date]])</f>
        <v>4</v>
      </c>
      <c r="O6767" s="3">
        <f>Table1[[#This Row],[sales]]-Table1[[#This Row],[profit]]</f>
        <v>1721.96</v>
      </c>
      <c r="P6767" s="3">
        <f>Table1[[#This Row],[sales]]*Table1[[#This Row],[quantity]]</f>
        <v>14362.68</v>
      </c>
      <c r="Q6767" s="9">
        <f>Table1[[#This Row],[delivery_date]]-Table1[[#This Row],[order_date]]</f>
        <v>1</v>
      </c>
    </row>
    <row r="6768" spans="1:17" x14ac:dyDescent="0.35">
      <c r="A6768" t="s">
        <v>6799</v>
      </c>
      <c r="B6768" t="s">
        <v>13</v>
      </c>
      <c r="C6768" t="s">
        <v>14</v>
      </c>
      <c r="D6768" s="2">
        <v>3848.62</v>
      </c>
      <c r="E6768">
        <v>0.18</v>
      </c>
      <c r="F6768">
        <v>1</v>
      </c>
      <c r="G6768" s="1">
        <v>45538</v>
      </c>
      <c r="H6768" s="1">
        <v>45540</v>
      </c>
      <c r="I6768" t="s">
        <v>31</v>
      </c>
      <c r="J6768" t="s">
        <v>16</v>
      </c>
      <c r="K6768" s="2">
        <v>216.92</v>
      </c>
      <c r="L6768" t="s">
        <v>28</v>
      </c>
      <c r="M6768">
        <f>YEAR(Table1[[#This Row],[order_date]])</f>
        <v>2024</v>
      </c>
      <c r="N6768">
        <f>MONTH(Table1[[#This Row],[order_date]])</f>
        <v>9</v>
      </c>
      <c r="O6768" s="3">
        <f>Table1[[#This Row],[sales]]-Table1[[#This Row],[profit]]</f>
        <v>3631.7</v>
      </c>
      <c r="P6768" s="3">
        <f>Table1[[#This Row],[sales]]*Table1[[#This Row],[quantity]]</f>
        <v>3848.62</v>
      </c>
      <c r="Q6768" s="9">
        <f>Table1[[#This Row],[delivery_date]]-Table1[[#This Row],[order_date]]</f>
        <v>2</v>
      </c>
    </row>
    <row r="6769" spans="1:17" x14ac:dyDescent="0.35">
      <c r="A6769" t="s">
        <v>6800</v>
      </c>
      <c r="B6769" t="s">
        <v>41</v>
      </c>
      <c r="C6769" t="s">
        <v>36</v>
      </c>
      <c r="D6769" s="2">
        <v>4242.4399999999996</v>
      </c>
      <c r="E6769">
        <v>0.02</v>
      </c>
      <c r="F6769">
        <v>9</v>
      </c>
      <c r="G6769" s="1">
        <v>44962</v>
      </c>
      <c r="H6769" s="1">
        <v>44964</v>
      </c>
      <c r="I6769" t="s">
        <v>21</v>
      </c>
      <c r="J6769" t="s">
        <v>27</v>
      </c>
      <c r="K6769" s="2">
        <v>501.77</v>
      </c>
      <c r="L6769" t="s">
        <v>17</v>
      </c>
      <c r="M6769">
        <f>YEAR(Table1[[#This Row],[order_date]])</f>
        <v>2023</v>
      </c>
      <c r="N6769">
        <f>MONTH(Table1[[#This Row],[order_date]])</f>
        <v>2</v>
      </c>
      <c r="O6769" s="3">
        <f>Table1[[#This Row],[sales]]-Table1[[#This Row],[profit]]</f>
        <v>3740.6699999999996</v>
      </c>
      <c r="P6769" s="3">
        <f>Table1[[#This Row],[sales]]*Table1[[#This Row],[quantity]]</f>
        <v>38181.96</v>
      </c>
      <c r="Q6769" s="9">
        <f>Table1[[#This Row],[delivery_date]]-Table1[[#This Row],[order_date]]</f>
        <v>2</v>
      </c>
    </row>
    <row r="6770" spans="1:17" x14ac:dyDescent="0.35">
      <c r="A6770" t="s">
        <v>6801</v>
      </c>
      <c r="B6770" t="s">
        <v>41</v>
      </c>
      <c r="C6770" t="s">
        <v>36</v>
      </c>
      <c r="D6770" s="2">
        <v>1987.29</v>
      </c>
      <c r="E6770">
        <v>0.17</v>
      </c>
      <c r="F6770">
        <v>9</v>
      </c>
      <c r="G6770" s="1">
        <v>45622</v>
      </c>
      <c r="H6770" s="1">
        <v>45626</v>
      </c>
      <c r="I6770" t="s">
        <v>21</v>
      </c>
      <c r="J6770" t="s">
        <v>22</v>
      </c>
      <c r="K6770" s="2">
        <v>124.97</v>
      </c>
      <c r="L6770" t="s">
        <v>23</v>
      </c>
      <c r="M6770">
        <f>YEAR(Table1[[#This Row],[order_date]])</f>
        <v>2024</v>
      </c>
      <c r="N6770">
        <f>MONTH(Table1[[#This Row],[order_date]])</f>
        <v>11</v>
      </c>
      <c r="O6770" s="3">
        <f>Table1[[#This Row],[sales]]-Table1[[#This Row],[profit]]</f>
        <v>1862.32</v>
      </c>
      <c r="P6770" s="3">
        <f>Table1[[#This Row],[sales]]*Table1[[#This Row],[quantity]]</f>
        <v>17885.61</v>
      </c>
      <c r="Q6770" s="9">
        <f>Table1[[#This Row],[delivery_date]]-Table1[[#This Row],[order_date]]</f>
        <v>4</v>
      </c>
    </row>
    <row r="6771" spans="1:17" x14ac:dyDescent="0.35">
      <c r="A6771" t="s">
        <v>6802</v>
      </c>
      <c r="B6771" t="s">
        <v>25</v>
      </c>
      <c r="C6771" t="s">
        <v>33</v>
      </c>
      <c r="D6771" s="2">
        <v>3124.78</v>
      </c>
      <c r="E6771">
        <v>0.46</v>
      </c>
      <c r="F6771">
        <v>4</v>
      </c>
      <c r="G6771" s="1">
        <v>45075</v>
      </c>
      <c r="H6771" s="1">
        <v>45078</v>
      </c>
      <c r="I6771" t="s">
        <v>31</v>
      </c>
      <c r="J6771" t="s">
        <v>27</v>
      </c>
      <c r="K6771" s="2">
        <v>422.17</v>
      </c>
      <c r="L6771" t="s">
        <v>34</v>
      </c>
      <c r="M6771">
        <f>YEAR(Table1[[#This Row],[order_date]])</f>
        <v>2023</v>
      </c>
      <c r="N6771">
        <f>MONTH(Table1[[#This Row],[order_date]])</f>
        <v>5</v>
      </c>
      <c r="O6771" s="3">
        <f>Table1[[#This Row],[sales]]-Table1[[#This Row],[profit]]</f>
        <v>2702.61</v>
      </c>
      <c r="P6771" s="3">
        <f>Table1[[#This Row],[sales]]*Table1[[#This Row],[quantity]]</f>
        <v>12499.12</v>
      </c>
      <c r="Q6771" s="9">
        <f>Table1[[#This Row],[delivery_date]]-Table1[[#This Row],[order_date]]</f>
        <v>3</v>
      </c>
    </row>
    <row r="6772" spans="1:17" x14ac:dyDescent="0.35">
      <c r="A6772" t="s">
        <v>6803</v>
      </c>
      <c r="B6772" t="s">
        <v>25</v>
      </c>
      <c r="C6772" t="s">
        <v>14</v>
      </c>
      <c r="D6772" s="2">
        <v>100.1</v>
      </c>
      <c r="E6772">
        <v>0.04</v>
      </c>
      <c r="F6772">
        <v>2</v>
      </c>
      <c r="G6772" s="1">
        <v>45501</v>
      </c>
      <c r="H6772" s="1">
        <v>45504</v>
      </c>
      <c r="I6772" t="s">
        <v>31</v>
      </c>
      <c r="J6772" t="s">
        <v>27</v>
      </c>
      <c r="K6772" s="2">
        <v>26.23</v>
      </c>
      <c r="L6772" t="s">
        <v>17</v>
      </c>
      <c r="M6772">
        <f>YEAR(Table1[[#This Row],[order_date]])</f>
        <v>2024</v>
      </c>
      <c r="N6772">
        <f>MONTH(Table1[[#This Row],[order_date]])</f>
        <v>7</v>
      </c>
      <c r="O6772" s="3">
        <f>Table1[[#This Row],[sales]]-Table1[[#This Row],[profit]]</f>
        <v>73.86999999999999</v>
      </c>
      <c r="P6772" s="3">
        <f>Table1[[#This Row],[sales]]*Table1[[#This Row],[quantity]]</f>
        <v>200.2</v>
      </c>
      <c r="Q6772" s="9">
        <f>Table1[[#This Row],[delivery_date]]-Table1[[#This Row],[order_date]]</f>
        <v>3</v>
      </c>
    </row>
    <row r="6773" spans="1:17" x14ac:dyDescent="0.35">
      <c r="A6773" t="s">
        <v>6804</v>
      </c>
      <c r="B6773" t="s">
        <v>19</v>
      </c>
      <c r="C6773" t="s">
        <v>26</v>
      </c>
      <c r="D6773" s="2">
        <v>2796.73</v>
      </c>
      <c r="E6773">
        <v>0.32</v>
      </c>
      <c r="F6773">
        <v>7</v>
      </c>
      <c r="G6773" s="1">
        <v>45312</v>
      </c>
      <c r="H6773" s="1">
        <v>45314</v>
      </c>
      <c r="I6773" t="s">
        <v>15</v>
      </c>
      <c r="J6773" t="s">
        <v>27</v>
      </c>
      <c r="K6773" s="2">
        <v>477.38</v>
      </c>
      <c r="L6773" t="s">
        <v>34</v>
      </c>
      <c r="M6773">
        <f>YEAR(Table1[[#This Row],[order_date]])</f>
        <v>2024</v>
      </c>
      <c r="N6773">
        <f>MONTH(Table1[[#This Row],[order_date]])</f>
        <v>1</v>
      </c>
      <c r="O6773" s="3">
        <f>Table1[[#This Row],[sales]]-Table1[[#This Row],[profit]]</f>
        <v>2319.35</v>
      </c>
      <c r="P6773" s="3">
        <f>Table1[[#This Row],[sales]]*Table1[[#This Row],[quantity]]</f>
        <v>19577.11</v>
      </c>
      <c r="Q6773" s="9">
        <f>Table1[[#This Row],[delivery_date]]-Table1[[#This Row],[order_date]]</f>
        <v>2</v>
      </c>
    </row>
    <row r="6774" spans="1:17" x14ac:dyDescent="0.35">
      <c r="A6774" t="s">
        <v>6805</v>
      </c>
      <c r="B6774" t="s">
        <v>13</v>
      </c>
      <c r="C6774" t="s">
        <v>20</v>
      </c>
      <c r="D6774" s="2">
        <v>4878.66</v>
      </c>
      <c r="E6774">
        <v>0.21</v>
      </c>
      <c r="F6774">
        <v>7</v>
      </c>
      <c r="G6774" s="1">
        <v>45309</v>
      </c>
      <c r="H6774" s="1">
        <v>45316</v>
      </c>
      <c r="I6774" t="s">
        <v>21</v>
      </c>
      <c r="J6774" t="s">
        <v>16</v>
      </c>
      <c r="K6774" s="2">
        <v>1330.12</v>
      </c>
      <c r="L6774" t="s">
        <v>17</v>
      </c>
      <c r="M6774">
        <f>YEAR(Table1[[#This Row],[order_date]])</f>
        <v>2024</v>
      </c>
      <c r="N6774">
        <f>MONTH(Table1[[#This Row],[order_date]])</f>
        <v>1</v>
      </c>
      <c r="O6774" s="3">
        <f>Table1[[#This Row],[sales]]-Table1[[#This Row],[profit]]</f>
        <v>3548.54</v>
      </c>
      <c r="P6774" s="3">
        <f>Table1[[#This Row],[sales]]*Table1[[#This Row],[quantity]]</f>
        <v>34150.619999999995</v>
      </c>
      <c r="Q6774" s="9">
        <f>Table1[[#This Row],[delivery_date]]-Table1[[#This Row],[order_date]]</f>
        <v>7</v>
      </c>
    </row>
    <row r="6775" spans="1:17" x14ac:dyDescent="0.35">
      <c r="A6775" t="s">
        <v>6806</v>
      </c>
      <c r="B6775" t="s">
        <v>13</v>
      </c>
      <c r="C6775" t="s">
        <v>20</v>
      </c>
      <c r="D6775" s="2">
        <v>1630.1</v>
      </c>
      <c r="E6775">
        <v>0.46</v>
      </c>
      <c r="F6775">
        <v>6</v>
      </c>
      <c r="G6775" s="1">
        <v>45128</v>
      </c>
      <c r="H6775" s="1">
        <v>45129</v>
      </c>
      <c r="I6775" t="s">
        <v>15</v>
      </c>
      <c r="J6775" t="s">
        <v>27</v>
      </c>
      <c r="K6775" s="2">
        <v>432.01</v>
      </c>
      <c r="L6775" t="s">
        <v>34</v>
      </c>
      <c r="M6775">
        <f>YEAR(Table1[[#This Row],[order_date]])</f>
        <v>2023</v>
      </c>
      <c r="N6775">
        <f>MONTH(Table1[[#This Row],[order_date]])</f>
        <v>7</v>
      </c>
      <c r="O6775" s="3">
        <f>Table1[[#This Row],[sales]]-Table1[[#This Row],[profit]]</f>
        <v>1198.0899999999999</v>
      </c>
      <c r="P6775" s="3">
        <f>Table1[[#This Row],[sales]]*Table1[[#This Row],[quantity]]</f>
        <v>9780.5999999999985</v>
      </c>
      <c r="Q6775" s="9">
        <f>Table1[[#This Row],[delivery_date]]-Table1[[#This Row],[order_date]]</f>
        <v>1</v>
      </c>
    </row>
    <row r="6776" spans="1:17" x14ac:dyDescent="0.35">
      <c r="A6776" t="s">
        <v>6807</v>
      </c>
      <c r="B6776" t="s">
        <v>25</v>
      </c>
      <c r="C6776" t="s">
        <v>33</v>
      </c>
      <c r="D6776" s="2">
        <v>3014.4</v>
      </c>
      <c r="E6776">
        <v>0.46</v>
      </c>
      <c r="F6776">
        <v>8</v>
      </c>
      <c r="G6776" s="1">
        <v>45581</v>
      </c>
      <c r="H6776" s="1">
        <v>45583</v>
      </c>
      <c r="I6776" t="s">
        <v>21</v>
      </c>
      <c r="J6776" t="s">
        <v>22</v>
      </c>
      <c r="K6776" s="2">
        <v>257.45</v>
      </c>
      <c r="L6776" t="s">
        <v>23</v>
      </c>
      <c r="M6776">
        <f>YEAR(Table1[[#This Row],[order_date]])</f>
        <v>2024</v>
      </c>
      <c r="N6776">
        <f>MONTH(Table1[[#This Row],[order_date]])</f>
        <v>10</v>
      </c>
      <c r="O6776" s="3">
        <f>Table1[[#This Row],[sales]]-Table1[[#This Row],[profit]]</f>
        <v>2756.9500000000003</v>
      </c>
      <c r="P6776" s="3">
        <f>Table1[[#This Row],[sales]]*Table1[[#This Row],[quantity]]</f>
        <v>24115.200000000001</v>
      </c>
      <c r="Q6776" s="9">
        <f>Table1[[#This Row],[delivery_date]]-Table1[[#This Row],[order_date]]</f>
        <v>2</v>
      </c>
    </row>
    <row r="6777" spans="1:17" x14ac:dyDescent="0.35">
      <c r="A6777" t="s">
        <v>6808</v>
      </c>
      <c r="B6777" t="s">
        <v>19</v>
      </c>
      <c r="C6777" t="s">
        <v>33</v>
      </c>
      <c r="D6777" s="2">
        <v>3835.19</v>
      </c>
      <c r="E6777">
        <v>0.39</v>
      </c>
      <c r="F6777">
        <v>3</v>
      </c>
      <c r="G6777" s="1">
        <v>45372</v>
      </c>
      <c r="H6777" s="1">
        <v>45378</v>
      </c>
      <c r="I6777" t="s">
        <v>31</v>
      </c>
      <c r="J6777" t="s">
        <v>22</v>
      </c>
      <c r="K6777" s="2">
        <v>463.7</v>
      </c>
      <c r="L6777" t="s">
        <v>28</v>
      </c>
      <c r="M6777">
        <f>YEAR(Table1[[#This Row],[order_date]])</f>
        <v>2024</v>
      </c>
      <c r="N6777">
        <f>MONTH(Table1[[#This Row],[order_date]])</f>
        <v>3</v>
      </c>
      <c r="O6777" s="3">
        <f>Table1[[#This Row],[sales]]-Table1[[#This Row],[profit]]</f>
        <v>3371.4900000000002</v>
      </c>
      <c r="P6777" s="3">
        <f>Table1[[#This Row],[sales]]*Table1[[#This Row],[quantity]]</f>
        <v>11505.57</v>
      </c>
      <c r="Q6777" s="9">
        <f>Table1[[#This Row],[delivery_date]]-Table1[[#This Row],[order_date]]</f>
        <v>6</v>
      </c>
    </row>
    <row r="6778" spans="1:17" x14ac:dyDescent="0.35">
      <c r="A6778" t="s">
        <v>6809</v>
      </c>
      <c r="B6778" t="s">
        <v>19</v>
      </c>
      <c r="C6778" t="s">
        <v>14</v>
      </c>
      <c r="D6778" s="2">
        <v>3083.77</v>
      </c>
      <c r="E6778">
        <v>0.05</v>
      </c>
      <c r="F6778">
        <v>2</v>
      </c>
      <c r="G6778" s="1">
        <v>45194</v>
      </c>
      <c r="H6778" s="1">
        <v>45200</v>
      </c>
      <c r="I6778" t="s">
        <v>21</v>
      </c>
      <c r="J6778" t="s">
        <v>27</v>
      </c>
      <c r="K6778" s="2">
        <v>582.34</v>
      </c>
      <c r="L6778" t="s">
        <v>28</v>
      </c>
      <c r="M6778">
        <f>YEAR(Table1[[#This Row],[order_date]])</f>
        <v>2023</v>
      </c>
      <c r="N6778">
        <f>MONTH(Table1[[#This Row],[order_date]])</f>
        <v>9</v>
      </c>
      <c r="O6778" s="3">
        <f>Table1[[#This Row],[sales]]-Table1[[#This Row],[profit]]</f>
        <v>2501.4299999999998</v>
      </c>
      <c r="P6778" s="3">
        <f>Table1[[#This Row],[sales]]*Table1[[#This Row],[quantity]]</f>
        <v>6167.54</v>
      </c>
      <c r="Q6778" s="9">
        <f>Table1[[#This Row],[delivery_date]]-Table1[[#This Row],[order_date]]</f>
        <v>6</v>
      </c>
    </row>
    <row r="6779" spans="1:17" x14ac:dyDescent="0.35">
      <c r="A6779" t="s">
        <v>6810</v>
      </c>
      <c r="B6779" t="s">
        <v>41</v>
      </c>
      <c r="C6779" t="s">
        <v>26</v>
      </c>
      <c r="D6779" s="2">
        <v>2150.65</v>
      </c>
      <c r="E6779">
        <v>0.01</v>
      </c>
      <c r="F6779">
        <v>1</v>
      </c>
      <c r="G6779" s="1">
        <v>45185</v>
      </c>
      <c r="H6779" s="1">
        <v>45191</v>
      </c>
      <c r="I6779" t="s">
        <v>31</v>
      </c>
      <c r="J6779" t="s">
        <v>22</v>
      </c>
      <c r="K6779" s="2">
        <v>304.36</v>
      </c>
      <c r="L6779" t="s">
        <v>28</v>
      </c>
      <c r="M6779">
        <f>YEAR(Table1[[#This Row],[order_date]])</f>
        <v>2023</v>
      </c>
      <c r="N6779">
        <f>MONTH(Table1[[#This Row],[order_date]])</f>
        <v>9</v>
      </c>
      <c r="O6779" s="3">
        <f>Table1[[#This Row],[sales]]-Table1[[#This Row],[profit]]</f>
        <v>1846.29</v>
      </c>
      <c r="P6779" s="3">
        <f>Table1[[#This Row],[sales]]*Table1[[#This Row],[quantity]]</f>
        <v>2150.65</v>
      </c>
      <c r="Q6779" s="9">
        <f>Table1[[#This Row],[delivery_date]]-Table1[[#This Row],[order_date]]</f>
        <v>6</v>
      </c>
    </row>
    <row r="6780" spans="1:17" x14ac:dyDescent="0.35">
      <c r="A6780" t="s">
        <v>6811</v>
      </c>
      <c r="B6780" t="s">
        <v>41</v>
      </c>
      <c r="C6780" t="s">
        <v>26</v>
      </c>
      <c r="D6780" s="2">
        <v>847.62</v>
      </c>
      <c r="E6780">
        <v>7.0000000000000007E-2</v>
      </c>
      <c r="F6780">
        <v>3</v>
      </c>
      <c r="G6780" s="1">
        <v>45180</v>
      </c>
      <c r="H6780" s="1">
        <v>45187</v>
      </c>
      <c r="I6780" t="s">
        <v>15</v>
      </c>
      <c r="J6780" t="s">
        <v>27</v>
      </c>
      <c r="K6780" s="2">
        <v>173.6</v>
      </c>
      <c r="L6780" t="s">
        <v>48</v>
      </c>
      <c r="M6780">
        <f>YEAR(Table1[[#This Row],[order_date]])</f>
        <v>2023</v>
      </c>
      <c r="N6780">
        <f>MONTH(Table1[[#This Row],[order_date]])</f>
        <v>9</v>
      </c>
      <c r="O6780" s="3">
        <f>Table1[[#This Row],[sales]]-Table1[[#This Row],[profit]]</f>
        <v>674.02</v>
      </c>
      <c r="P6780" s="3">
        <f>Table1[[#This Row],[sales]]*Table1[[#This Row],[quantity]]</f>
        <v>2542.86</v>
      </c>
      <c r="Q6780" s="9">
        <f>Table1[[#This Row],[delivery_date]]-Table1[[#This Row],[order_date]]</f>
        <v>7</v>
      </c>
    </row>
    <row r="6781" spans="1:17" x14ac:dyDescent="0.35">
      <c r="A6781" t="s">
        <v>6812</v>
      </c>
      <c r="B6781" t="s">
        <v>19</v>
      </c>
      <c r="C6781" t="s">
        <v>36</v>
      </c>
      <c r="D6781" s="2">
        <v>2372.14</v>
      </c>
      <c r="E6781">
        <v>0.16</v>
      </c>
      <c r="F6781">
        <v>8</v>
      </c>
      <c r="G6781" s="1">
        <v>45191</v>
      </c>
      <c r="H6781" s="1">
        <v>45192</v>
      </c>
      <c r="I6781" t="s">
        <v>15</v>
      </c>
      <c r="J6781" t="s">
        <v>27</v>
      </c>
      <c r="K6781" s="2">
        <v>472.45</v>
      </c>
      <c r="L6781" t="s">
        <v>39</v>
      </c>
      <c r="M6781">
        <f>YEAR(Table1[[#This Row],[order_date]])</f>
        <v>2023</v>
      </c>
      <c r="N6781">
        <f>MONTH(Table1[[#This Row],[order_date]])</f>
        <v>9</v>
      </c>
      <c r="O6781" s="3">
        <f>Table1[[#This Row],[sales]]-Table1[[#This Row],[profit]]</f>
        <v>1899.6899999999998</v>
      </c>
      <c r="P6781" s="3">
        <f>Table1[[#This Row],[sales]]*Table1[[#This Row],[quantity]]</f>
        <v>18977.12</v>
      </c>
      <c r="Q6781" s="9">
        <f>Table1[[#This Row],[delivery_date]]-Table1[[#This Row],[order_date]]</f>
        <v>1</v>
      </c>
    </row>
    <row r="6782" spans="1:17" x14ac:dyDescent="0.35">
      <c r="A6782" t="s">
        <v>6813</v>
      </c>
      <c r="B6782" t="s">
        <v>41</v>
      </c>
      <c r="C6782" t="s">
        <v>33</v>
      </c>
      <c r="D6782" s="2">
        <v>1544.44</v>
      </c>
      <c r="E6782">
        <v>0.12</v>
      </c>
      <c r="F6782">
        <v>8</v>
      </c>
      <c r="G6782" s="1">
        <v>45356</v>
      </c>
      <c r="H6782" s="1">
        <v>45362</v>
      </c>
      <c r="I6782" t="s">
        <v>15</v>
      </c>
      <c r="J6782" t="s">
        <v>22</v>
      </c>
      <c r="K6782" s="2">
        <v>89.54</v>
      </c>
      <c r="L6782" t="s">
        <v>34</v>
      </c>
      <c r="M6782">
        <f>YEAR(Table1[[#This Row],[order_date]])</f>
        <v>2024</v>
      </c>
      <c r="N6782">
        <f>MONTH(Table1[[#This Row],[order_date]])</f>
        <v>3</v>
      </c>
      <c r="O6782" s="3">
        <f>Table1[[#This Row],[sales]]-Table1[[#This Row],[profit]]</f>
        <v>1454.9</v>
      </c>
      <c r="P6782" s="3">
        <f>Table1[[#This Row],[sales]]*Table1[[#This Row],[quantity]]</f>
        <v>12355.52</v>
      </c>
      <c r="Q6782" s="9">
        <f>Table1[[#This Row],[delivery_date]]-Table1[[#This Row],[order_date]]</f>
        <v>6</v>
      </c>
    </row>
    <row r="6783" spans="1:17" x14ac:dyDescent="0.35">
      <c r="A6783" t="s">
        <v>6814</v>
      </c>
      <c r="B6783" t="s">
        <v>25</v>
      </c>
      <c r="C6783" t="s">
        <v>20</v>
      </c>
      <c r="D6783" s="2">
        <v>3510.01</v>
      </c>
      <c r="E6783">
        <v>0.18</v>
      </c>
      <c r="F6783">
        <v>7</v>
      </c>
      <c r="G6783" s="1">
        <v>45480</v>
      </c>
      <c r="H6783" s="1">
        <v>45486</v>
      </c>
      <c r="I6783" t="s">
        <v>21</v>
      </c>
      <c r="J6783" t="s">
        <v>16</v>
      </c>
      <c r="K6783" s="2">
        <v>524.78</v>
      </c>
      <c r="L6783" t="s">
        <v>34</v>
      </c>
      <c r="M6783">
        <f>YEAR(Table1[[#This Row],[order_date]])</f>
        <v>2024</v>
      </c>
      <c r="N6783">
        <f>MONTH(Table1[[#This Row],[order_date]])</f>
        <v>7</v>
      </c>
      <c r="O6783" s="3">
        <f>Table1[[#This Row],[sales]]-Table1[[#This Row],[profit]]</f>
        <v>2985.2300000000005</v>
      </c>
      <c r="P6783" s="3">
        <f>Table1[[#This Row],[sales]]*Table1[[#This Row],[quantity]]</f>
        <v>24570.07</v>
      </c>
      <c r="Q6783" s="9">
        <f>Table1[[#This Row],[delivery_date]]-Table1[[#This Row],[order_date]]</f>
        <v>6</v>
      </c>
    </row>
    <row r="6784" spans="1:17" x14ac:dyDescent="0.35">
      <c r="A6784" t="s">
        <v>6815</v>
      </c>
      <c r="B6784" t="s">
        <v>19</v>
      </c>
      <c r="C6784" t="s">
        <v>20</v>
      </c>
      <c r="D6784" s="2">
        <v>2265.37</v>
      </c>
      <c r="E6784">
        <v>7.0000000000000007E-2</v>
      </c>
      <c r="F6784">
        <v>2</v>
      </c>
      <c r="G6784" s="1">
        <v>45640</v>
      </c>
      <c r="H6784" s="1">
        <v>45644</v>
      </c>
      <c r="I6784" t="s">
        <v>21</v>
      </c>
      <c r="J6784" t="s">
        <v>22</v>
      </c>
      <c r="K6784" s="2">
        <v>367.58</v>
      </c>
      <c r="L6784" t="s">
        <v>23</v>
      </c>
      <c r="M6784">
        <f>YEAR(Table1[[#This Row],[order_date]])</f>
        <v>2024</v>
      </c>
      <c r="N6784">
        <f>MONTH(Table1[[#This Row],[order_date]])</f>
        <v>12</v>
      </c>
      <c r="O6784" s="3">
        <f>Table1[[#This Row],[sales]]-Table1[[#This Row],[profit]]</f>
        <v>1897.79</v>
      </c>
      <c r="P6784" s="3">
        <f>Table1[[#This Row],[sales]]*Table1[[#This Row],[quantity]]</f>
        <v>4530.74</v>
      </c>
      <c r="Q6784" s="9">
        <f>Table1[[#This Row],[delivery_date]]-Table1[[#This Row],[order_date]]</f>
        <v>4</v>
      </c>
    </row>
    <row r="6785" spans="1:17" x14ac:dyDescent="0.35">
      <c r="A6785" t="s">
        <v>6816</v>
      </c>
      <c r="B6785" t="s">
        <v>41</v>
      </c>
      <c r="C6785" t="s">
        <v>14</v>
      </c>
      <c r="D6785" s="2">
        <v>4264.41</v>
      </c>
      <c r="E6785">
        <v>0.38</v>
      </c>
      <c r="F6785">
        <v>3</v>
      </c>
      <c r="G6785" s="1">
        <v>44957</v>
      </c>
      <c r="H6785" s="1">
        <v>44960</v>
      </c>
      <c r="I6785" t="s">
        <v>31</v>
      </c>
      <c r="J6785" t="s">
        <v>27</v>
      </c>
      <c r="K6785" s="2">
        <v>1161.8800000000001</v>
      </c>
      <c r="L6785" t="s">
        <v>48</v>
      </c>
      <c r="M6785">
        <f>YEAR(Table1[[#This Row],[order_date]])</f>
        <v>2023</v>
      </c>
      <c r="N6785">
        <f>MONTH(Table1[[#This Row],[order_date]])</f>
        <v>1</v>
      </c>
      <c r="O6785" s="3">
        <f>Table1[[#This Row],[sales]]-Table1[[#This Row],[profit]]</f>
        <v>3102.5299999999997</v>
      </c>
      <c r="P6785" s="3">
        <f>Table1[[#This Row],[sales]]*Table1[[#This Row],[quantity]]</f>
        <v>12793.23</v>
      </c>
      <c r="Q6785" s="9">
        <f>Table1[[#This Row],[delivery_date]]-Table1[[#This Row],[order_date]]</f>
        <v>3</v>
      </c>
    </row>
    <row r="6786" spans="1:17" x14ac:dyDescent="0.35">
      <c r="A6786" t="s">
        <v>6817</v>
      </c>
      <c r="B6786" t="s">
        <v>13</v>
      </c>
      <c r="C6786" t="s">
        <v>20</v>
      </c>
      <c r="D6786" s="2">
        <v>1047.28</v>
      </c>
      <c r="E6786">
        <v>0.42</v>
      </c>
      <c r="F6786">
        <v>7</v>
      </c>
      <c r="G6786" s="1">
        <v>45091</v>
      </c>
      <c r="H6786" s="1">
        <v>45094</v>
      </c>
      <c r="I6786" t="s">
        <v>31</v>
      </c>
      <c r="J6786" t="s">
        <v>27</v>
      </c>
      <c r="K6786" s="2">
        <v>238.63</v>
      </c>
      <c r="L6786" t="s">
        <v>28</v>
      </c>
      <c r="M6786">
        <f>YEAR(Table1[[#This Row],[order_date]])</f>
        <v>2023</v>
      </c>
      <c r="N6786">
        <f>MONTH(Table1[[#This Row],[order_date]])</f>
        <v>6</v>
      </c>
      <c r="O6786" s="3">
        <f>Table1[[#This Row],[sales]]-Table1[[#This Row],[profit]]</f>
        <v>808.65</v>
      </c>
      <c r="P6786" s="3">
        <f>Table1[[#This Row],[sales]]*Table1[[#This Row],[quantity]]</f>
        <v>7330.96</v>
      </c>
      <c r="Q6786" s="9">
        <f>Table1[[#This Row],[delivery_date]]-Table1[[#This Row],[order_date]]</f>
        <v>3</v>
      </c>
    </row>
    <row r="6787" spans="1:17" x14ac:dyDescent="0.35">
      <c r="A6787" t="s">
        <v>6818</v>
      </c>
      <c r="B6787" t="s">
        <v>19</v>
      </c>
      <c r="C6787" t="s">
        <v>26</v>
      </c>
      <c r="D6787" s="2">
        <v>2146.83</v>
      </c>
      <c r="E6787">
        <v>0.24</v>
      </c>
      <c r="F6787">
        <v>8</v>
      </c>
      <c r="G6787" s="1">
        <v>45627</v>
      </c>
      <c r="H6787" s="1">
        <v>45630</v>
      </c>
      <c r="I6787" t="s">
        <v>31</v>
      </c>
      <c r="J6787" t="s">
        <v>22</v>
      </c>
      <c r="K6787" s="2">
        <v>232.18</v>
      </c>
      <c r="L6787" t="s">
        <v>23</v>
      </c>
      <c r="M6787">
        <f>YEAR(Table1[[#This Row],[order_date]])</f>
        <v>2024</v>
      </c>
      <c r="N6787">
        <f>MONTH(Table1[[#This Row],[order_date]])</f>
        <v>12</v>
      </c>
      <c r="O6787" s="3">
        <f>Table1[[#This Row],[sales]]-Table1[[#This Row],[profit]]</f>
        <v>1914.6499999999999</v>
      </c>
      <c r="P6787" s="3">
        <f>Table1[[#This Row],[sales]]*Table1[[#This Row],[quantity]]</f>
        <v>17174.64</v>
      </c>
      <c r="Q6787" s="9">
        <f>Table1[[#This Row],[delivery_date]]-Table1[[#This Row],[order_date]]</f>
        <v>3</v>
      </c>
    </row>
    <row r="6788" spans="1:17" x14ac:dyDescent="0.35">
      <c r="A6788" t="s">
        <v>6819</v>
      </c>
      <c r="B6788" t="s">
        <v>19</v>
      </c>
      <c r="C6788" t="s">
        <v>26</v>
      </c>
      <c r="D6788" s="2">
        <v>2831.77</v>
      </c>
      <c r="E6788">
        <v>0.48</v>
      </c>
      <c r="F6788">
        <v>9</v>
      </c>
      <c r="G6788" s="1">
        <v>45209</v>
      </c>
      <c r="H6788" s="1">
        <v>45215</v>
      </c>
      <c r="I6788" t="s">
        <v>31</v>
      </c>
      <c r="J6788" t="s">
        <v>22</v>
      </c>
      <c r="K6788" s="2">
        <v>555.85</v>
      </c>
      <c r="L6788" t="s">
        <v>23</v>
      </c>
      <c r="M6788">
        <f>YEAR(Table1[[#This Row],[order_date]])</f>
        <v>2023</v>
      </c>
      <c r="N6788">
        <f>MONTH(Table1[[#This Row],[order_date]])</f>
        <v>10</v>
      </c>
      <c r="O6788" s="3">
        <f>Table1[[#This Row],[sales]]-Table1[[#This Row],[profit]]</f>
        <v>2275.92</v>
      </c>
      <c r="P6788" s="3">
        <f>Table1[[#This Row],[sales]]*Table1[[#This Row],[quantity]]</f>
        <v>25485.93</v>
      </c>
      <c r="Q6788" s="9">
        <f>Table1[[#This Row],[delivery_date]]-Table1[[#This Row],[order_date]]</f>
        <v>6</v>
      </c>
    </row>
    <row r="6789" spans="1:17" x14ac:dyDescent="0.35">
      <c r="A6789" t="s">
        <v>6820</v>
      </c>
      <c r="B6789" t="s">
        <v>13</v>
      </c>
      <c r="C6789" t="s">
        <v>33</v>
      </c>
      <c r="D6789" s="2">
        <v>717.47</v>
      </c>
      <c r="E6789">
        <v>0.06</v>
      </c>
      <c r="F6789">
        <v>6</v>
      </c>
      <c r="G6789" s="1">
        <v>44996</v>
      </c>
      <c r="H6789" s="1">
        <v>44999</v>
      </c>
      <c r="I6789" t="s">
        <v>21</v>
      </c>
      <c r="J6789" t="s">
        <v>16</v>
      </c>
      <c r="K6789" s="2">
        <v>110.49</v>
      </c>
      <c r="L6789" t="s">
        <v>34</v>
      </c>
      <c r="M6789">
        <f>YEAR(Table1[[#This Row],[order_date]])</f>
        <v>2023</v>
      </c>
      <c r="N6789">
        <f>MONTH(Table1[[#This Row],[order_date]])</f>
        <v>3</v>
      </c>
      <c r="O6789" s="3">
        <f>Table1[[#This Row],[sales]]-Table1[[#This Row],[profit]]</f>
        <v>606.98</v>
      </c>
      <c r="P6789" s="3">
        <f>Table1[[#This Row],[sales]]*Table1[[#This Row],[quantity]]</f>
        <v>4304.82</v>
      </c>
      <c r="Q6789" s="9">
        <f>Table1[[#This Row],[delivery_date]]-Table1[[#This Row],[order_date]]</f>
        <v>3</v>
      </c>
    </row>
    <row r="6790" spans="1:17" x14ac:dyDescent="0.35">
      <c r="A6790" t="s">
        <v>6821</v>
      </c>
      <c r="B6790" t="s">
        <v>25</v>
      </c>
      <c r="C6790" t="s">
        <v>14</v>
      </c>
      <c r="D6790" s="2">
        <v>2980.76</v>
      </c>
      <c r="E6790">
        <v>0.05</v>
      </c>
      <c r="F6790">
        <v>3</v>
      </c>
      <c r="G6790" s="1">
        <v>45161</v>
      </c>
      <c r="H6790" s="1">
        <v>45165</v>
      </c>
      <c r="I6790" t="s">
        <v>31</v>
      </c>
      <c r="J6790" t="s">
        <v>27</v>
      </c>
      <c r="K6790" s="2">
        <v>819.66</v>
      </c>
      <c r="L6790" t="s">
        <v>28</v>
      </c>
      <c r="M6790">
        <f>YEAR(Table1[[#This Row],[order_date]])</f>
        <v>2023</v>
      </c>
      <c r="N6790">
        <f>MONTH(Table1[[#This Row],[order_date]])</f>
        <v>8</v>
      </c>
      <c r="O6790" s="3">
        <f>Table1[[#This Row],[sales]]-Table1[[#This Row],[profit]]</f>
        <v>2161.1000000000004</v>
      </c>
      <c r="P6790" s="3">
        <f>Table1[[#This Row],[sales]]*Table1[[#This Row],[quantity]]</f>
        <v>8942.2800000000007</v>
      </c>
      <c r="Q6790" s="9">
        <f>Table1[[#This Row],[delivery_date]]-Table1[[#This Row],[order_date]]</f>
        <v>4</v>
      </c>
    </row>
    <row r="6791" spans="1:17" x14ac:dyDescent="0.35">
      <c r="A6791" t="s">
        <v>6822</v>
      </c>
      <c r="B6791" t="s">
        <v>13</v>
      </c>
      <c r="C6791" t="s">
        <v>20</v>
      </c>
      <c r="D6791" s="2">
        <v>1525.51</v>
      </c>
      <c r="E6791">
        <v>0.1</v>
      </c>
      <c r="F6791">
        <v>9</v>
      </c>
      <c r="G6791" s="1">
        <v>45020</v>
      </c>
      <c r="H6791" s="1">
        <v>45022</v>
      </c>
      <c r="I6791" t="s">
        <v>15</v>
      </c>
      <c r="J6791" t="s">
        <v>22</v>
      </c>
      <c r="K6791" s="2">
        <v>89.8</v>
      </c>
      <c r="L6791" t="s">
        <v>28</v>
      </c>
      <c r="M6791">
        <f>YEAR(Table1[[#This Row],[order_date]])</f>
        <v>2023</v>
      </c>
      <c r="N6791">
        <f>MONTH(Table1[[#This Row],[order_date]])</f>
        <v>4</v>
      </c>
      <c r="O6791" s="3">
        <f>Table1[[#This Row],[sales]]-Table1[[#This Row],[profit]]</f>
        <v>1435.71</v>
      </c>
      <c r="P6791" s="3">
        <f>Table1[[#This Row],[sales]]*Table1[[#This Row],[quantity]]</f>
        <v>13729.59</v>
      </c>
      <c r="Q6791" s="9">
        <f>Table1[[#This Row],[delivery_date]]-Table1[[#This Row],[order_date]]</f>
        <v>2</v>
      </c>
    </row>
    <row r="6792" spans="1:17" x14ac:dyDescent="0.35">
      <c r="A6792" t="s">
        <v>6823</v>
      </c>
      <c r="B6792" t="s">
        <v>19</v>
      </c>
      <c r="C6792" t="s">
        <v>33</v>
      </c>
      <c r="D6792" s="2">
        <v>1224.73</v>
      </c>
      <c r="E6792">
        <v>0.49</v>
      </c>
      <c r="F6792">
        <v>5</v>
      </c>
      <c r="G6792" s="1">
        <v>45225</v>
      </c>
      <c r="H6792" s="1">
        <v>45228</v>
      </c>
      <c r="I6792" t="s">
        <v>31</v>
      </c>
      <c r="J6792" t="s">
        <v>22</v>
      </c>
      <c r="K6792" s="2">
        <v>366.37</v>
      </c>
      <c r="L6792" t="s">
        <v>17</v>
      </c>
      <c r="M6792">
        <f>YEAR(Table1[[#This Row],[order_date]])</f>
        <v>2023</v>
      </c>
      <c r="N6792">
        <f>MONTH(Table1[[#This Row],[order_date]])</f>
        <v>10</v>
      </c>
      <c r="O6792" s="3">
        <f>Table1[[#This Row],[sales]]-Table1[[#This Row],[profit]]</f>
        <v>858.36</v>
      </c>
      <c r="P6792" s="3">
        <f>Table1[[#This Row],[sales]]*Table1[[#This Row],[quantity]]</f>
        <v>6123.65</v>
      </c>
      <c r="Q6792" s="9">
        <f>Table1[[#This Row],[delivery_date]]-Table1[[#This Row],[order_date]]</f>
        <v>3</v>
      </c>
    </row>
    <row r="6793" spans="1:17" x14ac:dyDescent="0.35">
      <c r="A6793" t="s">
        <v>6824</v>
      </c>
      <c r="B6793" t="s">
        <v>25</v>
      </c>
      <c r="C6793" t="s">
        <v>36</v>
      </c>
      <c r="D6793" s="2">
        <v>795.36</v>
      </c>
      <c r="E6793">
        <v>0.21</v>
      </c>
      <c r="F6793">
        <v>4</v>
      </c>
      <c r="G6793" s="1">
        <v>45188</v>
      </c>
      <c r="H6793" s="1">
        <v>45195</v>
      </c>
      <c r="I6793" t="s">
        <v>15</v>
      </c>
      <c r="J6793" t="s">
        <v>16</v>
      </c>
      <c r="K6793" s="2">
        <v>66.510000000000005</v>
      </c>
      <c r="L6793" t="s">
        <v>28</v>
      </c>
      <c r="M6793">
        <f>YEAR(Table1[[#This Row],[order_date]])</f>
        <v>2023</v>
      </c>
      <c r="N6793">
        <f>MONTH(Table1[[#This Row],[order_date]])</f>
        <v>9</v>
      </c>
      <c r="O6793" s="3">
        <f>Table1[[#This Row],[sales]]-Table1[[#This Row],[profit]]</f>
        <v>728.85</v>
      </c>
      <c r="P6793" s="3">
        <f>Table1[[#This Row],[sales]]*Table1[[#This Row],[quantity]]</f>
        <v>3181.44</v>
      </c>
      <c r="Q6793" s="9">
        <f>Table1[[#This Row],[delivery_date]]-Table1[[#This Row],[order_date]]</f>
        <v>7</v>
      </c>
    </row>
    <row r="6794" spans="1:17" x14ac:dyDescent="0.35">
      <c r="A6794" t="s">
        <v>6825</v>
      </c>
      <c r="B6794" t="s">
        <v>41</v>
      </c>
      <c r="C6794" t="s">
        <v>36</v>
      </c>
      <c r="D6794" s="2">
        <v>1814.42</v>
      </c>
      <c r="E6794">
        <v>0.46</v>
      </c>
      <c r="F6794">
        <v>9</v>
      </c>
      <c r="G6794" s="1">
        <v>45067</v>
      </c>
      <c r="H6794" s="1">
        <v>45072</v>
      </c>
      <c r="I6794" t="s">
        <v>15</v>
      </c>
      <c r="J6794" t="s">
        <v>22</v>
      </c>
      <c r="K6794" s="2">
        <v>376.99</v>
      </c>
      <c r="L6794" t="s">
        <v>34</v>
      </c>
      <c r="M6794">
        <f>YEAR(Table1[[#This Row],[order_date]])</f>
        <v>2023</v>
      </c>
      <c r="N6794">
        <f>MONTH(Table1[[#This Row],[order_date]])</f>
        <v>5</v>
      </c>
      <c r="O6794" s="3">
        <f>Table1[[#This Row],[sales]]-Table1[[#This Row],[profit]]</f>
        <v>1437.43</v>
      </c>
      <c r="P6794" s="3">
        <f>Table1[[#This Row],[sales]]*Table1[[#This Row],[quantity]]</f>
        <v>16329.78</v>
      </c>
      <c r="Q6794" s="9">
        <f>Table1[[#This Row],[delivery_date]]-Table1[[#This Row],[order_date]]</f>
        <v>5</v>
      </c>
    </row>
    <row r="6795" spans="1:17" x14ac:dyDescent="0.35">
      <c r="A6795" t="s">
        <v>6826</v>
      </c>
      <c r="B6795" t="s">
        <v>41</v>
      </c>
      <c r="C6795" t="s">
        <v>20</v>
      </c>
      <c r="D6795" s="2">
        <v>4652.01</v>
      </c>
      <c r="E6795">
        <v>0.1</v>
      </c>
      <c r="F6795">
        <v>2</v>
      </c>
      <c r="G6795" s="1">
        <v>45156</v>
      </c>
      <c r="H6795" s="1">
        <v>45163</v>
      </c>
      <c r="I6795" t="s">
        <v>21</v>
      </c>
      <c r="J6795" t="s">
        <v>16</v>
      </c>
      <c r="K6795" s="2">
        <v>578.08000000000004</v>
      </c>
      <c r="L6795" t="s">
        <v>23</v>
      </c>
      <c r="M6795">
        <f>YEAR(Table1[[#This Row],[order_date]])</f>
        <v>2023</v>
      </c>
      <c r="N6795">
        <f>MONTH(Table1[[#This Row],[order_date]])</f>
        <v>8</v>
      </c>
      <c r="O6795" s="3">
        <f>Table1[[#This Row],[sales]]-Table1[[#This Row],[profit]]</f>
        <v>4073.9300000000003</v>
      </c>
      <c r="P6795" s="3">
        <f>Table1[[#This Row],[sales]]*Table1[[#This Row],[quantity]]</f>
        <v>9304.02</v>
      </c>
      <c r="Q6795" s="9">
        <f>Table1[[#This Row],[delivery_date]]-Table1[[#This Row],[order_date]]</f>
        <v>7</v>
      </c>
    </row>
    <row r="6796" spans="1:17" x14ac:dyDescent="0.35">
      <c r="A6796" t="s">
        <v>6827</v>
      </c>
      <c r="B6796" t="s">
        <v>41</v>
      </c>
      <c r="C6796" t="s">
        <v>20</v>
      </c>
      <c r="D6796" s="2">
        <v>251.93</v>
      </c>
      <c r="E6796">
        <v>0.42</v>
      </c>
      <c r="F6796">
        <v>4</v>
      </c>
      <c r="G6796" s="1">
        <v>45189</v>
      </c>
      <c r="H6796" s="1">
        <v>45195</v>
      </c>
      <c r="I6796" t="s">
        <v>31</v>
      </c>
      <c r="J6796" t="s">
        <v>22</v>
      </c>
      <c r="K6796" s="2">
        <v>44.66</v>
      </c>
      <c r="L6796" t="s">
        <v>28</v>
      </c>
      <c r="M6796">
        <f>YEAR(Table1[[#This Row],[order_date]])</f>
        <v>2023</v>
      </c>
      <c r="N6796">
        <f>MONTH(Table1[[#This Row],[order_date]])</f>
        <v>9</v>
      </c>
      <c r="O6796" s="3">
        <f>Table1[[#This Row],[sales]]-Table1[[#This Row],[profit]]</f>
        <v>207.27</v>
      </c>
      <c r="P6796" s="3">
        <f>Table1[[#This Row],[sales]]*Table1[[#This Row],[quantity]]</f>
        <v>1007.72</v>
      </c>
      <c r="Q6796" s="9">
        <f>Table1[[#This Row],[delivery_date]]-Table1[[#This Row],[order_date]]</f>
        <v>6</v>
      </c>
    </row>
    <row r="6797" spans="1:17" x14ac:dyDescent="0.35">
      <c r="A6797" t="s">
        <v>6828</v>
      </c>
      <c r="B6797" t="s">
        <v>19</v>
      </c>
      <c r="C6797" t="s">
        <v>20</v>
      </c>
      <c r="D6797" s="2">
        <v>4275.57</v>
      </c>
      <c r="E6797">
        <v>0.16</v>
      </c>
      <c r="F6797">
        <v>6</v>
      </c>
      <c r="G6797" s="1">
        <v>45580</v>
      </c>
      <c r="H6797" s="1">
        <v>45581</v>
      </c>
      <c r="I6797" t="s">
        <v>31</v>
      </c>
      <c r="J6797" t="s">
        <v>16</v>
      </c>
      <c r="K6797" s="2">
        <v>538.44000000000005</v>
      </c>
      <c r="L6797" t="s">
        <v>28</v>
      </c>
      <c r="M6797">
        <f>YEAR(Table1[[#This Row],[order_date]])</f>
        <v>2024</v>
      </c>
      <c r="N6797">
        <f>MONTH(Table1[[#This Row],[order_date]])</f>
        <v>10</v>
      </c>
      <c r="O6797" s="3">
        <f>Table1[[#This Row],[sales]]-Table1[[#This Row],[profit]]</f>
        <v>3737.1299999999997</v>
      </c>
      <c r="P6797" s="3">
        <f>Table1[[#This Row],[sales]]*Table1[[#This Row],[quantity]]</f>
        <v>25653.42</v>
      </c>
      <c r="Q6797" s="9">
        <f>Table1[[#This Row],[delivery_date]]-Table1[[#This Row],[order_date]]</f>
        <v>1</v>
      </c>
    </row>
    <row r="6798" spans="1:17" x14ac:dyDescent="0.35">
      <c r="A6798" t="s">
        <v>6829</v>
      </c>
      <c r="B6798" t="s">
        <v>13</v>
      </c>
      <c r="C6798" t="s">
        <v>26</v>
      </c>
      <c r="D6798" s="2">
        <v>2047.07</v>
      </c>
      <c r="E6798">
        <v>0.37</v>
      </c>
      <c r="F6798">
        <v>6</v>
      </c>
      <c r="G6798" s="1">
        <v>45639</v>
      </c>
      <c r="H6798" s="1">
        <v>45640</v>
      </c>
      <c r="I6798" t="s">
        <v>21</v>
      </c>
      <c r="J6798" t="s">
        <v>27</v>
      </c>
      <c r="K6798" s="2">
        <v>325.31</v>
      </c>
      <c r="L6798" t="s">
        <v>39</v>
      </c>
      <c r="M6798">
        <f>YEAR(Table1[[#This Row],[order_date]])</f>
        <v>2024</v>
      </c>
      <c r="N6798">
        <f>MONTH(Table1[[#This Row],[order_date]])</f>
        <v>12</v>
      </c>
      <c r="O6798" s="3">
        <f>Table1[[#This Row],[sales]]-Table1[[#This Row],[profit]]</f>
        <v>1721.76</v>
      </c>
      <c r="P6798" s="3">
        <f>Table1[[#This Row],[sales]]*Table1[[#This Row],[quantity]]</f>
        <v>12282.42</v>
      </c>
      <c r="Q6798" s="9">
        <f>Table1[[#This Row],[delivery_date]]-Table1[[#This Row],[order_date]]</f>
        <v>1</v>
      </c>
    </row>
    <row r="6799" spans="1:17" x14ac:dyDescent="0.35">
      <c r="A6799" t="s">
        <v>6830</v>
      </c>
      <c r="B6799" t="s">
        <v>25</v>
      </c>
      <c r="C6799" t="s">
        <v>20</v>
      </c>
      <c r="D6799" s="2">
        <v>2851.85</v>
      </c>
      <c r="E6799">
        <v>0.49</v>
      </c>
      <c r="F6799">
        <v>5</v>
      </c>
      <c r="G6799" s="1">
        <v>45025</v>
      </c>
      <c r="H6799" s="1">
        <v>45028</v>
      </c>
      <c r="I6799" t="s">
        <v>31</v>
      </c>
      <c r="J6799" t="s">
        <v>27</v>
      </c>
      <c r="K6799" s="2">
        <v>307.60000000000002</v>
      </c>
      <c r="L6799" t="s">
        <v>28</v>
      </c>
      <c r="M6799">
        <f>YEAR(Table1[[#This Row],[order_date]])</f>
        <v>2023</v>
      </c>
      <c r="N6799">
        <f>MONTH(Table1[[#This Row],[order_date]])</f>
        <v>4</v>
      </c>
      <c r="O6799" s="3">
        <f>Table1[[#This Row],[sales]]-Table1[[#This Row],[profit]]</f>
        <v>2544.25</v>
      </c>
      <c r="P6799" s="3">
        <f>Table1[[#This Row],[sales]]*Table1[[#This Row],[quantity]]</f>
        <v>14259.25</v>
      </c>
      <c r="Q6799" s="9">
        <f>Table1[[#This Row],[delivery_date]]-Table1[[#This Row],[order_date]]</f>
        <v>3</v>
      </c>
    </row>
    <row r="6800" spans="1:17" x14ac:dyDescent="0.35">
      <c r="A6800" t="s">
        <v>6831</v>
      </c>
      <c r="B6800" t="s">
        <v>41</v>
      </c>
      <c r="C6800" t="s">
        <v>36</v>
      </c>
      <c r="D6800" s="2">
        <v>2612.7800000000002</v>
      </c>
      <c r="E6800">
        <v>0.47</v>
      </c>
      <c r="F6800">
        <v>7</v>
      </c>
      <c r="G6800" s="1">
        <v>45229</v>
      </c>
      <c r="H6800" s="1">
        <v>45236</v>
      </c>
      <c r="I6800" t="s">
        <v>21</v>
      </c>
      <c r="J6800" t="s">
        <v>16</v>
      </c>
      <c r="K6800" s="2">
        <v>184.62</v>
      </c>
      <c r="L6800" t="s">
        <v>23</v>
      </c>
      <c r="M6800">
        <f>YEAR(Table1[[#This Row],[order_date]])</f>
        <v>2023</v>
      </c>
      <c r="N6800">
        <f>MONTH(Table1[[#This Row],[order_date]])</f>
        <v>10</v>
      </c>
      <c r="O6800" s="3">
        <f>Table1[[#This Row],[sales]]-Table1[[#This Row],[profit]]</f>
        <v>2428.1600000000003</v>
      </c>
      <c r="P6800" s="3">
        <f>Table1[[#This Row],[sales]]*Table1[[#This Row],[quantity]]</f>
        <v>18289.460000000003</v>
      </c>
      <c r="Q6800" s="9">
        <f>Table1[[#This Row],[delivery_date]]-Table1[[#This Row],[order_date]]</f>
        <v>7</v>
      </c>
    </row>
    <row r="6801" spans="1:17" x14ac:dyDescent="0.35">
      <c r="A6801" t="s">
        <v>6832</v>
      </c>
      <c r="B6801" t="s">
        <v>25</v>
      </c>
      <c r="C6801" t="s">
        <v>20</v>
      </c>
      <c r="D6801" s="2">
        <v>4636.13</v>
      </c>
      <c r="E6801">
        <v>0.42</v>
      </c>
      <c r="F6801">
        <v>5</v>
      </c>
      <c r="G6801" s="1">
        <v>45189</v>
      </c>
      <c r="H6801" s="1">
        <v>45190</v>
      </c>
      <c r="I6801" t="s">
        <v>15</v>
      </c>
      <c r="J6801" t="s">
        <v>27</v>
      </c>
      <c r="K6801" s="2">
        <v>953.81</v>
      </c>
      <c r="L6801" t="s">
        <v>48</v>
      </c>
      <c r="M6801">
        <f>YEAR(Table1[[#This Row],[order_date]])</f>
        <v>2023</v>
      </c>
      <c r="N6801">
        <f>MONTH(Table1[[#This Row],[order_date]])</f>
        <v>9</v>
      </c>
      <c r="O6801" s="3">
        <f>Table1[[#This Row],[sales]]-Table1[[#This Row],[profit]]</f>
        <v>3682.32</v>
      </c>
      <c r="P6801" s="3">
        <f>Table1[[#This Row],[sales]]*Table1[[#This Row],[quantity]]</f>
        <v>23180.65</v>
      </c>
      <c r="Q6801" s="9">
        <f>Table1[[#This Row],[delivery_date]]-Table1[[#This Row],[order_date]]</f>
        <v>1</v>
      </c>
    </row>
    <row r="6802" spans="1:17" x14ac:dyDescent="0.35">
      <c r="A6802" t="s">
        <v>6833</v>
      </c>
      <c r="B6802" t="s">
        <v>19</v>
      </c>
      <c r="C6802" t="s">
        <v>14</v>
      </c>
      <c r="D6802" s="2">
        <v>3873.63</v>
      </c>
      <c r="E6802">
        <v>0.03</v>
      </c>
      <c r="F6802">
        <v>6</v>
      </c>
      <c r="G6802" s="1">
        <v>45477</v>
      </c>
      <c r="H6802" s="1">
        <v>45478</v>
      </c>
      <c r="I6802" t="s">
        <v>21</v>
      </c>
      <c r="J6802" t="s">
        <v>27</v>
      </c>
      <c r="K6802" s="2">
        <v>1041.77</v>
      </c>
      <c r="L6802" t="s">
        <v>28</v>
      </c>
      <c r="M6802">
        <f>YEAR(Table1[[#This Row],[order_date]])</f>
        <v>2024</v>
      </c>
      <c r="N6802">
        <f>MONTH(Table1[[#This Row],[order_date]])</f>
        <v>7</v>
      </c>
      <c r="O6802" s="3">
        <f>Table1[[#This Row],[sales]]-Table1[[#This Row],[profit]]</f>
        <v>2831.86</v>
      </c>
      <c r="P6802" s="3">
        <f>Table1[[#This Row],[sales]]*Table1[[#This Row],[quantity]]</f>
        <v>23241.78</v>
      </c>
      <c r="Q6802" s="9">
        <f>Table1[[#This Row],[delivery_date]]-Table1[[#This Row],[order_date]]</f>
        <v>1</v>
      </c>
    </row>
    <row r="6803" spans="1:17" x14ac:dyDescent="0.35">
      <c r="A6803" t="s">
        <v>6834</v>
      </c>
      <c r="B6803" t="s">
        <v>41</v>
      </c>
      <c r="C6803" t="s">
        <v>36</v>
      </c>
      <c r="D6803" s="2">
        <v>4925.6400000000003</v>
      </c>
      <c r="E6803">
        <v>0.3</v>
      </c>
      <c r="F6803">
        <v>1</v>
      </c>
      <c r="G6803" s="1">
        <v>45622</v>
      </c>
      <c r="H6803" s="1">
        <v>45626</v>
      </c>
      <c r="I6803" t="s">
        <v>31</v>
      </c>
      <c r="J6803" t="s">
        <v>22</v>
      </c>
      <c r="K6803" s="2">
        <v>937.32</v>
      </c>
      <c r="L6803" t="s">
        <v>28</v>
      </c>
      <c r="M6803">
        <f>YEAR(Table1[[#This Row],[order_date]])</f>
        <v>2024</v>
      </c>
      <c r="N6803">
        <f>MONTH(Table1[[#This Row],[order_date]])</f>
        <v>11</v>
      </c>
      <c r="O6803" s="3">
        <f>Table1[[#This Row],[sales]]-Table1[[#This Row],[profit]]</f>
        <v>3988.32</v>
      </c>
      <c r="P6803" s="3">
        <f>Table1[[#This Row],[sales]]*Table1[[#This Row],[quantity]]</f>
        <v>4925.6400000000003</v>
      </c>
      <c r="Q6803" s="9">
        <f>Table1[[#This Row],[delivery_date]]-Table1[[#This Row],[order_date]]</f>
        <v>4</v>
      </c>
    </row>
    <row r="6804" spans="1:17" x14ac:dyDescent="0.35">
      <c r="A6804" t="s">
        <v>6835</v>
      </c>
      <c r="B6804" t="s">
        <v>19</v>
      </c>
      <c r="C6804" t="s">
        <v>14</v>
      </c>
      <c r="D6804" s="2">
        <v>3992.71</v>
      </c>
      <c r="E6804">
        <v>0.42</v>
      </c>
      <c r="F6804">
        <v>8</v>
      </c>
      <c r="G6804" s="1">
        <v>45139</v>
      </c>
      <c r="H6804" s="1">
        <v>45146</v>
      </c>
      <c r="I6804" t="s">
        <v>21</v>
      </c>
      <c r="J6804" t="s">
        <v>27</v>
      </c>
      <c r="K6804" s="2">
        <v>663.48</v>
      </c>
      <c r="L6804" t="s">
        <v>23</v>
      </c>
      <c r="M6804">
        <f>YEAR(Table1[[#This Row],[order_date]])</f>
        <v>2023</v>
      </c>
      <c r="N6804">
        <f>MONTH(Table1[[#This Row],[order_date]])</f>
        <v>8</v>
      </c>
      <c r="O6804" s="3">
        <f>Table1[[#This Row],[sales]]-Table1[[#This Row],[profit]]</f>
        <v>3329.23</v>
      </c>
      <c r="P6804" s="3">
        <f>Table1[[#This Row],[sales]]*Table1[[#This Row],[quantity]]</f>
        <v>31941.68</v>
      </c>
      <c r="Q6804" s="9">
        <f>Table1[[#This Row],[delivery_date]]-Table1[[#This Row],[order_date]]</f>
        <v>7</v>
      </c>
    </row>
    <row r="6805" spans="1:17" x14ac:dyDescent="0.35">
      <c r="A6805" t="s">
        <v>6836</v>
      </c>
      <c r="B6805" t="s">
        <v>13</v>
      </c>
      <c r="C6805" t="s">
        <v>36</v>
      </c>
      <c r="D6805" s="2">
        <v>1549.85</v>
      </c>
      <c r="E6805">
        <v>0.2</v>
      </c>
      <c r="F6805">
        <v>5</v>
      </c>
      <c r="G6805" s="1">
        <v>45329</v>
      </c>
      <c r="H6805" s="1">
        <v>45330</v>
      </c>
      <c r="I6805" t="s">
        <v>21</v>
      </c>
      <c r="J6805" t="s">
        <v>16</v>
      </c>
      <c r="K6805" s="2">
        <v>88.07</v>
      </c>
      <c r="L6805" t="s">
        <v>39</v>
      </c>
      <c r="M6805">
        <f>YEAR(Table1[[#This Row],[order_date]])</f>
        <v>2024</v>
      </c>
      <c r="N6805">
        <f>MONTH(Table1[[#This Row],[order_date]])</f>
        <v>2</v>
      </c>
      <c r="O6805" s="3">
        <f>Table1[[#This Row],[sales]]-Table1[[#This Row],[profit]]</f>
        <v>1461.78</v>
      </c>
      <c r="P6805" s="3">
        <f>Table1[[#This Row],[sales]]*Table1[[#This Row],[quantity]]</f>
        <v>7749.25</v>
      </c>
      <c r="Q6805" s="9">
        <f>Table1[[#This Row],[delivery_date]]-Table1[[#This Row],[order_date]]</f>
        <v>1</v>
      </c>
    </row>
    <row r="6806" spans="1:17" x14ac:dyDescent="0.35">
      <c r="A6806" t="s">
        <v>6837</v>
      </c>
      <c r="B6806" t="s">
        <v>19</v>
      </c>
      <c r="C6806" t="s">
        <v>33</v>
      </c>
      <c r="D6806" s="2">
        <v>4818.13</v>
      </c>
      <c r="E6806">
        <v>0.37</v>
      </c>
      <c r="F6806">
        <v>5</v>
      </c>
      <c r="G6806" s="1">
        <v>45561</v>
      </c>
      <c r="H6806" s="1">
        <v>45565</v>
      </c>
      <c r="I6806" t="s">
        <v>15</v>
      </c>
      <c r="J6806" t="s">
        <v>16</v>
      </c>
      <c r="K6806" s="2">
        <v>832.86</v>
      </c>
      <c r="L6806" t="s">
        <v>48</v>
      </c>
      <c r="M6806">
        <f>YEAR(Table1[[#This Row],[order_date]])</f>
        <v>2024</v>
      </c>
      <c r="N6806">
        <f>MONTH(Table1[[#This Row],[order_date]])</f>
        <v>9</v>
      </c>
      <c r="O6806" s="3">
        <f>Table1[[#This Row],[sales]]-Table1[[#This Row],[profit]]</f>
        <v>3985.27</v>
      </c>
      <c r="P6806" s="3">
        <f>Table1[[#This Row],[sales]]*Table1[[#This Row],[quantity]]</f>
        <v>24090.65</v>
      </c>
      <c r="Q6806" s="9">
        <f>Table1[[#This Row],[delivery_date]]-Table1[[#This Row],[order_date]]</f>
        <v>4</v>
      </c>
    </row>
    <row r="6807" spans="1:17" x14ac:dyDescent="0.35">
      <c r="A6807" t="s">
        <v>6838</v>
      </c>
      <c r="B6807" t="s">
        <v>19</v>
      </c>
      <c r="C6807" t="s">
        <v>36</v>
      </c>
      <c r="D6807" s="2">
        <v>4919.47</v>
      </c>
      <c r="E6807">
        <v>7.0000000000000007E-2</v>
      </c>
      <c r="F6807">
        <v>6</v>
      </c>
      <c r="G6807" s="1">
        <v>45209</v>
      </c>
      <c r="H6807" s="1">
        <v>45215</v>
      </c>
      <c r="I6807" t="s">
        <v>21</v>
      </c>
      <c r="J6807" t="s">
        <v>27</v>
      </c>
      <c r="K6807" s="2">
        <v>1151.48</v>
      </c>
      <c r="L6807" t="s">
        <v>48</v>
      </c>
      <c r="M6807">
        <f>YEAR(Table1[[#This Row],[order_date]])</f>
        <v>2023</v>
      </c>
      <c r="N6807">
        <f>MONTH(Table1[[#This Row],[order_date]])</f>
        <v>10</v>
      </c>
      <c r="O6807" s="3">
        <f>Table1[[#This Row],[sales]]-Table1[[#This Row],[profit]]</f>
        <v>3767.9900000000002</v>
      </c>
      <c r="P6807" s="3">
        <f>Table1[[#This Row],[sales]]*Table1[[#This Row],[quantity]]</f>
        <v>29516.82</v>
      </c>
      <c r="Q6807" s="9">
        <f>Table1[[#This Row],[delivery_date]]-Table1[[#This Row],[order_date]]</f>
        <v>6</v>
      </c>
    </row>
    <row r="6808" spans="1:17" x14ac:dyDescent="0.35">
      <c r="A6808" t="s">
        <v>6839</v>
      </c>
      <c r="B6808" t="s">
        <v>13</v>
      </c>
      <c r="C6808" t="s">
        <v>36</v>
      </c>
      <c r="D6808" s="2">
        <v>703.16</v>
      </c>
      <c r="E6808">
        <v>0.09</v>
      </c>
      <c r="F6808">
        <v>6</v>
      </c>
      <c r="G6808" s="1">
        <v>44987</v>
      </c>
      <c r="H6808" s="1">
        <v>44988</v>
      </c>
      <c r="I6808" t="s">
        <v>31</v>
      </c>
      <c r="J6808" t="s">
        <v>16</v>
      </c>
      <c r="K6808" s="2">
        <v>62.95</v>
      </c>
      <c r="L6808" t="s">
        <v>17</v>
      </c>
      <c r="M6808">
        <f>YEAR(Table1[[#This Row],[order_date]])</f>
        <v>2023</v>
      </c>
      <c r="N6808">
        <f>MONTH(Table1[[#This Row],[order_date]])</f>
        <v>3</v>
      </c>
      <c r="O6808" s="3">
        <f>Table1[[#This Row],[sales]]-Table1[[#This Row],[profit]]</f>
        <v>640.20999999999992</v>
      </c>
      <c r="P6808" s="3">
        <f>Table1[[#This Row],[sales]]*Table1[[#This Row],[quantity]]</f>
        <v>4218.96</v>
      </c>
      <c r="Q6808" s="9">
        <f>Table1[[#This Row],[delivery_date]]-Table1[[#This Row],[order_date]]</f>
        <v>1</v>
      </c>
    </row>
    <row r="6809" spans="1:17" x14ac:dyDescent="0.35">
      <c r="A6809" t="s">
        <v>6840</v>
      </c>
      <c r="B6809" t="s">
        <v>25</v>
      </c>
      <c r="C6809" t="s">
        <v>14</v>
      </c>
      <c r="D6809" s="2">
        <v>4515.12</v>
      </c>
      <c r="E6809">
        <v>0.32</v>
      </c>
      <c r="F6809">
        <v>8</v>
      </c>
      <c r="G6809" s="1">
        <v>45504</v>
      </c>
      <c r="H6809" s="1">
        <v>45511</v>
      </c>
      <c r="I6809" t="s">
        <v>15</v>
      </c>
      <c r="J6809" t="s">
        <v>22</v>
      </c>
      <c r="K6809" s="2">
        <v>1088.6400000000001</v>
      </c>
      <c r="L6809" t="s">
        <v>23</v>
      </c>
      <c r="M6809">
        <f>YEAR(Table1[[#This Row],[order_date]])</f>
        <v>2024</v>
      </c>
      <c r="N6809">
        <f>MONTH(Table1[[#This Row],[order_date]])</f>
        <v>7</v>
      </c>
      <c r="O6809" s="3">
        <f>Table1[[#This Row],[sales]]-Table1[[#This Row],[profit]]</f>
        <v>3426.4799999999996</v>
      </c>
      <c r="P6809" s="3">
        <f>Table1[[#This Row],[sales]]*Table1[[#This Row],[quantity]]</f>
        <v>36120.959999999999</v>
      </c>
      <c r="Q6809" s="9">
        <f>Table1[[#This Row],[delivery_date]]-Table1[[#This Row],[order_date]]</f>
        <v>7</v>
      </c>
    </row>
    <row r="6810" spans="1:17" x14ac:dyDescent="0.35">
      <c r="A6810" t="s">
        <v>6841</v>
      </c>
      <c r="B6810" t="s">
        <v>13</v>
      </c>
      <c r="C6810" t="s">
        <v>14</v>
      </c>
      <c r="D6810" s="2">
        <v>3354.59</v>
      </c>
      <c r="E6810">
        <v>0.22</v>
      </c>
      <c r="F6810">
        <v>4</v>
      </c>
      <c r="G6810" s="1">
        <v>45366</v>
      </c>
      <c r="H6810" s="1">
        <v>45372</v>
      </c>
      <c r="I6810" t="s">
        <v>15</v>
      </c>
      <c r="J6810" t="s">
        <v>22</v>
      </c>
      <c r="K6810" s="2">
        <v>573.44000000000005</v>
      </c>
      <c r="L6810" t="s">
        <v>28</v>
      </c>
      <c r="M6810">
        <f>YEAR(Table1[[#This Row],[order_date]])</f>
        <v>2024</v>
      </c>
      <c r="N6810">
        <f>MONTH(Table1[[#This Row],[order_date]])</f>
        <v>3</v>
      </c>
      <c r="O6810" s="3">
        <f>Table1[[#This Row],[sales]]-Table1[[#This Row],[profit]]</f>
        <v>2781.15</v>
      </c>
      <c r="P6810" s="3">
        <f>Table1[[#This Row],[sales]]*Table1[[#This Row],[quantity]]</f>
        <v>13418.36</v>
      </c>
      <c r="Q6810" s="9">
        <f>Table1[[#This Row],[delivery_date]]-Table1[[#This Row],[order_date]]</f>
        <v>6</v>
      </c>
    </row>
    <row r="6811" spans="1:17" x14ac:dyDescent="0.35">
      <c r="A6811" t="s">
        <v>6842</v>
      </c>
      <c r="B6811" t="s">
        <v>13</v>
      </c>
      <c r="C6811" t="s">
        <v>36</v>
      </c>
      <c r="D6811" s="2">
        <v>4617.7700000000004</v>
      </c>
      <c r="E6811">
        <v>0.11</v>
      </c>
      <c r="F6811">
        <v>4</v>
      </c>
      <c r="G6811" s="1">
        <v>45283</v>
      </c>
      <c r="H6811" s="1">
        <v>45289</v>
      </c>
      <c r="I6811" t="s">
        <v>21</v>
      </c>
      <c r="J6811" t="s">
        <v>16</v>
      </c>
      <c r="K6811" s="2">
        <v>1111.58</v>
      </c>
      <c r="L6811" t="s">
        <v>17</v>
      </c>
      <c r="M6811">
        <f>YEAR(Table1[[#This Row],[order_date]])</f>
        <v>2023</v>
      </c>
      <c r="N6811">
        <f>MONTH(Table1[[#This Row],[order_date]])</f>
        <v>12</v>
      </c>
      <c r="O6811" s="3">
        <f>Table1[[#This Row],[sales]]-Table1[[#This Row],[profit]]</f>
        <v>3506.1900000000005</v>
      </c>
      <c r="P6811" s="3">
        <f>Table1[[#This Row],[sales]]*Table1[[#This Row],[quantity]]</f>
        <v>18471.080000000002</v>
      </c>
      <c r="Q6811" s="9">
        <f>Table1[[#This Row],[delivery_date]]-Table1[[#This Row],[order_date]]</f>
        <v>6</v>
      </c>
    </row>
    <row r="6812" spans="1:17" x14ac:dyDescent="0.35">
      <c r="A6812" t="s">
        <v>6843</v>
      </c>
      <c r="B6812" t="s">
        <v>19</v>
      </c>
      <c r="C6812" t="s">
        <v>36</v>
      </c>
      <c r="D6812" s="2">
        <v>4587.12</v>
      </c>
      <c r="E6812">
        <v>0.14000000000000001</v>
      </c>
      <c r="F6812">
        <v>3</v>
      </c>
      <c r="G6812" s="1">
        <v>45034</v>
      </c>
      <c r="H6812" s="1">
        <v>45041</v>
      </c>
      <c r="I6812" t="s">
        <v>31</v>
      </c>
      <c r="J6812" t="s">
        <v>27</v>
      </c>
      <c r="K6812" s="2">
        <v>399.88</v>
      </c>
      <c r="L6812" t="s">
        <v>23</v>
      </c>
      <c r="M6812">
        <f>YEAR(Table1[[#This Row],[order_date]])</f>
        <v>2023</v>
      </c>
      <c r="N6812">
        <f>MONTH(Table1[[#This Row],[order_date]])</f>
        <v>4</v>
      </c>
      <c r="O6812" s="3">
        <f>Table1[[#This Row],[sales]]-Table1[[#This Row],[profit]]</f>
        <v>4187.24</v>
      </c>
      <c r="P6812" s="3">
        <f>Table1[[#This Row],[sales]]*Table1[[#This Row],[quantity]]</f>
        <v>13761.36</v>
      </c>
      <c r="Q6812" s="9">
        <f>Table1[[#This Row],[delivery_date]]-Table1[[#This Row],[order_date]]</f>
        <v>7</v>
      </c>
    </row>
    <row r="6813" spans="1:17" x14ac:dyDescent="0.35">
      <c r="A6813" t="s">
        <v>6844</v>
      </c>
      <c r="B6813" t="s">
        <v>25</v>
      </c>
      <c r="C6813" t="s">
        <v>26</v>
      </c>
      <c r="D6813" s="2">
        <v>4467.7299999999996</v>
      </c>
      <c r="E6813">
        <v>0.31</v>
      </c>
      <c r="F6813">
        <v>9</v>
      </c>
      <c r="G6813" s="1">
        <v>45066</v>
      </c>
      <c r="H6813" s="1">
        <v>45070</v>
      </c>
      <c r="I6813" t="s">
        <v>21</v>
      </c>
      <c r="J6813" t="s">
        <v>22</v>
      </c>
      <c r="K6813" s="2">
        <v>448.73</v>
      </c>
      <c r="L6813" t="s">
        <v>34</v>
      </c>
      <c r="M6813">
        <f>YEAR(Table1[[#This Row],[order_date]])</f>
        <v>2023</v>
      </c>
      <c r="N6813">
        <f>MONTH(Table1[[#This Row],[order_date]])</f>
        <v>5</v>
      </c>
      <c r="O6813" s="3">
        <f>Table1[[#This Row],[sales]]-Table1[[#This Row],[profit]]</f>
        <v>4018.9999999999995</v>
      </c>
      <c r="P6813" s="3">
        <f>Table1[[#This Row],[sales]]*Table1[[#This Row],[quantity]]</f>
        <v>40209.569999999992</v>
      </c>
      <c r="Q6813" s="9">
        <f>Table1[[#This Row],[delivery_date]]-Table1[[#This Row],[order_date]]</f>
        <v>4</v>
      </c>
    </row>
    <row r="6814" spans="1:17" x14ac:dyDescent="0.35">
      <c r="A6814" t="s">
        <v>6845</v>
      </c>
      <c r="B6814" t="s">
        <v>41</v>
      </c>
      <c r="C6814" t="s">
        <v>33</v>
      </c>
      <c r="D6814" s="2">
        <v>4437.8500000000004</v>
      </c>
      <c r="E6814">
        <v>0.36</v>
      </c>
      <c r="F6814">
        <v>8</v>
      </c>
      <c r="G6814" s="1">
        <v>45169</v>
      </c>
      <c r="H6814" s="1">
        <v>45170</v>
      </c>
      <c r="I6814" t="s">
        <v>21</v>
      </c>
      <c r="J6814" t="s">
        <v>22</v>
      </c>
      <c r="K6814" s="2">
        <v>716.92</v>
      </c>
      <c r="L6814" t="s">
        <v>34</v>
      </c>
      <c r="M6814">
        <f>YEAR(Table1[[#This Row],[order_date]])</f>
        <v>2023</v>
      </c>
      <c r="N6814">
        <f>MONTH(Table1[[#This Row],[order_date]])</f>
        <v>8</v>
      </c>
      <c r="O6814" s="3">
        <f>Table1[[#This Row],[sales]]-Table1[[#This Row],[profit]]</f>
        <v>3720.9300000000003</v>
      </c>
      <c r="P6814" s="3">
        <f>Table1[[#This Row],[sales]]*Table1[[#This Row],[quantity]]</f>
        <v>35502.800000000003</v>
      </c>
      <c r="Q6814" s="9">
        <f>Table1[[#This Row],[delivery_date]]-Table1[[#This Row],[order_date]]</f>
        <v>1</v>
      </c>
    </row>
    <row r="6815" spans="1:17" x14ac:dyDescent="0.35">
      <c r="A6815" t="s">
        <v>6846</v>
      </c>
      <c r="B6815" t="s">
        <v>13</v>
      </c>
      <c r="C6815" t="s">
        <v>33</v>
      </c>
      <c r="D6815" s="2">
        <v>676.47</v>
      </c>
      <c r="E6815">
        <v>0.1</v>
      </c>
      <c r="F6815">
        <v>5</v>
      </c>
      <c r="G6815" s="1">
        <v>45267</v>
      </c>
      <c r="H6815" s="1">
        <v>45274</v>
      </c>
      <c r="I6815" t="s">
        <v>21</v>
      </c>
      <c r="J6815" t="s">
        <v>27</v>
      </c>
      <c r="K6815" s="2">
        <v>114.44</v>
      </c>
      <c r="L6815" t="s">
        <v>39</v>
      </c>
      <c r="M6815">
        <f>YEAR(Table1[[#This Row],[order_date]])</f>
        <v>2023</v>
      </c>
      <c r="N6815">
        <f>MONTH(Table1[[#This Row],[order_date]])</f>
        <v>12</v>
      </c>
      <c r="O6815" s="3">
        <f>Table1[[#This Row],[sales]]-Table1[[#This Row],[profit]]</f>
        <v>562.03</v>
      </c>
      <c r="P6815" s="3">
        <f>Table1[[#This Row],[sales]]*Table1[[#This Row],[quantity]]</f>
        <v>3382.3500000000004</v>
      </c>
      <c r="Q6815" s="9">
        <f>Table1[[#This Row],[delivery_date]]-Table1[[#This Row],[order_date]]</f>
        <v>7</v>
      </c>
    </row>
    <row r="6816" spans="1:17" x14ac:dyDescent="0.35">
      <c r="A6816" t="s">
        <v>6847</v>
      </c>
      <c r="B6816" t="s">
        <v>25</v>
      </c>
      <c r="C6816" t="s">
        <v>20</v>
      </c>
      <c r="D6816" s="2">
        <v>803.23</v>
      </c>
      <c r="E6816">
        <v>0.48</v>
      </c>
      <c r="F6816">
        <v>8</v>
      </c>
      <c r="G6816" s="1">
        <v>45532</v>
      </c>
      <c r="H6816" s="1">
        <v>45538</v>
      </c>
      <c r="I6816" t="s">
        <v>21</v>
      </c>
      <c r="J6816" t="s">
        <v>27</v>
      </c>
      <c r="K6816" s="2">
        <v>239.8</v>
      </c>
      <c r="L6816" t="s">
        <v>17</v>
      </c>
      <c r="M6816">
        <f>YEAR(Table1[[#This Row],[order_date]])</f>
        <v>2024</v>
      </c>
      <c r="N6816">
        <f>MONTH(Table1[[#This Row],[order_date]])</f>
        <v>8</v>
      </c>
      <c r="O6816" s="3">
        <f>Table1[[#This Row],[sales]]-Table1[[#This Row],[profit]]</f>
        <v>563.43000000000006</v>
      </c>
      <c r="P6816" s="3">
        <f>Table1[[#This Row],[sales]]*Table1[[#This Row],[quantity]]</f>
        <v>6425.84</v>
      </c>
      <c r="Q6816" s="9">
        <f>Table1[[#This Row],[delivery_date]]-Table1[[#This Row],[order_date]]</f>
        <v>6</v>
      </c>
    </row>
    <row r="6817" spans="1:17" x14ac:dyDescent="0.35">
      <c r="A6817" t="s">
        <v>6848</v>
      </c>
      <c r="B6817" t="s">
        <v>13</v>
      </c>
      <c r="C6817" t="s">
        <v>36</v>
      </c>
      <c r="D6817" s="2">
        <v>677.12</v>
      </c>
      <c r="E6817">
        <v>0</v>
      </c>
      <c r="F6817">
        <v>6</v>
      </c>
      <c r="G6817" s="1">
        <v>45268</v>
      </c>
      <c r="H6817" s="1">
        <v>45273</v>
      </c>
      <c r="I6817" t="s">
        <v>31</v>
      </c>
      <c r="J6817" t="s">
        <v>22</v>
      </c>
      <c r="K6817" s="2">
        <v>200.79</v>
      </c>
      <c r="L6817" t="s">
        <v>34</v>
      </c>
      <c r="M6817">
        <f>YEAR(Table1[[#This Row],[order_date]])</f>
        <v>2023</v>
      </c>
      <c r="N6817">
        <f>MONTH(Table1[[#This Row],[order_date]])</f>
        <v>12</v>
      </c>
      <c r="O6817" s="3">
        <f>Table1[[#This Row],[sales]]-Table1[[#This Row],[profit]]</f>
        <v>476.33000000000004</v>
      </c>
      <c r="P6817" s="3">
        <f>Table1[[#This Row],[sales]]*Table1[[#This Row],[quantity]]</f>
        <v>4062.7200000000003</v>
      </c>
      <c r="Q6817" s="9">
        <f>Table1[[#This Row],[delivery_date]]-Table1[[#This Row],[order_date]]</f>
        <v>5</v>
      </c>
    </row>
    <row r="6818" spans="1:17" x14ac:dyDescent="0.35">
      <c r="A6818" t="s">
        <v>6849</v>
      </c>
      <c r="B6818" t="s">
        <v>13</v>
      </c>
      <c r="C6818" t="s">
        <v>36</v>
      </c>
      <c r="D6818" s="2">
        <v>546.04</v>
      </c>
      <c r="E6818">
        <v>0.35</v>
      </c>
      <c r="F6818">
        <v>5</v>
      </c>
      <c r="G6818" s="1">
        <v>45590</v>
      </c>
      <c r="H6818" s="1">
        <v>45592</v>
      </c>
      <c r="I6818" t="s">
        <v>15</v>
      </c>
      <c r="J6818" t="s">
        <v>27</v>
      </c>
      <c r="K6818" s="2">
        <v>89.67</v>
      </c>
      <c r="L6818" t="s">
        <v>39</v>
      </c>
      <c r="M6818">
        <f>YEAR(Table1[[#This Row],[order_date]])</f>
        <v>2024</v>
      </c>
      <c r="N6818">
        <f>MONTH(Table1[[#This Row],[order_date]])</f>
        <v>10</v>
      </c>
      <c r="O6818" s="3">
        <f>Table1[[#This Row],[sales]]-Table1[[#This Row],[profit]]</f>
        <v>456.36999999999995</v>
      </c>
      <c r="P6818" s="3">
        <f>Table1[[#This Row],[sales]]*Table1[[#This Row],[quantity]]</f>
        <v>2730.2</v>
      </c>
      <c r="Q6818" s="9">
        <f>Table1[[#This Row],[delivery_date]]-Table1[[#This Row],[order_date]]</f>
        <v>2</v>
      </c>
    </row>
    <row r="6819" spans="1:17" x14ac:dyDescent="0.35">
      <c r="A6819" t="s">
        <v>6850</v>
      </c>
      <c r="B6819" t="s">
        <v>13</v>
      </c>
      <c r="C6819" t="s">
        <v>36</v>
      </c>
      <c r="D6819" s="2">
        <v>1831.1</v>
      </c>
      <c r="E6819">
        <v>0.15</v>
      </c>
      <c r="F6819">
        <v>9</v>
      </c>
      <c r="G6819" s="1">
        <v>45150</v>
      </c>
      <c r="H6819" s="1">
        <v>45154</v>
      </c>
      <c r="I6819" t="s">
        <v>21</v>
      </c>
      <c r="J6819" t="s">
        <v>16</v>
      </c>
      <c r="K6819" s="2">
        <v>201.33</v>
      </c>
      <c r="L6819" t="s">
        <v>34</v>
      </c>
      <c r="M6819">
        <f>YEAR(Table1[[#This Row],[order_date]])</f>
        <v>2023</v>
      </c>
      <c r="N6819">
        <f>MONTH(Table1[[#This Row],[order_date]])</f>
        <v>8</v>
      </c>
      <c r="O6819" s="3">
        <f>Table1[[#This Row],[sales]]-Table1[[#This Row],[profit]]</f>
        <v>1629.77</v>
      </c>
      <c r="P6819" s="3">
        <f>Table1[[#This Row],[sales]]*Table1[[#This Row],[quantity]]</f>
        <v>16479.899999999998</v>
      </c>
      <c r="Q6819" s="9">
        <f>Table1[[#This Row],[delivery_date]]-Table1[[#This Row],[order_date]]</f>
        <v>4</v>
      </c>
    </row>
    <row r="6820" spans="1:17" x14ac:dyDescent="0.35">
      <c r="A6820" t="s">
        <v>6851</v>
      </c>
      <c r="B6820" t="s">
        <v>13</v>
      </c>
      <c r="C6820" t="s">
        <v>36</v>
      </c>
      <c r="D6820" s="2">
        <v>3451.4</v>
      </c>
      <c r="E6820">
        <v>0.24</v>
      </c>
      <c r="F6820">
        <v>9</v>
      </c>
      <c r="G6820" s="1">
        <v>45099</v>
      </c>
      <c r="H6820" s="1">
        <v>45104</v>
      </c>
      <c r="I6820" t="s">
        <v>15</v>
      </c>
      <c r="J6820" t="s">
        <v>22</v>
      </c>
      <c r="K6820" s="2">
        <v>770.21</v>
      </c>
      <c r="L6820" t="s">
        <v>17</v>
      </c>
      <c r="M6820">
        <f>YEAR(Table1[[#This Row],[order_date]])</f>
        <v>2023</v>
      </c>
      <c r="N6820">
        <f>MONTH(Table1[[#This Row],[order_date]])</f>
        <v>6</v>
      </c>
      <c r="O6820" s="3">
        <f>Table1[[#This Row],[sales]]-Table1[[#This Row],[profit]]</f>
        <v>2681.19</v>
      </c>
      <c r="P6820" s="3">
        <f>Table1[[#This Row],[sales]]*Table1[[#This Row],[quantity]]</f>
        <v>31062.600000000002</v>
      </c>
      <c r="Q6820" s="9">
        <f>Table1[[#This Row],[delivery_date]]-Table1[[#This Row],[order_date]]</f>
        <v>5</v>
      </c>
    </row>
    <row r="6821" spans="1:17" x14ac:dyDescent="0.35">
      <c r="A6821" t="s">
        <v>6852</v>
      </c>
      <c r="B6821" t="s">
        <v>19</v>
      </c>
      <c r="C6821" t="s">
        <v>33</v>
      </c>
      <c r="D6821" s="2">
        <v>1837.99</v>
      </c>
      <c r="E6821">
        <v>0.28000000000000003</v>
      </c>
      <c r="F6821">
        <v>8</v>
      </c>
      <c r="G6821" s="1">
        <v>45642</v>
      </c>
      <c r="H6821" s="1">
        <v>45649</v>
      </c>
      <c r="I6821" t="s">
        <v>31</v>
      </c>
      <c r="J6821" t="s">
        <v>27</v>
      </c>
      <c r="K6821" s="2">
        <v>180.86</v>
      </c>
      <c r="L6821" t="s">
        <v>17</v>
      </c>
      <c r="M6821">
        <f>YEAR(Table1[[#This Row],[order_date]])</f>
        <v>2024</v>
      </c>
      <c r="N6821">
        <f>MONTH(Table1[[#This Row],[order_date]])</f>
        <v>12</v>
      </c>
      <c r="O6821" s="3">
        <f>Table1[[#This Row],[sales]]-Table1[[#This Row],[profit]]</f>
        <v>1657.13</v>
      </c>
      <c r="P6821" s="3">
        <f>Table1[[#This Row],[sales]]*Table1[[#This Row],[quantity]]</f>
        <v>14703.92</v>
      </c>
      <c r="Q6821" s="9">
        <f>Table1[[#This Row],[delivery_date]]-Table1[[#This Row],[order_date]]</f>
        <v>7</v>
      </c>
    </row>
    <row r="6822" spans="1:17" x14ac:dyDescent="0.35">
      <c r="A6822" t="s">
        <v>6853</v>
      </c>
      <c r="B6822" t="s">
        <v>25</v>
      </c>
      <c r="C6822" t="s">
        <v>14</v>
      </c>
      <c r="D6822" s="2">
        <v>3629.47</v>
      </c>
      <c r="E6822">
        <v>0.28000000000000003</v>
      </c>
      <c r="F6822">
        <v>3</v>
      </c>
      <c r="G6822" s="1">
        <v>45109</v>
      </c>
      <c r="H6822" s="1">
        <v>45111</v>
      </c>
      <c r="I6822" t="s">
        <v>21</v>
      </c>
      <c r="J6822" t="s">
        <v>27</v>
      </c>
      <c r="K6822" s="2">
        <v>432.17</v>
      </c>
      <c r="L6822" t="s">
        <v>23</v>
      </c>
      <c r="M6822">
        <f>YEAR(Table1[[#This Row],[order_date]])</f>
        <v>2023</v>
      </c>
      <c r="N6822">
        <f>MONTH(Table1[[#This Row],[order_date]])</f>
        <v>7</v>
      </c>
      <c r="O6822" s="3">
        <f>Table1[[#This Row],[sales]]-Table1[[#This Row],[profit]]</f>
        <v>3197.2999999999997</v>
      </c>
      <c r="P6822" s="3">
        <f>Table1[[#This Row],[sales]]*Table1[[#This Row],[quantity]]</f>
        <v>10888.41</v>
      </c>
      <c r="Q6822" s="9">
        <f>Table1[[#This Row],[delivery_date]]-Table1[[#This Row],[order_date]]</f>
        <v>2</v>
      </c>
    </row>
    <row r="6823" spans="1:17" x14ac:dyDescent="0.35">
      <c r="A6823" t="s">
        <v>6854</v>
      </c>
      <c r="B6823" t="s">
        <v>25</v>
      </c>
      <c r="C6823" t="s">
        <v>26</v>
      </c>
      <c r="D6823" s="2">
        <v>4119.3900000000003</v>
      </c>
      <c r="E6823">
        <v>0.39</v>
      </c>
      <c r="F6823">
        <v>9</v>
      </c>
      <c r="G6823" s="1">
        <v>45381</v>
      </c>
      <c r="H6823" s="1">
        <v>45388</v>
      </c>
      <c r="I6823" t="s">
        <v>15</v>
      </c>
      <c r="J6823" t="s">
        <v>22</v>
      </c>
      <c r="K6823" s="2">
        <v>760.95</v>
      </c>
      <c r="L6823" t="s">
        <v>39</v>
      </c>
      <c r="M6823">
        <f>YEAR(Table1[[#This Row],[order_date]])</f>
        <v>2024</v>
      </c>
      <c r="N6823">
        <f>MONTH(Table1[[#This Row],[order_date]])</f>
        <v>3</v>
      </c>
      <c r="O6823" s="3">
        <f>Table1[[#This Row],[sales]]-Table1[[#This Row],[profit]]</f>
        <v>3358.4400000000005</v>
      </c>
      <c r="P6823" s="3">
        <f>Table1[[#This Row],[sales]]*Table1[[#This Row],[quantity]]</f>
        <v>37074.51</v>
      </c>
      <c r="Q6823" s="9">
        <f>Table1[[#This Row],[delivery_date]]-Table1[[#This Row],[order_date]]</f>
        <v>7</v>
      </c>
    </row>
    <row r="6824" spans="1:17" x14ac:dyDescent="0.35">
      <c r="A6824" t="s">
        <v>6855</v>
      </c>
      <c r="B6824" t="s">
        <v>25</v>
      </c>
      <c r="C6824" t="s">
        <v>14</v>
      </c>
      <c r="D6824" s="2">
        <v>3364.45</v>
      </c>
      <c r="E6824">
        <v>0.41</v>
      </c>
      <c r="F6824">
        <v>6</v>
      </c>
      <c r="G6824" s="1">
        <v>45491</v>
      </c>
      <c r="H6824" s="1">
        <v>45493</v>
      </c>
      <c r="I6824" t="s">
        <v>31</v>
      </c>
      <c r="J6824" t="s">
        <v>27</v>
      </c>
      <c r="K6824" s="2">
        <v>963.48</v>
      </c>
      <c r="L6824" t="s">
        <v>17</v>
      </c>
      <c r="M6824">
        <f>YEAR(Table1[[#This Row],[order_date]])</f>
        <v>2024</v>
      </c>
      <c r="N6824">
        <f>MONTH(Table1[[#This Row],[order_date]])</f>
        <v>7</v>
      </c>
      <c r="O6824" s="3">
        <f>Table1[[#This Row],[sales]]-Table1[[#This Row],[profit]]</f>
        <v>2400.9699999999998</v>
      </c>
      <c r="P6824" s="3">
        <f>Table1[[#This Row],[sales]]*Table1[[#This Row],[quantity]]</f>
        <v>20186.699999999997</v>
      </c>
      <c r="Q6824" s="9">
        <f>Table1[[#This Row],[delivery_date]]-Table1[[#This Row],[order_date]]</f>
        <v>2</v>
      </c>
    </row>
    <row r="6825" spans="1:17" x14ac:dyDescent="0.35">
      <c r="A6825" t="s">
        <v>6856</v>
      </c>
      <c r="B6825" t="s">
        <v>13</v>
      </c>
      <c r="C6825" t="s">
        <v>14</v>
      </c>
      <c r="D6825" s="2">
        <v>2379.0100000000002</v>
      </c>
      <c r="E6825">
        <v>0.04</v>
      </c>
      <c r="F6825">
        <v>9</v>
      </c>
      <c r="G6825" s="1">
        <v>45617</v>
      </c>
      <c r="H6825" s="1">
        <v>45622</v>
      </c>
      <c r="I6825" t="s">
        <v>15</v>
      </c>
      <c r="J6825" t="s">
        <v>27</v>
      </c>
      <c r="K6825" s="2">
        <v>136.19</v>
      </c>
      <c r="L6825" t="s">
        <v>28</v>
      </c>
      <c r="M6825">
        <f>YEAR(Table1[[#This Row],[order_date]])</f>
        <v>2024</v>
      </c>
      <c r="N6825">
        <f>MONTH(Table1[[#This Row],[order_date]])</f>
        <v>11</v>
      </c>
      <c r="O6825" s="3">
        <f>Table1[[#This Row],[sales]]-Table1[[#This Row],[profit]]</f>
        <v>2242.8200000000002</v>
      </c>
      <c r="P6825" s="3">
        <f>Table1[[#This Row],[sales]]*Table1[[#This Row],[quantity]]</f>
        <v>21411.090000000004</v>
      </c>
      <c r="Q6825" s="9">
        <f>Table1[[#This Row],[delivery_date]]-Table1[[#This Row],[order_date]]</f>
        <v>5</v>
      </c>
    </row>
    <row r="6826" spans="1:17" x14ac:dyDescent="0.35">
      <c r="A6826" t="s">
        <v>6857</v>
      </c>
      <c r="B6826" t="s">
        <v>19</v>
      </c>
      <c r="C6826" t="s">
        <v>33</v>
      </c>
      <c r="D6826" s="2">
        <v>1548.04</v>
      </c>
      <c r="E6826">
        <v>0.35</v>
      </c>
      <c r="F6826">
        <v>1</v>
      </c>
      <c r="G6826" s="1">
        <v>45024</v>
      </c>
      <c r="H6826" s="1">
        <v>45027</v>
      </c>
      <c r="I6826" t="s">
        <v>15</v>
      </c>
      <c r="J6826" t="s">
        <v>27</v>
      </c>
      <c r="K6826" s="2">
        <v>338.41</v>
      </c>
      <c r="L6826" t="s">
        <v>17</v>
      </c>
      <c r="M6826">
        <f>YEAR(Table1[[#This Row],[order_date]])</f>
        <v>2023</v>
      </c>
      <c r="N6826">
        <f>MONTH(Table1[[#This Row],[order_date]])</f>
        <v>4</v>
      </c>
      <c r="O6826" s="3">
        <f>Table1[[#This Row],[sales]]-Table1[[#This Row],[profit]]</f>
        <v>1209.6299999999999</v>
      </c>
      <c r="P6826" s="3">
        <f>Table1[[#This Row],[sales]]*Table1[[#This Row],[quantity]]</f>
        <v>1548.04</v>
      </c>
      <c r="Q6826" s="9">
        <f>Table1[[#This Row],[delivery_date]]-Table1[[#This Row],[order_date]]</f>
        <v>3</v>
      </c>
    </row>
    <row r="6827" spans="1:17" x14ac:dyDescent="0.35">
      <c r="A6827" t="s">
        <v>6858</v>
      </c>
      <c r="B6827" t="s">
        <v>13</v>
      </c>
      <c r="C6827" t="s">
        <v>26</v>
      </c>
      <c r="D6827" s="2">
        <v>709.58</v>
      </c>
      <c r="E6827">
        <v>0.2</v>
      </c>
      <c r="F6827">
        <v>1</v>
      </c>
      <c r="G6827" s="1">
        <v>45564</v>
      </c>
      <c r="H6827" s="1">
        <v>45567</v>
      </c>
      <c r="I6827" t="s">
        <v>31</v>
      </c>
      <c r="J6827" t="s">
        <v>22</v>
      </c>
      <c r="K6827" s="2">
        <v>188.96</v>
      </c>
      <c r="L6827" t="s">
        <v>23</v>
      </c>
      <c r="M6827">
        <f>YEAR(Table1[[#This Row],[order_date]])</f>
        <v>2024</v>
      </c>
      <c r="N6827">
        <f>MONTH(Table1[[#This Row],[order_date]])</f>
        <v>9</v>
      </c>
      <c r="O6827" s="3">
        <f>Table1[[#This Row],[sales]]-Table1[[#This Row],[profit]]</f>
        <v>520.62</v>
      </c>
      <c r="P6827" s="3">
        <f>Table1[[#This Row],[sales]]*Table1[[#This Row],[quantity]]</f>
        <v>709.58</v>
      </c>
      <c r="Q6827" s="9">
        <f>Table1[[#This Row],[delivery_date]]-Table1[[#This Row],[order_date]]</f>
        <v>3</v>
      </c>
    </row>
    <row r="6828" spans="1:17" x14ac:dyDescent="0.35">
      <c r="A6828" t="s">
        <v>6859</v>
      </c>
      <c r="B6828" t="s">
        <v>13</v>
      </c>
      <c r="C6828" t="s">
        <v>36</v>
      </c>
      <c r="D6828" s="2">
        <v>2518.89</v>
      </c>
      <c r="E6828">
        <v>0.41</v>
      </c>
      <c r="F6828">
        <v>6</v>
      </c>
      <c r="G6828" s="1">
        <v>45120</v>
      </c>
      <c r="H6828" s="1">
        <v>45126</v>
      </c>
      <c r="I6828" t="s">
        <v>21</v>
      </c>
      <c r="J6828" t="s">
        <v>16</v>
      </c>
      <c r="K6828" s="2">
        <v>587.99</v>
      </c>
      <c r="L6828" t="s">
        <v>28</v>
      </c>
      <c r="M6828">
        <f>YEAR(Table1[[#This Row],[order_date]])</f>
        <v>2023</v>
      </c>
      <c r="N6828">
        <f>MONTH(Table1[[#This Row],[order_date]])</f>
        <v>7</v>
      </c>
      <c r="O6828" s="3">
        <f>Table1[[#This Row],[sales]]-Table1[[#This Row],[profit]]</f>
        <v>1930.8999999999999</v>
      </c>
      <c r="P6828" s="3">
        <f>Table1[[#This Row],[sales]]*Table1[[#This Row],[quantity]]</f>
        <v>15113.34</v>
      </c>
      <c r="Q6828" s="9">
        <f>Table1[[#This Row],[delivery_date]]-Table1[[#This Row],[order_date]]</f>
        <v>6</v>
      </c>
    </row>
    <row r="6829" spans="1:17" x14ac:dyDescent="0.35">
      <c r="A6829" t="s">
        <v>6860</v>
      </c>
      <c r="B6829" t="s">
        <v>25</v>
      </c>
      <c r="C6829" t="s">
        <v>33</v>
      </c>
      <c r="D6829" s="2">
        <v>3626.03</v>
      </c>
      <c r="E6829">
        <v>0.3</v>
      </c>
      <c r="F6829">
        <v>4</v>
      </c>
      <c r="G6829" s="1">
        <v>45483</v>
      </c>
      <c r="H6829" s="1">
        <v>45487</v>
      </c>
      <c r="I6829" t="s">
        <v>15</v>
      </c>
      <c r="J6829" t="s">
        <v>27</v>
      </c>
      <c r="K6829" s="2">
        <v>618.19000000000005</v>
      </c>
      <c r="L6829" t="s">
        <v>48</v>
      </c>
      <c r="M6829">
        <f>YEAR(Table1[[#This Row],[order_date]])</f>
        <v>2024</v>
      </c>
      <c r="N6829">
        <f>MONTH(Table1[[#This Row],[order_date]])</f>
        <v>7</v>
      </c>
      <c r="O6829" s="3">
        <f>Table1[[#This Row],[sales]]-Table1[[#This Row],[profit]]</f>
        <v>3007.84</v>
      </c>
      <c r="P6829" s="3">
        <f>Table1[[#This Row],[sales]]*Table1[[#This Row],[quantity]]</f>
        <v>14504.12</v>
      </c>
      <c r="Q6829" s="9">
        <f>Table1[[#This Row],[delivery_date]]-Table1[[#This Row],[order_date]]</f>
        <v>4</v>
      </c>
    </row>
    <row r="6830" spans="1:17" x14ac:dyDescent="0.35">
      <c r="A6830" t="s">
        <v>6861</v>
      </c>
      <c r="B6830" t="s">
        <v>13</v>
      </c>
      <c r="C6830" t="s">
        <v>33</v>
      </c>
      <c r="D6830" s="2">
        <v>2786.39</v>
      </c>
      <c r="E6830">
        <v>0.01</v>
      </c>
      <c r="F6830">
        <v>5</v>
      </c>
      <c r="G6830" s="1">
        <v>45310</v>
      </c>
      <c r="H6830" s="1">
        <v>45313</v>
      </c>
      <c r="I6830" t="s">
        <v>15</v>
      </c>
      <c r="J6830" t="s">
        <v>22</v>
      </c>
      <c r="K6830" s="2">
        <v>736.58</v>
      </c>
      <c r="L6830" t="s">
        <v>39</v>
      </c>
      <c r="M6830">
        <f>YEAR(Table1[[#This Row],[order_date]])</f>
        <v>2024</v>
      </c>
      <c r="N6830">
        <f>MONTH(Table1[[#This Row],[order_date]])</f>
        <v>1</v>
      </c>
      <c r="O6830" s="3">
        <f>Table1[[#This Row],[sales]]-Table1[[#This Row],[profit]]</f>
        <v>2049.81</v>
      </c>
      <c r="P6830" s="3">
        <f>Table1[[#This Row],[sales]]*Table1[[#This Row],[quantity]]</f>
        <v>13931.949999999999</v>
      </c>
      <c r="Q6830" s="9">
        <f>Table1[[#This Row],[delivery_date]]-Table1[[#This Row],[order_date]]</f>
        <v>3</v>
      </c>
    </row>
    <row r="6831" spans="1:17" x14ac:dyDescent="0.35">
      <c r="A6831" t="s">
        <v>6862</v>
      </c>
      <c r="B6831" t="s">
        <v>41</v>
      </c>
      <c r="C6831" t="s">
        <v>26</v>
      </c>
      <c r="D6831" s="2">
        <v>3635.26</v>
      </c>
      <c r="E6831">
        <v>0.33</v>
      </c>
      <c r="F6831">
        <v>5</v>
      </c>
      <c r="G6831" s="1">
        <v>45284</v>
      </c>
      <c r="H6831" s="1">
        <v>45288</v>
      </c>
      <c r="I6831" t="s">
        <v>31</v>
      </c>
      <c r="J6831" t="s">
        <v>22</v>
      </c>
      <c r="K6831" s="2">
        <v>892.73</v>
      </c>
      <c r="L6831" t="s">
        <v>39</v>
      </c>
      <c r="M6831">
        <f>YEAR(Table1[[#This Row],[order_date]])</f>
        <v>2023</v>
      </c>
      <c r="N6831">
        <f>MONTH(Table1[[#This Row],[order_date]])</f>
        <v>12</v>
      </c>
      <c r="O6831" s="3">
        <f>Table1[[#This Row],[sales]]-Table1[[#This Row],[profit]]</f>
        <v>2742.53</v>
      </c>
      <c r="P6831" s="3">
        <f>Table1[[#This Row],[sales]]*Table1[[#This Row],[quantity]]</f>
        <v>18176.300000000003</v>
      </c>
      <c r="Q6831" s="9">
        <f>Table1[[#This Row],[delivery_date]]-Table1[[#This Row],[order_date]]</f>
        <v>4</v>
      </c>
    </row>
    <row r="6832" spans="1:17" x14ac:dyDescent="0.35">
      <c r="A6832" t="s">
        <v>6863</v>
      </c>
      <c r="B6832" t="s">
        <v>13</v>
      </c>
      <c r="C6832" t="s">
        <v>20</v>
      </c>
      <c r="D6832" s="2">
        <v>1742.58</v>
      </c>
      <c r="E6832">
        <v>0.46</v>
      </c>
      <c r="F6832">
        <v>3</v>
      </c>
      <c r="G6832" s="1">
        <v>45350</v>
      </c>
      <c r="H6832" s="1">
        <v>45357</v>
      </c>
      <c r="I6832" t="s">
        <v>21</v>
      </c>
      <c r="J6832" t="s">
        <v>16</v>
      </c>
      <c r="K6832" s="2">
        <v>406.77</v>
      </c>
      <c r="L6832" t="s">
        <v>23</v>
      </c>
      <c r="M6832">
        <f>YEAR(Table1[[#This Row],[order_date]])</f>
        <v>2024</v>
      </c>
      <c r="N6832">
        <f>MONTH(Table1[[#This Row],[order_date]])</f>
        <v>2</v>
      </c>
      <c r="O6832" s="3">
        <f>Table1[[#This Row],[sales]]-Table1[[#This Row],[profit]]</f>
        <v>1335.81</v>
      </c>
      <c r="P6832" s="3">
        <f>Table1[[#This Row],[sales]]*Table1[[#This Row],[quantity]]</f>
        <v>5227.74</v>
      </c>
      <c r="Q6832" s="9">
        <f>Table1[[#This Row],[delivery_date]]-Table1[[#This Row],[order_date]]</f>
        <v>7</v>
      </c>
    </row>
    <row r="6833" spans="1:17" x14ac:dyDescent="0.35">
      <c r="A6833" t="s">
        <v>6864</v>
      </c>
      <c r="B6833" t="s">
        <v>41</v>
      </c>
      <c r="C6833" t="s">
        <v>33</v>
      </c>
      <c r="D6833" s="2">
        <v>427.3</v>
      </c>
      <c r="E6833">
        <v>0.04</v>
      </c>
      <c r="F6833">
        <v>9</v>
      </c>
      <c r="G6833" s="1">
        <v>45649</v>
      </c>
      <c r="H6833" s="1">
        <v>45654</v>
      </c>
      <c r="I6833" t="s">
        <v>21</v>
      </c>
      <c r="J6833" t="s">
        <v>27</v>
      </c>
      <c r="K6833" s="2">
        <v>32.700000000000003</v>
      </c>
      <c r="L6833" t="s">
        <v>23</v>
      </c>
      <c r="M6833">
        <f>YEAR(Table1[[#This Row],[order_date]])</f>
        <v>2024</v>
      </c>
      <c r="N6833">
        <f>MONTH(Table1[[#This Row],[order_date]])</f>
        <v>12</v>
      </c>
      <c r="O6833" s="3">
        <f>Table1[[#This Row],[sales]]-Table1[[#This Row],[profit]]</f>
        <v>394.6</v>
      </c>
      <c r="P6833" s="3">
        <f>Table1[[#This Row],[sales]]*Table1[[#This Row],[quantity]]</f>
        <v>3845.7000000000003</v>
      </c>
      <c r="Q6833" s="9">
        <f>Table1[[#This Row],[delivery_date]]-Table1[[#This Row],[order_date]]</f>
        <v>5</v>
      </c>
    </row>
    <row r="6834" spans="1:17" x14ac:dyDescent="0.35">
      <c r="A6834" t="s">
        <v>6865</v>
      </c>
      <c r="B6834" t="s">
        <v>13</v>
      </c>
      <c r="C6834" t="s">
        <v>14</v>
      </c>
      <c r="D6834" s="2">
        <v>3878.38</v>
      </c>
      <c r="E6834">
        <v>0.25</v>
      </c>
      <c r="F6834">
        <v>1</v>
      </c>
      <c r="G6834" s="1">
        <v>45316</v>
      </c>
      <c r="H6834" s="1">
        <v>45319</v>
      </c>
      <c r="I6834" t="s">
        <v>15</v>
      </c>
      <c r="J6834" t="s">
        <v>22</v>
      </c>
      <c r="K6834" s="2">
        <v>877.18</v>
      </c>
      <c r="L6834" t="s">
        <v>34</v>
      </c>
      <c r="M6834">
        <f>YEAR(Table1[[#This Row],[order_date]])</f>
        <v>2024</v>
      </c>
      <c r="N6834">
        <f>MONTH(Table1[[#This Row],[order_date]])</f>
        <v>1</v>
      </c>
      <c r="O6834" s="3">
        <f>Table1[[#This Row],[sales]]-Table1[[#This Row],[profit]]</f>
        <v>3001.2000000000003</v>
      </c>
      <c r="P6834" s="3">
        <f>Table1[[#This Row],[sales]]*Table1[[#This Row],[quantity]]</f>
        <v>3878.38</v>
      </c>
      <c r="Q6834" s="9">
        <f>Table1[[#This Row],[delivery_date]]-Table1[[#This Row],[order_date]]</f>
        <v>3</v>
      </c>
    </row>
    <row r="6835" spans="1:17" x14ac:dyDescent="0.35">
      <c r="A6835" t="s">
        <v>6866</v>
      </c>
      <c r="B6835" t="s">
        <v>19</v>
      </c>
      <c r="C6835" t="s">
        <v>14</v>
      </c>
      <c r="D6835" s="2">
        <v>1176.6500000000001</v>
      </c>
      <c r="E6835">
        <v>0.31</v>
      </c>
      <c r="F6835">
        <v>6</v>
      </c>
      <c r="G6835" s="1">
        <v>45607</v>
      </c>
      <c r="H6835" s="1">
        <v>45610</v>
      </c>
      <c r="I6835" t="s">
        <v>21</v>
      </c>
      <c r="J6835" t="s">
        <v>27</v>
      </c>
      <c r="K6835" s="2">
        <v>104.6</v>
      </c>
      <c r="L6835" t="s">
        <v>23</v>
      </c>
      <c r="M6835">
        <f>YEAR(Table1[[#This Row],[order_date]])</f>
        <v>2024</v>
      </c>
      <c r="N6835">
        <f>MONTH(Table1[[#This Row],[order_date]])</f>
        <v>11</v>
      </c>
      <c r="O6835" s="3">
        <f>Table1[[#This Row],[sales]]-Table1[[#This Row],[profit]]</f>
        <v>1072.0500000000002</v>
      </c>
      <c r="P6835" s="3">
        <f>Table1[[#This Row],[sales]]*Table1[[#This Row],[quantity]]</f>
        <v>7059.9000000000005</v>
      </c>
      <c r="Q6835" s="9">
        <f>Table1[[#This Row],[delivery_date]]-Table1[[#This Row],[order_date]]</f>
        <v>3</v>
      </c>
    </row>
    <row r="6836" spans="1:17" x14ac:dyDescent="0.35">
      <c r="A6836" t="s">
        <v>6867</v>
      </c>
      <c r="B6836" t="s">
        <v>19</v>
      </c>
      <c r="C6836" t="s">
        <v>36</v>
      </c>
      <c r="D6836" s="2">
        <v>3119.8</v>
      </c>
      <c r="E6836">
        <v>0.1</v>
      </c>
      <c r="F6836">
        <v>2</v>
      </c>
      <c r="G6836" s="1">
        <v>45071</v>
      </c>
      <c r="H6836" s="1">
        <v>45072</v>
      </c>
      <c r="I6836" t="s">
        <v>15</v>
      </c>
      <c r="J6836" t="s">
        <v>27</v>
      </c>
      <c r="K6836" s="2">
        <v>856.42</v>
      </c>
      <c r="L6836" t="s">
        <v>48</v>
      </c>
      <c r="M6836">
        <f>YEAR(Table1[[#This Row],[order_date]])</f>
        <v>2023</v>
      </c>
      <c r="N6836">
        <f>MONTH(Table1[[#This Row],[order_date]])</f>
        <v>5</v>
      </c>
      <c r="O6836" s="3">
        <f>Table1[[#This Row],[sales]]-Table1[[#This Row],[profit]]</f>
        <v>2263.38</v>
      </c>
      <c r="P6836" s="3">
        <f>Table1[[#This Row],[sales]]*Table1[[#This Row],[quantity]]</f>
        <v>6239.6</v>
      </c>
      <c r="Q6836" s="9">
        <f>Table1[[#This Row],[delivery_date]]-Table1[[#This Row],[order_date]]</f>
        <v>1</v>
      </c>
    </row>
    <row r="6837" spans="1:17" x14ac:dyDescent="0.35">
      <c r="A6837" t="s">
        <v>6868</v>
      </c>
      <c r="B6837" t="s">
        <v>25</v>
      </c>
      <c r="C6837" t="s">
        <v>33</v>
      </c>
      <c r="D6837" s="2">
        <v>4041.03</v>
      </c>
      <c r="E6837">
        <v>0.33</v>
      </c>
      <c r="F6837">
        <v>2</v>
      </c>
      <c r="G6837" s="1">
        <v>45478</v>
      </c>
      <c r="H6837" s="1">
        <v>45484</v>
      </c>
      <c r="I6837" t="s">
        <v>21</v>
      </c>
      <c r="J6837" t="s">
        <v>22</v>
      </c>
      <c r="K6837" s="2">
        <v>856.84</v>
      </c>
      <c r="L6837" t="s">
        <v>34</v>
      </c>
      <c r="M6837">
        <f>YEAR(Table1[[#This Row],[order_date]])</f>
        <v>2024</v>
      </c>
      <c r="N6837">
        <f>MONTH(Table1[[#This Row],[order_date]])</f>
        <v>7</v>
      </c>
      <c r="O6837" s="3">
        <f>Table1[[#This Row],[sales]]-Table1[[#This Row],[profit]]</f>
        <v>3184.19</v>
      </c>
      <c r="P6837" s="3">
        <f>Table1[[#This Row],[sales]]*Table1[[#This Row],[quantity]]</f>
        <v>8082.06</v>
      </c>
      <c r="Q6837" s="9">
        <f>Table1[[#This Row],[delivery_date]]-Table1[[#This Row],[order_date]]</f>
        <v>6</v>
      </c>
    </row>
    <row r="6838" spans="1:17" x14ac:dyDescent="0.35">
      <c r="A6838" t="s">
        <v>6869</v>
      </c>
      <c r="B6838" t="s">
        <v>13</v>
      </c>
      <c r="C6838" t="s">
        <v>36</v>
      </c>
      <c r="D6838" s="2">
        <v>781.64</v>
      </c>
      <c r="E6838">
        <v>0.02</v>
      </c>
      <c r="F6838">
        <v>9</v>
      </c>
      <c r="G6838" s="1">
        <v>45436</v>
      </c>
      <c r="H6838" s="1">
        <v>45437</v>
      </c>
      <c r="I6838" t="s">
        <v>15</v>
      </c>
      <c r="J6838" t="s">
        <v>16</v>
      </c>
      <c r="K6838" s="2">
        <v>210.62</v>
      </c>
      <c r="L6838" t="s">
        <v>34</v>
      </c>
      <c r="M6838">
        <f>YEAR(Table1[[#This Row],[order_date]])</f>
        <v>2024</v>
      </c>
      <c r="N6838">
        <f>MONTH(Table1[[#This Row],[order_date]])</f>
        <v>5</v>
      </c>
      <c r="O6838" s="3">
        <f>Table1[[#This Row],[sales]]-Table1[[#This Row],[profit]]</f>
        <v>571.02</v>
      </c>
      <c r="P6838" s="3">
        <f>Table1[[#This Row],[sales]]*Table1[[#This Row],[quantity]]</f>
        <v>7034.76</v>
      </c>
      <c r="Q6838" s="9">
        <f>Table1[[#This Row],[delivery_date]]-Table1[[#This Row],[order_date]]</f>
        <v>1</v>
      </c>
    </row>
    <row r="6839" spans="1:17" x14ac:dyDescent="0.35">
      <c r="A6839" t="s">
        <v>6870</v>
      </c>
      <c r="B6839" t="s">
        <v>41</v>
      </c>
      <c r="C6839" t="s">
        <v>33</v>
      </c>
      <c r="D6839" s="2">
        <v>3032.62</v>
      </c>
      <c r="E6839">
        <v>0.45</v>
      </c>
      <c r="F6839">
        <v>2</v>
      </c>
      <c r="G6839" s="1">
        <v>45347</v>
      </c>
      <c r="H6839" s="1">
        <v>45349</v>
      </c>
      <c r="I6839" t="s">
        <v>31</v>
      </c>
      <c r="J6839" t="s">
        <v>22</v>
      </c>
      <c r="K6839" s="2">
        <v>281.31</v>
      </c>
      <c r="L6839" t="s">
        <v>39</v>
      </c>
      <c r="M6839">
        <f>YEAR(Table1[[#This Row],[order_date]])</f>
        <v>2024</v>
      </c>
      <c r="N6839">
        <f>MONTH(Table1[[#This Row],[order_date]])</f>
        <v>2</v>
      </c>
      <c r="O6839" s="3">
        <f>Table1[[#This Row],[sales]]-Table1[[#This Row],[profit]]</f>
        <v>2751.31</v>
      </c>
      <c r="P6839" s="3">
        <f>Table1[[#This Row],[sales]]*Table1[[#This Row],[quantity]]</f>
        <v>6065.24</v>
      </c>
      <c r="Q6839" s="9">
        <f>Table1[[#This Row],[delivery_date]]-Table1[[#This Row],[order_date]]</f>
        <v>2</v>
      </c>
    </row>
    <row r="6840" spans="1:17" x14ac:dyDescent="0.35">
      <c r="A6840" t="s">
        <v>6871</v>
      </c>
      <c r="B6840" t="s">
        <v>41</v>
      </c>
      <c r="C6840" t="s">
        <v>26</v>
      </c>
      <c r="D6840" s="2">
        <v>3477.93</v>
      </c>
      <c r="E6840">
        <v>0.38</v>
      </c>
      <c r="F6840">
        <v>9</v>
      </c>
      <c r="G6840" s="1">
        <v>45011</v>
      </c>
      <c r="H6840" s="1">
        <v>45018</v>
      </c>
      <c r="I6840" t="s">
        <v>15</v>
      </c>
      <c r="J6840" t="s">
        <v>27</v>
      </c>
      <c r="K6840" s="2">
        <v>676.98</v>
      </c>
      <c r="L6840" t="s">
        <v>28</v>
      </c>
      <c r="M6840">
        <f>YEAR(Table1[[#This Row],[order_date]])</f>
        <v>2023</v>
      </c>
      <c r="N6840">
        <f>MONTH(Table1[[#This Row],[order_date]])</f>
        <v>3</v>
      </c>
      <c r="O6840" s="3">
        <f>Table1[[#This Row],[sales]]-Table1[[#This Row],[profit]]</f>
        <v>2800.95</v>
      </c>
      <c r="P6840" s="3">
        <f>Table1[[#This Row],[sales]]*Table1[[#This Row],[quantity]]</f>
        <v>31301.37</v>
      </c>
      <c r="Q6840" s="9">
        <f>Table1[[#This Row],[delivery_date]]-Table1[[#This Row],[order_date]]</f>
        <v>7</v>
      </c>
    </row>
    <row r="6841" spans="1:17" x14ac:dyDescent="0.35">
      <c r="A6841" t="s">
        <v>6872</v>
      </c>
      <c r="B6841" t="s">
        <v>13</v>
      </c>
      <c r="C6841" t="s">
        <v>33</v>
      </c>
      <c r="D6841" s="2">
        <v>3758</v>
      </c>
      <c r="E6841">
        <v>0.47</v>
      </c>
      <c r="F6841">
        <v>8</v>
      </c>
      <c r="G6841" s="1">
        <v>45624</v>
      </c>
      <c r="H6841" s="1">
        <v>45625</v>
      </c>
      <c r="I6841" t="s">
        <v>31</v>
      </c>
      <c r="J6841" t="s">
        <v>16</v>
      </c>
      <c r="K6841" s="2">
        <v>201.06</v>
      </c>
      <c r="L6841" t="s">
        <v>23</v>
      </c>
      <c r="M6841">
        <f>YEAR(Table1[[#This Row],[order_date]])</f>
        <v>2024</v>
      </c>
      <c r="N6841">
        <f>MONTH(Table1[[#This Row],[order_date]])</f>
        <v>11</v>
      </c>
      <c r="O6841" s="3">
        <f>Table1[[#This Row],[sales]]-Table1[[#This Row],[profit]]</f>
        <v>3556.94</v>
      </c>
      <c r="P6841" s="3">
        <f>Table1[[#This Row],[sales]]*Table1[[#This Row],[quantity]]</f>
        <v>30064</v>
      </c>
      <c r="Q6841" s="9">
        <f>Table1[[#This Row],[delivery_date]]-Table1[[#This Row],[order_date]]</f>
        <v>1</v>
      </c>
    </row>
    <row r="6842" spans="1:17" x14ac:dyDescent="0.35">
      <c r="A6842" t="s">
        <v>6873</v>
      </c>
      <c r="B6842" t="s">
        <v>41</v>
      </c>
      <c r="C6842" t="s">
        <v>20</v>
      </c>
      <c r="D6842" s="2">
        <v>823.57</v>
      </c>
      <c r="E6842">
        <v>0.21</v>
      </c>
      <c r="F6842">
        <v>7</v>
      </c>
      <c r="G6842" s="1">
        <v>45477</v>
      </c>
      <c r="H6842" s="1">
        <v>45483</v>
      </c>
      <c r="I6842" t="s">
        <v>21</v>
      </c>
      <c r="J6842" t="s">
        <v>22</v>
      </c>
      <c r="K6842" s="2">
        <v>60.29</v>
      </c>
      <c r="L6842" t="s">
        <v>23</v>
      </c>
      <c r="M6842">
        <f>YEAR(Table1[[#This Row],[order_date]])</f>
        <v>2024</v>
      </c>
      <c r="N6842">
        <f>MONTH(Table1[[#This Row],[order_date]])</f>
        <v>7</v>
      </c>
      <c r="O6842" s="3">
        <f>Table1[[#This Row],[sales]]-Table1[[#This Row],[profit]]</f>
        <v>763.28000000000009</v>
      </c>
      <c r="P6842" s="3">
        <f>Table1[[#This Row],[sales]]*Table1[[#This Row],[quantity]]</f>
        <v>5764.9900000000007</v>
      </c>
      <c r="Q6842" s="9">
        <f>Table1[[#This Row],[delivery_date]]-Table1[[#This Row],[order_date]]</f>
        <v>6</v>
      </c>
    </row>
    <row r="6843" spans="1:17" x14ac:dyDescent="0.35">
      <c r="A6843" t="s">
        <v>6874</v>
      </c>
      <c r="B6843" t="s">
        <v>19</v>
      </c>
      <c r="C6843" t="s">
        <v>14</v>
      </c>
      <c r="D6843" s="2">
        <v>4143.07</v>
      </c>
      <c r="E6843">
        <v>0.02</v>
      </c>
      <c r="F6843">
        <v>8</v>
      </c>
      <c r="G6843" s="1">
        <v>45629</v>
      </c>
      <c r="H6843" s="1">
        <v>45634</v>
      </c>
      <c r="I6843" t="s">
        <v>21</v>
      </c>
      <c r="J6843" t="s">
        <v>27</v>
      </c>
      <c r="K6843" s="2">
        <v>566.92999999999995</v>
      </c>
      <c r="L6843" t="s">
        <v>34</v>
      </c>
      <c r="M6843">
        <f>YEAR(Table1[[#This Row],[order_date]])</f>
        <v>2024</v>
      </c>
      <c r="N6843">
        <f>MONTH(Table1[[#This Row],[order_date]])</f>
        <v>12</v>
      </c>
      <c r="O6843" s="3">
        <f>Table1[[#This Row],[sales]]-Table1[[#This Row],[profit]]</f>
        <v>3576.14</v>
      </c>
      <c r="P6843" s="3">
        <f>Table1[[#This Row],[sales]]*Table1[[#This Row],[quantity]]</f>
        <v>33144.559999999998</v>
      </c>
      <c r="Q6843" s="9">
        <f>Table1[[#This Row],[delivery_date]]-Table1[[#This Row],[order_date]]</f>
        <v>5</v>
      </c>
    </row>
    <row r="6844" spans="1:17" x14ac:dyDescent="0.35">
      <c r="A6844" t="s">
        <v>6875</v>
      </c>
      <c r="B6844" t="s">
        <v>41</v>
      </c>
      <c r="C6844" t="s">
        <v>26</v>
      </c>
      <c r="D6844" s="2">
        <v>561.33000000000004</v>
      </c>
      <c r="E6844">
        <v>0.17</v>
      </c>
      <c r="F6844">
        <v>9</v>
      </c>
      <c r="G6844" s="1">
        <v>44954</v>
      </c>
      <c r="H6844" s="1">
        <v>44958</v>
      </c>
      <c r="I6844" t="s">
        <v>31</v>
      </c>
      <c r="J6844" t="s">
        <v>27</v>
      </c>
      <c r="K6844" s="2">
        <v>67.78</v>
      </c>
      <c r="L6844" t="s">
        <v>17</v>
      </c>
      <c r="M6844">
        <f>YEAR(Table1[[#This Row],[order_date]])</f>
        <v>2023</v>
      </c>
      <c r="N6844">
        <f>MONTH(Table1[[#This Row],[order_date]])</f>
        <v>1</v>
      </c>
      <c r="O6844" s="3">
        <f>Table1[[#This Row],[sales]]-Table1[[#This Row],[profit]]</f>
        <v>493.55000000000007</v>
      </c>
      <c r="P6844" s="3">
        <f>Table1[[#This Row],[sales]]*Table1[[#This Row],[quantity]]</f>
        <v>5051.97</v>
      </c>
      <c r="Q6844" s="9">
        <f>Table1[[#This Row],[delivery_date]]-Table1[[#This Row],[order_date]]</f>
        <v>4</v>
      </c>
    </row>
    <row r="6845" spans="1:17" x14ac:dyDescent="0.35">
      <c r="A6845" t="s">
        <v>6876</v>
      </c>
      <c r="B6845" t="s">
        <v>25</v>
      </c>
      <c r="C6845" t="s">
        <v>14</v>
      </c>
      <c r="D6845" s="2">
        <v>2645.96</v>
      </c>
      <c r="E6845">
        <v>0.26</v>
      </c>
      <c r="F6845">
        <v>9</v>
      </c>
      <c r="G6845" s="1">
        <v>45101</v>
      </c>
      <c r="H6845" s="1">
        <v>45105</v>
      </c>
      <c r="I6845" t="s">
        <v>21</v>
      </c>
      <c r="J6845" t="s">
        <v>22</v>
      </c>
      <c r="K6845" s="2">
        <v>661.88</v>
      </c>
      <c r="L6845" t="s">
        <v>48</v>
      </c>
      <c r="M6845">
        <f>YEAR(Table1[[#This Row],[order_date]])</f>
        <v>2023</v>
      </c>
      <c r="N6845">
        <f>MONTH(Table1[[#This Row],[order_date]])</f>
        <v>6</v>
      </c>
      <c r="O6845" s="3">
        <f>Table1[[#This Row],[sales]]-Table1[[#This Row],[profit]]</f>
        <v>1984.08</v>
      </c>
      <c r="P6845" s="3">
        <f>Table1[[#This Row],[sales]]*Table1[[#This Row],[quantity]]</f>
        <v>23813.64</v>
      </c>
      <c r="Q6845" s="9">
        <f>Table1[[#This Row],[delivery_date]]-Table1[[#This Row],[order_date]]</f>
        <v>4</v>
      </c>
    </row>
    <row r="6846" spans="1:17" x14ac:dyDescent="0.35">
      <c r="A6846" t="s">
        <v>6877</v>
      </c>
      <c r="B6846" t="s">
        <v>19</v>
      </c>
      <c r="C6846" t="s">
        <v>36</v>
      </c>
      <c r="D6846" s="2">
        <v>2272.7199999999998</v>
      </c>
      <c r="E6846">
        <v>0.47</v>
      </c>
      <c r="F6846">
        <v>3</v>
      </c>
      <c r="G6846" s="1">
        <v>45163</v>
      </c>
      <c r="H6846" s="1">
        <v>45170</v>
      </c>
      <c r="I6846" t="s">
        <v>31</v>
      </c>
      <c r="J6846" t="s">
        <v>16</v>
      </c>
      <c r="K6846" s="2">
        <v>422.59</v>
      </c>
      <c r="L6846" t="s">
        <v>39</v>
      </c>
      <c r="M6846">
        <f>YEAR(Table1[[#This Row],[order_date]])</f>
        <v>2023</v>
      </c>
      <c r="N6846">
        <f>MONTH(Table1[[#This Row],[order_date]])</f>
        <v>8</v>
      </c>
      <c r="O6846" s="3">
        <f>Table1[[#This Row],[sales]]-Table1[[#This Row],[profit]]</f>
        <v>1850.1299999999999</v>
      </c>
      <c r="P6846" s="3">
        <f>Table1[[#This Row],[sales]]*Table1[[#This Row],[quantity]]</f>
        <v>6818.16</v>
      </c>
      <c r="Q6846" s="9">
        <f>Table1[[#This Row],[delivery_date]]-Table1[[#This Row],[order_date]]</f>
        <v>7</v>
      </c>
    </row>
    <row r="6847" spans="1:17" x14ac:dyDescent="0.35">
      <c r="A6847" t="s">
        <v>6878</v>
      </c>
      <c r="B6847" t="s">
        <v>19</v>
      </c>
      <c r="C6847" t="s">
        <v>26</v>
      </c>
      <c r="D6847" s="2">
        <v>1186.6500000000001</v>
      </c>
      <c r="E6847">
        <v>0.44</v>
      </c>
      <c r="F6847">
        <v>1</v>
      </c>
      <c r="G6847" s="1">
        <v>45485</v>
      </c>
      <c r="H6847" s="1">
        <v>45491</v>
      </c>
      <c r="I6847" t="s">
        <v>31</v>
      </c>
      <c r="J6847" t="s">
        <v>22</v>
      </c>
      <c r="K6847" s="2">
        <v>327.77</v>
      </c>
      <c r="L6847" t="s">
        <v>39</v>
      </c>
      <c r="M6847">
        <f>YEAR(Table1[[#This Row],[order_date]])</f>
        <v>2024</v>
      </c>
      <c r="N6847">
        <f>MONTH(Table1[[#This Row],[order_date]])</f>
        <v>7</v>
      </c>
      <c r="O6847" s="3">
        <f>Table1[[#This Row],[sales]]-Table1[[#This Row],[profit]]</f>
        <v>858.88000000000011</v>
      </c>
      <c r="P6847" s="3">
        <f>Table1[[#This Row],[sales]]*Table1[[#This Row],[quantity]]</f>
        <v>1186.6500000000001</v>
      </c>
      <c r="Q6847" s="9">
        <f>Table1[[#This Row],[delivery_date]]-Table1[[#This Row],[order_date]]</f>
        <v>6</v>
      </c>
    </row>
    <row r="6848" spans="1:17" x14ac:dyDescent="0.35">
      <c r="A6848" t="s">
        <v>6879</v>
      </c>
      <c r="B6848" t="s">
        <v>19</v>
      </c>
      <c r="C6848" t="s">
        <v>20</v>
      </c>
      <c r="D6848" s="2">
        <v>1579.46</v>
      </c>
      <c r="E6848">
        <v>0.3</v>
      </c>
      <c r="F6848">
        <v>8</v>
      </c>
      <c r="G6848" s="1">
        <v>45036</v>
      </c>
      <c r="H6848" s="1">
        <v>45037</v>
      </c>
      <c r="I6848" t="s">
        <v>15</v>
      </c>
      <c r="J6848" t="s">
        <v>27</v>
      </c>
      <c r="K6848" s="2">
        <v>455.05</v>
      </c>
      <c r="L6848" t="s">
        <v>28</v>
      </c>
      <c r="M6848">
        <f>YEAR(Table1[[#This Row],[order_date]])</f>
        <v>2023</v>
      </c>
      <c r="N6848">
        <f>MONTH(Table1[[#This Row],[order_date]])</f>
        <v>4</v>
      </c>
      <c r="O6848" s="3">
        <f>Table1[[#This Row],[sales]]-Table1[[#This Row],[profit]]</f>
        <v>1124.4100000000001</v>
      </c>
      <c r="P6848" s="3">
        <f>Table1[[#This Row],[sales]]*Table1[[#This Row],[quantity]]</f>
        <v>12635.68</v>
      </c>
      <c r="Q6848" s="9">
        <f>Table1[[#This Row],[delivery_date]]-Table1[[#This Row],[order_date]]</f>
        <v>1</v>
      </c>
    </row>
    <row r="6849" spans="1:17" x14ac:dyDescent="0.35">
      <c r="A6849" t="s">
        <v>6880</v>
      </c>
      <c r="B6849" t="s">
        <v>13</v>
      </c>
      <c r="C6849" t="s">
        <v>14</v>
      </c>
      <c r="D6849" s="2">
        <v>905.74</v>
      </c>
      <c r="E6849">
        <v>0.36</v>
      </c>
      <c r="F6849">
        <v>4</v>
      </c>
      <c r="G6849" s="1">
        <v>45412</v>
      </c>
      <c r="H6849" s="1">
        <v>45418</v>
      </c>
      <c r="I6849" t="s">
        <v>15</v>
      </c>
      <c r="J6849" t="s">
        <v>27</v>
      </c>
      <c r="K6849" s="2">
        <v>242.51</v>
      </c>
      <c r="L6849" t="s">
        <v>48</v>
      </c>
      <c r="M6849">
        <f>YEAR(Table1[[#This Row],[order_date]])</f>
        <v>2024</v>
      </c>
      <c r="N6849">
        <f>MONTH(Table1[[#This Row],[order_date]])</f>
        <v>4</v>
      </c>
      <c r="O6849" s="3">
        <f>Table1[[#This Row],[sales]]-Table1[[#This Row],[profit]]</f>
        <v>663.23</v>
      </c>
      <c r="P6849" s="3">
        <f>Table1[[#This Row],[sales]]*Table1[[#This Row],[quantity]]</f>
        <v>3622.96</v>
      </c>
      <c r="Q6849" s="9">
        <f>Table1[[#This Row],[delivery_date]]-Table1[[#This Row],[order_date]]</f>
        <v>6</v>
      </c>
    </row>
    <row r="6850" spans="1:17" x14ac:dyDescent="0.35">
      <c r="A6850" t="s">
        <v>6881</v>
      </c>
      <c r="B6850" t="s">
        <v>13</v>
      </c>
      <c r="C6850" t="s">
        <v>33</v>
      </c>
      <c r="D6850" s="2">
        <v>2186.06</v>
      </c>
      <c r="E6850">
        <v>0.48</v>
      </c>
      <c r="F6850">
        <v>5</v>
      </c>
      <c r="G6850" s="1">
        <v>45314</v>
      </c>
      <c r="H6850" s="1">
        <v>45321</v>
      </c>
      <c r="I6850" t="s">
        <v>15</v>
      </c>
      <c r="J6850" t="s">
        <v>22</v>
      </c>
      <c r="K6850" s="2">
        <v>264.79000000000002</v>
      </c>
      <c r="L6850" t="s">
        <v>48</v>
      </c>
      <c r="M6850">
        <f>YEAR(Table1[[#This Row],[order_date]])</f>
        <v>2024</v>
      </c>
      <c r="N6850">
        <f>MONTH(Table1[[#This Row],[order_date]])</f>
        <v>1</v>
      </c>
      <c r="O6850" s="3">
        <f>Table1[[#This Row],[sales]]-Table1[[#This Row],[profit]]</f>
        <v>1921.27</v>
      </c>
      <c r="P6850" s="3">
        <f>Table1[[#This Row],[sales]]*Table1[[#This Row],[quantity]]</f>
        <v>10930.3</v>
      </c>
      <c r="Q6850" s="9">
        <f>Table1[[#This Row],[delivery_date]]-Table1[[#This Row],[order_date]]</f>
        <v>7</v>
      </c>
    </row>
    <row r="6851" spans="1:17" x14ac:dyDescent="0.35">
      <c r="A6851" t="s">
        <v>6882</v>
      </c>
      <c r="B6851" t="s">
        <v>19</v>
      </c>
      <c r="C6851" t="s">
        <v>33</v>
      </c>
      <c r="D6851" s="2">
        <v>274</v>
      </c>
      <c r="E6851">
        <v>0.43</v>
      </c>
      <c r="F6851">
        <v>6</v>
      </c>
      <c r="G6851" s="1">
        <v>45115</v>
      </c>
      <c r="H6851" s="1">
        <v>45116</v>
      </c>
      <c r="I6851" t="s">
        <v>31</v>
      </c>
      <c r="J6851" t="s">
        <v>22</v>
      </c>
      <c r="K6851" s="2">
        <v>55.59</v>
      </c>
      <c r="L6851" t="s">
        <v>48</v>
      </c>
      <c r="M6851">
        <f>YEAR(Table1[[#This Row],[order_date]])</f>
        <v>2023</v>
      </c>
      <c r="N6851">
        <f>MONTH(Table1[[#This Row],[order_date]])</f>
        <v>7</v>
      </c>
      <c r="O6851" s="3">
        <f>Table1[[#This Row],[sales]]-Table1[[#This Row],[profit]]</f>
        <v>218.41</v>
      </c>
      <c r="P6851" s="3">
        <f>Table1[[#This Row],[sales]]*Table1[[#This Row],[quantity]]</f>
        <v>1644</v>
      </c>
      <c r="Q6851" s="9">
        <f>Table1[[#This Row],[delivery_date]]-Table1[[#This Row],[order_date]]</f>
        <v>1</v>
      </c>
    </row>
    <row r="6852" spans="1:17" x14ac:dyDescent="0.35">
      <c r="A6852" t="s">
        <v>6883</v>
      </c>
      <c r="B6852" t="s">
        <v>13</v>
      </c>
      <c r="C6852" t="s">
        <v>33</v>
      </c>
      <c r="D6852" s="2">
        <v>4455.68</v>
      </c>
      <c r="E6852">
        <v>0.33</v>
      </c>
      <c r="F6852">
        <v>6</v>
      </c>
      <c r="G6852" s="1">
        <v>45200</v>
      </c>
      <c r="H6852" s="1">
        <v>45204</v>
      </c>
      <c r="I6852" t="s">
        <v>15</v>
      </c>
      <c r="J6852" t="s">
        <v>16</v>
      </c>
      <c r="K6852" s="2">
        <v>1071.3699999999999</v>
      </c>
      <c r="L6852" t="s">
        <v>39</v>
      </c>
      <c r="M6852">
        <f>YEAR(Table1[[#This Row],[order_date]])</f>
        <v>2023</v>
      </c>
      <c r="N6852">
        <f>MONTH(Table1[[#This Row],[order_date]])</f>
        <v>10</v>
      </c>
      <c r="O6852" s="3">
        <f>Table1[[#This Row],[sales]]-Table1[[#This Row],[profit]]</f>
        <v>3384.3100000000004</v>
      </c>
      <c r="P6852" s="3">
        <f>Table1[[#This Row],[sales]]*Table1[[#This Row],[quantity]]</f>
        <v>26734.080000000002</v>
      </c>
      <c r="Q6852" s="9">
        <f>Table1[[#This Row],[delivery_date]]-Table1[[#This Row],[order_date]]</f>
        <v>4</v>
      </c>
    </row>
    <row r="6853" spans="1:17" x14ac:dyDescent="0.35">
      <c r="A6853" t="s">
        <v>6884</v>
      </c>
      <c r="B6853" t="s">
        <v>41</v>
      </c>
      <c r="C6853" t="s">
        <v>26</v>
      </c>
      <c r="D6853" s="2">
        <v>901.09</v>
      </c>
      <c r="E6853">
        <v>0.27</v>
      </c>
      <c r="F6853">
        <v>7</v>
      </c>
      <c r="G6853" s="1">
        <v>45616</v>
      </c>
      <c r="H6853" s="1">
        <v>45618</v>
      </c>
      <c r="I6853" t="s">
        <v>31</v>
      </c>
      <c r="J6853" t="s">
        <v>27</v>
      </c>
      <c r="K6853" s="2">
        <v>164.73</v>
      </c>
      <c r="L6853" t="s">
        <v>17</v>
      </c>
      <c r="M6853">
        <f>YEAR(Table1[[#This Row],[order_date]])</f>
        <v>2024</v>
      </c>
      <c r="N6853">
        <f>MONTH(Table1[[#This Row],[order_date]])</f>
        <v>11</v>
      </c>
      <c r="O6853" s="3">
        <f>Table1[[#This Row],[sales]]-Table1[[#This Row],[profit]]</f>
        <v>736.36</v>
      </c>
      <c r="P6853" s="3">
        <f>Table1[[#This Row],[sales]]*Table1[[#This Row],[quantity]]</f>
        <v>6307.63</v>
      </c>
      <c r="Q6853" s="9">
        <f>Table1[[#This Row],[delivery_date]]-Table1[[#This Row],[order_date]]</f>
        <v>2</v>
      </c>
    </row>
    <row r="6854" spans="1:17" x14ac:dyDescent="0.35">
      <c r="A6854" t="s">
        <v>6885</v>
      </c>
      <c r="B6854" t="s">
        <v>13</v>
      </c>
      <c r="C6854" t="s">
        <v>20</v>
      </c>
      <c r="D6854" s="2">
        <v>4441.49</v>
      </c>
      <c r="E6854">
        <v>0.24</v>
      </c>
      <c r="F6854">
        <v>3</v>
      </c>
      <c r="G6854" s="1">
        <v>45434</v>
      </c>
      <c r="H6854" s="1">
        <v>45440</v>
      </c>
      <c r="I6854" t="s">
        <v>15</v>
      </c>
      <c r="J6854" t="s">
        <v>27</v>
      </c>
      <c r="K6854" s="2">
        <v>592.54</v>
      </c>
      <c r="L6854" t="s">
        <v>39</v>
      </c>
      <c r="M6854">
        <f>YEAR(Table1[[#This Row],[order_date]])</f>
        <v>2024</v>
      </c>
      <c r="N6854">
        <f>MONTH(Table1[[#This Row],[order_date]])</f>
        <v>5</v>
      </c>
      <c r="O6854" s="3">
        <f>Table1[[#This Row],[sales]]-Table1[[#This Row],[profit]]</f>
        <v>3848.95</v>
      </c>
      <c r="P6854" s="3">
        <f>Table1[[#This Row],[sales]]*Table1[[#This Row],[quantity]]</f>
        <v>13324.47</v>
      </c>
      <c r="Q6854" s="9">
        <f>Table1[[#This Row],[delivery_date]]-Table1[[#This Row],[order_date]]</f>
        <v>6</v>
      </c>
    </row>
    <row r="6855" spans="1:17" x14ac:dyDescent="0.35">
      <c r="A6855" t="s">
        <v>6886</v>
      </c>
      <c r="B6855" t="s">
        <v>13</v>
      </c>
      <c r="C6855" t="s">
        <v>20</v>
      </c>
      <c r="D6855" s="2">
        <v>4331.53</v>
      </c>
      <c r="E6855">
        <v>0.38</v>
      </c>
      <c r="F6855">
        <v>2</v>
      </c>
      <c r="G6855" s="1">
        <v>45531</v>
      </c>
      <c r="H6855" s="1">
        <v>45537</v>
      </c>
      <c r="I6855" t="s">
        <v>15</v>
      </c>
      <c r="J6855" t="s">
        <v>22</v>
      </c>
      <c r="K6855" s="2">
        <v>414.09</v>
      </c>
      <c r="L6855" t="s">
        <v>39</v>
      </c>
      <c r="M6855">
        <f>YEAR(Table1[[#This Row],[order_date]])</f>
        <v>2024</v>
      </c>
      <c r="N6855">
        <f>MONTH(Table1[[#This Row],[order_date]])</f>
        <v>8</v>
      </c>
      <c r="O6855" s="3">
        <f>Table1[[#This Row],[sales]]-Table1[[#This Row],[profit]]</f>
        <v>3917.4399999999996</v>
      </c>
      <c r="P6855" s="3">
        <f>Table1[[#This Row],[sales]]*Table1[[#This Row],[quantity]]</f>
        <v>8663.06</v>
      </c>
      <c r="Q6855" s="9">
        <f>Table1[[#This Row],[delivery_date]]-Table1[[#This Row],[order_date]]</f>
        <v>6</v>
      </c>
    </row>
    <row r="6856" spans="1:17" x14ac:dyDescent="0.35">
      <c r="A6856" t="s">
        <v>6887</v>
      </c>
      <c r="B6856" t="s">
        <v>19</v>
      </c>
      <c r="C6856" t="s">
        <v>20</v>
      </c>
      <c r="D6856" s="2">
        <v>2313.2199999999998</v>
      </c>
      <c r="E6856">
        <v>0.4</v>
      </c>
      <c r="F6856">
        <v>9</v>
      </c>
      <c r="G6856" s="1">
        <v>45529</v>
      </c>
      <c r="H6856" s="1">
        <v>45532</v>
      </c>
      <c r="I6856" t="s">
        <v>31</v>
      </c>
      <c r="J6856" t="s">
        <v>27</v>
      </c>
      <c r="K6856" s="2">
        <v>672.87</v>
      </c>
      <c r="L6856" t="s">
        <v>39</v>
      </c>
      <c r="M6856">
        <f>YEAR(Table1[[#This Row],[order_date]])</f>
        <v>2024</v>
      </c>
      <c r="N6856">
        <f>MONTH(Table1[[#This Row],[order_date]])</f>
        <v>8</v>
      </c>
      <c r="O6856" s="3">
        <f>Table1[[#This Row],[sales]]-Table1[[#This Row],[profit]]</f>
        <v>1640.35</v>
      </c>
      <c r="P6856" s="3">
        <f>Table1[[#This Row],[sales]]*Table1[[#This Row],[quantity]]</f>
        <v>20818.98</v>
      </c>
      <c r="Q6856" s="9">
        <f>Table1[[#This Row],[delivery_date]]-Table1[[#This Row],[order_date]]</f>
        <v>3</v>
      </c>
    </row>
    <row r="6857" spans="1:17" x14ac:dyDescent="0.35">
      <c r="A6857" t="s">
        <v>6888</v>
      </c>
      <c r="B6857" t="s">
        <v>25</v>
      </c>
      <c r="C6857" t="s">
        <v>14</v>
      </c>
      <c r="D6857" s="2">
        <v>2538.86</v>
      </c>
      <c r="E6857">
        <v>0.11</v>
      </c>
      <c r="F6857">
        <v>2</v>
      </c>
      <c r="G6857" s="1">
        <v>45171</v>
      </c>
      <c r="H6857" s="1">
        <v>45173</v>
      </c>
      <c r="I6857" t="s">
        <v>15</v>
      </c>
      <c r="J6857" t="s">
        <v>27</v>
      </c>
      <c r="K6857" s="2">
        <v>257.83999999999997</v>
      </c>
      <c r="L6857" t="s">
        <v>17</v>
      </c>
      <c r="M6857">
        <f>YEAR(Table1[[#This Row],[order_date]])</f>
        <v>2023</v>
      </c>
      <c r="N6857">
        <f>MONTH(Table1[[#This Row],[order_date]])</f>
        <v>9</v>
      </c>
      <c r="O6857" s="3">
        <f>Table1[[#This Row],[sales]]-Table1[[#This Row],[profit]]</f>
        <v>2281.02</v>
      </c>
      <c r="P6857" s="3">
        <f>Table1[[#This Row],[sales]]*Table1[[#This Row],[quantity]]</f>
        <v>5077.72</v>
      </c>
      <c r="Q6857" s="9">
        <f>Table1[[#This Row],[delivery_date]]-Table1[[#This Row],[order_date]]</f>
        <v>2</v>
      </c>
    </row>
    <row r="6858" spans="1:17" x14ac:dyDescent="0.35">
      <c r="A6858" t="s">
        <v>6889</v>
      </c>
      <c r="B6858" t="s">
        <v>25</v>
      </c>
      <c r="C6858" t="s">
        <v>26</v>
      </c>
      <c r="D6858" s="2">
        <v>1579.38</v>
      </c>
      <c r="E6858">
        <v>0.24</v>
      </c>
      <c r="F6858">
        <v>9</v>
      </c>
      <c r="G6858" s="1">
        <v>45439</v>
      </c>
      <c r="H6858" s="1">
        <v>45444</v>
      </c>
      <c r="I6858" t="s">
        <v>31</v>
      </c>
      <c r="J6858" t="s">
        <v>22</v>
      </c>
      <c r="K6858" s="2">
        <v>399.42</v>
      </c>
      <c r="L6858" t="s">
        <v>39</v>
      </c>
      <c r="M6858">
        <f>YEAR(Table1[[#This Row],[order_date]])</f>
        <v>2024</v>
      </c>
      <c r="N6858">
        <f>MONTH(Table1[[#This Row],[order_date]])</f>
        <v>5</v>
      </c>
      <c r="O6858" s="3">
        <f>Table1[[#This Row],[sales]]-Table1[[#This Row],[profit]]</f>
        <v>1179.96</v>
      </c>
      <c r="P6858" s="3">
        <f>Table1[[#This Row],[sales]]*Table1[[#This Row],[quantity]]</f>
        <v>14214.420000000002</v>
      </c>
      <c r="Q6858" s="9">
        <f>Table1[[#This Row],[delivery_date]]-Table1[[#This Row],[order_date]]</f>
        <v>5</v>
      </c>
    </row>
    <row r="6859" spans="1:17" x14ac:dyDescent="0.35">
      <c r="A6859" t="s">
        <v>6890</v>
      </c>
      <c r="B6859" t="s">
        <v>25</v>
      </c>
      <c r="C6859" t="s">
        <v>33</v>
      </c>
      <c r="D6859" s="2">
        <v>4984.6899999999996</v>
      </c>
      <c r="E6859">
        <v>0.39</v>
      </c>
      <c r="F6859">
        <v>4</v>
      </c>
      <c r="G6859" s="1">
        <v>44961</v>
      </c>
      <c r="H6859" s="1">
        <v>44966</v>
      </c>
      <c r="I6859" t="s">
        <v>21</v>
      </c>
      <c r="J6859" t="s">
        <v>22</v>
      </c>
      <c r="K6859" s="2">
        <v>415.19</v>
      </c>
      <c r="L6859" t="s">
        <v>39</v>
      </c>
      <c r="M6859">
        <f>YEAR(Table1[[#This Row],[order_date]])</f>
        <v>2023</v>
      </c>
      <c r="N6859">
        <f>MONTH(Table1[[#This Row],[order_date]])</f>
        <v>2</v>
      </c>
      <c r="O6859" s="3">
        <f>Table1[[#This Row],[sales]]-Table1[[#This Row],[profit]]</f>
        <v>4569.5</v>
      </c>
      <c r="P6859" s="3">
        <f>Table1[[#This Row],[sales]]*Table1[[#This Row],[quantity]]</f>
        <v>19938.759999999998</v>
      </c>
      <c r="Q6859" s="9">
        <f>Table1[[#This Row],[delivery_date]]-Table1[[#This Row],[order_date]]</f>
        <v>5</v>
      </c>
    </row>
    <row r="6860" spans="1:17" x14ac:dyDescent="0.35">
      <c r="A6860" t="s">
        <v>6891</v>
      </c>
      <c r="B6860" t="s">
        <v>41</v>
      </c>
      <c r="C6860" t="s">
        <v>14</v>
      </c>
      <c r="D6860" s="2">
        <v>3386.78</v>
      </c>
      <c r="E6860">
        <v>0.34</v>
      </c>
      <c r="F6860">
        <v>1</v>
      </c>
      <c r="G6860" s="1">
        <v>45187</v>
      </c>
      <c r="H6860" s="1">
        <v>45190</v>
      </c>
      <c r="I6860" t="s">
        <v>31</v>
      </c>
      <c r="J6860" t="s">
        <v>27</v>
      </c>
      <c r="K6860" s="2">
        <v>1006.02</v>
      </c>
      <c r="L6860" t="s">
        <v>48</v>
      </c>
      <c r="M6860">
        <f>YEAR(Table1[[#This Row],[order_date]])</f>
        <v>2023</v>
      </c>
      <c r="N6860">
        <f>MONTH(Table1[[#This Row],[order_date]])</f>
        <v>9</v>
      </c>
      <c r="O6860" s="3">
        <f>Table1[[#This Row],[sales]]-Table1[[#This Row],[profit]]</f>
        <v>2380.7600000000002</v>
      </c>
      <c r="P6860" s="3">
        <f>Table1[[#This Row],[sales]]*Table1[[#This Row],[quantity]]</f>
        <v>3386.78</v>
      </c>
      <c r="Q6860" s="9">
        <f>Table1[[#This Row],[delivery_date]]-Table1[[#This Row],[order_date]]</f>
        <v>3</v>
      </c>
    </row>
    <row r="6861" spans="1:17" x14ac:dyDescent="0.35">
      <c r="A6861" t="s">
        <v>6892</v>
      </c>
      <c r="B6861" t="s">
        <v>13</v>
      </c>
      <c r="C6861" t="s">
        <v>20</v>
      </c>
      <c r="D6861" s="2">
        <v>4763.8599999999997</v>
      </c>
      <c r="E6861">
        <v>0.3</v>
      </c>
      <c r="F6861">
        <v>3</v>
      </c>
      <c r="G6861" s="1">
        <v>45554</v>
      </c>
      <c r="H6861" s="1">
        <v>45557</v>
      </c>
      <c r="I6861" t="s">
        <v>31</v>
      </c>
      <c r="J6861" t="s">
        <v>16</v>
      </c>
      <c r="K6861" s="2">
        <v>640.07000000000005</v>
      </c>
      <c r="L6861" t="s">
        <v>48</v>
      </c>
      <c r="M6861">
        <f>YEAR(Table1[[#This Row],[order_date]])</f>
        <v>2024</v>
      </c>
      <c r="N6861">
        <f>MONTH(Table1[[#This Row],[order_date]])</f>
        <v>9</v>
      </c>
      <c r="O6861" s="3">
        <f>Table1[[#This Row],[sales]]-Table1[[#This Row],[profit]]</f>
        <v>4123.79</v>
      </c>
      <c r="P6861" s="3">
        <f>Table1[[#This Row],[sales]]*Table1[[#This Row],[quantity]]</f>
        <v>14291.579999999998</v>
      </c>
      <c r="Q6861" s="9">
        <f>Table1[[#This Row],[delivery_date]]-Table1[[#This Row],[order_date]]</f>
        <v>3</v>
      </c>
    </row>
    <row r="6862" spans="1:17" x14ac:dyDescent="0.35">
      <c r="A6862" t="s">
        <v>6893</v>
      </c>
      <c r="B6862" t="s">
        <v>25</v>
      </c>
      <c r="C6862" t="s">
        <v>33</v>
      </c>
      <c r="D6862" s="2">
        <v>2132.5</v>
      </c>
      <c r="E6862">
        <v>0.16</v>
      </c>
      <c r="F6862">
        <v>2</v>
      </c>
      <c r="G6862" s="1">
        <v>45188</v>
      </c>
      <c r="H6862" s="1">
        <v>45190</v>
      </c>
      <c r="I6862" t="s">
        <v>15</v>
      </c>
      <c r="J6862" t="s">
        <v>22</v>
      </c>
      <c r="K6862" s="2">
        <v>521.70000000000005</v>
      </c>
      <c r="L6862" t="s">
        <v>23</v>
      </c>
      <c r="M6862">
        <f>YEAR(Table1[[#This Row],[order_date]])</f>
        <v>2023</v>
      </c>
      <c r="N6862">
        <f>MONTH(Table1[[#This Row],[order_date]])</f>
        <v>9</v>
      </c>
      <c r="O6862" s="3">
        <f>Table1[[#This Row],[sales]]-Table1[[#This Row],[profit]]</f>
        <v>1610.8</v>
      </c>
      <c r="P6862" s="3">
        <f>Table1[[#This Row],[sales]]*Table1[[#This Row],[quantity]]</f>
        <v>4265</v>
      </c>
      <c r="Q6862" s="9">
        <f>Table1[[#This Row],[delivery_date]]-Table1[[#This Row],[order_date]]</f>
        <v>2</v>
      </c>
    </row>
    <row r="6863" spans="1:17" x14ac:dyDescent="0.35">
      <c r="A6863" t="s">
        <v>6894</v>
      </c>
      <c r="B6863" t="s">
        <v>19</v>
      </c>
      <c r="C6863" t="s">
        <v>26</v>
      </c>
      <c r="D6863" s="2">
        <v>4426.78</v>
      </c>
      <c r="E6863">
        <v>0.3</v>
      </c>
      <c r="F6863">
        <v>4</v>
      </c>
      <c r="G6863" s="1">
        <v>44986</v>
      </c>
      <c r="H6863" s="1">
        <v>44990</v>
      </c>
      <c r="I6863" t="s">
        <v>21</v>
      </c>
      <c r="J6863" t="s">
        <v>22</v>
      </c>
      <c r="K6863" s="2">
        <v>390.11</v>
      </c>
      <c r="L6863" t="s">
        <v>28</v>
      </c>
      <c r="M6863">
        <f>YEAR(Table1[[#This Row],[order_date]])</f>
        <v>2023</v>
      </c>
      <c r="N6863">
        <f>MONTH(Table1[[#This Row],[order_date]])</f>
        <v>3</v>
      </c>
      <c r="O6863" s="3">
        <f>Table1[[#This Row],[sales]]-Table1[[#This Row],[profit]]</f>
        <v>4036.6699999999996</v>
      </c>
      <c r="P6863" s="3">
        <f>Table1[[#This Row],[sales]]*Table1[[#This Row],[quantity]]</f>
        <v>17707.12</v>
      </c>
      <c r="Q6863" s="9">
        <f>Table1[[#This Row],[delivery_date]]-Table1[[#This Row],[order_date]]</f>
        <v>4</v>
      </c>
    </row>
    <row r="6864" spans="1:17" x14ac:dyDescent="0.35">
      <c r="A6864" t="s">
        <v>6895</v>
      </c>
      <c r="B6864" t="s">
        <v>25</v>
      </c>
      <c r="C6864" t="s">
        <v>36</v>
      </c>
      <c r="D6864" s="2">
        <v>2296.35</v>
      </c>
      <c r="E6864">
        <v>0.31</v>
      </c>
      <c r="F6864">
        <v>2</v>
      </c>
      <c r="G6864" s="1">
        <v>45026</v>
      </c>
      <c r="H6864" s="1">
        <v>45029</v>
      </c>
      <c r="I6864" t="s">
        <v>21</v>
      </c>
      <c r="J6864" t="s">
        <v>16</v>
      </c>
      <c r="K6864" s="2">
        <v>526.42999999999995</v>
      </c>
      <c r="L6864" t="s">
        <v>34</v>
      </c>
      <c r="M6864">
        <f>YEAR(Table1[[#This Row],[order_date]])</f>
        <v>2023</v>
      </c>
      <c r="N6864">
        <f>MONTH(Table1[[#This Row],[order_date]])</f>
        <v>4</v>
      </c>
      <c r="O6864" s="3">
        <f>Table1[[#This Row],[sales]]-Table1[[#This Row],[profit]]</f>
        <v>1769.92</v>
      </c>
      <c r="P6864" s="3">
        <f>Table1[[#This Row],[sales]]*Table1[[#This Row],[quantity]]</f>
        <v>4592.7</v>
      </c>
      <c r="Q6864" s="9">
        <f>Table1[[#This Row],[delivery_date]]-Table1[[#This Row],[order_date]]</f>
        <v>3</v>
      </c>
    </row>
    <row r="6865" spans="1:17" x14ac:dyDescent="0.35">
      <c r="A6865" t="s">
        <v>6896</v>
      </c>
      <c r="B6865" t="s">
        <v>25</v>
      </c>
      <c r="C6865" t="s">
        <v>20</v>
      </c>
      <c r="D6865" s="2">
        <v>4347.46</v>
      </c>
      <c r="E6865">
        <v>0.22</v>
      </c>
      <c r="F6865">
        <v>6</v>
      </c>
      <c r="G6865" s="1">
        <v>45571</v>
      </c>
      <c r="H6865" s="1">
        <v>45573</v>
      </c>
      <c r="I6865" t="s">
        <v>31</v>
      </c>
      <c r="J6865" t="s">
        <v>27</v>
      </c>
      <c r="K6865" s="2">
        <v>967.69</v>
      </c>
      <c r="L6865" t="s">
        <v>17</v>
      </c>
      <c r="M6865">
        <f>YEAR(Table1[[#This Row],[order_date]])</f>
        <v>2024</v>
      </c>
      <c r="N6865">
        <f>MONTH(Table1[[#This Row],[order_date]])</f>
        <v>10</v>
      </c>
      <c r="O6865" s="3">
        <f>Table1[[#This Row],[sales]]-Table1[[#This Row],[profit]]</f>
        <v>3379.77</v>
      </c>
      <c r="P6865" s="3">
        <f>Table1[[#This Row],[sales]]*Table1[[#This Row],[quantity]]</f>
        <v>26084.760000000002</v>
      </c>
      <c r="Q6865" s="9">
        <f>Table1[[#This Row],[delivery_date]]-Table1[[#This Row],[order_date]]</f>
        <v>2</v>
      </c>
    </row>
    <row r="6866" spans="1:17" x14ac:dyDescent="0.35">
      <c r="A6866" t="s">
        <v>6897</v>
      </c>
      <c r="B6866" t="s">
        <v>13</v>
      </c>
      <c r="C6866" t="s">
        <v>20</v>
      </c>
      <c r="D6866" s="2">
        <v>741.54</v>
      </c>
      <c r="E6866">
        <v>0.48</v>
      </c>
      <c r="F6866">
        <v>1</v>
      </c>
      <c r="G6866" s="1">
        <v>45162</v>
      </c>
      <c r="H6866" s="1">
        <v>45168</v>
      </c>
      <c r="I6866" t="s">
        <v>15</v>
      </c>
      <c r="J6866" t="s">
        <v>27</v>
      </c>
      <c r="K6866" s="2">
        <v>107.47</v>
      </c>
      <c r="L6866" t="s">
        <v>28</v>
      </c>
      <c r="M6866">
        <f>YEAR(Table1[[#This Row],[order_date]])</f>
        <v>2023</v>
      </c>
      <c r="N6866">
        <f>MONTH(Table1[[#This Row],[order_date]])</f>
        <v>8</v>
      </c>
      <c r="O6866" s="3">
        <f>Table1[[#This Row],[sales]]-Table1[[#This Row],[profit]]</f>
        <v>634.06999999999994</v>
      </c>
      <c r="P6866" s="3">
        <f>Table1[[#This Row],[sales]]*Table1[[#This Row],[quantity]]</f>
        <v>741.54</v>
      </c>
      <c r="Q6866" s="9">
        <f>Table1[[#This Row],[delivery_date]]-Table1[[#This Row],[order_date]]</f>
        <v>6</v>
      </c>
    </row>
    <row r="6867" spans="1:17" x14ac:dyDescent="0.35">
      <c r="A6867" t="s">
        <v>6898</v>
      </c>
      <c r="B6867" t="s">
        <v>13</v>
      </c>
      <c r="C6867" t="s">
        <v>20</v>
      </c>
      <c r="D6867" s="2">
        <v>3220.59</v>
      </c>
      <c r="E6867">
        <v>0.33</v>
      </c>
      <c r="F6867">
        <v>5</v>
      </c>
      <c r="G6867" s="1">
        <v>45598</v>
      </c>
      <c r="H6867" s="1">
        <v>45605</v>
      </c>
      <c r="I6867" t="s">
        <v>21</v>
      </c>
      <c r="J6867" t="s">
        <v>16</v>
      </c>
      <c r="K6867" s="2">
        <v>193.48</v>
      </c>
      <c r="L6867" t="s">
        <v>39</v>
      </c>
      <c r="M6867">
        <f>YEAR(Table1[[#This Row],[order_date]])</f>
        <v>2024</v>
      </c>
      <c r="N6867">
        <f>MONTH(Table1[[#This Row],[order_date]])</f>
        <v>11</v>
      </c>
      <c r="O6867" s="3">
        <f>Table1[[#This Row],[sales]]-Table1[[#This Row],[profit]]</f>
        <v>3027.11</v>
      </c>
      <c r="P6867" s="3">
        <f>Table1[[#This Row],[sales]]*Table1[[#This Row],[quantity]]</f>
        <v>16102.95</v>
      </c>
      <c r="Q6867" s="9">
        <f>Table1[[#This Row],[delivery_date]]-Table1[[#This Row],[order_date]]</f>
        <v>7</v>
      </c>
    </row>
    <row r="6868" spans="1:17" x14ac:dyDescent="0.35">
      <c r="A6868" t="s">
        <v>6899</v>
      </c>
      <c r="B6868" t="s">
        <v>13</v>
      </c>
      <c r="C6868" t="s">
        <v>20</v>
      </c>
      <c r="D6868" s="2">
        <v>3425.65</v>
      </c>
      <c r="E6868">
        <v>0.43</v>
      </c>
      <c r="F6868">
        <v>9</v>
      </c>
      <c r="G6868" s="1">
        <v>45181</v>
      </c>
      <c r="H6868" s="1">
        <v>45183</v>
      </c>
      <c r="I6868" t="s">
        <v>31</v>
      </c>
      <c r="J6868" t="s">
        <v>16</v>
      </c>
      <c r="K6868" s="2">
        <v>524.16</v>
      </c>
      <c r="L6868" t="s">
        <v>39</v>
      </c>
      <c r="M6868">
        <f>YEAR(Table1[[#This Row],[order_date]])</f>
        <v>2023</v>
      </c>
      <c r="N6868">
        <f>MONTH(Table1[[#This Row],[order_date]])</f>
        <v>9</v>
      </c>
      <c r="O6868" s="3">
        <f>Table1[[#This Row],[sales]]-Table1[[#This Row],[profit]]</f>
        <v>2901.4900000000002</v>
      </c>
      <c r="P6868" s="3">
        <f>Table1[[#This Row],[sales]]*Table1[[#This Row],[quantity]]</f>
        <v>30830.850000000002</v>
      </c>
      <c r="Q6868" s="9">
        <f>Table1[[#This Row],[delivery_date]]-Table1[[#This Row],[order_date]]</f>
        <v>2</v>
      </c>
    </row>
    <row r="6869" spans="1:17" x14ac:dyDescent="0.35">
      <c r="A6869" t="s">
        <v>6900</v>
      </c>
      <c r="B6869" t="s">
        <v>41</v>
      </c>
      <c r="C6869" t="s">
        <v>33</v>
      </c>
      <c r="D6869" s="2">
        <v>3315.24</v>
      </c>
      <c r="E6869">
        <v>0.06</v>
      </c>
      <c r="F6869">
        <v>1</v>
      </c>
      <c r="G6869" s="1">
        <v>45533</v>
      </c>
      <c r="H6869" s="1">
        <v>45537</v>
      </c>
      <c r="I6869" t="s">
        <v>15</v>
      </c>
      <c r="J6869" t="s">
        <v>16</v>
      </c>
      <c r="K6869" s="2">
        <v>629.66999999999996</v>
      </c>
      <c r="L6869" t="s">
        <v>23</v>
      </c>
      <c r="M6869">
        <f>YEAR(Table1[[#This Row],[order_date]])</f>
        <v>2024</v>
      </c>
      <c r="N6869">
        <f>MONTH(Table1[[#This Row],[order_date]])</f>
        <v>8</v>
      </c>
      <c r="O6869" s="3">
        <f>Table1[[#This Row],[sales]]-Table1[[#This Row],[profit]]</f>
        <v>2685.5699999999997</v>
      </c>
      <c r="P6869" s="3">
        <f>Table1[[#This Row],[sales]]*Table1[[#This Row],[quantity]]</f>
        <v>3315.24</v>
      </c>
      <c r="Q6869" s="9">
        <f>Table1[[#This Row],[delivery_date]]-Table1[[#This Row],[order_date]]</f>
        <v>4</v>
      </c>
    </row>
    <row r="6870" spans="1:17" x14ac:dyDescent="0.35">
      <c r="A6870" t="s">
        <v>6901</v>
      </c>
      <c r="B6870" t="s">
        <v>41</v>
      </c>
      <c r="C6870" t="s">
        <v>26</v>
      </c>
      <c r="D6870" s="2">
        <v>2290.44</v>
      </c>
      <c r="E6870">
        <v>0.38</v>
      </c>
      <c r="F6870">
        <v>4</v>
      </c>
      <c r="G6870" s="1">
        <v>44966</v>
      </c>
      <c r="H6870" s="1">
        <v>44972</v>
      </c>
      <c r="I6870" t="s">
        <v>31</v>
      </c>
      <c r="J6870" t="s">
        <v>22</v>
      </c>
      <c r="K6870" s="2">
        <v>146.13</v>
      </c>
      <c r="L6870" t="s">
        <v>34</v>
      </c>
      <c r="M6870">
        <f>YEAR(Table1[[#This Row],[order_date]])</f>
        <v>2023</v>
      </c>
      <c r="N6870">
        <f>MONTH(Table1[[#This Row],[order_date]])</f>
        <v>2</v>
      </c>
      <c r="O6870" s="3">
        <f>Table1[[#This Row],[sales]]-Table1[[#This Row],[profit]]</f>
        <v>2144.31</v>
      </c>
      <c r="P6870" s="3">
        <f>Table1[[#This Row],[sales]]*Table1[[#This Row],[quantity]]</f>
        <v>9161.76</v>
      </c>
      <c r="Q6870" s="9">
        <f>Table1[[#This Row],[delivery_date]]-Table1[[#This Row],[order_date]]</f>
        <v>6</v>
      </c>
    </row>
    <row r="6871" spans="1:17" x14ac:dyDescent="0.35">
      <c r="A6871" t="s">
        <v>6902</v>
      </c>
      <c r="B6871" t="s">
        <v>25</v>
      </c>
      <c r="C6871" t="s">
        <v>14</v>
      </c>
      <c r="D6871" s="2">
        <v>3451.19</v>
      </c>
      <c r="E6871">
        <v>0.3</v>
      </c>
      <c r="F6871">
        <v>2</v>
      </c>
      <c r="G6871" s="1">
        <v>45163</v>
      </c>
      <c r="H6871" s="1">
        <v>45169</v>
      </c>
      <c r="I6871" t="s">
        <v>21</v>
      </c>
      <c r="J6871" t="s">
        <v>22</v>
      </c>
      <c r="K6871" s="2">
        <v>404.73</v>
      </c>
      <c r="L6871" t="s">
        <v>48</v>
      </c>
      <c r="M6871">
        <f>YEAR(Table1[[#This Row],[order_date]])</f>
        <v>2023</v>
      </c>
      <c r="N6871">
        <f>MONTH(Table1[[#This Row],[order_date]])</f>
        <v>8</v>
      </c>
      <c r="O6871" s="3">
        <f>Table1[[#This Row],[sales]]-Table1[[#This Row],[profit]]</f>
        <v>3046.46</v>
      </c>
      <c r="P6871" s="3">
        <f>Table1[[#This Row],[sales]]*Table1[[#This Row],[quantity]]</f>
        <v>6902.38</v>
      </c>
      <c r="Q6871" s="9">
        <f>Table1[[#This Row],[delivery_date]]-Table1[[#This Row],[order_date]]</f>
        <v>6</v>
      </c>
    </row>
    <row r="6872" spans="1:17" x14ac:dyDescent="0.35">
      <c r="A6872" t="s">
        <v>6903</v>
      </c>
      <c r="B6872" t="s">
        <v>13</v>
      </c>
      <c r="C6872" t="s">
        <v>33</v>
      </c>
      <c r="D6872" s="2">
        <v>1273.3699999999999</v>
      </c>
      <c r="E6872">
        <v>0.15</v>
      </c>
      <c r="F6872">
        <v>2</v>
      </c>
      <c r="G6872" s="1">
        <v>45162</v>
      </c>
      <c r="H6872" s="1">
        <v>45164</v>
      </c>
      <c r="I6872" t="s">
        <v>15</v>
      </c>
      <c r="J6872" t="s">
        <v>22</v>
      </c>
      <c r="K6872" s="2">
        <v>375.37</v>
      </c>
      <c r="L6872" t="s">
        <v>17</v>
      </c>
      <c r="M6872">
        <f>YEAR(Table1[[#This Row],[order_date]])</f>
        <v>2023</v>
      </c>
      <c r="N6872">
        <f>MONTH(Table1[[#This Row],[order_date]])</f>
        <v>8</v>
      </c>
      <c r="O6872" s="3">
        <f>Table1[[#This Row],[sales]]-Table1[[#This Row],[profit]]</f>
        <v>897.99999999999989</v>
      </c>
      <c r="P6872" s="3">
        <f>Table1[[#This Row],[sales]]*Table1[[#This Row],[quantity]]</f>
        <v>2546.7399999999998</v>
      </c>
      <c r="Q6872" s="9">
        <f>Table1[[#This Row],[delivery_date]]-Table1[[#This Row],[order_date]]</f>
        <v>2</v>
      </c>
    </row>
    <row r="6873" spans="1:17" x14ac:dyDescent="0.35">
      <c r="A6873" t="s">
        <v>6904</v>
      </c>
      <c r="B6873" t="s">
        <v>25</v>
      </c>
      <c r="C6873" t="s">
        <v>26</v>
      </c>
      <c r="D6873" s="2">
        <v>3019.66</v>
      </c>
      <c r="E6873">
        <v>7.0000000000000007E-2</v>
      </c>
      <c r="F6873">
        <v>5</v>
      </c>
      <c r="G6873" s="1">
        <v>45000</v>
      </c>
      <c r="H6873" s="1">
        <v>45005</v>
      </c>
      <c r="I6873" t="s">
        <v>21</v>
      </c>
      <c r="J6873" t="s">
        <v>16</v>
      </c>
      <c r="K6873" s="2">
        <v>845.43</v>
      </c>
      <c r="L6873" t="s">
        <v>28</v>
      </c>
      <c r="M6873">
        <f>YEAR(Table1[[#This Row],[order_date]])</f>
        <v>2023</v>
      </c>
      <c r="N6873">
        <f>MONTH(Table1[[#This Row],[order_date]])</f>
        <v>3</v>
      </c>
      <c r="O6873" s="3">
        <f>Table1[[#This Row],[sales]]-Table1[[#This Row],[profit]]</f>
        <v>2174.23</v>
      </c>
      <c r="P6873" s="3">
        <f>Table1[[#This Row],[sales]]*Table1[[#This Row],[quantity]]</f>
        <v>15098.3</v>
      </c>
      <c r="Q6873" s="9">
        <f>Table1[[#This Row],[delivery_date]]-Table1[[#This Row],[order_date]]</f>
        <v>5</v>
      </c>
    </row>
    <row r="6874" spans="1:17" x14ac:dyDescent="0.35">
      <c r="A6874" t="s">
        <v>6905</v>
      </c>
      <c r="B6874" t="s">
        <v>19</v>
      </c>
      <c r="C6874" t="s">
        <v>14</v>
      </c>
      <c r="D6874" s="2">
        <v>2815.75</v>
      </c>
      <c r="E6874">
        <v>0.19</v>
      </c>
      <c r="F6874">
        <v>2</v>
      </c>
      <c r="G6874" s="1">
        <v>44955</v>
      </c>
      <c r="H6874" s="1">
        <v>44962</v>
      </c>
      <c r="I6874" t="s">
        <v>31</v>
      </c>
      <c r="J6874" t="s">
        <v>16</v>
      </c>
      <c r="K6874" s="2">
        <v>716.38</v>
      </c>
      <c r="L6874" t="s">
        <v>48</v>
      </c>
      <c r="M6874">
        <f>YEAR(Table1[[#This Row],[order_date]])</f>
        <v>2023</v>
      </c>
      <c r="N6874">
        <f>MONTH(Table1[[#This Row],[order_date]])</f>
        <v>1</v>
      </c>
      <c r="O6874" s="3">
        <f>Table1[[#This Row],[sales]]-Table1[[#This Row],[profit]]</f>
        <v>2099.37</v>
      </c>
      <c r="P6874" s="3">
        <f>Table1[[#This Row],[sales]]*Table1[[#This Row],[quantity]]</f>
        <v>5631.5</v>
      </c>
      <c r="Q6874" s="9">
        <f>Table1[[#This Row],[delivery_date]]-Table1[[#This Row],[order_date]]</f>
        <v>7</v>
      </c>
    </row>
    <row r="6875" spans="1:17" x14ac:dyDescent="0.35">
      <c r="A6875" t="s">
        <v>6906</v>
      </c>
      <c r="B6875" t="s">
        <v>19</v>
      </c>
      <c r="C6875" t="s">
        <v>20</v>
      </c>
      <c r="D6875" s="2">
        <v>1659.86</v>
      </c>
      <c r="E6875">
        <v>0.22</v>
      </c>
      <c r="F6875">
        <v>5</v>
      </c>
      <c r="G6875" s="1">
        <v>45370</v>
      </c>
      <c r="H6875" s="1">
        <v>45374</v>
      </c>
      <c r="I6875" t="s">
        <v>21</v>
      </c>
      <c r="J6875" t="s">
        <v>27</v>
      </c>
      <c r="K6875" s="2">
        <v>145.30000000000001</v>
      </c>
      <c r="L6875" t="s">
        <v>28</v>
      </c>
      <c r="M6875">
        <f>YEAR(Table1[[#This Row],[order_date]])</f>
        <v>2024</v>
      </c>
      <c r="N6875">
        <f>MONTH(Table1[[#This Row],[order_date]])</f>
        <v>3</v>
      </c>
      <c r="O6875" s="3">
        <f>Table1[[#This Row],[sales]]-Table1[[#This Row],[profit]]</f>
        <v>1514.56</v>
      </c>
      <c r="P6875" s="3">
        <f>Table1[[#This Row],[sales]]*Table1[[#This Row],[quantity]]</f>
        <v>8299.2999999999993</v>
      </c>
      <c r="Q6875" s="9">
        <f>Table1[[#This Row],[delivery_date]]-Table1[[#This Row],[order_date]]</f>
        <v>4</v>
      </c>
    </row>
    <row r="6876" spans="1:17" x14ac:dyDescent="0.35">
      <c r="A6876" t="s">
        <v>6907</v>
      </c>
      <c r="B6876" t="s">
        <v>13</v>
      </c>
      <c r="C6876" t="s">
        <v>26</v>
      </c>
      <c r="D6876" s="2">
        <v>3916.43</v>
      </c>
      <c r="E6876">
        <v>7.0000000000000007E-2</v>
      </c>
      <c r="F6876">
        <v>1</v>
      </c>
      <c r="G6876" s="1">
        <v>44949</v>
      </c>
      <c r="H6876" s="1">
        <v>44950</v>
      </c>
      <c r="I6876" t="s">
        <v>15</v>
      </c>
      <c r="J6876" t="s">
        <v>16</v>
      </c>
      <c r="K6876" s="2">
        <v>593.1</v>
      </c>
      <c r="L6876" t="s">
        <v>23</v>
      </c>
      <c r="M6876">
        <f>YEAR(Table1[[#This Row],[order_date]])</f>
        <v>2023</v>
      </c>
      <c r="N6876">
        <f>MONTH(Table1[[#This Row],[order_date]])</f>
        <v>1</v>
      </c>
      <c r="O6876" s="3">
        <f>Table1[[#This Row],[sales]]-Table1[[#This Row],[profit]]</f>
        <v>3323.33</v>
      </c>
      <c r="P6876" s="3">
        <f>Table1[[#This Row],[sales]]*Table1[[#This Row],[quantity]]</f>
        <v>3916.43</v>
      </c>
      <c r="Q6876" s="9">
        <f>Table1[[#This Row],[delivery_date]]-Table1[[#This Row],[order_date]]</f>
        <v>1</v>
      </c>
    </row>
    <row r="6877" spans="1:17" x14ac:dyDescent="0.35">
      <c r="A6877" t="s">
        <v>6908</v>
      </c>
      <c r="B6877" t="s">
        <v>13</v>
      </c>
      <c r="C6877" t="s">
        <v>20</v>
      </c>
      <c r="D6877" s="2">
        <v>496.27</v>
      </c>
      <c r="E6877">
        <v>0.34</v>
      </c>
      <c r="F6877">
        <v>5</v>
      </c>
      <c r="G6877" s="1">
        <v>45442</v>
      </c>
      <c r="H6877" s="1">
        <v>45444</v>
      </c>
      <c r="I6877" t="s">
        <v>21</v>
      </c>
      <c r="J6877" t="s">
        <v>27</v>
      </c>
      <c r="K6877" s="2">
        <v>50.55</v>
      </c>
      <c r="L6877" t="s">
        <v>34</v>
      </c>
      <c r="M6877">
        <f>YEAR(Table1[[#This Row],[order_date]])</f>
        <v>2024</v>
      </c>
      <c r="N6877">
        <f>MONTH(Table1[[#This Row],[order_date]])</f>
        <v>5</v>
      </c>
      <c r="O6877" s="3">
        <f>Table1[[#This Row],[sales]]-Table1[[#This Row],[profit]]</f>
        <v>445.71999999999997</v>
      </c>
      <c r="P6877" s="3">
        <f>Table1[[#This Row],[sales]]*Table1[[#This Row],[quantity]]</f>
        <v>2481.35</v>
      </c>
      <c r="Q6877" s="9">
        <f>Table1[[#This Row],[delivery_date]]-Table1[[#This Row],[order_date]]</f>
        <v>2</v>
      </c>
    </row>
    <row r="6878" spans="1:17" x14ac:dyDescent="0.35">
      <c r="A6878" t="s">
        <v>6909</v>
      </c>
      <c r="B6878" t="s">
        <v>19</v>
      </c>
      <c r="C6878" t="s">
        <v>26</v>
      </c>
      <c r="D6878" s="2">
        <v>940.05</v>
      </c>
      <c r="E6878">
        <v>0.15</v>
      </c>
      <c r="F6878">
        <v>3</v>
      </c>
      <c r="G6878" s="1">
        <v>45170</v>
      </c>
      <c r="H6878" s="1">
        <v>45173</v>
      </c>
      <c r="I6878" t="s">
        <v>21</v>
      </c>
      <c r="J6878" t="s">
        <v>22</v>
      </c>
      <c r="K6878" s="2">
        <v>97.63</v>
      </c>
      <c r="L6878" t="s">
        <v>23</v>
      </c>
      <c r="M6878">
        <f>YEAR(Table1[[#This Row],[order_date]])</f>
        <v>2023</v>
      </c>
      <c r="N6878">
        <f>MONTH(Table1[[#This Row],[order_date]])</f>
        <v>9</v>
      </c>
      <c r="O6878" s="3">
        <f>Table1[[#This Row],[sales]]-Table1[[#This Row],[profit]]</f>
        <v>842.42</v>
      </c>
      <c r="P6878" s="3">
        <f>Table1[[#This Row],[sales]]*Table1[[#This Row],[quantity]]</f>
        <v>2820.1499999999996</v>
      </c>
      <c r="Q6878" s="9">
        <f>Table1[[#This Row],[delivery_date]]-Table1[[#This Row],[order_date]]</f>
        <v>3</v>
      </c>
    </row>
    <row r="6879" spans="1:17" x14ac:dyDescent="0.35">
      <c r="A6879" t="s">
        <v>6910</v>
      </c>
      <c r="B6879" t="s">
        <v>13</v>
      </c>
      <c r="C6879" t="s">
        <v>36</v>
      </c>
      <c r="D6879" s="2">
        <v>2408.64</v>
      </c>
      <c r="E6879">
        <v>0.4</v>
      </c>
      <c r="F6879">
        <v>2</v>
      </c>
      <c r="G6879" s="1">
        <v>45472</v>
      </c>
      <c r="H6879" s="1">
        <v>45475</v>
      </c>
      <c r="I6879" t="s">
        <v>15</v>
      </c>
      <c r="J6879" t="s">
        <v>27</v>
      </c>
      <c r="K6879" s="2">
        <v>650.54</v>
      </c>
      <c r="L6879" t="s">
        <v>28</v>
      </c>
      <c r="M6879">
        <f>YEAR(Table1[[#This Row],[order_date]])</f>
        <v>2024</v>
      </c>
      <c r="N6879">
        <f>MONTH(Table1[[#This Row],[order_date]])</f>
        <v>6</v>
      </c>
      <c r="O6879" s="3">
        <f>Table1[[#This Row],[sales]]-Table1[[#This Row],[profit]]</f>
        <v>1758.1</v>
      </c>
      <c r="P6879" s="3">
        <f>Table1[[#This Row],[sales]]*Table1[[#This Row],[quantity]]</f>
        <v>4817.28</v>
      </c>
      <c r="Q6879" s="9">
        <f>Table1[[#This Row],[delivery_date]]-Table1[[#This Row],[order_date]]</f>
        <v>3</v>
      </c>
    </row>
    <row r="6880" spans="1:17" x14ac:dyDescent="0.35">
      <c r="A6880" t="s">
        <v>6911</v>
      </c>
      <c r="B6880" t="s">
        <v>41</v>
      </c>
      <c r="C6880" t="s">
        <v>20</v>
      </c>
      <c r="D6880" s="2">
        <v>4469.51</v>
      </c>
      <c r="E6880">
        <v>0.32</v>
      </c>
      <c r="F6880">
        <v>4</v>
      </c>
      <c r="G6880" s="1">
        <v>45543</v>
      </c>
      <c r="H6880" s="1">
        <v>45547</v>
      </c>
      <c r="I6880" t="s">
        <v>31</v>
      </c>
      <c r="J6880" t="s">
        <v>16</v>
      </c>
      <c r="K6880" s="2">
        <v>684.17</v>
      </c>
      <c r="L6880" t="s">
        <v>28</v>
      </c>
      <c r="M6880">
        <f>YEAR(Table1[[#This Row],[order_date]])</f>
        <v>2024</v>
      </c>
      <c r="N6880">
        <f>MONTH(Table1[[#This Row],[order_date]])</f>
        <v>9</v>
      </c>
      <c r="O6880" s="3">
        <f>Table1[[#This Row],[sales]]-Table1[[#This Row],[profit]]</f>
        <v>3785.34</v>
      </c>
      <c r="P6880" s="3">
        <f>Table1[[#This Row],[sales]]*Table1[[#This Row],[quantity]]</f>
        <v>17878.04</v>
      </c>
      <c r="Q6880" s="9">
        <f>Table1[[#This Row],[delivery_date]]-Table1[[#This Row],[order_date]]</f>
        <v>4</v>
      </c>
    </row>
    <row r="6881" spans="1:17" x14ac:dyDescent="0.35">
      <c r="A6881" t="s">
        <v>6912</v>
      </c>
      <c r="B6881" t="s">
        <v>41</v>
      </c>
      <c r="C6881" t="s">
        <v>20</v>
      </c>
      <c r="D6881" s="2">
        <v>2918.28</v>
      </c>
      <c r="E6881">
        <v>0.16</v>
      </c>
      <c r="F6881">
        <v>1</v>
      </c>
      <c r="G6881" s="1">
        <v>45604</v>
      </c>
      <c r="H6881" s="1">
        <v>45607</v>
      </c>
      <c r="I6881" t="s">
        <v>15</v>
      </c>
      <c r="J6881" t="s">
        <v>22</v>
      </c>
      <c r="K6881" s="2">
        <v>765.31</v>
      </c>
      <c r="L6881" t="s">
        <v>48</v>
      </c>
      <c r="M6881">
        <f>YEAR(Table1[[#This Row],[order_date]])</f>
        <v>2024</v>
      </c>
      <c r="N6881">
        <f>MONTH(Table1[[#This Row],[order_date]])</f>
        <v>11</v>
      </c>
      <c r="O6881" s="3">
        <f>Table1[[#This Row],[sales]]-Table1[[#This Row],[profit]]</f>
        <v>2152.9700000000003</v>
      </c>
      <c r="P6881" s="3">
        <f>Table1[[#This Row],[sales]]*Table1[[#This Row],[quantity]]</f>
        <v>2918.28</v>
      </c>
      <c r="Q6881" s="9">
        <f>Table1[[#This Row],[delivery_date]]-Table1[[#This Row],[order_date]]</f>
        <v>3</v>
      </c>
    </row>
    <row r="6882" spans="1:17" x14ac:dyDescent="0.35">
      <c r="A6882" t="s">
        <v>6913</v>
      </c>
      <c r="B6882" t="s">
        <v>13</v>
      </c>
      <c r="C6882" t="s">
        <v>20</v>
      </c>
      <c r="D6882" s="2">
        <v>4226.13</v>
      </c>
      <c r="E6882">
        <v>0.18</v>
      </c>
      <c r="F6882">
        <v>3</v>
      </c>
      <c r="G6882" s="1">
        <v>44953</v>
      </c>
      <c r="H6882" s="1">
        <v>44959</v>
      </c>
      <c r="I6882" t="s">
        <v>31</v>
      </c>
      <c r="J6882" t="s">
        <v>27</v>
      </c>
      <c r="K6882" s="2">
        <v>598.64</v>
      </c>
      <c r="L6882" t="s">
        <v>39</v>
      </c>
      <c r="M6882">
        <f>YEAR(Table1[[#This Row],[order_date]])</f>
        <v>2023</v>
      </c>
      <c r="N6882">
        <f>MONTH(Table1[[#This Row],[order_date]])</f>
        <v>1</v>
      </c>
      <c r="O6882" s="3">
        <f>Table1[[#This Row],[sales]]-Table1[[#This Row],[profit]]</f>
        <v>3627.4900000000002</v>
      </c>
      <c r="P6882" s="3">
        <f>Table1[[#This Row],[sales]]*Table1[[#This Row],[quantity]]</f>
        <v>12678.39</v>
      </c>
      <c r="Q6882" s="9">
        <f>Table1[[#This Row],[delivery_date]]-Table1[[#This Row],[order_date]]</f>
        <v>6</v>
      </c>
    </row>
    <row r="6883" spans="1:17" x14ac:dyDescent="0.35">
      <c r="A6883" t="s">
        <v>6914</v>
      </c>
      <c r="B6883" t="s">
        <v>19</v>
      </c>
      <c r="C6883" t="s">
        <v>33</v>
      </c>
      <c r="D6883" s="2">
        <v>2636.09</v>
      </c>
      <c r="E6883">
        <v>0.47</v>
      </c>
      <c r="F6883">
        <v>1</v>
      </c>
      <c r="G6883" s="1">
        <v>45009</v>
      </c>
      <c r="H6883" s="1">
        <v>45012</v>
      </c>
      <c r="I6883" t="s">
        <v>31</v>
      </c>
      <c r="J6883" t="s">
        <v>27</v>
      </c>
      <c r="K6883" s="2">
        <v>167.5</v>
      </c>
      <c r="L6883" t="s">
        <v>23</v>
      </c>
      <c r="M6883">
        <f>YEAR(Table1[[#This Row],[order_date]])</f>
        <v>2023</v>
      </c>
      <c r="N6883">
        <f>MONTH(Table1[[#This Row],[order_date]])</f>
        <v>3</v>
      </c>
      <c r="O6883" s="3">
        <f>Table1[[#This Row],[sales]]-Table1[[#This Row],[profit]]</f>
        <v>2468.59</v>
      </c>
      <c r="P6883" s="3">
        <f>Table1[[#This Row],[sales]]*Table1[[#This Row],[quantity]]</f>
        <v>2636.09</v>
      </c>
      <c r="Q6883" s="9">
        <f>Table1[[#This Row],[delivery_date]]-Table1[[#This Row],[order_date]]</f>
        <v>3</v>
      </c>
    </row>
    <row r="6884" spans="1:17" x14ac:dyDescent="0.35">
      <c r="A6884" t="s">
        <v>6915</v>
      </c>
      <c r="B6884" t="s">
        <v>25</v>
      </c>
      <c r="C6884" t="s">
        <v>14</v>
      </c>
      <c r="D6884" s="2">
        <v>3948.73</v>
      </c>
      <c r="E6884">
        <v>0.47</v>
      </c>
      <c r="F6884">
        <v>8</v>
      </c>
      <c r="G6884" s="1">
        <v>45085</v>
      </c>
      <c r="H6884" s="1">
        <v>45092</v>
      </c>
      <c r="I6884" t="s">
        <v>21</v>
      </c>
      <c r="J6884" t="s">
        <v>27</v>
      </c>
      <c r="K6884" s="2">
        <v>330.12</v>
      </c>
      <c r="L6884" t="s">
        <v>39</v>
      </c>
      <c r="M6884">
        <f>YEAR(Table1[[#This Row],[order_date]])</f>
        <v>2023</v>
      </c>
      <c r="N6884">
        <f>MONTH(Table1[[#This Row],[order_date]])</f>
        <v>6</v>
      </c>
      <c r="O6884" s="3">
        <f>Table1[[#This Row],[sales]]-Table1[[#This Row],[profit]]</f>
        <v>3618.61</v>
      </c>
      <c r="P6884" s="3">
        <f>Table1[[#This Row],[sales]]*Table1[[#This Row],[quantity]]</f>
        <v>31589.84</v>
      </c>
      <c r="Q6884" s="9">
        <f>Table1[[#This Row],[delivery_date]]-Table1[[#This Row],[order_date]]</f>
        <v>7</v>
      </c>
    </row>
    <row r="6885" spans="1:17" x14ac:dyDescent="0.35">
      <c r="A6885" t="s">
        <v>6916</v>
      </c>
      <c r="B6885" t="s">
        <v>13</v>
      </c>
      <c r="C6885" t="s">
        <v>20</v>
      </c>
      <c r="D6885" s="2">
        <v>1696.41</v>
      </c>
      <c r="E6885">
        <v>0.21</v>
      </c>
      <c r="F6885">
        <v>5</v>
      </c>
      <c r="G6885" s="1">
        <v>45403</v>
      </c>
      <c r="H6885" s="1">
        <v>45404</v>
      </c>
      <c r="I6885" t="s">
        <v>15</v>
      </c>
      <c r="J6885" t="s">
        <v>27</v>
      </c>
      <c r="K6885" s="2">
        <v>103.88</v>
      </c>
      <c r="L6885" t="s">
        <v>28</v>
      </c>
      <c r="M6885">
        <f>YEAR(Table1[[#This Row],[order_date]])</f>
        <v>2024</v>
      </c>
      <c r="N6885">
        <f>MONTH(Table1[[#This Row],[order_date]])</f>
        <v>4</v>
      </c>
      <c r="O6885" s="3">
        <f>Table1[[#This Row],[sales]]-Table1[[#This Row],[profit]]</f>
        <v>1592.5300000000002</v>
      </c>
      <c r="P6885" s="3">
        <f>Table1[[#This Row],[sales]]*Table1[[#This Row],[quantity]]</f>
        <v>8482.0500000000011</v>
      </c>
      <c r="Q6885" s="9">
        <f>Table1[[#This Row],[delivery_date]]-Table1[[#This Row],[order_date]]</f>
        <v>1</v>
      </c>
    </row>
    <row r="6886" spans="1:17" x14ac:dyDescent="0.35">
      <c r="A6886" t="s">
        <v>6917</v>
      </c>
      <c r="B6886" t="s">
        <v>13</v>
      </c>
      <c r="C6886" t="s">
        <v>20</v>
      </c>
      <c r="D6886" s="2">
        <v>4094.2</v>
      </c>
      <c r="E6886">
        <v>0.34</v>
      </c>
      <c r="F6886">
        <v>1</v>
      </c>
      <c r="G6886" s="1">
        <v>45593</v>
      </c>
      <c r="H6886" s="1">
        <v>45596</v>
      </c>
      <c r="I6886" t="s">
        <v>31</v>
      </c>
      <c r="J6886" t="s">
        <v>22</v>
      </c>
      <c r="K6886" s="2">
        <v>490.09</v>
      </c>
      <c r="L6886" t="s">
        <v>28</v>
      </c>
      <c r="M6886">
        <f>YEAR(Table1[[#This Row],[order_date]])</f>
        <v>2024</v>
      </c>
      <c r="N6886">
        <f>MONTH(Table1[[#This Row],[order_date]])</f>
        <v>10</v>
      </c>
      <c r="O6886" s="3">
        <f>Table1[[#This Row],[sales]]-Table1[[#This Row],[profit]]</f>
        <v>3604.1099999999997</v>
      </c>
      <c r="P6886" s="3">
        <f>Table1[[#This Row],[sales]]*Table1[[#This Row],[quantity]]</f>
        <v>4094.2</v>
      </c>
      <c r="Q6886" s="9">
        <f>Table1[[#This Row],[delivery_date]]-Table1[[#This Row],[order_date]]</f>
        <v>3</v>
      </c>
    </row>
    <row r="6887" spans="1:17" x14ac:dyDescent="0.35">
      <c r="A6887" t="s">
        <v>6918</v>
      </c>
      <c r="B6887" t="s">
        <v>25</v>
      </c>
      <c r="C6887" t="s">
        <v>33</v>
      </c>
      <c r="D6887" s="2">
        <v>2068.2600000000002</v>
      </c>
      <c r="E6887">
        <v>0.49</v>
      </c>
      <c r="F6887">
        <v>2</v>
      </c>
      <c r="G6887" s="1">
        <v>45097</v>
      </c>
      <c r="H6887" s="1">
        <v>45101</v>
      </c>
      <c r="I6887" t="s">
        <v>31</v>
      </c>
      <c r="J6887" t="s">
        <v>22</v>
      </c>
      <c r="K6887" s="2">
        <v>371.52</v>
      </c>
      <c r="L6887" t="s">
        <v>23</v>
      </c>
      <c r="M6887">
        <f>YEAR(Table1[[#This Row],[order_date]])</f>
        <v>2023</v>
      </c>
      <c r="N6887">
        <f>MONTH(Table1[[#This Row],[order_date]])</f>
        <v>6</v>
      </c>
      <c r="O6887" s="3">
        <f>Table1[[#This Row],[sales]]-Table1[[#This Row],[profit]]</f>
        <v>1696.7400000000002</v>
      </c>
      <c r="P6887" s="3">
        <f>Table1[[#This Row],[sales]]*Table1[[#This Row],[quantity]]</f>
        <v>4136.5200000000004</v>
      </c>
      <c r="Q6887" s="9">
        <f>Table1[[#This Row],[delivery_date]]-Table1[[#This Row],[order_date]]</f>
        <v>4</v>
      </c>
    </row>
    <row r="6888" spans="1:17" x14ac:dyDescent="0.35">
      <c r="A6888" t="s">
        <v>6919</v>
      </c>
      <c r="B6888" t="s">
        <v>13</v>
      </c>
      <c r="C6888" t="s">
        <v>33</v>
      </c>
      <c r="D6888" s="2">
        <v>2838.27</v>
      </c>
      <c r="E6888">
        <v>0.5</v>
      </c>
      <c r="F6888">
        <v>9</v>
      </c>
      <c r="G6888" s="1">
        <v>45534</v>
      </c>
      <c r="H6888" s="1">
        <v>45538</v>
      </c>
      <c r="I6888" t="s">
        <v>31</v>
      </c>
      <c r="J6888" t="s">
        <v>16</v>
      </c>
      <c r="K6888" s="2">
        <v>298.02999999999997</v>
      </c>
      <c r="L6888" t="s">
        <v>34</v>
      </c>
      <c r="M6888">
        <f>YEAR(Table1[[#This Row],[order_date]])</f>
        <v>2024</v>
      </c>
      <c r="N6888">
        <f>MONTH(Table1[[#This Row],[order_date]])</f>
        <v>8</v>
      </c>
      <c r="O6888" s="3">
        <f>Table1[[#This Row],[sales]]-Table1[[#This Row],[profit]]</f>
        <v>2540.2399999999998</v>
      </c>
      <c r="P6888" s="3">
        <f>Table1[[#This Row],[sales]]*Table1[[#This Row],[quantity]]</f>
        <v>25544.43</v>
      </c>
      <c r="Q6888" s="9">
        <f>Table1[[#This Row],[delivery_date]]-Table1[[#This Row],[order_date]]</f>
        <v>4</v>
      </c>
    </row>
    <row r="6889" spans="1:17" x14ac:dyDescent="0.35">
      <c r="A6889" t="s">
        <v>6920</v>
      </c>
      <c r="B6889" t="s">
        <v>25</v>
      </c>
      <c r="C6889" t="s">
        <v>36</v>
      </c>
      <c r="D6889" s="2">
        <v>961.82</v>
      </c>
      <c r="E6889">
        <v>0.04</v>
      </c>
      <c r="F6889">
        <v>7</v>
      </c>
      <c r="G6889" s="1">
        <v>45559</v>
      </c>
      <c r="H6889" s="1">
        <v>45564</v>
      </c>
      <c r="I6889" t="s">
        <v>21</v>
      </c>
      <c r="J6889" t="s">
        <v>22</v>
      </c>
      <c r="K6889" s="2">
        <v>187.1</v>
      </c>
      <c r="L6889" t="s">
        <v>23</v>
      </c>
      <c r="M6889">
        <f>YEAR(Table1[[#This Row],[order_date]])</f>
        <v>2024</v>
      </c>
      <c r="N6889">
        <f>MONTH(Table1[[#This Row],[order_date]])</f>
        <v>9</v>
      </c>
      <c r="O6889" s="3">
        <f>Table1[[#This Row],[sales]]-Table1[[#This Row],[profit]]</f>
        <v>774.72</v>
      </c>
      <c r="P6889" s="3">
        <f>Table1[[#This Row],[sales]]*Table1[[#This Row],[quantity]]</f>
        <v>6732.7400000000007</v>
      </c>
      <c r="Q6889" s="9">
        <f>Table1[[#This Row],[delivery_date]]-Table1[[#This Row],[order_date]]</f>
        <v>5</v>
      </c>
    </row>
    <row r="6890" spans="1:17" x14ac:dyDescent="0.35">
      <c r="A6890" t="s">
        <v>6921</v>
      </c>
      <c r="B6890" t="s">
        <v>19</v>
      </c>
      <c r="C6890" t="s">
        <v>26</v>
      </c>
      <c r="D6890" s="2">
        <v>4610.12</v>
      </c>
      <c r="E6890">
        <v>0.28000000000000003</v>
      </c>
      <c r="F6890">
        <v>3</v>
      </c>
      <c r="G6890" s="1">
        <v>45121</v>
      </c>
      <c r="H6890" s="1">
        <v>45123</v>
      </c>
      <c r="I6890" t="s">
        <v>15</v>
      </c>
      <c r="J6890" t="s">
        <v>16</v>
      </c>
      <c r="K6890" s="2">
        <v>569.72</v>
      </c>
      <c r="L6890" t="s">
        <v>17</v>
      </c>
      <c r="M6890">
        <f>YEAR(Table1[[#This Row],[order_date]])</f>
        <v>2023</v>
      </c>
      <c r="N6890">
        <f>MONTH(Table1[[#This Row],[order_date]])</f>
        <v>7</v>
      </c>
      <c r="O6890" s="3">
        <f>Table1[[#This Row],[sales]]-Table1[[#This Row],[profit]]</f>
        <v>4040.3999999999996</v>
      </c>
      <c r="P6890" s="3">
        <f>Table1[[#This Row],[sales]]*Table1[[#This Row],[quantity]]</f>
        <v>13830.36</v>
      </c>
      <c r="Q6890" s="9">
        <f>Table1[[#This Row],[delivery_date]]-Table1[[#This Row],[order_date]]</f>
        <v>2</v>
      </c>
    </row>
    <row r="6891" spans="1:17" x14ac:dyDescent="0.35">
      <c r="A6891" t="s">
        <v>6922</v>
      </c>
      <c r="B6891" t="s">
        <v>41</v>
      </c>
      <c r="C6891" t="s">
        <v>20</v>
      </c>
      <c r="D6891" s="2">
        <v>3537.15</v>
      </c>
      <c r="E6891">
        <v>0.36</v>
      </c>
      <c r="F6891">
        <v>1</v>
      </c>
      <c r="G6891" s="1">
        <v>45157</v>
      </c>
      <c r="H6891" s="1">
        <v>45164</v>
      </c>
      <c r="I6891" t="s">
        <v>21</v>
      </c>
      <c r="J6891" t="s">
        <v>16</v>
      </c>
      <c r="K6891" s="2">
        <v>607.14</v>
      </c>
      <c r="L6891" t="s">
        <v>28</v>
      </c>
      <c r="M6891">
        <f>YEAR(Table1[[#This Row],[order_date]])</f>
        <v>2023</v>
      </c>
      <c r="N6891">
        <f>MONTH(Table1[[#This Row],[order_date]])</f>
        <v>8</v>
      </c>
      <c r="O6891" s="3">
        <f>Table1[[#This Row],[sales]]-Table1[[#This Row],[profit]]</f>
        <v>2930.01</v>
      </c>
      <c r="P6891" s="3">
        <f>Table1[[#This Row],[sales]]*Table1[[#This Row],[quantity]]</f>
        <v>3537.15</v>
      </c>
      <c r="Q6891" s="9">
        <f>Table1[[#This Row],[delivery_date]]-Table1[[#This Row],[order_date]]</f>
        <v>7</v>
      </c>
    </row>
    <row r="6892" spans="1:17" x14ac:dyDescent="0.35">
      <c r="A6892" t="s">
        <v>6923</v>
      </c>
      <c r="B6892" t="s">
        <v>19</v>
      </c>
      <c r="C6892" t="s">
        <v>26</v>
      </c>
      <c r="D6892" s="2">
        <v>4308.3900000000003</v>
      </c>
      <c r="E6892">
        <v>0.09</v>
      </c>
      <c r="F6892">
        <v>2</v>
      </c>
      <c r="G6892" s="1">
        <v>45572</v>
      </c>
      <c r="H6892" s="1">
        <v>45574</v>
      </c>
      <c r="I6892" t="s">
        <v>31</v>
      </c>
      <c r="J6892" t="s">
        <v>22</v>
      </c>
      <c r="K6892" s="2">
        <v>553.19000000000005</v>
      </c>
      <c r="L6892" t="s">
        <v>28</v>
      </c>
      <c r="M6892">
        <f>YEAR(Table1[[#This Row],[order_date]])</f>
        <v>2024</v>
      </c>
      <c r="N6892">
        <f>MONTH(Table1[[#This Row],[order_date]])</f>
        <v>10</v>
      </c>
      <c r="O6892" s="3">
        <f>Table1[[#This Row],[sales]]-Table1[[#This Row],[profit]]</f>
        <v>3755.2000000000003</v>
      </c>
      <c r="P6892" s="3">
        <f>Table1[[#This Row],[sales]]*Table1[[#This Row],[quantity]]</f>
        <v>8616.7800000000007</v>
      </c>
      <c r="Q6892" s="9">
        <f>Table1[[#This Row],[delivery_date]]-Table1[[#This Row],[order_date]]</f>
        <v>2</v>
      </c>
    </row>
    <row r="6893" spans="1:17" x14ac:dyDescent="0.35">
      <c r="A6893" t="s">
        <v>6924</v>
      </c>
      <c r="B6893" t="s">
        <v>41</v>
      </c>
      <c r="C6893" t="s">
        <v>33</v>
      </c>
      <c r="D6893" s="2">
        <v>1118.53</v>
      </c>
      <c r="E6893">
        <v>0.41</v>
      </c>
      <c r="F6893">
        <v>7</v>
      </c>
      <c r="G6893" s="1">
        <v>45497</v>
      </c>
      <c r="H6893" s="1">
        <v>45499</v>
      </c>
      <c r="I6893" t="s">
        <v>31</v>
      </c>
      <c r="J6893" t="s">
        <v>16</v>
      </c>
      <c r="K6893" s="2">
        <v>223.37</v>
      </c>
      <c r="L6893" t="s">
        <v>39</v>
      </c>
      <c r="M6893">
        <f>YEAR(Table1[[#This Row],[order_date]])</f>
        <v>2024</v>
      </c>
      <c r="N6893">
        <f>MONTH(Table1[[#This Row],[order_date]])</f>
        <v>7</v>
      </c>
      <c r="O6893" s="3">
        <f>Table1[[#This Row],[sales]]-Table1[[#This Row],[profit]]</f>
        <v>895.16</v>
      </c>
      <c r="P6893" s="3">
        <f>Table1[[#This Row],[sales]]*Table1[[#This Row],[quantity]]</f>
        <v>7829.71</v>
      </c>
      <c r="Q6893" s="9">
        <f>Table1[[#This Row],[delivery_date]]-Table1[[#This Row],[order_date]]</f>
        <v>2</v>
      </c>
    </row>
    <row r="6894" spans="1:17" x14ac:dyDescent="0.35">
      <c r="A6894" t="s">
        <v>6925</v>
      </c>
      <c r="B6894" t="s">
        <v>25</v>
      </c>
      <c r="C6894" t="s">
        <v>33</v>
      </c>
      <c r="D6894" s="2">
        <v>431.65</v>
      </c>
      <c r="E6894">
        <v>0.23</v>
      </c>
      <c r="F6894">
        <v>8</v>
      </c>
      <c r="G6894" s="1">
        <v>45057</v>
      </c>
      <c r="H6894" s="1">
        <v>45061</v>
      </c>
      <c r="I6894" t="s">
        <v>15</v>
      </c>
      <c r="J6894" t="s">
        <v>22</v>
      </c>
      <c r="K6894" s="2">
        <v>90.2</v>
      </c>
      <c r="L6894" t="s">
        <v>17</v>
      </c>
      <c r="M6894">
        <f>YEAR(Table1[[#This Row],[order_date]])</f>
        <v>2023</v>
      </c>
      <c r="N6894">
        <f>MONTH(Table1[[#This Row],[order_date]])</f>
        <v>5</v>
      </c>
      <c r="O6894" s="3">
        <f>Table1[[#This Row],[sales]]-Table1[[#This Row],[profit]]</f>
        <v>341.45</v>
      </c>
      <c r="P6894" s="3">
        <f>Table1[[#This Row],[sales]]*Table1[[#This Row],[quantity]]</f>
        <v>3453.2</v>
      </c>
      <c r="Q6894" s="9">
        <f>Table1[[#This Row],[delivery_date]]-Table1[[#This Row],[order_date]]</f>
        <v>4</v>
      </c>
    </row>
    <row r="6895" spans="1:17" x14ac:dyDescent="0.35">
      <c r="A6895" t="s">
        <v>6926</v>
      </c>
      <c r="B6895" t="s">
        <v>41</v>
      </c>
      <c r="C6895" t="s">
        <v>36</v>
      </c>
      <c r="D6895" s="2">
        <v>1752.33</v>
      </c>
      <c r="E6895">
        <v>0.25</v>
      </c>
      <c r="F6895">
        <v>5</v>
      </c>
      <c r="G6895" s="1">
        <v>45426</v>
      </c>
      <c r="H6895" s="1">
        <v>45429</v>
      </c>
      <c r="I6895" t="s">
        <v>15</v>
      </c>
      <c r="J6895" t="s">
        <v>27</v>
      </c>
      <c r="K6895" s="2">
        <v>464.15</v>
      </c>
      <c r="L6895" t="s">
        <v>34</v>
      </c>
      <c r="M6895">
        <f>YEAR(Table1[[#This Row],[order_date]])</f>
        <v>2024</v>
      </c>
      <c r="N6895">
        <f>MONTH(Table1[[#This Row],[order_date]])</f>
        <v>5</v>
      </c>
      <c r="O6895" s="3">
        <f>Table1[[#This Row],[sales]]-Table1[[#This Row],[profit]]</f>
        <v>1288.1799999999998</v>
      </c>
      <c r="P6895" s="3">
        <f>Table1[[#This Row],[sales]]*Table1[[#This Row],[quantity]]</f>
        <v>8761.65</v>
      </c>
      <c r="Q6895" s="9">
        <f>Table1[[#This Row],[delivery_date]]-Table1[[#This Row],[order_date]]</f>
        <v>3</v>
      </c>
    </row>
    <row r="6896" spans="1:17" x14ac:dyDescent="0.35">
      <c r="A6896" t="s">
        <v>6927</v>
      </c>
      <c r="B6896" t="s">
        <v>19</v>
      </c>
      <c r="C6896" t="s">
        <v>14</v>
      </c>
      <c r="D6896" s="2">
        <v>2631.76</v>
      </c>
      <c r="E6896">
        <v>0.14000000000000001</v>
      </c>
      <c r="F6896">
        <v>4</v>
      </c>
      <c r="G6896" s="1">
        <v>45387</v>
      </c>
      <c r="H6896" s="1">
        <v>45393</v>
      </c>
      <c r="I6896" t="s">
        <v>15</v>
      </c>
      <c r="J6896" t="s">
        <v>16</v>
      </c>
      <c r="K6896" s="2">
        <v>674.5</v>
      </c>
      <c r="L6896" t="s">
        <v>28</v>
      </c>
      <c r="M6896">
        <f>YEAR(Table1[[#This Row],[order_date]])</f>
        <v>2024</v>
      </c>
      <c r="N6896">
        <f>MONTH(Table1[[#This Row],[order_date]])</f>
        <v>4</v>
      </c>
      <c r="O6896" s="3">
        <f>Table1[[#This Row],[sales]]-Table1[[#This Row],[profit]]</f>
        <v>1957.2600000000002</v>
      </c>
      <c r="P6896" s="3">
        <f>Table1[[#This Row],[sales]]*Table1[[#This Row],[quantity]]</f>
        <v>10527.04</v>
      </c>
      <c r="Q6896" s="9">
        <f>Table1[[#This Row],[delivery_date]]-Table1[[#This Row],[order_date]]</f>
        <v>6</v>
      </c>
    </row>
    <row r="6897" spans="1:17" x14ac:dyDescent="0.35">
      <c r="A6897" t="s">
        <v>6928</v>
      </c>
      <c r="B6897" t="s">
        <v>41</v>
      </c>
      <c r="C6897" t="s">
        <v>33</v>
      </c>
      <c r="D6897" s="2">
        <v>4031.61</v>
      </c>
      <c r="E6897">
        <v>0.15</v>
      </c>
      <c r="F6897">
        <v>4</v>
      </c>
      <c r="G6897" s="1">
        <v>44953</v>
      </c>
      <c r="H6897" s="1">
        <v>44955</v>
      </c>
      <c r="I6897" t="s">
        <v>31</v>
      </c>
      <c r="J6897" t="s">
        <v>22</v>
      </c>
      <c r="K6897" s="2">
        <v>756.26</v>
      </c>
      <c r="L6897" t="s">
        <v>39</v>
      </c>
      <c r="M6897">
        <f>YEAR(Table1[[#This Row],[order_date]])</f>
        <v>2023</v>
      </c>
      <c r="N6897">
        <f>MONTH(Table1[[#This Row],[order_date]])</f>
        <v>1</v>
      </c>
      <c r="O6897" s="3">
        <f>Table1[[#This Row],[sales]]-Table1[[#This Row],[profit]]</f>
        <v>3275.3500000000004</v>
      </c>
      <c r="P6897" s="3">
        <f>Table1[[#This Row],[sales]]*Table1[[#This Row],[quantity]]</f>
        <v>16126.44</v>
      </c>
      <c r="Q6897" s="9">
        <f>Table1[[#This Row],[delivery_date]]-Table1[[#This Row],[order_date]]</f>
        <v>2</v>
      </c>
    </row>
    <row r="6898" spans="1:17" x14ac:dyDescent="0.35">
      <c r="A6898" t="s">
        <v>6929</v>
      </c>
      <c r="B6898" t="s">
        <v>25</v>
      </c>
      <c r="C6898" t="s">
        <v>20</v>
      </c>
      <c r="D6898" s="2">
        <v>2048.86</v>
      </c>
      <c r="E6898">
        <v>0.04</v>
      </c>
      <c r="F6898">
        <v>5</v>
      </c>
      <c r="G6898" s="1">
        <v>45171</v>
      </c>
      <c r="H6898" s="1">
        <v>45174</v>
      </c>
      <c r="I6898" t="s">
        <v>31</v>
      </c>
      <c r="J6898" t="s">
        <v>27</v>
      </c>
      <c r="K6898" s="2">
        <v>306.19</v>
      </c>
      <c r="L6898" t="s">
        <v>48</v>
      </c>
      <c r="M6898">
        <f>YEAR(Table1[[#This Row],[order_date]])</f>
        <v>2023</v>
      </c>
      <c r="N6898">
        <f>MONTH(Table1[[#This Row],[order_date]])</f>
        <v>9</v>
      </c>
      <c r="O6898" s="3">
        <f>Table1[[#This Row],[sales]]-Table1[[#This Row],[profit]]</f>
        <v>1742.67</v>
      </c>
      <c r="P6898" s="3">
        <f>Table1[[#This Row],[sales]]*Table1[[#This Row],[quantity]]</f>
        <v>10244.300000000001</v>
      </c>
      <c r="Q6898" s="9">
        <f>Table1[[#This Row],[delivery_date]]-Table1[[#This Row],[order_date]]</f>
        <v>3</v>
      </c>
    </row>
    <row r="6899" spans="1:17" x14ac:dyDescent="0.35">
      <c r="A6899" t="s">
        <v>6930</v>
      </c>
      <c r="B6899" t="s">
        <v>41</v>
      </c>
      <c r="C6899" t="s">
        <v>36</v>
      </c>
      <c r="D6899" s="2">
        <v>1422.8</v>
      </c>
      <c r="E6899">
        <v>0.47</v>
      </c>
      <c r="F6899">
        <v>7</v>
      </c>
      <c r="G6899" s="1">
        <v>45056</v>
      </c>
      <c r="H6899" s="1">
        <v>45059</v>
      </c>
      <c r="I6899" t="s">
        <v>31</v>
      </c>
      <c r="J6899" t="s">
        <v>16</v>
      </c>
      <c r="K6899" s="2">
        <v>146.21</v>
      </c>
      <c r="L6899" t="s">
        <v>23</v>
      </c>
      <c r="M6899">
        <f>YEAR(Table1[[#This Row],[order_date]])</f>
        <v>2023</v>
      </c>
      <c r="N6899">
        <f>MONTH(Table1[[#This Row],[order_date]])</f>
        <v>5</v>
      </c>
      <c r="O6899" s="3">
        <f>Table1[[#This Row],[sales]]-Table1[[#This Row],[profit]]</f>
        <v>1276.5899999999999</v>
      </c>
      <c r="P6899" s="3">
        <f>Table1[[#This Row],[sales]]*Table1[[#This Row],[quantity]]</f>
        <v>9959.6</v>
      </c>
      <c r="Q6899" s="9">
        <f>Table1[[#This Row],[delivery_date]]-Table1[[#This Row],[order_date]]</f>
        <v>3</v>
      </c>
    </row>
    <row r="6900" spans="1:17" x14ac:dyDescent="0.35">
      <c r="A6900" t="s">
        <v>6931</v>
      </c>
      <c r="B6900" t="s">
        <v>13</v>
      </c>
      <c r="C6900" t="s">
        <v>14</v>
      </c>
      <c r="D6900" s="2">
        <v>1925.47</v>
      </c>
      <c r="E6900">
        <v>0.19</v>
      </c>
      <c r="F6900">
        <v>7</v>
      </c>
      <c r="G6900" s="1">
        <v>45246</v>
      </c>
      <c r="H6900" s="1">
        <v>45253</v>
      </c>
      <c r="I6900" t="s">
        <v>15</v>
      </c>
      <c r="J6900" t="s">
        <v>27</v>
      </c>
      <c r="K6900" s="2">
        <v>393.63</v>
      </c>
      <c r="L6900" t="s">
        <v>48</v>
      </c>
      <c r="M6900">
        <f>YEAR(Table1[[#This Row],[order_date]])</f>
        <v>2023</v>
      </c>
      <c r="N6900">
        <f>MONTH(Table1[[#This Row],[order_date]])</f>
        <v>11</v>
      </c>
      <c r="O6900" s="3">
        <f>Table1[[#This Row],[sales]]-Table1[[#This Row],[profit]]</f>
        <v>1531.8400000000001</v>
      </c>
      <c r="P6900" s="3">
        <f>Table1[[#This Row],[sales]]*Table1[[#This Row],[quantity]]</f>
        <v>13478.29</v>
      </c>
      <c r="Q6900" s="9">
        <f>Table1[[#This Row],[delivery_date]]-Table1[[#This Row],[order_date]]</f>
        <v>7</v>
      </c>
    </row>
    <row r="6901" spans="1:17" x14ac:dyDescent="0.35">
      <c r="A6901" t="s">
        <v>6932</v>
      </c>
      <c r="B6901" t="s">
        <v>19</v>
      </c>
      <c r="C6901" t="s">
        <v>36</v>
      </c>
      <c r="D6901" s="2">
        <v>3547.68</v>
      </c>
      <c r="E6901">
        <v>0.08</v>
      </c>
      <c r="F6901">
        <v>4</v>
      </c>
      <c r="G6901" s="1">
        <v>45158</v>
      </c>
      <c r="H6901" s="1">
        <v>45163</v>
      </c>
      <c r="I6901" t="s">
        <v>21</v>
      </c>
      <c r="J6901" t="s">
        <v>27</v>
      </c>
      <c r="K6901" s="2">
        <v>661.4</v>
      </c>
      <c r="L6901" t="s">
        <v>17</v>
      </c>
      <c r="M6901">
        <f>YEAR(Table1[[#This Row],[order_date]])</f>
        <v>2023</v>
      </c>
      <c r="N6901">
        <f>MONTH(Table1[[#This Row],[order_date]])</f>
        <v>8</v>
      </c>
      <c r="O6901" s="3">
        <f>Table1[[#This Row],[sales]]-Table1[[#This Row],[profit]]</f>
        <v>2886.2799999999997</v>
      </c>
      <c r="P6901" s="3">
        <f>Table1[[#This Row],[sales]]*Table1[[#This Row],[quantity]]</f>
        <v>14190.72</v>
      </c>
      <c r="Q6901" s="9">
        <f>Table1[[#This Row],[delivery_date]]-Table1[[#This Row],[order_date]]</f>
        <v>5</v>
      </c>
    </row>
    <row r="6902" spans="1:17" x14ac:dyDescent="0.35">
      <c r="A6902" t="s">
        <v>6933</v>
      </c>
      <c r="B6902" t="s">
        <v>13</v>
      </c>
      <c r="C6902" t="s">
        <v>33</v>
      </c>
      <c r="D6902" s="2">
        <v>1747.47</v>
      </c>
      <c r="E6902">
        <v>7.0000000000000007E-2</v>
      </c>
      <c r="F6902">
        <v>1</v>
      </c>
      <c r="G6902" s="1">
        <v>45098</v>
      </c>
      <c r="H6902" s="1">
        <v>45100</v>
      </c>
      <c r="I6902" t="s">
        <v>21</v>
      </c>
      <c r="J6902" t="s">
        <v>27</v>
      </c>
      <c r="K6902" s="2">
        <v>103.78</v>
      </c>
      <c r="L6902" t="s">
        <v>34</v>
      </c>
      <c r="M6902">
        <f>YEAR(Table1[[#This Row],[order_date]])</f>
        <v>2023</v>
      </c>
      <c r="N6902">
        <f>MONTH(Table1[[#This Row],[order_date]])</f>
        <v>6</v>
      </c>
      <c r="O6902" s="3">
        <f>Table1[[#This Row],[sales]]-Table1[[#This Row],[profit]]</f>
        <v>1643.69</v>
      </c>
      <c r="P6902" s="3">
        <f>Table1[[#This Row],[sales]]*Table1[[#This Row],[quantity]]</f>
        <v>1747.47</v>
      </c>
      <c r="Q6902" s="9">
        <f>Table1[[#This Row],[delivery_date]]-Table1[[#This Row],[order_date]]</f>
        <v>2</v>
      </c>
    </row>
    <row r="6903" spans="1:17" x14ac:dyDescent="0.35">
      <c r="A6903" t="s">
        <v>6934</v>
      </c>
      <c r="B6903" t="s">
        <v>25</v>
      </c>
      <c r="C6903" t="s">
        <v>14</v>
      </c>
      <c r="D6903" s="2">
        <v>4897.91</v>
      </c>
      <c r="E6903">
        <v>0.2</v>
      </c>
      <c r="F6903">
        <v>5</v>
      </c>
      <c r="G6903" s="1">
        <v>45514</v>
      </c>
      <c r="H6903" s="1">
        <v>45518</v>
      </c>
      <c r="I6903" t="s">
        <v>31</v>
      </c>
      <c r="J6903" t="s">
        <v>22</v>
      </c>
      <c r="K6903" s="2">
        <v>290.66000000000003</v>
      </c>
      <c r="L6903" t="s">
        <v>23</v>
      </c>
      <c r="M6903">
        <f>YEAR(Table1[[#This Row],[order_date]])</f>
        <v>2024</v>
      </c>
      <c r="N6903">
        <f>MONTH(Table1[[#This Row],[order_date]])</f>
        <v>8</v>
      </c>
      <c r="O6903" s="3">
        <f>Table1[[#This Row],[sales]]-Table1[[#This Row],[profit]]</f>
        <v>4607.25</v>
      </c>
      <c r="P6903" s="3">
        <f>Table1[[#This Row],[sales]]*Table1[[#This Row],[quantity]]</f>
        <v>24489.55</v>
      </c>
      <c r="Q6903" s="9">
        <f>Table1[[#This Row],[delivery_date]]-Table1[[#This Row],[order_date]]</f>
        <v>4</v>
      </c>
    </row>
    <row r="6904" spans="1:17" x14ac:dyDescent="0.35">
      <c r="A6904" t="s">
        <v>6935</v>
      </c>
      <c r="B6904" t="s">
        <v>41</v>
      </c>
      <c r="C6904" t="s">
        <v>26</v>
      </c>
      <c r="D6904" s="2">
        <v>957.4</v>
      </c>
      <c r="E6904">
        <v>0.32</v>
      </c>
      <c r="F6904">
        <v>7</v>
      </c>
      <c r="G6904" s="1">
        <v>45493</v>
      </c>
      <c r="H6904" s="1">
        <v>45499</v>
      </c>
      <c r="I6904" t="s">
        <v>31</v>
      </c>
      <c r="J6904" t="s">
        <v>27</v>
      </c>
      <c r="K6904" s="2">
        <v>83.79</v>
      </c>
      <c r="L6904" t="s">
        <v>23</v>
      </c>
      <c r="M6904">
        <f>YEAR(Table1[[#This Row],[order_date]])</f>
        <v>2024</v>
      </c>
      <c r="N6904">
        <f>MONTH(Table1[[#This Row],[order_date]])</f>
        <v>7</v>
      </c>
      <c r="O6904" s="3">
        <f>Table1[[#This Row],[sales]]-Table1[[#This Row],[profit]]</f>
        <v>873.61</v>
      </c>
      <c r="P6904" s="3">
        <f>Table1[[#This Row],[sales]]*Table1[[#This Row],[quantity]]</f>
        <v>6701.8</v>
      </c>
      <c r="Q6904" s="9">
        <f>Table1[[#This Row],[delivery_date]]-Table1[[#This Row],[order_date]]</f>
        <v>6</v>
      </c>
    </row>
    <row r="6905" spans="1:17" x14ac:dyDescent="0.35">
      <c r="A6905" t="s">
        <v>6936</v>
      </c>
      <c r="B6905" t="s">
        <v>13</v>
      </c>
      <c r="C6905" t="s">
        <v>14</v>
      </c>
      <c r="D6905" s="2">
        <v>3790.17</v>
      </c>
      <c r="E6905">
        <v>0.39</v>
      </c>
      <c r="F6905">
        <v>4</v>
      </c>
      <c r="G6905" s="1">
        <v>45165</v>
      </c>
      <c r="H6905" s="1">
        <v>45169</v>
      </c>
      <c r="I6905" t="s">
        <v>21</v>
      </c>
      <c r="J6905" t="s">
        <v>27</v>
      </c>
      <c r="K6905" s="2">
        <v>869.18</v>
      </c>
      <c r="L6905" t="s">
        <v>39</v>
      </c>
      <c r="M6905">
        <f>YEAR(Table1[[#This Row],[order_date]])</f>
        <v>2023</v>
      </c>
      <c r="N6905">
        <f>MONTH(Table1[[#This Row],[order_date]])</f>
        <v>8</v>
      </c>
      <c r="O6905" s="3">
        <f>Table1[[#This Row],[sales]]-Table1[[#This Row],[profit]]</f>
        <v>2920.9900000000002</v>
      </c>
      <c r="P6905" s="3">
        <f>Table1[[#This Row],[sales]]*Table1[[#This Row],[quantity]]</f>
        <v>15160.68</v>
      </c>
      <c r="Q6905" s="9">
        <f>Table1[[#This Row],[delivery_date]]-Table1[[#This Row],[order_date]]</f>
        <v>4</v>
      </c>
    </row>
    <row r="6906" spans="1:17" x14ac:dyDescent="0.35">
      <c r="A6906" t="s">
        <v>6937</v>
      </c>
      <c r="B6906" t="s">
        <v>13</v>
      </c>
      <c r="C6906" t="s">
        <v>20</v>
      </c>
      <c r="D6906" s="2">
        <v>2986.9</v>
      </c>
      <c r="E6906">
        <v>0.46</v>
      </c>
      <c r="F6906">
        <v>7</v>
      </c>
      <c r="G6906" s="1">
        <v>45559</v>
      </c>
      <c r="H6906" s="1">
        <v>45564</v>
      </c>
      <c r="I6906" t="s">
        <v>21</v>
      </c>
      <c r="J6906" t="s">
        <v>27</v>
      </c>
      <c r="K6906" s="2">
        <v>790.97</v>
      </c>
      <c r="L6906" t="s">
        <v>48</v>
      </c>
      <c r="M6906">
        <f>YEAR(Table1[[#This Row],[order_date]])</f>
        <v>2024</v>
      </c>
      <c r="N6906">
        <f>MONTH(Table1[[#This Row],[order_date]])</f>
        <v>9</v>
      </c>
      <c r="O6906" s="3">
        <f>Table1[[#This Row],[sales]]-Table1[[#This Row],[profit]]</f>
        <v>2195.9300000000003</v>
      </c>
      <c r="P6906" s="3">
        <f>Table1[[#This Row],[sales]]*Table1[[#This Row],[quantity]]</f>
        <v>20908.3</v>
      </c>
      <c r="Q6906" s="9">
        <f>Table1[[#This Row],[delivery_date]]-Table1[[#This Row],[order_date]]</f>
        <v>5</v>
      </c>
    </row>
    <row r="6907" spans="1:17" x14ac:dyDescent="0.35">
      <c r="A6907" t="s">
        <v>6938</v>
      </c>
      <c r="B6907" t="s">
        <v>41</v>
      </c>
      <c r="C6907" t="s">
        <v>26</v>
      </c>
      <c r="D6907" s="2">
        <v>1242.17</v>
      </c>
      <c r="E6907">
        <v>0.32</v>
      </c>
      <c r="F6907">
        <v>8</v>
      </c>
      <c r="G6907" s="1">
        <v>45258</v>
      </c>
      <c r="H6907" s="1">
        <v>45260</v>
      </c>
      <c r="I6907" t="s">
        <v>31</v>
      </c>
      <c r="J6907" t="s">
        <v>27</v>
      </c>
      <c r="K6907" s="2">
        <v>70.040000000000006</v>
      </c>
      <c r="L6907" t="s">
        <v>48</v>
      </c>
      <c r="M6907">
        <f>YEAR(Table1[[#This Row],[order_date]])</f>
        <v>2023</v>
      </c>
      <c r="N6907">
        <f>MONTH(Table1[[#This Row],[order_date]])</f>
        <v>11</v>
      </c>
      <c r="O6907" s="3">
        <f>Table1[[#This Row],[sales]]-Table1[[#This Row],[profit]]</f>
        <v>1172.1300000000001</v>
      </c>
      <c r="P6907" s="3">
        <f>Table1[[#This Row],[sales]]*Table1[[#This Row],[quantity]]</f>
        <v>9937.36</v>
      </c>
      <c r="Q6907" s="9">
        <f>Table1[[#This Row],[delivery_date]]-Table1[[#This Row],[order_date]]</f>
        <v>2</v>
      </c>
    </row>
    <row r="6908" spans="1:17" x14ac:dyDescent="0.35">
      <c r="A6908" t="s">
        <v>6939</v>
      </c>
      <c r="B6908" t="s">
        <v>41</v>
      </c>
      <c r="C6908" t="s">
        <v>26</v>
      </c>
      <c r="D6908" s="2">
        <v>3792.71</v>
      </c>
      <c r="E6908">
        <v>0.21</v>
      </c>
      <c r="F6908">
        <v>2</v>
      </c>
      <c r="G6908" s="1">
        <v>45333</v>
      </c>
      <c r="H6908" s="1">
        <v>45336</v>
      </c>
      <c r="I6908" t="s">
        <v>15</v>
      </c>
      <c r="J6908" t="s">
        <v>27</v>
      </c>
      <c r="K6908" s="2">
        <v>965.44</v>
      </c>
      <c r="L6908" t="s">
        <v>28</v>
      </c>
      <c r="M6908">
        <f>YEAR(Table1[[#This Row],[order_date]])</f>
        <v>2024</v>
      </c>
      <c r="N6908">
        <f>MONTH(Table1[[#This Row],[order_date]])</f>
        <v>2</v>
      </c>
      <c r="O6908" s="3">
        <f>Table1[[#This Row],[sales]]-Table1[[#This Row],[profit]]</f>
        <v>2827.27</v>
      </c>
      <c r="P6908" s="3">
        <f>Table1[[#This Row],[sales]]*Table1[[#This Row],[quantity]]</f>
        <v>7585.42</v>
      </c>
      <c r="Q6908" s="9">
        <f>Table1[[#This Row],[delivery_date]]-Table1[[#This Row],[order_date]]</f>
        <v>3</v>
      </c>
    </row>
    <row r="6909" spans="1:17" x14ac:dyDescent="0.35">
      <c r="A6909" t="s">
        <v>6940</v>
      </c>
      <c r="B6909" t="s">
        <v>19</v>
      </c>
      <c r="C6909" t="s">
        <v>20</v>
      </c>
      <c r="D6909" s="2">
        <v>2292.9499999999998</v>
      </c>
      <c r="E6909">
        <v>0.21</v>
      </c>
      <c r="F6909">
        <v>2</v>
      </c>
      <c r="G6909" s="1">
        <v>45630</v>
      </c>
      <c r="H6909" s="1">
        <v>45637</v>
      </c>
      <c r="I6909" t="s">
        <v>31</v>
      </c>
      <c r="J6909" t="s">
        <v>16</v>
      </c>
      <c r="K6909" s="2">
        <v>381.42</v>
      </c>
      <c r="L6909" t="s">
        <v>34</v>
      </c>
      <c r="M6909">
        <f>YEAR(Table1[[#This Row],[order_date]])</f>
        <v>2024</v>
      </c>
      <c r="N6909">
        <f>MONTH(Table1[[#This Row],[order_date]])</f>
        <v>12</v>
      </c>
      <c r="O6909" s="3">
        <f>Table1[[#This Row],[sales]]-Table1[[#This Row],[profit]]</f>
        <v>1911.5299999999997</v>
      </c>
      <c r="P6909" s="3">
        <f>Table1[[#This Row],[sales]]*Table1[[#This Row],[quantity]]</f>
        <v>4585.8999999999996</v>
      </c>
      <c r="Q6909" s="9">
        <f>Table1[[#This Row],[delivery_date]]-Table1[[#This Row],[order_date]]</f>
        <v>7</v>
      </c>
    </row>
    <row r="6910" spans="1:17" x14ac:dyDescent="0.35">
      <c r="A6910" t="s">
        <v>6941</v>
      </c>
      <c r="B6910" t="s">
        <v>13</v>
      </c>
      <c r="C6910" t="s">
        <v>26</v>
      </c>
      <c r="D6910" s="2">
        <v>3443.75</v>
      </c>
      <c r="E6910">
        <v>0.28999999999999998</v>
      </c>
      <c r="F6910">
        <v>5</v>
      </c>
      <c r="G6910" s="1">
        <v>45448</v>
      </c>
      <c r="H6910" s="1">
        <v>45450</v>
      </c>
      <c r="I6910" t="s">
        <v>15</v>
      </c>
      <c r="J6910" t="s">
        <v>27</v>
      </c>
      <c r="K6910" s="2">
        <v>517.61</v>
      </c>
      <c r="L6910" t="s">
        <v>48</v>
      </c>
      <c r="M6910">
        <f>YEAR(Table1[[#This Row],[order_date]])</f>
        <v>2024</v>
      </c>
      <c r="N6910">
        <f>MONTH(Table1[[#This Row],[order_date]])</f>
        <v>6</v>
      </c>
      <c r="O6910" s="3">
        <f>Table1[[#This Row],[sales]]-Table1[[#This Row],[profit]]</f>
        <v>2926.14</v>
      </c>
      <c r="P6910" s="3">
        <f>Table1[[#This Row],[sales]]*Table1[[#This Row],[quantity]]</f>
        <v>17218.75</v>
      </c>
      <c r="Q6910" s="9">
        <f>Table1[[#This Row],[delivery_date]]-Table1[[#This Row],[order_date]]</f>
        <v>2</v>
      </c>
    </row>
    <row r="6911" spans="1:17" x14ac:dyDescent="0.35">
      <c r="A6911" t="s">
        <v>6942</v>
      </c>
      <c r="B6911" t="s">
        <v>13</v>
      </c>
      <c r="C6911" t="s">
        <v>33</v>
      </c>
      <c r="D6911" s="2">
        <v>3345.06</v>
      </c>
      <c r="E6911">
        <v>0.27</v>
      </c>
      <c r="F6911">
        <v>3</v>
      </c>
      <c r="G6911" s="1">
        <v>45217</v>
      </c>
      <c r="H6911" s="1">
        <v>45221</v>
      </c>
      <c r="I6911" t="s">
        <v>21</v>
      </c>
      <c r="J6911" t="s">
        <v>16</v>
      </c>
      <c r="K6911" s="2">
        <v>622.75</v>
      </c>
      <c r="L6911" t="s">
        <v>34</v>
      </c>
      <c r="M6911">
        <f>YEAR(Table1[[#This Row],[order_date]])</f>
        <v>2023</v>
      </c>
      <c r="N6911">
        <f>MONTH(Table1[[#This Row],[order_date]])</f>
        <v>10</v>
      </c>
      <c r="O6911" s="3">
        <f>Table1[[#This Row],[sales]]-Table1[[#This Row],[profit]]</f>
        <v>2722.31</v>
      </c>
      <c r="P6911" s="3">
        <f>Table1[[#This Row],[sales]]*Table1[[#This Row],[quantity]]</f>
        <v>10035.18</v>
      </c>
      <c r="Q6911" s="9">
        <f>Table1[[#This Row],[delivery_date]]-Table1[[#This Row],[order_date]]</f>
        <v>4</v>
      </c>
    </row>
    <row r="6912" spans="1:17" x14ac:dyDescent="0.35">
      <c r="A6912" t="s">
        <v>6943</v>
      </c>
      <c r="B6912" t="s">
        <v>25</v>
      </c>
      <c r="C6912" t="s">
        <v>14</v>
      </c>
      <c r="D6912" s="2">
        <v>642.15</v>
      </c>
      <c r="E6912">
        <v>0.32</v>
      </c>
      <c r="F6912">
        <v>4</v>
      </c>
      <c r="G6912" s="1">
        <v>45572</v>
      </c>
      <c r="H6912" s="1">
        <v>45576</v>
      </c>
      <c r="I6912" t="s">
        <v>21</v>
      </c>
      <c r="J6912" t="s">
        <v>16</v>
      </c>
      <c r="K6912" s="2">
        <v>182.53</v>
      </c>
      <c r="L6912" t="s">
        <v>48</v>
      </c>
      <c r="M6912">
        <f>YEAR(Table1[[#This Row],[order_date]])</f>
        <v>2024</v>
      </c>
      <c r="N6912">
        <f>MONTH(Table1[[#This Row],[order_date]])</f>
        <v>10</v>
      </c>
      <c r="O6912" s="3">
        <f>Table1[[#This Row],[sales]]-Table1[[#This Row],[profit]]</f>
        <v>459.62</v>
      </c>
      <c r="P6912" s="3">
        <f>Table1[[#This Row],[sales]]*Table1[[#This Row],[quantity]]</f>
        <v>2568.6</v>
      </c>
      <c r="Q6912" s="9">
        <f>Table1[[#This Row],[delivery_date]]-Table1[[#This Row],[order_date]]</f>
        <v>4</v>
      </c>
    </row>
    <row r="6913" spans="1:17" x14ac:dyDescent="0.35">
      <c r="A6913" t="s">
        <v>6944</v>
      </c>
      <c r="B6913" t="s">
        <v>19</v>
      </c>
      <c r="C6913" t="s">
        <v>14</v>
      </c>
      <c r="D6913" s="2">
        <v>4215.92</v>
      </c>
      <c r="E6913">
        <v>0.25</v>
      </c>
      <c r="F6913">
        <v>1</v>
      </c>
      <c r="G6913" s="1">
        <v>45527</v>
      </c>
      <c r="H6913" s="1">
        <v>45533</v>
      </c>
      <c r="I6913" t="s">
        <v>21</v>
      </c>
      <c r="J6913" t="s">
        <v>16</v>
      </c>
      <c r="K6913" s="2">
        <v>810.39</v>
      </c>
      <c r="L6913" t="s">
        <v>48</v>
      </c>
      <c r="M6913">
        <f>YEAR(Table1[[#This Row],[order_date]])</f>
        <v>2024</v>
      </c>
      <c r="N6913">
        <f>MONTH(Table1[[#This Row],[order_date]])</f>
        <v>8</v>
      </c>
      <c r="O6913" s="3">
        <f>Table1[[#This Row],[sales]]-Table1[[#This Row],[profit]]</f>
        <v>3405.53</v>
      </c>
      <c r="P6913" s="3">
        <f>Table1[[#This Row],[sales]]*Table1[[#This Row],[quantity]]</f>
        <v>4215.92</v>
      </c>
      <c r="Q6913" s="9">
        <f>Table1[[#This Row],[delivery_date]]-Table1[[#This Row],[order_date]]</f>
        <v>6</v>
      </c>
    </row>
    <row r="6914" spans="1:17" x14ac:dyDescent="0.35">
      <c r="A6914" t="s">
        <v>6945</v>
      </c>
      <c r="B6914" t="s">
        <v>25</v>
      </c>
      <c r="C6914" t="s">
        <v>20</v>
      </c>
      <c r="D6914" s="2">
        <v>3439.23</v>
      </c>
      <c r="E6914">
        <v>0.03</v>
      </c>
      <c r="F6914">
        <v>4</v>
      </c>
      <c r="G6914" s="1">
        <v>45108</v>
      </c>
      <c r="H6914" s="1">
        <v>45112</v>
      </c>
      <c r="I6914" t="s">
        <v>21</v>
      </c>
      <c r="J6914" t="s">
        <v>27</v>
      </c>
      <c r="K6914" s="2">
        <v>261.88</v>
      </c>
      <c r="L6914" t="s">
        <v>48</v>
      </c>
      <c r="M6914">
        <f>YEAR(Table1[[#This Row],[order_date]])</f>
        <v>2023</v>
      </c>
      <c r="N6914">
        <f>MONTH(Table1[[#This Row],[order_date]])</f>
        <v>7</v>
      </c>
      <c r="O6914" s="3">
        <f>Table1[[#This Row],[sales]]-Table1[[#This Row],[profit]]</f>
        <v>3177.35</v>
      </c>
      <c r="P6914" s="3">
        <f>Table1[[#This Row],[sales]]*Table1[[#This Row],[quantity]]</f>
        <v>13756.92</v>
      </c>
      <c r="Q6914" s="9">
        <f>Table1[[#This Row],[delivery_date]]-Table1[[#This Row],[order_date]]</f>
        <v>4</v>
      </c>
    </row>
    <row r="6915" spans="1:17" x14ac:dyDescent="0.35">
      <c r="A6915" t="s">
        <v>6946</v>
      </c>
      <c r="B6915" t="s">
        <v>13</v>
      </c>
      <c r="C6915" t="s">
        <v>33</v>
      </c>
      <c r="D6915" s="2">
        <v>3924.87</v>
      </c>
      <c r="E6915">
        <v>0.25</v>
      </c>
      <c r="F6915">
        <v>4</v>
      </c>
      <c r="G6915" s="1">
        <v>45306</v>
      </c>
      <c r="H6915" s="1">
        <v>45312</v>
      </c>
      <c r="I6915" t="s">
        <v>31</v>
      </c>
      <c r="J6915" t="s">
        <v>27</v>
      </c>
      <c r="K6915" s="2">
        <v>659.16</v>
      </c>
      <c r="L6915" t="s">
        <v>17</v>
      </c>
      <c r="M6915">
        <f>YEAR(Table1[[#This Row],[order_date]])</f>
        <v>2024</v>
      </c>
      <c r="N6915">
        <f>MONTH(Table1[[#This Row],[order_date]])</f>
        <v>1</v>
      </c>
      <c r="O6915" s="3">
        <f>Table1[[#This Row],[sales]]-Table1[[#This Row],[profit]]</f>
        <v>3265.71</v>
      </c>
      <c r="P6915" s="3">
        <f>Table1[[#This Row],[sales]]*Table1[[#This Row],[quantity]]</f>
        <v>15699.48</v>
      </c>
      <c r="Q6915" s="9">
        <f>Table1[[#This Row],[delivery_date]]-Table1[[#This Row],[order_date]]</f>
        <v>6</v>
      </c>
    </row>
    <row r="6916" spans="1:17" x14ac:dyDescent="0.35">
      <c r="A6916" t="s">
        <v>6947</v>
      </c>
      <c r="B6916" t="s">
        <v>25</v>
      </c>
      <c r="C6916" t="s">
        <v>26</v>
      </c>
      <c r="D6916" s="2">
        <v>2294.0500000000002</v>
      </c>
      <c r="E6916">
        <v>0.01</v>
      </c>
      <c r="F6916">
        <v>4</v>
      </c>
      <c r="G6916" s="1">
        <v>45645</v>
      </c>
      <c r="H6916" s="1">
        <v>45648</v>
      </c>
      <c r="I6916" t="s">
        <v>21</v>
      </c>
      <c r="J6916" t="s">
        <v>27</v>
      </c>
      <c r="K6916" s="2">
        <v>675.51</v>
      </c>
      <c r="L6916" t="s">
        <v>34</v>
      </c>
      <c r="M6916">
        <f>YEAR(Table1[[#This Row],[order_date]])</f>
        <v>2024</v>
      </c>
      <c r="N6916">
        <f>MONTH(Table1[[#This Row],[order_date]])</f>
        <v>12</v>
      </c>
      <c r="O6916" s="3">
        <f>Table1[[#This Row],[sales]]-Table1[[#This Row],[profit]]</f>
        <v>1618.5400000000002</v>
      </c>
      <c r="P6916" s="3">
        <f>Table1[[#This Row],[sales]]*Table1[[#This Row],[quantity]]</f>
        <v>9176.2000000000007</v>
      </c>
      <c r="Q6916" s="9">
        <f>Table1[[#This Row],[delivery_date]]-Table1[[#This Row],[order_date]]</f>
        <v>3</v>
      </c>
    </row>
    <row r="6917" spans="1:17" x14ac:dyDescent="0.35">
      <c r="A6917" t="s">
        <v>6948</v>
      </c>
      <c r="B6917" t="s">
        <v>13</v>
      </c>
      <c r="C6917" t="s">
        <v>14</v>
      </c>
      <c r="D6917" s="2">
        <v>1055.8</v>
      </c>
      <c r="E6917">
        <v>0.09</v>
      </c>
      <c r="F6917">
        <v>3</v>
      </c>
      <c r="G6917" s="1">
        <v>45008</v>
      </c>
      <c r="H6917" s="1">
        <v>45014</v>
      </c>
      <c r="I6917" t="s">
        <v>15</v>
      </c>
      <c r="J6917" t="s">
        <v>16</v>
      </c>
      <c r="K6917" s="2">
        <v>95.9</v>
      </c>
      <c r="L6917" t="s">
        <v>17</v>
      </c>
      <c r="M6917">
        <f>YEAR(Table1[[#This Row],[order_date]])</f>
        <v>2023</v>
      </c>
      <c r="N6917">
        <f>MONTH(Table1[[#This Row],[order_date]])</f>
        <v>3</v>
      </c>
      <c r="O6917" s="3">
        <f>Table1[[#This Row],[sales]]-Table1[[#This Row],[profit]]</f>
        <v>959.9</v>
      </c>
      <c r="P6917" s="3">
        <f>Table1[[#This Row],[sales]]*Table1[[#This Row],[quantity]]</f>
        <v>3167.3999999999996</v>
      </c>
      <c r="Q6917" s="9">
        <f>Table1[[#This Row],[delivery_date]]-Table1[[#This Row],[order_date]]</f>
        <v>6</v>
      </c>
    </row>
    <row r="6918" spans="1:17" x14ac:dyDescent="0.35">
      <c r="A6918" t="s">
        <v>6949</v>
      </c>
      <c r="B6918" t="s">
        <v>13</v>
      </c>
      <c r="C6918" t="s">
        <v>14</v>
      </c>
      <c r="D6918" s="2">
        <v>1698.45</v>
      </c>
      <c r="E6918">
        <v>0.19</v>
      </c>
      <c r="F6918">
        <v>2</v>
      </c>
      <c r="G6918" s="1">
        <v>45558</v>
      </c>
      <c r="H6918" s="1">
        <v>45562</v>
      </c>
      <c r="I6918" t="s">
        <v>15</v>
      </c>
      <c r="J6918" t="s">
        <v>27</v>
      </c>
      <c r="K6918" s="2">
        <v>281.17</v>
      </c>
      <c r="L6918" t="s">
        <v>39</v>
      </c>
      <c r="M6918">
        <f>YEAR(Table1[[#This Row],[order_date]])</f>
        <v>2024</v>
      </c>
      <c r="N6918">
        <f>MONTH(Table1[[#This Row],[order_date]])</f>
        <v>9</v>
      </c>
      <c r="O6918" s="3">
        <f>Table1[[#This Row],[sales]]-Table1[[#This Row],[profit]]</f>
        <v>1417.28</v>
      </c>
      <c r="P6918" s="3">
        <f>Table1[[#This Row],[sales]]*Table1[[#This Row],[quantity]]</f>
        <v>3396.9</v>
      </c>
      <c r="Q6918" s="9">
        <f>Table1[[#This Row],[delivery_date]]-Table1[[#This Row],[order_date]]</f>
        <v>4</v>
      </c>
    </row>
    <row r="6919" spans="1:17" x14ac:dyDescent="0.35">
      <c r="A6919" t="s">
        <v>6950</v>
      </c>
      <c r="B6919" t="s">
        <v>25</v>
      </c>
      <c r="C6919" t="s">
        <v>14</v>
      </c>
      <c r="D6919" s="2">
        <v>4517.2</v>
      </c>
      <c r="E6919">
        <v>0.28000000000000003</v>
      </c>
      <c r="F6919">
        <v>4</v>
      </c>
      <c r="G6919" s="1">
        <v>45263</v>
      </c>
      <c r="H6919" s="1">
        <v>45265</v>
      </c>
      <c r="I6919" t="s">
        <v>31</v>
      </c>
      <c r="J6919" t="s">
        <v>22</v>
      </c>
      <c r="K6919" s="2">
        <v>1013.06</v>
      </c>
      <c r="L6919" t="s">
        <v>39</v>
      </c>
      <c r="M6919">
        <f>YEAR(Table1[[#This Row],[order_date]])</f>
        <v>2023</v>
      </c>
      <c r="N6919">
        <f>MONTH(Table1[[#This Row],[order_date]])</f>
        <v>12</v>
      </c>
      <c r="O6919" s="3">
        <f>Table1[[#This Row],[sales]]-Table1[[#This Row],[profit]]</f>
        <v>3504.14</v>
      </c>
      <c r="P6919" s="3">
        <f>Table1[[#This Row],[sales]]*Table1[[#This Row],[quantity]]</f>
        <v>18068.8</v>
      </c>
      <c r="Q6919" s="9">
        <f>Table1[[#This Row],[delivery_date]]-Table1[[#This Row],[order_date]]</f>
        <v>2</v>
      </c>
    </row>
    <row r="6920" spans="1:17" x14ac:dyDescent="0.35">
      <c r="A6920" t="s">
        <v>6951</v>
      </c>
      <c r="B6920" t="s">
        <v>25</v>
      </c>
      <c r="C6920" t="s">
        <v>14</v>
      </c>
      <c r="D6920" s="2">
        <v>4696.29</v>
      </c>
      <c r="E6920">
        <v>0.09</v>
      </c>
      <c r="F6920">
        <v>8</v>
      </c>
      <c r="G6920" s="1">
        <v>44986</v>
      </c>
      <c r="H6920" s="1">
        <v>44989</v>
      </c>
      <c r="I6920" t="s">
        <v>21</v>
      </c>
      <c r="J6920" t="s">
        <v>22</v>
      </c>
      <c r="K6920" s="2">
        <v>663.32</v>
      </c>
      <c r="L6920" t="s">
        <v>28</v>
      </c>
      <c r="M6920">
        <f>YEAR(Table1[[#This Row],[order_date]])</f>
        <v>2023</v>
      </c>
      <c r="N6920">
        <f>MONTH(Table1[[#This Row],[order_date]])</f>
        <v>3</v>
      </c>
      <c r="O6920" s="3">
        <f>Table1[[#This Row],[sales]]-Table1[[#This Row],[profit]]</f>
        <v>4032.97</v>
      </c>
      <c r="P6920" s="3">
        <f>Table1[[#This Row],[sales]]*Table1[[#This Row],[quantity]]</f>
        <v>37570.32</v>
      </c>
      <c r="Q6920" s="9">
        <f>Table1[[#This Row],[delivery_date]]-Table1[[#This Row],[order_date]]</f>
        <v>3</v>
      </c>
    </row>
    <row r="6921" spans="1:17" x14ac:dyDescent="0.35">
      <c r="A6921" t="s">
        <v>6952</v>
      </c>
      <c r="B6921" t="s">
        <v>41</v>
      </c>
      <c r="C6921" t="s">
        <v>36</v>
      </c>
      <c r="D6921" s="2">
        <v>2461.15</v>
      </c>
      <c r="E6921">
        <v>0.14000000000000001</v>
      </c>
      <c r="F6921">
        <v>3</v>
      </c>
      <c r="G6921" s="1">
        <v>45612</v>
      </c>
      <c r="H6921" s="1">
        <v>45619</v>
      </c>
      <c r="I6921" t="s">
        <v>21</v>
      </c>
      <c r="J6921" t="s">
        <v>16</v>
      </c>
      <c r="K6921" s="2">
        <v>596.25</v>
      </c>
      <c r="L6921" t="s">
        <v>28</v>
      </c>
      <c r="M6921">
        <f>YEAR(Table1[[#This Row],[order_date]])</f>
        <v>2024</v>
      </c>
      <c r="N6921">
        <f>MONTH(Table1[[#This Row],[order_date]])</f>
        <v>11</v>
      </c>
      <c r="O6921" s="3">
        <f>Table1[[#This Row],[sales]]-Table1[[#This Row],[profit]]</f>
        <v>1864.9</v>
      </c>
      <c r="P6921" s="3">
        <f>Table1[[#This Row],[sales]]*Table1[[#This Row],[quantity]]</f>
        <v>7383.4500000000007</v>
      </c>
      <c r="Q6921" s="9">
        <f>Table1[[#This Row],[delivery_date]]-Table1[[#This Row],[order_date]]</f>
        <v>7</v>
      </c>
    </row>
    <row r="6922" spans="1:17" x14ac:dyDescent="0.35">
      <c r="A6922" t="s">
        <v>6953</v>
      </c>
      <c r="B6922" t="s">
        <v>41</v>
      </c>
      <c r="C6922" t="s">
        <v>20</v>
      </c>
      <c r="D6922" s="2">
        <v>1564.1</v>
      </c>
      <c r="E6922">
        <v>0.19</v>
      </c>
      <c r="F6922">
        <v>6</v>
      </c>
      <c r="G6922" s="1">
        <v>45297</v>
      </c>
      <c r="H6922" s="1">
        <v>45304</v>
      </c>
      <c r="I6922" t="s">
        <v>15</v>
      </c>
      <c r="J6922" t="s">
        <v>22</v>
      </c>
      <c r="K6922" s="2">
        <v>161.16999999999999</v>
      </c>
      <c r="L6922" t="s">
        <v>17</v>
      </c>
      <c r="M6922">
        <f>YEAR(Table1[[#This Row],[order_date]])</f>
        <v>2024</v>
      </c>
      <c r="N6922">
        <f>MONTH(Table1[[#This Row],[order_date]])</f>
        <v>1</v>
      </c>
      <c r="O6922" s="3">
        <f>Table1[[#This Row],[sales]]-Table1[[#This Row],[profit]]</f>
        <v>1402.9299999999998</v>
      </c>
      <c r="P6922" s="3">
        <f>Table1[[#This Row],[sales]]*Table1[[#This Row],[quantity]]</f>
        <v>9384.5999999999985</v>
      </c>
      <c r="Q6922" s="9">
        <f>Table1[[#This Row],[delivery_date]]-Table1[[#This Row],[order_date]]</f>
        <v>7</v>
      </c>
    </row>
    <row r="6923" spans="1:17" x14ac:dyDescent="0.35">
      <c r="A6923" t="s">
        <v>6954</v>
      </c>
      <c r="B6923" t="s">
        <v>41</v>
      </c>
      <c r="C6923" t="s">
        <v>26</v>
      </c>
      <c r="D6923" s="2">
        <v>3678.52</v>
      </c>
      <c r="E6923">
        <v>0.1</v>
      </c>
      <c r="F6923">
        <v>2</v>
      </c>
      <c r="G6923" s="1">
        <v>45209</v>
      </c>
      <c r="H6923" s="1">
        <v>45215</v>
      </c>
      <c r="I6923" t="s">
        <v>21</v>
      </c>
      <c r="J6923" t="s">
        <v>22</v>
      </c>
      <c r="K6923" s="2">
        <v>269.95999999999998</v>
      </c>
      <c r="L6923" t="s">
        <v>28</v>
      </c>
      <c r="M6923">
        <f>YEAR(Table1[[#This Row],[order_date]])</f>
        <v>2023</v>
      </c>
      <c r="N6923">
        <f>MONTH(Table1[[#This Row],[order_date]])</f>
        <v>10</v>
      </c>
      <c r="O6923" s="3">
        <f>Table1[[#This Row],[sales]]-Table1[[#This Row],[profit]]</f>
        <v>3408.56</v>
      </c>
      <c r="P6923" s="3">
        <f>Table1[[#This Row],[sales]]*Table1[[#This Row],[quantity]]</f>
        <v>7357.04</v>
      </c>
      <c r="Q6923" s="9">
        <f>Table1[[#This Row],[delivery_date]]-Table1[[#This Row],[order_date]]</f>
        <v>6</v>
      </c>
    </row>
    <row r="6924" spans="1:17" x14ac:dyDescent="0.35">
      <c r="A6924" t="s">
        <v>6955</v>
      </c>
      <c r="B6924" t="s">
        <v>13</v>
      </c>
      <c r="C6924" t="s">
        <v>26</v>
      </c>
      <c r="D6924" s="2">
        <v>3853.37</v>
      </c>
      <c r="E6924">
        <v>0.5</v>
      </c>
      <c r="F6924">
        <v>1</v>
      </c>
      <c r="G6924" s="1">
        <v>45347</v>
      </c>
      <c r="H6924" s="1">
        <v>45349</v>
      </c>
      <c r="I6924" t="s">
        <v>15</v>
      </c>
      <c r="J6924" t="s">
        <v>27</v>
      </c>
      <c r="K6924" s="2">
        <v>509.68</v>
      </c>
      <c r="L6924" t="s">
        <v>34</v>
      </c>
      <c r="M6924">
        <f>YEAR(Table1[[#This Row],[order_date]])</f>
        <v>2024</v>
      </c>
      <c r="N6924">
        <f>MONTH(Table1[[#This Row],[order_date]])</f>
        <v>2</v>
      </c>
      <c r="O6924" s="3">
        <f>Table1[[#This Row],[sales]]-Table1[[#This Row],[profit]]</f>
        <v>3343.69</v>
      </c>
      <c r="P6924" s="3">
        <f>Table1[[#This Row],[sales]]*Table1[[#This Row],[quantity]]</f>
        <v>3853.37</v>
      </c>
      <c r="Q6924" s="9">
        <f>Table1[[#This Row],[delivery_date]]-Table1[[#This Row],[order_date]]</f>
        <v>2</v>
      </c>
    </row>
    <row r="6925" spans="1:17" x14ac:dyDescent="0.35">
      <c r="A6925" t="s">
        <v>6956</v>
      </c>
      <c r="B6925" t="s">
        <v>25</v>
      </c>
      <c r="C6925" t="s">
        <v>20</v>
      </c>
      <c r="D6925" s="2">
        <v>4095.78</v>
      </c>
      <c r="E6925">
        <v>0.4</v>
      </c>
      <c r="F6925">
        <v>7</v>
      </c>
      <c r="G6925" s="1">
        <v>44987</v>
      </c>
      <c r="H6925" s="1">
        <v>44988</v>
      </c>
      <c r="I6925" t="s">
        <v>15</v>
      </c>
      <c r="J6925" t="s">
        <v>22</v>
      </c>
      <c r="K6925" s="2">
        <v>1094.2</v>
      </c>
      <c r="L6925" t="s">
        <v>17</v>
      </c>
      <c r="M6925">
        <f>YEAR(Table1[[#This Row],[order_date]])</f>
        <v>2023</v>
      </c>
      <c r="N6925">
        <f>MONTH(Table1[[#This Row],[order_date]])</f>
        <v>3</v>
      </c>
      <c r="O6925" s="3">
        <f>Table1[[#This Row],[sales]]-Table1[[#This Row],[profit]]</f>
        <v>3001.58</v>
      </c>
      <c r="P6925" s="3">
        <f>Table1[[#This Row],[sales]]*Table1[[#This Row],[quantity]]</f>
        <v>28670.460000000003</v>
      </c>
      <c r="Q6925" s="9">
        <f>Table1[[#This Row],[delivery_date]]-Table1[[#This Row],[order_date]]</f>
        <v>1</v>
      </c>
    </row>
    <row r="6926" spans="1:17" x14ac:dyDescent="0.35">
      <c r="A6926" t="s">
        <v>6957</v>
      </c>
      <c r="B6926" t="s">
        <v>19</v>
      </c>
      <c r="C6926" t="s">
        <v>33</v>
      </c>
      <c r="D6926" s="2">
        <v>252.31</v>
      </c>
      <c r="E6926">
        <v>0.41</v>
      </c>
      <c r="F6926">
        <v>6</v>
      </c>
      <c r="G6926" s="1">
        <v>45330</v>
      </c>
      <c r="H6926" s="1">
        <v>45331</v>
      </c>
      <c r="I6926" t="s">
        <v>31</v>
      </c>
      <c r="J6926" t="s">
        <v>16</v>
      </c>
      <c r="K6926" s="2">
        <v>57.67</v>
      </c>
      <c r="L6926" t="s">
        <v>17</v>
      </c>
      <c r="M6926">
        <f>YEAR(Table1[[#This Row],[order_date]])</f>
        <v>2024</v>
      </c>
      <c r="N6926">
        <f>MONTH(Table1[[#This Row],[order_date]])</f>
        <v>2</v>
      </c>
      <c r="O6926" s="3">
        <f>Table1[[#This Row],[sales]]-Table1[[#This Row],[profit]]</f>
        <v>194.64</v>
      </c>
      <c r="P6926" s="3">
        <f>Table1[[#This Row],[sales]]*Table1[[#This Row],[quantity]]</f>
        <v>1513.8600000000001</v>
      </c>
      <c r="Q6926" s="9">
        <f>Table1[[#This Row],[delivery_date]]-Table1[[#This Row],[order_date]]</f>
        <v>1</v>
      </c>
    </row>
    <row r="6927" spans="1:17" x14ac:dyDescent="0.35">
      <c r="A6927" t="s">
        <v>6958</v>
      </c>
      <c r="B6927" t="s">
        <v>13</v>
      </c>
      <c r="C6927" t="s">
        <v>20</v>
      </c>
      <c r="D6927" s="2">
        <v>147.69999999999999</v>
      </c>
      <c r="E6927">
        <v>0.28000000000000003</v>
      </c>
      <c r="F6927">
        <v>4</v>
      </c>
      <c r="G6927" s="1">
        <v>45104</v>
      </c>
      <c r="H6927" s="1">
        <v>45107</v>
      </c>
      <c r="I6927" t="s">
        <v>31</v>
      </c>
      <c r="J6927" t="s">
        <v>27</v>
      </c>
      <c r="K6927" s="2">
        <v>43.68</v>
      </c>
      <c r="L6927" t="s">
        <v>17</v>
      </c>
      <c r="M6927">
        <f>YEAR(Table1[[#This Row],[order_date]])</f>
        <v>2023</v>
      </c>
      <c r="N6927">
        <f>MONTH(Table1[[#This Row],[order_date]])</f>
        <v>6</v>
      </c>
      <c r="O6927" s="3">
        <f>Table1[[#This Row],[sales]]-Table1[[#This Row],[profit]]</f>
        <v>104.01999999999998</v>
      </c>
      <c r="P6927" s="3">
        <f>Table1[[#This Row],[sales]]*Table1[[#This Row],[quantity]]</f>
        <v>590.79999999999995</v>
      </c>
      <c r="Q6927" s="9">
        <f>Table1[[#This Row],[delivery_date]]-Table1[[#This Row],[order_date]]</f>
        <v>3</v>
      </c>
    </row>
    <row r="6928" spans="1:17" x14ac:dyDescent="0.35">
      <c r="A6928" t="s">
        <v>6959</v>
      </c>
      <c r="B6928" t="s">
        <v>19</v>
      </c>
      <c r="C6928" t="s">
        <v>14</v>
      </c>
      <c r="D6928" s="2">
        <v>1850.06</v>
      </c>
      <c r="E6928">
        <v>0.48</v>
      </c>
      <c r="F6928">
        <v>7</v>
      </c>
      <c r="G6928" s="1">
        <v>45496</v>
      </c>
      <c r="H6928" s="1">
        <v>45500</v>
      </c>
      <c r="I6928" t="s">
        <v>31</v>
      </c>
      <c r="J6928" t="s">
        <v>22</v>
      </c>
      <c r="K6928" s="2">
        <v>245.04</v>
      </c>
      <c r="L6928" t="s">
        <v>48</v>
      </c>
      <c r="M6928">
        <f>YEAR(Table1[[#This Row],[order_date]])</f>
        <v>2024</v>
      </c>
      <c r="N6928">
        <f>MONTH(Table1[[#This Row],[order_date]])</f>
        <v>7</v>
      </c>
      <c r="O6928" s="3">
        <f>Table1[[#This Row],[sales]]-Table1[[#This Row],[profit]]</f>
        <v>1605.02</v>
      </c>
      <c r="P6928" s="3">
        <f>Table1[[#This Row],[sales]]*Table1[[#This Row],[quantity]]</f>
        <v>12950.42</v>
      </c>
      <c r="Q6928" s="9">
        <f>Table1[[#This Row],[delivery_date]]-Table1[[#This Row],[order_date]]</f>
        <v>4</v>
      </c>
    </row>
    <row r="6929" spans="1:17" x14ac:dyDescent="0.35">
      <c r="A6929" t="s">
        <v>6960</v>
      </c>
      <c r="B6929" t="s">
        <v>25</v>
      </c>
      <c r="C6929" t="s">
        <v>14</v>
      </c>
      <c r="D6929" s="2">
        <v>847.23</v>
      </c>
      <c r="E6929">
        <v>0.37</v>
      </c>
      <c r="F6929">
        <v>6</v>
      </c>
      <c r="G6929" s="1">
        <v>45516</v>
      </c>
      <c r="H6929" s="1">
        <v>45520</v>
      </c>
      <c r="I6929" t="s">
        <v>21</v>
      </c>
      <c r="J6929" t="s">
        <v>27</v>
      </c>
      <c r="K6929" s="2">
        <v>148.78</v>
      </c>
      <c r="L6929" t="s">
        <v>17</v>
      </c>
      <c r="M6929">
        <f>YEAR(Table1[[#This Row],[order_date]])</f>
        <v>2024</v>
      </c>
      <c r="N6929">
        <f>MONTH(Table1[[#This Row],[order_date]])</f>
        <v>8</v>
      </c>
      <c r="O6929" s="3">
        <f>Table1[[#This Row],[sales]]-Table1[[#This Row],[profit]]</f>
        <v>698.45</v>
      </c>
      <c r="P6929" s="3">
        <f>Table1[[#This Row],[sales]]*Table1[[#This Row],[quantity]]</f>
        <v>5083.38</v>
      </c>
      <c r="Q6929" s="9">
        <f>Table1[[#This Row],[delivery_date]]-Table1[[#This Row],[order_date]]</f>
        <v>4</v>
      </c>
    </row>
    <row r="6930" spans="1:17" x14ac:dyDescent="0.35">
      <c r="A6930" t="s">
        <v>6961</v>
      </c>
      <c r="B6930" t="s">
        <v>13</v>
      </c>
      <c r="C6930" t="s">
        <v>20</v>
      </c>
      <c r="D6930" s="2">
        <v>4044.41</v>
      </c>
      <c r="E6930">
        <v>0.17</v>
      </c>
      <c r="F6930">
        <v>2</v>
      </c>
      <c r="G6930" s="1">
        <v>45347</v>
      </c>
      <c r="H6930" s="1">
        <v>45354</v>
      </c>
      <c r="I6930" t="s">
        <v>21</v>
      </c>
      <c r="J6930" t="s">
        <v>22</v>
      </c>
      <c r="K6930" s="2">
        <v>630.29999999999995</v>
      </c>
      <c r="L6930" t="s">
        <v>28</v>
      </c>
      <c r="M6930">
        <f>YEAR(Table1[[#This Row],[order_date]])</f>
        <v>2024</v>
      </c>
      <c r="N6930">
        <f>MONTH(Table1[[#This Row],[order_date]])</f>
        <v>2</v>
      </c>
      <c r="O6930" s="3">
        <f>Table1[[#This Row],[sales]]-Table1[[#This Row],[profit]]</f>
        <v>3414.1099999999997</v>
      </c>
      <c r="P6930" s="3">
        <f>Table1[[#This Row],[sales]]*Table1[[#This Row],[quantity]]</f>
        <v>8088.82</v>
      </c>
      <c r="Q6930" s="9">
        <f>Table1[[#This Row],[delivery_date]]-Table1[[#This Row],[order_date]]</f>
        <v>7</v>
      </c>
    </row>
    <row r="6931" spans="1:17" x14ac:dyDescent="0.35">
      <c r="A6931" t="s">
        <v>6962</v>
      </c>
      <c r="B6931" t="s">
        <v>19</v>
      </c>
      <c r="C6931" t="s">
        <v>20</v>
      </c>
      <c r="D6931" s="2">
        <v>2710.93</v>
      </c>
      <c r="E6931">
        <v>0.31</v>
      </c>
      <c r="F6931">
        <v>4</v>
      </c>
      <c r="G6931" s="1">
        <v>45059</v>
      </c>
      <c r="H6931" s="1">
        <v>45062</v>
      </c>
      <c r="I6931" t="s">
        <v>21</v>
      </c>
      <c r="J6931" t="s">
        <v>27</v>
      </c>
      <c r="K6931" s="2">
        <v>465.8</v>
      </c>
      <c r="L6931" t="s">
        <v>48</v>
      </c>
      <c r="M6931">
        <f>YEAR(Table1[[#This Row],[order_date]])</f>
        <v>2023</v>
      </c>
      <c r="N6931">
        <f>MONTH(Table1[[#This Row],[order_date]])</f>
        <v>5</v>
      </c>
      <c r="O6931" s="3">
        <f>Table1[[#This Row],[sales]]-Table1[[#This Row],[profit]]</f>
        <v>2245.1299999999997</v>
      </c>
      <c r="P6931" s="3">
        <f>Table1[[#This Row],[sales]]*Table1[[#This Row],[quantity]]</f>
        <v>10843.72</v>
      </c>
      <c r="Q6931" s="9">
        <f>Table1[[#This Row],[delivery_date]]-Table1[[#This Row],[order_date]]</f>
        <v>3</v>
      </c>
    </row>
    <row r="6932" spans="1:17" x14ac:dyDescent="0.35">
      <c r="A6932" t="s">
        <v>6963</v>
      </c>
      <c r="B6932" t="s">
        <v>19</v>
      </c>
      <c r="C6932" t="s">
        <v>26</v>
      </c>
      <c r="D6932" s="2">
        <v>4144.21</v>
      </c>
      <c r="E6932">
        <v>0.27</v>
      </c>
      <c r="F6932">
        <v>9</v>
      </c>
      <c r="G6932" s="1">
        <v>45256</v>
      </c>
      <c r="H6932" s="1">
        <v>45258</v>
      </c>
      <c r="I6932" t="s">
        <v>21</v>
      </c>
      <c r="J6932" t="s">
        <v>22</v>
      </c>
      <c r="K6932" s="2">
        <v>353.99</v>
      </c>
      <c r="L6932" t="s">
        <v>39</v>
      </c>
      <c r="M6932">
        <f>YEAR(Table1[[#This Row],[order_date]])</f>
        <v>2023</v>
      </c>
      <c r="N6932">
        <f>MONTH(Table1[[#This Row],[order_date]])</f>
        <v>11</v>
      </c>
      <c r="O6932" s="3">
        <f>Table1[[#This Row],[sales]]-Table1[[#This Row],[profit]]</f>
        <v>3790.2200000000003</v>
      </c>
      <c r="P6932" s="3">
        <f>Table1[[#This Row],[sales]]*Table1[[#This Row],[quantity]]</f>
        <v>37297.89</v>
      </c>
      <c r="Q6932" s="9">
        <f>Table1[[#This Row],[delivery_date]]-Table1[[#This Row],[order_date]]</f>
        <v>2</v>
      </c>
    </row>
    <row r="6933" spans="1:17" x14ac:dyDescent="0.35">
      <c r="A6933" t="s">
        <v>6964</v>
      </c>
      <c r="B6933" t="s">
        <v>41</v>
      </c>
      <c r="C6933" t="s">
        <v>26</v>
      </c>
      <c r="D6933" s="2">
        <v>966.87</v>
      </c>
      <c r="E6933">
        <v>0.28999999999999998</v>
      </c>
      <c r="F6933">
        <v>8</v>
      </c>
      <c r="G6933" s="1">
        <v>44936</v>
      </c>
      <c r="H6933" s="1">
        <v>44937</v>
      </c>
      <c r="I6933" t="s">
        <v>31</v>
      </c>
      <c r="J6933" t="s">
        <v>27</v>
      </c>
      <c r="K6933" s="2">
        <v>96</v>
      </c>
      <c r="L6933" t="s">
        <v>48</v>
      </c>
      <c r="M6933">
        <f>YEAR(Table1[[#This Row],[order_date]])</f>
        <v>2023</v>
      </c>
      <c r="N6933">
        <f>MONTH(Table1[[#This Row],[order_date]])</f>
        <v>1</v>
      </c>
      <c r="O6933" s="3">
        <f>Table1[[#This Row],[sales]]-Table1[[#This Row],[profit]]</f>
        <v>870.87</v>
      </c>
      <c r="P6933" s="3">
        <f>Table1[[#This Row],[sales]]*Table1[[#This Row],[quantity]]</f>
        <v>7734.96</v>
      </c>
      <c r="Q6933" s="9">
        <f>Table1[[#This Row],[delivery_date]]-Table1[[#This Row],[order_date]]</f>
        <v>1</v>
      </c>
    </row>
    <row r="6934" spans="1:17" x14ac:dyDescent="0.35">
      <c r="A6934" t="s">
        <v>6965</v>
      </c>
      <c r="B6934" t="s">
        <v>41</v>
      </c>
      <c r="C6934" t="s">
        <v>36</v>
      </c>
      <c r="D6934" s="2">
        <v>3173.39</v>
      </c>
      <c r="E6934">
        <v>0.41</v>
      </c>
      <c r="F6934">
        <v>6</v>
      </c>
      <c r="G6934" s="1">
        <v>45191</v>
      </c>
      <c r="H6934" s="1">
        <v>45198</v>
      </c>
      <c r="I6934" t="s">
        <v>15</v>
      </c>
      <c r="J6934" t="s">
        <v>16</v>
      </c>
      <c r="K6934" s="2">
        <v>555.80999999999995</v>
      </c>
      <c r="L6934" t="s">
        <v>48</v>
      </c>
      <c r="M6934">
        <f>YEAR(Table1[[#This Row],[order_date]])</f>
        <v>2023</v>
      </c>
      <c r="N6934">
        <f>MONTH(Table1[[#This Row],[order_date]])</f>
        <v>9</v>
      </c>
      <c r="O6934" s="3">
        <f>Table1[[#This Row],[sales]]-Table1[[#This Row],[profit]]</f>
        <v>2617.58</v>
      </c>
      <c r="P6934" s="3">
        <f>Table1[[#This Row],[sales]]*Table1[[#This Row],[quantity]]</f>
        <v>19040.34</v>
      </c>
      <c r="Q6934" s="9">
        <f>Table1[[#This Row],[delivery_date]]-Table1[[#This Row],[order_date]]</f>
        <v>7</v>
      </c>
    </row>
    <row r="6935" spans="1:17" x14ac:dyDescent="0.35">
      <c r="A6935" t="s">
        <v>6966</v>
      </c>
      <c r="B6935" t="s">
        <v>41</v>
      </c>
      <c r="C6935" t="s">
        <v>36</v>
      </c>
      <c r="D6935" s="2">
        <v>2942.84</v>
      </c>
      <c r="E6935">
        <v>0.25</v>
      </c>
      <c r="F6935">
        <v>1</v>
      </c>
      <c r="G6935" s="1">
        <v>45215</v>
      </c>
      <c r="H6935" s="1">
        <v>45221</v>
      </c>
      <c r="I6935" t="s">
        <v>15</v>
      </c>
      <c r="J6935" t="s">
        <v>22</v>
      </c>
      <c r="K6935" s="2">
        <v>859.45</v>
      </c>
      <c r="L6935" t="s">
        <v>23</v>
      </c>
      <c r="M6935">
        <f>YEAR(Table1[[#This Row],[order_date]])</f>
        <v>2023</v>
      </c>
      <c r="N6935">
        <f>MONTH(Table1[[#This Row],[order_date]])</f>
        <v>10</v>
      </c>
      <c r="O6935" s="3">
        <f>Table1[[#This Row],[sales]]-Table1[[#This Row],[profit]]</f>
        <v>2083.3900000000003</v>
      </c>
      <c r="P6935" s="3">
        <f>Table1[[#This Row],[sales]]*Table1[[#This Row],[quantity]]</f>
        <v>2942.84</v>
      </c>
      <c r="Q6935" s="9">
        <f>Table1[[#This Row],[delivery_date]]-Table1[[#This Row],[order_date]]</f>
        <v>6</v>
      </c>
    </row>
    <row r="6936" spans="1:17" x14ac:dyDescent="0.35">
      <c r="A6936" t="s">
        <v>6967</v>
      </c>
      <c r="B6936" t="s">
        <v>13</v>
      </c>
      <c r="C6936" t="s">
        <v>14</v>
      </c>
      <c r="D6936" s="2">
        <v>1767.85</v>
      </c>
      <c r="E6936">
        <v>0.36</v>
      </c>
      <c r="F6936">
        <v>7</v>
      </c>
      <c r="G6936" s="1">
        <v>45334</v>
      </c>
      <c r="H6936" s="1">
        <v>45340</v>
      </c>
      <c r="I6936" t="s">
        <v>31</v>
      </c>
      <c r="J6936" t="s">
        <v>16</v>
      </c>
      <c r="K6936" s="2">
        <v>505.9</v>
      </c>
      <c r="L6936" t="s">
        <v>28</v>
      </c>
      <c r="M6936">
        <f>YEAR(Table1[[#This Row],[order_date]])</f>
        <v>2024</v>
      </c>
      <c r="N6936">
        <f>MONTH(Table1[[#This Row],[order_date]])</f>
        <v>2</v>
      </c>
      <c r="O6936" s="3">
        <f>Table1[[#This Row],[sales]]-Table1[[#This Row],[profit]]</f>
        <v>1261.9499999999998</v>
      </c>
      <c r="P6936" s="3">
        <f>Table1[[#This Row],[sales]]*Table1[[#This Row],[quantity]]</f>
        <v>12374.949999999999</v>
      </c>
      <c r="Q6936" s="9">
        <f>Table1[[#This Row],[delivery_date]]-Table1[[#This Row],[order_date]]</f>
        <v>6</v>
      </c>
    </row>
    <row r="6937" spans="1:17" x14ac:dyDescent="0.35">
      <c r="A6937" t="s">
        <v>6968</v>
      </c>
      <c r="B6937" t="s">
        <v>25</v>
      </c>
      <c r="C6937" t="s">
        <v>36</v>
      </c>
      <c r="D6937" s="2">
        <v>2633.7</v>
      </c>
      <c r="E6937">
        <v>0.13</v>
      </c>
      <c r="F6937">
        <v>1</v>
      </c>
      <c r="G6937" s="1">
        <v>44996</v>
      </c>
      <c r="H6937" s="1">
        <v>45002</v>
      </c>
      <c r="I6937" t="s">
        <v>15</v>
      </c>
      <c r="J6937" t="s">
        <v>22</v>
      </c>
      <c r="K6937" s="2">
        <v>193.57</v>
      </c>
      <c r="L6937" t="s">
        <v>28</v>
      </c>
      <c r="M6937">
        <f>YEAR(Table1[[#This Row],[order_date]])</f>
        <v>2023</v>
      </c>
      <c r="N6937">
        <f>MONTH(Table1[[#This Row],[order_date]])</f>
        <v>3</v>
      </c>
      <c r="O6937" s="3">
        <f>Table1[[#This Row],[sales]]-Table1[[#This Row],[profit]]</f>
        <v>2440.1299999999997</v>
      </c>
      <c r="P6937" s="3">
        <f>Table1[[#This Row],[sales]]*Table1[[#This Row],[quantity]]</f>
        <v>2633.7</v>
      </c>
      <c r="Q6937" s="9">
        <f>Table1[[#This Row],[delivery_date]]-Table1[[#This Row],[order_date]]</f>
        <v>6</v>
      </c>
    </row>
    <row r="6938" spans="1:17" x14ac:dyDescent="0.35">
      <c r="A6938" t="s">
        <v>6969</v>
      </c>
      <c r="B6938" t="s">
        <v>25</v>
      </c>
      <c r="C6938" t="s">
        <v>36</v>
      </c>
      <c r="D6938" s="2">
        <v>2986.23</v>
      </c>
      <c r="E6938">
        <v>0.47</v>
      </c>
      <c r="F6938">
        <v>8</v>
      </c>
      <c r="G6938" s="1">
        <v>45433</v>
      </c>
      <c r="H6938" s="1">
        <v>45437</v>
      </c>
      <c r="I6938" t="s">
        <v>31</v>
      </c>
      <c r="J6938" t="s">
        <v>16</v>
      </c>
      <c r="K6938" s="2">
        <v>584.33000000000004</v>
      </c>
      <c r="L6938" t="s">
        <v>39</v>
      </c>
      <c r="M6938">
        <f>YEAR(Table1[[#This Row],[order_date]])</f>
        <v>2024</v>
      </c>
      <c r="N6938">
        <f>MONTH(Table1[[#This Row],[order_date]])</f>
        <v>5</v>
      </c>
      <c r="O6938" s="3">
        <f>Table1[[#This Row],[sales]]-Table1[[#This Row],[profit]]</f>
        <v>2401.9</v>
      </c>
      <c r="P6938" s="3">
        <f>Table1[[#This Row],[sales]]*Table1[[#This Row],[quantity]]</f>
        <v>23889.84</v>
      </c>
      <c r="Q6938" s="9">
        <f>Table1[[#This Row],[delivery_date]]-Table1[[#This Row],[order_date]]</f>
        <v>4</v>
      </c>
    </row>
    <row r="6939" spans="1:17" x14ac:dyDescent="0.35">
      <c r="A6939" t="s">
        <v>6970</v>
      </c>
      <c r="B6939" t="s">
        <v>41</v>
      </c>
      <c r="C6939" t="s">
        <v>33</v>
      </c>
      <c r="D6939" s="2">
        <v>4458.49</v>
      </c>
      <c r="E6939">
        <v>0.04</v>
      </c>
      <c r="F6939">
        <v>3</v>
      </c>
      <c r="G6939" s="1">
        <v>44983</v>
      </c>
      <c r="H6939" s="1">
        <v>44989</v>
      </c>
      <c r="I6939" t="s">
        <v>21</v>
      </c>
      <c r="J6939" t="s">
        <v>27</v>
      </c>
      <c r="K6939" s="2">
        <v>914.3</v>
      </c>
      <c r="L6939" t="s">
        <v>17</v>
      </c>
      <c r="M6939">
        <f>YEAR(Table1[[#This Row],[order_date]])</f>
        <v>2023</v>
      </c>
      <c r="N6939">
        <f>MONTH(Table1[[#This Row],[order_date]])</f>
        <v>2</v>
      </c>
      <c r="O6939" s="3">
        <f>Table1[[#This Row],[sales]]-Table1[[#This Row],[profit]]</f>
        <v>3544.1899999999996</v>
      </c>
      <c r="P6939" s="3">
        <f>Table1[[#This Row],[sales]]*Table1[[#This Row],[quantity]]</f>
        <v>13375.47</v>
      </c>
      <c r="Q6939" s="9">
        <f>Table1[[#This Row],[delivery_date]]-Table1[[#This Row],[order_date]]</f>
        <v>6</v>
      </c>
    </row>
    <row r="6940" spans="1:17" x14ac:dyDescent="0.35">
      <c r="A6940" t="s">
        <v>6971</v>
      </c>
      <c r="B6940" t="s">
        <v>41</v>
      </c>
      <c r="C6940" t="s">
        <v>20</v>
      </c>
      <c r="D6940" s="2">
        <v>372.63</v>
      </c>
      <c r="E6940">
        <v>0.5</v>
      </c>
      <c r="F6940">
        <v>9</v>
      </c>
      <c r="G6940" s="1">
        <v>45464</v>
      </c>
      <c r="H6940" s="1">
        <v>45468</v>
      </c>
      <c r="I6940" t="s">
        <v>31</v>
      </c>
      <c r="J6940" t="s">
        <v>22</v>
      </c>
      <c r="K6940" s="2">
        <v>77.87</v>
      </c>
      <c r="L6940" t="s">
        <v>28</v>
      </c>
      <c r="M6940">
        <f>YEAR(Table1[[#This Row],[order_date]])</f>
        <v>2024</v>
      </c>
      <c r="N6940">
        <f>MONTH(Table1[[#This Row],[order_date]])</f>
        <v>6</v>
      </c>
      <c r="O6940" s="3">
        <f>Table1[[#This Row],[sales]]-Table1[[#This Row],[profit]]</f>
        <v>294.76</v>
      </c>
      <c r="P6940" s="3">
        <f>Table1[[#This Row],[sales]]*Table1[[#This Row],[quantity]]</f>
        <v>3353.67</v>
      </c>
      <c r="Q6940" s="9">
        <f>Table1[[#This Row],[delivery_date]]-Table1[[#This Row],[order_date]]</f>
        <v>4</v>
      </c>
    </row>
    <row r="6941" spans="1:17" x14ac:dyDescent="0.35">
      <c r="A6941" t="s">
        <v>6972</v>
      </c>
      <c r="B6941" t="s">
        <v>41</v>
      </c>
      <c r="C6941" t="s">
        <v>26</v>
      </c>
      <c r="D6941" s="2">
        <v>4134.53</v>
      </c>
      <c r="E6941">
        <v>0.32</v>
      </c>
      <c r="F6941">
        <v>5</v>
      </c>
      <c r="G6941" s="1">
        <v>45605</v>
      </c>
      <c r="H6941" s="1">
        <v>45611</v>
      </c>
      <c r="I6941" t="s">
        <v>31</v>
      </c>
      <c r="J6941" t="s">
        <v>27</v>
      </c>
      <c r="K6941" s="2">
        <v>870.37</v>
      </c>
      <c r="L6941" t="s">
        <v>17</v>
      </c>
      <c r="M6941">
        <f>YEAR(Table1[[#This Row],[order_date]])</f>
        <v>2024</v>
      </c>
      <c r="N6941">
        <f>MONTH(Table1[[#This Row],[order_date]])</f>
        <v>11</v>
      </c>
      <c r="O6941" s="3">
        <f>Table1[[#This Row],[sales]]-Table1[[#This Row],[profit]]</f>
        <v>3264.16</v>
      </c>
      <c r="P6941" s="3">
        <f>Table1[[#This Row],[sales]]*Table1[[#This Row],[quantity]]</f>
        <v>20672.649999999998</v>
      </c>
      <c r="Q6941" s="9">
        <f>Table1[[#This Row],[delivery_date]]-Table1[[#This Row],[order_date]]</f>
        <v>6</v>
      </c>
    </row>
    <row r="6942" spans="1:17" x14ac:dyDescent="0.35">
      <c r="A6942" t="s">
        <v>6973</v>
      </c>
      <c r="B6942" t="s">
        <v>19</v>
      </c>
      <c r="C6942" t="s">
        <v>36</v>
      </c>
      <c r="D6942" s="2">
        <v>4902.7700000000004</v>
      </c>
      <c r="E6942">
        <v>0.23</v>
      </c>
      <c r="F6942">
        <v>6</v>
      </c>
      <c r="G6942" s="1">
        <v>45098</v>
      </c>
      <c r="H6942" s="1">
        <v>45099</v>
      </c>
      <c r="I6942" t="s">
        <v>21</v>
      </c>
      <c r="J6942" t="s">
        <v>22</v>
      </c>
      <c r="K6942" s="2">
        <v>320.47000000000003</v>
      </c>
      <c r="L6942" t="s">
        <v>28</v>
      </c>
      <c r="M6942">
        <f>YEAR(Table1[[#This Row],[order_date]])</f>
        <v>2023</v>
      </c>
      <c r="N6942">
        <f>MONTH(Table1[[#This Row],[order_date]])</f>
        <v>6</v>
      </c>
      <c r="O6942" s="3">
        <f>Table1[[#This Row],[sales]]-Table1[[#This Row],[profit]]</f>
        <v>4582.3</v>
      </c>
      <c r="P6942" s="3">
        <f>Table1[[#This Row],[sales]]*Table1[[#This Row],[quantity]]</f>
        <v>29416.620000000003</v>
      </c>
      <c r="Q6942" s="9">
        <f>Table1[[#This Row],[delivery_date]]-Table1[[#This Row],[order_date]]</f>
        <v>1</v>
      </c>
    </row>
    <row r="6943" spans="1:17" x14ac:dyDescent="0.35">
      <c r="A6943" t="s">
        <v>6974</v>
      </c>
      <c r="B6943" t="s">
        <v>41</v>
      </c>
      <c r="C6943" t="s">
        <v>26</v>
      </c>
      <c r="D6943" s="2">
        <v>3685.7</v>
      </c>
      <c r="E6943">
        <v>0.16</v>
      </c>
      <c r="F6943">
        <v>4</v>
      </c>
      <c r="G6943" s="1">
        <v>45246</v>
      </c>
      <c r="H6943" s="1">
        <v>45252</v>
      </c>
      <c r="I6943" t="s">
        <v>21</v>
      </c>
      <c r="J6943" t="s">
        <v>22</v>
      </c>
      <c r="K6943" s="2">
        <v>651.71</v>
      </c>
      <c r="L6943" t="s">
        <v>28</v>
      </c>
      <c r="M6943">
        <f>YEAR(Table1[[#This Row],[order_date]])</f>
        <v>2023</v>
      </c>
      <c r="N6943">
        <f>MONTH(Table1[[#This Row],[order_date]])</f>
        <v>11</v>
      </c>
      <c r="O6943" s="3">
        <f>Table1[[#This Row],[sales]]-Table1[[#This Row],[profit]]</f>
        <v>3033.99</v>
      </c>
      <c r="P6943" s="3">
        <f>Table1[[#This Row],[sales]]*Table1[[#This Row],[quantity]]</f>
        <v>14742.8</v>
      </c>
      <c r="Q6943" s="9">
        <f>Table1[[#This Row],[delivery_date]]-Table1[[#This Row],[order_date]]</f>
        <v>6</v>
      </c>
    </row>
    <row r="6944" spans="1:17" x14ac:dyDescent="0.35">
      <c r="A6944" t="s">
        <v>6975</v>
      </c>
      <c r="B6944" t="s">
        <v>19</v>
      </c>
      <c r="C6944" t="s">
        <v>36</v>
      </c>
      <c r="D6944" s="2">
        <v>3713</v>
      </c>
      <c r="E6944">
        <v>0.2</v>
      </c>
      <c r="F6944">
        <v>6</v>
      </c>
      <c r="G6944" s="1">
        <v>45421</v>
      </c>
      <c r="H6944" s="1">
        <v>45424</v>
      </c>
      <c r="I6944" t="s">
        <v>21</v>
      </c>
      <c r="J6944" t="s">
        <v>16</v>
      </c>
      <c r="K6944" s="2">
        <v>187.75</v>
      </c>
      <c r="L6944" t="s">
        <v>48</v>
      </c>
      <c r="M6944">
        <f>YEAR(Table1[[#This Row],[order_date]])</f>
        <v>2024</v>
      </c>
      <c r="N6944">
        <f>MONTH(Table1[[#This Row],[order_date]])</f>
        <v>5</v>
      </c>
      <c r="O6944" s="3">
        <f>Table1[[#This Row],[sales]]-Table1[[#This Row],[profit]]</f>
        <v>3525.25</v>
      </c>
      <c r="P6944" s="3">
        <f>Table1[[#This Row],[sales]]*Table1[[#This Row],[quantity]]</f>
        <v>22278</v>
      </c>
      <c r="Q6944" s="9">
        <f>Table1[[#This Row],[delivery_date]]-Table1[[#This Row],[order_date]]</f>
        <v>3</v>
      </c>
    </row>
    <row r="6945" spans="1:17" x14ac:dyDescent="0.35">
      <c r="A6945" t="s">
        <v>6976</v>
      </c>
      <c r="B6945" t="s">
        <v>25</v>
      </c>
      <c r="C6945" t="s">
        <v>36</v>
      </c>
      <c r="D6945" s="2">
        <v>1168.07</v>
      </c>
      <c r="E6945">
        <v>0.39</v>
      </c>
      <c r="F6945">
        <v>9</v>
      </c>
      <c r="G6945" s="1">
        <v>45358</v>
      </c>
      <c r="H6945" s="1">
        <v>45361</v>
      </c>
      <c r="I6945" t="s">
        <v>15</v>
      </c>
      <c r="J6945" t="s">
        <v>22</v>
      </c>
      <c r="K6945" s="2">
        <v>326.49</v>
      </c>
      <c r="L6945" t="s">
        <v>48</v>
      </c>
      <c r="M6945">
        <f>YEAR(Table1[[#This Row],[order_date]])</f>
        <v>2024</v>
      </c>
      <c r="N6945">
        <f>MONTH(Table1[[#This Row],[order_date]])</f>
        <v>3</v>
      </c>
      <c r="O6945" s="3">
        <f>Table1[[#This Row],[sales]]-Table1[[#This Row],[profit]]</f>
        <v>841.57999999999993</v>
      </c>
      <c r="P6945" s="3">
        <f>Table1[[#This Row],[sales]]*Table1[[#This Row],[quantity]]</f>
        <v>10512.63</v>
      </c>
      <c r="Q6945" s="9">
        <f>Table1[[#This Row],[delivery_date]]-Table1[[#This Row],[order_date]]</f>
        <v>3</v>
      </c>
    </row>
    <row r="6946" spans="1:17" x14ac:dyDescent="0.35">
      <c r="A6946" t="s">
        <v>6977</v>
      </c>
      <c r="B6946" t="s">
        <v>13</v>
      </c>
      <c r="C6946" t="s">
        <v>14</v>
      </c>
      <c r="D6946" s="2">
        <v>2663.06</v>
      </c>
      <c r="E6946">
        <v>7.0000000000000007E-2</v>
      </c>
      <c r="F6946">
        <v>7</v>
      </c>
      <c r="G6946" s="1">
        <v>45121</v>
      </c>
      <c r="H6946" s="1">
        <v>45124</v>
      </c>
      <c r="I6946" t="s">
        <v>31</v>
      </c>
      <c r="J6946" t="s">
        <v>16</v>
      </c>
      <c r="K6946" s="2">
        <v>144.41</v>
      </c>
      <c r="L6946" t="s">
        <v>48</v>
      </c>
      <c r="M6946">
        <f>YEAR(Table1[[#This Row],[order_date]])</f>
        <v>2023</v>
      </c>
      <c r="N6946">
        <f>MONTH(Table1[[#This Row],[order_date]])</f>
        <v>7</v>
      </c>
      <c r="O6946" s="3">
        <f>Table1[[#This Row],[sales]]-Table1[[#This Row],[profit]]</f>
        <v>2518.65</v>
      </c>
      <c r="P6946" s="3">
        <f>Table1[[#This Row],[sales]]*Table1[[#This Row],[quantity]]</f>
        <v>18641.419999999998</v>
      </c>
      <c r="Q6946" s="9">
        <f>Table1[[#This Row],[delivery_date]]-Table1[[#This Row],[order_date]]</f>
        <v>3</v>
      </c>
    </row>
    <row r="6947" spans="1:17" x14ac:dyDescent="0.35">
      <c r="A6947" t="s">
        <v>6978</v>
      </c>
      <c r="B6947" t="s">
        <v>13</v>
      </c>
      <c r="C6947" t="s">
        <v>33</v>
      </c>
      <c r="D6947" s="2">
        <v>3559.11</v>
      </c>
      <c r="E6947">
        <v>0.13</v>
      </c>
      <c r="F6947">
        <v>2</v>
      </c>
      <c r="G6947" s="1">
        <v>44974</v>
      </c>
      <c r="H6947" s="1">
        <v>44978</v>
      </c>
      <c r="I6947" t="s">
        <v>15</v>
      </c>
      <c r="J6947" t="s">
        <v>22</v>
      </c>
      <c r="K6947" s="2">
        <v>869.61</v>
      </c>
      <c r="L6947" t="s">
        <v>23</v>
      </c>
      <c r="M6947">
        <f>YEAR(Table1[[#This Row],[order_date]])</f>
        <v>2023</v>
      </c>
      <c r="N6947">
        <f>MONTH(Table1[[#This Row],[order_date]])</f>
        <v>2</v>
      </c>
      <c r="O6947" s="3">
        <f>Table1[[#This Row],[sales]]-Table1[[#This Row],[profit]]</f>
        <v>2689.5</v>
      </c>
      <c r="P6947" s="3">
        <f>Table1[[#This Row],[sales]]*Table1[[#This Row],[quantity]]</f>
        <v>7118.22</v>
      </c>
      <c r="Q6947" s="9">
        <f>Table1[[#This Row],[delivery_date]]-Table1[[#This Row],[order_date]]</f>
        <v>4</v>
      </c>
    </row>
    <row r="6948" spans="1:17" x14ac:dyDescent="0.35">
      <c r="A6948" t="s">
        <v>6979</v>
      </c>
      <c r="B6948" t="s">
        <v>13</v>
      </c>
      <c r="C6948" t="s">
        <v>20</v>
      </c>
      <c r="D6948" s="2">
        <v>3051.18</v>
      </c>
      <c r="E6948">
        <v>0.06</v>
      </c>
      <c r="F6948">
        <v>6</v>
      </c>
      <c r="G6948" s="1">
        <v>45478</v>
      </c>
      <c r="H6948" s="1">
        <v>45485</v>
      </c>
      <c r="I6948" t="s">
        <v>15</v>
      </c>
      <c r="J6948" t="s">
        <v>22</v>
      </c>
      <c r="K6948" s="2">
        <v>335.75</v>
      </c>
      <c r="L6948" t="s">
        <v>23</v>
      </c>
      <c r="M6948">
        <f>YEAR(Table1[[#This Row],[order_date]])</f>
        <v>2024</v>
      </c>
      <c r="N6948">
        <f>MONTH(Table1[[#This Row],[order_date]])</f>
        <v>7</v>
      </c>
      <c r="O6948" s="3">
        <f>Table1[[#This Row],[sales]]-Table1[[#This Row],[profit]]</f>
        <v>2715.43</v>
      </c>
      <c r="P6948" s="3">
        <f>Table1[[#This Row],[sales]]*Table1[[#This Row],[quantity]]</f>
        <v>18307.079999999998</v>
      </c>
      <c r="Q6948" s="9">
        <f>Table1[[#This Row],[delivery_date]]-Table1[[#This Row],[order_date]]</f>
        <v>7</v>
      </c>
    </row>
    <row r="6949" spans="1:17" x14ac:dyDescent="0.35">
      <c r="A6949" t="s">
        <v>6980</v>
      </c>
      <c r="B6949" t="s">
        <v>13</v>
      </c>
      <c r="C6949" t="s">
        <v>20</v>
      </c>
      <c r="D6949" s="2">
        <v>1987.14</v>
      </c>
      <c r="E6949">
        <v>0.21</v>
      </c>
      <c r="F6949">
        <v>9</v>
      </c>
      <c r="G6949" s="1">
        <v>45100</v>
      </c>
      <c r="H6949" s="1">
        <v>45107</v>
      </c>
      <c r="I6949" t="s">
        <v>31</v>
      </c>
      <c r="J6949" t="s">
        <v>22</v>
      </c>
      <c r="K6949" s="2">
        <v>390.67</v>
      </c>
      <c r="L6949" t="s">
        <v>23</v>
      </c>
      <c r="M6949">
        <f>YEAR(Table1[[#This Row],[order_date]])</f>
        <v>2023</v>
      </c>
      <c r="N6949">
        <f>MONTH(Table1[[#This Row],[order_date]])</f>
        <v>6</v>
      </c>
      <c r="O6949" s="3">
        <f>Table1[[#This Row],[sales]]-Table1[[#This Row],[profit]]</f>
        <v>1596.47</v>
      </c>
      <c r="P6949" s="3">
        <f>Table1[[#This Row],[sales]]*Table1[[#This Row],[quantity]]</f>
        <v>17884.260000000002</v>
      </c>
      <c r="Q6949" s="9">
        <f>Table1[[#This Row],[delivery_date]]-Table1[[#This Row],[order_date]]</f>
        <v>7</v>
      </c>
    </row>
    <row r="6950" spans="1:17" x14ac:dyDescent="0.35">
      <c r="A6950" t="s">
        <v>6981</v>
      </c>
      <c r="B6950" t="s">
        <v>19</v>
      </c>
      <c r="C6950" t="s">
        <v>14</v>
      </c>
      <c r="D6950" s="2">
        <v>4706.58</v>
      </c>
      <c r="E6950">
        <v>0.19</v>
      </c>
      <c r="F6950">
        <v>8</v>
      </c>
      <c r="G6950" s="1">
        <v>45278</v>
      </c>
      <c r="H6950" s="1">
        <v>45280</v>
      </c>
      <c r="I6950" t="s">
        <v>15</v>
      </c>
      <c r="J6950" t="s">
        <v>16</v>
      </c>
      <c r="K6950" s="2">
        <v>766.58</v>
      </c>
      <c r="L6950" t="s">
        <v>28</v>
      </c>
      <c r="M6950">
        <f>YEAR(Table1[[#This Row],[order_date]])</f>
        <v>2023</v>
      </c>
      <c r="N6950">
        <f>MONTH(Table1[[#This Row],[order_date]])</f>
        <v>12</v>
      </c>
      <c r="O6950" s="3">
        <f>Table1[[#This Row],[sales]]-Table1[[#This Row],[profit]]</f>
        <v>3940</v>
      </c>
      <c r="P6950" s="3">
        <f>Table1[[#This Row],[sales]]*Table1[[#This Row],[quantity]]</f>
        <v>37652.639999999999</v>
      </c>
      <c r="Q6950" s="9">
        <f>Table1[[#This Row],[delivery_date]]-Table1[[#This Row],[order_date]]</f>
        <v>2</v>
      </c>
    </row>
    <row r="6951" spans="1:17" x14ac:dyDescent="0.35">
      <c r="A6951" t="s">
        <v>6982</v>
      </c>
      <c r="B6951" t="s">
        <v>19</v>
      </c>
      <c r="C6951" t="s">
        <v>14</v>
      </c>
      <c r="D6951" s="2">
        <v>2618.54</v>
      </c>
      <c r="E6951">
        <v>0.32</v>
      </c>
      <c r="F6951">
        <v>1</v>
      </c>
      <c r="G6951" s="1">
        <v>45324</v>
      </c>
      <c r="H6951" s="1">
        <v>45329</v>
      </c>
      <c r="I6951" t="s">
        <v>15</v>
      </c>
      <c r="J6951" t="s">
        <v>16</v>
      </c>
      <c r="K6951" s="2">
        <v>486.93</v>
      </c>
      <c r="L6951" t="s">
        <v>17</v>
      </c>
      <c r="M6951">
        <f>YEAR(Table1[[#This Row],[order_date]])</f>
        <v>2024</v>
      </c>
      <c r="N6951">
        <f>MONTH(Table1[[#This Row],[order_date]])</f>
        <v>2</v>
      </c>
      <c r="O6951" s="3">
        <f>Table1[[#This Row],[sales]]-Table1[[#This Row],[profit]]</f>
        <v>2131.61</v>
      </c>
      <c r="P6951" s="3">
        <f>Table1[[#This Row],[sales]]*Table1[[#This Row],[quantity]]</f>
        <v>2618.54</v>
      </c>
      <c r="Q6951" s="9">
        <f>Table1[[#This Row],[delivery_date]]-Table1[[#This Row],[order_date]]</f>
        <v>5</v>
      </c>
    </row>
    <row r="6952" spans="1:17" x14ac:dyDescent="0.35">
      <c r="A6952" t="s">
        <v>6983</v>
      </c>
      <c r="B6952" t="s">
        <v>41</v>
      </c>
      <c r="C6952" t="s">
        <v>20</v>
      </c>
      <c r="D6952" s="2">
        <v>4852.3900000000003</v>
      </c>
      <c r="E6952">
        <v>0.5</v>
      </c>
      <c r="F6952">
        <v>5</v>
      </c>
      <c r="G6952" s="1">
        <v>45649</v>
      </c>
      <c r="H6952" s="1">
        <v>45652</v>
      </c>
      <c r="I6952" t="s">
        <v>21</v>
      </c>
      <c r="J6952" t="s">
        <v>16</v>
      </c>
      <c r="K6952" s="2">
        <v>971.93</v>
      </c>
      <c r="L6952" t="s">
        <v>28</v>
      </c>
      <c r="M6952">
        <f>YEAR(Table1[[#This Row],[order_date]])</f>
        <v>2024</v>
      </c>
      <c r="N6952">
        <f>MONTH(Table1[[#This Row],[order_date]])</f>
        <v>12</v>
      </c>
      <c r="O6952" s="3">
        <f>Table1[[#This Row],[sales]]-Table1[[#This Row],[profit]]</f>
        <v>3880.4600000000005</v>
      </c>
      <c r="P6952" s="3">
        <f>Table1[[#This Row],[sales]]*Table1[[#This Row],[quantity]]</f>
        <v>24261.95</v>
      </c>
      <c r="Q6952" s="9">
        <f>Table1[[#This Row],[delivery_date]]-Table1[[#This Row],[order_date]]</f>
        <v>3</v>
      </c>
    </row>
    <row r="6953" spans="1:17" x14ac:dyDescent="0.35">
      <c r="A6953" t="s">
        <v>6984</v>
      </c>
      <c r="B6953" t="s">
        <v>19</v>
      </c>
      <c r="C6953" t="s">
        <v>20</v>
      </c>
      <c r="D6953" s="2">
        <v>2862.99</v>
      </c>
      <c r="E6953">
        <v>0.45</v>
      </c>
      <c r="F6953">
        <v>6</v>
      </c>
      <c r="G6953" s="1">
        <v>45186</v>
      </c>
      <c r="H6953" s="1">
        <v>45191</v>
      </c>
      <c r="I6953" t="s">
        <v>21</v>
      </c>
      <c r="J6953" t="s">
        <v>27</v>
      </c>
      <c r="K6953" s="2">
        <v>846.9</v>
      </c>
      <c r="L6953" t="s">
        <v>23</v>
      </c>
      <c r="M6953">
        <f>YEAR(Table1[[#This Row],[order_date]])</f>
        <v>2023</v>
      </c>
      <c r="N6953">
        <f>MONTH(Table1[[#This Row],[order_date]])</f>
        <v>9</v>
      </c>
      <c r="O6953" s="3">
        <f>Table1[[#This Row],[sales]]-Table1[[#This Row],[profit]]</f>
        <v>2016.0899999999997</v>
      </c>
      <c r="P6953" s="3">
        <f>Table1[[#This Row],[sales]]*Table1[[#This Row],[quantity]]</f>
        <v>17177.939999999999</v>
      </c>
      <c r="Q6953" s="9">
        <f>Table1[[#This Row],[delivery_date]]-Table1[[#This Row],[order_date]]</f>
        <v>5</v>
      </c>
    </row>
    <row r="6954" spans="1:17" x14ac:dyDescent="0.35">
      <c r="A6954" t="s">
        <v>6985</v>
      </c>
      <c r="B6954" t="s">
        <v>41</v>
      </c>
      <c r="C6954" t="s">
        <v>33</v>
      </c>
      <c r="D6954" s="2">
        <v>3987.58</v>
      </c>
      <c r="E6954">
        <v>0.44</v>
      </c>
      <c r="F6954">
        <v>9</v>
      </c>
      <c r="G6954" s="1">
        <v>45578</v>
      </c>
      <c r="H6954" s="1">
        <v>45580</v>
      </c>
      <c r="I6954" t="s">
        <v>21</v>
      </c>
      <c r="J6954" t="s">
        <v>22</v>
      </c>
      <c r="K6954" s="2">
        <v>978.47</v>
      </c>
      <c r="L6954" t="s">
        <v>28</v>
      </c>
      <c r="M6954">
        <f>YEAR(Table1[[#This Row],[order_date]])</f>
        <v>2024</v>
      </c>
      <c r="N6954">
        <f>MONTH(Table1[[#This Row],[order_date]])</f>
        <v>10</v>
      </c>
      <c r="O6954" s="3">
        <f>Table1[[#This Row],[sales]]-Table1[[#This Row],[profit]]</f>
        <v>3009.1099999999997</v>
      </c>
      <c r="P6954" s="3">
        <f>Table1[[#This Row],[sales]]*Table1[[#This Row],[quantity]]</f>
        <v>35888.22</v>
      </c>
      <c r="Q6954" s="9">
        <f>Table1[[#This Row],[delivery_date]]-Table1[[#This Row],[order_date]]</f>
        <v>2</v>
      </c>
    </row>
    <row r="6955" spans="1:17" x14ac:dyDescent="0.35">
      <c r="A6955" t="s">
        <v>6986</v>
      </c>
      <c r="B6955" t="s">
        <v>41</v>
      </c>
      <c r="C6955" t="s">
        <v>36</v>
      </c>
      <c r="D6955" s="2">
        <v>3735.91</v>
      </c>
      <c r="E6955">
        <v>0.32</v>
      </c>
      <c r="F6955">
        <v>4</v>
      </c>
      <c r="G6955" s="1">
        <v>45437</v>
      </c>
      <c r="H6955" s="1">
        <v>45441</v>
      </c>
      <c r="I6955" t="s">
        <v>15</v>
      </c>
      <c r="J6955" t="s">
        <v>27</v>
      </c>
      <c r="K6955" s="2">
        <v>935.45</v>
      </c>
      <c r="L6955" t="s">
        <v>48</v>
      </c>
      <c r="M6955">
        <f>YEAR(Table1[[#This Row],[order_date]])</f>
        <v>2024</v>
      </c>
      <c r="N6955">
        <f>MONTH(Table1[[#This Row],[order_date]])</f>
        <v>5</v>
      </c>
      <c r="O6955" s="3">
        <f>Table1[[#This Row],[sales]]-Table1[[#This Row],[profit]]</f>
        <v>2800.46</v>
      </c>
      <c r="P6955" s="3">
        <f>Table1[[#This Row],[sales]]*Table1[[#This Row],[quantity]]</f>
        <v>14943.64</v>
      </c>
      <c r="Q6955" s="9">
        <f>Table1[[#This Row],[delivery_date]]-Table1[[#This Row],[order_date]]</f>
        <v>4</v>
      </c>
    </row>
    <row r="6956" spans="1:17" x14ac:dyDescent="0.35">
      <c r="A6956" t="s">
        <v>6987</v>
      </c>
      <c r="B6956" t="s">
        <v>13</v>
      </c>
      <c r="C6956" t="s">
        <v>33</v>
      </c>
      <c r="D6956" s="2">
        <v>3338.04</v>
      </c>
      <c r="E6956">
        <v>0.14000000000000001</v>
      </c>
      <c r="F6956">
        <v>1</v>
      </c>
      <c r="G6956" s="1">
        <v>45300</v>
      </c>
      <c r="H6956" s="1">
        <v>45305</v>
      </c>
      <c r="I6956" t="s">
        <v>15</v>
      </c>
      <c r="J6956" t="s">
        <v>16</v>
      </c>
      <c r="K6956" s="2">
        <v>915.3</v>
      </c>
      <c r="L6956" t="s">
        <v>17</v>
      </c>
      <c r="M6956">
        <f>YEAR(Table1[[#This Row],[order_date]])</f>
        <v>2024</v>
      </c>
      <c r="N6956">
        <f>MONTH(Table1[[#This Row],[order_date]])</f>
        <v>1</v>
      </c>
      <c r="O6956" s="3">
        <f>Table1[[#This Row],[sales]]-Table1[[#This Row],[profit]]</f>
        <v>2422.7399999999998</v>
      </c>
      <c r="P6956" s="3">
        <f>Table1[[#This Row],[sales]]*Table1[[#This Row],[quantity]]</f>
        <v>3338.04</v>
      </c>
      <c r="Q6956" s="9">
        <f>Table1[[#This Row],[delivery_date]]-Table1[[#This Row],[order_date]]</f>
        <v>5</v>
      </c>
    </row>
    <row r="6957" spans="1:17" x14ac:dyDescent="0.35">
      <c r="A6957" t="s">
        <v>6988</v>
      </c>
      <c r="B6957" t="s">
        <v>19</v>
      </c>
      <c r="C6957" t="s">
        <v>20</v>
      </c>
      <c r="D6957" s="2">
        <v>170.86</v>
      </c>
      <c r="E6957">
        <v>0.19</v>
      </c>
      <c r="F6957">
        <v>6</v>
      </c>
      <c r="G6957" s="1">
        <v>45166</v>
      </c>
      <c r="H6957" s="1">
        <v>45172</v>
      </c>
      <c r="I6957" t="s">
        <v>21</v>
      </c>
      <c r="J6957" t="s">
        <v>27</v>
      </c>
      <c r="K6957" s="2">
        <v>47.45</v>
      </c>
      <c r="L6957" t="s">
        <v>28</v>
      </c>
      <c r="M6957">
        <f>YEAR(Table1[[#This Row],[order_date]])</f>
        <v>2023</v>
      </c>
      <c r="N6957">
        <f>MONTH(Table1[[#This Row],[order_date]])</f>
        <v>8</v>
      </c>
      <c r="O6957" s="3">
        <f>Table1[[#This Row],[sales]]-Table1[[#This Row],[profit]]</f>
        <v>123.41000000000001</v>
      </c>
      <c r="P6957" s="3">
        <f>Table1[[#This Row],[sales]]*Table1[[#This Row],[quantity]]</f>
        <v>1025.1600000000001</v>
      </c>
      <c r="Q6957" s="9">
        <f>Table1[[#This Row],[delivery_date]]-Table1[[#This Row],[order_date]]</f>
        <v>6</v>
      </c>
    </row>
    <row r="6958" spans="1:17" x14ac:dyDescent="0.35">
      <c r="A6958" t="s">
        <v>6989</v>
      </c>
      <c r="B6958" t="s">
        <v>19</v>
      </c>
      <c r="C6958" t="s">
        <v>36</v>
      </c>
      <c r="D6958" s="2">
        <v>479.4</v>
      </c>
      <c r="E6958">
        <v>0.13</v>
      </c>
      <c r="F6958">
        <v>9</v>
      </c>
      <c r="G6958" s="1">
        <v>45569</v>
      </c>
      <c r="H6958" s="1">
        <v>45575</v>
      </c>
      <c r="I6958" t="s">
        <v>31</v>
      </c>
      <c r="J6958" t="s">
        <v>22</v>
      </c>
      <c r="K6958" s="2">
        <v>126.23</v>
      </c>
      <c r="L6958" t="s">
        <v>17</v>
      </c>
      <c r="M6958">
        <f>YEAR(Table1[[#This Row],[order_date]])</f>
        <v>2024</v>
      </c>
      <c r="N6958">
        <f>MONTH(Table1[[#This Row],[order_date]])</f>
        <v>10</v>
      </c>
      <c r="O6958" s="3">
        <f>Table1[[#This Row],[sales]]-Table1[[#This Row],[profit]]</f>
        <v>353.16999999999996</v>
      </c>
      <c r="P6958" s="3">
        <f>Table1[[#This Row],[sales]]*Table1[[#This Row],[quantity]]</f>
        <v>4314.5999999999995</v>
      </c>
      <c r="Q6958" s="9">
        <f>Table1[[#This Row],[delivery_date]]-Table1[[#This Row],[order_date]]</f>
        <v>6</v>
      </c>
    </row>
    <row r="6959" spans="1:17" x14ac:dyDescent="0.35">
      <c r="A6959" t="s">
        <v>6990</v>
      </c>
      <c r="B6959" t="s">
        <v>41</v>
      </c>
      <c r="C6959" t="s">
        <v>20</v>
      </c>
      <c r="D6959" s="2">
        <v>2949.27</v>
      </c>
      <c r="E6959">
        <v>7.0000000000000007E-2</v>
      </c>
      <c r="F6959">
        <v>6</v>
      </c>
      <c r="G6959" s="1">
        <v>44929</v>
      </c>
      <c r="H6959" s="1">
        <v>44936</v>
      </c>
      <c r="I6959" t="s">
        <v>21</v>
      </c>
      <c r="J6959" t="s">
        <v>16</v>
      </c>
      <c r="K6959" s="2">
        <v>700.11</v>
      </c>
      <c r="L6959" t="s">
        <v>28</v>
      </c>
      <c r="M6959">
        <f>YEAR(Table1[[#This Row],[order_date]])</f>
        <v>2023</v>
      </c>
      <c r="N6959">
        <f>MONTH(Table1[[#This Row],[order_date]])</f>
        <v>1</v>
      </c>
      <c r="O6959" s="3">
        <f>Table1[[#This Row],[sales]]-Table1[[#This Row],[profit]]</f>
        <v>2249.16</v>
      </c>
      <c r="P6959" s="3">
        <f>Table1[[#This Row],[sales]]*Table1[[#This Row],[quantity]]</f>
        <v>17695.62</v>
      </c>
      <c r="Q6959" s="9">
        <f>Table1[[#This Row],[delivery_date]]-Table1[[#This Row],[order_date]]</f>
        <v>7</v>
      </c>
    </row>
    <row r="6960" spans="1:17" x14ac:dyDescent="0.35">
      <c r="A6960" t="s">
        <v>6991</v>
      </c>
      <c r="B6960" t="s">
        <v>41</v>
      </c>
      <c r="C6960" t="s">
        <v>33</v>
      </c>
      <c r="D6960" s="2">
        <v>4567.7299999999996</v>
      </c>
      <c r="E6960">
        <v>0.22</v>
      </c>
      <c r="F6960">
        <v>7</v>
      </c>
      <c r="G6960" s="1">
        <v>45563</v>
      </c>
      <c r="H6960" s="1">
        <v>45570</v>
      </c>
      <c r="I6960" t="s">
        <v>31</v>
      </c>
      <c r="J6960" t="s">
        <v>22</v>
      </c>
      <c r="K6960" s="2">
        <v>229.22</v>
      </c>
      <c r="L6960" t="s">
        <v>34</v>
      </c>
      <c r="M6960">
        <f>YEAR(Table1[[#This Row],[order_date]])</f>
        <v>2024</v>
      </c>
      <c r="N6960">
        <f>MONTH(Table1[[#This Row],[order_date]])</f>
        <v>9</v>
      </c>
      <c r="O6960" s="3">
        <f>Table1[[#This Row],[sales]]-Table1[[#This Row],[profit]]</f>
        <v>4338.5099999999993</v>
      </c>
      <c r="P6960" s="3">
        <f>Table1[[#This Row],[sales]]*Table1[[#This Row],[quantity]]</f>
        <v>31974.109999999997</v>
      </c>
      <c r="Q6960" s="9">
        <f>Table1[[#This Row],[delivery_date]]-Table1[[#This Row],[order_date]]</f>
        <v>7</v>
      </c>
    </row>
    <row r="6961" spans="1:17" x14ac:dyDescent="0.35">
      <c r="A6961" t="s">
        <v>6992</v>
      </c>
      <c r="B6961" t="s">
        <v>25</v>
      </c>
      <c r="C6961" t="s">
        <v>33</v>
      </c>
      <c r="D6961" s="2">
        <v>3045.59</v>
      </c>
      <c r="E6961">
        <v>0.45</v>
      </c>
      <c r="F6961">
        <v>4</v>
      </c>
      <c r="G6961" s="1">
        <v>45224</v>
      </c>
      <c r="H6961" s="1">
        <v>45231</v>
      </c>
      <c r="I6961" t="s">
        <v>31</v>
      </c>
      <c r="J6961" t="s">
        <v>16</v>
      </c>
      <c r="K6961" s="2">
        <v>610.34</v>
      </c>
      <c r="L6961" t="s">
        <v>23</v>
      </c>
      <c r="M6961">
        <f>YEAR(Table1[[#This Row],[order_date]])</f>
        <v>2023</v>
      </c>
      <c r="N6961">
        <f>MONTH(Table1[[#This Row],[order_date]])</f>
        <v>10</v>
      </c>
      <c r="O6961" s="3">
        <f>Table1[[#This Row],[sales]]-Table1[[#This Row],[profit]]</f>
        <v>2435.25</v>
      </c>
      <c r="P6961" s="3">
        <f>Table1[[#This Row],[sales]]*Table1[[#This Row],[quantity]]</f>
        <v>12182.36</v>
      </c>
      <c r="Q6961" s="9">
        <f>Table1[[#This Row],[delivery_date]]-Table1[[#This Row],[order_date]]</f>
        <v>7</v>
      </c>
    </row>
    <row r="6962" spans="1:17" x14ac:dyDescent="0.35">
      <c r="A6962" t="s">
        <v>6993</v>
      </c>
      <c r="B6962" t="s">
        <v>25</v>
      </c>
      <c r="C6962" t="s">
        <v>33</v>
      </c>
      <c r="D6962" s="2">
        <v>1256.3800000000001</v>
      </c>
      <c r="E6962">
        <v>0.37</v>
      </c>
      <c r="F6962">
        <v>2</v>
      </c>
      <c r="G6962" s="1">
        <v>45175</v>
      </c>
      <c r="H6962" s="1">
        <v>45178</v>
      </c>
      <c r="I6962" t="s">
        <v>15</v>
      </c>
      <c r="J6962" t="s">
        <v>27</v>
      </c>
      <c r="K6962" s="2">
        <v>83.6</v>
      </c>
      <c r="L6962" t="s">
        <v>39</v>
      </c>
      <c r="M6962">
        <f>YEAR(Table1[[#This Row],[order_date]])</f>
        <v>2023</v>
      </c>
      <c r="N6962">
        <f>MONTH(Table1[[#This Row],[order_date]])</f>
        <v>9</v>
      </c>
      <c r="O6962" s="3">
        <f>Table1[[#This Row],[sales]]-Table1[[#This Row],[profit]]</f>
        <v>1172.7800000000002</v>
      </c>
      <c r="P6962" s="3">
        <f>Table1[[#This Row],[sales]]*Table1[[#This Row],[quantity]]</f>
        <v>2512.7600000000002</v>
      </c>
      <c r="Q6962" s="9">
        <f>Table1[[#This Row],[delivery_date]]-Table1[[#This Row],[order_date]]</f>
        <v>3</v>
      </c>
    </row>
    <row r="6963" spans="1:17" x14ac:dyDescent="0.35">
      <c r="A6963" t="s">
        <v>6994</v>
      </c>
      <c r="B6963" t="s">
        <v>41</v>
      </c>
      <c r="C6963" t="s">
        <v>36</v>
      </c>
      <c r="D6963" s="2">
        <v>1669.07</v>
      </c>
      <c r="E6963">
        <v>0.49</v>
      </c>
      <c r="F6963">
        <v>3</v>
      </c>
      <c r="G6963" s="1">
        <v>45390</v>
      </c>
      <c r="H6963" s="1">
        <v>45395</v>
      </c>
      <c r="I6963" t="s">
        <v>21</v>
      </c>
      <c r="J6963" t="s">
        <v>16</v>
      </c>
      <c r="K6963" s="2">
        <v>88.6</v>
      </c>
      <c r="L6963" t="s">
        <v>28</v>
      </c>
      <c r="M6963">
        <f>YEAR(Table1[[#This Row],[order_date]])</f>
        <v>2024</v>
      </c>
      <c r="N6963">
        <f>MONTH(Table1[[#This Row],[order_date]])</f>
        <v>4</v>
      </c>
      <c r="O6963" s="3">
        <f>Table1[[#This Row],[sales]]-Table1[[#This Row],[profit]]</f>
        <v>1580.47</v>
      </c>
      <c r="P6963" s="3">
        <f>Table1[[#This Row],[sales]]*Table1[[#This Row],[quantity]]</f>
        <v>5007.21</v>
      </c>
      <c r="Q6963" s="9">
        <f>Table1[[#This Row],[delivery_date]]-Table1[[#This Row],[order_date]]</f>
        <v>5</v>
      </c>
    </row>
    <row r="6964" spans="1:17" x14ac:dyDescent="0.35">
      <c r="A6964" t="s">
        <v>6995</v>
      </c>
      <c r="B6964" t="s">
        <v>25</v>
      </c>
      <c r="C6964" t="s">
        <v>26</v>
      </c>
      <c r="D6964" s="2">
        <v>3153.48</v>
      </c>
      <c r="E6964">
        <v>0.1</v>
      </c>
      <c r="F6964">
        <v>1</v>
      </c>
      <c r="G6964" s="1">
        <v>45073</v>
      </c>
      <c r="H6964" s="1">
        <v>45074</v>
      </c>
      <c r="I6964" t="s">
        <v>31</v>
      </c>
      <c r="J6964" t="s">
        <v>16</v>
      </c>
      <c r="K6964" s="2">
        <v>173.62</v>
      </c>
      <c r="L6964" t="s">
        <v>17</v>
      </c>
      <c r="M6964">
        <f>YEAR(Table1[[#This Row],[order_date]])</f>
        <v>2023</v>
      </c>
      <c r="N6964">
        <f>MONTH(Table1[[#This Row],[order_date]])</f>
        <v>5</v>
      </c>
      <c r="O6964" s="3">
        <f>Table1[[#This Row],[sales]]-Table1[[#This Row],[profit]]</f>
        <v>2979.86</v>
      </c>
      <c r="P6964" s="3">
        <f>Table1[[#This Row],[sales]]*Table1[[#This Row],[quantity]]</f>
        <v>3153.48</v>
      </c>
      <c r="Q6964" s="9">
        <f>Table1[[#This Row],[delivery_date]]-Table1[[#This Row],[order_date]]</f>
        <v>1</v>
      </c>
    </row>
    <row r="6965" spans="1:17" x14ac:dyDescent="0.35">
      <c r="A6965" t="s">
        <v>6996</v>
      </c>
      <c r="B6965" t="s">
        <v>25</v>
      </c>
      <c r="C6965" t="s">
        <v>26</v>
      </c>
      <c r="D6965" s="2">
        <v>3025.57</v>
      </c>
      <c r="E6965">
        <v>0.25</v>
      </c>
      <c r="F6965">
        <v>2</v>
      </c>
      <c r="G6965" s="1">
        <v>45082</v>
      </c>
      <c r="H6965" s="1">
        <v>45084</v>
      </c>
      <c r="I6965" t="s">
        <v>15</v>
      </c>
      <c r="J6965" t="s">
        <v>16</v>
      </c>
      <c r="K6965" s="2">
        <v>857.95</v>
      </c>
      <c r="L6965" t="s">
        <v>23</v>
      </c>
      <c r="M6965">
        <f>YEAR(Table1[[#This Row],[order_date]])</f>
        <v>2023</v>
      </c>
      <c r="N6965">
        <f>MONTH(Table1[[#This Row],[order_date]])</f>
        <v>6</v>
      </c>
      <c r="O6965" s="3">
        <f>Table1[[#This Row],[sales]]-Table1[[#This Row],[profit]]</f>
        <v>2167.62</v>
      </c>
      <c r="P6965" s="3">
        <f>Table1[[#This Row],[sales]]*Table1[[#This Row],[quantity]]</f>
        <v>6051.14</v>
      </c>
      <c r="Q6965" s="9">
        <f>Table1[[#This Row],[delivery_date]]-Table1[[#This Row],[order_date]]</f>
        <v>2</v>
      </c>
    </row>
    <row r="6966" spans="1:17" x14ac:dyDescent="0.35">
      <c r="A6966" t="s">
        <v>6997</v>
      </c>
      <c r="B6966" t="s">
        <v>41</v>
      </c>
      <c r="C6966" t="s">
        <v>20</v>
      </c>
      <c r="D6966" s="2">
        <v>4782.9399999999996</v>
      </c>
      <c r="E6966">
        <v>0.4</v>
      </c>
      <c r="F6966">
        <v>7</v>
      </c>
      <c r="G6966" s="1">
        <v>45220</v>
      </c>
      <c r="H6966" s="1">
        <v>45221</v>
      </c>
      <c r="I6966" t="s">
        <v>15</v>
      </c>
      <c r="J6966" t="s">
        <v>16</v>
      </c>
      <c r="K6966" s="2">
        <v>582.09</v>
      </c>
      <c r="L6966" t="s">
        <v>48</v>
      </c>
      <c r="M6966">
        <f>YEAR(Table1[[#This Row],[order_date]])</f>
        <v>2023</v>
      </c>
      <c r="N6966">
        <f>MONTH(Table1[[#This Row],[order_date]])</f>
        <v>10</v>
      </c>
      <c r="O6966" s="3">
        <f>Table1[[#This Row],[sales]]-Table1[[#This Row],[profit]]</f>
        <v>4200.8499999999995</v>
      </c>
      <c r="P6966" s="3">
        <f>Table1[[#This Row],[sales]]*Table1[[#This Row],[quantity]]</f>
        <v>33480.579999999994</v>
      </c>
      <c r="Q6966" s="9">
        <f>Table1[[#This Row],[delivery_date]]-Table1[[#This Row],[order_date]]</f>
        <v>1</v>
      </c>
    </row>
    <row r="6967" spans="1:17" x14ac:dyDescent="0.35">
      <c r="A6967" t="s">
        <v>6998</v>
      </c>
      <c r="B6967" t="s">
        <v>41</v>
      </c>
      <c r="C6967" t="s">
        <v>36</v>
      </c>
      <c r="D6967" s="2">
        <v>2692.51</v>
      </c>
      <c r="E6967">
        <v>0.23</v>
      </c>
      <c r="F6967">
        <v>9</v>
      </c>
      <c r="G6967" s="1">
        <v>45043</v>
      </c>
      <c r="H6967" s="1">
        <v>45049</v>
      </c>
      <c r="I6967" t="s">
        <v>15</v>
      </c>
      <c r="J6967" t="s">
        <v>22</v>
      </c>
      <c r="K6967" s="2">
        <v>517.87</v>
      </c>
      <c r="L6967" t="s">
        <v>39</v>
      </c>
      <c r="M6967">
        <f>YEAR(Table1[[#This Row],[order_date]])</f>
        <v>2023</v>
      </c>
      <c r="N6967">
        <f>MONTH(Table1[[#This Row],[order_date]])</f>
        <v>4</v>
      </c>
      <c r="O6967" s="3">
        <f>Table1[[#This Row],[sales]]-Table1[[#This Row],[profit]]</f>
        <v>2174.6400000000003</v>
      </c>
      <c r="P6967" s="3">
        <f>Table1[[#This Row],[sales]]*Table1[[#This Row],[quantity]]</f>
        <v>24232.590000000004</v>
      </c>
      <c r="Q6967" s="9">
        <f>Table1[[#This Row],[delivery_date]]-Table1[[#This Row],[order_date]]</f>
        <v>6</v>
      </c>
    </row>
    <row r="6968" spans="1:17" x14ac:dyDescent="0.35">
      <c r="A6968" t="s">
        <v>6999</v>
      </c>
      <c r="B6968" t="s">
        <v>19</v>
      </c>
      <c r="C6968" t="s">
        <v>14</v>
      </c>
      <c r="D6968" s="2">
        <v>1839.57</v>
      </c>
      <c r="E6968">
        <v>0.18</v>
      </c>
      <c r="F6968">
        <v>9</v>
      </c>
      <c r="G6968" s="1">
        <v>45430</v>
      </c>
      <c r="H6968" s="1">
        <v>45432</v>
      </c>
      <c r="I6968" t="s">
        <v>21</v>
      </c>
      <c r="J6968" t="s">
        <v>27</v>
      </c>
      <c r="K6968" s="2">
        <v>179.56</v>
      </c>
      <c r="L6968" t="s">
        <v>39</v>
      </c>
      <c r="M6968">
        <f>YEAR(Table1[[#This Row],[order_date]])</f>
        <v>2024</v>
      </c>
      <c r="N6968">
        <f>MONTH(Table1[[#This Row],[order_date]])</f>
        <v>5</v>
      </c>
      <c r="O6968" s="3">
        <f>Table1[[#This Row],[sales]]-Table1[[#This Row],[profit]]</f>
        <v>1660.01</v>
      </c>
      <c r="P6968" s="3">
        <f>Table1[[#This Row],[sales]]*Table1[[#This Row],[quantity]]</f>
        <v>16556.13</v>
      </c>
      <c r="Q6968" s="9">
        <f>Table1[[#This Row],[delivery_date]]-Table1[[#This Row],[order_date]]</f>
        <v>2</v>
      </c>
    </row>
    <row r="6969" spans="1:17" x14ac:dyDescent="0.35">
      <c r="A6969" t="s">
        <v>7000</v>
      </c>
      <c r="B6969" t="s">
        <v>41</v>
      </c>
      <c r="C6969" t="s">
        <v>26</v>
      </c>
      <c r="D6969" s="2">
        <v>2672.46</v>
      </c>
      <c r="E6969">
        <v>0.41</v>
      </c>
      <c r="F6969">
        <v>9</v>
      </c>
      <c r="G6969" s="1">
        <v>45575</v>
      </c>
      <c r="H6969" s="1">
        <v>45581</v>
      </c>
      <c r="I6969" t="s">
        <v>15</v>
      </c>
      <c r="J6969" t="s">
        <v>22</v>
      </c>
      <c r="K6969" s="2">
        <v>639.42999999999995</v>
      </c>
      <c r="L6969" t="s">
        <v>34</v>
      </c>
      <c r="M6969">
        <f>YEAR(Table1[[#This Row],[order_date]])</f>
        <v>2024</v>
      </c>
      <c r="N6969">
        <f>MONTH(Table1[[#This Row],[order_date]])</f>
        <v>10</v>
      </c>
      <c r="O6969" s="3">
        <f>Table1[[#This Row],[sales]]-Table1[[#This Row],[profit]]</f>
        <v>2033.0300000000002</v>
      </c>
      <c r="P6969" s="3">
        <f>Table1[[#This Row],[sales]]*Table1[[#This Row],[quantity]]</f>
        <v>24052.14</v>
      </c>
      <c r="Q6969" s="9">
        <f>Table1[[#This Row],[delivery_date]]-Table1[[#This Row],[order_date]]</f>
        <v>6</v>
      </c>
    </row>
    <row r="6970" spans="1:17" x14ac:dyDescent="0.35">
      <c r="A6970" t="s">
        <v>7001</v>
      </c>
      <c r="B6970" t="s">
        <v>41</v>
      </c>
      <c r="C6970" t="s">
        <v>36</v>
      </c>
      <c r="D6970" s="2">
        <v>3952.55</v>
      </c>
      <c r="E6970">
        <v>0.22</v>
      </c>
      <c r="F6970">
        <v>1</v>
      </c>
      <c r="G6970" s="1">
        <v>45622</v>
      </c>
      <c r="H6970" s="1">
        <v>45624</v>
      </c>
      <c r="I6970" t="s">
        <v>15</v>
      </c>
      <c r="J6970" t="s">
        <v>27</v>
      </c>
      <c r="K6970" s="2">
        <v>995.83</v>
      </c>
      <c r="L6970" t="s">
        <v>34</v>
      </c>
      <c r="M6970">
        <f>YEAR(Table1[[#This Row],[order_date]])</f>
        <v>2024</v>
      </c>
      <c r="N6970">
        <f>MONTH(Table1[[#This Row],[order_date]])</f>
        <v>11</v>
      </c>
      <c r="O6970" s="3">
        <f>Table1[[#This Row],[sales]]-Table1[[#This Row],[profit]]</f>
        <v>2956.7200000000003</v>
      </c>
      <c r="P6970" s="3">
        <f>Table1[[#This Row],[sales]]*Table1[[#This Row],[quantity]]</f>
        <v>3952.55</v>
      </c>
      <c r="Q6970" s="9">
        <f>Table1[[#This Row],[delivery_date]]-Table1[[#This Row],[order_date]]</f>
        <v>2</v>
      </c>
    </row>
    <row r="6971" spans="1:17" x14ac:dyDescent="0.35">
      <c r="A6971" t="s">
        <v>7002</v>
      </c>
      <c r="B6971" t="s">
        <v>13</v>
      </c>
      <c r="C6971" t="s">
        <v>36</v>
      </c>
      <c r="D6971" s="2">
        <v>2747.78</v>
      </c>
      <c r="E6971">
        <v>0.46</v>
      </c>
      <c r="F6971">
        <v>7</v>
      </c>
      <c r="G6971" s="1">
        <v>45036</v>
      </c>
      <c r="H6971" s="1">
        <v>45043</v>
      </c>
      <c r="I6971" t="s">
        <v>31</v>
      </c>
      <c r="J6971" t="s">
        <v>27</v>
      </c>
      <c r="K6971" s="2">
        <v>380.47</v>
      </c>
      <c r="L6971" t="s">
        <v>28</v>
      </c>
      <c r="M6971">
        <f>YEAR(Table1[[#This Row],[order_date]])</f>
        <v>2023</v>
      </c>
      <c r="N6971">
        <f>MONTH(Table1[[#This Row],[order_date]])</f>
        <v>4</v>
      </c>
      <c r="O6971" s="3">
        <f>Table1[[#This Row],[sales]]-Table1[[#This Row],[profit]]</f>
        <v>2367.3100000000004</v>
      </c>
      <c r="P6971" s="3">
        <f>Table1[[#This Row],[sales]]*Table1[[#This Row],[quantity]]</f>
        <v>19234.460000000003</v>
      </c>
      <c r="Q6971" s="9">
        <f>Table1[[#This Row],[delivery_date]]-Table1[[#This Row],[order_date]]</f>
        <v>7</v>
      </c>
    </row>
    <row r="6972" spans="1:17" x14ac:dyDescent="0.35">
      <c r="A6972" t="s">
        <v>7003</v>
      </c>
      <c r="B6972" t="s">
        <v>19</v>
      </c>
      <c r="C6972" t="s">
        <v>26</v>
      </c>
      <c r="D6972" s="2">
        <v>1697.66</v>
      </c>
      <c r="E6972">
        <v>0.13</v>
      </c>
      <c r="F6972">
        <v>7</v>
      </c>
      <c r="G6972" s="1">
        <v>45573</v>
      </c>
      <c r="H6972" s="1">
        <v>45577</v>
      </c>
      <c r="I6972" t="s">
        <v>31</v>
      </c>
      <c r="J6972" t="s">
        <v>22</v>
      </c>
      <c r="K6972" s="2">
        <v>89.67</v>
      </c>
      <c r="L6972" t="s">
        <v>39</v>
      </c>
      <c r="M6972">
        <f>YEAR(Table1[[#This Row],[order_date]])</f>
        <v>2024</v>
      </c>
      <c r="N6972">
        <f>MONTH(Table1[[#This Row],[order_date]])</f>
        <v>10</v>
      </c>
      <c r="O6972" s="3">
        <f>Table1[[#This Row],[sales]]-Table1[[#This Row],[profit]]</f>
        <v>1607.99</v>
      </c>
      <c r="P6972" s="3">
        <f>Table1[[#This Row],[sales]]*Table1[[#This Row],[quantity]]</f>
        <v>11883.62</v>
      </c>
      <c r="Q6972" s="9">
        <f>Table1[[#This Row],[delivery_date]]-Table1[[#This Row],[order_date]]</f>
        <v>4</v>
      </c>
    </row>
    <row r="6973" spans="1:17" x14ac:dyDescent="0.35">
      <c r="A6973" t="s">
        <v>7004</v>
      </c>
      <c r="B6973" t="s">
        <v>19</v>
      </c>
      <c r="C6973" t="s">
        <v>36</v>
      </c>
      <c r="D6973" s="2">
        <v>1759.24</v>
      </c>
      <c r="E6973">
        <v>0.45</v>
      </c>
      <c r="F6973">
        <v>9</v>
      </c>
      <c r="G6973" s="1">
        <v>45382</v>
      </c>
      <c r="H6973" s="1">
        <v>45384</v>
      </c>
      <c r="I6973" t="s">
        <v>31</v>
      </c>
      <c r="J6973" t="s">
        <v>22</v>
      </c>
      <c r="K6973" s="2">
        <v>367.62</v>
      </c>
      <c r="L6973" t="s">
        <v>17</v>
      </c>
      <c r="M6973">
        <f>YEAR(Table1[[#This Row],[order_date]])</f>
        <v>2024</v>
      </c>
      <c r="N6973">
        <f>MONTH(Table1[[#This Row],[order_date]])</f>
        <v>3</v>
      </c>
      <c r="O6973" s="3">
        <f>Table1[[#This Row],[sales]]-Table1[[#This Row],[profit]]</f>
        <v>1391.62</v>
      </c>
      <c r="P6973" s="3">
        <f>Table1[[#This Row],[sales]]*Table1[[#This Row],[quantity]]</f>
        <v>15833.16</v>
      </c>
      <c r="Q6973" s="9">
        <f>Table1[[#This Row],[delivery_date]]-Table1[[#This Row],[order_date]]</f>
        <v>2</v>
      </c>
    </row>
    <row r="6974" spans="1:17" x14ac:dyDescent="0.35">
      <c r="A6974" t="s">
        <v>7005</v>
      </c>
      <c r="B6974" t="s">
        <v>19</v>
      </c>
      <c r="C6974" t="s">
        <v>36</v>
      </c>
      <c r="D6974" s="2">
        <v>3808.38</v>
      </c>
      <c r="E6974">
        <v>0.14000000000000001</v>
      </c>
      <c r="F6974">
        <v>9</v>
      </c>
      <c r="G6974" s="1">
        <v>45539</v>
      </c>
      <c r="H6974" s="1">
        <v>45546</v>
      </c>
      <c r="I6974" t="s">
        <v>31</v>
      </c>
      <c r="J6974" t="s">
        <v>22</v>
      </c>
      <c r="K6974" s="2">
        <v>1023.12</v>
      </c>
      <c r="L6974" t="s">
        <v>48</v>
      </c>
      <c r="M6974">
        <f>YEAR(Table1[[#This Row],[order_date]])</f>
        <v>2024</v>
      </c>
      <c r="N6974">
        <f>MONTH(Table1[[#This Row],[order_date]])</f>
        <v>9</v>
      </c>
      <c r="O6974" s="3">
        <f>Table1[[#This Row],[sales]]-Table1[[#This Row],[profit]]</f>
        <v>2785.26</v>
      </c>
      <c r="P6974" s="3">
        <f>Table1[[#This Row],[sales]]*Table1[[#This Row],[quantity]]</f>
        <v>34275.42</v>
      </c>
      <c r="Q6974" s="9">
        <f>Table1[[#This Row],[delivery_date]]-Table1[[#This Row],[order_date]]</f>
        <v>7</v>
      </c>
    </row>
    <row r="6975" spans="1:17" x14ac:dyDescent="0.35">
      <c r="A6975" t="s">
        <v>7006</v>
      </c>
      <c r="B6975" t="s">
        <v>13</v>
      </c>
      <c r="C6975" t="s">
        <v>26</v>
      </c>
      <c r="D6975" s="2">
        <v>425.6</v>
      </c>
      <c r="E6975">
        <v>0.14000000000000001</v>
      </c>
      <c r="F6975">
        <v>1</v>
      </c>
      <c r="G6975" s="1">
        <v>45554</v>
      </c>
      <c r="H6975" s="1">
        <v>45556</v>
      </c>
      <c r="I6975" t="s">
        <v>21</v>
      </c>
      <c r="J6975" t="s">
        <v>27</v>
      </c>
      <c r="K6975" s="2">
        <v>34.85</v>
      </c>
      <c r="L6975" t="s">
        <v>39</v>
      </c>
      <c r="M6975">
        <f>YEAR(Table1[[#This Row],[order_date]])</f>
        <v>2024</v>
      </c>
      <c r="N6975">
        <f>MONTH(Table1[[#This Row],[order_date]])</f>
        <v>9</v>
      </c>
      <c r="O6975" s="3">
        <f>Table1[[#This Row],[sales]]-Table1[[#This Row],[profit]]</f>
        <v>390.75</v>
      </c>
      <c r="P6975" s="3">
        <f>Table1[[#This Row],[sales]]*Table1[[#This Row],[quantity]]</f>
        <v>425.6</v>
      </c>
      <c r="Q6975" s="9">
        <f>Table1[[#This Row],[delivery_date]]-Table1[[#This Row],[order_date]]</f>
        <v>2</v>
      </c>
    </row>
    <row r="6976" spans="1:17" x14ac:dyDescent="0.35">
      <c r="A6976" t="s">
        <v>7007</v>
      </c>
      <c r="B6976" t="s">
        <v>41</v>
      </c>
      <c r="C6976" t="s">
        <v>33</v>
      </c>
      <c r="D6976" s="2">
        <v>1446.3</v>
      </c>
      <c r="E6976">
        <v>0.21</v>
      </c>
      <c r="F6976">
        <v>5</v>
      </c>
      <c r="G6976" s="1">
        <v>45045</v>
      </c>
      <c r="H6976" s="1">
        <v>45048</v>
      </c>
      <c r="I6976" t="s">
        <v>15</v>
      </c>
      <c r="J6976" t="s">
        <v>27</v>
      </c>
      <c r="K6976" s="2">
        <v>326.04000000000002</v>
      </c>
      <c r="L6976" t="s">
        <v>23</v>
      </c>
      <c r="M6976">
        <f>YEAR(Table1[[#This Row],[order_date]])</f>
        <v>2023</v>
      </c>
      <c r="N6976">
        <f>MONTH(Table1[[#This Row],[order_date]])</f>
        <v>4</v>
      </c>
      <c r="O6976" s="3">
        <f>Table1[[#This Row],[sales]]-Table1[[#This Row],[profit]]</f>
        <v>1120.26</v>
      </c>
      <c r="P6976" s="3">
        <f>Table1[[#This Row],[sales]]*Table1[[#This Row],[quantity]]</f>
        <v>7231.5</v>
      </c>
      <c r="Q6976" s="9">
        <f>Table1[[#This Row],[delivery_date]]-Table1[[#This Row],[order_date]]</f>
        <v>3</v>
      </c>
    </row>
    <row r="6977" spans="1:17" x14ac:dyDescent="0.35">
      <c r="A6977" t="s">
        <v>7008</v>
      </c>
      <c r="B6977" t="s">
        <v>19</v>
      </c>
      <c r="C6977" t="s">
        <v>20</v>
      </c>
      <c r="D6977" s="2">
        <v>849.88</v>
      </c>
      <c r="E6977">
        <v>0.26</v>
      </c>
      <c r="F6977">
        <v>2</v>
      </c>
      <c r="G6977" s="1">
        <v>45642</v>
      </c>
      <c r="H6977" s="1">
        <v>45649</v>
      </c>
      <c r="I6977" t="s">
        <v>31</v>
      </c>
      <c r="J6977" t="s">
        <v>22</v>
      </c>
      <c r="K6977" s="2">
        <v>99.14</v>
      </c>
      <c r="L6977" t="s">
        <v>48</v>
      </c>
      <c r="M6977">
        <f>YEAR(Table1[[#This Row],[order_date]])</f>
        <v>2024</v>
      </c>
      <c r="N6977">
        <f>MONTH(Table1[[#This Row],[order_date]])</f>
        <v>12</v>
      </c>
      <c r="O6977" s="3">
        <f>Table1[[#This Row],[sales]]-Table1[[#This Row],[profit]]</f>
        <v>750.74</v>
      </c>
      <c r="P6977" s="3">
        <f>Table1[[#This Row],[sales]]*Table1[[#This Row],[quantity]]</f>
        <v>1699.76</v>
      </c>
      <c r="Q6977" s="9">
        <f>Table1[[#This Row],[delivery_date]]-Table1[[#This Row],[order_date]]</f>
        <v>7</v>
      </c>
    </row>
    <row r="6978" spans="1:17" x14ac:dyDescent="0.35">
      <c r="A6978" t="s">
        <v>7009</v>
      </c>
      <c r="B6978" t="s">
        <v>19</v>
      </c>
      <c r="C6978" t="s">
        <v>14</v>
      </c>
      <c r="D6978" s="2">
        <v>4728.91</v>
      </c>
      <c r="E6978">
        <v>0.21</v>
      </c>
      <c r="F6978">
        <v>6</v>
      </c>
      <c r="G6978" s="1">
        <v>44980</v>
      </c>
      <c r="H6978" s="1">
        <v>44981</v>
      </c>
      <c r="I6978" t="s">
        <v>21</v>
      </c>
      <c r="J6978" t="s">
        <v>16</v>
      </c>
      <c r="K6978" s="2">
        <v>751.43</v>
      </c>
      <c r="L6978" t="s">
        <v>23</v>
      </c>
      <c r="M6978">
        <f>YEAR(Table1[[#This Row],[order_date]])</f>
        <v>2023</v>
      </c>
      <c r="N6978">
        <f>MONTH(Table1[[#This Row],[order_date]])</f>
        <v>2</v>
      </c>
      <c r="O6978" s="3">
        <f>Table1[[#This Row],[sales]]-Table1[[#This Row],[profit]]</f>
        <v>3977.48</v>
      </c>
      <c r="P6978" s="3">
        <f>Table1[[#This Row],[sales]]*Table1[[#This Row],[quantity]]</f>
        <v>28373.46</v>
      </c>
      <c r="Q6978" s="9">
        <f>Table1[[#This Row],[delivery_date]]-Table1[[#This Row],[order_date]]</f>
        <v>1</v>
      </c>
    </row>
    <row r="6979" spans="1:17" x14ac:dyDescent="0.35">
      <c r="A6979" t="s">
        <v>7010</v>
      </c>
      <c r="B6979" t="s">
        <v>25</v>
      </c>
      <c r="C6979" t="s">
        <v>20</v>
      </c>
      <c r="D6979" s="2">
        <v>541.46</v>
      </c>
      <c r="E6979">
        <v>0.43</v>
      </c>
      <c r="F6979">
        <v>2</v>
      </c>
      <c r="G6979" s="1">
        <v>45466</v>
      </c>
      <c r="H6979" s="1">
        <v>45471</v>
      </c>
      <c r="I6979" t="s">
        <v>31</v>
      </c>
      <c r="J6979" t="s">
        <v>16</v>
      </c>
      <c r="K6979" s="2">
        <v>72.25</v>
      </c>
      <c r="L6979" t="s">
        <v>28</v>
      </c>
      <c r="M6979">
        <f>YEAR(Table1[[#This Row],[order_date]])</f>
        <v>2024</v>
      </c>
      <c r="N6979">
        <f>MONTH(Table1[[#This Row],[order_date]])</f>
        <v>6</v>
      </c>
      <c r="O6979" s="3">
        <f>Table1[[#This Row],[sales]]-Table1[[#This Row],[profit]]</f>
        <v>469.21000000000004</v>
      </c>
      <c r="P6979" s="3">
        <f>Table1[[#This Row],[sales]]*Table1[[#This Row],[quantity]]</f>
        <v>1082.92</v>
      </c>
      <c r="Q6979" s="9">
        <f>Table1[[#This Row],[delivery_date]]-Table1[[#This Row],[order_date]]</f>
        <v>5</v>
      </c>
    </row>
    <row r="6980" spans="1:17" x14ac:dyDescent="0.35">
      <c r="A6980" t="s">
        <v>7011</v>
      </c>
      <c r="B6980" t="s">
        <v>19</v>
      </c>
      <c r="C6980" t="s">
        <v>33</v>
      </c>
      <c r="D6980" s="2">
        <v>3815.1</v>
      </c>
      <c r="E6980">
        <v>0.4</v>
      </c>
      <c r="F6980">
        <v>6</v>
      </c>
      <c r="G6980" s="1">
        <v>45310</v>
      </c>
      <c r="H6980" s="1">
        <v>45314</v>
      </c>
      <c r="I6980" t="s">
        <v>21</v>
      </c>
      <c r="J6980" t="s">
        <v>16</v>
      </c>
      <c r="K6980" s="2">
        <v>1055.3800000000001</v>
      </c>
      <c r="L6980" t="s">
        <v>34</v>
      </c>
      <c r="M6980">
        <f>YEAR(Table1[[#This Row],[order_date]])</f>
        <v>2024</v>
      </c>
      <c r="N6980">
        <f>MONTH(Table1[[#This Row],[order_date]])</f>
        <v>1</v>
      </c>
      <c r="O6980" s="3">
        <f>Table1[[#This Row],[sales]]-Table1[[#This Row],[profit]]</f>
        <v>2759.72</v>
      </c>
      <c r="P6980" s="3">
        <f>Table1[[#This Row],[sales]]*Table1[[#This Row],[quantity]]</f>
        <v>22890.6</v>
      </c>
      <c r="Q6980" s="9">
        <f>Table1[[#This Row],[delivery_date]]-Table1[[#This Row],[order_date]]</f>
        <v>4</v>
      </c>
    </row>
    <row r="6981" spans="1:17" x14ac:dyDescent="0.35">
      <c r="A6981" t="s">
        <v>7012</v>
      </c>
      <c r="B6981" t="s">
        <v>41</v>
      </c>
      <c r="C6981" t="s">
        <v>33</v>
      </c>
      <c r="D6981" s="2">
        <v>3189.09</v>
      </c>
      <c r="E6981">
        <v>0.15</v>
      </c>
      <c r="F6981">
        <v>7</v>
      </c>
      <c r="G6981" s="1">
        <v>45376</v>
      </c>
      <c r="H6981" s="1">
        <v>45378</v>
      </c>
      <c r="I6981" t="s">
        <v>15</v>
      </c>
      <c r="J6981" t="s">
        <v>27</v>
      </c>
      <c r="K6981" s="2">
        <v>398.58</v>
      </c>
      <c r="L6981" t="s">
        <v>34</v>
      </c>
      <c r="M6981">
        <f>YEAR(Table1[[#This Row],[order_date]])</f>
        <v>2024</v>
      </c>
      <c r="N6981">
        <f>MONTH(Table1[[#This Row],[order_date]])</f>
        <v>3</v>
      </c>
      <c r="O6981" s="3">
        <f>Table1[[#This Row],[sales]]-Table1[[#This Row],[profit]]</f>
        <v>2790.51</v>
      </c>
      <c r="P6981" s="3">
        <f>Table1[[#This Row],[sales]]*Table1[[#This Row],[quantity]]</f>
        <v>22323.63</v>
      </c>
      <c r="Q6981" s="9">
        <f>Table1[[#This Row],[delivery_date]]-Table1[[#This Row],[order_date]]</f>
        <v>2</v>
      </c>
    </row>
    <row r="6982" spans="1:17" x14ac:dyDescent="0.35">
      <c r="A6982" t="s">
        <v>7013</v>
      </c>
      <c r="B6982" t="s">
        <v>41</v>
      </c>
      <c r="C6982" t="s">
        <v>36</v>
      </c>
      <c r="D6982" s="2">
        <v>3200.74</v>
      </c>
      <c r="E6982">
        <v>0.26</v>
      </c>
      <c r="F6982">
        <v>6</v>
      </c>
      <c r="G6982" s="1">
        <v>45166</v>
      </c>
      <c r="H6982" s="1">
        <v>45169</v>
      </c>
      <c r="I6982" t="s">
        <v>15</v>
      </c>
      <c r="J6982" t="s">
        <v>27</v>
      </c>
      <c r="K6982" s="2">
        <v>927.92</v>
      </c>
      <c r="L6982" t="s">
        <v>48</v>
      </c>
      <c r="M6982">
        <f>YEAR(Table1[[#This Row],[order_date]])</f>
        <v>2023</v>
      </c>
      <c r="N6982">
        <f>MONTH(Table1[[#This Row],[order_date]])</f>
        <v>8</v>
      </c>
      <c r="O6982" s="3">
        <f>Table1[[#This Row],[sales]]-Table1[[#This Row],[profit]]</f>
        <v>2272.8199999999997</v>
      </c>
      <c r="P6982" s="3">
        <f>Table1[[#This Row],[sales]]*Table1[[#This Row],[quantity]]</f>
        <v>19204.439999999999</v>
      </c>
      <c r="Q6982" s="9">
        <f>Table1[[#This Row],[delivery_date]]-Table1[[#This Row],[order_date]]</f>
        <v>3</v>
      </c>
    </row>
    <row r="6983" spans="1:17" x14ac:dyDescent="0.35">
      <c r="A6983" t="s">
        <v>7014</v>
      </c>
      <c r="B6983" t="s">
        <v>25</v>
      </c>
      <c r="C6983" t="s">
        <v>20</v>
      </c>
      <c r="D6983" s="2">
        <v>3840.82</v>
      </c>
      <c r="E6983">
        <v>0.22</v>
      </c>
      <c r="F6983">
        <v>1</v>
      </c>
      <c r="G6983" s="1">
        <v>45182</v>
      </c>
      <c r="H6983" s="1">
        <v>45184</v>
      </c>
      <c r="I6983" t="s">
        <v>31</v>
      </c>
      <c r="J6983" t="s">
        <v>16</v>
      </c>
      <c r="K6983" s="2">
        <v>302.67</v>
      </c>
      <c r="L6983" t="s">
        <v>23</v>
      </c>
      <c r="M6983">
        <f>YEAR(Table1[[#This Row],[order_date]])</f>
        <v>2023</v>
      </c>
      <c r="N6983">
        <f>MONTH(Table1[[#This Row],[order_date]])</f>
        <v>9</v>
      </c>
      <c r="O6983" s="3">
        <f>Table1[[#This Row],[sales]]-Table1[[#This Row],[profit]]</f>
        <v>3538.15</v>
      </c>
      <c r="P6983" s="3">
        <f>Table1[[#This Row],[sales]]*Table1[[#This Row],[quantity]]</f>
        <v>3840.82</v>
      </c>
      <c r="Q6983" s="9">
        <f>Table1[[#This Row],[delivery_date]]-Table1[[#This Row],[order_date]]</f>
        <v>2</v>
      </c>
    </row>
    <row r="6984" spans="1:17" x14ac:dyDescent="0.35">
      <c r="A6984" t="s">
        <v>7015</v>
      </c>
      <c r="B6984" t="s">
        <v>19</v>
      </c>
      <c r="C6984" t="s">
        <v>33</v>
      </c>
      <c r="D6984" s="2">
        <v>2062.39</v>
      </c>
      <c r="E6984">
        <v>0.03</v>
      </c>
      <c r="F6984">
        <v>4</v>
      </c>
      <c r="G6984" s="1">
        <v>45082</v>
      </c>
      <c r="H6984" s="1">
        <v>45086</v>
      </c>
      <c r="I6984" t="s">
        <v>15</v>
      </c>
      <c r="J6984" t="s">
        <v>16</v>
      </c>
      <c r="K6984" s="2">
        <v>579.07000000000005</v>
      </c>
      <c r="L6984" t="s">
        <v>17</v>
      </c>
      <c r="M6984">
        <f>YEAR(Table1[[#This Row],[order_date]])</f>
        <v>2023</v>
      </c>
      <c r="N6984">
        <f>MONTH(Table1[[#This Row],[order_date]])</f>
        <v>6</v>
      </c>
      <c r="O6984" s="3">
        <f>Table1[[#This Row],[sales]]-Table1[[#This Row],[profit]]</f>
        <v>1483.3199999999997</v>
      </c>
      <c r="P6984" s="3">
        <f>Table1[[#This Row],[sales]]*Table1[[#This Row],[quantity]]</f>
        <v>8249.56</v>
      </c>
      <c r="Q6984" s="9">
        <f>Table1[[#This Row],[delivery_date]]-Table1[[#This Row],[order_date]]</f>
        <v>4</v>
      </c>
    </row>
    <row r="6985" spans="1:17" x14ac:dyDescent="0.35">
      <c r="A6985" t="s">
        <v>7016</v>
      </c>
      <c r="B6985" t="s">
        <v>19</v>
      </c>
      <c r="C6985" t="s">
        <v>20</v>
      </c>
      <c r="D6985" s="2">
        <v>2063.64</v>
      </c>
      <c r="E6985">
        <v>0.37</v>
      </c>
      <c r="F6985">
        <v>3</v>
      </c>
      <c r="G6985" s="1">
        <v>44951</v>
      </c>
      <c r="H6985" s="1">
        <v>44952</v>
      </c>
      <c r="I6985" t="s">
        <v>15</v>
      </c>
      <c r="J6985" t="s">
        <v>22</v>
      </c>
      <c r="K6985" s="2">
        <v>444.13</v>
      </c>
      <c r="L6985" t="s">
        <v>17</v>
      </c>
      <c r="M6985">
        <f>YEAR(Table1[[#This Row],[order_date]])</f>
        <v>2023</v>
      </c>
      <c r="N6985">
        <f>MONTH(Table1[[#This Row],[order_date]])</f>
        <v>1</v>
      </c>
      <c r="O6985" s="3">
        <f>Table1[[#This Row],[sales]]-Table1[[#This Row],[profit]]</f>
        <v>1619.5099999999998</v>
      </c>
      <c r="P6985" s="3">
        <f>Table1[[#This Row],[sales]]*Table1[[#This Row],[quantity]]</f>
        <v>6190.92</v>
      </c>
      <c r="Q6985" s="9">
        <f>Table1[[#This Row],[delivery_date]]-Table1[[#This Row],[order_date]]</f>
        <v>1</v>
      </c>
    </row>
    <row r="6986" spans="1:17" x14ac:dyDescent="0.35">
      <c r="A6986" t="s">
        <v>7017</v>
      </c>
      <c r="B6986" t="s">
        <v>19</v>
      </c>
      <c r="C6986" t="s">
        <v>33</v>
      </c>
      <c r="D6986" s="2">
        <v>1514.66</v>
      </c>
      <c r="E6986">
        <v>0.09</v>
      </c>
      <c r="F6986">
        <v>5</v>
      </c>
      <c r="G6986" s="1">
        <v>45180</v>
      </c>
      <c r="H6986" s="1">
        <v>45186</v>
      </c>
      <c r="I6986" t="s">
        <v>31</v>
      </c>
      <c r="J6986" t="s">
        <v>22</v>
      </c>
      <c r="K6986" s="2">
        <v>176.55</v>
      </c>
      <c r="L6986" t="s">
        <v>23</v>
      </c>
      <c r="M6986">
        <f>YEAR(Table1[[#This Row],[order_date]])</f>
        <v>2023</v>
      </c>
      <c r="N6986">
        <f>MONTH(Table1[[#This Row],[order_date]])</f>
        <v>9</v>
      </c>
      <c r="O6986" s="3">
        <f>Table1[[#This Row],[sales]]-Table1[[#This Row],[profit]]</f>
        <v>1338.1100000000001</v>
      </c>
      <c r="P6986" s="3">
        <f>Table1[[#This Row],[sales]]*Table1[[#This Row],[quantity]]</f>
        <v>7573.3</v>
      </c>
      <c r="Q6986" s="9">
        <f>Table1[[#This Row],[delivery_date]]-Table1[[#This Row],[order_date]]</f>
        <v>6</v>
      </c>
    </row>
    <row r="6987" spans="1:17" x14ac:dyDescent="0.35">
      <c r="A6987" t="s">
        <v>7018</v>
      </c>
      <c r="B6987" t="s">
        <v>13</v>
      </c>
      <c r="C6987" t="s">
        <v>14</v>
      </c>
      <c r="D6987" s="2">
        <v>3028.98</v>
      </c>
      <c r="E6987">
        <v>0.47</v>
      </c>
      <c r="F6987">
        <v>7</v>
      </c>
      <c r="G6987" s="1">
        <v>45025</v>
      </c>
      <c r="H6987" s="1">
        <v>45030</v>
      </c>
      <c r="I6987" t="s">
        <v>31</v>
      </c>
      <c r="J6987" t="s">
        <v>16</v>
      </c>
      <c r="K6987" s="2">
        <v>171.07</v>
      </c>
      <c r="L6987" t="s">
        <v>28</v>
      </c>
      <c r="M6987">
        <f>YEAR(Table1[[#This Row],[order_date]])</f>
        <v>2023</v>
      </c>
      <c r="N6987">
        <f>MONTH(Table1[[#This Row],[order_date]])</f>
        <v>4</v>
      </c>
      <c r="O6987" s="3">
        <f>Table1[[#This Row],[sales]]-Table1[[#This Row],[profit]]</f>
        <v>2857.91</v>
      </c>
      <c r="P6987" s="3">
        <f>Table1[[#This Row],[sales]]*Table1[[#This Row],[quantity]]</f>
        <v>21202.86</v>
      </c>
      <c r="Q6987" s="9">
        <f>Table1[[#This Row],[delivery_date]]-Table1[[#This Row],[order_date]]</f>
        <v>5</v>
      </c>
    </row>
    <row r="6988" spans="1:17" x14ac:dyDescent="0.35">
      <c r="A6988" t="s">
        <v>7019</v>
      </c>
      <c r="B6988" t="s">
        <v>19</v>
      </c>
      <c r="C6988" t="s">
        <v>33</v>
      </c>
      <c r="D6988" s="2">
        <v>4656.05</v>
      </c>
      <c r="E6988">
        <v>0.2</v>
      </c>
      <c r="F6988">
        <v>3</v>
      </c>
      <c r="G6988" s="1">
        <v>45645</v>
      </c>
      <c r="H6988" s="1">
        <v>45648</v>
      </c>
      <c r="I6988" t="s">
        <v>21</v>
      </c>
      <c r="J6988" t="s">
        <v>16</v>
      </c>
      <c r="K6988" s="2">
        <v>407.98</v>
      </c>
      <c r="L6988" t="s">
        <v>28</v>
      </c>
      <c r="M6988">
        <f>YEAR(Table1[[#This Row],[order_date]])</f>
        <v>2024</v>
      </c>
      <c r="N6988">
        <f>MONTH(Table1[[#This Row],[order_date]])</f>
        <v>12</v>
      </c>
      <c r="O6988" s="3">
        <f>Table1[[#This Row],[sales]]-Table1[[#This Row],[profit]]</f>
        <v>4248.07</v>
      </c>
      <c r="P6988" s="3">
        <f>Table1[[#This Row],[sales]]*Table1[[#This Row],[quantity]]</f>
        <v>13968.150000000001</v>
      </c>
      <c r="Q6988" s="9">
        <f>Table1[[#This Row],[delivery_date]]-Table1[[#This Row],[order_date]]</f>
        <v>3</v>
      </c>
    </row>
    <row r="6989" spans="1:17" x14ac:dyDescent="0.35">
      <c r="A6989" t="s">
        <v>7020</v>
      </c>
      <c r="B6989" t="s">
        <v>41</v>
      </c>
      <c r="C6989" t="s">
        <v>20</v>
      </c>
      <c r="D6989" s="2">
        <v>4627.5200000000004</v>
      </c>
      <c r="E6989">
        <v>0.31</v>
      </c>
      <c r="F6989">
        <v>1</v>
      </c>
      <c r="G6989" s="1">
        <v>45615</v>
      </c>
      <c r="H6989" s="1">
        <v>45619</v>
      </c>
      <c r="I6989" t="s">
        <v>21</v>
      </c>
      <c r="J6989" t="s">
        <v>16</v>
      </c>
      <c r="K6989" s="2">
        <v>1307.76</v>
      </c>
      <c r="L6989" t="s">
        <v>17</v>
      </c>
      <c r="M6989">
        <f>YEAR(Table1[[#This Row],[order_date]])</f>
        <v>2024</v>
      </c>
      <c r="N6989">
        <f>MONTH(Table1[[#This Row],[order_date]])</f>
        <v>11</v>
      </c>
      <c r="O6989" s="3">
        <f>Table1[[#This Row],[sales]]-Table1[[#This Row],[profit]]</f>
        <v>3319.76</v>
      </c>
      <c r="P6989" s="3">
        <f>Table1[[#This Row],[sales]]*Table1[[#This Row],[quantity]]</f>
        <v>4627.5200000000004</v>
      </c>
      <c r="Q6989" s="9">
        <f>Table1[[#This Row],[delivery_date]]-Table1[[#This Row],[order_date]]</f>
        <v>4</v>
      </c>
    </row>
    <row r="6990" spans="1:17" x14ac:dyDescent="0.35">
      <c r="A6990" t="s">
        <v>7021</v>
      </c>
      <c r="B6990" t="s">
        <v>41</v>
      </c>
      <c r="C6990" t="s">
        <v>36</v>
      </c>
      <c r="D6990" s="2">
        <v>3544.51</v>
      </c>
      <c r="E6990">
        <v>0.41</v>
      </c>
      <c r="F6990">
        <v>9</v>
      </c>
      <c r="G6990" s="1">
        <v>45306</v>
      </c>
      <c r="H6990" s="1">
        <v>45310</v>
      </c>
      <c r="I6990" t="s">
        <v>21</v>
      </c>
      <c r="J6990" t="s">
        <v>27</v>
      </c>
      <c r="K6990" s="2">
        <v>619.26</v>
      </c>
      <c r="L6990" t="s">
        <v>23</v>
      </c>
      <c r="M6990">
        <f>YEAR(Table1[[#This Row],[order_date]])</f>
        <v>2024</v>
      </c>
      <c r="N6990">
        <f>MONTH(Table1[[#This Row],[order_date]])</f>
        <v>1</v>
      </c>
      <c r="O6990" s="3">
        <f>Table1[[#This Row],[sales]]-Table1[[#This Row],[profit]]</f>
        <v>2925.25</v>
      </c>
      <c r="P6990" s="3">
        <f>Table1[[#This Row],[sales]]*Table1[[#This Row],[quantity]]</f>
        <v>31900.590000000004</v>
      </c>
      <c r="Q6990" s="9">
        <f>Table1[[#This Row],[delivery_date]]-Table1[[#This Row],[order_date]]</f>
        <v>4</v>
      </c>
    </row>
    <row r="6991" spans="1:17" x14ac:dyDescent="0.35">
      <c r="A6991" t="s">
        <v>7022</v>
      </c>
      <c r="B6991" t="s">
        <v>13</v>
      </c>
      <c r="C6991" t="s">
        <v>20</v>
      </c>
      <c r="D6991" s="2">
        <v>4540.3100000000004</v>
      </c>
      <c r="E6991">
        <v>0.09</v>
      </c>
      <c r="F6991">
        <v>6</v>
      </c>
      <c r="G6991" s="1">
        <v>45153</v>
      </c>
      <c r="H6991" s="1">
        <v>45160</v>
      </c>
      <c r="I6991" t="s">
        <v>15</v>
      </c>
      <c r="J6991" t="s">
        <v>27</v>
      </c>
      <c r="K6991" s="2">
        <v>882.14</v>
      </c>
      <c r="L6991" t="s">
        <v>28</v>
      </c>
      <c r="M6991">
        <f>YEAR(Table1[[#This Row],[order_date]])</f>
        <v>2023</v>
      </c>
      <c r="N6991">
        <f>MONTH(Table1[[#This Row],[order_date]])</f>
        <v>8</v>
      </c>
      <c r="O6991" s="3">
        <f>Table1[[#This Row],[sales]]-Table1[[#This Row],[profit]]</f>
        <v>3658.1700000000005</v>
      </c>
      <c r="P6991" s="3">
        <f>Table1[[#This Row],[sales]]*Table1[[#This Row],[quantity]]</f>
        <v>27241.86</v>
      </c>
      <c r="Q6991" s="9">
        <f>Table1[[#This Row],[delivery_date]]-Table1[[#This Row],[order_date]]</f>
        <v>7</v>
      </c>
    </row>
    <row r="6992" spans="1:17" x14ac:dyDescent="0.35">
      <c r="A6992" t="s">
        <v>7023</v>
      </c>
      <c r="B6992" t="s">
        <v>13</v>
      </c>
      <c r="C6992" t="s">
        <v>26</v>
      </c>
      <c r="D6992" s="2">
        <v>4821.24</v>
      </c>
      <c r="E6992">
        <v>0.27</v>
      </c>
      <c r="F6992">
        <v>6</v>
      </c>
      <c r="G6992" s="1">
        <v>45500</v>
      </c>
      <c r="H6992" s="1">
        <v>45507</v>
      </c>
      <c r="I6992" t="s">
        <v>21</v>
      </c>
      <c r="J6992" t="s">
        <v>16</v>
      </c>
      <c r="K6992" s="2">
        <v>1240.4100000000001</v>
      </c>
      <c r="L6992" t="s">
        <v>48</v>
      </c>
      <c r="M6992">
        <f>YEAR(Table1[[#This Row],[order_date]])</f>
        <v>2024</v>
      </c>
      <c r="N6992">
        <f>MONTH(Table1[[#This Row],[order_date]])</f>
        <v>7</v>
      </c>
      <c r="O6992" s="3">
        <f>Table1[[#This Row],[sales]]-Table1[[#This Row],[profit]]</f>
        <v>3580.83</v>
      </c>
      <c r="P6992" s="3">
        <f>Table1[[#This Row],[sales]]*Table1[[#This Row],[quantity]]</f>
        <v>28927.439999999999</v>
      </c>
      <c r="Q6992" s="9">
        <f>Table1[[#This Row],[delivery_date]]-Table1[[#This Row],[order_date]]</f>
        <v>7</v>
      </c>
    </row>
    <row r="6993" spans="1:17" x14ac:dyDescent="0.35">
      <c r="A6993" t="s">
        <v>7024</v>
      </c>
      <c r="B6993" t="s">
        <v>19</v>
      </c>
      <c r="C6993" t="s">
        <v>20</v>
      </c>
      <c r="D6993" s="2">
        <v>3996.01</v>
      </c>
      <c r="E6993">
        <v>0.12</v>
      </c>
      <c r="F6993">
        <v>4</v>
      </c>
      <c r="G6993" s="1">
        <v>45343</v>
      </c>
      <c r="H6993" s="1">
        <v>45350</v>
      </c>
      <c r="I6993" t="s">
        <v>15</v>
      </c>
      <c r="J6993" t="s">
        <v>27</v>
      </c>
      <c r="K6993" s="2">
        <v>823.26</v>
      </c>
      <c r="L6993" t="s">
        <v>48</v>
      </c>
      <c r="M6993">
        <f>YEAR(Table1[[#This Row],[order_date]])</f>
        <v>2024</v>
      </c>
      <c r="N6993">
        <f>MONTH(Table1[[#This Row],[order_date]])</f>
        <v>2</v>
      </c>
      <c r="O6993" s="3">
        <f>Table1[[#This Row],[sales]]-Table1[[#This Row],[profit]]</f>
        <v>3172.75</v>
      </c>
      <c r="P6993" s="3">
        <f>Table1[[#This Row],[sales]]*Table1[[#This Row],[quantity]]</f>
        <v>15984.04</v>
      </c>
      <c r="Q6993" s="9">
        <f>Table1[[#This Row],[delivery_date]]-Table1[[#This Row],[order_date]]</f>
        <v>7</v>
      </c>
    </row>
    <row r="6994" spans="1:17" x14ac:dyDescent="0.35">
      <c r="A6994" t="s">
        <v>7025</v>
      </c>
      <c r="B6994" t="s">
        <v>25</v>
      </c>
      <c r="C6994" t="s">
        <v>14</v>
      </c>
      <c r="D6994" s="2">
        <v>2098.38</v>
      </c>
      <c r="E6994">
        <v>0.25</v>
      </c>
      <c r="F6994">
        <v>1</v>
      </c>
      <c r="G6994" s="1">
        <v>45418</v>
      </c>
      <c r="H6994" s="1">
        <v>45420</v>
      </c>
      <c r="I6994" t="s">
        <v>21</v>
      </c>
      <c r="J6994" t="s">
        <v>27</v>
      </c>
      <c r="K6994" s="2">
        <v>210.23</v>
      </c>
      <c r="L6994" t="s">
        <v>23</v>
      </c>
      <c r="M6994">
        <f>YEAR(Table1[[#This Row],[order_date]])</f>
        <v>2024</v>
      </c>
      <c r="N6994">
        <f>MONTH(Table1[[#This Row],[order_date]])</f>
        <v>5</v>
      </c>
      <c r="O6994" s="3">
        <f>Table1[[#This Row],[sales]]-Table1[[#This Row],[profit]]</f>
        <v>1888.15</v>
      </c>
      <c r="P6994" s="3">
        <f>Table1[[#This Row],[sales]]*Table1[[#This Row],[quantity]]</f>
        <v>2098.38</v>
      </c>
      <c r="Q6994" s="9">
        <f>Table1[[#This Row],[delivery_date]]-Table1[[#This Row],[order_date]]</f>
        <v>2</v>
      </c>
    </row>
    <row r="6995" spans="1:17" x14ac:dyDescent="0.35">
      <c r="A6995" t="s">
        <v>7026</v>
      </c>
      <c r="B6995" t="s">
        <v>13</v>
      </c>
      <c r="C6995" t="s">
        <v>14</v>
      </c>
      <c r="D6995" s="2">
        <v>2467.8000000000002</v>
      </c>
      <c r="E6995">
        <v>0.28999999999999998</v>
      </c>
      <c r="F6995">
        <v>9</v>
      </c>
      <c r="G6995" s="1">
        <v>45096</v>
      </c>
      <c r="H6995" s="1">
        <v>45099</v>
      </c>
      <c r="I6995" t="s">
        <v>15</v>
      </c>
      <c r="J6995" t="s">
        <v>27</v>
      </c>
      <c r="K6995" s="2">
        <v>476.92</v>
      </c>
      <c r="L6995" t="s">
        <v>23</v>
      </c>
      <c r="M6995">
        <f>YEAR(Table1[[#This Row],[order_date]])</f>
        <v>2023</v>
      </c>
      <c r="N6995">
        <f>MONTH(Table1[[#This Row],[order_date]])</f>
        <v>6</v>
      </c>
      <c r="O6995" s="3">
        <f>Table1[[#This Row],[sales]]-Table1[[#This Row],[profit]]</f>
        <v>1990.88</v>
      </c>
      <c r="P6995" s="3">
        <f>Table1[[#This Row],[sales]]*Table1[[#This Row],[quantity]]</f>
        <v>22210.2</v>
      </c>
      <c r="Q6995" s="9">
        <f>Table1[[#This Row],[delivery_date]]-Table1[[#This Row],[order_date]]</f>
        <v>3</v>
      </c>
    </row>
    <row r="6996" spans="1:17" x14ac:dyDescent="0.35">
      <c r="A6996" t="s">
        <v>7027</v>
      </c>
      <c r="B6996" t="s">
        <v>13</v>
      </c>
      <c r="C6996" t="s">
        <v>14</v>
      </c>
      <c r="D6996" s="2">
        <v>4663.16</v>
      </c>
      <c r="E6996">
        <v>0.08</v>
      </c>
      <c r="F6996">
        <v>7</v>
      </c>
      <c r="G6996" s="1">
        <v>45525</v>
      </c>
      <c r="H6996" s="1">
        <v>45530</v>
      </c>
      <c r="I6996" t="s">
        <v>21</v>
      </c>
      <c r="J6996" t="s">
        <v>16</v>
      </c>
      <c r="K6996" s="2">
        <v>997.26</v>
      </c>
      <c r="L6996" t="s">
        <v>39</v>
      </c>
      <c r="M6996">
        <f>YEAR(Table1[[#This Row],[order_date]])</f>
        <v>2024</v>
      </c>
      <c r="N6996">
        <f>MONTH(Table1[[#This Row],[order_date]])</f>
        <v>8</v>
      </c>
      <c r="O6996" s="3">
        <f>Table1[[#This Row],[sales]]-Table1[[#This Row],[profit]]</f>
        <v>3665.8999999999996</v>
      </c>
      <c r="P6996" s="3">
        <f>Table1[[#This Row],[sales]]*Table1[[#This Row],[quantity]]</f>
        <v>32642.12</v>
      </c>
      <c r="Q6996" s="9">
        <f>Table1[[#This Row],[delivery_date]]-Table1[[#This Row],[order_date]]</f>
        <v>5</v>
      </c>
    </row>
    <row r="6997" spans="1:17" x14ac:dyDescent="0.35">
      <c r="A6997" t="s">
        <v>7028</v>
      </c>
      <c r="B6997" t="s">
        <v>19</v>
      </c>
      <c r="C6997" t="s">
        <v>33</v>
      </c>
      <c r="D6997" s="2">
        <v>3383.04</v>
      </c>
      <c r="E6997">
        <v>0.28999999999999998</v>
      </c>
      <c r="F6997">
        <v>7</v>
      </c>
      <c r="G6997" s="1">
        <v>45465</v>
      </c>
      <c r="H6997" s="1">
        <v>45471</v>
      </c>
      <c r="I6997" t="s">
        <v>15</v>
      </c>
      <c r="J6997" t="s">
        <v>22</v>
      </c>
      <c r="K6997" s="2">
        <v>370.02</v>
      </c>
      <c r="L6997" t="s">
        <v>34</v>
      </c>
      <c r="M6997">
        <f>YEAR(Table1[[#This Row],[order_date]])</f>
        <v>2024</v>
      </c>
      <c r="N6997">
        <f>MONTH(Table1[[#This Row],[order_date]])</f>
        <v>6</v>
      </c>
      <c r="O6997" s="3">
        <f>Table1[[#This Row],[sales]]-Table1[[#This Row],[profit]]</f>
        <v>3013.02</v>
      </c>
      <c r="P6997" s="3">
        <f>Table1[[#This Row],[sales]]*Table1[[#This Row],[quantity]]</f>
        <v>23681.279999999999</v>
      </c>
      <c r="Q6997" s="9">
        <f>Table1[[#This Row],[delivery_date]]-Table1[[#This Row],[order_date]]</f>
        <v>6</v>
      </c>
    </row>
    <row r="6998" spans="1:17" x14ac:dyDescent="0.35">
      <c r="A6998" t="s">
        <v>7029</v>
      </c>
      <c r="B6998" t="s">
        <v>19</v>
      </c>
      <c r="C6998" t="s">
        <v>14</v>
      </c>
      <c r="D6998" s="2">
        <v>4121.3999999999996</v>
      </c>
      <c r="E6998">
        <v>0.23</v>
      </c>
      <c r="F6998">
        <v>7</v>
      </c>
      <c r="G6998" s="1">
        <v>45156</v>
      </c>
      <c r="H6998" s="1">
        <v>45160</v>
      </c>
      <c r="I6998" t="s">
        <v>31</v>
      </c>
      <c r="J6998" t="s">
        <v>27</v>
      </c>
      <c r="K6998" s="2">
        <v>1165.99</v>
      </c>
      <c r="L6998" t="s">
        <v>17</v>
      </c>
      <c r="M6998">
        <f>YEAR(Table1[[#This Row],[order_date]])</f>
        <v>2023</v>
      </c>
      <c r="N6998">
        <f>MONTH(Table1[[#This Row],[order_date]])</f>
        <v>8</v>
      </c>
      <c r="O6998" s="3">
        <f>Table1[[#This Row],[sales]]-Table1[[#This Row],[profit]]</f>
        <v>2955.41</v>
      </c>
      <c r="P6998" s="3">
        <f>Table1[[#This Row],[sales]]*Table1[[#This Row],[quantity]]</f>
        <v>28849.799999999996</v>
      </c>
      <c r="Q6998" s="9">
        <f>Table1[[#This Row],[delivery_date]]-Table1[[#This Row],[order_date]]</f>
        <v>4</v>
      </c>
    </row>
    <row r="6999" spans="1:17" x14ac:dyDescent="0.35">
      <c r="A6999" t="s">
        <v>7030</v>
      </c>
      <c r="B6999" t="s">
        <v>13</v>
      </c>
      <c r="C6999" t="s">
        <v>20</v>
      </c>
      <c r="D6999" s="2">
        <v>668.96</v>
      </c>
      <c r="E6999">
        <v>0.26</v>
      </c>
      <c r="F6999">
        <v>7</v>
      </c>
      <c r="G6999" s="1">
        <v>44934</v>
      </c>
      <c r="H6999" s="1">
        <v>44939</v>
      </c>
      <c r="I6999" t="s">
        <v>15</v>
      </c>
      <c r="J6999" t="s">
        <v>16</v>
      </c>
      <c r="K6999" s="2">
        <v>63.03</v>
      </c>
      <c r="L6999" t="s">
        <v>23</v>
      </c>
      <c r="M6999">
        <f>YEAR(Table1[[#This Row],[order_date]])</f>
        <v>2023</v>
      </c>
      <c r="N6999">
        <f>MONTH(Table1[[#This Row],[order_date]])</f>
        <v>1</v>
      </c>
      <c r="O6999" s="3">
        <f>Table1[[#This Row],[sales]]-Table1[[#This Row],[profit]]</f>
        <v>605.93000000000006</v>
      </c>
      <c r="P6999" s="3">
        <f>Table1[[#This Row],[sales]]*Table1[[#This Row],[quantity]]</f>
        <v>4682.72</v>
      </c>
      <c r="Q6999" s="9">
        <f>Table1[[#This Row],[delivery_date]]-Table1[[#This Row],[order_date]]</f>
        <v>5</v>
      </c>
    </row>
    <row r="7000" spans="1:17" x14ac:dyDescent="0.35">
      <c r="A7000" t="s">
        <v>7031</v>
      </c>
      <c r="B7000" t="s">
        <v>25</v>
      </c>
      <c r="C7000" t="s">
        <v>36</v>
      </c>
      <c r="D7000" s="2">
        <v>1050.1199999999999</v>
      </c>
      <c r="E7000">
        <v>0.45</v>
      </c>
      <c r="F7000">
        <v>8</v>
      </c>
      <c r="G7000" s="1">
        <v>45116</v>
      </c>
      <c r="H7000" s="1">
        <v>45117</v>
      </c>
      <c r="I7000" t="s">
        <v>31</v>
      </c>
      <c r="J7000" t="s">
        <v>22</v>
      </c>
      <c r="K7000" s="2">
        <v>239.43</v>
      </c>
      <c r="L7000" t="s">
        <v>48</v>
      </c>
      <c r="M7000">
        <f>YEAR(Table1[[#This Row],[order_date]])</f>
        <v>2023</v>
      </c>
      <c r="N7000">
        <f>MONTH(Table1[[#This Row],[order_date]])</f>
        <v>7</v>
      </c>
      <c r="O7000" s="3">
        <f>Table1[[#This Row],[sales]]-Table1[[#This Row],[profit]]</f>
        <v>810.68999999999983</v>
      </c>
      <c r="P7000" s="3">
        <f>Table1[[#This Row],[sales]]*Table1[[#This Row],[quantity]]</f>
        <v>8400.9599999999991</v>
      </c>
      <c r="Q7000" s="9">
        <f>Table1[[#This Row],[delivery_date]]-Table1[[#This Row],[order_date]]</f>
        <v>1</v>
      </c>
    </row>
    <row r="7001" spans="1:17" x14ac:dyDescent="0.35">
      <c r="A7001" t="s">
        <v>7032</v>
      </c>
      <c r="B7001" t="s">
        <v>13</v>
      </c>
      <c r="C7001" t="s">
        <v>14</v>
      </c>
      <c r="D7001" s="2">
        <v>1786.13</v>
      </c>
      <c r="E7001">
        <v>0.24</v>
      </c>
      <c r="F7001">
        <v>8</v>
      </c>
      <c r="G7001" s="1">
        <v>45298</v>
      </c>
      <c r="H7001" s="1">
        <v>45305</v>
      </c>
      <c r="I7001" t="s">
        <v>31</v>
      </c>
      <c r="J7001" t="s">
        <v>16</v>
      </c>
      <c r="K7001" s="2">
        <v>494.02</v>
      </c>
      <c r="L7001" t="s">
        <v>39</v>
      </c>
      <c r="M7001">
        <f>YEAR(Table1[[#This Row],[order_date]])</f>
        <v>2024</v>
      </c>
      <c r="N7001">
        <f>MONTH(Table1[[#This Row],[order_date]])</f>
        <v>1</v>
      </c>
      <c r="O7001" s="3">
        <f>Table1[[#This Row],[sales]]-Table1[[#This Row],[profit]]</f>
        <v>1292.1100000000001</v>
      </c>
      <c r="P7001" s="3">
        <f>Table1[[#This Row],[sales]]*Table1[[#This Row],[quantity]]</f>
        <v>14289.04</v>
      </c>
      <c r="Q7001" s="9">
        <f>Table1[[#This Row],[delivery_date]]-Table1[[#This Row],[order_date]]</f>
        <v>7</v>
      </c>
    </row>
    <row r="7002" spans="1:17" x14ac:dyDescent="0.35">
      <c r="A7002" t="s">
        <v>7033</v>
      </c>
      <c r="B7002" t="s">
        <v>19</v>
      </c>
      <c r="C7002" t="s">
        <v>20</v>
      </c>
      <c r="D7002" s="2">
        <v>1022.38</v>
      </c>
      <c r="E7002">
        <v>0.24</v>
      </c>
      <c r="F7002">
        <v>3</v>
      </c>
      <c r="G7002" s="1">
        <v>44930</v>
      </c>
      <c r="H7002" s="1">
        <v>44932</v>
      </c>
      <c r="I7002" t="s">
        <v>15</v>
      </c>
      <c r="J7002" t="s">
        <v>16</v>
      </c>
      <c r="K7002" s="2">
        <v>135.5</v>
      </c>
      <c r="L7002" t="s">
        <v>23</v>
      </c>
      <c r="M7002">
        <f>YEAR(Table1[[#This Row],[order_date]])</f>
        <v>2023</v>
      </c>
      <c r="N7002">
        <f>MONTH(Table1[[#This Row],[order_date]])</f>
        <v>1</v>
      </c>
      <c r="O7002" s="3">
        <f>Table1[[#This Row],[sales]]-Table1[[#This Row],[profit]]</f>
        <v>886.88</v>
      </c>
      <c r="P7002" s="3">
        <f>Table1[[#This Row],[sales]]*Table1[[#This Row],[quantity]]</f>
        <v>3067.14</v>
      </c>
      <c r="Q7002" s="9">
        <f>Table1[[#This Row],[delivery_date]]-Table1[[#This Row],[order_date]]</f>
        <v>2</v>
      </c>
    </row>
    <row r="7003" spans="1:17" x14ac:dyDescent="0.35">
      <c r="A7003" t="s">
        <v>7034</v>
      </c>
      <c r="B7003" t="s">
        <v>19</v>
      </c>
      <c r="C7003" t="s">
        <v>33</v>
      </c>
      <c r="D7003" s="2">
        <v>4541.68</v>
      </c>
      <c r="E7003">
        <v>0.24</v>
      </c>
      <c r="F7003">
        <v>8</v>
      </c>
      <c r="G7003" s="1">
        <v>44980</v>
      </c>
      <c r="H7003" s="1">
        <v>44985</v>
      </c>
      <c r="I7003" t="s">
        <v>15</v>
      </c>
      <c r="J7003" t="s">
        <v>27</v>
      </c>
      <c r="K7003" s="2">
        <v>1193.74</v>
      </c>
      <c r="L7003" t="s">
        <v>17</v>
      </c>
      <c r="M7003">
        <f>YEAR(Table1[[#This Row],[order_date]])</f>
        <v>2023</v>
      </c>
      <c r="N7003">
        <f>MONTH(Table1[[#This Row],[order_date]])</f>
        <v>2</v>
      </c>
      <c r="O7003" s="3">
        <f>Table1[[#This Row],[sales]]-Table1[[#This Row],[profit]]</f>
        <v>3347.9400000000005</v>
      </c>
      <c r="P7003" s="3">
        <f>Table1[[#This Row],[sales]]*Table1[[#This Row],[quantity]]</f>
        <v>36333.440000000002</v>
      </c>
      <c r="Q7003" s="9">
        <f>Table1[[#This Row],[delivery_date]]-Table1[[#This Row],[order_date]]</f>
        <v>5</v>
      </c>
    </row>
    <row r="7004" spans="1:17" x14ac:dyDescent="0.35">
      <c r="A7004" t="s">
        <v>7035</v>
      </c>
      <c r="B7004" t="s">
        <v>13</v>
      </c>
      <c r="C7004" t="s">
        <v>33</v>
      </c>
      <c r="D7004" s="2">
        <v>1162.76</v>
      </c>
      <c r="E7004">
        <v>0.31</v>
      </c>
      <c r="F7004">
        <v>4</v>
      </c>
      <c r="G7004" s="1">
        <v>45102</v>
      </c>
      <c r="H7004" s="1">
        <v>45106</v>
      </c>
      <c r="I7004" t="s">
        <v>31</v>
      </c>
      <c r="J7004" t="s">
        <v>16</v>
      </c>
      <c r="K7004" s="2">
        <v>229.8</v>
      </c>
      <c r="L7004" t="s">
        <v>23</v>
      </c>
      <c r="M7004">
        <f>YEAR(Table1[[#This Row],[order_date]])</f>
        <v>2023</v>
      </c>
      <c r="N7004">
        <f>MONTH(Table1[[#This Row],[order_date]])</f>
        <v>6</v>
      </c>
      <c r="O7004" s="3">
        <f>Table1[[#This Row],[sales]]-Table1[[#This Row],[profit]]</f>
        <v>932.96</v>
      </c>
      <c r="P7004" s="3">
        <f>Table1[[#This Row],[sales]]*Table1[[#This Row],[quantity]]</f>
        <v>4651.04</v>
      </c>
      <c r="Q7004" s="9">
        <f>Table1[[#This Row],[delivery_date]]-Table1[[#This Row],[order_date]]</f>
        <v>4</v>
      </c>
    </row>
    <row r="7005" spans="1:17" x14ac:dyDescent="0.35">
      <c r="A7005" t="s">
        <v>7036</v>
      </c>
      <c r="B7005" t="s">
        <v>25</v>
      </c>
      <c r="C7005" t="s">
        <v>36</v>
      </c>
      <c r="D7005" s="2">
        <v>2830.2</v>
      </c>
      <c r="E7005">
        <v>0.18</v>
      </c>
      <c r="F7005">
        <v>7</v>
      </c>
      <c r="G7005" s="1">
        <v>45379</v>
      </c>
      <c r="H7005" s="1">
        <v>45386</v>
      </c>
      <c r="I7005" t="s">
        <v>21</v>
      </c>
      <c r="J7005" t="s">
        <v>27</v>
      </c>
      <c r="K7005" s="2">
        <v>356.91</v>
      </c>
      <c r="L7005" t="s">
        <v>39</v>
      </c>
      <c r="M7005">
        <f>YEAR(Table1[[#This Row],[order_date]])</f>
        <v>2024</v>
      </c>
      <c r="N7005">
        <f>MONTH(Table1[[#This Row],[order_date]])</f>
        <v>3</v>
      </c>
      <c r="O7005" s="3">
        <f>Table1[[#This Row],[sales]]-Table1[[#This Row],[profit]]</f>
        <v>2473.29</v>
      </c>
      <c r="P7005" s="3">
        <f>Table1[[#This Row],[sales]]*Table1[[#This Row],[quantity]]</f>
        <v>19811.399999999998</v>
      </c>
      <c r="Q7005" s="9">
        <f>Table1[[#This Row],[delivery_date]]-Table1[[#This Row],[order_date]]</f>
        <v>7</v>
      </c>
    </row>
    <row r="7006" spans="1:17" x14ac:dyDescent="0.35">
      <c r="A7006" t="s">
        <v>7037</v>
      </c>
      <c r="B7006" t="s">
        <v>13</v>
      </c>
      <c r="C7006" t="s">
        <v>36</v>
      </c>
      <c r="D7006" s="2">
        <v>518.72</v>
      </c>
      <c r="E7006">
        <v>0.4</v>
      </c>
      <c r="F7006">
        <v>5</v>
      </c>
      <c r="G7006" s="1">
        <v>45072</v>
      </c>
      <c r="H7006" s="1">
        <v>45076</v>
      </c>
      <c r="I7006" t="s">
        <v>31</v>
      </c>
      <c r="J7006" t="s">
        <v>22</v>
      </c>
      <c r="K7006" s="2">
        <v>120.81</v>
      </c>
      <c r="L7006" t="s">
        <v>17</v>
      </c>
      <c r="M7006">
        <f>YEAR(Table1[[#This Row],[order_date]])</f>
        <v>2023</v>
      </c>
      <c r="N7006">
        <f>MONTH(Table1[[#This Row],[order_date]])</f>
        <v>5</v>
      </c>
      <c r="O7006" s="3">
        <f>Table1[[#This Row],[sales]]-Table1[[#This Row],[profit]]</f>
        <v>397.91</v>
      </c>
      <c r="P7006" s="3">
        <f>Table1[[#This Row],[sales]]*Table1[[#This Row],[quantity]]</f>
        <v>2593.6000000000004</v>
      </c>
      <c r="Q7006" s="9">
        <f>Table1[[#This Row],[delivery_date]]-Table1[[#This Row],[order_date]]</f>
        <v>4</v>
      </c>
    </row>
    <row r="7007" spans="1:17" x14ac:dyDescent="0.35">
      <c r="A7007" t="s">
        <v>7038</v>
      </c>
      <c r="B7007" t="s">
        <v>13</v>
      </c>
      <c r="C7007" t="s">
        <v>20</v>
      </c>
      <c r="D7007" s="2">
        <v>859.31</v>
      </c>
      <c r="E7007">
        <v>0.14000000000000001</v>
      </c>
      <c r="F7007">
        <v>4</v>
      </c>
      <c r="G7007" s="1">
        <v>45175</v>
      </c>
      <c r="H7007" s="1">
        <v>45179</v>
      </c>
      <c r="I7007" t="s">
        <v>21</v>
      </c>
      <c r="J7007" t="s">
        <v>22</v>
      </c>
      <c r="K7007" s="2">
        <v>131.69</v>
      </c>
      <c r="L7007" t="s">
        <v>28</v>
      </c>
      <c r="M7007">
        <f>YEAR(Table1[[#This Row],[order_date]])</f>
        <v>2023</v>
      </c>
      <c r="N7007">
        <f>MONTH(Table1[[#This Row],[order_date]])</f>
        <v>9</v>
      </c>
      <c r="O7007" s="3">
        <f>Table1[[#This Row],[sales]]-Table1[[#This Row],[profit]]</f>
        <v>727.61999999999989</v>
      </c>
      <c r="P7007" s="3">
        <f>Table1[[#This Row],[sales]]*Table1[[#This Row],[quantity]]</f>
        <v>3437.24</v>
      </c>
      <c r="Q7007" s="9">
        <f>Table1[[#This Row],[delivery_date]]-Table1[[#This Row],[order_date]]</f>
        <v>4</v>
      </c>
    </row>
    <row r="7008" spans="1:17" x14ac:dyDescent="0.35">
      <c r="A7008" t="s">
        <v>7039</v>
      </c>
      <c r="B7008" t="s">
        <v>19</v>
      </c>
      <c r="C7008" t="s">
        <v>36</v>
      </c>
      <c r="D7008" s="2">
        <v>1312.33</v>
      </c>
      <c r="E7008">
        <v>0.15</v>
      </c>
      <c r="F7008">
        <v>4</v>
      </c>
      <c r="G7008" s="1">
        <v>45547</v>
      </c>
      <c r="H7008" s="1">
        <v>45551</v>
      </c>
      <c r="I7008" t="s">
        <v>31</v>
      </c>
      <c r="J7008" t="s">
        <v>27</v>
      </c>
      <c r="K7008" s="2">
        <v>131.86000000000001</v>
      </c>
      <c r="L7008" t="s">
        <v>34</v>
      </c>
      <c r="M7008">
        <f>YEAR(Table1[[#This Row],[order_date]])</f>
        <v>2024</v>
      </c>
      <c r="N7008">
        <f>MONTH(Table1[[#This Row],[order_date]])</f>
        <v>9</v>
      </c>
      <c r="O7008" s="3">
        <f>Table1[[#This Row],[sales]]-Table1[[#This Row],[profit]]</f>
        <v>1180.4699999999998</v>
      </c>
      <c r="P7008" s="3">
        <f>Table1[[#This Row],[sales]]*Table1[[#This Row],[quantity]]</f>
        <v>5249.32</v>
      </c>
      <c r="Q7008" s="9">
        <f>Table1[[#This Row],[delivery_date]]-Table1[[#This Row],[order_date]]</f>
        <v>4</v>
      </c>
    </row>
    <row r="7009" spans="1:17" x14ac:dyDescent="0.35">
      <c r="A7009" t="s">
        <v>7040</v>
      </c>
      <c r="B7009" t="s">
        <v>25</v>
      </c>
      <c r="C7009" t="s">
        <v>36</v>
      </c>
      <c r="D7009" s="2">
        <v>4916.18</v>
      </c>
      <c r="E7009">
        <v>0.28999999999999998</v>
      </c>
      <c r="F7009">
        <v>6</v>
      </c>
      <c r="G7009" s="1">
        <v>44955</v>
      </c>
      <c r="H7009" s="1">
        <v>44958</v>
      </c>
      <c r="I7009" t="s">
        <v>31</v>
      </c>
      <c r="J7009" t="s">
        <v>22</v>
      </c>
      <c r="K7009" s="2">
        <v>1372.84</v>
      </c>
      <c r="L7009" t="s">
        <v>23</v>
      </c>
      <c r="M7009">
        <f>YEAR(Table1[[#This Row],[order_date]])</f>
        <v>2023</v>
      </c>
      <c r="N7009">
        <f>MONTH(Table1[[#This Row],[order_date]])</f>
        <v>1</v>
      </c>
      <c r="O7009" s="3">
        <f>Table1[[#This Row],[sales]]-Table1[[#This Row],[profit]]</f>
        <v>3543.34</v>
      </c>
      <c r="P7009" s="3">
        <f>Table1[[#This Row],[sales]]*Table1[[#This Row],[quantity]]</f>
        <v>29497.08</v>
      </c>
      <c r="Q7009" s="9">
        <f>Table1[[#This Row],[delivery_date]]-Table1[[#This Row],[order_date]]</f>
        <v>3</v>
      </c>
    </row>
    <row r="7010" spans="1:17" x14ac:dyDescent="0.35">
      <c r="A7010" t="s">
        <v>7041</v>
      </c>
      <c r="B7010" t="s">
        <v>41</v>
      </c>
      <c r="C7010" t="s">
        <v>33</v>
      </c>
      <c r="D7010" s="2">
        <v>4005.61</v>
      </c>
      <c r="E7010">
        <v>0.13</v>
      </c>
      <c r="F7010">
        <v>2</v>
      </c>
      <c r="G7010" s="1">
        <v>45075</v>
      </c>
      <c r="H7010" s="1">
        <v>45081</v>
      </c>
      <c r="I7010" t="s">
        <v>31</v>
      </c>
      <c r="J7010" t="s">
        <v>27</v>
      </c>
      <c r="K7010" s="2">
        <v>705.38</v>
      </c>
      <c r="L7010" t="s">
        <v>17</v>
      </c>
      <c r="M7010">
        <f>YEAR(Table1[[#This Row],[order_date]])</f>
        <v>2023</v>
      </c>
      <c r="N7010">
        <f>MONTH(Table1[[#This Row],[order_date]])</f>
        <v>5</v>
      </c>
      <c r="O7010" s="3">
        <f>Table1[[#This Row],[sales]]-Table1[[#This Row],[profit]]</f>
        <v>3300.23</v>
      </c>
      <c r="P7010" s="3">
        <f>Table1[[#This Row],[sales]]*Table1[[#This Row],[quantity]]</f>
        <v>8011.22</v>
      </c>
      <c r="Q7010" s="9">
        <f>Table1[[#This Row],[delivery_date]]-Table1[[#This Row],[order_date]]</f>
        <v>6</v>
      </c>
    </row>
    <row r="7011" spans="1:17" x14ac:dyDescent="0.35">
      <c r="A7011" t="s">
        <v>7042</v>
      </c>
      <c r="B7011" t="s">
        <v>25</v>
      </c>
      <c r="C7011" t="s">
        <v>20</v>
      </c>
      <c r="D7011" s="2">
        <v>3400.42</v>
      </c>
      <c r="E7011">
        <v>0.04</v>
      </c>
      <c r="F7011">
        <v>5</v>
      </c>
      <c r="G7011" s="1">
        <v>45413</v>
      </c>
      <c r="H7011" s="1">
        <v>45415</v>
      </c>
      <c r="I7011" t="s">
        <v>15</v>
      </c>
      <c r="J7011" t="s">
        <v>27</v>
      </c>
      <c r="K7011" s="2">
        <v>844.33</v>
      </c>
      <c r="L7011" t="s">
        <v>48</v>
      </c>
      <c r="M7011">
        <f>YEAR(Table1[[#This Row],[order_date]])</f>
        <v>2024</v>
      </c>
      <c r="N7011">
        <f>MONTH(Table1[[#This Row],[order_date]])</f>
        <v>5</v>
      </c>
      <c r="O7011" s="3">
        <f>Table1[[#This Row],[sales]]-Table1[[#This Row],[profit]]</f>
        <v>2556.09</v>
      </c>
      <c r="P7011" s="3">
        <f>Table1[[#This Row],[sales]]*Table1[[#This Row],[quantity]]</f>
        <v>17002.099999999999</v>
      </c>
      <c r="Q7011" s="9">
        <f>Table1[[#This Row],[delivery_date]]-Table1[[#This Row],[order_date]]</f>
        <v>2</v>
      </c>
    </row>
    <row r="7012" spans="1:17" x14ac:dyDescent="0.35">
      <c r="A7012" t="s">
        <v>7043</v>
      </c>
      <c r="B7012" t="s">
        <v>13</v>
      </c>
      <c r="C7012" t="s">
        <v>36</v>
      </c>
      <c r="D7012" s="2">
        <v>4589.68</v>
      </c>
      <c r="E7012">
        <v>0.1</v>
      </c>
      <c r="F7012">
        <v>8</v>
      </c>
      <c r="G7012" s="1">
        <v>45529</v>
      </c>
      <c r="H7012" s="1">
        <v>45532</v>
      </c>
      <c r="I7012" t="s">
        <v>15</v>
      </c>
      <c r="J7012" t="s">
        <v>22</v>
      </c>
      <c r="K7012" s="2">
        <v>1315.36</v>
      </c>
      <c r="L7012" t="s">
        <v>28</v>
      </c>
      <c r="M7012">
        <f>YEAR(Table1[[#This Row],[order_date]])</f>
        <v>2024</v>
      </c>
      <c r="N7012">
        <f>MONTH(Table1[[#This Row],[order_date]])</f>
        <v>8</v>
      </c>
      <c r="O7012" s="3">
        <f>Table1[[#This Row],[sales]]-Table1[[#This Row],[profit]]</f>
        <v>3274.3200000000006</v>
      </c>
      <c r="P7012" s="3">
        <f>Table1[[#This Row],[sales]]*Table1[[#This Row],[quantity]]</f>
        <v>36717.440000000002</v>
      </c>
      <c r="Q7012" s="9">
        <f>Table1[[#This Row],[delivery_date]]-Table1[[#This Row],[order_date]]</f>
        <v>3</v>
      </c>
    </row>
    <row r="7013" spans="1:17" x14ac:dyDescent="0.35">
      <c r="A7013" t="s">
        <v>7044</v>
      </c>
      <c r="B7013" t="s">
        <v>13</v>
      </c>
      <c r="C7013" t="s">
        <v>20</v>
      </c>
      <c r="D7013" s="2">
        <v>4785.42</v>
      </c>
      <c r="E7013">
        <v>0.46</v>
      </c>
      <c r="F7013">
        <v>2</v>
      </c>
      <c r="G7013" s="1">
        <v>45485</v>
      </c>
      <c r="H7013" s="1">
        <v>45491</v>
      </c>
      <c r="I7013" t="s">
        <v>15</v>
      </c>
      <c r="J7013" t="s">
        <v>22</v>
      </c>
      <c r="K7013" s="2">
        <v>1117.49</v>
      </c>
      <c r="L7013" t="s">
        <v>23</v>
      </c>
      <c r="M7013">
        <f>YEAR(Table1[[#This Row],[order_date]])</f>
        <v>2024</v>
      </c>
      <c r="N7013">
        <f>MONTH(Table1[[#This Row],[order_date]])</f>
        <v>7</v>
      </c>
      <c r="O7013" s="3">
        <f>Table1[[#This Row],[sales]]-Table1[[#This Row],[profit]]</f>
        <v>3667.9300000000003</v>
      </c>
      <c r="P7013" s="3">
        <f>Table1[[#This Row],[sales]]*Table1[[#This Row],[quantity]]</f>
        <v>9570.84</v>
      </c>
      <c r="Q7013" s="9">
        <f>Table1[[#This Row],[delivery_date]]-Table1[[#This Row],[order_date]]</f>
        <v>6</v>
      </c>
    </row>
    <row r="7014" spans="1:17" x14ac:dyDescent="0.35">
      <c r="A7014" t="s">
        <v>7045</v>
      </c>
      <c r="B7014" t="s">
        <v>13</v>
      </c>
      <c r="C7014" t="s">
        <v>14</v>
      </c>
      <c r="D7014" s="2">
        <v>2322.5100000000002</v>
      </c>
      <c r="E7014">
        <v>0.01</v>
      </c>
      <c r="F7014">
        <v>5</v>
      </c>
      <c r="G7014" s="1">
        <v>45120</v>
      </c>
      <c r="H7014" s="1">
        <v>45126</v>
      </c>
      <c r="I7014" t="s">
        <v>31</v>
      </c>
      <c r="J7014" t="s">
        <v>16</v>
      </c>
      <c r="K7014" s="2">
        <v>388.89</v>
      </c>
      <c r="L7014" t="s">
        <v>39</v>
      </c>
      <c r="M7014">
        <f>YEAR(Table1[[#This Row],[order_date]])</f>
        <v>2023</v>
      </c>
      <c r="N7014">
        <f>MONTH(Table1[[#This Row],[order_date]])</f>
        <v>7</v>
      </c>
      <c r="O7014" s="3">
        <f>Table1[[#This Row],[sales]]-Table1[[#This Row],[profit]]</f>
        <v>1933.6200000000003</v>
      </c>
      <c r="P7014" s="3">
        <f>Table1[[#This Row],[sales]]*Table1[[#This Row],[quantity]]</f>
        <v>11612.550000000001</v>
      </c>
      <c r="Q7014" s="9">
        <f>Table1[[#This Row],[delivery_date]]-Table1[[#This Row],[order_date]]</f>
        <v>6</v>
      </c>
    </row>
    <row r="7015" spans="1:17" x14ac:dyDescent="0.35">
      <c r="A7015" t="s">
        <v>7046</v>
      </c>
      <c r="B7015" t="s">
        <v>25</v>
      </c>
      <c r="C7015" t="s">
        <v>33</v>
      </c>
      <c r="D7015" s="2">
        <v>1705.68</v>
      </c>
      <c r="E7015">
        <v>7.0000000000000007E-2</v>
      </c>
      <c r="F7015">
        <v>7</v>
      </c>
      <c r="G7015" s="1">
        <v>45642</v>
      </c>
      <c r="H7015" s="1">
        <v>45645</v>
      </c>
      <c r="I7015" t="s">
        <v>31</v>
      </c>
      <c r="J7015" t="s">
        <v>27</v>
      </c>
      <c r="K7015" s="2">
        <v>450.84</v>
      </c>
      <c r="L7015" t="s">
        <v>17</v>
      </c>
      <c r="M7015">
        <f>YEAR(Table1[[#This Row],[order_date]])</f>
        <v>2024</v>
      </c>
      <c r="N7015">
        <f>MONTH(Table1[[#This Row],[order_date]])</f>
        <v>12</v>
      </c>
      <c r="O7015" s="3">
        <f>Table1[[#This Row],[sales]]-Table1[[#This Row],[profit]]</f>
        <v>1254.8400000000001</v>
      </c>
      <c r="P7015" s="3">
        <f>Table1[[#This Row],[sales]]*Table1[[#This Row],[quantity]]</f>
        <v>11939.76</v>
      </c>
      <c r="Q7015" s="9">
        <f>Table1[[#This Row],[delivery_date]]-Table1[[#This Row],[order_date]]</f>
        <v>3</v>
      </c>
    </row>
    <row r="7016" spans="1:17" x14ac:dyDescent="0.35">
      <c r="A7016" t="s">
        <v>7047</v>
      </c>
      <c r="B7016" t="s">
        <v>19</v>
      </c>
      <c r="C7016" t="s">
        <v>33</v>
      </c>
      <c r="D7016" s="2">
        <v>1645.05</v>
      </c>
      <c r="E7016">
        <v>0.38</v>
      </c>
      <c r="F7016">
        <v>5</v>
      </c>
      <c r="G7016" s="1">
        <v>45006</v>
      </c>
      <c r="H7016" s="1">
        <v>45008</v>
      </c>
      <c r="I7016" t="s">
        <v>15</v>
      </c>
      <c r="J7016" t="s">
        <v>22</v>
      </c>
      <c r="K7016" s="2">
        <v>324.33</v>
      </c>
      <c r="L7016" t="s">
        <v>28</v>
      </c>
      <c r="M7016">
        <f>YEAR(Table1[[#This Row],[order_date]])</f>
        <v>2023</v>
      </c>
      <c r="N7016">
        <f>MONTH(Table1[[#This Row],[order_date]])</f>
        <v>3</v>
      </c>
      <c r="O7016" s="3">
        <f>Table1[[#This Row],[sales]]-Table1[[#This Row],[profit]]</f>
        <v>1320.72</v>
      </c>
      <c r="P7016" s="3">
        <f>Table1[[#This Row],[sales]]*Table1[[#This Row],[quantity]]</f>
        <v>8225.25</v>
      </c>
      <c r="Q7016" s="9">
        <f>Table1[[#This Row],[delivery_date]]-Table1[[#This Row],[order_date]]</f>
        <v>2</v>
      </c>
    </row>
    <row r="7017" spans="1:17" x14ac:dyDescent="0.35">
      <c r="A7017" t="s">
        <v>7048</v>
      </c>
      <c r="B7017" t="s">
        <v>13</v>
      </c>
      <c r="C7017" t="s">
        <v>33</v>
      </c>
      <c r="D7017" s="2">
        <v>275.07</v>
      </c>
      <c r="E7017">
        <v>0.49</v>
      </c>
      <c r="F7017">
        <v>9</v>
      </c>
      <c r="G7017" s="1">
        <v>45015</v>
      </c>
      <c r="H7017" s="1">
        <v>45021</v>
      </c>
      <c r="I7017" t="s">
        <v>15</v>
      </c>
      <c r="J7017" t="s">
        <v>22</v>
      </c>
      <c r="K7017" s="2">
        <v>20.67</v>
      </c>
      <c r="L7017" t="s">
        <v>23</v>
      </c>
      <c r="M7017">
        <f>YEAR(Table1[[#This Row],[order_date]])</f>
        <v>2023</v>
      </c>
      <c r="N7017">
        <f>MONTH(Table1[[#This Row],[order_date]])</f>
        <v>3</v>
      </c>
      <c r="O7017" s="3">
        <f>Table1[[#This Row],[sales]]-Table1[[#This Row],[profit]]</f>
        <v>254.39999999999998</v>
      </c>
      <c r="P7017" s="3">
        <f>Table1[[#This Row],[sales]]*Table1[[#This Row],[quantity]]</f>
        <v>2475.63</v>
      </c>
      <c r="Q7017" s="9">
        <f>Table1[[#This Row],[delivery_date]]-Table1[[#This Row],[order_date]]</f>
        <v>6</v>
      </c>
    </row>
    <row r="7018" spans="1:17" x14ac:dyDescent="0.35">
      <c r="A7018" t="s">
        <v>7049</v>
      </c>
      <c r="B7018" t="s">
        <v>13</v>
      </c>
      <c r="C7018" t="s">
        <v>26</v>
      </c>
      <c r="D7018" s="2">
        <v>1470.23</v>
      </c>
      <c r="E7018">
        <v>0.34</v>
      </c>
      <c r="F7018">
        <v>9</v>
      </c>
      <c r="G7018" s="1">
        <v>45077</v>
      </c>
      <c r="H7018" s="1">
        <v>45084</v>
      </c>
      <c r="I7018" t="s">
        <v>15</v>
      </c>
      <c r="J7018" t="s">
        <v>22</v>
      </c>
      <c r="K7018" s="2">
        <v>298.35000000000002</v>
      </c>
      <c r="L7018" t="s">
        <v>17</v>
      </c>
      <c r="M7018">
        <f>YEAR(Table1[[#This Row],[order_date]])</f>
        <v>2023</v>
      </c>
      <c r="N7018">
        <f>MONTH(Table1[[#This Row],[order_date]])</f>
        <v>5</v>
      </c>
      <c r="O7018" s="3">
        <f>Table1[[#This Row],[sales]]-Table1[[#This Row],[profit]]</f>
        <v>1171.8800000000001</v>
      </c>
      <c r="P7018" s="3">
        <f>Table1[[#This Row],[sales]]*Table1[[#This Row],[quantity]]</f>
        <v>13232.07</v>
      </c>
      <c r="Q7018" s="9">
        <f>Table1[[#This Row],[delivery_date]]-Table1[[#This Row],[order_date]]</f>
        <v>7</v>
      </c>
    </row>
    <row r="7019" spans="1:17" x14ac:dyDescent="0.35">
      <c r="A7019" t="s">
        <v>7050</v>
      </c>
      <c r="B7019" t="s">
        <v>25</v>
      </c>
      <c r="C7019" t="s">
        <v>20</v>
      </c>
      <c r="D7019" s="2">
        <v>1839.73</v>
      </c>
      <c r="E7019">
        <v>0.46</v>
      </c>
      <c r="F7019">
        <v>8</v>
      </c>
      <c r="G7019" s="1">
        <v>45435</v>
      </c>
      <c r="H7019" s="1">
        <v>45442</v>
      </c>
      <c r="I7019" t="s">
        <v>15</v>
      </c>
      <c r="J7019" t="s">
        <v>16</v>
      </c>
      <c r="K7019" s="2">
        <v>94.46</v>
      </c>
      <c r="L7019" t="s">
        <v>28</v>
      </c>
      <c r="M7019">
        <f>YEAR(Table1[[#This Row],[order_date]])</f>
        <v>2024</v>
      </c>
      <c r="N7019">
        <f>MONTH(Table1[[#This Row],[order_date]])</f>
        <v>5</v>
      </c>
      <c r="O7019" s="3">
        <f>Table1[[#This Row],[sales]]-Table1[[#This Row],[profit]]</f>
        <v>1745.27</v>
      </c>
      <c r="P7019" s="3">
        <f>Table1[[#This Row],[sales]]*Table1[[#This Row],[quantity]]</f>
        <v>14717.84</v>
      </c>
      <c r="Q7019" s="9">
        <f>Table1[[#This Row],[delivery_date]]-Table1[[#This Row],[order_date]]</f>
        <v>7</v>
      </c>
    </row>
    <row r="7020" spans="1:17" x14ac:dyDescent="0.35">
      <c r="A7020" t="s">
        <v>7051</v>
      </c>
      <c r="B7020" t="s">
        <v>41</v>
      </c>
      <c r="C7020" t="s">
        <v>14</v>
      </c>
      <c r="D7020" s="2">
        <v>280.8</v>
      </c>
      <c r="E7020">
        <v>0.43</v>
      </c>
      <c r="F7020">
        <v>9</v>
      </c>
      <c r="G7020" s="1">
        <v>45243</v>
      </c>
      <c r="H7020" s="1">
        <v>45247</v>
      </c>
      <c r="I7020" t="s">
        <v>31</v>
      </c>
      <c r="J7020" t="s">
        <v>22</v>
      </c>
      <c r="K7020" s="2">
        <v>82.54</v>
      </c>
      <c r="L7020" t="s">
        <v>39</v>
      </c>
      <c r="M7020">
        <f>YEAR(Table1[[#This Row],[order_date]])</f>
        <v>2023</v>
      </c>
      <c r="N7020">
        <f>MONTH(Table1[[#This Row],[order_date]])</f>
        <v>11</v>
      </c>
      <c r="O7020" s="3">
        <f>Table1[[#This Row],[sales]]-Table1[[#This Row],[profit]]</f>
        <v>198.26</v>
      </c>
      <c r="P7020" s="3">
        <f>Table1[[#This Row],[sales]]*Table1[[#This Row],[quantity]]</f>
        <v>2527.2000000000003</v>
      </c>
      <c r="Q7020" s="9">
        <f>Table1[[#This Row],[delivery_date]]-Table1[[#This Row],[order_date]]</f>
        <v>4</v>
      </c>
    </row>
    <row r="7021" spans="1:17" x14ac:dyDescent="0.35">
      <c r="A7021" t="s">
        <v>7052</v>
      </c>
      <c r="B7021" t="s">
        <v>41</v>
      </c>
      <c r="C7021" t="s">
        <v>36</v>
      </c>
      <c r="D7021" s="2">
        <v>4424.76</v>
      </c>
      <c r="E7021">
        <v>0.24</v>
      </c>
      <c r="F7021">
        <v>2</v>
      </c>
      <c r="G7021" s="1">
        <v>45106</v>
      </c>
      <c r="H7021" s="1">
        <v>45107</v>
      </c>
      <c r="I7021" t="s">
        <v>21</v>
      </c>
      <c r="J7021" t="s">
        <v>22</v>
      </c>
      <c r="K7021" s="2">
        <v>797.35</v>
      </c>
      <c r="L7021" t="s">
        <v>17</v>
      </c>
      <c r="M7021">
        <f>YEAR(Table1[[#This Row],[order_date]])</f>
        <v>2023</v>
      </c>
      <c r="N7021">
        <f>MONTH(Table1[[#This Row],[order_date]])</f>
        <v>6</v>
      </c>
      <c r="O7021" s="3">
        <f>Table1[[#This Row],[sales]]-Table1[[#This Row],[profit]]</f>
        <v>3627.4100000000003</v>
      </c>
      <c r="P7021" s="3">
        <f>Table1[[#This Row],[sales]]*Table1[[#This Row],[quantity]]</f>
        <v>8849.52</v>
      </c>
      <c r="Q7021" s="9">
        <f>Table1[[#This Row],[delivery_date]]-Table1[[#This Row],[order_date]]</f>
        <v>1</v>
      </c>
    </row>
    <row r="7022" spans="1:17" x14ac:dyDescent="0.35">
      <c r="A7022" t="s">
        <v>7053</v>
      </c>
      <c r="B7022" t="s">
        <v>19</v>
      </c>
      <c r="C7022" t="s">
        <v>14</v>
      </c>
      <c r="D7022" s="2">
        <v>4254.5</v>
      </c>
      <c r="E7022">
        <v>0.17</v>
      </c>
      <c r="F7022">
        <v>3</v>
      </c>
      <c r="G7022" s="1">
        <v>45480</v>
      </c>
      <c r="H7022" s="1">
        <v>45483</v>
      </c>
      <c r="I7022" t="s">
        <v>15</v>
      </c>
      <c r="J7022" t="s">
        <v>27</v>
      </c>
      <c r="K7022" s="2">
        <v>310.81</v>
      </c>
      <c r="L7022" t="s">
        <v>48</v>
      </c>
      <c r="M7022">
        <f>YEAR(Table1[[#This Row],[order_date]])</f>
        <v>2024</v>
      </c>
      <c r="N7022">
        <f>MONTH(Table1[[#This Row],[order_date]])</f>
        <v>7</v>
      </c>
      <c r="O7022" s="3">
        <f>Table1[[#This Row],[sales]]-Table1[[#This Row],[profit]]</f>
        <v>3943.69</v>
      </c>
      <c r="P7022" s="3">
        <f>Table1[[#This Row],[sales]]*Table1[[#This Row],[quantity]]</f>
        <v>12763.5</v>
      </c>
      <c r="Q7022" s="9">
        <f>Table1[[#This Row],[delivery_date]]-Table1[[#This Row],[order_date]]</f>
        <v>3</v>
      </c>
    </row>
    <row r="7023" spans="1:17" x14ac:dyDescent="0.35">
      <c r="A7023" t="s">
        <v>7054</v>
      </c>
      <c r="B7023" t="s">
        <v>19</v>
      </c>
      <c r="C7023" t="s">
        <v>20</v>
      </c>
      <c r="D7023" s="2">
        <v>1332.35</v>
      </c>
      <c r="E7023">
        <v>0.32</v>
      </c>
      <c r="F7023">
        <v>4</v>
      </c>
      <c r="G7023" s="1">
        <v>45489</v>
      </c>
      <c r="H7023" s="1">
        <v>45494</v>
      </c>
      <c r="I7023" t="s">
        <v>31</v>
      </c>
      <c r="J7023" t="s">
        <v>22</v>
      </c>
      <c r="K7023" s="2">
        <v>166.39</v>
      </c>
      <c r="L7023" t="s">
        <v>39</v>
      </c>
      <c r="M7023">
        <f>YEAR(Table1[[#This Row],[order_date]])</f>
        <v>2024</v>
      </c>
      <c r="N7023">
        <f>MONTH(Table1[[#This Row],[order_date]])</f>
        <v>7</v>
      </c>
      <c r="O7023" s="3">
        <f>Table1[[#This Row],[sales]]-Table1[[#This Row],[profit]]</f>
        <v>1165.96</v>
      </c>
      <c r="P7023" s="3">
        <f>Table1[[#This Row],[sales]]*Table1[[#This Row],[quantity]]</f>
        <v>5329.4</v>
      </c>
      <c r="Q7023" s="9">
        <f>Table1[[#This Row],[delivery_date]]-Table1[[#This Row],[order_date]]</f>
        <v>5</v>
      </c>
    </row>
    <row r="7024" spans="1:17" x14ac:dyDescent="0.35">
      <c r="A7024" t="s">
        <v>7055</v>
      </c>
      <c r="B7024" t="s">
        <v>13</v>
      </c>
      <c r="C7024" t="s">
        <v>33</v>
      </c>
      <c r="D7024" s="2">
        <v>4032.54</v>
      </c>
      <c r="E7024">
        <v>0.27</v>
      </c>
      <c r="F7024">
        <v>5</v>
      </c>
      <c r="G7024" s="1">
        <v>45331</v>
      </c>
      <c r="H7024" s="1">
        <v>45337</v>
      </c>
      <c r="I7024" t="s">
        <v>21</v>
      </c>
      <c r="J7024" t="s">
        <v>16</v>
      </c>
      <c r="K7024" s="2">
        <v>865.76</v>
      </c>
      <c r="L7024" t="s">
        <v>28</v>
      </c>
      <c r="M7024">
        <f>YEAR(Table1[[#This Row],[order_date]])</f>
        <v>2024</v>
      </c>
      <c r="N7024">
        <f>MONTH(Table1[[#This Row],[order_date]])</f>
        <v>2</v>
      </c>
      <c r="O7024" s="3">
        <f>Table1[[#This Row],[sales]]-Table1[[#This Row],[profit]]</f>
        <v>3166.7799999999997</v>
      </c>
      <c r="P7024" s="3">
        <f>Table1[[#This Row],[sales]]*Table1[[#This Row],[quantity]]</f>
        <v>20162.7</v>
      </c>
      <c r="Q7024" s="9">
        <f>Table1[[#This Row],[delivery_date]]-Table1[[#This Row],[order_date]]</f>
        <v>6</v>
      </c>
    </row>
    <row r="7025" spans="1:17" x14ac:dyDescent="0.35">
      <c r="A7025" t="s">
        <v>7056</v>
      </c>
      <c r="B7025" t="s">
        <v>25</v>
      </c>
      <c r="C7025" t="s">
        <v>26</v>
      </c>
      <c r="D7025" s="2">
        <v>4001.44</v>
      </c>
      <c r="E7025">
        <v>0.01</v>
      </c>
      <c r="F7025">
        <v>2</v>
      </c>
      <c r="G7025" s="1">
        <v>45111</v>
      </c>
      <c r="H7025" s="1">
        <v>45114</v>
      </c>
      <c r="I7025" t="s">
        <v>15</v>
      </c>
      <c r="J7025" t="s">
        <v>27</v>
      </c>
      <c r="K7025" s="2">
        <v>488.97</v>
      </c>
      <c r="L7025" t="s">
        <v>48</v>
      </c>
      <c r="M7025">
        <f>YEAR(Table1[[#This Row],[order_date]])</f>
        <v>2023</v>
      </c>
      <c r="N7025">
        <f>MONTH(Table1[[#This Row],[order_date]])</f>
        <v>7</v>
      </c>
      <c r="O7025" s="3">
        <f>Table1[[#This Row],[sales]]-Table1[[#This Row],[profit]]</f>
        <v>3512.4700000000003</v>
      </c>
      <c r="P7025" s="3">
        <f>Table1[[#This Row],[sales]]*Table1[[#This Row],[quantity]]</f>
        <v>8002.88</v>
      </c>
      <c r="Q7025" s="9">
        <f>Table1[[#This Row],[delivery_date]]-Table1[[#This Row],[order_date]]</f>
        <v>3</v>
      </c>
    </row>
    <row r="7026" spans="1:17" x14ac:dyDescent="0.35">
      <c r="A7026" t="s">
        <v>7057</v>
      </c>
      <c r="B7026" t="s">
        <v>13</v>
      </c>
      <c r="C7026" t="s">
        <v>20</v>
      </c>
      <c r="D7026" s="2">
        <v>1741.56</v>
      </c>
      <c r="E7026">
        <v>0.48</v>
      </c>
      <c r="F7026">
        <v>4</v>
      </c>
      <c r="G7026" s="1">
        <v>45218</v>
      </c>
      <c r="H7026" s="1">
        <v>45220</v>
      </c>
      <c r="I7026" t="s">
        <v>31</v>
      </c>
      <c r="J7026" t="s">
        <v>22</v>
      </c>
      <c r="K7026" s="2">
        <v>270.36</v>
      </c>
      <c r="L7026" t="s">
        <v>17</v>
      </c>
      <c r="M7026">
        <f>YEAR(Table1[[#This Row],[order_date]])</f>
        <v>2023</v>
      </c>
      <c r="N7026">
        <f>MONTH(Table1[[#This Row],[order_date]])</f>
        <v>10</v>
      </c>
      <c r="O7026" s="3">
        <f>Table1[[#This Row],[sales]]-Table1[[#This Row],[profit]]</f>
        <v>1471.1999999999998</v>
      </c>
      <c r="P7026" s="3">
        <f>Table1[[#This Row],[sales]]*Table1[[#This Row],[quantity]]</f>
        <v>6966.24</v>
      </c>
      <c r="Q7026" s="9">
        <f>Table1[[#This Row],[delivery_date]]-Table1[[#This Row],[order_date]]</f>
        <v>2</v>
      </c>
    </row>
    <row r="7027" spans="1:17" x14ac:dyDescent="0.35">
      <c r="A7027" t="s">
        <v>7058</v>
      </c>
      <c r="B7027" t="s">
        <v>19</v>
      </c>
      <c r="C7027" t="s">
        <v>20</v>
      </c>
      <c r="D7027" s="2">
        <v>3515.63</v>
      </c>
      <c r="E7027">
        <v>0.28999999999999998</v>
      </c>
      <c r="F7027">
        <v>4</v>
      </c>
      <c r="G7027" s="1">
        <v>45626</v>
      </c>
      <c r="H7027" s="1">
        <v>45633</v>
      </c>
      <c r="I7027" t="s">
        <v>15</v>
      </c>
      <c r="J7027" t="s">
        <v>27</v>
      </c>
      <c r="K7027" s="2">
        <v>438.45</v>
      </c>
      <c r="L7027" t="s">
        <v>48</v>
      </c>
      <c r="M7027">
        <f>YEAR(Table1[[#This Row],[order_date]])</f>
        <v>2024</v>
      </c>
      <c r="N7027">
        <f>MONTH(Table1[[#This Row],[order_date]])</f>
        <v>11</v>
      </c>
      <c r="O7027" s="3">
        <f>Table1[[#This Row],[sales]]-Table1[[#This Row],[profit]]</f>
        <v>3077.1800000000003</v>
      </c>
      <c r="P7027" s="3">
        <f>Table1[[#This Row],[sales]]*Table1[[#This Row],[quantity]]</f>
        <v>14062.52</v>
      </c>
      <c r="Q7027" s="9">
        <f>Table1[[#This Row],[delivery_date]]-Table1[[#This Row],[order_date]]</f>
        <v>7</v>
      </c>
    </row>
    <row r="7028" spans="1:17" x14ac:dyDescent="0.35">
      <c r="A7028" t="s">
        <v>7059</v>
      </c>
      <c r="B7028" t="s">
        <v>25</v>
      </c>
      <c r="C7028" t="s">
        <v>36</v>
      </c>
      <c r="D7028" s="2">
        <v>1520.3</v>
      </c>
      <c r="E7028">
        <v>0.44</v>
      </c>
      <c r="F7028">
        <v>5</v>
      </c>
      <c r="G7028" s="1">
        <v>45414</v>
      </c>
      <c r="H7028" s="1">
        <v>45417</v>
      </c>
      <c r="I7028" t="s">
        <v>31</v>
      </c>
      <c r="J7028" t="s">
        <v>16</v>
      </c>
      <c r="K7028" s="2">
        <v>315.08</v>
      </c>
      <c r="L7028" t="s">
        <v>39</v>
      </c>
      <c r="M7028">
        <f>YEAR(Table1[[#This Row],[order_date]])</f>
        <v>2024</v>
      </c>
      <c r="N7028">
        <f>MONTH(Table1[[#This Row],[order_date]])</f>
        <v>5</v>
      </c>
      <c r="O7028" s="3">
        <f>Table1[[#This Row],[sales]]-Table1[[#This Row],[profit]]</f>
        <v>1205.22</v>
      </c>
      <c r="P7028" s="3">
        <f>Table1[[#This Row],[sales]]*Table1[[#This Row],[quantity]]</f>
        <v>7601.5</v>
      </c>
      <c r="Q7028" s="9">
        <f>Table1[[#This Row],[delivery_date]]-Table1[[#This Row],[order_date]]</f>
        <v>3</v>
      </c>
    </row>
    <row r="7029" spans="1:17" x14ac:dyDescent="0.35">
      <c r="A7029" t="s">
        <v>7060</v>
      </c>
      <c r="B7029" t="s">
        <v>25</v>
      </c>
      <c r="C7029" t="s">
        <v>14</v>
      </c>
      <c r="D7029" s="2">
        <v>444.35</v>
      </c>
      <c r="E7029">
        <v>0.37</v>
      </c>
      <c r="F7029">
        <v>6</v>
      </c>
      <c r="G7029" s="1">
        <v>45625</v>
      </c>
      <c r="H7029" s="1">
        <v>45632</v>
      </c>
      <c r="I7029" t="s">
        <v>31</v>
      </c>
      <c r="J7029" t="s">
        <v>16</v>
      </c>
      <c r="K7029" s="2">
        <v>53.78</v>
      </c>
      <c r="L7029" t="s">
        <v>17</v>
      </c>
      <c r="M7029">
        <f>YEAR(Table1[[#This Row],[order_date]])</f>
        <v>2024</v>
      </c>
      <c r="N7029">
        <f>MONTH(Table1[[#This Row],[order_date]])</f>
        <v>11</v>
      </c>
      <c r="O7029" s="3">
        <f>Table1[[#This Row],[sales]]-Table1[[#This Row],[profit]]</f>
        <v>390.57000000000005</v>
      </c>
      <c r="P7029" s="3">
        <f>Table1[[#This Row],[sales]]*Table1[[#This Row],[quantity]]</f>
        <v>2666.1000000000004</v>
      </c>
      <c r="Q7029" s="9">
        <f>Table1[[#This Row],[delivery_date]]-Table1[[#This Row],[order_date]]</f>
        <v>7</v>
      </c>
    </row>
    <row r="7030" spans="1:17" x14ac:dyDescent="0.35">
      <c r="A7030" t="s">
        <v>7061</v>
      </c>
      <c r="B7030" t="s">
        <v>19</v>
      </c>
      <c r="C7030" t="s">
        <v>14</v>
      </c>
      <c r="D7030" s="2">
        <v>2573.5100000000002</v>
      </c>
      <c r="E7030">
        <v>0.17</v>
      </c>
      <c r="F7030">
        <v>1</v>
      </c>
      <c r="G7030" s="1">
        <v>45120</v>
      </c>
      <c r="H7030" s="1">
        <v>45125</v>
      </c>
      <c r="I7030" t="s">
        <v>31</v>
      </c>
      <c r="J7030" t="s">
        <v>16</v>
      </c>
      <c r="K7030" s="2">
        <v>651.77</v>
      </c>
      <c r="L7030" t="s">
        <v>17</v>
      </c>
      <c r="M7030">
        <f>YEAR(Table1[[#This Row],[order_date]])</f>
        <v>2023</v>
      </c>
      <c r="N7030">
        <f>MONTH(Table1[[#This Row],[order_date]])</f>
        <v>7</v>
      </c>
      <c r="O7030" s="3">
        <f>Table1[[#This Row],[sales]]-Table1[[#This Row],[profit]]</f>
        <v>1921.7400000000002</v>
      </c>
      <c r="P7030" s="3">
        <f>Table1[[#This Row],[sales]]*Table1[[#This Row],[quantity]]</f>
        <v>2573.5100000000002</v>
      </c>
      <c r="Q7030" s="9">
        <f>Table1[[#This Row],[delivery_date]]-Table1[[#This Row],[order_date]]</f>
        <v>5</v>
      </c>
    </row>
    <row r="7031" spans="1:17" x14ac:dyDescent="0.35">
      <c r="A7031" t="s">
        <v>7062</v>
      </c>
      <c r="B7031" t="s">
        <v>41</v>
      </c>
      <c r="C7031" t="s">
        <v>36</v>
      </c>
      <c r="D7031" s="2">
        <v>2247.8000000000002</v>
      </c>
      <c r="E7031">
        <v>0.45</v>
      </c>
      <c r="F7031">
        <v>6</v>
      </c>
      <c r="G7031" s="1">
        <v>44969</v>
      </c>
      <c r="H7031" s="1">
        <v>44972</v>
      </c>
      <c r="I7031" t="s">
        <v>21</v>
      </c>
      <c r="J7031" t="s">
        <v>22</v>
      </c>
      <c r="K7031" s="2">
        <v>519.58000000000004</v>
      </c>
      <c r="L7031" t="s">
        <v>23</v>
      </c>
      <c r="M7031">
        <f>YEAR(Table1[[#This Row],[order_date]])</f>
        <v>2023</v>
      </c>
      <c r="N7031">
        <f>MONTH(Table1[[#This Row],[order_date]])</f>
        <v>2</v>
      </c>
      <c r="O7031" s="3">
        <f>Table1[[#This Row],[sales]]-Table1[[#This Row],[profit]]</f>
        <v>1728.2200000000003</v>
      </c>
      <c r="P7031" s="3">
        <f>Table1[[#This Row],[sales]]*Table1[[#This Row],[quantity]]</f>
        <v>13486.800000000001</v>
      </c>
      <c r="Q7031" s="9">
        <f>Table1[[#This Row],[delivery_date]]-Table1[[#This Row],[order_date]]</f>
        <v>3</v>
      </c>
    </row>
    <row r="7032" spans="1:17" x14ac:dyDescent="0.35">
      <c r="A7032" t="s">
        <v>7063</v>
      </c>
      <c r="B7032" t="s">
        <v>41</v>
      </c>
      <c r="C7032" t="s">
        <v>26</v>
      </c>
      <c r="D7032" s="2">
        <v>776.95</v>
      </c>
      <c r="E7032">
        <v>0.4</v>
      </c>
      <c r="F7032">
        <v>9</v>
      </c>
      <c r="G7032" s="1">
        <v>45369</v>
      </c>
      <c r="H7032" s="1">
        <v>45376</v>
      </c>
      <c r="I7032" t="s">
        <v>21</v>
      </c>
      <c r="J7032" t="s">
        <v>22</v>
      </c>
      <c r="K7032" s="2">
        <v>102.03</v>
      </c>
      <c r="L7032" t="s">
        <v>48</v>
      </c>
      <c r="M7032">
        <f>YEAR(Table1[[#This Row],[order_date]])</f>
        <v>2024</v>
      </c>
      <c r="N7032">
        <f>MONTH(Table1[[#This Row],[order_date]])</f>
        <v>3</v>
      </c>
      <c r="O7032" s="3">
        <f>Table1[[#This Row],[sales]]-Table1[[#This Row],[profit]]</f>
        <v>674.92000000000007</v>
      </c>
      <c r="P7032" s="3">
        <f>Table1[[#This Row],[sales]]*Table1[[#This Row],[quantity]]</f>
        <v>6992.55</v>
      </c>
      <c r="Q7032" s="9">
        <f>Table1[[#This Row],[delivery_date]]-Table1[[#This Row],[order_date]]</f>
        <v>7</v>
      </c>
    </row>
    <row r="7033" spans="1:17" x14ac:dyDescent="0.35">
      <c r="A7033" t="s">
        <v>7064</v>
      </c>
      <c r="B7033" t="s">
        <v>25</v>
      </c>
      <c r="C7033" t="s">
        <v>33</v>
      </c>
      <c r="D7033" s="2">
        <v>2503.71</v>
      </c>
      <c r="E7033">
        <v>0.21</v>
      </c>
      <c r="F7033">
        <v>3</v>
      </c>
      <c r="G7033" s="1">
        <v>45128</v>
      </c>
      <c r="H7033" s="1">
        <v>45129</v>
      </c>
      <c r="I7033" t="s">
        <v>15</v>
      </c>
      <c r="J7033" t="s">
        <v>16</v>
      </c>
      <c r="K7033" s="2">
        <v>516.04999999999995</v>
      </c>
      <c r="L7033" t="s">
        <v>17</v>
      </c>
      <c r="M7033">
        <f>YEAR(Table1[[#This Row],[order_date]])</f>
        <v>2023</v>
      </c>
      <c r="N7033">
        <f>MONTH(Table1[[#This Row],[order_date]])</f>
        <v>7</v>
      </c>
      <c r="O7033" s="3">
        <f>Table1[[#This Row],[sales]]-Table1[[#This Row],[profit]]</f>
        <v>1987.66</v>
      </c>
      <c r="P7033" s="3">
        <f>Table1[[#This Row],[sales]]*Table1[[#This Row],[quantity]]</f>
        <v>7511.13</v>
      </c>
      <c r="Q7033" s="9">
        <f>Table1[[#This Row],[delivery_date]]-Table1[[#This Row],[order_date]]</f>
        <v>1</v>
      </c>
    </row>
    <row r="7034" spans="1:17" x14ac:dyDescent="0.35">
      <c r="A7034" t="s">
        <v>7065</v>
      </c>
      <c r="B7034" t="s">
        <v>13</v>
      </c>
      <c r="C7034" t="s">
        <v>33</v>
      </c>
      <c r="D7034" s="2">
        <v>4751.9399999999996</v>
      </c>
      <c r="E7034">
        <v>0.42</v>
      </c>
      <c r="F7034">
        <v>2</v>
      </c>
      <c r="G7034" s="1">
        <v>45545</v>
      </c>
      <c r="H7034" s="1">
        <v>45548</v>
      </c>
      <c r="I7034" t="s">
        <v>15</v>
      </c>
      <c r="J7034" t="s">
        <v>16</v>
      </c>
      <c r="K7034" s="2">
        <v>814.04</v>
      </c>
      <c r="L7034" t="s">
        <v>39</v>
      </c>
      <c r="M7034">
        <f>YEAR(Table1[[#This Row],[order_date]])</f>
        <v>2024</v>
      </c>
      <c r="N7034">
        <f>MONTH(Table1[[#This Row],[order_date]])</f>
        <v>9</v>
      </c>
      <c r="O7034" s="3">
        <f>Table1[[#This Row],[sales]]-Table1[[#This Row],[profit]]</f>
        <v>3937.8999999999996</v>
      </c>
      <c r="P7034" s="3">
        <f>Table1[[#This Row],[sales]]*Table1[[#This Row],[quantity]]</f>
        <v>9503.8799999999992</v>
      </c>
      <c r="Q7034" s="9">
        <f>Table1[[#This Row],[delivery_date]]-Table1[[#This Row],[order_date]]</f>
        <v>3</v>
      </c>
    </row>
    <row r="7035" spans="1:17" x14ac:dyDescent="0.35">
      <c r="A7035" t="s">
        <v>7066</v>
      </c>
      <c r="B7035" t="s">
        <v>41</v>
      </c>
      <c r="C7035" t="s">
        <v>26</v>
      </c>
      <c r="D7035" s="2">
        <v>3683.83</v>
      </c>
      <c r="E7035">
        <v>0.14000000000000001</v>
      </c>
      <c r="F7035">
        <v>8</v>
      </c>
      <c r="G7035" s="1">
        <v>44999</v>
      </c>
      <c r="H7035" s="1">
        <v>45004</v>
      </c>
      <c r="I7035" t="s">
        <v>15</v>
      </c>
      <c r="J7035" t="s">
        <v>22</v>
      </c>
      <c r="K7035" s="2">
        <v>233.97</v>
      </c>
      <c r="L7035" t="s">
        <v>48</v>
      </c>
      <c r="M7035">
        <f>YEAR(Table1[[#This Row],[order_date]])</f>
        <v>2023</v>
      </c>
      <c r="N7035">
        <f>MONTH(Table1[[#This Row],[order_date]])</f>
        <v>3</v>
      </c>
      <c r="O7035" s="3">
        <f>Table1[[#This Row],[sales]]-Table1[[#This Row],[profit]]</f>
        <v>3449.86</v>
      </c>
      <c r="P7035" s="3">
        <f>Table1[[#This Row],[sales]]*Table1[[#This Row],[quantity]]</f>
        <v>29470.639999999999</v>
      </c>
      <c r="Q7035" s="9">
        <f>Table1[[#This Row],[delivery_date]]-Table1[[#This Row],[order_date]]</f>
        <v>5</v>
      </c>
    </row>
    <row r="7036" spans="1:17" x14ac:dyDescent="0.35">
      <c r="A7036" t="s">
        <v>7067</v>
      </c>
      <c r="B7036" t="s">
        <v>13</v>
      </c>
      <c r="C7036" t="s">
        <v>36</v>
      </c>
      <c r="D7036" s="2">
        <v>3720.47</v>
      </c>
      <c r="E7036">
        <v>0.34</v>
      </c>
      <c r="F7036">
        <v>2</v>
      </c>
      <c r="G7036" s="1">
        <v>45147</v>
      </c>
      <c r="H7036" s="1">
        <v>45153</v>
      </c>
      <c r="I7036" t="s">
        <v>15</v>
      </c>
      <c r="J7036" t="s">
        <v>22</v>
      </c>
      <c r="K7036" s="2">
        <v>571.98</v>
      </c>
      <c r="L7036" t="s">
        <v>34</v>
      </c>
      <c r="M7036">
        <f>YEAR(Table1[[#This Row],[order_date]])</f>
        <v>2023</v>
      </c>
      <c r="N7036">
        <f>MONTH(Table1[[#This Row],[order_date]])</f>
        <v>8</v>
      </c>
      <c r="O7036" s="3">
        <f>Table1[[#This Row],[sales]]-Table1[[#This Row],[profit]]</f>
        <v>3148.49</v>
      </c>
      <c r="P7036" s="3">
        <f>Table1[[#This Row],[sales]]*Table1[[#This Row],[quantity]]</f>
        <v>7440.94</v>
      </c>
      <c r="Q7036" s="9">
        <f>Table1[[#This Row],[delivery_date]]-Table1[[#This Row],[order_date]]</f>
        <v>6</v>
      </c>
    </row>
    <row r="7037" spans="1:17" x14ac:dyDescent="0.35">
      <c r="A7037" t="s">
        <v>7068</v>
      </c>
      <c r="B7037" t="s">
        <v>41</v>
      </c>
      <c r="C7037" t="s">
        <v>20</v>
      </c>
      <c r="D7037" s="2">
        <v>3812</v>
      </c>
      <c r="E7037">
        <v>0.06</v>
      </c>
      <c r="F7037">
        <v>8</v>
      </c>
      <c r="G7037" s="1">
        <v>45528</v>
      </c>
      <c r="H7037" s="1">
        <v>45532</v>
      </c>
      <c r="I7037" t="s">
        <v>31</v>
      </c>
      <c r="J7037" t="s">
        <v>16</v>
      </c>
      <c r="K7037" s="2">
        <v>315.89999999999998</v>
      </c>
      <c r="L7037" t="s">
        <v>23</v>
      </c>
      <c r="M7037">
        <f>YEAR(Table1[[#This Row],[order_date]])</f>
        <v>2024</v>
      </c>
      <c r="N7037">
        <f>MONTH(Table1[[#This Row],[order_date]])</f>
        <v>8</v>
      </c>
      <c r="O7037" s="3">
        <f>Table1[[#This Row],[sales]]-Table1[[#This Row],[profit]]</f>
        <v>3496.1</v>
      </c>
      <c r="P7037" s="3">
        <f>Table1[[#This Row],[sales]]*Table1[[#This Row],[quantity]]</f>
        <v>30496</v>
      </c>
      <c r="Q7037" s="9">
        <f>Table1[[#This Row],[delivery_date]]-Table1[[#This Row],[order_date]]</f>
        <v>4</v>
      </c>
    </row>
    <row r="7038" spans="1:17" x14ac:dyDescent="0.35">
      <c r="A7038" t="s">
        <v>7069</v>
      </c>
      <c r="B7038" t="s">
        <v>41</v>
      </c>
      <c r="C7038" t="s">
        <v>14</v>
      </c>
      <c r="D7038" s="2">
        <v>3748.71</v>
      </c>
      <c r="E7038">
        <v>0.43</v>
      </c>
      <c r="F7038">
        <v>4</v>
      </c>
      <c r="G7038" s="1">
        <v>45558</v>
      </c>
      <c r="H7038" s="1">
        <v>45559</v>
      </c>
      <c r="I7038" t="s">
        <v>31</v>
      </c>
      <c r="J7038" t="s">
        <v>16</v>
      </c>
      <c r="K7038" s="2">
        <v>298.87</v>
      </c>
      <c r="L7038" t="s">
        <v>48</v>
      </c>
      <c r="M7038">
        <f>YEAR(Table1[[#This Row],[order_date]])</f>
        <v>2024</v>
      </c>
      <c r="N7038">
        <f>MONTH(Table1[[#This Row],[order_date]])</f>
        <v>9</v>
      </c>
      <c r="O7038" s="3">
        <f>Table1[[#This Row],[sales]]-Table1[[#This Row],[profit]]</f>
        <v>3449.84</v>
      </c>
      <c r="P7038" s="3">
        <f>Table1[[#This Row],[sales]]*Table1[[#This Row],[quantity]]</f>
        <v>14994.84</v>
      </c>
      <c r="Q7038" s="9">
        <f>Table1[[#This Row],[delivery_date]]-Table1[[#This Row],[order_date]]</f>
        <v>1</v>
      </c>
    </row>
    <row r="7039" spans="1:17" x14ac:dyDescent="0.35">
      <c r="A7039" t="s">
        <v>7070</v>
      </c>
      <c r="B7039" t="s">
        <v>13</v>
      </c>
      <c r="C7039" t="s">
        <v>20</v>
      </c>
      <c r="D7039" s="2">
        <v>197.52</v>
      </c>
      <c r="E7039">
        <v>0.36</v>
      </c>
      <c r="F7039">
        <v>9</v>
      </c>
      <c r="G7039" s="1">
        <v>45602</v>
      </c>
      <c r="H7039" s="1">
        <v>45608</v>
      </c>
      <c r="I7039" t="s">
        <v>21</v>
      </c>
      <c r="J7039" t="s">
        <v>27</v>
      </c>
      <c r="K7039" s="2">
        <v>17.77</v>
      </c>
      <c r="L7039" t="s">
        <v>34</v>
      </c>
      <c r="M7039">
        <f>YEAR(Table1[[#This Row],[order_date]])</f>
        <v>2024</v>
      </c>
      <c r="N7039">
        <f>MONTH(Table1[[#This Row],[order_date]])</f>
        <v>11</v>
      </c>
      <c r="O7039" s="3">
        <f>Table1[[#This Row],[sales]]-Table1[[#This Row],[profit]]</f>
        <v>179.75</v>
      </c>
      <c r="P7039" s="3">
        <f>Table1[[#This Row],[sales]]*Table1[[#This Row],[quantity]]</f>
        <v>1777.68</v>
      </c>
      <c r="Q7039" s="9">
        <f>Table1[[#This Row],[delivery_date]]-Table1[[#This Row],[order_date]]</f>
        <v>6</v>
      </c>
    </row>
    <row r="7040" spans="1:17" x14ac:dyDescent="0.35">
      <c r="A7040" t="s">
        <v>7071</v>
      </c>
      <c r="B7040" t="s">
        <v>19</v>
      </c>
      <c r="C7040" t="s">
        <v>14</v>
      </c>
      <c r="D7040" s="2">
        <v>4630.99</v>
      </c>
      <c r="E7040">
        <v>0.08</v>
      </c>
      <c r="F7040">
        <v>4</v>
      </c>
      <c r="G7040" s="1">
        <v>45314</v>
      </c>
      <c r="H7040" s="1">
        <v>45318</v>
      </c>
      <c r="I7040" t="s">
        <v>31</v>
      </c>
      <c r="J7040" t="s">
        <v>27</v>
      </c>
      <c r="K7040" s="2">
        <v>727.68</v>
      </c>
      <c r="L7040" t="s">
        <v>17</v>
      </c>
      <c r="M7040">
        <f>YEAR(Table1[[#This Row],[order_date]])</f>
        <v>2024</v>
      </c>
      <c r="N7040">
        <f>MONTH(Table1[[#This Row],[order_date]])</f>
        <v>1</v>
      </c>
      <c r="O7040" s="3">
        <f>Table1[[#This Row],[sales]]-Table1[[#This Row],[profit]]</f>
        <v>3903.31</v>
      </c>
      <c r="P7040" s="3">
        <f>Table1[[#This Row],[sales]]*Table1[[#This Row],[quantity]]</f>
        <v>18523.96</v>
      </c>
      <c r="Q7040" s="9">
        <f>Table1[[#This Row],[delivery_date]]-Table1[[#This Row],[order_date]]</f>
        <v>4</v>
      </c>
    </row>
    <row r="7041" spans="1:17" x14ac:dyDescent="0.35">
      <c r="A7041" t="s">
        <v>7072</v>
      </c>
      <c r="B7041" t="s">
        <v>41</v>
      </c>
      <c r="C7041" t="s">
        <v>20</v>
      </c>
      <c r="D7041" s="2">
        <v>4167.68</v>
      </c>
      <c r="E7041">
        <v>0.01</v>
      </c>
      <c r="F7041">
        <v>1</v>
      </c>
      <c r="G7041" s="1">
        <v>45459</v>
      </c>
      <c r="H7041" s="1">
        <v>45462</v>
      </c>
      <c r="I7041" t="s">
        <v>15</v>
      </c>
      <c r="J7041" t="s">
        <v>22</v>
      </c>
      <c r="K7041" s="2">
        <v>1164.01</v>
      </c>
      <c r="L7041" t="s">
        <v>34</v>
      </c>
      <c r="M7041">
        <f>YEAR(Table1[[#This Row],[order_date]])</f>
        <v>2024</v>
      </c>
      <c r="N7041">
        <f>MONTH(Table1[[#This Row],[order_date]])</f>
        <v>6</v>
      </c>
      <c r="O7041" s="3">
        <f>Table1[[#This Row],[sales]]-Table1[[#This Row],[profit]]</f>
        <v>3003.67</v>
      </c>
      <c r="P7041" s="3">
        <f>Table1[[#This Row],[sales]]*Table1[[#This Row],[quantity]]</f>
        <v>4167.68</v>
      </c>
      <c r="Q7041" s="9">
        <f>Table1[[#This Row],[delivery_date]]-Table1[[#This Row],[order_date]]</f>
        <v>3</v>
      </c>
    </row>
    <row r="7042" spans="1:17" x14ac:dyDescent="0.35">
      <c r="A7042" t="s">
        <v>7073</v>
      </c>
      <c r="B7042" t="s">
        <v>41</v>
      </c>
      <c r="C7042" t="s">
        <v>36</v>
      </c>
      <c r="D7042" s="2">
        <v>1445.44</v>
      </c>
      <c r="E7042">
        <v>0.19</v>
      </c>
      <c r="F7042">
        <v>8</v>
      </c>
      <c r="G7042" s="1">
        <v>45535</v>
      </c>
      <c r="H7042" s="1">
        <v>45540</v>
      </c>
      <c r="I7042" t="s">
        <v>31</v>
      </c>
      <c r="J7042" t="s">
        <v>16</v>
      </c>
      <c r="K7042" s="2">
        <v>351.09</v>
      </c>
      <c r="L7042" t="s">
        <v>28</v>
      </c>
      <c r="M7042">
        <f>YEAR(Table1[[#This Row],[order_date]])</f>
        <v>2024</v>
      </c>
      <c r="N7042">
        <f>MONTH(Table1[[#This Row],[order_date]])</f>
        <v>8</v>
      </c>
      <c r="O7042" s="3">
        <f>Table1[[#This Row],[sales]]-Table1[[#This Row],[profit]]</f>
        <v>1094.3500000000001</v>
      </c>
      <c r="P7042" s="3">
        <f>Table1[[#This Row],[sales]]*Table1[[#This Row],[quantity]]</f>
        <v>11563.52</v>
      </c>
      <c r="Q7042" s="9">
        <f>Table1[[#This Row],[delivery_date]]-Table1[[#This Row],[order_date]]</f>
        <v>5</v>
      </c>
    </row>
    <row r="7043" spans="1:17" x14ac:dyDescent="0.35">
      <c r="A7043" t="s">
        <v>7074</v>
      </c>
      <c r="B7043" t="s">
        <v>13</v>
      </c>
      <c r="C7043" t="s">
        <v>36</v>
      </c>
      <c r="D7043" s="2">
        <v>2808.44</v>
      </c>
      <c r="E7043">
        <v>0.34</v>
      </c>
      <c r="F7043">
        <v>1</v>
      </c>
      <c r="G7043" s="1">
        <v>44930</v>
      </c>
      <c r="H7043" s="1">
        <v>44936</v>
      </c>
      <c r="I7043" t="s">
        <v>21</v>
      </c>
      <c r="J7043" t="s">
        <v>22</v>
      </c>
      <c r="K7043" s="2">
        <v>739.5</v>
      </c>
      <c r="L7043" t="s">
        <v>28</v>
      </c>
      <c r="M7043">
        <f>YEAR(Table1[[#This Row],[order_date]])</f>
        <v>2023</v>
      </c>
      <c r="N7043">
        <f>MONTH(Table1[[#This Row],[order_date]])</f>
        <v>1</v>
      </c>
      <c r="O7043" s="3">
        <f>Table1[[#This Row],[sales]]-Table1[[#This Row],[profit]]</f>
        <v>2068.94</v>
      </c>
      <c r="P7043" s="3">
        <f>Table1[[#This Row],[sales]]*Table1[[#This Row],[quantity]]</f>
        <v>2808.44</v>
      </c>
      <c r="Q7043" s="9">
        <f>Table1[[#This Row],[delivery_date]]-Table1[[#This Row],[order_date]]</f>
        <v>6</v>
      </c>
    </row>
    <row r="7044" spans="1:17" x14ac:dyDescent="0.35">
      <c r="A7044" t="s">
        <v>7075</v>
      </c>
      <c r="B7044" t="s">
        <v>19</v>
      </c>
      <c r="C7044" t="s">
        <v>26</v>
      </c>
      <c r="D7044" s="2">
        <v>3113.53</v>
      </c>
      <c r="E7044">
        <v>0.14000000000000001</v>
      </c>
      <c r="F7044">
        <v>5</v>
      </c>
      <c r="G7044" s="1">
        <v>45314</v>
      </c>
      <c r="H7044" s="1">
        <v>45316</v>
      </c>
      <c r="I7044" t="s">
        <v>31</v>
      </c>
      <c r="J7044" t="s">
        <v>27</v>
      </c>
      <c r="K7044" s="2">
        <v>728.42</v>
      </c>
      <c r="L7044" t="s">
        <v>48</v>
      </c>
      <c r="M7044">
        <f>YEAR(Table1[[#This Row],[order_date]])</f>
        <v>2024</v>
      </c>
      <c r="N7044">
        <f>MONTH(Table1[[#This Row],[order_date]])</f>
        <v>1</v>
      </c>
      <c r="O7044" s="3">
        <f>Table1[[#This Row],[sales]]-Table1[[#This Row],[profit]]</f>
        <v>2385.11</v>
      </c>
      <c r="P7044" s="3">
        <f>Table1[[#This Row],[sales]]*Table1[[#This Row],[quantity]]</f>
        <v>15567.650000000001</v>
      </c>
      <c r="Q7044" s="9">
        <f>Table1[[#This Row],[delivery_date]]-Table1[[#This Row],[order_date]]</f>
        <v>2</v>
      </c>
    </row>
    <row r="7045" spans="1:17" x14ac:dyDescent="0.35">
      <c r="A7045" t="s">
        <v>7076</v>
      </c>
      <c r="B7045" t="s">
        <v>41</v>
      </c>
      <c r="C7045" t="s">
        <v>20</v>
      </c>
      <c r="D7045" s="2">
        <v>746.53</v>
      </c>
      <c r="E7045">
        <v>0.49</v>
      </c>
      <c r="F7045">
        <v>7</v>
      </c>
      <c r="G7045" s="1">
        <v>45087</v>
      </c>
      <c r="H7045" s="1">
        <v>45088</v>
      </c>
      <c r="I7045" t="s">
        <v>21</v>
      </c>
      <c r="J7045" t="s">
        <v>22</v>
      </c>
      <c r="K7045" s="2">
        <v>218.29</v>
      </c>
      <c r="L7045" t="s">
        <v>28</v>
      </c>
      <c r="M7045">
        <f>YEAR(Table1[[#This Row],[order_date]])</f>
        <v>2023</v>
      </c>
      <c r="N7045">
        <f>MONTH(Table1[[#This Row],[order_date]])</f>
        <v>6</v>
      </c>
      <c r="O7045" s="3">
        <f>Table1[[#This Row],[sales]]-Table1[[#This Row],[profit]]</f>
        <v>528.24</v>
      </c>
      <c r="P7045" s="3">
        <f>Table1[[#This Row],[sales]]*Table1[[#This Row],[quantity]]</f>
        <v>5225.71</v>
      </c>
      <c r="Q7045" s="9">
        <f>Table1[[#This Row],[delivery_date]]-Table1[[#This Row],[order_date]]</f>
        <v>1</v>
      </c>
    </row>
    <row r="7046" spans="1:17" x14ac:dyDescent="0.35">
      <c r="A7046" t="s">
        <v>7077</v>
      </c>
      <c r="B7046" t="s">
        <v>41</v>
      </c>
      <c r="C7046" t="s">
        <v>20</v>
      </c>
      <c r="D7046" s="2">
        <v>1344.42</v>
      </c>
      <c r="E7046">
        <v>0.47</v>
      </c>
      <c r="F7046">
        <v>3</v>
      </c>
      <c r="G7046" s="1">
        <v>45580</v>
      </c>
      <c r="H7046" s="1">
        <v>45587</v>
      </c>
      <c r="I7046" t="s">
        <v>21</v>
      </c>
      <c r="J7046" t="s">
        <v>22</v>
      </c>
      <c r="K7046" s="2">
        <v>316.19</v>
      </c>
      <c r="L7046" t="s">
        <v>28</v>
      </c>
      <c r="M7046">
        <f>YEAR(Table1[[#This Row],[order_date]])</f>
        <v>2024</v>
      </c>
      <c r="N7046">
        <f>MONTH(Table1[[#This Row],[order_date]])</f>
        <v>10</v>
      </c>
      <c r="O7046" s="3">
        <f>Table1[[#This Row],[sales]]-Table1[[#This Row],[profit]]</f>
        <v>1028.23</v>
      </c>
      <c r="P7046" s="3">
        <f>Table1[[#This Row],[sales]]*Table1[[#This Row],[quantity]]</f>
        <v>4033.26</v>
      </c>
      <c r="Q7046" s="9">
        <f>Table1[[#This Row],[delivery_date]]-Table1[[#This Row],[order_date]]</f>
        <v>7</v>
      </c>
    </row>
    <row r="7047" spans="1:17" x14ac:dyDescent="0.35">
      <c r="A7047" t="s">
        <v>7078</v>
      </c>
      <c r="B7047" t="s">
        <v>19</v>
      </c>
      <c r="C7047" t="s">
        <v>26</v>
      </c>
      <c r="D7047" s="2">
        <v>213.93</v>
      </c>
      <c r="E7047">
        <v>0.3</v>
      </c>
      <c r="F7047">
        <v>6</v>
      </c>
      <c r="G7047" s="1">
        <v>45422</v>
      </c>
      <c r="H7047" s="1">
        <v>45428</v>
      </c>
      <c r="I7047" t="s">
        <v>31</v>
      </c>
      <c r="J7047" t="s">
        <v>22</v>
      </c>
      <c r="K7047" s="2">
        <v>53</v>
      </c>
      <c r="L7047" t="s">
        <v>23</v>
      </c>
      <c r="M7047">
        <f>YEAR(Table1[[#This Row],[order_date]])</f>
        <v>2024</v>
      </c>
      <c r="N7047">
        <f>MONTH(Table1[[#This Row],[order_date]])</f>
        <v>5</v>
      </c>
      <c r="O7047" s="3">
        <f>Table1[[#This Row],[sales]]-Table1[[#This Row],[profit]]</f>
        <v>160.93</v>
      </c>
      <c r="P7047" s="3">
        <f>Table1[[#This Row],[sales]]*Table1[[#This Row],[quantity]]</f>
        <v>1283.58</v>
      </c>
      <c r="Q7047" s="9">
        <f>Table1[[#This Row],[delivery_date]]-Table1[[#This Row],[order_date]]</f>
        <v>6</v>
      </c>
    </row>
    <row r="7048" spans="1:17" x14ac:dyDescent="0.35">
      <c r="A7048" t="s">
        <v>7079</v>
      </c>
      <c r="B7048" t="s">
        <v>41</v>
      </c>
      <c r="C7048" t="s">
        <v>26</v>
      </c>
      <c r="D7048" s="2">
        <v>4333.3599999999997</v>
      </c>
      <c r="E7048">
        <v>0.16</v>
      </c>
      <c r="F7048">
        <v>1</v>
      </c>
      <c r="G7048" s="1">
        <v>45014</v>
      </c>
      <c r="H7048" s="1">
        <v>45019</v>
      </c>
      <c r="I7048" t="s">
        <v>21</v>
      </c>
      <c r="J7048" t="s">
        <v>22</v>
      </c>
      <c r="K7048" s="2">
        <v>1097.6400000000001</v>
      </c>
      <c r="L7048" t="s">
        <v>34</v>
      </c>
      <c r="M7048">
        <f>YEAR(Table1[[#This Row],[order_date]])</f>
        <v>2023</v>
      </c>
      <c r="N7048">
        <f>MONTH(Table1[[#This Row],[order_date]])</f>
        <v>3</v>
      </c>
      <c r="O7048" s="3">
        <f>Table1[[#This Row],[sales]]-Table1[[#This Row],[profit]]</f>
        <v>3235.7199999999993</v>
      </c>
      <c r="P7048" s="3">
        <f>Table1[[#This Row],[sales]]*Table1[[#This Row],[quantity]]</f>
        <v>4333.3599999999997</v>
      </c>
      <c r="Q7048" s="9">
        <f>Table1[[#This Row],[delivery_date]]-Table1[[#This Row],[order_date]]</f>
        <v>5</v>
      </c>
    </row>
    <row r="7049" spans="1:17" x14ac:dyDescent="0.35">
      <c r="A7049" t="s">
        <v>7080</v>
      </c>
      <c r="B7049" t="s">
        <v>19</v>
      </c>
      <c r="C7049" t="s">
        <v>36</v>
      </c>
      <c r="D7049" s="2">
        <v>222.03</v>
      </c>
      <c r="E7049">
        <v>0.45</v>
      </c>
      <c r="F7049">
        <v>6</v>
      </c>
      <c r="G7049" s="1">
        <v>45116</v>
      </c>
      <c r="H7049" s="1">
        <v>45122</v>
      </c>
      <c r="I7049" t="s">
        <v>31</v>
      </c>
      <c r="J7049" t="s">
        <v>16</v>
      </c>
      <c r="K7049" s="2">
        <v>49.32</v>
      </c>
      <c r="L7049" t="s">
        <v>17</v>
      </c>
      <c r="M7049">
        <f>YEAR(Table1[[#This Row],[order_date]])</f>
        <v>2023</v>
      </c>
      <c r="N7049">
        <f>MONTH(Table1[[#This Row],[order_date]])</f>
        <v>7</v>
      </c>
      <c r="O7049" s="3">
        <f>Table1[[#This Row],[sales]]-Table1[[#This Row],[profit]]</f>
        <v>172.71</v>
      </c>
      <c r="P7049" s="3">
        <f>Table1[[#This Row],[sales]]*Table1[[#This Row],[quantity]]</f>
        <v>1332.18</v>
      </c>
      <c r="Q7049" s="9">
        <f>Table1[[#This Row],[delivery_date]]-Table1[[#This Row],[order_date]]</f>
        <v>6</v>
      </c>
    </row>
    <row r="7050" spans="1:17" x14ac:dyDescent="0.35">
      <c r="A7050" t="s">
        <v>7081</v>
      </c>
      <c r="B7050" t="s">
        <v>19</v>
      </c>
      <c r="C7050" t="s">
        <v>36</v>
      </c>
      <c r="D7050" s="2">
        <v>1661.61</v>
      </c>
      <c r="E7050">
        <v>0.4</v>
      </c>
      <c r="F7050">
        <v>5</v>
      </c>
      <c r="G7050" s="1">
        <v>45015</v>
      </c>
      <c r="H7050" s="1">
        <v>45017</v>
      </c>
      <c r="I7050" t="s">
        <v>21</v>
      </c>
      <c r="J7050" t="s">
        <v>16</v>
      </c>
      <c r="K7050" s="2">
        <v>167.85</v>
      </c>
      <c r="L7050" t="s">
        <v>23</v>
      </c>
      <c r="M7050">
        <f>YEAR(Table1[[#This Row],[order_date]])</f>
        <v>2023</v>
      </c>
      <c r="N7050">
        <f>MONTH(Table1[[#This Row],[order_date]])</f>
        <v>3</v>
      </c>
      <c r="O7050" s="3">
        <f>Table1[[#This Row],[sales]]-Table1[[#This Row],[profit]]</f>
        <v>1493.76</v>
      </c>
      <c r="P7050" s="3">
        <f>Table1[[#This Row],[sales]]*Table1[[#This Row],[quantity]]</f>
        <v>8308.0499999999993</v>
      </c>
      <c r="Q7050" s="9">
        <f>Table1[[#This Row],[delivery_date]]-Table1[[#This Row],[order_date]]</f>
        <v>2</v>
      </c>
    </row>
    <row r="7051" spans="1:17" x14ac:dyDescent="0.35">
      <c r="A7051" t="s">
        <v>7082</v>
      </c>
      <c r="B7051" t="s">
        <v>13</v>
      </c>
      <c r="C7051" t="s">
        <v>20</v>
      </c>
      <c r="D7051" s="2">
        <v>483.41</v>
      </c>
      <c r="E7051">
        <v>0.04</v>
      </c>
      <c r="F7051">
        <v>2</v>
      </c>
      <c r="G7051" s="1">
        <v>45061</v>
      </c>
      <c r="H7051" s="1">
        <v>45062</v>
      </c>
      <c r="I7051" t="s">
        <v>31</v>
      </c>
      <c r="J7051" t="s">
        <v>22</v>
      </c>
      <c r="K7051" s="2">
        <v>141.52000000000001</v>
      </c>
      <c r="L7051" t="s">
        <v>34</v>
      </c>
      <c r="M7051">
        <f>YEAR(Table1[[#This Row],[order_date]])</f>
        <v>2023</v>
      </c>
      <c r="N7051">
        <f>MONTH(Table1[[#This Row],[order_date]])</f>
        <v>5</v>
      </c>
      <c r="O7051" s="3">
        <f>Table1[[#This Row],[sales]]-Table1[[#This Row],[profit]]</f>
        <v>341.89</v>
      </c>
      <c r="P7051" s="3">
        <f>Table1[[#This Row],[sales]]*Table1[[#This Row],[quantity]]</f>
        <v>966.82</v>
      </c>
      <c r="Q7051" s="9">
        <f>Table1[[#This Row],[delivery_date]]-Table1[[#This Row],[order_date]]</f>
        <v>1</v>
      </c>
    </row>
    <row r="7052" spans="1:17" x14ac:dyDescent="0.35">
      <c r="A7052" t="s">
        <v>7083</v>
      </c>
      <c r="B7052" t="s">
        <v>25</v>
      </c>
      <c r="C7052" t="s">
        <v>36</v>
      </c>
      <c r="D7052" s="2">
        <v>3928.89</v>
      </c>
      <c r="E7052">
        <v>0.24</v>
      </c>
      <c r="F7052">
        <v>4</v>
      </c>
      <c r="G7052" s="1">
        <v>45420</v>
      </c>
      <c r="H7052" s="1">
        <v>45421</v>
      </c>
      <c r="I7052" t="s">
        <v>21</v>
      </c>
      <c r="J7052" t="s">
        <v>27</v>
      </c>
      <c r="K7052" s="2">
        <v>668.72</v>
      </c>
      <c r="L7052" t="s">
        <v>23</v>
      </c>
      <c r="M7052">
        <f>YEAR(Table1[[#This Row],[order_date]])</f>
        <v>2024</v>
      </c>
      <c r="N7052">
        <f>MONTH(Table1[[#This Row],[order_date]])</f>
        <v>5</v>
      </c>
      <c r="O7052" s="3">
        <f>Table1[[#This Row],[sales]]-Table1[[#This Row],[profit]]</f>
        <v>3260.17</v>
      </c>
      <c r="P7052" s="3">
        <f>Table1[[#This Row],[sales]]*Table1[[#This Row],[quantity]]</f>
        <v>15715.56</v>
      </c>
      <c r="Q7052" s="9">
        <f>Table1[[#This Row],[delivery_date]]-Table1[[#This Row],[order_date]]</f>
        <v>1</v>
      </c>
    </row>
    <row r="7053" spans="1:17" x14ac:dyDescent="0.35">
      <c r="A7053" t="s">
        <v>7084</v>
      </c>
      <c r="B7053" t="s">
        <v>19</v>
      </c>
      <c r="C7053" t="s">
        <v>36</v>
      </c>
      <c r="D7053" s="2">
        <v>4632.42</v>
      </c>
      <c r="E7053">
        <v>0.49</v>
      </c>
      <c r="F7053">
        <v>7</v>
      </c>
      <c r="G7053" s="1">
        <v>45187</v>
      </c>
      <c r="H7053" s="1">
        <v>45190</v>
      </c>
      <c r="I7053" t="s">
        <v>15</v>
      </c>
      <c r="J7053" t="s">
        <v>16</v>
      </c>
      <c r="K7053" s="2">
        <v>1192.0999999999999</v>
      </c>
      <c r="L7053" t="s">
        <v>48</v>
      </c>
      <c r="M7053">
        <f>YEAR(Table1[[#This Row],[order_date]])</f>
        <v>2023</v>
      </c>
      <c r="N7053">
        <f>MONTH(Table1[[#This Row],[order_date]])</f>
        <v>9</v>
      </c>
      <c r="O7053" s="3">
        <f>Table1[[#This Row],[sales]]-Table1[[#This Row],[profit]]</f>
        <v>3440.32</v>
      </c>
      <c r="P7053" s="3">
        <f>Table1[[#This Row],[sales]]*Table1[[#This Row],[quantity]]</f>
        <v>32426.940000000002</v>
      </c>
      <c r="Q7053" s="9">
        <f>Table1[[#This Row],[delivery_date]]-Table1[[#This Row],[order_date]]</f>
        <v>3</v>
      </c>
    </row>
    <row r="7054" spans="1:17" x14ac:dyDescent="0.35">
      <c r="A7054" t="s">
        <v>7085</v>
      </c>
      <c r="B7054" t="s">
        <v>13</v>
      </c>
      <c r="C7054" t="s">
        <v>20</v>
      </c>
      <c r="D7054" s="2">
        <v>2857.8</v>
      </c>
      <c r="E7054">
        <v>0.23</v>
      </c>
      <c r="F7054">
        <v>6</v>
      </c>
      <c r="G7054" s="1">
        <v>44939</v>
      </c>
      <c r="H7054" s="1">
        <v>44946</v>
      </c>
      <c r="I7054" t="s">
        <v>15</v>
      </c>
      <c r="J7054" t="s">
        <v>22</v>
      </c>
      <c r="K7054" s="2">
        <v>713.64</v>
      </c>
      <c r="L7054" t="s">
        <v>48</v>
      </c>
      <c r="M7054">
        <f>YEAR(Table1[[#This Row],[order_date]])</f>
        <v>2023</v>
      </c>
      <c r="N7054">
        <f>MONTH(Table1[[#This Row],[order_date]])</f>
        <v>1</v>
      </c>
      <c r="O7054" s="3">
        <f>Table1[[#This Row],[sales]]-Table1[[#This Row],[profit]]</f>
        <v>2144.1600000000003</v>
      </c>
      <c r="P7054" s="3">
        <f>Table1[[#This Row],[sales]]*Table1[[#This Row],[quantity]]</f>
        <v>17146.800000000003</v>
      </c>
      <c r="Q7054" s="9">
        <f>Table1[[#This Row],[delivery_date]]-Table1[[#This Row],[order_date]]</f>
        <v>7</v>
      </c>
    </row>
    <row r="7055" spans="1:17" x14ac:dyDescent="0.35">
      <c r="A7055" t="s">
        <v>7086</v>
      </c>
      <c r="B7055" t="s">
        <v>25</v>
      </c>
      <c r="C7055" t="s">
        <v>26</v>
      </c>
      <c r="D7055" s="2">
        <v>783.88</v>
      </c>
      <c r="E7055">
        <v>0.47</v>
      </c>
      <c r="F7055">
        <v>6</v>
      </c>
      <c r="G7055" s="1">
        <v>45312</v>
      </c>
      <c r="H7055" s="1">
        <v>45314</v>
      </c>
      <c r="I7055" t="s">
        <v>31</v>
      </c>
      <c r="J7055" t="s">
        <v>16</v>
      </c>
      <c r="K7055" s="2">
        <v>122.98</v>
      </c>
      <c r="L7055" t="s">
        <v>17</v>
      </c>
      <c r="M7055">
        <f>YEAR(Table1[[#This Row],[order_date]])</f>
        <v>2024</v>
      </c>
      <c r="N7055">
        <f>MONTH(Table1[[#This Row],[order_date]])</f>
        <v>1</v>
      </c>
      <c r="O7055" s="3">
        <f>Table1[[#This Row],[sales]]-Table1[[#This Row],[profit]]</f>
        <v>660.9</v>
      </c>
      <c r="P7055" s="3">
        <f>Table1[[#This Row],[sales]]*Table1[[#This Row],[quantity]]</f>
        <v>4703.28</v>
      </c>
      <c r="Q7055" s="9">
        <f>Table1[[#This Row],[delivery_date]]-Table1[[#This Row],[order_date]]</f>
        <v>2</v>
      </c>
    </row>
    <row r="7056" spans="1:17" x14ac:dyDescent="0.35">
      <c r="A7056" t="s">
        <v>7087</v>
      </c>
      <c r="B7056" t="s">
        <v>41</v>
      </c>
      <c r="C7056" t="s">
        <v>20</v>
      </c>
      <c r="D7056" s="2">
        <v>2834.99</v>
      </c>
      <c r="E7056">
        <v>0.49</v>
      </c>
      <c r="F7056">
        <v>9</v>
      </c>
      <c r="G7056" s="1">
        <v>45176</v>
      </c>
      <c r="H7056" s="1">
        <v>45183</v>
      </c>
      <c r="I7056" t="s">
        <v>21</v>
      </c>
      <c r="J7056" t="s">
        <v>22</v>
      </c>
      <c r="K7056" s="2">
        <v>736.82</v>
      </c>
      <c r="L7056" t="s">
        <v>39</v>
      </c>
      <c r="M7056">
        <f>YEAR(Table1[[#This Row],[order_date]])</f>
        <v>2023</v>
      </c>
      <c r="N7056">
        <f>MONTH(Table1[[#This Row],[order_date]])</f>
        <v>9</v>
      </c>
      <c r="O7056" s="3">
        <f>Table1[[#This Row],[sales]]-Table1[[#This Row],[profit]]</f>
        <v>2098.1699999999996</v>
      </c>
      <c r="P7056" s="3">
        <f>Table1[[#This Row],[sales]]*Table1[[#This Row],[quantity]]</f>
        <v>25514.909999999996</v>
      </c>
      <c r="Q7056" s="9">
        <f>Table1[[#This Row],[delivery_date]]-Table1[[#This Row],[order_date]]</f>
        <v>7</v>
      </c>
    </row>
    <row r="7057" spans="1:17" x14ac:dyDescent="0.35">
      <c r="A7057" t="s">
        <v>7088</v>
      </c>
      <c r="B7057" t="s">
        <v>25</v>
      </c>
      <c r="C7057" t="s">
        <v>33</v>
      </c>
      <c r="D7057" s="2">
        <v>3874.67</v>
      </c>
      <c r="E7057">
        <v>0.19</v>
      </c>
      <c r="F7057">
        <v>2</v>
      </c>
      <c r="G7057" s="1">
        <v>45429</v>
      </c>
      <c r="H7057" s="1">
        <v>45435</v>
      </c>
      <c r="I7057" t="s">
        <v>21</v>
      </c>
      <c r="J7057" t="s">
        <v>16</v>
      </c>
      <c r="K7057" s="2">
        <v>434.28</v>
      </c>
      <c r="L7057" t="s">
        <v>23</v>
      </c>
      <c r="M7057">
        <f>YEAR(Table1[[#This Row],[order_date]])</f>
        <v>2024</v>
      </c>
      <c r="N7057">
        <f>MONTH(Table1[[#This Row],[order_date]])</f>
        <v>5</v>
      </c>
      <c r="O7057" s="3">
        <f>Table1[[#This Row],[sales]]-Table1[[#This Row],[profit]]</f>
        <v>3440.3900000000003</v>
      </c>
      <c r="P7057" s="3">
        <f>Table1[[#This Row],[sales]]*Table1[[#This Row],[quantity]]</f>
        <v>7749.34</v>
      </c>
      <c r="Q7057" s="9">
        <f>Table1[[#This Row],[delivery_date]]-Table1[[#This Row],[order_date]]</f>
        <v>6</v>
      </c>
    </row>
    <row r="7058" spans="1:17" x14ac:dyDescent="0.35">
      <c r="A7058" t="s">
        <v>7089</v>
      </c>
      <c r="B7058" t="s">
        <v>19</v>
      </c>
      <c r="C7058" t="s">
        <v>20</v>
      </c>
      <c r="D7058" s="2">
        <v>3620.24</v>
      </c>
      <c r="E7058">
        <v>0.48</v>
      </c>
      <c r="F7058">
        <v>1</v>
      </c>
      <c r="G7058" s="1">
        <v>45522</v>
      </c>
      <c r="H7058" s="1">
        <v>45523</v>
      </c>
      <c r="I7058" t="s">
        <v>15</v>
      </c>
      <c r="J7058" t="s">
        <v>16</v>
      </c>
      <c r="K7058" s="2">
        <v>501.85</v>
      </c>
      <c r="L7058" t="s">
        <v>23</v>
      </c>
      <c r="M7058">
        <f>YEAR(Table1[[#This Row],[order_date]])</f>
        <v>2024</v>
      </c>
      <c r="N7058">
        <f>MONTH(Table1[[#This Row],[order_date]])</f>
        <v>8</v>
      </c>
      <c r="O7058" s="3">
        <f>Table1[[#This Row],[sales]]-Table1[[#This Row],[profit]]</f>
        <v>3118.39</v>
      </c>
      <c r="P7058" s="3">
        <f>Table1[[#This Row],[sales]]*Table1[[#This Row],[quantity]]</f>
        <v>3620.24</v>
      </c>
      <c r="Q7058" s="9">
        <f>Table1[[#This Row],[delivery_date]]-Table1[[#This Row],[order_date]]</f>
        <v>1</v>
      </c>
    </row>
    <row r="7059" spans="1:17" x14ac:dyDescent="0.35">
      <c r="A7059" t="s">
        <v>7090</v>
      </c>
      <c r="B7059" t="s">
        <v>19</v>
      </c>
      <c r="C7059" t="s">
        <v>33</v>
      </c>
      <c r="D7059" s="2">
        <v>3734.42</v>
      </c>
      <c r="E7059">
        <v>7.0000000000000007E-2</v>
      </c>
      <c r="F7059">
        <v>2</v>
      </c>
      <c r="G7059" s="1">
        <v>45555</v>
      </c>
      <c r="H7059" s="1">
        <v>45556</v>
      </c>
      <c r="I7059" t="s">
        <v>15</v>
      </c>
      <c r="J7059" t="s">
        <v>22</v>
      </c>
      <c r="K7059" s="2">
        <v>400.54</v>
      </c>
      <c r="L7059" t="s">
        <v>39</v>
      </c>
      <c r="M7059">
        <f>YEAR(Table1[[#This Row],[order_date]])</f>
        <v>2024</v>
      </c>
      <c r="N7059">
        <f>MONTH(Table1[[#This Row],[order_date]])</f>
        <v>9</v>
      </c>
      <c r="O7059" s="3">
        <f>Table1[[#This Row],[sales]]-Table1[[#This Row],[profit]]</f>
        <v>3333.88</v>
      </c>
      <c r="P7059" s="3">
        <f>Table1[[#This Row],[sales]]*Table1[[#This Row],[quantity]]</f>
        <v>7468.84</v>
      </c>
      <c r="Q7059" s="9">
        <f>Table1[[#This Row],[delivery_date]]-Table1[[#This Row],[order_date]]</f>
        <v>1</v>
      </c>
    </row>
    <row r="7060" spans="1:17" x14ac:dyDescent="0.35">
      <c r="A7060" t="s">
        <v>7091</v>
      </c>
      <c r="B7060" t="s">
        <v>19</v>
      </c>
      <c r="C7060" t="s">
        <v>20</v>
      </c>
      <c r="D7060" s="2">
        <v>1467.95</v>
      </c>
      <c r="E7060">
        <v>0.08</v>
      </c>
      <c r="F7060">
        <v>3</v>
      </c>
      <c r="G7060" s="1">
        <v>45017</v>
      </c>
      <c r="H7060" s="1">
        <v>45020</v>
      </c>
      <c r="I7060" t="s">
        <v>31</v>
      </c>
      <c r="J7060" t="s">
        <v>16</v>
      </c>
      <c r="K7060" s="2">
        <v>94.43</v>
      </c>
      <c r="L7060" t="s">
        <v>28</v>
      </c>
      <c r="M7060">
        <f>YEAR(Table1[[#This Row],[order_date]])</f>
        <v>2023</v>
      </c>
      <c r="N7060">
        <f>MONTH(Table1[[#This Row],[order_date]])</f>
        <v>4</v>
      </c>
      <c r="O7060" s="3">
        <f>Table1[[#This Row],[sales]]-Table1[[#This Row],[profit]]</f>
        <v>1373.52</v>
      </c>
      <c r="P7060" s="3">
        <f>Table1[[#This Row],[sales]]*Table1[[#This Row],[quantity]]</f>
        <v>4403.8500000000004</v>
      </c>
      <c r="Q7060" s="9">
        <f>Table1[[#This Row],[delivery_date]]-Table1[[#This Row],[order_date]]</f>
        <v>3</v>
      </c>
    </row>
    <row r="7061" spans="1:17" x14ac:dyDescent="0.35">
      <c r="A7061" t="s">
        <v>7092</v>
      </c>
      <c r="B7061" t="s">
        <v>19</v>
      </c>
      <c r="C7061" t="s">
        <v>33</v>
      </c>
      <c r="D7061" s="2">
        <v>461.31</v>
      </c>
      <c r="E7061">
        <v>0.14000000000000001</v>
      </c>
      <c r="F7061">
        <v>9</v>
      </c>
      <c r="G7061" s="1">
        <v>45189</v>
      </c>
      <c r="H7061" s="1">
        <v>45195</v>
      </c>
      <c r="I7061" t="s">
        <v>21</v>
      </c>
      <c r="J7061" t="s">
        <v>16</v>
      </c>
      <c r="K7061" s="2">
        <v>50.15</v>
      </c>
      <c r="L7061" t="s">
        <v>23</v>
      </c>
      <c r="M7061">
        <f>YEAR(Table1[[#This Row],[order_date]])</f>
        <v>2023</v>
      </c>
      <c r="N7061">
        <f>MONTH(Table1[[#This Row],[order_date]])</f>
        <v>9</v>
      </c>
      <c r="O7061" s="3">
        <f>Table1[[#This Row],[sales]]-Table1[[#This Row],[profit]]</f>
        <v>411.16</v>
      </c>
      <c r="P7061" s="3">
        <f>Table1[[#This Row],[sales]]*Table1[[#This Row],[quantity]]</f>
        <v>4151.79</v>
      </c>
      <c r="Q7061" s="9">
        <f>Table1[[#This Row],[delivery_date]]-Table1[[#This Row],[order_date]]</f>
        <v>6</v>
      </c>
    </row>
    <row r="7062" spans="1:17" x14ac:dyDescent="0.35">
      <c r="A7062" t="s">
        <v>7093</v>
      </c>
      <c r="B7062" t="s">
        <v>19</v>
      </c>
      <c r="C7062" t="s">
        <v>33</v>
      </c>
      <c r="D7062" s="2">
        <v>829.92</v>
      </c>
      <c r="E7062">
        <v>0.23</v>
      </c>
      <c r="F7062">
        <v>9</v>
      </c>
      <c r="G7062" s="1">
        <v>45600</v>
      </c>
      <c r="H7062" s="1">
        <v>45603</v>
      </c>
      <c r="I7062" t="s">
        <v>21</v>
      </c>
      <c r="J7062" t="s">
        <v>22</v>
      </c>
      <c r="K7062" s="2">
        <v>176.07</v>
      </c>
      <c r="L7062" t="s">
        <v>34</v>
      </c>
      <c r="M7062">
        <f>YEAR(Table1[[#This Row],[order_date]])</f>
        <v>2024</v>
      </c>
      <c r="N7062">
        <f>MONTH(Table1[[#This Row],[order_date]])</f>
        <v>11</v>
      </c>
      <c r="O7062" s="3">
        <f>Table1[[#This Row],[sales]]-Table1[[#This Row],[profit]]</f>
        <v>653.84999999999991</v>
      </c>
      <c r="P7062" s="3">
        <f>Table1[[#This Row],[sales]]*Table1[[#This Row],[quantity]]</f>
        <v>7469.28</v>
      </c>
      <c r="Q7062" s="9">
        <f>Table1[[#This Row],[delivery_date]]-Table1[[#This Row],[order_date]]</f>
        <v>3</v>
      </c>
    </row>
    <row r="7063" spans="1:17" x14ac:dyDescent="0.35">
      <c r="A7063" t="s">
        <v>7094</v>
      </c>
      <c r="B7063" t="s">
        <v>13</v>
      </c>
      <c r="C7063" t="s">
        <v>20</v>
      </c>
      <c r="D7063" s="2">
        <v>4781.9799999999996</v>
      </c>
      <c r="E7063">
        <v>0.09</v>
      </c>
      <c r="F7063">
        <v>5</v>
      </c>
      <c r="G7063" s="1">
        <v>45587</v>
      </c>
      <c r="H7063" s="1">
        <v>45591</v>
      </c>
      <c r="I7063" t="s">
        <v>31</v>
      </c>
      <c r="J7063" t="s">
        <v>22</v>
      </c>
      <c r="K7063" s="2">
        <v>1149.57</v>
      </c>
      <c r="L7063" t="s">
        <v>23</v>
      </c>
      <c r="M7063">
        <f>YEAR(Table1[[#This Row],[order_date]])</f>
        <v>2024</v>
      </c>
      <c r="N7063">
        <f>MONTH(Table1[[#This Row],[order_date]])</f>
        <v>10</v>
      </c>
      <c r="O7063" s="3">
        <f>Table1[[#This Row],[sales]]-Table1[[#This Row],[profit]]</f>
        <v>3632.41</v>
      </c>
      <c r="P7063" s="3">
        <f>Table1[[#This Row],[sales]]*Table1[[#This Row],[quantity]]</f>
        <v>23909.899999999998</v>
      </c>
      <c r="Q7063" s="9">
        <f>Table1[[#This Row],[delivery_date]]-Table1[[#This Row],[order_date]]</f>
        <v>4</v>
      </c>
    </row>
    <row r="7064" spans="1:17" x14ac:dyDescent="0.35">
      <c r="A7064" t="s">
        <v>7095</v>
      </c>
      <c r="B7064" t="s">
        <v>19</v>
      </c>
      <c r="C7064" t="s">
        <v>36</v>
      </c>
      <c r="D7064" s="2">
        <v>3106.22</v>
      </c>
      <c r="E7064">
        <v>0.17</v>
      </c>
      <c r="F7064">
        <v>7</v>
      </c>
      <c r="G7064" s="1">
        <v>45626</v>
      </c>
      <c r="H7064" s="1">
        <v>45630</v>
      </c>
      <c r="I7064" t="s">
        <v>21</v>
      </c>
      <c r="J7064" t="s">
        <v>22</v>
      </c>
      <c r="K7064" s="2">
        <v>428.2</v>
      </c>
      <c r="L7064" t="s">
        <v>17</v>
      </c>
      <c r="M7064">
        <f>YEAR(Table1[[#This Row],[order_date]])</f>
        <v>2024</v>
      </c>
      <c r="N7064">
        <f>MONTH(Table1[[#This Row],[order_date]])</f>
        <v>11</v>
      </c>
      <c r="O7064" s="3">
        <f>Table1[[#This Row],[sales]]-Table1[[#This Row],[profit]]</f>
        <v>2678.02</v>
      </c>
      <c r="P7064" s="3">
        <f>Table1[[#This Row],[sales]]*Table1[[#This Row],[quantity]]</f>
        <v>21743.539999999997</v>
      </c>
      <c r="Q7064" s="9">
        <f>Table1[[#This Row],[delivery_date]]-Table1[[#This Row],[order_date]]</f>
        <v>4</v>
      </c>
    </row>
    <row r="7065" spans="1:17" x14ac:dyDescent="0.35">
      <c r="A7065" t="s">
        <v>7096</v>
      </c>
      <c r="B7065" t="s">
        <v>13</v>
      </c>
      <c r="C7065" t="s">
        <v>14</v>
      </c>
      <c r="D7065" s="2">
        <v>3666.71</v>
      </c>
      <c r="E7065">
        <v>0.05</v>
      </c>
      <c r="F7065">
        <v>3</v>
      </c>
      <c r="G7065" s="1">
        <v>45320</v>
      </c>
      <c r="H7065" s="1">
        <v>45324</v>
      </c>
      <c r="I7065" t="s">
        <v>15</v>
      </c>
      <c r="J7065" t="s">
        <v>22</v>
      </c>
      <c r="K7065" s="2">
        <v>859.33</v>
      </c>
      <c r="L7065" t="s">
        <v>28</v>
      </c>
      <c r="M7065">
        <f>YEAR(Table1[[#This Row],[order_date]])</f>
        <v>2024</v>
      </c>
      <c r="N7065">
        <f>MONTH(Table1[[#This Row],[order_date]])</f>
        <v>1</v>
      </c>
      <c r="O7065" s="3">
        <f>Table1[[#This Row],[sales]]-Table1[[#This Row],[profit]]</f>
        <v>2807.38</v>
      </c>
      <c r="P7065" s="3">
        <f>Table1[[#This Row],[sales]]*Table1[[#This Row],[quantity]]</f>
        <v>11000.130000000001</v>
      </c>
      <c r="Q7065" s="9">
        <f>Table1[[#This Row],[delivery_date]]-Table1[[#This Row],[order_date]]</f>
        <v>4</v>
      </c>
    </row>
    <row r="7066" spans="1:17" x14ac:dyDescent="0.35">
      <c r="A7066" t="s">
        <v>7097</v>
      </c>
      <c r="B7066" t="s">
        <v>41</v>
      </c>
      <c r="C7066" t="s">
        <v>36</v>
      </c>
      <c r="D7066" s="2">
        <v>4505.42</v>
      </c>
      <c r="E7066">
        <v>0.22</v>
      </c>
      <c r="F7066">
        <v>2</v>
      </c>
      <c r="G7066" s="1">
        <v>45348</v>
      </c>
      <c r="H7066" s="1">
        <v>45352</v>
      </c>
      <c r="I7066" t="s">
        <v>21</v>
      </c>
      <c r="J7066" t="s">
        <v>27</v>
      </c>
      <c r="K7066" s="2">
        <v>233.21</v>
      </c>
      <c r="L7066" t="s">
        <v>48</v>
      </c>
      <c r="M7066">
        <f>YEAR(Table1[[#This Row],[order_date]])</f>
        <v>2024</v>
      </c>
      <c r="N7066">
        <f>MONTH(Table1[[#This Row],[order_date]])</f>
        <v>2</v>
      </c>
      <c r="O7066" s="3">
        <f>Table1[[#This Row],[sales]]-Table1[[#This Row],[profit]]</f>
        <v>4272.21</v>
      </c>
      <c r="P7066" s="3">
        <f>Table1[[#This Row],[sales]]*Table1[[#This Row],[quantity]]</f>
        <v>9010.84</v>
      </c>
      <c r="Q7066" s="9">
        <f>Table1[[#This Row],[delivery_date]]-Table1[[#This Row],[order_date]]</f>
        <v>4</v>
      </c>
    </row>
    <row r="7067" spans="1:17" x14ac:dyDescent="0.35">
      <c r="A7067" t="s">
        <v>7098</v>
      </c>
      <c r="B7067" t="s">
        <v>19</v>
      </c>
      <c r="C7067" t="s">
        <v>33</v>
      </c>
      <c r="D7067" s="2">
        <v>4278.5</v>
      </c>
      <c r="E7067">
        <v>0.41</v>
      </c>
      <c r="F7067">
        <v>6</v>
      </c>
      <c r="G7067" s="1">
        <v>45112</v>
      </c>
      <c r="H7067" s="1">
        <v>45114</v>
      </c>
      <c r="I7067" t="s">
        <v>21</v>
      </c>
      <c r="J7067" t="s">
        <v>16</v>
      </c>
      <c r="K7067" s="2">
        <v>1025.8800000000001</v>
      </c>
      <c r="L7067" t="s">
        <v>48</v>
      </c>
      <c r="M7067">
        <f>YEAR(Table1[[#This Row],[order_date]])</f>
        <v>2023</v>
      </c>
      <c r="N7067">
        <f>MONTH(Table1[[#This Row],[order_date]])</f>
        <v>7</v>
      </c>
      <c r="O7067" s="3">
        <f>Table1[[#This Row],[sales]]-Table1[[#This Row],[profit]]</f>
        <v>3252.62</v>
      </c>
      <c r="P7067" s="3">
        <f>Table1[[#This Row],[sales]]*Table1[[#This Row],[quantity]]</f>
        <v>25671</v>
      </c>
      <c r="Q7067" s="9">
        <f>Table1[[#This Row],[delivery_date]]-Table1[[#This Row],[order_date]]</f>
        <v>2</v>
      </c>
    </row>
    <row r="7068" spans="1:17" x14ac:dyDescent="0.35">
      <c r="A7068" t="s">
        <v>7099</v>
      </c>
      <c r="B7068" t="s">
        <v>19</v>
      </c>
      <c r="C7068" t="s">
        <v>20</v>
      </c>
      <c r="D7068" s="2">
        <v>1170.17</v>
      </c>
      <c r="E7068">
        <v>0.3</v>
      </c>
      <c r="F7068">
        <v>6</v>
      </c>
      <c r="G7068" s="1">
        <v>45494</v>
      </c>
      <c r="H7068" s="1">
        <v>45496</v>
      </c>
      <c r="I7068" t="s">
        <v>21</v>
      </c>
      <c r="J7068" t="s">
        <v>22</v>
      </c>
      <c r="K7068" s="2">
        <v>304.17</v>
      </c>
      <c r="L7068" t="s">
        <v>17</v>
      </c>
      <c r="M7068">
        <f>YEAR(Table1[[#This Row],[order_date]])</f>
        <v>2024</v>
      </c>
      <c r="N7068">
        <f>MONTH(Table1[[#This Row],[order_date]])</f>
        <v>7</v>
      </c>
      <c r="O7068" s="3">
        <f>Table1[[#This Row],[sales]]-Table1[[#This Row],[profit]]</f>
        <v>866</v>
      </c>
      <c r="P7068" s="3">
        <f>Table1[[#This Row],[sales]]*Table1[[#This Row],[quantity]]</f>
        <v>7021.02</v>
      </c>
      <c r="Q7068" s="9">
        <f>Table1[[#This Row],[delivery_date]]-Table1[[#This Row],[order_date]]</f>
        <v>2</v>
      </c>
    </row>
    <row r="7069" spans="1:17" x14ac:dyDescent="0.35">
      <c r="A7069" t="s">
        <v>7100</v>
      </c>
      <c r="B7069" t="s">
        <v>25</v>
      </c>
      <c r="C7069" t="s">
        <v>20</v>
      </c>
      <c r="D7069" s="2">
        <v>384.49</v>
      </c>
      <c r="E7069">
        <v>0.41</v>
      </c>
      <c r="F7069">
        <v>5</v>
      </c>
      <c r="G7069" s="1">
        <v>45413</v>
      </c>
      <c r="H7069" s="1">
        <v>45418</v>
      </c>
      <c r="I7069" t="s">
        <v>21</v>
      </c>
      <c r="J7069" t="s">
        <v>22</v>
      </c>
      <c r="K7069" s="2">
        <v>114.58</v>
      </c>
      <c r="L7069" t="s">
        <v>39</v>
      </c>
      <c r="M7069">
        <f>YEAR(Table1[[#This Row],[order_date]])</f>
        <v>2024</v>
      </c>
      <c r="N7069">
        <f>MONTH(Table1[[#This Row],[order_date]])</f>
        <v>5</v>
      </c>
      <c r="O7069" s="3">
        <f>Table1[[#This Row],[sales]]-Table1[[#This Row],[profit]]</f>
        <v>269.91000000000003</v>
      </c>
      <c r="P7069" s="3">
        <f>Table1[[#This Row],[sales]]*Table1[[#This Row],[quantity]]</f>
        <v>1922.45</v>
      </c>
      <c r="Q7069" s="9">
        <f>Table1[[#This Row],[delivery_date]]-Table1[[#This Row],[order_date]]</f>
        <v>5</v>
      </c>
    </row>
    <row r="7070" spans="1:17" x14ac:dyDescent="0.35">
      <c r="A7070" t="s">
        <v>7101</v>
      </c>
      <c r="B7070" t="s">
        <v>41</v>
      </c>
      <c r="C7070" t="s">
        <v>20</v>
      </c>
      <c r="D7070" s="2">
        <v>4633.13</v>
      </c>
      <c r="E7070">
        <v>7.0000000000000007E-2</v>
      </c>
      <c r="F7070">
        <v>1</v>
      </c>
      <c r="G7070" s="1">
        <v>45139</v>
      </c>
      <c r="H7070" s="1">
        <v>45144</v>
      </c>
      <c r="I7070" t="s">
        <v>15</v>
      </c>
      <c r="J7070" t="s">
        <v>27</v>
      </c>
      <c r="K7070" s="2">
        <v>1267.7</v>
      </c>
      <c r="L7070" t="s">
        <v>48</v>
      </c>
      <c r="M7070">
        <f>YEAR(Table1[[#This Row],[order_date]])</f>
        <v>2023</v>
      </c>
      <c r="N7070">
        <f>MONTH(Table1[[#This Row],[order_date]])</f>
        <v>8</v>
      </c>
      <c r="O7070" s="3">
        <f>Table1[[#This Row],[sales]]-Table1[[#This Row],[profit]]</f>
        <v>3365.4300000000003</v>
      </c>
      <c r="P7070" s="3">
        <f>Table1[[#This Row],[sales]]*Table1[[#This Row],[quantity]]</f>
        <v>4633.13</v>
      </c>
      <c r="Q7070" s="9">
        <f>Table1[[#This Row],[delivery_date]]-Table1[[#This Row],[order_date]]</f>
        <v>5</v>
      </c>
    </row>
    <row r="7071" spans="1:17" x14ac:dyDescent="0.35">
      <c r="A7071" t="s">
        <v>7102</v>
      </c>
      <c r="B7071" t="s">
        <v>19</v>
      </c>
      <c r="C7071" t="s">
        <v>20</v>
      </c>
      <c r="D7071" s="2">
        <v>4910.17</v>
      </c>
      <c r="E7071">
        <v>0.2</v>
      </c>
      <c r="F7071">
        <v>2</v>
      </c>
      <c r="G7071" s="1">
        <v>45297</v>
      </c>
      <c r="H7071" s="1">
        <v>45303</v>
      </c>
      <c r="I7071" t="s">
        <v>21</v>
      </c>
      <c r="J7071" t="s">
        <v>16</v>
      </c>
      <c r="K7071" s="2">
        <v>1094.04</v>
      </c>
      <c r="L7071" t="s">
        <v>28</v>
      </c>
      <c r="M7071">
        <f>YEAR(Table1[[#This Row],[order_date]])</f>
        <v>2024</v>
      </c>
      <c r="N7071">
        <f>MONTH(Table1[[#This Row],[order_date]])</f>
        <v>1</v>
      </c>
      <c r="O7071" s="3">
        <f>Table1[[#This Row],[sales]]-Table1[[#This Row],[profit]]</f>
        <v>3816.13</v>
      </c>
      <c r="P7071" s="3">
        <f>Table1[[#This Row],[sales]]*Table1[[#This Row],[quantity]]</f>
        <v>9820.34</v>
      </c>
      <c r="Q7071" s="9">
        <f>Table1[[#This Row],[delivery_date]]-Table1[[#This Row],[order_date]]</f>
        <v>6</v>
      </c>
    </row>
    <row r="7072" spans="1:17" x14ac:dyDescent="0.35">
      <c r="A7072" t="s">
        <v>7103</v>
      </c>
      <c r="B7072" t="s">
        <v>19</v>
      </c>
      <c r="C7072" t="s">
        <v>14</v>
      </c>
      <c r="D7072" s="2">
        <v>2879.99</v>
      </c>
      <c r="E7072">
        <v>0.02</v>
      </c>
      <c r="F7072">
        <v>7</v>
      </c>
      <c r="G7072" s="1">
        <v>45374</v>
      </c>
      <c r="H7072" s="1">
        <v>45378</v>
      </c>
      <c r="I7072" t="s">
        <v>31</v>
      </c>
      <c r="J7072" t="s">
        <v>27</v>
      </c>
      <c r="K7072" s="2">
        <v>393.82</v>
      </c>
      <c r="L7072" t="s">
        <v>48</v>
      </c>
      <c r="M7072">
        <f>YEAR(Table1[[#This Row],[order_date]])</f>
        <v>2024</v>
      </c>
      <c r="N7072">
        <f>MONTH(Table1[[#This Row],[order_date]])</f>
        <v>3</v>
      </c>
      <c r="O7072" s="3">
        <f>Table1[[#This Row],[sales]]-Table1[[#This Row],[profit]]</f>
        <v>2486.1699999999996</v>
      </c>
      <c r="P7072" s="3">
        <f>Table1[[#This Row],[sales]]*Table1[[#This Row],[quantity]]</f>
        <v>20159.93</v>
      </c>
      <c r="Q7072" s="9">
        <f>Table1[[#This Row],[delivery_date]]-Table1[[#This Row],[order_date]]</f>
        <v>4</v>
      </c>
    </row>
    <row r="7073" spans="1:17" x14ac:dyDescent="0.35">
      <c r="A7073" t="s">
        <v>7104</v>
      </c>
      <c r="B7073" t="s">
        <v>41</v>
      </c>
      <c r="C7073" t="s">
        <v>26</v>
      </c>
      <c r="D7073" s="2">
        <v>4453.17</v>
      </c>
      <c r="E7073">
        <v>0.18</v>
      </c>
      <c r="F7073">
        <v>2</v>
      </c>
      <c r="G7073" s="1">
        <v>45586</v>
      </c>
      <c r="H7073" s="1">
        <v>45593</v>
      </c>
      <c r="I7073" t="s">
        <v>21</v>
      </c>
      <c r="J7073" t="s">
        <v>22</v>
      </c>
      <c r="K7073" s="2">
        <v>539.34</v>
      </c>
      <c r="L7073" t="s">
        <v>39</v>
      </c>
      <c r="M7073">
        <f>YEAR(Table1[[#This Row],[order_date]])</f>
        <v>2024</v>
      </c>
      <c r="N7073">
        <f>MONTH(Table1[[#This Row],[order_date]])</f>
        <v>10</v>
      </c>
      <c r="O7073" s="3">
        <f>Table1[[#This Row],[sales]]-Table1[[#This Row],[profit]]</f>
        <v>3913.83</v>
      </c>
      <c r="P7073" s="3">
        <f>Table1[[#This Row],[sales]]*Table1[[#This Row],[quantity]]</f>
        <v>8906.34</v>
      </c>
      <c r="Q7073" s="9">
        <f>Table1[[#This Row],[delivery_date]]-Table1[[#This Row],[order_date]]</f>
        <v>7</v>
      </c>
    </row>
    <row r="7074" spans="1:17" x14ac:dyDescent="0.35">
      <c r="A7074" t="s">
        <v>7105</v>
      </c>
      <c r="B7074" t="s">
        <v>13</v>
      </c>
      <c r="C7074" t="s">
        <v>33</v>
      </c>
      <c r="D7074" s="2">
        <v>1235.9000000000001</v>
      </c>
      <c r="E7074">
        <v>0.31</v>
      </c>
      <c r="F7074">
        <v>5</v>
      </c>
      <c r="G7074" s="1">
        <v>44966</v>
      </c>
      <c r="H7074" s="1">
        <v>44973</v>
      </c>
      <c r="I7074" t="s">
        <v>31</v>
      </c>
      <c r="J7074" t="s">
        <v>16</v>
      </c>
      <c r="K7074" s="2">
        <v>97.92</v>
      </c>
      <c r="L7074" t="s">
        <v>23</v>
      </c>
      <c r="M7074">
        <f>YEAR(Table1[[#This Row],[order_date]])</f>
        <v>2023</v>
      </c>
      <c r="N7074">
        <f>MONTH(Table1[[#This Row],[order_date]])</f>
        <v>2</v>
      </c>
      <c r="O7074" s="3">
        <f>Table1[[#This Row],[sales]]-Table1[[#This Row],[profit]]</f>
        <v>1137.98</v>
      </c>
      <c r="P7074" s="3">
        <f>Table1[[#This Row],[sales]]*Table1[[#This Row],[quantity]]</f>
        <v>6179.5</v>
      </c>
      <c r="Q7074" s="9">
        <f>Table1[[#This Row],[delivery_date]]-Table1[[#This Row],[order_date]]</f>
        <v>7</v>
      </c>
    </row>
    <row r="7075" spans="1:17" x14ac:dyDescent="0.35">
      <c r="A7075" t="s">
        <v>7106</v>
      </c>
      <c r="B7075" t="s">
        <v>19</v>
      </c>
      <c r="C7075" t="s">
        <v>14</v>
      </c>
      <c r="D7075" s="2">
        <v>644.09</v>
      </c>
      <c r="E7075">
        <v>0.28000000000000003</v>
      </c>
      <c r="F7075">
        <v>4</v>
      </c>
      <c r="G7075" s="1">
        <v>45078</v>
      </c>
      <c r="H7075" s="1">
        <v>45085</v>
      </c>
      <c r="I7075" t="s">
        <v>31</v>
      </c>
      <c r="J7075" t="s">
        <v>16</v>
      </c>
      <c r="K7075" s="2">
        <v>78.400000000000006</v>
      </c>
      <c r="L7075" t="s">
        <v>17</v>
      </c>
      <c r="M7075">
        <f>YEAR(Table1[[#This Row],[order_date]])</f>
        <v>2023</v>
      </c>
      <c r="N7075">
        <f>MONTH(Table1[[#This Row],[order_date]])</f>
        <v>6</v>
      </c>
      <c r="O7075" s="3">
        <f>Table1[[#This Row],[sales]]-Table1[[#This Row],[profit]]</f>
        <v>565.69000000000005</v>
      </c>
      <c r="P7075" s="3">
        <f>Table1[[#This Row],[sales]]*Table1[[#This Row],[quantity]]</f>
        <v>2576.36</v>
      </c>
      <c r="Q7075" s="9">
        <f>Table1[[#This Row],[delivery_date]]-Table1[[#This Row],[order_date]]</f>
        <v>7</v>
      </c>
    </row>
    <row r="7076" spans="1:17" x14ac:dyDescent="0.35">
      <c r="A7076" t="s">
        <v>7107</v>
      </c>
      <c r="B7076" t="s">
        <v>25</v>
      </c>
      <c r="C7076" t="s">
        <v>36</v>
      </c>
      <c r="D7076" s="2">
        <v>2549.1</v>
      </c>
      <c r="E7076">
        <v>0.03</v>
      </c>
      <c r="F7076">
        <v>1</v>
      </c>
      <c r="G7076" s="1">
        <v>45421</v>
      </c>
      <c r="H7076" s="1">
        <v>45425</v>
      </c>
      <c r="I7076" t="s">
        <v>31</v>
      </c>
      <c r="J7076" t="s">
        <v>16</v>
      </c>
      <c r="K7076" s="2">
        <v>321.95</v>
      </c>
      <c r="L7076" t="s">
        <v>28</v>
      </c>
      <c r="M7076">
        <f>YEAR(Table1[[#This Row],[order_date]])</f>
        <v>2024</v>
      </c>
      <c r="N7076">
        <f>MONTH(Table1[[#This Row],[order_date]])</f>
        <v>5</v>
      </c>
      <c r="O7076" s="3">
        <f>Table1[[#This Row],[sales]]-Table1[[#This Row],[profit]]</f>
        <v>2227.15</v>
      </c>
      <c r="P7076" s="3">
        <f>Table1[[#This Row],[sales]]*Table1[[#This Row],[quantity]]</f>
        <v>2549.1</v>
      </c>
      <c r="Q7076" s="9">
        <f>Table1[[#This Row],[delivery_date]]-Table1[[#This Row],[order_date]]</f>
        <v>4</v>
      </c>
    </row>
    <row r="7077" spans="1:17" x14ac:dyDescent="0.35">
      <c r="A7077" t="s">
        <v>7108</v>
      </c>
      <c r="B7077" t="s">
        <v>19</v>
      </c>
      <c r="C7077" t="s">
        <v>26</v>
      </c>
      <c r="D7077" s="2">
        <v>4074.8</v>
      </c>
      <c r="E7077">
        <v>0.03</v>
      </c>
      <c r="F7077">
        <v>5</v>
      </c>
      <c r="G7077" s="1">
        <v>45523</v>
      </c>
      <c r="H7077" s="1">
        <v>45525</v>
      </c>
      <c r="I7077" t="s">
        <v>21</v>
      </c>
      <c r="J7077" t="s">
        <v>16</v>
      </c>
      <c r="K7077" s="2">
        <v>930.81</v>
      </c>
      <c r="L7077" t="s">
        <v>39</v>
      </c>
      <c r="M7077">
        <f>YEAR(Table1[[#This Row],[order_date]])</f>
        <v>2024</v>
      </c>
      <c r="N7077">
        <f>MONTH(Table1[[#This Row],[order_date]])</f>
        <v>8</v>
      </c>
      <c r="O7077" s="3">
        <f>Table1[[#This Row],[sales]]-Table1[[#This Row],[profit]]</f>
        <v>3143.9900000000002</v>
      </c>
      <c r="P7077" s="3">
        <f>Table1[[#This Row],[sales]]*Table1[[#This Row],[quantity]]</f>
        <v>20374</v>
      </c>
      <c r="Q7077" s="9">
        <f>Table1[[#This Row],[delivery_date]]-Table1[[#This Row],[order_date]]</f>
        <v>2</v>
      </c>
    </row>
    <row r="7078" spans="1:17" x14ac:dyDescent="0.35">
      <c r="A7078" t="s">
        <v>7109</v>
      </c>
      <c r="B7078" t="s">
        <v>25</v>
      </c>
      <c r="C7078" t="s">
        <v>26</v>
      </c>
      <c r="D7078" s="2">
        <v>3307.8</v>
      </c>
      <c r="E7078">
        <v>0.15</v>
      </c>
      <c r="F7078">
        <v>1</v>
      </c>
      <c r="G7078" s="1">
        <v>45546</v>
      </c>
      <c r="H7078" s="1">
        <v>45550</v>
      </c>
      <c r="I7078" t="s">
        <v>15</v>
      </c>
      <c r="J7078" t="s">
        <v>22</v>
      </c>
      <c r="K7078" s="2">
        <v>766.08</v>
      </c>
      <c r="L7078" t="s">
        <v>17</v>
      </c>
      <c r="M7078">
        <f>YEAR(Table1[[#This Row],[order_date]])</f>
        <v>2024</v>
      </c>
      <c r="N7078">
        <f>MONTH(Table1[[#This Row],[order_date]])</f>
        <v>9</v>
      </c>
      <c r="O7078" s="3">
        <f>Table1[[#This Row],[sales]]-Table1[[#This Row],[profit]]</f>
        <v>2541.7200000000003</v>
      </c>
      <c r="P7078" s="3">
        <f>Table1[[#This Row],[sales]]*Table1[[#This Row],[quantity]]</f>
        <v>3307.8</v>
      </c>
      <c r="Q7078" s="9">
        <f>Table1[[#This Row],[delivery_date]]-Table1[[#This Row],[order_date]]</f>
        <v>4</v>
      </c>
    </row>
    <row r="7079" spans="1:17" x14ac:dyDescent="0.35">
      <c r="A7079" t="s">
        <v>7110</v>
      </c>
      <c r="B7079" t="s">
        <v>25</v>
      </c>
      <c r="C7079" t="s">
        <v>20</v>
      </c>
      <c r="D7079" s="2">
        <v>3222.87</v>
      </c>
      <c r="E7079">
        <v>0.39</v>
      </c>
      <c r="F7079">
        <v>3</v>
      </c>
      <c r="G7079" s="1">
        <v>45240</v>
      </c>
      <c r="H7079" s="1">
        <v>45246</v>
      </c>
      <c r="I7079" t="s">
        <v>31</v>
      </c>
      <c r="J7079" t="s">
        <v>27</v>
      </c>
      <c r="K7079" s="2">
        <v>580.96</v>
      </c>
      <c r="L7079" t="s">
        <v>48</v>
      </c>
      <c r="M7079">
        <f>YEAR(Table1[[#This Row],[order_date]])</f>
        <v>2023</v>
      </c>
      <c r="N7079">
        <f>MONTH(Table1[[#This Row],[order_date]])</f>
        <v>11</v>
      </c>
      <c r="O7079" s="3">
        <f>Table1[[#This Row],[sales]]-Table1[[#This Row],[profit]]</f>
        <v>2641.91</v>
      </c>
      <c r="P7079" s="3">
        <f>Table1[[#This Row],[sales]]*Table1[[#This Row],[quantity]]</f>
        <v>9668.61</v>
      </c>
      <c r="Q7079" s="9">
        <f>Table1[[#This Row],[delivery_date]]-Table1[[#This Row],[order_date]]</f>
        <v>6</v>
      </c>
    </row>
    <row r="7080" spans="1:17" x14ac:dyDescent="0.35">
      <c r="A7080" t="s">
        <v>7111</v>
      </c>
      <c r="B7080" t="s">
        <v>19</v>
      </c>
      <c r="C7080" t="s">
        <v>14</v>
      </c>
      <c r="D7080" s="2">
        <v>185.55</v>
      </c>
      <c r="E7080">
        <v>0.01</v>
      </c>
      <c r="F7080">
        <v>9</v>
      </c>
      <c r="G7080" s="1">
        <v>45433</v>
      </c>
      <c r="H7080" s="1">
        <v>45437</v>
      </c>
      <c r="I7080" t="s">
        <v>31</v>
      </c>
      <c r="J7080" t="s">
        <v>16</v>
      </c>
      <c r="K7080" s="2">
        <v>45.1</v>
      </c>
      <c r="L7080" t="s">
        <v>23</v>
      </c>
      <c r="M7080">
        <f>YEAR(Table1[[#This Row],[order_date]])</f>
        <v>2024</v>
      </c>
      <c r="N7080">
        <f>MONTH(Table1[[#This Row],[order_date]])</f>
        <v>5</v>
      </c>
      <c r="O7080" s="3">
        <f>Table1[[#This Row],[sales]]-Table1[[#This Row],[profit]]</f>
        <v>140.45000000000002</v>
      </c>
      <c r="P7080" s="3">
        <f>Table1[[#This Row],[sales]]*Table1[[#This Row],[quantity]]</f>
        <v>1669.95</v>
      </c>
      <c r="Q7080" s="9">
        <f>Table1[[#This Row],[delivery_date]]-Table1[[#This Row],[order_date]]</f>
        <v>4</v>
      </c>
    </row>
    <row r="7081" spans="1:17" x14ac:dyDescent="0.35">
      <c r="A7081" t="s">
        <v>7112</v>
      </c>
      <c r="B7081" t="s">
        <v>19</v>
      </c>
      <c r="C7081" t="s">
        <v>36</v>
      </c>
      <c r="D7081" s="2">
        <v>1655.72</v>
      </c>
      <c r="E7081">
        <v>0.31</v>
      </c>
      <c r="F7081">
        <v>7</v>
      </c>
      <c r="G7081" s="1">
        <v>45556</v>
      </c>
      <c r="H7081" s="1">
        <v>45558</v>
      </c>
      <c r="I7081" t="s">
        <v>21</v>
      </c>
      <c r="J7081" t="s">
        <v>27</v>
      </c>
      <c r="K7081" s="2">
        <v>224.41</v>
      </c>
      <c r="L7081" t="s">
        <v>48</v>
      </c>
      <c r="M7081">
        <f>YEAR(Table1[[#This Row],[order_date]])</f>
        <v>2024</v>
      </c>
      <c r="N7081">
        <f>MONTH(Table1[[#This Row],[order_date]])</f>
        <v>9</v>
      </c>
      <c r="O7081" s="3">
        <f>Table1[[#This Row],[sales]]-Table1[[#This Row],[profit]]</f>
        <v>1431.31</v>
      </c>
      <c r="P7081" s="3">
        <f>Table1[[#This Row],[sales]]*Table1[[#This Row],[quantity]]</f>
        <v>11590.04</v>
      </c>
      <c r="Q7081" s="9">
        <f>Table1[[#This Row],[delivery_date]]-Table1[[#This Row],[order_date]]</f>
        <v>2</v>
      </c>
    </row>
    <row r="7082" spans="1:17" x14ac:dyDescent="0.35">
      <c r="A7082" t="s">
        <v>7113</v>
      </c>
      <c r="B7082" t="s">
        <v>25</v>
      </c>
      <c r="C7082" t="s">
        <v>20</v>
      </c>
      <c r="D7082" s="2">
        <v>4703.53</v>
      </c>
      <c r="E7082">
        <v>0.09</v>
      </c>
      <c r="F7082">
        <v>2</v>
      </c>
      <c r="G7082" s="1">
        <v>45104</v>
      </c>
      <c r="H7082" s="1">
        <v>45105</v>
      </c>
      <c r="I7082" t="s">
        <v>15</v>
      </c>
      <c r="J7082" t="s">
        <v>27</v>
      </c>
      <c r="K7082" s="2">
        <v>788.71</v>
      </c>
      <c r="L7082" t="s">
        <v>23</v>
      </c>
      <c r="M7082">
        <f>YEAR(Table1[[#This Row],[order_date]])</f>
        <v>2023</v>
      </c>
      <c r="N7082">
        <f>MONTH(Table1[[#This Row],[order_date]])</f>
        <v>6</v>
      </c>
      <c r="O7082" s="3">
        <f>Table1[[#This Row],[sales]]-Table1[[#This Row],[profit]]</f>
        <v>3914.8199999999997</v>
      </c>
      <c r="P7082" s="3">
        <f>Table1[[#This Row],[sales]]*Table1[[#This Row],[quantity]]</f>
        <v>9407.06</v>
      </c>
      <c r="Q7082" s="9">
        <f>Table1[[#This Row],[delivery_date]]-Table1[[#This Row],[order_date]]</f>
        <v>1</v>
      </c>
    </row>
    <row r="7083" spans="1:17" x14ac:dyDescent="0.35">
      <c r="A7083" t="s">
        <v>7114</v>
      </c>
      <c r="B7083" t="s">
        <v>41</v>
      </c>
      <c r="C7083" t="s">
        <v>20</v>
      </c>
      <c r="D7083" s="2">
        <v>757.94</v>
      </c>
      <c r="E7083">
        <v>0.47</v>
      </c>
      <c r="F7083">
        <v>5</v>
      </c>
      <c r="G7083" s="1">
        <v>45064</v>
      </c>
      <c r="H7083" s="1">
        <v>45066</v>
      </c>
      <c r="I7083" t="s">
        <v>15</v>
      </c>
      <c r="J7083" t="s">
        <v>27</v>
      </c>
      <c r="K7083" s="2">
        <v>47.05</v>
      </c>
      <c r="L7083" t="s">
        <v>23</v>
      </c>
      <c r="M7083">
        <f>YEAR(Table1[[#This Row],[order_date]])</f>
        <v>2023</v>
      </c>
      <c r="N7083">
        <f>MONTH(Table1[[#This Row],[order_date]])</f>
        <v>5</v>
      </c>
      <c r="O7083" s="3">
        <f>Table1[[#This Row],[sales]]-Table1[[#This Row],[profit]]</f>
        <v>710.8900000000001</v>
      </c>
      <c r="P7083" s="3">
        <f>Table1[[#This Row],[sales]]*Table1[[#This Row],[quantity]]</f>
        <v>3789.7000000000003</v>
      </c>
      <c r="Q7083" s="9">
        <f>Table1[[#This Row],[delivery_date]]-Table1[[#This Row],[order_date]]</f>
        <v>2</v>
      </c>
    </row>
    <row r="7084" spans="1:17" x14ac:dyDescent="0.35">
      <c r="A7084" t="s">
        <v>7115</v>
      </c>
      <c r="B7084" t="s">
        <v>41</v>
      </c>
      <c r="C7084" t="s">
        <v>33</v>
      </c>
      <c r="D7084" s="2">
        <v>3659.19</v>
      </c>
      <c r="E7084">
        <v>0.22</v>
      </c>
      <c r="F7084">
        <v>4</v>
      </c>
      <c r="G7084" s="1">
        <v>45010</v>
      </c>
      <c r="H7084" s="1">
        <v>45017</v>
      </c>
      <c r="I7084" t="s">
        <v>31</v>
      </c>
      <c r="J7084" t="s">
        <v>16</v>
      </c>
      <c r="K7084" s="2">
        <v>673.84</v>
      </c>
      <c r="L7084" t="s">
        <v>23</v>
      </c>
      <c r="M7084">
        <f>YEAR(Table1[[#This Row],[order_date]])</f>
        <v>2023</v>
      </c>
      <c r="N7084">
        <f>MONTH(Table1[[#This Row],[order_date]])</f>
        <v>3</v>
      </c>
      <c r="O7084" s="3">
        <f>Table1[[#This Row],[sales]]-Table1[[#This Row],[profit]]</f>
        <v>2985.35</v>
      </c>
      <c r="P7084" s="3">
        <f>Table1[[#This Row],[sales]]*Table1[[#This Row],[quantity]]</f>
        <v>14636.76</v>
      </c>
      <c r="Q7084" s="9">
        <f>Table1[[#This Row],[delivery_date]]-Table1[[#This Row],[order_date]]</f>
        <v>7</v>
      </c>
    </row>
    <row r="7085" spans="1:17" x14ac:dyDescent="0.35">
      <c r="A7085" t="s">
        <v>7116</v>
      </c>
      <c r="B7085" t="s">
        <v>19</v>
      </c>
      <c r="C7085" t="s">
        <v>26</v>
      </c>
      <c r="D7085" s="2">
        <v>3820.62</v>
      </c>
      <c r="E7085">
        <v>0.02</v>
      </c>
      <c r="F7085">
        <v>7</v>
      </c>
      <c r="G7085" s="1">
        <v>44945</v>
      </c>
      <c r="H7085" s="1">
        <v>44951</v>
      </c>
      <c r="I7085" t="s">
        <v>21</v>
      </c>
      <c r="J7085" t="s">
        <v>22</v>
      </c>
      <c r="K7085" s="2">
        <v>561.29999999999995</v>
      </c>
      <c r="L7085" t="s">
        <v>23</v>
      </c>
      <c r="M7085">
        <f>YEAR(Table1[[#This Row],[order_date]])</f>
        <v>2023</v>
      </c>
      <c r="N7085">
        <f>MONTH(Table1[[#This Row],[order_date]])</f>
        <v>1</v>
      </c>
      <c r="O7085" s="3">
        <f>Table1[[#This Row],[sales]]-Table1[[#This Row],[profit]]</f>
        <v>3259.3199999999997</v>
      </c>
      <c r="P7085" s="3">
        <f>Table1[[#This Row],[sales]]*Table1[[#This Row],[quantity]]</f>
        <v>26744.34</v>
      </c>
      <c r="Q7085" s="9">
        <f>Table1[[#This Row],[delivery_date]]-Table1[[#This Row],[order_date]]</f>
        <v>6</v>
      </c>
    </row>
    <row r="7086" spans="1:17" x14ac:dyDescent="0.35">
      <c r="A7086" t="s">
        <v>7117</v>
      </c>
      <c r="B7086" t="s">
        <v>13</v>
      </c>
      <c r="C7086" t="s">
        <v>36</v>
      </c>
      <c r="D7086" s="2">
        <v>3690.88</v>
      </c>
      <c r="E7086">
        <v>0.36</v>
      </c>
      <c r="F7086">
        <v>4</v>
      </c>
      <c r="G7086" s="1">
        <v>44956</v>
      </c>
      <c r="H7086" s="1">
        <v>44960</v>
      </c>
      <c r="I7086" t="s">
        <v>21</v>
      </c>
      <c r="J7086" t="s">
        <v>16</v>
      </c>
      <c r="K7086" s="2">
        <v>245.92</v>
      </c>
      <c r="L7086" t="s">
        <v>28</v>
      </c>
      <c r="M7086">
        <f>YEAR(Table1[[#This Row],[order_date]])</f>
        <v>2023</v>
      </c>
      <c r="N7086">
        <f>MONTH(Table1[[#This Row],[order_date]])</f>
        <v>1</v>
      </c>
      <c r="O7086" s="3">
        <f>Table1[[#This Row],[sales]]-Table1[[#This Row],[profit]]</f>
        <v>3444.96</v>
      </c>
      <c r="P7086" s="3">
        <f>Table1[[#This Row],[sales]]*Table1[[#This Row],[quantity]]</f>
        <v>14763.52</v>
      </c>
      <c r="Q7086" s="9">
        <f>Table1[[#This Row],[delivery_date]]-Table1[[#This Row],[order_date]]</f>
        <v>4</v>
      </c>
    </row>
    <row r="7087" spans="1:17" x14ac:dyDescent="0.35">
      <c r="A7087" t="s">
        <v>7118</v>
      </c>
      <c r="B7087" t="s">
        <v>41</v>
      </c>
      <c r="C7087" t="s">
        <v>26</v>
      </c>
      <c r="D7087" s="2">
        <v>4947.5</v>
      </c>
      <c r="E7087">
        <v>0.24</v>
      </c>
      <c r="F7087">
        <v>9</v>
      </c>
      <c r="G7087" s="1">
        <v>45239</v>
      </c>
      <c r="H7087" s="1">
        <v>45241</v>
      </c>
      <c r="I7087" t="s">
        <v>21</v>
      </c>
      <c r="J7087" t="s">
        <v>27</v>
      </c>
      <c r="K7087" s="2">
        <v>362.25</v>
      </c>
      <c r="L7087" t="s">
        <v>48</v>
      </c>
      <c r="M7087">
        <f>YEAR(Table1[[#This Row],[order_date]])</f>
        <v>2023</v>
      </c>
      <c r="N7087">
        <f>MONTH(Table1[[#This Row],[order_date]])</f>
        <v>11</v>
      </c>
      <c r="O7087" s="3">
        <f>Table1[[#This Row],[sales]]-Table1[[#This Row],[profit]]</f>
        <v>4585.25</v>
      </c>
      <c r="P7087" s="3">
        <f>Table1[[#This Row],[sales]]*Table1[[#This Row],[quantity]]</f>
        <v>44527.5</v>
      </c>
      <c r="Q7087" s="9">
        <f>Table1[[#This Row],[delivery_date]]-Table1[[#This Row],[order_date]]</f>
        <v>2</v>
      </c>
    </row>
    <row r="7088" spans="1:17" x14ac:dyDescent="0.35">
      <c r="A7088" t="s">
        <v>7119</v>
      </c>
      <c r="B7088" t="s">
        <v>19</v>
      </c>
      <c r="C7088" t="s">
        <v>14</v>
      </c>
      <c r="D7088" s="2">
        <v>2105.12</v>
      </c>
      <c r="E7088">
        <v>0.44</v>
      </c>
      <c r="F7088">
        <v>3</v>
      </c>
      <c r="G7088" s="1">
        <v>45198</v>
      </c>
      <c r="H7088" s="1">
        <v>45203</v>
      </c>
      <c r="I7088" t="s">
        <v>31</v>
      </c>
      <c r="J7088" t="s">
        <v>27</v>
      </c>
      <c r="K7088" s="2">
        <v>451.25</v>
      </c>
      <c r="L7088" t="s">
        <v>23</v>
      </c>
      <c r="M7088">
        <f>YEAR(Table1[[#This Row],[order_date]])</f>
        <v>2023</v>
      </c>
      <c r="N7088">
        <f>MONTH(Table1[[#This Row],[order_date]])</f>
        <v>9</v>
      </c>
      <c r="O7088" s="3">
        <f>Table1[[#This Row],[sales]]-Table1[[#This Row],[profit]]</f>
        <v>1653.87</v>
      </c>
      <c r="P7088" s="3">
        <f>Table1[[#This Row],[sales]]*Table1[[#This Row],[quantity]]</f>
        <v>6315.36</v>
      </c>
      <c r="Q7088" s="9">
        <f>Table1[[#This Row],[delivery_date]]-Table1[[#This Row],[order_date]]</f>
        <v>5</v>
      </c>
    </row>
    <row r="7089" spans="1:17" x14ac:dyDescent="0.35">
      <c r="A7089" t="s">
        <v>7120</v>
      </c>
      <c r="B7089" t="s">
        <v>41</v>
      </c>
      <c r="C7089" t="s">
        <v>33</v>
      </c>
      <c r="D7089" s="2">
        <v>3442.75</v>
      </c>
      <c r="E7089">
        <v>0.33</v>
      </c>
      <c r="F7089">
        <v>6</v>
      </c>
      <c r="G7089" s="1">
        <v>44948</v>
      </c>
      <c r="H7089" s="1">
        <v>44949</v>
      </c>
      <c r="I7089" t="s">
        <v>31</v>
      </c>
      <c r="J7089" t="s">
        <v>27</v>
      </c>
      <c r="K7089" s="2">
        <v>811.98</v>
      </c>
      <c r="L7089" t="s">
        <v>23</v>
      </c>
      <c r="M7089">
        <f>YEAR(Table1[[#This Row],[order_date]])</f>
        <v>2023</v>
      </c>
      <c r="N7089">
        <f>MONTH(Table1[[#This Row],[order_date]])</f>
        <v>1</v>
      </c>
      <c r="O7089" s="3">
        <f>Table1[[#This Row],[sales]]-Table1[[#This Row],[profit]]</f>
        <v>2630.77</v>
      </c>
      <c r="P7089" s="3">
        <f>Table1[[#This Row],[sales]]*Table1[[#This Row],[quantity]]</f>
        <v>20656.5</v>
      </c>
      <c r="Q7089" s="9">
        <f>Table1[[#This Row],[delivery_date]]-Table1[[#This Row],[order_date]]</f>
        <v>1</v>
      </c>
    </row>
    <row r="7090" spans="1:17" x14ac:dyDescent="0.35">
      <c r="A7090" t="s">
        <v>7121</v>
      </c>
      <c r="B7090" t="s">
        <v>13</v>
      </c>
      <c r="C7090" t="s">
        <v>20</v>
      </c>
      <c r="D7090" s="2">
        <v>1048.9100000000001</v>
      </c>
      <c r="E7090">
        <v>0.35</v>
      </c>
      <c r="F7090">
        <v>5</v>
      </c>
      <c r="G7090" s="1">
        <v>45236</v>
      </c>
      <c r="H7090" s="1">
        <v>45237</v>
      </c>
      <c r="I7090" t="s">
        <v>21</v>
      </c>
      <c r="J7090" t="s">
        <v>27</v>
      </c>
      <c r="K7090" s="2">
        <v>78.239999999999995</v>
      </c>
      <c r="L7090" t="s">
        <v>39</v>
      </c>
      <c r="M7090">
        <f>YEAR(Table1[[#This Row],[order_date]])</f>
        <v>2023</v>
      </c>
      <c r="N7090">
        <f>MONTH(Table1[[#This Row],[order_date]])</f>
        <v>11</v>
      </c>
      <c r="O7090" s="3">
        <f>Table1[[#This Row],[sales]]-Table1[[#This Row],[profit]]</f>
        <v>970.67000000000007</v>
      </c>
      <c r="P7090" s="3">
        <f>Table1[[#This Row],[sales]]*Table1[[#This Row],[quantity]]</f>
        <v>5244.55</v>
      </c>
      <c r="Q7090" s="9">
        <f>Table1[[#This Row],[delivery_date]]-Table1[[#This Row],[order_date]]</f>
        <v>1</v>
      </c>
    </row>
    <row r="7091" spans="1:17" x14ac:dyDescent="0.35">
      <c r="A7091" t="s">
        <v>7122</v>
      </c>
      <c r="B7091" t="s">
        <v>19</v>
      </c>
      <c r="C7091" t="s">
        <v>33</v>
      </c>
      <c r="D7091" s="2">
        <v>2058.58</v>
      </c>
      <c r="E7091">
        <v>0.38</v>
      </c>
      <c r="F7091">
        <v>8</v>
      </c>
      <c r="G7091" s="1">
        <v>45010</v>
      </c>
      <c r="H7091" s="1">
        <v>45011</v>
      </c>
      <c r="I7091" t="s">
        <v>31</v>
      </c>
      <c r="J7091" t="s">
        <v>22</v>
      </c>
      <c r="K7091" s="2">
        <v>501.71</v>
      </c>
      <c r="L7091" t="s">
        <v>23</v>
      </c>
      <c r="M7091">
        <f>YEAR(Table1[[#This Row],[order_date]])</f>
        <v>2023</v>
      </c>
      <c r="N7091">
        <f>MONTH(Table1[[#This Row],[order_date]])</f>
        <v>3</v>
      </c>
      <c r="O7091" s="3">
        <f>Table1[[#This Row],[sales]]-Table1[[#This Row],[profit]]</f>
        <v>1556.87</v>
      </c>
      <c r="P7091" s="3">
        <f>Table1[[#This Row],[sales]]*Table1[[#This Row],[quantity]]</f>
        <v>16468.64</v>
      </c>
      <c r="Q7091" s="9">
        <f>Table1[[#This Row],[delivery_date]]-Table1[[#This Row],[order_date]]</f>
        <v>1</v>
      </c>
    </row>
    <row r="7092" spans="1:17" x14ac:dyDescent="0.35">
      <c r="A7092" t="s">
        <v>7123</v>
      </c>
      <c r="B7092" t="s">
        <v>13</v>
      </c>
      <c r="C7092" t="s">
        <v>20</v>
      </c>
      <c r="D7092" s="2">
        <v>2508.65</v>
      </c>
      <c r="E7092">
        <v>0.21</v>
      </c>
      <c r="F7092">
        <v>1</v>
      </c>
      <c r="G7092" s="1">
        <v>45547</v>
      </c>
      <c r="H7092" s="1">
        <v>45554</v>
      </c>
      <c r="I7092" t="s">
        <v>15</v>
      </c>
      <c r="J7092" t="s">
        <v>16</v>
      </c>
      <c r="K7092" s="2">
        <v>667.03</v>
      </c>
      <c r="L7092" t="s">
        <v>17</v>
      </c>
      <c r="M7092">
        <f>YEAR(Table1[[#This Row],[order_date]])</f>
        <v>2024</v>
      </c>
      <c r="N7092">
        <f>MONTH(Table1[[#This Row],[order_date]])</f>
        <v>9</v>
      </c>
      <c r="O7092" s="3">
        <f>Table1[[#This Row],[sales]]-Table1[[#This Row],[profit]]</f>
        <v>1841.6200000000001</v>
      </c>
      <c r="P7092" s="3">
        <f>Table1[[#This Row],[sales]]*Table1[[#This Row],[quantity]]</f>
        <v>2508.65</v>
      </c>
      <c r="Q7092" s="9">
        <f>Table1[[#This Row],[delivery_date]]-Table1[[#This Row],[order_date]]</f>
        <v>7</v>
      </c>
    </row>
    <row r="7093" spans="1:17" x14ac:dyDescent="0.35">
      <c r="A7093" t="s">
        <v>7124</v>
      </c>
      <c r="B7093" t="s">
        <v>19</v>
      </c>
      <c r="C7093" t="s">
        <v>33</v>
      </c>
      <c r="D7093" s="2">
        <v>1152.6500000000001</v>
      </c>
      <c r="E7093">
        <v>0.4</v>
      </c>
      <c r="F7093">
        <v>2</v>
      </c>
      <c r="G7093" s="1">
        <v>45415</v>
      </c>
      <c r="H7093" s="1">
        <v>45421</v>
      </c>
      <c r="I7093" t="s">
        <v>21</v>
      </c>
      <c r="J7093" t="s">
        <v>27</v>
      </c>
      <c r="K7093" s="2">
        <v>220.77</v>
      </c>
      <c r="L7093" t="s">
        <v>34</v>
      </c>
      <c r="M7093">
        <f>YEAR(Table1[[#This Row],[order_date]])</f>
        <v>2024</v>
      </c>
      <c r="N7093">
        <f>MONTH(Table1[[#This Row],[order_date]])</f>
        <v>5</v>
      </c>
      <c r="O7093" s="3">
        <f>Table1[[#This Row],[sales]]-Table1[[#This Row],[profit]]</f>
        <v>931.88000000000011</v>
      </c>
      <c r="P7093" s="3">
        <f>Table1[[#This Row],[sales]]*Table1[[#This Row],[quantity]]</f>
        <v>2305.3000000000002</v>
      </c>
      <c r="Q7093" s="9">
        <f>Table1[[#This Row],[delivery_date]]-Table1[[#This Row],[order_date]]</f>
        <v>6</v>
      </c>
    </row>
    <row r="7094" spans="1:17" x14ac:dyDescent="0.35">
      <c r="A7094" t="s">
        <v>7125</v>
      </c>
      <c r="B7094" t="s">
        <v>13</v>
      </c>
      <c r="C7094" t="s">
        <v>20</v>
      </c>
      <c r="D7094" s="2">
        <v>4543.37</v>
      </c>
      <c r="E7094">
        <v>0.03</v>
      </c>
      <c r="F7094">
        <v>7</v>
      </c>
      <c r="G7094" s="1">
        <v>45329</v>
      </c>
      <c r="H7094" s="1">
        <v>45331</v>
      </c>
      <c r="I7094" t="s">
        <v>21</v>
      </c>
      <c r="J7094" t="s">
        <v>22</v>
      </c>
      <c r="K7094" s="2">
        <v>782.29</v>
      </c>
      <c r="L7094" t="s">
        <v>34</v>
      </c>
      <c r="M7094">
        <f>YEAR(Table1[[#This Row],[order_date]])</f>
        <v>2024</v>
      </c>
      <c r="N7094">
        <f>MONTH(Table1[[#This Row],[order_date]])</f>
        <v>2</v>
      </c>
      <c r="O7094" s="3">
        <f>Table1[[#This Row],[sales]]-Table1[[#This Row],[profit]]</f>
        <v>3761.08</v>
      </c>
      <c r="P7094" s="3">
        <f>Table1[[#This Row],[sales]]*Table1[[#This Row],[quantity]]</f>
        <v>31803.59</v>
      </c>
      <c r="Q7094" s="9">
        <f>Table1[[#This Row],[delivery_date]]-Table1[[#This Row],[order_date]]</f>
        <v>2</v>
      </c>
    </row>
    <row r="7095" spans="1:17" x14ac:dyDescent="0.35">
      <c r="A7095" t="s">
        <v>7126</v>
      </c>
      <c r="B7095" t="s">
        <v>41</v>
      </c>
      <c r="C7095" t="s">
        <v>26</v>
      </c>
      <c r="D7095" s="2">
        <v>3609.37</v>
      </c>
      <c r="E7095">
        <v>0.38</v>
      </c>
      <c r="F7095">
        <v>1</v>
      </c>
      <c r="G7095" s="1">
        <v>45443</v>
      </c>
      <c r="H7095" s="1">
        <v>45448</v>
      </c>
      <c r="I7095" t="s">
        <v>21</v>
      </c>
      <c r="J7095" t="s">
        <v>22</v>
      </c>
      <c r="K7095" s="2">
        <v>595.6</v>
      </c>
      <c r="L7095" t="s">
        <v>23</v>
      </c>
      <c r="M7095">
        <f>YEAR(Table1[[#This Row],[order_date]])</f>
        <v>2024</v>
      </c>
      <c r="N7095">
        <f>MONTH(Table1[[#This Row],[order_date]])</f>
        <v>5</v>
      </c>
      <c r="O7095" s="3">
        <f>Table1[[#This Row],[sales]]-Table1[[#This Row],[profit]]</f>
        <v>3013.77</v>
      </c>
      <c r="P7095" s="3">
        <f>Table1[[#This Row],[sales]]*Table1[[#This Row],[quantity]]</f>
        <v>3609.37</v>
      </c>
      <c r="Q7095" s="9">
        <f>Table1[[#This Row],[delivery_date]]-Table1[[#This Row],[order_date]]</f>
        <v>5</v>
      </c>
    </row>
    <row r="7096" spans="1:17" x14ac:dyDescent="0.35">
      <c r="A7096" t="s">
        <v>7127</v>
      </c>
      <c r="B7096" t="s">
        <v>41</v>
      </c>
      <c r="C7096" t="s">
        <v>26</v>
      </c>
      <c r="D7096" s="2">
        <v>1490.41</v>
      </c>
      <c r="E7096">
        <v>0.32</v>
      </c>
      <c r="F7096">
        <v>5</v>
      </c>
      <c r="G7096" s="1">
        <v>45509</v>
      </c>
      <c r="H7096" s="1">
        <v>45516</v>
      </c>
      <c r="I7096" t="s">
        <v>15</v>
      </c>
      <c r="J7096" t="s">
        <v>16</v>
      </c>
      <c r="K7096" s="2">
        <v>185.06</v>
      </c>
      <c r="L7096" t="s">
        <v>17</v>
      </c>
      <c r="M7096">
        <f>YEAR(Table1[[#This Row],[order_date]])</f>
        <v>2024</v>
      </c>
      <c r="N7096">
        <f>MONTH(Table1[[#This Row],[order_date]])</f>
        <v>8</v>
      </c>
      <c r="O7096" s="3">
        <f>Table1[[#This Row],[sales]]-Table1[[#This Row],[profit]]</f>
        <v>1305.3500000000001</v>
      </c>
      <c r="P7096" s="3">
        <f>Table1[[#This Row],[sales]]*Table1[[#This Row],[quantity]]</f>
        <v>7452.05</v>
      </c>
      <c r="Q7096" s="9">
        <f>Table1[[#This Row],[delivery_date]]-Table1[[#This Row],[order_date]]</f>
        <v>7</v>
      </c>
    </row>
    <row r="7097" spans="1:17" x14ac:dyDescent="0.35">
      <c r="A7097" t="s">
        <v>7128</v>
      </c>
      <c r="B7097" t="s">
        <v>13</v>
      </c>
      <c r="C7097" t="s">
        <v>26</v>
      </c>
      <c r="D7097" s="2">
        <v>761.29</v>
      </c>
      <c r="E7097">
        <v>0.28000000000000003</v>
      </c>
      <c r="F7097">
        <v>8</v>
      </c>
      <c r="G7097" s="1">
        <v>45408</v>
      </c>
      <c r="H7097" s="1">
        <v>45411</v>
      </c>
      <c r="I7097" t="s">
        <v>21</v>
      </c>
      <c r="J7097" t="s">
        <v>27</v>
      </c>
      <c r="K7097" s="2">
        <v>208.81</v>
      </c>
      <c r="L7097" t="s">
        <v>17</v>
      </c>
      <c r="M7097">
        <f>YEAR(Table1[[#This Row],[order_date]])</f>
        <v>2024</v>
      </c>
      <c r="N7097">
        <f>MONTH(Table1[[#This Row],[order_date]])</f>
        <v>4</v>
      </c>
      <c r="O7097" s="3">
        <f>Table1[[#This Row],[sales]]-Table1[[#This Row],[profit]]</f>
        <v>552.48</v>
      </c>
      <c r="P7097" s="3">
        <f>Table1[[#This Row],[sales]]*Table1[[#This Row],[quantity]]</f>
        <v>6090.32</v>
      </c>
      <c r="Q7097" s="9">
        <f>Table1[[#This Row],[delivery_date]]-Table1[[#This Row],[order_date]]</f>
        <v>3</v>
      </c>
    </row>
    <row r="7098" spans="1:17" x14ac:dyDescent="0.35">
      <c r="A7098" t="s">
        <v>7129</v>
      </c>
      <c r="B7098" t="s">
        <v>13</v>
      </c>
      <c r="C7098" t="s">
        <v>26</v>
      </c>
      <c r="D7098" s="2">
        <v>1510.55</v>
      </c>
      <c r="E7098">
        <v>0.16</v>
      </c>
      <c r="F7098">
        <v>5</v>
      </c>
      <c r="G7098" s="1">
        <v>45202</v>
      </c>
      <c r="H7098" s="1">
        <v>45207</v>
      </c>
      <c r="I7098" t="s">
        <v>15</v>
      </c>
      <c r="J7098" t="s">
        <v>22</v>
      </c>
      <c r="K7098" s="2">
        <v>403.6</v>
      </c>
      <c r="L7098" t="s">
        <v>28</v>
      </c>
      <c r="M7098">
        <f>YEAR(Table1[[#This Row],[order_date]])</f>
        <v>2023</v>
      </c>
      <c r="N7098">
        <f>MONTH(Table1[[#This Row],[order_date]])</f>
        <v>10</v>
      </c>
      <c r="O7098" s="3">
        <f>Table1[[#This Row],[sales]]-Table1[[#This Row],[profit]]</f>
        <v>1106.9499999999998</v>
      </c>
      <c r="P7098" s="3">
        <f>Table1[[#This Row],[sales]]*Table1[[#This Row],[quantity]]</f>
        <v>7552.75</v>
      </c>
      <c r="Q7098" s="9">
        <f>Table1[[#This Row],[delivery_date]]-Table1[[#This Row],[order_date]]</f>
        <v>5</v>
      </c>
    </row>
    <row r="7099" spans="1:17" x14ac:dyDescent="0.35">
      <c r="A7099" t="s">
        <v>7130</v>
      </c>
      <c r="B7099" t="s">
        <v>13</v>
      </c>
      <c r="C7099" t="s">
        <v>33</v>
      </c>
      <c r="D7099" s="2">
        <v>3152.63</v>
      </c>
      <c r="E7099">
        <v>0.06</v>
      </c>
      <c r="F7099">
        <v>5</v>
      </c>
      <c r="G7099" s="1">
        <v>45325</v>
      </c>
      <c r="H7099" s="1">
        <v>45330</v>
      </c>
      <c r="I7099" t="s">
        <v>21</v>
      </c>
      <c r="J7099" t="s">
        <v>16</v>
      </c>
      <c r="K7099" s="2">
        <v>560.80999999999995</v>
      </c>
      <c r="L7099" t="s">
        <v>34</v>
      </c>
      <c r="M7099">
        <f>YEAR(Table1[[#This Row],[order_date]])</f>
        <v>2024</v>
      </c>
      <c r="N7099">
        <f>MONTH(Table1[[#This Row],[order_date]])</f>
        <v>2</v>
      </c>
      <c r="O7099" s="3">
        <f>Table1[[#This Row],[sales]]-Table1[[#This Row],[profit]]</f>
        <v>2591.8200000000002</v>
      </c>
      <c r="P7099" s="3">
        <f>Table1[[#This Row],[sales]]*Table1[[#This Row],[quantity]]</f>
        <v>15763.150000000001</v>
      </c>
      <c r="Q7099" s="9">
        <f>Table1[[#This Row],[delivery_date]]-Table1[[#This Row],[order_date]]</f>
        <v>5</v>
      </c>
    </row>
    <row r="7100" spans="1:17" x14ac:dyDescent="0.35">
      <c r="A7100" t="s">
        <v>7131</v>
      </c>
      <c r="B7100" t="s">
        <v>19</v>
      </c>
      <c r="C7100" t="s">
        <v>20</v>
      </c>
      <c r="D7100" s="2">
        <v>4149.3999999999996</v>
      </c>
      <c r="E7100">
        <v>0.32</v>
      </c>
      <c r="F7100">
        <v>9</v>
      </c>
      <c r="G7100" s="1">
        <v>45476</v>
      </c>
      <c r="H7100" s="1">
        <v>45480</v>
      </c>
      <c r="I7100" t="s">
        <v>21</v>
      </c>
      <c r="J7100" t="s">
        <v>16</v>
      </c>
      <c r="K7100" s="2">
        <v>458.96</v>
      </c>
      <c r="L7100" t="s">
        <v>39</v>
      </c>
      <c r="M7100">
        <f>YEAR(Table1[[#This Row],[order_date]])</f>
        <v>2024</v>
      </c>
      <c r="N7100">
        <f>MONTH(Table1[[#This Row],[order_date]])</f>
        <v>7</v>
      </c>
      <c r="O7100" s="3">
        <f>Table1[[#This Row],[sales]]-Table1[[#This Row],[profit]]</f>
        <v>3690.4399999999996</v>
      </c>
      <c r="P7100" s="3">
        <f>Table1[[#This Row],[sales]]*Table1[[#This Row],[quantity]]</f>
        <v>37344.6</v>
      </c>
      <c r="Q7100" s="9">
        <f>Table1[[#This Row],[delivery_date]]-Table1[[#This Row],[order_date]]</f>
        <v>4</v>
      </c>
    </row>
    <row r="7101" spans="1:17" x14ac:dyDescent="0.35">
      <c r="A7101" t="s">
        <v>7132</v>
      </c>
      <c r="B7101" t="s">
        <v>41</v>
      </c>
      <c r="C7101" t="s">
        <v>26</v>
      </c>
      <c r="D7101" s="2">
        <v>2565.52</v>
      </c>
      <c r="E7101">
        <v>0.24</v>
      </c>
      <c r="F7101">
        <v>5</v>
      </c>
      <c r="G7101" s="1">
        <v>45055</v>
      </c>
      <c r="H7101" s="1">
        <v>45060</v>
      </c>
      <c r="I7101" t="s">
        <v>31</v>
      </c>
      <c r="J7101" t="s">
        <v>22</v>
      </c>
      <c r="K7101" s="2">
        <v>712.1</v>
      </c>
      <c r="L7101" t="s">
        <v>39</v>
      </c>
      <c r="M7101">
        <f>YEAR(Table1[[#This Row],[order_date]])</f>
        <v>2023</v>
      </c>
      <c r="N7101">
        <f>MONTH(Table1[[#This Row],[order_date]])</f>
        <v>5</v>
      </c>
      <c r="O7101" s="3">
        <f>Table1[[#This Row],[sales]]-Table1[[#This Row],[profit]]</f>
        <v>1853.42</v>
      </c>
      <c r="P7101" s="3">
        <f>Table1[[#This Row],[sales]]*Table1[[#This Row],[quantity]]</f>
        <v>12827.6</v>
      </c>
      <c r="Q7101" s="9">
        <f>Table1[[#This Row],[delivery_date]]-Table1[[#This Row],[order_date]]</f>
        <v>5</v>
      </c>
    </row>
    <row r="7102" spans="1:17" x14ac:dyDescent="0.35">
      <c r="A7102" t="s">
        <v>7133</v>
      </c>
      <c r="B7102" t="s">
        <v>19</v>
      </c>
      <c r="C7102" t="s">
        <v>33</v>
      </c>
      <c r="D7102" s="2">
        <v>602.22</v>
      </c>
      <c r="E7102">
        <v>0.11</v>
      </c>
      <c r="F7102">
        <v>1</v>
      </c>
      <c r="G7102" s="1">
        <v>45556</v>
      </c>
      <c r="H7102" s="1">
        <v>45558</v>
      </c>
      <c r="I7102" t="s">
        <v>31</v>
      </c>
      <c r="J7102" t="s">
        <v>22</v>
      </c>
      <c r="K7102" s="2">
        <v>140.22</v>
      </c>
      <c r="L7102" t="s">
        <v>48</v>
      </c>
      <c r="M7102">
        <f>YEAR(Table1[[#This Row],[order_date]])</f>
        <v>2024</v>
      </c>
      <c r="N7102">
        <f>MONTH(Table1[[#This Row],[order_date]])</f>
        <v>9</v>
      </c>
      <c r="O7102" s="3">
        <f>Table1[[#This Row],[sales]]-Table1[[#This Row],[profit]]</f>
        <v>462</v>
      </c>
      <c r="P7102" s="3">
        <f>Table1[[#This Row],[sales]]*Table1[[#This Row],[quantity]]</f>
        <v>602.22</v>
      </c>
      <c r="Q7102" s="9">
        <f>Table1[[#This Row],[delivery_date]]-Table1[[#This Row],[order_date]]</f>
        <v>2</v>
      </c>
    </row>
    <row r="7103" spans="1:17" x14ac:dyDescent="0.35">
      <c r="A7103" t="s">
        <v>7134</v>
      </c>
      <c r="B7103" t="s">
        <v>41</v>
      </c>
      <c r="C7103" t="s">
        <v>20</v>
      </c>
      <c r="D7103" s="2">
        <v>1321.64</v>
      </c>
      <c r="E7103">
        <v>0.02</v>
      </c>
      <c r="F7103">
        <v>3</v>
      </c>
      <c r="G7103" s="1">
        <v>44931</v>
      </c>
      <c r="H7103" s="1">
        <v>44932</v>
      </c>
      <c r="I7103" t="s">
        <v>31</v>
      </c>
      <c r="J7103" t="s">
        <v>27</v>
      </c>
      <c r="K7103" s="2">
        <v>337.95</v>
      </c>
      <c r="L7103" t="s">
        <v>34</v>
      </c>
      <c r="M7103">
        <f>YEAR(Table1[[#This Row],[order_date]])</f>
        <v>2023</v>
      </c>
      <c r="N7103">
        <f>MONTH(Table1[[#This Row],[order_date]])</f>
        <v>1</v>
      </c>
      <c r="O7103" s="3">
        <f>Table1[[#This Row],[sales]]-Table1[[#This Row],[profit]]</f>
        <v>983.69</v>
      </c>
      <c r="P7103" s="3">
        <f>Table1[[#This Row],[sales]]*Table1[[#This Row],[quantity]]</f>
        <v>3964.92</v>
      </c>
      <c r="Q7103" s="9">
        <f>Table1[[#This Row],[delivery_date]]-Table1[[#This Row],[order_date]]</f>
        <v>1</v>
      </c>
    </row>
    <row r="7104" spans="1:17" x14ac:dyDescent="0.35">
      <c r="A7104" t="s">
        <v>7135</v>
      </c>
      <c r="B7104" t="s">
        <v>25</v>
      </c>
      <c r="C7104" t="s">
        <v>33</v>
      </c>
      <c r="D7104" s="2">
        <v>1791.21</v>
      </c>
      <c r="E7104">
        <v>0.27</v>
      </c>
      <c r="F7104">
        <v>5</v>
      </c>
      <c r="G7104" s="1">
        <v>45408</v>
      </c>
      <c r="H7104" s="1">
        <v>45414</v>
      </c>
      <c r="I7104" t="s">
        <v>15</v>
      </c>
      <c r="J7104" t="s">
        <v>16</v>
      </c>
      <c r="K7104" s="2">
        <v>460.21</v>
      </c>
      <c r="L7104" t="s">
        <v>28</v>
      </c>
      <c r="M7104">
        <f>YEAR(Table1[[#This Row],[order_date]])</f>
        <v>2024</v>
      </c>
      <c r="N7104">
        <f>MONTH(Table1[[#This Row],[order_date]])</f>
        <v>4</v>
      </c>
      <c r="O7104" s="3">
        <f>Table1[[#This Row],[sales]]-Table1[[#This Row],[profit]]</f>
        <v>1331</v>
      </c>
      <c r="P7104" s="3">
        <f>Table1[[#This Row],[sales]]*Table1[[#This Row],[quantity]]</f>
        <v>8956.0499999999993</v>
      </c>
      <c r="Q7104" s="9">
        <f>Table1[[#This Row],[delivery_date]]-Table1[[#This Row],[order_date]]</f>
        <v>6</v>
      </c>
    </row>
    <row r="7105" spans="1:17" x14ac:dyDescent="0.35">
      <c r="A7105" t="s">
        <v>7136</v>
      </c>
      <c r="B7105" t="s">
        <v>19</v>
      </c>
      <c r="C7105" t="s">
        <v>26</v>
      </c>
      <c r="D7105" s="2">
        <v>3217.07</v>
      </c>
      <c r="E7105">
        <v>0.06</v>
      </c>
      <c r="F7105">
        <v>8</v>
      </c>
      <c r="G7105" s="1">
        <v>45364</v>
      </c>
      <c r="H7105" s="1">
        <v>45369</v>
      </c>
      <c r="I7105" t="s">
        <v>15</v>
      </c>
      <c r="J7105" t="s">
        <v>16</v>
      </c>
      <c r="K7105" s="2">
        <v>312.77999999999997</v>
      </c>
      <c r="L7105" t="s">
        <v>34</v>
      </c>
      <c r="M7105">
        <f>YEAR(Table1[[#This Row],[order_date]])</f>
        <v>2024</v>
      </c>
      <c r="N7105">
        <f>MONTH(Table1[[#This Row],[order_date]])</f>
        <v>3</v>
      </c>
      <c r="O7105" s="3">
        <f>Table1[[#This Row],[sales]]-Table1[[#This Row],[profit]]</f>
        <v>2904.29</v>
      </c>
      <c r="P7105" s="3">
        <f>Table1[[#This Row],[sales]]*Table1[[#This Row],[quantity]]</f>
        <v>25736.560000000001</v>
      </c>
      <c r="Q7105" s="9">
        <f>Table1[[#This Row],[delivery_date]]-Table1[[#This Row],[order_date]]</f>
        <v>5</v>
      </c>
    </row>
    <row r="7106" spans="1:17" x14ac:dyDescent="0.35">
      <c r="A7106" t="s">
        <v>7137</v>
      </c>
      <c r="B7106" t="s">
        <v>41</v>
      </c>
      <c r="C7106" t="s">
        <v>14</v>
      </c>
      <c r="D7106" s="2">
        <v>1308.55</v>
      </c>
      <c r="E7106">
        <v>0.46</v>
      </c>
      <c r="F7106">
        <v>2</v>
      </c>
      <c r="G7106" s="1">
        <v>45523</v>
      </c>
      <c r="H7106" s="1">
        <v>45528</v>
      </c>
      <c r="I7106" t="s">
        <v>15</v>
      </c>
      <c r="J7106" t="s">
        <v>27</v>
      </c>
      <c r="K7106" s="2">
        <v>83.11</v>
      </c>
      <c r="L7106" t="s">
        <v>34</v>
      </c>
      <c r="M7106">
        <f>YEAR(Table1[[#This Row],[order_date]])</f>
        <v>2024</v>
      </c>
      <c r="N7106">
        <f>MONTH(Table1[[#This Row],[order_date]])</f>
        <v>8</v>
      </c>
      <c r="O7106" s="3">
        <f>Table1[[#This Row],[sales]]-Table1[[#This Row],[profit]]</f>
        <v>1225.44</v>
      </c>
      <c r="P7106" s="3">
        <f>Table1[[#This Row],[sales]]*Table1[[#This Row],[quantity]]</f>
        <v>2617.1</v>
      </c>
      <c r="Q7106" s="9">
        <f>Table1[[#This Row],[delivery_date]]-Table1[[#This Row],[order_date]]</f>
        <v>5</v>
      </c>
    </row>
    <row r="7107" spans="1:17" x14ac:dyDescent="0.35">
      <c r="A7107" t="s">
        <v>7138</v>
      </c>
      <c r="B7107" t="s">
        <v>41</v>
      </c>
      <c r="C7107" t="s">
        <v>33</v>
      </c>
      <c r="D7107" s="2">
        <v>1246.25</v>
      </c>
      <c r="E7107">
        <v>0.08</v>
      </c>
      <c r="F7107">
        <v>4</v>
      </c>
      <c r="G7107" s="1">
        <v>45243</v>
      </c>
      <c r="H7107" s="1">
        <v>45246</v>
      </c>
      <c r="I7107" t="s">
        <v>15</v>
      </c>
      <c r="J7107" t="s">
        <v>27</v>
      </c>
      <c r="K7107" s="2">
        <v>219.72</v>
      </c>
      <c r="L7107" t="s">
        <v>48</v>
      </c>
      <c r="M7107">
        <f>YEAR(Table1[[#This Row],[order_date]])</f>
        <v>2023</v>
      </c>
      <c r="N7107">
        <f>MONTH(Table1[[#This Row],[order_date]])</f>
        <v>11</v>
      </c>
      <c r="O7107" s="3">
        <f>Table1[[#This Row],[sales]]-Table1[[#This Row],[profit]]</f>
        <v>1026.53</v>
      </c>
      <c r="P7107" s="3">
        <f>Table1[[#This Row],[sales]]*Table1[[#This Row],[quantity]]</f>
        <v>4985</v>
      </c>
      <c r="Q7107" s="9">
        <f>Table1[[#This Row],[delivery_date]]-Table1[[#This Row],[order_date]]</f>
        <v>3</v>
      </c>
    </row>
    <row r="7108" spans="1:17" x14ac:dyDescent="0.35">
      <c r="A7108" t="s">
        <v>7139</v>
      </c>
      <c r="B7108" t="s">
        <v>19</v>
      </c>
      <c r="C7108" t="s">
        <v>26</v>
      </c>
      <c r="D7108" s="2">
        <v>1502.39</v>
      </c>
      <c r="E7108">
        <v>0.02</v>
      </c>
      <c r="F7108">
        <v>4</v>
      </c>
      <c r="G7108" s="1">
        <v>45516</v>
      </c>
      <c r="H7108" s="1">
        <v>45519</v>
      </c>
      <c r="I7108" t="s">
        <v>21</v>
      </c>
      <c r="J7108" t="s">
        <v>16</v>
      </c>
      <c r="K7108" s="2">
        <v>250.18</v>
      </c>
      <c r="L7108" t="s">
        <v>28</v>
      </c>
      <c r="M7108">
        <f>YEAR(Table1[[#This Row],[order_date]])</f>
        <v>2024</v>
      </c>
      <c r="N7108">
        <f>MONTH(Table1[[#This Row],[order_date]])</f>
        <v>8</v>
      </c>
      <c r="O7108" s="3">
        <f>Table1[[#This Row],[sales]]-Table1[[#This Row],[profit]]</f>
        <v>1252.21</v>
      </c>
      <c r="P7108" s="3">
        <f>Table1[[#This Row],[sales]]*Table1[[#This Row],[quantity]]</f>
        <v>6009.56</v>
      </c>
      <c r="Q7108" s="9">
        <f>Table1[[#This Row],[delivery_date]]-Table1[[#This Row],[order_date]]</f>
        <v>3</v>
      </c>
    </row>
    <row r="7109" spans="1:17" x14ac:dyDescent="0.35">
      <c r="A7109" t="s">
        <v>7140</v>
      </c>
      <c r="B7109" t="s">
        <v>19</v>
      </c>
      <c r="C7109" t="s">
        <v>36</v>
      </c>
      <c r="D7109" s="2">
        <v>3003.39</v>
      </c>
      <c r="E7109">
        <v>0.13</v>
      </c>
      <c r="F7109">
        <v>3</v>
      </c>
      <c r="G7109" s="1">
        <v>45051</v>
      </c>
      <c r="H7109" s="1">
        <v>45057</v>
      </c>
      <c r="I7109" t="s">
        <v>15</v>
      </c>
      <c r="J7109" t="s">
        <v>16</v>
      </c>
      <c r="K7109" s="2">
        <v>391.49</v>
      </c>
      <c r="L7109" t="s">
        <v>23</v>
      </c>
      <c r="M7109">
        <f>YEAR(Table1[[#This Row],[order_date]])</f>
        <v>2023</v>
      </c>
      <c r="N7109">
        <f>MONTH(Table1[[#This Row],[order_date]])</f>
        <v>5</v>
      </c>
      <c r="O7109" s="3">
        <f>Table1[[#This Row],[sales]]-Table1[[#This Row],[profit]]</f>
        <v>2611.8999999999996</v>
      </c>
      <c r="P7109" s="3">
        <f>Table1[[#This Row],[sales]]*Table1[[#This Row],[quantity]]</f>
        <v>9010.17</v>
      </c>
      <c r="Q7109" s="9">
        <f>Table1[[#This Row],[delivery_date]]-Table1[[#This Row],[order_date]]</f>
        <v>6</v>
      </c>
    </row>
    <row r="7110" spans="1:17" x14ac:dyDescent="0.35">
      <c r="A7110" t="s">
        <v>7141</v>
      </c>
      <c r="B7110" t="s">
        <v>41</v>
      </c>
      <c r="C7110" t="s">
        <v>20</v>
      </c>
      <c r="D7110" s="2">
        <v>2513.89</v>
      </c>
      <c r="E7110">
        <v>0.09</v>
      </c>
      <c r="F7110">
        <v>6</v>
      </c>
      <c r="G7110" s="1">
        <v>45002</v>
      </c>
      <c r="H7110" s="1">
        <v>45006</v>
      </c>
      <c r="I7110" t="s">
        <v>15</v>
      </c>
      <c r="J7110" t="s">
        <v>27</v>
      </c>
      <c r="K7110" s="2">
        <v>580.30999999999995</v>
      </c>
      <c r="L7110" t="s">
        <v>28</v>
      </c>
      <c r="M7110">
        <f>YEAR(Table1[[#This Row],[order_date]])</f>
        <v>2023</v>
      </c>
      <c r="N7110">
        <f>MONTH(Table1[[#This Row],[order_date]])</f>
        <v>3</v>
      </c>
      <c r="O7110" s="3">
        <f>Table1[[#This Row],[sales]]-Table1[[#This Row],[profit]]</f>
        <v>1933.58</v>
      </c>
      <c r="P7110" s="3">
        <f>Table1[[#This Row],[sales]]*Table1[[#This Row],[quantity]]</f>
        <v>15083.34</v>
      </c>
      <c r="Q7110" s="9">
        <f>Table1[[#This Row],[delivery_date]]-Table1[[#This Row],[order_date]]</f>
        <v>4</v>
      </c>
    </row>
    <row r="7111" spans="1:17" x14ac:dyDescent="0.35">
      <c r="A7111" t="s">
        <v>7142</v>
      </c>
      <c r="B7111" t="s">
        <v>19</v>
      </c>
      <c r="C7111" t="s">
        <v>26</v>
      </c>
      <c r="D7111" s="2">
        <v>4224.0200000000004</v>
      </c>
      <c r="E7111">
        <v>0.4</v>
      </c>
      <c r="F7111">
        <v>2</v>
      </c>
      <c r="G7111" s="1">
        <v>45209</v>
      </c>
      <c r="H7111" s="1">
        <v>45215</v>
      </c>
      <c r="I7111" t="s">
        <v>31</v>
      </c>
      <c r="J7111" t="s">
        <v>22</v>
      </c>
      <c r="K7111" s="2">
        <v>851.91</v>
      </c>
      <c r="L7111" t="s">
        <v>34</v>
      </c>
      <c r="M7111">
        <f>YEAR(Table1[[#This Row],[order_date]])</f>
        <v>2023</v>
      </c>
      <c r="N7111">
        <f>MONTH(Table1[[#This Row],[order_date]])</f>
        <v>10</v>
      </c>
      <c r="O7111" s="3">
        <f>Table1[[#This Row],[sales]]-Table1[[#This Row],[profit]]</f>
        <v>3372.1100000000006</v>
      </c>
      <c r="P7111" s="3">
        <f>Table1[[#This Row],[sales]]*Table1[[#This Row],[quantity]]</f>
        <v>8448.0400000000009</v>
      </c>
      <c r="Q7111" s="9">
        <f>Table1[[#This Row],[delivery_date]]-Table1[[#This Row],[order_date]]</f>
        <v>6</v>
      </c>
    </row>
    <row r="7112" spans="1:17" x14ac:dyDescent="0.35">
      <c r="A7112" t="s">
        <v>7143</v>
      </c>
      <c r="B7112" t="s">
        <v>13</v>
      </c>
      <c r="C7112" t="s">
        <v>36</v>
      </c>
      <c r="D7112" s="2">
        <v>3519.87</v>
      </c>
      <c r="E7112">
        <v>0.14000000000000001</v>
      </c>
      <c r="F7112">
        <v>3</v>
      </c>
      <c r="G7112" s="1">
        <v>45422</v>
      </c>
      <c r="H7112" s="1">
        <v>45425</v>
      </c>
      <c r="I7112" t="s">
        <v>31</v>
      </c>
      <c r="J7112" t="s">
        <v>16</v>
      </c>
      <c r="K7112" s="2">
        <v>514.99</v>
      </c>
      <c r="L7112" t="s">
        <v>23</v>
      </c>
      <c r="M7112">
        <f>YEAR(Table1[[#This Row],[order_date]])</f>
        <v>2024</v>
      </c>
      <c r="N7112">
        <f>MONTH(Table1[[#This Row],[order_date]])</f>
        <v>5</v>
      </c>
      <c r="O7112" s="3">
        <f>Table1[[#This Row],[sales]]-Table1[[#This Row],[profit]]</f>
        <v>3004.88</v>
      </c>
      <c r="P7112" s="3">
        <f>Table1[[#This Row],[sales]]*Table1[[#This Row],[quantity]]</f>
        <v>10559.61</v>
      </c>
      <c r="Q7112" s="9">
        <f>Table1[[#This Row],[delivery_date]]-Table1[[#This Row],[order_date]]</f>
        <v>3</v>
      </c>
    </row>
    <row r="7113" spans="1:17" x14ac:dyDescent="0.35">
      <c r="A7113" t="s">
        <v>7144</v>
      </c>
      <c r="B7113" t="s">
        <v>19</v>
      </c>
      <c r="C7113" t="s">
        <v>33</v>
      </c>
      <c r="D7113" s="2">
        <v>3367.43</v>
      </c>
      <c r="E7113">
        <v>0.12</v>
      </c>
      <c r="F7113">
        <v>2</v>
      </c>
      <c r="G7113" s="1">
        <v>45273</v>
      </c>
      <c r="H7113" s="1">
        <v>45280</v>
      </c>
      <c r="I7113" t="s">
        <v>31</v>
      </c>
      <c r="J7113" t="s">
        <v>22</v>
      </c>
      <c r="K7113" s="2">
        <v>579.36</v>
      </c>
      <c r="L7113" t="s">
        <v>48</v>
      </c>
      <c r="M7113">
        <f>YEAR(Table1[[#This Row],[order_date]])</f>
        <v>2023</v>
      </c>
      <c r="N7113">
        <f>MONTH(Table1[[#This Row],[order_date]])</f>
        <v>12</v>
      </c>
      <c r="O7113" s="3">
        <f>Table1[[#This Row],[sales]]-Table1[[#This Row],[profit]]</f>
        <v>2788.0699999999997</v>
      </c>
      <c r="P7113" s="3">
        <f>Table1[[#This Row],[sales]]*Table1[[#This Row],[quantity]]</f>
        <v>6734.86</v>
      </c>
      <c r="Q7113" s="9">
        <f>Table1[[#This Row],[delivery_date]]-Table1[[#This Row],[order_date]]</f>
        <v>7</v>
      </c>
    </row>
    <row r="7114" spans="1:17" x14ac:dyDescent="0.35">
      <c r="A7114" t="s">
        <v>7145</v>
      </c>
      <c r="B7114" t="s">
        <v>19</v>
      </c>
      <c r="C7114" t="s">
        <v>33</v>
      </c>
      <c r="D7114" s="2">
        <v>857.79</v>
      </c>
      <c r="E7114">
        <v>0.5</v>
      </c>
      <c r="F7114">
        <v>8</v>
      </c>
      <c r="G7114" s="1">
        <v>45056</v>
      </c>
      <c r="H7114" s="1">
        <v>45062</v>
      </c>
      <c r="I7114" t="s">
        <v>31</v>
      </c>
      <c r="J7114" t="s">
        <v>16</v>
      </c>
      <c r="K7114" s="2">
        <v>158.55000000000001</v>
      </c>
      <c r="L7114" t="s">
        <v>34</v>
      </c>
      <c r="M7114">
        <f>YEAR(Table1[[#This Row],[order_date]])</f>
        <v>2023</v>
      </c>
      <c r="N7114">
        <f>MONTH(Table1[[#This Row],[order_date]])</f>
        <v>5</v>
      </c>
      <c r="O7114" s="3">
        <f>Table1[[#This Row],[sales]]-Table1[[#This Row],[profit]]</f>
        <v>699.24</v>
      </c>
      <c r="P7114" s="3">
        <f>Table1[[#This Row],[sales]]*Table1[[#This Row],[quantity]]</f>
        <v>6862.32</v>
      </c>
      <c r="Q7114" s="9">
        <f>Table1[[#This Row],[delivery_date]]-Table1[[#This Row],[order_date]]</f>
        <v>6</v>
      </c>
    </row>
    <row r="7115" spans="1:17" x14ac:dyDescent="0.35">
      <c r="A7115" t="s">
        <v>7146</v>
      </c>
      <c r="B7115" t="s">
        <v>19</v>
      </c>
      <c r="C7115" t="s">
        <v>36</v>
      </c>
      <c r="D7115" s="2">
        <v>370.62</v>
      </c>
      <c r="E7115">
        <v>0.08</v>
      </c>
      <c r="F7115">
        <v>2</v>
      </c>
      <c r="G7115" s="1">
        <v>45588</v>
      </c>
      <c r="H7115" s="1">
        <v>45595</v>
      </c>
      <c r="I7115" t="s">
        <v>15</v>
      </c>
      <c r="J7115" t="s">
        <v>16</v>
      </c>
      <c r="K7115" s="2">
        <v>105.7</v>
      </c>
      <c r="L7115" t="s">
        <v>17</v>
      </c>
      <c r="M7115">
        <f>YEAR(Table1[[#This Row],[order_date]])</f>
        <v>2024</v>
      </c>
      <c r="N7115">
        <f>MONTH(Table1[[#This Row],[order_date]])</f>
        <v>10</v>
      </c>
      <c r="O7115" s="3">
        <f>Table1[[#This Row],[sales]]-Table1[[#This Row],[profit]]</f>
        <v>264.92</v>
      </c>
      <c r="P7115" s="3">
        <f>Table1[[#This Row],[sales]]*Table1[[#This Row],[quantity]]</f>
        <v>741.24</v>
      </c>
      <c r="Q7115" s="9">
        <f>Table1[[#This Row],[delivery_date]]-Table1[[#This Row],[order_date]]</f>
        <v>7</v>
      </c>
    </row>
    <row r="7116" spans="1:17" x14ac:dyDescent="0.35">
      <c r="A7116" t="s">
        <v>7147</v>
      </c>
      <c r="B7116" t="s">
        <v>41</v>
      </c>
      <c r="C7116" t="s">
        <v>36</v>
      </c>
      <c r="D7116" s="2">
        <v>2598.9899999999998</v>
      </c>
      <c r="E7116">
        <v>0.04</v>
      </c>
      <c r="F7116">
        <v>5</v>
      </c>
      <c r="G7116" s="1">
        <v>45278</v>
      </c>
      <c r="H7116" s="1">
        <v>45282</v>
      </c>
      <c r="I7116" t="s">
        <v>15</v>
      </c>
      <c r="J7116" t="s">
        <v>22</v>
      </c>
      <c r="K7116" s="2">
        <v>466.39</v>
      </c>
      <c r="L7116" t="s">
        <v>28</v>
      </c>
      <c r="M7116">
        <f>YEAR(Table1[[#This Row],[order_date]])</f>
        <v>2023</v>
      </c>
      <c r="N7116">
        <f>MONTH(Table1[[#This Row],[order_date]])</f>
        <v>12</v>
      </c>
      <c r="O7116" s="3">
        <f>Table1[[#This Row],[sales]]-Table1[[#This Row],[profit]]</f>
        <v>2132.6</v>
      </c>
      <c r="P7116" s="3">
        <f>Table1[[#This Row],[sales]]*Table1[[#This Row],[quantity]]</f>
        <v>12994.949999999999</v>
      </c>
      <c r="Q7116" s="9">
        <f>Table1[[#This Row],[delivery_date]]-Table1[[#This Row],[order_date]]</f>
        <v>4</v>
      </c>
    </row>
    <row r="7117" spans="1:17" x14ac:dyDescent="0.35">
      <c r="A7117" t="s">
        <v>7148</v>
      </c>
      <c r="B7117" t="s">
        <v>13</v>
      </c>
      <c r="C7117" t="s">
        <v>20</v>
      </c>
      <c r="D7117" s="2">
        <v>451.04</v>
      </c>
      <c r="E7117">
        <v>0.15</v>
      </c>
      <c r="F7117">
        <v>4</v>
      </c>
      <c r="G7117" s="1">
        <v>45071</v>
      </c>
      <c r="H7117" s="1">
        <v>45073</v>
      </c>
      <c r="I7117" t="s">
        <v>15</v>
      </c>
      <c r="J7117" t="s">
        <v>27</v>
      </c>
      <c r="K7117" s="2">
        <v>96.35</v>
      </c>
      <c r="L7117" t="s">
        <v>39</v>
      </c>
      <c r="M7117">
        <f>YEAR(Table1[[#This Row],[order_date]])</f>
        <v>2023</v>
      </c>
      <c r="N7117">
        <f>MONTH(Table1[[#This Row],[order_date]])</f>
        <v>5</v>
      </c>
      <c r="O7117" s="3">
        <f>Table1[[#This Row],[sales]]-Table1[[#This Row],[profit]]</f>
        <v>354.69000000000005</v>
      </c>
      <c r="P7117" s="3">
        <f>Table1[[#This Row],[sales]]*Table1[[#This Row],[quantity]]</f>
        <v>1804.16</v>
      </c>
      <c r="Q7117" s="9">
        <f>Table1[[#This Row],[delivery_date]]-Table1[[#This Row],[order_date]]</f>
        <v>2</v>
      </c>
    </row>
    <row r="7118" spans="1:17" x14ac:dyDescent="0.35">
      <c r="A7118" t="s">
        <v>7149</v>
      </c>
      <c r="B7118" t="s">
        <v>25</v>
      </c>
      <c r="C7118" t="s">
        <v>33</v>
      </c>
      <c r="D7118" s="2">
        <v>1883.69</v>
      </c>
      <c r="E7118">
        <v>0.2</v>
      </c>
      <c r="F7118">
        <v>1</v>
      </c>
      <c r="G7118" s="1">
        <v>45627</v>
      </c>
      <c r="H7118" s="1">
        <v>45628</v>
      </c>
      <c r="I7118" t="s">
        <v>31</v>
      </c>
      <c r="J7118" t="s">
        <v>27</v>
      </c>
      <c r="K7118" s="2">
        <v>522.74</v>
      </c>
      <c r="L7118" t="s">
        <v>34</v>
      </c>
      <c r="M7118">
        <f>YEAR(Table1[[#This Row],[order_date]])</f>
        <v>2024</v>
      </c>
      <c r="N7118">
        <f>MONTH(Table1[[#This Row],[order_date]])</f>
        <v>12</v>
      </c>
      <c r="O7118" s="3">
        <f>Table1[[#This Row],[sales]]-Table1[[#This Row],[profit]]</f>
        <v>1360.95</v>
      </c>
      <c r="P7118" s="3">
        <f>Table1[[#This Row],[sales]]*Table1[[#This Row],[quantity]]</f>
        <v>1883.69</v>
      </c>
      <c r="Q7118" s="9">
        <f>Table1[[#This Row],[delivery_date]]-Table1[[#This Row],[order_date]]</f>
        <v>1</v>
      </c>
    </row>
    <row r="7119" spans="1:17" x14ac:dyDescent="0.35">
      <c r="A7119" t="s">
        <v>7150</v>
      </c>
      <c r="B7119" t="s">
        <v>25</v>
      </c>
      <c r="C7119" t="s">
        <v>36</v>
      </c>
      <c r="D7119" s="2">
        <v>227.95</v>
      </c>
      <c r="E7119">
        <v>0.38</v>
      </c>
      <c r="F7119">
        <v>7</v>
      </c>
      <c r="G7119" s="1">
        <v>45411</v>
      </c>
      <c r="H7119" s="1">
        <v>45414</v>
      </c>
      <c r="I7119" t="s">
        <v>21</v>
      </c>
      <c r="J7119" t="s">
        <v>16</v>
      </c>
      <c r="K7119" s="2">
        <v>52.24</v>
      </c>
      <c r="L7119" t="s">
        <v>34</v>
      </c>
      <c r="M7119">
        <f>YEAR(Table1[[#This Row],[order_date]])</f>
        <v>2024</v>
      </c>
      <c r="N7119">
        <f>MONTH(Table1[[#This Row],[order_date]])</f>
        <v>4</v>
      </c>
      <c r="O7119" s="3">
        <f>Table1[[#This Row],[sales]]-Table1[[#This Row],[profit]]</f>
        <v>175.70999999999998</v>
      </c>
      <c r="P7119" s="3">
        <f>Table1[[#This Row],[sales]]*Table1[[#This Row],[quantity]]</f>
        <v>1595.6499999999999</v>
      </c>
      <c r="Q7119" s="9">
        <f>Table1[[#This Row],[delivery_date]]-Table1[[#This Row],[order_date]]</f>
        <v>3</v>
      </c>
    </row>
    <row r="7120" spans="1:17" x14ac:dyDescent="0.35">
      <c r="A7120" t="s">
        <v>7151</v>
      </c>
      <c r="B7120" t="s">
        <v>13</v>
      </c>
      <c r="C7120" t="s">
        <v>14</v>
      </c>
      <c r="D7120" s="2">
        <v>966.36</v>
      </c>
      <c r="E7120">
        <v>0.48</v>
      </c>
      <c r="F7120">
        <v>6</v>
      </c>
      <c r="G7120" s="1">
        <v>45504</v>
      </c>
      <c r="H7120" s="1">
        <v>45506</v>
      </c>
      <c r="I7120" t="s">
        <v>21</v>
      </c>
      <c r="J7120" t="s">
        <v>22</v>
      </c>
      <c r="K7120" s="2">
        <v>179.84</v>
      </c>
      <c r="L7120" t="s">
        <v>28</v>
      </c>
      <c r="M7120">
        <f>YEAR(Table1[[#This Row],[order_date]])</f>
        <v>2024</v>
      </c>
      <c r="N7120">
        <f>MONTH(Table1[[#This Row],[order_date]])</f>
        <v>7</v>
      </c>
      <c r="O7120" s="3">
        <f>Table1[[#This Row],[sales]]-Table1[[#This Row],[profit]]</f>
        <v>786.52</v>
      </c>
      <c r="P7120" s="3">
        <f>Table1[[#This Row],[sales]]*Table1[[#This Row],[quantity]]</f>
        <v>5798.16</v>
      </c>
      <c r="Q7120" s="9">
        <f>Table1[[#This Row],[delivery_date]]-Table1[[#This Row],[order_date]]</f>
        <v>2</v>
      </c>
    </row>
    <row r="7121" spans="1:17" x14ac:dyDescent="0.35">
      <c r="A7121" t="s">
        <v>7152</v>
      </c>
      <c r="B7121" t="s">
        <v>13</v>
      </c>
      <c r="C7121" t="s">
        <v>14</v>
      </c>
      <c r="D7121" s="2">
        <v>640.79999999999995</v>
      </c>
      <c r="E7121">
        <v>0.38</v>
      </c>
      <c r="F7121">
        <v>1</v>
      </c>
      <c r="G7121" s="1">
        <v>45171</v>
      </c>
      <c r="H7121" s="1">
        <v>45172</v>
      </c>
      <c r="I7121" t="s">
        <v>31</v>
      </c>
      <c r="J7121" t="s">
        <v>22</v>
      </c>
      <c r="K7121" s="2">
        <v>96.38</v>
      </c>
      <c r="L7121" t="s">
        <v>39</v>
      </c>
      <c r="M7121">
        <f>YEAR(Table1[[#This Row],[order_date]])</f>
        <v>2023</v>
      </c>
      <c r="N7121">
        <f>MONTH(Table1[[#This Row],[order_date]])</f>
        <v>9</v>
      </c>
      <c r="O7121" s="3">
        <f>Table1[[#This Row],[sales]]-Table1[[#This Row],[profit]]</f>
        <v>544.41999999999996</v>
      </c>
      <c r="P7121" s="3">
        <f>Table1[[#This Row],[sales]]*Table1[[#This Row],[quantity]]</f>
        <v>640.79999999999995</v>
      </c>
      <c r="Q7121" s="9">
        <f>Table1[[#This Row],[delivery_date]]-Table1[[#This Row],[order_date]]</f>
        <v>1</v>
      </c>
    </row>
    <row r="7122" spans="1:17" x14ac:dyDescent="0.35">
      <c r="A7122" t="s">
        <v>7153</v>
      </c>
      <c r="B7122" t="s">
        <v>13</v>
      </c>
      <c r="C7122" t="s">
        <v>36</v>
      </c>
      <c r="D7122" s="2">
        <v>4024.83</v>
      </c>
      <c r="E7122">
        <v>0.36</v>
      </c>
      <c r="F7122">
        <v>9</v>
      </c>
      <c r="G7122" s="1">
        <v>45170</v>
      </c>
      <c r="H7122" s="1">
        <v>45177</v>
      </c>
      <c r="I7122" t="s">
        <v>21</v>
      </c>
      <c r="J7122" t="s">
        <v>22</v>
      </c>
      <c r="K7122" s="2">
        <v>314.17</v>
      </c>
      <c r="L7122" t="s">
        <v>23</v>
      </c>
      <c r="M7122">
        <f>YEAR(Table1[[#This Row],[order_date]])</f>
        <v>2023</v>
      </c>
      <c r="N7122">
        <f>MONTH(Table1[[#This Row],[order_date]])</f>
        <v>9</v>
      </c>
      <c r="O7122" s="3">
        <f>Table1[[#This Row],[sales]]-Table1[[#This Row],[profit]]</f>
        <v>3710.66</v>
      </c>
      <c r="P7122" s="3">
        <f>Table1[[#This Row],[sales]]*Table1[[#This Row],[quantity]]</f>
        <v>36223.47</v>
      </c>
      <c r="Q7122" s="9">
        <f>Table1[[#This Row],[delivery_date]]-Table1[[#This Row],[order_date]]</f>
        <v>7</v>
      </c>
    </row>
    <row r="7123" spans="1:17" x14ac:dyDescent="0.35">
      <c r="A7123" t="s">
        <v>7154</v>
      </c>
      <c r="B7123" t="s">
        <v>41</v>
      </c>
      <c r="C7123" t="s">
        <v>20</v>
      </c>
      <c r="D7123" s="2">
        <v>1796.02</v>
      </c>
      <c r="E7123">
        <v>0.5</v>
      </c>
      <c r="F7123">
        <v>4</v>
      </c>
      <c r="G7123" s="1">
        <v>45045</v>
      </c>
      <c r="H7123" s="1">
        <v>45047</v>
      </c>
      <c r="I7123" t="s">
        <v>31</v>
      </c>
      <c r="J7123" t="s">
        <v>16</v>
      </c>
      <c r="K7123" s="2">
        <v>442.72</v>
      </c>
      <c r="L7123" t="s">
        <v>23</v>
      </c>
      <c r="M7123">
        <f>YEAR(Table1[[#This Row],[order_date]])</f>
        <v>2023</v>
      </c>
      <c r="N7123">
        <f>MONTH(Table1[[#This Row],[order_date]])</f>
        <v>4</v>
      </c>
      <c r="O7123" s="3">
        <f>Table1[[#This Row],[sales]]-Table1[[#This Row],[profit]]</f>
        <v>1353.3</v>
      </c>
      <c r="P7123" s="3">
        <f>Table1[[#This Row],[sales]]*Table1[[#This Row],[quantity]]</f>
        <v>7184.08</v>
      </c>
      <c r="Q7123" s="9">
        <f>Table1[[#This Row],[delivery_date]]-Table1[[#This Row],[order_date]]</f>
        <v>2</v>
      </c>
    </row>
    <row r="7124" spans="1:17" x14ac:dyDescent="0.35">
      <c r="A7124" t="s">
        <v>7155</v>
      </c>
      <c r="B7124" t="s">
        <v>25</v>
      </c>
      <c r="C7124" t="s">
        <v>33</v>
      </c>
      <c r="D7124" s="2">
        <v>486.35</v>
      </c>
      <c r="E7124">
        <v>0.38</v>
      </c>
      <c r="F7124">
        <v>1</v>
      </c>
      <c r="G7124" s="1">
        <v>45592</v>
      </c>
      <c r="H7124" s="1">
        <v>45594</v>
      </c>
      <c r="I7124" t="s">
        <v>21</v>
      </c>
      <c r="J7124" t="s">
        <v>16</v>
      </c>
      <c r="K7124" s="2">
        <v>120.03</v>
      </c>
      <c r="L7124" t="s">
        <v>17</v>
      </c>
      <c r="M7124">
        <f>YEAR(Table1[[#This Row],[order_date]])</f>
        <v>2024</v>
      </c>
      <c r="N7124">
        <f>MONTH(Table1[[#This Row],[order_date]])</f>
        <v>10</v>
      </c>
      <c r="O7124" s="3">
        <f>Table1[[#This Row],[sales]]-Table1[[#This Row],[profit]]</f>
        <v>366.32000000000005</v>
      </c>
      <c r="P7124" s="3">
        <f>Table1[[#This Row],[sales]]*Table1[[#This Row],[quantity]]</f>
        <v>486.35</v>
      </c>
      <c r="Q7124" s="9">
        <f>Table1[[#This Row],[delivery_date]]-Table1[[#This Row],[order_date]]</f>
        <v>2</v>
      </c>
    </row>
    <row r="7125" spans="1:17" x14ac:dyDescent="0.35">
      <c r="A7125" t="s">
        <v>7156</v>
      </c>
      <c r="B7125" t="s">
        <v>13</v>
      </c>
      <c r="C7125" t="s">
        <v>14</v>
      </c>
      <c r="D7125" s="2">
        <v>1400.85</v>
      </c>
      <c r="E7125">
        <v>7.0000000000000007E-2</v>
      </c>
      <c r="F7125">
        <v>8</v>
      </c>
      <c r="G7125" s="1">
        <v>45366</v>
      </c>
      <c r="H7125" s="1">
        <v>45368</v>
      </c>
      <c r="I7125" t="s">
        <v>31</v>
      </c>
      <c r="J7125" t="s">
        <v>22</v>
      </c>
      <c r="K7125" s="2">
        <v>410.43</v>
      </c>
      <c r="L7125" t="s">
        <v>17</v>
      </c>
      <c r="M7125">
        <f>YEAR(Table1[[#This Row],[order_date]])</f>
        <v>2024</v>
      </c>
      <c r="N7125">
        <f>MONTH(Table1[[#This Row],[order_date]])</f>
        <v>3</v>
      </c>
      <c r="O7125" s="3">
        <f>Table1[[#This Row],[sales]]-Table1[[#This Row],[profit]]</f>
        <v>990.41999999999985</v>
      </c>
      <c r="P7125" s="3">
        <f>Table1[[#This Row],[sales]]*Table1[[#This Row],[quantity]]</f>
        <v>11206.8</v>
      </c>
      <c r="Q7125" s="9">
        <f>Table1[[#This Row],[delivery_date]]-Table1[[#This Row],[order_date]]</f>
        <v>2</v>
      </c>
    </row>
    <row r="7126" spans="1:17" x14ac:dyDescent="0.35">
      <c r="A7126" t="s">
        <v>7157</v>
      </c>
      <c r="B7126" t="s">
        <v>41</v>
      </c>
      <c r="C7126" t="s">
        <v>36</v>
      </c>
      <c r="D7126" s="2">
        <v>3445.76</v>
      </c>
      <c r="E7126">
        <v>0.23</v>
      </c>
      <c r="F7126">
        <v>1</v>
      </c>
      <c r="G7126" s="1">
        <v>45599</v>
      </c>
      <c r="H7126" s="1">
        <v>45601</v>
      </c>
      <c r="I7126" t="s">
        <v>31</v>
      </c>
      <c r="J7126" t="s">
        <v>22</v>
      </c>
      <c r="K7126" s="2">
        <v>612.80999999999995</v>
      </c>
      <c r="L7126" t="s">
        <v>39</v>
      </c>
      <c r="M7126">
        <f>YEAR(Table1[[#This Row],[order_date]])</f>
        <v>2024</v>
      </c>
      <c r="N7126">
        <f>MONTH(Table1[[#This Row],[order_date]])</f>
        <v>11</v>
      </c>
      <c r="O7126" s="3">
        <f>Table1[[#This Row],[sales]]-Table1[[#This Row],[profit]]</f>
        <v>2832.9500000000003</v>
      </c>
      <c r="P7126" s="3">
        <f>Table1[[#This Row],[sales]]*Table1[[#This Row],[quantity]]</f>
        <v>3445.76</v>
      </c>
      <c r="Q7126" s="9">
        <f>Table1[[#This Row],[delivery_date]]-Table1[[#This Row],[order_date]]</f>
        <v>2</v>
      </c>
    </row>
    <row r="7127" spans="1:17" x14ac:dyDescent="0.35">
      <c r="A7127" t="s">
        <v>7158</v>
      </c>
      <c r="B7127" t="s">
        <v>25</v>
      </c>
      <c r="C7127" t="s">
        <v>36</v>
      </c>
      <c r="D7127" s="2">
        <v>3753.61</v>
      </c>
      <c r="E7127">
        <v>0.25</v>
      </c>
      <c r="F7127">
        <v>2</v>
      </c>
      <c r="G7127" s="1">
        <v>45439</v>
      </c>
      <c r="H7127" s="1">
        <v>45442</v>
      </c>
      <c r="I7127" t="s">
        <v>21</v>
      </c>
      <c r="J7127" t="s">
        <v>22</v>
      </c>
      <c r="K7127" s="2">
        <v>846.33</v>
      </c>
      <c r="L7127" t="s">
        <v>17</v>
      </c>
      <c r="M7127">
        <f>YEAR(Table1[[#This Row],[order_date]])</f>
        <v>2024</v>
      </c>
      <c r="N7127">
        <f>MONTH(Table1[[#This Row],[order_date]])</f>
        <v>5</v>
      </c>
      <c r="O7127" s="3">
        <f>Table1[[#This Row],[sales]]-Table1[[#This Row],[profit]]</f>
        <v>2907.28</v>
      </c>
      <c r="P7127" s="3">
        <f>Table1[[#This Row],[sales]]*Table1[[#This Row],[quantity]]</f>
        <v>7507.22</v>
      </c>
      <c r="Q7127" s="9">
        <f>Table1[[#This Row],[delivery_date]]-Table1[[#This Row],[order_date]]</f>
        <v>3</v>
      </c>
    </row>
    <row r="7128" spans="1:17" x14ac:dyDescent="0.35">
      <c r="A7128" t="s">
        <v>7159</v>
      </c>
      <c r="B7128" t="s">
        <v>19</v>
      </c>
      <c r="C7128" t="s">
        <v>26</v>
      </c>
      <c r="D7128" s="2">
        <v>687.34</v>
      </c>
      <c r="E7128">
        <v>0.15</v>
      </c>
      <c r="F7128">
        <v>5</v>
      </c>
      <c r="G7128" s="1">
        <v>45478</v>
      </c>
      <c r="H7128" s="1">
        <v>45483</v>
      </c>
      <c r="I7128" t="s">
        <v>21</v>
      </c>
      <c r="J7128" t="s">
        <v>22</v>
      </c>
      <c r="K7128" s="2">
        <v>202.41</v>
      </c>
      <c r="L7128" t="s">
        <v>23</v>
      </c>
      <c r="M7128">
        <f>YEAR(Table1[[#This Row],[order_date]])</f>
        <v>2024</v>
      </c>
      <c r="N7128">
        <f>MONTH(Table1[[#This Row],[order_date]])</f>
        <v>7</v>
      </c>
      <c r="O7128" s="3">
        <f>Table1[[#This Row],[sales]]-Table1[[#This Row],[profit]]</f>
        <v>484.93000000000006</v>
      </c>
      <c r="P7128" s="3">
        <f>Table1[[#This Row],[sales]]*Table1[[#This Row],[quantity]]</f>
        <v>3436.7000000000003</v>
      </c>
      <c r="Q7128" s="9">
        <f>Table1[[#This Row],[delivery_date]]-Table1[[#This Row],[order_date]]</f>
        <v>5</v>
      </c>
    </row>
    <row r="7129" spans="1:17" x14ac:dyDescent="0.35">
      <c r="A7129" t="s">
        <v>7160</v>
      </c>
      <c r="B7129" t="s">
        <v>41</v>
      </c>
      <c r="C7129" t="s">
        <v>36</v>
      </c>
      <c r="D7129" s="2">
        <v>3914.98</v>
      </c>
      <c r="E7129">
        <v>0.08</v>
      </c>
      <c r="F7129">
        <v>1</v>
      </c>
      <c r="G7129" s="1">
        <v>45097</v>
      </c>
      <c r="H7129" s="1">
        <v>45099</v>
      </c>
      <c r="I7129" t="s">
        <v>21</v>
      </c>
      <c r="J7129" t="s">
        <v>16</v>
      </c>
      <c r="K7129" s="2">
        <v>794.97</v>
      </c>
      <c r="L7129" t="s">
        <v>17</v>
      </c>
      <c r="M7129">
        <f>YEAR(Table1[[#This Row],[order_date]])</f>
        <v>2023</v>
      </c>
      <c r="N7129">
        <f>MONTH(Table1[[#This Row],[order_date]])</f>
        <v>6</v>
      </c>
      <c r="O7129" s="3">
        <f>Table1[[#This Row],[sales]]-Table1[[#This Row],[profit]]</f>
        <v>3120.01</v>
      </c>
      <c r="P7129" s="3">
        <f>Table1[[#This Row],[sales]]*Table1[[#This Row],[quantity]]</f>
        <v>3914.98</v>
      </c>
      <c r="Q7129" s="9">
        <f>Table1[[#This Row],[delivery_date]]-Table1[[#This Row],[order_date]]</f>
        <v>2</v>
      </c>
    </row>
    <row r="7130" spans="1:17" x14ac:dyDescent="0.35">
      <c r="A7130" t="s">
        <v>7161</v>
      </c>
      <c r="B7130" t="s">
        <v>25</v>
      </c>
      <c r="C7130" t="s">
        <v>20</v>
      </c>
      <c r="D7130" s="2">
        <v>1915.74</v>
      </c>
      <c r="E7130">
        <v>0.36</v>
      </c>
      <c r="F7130">
        <v>1</v>
      </c>
      <c r="G7130" s="1">
        <v>45226</v>
      </c>
      <c r="H7130" s="1">
        <v>45232</v>
      </c>
      <c r="I7130" t="s">
        <v>15</v>
      </c>
      <c r="J7130" t="s">
        <v>27</v>
      </c>
      <c r="K7130" s="2">
        <v>490.7</v>
      </c>
      <c r="L7130" t="s">
        <v>48</v>
      </c>
      <c r="M7130">
        <f>YEAR(Table1[[#This Row],[order_date]])</f>
        <v>2023</v>
      </c>
      <c r="N7130">
        <f>MONTH(Table1[[#This Row],[order_date]])</f>
        <v>10</v>
      </c>
      <c r="O7130" s="3">
        <f>Table1[[#This Row],[sales]]-Table1[[#This Row],[profit]]</f>
        <v>1425.04</v>
      </c>
      <c r="P7130" s="3">
        <f>Table1[[#This Row],[sales]]*Table1[[#This Row],[quantity]]</f>
        <v>1915.74</v>
      </c>
      <c r="Q7130" s="9">
        <f>Table1[[#This Row],[delivery_date]]-Table1[[#This Row],[order_date]]</f>
        <v>6</v>
      </c>
    </row>
    <row r="7131" spans="1:17" x14ac:dyDescent="0.35">
      <c r="A7131" t="s">
        <v>7162</v>
      </c>
      <c r="B7131" t="s">
        <v>41</v>
      </c>
      <c r="C7131" t="s">
        <v>14</v>
      </c>
      <c r="D7131" s="2">
        <v>3428.98</v>
      </c>
      <c r="E7131">
        <v>0.14000000000000001</v>
      </c>
      <c r="F7131">
        <v>6</v>
      </c>
      <c r="G7131" s="1">
        <v>45116</v>
      </c>
      <c r="H7131" s="1">
        <v>45123</v>
      </c>
      <c r="I7131" t="s">
        <v>15</v>
      </c>
      <c r="J7131" t="s">
        <v>27</v>
      </c>
      <c r="K7131" s="2">
        <v>523.54</v>
      </c>
      <c r="L7131" t="s">
        <v>28</v>
      </c>
      <c r="M7131">
        <f>YEAR(Table1[[#This Row],[order_date]])</f>
        <v>2023</v>
      </c>
      <c r="N7131">
        <f>MONTH(Table1[[#This Row],[order_date]])</f>
        <v>7</v>
      </c>
      <c r="O7131" s="3">
        <f>Table1[[#This Row],[sales]]-Table1[[#This Row],[profit]]</f>
        <v>2905.44</v>
      </c>
      <c r="P7131" s="3">
        <f>Table1[[#This Row],[sales]]*Table1[[#This Row],[quantity]]</f>
        <v>20573.88</v>
      </c>
      <c r="Q7131" s="9">
        <f>Table1[[#This Row],[delivery_date]]-Table1[[#This Row],[order_date]]</f>
        <v>7</v>
      </c>
    </row>
    <row r="7132" spans="1:17" x14ac:dyDescent="0.35">
      <c r="A7132" t="s">
        <v>7163</v>
      </c>
      <c r="B7132" t="s">
        <v>25</v>
      </c>
      <c r="C7132" t="s">
        <v>26</v>
      </c>
      <c r="D7132" s="2">
        <v>3390.39</v>
      </c>
      <c r="E7132">
        <v>0.31</v>
      </c>
      <c r="F7132">
        <v>1</v>
      </c>
      <c r="G7132" s="1">
        <v>45218</v>
      </c>
      <c r="H7132" s="1">
        <v>45219</v>
      </c>
      <c r="I7132" t="s">
        <v>31</v>
      </c>
      <c r="J7132" t="s">
        <v>27</v>
      </c>
      <c r="K7132" s="2">
        <v>327.52</v>
      </c>
      <c r="L7132" t="s">
        <v>17</v>
      </c>
      <c r="M7132">
        <f>YEAR(Table1[[#This Row],[order_date]])</f>
        <v>2023</v>
      </c>
      <c r="N7132">
        <f>MONTH(Table1[[#This Row],[order_date]])</f>
        <v>10</v>
      </c>
      <c r="O7132" s="3">
        <f>Table1[[#This Row],[sales]]-Table1[[#This Row],[profit]]</f>
        <v>3062.87</v>
      </c>
      <c r="P7132" s="3">
        <f>Table1[[#This Row],[sales]]*Table1[[#This Row],[quantity]]</f>
        <v>3390.39</v>
      </c>
      <c r="Q7132" s="9">
        <f>Table1[[#This Row],[delivery_date]]-Table1[[#This Row],[order_date]]</f>
        <v>1</v>
      </c>
    </row>
    <row r="7133" spans="1:17" x14ac:dyDescent="0.35">
      <c r="A7133" t="s">
        <v>7164</v>
      </c>
      <c r="B7133" t="s">
        <v>25</v>
      </c>
      <c r="C7133" t="s">
        <v>14</v>
      </c>
      <c r="D7133" s="2">
        <v>3988.6</v>
      </c>
      <c r="E7133">
        <v>0.16</v>
      </c>
      <c r="F7133">
        <v>5</v>
      </c>
      <c r="G7133" s="1">
        <v>45564</v>
      </c>
      <c r="H7133" s="1">
        <v>45567</v>
      </c>
      <c r="I7133" t="s">
        <v>15</v>
      </c>
      <c r="J7133" t="s">
        <v>27</v>
      </c>
      <c r="K7133" s="2">
        <v>1040.02</v>
      </c>
      <c r="L7133" t="s">
        <v>39</v>
      </c>
      <c r="M7133">
        <f>YEAR(Table1[[#This Row],[order_date]])</f>
        <v>2024</v>
      </c>
      <c r="N7133">
        <f>MONTH(Table1[[#This Row],[order_date]])</f>
        <v>9</v>
      </c>
      <c r="O7133" s="3">
        <f>Table1[[#This Row],[sales]]-Table1[[#This Row],[profit]]</f>
        <v>2948.58</v>
      </c>
      <c r="P7133" s="3">
        <f>Table1[[#This Row],[sales]]*Table1[[#This Row],[quantity]]</f>
        <v>19943</v>
      </c>
      <c r="Q7133" s="9">
        <f>Table1[[#This Row],[delivery_date]]-Table1[[#This Row],[order_date]]</f>
        <v>3</v>
      </c>
    </row>
    <row r="7134" spans="1:17" x14ac:dyDescent="0.35">
      <c r="A7134" t="s">
        <v>7165</v>
      </c>
      <c r="B7134" t="s">
        <v>19</v>
      </c>
      <c r="C7134" t="s">
        <v>14</v>
      </c>
      <c r="D7134" s="2">
        <v>3516.2</v>
      </c>
      <c r="E7134">
        <v>0.25</v>
      </c>
      <c r="F7134">
        <v>5</v>
      </c>
      <c r="G7134" s="1">
        <v>45459</v>
      </c>
      <c r="H7134" s="1">
        <v>45466</v>
      </c>
      <c r="I7134" t="s">
        <v>15</v>
      </c>
      <c r="J7134" t="s">
        <v>27</v>
      </c>
      <c r="K7134" s="2">
        <v>554.15</v>
      </c>
      <c r="L7134" t="s">
        <v>48</v>
      </c>
      <c r="M7134">
        <f>YEAR(Table1[[#This Row],[order_date]])</f>
        <v>2024</v>
      </c>
      <c r="N7134">
        <f>MONTH(Table1[[#This Row],[order_date]])</f>
        <v>6</v>
      </c>
      <c r="O7134" s="3">
        <f>Table1[[#This Row],[sales]]-Table1[[#This Row],[profit]]</f>
        <v>2962.0499999999997</v>
      </c>
      <c r="P7134" s="3">
        <f>Table1[[#This Row],[sales]]*Table1[[#This Row],[quantity]]</f>
        <v>17581</v>
      </c>
      <c r="Q7134" s="9">
        <f>Table1[[#This Row],[delivery_date]]-Table1[[#This Row],[order_date]]</f>
        <v>7</v>
      </c>
    </row>
    <row r="7135" spans="1:17" x14ac:dyDescent="0.35">
      <c r="A7135" t="s">
        <v>7166</v>
      </c>
      <c r="B7135" t="s">
        <v>41</v>
      </c>
      <c r="C7135" t="s">
        <v>20</v>
      </c>
      <c r="D7135" s="2">
        <v>290.45</v>
      </c>
      <c r="E7135">
        <v>0.17</v>
      </c>
      <c r="F7135">
        <v>2</v>
      </c>
      <c r="G7135" s="1">
        <v>45013</v>
      </c>
      <c r="H7135" s="1">
        <v>45016</v>
      </c>
      <c r="I7135" t="s">
        <v>21</v>
      </c>
      <c r="J7135" t="s">
        <v>27</v>
      </c>
      <c r="K7135" s="2">
        <v>68.540000000000006</v>
      </c>
      <c r="L7135" t="s">
        <v>34</v>
      </c>
      <c r="M7135">
        <f>YEAR(Table1[[#This Row],[order_date]])</f>
        <v>2023</v>
      </c>
      <c r="N7135">
        <f>MONTH(Table1[[#This Row],[order_date]])</f>
        <v>3</v>
      </c>
      <c r="O7135" s="3">
        <f>Table1[[#This Row],[sales]]-Table1[[#This Row],[profit]]</f>
        <v>221.90999999999997</v>
      </c>
      <c r="P7135" s="3">
        <f>Table1[[#This Row],[sales]]*Table1[[#This Row],[quantity]]</f>
        <v>580.9</v>
      </c>
      <c r="Q7135" s="9">
        <f>Table1[[#This Row],[delivery_date]]-Table1[[#This Row],[order_date]]</f>
        <v>3</v>
      </c>
    </row>
    <row r="7136" spans="1:17" x14ac:dyDescent="0.35">
      <c r="A7136" t="s">
        <v>7167</v>
      </c>
      <c r="B7136" t="s">
        <v>13</v>
      </c>
      <c r="C7136" t="s">
        <v>36</v>
      </c>
      <c r="D7136" s="2">
        <v>2645.46</v>
      </c>
      <c r="E7136">
        <v>0.21</v>
      </c>
      <c r="F7136">
        <v>3</v>
      </c>
      <c r="G7136" s="1">
        <v>45328</v>
      </c>
      <c r="H7136" s="1">
        <v>45335</v>
      </c>
      <c r="I7136" t="s">
        <v>21</v>
      </c>
      <c r="J7136" t="s">
        <v>22</v>
      </c>
      <c r="K7136" s="2">
        <v>480.1</v>
      </c>
      <c r="L7136" t="s">
        <v>28</v>
      </c>
      <c r="M7136">
        <f>YEAR(Table1[[#This Row],[order_date]])</f>
        <v>2024</v>
      </c>
      <c r="N7136">
        <f>MONTH(Table1[[#This Row],[order_date]])</f>
        <v>2</v>
      </c>
      <c r="O7136" s="3">
        <f>Table1[[#This Row],[sales]]-Table1[[#This Row],[profit]]</f>
        <v>2165.36</v>
      </c>
      <c r="P7136" s="3">
        <f>Table1[[#This Row],[sales]]*Table1[[#This Row],[quantity]]</f>
        <v>7936.38</v>
      </c>
      <c r="Q7136" s="9">
        <f>Table1[[#This Row],[delivery_date]]-Table1[[#This Row],[order_date]]</f>
        <v>7</v>
      </c>
    </row>
    <row r="7137" spans="1:17" x14ac:dyDescent="0.35">
      <c r="A7137" t="s">
        <v>7168</v>
      </c>
      <c r="B7137" t="s">
        <v>19</v>
      </c>
      <c r="C7137" t="s">
        <v>20</v>
      </c>
      <c r="D7137" s="2">
        <v>914.29</v>
      </c>
      <c r="E7137">
        <v>0.37</v>
      </c>
      <c r="F7137">
        <v>3</v>
      </c>
      <c r="G7137" s="1">
        <v>45484</v>
      </c>
      <c r="H7137" s="1">
        <v>45486</v>
      </c>
      <c r="I7137" t="s">
        <v>15</v>
      </c>
      <c r="J7137" t="s">
        <v>22</v>
      </c>
      <c r="K7137" s="2">
        <v>150.19</v>
      </c>
      <c r="L7137" t="s">
        <v>48</v>
      </c>
      <c r="M7137">
        <f>YEAR(Table1[[#This Row],[order_date]])</f>
        <v>2024</v>
      </c>
      <c r="N7137">
        <f>MONTH(Table1[[#This Row],[order_date]])</f>
        <v>7</v>
      </c>
      <c r="O7137" s="3">
        <f>Table1[[#This Row],[sales]]-Table1[[#This Row],[profit]]</f>
        <v>764.09999999999991</v>
      </c>
      <c r="P7137" s="3">
        <f>Table1[[#This Row],[sales]]*Table1[[#This Row],[quantity]]</f>
        <v>2742.87</v>
      </c>
      <c r="Q7137" s="9">
        <f>Table1[[#This Row],[delivery_date]]-Table1[[#This Row],[order_date]]</f>
        <v>2</v>
      </c>
    </row>
    <row r="7138" spans="1:17" x14ac:dyDescent="0.35">
      <c r="A7138" t="s">
        <v>7169</v>
      </c>
      <c r="B7138" t="s">
        <v>19</v>
      </c>
      <c r="C7138" t="s">
        <v>36</v>
      </c>
      <c r="D7138" s="2">
        <v>4852.83</v>
      </c>
      <c r="E7138">
        <v>0.44</v>
      </c>
      <c r="F7138">
        <v>3</v>
      </c>
      <c r="G7138" s="1">
        <v>45550</v>
      </c>
      <c r="H7138" s="1">
        <v>45552</v>
      </c>
      <c r="I7138" t="s">
        <v>31</v>
      </c>
      <c r="J7138" t="s">
        <v>27</v>
      </c>
      <c r="K7138" s="2">
        <v>305.14</v>
      </c>
      <c r="L7138" t="s">
        <v>17</v>
      </c>
      <c r="M7138">
        <f>YEAR(Table1[[#This Row],[order_date]])</f>
        <v>2024</v>
      </c>
      <c r="N7138">
        <f>MONTH(Table1[[#This Row],[order_date]])</f>
        <v>9</v>
      </c>
      <c r="O7138" s="3">
        <f>Table1[[#This Row],[sales]]-Table1[[#This Row],[profit]]</f>
        <v>4547.6899999999996</v>
      </c>
      <c r="P7138" s="3">
        <f>Table1[[#This Row],[sales]]*Table1[[#This Row],[quantity]]</f>
        <v>14558.49</v>
      </c>
      <c r="Q7138" s="9">
        <f>Table1[[#This Row],[delivery_date]]-Table1[[#This Row],[order_date]]</f>
        <v>2</v>
      </c>
    </row>
    <row r="7139" spans="1:17" x14ac:dyDescent="0.35">
      <c r="A7139" t="s">
        <v>7170</v>
      </c>
      <c r="B7139" t="s">
        <v>25</v>
      </c>
      <c r="C7139" t="s">
        <v>26</v>
      </c>
      <c r="D7139" s="2">
        <v>1353.59</v>
      </c>
      <c r="E7139">
        <v>0.25</v>
      </c>
      <c r="F7139">
        <v>3</v>
      </c>
      <c r="G7139" s="1">
        <v>45111</v>
      </c>
      <c r="H7139" s="1">
        <v>45118</v>
      </c>
      <c r="I7139" t="s">
        <v>15</v>
      </c>
      <c r="J7139" t="s">
        <v>27</v>
      </c>
      <c r="K7139" s="2">
        <v>327.91</v>
      </c>
      <c r="L7139" t="s">
        <v>17</v>
      </c>
      <c r="M7139">
        <f>YEAR(Table1[[#This Row],[order_date]])</f>
        <v>2023</v>
      </c>
      <c r="N7139">
        <f>MONTH(Table1[[#This Row],[order_date]])</f>
        <v>7</v>
      </c>
      <c r="O7139" s="3">
        <f>Table1[[#This Row],[sales]]-Table1[[#This Row],[profit]]</f>
        <v>1025.6799999999998</v>
      </c>
      <c r="P7139" s="3">
        <f>Table1[[#This Row],[sales]]*Table1[[#This Row],[quantity]]</f>
        <v>4060.7699999999995</v>
      </c>
      <c r="Q7139" s="9">
        <f>Table1[[#This Row],[delivery_date]]-Table1[[#This Row],[order_date]]</f>
        <v>7</v>
      </c>
    </row>
    <row r="7140" spans="1:17" x14ac:dyDescent="0.35">
      <c r="A7140" t="s">
        <v>7171</v>
      </c>
      <c r="B7140" t="s">
        <v>13</v>
      </c>
      <c r="C7140" t="s">
        <v>20</v>
      </c>
      <c r="D7140" s="2">
        <v>2158.5300000000002</v>
      </c>
      <c r="E7140">
        <v>0.31</v>
      </c>
      <c r="F7140">
        <v>4</v>
      </c>
      <c r="G7140" s="1">
        <v>45426</v>
      </c>
      <c r="H7140" s="1">
        <v>45427</v>
      </c>
      <c r="I7140" t="s">
        <v>21</v>
      </c>
      <c r="J7140" t="s">
        <v>16</v>
      </c>
      <c r="K7140" s="2">
        <v>281.29000000000002</v>
      </c>
      <c r="L7140" t="s">
        <v>23</v>
      </c>
      <c r="M7140">
        <f>YEAR(Table1[[#This Row],[order_date]])</f>
        <v>2024</v>
      </c>
      <c r="N7140">
        <f>MONTH(Table1[[#This Row],[order_date]])</f>
        <v>5</v>
      </c>
      <c r="O7140" s="3">
        <f>Table1[[#This Row],[sales]]-Table1[[#This Row],[profit]]</f>
        <v>1877.2400000000002</v>
      </c>
      <c r="P7140" s="3">
        <f>Table1[[#This Row],[sales]]*Table1[[#This Row],[quantity]]</f>
        <v>8634.1200000000008</v>
      </c>
      <c r="Q7140" s="9">
        <f>Table1[[#This Row],[delivery_date]]-Table1[[#This Row],[order_date]]</f>
        <v>1</v>
      </c>
    </row>
    <row r="7141" spans="1:17" x14ac:dyDescent="0.35">
      <c r="A7141" t="s">
        <v>7172</v>
      </c>
      <c r="B7141" t="s">
        <v>41</v>
      </c>
      <c r="C7141" t="s">
        <v>20</v>
      </c>
      <c r="D7141" s="2">
        <v>1063.8399999999999</v>
      </c>
      <c r="E7141">
        <v>0.43</v>
      </c>
      <c r="F7141">
        <v>1</v>
      </c>
      <c r="G7141" s="1">
        <v>45116</v>
      </c>
      <c r="H7141" s="1">
        <v>45121</v>
      </c>
      <c r="I7141" t="s">
        <v>31</v>
      </c>
      <c r="J7141" t="s">
        <v>16</v>
      </c>
      <c r="K7141" s="2">
        <v>157.16</v>
      </c>
      <c r="L7141" t="s">
        <v>39</v>
      </c>
      <c r="M7141">
        <f>YEAR(Table1[[#This Row],[order_date]])</f>
        <v>2023</v>
      </c>
      <c r="N7141">
        <f>MONTH(Table1[[#This Row],[order_date]])</f>
        <v>7</v>
      </c>
      <c r="O7141" s="3">
        <f>Table1[[#This Row],[sales]]-Table1[[#This Row],[profit]]</f>
        <v>906.68</v>
      </c>
      <c r="P7141" s="3">
        <f>Table1[[#This Row],[sales]]*Table1[[#This Row],[quantity]]</f>
        <v>1063.8399999999999</v>
      </c>
      <c r="Q7141" s="9">
        <f>Table1[[#This Row],[delivery_date]]-Table1[[#This Row],[order_date]]</f>
        <v>5</v>
      </c>
    </row>
    <row r="7142" spans="1:17" x14ac:dyDescent="0.35">
      <c r="A7142" t="s">
        <v>7173</v>
      </c>
      <c r="B7142" t="s">
        <v>13</v>
      </c>
      <c r="C7142" t="s">
        <v>33</v>
      </c>
      <c r="D7142" s="2">
        <v>759.49</v>
      </c>
      <c r="E7142">
        <v>7.0000000000000007E-2</v>
      </c>
      <c r="F7142">
        <v>4</v>
      </c>
      <c r="G7142" s="1">
        <v>45494</v>
      </c>
      <c r="H7142" s="1">
        <v>45497</v>
      </c>
      <c r="I7142" t="s">
        <v>31</v>
      </c>
      <c r="J7142" t="s">
        <v>16</v>
      </c>
      <c r="K7142" s="2">
        <v>104.34</v>
      </c>
      <c r="L7142" t="s">
        <v>23</v>
      </c>
      <c r="M7142">
        <f>YEAR(Table1[[#This Row],[order_date]])</f>
        <v>2024</v>
      </c>
      <c r="N7142">
        <f>MONTH(Table1[[#This Row],[order_date]])</f>
        <v>7</v>
      </c>
      <c r="O7142" s="3">
        <f>Table1[[#This Row],[sales]]-Table1[[#This Row],[profit]]</f>
        <v>655.15</v>
      </c>
      <c r="P7142" s="3">
        <f>Table1[[#This Row],[sales]]*Table1[[#This Row],[quantity]]</f>
        <v>3037.96</v>
      </c>
      <c r="Q7142" s="9">
        <f>Table1[[#This Row],[delivery_date]]-Table1[[#This Row],[order_date]]</f>
        <v>3</v>
      </c>
    </row>
    <row r="7143" spans="1:17" x14ac:dyDescent="0.35">
      <c r="A7143" t="s">
        <v>7174</v>
      </c>
      <c r="B7143" t="s">
        <v>13</v>
      </c>
      <c r="C7143" t="s">
        <v>20</v>
      </c>
      <c r="D7143" s="2">
        <v>3044.56</v>
      </c>
      <c r="E7143">
        <v>0.08</v>
      </c>
      <c r="F7143">
        <v>4</v>
      </c>
      <c r="G7143" s="1">
        <v>45055</v>
      </c>
      <c r="H7143" s="1">
        <v>45057</v>
      </c>
      <c r="I7143" t="s">
        <v>15</v>
      </c>
      <c r="J7143" t="s">
        <v>27</v>
      </c>
      <c r="K7143" s="2">
        <v>680.58</v>
      </c>
      <c r="L7143" t="s">
        <v>34</v>
      </c>
      <c r="M7143">
        <f>YEAR(Table1[[#This Row],[order_date]])</f>
        <v>2023</v>
      </c>
      <c r="N7143">
        <f>MONTH(Table1[[#This Row],[order_date]])</f>
        <v>5</v>
      </c>
      <c r="O7143" s="3">
        <f>Table1[[#This Row],[sales]]-Table1[[#This Row],[profit]]</f>
        <v>2363.98</v>
      </c>
      <c r="P7143" s="3">
        <f>Table1[[#This Row],[sales]]*Table1[[#This Row],[quantity]]</f>
        <v>12178.24</v>
      </c>
      <c r="Q7143" s="9">
        <f>Table1[[#This Row],[delivery_date]]-Table1[[#This Row],[order_date]]</f>
        <v>2</v>
      </c>
    </row>
    <row r="7144" spans="1:17" x14ac:dyDescent="0.35">
      <c r="A7144" t="s">
        <v>7175</v>
      </c>
      <c r="B7144" t="s">
        <v>13</v>
      </c>
      <c r="C7144" t="s">
        <v>33</v>
      </c>
      <c r="D7144" s="2">
        <v>2516.58</v>
      </c>
      <c r="E7144">
        <v>0.18</v>
      </c>
      <c r="F7144">
        <v>8</v>
      </c>
      <c r="G7144" s="1">
        <v>45367</v>
      </c>
      <c r="H7144" s="1">
        <v>45371</v>
      </c>
      <c r="I7144" t="s">
        <v>15</v>
      </c>
      <c r="J7144" t="s">
        <v>16</v>
      </c>
      <c r="K7144" s="2">
        <v>574.55999999999995</v>
      </c>
      <c r="L7144" t="s">
        <v>23</v>
      </c>
      <c r="M7144">
        <f>YEAR(Table1[[#This Row],[order_date]])</f>
        <v>2024</v>
      </c>
      <c r="N7144">
        <f>MONTH(Table1[[#This Row],[order_date]])</f>
        <v>3</v>
      </c>
      <c r="O7144" s="3">
        <f>Table1[[#This Row],[sales]]-Table1[[#This Row],[profit]]</f>
        <v>1942.02</v>
      </c>
      <c r="P7144" s="3">
        <f>Table1[[#This Row],[sales]]*Table1[[#This Row],[quantity]]</f>
        <v>20132.64</v>
      </c>
      <c r="Q7144" s="9">
        <f>Table1[[#This Row],[delivery_date]]-Table1[[#This Row],[order_date]]</f>
        <v>4</v>
      </c>
    </row>
    <row r="7145" spans="1:17" x14ac:dyDescent="0.35">
      <c r="A7145" t="s">
        <v>7176</v>
      </c>
      <c r="B7145" t="s">
        <v>13</v>
      </c>
      <c r="C7145" t="s">
        <v>36</v>
      </c>
      <c r="D7145" s="2">
        <v>1935.83</v>
      </c>
      <c r="E7145">
        <v>0.15</v>
      </c>
      <c r="F7145">
        <v>4</v>
      </c>
      <c r="G7145" s="1">
        <v>45036</v>
      </c>
      <c r="H7145" s="1">
        <v>45040</v>
      </c>
      <c r="I7145" t="s">
        <v>15</v>
      </c>
      <c r="J7145" t="s">
        <v>16</v>
      </c>
      <c r="K7145" s="2">
        <v>491.38</v>
      </c>
      <c r="L7145" t="s">
        <v>39</v>
      </c>
      <c r="M7145">
        <f>YEAR(Table1[[#This Row],[order_date]])</f>
        <v>2023</v>
      </c>
      <c r="N7145">
        <f>MONTH(Table1[[#This Row],[order_date]])</f>
        <v>4</v>
      </c>
      <c r="O7145" s="3">
        <f>Table1[[#This Row],[sales]]-Table1[[#This Row],[profit]]</f>
        <v>1444.4499999999998</v>
      </c>
      <c r="P7145" s="3">
        <f>Table1[[#This Row],[sales]]*Table1[[#This Row],[quantity]]</f>
        <v>7743.32</v>
      </c>
      <c r="Q7145" s="9">
        <f>Table1[[#This Row],[delivery_date]]-Table1[[#This Row],[order_date]]</f>
        <v>4</v>
      </c>
    </row>
    <row r="7146" spans="1:17" x14ac:dyDescent="0.35">
      <c r="A7146" t="s">
        <v>7177</v>
      </c>
      <c r="B7146" t="s">
        <v>13</v>
      </c>
      <c r="C7146" t="s">
        <v>36</v>
      </c>
      <c r="D7146" s="2">
        <v>518.54999999999995</v>
      </c>
      <c r="E7146">
        <v>0.49</v>
      </c>
      <c r="F7146">
        <v>5</v>
      </c>
      <c r="G7146" s="1">
        <v>45594</v>
      </c>
      <c r="H7146" s="1">
        <v>45596</v>
      </c>
      <c r="I7146" t="s">
        <v>21</v>
      </c>
      <c r="J7146" t="s">
        <v>27</v>
      </c>
      <c r="K7146" s="2">
        <v>113.64</v>
      </c>
      <c r="L7146" t="s">
        <v>17</v>
      </c>
      <c r="M7146">
        <f>YEAR(Table1[[#This Row],[order_date]])</f>
        <v>2024</v>
      </c>
      <c r="N7146">
        <f>MONTH(Table1[[#This Row],[order_date]])</f>
        <v>10</v>
      </c>
      <c r="O7146" s="3">
        <f>Table1[[#This Row],[sales]]-Table1[[#This Row],[profit]]</f>
        <v>404.90999999999997</v>
      </c>
      <c r="P7146" s="3">
        <f>Table1[[#This Row],[sales]]*Table1[[#This Row],[quantity]]</f>
        <v>2592.75</v>
      </c>
      <c r="Q7146" s="9">
        <f>Table1[[#This Row],[delivery_date]]-Table1[[#This Row],[order_date]]</f>
        <v>2</v>
      </c>
    </row>
    <row r="7147" spans="1:17" x14ac:dyDescent="0.35">
      <c r="A7147" t="s">
        <v>7178</v>
      </c>
      <c r="B7147" t="s">
        <v>25</v>
      </c>
      <c r="C7147" t="s">
        <v>36</v>
      </c>
      <c r="D7147" s="2">
        <v>3706.2</v>
      </c>
      <c r="E7147">
        <v>0.28000000000000003</v>
      </c>
      <c r="F7147">
        <v>4</v>
      </c>
      <c r="G7147" s="1">
        <v>45058</v>
      </c>
      <c r="H7147" s="1">
        <v>45062</v>
      </c>
      <c r="I7147" t="s">
        <v>31</v>
      </c>
      <c r="J7147" t="s">
        <v>27</v>
      </c>
      <c r="K7147" s="2">
        <v>1026.2</v>
      </c>
      <c r="L7147" t="s">
        <v>34</v>
      </c>
      <c r="M7147">
        <f>YEAR(Table1[[#This Row],[order_date]])</f>
        <v>2023</v>
      </c>
      <c r="N7147">
        <f>MONTH(Table1[[#This Row],[order_date]])</f>
        <v>5</v>
      </c>
      <c r="O7147" s="3">
        <f>Table1[[#This Row],[sales]]-Table1[[#This Row],[profit]]</f>
        <v>2680</v>
      </c>
      <c r="P7147" s="3">
        <f>Table1[[#This Row],[sales]]*Table1[[#This Row],[quantity]]</f>
        <v>14824.8</v>
      </c>
      <c r="Q7147" s="9">
        <f>Table1[[#This Row],[delivery_date]]-Table1[[#This Row],[order_date]]</f>
        <v>4</v>
      </c>
    </row>
    <row r="7148" spans="1:17" x14ac:dyDescent="0.35">
      <c r="A7148" t="s">
        <v>7179</v>
      </c>
      <c r="B7148" t="s">
        <v>25</v>
      </c>
      <c r="C7148" t="s">
        <v>33</v>
      </c>
      <c r="D7148" s="2">
        <v>128.69999999999999</v>
      </c>
      <c r="E7148">
        <v>0.26</v>
      </c>
      <c r="F7148">
        <v>5</v>
      </c>
      <c r="G7148" s="1">
        <v>45411</v>
      </c>
      <c r="H7148" s="1">
        <v>45412</v>
      </c>
      <c r="I7148" t="s">
        <v>31</v>
      </c>
      <c r="J7148" t="s">
        <v>27</v>
      </c>
      <c r="K7148" s="2">
        <v>14.2</v>
      </c>
      <c r="L7148" t="s">
        <v>23</v>
      </c>
      <c r="M7148">
        <f>YEAR(Table1[[#This Row],[order_date]])</f>
        <v>2024</v>
      </c>
      <c r="N7148">
        <f>MONTH(Table1[[#This Row],[order_date]])</f>
        <v>4</v>
      </c>
      <c r="O7148" s="3">
        <f>Table1[[#This Row],[sales]]-Table1[[#This Row],[profit]]</f>
        <v>114.49999999999999</v>
      </c>
      <c r="P7148" s="3">
        <f>Table1[[#This Row],[sales]]*Table1[[#This Row],[quantity]]</f>
        <v>643.5</v>
      </c>
      <c r="Q7148" s="9">
        <f>Table1[[#This Row],[delivery_date]]-Table1[[#This Row],[order_date]]</f>
        <v>1</v>
      </c>
    </row>
    <row r="7149" spans="1:17" x14ac:dyDescent="0.35">
      <c r="A7149" t="s">
        <v>7180</v>
      </c>
      <c r="B7149" t="s">
        <v>19</v>
      </c>
      <c r="C7149" t="s">
        <v>36</v>
      </c>
      <c r="D7149" s="2">
        <v>2342.54</v>
      </c>
      <c r="E7149">
        <v>0.28999999999999998</v>
      </c>
      <c r="F7149">
        <v>3</v>
      </c>
      <c r="G7149" s="1">
        <v>45125</v>
      </c>
      <c r="H7149" s="1">
        <v>45130</v>
      </c>
      <c r="I7149" t="s">
        <v>31</v>
      </c>
      <c r="J7149" t="s">
        <v>22</v>
      </c>
      <c r="K7149" s="2">
        <v>407.05</v>
      </c>
      <c r="L7149" t="s">
        <v>17</v>
      </c>
      <c r="M7149">
        <f>YEAR(Table1[[#This Row],[order_date]])</f>
        <v>2023</v>
      </c>
      <c r="N7149">
        <f>MONTH(Table1[[#This Row],[order_date]])</f>
        <v>7</v>
      </c>
      <c r="O7149" s="3">
        <f>Table1[[#This Row],[sales]]-Table1[[#This Row],[profit]]</f>
        <v>1935.49</v>
      </c>
      <c r="P7149" s="3">
        <f>Table1[[#This Row],[sales]]*Table1[[#This Row],[quantity]]</f>
        <v>7027.62</v>
      </c>
      <c r="Q7149" s="9">
        <f>Table1[[#This Row],[delivery_date]]-Table1[[#This Row],[order_date]]</f>
        <v>5</v>
      </c>
    </row>
    <row r="7150" spans="1:17" x14ac:dyDescent="0.35">
      <c r="A7150" t="s">
        <v>7181</v>
      </c>
      <c r="B7150" t="s">
        <v>25</v>
      </c>
      <c r="C7150" t="s">
        <v>14</v>
      </c>
      <c r="D7150" s="2">
        <v>3199.6</v>
      </c>
      <c r="E7150">
        <v>0.44</v>
      </c>
      <c r="F7150">
        <v>3</v>
      </c>
      <c r="G7150" s="1">
        <v>45001</v>
      </c>
      <c r="H7150" s="1">
        <v>45008</v>
      </c>
      <c r="I7150" t="s">
        <v>15</v>
      </c>
      <c r="J7150" t="s">
        <v>27</v>
      </c>
      <c r="K7150" s="2">
        <v>935.08</v>
      </c>
      <c r="L7150" t="s">
        <v>39</v>
      </c>
      <c r="M7150">
        <f>YEAR(Table1[[#This Row],[order_date]])</f>
        <v>2023</v>
      </c>
      <c r="N7150">
        <f>MONTH(Table1[[#This Row],[order_date]])</f>
        <v>3</v>
      </c>
      <c r="O7150" s="3">
        <f>Table1[[#This Row],[sales]]-Table1[[#This Row],[profit]]</f>
        <v>2264.52</v>
      </c>
      <c r="P7150" s="3">
        <f>Table1[[#This Row],[sales]]*Table1[[#This Row],[quantity]]</f>
        <v>9598.7999999999993</v>
      </c>
      <c r="Q7150" s="9">
        <f>Table1[[#This Row],[delivery_date]]-Table1[[#This Row],[order_date]]</f>
        <v>7</v>
      </c>
    </row>
    <row r="7151" spans="1:17" x14ac:dyDescent="0.35">
      <c r="A7151" t="s">
        <v>7182</v>
      </c>
      <c r="B7151" t="s">
        <v>19</v>
      </c>
      <c r="C7151" t="s">
        <v>20</v>
      </c>
      <c r="D7151" s="2">
        <v>2210.48</v>
      </c>
      <c r="E7151">
        <v>0.12</v>
      </c>
      <c r="F7151">
        <v>8</v>
      </c>
      <c r="G7151" s="1">
        <v>45130</v>
      </c>
      <c r="H7151" s="1">
        <v>45134</v>
      </c>
      <c r="I7151" t="s">
        <v>21</v>
      </c>
      <c r="J7151" t="s">
        <v>16</v>
      </c>
      <c r="K7151" s="2">
        <v>248.32</v>
      </c>
      <c r="L7151" t="s">
        <v>23</v>
      </c>
      <c r="M7151">
        <f>YEAR(Table1[[#This Row],[order_date]])</f>
        <v>2023</v>
      </c>
      <c r="N7151">
        <f>MONTH(Table1[[#This Row],[order_date]])</f>
        <v>7</v>
      </c>
      <c r="O7151" s="3">
        <f>Table1[[#This Row],[sales]]-Table1[[#This Row],[profit]]</f>
        <v>1962.16</v>
      </c>
      <c r="P7151" s="3">
        <f>Table1[[#This Row],[sales]]*Table1[[#This Row],[quantity]]</f>
        <v>17683.84</v>
      </c>
      <c r="Q7151" s="9">
        <f>Table1[[#This Row],[delivery_date]]-Table1[[#This Row],[order_date]]</f>
        <v>4</v>
      </c>
    </row>
    <row r="7152" spans="1:17" x14ac:dyDescent="0.35">
      <c r="A7152" t="s">
        <v>7183</v>
      </c>
      <c r="B7152" t="s">
        <v>19</v>
      </c>
      <c r="C7152" t="s">
        <v>33</v>
      </c>
      <c r="D7152" s="2">
        <v>718.42</v>
      </c>
      <c r="E7152">
        <v>0.26</v>
      </c>
      <c r="F7152">
        <v>1</v>
      </c>
      <c r="G7152" s="1">
        <v>44979</v>
      </c>
      <c r="H7152" s="1">
        <v>44980</v>
      </c>
      <c r="I7152" t="s">
        <v>31</v>
      </c>
      <c r="J7152" t="s">
        <v>27</v>
      </c>
      <c r="K7152" s="2">
        <v>166.22</v>
      </c>
      <c r="L7152" t="s">
        <v>28</v>
      </c>
      <c r="M7152">
        <f>YEAR(Table1[[#This Row],[order_date]])</f>
        <v>2023</v>
      </c>
      <c r="N7152">
        <f>MONTH(Table1[[#This Row],[order_date]])</f>
        <v>2</v>
      </c>
      <c r="O7152" s="3">
        <f>Table1[[#This Row],[sales]]-Table1[[#This Row],[profit]]</f>
        <v>552.19999999999993</v>
      </c>
      <c r="P7152" s="3">
        <f>Table1[[#This Row],[sales]]*Table1[[#This Row],[quantity]]</f>
        <v>718.42</v>
      </c>
      <c r="Q7152" s="9">
        <f>Table1[[#This Row],[delivery_date]]-Table1[[#This Row],[order_date]]</f>
        <v>1</v>
      </c>
    </row>
    <row r="7153" spans="1:17" x14ac:dyDescent="0.35">
      <c r="A7153" t="s">
        <v>7184</v>
      </c>
      <c r="B7153" t="s">
        <v>41</v>
      </c>
      <c r="C7153" t="s">
        <v>36</v>
      </c>
      <c r="D7153" s="2">
        <v>3913.42</v>
      </c>
      <c r="E7153">
        <v>0.14000000000000001</v>
      </c>
      <c r="F7153">
        <v>3</v>
      </c>
      <c r="G7153" s="1">
        <v>44965</v>
      </c>
      <c r="H7153" s="1">
        <v>44969</v>
      </c>
      <c r="I7153" t="s">
        <v>15</v>
      </c>
      <c r="J7153" t="s">
        <v>22</v>
      </c>
      <c r="K7153" s="2">
        <v>502.93</v>
      </c>
      <c r="L7153" t="s">
        <v>39</v>
      </c>
      <c r="M7153">
        <f>YEAR(Table1[[#This Row],[order_date]])</f>
        <v>2023</v>
      </c>
      <c r="N7153">
        <f>MONTH(Table1[[#This Row],[order_date]])</f>
        <v>2</v>
      </c>
      <c r="O7153" s="3">
        <f>Table1[[#This Row],[sales]]-Table1[[#This Row],[profit]]</f>
        <v>3410.4900000000002</v>
      </c>
      <c r="P7153" s="3">
        <f>Table1[[#This Row],[sales]]*Table1[[#This Row],[quantity]]</f>
        <v>11740.26</v>
      </c>
      <c r="Q7153" s="9">
        <f>Table1[[#This Row],[delivery_date]]-Table1[[#This Row],[order_date]]</f>
        <v>4</v>
      </c>
    </row>
    <row r="7154" spans="1:17" x14ac:dyDescent="0.35">
      <c r="A7154" t="s">
        <v>7185</v>
      </c>
      <c r="B7154" t="s">
        <v>13</v>
      </c>
      <c r="C7154" t="s">
        <v>14</v>
      </c>
      <c r="D7154" s="2">
        <v>1687.33</v>
      </c>
      <c r="E7154">
        <v>0.39</v>
      </c>
      <c r="F7154">
        <v>2</v>
      </c>
      <c r="G7154" s="1">
        <v>45217</v>
      </c>
      <c r="H7154" s="1">
        <v>45223</v>
      </c>
      <c r="I7154" t="s">
        <v>31</v>
      </c>
      <c r="J7154" t="s">
        <v>22</v>
      </c>
      <c r="K7154" s="2">
        <v>276.92</v>
      </c>
      <c r="L7154" t="s">
        <v>48</v>
      </c>
      <c r="M7154">
        <f>YEAR(Table1[[#This Row],[order_date]])</f>
        <v>2023</v>
      </c>
      <c r="N7154">
        <f>MONTH(Table1[[#This Row],[order_date]])</f>
        <v>10</v>
      </c>
      <c r="O7154" s="3">
        <f>Table1[[#This Row],[sales]]-Table1[[#This Row],[profit]]</f>
        <v>1410.4099999999999</v>
      </c>
      <c r="P7154" s="3">
        <f>Table1[[#This Row],[sales]]*Table1[[#This Row],[quantity]]</f>
        <v>3374.66</v>
      </c>
      <c r="Q7154" s="9">
        <f>Table1[[#This Row],[delivery_date]]-Table1[[#This Row],[order_date]]</f>
        <v>6</v>
      </c>
    </row>
    <row r="7155" spans="1:17" x14ac:dyDescent="0.35">
      <c r="A7155" t="s">
        <v>7186</v>
      </c>
      <c r="B7155" t="s">
        <v>25</v>
      </c>
      <c r="C7155" t="s">
        <v>20</v>
      </c>
      <c r="D7155" s="2">
        <v>760.3</v>
      </c>
      <c r="E7155">
        <v>0.39</v>
      </c>
      <c r="F7155">
        <v>6</v>
      </c>
      <c r="G7155" s="1">
        <v>45408</v>
      </c>
      <c r="H7155" s="1">
        <v>45409</v>
      </c>
      <c r="I7155" t="s">
        <v>21</v>
      </c>
      <c r="J7155" t="s">
        <v>16</v>
      </c>
      <c r="K7155" s="2">
        <v>140.27000000000001</v>
      </c>
      <c r="L7155" t="s">
        <v>28</v>
      </c>
      <c r="M7155">
        <f>YEAR(Table1[[#This Row],[order_date]])</f>
        <v>2024</v>
      </c>
      <c r="N7155">
        <f>MONTH(Table1[[#This Row],[order_date]])</f>
        <v>4</v>
      </c>
      <c r="O7155" s="3">
        <f>Table1[[#This Row],[sales]]-Table1[[#This Row],[profit]]</f>
        <v>620.03</v>
      </c>
      <c r="P7155" s="3">
        <f>Table1[[#This Row],[sales]]*Table1[[#This Row],[quantity]]</f>
        <v>4561.7999999999993</v>
      </c>
      <c r="Q7155" s="9">
        <f>Table1[[#This Row],[delivery_date]]-Table1[[#This Row],[order_date]]</f>
        <v>1</v>
      </c>
    </row>
    <row r="7156" spans="1:17" x14ac:dyDescent="0.35">
      <c r="A7156" t="s">
        <v>7187</v>
      </c>
      <c r="B7156" t="s">
        <v>41</v>
      </c>
      <c r="C7156" t="s">
        <v>20</v>
      </c>
      <c r="D7156" s="2">
        <v>2796.3</v>
      </c>
      <c r="E7156">
        <v>0.48</v>
      </c>
      <c r="F7156">
        <v>8</v>
      </c>
      <c r="G7156" s="1">
        <v>45264</v>
      </c>
      <c r="H7156" s="1">
        <v>45265</v>
      </c>
      <c r="I7156" t="s">
        <v>15</v>
      </c>
      <c r="J7156" t="s">
        <v>22</v>
      </c>
      <c r="K7156" s="2">
        <v>698.75</v>
      </c>
      <c r="L7156" t="s">
        <v>28</v>
      </c>
      <c r="M7156">
        <f>YEAR(Table1[[#This Row],[order_date]])</f>
        <v>2023</v>
      </c>
      <c r="N7156">
        <f>MONTH(Table1[[#This Row],[order_date]])</f>
        <v>12</v>
      </c>
      <c r="O7156" s="3">
        <f>Table1[[#This Row],[sales]]-Table1[[#This Row],[profit]]</f>
        <v>2097.5500000000002</v>
      </c>
      <c r="P7156" s="3">
        <f>Table1[[#This Row],[sales]]*Table1[[#This Row],[quantity]]</f>
        <v>22370.400000000001</v>
      </c>
      <c r="Q7156" s="9">
        <f>Table1[[#This Row],[delivery_date]]-Table1[[#This Row],[order_date]]</f>
        <v>1</v>
      </c>
    </row>
    <row r="7157" spans="1:17" x14ac:dyDescent="0.35">
      <c r="A7157" t="s">
        <v>7188</v>
      </c>
      <c r="B7157" t="s">
        <v>25</v>
      </c>
      <c r="C7157" t="s">
        <v>36</v>
      </c>
      <c r="D7157" s="2">
        <v>193.94</v>
      </c>
      <c r="E7157">
        <v>0.22</v>
      </c>
      <c r="F7157">
        <v>6</v>
      </c>
      <c r="G7157" s="1">
        <v>45320</v>
      </c>
      <c r="H7157" s="1">
        <v>45322</v>
      </c>
      <c r="I7157" t="s">
        <v>31</v>
      </c>
      <c r="J7157" t="s">
        <v>16</v>
      </c>
      <c r="K7157" s="2">
        <v>39.75</v>
      </c>
      <c r="L7157" t="s">
        <v>28</v>
      </c>
      <c r="M7157">
        <f>YEAR(Table1[[#This Row],[order_date]])</f>
        <v>2024</v>
      </c>
      <c r="N7157">
        <f>MONTH(Table1[[#This Row],[order_date]])</f>
        <v>1</v>
      </c>
      <c r="O7157" s="3">
        <f>Table1[[#This Row],[sales]]-Table1[[#This Row],[profit]]</f>
        <v>154.19</v>
      </c>
      <c r="P7157" s="3">
        <f>Table1[[#This Row],[sales]]*Table1[[#This Row],[quantity]]</f>
        <v>1163.6399999999999</v>
      </c>
      <c r="Q7157" s="9">
        <f>Table1[[#This Row],[delivery_date]]-Table1[[#This Row],[order_date]]</f>
        <v>2</v>
      </c>
    </row>
    <row r="7158" spans="1:17" x14ac:dyDescent="0.35">
      <c r="A7158" t="s">
        <v>7189</v>
      </c>
      <c r="B7158" t="s">
        <v>19</v>
      </c>
      <c r="C7158" t="s">
        <v>14</v>
      </c>
      <c r="D7158" s="2">
        <v>1687.91</v>
      </c>
      <c r="E7158">
        <v>0.08</v>
      </c>
      <c r="F7158">
        <v>4</v>
      </c>
      <c r="G7158" s="1">
        <v>44977</v>
      </c>
      <c r="H7158" s="1">
        <v>44980</v>
      </c>
      <c r="I7158" t="s">
        <v>31</v>
      </c>
      <c r="J7158" t="s">
        <v>22</v>
      </c>
      <c r="K7158" s="2">
        <v>84.82</v>
      </c>
      <c r="L7158" t="s">
        <v>39</v>
      </c>
      <c r="M7158">
        <f>YEAR(Table1[[#This Row],[order_date]])</f>
        <v>2023</v>
      </c>
      <c r="N7158">
        <f>MONTH(Table1[[#This Row],[order_date]])</f>
        <v>2</v>
      </c>
      <c r="O7158" s="3">
        <f>Table1[[#This Row],[sales]]-Table1[[#This Row],[profit]]</f>
        <v>1603.0900000000001</v>
      </c>
      <c r="P7158" s="3">
        <f>Table1[[#This Row],[sales]]*Table1[[#This Row],[quantity]]</f>
        <v>6751.64</v>
      </c>
      <c r="Q7158" s="9">
        <f>Table1[[#This Row],[delivery_date]]-Table1[[#This Row],[order_date]]</f>
        <v>3</v>
      </c>
    </row>
    <row r="7159" spans="1:17" x14ac:dyDescent="0.35">
      <c r="A7159" t="s">
        <v>7190</v>
      </c>
      <c r="B7159" t="s">
        <v>25</v>
      </c>
      <c r="C7159" t="s">
        <v>33</v>
      </c>
      <c r="D7159" s="2">
        <v>3778.15</v>
      </c>
      <c r="E7159">
        <v>0.45</v>
      </c>
      <c r="F7159">
        <v>3</v>
      </c>
      <c r="G7159" s="1">
        <v>45118</v>
      </c>
      <c r="H7159" s="1">
        <v>45119</v>
      </c>
      <c r="I7159" t="s">
        <v>21</v>
      </c>
      <c r="J7159" t="s">
        <v>22</v>
      </c>
      <c r="K7159" s="2">
        <v>506.77</v>
      </c>
      <c r="L7159" t="s">
        <v>28</v>
      </c>
      <c r="M7159">
        <f>YEAR(Table1[[#This Row],[order_date]])</f>
        <v>2023</v>
      </c>
      <c r="N7159">
        <f>MONTH(Table1[[#This Row],[order_date]])</f>
        <v>7</v>
      </c>
      <c r="O7159" s="3">
        <f>Table1[[#This Row],[sales]]-Table1[[#This Row],[profit]]</f>
        <v>3271.38</v>
      </c>
      <c r="P7159" s="3">
        <f>Table1[[#This Row],[sales]]*Table1[[#This Row],[quantity]]</f>
        <v>11334.45</v>
      </c>
      <c r="Q7159" s="9">
        <f>Table1[[#This Row],[delivery_date]]-Table1[[#This Row],[order_date]]</f>
        <v>1</v>
      </c>
    </row>
    <row r="7160" spans="1:17" x14ac:dyDescent="0.35">
      <c r="A7160" t="s">
        <v>7191</v>
      </c>
      <c r="B7160" t="s">
        <v>13</v>
      </c>
      <c r="C7160" t="s">
        <v>36</v>
      </c>
      <c r="D7160" s="2">
        <v>4572.29</v>
      </c>
      <c r="E7160">
        <v>0.45</v>
      </c>
      <c r="F7160">
        <v>4</v>
      </c>
      <c r="G7160" s="1">
        <v>45645</v>
      </c>
      <c r="H7160" s="1">
        <v>45649</v>
      </c>
      <c r="I7160" t="s">
        <v>21</v>
      </c>
      <c r="J7160" t="s">
        <v>27</v>
      </c>
      <c r="K7160" s="2">
        <v>623.96</v>
      </c>
      <c r="L7160" t="s">
        <v>34</v>
      </c>
      <c r="M7160">
        <f>YEAR(Table1[[#This Row],[order_date]])</f>
        <v>2024</v>
      </c>
      <c r="N7160">
        <f>MONTH(Table1[[#This Row],[order_date]])</f>
        <v>12</v>
      </c>
      <c r="O7160" s="3">
        <f>Table1[[#This Row],[sales]]-Table1[[#This Row],[profit]]</f>
        <v>3948.33</v>
      </c>
      <c r="P7160" s="3">
        <f>Table1[[#This Row],[sales]]*Table1[[#This Row],[quantity]]</f>
        <v>18289.16</v>
      </c>
      <c r="Q7160" s="9">
        <f>Table1[[#This Row],[delivery_date]]-Table1[[#This Row],[order_date]]</f>
        <v>4</v>
      </c>
    </row>
    <row r="7161" spans="1:17" x14ac:dyDescent="0.35">
      <c r="A7161" t="s">
        <v>7192</v>
      </c>
      <c r="B7161" t="s">
        <v>19</v>
      </c>
      <c r="C7161" t="s">
        <v>20</v>
      </c>
      <c r="D7161" s="2">
        <v>2999.46</v>
      </c>
      <c r="E7161">
        <v>0.12</v>
      </c>
      <c r="F7161">
        <v>8</v>
      </c>
      <c r="G7161" s="1">
        <v>45241</v>
      </c>
      <c r="H7161" s="1">
        <v>45243</v>
      </c>
      <c r="I7161" t="s">
        <v>21</v>
      </c>
      <c r="J7161" t="s">
        <v>22</v>
      </c>
      <c r="K7161" s="2">
        <v>517.6</v>
      </c>
      <c r="L7161" t="s">
        <v>48</v>
      </c>
      <c r="M7161">
        <f>YEAR(Table1[[#This Row],[order_date]])</f>
        <v>2023</v>
      </c>
      <c r="N7161">
        <f>MONTH(Table1[[#This Row],[order_date]])</f>
        <v>11</v>
      </c>
      <c r="O7161" s="3">
        <f>Table1[[#This Row],[sales]]-Table1[[#This Row],[profit]]</f>
        <v>2481.86</v>
      </c>
      <c r="P7161" s="3">
        <f>Table1[[#This Row],[sales]]*Table1[[#This Row],[quantity]]</f>
        <v>23995.68</v>
      </c>
      <c r="Q7161" s="9">
        <f>Table1[[#This Row],[delivery_date]]-Table1[[#This Row],[order_date]]</f>
        <v>2</v>
      </c>
    </row>
    <row r="7162" spans="1:17" x14ac:dyDescent="0.35">
      <c r="A7162" t="s">
        <v>7193</v>
      </c>
      <c r="B7162" t="s">
        <v>19</v>
      </c>
      <c r="C7162" t="s">
        <v>20</v>
      </c>
      <c r="D7162" s="2">
        <v>1166.3</v>
      </c>
      <c r="E7162">
        <v>0.14000000000000001</v>
      </c>
      <c r="F7162">
        <v>9</v>
      </c>
      <c r="G7162" s="1">
        <v>45039</v>
      </c>
      <c r="H7162" s="1">
        <v>45042</v>
      </c>
      <c r="I7162" t="s">
        <v>15</v>
      </c>
      <c r="J7162" t="s">
        <v>22</v>
      </c>
      <c r="K7162" s="2">
        <v>322.77999999999997</v>
      </c>
      <c r="L7162" t="s">
        <v>39</v>
      </c>
      <c r="M7162">
        <f>YEAR(Table1[[#This Row],[order_date]])</f>
        <v>2023</v>
      </c>
      <c r="N7162">
        <f>MONTH(Table1[[#This Row],[order_date]])</f>
        <v>4</v>
      </c>
      <c r="O7162" s="3">
        <f>Table1[[#This Row],[sales]]-Table1[[#This Row],[profit]]</f>
        <v>843.52</v>
      </c>
      <c r="P7162" s="3">
        <f>Table1[[#This Row],[sales]]*Table1[[#This Row],[quantity]]</f>
        <v>10496.699999999999</v>
      </c>
      <c r="Q7162" s="9">
        <f>Table1[[#This Row],[delivery_date]]-Table1[[#This Row],[order_date]]</f>
        <v>3</v>
      </c>
    </row>
    <row r="7163" spans="1:17" x14ac:dyDescent="0.35">
      <c r="A7163" t="s">
        <v>7194</v>
      </c>
      <c r="B7163" t="s">
        <v>41</v>
      </c>
      <c r="C7163" t="s">
        <v>20</v>
      </c>
      <c r="D7163" s="2">
        <v>1178</v>
      </c>
      <c r="E7163">
        <v>0.16</v>
      </c>
      <c r="F7163">
        <v>8</v>
      </c>
      <c r="G7163" s="1">
        <v>45041</v>
      </c>
      <c r="H7163" s="1">
        <v>45046</v>
      </c>
      <c r="I7163" t="s">
        <v>21</v>
      </c>
      <c r="J7163" t="s">
        <v>27</v>
      </c>
      <c r="K7163" s="2">
        <v>327.81</v>
      </c>
      <c r="L7163" t="s">
        <v>39</v>
      </c>
      <c r="M7163">
        <f>YEAR(Table1[[#This Row],[order_date]])</f>
        <v>2023</v>
      </c>
      <c r="N7163">
        <f>MONTH(Table1[[#This Row],[order_date]])</f>
        <v>4</v>
      </c>
      <c r="O7163" s="3">
        <f>Table1[[#This Row],[sales]]-Table1[[#This Row],[profit]]</f>
        <v>850.19</v>
      </c>
      <c r="P7163" s="3">
        <f>Table1[[#This Row],[sales]]*Table1[[#This Row],[quantity]]</f>
        <v>9424</v>
      </c>
      <c r="Q7163" s="9">
        <f>Table1[[#This Row],[delivery_date]]-Table1[[#This Row],[order_date]]</f>
        <v>5</v>
      </c>
    </row>
    <row r="7164" spans="1:17" x14ac:dyDescent="0.35">
      <c r="A7164" t="s">
        <v>7195</v>
      </c>
      <c r="B7164" t="s">
        <v>13</v>
      </c>
      <c r="C7164" t="s">
        <v>36</v>
      </c>
      <c r="D7164" s="2">
        <v>3058.97</v>
      </c>
      <c r="E7164">
        <v>0.23</v>
      </c>
      <c r="F7164">
        <v>9</v>
      </c>
      <c r="G7164" s="1">
        <v>44943</v>
      </c>
      <c r="H7164" s="1">
        <v>44944</v>
      </c>
      <c r="I7164" t="s">
        <v>21</v>
      </c>
      <c r="J7164" t="s">
        <v>27</v>
      </c>
      <c r="K7164" s="2">
        <v>504.61</v>
      </c>
      <c r="L7164" t="s">
        <v>39</v>
      </c>
      <c r="M7164">
        <f>YEAR(Table1[[#This Row],[order_date]])</f>
        <v>2023</v>
      </c>
      <c r="N7164">
        <f>MONTH(Table1[[#This Row],[order_date]])</f>
        <v>1</v>
      </c>
      <c r="O7164" s="3">
        <f>Table1[[#This Row],[sales]]-Table1[[#This Row],[profit]]</f>
        <v>2554.3599999999997</v>
      </c>
      <c r="P7164" s="3">
        <f>Table1[[#This Row],[sales]]*Table1[[#This Row],[quantity]]</f>
        <v>27530.73</v>
      </c>
      <c r="Q7164" s="9">
        <f>Table1[[#This Row],[delivery_date]]-Table1[[#This Row],[order_date]]</f>
        <v>1</v>
      </c>
    </row>
    <row r="7165" spans="1:17" x14ac:dyDescent="0.35">
      <c r="A7165" t="s">
        <v>7196</v>
      </c>
      <c r="B7165" t="s">
        <v>19</v>
      </c>
      <c r="C7165" t="s">
        <v>26</v>
      </c>
      <c r="D7165" s="2">
        <v>2093.13</v>
      </c>
      <c r="E7165">
        <v>0.41</v>
      </c>
      <c r="F7165">
        <v>8</v>
      </c>
      <c r="G7165" s="1">
        <v>45132</v>
      </c>
      <c r="H7165" s="1">
        <v>45139</v>
      </c>
      <c r="I7165" t="s">
        <v>31</v>
      </c>
      <c r="J7165" t="s">
        <v>22</v>
      </c>
      <c r="K7165" s="2">
        <v>484.38</v>
      </c>
      <c r="L7165" t="s">
        <v>23</v>
      </c>
      <c r="M7165">
        <f>YEAR(Table1[[#This Row],[order_date]])</f>
        <v>2023</v>
      </c>
      <c r="N7165">
        <f>MONTH(Table1[[#This Row],[order_date]])</f>
        <v>7</v>
      </c>
      <c r="O7165" s="3">
        <f>Table1[[#This Row],[sales]]-Table1[[#This Row],[profit]]</f>
        <v>1608.75</v>
      </c>
      <c r="P7165" s="3">
        <f>Table1[[#This Row],[sales]]*Table1[[#This Row],[quantity]]</f>
        <v>16745.04</v>
      </c>
      <c r="Q7165" s="9">
        <f>Table1[[#This Row],[delivery_date]]-Table1[[#This Row],[order_date]]</f>
        <v>7</v>
      </c>
    </row>
    <row r="7166" spans="1:17" x14ac:dyDescent="0.35">
      <c r="A7166" t="s">
        <v>7197</v>
      </c>
      <c r="B7166" t="s">
        <v>13</v>
      </c>
      <c r="C7166" t="s">
        <v>26</v>
      </c>
      <c r="D7166" s="2">
        <v>968.6</v>
      </c>
      <c r="E7166">
        <v>7.0000000000000007E-2</v>
      </c>
      <c r="F7166">
        <v>5</v>
      </c>
      <c r="G7166" s="1">
        <v>45183</v>
      </c>
      <c r="H7166" s="1">
        <v>45184</v>
      </c>
      <c r="I7166" t="s">
        <v>21</v>
      </c>
      <c r="J7166" t="s">
        <v>27</v>
      </c>
      <c r="K7166" s="2">
        <v>134.09</v>
      </c>
      <c r="L7166" t="s">
        <v>23</v>
      </c>
      <c r="M7166">
        <f>YEAR(Table1[[#This Row],[order_date]])</f>
        <v>2023</v>
      </c>
      <c r="N7166">
        <f>MONTH(Table1[[#This Row],[order_date]])</f>
        <v>9</v>
      </c>
      <c r="O7166" s="3">
        <f>Table1[[#This Row],[sales]]-Table1[[#This Row],[profit]]</f>
        <v>834.51</v>
      </c>
      <c r="P7166" s="3">
        <f>Table1[[#This Row],[sales]]*Table1[[#This Row],[quantity]]</f>
        <v>4843</v>
      </c>
      <c r="Q7166" s="9">
        <f>Table1[[#This Row],[delivery_date]]-Table1[[#This Row],[order_date]]</f>
        <v>1</v>
      </c>
    </row>
    <row r="7167" spans="1:17" x14ac:dyDescent="0.35">
      <c r="A7167" t="s">
        <v>7198</v>
      </c>
      <c r="B7167" t="s">
        <v>25</v>
      </c>
      <c r="C7167" t="s">
        <v>26</v>
      </c>
      <c r="D7167" s="2">
        <v>3958.25</v>
      </c>
      <c r="E7167">
        <v>0.35</v>
      </c>
      <c r="F7167">
        <v>5</v>
      </c>
      <c r="G7167" s="1">
        <v>45014</v>
      </c>
      <c r="H7167" s="1">
        <v>45017</v>
      </c>
      <c r="I7167" t="s">
        <v>31</v>
      </c>
      <c r="J7167" t="s">
        <v>22</v>
      </c>
      <c r="K7167" s="2">
        <v>482.41</v>
      </c>
      <c r="L7167" t="s">
        <v>34</v>
      </c>
      <c r="M7167">
        <f>YEAR(Table1[[#This Row],[order_date]])</f>
        <v>2023</v>
      </c>
      <c r="N7167">
        <f>MONTH(Table1[[#This Row],[order_date]])</f>
        <v>3</v>
      </c>
      <c r="O7167" s="3">
        <f>Table1[[#This Row],[sales]]-Table1[[#This Row],[profit]]</f>
        <v>3475.84</v>
      </c>
      <c r="P7167" s="3">
        <f>Table1[[#This Row],[sales]]*Table1[[#This Row],[quantity]]</f>
        <v>19791.25</v>
      </c>
      <c r="Q7167" s="9">
        <f>Table1[[#This Row],[delivery_date]]-Table1[[#This Row],[order_date]]</f>
        <v>3</v>
      </c>
    </row>
    <row r="7168" spans="1:17" x14ac:dyDescent="0.35">
      <c r="A7168" t="s">
        <v>7199</v>
      </c>
      <c r="B7168" t="s">
        <v>13</v>
      </c>
      <c r="C7168" t="s">
        <v>14</v>
      </c>
      <c r="D7168" s="2">
        <v>1081.19</v>
      </c>
      <c r="E7168">
        <v>0.18</v>
      </c>
      <c r="F7168">
        <v>1</v>
      </c>
      <c r="G7168" s="1">
        <v>45300</v>
      </c>
      <c r="H7168" s="1">
        <v>45302</v>
      </c>
      <c r="I7168" t="s">
        <v>21</v>
      </c>
      <c r="J7168" t="s">
        <v>22</v>
      </c>
      <c r="K7168" s="2">
        <v>179.11</v>
      </c>
      <c r="L7168" t="s">
        <v>17</v>
      </c>
      <c r="M7168">
        <f>YEAR(Table1[[#This Row],[order_date]])</f>
        <v>2024</v>
      </c>
      <c r="N7168">
        <f>MONTH(Table1[[#This Row],[order_date]])</f>
        <v>1</v>
      </c>
      <c r="O7168" s="3">
        <f>Table1[[#This Row],[sales]]-Table1[[#This Row],[profit]]</f>
        <v>902.08</v>
      </c>
      <c r="P7168" s="3">
        <f>Table1[[#This Row],[sales]]*Table1[[#This Row],[quantity]]</f>
        <v>1081.19</v>
      </c>
      <c r="Q7168" s="9">
        <f>Table1[[#This Row],[delivery_date]]-Table1[[#This Row],[order_date]]</f>
        <v>2</v>
      </c>
    </row>
    <row r="7169" spans="1:17" x14ac:dyDescent="0.35">
      <c r="A7169" t="s">
        <v>7200</v>
      </c>
      <c r="B7169" t="s">
        <v>19</v>
      </c>
      <c r="C7169" t="s">
        <v>36</v>
      </c>
      <c r="D7169" s="2">
        <v>1676.04</v>
      </c>
      <c r="E7169">
        <v>0.1</v>
      </c>
      <c r="F7169">
        <v>8</v>
      </c>
      <c r="G7169" s="1">
        <v>45239</v>
      </c>
      <c r="H7169" s="1">
        <v>45246</v>
      </c>
      <c r="I7169" t="s">
        <v>15</v>
      </c>
      <c r="J7169" t="s">
        <v>22</v>
      </c>
      <c r="K7169" s="2">
        <v>438.42</v>
      </c>
      <c r="L7169" t="s">
        <v>34</v>
      </c>
      <c r="M7169">
        <f>YEAR(Table1[[#This Row],[order_date]])</f>
        <v>2023</v>
      </c>
      <c r="N7169">
        <f>MONTH(Table1[[#This Row],[order_date]])</f>
        <v>11</v>
      </c>
      <c r="O7169" s="3">
        <f>Table1[[#This Row],[sales]]-Table1[[#This Row],[profit]]</f>
        <v>1237.6199999999999</v>
      </c>
      <c r="P7169" s="3">
        <f>Table1[[#This Row],[sales]]*Table1[[#This Row],[quantity]]</f>
        <v>13408.32</v>
      </c>
      <c r="Q7169" s="9">
        <f>Table1[[#This Row],[delivery_date]]-Table1[[#This Row],[order_date]]</f>
        <v>7</v>
      </c>
    </row>
    <row r="7170" spans="1:17" x14ac:dyDescent="0.35">
      <c r="A7170" t="s">
        <v>7201</v>
      </c>
      <c r="B7170" t="s">
        <v>41</v>
      </c>
      <c r="C7170" t="s">
        <v>20</v>
      </c>
      <c r="D7170" s="2">
        <v>401</v>
      </c>
      <c r="E7170">
        <v>0.17</v>
      </c>
      <c r="F7170">
        <v>2</v>
      </c>
      <c r="G7170" s="1">
        <v>45449</v>
      </c>
      <c r="H7170" s="1">
        <v>45456</v>
      </c>
      <c r="I7170" t="s">
        <v>31</v>
      </c>
      <c r="J7170" t="s">
        <v>27</v>
      </c>
      <c r="K7170" s="2">
        <v>72.290000000000006</v>
      </c>
      <c r="L7170" t="s">
        <v>17</v>
      </c>
      <c r="M7170">
        <f>YEAR(Table1[[#This Row],[order_date]])</f>
        <v>2024</v>
      </c>
      <c r="N7170">
        <f>MONTH(Table1[[#This Row],[order_date]])</f>
        <v>6</v>
      </c>
      <c r="O7170" s="3">
        <f>Table1[[#This Row],[sales]]-Table1[[#This Row],[profit]]</f>
        <v>328.71</v>
      </c>
      <c r="P7170" s="3">
        <f>Table1[[#This Row],[sales]]*Table1[[#This Row],[quantity]]</f>
        <v>802</v>
      </c>
      <c r="Q7170" s="9">
        <f>Table1[[#This Row],[delivery_date]]-Table1[[#This Row],[order_date]]</f>
        <v>7</v>
      </c>
    </row>
    <row r="7171" spans="1:17" x14ac:dyDescent="0.35">
      <c r="A7171" t="s">
        <v>7202</v>
      </c>
      <c r="B7171" t="s">
        <v>19</v>
      </c>
      <c r="C7171" t="s">
        <v>14</v>
      </c>
      <c r="D7171" s="2">
        <v>3536.72</v>
      </c>
      <c r="E7171">
        <v>0.27</v>
      </c>
      <c r="F7171">
        <v>6</v>
      </c>
      <c r="G7171" s="1">
        <v>45505</v>
      </c>
      <c r="H7171" s="1">
        <v>45510</v>
      </c>
      <c r="I7171" t="s">
        <v>21</v>
      </c>
      <c r="J7171" t="s">
        <v>27</v>
      </c>
      <c r="K7171" s="2">
        <v>594.5</v>
      </c>
      <c r="L7171" t="s">
        <v>28</v>
      </c>
      <c r="M7171">
        <f>YEAR(Table1[[#This Row],[order_date]])</f>
        <v>2024</v>
      </c>
      <c r="N7171">
        <f>MONTH(Table1[[#This Row],[order_date]])</f>
        <v>8</v>
      </c>
      <c r="O7171" s="3">
        <f>Table1[[#This Row],[sales]]-Table1[[#This Row],[profit]]</f>
        <v>2942.22</v>
      </c>
      <c r="P7171" s="3">
        <f>Table1[[#This Row],[sales]]*Table1[[#This Row],[quantity]]</f>
        <v>21220.32</v>
      </c>
      <c r="Q7171" s="9">
        <f>Table1[[#This Row],[delivery_date]]-Table1[[#This Row],[order_date]]</f>
        <v>5</v>
      </c>
    </row>
    <row r="7172" spans="1:17" x14ac:dyDescent="0.35">
      <c r="A7172" t="s">
        <v>7203</v>
      </c>
      <c r="B7172" t="s">
        <v>13</v>
      </c>
      <c r="C7172" t="s">
        <v>26</v>
      </c>
      <c r="D7172" s="2">
        <v>1448.86</v>
      </c>
      <c r="E7172">
        <v>0.46</v>
      </c>
      <c r="F7172">
        <v>6</v>
      </c>
      <c r="G7172" s="1">
        <v>45131</v>
      </c>
      <c r="H7172" s="1">
        <v>45134</v>
      </c>
      <c r="I7172" t="s">
        <v>31</v>
      </c>
      <c r="J7172" t="s">
        <v>22</v>
      </c>
      <c r="K7172" s="2">
        <v>129.56</v>
      </c>
      <c r="L7172" t="s">
        <v>23</v>
      </c>
      <c r="M7172">
        <f>YEAR(Table1[[#This Row],[order_date]])</f>
        <v>2023</v>
      </c>
      <c r="N7172">
        <f>MONTH(Table1[[#This Row],[order_date]])</f>
        <v>7</v>
      </c>
      <c r="O7172" s="3">
        <f>Table1[[#This Row],[sales]]-Table1[[#This Row],[profit]]</f>
        <v>1319.3</v>
      </c>
      <c r="P7172" s="3">
        <f>Table1[[#This Row],[sales]]*Table1[[#This Row],[quantity]]</f>
        <v>8693.16</v>
      </c>
      <c r="Q7172" s="9">
        <f>Table1[[#This Row],[delivery_date]]-Table1[[#This Row],[order_date]]</f>
        <v>3</v>
      </c>
    </row>
    <row r="7173" spans="1:17" x14ac:dyDescent="0.35">
      <c r="A7173" t="s">
        <v>7204</v>
      </c>
      <c r="B7173" t="s">
        <v>13</v>
      </c>
      <c r="C7173" t="s">
        <v>33</v>
      </c>
      <c r="D7173" s="2">
        <v>1241.05</v>
      </c>
      <c r="E7173">
        <v>0.31</v>
      </c>
      <c r="F7173">
        <v>4</v>
      </c>
      <c r="G7173" s="1">
        <v>45012</v>
      </c>
      <c r="H7173" s="1">
        <v>45017</v>
      </c>
      <c r="I7173" t="s">
        <v>31</v>
      </c>
      <c r="J7173" t="s">
        <v>27</v>
      </c>
      <c r="K7173" s="2">
        <v>292.49</v>
      </c>
      <c r="L7173" t="s">
        <v>34</v>
      </c>
      <c r="M7173">
        <f>YEAR(Table1[[#This Row],[order_date]])</f>
        <v>2023</v>
      </c>
      <c r="N7173">
        <f>MONTH(Table1[[#This Row],[order_date]])</f>
        <v>3</v>
      </c>
      <c r="O7173" s="3">
        <f>Table1[[#This Row],[sales]]-Table1[[#This Row],[profit]]</f>
        <v>948.56</v>
      </c>
      <c r="P7173" s="3">
        <f>Table1[[#This Row],[sales]]*Table1[[#This Row],[quantity]]</f>
        <v>4964.2</v>
      </c>
      <c r="Q7173" s="9">
        <f>Table1[[#This Row],[delivery_date]]-Table1[[#This Row],[order_date]]</f>
        <v>5</v>
      </c>
    </row>
    <row r="7174" spans="1:17" x14ac:dyDescent="0.35">
      <c r="A7174" t="s">
        <v>7205</v>
      </c>
      <c r="B7174" t="s">
        <v>19</v>
      </c>
      <c r="C7174" t="s">
        <v>14</v>
      </c>
      <c r="D7174" s="2">
        <v>1586.46</v>
      </c>
      <c r="E7174">
        <v>0.3</v>
      </c>
      <c r="F7174">
        <v>9</v>
      </c>
      <c r="G7174" s="1">
        <v>44967</v>
      </c>
      <c r="H7174" s="1">
        <v>44970</v>
      </c>
      <c r="I7174" t="s">
        <v>15</v>
      </c>
      <c r="J7174" t="s">
        <v>16</v>
      </c>
      <c r="K7174" s="2">
        <v>222.98</v>
      </c>
      <c r="L7174" t="s">
        <v>28</v>
      </c>
      <c r="M7174">
        <f>YEAR(Table1[[#This Row],[order_date]])</f>
        <v>2023</v>
      </c>
      <c r="N7174">
        <f>MONTH(Table1[[#This Row],[order_date]])</f>
        <v>2</v>
      </c>
      <c r="O7174" s="3">
        <f>Table1[[#This Row],[sales]]-Table1[[#This Row],[profit]]</f>
        <v>1363.48</v>
      </c>
      <c r="P7174" s="3">
        <f>Table1[[#This Row],[sales]]*Table1[[#This Row],[quantity]]</f>
        <v>14278.14</v>
      </c>
      <c r="Q7174" s="9">
        <f>Table1[[#This Row],[delivery_date]]-Table1[[#This Row],[order_date]]</f>
        <v>3</v>
      </c>
    </row>
    <row r="7175" spans="1:17" x14ac:dyDescent="0.35">
      <c r="A7175" t="s">
        <v>7206</v>
      </c>
      <c r="B7175" t="s">
        <v>13</v>
      </c>
      <c r="C7175" t="s">
        <v>14</v>
      </c>
      <c r="D7175" s="2">
        <v>4383.24</v>
      </c>
      <c r="E7175">
        <v>0.05</v>
      </c>
      <c r="F7175">
        <v>3</v>
      </c>
      <c r="G7175" s="1">
        <v>45543</v>
      </c>
      <c r="H7175" s="1">
        <v>45549</v>
      </c>
      <c r="I7175" t="s">
        <v>31</v>
      </c>
      <c r="J7175" t="s">
        <v>27</v>
      </c>
      <c r="K7175" s="2">
        <v>1046.8599999999999</v>
      </c>
      <c r="L7175" t="s">
        <v>28</v>
      </c>
      <c r="M7175">
        <f>YEAR(Table1[[#This Row],[order_date]])</f>
        <v>2024</v>
      </c>
      <c r="N7175">
        <f>MONTH(Table1[[#This Row],[order_date]])</f>
        <v>9</v>
      </c>
      <c r="O7175" s="3">
        <f>Table1[[#This Row],[sales]]-Table1[[#This Row],[profit]]</f>
        <v>3336.38</v>
      </c>
      <c r="P7175" s="3">
        <f>Table1[[#This Row],[sales]]*Table1[[#This Row],[quantity]]</f>
        <v>13149.72</v>
      </c>
      <c r="Q7175" s="9">
        <f>Table1[[#This Row],[delivery_date]]-Table1[[#This Row],[order_date]]</f>
        <v>6</v>
      </c>
    </row>
    <row r="7176" spans="1:17" x14ac:dyDescent="0.35">
      <c r="A7176" t="s">
        <v>7207</v>
      </c>
      <c r="B7176" t="s">
        <v>25</v>
      </c>
      <c r="C7176" t="s">
        <v>36</v>
      </c>
      <c r="D7176" s="2">
        <v>2638.29</v>
      </c>
      <c r="E7176">
        <v>0.04</v>
      </c>
      <c r="F7176">
        <v>8</v>
      </c>
      <c r="G7176" s="1">
        <v>45468</v>
      </c>
      <c r="H7176" s="1">
        <v>45470</v>
      </c>
      <c r="I7176" t="s">
        <v>31</v>
      </c>
      <c r="J7176" t="s">
        <v>27</v>
      </c>
      <c r="K7176" s="2">
        <v>772.03</v>
      </c>
      <c r="L7176" t="s">
        <v>39</v>
      </c>
      <c r="M7176">
        <f>YEAR(Table1[[#This Row],[order_date]])</f>
        <v>2024</v>
      </c>
      <c r="N7176">
        <f>MONTH(Table1[[#This Row],[order_date]])</f>
        <v>6</v>
      </c>
      <c r="O7176" s="3">
        <f>Table1[[#This Row],[sales]]-Table1[[#This Row],[profit]]</f>
        <v>1866.26</v>
      </c>
      <c r="P7176" s="3">
        <f>Table1[[#This Row],[sales]]*Table1[[#This Row],[quantity]]</f>
        <v>21106.32</v>
      </c>
      <c r="Q7176" s="9">
        <f>Table1[[#This Row],[delivery_date]]-Table1[[#This Row],[order_date]]</f>
        <v>2</v>
      </c>
    </row>
    <row r="7177" spans="1:17" x14ac:dyDescent="0.35">
      <c r="A7177" t="s">
        <v>7208</v>
      </c>
      <c r="B7177" t="s">
        <v>19</v>
      </c>
      <c r="C7177" t="s">
        <v>14</v>
      </c>
      <c r="D7177" s="2">
        <v>873.64</v>
      </c>
      <c r="E7177">
        <v>0.06</v>
      </c>
      <c r="F7177">
        <v>2</v>
      </c>
      <c r="G7177" s="1">
        <v>45207</v>
      </c>
      <c r="H7177" s="1">
        <v>45211</v>
      </c>
      <c r="I7177" t="s">
        <v>21</v>
      </c>
      <c r="J7177" t="s">
        <v>27</v>
      </c>
      <c r="K7177" s="2">
        <v>63.53</v>
      </c>
      <c r="L7177" t="s">
        <v>23</v>
      </c>
      <c r="M7177">
        <f>YEAR(Table1[[#This Row],[order_date]])</f>
        <v>2023</v>
      </c>
      <c r="N7177">
        <f>MONTH(Table1[[#This Row],[order_date]])</f>
        <v>10</v>
      </c>
      <c r="O7177" s="3">
        <f>Table1[[#This Row],[sales]]-Table1[[#This Row],[profit]]</f>
        <v>810.11</v>
      </c>
      <c r="P7177" s="3">
        <f>Table1[[#This Row],[sales]]*Table1[[#This Row],[quantity]]</f>
        <v>1747.28</v>
      </c>
      <c r="Q7177" s="9">
        <f>Table1[[#This Row],[delivery_date]]-Table1[[#This Row],[order_date]]</f>
        <v>4</v>
      </c>
    </row>
    <row r="7178" spans="1:17" x14ac:dyDescent="0.35">
      <c r="A7178" t="s">
        <v>7209</v>
      </c>
      <c r="B7178" t="s">
        <v>41</v>
      </c>
      <c r="C7178" t="s">
        <v>36</v>
      </c>
      <c r="D7178" s="2">
        <v>3894.96</v>
      </c>
      <c r="E7178">
        <v>0.05</v>
      </c>
      <c r="F7178">
        <v>5</v>
      </c>
      <c r="G7178" s="1">
        <v>45182</v>
      </c>
      <c r="H7178" s="1">
        <v>45185</v>
      </c>
      <c r="I7178" t="s">
        <v>21</v>
      </c>
      <c r="J7178" t="s">
        <v>16</v>
      </c>
      <c r="K7178" s="2">
        <v>1034.31</v>
      </c>
      <c r="L7178" t="s">
        <v>28</v>
      </c>
      <c r="M7178">
        <f>YEAR(Table1[[#This Row],[order_date]])</f>
        <v>2023</v>
      </c>
      <c r="N7178">
        <f>MONTH(Table1[[#This Row],[order_date]])</f>
        <v>9</v>
      </c>
      <c r="O7178" s="3">
        <f>Table1[[#This Row],[sales]]-Table1[[#This Row],[profit]]</f>
        <v>2860.65</v>
      </c>
      <c r="P7178" s="3">
        <f>Table1[[#This Row],[sales]]*Table1[[#This Row],[quantity]]</f>
        <v>19474.8</v>
      </c>
      <c r="Q7178" s="9">
        <f>Table1[[#This Row],[delivery_date]]-Table1[[#This Row],[order_date]]</f>
        <v>3</v>
      </c>
    </row>
    <row r="7179" spans="1:17" x14ac:dyDescent="0.35">
      <c r="A7179" t="s">
        <v>7210</v>
      </c>
      <c r="B7179" t="s">
        <v>19</v>
      </c>
      <c r="C7179" t="s">
        <v>33</v>
      </c>
      <c r="D7179" s="2">
        <v>1121.42</v>
      </c>
      <c r="E7179">
        <v>0.28999999999999998</v>
      </c>
      <c r="F7179">
        <v>6</v>
      </c>
      <c r="G7179" s="1">
        <v>45246</v>
      </c>
      <c r="H7179" s="1">
        <v>45250</v>
      </c>
      <c r="I7179" t="s">
        <v>15</v>
      </c>
      <c r="J7179" t="s">
        <v>22</v>
      </c>
      <c r="K7179" s="2">
        <v>102.89</v>
      </c>
      <c r="L7179" t="s">
        <v>28</v>
      </c>
      <c r="M7179">
        <f>YEAR(Table1[[#This Row],[order_date]])</f>
        <v>2023</v>
      </c>
      <c r="N7179">
        <f>MONTH(Table1[[#This Row],[order_date]])</f>
        <v>11</v>
      </c>
      <c r="O7179" s="3">
        <f>Table1[[#This Row],[sales]]-Table1[[#This Row],[profit]]</f>
        <v>1018.5300000000001</v>
      </c>
      <c r="P7179" s="3">
        <f>Table1[[#This Row],[sales]]*Table1[[#This Row],[quantity]]</f>
        <v>6728.52</v>
      </c>
      <c r="Q7179" s="9">
        <f>Table1[[#This Row],[delivery_date]]-Table1[[#This Row],[order_date]]</f>
        <v>4</v>
      </c>
    </row>
    <row r="7180" spans="1:17" x14ac:dyDescent="0.35">
      <c r="A7180" t="s">
        <v>7211</v>
      </c>
      <c r="B7180" t="s">
        <v>25</v>
      </c>
      <c r="C7180" t="s">
        <v>20</v>
      </c>
      <c r="D7180" s="2">
        <v>2121.13</v>
      </c>
      <c r="E7180">
        <v>0.23</v>
      </c>
      <c r="F7180">
        <v>2</v>
      </c>
      <c r="G7180" s="1">
        <v>45143</v>
      </c>
      <c r="H7180" s="1">
        <v>45146</v>
      </c>
      <c r="I7180" t="s">
        <v>15</v>
      </c>
      <c r="J7180" t="s">
        <v>22</v>
      </c>
      <c r="K7180" s="2">
        <v>566.82000000000005</v>
      </c>
      <c r="L7180" t="s">
        <v>28</v>
      </c>
      <c r="M7180">
        <f>YEAR(Table1[[#This Row],[order_date]])</f>
        <v>2023</v>
      </c>
      <c r="N7180">
        <f>MONTH(Table1[[#This Row],[order_date]])</f>
        <v>8</v>
      </c>
      <c r="O7180" s="3">
        <f>Table1[[#This Row],[sales]]-Table1[[#This Row],[profit]]</f>
        <v>1554.31</v>
      </c>
      <c r="P7180" s="3">
        <f>Table1[[#This Row],[sales]]*Table1[[#This Row],[quantity]]</f>
        <v>4242.26</v>
      </c>
      <c r="Q7180" s="9">
        <f>Table1[[#This Row],[delivery_date]]-Table1[[#This Row],[order_date]]</f>
        <v>3</v>
      </c>
    </row>
    <row r="7181" spans="1:17" x14ac:dyDescent="0.35">
      <c r="A7181" t="s">
        <v>7212</v>
      </c>
      <c r="B7181" t="s">
        <v>25</v>
      </c>
      <c r="C7181" t="s">
        <v>20</v>
      </c>
      <c r="D7181" s="2">
        <v>2883.57</v>
      </c>
      <c r="E7181">
        <v>0</v>
      </c>
      <c r="F7181">
        <v>7</v>
      </c>
      <c r="G7181" s="1">
        <v>45029</v>
      </c>
      <c r="H7181" s="1">
        <v>45030</v>
      </c>
      <c r="I7181" t="s">
        <v>15</v>
      </c>
      <c r="J7181" t="s">
        <v>16</v>
      </c>
      <c r="K7181" s="2">
        <v>668.46</v>
      </c>
      <c r="L7181" t="s">
        <v>34</v>
      </c>
      <c r="M7181">
        <f>YEAR(Table1[[#This Row],[order_date]])</f>
        <v>2023</v>
      </c>
      <c r="N7181">
        <f>MONTH(Table1[[#This Row],[order_date]])</f>
        <v>4</v>
      </c>
      <c r="O7181" s="3">
        <f>Table1[[#This Row],[sales]]-Table1[[#This Row],[profit]]</f>
        <v>2215.11</v>
      </c>
      <c r="P7181" s="3">
        <f>Table1[[#This Row],[sales]]*Table1[[#This Row],[quantity]]</f>
        <v>20184.990000000002</v>
      </c>
      <c r="Q7181" s="9">
        <f>Table1[[#This Row],[delivery_date]]-Table1[[#This Row],[order_date]]</f>
        <v>1</v>
      </c>
    </row>
    <row r="7182" spans="1:17" x14ac:dyDescent="0.35">
      <c r="A7182" t="s">
        <v>7213</v>
      </c>
      <c r="B7182" t="s">
        <v>25</v>
      </c>
      <c r="C7182" t="s">
        <v>26</v>
      </c>
      <c r="D7182" s="2">
        <v>2963.77</v>
      </c>
      <c r="E7182">
        <v>0.18</v>
      </c>
      <c r="F7182">
        <v>5</v>
      </c>
      <c r="G7182" s="1">
        <v>45335</v>
      </c>
      <c r="H7182" s="1">
        <v>45337</v>
      </c>
      <c r="I7182" t="s">
        <v>21</v>
      </c>
      <c r="J7182" t="s">
        <v>27</v>
      </c>
      <c r="K7182" s="2">
        <v>460.79</v>
      </c>
      <c r="L7182" t="s">
        <v>48</v>
      </c>
      <c r="M7182">
        <f>YEAR(Table1[[#This Row],[order_date]])</f>
        <v>2024</v>
      </c>
      <c r="N7182">
        <f>MONTH(Table1[[#This Row],[order_date]])</f>
        <v>2</v>
      </c>
      <c r="O7182" s="3">
        <f>Table1[[#This Row],[sales]]-Table1[[#This Row],[profit]]</f>
        <v>2502.98</v>
      </c>
      <c r="P7182" s="3">
        <f>Table1[[#This Row],[sales]]*Table1[[#This Row],[quantity]]</f>
        <v>14818.85</v>
      </c>
      <c r="Q7182" s="9">
        <f>Table1[[#This Row],[delivery_date]]-Table1[[#This Row],[order_date]]</f>
        <v>2</v>
      </c>
    </row>
    <row r="7183" spans="1:17" x14ac:dyDescent="0.35">
      <c r="A7183" t="s">
        <v>7214</v>
      </c>
      <c r="B7183" t="s">
        <v>25</v>
      </c>
      <c r="C7183" t="s">
        <v>26</v>
      </c>
      <c r="D7183" s="2">
        <v>438.26</v>
      </c>
      <c r="E7183">
        <v>0.06</v>
      </c>
      <c r="F7183">
        <v>4</v>
      </c>
      <c r="G7183" s="1">
        <v>45376</v>
      </c>
      <c r="H7183" s="1">
        <v>45377</v>
      </c>
      <c r="I7183" t="s">
        <v>31</v>
      </c>
      <c r="J7183" t="s">
        <v>27</v>
      </c>
      <c r="K7183" s="2">
        <v>71.89</v>
      </c>
      <c r="L7183" t="s">
        <v>23</v>
      </c>
      <c r="M7183">
        <f>YEAR(Table1[[#This Row],[order_date]])</f>
        <v>2024</v>
      </c>
      <c r="N7183">
        <f>MONTH(Table1[[#This Row],[order_date]])</f>
        <v>3</v>
      </c>
      <c r="O7183" s="3">
        <f>Table1[[#This Row],[sales]]-Table1[[#This Row],[profit]]</f>
        <v>366.37</v>
      </c>
      <c r="P7183" s="3">
        <f>Table1[[#This Row],[sales]]*Table1[[#This Row],[quantity]]</f>
        <v>1753.04</v>
      </c>
      <c r="Q7183" s="9">
        <f>Table1[[#This Row],[delivery_date]]-Table1[[#This Row],[order_date]]</f>
        <v>1</v>
      </c>
    </row>
    <row r="7184" spans="1:17" x14ac:dyDescent="0.35">
      <c r="A7184" t="s">
        <v>7215</v>
      </c>
      <c r="B7184" t="s">
        <v>25</v>
      </c>
      <c r="C7184" t="s">
        <v>33</v>
      </c>
      <c r="D7184" s="2">
        <v>4200.34</v>
      </c>
      <c r="E7184">
        <v>0.49</v>
      </c>
      <c r="F7184">
        <v>4</v>
      </c>
      <c r="G7184" s="1">
        <v>45600</v>
      </c>
      <c r="H7184" s="1">
        <v>45605</v>
      </c>
      <c r="I7184" t="s">
        <v>21</v>
      </c>
      <c r="J7184" t="s">
        <v>27</v>
      </c>
      <c r="K7184" s="2">
        <v>515.6</v>
      </c>
      <c r="L7184" t="s">
        <v>28</v>
      </c>
      <c r="M7184">
        <f>YEAR(Table1[[#This Row],[order_date]])</f>
        <v>2024</v>
      </c>
      <c r="N7184">
        <f>MONTH(Table1[[#This Row],[order_date]])</f>
        <v>11</v>
      </c>
      <c r="O7184" s="3">
        <f>Table1[[#This Row],[sales]]-Table1[[#This Row],[profit]]</f>
        <v>3684.7400000000002</v>
      </c>
      <c r="P7184" s="3">
        <f>Table1[[#This Row],[sales]]*Table1[[#This Row],[quantity]]</f>
        <v>16801.36</v>
      </c>
      <c r="Q7184" s="9">
        <f>Table1[[#This Row],[delivery_date]]-Table1[[#This Row],[order_date]]</f>
        <v>5</v>
      </c>
    </row>
    <row r="7185" spans="1:17" x14ac:dyDescent="0.35">
      <c r="A7185" t="s">
        <v>7216</v>
      </c>
      <c r="B7185" t="s">
        <v>41</v>
      </c>
      <c r="C7185" t="s">
        <v>20</v>
      </c>
      <c r="D7185" s="2">
        <v>2449.21</v>
      </c>
      <c r="E7185">
        <v>0.23</v>
      </c>
      <c r="F7185">
        <v>2</v>
      </c>
      <c r="G7185" s="1">
        <v>45624</v>
      </c>
      <c r="H7185" s="1">
        <v>45628</v>
      </c>
      <c r="I7185" t="s">
        <v>31</v>
      </c>
      <c r="J7185" t="s">
        <v>16</v>
      </c>
      <c r="K7185" s="2">
        <v>550.55999999999995</v>
      </c>
      <c r="L7185" t="s">
        <v>48</v>
      </c>
      <c r="M7185">
        <f>YEAR(Table1[[#This Row],[order_date]])</f>
        <v>2024</v>
      </c>
      <c r="N7185">
        <f>MONTH(Table1[[#This Row],[order_date]])</f>
        <v>11</v>
      </c>
      <c r="O7185" s="3">
        <f>Table1[[#This Row],[sales]]-Table1[[#This Row],[profit]]</f>
        <v>1898.65</v>
      </c>
      <c r="P7185" s="3">
        <f>Table1[[#This Row],[sales]]*Table1[[#This Row],[quantity]]</f>
        <v>4898.42</v>
      </c>
      <c r="Q7185" s="9">
        <f>Table1[[#This Row],[delivery_date]]-Table1[[#This Row],[order_date]]</f>
        <v>4</v>
      </c>
    </row>
    <row r="7186" spans="1:17" x14ac:dyDescent="0.35">
      <c r="A7186" t="s">
        <v>7217</v>
      </c>
      <c r="B7186" t="s">
        <v>13</v>
      </c>
      <c r="C7186" t="s">
        <v>26</v>
      </c>
      <c r="D7186" s="2">
        <v>4947.38</v>
      </c>
      <c r="E7186">
        <v>0.21</v>
      </c>
      <c r="F7186">
        <v>9</v>
      </c>
      <c r="G7186" s="1">
        <v>45182</v>
      </c>
      <c r="H7186" s="1">
        <v>45187</v>
      </c>
      <c r="I7186" t="s">
        <v>15</v>
      </c>
      <c r="J7186" t="s">
        <v>27</v>
      </c>
      <c r="K7186" s="2">
        <v>1356.67</v>
      </c>
      <c r="L7186" t="s">
        <v>28</v>
      </c>
      <c r="M7186">
        <f>YEAR(Table1[[#This Row],[order_date]])</f>
        <v>2023</v>
      </c>
      <c r="N7186">
        <f>MONTH(Table1[[#This Row],[order_date]])</f>
        <v>9</v>
      </c>
      <c r="O7186" s="3">
        <f>Table1[[#This Row],[sales]]-Table1[[#This Row],[profit]]</f>
        <v>3590.71</v>
      </c>
      <c r="P7186" s="3">
        <f>Table1[[#This Row],[sales]]*Table1[[#This Row],[quantity]]</f>
        <v>44526.42</v>
      </c>
      <c r="Q7186" s="9">
        <f>Table1[[#This Row],[delivery_date]]-Table1[[#This Row],[order_date]]</f>
        <v>5</v>
      </c>
    </row>
    <row r="7187" spans="1:17" x14ac:dyDescent="0.35">
      <c r="A7187" t="s">
        <v>7218</v>
      </c>
      <c r="B7187" t="s">
        <v>25</v>
      </c>
      <c r="C7187" t="s">
        <v>14</v>
      </c>
      <c r="D7187" s="2">
        <v>3615.47</v>
      </c>
      <c r="E7187">
        <v>0.32</v>
      </c>
      <c r="F7187">
        <v>1</v>
      </c>
      <c r="G7187" s="1">
        <v>45012</v>
      </c>
      <c r="H7187" s="1">
        <v>45018</v>
      </c>
      <c r="I7187" t="s">
        <v>31</v>
      </c>
      <c r="J7187" t="s">
        <v>16</v>
      </c>
      <c r="K7187" s="2">
        <v>707.58</v>
      </c>
      <c r="L7187" t="s">
        <v>48</v>
      </c>
      <c r="M7187">
        <f>YEAR(Table1[[#This Row],[order_date]])</f>
        <v>2023</v>
      </c>
      <c r="N7187">
        <f>MONTH(Table1[[#This Row],[order_date]])</f>
        <v>3</v>
      </c>
      <c r="O7187" s="3">
        <f>Table1[[#This Row],[sales]]-Table1[[#This Row],[profit]]</f>
        <v>2907.89</v>
      </c>
      <c r="P7187" s="3">
        <f>Table1[[#This Row],[sales]]*Table1[[#This Row],[quantity]]</f>
        <v>3615.47</v>
      </c>
      <c r="Q7187" s="9">
        <f>Table1[[#This Row],[delivery_date]]-Table1[[#This Row],[order_date]]</f>
        <v>6</v>
      </c>
    </row>
    <row r="7188" spans="1:17" x14ac:dyDescent="0.35">
      <c r="A7188" t="s">
        <v>7219</v>
      </c>
      <c r="B7188" t="s">
        <v>25</v>
      </c>
      <c r="C7188" t="s">
        <v>36</v>
      </c>
      <c r="D7188" s="2">
        <v>4963.59</v>
      </c>
      <c r="E7188">
        <v>0.18</v>
      </c>
      <c r="F7188">
        <v>1</v>
      </c>
      <c r="G7188" s="1">
        <v>45620</v>
      </c>
      <c r="H7188" s="1">
        <v>45627</v>
      </c>
      <c r="I7188" t="s">
        <v>21</v>
      </c>
      <c r="J7188" t="s">
        <v>27</v>
      </c>
      <c r="K7188" s="2">
        <v>612.84</v>
      </c>
      <c r="L7188" t="s">
        <v>34</v>
      </c>
      <c r="M7188">
        <f>YEAR(Table1[[#This Row],[order_date]])</f>
        <v>2024</v>
      </c>
      <c r="N7188">
        <f>MONTH(Table1[[#This Row],[order_date]])</f>
        <v>11</v>
      </c>
      <c r="O7188" s="3">
        <f>Table1[[#This Row],[sales]]-Table1[[#This Row],[profit]]</f>
        <v>4350.75</v>
      </c>
      <c r="P7188" s="3">
        <f>Table1[[#This Row],[sales]]*Table1[[#This Row],[quantity]]</f>
        <v>4963.59</v>
      </c>
      <c r="Q7188" s="9">
        <f>Table1[[#This Row],[delivery_date]]-Table1[[#This Row],[order_date]]</f>
        <v>7</v>
      </c>
    </row>
    <row r="7189" spans="1:17" x14ac:dyDescent="0.35">
      <c r="A7189" t="s">
        <v>7220</v>
      </c>
      <c r="B7189" t="s">
        <v>19</v>
      </c>
      <c r="C7189" t="s">
        <v>26</v>
      </c>
      <c r="D7189" s="2">
        <v>2322.0300000000002</v>
      </c>
      <c r="E7189">
        <v>0.36</v>
      </c>
      <c r="F7189">
        <v>4</v>
      </c>
      <c r="G7189" s="1">
        <v>45555</v>
      </c>
      <c r="H7189" s="1">
        <v>45559</v>
      </c>
      <c r="I7189" t="s">
        <v>15</v>
      </c>
      <c r="J7189" t="s">
        <v>22</v>
      </c>
      <c r="K7189" s="2">
        <v>532.42999999999995</v>
      </c>
      <c r="L7189" t="s">
        <v>39</v>
      </c>
      <c r="M7189">
        <f>YEAR(Table1[[#This Row],[order_date]])</f>
        <v>2024</v>
      </c>
      <c r="N7189">
        <f>MONTH(Table1[[#This Row],[order_date]])</f>
        <v>9</v>
      </c>
      <c r="O7189" s="3">
        <f>Table1[[#This Row],[sales]]-Table1[[#This Row],[profit]]</f>
        <v>1789.6000000000004</v>
      </c>
      <c r="P7189" s="3">
        <f>Table1[[#This Row],[sales]]*Table1[[#This Row],[quantity]]</f>
        <v>9288.1200000000008</v>
      </c>
      <c r="Q7189" s="9">
        <f>Table1[[#This Row],[delivery_date]]-Table1[[#This Row],[order_date]]</f>
        <v>4</v>
      </c>
    </row>
    <row r="7190" spans="1:17" x14ac:dyDescent="0.35">
      <c r="A7190" t="s">
        <v>7221</v>
      </c>
      <c r="B7190" t="s">
        <v>41</v>
      </c>
      <c r="C7190" t="s">
        <v>33</v>
      </c>
      <c r="D7190" s="2">
        <v>789.83</v>
      </c>
      <c r="E7190">
        <v>0.45</v>
      </c>
      <c r="F7190">
        <v>3</v>
      </c>
      <c r="G7190" s="1">
        <v>45173</v>
      </c>
      <c r="H7190" s="1">
        <v>45177</v>
      </c>
      <c r="I7190" t="s">
        <v>21</v>
      </c>
      <c r="J7190" t="s">
        <v>27</v>
      </c>
      <c r="K7190" s="2">
        <v>89.6</v>
      </c>
      <c r="L7190" t="s">
        <v>17</v>
      </c>
      <c r="M7190">
        <f>YEAR(Table1[[#This Row],[order_date]])</f>
        <v>2023</v>
      </c>
      <c r="N7190">
        <f>MONTH(Table1[[#This Row],[order_date]])</f>
        <v>9</v>
      </c>
      <c r="O7190" s="3">
        <f>Table1[[#This Row],[sales]]-Table1[[#This Row],[profit]]</f>
        <v>700.23</v>
      </c>
      <c r="P7190" s="3">
        <f>Table1[[#This Row],[sales]]*Table1[[#This Row],[quantity]]</f>
        <v>2369.4900000000002</v>
      </c>
      <c r="Q7190" s="9">
        <f>Table1[[#This Row],[delivery_date]]-Table1[[#This Row],[order_date]]</f>
        <v>4</v>
      </c>
    </row>
    <row r="7191" spans="1:17" x14ac:dyDescent="0.35">
      <c r="A7191" t="s">
        <v>7222</v>
      </c>
      <c r="B7191" t="s">
        <v>41</v>
      </c>
      <c r="C7191" t="s">
        <v>20</v>
      </c>
      <c r="D7191" s="2">
        <v>3663.82</v>
      </c>
      <c r="E7191">
        <v>0.25</v>
      </c>
      <c r="F7191">
        <v>9</v>
      </c>
      <c r="G7191" s="1">
        <v>45584</v>
      </c>
      <c r="H7191" s="1">
        <v>45586</v>
      </c>
      <c r="I7191" t="s">
        <v>31</v>
      </c>
      <c r="J7191" t="s">
        <v>16</v>
      </c>
      <c r="K7191" s="2">
        <v>426.62</v>
      </c>
      <c r="L7191" t="s">
        <v>48</v>
      </c>
      <c r="M7191">
        <f>YEAR(Table1[[#This Row],[order_date]])</f>
        <v>2024</v>
      </c>
      <c r="N7191">
        <f>MONTH(Table1[[#This Row],[order_date]])</f>
        <v>10</v>
      </c>
      <c r="O7191" s="3">
        <f>Table1[[#This Row],[sales]]-Table1[[#This Row],[profit]]</f>
        <v>3237.2000000000003</v>
      </c>
      <c r="P7191" s="3">
        <f>Table1[[#This Row],[sales]]*Table1[[#This Row],[quantity]]</f>
        <v>32974.380000000005</v>
      </c>
      <c r="Q7191" s="9">
        <f>Table1[[#This Row],[delivery_date]]-Table1[[#This Row],[order_date]]</f>
        <v>2</v>
      </c>
    </row>
    <row r="7192" spans="1:17" x14ac:dyDescent="0.35">
      <c r="A7192" t="s">
        <v>7223</v>
      </c>
      <c r="B7192" t="s">
        <v>13</v>
      </c>
      <c r="C7192" t="s">
        <v>33</v>
      </c>
      <c r="D7192" s="2">
        <v>3911.03</v>
      </c>
      <c r="E7192">
        <v>0.19</v>
      </c>
      <c r="F7192">
        <v>7</v>
      </c>
      <c r="G7192" s="1">
        <v>45110</v>
      </c>
      <c r="H7192" s="1">
        <v>45115</v>
      </c>
      <c r="I7192" t="s">
        <v>31</v>
      </c>
      <c r="J7192" t="s">
        <v>22</v>
      </c>
      <c r="K7192" s="2">
        <v>819.25</v>
      </c>
      <c r="L7192" t="s">
        <v>48</v>
      </c>
      <c r="M7192">
        <f>YEAR(Table1[[#This Row],[order_date]])</f>
        <v>2023</v>
      </c>
      <c r="N7192">
        <f>MONTH(Table1[[#This Row],[order_date]])</f>
        <v>7</v>
      </c>
      <c r="O7192" s="3">
        <f>Table1[[#This Row],[sales]]-Table1[[#This Row],[profit]]</f>
        <v>3091.78</v>
      </c>
      <c r="P7192" s="3">
        <f>Table1[[#This Row],[sales]]*Table1[[#This Row],[quantity]]</f>
        <v>27377.210000000003</v>
      </c>
      <c r="Q7192" s="9">
        <f>Table1[[#This Row],[delivery_date]]-Table1[[#This Row],[order_date]]</f>
        <v>5</v>
      </c>
    </row>
    <row r="7193" spans="1:17" x14ac:dyDescent="0.35">
      <c r="A7193" t="s">
        <v>7224</v>
      </c>
      <c r="B7193" t="s">
        <v>41</v>
      </c>
      <c r="C7193" t="s">
        <v>36</v>
      </c>
      <c r="D7193" s="2">
        <v>4278.8900000000003</v>
      </c>
      <c r="E7193">
        <v>0.26</v>
      </c>
      <c r="F7193">
        <v>2</v>
      </c>
      <c r="G7193" s="1">
        <v>45640</v>
      </c>
      <c r="H7193" s="1">
        <v>45641</v>
      </c>
      <c r="I7193" t="s">
        <v>15</v>
      </c>
      <c r="J7193" t="s">
        <v>22</v>
      </c>
      <c r="K7193" s="2">
        <v>315.41000000000003</v>
      </c>
      <c r="L7193" t="s">
        <v>28</v>
      </c>
      <c r="M7193">
        <f>YEAR(Table1[[#This Row],[order_date]])</f>
        <v>2024</v>
      </c>
      <c r="N7193">
        <f>MONTH(Table1[[#This Row],[order_date]])</f>
        <v>12</v>
      </c>
      <c r="O7193" s="3">
        <f>Table1[[#This Row],[sales]]-Table1[[#This Row],[profit]]</f>
        <v>3963.4800000000005</v>
      </c>
      <c r="P7193" s="3">
        <f>Table1[[#This Row],[sales]]*Table1[[#This Row],[quantity]]</f>
        <v>8557.7800000000007</v>
      </c>
      <c r="Q7193" s="9">
        <f>Table1[[#This Row],[delivery_date]]-Table1[[#This Row],[order_date]]</f>
        <v>1</v>
      </c>
    </row>
    <row r="7194" spans="1:17" x14ac:dyDescent="0.35">
      <c r="A7194" t="s">
        <v>7225</v>
      </c>
      <c r="B7194" t="s">
        <v>19</v>
      </c>
      <c r="C7194" t="s">
        <v>36</v>
      </c>
      <c r="D7194" s="2">
        <v>1577.1</v>
      </c>
      <c r="E7194">
        <v>0.3</v>
      </c>
      <c r="F7194">
        <v>4</v>
      </c>
      <c r="G7194" s="1">
        <v>45085</v>
      </c>
      <c r="H7194" s="1">
        <v>45086</v>
      </c>
      <c r="I7194" t="s">
        <v>21</v>
      </c>
      <c r="J7194" t="s">
        <v>22</v>
      </c>
      <c r="K7194" s="2">
        <v>234.97</v>
      </c>
      <c r="L7194" t="s">
        <v>28</v>
      </c>
      <c r="M7194">
        <f>YEAR(Table1[[#This Row],[order_date]])</f>
        <v>2023</v>
      </c>
      <c r="N7194">
        <f>MONTH(Table1[[#This Row],[order_date]])</f>
        <v>6</v>
      </c>
      <c r="O7194" s="3">
        <f>Table1[[#This Row],[sales]]-Table1[[#This Row],[profit]]</f>
        <v>1342.1299999999999</v>
      </c>
      <c r="P7194" s="3">
        <f>Table1[[#This Row],[sales]]*Table1[[#This Row],[quantity]]</f>
        <v>6308.4</v>
      </c>
      <c r="Q7194" s="9">
        <f>Table1[[#This Row],[delivery_date]]-Table1[[#This Row],[order_date]]</f>
        <v>1</v>
      </c>
    </row>
    <row r="7195" spans="1:17" x14ac:dyDescent="0.35">
      <c r="A7195" t="s">
        <v>7226</v>
      </c>
      <c r="B7195" t="s">
        <v>19</v>
      </c>
      <c r="C7195" t="s">
        <v>33</v>
      </c>
      <c r="D7195" s="2">
        <v>2602.35</v>
      </c>
      <c r="E7195">
        <v>0.42</v>
      </c>
      <c r="F7195">
        <v>5</v>
      </c>
      <c r="G7195" s="1">
        <v>45429</v>
      </c>
      <c r="H7195" s="1">
        <v>45433</v>
      </c>
      <c r="I7195" t="s">
        <v>21</v>
      </c>
      <c r="J7195" t="s">
        <v>16</v>
      </c>
      <c r="K7195" s="2">
        <v>369.75</v>
      </c>
      <c r="L7195" t="s">
        <v>17</v>
      </c>
      <c r="M7195">
        <f>YEAR(Table1[[#This Row],[order_date]])</f>
        <v>2024</v>
      </c>
      <c r="N7195">
        <f>MONTH(Table1[[#This Row],[order_date]])</f>
        <v>5</v>
      </c>
      <c r="O7195" s="3">
        <f>Table1[[#This Row],[sales]]-Table1[[#This Row],[profit]]</f>
        <v>2232.6</v>
      </c>
      <c r="P7195" s="3">
        <f>Table1[[#This Row],[sales]]*Table1[[#This Row],[quantity]]</f>
        <v>13011.75</v>
      </c>
      <c r="Q7195" s="9">
        <f>Table1[[#This Row],[delivery_date]]-Table1[[#This Row],[order_date]]</f>
        <v>4</v>
      </c>
    </row>
    <row r="7196" spans="1:17" x14ac:dyDescent="0.35">
      <c r="A7196" t="s">
        <v>7227</v>
      </c>
      <c r="B7196" t="s">
        <v>13</v>
      </c>
      <c r="C7196" t="s">
        <v>26</v>
      </c>
      <c r="D7196" s="2">
        <v>4301.78</v>
      </c>
      <c r="E7196">
        <v>0.2</v>
      </c>
      <c r="F7196">
        <v>4</v>
      </c>
      <c r="G7196" s="1">
        <v>45486</v>
      </c>
      <c r="H7196" s="1">
        <v>45490</v>
      </c>
      <c r="I7196" t="s">
        <v>15</v>
      </c>
      <c r="J7196" t="s">
        <v>27</v>
      </c>
      <c r="K7196" s="2">
        <v>271.99</v>
      </c>
      <c r="L7196" t="s">
        <v>23</v>
      </c>
      <c r="M7196">
        <f>YEAR(Table1[[#This Row],[order_date]])</f>
        <v>2024</v>
      </c>
      <c r="N7196">
        <f>MONTH(Table1[[#This Row],[order_date]])</f>
        <v>7</v>
      </c>
      <c r="O7196" s="3">
        <f>Table1[[#This Row],[sales]]-Table1[[#This Row],[profit]]</f>
        <v>4029.79</v>
      </c>
      <c r="P7196" s="3">
        <f>Table1[[#This Row],[sales]]*Table1[[#This Row],[quantity]]</f>
        <v>17207.12</v>
      </c>
      <c r="Q7196" s="9">
        <f>Table1[[#This Row],[delivery_date]]-Table1[[#This Row],[order_date]]</f>
        <v>4</v>
      </c>
    </row>
    <row r="7197" spans="1:17" x14ac:dyDescent="0.35">
      <c r="A7197" t="s">
        <v>7228</v>
      </c>
      <c r="B7197" t="s">
        <v>19</v>
      </c>
      <c r="C7197" t="s">
        <v>26</v>
      </c>
      <c r="D7197" s="2">
        <v>4337.21</v>
      </c>
      <c r="E7197">
        <v>0.03</v>
      </c>
      <c r="F7197">
        <v>4</v>
      </c>
      <c r="G7197" s="1">
        <v>45562</v>
      </c>
      <c r="H7197" s="1">
        <v>45566</v>
      </c>
      <c r="I7197" t="s">
        <v>31</v>
      </c>
      <c r="J7197" t="s">
        <v>27</v>
      </c>
      <c r="K7197" s="2">
        <v>1212.28</v>
      </c>
      <c r="L7197" t="s">
        <v>48</v>
      </c>
      <c r="M7197">
        <f>YEAR(Table1[[#This Row],[order_date]])</f>
        <v>2024</v>
      </c>
      <c r="N7197">
        <f>MONTH(Table1[[#This Row],[order_date]])</f>
        <v>9</v>
      </c>
      <c r="O7197" s="3">
        <f>Table1[[#This Row],[sales]]-Table1[[#This Row],[profit]]</f>
        <v>3124.9300000000003</v>
      </c>
      <c r="P7197" s="3">
        <f>Table1[[#This Row],[sales]]*Table1[[#This Row],[quantity]]</f>
        <v>17348.84</v>
      </c>
      <c r="Q7197" s="9">
        <f>Table1[[#This Row],[delivery_date]]-Table1[[#This Row],[order_date]]</f>
        <v>4</v>
      </c>
    </row>
    <row r="7198" spans="1:17" x14ac:dyDescent="0.35">
      <c r="A7198" t="s">
        <v>7229</v>
      </c>
      <c r="B7198" t="s">
        <v>25</v>
      </c>
      <c r="C7198" t="s">
        <v>20</v>
      </c>
      <c r="D7198" s="2">
        <v>225.85</v>
      </c>
      <c r="E7198">
        <v>0.32</v>
      </c>
      <c r="F7198">
        <v>4</v>
      </c>
      <c r="G7198" s="1">
        <v>45600</v>
      </c>
      <c r="H7198" s="1">
        <v>45605</v>
      </c>
      <c r="I7198" t="s">
        <v>31</v>
      </c>
      <c r="J7198" t="s">
        <v>16</v>
      </c>
      <c r="K7198" s="2">
        <v>64.239999999999995</v>
      </c>
      <c r="L7198" t="s">
        <v>28</v>
      </c>
      <c r="M7198">
        <f>YEAR(Table1[[#This Row],[order_date]])</f>
        <v>2024</v>
      </c>
      <c r="N7198">
        <f>MONTH(Table1[[#This Row],[order_date]])</f>
        <v>11</v>
      </c>
      <c r="O7198" s="3">
        <f>Table1[[#This Row],[sales]]-Table1[[#This Row],[profit]]</f>
        <v>161.61000000000001</v>
      </c>
      <c r="P7198" s="3">
        <f>Table1[[#This Row],[sales]]*Table1[[#This Row],[quantity]]</f>
        <v>903.4</v>
      </c>
      <c r="Q7198" s="9">
        <f>Table1[[#This Row],[delivery_date]]-Table1[[#This Row],[order_date]]</f>
        <v>5</v>
      </c>
    </row>
    <row r="7199" spans="1:17" x14ac:dyDescent="0.35">
      <c r="A7199" t="s">
        <v>7230</v>
      </c>
      <c r="B7199" t="s">
        <v>25</v>
      </c>
      <c r="C7199" t="s">
        <v>20</v>
      </c>
      <c r="D7199" s="2">
        <v>3387.49</v>
      </c>
      <c r="E7199">
        <v>0.49</v>
      </c>
      <c r="F7199">
        <v>8</v>
      </c>
      <c r="G7199" s="1">
        <v>45600</v>
      </c>
      <c r="H7199" s="1">
        <v>45607</v>
      </c>
      <c r="I7199" t="s">
        <v>15</v>
      </c>
      <c r="J7199" t="s">
        <v>27</v>
      </c>
      <c r="K7199" s="2">
        <v>505.84</v>
      </c>
      <c r="L7199" t="s">
        <v>39</v>
      </c>
      <c r="M7199">
        <f>YEAR(Table1[[#This Row],[order_date]])</f>
        <v>2024</v>
      </c>
      <c r="N7199">
        <f>MONTH(Table1[[#This Row],[order_date]])</f>
        <v>11</v>
      </c>
      <c r="O7199" s="3">
        <f>Table1[[#This Row],[sales]]-Table1[[#This Row],[profit]]</f>
        <v>2881.6499999999996</v>
      </c>
      <c r="P7199" s="3">
        <f>Table1[[#This Row],[sales]]*Table1[[#This Row],[quantity]]</f>
        <v>27099.919999999998</v>
      </c>
      <c r="Q7199" s="9">
        <f>Table1[[#This Row],[delivery_date]]-Table1[[#This Row],[order_date]]</f>
        <v>7</v>
      </c>
    </row>
    <row r="7200" spans="1:17" x14ac:dyDescent="0.35">
      <c r="A7200" t="s">
        <v>7231</v>
      </c>
      <c r="B7200" t="s">
        <v>19</v>
      </c>
      <c r="C7200" t="s">
        <v>14</v>
      </c>
      <c r="D7200" s="2">
        <v>3048.27</v>
      </c>
      <c r="E7200">
        <v>0.43</v>
      </c>
      <c r="F7200">
        <v>7</v>
      </c>
      <c r="G7200" s="1">
        <v>45160</v>
      </c>
      <c r="H7200" s="1">
        <v>45165</v>
      </c>
      <c r="I7200" t="s">
        <v>31</v>
      </c>
      <c r="J7200" t="s">
        <v>16</v>
      </c>
      <c r="K7200" s="2">
        <v>433.95</v>
      </c>
      <c r="L7200" t="s">
        <v>28</v>
      </c>
      <c r="M7200">
        <f>YEAR(Table1[[#This Row],[order_date]])</f>
        <v>2023</v>
      </c>
      <c r="N7200">
        <f>MONTH(Table1[[#This Row],[order_date]])</f>
        <v>8</v>
      </c>
      <c r="O7200" s="3">
        <f>Table1[[#This Row],[sales]]-Table1[[#This Row],[profit]]</f>
        <v>2614.3200000000002</v>
      </c>
      <c r="P7200" s="3">
        <f>Table1[[#This Row],[sales]]*Table1[[#This Row],[quantity]]</f>
        <v>21337.89</v>
      </c>
      <c r="Q7200" s="9">
        <f>Table1[[#This Row],[delivery_date]]-Table1[[#This Row],[order_date]]</f>
        <v>5</v>
      </c>
    </row>
    <row r="7201" spans="1:17" x14ac:dyDescent="0.35">
      <c r="A7201" t="s">
        <v>7232</v>
      </c>
      <c r="B7201" t="s">
        <v>13</v>
      </c>
      <c r="C7201" t="s">
        <v>14</v>
      </c>
      <c r="D7201" s="2">
        <v>508.36</v>
      </c>
      <c r="E7201">
        <v>0.38</v>
      </c>
      <c r="F7201">
        <v>4</v>
      </c>
      <c r="G7201" s="1">
        <v>45302</v>
      </c>
      <c r="H7201" s="1">
        <v>45305</v>
      </c>
      <c r="I7201" t="s">
        <v>15</v>
      </c>
      <c r="J7201" t="s">
        <v>27</v>
      </c>
      <c r="K7201" s="2">
        <v>40.869999999999997</v>
      </c>
      <c r="L7201" t="s">
        <v>28</v>
      </c>
      <c r="M7201">
        <f>YEAR(Table1[[#This Row],[order_date]])</f>
        <v>2024</v>
      </c>
      <c r="N7201">
        <f>MONTH(Table1[[#This Row],[order_date]])</f>
        <v>1</v>
      </c>
      <c r="O7201" s="3">
        <f>Table1[[#This Row],[sales]]-Table1[[#This Row],[profit]]</f>
        <v>467.49</v>
      </c>
      <c r="P7201" s="3">
        <f>Table1[[#This Row],[sales]]*Table1[[#This Row],[quantity]]</f>
        <v>2033.44</v>
      </c>
      <c r="Q7201" s="9">
        <f>Table1[[#This Row],[delivery_date]]-Table1[[#This Row],[order_date]]</f>
        <v>3</v>
      </c>
    </row>
    <row r="7202" spans="1:17" x14ac:dyDescent="0.35">
      <c r="A7202" t="s">
        <v>7233</v>
      </c>
      <c r="B7202" t="s">
        <v>41</v>
      </c>
      <c r="C7202" t="s">
        <v>20</v>
      </c>
      <c r="D7202" s="2">
        <v>4657.67</v>
      </c>
      <c r="E7202">
        <v>0.09</v>
      </c>
      <c r="F7202">
        <v>1</v>
      </c>
      <c r="G7202" s="1">
        <v>44986</v>
      </c>
      <c r="H7202" s="1">
        <v>44993</v>
      </c>
      <c r="I7202" t="s">
        <v>21</v>
      </c>
      <c r="J7202" t="s">
        <v>22</v>
      </c>
      <c r="K7202" s="2">
        <v>887.91</v>
      </c>
      <c r="L7202" t="s">
        <v>28</v>
      </c>
      <c r="M7202">
        <f>YEAR(Table1[[#This Row],[order_date]])</f>
        <v>2023</v>
      </c>
      <c r="N7202">
        <f>MONTH(Table1[[#This Row],[order_date]])</f>
        <v>3</v>
      </c>
      <c r="O7202" s="3">
        <f>Table1[[#This Row],[sales]]-Table1[[#This Row],[profit]]</f>
        <v>3769.76</v>
      </c>
      <c r="P7202" s="3">
        <f>Table1[[#This Row],[sales]]*Table1[[#This Row],[quantity]]</f>
        <v>4657.67</v>
      </c>
      <c r="Q7202" s="9">
        <f>Table1[[#This Row],[delivery_date]]-Table1[[#This Row],[order_date]]</f>
        <v>7</v>
      </c>
    </row>
    <row r="7203" spans="1:17" x14ac:dyDescent="0.35">
      <c r="A7203" t="s">
        <v>7234</v>
      </c>
      <c r="B7203" t="s">
        <v>13</v>
      </c>
      <c r="C7203" t="s">
        <v>14</v>
      </c>
      <c r="D7203" s="2">
        <v>2282.3200000000002</v>
      </c>
      <c r="E7203">
        <v>0.37</v>
      </c>
      <c r="F7203">
        <v>6</v>
      </c>
      <c r="G7203" s="1">
        <v>45514</v>
      </c>
      <c r="H7203" s="1">
        <v>45515</v>
      </c>
      <c r="I7203" t="s">
        <v>31</v>
      </c>
      <c r="J7203" t="s">
        <v>22</v>
      </c>
      <c r="K7203" s="2">
        <v>312.47000000000003</v>
      </c>
      <c r="L7203" t="s">
        <v>34</v>
      </c>
      <c r="M7203">
        <f>YEAR(Table1[[#This Row],[order_date]])</f>
        <v>2024</v>
      </c>
      <c r="N7203">
        <f>MONTH(Table1[[#This Row],[order_date]])</f>
        <v>8</v>
      </c>
      <c r="O7203" s="3">
        <f>Table1[[#This Row],[sales]]-Table1[[#This Row],[profit]]</f>
        <v>1969.8500000000001</v>
      </c>
      <c r="P7203" s="3">
        <f>Table1[[#This Row],[sales]]*Table1[[#This Row],[quantity]]</f>
        <v>13693.920000000002</v>
      </c>
      <c r="Q7203" s="9">
        <f>Table1[[#This Row],[delivery_date]]-Table1[[#This Row],[order_date]]</f>
        <v>1</v>
      </c>
    </row>
    <row r="7204" spans="1:17" x14ac:dyDescent="0.35">
      <c r="A7204" t="s">
        <v>7235</v>
      </c>
      <c r="B7204" t="s">
        <v>41</v>
      </c>
      <c r="C7204" t="s">
        <v>33</v>
      </c>
      <c r="D7204" s="2">
        <v>3403.86</v>
      </c>
      <c r="E7204">
        <v>0.04</v>
      </c>
      <c r="F7204">
        <v>5</v>
      </c>
      <c r="G7204" s="1">
        <v>45347</v>
      </c>
      <c r="H7204" s="1">
        <v>45351</v>
      </c>
      <c r="I7204" t="s">
        <v>15</v>
      </c>
      <c r="J7204" t="s">
        <v>16</v>
      </c>
      <c r="K7204" s="2">
        <v>887.44</v>
      </c>
      <c r="L7204" t="s">
        <v>48</v>
      </c>
      <c r="M7204">
        <f>YEAR(Table1[[#This Row],[order_date]])</f>
        <v>2024</v>
      </c>
      <c r="N7204">
        <f>MONTH(Table1[[#This Row],[order_date]])</f>
        <v>2</v>
      </c>
      <c r="O7204" s="3">
        <f>Table1[[#This Row],[sales]]-Table1[[#This Row],[profit]]</f>
        <v>2516.42</v>
      </c>
      <c r="P7204" s="3">
        <f>Table1[[#This Row],[sales]]*Table1[[#This Row],[quantity]]</f>
        <v>17019.3</v>
      </c>
      <c r="Q7204" s="9">
        <f>Table1[[#This Row],[delivery_date]]-Table1[[#This Row],[order_date]]</f>
        <v>4</v>
      </c>
    </row>
    <row r="7205" spans="1:17" x14ac:dyDescent="0.35">
      <c r="A7205" t="s">
        <v>7236</v>
      </c>
      <c r="B7205" t="s">
        <v>19</v>
      </c>
      <c r="C7205" t="s">
        <v>26</v>
      </c>
      <c r="D7205" s="2">
        <v>4425.71</v>
      </c>
      <c r="E7205">
        <v>0.25</v>
      </c>
      <c r="F7205">
        <v>5</v>
      </c>
      <c r="G7205" s="1">
        <v>45478</v>
      </c>
      <c r="H7205" s="1">
        <v>45483</v>
      </c>
      <c r="I7205" t="s">
        <v>15</v>
      </c>
      <c r="J7205" t="s">
        <v>16</v>
      </c>
      <c r="K7205" s="2">
        <v>1032.42</v>
      </c>
      <c r="L7205" t="s">
        <v>48</v>
      </c>
      <c r="M7205">
        <f>YEAR(Table1[[#This Row],[order_date]])</f>
        <v>2024</v>
      </c>
      <c r="N7205">
        <f>MONTH(Table1[[#This Row],[order_date]])</f>
        <v>7</v>
      </c>
      <c r="O7205" s="3">
        <f>Table1[[#This Row],[sales]]-Table1[[#This Row],[profit]]</f>
        <v>3393.29</v>
      </c>
      <c r="P7205" s="3">
        <f>Table1[[#This Row],[sales]]*Table1[[#This Row],[quantity]]</f>
        <v>22128.55</v>
      </c>
      <c r="Q7205" s="9">
        <f>Table1[[#This Row],[delivery_date]]-Table1[[#This Row],[order_date]]</f>
        <v>5</v>
      </c>
    </row>
    <row r="7206" spans="1:17" x14ac:dyDescent="0.35">
      <c r="A7206" t="s">
        <v>7237</v>
      </c>
      <c r="B7206" t="s">
        <v>19</v>
      </c>
      <c r="C7206" t="s">
        <v>14</v>
      </c>
      <c r="D7206" s="2">
        <v>737.59</v>
      </c>
      <c r="E7206">
        <v>0.19</v>
      </c>
      <c r="F7206">
        <v>6</v>
      </c>
      <c r="G7206" s="1">
        <v>45583</v>
      </c>
      <c r="H7206" s="1">
        <v>45590</v>
      </c>
      <c r="I7206" t="s">
        <v>31</v>
      </c>
      <c r="J7206" t="s">
        <v>16</v>
      </c>
      <c r="K7206" s="2">
        <v>59.6</v>
      </c>
      <c r="L7206" t="s">
        <v>39</v>
      </c>
      <c r="M7206">
        <f>YEAR(Table1[[#This Row],[order_date]])</f>
        <v>2024</v>
      </c>
      <c r="N7206">
        <f>MONTH(Table1[[#This Row],[order_date]])</f>
        <v>10</v>
      </c>
      <c r="O7206" s="3">
        <f>Table1[[#This Row],[sales]]-Table1[[#This Row],[profit]]</f>
        <v>677.99</v>
      </c>
      <c r="P7206" s="3">
        <f>Table1[[#This Row],[sales]]*Table1[[#This Row],[quantity]]</f>
        <v>4425.54</v>
      </c>
      <c r="Q7206" s="9">
        <f>Table1[[#This Row],[delivery_date]]-Table1[[#This Row],[order_date]]</f>
        <v>7</v>
      </c>
    </row>
    <row r="7207" spans="1:17" x14ac:dyDescent="0.35">
      <c r="A7207" t="s">
        <v>7238</v>
      </c>
      <c r="B7207" t="s">
        <v>25</v>
      </c>
      <c r="C7207" t="s">
        <v>14</v>
      </c>
      <c r="D7207" s="2">
        <v>4293.63</v>
      </c>
      <c r="E7207">
        <v>0.45</v>
      </c>
      <c r="F7207">
        <v>8</v>
      </c>
      <c r="G7207" s="1">
        <v>45095</v>
      </c>
      <c r="H7207" s="1">
        <v>45098</v>
      </c>
      <c r="I7207" t="s">
        <v>15</v>
      </c>
      <c r="J7207" t="s">
        <v>22</v>
      </c>
      <c r="K7207" s="2">
        <v>445</v>
      </c>
      <c r="L7207" t="s">
        <v>23</v>
      </c>
      <c r="M7207">
        <f>YEAR(Table1[[#This Row],[order_date]])</f>
        <v>2023</v>
      </c>
      <c r="N7207">
        <f>MONTH(Table1[[#This Row],[order_date]])</f>
        <v>6</v>
      </c>
      <c r="O7207" s="3">
        <f>Table1[[#This Row],[sales]]-Table1[[#This Row],[profit]]</f>
        <v>3848.63</v>
      </c>
      <c r="P7207" s="3">
        <f>Table1[[#This Row],[sales]]*Table1[[#This Row],[quantity]]</f>
        <v>34349.040000000001</v>
      </c>
      <c r="Q7207" s="9">
        <f>Table1[[#This Row],[delivery_date]]-Table1[[#This Row],[order_date]]</f>
        <v>3</v>
      </c>
    </row>
    <row r="7208" spans="1:17" x14ac:dyDescent="0.35">
      <c r="A7208" t="s">
        <v>7239</v>
      </c>
      <c r="B7208" t="s">
        <v>41</v>
      </c>
      <c r="C7208" t="s">
        <v>33</v>
      </c>
      <c r="D7208" s="2">
        <v>3649.1</v>
      </c>
      <c r="E7208">
        <v>0.08</v>
      </c>
      <c r="F7208">
        <v>6</v>
      </c>
      <c r="G7208" s="1">
        <v>45100</v>
      </c>
      <c r="H7208" s="1">
        <v>45104</v>
      </c>
      <c r="I7208" t="s">
        <v>15</v>
      </c>
      <c r="J7208" t="s">
        <v>27</v>
      </c>
      <c r="K7208" s="2">
        <v>290.2</v>
      </c>
      <c r="L7208" t="s">
        <v>39</v>
      </c>
      <c r="M7208">
        <f>YEAR(Table1[[#This Row],[order_date]])</f>
        <v>2023</v>
      </c>
      <c r="N7208">
        <f>MONTH(Table1[[#This Row],[order_date]])</f>
        <v>6</v>
      </c>
      <c r="O7208" s="3">
        <f>Table1[[#This Row],[sales]]-Table1[[#This Row],[profit]]</f>
        <v>3358.9</v>
      </c>
      <c r="P7208" s="3">
        <f>Table1[[#This Row],[sales]]*Table1[[#This Row],[quantity]]</f>
        <v>21894.6</v>
      </c>
      <c r="Q7208" s="9">
        <f>Table1[[#This Row],[delivery_date]]-Table1[[#This Row],[order_date]]</f>
        <v>4</v>
      </c>
    </row>
    <row r="7209" spans="1:17" x14ac:dyDescent="0.35">
      <c r="A7209" t="s">
        <v>7240</v>
      </c>
      <c r="B7209" t="s">
        <v>13</v>
      </c>
      <c r="C7209" t="s">
        <v>36</v>
      </c>
      <c r="D7209" s="2">
        <v>4214</v>
      </c>
      <c r="E7209">
        <v>0.39</v>
      </c>
      <c r="F7209">
        <v>6</v>
      </c>
      <c r="G7209" s="1">
        <v>44998</v>
      </c>
      <c r="H7209" s="1">
        <v>44999</v>
      </c>
      <c r="I7209" t="s">
        <v>15</v>
      </c>
      <c r="J7209" t="s">
        <v>16</v>
      </c>
      <c r="K7209" s="2">
        <v>353.64</v>
      </c>
      <c r="L7209" t="s">
        <v>39</v>
      </c>
      <c r="M7209">
        <f>YEAR(Table1[[#This Row],[order_date]])</f>
        <v>2023</v>
      </c>
      <c r="N7209">
        <f>MONTH(Table1[[#This Row],[order_date]])</f>
        <v>3</v>
      </c>
      <c r="O7209" s="3">
        <f>Table1[[#This Row],[sales]]-Table1[[#This Row],[profit]]</f>
        <v>3860.36</v>
      </c>
      <c r="P7209" s="3">
        <f>Table1[[#This Row],[sales]]*Table1[[#This Row],[quantity]]</f>
        <v>25284</v>
      </c>
      <c r="Q7209" s="9">
        <f>Table1[[#This Row],[delivery_date]]-Table1[[#This Row],[order_date]]</f>
        <v>1</v>
      </c>
    </row>
    <row r="7210" spans="1:17" x14ac:dyDescent="0.35">
      <c r="A7210" t="s">
        <v>7241</v>
      </c>
      <c r="B7210" t="s">
        <v>19</v>
      </c>
      <c r="C7210" t="s">
        <v>20</v>
      </c>
      <c r="D7210" s="2">
        <v>2524.69</v>
      </c>
      <c r="E7210">
        <v>0.02</v>
      </c>
      <c r="F7210">
        <v>7</v>
      </c>
      <c r="G7210" s="1">
        <v>45065</v>
      </c>
      <c r="H7210" s="1">
        <v>45071</v>
      </c>
      <c r="I7210" t="s">
        <v>21</v>
      </c>
      <c r="J7210" t="s">
        <v>16</v>
      </c>
      <c r="K7210" s="2">
        <v>168.47</v>
      </c>
      <c r="L7210" t="s">
        <v>28</v>
      </c>
      <c r="M7210">
        <f>YEAR(Table1[[#This Row],[order_date]])</f>
        <v>2023</v>
      </c>
      <c r="N7210">
        <f>MONTH(Table1[[#This Row],[order_date]])</f>
        <v>5</v>
      </c>
      <c r="O7210" s="3">
        <f>Table1[[#This Row],[sales]]-Table1[[#This Row],[profit]]</f>
        <v>2356.2200000000003</v>
      </c>
      <c r="P7210" s="3">
        <f>Table1[[#This Row],[sales]]*Table1[[#This Row],[quantity]]</f>
        <v>17672.830000000002</v>
      </c>
      <c r="Q7210" s="9">
        <f>Table1[[#This Row],[delivery_date]]-Table1[[#This Row],[order_date]]</f>
        <v>6</v>
      </c>
    </row>
    <row r="7211" spans="1:17" x14ac:dyDescent="0.35">
      <c r="A7211" t="s">
        <v>7242</v>
      </c>
      <c r="B7211" t="s">
        <v>13</v>
      </c>
      <c r="C7211" t="s">
        <v>33</v>
      </c>
      <c r="D7211" s="2">
        <v>264.08</v>
      </c>
      <c r="E7211">
        <v>0.35</v>
      </c>
      <c r="F7211">
        <v>8</v>
      </c>
      <c r="G7211" s="1">
        <v>45478</v>
      </c>
      <c r="H7211" s="1">
        <v>45483</v>
      </c>
      <c r="I7211" t="s">
        <v>15</v>
      </c>
      <c r="J7211" t="s">
        <v>22</v>
      </c>
      <c r="K7211" s="2">
        <v>37.369999999999997</v>
      </c>
      <c r="L7211" t="s">
        <v>28</v>
      </c>
      <c r="M7211">
        <f>YEAR(Table1[[#This Row],[order_date]])</f>
        <v>2024</v>
      </c>
      <c r="N7211">
        <f>MONTH(Table1[[#This Row],[order_date]])</f>
        <v>7</v>
      </c>
      <c r="O7211" s="3">
        <f>Table1[[#This Row],[sales]]-Table1[[#This Row],[profit]]</f>
        <v>226.70999999999998</v>
      </c>
      <c r="P7211" s="3">
        <f>Table1[[#This Row],[sales]]*Table1[[#This Row],[quantity]]</f>
        <v>2112.64</v>
      </c>
      <c r="Q7211" s="9">
        <f>Table1[[#This Row],[delivery_date]]-Table1[[#This Row],[order_date]]</f>
        <v>5</v>
      </c>
    </row>
    <row r="7212" spans="1:17" x14ac:dyDescent="0.35">
      <c r="A7212" t="s">
        <v>7243</v>
      </c>
      <c r="B7212" t="s">
        <v>25</v>
      </c>
      <c r="C7212" t="s">
        <v>36</v>
      </c>
      <c r="D7212" s="2">
        <v>3385.53</v>
      </c>
      <c r="E7212">
        <v>0.15</v>
      </c>
      <c r="F7212">
        <v>4</v>
      </c>
      <c r="G7212" s="1">
        <v>45100</v>
      </c>
      <c r="H7212" s="1">
        <v>45104</v>
      </c>
      <c r="I7212" t="s">
        <v>15</v>
      </c>
      <c r="J7212" t="s">
        <v>22</v>
      </c>
      <c r="K7212" s="2">
        <v>682.07</v>
      </c>
      <c r="L7212" t="s">
        <v>39</v>
      </c>
      <c r="M7212">
        <f>YEAR(Table1[[#This Row],[order_date]])</f>
        <v>2023</v>
      </c>
      <c r="N7212">
        <f>MONTH(Table1[[#This Row],[order_date]])</f>
        <v>6</v>
      </c>
      <c r="O7212" s="3">
        <f>Table1[[#This Row],[sales]]-Table1[[#This Row],[profit]]</f>
        <v>2703.46</v>
      </c>
      <c r="P7212" s="3">
        <f>Table1[[#This Row],[sales]]*Table1[[#This Row],[quantity]]</f>
        <v>13542.12</v>
      </c>
      <c r="Q7212" s="9">
        <f>Table1[[#This Row],[delivery_date]]-Table1[[#This Row],[order_date]]</f>
        <v>4</v>
      </c>
    </row>
    <row r="7213" spans="1:17" x14ac:dyDescent="0.35">
      <c r="A7213" t="s">
        <v>7244</v>
      </c>
      <c r="B7213" t="s">
        <v>41</v>
      </c>
      <c r="C7213" t="s">
        <v>33</v>
      </c>
      <c r="D7213" s="2">
        <v>1935.21</v>
      </c>
      <c r="E7213">
        <v>0.49</v>
      </c>
      <c r="F7213">
        <v>7</v>
      </c>
      <c r="G7213" s="1">
        <v>44991</v>
      </c>
      <c r="H7213" s="1">
        <v>44993</v>
      </c>
      <c r="I7213" t="s">
        <v>21</v>
      </c>
      <c r="J7213" t="s">
        <v>16</v>
      </c>
      <c r="K7213" s="2">
        <v>562.71</v>
      </c>
      <c r="L7213" t="s">
        <v>48</v>
      </c>
      <c r="M7213">
        <f>YEAR(Table1[[#This Row],[order_date]])</f>
        <v>2023</v>
      </c>
      <c r="N7213">
        <f>MONTH(Table1[[#This Row],[order_date]])</f>
        <v>3</v>
      </c>
      <c r="O7213" s="3">
        <f>Table1[[#This Row],[sales]]-Table1[[#This Row],[profit]]</f>
        <v>1372.5</v>
      </c>
      <c r="P7213" s="3">
        <f>Table1[[#This Row],[sales]]*Table1[[#This Row],[quantity]]</f>
        <v>13546.470000000001</v>
      </c>
      <c r="Q7213" s="9">
        <f>Table1[[#This Row],[delivery_date]]-Table1[[#This Row],[order_date]]</f>
        <v>2</v>
      </c>
    </row>
    <row r="7214" spans="1:17" x14ac:dyDescent="0.35">
      <c r="A7214" t="s">
        <v>7245</v>
      </c>
      <c r="B7214" t="s">
        <v>41</v>
      </c>
      <c r="C7214" t="s">
        <v>26</v>
      </c>
      <c r="D7214" s="2">
        <v>2071.84</v>
      </c>
      <c r="E7214">
        <v>0.34</v>
      </c>
      <c r="F7214">
        <v>8</v>
      </c>
      <c r="G7214" s="1">
        <v>44958</v>
      </c>
      <c r="H7214" s="1">
        <v>44965</v>
      </c>
      <c r="I7214" t="s">
        <v>31</v>
      </c>
      <c r="J7214" t="s">
        <v>22</v>
      </c>
      <c r="K7214" s="2">
        <v>323.37</v>
      </c>
      <c r="L7214" t="s">
        <v>17</v>
      </c>
      <c r="M7214">
        <f>YEAR(Table1[[#This Row],[order_date]])</f>
        <v>2023</v>
      </c>
      <c r="N7214">
        <f>MONTH(Table1[[#This Row],[order_date]])</f>
        <v>2</v>
      </c>
      <c r="O7214" s="3">
        <f>Table1[[#This Row],[sales]]-Table1[[#This Row],[profit]]</f>
        <v>1748.4700000000003</v>
      </c>
      <c r="P7214" s="3">
        <f>Table1[[#This Row],[sales]]*Table1[[#This Row],[quantity]]</f>
        <v>16574.72</v>
      </c>
      <c r="Q7214" s="9">
        <f>Table1[[#This Row],[delivery_date]]-Table1[[#This Row],[order_date]]</f>
        <v>7</v>
      </c>
    </row>
    <row r="7215" spans="1:17" x14ac:dyDescent="0.35">
      <c r="A7215" t="s">
        <v>7246</v>
      </c>
      <c r="B7215" t="s">
        <v>19</v>
      </c>
      <c r="C7215" t="s">
        <v>33</v>
      </c>
      <c r="D7215" s="2">
        <v>2262.1799999999998</v>
      </c>
      <c r="E7215">
        <v>0.15</v>
      </c>
      <c r="F7215">
        <v>6</v>
      </c>
      <c r="G7215" s="1">
        <v>45546</v>
      </c>
      <c r="H7215" s="1">
        <v>45548</v>
      </c>
      <c r="I7215" t="s">
        <v>15</v>
      </c>
      <c r="J7215" t="s">
        <v>22</v>
      </c>
      <c r="K7215" s="2">
        <v>651.41999999999996</v>
      </c>
      <c r="L7215" t="s">
        <v>23</v>
      </c>
      <c r="M7215">
        <f>YEAR(Table1[[#This Row],[order_date]])</f>
        <v>2024</v>
      </c>
      <c r="N7215">
        <f>MONTH(Table1[[#This Row],[order_date]])</f>
        <v>9</v>
      </c>
      <c r="O7215" s="3">
        <f>Table1[[#This Row],[sales]]-Table1[[#This Row],[profit]]</f>
        <v>1610.7599999999998</v>
      </c>
      <c r="P7215" s="3">
        <f>Table1[[#This Row],[sales]]*Table1[[#This Row],[quantity]]</f>
        <v>13573.079999999998</v>
      </c>
      <c r="Q7215" s="9">
        <f>Table1[[#This Row],[delivery_date]]-Table1[[#This Row],[order_date]]</f>
        <v>2</v>
      </c>
    </row>
    <row r="7216" spans="1:17" x14ac:dyDescent="0.35">
      <c r="A7216" t="s">
        <v>7247</v>
      </c>
      <c r="B7216" t="s">
        <v>41</v>
      </c>
      <c r="C7216" t="s">
        <v>33</v>
      </c>
      <c r="D7216" s="2">
        <v>2515.2600000000002</v>
      </c>
      <c r="E7216">
        <v>0.12</v>
      </c>
      <c r="F7216">
        <v>9</v>
      </c>
      <c r="G7216" s="1">
        <v>45618</v>
      </c>
      <c r="H7216" s="1">
        <v>45619</v>
      </c>
      <c r="I7216" t="s">
        <v>15</v>
      </c>
      <c r="J7216" t="s">
        <v>27</v>
      </c>
      <c r="K7216" s="2">
        <v>185.52</v>
      </c>
      <c r="L7216" t="s">
        <v>23</v>
      </c>
      <c r="M7216">
        <f>YEAR(Table1[[#This Row],[order_date]])</f>
        <v>2024</v>
      </c>
      <c r="N7216">
        <f>MONTH(Table1[[#This Row],[order_date]])</f>
        <v>11</v>
      </c>
      <c r="O7216" s="3">
        <f>Table1[[#This Row],[sales]]-Table1[[#This Row],[profit]]</f>
        <v>2329.7400000000002</v>
      </c>
      <c r="P7216" s="3">
        <f>Table1[[#This Row],[sales]]*Table1[[#This Row],[quantity]]</f>
        <v>22637.340000000004</v>
      </c>
      <c r="Q7216" s="9">
        <f>Table1[[#This Row],[delivery_date]]-Table1[[#This Row],[order_date]]</f>
        <v>1</v>
      </c>
    </row>
    <row r="7217" spans="1:17" x14ac:dyDescent="0.35">
      <c r="A7217" t="s">
        <v>7248</v>
      </c>
      <c r="B7217" t="s">
        <v>19</v>
      </c>
      <c r="C7217" t="s">
        <v>26</v>
      </c>
      <c r="D7217" s="2">
        <v>3343.48</v>
      </c>
      <c r="E7217">
        <v>0.32</v>
      </c>
      <c r="F7217">
        <v>6</v>
      </c>
      <c r="G7217" s="1">
        <v>45290</v>
      </c>
      <c r="H7217" s="1">
        <v>45293</v>
      </c>
      <c r="I7217" t="s">
        <v>21</v>
      </c>
      <c r="J7217" t="s">
        <v>27</v>
      </c>
      <c r="K7217" s="2">
        <v>303.62</v>
      </c>
      <c r="L7217" t="s">
        <v>48</v>
      </c>
      <c r="M7217">
        <f>YEAR(Table1[[#This Row],[order_date]])</f>
        <v>2023</v>
      </c>
      <c r="N7217">
        <f>MONTH(Table1[[#This Row],[order_date]])</f>
        <v>12</v>
      </c>
      <c r="O7217" s="3">
        <f>Table1[[#This Row],[sales]]-Table1[[#This Row],[profit]]</f>
        <v>3039.86</v>
      </c>
      <c r="P7217" s="3">
        <f>Table1[[#This Row],[sales]]*Table1[[#This Row],[quantity]]</f>
        <v>20060.88</v>
      </c>
      <c r="Q7217" s="9">
        <f>Table1[[#This Row],[delivery_date]]-Table1[[#This Row],[order_date]]</f>
        <v>3</v>
      </c>
    </row>
    <row r="7218" spans="1:17" x14ac:dyDescent="0.35">
      <c r="A7218" t="s">
        <v>7249</v>
      </c>
      <c r="B7218" t="s">
        <v>25</v>
      </c>
      <c r="C7218" t="s">
        <v>20</v>
      </c>
      <c r="D7218" s="2">
        <v>3661.2</v>
      </c>
      <c r="E7218">
        <v>0.14000000000000001</v>
      </c>
      <c r="F7218">
        <v>4</v>
      </c>
      <c r="G7218" s="1">
        <v>45553</v>
      </c>
      <c r="H7218" s="1">
        <v>45556</v>
      </c>
      <c r="I7218" t="s">
        <v>15</v>
      </c>
      <c r="J7218" t="s">
        <v>16</v>
      </c>
      <c r="K7218" s="2">
        <v>550.98</v>
      </c>
      <c r="L7218" t="s">
        <v>28</v>
      </c>
      <c r="M7218">
        <f>YEAR(Table1[[#This Row],[order_date]])</f>
        <v>2024</v>
      </c>
      <c r="N7218">
        <f>MONTH(Table1[[#This Row],[order_date]])</f>
        <v>9</v>
      </c>
      <c r="O7218" s="3">
        <f>Table1[[#This Row],[sales]]-Table1[[#This Row],[profit]]</f>
        <v>3110.22</v>
      </c>
      <c r="P7218" s="3">
        <f>Table1[[#This Row],[sales]]*Table1[[#This Row],[quantity]]</f>
        <v>14644.8</v>
      </c>
      <c r="Q7218" s="9">
        <f>Table1[[#This Row],[delivery_date]]-Table1[[#This Row],[order_date]]</f>
        <v>3</v>
      </c>
    </row>
    <row r="7219" spans="1:17" x14ac:dyDescent="0.35">
      <c r="A7219" t="s">
        <v>7250</v>
      </c>
      <c r="B7219" t="s">
        <v>41</v>
      </c>
      <c r="C7219" t="s">
        <v>36</v>
      </c>
      <c r="D7219" s="2">
        <v>3906.53</v>
      </c>
      <c r="E7219">
        <v>0.09</v>
      </c>
      <c r="F7219">
        <v>6</v>
      </c>
      <c r="G7219" s="1">
        <v>45369</v>
      </c>
      <c r="H7219" s="1">
        <v>45376</v>
      </c>
      <c r="I7219" t="s">
        <v>21</v>
      </c>
      <c r="J7219" t="s">
        <v>22</v>
      </c>
      <c r="K7219" s="2">
        <v>579.78</v>
      </c>
      <c r="L7219" t="s">
        <v>23</v>
      </c>
      <c r="M7219">
        <f>YEAR(Table1[[#This Row],[order_date]])</f>
        <v>2024</v>
      </c>
      <c r="N7219">
        <f>MONTH(Table1[[#This Row],[order_date]])</f>
        <v>3</v>
      </c>
      <c r="O7219" s="3">
        <f>Table1[[#This Row],[sales]]-Table1[[#This Row],[profit]]</f>
        <v>3326.75</v>
      </c>
      <c r="P7219" s="3">
        <f>Table1[[#This Row],[sales]]*Table1[[#This Row],[quantity]]</f>
        <v>23439.18</v>
      </c>
      <c r="Q7219" s="9">
        <f>Table1[[#This Row],[delivery_date]]-Table1[[#This Row],[order_date]]</f>
        <v>7</v>
      </c>
    </row>
    <row r="7220" spans="1:17" x14ac:dyDescent="0.35">
      <c r="A7220" t="s">
        <v>7251</v>
      </c>
      <c r="B7220" t="s">
        <v>19</v>
      </c>
      <c r="C7220" t="s">
        <v>14</v>
      </c>
      <c r="D7220" s="2">
        <v>3390.87</v>
      </c>
      <c r="E7220">
        <v>0.32</v>
      </c>
      <c r="F7220">
        <v>2</v>
      </c>
      <c r="G7220" s="1">
        <v>45057</v>
      </c>
      <c r="H7220" s="1">
        <v>45063</v>
      </c>
      <c r="I7220" t="s">
        <v>21</v>
      </c>
      <c r="J7220" t="s">
        <v>27</v>
      </c>
      <c r="K7220" s="2">
        <v>184.19</v>
      </c>
      <c r="L7220" t="s">
        <v>39</v>
      </c>
      <c r="M7220">
        <f>YEAR(Table1[[#This Row],[order_date]])</f>
        <v>2023</v>
      </c>
      <c r="N7220">
        <f>MONTH(Table1[[#This Row],[order_date]])</f>
        <v>5</v>
      </c>
      <c r="O7220" s="3">
        <f>Table1[[#This Row],[sales]]-Table1[[#This Row],[profit]]</f>
        <v>3206.68</v>
      </c>
      <c r="P7220" s="3">
        <f>Table1[[#This Row],[sales]]*Table1[[#This Row],[quantity]]</f>
        <v>6781.74</v>
      </c>
      <c r="Q7220" s="9">
        <f>Table1[[#This Row],[delivery_date]]-Table1[[#This Row],[order_date]]</f>
        <v>6</v>
      </c>
    </row>
    <row r="7221" spans="1:17" x14ac:dyDescent="0.35">
      <c r="A7221" t="s">
        <v>7252</v>
      </c>
      <c r="B7221" t="s">
        <v>13</v>
      </c>
      <c r="C7221" t="s">
        <v>20</v>
      </c>
      <c r="D7221" s="2">
        <v>4037.05</v>
      </c>
      <c r="E7221">
        <v>0.36</v>
      </c>
      <c r="F7221">
        <v>8</v>
      </c>
      <c r="G7221" s="1">
        <v>45176</v>
      </c>
      <c r="H7221" s="1">
        <v>45178</v>
      </c>
      <c r="I7221" t="s">
        <v>21</v>
      </c>
      <c r="J7221" t="s">
        <v>27</v>
      </c>
      <c r="K7221" s="2">
        <v>261.63</v>
      </c>
      <c r="L7221" t="s">
        <v>34</v>
      </c>
      <c r="M7221">
        <f>YEAR(Table1[[#This Row],[order_date]])</f>
        <v>2023</v>
      </c>
      <c r="N7221">
        <f>MONTH(Table1[[#This Row],[order_date]])</f>
        <v>9</v>
      </c>
      <c r="O7221" s="3">
        <f>Table1[[#This Row],[sales]]-Table1[[#This Row],[profit]]</f>
        <v>3775.42</v>
      </c>
      <c r="P7221" s="3">
        <f>Table1[[#This Row],[sales]]*Table1[[#This Row],[quantity]]</f>
        <v>32296.400000000001</v>
      </c>
      <c r="Q7221" s="9">
        <f>Table1[[#This Row],[delivery_date]]-Table1[[#This Row],[order_date]]</f>
        <v>2</v>
      </c>
    </row>
    <row r="7222" spans="1:17" x14ac:dyDescent="0.35">
      <c r="A7222" t="s">
        <v>7253</v>
      </c>
      <c r="B7222" t="s">
        <v>19</v>
      </c>
      <c r="C7222" t="s">
        <v>33</v>
      </c>
      <c r="D7222" s="2">
        <v>698.53</v>
      </c>
      <c r="E7222">
        <v>0.12</v>
      </c>
      <c r="F7222">
        <v>6</v>
      </c>
      <c r="G7222" s="1">
        <v>45063</v>
      </c>
      <c r="H7222" s="1">
        <v>45070</v>
      </c>
      <c r="I7222" t="s">
        <v>31</v>
      </c>
      <c r="J7222" t="s">
        <v>16</v>
      </c>
      <c r="K7222" s="2">
        <v>91.81</v>
      </c>
      <c r="L7222" t="s">
        <v>39</v>
      </c>
      <c r="M7222">
        <f>YEAR(Table1[[#This Row],[order_date]])</f>
        <v>2023</v>
      </c>
      <c r="N7222">
        <f>MONTH(Table1[[#This Row],[order_date]])</f>
        <v>5</v>
      </c>
      <c r="O7222" s="3">
        <f>Table1[[#This Row],[sales]]-Table1[[#This Row],[profit]]</f>
        <v>606.72</v>
      </c>
      <c r="P7222" s="3">
        <f>Table1[[#This Row],[sales]]*Table1[[#This Row],[quantity]]</f>
        <v>4191.18</v>
      </c>
      <c r="Q7222" s="9">
        <f>Table1[[#This Row],[delivery_date]]-Table1[[#This Row],[order_date]]</f>
        <v>7</v>
      </c>
    </row>
    <row r="7223" spans="1:17" x14ac:dyDescent="0.35">
      <c r="A7223" t="s">
        <v>7254</v>
      </c>
      <c r="B7223" t="s">
        <v>41</v>
      </c>
      <c r="C7223" t="s">
        <v>14</v>
      </c>
      <c r="D7223" s="2">
        <v>4200.41</v>
      </c>
      <c r="E7223">
        <v>0.27</v>
      </c>
      <c r="F7223">
        <v>4</v>
      </c>
      <c r="G7223" s="1">
        <v>45062</v>
      </c>
      <c r="H7223" s="1">
        <v>45068</v>
      </c>
      <c r="I7223" t="s">
        <v>31</v>
      </c>
      <c r="J7223" t="s">
        <v>22</v>
      </c>
      <c r="K7223" s="2">
        <v>539.22</v>
      </c>
      <c r="L7223" t="s">
        <v>23</v>
      </c>
      <c r="M7223">
        <f>YEAR(Table1[[#This Row],[order_date]])</f>
        <v>2023</v>
      </c>
      <c r="N7223">
        <f>MONTH(Table1[[#This Row],[order_date]])</f>
        <v>5</v>
      </c>
      <c r="O7223" s="3">
        <f>Table1[[#This Row],[sales]]-Table1[[#This Row],[profit]]</f>
        <v>3661.1899999999996</v>
      </c>
      <c r="P7223" s="3">
        <f>Table1[[#This Row],[sales]]*Table1[[#This Row],[quantity]]</f>
        <v>16801.64</v>
      </c>
      <c r="Q7223" s="9">
        <f>Table1[[#This Row],[delivery_date]]-Table1[[#This Row],[order_date]]</f>
        <v>6</v>
      </c>
    </row>
    <row r="7224" spans="1:17" x14ac:dyDescent="0.35">
      <c r="A7224" t="s">
        <v>7255</v>
      </c>
      <c r="B7224" t="s">
        <v>25</v>
      </c>
      <c r="C7224" t="s">
        <v>26</v>
      </c>
      <c r="D7224" s="2">
        <v>1997.67</v>
      </c>
      <c r="E7224">
        <v>0.33</v>
      </c>
      <c r="F7224">
        <v>7</v>
      </c>
      <c r="G7224" s="1">
        <v>45437</v>
      </c>
      <c r="H7224" s="1">
        <v>45438</v>
      </c>
      <c r="I7224" t="s">
        <v>21</v>
      </c>
      <c r="J7224" t="s">
        <v>22</v>
      </c>
      <c r="K7224" s="2">
        <v>242.69</v>
      </c>
      <c r="L7224" t="s">
        <v>28</v>
      </c>
      <c r="M7224">
        <f>YEAR(Table1[[#This Row],[order_date]])</f>
        <v>2024</v>
      </c>
      <c r="N7224">
        <f>MONTH(Table1[[#This Row],[order_date]])</f>
        <v>5</v>
      </c>
      <c r="O7224" s="3">
        <f>Table1[[#This Row],[sales]]-Table1[[#This Row],[profit]]</f>
        <v>1754.98</v>
      </c>
      <c r="P7224" s="3">
        <f>Table1[[#This Row],[sales]]*Table1[[#This Row],[quantity]]</f>
        <v>13983.69</v>
      </c>
      <c r="Q7224" s="9">
        <f>Table1[[#This Row],[delivery_date]]-Table1[[#This Row],[order_date]]</f>
        <v>1</v>
      </c>
    </row>
    <row r="7225" spans="1:17" x14ac:dyDescent="0.35">
      <c r="A7225" t="s">
        <v>7256</v>
      </c>
      <c r="B7225" t="s">
        <v>41</v>
      </c>
      <c r="C7225" t="s">
        <v>20</v>
      </c>
      <c r="D7225" s="2">
        <v>2691.01</v>
      </c>
      <c r="E7225">
        <v>0.47</v>
      </c>
      <c r="F7225">
        <v>8</v>
      </c>
      <c r="G7225" s="1">
        <v>45000</v>
      </c>
      <c r="H7225" s="1">
        <v>45002</v>
      </c>
      <c r="I7225" t="s">
        <v>21</v>
      </c>
      <c r="J7225" t="s">
        <v>16</v>
      </c>
      <c r="K7225" s="2">
        <v>486.51</v>
      </c>
      <c r="L7225" t="s">
        <v>23</v>
      </c>
      <c r="M7225">
        <f>YEAR(Table1[[#This Row],[order_date]])</f>
        <v>2023</v>
      </c>
      <c r="N7225">
        <f>MONTH(Table1[[#This Row],[order_date]])</f>
        <v>3</v>
      </c>
      <c r="O7225" s="3">
        <f>Table1[[#This Row],[sales]]-Table1[[#This Row],[profit]]</f>
        <v>2204.5</v>
      </c>
      <c r="P7225" s="3">
        <f>Table1[[#This Row],[sales]]*Table1[[#This Row],[quantity]]</f>
        <v>21528.080000000002</v>
      </c>
      <c r="Q7225" s="9">
        <f>Table1[[#This Row],[delivery_date]]-Table1[[#This Row],[order_date]]</f>
        <v>2</v>
      </c>
    </row>
    <row r="7226" spans="1:17" x14ac:dyDescent="0.35">
      <c r="A7226" t="s">
        <v>7257</v>
      </c>
      <c r="B7226" t="s">
        <v>41</v>
      </c>
      <c r="C7226" t="s">
        <v>36</v>
      </c>
      <c r="D7226" s="2">
        <v>2225.52</v>
      </c>
      <c r="E7226">
        <v>0.4</v>
      </c>
      <c r="F7226">
        <v>3</v>
      </c>
      <c r="G7226" s="1">
        <v>45306</v>
      </c>
      <c r="H7226" s="1">
        <v>45313</v>
      </c>
      <c r="I7226" t="s">
        <v>31</v>
      </c>
      <c r="J7226" t="s">
        <v>16</v>
      </c>
      <c r="K7226" s="2">
        <v>221.81</v>
      </c>
      <c r="L7226" t="s">
        <v>23</v>
      </c>
      <c r="M7226">
        <f>YEAR(Table1[[#This Row],[order_date]])</f>
        <v>2024</v>
      </c>
      <c r="N7226">
        <f>MONTH(Table1[[#This Row],[order_date]])</f>
        <v>1</v>
      </c>
      <c r="O7226" s="3">
        <f>Table1[[#This Row],[sales]]-Table1[[#This Row],[profit]]</f>
        <v>2003.71</v>
      </c>
      <c r="P7226" s="3">
        <f>Table1[[#This Row],[sales]]*Table1[[#This Row],[quantity]]</f>
        <v>6676.5599999999995</v>
      </c>
      <c r="Q7226" s="9">
        <f>Table1[[#This Row],[delivery_date]]-Table1[[#This Row],[order_date]]</f>
        <v>7</v>
      </c>
    </row>
    <row r="7227" spans="1:17" x14ac:dyDescent="0.35">
      <c r="A7227" t="s">
        <v>7258</v>
      </c>
      <c r="B7227" t="s">
        <v>19</v>
      </c>
      <c r="C7227" t="s">
        <v>20</v>
      </c>
      <c r="D7227" s="2">
        <v>2431.0100000000002</v>
      </c>
      <c r="E7227">
        <v>0.21</v>
      </c>
      <c r="F7227">
        <v>3</v>
      </c>
      <c r="G7227" s="1">
        <v>45446</v>
      </c>
      <c r="H7227" s="1">
        <v>45450</v>
      </c>
      <c r="I7227" t="s">
        <v>31</v>
      </c>
      <c r="J7227" t="s">
        <v>27</v>
      </c>
      <c r="K7227" s="2">
        <v>429.17</v>
      </c>
      <c r="L7227" t="s">
        <v>17</v>
      </c>
      <c r="M7227">
        <f>YEAR(Table1[[#This Row],[order_date]])</f>
        <v>2024</v>
      </c>
      <c r="N7227">
        <f>MONTH(Table1[[#This Row],[order_date]])</f>
        <v>6</v>
      </c>
      <c r="O7227" s="3">
        <f>Table1[[#This Row],[sales]]-Table1[[#This Row],[profit]]</f>
        <v>2001.8400000000001</v>
      </c>
      <c r="P7227" s="3">
        <f>Table1[[#This Row],[sales]]*Table1[[#This Row],[quantity]]</f>
        <v>7293.0300000000007</v>
      </c>
      <c r="Q7227" s="9">
        <f>Table1[[#This Row],[delivery_date]]-Table1[[#This Row],[order_date]]</f>
        <v>4</v>
      </c>
    </row>
    <row r="7228" spans="1:17" x14ac:dyDescent="0.35">
      <c r="A7228" t="s">
        <v>7259</v>
      </c>
      <c r="B7228" t="s">
        <v>13</v>
      </c>
      <c r="C7228" t="s">
        <v>20</v>
      </c>
      <c r="D7228" s="2">
        <v>1498.6</v>
      </c>
      <c r="E7228">
        <v>0.42</v>
      </c>
      <c r="F7228">
        <v>3</v>
      </c>
      <c r="G7228" s="1">
        <v>45205</v>
      </c>
      <c r="H7228" s="1">
        <v>45210</v>
      </c>
      <c r="I7228" t="s">
        <v>15</v>
      </c>
      <c r="J7228" t="s">
        <v>27</v>
      </c>
      <c r="K7228" s="2">
        <v>93.94</v>
      </c>
      <c r="L7228" t="s">
        <v>39</v>
      </c>
      <c r="M7228">
        <f>YEAR(Table1[[#This Row],[order_date]])</f>
        <v>2023</v>
      </c>
      <c r="N7228">
        <f>MONTH(Table1[[#This Row],[order_date]])</f>
        <v>10</v>
      </c>
      <c r="O7228" s="3">
        <f>Table1[[#This Row],[sales]]-Table1[[#This Row],[profit]]</f>
        <v>1404.6599999999999</v>
      </c>
      <c r="P7228" s="3">
        <f>Table1[[#This Row],[sales]]*Table1[[#This Row],[quantity]]</f>
        <v>4495.7999999999993</v>
      </c>
      <c r="Q7228" s="9">
        <f>Table1[[#This Row],[delivery_date]]-Table1[[#This Row],[order_date]]</f>
        <v>5</v>
      </c>
    </row>
    <row r="7229" spans="1:17" x14ac:dyDescent="0.35">
      <c r="A7229" t="s">
        <v>7260</v>
      </c>
      <c r="B7229" t="s">
        <v>41</v>
      </c>
      <c r="C7229" t="s">
        <v>14</v>
      </c>
      <c r="D7229" s="2">
        <v>932.76</v>
      </c>
      <c r="E7229">
        <v>0.22</v>
      </c>
      <c r="F7229">
        <v>3</v>
      </c>
      <c r="G7229" s="1">
        <v>45588</v>
      </c>
      <c r="H7229" s="1">
        <v>45595</v>
      </c>
      <c r="I7229" t="s">
        <v>15</v>
      </c>
      <c r="J7229" t="s">
        <v>16</v>
      </c>
      <c r="K7229" s="2">
        <v>162.74</v>
      </c>
      <c r="L7229" t="s">
        <v>48</v>
      </c>
      <c r="M7229">
        <f>YEAR(Table1[[#This Row],[order_date]])</f>
        <v>2024</v>
      </c>
      <c r="N7229">
        <f>MONTH(Table1[[#This Row],[order_date]])</f>
        <v>10</v>
      </c>
      <c r="O7229" s="3">
        <f>Table1[[#This Row],[sales]]-Table1[[#This Row],[profit]]</f>
        <v>770.02</v>
      </c>
      <c r="P7229" s="3">
        <f>Table1[[#This Row],[sales]]*Table1[[#This Row],[quantity]]</f>
        <v>2798.2799999999997</v>
      </c>
      <c r="Q7229" s="9">
        <f>Table1[[#This Row],[delivery_date]]-Table1[[#This Row],[order_date]]</f>
        <v>7</v>
      </c>
    </row>
    <row r="7230" spans="1:17" x14ac:dyDescent="0.35">
      <c r="A7230" t="s">
        <v>7261</v>
      </c>
      <c r="B7230" t="s">
        <v>13</v>
      </c>
      <c r="C7230" t="s">
        <v>26</v>
      </c>
      <c r="D7230" s="2">
        <v>613.98</v>
      </c>
      <c r="E7230">
        <v>7.0000000000000007E-2</v>
      </c>
      <c r="F7230">
        <v>2</v>
      </c>
      <c r="G7230" s="1">
        <v>45328</v>
      </c>
      <c r="H7230" s="1">
        <v>45331</v>
      </c>
      <c r="I7230" t="s">
        <v>21</v>
      </c>
      <c r="J7230" t="s">
        <v>16</v>
      </c>
      <c r="K7230" s="2">
        <v>145.53</v>
      </c>
      <c r="L7230" t="s">
        <v>23</v>
      </c>
      <c r="M7230">
        <f>YEAR(Table1[[#This Row],[order_date]])</f>
        <v>2024</v>
      </c>
      <c r="N7230">
        <f>MONTH(Table1[[#This Row],[order_date]])</f>
        <v>2</v>
      </c>
      <c r="O7230" s="3">
        <f>Table1[[#This Row],[sales]]-Table1[[#This Row],[profit]]</f>
        <v>468.45000000000005</v>
      </c>
      <c r="P7230" s="3">
        <f>Table1[[#This Row],[sales]]*Table1[[#This Row],[quantity]]</f>
        <v>1227.96</v>
      </c>
      <c r="Q7230" s="9">
        <f>Table1[[#This Row],[delivery_date]]-Table1[[#This Row],[order_date]]</f>
        <v>3</v>
      </c>
    </row>
    <row r="7231" spans="1:17" x14ac:dyDescent="0.35">
      <c r="A7231" t="s">
        <v>7262</v>
      </c>
      <c r="B7231" t="s">
        <v>19</v>
      </c>
      <c r="C7231" t="s">
        <v>26</v>
      </c>
      <c r="D7231" s="2">
        <v>2311.85</v>
      </c>
      <c r="E7231">
        <v>0.17</v>
      </c>
      <c r="F7231">
        <v>5</v>
      </c>
      <c r="G7231" s="1">
        <v>45574</v>
      </c>
      <c r="H7231" s="1">
        <v>45579</v>
      </c>
      <c r="I7231" t="s">
        <v>31</v>
      </c>
      <c r="J7231" t="s">
        <v>16</v>
      </c>
      <c r="K7231" s="2">
        <v>648.91</v>
      </c>
      <c r="L7231" t="s">
        <v>28</v>
      </c>
      <c r="M7231">
        <f>YEAR(Table1[[#This Row],[order_date]])</f>
        <v>2024</v>
      </c>
      <c r="N7231">
        <f>MONTH(Table1[[#This Row],[order_date]])</f>
        <v>10</v>
      </c>
      <c r="O7231" s="3">
        <f>Table1[[#This Row],[sales]]-Table1[[#This Row],[profit]]</f>
        <v>1662.94</v>
      </c>
      <c r="P7231" s="3">
        <f>Table1[[#This Row],[sales]]*Table1[[#This Row],[quantity]]</f>
        <v>11559.25</v>
      </c>
      <c r="Q7231" s="9">
        <f>Table1[[#This Row],[delivery_date]]-Table1[[#This Row],[order_date]]</f>
        <v>5</v>
      </c>
    </row>
    <row r="7232" spans="1:17" x14ac:dyDescent="0.35">
      <c r="A7232" t="s">
        <v>7263</v>
      </c>
      <c r="B7232" t="s">
        <v>13</v>
      </c>
      <c r="C7232" t="s">
        <v>20</v>
      </c>
      <c r="D7232" s="2">
        <v>713.78</v>
      </c>
      <c r="E7232">
        <v>0.4</v>
      </c>
      <c r="F7232">
        <v>6</v>
      </c>
      <c r="G7232" s="1">
        <v>45571</v>
      </c>
      <c r="H7232" s="1">
        <v>45578</v>
      </c>
      <c r="I7232" t="s">
        <v>31</v>
      </c>
      <c r="J7232" t="s">
        <v>22</v>
      </c>
      <c r="K7232" s="2">
        <v>195.44</v>
      </c>
      <c r="L7232" t="s">
        <v>34</v>
      </c>
      <c r="M7232">
        <f>YEAR(Table1[[#This Row],[order_date]])</f>
        <v>2024</v>
      </c>
      <c r="N7232">
        <f>MONTH(Table1[[#This Row],[order_date]])</f>
        <v>10</v>
      </c>
      <c r="O7232" s="3">
        <f>Table1[[#This Row],[sales]]-Table1[[#This Row],[profit]]</f>
        <v>518.33999999999992</v>
      </c>
      <c r="P7232" s="3">
        <f>Table1[[#This Row],[sales]]*Table1[[#This Row],[quantity]]</f>
        <v>4282.68</v>
      </c>
      <c r="Q7232" s="9">
        <f>Table1[[#This Row],[delivery_date]]-Table1[[#This Row],[order_date]]</f>
        <v>7</v>
      </c>
    </row>
    <row r="7233" spans="1:17" x14ac:dyDescent="0.35">
      <c r="A7233" t="s">
        <v>7264</v>
      </c>
      <c r="B7233" t="s">
        <v>19</v>
      </c>
      <c r="C7233" t="s">
        <v>26</v>
      </c>
      <c r="D7233" s="2">
        <v>1300.44</v>
      </c>
      <c r="E7233">
        <v>0.48</v>
      </c>
      <c r="F7233">
        <v>1</v>
      </c>
      <c r="G7233" s="1">
        <v>45273</v>
      </c>
      <c r="H7233" s="1">
        <v>45274</v>
      </c>
      <c r="I7233" t="s">
        <v>15</v>
      </c>
      <c r="J7233" t="s">
        <v>22</v>
      </c>
      <c r="K7233" s="2">
        <v>275.38</v>
      </c>
      <c r="L7233" t="s">
        <v>28</v>
      </c>
      <c r="M7233">
        <f>YEAR(Table1[[#This Row],[order_date]])</f>
        <v>2023</v>
      </c>
      <c r="N7233">
        <f>MONTH(Table1[[#This Row],[order_date]])</f>
        <v>12</v>
      </c>
      <c r="O7233" s="3">
        <f>Table1[[#This Row],[sales]]-Table1[[#This Row],[profit]]</f>
        <v>1025.06</v>
      </c>
      <c r="P7233" s="3">
        <f>Table1[[#This Row],[sales]]*Table1[[#This Row],[quantity]]</f>
        <v>1300.44</v>
      </c>
      <c r="Q7233" s="9">
        <f>Table1[[#This Row],[delivery_date]]-Table1[[#This Row],[order_date]]</f>
        <v>1</v>
      </c>
    </row>
    <row r="7234" spans="1:17" x14ac:dyDescent="0.35">
      <c r="A7234" t="s">
        <v>7265</v>
      </c>
      <c r="B7234" t="s">
        <v>25</v>
      </c>
      <c r="C7234" t="s">
        <v>14</v>
      </c>
      <c r="D7234" s="2">
        <v>754.72</v>
      </c>
      <c r="E7234">
        <v>0.49</v>
      </c>
      <c r="F7234">
        <v>6</v>
      </c>
      <c r="G7234" s="1">
        <v>45457</v>
      </c>
      <c r="H7234" s="1">
        <v>45463</v>
      </c>
      <c r="I7234" t="s">
        <v>21</v>
      </c>
      <c r="J7234" t="s">
        <v>27</v>
      </c>
      <c r="K7234" s="2">
        <v>223.09</v>
      </c>
      <c r="L7234" t="s">
        <v>39</v>
      </c>
      <c r="M7234">
        <f>YEAR(Table1[[#This Row],[order_date]])</f>
        <v>2024</v>
      </c>
      <c r="N7234">
        <f>MONTH(Table1[[#This Row],[order_date]])</f>
        <v>6</v>
      </c>
      <c r="O7234" s="3">
        <f>Table1[[#This Row],[sales]]-Table1[[#This Row],[profit]]</f>
        <v>531.63</v>
      </c>
      <c r="P7234" s="3">
        <f>Table1[[#This Row],[sales]]*Table1[[#This Row],[quantity]]</f>
        <v>4528.32</v>
      </c>
      <c r="Q7234" s="9">
        <f>Table1[[#This Row],[delivery_date]]-Table1[[#This Row],[order_date]]</f>
        <v>6</v>
      </c>
    </row>
    <row r="7235" spans="1:17" x14ac:dyDescent="0.35">
      <c r="A7235" t="s">
        <v>7266</v>
      </c>
      <c r="B7235" t="s">
        <v>13</v>
      </c>
      <c r="C7235" t="s">
        <v>14</v>
      </c>
      <c r="D7235" s="2">
        <v>634.69000000000005</v>
      </c>
      <c r="E7235">
        <v>0.32</v>
      </c>
      <c r="F7235">
        <v>7</v>
      </c>
      <c r="G7235" s="1">
        <v>45307</v>
      </c>
      <c r="H7235" s="1">
        <v>45308</v>
      </c>
      <c r="I7235" t="s">
        <v>31</v>
      </c>
      <c r="J7235" t="s">
        <v>27</v>
      </c>
      <c r="K7235" s="2">
        <v>89.89</v>
      </c>
      <c r="L7235" t="s">
        <v>23</v>
      </c>
      <c r="M7235">
        <f>YEAR(Table1[[#This Row],[order_date]])</f>
        <v>2024</v>
      </c>
      <c r="N7235">
        <f>MONTH(Table1[[#This Row],[order_date]])</f>
        <v>1</v>
      </c>
      <c r="O7235" s="3">
        <f>Table1[[#This Row],[sales]]-Table1[[#This Row],[profit]]</f>
        <v>544.80000000000007</v>
      </c>
      <c r="P7235" s="3">
        <f>Table1[[#This Row],[sales]]*Table1[[#This Row],[quantity]]</f>
        <v>4442.83</v>
      </c>
      <c r="Q7235" s="9">
        <f>Table1[[#This Row],[delivery_date]]-Table1[[#This Row],[order_date]]</f>
        <v>1</v>
      </c>
    </row>
    <row r="7236" spans="1:17" x14ac:dyDescent="0.35">
      <c r="A7236" t="s">
        <v>7267</v>
      </c>
      <c r="B7236" t="s">
        <v>13</v>
      </c>
      <c r="C7236" t="s">
        <v>36</v>
      </c>
      <c r="D7236" s="2">
        <v>4424.0600000000004</v>
      </c>
      <c r="E7236">
        <v>0.24</v>
      </c>
      <c r="F7236">
        <v>2</v>
      </c>
      <c r="G7236" s="1">
        <v>44987</v>
      </c>
      <c r="H7236" s="1">
        <v>44989</v>
      </c>
      <c r="I7236" t="s">
        <v>31</v>
      </c>
      <c r="J7236" t="s">
        <v>16</v>
      </c>
      <c r="K7236" s="2">
        <v>987.83</v>
      </c>
      <c r="L7236" t="s">
        <v>34</v>
      </c>
      <c r="M7236">
        <f>YEAR(Table1[[#This Row],[order_date]])</f>
        <v>2023</v>
      </c>
      <c r="N7236">
        <f>MONTH(Table1[[#This Row],[order_date]])</f>
        <v>3</v>
      </c>
      <c r="O7236" s="3">
        <f>Table1[[#This Row],[sales]]-Table1[[#This Row],[profit]]</f>
        <v>3436.2300000000005</v>
      </c>
      <c r="P7236" s="3">
        <f>Table1[[#This Row],[sales]]*Table1[[#This Row],[quantity]]</f>
        <v>8848.1200000000008</v>
      </c>
      <c r="Q7236" s="9">
        <f>Table1[[#This Row],[delivery_date]]-Table1[[#This Row],[order_date]]</f>
        <v>2</v>
      </c>
    </row>
    <row r="7237" spans="1:17" x14ac:dyDescent="0.35">
      <c r="A7237" t="s">
        <v>7268</v>
      </c>
      <c r="B7237" t="s">
        <v>25</v>
      </c>
      <c r="C7237" t="s">
        <v>26</v>
      </c>
      <c r="D7237" s="2">
        <v>3402.73</v>
      </c>
      <c r="E7237">
        <v>0.08</v>
      </c>
      <c r="F7237">
        <v>1</v>
      </c>
      <c r="G7237" s="1">
        <v>45584</v>
      </c>
      <c r="H7237" s="1">
        <v>45585</v>
      </c>
      <c r="I7237" t="s">
        <v>31</v>
      </c>
      <c r="J7237" t="s">
        <v>16</v>
      </c>
      <c r="K7237" s="2">
        <v>1011.65</v>
      </c>
      <c r="L7237" t="s">
        <v>48</v>
      </c>
      <c r="M7237">
        <f>YEAR(Table1[[#This Row],[order_date]])</f>
        <v>2024</v>
      </c>
      <c r="N7237">
        <f>MONTH(Table1[[#This Row],[order_date]])</f>
        <v>10</v>
      </c>
      <c r="O7237" s="3">
        <f>Table1[[#This Row],[sales]]-Table1[[#This Row],[profit]]</f>
        <v>2391.08</v>
      </c>
      <c r="P7237" s="3">
        <f>Table1[[#This Row],[sales]]*Table1[[#This Row],[quantity]]</f>
        <v>3402.73</v>
      </c>
      <c r="Q7237" s="9">
        <f>Table1[[#This Row],[delivery_date]]-Table1[[#This Row],[order_date]]</f>
        <v>1</v>
      </c>
    </row>
    <row r="7238" spans="1:17" x14ac:dyDescent="0.35">
      <c r="A7238" t="s">
        <v>7269</v>
      </c>
      <c r="B7238" t="s">
        <v>13</v>
      </c>
      <c r="C7238" t="s">
        <v>36</v>
      </c>
      <c r="D7238" s="2">
        <v>4626.42</v>
      </c>
      <c r="E7238">
        <v>0.05</v>
      </c>
      <c r="F7238">
        <v>7</v>
      </c>
      <c r="G7238" s="1">
        <v>45114</v>
      </c>
      <c r="H7238" s="1">
        <v>45119</v>
      </c>
      <c r="I7238" t="s">
        <v>21</v>
      </c>
      <c r="J7238" t="s">
        <v>16</v>
      </c>
      <c r="K7238" s="2">
        <v>1034.8800000000001</v>
      </c>
      <c r="L7238" t="s">
        <v>39</v>
      </c>
      <c r="M7238">
        <f>YEAR(Table1[[#This Row],[order_date]])</f>
        <v>2023</v>
      </c>
      <c r="N7238">
        <f>MONTH(Table1[[#This Row],[order_date]])</f>
        <v>7</v>
      </c>
      <c r="O7238" s="3">
        <f>Table1[[#This Row],[sales]]-Table1[[#This Row],[profit]]</f>
        <v>3591.54</v>
      </c>
      <c r="P7238" s="3">
        <f>Table1[[#This Row],[sales]]*Table1[[#This Row],[quantity]]</f>
        <v>32384.940000000002</v>
      </c>
      <c r="Q7238" s="9">
        <f>Table1[[#This Row],[delivery_date]]-Table1[[#This Row],[order_date]]</f>
        <v>5</v>
      </c>
    </row>
    <row r="7239" spans="1:17" x14ac:dyDescent="0.35">
      <c r="A7239" t="s">
        <v>7270</v>
      </c>
      <c r="B7239" t="s">
        <v>25</v>
      </c>
      <c r="C7239" t="s">
        <v>33</v>
      </c>
      <c r="D7239" s="2">
        <v>3255.66</v>
      </c>
      <c r="E7239">
        <v>0.26</v>
      </c>
      <c r="F7239">
        <v>6</v>
      </c>
      <c r="G7239" s="1">
        <v>45312</v>
      </c>
      <c r="H7239" s="1">
        <v>45315</v>
      </c>
      <c r="I7239" t="s">
        <v>21</v>
      </c>
      <c r="J7239" t="s">
        <v>27</v>
      </c>
      <c r="K7239" s="2">
        <v>373.66</v>
      </c>
      <c r="L7239" t="s">
        <v>28</v>
      </c>
      <c r="M7239">
        <f>YEAR(Table1[[#This Row],[order_date]])</f>
        <v>2024</v>
      </c>
      <c r="N7239">
        <f>MONTH(Table1[[#This Row],[order_date]])</f>
        <v>1</v>
      </c>
      <c r="O7239" s="3">
        <f>Table1[[#This Row],[sales]]-Table1[[#This Row],[profit]]</f>
        <v>2882</v>
      </c>
      <c r="P7239" s="3">
        <f>Table1[[#This Row],[sales]]*Table1[[#This Row],[quantity]]</f>
        <v>19533.96</v>
      </c>
      <c r="Q7239" s="9">
        <f>Table1[[#This Row],[delivery_date]]-Table1[[#This Row],[order_date]]</f>
        <v>3</v>
      </c>
    </row>
    <row r="7240" spans="1:17" x14ac:dyDescent="0.35">
      <c r="A7240" t="s">
        <v>7271</v>
      </c>
      <c r="B7240" t="s">
        <v>41</v>
      </c>
      <c r="C7240" t="s">
        <v>14</v>
      </c>
      <c r="D7240" s="2">
        <v>4235.3599999999997</v>
      </c>
      <c r="E7240">
        <v>0.36</v>
      </c>
      <c r="F7240">
        <v>3</v>
      </c>
      <c r="G7240" s="1">
        <v>45429</v>
      </c>
      <c r="H7240" s="1">
        <v>45431</v>
      </c>
      <c r="I7240" t="s">
        <v>31</v>
      </c>
      <c r="J7240" t="s">
        <v>27</v>
      </c>
      <c r="K7240" s="2">
        <v>1072.3</v>
      </c>
      <c r="L7240" t="s">
        <v>48</v>
      </c>
      <c r="M7240">
        <f>YEAR(Table1[[#This Row],[order_date]])</f>
        <v>2024</v>
      </c>
      <c r="N7240">
        <f>MONTH(Table1[[#This Row],[order_date]])</f>
        <v>5</v>
      </c>
      <c r="O7240" s="3">
        <f>Table1[[#This Row],[sales]]-Table1[[#This Row],[profit]]</f>
        <v>3163.0599999999995</v>
      </c>
      <c r="P7240" s="3">
        <f>Table1[[#This Row],[sales]]*Table1[[#This Row],[quantity]]</f>
        <v>12706.079999999998</v>
      </c>
      <c r="Q7240" s="9">
        <f>Table1[[#This Row],[delivery_date]]-Table1[[#This Row],[order_date]]</f>
        <v>2</v>
      </c>
    </row>
    <row r="7241" spans="1:17" x14ac:dyDescent="0.35">
      <c r="A7241" t="s">
        <v>7272</v>
      </c>
      <c r="B7241" t="s">
        <v>19</v>
      </c>
      <c r="C7241" t="s">
        <v>20</v>
      </c>
      <c r="D7241" s="2">
        <v>2820.96</v>
      </c>
      <c r="E7241">
        <v>0.16</v>
      </c>
      <c r="F7241">
        <v>2</v>
      </c>
      <c r="G7241" s="1">
        <v>45104</v>
      </c>
      <c r="H7241" s="1">
        <v>45105</v>
      </c>
      <c r="I7241" t="s">
        <v>21</v>
      </c>
      <c r="J7241" t="s">
        <v>27</v>
      </c>
      <c r="K7241" s="2">
        <v>388.09</v>
      </c>
      <c r="L7241" t="s">
        <v>23</v>
      </c>
      <c r="M7241">
        <f>YEAR(Table1[[#This Row],[order_date]])</f>
        <v>2023</v>
      </c>
      <c r="N7241">
        <f>MONTH(Table1[[#This Row],[order_date]])</f>
        <v>6</v>
      </c>
      <c r="O7241" s="3">
        <f>Table1[[#This Row],[sales]]-Table1[[#This Row],[profit]]</f>
        <v>2432.87</v>
      </c>
      <c r="P7241" s="3">
        <f>Table1[[#This Row],[sales]]*Table1[[#This Row],[quantity]]</f>
        <v>5641.92</v>
      </c>
      <c r="Q7241" s="9">
        <f>Table1[[#This Row],[delivery_date]]-Table1[[#This Row],[order_date]]</f>
        <v>1</v>
      </c>
    </row>
    <row r="7242" spans="1:17" x14ac:dyDescent="0.35">
      <c r="A7242" t="s">
        <v>7273</v>
      </c>
      <c r="B7242" t="s">
        <v>25</v>
      </c>
      <c r="C7242" t="s">
        <v>14</v>
      </c>
      <c r="D7242" s="2">
        <v>2366.89</v>
      </c>
      <c r="E7242">
        <v>0.34</v>
      </c>
      <c r="F7242">
        <v>2</v>
      </c>
      <c r="G7242" s="1">
        <v>45253</v>
      </c>
      <c r="H7242" s="1">
        <v>45257</v>
      </c>
      <c r="I7242" t="s">
        <v>15</v>
      </c>
      <c r="J7242" t="s">
        <v>16</v>
      </c>
      <c r="K7242" s="2">
        <v>285.23</v>
      </c>
      <c r="L7242" t="s">
        <v>23</v>
      </c>
      <c r="M7242">
        <f>YEAR(Table1[[#This Row],[order_date]])</f>
        <v>2023</v>
      </c>
      <c r="N7242">
        <f>MONTH(Table1[[#This Row],[order_date]])</f>
        <v>11</v>
      </c>
      <c r="O7242" s="3">
        <f>Table1[[#This Row],[sales]]-Table1[[#This Row],[profit]]</f>
        <v>2081.66</v>
      </c>
      <c r="P7242" s="3">
        <f>Table1[[#This Row],[sales]]*Table1[[#This Row],[quantity]]</f>
        <v>4733.78</v>
      </c>
      <c r="Q7242" s="9">
        <f>Table1[[#This Row],[delivery_date]]-Table1[[#This Row],[order_date]]</f>
        <v>4</v>
      </c>
    </row>
    <row r="7243" spans="1:17" x14ac:dyDescent="0.35">
      <c r="A7243" t="s">
        <v>7274</v>
      </c>
      <c r="B7243" t="s">
        <v>13</v>
      </c>
      <c r="C7243" t="s">
        <v>33</v>
      </c>
      <c r="D7243" s="2">
        <v>2689.54</v>
      </c>
      <c r="E7243">
        <v>0.28999999999999998</v>
      </c>
      <c r="F7243">
        <v>2</v>
      </c>
      <c r="G7243" s="1">
        <v>45103</v>
      </c>
      <c r="H7243" s="1">
        <v>45104</v>
      </c>
      <c r="I7243" t="s">
        <v>15</v>
      </c>
      <c r="J7243" t="s">
        <v>27</v>
      </c>
      <c r="K7243" s="2">
        <v>690.83</v>
      </c>
      <c r="L7243" t="s">
        <v>17</v>
      </c>
      <c r="M7243">
        <f>YEAR(Table1[[#This Row],[order_date]])</f>
        <v>2023</v>
      </c>
      <c r="N7243">
        <f>MONTH(Table1[[#This Row],[order_date]])</f>
        <v>6</v>
      </c>
      <c r="O7243" s="3">
        <f>Table1[[#This Row],[sales]]-Table1[[#This Row],[profit]]</f>
        <v>1998.71</v>
      </c>
      <c r="P7243" s="3">
        <f>Table1[[#This Row],[sales]]*Table1[[#This Row],[quantity]]</f>
        <v>5379.08</v>
      </c>
      <c r="Q7243" s="9">
        <f>Table1[[#This Row],[delivery_date]]-Table1[[#This Row],[order_date]]</f>
        <v>1</v>
      </c>
    </row>
    <row r="7244" spans="1:17" x14ac:dyDescent="0.35">
      <c r="A7244" t="s">
        <v>7275</v>
      </c>
      <c r="B7244" t="s">
        <v>25</v>
      </c>
      <c r="C7244" t="s">
        <v>20</v>
      </c>
      <c r="D7244" s="2">
        <v>1669.1</v>
      </c>
      <c r="E7244">
        <v>0.47</v>
      </c>
      <c r="F7244">
        <v>8</v>
      </c>
      <c r="G7244" s="1">
        <v>45040</v>
      </c>
      <c r="H7244" s="1">
        <v>45047</v>
      </c>
      <c r="I7244" t="s">
        <v>15</v>
      </c>
      <c r="J7244" t="s">
        <v>27</v>
      </c>
      <c r="K7244" s="2">
        <v>250.83</v>
      </c>
      <c r="L7244" t="s">
        <v>17</v>
      </c>
      <c r="M7244">
        <f>YEAR(Table1[[#This Row],[order_date]])</f>
        <v>2023</v>
      </c>
      <c r="N7244">
        <f>MONTH(Table1[[#This Row],[order_date]])</f>
        <v>4</v>
      </c>
      <c r="O7244" s="3">
        <f>Table1[[#This Row],[sales]]-Table1[[#This Row],[profit]]</f>
        <v>1418.27</v>
      </c>
      <c r="P7244" s="3">
        <f>Table1[[#This Row],[sales]]*Table1[[#This Row],[quantity]]</f>
        <v>13352.8</v>
      </c>
      <c r="Q7244" s="9">
        <f>Table1[[#This Row],[delivery_date]]-Table1[[#This Row],[order_date]]</f>
        <v>7</v>
      </c>
    </row>
    <row r="7245" spans="1:17" x14ac:dyDescent="0.35">
      <c r="A7245" t="s">
        <v>7276</v>
      </c>
      <c r="B7245" t="s">
        <v>13</v>
      </c>
      <c r="C7245" t="s">
        <v>26</v>
      </c>
      <c r="D7245" s="2">
        <v>3324.06</v>
      </c>
      <c r="E7245">
        <v>0.1</v>
      </c>
      <c r="F7245">
        <v>1</v>
      </c>
      <c r="G7245" s="1">
        <v>45134</v>
      </c>
      <c r="H7245" s="1">
        <v>45137</v>
      </c>
      <c r="I7245" t="s">
        <v>21</v>
      </c>
      <c r="J7245" t="s">
        <v>22</v>
      </c>
      <c r="K7245" s="2">
        <v>702.67</v>
      </c>
      <c r="L7245" t="s">
        <v>17</v>
      </c>
      <c r="M7245">
        <f>YEAR(Table1[[#This Row],[order_date]])</f>
        <v>2023</v>
      </c>
      <c r="N7245">
        <f>MONTH(Table1[[#This Row],[order_date]])</f>
        <v>7</v>
      </c>
      <c r="O7245" s="3">
        <f>Table1[[#This Row],[sales]]-Table1[[#This Row],[profit]]</f>
        <v>2621.39</v>
      </c>
      <c r="P7245" s="3">
        <f>Table1[[#This Row],[sales]]*Table1[[#This Row],[quantity]]</f>
        <v>3324.06</v>
      </c>
      <c r="Q7245" s="9">
        <f>Table1[[#This Row],[delivery_date]]-Table1[[#This Row],[order_date]]</f>
        <v>3</v>
      </c>
    </row>
    <row r="7246" spans="1:17" x14ac:dyDescent="0.35">
      <c r="A7246" t="s">
        <v>7277</v>
      </c>
      <c r="B7246" t="s">
        <v>41</v>
      </c>
      <c r="C7246" t="s">
        <v>26</v>
      </c>
      <c r="D7246" s="2">
        <v>4496.16</v>
      </c>
      <c r="E7246">
        <v>0.3</v>
      </c>
      <c r="F7246">
        <v>3</v>
      </c>
      <c r="G7246" s="1">
        <v>45381</v>
      </c>
      <c r="H7246" s="1">
        <v>45383</v>
      </c>
      <c r="I7246" t="s">
        <v>15</v>
      </c>
      <c r="J7246" t="s">
        <v>22</v>
      </c>
      <c r="K7246" s="2">
        <v>1200.3499999999999</v>
      </c>
      <c r="L7246" t="s">
        <v>23</v>
      </c>
      <c r="M7246">
        <f>YEAR(Table1[[#This Row],[order_date]])</f>
        <v>2024</v>
      </c>
      <c r="N7246">
        <f>MONTH(Table1[[#This Row],[order_date]])</f>
        <v>3</v>
      </c>
      <c r="O7246" s="3">
        <f>Table1[[#This Row],[sales]]-Table1[[#This Row],[profit]]</f>
        <v>3295.81</v>
      </c>
      <c r="P7246" s="3">
        <f>Table1[[#This Row],[sales]]*Table1[[#This Row],[quantity]]</f>
        <v>13488.48</v>
      </c>
      <c r="Q7246" s="9">
        <f>Table1[[#This Row],[delivery_date]]-Table1[[#This Row],[order_date]]</f>
        <v>2</v>
      </c>
    </row>
    <row r="7247" spans="1:17" x14ac:dyDescent="0.35">
      <c r="A7247" t="s">
        <v>7278</v>
      </c>
      <c r="B7247" t="s">
        <v>25</v>
      </c>
      <c r="C7247" t="s">
        <v>14</v>
      </c>
      <c r="D7247" s="2">
        <v>3933.53</v>
      </c>
      <c r="E7247">
        <v>0.21</v>
      </c>
      <c r="F7247">
        <v>8</v>
      </c>
      <c r="G7247" s="1">
        <v>45456</v>
      </c>
      <c r="H7247" s="1">
        <v>45459</v>
      </c>
      <c r="I7247" t="s">
        <v>31</v>
      </c>
      <c r="J7247" t="s">
        <v>16</v>
      </c>
      <c r="K7247" s="2">
        <v>346.82</v>
      </c>
      <c r="L7247" t="s">
        <v>48</v>
      </c>
      <c r="M7247">
        <f>YEAR(Table1[[#This Row],[order_date]])</f>
        <v>2024</v>
      </c>
      <c r="N7247">
        <f>MONTH(Table1[[#This Row],[order_date]])</f>
        <v>6</v>
      </c>
      <c r="O7247" s="3">
        <f>Table1[[#This Row],[sales]]-Table1[[#This Row],[profit]]</f>
        <v>3586.71</v>
      </c>
      <c r="P7247" s="3">
        <f>Table1[[#This Row],[sales]]*Table1[[#This Row],[quantity]]</f>
        <v>31468.240000000002</v>
      </c>
      <c r="Q7247" s="9">
        <f>Table1[[#This Row],[delivery_date]]-Table1[[#This Row],[order_date]]</f>
        <v>3</v>
      </c>
    </row>
    <row r="7248" spans="1:17" x14ac:dyDescent="0.35">
      <c r="A7248" t="s">
        <v>7279</v>
      </c>
      <c r="B7248" t="s">
        <v>41</v>
      </c>
      <c r="C7248" t="s">
        <v>20</v>
      </c>
      <c r="D7248" s="2">
        <v>2363.8000000000002</v>
      </c>
      <c r="E7248">
        <v>0.13</v>
      </c>
      <c r="F7248">
        <v>6</v>
      </c>
      <c r="G7248" s="1">
        <v>45528</v>
      </c>
      <c r="H7248" s="1">
        <v>45533</v>
      </c>
      <c r="I7248" t="s">
        <v>31</v>
      </c>
      <c r="J7248" t="s">
        <v>22</v>
      </c>
      <c r="K7248" s="2">
        <v>481.59</v>
      </c>
      <c r="L7248" t="s">
        <v>17</v>
      </c>
      <c r="M7248">
        <f>YEAR(Table1[[#This Row],[order_date]])</f>
        <v>2024</v>
      </c>
      <c r="N7248">
        <f>MONTH(Table1[[#This Row],[order_date]])</f>
        <v>8</v>
      </c>
      <c r="O7248" s="3">
        <f>Table1[[#This Row],[sales]]-Table1[[#This Row],[profit]]</f>
        <v>1882.2100000000003</v>
      </c>
      <c r="P7248" s="3">
        <f>Table1[[#This Row],[sales]]*Table1[[#This Row],[quantity]]</f>
        <v>14182.800000000001</v>
      </c>
      <c r="Q7248" s="9">
        <f>Table1[[#This Row],[delivery_date]]-Table1[[#This Row],[order_date]]</f>
        <v>5</v>
      </c>
    </row>
    <row r="7249" spans="1:17" x14ac:dyDescent="0.35">
      <c r="A7249" t="s">
        <v>7280</v>
      </c>
      <c r="B7249" t="s">
        <v>19</v>
      </c>
      <c r="C7249" t="s">
        <v>20</v>
      </c>
      <c r="D7249" s="2">
        <v>4774.2</v>
      </c>
      <c r="E7249">
        <v>0.18</v>
      </c>
      <c r="F7249">
        <v>7</v>
      </c>
      <c r="G7249" s="1">
        <v>45070</v>
      </c>
      <c r="H7249" s="1">
        <v>45075</v>
      </c>
      <c r="I7249" t="s">
        <v>21</v>
      </c>
      <c r="J7249" t="s">
        <v>27</v>
      </c>
      <c r="K7249" s="2">
        <v>453.28</v>
      </c>
      <c r="L7249" t="s">
        <v>23</v>
      </c>
      <c r="M7249">
        <f>YEAR(Table1[[#This Row],[order_date]])</f>
        <v>2023</v>
      </c>
      <c r="N7249">
        <f>MONTH(Table1[[#This Row],[order_date]])</f>
        <v>5</v>
      </c>
      <c r="O7249" s="3">
        <f>Table1[[#This Row],[sales]]-Table1[[#This Row],[profit]]</f>
        <v>4320.92</v>
      </c>
      <c r="P7249" s="3">
        <f>Table1[[#This Row],[sales]]*Table1[[#This Row],[quantity]]</f>
        <v>33419.4</v>
      </c>
      <c r="Q7249" s="9">
        <f>Table1[[#This Row],[delivery_date]]-Table1[[#This Row],[order_date]]</f>
        <v>5</v>
      </c>
    </row>
    <row r="7250" spans="1:17" x14ac:dyDescent="0.35">
      <c r="A7250" t="s">
        <v>7281</v>
      </c>
      <c r="B7250" t="s">
        <v>13</v>
      </c>
      <c r="C7250" t="s">
        <v>36</v>
      </c>
      <c r="D7250" s="2">
        <v>4928.57</v>
      </c>
      <c r="E7250">
        <v>0.15</v>
      </c>
      <c r="F7250">
        <v>2</v>
      </c>
      <c r="G7250" s="1">
        <v>45484</v>
      </c>
      <c r="H7250" s="1">
        <v>45485</v>
      </c>
      <c r="I7250" t="s">
        <v>15</v>
      </c>
      <c r="J7250" t="s">
        <v>27</v>
      </c>
      <c r="K7250" s="2">
        <v>990.43</v>
      </c>
      <c r="L7250" t="s">
        <v>34</v>
      </c>
      <c r="M7250">
        <f>YEAR(Table1[[#This Row],[order_date]])</f>
        <v>2024</v>
      </c>
      <c r="N7250">
        <f>MONTH(Table1[[#This Row],[order_date]])</f>
        <v>7</v>
      </c>
      <c r="O7250" s="3">
        <f>Table1[[#This Row],[sales]]-Table1[[#This Row],[profit]]</f>
        <v>3938.14</v>
      </c>
      <c r="P7250" s="3">
        <f>Table1[[#This Row],[sales]]*Table1[[#This Row],[quantity]]</f>
        <v>9857.14</v>
      </c>
      <c r="Q7250" s="9">
        <f>Table1[[#This Row],[delivery_date]]-Table1[[#This Row],[order_date]]</f>
        <v>1</v>
      </c>
    </row>
    <row r="7251" spans="1:17" x14ac:dyDescent="0.35">
      <c r="A7251" t="s">
        <v>7282</v>
      </c>
      <c r="B7251" t="s">
        <v>13</v>
      </c>
      <c r="C7251" t="s">
        <v>33</v>
      </c>
      <c r="D7251" s="2">
        <v>2516.19</v>
      </c>
      <c r="E7251">
        <v>0.26</v>
      </c>
      <c r="F7251">
        <v>9</v>
      </c>
      <c r="G7251" s="1">
        <v>45029</v>
      </c>
      <c r="H7251" s="1">
        <v>45033</v>
      </c>
      <c r="I7251" t="s">
        <v>21</v>
      </c>
      <c r="J7251" t="s">
        <v>22</v>
      </c>
      <c r="K7251" s="2">
        <v>434.46</v>
      </c>
      <c r="L7251" t="s">
        <v>48</v>
      </c>
      <c r="M7251">
        <f>YEAR(Table1[[#This Row],[order_date]])</f>
        <v>2023</v>
      </c>
      <c r="N7251">
        <f>MONTH(Table1[[#This Row],[order_date]])</f>
        <v>4</v>
      </c>
      <c r="O7251" s="3">
        <f>Table1[[#This Row],[sales]]-Table1[[#This Row],[profit]]</f>
        <v>2081.73</v>
      </c>
      <c r="P7251" s="3">
        <f>Table1[[#This Row],[sales]]*Table1[[#This Row],[quantity]]</f>
        <v>22645.71</v>
      </c>
      <c r="Q7251" s="9">
        <f>Table1[[#This Row],[delivery_date]]-Table1[[#This Row],[order_date]]</f>
        <v>4</v>
      </c>
    </row>
    <row r="7252" spans="1:17" x14ac:dyDescent="0.35">
      <c r="A7252" t="s">
        <v>7283</v>
      </c>
      <c r="B7252" t="s">
        <v>41</v>
      </c>
      <c r="C7252" t="s">
        <v>26</v>
      </c>
      <c r="D7252" s="2">
        <v>4336.74</v>
      </c>
      <c r="E7252">
        <v>0.28000000000000003</v>
      </c>
      <c r="F7252">
        <v>7</v>
      </c>
      <c r="G7252" s="1">
        <v>45532</v>
      </c>
      <c r="H7252" s="1">
        <v>45536</v>
      </c>
      <c r="I7252" t="s">
        <v>21</v>
      </c>
      <c r="J7252" t="s">
        <v>22</v>
      </c>
      <c r="K7252" s="2">
        <v>1163.51</v>
      </c>
      <c r="L7252" t="s">
        <v>34</v>
      </c>
      <c r="M7252">
        <f>YEAR(Table1[[#This Row],[order_date]])</f>
        <v>2024</v>
      </c>
      <c r="N7252">
        <f>MONTH(Table1[[#This Row],[order_date]])</f>
        <v>8</v>
      </c>
      <c r="O7252" s="3">
        <f>Table1[[#This Row],[sales]]-Table1[[#This Row],[profit]]</f>
        <v>3173.2299999999996</v>
      </c>
      <c r="P7252" s="3">
        <f>Table1[[#This Row],[sales]]*Table1[[#This Row],[quantity]]</f>
        <v>30357.18</v>
      </c>
      <c r="Q7252" s="9">
        <f>Table1[[#This Row],[delivery_date]]-Table1[[#This Row],[order_date]]</f>
        <v>4</v>
      </c>
    </row>
    <row r="7253" spans="1:17" x14ac:dyDescent="0.35">
      <c r="A7253" t="s">
        <v>7284</v>
      </c>
      <c r="B7253" t="s">
        <v>19</v>
      </c>
      <c r="C7253" t="s">
        <v>14</v>
      </c>
      <c r="D7253" s="2">
        <v>123.37</v>
      </c>
      <c r="E7253">
        <v>0.43</v>
      </c>
      <c r="F7253">
        <v>3</v>
      </c>
      <c r="G7253" s="1">
        <v>44990</v>
      </c>
      <c r="H7253" s="1">
        <v>44997</v>
      </c>
      <c r="I7253" t="s">
        <v>21</v>
      </c>
      <c r="J7253" t="s">
        <v>22</v>
      </c>
      <c r="K7253" s="2">
        <v>33.950000000000003</v>
      </c>
      <c r="L7253" t="s">
        <v>39</v>
      </c>
      <c r="M7253">
        <f>YEAR(Table1[[#This Row],[order_date]])</f>
        <v>2023</v>
      </c>
      <c r="N7253">
        <f>MONTH(Table1[[#This Row],[order_date]])</f>
        <v>3</v>
      </c>
      <c r="O7253" s="3">
        <f>Table1[[#This Row],[sales]]-Table1[[#This Row],[profit]]</f>
        <v>89.42</v>
      </c>
      <c r="P7253" s="3">
        <f>Table1[[#This Row],[sales]]*Table1[[#This Row],[quantity]]</f>
        <v>370.11</v>
      </c>
      <c r="Q7253" s="9">
        <f>Table1[[#This Row],[delivery_date]]-Table1[[#This Row],[order_date]]</f>
        <v>7</v>
      </c>
    </row>
    <row r="7254" spans="1:17" x14ac:dyDescent="0.35">
      <c r="A7254" t="s">
        <v>7285</v>
      </c>
      <c r="B7254" t="s">
        <v>25</v>
      </c>
      <c r="C7254" t="s">
        <v>20</v>
      </c>
      <c r="D7254" s="2">
        <v>426.61</v>
      </c>
      <c r="E7254">
        <v>0.39</v>
      </c>
      <c r="F7254">
        <v>9</v>
      </c>
      <c r="G7254" s="1">
        <v>45580</v>
      </c>
      <c r="H7254" s="1">
        <v>45582</v>
      </c>
      <c r="I7254" t="s">
        <v>31</v>
      </c>
      <c r="J7254" t="s">
        <v>27</v>
      </c>
      <c r="K7254" s="2">
        <v>103.5</v>
      </c>
      <c r="L7254" t="s">
        <v>17</v>
      </c>
      <c r="M7254">
        <f>YEAR(Table1[[#This Row],[order_date]])</f>
        <v>2024</v>
      </c>
      <c r="N7254">
        <f>MONTH(Table1[[#This Row],[order_date]])</f>
        <v>10</v>
      </c>
      <c r="O7254" s="3">
        <f>Table1[[#This Row],[sales]]-Table1[[#This Row],[profit]]</f>
        <v>323.11</v>
      </c>
      <c r="P7254" s="3">
        <f>Table1[[#This Row],[sales]]*Table1[[#This Row],[quantity]]</f>
        <v>3839.4900000000002</v>
      </c>
      <c r="Q7254" s="9">
        <f>Table1[[#This Row],[delivery_date]]-Table1[[#This Row],[order_date]]</f>
        <v>2</v>
      </c>
    </row>
    <row r="7255" spans="1:17" x14ac:dyDescent="0.35">
      <c r="A7255" t="s">
        <v>7286</v>
      </c>
      <c r="B7255" t="s">
        <v>25</v>
      </c>
      <c r="C7255" t="s">
        <v>26</v>
      </c>
      <c r="D7255" s="2">
        <v>209.71</v>
      </c>
      <c r="E7255">
        <v>0.15</v>
      </c>
      <c r="F7255">
        <v>3</v>
      </c>
      <c r="G7255" s="1">
        <v>45204</v>
      </c>
      <c r="H7255" s="1">
        <v>45205</v>
      </c>
      <c r="I7255" t="s">
        <v>21</v>
      </c>
      <c r="J7255" t="s">
        <v>27</v>
      </c>
      <c r="K7255" s="2">
        <v>43.44</v>
      </c>
      <c r="L7255" t="s">
        <v>28</v>
      </c>
      <c r="M7255">
        <f>YEAR(Table1[[#This Row],[order_date]])</f>
        <v>2023</v>
      </c>
      <c r="N7255">
        <f>MONTH(Table1[[#This Row],[order_date]])</f>
        <v>10</v>
      </c>
      <c r="O7255" s="3">
        <f>Table1[[#This Row],[sales]]-Table1[[#This Row],[profit]]</f>
        <v>166.27</v>
      </c>
      <c r="P7255" s="3">
        <f>Table1[[#This Row],[sales]]*Table1[[#This Row],[quantity]]</f>
        <v>629.13</v>
      </c>
      <c r="Q7255" s="9">
        <f>Table1[[#This Row],[delivery_date]]-Table1[[#This Row],[order_date]]</f>
        <v>1</v>
      </c>
    </row>
    <row r="7256" spans="1:17" x14ac:dyDescent="0.35">
      <c r="A7256" t="s">
        <v>7287</v>
      </c>
      <c r="B7256" t="s">
        <v>13</v>
      </c>
      <c r="C7256" t="s">
        <v>14</v>
      </c>
      <c r="D7256" s="2">
        <v>3888.5</v>
      </c>
      <c r="E7256">
        <v>0.47</v>
      </c>
      <c r="F7256">
        <v>8</v>
      </c>
      <c r="G7256" s="1">
        <v>45004</v>
      </c>
      <c r="H7256" s="1">
        <v>45007</v>
      </c>
      <c r="I7256" t="s">
        <v>31</v>
      </c>
      <c r="J7256" t="s">
        <v>16</v>
      </c>
      <c r="K7256" s="2">
        <v>469.52</v>
      </c>
      <c r="L7256" t="s">
        <v>34</v>
      </c>
      <c r="M7256">
        <f>YEAR(Table1[[#This Row],[order_date]])</f>
        <v>2023</v>
      </c>
      <c r="N7256">
        <f>MONTH(Table1[[#This Row],[order_date]])</f>
        <v>3</v>
      </c>
      <c r="O7256" s="3">
        <f>Table1[[#This Row],[sales]]-Table1[[#This Row],[profit]]</f>
        <v>3418.98</v>
      </c>
      <c r="P7256" s="3">
        <f>Table1[[#This Row],[sales]]*Table1[[#This Row],[quantity]]</f>
        <v>31108</v>
      </c>
      <c r="Q7256" s="9">
        <f>Table1[[#This Row],[delivery_date]]-Table1[[#This Row],[order_date]]</f>
        <v>3</v>
      </c>
    </row>
    <row r="7257" spans="1:17" x14ac:dyDescent="0.35">
      <c r="A7257" t="s">
        <v>7288</v>
      </c>
      <c r="B7257" t="s">
        <v>41</v>
      </c>
      <c r="C7257" t="s">
        <v>26</v>
      </c>
      <c r="D7257" s="2">
        <v>490.92</v>
      </c>
      <c r="E7257">
        <v>0.43</v>
      </c>
      <c r="F7257">
        <v>7</v>
      </c>
      <c r="G7257" s="1">
        <v>45529</v>
      </c>
      <c r="H7257" s="1">
        <v>45530</v>
      </c>
      <c r="I7257" t="s">
        <v>21</v>
      </c>
      <c r="J7257" t="s">
        <v>22</v>
      </c>
      <c r="K7257" s="2">
        <v>84.42</v>
      </c>
      <c r="L7257" t="s">
        <v>17</v>
      </c>
      <c r="M7257">
        <f>YEAR(Table1[[#This Row],[order_date]])</f>
        <v>2024</v>
      </c>
      <c r="N7257">
        <f>MONTH(Table1[[#This Row],[order_date]])</f>
        <v>8</v>
      </c>
      <c r="O7257" s="3">
        <f>Table1[[#This Row],[sales]]-Table1[[#This Row],[profit]]</f>
        <v>406.5</v>
      </c>
      <c r="P7257" s="3">
        <f>Table1[[#This Row],[sales]]*Table1[[#This Row],[quantity]]</f>
        <v>3436.44</v>
      </c>
      <c r="Q7257" s="9">
        <f>Table1[[#This Row],[delivery_date]]-Table1[[#This Row],[order_date]]</f>
        <v>1</v>
      </c>
    </row>
    <row r="7258" spans="1:17" x14ac:dyDescent="0.35">
      <c r="A7258" t="s">
        <v>7289</v>
      </c>
      <c r="B7258" t="s">
        <v>41</v>
      </c>
      <c r="C7258" t="s">
        <v>14</v>
      </c>
      <c r="D7258" s="2">
        <v>183.55</v>
      </c>
      <c r="E7258">
        <v>0.31</v>
      </c>
      <c r="F7258">
        <v>3</v>
      </c>
      <c r="G7258" s="1">
        <v>44961</v>
      </c>
      <c r="H7258" s="1">
        <v>44965</v>
      </c>
      <c r="I7258" t="s">
        <v>15</v>
      </c>
      <c r="J7258" t="s">
        <v>16</v>
      </c>
      <c r="K7258" s="2">
        <v>16.27</v>
      </c>
      <c r="L7258" t="s">
        <v>17</v>
      </c>
      <c r="M7258">
        <f>YEAR(Table1[[#This Row],[order_date]])</f>
        <v>2023</v>
      </c>
      <c r="N7258">
        <f>MONTH(Table1[[#This Row],[order_date]])</f>
        <v>2</v>
      </c>
      <c r="O7258" s="3">
        <f>Table1[[#This Row],[sales]]-Table1[[#This Row],[profit]]</f>
        <v>167.28</v>
      </c>
      <c r="P7258" s="3">
        <f>Table1[[#This Row],[sales]]*Table1[[#This Row],[quantity]]</f>
        <v>550.65000000000009</v>
      </c>
      <c r="Q7258" s="9">
        <f>Table1[[#This Row],[delivery_date]]-Table1[[#This Row],[order_date]]</f>
        <v>4</v>
      </c>
    </row>
    <row r="7259" spans="1:17" x14ac:dyDescent="0.35">
      <c r="A7259" t="s">
        <v>7290</v>
      </c>
      <c r="B7259" t="s">
        <v>25</v>
      </c>
      <c r="C7259" t="s">
        <v>26</v>
      </c>
      <c r="D7259" s="2">
        <v>822.35</v>
      </c>
      <c r="E7259">
        <v>0.01</v>
      </c>
      <c r="F7259">
        <v>5</v>
      </c>
      <c r="G7259" s="1">
        <v>45542</v>
      </c>
      <c r="H7259" s="1">
        <v>45545</v>
      </c>
      <c r="I7259" t="s">
        <v>31</v>
      </c>
      <c r="J7259" t="s">
        <v>16</v>
      </c>
      <c r="K7259" s="2">
        <v>42.76</v>
      </c>
      <c r="L7259" t="s">
        <v>39</v>
      </c>
      <c r="M7259">
        <f>YEAR(Table1[[#This Row],[order_date]])</f>
        <v>2024</v>
      </c>
      <c r="N7259">
        <f>MONTH(Table1[[#This Row],[order_date]])</f>
        <v>9</v>
      </c>
      <c r="O7259" s="3">
        <f>Table1[[#This Row],[sales]]-Table1[[#This Row],[profit]]</f>
        <v>779.59</v>
      </c>
      <c r="P7259" s="3">
        <f>Table1[[#This Row],[sales]]*Table1[[#This Row],[quantity]]</f>
        <v>4111.75</v>
      </c>
      <c r="Q7259" s="9">
        <f>Table1[[#This Row],[delivery_date]]-Table1[[#This Row],[order_date]]</f>
        <v>3</v>
      </c>
    </row>
    <row r="7260" spans="1:17" x14ac:dyDescent="0.35">
      <c r="A7260" t="s">
        <v>7291</v>
      </c>
      <c r="B7260" t="s">
        <v>19</v>
      </c>
      <c r="C7260" t="s">
        <v>36</v>
      </c>
      <c r="D7260" s="2">
        <v>1600.84</v>
      </c>
      <c r="E7260">
        <v>0.1</v>
      </c>
      <c r="F7260">
        <v>7</v>
      </c>
      <c r="G7260" s="1">
        <v>45514</v>
      </c>
      <c r="H7260" s="1">
        <v>45520</v>
      </c>
      <c r="I7260" t="s">
        <v>21</v>
      </c>
      <c r="J7260" t="s">
        <v>27</v>
      </c>
      <c r="K7260" s="2">
        <v>306.98</v>
      </c>
      <c r="L7260" t="s">
        <v>34</v>
      </c>
      <c r="M7260">
        <f>YEAR(Table1[[#This Row],[order_date]])</f>
        <v>2024</v>
      </c>
      <c r="N7260">
        <f>MONTH(Table1[[#This Row],[order_date]])</f>
        <v>8</v>
      </c>
      <c r="O7260" s="3">
        <f>Table1[[#This Row],[sales]]-Table1[[#This Row],[profit]]</f>
        <v>1293.8599999999999</v>
      </c>
      <c r="P7260" s="3">
        <f>Table1[[#This Row],[sales]]*Table1[[#This Row],[quantity]]</f>
        <v>11205.88</v>
      </c>
      <c r="Q7260" s="9">
        <f>Table1[[#This Row],[delivery_date]]-Table1[[#This Row],[order_date]]</f>
        <v>6</v>
      </c>
    </row>
    <row r="7261" spans="1:17" x14ac:dyDescent="0.35">
      <c r="A7261" t="s">
        <v>7292</v>
      </c>
      <c r="B7261" t="s">
        <v>19</v>
      </c>
      <c r="C7261" t="s">
        <v>33</v>
      </c>
      <c r="D7261" s="2">
        <v>2377.0300000000002</v>
      </c>
      <c r="E7261">
        <v>0.39</v>
      </c>
      <c r="F7261">
        <v>3</v>
      </c>
      <c r="G7261" s="1">
        <v>45353</v>
      </c>
      <c r="H7261" s="1">
        <v>45356</v>
      </c>
      <c r="I7261" t="s">
        <v>15</v>
      </c>
      <c r="J7261" t="s">
        <v>22</v>
      </c>
      <c r="K7261" s="2">
        <v>274.64</v>
      </c>
      <c r="L7261" t="s">
        <v>23</v>
      </c>
      <c r="M7261">
        <f>YEAR(Table1[[#This Row],[order_date]])</f>
        <v>2024</v>
      </c>
      <c r="N7261">
        <f>MONTH(Table1[[#This Row],[order_date]])</f>
        <v>3</v>
      </c>
      <c r="O7261" s="3">
        <f>Table1[[#This Row],[sales]]-Table1[[#This Row],[profit]]</f>
        <v>2102.3900000000003</v>
      </c>
      <c r="P7261" s="3">
        <f>Table1[[#This Row],[sales]]*Table1[[#This Row],[quantity]]</f>
        <v>7131.09</v>
      </c>
      <c r="Q7261" s="9">
        <f>Table1[[#This Row],[delivery_date]]-Table1[[#This Row],[order_date]]</f>
        <v>3</v>
      </c>
    </row>
    <row r="7262" spans="1:17" x14ac:dyDescent="0.35">
      <c r="A7262" t="s">
        <v>7293</v>
      </c>
      <c r="B7262" t="s">
        <v>25</v>
      </c>
      <c r="C7262" t="s">
        <v>26</v>
      </c>
      <c r="D7262" s="2">
        <v>420.48</v>
      </c>
      <c r="E7262">
        <v>0.23</v>
      </c>
      <c r="F7262">
        <v>2</v>
      </c>
      <c r="G7262" s="1">
        <v>45257</v>
      </c>
      <c r="H7262" s="1">
        <v>45263</v>
      </c>
      <c r="I7262" t="s">
        <v>21</v>
      </c>
      <c r="J7262" t="s">
        <v>16</v>
      </c>
      <c r="K7262" s="2">
        <v>50.4</v>
      </c>
      <c r="L7262" t="s">
        <v>28</v>
      </c>
      <c r="M7262">
        <f>YEAR(Table1[[#This Row],[order_date]])</f>
        <v>2023</v>
      </c>
      <c r="N7262">
        <f>MONTH(Table1[[#This Row],[order_date]])</f>
        <v>11</v>
      </c>
      <c r="O7262" s="3">
        <f>Table1[[#This Row],[sales]]-Table1[[#This Row],[profit]]</f>
        <v>370.08000000000004</v>
      </c>
      <c r="P7262" s="3">
        <f>Table1[[#This Row],[sales]]*Table1[[#This Row],[quantity]]</f>
        <v>840.96</v>
      </c>
      <c r="Q7262" s="9">
        <f>Table1[[#This Row],[delivery_date]]-Table1[[#This Row],[order_date]]</f>
        <v>6</v>
      </c>
    </row>
    <row r="7263" spans="1:17" x14ac:dyDescent="0.35">
      <c r="A7263" t="s">
        <v>7294</v>
      </c>
      <c r="B7263" t="s">
        <v>25</v>
      </c>
      <c r="C7263" t="s">
        <v>33</v>
      </c>
      <c r="D7263" s="2">
        <v>2545.0100000000002</v>
      </c>
      <c r="E7263">
        <v>0.06</v>
      </c>
      <c r="F7263">
        <v>9</v>
      </c>
      <c r="G7263" s="1">
        <v>45057</v>
      </c>
      <c r="H7263" s="1">
        <v>45061</v>
      </c>
      <c r="I7263" t="s">
        <v>15</v>
      </c>
      <c r="J7263" t="s">
        <v>16</v>
      </c>
      <c r="K7263" s="2">
        <v>240.7</v>
      </c>
      <c r="L7263" t="s">
        <v>34</v>
      </c>
      <c r="M7263">
        <f>YEAR(Table1[[#This Row],[order_date]])</f>
        <v>2023</v>
      </c>
      <c r="N7263">
        <f>MONTH(Table1[[#This Row],[order_date]])</f>
        <v>5</v>
      </c>
      <c r="O7263" s="3">
        <f>Table1[[#This Row],[sales]]-Table1[[#This Row],[profit]]</f>
        <v>2304.3100000000004</v>
      </c>
      <c r="P7263" s="3">
        <f>Table1[[#This Row],[sales]]*Table1[[#This Row],[quantity]]</f>
        <v>22905.090000000004</v>
      </c>
      <c r="Q7263" s="9">
        <f>Table1[[#This Row],[delivery_date]]-Table1[[#This Row],[order_date]]</f>
        <v>4</v>
      </c>
    </row>
    <row r="7264" spans="1:17" x14ac:dyDescent="0.35">
      <c r="A7264" t="s">
        <v>7295</v>
      </c>
      <c r="B7264" t="s">
        <v>41</v>
      </c>
      <c r="C7264" t="s">
        <v>26</v>
      </c>
      <c r="D7264" s="2">
        <v>1315.5</v>
      </c>
      <c r="E7264">
        <v>0.2</v>
      </c>
      <c r="F7264">
        <v>2</v>
      </c>
      <c r="G7264" s="1">
        <v>45383</v>
      </c>
      <c r="H7264" s="1">
        <v>45389</v>
      </c>
      <c r="I7264" t="s">
        <v>31</v>
      </c>
      <c r="J7264" t="s">
        <v>22</v>
      </c>
      <c r="K7264" s="2">
        <v>91.27</v>
      </c>
      <c r="L7264" t="s">
        <v>23</v>
      </c>
      <c r="M7264">
        <f>YEAR(Table1[[#This Row],[order_date]])</f>
        <v>2024</v>
      </c>
      <c r="N7264">
        <f>MONTH(Table1[[#This Row],[order_date]])</f>
        <v>4</v>
      </c>
      <c r="O7264" s="3">
        <f>Table1[[#This Row],[sales]]-Table1[[#This Row],[profit]]</f>
        <v>1224.23</v>
      </c>
      <c r="P7264" s="3">
        <f>Table1[[#This Row],[sales]]*Table1[[#This Row],[quantity]]</f>
        <v>2631</v>
      </c>
      <c r="Q7264" s="9">
        <f>Table1[[#This Row],[delivery_date]]-Table1[[#This Row],[order_date]]</f>
        <v>6</v>
      </c>
    </row>
    <row r="7265" spans="1:17" x14ac:dyDescent="0.35">
      <c r="A7265" t="s">
        <v>7296</v>
      </c>
      <c r="B7265" t="s">
        <v>19</v>
      </c>
      <c r="C7265" t="s">
        <v>20</v>
      </c>
      <c r="D7265" s="2">
        <v>1444.42</v>
      </c>
      <c r="E7265">
        <v>0.11</v>
      </c>
      <c r="F7265">
        <v>3</v>
      </c>
      <c r="G7265" s="1">
        <v>45033</v>
      </c>
      <c r="H7265" s="1">
        <v>45040</v>
      </c>
      <c r="I7265" t="s">
        <v>31</v>
      </c>
      <c r="J7265" t="s">
        <v>16</v>
      </c>
      <c r="K7265" s="2">
        <v>162.05000000000001</v>
      </c>
      <c r="L7265" t="s">
        <v>28</v>
      </c>
      <c r="M7265">
        <f>YEAR(Table1[[#This Row],[order_date]])</f>
        <v>2023</v>
      </c>
      <c r="N7265">
        <f>MONTH(Table1[[#This Row],[order_date]])</f>
        <v>4</v>
      </c>
      <c r="O7265" s="3">
        <f>Table1[[#This Row],[sales]]-Table1[[#This Row],[profit]]</f>
        <v>1282.3700000000001</v>
      </c>
      <c r="P7265" s="3">
        <f>Table1[[#This Row],[sales]]*Table1[[#This Row],[quantity]]</f>
        <v>4333.26</v>
      </c>
      <c r="Q7265" s="9">
        <f>Table1[[#This Row],[delivery_date]]-Table1[[#This Row],[order_date]]</f>
        <v>7</v>
      </c>
    </row>
    <row r="7266" spans="1:17" x14ac:dyDescent="0.35">
      <c r="A7266" t="s">
        <v>7297</v>
      </c>
      <c r="B7266" t="s">
        <v>25</v>
      </c>
      <c r="C7266" t="s">
        <v>36</v>
      </c>
      <c r="D7266" s="2">
        <v>4127.32</v>
      </c>
      <c r="E7266">
        <v>0.45</v>
      </c>
      <c r="F7266">
        <v>1</v>
      </c>
      <c r="G7266" s="1">
        <v>45365</v>
      </c>
      <c r="H7266" s="1">
        <v>45367</v>
      </c>
      <c r="I7266" t="s">
        <v>21</v>
      </c>
      <c r="J7266" t="s">
        <v>27</v>
      </c>
      <c r="K7266" s="2">
        <v>448.4</v>
      </c>
      <c r="L7266" t="s">
        <v>23</v>
      </c>
      <c r="M7266">
        <f>YEAR(Table1[[#This Row],[order_date]])</f>
        <v>2024</v>
      </c>
      <c r="N7266">
        <f>MONTH(Table1[[#This Row],[order_date]])</f>
        <v>3</v>
      </c>
      <c r="O7266" s="3">
        <f>Table1[[#This Row],[sales]]-Table1[[#This Row],[profit]]</f>
        <v>3678.9199999999996</v>
      </c>
      <c r="P7266" s="3">
        <f>Table1[[#This Row],[sales]]*Table1[[#This Row],[quantity]]</f>
        <v>4127.32</v>
      </c>
      <c r="Q7266" s="9">
        <f>Table1[[#This Row],[delivery_date]]-Table1[[#This Row],[order_date]]</f>
        <v>2</v>
      </c>
    </row>
    <row r="7267" spans="1:17" x14ac:dyDescent="0.35">
      <c r="A7267" t="s">
        <v>7298</v>
      </c>
      <c r="B7267" t="s">
        <v>25</v>
      </c>
      <c r="C7267" t="s">
        <v>36</v>
      </c>
      <c r="D7267" s="2">
        <v>4935.93</v>
      </c>
      <c r="E7267">
        <v>0.44</v>
      </c>
      <c r="F7267">
        <v>1</v>
      </c>
      <c r="G7267" s="1">
        <v>45201</v>
      </c>
      <c r="H7267" s="1">
        <v>45208</v>
      </c>
      <c r="I7267" t="s">
        <v>21</v>
      </c>
      <c r="J7267" t="s">
        <v>22</v>
      </c>
      <c r="K7267" s="2">
        <v>756.04</v>
      </c>
      <c r="L7267" t="s">
        <v>34</v>
      </c>
      <c r="M7267">
        <f>YEAR(Table1[[#This Row],[order_date]])</f>
        <v>2023</v>
      </c>
      <c r="N7267">
        <f>MONTH(Table1[[#This Row],[order_date]])</f>
        <v>10</v>
      </c>
      <c r="O7267" s="3">
        <f>Table1[[#This Row],[sales]]-Table1[[#This Row],[profit]]</f>
        <v>4179.8900000000003</v>
      </c>
      <c r="P7267" s="3">
        <f>Table1[[#This Row],[sales]]*Table1[[#This Row],[quantity]]</f>
        <v>4935.93</v>
      </c>
      <c r="Q7267" s="9">
        <f>Table1[[#This Row],[delivery_date]]-Table1[[#This Row],[order_date]]</f>
        <v>7</v>
      </c>
    </row>
    <row r="7268" spans="1:17" x14ac:dyDescent="0.35">
      <c r="A7268" t="s">
        <v>7299</v>
      </c>
      <c r="B7268" t="s">
        <v>13</v>
      </c>
      <c r="C7268" t="s">
        <v>33</v>
      </c>
      <c r="D7268" s="2">
        <v>2372.9299999999998</v>
      </c>
      <c r="E7268">
        <v>0.19</v>
      </c>
      <c r="F7268">
        <v>1</v>
      </c>
      <c r="G7268" s="1">
        <v>45205</v>
      </c>
      <c r="H7268" s="1">
        <v>45206</v>
      </c>
      <c r="I7268" t="s">
        <v>21</v>
      </c>
      <c r="J7268" t="s">
        <v>22</v>
      </c>
      <c r="K7268" s="2">
        <v>163.84</v>
      </c>
      <c r="L7268" t="s">
        <v>48</v>
      </c>
      <c r="M7268">
        <f>YEAR(Table1[[#This Row],[order_date]])</f>
        <v>2023</v>
      </c>
      <c r="N7268">
        <f>MONTH(Table1[[#This Row],[order_date]])</f>
        <v>10</v>
      </c>
      <c r="O7268" s="3">
        <f>Table1[[#This Row],[sales]]-Table1[[#This Row],[profit]]</f>
        <v>2209.0899999999997</v>
      </c>
      <c r="P7268" s="3">
        <f>Table1[[#This Row],[sales]]*Table1[[#This Row],[quantity]]</f>
        <v>2372.9299999999998</v>
      </c>
      <c r="Q7268" s="9">
        <f>Table1[[#This Row],[delivery_date]]-Table1[[#This Row],[order_date]]</f>
        <v>1</v>
      </c>
    </row>
    <row r="7269" spans="1:17" x14ac:dyDescent="0.35">
      <c r="A7269" t="s">
        <v>7300</v>
      </c>
      <c r="B7269" t="s">
        <v>25</v>
      </c>
      <c r="C7269" t="s">
        <v>20</v>
      </c>
      <c r="D7269" s="2">
        <v>1676.68</v>
      </c>
      <c r="E7269">
        <v>7.0000000000000007E-2</v>
      </c>
      <c r="F7269">
        <v>3</v>
      </c>
      <c r="G7269" s="1">
        <v>45646</v>
      </c>
      <c r="H7269" s="1">
        <v>45652</v>
      </c>
      <c r="I7269" t="s">
        <v>15</v>
      </c>
      <c r="J7269" t="s">
        <v>22</v>
      </c>
      <c r="K7269" s="2">
        <v>278.36</v>
      </c>
      <c r="L7269" t="s">
        <v>17</v>
      </c>
      <c r="M7269">
        <f>YEAR(Table1[[#This Row],[order_date]])</f>
        <v>2024</v>
      </c>
      <c r="N7269">
        <f>MONTH(Table1[[#This Row],[order_date]])</f>
        <v>12</v>
      </c>
      <c r="O7269" s="3">
        <f>Table1[[#This Row],[sales]]-Table1[[#This Row],[profit]]</f>
        <v>1398.3200000000002</v>
      </c>
      <c r="P7269" s="3">
        <f>Table1[[#This Row],[sales]]*Table1[[#This Row],[quantity]]</f>
        <v>5030.04</v>
      </c>
      <c r="Q7269" s="9">
        <f>Table1[[#This Row],[delivery_date]]-Table1[[#This Row],[order_date]]</f>
        <v>6</v>
      </c>
    </row>
    <row r="7270" spans="1:17" x14ac:dyDescent="0.35">
      <c r="A7270" t="s">
        <v>7301</v>
      </c>
      <c r="B7270" t="s">
        <v>25</v>
      </c>
      <c r="C7270" t="s">
        <v>14</v>
      </c>
      <c r="D7270" s="2">
        <v>4664.1000000000004</v>
      </c>
      <c r="E7270">
        <v>0.18</v>
      </c>
      <c r="F7270">
        <v>6</v>
      </c>
      <c r="G7270" s="1">
        <v>45186</v>
      </c>
      <c r="H7270" s="1">
        <v>45190</v>
      </c>
      <c r="I7270" t="s">
        <v>31</v>
      </c>
      <c r="J7270" t="s">
        <v>22</v>
      </c>
      <c r="K7270" s="2">
        <v>297.52</v>
      </c>
      <c r="L7270" t="s">
        <v>23</v>
      </c>
      <c r="M7270">
        <f>YEAR(Table1[[#This Row],[order_date]])</f>
        <v>2023</v>
      </c>
      <c r="N7270">
        <f>MONTH(Table1[[#This Row],[order_date]])</f>
        <v>9</v>
      </c>
      <c r="O7270" s="3">
        <f>Table1[[#This Row],[sales]]-Table1[[#This Row],[profit]]</f>
        <v>4366.58</v>
      </c>
      <c r="P7270" s="3">
        <f>Table1[[#This Row],[sales]]*Table1[[#This Row],[quantity]]</f>
        <v>27984.600000000002</v>
      </c>
      <c r="Q7270" s="9">
        <f>Table1[[#This Row],[delivery_date]]-Table1[[#This Row],[order_date]]</f>
        <v>4</v>
      </c>
    </row>
    <row r="7271" spans="1:17" x14ac:dyDescent="0.35">
      <c r="A7271" t="s">
        <v>7302</v>
      </c>
      <c r="B7271" t="s">
        <v>19</v>
      </c>
      <c r="C7271" t="s">
        <v>36</v>
      </c>
      <c r="D7271" s="2">
        <v>2552.1999999999998</v>
      </c>
      <c r="E7271">
        <v>0.06</v>
      </c>
      <c r="F7271">
        <v>3</v>
      </c>
      <c r="G7271" s="1">
        <v>45534</v>
      </c>
      <c r="H7271" s="1">
        <v>45535</v>
      </c>
      <c r="I7271" t="s">
        <v>21</v>
      </c>
      <c r="J7271" t="s">
        <v>16</v>
      </c>
      <c r="K7271" s="2">
        <v>252.53</v>
      </c>
      <c r="L7271" t="s">
        <v>39</v>
      </c>
      <c r="M7271">
        <f>YEAR(Table1[[#This Row],[order_date]])</f>
        <v>2024</v>
      </c>
      <c r="N7271">
        <f>MONTH(Table1[[#This Row],[order_date]])</f>
        <v>8</v>
      </c>
      <c r="O7271" s="3">
        <f>Table1[[#This Row],[sales]]-Table1[[#This Row],[profit]]</f>
        <v>2299.6699999999996</v>
      </c>
      <c r="P7271" s="3">
        <f>Table1[[#This Row],[sales]]*Table1[[#This Row],[quantity]]</f>
        <v>7656.5999999999995</v>
      </c>
      <c r="Q7271" s="9">
        <f>Table1[[#This Row],[delivery_date]]-Table1[[#This Row],[order_date]]</f>
        <v>1</v>
      </c>
    </row>
    <row r="7272" spans="1:17" x14ac:dyDescent="0.35">
      <c r="A7272" t="s">
        <v>7303</v>
      </c>
      <c r="B7272" t="s">
        <v>41</v>
      </c>
      <c r="C7272" t="s">
        <v>20</v>
      </c>
      <c r="D7272" s="2">
        <v>3678.73</v>
      </c>
      <c r="E7272">
        <v>0.15</v>
      </c>
      <c r="F7272">
        <v>4</v>
      </c>
      <c r="G7272" s="1">
        <v>44930</v>
      </c>
      <c r="H7272" s="1">
        <v>44931</v>
      </c>
      <c r="I7272" t="s">
        <v>15</v>
      </c>
      <c r="J7272" t="s">
        <v>27</v>
      </c>
      <c r="K7272" s="2">
        <v>959.47</v>
      </c>
      <c r="L7272" t="s">
        <v>23</v>
      </c>
      <c r="M7272">
        <f>YEAR(Table1[[#This Row],[order_date]])</f>
        <v>2023</v>
      </c>
      <c r="N7272">
        <f>MONTH(Table1[[#This Row],[order_date]])</f>
        <v>1</v>
      </c>
      <c r="O7272" s="3">
        <f>Table1[[#This Row],[sales]]-Table1[[#This Row],[profit]]</f>
        <v>2719.26</v>
      </c>
      <c r="P7272" s="3">
        <f>Table1[[#This Row],[sales]]*Table1[[#This Row],[quantity]]</f>
        <v>14714.92</v>
      </c>
      <c r="Q7272" s="9">
        <f>Table1[[#This Row],[delivery_date]]-Table1[[#This Row],[order_date]]</f>
        <v>1</v>
      </c>
    </row>
    <row r="7273" spans="1:17" x14ac:dyDescent="0.35">
      <c r="A7273" t="s">
        <v>7304</v>
      </c>
      <c r="B7273" t="s">
        <v>19</v>
      </c>
      <c r="C7273" t="s">
        <v>20</v>
      </c>
      <c r="D7273" s="2">
        <v>2127.33</v>
      </c>
      <c r="E7273">
        <v>0.39</v>
      </c>
      <c r="F7273">
        <v>2</v>
      </c>
      <c r="G7273" s="1">
        <v>45113</v>
      </c>
      <c r="H7273" s="1">
        <v>45115</v>
      </c>
      <c r="I7273" t="s">
        <v>15</v>
      </c>
      <c r="J7273" t="s">
        <v>16</v>
      </c>
      <c r="K7273" s="2">
        <v>140.29</v>
      </c>
      <c r="L7273" t="s">
        <v>48</v>
      </c>
      <c r="M7273">
        <f>YEAR(Table1[[#This Row],[order_date]])</f>
        <v>2023</v>
      </c>
      <c r="N7273">
        <f>MONTH(Table1[[#This Row],[order_date]])</f>
        <v>7</v>
      </c>
      <c r="O7273" s="3">
        <f>Table1[[#This Row],[sales]]-Table1[[#This Row],[profit]]</f>
        <v>1987.04</v>
      </c>
      <c r="P7273" s="3">
        <f>Table1[[#This Row],[sales]]*Table1[[#This Row],[quantity]]</f>
        <v>4254.66</v>
      </c>
      <c r="Q7273" s="9">
        <f>Table1[[#This Row],[delivery_date]]-Table1[[#This Row],[order_date]]</f>
        <v>2</v>
      </c>
    </row>
    <row r="7274" spans="1:17" x14ac:dyDescent="0.35">
      <c r="A7274" t="s">
        <v>7305</v>
      </c>
      <c r="B7274" t="s">
        <v>41</v>
      </c>
      <c r="C7274" t="s">
        <v>33</v>
      </c>
      <c r="D7274" s="2">
        <v>1092.49</v>
      </c>
      <c r="E7274">
        <v>0.15</v>
      </c>
      <c r="F7274">
        <v>7</v>
      </c>
      <c r="G7274" s="1">
        <v>45144</v>
      </c>
      <c r="H7274" s="1">
        <v>45147</v>
      </c>
      <c r="I7274" t="s">
        <v>31</v>
      </c>
      <c r="J7274" t="s">
        <v>27</v>
      </c>
      <c r="K7274" s="2">
        <v>83.23</v>
      </c>
      <c r="L7274" t="s">
        <v>23</v>
      </c>
      <c r="M7274">
        <f>YEAR(Table1[[#This Row],[order_date]])</f>
        <v>2023</v>
      </c>
      <c r="N7274">
        <f>MONTH(Table1[[#This Row],[order_date]])</f>
        <v>8</v>
      </c>
      <c r="O7274" s="3">
        <f>Table1[[#This Row],[sales]]-Table1[[#This Row],[profit]]</f>
        <v>1009.26</v>
      </c>
      <c r="P7274" s="3">
        <f>Table1[[#This Row],[sales]]*Table1[[#This Row],[quantity]]</f>
        <v>7647.43</v>
      </c>
      <c r="Q7274" s="9">
        <f>Table1[[#This Row],[delivery_date]]-Table1[[#This Row],[order_date]]</f>
        <v>3</v>
      </c>
    </row>
    <row r="7275" spans="1:17" x14ac:dyDescent="0.35">
      <c r="A7275" t="s">
        <v>7306</v>
      </c>
      <c r="B7275" t="s">
        <v>13</v>
      </c>
      <c r="C7275" t="s">
        <v>20</v>
      </c>
      <c r="D7275" s="2">
        <v>3308.94</v>
      </c>
      <c r="E7275">
        <v>0.27</v>
      </c>
      <c r="F7275">
        <v>4</v>
      </c>
      <c r="G7275" s="1">
        <v>45561</v>
      </c>
      <c r="H7275" s="1">
        <v>45568</v>
      </c>
      <c r="I7275" t="s">
        <v>31</v>
      </c>
      <c r="J7275" t="s">
        <v>27</v>
      </c>
      <c r="K7275" s="2">
        <v>648.84</v>
      </c>
      <c r="L7275" t="s">
        <v>34</v>
      </c>
      <c r="M7275">
        <f>YEAR(Table1[[#This Row],[order_date]])</f>
        <v>2024</v>
      </c>
      <c r="N7275">
        <f>MONTH(Table1[[#This Row],[order_date]])</f>
        <v>9</v>
      </c>
      <c r="O7275" s="3">
        <f>Table1[[#This Row],[sales]]-Table1[[#This Row],[profit]]</f>
        <v>2660.1</v>
      </c>
      <c r="P7275" s="3">
        <f>Table1[[#This Row],[sales]]*Table1[[#This Row],[quantity]]</f>
        <v>13235.76</v>
      </c>
      <c r="Q7275" s="9">
        <f>Table1[[#This Row],[delivery_date]]-Table1[[#This Row],[order_date]]</f>
        <v>7</v>
      </c>
    </row>
    <row r="7276" spans="1:17" x14ac:dyDescent="0.35">
      <c r="A7276" t="s">
        <v>7307</v>
      </c>
      <c r="B7276" t="s">
        <v>25</v>
      </c>
      <c r="C7276" t="s">
        <v>20</v>
      </c>
      <c r="D7276" s="2">
        <v>3357.73</v>
      </c>
      <c r="E7276">
        <v>0.06</v>
      </c>
      <c r="F7276">
        <v>1</v>
      </c>
      <c r="G7276" s="1">
        <v>45212</v>
      </c>
      <c r="H7276" s="1">
        <v>45216</v>
      </c>
      <c r="I7276" t="s">
        <v>21</v>
      </c>
      <c r="J7276" t="s">
        <v>22</v>
      </c>
      <c r="K7276" s="2">
        <v>388.55</v>
      </c>
      <c r="L7276" t="s">
        <v>23</v>
      </c>
      <c r="M7276">
        <f>YEAR(Table1[[#This Row],[order_date]])</f>
        <v>2023</v>
      </c>
      <c r="N7276">
        <f>MONTH(Table1[[#This Row],[order_date]])</f>
        <v>10</v>
      </c>
      <c r="O7276" s="3">
        <f>Table1[[#This Row],[sales]]-Table1[[#This Row],[profit]]</f>
        <v>2969.18</v>
      </c>
      <c r="P7276" s="3">
        <f>Table1[[#This Row],[sales]]*Table1[[#This Row],[quantity]]</f>
        <v>3357.73</v>
      </c>
      <c r="Q7276" s="9">
        <f>Table1[[#This Row],[delivery_date]]-Table1[[#This Row],[order_date]]</f>
        <v>4</v>
      </c>
    </row>
    <row r="7277" spans="1:17" x14ac:dyDescent="0.35">
      <c r="A7277" t="s">
        <v>7308</v>
      </c>
      <c r="B7277" t="s">
        <v>13</v>
      </c>
      <c r="C7277" t="s">
        <v>14</v>
      </c>
      <c r="D7277" s="2">
        <v>2354.9</v>
      </c>
      <c r="E7277">
        <v>0.17</v>
      </c>
      <c r="F7277">
        <v>4</v>
      </c>
      <c r="G7277" s="1">
        <v>45284</v>
      </c>
      <c r="H7277" s="1">
        <v>45287</v>
      </c>
      <c r="I7277" t="s">
        <v>31</v>
      </c>
      <c r="J7277" t="s">
        <v>27</v>
      </c>
      <c r="K7277" s="2">
        <v>573.05999999999995</v>
      </c>
      <c r="L7277" t="s">
        <v>48</v>
      </c>
      <c r="M7277">
        <f>YEAR(Table1[[#This Row],[order_date]])</f>
        <v>2023</v>
      </c>
      <c r="N7277">
        <f>MONTH(Table1[[#This Row],[order_date]])</f>
        <v>12</v>
      </c>
      <c r="O7277" s="3">
        <f>Table1[[#This Row],[sales]]-Table1[[#This Row],[profit]]</f>
        <v>1781.8400000000001</v>
      </c>
      <c r="P7277" s="3">
        <f>Table1[[#This Row],[sales]]*Table1[[#This Row],[quantity]]</f>
        <v>9419.6</v>
      </c>
      <c r="Q7277" s="9">
        <f>Table1[[#This Row],[delivery_date]]-Table1[[#This Row],[order_date]]</f>
        <v>3</v>
      </c>
    </row>
    <row r="7278" spans="1:17" x14ac:dyDescent="0.35">
      <c r="A7278" t="s">
        <v>7309</v>
      </c>
      <c r="B7278" t="s">
        <v>41</v>
      </c>
      <c r="C7278" t="s">
        <v>33</v>
      </c>
      <c r="D7278" s="2">
        <v>1422.75</v>
      </c>
      <c r="E7278">
        <v>0.02</v>
      </c>
      <c r="F7278">
        <v>4</v>
      </c>
      <c r="G7278" s="1">
        <v>45087</v>
      </c>
      <c r="H7278" s="1">
        <v>45094</v>
      </c>
      <c r="I7278" t="s">
        <v>21</v>
      </c>
      <c r="J7278" t="s">
        <v>22</v>
      </c>
      <c r="K7278" s="2">
        <v>223.11</v>
      </c>
      <c r="L7278" t="s">
        <v>39</v>
      </c>
      <c r="M7278">
        <f>YEAR(Table1[[#This Row],[order_date]])</f>
        <v>2023</v>
      </c>
      <c r="N7278">
        <f>MONTH(Table1[[#This Row],[order_date]])</f>
        <v>6</v>
      </c>
      <c r="O7278" s="3">
        <f>Table1[[#This Row],[sales]]-Table1[[#This Row],[profit]]</f>
        <v>1199.6399999999999</v>
      </c>
      <c r="P7278" s="3">
        <f>Table1[[#This Row],[sales]]*Table1[[#This Row],[quantity]]</f>
        <v>5691</v>
      </c>
      <c r="Q7278" s="9">
        <f>Table1[[#This Row],[delivery_date]]-Table1[[#This Row],[order_date]]</f>
        <v>7</v>
      </c>
    </row>
    <row r="7279" spans="1:17" x14ac:dyDescent="0.35">
      <c r="A7279" t="s">
        <v>7310</v>
      </c>
      <c r="B7279" t="s">
        <v>19</v>
      </c>
      <c r="C7279" t="s">
        <v>33</v>
      </c>
      <c r="D7279" s="2">
        <v>4175.8900000000003</v>
      </c>
      <c r="E7279">
        <v>0.27</v>
      </c>
      <c r="F7279">
        <v>3</v>
      </c>
      <c r="G7279" s="1">
        <v>45134</v>
      </c>
      <c r="H7279" s="1">
        <v>45139</v>
      </c>
      <c r="I7279" t="s">
        <v>31</v>
      </c>
      <c r="J7279" t="s">
        <v>16</v>
      </c>
      <c r="K7279" s="2">
        <v>806.75</v>
      </c>
      <c r="L7279" t="s">
        <v>28</v>
      </c>
      <c r="M7279">
        <f>YEAR(Table1[[#This Row],[order_date]])</f>
        <v>2023</v>
      </c>
      <c r="N7279">
        <f>MONTH(Table1[[#This Row],[order_date]])</f>
        <v>7</v>
      </c>
      <c r="O7279" s="3">
        <f>Table1[[#This Row],[sales]]-Table1[[#This Row],[profit]]</f>
        <v>3369.1400000000003</v>
      </c>
      <c r="P7279" s="3">
        <f>Table1[[#This Row],[sales]]*Table1[[#This Row],[quantity]]</f>
        <v>12527.670000000002</v>
      </c>
      <c r="Q7279" s="9">
        <f>Table1[[#This Row],[delivery_date]]-Table1[[#This Row],[order_date]]</f>
        <v>5</v>
      </c>
    </row>
    <row r="7280" spans="1:17" x14ac:dyDescent="0.35">
      <c r="A7280" t="s">
        <v>7311</v>
      </c>
      <c r="B7280" t="s">
        <v>19</v>
      </c>
      <c r="C7280" t="s">
        <v>20</v>
      </c>
      <c r="D7280" s="2">
        <v>1449.06</v>
      </c>
      <c r="E7280">
        <v>0.17</v>
      </c>
      <c r="F7280">
        <v>8</v>
      </c>
      <c r="G7280" s="1">
        <v>45343</v>
      </c>
      <c r="H7280" s="1">
        <v>45350</v>
      </c>
      <c r="I7280" t="s">
        <v>15</v>
      </c>
      <c r="J7280" t="s">
        <v>22</v>
      </c>
      <c r="K7280" s="2">
        <v>112.51</v>
      </c>
      <c r="L7280" t="s">
        <v>48</v>
      </c>
      <c r="M7280">
        <f>YEAR(Table1[[#This Row],[order_date]])</f>
        <v>2024</v>
      </c>
      <c r="N7280">
        <f>MONTH(Table1[[#This Row],[order_date]])</f>
        <v>2</v>
      </c>
      <c r="O7280" s="3">
        <f>Table1[[#This Row],[sales]]-Table1[[#This Row],[profit]]</f>
        <v>1336.55</v>
      </c>
      <c r="P7280" s="3">
        <f>Table1[[#This Row],[sales]]*Table1[[#This Row],[quantity]]</f>
        <v>11592.48</v>
      </c>
      <c r="Q7280" s="9">
        <f>Table1[[#This Row],[delivery_date]]-Table1[[#This Row],[order_date]]</f>
        <v>7</v>
      </c>
    </row>
    <row r="7281" spans="1:17" x14ac:dyDescent="0.35">
      <c r="A7281" t="s">
        <v>7312</v>
      </c>
      <c r="B7281" t="s">
        <v>13</v>
      </c>
      <c r="C7281" t="s">
        <v>14</v>
      </c>
      <c r="D7281" s="2">
        <v>3329.22</v>
      </c>
      <c r="E7281">
        <v>0.44</v>
      </c>
      <c r="F7281">
        <v>7</v>
      </c>
      <c r="G7281" s="1">
        <v>45458</v>
      </c>
      <c r="H7281" s="1">
        <v>45464</v>
      </c>
      <c r="I7281" t="s">
        <v>31</v>
      </c>
      <c r="J7281" t="s">
        <v>27</v>
      </c>
      <c r="K7281" s="2">
        <v>746.92</v>
      </c>
      <c r="L7281" t="s">
        <v>23</v>
      </c>
      <c r="M7281">
        <f>YEAR(Table1[[#This Row],[order_date]])</f>
        <v>2024</v>
      </c>
      <c r="N7281">
        <f>MONTH(Table1[[#This Row],[order_date]])</f>
        <v>6</v>
      </c>
      <c r="O7281" s="3">
        <f>Table1[[#This Row],[sales]]-Table1[[#This Row],[profit]]</f>
        <v>2582.2999999999997</v>
      </c>
      <c r="P7281" s="3">
        <f>Table1[[#This Row],[sales]]*Table1[[#This Row],[quantity]]</f>
        <v>23304.539999999997</v>
      </c>
      <c r="Q7281" s="9">
        <f>Table1[[#This Row],[delivery_date]]-Table1[[#This Row],[order_date]]</f>
        <v>6</v>
      </c>
    </row>
    <row r="7282" spans="1:17" x14ac:dyDescent="0.35">
      <c r="A7282" t="s">
        <v>7313</v>
      </c>
      <c r="B7282" t="s">
        <v>41</v>
      </c>
      <c r="C7282" t="s">
        <v>26</v>
      </c>
      <c r="D7282" s="2">
        <v>1981.53</v>
      </c>
      <c r="E7282">
        <v>0.2</v>
      </c>
      <c r="F7282">
        <v>3</v>
      </c>
      <c r="G7282" s="1">
        <v>44974</v>
      </c>
      <c r="H7282" s="1">
        <v>44978</v>
      </c>
      <c r="I7282" t="s">
        <v>15</v>
      </c>
      <c r="J7282" t="s">
        <v>27</v>
      </c>
      <c r="K7282" s="2">
        <v>568.05999999999995</v>
      </c>
      <c r="L7282" t="s">
        <v>23</v>
      </c>
      <c r="M7282">
        <f>YEAR(Table1[[#This Row],[order_date]])</f>
        <v>2023</v>
      </c>
      <c r="N7282">
        <f>MONTH(Table1[[#This Row],[order_date]])</f>
        <v>2</v>
      </c>
      <c r="O7282" s="3">
        <f>Table1[[#This Row],[sales]]-Table1[[#This Row],[profit]]</f>
        <v>1413.47</v>
      </c>
      <c r="P7282" s="3">
        <f>Table1[[#This Row],[sales]]*Table1[[#This Row],[quantity]]</f>
        <v>5944.59</v>
      </c>
      <c r="Q7282" s="9">
        <f>Table1[[#This Row],[delivery_date]]-Table1[[#This Row],[order_date]]</f>
        <v>4</v>
      </c>
    </row>
    <row r="7283" spans="1:17" x14ac:dyDescent="0.35">
      <c r="A7283" t="s">
        <v>7314</v>
      </c>
      <c r="B7283" t="s">
        <v>13</v>
      </c>
      <c r="C7283" t="s">
        <v>36</v>
      </c>
      <c r="D7283" s="2">
        <v>2415.16</v>
      </c>
      <c r="E7283">
        <v>0.28000000000000003</v>
      </c>
      <c r="F7283">
        <v>4</v>
      </c>
      <c r="G7283" s="1">
        <v>45465</v>
      </c>
      <c r="H7283" s="1">
        <v>45466</v>
      </c>
      <c r="I7283" t="s">
        <v>15</v>
      </c>
      <c r="J7283" t="s">
        <v>22</v>
      </c>
      <c r="K7283" s="2">
        <v>700.79</v>
      </c>
      <c r="L7283" t="s">
        <v>34</v>
      </c>
      <c r="M7283">
        <f>YEAR(Table1[[#This Row],[order_date]])</f>
        <v>2024</v>
      </c>
      <c r="N7283">
        <f>MONTH(Table1[[#This Row],[order_date]])</f>
        <v>6</v>
      </c>
      <c r="O7283" s="3">
        <f>Table1[[#This Row],[sales]]-Table1[[#This Row],[profit]]</f>
        <v>1714.37</v>
      </c>
      <c r="P7283" s="3">
        <f>Table1[[#This Row],[sales]]*Table1[[#This Row],[quantity]]</f>
        <v>9660.64</v>
      </c>
      <c r="Q7283" s="9">
        <f>Table1[[#This Row],[delivery_date]]-Table1[[#This Row],[order_date]]</f>
        <v>1</v>
      </c>
    </row>
    <row r="7284" spans="1:17" x14ac:dyDescent="0.35">
      <c r="A7284" t="s">
        <v>7315</v>
      </c>
      <c r="B7284" t="s">
        <v>13</v>
      </c>
      <c r="C7284" t="s">
        <v>33</v>
      </c>
      <c r="D7284" s="2">
        <v>1135.8699999999999</v>
      </c>
      <c r="E7284">
        <v>0.49</v>
      </c>
      <c r="F7284">
        <v>8</v>
      </c>
      <c r="G7284" s="1">
        <v>45598</v>
      </c>
      <c r="H7284" s="1">
        <v>45602</v>
      </c>
      <c r="I7284" t="s">
        <v>15</v>
      </c>
      <c r="J7284" t="s">
        <v>16</v>
      </c>
      <c r="K7284" s="2">
        <v>241.18</v>
      </c>
      <c r="L7284" t="s">
        <v>34</v>
      </c>
      <c r="M7284">
        <f>YEAR(Table1[[#This Row],[order_date]])</f>
        <v>2024</v>
      </c>
      <c r="N7284">
        <f>MONTH(Table1[[#This Row],[order_date]])</f>
        <v>11</v>
      </c>
      <c r="O7284" s="3">
        <f>Table1[[#This Row],[sales]]-Table1[[#This Row],[profit]]</f>
        <v>894.68999999999983</v>
      </c>
      <c r="P7284" s="3">
        <f>Table1[[#This Row],[sales]]*Table1[[#This Row],[quantity]]</f>
        <v>9086.9599999999991</v>
      </c>
      <c r="Q7284" s="9">
        <f>Table1[[#This Row],[delivery_date]]-Table1[[#This Row],[order_date]]</f>
        <v>4</v>
      </c>
    </row>
    <row r="7285" spans="1:17" x14ac:dyDescent="0.35">
      <c r="A7285" t="s">
        <v>7316</v>
      </c>
      <c r="B7285" t="s">
        <v>25</v>
      </c>
      <c r="C7285" t="s">
        <v>14</v>
      </c>
      <c r="D7285" s="2">
        <v>3282.45</v>
      </c>
      <c r="E7285">
        <v>0.32</v>
      </c>
      <c r="F7285">
        <v>3</v>
      </c>
      <c r="G7285" s="1">
        <v>45396</v>
      </c>
      <c r="H7285" s="1">
        <v>45399</v>
      </c>
      <c r="I7285" t="s">
        <v>21</v>
      </c>
      <c r="J7285" t="s">
        <v>16</v>
      </c>
      <c r="K7285" s="2">
        <v>231.81</v>
      </c>
      <c r="L7285" t="s">
        <v>17</v>
      </c>
      <c r="M7285">
        <f>YEAR(Table1[[#This Row],[order_date]])</f>
        <v>2024</v>
      </c>
      <c r="N7285">
        <f>MONTH(Table1[[#This Row],[order_date]])</f>
        <v>4</v>
      </c>
      <c r="O7285" s="3">
        <f>Table1[[#This Row],[sales]]-Table1[[#This Row],[profit]]</f>
        <v>3050.64</v>
      </c>
      <c r="P7285" s="3">
        <f>Table1[[#This Row],[sales]]*Table1[[#This Row],[quantity]]</f>
        <v>9847.3499999999985</v>
      </c>
      <c r="Q7285" s="9">
        <f>Table1[[#This Row],[delivery_date]]-Table1[[#This Row],[order_date]]</f>
        <v>3</v>
      </c>
    </row>
    <row r="7286" spans="1:17" x14ac:dyDescent="0.35">
      <c r="A7286" t="s">
        <v>7317</v>
      </c>
      <c r="B7286" t="s">
        <v>13</v>
      </c>
      <c r="C7286" t="s">
        <v>14</v>
      </c>
      <c r="D7286" s="2">
        <v>1206.55</v>
      </c>
      <c r="E7286">
        <v>0.25</v>
      </c>
      <c r="F7286">
        <v>5</v>
      </c>
      <c r="G7286" s="1">
        <v>45081</v>
      </c>
      <c r="H7286" s="1">
        <v>45086</v>
      </c>
      <c r="I7286" t="s">
        <v>15</v>
      </c>
      <c r="J7286" t="s">
        <v>22</v>
      </c>
      <c r="K7286" s="2">
        <v>319.35000000000002</v>
      </c>
      <c r="L7286" t="s">
        <v>48</v>
      </c>
      <c r="M7286">
        <f>YEAR(Table1[[#This Row],[order_date]])</f>
        <v>2023</v>
      </c>
      <c r="N7286">
        <f>MONTH(Table1[[#This Row],[order_date]])</f>
        <v>6</v>
      </c>
      <c r="O7286" s="3">
        <f>Table1[[#This Row],[sales]]-Table1[[#This Row],[profit]]</f>
        <v>887.19999999999993</v>
      </c>
      <c r="P7286" s="3">
        <f>Table1[[#This Row],[sales]]*Table1[[#This Row],[quantity]]</f>
        <v>6032.75</v>
      </c>
      <c r="Q7286" s="9">
        <f>Table1[[#This Row],[delivery_date]]-Table1[[#This Row],[order_date]]</f>
        <v>5</v>
      </c>
    </row>
    <row r="7287" spans="1:17" x14ac:dyDescent="0.35">
      <c r="A7287" t="s">
        <v>7318</v>
      </c>
      <c r="B7287" t="s">
        <v>25</v>
      </c>
      <c r="C7287" t="s">
        <v>20</v>
      </c>
      <c r="D7287" s="2">
        <v>2480</v>
      </c>
      <c r="E7287">
        <v>0.05</v>
      </c>
      <c r="F7287">
        <v>5</v>
      </c>
      <c r="G7287" s="1">
        <v>44992</v>
      </c>
      <c r="H7287" s="1">
        <v>44994</v>
      </c>
      <c r="I7287" t="s">
        <v>21</v>
      </c>
      <c r="J7287" t="s">
        <v>16</v>
      </c>
      <c r="K7287" s="2">
        <v>739.87</v>
      </c>
      <c r="L7287" t="s">
        <v>28</v>
      </c>
      <c r="M7287">
        <f>YEAR(Table1[[#This Row],[order_date]])</f>
        <v>2023</v>
      </c>
      <c r="N7287">
        <f>MONTH(Table1[[#This Row],[order_date]])</f>
        <v>3</v>
      </c>
      <c r="O7287" s="3">
        <f>Table1[[#This Row],[sales]]-Table1[[#This Row],[profit]]</f>
        <v>1740.13</v>
      </c>
      <c r="P7287" s="3">
        <f>Table1[[#This Row],[sales]]*Table1[[#This Row],[quantity]]</f>
        <v>12400</v>
      </c>
      <c r="Q7287" s="9">
        <f>Table1[[#This Row],[delivery_date]]-Table1[[#This Row],[order_date]]</f>
        <v>2</v>
      </c>
    </row>
    <row r="7288" spans="1:17" x14ac:dyDescent="0.35">
      <c r="A7288" t="s">
        <v>7319</v>
      </c>
      <c r="B7288" t="s">
        <v>25</v>
      </c>
      <c r="C7288" t="s">
        <v>36</v>
      </c>
      <c r="D7288" s="2">
        <v>1709.45</v>
      </c>
      <c r="E7288">
        <v>0.41</v>
      </c>
      <c r="F7288">
        <v>5</v>
      </c>
      <c r="G7288" s="1">
        <v>45156</v>
      </c>
      <c r="H7288" s="1">
        <v>45160</v>
      </c>
      <c r="I7288" t="s">
        <v>15</v>
      </c>
      <c r="J7288" t="s">
        <v>16</v>
      </c>
      <c r="K7288" s="2">
        <v>143</v>
      </c>
      <c r="L7288" t="s">
        <v>34</v>
      </c>
      <c r="M7288">
        <f>YEAR(Table1[[#This Row],[order_date]])</f>
        <v>2023</v>
      </c>
      <c r="N7288">
        <f>MONTH(Table1[[#This Row],[order_date]])</f>
        <v>8</v>
      </c>
      <c r="O7288" s="3">
        <f>Table1[[#This Row],[sales]]-Table1[[#This Row],[profit]]</f>
        <v>1566.45</v>
      </c>
      <c r="P7288" s="3">
        <f>Table1[[#This Row],[sales]]*Table1[[#This Row],[quantity]]</f>
        <v>8547.25</v>
      </c>
      <c r="Q7288" s="9">
        <f>Table1[[#This Row],[delivery_date]]-Table1[[#This Row],[order_date]]</f>
        <v>4</v>
      </c>
    </row>
    <row r="7289" spans="1:17" x14ac:dyDescent="0.35">
      <c r="A7289" t="s">
        <v>7320</v>
      </c>
      <c r="B7289" t="s">
        <v>19</v>
      </c>
      <c r="C7289" t="s">
        <v>33</v>
      </c>
      <c r="D7289" s="2">
        <v>4821.67</v>
      </c>
      <c r="E7289">
        <v>0.32</v>
      </c>
      <c r="F7289">
        <v>5</v>
      </c>
      <c r="G7289" s="1">
        <v>45141</v>
      </c>
      <c r="H7289" s="1">
        <v>45147</v>
      </c>
      <c r="I7289" t="s">
        <v>15</v>
      </c>
      <c r="J7289" t="s">
        <v>16</v>
      </c>
      <c r="K7289" s="2">
        <v>1240.47</v>
      </c>
      <c r="L7289" t="s">
        <v>17</v>
      </c>
      <c r="M7289">
        <f>YEAR(Table1[[#This Row],[order_date]])</f>
        <v>2023</v>
      </c>
      <c r="N7289">
        <f>MONTH(Table1[[#This Row],[order_date]])</f>
        <v>8</v>
      </c>
      <c r="O7289" s="3">
        <f>Table1[[#This Row],[sales]]-Table1[[#This Row],[profit]]</f>
        <v>3581.2</v>
      </c>
      <c r="P7289" s="3">
        <f>Table1[[#This Row],[sales]]*Table1[[#This Row],[quantity]]</f>
        <v>24108.35</v>
      </c>
      <c r="Q7289" s="9">
        <f>Table1[[#This Row],[delivery_date]]-Table1[[#This Row],[order_date]]</f>
        <v>6</v>
      </c>
    </row>
    <row r="7290" spans="1:17" x14ac:dyDescent="0.35">
      <c r="A7290" t="s">
        <v>7321</v>
      </c>
      <c r="B7290" t="s">
        <v>25</v>
      </c>
      <c r="C7290" t="s">
        <v>26</v>
      </c>
      <c r="D7290" s="2">
        <v>4912.88</v>
      </c>
      <c r="E7290">
        <v>0.05</v>
      </c>
      <c r="F7290">
        <v>9</v>
      </c>
      <c r="G7290" s="1">
        <v>44938</v>
      </c>
      <c r="H7290" s="1">
        <v>44945</v>
      </c>
      <c r="I7290" t="s">
        <v>21</v>
      </c>
      <c r="J7290" t="s">
        <v>22</v>
      </c>
      <c r="K7290" s="2">
        <v>436.71</v>
      </c>
      <c r="L7290" t="s">
        <v>48</v>
      </c>
      <c r="M7290">
        <f>YEAR(Table1[[#This Row],[order_date]])</f>
        <v>2023</v>
      </c>
      <c r="N7290">
        <f>MONTH(Table1[[#This Row],[order_date]])</f>
        <v>1</v>
      </c>
      <c r="O7290" s="3">
        <f>Table1[[#This Row],[sales]]-Table1[[#This Row],[profit]]</f>
        <v>4476.17</v>
      </c>
      <c r="P7290" s="3">
        <f>Table1[[#This Row],[sales]]*Table1[[#This Row],[quantity]]</f>
        <v>44215.92</v>
      </c>
      <c r="Q7290" s="9">
        <f>Table1[[#This Row],[delivery_date]]-Table1[[#This Row],[order_date]]</f>
        <v>7</v>
      </c>
    </row>
    <row r="7291" spans="1:17" x14ac:dyDescent="0.35">
      <c r="A7291" t="s">
        <v>7322</v>
      </c>
      <c r="B7291" t="s">
        <v>25</v>
      </c>
      <c r="C7291" t="s">
        <v>20</v>
      </c>
      <c r="D7291" s="2">
        <v>3792.11</v>
      </c>
      <c r="E7291">
        <v>0.12</v>
      </c>
      <c r="F7291">
        <v>5</v>
      </c>
      <c r="G7291" s="1">
        <v>45539</v>
      </c>
      <c r="H7291" s="1">
        <v>45541</v>
      </c>
      <c r="I7291" t="s">
        <v>31</v>
      </c>
      <c r="J7291" t="s">
        <v>22</v>
      </c>
      <c r="K7291" s="2">
        <v>613.80999999999995</v>
      </c>
      <c r="L7291" t="s">
        <v>39</v>
      </c>
      <c r="M7291">
        <f>YEAR(Table1[[#This Row],[order_date]])</f>
        <v>2024</v>
      </c>
      <c r="N7291">
        <f>MONTH(Table1[[#This Row],[order_date]])</f>
        <v>9</v>
      </c>
      <c r="O7291" s="3">
        <f>Table1[[#This Row],[sales]]-Table1[[#This Row],[profit]]</f>
        <v>3178.3</v>
      </c>
      <c r="P7291" s="3">
        <f>Table1[[#This Row],[sales]]*Table1[[#This Row],[quantity]]</f>
        <v>18960.55</v>
      </c>
      <c r="Q7291" s="9">
        <f>Table1[[#This Row],[delivery_date]]-Table1[[#This Row],[order_date]]</f>
        <v>2</v>
      </c>
    </row>
    <row r="7292" spans="1:17" x14ac:dyDescent="0.35">
      <c r="A7292" t="s">
        <v>7323</v>
      </c>
      <c r="B7292" t="s">
        <v>19</v>
      </c>
      <c r="C7292" t="s">
        <v>33</v>
      </c>
      <c r="D7292" s="2">
        <v>4921.2</v>
      </c>
      <c r="E7292">
        <v>0.27</v>
      </c>
      <c r="F7292">
        <v>9</v>
      </c>
      <c r="G7292" s="1">
        <v>45612</v>
      </c>
      <c r="H7292" s="1">
        <v>45617</v>
      </c>
      <c r="I7292" t="s">
        <v>21</v>
      </c>
      <c r="J7292" t="s">
        <v>27</v>
      </c>
      <c r="K7292" s="2">
        <v>1383.79</v>
      </c>
      <c r="L7292" t="s">
        <v>48</v>
      </c>
      <c r="M7292">
        <f>YEAR(Table1[[#This Row],[order_date]])</f>
        <v>2024</v>
      </c>
      <c r="N7292">
        <f>MONTH(Table1[[#This Row],[order_date]])</f>
        <v>11</v>
      </c>
      <c r="O7292" s="3">
        <f>Table1[[#This Row],[sales]]-Table1[[#This Row],[profit]]</f>
        <v>3537.41</v>
      </c>
      <c r="P7292" s="3">
        <f>Table1[[#This Row],[sales]]*Table1[[#This Row],[quantity]]</f>
        <v>44290.799999999996</v>
      </c>
      <c r="Q7292" s="9">
        <f>Table1[[#This Row],[delivery_date]]-Table1[[#This Row],[order_date]]</f>
        <v>5</v>
      </c>
    </row>
    <row r="7293" spans="1:17" x14ac:dyDescent="0.35">
      <c r="A7293" t="s">
        <v>7324</v>
      </c>
      <c r="B7293" t="s">
        <v>13</v>
      </c>
      <c r="C7293" t="s">
        <v>33</v>
      </c>
      <c r="D7293" s="2">
        <v>656.4</v>
      </c>
      <c r="E7293">
        <v>0.02</v>
      </c>
      <c r="F7293">
        <v>9</v>
      </c>
      <c r="G7293" s="1">
        <v>45155</v>
      </c>
      <c r="H7293" s="1">
        <v>45161</v>
      </c>
      <c r="I7293" t="s">
        <v>15</v>
      </c>
      <c r="J7293" t="s">
        <v>27</v>
      </c>
      <c r="K7293" s="2">
        <v>185.77</v>
      </c>
      <c r="L7293" t="s">
        <v>17</v>
      </c>
      <c r="M7293">
        <f>YEAR(Table1[[#This Row],[order_date]])</f>
        <v>2023</v>
      </c>
      <c r="N7293">
        <f>MONTH(Table1[[#This Row],[order_date]])</f>
        <v>8</v>
      </c>
      <c r="O7293" s="3">
        <f>Table1[[#This Row],[sales]]-Table1[[#This Row],[profit]]</f>
        <v>470.63</v>
      </c>
      <c r="P7293" s="3">
        <f>Table1[[#This Row],[sales]]*Table1[[#This Row],[quantity]]</f>
        <v>5907.5999999999995</v>
      </c>
      <c r="Q7293" s="9">
        <f>Table1[[#This Row],[delivery_date]]-Table1[[#This Row],[order_date]]</f>
        <v>6</v>
      </c>
    </row>
    <row r="7294" spans="1:17" x14ac:dyDescent="0.35">
      <c r="A7294" t="s">
        <v>7325</v>
      </c>
      <c r="B7294" t="s">
        <v>41</v>
      </c>
      <c r="C7294" t="s">
        <v>14</v>
      </c>
      <c r="D7294" s="2">
        <v>4962.3900000000003</v>
      </c>
      <c r="E7294">
        <v>0.36</v>
      </c>
      <c r="F7294">
        <v>4</v>
      </c>
      <c r="G7294" s="1">
        <v>45168</v>
      </c>
      <c r="H7294" s="1">
        <v>45171</v>
      </c>
      <c r="I7294" t="s">
        <v>21</v>
      </c>
      <c r="J7294" t="s">
        <v>27</v>
      </c>
      <c r="K7294" s="2">
        <v>933.7</v>
      </c>
      <c r="L7294" t="s">
        <v>34</v>
      </c>
      <c r="M7294">
        <f>YEAR(Table1[[#This Row],[order_date]])</f>
        <v>2023</v>
      </c>
      <c r="N7294">
        <f>MONTH(Table1[[#This Row],[order_date]])</f>
        <v>8</v>
      </c>
      <c r="O7294" s="3">
        <f>Table1[[#This Row],[sales]]-Table1[[#This Row],[profit]]</f>
        <v>4028.6900000000005</v>
      </c>
      <c r="P7294" s="3">
        <f>Table1[[#This Row],[sales]]*Table1[[#This Row],[quantity]]</f>
        <v>19849.560000000001</v>
      </c>
      <c r="Q7294" s="9">
        <f>Table1[[#This Row],[delivery_date]]-Table1[[#This Row],[order_date]]</f>
        <v>3</v>
      </c>
    </row>
    <row r="7295" spans="1:17" x14ac:dyDescent="0.35">
      <c r="A7295" t="s">
        <v>7326</v>
      </c>
      <c r="B7295" t="s">
        <v>41</v>
      </c>
      <c r="C7295" t="s">
        <v>36</v>
      </c>
      <c r="D7295" s="2">
        <v>607.41999999999996</v>
      </c>
      <c r="E7295">
        <v>0.11</v>
      </c>
      <c r="F7295">
        <v>9</v>
      </c>
      <c r="G7295" s="1">
        <v>45436</v>
      </c>
      <c r="H7295" s="1">
        <v>45441</v>
      </c>
      <c r="I7295" t="s">
        <v>21</v>
      </c>
      <c r="J7295" t="s">
        <v>22</v>
      </c>
      <c r="K7295" s="2">
        <v>172.57</v>
      </c>
      <c r="L7295" t="s">
        <v>39</v>
      </c>
      <c r="M7295">
        <f>YEAR(Table1[[#This Row],[order_date]])</f>
        <v>2024</v>
      </c>
      <c r="N7295">
        <f>MONTH(Table1[[#This Row],[order_date]])</f>
        <v>5</v>
      </c>
      <c r="O7295" s="3">
        <f>Table1[[#This Row],[sales]]-Table1[[#This Row],[profit]]</f>
        <v>434.84999999999997</v>
      </c>
      <c r="P7295" s="3">
        <f>Table1[[#This Row],[sales]]*Table1[[#This Row],[quantity]]</f>
        <v>5466.78</v>
      </c>
      <c r="Q7295" s="9">
        <f>Table1[[#This Row],[delivery_date]]-Table1[[#This Row],[order_date]]</f>
        <v>5</v>
      </c>
    </row>
    <row r="7296" spans="1:17" x14ac:dyDescent="0.35">
      <c r="A7296" t="s">
        <v>7327</v>
      </c>
      <c r="B7296" t="s">
        <v>41</v>
      </c>
      <c r="C7296" t="s">
        <v>26</v>
      </c>
      <c r="D7296" s="2">
        <v>2135.71</v>
      </c>
      <c r="E7296">
        <v>0.24</v>
      </c>
      <c r="F7296">
        <v>2</v>
      </c>
      <c r="G7296" s="1">
        <v>45139</v>
      </c>
      <c r="H7296" s="1">
        <v>45146</v>
      </c>
      <c r="I7296" t="s">
        <v>31</v>
      </c>
      <c r="J7296" t="s">
        <v>22</v>
      </c>
      <c r="K7296" s="2">
        <v>126.95</v>
      </c>
      <c r="L7296" t="s">
        <v>23</v>
      </c>
      <c r="M7296">
        <f>YEAR(Table1[[#This Row],[order_date]])</f>
        <v>2023</v>
      </c>
      <c r="N7296">
        <f>MONTH(Table1[[#This Row],[order_date]])</f>
        <v>8</v>
      </c>
      <c r="O7296" s="3">
        <f>Table1[[#This Row],[sales]]-Table1[[#This Row],[profit]]</f>
        <v>2008.76</v>
      </c>
      <c r="P7296" s="3">
        <f>Table1[[#This Row],[sales]]*Table1[[#This Row],[quantity]]</f>
        <v>4271.42</v>
      </c>
      <c r="Q7296" s="9">
        <f>Table1[[#This Row],[delivery_date]]-Table1[[#This Row],[order_date]]</f>
        <v>7</v>
      </c>
    </row>
    <row r="7297" spans="1:17" x14ac:dyDescent="0.35">
      <c r="A7297" t="s">
        <v>7328</v>
      </c>
      <c r="B7297" t="s">
        <v>13</v>
      </c>
      <c r="C7297" t="s">
        <v>36</v>
      </c>
      <c r="D7297" s="2">
        <v>1270.8399999999999</v>
      </c>
      <c r="E7297">
        <v>0.12</v>
      </c>
      <c r="F7297">
        <v>3</v>
      </c>
      <c r="G7297" s="1">
        <v>45038</v>
      </c>
      <c r="H7297" s="1">
        <v>45042</v>
      </c>
      <c r="I7297" t="s">
        <v>21</v>
      </c>
      <c r="J7297" t="s">
        <v>22</v>
      </c>
      <c r="K7297" s="2">
        <v>281.55</v>
      </c>
      <c r="L7297" t="s">
        <v>34</v>
      </c>
      <c r="M7297">
        <f>YEAR(Table1[[#This Row],[order_date]])</f>
        <v>2023</v>
      </c>
      <c r="N7297">
        <f>MONTH(Table1[[#This Row],[order_date]])</f>
        <v>4</v>
      </c>
      <c r="O7297" s="3">
        <f>Table1[[#This Row],[sales]]-Table1[[#This Row],[profit]]</f>
        <v>989.29</v>
      </c>
      <c r="P7297" s="3">
        <f>Table1[[#This Row],[sales]]*Table1[[#This Row],[quantity]]</f>
        <v>3812.5199999999995</v>
      </c>
      <c r="Q7297" s="9">
        <f>Table1[[#This Row],[delivery_date]]-Table1[[#This Row],[order_date]]</f>
        <v>4</v>
      </c>
    </row>
    <row r="7298" spans="1:17" x14ac:dyDescent="0.35">
      <c r="A7298" t="s">
        <v>7329</v>
      </c>
      <c r="B7298" t="s">
        <v>25</v>
      </c>
      <c r="C7298" t="s">
        <v>14</v>
      </c>
      <c r="D7298" s="2">
        <v>4773.8500000000004</v>
      </c>
      <c r="E7298">
        <v>0.24</v>
      </c>
      <c r="F7298">
        <v>1</v>
      </c>
      <c r="G7298" s="1">
        <v>45129</v>
      </c>
      <c r="H7298" s="1">
        <v>45130</v>
      </c>
      <c r="I7298" t="s">
        <v>31</v>
      </c>
      <c r="J7298" t="s">
        <v>22</v>
      </c>
      <c r="K7298" s="2">
        <v>749.8</v>
      </c>
      <c r="L7298" t="s">
        <v>28</v>
      </c>
      <c r="M7298">
        <f>YEAR(Table1[[#This Row],[order_date]])</f>
        <v>2023</v>
      </c>
      <c r="N7298">
        <f>MONTH(Table1[[#This Row],[order_date]])</f>
        <v>7</v>
      </c>
      <c r="O7298" s="3">
        <f>Table1[[#This Row],[sales]]-Table1[[#This Row],[profit]]</f>
        <v>4024.05</v>
      </c>
      <c r="P7298" s="3">
        <f>Table1[[#This Row],[sales]]*Table1[[#This Row],[quantity]]</f>
        <v>4773.8500000000004</v>
      </c>
      <c r="Q7298" s="9">
        <f>Table1[[#This Row],[delivery_date]]-Table1[[#This Row],[order_date]]</f>
        <v>1</v>
      </c>
    </row>
    <row r="7299" spans="1:17" x14ac:dyDescent="0.35">
      <c r="A7299" t="s">
        <v>7330</v>
      </c>
      <c r="B7299" t="s">
        <v>41</v>
      </c>
      <c r="C7299" t="s">
        <v>26</v>
      </c>
      <c r="D7299" s="2">
        <v>3215.37</v>
      </c>
      <c r="E7299">
        <v>0.09</v>
      </c>
      <c r="F7299">
        <v>7</v>
      </c>
      <c r="G7299" s="1">
        <v>45267</v>
      </c>
      <c r="H7299" s="1">
        <v>45270</v>
      </c>
      <c r="I7299" t="s">
        <v>21</v>
      </c>
      <c r="J7299" t="s">
        <v>22</v>
      </c>
      <c r="K7299" s="2">
        <v>605.96</v>
      </c>
      <c r="L7299" t="s">
        <v>17</v>
      </c>
      <c r="M7299">
        <f>YEAR(Table1[[#This Row],[order_date]])</f>
        <v>2023</v>
      </c>
      <c r="N7299">
        <f>MONTH(Table1[[#This Row],[order_date]])</f>
        <v>12</v>
      </c>
      <c r="O7299" s="3">
        <f>Table1[[#This Row],[sales]]-Table1[[#This Row],[profit]]</f>
        <v>2609.41</v>
      </c>
      <c r="P7299" s="3">
        <f>Table1[[#This Row],[sales]]*Table1[[#This Row],[quantity]]</f>
        <v>22507.59</v>
      </c>
      <c r="Q7299" s="9">
        <f>Table1[[#This Row],[delivery_date]]-Table1[[#This Row],[order_date]]</f>
        <v>3</v>
      </c>
    </row>
    <row r="7300" spans="1:17" x14ac:dyDescent="0.35">
      <c r="A7300" t="s">
        <v>7331</v>
      </c>
      <c r="B7300" t="s">
        <v>13</v>
      </c>
      <c r="C7300" t="s">
        <v>26</v>
      </c>
      <c r="D7300" s="2">
        <v>3025.92</v>
      </c>
      <c r="E7300">
        <v>0.3</v>
      </c>
      <c r="F7300">
        <v>9</v>
      </c>
      <c r="G7300" s="1">
        <v>44963</v>
      </c>
      <c r="H7300" s="1">
        <v>44969</v>
      </c>
      <c r="I7300" t="s">
        <v>21</v>
      </c>
      <c r="J7300" t="s">
        <v>16</v>
      </c>
      <c r="K7300" s="2">
        <v>297.7</v>
      </c>
      <c r="L7300" t="s">
        <v>48</v>
      </c>
      <c r="M7300">
        <f>YEAR(Table1[[#This Row],[order_date]])</f>
        <v>2023</v>
      </c>
      <c r="N7300">
        <f>MONTH(Table1[[#This Row],[order_date]])</f>
        <v>2</v>
      </c>
      <c r="O7300" s="3">
        <f>Table1[[#This Row],[sales]]-Table1[[#This Row],[profit]]</f>
        <v>2728.2200000000003</v>
      </c>
      <c r="P7300" s="3">
        <f>Table1[[#This Row],[sales]]*Table1[[#This Row],[quantity]]</f>
        <v>27233.279999999999</v>
      </c>
      <c r="Q7300" s="9">
        <f>Table1[[#This Row],[delivery_date]]-Table1[[#This Row],[order_date]]</f>
        <v>6</v>
      </c>
    </row>
    <row r="7301" spans="1:17" x14ac:dyDescent="0.35">
      <c r="A7301" t="s">
        <v>7332</v>
      </c>
      <c r="B7301" t="s">
        <v>25</v>
      </c>
      <c r="C7301" t="s">
        <v>20</v>
      </c>
      <c r="D7301" s="2">
        <v>4987.45</v>
      </c>
      <c r="E7301">
        <v>0.46</v>
      </c>
      <c r="F7301">
        <v>3</v>
      </c>
      <c r="G7301" s="1">
        <v>45570</v>
      </c>
      <c r="H7301" s="1">
        <v>45576</v>
      </c>
      <c r="I7301" t="s">
        <v>31</v>
      </c>
      <c r="J7301" t="s">
        <v>27</v>
      </c>
      <c r="K7301" s="2">
        <v>500.96</v>
      </c>
      <c r="L7301" t="s">
        <v>28</v>
      </c>
      <c r="M7301">
        <f>YEAR(Table1[[#This Row],[order_date]])</f>
        <v>2024</v>
      </c>
      <c r="N7301">
        <f>MONTH(Table1[[#This Row],[order_date]])</f>
        <v>10</v>
      </c>
      <c r="O7301" s="3">
        <f>Table1[[#This Row],[sales]]-Table1[[#This Row],[profit]]</f>
        <v>4486.49</v>
      </c>
      <c r="P7301" s="3">
        <f>Table1[[#This Row],[sales]]*Table1[[#This Row],[quantity]]</f>
        <v>14962.349999999999</v>
      </c>
      <c r="Q7301" s="9">
        <f>Table1[[#This Row],[delivery_date]]-Table1[[#This Row],[order_date]]</f>
        <v>6</v>
      </c>
    </row>
    <row r="7302" spans="1:17" x14ac:dyDescent="0.35">
      <c r="A7302" t="s">
        <v>7333</v>
      </c>
      <c r="B7302" t="s">
        <v>19</v>
      </c>
      <c r="C7302" t="s">
        <v>26</v>
      </c>
      <c r="D7302" s="2">
        <v>3100.89</v>
      </c>
      <c r="E7302">
        <v>0.4</v>
      </c>
      <c r="F7302">
        <v>8</v>
      </c>
      <c r="G7302" s="1">
        <v>45016</v>
      </c>
      <c r="H7302" s="1">
        <v>45023</v>
      </c>
      <c r="I7302" t="s">
        <v>31</v>
      </c>
      <c r="J7302" t="s">
        <v>22</v>
      </c>
      <c r="K7302" s="2">
        <v>720.48</v>
      </c>
      <c r="L7302" t="s">
        <v>28</v>
      </c>
      <c r="M7302">
        <f>YEAR(Table1[[#This Row],[order_date]])</f>
        <v>2023</v>
      </c>
      <c r="N7302">
        <f>MONTH(Table1[[#This Row],[order_date]])</f>
        <v>3</v>
      </c>
      <c r="O7302" s="3">
        <f>Table1[[#This Row],[sales]]-Table1[[#This Row],[profit]]</f>
        <v>2380.41</v>
      </c>
      <c r="P7302" s="3">
        <f>Table1[[#This Row],[sales]]*Table1[[#This Row],[quantity]]</f>
        <v>24807.119999999999</v>
      </c>
      <c r="Q7302" s="9">
        <f>Table1[[#This Row],[delivery_date]]-Table1[[#This Row],[order_date]]</f>
        <v>7</v>
      </c>
    </row>
    <row r="7303" spans="1:17" x14ac:dyDescent="0.35">
      <c r="A7303" t="s">
        <v>7334</v>
      </c>
      <c r="B7303" t="s">
        <v>41</v>
      </c>
      <c r="C7303" t="s">
        <v>33</v>
      </c>
      <c r="D7303" s="2">
        <v>3266.18</v>
      </c>
      <c r="E7303">
        <v>0.12</v>
      </c>
      <c r="F7303">
        <v>1</v>
      </c>
      <c r="G7303" s="1">
        <v>45650</v>
      </c>
      <c r="H7303" s="1">
        <v>45654</v>
      </c>
      <c r="I7303" t="s">
        <v>21</v>
      </c>
      <c r="J7303" t="s">
        <v>27</v>
      </c>
      <c r="K7303" s="2">
        <v>790.46</v>
      </c>
      <c r="L7303" t="s">
        <v>39</v>
      </c>
      <c r="M7303">
        <f>YEAR(Table1[[#This Row],[order_date]])</f>
        <v>2024</v>
      </c>
      <c r="N7303">
        <f>MONTH(Table1[[#This Row],[order_date]])</f>
        <v>12</v>
      </c>
      <c r="O7303" s="3">
        <f>Table1[[#This Row],[sales]]-Table1[[#This Row],[profit]]</f>
        <v>2475.7199999999998</v>
      </c>
      <c r="P7303" s="3">
        <f>Table1[[#This Row],[sales]]*Table1[[#This Row],[quantity]]</f>
        <v>3266.18</v>
      </c>
      <c r="Q7303" s="9">
        <f>Table1[[#This Row],[delivery_date]]-Table1[[#This Row],[order_date]]</f>
        <v>4</v>
      </c>
    </row>
    <row r="7304" spans="1:17" x14ac:dyDescent="0.35">
      <c r="A7304" t="s">
        <v>7335</v>
      </c>
      <c r="B7304" t="s">
        <v>25</v>
      </c>
      <c r="C7304" t="s">
        <v>36</v>
      </c>
      <c r="D7304" s="2">
        <v>319.39</v>
      </c>
      <c r="E7304">
        <v>0.25</v>
      </c>
      <c r="F7304">
        <v>6</v>
      </c>
      <c r="G7304" s="1">
        <v>45371</v>
      </c>
      <c r="H7304" s="1">
        <v>45378</v>
      </c>
      <c r="I7304" t="s">
        <v>31</v>
      </c>
      <c r="J7304" t="s">
        <v>22</v>
      </c>
      <c r="K7304" s="2">
        <v>67.099999999999994</v>
      </c>
      <c r="L7304" t="s">
        <v>39</v>
      </c>
      <c r="M7304">
        <f>YEAR(Table1[[#This Row],[order_date]])</f>
        <v>2024</v>
      </c>
      <c r="N7304">
        <f>MONTH(Table1[[#This Row],[order_date]])</f>
        <v>3</v>
      </c>
      <c r="O7304" s="3">
        <f>Table1[[#This Row],[sales]]-Table1[[#This Row],[profit]]</f>
        <v>252.29</v>
      </c>
      <c r="P7304" s="3">
        <f>Table1[[#This Row],[sales]]*Table1[[#This Row],[quantity]]</f>
        <v>1916.34</v>
      </c>
      <c r="Q7304" s="9">
        <f>Table1[[#This Row],[delivery_date]]-Table1[[#This Row],[order_date]]</f>
        <v>7</v>
      </c>
    </row>
    <row r="7305" spans="1:17" x14ac:dyDescent="0.35">
      <c r="A7305" t="s">
        <v>7336</v>
      </c>
      <c r="B7305" t="s">
        <v>41</v>
      </c>
      <c r="C7305" t="s">
        <v>36</v>
      </c>
      <c r="D7305" s="2">
        <v>4309.3500000000004</v>
      </c>
      <c r="E7305">
        <v>0.21</v>
      </c>
      <c r="F7305">
        <v>6</v>
      </c>
      <c r="G7305" s="1">
        <v>45253</v>
      </c>
      <c r="H7305" s="1">
        <v>45256</v>
      </c>
      <c r="I7305" t="s">
        <v>21</v>
      </c>
      <c r="J7305" t="s">
        <v>27</v>
      </c>
      <c r="K7305" s="2">
        <v>587.86</v>
      </c>
      <c r="L7305" t="s">
        <v>23</v>
      </c>
      <c r="M7305">
        <f>YEAR(Table1[[#This Row],[order_date]])</f>
        <v>2023</v>
      </c>
      <c r="N7305">
        <f>MONTH(Table1[[#This Row],[order_date]])</f>
        <v>11</v>
      </c>
      <c r="O7305" s="3">
        <f>Table1[[#This Row],[sales]]-Table1[[#This Row],[profit]]</f>
        <v>3721.4900000000002</v>
      </c>
      <c r="P7305" s="3">
        <f>Table1[[#This Row],[sales]]*Table1[[#This Row],[quantity]]</f>
        <v>25856.100000000002</v>
      </c>
      <c r="Q7305" s="9">
        <f>Table1[[#This Row],[delivery_date]]-Table1[[#This Row],[order_date]]</f>
        <v>3</v>
      </c>
    </row>
    <row r="7306" spans="1:17" x14ac:dyDescent="0.35">
      <c r="A7306" t="s">
        <v>7337</v>
      </c>
      <c r="B7306" t="s">
        <v>41</v>
      </c>
      <c r="C7306" t="s">
        <v>20</v>
      </c>
      <c r="D7306" s="2">
        <v>4853.4399999999996</v>
      </c>
      <c r="E7306">
        <v>0.48</v>
      </c>
      <c r="F7306">
        <v>5</v>
      </c>
      <c r="G7306" s="1">
        <v>45028</v>
      </c>
      <c r="H7306" s="1">
        <v>45035</v>
      </c>
      <c r="I7306" t="s">
        <v>21</v>
      </c>
      <c r="J7306" t="s">
        <v>22</v>
      </c>
      <c r="K7306" s="2">
        <v>1099.3900000000001</v>
      </c>
      <c r="L7306" t="s">
        <v>28</v>
      </c>
      <c r="M7306">
        <f>YEAR(Table1[[#This Row],[order_date]])</f>
        <v>2023</v>
      </c>
      <c r="N7306">
        <f>MONTH(Table1[[#This Row],[order_date]])</f>
        <v>4</v>
      </c>
      <c r="O7306" s="3">
        <f>Table1[[#This Row],[sales]]-Table1[[#This Row],[profit]]</f>
        <v>3754.0499999999993</v>
      </c>
      <c r="P7306" s="3">
        <f>Table1[[#This Row],[sales]]*Table1[[#This Row],[quantity]]</f>
        <v>24267.199999999997</v>
      </c>
      <c r="Q7306" s="9">
        <f>Table1[[#This Row],[delivery_date]]-Table1[[#This Row],[order_date]]</f>
        <v>7</v>
      </c>
    </row>
    <row r="7307" spans="1:17" x14ac:dyDescent="0.35">
      <c r="A7307" t="s">
        <v>7338</v>
      </c>
      <c r="B7307" t="s">
        <v>41</v>
      </c>
      <c r="C7307" t="s">
        <v>26</v>
      </c>
      <c r="D7307" s="2">
        <v>4805.5200000000004</v>
      </c>
      <c r="E7307">
        <v>0.4</v>
      </c>
      <c r="F7307">
        <v>4</v>
      </c>
      <c r="G7307" s="1">
        <v>45401</v>
      </c>
      <c r="H7307" s="1">
        <v>45404</v>
      </c>
      <c r="I7307" t="s">
        <v>31</v>
      </c>
      <c r="J7307" t="s">
        <v>22</v>
      </c>
      <c r="K7307" s="2">
        <v>862.54</v>
      </c>
      <c r="L7307" t="s">
        <v>23</v>
      </c>
      <c r="M7307">
        <f>YEAR(Table1[[#This Row],[order_date]])</f>
        <v>2024</v>
      </c>
      <c r="N7307">
        <f>MONTH(Table1[[#This Row],[order_date]])</f>
        <v>4</v>
      </c>
      <c r="O7307" s="3">
        <f>Table1[[#This Row],[sales]]-Table1[[#This Row],[profit]]</f>
        <v>3942.9800000000005</v>
      </c>
      <c r="P7307" s="3">
        <f>Table1[[#This Row],[sales]]*Table1[[#This Row],[quantity]]</f>
        <v>19222.080000000002</v>
      </c>
      <c r="Q7307" s="9">
        <f>Table1[[#This Row],[delivery_date]]-Table1[[#This Row],[order_date]]</f>
        <v>3</v>
      </c>
    </row>
    <row r="7308" spans="1:17" x14ac:dyDescent="0.35">
      <c r="A7308" t="s">
        <v>7339</v>
      </c>
      <c r="B7308" t="s">
        <v>25</v>
      </c>
      <c r="C7308" t="s">
        <v>14</v>
      </c>
      <c r="D7308" s="2">
        <v>1183.42</v>
      </c>
      <c r="E7308">
        <v>0.05</v>
      </c>
      <c r="F7308">
        <v>3</v>
      </c>
      <c r="G7308" s="1">
        <v>45485</v>
      </c>
      <c r="H7308" s="1">
        <v>45489</v>
      </c>
      <c r="I7308" t="s">
        <v>15</v>
      </c>
      <c r="J7308" t="s">
        <v>27</v>
      </c>
      <c r="K7308" s="2">
        <v>266.58999999999997</v>
      </c>
      <c r="L7308" t="s">
        <v>34</v>
      </c>
      <c r="M7308">
        <f>YEAR(Table1[[#This Row],[order_date]])</f>
        <v>2024</v>
      </c>
      <c r="N7308">
        <f>MONTH(Table1[[#This Row],[order_date]])</f>
        <v>7</v>
      </c>
      <c r="O7308" s="3">
        <f>Table1[[#This Row],[sales]]-Table1[[#This Row],[profit]]</f>
        <v>916.83000000000015</v>
      </c>
      <c r="P7308" s="3">
        <f>Table1[[#This Row],[sales]]*Table1[[#This Row],[quantity]]</f>
        <v>3550.26</v>
      </c>
      <c r="Q7308" s="9">
        <f>Table1[[#This Row],[delivery_date]]-Table1[[#This Row],[order_date]]</f>
        <v>4</v>
      </c>
    </row>
    <row r="7309" spans="1:17" x14ac:dyDescent="0.35">
      <c r="A7309" t="s">
        <v>7340</v>
      </c>
      <c r="B7309" t="s">
        <v>13</v>
      </c>
      <c r="C7309" t="s">
        <v>33</v>
      </c>
      <c r="D7309" s="2">
        <v>1206.99</v>
      </c>
      <c r="E7309">
        <v>0.08</v>
      </c>
      <c r="F7309">
        <v>4</v>
      </c>
      <c r="G7309" s="1">
        <v>45558</v>
      </c>
      <c r="H7309" s="1">
        <v>45564</v>
      </c>
      <c r="I7309" t="s">
        <v>15</v>
      </c>
      <c r="J7309" t="s">
        <v>16</v>
      </c>
      <c r="K7309" s="2">
        <v>125.33</v>
      </c>
      <c r="L7309" t="s">
        <v>17</v>
      </c>
      <c r="M7309">
        <f>YEAR(Table1[[#This Row],[order_date]])</f>
        <v>2024</v>
      </c>
      <c r="N7309">
        <f>MONTH(Table1[[#This Row],[order_date]])</f>
        <v>9</v>
      </c>
      <c r="O7309" s="3">
        <f>Table1[[#This Row],[sales]]-Table1[[#This Row],[profit]]</f>
        <v>1081.6600000000001</v>
      </c>
      <c r="P7309" s="3">
        <f>Table1[[#This Row],[sales]]*Table1[[#This Row],[quantity]]</f>
        <v>4827.96</v>
      </c>
      <c r="Q7309" s="9">
        <f>Table1[[#This Row],[delivery_date]]-Table1[[#This Row],[order_date]]</f>
        <v>6</v>
      </c>
    </row>
    <row r="7310" spans="1:17" x14ac:dyDescent="0.35">
      <c r="A7310" t="s">
        <v>7341</v>
      </c>
      <c r="B7310" t="s">
        <v>25</v>
      </c>
      <c r="C7310" t="s">
        <v>20</v>
      </c>
      <c r="D7310" s="2">
        <v>1893.63</v>
      </c>
      <c r="E7310">
        <v>0.35</v>
      </c>
      <c r="F7310">
        <v>7</v>
      </c>
      <c r="G7310" s="1">
        <v>45455</v>
      </c>
      <c r="H7310" s="1">
        <v>45462</v>
      </c>
      <c r="I7310" t="s">
        <v>15</v>
      </c>
      <c r="J7310" t="s">
        <v>22</v>
      </c>
      <c r="K7310" s="2">
        <v>327.55</v>
      </c>
      <c r="L7310" t="s">
        <v>28</v>
      </c>
      <c r="M7310">
        <f>YEAR(Table1[[#This Row],[order_date]])</f>
        <v>2024</v>
      </c>
      <c r="N7310">
        <f>MONTH(Table1[[#This Row],[order_date]])</f>
        <v>6</v>
      </c>
      <c r="O7310" s="3">
        <f>Table1[[#This Row],[sales]]-Table1[[#This Row],[profit]]</f>
        <v>1566.0800000000002</v>
      </c>
      <c r="P7310" s="3">
        <f>Table1[[#This Row],[sales]]*Table1[[#This Row],[quantity]]</f>
        <v>13255.41</v>
      </c>
      <c r="Q7310" s="9">
        <f>Table1[[#This Row],[delivery_date]]-Table1[[#This Row],[order_date]]</f>
        <v>7</v>
      </c>
    </row>
    <row r="7311" spans="1:17" x14ac:dyDescent="0.35">
      <c r="A7311" t="s">
        <v>7342</v>
      </c>
      <c r="B7311" t="s">
        <v>41</v>
      </c>
      <c r="C7311" t="s">
        <v>26</v>
      </c>
      <c r="D7311" s="2">
        <v>1620.03</v>
      </c>
      <c r="E7311">
        <v>0.08</v>
      </c>
      <c r="F7311">
        <v>7</v>
      </c>
      <c r="G7311" s="1">
        <v>45104</v>
      </c>
      <c r="H7311" s="1">
        <v>45105</v>
      </c>
      <c r="I7311" t="s">
        <v>15</v>
      </c>
      <c r="J7311" t="s">
        <v>16</v>
      </c>
      <c r="K7311" s="2">
        <v>131.94999999999999</v>
      </c>
      <c r="L7311" t="s">
        <v>48</v>
      </c>
      <c r="M7311">
        <f>YEAR(Table1[[#This Row],[order_date]])</f>
        <v>2023</v>
      </c>
      <c r="N7311">
        <f>MONTH(Table1[[#This Row],[order_date]])</f>
        <v>6</v>
      </c>
      <c r="O7311" s="3">
        <f>Table1[[#This Row],[sales]]-Table1[[#This Row],[profit]]</f>
        <v>1488.08</v>
      </c>
      <c r="P7311" s="3">
        <f>Table1[[#This Row],[sales]]*Table1[[#This Row],[quantity]]</f>
        <v>11340.21</v>
      </c>
      <c r="Q7311" s="9">
        <f>Table1[[#This Row],[delivery_date]]-Table1[[#This Row],[order_date]]</f>
        <v>1</v>
      </c>
    </row>
    <row r="7312" spans="1:17" x14ac:dyDescent="0.35">
      <c r="A7312" t="s">
        <v>7343</v>
      </c>
      <c r="B7312" t="s">
        <v>25</v>
      </c>
      <c r="C7312" t="s">
        <v>14</v>
      </c>
      <c r="D7312" s="2">
        <v>1597.51</v>
      </c>
      <c r="E7312">
        <v>0.48</v>
      </c>
      <c r="F7312">
        <v>3</v>
      </c>
      <c r="G7312" s="1">
        <v>45632</v>
      </c>
      <c r="H7312" s="1">
        <v>45633</v>
      </c>
      <c r="I7312" t="s">
        <v>31</v>
      </c>
      <c r="J7312" t="s">
        <v>16</v>
      </c>
      <c r="K7312" s="2">
        <v>464.22</v>
      </c>
      <c r="L7312" t="s">
        <v>17</v>
      </c>
      <c r="M7312">
        <f>YEAR(Table1[[#This Row],[order_date]])</f>
        <v>2024</v>
      </c>
      <c r="N7312">
        <f>MONTH(Table1[[#This Row],[order_date]])</f>
        <v>12</v>
      </c>
      <c r="O7312" s="3">
        <f>Table1[[#This Row],[sales]]-Table1[[#This Row],[profit]]</f>
        <v>1133.29</v>
      </c>
      <c r="P7312" s="3">
        <f>Table1[[#This Row],[sales]]*Table1[[#This Row],[quantity]]</f>
        <v>4792.53</v>
      </c>
      <c r="Q7312" s="9">
        <f>Table1[[#This Row],[delivery_date]]-Table1[[#This Row],[order_date]]</f>
        <v>1</v>
      </c>
    </row>
    <row r="7313" spans="1:17" x14ac:dyDescent="0.35">
      <c r="A7313" t="s">
        <v>7344</v>
      </c>
      <c r="B7313" t="s">
        <v>19</v>
      </c>
      <c r="C7313" t="s">
        <v>26</v>
      </c>
      <c r="D7313" s="2">
        <v>3065.56</v>
      </c>
      <c r="E7313">
        <v>0.5</v>
      </c>
      <c r="F7313">
        <v>3</v>
      </c>
      <c r="G7313" s="1">
        <v>45345</v>
      </c>
      <c r="H7313" s="1">
        <v>45351</v>
      </c>
      <c r="I7313" t="s">
        <v>21</v>
      </c>
      <c r="J7313" t="s">
        <v>27</v>
      </c>
      <c r="K7313" s="2">
        <v>914.79</v>
      </c>
      <c r="L7313" t="s">
        <v>23</v>
      </c>
      <c r="M7313">
        <f>YEAR(Table1[[#This Row],[order_date]])</f>
        <v>2024</v>
      </c>
      <c r="N7313">
        <f>MONTH(Table1[[#This Row],[order_date]])</f>
        <v>2</v>
      </c>
      <c r="O7313" s="3">
        <f>Table1[[#This Row],[sales]]-Table1[[#This Row],[profit]]</f>
        <v>2150.77</v>
      </c>
      <c r="P7313" s="3">
        <f>Table1[[#This Row],[sales]]*Table1[[#This Row],[quantity]]</f>
        <v>9196.68</v>
      </c>
      <c r="Q7313" s="9">
        <f>Table1[[#This Row],[delivery_date]]-Table1[[#This Row],[order_date]]</f>
        <v>6</v>
      </c>
    </row>
    <row r="7314" spans="1:17" x14ac:dyDescent="0.35">
      <c r="A7314" t="s">
        <v>7345</v>
      </c>
      <c r="B7314" t="s">
        <v>13</v>
      </c>
      <c r="C7314" t="s">
        <v>20</v>
      </c>
      <c r="D7314" s="2">
        <v>4047.48</v>
      </c>
      <c r="E7314">
        <v>0.39</v>
      </c>
      <c r="F7314">
        <v>3</v>
      </c>
      <c r="G7314" s="1">
        <v>45444</v>
      </c>
      <c r="H7314" s="1">
        <v>45448</v>
      </c>
      <c r="I7314" t="s">
        <v>15</v>
      </c>
      <c r="J7314" t="s">
        <v>22</v>
      </c>
      <c r="K7314" s="2">
        <v>636.73</v>
      </c>
      <c r="L7314" t="s">
        <v>17</v>
      </c>
      <c r="M7314">
        <f>YEAR(Table1[[#This Row],[order_date]])</f>
        <v>2024</v>
      </c>
      <c r="N7314">
        <f>MONTH(Table1[[#This Row],[order_date]])</f>
        <v>6</v>
      </c>
      <c r="O7314" s="3">
        <f>Table1[[#This Row],[sales]]-Table1[[#This Row],[profit]]</f>
        <v>3410.75</v>
      </c>
      <c r="P7314" s="3">
        <f>Table1[[#This Row],[sales]]*Table1[[#This Row],[quantity]]</f>
        <v>12142.44</v>
      </c>
      <c r="Q7314" s="9">
        <f>Table1[[#This Row],[delivery_date]]-Table1[[#This Row],[order_date]]</f>
        <v>4</v>
      </c>
    </row>
    <row r="7315" spans="1:17" x14ac:dyDescent="0.35">
      <c r="A7315" t="s">
        <v>7346</v>
      </c>
      <c r="B7315" t="s">
        <v>25</v>
      </c>
      <c r="C7315" t="s">
        <v>14</v>
      </c>
      <c r="D7315" s="2">
        <v>4690.16</v>
      </c>
      <c r="E7315">
        <v>0.01</v>
      </c>
      <c r="F7315">
        <v>5</v>
      </c>
      <c r="G7315" s="1">
        <v>45441</v>
      </c>
      <c r="H7315" s="1">
        <v>45444</v>
      </c>
      <c r="I7315" t="s">
        <v>21</v>
      </c>
      <c r="J7315" t="s">
        <v>27</v>
      </c>
      <c r="K7315" s="2">
        <v>699.17</v>
      </c>
      <c r="L7315" t="s">
        <v>48</v>
      </c>
      <c r="M7315">
        <f>YEAR(Table1[[#This Row],[order_date]])</f>
        <v>2024</v>
      </c>
      <c r="N7315">
        <f>MONTH(Table1[[#This Row],[order_date]])</f>
        <v>5</v>
      </c>
      <c r="O7315" s="3">
        <f>Table1[[#This Row],[sales]]-Table1[[#This Row],[profit]]</f>
        <v>3990.99</v>
      </c>
      <c r="P7315" s="3">
        <f>Table1[[#This Row],[sales]]*Table1[[#This Row],[quantity]]</f>
        <v>23450.799999999999</v>
      </c>
      <c r="Q7315" s="9">
        <f>Table1[[#This Row],[delivery_date]]-Table1[[#This Row],[order_date]]</f>
        <v>3</v>
      </c>
    </row>
    <row r="7316" spans="1:17" x14ac:dyDescent="0.35">
      <c r="A7316" t="s">
        <v>7347</v>
      </c>
      <c r="B7316" t="s">
        <v>19</v>
      </c>
      <c r="C7316" t="s">
        <v>14</v>
      </c>
      <c r="D7316" s="2">
        <v>432.52</v>
      </c>
      <c r="E7316">
        <v>0.24</v>
      </c>
      <c r="F7316">
        <v>1</v>
      </c>
      <c r="G7316" s="1">
        <v>45637</v>
      </c>
      <c r="H7316" s="1">
        <v>45643</v>
      </c>
      <c r="I7316" t="s">
        <v>31</v>
      </c>
      <c r="J7316" t="s">
        <v>22</v>
      </c>
      <c r="K7316" s="2">
        <v>67.89</v>
      </c>
      <c r="L7316" t="s">
        <v>39</v>
      </c>
      <c r="M7316">
        <f>YEAR(Table1[[#This Row],[order_date]])</f>
        <v>2024</v>
      </c>
      <c r="N7316">
        <f>MONTH(Table1[[#This Row],[order_date]])</f>
        <v>12</v>
      </c>
      <c r="O7316" s="3">
        <f>Table1[[#This Row],[sales]]-Table1[[#This Row],[profit]]</f>
        <v>364.63</v>
      </c>
      <c r="P7316" s="3">
        <f>Table1[[#This Row],[sales]]*Table1[[#This Row],[quantity]]</f>
        <v>432.52</v>
      </c>
      <c r="Q7316" s="9">
        <f>Table1[[#This Row],[delivery_date]]-Table1[[#This Row],[order_date]]</f>
        <v>6</v>
      </c>
    </row>
    <row r="7317" spans="1:17" x14ac:dyDescent="0.35">
      <c r="A7317" t="s">
        <v>7348</v>
      </c>
      <c r="B7317" t="s">
        <v>13</v>
      </c>
      <c r="C7317" t="s">
        <v>14</v>
      </c>
      <c r="D7317" s="2">
        <v>1462.09</v>
      </c>
      <c r="E7317">
        <v>0.2</v>
      </c>
      <c r="F7317">
        <v>7</v>
      </c>
      <c r="G7317" s="1">
        <v>44961</v>
      </c>
      <c r="H7317" s="1">
        <v>44967</v>
      </c>
      <c r="I7317" t="s">
        <v>31</v>
      </c>
      <c r="J7317" t="s">
        <v>16</v>
      </c>
      <c r="K7317" s="2">
        <v>141.29</v>
      </c>
      <c r="L7317" t="s">
        <v>48</v>
      </c>
      <c r="M7317">
        <f>YEAR(Table1[[#This Row],[order_date]])</f>
        <v>2023</v>
      </c>
      <c r="N7317">
        <f>MONTH(Table1[[#This Row],[order_date]])</f>
        <v>2</v>
      </c>
      <c r="O7317" s="3">
        <f>Table1[[#This Row],[sales]]-Table1[[#This Row],[profit]]</f>
        <v>1320.8</v>
      </c>
      <c r="P7317" s="3">
        <f>Table1[[#This Row],[sales]]*Table1[[#This Row],[quantity]]</f>
        <v>10234.629999999999</v>
      </c>
      <c r="Q7317" s="9">
        <f>Table1[[#This Row],[delivery_date]]-Table1[[#This Row],[order_date]]</f>
        <v>6</v>
      </c>
    </row>
    <row r="7318" spans="1:17" x14ac:dyDescent="0.35">
      <c r="A7318" t="s">
        <v>7349</v>
      </c>
      <c r="B7318" t="s">
        <v>19</v>
      </c>
      <c r="C7318" t="s">
        <v>14</v>
      </c>
      <c r="D7318" s="2">
        <v>1349.57</v>
      </c>
      <c r="E7318">
        <v>0.4</v>
      </c>
      <c r="F7318">
        <v>8</v>
      </c>
      <c r="G7318" s="1">
        <v>45165</v>
      </c>
      <c r="H7318" s="1">
        <v>45168</v>
      </c>
      <c r="I7318" t="s">
        <v>15</v>
      </c>
      <c r="J7318" t="s">
        <v>16</v>
      </c>
      <c r="K7318" s="2">
        <v>137.68</v>
      </c>
      <c r="L7318" t="s">
        <v>39</v>
      </c>
      <c r="M7318">
        <f>YEAR(Table1[[#This Row],[order_date]])</f>
        <v>2023</v>
      </c>
      <c r="N7318">
        <f>MONTH(Table1[[#This Row],[order_date]])</f>
        <v>8</v>
      </c>
      <c r="O7318" s="3">
        <f>Table1[[#This Row],[sales]]-Table1[[#This Row],[profit]]</f>
        <v>1211.8899999999999</v>
      </c>
      <c r="P7318" s="3">
        <f>Table1[[#This Row],[sales]]*Table1[[#This Row],[quantity]]</f>
        <v>10796.56</v>
      </c>
      <c r="Q7318" s="9">
        <f>Table1[[#This Row],[delivery_date]]-Table1[[#This Row],[order_date]]</f>
        <v>3</v>
      </c>
    </row>
    <row r="7319" spans="1:17" x14ac:dyDescent="0.35">
      <c r="A7319" t="s">
        <v>7350</v>
      </c>
      <c r="B7319" t="s">
        <v>13</v>
      </c>
      <c r="C7319" t="s">
        <v>26</v>
      </c>
      <c r="D7319" s="2">
        <v>1851.45</v>
      </c>
      <c r="E7319">
        <v>0.14000000000000001</v>
      </c>
      <c r="F7319">
        <v>7</v>
      </c>
      <c r="G7319" s="1">
        <v>45515</v>
      </c>
      <c r="H7319" s="1">
        <v>45519</v>
      </c>
      <c r="I7319" t="s">
        <v>21</v>
      </c>
      <c r="J7319" t="s">
        <v>16</v>
      </c>
      <c r="K7319" s="2">
        <v>543.85</v>
      </c>
      <c r="L7319" t="s">
        <v>39</v>
      </c>
      <c r="M7319">
        <f>YEAR(Table1[[#This Row],[order_date]])</f>
        <v>2024</v>
      </c>
      <c r="N7319">
        <f>MONTH(Table1[[#This Row],[order_date]])</f>
        <v>8</v>
      </c>
      <c r="O7319" s="3">
        <f>Table1[[#This Row],[sales]]-Table1[[#This Row],[profit]]</f>
        <v>1307.5999999999999</v>
      </c>
      <c r="P7319" s="3">
        <f>Table1[[#This Row],[sales]]*Table1[[#This Row],[quantity]]</f>
        <v>12960.15</v>
      </c>
      <c r="Q7319" s="9">
        <f>Table1[[#This Row],[delivery_date]]-Table1[[#This Row],[order_date]]</f>
        <v>4</v>
      </c>
    </row>
    <row r="7320" spans="1:17" x14ac:dyDescent="0.35">
      <c r="A7320" t="s">
        <v>7351</v>
      </c>
      <c r="B7320" t="s">
        <v>25</v>
      </c>
      <c r="C7320" t="s">
        <v>14</v>
      </c>
      <c r="D7320" s="2">
        <v>2179.2399999999998</v>
      </c>
      <c r="E7320">
        <v>0.19</v>
      </c>
      <c r="F7320">
        <v>8</v>
      </c>
      <c r="G7320" s="1">
        <v>45540</v>
      </c>
      <c r="H7320" s="1">
        <v>45544</v>
      </c>
      <c r="I7320" t="s">
        <v>31</v>
      </c>
      <c r="J7320" t="s">
        <v>22</v>
      </c>
      <c r="K7320" s="2">
        <v>293.69</v>
      </c>
      <c r="L7320" t="s">
        <v>17</v>
      </c>
      <c r="M7320">
        <f>YEAR(Table1[[#This Row],[order_date]])</f>
        <v>2024</v>
      </c>
      <c r="N7320">
        <f>MONTH(Table1[[#This Row],[order_date]])</f>
        <v>9</v>
      </c>
      <c r="O7320" s="3">
        <f>Table1[[#This Row],[sales]]-Table1[[#This Row],[profit]]</f>
        <v>1885.5499999999997</v>
      </c>
      <c r="P7320" s="3">
        <f>Table1[[#This Row],[sales]]*Table1[[#This Row],[quantity]]</f>
        <v>17433.919999999998</v>
      </c>
      <c r="Q7320" s="9">
        <f>Table1[[#This Row],[delivery_date]]-Table1[[#This Row],[order_date]]</f>
        <v>4</v>
      </c>
    </row>
    <row r="7321" spans="1:17" x14ac:dyDescent="0.35">
      <c r="A7321" t="s">
        <v>7352</v>
      </c>
      <c r="B7321" t="s">
        <v>19</v>
      </c>
      <c r="C7321" t="s">
        <v>26</v>
      </c>
      <c r="D7321" s="2">
        <v>2006.94</v>
      </c>
      <c r="E7321">
        <v>0.05</v>
      </c>
      <c r="F7321">
        <v>9</v>
      </c>
      <c r="G7321" s="1">
        <v>45376</v>
      </c>
      <c r="H7321" s="1">
        <v>45381</v>
      </c>
      <c r="I7321" t="s">
        <v>15</v>
      </c>
      <c r="J7321" t="s">
        <v>22</v>
      </c>
      <c r="K7321" s="2">
        <v>537.01</v>
      </c>
      <c r="L7321" t="s">
        <v>39</v>
      </c>
      <c r="M7321">
        <f>YEAR(Table1[[#This Row],[order_date]])</f>
        <v>2024</v>
      </c>
      <c r="N7321">
        <f>MONTH(Table1[[#This Row],[order_date]])</f>
        <v>3</v>
      </c>
      <c r="O7321" s="3">
        <f>Table1[[#This Row],[sales]]-Table1[[#This Row],[profit]]</f>
        <v>1469.93</v>
      </c>
      <c r="P7321" s="3">
        <f>Table1[[#This Row],[sales]]*Table1[[#This Row],[quantity]]</f>
        <v>18062.46</v>
      </c>
      <c r="Q7321" s="9">
        <f>Table1[[#This Row],[delivery_date]]-Table1[[#This Row],[order_date]]</f>
        <v>5</v>
      </c>
    </row>
    <row r="7322" spans="1:17" x14ac:dyDescent="0.35">
      <c r="A7322" t="s">
        <v>7353</v>
      </c>
      <c r="B7322" t="s">
        <v>41</v>
      </c>
      <c r="C7322" t="s">
        <v>14</v>
      </c>
      <c r="D7322" s="2">
        <v>4765.5200000000004</v>
      </c>
      <c r="E7322">
        <v>0.17</v>
      </c>
      <c r="F7322">
        <v>4</v>
      </c>
      <c r="G7322" s="1">
        <v>45504</v>
      </c>
      <c r="H7322" s="1">
        <v>45505</v>
      </c>
      <c r="I7322" t="s">
        <v>21</v>
      </c>
      <c r="J7322" t="s">
        <v>16</v>
      </c>
      <c r="K7322" s="2">
        <v>247.39</v>
      </c>
      <c r="L7322" t="s">
        <v>17</v>
      </c>
      <c r="M7322">
        <f>YEAR(Table1[[#This Row],[order_date]])</f>
        <v>2024</v>
      </c>
      <c r="N7322">
        <f>MONTH(Table1[[#This Row],[order_date]])</f>
        <v>7</v>
      </c>
      <c r="O7322" s="3">
        <f>Table1[[#This Row],[sales]]-Table1[[#This Row],[profit]]</f>
        <v>4518.13</v>
      </c>
      <c r="P7322" s="3">
        <f>Table1[[#This Row],[sales]]*Table1[[#This Row],[quantity]]</f>
        <v>19062.080000000002</v>
      </c>
      <c r="Q7322" s="9">
        <f>Table1[[#This Row],[delivery_date]]-Table1[[#This Row],[order_date]]</f>
        <v>1</v>
      </c>
    </row>
    <row r="7323" spans="1:17" x14ac:dyDescent="0.35">
      <c r="A7323" t="s">
        <v>7354</v>
      </c>
      <c r="B7323" t="s">
        <v>19</v>
      </c>
      <c r="C7323" t="s">
        <v>14</v>
      </c>
      <c r="D7323" s="2">
        <v>2241.9299999999998</v>
      </c>
      <c r="E7323">
        <v>0.49</v>
      </c>
      <c r="F7323">
        <v>3</v>
      </c>
      <c r="G7323" s="1">
        <v>44977</v>
      </c>
      <c r="H7323" s="1">
        <v>44980</v>
      </c>
      <c r="I7323" t="s">
        <v>15</v>
      </c>
      <c r="J7323" t="s">
        <v>16</v>
      </c>
      <c r="K7323" s="2">
        <v>446.31</v>
      </c>
      <c r="L7323" t="s">
        <v>34</v>
      </c>
      <c r="M7323">
        <f>YEAR(Table1[[#This Row],[order_date]])</f>
        <v>2023</v>
      </c>
      <c r="N7323">
        <f>MONTH(Table1[[#This Row],[order_date]])</f>
        <v>2</v>
      </c>
      <c r="O7323" s="3">
        <f>Table1[[#This Row],[sales]]-Table1[[#This Row],[profit]]</f>
        <v>1795.62</v>
      </c>
      <c r="P7323" s="3">
        <f>Table1[[#This Row],[sales]]*Table1[[#This Row],[quantity]]</f>
        <v>6725.7899999999991</v>
      </c>
      <c r="Q7323" s="9">
        <f>Table1[[#This Row],[delivery_date]]-Table1[[#This Row],[order_date]]</f>
        <v>3</v>
      </c>
    </row>
    <row r="7324" spans="1:17" x14ac:dyDescent="0.35">
      <c r="A7324" t="s">
        <v>7355</v>
      </c>
      <c r="B7324" t="s">
        <v>13</v>
      </c>
      <c r="C7324" t="s">
        <v>20</v>
      </c>
      <c r="D7324" s="2">
        <v>2802.8</v>
      </c>
      <c r="E7324">
        <v>0.47</v>
      </c>
      <c r="F7324">
        <v>7</v>
      </c>
      <c r="G7324" s="1">
        <v>45562</v>
      </c>
      <c r="H7324" s="1">
        <v>45565</v>
      </c>
      <c r="I7324" t="s">
        <v>21</v>
      </c>
      <c r="J7324" t="s">
        <v>16</v>
      </c>
      <c r="K7324" s="2">
        <v>299.72000000000003</v>
      </c>
      <c r="L7324" t="s">
        <v>48</v>
      </c>
      <c r="M7324">
        <f>YEAR(Table1[[#This Row],[order_date]])</f>
        <v>2024</v>
      </c>
      <c r="N7324">
        <f>MONTH(Table1[[#This Row],[order_date]])</f>
        <v>9</v>
      </c>
      <c r="O7324" s="3">
        <f>Table1[[#This Row],[sales]]-Table1[[#This Row],[profit]]</f>
        <v>2503.08</v>
      </c>
      <c r="P7324" s="3">
        <f>Table1[[#This Row],[sales]]*Table1[[#This Row],[quantity]]</f>
        <v>19619.600000000002</v>
      </c>
      <c r="Q7324" s="9">
        <f>Table1[[#This Row],[delivery_date]]-Table1[[#This Row],[order_date]]</f>
        <v>3</v>
      </c>
    </row>
    <row r="7325" spans="1:17" x14ac:dyDescent="0.35">
      <c r="A7325" t="s">
        <v>7356</v>
      </c>
      <c r="B7325" t="s">
        <v>25</v>
      </c>
      <c r="C7325" t="s">
        <v>26</v>
      </c>
      <c r="D7325" s="2">
        <v>3768.3</v>
      </c>
      <c r="E7325">
        <v>0.38</v>
      </c>
      <c r="F7325">
        <v>9</v>
      </c>
      <c r="G7325" s="1">
        <v>45638</v>
      </c>
      <c r="H7325" s="1">
        <v>45641</v>
      </c>
      <c r="I7325" t="s">
        <v>21</v>
      </c>
      <c r="J7325" t="s">
        <v>16</v>
      </c>
      <c r="K7325" s="2">
        <v>725.43</v>
      </c>
      <c r="L7325" t="s">
        <v>48</v>
      </c>
      <c r="M7325">
        <f>YEAR(Table1[[#This Row],[order_date]])</f>
        <v>2024</v>
      </c>
      <c r="N7325">
        <f>MONTH(Table1[[#This Row],[order_date]])</f>
        <v>12</v>
      </c>
      <c r="O7325" s="3">
        <f>Table1[[#This Row],[sales]]-Table1[[#This Row],[profit]]</f>
        <v>3042.8700000000003</v>
      </c>
      <c r="P7325" s="3">
        <f>Table1[[#This Row],[sales]]*Table1[[#This Row],[quantity]]</f>
        <v>33914.700000000004</v>
      </c>
      <c r="Q7325" s="9">
        <f>Table1[[#This Row],[delivery_date]]-Table1[[#This Row],[order_date]]</f>
        <v>3</v>
      </c>
    </row>
    <row r="7326" spans="1:17" x14ac:dyDescent="0.35">
      <c r="A7326" t="s">
        <v>7357</v>
      </c>
      <c r="B7326" t="s">
        <v>13</v>
      </c>
      <c r="C7326" t="s">
        <v>26</v>
      </c>
      <c r="D7326" s="2">
        <v>3652.92</v>
      </c>
      <c r="E7326">
        <v>0.45</v>
      </c>
      <c r="F7326">
        <v>9</v>
      </c>
      <c r="G7326" s="1">
        <v>44999</v>
      </c>
      <c r="H7326" s="1">
        <v>45002</v>
      </c>
      <c r="I7326" t="s">
        <v>21</v>
      </c>
      <c r="J7326" t="s">
        <v>22</v>
      </c>
      <c r="K7326" s="2">
        <v>794.51</v>
      </c>
      <c r="L7326" t="s">
        <v>39</v>
      </c>
      <c r="M7326">
        <f>YEAR(Table1[[#This Row],[order_date]])</f>
        <v>2023</v>
      </c>
      <c r="N7326">
        <f>MONTH(Table1[[#This Row],[order_date]])</f>
        <v>3</v>
      </c>
      <c r="O7326" s="3">
        <f>Table1[[#This Row],[sales]]-Table1[[#This Row],[profit]]</f>
        <v>2858.41</v>
      </c>
      <c r="P7326" s="3">
        <f>Table1[[#This Row],[sales]]*Table1[[#This Row],[quantity]]</f>
        <v>32876.28</v>
      </c>
      <c r="Q7326" s="9">
        <f>Table1[[#This Row],[delivery_date]]-Table1[[#This Row],[order_date]]</f>
        <v>3</v>
      </c>
    </row>
    <row r="7327" spans="1:17" x14ac:dyDescent="0.35">
      <c r="A7327" t="s">
        <v>7358</v>
      </c>
      <c r="B7327" t="s">
        <v>19</v>
      </c>
      <c r="C7327" t="s">
        <v>36</v>
      </c>
      <c r="D7327" s="2">
        <v>2956.53</v>
      </c>
      <c r="E7327">
        <v>0.11</v>
      </c>
      <c r="F7327">
        <v>8</v>
      </c>
      <c r="G7327" s="1">
        <v>45600</v>
      </c>
      <c r="H7327" s="1">
        <v>45604</v>
      </c>
      <c r="I7327" t="s">
        <v>31</v>
      </c>
      <c r="J7327" t="s">
        <v>22</v>
      </c>
      <c r="K7327" s="2">
        <v>748.86</v>
      </c>
      <c r="L7327" t="s">
        <v>39</v>
      </c>
      <c r="M7327">
        <f>YEAR(Table1[[#This Row],[order_date]])</f>
        <v>2024</v>
      </c>
      <c r="N7327">
        <f>MONTH(Table1[[#This Row],[order_date]])</f>
        <v>11</v>
      </c>
      <c r="O7327" s="3">
        <f>Table1[[#This Row],[sales]]-Table1[[#This Row],[profit]]</f>
        <v>2207.67</v>
      </c>
      <c r="P7327" s="3">
        <f>Table1[[#This Row],[sales]]*Table1[[#This Row],[quantity]]</f>
        <v>23652.240000000002</v>
      </c>
      <c r="Q7327" s="9">
        <f>Table1[[#This Row],[delivery_date]]-Table1[[#This Row],[order_date]]</f>
        <v>4</v>
      </c>
    </row>
    <row r="7328" spans="1:17" x14ac:dyDescent="0.35">
      <c r="A7328" t="s">
        <v>7359</v>
      </c>
      <c r="B7328" t="s">
        <v>19</v>
      </c>
      <c r="C7328" t="s">
        <v>20</v>
      </c>
      <c r="D7328" s="2">
        <v>4318.08</v>
      </c>
      <c r="E7328">
        <v>0.31</v>
      </c>
      <c r="F7328">
        <v>3</v>
      </c>
      <c r="G7328" s="1">
        <v>45093</v>
      </c>
      <c r="H7328" s="1">
        <v>45100</v>
      </c>
      <c r="I7328" t="s">
        <v>15</v>
      </c>
      <c r="J7328" t="s">
        <v>22</v>
      </c>
      <c r="K7328" s="2">
        <v>480.67</v>
      </c>
      <c r="L7328" t="s">
        <v>34</v>
      </c>
      <c r="M7328">
        <f>YEAR(Table1[[#This Row],[order_date]])</f>
        <v>2023</v>
      </c>
      <c r="N7328">
        <f>MONTH(Table1[[#This Row],[order_date]])</f>
        <v>6</v>
      </c>
      <c r="O7328" s="3">
        <f>Table1[[#This Row],[sales]]-Table1[[#This Row],[profit]]</f>
        <v>3837.41</v>
      </c>
      <c r="P7328" s="3">
        <f>Table1[[#This Row],[sales]]*Table1[[#This Row],[quantity]]</f>
        <v>12954.24</v>
      </c>
      <c r="Q7328" s="9">
        <f>Table1[[#This Row],[delivery_date]]-Table1[[#This Row],[order_date]]</f>
        <v>7</v>
      </c>
    </row>
    <row r="7329" spans="1:17" x14ac:dyDescent="0.35">
      <c r="A7329" t="s">
        <v>7360</v>
      </c>
      <c r="B7329" t="s">
        <v>41</v>
      </c>
      <c r="C7329" t="s">
        <v>26</v>
      </c>
      <c r="D7329" s="2">
        <v>3158.49</v>
      </c>
      <c r="E7329">
        <v>0.25</v>
      </c>
      <c r="F7329">
        <v>6</v>
      </c>
      <c r="G7329" s="1">
        <v>45101</v>
      </c>
      <c r="H7329" s="1">
        <v>45102</v>
      </c>
      <c r="I7329" t="s">
        <v>21</v>
      </c>
      <c r="J7329" t="s">
        <v>27</v>
      </c>
      <c r="K7329" s="2">
        <v>662.37</v>
      </c>
      <c r="L7329" t="s">
        <v>23</v>
      </c>
      <c r="M7329">
        <f>YEAR(Table1[[#This Row],[order_date]])</f>
        <v>2023</v>
      </c>
      <c r="N7329">
        <f>MONTH(Table1[[#This Row],[order_date]])</f>
        <v>6</v>
      </c>
      <c r="O7329" s="3">
        <f>Table1[[#This Row],[sales]]-Table1[[#This Row],[profit]]</f>
        <v>2496.12</v>
      </c>
      <c r="P7329" s="3">
        <f>Table1[[#This Row],[sales]]*Table1[[#This Row],[quantity]]</f>
        <v>18950.939999999999</v>
      </c>
      <c r="Q7329" s="9">
        <f>Table1[[#This Row],[delivery_date]]-Table1[[#This Row],[order_date]]</f>
        <v>1</v>
      </c>
    </row>
    <row r="7330" spans="1:17" x14ac:dyDescent="0.35">
      <c r="A7330" t="s">
        <v>7361</v>
      </c>
      <c r="B7330" t="s">
        <v>25</v>
      </c>
      <c r="C7330" t="s">
        <v>20</v>
      </c>
      <c r="D7330" s="2">
        <v>4386.32</v>
      </c>
      <c r="E7330">
        <v>0.21</v>
      </c>
      <c r="F7330">
        <v>2</v>
      </c>
      <c r="G7330" s="1">
        <v>45218</v>
      </c>
      <c r="H7330" s="1">
        <v>45224</v>
      </c>
      <c r="I7330" t="s">
        <v>21</v>
      </c>
      <c r="J7330" t="s">
        <v>16</v>
      </c>
      <c r="K7330" s="2">
        <v>223.82</v>
      </c>
      <c r="L7330" t="s">
        <v>34</v>
      </c>
      <c r="M7330">
        <f>YEAR(Table1[[#This Row],[order_date]])</f>
        <v>2023</v>
      </c>
      <c r="N7330">
        <f>MONTH(Table1[[#This Row],[order_date]])</f>
        <v>10</v>
      </c>
      <c r="O7330" s="3">
        <f>Table1[[#This Row],[sales]]-Table1[[#This Row],[profit]]</f>
        <v>4162.5</v>
      </c>
      <c r="P7330" s="3">
        <f>Table1[[#This Row],[sales]]*Table1[[#This Row],[quantity]]</f>
        <v>8772.64</v>
      </c>
      <c r="Q7330" s="9">
        <f>Table1[[#This Row],[delivery_date]]-Table1[[#This Row],[order_date]]</f>
        <v>6</v>
      </c>
    </row>
    <row r="7331" spans="1:17" x14ac:dyDescent="0.35">
      <c r="A7331" t="s">
        <v>7362</v>
      </c>
      <c r="B7331" t="s">
        <v>25</v>
      </c>
      <c r="C7331" t="s">
        <v>20</v>
      </c>
      <c r="D7331" s="2">
        <v>1583.55</v>
      </c>
      <c r="E7331">
        <v>0.16</v>
      </c>
      <c r="F7331">
        <v>6</v>
      </c>
      <c r="G7331" s="1">
        <v>44948</v>
      </c>
      <c r="H7331" s="1">
        <v>44954</v>
      </c>
      <c r="I7331" t="s">
        <v>15</v>
      </c>
      <c r="J7331" t="s">
        <v>27</v>
      </c>
      <c r="K7331" s="2">
        <v>474.77</v>
      </c>
      <c r="L7331" t="s">
        <v>23</v>
      </c>
      <c r="M7331">
        <f>YEAR(Table1[[#This Row],[order_date]])</f>
        <v>2023</v>
      </c>
      <c r="N7331">
        <f>MONTH(Table1[[#This Row],[order_date]])</f>
        <v>1</v>
      </c>
      <c r="O7331" s="3">
        <f>Table1[[#This Row],[sales]]-Table1[[#This Row],[profit]]</f>
        <v>1108.78</v>
      </c>
      <c r="P7331" s="3">
        <f>Table1[[#This Row],[sales]]*Table1[[#This Row],[quantity]]</f>
        <v>9501.2999999999993</v>
      </c>
      <c r="Q7331" s="9">
        <f>Table1[[#This Row],[delivery_date]]-Table1[[#This Row],[order_date]]</f>
        <v>6</v>
      </c>
    </row>
    <row r="7332" spans="1:17" x14ac:dyDescent="0.35">
      <c r="A7332" t="s">
        <v>7363</v>
      </c>
      <c r="B7332" t="s">
        <v>19</v>
      </c>
      <c r="C7332" t="s">
        <v>20</v>
      </c>
      <c r="D7332" s="2">
        <v>746.92</v>
      </c>
      <c r="E7332">
        <v>0.43</v>
      </c>
      <c r="F7332">
        <v>5</v>
      </c>
      <c r="G7332" s="1">
        <v>45098</v>
      </c>
      <c r="H7332" s="1">
        <v>45103</v>
      </c>
      <c r="I7332" t="s">
        <v>31</v>
      </c>
      <c r="J7332" t="s">
        <v>16</v>
      </c>
      <c r="K7332" s="2">
        <v>115.48</v>
      </c>
      <c r="L7332" t="s">
        <v>17</v>
      </c>
      <c r="M7332">
        <f>YEAR(Table1[[#This Row],[order_date]])</f>
        <v>2023</v>
      </c>
      <c r="N7332">
        <f>MONTH(Table1[[#This Row],[order_date]])</f>
        <v>6</v>
      </c>
      <c r="O7332" s="3">
        <f>Table1[[#This Row],[sales]]-Table1[[#This Row],[profit]]</f>
        <v>631.43999999999994</v>
      </c>
      <c r="P7332" s="3">
        <f>Table1[[#This Row],[sales]]*Table1[[#This Row],[quantity]]</f>
        <v>3734.6</v>
      </c>
      <c r="Q7332" s="9">
        <f>Table1[[#This Row],[delivery_date]]-Table1[[#This Row],[order_date]]</f>
        <v>5</v>
      </c>
    </row>
    <row r="7333" spans="1:17" x14ac:dyDescent="0.35">
      <c r="A7333" t="s">
        <v>7364</v>
      </c>
      <c r="B7333" t="s">
        <v>25</v>
      </c>
      <c r="C7333" t="s">
        <v>33</v>
      </c>
      <c r="D7333" s="2">
        <v>4115.6499999999996</v>
      </c>
      <c r="E7333">
        <v>0.24</v>
      </c>
      <c r="F7333">
        <v>4</v>
      </c>
      <c r="G7333" s="1">
        <v>45633</v>
      </c>
      <c r="H7333" s="1">
        <v>45640</v>
      </c>
      <c r="I7333" t="s">
        <v>15</v>
      </c>
      <c r="J7333" t="s">
        <v>27</v>
      </c>
      <c r="K7333" s="2">
        <v>409.99</v>
      </c>
      <c r="L7333" t="s">
        <v>23</v>
      </c>
      <c r="M7333">
        <f>YEAR(Table1[[#This Row],[order_date]])</f>
        <v>2024</v>
      </c>
      <c r="N7333">
        <f>MONTH(Table1[[#This Row],[order_date]])</f>
        <v>12</v>
      </c>
      <c r="O7333" s="3">
        <f>Table1[[#This Row],[sales]]-Table1[[#This Row],[profit]]</f>
        <v>3705.66</v>
      </c>
      <c r="P7333" s="3">
        <f>Table1[[#This Row],[sales]]*Table1[[#This Row],[quantity]]</f>
        <v>16462.599999999999</v>
      </c>
      <c r="Q7333" s="9">
        <f>Table1[[#This Row],[delivery_date]]-Table1[[#This Row],[order_date]]</f>
        <v>7</v>
      </c>
    </row>
    <row r="7334" spans="1:17" x14ac:dyDescent="0.35">
      <c r="A7334" t="s">
        <v>7365</v>
      </c>
      <c r="B7334" t="s">
        <v>41</v>
      </c>
      <c r="C7334" t="s">
        <v>26</v>
      </c>
      <c r="D7334" s="2">
        <v>1974.34</v>
      </c>
      <c r="E7334">
        <v>0.36</v>
      </c>
      <c r="F7334">
        <v>3</v>
      </c>
      <c r="G7334" s="1">
        <v>45115</v>
      </c>
      <c r="H7334" s="1">
        <v>45119</v>
      </c>
      <c r="I7334" t="s">
        <v>21</v>
      </c>
      <c r="J7334" t="s">
        <v>22</v>
      </c>
      <c r="K7334" s="2">
        <v>416.84</v>
      </c>
      <c r="L7334" t="s">
        <v>28</v>
      </c>
      <c r="M7334">
        <f>YEAR(Table1[[#This Row],[order_date]])</f>
        <v>2023</v>
      </c>
      <c r="N7334">
        <f>MONTH(Table1[[#This Row],[order_date]])</f>
        <v>7</v>
      </c>
      <c r="O7334" s="3">
        <f>Table1[[#This Row],[sales]]-Table1[[#This Row],[profit]]</f>
        <v>1557.5</v>
      </c>
      <c r="P7334" s="3">
        <f>Table1[[#This Row],[sales]]*Table1[[#This Row],[quantity]]</f>
        <v>5923.0199999999995</v>
      </c>
      <c r="Q7334" s="9">
        <f>Table1[[#This Row],[delivery_date]]-Table1[[#This Row],[order_date]]</f>
        <v>4</v>
      </c>
    </row>
    <row r="7335" spans="1:17" x14ac:dyDescent="0.35">
      <c r="A7335" t="s">
        <v>7366</v>
      </c>
      <c r="B7335" t="s">
        <v>13</v>
      </c>
      <c r="C7335" t="s">
        <v>20</v>
      </c>
      <c r="D7335" s="2">
        <v>3290.31</v>
      </c>
      <c r="E7335">
        <v>0.35</v>
      </c>
      <c r="F7335">
        <v>8</v>
      </c>
      <c r="G7335" s="1">
        <v>45171</v>
      </c>
      <c r="H7335" s="1">
        <v>45174</v>
      </c>
      <c r="I7335" t="s">
        <v>21</v>
      </c>
      <c r="J7335" t="s">
        <v>16</v>
      </c>
      <c r="K7335" s="2">
        <v>603.85</v>
      </c>
      <c r="L7335" t="s">
        <v>23</v>
      </c>
      <c r="M7335">
        <f>YEAR(Table1[[#This Row],[order_date]])</f>
        <v>2023</v>
      </c>
      <c r="N7335">
        <f>MONTH(Table1[[#This Row],[order_date]])</f>
        <v>9</v>
      </c>
      <c r="O7335" s="3">
        <f>Table1[[#This Row],[sales]]-Table1[[#This Row],[profit]]</f>
        <v>2686.46</v>
      </c>
      <c r="P7335" s="3">
        <f>Table1[[#This Row],[sales]]*Table1[[#This Row],[quantity]]</f>
        <v>26322.48</v>
      </c>
      <c r="Q7335" s="9">
        <f>Table1[[#This Row],[delivery_date]]-Table1[[#This Row],[order_date]]</f>
        <v>3</v>
      </c>
    </row>
    <row r="7336" spans="1:17" x14ac:dyDescent="0.35">
      <c r="A7336" t="s">
        <v>7367</v>
      </c>
      <c r="B7336" t="s">
        <v>25</v>
      </c>
      <c r="C7336" t="s">
        <v>33</v>
      </c>
      <c r="D7336" s="2">
        <v>3712.82</v>
      </c>
      <c r="E7336">
        <v>7.0000000000000007E-2</v>
      </c>
      <c r="F7336">
        <v>6</v>
      </c>
      <c r="G7336" s="1">
        <v>45425</v>
      </c>
      <c r="H7336" s="1">
        <v>45431</v>
      </c>
      <c r="I7336" t="s">
        <v>15</v>
      </c>
      <c r="J7336" t="s">
        <v>16</v>
      </c>
      <c r="K7336" s="2">
        <v>188.59</v>
      </c>
      <c r="L7336" t="s">
        <v>34</v>
      </c>
      <c r="M7336">
        <f>YEAR(Table1[[#This Row],[order_date]])</f>
        <v>2024</v>
      </c>
      <c r="N7336">
        <f>MONTH(Table1[[#This Row],[order_date]])</f>
        <v>5</v>
      </c>
      <c r="O7336" s="3">
        <f>Table1[[#This Row],[sales]]-Table1[[#This Row],[profit]]</f>
        <v>3524.23</v>
      </c>
      <c r="P7336" s="3">
        <f>Table1[[#This Row],[sales]]*Table1[[#This Row],[quantity]]</f>
        <v>22276.920000000002</v>
      </c>
      <c r="Q7336" s="9">
        <f>Table1[[#This Row],[delivery_date]]-Table1[[#This Row],[order_date]]</f>
        <v>6</v>
      </c>
    </row>
    <row r="7337" spans="1:17" x14ac:dyDescent="0.35">
      <c r="A7337" t="s">
        <v>7368</v>
      </c>
      <c r="B7337" t="s">
        <v>19</v>
      </c>
      <c r="C7337" t="s">
        <v>33</v>
      </c>
      <c r="D7337" s="2">
        <v>1700.88</v>
      </c>
      <c r="E7337">
        <v>0.02</v>
      </c>
      <c r="F7337">
        <v>9</v>
      </c>
      <c r="G7337" s="1">
        <v>45063</v>
      </c>
      <c r="H7337" s="1">
        <v>45070</v>
      </c>
      <c r="I7337" t="s">
        <v>15</v>
      </c>
      <c r="J7337" t="s">
        <v>16</v>
      </c>
      <c r="K7337" s="2">
        <v>255.92</v>
      </c>
      <c r="L7337" t="s">
        <v>34</v>
      </c>
      <c r="M7337">
        <f>YEAR(Table1[[#This Row],[order_date]])</f>
        <v>2023</v>
      </c>
      <c r="N7337">
        <f>MONTH(Table1[[#This Row],[order_date]])</f>
        <v>5</v>
      </c>
      <c r="O7337" s="3">
        <f>Table1[[#This Row],[sales]]-Table1[[#This Row],[profit]]</f>
        <v>1444.96</v>
      </c>
      <c r="P7337" s="3">
        <f>Table1[[#This Row],[sales]]*Table1[[#This Row],[quantity]]</f>
        <v>15307.920000000002</v>
      </c>
      <c r="Q7337" s="9">
        <f>Table1[[#This Row],[delivery_date]]-Table1[[#This Row],[order_date]]</f>
        <v>7</v>
      </c>
    </row>
    <row r="7338" spans="1:17" x14ac:dyDescent="0.35">
      <c r="A7338" t="s">
        <v>7369</v>
      </c>
      <c r="B7338" t="s">
        <v>13</v>
      </c>
      <c r="C7338" t="s">
        <v>14</v>
      </c>
      <c r="D7338" s="2">
        <v>2575.3000000000002</v>
      </c>
      <c r="E7338">
        <v>0.42</v>
      </c>
      <c r="F7338">
        <v>3</v>
      </c>
      <c r="G7338" s="1">
        <v>45230</v>
      </c>
      <c r="H7338" s="1">
        <v>45236</v>
      </c>
      <c r="I7338" t="s">
        <v>31</v>
      </c>
      <c r="J7338" t="s">
        <v>22</v>
      </c>
      <c r="K7338" s="2">
        <v>661.85</v>
      </c>
      <c r="L7338" t="s">
        <v>48</v>
      </c>
      <c r="M7338">
        <f>YEAR(Table1[[#This Row],[order_date]])</f>
        <v>2023</v>
      </c>
      <c r="N7338">
        <f>MONTH(Table1[[#This Row],[order_date]])</f>
        <v>10</v>
      </c>
      <c r="O7338" s="3">
        <f>Table1[[#This Row],[sales]]-Table1[[#This Row],[profit]]</f>
        <v>1913.4500000000003</v>
      </c>
      <c r="P7338" s="3">
        <f>Table1[[#This Row],[sales]]*Table1[[#This Row],[quantity]]</f>
        <v>7725.9000000000005</v>
      </c>
      <c r="Q7338" s="9">
        <f>Table1[[#This Row],[delivery_date]]-Table1[[#This Row],[order_date]]</f>
        <v>6</v>
      </c>
    </row>
    <row r="7339" spans="1:17" x14ac:dyDescent="0.35">
      <c r="A7339" t="s">
        <v>7370</v>
      </c>
      <c r="B7339" t="s">
        <v>13</v>
      </c>
      <c r="C7339" t="s">
        <v>14</v>
      </c>
      <c r="D7339" s="2">
        <v>4485.1400000000003</v>
      </c>
      <c r="E7339">
        <v>0.25</v>
      </c>
      <c r="F7339">
        <v>5</v>
      </c>
      <c r="G7339" s="1">
        <v>45200</v>
      </c>
      <c r="H7339" s="1">
        <v>45201</v>
      </c>
      <c r="I7339" t="s">
        <v>21</v>
      </c>
      <c r="J7339" t="s">
        <v>22</v>
      </c>
      <c r="K7339" s="2">
        <v>514.89</v>
      </c>
      <c r="L7339" t="s">
        <v>48</v>
      </c>
      <c r="M7339">
        <f>YEAR(Table1[[#This Row],[order_date]])</f>
        <v>2023</v>
      </c>
      <c r="N7339">
        <f>MONTH(Table1[[#This Row],[order_date]])</f>
        <v>10</v>
      </c>
      <c r="O7339" s="3">
        <f>Table1[[#This Row],[sales]]-Table1[[#This Row],[profit]]</f>
        <v>3970.2500000000005</v>
      </c>
      <c r="P7339" s="3">
        <f>Table1[[#This Row],[sales]]*Table1[[#This Row],[quantity]]</f>
        <v>22425.7</v>
      </c>
      <c r="Q7339" s="9">
        <f>Table1[[#This Row],[delivery_date]]-Table1[[#This Row],[order_date]]</f>
        <v>1</v>
      </c>
    </row>
    <row r="7340" spans="1:17" x14ac:dyDescent="0.35">
      <c r="A7340" t="s">
        <v>7371</v>
      </c>
      <c r="B7340" t="s">
        <v>41</v>
      </c>
      <c r="C7340" t="s">
        <v>26</v>
      </c>
      <c r="D7340" s="2">
        <v>4410.99</v>
      </c>
      <c r="E7340">
        <v>0.41</v>
      </c>
      <c r="F7340">
        <v>4</v>
      </c>
      <c r="G7340" s="1">
        <v>45016</v>
      </c>
      <c r="H7340" s="1">
        <v>45017</v>
      </c>
      <c r="I7340" t="s">
        <v>21</v>
      </c>
      <c r="J7340" t="s">
        <v>16</v>
      </c>
      <c r="K7340" s="2">
        <v>1279.26</v>
      </c>
      <c r="L7340" t="s">
        <v>34</v>
      </c>
      <c r="M7340">
        <f>YEAR(Table1[[#This Row],[order_date]])</f>
        <v>2023</v>
      </c>
      <c r="N7340">
        <f>MONTH(Table1[[#This Row],[order_date]])</f>
        <v>3</v>
      </c>
      <c r="O7340" s="3">
        <f>Table1[[#This Row],[sales]]-Table1[[#This Row],[profit]]</f>
        <v>3131.7299999999996</v>
      </c>
      <c r="P7340" s="3">
        <f>Table1[[#This Row],[sales]]*Table1[[#This Row],[quantity]]</f>
        <v>17643.96</v>
      </c>
      <c r="Q7340" s="9">
        <f>Table1[[#This Row],[delivery_date]]-Table1[[#This Row],[order_date]]</f>
        <v>1</v>
      </c>
    </row>
    <row r="7341" spans="1:17" x14ac:dyDescent="0.35">
      <c r="A7341" t="s">
        <v>7372</v>
      </c>
      <c r="B7341" t="s">
        <v>19</v>
      </c>
      <c r="C7341" t="s">
        <v>14</v>
      </c>
      <c r="D7341" s="2">
        <v>3771.85</v>
      </c>
      <c r="E7341">
        <v>0.15</v>
      </c>
      <c r="F7341">
        <v>6</v>
      </c>
      <c r="G7341" s="1">
        <v>45308</v>
      </c>
      <c r="H7341" s="1">
        <v>45310</v>
      </c>
      <c r="I7341" t="s">
        <v>15</v>
      </c>
      <c r="J7341" t="s">
        <v>27</v>
      </c>
      <c r="K7341" s="2">
        <v>1003.85</v>
      </c>
      <c r="L7341" t="s">
        <v>34</v>
      </c>
      <c r="M7341">
        <f>YEAR(Table1[[#This Row],[order_date]])</f>
        <v>2024</v>
      </c>
      <c r="N7341">
        <f>MONTH(Table1[[#This Row],[order_date]])</f>
        <v>1</v>
      </c>
      <c r="O7341" s="3">
        <f>Table1[[#This Row],[sales]]-Table1[[#This Row],[profit]]</f>
        <v>2768</v>
      </c>
      <c r="P7341" s="3">
        <f>Table1[[#This Row],[sales]]*Table1[[#This Row],[quantity]]</f>
        <v>22631.1</v>
      </c>
      <c r="Q7341" s="9">
        <f>Table1[[#This Row],[delivery_date]]-Table1[[#This Row],[order_date]]</f>
        <v>2</v>
      </c>
    </row>
    <row r="7342" spans="1:17" x14ac:dyDescent="0.35">
      <c r="A7342" t="s">
        <v>7373</v>
      </c>
      <c r="B7342" t="s">
        <v>25</v>
      </c>
      <c r="C7342" t="s">
        <v>26</v>
      </c>
      <c r="D7342" s="2">
        <v>3837.42</v>
      </c>
      <c r="E7342">
        <v>0.43</v>
      </c>
      <c r="F7342">
        <v>2</v>
      </c>
      <c r="G7342" s="1">
        <v>45083</v>
      </c>
      <c r="H7342" s="1">
        <v>45087</v>
      </c>
      <c r="I7342" t="s">
        <v>15</v>
      </c>
      <c r="J7342" t="s">
        <v>22</v>
      </c>
      <c r="K7342" s="2">
        <v>547.65</v>
      </c>
      <c r="L7342" t="s">
        <v>48</v>
      </c>
      <c r="M7342">
        <f>YEAR(Table1[[#This Row],[order_date]])</f>
        <v>2023</v>
      </c>
      <c r="N7342">
        <f>MONTH(Table1[[#This Row],[order_date]])</f>
        <v>6</v>
      </c>
      <c r="O7342" s="3">
        <f>Table1[[#This Row],[sales]]-Table1[[#This Row],[profit]]</f>
        <v>3289.77</v>
      </c>
      <c r="P7342" s="3">
        <f>Table1[[#This Row],[sales]]*Table1[[#This Row],[quantity]]</f>
        <v>7674.84</v>
      </c>
      <c r="Q7342" s="9">
        <f>Table1[[#This Row],[delivery_date]]-Table1[[#This Row],[order_date]]</f>
        <v>4</v>
      </c>
    </row>
    <row r="7343" spans="1:17" x14ac:dyDescent="0.35">
      <c r="A7343" t="s">
        <v>7374</v>
      </c>
      <c r="B7343" t="s">
        <v>19</v>
      </c>
      <c r="C7343" t="s">
        <v>33</v>
      </c>
      <c r="D7343" s="2">
        <v>4498.6499999999996</v>
      </c>
      <c r="E7343">
        <v>0.42</v>
      </c>
      <c r="F7343">
        <v>6</v>
      </c>
      <c r="G7343" s="1">
        <v>45578</v>
      </c>
      <c r="H7343" s="1">
        <v>45585</v>
      </c>
      <c r="I7343" t="s">
        <v>21</v>
      </c>
      <c r="J7343" t="s">
        <v>27</v>
      </c>
      <c r="K7343" s="2">
        <v>676.04</v>
      </c>
      <c r="L7343" t="s">
        <v>34</v>
      </c>
      <c r="M7343">
        <f>YEAR(Table1[[#This Row],[order_date]])</f>
        <v>2024</v>
      </c>
      <c r="N7343">
        <f>MONTH(Table1[[#This Row],[order_date]])</f>
        <v>10</v>
      </c>
      <c r="O7343" s="3">
        <f>Table1[[#This Row],[sales]]-Table1[[#This Row],[profit]]</f>
        <v>3822.6099999999997</v>
      </c>
      <c r="P7343" s="3">
        <f>Table1[[#This Row],[sales]]*Table1[[#This Row],[quantity]]</f>
        <v>26991.899999999998</v>
      </c>
      <c r="Q7343" s="9">
        <f>Table1[[#This Row],[delivery_date]]-Table1[[#This Row],[order_date]]</f>
        <v>7</v>
      </c>
    </row>
    <row r="7344" spans="1:17" x14ac:dyDescent="0.35">
      <c r="A7344" t="s">
        <v>7375</v>
      </c>
      <c r="B7344" t="s">
        <v>13</v>
      </c>
      <c r="C7344" t="s">
        <v>33</v>
      </c>
      <c r="D7344" s="2">
        <v>3708.03</v>
      </c>
      <c r="E7344">
        <v>0.19</v>
      </c>
      <c r="F7344">
        <v>3</v>
      </c>
      <c r="G7344" s="1">
        <v>45093</v>
      </c>
      <c r="H7344" s="1">
        <v>45099</v>
      </c>
      <c r="I7344" t="s">
        <v>21</v>
      </c>
      <c r="J7344" t="s">
        <v>27</v>
      </c>
      <c r="K7344" s="2">
        <v>604.80999999999995</v>
      </c>
      <c r="L7344" t="s">
        <v>34</v>
      </c>
      <c r="M7344">
        <f>YEAR(Table1[[#This Row],[order_date]])</f>
        <v>2023</v>
      </c>
      <c r="N7344">
        <f>MONTH(Table1[[#This Row],[order_date]])</f>
        <v>6</v>
      </c>
      <c r="O7344" s="3">
        <f>Table1[[#This Row],[sales]]-Table1[[#This Row],[profit]]</f>
        <v>3103.2200000000003</v>
      </c>
      <c r="P7344" s="3">
        <f>Table1[[#This Row],[sales]]*Table1[[#This Row],[quantity]]</f>
        <v>11124.09</v>
      </c>
      <c r="Q7344" s="9">
        <f>Table1[[#This Row],[delivery_date]]-Table1[[#This Row],[order_date]]</f>
        <v>6</v>
      </c>
    </row>
    <row r="7345" spans="1:17" x14ac:dyDescent="0.35">
      <c r="A7345" t="s">
        <v>7376</v>
      </c>
      <c r="B7345" t="s">
        <v>19</v>
      </c>
      <c r="C7345" t="s">
        <v>26</v>
      </c>
      <c r="D7345" s="2">
        <v>1763.97</v>
      </c>
      <c r="E7345">
        <v>0.21</v>
      </c>
      <c r="F7345">
        <v>8</v>
      </c>
      <c r="G7345" s="1">
        <v>45333</v>
      </c>
      <c r="H7345" s="1">
        <v>45339</v>
      </c>
      <c r="I7345" t="s">
        <v>31</v>
      </c>
      <c r="J7345" t="s">
        <v>22</v>
      </c>
      <c r="K7345" s="2">
        <v>369.18</v>
      </c>
      <c r="L7345" t="s">
        <v>28</v>
      </c>
      <c r="M7345">
        <f>YEAR(Table1[[#This Row],[order_date]])</f>
        <v>2024</v>
      </c>
      <c r="N7345">
        <f>MONTH(Table1[[#This Row],[order_date]])</f>
        <v>2</v>
      </c>
      <c r="O7345" s="3">
        <f>Table1[[#This Row],[sales]]-Table1[[#This Row],[profit]]</f>
        <v>1394.79</v>
      </c>
      <c r="P7345" s="3">
        <f>Table1[[#This Row],[sales]]*Table1[[#This Row],[quantity]]</f>
        <v>14111.76</v>
      </c>
      <c r="Q7345" s="9">
        <f>Table1[[#This Row],[delivery_date]]-Table1[[#This Row],[order_date]]</f>
        <v>6</v>
      </c>
    </row>
    <row r="7346" spans="1:17" x14ac:dyDescent="0.35">
      <c r="A7346" t="s">
        <v>7377</v>
      </c>
      <c r="B7346" t="s">
        <v>25</v>
      </c>
      <c r="C7346" t="s">
        <v>14</v>
      </c>
      <c r="D7346" s="2">
        <v>691.84</v>
      </c>
      <c r="E7346">
        <v>0.18</v>
      </c>
      <c r="F7346">
        <v>6</v>
      </c>
      <c r="G7346" s="1">
        <v>44950</v>
      </c>
      <c r="H7346" s="1">
        <v>44951</v>
      </c>
      <c r="I7346" t="s">
        <v>21</v>
      </c>
      <c r="J7346" t="s">
        <v>22</v>
      </c>
      <c r="K7346" s="2">
        <v>91.29</v>
      </c>
      <c r="L7346" t="s">
        <v>23</v>
      </c>
      <c r="M7346">
        <f>YEAR(Table1[[#This Row],[order_date]])</f>
        <v>2023</v>
      </c>
      <c r="N7346">
        <f>MONTH(Table1[[#This Row],[order_date]])</f>
        <v>1</v>
      </c>
      <c r="O7346" s="3">
        <f>Table1[[#This Row],[sales]]-Table1[[#This Row],[profit]]</f>
        <v>600.55000000000007</v>
      </c>
      <c r="P7346" s="3">
        <f>Table1[[#This Row],[sales]]*Table1[[#This Row],[quantity]]</f>
        <v>4151.04</v>
      </c>
      <c r="Q7346" s="9">
        <f>Table1[[#This Row],[delivery_date]]-Table1[[#This Row],[order_date]]</f>
        <v>1</v>
      </c>
    </row>
    <row r="7347" spans="1:17" x14ac:dyDescent="0.35">
      <c r="A7347" t="s">
        <v>7378</v>
      </c>
      <c r="B7347" t="s">
        <v>25</v>
      </c>
      <c r="C7347" t="s">
        <v>14</v>
      </c>
      <c r="D7347" s="2">
        <v>2167.23</v>
      </c>
      <c r="E7347">
        <v>0.02</v>
      </c>
      <c r="F7347">
        <v>8</v>
      </c>
      <c r="G7347" s="1">
        <v>45226</v>
      </c>
      <c r="H7347" s="1">
        <v>45232</v>
      </c>
      <c r="I7347" t="s">
        <v>21</v>
      </c>
      <c r="J7347" t="s">
        <v>22</v>
      </c>
      <c r="K7347" s="2">
        <v>108.94</v>
      </c>
      <c r="L7347" t="s">
        <v>34</v>
      </c>
      <c r="M7347">
        <f>YEAR(Table1[[#This Row],[order_date]])</f>
        <v>2023</v>
      </c>
      <c r="N7347">
        <f>MONTH(Table1[[#This Row],[order_date]])</f>
        <v>10</v>
      </c>
      <c r="O7347" s="3">
        <f>Table1[[#This Row],[sales]]-Table1[[#This Row],[profit]]</f>
        <v>2058.29</v>
      </c>
      <c r="P7347" s="3">
        <f>Table1[[#This Row],[sales]]*Table1[[#This Row],[quantity]]</f>
        <v>17337.84</v>
      </c>
      <c r="Q7347" s="9">
        <f>Table1[[#This Row],[delivery_date]]-Table1[[#This Row],[order_date]]</f>
        <v>6</v>
      </c>
    </row>
    <row r="7348" spans="1:17" x14ac:dyDescent="0.35">
      <c r="A7348" t="s">
        <v>7379</v>
      </c>
      <c r="B7348" t="s">
        <v>41</v>
      </c>
      <c r="C7348" t="s">
        <v>26</v>
      </c>
      <c r="D7348" s="2">
        <v>527.98</v>
      </c>
      <c r="E7348">
        <v>0.34</v>
      </c>
      <c r="F7348">
        <v>7</v>
      </c>
      <c r="G7348" s="1">
        <v>45021</v>
      </c>
      <c r="H7348" s="1">
        <v>45025</v>
      </c>
      <c r="I7348" t="s">
        <v>15</v>
      </c>
      <c r="J7348" t="s">
        <v>22</v>
      </c>
      <c r="K7348" s="2">
        <v>84.03</v>
      </c>
      <c r="L7348" t="s">
        <v>39</v>
      </c>
      <c r="M7348">
        <f>YEAR(Table1[[#This Row],[order_date]])</f>
        <v>2023</v>
      </c>
      <c r="N7348">
        <f>MONTH(Table1[[#This Row],[order_date]])</f>
        <v>4</v>
      </c>
      <c r="O7348" s="3">
        <f>Table1[[#This Row],[sales]]-Table1[[#This Row],[profit]]</f>
        <v>443.95000000000005</v>
      </c>
      <c r="P7348" s="3">
        <f>Table1[[#This Row],[sales]]*Table1[[#This Row],[quantity]]</f>
        <v>3695.86</v>
      </c>
      <c r="Q7348" s="9">
        <f>Table1[[#This Row],[delivery_date]]-Table1[[#This Row],[order_date]]</f>
        <v>4</v>
      </c>
    </row>
    <row r="7349" spans="1:17" x14ac:dyDescent="0.35">
      <c r="A7349" t="s">
        <v>7380</v>
      </c>
      <c r="B7349" t="s">
        <v>25</v>
      </c>
      <c r="C7349" t="s">
        <v>36</v>
      </c>
      <c r="D7349" s="2">
        <v>667.28</v>
      </c>
      <c r="E7349">
        <v>0.14000000000000001</v>
      </c>
      <c r="F7349">
        <v>6</v>
      </c>
      <c r="G7349" s="1">
        <v>45649</v>
      </c>
      <c r="H7349" s="1">
        <v>45650</v>
      </c>
      <c r="I7349" t="s">
        <v>31</v>
      </c>
      <c r="J7349" t="s">
        <v>27</v>
      </c>
      <c r="K7349" s="2">
        <v>115.9</v>
      </c>
      <c r="L7349" t="s">
        <v>39</v>
      </c>
      <c r="M7349">
        <f>YEAR(Table1[[#This Row],[order_date]])</f>
        <v>2024</v>
      </c>
      <c r="N7349">
        <f>MONTH(Table1[[#This Row],[order_date]])</f>
        <v>12</v>
      </c>
      <c r="O7349" s="3">
        <f>Table1[[#This Row],[sales]]-Table1[[#This Row],[profit]]</f>
        <v>551.38</v>
      </c>
      <c r="P7349" s="3">
        <f>Table1[[#This Row],[sales]]*Table1[[#This Row],[quantity]]</f>
        <v>4003.68</v>
      </c>
      <c r="Q7349" s="9">
        <f>Table1[[#This Row],[delivery_date]]-Table1[[#This Row],[order_date]]</f>
        <v>1</v>
      </c>
    </row>
    <row r="7350" spans="1:17" x14ac:dyDescent="0.35">
      <c r="A7350" t="s">
        <v>7381</v>
      </c>
      <c r="B7350" t="s">
        <v>25</v>
      </c>
      <c r="C7350" t="s">
        <v>14</v>
      </c>
      <c r="D7350" s="2">
        <v>4755.84</v>
      </c>
      <c r="E7350">
        <v>0.44</v>
      </c>
      <c r="F7350">
        <v>9</v>
      </c>
      <c r="G7350" s="1">
        <v>45395</v>
      </c>
      <c r="H7350" s="1">
        <v>45396</v>
      </c>
      <c r="I7350" t="s">
        <v>21</v>
      </c>
      <c r="J7350" t="s">
        <v>16</v>
      </c>
      <c r="K7350" s="2">
        <v>1081.17</v>
      </c>
      <c r="L7350" t="s">
        <v>28</v>
      </c>
      <c r="M7350">
        <f>YEAR(Table1[[#This Row],[order_date]])</f>
        <v>2024</v>
      </c>
      <c r="N7350">
        <f>MONTH(Table1[[#This Row],[order_date]])</f>
        <v>4</v>
      </c>
      <c r="O7350" s="3">
        <f>Table1[[#This Row],[sales]]-Table1[[#This Row],[profit]]</f>
        <v>3674.67</v>
      </c>
      <c r="P7350" s="3">
        <f>Table1[[#This Row],[sales]]*Table1[[#This Row],[quantity]]</f>
        <v>42802.559999999998</v>
      </c>
      <c r="Q7350" s="9">
        <f>Table1[[#This Row],[delivery_date]]-Table1[[#This Row],[order_date]]</f>
        <v>1</v>
      </c>
    </row>
    <row r="7351" spans="1:17" x14ac:dyDescent="0.35">
      <c r="A7351" t="s">
        <v>7382</v>
      </c>
      <c r="B7351" t="s">
        <v>19</v>
      </c>
      <c r="C7351" t="s">
        <v>20</v>
      </c>
      <c r="D7351" s="2">
        <v>3411.85</v>
      </c>
      <c r="E7351">
        <v>0.45</v>
      </c>
      <c r="F7351">
        <v>9</v>
      </c>
      <c r="G7351" s="1">
        <v>45549</v>
      </c>
      <c r="H7351" s="1">
        <v>45554</v>
      </c>
      <c r="I7351" t="s">
        <v>15</v>
      </c>
      <c r="J7351" t="s">
        <v>16</v>
      </c>
      <c r="K7351" s="2">
        <v>186.08</v>
      </c>
      <c r="L7351" t="s">
        <v>34</v>
      </c>
      <c r="M7351">
        <f>YEAR(Table1[[#This Row],[order_date]])</f>
        <v>2024</v>
      </c>
      <c r="N7351">
        <f>MONTH(Table1[[#This Row],[order_date]])</f>
        <v>9</v>
      </c>
      <c r="O7351" s="3">
        <f>Table1[[#This Row],[sales]]-Table1[[#This Row],[profit]]</f>
        <v>3225.77</v>
      </c>
      <c r="P7351" s="3">
        <f>Table1[[#This Row],[sales]]*Table1[[#This Row],[quantity]]</f>
        <v>30706.649999999998</v>
      </c>
      <c r="Q7351" s="9">
        <f>Table1[[#This Row],[delivery_date]]-Table1[[#This Row],[order_date]]</f>
        <v>5</v>
      </c>
    </row>
    <row r="7352" spans="1:17" x14ac:dyDescent="0.35">
      <c r="A7352" t="s">
        <v>7383</v>
      </c>
      <c r="B7352" t="s">
        <v>19</v>
      </c>
      <c r="C7352" t="s">
        <v>14</v>
      </c>
      <c r="D7352" s="2">
        <v>4272.88</v>
      </c>
      <c r="E7352">
        <v>0.36</v>
      </c>
      <c r="F7352">
        <v>4</v>
      </c>
      <c r="G7352" s="1">
        <v>45384</v>
      </c>
      <c r="H7352" s="1">
        <v>45386</v>
      </c>
      <c r="I7352" t="s">
        <v>21</v>
      </c>
      <c r="J7352" t="s">
        <v>16</v>
      </c>
      <c r="K7352" s="2">
        <v>888.73</v>
      </c>
      <c r="L7352" t="s">
        <v>28</v>
      </c>
      <c r="M7352">
        <f>YEAR(Table1[[#This Row],[order_date]])</f>
        <v>2024</v>
      </c>
      <c r="N7352">
        <f>MONTH(Table1[[#This Row],[order_date]])</f>
        <v>4</v>
      </c>
      <c r="O7352" s="3">
        <f>Table1[[#This Row],[sales]]-Table1[[#This Row],[profit]]</f>
        <v>3384.15</v>
      </c>
      <c r="P7352" s="3">
        <f>Table1[[#This Row],[sales]]*Table1[[#This Row],[quantity]]</f>
        <v>17091.52</v>
      </c>
      <c r="Q7352" s="9">
        <f>Table1[[#This Row],[delivery_date]]-Table1[[#This Row],[order_date]]</f>
        <v>2</v>
      </c>
    </row>
    <row r="7353" spans="1:17" x14ac:dyDescent="0.35">
      <c r="A7353" t="s">
        <v>7384</v>
      </c>
      <c r="B7353" t="s">
        <v>13</v>
      </c>
      <c r="C7353" t="s">
        <v>36</v>
      </c>
      <c r="D7353" s="2">
        <v>3250.21</v>
      </c>
      <c r="E7353">
        <v>0.09</v>
      </c>
      <c r="F7353">
        <v>8</v>
      </c>
      <c r="G7353" s="1">
        <v>45442</v>
      </c>
      <c r="H7353" s="1">
        <v>45448</v>
      </c>
      <c r="I7353" t="s">
        <v>21</v>
      </c>
      <c r="J7353" t="s">
        <v>27</v>
      </c>
      <c r="K7353" s="2">
        <v>224.44</v>
      </c>
      <c r="L7353" t="s">
        <v>34</v>
      </c>
      <c r="M7353">
        <f>YEAR(Table1[[#This Row],[order_date]])</f>
        <v>2024</v>
      </c>
      <c r="N7353">
        <f>MONTH(Table1[[#This Row],[order_date]])</f>
        <v>5</v>
      </c>
      <c r="O7353" s="3">
        <f>Table1[[#This Row],[sales]]-Table1[[#This Row],[profit]]</f>
        <v>3025.77</v>
      </c>
      <c r="P7353" s="3">
        <f>Table1[[#This Row],[sales]]*Table1[[#This Row],[quantity]]</f>
        <v>26001.68</v>
      </c>
      <c r="Q7353" s="9">
        <f>Table1[[#This Row],[delivery_date]]-Table1[[#This Row],[order_date]]</f>
        <v>6</v>
      </c>
    </row>
    <row r="7354" spans="1:17" x14ac:dyDescent="0.35">
      <c r="A7354" t="s">
        <v>7385</v>
      </c>
      <c r="B7354" t="s">
        <v>41</v>
      </c>
      <c r="C7354" t="s">
        <v>33</v>
      </c>
      <c r="D7354" s="2">
        <v>2150.85</v>
      </c>
      <c r="E7354">
        <v>0.04</v>
      </c>
      <c r="F7354">
        <v>3</v>
      </c>
      <c r="G7354" s="1">
        <v>45500</v>
      </c>
      <c r="H7354" s="1">
        <v>45504</v>
      </c>
      <c r="I7354" t="s">
        <v>31</v>
      </c>
      <c r="J7354" t="s">
        <v>22</v>
      </c>
      <c r="K7354" s="2">
        <v>390.04</v>
      </c>
      <c r="L7354" t="s">
        <v>34</v>
      </c>
      <c r="M7354">
        <f>YEAR(Table1[[#This Row],[order_date]])</f>
        <v>2024</v>
      </c>
      <c r="N7354">
        <f>MONTH(Table1[[#This Row],[order_date]])</f>
        <v>7</v>
      </c>
      <c r="O7354" s="3">
        <f>Table1[[#This Row],[sales]]-Table1[[#This Row],[profit]]</f>
        <v>1760.81</v>
      </c>
      <c r="P7354" s="3">
        <f>Table1[[#This Row],[sales]]*Table1[[#This Row],[quantity]]</f>
        <v>6452.5499999999993</v>
      </c>
      <c r="Q7354" s="9">
        <f>Table1[[#This Row],[delivery_date]]-Table1[[#This Row],[order_date]]</f>
        <v>4</v>
      </c>
    </row>
    <row r="7355" spans="1:17" x14ac:dyDescent="0.35">
      <c r="A7355" t="s">
        <v>7386</v>
      </c>
      <c r="B7355" t="s">
        <v>19</v>
      </c>
      <c r="C7355" t="s">
        <v>33</v>
      </c>
      <c r="D7355" s="2">
        <v>223.28</v>
      </c>
      <c r="E7355">
        <v>0.41</v>
      </c>
      <c r="F7355">
        <v>5</v>
      </c>
      <c r="G7355" s="1">
        <v>45456</v>
      </c>
      <c r="H7355" s="1">
        <v>45459</v>
      </c>
      <c r="I7355" t="s">
        <v>21</v>
      </c>
      <c r="J7355" t="s">
        <v>27</v>
      </c>
      <c r="K7355" s="2">
        <v>22.39</v>
      </c>
      <c r="L7355" t="s">
        <v>34</v>
      </c>
      <c r="M7355">
        <f>YEAR(Table1[[#This Row],[order_date]])</f>
        <v>2024</v>
      </c>
      <c r="N7355">
        <f>MONTH(Table1[[#This Row],[order_date]])</f>
        <v>6</v>
      </c>
      <c r="O7355" s="3">
        <f>Table1[[#This Row],[sales]]-Table1[[#This Row],[profit]]</f>
        <v>200.89</v>
      </c>
      <c r="P7355" s="3">
        <f>Table1[[#This Row],[sales]]*Table1[[#This Row],[quantity]]</f>
        <v>1116.4000000000001</v>
      </c>
      <c r="Q7355" s="9">
        <f>Table1[[#This Row],[delivery_date]]-Table1[[#This Row],[order_date]]</f>
        <v>3</v>
      </c>
    </row>
    <row r="7356" spans="1:17" x14ac:dyDescent="0.35">
      <c r="A7356" t="s">
        <v>7387</v>
      </c>
      <c r="B7356" t="s">
        <v>25</v>
      </c>
      <c r="C7356" t="s">
        <v>33</v>
      </c>
      <c r="D7356" s="2">
        <v>4783.6000000000004</v>
      </c>
      <c r="E7356">
        <v>0.45</v>
      </c>
      <c r="F7356">
        <v>3</v>
      </c>
      <c r="G7356" s="1">
        <v>45370</v>
      </c>
      <c r="H7356" s="1">
        <v>45377</v>
      </c>
      <c r="I7356" t="s">
        <v>15</v>
      </c>
      <c r="J7356" t="s">
        <v>16</v>
      </c>
      <c r="K7356" s="2">
        <v>1290.9100000000001</v>
      </c>
      <c r="L7356" t="s">
        <v>39</v>
      </c>
      <c r="M7356">
        <f>YEAR(Table1[[#This Row],[order_date]])</f>
        <v>2024</v>
      </c>
      <c r="N7356">
        <f>MONTH(Table1[[#This Row],[order_date]])</f>
        <v>3</v>
      </c>
      <c r="O7356" s="3">
        <f>Table1[[#This Row],[sales]]-Table1[[#This Row],[profit]]</f>
        <v>3492.6900000000005</v>
      </c>
      <c r="P7356" s="3">
        <f>Table1[[#This Row],[sales]]*Table1[[#This Row],[quantity]]</f>
        <v>14350.800000000001</v>
      </c>
      <c r="Q7356" s="9">
        <f>Table1[[#This Row],[delivery_date]]-Table1[[#This Row],[order_date]]</f>
        <v>7</v>
      </c>
    </row>
    <row r="7357" spans="1:17" x14ac:dyDescent="0.35">
      <c r="A7357" t="s">
        <v>7388</v>
      </c>
      <c r="B7357" t="s">
        <v>13</v>
      </c>
      <c r="C7357" t="s">
        <v>14</v>
      </c>
      <c r="D7357" s="2">
        <v>447.57</v>
      </c>
      <c r="E7357">
        <v>0.18</v>
      </c>
      <c r="F7357">
        <v>4</v>
      </c>
      <c r="G7357" s="1">
        <v>45547</v>
      </c>
      <c r="H7357" s="1">
        <v>45552</v>
      </c>
      <c r="I7357" t="s">
        <v>21</v>
      </c>
      <c r="J7357" t="s">
        <v>16</v>
      </c>
      <c r="K7357" s="2">
        <v>70.16</v>
      </c>
      <c r="L7357" t="s">
        <v>39</v>
      </c>
      <c r="M7357">
        <f>YEAR(Table1[[#This Row],[order_date]])</f>
        <v>2024</v>
      </c>
      <c r="N7357">
        <f>MONTH(Table1[[#This Row],[order_date]])</f>
        <v>9</v>
      </c>
      <c r="O7357" s="3">
        <f>Table1[[#This Row],[sales]]-Table1[[#This Row],[profit]]</f>
        <v>377.40999999999997</v>
      </c>
      <c r="P7357" s="3">
        <f>Table1[[#This Row],[sales]]*Table1[[#This Row],[quantity]]</f>
        <v>1790.28</v>
      </c>
      <c r="Q7357" s="9">
        <f>Table1[[#This Row],[delivery_date]]-Table1[[#This Row],[order_date]]</f>
        <v>5</v>
      </c>
    </row>
    <row r="7358" spans="1:17" x14ac:dyDescent="0.35">
      <c r="A7358" t="s">
        <v>7389</v>
      </c>
      <c r="B7358" t="s">
        <v>19</v>
      </c>
      <c r="C7358" t="s">
        <v>33</v>
      </c>
      <c r="D7358" s="2">
        <v>3089.8</v>
      </c>
      <c r="E7358">
        <v>0.18</v>
      </c>
      <c r="F7358">
        <v>5</v>
      </c>
      <c r="G7358" s="1">
        <v>45564</v>
      </c>
      <c r="H7358" s="1">
        <v>45567</v>
      </c>
      <c r="I7358" t="s">
        <v>15</v>
      </c>
      <c r="J7358" t="s">
        <v>22</v>
      </c>
      <c r="K7358" s="2">
        <v>250.7</v>
      </c>
      <c r="L7358" t="s">
        <v>17</v>
      </c>
      <c r="M7358">
        <f>YEAR(Table1[[#This Row],[order_date]])</f>
        <v>2024</v>
      </c>
      <c r="N7358">
        <f>MONTH(Table1[[#This Row],[order_date]])</f>
        <v>9</v>
      </c>
      <c r="O7358" s="3">
        <f>Table1[[#This Row],[sales]]-Table1[[#This Row],[profit]]</f>
        <v>2839.1000000000004</v>
      </c>
      <c r="P7358" s="3">
        <f>Table1[[#This Row],[sales]]*Table1[[#This Row],[quantity]]</f>
        <v>15449</v>
      </c>
      <c r="Q7358" s="9">
        <f>Table1[[#This Row],[delivery_date]]-Table1[[#This Row],[order_date]]</f>
        <v>3</v>
      </c>
    </row>
    <row r="7359" spans="1:17" x14ac:dyDescent="0.35">
      <c r="A7359" t="s">
        <v>7390</v>
      </c>
      <c r="B7359" t="s">
        <v>41</v>
      </c>
      <c r="C7359" t="s">
        <v>36</v>
      </c>
      <c r="D7359" s="2">
        <v>600.79999999999995</v>
      </c>
      <c r="E7359">
        <v>0.2</v>
      </c>
      <c r="F7359">
        <v>8</v>
      </c>
      <c r="G7359" s="1">
        <v>45246</v>
      </c>
      <c r="H7359" s="1">
        <v>45253</v>
      </c>
      <c r="I7359" t="s">
        <v>21</v>
      </c>
      <c r="J7359" t="s">
        <v>27</v>
      </c>
      <c r="K7359" s="2">
        <v>34.18</v>
      </c>
      <c r="L7359" t="s">
        <v>28</v>
      </c>
      <c r="M7359">
        <f>YEAR(Table1[[#This Row],[order_date]])</f>
        <v>2023</v>
      </c>
      <c r="N7359">
        <f>MONTH(Table1[[#This Row],[order_date]])</f>
        <v>11</v>
      </c>
      <c r="O7359" s="3">
        <f>Table1[[#This Row],[sales]]-Table1[[#This Row],[profit]]</f>
        <v>566.62</v>
      </c>
      <c r="P7359" s="3">
        <f>Table1[[#This Row],[sales]]*Table1[[#This Row],[quantity]]</f>
        <v>4806.3999999999996</v>
      </c>
      <c r="Q7359" s="9">
        <f>Table1[[#This Row],[delivery_date]]-Table1[[#This Row],[order_date]]</f>
        <v>7</v>
      </c>
    </row>
    <row r="7360" spans="1:17" x14ac:dyDescent="0.35">
      <c r="A7360" t="s">
        <v>7391</v>
      </c>
      <c r="B7360" t="s">
        <v>41</v>
      </c>
      <c r="C7360" t="s">
        <v>36</v>
      </c>
      <c r="D7360" s="2">
        <v>1492.32</v>
      </c>
      <c r="E7360">
        <v>0.41</v>
      </c>
      <c r="F7360">
        <v>8</v>
      </c>
      <c r="G7360" s="1">
        <v>45539</v>
      </c>
      <c r="H7360" s="1">
        <v>45544</v>
      </c>
      <c r="I7360" t="s">
        <v>15</v>
      </c>
      <c r="J7360" t="s">
        <v>16</v>
      </c>
      <c r="K7360" s="2">
        <v>392.49</v>
      </c>
      <c r="L7360" t="s">
        <v>23</v>
      </c>
      <c r="M7360">
        <f>YEAR(Table1[[#This Row],[order_date]])</f>
        <v>2024</v>
      </c>
      <c r="N7360">
        <f>MONTH(Table1[[#This Row],[order_date]])</f>
        <v>9</v>
      </c>
      <c r="O7360" s="3">
        <f>Table1[[#This Row],[sales]]-Table1[[#This Row],[profit]]</f>
        <v>1099.83</v>
      </c>
      <c r="P7360" s="3">
        <f>Table1[[#This Row],[sales]]*Table1[[#This Row],[quantity]]</f>
        <v>11938.56</v>
      </c>
      <c r="Q7360" s="9">
        <f>Table1[[#This Row],[delivery_date]]-Table1[[#This Row],[order_date]]</f>
        <v>5</v>
      </c>
    </row>
    <row r="7361" spans="1:17" x14ac:dyDescent="0.35">
      <c r="A7361" t="s">
        <v>7392</v>
      </c>
      <c r="B7361" t="s">
        <v>13</v>
      </c>
      <c r="C7361" t="s">
        <v>14</v>
      </c>
      <c r="D7361" s="2">
        <v>1010.51</v>
      </c>
      <c r="E7361">
        <v>0.35</v>
      </c>
      <c r="F7361">
        <v>3</v>
      </c>
      <c r="G7361" s="1">
        <v>45330</v>
      </c>
      <c r="H7361" s="1">
        <v>45331</v>
      </c>
      <c r="I7361" t="s">
        <v>15</v>
      </c>
      <c r="J7361" t="s">
        <v>22</v>
      </c>
      <c r="K7361" s="2">
        <v>287.39</v>
      </c>
      <c r="L7361" t="s">
        <v>48</v>
      </c>
      <c r="M7361">
        <f>YEAR(Table1[[#This Row],[order_date]])</f>
        <v>2024</v>
      </c>
      <c r="N7361">
        <f>MONTH(Table1[[#This Row],[order_date]])</f>
        <v>2</v>
      </c>
      <c r="O7361" s="3">
        <f>Table1[[#This Row],[sales]]-Table1[[#This Row],[profit]]</f>
        <v>723.12</v>
      </c>
      <c r="P7361" s="3">
        <f>Table1[[#This Row],[sales]]*Table1[[#This Row],[quantity]]</f>
        <v>3031.5299999999997</v>
      </c>
      <c r="Q7361" s="9">
        <f>Table1[[#This Row],[delivery_date]]-Table1[[#This Row],[order_date]]</f>
        <v>1</v>
      </c>
    </row>
    <row r="7362" spans="1:17" x14ac:dyDescent="0.35">
      <c r="A7362" t="s">
        <v>7393</v>
      </c>
      <c r="B7362" t="s">
        <v>13</v>
      </c>
      <c r="C7362" t="s">
        <v>20</v>
      </c>
      <c r="D7362" s="2">
        <v>2813.21</v>
      </c>
      <c r="E7362">
        <v>0.06</v>
      </c>
      <c r="F7362">
        <v>8</v>
      </c>
      <c r="G7362" s="1">
        <v>45618</v>
      </c>
      <c r="H7362" s="1">
        <v>45620</v>
      </c>
      <c r="I7362" t="s">
        <v>21</v>
      </c>
      <c r="J7362" t="s">
        <v>16</v>
      </c>
      <c r="K7362" s="2">
        <v>651.46</v>
      </c>
      <c r="L7362" t="s">
        <v>28</v>
      </c>
      <c r="M7362">
        <f>YEAR(Table1[[#This Row],[order_date]])</f>
        <v>2024</v>
      </c>
      <c r="N7362">
        <f>MONTH(Table1[[#This Row],[order_date]])</f>
        <v>11</v>
      </c>
      <c r="O7362" s="3">
        <f>Table1[[#This Row],[sales]]-Table1[[#This Row],[profit]]</f>
        <v>2161.75</v>
      </c>
      <c r="P7362" s="3">
        <f>Table1[[#This Row],[sales]]*Table1[[#This Row],[quantity]]</f>
        <v>22505.68</v>
      </c>
      <c r="Q7362" s="9">
        <f>Table1[[#This Row],[delivery_date]]-Table1[[#This Row],[order_date]]</f>
        <v>2</v>
      </c>
    </row>
    <row r="7363" spans="1:17" x14ac:dyDescent="0.35">
      <c r="A7363" t="s">
        <v>7394</v>
      </c>
      <c r="B7363" t="s">
        <v>13</v>
      </c>
      <c r="C7363" t="s">
        <v>14</v>
      </c>
      <c r="D7363" s="2">
        <v>4446.67</v>
      </c>
      <c r="E7363">
        <v>0.32</v>
      </c>
      <c r="F7363">
        <v>4</v>
      </c>
      <c r="G7363" s="1">
        <v>45218</v>
      </c>
      <c r="H7363" s="1">
        <v>45222</v>
      </c>
      <c r="I7363" t="s">
        <v>15</v>
      </c>
      <c r="J7363" t="s">
        <v>22</v>
      </c>
      <c r="K7363" s="2">
        <v>960.57</v>
      </c>
      <c r="L7363" t="s">
        <v>28</v>
      </c>
      <c r="M7363">
        <f>YEAR(Table1[[#This Row],[order_date]])</f>
        <v>2023</v>
      </c>
      <c r="N7363">
        <f>MONTH(Table1[[#This Row],[order_date]])</f>
        <v>10</v>
      </c>
      <c r="O7363" s="3">
        <f>Table1[[#This Row],[sales]]-Table1[[#This Row],[profit]]</f>
        <v>3486.1</v>
      </c>
      <c r="P7363" s="3">
        <f>Table1[[#This Row],[sales]]*Table1[[#This Row],[quantity]]</f>
        <v>17786.68</v>
      </c>
      <c r="Q7363" s="9">
        <f>Table1[[#This Row],[delivery_date]]-Table1[[#This Row],[order_date]]</f>
        <v>4</v>
      </c>
    </row>
    <row r="7364" spans="1:17" x14ac:dyDescent="0.35">
      <c r="A7364" t="s">
        <v>7395</v>
      </c>
      <c r="B7364" t="s">
        <v>13</v>
      </c>
      <c r="C7364" t="s">
        <v>33</v>
      </c>
      <c r="D7364" s="2">
        <v>3214.55</v>
      </c>
      <c r="E7364">
        <v>0</v>
      </c>
      <c r="F7364">
        <v>2</v>
      </c>
      <c r="G7364" s="1">
        <v>45628</v>
      </c>
      <c r="H7364" s="1">
        <v>45629</v>
      </c>
      <c r="I7364" t="s">
        <v>15</v>
      </c>
      <c r="J7364" t="s">
        <v>27</v>
      </c>
      <c r="K7364" s="2">
        <v>360.5</v>
      </c>
      <c r="L7364" t="s">
        <v>39</v>
      </c>
      <c r="M7364">
        <f>YEAR(Table1[[#This Row],[order_date]])</f>
        <v>2024</v>
      </c>
      <c r="N7364">
        <f>MONTH(Table1[[#This Row],[order_date]])</f>
        <v>12</v>
      </c>
      <c r="O7364" s="3">
        <f>Table1[[#This Row],[sales]]-Table1[[#This Row],[profit]]</f>
        <v>2854.05</v>
      </c>
      <c r="P7364" s="3">
        <f>Table1[[#This Row],[sales]]*Table1[[#This Row],[quantity]]</f>
        <v>6429.1</v>
      </c>
      <c r="Q7364" s="9">
        <f>Table1[[#This Row],[delivery_date]]-Table1[[#This Row],[order_date]]</f>
        <v>1</v>
      </c>
    </row>
    <row r="7365" spans="1:17" x14ac:dyDescent="0.35">
      <c r="A7365" t="s">
        <v>7396</v>
      </c>
      <c r="B7365" t="s">
        <v>13</v>
      </c>
      <c r="C7365" t="s">
        <v>14</v>
      </c>
      <c r="D7365" s="2">
        <v>3354.52</v>
      </c>
      <c r="E7365">
        <v>0.36</v>
      </c>
      <c r="F7365">
        <v>3</v>
      </c>
      <c r="G7365" s="1">
        <v>45230</v>
      </c>
      <c r="H7365" s="1">
        <v>45233</v>
      </c>
      <c r="I7365" t="s">
        <v>21</v>
      </c>
      <c r="J7365" t="s">
        <v>22</v>
      </c>
      <c r="K7365" s="2">
        <v>776.06</v>
      </c>
      <c r="L7365" t="s">
        <v>34</v>
      </c>
      <c r="M7365">
        <f>YEAR(Table1[[#This Row],[order_date]])</f>
        <v>2023</v>
      </c>
      <c r="N7365">
        <f>MONTH(Table1[[#This Row],[order_date]])</f>
        <v>10</v>
      </c>
      <c r="O7365" s="3">
        <f>Table1[[#This Row],[sales]]-Table1[[#This Row],[profit]]</f>
        <v>2578.46</v>
      </c>
      <c r="P7365" s="3">
        <f>Table1[[#This Row],[sales]]*Table1[[#This Row],[quantity]]</f>
        <v>10063.56</v>
      </c>
      <c r="Q7365" s="9">
        <f>Table1[[#This Row],[delivery_date]]-Table1[[#This Row],[order_date]]</f>
        <v>3</v>
      </c>
    </row>
    <row r="7366" spans="1:17" x14ac:dyDescent="0.35">
      <c r="A7366" t="s">
        <v>7397</v>
      </c>
      <c r="B7366" t="s">
        <v>25</v>
      </c>
      <c r="C7366" t="s">
        <v>36</v>
      </c>
      <c r="D7366" s="2">
        <v>4553.76</v>
      </c>
      <c r="E7366">
        <v>0.38</v>
      </c>
      <c r="F7366">
        <v>8</v>
      </c>
      <c r="G7366" s="1">
        <v>45171</v>
      </c>
      <c r="H7366" s="1">
        <v>45178</v>
      </c>
      <c r="I7366" t="s">
        <v>21</v>
      </c>
      <c r="J7366" t="s">
        <v>16</v>
      </c>
      <c r="K7366" s="2">
        <v>402.44</v>
      </c>
      <c r="L7366" t="s">
        <v>23</v>
      </c>
      <c r="M7366">
        <f>YEAR(Table1[[#This Row],[order_date]])</f>
        <v>2023</v>
      </c>
      <c r="N7366">
        <f>MONTH(Table1[[#This Row],[order_date]])</f>
        <v>9</v>
      </c>
      <c r="O7366" s="3">
        <f>Table1[[#This Row],[sales]]-Table1[[#This Row],[profit]]</f>
        <v>4151.3200000000006</v>
      </c>
      <c r="P7366" s="3">
        <f>Table1[[#This Row],[sales]]*Table1[[#This Row],[quantity]]</f>
        <v>36430.080000000002</v>
      </c>
      <c r="Q7366" s="9">
        <f>Table1[[#This Row],[delivery_date]]-Table1[[#This Row],[order_date]]</f>
        <v>7</v>
      </c>
    </row>
    <row r="7367" spans="1:17" x14ac:dyDescent="0.35">
      <c r="A7367" t="s">
        <v>7398</v>
      </c>
      <c r="B7367" t="s">
        <v>25</v>
      </c>
      <c r="C7367" t="s">
        <v>14</v>
      </c>
      <c r="D7367" s="2">
        <v>3772.18</v>
      </c>
      <c r="E7367">
        <v>0.41</v>
      </c>
      <c r="F7367">
        <v>5</v>
      </c>
      <c r="G7367" s="1">
        <v>45495</v>
      </c>
      <c r="H7367" s="1">
        <v>45502</v>
      </c>
      <c r="I7367" t="s">
        <v>21</v>
      </c>
      <c r="J7367" t="s">
        <v>16</v>
      </c>
      <c r="K7367" s="2">
        <v>957.5</v>
      </c>
      <c r="L7367" t="s">
        <v>28</v>
      </c>
      <c r="M7367">
        <f>YEAR(Table1[[#This Row],[order_date]])</f>
        <v>2024</v>
      </c>
      <c r="N7367">
        <f>MONTH(Table1[[#This Row],[order_date]])</f>
        <v>7</v>
      </c>
      <c r="O7367" s="3">
        <f>Table1[[#This Row],[sales]]-Table1[[#This Row],[profit]]</f>
        <v>2814.68</v>
      </c>
      <c r="P7367" s="3">
        <f>Table1[[#This Row],[sales]]*Table1[[#This Row],[quantity]]</f>
        <v>18860.899999999998</v>
      </c>
      <c r="Q7367" s="9">
        <f>Table1[[#This Row],[delivery_date]]-Table1[[#This Row],[order_date]]</f>
        <v>7</v>
      </c>
    </row>
    <row r="7368" spans="1:17" x14ac:dyDescent="0.35">
      <c r="A7368" t="s">
        <v>7399</v>
      </c>
      <c r="B7368" t="s">
        <v>19</v>
      </c>
      <c r="C7368" t="s">
        <v>14</v>
      </c>
      <c r="D7368" s="2">
        <v>4343.18</v>
      </c>
      <c r="E7368">
        <v>0.31</v>
      </c>
      <c r="F7368">
        <v>2</v>
      </c>
      <c r="G7368" s="1">
        <v>45495</v>
      </c>
      <c r="H7368" s="1">
        <v>45497</v>
      </c>
      <c r="I7368" t="s">
        <v>31</v>
      </c>
      <c r="J7368" t="s">
        <v>22</v>
      </c>
      <c r="K7368" s="2">
        <v>691.77</v>
      </c>
      <c r="L7368" t="s">
        <v>28</v>
      </c>
      <c r="M7368">
        <f>YEAR(Table1[[#This Row],[order_date]])</f>
        <v>2024</v>
      </c>
      <c r="N7368">
        <f>MONTH(Table1[[#This Row],[order_date]])</f>
        <v>7</v>
      </c>
      <c r="O7368" s="3">
        <f>Table1[[#This Row],[sales]]-Table1[[#This Row],[profit]]</f>
        <v>3651.4100000000003</v>
      </c>
      <c r="P7368" s="3">
        <f>Table1[[#This Row],[sales]]*Table1[[#This Row],[quantity]]</f>
        <v>8686.36</v>
      </c>
      <c r="Q7368" s="9">
        <f>Table1[[#This Row],[delivery_date]]-Table1[[#This Row],[order_date]]</f>
        <v>2</v>
      </c>
    </row>
    <row r="7369" spans="1:17" x14ac:dyDescent="0.35">
      <c r="A7369" t="s">
        <v>7400</v>
      </c>
      <c r="B7369" t="s">
        <v>41</v>
      </c>
      <c r="C7369" t="s">
        <v>20</v>
      </c>
      <c r="D7369" s="2">
        <v>2140.3200000000002</v>
      </c>
      <c r="E7369">
        <v>0.09</v>
      </c>
      <c r="F7369">
        <v>7</v>
      </c>
      <c r="G7369" s="1">
        <v>45170</v>
      </c>
      <c r="H7369" s="1">
        <v>45173</v>
      </c>
      <c r="I7369" t="s">
        <v>15</v>
      </c>
      <c r="J7369" t="s">
        <v>16</v>
      </c>
      <c r="K7369" s="2">
        <v>575.04999999999995</v>
      </c>
      <c r="L7369" t="s">
        <v>28</v>
      </c>
      <c r="M7369">
        <f>YEAR(Table1[[#This Row],[order_date]])</f>
        <v>2023</v>
      </c>
      <c r="N7369">
        <f>MONTH(Table1[[#This Row],[order_date]])</f>
        <v>9</v>
      </c>
      <c r="O7369" s="3">
        <f>Table1[[#This Row],[sales]]-Table1[[#This Row],[profit]]</f>
        <v>1565.2700000000002</v>
      </c>
      <c r="P7369" s="3">
        <f>Table1[[#This Row],[sales]]*Table1[[#This Row],[quantity]]</f>
        <v>14982.240000000002</v>
      </c>
      <c r="Q7369" s="9">
        <f>Table1[[#This Row],[delivery_date]]-Table1[[#This Row],[order_date]]</f>
        <v>3</v>
      </c>
    </row>
    <row r="7370" spans="1:17" x14ac:dyDescent="0.35">
      <c r="A7370" t="s">
        <v>7401</v>
      </c>
      <c r="B7370" t="s">
        <v>25</v>
      </c>
      <c r="C7370" t="s">
        <v>36</v>
      </c>
      <c r="D7370" s="2">
        <v>4340.25</v>
      </c>
      <c r="E7370">
        <v>0.4</v>
      </c>
      <c r="F7370">
        <v>5</v>
      </c>
      <c r="G7370" s="1">
        <v>45351</v>
      </c>
      <c r="H7370" s="1">
        <v>45357</v>
      </c>
      <c r="I7370" t="s">
        <v>15</v>
      </c>
      <c r="J7370" t="s">
        <v>16</v>
      </c>
      <c r="K7370" s="2">
        <v>589.25</v>
      </c>
      <c r="L7370" t="s">
        <v>17</v>
      </c>
      <c r="M7370">
        <f>YEAR(Table1[[#This Row],[order_date]])</f>
        <v>2024</v>
      </c>
      <c r="N7370">
        <f>MONTH(Table1[[#This Row],[order_date]])</f>
        <v>2</v>
      </c>
      <c r="O7370" s="3">
        <f>Table1[[#This Row],[sales]]-Table1[[#This Row],[profit]]</f>
        <v>3751</v>
      </c>
      <c r="P7370" s="3">
        <f>Table1[[#This Row],[sales]]*Table1[[#This Row],[quantity]]</f>
        <v>21701.25</v>
      </c>
      <c r="Q7370" s="9">
        <f>Table1[[#This Row],[delivery_date]]-Table1[[#This Row],[order_date]]</f>
        <v>6</v>
      </c>
    </row>
    <row r="7371" spans="1:17" x14ac:dyDescent="0.35">
      <c r="A7371" t="s">
        <v>7402</v>
      </c>
      <c r="B7371" t="s">
        <v>25</v>
      </c>
      <c r="C7371" t="s">
        <v>26</v>
      </c>
      <c r="D7371" s="2">
        <v>3264.72</v>
      </c>
      <c r="E7371">
        <v>0.45</v>
      </c>
      <c r="F7371">
        <v>6</v>
      </c>
      <c r="G7371" s="1">
        <v>45014</v>
      </c>
      <c r="H7371" s="1">
        <v>45018</v>
      </c>
      <c r="I7371" t="s">
        <v>31</v>
      </c>
      <c r="J7371" t="s">
        <v>16</v>
      </c>
      <c r="K7371" s="2">
        <v>172.5</v>
      </c>
      <c r="L7371" t="s">
        <v>39</v>
      </c>
      <c r="M7371">
        <f>YEAR(Table1[[#This Row],[order_date]])</f>
        <v>2023</v>
      </c>
      <c r="N7371">
        <f>MONTH(Table1[[#This Row],[order_date]])</f>
        <v>3</v>
      </c>
      <c r="O7371" s="3">
        <f>Table1[[#This Row],[sales]]-Table1[[#This Row],[profit]]</f>
        <v>3092.22</v>
      </c>
      <c r="P7371" s="3">
        <f>Table1[[#This Row],[sales]]*Table1[[#This Row],[quantity]]</f>
        <v>19588.32</v>
      </c>
      <c r="Q7371" s="9">
        <f>Table1[[#This Row],[delivery_date]]-Table1[[#This Row],[order_date]]</f>
        <v>4</v>
      </c>
    </row>
    <row r="7372" spans="1:17" x14ac:dyDescent="0.35">
      <c r="A7372" t="s">
        <v>7403</v>
      </c>
      <c r="B7372" t="s">
        <v>25</v>
      </c>
      <c r="C7372" t="s">
        <v>26</v>
      </c>
      <c r="D7372" s="2">
        <v>764.48</v>
      </c>
      <c r="E7372">
        <v>0.32</v>
      </c>
      <c r="F7372">
        <v>2</v>
      </c>
      <c r="G7372" s="1">
        <v>44988</v>
      </c>
      <c r="H7372" s="1">
        <v>44995</v>
      </c>
      <c r="I7372" t="s">
        <v>31</v>
      </c>
      <c r="J7372" t="s">
        <v>16</v>
      </c>
      <c r="K7372" s="2">
        <v>193.42</v>
      </c>
      <c r="L7372" t="s">
        <v>39</v>
      </c>
      <c r="M7372">
        <f>YEAR(Table1[[#This Row],[order_date]])</f>
        <v>2023</v>
      </c>
      <c r="N7372">
        <f>MONTH(Table1[[#This Row],[order_date]])</f>
        <v>3</v>
      </c>
      <c r="O7372" s="3">
        <f>Table1[[#This Row],[sales]]-Table1[[#This Row],[profit]]</f>
        <v>571.06000000000006</v>
      </c>
      <c r="P7372" s="3">
        <f>Table1[[#This Row],[sales]]*Table1[[#This Row],[quantity]]</f>
        <v>1528.96</v>
      </c>
      <c r="Q7372" s="9">
        <f>Table1[[#This Row],[delivery_date]]-Table1[[#This Row],[order_date]]</f>
        <v>7</v>
      </c>
    </row>
    <row r="7373" spans="1:17" x14ac:dyDescent="0.35">
      <c r="A7373" t="s">
        <v>7404</v>
      </c>
      <c r="B7373" t="s">
        <v>19</v>
      </c>
      <c r="C7373" t="s">
        <v>36</v>
      </c>
      <c r="D7373" s="2">
        <v>289.69</v>
      </c>
      <c r="E7373">
        <v>0.14000000000000001</v>
      </c>
      <c r="F7373">
        <v>7</v>
      </c>
      <c r="G7373" s="1">
        <v>45339</v>
      </c>
      <c r="H7373" s="1">
        <v>45345</v>
      </c>
      <c r="I7373" t="s">
        <v>15</v>
      </c>
      <c r="J7373" t="s">
        <v>22</v>
      </c>
      <c r="K7373" s="2">
        <v>78.319999999999993</v>
      </c>
      <c r="L7373" t="s">
        <v>17</v>
      </c>
      <c r="M7373">
        <f>YEAR(Table1[[#This Row],[order_date]])</f>
        <v>2024</v>
      </c>
      <c r="N7373">
        <f>MONTH(Table1[[#This Row],[order_date]])</f>
        <v>2</v>
      </c>
      <c r="O7373" s="3">
        <f>Table1[[#This Row],[sales]]-Table1[[#This Row],[profit]]</f>
        <v>211.37</v>
      </c>
      <c r="P7373" s="3">
        <f>Table1[[#This Row],[sales]]*Table1[[#This Row],[quantity]]</f>
        <v>2027.83</v>
      </c>
      <c r="Q7373" s="9">
        <f>Table1[[#This Row],[delivery_date]]-Table1[[#This Row],[order_date]]</f>
        <v>6</v>
      </c>
    </row>
    <row r="7374" spans="1:17" x14ac:dyDescent="0.35">
      <c r="A7374" t="s">
        <v>7405</v>
      </c>
      <c r="B7374" t="s">
        <v>13</v>
      </c>
      <c r="C7374" t="s">
        <v>26</v>
      </c>
      <c r="D7374" s="2">
        <v>1295.77</v>
      </c>
      <c r="E7374">
        <v>0.09</v>
      </c>
      <c r="F7374">
        <v>1</v>
      </c>
      <c r="G7374" s="1">
        <v>45477</v>
      </c>
      <c r="H7374" s="1">
        <v>45480</v>
      </c>
      <c r="I7374" t="s">
        <v>21</v>
      </c>
      <c r="J7374" t="s">
        <v>22</v>
      </c>
      <c r="K7374" s="2">
        <v>70.900000000000006</v>
      </c>
      <c r="L7374" t="s">
        <v>17</v>
      </c>
      <c r="M7374">
        <f>YEAR(Table1[[#This Row],[order_date]])</f>
        <v>2024</v>
      </c>
      <c r="N7374">
        <f>MONTH(Table1[[#This Row],[order_date]])</f>
        <v>7</v>
      </c>
      <c r="O7374" s="3">
        <f>Table1[[#This Row],[sales]]-Table1[[#This Row],[profit]]</f>
        <v>1224.8699999999999</v>
      </c>
      <c r="P7374" s="3">
        <f>Table1[[#This Row],[sales]]*Table1[[#This Row],[quantity]]</f>
        <v>1295.77</v>
      </c>
      <c r="Q7374" s="9">
        <f>Table1[[#This Row],[delivery_date]]-Table1[[#This Row],[order_date]]</f>
        <v>3</v>
      </c>
    </row>
    <row r="7375" spans="1:17" x14ac:dyDescent="0.35">
      <c r="A7375" t="s">
        <v>7406</v>
      </c>
      <c r="B7375" t="s">
        <v>19</v>
      </c>
      <c r="C7375" t="s">
        <v>33</v>
      </c>
      <c r="D7375" s="2">
        <v>1953.91</v>
      </c>
      <c r="E7375">
        <v>0.12</v>
      </c>
      <c r="F7375">
        <v>5</v>
      </c>
      <c r="G7375" s="1">
        <v>45520</v>
      </c>
      <c r="H7375" s="1">
        <v>45522</v>
      </c>
      <c r="I7375" t="s">
        <v>31</v>
      </c>
      <c r="J7375" t="s">
        <v>27</v>
      </c>
      <c r="K7375" s="2">
        <v>223.01</v>
      </c>
      <c r="L7375" t="s">
        <v>17</v>
      </c>
      <c r="M7375">
        <f>YEAR(Table1[[#This Row],[order_date]])</f>
        <v>2024</v>
      </c>
      <c r="N7375">
        <f>MONTH(Table1[[#This Row],[order_date]])</f>
        <v>8</v>
      </c>
      <c r="O7375" s="3">
        <f>Table1[[#This Row],[sales]]-Table1[[#This Row],[profit]]</f>
        <v>1730.9</v>
      </c>
      <c r="P7375" s="3">
        <f>Table1[[#This Row],[sales]]*Table1[[#This Row],[quantity]]</f>
        <v>9769.5500000000011</v>
      </c>
      <c r="Q7375" s="9">
        <f>Table1[[#This Row],[delivery_date]]-Table1[[#This Row],[order_date]]</f>
        <v>2</v>
      </c>
    </row>
    <row r="7376" spans="1:17" x14ac:dyDescent="0.35">
      <c r="A7376" t="s">
        <v>7407</v>
      </c>
      <c r="B7376" t="s">
        <v>41</v>
      </c>
      <c r="C7376" t="s">
        <v>26</v>
      </c>
      <c r="D7376" s="2">
        <v>4204.08</v>
      </c>
      <c r="E7376">
        <v>0.01</v>
      </c>
      <c r="F7376">
        <v>9</v>
      </c>
      <c r="G7376" s="1">
        <v>44936</v>
      </c>
      <c r="H7376" s="1">
        <v>44943</v>
      </c>
      <c r="I7376" t="s">
        <v>31</v>
      </c>
      <c r="J7376" t="s">
        <v>16</v>
      </c>
      <c r="K7376" s="2">
        <v>543.9</v>
      </c>
      <c r="L7376" t="s">
        <v>23</v>
      </c>
      <c r="M7376">
        <f>YEAR(Table1[[#This Row],[order_date]])</f>
        <v>2023</v>
      </c>
      <c r="N7376">
        <f>MONTH(Table1[[#This Row],[order_date]])</f>
        <v>1</v>
      </c>
      <c r="O7376" s="3">
        <f>Table1[[#This Row],[sales]]-Table1[[#This Row],[profit]]</f>
        <v>3660.18</v>
      </c>
      <c r="P7376" s="3">
        <f>Table1[[#This Row],[sales]]*Table1[[#This Row],[quantity]]</f>
        <v>37836.720000000001</v>
      </c>
      <c r="Q7376" s="9">
        <f>Table1[[#This Row],[delivery_date]]-Table1[[#This Row],[order_date]]</f>
        <v>7</v>
      </c>
    </row>
    <row r="7377" spans="1:17" x14ac:dyDescent="0.35">
      <c r="A7377" t="s">
        <v>7408</v>
      </c>
      <c r="B7377" t="s">
        <v>41</v>
      </c>
      <c r="C7377" t="s">
        <v>33</v>
      </c>
      <c r="D7377" s="2">
        <v>3732.1</v>
      </c>
      <c r="E7377">
        <v>0.01</v>
      </c>
      <c r="F7377">
        <v>7</v>
      </c>
      <c r="G7377" s="1">
        <v>45371</v>
      </c>
      <c r="H7377" s="1">
        <v>45375</v>
      </c>
      <c r="I7377" t="s">
        <v>21</v>
      </c>
      <c r="J7377" t="s">
        <v>27</v>
      </c>
      <c r="K7377" s="2">
        <v>744.7</v>
      </c>
      <c r="L7377" t="s">
        <v>17</v>
      </c>
      <c r="M7377">
        <f>YEAR(Table1[[#This Row],[order_date]])</f>
        <v>2024</v>
      </c>
      <c r="N7377">
        <f>MONTH(Table1[[#This Row],[order_date]])</f>
        <v>3</v>
      </c>
      <c r="O7377" s="3">
        <f>Table1[[#This Row],[sales]]-Table1[[#This Row],[profit]]</f>
        <v>2987.3999999999996</v>
      </c>
      <c r="P7377" s="3">
        <f>Table1[[#This Row],[sales]]*Table1[[#This Row],[quantity]]</f>
        <v>26124.7</v>
      </c>
      <c r="Q7377" s="9">
        <f>Table1[[#This Row],[delivery_date]]-Table1[[#This Row],[order_date]]</f>
        <v>4</v>
      </c>
    </row>
    <row r="7378" spans="1:17" x14ac:dyDescent="0.35">
      <c r="A7378" t="s">
        <v>7409</v>
      </c>
      <c r="B7378" t="s">
        <v>41</v>
      </c>
      <c r="C7378" t="s">
        <v>36</v>
      </c>
      <c r="D7378" s="2">
        <v>4781.34</v>
      </c>
      <c r="E7378">
        <v>0.15</v>
      </c>
      <c r="F7378">
        <v>9</v>
      </c>
      <c r="G7378" s="1">
        <v>44982</v>
      </c>
      <c r="H7378" s="1">
        <v>44983</v>
      </c>
      <c r="I7378" t="s">
        <v>21</v>
      </c>
      <c r="J7378" t="s">
        <v>22</v>
      </c>
      <c r="K7378" s="2">
        <v>521.30999999999995</v>
      </c>
      <c r="L7378" t="s">
        <v>23</v>
      </c>
      <c r="M7378">
        <f>YEAR(Table1[[#This Row],[order_date]])</f>
        <v>2023</v>
      </c>
      <c r="N7378">
        <f>MONTH(Table1[[#This Row],[order_date]])</f>
        <v>2</v>
      </c>
      <c r="O7378" s="3">
        <f>Table1[[#This Row],[sales]]-Table1[[#This Row],[profit]]</f>
        <v>4260.0300000000007</v>
      </c>
      <c r="P7378" s="3">
        <f>Table1[[#This Row],[sales]]*Table1[[#This Row],[quantity]]</f>
        <v>43032.06</v>
      </c>
      <c r="Q7378" s="9">
        <f>Table1[[#This Row],[delivery_date]]-Table1[[#This Row],[order_date]]</f>
        <v>1</v>
      </c>
    </row>
    <row r="7379" spans="1:17" x14ac:dyDescent="0.35">
      <c r="A7379" t="s">
        <v>7410</v>
      </c>
      <c r="B7379" t="s">
        <v>41</v>
      </c>
      <c r="C7379" t="s">
        <v>26</v>
      </c>
      <c r="D7379" s="2">
        <v>2839.96</v>
      </c>
      <c r="E7379">
        <v>0.46</v>
      </c>
      <c r="F7379">
        <v>9</v>
      </c>
      <c r="G7379" s="1">
        <v>45191</v>
      </c>
      <c r="H7379" s="1">
        <v>45192</v>
      </c>
      <c r="I7379" t="s">
        <v>15</v>
      </c>
      <c r="J7379" t="s">
        <v>16</v>
      </c>
      <c r="K7379" s="2">
        <v>799.48</v>
      </c>
      <c r="L7379" t="s">
        <v>39</v>
      </c>
      <c r="M7379">
        <f>YEAR(Table1[[#This Row],[order_date]])</f>
        <v>2023</v>
      </c>
      <c r="N7379">
        <f>MONTH(Table1[[#This Row],[order_date]])</f>
        <v>9</v>
      </c>
      <c r="O7379" s="3">
        <f>Table1[[#This Row],[sales]]-Table1[[#This Row],[profit]]</f>
        <v>2040.48</v>
      </c>
      <c r="P7379" s="3">
        <f>Table1[[#This Row],[sales]]*Table1[[#This Row],[quantity]]</f>
        <v>25559.64</v>
      </c>
      <c r="Q7379" s="9">
        <f>Table1[[#This Row],[delivery_date]]-Table1[[#This Row],[order_date]]</f>
        <v>1</v>
      </c>
    </row>
    <row r="7380" spans="1:17" x14ac:dyDescent="0.35">
      <c r="A7380" t="s">
        <v>7411</v>
      </c>
      <c r="B7380" t="s">
        <v>25</v>
      </c>
      <c r="C7380" t="s">
        <v>26</v>
      </c>
      <c r="D7380" s="2">
        <v>3763.93</v>
      </c>
      <c r="E7380">
        <v>0.31</v>
      </c>
      <c r="F7380">
        <v>1</v>
      </c>
      <c r="G7380" s="1">
        <v>45616</v>
      </c>
      <c r="H7380" s="1">
        <v>45618</v>
      </c>
      <c r="I7380" t="s">
        <v>21</v>
      </c>
      <c r="J7380" t="s">
        <v>16</v>
      </c>
      <c r="K7380" s="2">
        <v>1094.6600000000001</v>
      </c>
      <c r="L7380" t="s">
        <v>17</v>
      </c>
      <c r="M7380">
        <f>YEAR(Table1[[#This Row],[order_date]])</f>
        <v>2024</v>
      </c>
      <c r="N7380">
        <f>MONTH(Table1[[#This Row],[order_date]])</f>
        <v>11</v>
      </c>
      <c r="O7380" s="3">
        <f>Table1[[#This Row],[sales]]-Table1[[#This Row],[profit]]</f>
        <v>2669.2699999999995</v>
      </c>
      <c r="P7380" s="3">
        <f>Table1[[#This Row],[sales]]*Table1[[#This Row],[quantity]]</f>
        <v>3763.93</v>
      </c>
      <c r="Q7380" s="9">
        <f>Table1[[#This Row],[delivery_date]]-Table1[[#This Row],[order_date]]</f>
        <v>2</v>
      </c>
    </row>
    <row r="7381" spans="1:17" x14ac:dyDescent="0.35">
      <c r="A7381" t="s">
        <v>7412</v>
      </c>
      <c r="B7381" t="s">
        <v>25</v>
      </c>
      <c r="C7381" t="s">
        <v>33</v>
      </c>
      <c r="D7381" s="2">
        <v>1448.89</v>
      </c>
      <c r="E7381">
        <v>0.19</v>
      </c>
      <c r="F7381">
        <v>8</v>
      </c>
      <c r="G7381" s="1">
        <v>45194</v>
      </c>
      <c r="H7381" s="1">
        <v>45196</v>
      </c>
      <c r="I7381" t="s">
        <v>31</v>
      </c>
      <c r="J7381" t="s">
        <v>22</v>
      </c>
      <c r="K7381" s="2">
        <v>284.48</v>
      </c>
      <c r="L7381" t="s">
        <v>39</v>
      </c>
      <c r="M7381">
        <f>YEAR(Table1[[#This Row],[order_date]])</f>
        <v>2023</v>
      </c>
      <c r="N7381">
        <f>MONTH(Table1[[#This Row],[order_date]])</f>
        <v>9</v>
      </c>
      <c r="O7381" s="3">
        <f>Table1[[#This Row],[sales]]-Table1[[#This Row],[profit]]</f>
        <v>1164.4100000000001</v>
      </c>
      <c r="P7381" s="3">
        <f>Table1[[#This Row],[sales]]*Table1[[#This Row],[quantity]]</f>
        <v>11591.12</v>
      </c>
      <c r="Q7381" s="9">
        <f>Table1[[#This Row],[delivery_date]]-Table1[[#This Row],[order_date]]</f>
        <v>2</v>
      </c>
    </row>
    <row r="7382" spans="1:17" x14ac:dyDescent="0.35">
      <c r="A7382" t="s">
        <v>7413</v>
      </c>
      <c r="B7382" t="s">
        <v>19</v>
      </c>
      <c r="C7382" t="s">
        <v>33</v>
      </c>
      <c r="D7382" s="2">
        <v>3429.93</v>
      </c>
      <c r="E7382">
        <v>0.01</v>
      </c>
      <c r="F7382">
        <v>7</v>
      </c>
      <c r="G7382" s="1">
        <v>45312</v>
      </c>
      <c r="H7382" s="1">
        <v>45319</v>
      </c>
      <c r="I7382" t="s">
        <v>15</v>
      </c>
      <c r="J7382" t="s">
        <v>22</v>
      </c>
      <c r="K7382" s="2">
        <v>1016.73</v>
      </c>
      <c r="L7382" t="s">
        <v>34</v>
      </c>
      <c r="M7382">
        <f>YEAR(Table1[[#This Row],[order_date]])</f>
        <v>2024</v>
      </c>
      <c r="N7382">
        <f>MONTH(Table1[[#This Row],[order_date]])</f>
        <v>1</v>
      </c>
      <c r="O7382" s="3">
        <f>Table1[[#This Row],[sales]]-Table1[[#This Row],[profit]]</f>
        <v>2413.1999999999998</v>
      </c>
      <c r="P7382" s="3">
        <f>Table1[[#This Row],[sales]]*Table1[[#This Row],[quantity]]</f>
        <v>24009.51</v>
      </c>
      <c r="Q7382" s="9">
        <f>Table1[[#This Row],[delivery_date]]-Table1[[#This Row],[order_date]]</f>
        <v>7</v>
      </c>
    </row>
    <row r="7383" spans="1:17" x14ac:dyDescent="0.35">
      <c r="A7383" t="s">
        <v>7414</v>
      </c>
      <c r="B7383" t="s">
        <v>13</v>
      </c>
      <c r="C7383" t="s">
        <v>14</v>
      </c>
      <c r="D7383" s="2">
        <v>3560.14</v>
      </c>
      <c r="E7383">
        <v>0.49</v>
      </c>
      <c r="F7383">
        <v>2</v>
      </c>
      <c r="G7383" s="1">
        <v>45400</v>
      </c>
      <c r="H7383" s="1">
        <v>45406</v>
      </c>
      <c r="I7383" t="s">
        <v>15</v>
      </c>
      <c r="J7383" t="s">
        <v>22</v>
      </c>
      <c r="K7383" s="2">
        <v>329.91</v>
      </c>
      <c r="L7383" t="s">
        <v>28</v>
      </c>
      <c r="M7383">
        <f>YEAR(Table1[[#This Row],[order_date]])</f>
        <v>2024</v>
      </c>
      <c r="N7383">
        <f>MONTH(Table1[[#This Row],[order_date]])</f>
        <v>4</v>
      </c>
      <c r="O7383" s="3">
        <f>Table1[[#This Row],[sales]]-Table1[[#This Row],[profit]]</f>
        <v>3230.23</v>
      </c>
      <c r="P7383" s="3">
        <f>Table1[[#This Row],[sales]]*Table1[[#This Row],[quantity]]</f>
        <v>7120.28</v>
      </c>
      <c r="Q7383" s="9">
        <f>Table1[[#This Row],[delivery_date]]-Table1[[#This Row],[order_date]]</f>
        <v>6</v>
      </c>
    </row>
    <row r="7384" spans="1:17" x14ac:dyDescent="0.35">
      <c r="A7384" t="s">
        <v>7415</v>
      </c>
      <c r="B7384" t="s">
        <v>41</v>
      </c>
      <c r="C7384" t="s">
        <v>20</v>
      </c>
      <c r="D7384" s="2">
        <v>4257.24</v>
      </c>
      <c r="E7384">
        <v>0.23</v>
      </c>
      <c r="F7384">
        <v>3</v>
      </c>
      <c r="G7384" s="1">
        <v>45511</v>
      </c>
      <c r="H7384" s="1">
        <v>45513</v>
      </c>
      <c r="I7384" t="s">
        <v>15</v>
      </c>
      <c r="J7384" t="s">
        <v>27</v>
      </c>
      <c r="K7384" s="2">
        <v>335.62</v>
      </c>
      <c r="L7384" t="s">
        <v>48</v>
      </c>
      <c r="M7384">
        <f>YEAR(Table1[[#This Row],[order_date]])</f>
        <v>2024</v>
      </c>
      <c r="N7384">
        <f>MONTH(Table1[[#This Row],[order_date]])</f>
        <v>8</v>
      </c>
      <c r="O7384" s="3">
        <f>Table1[[#This Row],[sales]]-Table1[[#This Row],[profit]]</f>
        <v>3921.62</v>
      </c>
      <c r="P7384" s="3">
        <f>Table1[[#This Row],[sales]]*Table1[[#This Row],[quantity]]</f>
        <v>12771.72</v>
      </c>
      <c r="Q7384" s="9">
        <f>Table1[[#This Row],[delivery_date]]-Table1[[#This Row],[order_date]]</f>
        <v>2</v>
      </c>
    </row>
    <row r="7385" spans="1:17" x14ac:dyDescent="0.35">
      <c r="A7385" t="s">
        <v>7416</v>
      </c>
      <c r="B7385" t="s">
        <v>19</v>
      </c>
      <c r="C7385" t="s">
        <v>26</v>
      </c>
      <c r="D7385" s="2">
        <v>2728.38</v>
      </c>
      <c r="E7385">
        <v>0.5</v>
      </c>
      <c r="F7385">
        <v>6</v>
      </c>
      <c r="G7385" s="1">
        <v>44943</v>
      </c>
      <c r="H7385" s="1">
        <v>44949</v>
      </c>
      <c r="I7385" t="s">
        <v>21</v>
      </c>
      <c r="J7385" t="s">
        <v>22</v>
      </c>
      <c r="K7385" s="2">
        <v>413.18</v>
      </c>
      <c r="L7385" t="s">
        <v>39</v>
      </c>
      <c r="M7385">
        <f>YEAR(Table1[[#This Row],[order_date]])</f>
        <v>2023</v>
      </c>
      <c r="N7385">
        <f>MONTH(Table1[[#This Row],[order_date]])</f>
        <v>1</v>
      </c>
      <c r="O7385" s="3">
        <f>Table1[[#This Row],[sales]]-Table1[[#This Row],[profit]]</f>
        <v>2315.2000000000003</v>
      </c>
      <c r="P7385" s="3">
        <f>Table1[[#This Row],[sales]]*Table1[[#This Row],[quantity]]</f>
        <v>16370.28</v>
      </c>
      <c r="Q7385" s="9">
        <f>Table1[[#This Row],[delivery_date]]-Table1[[#This Row],[order_date]]</f>
        <v>6</v>
      </c>
    </row>
    <row r="7386" spans="1:17" x14ac:dyDescent="0.35">
      <c r="A7386" t="s">
        <v>7417</v>
      </c>
      <c r="B7386" t="s">
        <v>25</v>
      </c>
      <c r="C7386" t="s">
        <v>20</v>
      </c>
      <c r="D7386" s="2">
        <v>3280.13</v>
      </c>
      <c r="E7386">
        <v>0.36</v>
      </c>
      <c r="F7386">
        <v>3</v>
      </c>
      <c r="G7386" s="1">
        <v>44961</v>
      </c>
      <c r="H7386" s="1">
        <v>44964</v>
      </c>
      <c r="I7386" t="s">
        <v>21</v>
      </c>
      <c r="J7386" t="s">
        <v>27</v>
      </c>
      <c r="K7386" s="2">
        <v>816.5</v>
      </c>
      <c r="L7386" t="s">
        <v>39</v>
      </c>
      <c r="M7386">
        <f>YEAR(Table1[[#This Row],[order_date]])</f>
        <v>2023</v>
      </c>
      <c r="N7386">
        <f>MONTH(Table1[[#This Row],[order_date]])</f>
        <v>2</v>
      </c>
      <c r="O7386" s="3">
        <f>Table1[[#This Row],[sales]]-Table1[[#This Row],[profit]]</f>
        <v>2463.63</v>
      </c>
      <c r="P7386" s="3">
        <f>Table1[[#This Row],[sales]]*Table1[[#This Row],[quantity]]</f>
        <v>9840.39</v>
      </c>
      <c r="Q7386" s="9">
        <f>Table1[[#This Row],[delivery_date]]-Table1[[#This Row],[order_date]]</f>
        <v>3</v>
      </c>
    </row>
    <row r="7387" spans="1:17" x14ac:dyDescent="0.35">
      <c r="A7387" t="s">
        <v>7418</v>
      </c>
      <c r="B7387" t="s">
        <v>25</v>
      </c>
      <c r="C7387" t="s">
        <v>20</v>
      </c>
      <c r="D7387" s="2">
        <v>1094.94</v>
      </c>
      <c r="E7387">
        <v>0.03</v>
      </c>
      <c r="F7387">
        <v>8</v>
      </c>
      <c r="G7387" s="1">
        <v>45633</v>
      </c>
      <c r="H7387" s="1">
        <v>45640</v>
      </c>
      <c r="I7387" t="s">
        <v>21</v>
      </c>
      <c r="J7387" t="s">
        <v>22</v>
      </c>
      <c r="K7387" s="2">
        <v>216.04</v>
      </c>
      <c r="L7387" t="s">
        <v>23</v>
      </c>
      <c r="M7387">
        <f>YEAR(Table1[[#This Row],[order_date]])</f>
        <v>2024</v>
      </c>
      <c r="N7387">
        <f>MONTH(Table1[[#This Row],[order_date]])</f>
        <v>12</v>
      </c>
      <c r="O7387" s="3">
        <f>Table1[[#This Row],[sales]]-Table1[[#This Row],[profit]]</f>
        <v>878.90000000000009</v>
      </c>
      <c r="P7387" s="3">
        <f>Table1[[#This Row],[sales]]*Table1[[#This Row],[quantity]]</f>
        <v>8759.52</v>
      </c>
      <c r="Q7387" s="9">
        <f>Table1[[#This Row],[delivery_date]]-Table1[[#This Row],[order_date]]</f>
        <v>7</v>
      </c>
    </row>
    <row r="7388" spans="1:17" x14ac:dyDescent="0.35">
      <c r="A7388" t="s">
        <v>7419</v>
      </c>
      <c r="B7388" t="s">
        <v>13</v>
      </c>
      <c r="C7388" t="s">
        <v>26</v>
      </c>
      <c r="D7388" s="2">
        <v>3710.12</v>
      </c>
      <c r="E7388">
        <v>0.43</v>
      </c>
      <c r="F7388">
        <v>4</v>
      </c>
      <c r="G7388" s="1">
        <v>45636</v>
      </c>
      <c r="H7388" s="1">
        <v>45637</v>
      </c>
      <c r="I7388" t="s">
        <v>21</v>
      </c>
      <c r="J7388" t="s">
        <v>27</v>
      </c>
      <c r="K7388" s="2">
        <v>769.79</v>
      </c>
      <c r="L7388" t="s">
        <v>48</v>
      </c>
      <c r="M7388">
        <f>YEAR(Table1[[#This Row],[order_date]])</f>
        <v>2024</v>
      </c>
      <c r="N7388">
        <f>MONTH(Table1[[#This Row],[order_date]])</f>
        <v>12</v>
      </c>
      <c r="O7388" s="3">
        <f>Table1[[#This Row],[sales]]-Table1[[#This Row],[profit]]</f>
        <v>2940.33</v>
      </c>
      <c r="P7388" s="3">
        <f>Table1[[#This Row],[sales]]*Table1[[#This Row],[quantity]]</f>
        <v>14840.48</v>
      </c>
      <c r="Q7388" s="9">
        <f>Table1[[#This Row],[delivery_date]]-Table1[[#This Row],[order_date]]</f>
        <v>1</v>
      </c>
    </row>
    <row r="7389" spans="1:17" x14ac:dyDescent="0.35">
      <c r="A7389" t="s">
        <v>7420</v>
      </c>
      <c r="B7389" t="s">
        <v>13</v>
      </c>
      <c r="C7389" t="s">
        <v>33</v>
      </c>
      <c r="D7389" s="2">
        <v>4208.22</v>
      </c>
      <c r="E7389">
        <v>0.27</v>
      </c>
      <c r="F7389">
        <v>7</v>
      </c>
      <c r="G7389" s="1">
        <v>45389</v>
      </c>
      <c r="H7389" s="1">
        <v>45390</v>
      </c>
      <c r="I7389" t="s">
        <v>31</v>
      </c>
      <c r="J7389" t="s">
        <v>16</v>
      </c>
      <c r="K7389" s="2">
        <v>1219.0899999999999</v>
      </c>
      <c r="L7389" t="s">
        <v>34</v>
      </c>
      <c r="M7389">
        <f>YEAR(Table1[[#This Row],[order_date]])</f>
        <v>2024</v>
      </c>
      <c r="N7389">
        <f>MONTH(Table1[[#This Row],[order_date]])</f>
        <v>4</v>
      </c>
      <c r="O7389" s="3">
        <f>Table1[[#This Row],[sales]]-Table1[[#This Row],[profit]]</f>
        <v>2989.13</v>
      </c>
      <c r="P7389" s="3">
        <f>Table1[[#This Row],[sales]]*Table1[[#This Row],[quantity]]</f>
        <v>29457.54</v>
      </c>
      <c r="Q7389" s="9">
        <f>Table1[[#This Row],[delivery_date]]-Table1[[#This Row],[order_date]]</f>
        <v>1</v>
      </c>
    </row>
    <row r="7390" spans="1:17" x14ac:dyDescent="0.35">
      <c r="A7390" t="s">
        <v>7421</v>
      </c>
      <c r="B7390" t="s">
        <v>13</v>
      </c>
      <c r="C7390" t="s">
        <v>14</v>
      </c>
      <c r="D7390" s="2">
        <v>3009.31</v>
      </c>
      <c r="E7390">
        <v>0.23</v>
      </c>
      <c r="F7390">
        <v>4</v>
      </c>
      <c r="G7390" s="1">
        <v>45126</v>
      </c>
      <c r="H7390" s="1">
        <v>45133</v>
      </c>
      <c r="I7390" t="s">
        <v>31</v>
      </c>
      <c r="J7390" t="s">
        <v>22</v>
      </c>
      <c r="K7390" s="2">
        <v>600.37</v>
      </c>
      <c r="L7390" t="s">
        <v>34</v>
      </c>
      <c r="M7390">
        <f>YEAR(Table1[[#This Row],[order_date]])</f>
        <v>2023</v>
      </c>
      <c r="N7390">
        <f>MONTH(Table1[[#This Row],[order_date]])</f>
        <v>7</v>
      </c>
      <c r="O7390" s="3">
        <f>Table1[[#This Row],[sales]]-Table1[[#This Row],[profit]]</f>
        <v>2408.94</v>
      </c>
      <c r="P7390" s="3">
        <f>Table1[[#This Row],[sales]]*Table1[[#This Row],[quantity]]</f>
        <v>12037.24</v>
      </c>
      <c r="Q7390" s="9">
        <f>Table1[[#This Row],[delivery_date]]-Table1[[#This Row],[order_date]]</f>
        <v>7</v>
      </c>
    </row>
    <row r="7391" spans="1:17" x14ac:dyDescent="0.35">
      <c r="A7391" t="s">
        <v>7422</v>
      </c>
      <c r="B7391" t="s">
        <v>19</v>
      </c>
      <c r="C7391" t="s">
        <v>36</v>
      </c>
      <c r="D7391" s="2">
        <v>666.8</v>
      </c>
      <c r="E7391">
        <v>0.38</v>
      </c>
      <c r="F7391">
        <v>2</v>
      </c>
      <c r="G7391" s="1">
        <v>45216</v>
      </c>
      <c r="H7391" s="1">
        <v>45217</v>
      </c>
      <c r="I7391" t="s">
        <v>15</v>
      </c>
      <c r="J7391" t="s">
        <v>27</v>
      </c>
      <c r="K7391" s="2">
        <v>105.62</v>
      </c>
      <c r="L7391" t="s">
        <v>28</v>
      </c>
      <c r="M7391">
        <f>YEAR(Table1[[#This Row],[order_date]])</f>
        <v>2023</v>
      </c>
      <c r="N7391">
        <f>MONTH(Table1[[#This Row],[order_date]])</f>
        <v>10</v>
      </c>
      <c r="O7391" s="3">
        <f>Table1[[#This Row],[sales]]-Table1[[#This Row],[profit]]</f>
        <v>561.17999999999995</v>
      </c>
      <c r="P7391" s="3">
        <f>Table1[[#This Row],[sales]]*Table1[[#This Row],[quantity]]</f>
        <v>1333.6</v>
      </c>
      <c r="Q7391" s="9">
        <f>Table1[[#This Row],[delivery_date]]-Table1[[#This Row],[order_date]]</f>
        <v>1</v>
      </c>
    </row>
    <row r="7392" spans="1:17" x14ac:dyDescent="0.35">
      <c r="A7392" t="s">
        <v>7423</v>
      </c>
      <c r="B7392" t="s">
        <v>25</v>
      </c>
      <c r="C7392" t="s">
        <v>26</v>
      </c>
      <c r="D7392" s="2">
        <v>1633</v>
      </c>
      <c r="E7392">
        <v>0.39</v>
      </c>
      <c r="F7392">
        <v>7</v>
      </c>
      <c r="G7392" s="1">
        <v>44937</v>
      </c>
      <c r="H7392" s="1">
        <v>44941</v>
      </c>
      <c r="I7392" t="s">
        <v>31</v>
      </c>
      <c r="J7392" t="s">
        <v>16</v>
      </c>
      <c r="K7392" s="2">
        <v>402.05</v>
      </c>
      <c r="L7392" t="s">
        <v>17</v>
      </c>
      <c r="M7392">
        <f>YEAR(Table1[[#This Row],[order_date]])</f>
        <v>2023</v>
      </c>
      <c r="N7392">
        <f>MONTH(Table1[[#This Row],[order_date]])</f>
        <v>1</v>
      </c>
      <c r="O7392" s="3">
        <f>Table1[[#This Row],[sales]]-Table1[[#This Row],[profit]]</f>
        <v>1230.95</v>
      </c>
      <c r="P7392" s="3">
        <f>Table1[[#This Row],[sales]]*Table1[[#This Row],[quantity]]</f>
        <v>11431</v>
      </c>
      <c r="Q7392" s="9">
        <f>Table1[[#This Row],[delivery_date]]-Table1[[#This Row],[order_date]]</f>
        <v>4</v>
      </c>
    </row>
    <row r="7393" spans="1:17" x14ac:dyDescent="0.35">
      <c r="A7393" t="s">
        <v>7424</v>
      </c>
      <c r="B7393" t="s">
        <v>25</v>
      </c>
      <c r="C7393" t="s">
        <v>26</v>
      </c>
      <c r="D7393" s="2">
        <v>2430.02</v>
      </c>
      <c r="E7393">
        <v>0.4</v>
      </c>
      <c r="F7393">
        <v>8</v>
      </c>
      <c r="G7393" s="1">
        <v>44936</v>
      </c>
      <c r="H7393" s="1">
        <v>44941</v>
      </c>
      <c r="I7393" t="s">
        <v>21</v>
      </c>
      <c r="J7393" t="s">
        <v>22</v>
      </c>
      <c r="K7393" s="2">
        <v>586.17999999999995</v>
      </c>
      <c r="L7393" t="s">
        <v>28</v>
      </c>
      <c r="M7393">
        <f>YEAR(Table1[[#This Row],[order_date]])</f>
        <v>2023</v>
      </c>
      <c r="N7393">
        <f>MONTH(Table1[[#This Row],[order_date]])</f>
        <v>1</v>
      </c>
      <c r="O7393" s="3">
        <f>Table1[[#This Row],[sales]]-Table1[[#This Row],[profit]]</f>
        <v>1843.8400000000001</v>
      </c>
      <c r="P7393" s="3">
        <f>Table1[[#This Row],[sales]]*Table1[[#This Row],[quantity]]</f>
        <v>19440.16</v>
      </c>
      <c r="Q7393" s="9">
        <f>Table1[[#This Row],[delivery_date]]-Table1[[#This Row],[order_date]]</f>
        <v>5</v>
      </c>
    </row>
    <row r="7394" spans="1:17" x14ac:dyDescent="0.35">
      <c r="A7394" t="s">
        <v>7425</v>
      </c>
      <c r="B7394" t="s">
        <v>13</v>
      </c>
      <c r="C7394" t="s">
        <v>36</v>
      </c>
      <c r="D7394" s="2">
        <v>3418.1</v>
      </c>
      <c r="E7394">
        <v>0.38</v>
      </c>
      <c r="F7394">
        <v>1</v>
      </c>
      <c r="G7394" s="1">
        <v>45008</v>
      </c>
      <c r="H7394" s="1">
        <v>45010</v>
      </c>
      <c r="I7394" t="s">
        <v>21</v>
      </c>
      <c r="J7394" t="s">
        <v>27</v>
      </c>
      <c r="K7394" s="2">
        <v>980.13</v>
      </c>
      <c r="L7394" t="s">
        <v>23</v>
      </c>
      <c r="M7394">
        <f>YEAR(Table1[[#This Row],[order_date]])</f>
        <v>2023</v>
      </c>
      <c r="N7394">
        <f>MONTH(Table1[[#This Row],[order_date]])</f>
        <v>3</v>
      </c>
      <c r="O7394" s="3">
        <f>Table1[[#This Row],[sales]]-Table1[[#This Row],[profit]]</f>
        <v>2437.9699999999998</v>
      </c>
      <c r="P7394" s="3">
        <f>Table1[[#This Row],[sales]]*Table1[[#This Row],[quantity]]</f>
        <v>3418.1</v>
      </c>
      <c r="Q7394" s="9">
        <f>Table1[[#This Row],[delivery_date]]-Table1[[#This Row],[order_date]]</f>
        <v>2</v>
      </c>
    </row>
    <row r="7395" spans="1:17" x14ac:dyDescent="0.35">
      <c r="A7395" t="s">
        <v>7426</v>
      </c>
      <c r="B7395" t="s">
        <v>41</v>
      </c>
      <c r="C7395" t="s">
        <v>20</v>
      </c>
      <c r="D7395" s="2">
        <v>1669.6</v>
      </c>
      <c r="E7395">
        <v>0.32</v>
      </c>
      <c r="F7395">
        <v>5</v>
      </c>
      <c r="G7395" s="1">
        <v>45264</v>
      </c>
      <c r="H7395" s="1">
        <v>45268</v>
      </c>
      <c r="I7395" t="s">
        <v>31</v>
      </c>
      <c r="J7395" t="s">
        <v>22</v>
      </c>
      <c r="K7395" s="2">
        <v>339.86</v>
      </c>
      <c r="L7395" t="s">
        <v>48</v>
      </c>
      <c r="M7395">
        <f>YEAR(Table1[[#This Row],[order_date]])</f>
        <v>2023</v>
      </c>
      <c r="N7395">
        <f>MONTH(Table1[[#This Row],[order_date]])</f>
        <v>12</v>
      </c>
      <c r="O7395" s="3">
        <f>Table1[[#This Row],[sales]]-Table1[[#This Row],[profit]]</f>
        <v>1329.7399999999998</v>
      </c>
      <c r="P7395" s="3">
        <f>Table1[[#This Row],[sales]]*Table1[[#This Row],[quantity]]</f>
        <v>8348</v>
      </c>
      <c r="Q7395" s="9">
        <f>Table1[[#This Row],[delivery_date]]-Table1[[#This Row],[order_date]]</f>
        <v>4</v>
      </c>
    </row>
    <row r="7396" spans="1:17" x14ac:dyDescent="0.35">
      <c r="A7396" t="s">
        <v>7427</v>
      </c>
      <c r="B7396" t="s">
        <v>13</v>
      </c>
      <c r="C7396" t="s">
        <v>14</v>
      </c>
      <c r="D7396" s="2">
        <v>4217.43</v>
      </c>
      <c r="E7396">
        <v>0.34</v>
      </c>
      <c r="F7396">
        <v>8</v>
      </c>
      <c r="G7396" s="1">
        <v>45401</v>
      </c>
      <c r="H7396" s="1">
        <v>45406</v>
      </c>
      <c r="I7396" t="s">
        <v>31</v>
      </c>
      <c r="J7396" t="s">
        <v>16</v>
      </c>
      <c r="K7396" s="2">
        <v>226.49</v>
      </c>
      <c r="L7396" t="s">
        <v>23</v>
      </c>
      <c r="M7396">
        <f>YEAR(Table1[[#This Row],[order_date]])</f>
        <v>2024</v>
      </c>
      <c r="N7396">
        <f>MONTH(Table1[[#This Row],[order_date]])</f>
        <v>4</v>
      </c>
      <c r="O7396" s="3">
        <f>Table1[[#This Row],[sales]]-Table1[[#This Row],[profit]]</f>
        <v>3990.9400000000005</v>
      </c>
      <c r="P7396" s="3">
        <f>Table1[[#This Row],[sales]]*Table1[[#This Row],[quantity]]</f>
        <v>33739.440000000002</v>
      </c>
      <c r="Q7396" s="9">
        <f>Table1[[#This Row],[delivery_date]]-Table1[[#This Row],[order_date]]</f>
        <v>5</v>
      </c>
    </row>
    <row r="7397" spans="1:17" x14ac:dyDescent="0.35">
      <c r="A7397" t="s">
        <v>7428</v>
      </c>
      <c r="B7397" t="s">
        <v>19</v>
      </c>
      <c r="C7397" t="s">
        <v>20</v>
      </c>
      <c r="D7397" s="2">
        <v>1921.77</v>
      </c>
      <c r="E7397">
        <v>0.43</v>
      </c>
      <c r="F7397">
        <v>1</v>
      </c>
      <c r="G7397" s="1">
        <v>45105</v>
      </c>
      <c r="H7397" s="1">
        <v>45112</v>
      </c>
      <c r="I7397" t="s">
        <v>31</v>
      </c>
      <c r="J7397" t="s">
        <v>16</v>
      </c>
      <c r="K7397" s="2">
        <v>256.45999999999998</v>
      </c>
      <c r="L7397" t="s">
        <v>23</v>
      </c>
      <c r="M7397">
        <f>YEAR(Table1[[#This Row],[order_date]])</f>
        <v>2023</v>
      </c>
      <c r="N7397">
        <f>MONTH(Table1[[#This Row],[order_date]])</f>
        <v>6</v>
      </c>
      <c r="O7397" s="3">
        <f>Table1[[#This Row],[sales]]-Table1[[#This Row],[profit]]</f>
        <v>1665.31</v>
      </c>
      <c r="P7397" s="3">
        <f>Table1[[#This Row],[sales]]*Table1[[#This Row],[quantity]]</f>
        <v>1921.77</v>
      </c>
      <c r="Q7397" s="9">
        <f>Table1[[#This Row],[delivery_date]]-Table1[[#This Row],[order_date]]</f>
        <v>7</v>
      </c>
    </row>
    <row r="7398" spans="1:17" x14ac:dyDescent="0.35">
      <c r="A7398" t="s">
        <v>7429</v>
      </c>
      <c r="B7398" t="s">
        <v>13</v>
      </c>
      <c r="C7398" t="s">
        <v>36</v>
      </c>
      <c r="D7398" s="2">
        <v>309.89999999999998</v>
      </c>
      <c r="E7398">
        <v>0.35</v>
      </c>
      <c r="F7398">
        <v>3</v>
      </c>
      <c r="G7398" s="1">
        <v>45521</v>
      </c>
      <c r="H7398" s="1">
        <v>45528</v>
      </c>
      <c r="I7398" t="s">
        <v>21</v>
      </c>
      <c r="J7398" t="s">
        <v>22</v>
      </c>
      <c r="K7398" s="2">
        <v>48.15</v>
      </c>
      <c r="L7398" t="s">
        <v>17</v>
      </c>
      <c r="M7398">
        <f>YEAR(Table1[[#This Row],[order_date]])</f>
        <v>2024</v>
      </c>
      <c r="N7398">
        <f>MONTH(Table1[[#This Row],[order_date]])</f>
        <v>8</v>
      </c>
      <c r="O7398" s="3">
        <f>Table1[[#This Row],[sales]]-Table1[[#This Row],[profit]]</f>
        <v>261.75</v>
      </c>
      <c r="P7398" s="3">
        <f>Table1[[#This Row],[sales]]*Table1[[#This Row],[quantity]]</f>
        <v>929.69999999999993</v>
      </c>
      <c r="Q7398" s="9">
        <f>Table1[[#This Row],[delivery_date]]-Table1[[#This Row],[order_date]]</f>
        <v>7</v>
      </c>
    </row>
    <row r="7399" spans="1:17" x14ac:dyDescent="0.35">
      <c r="A7399" t="s">
        <v>7430</v>
      </c>
      <c r="B7399" t="s">
        <v>13</v>
      </c>
      <c r="C7399" t="s">
        <v>36</v>
      </c>
      <c r="D7399" s="2">
        <v>3990.57</v>
      </c>
      <c r="E7399">
        <v>0.05</v>
      </c>
      <c r="F7399">
        <v>2</v>
      </c>
      <c r="G7399" s="1">
        <v>45279</v>
      </c>
      <c r="H7399" s="1">
        <v>45281</v>
      </c>
      <c r="I7399" t="s">
        <v>21</v>
      </c>
      <c r="J7399" t="s">
        <v>27</v>
      </c>
      <c r="K7399" s="2">
        <v>923.58</v>
      </c>
      <c r="L7399" t="s">
        <v>17</v>
      </c>
      <c r="M7399">
        <f>YEAR(Table1[[#This Row],[order_date]])</f>
        <v>2023</v>
      </c>
      <c r="N7399">
        <f>MONTH(Table1[[#This Row],[order_date]])</f>
        <v>12</v>
      </c>
      <c r="O7399" s="3">
        <f>Table1[[#This Row],[sales]]-Table1[[#This Row],[profit]]</f>
        <v>3066.9900000000002</v>
      </c>
      <c r="P7399" s="3">
        <f>Table1[[#This Row],[sales]]*Table1[[#This Row],[quantity]]</f>
        <v>7981.14</v>
      </c>
      <c r="Q7399" s="9">
        <f>Table1[[#This Row],[delivery_date]]-Table1[[#This Row],[order_date]]</f>
        <v>2</v>
      </c>
    </row>
    <row r="7400" spans="1:17" x14ac:dyDescent="0.35">
      <c r="A7400" t="s">
        <v>7431</v>
      </c>
      <c r="B7400" t="s">
        <v>19</v>
      </c>
      <c r="C7400" t="s">
        <v>14</v>
      </c>
      <c r="D7400" s="2">
        <v>3256.69</v>
      </c>
      <c r="E7400">
        <v>0.32</v>
      </c>
      <c r="F7400">
        <v>3</v>
      </c>
      <c r="G7400" s="1">
        <v>45015</v>
      </c>
      <c r="H7400" s="1">
        <v>45020</v>
      </c>
      <c r="I7400" t="s">
        <v>15</v>
      </c>
      <c r="J7400" t="s">
        <v>27</v>
      </c>
      <c r="K7400" s="2">
        <v>647.04999999999995</v>
      </c>
      <c r="L7400" t="s">
        <v>23</v>
      </c>
      <c r="M7400">
        <f>YEAR(Table1[[#This Row],[order_date]])</f>
        <v>2023</v>
      </c>
      <c r="N7400">
        <f>MONTH(Table1[[#This Row],[order_date]])</f>
        <v>3</v>
      </c>
      <c r="O7400" s="3">
        <f>Table1[[#This Row],[sales]]-Table1[[#This Row],[profit]]</f>
        <v>2609.6400000000003</v>
      </c>
      <c r="P7400" s="3">
        <f>Table1[[#This Row],[sales]]*Table1[[#This Row],[quantity]]</f>
        <v>9770.07</v>
      </c>
      <c r="Q7400" s="9">
        <f>Table1[[#This Row],[delivery_date]]-Table1[[#This Row],[order_date]]</f>
        <v>5</v>
      </c>
    </row>
    <row r="7401" spans="1:17" x14ac:dyDescent="0.35">
      <c r="A7401" t="s">
        <v>7432</v>
      </c>
      <c r="B7401" t="s">
        <v>13</v>
      </c>
      <c r="C7401" t="s">
        <v>36</v>
      </c>
      <c r="D7401" s="2">
        <v>4029.59</v>
      </c>
      <c r="E7401">
        <v>0.08</v>
      </c>
      <c r="F7401">
        <v>3</v>
      </c>
      <c r="G7401" s="1">
        <v>45546</v>
      </c>
      <c r="H7401" s="1">
        <v>45547</v>
      </c>
      <c r="I7401" t="s">
        <v>15</v>
      </c>
      <c r="J7401" t="s">
        <v>22</v>
      </c>
      <c r="K7401" s="2">
        <v>841.58</v>
      </c>
      <c r="L7401" t="s">
        <v>48</v>
      </c>
      <c r="M7401">
        <f>YEAR(Table1[[#This Row],[order_date]])</f>
        <v>2024</v>
      </c>
      <c r="N7401">
        <f>MONTH(Table1[[#This Row],[order_date]])</f>
        <v>9</v>
      </c>
      <c r="O7401" s="3">
        <f>Table1[[#This Row],[sales]]-Table1[[#This Row],[profit]]</f>
        <v>3188.01</v>
      </c>
      <c r="P7401" s="3">
        <f>Table1[[#This Row],[sales]]*Table1[[#This Row],[quantity]]</f>
        <v>12088.77</v>
      </c>
      <c r="Q7401" s="9">
        <f>Table1[[#This Row],[delivery_date]]-Table1[[#This Row],[order_date]]</f>
        <v>1</v>
      </c>
    </row>
    <row r="7402" spans="1:17" x14ac:dyDescent="0.35">
      <c r="A7402" t="s">
        <v>7433</v>
      </c>
      <c r="B7402" t="s">
        <v>25</v>
      </c>
      <c r="C7402" t="s">
        <v>36</v>
      </c>
      <c r="D7402" s="2">
        <v>1809.56</v>
      </c>
      <c r="E7402">
        <v>0.01</v>
      </c>
      <c r="F7402">
        <v>3</v>
      </c>
      <c r="G7402" s="1">
        <v>45113</v>
      </c>
      <c r="H7402" s="1">
        <v>45120</v>
      </c>
      <c r="I7402" t="s">
        <v>15</v>
      </c>
      <c r="J7402" t="s">
        <v>27</v>
      </c>
      <c r="K7402" s="2">
        <v>210.35</v>
      </c>
      <c r="L7402" t="s">
        <v>39</v>
      </c>
      <c r="M7402">
        <f>YEAR(Table1[[#This Row],[order_date]])</f>
        <v>2023</v>
      </c>
      <c r="N7402">
        <f>MONTH(Table1[[#This Row],[order_date]])</f>
        <v>7</v>
      </c>
      <c r="O7402" s="3">
        <f>Table1[[#This Row],[sales]]-Table1[[#This Row],[profit]]</f>
        <v>1599.21</v>
      </c>
      <c r="P7402" s="3">
        <f>Table1[[#This Row],[sales]]*Table1[[#This Row],[quantity]]</f>
        <v>5428.68</v>
      </c>
      <c r="Q7402" s="9">
        <f>Table1[[#This Row],[delivery_date]]-Table1[[#This Row],[order_date]]</f>
        <v>7</v>
      </c>
    </row>
    <row r="7403" spans="1:17" x14ac:dyDescent="0.35">
      <c r="A7403" t="s">
        <v>7434</v>
      </c>
      <c r="B7403" t="s">
        <v>41</v>
      </c>
      <c r="C7403" t="s">
        <v>14</v>
      </c>
      <c r="D7403" s="2">
        <v>186.39</v>
      </c>
      <c r="E7403">
        <v>0.11</v>
      </c>
      <c r="F7403">
        <v>1</v>
      </c>
      <c r="G7403" s="1">
        <v>45440</v>
      </c>
      <c r="H7403" s="1">
        <v>45445</v>
      </c>
      <c r="I7403" t="s">
        <v>31</v>
      </c>
      <c r="J7403" t="s">
        <v>27</v>
      </c>
      <c r="K7403" s="2">
        <v>47.96</v>
      </c>
      <c r="L7403" t="s">
        <v>28</v>
      </c>
      <c r="M7403">
        <f>YEAR(Table1[[#This Row],[order_date]])</f>
        <v>2024</v>
      </c>
      <c r="N7403">
        <f>MONTH(Table1[[#This Row],[order_date]])</f>
        <v>5</v>
      </c>
      <c r="O7403" s="3">
        <f>Table1[[#This Row],[sales]]-Table1[[#This Row],[profit]]</f>
        <v>138.42999999999998</v>
      </c>
      <c r="P7403" s="3">
        <f>Table1[[#This Row],[sales]]*Table1[[#This Row],[quantity]]</f>
        <v>186.39</v>
      </c>
      <c r="Q7403" s="9">
        <f>Table1[[#This Row],[delivery_date]]-Table1[[#This Row],[order_date]]</f>
        <v>5</v>
      </c>
    </row>
    <row r="7404" spans="1:17" x14ac:dyDescent="0.35">
      <c r="A7404" t="s">
        <v>7435</v>
      </c>
      <c r="B7404" t="s">
        <v>13</v>
      </c>
      <c r="C7404" t="s">
        <v>26</v>
      </c>
      <c r="D7404" s="2">
        <v>461.39</v>
      </c>
      <c r="E7404">
        <v>0.08</v>
      </c>
      <c r="F7404">
        <v>3</v>
      </c>
      <c r="G7404" s="1">
        <v>45059</v>
      </c>
      <c r="H7404" s="1">
        <v>45061</v>
      </c>
      <c r="I7404" t="s">
        <v>31</v>
      </c>
      <c r="J7404" t="s">
        <v>16</v>
      </c>
      <c r="K7404" s="2">
        <v>59.98</v>
      </c>
      <c r="L7404" t="s">
        <v>48</v>
      </c>
      <c r="M7404">
        <f>YEAR(Table1[[#This Row],[order_date]])</f>
        <v>2023</v>
      </c>
      <c r="N7404">
        <f>MONTH(Table1[[#This Row],[order_date]])</f>
        <v>5</v>
      </c>
      <c r="O7404" s="3">
        <f>Table1[[#This Row],[sales]]-Table1[[#This Row],[profit]]</f>
        <v>401.40999999999997</v>
      </c>
      <c r="P7404" s="3">
        <f>Table1[[#This Row],[sales]]*Table1[[#This Row],[quantity]]</f>
        <v>1384.17</v>
      </c>
      <c r="Q7404" s="9">
        <f>Table1[[#This Row],[delivery_date]]-Table1[[#This Row],[order_date]]</f>
        <v>2</v>
      </c>
    </row>
    <row r="7405" spans="1:17" x14ac:dyDescent="0.35">
      <c r="A7405" t="s">
        <v>7436</v>
      </c>
      <c r="B7405" t="s">
        <v>19</v>
      </c>
      <c r="C7405" t="s">
        <v>20</v>
      </c>
      <c r="D7405" s="2">
        <v>647.82000000000005</v>
      </c>
      <c r="E7405">
        <v>0.05</v>
      </c>
      <c r="F7405">
        <v>2</v>
      </c>
      <c r="G7405" s="1">
        <v>45588</v>
      </c>
      <c r="H7405" s="1">
        <v>45592</v>
      </c>
      <c r="I7405" t="s">
        <v>21</v>
      </c>
      <c r="J7405" t="s">
        <v>27</v>
      </c>
      <c r="K7405" s="2">
        <v>148.32</v>
      </c>
      <c r="L7405" t="s">
        <v>48</v>
      </c>
      <c r="M7405">
        <f>YEAR(Table1[[#This Row],[order_date]])</f>
        <v>2024</v>
      </c>
      <c r="N7405">
        <f>MONTH(Table1[[#This Row],[order_date]])</f>
        <v>10</v>
      </c>
      <c r="O7405" s="3">
        <f>Table1[[#This Row],[sales]]-Table1[[#This Row],[profit]]</f>
        <v>499.50000000000006</v>
      </c>
      <c r="P7405" s="3">
        <f>Table1[[#This Row],[sales]]*Table1[[#This Row],[quantity]]</f>
        <v>1295.6400000000001</v>
      </c>
      <c r="Q7405" s="9">
        <f>Table1[[#This Row],[delivery_date]]-Table1[[#This Row],[order_date]]</f>
        <v>4</v>
      </c>
    </row>
    <row r="7406" spans="1:17" x14ac:dyDescent="0.35">
      <c r="A7406" t="s">
        <v>7437</v>
      </c>
      <c r="B7406" t="s">
        <v>41</v>
      </c>
      <c r="C7406" t="s">
        <v>26</v>
      </c>
      <c r="D7406" s="2">
        <v>4045.22</v>
      </c>
      <c r="E7406">
        <v>0.11</v>
      </c>
      <c r="F7406">
        <v>9</v>
      </c>
      <c r="G7406" s="1">
        <v>45430</v>
      </c>
      <c r="H7406" s="1">
        <v>45432</v>
      </c>
      <c r="I7406" t="s">
        <v>31</v>
      </c>
      <c r="J7406" t="s">
        <v>22</v>
      </c>
      <c r="K7406" s="2">
        <v>467.46</v>
      </c>
      <c r="L7406" t="s">
        <v>28</v>
      </c>
      <c r="M7406">
        <f>YEAR(Table1[[#This Row],[order_date]])</f>
        <v>2024</v>
      </c>
      <c r="N7406">
        <f>MONTH(Table1[[#This Row],[order_date]])</f>
        <v>5</v>
      </c>
      <c r="O7406" s="3">
        <f>Table1[[#This Row],[sales]]-Table1[[#This Row],[profit]]</f>
        <v>3577.7599999999998</v>
      </c>
      <c r="P7406" s="3">
        <f>Table1[[#This Row],[sales]]*Table1[[#This Row],[quantity]]</f>
        <v>36406.979999999996</v>
      </c>
      <c r="Q7406" s="9">
        <f>Table1[[#This Row],[delivery_date]]-Table1[[#This Row],[order_date]]</f>
        <v>2</v>
      </c>
    </row>
    <row r="7407" spans="1:17" x14ac:dyDescent="0.35">
      <c r="A7407" t="s">
        <v>7438</v>
      </c>
      <c r="B7407" t="s">
        <v>19</v>
      </c>
      <c r="C7407" t="s">
        <v>26</v>
      </c>
      <c r="D7407" s="2">
        <v>1577.03</v>
      </c>
      <c r="E7407">
        <v>0.28000000000000003</v>
      </c>
      <c r="F7407">
        <v>8</v>
      </c>
      <c r="G7407" s="1">
        <v>45418</v>
      </c>
      <c r="H7407" s="1">
        <v>45423</v>
      </c>
      <c r="I7407" t="s">
        <v>21</v>
      </c>
      <c r="J7407" t="s">
        <v>16</v>
      </c>
      <c r="K7407" s="2">
        <v>328.28</v>
      </c>
      <c r="L7407" t="s">
        <v>48</v>
      </c>
      <c r="M7407">
        <f>YEAR(Table1[[#This Row],[order_date]])</f>
        <v>2024</v>
      </c>
      <c r="N7407">
        <f>MONTH(Table1[[#This Row],[order_date]])</f>
        <v>5</v>
      </c>
      <c r="O7407" s="3">
        <f>Table1[[#This Row],[sales]]-Table1[[#This Row],[profit]]</f>
        <v>1248.75</v>
      </c>
      <c r="P7407" s="3">
        <f>Table1[[#This Row],[sales]]*Table1[[#This Row],[quantity]]</f>
        <v>12616.24</v>
      </c>
      <c r="Q7407" s="9">
        <f>Table1[[#This Row],[delivery_date]]-Table1[[#This Row],[order_date]]</f>
        <v>5</v>
      </c>
    </row>
    <row r="7408" spans="1:17" x14ac:dyDescent="0.35">
      <c r="A7408" t="s">
        <v>7439</v>
      </c>
      <c r="B7408" t="s">
        <v>41</v>
      </c>
      <c r="C7408" t="s">
        <v>20</v>
      </c>
      <c r="D7408" s="2">
        <v>4989.7</v>
      </c>
      <c r="E7408">
        <v>0.08</v>
      </c>
      <c r="F7408">
        <v>6</v>
      </c>
      <c r="G7408" s="1">
        <v>45251</v>
      </c>
      <c r="H7408" s="1">
        <v>45257</v>
      </c>
      <c r="I7408" t="s">
        <v>21</v>
      </c>
      <c r="J7408" t="s">
        <v>22</v>
      </c>
      <c r="K7408" s="2">
        <v>883.57</v>
      </c>
      <c r="L7408" t="s">
        <v>39</v>
      </c>
      <c r="M7408">
        <f>YEAR(Table1[[#This Row],[order_date]])</f>
        <v>2023</v>
      </c>
      <c r="N7408">
        <f>MONTH(Table1[[#This Row],[order_date]])</f>
        <v>11</v>
      </c>
      <c r="O7408" s="3">
        <f>Table1[[#This Row],[sales]]-Table1[[#This Row],[profit]]</f>
        <v>4106.13</v>
      </c>
      <c r="P7408" s="3">
        <f>Table1[[#This Row],[sales]]*Table1[[#This Row],[quantity]]</f>
        <v>29938.199999999997</v>
      </c>
      <c r="Q7408" s="9">
        <f>Table1[[#This Row],[delivery_date]]-Table1[[#This Row],[order_date]]</f>
        <v>6</v>
      </c>
    </row>
    <row r="7409" spans="1:17" x14ac:dyDescent="0.35">
      <c r="A7409" t="s">
        <v>7440</v>
      </c>
      <c r="B7409" t="s">
        <v>41</v>
      </c>
      <c r="C7409" t="s">
        <v>26</v>
      </c>
      <c r="D7409" s="2">
        <v>3816.1</v>
      </c>
      <c r="E7409">
        <v>0.14000000000000001</v>
      </c>
      <c r="F7409">
        <v>7</v>
      </c>
      <c r="G7409" s="1">
        <v>45594</v>
      </c>
      <c r="H7409" s="1">
        <v>45599</v>
      </c>
      <c r="I7409" t="s">
        <v>31</v>
      </c>
      <c r="J7409" t="s">
        <v>16</v>
      </c>
      <c r="K7409" s="2">
        <v>313.85000000000002</v>
      </c>
      <c r="L7409" t="s">
        <v>28</v>
      </c>
      <c r="M7409">
        <f>YEAR(Table1[[#This Row],[order_date]])</f>
        <v>2024</v>
      </c>
      <c r="N7409">
        <f>MONTH(Table1[[#This Row],[order_date]])</f>
        <v>10</v>
      </c>
      <c r="O7409" s="3">
        <f>Table1[[#This Row],[sales]]-Table1[[#This Row],[profit]]</f>
        <v>3502.25</v>
      </c>
      <c r="P7409" s="3">
        <f>Table1[[#This Row],[sales]]*Table1[[#This Row],[quantity]]</f>
        <v>26712.7</v>
      </c>
      <c r="Q7409" s="9">
        <f>Table1[[#This Row],[delivery_date]]-Table1[[#This Row],[order_date]]</f>
        <v>5</v>
      </c>
    </row>
    <row r="7410" spans="1:17" x14ac:dyDescent="0.35">
      <c r="A7410" t="s">
        <v>7441</v>
      </c>
      <c r="B7410" t="s">
        <v>13</v>
      </c>
      <c r="C7410" t="s">
        <v>14</v>
      </c>
      <c r="D7410" s="2">
        <v>3045.66</v>
      </c>
      <c r="E7410">
        <v>0.42</v>
      </c>
      <c r="F7410">
        <v>1</v>
      </c>
      <c r="G7410" s="1">
        <v>45368</v>
      </c>
      <c r="H7410" s="1">
        <v>45370</v>
      </c>
      <c r="I7410" t="s">
        <v>31</v>
      </c>
      <c r="J7410" t="s">
        <v>27</v>
      </c>
      <c r="K7410" s="2">
        <v>383.93</v>
      </c>
      <c r="L7410" t="s">
        <v>48</v>
      </c>
      <c r="M7410">
        <f>YEAR(Table1[[#This Row],[order_date]])</f>
        <v>2024</v>
      </c>
      <c r="N7410">
        <f>MONTH(Table1[[#This Row],[order_date]])</f>
        <v>3</v>
      </c>
      <c r="O7410" s="3">
        <f>Table1[[#This Row],[sales]]-Table1[[#This Row],[profit]]</f>
        <v>2661.73</v>
      </c>
      <c r="P7410" s="3">
        <f>Table1[[#This Row],[sales]]*Table1[[#This Row],[quantity]]</f>
        <v>3045.66</v>
      </c>
      <c r="Q7410" s="9">
        <f>Table1[[#This Row],[delivery_date]]-Table1[[#This Row],[order_date]]</f>
        <v>2</v>
      </c>
    </row>
    <row r="7411" spans="1:17" x14ac:dyDescent="0.35">
      <c r="A7411" t="s">
        <v>7442</v>
      </c>
      <c r="B7411" t="s">
        <v>25</v>
      </c>
      <c r="C7411" t="s">
        <v>20</v>
      </c>
      <c r="D7411" s="2">
        <v>4919.74</v>
      </c>
      <c r="E7411">
        <v>0.44</v>
      </c>
      <c r="F7411">
        <v>7</v>
      </c>
      <c r="G7411" s="1">
        <v>45580</v>
      </c>
      <c r="H7411" s="1">
        <v>45581</v>
      </c>
      <c r="I7411" t="s">
        <v>21</v>
      </c>
      <c r="J7411" t="s">
        <v>22</v>
      </c>
      <c r="K7411" s="2">
        <v>911.8</v>
      </c>
      <c r="L7411" t="s">
        <v>17</v>
      </c>
      <c r="M7411">
        <f>YEAR(Table1[[#This Row],[order_date]])</f>
        <v>2024</v>
      </c>
      <c r="N7411">
        <f>MONTH(Table1[[#This Row],[order_date]])</f>
        <v>10</v>
      </c>
      <c r="O7411" s="3">
        <f>Table1[[#This Row],[sales]]-Table1[[#This Row],[profit]]</f>
        <v>4007.9399999999996</v>
      </c>
      <c r="P7411" s="3">
        <f>Table1[[#This Row],[sales]]*Table1[[#This Row],[quantity]]</f>
        <v>34438.18</v>
      </c>
      <c r="Q7411" s="9">
        <f>Table1[[#This Row],[delivery_date]]-Table1[[#This Row],[order_date]]</f>
        <v>1</v>
      </c>
    </row>
    <row r="7412" spans="1:17" x14ac:dyDescent="0.35">
      <c r="A7412" t="s">
        <v>7443</v>
      </c>
      <c r="B7412" t="s">
        <v>13</v>
      </c>
      <c r="C7412" t="s">
        <v>33</v>
      </c>
      <c r="D7412" s="2">
        <v>1649.92</v>
      </c>
      <c r="E7412">
        <v>0.17</v>
      </c>
      <c r="F7412">
        <v>8</v>
      </c>
      <c r="G7412" s="1">
        <v>45542</v>
      </c>
      <c r="H7412" s="1">
        <v>45549</v>
      </c>
      <c r="I7412" t="s">
        <v>21</v>
      </c>
      <c r="J7412" t="s">
        <v>22</v>
      </c>
      <c r="K7412" s="2">
        <v>263.60000000000002</v>
      </c>
      <c r="L7412" t="s">
        <v>28</v>
      </c>
      <c r="M7412">
        <f>YEAR(Table1[[#This Row],[order_date]])</f>
        <v>2024</v>
      </c>
      <c r="N7412">
        <f>MONTH(Table1[[#This Row],[order_date]])</f>
        <v>9</v>
      </c>
      <c r="O7412" s="3">
        <f>Table1[[#This Row],[sales]]-Table1[[#This Row],[profit]]</f>
        <v>1386.3200000000002</v>
      </c>
      <c r="P7412" s="3">
        <f>Table1[[#This Row],[sales]]*Table1[[#This Row],[quantity]]</f>
        <v>13199.36</v>
      </c>
      <c r="Q7412" s="9">
        <f>Table1[[#This Row],[delivery_date]]-Table1[[#This Row],[order_date]]</f>
        <v>7</v>
      </c>
    </row>
    <row r="7413" spans="1:17" x14ac:dyDescent="0.35">
      <c r="A7413" t="s">
        <v>7444</v>
      </c>
      <c r="B7413" t="s">
        <v>19</v>
      </c>
      <c r="C7413" t="s">
        <v>26</v>
      </c>
      <c r="D7413" s="2">
        <v>911.52</v>
      </c>
      <c r="E7413">
        <v>0.45</v>
      </c>
      <c r="F7413">
        <v>8</v>
      </c>
      <c r="G7413" s="1">
        <v>45033</v>
      </c>
      <c r="H7413" s="1">
        <v>45035</v>
      </c>
      <c r="I7413" t="s">
        <v>21</v>
      </c>
      <c r="J7413" t="s">
        <v>27</v>
      </c>
      <c r="K7413" s="2">
        <v>137.6</v>
      </c>
      <c r="L7413" t="s">
        <v>48</v>
      </c>
      <c r="M7413">
        <f>YEAR(Table1[[#This Row],[order_date]])</f>
        <v>2023</v>
      </c>
      <c r="N7413">
        <f>MONTH(Table1[[#This Row],[order_date]])</f>
        <v>4</v>
      </c>
      <c r="O7413" s="3">
        <f>Table1[[#This Row],[sales]]-Table1[[#This Row],[profit]]</f>
        <v>773.92</v>
      </c>
      <c r="P7413" s="3">
        <f>Table1[[#This Row],[sales]]*Table1[[#This Row],[quantity]]</f>
        <v>7292.16</v>
      </c>
      <c r="Q7413" s="9">
        <f>Table1[[#This Row],[delivery_date]]-Table1[[#This Row],[order_date]]</f>
        <v>2</v>
      </c>
    </row>
    <row r="7414" spans="1:17" x14ac:dyDescent="0.35">
      <c r="A7414" t="s">
        <v>7445</v>
      </c>
      <c r="B7414" t="s">
        <v>19</v>
      </c>
      <c r="C7414" t="s">
        <v>36</v>
      </c>
      <c r="D7414" s="2">
        <v>3712.64</v>
      </c>
      <c r="E7414">
        <v>0.28999999999999998</v>
      </c>
      <c r="F7414">
        <v>6</v>
      </c>
      <c r="G7414" s="1">
        <v>45488</v>
      </c>
      <c r="H7414" s="1">
        <v>45494</v>
      </c>
      <c r="I7414" t="s">
        <v>31</v>
      </c>
      <c r="J7414" t="s">
        <v>16</v>
      </c>
      <c r="K7414" s="2">
        <v>857.34</v>
      </c>
      <c r="L7414" t="s">
        <v>39</v>
      </c>
      <c r="M7414">
        <f>YEAR(Table1[[#This Row],[order_date]])</f>
        <v>2024</v>
      </c>
      <c r="N7414">
        <f>MONTH(Table1[[#This Row],[order_date]])</f>
        <v>7</v>
      </c>
      <c r="O7414" s="3">
        <f>Table1[[#This Row],[sales]]-Table1[[#This Row],[profit]]</f>
        <v>2855.2999999999997</v>
      </c>
      <c r="P7414" s="3">
        <f>Table1[[#This Row],[sales]]*Table1[[#This Row],[quantity]]</f>
        <v>22275.84</v>
      </c>
      <c r="Q7414" s="9">
        <f>Table1[[#This Row],[delivery_date]]-Table1[[#This Row],[order_date]]</f>
        <v>6</v>
      </c>
    </row>
    <row r="7415" spans="1:17" x14ac:dyDescent="0.35">
      <c r="A7415" t="s">
        <v>7446</v>
      </c>
      <c r="B7415" t="s">
        <v>41</v>
      </c>
      <c r="C7415" t="s">
        <v>20</v>
      </c>
      <c r="D7415" s="2">
        <v>1462.61</v>
      </c>
      <c r="E7415">
        <v>0.11</v>
      </c>
      <c r="F7415">
        <v>7</v>
      </c>
      <c r="G7415" s="1">
        <v>45640</v>
      </c>
      <c r="H7415" s="1">
        <v>45642</v>
      </c>
      <c r="I7415" t="s">
        <v>21</v>
      </c>
      <c r="J7415" t="s">
        <v>22</v>
      </c>
      <c r="K7415" s="2">
        <v>335.14</v>
      </c>
      <c r="L7415" t="s">
        <v>17</v>
      </c>
      <c r="M7415">
        <f>YEAR(Table1[[#This Row],[order_date]])</f>
        <v>2024</v>
      </c>
      <c r="N7415">
        <f>MONTH(Table1[[#This Row],[order_date]])</f>
        <v>12</v>
      </c>
      <c r="O7415" s="3">
        <f>Table1[[#This Row],[sales]]-Table1[[#This Row],[profit]]</f>
        <v>1127.4699999999998</v>
      </c>
      <c r="P7415" s="3">
        <f>Table1[[#This Row],[sales]]*Table1[[#This Row],[quantity]]</f>
        <v>10238.269999999999</v>
      </c>
      <c r="Q7415" s="9">
        <f>Table1[[#This Row],[delivery_date]]-Table1[[#This Row],[order_date]]</f>
        <v>2</v>
      </c>
    </row>
    <row r="7416" spans="1:17" x14ac:dyDescent="0.35">
      <c r="A7416" t="s">
        <v>7447</v>
      </c>
      <c r="B7416" t="s">
        <v>41</v>
      </c>
      <c r="C7416" t="s">
        <v>33</v>
      </c>
      <c r="D7416" s="2">
        <v>4809.08</v>
      </c>
      <c r="E7416">
        <v>0.38</v>
      </c>
      <c r="F7416">
        <v>2</v>
      </c>
      <c r="G7416" s="1">
        <v>45095</v>
      </c>
      <c r="H7416" s="1">
        <v>45100</v>
      </c>
      <c r="I7416" t="s">
        <v>15</v>
      </c>
      <c r="J7416" t="s">
        <v>22</v>
      </c>
      <c r="K7416" s="2">
        <v>1434.36</v>
      </c>
      <c r="L7416" t="s">
        <v>39</v>
      </c>
      <c r="M7416">
        <f>YEAR(Table1[[#This Row],[order_date]])</f>
        <v>2023</v>
      </c>
      <c r="N7416">
        <f>MONTH(Table1[[#This Row],[order_date]])</f>
        <v>6</v>
      </c>
      <c r="O7416" s="3">
        <f>Table1[[#This Row],[sales]]-Table1[[#This Row],[profit]]</f>
        <v>3374.7200000000003</v>
      </c>
      <c r="P7416" s="3">
        <f>Table1[[#This Row],[sales]]*Table1[[#This Row],[quantity]]</f>
        <v>9618.16</v>
      </c>
      <c r="Q7416" s="9">
        <f>Table1[[#This Row],[delivery_date]]-Table1[[#This Row],[order_date]]</f>
        <v>5</v>
      </c>
    </row>
    <row r="7417" spans="1:17" x14ac:dyDescent="0.35">
      <c r="A7417" t="s">
        <v>7448</v>
      </c>
      <c r="B7417" t="s">
        <v>25</v>
      </c>
      <c r="C7417" t="s">
        <v>36</v>
      </c>
      <c r="D7417" s="2">
        <v>4941.54</v>
      </c>
      <c r="E7417">
        <v>0.46</v>
      </c>
      <c r="F7417">
        <v>4</v>
      </c>
      <c r="G7417" s="1">
        <v>45581</v>
      </c>
      <c r="H7417" s="1">
        <v>45584</v>
      </c>
      <c r="I7417" t="s">
        <v>21</v>
      </c>
      <c r="J7417" t="s">
        <v>27</v>
      </c>
      <c r="K7417" s="2">
        <v>398.3</v>
      </c>
      <c r="L7417" t="s">
        <v>48</v>
      </c>
      <c r="M7417">
        <f>YEAR(Table1[[#This Row],[order_date]])</f>
        <v>2024</v>
      </c>
      <c r="N7417">
        <f>MONTH(Table1[[#This Row],[order_date]])</f>
        <v>10</v>
      </c>
      <c r="O7417" s="3">
        <f>Table1[[#This Row],[sales]]-Table1[[#This Row],[profit]]</f>
        <v>4543.24</v>
      </c>
      <c r="P7417" s="3">
        <f>Table1[[#This Row],[sales]]*Table1[[#This Row],[quantity]]</f>
        <v>19766.16</v>
      </c>
      <c r="Q7417" s="9">
        <f>Table1[[#This Row],[delivery_date]]-Table1[[#This Row],[order_date]]</f>
        <v>3</v>
      </c>
    </row>
    <row r="7418" spans="1:17" x14ac:dyDescent="0.35">
      <c r="A7418" t="s">
        <v>7449</v>
      </c>
      <c r="B7418" t="s">
        <v>13</v>
      </c>
      <c r="C7418" t="s">
        <v>33</v>
      </c>
      <c r="D7418" s="2">
        <v>4639.38</v>
      </c>
      <c r="E7418">
        <v>0.33</v>
      </c>
      <c r="F7418">
        <v>8</v>
      </c>
      <c r="G7418" s="1">
        <v>45250</v>
      </c>
      <c r="H7418" s="1">
        <v>45255</v>
      </c>
      <c r="I7418" t="s">
        <v>31</v>
      </c>
      <c r="J7418" t="s">
        <v>22</v>
      </c>
      <c r="K7418" s="2">
        <v>519.96</v>
      </c>
      <c r="L7418" t="s">
        <v>17</v>
      </c>
      <c r="M7418">
        <f>YEAR(Table1[[#This Row],[order_date]])</f>
        <v>2023</v>
      </c>
      <c r="N7418">
        <f>MONTH(Table1[[#This Row],[order_date]])</f>
        <v>11</v>
      </c>
      <c r="O7418" s="3">
        <f>Table1[[#This Row],[sales]]-Table1[[#This Row],[profit]]</f>
        <v>4119.42</v>
      </c>
      <c r="P7418" s="3">
        <f>Table1[[#This Row],[sales]]*Table1[[#This Row],[quantity]]</f>
        <v>37115.040000000001</v>
      </c>
      <c r="Q7418" s="9">
        <f>Table1[[#This Row],[delivery_date]]-Table1[[#This Row],[order_date]]</f>
        <v>5</v>
      </c>
    </row>
    <row r="7419" spans="1:17" x14ac:dyDescent="0.35">
      <c r="A7419" t="s">
        <v>7450</v>
      </c>
      <c r="B7419" t="s">
        <v>19</v>
      </c>
      <c r="C7419" t="s">
        <v>26</v>
      </c>
      <c r="D7419" s="2">
        <v>4729.33</v>
      </c>
      <c r="E7419">
        <v>0.1</v>
      </c>
      <c r="F7419">
        <v>4</v>
      </c>
      <c r="G7419" s="1">
        <v>45435</v>
      </c>
      <c r="H7419" s="1">
        <v>45440</v>
      </c>
      <c r="I7419" t="s">
        <v>21</v>
      </c>
      <c r="J7419" t="s">
        <v>16</v>
      </c>
      <c r="K7419" s="2">
        <v>577.48</v>
      </c>
      <c r="L7419" t="s">
        <v>28</v>
      </c>
      <c r="M7419">
        <f>YEAR(Table1[[#This Row],[order_date]])</f>
        <v>2024</v>
      </c>
      <c r="N7419">
        <f>MONTH(Table1[[#This Row],[order_date]])</f>
        <v>5</v>
      </c>
      <c r="O7419" s="3">
        <f>Table1[[#This Row],[sales]]-Table1[[#This Row],[profit]]</f>
        <v>4151.8500000000004</v>
      </c>
      <c r="P7419" s="3">
        <f>Table1[[#This Row],[sales]]*Table1[[#This Row],[quantity]]</f>
        <v>18917.32</v>
      </c>
      <c r="Q7419" s="9">
        <f>Table1[[#This Row],[delivery_date]]-Table1[[#This Row],[order_date]]</f>
        <v>5</v>
      </c>
    </row>
    <row r="7420" spans="1:17" x14ac:dyDescent="0.35">
      <c r="A7420" t="s">
        <v>7451</v>
      </c>
      <c r="B7420" t="s">
        <v>41</v>
      </c>
      <c r="C7420" t="s">
        <v>36</v>
      </c>
      <c r="D7420" s="2">
        <v>3116.71</v>
      </c>
      <c r="E7420">
        <v>0.04</v>
      </c>
      <c r="F7420">
        <v>8</v>
      </c>
      <c r="G7420" s="1">
        <v>45072</v>
      </c>
      <c r="H7420" s="1">
        <v>45077</v>
      </c>
      <c r="I7420" t="s">
        <v>15</v>
      </c>
      <c r="J7420" t="s">
        <v>16</v>
      </c>
      <c r="K7420" s="2">
        <v>396.69</v>
      </c>
      <c r="L7420" t="s">
        <v>17</v>
      </c>
      <c r="M7420">
        <f>YEAR(Table1[[#This Row],[order_date]])</f>
        <v>2023</v>
      </c>
      <c r="N7420">
        <f>MONTH(Table1[[#This Row],[order_date]])</f>
        <v>5</v>
      </c>
      <c r="O7420" s="3">
        <f>Table1[[#This Row],[sales]]-Table1[[#This Row],[profit]]</f>
        <v>2720.02</v>
      </c>
      <c r="P7420" s="3">
        <f>Table1[[#This Row],[sales]]*Table1[[#This Row],[quantity]]</f>
        <v>24933.68</v>
      </c>
      <c r="Q7420" s="9">
        <f>Table1[[#This Row],[delivery_date]]-Table1[[#This Row],[order_date]]</f>
        <v>5</v>
      </c>
    </row>
    <row r="7421" spans="1:17" x14ac:dyDescent="0.35">
      <c r="A7421" t="s">
        <v>7452</v>
      </c>
      <c r="B7421" t="s">
        <v>25</v>
      </c>
      <c r="C7421" t="s">
        <v>26</v>
      </c>
      <c r="D7421" s="2">
        <v>3491.38</v>
      </c>
      <c r="E7421">
        <v>0.11</v>
      </c>
      <c r="F7421">
        <v>4</v>
      </c>
      <c r="G7421" s="1">
        <v>45021</v>
      </c>
      <c r="H7421" s="1">
        <v>45027</v>
      </c>
      <c r="I7421" t="s">
        <v>31</v>
      </c>
      <c r="J7421" t="s">
        <v>22</v>
      </c>
      <c r="K7421" s="2">
        <v>463.68</v>
      </c>
      <c r="L7421" t="s">
        <v>23</v>
      </c>
      <c r="M7421">
        <f>YEAR(Table1[[#This Row],[order_date]])</f>
        <v>2023</v>
      </c>
      <c r="N7421">
        <f>MONTH(Table1[[#This Row],[order_date]])</f>
        <v>4</v>
      </c>
      <c r="O7421" s="3">
        <f>Table1[[#This Row],[sales]]-Table1[[#This Row],[profit]]</f>
        <v>3027.7000000000003</v>
      </c>
      <c r="P7421" s="3">
        <f>Table1[[#This Row],[sales]]*Table1[[#This Row],[quantity]]</f>
        <v>13965.52</v>
      </c>
      <c r="Q7421" s="9">
        <f>Table1[[#This Row],[delivery_date]]-Table1[[#This Row],[order_date]]</f>
        <v>6</v>
      </c>
    </row>
    <row r="7422" spans="1:17" x14ac:dyDescent="0.35">
      <c r="A7422" t="s">
        <v>7453</v>
      </c>
      <c r="B7422" t="s">
        <v>19</v>
      </c>
      <c r="C7422" t="s">
        <v>36</v>
      </c>
      <c r="D7422" s="2">
        <v>561.80999999999995</v>
      </c>
      <c r="E7422">
        <v>0.17</v>
      </c>
      <c r="F7422">
        <v>9</v>
      </c>
      <c r="G7422" s="1">
        <v>45335</v>
      </c>
      <c r="H7422" s="1">
        <v>45340</v>
      </c>
      <c r="I7422" t="s">
        <v>21</v>
      </c>
      <c r="J7422" t="s">
        <v>27</v>
      </c>
      <c r="K7422" s="2">
        <v>107.65</v>
      </c>
      <c r="L7422" t="s">
        <v>23</v>
      </c>
      <c r="M7422">
        <f>YEAR(Table1[[#This Row],[order_date]])</f>
        <v>2024</v>
      </c>
      <c r="N7422">
        <f>MONTH(Table1[[#This Row],[order_date]])</f>
        <v>2</v>
      </c>
      <c r="O7422" s="3">
        <f>Table1[[#This Row],[sales]]-Table1[[#This Row],[profit]]</f>
        <v>454.15999999999997</v>
      </c>
      <c r="P7422" s="3">
        <f>Table1[[#This Row],[sales]]*Table1[[#This Row],[quantity]]</f>
        <v>5056.2899999999991</v>
      </c>
      <c r="Q7422" s="9">
        <f>Table1[[#This Row],[delivery_date]]-Table1[[#This Row],[order_date]]</f>
        <v>5</v>
      </c>
    </row>
    <row r="7423" spans="1:17" x14ac:dyDescent="0.35">
      <c r="A7423" t="s">
        <v>7454</v>
      </c>
      <c r="B7423" t="s">
        <v>41</v>
      </c>
      <c r="C7423" t="s">
        <v>20</v>
      </c>
      <c r="D7423" s="2">
        <v>3838.95</v>
      </c>
      <c r="E7423">
        <v>0.17</v>
      </c>
      <c r="F7423">
        <v>1</v>
      </c>
      <c r="G7423" s="1">
        <v>45322</v>
      </c>
      <c r="H7423" s="1">
        <v>45328</v>
      </c>
      <c r="I7423" t="s">
        <v>21</v>
      </c>
      <c r="J7423" t="s">
        <v>27</v>
      </c>
      <c r="K7423" s="2">
        <v>237.54</v>
      </c>
      <c r="L7423" t="s">
        <v>39</v>
      </c>
      <c r="M7423">
        <f>YEAR(Table1[[#This Row],[order_date]])</f>
        <v>2024</v>
      </c>
      <c r="N7423">
        <f>MONTH(Table1[[#This Row],[order_date]])</f>
        <v>1</v>
      </c>
      <c r="O7423" s="3">
        <f>Table1[[#This Row],[sales]]-Table1[[#This Row],[profit]]</f>
        <v>3601.41</v>
      </c>
      <c r="P7423" s="3">
        <f>Table1[[#This Row],[sales]]*Table1[[#This Row],[quantity]]</f>
        <v>3838.95</v>
      </c>
      <c r="Q7423" s="9">
        <f>Table1[[#This Row],[delivery_date]]-Table1[[#This Row],[order_date]]</f>
        <v>6</v>
      </c>
    </row>
    <row r="7424" spans="1:17" x14ac:dyDescent="0.35">
      <c r="A7424" t="s">
        <v>7455</v>
      </c>
      <c r="B7424" t="s">
        <v>19</v>
      </c>
      <c r="C7424" t="s">
        <v>14</v>
      </c>
      <c r="D7424" s="2">
        <v>1090.1099999999999</v>
      </c>
      <c r="E7424">
        <v>0.25</v>
      </c>
      <c r="F7424">
        <v>6</v>
      </c>
      <c r="G7424" s="1">
        <v>45522</v>
      </c>
      <c r="H7424" s="1">
        <v>45523</v>
      </c>
      <c r="I7424" t="s">
        <v>31</v>
      </c>
      <c r="J7424" t="s">
        <v>27</v>
      </c>
      <c r="K7424" s="2">
        <v>181.42</v>
      </c>
      <c r="L7424" t="s">
        <v>23</v>
      </c>
      <c r="M7424">
        <f>YEAR(Table1[[#This Row],[order_date]])</f>
        <v>2024</v>
      </c>
      <c r="N7424">
        <f>MONTH(Table1[[#This Row],[order_date]])</f>
        <v>8</v>
      </c>
      <c r="O7424" s="3">
        <f>Table1[[#This Row],[sales]]-Table1[[#This Row],[profit]]</f>
        <v>908.68999999999994</v>
      </c>
      <c r="P7424" s="3">
        <f>Table1[[#This Row],[sales]]*Table1[[#This Row],[quantity]]</f>
        <v>6540.66</v>
      </c>
      <c r="Q7424" s="9">
        <f>Table1[[#This Row],[delivery_date]]-Table1[[#This Row],[order_date]]</f>
        <v>1</v>
      </c>
    </row>
    <row r="7425" spans="1:17" x14ac:dyDescent="0.35">
      <c r="A7425" t="s">
        <v>7456</v>
      </c>
      <c r="B7425" t="s">
        <v>25</v>
      </c>
      <c r="C7425" t="s">
        <v>14</v>
      </c>
      <c r="D7425" s="2">
        <v>4217.6000000000004</v>
      </c>
      <c r="E7425">
        <v>0.25</v>
      </c>
      <c r="F7425">
        <v>1</v>
      </c>
      <c r="G7425" s="1">
        <v>45531</v>
      </c>
      <c r="H7425" s="1">
        <v>45537</v>
      </c>
      <c r="I7425" t="s">
        <v>31</v>
      </c>
      <c r="J7425" t="s">
        <v>16</v>
      </c>
      <c r="K7425" s="2">
        <v>957.8</v>
      </c>
      <c r="L7425" t="s">
        <v>34</v>
      </c>
      <c r="M7425">
        <f>YEAR(Table1[[#This Row],[order_date]])</f>
        <v>2024</v>
      </c>
      <c r="N7425">
        <f>MONTH(Table1[[#This Row],[order_date]])</f>
        <v>8</v>
      </c>
      <c r="O7425" s="3">
        <f>Table1[[#This Row],[sales]]-Table1[[#This Row],[profit]]</f>
        <v>3259.8</v>
      </c>
      <c r="P7425" s="3">
        <f>Table1[[#This Row],[sales]]*Table1[[#This Row],[quantity]]</f>
        <v>4217.6000000000004</v>
      </c>
      <c r="Q7425" s="9">
        <f>Table1[[#This Row],[delivery_date]]-Table1[[#This Row],[order_date]]</f>
        <v>6</v>
      </c>
    </row>
    <row r="7426" spans="1:17" x14ac:dyDescent="0.35">
      <c r="A7426" t="s">
        <v>7457</v>
      </c>
      <c r="B7426" t="s">
        <v>25</v>
      </c>
      <c r="C7426" t="s">
        <v>33</v>
      </c>
      <c r="D7426" s="2">
        <v>4811.51</v>
      </c>
      <c r="E7426">
        <v>0.24</v>
      </c>
      <c r="F7426">
        <v>6</v>
      </c>
      <c r="G7426" s="1">
        <v>44993</v>
      </c>
      <c r="H7426" s="1">
        <v>44997</v>
      </c>
      <c r="I7426" t="s">
        <v>21</v>
      </c>
      <c r="J7426" t="s">
        <v>16</v>
      </c>
      <c r="K7426" s="2">
        <v>1112.83</v>
      </c>
      <c r="L7426" t="s">
        <v>48</v>
      </c>
      <c r="M7426">
        <f>YEAR(Table1[[#This Row],[order_date]])</f>
        <v>2023</v>
      </c>
      <c r="N7426">
        <f>MONTH(Table1[[#This Row],[order_date]])</f>
        <v>3</v>
      </c>
      <c r="O7426" s="3">
        <f>Table1[[#This Row],[sales]]-Table1[[#This Row],[profit]]</f>
        <v>3698.6800000000003</v>
      </c>
      <c r="P7426" s="3">
        <f>Table1[[#This Row],[sales]]*Table1[[#This Row],[quantity]]</f>
        <v>28869.06</v>
      </c>
      <c r="Q7426" s="9">
        <f>Table1[[#This Row],[delivery_date]]-Table1[[#This Row],[order_date]]</f>
        <v>4</v>
      </c>
    </row>
    <row r="7427" spans="1:17" x14ac:dyDescent="0.35">
      <c r="A7427" t="s">
        <v>7458</v>
      </c>
      <c r="B7427" t="s">
        <v>19</v>
      </c>
      <c r="C7427" t="s">
        <v>36</v>
      </c>
      <c r="D7427" s="2">
        <v>1140.6500000000001</v>
      </c>
      <c r="E7427">
        <v>0.17</v>
      </c>
      <c r="F7427">
        <v>4</v>
      </c>
      <c r="G7427" s="1">
        <v>45637</v>
      </c>
      <c r="H7427" s="1">
        <v>45644</v>
      </c>
      <c r="I7427" t="s">
        <v>21</v>
      </c>
      <c r="J7427" t="s">
        <v>27</v>
      </c>
      <c r="K7427" s="2">
        <v>214.67</v>
      </c>
      <c r="L7427" t="s">
        <v>23</v>
      </c>
      <c r="M7427">
        <f>YEAR(Table1[[#This Row],[order_date]])</f>
        <v>2024</v>
      </c>
      <c r="N7427">
        <f>MONTH(Table1[[#This Row],[order_date]])</f>
        <v>12</v>
      </c>
      <c r="O7427" s="3">
        <f>Table1[[#This Row],[sales]]-Table1[[#This Row],[profit]]</f>
        <v>925.98000000000013</v>
      </c>
      <c r="P7427" s="3">
        <f>Table1[[#This Row],[sales]]*Table1[[#This Row],[quantity]]</f>
        <v>4562.6000000000004</v>
      </c>
      <c r="Q7427" s="9">
        <f>Table1[[#This Row],[delivery_date]]-Table1[[#This Row],[order_date]]</f>
        <v>7</v>
      </c>
    </row>
    <row r="7428" spans="1:17" x14ac:dyDescent="0.35">
      <c r="A7428" t="s">
        <v>7459</v>
      </c>
      <c r="B7428" t="s">
        <v>13</v>
      </c>
      <c r="C7428" t="s">
        <v>26</v>
      </c>
      <c r="D7428" s="2">
        <v>482.35</v>
      </c>
      <c r="E7428">
        <v>0.05</v>
      </c>
      <c r="F7428">
        <v>8</v>
      </c>
      <c r="G7428" s="1">
        <v>45498</v>
      </c>
      <c r="H7428" s="1">
        <v>45500</v>
      </c>
      <c r="I7428" t="s">
        <v>31</v>
      </c>
      <c r="J7428" t="s">
        <v>27</v>
      </c>
      <c r="K7428" s="2">
        <v>135.18</v>
      </c>
      <c r="L7428" t="s">
        <v>34</v>
      </c>
      <c r="M7428">
        <f>YEAR(Table1[[#This Row],[order_date]])</f>
        <v>2024</v>
      </c>
      <c r="N7428">
        <f>MONTH(Table1[[#This Row],[order_date]])</f>
        <v>7</v>
      </c>
      <c r="O7428" s="3">
        <f>Table1[[#This Row],[sales]]-Table1[[#This Row],[profit]]</f>
        <v>347.17</v>
      </c>
      <c r="P7428" s="3">
        <f>Table1[[#This Row],[sales]]*Table1[[#This Row],[quantity]]</f>
        <v>3858.8</v>
      </c>
      <c r="Q7428" s="9">
        <f>Table1[[#This Row],[delivery_date]]-Table1[[#This Row],[order_date]]</f>
        <v>2</v>
      </c>
    </row>
    <row r="7429" spans="1:17" x14ac:dyDescent="0.35">
      <c r="A7429" t="s">
        <v>7460</v>
      </c>
      <c r="B7429" t="s">
        <v>19</v>
      </c>
      <c r="C7429" t="s">
        <v>20</v>
      </c>
      <c r="D7429" s="2">
        <v>2471.06</v>
      </c>
      <c r="E7429">
        <v>0.21</v>
      </c>
      <c r="F7429">
        <v>8</v>
      </c>
      <c r="G7429" s="1">
        <v>45144</v>
      </c>
      <c r="H7429" s="1">
        <v>45146</v>
      </c>
      <c r="I7429" t="s">
        <v>31</v>
      </c>
      <c r="J7429" t="s">
        <v>27</v>
      </c>
      <c r="K7429" s="2">
        <v>241.75</v>
      </c>
      <c r="L7429" t="s">
        <v>48</v>
      </c>
      <c r="M7429">
        <f>YEAR(Table1[[#This Row],[order_date]])</f>
        <v>2023</v>
      </c>
      <c r="N7429">
        <f>MONTH(Table1[[#This Row],[order_date]])</f>
        <v>8</v>
      </c>
      <c r="O7429" s="3">
        <f>Table1[[#This Row],[sales]]-Table1[[#This Row],[profit]]</f>
        <v>2229.31</v>
      </c>
      <c r="P7429" s="3">
        <f>Table1[[#This Row],[sales]]*Table1[[#This Row],[quantity]]</f>
        <v>19768.48</v>
      </c>
      <c r="Q7429" s="9">
        <f>Table1[[#This Row],[delivery_date]]-Table1[[#This Row],[order_date]]</f>
        <v>2</v>
      </c>
    </row>
    <row r="7430" spans="1:17" x14ac:dyDescent="0.35">
      <c r="A7430" t="s">
        <v>7461</v>
      </c>
      <c r="B7430" t="s">
        <v>41</v>
      </c>
      <c r="C7430" t="s">
        <v>20</v>
      </c>
      <c r="D7430" s="2">
        <v>3978.59</v>
      </c>
      <c r="E7430">
        <v>0.49</v>
      </c>
      <c r="F7430">
        <v>9</v>
      </c>
      <c r="G7430" s="1">
        <v>45138</v>
      </c>
      <c r="H7430" s="1">
        <v>45141</v>
      </c>
      <c r="I7430" t="s">
        <v>21</v>
      </c>
      <c r="J7430" t="s">
        <v>22</v>
      </c>
      <c r="K7430" s="2">
        <v>1179.5899999999999</v>
      </c>
      <c r="L7430" t="s">
        <v>34</v>
      </c>
      <c r="M7430">
        <f>YEAR(Table1[[#This Row],[order_date]])</f>
        <v>2023</v>
      </c>
      <c r="N7430">
        <f>MONTH(Table1[[#This Row],[order_date]])</f>
        <v>7</v>
      </c>
      <c r="O7430" s="3">
        <f>Table1[[#This Row],[sales]]-Table1[[#This Row],[profit]]</f>
        <v>2799</v>
      </c>
      <c r="P7430" s="3">
        <f>Table1[[#This Row],[sales]]*Table1[[#This Row],[quantity]]</f>
        <v>35807.31</v>
      </c>
      <c r="Q7430" s="9">
        <f>Table1[[#This Row],[delivery_date]]-Table1[[#This Row],[order_date]]</f>
        <v>3</v>
      </c>
    </row>
    <row r="7431" spans="1:17" x14ac:dyDescent="0.35">
      <c r="A7431" t="s">
        <v>7462</v>
      </c>
      <c r="B7431" t="s">
        <v>13</v>
      </c>
      <c r="C7431" t="s">
        <v>20</v>
      </c>
      <c r="D7431" s="2">
        <v>3876.14</v>
      </c>
      <c r="E7431">
        <v>0.33</v>
      </c>
      <c r="F7431">
        <v>7</v>
      </c>
      <c r="G7431" s="1">
        <v>45347</v>
      </c>
      <c r="H7431" s="1">
        <v>45348</v>
      </c>
      <c r="I7431" t="s">
        <v>31</v>
      </c>
      <c r="J7431" t="s">
        <v>22</v>
      </c>
      <c r="K7431" s="2">
        <v>356.69</v>
      </c>
      <c r="L7431" t="s">
        <v>17</v>
      </c>
      <c r="M7431">
        <f>YEAR(Table1[[#This Row],[order_date]])</f>
        <v>2024</v>
      </c>
      <c r="N7431">
        <f>MONTH(Table1[[#This Row],[order_date]])</f>
        <v>2</v>
      </c>
      <c r="O7431" s="3">
        <f>Table1[[#This Row],[sales]]-Table1[[#This Row],[profit]]</f>
        <v>3519.45</v>
      </c>
      <c r="P7431" s="3">
        <f>Table1[[#This Row],[sales]]*Table1[[#This Row],[quantity]]</f>
        <v>27132.98</v>
      </c>
      <c r="Q7431" s="9">
        <f>Table1[[#This Row],[delivery_date]]-Table1[[#This Row],[order_date]]</f>
        <v>1</v>
      </c>
    </row>
    <row r="7432" spans="1:17" x14ac:dyDescent="0.35">
      <c r="A7432" t="s">
        <v>7463</v>
      </c>
      <c r="B7432" t="s">
        <v>41</v>
      </c>
      <c r="C7432" t="s">
        <v>14</v>
      </c>
      <c r="D7432" s="2">
        <v>3514.41</v>
      </c>
      <c r="E7432">
        <v>0.22</v>
      </c>
      <c r="F7432">
        <v>8</v>
      </c>
      <c r="G7432" s="1">
        <v>45086</v>
      </c>
      <c r="H7432" s="1">
        <v>45092</v>
      </c>
      <c r="I7432" t="s">
        <v>31</v>
      </c>
      <c r="J7432" t="s">
        <v>16</v>
      </c>
      <c r="K7432" s="2">
        <v>477.62</v>
      </c>
      <c r="L7432" t="s">
        <v>17</v>
      </c>
      <c r="M7432">
        <f>YEAR(Table1[[#This Row],[order_date]])</f>
        <v>2023</v>
      </c>
      <c r="N7432">
        <f>MONTH(Table1[[#This Row],[order_date]])</f>
        <v>6</v>
      </c>
      <c r="O7432" s="3">
        <f>Table1[[#This Row],[sales]]-Table1[[#This Row],[profit]]</f>
        <v>3036.79</v>
      </c>
      <c r="P7432" s="3">
        <f>Table1[[#This Row],[sales]]*Table1[[#This Row],[quantity]]</f>
        <v>28115.279999999999</v>
      </c>
      <c r="Q7432" s="9">
        <f>Table1[[#This Row],[delivery_date]]-Table1[[#This Row],[order_date]]</f>
        <v>6</v>
      </c>
    </row>
    <row r="7433" spans="1:17" x14ac:dyDescent="0.35">
      <c r="A7433" t="s">
        <v>7464</v>
      </c>
      <c r="B7433" t="s">
        <v>19</v>
      </c>
      <c r="C7433" t="s">
        <v>26</v>
      </c>
      <c r="D7433" s="2">
        <v>4121.41</v>
      </c>
      <c r="E7433">
        <v>0.04</v>
      </c>
      <c r="F7433">
        <v>3</v>
      </c>
      <c r="G7433" s="1">
        <v>45409</v>
      </c>
      <c r="H7433" s="1">
        <v>45415</v>
      </c>
      <c r="I7433" t="s">
        <v>21</v>
      </c>
      <c r="J7433" t="s">
        <v>27</v>
      </c>
      <c r="K7433" s="2">
        <v>259.27999999999997</v>
      </c>
      <c r="L7433" t="s">
        <v>28</v>
      </c>
      <c r="M7433">
        <f>YEAR(Table1[[#This Row],[order_date]])</f>
        <v>2024</v>
      </c>
      <c r="N7433">
        <f>MONTH(Table1[[#This Row],[order_date]])</f>
        <v>4</v>
      </c>
      <c r="O7433" s="3">
        <f>Table1[[#This Row],[sales]]-Table1[[#This Row],[profit]]</f>
        <v>3862.13</v>
      </c>
      <c r="P7433" s="3">
        <f>Table1[[#This Row],[sales]]*Table1[[#This Row],[quantity]]</f>
        <v>12364.23</v>
      </c>
      <c r="Q7433" s="9">
        <f>Table1[[#This Row],[delivery_date]]-Table1[[#This Row],[order_date]]</f>
        <v>6</v>
      </c>
    </row>
    <row r="7434" spans="1:17" x14ac:dyDescent="0.35">
      <c r="A7434" t="s">
        <v>7465</v>
      </c>
      <c r="B7434" t="s">
        <v>13</v>
      </c>
      <c r="C7434" t="s">
        <v>20</v>
      </c>
      <c r="D7434" s="2">
        <v>957.44</v>
      </c>
      <c r="E7434">
        <v>0.11</v>
      </c>
      <c r="F7434">
        <v>4</v>
      </c>
      <c r="G7434" s="1">
        <v>45267</v>
      </c>
      <c r="H7434" s="1">
        <v>45273</v>
      </c>
      <c r="I7434" t="s">
        <v>21</v>
      </c>
      <c r="J7434" t="s">
        <v>27</v>
      </c>
      <c r="K7434" s="2">
        <v>278.16000000000003</v>
      </c>
      <c r="L7434" t="s">
        <v>17</v>
      </c>
      <c r="M7434">
        <f>YEAR(Table1[[#This Row],[order_date]])</f>
        <v>2023</v>
      </c>
      <c r="N7434">
        <f>MONTH(Table1[[#This Row],[order_date]])</f>
        <v>12</v>
      </c>
      <c r="O7434" s="3">
        <f>Table1[[#This Row],[sales]]-Table1[[#This Row],[profit]]</f>
        <v>679.28</v>
      </c>
      <c r="P7434" s="3">
        <f>Table1[[#This Row],[sales]]*Table1[[#This Row],[quantity]]</f>
        <v>3829.76</v>
      </c>
      <c r="Q7434" s="9">
        <f>Table1[[#This Row],[delivery_date]]-Table1[[#This Row],[order_date]]</f>
        <v>6</v>
      </c>
    </row>
    <row r="7435" spans="1:17" x14ac:dyDescent="0.35">
      <c r="A7435" t="s">
        <v>7466</v>
      </c>
      <c r="B7435" t="s">
        <v>41</v>
      </c>
      <c r="C7435" t="s">
        <v>20</v>
      </c>
      <c r="D7435" s="2">
        <v>3294.5</v>
      </c>
      <c r="E7435">
        <v>0.28999999999999998</v>
      </c>
      <c r="F7435">
        <v>4</v>
      </c>
      <c r="G7435" s="1">
        <v>45106</v>
      </c>
      <c r="H7435" s="1">
        <v>45109</v>
      </c>
      <c r="I7435" t="s">
        <v>31</v>
      </c>
      <c r="J7435" t="s">
        <v>16</v>
      </c>
      <c r="K7435" s="2">
        <v>643.24</v>
      </c>
      <c r="L7435" t="s">
        <v>23</v>
      </c>
      <c r="M7435">
        <f>YEAR(Table1[[#This Row],[order_date]])</f>
        <v>2023</v>
      </c>
      <c r="N7435">
        <f>MONTH(Table1[[#This Row],[order_date]])</f>
        <v>6</v>
      </c>
      <c r="O7435" s="3">
        <f>Table1[[#This Row],[sales]]-Table1[[#This Row],[profit]]</f>
        <v>2651.26</v>
      </c>
      <c r="P7435" s="3">
        <f>Table1[[#This Row],[sales]]*Table1[[#This Row],[quantity]]</f>
        <v>13178</v>
      </c>
      <c r="Q7435" s="9">
        <f>Table1[[#This Row],[delivery_date]]-Table1[[#This Row],[order_date]]</f>
        <v>3</v>
      </c>
    </row>
    <row r="7436" spans="1:17" x14ac:dyDescent="0.35">
      <c r="A7436" t="s">
        <v>7467</v>
      </c>
      <c r="B7436" t="s">
        <v>19</v>
      </c>
      <c r="C7436" t="s">
        <v>33</v>
      </c>
      <c r="D7436" s="2">
        <v>3067.83</v>
      </c>
      <c r="E7436">
        <v>0.25</v>
      </c>
      <c r="F7436">
        <v>6</v>
      </c>
      <c r="G7436" s="1">
        <v>45491</v>
      </c>
      <c r="H7436" s="1">
        <v>45493</v>
      </c>
      <c r="I7436" t="s">
        <v>15</v>
      </c>
      <c r="J7436" t="s">
        <v>27</v>
      </c>
      <c r="K7436" s="2">
        <v>671.24</v>
      </c>
      <c r="L7436" t="s">
        <v>17</v>
      </c>
      <c r="M7436">
        <f>YEAR(Table1[[#This Row],[order_date]])</f>
        <v>2024</v>
      </c>
      <c r="N7436">
        <f>MONTH(Table1[[#This Row],[order_date]])</f>
        <v>7</v>
      </c>
      <c r="O7436" s="3">
        <f>Table1[[#This Row],[sales]]-Table1[[#This Row],[profit]]</f>
        <v>2396.59</v>
      </c>
      <c r="P7436" s="3">
        <f>Table1[[#This Row],[sales]]*Table1[[#This Row],[quantity]]</f>
        <v>18406.98</v>
      </c>
      <c r="Q7436" s="9">
        <f>Table1[[#This Row],[delivery_date]]-Table1[[#This Row],[order_date]]</f>
        <v>2</v>
      </c>
    </row>
    <row r="7437" spans="1:17" x14ac:dyDescent="0.35">
      <c r="A7437" t="s">
        <v>7468</v>
      </c>
      <c r="B7437" t="s">
        <v>19</v>
      </c>
      <c r="C7437" t="s">
        <v>36</v>
      </c>
      <c r="D7437" s="2">
        <v>851.82</v>
      </c>
      <c r="E7437">
        <v>0.01</v>
      </c>
      <c r="F7437">
        <v>7</v>
      </c>
      <c r="G7437" s="1">
        <v>45180</v>
      </c>
      <c r="H7437" s="1">
        <v>45186</v>
      </c>
      <c r="I7437" t="s">
        <v>31</v>
      </c>
      <c r="J7437" t="s">
        <v>16</v>
      </c>
      <c r="K7437" s="2">
        <v>247.09</v>
      </c>
      <c r="L7437" t="s">
        <v>23</v>
      </c>
      <c r="M7437">
        <f>YEAR(Table1[[#This Row],[order_date]])</f>
        <v>2023</v>
      </c>
      <c r="N7437">
        <f>MONTH(Table1[[#This Row],[order_date]])</f>
        <v>9</v>
      </c>
      <c r="O7437" s="3">
        <f>Table1[[#This Row],[sales]]-Table1[[#This Row],[profit]]</f>
        <v>604.73</v>
      </c>
      <c r="P7437" s="3">
        <f>Table1[[#This Row],[sales]]*Table1[[#This Row],[quantity]]</f>
        <v>5962.7400000000007</v>
      </c>
      <c r="Q7437" s="9">
        <f>Table1[[#This Row],[delivery_date]]-Table1[[#This Row],[order_date]]</f>
        <v>6</v>
      </c>
    </row>
    <row r="7438" spans="1:17" x14ac:dyDescent="0.35">
      <c r="A7438" t="s">
        <v>7469</v>
      </c>
      <c r="B7438" t="s">
        <v>13</v>
      </c>
      <c r="C7438" t="s">
        <v>36</v>
      </c>
      <c r="D7438" s="2">
        <v>2130.69</v>
      </c>
      <c r="E7438">
        <v>0.04</v>
      </c>
      <c r="F7438">
        <v>9</v>
      </c>
      <c r="G7438" s="1">
        <v>45110</v>
      </c>
      <c r="H7438" s="1">
        <v>45113</v>
      </c>
      <c r="I7438" t="s">
        <v>31</v>
      </c>
      <c r="J7438" t="s">
        <v>16</v>
      </c>
      <c r="K7438" s="2">
        <v>509.39</v>
      </c>
      <c r="L7438" t="s">
        <v>34</v>
      </c>
      <c r="M7438">
        <f>YEAR(Table1[[#This Row],[order_date]])</f>
        <v>2023</v>
      </c>
      <c r="N7438">
        <f>MONTH(Table1[[#This Row],[order_date]])</f>
        <v>7</v>
      </c>
      <c r="O7438" s="3">
        <f>Table1[[#This Row],[sales]]-Table1[[#This Row],[profit]]</f>
        <v>1621.3000000000002</v>
      </c>
      <c r="P7438" s="3">
        <f>Table1[[#This Row],[sales]]*Table1[[#This Row],[quantity]]</f>
        <v>19176.21</v>
      </c>
      <c r="Q7438" s="9">
        <f>Table1[[#This Row],[delivery_date]]-Table1[[#This Row],[order_date]]</f>
        <v>3</v>
      </c>
    </row>
    <row r="7439" spans="1:17" x14ac:dyDescent="0.35">
      <c r="A7439" t="s">
        <v>7470</v>
      </c>
      <c r="B7439" t="s">
        <v>19</v>
      </c>
      <c r="C7439" t="s">
        <v>36</v>
      </c>
      <c r="D7439" s="2">
        <v>4277.3999999999996</v>
      </c>
      <c r="E7439">
        <v>0.18</v>
      </c>
      <c r="F7439">
        <v>6</v>
      </c>
      <c r="G7439" s="1">
        <v>45312</v>
      </c>
      <c r="H7439" s="1">
        <v>45317</v>
      </c>
      <c r="I7439" t="s">
        <v>15</v>
      </c>
      <c r="J7439" t="s">
        <v>16</v>
      </c>
      <c r="K7439" s="2">
        <v>1261.03</v>
      </c>
      <c r="L7439" t="s">
        <v>48</v>
      </c>
      <c r="M7439">
        <f>YEAR(Table1[[#This Row],[order_date]])</f>
        <v>2024</v>
      </c>
      <c r="N7439">
        <f>MONTH(Table1[[#This Row],[order_date]])</f>
        <v>1</v>
      </c>
      <c r="O7439" s="3">
        <f>Table1[[#This Row],[sales]]-Table1[[#This Row],[profit]]</f>
        <v>3016.37</v>
      </c>
      <c r="P7439" s="3">
        <f>Table1[[#This Row],[sales]]*Table1[[#This Row],[quantity]]</f>
        <v>25664.399999999998</v>
      </c>
      <c r="Q7439" s="9">
        <f>Table1[[#This Row],[delivery_date]]-Table1[[#This Row],[order_date]]</f>
        <v>5</v>
      </c>
    </row>
    <row r="7440" spans="1:17" x14ac:dyDescent="0.35">
      <c r="A7440" t="s">
        <v>7471</v>
      </c>
      <c r="B7440" t="s">
        <v>25</v>
      </c>
      <c r="C7440" t="s">
        <v>33</v>
      </c>
      <c r="D7440" s="2">
        <v>4861.83</v>
      </c>
      <c r="E7440">
        <v>7.0000000000000007E-2</v>
      </c>
      <c r="F7440">
        <v>2</v>
      </c>
      <c r="G7440" s="1">
        <v>45169</v>
      </c>
      <c r="H7440" s="1">
        <v>45176</v>
      </c>
      <c r="I7440" t="s">
        <v>15</v>
      </c>
      <c r="J7440" t="s">
        <v>27</v>
      </c>
      <c r="K7440" s="2">
        <v>891.85</v>
      </c>
      <c r="L7440" t="s">
        <v>17</v>
      </c>
      <c r="M7440">
        <f>YEAR(Table1[[#This Row],[order_date]])</f>
        <v>2023</v>
      </c>
      <c r="N7440">
        <f>MONTH(Table1[[#This Row],[order_date]])</f>
        <v>8</v>
      </c>
      <c r="O7440" s="3">
        <f>Table1[[#This Row],[sales]]-Table1[[#This Row],[profit]]</f>
        <v>3969.98</v>
      </c>
      <c r="P7440" s="3">
        <f>Table1[[#This Row],[sales]]*Table1[[#This Row],[quantity]]</f>
        <v>9723.66</v>
      </c>
      <c r="Q7440" s="9">
        <f>Table1[[#This Row],[delivery_date]]-Table1[[#This Row],[order_date]]</f>
        <v>7</v>
      </c>
    </row>
    <row r="7441" spans="1:17" x14ac:dyDescent="0.35">
      <c r="A7441" t="s">
        <v>7472</v>
      </c>
      <c r="B7441" t="s">
        <v>41</v>
      </c>
      <c r="C7441" t="s">
        <v>14</v>
      </c>
      <c r="D7441" s="2">
        <v>3360.61</v>
      </c>
      <c r="E7441">
        <v>0.48</v>
      </c>
      <c r="F7441">
        <v>7</v>
      </c>
      <c r="G7441" s="1">
        <v>45454</v>
      </c>
      <c r="H7441" s="1">
        <v>45459</v>
      </c>
      <c r="I7441" t="s">
        <v>15</v>
      </c>
      <c r="J7441" t="s">
        <v>22</v>
      </c>
      <c r="K7441" s="2">
        <v>773.34</v>
      </c>
      <c r="L7441" t="s">
        <v>17</v>
      </c>
      <c r="M7441">
        <f>YEAR(Table1[[#This Row],[order_date]])</f>
        <v>2024</v>
      </c>
      <c r="N7441">
        <f>MONTH(Table1[[#This Row],[order_date]])</f>
        <v>6</v>
      </c>
      <c r="O7441" s="3">
        <f>Table1[[#This Row],[sales]]-Table1[[#This Row],[profit]]</f>
        <v>2587.27</v>
      </c>
      <c r="P7441" s="3">
        <f>Table1[[#This Row],[sales]]*Table1[[#This Row],[quantity]]</f>
        <v>23524.27</v>
      </c>
      <c r="Q7441" s="9">
        <f>Table1[[#This Row],[delivery_date]]-Table1[[#This Row],[order_date]]</f>
        <v>5</v>
      </c>
    </row>
    <row r="7442" spans="1:17" x14ac:dyDescent="0.35">
      <c r="A7442" t="s">
        <v>7473</v>
      </c>
      <c r="B7442" t="s">
        <v>41</v>
      </c>
      <c r="C7442" t="s">
        <v>33</v>
      </c>
      <c r="D7442" s="2">
        <v>4617.51</v>
      </c>
      <c r="E7442">
        <v>0.02</v>
      </c>
      <c r="F7442">
        <v>9</v>
      </c>
      <c r="G7442" s="1">
        <v>45064</v>
      </c>
      <c r="H7442" s="1">
        <v>45071</v>
      </c>
      <c r="I7442" t="s">
        <v>15</v>
      </c>
      <c r="J7442" t="s">
        <v>27</v>
      </c>
      <c r="K7442" s="2">
        <v>411.92</v>
      </c>
      <c r="L7442" t="s">
        <v>39</v>
      </c>
      <c r="M7442">
        <f>YEAR(Table1[[#This Row],[order_date]])</f>
        <v>2023</v>
      </c>
      <c r="N7442">
        <f>MONTH(Table1[[#This Row],[order_date]])</f>
        <v>5</v>
      </c>
      <c r="O7442" s="3">
        <f>Table1[[#This Row],[sales]]-Table1[[#This Row],[profit]]</f>
        <v>4205.59</v>
      </c>
      <c r="P7442" s="3">
        <f>Table1[[#This Row],[sales]]*Table1[[#This Row],[quantity]]</f>
        <v>41557.590000000004</v>
      </c>
      <c r="Q7442" s="9">
        <f>Table1[[#This Row],[delivery_date]]-Table1[[#This Row],[order_date]]</f>
        <v>7</v>
      </c>
    </row>
    <row r="7443" spans="1:17" x14ac:dyDescent="0.35">
      <c r="A7443" t="s">
        <v>7474</v>
      </c>
      <c r="B7443" t="s">
        <v>19</v>
      </c>
      <c r="C7443" t="s">
        <v>20</v>
      </c>
      <c r="D7443" s="2">
        <v>747.04</v>
      </c>
      <c r="E7443">
        <v>0.49</v>
      </c>
      <c r="F7443">
        <v>8</v>
      </c>
      <c r="G7443" s="1">
        <v>45274</v>
      </c>
      <c r="H7443" s="1">
        <v>45276</v>
      </c>
      <c r="I7443" t="s">
        <v>31</v>
      </c>
      <c r="J7443" t="s">
        <v>27</v>
      </c>
      <c r="K7443" s="2">
        <v>45.24</v>
      </c>
      <c r="L7443" t="s">
        <v>34</v>
      </c>
      <c r="M7443">
        <f>YEAR(Table1[[#This Row],[order_date]])</f>
        <v>2023</v>
      </c>
      <c r="N7443">
        <f>MONTH(Table1[[#This Row],[order_date]])</f>
        <v>12</v>
      </c>
      <c r="O7443" s="3">
        <f>Table1[[#This Row],[sales]]-Table1[[#This Row],[profit]]</f>
        <v>701.8</v>
      </c>
      <c r="P7443" s="3">
        <f>Table1[[#This Row],[sales]]*Table1[[#This Row],[quantity]]</f>
        <v>5976.32</v>
      </c>
      <c r="Q7443" s="9">
        <f>Table1[[#This Row],[delivery_date]]-Table1[[#This Row],[order_date]]</f>
        <v>2</v>
      </c>
    </row>
    <row r="7444" spans="1:17" x14ac:dyDescent="0.35">
      <c r="A7444" t="s">
        <v>7475</v>
      </c>
      <c r="B7444" t="s">
        <v>19</v>
      </c>
      <c r="C7444" t="s">
        <v>26</v>
      </c>
      <c r="D7444" s="2">
        <v>4877.8</v>
      </c>
      <c r="E7444">
        <v>0.33</v>
      </c>
      <c r="F7444">
        <v>4</v>
      </c>
      <c r="G7444" s="1">
        <v>45519</v>
      </c>
      <c r="H7444" s="1">
        <v>45522</v>
      </c>
      <c r="I7444" t="s">
        <v>15</v>
      </c>
      <c r="J7444" t="s">
        <v>16</v>
      </c>
      <c r="K7444" s="2">
        <v>786.58</v>
      </c>
      <c r="L7444" t="s">
        <v>17</v>
      </c>
      <c r="M7444">
        <f>YEAR(Table1[[#This Row],[order_date]])</f>
        <v>2024</v>
      </c>
      <c r="N7444">
        <f>MONTH(Table1[[#This Row],[order_date]])</f>
        <v>8</v>
      </c>
      <c r="O7444" s="3">
        <f>Table1[[#This Row],[sales]]-Table1[[#This Row],[profit]]</f>
        <v>4091.2200000000003</v>
      </c>
      <c r="P7444" s="3">
        <f>Table1[[#This Row],[sales]]*Table1[[#This Row],[quantity]]</f>
        <v>19511.2</v>
      </c>
      <c r="Q7444" s="9">
        <f>Table1[[#This Row],[delivery_date]]-Table1[[#This Row],[order_date]]</f>
        <v>3</v>
      </c>
    </row>
    <row r="7445" spans="1:17" x14ac:dyDescent="0.35">
      <c r="A7445" t="s">
        <v>7476</v>
      </c>
      <c r="B7445" t="s">
        <v>25</v>
      </c>
      <c r="C7445" t="s">
        <v>20</v>
      </c>
      <c r="D7445" s="2">
        <v>264.18</v>
      </c>
      <c r="E7445">
        <v>0.2</v>
      </c>
      <c r="F7445">
        <v>2</v>
      </c>
      <c r="G7445" s="1">
        <v>45052</v>
      </c>
      <c r="H7445" s="1">
        <v>45057</v>
      </c>
      <c r="I7445" t="s">
        <v>21</v>
      </c>
      <c r="J7445" t="s">
        <v>27</v>
      </c>
      <c r="K7445" s="2">
        <v>19.149999999999999</v>
      </c>
      <c r="L7445" t="s">
        <v>23</v>
      </c>
      <c r="M7445">
        <f>YEAR(Table1[[#This Row],[order_date]])</f>
        <v>2023</v>
      </c>
      <c r="N7445">
        <f>MONTH(Table1[[#This Row],[order_date]])</f>
        <v>5</v>
      </c>
      <c r="O7445" s="3">
        <f>Table1[[#This Row],[sales]]-Table1[[#This Row],[profit]]</f>
        <v>245.03</v>
      </c>
      <c r="P7445" s="3">
        <f>Table1[[#This Row],[sales]]*Table1[[#This Row],[quantity]]</f>
        <v>528.36</v>
      </c>
      <c r="Q7445" s="9">
        <f>Table1[[#This Row],[delivery_date]]-Table1[[#This Row],[order_date]]</f>
        <v>5</v>
      </c>
    </row>
    <row r="7446" spans="1:17" x14ac:dyDescent="0.35">
      <c r="A7446" t="s">
        <v>7477</v>
      </c>
      <c r="B7446" t="s">
        <v>13</v>
      </c>
      <c r="C7446" t="s">
        <v>20</v>
      </c>
      <c r="D7446" s="2">
        <v>2683.57</v>
      </c>
      <c r="E7446">
        <v>0.27</v>
      </c>
      <c r="F7446">
        <v>8</v>
      </c>
      <c r="G7446" s="1">
        <v>45271</v>
      </c>
      <c r="H7446" s="1">
        <v>45272</v>
      </c>
      <c r="I7446" t="s">
        <v>31</v>
      </c>
      <c r="J7446" t="s">
        <v>16</v>
      </c>
      <c r="K7446" s="2">
        <v>470.74</v>
      </c>
      <c r="L7446" t="s">
        <v>23</v>
      </c>
      <c r="M7446">
        <f>YEAR(Table1[[#This Row],[order_date]])</f>
        <v>2023</v>
      </c>
      <c r="N7446">
        <f>MONTH(Table1[[#This Row],[order_date]])</f>
        <v>12</v>
      </c>
      <c r="O7446" s="3">
        <f>Table1[[#This Row],[sales]]-Table1[[#This Row],[profit]]</f>
        <v>2212.83</v>
      </c>
      <c r="P7446" s="3">
        <f>Table1[[#This Row],[sales]]*Table1[[#This Row],[quantity]]</f>
        <v>21468.560000000001</v>
      </c>
      <c r="Q7446" s="9">
        <f>Table1[[#This Row],[delivery_date]]-Table1[[#This Row],[order_date]]</f>
        <v>1</v>
      </c>
    </row>
    <row r="7447" spans="1:17" x14ac:dyDescent="0.35">
      <c r="A7447" t="s">
        <v>7478</v>
      </c>
      <c r="B7447" t="s">
        <v>19</v>
      </c>
      <c r="C7447" t="s">
        <v>26</v>
      </c>
      <c r="D7447" s="2">
        <v>1525.94</v>
      </c>
      <c r="E7447">
        <v>0.21</v>
      </c>
      <c r="F7447">
        <v>6</v>
      </c>
      <c r="G7447" s="1">
        <v>45133</v>
      </c>
      <c r="H7447" s="1">
        <v>45134</v>
      </c>
      <c r="I7447" t="s">
        <v>21</v>
      </c>
      <c r="J7447" t="s">
        <v>22</v>
      </c>
      <c r="K7447" s="2">
        <v>211.05</v>
      </c>
      <c r="L7447" t="s">
        <v>23</v>
      </c>
      <c r="M7447">
        <f>YEAR(Table1[[#This Row],[order_date]])</f>
        <v>2023</v>
      </c>
      <c r="N7447">
        <f>MONTH(Table1[[#This Row],[order_date]])</f>
        <v>7</v>
      </c>
      <c r="O7447" s="3">
        <f>Table1[[#This Row],[sales]]-Table1[[#This Row],[profit]]</f>
        <v>1314.89</v>
      </c>
      <c r="P7447" s="3">
        <f>Table1[[#This Row],[sales]]*Table1[[#This Row],[quantity]]</f>
        <v>9155.64</v>
      </c>
      <c r="Q7447" s="9">
        <f>Table1[[#This Row],[delivery_date]]-Table1[[#This Row],[order_date]]</f>
        <v>1</v>
      </c>
    </row>
    <row r="7448" spans="1:17" x14ac:dyDescent="0.35">
      <c r="A7448" t="s">
        <v>7479</v>
      </c>
      <c r="B7448" t="s">
        <v>19</v>
      </c>
      <c r="C7448" t="s">
        <v>36</v>
      </c>
      <c r="D7448" s="2">
        <v>4088.15</v>
      </c>
      <c r="E7448">
        <v>0.28999999999999998</v>
      </c>
      <c r="F7448">
        <v>8</v>
      </c>
      <c r="G7448" s="1">
        <v>45328</v>
      </c>
      <c r="H7448" s="1">
        <v>45330</v>
      </c>
      <c r="I7448" t="s">
        <v>21</v>
      </c>
      <c r="J7448" t="s">
        <v>16</v>
      </c>
      <c r="K7448" s="2">
        <v>394.2</v>
      </c>
      <c r="L7448" t="s">
        <v>17</v>
      </c>
      <c r="M7448">
        <f>YEAR(Table1[[#This Row],[order_date]])</f>
        <v>2024</v>
      </c>
      <c r="N7448">
        <f>MONTH(Table1[[#This Row],[order_date]])</f>
        <v>2</v>
      </c>
      <c r="O7448" s="3">
        <f>Table1[[#This Row],[sales]]-Table1[[#This Row],[profit]]</f>
        <v>3693.9500000000003</v>
      </c>
      <c r="P7448" s="3">
        <f>Table1[[#This Row],[sales]]*Table1[[#This Row],[quantity]]</f>
        <v>32705.200000000001</v>
      </c>
      <c r="Q7448" s="9">
        <f>Table1[[#This Row],[delivery_date]]-Table1[[#This Row],[order_date]]</f>
        <v>2</v>
      </c>
    </row>
    <row r="7449" spans="1:17" x14ac:dyDescent="0.35">
      <c r="A7449" t="s">
        <v>7480</v>
      </c>
      <c r="B7449" t="s">
        <v>19</v>
      </c>
      <c r="C7449" t="s">
        <v>33</v>
      </c>
      <c r="D7449" s="2">
        <v>1165.96</v>
      </c>
      <c r="E7449">
        <v>0.08</v>
      </c>
      <c r="F7449">
        <v>9</v>
      </c>
      <c r="G7449" s="1">
        <v>45184</v>
      </c>
      <c r="H7449" s="1">
        <v>45188</v>
      </c>
      <c r="I7449" t="s">
        <v>31</v>
      </c>
      <c r="J7449" t="s">
        <v>27</v>
      </c>
      <c r="K7449" s="2">
        <v>345.38</v>
      </c>
      <c r="L7449" t="s">
        <v>28</v>
      </c>
      <c r="M7449">
        <f>YEAR(Table1[[#This Row],[order_date]])</f>
        <v>2023</v>
      </c>
      <c r="N7449">
        <f>MONTH(Table1[[#This Row],[order_date]])</f>
        <v>9</v>
      </c>
      <c r="O7449" s="3">
        <f>Table1[[#This Row],[sales]]-Table1[[#This Row],[profit]]</f>
        <v>820.58</v>
      </c>
      <c r="P7449" s="3">
        <f>Table1[[#This Row],[sales]]*Table1[[#This Row],[quantity]]</f>
        <v>10493.64</v>
      </c>
      <c r="Q7449" s="9">
        <f>Table1[[#This Row],[delivery_date]]-Table1[[#This Row],[order_date]]</f>
        <v>4</v>
      </c>
    </row>
    <row r="7450" spans="1:17" x14ac:dyDescent="0.35">
      <c r="A7450" t="s">
        <v>7481</v>
      </c>
      <c r="B7450" t="s">
        <v>19</v>
      </c>
      <c r="C7450" t="s">
        <v>14</v>
      </c>
      <c r="D7450" s="2">
        <v>156.5</v>
      </c>
      <c r="E7450">
        <v>0.06</v>
      </c>
      <c r="F7450">
        <v>3</v>
      </c>
      <c r="G7450" s="1">
        <v>45054</v>
      </c>
      <c r="H7450" s="1">
        <v>45058</v>
      </c>
      <c r="I7450" t="s">
        <v>31</v>
      </c>
      <c r="J7450" t="s">
        <v>22</v>
      </c>
      <c r="K7450" s="2">
        <v>44.61</v>
      </c>
      <c r="L7450" t="s">
        <v>39</v>
      </c>
      <c r="M7450">
        <f>YEAR(Table1[[#This Row],[order_date]])</f>
        <v>2023</v>
      </c>
      <c r="N7450">
        <f>MONTH(Table1[[#This Row],[order_date]])</f>
        <v>5</v>
      </c>
      <c r="O7450" s="3">
        <f>Table1[[#This Row],[sales]]-Table1[[#This Row],[profit]]</f>
        <v>111.89</v>
      </c>
      <c r="P7450" s="3">
        <f>Table1[[#This Row],[sales]]*Table1[[#This Row],[quantity]]</f>
        <v>469.5</v>
      </c>
      <c r="Q7450" s="9">
        <f>Table1[[#This Row],[delivery_date]]-Table1[[#This Row],[order_date]]</f>
        <v>4</v>
      </c>
    </row>
    <row r="7451" spans="1:17" x14ac:dyDescent="0.35">
      <c r="A7451" t="s">
        <v>7482</v>
      </c>
      <c r="B7451" t="s">
        <v>41</v>
      </c>
      <c r="C7451" t="s">
        <v>20</v>
      </c>
      <c r="D7451" s="2">
        <v>2131.59</v>
      </c>
      <c r="E7451">
        <v>0.26</v>
      </c>
      <c r="F7451">
        <v>8</v>
      </c>
      <c r="G7451" s="1">
        <v>45222</v>
      </c>
      <c r="H7451" s="1">
        <v>45225</v>
      </c>
      <c r="I7451" t="s">
        <v>31</v>
      </c>
      <c r="J7451" t="s">
        <v>16</v>
      </c>
      <c r="K7451" s="2">
        <v>255.13</v>
      </c>
      <c r="L7451" t="s">
        <v>48</v>
      </c>
      <c r="M7451">
        <f>YEAR(Table1[[#This Row],[order_date]])</f>
        <v>2023</v>
      </c>
      <c r="N7451">
        <f>MONTH(Table1[[#This Row],[order_date]])</f>
        <v>10</v>
      </c>
      <c r="O7451" s="3">
        <f>Table1[[#This Row],[sales]]-Table1[[#This Row],[profit]]</f>
        <v>1876.46</v>
      </c>
      <c r="P7451" s="3">
        <f>Table1[[#This Row],[sales]]*Table1[[#This Row],[quantity]]</f>
        <v>17052.72</v>
      </c>
      <c r="Q7451" s="9">
        <f>Table1[[#This Row],[delivery_date]]-Table1[[#This Row],[order_date]]</f>
        <v>3</v>
      </c>
    </row>
    <row r="7452" spans="1:17" x14ac:dyDescent="0.35">
      <c r="A7452" t="s">
        <v>7483</v>
      </c>
      <c r="B7452" t="s">
        <v>19</v>
      </c>
      <c r="C7452" t="s">
        <v>20</v>
      </c>
      <c r="D7452" s="2">
        <v>414.13</v>
      </c>
      <c r="E7452">
        <v>0.04</v>
      </c>
      <c r="F7452">
        <v>8</v>
      </c>
      <c r="G7452" s="1">
        <v>45480</v>
      </c>
      <c r="H7452" s="1">
        <v>45482</v>
      </c>
      <c r="I7452" t="s">
        <v>15</v>
      </c>
      <c r="J7452" t="s">
        <v>27</v>
      </c>
      <c r="K7452" s="2">
        <v>65</v>
      </c>
      <c r="L7452" t="s">
        <v>34</v>
      </c>
      <c r="M7452">
        <f>YEAR(Table1[[#This Row],[order_date]])</f>
        <v>2024</v>
      </c>
      <c r="N7452">
        <f>MONTH(Table1[[#This Row],[order_date]])</f>
        <v>7</v>
      </c>
      <c r="O7452" s="3">
        <f>Table1[[#This Row],[sales]]-Table1[[#This Row],[profit]]</f>
        <v>349.13</v>
      </c>
      <c r="P7452" s="3">
        <f>Table1[[#This Row],[sales]]*Table1[[#This Row],[quantity]]</f>
        <v>3313.04</v>
      </c>
      <c r="Q7452" s="9">
        <f>Table1[[#This Row],[delivery_date]]-Table1[[#This Row],[order_date]]</f>
        <v>2</v>
      </c>
    </row>
    <row r="7453" spans="1:17" x14ac:dyDescent="0.35">
      <c r="A7453" t="s">
        <v>7484</v>
      </c>
      <c r="B7453" t="s">
        <v>41</v>
      </c>
      <c r="C7453" t="s">
        <v>14</v>
      </c>
      <c r="D7453" s="2">
        <v>1521.45</v>
      </c>
      <c r="E7453">
        <v>0.15</v>
      </c>
      <c r="F7453">
        <v>5</v>
      </c>
      <c r="G7453" s="1">
        <v>45149</v>
      </c>
      <c r="H7453" s="1">
        <v>45151</v>
      </c>
      <c r="I7453" t="s">
        <v>15</v>
      </c>
      <c r="J7453" t="s">
        <v>27</v>
      </c>
      <c r="K7453" s="2">
        <v>330.35</v>
      </c>
      <c r="L7453" t="s">
        <v>48</v>
      </c>
      <c r="M7453">
        <f>YEAR(Table1[[#This Row],[order_date]])</f>
        <v>2023</v>
      </c>
      <c r="N7453">
        <f>MONTH(Table1[[#This Row],[order_date]])</f>
        <v>8</v>
      </c>
      <c r="O7453" s="3">
        <f>Table1[[#This Row],[sales]]-Table1[[#This Row],[profit]]</f>
        <v>1191.0999999999999</v>
      </c>
      <c r="P7453" s="3">
        <f>Table1[[#This Row],[sales]]*Table1[[#This Row],[quantity]]</f>
        <v>7607.25</v>
      </c>
      <c r="Q7453" s="9">
        <f>Table1[[#This Row],[delivery_date]]-Table1[[#This Row],[order_date]]</f>
        <v>2</v>
      </c>
    </row>
    <row r="7454" spans="1:17" x14ac:dyDescent="0.35">
      <c r="A7454" t="s">
        <v>7485</v>
      </c>
      <c r="B7454" t="s">
        <v>19</v>
      </c>
      <c r="C7454" t="s">
        <v>33</v>
      </c>
      <c r="D7454" s="2">
        <v>3254.36</v>
      </c>
      <c r="E7454">
        <v>0.46</v>
      </c>
      <c r="F7454">
        <v>6</v>
      </c>
      <c r="G7454" s="1">
        <v>45533</v>
      </c>
      <c r="H7454" s="1">
        <v>45538</v>
      </c>
      <c r="I7454" t="s">
        <v>21</v>
      </c>
      <c r="J7454" t="s">
        <v>16</v>
      </c>
      <c r="K7454" s="2">
        <v>591.70000000000005</v>
      </c>
      <c r="L7454" t="s">
        <v>17</v>
      </c>
      <c r="M7454">
        <f>YEAR(Table1[[#This Row],[order_date]])</f>
        <v>2024</v>
      </c>
      <c r="N7454">
        <f>MONTH(Table1[[#This Row],[order_date]])</f>
        <v>8</v>
      </c>
      <c r="O7454" s="3">
        <f>Table1[[#This Row],[sales]]-Table1[[#This Row],[profit]]</f>
        <v>2662.66</v>
      </c>
      <c r="P7454" s="3">
        <f>Table1[[#This Row],[sales]]*Table1[[#This Row],[quantity]]</f>
        <v>19526.16</v>
      </c>
      <c r="Q7454" s="9">
        <f>Table1[[#This Row],[delivery_date]]-Table1[[#This Row],[order_date]]</f>
        <v>5</v>
      </c>
    </row>
    <row r="7455" spans="1:17" x14ac:dyDescent="0.35">
      <c r="A7455" t="s">
        <v>7486</v>
      </c>
      <c r="B7455" t="s">
        <v>13</v>
      </c>
      <c r="C7455" t="s">
        <v>20</v>
      </c>
      <c r="D7455" s="2">
        <v>1544.05</v>
      </c>
      <c r="E7455">
        <v>0.44</v>
      </c>
      <c r="F7455">
        <v>5</v>
      </c>
      <c r="G7455" s="1">
        <v>45591</v>
      </c>
      <c r="H7455" s="1">
        <v>45596</v>
      </c>
      <c r="I7455" t="s">
        <v>31</v>
      </c>
      <c r="J7455" t="s">
        <v>22</v>
      </c>
      <c r="K7455" s="2">
        <v>429.29</v>
      </c>
      <c r="L7455" t="s">
        <v>28</v>
      </c>
      <c r="M7455">
        <f>YEAR(Table1[[#This Row],[order_date]])</f>
        <v>2024</v>
      </c>
      <c r="N7455">
        <f>MONTH(Table1[[#This Row],[order_date]])</f>
        <v>10</v>
      </c>
      <c r="O7455" s="3">
        <f>Table1[[#This Row],[sales]]-Table1[[#This Row],[profit]]</f>
        <v>1114.76</v>
      </c>
      <c r="P7455" s="3">
        <f>Table1[[#This Row],[sales]]*Table1[[#This Row],[quantity]]</f>
        <v>7720.25</v>
      </c>
      <c r="Q7455" s="9">
        <f>Table1[[#This Row],[delivery_date]]-Table1[[#This Row],[order_date]]</f>
        <v>5</v>
      </c>
    </row>
    <row r="7456" spans="1:17" x14ac:dyDescent="0.35">
      <c r="A7456" t="s">
        <v>7487</v>
      </c>
      <c r="B7456" t="s">
        <v>25</v>
      </c>
      <c r="C7456" t="s">
        <v>14</v>
      </c>
      <c r="D7456" s="2">
        <v>1304.3900000000001</v>
      </c>
      <c r="E7456">
        <v>0.42</v>
      </c>
      <c r="F7456">
        <v>6</v>
      </c>
      <c r="G7456" s="1">
        <v>45567</v>
      </c>
      <c r="H7456" s="1">
        <v>45574</v>
      </c>
      <c r="I7456" t="s">
        <v>21</v>
      </c>
      <c r="J7456" t="s">
        <v>27</v>
      </c>
      <c r="K7456" s="2">
        <v>387.28</v>
      </c>
      <c r="L7456" t="s">
        <v>39</v>
      </c>
      <c r="M7456">
        <f>YEAR(Table1[[#This Row],[order_date]])</f>
        <v>2024</v>
      </c>
      <c r="N7456">
        <f>MONTH(Table1[[#This Row],[order_date]])</f>
        <v>10</v>
      </c>
      <c r="O7456" s="3">
        <f>Table1[[#This Row],[sales]]-Table1[[#This Row],[profit]]</f>
        <v>917.11000000000013</v>
      </c>
      <c r="P7456" s="3">
        <f>Table1[[#This Row],[sales]]*Table1[[#This Row],[quantity]]</f>
        <v>7826.34</v>
      </c>
      <c r="Q7456" s="9">
        <f>Table1[[#This Row],[delivery_date]]-Table1[[#This Row],[order_date]]</f>
        <v>7</v>
      </c>
    </row>
    <row r="7457" spans="1:17" x14ac:dyDescent="0.35">
      <c r="A7457" t="s">
        <v>7488</v>
      </c>
      <c r="B7457" t="s">
        <v>13</v>
      </c>
      <c r="C7457" t="s">
        <v>20</v>
      </c>
      <c r="D7457" s="2">
        <v>861.93</v>
      </c>
      <c r="E7457">
        <v>0.25</v>
      </c>
      <c r="F7457">
        <v>1</v>
      </c>
      <c r="G7457" s="1">
        <v>45648</v>
      </c>
      <c r="H7457" s="1">
        <v>45649</v>
      </c>
      <c r="I7457" t="s">
        <v>21</v>
      </c>
      <c r="J7457" t="s">
        <v>16</v>
      </c>
      <c r="K7457" s="2">
        <v>56.51</v>
      </c>
      <c r="L7457" t="s">
        <v>34</v>
      </c>
      <c r="M7457">
        <f>YEAR(Table1[[#This Row],[order_date]])</f>
        <v>2024</v>
      </c>
      <c r="N7457">
        <f>MONTH(Table1[[#This Row],[order_date]])</f>
        <v>12</v>
      </c>
      <c r="O7457" s="3">
        <f>Table1[[#This Row],[sales]]-Table1[[#This Row],[profit]]</f>
        <v>805.42</v>
      </c>
      <c r="P7457" s="3">
        <f>Table1[[#This Row],[sales]]*Table1[[#This Row],[quantity]]</f>
        <v>861.93</v>
      </c>
      <c r="Q7457" s="9">
        <f>Table1[[#This Row],[delivery_date]]-Table1[[#This Row],[order_date]]</f>
        <v>1</v>
      </c>
    </row>
    <row r="7458" spans="1:17" x14ac:dyDescent="0.35">
      <c r="A7458" t="s">
        <v>7489</v>
      </c>
      <c r="B7458" t="s">
        <v>19</v>
      </c>
      <c r="C7458" t="s">
        <v>36</v>
      </c>
      <c r="D7458" s="2">
        <v>762.34</v>
      </c>
      <c r="E7458">
        <v>0.01</v>
      </c>
      <c r="F7458">
        <v>2</v>
      </c>
      <c r="G7458" s="1">
        <v>45454</v>
      </c>
      <c r="H7458" s="1">
        <v>45455</v>
      </c>
      <c r="I7458" t="s">
        <v>15</v>
      </c>
      <c r="J7458" t="s">
        <v>22</v>
      </c>
      <c r="K7458" s="2">
        <v>123.78</v>
      </c>
      <c r="L7458" t="s">
        <v>39</v>
      </c>
      <c r="M7458">
        <f>YEAR(Table1[[#This Row],[order_date]])</f>
        <v>2024</v>
      </c>
      <c r="N7458">
        <f>MONTH(Table1[[#This Row],[order_date]])</f>
        <v>6</v>
      </c>
      <c r="O7458" s="3">
        <f>Table1[[#This Row],[sales]]-Table1[[#This Row],[profit]]</f>
        <v>638.56000000000006</v>
      </c>
      <c r="P7458" s="3">
        <f>Table1[[#This Row],[sales]]*Table1[[#This Row],[quantity]]</f>
        <v>1524.68</v>
      </c>
      <c r="Q7458" s="9">
        <f>Table1[[#This Row],[delivery_date]]-Table1[[#This Row],[order_date]]</f>
        <v>1</v>
      </c>
    </row>
    <row r="7459" spans="1:17" x14ac:dyDescent="0.35">
      <c r="A7459" t="s">
        <v>7490</v>
      </c>
      <c r="B7459" t="s">
        <v>19</v>
      </c>
      <c r="C7459" t="s">
        <v>36</v>
      </c>
      <c r="D7459" s="2">
        <v>2676.7</v>
      </c>
      <c r="E7459">
        <v>0.06</v>
      </c>
      <c r="F7459">
        <v>8</v>
      </c>
      <c r="G7459" s="1">
        <v>45096</v>
      </c>
      <c r="H7459" s="1">
        <v>45098</v>
      </c>
      <c r="I7459" t="s">
        <v>31</v>
      </c>
      <c r="J7459" t="s">
        <v>27</v>
      </c>
      <c r="K7459" s="2">
        <v>386.4</v>
      </c>
      <c r="L7459" t="s">
        <v>39</v>
      </c>
      <c r="M7459">
        <f>YEAR(Table1[[#This Row],[order_date]])</f>
        <v>2023</v>
      </c>
      <c r="N7459">
        <f>MONTH(Table1[[#This Row],[order_date]])</f>
        <v>6</v>
      </c>
      <c r="O7459" s="3">
        <f>Table1[[#This Row],[sales]]-Table1[[#This Row],[profit]]</f>
        <v>2290.2999999999997</v>
      </c>
      <c r="P7459" s="3">
        <f>Table1[[#This Row],[sales]]*Table1[[#This Row],[quantity]]</f>
        <v>21413.599999999999</v>
      </c>
      <c r="Q7459" s="9">
        <f>Table1[[#This Row],[delivery_date]]-Table1[[#This Row],[order_date]]</f>
        <v>2</v>
      </c>
    </row>
    <row r="7460" spans="1:17" x14ac:dyDescent="0.35">
      <c r="A7460" t="s">
        <v>7491</v>
      </c>
      <c r="B7460" t="s">
        <v>19</v>
      </c>
      <c r="C7460" t="s">
        <v>20</v>
      </c>
      <c r="D7460" s="2">
        <v>3439.38</v>
      </c>
      <c r="E7460">
        <v>0.46</v>
      </c>
      <c r="F7460">
        <v>1</v>
      </c>
      <c r="G7460" s="1">
        <v>45603</v>
      </c>
      <c r="H7460" s="1">
        <v>45610</v>
      </c>
      <c r="I7460" t="s">
        <v>15</v>
      </c>
      <c r="J7460" t="s">
        <v>27</v>
      </c>
      <c r="K7460" s="2">
        <v>217.04</v>
      </c>
      <c r="L7460" t="s">
        <v>39</v>
      </c>
      <c r="M7460">
        <f>YEAR(Table1[[#This Row],[order_date]])</f>
        <v>2024</v>
      </c>
      <c r="N7460">
        <f>MONTH(Table1[[#This Row],[order_date]])</f>
        <v>11</v>
      </c>
      <c r="O7460" s="3">
        <f>Table1[[#This Row],[sales]]-Table1[[#This Row],[profit]]</f>
        <v>3222.34</v>
      </c>
      <c r="P7460" s="3">
        <f>Table1[[#This Row],[sales]]*Table1[[#This Row],[quantity]]</f>
        <v>3439.38</v>
      </c>
      <c r="Q7460" s="9">
        <f>Table1[[#This Row],[delivery_date]]-Table1[[#This Row],[order_date]]</f>
        <v>7</v>
      </c>
    </row>
    <row r="7461" spans="1:17" x14ac:dyDescent="0.35">
      <c r="A7461" t="s">
        <v>7492</v>
      </c>
      <c r="B7461" t="s">
        <v>13</v>
      </c>
      <c r="C7461" t="s">
        <v>20</v>
      </c>
      <c r="D7461" s="2">
        <v>2318.39</v>
      </c>
      <c r="E7461">
        <v>0.42</v>
      </c>
      <c r="F7461">
        <v>9</v>
      </c>
      <c r="G7461" s="1">
        <v>45287</v>
      </c>
      <c r="H7461" s="1">
        <v>45292</v>
      </c>
      <c r="I7461" t="s">
        <v>15</v>
      </c>
      <c r="J7461" t="s">
        <v>22</v>
      </c>
      <c r="K7461" s="2">
        <v>644.30999999999995</v>
      </c>
      <c r="L7461" t="s">
        <v>48</v>
      </c>
      <c r="M7461">
        <f>YEAR(Table1[[#This Row],[order_date]])</f>
        <v>2023</v>
      </c>
      <c r="N7461">
        <f>MONTH(Table1[[#This Row],[order_date]])</f>
        <v>12</v>
      </c>
      <c r="O7461" s="3">
        <f>Table1[[#This Row],[sales]]-Table1[[#This Row],[profit]]</f>
        <v>1674.08</v>
      </c>
      <c r="P7461" s="3">
        <f>Table1[[#This Row],[sales]]*Table1[[#This Row],[quantity]]</f>
        <v>20865.509999999998</v>
      </c>
      <c r="Q7461" s="9">
        <f>Table1[[#This Row],[delivery_date]]-Table1[[#This Row],[order_date]]</f>
        <v>5</v>
      </c>
    </row>
    <row r="7462" spans="1:17" x14ac:dyDescent="0.35">
      <c r="A7462" t="s">
        <v>7493</v>
      </c>
      <c r="B7462" t="s">
        <v>19</v>
      </c>
      <c r="C7462" t="s">
        <v>36</v>
      </c>
      <c r="D7462" s="2">
        <v>705.66</v>
      </c>
      <c r="E7462">
        <v>0.19</v>
      </c>
      <c r="F7462">
        <v>7</v>
      </c>
      <c r="G7462" s="1">
        <v>45475</v>
      </c>
      <c r="H7462" s="1">
        <v>45480</v>
      </c>
      <c r="I7462" t="s">
        <v>15</v>
      </c>
      <c r="J7462" t="s">
        <v>16</v>
      </c>
      <c r="K7462" s="2">
        <v>62.81</v>
      </c>
      <c r="L7462" t="s">
        <v>39</v>
      </c>
      <c r="M7462">
        <f>YEAR(Table1[[#This Row],[order_date]])</f>
        <v>2024</v>
      </c>
      <c r="N7462">
        <f>MONTH(Table1[[#This Row],[order_date]])</f>
        <v>7</v>
      </c>
      <c r="O7462" s="3">
        <f>Table1[[#This Row],[sales]]-Table1[[#This Row],[profit]]</f>
        <v>642.84999999999991</v>
      </c>
      <c r="P7462" s="3">
        <f>Table1[[#This Row],[sales]]*Table1[[#This Row],[quantity]]</f>
        <v>4939.62</v>
      </c>
      <c r="Q7462" s="9">
        <f>Table1[[#This Row],[delivery_date]]-Table1[[#This Row],[order_date]]</f>
        <v>5</v>
      </c>
    </row>
    <row r="7463" spans="1:17" x14ac:dyDescent="0.35">
      <c r="A7463" t="s">
        <v>7494</v>
      </c>
      <c r="B7463" t="s">
        <v>13</v>
      </c>
      <c r="C7463" t="s">
        <v>20</v>
      </c>
      <c r="D7463" s="2">
        <v>3274.01</v>
      </c>
      <c r="E7463">
        <v>0.36</v>
      </c>
      <c r="F7463">
        <v>1</v>
      </c>
      <c r="G7463" s="1">
        <v>45637</v>
      </c>
      <c r="H7463" s="1">
        <v>45639</v>
      </c>
      <c r="I7463" t="s">
        <v>15</v>
      </c>
      <c r="J7463" t="s">
        <v>22</v>
      </c>
      <c r="K7463" s="2">
        <v>194.13</v>
      </c>
      <c r="L7463" t="s">
        <v>23</v>
      </c>
      <c r="M7463">
        <f>YEAR(Table1[[#This Row],[order_date]])</f>
        <v>2024</v>
      </c>
      <c r="N7463">
        <f>MONTH(Table1[[#This Row],[order_date]])</f>
        <v>12</v>
      </c>
      <c r="O7463" s="3">
        <f>Table1[[#This Row],[sales]]-Table1[[#This Row],[profit]]</f>
        <v>3079.88</v>
      </c>
      <c r="P7463" s="3">
        <f>Table1[[#This Row],[sales]]*Table1[[#This Row],[quantity]]</f>
        <v>3274.01</v>
      </c>
      <c r="Q7463" s="9">
        <f>Table1[[#This Row],[delivery_date]]-Table1[[#This Row],[order_date]]</f>
        <v>2</v>
      </c>
    </row>
    <row r="7464" spans="1:17" x14ac:dyDescent="0.35">
      <c r="A7464" t="s">
        <v>7495</v>
      </c>
      <c r="B7464" t="s">
        <v>41</v>
      </c>
      <c r="C7464" t="s">
        <v>33</v>
      </c>
      <c r="D7464" s="2">
        <v>2829.9</v>
      </c>
      <c r="E7464">
        <v>0.43</v>
      </c>
      <c r="F7464">
        <v>5</v>
      </c>
      <c r="G7464" s="1">
        <v>45060</v>
      </c>
      <c r="H7464" s="1">
        <v>45061</v>
      </c>
      <c r="I7464" t="s">
        <v>31</v>
      </c>
      <c r="J7464" t="s">
        <v>22</v>
      </c>
      <c r="K7464" s="2">
        <v>209.39</v>
      </c>
      <c r="L7464" t="s">
        <v>17</v>
      </c>
      <c r="M7464">
        <f>YEAR(Table1[[#This Row],[order_date]])</f>
        <v>2023</v>
      </c>
      <c r="N7464">
        <f>MONTH(Table1[[#This Row],[order_date]])</f>
        <v>5</v>
      </c>
      <c r="O7464" s="3">
        <f>Table1[[#This Row],[sales]]-Table1[[#This Row],[profit]]</f>
        <v>2620.5100000000002</v>
      </c>
      <c r="P7464" s="3">
        <f>Table1[[#This Row],[sales]]*Table1[[#This Row],[quantity]]</f>
        <v>14149.5</v>
      </c>
      <c r="Q7464" s="9">
        <f>Table1[[#This Row],[delivery_date]]-Table1[[#This Row],[order_date]]</f>
        <v>1</v>
      </c>
    </row>
    <row r="7465" spans="1:17" x14ac:dyDescent="0.35">
      <c r="A7465" t="s">
        <v>7496</v>
      </c>
      <c r="B7465" t="s">
        <v>25</v>
      </c>
      <c r="C7465" t="s">
        <v>33</v>
      </c>
      <c r="D7465" s="2">
        <v>1968.25</v>
      </c>
      <c r="E7465">
        <v>0.31</v>
      </c>
      <c r="F7465">
        <v>2</v>
      </c>
      <c r="G7465" s="1">
        <v>45388</v>
      </c>
      <c r="H7465" s="1">
        <v>45393</v>
      </c>
      <c r="I7465" t="s">
        <v>15</v>
      </c>
      <c r="J7465" t="s">
        <v>22</v>
      </c>
      <c r="K7465" s="2">
        <v>313.82</v>
      </c>
      <c r="L7465" t="s">
        <v>23</v>
      </c>
      <c r="M7465">
        <f>YEAR(Table1[[#This Row],[order_date]])</f>
        <v>2024</v>
      </c>
      <c r="N7465">
        <f>MONTH(Table1[[#This Row],[order_date]])</f>
        <v>4</v>
      </c>
      <c r="O7465" s="3">
        <f>Table1[[#This Row],[sales]]-Table1[[#This Row],[profit]]</f>
        <v>1654.43</v>
      </c>
      <c r="P7465" s="3">
        <f>Table1[[#This Row],[sales]]*Table1[[#This Row],[quantity]]</f>
        <v>3936.5</v>
      </c>
      <c r="Q7465" s="9">
        <f>Table1[[#This Row],[delivery_date]]-Table1[[#This Row],[order_date]]</f>
        <v>5</v>
      </c>
    </row>
    <row r="7466" spans="1:17" x14ac:dyDescent="0.35">
      <c r="A7466" t="s">
        <v>7497</v>
      </c>
      <c r="B7466" t="s">
        <v>25</v>
      </c>
      <c r="C7466" t="s">
        <v>26</v>
      </c>
      <c r="D7466" s="2">
        <v>1717.23</v>
      </c>
      <c r="E7466">
        <v>0.43</v>
      </c>
      <c r="F7466">
        <v>1</v>
      </c>
      <c r="G7466" s="1">
        <v>45332</v>
      </c>
      <c r="H7466" s="1">
        <v>45336</v>
      </c>
      <c r="I7466" t="s">
        <v>21</v>
      </c>
      <c r="J7466" t="s">
        <v>22</v>
      </c>
      <c r="K7466" s="2">
        <v>262.19</v>
      </c>
      <c r="L7466" t="s">
        <v>17</v>
      </c>
      <c r="M7466">
        <f>YEAR(Table1[[#This Row],[order_date]])</f>
        <v>2024</v>
      </c>
      <c r="N7466">
        <f>MONTH(Table1[[#This Row],[order_date]])</f>
        <v>2</v>
      </c>
      <c r="O7466" s="3">
        <f>Table1[[#This Row],[sales]]-Table1[[#This Row],[profit]]</f>
        <v>1455.04</v>
      </c>
      <c r="P7466" s="3">
        <f>Table1[[#This Row],[sales]]*Table1[[#This Row],[quantity]]</f>
        <v>1717.23</v>
      </c>
      <c r="Q7466" s="9">
        <f>Table1[[#This Row],[delivery_date]]-Table1[[#This Row],[order_date]]</f>
        <v>4</v>
      </c>
    </row>
    <row r="7467" spans="1:17" x14ac:dyDescent="0.35">
      <c r="A7467" t="s">
        <v>7498</v>
      </c>
      <c r="B7467" t="s">
        <v>13</v>
      </c>
      <c r="C7467" t="s">
        <v>33</v>
      </c>
      <c r="D7467" s="2">
        <v>997.45</v>
      </c>
      <c r="E7467">
        <v>0.12</v>
      </c>
      <c r="F7467">
        <v>1</v>
      </c>
      <c r="G7467" s="1">
        <v>45296</v>
      </c>
      <c r="H7467" s="1">
        <v>45299</v>
      </c>
      <c r="I7467" t="s">
        <v>15</v>
      </c>
      <c r="J7467" t="s">
        <v>22</v>
      </c>
      <c r="K7467" s="2">
        <v>275.54000000000002</v>
      </c>
      <c r="L7467" t="s">
        <v>23</v>
      </c>
      <c r="M7467">
        <f>YEAR(Table1[[#This Row],[order_date]])</f>
        <v>2024</v>
      </c>
      <c r="N7467">
        <f>MONTH(Table1[[#This Row],[order_date]])</f>
        <v>1</v>
      </c>
      <c r="O7467" s="3">
        <f>Table1[[#This Row],[sales]]-Table1[[#This Row],[profit]]</f>
        <v>721.91000000000008</v>
      </c>
      <c r="P7467" s="3">
        <f>Table1[[#This Row],[sales]]*Table1[[#This Row],[quantity]]</f>
        <v>997.45</v>
      </c>
      <c r="Q7467" s="9">
        <f>Table1[[#This Row],[delivery_date]]-Table1[[#This Row],[order_date]]</f>
        <v>3</v>
      </c>
    </row>
    <row r="7468" spans="1:17" x14ac:dyDescent="0.35">
      <c r="A7468" t="s">
        <v>7499</v>
      </c>
      <c r="B7468" t="s">
        <v>41</v>
      </c>
      <c r="C7468" t="s">
        <v>20</v>
      </c>
      <c r="D7468" s="2">
        <v>816.87</v>
      </c>
      <c r="E7468">
        <v>0.23</v>
      </c>
      <c r="F7468">
        <v>5</v>
      </c>
      <c r="G7468" s="1">
        <v>45640</v>
      </c>
      <c r="H7468" s="1">
        <v>45646</v>
      </c>
      <c r="I7468" t="s">
        <v>15</v>
      </c>
      <c r="J7468" t="s">
        <v>16</v>
      </c>
      <c r="K7468" s="2">
        <v>44.79</v>
      </c>
      <c r="L7468" t="s">
        <v>17</v>
      </c>
      <c r="M7468">
        <f>YEAR(Table1[[#This Row],[order_date]])</f>
        <v>2024</v>
      </c>
      <c r="N7468">
        <f>MONTH(Table1[[#This Row],[order_date]])</f>
        <v>12</v>
      </c>
      <c r="O7468" s="3">
        <f>Table1[[#This Row],[sales]]-Table1[[#This Row],[profit]]</f>
        <v>772.08</v>
      </c>
      <c r="P7468" s="3">
        <f>Table1[[#This Row],[sales]]*Table1[[#This Row],[quantity]]</f>
        <v>4084.35</v>
      </c>
      <c r="Q7468" s="9">
        <f>Table1[[#This Row],[delivery_date]]-Table1[[#This Row],[order_date]]</f>
        <v>6</v>
      </c>
    </row>
    <row r="7469" spans="1:17" x14ac:dyDescent="0.35">
      <c r="A7469" t="s">
        <v>7500</v>
      </c>
      <c r="B7469" t="s">
        <v>13</v>
      </c>
      <c r="C7469" t="s">
        <v>20</v>
      </c>
      <c r="D7469" s="2">
        <v>1759.98</v>
      </c>
      <c r="E7469">
        <v>0.28999999999999998</v>
      </c>
      <c r="F7469">
        <v>4</v>
      </c>
      <c r="G7469" s="1">
        <v>45100</v>
      </c>
      <c r="H7469" s="1">
        <v>45106</v>
      </c>
      <c r="I7469" t="s">
        <v>15</v>
      </c>
      <c r="J7469" t="s">
        <v>16</v>
      </c>
      <c r="K7469" s="2">
        <v>494.84</v>
      </c>
      <c r="L7469" t="s">
        <v>23</v>
      </c>
      <c r="M7469">
        <f>YEAR(Table1[[#This Row],[order_date]])</f>
        <v>2023</v>
      </c>
      <c r="N7469">
        <f>MONTH(Table1[[#This Row],[order_date]])</f>
        <v>6</v>
      </c>
      <c r="O7469" s="3">
        <f>Table1[[#This Row],[sales]]-Table1[[#This Row],[profit]]</f>
        <v>1265.1400000000001</v>
      </c>
      <c r="P7469" s="3">
        <f>Table1[[#This Row],[sales]]*Table1[[#This Row],[quantity]]</f>
        <v>7039.92</v>
      </c>
      <c r="Q7469" s="9">
        <f>Table1[[#This Row],[delivery_date]]-Table1[[#This Row],[order_date]]</f>
        <v>6</v>
      </c>
    </row>
    <row r="7470" spans="1:17" x14ac:dyDescent="0.35">
      <c r="A7470" t="s">
        <v>7501</v>
      </c>
      <c r="B7470" t="s">
        <v>41</v>
      </c>
      <c r="C7470" t="s">
        <v>14</v>
      </c>
      <c r="D7470" s="2">
        <v>303.99</v>
      </c>
      <c r="E7470">
        <v>0.32</v>
      </c>
      <c r="F7470">
        <v>5</v>
      </c>
      <c r="G7470" s="1">
        <v>45222</v>
      </c>
      <c r="H7470" s="1">
        <v>45223</v>
      </c>
      <c r="I7470" t="s">
        <v>31</v>
      </c>
      <c r="J7470" t="s">
        <v>27</v>
      </c>
      <c r="K7470" s="2">
        <v>45.93</v>
      </c>
      <c r="L7470" t="s">
        <v>28</v>
      </c>
      <c r="M7470">
        <f>YEAR(Table1[[#This Row],[order_date]])</f>
        <v>2023</v>
      </c>
      <c r="N7470">
        <f>MONTH(Table1[[#This Row],[order_date]])</f>
        <v>10</v>
      </c>
      <c r="O7470" s="3">
        <f>Table1[[#This Row],[sales]]-Table1[[#This Row],[profit]]</f>
        <v>258.06</v>
      </c>
      <c r="P7470" s="3">
        <f>Table1[[#This Row],[sales]]*Table1[[#This Row],[quantity]]</f>
        <v>1519.95</v>
      </c>
      <c r="Q7470" s="9">
        <f>Table1[[#This Row],[delivery_date]]-Table1[[#This Row],[order_date]]</f>
        <v>1</v>
      </c>
    </row>
    <row r="7471" spans="1:17" x14ac:dyDescent="0.35">
      <c r="A7471" t="s">
        <v>7502</v>
      </c>
      <c r="B7471" t="s">
        <v>19</v>
      </c>
      <c r="C7471" t="s">
        <v>33</v>
      </c>
      <c r="D7471" s="2">
        <v>2239.4699999999998</v>
      </c>
      <c r="E7471">
        <v>0.49</v>
      </c>
      <c r="F7471">
        <v>6</v>
      </c>
      <c r="G7471" s="1">
        <v>45236</v>
      </c>
      <c r="H7471" s="1">
        <v>45242</v>
      </c>
      <c r="I7471" t="s">
        <v>15</v>
      </c>
      <c r="J7471" t="s">
        <v>16</v>
      </c>
      <c r="K7471" s="2">
        <v>235.01</v>
      </c>
      <c r="L7471" t="s">
        <v>28</v>
      </c>
      <c r="M7471">
        <f>YEAR(Table1[[#This Row],[order_date]])</f>
        <v>2023</v>
      </c>
      <c r="N7471">
        <f>MONTH(Table1[[#This Row],[order_date]])</f>
        <v>11</v>
      </c>
      <c r="O7471" s="3">
        <f>Table1[[#This Row],[sales]]-Table1[[#This Row],[profit]]</f>
        <v>2004.4599999999998</v>
      </c>
      <c r="P7471" s="3">
        <f>Table1[[#This Row],[sales]]*Table1[[#This Row],[quantity]]</f>
        <v>13436.82</v>
      </c>
      <c r="Q7471" s="9">
        <f>Table1[[#This Row],[delivery_date]]-Table1[[#This Row],[order_date]]</f>
        <v>6</v>
      </c>
    </row>
    <row r="7472" spans="1:17" x14ac:dyDescent="0.35">
      <c r="A7472" t="s">
        <v>7503</v>
      </c>
      <c r="B7472" t="s">
        <v>41</v>
      </c>
      <c r="C7472" t="s">
        <v>36</v>
      </c>
      <c r="D7472" s="2">
        <v>3047.71</v>
      </c>
      <c r="E7472">
        <v>0.42</v>
      </c>
      <c r="F7472">
        <v>1</v>
      </c>
      <c r="G7472" s="1">
        <v>44972</v>
      </c>
      <c r="H7472" s="1">
        <v>44976</v>
      </c>
      <c r="I7472" t="s">
        <v>15</v>
      </c>
      <c r="J7472" t="s">
        <v>22</v>
      </c>
      <c r="K7472" s="2">
        <v>897.07</v>
      </c>
      <c r="L7472" t="s">
        <v>39</v>
      </c>
      <c r="M7472">
        <f>YEAR(Table1[[#This Row],[order_date]])</f>
        <v>2023</v>
      </c>
      <c r="N7472">
        <f>MONTH(Table1[[#This Row],[order_date]])</f>
        <v>2</v>
      </c>
      <c r="O7472" s="3">
        <f>Table1[[#This Row],[sales]]-Table1[[#This Row],[profit]]</f>
        <v>2150.64</v>
      </c>
      <c r="P7472" s="3">
        <f>Table1[[#This Row],[sales]]*Table1[[#This Row],[quantity]]</f>
        <v>3047.71</v>
      </c>
      <c r="Q7472" s="9">
        <f>Table1[[#This Row],[delivery_date]]-Table1[[#This Row],[order_date]]</f>
        <v>4</v>
      </c>
    </row>
    <row r="7473" spans="1:17" x14ac:dyDescent="0.35">
      <c r="A7473" t="s">
        <v>7504</v>
      </c>
      <c r="B7473" t="s">
        <v>41</v>
      </c>
      <c r="C7473" t="s">
        <v>36</v>
      </c>
      <c r="D7473" s="2">
        <v>4714.1099999999997</v>
      </c>
      <c r="E7473">
        <v>0.03</v>
      </c>
      <c r="F7473">
        <v>2</v>
      </c>
      <c r="G7473" s="1">
        <v>45346</v>
      </c>
      <c r="H7473" s="1">
        <v>45348</v>
      </c>
      <c r="I7473" t="s">
        <v>21</v>
      </c>
      <c r="J7473" t="s">
        <v>22</v>
      </c>
      <c r="K7473" s="2">
        <v>1313.11</v>
      </c>
      <c r="L7473" t="s">
        <v>23</v>
      </c>
      <c r="M7473">
        <f>YEAR(Table1[[#This Row],[order_date]])</f>
        <v>2024</v>
      </c>
      <c r="N7473">
        <f>MONTH(Table1[[#This Row],[order_date]])</f>
        <v>2</v>
      </c>
      <c r="O7473" s="3">
        <f>Table1[[#This Row],[sales]]-Table1[[#This Row],[profit]]</f>
        <v>3401</v>
      </c>
      <c r="P7473" s="3">
        <f>Table1[[#This Row],[sales]]*Table1[[#This Row],[quantity]]</f>
        <v>9428.2199999999993</v>
      </c>
      <c r="Q7473" s="9">
        <f>Table1[[#This Row],[delivery_date]]-Table1[[#This Row],[order_date]]</f>
        <v>2</v>
      </c>
    </row>
    <row r="7474" spans="1:17" x14ac:dyDescent="0.35">
      <c r="A7474" t="s">
        <v>7505</v>
      </c>
      <c r="B7474" t="s">
        <v>41</v>
      </c>
      <c r="C7474" t="s">
        <v>26</v>
      </c>
      <c r="D7474" s="2">
        <v>3166.56</v>
      </c>
      <c r="E7474">
        <v>0.08</v>
      </c>
      <c r="F7474">
        <v>2</v>
      </c>
      <c r="G7474" s="1">
        <v>45557</v>
      </c>
      <c r="H7474" s="1">
        <v>45564</v>
      </c>
      <c r="I7474" t="s">
        <v>15</v>
      </c>
      <c r="J7474" t="s">
        <v>22</v>
      </c>
      <c r="K7474" s="2">
        <v>656.39</v>
      </c>
      <c r="L7474" t="s">
        <v>34</v>
      </c>
      <c r="M7474">
        <f>YEAR(Table1[[#This Row],[order_date]])</f>
        <v>2024</v>
      </c>
      <c r="N7474">
        <f>MONTH(Table1[[#This Row],[order_date]])</f>
        <v>9</v>
      </c>
      <c r="O7474" s="3">
        <f>Table1[[#This Row],[sales]]-Table1[[#This Row],[profit]]</f>
        <v>2510.17</v>
      </c>
      <c r="P7474" s="3">
        <f>Table1[[#This Row],[sales]]*Table1[[#This Row],[quantity]]</f>
        <v>6333.12</v>
      </c>
      <c r="Q7474" s="9">
        <f>Table1[[#This Row],[delivery_date]]-Table1[[#This Row],[order_date]]</f>
        <v>7</v>
      </c>
    </row>
    <row r="7475" spans="1:17" x14ac:dyDescent="0.35">
      <c r="A7475" t="s">
        <v>7506</v>
      </c>
      <c r="B7475" t="s">
        <v>25</v>
      </c>
      <c r="C7475" t="s">
        <v>14</v>
      </c>
      <c r="D7475" s="2">
        <v>3157.97</v>
      </c>
      <c r="E7475">
        <v>0.33</v>
      </c>
      <c r="F7475">
        <v>5</v>
      </c>
      <c r="G7475" s="1">
        <v>45223</v>
      </c>
      <c r="H7475" s="1">
        <v>45225</v>
      </c>
      <c r="I7475" t="s">
        <v>15</v>
      </c>
      <c r="J7475" t="s">
        <v>27</v>
      </c>
      <c r="K7475" s="2">
        <v>228.79</v>
      </c>
      <c r="L7475" t="s">
        <v>28</v>
      </c>
      <c r="M7475">
        <f>YEAR(Table1[[#This Row],[order_date]])</f>
        <v>2023</v>
      </c>
      <c r="N7475">
        <f>MONTH(Table1[[#This Row],[order_date]])</f>
        <v>10</v>
      </c>
      <c r="O7475" s="3">
        <f>Table1[[#This Row],[sales]]-Table1[[#This Row],[profit]]</f>
        <v>2929.18</v>
      </c>
      <c r="P7475" s="3">
        <f>Table1[[#This Row],[sales]]*Table1[[#This Row],[quantity]]</f>
        <v>15789.849999999999</v>
      </c>
      <c r="Q7475" s="9">
        <f>Table1[[#This Row],[delivery_date]]-Table1[[#This Row],[order_date]]</f>
        <v>2</v>
      </c>
    </row>
    <row r="7476" spans="1:17" x14ac:dyDescent="0.35">
      <c r="A7476" t="s">
        <v>7507</v>
      </c>
      <c r="B7476" t="s">
        <v>41</v>
      </c>
      <c r="C7476" t="s">
        <v>36</v>
      </c>
      <c r="D7476" s="2">
        <v>1934.63</v>
      </c>
      <c r="E7476">
        <v>0.12</v>
      </c>
      <c r="F7476">
        <v>9</v>
      </c>
      <c r="G7476" s="1">
        <v>45097</v>
      </c>
      <c r="H7476" s="1">
        <v>45100</v>
      </c>
      <c r="I7476" t="s">
        <v>31</v>
      </c>
      <c r="J7476" t="s">
        <v>16</v>
      </c>
      <c r="K7476" s="2">
        <v>470.09</v>
      </c>
      <c r="L7476" t="s">
        <v>48</v>
      </c>
      <c r="M7476">
        <f>YEAR(Table1[[#This Row],[order_date]])</f>
        <v>2023</v>
      </c>
      <c r="N7476">
        <f>MONTH(Table1[[#This Row],[order_date]])</f>
        <v>6</v>
      </c>
      <c r="O7476" s="3">
        <f>Table1[[#This Row],[sales]]-Table1[[#This Row],[profit]]</f>
        <v>1464.5400000000002</v>
      </c>
      <c r="P7476" s="3">
        <f>Table1[[#This Row],[sales]]*Table1[[#This Row],[quantity]]</f>
        <v>17411.670000000002</v>
      </c>
      <c r="Q7476" s="9">
        <f>Table1[[#This Row],[delivery_date]]-Table1[[#This Row],[order_date]]</f>
        <v>3</v>
      </c>
    </row>
    <row r="7477" spans="1:17" x14ac:dyDescent="0.35">
      <c r="A7477" t="s">
        <v>7508</v>
      </c>
      <c r="B7477" t="s">
        <v>19</v>
      </c>
      <c r="C7477" t="s">
        <v>26</v>
      </c>
      <c r="D7477" s="2">
        <v>753.25</v>
      </c>
      <c r="E7477">
        <v>0.08</v>
      </c>
      <c r="F7477">
        <v>7</v>
      </c>
      <c r="G7477" s="1">
        <v>45243</v>
      </c>
      <c r="H7477" s="1">
        <v>45250</v>
      </c>
      <c r="I7477" t="s">
        <v>15</v>
      </c>
      <c r="J7477" t="s">
        <v>22</v>
      </c>
      <c r="K7477" s="2">
        <v>52.21</v>
      </c>
      <c r="L7477" t="s">
        <v>17</v>
      </c>
      <c r="M7477">
        <f>YEAR(Table1[[#This Row],[order_date]])</f>
        <v>2023</v>
      </c>
      <c r="N7477">
        <f>MONTH(Table1[[#This Row],[order_date]])</f>
        <v>11</v>
      </c>
      <c r="O7477" s="3">
        <f>Table1[[#This Row],[sales]]-Table1[[#This Row],[profit]]</f>
        <v>701.04</v>
      </c>
      <c r="P7477" s="3">
        <f>Table1[[#This Row],[sales]]*Table1[[#This Row],[quantity]]</f>
        <v>5272.75</v>
      </c>
      <c r="Q7477" s="9">
        <f>Table1[[#This Row],[delivery_date]]-Table1[[#This Row],[order_date]]</f>
        <v>7</v>
      </c>
    </row>
    <row r="7478" spans="1:17" x14ac:dyDescent="0.35">
      <c r="A7478" t="s">
        <v>7509</v>
      </c>
      <c r="B7478" t="s">
        <v>19</v>
      </c>
      <c r="C7478" t="s">
        <v>33</v>
      </c>
      <c r="D7478" s="2">
        <v>2289.9899999999998</v>
      </c>
      <c r="E7478">
        <v>0.33</v>
      </c>
      <c r="F7478">
        <v>4</v>
      </c>
      <c r="G7478" s="1">
        <v>45199</v>
      </c>
      <c r="H7478" s="1">
        <v>45204</v>
      </c>
      <c r="I7478" t="s">
        <v>15</v>
      </c>
      <c r="J7478" t="s">
        <v>27</v>
      </c>
      <c r="K7478" s="2">
        <v>263.45</v>
      </c>
      <c r="L7478" t="s">
        <v>39</v>
      </c>
      <c r="M7478">
        <f>YEAR(Table1[[#This Row],[order_date]])</f>
        <v>2023</v>
      </c>
      <c r="N7478">
        <f>MONTH(Table1[[#This Row],[order_date]])</f>
        <v>9</v>
      </c>
      <c r="O7478" s="3">
        <f>Table1[[#This Row],[sales]]-Table1[[#This Row],[profit]]</f>
        <v>2026.5399999999997</v>
      </c>
      <c r="P7478" s="3">
        <f>Table1[[#This Row],[sales]]*Table1[[#This Row],[quantity]]</f>
        <v>9159.9599999999991</v>
      </c>
      <c r="Q7478" s="9">
        <f>Table1[[#This Row],[delivery_date]]-Table1[[#This Row],[order_date]]</f>
        <v>5</v>
      </c>
    </row>
    <row r="7479" spans="1:17" x14ac:dyDescent="0.35">
      <c r="A7479" t="s">
        <v>7510</v>
      </c>
      <c r="B7479" t="s">
        <v>19</v>
      </c>
      <c r="C7479" t="s">
        <v>14</v>
      </c>
      <c r="D7479" s="2">
        <v>3033.51</v>
      </c>
      <c r="E7479">
        <v>0.27</v>
      </c>
      <c r="F7479">
        <v>5</v>
      </c>
      <c r="G7479" s="1">
        <v>45631</v>
      </c>
      <c r="H7479" s="1">
        <v>45635</v>
      </c>
      <c r="I7479" t="s">
        <v>15</v>
      </c>
      <c r="J7479" t="s">
        <v>16</v>
      </c>
      <c r="K7479" s="2">
        <v>610.08000000000004</v>
      </c>
      <c r="L7479" t="s">
        <v>48</v>
      </c>
      <c r="M7479">
        <f>YEAR(Table1[[#This Row],[order_date]])</f>
        <v>2024</v>
      </c>
      <c r="N7479">
        <f>MONTH(Table1[[#This Row],[order_date]])</f>
        <v>12</v>
      </c>
      <c r="O7479" s="3">
        <f>Table1[[#This Row],[sales]]-Table1[[#This Row],[profit]]</f>
        <v>2423.4300000000003</v>
      </c>
      <c r="P7479" s="3">
        <f>Table1[[#This Row],[sales]]*Table1[[#This Row],[quantity]]</f>
        <v>15167.550000000001</v>
      </c>
      <c r="Q7479" s="9">
        <f>Table1[[#This Row],[delivery_date]]-Table1[[#This Row],[order_date]]</f>
        <v>4</v>
      </c>
    </row>
    <row r="7480" spans="1:17" x14ac:dyDescent="0.35">
      <c r="A7480" t="s">
        <v>7511</v>
      </c>
      <c r="B7480" t="s">
        <v>41</v>
      </c>
      <c r="C7480" t="s">
        <v>14</v>
      </c>
      <c r="D7480" s="2">
        <v>3647.76</v>
      </c>
      <c r="E7480">
        <v>0.4</v>
      </c>
      <c r="F7480">
        <v>7</v>
      </c>
      <c r="G7480" s="1">
        <v>45441</v>
      </c>
      <c r="H7480" s="1">
        <v>45447</v>
      </c>
      <c r="I7480" t="s">
        <v>21</v>
      </c>
      <c r="J7480" t="s">
        <v>27</v>
      </c>
      <c r="K7480" s="2">
        <v>214.29</v>
      </c>
      <c r="L7480" t="s">
        <v>48</v>
      </c>
      <c r="M7480">
        <f>YEAR(Table1[[#This Row],[order_date]])</f>
        <v>2024</v>
      </c>
      <c r="N7480">
        <f>MONTH(Table1[[#This Row],[order_date]])</f>
        <v>5</v>
      </c>
      <c r="O7480" s="3">
        <f>Table1[[#This Row],[sales]]-Table1[[#This Row],[profit]]</f>
        <v>3433.4700000000003</v>
      </c>
      <c r="P7480" s="3">
        <f>Table1[[#This Row],[sales]]*Table1[[#This Row],[quantity]]</f>
        <v>25534.32</v>
      </c>
      <c r="Q7480" s="9">
        <f>Table1[[#This Row],[delivery_date]]-Table1[[#This Row],[order_date]]</f>
        <v>6</v>
      </c>
    </row>
    <row r="7481" spans="1:17" x14ac:dyDescent="0.35">
      <c r="A7481" t="s">
        <v>7512</v>
      </c>
      <c r="B7481" t="s">
        <v>13</v>
      </c>
      <c r="C7481" t="s">
        <v>20</v>
      </c>
      <c r="D7481" s="2">
        <v>4147.83</v>
      </c>
      <c r="E7481">
        <v>0.16</v>
      </c>
      <c r="F7481">
        <v>9</v>
      </c>
      <c r="G7481" s="1">
        <v>45004</v>
      </c>
      <c r="H7481" s="1">
        <v>45009</v>
      </c>
      <c r="I7481" t="s">
        <v>15</v>
      </c>
      <c r="J7481" t="s">
        <v>16</v>
      </c>
      <c r="K7481" s="2">
        <v>515.91999999999996</v>
      </c>
      <c r="L7481" t="s">
        <v>34</v>
      </c>
      <c r="M7481">
        <f>YEAR(Table1[[#This Row],[order_date]])</f>
        <v>2023</v>
      </c>
      <c r="N7481">
        <f>MONTH(Table1[[#This Row],[order_date]])</f>
        <v>3</v>
      </c>
      <c r="O7481" s="3">
        <f>Table1[[#This Row],[sales]]-Table1[[#This Row],[profit]]</f>
        <v>3631.91</v>
      </c>
      <c r="P7481" s="3">
        <f>Table1[[#This Row],[sales]]*Table1[[#This Row],[quantity]]</f>
        <v>37330.47</v>
      </c>
      <c r="Q7481" s="9">
        <f>Table1[[#This Row],[delivery_date]]-Table1[[#This Row],[order_date]]</f>
        <v>5</v>
      </c>
    </row>
    <row r="7482" spans="1:17" x14ac:dyDescent="0.35">
      <c r="A7482" t="s">
        <v>7513</v>
      </c>
      <c r="B7482" t="s">
        <v>13</v>
      </c>
      <c r="C7482" t="s">
        <v>33</v>
      </c>
      <c r="D7482" s="2">
        <v>1354.05</v>
      </c>
      <c r="E7482">
        <v>0.16</v>
      </c>
      <c r="F7482">
        <v>7</v>
      </c>
      <c r="G7482" s="1">
        <v>45129</v>
      </c>
      <c r="H7482" s="1">
        <v>45135</v>
      </c>
      <c r="I7482" t="s">
        <v>31</v>
      </c>
      <c r="J7482" t="s">
        <v>27</v>
      </c>
      <c r="K7482" s="2">
        <v>188.95</v>
      </c>
      <c r="L7482" t="s">
        <v>23</v>
      </c>
      <c r="M7482">
        <f>YEAR(Table1[[#This Row],[order_date]])</f>
        <v>2023</v>
      </c>
      <c r="N7482">
        <f>MONTH(Table1[[#This Row],[order_date]])</f>
        <v>7</v>
      </c>
      <c r="O7482" s="3">
        <f>Table1[[#This Row],[sales]]-Table1[[#This Row],[profit]]</f>
        <v>1165.0999999999999</v>
      </c>
      <c r="P7482" s="3">
        <f>Table1[[#This Row],[sales]]*Table1[[#This Row],[quantity]]</f>
        <v>9478.35</v>
      </c>
      <c r="Q7482" s="9">
        <f>Table1[[#This Row],[delivery_date]]-Table1[[#This Row],[order_date]]</f>
        <v>6</v>
      </c>
    </row>
    <row r="7483" spans="1:17" x14ac:dyDescent="0.35">
      <c r="A7483" t="s">
        <v>7514</v>
      </c>
      <c r="B7483" t="s">
        <v>19</v>
      </c>
      <c r="C7483" t="s">
        <v>14</v>
      </c>
      <c r="D7483" s="2">
        <v>1281.98</v>
      </c>
      <c r="E7483">
        <v>0.08</v>
      </c>
      <c r="F7483">
        <v>2</v>
      </c>
      <c r="G7483" s="1">
        <v>44956</v>
      </c>
      <c r="H7483" s="1">
        <v>44962</v>
      </c>
      <c r="I7483" t="s">
        <v>31</v>
      </c>
      <c r="J7483" t="s">
        <v>27</v>
      </c>
      <c r="K7483" s="2">
        <v>80.58</v>
      </c>
      <c r="L7483" t="s">
        <v>23</v>
      </c>
      <c r="M7483">
        <f>YEAR(Table1[[#This Row],[order_date]])</f>
        <v>2023</v>
      </c>
      <c r="N7483">
        <f>MONTH(Table1[[#This Row],[order_date]])</f>
        <v>1</v>
      </c>
      <c r="O7483" s="3">
        <f>Table1[[#This Row],[sales]]-Table1[[#This Row],[profit]]</f>
        <v>1201.4000000000001</v>
      </c>
      <c r="P7483" s="3">
        <f>Table1[[#This Row],[sales]]*Table1[[#This Row],[quantity]]</f>
        <v>2563.96</v>
      </c>
      <c r="Q7483" s="9">
        <f>Table1[[#This Row],[delivery_date]]-Table1[[#This Row],[order_date]]</f>
        <v>6</v>
      </c>
    </row>
    <row r="7484" spans="1:17" x14ac:dyDescent="0.35">
      <c r="A7484" t="s">
        <v>7515</v>
      </c>
      <c r="B7484" t="s">
        <v>25</v>
      </c>
      <c r="C7484" t="s">
        <v>26</v>
      </c>
      <c r="D7484" s="2">
        <v>2869.97</v>
      </c>
      <c r="E7484">
        <v>0.33</v>
      </c>
      <c r="F7484">
        <v>4</v>
      </c>
      <c r="G7484" s="1">
        <v>44947</v>
      </c>
      <c r="H7484" s="1">
        <v>44953</v>
      </c>
      <c r="I7484" t="s">
        <v>21</v>
      </c>
      <c r="J7484" t="s">
        <v>16</v>
      </c>
      <c r="K7484" s="2">
        <v>549.4</v>
      </c>
      <c r="L7484" t="s">
        <v>17</v>
      </c>
      <c r="M7484">
        <f>YEAR(Table1[[#This Row],[order_date]])</f>
        <v>2023</v>
      </c>
      <c r="N7484">
        <f>MONTH(Table1[[#This Row],[order_date]])</f>
        <v>1</v>
      </c>
      <c r="O7484" s="3">
        <f>Table1[[#This Row],[sales]]-Table1[[#This Row],[profit]]</f>
        <v>2320.5699999999997</v>
      </c>
      <c r="P7484" s="3">
        <f>Table1[[#This Row],[sales]]*Table1[[#This Row],[quantity]]</f>
        <v>11479.88</v>
      </c>
      <c r="Q7484" s="9">
        <f>Table1[[#This Row],[delivery_date]]-Table1[[#This Row],[order_date]]</f>
        <v>6</v>
      </c>
    </row>
    <row r="7485" spans="1:17" x14ac:dyDescent="0.35">
      <c r="A7485" t="s">
        <v>7516</v>
      </c>
      <c r="B7485" t="s">
        <v>13</v>
      </c>
      <c r="C7485" t="s">
        <v>36</v>
      </c>
      <c r="D7485" s="2">
        <v>2873.47</v>
      </c>
      <c r="E7485">
        <v>0.35</v>
      </c>
      <c r="F7485">
        <v>4</v>
      </c>
      <c r="G7485" s="1">
        <v>45070</v>
      </c>
      <c r="H7485" s="1">
        <v>45074</v>
      </c>
      <c r="I7485" t="s">
        <v>15</v>
      </c>
      <c r="J7485" t="s">
        <v>27</v>
      </c>
      <c r="K7485" s="2">
        <v>628.79999999999995</v>
      </c>
      <c r="L7485" t="s">
        <v>17</v>
      </c>
      <c r="M7485">
        <f>YEAR(Table1[[#This Row],[order_date]])</f>
        <v>2023</v>
      </c>
      <c r="N7485">
        <f>MONTH(Table1[[#This Row],[order_date]])</f>
        <v>5</v>
      </c>
      <c r="O7485" s="3">
        <f>Table1[[#This Row],[sales]]-Table1[[#This Row],[profit]]</f>
        <v>2244.67</v>
      </c>
      <c r="P7485" s="3">
        <f>Table1[[#This Row],[sales]]*Table1[[#This Row],[quantity]]</f>
        <v>11493.88</v>
      </c>
      <c r="Q7485" s="9">
        <f>Table1[[#This Row],[delivery_date]]-Table1[[#This Row],[order_date]]</f>
        <v>4</v>
      </c>
    </row>
    <row r="7486" spans="1:17" x14ac:dyDescent="0.35">
      <c r="A7486" t="s">
        <v>7517</v>
      </c>
      <c r="B7486" t="s">
        <v>41</v>
      </c>
      <c r="C7486" t="s">
        <v>33</v>
      </c>
      <c r="D7486" s="2">
        <v>1167.94</v>
      </c>
      <c r="E7486">
        <v>7.0000000000000007E-2</v>
      </c>
      <c r="F7486">
        <v>9</v>
      </c>
      <c r="G7486" s="1">
        <v>45498</v>
      </c>
      <c r="H7486" s="1">
        <v>45505</v>
      </c>
      <c r="I7486" t="s">
        <v>21</v>
      </c>
      <c r="J7486" t="s">
        <v>27</v>
      </c>
      <c r="K7486" s="2">
        <v>85.96</v>
      </c>
      <c r="L7486" t="s">
        <v>28</v>
      </c>
      <c r="M7486">
        <f>YEAR(Table1[[#This Row],[order_date]])</f>
        <v>2024</v>
      </c>
      <c r="N7486">
        <f>MONTH(Table1[[#This Row],[order_date]])</f>
        <v>7</v>
      </c>
      <c r="O7486" s="3">
        <f>Table1[[#This Row],[sales]]-Table1[[#This Row],[profit]]</f>
        <v>1081.98</v>
      </c>
      <c r="P7486" s="3">
        <f>Table1[[#This Row],[sales]]*Table1[[#This Row],[quantity]]</f>
        <v>10511.460000000001</v>
      </c>
      <c r="Q7486" s="9">
        <f>Table1[[#This Row],[delivery_date]]-Table1[[#This Row],[order_date]]</f>
        <v>7</v>
      </c>
    </row>
    <row r="7487" spans="1:17" x14ac:dyDescent="0.35">
      <c r="A7487" t="s">
        <v>7518</v>
      </c>
      <c r="B7487" t="s">
        <v>13</v>
      </c>
      <c r="C7487" t="s">
        <v>33</v>
      </c>
      <c r="D7487" s="2">
        <v>2978.63</v>
      </c>
      <c r="E7487">
        <v>0.13</v>
      </c>
      <c r="F7487">
        <v>8</v>
      </c>
      <c r="G7487" s="1">
        <v>45553</v>
      </c>
      <c r="H7487" s="1">
        <v>45555</v>
      </c>
      <c r="I7487" t="s">
        <v>15</v>
      </c>
      <c r="J7487" t="s">
        <v>22</v>
      </c>
      <c r="K7487" s="2">
        <v>428.47</v>
      </c>
      <c r="L7487" t="s">
        <v>28</v>
      </c>
      <c r="M7487">
        <f>YEAR(Table1[[#This Row],[order_date]])</f>
        <v>2024</v>
      </c>
      <c r="N7487">
        <f>MONTH(Table1[[#This Row],[order_date]])</f>
        <v>9</v>
      </c>
      <c r="O7487" s="3">
        <f>Table1[[#This Row],[sales]]-Table1[[#This Row],[profit]]</f>
        <v>2550.16</v>
      </c>
      <c r="P7487" s="3">
        <f>Table1[[#This Row],[sales]]*Table1[[#This Row],[quantity]]</f>
        <v>23829.040000000001</v>
      </c>
      <c r="Q7487" s="9">
        <f>Table1[[#This Row],[delivery_date]]-Table1[[#This Row],[order_date]]</f>
        <v>2</v>
      </c>
    </row>
    <row r="7488" spans="1:17" x14ac:dyDescent="0.35">
      <c r="A7488" t="s">
        <v>7519</v>
      </c>
      <c r="B7488" t="s">
        <v>19</v>
      </c>
      <c r="C7488" t="s">
        <v>14</v>
      </c>
      <c r="D7488" s="2">
        <v>1794.81</v>
      </c>
      <c r="E7488">
        <v>0.08</v>
      </c>
      <c r="F7488">
        <v>6</v>
      </c>
      <c r="G7488" s="1">
        <v>45319</v>
      </c>
      <c r="H7488" s="1">
        <v>45321</v>
      </c>
      <c r="I7488" t="s">
        <v>31</v>
      </c>
      <c r="J7488" t="s">
        <v>22</v>
      </c>
      <c r="K7488" s="2">
        <v>232.85</v>
      </c>
      <c r="L7488" t="s">
        <v>48</v>
      </c>
      <c r="M7488">
        <f>YEAR(Table1[[#This Row],[order_date]])</f>
        <v>2024</v>
      </c>
      <c r="N7488">
        <f>MONTH(Table1[[#This Row],[order_date]])</f>
        <v>1</v>
      </c>
      <c r="O7488" s="3">
        <f>Table1[[#This Row],[sales]]-Table1[[#This Row],[profit]]</f>
        <v>1561.96</v>
      </c>
      <c r="P7488" s="3">
        <f>Table1[[#This Row],[sales]]*Table1[[#This Row],[quantity]]</f>
        <v>10768.86</v>
      </c>
      <c r="Q7488" s="9">
        <f>Table1[[#This Row],[delivery_date]]-Table1[[#This Row],[order_date]]</f>
        <v>2</v>
      </c>
    </row>
    <row r="7489" spans="1:17" x14ac:dyDescent="0.35">
      <c r="A7489" t="s">
        <v>7520</v>
      </c>
      <c r="B7489" t="s">
        <v>25</v>
      </c>
      <c r="C7489" t="s">
        <v>14</v>
      </c>
      <c r="D7489" s="2">
        <v>3232.64</v>
      </c>
      <c r="E7489">
        <v>0.37</v>
      </c>
      <c r="F7489">
        <v>8</v>
      </c>
      <c r="G7489" s="1">
        <v>45504</v>
      </c>
      <c r="H7489" s="1">
        <v>45511</v>
      </c>
      <c r="I7489" t="s">
        <v>15</v>
      </c>
      <c r="J7489" t="s">
        <v>22</v>
      </c>
      <c r="K7489" s="2">
        <v>558.65</v>
      </c>
      <c r="L7489" t="s">
        <v>48</v>
      </c>
      <c r="M7489">
        <f>YEAR(Table1[[#This Row],[order_date]])</f>
        <v>2024</v>
      </c>
      <c r="N7489">
        <f>MONTH(Table1[[#This Row],[order_date]])</f>
        <v>7</v>
      </c>
      <c r="O7489" s="3">
        <f>Table1[[#This Row],[sales]]-Table1[[#This Row],[profit]]</f>
        <v>2673.99</v>
      </c>
      <c r="P7489" s="3">
        <f>Table1[[#This Row],[sales]]*Table1[[#This Row],[quantity]]</f>
        <v>25861.119999999999</v>
      </c>
      <c r="Q7489" s="9">
        <f>Table1[[#This Row],[delivery_date]]-Table1[[#This Row],[order_date]]</f>
        <v>7</v>
      </c>
    </row>
    <row r="7490" spans="1:17" x14ac:dyDescent="0.35">
      <c r="A7490" t="s">
        <v>7521</v>
      </c>
      <c r="B7490" t="s">
        <v>13</v>
      </c>
      <c r="C7490" t="s">
        <v>14</v>
      </c>
      <c r="D7490" s="2">
        <v>1526.12</v>
      </c>
      <c r="E7490">
        <v>0.1</v>
      </c>
      <c r="F7490">
        <v>7</v>
      </c>
      <c r="G7490" s="1">
        <v>45288</v>
      </c>
      <c r="H7490" s="1">
        <v>45293</v>
      </c>
      <c r="I7490" t="s">
        <v>21</v>
      </c>
      <c r="J7490" t="s">
        <v>22</v>
      </c>
      <c r="K7490" s="2">
        <v>432.18</v>
      </c>
      <c r="L7490" t="s">
        <v>48</v>
      </c>
      <c r="M7490">
        <f>YEAR(Table1[[#This Row],[order_date]])</f>
        <v>2023</v>
      </c>
      <c r="N7490">
        <f>MONTH(Table1[[#This Row],[order_date]])</f>
        <v>12</v>
      </c>
      <c r="O7490" s="3">
        <f>Table1[[#This Row],[sales]]-Table1[[#This Row],[profit]]</f>
        <v>1093.9399999999998</v>
      </c>
      <c r="P7490" s="3">
        <f>Table1[[#This Row],[sales]]*Table1[[#This Row],[quantity]]</f>
        <v>10682.84</v>
      </c>
      <c r="Q7490" s="9">
        <f>Table1[[#This Row],[delivery_date]]-Table1[[#This Row],[order_date]]</f>
        <v>5</v>
      </c>
    </row>
    <row r="7491" spans="1:17" x14ac:dyDescent="0.35">
      <c r="A7491" t="s">
        <v>7522</v>
      </c>
      <c r="B7491" t="s">
        <v>13</v>
      </c>
      <c r="C7491" t="s">
        <v>26</v>
      </c>
      <c r="D7491" s="2">
        <v>3002.23</v>
      </c>
      <c r="E7491">
        <v>0.08</v>
      </c>
      <c r="F7491">
        <v>8</v>
      </c>
      <c r="G7491" s="1">
        <v>45249</v>
      </c>
      <c r="H7491" s="1">
        <v>45254</v>
      </c>
      <c r="I7491" t="s">
        <v>21</v>
      </c>
      <c r="J7491" t="s">
        <v>16</v>
      </c>
      <c r="K7491" s="2">
        <v>517.16</v>
      </c>
      <c r="L7491" t="s">
        <v>17</v>
      </c>
      <c r="M7491">
        <f>YEAR(Table1[[#This Row],[order_date]])</f>
        <v>2023</v>
      </c>
      <c r="N7491">
        <f>MONTH(Table1[[#This Row],[order_date]])</f>
        <v>11</v>
      </c>
      <c r="O7491" s="3">
        <f>Table1[[#This Row],[sales]]-Table1[[#This Row],[profit]]</f>
        <v>2485.0700000000002</v>
      </c>
      <c r="P7491" s="3">
        <f>Table1[[#This Row],[sales]]*Table1[[#This Row],[quantity]]</f>
        <v>24017.84</v>
      </c>
      <c r="Q7491" s="9">
        <f>Table1[[#This Row],[delivery_date]]-Table1[[#This Row],[order_date]]</f>
        <v>5</v>
      </c>
    </row>
    <row r="7492" spans="1:17" x14ac:dyDescent="0.35">
      <c r="A7492" t="s">
        <v>7523</v>
      </c>
      <c r="B7492" t="s">
        <v>19</v>
      </c>
      <c r="C7492" t="s">
        <v>20</v>
      </c>
      <c r="D7492" s="2">
        <v>3864.72</v>
      </c>
      <c r="E7492">
        <v>0.03</v>
      </c>
      <c r="F7492">
        <v>7</v>
      </c>
      <c r="G7492" s="1">
        <v>45197</v>
      </c>
      <c r="H7492" s="1">
        <v>45201</v>
      </c>
      <c r="I7492" t="s">
        <v>31</v>
      </c>
      <c r="J7492" t="s">
        <v>22</v>
      </c>
      <c r="K7492" s="2">
        <v>195.88</v>
      </c>
      <c r="L7492" t="s">
        <v>48</v>
      </c>
      <c r="M7492">
        <f>YEAR(Table1[[#This Row],[order_date]])</f>
        <v>2023</v>
      </c>
      <c r="N7492">
        <f>MONTH(Table1[[#This Row],[order_date]])</f>
        <v>9</v>
      </c>
      <c r="O7492" s="3">
        <f>Table1[[#This Row],[sales]]-Table1[[#This Row],[profit]]</f>
        <v>3668.8399999999997</v>
      </c>
      <c r="P7492" s="3">
        <f>Table1[[#This Row],[sales]]*Table1[[#This Row],[quantity]]</f>
        <v>27053.039999999997</v>
      </c>
      <c r="Q7492" s="9">
        <f>Table1[[#This Row],[delivery_date]]-Table1[[#This Row],[order_date]]</f>
        <v>4</v>
      </c>
    </row>
    <row r="7493" spans="1:17" x14ac:dyDescent="0.35">
      <c r="A7493" t="s">
        <v>7524</v>
      </c>
      <c r="B7493" t="s">
        <v>25</v>
      </c>
      <c r="C7493" t="s">
        <v>14</v>
      </c>
      <c r="D7493" s="2">
        <v>4902.78</v>
      </c>
      <c r="E7493">
        <v>0.42</v>
      </c>
      <c r="F7493">
        <v>2</v>
      </c>
      <c r="G7493" s="1">
        <v>45457</v>
      </c>
      <c r="H7493" s="1">
        <v>45460</v>
      </c>
      <c r="I7493" t="s">
        <v>21</v>
      </c>
      <c r="J7493" t="s">
        <v>22</v>
      </c>
      <c r="K7493" s="2">
        <v>289.49</v>
      </c>
      <c r="L7493" t="s">
        <v>23</v>
      </c>
      <c r="M7493">
        <f>YEAR(Table1[[#This Row],[order_date]])</f>
        <v>2024</v>
      </c>
      <c r="N7493">
        <f>MONTH(Table1[[#This Row],[order_date]])</f>
        <v>6</v>
      </c>
      <c r="O7493" s="3">
        <f>Table1[[#This Row],[sales]]-Table1[[#This Row],[profit]]</f>
        <v>4613.29</v>
      </c>
      <c r="P7493" s="3">
        <f>Table1[[#This Row],[sales]]*Table1[[#This Row],[quantity]]</f>
        <v>9805.56</v>
      </c>
      <c r="Q7493" s="9">
        <f>Table1[[#This Row],[delivery_date]]-Table1[[#This Row],[order_date]]</f>
        <v>3</v>
      </c>
    </row>
    <row r="7494" spans="1:17" x14ac:dyDescent="0.35">
      <c r="A7494" t="s">
        <v>7525</v>
      </c>
      <c r="B7494" t="s">
        <v>25</v>
      </c>
      <c r="C7494" t="s">
        <v>20</v>
      </c>
      <c r="D7494" s="2">
        <v>4564.2299999999996</v>
      </c>
      <c r="E7494">
        <v>0.06</v>
      </c>
      <c r="F7494">
        <v>6</v>
      </c>
      <c r="G7494" s="1">
        <v>45452</v>
      </c>
      <c r="H7494" s="1">
        <v>45454</v>
      </c>
      <c r="I7494" t="s">
        <v>31</v>
      </c>
      <c r="J7494" t="s">
        <v>22</v>
      </c>
      <c r="K7494" s="2">
        <v>617.55999999999995</v>
      </c>
      <c r="L7494" t="s">
        <v>17</v>
      </c>
      <c r="M7494">
        <f>YEAR(Table1[[#This Row],[order_date]])</f>
        <v>2024</v>
      </c>
      <c r="N7494">
        <f>MONTH(Table1[[#This Row],[order_date]])</f>
        <v>6</v>
      </c>
      <c r="O7494" s="3">
        <f>Table1[[#This Row],[sales]]-Table1[[#This Row],[profit]]</f>
        <v>3946.6699999999996</v>
      </c>
      <c r="P7494" s="3">
        <f>Table1[[#This Row],[sales]]*Table1[[#This Row],[quantity]]</f>
        <v>27385.379999999997</v>
      </c>
      <c r="Q7494" s="9">
        <f>Table1[[#This Row],[delivery_date]]-Table1[[#This Row],[order_date]]</f>
        <v>2</v>
      </c>
    </row>
    <row r="7495" spans="1:17" x14ac:dyDescent="0.35">
      <c r="A7495" t="s">
        <v>7526</v>
      </c>
      <c r="B7495" t="s">
        <v>19</v>
      </c>
      <c r="C7495" t="s">
        <v>20</v>
      </c>
      <c r="D7495" s="2">
        <v>2567.34</v>
      </c>
      <c r="E7495">
        <v>0.01</v>
      </c>
      <c r="F7495">
        <v>4</v>
      </c>
      <c r="G7495" s="1">
        <v>45069</v>
      </c>
      <c r="H7495" s="1">
        <v>45073</v>
      </c>
      <c r="I7495" t="s">
        <v>31</v>
      </c>
      <c r="J7495" t="s">
        <v>22</v>
      </c>
      <c r="K7495" s="2">
        <v>195.52</v>
      </c>
      <c r="L7495" t="s">
        <v>28</v>
      </c>
      <c r="M7495">
        <f>YEAR(Table1[[#This Row],[order_date]])</f>
        <v>2023</v>
      </c>
      <c r="N7495">
        <f>MONTH(Table1[[#This Row],[order_date]])</f>
        <v>5</v>
      </c>
      <c r="O7495" s="3">
        <f>Table1[[#This Row],[sales]]-Table1[[#This Row],[profit]]</f>
        <v>2371.8200000000002</v>
      </c>
      <c r="P7495" s="3">
        <f>Table1[[#This Row],[sales]]*Table1[[#This Row],[quantity]]</f>
        <v>10269.36</v>
      </c>
      <c r="Q7495" s="9">
        <f>Table1[[#This Row],[delivery_date]]-Table1[[#This Row],[order_date]]</f>
        <v>4</v>
      </c>
    </row>
    <row r="7496" spans="1:17" x14ac:dyDescent="0.35">
      <c r="A7496" t="s">
        <v>7527</v>
      </c>
      <c r="B7496" t="s">
        <v>41</v>
      </c>
      <c r="C7496" t="s">
        <v>33</v>
      </c>
      <c r="D7496" s="2">
        <v>2492.91</v>
      </c>
      <c r="E7496">
        <v>0.03</v>
      </c>
      <c r="F7496">
        <v>4</v>
      </c>
      <c r="G7496" s="1">
        <v>45525</v>
      </c>
      <c r="H7496" s="1">
        <v>45526</v>
      </c>
      <c r="I7496" t="s">
        <v>21</v>
      </c>
      <c r="J7496" t="s">
        <v>16</v>
      </c>
      <c r="K7496" s="2">
        <v>310.32</v>
      </c>
      <c r="L7496" t="s">
        <v>34</v>
      </c>
      <c r="M7496">
        <f>YEAR(Table1[[#This Row],[order_date]])</f>
        <v>2024</v>
      </c>
      <c r="N7496">
        <f>MONTH(Table1[[#This Row],[order_date]])</f>
        <v>8</v>
      </c>
      <c r="O7496" s="3">
        <f>Table1[[#This Row],[sales]]-Table1[[#This Row],[profit]]</f>
        <v>2182.5899999999997</v>
      </c>
      <c r="P7496" s="3">
        <f>Table1[[#This Row],[sales]]*Table1[[#This Row],[quantity]]</f>
        <v>9971.64</v>
      </c>
      <c r="Q7496" s="9">
        <f>Table1[[#This Row],[delivery_date]]-Table1[[#This Row],[order_date]]</f>
        <v>1</v>
      </c>
    </row>
    <row r="7497" spans="1:17" x14ac:dyDescent="0.35">
      <c r="A7497" t="s">
        <v>7528</v>
      </c>
      <c r="B7497" t="s">
        <v>13</v>
      </c>
      <c r="C7497" t="s">
        <v>36</v>
      </c>
      <c r="D7497" s="2">
        <v>2244.73</v>
      </c>
      <c r="E7497">
        <v>0.18</v>
      </c>
      <c r="F7497">
        <v>6</v>
      </c>
      <c r="G7497" s="1">
        <v>45193</v>
      </c>
      <c r="H7497" s="1">
        <v>45200</v>
      </c>
      <c r="I7497" t="s">
        <v>31</v>
      </c>
      <c r="J7497" t="s">
        <v>27</v>
      </c>
      <c r="K7497" s="2">
        <v>471.52</v>
      </c>
      <c r="L7497" t="s">
        <v>28</v>
      </c>
      <c r="M7497">
        <f>YEAR(Table1[[#This Row],[order_date]])</f>
        <v>2023</v>
      </c>
      <c r="N7497">
        <f>MONTH(Table1[[#This Row],[order_date]])</f>
        <v>9</v>
      </c>
      <c r="O7497" s="3">
        <f>Table1[[#This Row],[sales]]-Table1[[#This Row],[profit]]</f>
        <v>1773.21</v>
      </c>
      <c r="P7497" s="3">
        <f>Table1[[#This Row],[sales]]*Table1[[#This Row],[quantity]]</f>
        <v>13468.380000000001</v>
      </c>
      <c r="Q7497" s="9">
        <f>Table1[[#This Row],[delivery_date]]-Table1[[#This Row],[order_date]]</f>
        <v>7</v>
      </c>
    </row>
    <row r="7498" spans="1:17" x14ac:dyDescent="0.35">
      <c r="A7498" t="s">
        <v>7529</v>
      </c>
      <c r="B7498" t="s">
        <v>41</v>
      </c>
      <c r="C7498" t="s">
        <v>36</v>
      </c>
      <c r="D7498" s="2">
        <v>235.98</v>
      </c>
      <c r="E7498">
        <v>0.3</v>
      </c>
      <c r="F7498">
        <v>8</v>
      </c>
      <c r="G7498" s="1">
        <v>44989</v>
      </c>
      <c r="H7498" s="1">
        <v>44996</v>
      </c>
      <c r="I7498" t="s">
        <v>21</v>
      </c>
      <c r="J7498" t="s">
        <v>27</v>
      </c>
      <c r="K7498" s="2">
        <v>27.05</v>
      </c>
      <c r="L7498" t="s">
        <v>17</v>
      </c>
      <c r="M7498">
        <f>YEAR(Table1[[#This Row],[order_date]])</f>
        <v>2023</v>
      </c>
      <c r="N7498">
        <f>MONTH(Table1[[#This Row],[order_date]])</f>
        <v>3</v>
      </c>
      <c r="O7498" s="3">
        <f>Table1[[#This Row],[sales]]-Table1[[#This Row],[profit]]</f>
        <v>208.92999999999998</v>
      </c>
      <c r="P7498" s="3">
        <f>Table1[[#This Row],[sales]]*Table1[[#This Row],[quantity]]</f>
        <v>1887.84</v>
      </c>
      <c r="Q7498" s="9">
        <f>Table1[[#This Row],[delivery_date]]-Table1[[#This Row],[order_date]]</f>
        <v>7</v>
      </c>
    </row>
    <row r="7499" spans="1:17" x14ac:dyDescent="0.35">
      <c r="A7499" t="s">
        <v>7530</v>
      </c>
      <c r="B7499" t="s">
        <v>13</v>
      </c>
      <c r="C7499" t="s">
        <v>26</v>
      </c>
      <c r="D7499" s="2">
        <v>913.18</v>
      </c>
      <c r="E7499">
        <v>0.2</v>
      </c>
      <c r="F7499">
        <v>5</v>
      </c>
      <c r="G7499" s="1">
        <v>45121</v>
      </c>
      <c r="H7499" s="1">
        <v>45127</v>
      </c>
      <c r="I7499" t="s">
        <v>15</v>
      </c>
      <c r="J7499" t="s">
        <v>16</v>
      </c>
      <c r="K7499" s="2">
        <v>71.86</v>
      </c>
      <c r="L7499" t="s">
        <v>17</v>
      </c>
      <c r="M7499">
        <f>YEAR(Table1[[#This Row],[order_date]])</f>
        <v>2023</v>
      </c>
      <c r="N7499">
        <f>MONTH(Table1[[#This Row],[order_date]])</f>
        <v>7</v>
      </c>
      <c r="O7499" s="3">
        <f>Table1[[#This Row],[sales]]-Table1[[#This Row],[profit]]</f>
        <v>841.31999999999994</v>
      </c>
      <c r="P7499" s="3">
        <f>Table1[[#This Row],[sales]]*Table1[[#This Row],[quantity]]</f>
        <v>4565.8999999999996</v>
      </c>
      <c r="Q7499" s="9">
        <f>Table1[[#This Row],[delivery_date]]-Table1[[#This Row],[order_date]]</f>
        <v>6</v>
      </c>
    </row>
    <row r="7500" spans="1:17" x14ac:dyDescent="0.35">
      <c r="A7500" t="s">
        <v>7531</v>
      </c>
      <c r="B7500" t="s">
        <v>13</v>
      </c>
      <c r="C7500" t="s">
        <v>26</v>
      </c>
      <c r="D7500" s="2">
        <v>390.03</v>
      </c>
      <c r="E7500">
        <v>0.23</v>
      </c>
      <c r="F7500">
        <v>3</v>
      </c>
      <c r="G7500" s="1">
        <v>45609</v>
      </c>
      <c r="H7500" s="1">
        <v>45614</v>
      </c>
      <c r="I7500" t="s">
        <v>31</v>
      </c>
      <c r="J7500" t="s">
        <v>16</v>
      </c>
      <c r="K7500" s="2">
        <v>87.88</v>
      </c>
      <c r="L7500" t="s">
        <v>28</v>
      </c>
      <c r="M7500">
        <f>YEAR(Table1[[#This Row],[order_date]])</f>
        <v>2024</v>
      </c>
      <c r="N7500">
        <f>MONTH(Table1[[#This Row],[order_date]])</f>
        <v>11</v>
      </c>
      <c r="O7500" s="3">
        <f>Table1[[#This Row],[sales]]-Table1[[#This Row],[profit]]</f>
        <v>302.14999999999998</v>
      </c>
      <c r="P7500" s="3">
        <f>Table1[[#This Row],[sales]]*Table1[[#This Row],[quantity]]</f>
        <v>1170.0899999999999</v>
      </c>
      <c r="Q7500" s="9">
        <f>Table1[[#This Row],[delivery_date]]-Table1[[#This Row],[order_date]]</f>
        <v>5</v>
      </c>
    </row>
    <row r="7501" spans="1:17" x14ac:dyDescent="0.35">
      <c r="A7501" t="s">
        <v>7532</v>
      </c>
      <c r="B7501" t="s">
        <v>41</v>
      </c>
      <c r="C7501" t="s">
        <v>36</v>
      </c>
      <c r="D7501" s="2">
        <v>3512.14</v>
      </c>
      <c r="E7501">
        <v>0.46</v>
      </c>
      <c r="F7501">
        <v>1</v>
      </c>
      <c r="G7501" s="1">
        <v>45567</v>
      </c>
      <c r="H7501" s="1">
        <v>45574</v>
      </c>
      <c r="I7501" t="s">
        <v>15</v>
      </c>
      <c r="J7501" t="s">
        <v>27</v>
      </c>
      <c r="K7501" s="2">
        <v>980.96</v>
      </c>
      <c r="L7501" t="s">
        <v>28</v>
      </c>
      <c r="M7501">
        <f>YEAR(Table1[[#This Row],[order_date]])</f>
        <v>2024</v>
      </c>
      <c r="N7501">
        <f>MONTH(Table1[[#This Row],[order_date]])</f>
        <v>10</v>
      </c>
      <c r="O7501" s="3">
        <f>Table1[[#This Row],[sales]]-Table1[[#This Row],[profit]]</f>
        <v>2531.1799999999998</v>
      </c>
      <c r="P7501" s="3">
        <f>Table1[[#This Row],[sales]]*Table1[[#This Row],[quantity]]</f>
        <v>3512.14</v>
      </c>
      <c r="Q7501" s="9">
        <f>Table1[[#This Row],[delivery_date]]-Table1[[#This Row],[order_date]]</f>
        <v>7</v>
      </c>
    </row>
    <row r="7502" spans="1:17" x14ac:dyDescent="0.35">
      <c r="A7502" t="s">
        <v>7533</v>
      </c>
      <c r="B7502" t="s">
        <v>19</v>
      </c>
      <c r="C7502" t="s">
        <v>36</v>
      </c>
      <c r="D7502" s="2">
        <v>2124.85</v>
      </c>
      <c r="E7502">
        <v>0.38</v>
      </c>
      <c r="F7502">
        <v>5</v>
      </c>
      <c r="G7502" s="1">
        <v>45058</v>
      </c>
      <c r="H7502" s="1">
        <v>45060</v>
      </c>
      <c r="I7502" t="s">
        <v>15</v>
      </c>
      <c r="J7502" t="s">
        <v>22</v>
      </c>
      <c r="K7502" s="2">
        <v>589.94000000000005</v>
      </c>
      <c r="L7502" t="s">
        <v>17</v>
      </c>
      <c r="M7502">
        <f>YEAR(Table1[[#This Row],[order_date]])</f>
        <v>2023</v>
      </c>
      <c r="N7502">
        <f>MONTH(Table1[[#This Row],[order_date]])</f>
        <v>5</v>
      </c>
      <c r="O7502" s="3">
        <f>Table1[[#This Row],[sales]]-Table1[[#This Row],[profit]]</f>
        <v>1534.9099999999999</v>
      </c>
      <c r="P7502" s="3">
        <f>Table1[[#This Row],[sales]]*Table1[[#This Row],[quantity]]</f>
        <v>10624.25</v>
      </c>
      <c r="Q7502" s="9">
        <f>Table1[[#This Row],[delivery_date]]-Table1[[#This Row],[order_date]]</f>
        <v>2</v>
      </c>
    </row>
    <row r="7503" spans="1:17" x14ac:dyDescent="0.35">
      <c r="A7503" t="s">
        <v>7534</v>
      </c>
      <c r="B7503" t="s">
        <v>19</v>
      </c>
      <c r="C7503" t="s">
        <v>33</v>
      </c>
      <c r="D7503" s="2">
        <v>412.47</v>
      </c>
      <c r="E7503">
        <v>0.17</v>
      </c>
      <c r="F7503">
        <v>3</v>
      </c>
      <c r="G7503" s="1">
        <v>44951</v>
      </c>
      <c r="H7503" s="1">
        <v>44954</v>
      </c>
      <c r="I7503" t="s">
        <v>31</v>
      </c>
      <c r="J7503" t="s">
        <v>22</v>
      </c>
      <c r="K7503" s="2">
        <v>87.94</v>
      </c>
      <c r="L7503" t="s">
        <v>39</v>
      </c>
      <c r="M7503">
        <f>YEAR(Table1[[#This Row],[order_date]])</f>
        <v>2023</v>
      </c>
      <c r="N7503">
        <f>MONTH(Table1[[#This Row],[order_date]])</f>
        <v>1</v>
      </c>
      <c r="O7503" s="3">
        <f>Table1[[#This Row],[sales]]-Table1[[#This Row],[profit]]</f>
        <v>324.53000000000003</v>
      </c>
      <c r="P7503" s="3">
        <f>Table1[[#This Row],[sales]]*Table1[[#This Row],[quantity]]</f>
        <v>1237.4100000000001</v>
      </c>
      <c r="Q7503" s="9">
        <f>Table1[[#This Row],[delivery_date]]-Table1[[#This Row],[order_date]]</f>
        <v>3</v>
      </c>
    </row>
    <row r="7504" spans="1:17" x14ac:dyDescent="0.35">
      <c r="A7504" t="s">
        <v>7535</v>
      </c>
      <c r="B7504" t="s">
        <v>13</v>
      </c>
      <c r="C7504" t="s">
        <v>33</v>
      </c>
      <c r="D7504" s="2">
        <v>3483.82</v>
      </c>
      <c r="E7504">
        <v>0.08</v>
      </c>
      <c r="F7504">
        <v>3</v>
      </c>
      <c r="G7504" s="1">
        <v>45000</v>
      </c>
      <c r="H7504" s="1">
        <v>45007</v>
      </c>
      <c r="I7504" t="s">
        <v>21</v>
      </c>
      <c r="J7504" t="s">
        <v>16</v>
      </c>
      <c r="K7504" s="2">
        <v>335.37</v>
      </c>
      <c r="L7504" t="s">
        <v>28</v>
      </c>
      <c r="M7504">
        <f>YEAR(Table1[[#This Row],[order_date]])</f>
        <v>2023</v>
      </c>
      <c r="N7504">
        <f>MONTH(Table1[[#This Row],[order_date]])</f>
        <v>3</v>
      </c>
      <c r="O7504" s="3">
        <f>Table1[[#This Row],[sales]]-Table1[[#This Row],[profit]]</f>
        <v>3148.4500000000003</v>
      </c>
      <c r="P7504" s="3">
        <f>Table1[[#This Row],[sales]]*Table1[[#This Row],[quantity]]</f>
        <v>10451.460000000001</v>
      </c>
      <c r="Q7504" s="9">
        <f>Table1[[#This Row],[delivery_date]]-Table1[[#This Row],[order_date]]</f>
        <v>7</v>
      </c>
    </row>
    <row r="7505" spans="1:17" x14ac:dyDescent="0.35">
      <c r="A7505" t="s">
        <v>7536</v>
      </c>
      <c r="B7505" t="s">
        <v>19</v>
      </c>
      <c r="C7505" t="s">
        <v>36</v>
      </c>
      <c r="D7505" s="2">
        <v>3257.74</v>
      </c>
      <c r="E7505">
        <v>0.37</v>
      </c>
      <c r="F7505">
        <v>4</v>
      </c>
      <c r="G7505" s="1">
        <v>45136</v>
      </c>
      <c r="H7505" s="1">
        <v>45139</v>
      </c>
      <c r="I7505" t="s">
        <v>21</v>
      </c>
      <c r="J7505" t="s">
        <v>16</v>
      </c>
      <c r="K7505" s="2">
        <v>874.05</v>
      </c>
      <c r="L7505" t="s">
        <v>48</v>
      </c>
      <c r="M7505">
        <f>YEAR(Table1[[#This Row],[order_date]])</f>
        <v>2023</v>
      </c>
      <c r="N7505">
        <f>MONTH(Table1[[#This Row],[order_date]])</f>
        <v>7</v>
      </c>
      <c r="O7505" s="3">
        <f>Table1[[#This Row],[sales]]-Table1[[#This Row],[profit]]</f>
        <v>2383.6899999999996</v>
      </c>
      <c r="P7505" s="3">
        <f>Table1[[#This Row],[sales]]*Table1[[#This Row],[quantity]]</f>
        <v>13030.96</v>
      </c>
      <c r="Q7505" s="9">
        <f>Table1[[#This Row],[delivery_date]]-Table1[[#This Row],[order_date]]</f>
        <v>3</v>
      </c>
    </row>
    <row r="7506" spans="1:17" x14ac:dyDescent="0.35">
      <c r="A7506" t="s">
        <v>7537</v>
      </c>
      <c r="B7506" t="s">
        <v>13</v>
      </c>
      <c r="C7506" t="s">
        <v>14</v>
      </c>
      <c r="D7506" s="2">
        <v>3627.82</v>
      </c>
      <c r="E7506">
        <v>0.28999999999999998</v>
      </c>
      <c r="F7506">
        <v>9</v>
      </c>
      <c r="G7506" s="1">
        <v>45151</v>
      </c>
      <c r="H7506" s="1">
        <v>45152</v>
      </c>
      <c r="I7506" t="s">
        <v>15</v>
      </c>
      <c r="J7506" t="s">
        <v>16</v>
      </c>
      <c r="K7506" s="2">
        <v>872.28</v>
      </c>
      <c r="L7506" t="s">
        <v>23</v>
      </c>
      <c r="M7506">
        <f>YEAR(Table1[[#This Row],[order_date]])</f>
        <v>2023</v>
      </c>
      <c r="N7506">
        <f>MONTH(Table1[[#This Row],[order_date]])</f>
        <v>8</v>
      </c>
      <c r="O7506" s="3">
        <f>Table1[[#This Row],[sales]]-Table1[[#This Row],[profit]]</f>
        <v>2755.54</v>
      </c>
      <c r="P7506" s="3">
        <f>Table1[[#This Row],[sales]]*Table1[[#This Row],[quantity]]</f>
        <v>32650.38</v>
      </c>
      <c r="Q7506" s="9">
        <f>Table1[[#This Row],[delivery_date]]-Table1[[#This Row],[order_date]]</f>
        <v>1</v>
      </c>
    </row>
    <row r="7507" spans="1:17" x14ac:dyDescent="0.35">
      <c r="A7507" t="s">
        <v>7538</v>
      </c>
      <c r="B7507" t="s">
        <v>19</v>
      </c>
      <c r="C7507" t="s">
        <v>14</v>
      </c>
      <c r="D7507" s="2">
        <v>3039.19</v>
      </c>
      <c r="E7507">
        <v>0.48</v>
      </c>
      <c r="F7507">
        <v>4</v>
      </c>
      <c r="G7507" s="1">
        <v>45491</v>
      </c>
      <c r="H7507" s="1">
        <v>45496</v>
      </c>
      <c r="I7507" t="s">
        <v>21</v>
      </c>
      <c r="J7507" t="s">
        <v>22</v>
      </c>
      <c r="K7507" s="2">
        <v>789.35</v>
      </c>
      <c r="L7507" t="s">
        <v>28</v>
      </c>
      <c r="M7507">
        <f>YEAR(Table1[[#This Row],[order_date]])</f>
        <v>2024</v>
      </c>
      <c r="N7507">
        <f>MONTH(Table1[[#This Row],[order_date]])</f>
        <v>7</v>
      </c>
      <c r="O7507" s="3">
        <f>Table1[[#This Row],[sales]]-Table1[[#This Row],[profit]]</f>
        <v>2249.84</v>
      </c>
      <c r="P7507" s="3">
        <f>Table1[[#This Row],[sales]]*Table1[[#This Row],[quantity]]</f>
        <v>12156.76</v>
      </c>
      <c r="Q7507" s="9">
        <f>Table1[[#This Row],[delivery_date]]-Table1[[#This Row],[order_date]]</f>
        <v>5</v>
      </c>
    </row>
    <row r="7508" spans="1:17" x14ac:dyDescent="0.35">
      <c r="A7508" t="s">
        <v>7539</v>
      </c>
      <c r="B7508" t="s">
        <v>13</v>
      </c>
      <c r="C7508" t="s">
        <v>33</v>
      </c>
      <c r="D7508" s="2">
        <v>891.54</v>
      </c>
      <c r="E7508">
        <v>0.45</v>
      </c>
      <c r="F7508">
        <v>5</v>
      </c>
      <c r="G7508" s="1">
        <v>45345</v>
      </c>
      <c r="H7508" s="1">
        <v>45350</v>
      </c>
      <c r="I7508" t="s">
        <v>31</v>
      </c>
      <c r="J7508" t="s">
        <v>27</v>
      </c>
      <c r="K7508" s="2">
        <v>77.7</v>
      </c>
      <c r="L7508" t="s">
        <v>34</v>
      </c>
      <c r="M7508">
        <f>YEAR(Table1[[#This Row],[order_date]])</f>
        <v>2024</v>
      </c>
      <c r="N7508">
        <f>MONTH(Table1[[#This Row],[order_date]])</f>
        <v>2</v>
      </c>
      <c r="O7508" s="3">
        <f>Table1[[#This Row],[sales]]-Table1[[#This Row],[profit]]</f>
        <v>813.83999999999992</v>
      </c>
      <c r="P7508" s="3">
        <f>Table1[[#This Row],[sales]]*Table1[[#This Row],[quantity]]</f>
        <v>4457.7</v>
      </c>
      <c r="Q7508" s="9">
        <f>Table1[[#This Row],[delivery_date]]-Table1[[#This Row],[order_date]]</f>
        <v>5</v>
      </c>
    </row>
    <row r="7509" spans="1:17" x14ac:dyDescent="0.35">
      <c r="A7509" t="s">
        <v>7540</v>
      </c>
      <c r="B7509" t="s">
        <v>19</v>
      </c>
      <c r="C7509" t="s">
        <v>20</v>
      </c>
      <c r="D7509" s="2">
        <v>400.82</v>
      </c>
      <c r="E7509">
        <v>0.28000000000000003</v>
      </c>
      <c r="F7509">
        <v>5</v>
      </c>
      <c r="G7509" s="1">
        <v>45335</v>
      </c>
      <c r="H7509" s="1">
        <v>45339</v>
      </c>
      <c r="I7509" t="s">
        <v>15</v>
      </c>
      <c r="J7509" t="s">
        <v>22</v>
      </c>
      <c r="K7509" s="2">
        <v>68.55</v>
      </c>
      <c r="L7509" t="s">
        <v>17</v>
      </c>
      <c r="M7509">
        <f>YEAR(Table1[[#This Row],[order_date]])</f>
        <v>2024</v>
      </c>
      <c r="N7509">
        <f>MONTH(Table1[[#This Row],[order_date]])</f>
        <v>2</v>
      </c>
      <c r="O7509" s="3">
        <f>Table1[[#This Row],[sales]]-Table1[[#This Row],[profit]]</f>
        <v>332.27</v>
      </c>
      <c r="P7509" s="3">
        <f>Table1[[#This Row],[sales]]*Table1[[#This Row],[quantity]]</f>
        <v>2004.1</v>
      </c>
      <c r="Q7509" s="9">
        <f>Table1[[#This Row],[delivery_date]]-Table1[[#This Row],[order_date]]</f>
        <v>4</v>
      </c>
    </row>
    <row r="7510" spans="1:17" x14ac:dyDescent="0.35">
      <c r="A7510" t="s">
        <v>7541</v>
      </c>
      <c r="B7510" t="s">
        <v>25</v>
      </c>
      <c r="C7510" t="s">
        <v>36</v>
      </c>
      <c r="D7510" s="2">
        <v>4103.99</v>
      </c>
      <c r="E7510">
        <v>0.03</v>
      </c>
      <c r="F7510">
        <v>1</v>
      </c>
      <c r="G7510" s="1">
        <v>45057</v>
      </c>
      <c r="H7510" s="1">
        <v>45058</v>
      </c>
      <c r="I7510" t="s">
        <v>21</v>
      </c>
      <c r="J7510" t="s">
        <v>27</v>
      </c>
      <c r="K7510" s="2">
        <v>752.08</v>
      </c>
      <c r="L7510" t="s">
        <v>34</v>
      </c>
      <c r="M7510">
        <f>YEAR(Table1[[#This Row],[order_date]])</f>
        <v>2023</v>
      </c>
      <c r="N7510">
        <f>MONTH(Table1[[#This Row],[order_date]])</f>
        <v>5</v>
      </c>
      <c r="O7510" s="3">
        <f>Table1[[#This Row],[sales]]-Table1[[#This Row],[profit]]</f>
        <v>3351.91</v>
      </c>
      <c r="P7510" s="3">
        <f>Table1[[#This Row],[sales]]*Table1[[#This Row],[quantity]]</f>
        <v>4103.99</v>
      </c>
      <c r="Q7510" s="9">
        <f>Table1[[#This Row],[delivery_date]]-Table1[[#This Row],[order_date]]</f>
        <v>1</v>
      </c>
    </row>
    <row r="7511" spans="1:17" x14ac:dyDescent="0.35">
      <c r="A7511" t="s">
        <v>7542</v>
      </c>
      <c r="B7511" t="s">
        <v>41</v>
      </c>
      <c r="C7511" t="s">
        <v>26</v>
      </c>
      <c r="D7511" s="2">
        <v>1157.46</v>
      </c>
      <c r="E7511">
        <v>0.02</v>
      </c>
      <c r="F7511">
        <v>7</v>
      </c>
      <c r="G7511" s="1">
        <v>45104</v>
      </c>
      <c r="H7511" s="1">
        <v>45110</v>
      </c>
      <c r="I7511" t="s">
        <v>21</v>
      </c>
      <c r="J7511" t="s">
        <v>16</v>
      </c>
      <c r="K7511" s="2">
        <v>282.16000000000003</v>
      </c>
      <c r="L7511" t="s">
        <v>34</v>
      </c>
      <c r="M7511">
        <f>YEAR(Table1[[#This Row],[order_date]])</f>
        <v>2023</v>
      </c>
      <c r="N7511">
        <f>MONTH(Table1[[#This Row],[order_date]])</f>
        <v>6</v>
      </c>
      <c r="O7511" s="3">
        <f>Table1[[#This Row],[sales]]-Table1[[#This Row],[profit]]</f>
        <v>875.3</v>
      </c>
      <c r="P7511" s="3">
        <f>Table1[[#This Row],[sales]]*Table1[[#This Row],[quantity]]</f>
        <v>8102.22</v>
      </c>
      <c r="Q7511" s="9">
        <f>Table1[[#This Row],[delivery_date]]-Table1[[#This Row],[order_date]]</f>
        <v>6</v>
      </c>
    </row>
    <row r="7512" spans="1:17" x14ac:dyDescent="0.35">
      <c r="A7512" t="s">
        <v>7543</v>
      </c>
      <c r="B7512" t="s">
        <v>25</v>
      </c>
      <c r="C7512" t="s">
        <v>14</v>
      </c>
      <c r="D7512" s="2">
        <v>2758.39</v>
      </c>
      <c r="E7512">
        <v>0.42</v>
      </c>
      <c r="F7512">
        <v>2</v>
      </c>
      <c r="G7512" s="1">
        <v>45451</v>
      </c>
      <c r="H7512" s="1">
        <v>45458</v>
      </c>
      <c r="I7512" t="s">
        <v>15</v>
      </c>
      <c r="J7512" t="s">
        <v>27</v>
      </c>
      <c r="K7512" s="2">
        <v>362.47</v>
      </c>
      <c r="L7512" t="s">
        <v>39</v>
      </c>
      <c r="M7512">
        <f>YEAR(Table1[[#This Row],[order_date]])</f>
        <v>2024</v>
      </c>
      <c r="N7512">
        <f>MONTH(Table1[[#This Row],[order_date]])</f>
        <v>6</v>
      </c>
      <c r="O7512" s="3">
        <f>Table1[[#This Row],[sales]]-Table1[[#This Row],[profit]]</f>
        <v>2395.92</v>
      </c>
      <c r="P7512" s="3">
        <f>Table1[[#This Row],[sales]]*Table1[[#This Row],[quantity]]</f>
        <v>5516.78</v>
      </c>
      <c r="Q7512" s="9">
        <f>Table1[[#This Row],[delivery_date]]-Table1[[#This Row],[order_date]]</f>
        <v>7</v>
      </c>
    </row>
    <row r="7513" spans="1:17" x14ac:dyDescent="0.35">
      <c r="A7513" t="s">
        <v>7544</v>
      </c>
      <c r="B7513" t="s">
        <v>41</v>
      </c>
      <c r="C7513" t="s">
        <v>20</v>
      </c>
      <c r="D7513" s="2">
        <v>2477.56</v>
      </c>
      <c r="E7513">
        <v>0.35</v>
      </c>
      <c r="F7513">
        <v>6</v>
      </c>
      <c r="G7513" s="1">
        <v>45217</v>
      </c>
      <c r="H7513" s="1">
        <v>45220</v>
      </c>
      <c r="I7513" t="s">
        <v>21</v>
      </c>
      <c r="J7513" t="s">
        <v>27</v>
      </c>
      <c r="K7513" s="2">
        <v>338.55</v>
      </c>
      <c r="L7513" t="s">
        <v>28</v>
      </c>
      <c r="M7513">
        <f>YEAR(Table1[[#This Row],[order_date]])</f>
        <v>2023</v>
      </c>
      <c r="N7513">
        <f>MONTH(Table1[[#This Row],[order_date]])</f>
        <v>10</v>
      </c>
      <c r="O7513" s="3">
        <f>Table1[[#This Row],[sales]]-Table1[[#This Row],[profit]]</f>
        <v>2139.0099999999998</v>
      </c>
      <c r="P7513" s="3">
        <f>Table1[[#This Row],[sales]]*Table1[[#This Row],[quantity]]</f>
        <v>14865.36</v>
      </c>
      <c r="Q7513" s="9">
        <f>Table1[[#This Row],[delivery_date]]-Table1[[#This Row],[order_date]]</f>
        <v>3</v>
      </c>
    </row>
    <row r="7514" spans="1:17" x14ac:dyDescent="0.35">
      <c r="A7514" t="s">
        <v>7545</v>
      </c>
      <c r="B7514" t="s">
        <v>41</v>
      </c>
      <c r="C7514" t="s">
        <v>14</v>
      </c>
      <c r="D7514" s="2">
        <v>4613.16</v>
      </c>
      <c r="E7514">
        <v>0.28000000000000003</v>
      </c>
      <c r="F7514">
        <v>4</v>
      </c>
      <c r="G7514" s="1">
        <v>45399</v>
      </c>
      <c r="H7514" s="1">
        <v>45402</v>
      </c>
      <c r="I7514" t="s">
        <v>21</v>
      </c>
      <c r="J7514" t="s">
        <v>22</v>
      </c>
      <c r="K7514" s="2">
        <v>1252.33</v>
      </c>
      <c r="L7514" t="s">
        <v>48</v>
      </c>
      <c r="M7514">
        <f>YEAR(Table1[[#This Row],[order_date]])</f>
        <v>2024</v>
      </c>
      <c r="N7514">
        <f>MONTH(Table1[[#This Row],[order_date]])</f>
        <v>4</v>
      </c>
      <c r="O7514" s="3">
        <f>Table1[[#This Row],[sales]]-Table1[[#This Row],[profit]]</f>
        <v>3360.83</v>
      </c>
      <c r="P7514" s="3">
        <f>Table1[[#This Row],[sales]]*Table1[[#This Row],[quantity]]</f>
        <v>18452.64</v>
      </c>
      <c r="Q7514" s="9">
        <f>Table1[[#This Row],[delivery_date]]-Table1[[#This Row],[order_date]]</f>
        <v>3</v>
      </c>
    </row>
    <row r="7515" spans="1:17" x14ac:dyDescent="0.35">
      <c r="A7515" t="s">
        <v>7546</v>
      </c>
      <c r="B7515" t="s">
        <v>13</v>
      </c>
      <c r="C7515" t="s">
        <v>20</v>
      </c>
      <c r="D7515" s="2">
        <v>2806.95</v>
      </c>
      <c r="E7515">
        <v>0.34</v>
      </c>
      <c r="F7515">
        <v>5</v>
      </c>
      <c r="G7515" s="1">
        <v>45072</v>
      </c>
      <c r="H7515" s="1">
        <v>45079</v>
      </c>
      <c r="I7515" t="s">
        <v>15</v>
      </c>
      <c r="J7515" t="s">
        <v>22</v>
      </c>
      <c r="K7515" s="2">
        <v>659.88</v>
      </c>
      <c r="L7515" t="s">
        <v>23</v>
      </c>
      <c r="M7515">
        <f>YEAR(Table1[[#This Row],[order_date]])</f>
        <v>2023</v>
      </c>
      <c r="N7515">
        <f>MONTH(Table1[[#This Row],[order_date]])</f>
        <v>5</v>
      </c>
      <c r="O7515" s="3">
        <f>Table1[[#This Row],[sales]]-Table1[[#This Row],[profit]]</f>
        <v>2147.0699999999997</v>
      </c>
      <c r="P7515" s="3">
        <f>Table1[[#This Row],[sales]]*Table1[[#This Row],[quantity]]</f>
        <v>14034.75</v>
      </c>
      <c r="Q7515" s="9">
        <f>Table1[[#This Row],[delivery_date]]-Table1[[#This Row],[order_date]]</f>
        <v>7</v>
      </c>
    </row>
    <row r="7516" spans="1:17" x14ac:dyDescent="0.35">
      <c r="A7516" t="s">
        <v>7547</v>
      </c>
      <c r="B7516" t="s">
        <v>41</v>
      </c>
      <c r="C7516" t="s">
        <v>36</v>
      </c>
      <c r="D7516" s="2">
        <v>2942.08</v>
      </c>
      <c r="E7516">
        <v>0.27</v>
      </c>
      <c r="F7516">
        <v>5</v>
      </c>
      <c r="G7516" s="1">
        <v>44956</v>
      </c>
      <c r="H7516" s="1">
        <v>44957</v>
      </c>
      <c r="I7516" t="s">
        <v>15</v>
      </c>
      <c r="J7516" t="s">
        <v>27</v>
      </c>
      <c r="K7516" s="2">
        <v>617.20000000000005</v>
      </c>
      <c r="L7516" t="s">
        <v>28</v>
      </c>
      <c r="M7516">
        <f>YEAR(Table1[[#This Row],[order_date]])</f>
        <v>2023</v>
      </c>
      <c r="N7516">
        <f>MONTH(Table1[[#This Row],[order_date]])</f>
        <v>1</v>
      </c>
      <c r="O7516" s="3">
        <f>Table1[[#This Row],[sales]]-Table1[[#This Row],[profit]]</f>
        <v>2324.88</v>
      </c>
      <c r="P7516" s="3">
        <f>Table1[[#This Row],[sales]]*Table1[[#This Row],[quantity]]</f>
        <v>14710.4</v>
      </c>
      <c r="Q7516" s="9">
        <f>Table1[[#This Row],[delivery_date]]-Table1[[#This Row],[order_date]]</f>
        <v>1</v>
      </c>
    </row>
    <row r="7517" spans="1:17" x14ac:dyDescent="0.35">
      <c r="A7517" t="s">
        <v>7548</v>
      </c>
      <c r="B7517" t="s">
        <v>25</v>
      </c>
      <c r="C7517" t="s">
        <v>36</v>
      </c>
      <c r="D7517" s="2">
        <v>1665.57</v>
      </c>
      <c r="E7517">
        <v>0.28999999999999998</v>
      </c>
      <c r="F7517">
        <v>4</v>
      </c>
      <c r="G7517" s="1">
        <v>44966</v>
      </c>
      <c r="H7517" s="1">
        <v>44967</v>
      </c>
      <c r="I7517" t="s">
        <v>31</v>
      </c>
      <c r="J7517" t="s">
        <v>16</v>
      </c>
      <c r="K7517" s="2">
        <v>133.62</v>
      </c>
      <c r="L7517" t="s">
        <v>17</v>
      </c>
      <c r="M7517">
        <f>YEAR(Table1[[#This Row],[order_date]])</f>
        <v>2023</v>
      </c>
      <c r="N7517">
        <f>MONTH(Table1[[#This Row],[order_date]])</f>
        <v>2</v>
      </c>
      <c r="O7517" s="3">
        <f>Table1[[#This Row],[sales]]-Table1[[#This Row],[profit]]</f>
        <v>1531.9499999999998</v>
      </c>
      <c r="P7517" s="3">
        <f>Table1[[#This Row],[sales]]*Table1[[#This Row],[quantity]]</f>
        <v>6662.28</v>
      </c>
      <c r="Q7517" s="9">
        <f>Table1[[#This Row],[delivery_date]]-Table1[[#This Row],[order_date]]</f>
        <v>1</v>
      </c>
    </row>
    <row r="7518" spans="1:17" x14ac:dyDescent="0.35">
      <c r="A7518" t="s">
        <v>7549</v>
      </c>
      <c r="B7518" t="s">
        <v>25</v>
      </c>
      <c r="C7518" t="s">
        <v>36</v>
      </c>
      <c r="D7518" s="2">
        <v>4797.6000000000004</v>
      </c>
      <c r="E7518">
        <v>0.11</v>
      </c>
      <c r="F7518">
        <v>2</v>
      </c>
      <c r="G7518" s="1">
        <v>45548</v>
      </c>
      <c r="H7518" s="1">
        <v>45551</v>
      </c>
      <c r="I7518" t="s">
        <v>15</v>
      </c>
      <c r="J7518" t="s">
        <v>22</v>
      </c>
      <c r="K7518" s="2">
        <v>322.52999999999997</v>
      </c>
      <c r="L7518" t="s">
        <v>28</v>
      </c>
      <c r="M7518">
        <f>YEAR(Table1[[#This Row],[order_date]])</f>
        <v>2024</v>
      </c>
      <c r="N7518">
        <f>MONTH(Table1[[#This Row],[order_date]])</f>
        <v>9</v>
      </c>
      <c r="O7518" s="3">
        <f>Table1[[#This Row],[sales]]-Table1[[#This Row],[profit]]</f>
        <v>4475.0700000000006</v>
      </c>
      <c r="P7518" s="3">
        <f>Table1[[#This Row],[sales]]*Table1[[#This Row],[quantity]]</f>
        <v>9595.2000000000007</v>
      </c>
      <c r="Q7518" s="9">
        <f>Table1[[#This Row],[delivery_date]]-Table1[[#This Row],[order_date]]</f>
        <v>3</v>
      </c>
    </row>
    <row r="7519" spans="1:17" x14ac:dyDescent="0.35">
      <c r="A7519" t="s">
        <v>7550</v>
      </c>
      <c r="B7519" t="s">
        <v>19</v>
      </c>
      <c r="C7519" t="s">
        <v>33</v>
      </c>
      <c r="D7519" s="2">
        <v>3100.63</v>
      </c>
      <c r="E7519">
        <v>0.23</v>
      </c>
      <c r="F7519">
        <v>8</v>
      </c>
      <c r="G7519" s="1">
        <v>44956</v>
      </c>
      <c r="H7519" s="1">
        <v>44957</v>
      </c>
      <c r="I7519" t="s">
        <v>15</v>
      </c>
      <c r="J7519" t="s">
        <v>22</v>
      </c>
      <c r="K7519" s="2">
        <v>655.49</v>
      </c>
      <c r="L7519" t="s">
        <v>39</v>
      </c>
      <c r="M7519">
        <f>YEAR(Table1[[#This Row],[order_date]])</f>
        <v>2023</v>
      </c>
      <c r="N7519">
        <f>MONTH(Table1[[#This Row],[order_date]])</f>
        <v>1</v>
      </c>
      <c r="O7519" s="3">
        <f>Table1[[#This Row],[sales]]-Table1[[#This Row],[profit]]</f>
        <v>2445.1400000000003</v>
      </c>
      <c r="P7519" s="3">
        <f>Table1[[#This Row],[sales]]*Table1[[#This Row],[quantity]]</f>
        <v>24805.040000000001</v>
      </c>
      <c r="Q7519" s="9">
        <f>Table1[[#This Row],[delivery_date]]-Table1[[#This Row],[order_date]]</f>
        <v>1</v>
      </c>
    </row>
    <row r="7520" spans="1:17" x14ac:dyDescent="0.35">
      <c r="A7520" t="s">
        <v>7551</v>
      </c>
      <c r="B7520" t="s">
        <v>25</v>
      </c>
      <c r="C7520" t="s">
        <v>20</v>
      </c>
      <c r="D7520" s="2">
        <v>124.4</v>
      </c>
      <c r="E7520">
        <v>0.01</v>
      </c>
      <c r="F7520">
        <v>1</v>
      </c>
      <c r="G7520" s="1">
        <v>45112</v>
      </c>
      <c r="H7520" s="1">
        <v>45113</v>
      </c>
      <c r="I7520" t="s">
        <v>15</v>
      </c>
      <c r="J7520" t="s">
        <v>22</v>
      </c>
      <c r="K7520" s="2">
        <v>22.17</v>
      </c>
      <c r="L7520" t="s">
        <v>48</v>
      </c>
      <c r="M7520">
        <f>YEAR(Table1[[#This Row],[order_date]])</f>
        <v>2023</v>
      </c>
      <c r="N7520">
        <f>MONTH(Table1[[#This Row],[order_date]])</f>
        <v>7</v>
      </c>
      <c r="O7520" s="3">
        <f>Table1[[#This Row],[sales]]-Table1[[#This Row],[profit]]</f>
        <v>102.23</v>
      </c>
      <c r="P7520" s="3">
        <f>Table1[[#This Row],[sales]]*Table1[[#This Row],[quantity]]</f>
        <v>124.4</v>
      </c>
      <c r="Q7520" s="9">
        <f>Table1[[#This Row],[delivery_date]]-Table1[[#This Row],[order_date]]</f>
        <v>1</v>
      </c>
    </row>
    <row r="7521" spans="1:17" x14ac:dyDescent="0.35">
      <c r="A7521" t="s">
        <v>7552</v>
      </c>
      <c r="B7521" t="s">
        <v>19</v>
      </c>
      <c r="C7521" t="s">
        <v>26</v>
      </c>
      <c r="D7521" s="2">
        <v>2824.8</v>
      </c>
      <c r="E7521">
        <v>0.33</v>
      </c>
      <c r="F7521">
        <v>9</v>
      </c>
      <c r="G7521" s="1">
        <v>45270</v>
      </c>
      <c r="H7521" s="1">
        <v>45275</v>
      </c>
      <c r="I7521" t="s">
        <v>31</v>
      </c>
      <c r="J7521" t="s">
        <v>22</v>
      </c>
      <c r="K7521" s="2">
        <v>836.53</v>
      </c>
      <c r="L7521" t="s">
        <v>17</v>
      </c>
      <c r="M7521">
        <f>YEAR(Table1[[#This Row],[order_date]])</f>
        <v>2023</v>
      </c>
      <c r="N7521">
        <f>MONTH(Table1[[#This Row],[order_date]])</f>
        <v>12</v>
      </c>
      <c r="O7521" s="3">
        <f>Table1[[#This Row],[sales]]-Table1[[#This Row],[profit]]</f>
        <v>1988.2700000000002</v>
      </c>
      <c r="P7521" s="3">
        <f>Table1[[#This Row],[sales]]*Table1[[#This Row],[quantity]]</f>
        <v>25423.200000000001</v>
      </c>
      <c r="Q7521" s="9">
        <f>Table1[[#This Row],[delivery_date]]-Table1[[#This Row],[order_date]]</f>
        <v>5</v>
      </c>
    </row>
    <row r="7522" spans="1:17" x14ac:dyDescent="0.35">
      <c r="A7522" t="s">
        <v>7553</v>
      </c>
      <c r="B7522" t="s">
        <v>41</v>
      </c>
      <c r="C7522" t="s">
        <v>26</v>
      </c>
      <c r="D7522" s="2">
        <v>1882.94</v>
      </c>
      <c r="E7522">
        <v>0.17</v>
      </c>
      <c r="F7522">
        <v>6</v>
      </c>
      <c r="G7522" s="1">
        <v>45528</v>
      </c>
      <c r="H7522" s="1">
        <v>45529</v>
      </c>
      <c r="I7522" t="s">
        <v>15</v>
      </c>
      <c r="J7522" t="s">
        <v>22</v>
      </c>
      <c r="K7522" s="2">
        <v>495.28</v>
      </c>
      <c r="L7522" t="s">
        <v>17</v>
      </c>
      <c r="M7522">
        <f>YEAR(Table1[[#This Row],[order_date]])</f>
        <v>2024</v>
      </c>
      <c r="N7522">
        <f>MONTH(Table1[[#This Row],[order_date]])</f>
        <v>8</v>
      </c>
      <c r="O7522" s="3">
        <f>Table1[[#This Row],[sales]]-Table1[[#This Row],[profit]]</f>
        <v>1387.66</v>
      </c>
      <c r="P7522" s="3">
        <f>Table1[[#This Row],[sales]]*Table1[[#This Row],[quantity]]</f>
        <v>11297.64</v>
      </c>
      <c r="Q7522" s="9">
        <f>Table1[[#This Row],[delivery_date]]-Table1[[#This Row],[order_date]]</f>
        <v>1</v>
      </c>
    </row>
    <row r="7523" spans="1:17" x14ac:dyDescent="0.35">
      <c r="A7523" t="s">
        <v>7554</v>
      </c>
      <c r="B7523" t="s">
        <v>25</v>
      </c>
      <c r="C7523" t="s">
        <v>36</v>
      </c>
      <c r="D7523" s="2">
        <v>257.35000000000002</v>
      </c>
      <c r="E7523">
        <v>0.33</v>
      </c>
      <c r="F7523">
        <v>4</v>
      </c>
      <c r="G7523" s="1">
        <v>45279</v>
      </c>
      <c r="H7523" s="1">
        <v>45282</v>
      </c>
      <c r="I7523" t="s">
        <v>15</v>
      </c>
      <c r="J7523" t="s">
        <v>27</v>
      </c>
      <c r="K7523" s="2">
        <v>49.55</v>
      </c>
      <c r="L7523" t="s">
        <v>34</v>
      </c>
      <c r="M7523">
        <f>YEAR(Table1[[#This Row],[order_date]])</f>
        <v>2023</v>
      </c>
      <c r="N7523">
        <f>MONTH(Table1[[#This Row],[order_date]])</f>
        <v>12</v>
      </c>
      <c r="O7523" s="3">
        <f>Table1[[#This Row],[sales]]-Table1[[#This Row],[profit]]</f>
        <v>207.8</v>
      </c>
      <c r="P7523" s="3">
        <f>Table1[[#This Row],[sales]]*Table1[[#This Row],[quantity]]</f>
        <v>1029.4000000000001</v>
      </c>
      <c r="Q7523" s="9">
        <f>Table1[[#This Row],[delivery_date]]-Table1[[#This Row],[order_date]]</f>
        <v>3</v>
      </c>
    </row>
    <row r="7524" spans="1:17" x14ac:dyDescent="0.35">
      <c r="A7524" t="s">
        <v>7555</v>
      </c>
      <c r="B7524" t="s">
        <v>41</v>
      </c>
      <c r="C7524" t="s">
        <v>26</v>
      </c>
      <c r="D7524" s="2">
        <v>2214.59</v>
      </c>
      <c r="E7524">
        <v>0.46</v>
      </c>
      <c r="F7524">
        <v>6</v>
      </c>
      <c r="G7524" s="1">
        <v>44998</v>
      </c>
      <c r="H7524" s="1">
        <v>45000</v>
      </c>
      <c r="I7524" t="s">
        <v>15</v>
      </c>
      <c r="J7524" t="s">
        <v>27</v>
      </c>
      <c r="K7524" s="2">
        <v>176.77</v>
      </c>
      <c r="L7524" t="s">
        <v>17</v>
      </c>
      <c r="M7524">
        <f>YEAR(Table1[[#This Row],[order_date]])</f>
        <v>2023</v>
      </c>
      <c r="N7524">
        <f>MONTH(Table1[[#This Row],[order_date]])</f>
        <v>3</v>
      </c>
      <c r="O7524" s="3">
        <f>Table1[[#This Row],[sales]]-Table1[[#This Row],[profit]]</f>
        <v>2037.8200000000002</v>
      </c>
      <c r="P7524" s="3">
        <f>Table1[[#This Row],[sales]]*Table1[[#This Row],[quantity]]</f>
        <v>13287.54</v>
      </c>
      <c r="Q7524" s="9">
        <f>Table1[[#This Row],[delivery_date]]-Table1[[#This Row],[order_date]]</f>
        <v>2</v>
      </c>
    </row>
    <row r="7525" spans="1:17" x14ac:dyDescent="0.35">
      <c r="A7525" t="s">
        <v>7556</v>
      </c>
      <c r="B7525" t="s">
        <v>25</v>
      </c>
      <c r="C7525" t="s">
        <v>14</v>
      </c>
      <c r="D7525" s="2">
        <v>3890.48</v>
      </c>
      <c r="E7525">
        <v>0.3</v>
      </c>
      <c r="F7525">
        <v>9</v>
      </c>
      <c r="G7525" s="1">
        <v>44938</v>
      </c>
      <c r="H7525" s="1">
        <v>44941</v>
      </c>
      <c r="I7525" t="s">
        <v>15</v>
      </c>
      <c r="J7525" t="s">
        <v>27</v>
      </c>
      <c r="K7525" s="2">
        <v>290.08</v>
      </c>
      <c r="L7525" t="s">
        <v>39</v>
      </c>
      <c r="M7525">
        <f>YEAR(Table1[[#This Row],[order_date]])</f>
        <v>2023</v>
      </c>
      <c r="N7525">
        <f>MONTH(Table1[[#This Row],[order_date]])</f>
        <v>1</v>
      </c>
      <c r="O7525" s="3">
        <f>Table1[[#This Row],[sales]]-Table1[[#This Row],[profit]]</f>
        <v>3600.4</v>
      </c>
      <c r="P7525" s="3">
        <f>Table1[[#This Row],[sales]]*Table1[[#This Row],[quantity]]</f>
        <v>35014.32</v>
      </c>
      <c r="Q7525" s="9">
        <f>Table1[[#This Row],[delivery_date]]-Table1[[#This Row],[order_date]]</f>
        <v>3</v>
      </c>
    </row>
    <row r="7526" spans="1:17" x14ac:dyDescent="0.35">
      <c r="A7526" t="s">
        <v>7557</v>
      </c>
      <c r="B7526" t="s">
        <v>25</v>
      </c>
      <c r="C7526" t="s">
        <v>20</v>
      </c>
      <c r="D7526" s="2">
        <v>2568.5700000000002</v>
      </c>
      <c r="E7526">
        <v>0.16</v>
      </c>
      <c r="F7526">
        <v>9</v>
      </c>
      <c r="G7526" s="1">
        <v>45318</v>
      </c>
      <c r="H7526" s="1">
        <v>45324</v>
      </c>
      <c r="I7526" t="s">
        <v>31</v>
      </c>
      <c r="J7526" t="s">
        <v>16</v>
      </c>
      <c r="K7526" s="2">
        <v>424.91</v>
      </c>
      <c r="L7526" t="s">
        <v>34</v>
      </c>
      <c r="M7526">
        <f>YEAR(Table1[[#This Row],[order_date]])</f>
        <v>2024</v>
      </c>
      <c r="N7526">
        <f>MONTH(Table1[[#This Row],[order_date]])</f>
        <v>1</v>
      </c>
      <c r="O7526" s="3">
        <f>Table1[[#This Row],[sales]]-Table1[[#This Row],[profit]]</f>
        <v>2143.6600000000003</v>
      </c>
      <c r="P7526" s="3">
        <f>Table1[[#This Row],[sales]]*Table1[[#This Row],[quantity]]</f>
        <v>23117.13</v>
      </c>
      <c r="Q7526" s="9">
        <f>Table1[[#This Row],[delivery_date]]-Table1[[#This Row],[order_date]]</f>
        <v>6</v>
      </c>
    </row>
    <row r="7527" spans="1:17" x14ac:dyDescent="0.35">
      <c r="A7527" t="s">
        <v>7558</v>
      </c>
      <c r="B7527" t="s">
        <v>19</v>
      </c>
      <c r="C7527" t="s">
        <v>20</v>
      </c>
      <c r="D7527" s="2">
        <v>3233.35</v>
      </c>
      <c r="E7527">
        <v>0.1</v>
      </c>
      <c r="F7527">
        <v>3</v>
      </c>
      <c r="G7527" s="1">
        <v>45004</v>
      </c>
      <c r="H7527" s="1">
        <v>45011</v>
      </c>
      <c r="I7527" t="s">
        <v>21</v>
      </c>
      <c r="J7527" t="s">
        <v>22</v>
      </c>
      <c r="K7527" s="2">
        <v>282.39</v>
      </c>
      <c r="L7527" t="s">
        <v>28</v>
      </c>
      <c r="M7527">
        <f>YEAR(Table1[[#This Row],[order_date]])</f>
        <v>2023</v>
      </c>
      <c r="N7527">
        <f>MONTH(Table1[[#This Row],[order_date]])</f>
        <v>3</v>
      </c>
      <c r="O7527" s="3">
        <f>Table1[[#This Row],[sales]]-Table1[[#This Row],[profit]]</f>
        <v>2950.96</v>
      </c>
      <c r="P7527" s="3">
        <f>Table1[[#This Row],[sales]]*Table1[[#This Row],[quantity]]</f>
        <v>9700.0499999999993</v>
      </c>
      <c r="Q7527" s="9">
        <f>Table1[[#This Row],[delivery_date]]-Table1[[#This Row],[order_date]]</f>
        <v>7</v>
      </c>
    </row>
    <row r="7528" spans="1:17" x14ac:dyDescent="0.35">
      <c r="A7528" t="s">
        <v>7559</v>
      </c>
      <c r="B7528" t="s">
        <v>41</v>
      </c>
      <c r="C7528" t="s">
        <v>20</v>
      </c>
      <c r="D7528" s="2">
        <v>3234.73</v>
      </c>
      <c r="E7528">
        <v>0.13</v>
      </c>
      <c r="F7528">
        <v>8</v>
      </c>
      <c r="G7528" s="1">
        <v>45200</v>
      </c>
      <c r="H7528" s="1">
        <v>45206</v>
      </c>
      <c r="I7528" t="s">
        <v>31</v>
      </c>
      <c r="J7528" t="s">
        <v>22</v>
      </c>
      <c r="K7528" s="2">
        <v>715.84</v>
      </c>
      <c r="L7528" t="s">
        <v>48</v>
      </c>
      <c r="M7528">
        <f>YEAR(Table1[[#This Row],[order_date]])</f>
        <v>2023</v>
      </c>
      <c r="N7528">
        <f>MONTH(Table1[[#This Row],[order_date]])</f>
        <v>10</v>
      </c>
      <c r="O7528" s="3">
        <f>Table1[[#This Row],[sales]]-Table1[[#This Row],[profit]]</f>
        <v>2518.89</v>
      </c>
      <c r="P7528" s="3">
        <f>Table1[[#This Row],[sales]]*Table1[[#This Row],[quantity]]</f>
        <v>25877.84</v>
      </c>
      <c r="Q7528" s="9">
        <f>Table1[[#This Row],[delivery_date]]-Table1[[#This Row],[order_date]]</f>
        <v>6</v>
      </c>
    </row>
    <row r="7529" spans="1:17" x14ac:dyDescent="0.35">
      <c r="A7529" t="s">
        <v>7560</v>
      </c>
      <c r="B7529" t="s">
        <v>25</v>
      </c>
      <c r="C7529" t="s">
        <v>14</v>
      </c>
      <c r="D7529" s="2">
        <v>3387.99</v>
      </c>
      <c r="E7529">
        <v>0.49</v>
      </c>
      <c r="F7529">
        <v>1</v>
      </c>
      <c r="G7529" s="1">
        <v>45162</v>
      </c>
      <c r="H7529" s="1">
        <v>45167</v>
      </c>
      <c r="I7529" t="s">
        <v>21</v>
      </c>
      <c r="J7529" t="s">
        <v>16</v>
      </c>
      <c r="K7529" s="2">
        <v>209.34</v>
      </c>
      <c r="L7529" t="s">
        <v>48</v>
      </c>
      <c r="M7529">
        <f>YEAR(Table1[[#This Row],[order_date]])</f>
        <v>2023</v>
      </c>
      <c r="N7529">
        <f>MONTH(Table1[[#This Row],[order_date]])</f>
        <v>8</v>
      </c>
      <c r="O7529" s="3">
        <f>Table1[[#This Row],[sales]]-Table1[[#This Row],[profit]]</f>
        <v>3178.6499999999996</v>
      </c>
      <c r="P7529" s="3">
        <f>Table1[[#This Row],[sales]]*Table1[[#This Row],[quantity]]</f>
        <v>3387.99</v>
      </c>
      <c r="Q7529" s="9">
        <f>Table1[[#This Row],[delivery_date]]-Table1[[#This Row],[order_date]]</f>
        <v>5</v>
      </c>
    </row>
    <row r="7530" spans="1:17" x14ac:dyDescent="0.35">
      <c r="A7530" t="s">
        <v>7561</v>
      </c>
      <c r="B7530" t="s">
        <v>13</v>
      </c>
      <c r="C7530" t="s">
        <v>33</v>
      </c>
      <c r="D7530" s="2">
        <v>1999.22</v>
      </c>
      <c r="E7530">
        <v>0.31</v>
      </c>
      <c r="F7530">
        <v>9</v>
      </c>
      <c r="G7530" s="1">
        <v>45030</v>
      </c>
      <c r="H7530" s="1">
        <v>45031</v>
      </c>
      <c r="I7530" t="s">
        <v>21</v>
      </c>
      <c r="J7530" t="s">
        <v>16</v>
      </c>
      <c r="K7530" s="2">
        <v>596.69000000000005</v>
      </c>
      <c r="L7530" t="s">
        <v>17</v>
      </c>
      <c r="M7530">
        <f>YEAR(Table1[[#This Row],[order_date]])</f>
        <v>2023</v>
      </c>
      <c r="N7530">
        <f>MONTH(Table1[[#This Row],[order_date]])</f>
        <v>4</v>
      </c>
      <c r="O7530" s="3">
        <f>Table1[[#This Row],[sales]]-Table1[[#This Row],[profit]]</f>
        <v>1402.53</v>
      </c>
      <c r="P7530" s="3">
        <f>Table1[[#This Row],[sales]]*Table1[[#This Row],[quantity]]</f>
        <v>17992.98</v>
      </c>
      <c r="Q7530" s="9">
        <f>Table1[[#This Row],[delivery_date]]-Table1[[#This Row],[order_date]]</f>
        <v>1</v>
      </c>
    </row>
    <row r="7531" spans="1:17" x14ac:dyDescent="0.35">
      <c r="A7531" t="s">
        <v>7562</v>
      </c>
      <c r="B7531" t="s">
        <v>41</v>
      </c>
      <c r="C7531" t="s">
        <v>14</v>
      </c>
      <c r="D7531" s="2">
        <v>1913.02</v>
      </c>
      <c r="E7531">
        <v>0.22</v>
      </c>
      <c r="F7531">
        <v>7</v>
      </c>
      <c r="G7531" s="1">
        <v>45503</v>
      </c>
      <c r="H7531" s="1">
        <v>45506</v>
      </c>
      <c r="I7531" t="s">
        <v>31</v>
      </c>
      <c r="J7531" t="s">
        <v>22</v>
      </c>
      <c r="K7531" s="2">
        <v>548.01</v>
      </c>
      <c r="L7531" t="s">
        <v>48</v>
      </c>
      <c r="M7531">
        <f>YEAR(Table1[[#This Row],[order_date]])</f>
        <v>2024</v>
      </c>
      <c r="N7531">
        <f>MONTH(Table1[[#This Row],[order_date]])</f>
        <v>7</v>
      </c>
      <c r="O7531" s="3">
        <f>Table1[[#This Row],[sales]]-Table1[[#This Row],[profit]]</f>
        <v>1365.01</v>
      </c>
      <c r="P7531" s="3">
        <f>Table1[[#This Row],[sales]]*Table1[[#This Row],[quantity]]</f>
        <v>13391.14</v>
      </c>
      <c r="Q7531" s="9">
        <f>Table1[[#This Row],[delivery_date]]-Table1[[#This Row],[order_date]]</f>
        <v>3</v>
      </c>
    </row>
    <row r="7532" spans="1:17" x14ac:dyDescent="0.35">
      <c r="A7532" t="s">
        <v>7563</v>
      </c>
      <c r="B7532" t="s">
        <v>41</v>
      </c>
      <c r="C7532" t="s">
        <v>20</v>
      </c>
      <c r="D7532" s="2">
        <v>122.46</v>
      </c>
      <c r="E7532">
        <v>0.12</v>
      </c>
      <c r="F7532">
        <v>7</v>
      </c>
      <c r="G7532" s="1">
        <v>45651</v>
      </c>
      <c r="H7532" s="1">
        <v>45657</v>
      </c>
      <c r="I7532" t="s">
        <v>21</v>
      </c>
      <c r="J7532" t="s">
        <v>22</v>
      </c>
      <c r="K7532" s="2">
        <v>24.62</v>
      </c>
      <c r="L7532" t="s">
        <v>28</v>
      </c>
      <c r="M7532">
        <f>YEAR(Table1[[#This Row],[order_date]])</f>
        <v>2024</v>
      </c>
      <c r="N7532">
        <f>MONTH(Table1[[#This Row],[order_date]])</f>
        <v>12</v>
      </c>
      <c r="O7532" s="3">
        <f>Table1[[#This Row],[sales]]-Table1[[#This Row],[profit]]</f>
        <v>97.839999999999989</v>
      </c>
      <c r="P7532" s="3">
        <f>Table1[[#This Row],[sales]]*Table1[[#This Row],[quantity]]</f>
        <v>857.21999999999991</v>
      </c>
      <c r="Q7532" s="9">
        <f>Table1[[#This Row],[delivery_date]]-Table1[[#This Row],[order_date]]</f>
        <v>6</v>
      </c>
    </row>
    <row r="7533" spans="1:17" x14ac:dyDescent="0.35">
      <c r="A7533" t="s">
        <v>7564</v>
      </c>
      <c r="B7533" t="s">
        <v>41</v>
      </c>
      <c r="C7533" t="s">
        <v>20</v>
      </c>
      <c r="D7533" s="2">
        <v>855.69</v>
      </c>
      <c r="E7533">
        <v>0.39</v>
      </c>
      <c r="F7533">
        <v>6</v>
      </c>
      <c r="G7533" s="1">
        <v>45320</v>
      </c>
      <c r="H7533" s="1">
        <v>45324</v>
      </c>
      <c r="I7533" t="s">
        <v>15</v>
      </c>
      <c r="J7533" t="s">
        <v>27</v>
      </c>
      <c r="K7533" s="2">
        <v>85.15</v>
      </c>
      <c r="L7533" t="s">
        <v>23</v>
      </c>
      <c r="M7533">
        <f>YEAR(Table1[[#This Row],[order_date]])</f>
        <v>2024</v>
      </c>
      <c r="N7533">
        <f>MONTH(Table1[[#This Row],[order_date]])</f>
        <v>1</v>
      </c>
      <c r="O7533" s="3">
        <f>Table1[[#This Row],[sales]]-Table1[[#This Row],[profit]]</f>
        <v>770.54000000000008</v>
      </c>
      <c r="P7533" s="3">
        <f>Table1[[#This Row],[sales]]*Table1[[#This Row],[quantity]]</f>
        <v>5134.1400000000003</v>
      </c>
      <c r="Q7533" s="9">
        <f>Table1[[#This Row],[delivery_date]]-Table1[[#This Row],[order_date]]</f>
        <v>4</v>
      </c>
    </row>
    <row r="7534" spans="1:17" x14ac:dyDescent="0.35">
      <c r="A7534" t="s">
        <v>7565</v>
      </c>
      <c r="B7534" t="s">
        <v>19</v>
      </c>
      <c r="C7534" t="s">
        <v>20</v>
      </c>
      <c r="D7534" s="2">
        <v>4758.97</v>
      </c>
      <c r="E7534">
        <v>0.19</v>
      </c>
      <c r="F7534">
        <v>1</v>
      </c>
      <c r="G7534" s="1">
        <v>44963</v>
      </c>
      <c r="H7534" s="1">
        <v>44965</v>
      </c>
      <c r="I7534" t="s">
        <v>15</v>
      </c>
      <c r="J7534" t="s">
        <v>27</v>
      </c>
      <c r="K7534" s="2">
        <v>573.79</v>
      </c>
      <c r="L7534" t="s">
        <v>48</v>
      </c>
      <c r="M7534">
        <f>YEAR(Table1[[#This Row],[order_date]])</f>
        <v>2023</v>
      </c>
      <c r="N7534">
        <f>MONTH(Table1[[#This Row],[order_date]])</f>
        <v>2</v>
      </c>
      <c r="O7534" s="3">
        <f>Table1[[#This Row],[sales]]-Table1[[#This Row],[profit]]</f>
        <v>4185.18</v>
      </c>
      <c r="P7534" s="3">
        <f>Table1[[#This Row],[sales]]*Table1[[#This Row],[quantity]]</f>
        <v>4758.97</v>
      </c>
      <c r="Q7534" s="9">
        <f>Table1[[#This Row],[delivery_date]]-Table1[[#This Row],[order_date]]</f>
        <v>2</v>
      </c>
    </row>
    <row r="7535" spans="1:17" x14ac:dyDescent="0.35">
      <c r="A7535" t="s">
        <v>7566</v>
      </c>
      <c r="B7535" t="s">
        <v>13</v>
      </c>
      <c r="C7535" t="s">
        <v>26</v>
      </c>
      <c r="D7535" s="2">
        <v>4227.84</v>
      </c>
      <c r="E7535">
        <v>0.15</v>
      </c>
      <c r="F7535">
        <v>2</v>
      </c>
      <c r="G7535" s="1">
        <v>45211</v>
      </c>
      <c r="H7535" s="1">
        <v>45214</v>
      </c>
      <c r="I7535" t="s">
        <v>31</v>
      </c>
      <c r="J7535" t="s">
        <v>22</v>
      </c>
      <c r="K7535" s="2">
        <v>522.59</v>
      </c>
      <c r="L7535" t="s">
        <v>34</v>
      </c>
      <c r="M7535">
        <f>YEAR(Table1[[#This Row],[order_date]])</f>
        <v>2023</v>
      </c>
      <c r="N7535">
        <f>MONTH(Table1[[#This Row],[order_date]])</f>
        <v>10</v>
      </c>
      <c r="O7535" s="3">
        <f>Table1[[#This Row],[sales]]-Table1[[#This Row],[profit]]</f>
        <v>3705.25</v>
      </c>
      <c r="P7535" s="3">
        <f>Table1[[#This Row],[sales]]*Table1[[#This Row],[quantity]]</f>
        <v>8455.68</v>
      </c>
      <c r="Q7535" s="9">
        <f>Table1[[#This Row],[delivery_date]]-Table1[[#This Row],[order_date]]</f>
        <v>3</v>
      </c>
    </row>
    <row r="7536" spans="1:17" x14ac:dyDescent="0.35">
      <c r="A7536" t="s">
        <v>7567</v>
      </c>
      <c r="B7536" t="s">
        <v>41</v>
      </c>
      <c r="C7536" t="s">
        <v>33</v>
      </c>
      <c r="D7536" s="2">
        <v>1448.03</v>
      </c>
      <c r="E7536">
        <v>0.11</v>
      </c>
      <c r="F7536">
        <v>3</v>
      </c>
      <c r="G7536" s="1">
        <v>45612</v>
      </c>
      <c r="H7536" s="1">
        <v>45613</v>
      </c>
      <c r="I7536" t="s">
        <v>21</v>
      </c>
      <c r="J7536" t="s">
        <v>22</v>
      </c>
      <c r="K7536" s="2">
        <v>139.85</v>
      </c>
      <c r="L7536" t="s">
        <v>17</v>
      </c>
      <c r="M7536">
        <f>YEAR(Table1[[#This Row],[order_date]])</f>
        <v>2024</v>
      </c>
      <c r="N7536">
        <f>MONTH(Table1[[#This Row],[order_date]])</f>
        <v>11</v>
      </c>
      <c r="O7536" s="3">
        <f>Table1[[#This Row],[sales]]-Table1[[#This Row],[profit]]</f>
        <v>1308.18</v>
      </c>
      <c r="P7536" s="3">
        <f>Table1[[#This Row],[sales]]*Table1[[#This Row],[quantity]]</f>
        <v>4344.09</v>
      </c>
      <c r="Q7536" s="9">
        <f>Table1[[#This Row],[delivery_date]]-Table1[[#This Row],[order_date]]</f>
        <v>1</v>
      </c>
    </row>
    <row r="7537" spans="1:17" x14ac:dyDescent="0.35">
      <c r="A7537" t="s">
        <v>7568</v>
      </c>
      <c r="B7537" t="s">
        <v>25</v>
      </c>
      <c r="C7537" t="s">
        <v>14</v>
      </c>
      <c r="D7537" s="2">
        <v>2065.84</v>
      </c>
      <c r="E7537">
        <v>0.09</v>
      </c>
      <c r="F7537">
        <v>1</v>
      </c>
      <c r="G7537" s="1">
        <v>45030</v>
      </c>
      <c r="H7537" s="1">
        <v>45035</v>
      </c>
      <c r="I7537" t="s">
        <v>15</v>
      </c>
      <c r="J7537" t="s">
        <v>22</v>
      </c>
      <c r="K7537" s="2">
        <v>160.08000000000001</v>
      </c>
      <c r="L7537" t="s">
        <v>39</v>
      </c>
      <c r="M7537">
        <f>YEAR(Table1[[#This Row],[order_date]])</f>
        <v>2023</v>
      </c>
      <c r="N7537">
        <f>MONTH(Table1[[#This Row],[order_date]])</f>
        <v>4</v>
      </c>
      <c r="O7537" s="3">
        <f>Table1[[#This Row],[sales]]-Table1[[#This Row],[profit]]</f>
        <v>1905.7600000000002</v>
      </c>
      <c r="P7537" s="3">
        <f>Table1[[#This Row],[sales]]*Table1[[#This Row],[quantity]]</f>
        <v>2065.84</v>
      </c>
      <c r="Q7537" s="9">
        <f>Table1[[#This Row],[delivery_date]]-Table1[[#This Row],[order_date]]</f>
        <v>5</v>
      </c>
    </row>
    <row r="7538" spans="1:17" x14ac:dyDescent="0.35">
      <c r="A7538" t="s">
        <v>7569</v>
      </c>
      <c r="B7538" t="s">
        <v>25</v>
      </c>
      <c r="C7538" t="s">
        <v>20</v>
      </c>
      <c r="D7538" s="2">
        <v>4705.6099999999997</v>
      </c>
      <c r="E7538">
        <v>0.14000000000000001</v>
      </c>
      <c r="F7538">
        <v>5</v>
      </c>
      <c r="G7538" s="1">
        <v>45654</v>
      </c>
      <c r="H7538" s="1">
        <v>45656</v>
      </c>
      <c r="I7538" t="s">
        <v>31</v>
      </c>
      <c r="J7538" t="s">
        <v>16</v>
      </c>
      <c r="K7538" s="2">
        <v>1015.32</v>
      </c>
      <c r="L7538" t="s">
        <v>48</v>
      </c>
      <c r="M7538">
        <f>YEAR(Table1[[#This Row],[order_date]])</f>
        <v>2024</v>
      </c>
      <c r="N7538">
        <f>MONTH(Table1[[#This Row],[order_date]])</f>
        <v>12</v>
      </c>
      <c r="O7538" s="3">
        <f>Table1[[#This Row],[sales]]-Table1[[#This Row],[profit]]</f>
        <v>3690.2899999999995</v>
      </c>
      <c r="P7538" s="3">
        <f>Table1[[#This Row],[sales]]*Table1[[#This Row],[quantity]]</f>
        <v>23528.05</v>
      </c>
      <c r="Q7538" s="9">
        <f>Table1[[#This Row],[delivery_date]]-Table1[[#This Row],[order_date]]</f>
        <v>2</v>
      </c>
    </row>
    <row r="7539" spans="1:17" x14ac:dyDescent="0.35">
      <c r="A7539" t="s">
        <v>7570</v>
      </c>
      <c r="B7539" t="s">
        <v>19</v>
      </c>
      <c r="C7539" t="s">
        <v>36</v>
      </c>
      <c r="D7539" s="2">
        <v>1327.18</v>
      </c>
      <c r="E7539">
        <v>0.31</v>
      </c>
      <c r="F7539">
        <v>5</v>
      </c>
      <c r="G7539" s="1">
        <v>45226</v>
      </c>
      <c r="H7539" s="1">
        <v>45232</v>
      </c>
      <c r="I7539" t="s">
        <v>31</v>
      </c>
      <c r="J7539" t="s">
        <v>27</v>
      </c>
      <c r="K7539" s="2">
        <v>314.49</v>
      </c>
      <c r="L7539" t="s">
        <v>48</v>
      </c>
      <c r="M7539">
        <f>YEAR(Table1[[#This Row],[order_date]])</f>
        <v>2023</v>
      </c>
      <c r="N7539">
        <f>MONTH(Table1[[#This Row],[order_date]])</f>
        <v>10</v>
      </c>
      <c r="O7539" s="3">
        <f>Table1[[#This Row],[sales]]-Table1[[#This Row],[profit]]</f>
        <v>1012.69</v>
      </c>
      <c r="P7539" s="3">
        <f>Table1[[#This Row],[sales]]*Table1[[#This Row],[quantity]]</f>
        <v>6635.9000000000005</v>
      </c>
      <c r="Q7539" s="9">
        <f>Table1[[#This Row],[delivery_date]]-Table1[[#This Row],[order_date]]</f>
        <v>6</v>
      </c>
    </row>
    <row r="7540" spans="1:17" x14ac:dyDescent="0.35">
      <c r="A7540" t="s">
        <v>7571</v>
      </c>
      <c r="B7540" t="s">
        <v>25</v>
      </c>
      <c r="C7540" t="s">
        <v>33</v>
      </c>
      <c r="D7540" s="2">
        <v>2709.41</v>
      </c>
      <c r="E7540">
        <v>0.12</v>
      </c>
      <c r="F7540">
        <v>6</v>
      </c>
      <c r="G7540" s="1">
        <v>45456</v>
      </c>
      <c r="H7540" s="1">
        <v>45462</v>
      </c>
      <c r="I7540" t="s">
        <v>21</v>
      </c>
      <c r="J7540" t="s">
        <v>22</v>
      </c>
      <c r="K7540" s="2">
        <v>301</v>
      </c>
      <c r="L7540" t="s">
        <v>17</v>
      </c>
      <c r="M7540">
        <f>YEAR(Table1[[#This Row],[order_date]])</f>
        <v>2024</v>
      </c>
      <c r="N7540">
        <f>MONTH(Table1[[#This Row],[order_date]])</f>
        <v>6</v>
      </c>
      <c r="O7540" s="3">
        <f>Table1[[#This Row],[sales]]-Table1[[#This Row],[profit]]</f>
        <v>2408.41</v>
      </c>
      <c r="P7540" s="3">
        <f>Table1[[#This Row],[sales]]*Table1[[#This Row],[quantity]]</f>
        <v>16256.46</v>
      </c>
      <c r="Q7540" s="9">
        <f>Table1[[#This Row],[delivery_date]]-Table1[[#This Row],[order_date]]</f>
        <v>6</v>
      </c>
    </row>
    <row r="7541" spans="1:17" x14ac:dyDescent="0.35">
      <c r="A7541" t="s">
        <v>7572</v>
      </c>
      <c r="B7541" t="s">
        <v>41</v>
      </c>
      <c r="C7541" t="s">
        <v>36</v>
      </c>
      <c r="D7541" s="2">
        <v>208.19</v>
      </c>
      <c r="E7541">
        <v>0.03</v>
      </c>
      <c r="F7541">
        <v>7</v>
      </c>
      <c r="G7541" s="1">
        <v>45517</v>
      </c>
      <c r="H7541" s="1">
        <v>45521</v>
      </c>
      <c r="I7541" t="s">
        <v>21</v>
      </c>
      <c r="J7541" t="s">
        <v>22</v>
      </c>
      <c r="K7541" s="2">
        <v>49.89</v>
      </c>
      <c r="L7541" t="s">
        <v>23</v>
      </c>
      <c r="M7541">
        <f>YEAR(Table1[[#This Row],[order_date]])</f>
        <v>2024</v>
      </c>
      <c r="N7541">
        <f>MONTH(Table1[[#This Row],[order_date]])</f>
        <v>8</v>
      </c>
      <c r="O7541" s="3">
        <f>Table1[[#This Row],[sales]]-Table1[[#This Row],[profit]]</f>
        <v>158.30000000000001</v>
      </c>
      <c r="P7541" s="3">
        <f>Table1[[#This Row],[sales]]*Table1[[#This Row],[quantity]]</f>
        <v>1457.33</v>
      </c>
      <c r="Q7541" s="9">
        <f>Table1[[#This Row],[delivery_date]]-Table1[[#This Row],[order_date]]</f>
        <v>4</v>
      </c>
    </row>
    <row r="7542" spans="1:17" x14ac:dyDescent="0.35">
      <c r="A7542" t="s">
        <v>7573</v>
      </c>
      <c r="B7542" t="s">
        <v>25</v>
      </c>
      <c r="C7542" t="s">
        <v>33</v>
      </c>
      <c r="D7542" s="2">
        <v>3136.7</v>
      </c>
      <c r="E7542">
        <v>0.18</v>
      </c>
      <c r="F7542">
        <v>9</v>
      </c>
      <c r="G7542" s="1">
        <v>45161</v>
      </c>
      <c r="H7542" s="1">
        <v>45165</v>
      </c>
      <c r="I7542" t="s">
        <v>31</v>
      </c>
      <c r="J7542" t="s">
        <v>16</v>
      </c>
      <c r="K7542" s="2">
        <v>286.2</v>
      </c>
      <c r="L7542" t="s">
        <v>34</v>
      </c>
      <c r="M7542">
        <f>YEAR(Table1[[#This Row],[order_date]])</f>
        <v>2023</v>
      </c>
      <c r="N7542">
        <f>MONTH(Table1[[#This Row],[order_date]])</f>
        <v>8</v>
      </c>
      <c r="O7542" s="3">
        <f>Table1[[#This Row],[sales]]-Table1[[#This Row],[profit]]</f>
        <v>2850.5</v>
      </c>
      <c r="P7542" s="3">
        <f>Table1[[#This Row],[sales]]*Table1[[#This Row],[quantity]]</f>
        <v>28230.3</v>
      </c>
      <c r="Q7542" s="9">
        <f>Table1[[#This Row],[delivery_date]]-Table1[[#This Row],[order_date]]</f>
        <v>4</v>
      </c>
    </row>
    <row r="7543" spans="1:17" x14ac:dyDescent="0.35">
      <c r="A7543" t="s">
        <v>7574</v>
      </c>
      <c r="B7543" t="s">
        <v>41</v>
      </c>
      <c r="C7543" t="s">
        <v>20</v>
      </c>
      <c r="D7543" s="2">
        <v>4657.3599999999997</v>
      </c>
      <c r="E7543">
        <v>0.28999999999999998</v>
      </c>
      <c r="F7543">
        <v>7</v>
      </c>
      <c r="G7543" s="1">
        <v>45291</v>
      </c>
      <c r="H7543" s="1">
        <v>45292</v>
      </c>
      <c r="I7543" t="s">
        <v>21</v>
      </c>
      <c r="J7543" t="s">
        <v>22</v>
      </c>
      <c r="K7543" s="2">
        <v>504.13</v>
      </c>
      <c r="L7543" t="s">
        <v>23</v>
      </c>
      <c r="M7543">
        <f>YEAR(Table1[[#This Row],[order_date]])</f>
        <v>2023</v>
      </c>
      <c r="N7543">
        <f>MONTH(Table1[[#This Row],[order_date]])</f>
        <v>12</v>
      </c>
      <c r="O7543" s="3">
        <f>Table1[[#This Row],[sales]]-Table1[[#This Row],[profit]]</f>
        <v>4153.2299999999996</v>
      </c>
      <c r="P7543" s="3">
        <f>Table1[[#This Row],[sales]]*Table1[[#This Row],[quantity]]</f>
        <v>32601.519999999997</v>
      </c>
      <c r="Q7543" s="9">
        <f>Table1[[#This Row],[delivery_date]]-Table1[[#This Row],[order_date]]</f>
        <v>1</v>
      </c>
    </row>
    <row r="7544" spans="1:17" x14ac:dyDescent="0.35">
      <c r="A7544" t="s">
        <v>7575</v>
      </c>
      <c r="B7544" t="s">
        <v>25</v>
      </c>
      <c r="C7544" t="s">
        <v>33</v>
      </c>
      <c r="D7544" s="2">
        <v>4435.24</v>
      </c>
      <c r="E7544">
        <v>0.03</v>
      </c>
      <c r="F7544">
        <v>6</v>
      </c>
      <c r="G7544" s="1">
        <v>45458</v>
      </c>
      <c r="H7544" s="1">
        <v>45462</v>
      </c>
      <c r="I7544" t="s">
        <v>15</v>
      </c>
      <c r="J7544" t="s">
        <v>27</v>
      </c>
      <c r="K7544" s="2">
        <v>1091.46</v>
      </c>
      <c r="L7544" t="s">
        <v>17</v>
      </c>
      <c r="M7544">
        <f>YEAR(Table1[[#This Row],[order_date]])</f>
        <v>2024</v>
      </c>
      <c r="N7544">
        <f>MONTH(Table1[[#This Row],[order_date]])</f>
        <v>6</v>
      </c>
      <c r="O7544" s="3">
        <f>Table1[[#This Row],[sales]]-Table1[[#This Row],[profit]]</f>
        <v>3343.7799999999997</v>
      </c>
      <c r="P7544" s="3">
        <f>Table1[[#This Row],[sales]]*Table1[[#This Row],[quantity]]</f>
        <v>26611.439999999999</v>
      </c>
      <c r="Q7544" s="9">
        <f>Table1[[#This Row],[delivery_date]]-Table1[[#This Row],[order_date]]</f>
        <v>4</v>
      </c>
    </row>
    <row r="7545" spans="1:17" x14ac:dyDescent="0.35">
      <c r="A7545" t="s">
        <v>7576</v>
      </c>
      <c r="B7545" t="s">
        <v>13</v>
      </c>
      <c r="C7545" t="s">
        <v>33</v>
      </c>
      <c r="D7545" s="2">
        <v>2559.65</v>
      </c>
      <c r="E7545">
        <v>0.23</v>
      </c>
      <c r="F7545">
        <v>9</v>
      </c>
      <c r="G7545" s="1">
        <v>45511</v>
      </c>
      <c r="H7545" s="1">
        <v>45518</v>
      </c>
      <c r="I7545" t="s">
        <v>31</v>
      </c>
      <c r="J7545" t="s">
        <v>27</v>
      </c>
      <c r="K7545" s="2">
        <v>753.63</v>
      </c>
      <c r="L7545" t="s">
        <v>39</v>
      </c>
      <c r="M7545">
        <f>YEAR(Table1[[#This Row],[order_date]])</f>
        <v>2024</v>
      </c>
      <c r="N7545">
        <f>MONTH(Table1[[#This Row],[order_date]])</f>
        <v>8</v>
      </c>
      <c r="O7545" s="3">
        <f>Table1[[#This Row],[sales]]-Table1[[#This Row],[profit]]</f>
        <v>1806.02</v>
      </c>
      <c r="P7545" s="3">
        <f>Table1[[#This Row],[sales]]*Table1[[#This Row],[quantity]]</f>
        <v>23036.850000000002</v>
      </c>
      <c r="Q7545" s="9">
        <f>Table1[[#This Row],[delivery_date]]-Table1[[#This Row],[order_date]]</f>
        <v>7</v>
      </c>
    </row>
    <row r="7546" spans="1:17" x14ac:dyDescent="0.35">
      <c r="A7546" t="s">
        <v>7577</v>
      </c>
      <c r="B7546" t="s">
        <v>19</v>
      </c>
      <c r="C7546" t="s">
        <v>20</v>
      </c>
      <c r="D7546" s="2">
        <v>3283.25</v>
      </c>
      <c r="E7546">
        <v>0.03</v>
      </c>
      <c r="F7546">
        <v>2</v>
      </c>
      <c r="G7546" s="1">
        <v>45351</v>
      </c>
      <c r="H7546" s="1">
        <v>45353</v>
      </c>
      <c r="I7546" t="s">
        <v>31</v>
      </c>
      <c r="J7546" t="s">
        <v>22</v>
      </c>
      <c r="K7546" s="2">
        <v>802.64</v>
      </c>
      <c r="L7546" t="s">
        <v>23</v>
      </c>
      <c r="M7546">
        <f>YEAR(Table1[[#This Row],[order_date]])</f>
        <v>2024</v>
      </c>
      <c r="N7546">
        <f>MONTH(Table1[[#This Row],[order_date]])</f>
        <v>2</v>
      </c>
      <c r="O7546" s="3">
        <f>Table1[[#This Row],[sales]]-Table1[[#This Row],[profit]]</f>
        <v>2480.61</v>
      </c>
      <c r="P7546" s="3">
        <f>Table1[[#This Row],[sales]]*Table1[[#This Row],[quantity]]</f>
        <v>6566.5</v>
      </c>
      <c r="Q7546" s="9">
        <f>Table1[[#This Row],[delivery_date]]-Table1[[#This Row],[order_date]]</f>
        <v>2</v>
      </c>
    </row>
    <row r="7547" spans="1:17" x14ac:dyDescent="0.35">
      <c r="A7547" t="s">
        <v>7578</v>
      </c>
      <c r="B7547" t="s">
        <v>19</v>
      </c>
      <c r="C7547" t="s">
        <v>36</v>
      </c>
      <c r="D7547" s="2">
        <v>2892.01</v>
      </c>
      <c r="E7547">
        <v>0.38</v>
      </c>
      <c r="F7547">
        <v>6</v>
      </c>
      <c r="G7547" s="1">
        <v>45429</v>
      </c>
      <c r="H7547" s="1">
        <v>45435</v>
      </c>
      <c r="I7547" t="s">
        <v>31</v>
      </c>
      <c r="J7547" t="s">
        <v>22</v>
      </c>
      <c r="K7547" s="2">
        <v>287.32</v>
      </c>
      <c r="L7547" t="s">
        <v>23</v>
      </c>
      <c r="M7547">
        <f>YEAR(Table1[[#This Row],[order_date]])</f>
        <v>2024</v>
      </c>
      <c r="N7547">
        <f>MONTH(Table1[[#This Row],[order_date]])</f>
        <v>5</v>
      </c>
      <c r="O7547" s="3">
        <f>Table1[[#This Row],[sales]]-Table1[[#This Row],[profit]]</f>
        <v>2604.69</v>
      </c>
      <c r="P7547" s="3">
        <f>Table1[[#This Row],[sales]]*Table1[[#This Row],[quantity]]</f>
        <v>17352.060000000001</v>
      </c>
      <c r="Q7547" s="9">
        <f>Table1[[#This Row],[delivery_date]]-Table1[[#This Row],[order_date]]</f>
        <v>6</v>
      </c>
    </row>
    <row r="7548" spans="1:17" x14ac:dyDescent="0.35">
      <c r="A7548" t="s">
        <v>7579</v>
      </c>
      <c r="B7548" t="s">
        <v>13</v>
      </c>
      <c r="C7548" t="s">
        <v>36</v>
      </c>
      <c r="D7548" s="2">
        <v>428.17</v>
      </c>
      <c r="E7548">
        <v>0.44</v>
      </c>
      <c r="F7548">
        <v>5</v>
      </c>
      <c r="G7548" s="1">
        <v>45280</v>
      </c>
      <c r="H7548" s="1">
        <v>45284</v>
      </c>
      <c r="I7548" t="s">
        <v>31</v>
      </c>
      <c r="J7548" t="s">
        <v>27</v>
      </c>
      <c r="K7548" s="2">
        <v>53.3</v>
      </c>
      <c r="L7548" t="s">
        <v>17</v>
      </c>
      <c r="M7548">
        <f>YEAR(Table1[[#This Row],[order_date]])</f>
        <v>2023</v>
      </c>
      <c r="N7548">
        <f>MONTH(Table1[[#This Row],[order_date]])</f>
        <v>12</v>
      </c>
      <c r="O7548" s="3">
        <f>Table1[[#This Row],[sales]]-Table1[[#This Row],[profit]]</f>
        <v>374.87</v>
      </c>
      <c r="P7548" s="3">
        <f>Table1[[#This Row],[sales]]*Table1[[#This Row],[quantity]]</f>
        <v>2140.85</v>
      </c>
      <c r="Q7548" s="9">
        <f>Table1[[#This Row],[delivery_date]]-Table1[[#This Row],[order_date]]</f>
        <v>4</v>
      </c>
    </row>
    <row r="7549" spans="1:17" x14ac:dyDescent="0.35">
      <c r="A7549" t="s">
        <v>7580</v>
      </c>
      <c r="B7549" t="s">
        <v>13</v>
      </c>
      <c r="C7549" t="s">
        <v>26</v>
      </c>
      <c r="D7549" s="2">
        <v>877.75</v>
      </c>
      <c r="E7549">
        <v>0.48</v>
      </c>
      <c r="F7549">
        <v>6</v>
      </c>
      <c r="G7549" s="1">
        <v>45089</v>
      </c>
      <c r="H7549" s="1">
        <v>45096</v>
      </c>
      <c r="I7549" t="s">
        <v>15</v>
      </c>
      <c r="J7549" t="s">
        <v>16</v>
      </c>
      <c r="K7549" s="2">
        <v>184.26</v>
      </c>
      <c r="L7549" t="s">
        <v>23</v>
      </c>
      <c r="M7549">
        <f>YEAR(Table1[[#This Row],[order_date]])</f>
        <v>2023</v>
      </c>
      <c r="N7549">
        <f>MONTH(Table1[[#This Row],[order_date]])</f>
        <v>6</v>
      </c>
      <c r="O7549" s="3">
        <f>Table1[[#This Row],[sales]]-Table1[[#This Row],[profit]]</f>
        <v>693.49</v>
      </c>
      <c r="P7549" s="3">
        <f>Table1[[#This Row],[sales]]*Table1[[#This Row],[quantity]]</f>
        <v>5266.5</v>
      </c>
      <c r="Q7549" s="9">
        <f>Table1[[#This Row],[delivery_date]]-Table1[[#This Row],[order_date]]</f>
        <v>7</v>
      </c>
    </row>
    <row r="7550" spans="1:17" x14ac:dyDescent="0.35">
      <c r="A7550" t="s">
        <v>7581</v>
      </c>
      <c r="B7550" t="s">
        <v>19</v>
      </c>
      <c r="C7550" t="s">
        <v>36</v>
      </c>
      <c r="D7550" s="2">
        <v>4822.7</v>
      </c>
      <c r="E7550">
        <v>0.35</v>
      </c>
      <c r="F7550">
        <v>1</v>
      </c>
      <c r="G7550" s="1">
        <v>45111</v>
      </c>
      <c r="H7550" s="1">
        <v>45112</v>
      </c>
      <c r="I7550" t="s">
        <v>21</v>
      </c>
      <c r="J7550" t="s">
        <v>22</v>
      </c>
      <c r="K7550" s="2">
        <v>1392.23</v>
      </c>
      <c r="L7550" t="s">
        <v>17</v>
      </c>
      <c r="M7550">
        <f>YEAR(Table1[[#This Row],[order_date]])</f>
        <v>2023</v>
      </c>
      <c r="N7550">
        <f>MONTH(Table1[[#This Row],[order_date]])</f>
        <v>7</v>
      </c>
      <c r="O7550" s="3">
        <f>Table1[[#This Row],[sales]]-Table1[[#This Row],[profit]]</f>
        <v>3430.47</v>
      </c>
      <c r="P7550" s="3">
        <f>Table1[[#This Row],[sales]]*Table1[[#This Row],[quantity]]</f>
        <v>4822.7</v>
      </c>
      <c r="Q7550" s="9">
        <f>Table1[[#This Row],[delivery_date]]-Table1[[#This Row],[order_date]]</f>
        <v>1</v>
      </c>
    </row>
    <row r="7551" spans="1:17" x14ac:dyDescent="0.35">
      <c r="A7551" t="s">
        <v>7582</v>
      </c>
      <c r="B7551" t="s">
        <v>13</v>
      </c>
      <c r="C7551" t="s">
        <v>36</v>
      </c>
      <c r="D7551" s="2">
        <v>1354.25</v>
      </c>
      <c r="E7551">
        <v>0.32</v>
      </c>
      <c r="F7551">
        <v>5</v>
      </c>
      <c r="G7551" s="1">
        <v>45302</v>
      </c>
      <c r="H7551" s="1">
        <v>45308</v>
      </c>
      <c r="I7551" t="s">
        <v>21</v>
      </c>
      <c r="J7551" t="s">
        <v>22</v>
      </c>
      <c r="K7551" s="2">
        <v>404.47</v>
      </c>
      <c r="L7551" t="s">
        <v>48</v>
      </c>
      <c r="M7551">
        <f>YEAR(Table1[[#This Row],[order_date]])</f>
        <v>2024</v>
      </c>
      <c r="N7551">
        <f>MONTH(Table1[[#This Row],[order_date]])</f>
        <v>1</v>
      </c>
      <c r="O7551" s="3">
        <f>Table1[[#This Row],[sales]]-Table1[[#This Row],[profit]]</f>
        <v>949.78</v>
      </c>
      <c r="P7551" s="3">
        <f>Table1[[#This Row],[sales]]*Table1[[#This Row],[quantity]]</f>
        <v>6771.25</v>
      </c>
      <c r="Q7551" s="9">
        <f>Table1[[#This Row],[delivery_date]]-Table1[[#This Row],[order_date]]</f>
        <v>6</v>
      </c>
    </row>
    <row r="7552" spans="1:17" x14ac:dyDescent="0.35">
      <c r="A7552" t="s">
        <v>7583</v>
      </c>
      <c r="B7552" t="s">
        <v>41</v>
      </c>
      <c r="C7552" t="s">
        <v>33</v>
      </c>
      <c r="D7552" s="2">
        <v>1983.8</v>
      </c>
      <c r="E7552">
        <v>0.35</v>
      </c>
      <c r="F7552">
        <v>8</v>
      </c>
      <c r="G7552" s="1">
        <v>45200</v>
      </c>
      <c r="H7552" s="1">
        <v>45204</v>
      </c>
      <c r="I7552" t="s">
        <v>21</v>
      </c>
      <c r="J7552" t="s">
        <v>16</v>
      </c>
      <c r="K7552" s="2">
        <v>390.61</v>
      </c>
      <c r="L7552" t="s">
        <v>39</v>
      </c>
      <c r="M7552">
        <f>YEAR(Table1[[#This Row],[order_date]])</f>
        <v>2023</v>
      </c>
      <c r="N7552">
        <f>MONTH(Table1[[#This Row],[order_date]])</f>
        <v>10</v>
      </c>
      <c r="O7552" s="3">
        <f>Table1[[#This Row],[sales]]-Table1[[#This Row],[profit]]</f>
        <v>1593.19</v>
      </c>
      <c r="P7552" s="3">
        <f>Table1[[#This Row],[sales]]*Table1[[#This Row],[quantity]]</f>
        <v>15870.4</v>
      </c>
      <c r="Q7552" s="9">
        <f>Table1[[#This Row],[delivery_date]]-Table1[[#This Row],[order_date]]</f>
        <v>4</v>
      </c>
    </row>
    <row r="7553" spans="1:17" x14ac:dyDescent="0.35">
      <c r="A7553" t="s">
        <v>7584</v>
      </c>
      <c r="B7553" t="s">
        <v>25</v>
      </c>
      <c r="C7553" t="s">
        <v>26</v>
      </c>
      <c r="D7553" s="2">
        <v>2593.83</v>
      </c>
      <c r="E7553">
        <v>0.43</v>
      </c>
      <c r="F7553">
        <v>3</v>
      </c>
      <c r="G7553" s="1">
        <v>45584</v>
      </c>
      <c r="H7553" s="1">
        <v>45589</v>
      </c>
      <c r="I7553" t="s">
        <v>21</v>
      </c>
      <c r="J7553" t="s">
        <v>22</v>
      </c>
      <c r="K7553" s="2">
        <v>412.7</v>
      </c>
      <c r="L7553" t="s">
        <v>28</v>
      </c>
      <c r="M7553">
        <f>YEAR(Table1[[#This Row],[order_date]])</f>
        <v>2024</v>
      </c>
      <c r="N7553">
        <f>MONTH(Table1[[#This Row],[order_date]])</f>
        <v>10</v>
      </c>
      <c r="O7553" s="3">
        <f>Table1[[#This Row],[sales]]-Table1[[#This Row],[profit]]</f>
        <v>2181.13</v>
      </c>
      <c r="P7553" s="3">
        <f>Table1[[#This Row],[sales]]*Table1[[#This Row],[quantity]]</f>
        <v>7781.49</v>
      </c>
      <c r="Q7553" s="9">
        <f>Table1[[#This Row],[delivery_date]]-Table1[[#This Row],[order_date]]</f>
        <v>5</v>
      </c>
    </row>
    <row r="7554" spans="1:17" x14ac:dyDescent="0.35">
      <c r="A7554" t="s">
        <v>7585</v>
      </c>
      <c r="B7554" t="s">
        <v>19</v>
      </c>
      <c r="C7554" t="s">
        <v>20</v>
      </c>
      <c r="D7554" s="2">
        <v>4897.75</v>
      </c>
      <c r="E7554">
        <v>0.4</v>
      </c>
      <c r="F7554">
        <v>3</v>
      </c>
      <c r="G7554" s="1">
        <v>45593</v>
      </c>
      <c r="H7554" s="1">
        <v>45599</v>
      </c>
      <c r="I7554" t="s">
        <v>21</v>
      </c>
      <c r="J7554" t="s">
        <v>16</v>
      </c>
      <c r="K7554" s="2">
        <v>540.96</v>
      </c>
      <c r="L7554" t="s">
        <v>34</v>
      </c>
      <c r="M7554">
        <f>YEAR(Table1[[#This Row],[order_date]])</f>
        <v>2024</v>
      </c>
      <c r="N7554">
        <f>MONTH(Table1[[#This Row],[order_date]])</f>
        <v>10</v>
      </c>
      <c r="O7554" s="3">
        <f>Table1[[#This Row],[sales]]-Table1[[#This Row],[profit]]</f>
        <v>4356.79</v>
      </c>
      <c r="P7554" s="3">
        <f>Table1[[#This Row],[sales]]*Table1[[#This Row],[quantity]]</f>
        <v>14693.25</v>
      </c>
      <c r="Q7554" s="9">
        <f>Table1[[#This Row],[delivery_date]]-Table1[[#This Row],[order_date]]</f>
        <v>6</v>
      </c>
    </row>
    <row r="7555" spans="1:17" x14ac:dyDescent="0.35">
      <c r="A7555" t="s">
        <v>7586</v>
      </c>
      <c r="B7555" t="s">
        <v>13</v>
      </c>
      <c r="C7555" t="s">
        <v>20</v>
      </c>
      <c r="D7555" s="2">
        <v>3480.97</v>
      </c>
      <c r="E7555">
        <v>0.22</v>
      </c>
      <c r="F7555">
        <v>7</v>
      </c>
      <c r="G7555" s="1">
        <v>45023</v>
      </c>
      <c r="H7555" s="1">
        <v>45030</v>
      </c>
      <c r="I7555" t="s">
        <v>31</v>
      </c>
      <c r="J7555" t="s">
        <v>27</v>
      </c>
      <c r="K7555" s="2">
        <v>240.36</v>
      </c>
      <c r="L7555" t="s">
        <v>17</v>
      </c>
      <c r="M7555">
        <f>YEAR(Table1[[#This Row],[order_date]])</f>
        <v>2023</v>
      </c>
      <c r="N7555">
        <f>MONTH(Table1[[#This Row],[order_date]])</f>
        <v>4</v>
      </c>
      <c r="O7555" s="3">
        <f>Table1[[#This Row],[sales]]-Table1[[#This Row],[profit]]</f>
        <v>3240.6099999999997</v>
      </c>
      <c r="P7555" s="3">
        <f>Table1[[#This Row],[sales]]*Table1[[#This Row],[quantity]]</f>
        <v>24366.789999999997</v>
      </c>
      <c r="Q7555" s="9">
        <f>Table1[[#This Row],[delivery_date]]-Table1[[#This Row],[order_date]]</f>
        <v>7</v>
      </c>
    </row>
    <row r="7556" spans="1:17" x14ac:dyDescent="0.35">
      <c r="A7556" t="s">
        <v>7587</v>
      </c>
      <c r="B7556" t="s">
        <v>41</v>
      </c>
      <c r="C7556" t="s">
        <v>14</v>
      </c>
      <c r="D7556" s="2">
        <v>3185.03</v>
      </c>
      <c r="E7556">
        <v>0.33</v>
      </c>
      <c r="F7556">
        <v>7</v>
      </c>
      <c r="G7556" s="1">
        <v>45431</v>
      </c>
      <c r="H7556" s="1">
        <v>45438</v>
      </c>
      <c r="I7556" t="s">
        <v>21</v>
      </c>
      <c r="J7556" t="s">
        <v>16</v>
      </c>
      <c r="K7556" s="2">
        <v>403.84</v>
      </c>
      <c r="L7556" t="s">
        <v>23</v>
      </c>
      <c r="M7556">
        <f>YEAR(Table1[[#This Row],[order_date]])</f>
        <v>2024</v>
      </c>
      <c r="N7556">
        <f>MONTH(Table1[[#This Row],[order_date]])</f>
        <v>5</v>
      </c>
      <c r="O7556" s="3">
        <f>Table1[[#This Row],[sales]]-Table1[[#This Row],[profit]]</f>
        <v>2781.19</v>
      </c>
      <c r="P7556" s="3">
        <f>Table1[[#This Row],[sales]]*Table1[[#This Row],[quantity]]</f>
        <v>22295.210000000003</v>
      </c>
      <c r="Q7556" s="9">
        <f>Table1[[#This Row],[delivery_date]]-Table1[[#This Row],[order_date]]</f>
        <v>7</v>
      </c>
    </row>
    <row r="7557" spans="1:17" x14ac:dyDescent="0.35">
      <c r="A7557" t="s">
        <v>7588</v>
      </c>
      <c r="B7557" t="s">
        <v>19</v>
      </c>
      <c r="C7557" t="s">
        <v>26</v>
      </c>
      <c r="D7557" s="2">
        <v>2669.56</v>
      </c>
      <c r="E7557">
        <v>0.08</v>
      </c>
      <c r="F7557">
        <v>2</v>
      </c>
      <c r="G7557" s="1">
        <v>45069</v>
      </c>
      <c r="H7557" s="1">
        <v>45071</v>
      </c>
      <c r="I7557" t="s">
        <v>31</v>
      </c>
      <c r="J7557" t="s">
        <v>22</v>
      </c>
      <c r="K7557" s="2">
        <v>507.13</v>
      </c>
      <c r="L7557" t="s">
        <v>28</v>
      </c>
      <c r="M7557">
        <f>YEAR(Table1[[#This Row],[order_date]])</f>
        <v>2023</v>
      </c>
      <c r="N7557">
        <f>MONTH(Table1[[#This Row],[order_date]])</f>
        <v>5</v>
      </c>
      <c r="O7557" s="3">
        <f>Table1[[#This Row],[sales]]-Table1[[#This Row],[profit]]</f>
        <v>2162.4299999999998</v>
      </c>
      <c r="P7557" s="3">
        <f>Table1[[#This Row],[sales]]*Table1[[#This Row],[quantity]]</f>
        <v>5339.12</v>
      </c>
      <c r="Q7557" s="9">
        <f>Table1[[#This Row],[delivery_date]]-Table1[[#This Row],[order_date]]</f>
        <v>2</v>
      </c>
    </row>
    <row r="7558" spans="1:17" x14ac:dyDescent="0.35">
      <c r="A7558" t="s">
        <v>7589</v>
      </c>
      <c r="B7558" t="s">
        <v>13</v>
      </c>
      <c r="C7558" t="s">
        <v>33</v>
      </c>
      <c r="D7558" s="2">
        <v>3533.3</v>
      </c>
      <c r="E7558">
        <v>0.35</v>
      </c>
      <c r="F7558">
        <v>8</v>
      </c>
      <c r="G7558" s="1">
        <v>45355</v>
      </c>
      <c r="H7558" s="1">
        <v>45362</v>
      </c>
      <c r="I7558" t="s">
        <v>21</v>
      </c>
      <c r="J7558" t="s">
        <v>22</v>
      </c>
      <c r="K7558" s="2">
        <v>740.98</v>
      </c>
      <c r="L7558" t="s">
        <v>48</v>
      </c>
      <c r="M7558">
        <f>YEAR(Table1[[#This Row],[order_date]])</f>
        <v>2024</v>
      </c>
      <c r="N7558">
        <f>MONTH(Table1[[#This Row],[order_date]])</f>
        <v>3</v>
      </c>
      <c r="O7558" s="3">
        <f>Table1[[#This Row],[sales]]-Table1[[#This Row],[profit]]</f>
        <v>2792.32</v>
      </c>
      <c r="P7558" s="3">
        <f>Table1[[#This Row],[sales]]*Table1[[#This Row],[quantity]]</f>
        <v>28266.400000000001</v>
      </c>
      <c r="Q7558" s="9">
        <f>Table1[[#This Row],[delivery_date]]-Table1[[#This Row],[order_date]]</f>
        <v>7</v>
      </c>
    </row>
    <row r="7559" spans="1:17" x14ac:dyDescent="0.35">
      <c r="A7559" t="s">
        <v>7590</v>
      </c>
      <c r="B7559" t="s">
        <v>19</v>
      </c>
      <c r="C7559" t="s">
        <v>14</v>
      </c>
      <c r="D7559" s="2">
        <v>3353.68</v>
      </c>
      <c r="E7559">
        <v>0.37</v>
      </c>
      <c r="F7559">
        <v>5</v>
      </c>
      <c r="G7559" s="1">
        <v>45485</v>
      </c>
      <c r="H7559" s="1">
        <v>45492</v>
      </c>
      <c r="I7559" t="s">
        <v>15</v>
      </c>
      <c r="J7559" t="s">
        <v>22</v>
      </c>
      <c r="K7559" s="2">
        <v>445.07</v>
      </c>
      <c r="L7559" t="s">
        <v>39</v>
      </c>
      <c r="M7559">
        <f>YEAR(Table1[[#This Row],[order_date]])</f>
        <v>2024</v>
      </c>
      <c r="N7559">
        <f>MONTH(Table1[[#This Row],[order_date]])</f>
        <v>7</v>
      </c>
      <c r="O7559" s="3">
        <f>Table1[[#This Row],[sales]]-Table1[[#This Row],[profit]]</f>
        <v>2908.6099999999997</v>
      </c>
      <c r="P7559" s="3">
        <f>Table1[[#This Row],[sales]]*Table1[[#This Row],[quantity]]</f>
        <v>16768.399999999998</v>
      </c>
      <c r="Q7559" s="9">
        <f>Table1[[#This Row],[delivery_date]]-Table1[[#This Row],[order_date]]</f>
        <v>7</v>
      </c>
    </row>
    <row r="7560" spans="1:17" x14ac:dyDescent="0.35">
      <c r="A7560" t="s">
        <v>7591</v>
      </c>
      <c r="B7560" t="s">
        <v>13</v>
      </c>
      <c r="C7560" t="s">
        <v>14</v>
      </c>
      <c r="D7560" s="2">
        <v>4523.92</v>
      </c>
      <c r="E7560">
        <v>0.4</v>
      </c>
      <c r="F7560">
        <v>9</v>
      </c>
      <c r="G7560" s="1">
        <v>45301</v>
      </c>
      <c r="H7560" s="1">
        <v>45307</v>
      </c>
      <c r="I7560" t="s">
        <v>15</v>
      </c>
      <c r="J7560" t="s">
        <v>16</v>
      </c>
      <c r="K7560" s="2">
        <v>1311.42</v>
      </c>
      <c r="L7560" t="s">
        <v>39</v>
      </c>
      <c r="M7560">
        <f>YEAR(Table1[[#This Row],[order_date]])</f>
        <v>2024</v>
      </c>
      <c r="N7560">
        <f>MONTH(Table1[[#This Row],[order_date]])</f>
        <v>1</v>
      </c>
      <c r="O7560" s="3">
        <f>Table1[[#This Row],[sales]]-Table1[[#This Row],[profit]]</f>
        <v>3212.5</v>
      </c>
      <c r="P7560" s="3">
        <f>Table1[[#This Row],[sales]]*Table1[[#This Row],[quantity]]</f>
        <v>40715.279999999999</v>
      </c>
      <c r="Q7560" s="9">
        <f>Table1[[#This Row],[delivery_date]]-Table1[[#This Row],[order_date]]</f>
        <v>6</v>
      </c>
    </row>
    <row r="7561" spans="1:17" x14ac:dyDescent="0.35">
      <c r="A7561" t="s">
        <v>7592</v>
      </c>
      <c r="B7561" t="s">
        <v>19</v>
      </c>
      <c r="C7561" t="s">
        <v>20</v>
      </c>
      <c r="D7561" s="2">
        <v>2754.99</v>
      </c>
      <c r="E7561">
        <v>0.41</v>
      </c>
      <c r="F7561">
        <v>1</v>
      </c>
      <c r="G7561" s="1">
        <v>45457</v>
      </c>
      <c r="H7561" s="1">
        <v>45463</v>
      </c>
      <c r="I7561" t="s">
        <v>15</v>
      </c>
      <c r="J7561" t="s">
        <v>22</v>
      </c>
      <c r="K7561" s="2">
        <v>202.73</v>
      </c>
      <c r="L7561" t="s">
        <v>48</v>
      </c>
      <c r="M7561">
        <f>YEAR(Table1[[#This Row],[order_date]])</f>
        <v>2024</v>
      </c>
      <c r="N7561">
        <f>MONTH(Table1[[#This Row],[order_date]])</f>
        <v>6</v>
      </c>
      <c r="O7561" s="3">
        <f>Table1[[#This Row],[sales]]-Table1[[#This Row],[profit]]</f>
        <v>2552.2599999999998</v>
      </c>
      <c r="P7561" s="3">
        <f>Table1[[#This Row],[sales]]*Table1[[#This Row],[quantity]]</f>
        <v>2754.99</v>
      </c>
      <c r="Q7561" s="9">
        <f>Table1[[#This Row],[delivery_date]]-Table1[[#This Row],[order_date]]</f>
        <v>6</v>
      </c>
    </row>
    <row r="7562" spans="1:17" x14ac:dyDescent="0.35">
      <c r="A7562" t="s">
        <v>7593</v>
      </c>
      <c r="B7562" t="s">
        <v>41</v>
      </c>
      <c r="C7562" t="s">
        <v>36</v>
      </c>
      <c r="D7562" s="2">
        <v>2165.36</v>
      </c>
      <c r="E7562">
        <v>0.22</v>
      </c>
      <c r="F7562">
        <v>4</v>
      </c>
      <c r="G7562" s="1">
        <v>44971</v>
      </c>
      <c r="H7562" s="1">
        <v>44972</v>
      </c>
      <c r="I7562" t="s">
        <v>21</v>
      </c>
      <c r="J7562" t="s">
        <v>22</v>
      </c>
      <c r="K7562" s="2">
        <v>492.34</v>
      </c>
      <c r="L7562" t="s">
        <v>48</v>
      </c>
      <c r="M7562">
        <f>YEAR(Table1[[#This Row],[order_date]])</f>
        <v>2023</v>
      </c>
      <c r="N7562">
        <f>MONTH(Table1[[#This Row],[order_date]])</f>
        <v>2</v>
      </c>
      <c r="O7562" s="3">
        <f>Table1[[#This Row],[sales]]-Table1[[#This Row],[profit]]</f>
        <v>1673.0200000000002</v>
      </c>
      <c r="P7562" s="3">
        <f>Table1[[#This Row],[sales]]*Table1[[#This Row],[quantity]]</f>
        <v>8661.44</v>
      </c>
      <c r="Q7562" s="9">
        <f>Table1[[#This Row],[delivery_date]]-Table1[[#This Row],[order_date]]</f>
        <v>1</v>
      </c>
    </row>
    <row r="7563" spans="1:17" x14ac:dyDescent="0.35">
      <c r="A7563" t="s">
        <v>7594</v>
      </c>
      <c r="B7563" t="s">
        <v>41</v>
      </c>
      <c r="C7563" t="s">
        <v>33</v>
      </c>
      <c r="D7563" s="2">
        <v>4055.09</v>
      </c>
      <c r="E7563">
        <v>0.45</v>
      </c>
      <c r="F7563">
        <v>8</v>
      </c>
      <c r="G7563" s="1">
        <v>45029</v>
      </c>
      <c r="H7563" s="1">
        <v>45030</v>
      </c>
      <c r="I7563" t="s">
        <v>21</v>
      </c>
      <c r="J7563" t="s">
        <v>22</v>
      </c>
      <c r="K7563" s="2">
        <v>584.92999999999995</v>
      </c>
      <c r="L7563" t="s">
        <v>34</v>
      </c>
      <c r="M7563">
        <f>YEAR(Table1[[#This Row],[order_date]])</f>
        <v>2023</v>
      </c>
      <c r="N7563">
        <f>MONTH(Table1[[#This Row],[order_date]])</f>
        <v>4</v>
      </c>
      <c r="O7563" s="3">
        <f>Table1[[#This Row],[sales]]-Table1[[#This Row],[profit]]</f>
        <v>3470.1600000000003</v>
      </c>
      <c r="P7563" s="3">
        <f>Table1[[#This Row],[sales]]*Table1[[#This Row],[quantity]]</f>
        <v>32440.720000000001</v>
      </c>
      <c r="Q7563" s="9">
        <f>Table1[[#This Row],[delivery_date]]-Table1[[#This Row],[order_date]]</f>
        <v>1</v>
      </c>
    </row>
    <row r="7564" spans="1:17" x14ac:dyDescent="0.35">
      <c r="A7564" t="s">
        <v>7595</v>
      </c>
      <c r="B7564" t="s">
        <v>25</v>
      </c>
      <c r="C7564" t="s">
        <v>26</v>
      </c>
      <c r="D7564" s="2">
        <v>4018.94</v>
      </c>
      <c r="E7564">
        <v>0.49</v>
      </c>
      <c r="F7564">
        <v>9</v>
      </c>
      <c r="G7564" s="1">
        <v>45178</v>
      </c>
      <c r="H7564" s="1">
        <v>45183</v>
      </c>
      <c r="I7564" t="s">
        <v>21</v>
      </c>
      <c r="J7564" t="s">
        <v>16</v>
      </c>
      <c r="K7564" s="2">
        <v>984.17</v>
      </c>
      <c r="L7564" t="s">
        <v>28</v>
      </c>
      <c r="M7564">
        <f>YEAR(Table1[[#This Row],[order_date]])</f>
        <v>2023</v>
      </c>
      <c r="N7564">
        <f>MONTH(Table1[[#This Row],[order_date]])</f>
        <v>9</v>
      </c>
      <c r="O7564" s="3">
        <f>Table1[[#This Row],[sales]]-Table1[[#This Row],[profit]]</f>
        <v>3034.77</v>
      </c>
      <c r="P7564" s="3">
        <f>Table1[[#This Row],[sales]]*Table1[[#This Row],[quantity]]</f>
        <v>36170.46</v>
      </c>
      <c r="Q7564" s="9">
        <f>Table1[[#This Row],[delivery_date]]-Table1[[#This Row],[order_date]]</f>
        <v>5</v>
      </c>
    </row>
    <row r="7565" spans="1:17" x14ac:dyDescent="0.35">
      <c r="A7565" t="s">
        <v>7596</v>
      </c>
      <c r="B7565" t="s">
        <v>19</v>
      </c>
      <c r="C7565" t="s">
        <v>14</v>
      </c>
      <c r="D7565" s="2">
        <v>932.2</v>
      </c>
      <c r="E7565">
        <v>0.49</v>
      </c>
      <c r="F7565">
        <v>9</v>
      </c>
      <c r="G7565" s="1">
        <v>45495</v>
      </c>
      <c r="H7565" s="1">
        <v>45496</v>
      </c>
      <c r="I7565" t="s">
        <v>21</v>
      </c>
      <c r="J7565" t="s">
        <v>27</v>
      </c>
      <c r="K7565" s="2">
        <v>241.15</v>
      </c>
      <c r="L7565" t="s">
        <v>17</v>
      </c>
      <c r="M7565">
        <f>YEAR(Table1[[#This Row],[order_date]])</f>
        <v>2024</v>
      </c>
      <c r="N7565">
        <f>MONTH(Table1[[#This Row],[order_date]])</f>
        <v>7</v>
      </c>
      <c r="O7565" s="3">
        <f>Table1[[#This Row],[sales]]-Table1[[#This Row],[profit]]</f>
        <v>691.05000000000007</v>
      </c>
      <c r="P7565" s="3">
        <f>Table1[[#This Row],[sales]]*Table1[[#This Row],[quantity]]</f>
        <v>8389.8000000000011</v>
      </c>
      <c r="Q7565" s="9">
        <f>Table1[[#This Row],[delivery_date]]-Table1[[#This Row],[order_date]]</f>
        <v>1</v>
      </c>
    </row>
    <row r="7566" spans="1:17" x14ac:dyDescent="0.35">
      <c r="A7566" t="s">
        <v>7597</v>
      </c>
      <c r="B7566" t="s">
        <v>25</v>
      </c>
      <c r="C7566" t="s">
        <v>33</v>
      </c>
      <c r="D7566" s="2">
        <v>1260.28</v>
      </c>
      <c r="E7566">
        <v>0.28999999999999998</v>
      </c>
      <c r="F7566">
        <v>1</v>
      </c>
      <c r="G7566" s="1">
        <v>45557</v>
      </c>
      <c r="H7566" s="1">
        <v>45560</v>
      </c>
      <c r="I7566" t="s">
        <v>21</v>
      </c>
      <c r="J7566" t="s">
        <v>16</v>
      </c>
      <c r="K7566" s="2">
        <v>291.48</v>
      </c>
      <c r="L7566" t="s">
        <v>48</v>
      </c>
      <c r="M7566">
        <f>YEAR(Table1[[#This Row],[order_date]])</f>
        <v>2024</v>
      </c>
      <c r="N7566">
        <f>MONTH(Table1[[#This Row],[order_date]])</f>
        <v>9</v>
      </c>
      <c r="O7566" s="3">
        <f>Table1[[#This Row],[sales]]-Table1[[#This Row],[profit]]</f>
        <v>968.8</v>
      </c>
      <c r="P7566" s="3">
        <f>Table1[[#This Row],[sales]]*Table1[[#This Row],[quantity]]</f>
        <v>1260.28</v>
      </c>
      <c r="Q7566" s="9">
        <f>Table1[[#This Row],[delivery_date]]-Table1[[#This Row],[order_date]]</f>
        <v>3</v>
      </c>
    </row>
    <row r="7567" spans="1:17" x14ac:dyDescent="0.35">
      <c r="A7567" t="s">
        <v>7598</v>
      </c>
      <c r="B7567" t="s">
        <v>19</v>
      </c>
      <c r="C7567" t="s">
        <v>20</v>
      </c>
      <c r="D7567" s="2">
        <v>4797.33</v>
      </c>
      <c r="E7567">
        <v>0.28000000000000003</v>
      </c>
      <c r="F7567">
        <v>1</v>
      </c>
      <c r="G7567" s="1">
        <v>45083</v>
      </c>
      <c r="H7567" s="1">
        <v>45084</v>
      </c>
      <c r="I7567" t="s">
        <v>15</v>
      </c>
      <c r="J7567" t="s">
        <v>16</v>
      </c>
      <c r="K7567" s="2">
        <v>924.57</v>
      </c>
      <c r="L7567" t="s">
        <v>39</v>
      </c>
      <c r="M7567">
        <f>YEAR(Table1[[#This Row],[order_date]])</f>
        <v>2023</v>
      </c>
      <c r="N7567">
        <f>MONTH(Table1[[#This Row],[order_date]])</f>
        <v>6</v>
      </c>
      <c r="O7567" s="3">
        <f>Table1[[#This Row],[sales]]-Table1[[#This Row],[profit]]</f>
        <v>3872.7599999999998</v>
      </c>
      <c r="P7567" s="3">
        <f>Table1[[#This Row],[sales]]*Table1[[#This Row],[quantity]]</f>
        <v>4797.33</v>
      </c>
      <c r="Q7567" s="9">
        <f>Table1[[#This Row],[delivery_date]]-Table1[[#This Row],[order_date]]</f>
        <v>1</v>
      </c>
    </row>
    <row r="7568" spans="1:17" x14ac:dyDescent="0.35">
      <c r="A7568" t="s">
        <v>7599</v>
      </c>
      <c r="B7568" t="s">
        <v>13</v>
      </c>
      <c r="C7568" t="s">
        <v>14</v>
      </c>
      <c r="D7568" s="2">
        <v>2276.14</v>
      </c>
      <c r="E7568">
        <v>0.23</v>
      </c>
      <c r="F7568">
        <v>7</v>
      </c>
      <c r="G7568" s="1">
        <v>45408</v>
      </c>
      <c r="H7568" s="1">
        <v>45414</v>
      </c>
      <c r="I7568" t="s">
        <v>21</v>
      </c>
      <c r="J7568" t="s">
        <v>27</v>
      </c>
      <c r="K7568" s="2">
        <v>157.86000000000001</v>
      </c>
      <c r="L7568" t="s">
        <v>48</v>
      </c>
      <c r="M7568">
        <f>YEAR(Table1[[#This Row],[order_date]])</f>
        <v>2024</v>
      </c>
      <c r="N7568">
        <f>MONTH(Table1[[#This Row],[order_date]])</f>
        <v>4</v>
      </c>
      <c r="O7568" s="3">
        <f>Table1[[#This Row],[sales]]-Table1[[#This Row],[profit]]</f>
        <v>2118.2799999999997</v>
      </c>
      <c r="P7568" s="3">
        <f>Table1[[#This Row],[sales]]*Table1[[#This Row],[quantity]]</f>
        <v>15932.98</v>
      </c>
      <c r="Q7568" s="9">
        <f>Table1[[#This Row],[delivery_date]]-Table1[[#This Row],[order_date]]</f>
        <v>6</v>
      </c>
    </row>
    <row r="7569" spans="1:17" x14ac:dyDescent="0.35">
      <c r="A7569" t="s">
        <v>7600</v>
      </c>
      <c r="B7569" t="s">
        <v>13</v>
      </c>
      <c r="C7569" t="s">
        <v>14</v>
      </c>
      <c r="D7569" s="2">
        <v>2646.34</v>
      </c>
      <c r="E7569">
        <v>0.15</v>
      </c>
      <c r="F7569">
        <v>6</v>
      </c>
      <c r="G7569" s="1">
        <v>44942</v>
      </c>
      <c r="H7569" s="1">
        <v>44948</v>
      </c>
      <c r="I7569" t="s">
        <v>31</v>
      </c>
      <c r="J7569" t="s">
        <v>22</v>
      </c>
      <c r="K7569" s="2">
        <v>225.43</v>
      </c>
      <c r="L7569" t="s">
        <v>48</v>
      </c>
      <c r="M7569">
        <f>YEAR(Table1[[#This Row],[order_date]])</f>
        <v>2023</v>
      </c>
      <c r="N7569">
        <f>MONTH(Table1[[#This Row],[order_date]])</f>
        <v>1</v>
      </c>
      <c r="O7569" s="3">
        <f>Table1[[#This Row],[sales]]-Table1[[#This Row],[profit]]</f>
        <v>2420.9100000000003</v>
      </c>
      <c r="P7569" s="3">
        <f>Table1[[#This Row],[sales]]*Table1[[#This Row],[quantity]]</f>
        <v>15878.04</v>
      </c>
      <c r="Q7569" s="9">
        <f>Table1[[#This Row],[delivery_date]]-Table1[[#This Row],[order_date]]</f>
        <v>6</v>
      </c>
    </row>
    <row r="7570" spans="1:17" x14ac:dyDescent="0.35">
      <c r="A7570" t="s">
        <v>7601</v>
      </c>
      <c r="B7570" t="s">
        <v>25</v>
      </c>
      <c r="C7570" t="s">
        <v>20</v>
      </c>
      <c r="D7570" s="2">
        <v>1619.78</v>
      </c>
      <c r="E7570">
        <v>0.17</v>
      </c>
      <c r="F7570">
        <v>7</v>
      </c>
      <c r="G7570" s="1">
        <v>45076</v>
      </c>
      <c r="H7570" s="1">
        <v>45080</v>
      </c>
      <c r="I7570" t="s">
        <v>21</v>
      </c>
      <c r="J7570" t="s">
        <v>22</v>
      </c>
      <c r="K7570" s="2">
        <v>322.70999999999998</v>
      </c>
      <c r="L7570" t="s">
        <v>23</v>
      </c>
      <c r="M7570">
        <f>YEAR(Table1[[#This Row],[order_date]])</f>
        <v>2023</v>
      </c>
      <c r="N7570">
        <f>MONTH(Table1[[#This Row],[order_date]])</f>
        <v>5</v>
      </c>
      <c r="O7570" s="3">
        <f>Table1[[#This Row],[sales]]-Table1[[#This Row],[profit]]</f>
        <v>1297.07</v>
      </c>
      <c r="P7570" s="3">
        <f>Table1[[#This Row],[sales]]*Table1[[#This Row],[quantity]]</f>
        <v>11338.46</v>
      </c>
      <c r="Q7570" s="9">
        <f>Table1[[#This Row],[delivery_date]]-Table1[[#This Row],[order_date]]</f>
        <v>4</v>
      </c>
    </row>
    <row r="7571" spans="1:17" x14ac:dyDescent="0.35">
      <c r="A7571" t="s">
        <v>7602</v>
      </c>
      <c r="B7571" t="s">
        <v>19</v>
      </c>
      <c r="C7571" t="s">
        <v>20</v>
      </c>
      <c r="D7571" s="2">
        <v>2457.25</v>
      </c>
      <c r="E7571">
        <v>0.11</v>
      </c>
      <c r="F7571">
        <v>8</v>
      </c>
      <c r="G7571" s="1">
        <v>45254</v>
      </c>
      <c r="H7571" s="1">
        <v>45255</v>
      </c>
      <c r="I7571" t="s">
        <v>15</v>
      </c>
      <c r="J7571" t="s">
        <v>16</v>
      </c>
      <c r="K7571" s="2">
        <v>715.32</v>
      </c>
      <c r="L7571" t="s">
        <v>39</v>
      </c>
      <c r="M7571">
        <f>YEAR(Table1[[#This Row],[order_date]])</f>
        <v>2023</v>
      </c>
      <c r="N7571">
        <f>MONTH(Table1[[#This Row],[order_date]])</f>
        <v>11</v>
      </c>
      <c r="O7571" s="3">
        <f>Table1[[#This Row],[sales]]-Table1[[#This Row],[profit]]</f>
        <v>1741.9299999999998</v>
      </c>
      <c r="P7571" s="3">
        <f>Table1[[#This Row],[sales]]*Table1[[#This Row],[quantity]]</f>
        <v>19658</v>
      </c>
      <c r="Q7571" s="9">
        <f>Table1[[#This Row],[delivery_date]]-Table1[[#This Row],[order_date]]</f>
        <v>1</v>
      </c>
    </row>
    <row r="7572" spans="1:17" x14ac:dyDescent="0.35">
      <c r="A7572" t="s">
        <v>7603</v>
      </c>
      <c r="B7572" t="s">
        <v>25</v>
      </c>
      <c r="C7572" t="s">
        <v>20</v>
      </c>
      <c r="D7572" s="2">
        <v>3742.45</v>
      </c>
      <c r="E7572">
        <v>0.48</v>
      </c>
      <c r="F7572">
        <v>6</v>
      </c>
      <c r="G7572" s="1">
        <v>45237</v>
      </c>
      <c r="H7572" s="1">
        <v>45239</v>
      </c>
      <c r="I7572" t="s">
        <v>15</v>
      </c>
      <c r="J7572" t="s">
        <v>22</v>
      </c>
      <c r="K7572" s="2">
        <v>682.6</v>
      </c>
      <c r="L7572" t="s">
        <v>39</v>
      </c>
      <c r="M7572">
        <f>YEAR(Table1[[#This Row],[order_date]])</f>
        <v>2023</v>
      </c>
      <c r="N7572">
        <f>MONTH(Table1[[#This Row],[order_date]])</f>
        <v>11</v>
      </c>
      <c r="O7572" s="3">
        <f>Table1[[#This Row],[sales]]-Table1[[#This Row],[profit]]</f>
        <v>3059.85</v>
      </c>
      <c r="P7572" s="3">
        <f>Table1[[#This Row],[sales]]*Table1[[#This Row],[quantity]]</f>
        <v>22454.699999999997</v>
      </c>
      <c r="Q7572" s="9">
        <f>Table1[[#This Row],[delivery_date]]-Table1[[#This Row],[order_date]]</f>
        <v>2</v>
      </c>
    </row>
    <row r="7573" spans="1:17" x14ac:dyDescent="0.35">
      <c r="A7573" t="s">
        <v>7604</v>
      </c>
      <c r="B7573" t="s">
        <v>41</v>
      </c>
      <c r="C7573" t="s">
        <v>33</v>
      </c>
      <c r="D7573" s="2">
        <v>2463.4899999999998</v>
      </c>
      <c r="E7573">
        <v>0.31</v>
      </c>
      <c r="F7573">
        <v>7</v>
      </c>
      <c r="G7573" s="1">
        <v>45408</v>
      </c>
      <c r="H7573" s="1">
        <v>45409</v>
      </c>
      <c r="I7573" t="s">
        <v>21</v>
      </c>
      <c r="J7573" t="s">
        <v>27</v>
      </c>
      <c r="K7573" s="2">
        <v>677.64</v>
      </c>
      <c r="L7573" t="s">
        <v>39</v>
      </c>
      <c r="M7573">
        <f>YEAR(Table1[[#This Row],[order_date]])</f>
        <v>2024</v>
      </c>
      <c r="N7573">
        <f>MONTH(Table1[[#This Row],[order_date]])</f>
        <v>4</v>
      </c>
      <c r="O7573" s="3">
        <f>Table1[[#This Row],[sales]]-Table1[[#This Row],[profit]]</f>
        <v>1785.85</v>
      </c>
      <c r="P7573" s="3">
        <f>Table1[[#This Row],[sales]]*Table1[[#This Row],[quantity]]</f>
        <v>17244.43</v>
      </c>
      <c r="Q7573" s="9">
        <f>Table1[[#This Row],[delivery_date]]-Table1[[#This Row],[order_date]]</f>
        <v>1</v>
      </c>
    </row>
    <row r="7574" spans="1:17" x14ac:dyDescent="0.35">
      <c r="A7574" t="s">
        <v>7605</v>
      </c>
      <c r="B7574" t="s">
        <v>25</v>
      </c>
      <c r="C7574" t="s">
        <v>33</v>
      </c>
      <c r="D7574" s="2">
        <v>1642.44</v>
      </c>
      <c r="E7574">
        <v>0.47</v>
      </c>
      <c r="F7574">
        <v>7</v>
      </c>
      <c r="G7574" s="1">
        <v>45582</v>
      </c>
      <c r="H7574" s="1">
        <v>45584</v>
      </c>
      <c r="I7574" t="s">
        <v>21</v>
      </c>
      <c r="J7574" t="s">
        <v>22</v>
      </c>
      <c r="K7574" s="2">
        <v>462.22</v>
      </c>
      <c r="L7574" t="s">
        <v>48</v>
      </c>
      <c r="M7574">
        <f>YEAR(Table1[[#This Row],[order_date]])</f>
        <v>2024</v>
      </c>
      <c r="N7574">
        <f>MONTH(Table1[[#This Row],[order_date]])</f>
        <v>10</v>
      </c>
      <c r="O7574" s="3">
        <f>Table1[[#This Row],[sales]]-Table1[[#This Row],[profit]]</f>
        <v>1180.22</v>
      </c>
      <c r="P7574" s="3">
        <f>Table1[[#This Row],[sales]]*Table1[[#This Row],[quantity]]</f>
        <v>11497.08</v>
      </c>
      <c r="Q7574" s="9">
        <f>Table1[[#This Row],[delivery_date]]-Table1[[#This Row],[order_date]]</f>
        <v>2</v>
      </c>
    </row>
    <row r="7575" spans="1:17" x14ac:dyDescent="0.35">
      <c r="A7575" t="s">
        <v>7606</v>
      </c>
      <c r="B7575" t="s">
        <v>25</v>
      </c>
      <c r="C7575" t="s">
        <v>33</v>
      </c>
      <c r="D7575" s="2">
        <v>570.4</v>
      </c>
      <c r="E7575">
        <v>0.19</v>
      </c>
      <c r="F7575">
        <v>7</v>
      </c>
      <c r="G7575" s="1">
        <v>45434</v>
      </c>
      <c r="H7575" s="1">
        <v>45440</v>
      </c>
      <c r="I7575" t="s">
        <v>21</v>
      </c>
      <c r="J7575" t="s">
        <v>27</v>
      </c>
      <c r="K7575" s="2">
        <v>45.65</v>
      </c>
      <c r="L7575" t="s">
        <v>17</v>
      </c>
      <c r="M7575">
        <f>YEAR(Table1[[#This Row],[order_date]])</f>
        <v>2024</v>
      </c>
      <c r="N7575">
        <f>MONTH(Table1[[#This Row],[order_date]])</f>
        <v>5</v>
      </c>
      <c r="O7575" s="3">
        <f>Table1[[#This Row],[sales]]-Table1[[#This Row],[profit]]</f>
        <v>524.75</v>
      </c>
      <c r="P7575" s="3">
        <f>Table1[[#This Row],[sales]]*Table1[[#This Row],[quantity]]</f>
        <v>3992.7999999999997</v>
      </c>
      <c r="Q7575" s="9">
        <f>Table1[[#This Row],[delivery_date]]-Table1[[#This Row],[order_date]]</f>
        <v>6</v>
      </c>
    </row>
    <row r="7576" spans="1:17" x14ac:dyDescent="0.35">
      <c r="A7576" t="s">
        <v>7607</v>
      </c>
      <c r="B7576" t="s">
        <v>13</v>
      </c>
      <c r="C7576" t="s">
        <v>36</v>
      </c>
      <c r="D7576" s="2">
        <v>4648.4799999999996</v>
      </c>
      <c r="E7576">
        <v>0.15</v>
      </c>
      <c r="F7576">
        <v>2</v>
      </c>
      <c r="G7576" s="1">
        <v>44999</v>
      </c>
      <c r="H7576" s="1">
        <v>45006</v>
      </c>
      <c r="I7576" t="s">
        <v>15</v>
      </c>
      <c r="J7576" t="s">
        <v>27</v>
      </c>
      <c r="K7576" s="2">
        <v>762.6</v>
      </c>
      <c r="L7576" t="s">
        <v>23</v>
      </c>
      <c r="M7576">
        <f>YEAR(Table1[[#This Row],[order_date]])</f>
        <v>2023</v>
      </c>
      <c r="N7576">
        <f>MONTH(Table1[[#This Row],[order_date]])</f>
        <v>3</v>
      </c>
      <c r="O7576" s="3">
        <f>Table1[[#This Row],[sales]]-Table1[[#This Row],[profit]]</f>
        <v>3885.8799999999997</v>
      </c>
      <c r="P7576" s="3">
        <f>Table1[[#This Row],[sales]]*Table1[[#This Row],[quantity]]</f>
        <v>9296.9599999999991</v>
      </c>
      <c r="Q7576" s="9">
        <f>Table1[[#This Row],[delivery_date]]-Table1[[#This Row],[order_date]]</f>
        <v>7</v>
      </c>
    </row>
    <row r="7577" spans="1:17" x14ac:dyDescent="0.35">
      <c r="A7577" t="s">
        <v>7608</v>
      </c>
      <c r="B7577" t="s">
        <v>25</v>
      </c>
      <c r="C7577" t="s">
        <v>14</v>
      </c>
      <c r="D7577" s="2">
        <v>4371.12</v>
      </c>
      <c r="E7577">
        <v>7.0000000000000007E-2</v>
      </c>
      <c r="F7577">
        <v>3</v>
      </c>
      <c r="G7577" s="1">
        <v>45549</v>
      </c>
      <c r="H7577" s="1">
        <v>45556</v>
      </c>
      <c r="I7577" t="s">
        <v>15</v>
      </c>
      <c r="J7577" t="s">
        <v>22</v>
      </c>
      <c r="K7577" s="2">
        <v>1041.22</v>
      </c>
      <c r="L7577" t="s">
        <v>23</v>
      </c>
      <c r="M7577">
        <f>YEAR(Table1[[#This Row],[order_date]])</f>
        <v>2024</v>
      </c>
      <c r="N7577">
        <f>MONTH(Table1[[#This Row],[order_date]])</f>
        <v>9</v>
      </c>
      <c r="O7577" s="3">
        <f>Table1[[#This Row],[sales]]-Table1[[#This Row],[profit]]</f>
        <v>3329.8999999999996</v>
      </c>
      <c r="P7577" s="3">
        <f>Table1[[#This Row],[sales]]*Table1[[#This Row],[quantity]]</f>
        <v>13113.36</v>
      </c>
      <c r="Q7577" s="9">
        <f>Table1[[#This Row],[delivery_date]]-Table1[[#This Row],[order_date]]</f>
        <v>7</v>
      </c>
    </row>
    <row r="7578" spans="1:17" x14ac:dyDescent="0.35">
      <c r="A7578" t="s">
        <v>7609</v>
      </c>
      <c r="B7578" t="s">
        <v>19</v>
      </c>
      <c r="C7578" t="s">
        <v>33</v>
      </c>
      <c r="D7578" s="2">
        <v>3977.69</v>
      </c>
      <c r="E7578">
        <v>0.15</v>
      </c>
      <c r="F7578">
        <v>9</v>
      </c>
      <c r="G7578" s="1">
        <v>45025</v>
      </c>
      <c r="H7578" s="1">
        <v>45030</v>
      </c>
      <c r="I7578" t="s">
        <v>21</v>
      </c>
      <c r="J7578" t="s">
        <v>16</v>
      </c>
      <c r="K7578" s="2">
        <v>605.17999999999995</v>
      </c>
      <c r="L7578" t="s">
        <v>39</v>
      </c>
      <c r="M7578">
        <f>YEAR(Table1[[#This Row],[order_date]])</f>
        <v>2023</v>
      </c>
      <c r="N7578">
        <f>MONTH(Table1[[#This Row],[order_date]])</f>
        <v>4</v>
      </c>
      <c r="O7578" s="3">
        <f>Table1[[#This Row],[sales]]-Table1[[#This Row],[profit]]</f>
        <v>3372.51</v>
      </c>
      <c r="P7578" s="3">
        <f>Table1[[#This Row],[sales]]*Table1[[#This Row],[quantity]]</f>
        <v>35799.21</v>
      </c>
      <c r="Q7578" s="9">
        <f>Table1[[#This Row],[delivery_date]]-Table1[[#This Row],[order_date]]</f>
        <v>5</v>
      </c>
    </row>
    <row r="7579" spans="1:17" x14ac:dyDescent="0.35">
      <c r="A7579" t="s">
        <v>7610</v>
      </c>
      <c r="B7579" t="s">
        <v>13</v>
      </c>
      <c r="C7579" t="s">
        <v>36</v>
      </c>
      <c r="D7579" s="2">
        <v>3500.95</v>
      </c>
      <c r="E7579">
        <v>0.45</v>
      </c>
      <c r="F7579">
        <v>1</v>
      </c>
      <c r="G7579" s="1">
        <v>45321</v>
      </c>
      <c r="H7579" s="1">
        <v>45324</v>
      </c>
      <c r="I7579" t="s">
        <v>15</v>
      </c>
      <c r="J7579" t="s">
        <v>22</v>
      </c>
      <c r="K7579" s="2">
        <v>431.93</v>
      </c>
      <c r="L7579" t="s">
        <v>34</v>
      </c>
      <c r="M7579">
        <f>YEAR(Table1[[#This Row],[order_date]])</f>
        <v>2024</v>
      </c>
      <c r="N7579">
        <f>MONTH(Table1[[#This Row],[order_date]])</f>
        <v>1</v>
      </c>
      <c r="O7579" s="3">
        <f>Table1[[#This Row],[sales]]-Table1[[#This Row],[profit]]</f>
        <v>3069.02</v>
      </c>
      <c r="P7579" s="3">
        <f>Table1[[#This Row],[sales]]*Table1[[#This Row],[quantity]]</f>
        <v>3500.95</v>
      </c>
      <c r="Q7579" s="9">
        <f>Table1[[#This Row],[delivery_date]]-Table1[[#This Row],[order_date]]</f>
        <v>3</v>
      </c>
    </row>
    <row r="7580" spans="1:17" x14ac:dyDescent="0.35">
      <c r="A7580" t="s">
        <v>7611</v>
      </c>
      <c r="B7580" t="s">
        <v>25</v>
      </c>
      <c r="C7580" t="s">
        <v>14</v>
      </c>
      <c r="D7580" s="2">
        <v>2626</v>
      </c>
      <c r="E7580">
        <v>0.28999999999999998</v>
      </c>
      <c r="F7580">
        <v>8</v>
      </c>
      <c r="G7580" s="1">
        <v>45137</v>
      </c>
      <c r="H7580" s="1">
        <v>45141</v>
      </c>
      <c r="I7580" t="s">
        <v>15</v>
      </c>
      <c r="J7580" t="s">
        <v>16</v>
      </c>
      <c r="K7580" s="2">
        <v>731.39</v>
      </c>
      <c r="L7580" t="s">
        <v>23</v>
      </c>
      <c r="M7580">
        <f>YEAR(Table1[[#This Row],[order_date]])</f>
        <v>2023</v>
      </c>
      <c r="N7580">
        <f>MONTH(Table1[[#This Row],[order_date]])</f>
        <v>7</v>
      </c>
      <c r="O7580" s="3">
        <f>Table1[[#This Row],[sales]]-Table1[[#This Row],[profit]]</f>
        <v>1894.6100000000001</v>
      </c>
      <c r="P7580" s="3">
        <f>Table1[[#This Row],[sales]]*Table1[[#This Row],[quantity]]</f>
        <v>21008</v>
      </c>
      <c r="Q7580" s="9">
        <f>Table1[[#This Row],[delivery_date]]-Table1[[#This Row],[order_date]]</f>
        <v>4</v>
      </c>
    </row>
    <row r="7581" spans="1:17" x14ac:dyDescent="0.35">
      <c r="A7581" t="s">
        <v>7612</v>
      </c>
      <c r="B7581" t="s">
        <v>41</v>
      </c>
      <c r="C7581" t="s">
        <v>33</v>
      </c>
      <c r="D7581" s="2">
        <v>4497.24</v>
      </c>
      <c r="E7581">
        <v>0.23</v>
      </c>
      <c r="F7581">
        <v>7</v>
      </c>
      <c r="G7581" s="1">
        <v>45581</v>
      </c>
      <c r="H7581" s="1">
        <v>45584</v>
      </c>
      <c r="I7581" t="s">
        <v>21</v>
      </c>
      <c r="J7581" t="s">
        <v>22</v>
      </c>
      <c r="K7581" s="2">
        <v>896.31</v>
      </c>
      <c r="L7581" t="s">
        <v>34</v>
      </c>
      <c r="M7581">
        <f>YEAR(Table1[[#This Row],[order_date]])</f>
        <v>2024</v>
      </c>
      <c r="N7581">
        <f>MONTH(Table1[[#This Row],[order_date]])</f>
        <v>10</v>
      </c>
      <c r="O7581" s="3">
        <f>Table1[[#This Row],[sales]]-Table1[[#This Row],[profit]]</f>
        <v>3600.93</v>
      </c>
      <c r="P7581" s="3">
        <f>Table1[[#This Row],[sales]]*Table1[[#This Row],[quantity]]</f>
        <v>31480.68</v>
      </c>
      <c r="Q7581" s="9">
        <f>Table1[[#This Row],[delivery_date]]-Table1[[#This Row],[order_date]]</f>
        <v>3</v>
      </c>
    </row>
    <row r="7582" spans="1:17" x14ac:dyDescent="0.35">
      <c r="A7582" t="s">
        <v>7613</v>
      </c>
      <c r="B7582" t="s">
        <v>25</v>
      </c>
      <c r="C7582" t="s">
        <v>20</v>
      </c>
      <c r="D7582" s="2">
        <v>3979.34</v>
      </c>
      <c r="E7582">
        <v>0.28000000000000003</v>
      </c>
      <c r="F7582">
        <v>6</v>
      </c>
      <c r="G7582" s="1">
        <v>45363</v>
      </c>
      <c r="H7582" s="1">
        <v>45366</v>
      </c>
      <c r="I7582" t="s">
        <v>21</v>
      </c>
      <c r="J7582" t="s">
        <v>22</v>
      </c>
      <c r="K7582" s="2">
        <v>823.87</v>
      </c>
      <c r="L7582" t="s">
        <v>17</v>
      </c>
      <c r="M7582">
        <f>YEAR(Table1[[#This Row],[order_date]])</f>
        <v>2024</v>
      </c>
      <c r="N7582">
        <f>MONTH(Table1[[#This Row],[order_date]])</f>
        <v>3</v>
      </c>
      <c r="O7582" s="3">
        <f>Table1[[#This Row],[sales]]-Table1[[#This Row],[profit]]</f>
        <v>3155.4700000000003</v>
      </c>
      <c r="P7582" s="3">
        <f>Table1[[#This Row],[sales]]*Table1[[#This Row],[quantity]]</f>
        <v>23876.04</v>
      </c>
      <c r="Q7582" s="9">
        <f>Table1[[#This Row],[delivery_date]]-Table1[[#This Row],[order_date]]</f>
        <v>3</v>
      </c>
    </row>
    <row r="7583" spans="1:17" x14ac:dyDescent="0.35">
      <c r="A7583" t="s">
        <v>7614</v>
      </c>
      <c r="B7583" t="s">
        <v>25</v>
      </c>
      <c r="C7583" t="s">
        <v>26</v>
      </c>
      <c r="D7583" s="2">
        <v>4098.45</v>
      </c>
      <c r="E7583">
        <v>0.45</v>
      </c>
      <c r="F7583">
        <v>1</v>
      </c>
      <c r="G7583" s="1">
        <v>45559</v>
      </c>
      <c r="H7583" s="1">
        <v>45564</v>
      </c>
      <c r="I7583" t="s">
        <v>15</v>
      </c>
      <c r="J7583" t="s">
        <v>16</v>
      </c>
      <c r="K7583" s="2">
        <v>920.95</v>
      </c>
      <c r="L7583" t="s">
        <v>17</v>
      </c>
      <c r="M7583">
        <f>YEAR(Table1[[#This Row],[order_date]])</f>
        <v>2024</v>
      </c>
      <c r="N7583">
        <f>MONTH(Table1[[#This Row],[order_date]])</f>
        <v>9</v>
      </c>
      <c r="O7583" s="3">
        <f>Table1[[#This Row],[sales]]-Table1[[#This Row],[profit]]</f>
        <v>3177.5</v>
      </c>
      <c r="P7583" s="3">
        <f>Table1[[#This Row],[sales]]*Table1[[#This Row],[quantity]]</f>
        <v>4098.45</v>
      </c>
      <c r="Q7583" s="9">
        <f>Table1[[#This Row],[delivery_date]]-Table1[[#This Row],[order_date]]</f>
        <v>5</v>
      </c>
    </row>
    <row r="7584" spans="1:17" x14ac:dyDescent="0.35">
      <c r="A7584" t="s">
        <v>7615</v>
      </c>
      <c r="B7584" t="s">
        <v>25</v>
      </c>
      <c r="C7584" t="s">
        <v>33</v>
      </c>
      <c r="D7584" s="2">
        <v>1616.8</v>
      </c>
      <c r="E7584">
        <v>0.1</v>
      </c>
      <c r="F7584">
        <v>9</v>
      </c>
      <c r="G7584" s="1">
        <v>45471</v>
      </c>
      <c r="H7584" s="1">
        <v>45472</v>
      </c>
      <c r="I7584" t="s">
        <v>21</v>
      </c>
      <c r="J7584" t="s">
        <v>22</v>
      </c>
      <c r="K7584" s="2">
        <v>474.07</v>
      </c>
      <c r="L7584" t="s">
        <v>23</v>
      </c>
      <c r="M7584">
        <f>YEAR(Table1[[#This Row],[order_date]])</f>
        <v>2024</v>
      </c>
      <c r="N7584">
        <f>MONTH(Table1[[#This Row],[order_date]])</f>
        <v>6</v>
      </c>
      <c r="O7584" s="3">
        <f>Table1[[#This Row],[sales]]-Table1[[#This Row],[profit]]</f>
        <v>1142.73</v>
      </c>
      <c r="P7584" s="3">
        <f>Table1[[#This Row],[sales]]*Table1[[#This Row],[quantity]]</f>
        <v>14551.199999999999</v>
      </c>
      <c r="Q7584" s="9">
        <f>Table1[[#This Row],[delivery_date]]-Table1[[#This Row],[order_date]]</f>
        <v>1</v>
      </c>
    </row>
    <row r="7585" spans="1:17" x14ac:dyDescent="0.35">
      <c r="A7585" t="s">
        <v>7616</v>
      </c>
      <c r="B7585" t="s">
        <v>13</v>
      </c>
      <c r="C7585" t="s">
        <v>26</v>
      </c>
      <c r="D7585" s="2">
        <v>2174.9499999999998</v>
      </c>
      <c r="E7585">
        <v>0.48</v>
      </c>
      <c r="F7585">
        <v>2</v>
      </c>
      <c r="G7585" s="1">
        <v>45125</v>
      </c>
      <c r="H7585" s="1">
        <v>45131</v>
      </c>
      <c r="I7585" t="s">
        <v>21</v>
      </c>
      <c r="J7585" t="s">
        <v>16</v>
      </c>
      <c r="K7585" s="2">
        <v>443.35</v>
      </c>
      <c r="L7585" t="s">
        <v>48</v>
      </c>
      <c r="M7585">
        <f>YEAR(Table1[[#This Row],[order_date]])</f>
        <v>2023</v>
      </c>
      <c r="N7585">
        <f>MONTH(Table1[[#This Row],[order_date]])</f>
        <v>7</v>
      </c>
      <c r="O7585" s="3">
        <f>Table1[[#This Row],[sales]]-Table1[[#This Row],[profit]]</f>
        <v>1731.6</v>
      </c>
      <c r="P7585" s="3">
        <f>Table1[[#This Row],[sales]]*Table1[[#This Row],[quantity]]</f>
        <v>4349.8999999999996</v>
      </c>
      <c r="Q7585" s="9">
        <f>Table1[[#This Row],[delivery_date]]-Table1[[#This Row],[order_date]]</f>
        <v>6</v>
      </c>
    </row>
    <row r="7586" spans="1:17" x14ac:dyDescent="0.35">
      <c r="A7586" t="s">
        <v>7617</v>
      </c>
      <c r="B7586" t="s">
        <v>19</v>
      </c>
      <c r="C7586" t="s">
        <v>33</v>
      </c>
      <c r="D7586" s="2">
        <v>3563.33</v>
      </c>
      <c r="E7586">
        <v>0.33</v>
      </c>
      <c r="F7586">
        <v>5</v>
      </c>
      <c r="G7586" s="1">
        <v>45653</v>
      </c>
      <c r="H7586" s="1">
        <v>45656</v>
      </c>
      <c r="I7586" t="s">
        <v>15</v>
      </c>
      <c r="J7586" t="s">
        <v>27</v>
      </c>
      <c r="K7586" s="2">
        <v>192.61</v>
      </c>
      <c r="L7586" t="s">
        <v>23</v>
      </c>
      <c r="M7586">
        <f>YEAR(Table1[[#This Row],[order_date]])</f>
        <v>2024</v>
      </c>
      <c r="N7586">
        <f>MONTH(Table1[[#This Row],[order_date]])</f>
        <v>12</v>
      </c>
      <c r="O7586" s="3">
        <f>Table1[[#This Row],[sales]]-Table1[[#This Row],[profit]]</f>
        <v>3370.72</v>
      </c>
      <c r="P7586" s="3">
        <f>Table1[[#This Row],[sales]]*Table1[[#This Row],[quantity]]</f>
        <v>17816.650000000001</v>
      </c>
      <c r="Q7586" s="9">
        <f>Table1[[#This Row],[delivery_date]]-Table1[[#This Row],[order_date]]</f>
        <v>3</v>
      </c>
    </row>
    <row r="7587" spans="1:17" x14ac:dyDescent="0.35">
      <c r="A7587" t="s">
        <v>7618</v>
      </c>
      <c r="B7587" t="s">
        <v>41</v>
      </c>
      <c r="C7587" t="s">
        <v>20</v>
      </c>
      <c r="D7587" s="2">
        <v>1918.21</v>
      </c>
      <c r="E7587">
        <v>0.43</v>
      </c>
      <c r="F7587">
        <v>9</v>
      </c>
      <c r="G7587" s="1">
        <v>45282</v>
      </c>
      <c r="H7587" s="1">
        <v>45286</v>
      </c>
      <c r="I7587" t="s">
        <v>31</v>
      </c>
      <c r="J7587" t="s">
        <v>27</v>
      </c>
      <c r="K7587" s="2">
        <v>559.32000000000005</v>
      </c>
      <c r="L7587" t="s">
        <v>34</v>
      </c>
      <c r="M7587">
        <f>YEAR(Table1[[#This Row],[order_date]])</f>
        <v>2023</v>
      </c>
      <c r="N7587">
        <f>MONTH(Table1[[#This Row],[order_date]])</f>
        <v>12</v>
      </c>
      <c r="O7587" s="3">
        <f>Table1[[#This Row],[sales]]-Table1[[#This Row],[profit]]</f>
        <v>1358.8899999999999</v>
      </c>
      <c r="P7587" s="3">
        <f>Table1[[#This Row],[sales]]*Table1[[#This Row],[quantity]]</f>
        <v>17263.89</v>
      </c>
      <c r="Q7587" s="9">
        <f>Table1[[#This Row],[delivery_date]]-Table1[[#This Row],[order_date]]</f>
        <v>4</v>
      </c>
    </row>
    <row r="7588" spans="1:17" x14ac:dyDescent="0.35">
      <c r="A7588" t="s">
        <v>7619</v>
      </c>
      <c r="B7588" t="s">
        <v>25</v>
      </c>
      <c r="C7588" t="s">
        <v>26</v>
      </c>
      <c r="D7588" s="2">
        <v>2520.48</v>
      </c>
      <c r="E7588">
        <v>0.26</v>
      </c>
      <c r="F7588">
        <v>8</v>
      </c>
      <c r="G7588" s="1">
        <v>44948</v>
      </c>
      <c r="H7588" s="1">
        <v>44950</v>
      </c>
      <c r="I7588" t="s">
        <v>31</v>
      </c>
      <c r="J7588" t="s">
        <v>22</v>
      </c>
      <c r="K7588" s="2">
        <v>269.20999999999998</v>
      </c>
      <c r="L7588" t="s">
        <v>17</v>
      </c>
      <c r="M7588">
        <f>YEAR(Table1[[#This Row],[order_date]])</f>
        <v>2023</v>
      </c>
      <c r="N7588">
        <f>MONTH(Table1[[#This Row],[order_date]])</f>
        <v>1</v>
      </c>
      <c r="O7588" s="3">
        <f>Table1[[#This Row],[sales]]-Table1[[#This Row],[profit]]</f>
        <v>2251.27</v>
      </c>
      <c r="P7588" s="3">
        <f>Table1[[#This Row],[sales]]*Table1[[#This Row],[quantity]]</f>
        <v>20163.84</v>
      </c>
      <c r="Q7588" s="9">
        <f>Table1[[#This Row],[delivery_date]]-Table1[[#This Row],[order_date]]</f>
        <v>2</v>
      </c>
    </row>
    <row r="7589" spans="1:17" x14ac:dyDescent="0.35">
      <c r="A7589" t="s">
        <v>7620</v>
      </c>
      <c r="B7589" t="s">
        <v>19</v>
      </c>
      <c r="C7589" t="s">
        <v>36</v>
      </c>
      <c r="D7589" s="2">
        <v>3267.91</v>
      </c>
      <c r="E7589">
        <v>0.12</v>
      </c>
      <c r="F7589">
        <v>4</v>
      </c>
      <c r="G7589" s="1">
        <v>45496</v>
      </c>
      <c r="H7589" s="1">
        <v>45502</v>
      </c>
      <c r="I7589" t="s">
        <v>31</v>
      </c>
      <c r="J7589" t="s">
        <v>16</v>
      </c>
      <c r="K7589" s="2">
        <v>948.83</v>
      </c>
      <c r="L7589" t="s">
        <v>23</v>
      </c>
      <c r="M7589">
        <f>YEAR(Table1[[#This Row],[order_date]])</f>
        <v>2024</v>
      </c>
      <c r="N7589">
        <f>MONTH(Table1[[#This Row],[order_date]])</f>
        <v>7</v>
      </c>
      <c r="O7589" s="3">
        <f>Table1[[#This Row],[sales]]-Table1[[#This Row],[profit]]</f>
        <v>2319.08</v>
      </c>
      <c r="P7589" s="3">
        <f>Table1[[#This Row],[sales]]*Table1[[#This Row],[quantity]]</f>
        <v>13071.64</v>
      </c>
      <c r="Q7589" s="9">
        <f>Table1[[#This Row],[delivery_date]]-Table1[[#This Row],[order_date]]</f>
        <v>6</v>
      </c>
    </row>
    <row r="7590" spans="1:17" x14ac:dyDescent="0.35">
      <c r="A7590" t="s">
        <v>7621</v>
      </c>
      <c r="B7590" t="s">
        <v>19</v>
      </c>
      <c r="C7590" t="s">
        <v>20</v>
      </c>
      <c r="D7590" s="2">
        <v>2245.02</v>
      </c>
      <c r="E7590">
        <v>0.28000000000000003</v>
      </c>
      <c r="F7590">
        <v>8</v>
      </c>
      <c r="G7590" s="1">
        <v>45385</v>
      </c>
      <c r="H7590" s="1">
        <v>45391</v>
      </c>
      <c r="I7590" t="s">
        <v>15</v>
      </c>
      <c r="J7590" t="s">
        <v>16</v>
      </c>
      <c r="K7590" s="2">
        <v>334.99</v>
      </c>
      <c r="L7590" t="s">
        <v>28</v>
      </c>
      <c r="M7590">
        <f>YEAR(Table1[[#This Row],[order_date]])</f>
        <v>2024</v>
      </c>
      <c r="N7590">
        <f>MONTH(Table1[[#This Row],[order_date]])</f>
        <v>4</v>
      </c>
      <c r="O7590" s="3">
        <f>Table1[[#This Row],[sales]]-Table1[[#This Row],[profit]]</f>
        <v>1910.03</v>
      </c>
      <c r="P7590" s="3">
        <f>Table1[[#This Row],[sales]]*Table1[[#This Row],[quantity]]</f>
        <v>17960.16</v>
      </c>
      <c r="Q7590" s="9">
        <f>Table1[[#This Row],[delivery_date]]-Table1[[#This Row],[order_date]]</f>
        <v>6</v>
      </c>
    </row>
    <row r="7591" spans="1:17" x14ac:dyDescent="0.35">
      <c r="A7591" t="s">
        <v>7622</v>
      </c>
      <c r="B7591" t="s">
        <v>13</v>
      </c>
      <c r="C7591" t="s">
        <v>26</v>
      </c>
      <c r="D7591" s="2">
        <v>3985.89</v>
      </c>
      <c r="E7591">
        <v>0.03</v>
      </c>
      <c r="F7591">
        <v>9</v>
      </c>
      <c r="G7591" s="1">
        <v>45578</v>
      </c>
      <c r="H7591" s="1">
        <v>45583</v>
      </c>
      <c r="I7591" t="s">
        <v>31</v>
      </c>
      <c r="J7591" t="s">
        <v>27</v>
      </c>
      <c r="K7591" s="2">
        <v>1055.47</v>
      </c>
      <c r="L7591" t="s">
        <v>34</v>
      </c>
      <c r="M7591">
        <f>YEAR(Table1[[#This Row],[order_date]])</f>
        <v>2024</v>
      </c>
      <c r="N7591">
        <f>MONTH(Table1[[#This Row],[order_date]])</f>
        <v>10</v>
      </c>
      <c r="O7591" s="3">
        <f>Table1[[#This Row],[sales]]-Table1[[#This Row],[profit]]</f>
        <v>2930.42</v>
      </c>
      <c r="P7591" s="3">
        <f>Table1[[#This Row],[sales]]*Table1[[#This Row],[quantity]]</f>
        <v>35873.01</v>
      </c>
      <c r="Q7591" s="9">
        <f>Table1[[#This Row],[delivery_date]]-Table1[[#This Row],[order_date]]</f>
        <v>5</v>
      </c>
    </row>
    <row r="7592" spans="1:17" x14ac:dyDescent="0.35">
      <c r="A7592" t="s">
        <v>7623</v>
      </c>
      <c r="B7592" t="s">
        <v>41</v>
      </c>
      <c r="C7592" t="s">
        <v>26</v>
      </c>
      <c r="D7592" s="2">
        <v>669.77</v>
      </c>
      <c r="E7592">
        <v>0.43</v>
      </c>
      <c r="F7592">
        <v>5</v>
      </c>
      <c r="G7592" s="1">
        <v>45370</v>
      </c>
      <c r="H7592" s="1">
        <v>45375</v>
      </c>
      <c r="I7592" t="s">
        <v>31</v>
      </c>
      <c r="J7592" t="s">
        <v>27</v>
      </c>
      <c r="K7592" s="2">
        <v>100.64</v>
      </c>
      <c r="L7592" t="s">
        <v>48</v>
      </c>
      <c r="M7592">
        <f>YEAR(Table1[[#This Row],[order_date]])</f>
        <v>2024</v>
      </c>
      <c r="N7592">
        <f>MONTH(Table1[[#This Row],[order_date]])</f>
        <v>3</v>
      </c>
      <c r="O7592" s="3">
        <f>Table1[[#This Row],[sales]]-Table1[[#This Row],[profit]]</f>
        <v>569.13</v>
      </c>
      <c r="P7592" s="3">
        <f>Table1[[#This Row],[sales]]*Table1[[#This Row],[quantity]]</f>
        <v>3348.85</v>
      </c>
      <c r="Q7592" s="9">
        <f>Table1[[#This Row],[delivery_date]]-Table1[[#This Row],[order_date]]</f>
        <v>5</v>
      </c>
    </row>
    <row r="7593" spans="1:17" x14ac:dyDescent="0.35">
      <c r="A7593" t="s">
        <v>7624</v>
      </c>
      <c r="B7593" t="s">
        <v>13</v>
      </c>
      <c r="C7593" t="s">
        <v>20</v>
      </c>
      <c r="D7593" s="2">
        <v>3618.48</v>
      </c>
      <c r="E7593">
        <v>0.32</v>
      </c>
      <c r="F7593">
        <v>1</v>
      </c>
      <c r="G7593" s="1">
        <v>45395</v>
      </c>
      <c r="H7593" s="1">
        <v>45398</v>
      </c>
      <c r="I7593" t="s">
        <v>15</v>
      </c>
      <c r="J7593" t="s">
        <v>27</v>
      </c>
      <c r="K7593" s="2">
        <v>750.89</v>
      </c>
      <c r="L7593" t="s">
        <v>23</v>
      </c>
      <c r="M7593">
        <f>YEAR(Table1[[#This Row],[order_date]])</f>
        <v>2024</v>
      </c>
      <c r="N7593">
        <f>MONTH(Table1[[#This Row],[order_date]])</f>
        <v>4</v>
      </c>
      <c r="O7593" s="3">
        <f>Table1[[#This Row],[sales]]-Table1[[#This Row],[profit]]</f>
        <v>2867.59</v>
      </c>
      <c r="P7593" s="3">
        <f>Table1[[#This Row],[sales]]*Table1[[#This Row],[quantity]]</f>
        <v>3618.48</v>
      </c>
      <c r="Q7593" s="9">
        <f>Table1[[#This Row],[delivery_date]]-Table1[[#This Row],[order_date]]</f>
        <v>3</v>
      </c>
    </row>
    <row r="7594" spans="1:17" x14ac:dyDescent="0.35">
      <c r="A7594" t="s">
        <v>7625</v>
      </c>
      <c r="B7594" t="s">
        <v>19</v>
      </c>
      <c r="C7594" t="s">
        <v>20</v>
      </c>
      <c r="D7594" s="2">
        <v>811.53</v>
      </c>
      <c r="E7594">
        <v>0.14000000000000001</v>
      </c>
      <c r="F7594">
        <v>6</v>
      </c>
      <c r="G7594" s="1">
        <v>45254</v>
      </c>
      <c r="H7594" s="1">
        <v>45260</v>
      </c>
      <c r="I7594" t="s">
        <v>21</v>
      </c>
      <c r="J7594" t="s">
        <v>27</v>
      </c>
      <c r="K7594" s="2">
        <v>122.09</v>
      </c>
      <c r="L7594" t="s">
        <v>17</v>
      </c>
      <c r="M7594">
        <f>YEAR(Table1[[#This Row],[order_date]])</f>
        <v>2023</v>
      </c>
      <c r="N7594">
        <f>MONTH(Table1[[#This Row],[order_date]])</f>
        <v>11</v>
      </c>
      <c r="O7594" s="3">
        <f>Table1[[#This Row],[sales]]-Table1[[#This Row],[profit]]</f>
        <v>689.43999999999994</v>
      </c>
      <c r="P7594" s="3">
        <f>Table1[[#This Row],[sales]]*Table1[[#This Row],[quantity]]</f>
        <v>4869.18</v>
      </c>
      <c r="Q7594" s="9">
        <f>Table1[[#This Row],[delivery_date]]-Table1[[#This Row],[order_date]]</f>
        <v>6</v>
      </c>
    </row>
    <row r="7595" spans="1:17" x14ac:dyDescent="0.35">
      <c r="A7595" t="s">
        <v>7626</v>
      </c>
      <c r="B7595" t="s">
        <v>19</v>
      </c>
      <c r="C7595" t="s">
        <v>20</v>
      </c>
      <c r="D7595" s="2">
        <v>4695.41</v>
      </c>
      <c r="E7595">
        <v>0.14000000000000001</v>
      </c>
      <c r="F7595">
        <v>4</v>
      </c>
      <c r="G7595" s="1">
        <v>45387</v>
      </c>
      <c r="H7595" s="1">
        <v>45393</v>
      </c>
      <c r="I7595" t="s">
        <v>15</v>
      </c>
      <c r="J7595" t="s">
        <v>27</v>
      </c>
      <c r="K7595" s="2">
        <v>1102.1099999999999</v>
      </c>
      <c r="L7595" t="s">
        <v>48</v>
      </c>
      <c r="M7595">
        <f>YEAR(Table1[[#This Row],[order_date]])</f>
        <v>2024</v>
      </c>
      <c r="N7595">
        <f>MONTH(Table1[[#This Row],[order_date]])</f>
        <v>4</v>
      </c>
      <c r="O7595" s="3">
        <f>Table1[[#This Row],[sales]]-Table1[[#This Row],[profit]]</f>
        <v>3593.3</v>
      </c>
      <c r="P7595" s="3">
        <f>Table1[[#This Row],[sales]]*Table1[[#This Row],[quantity]]</f>
        <v>18781.64</v>
      </c>
      <c r="Q7595" s="9">
        <f>Table1[[#This Row],[delivery_date]]-Table1[[#This Row],[order_date]]</f>
        <v>6</v>
      </c>
    </row>
    <row r="7596" spans="1:17" x14ac:dyDescent="0.35">
      <c r="A7596" t="s">
        <v>7627</v>
      </c>
      <c r="B7596" t="s">
        <v>19</v>
      </c>
      <c r="C7596" t="s">
        <v>14</v>
      </c>
      <c r="D7596" s="2">
        <v>1638.78</v>
      </c>
      <c r="E7596">
        <v>0.45</v>
      </c>
      <c r="F7596">
        <v>6</v>
      </c>
      <c r="G7596" s="1">
        <v>45155</v>
      </c>
      <c r="H7596" s="1">
        <v>45156</v>
      </c>
      <c r="I7596" t="s">
        <v>21</v>
      </c>
      <c r="J7596" t="s">
        <v>16</v>
      </c>
      <c r="K7596" s="2">
        <v>411.95</v>
      </c>
      <c r="L7596" t="s">
        <v>28</v>
      </c>
      <c r="M7596">
        <f>YEAR(Table1[[#This Row],[order_date]])</f>
        <v>2023</v>
      </c>
      <c r="N7596">
        <f>MONTH(Table1[[#This Row],[order_date]])</f>
        <v>8</v>
      </c>
      <c r="O7596" s="3">
        <f>Table1[[#This Row],[sales]]-Table1[[#This Row],[profit]]</f>
        <v>1226.83</v>
      </c>
      <c r="P7596" s="3">
        <f>Table1[[#This Row],[sales]]*Table1[[#This Row],[quantity]]</f>
        <v>9832.68</v>
      </c>
      <c r="Q7596" s="9">
        <f>Table1[[#This Row],[delivery_date]]-Table1[[#This Row],[order_date]]</f>
        <v>1</v>
      </c>
    </row>
    <row r="7597" spans="1:17" x14ac:dyDescent="0.35">
      <c r="A7597" t="s">
        <v>7628</v>
      </c>
      <c r="B7597" t="s">
        <v>13</v>
      </c>
      <c r="C7597" t="s">
        <v>36</v>
      </c>
      <c r="D7597" s="2">
        <v>3997.62</v>
      </c>
      <c r="E7597">
        <v>0.42</v>
      </c>
      <c r="F7597">
        <v>1</v>
      </c>
      <c r="G7597" s="1">
        <v>45471</v>
      </c>
      <c r="H7597" s="1">
        <v>45474</v>
      </c>
      <c r="I7597" t="s">
        <v>21</v>
      </c>
      <c r="J7597" t="s">
        <v>27</v>
      </c>
      <c r="K7597" s="2">
        <v>1048.06</v>
      </c>
      <c r="L7597" t="s">
        <v>39</v>
      </c>
      <c r="M7597">
        <f>YEAR(Table1[[#This Row],[order_date]])</f>
        <v>2024</v>
      </c>
      <c r="N7597">
        <f>MONTH(Table1[[#This Row],[order_date]])</f>
        <v>6</v>
      </c>
      <c r="O7597" s="3">
        <f>Table1[[#This Row],[sales]]-Table1[[#This Row],[profit]]</f>
        <v>2949.56</v>
      </c>
      <c r="P7597" s="3">
        <f>Table1[[#This Row],[sales]]*Table1[[#This Row],[quantity]]</f>
        <v>3997.62</v>
      </c>
      <c r="Q7597" s="9">
        <f>Table1[[#This Row],[delivery_date]]-Table1[[#This Row],[order_date]]</f>
        <v>3</v>
      </c>
    </row>
    <row r="7598" spans="1:17" x14ac:dyDescent="0.35">
      <c r="A7598" t="s">
        <v>7629</v>
      </c>
      <c r="B7598" t="s">
        <v>41</v>
      </c>
      <c r="C7598" t="s">
        <v>33</v>
      </c>
      <c r="D7598" s="2">
        <v>2654.94</v>
      </c>
      <c r="E7598">
        <v>0.38</v>
      </c>
      <c r="F7598">
        <v>4</v>
      </c>
      <c r="G7598" s="1">
        <v>45552</v>
      </c>
      <c r="H7598" s="1">
        <v>45554</v>
      </c>
      <c r="I7598" t="s">
        <v>21</v>
      </c>
      <c r="J7598" t="s">
        <v>27</v>
      </c>
      <c r="K7598" s="2">
        <v>280.69</v>
      </c>
      <c r="L7598" t="s">
        <v>28</v>
      </c>
      <c r="M7598">
        <f>YEAR(Table1[[#This Row],[order_date]])</f>
        <v>2024</v>
      </c>
      <c r="N7598">
        <f>MONTH(Table1[[#This Row],[order_date]])</f>
        <v>9</v>
      </c>
      <c r="O7598" s="3">
        <f>Table1[[#This Row],[sales]]-Table1[[#This Row],[profit]]</f>
        <v>2374.25</v>
      </c>
      <c r="P7598" s="3">
        <f>Table1[[#This Row],[sales]]*Table1[[#This Row],[quantity]]</f>
        <v>10619.76</v>
      </c>
      <c r="Q7598" s="9">
        <f>Table1[[#This Row],[delivery_date]]-Table1[[#This Row],[order_date]]</f>
        <v>2</v>
      </c>
    </row>
    <row r="7599" spans="1:17" x14ac:dyDescent="0.35">
      <c r="A7599" t="s">
        <v>7630</v>
      </c>
      <c r="B7599" t="s">
        <v>25</v>
      </c>
      <c r="C7599" t="s">
        <v>26</v>
      </c>
      <c r="D7599" s="2">
        <v>546.33000000000004</v>
      </c>
      <c r="E7599">
        <v>0.21</v>
      </c>
      <c r="F7599">
        <v>5</v>
      </c>
      <c r="G7599" s="1">
        <v>45120</v>
      </c>
      <c r="H7599" s="1">
        <v>45127</v>
      </c>
      <c r="I7599" t="s">
        <v>31</v>
      </c>
      <c r="J7599" t="s">
        <v>27</v>
      </c>
      <c r="K7599" s="2">
        <v>140.76</v>
      </c>
      <c r="L7599" t="s">
        <v>34</v>
      </c>
      <c r="M7599">
        <f>YEAR(Table1[[#This Row],[order_date]])</f>
        <v>2023</v>
      </c>
      <c r="N7599">
        <f>MONTH(Table1[[#This Row],[order_date]])</f>
        <v>7</v>
      </c>
      <c r="O7599" s="3">
        <f>Table1[[#This Row],[sales]]-Table1[[#This Row],[profit]]</f>
        <v>405.57000000000005</v>
      </c>
      <c r="P7599" s="3">
        <f>Table1[[#This Row],[sales]]*Table1[[#This Row],[quantity]]</f>
        <v>2731.65</v>
      </c>
      <c r="Q7599" s="9">
        <f>Table1[[#This Row],[delivery_date]]-Table1[[#This Row],[order_date]]</f>
        <v>7</v>
      </c>
    </row>
    <row r="7600" spans="1:17" x14ac:dyDescent="0.35">
      <c r="A7600" t="s">
        <v>7631</v>
      </c>
      <c r="B7600" t="s">
        <v>13</v>
      </c>
      <c r="C7600" t="s">
        <v>33</v>
      </c>
      <c r="D7600" s="2">
        <v>2954.68</v>
      </c>
      <c r="E7600">
        <v>0.44</v>
      </c>
      <c r="F7600">
        <v>6</v>
      </c>
      <c r="G7600" s="1">
        <v>45319</v>
      </c>
      <c r="H7600" s="1">
        <v>45322</v>
      </c>
      <c r="I7600" t="s">
        <v>15</v>
      </c>
      <c r="J7600" t="s">
        <v>22</v>
      </c>
      <c r="K7600" s="2">
        <v>446.14</v>
      </c>
      <c r="L7600" t="s">
        <v>39</v>
      </c>
      <c r="M7600">
        <f>YEAR(Table1[[#This Row],[order_date]])</f>
        <v>2024</v>
      </c>
      <c r="N7600">
        <f>MONTH(Table1[[#This Row],[order_date]])</f>
        <v>1</v>
      </c>
      <c r="O7600" s="3">
        <f>Table1[[#This Row],[sales]]-Table1[[#This Row],[profit]]</f>
        <v>2508.54</v>
      </c>
      <c r="P7600" s="3">
        <f>Table1[[#This Row],[sales]]*Table1[[#This Row],[quantity]]</f>
        <v>17728.079999999998</v>
      </c>
      <c r="Q7600" s="9">
        <f>Table1[[#This Row],[delivery_date]]-Table1[[#This Row],[order_date]]</f>
        <v>3</v>
      </c>
    </row>
    <row r="7601" spans="1:17" x14ac:dyDescent="0.35">
      <c r="A7601" t="s">
        <v>7632</v>
      </c>
      <c r="B7601" t="s">
        <v>19</v>
      </c>
      <c r="C7601" t="s">
        <v>20</v>
      </c>
      <c r="D7601" s="2">
        <v>4569.67</v>
      </c>
      <c r="E7601">
        <v>0.12</v>
      </c>
      <c r="F7601">
        <v>5</v>
      </c>
      <c r="G7601" s="1">
        <v>45387</v>
      </c>
      <c r="H7601" s="1">
        <v>45393</v>
      </c>
      <c r="I7601" t="s">
        <v>21</v>
      </c>
      <c r="J7601" t="s">
        <v>16</v>
      </c>
      <c r="K7601" s="2">
        <v>921.82</v>
      </c>
      <c r="L7601" t="s">
        <v>34</v>
      </c>
      <c r="M7601">
        <f>YEAR(Table1[[#This Row],[order_date]])</f>
        <v>2024</v>
      </c>
      <c r="N7601">
        <f>MONTH(Table1[[#This Row],[order_date]])</f>
        <v>4</v>
      </c>
      <c r="O7601" s="3">
        <f>Table1[[#This Row],[sales]]-Table1[[#This Row],[profit]]</f>
        <v>3647.85</v>
      </c>
      <c r="P7601" s="3">
        <f>Table1[[#This Row],[sales]]*Table1[[#This Row],[quantity]]</f>
        <v>22848.35</v>
      </c>
      <c r="Q7601" s="9">
        <f>Table1[[#This Row],[delivery_date]]-Table1[[#This Row],[order_date]]</f>
        <v>6</v>
      </c>
    </row>
    <row r="7602" spans="1:17" x14ac:dyDescent="0.35">
      <c r="A7602" t="s">
        <v>7633</v>
      </c>
      <c r="B7602" t="s">
        <v>13</v>
      </c>
      <c r="C7602" t="s">
        <v>36</v>
      </c>
      <c r="D7602" s="2">
        <v>870.45</v>
      </c>
      <c r="E7602">
        <v>0.01</v>
      </c>
      <c r="F7602">
        <v>2</v>
      </c>
      <c r="G7602" s="1">
        <v>45208</v>
      </c>
      <c r="H7602" s="1">
        <v>45209</v>
      </c>
      <c r="I7602" t="s">
        <v>15</v>
      </c>
      <c r="J7602" t="s">
        <v>16</v>
      </c>
      <c r="K7602" s="2">
        <v>57.1</v>
      </c>
      <c r="L7602" t="s">
        <v>17</v>
      </c>
      <c r="M7602">
        <f>YEAR(Table1[[#This Row],[order_date]])</f>
        <v>2023</v>
      </c>
      <c r="N7602">
        <f>MONTH(Table1[[#This Row],[order_date]])</f>
        <v>10</v>
      </c>
      <c r="O7602" s="3">
        <f>Table1[[#This Row],[sales]]-Table1[[#This Row],[profit]]</f>
        <v>813.35</v>
      </c>
      <c r="P7602" s="3">
        <f>Table1[[#This Row],[sales]]*Table1[[#This Row],[quantity]]</f>
        <v>1740.9</v>
      </c>
      <c r="Q7602" s="9">
        <f>Table1[[#This Row],[delivery_date]]-Table1[[#This Row],[order_date]]</f>
        <v>1</v>
      </c>
    </row>
    <row r="7603" spans="1:17" x14ac:dyDescent="0.35">
      <c r="A7603" t="s">
        <v>7634</v>
      </c>
      <c r="B7603" t="s">
        <v>19</v>
      </c>
      <c r="C7603" t="s">
        <v>36</v>
      </c>
      <c r="D7603" s="2">
        <v>1674.4</v>
      </c>
      <c r="E7603">
        <v>0.22</v>
      </c>
      <c r="F7603">
        <v>3</v>
      </c>
      <c r="G7603" s="1">
        <v>45611</v>
      </c>
      <c r="H7603" s="1">
        <v>45616</v>
      </c>
      <c r="I7603" t="s">
        <v>15</v>
      </c>
      <c r="J7603" t="s">
        <v>16</v>
      </c>
      <c r="K7603" s="2">
        <v>334.73</v>
      </c>
      <c r="L7603" t="s">
        <v>17</v>
      </c>
      <c r="M7603">
        <f>YEAR(Table1[[#This Row],[order_date]])</f>
        <v>2024</v>
      </c>
      <c r="N7603">
        <f>MONTH(Table1[[#This Row],[order_date]])</f>
        <v>11</v>
      </c>
      <c r="O7603" s="3">
        <f>Table1[[#This Row],[sales]]-Table1[[#This Row],[profit]]</f>
        <v>1339.67</v>
      </c>
      <c r="P7603" s="3">
        <f>Table1[[#This Row],[sales]]*Table1[[#This Row],[quantity]]</f>
        <v>5023.2000000000007</v>
      </c>
      <c r="Q7603" s="9">
        <f>Table1[[#This Row],[delivery_date]]-Table1[[#This Row],[order_date]]</f>
        <v>5</v>
      </c>
    </row>
    <row r="7604" spans="1:17" x14ac:dyDescent="0.35">
      <c r="A7604" t="s">
        <v>7635</v>
      </c>
      <c r="B7604" t="s">
        <v>25</v>
      </c>
      <c r="C7604" t="s">
        <v>14</v>
      </c>
      <c r="D7604" s="2">
        <v>2251.88</v>
      </c>
      <c r="E7604">
        <v>0.46</v>
      </c>
      <c r="F7604">
        <v>5</v>
      </c>
      <c r="G7604" s="1">
        <v>45493</v>
      </c>
      <c r="H7604" s="1">
        <v>45497</v>
      </c>
      <c r="I7604" t="s">
        <v>15</v>
      </c>
      <c r="J7604" t="s">
        <v>22</v>
      </c>
      <c r="K7604" s="2">
        <v>576.82000000000005</v>
      </c>
      <c r="L7604" t="s">
        <v>48</v>
      </c>
      <c r="M7604">
        <f>YEAR(Table1[[#This Row],[order_date]])</f>
        <v>2024</v>
      </c>
      <c r="N7604">
        <f>MONTH(Table1[[#This Row],[order_date]])</f>
        <v>7</v>
      </c>
      <c r="O7604" s="3">
        <f>Table1[[#This Row],[sales]]-Table1[[#This Row],[profit]]</f>
        <v>1675.06</v>
      </c>
      <c r="P7604" s="3">
        <f>Table1[[#This Row],[sales]]*Table1[[#This Row],[quantity]]</f>
        <v>11259.400000000001</v>
      </c>
      <c r="Q7604" s="9">
        <f>Table1[[#This Row],[delivery_date]]-Table1[[#This Row],[order_date]]</f>
        <v>4</v>
      </c>
    </row>
    <row r="7605" spans="1:17" x14ac:dyDescent="0.35">
      <c r="A7605" t="s">
        <v>7636</v>
      </c>
      <c r="B7605" t="s">
        <v>25</v>
      </c>
      <c r="C7605" t="s">
        <v>20</v>
      </c>
      <c r="D7605" s="2">
        <v>1447.76</v>
      </c>
      <c r="E7605">
        <v>0.28999999999999998</v>
      </c>
      <c r="F7605">
        <v>7</v>
      </c>
      <c r="G7605" s="1">
        <v>45293</v>
      </c>
      <c r="H7605" s="1">
        <v>45298</v>
      </c>
      <c r="I7605" t="s">
        <v>21</v>
      </c>
      <c r="J7605" t="s">
        <v>27</v>
      </c>
      <c r="K7605" s="2">
        <v>174.8</v>
      </c>
      <c r="L7605" t="s">
        <v>34</v>
      </c>
      <c r="M7605">
        <f>YEAR(Table1[[#This Row],[order_date]])</f>
        <v>2024</v>
      </c>
      <c r="N7605">
        <f>MONTH(Table1[[#This Row],[order_date]])</f>
        <v>1</v>
      </c>
      <c r="O7605" s="3">
        <f>Table1[[#This Row],[sales]]-Table1[[#This Row],[profit]]</f>
        <v>1272.96</v>
      </c>
      <c r="P7605" s="3">
        <f>Table1[[#This Row],[sales]]*Table1[[#This Row],[quantity]]</f>
        <v>10134.32</v>
      </c>
      <c r="Q7605" s="9">
        <f>Table1[[#This Row],[delivery_date]]-Table1[[#This Row],[order_date]]</f>
        <v>5</v>
      </c>
    </row>
    <row r="7606" spans="1:17" x14ac:dyDescent="0.35">
      <c r="A7606" t="s">
        <v>7637</v>
      </c>
      <c r="B7606" t="s">
        <v>41</v>
      </c>
      <c r="C7606" t="s">
        <v>26</v>
      </c>
      <c r="D7606" s="2">
        <v>4724.5200000000004</v>
      </c>
      <c r="E7606">
        <v>0.11</v>
      </c>
      <c r="F7606">
        <v>4</v>
      </c>
      <c r="G7606" s="1">
        <v>45106</v>
      </c>
      <c r="H7606" s="1">
        <v>45113</v>
      </c>
      <c r="I7606" t="s">
        <v>31</v>
      </c>
      <c r="J7606" t="s">
        <v>27</v>
      </c>
      <c r="K7606" s="2">
        <v>781.4</v>
      </c>
      <c r="L7606" t="s">
        <v>39</v>
      </c>
      <c r="M7606">
        <f>YEAR(Table1[[#This Row],[order_date]])</f>
        <v>2023</v>
      </c>
      <c r="N7606">
        <f>MONTH(Table1[[#This Row],[order_date]])</f>
        <v>6</v>
      </c>
      <c r="O7606" s="3">
        <f>Table1[[#This Row],[sales]]-Table1[[#This Row],[profit]]</f>
        <v>3943.1200000000003</v>
      </c>
      <c r="P7606" s="3">
        <f>Table1[[#This Row],[sales]]*Table1[[#This Row],[quantity]]</f>
        <v>18898.080000000002</v>
      </c>
      <c r="Q7606" s="9">
        <f>Table1[[#This Row],[delivery_date]]-Table1[[#This Row],[order_date]]</f>
        <v>7</v>
      </c>
    </row>
    <row r="7607" spans="1:17" x14ac:dyDescent="0.35">
      <c r="A7607" t="s">
        <v>7638</v>
      </c>
      <c r="B7607" t="s">
        <v>19</v>
      </c>
      <c r="C7607" t="s">
        <v>14</v>
      </c>
      <c r="D7607" s="2">
        <v>1949.75</v>
      </c>
      <c r="E7607">
        <v>0.33</v>
      </c>
      <c r="F7607">
        <v>6</v>
      </c>
      <c r="G7607" s="1">
        <v>45319</v>
      </c>
      <c r="H7607" s="1">
        <v>45320</v>
      </c>
      <c r="I7607" t="s">
        <v>21</v>
      </c>
      <c r="J7607" t="s">
        <v>16</v>
      </c>
      <c r="K7607" s="2">
        <v>497.92</v>
      </c>
      <c r="L7607" t="s">
        <v>23</v>
      </c>
      <c r="M7607">
        <f>YEAR(Table1[[#This Row],[order_date]])</f>
        <v>2024</v>
      </c>
      <c r="N7607">
        <f>MONTH(Table1[[#This Row],[order_date]])</f>
        <v>1</v>
      </c>
      <c r="O7607" s="3">
        <f>Table1[[#This Row],[sales]]-Table1[[#This Row],[profit]]</f>
        <v>1451.83</v>
      </c>
      <c r="P7607" s="3">
        <f>Table1[[#This Row],[sales]]*Table1[[#This Row],[quantity]]</f>
        <v>11698.5</v>
      </c>
      <c r="Q7607" s="9">
        <f>Table1[[#This Row],[delivery_date]]-Table1[[#This Row],[order_date]]</f>
        <v>1</v>
      </c>
    </row>
    <row r="7608" spans="1:17" x14ac:dyDescent="0.35">
      <c r="A7608" t="s">
        <v>7639</v>
      </c>
      <c r="B7608" t="s">
        <v>41</v>
      </c>
      <c r="C7608" t="s">
        <v>20</v>
      </c>
      <c r="D7608" s="2">
        <v>3324.5</v>
      </c>
      <c r="E7608">
        <v>0.37</v>
      </c>
      <c r="F7608">
        <v>9</v>
      </c>
      <c r="G7608" s="1">
        <v>45179</v>
      </c>
      <c r="H7608" s="1">
        <v>45184</v>
      </c>
      <c r="I7608" t="s">
        <v>15</v>
      </c>
      <c r="J7608" t="s">
        <v>27</v>
      </c>
      <c r="K7608" s="2">
        <v>415.8</v>
      </c>
      <c r="L7608" t="s">
        <v>39</v>
      </c>
      <c r="M7608">
        <f>YEAR(Table1[[#This Row],[order_date]])</f>
        <v>2023</v>
      </c>
      <c r="N7608">
        <f>MONTH(Table1[[#This Row],[order_date]])</f>
        <v>9</v>
      </c>
      <c r="O7608" s="3">
        <f>Table1[[#This Row],[sales]]-Table1[[#This Row],[profit]]</f>
        <v>2908.7</v>
      </c>
      <c r="P7608" s="3">
        <f>Table1[[#This Row],[sales]]*Table1[[#This Row],[quantity]]</f>
        <v>29920.5</v>
      </c>
      <c r="Q7608" s="9">
        <f>Table1[[#This Row],[delivery_date]]-Table1[[#This Row],[order_date]]</f>
        <v>5</v>
      </c>
    </row>
    <row r="7609" spans="1:17" x14ac:dyDescent="0.35">
      <c r="A7609" t="s">
        <v>7640</v>
      </c>
      <c r="B7609" t="s">
        <v>41</v>
      </c>
      <c r="C7609" t="s">
        <v>14</v>
      </c>
      <c r="D7609" s="2">
        <v>1197.19</v>
      </c>
      <c r="E7609">
        <v>0.28000000000000003</v>
      </c>
      <c r="F7609">
        <v>7</v>
      </c>
      <c r="G7609" s="1">
        <v>45175</v>
      </c>
      <c r="H7609" s="1">
        <v>45181</v>
      </c>
      <c r="I7609" t="s">
        <v>31</v>
      </c>
      <c r="J7609" t="s">
        <v>27</v>
      </c>
      <c r="K7609" s="2">
        <v>334.99</v>
      </c>
      <c r="L7609" t="s">
        <v>39</v>
      </c>
      <c r="M7609">
        <f>YEAR(Table1[[#This Row],[order_date]])</f>
        <v>2023</v>
      </c>
      <c r="N7609">
        <f>MONTH(Table1[[#This Row],[order_date]])</f>
        <v>9</v>
      </c>
      <c r="O7609" s="3">
        <f>Table1[[#This Row],[sales]]-Table1[[#This Row],[profit]]</f>
        <v>862.2</v>
      </c>
      <c r="P7609" s="3">
        <f>Table1[[#This Row],[sales]]*Table1[[#This Row],[quantity]]</f>
        <v>8380.33</v>
      </c>
      <c r="Q7609" s="9">
        <f>Table1[[#This Row],[delivery_date]]-Table1[[#This Row],[order_date]]</f>
        <v>6</v>
      </c>
    </row>
    <row r="7610" spans="1:17" x14ac:dyDescent="0.35">
      <c r="A7610" t="s">
        <v>7641</v>
      </c>
      <c r="B7610" t="s">
        <v>25</v>
      </c>
      <c r="C7610" t="s">
        <v>33</v>
      </c>
      <c r="D7610" s="2">
        <v>1176.56</v>
      </c>
      <c r="E7610">
        <v>0.42</v>
      </c>
      <c r="F7610">
        <v>3</v>
      </c>
      <c r="G7610" s="1">
        <v>45061</v>
      </c>
      <c r="H7610" s="1">
        <v>45064</v>
      </c>
      <c r="I7610" t="s">
        <v>31</v>
      </c>
      <c r="J7610" t="s">
        <v>22</v>
      </c>
      <c r="K7610" s="2">
        <v>104.26</v>
      </c>
      <c r="L7610" t="s">
        <v>17</v>
      </c>
      <c r="M7610">
        <f>YEAR(Table1[[#This Row],[order_date]])</f>
        <v>2023</v>
      </c>
      <c r="N7610">
        <f>MONTH(Table1[[#This Row],[order_date]])</f>
        <v>5</v>
      </c>
      <c r="O7610" s="3">
        <f>Table1[[#This Row],[sales]]-Table1[[#This Row],[profit]]</f>
        <v>1072.3</v>
      </c>
      <c r="P7610" s="3">
        <f>Table1[[#This Row],[sales]]*Table1[[#This Row],[quantity]]</f>
        <v>3529.68</v>
      </c>
      <c r="Q7610" s="9">
        <f>Table1[[#This Row],[delivery_date]]-Table1[[#This Row],[order_date]]</f>
        <v>3</v>
      </c>
    </row>
    <row r="7611" spans="1:17" x14ac:dyDescent="0.35">
      <c r="A7611" t="s">
        <v>7642</v>
      </c>
      <c r="B7611" t="s">
        <v>13</v>
      </c>
      <c r="C7611" t="s">
        <v>20</v>
      </c>
      <c r="D7611" s="2">
        <v>961.66</v>
      </c>
      <c r="E7611">
        <v>0.3</v>
      </c>
      <c r="F7611">
        <v>5</v>
      </c>
      <c r="G7611" s="1">
        <v>45239</v>
      </c>
      <c r="H7611" s="1">
        <v>45242</v>
      </c>
      <c r="I7611" t="s">
        <v>31</v>
      </c>
      <c r="J7611" t="s">
        <v>16</v>
      </c>
      <c r="K7611" s="2">
        <v>162.41999999999999</v>
      </c>
      <c r="L7611" t="s">
        <v>28</v>
      </c>
      <c r="M7611">
        <f>YEAR(Table1[[#This Row],[order_date]])</f>
        <v>2023</v>
      </c>
      <c r="N7611">
        <f>MONTH(Table1[[#This Row],[order_date]])</f>
        <v>11</v>
      </c>
      <c r="O7611" s="3">
        <f>Table1[[#This Row],[sales]]-Table1[[#This Row],[profit]]</f>
        <v>799.24</v>
      </c>
      <c r="P7611" s="3">
        <f>Table1[[#This Row],[sales]]*Table1[[#This Row],[quantity]]</f>
        <v>4808.3</v>
      </c>
      <c r="Q7611" s="9">
        <f>Table1[[#This Row],[delivery_date]]-Table1[[#This Row],[order_date]]</f>
        <v>3</v>
      </c>
    </row>
    <row r="7612" spans="1:17" x14ac:dyDescent="0.35">
      <c r="A7612" t="s">
        <v>7643</v>
      </c>
      <c r="B7612" t="s">
        <v>13</v>
      </c>
      <c r="C7612" t="s">
        <v>26</v>
      </c>
      <c r="D7612" s="2">
        <v>2230.58</v>
      </c>
      <c r="E7612">
        <v>0.05</v>
      </c>
      <c r="F7612">
        <v>9</v>
      </c>
      <c r="G7612" s="1">
        <v>45111</v>
      </c>
      <c r="H7612" s="1">
        <v>45114</v>
      </c>
      <c r="I7612" t="s">
        <v>15</v>
      </c>
      <c r="J7612" t="s">
        <v>16</v>
      </c>
      <c r="K7612" s="2">
        <v>465.03</v>
      </c>
      <c r="L7612" t="s">
        <v>17</v>
      </c>
      <c r="M7612">
        <f>YEAR(Table1[[#This Row],[order_date]])</f>
        <v>2023</v>
      </c>
      <c r="N7612">
        <f>MONTH(Table1[[#This Row],[order_date]])</f>
        <v>7</v>
      </c>
      <c r="O7612" s="3">
        <f>Table1[[#This Row],[sales]]-Table1[[#This Row],[profit]]</f>
        <v>1765.55</v>
      </c>
      <c r="P7612" s="3">
        <f>Table1[[#This Row],[sales]]*Table1[[#This Row],[quantity]]</f>
        <v>20075.22</v>
      </c>
      <c r="Q7612" s="9">
        <f>Table1[[#This Row],[delivery_date]]-Table1[[#This Row],[order_date]]</f>
        <v>3</v>
      </c>
    </row>
    <row r="7613" spans="1:17" x14ac:dyDescent="0.35">
      <c r="A7613" t="s">
        <v>7644</v>
      </c>
      <c r="B7613" t="s">
        <v>41</v>
      </c>
      <c r="C7613" t="s">
        <v>26</v>
      </c>
      <c r="D7613" s="2">
        <v>2711.01</v>
      </c>
      <c r="E7613">
        <v>0.4</v>
      </c>
      <c r="F7613">
        <v>5</v>
      </c>
      <c r="G7613" s="1">
        <v>45045</v>
      </c>
      <c r="H7613" s="1">
        <v>45052</v>
      </c>
      <c r="I7613" t="s">
        <v>21</v>
      </c>
      <c r="J7613" t="s">
        <v>27</v>
      </c>
      <c r="K7613" s="2">
        <v>455.03</v>
      </c>
      <c r="L7613" t="s">
        <v>23</v>
      </c>
      <c r="M7613">
        <f>YEAR(Table1[[#This Row],[order_date]])</f>
        <v>2023</v>
      </c>
      <c r="N7613">
        <f>MONTH(Table1[[#This Row],[order_date]])</f>
        <v>4</v>
      </c>
      <c r="O7613" s="3">
        <f>Table1[[#This Row],[sales]]-Table1[[#This Row],[profit]]</f>
        <v>2255.9800000000005</v>
      </c>
      <c r="P7613" s="3">
        <f>Table1[[#This Row],[sales]]*Table1[[#This Row],[quantity]]</f>
        <v>13555.050000000001</v>
      </c>
      <c r="Q7613" s="9">
        <f>Table1[[#This Row],[delivery_date]]-Table1[[#This Row],[order_date]]</f>
        <v>7</v>
      </c>
    </row>
    <row r="7614" spans="1:17" x14ac:dyDescent="0.35">
      <c r="A7614" t="s">
        <v>7645</v>
      </c>
      <c r="B7614" t="s">
        <v>25</v>
      </c>
      <c r="C7614" t="s">
        <v>20</v>
      </c>
      <c r="D7614" s="2">
        <v>152.66999999999999</v>
      </c>
      <c r="E7614">
        <v>7.0000000000000007E-2</v>
      </c>
      <c r="F7614">
        <v>3</v>
      </c>
      <c r="G7614" s="1">
        <v>45255</v>
      </c>
      <c r="H7614" s="1">
        <v>45258</v>
      </c>
      <c r="I7614" t="s">
        <v>15</v>
      </c>
      <c r="J7614" t="s">
        <v>27</v>
      </c>
      <c r="K7614" s="2">
        <v>23.38</v>
      </c>
      <c r="L7614" t="s">
        <v>39</v>
      </c>
      <c r="M7614">
        <f>YEAR(Table1[[#This Row],[order_date]])</f>
        <v>2023</v>
      </c>
      <c r="N7614">
        <f>MONTH(Table1[[#This Row],[order_date]])</f>
        <v>11</v>
      </c>
      <c r="O7614" s="3">
        <f>Table1[[#This Row],[sales]]-Table1[[#This Row],[profit]]</f>
        <v>129.29</v>
      </c>
      <c r="P7614" s="3">
        <f>Table1[[#This Row],[sales]]*Table1[[#This Row],[quantity]]</f>
        <v>458.01</v>
      </c>
      <c r="Q7614" s="9">
        <f>Table1[[#This Row],[delivery_date]]-Table1[[#This Row],[order_date]]</f>
        <v>3</v>
      </c>
    </row>
    <row r="7615" spans="1:17" x14ac:dyDescent="0.35">
      <c r="A7615" t="s">
        <v>7646</v>
      </c>
      <c r="B7615" t="s">
        <v>19</v>
      </c>
      <c r="C7615" t="s">
        <v>14</v>
      </c>
      <c r="D7615" s="2">
        <v>4181.32</v>
      </c>
      <c r="E7615">
        <v>0.44</v>
      </c>
      <c r="F7615">
        <v>8</v>
      </c>
      <c r="G7615" s="1">
        <v>45489</v>
      </c>
      <c r="H7615" s="1">
        <v>45490</v>
      </c>
      <c r="I7615" t="s">
        <v>15</v>
      </c>
      <c r="J7615" t="s">
        <v>27</v>
      </c>
      <c r="K7615" s="2">
        <v>874.67</v>
      </c>
      <c r="L7615" t="s">
        <v>48</v>
      </c>
      <c r="M7615">
        <f>YEAR(Table1[[#This Row],[order_date]])</f>
        <v>2024</v>
      </c>
      <c r="N7615">
        <f>MONTH(Table1[[#This Row],[order_date]])</f>
        <v>7</v>
      </c>
      <c r="O7615" s="3">
        <f>Table1[[#This Row],[sales]]-Table1[[#This Row],[profit]]</f>
        <v>3306.6499999999996</v>
      </c>
      <c r="P7615" s="3">
        <f>Table1[[#This Row],[sales]]*Table1[[#This Row],[quantity]]</f>
        <v>33450.559999999998</v>
      </c>
      <c r="Q7615" s="9">
        <f>Table1[[#This Row],[delivery_date]]-Table1[[#This Row],[order_date]]</f>
        <v>1</v>
      </c>
    </row>
    <row r="7616" spans="1:17" x14ac:dyDescent="0.35">
      <c r="A7616" t="s">
        <v>7647</v>
      </c>
      <c r="B7616" t="s">
        <v>13</v>
      </c>
      <c r="C7616" t="s">
        <v>36</v>
      </c>
      <c r="D7616" s="2">
        <v>2612.4899999999998</v>
      </c>
      <c r="E7616">
        <v>0.26</v>
      </c>
      <c r="F7616">
        <v>7</v>
      </c>
      <c r="G7616" s="1">
        <v>45229</v>
      </c>
      <c r="H7616" s="1">
        <v>45231</v>
      </c>
      <c r="I7616" t="s">
        <v>21</v>
      </c>
      <c r="J7616" t="s">
        <v>16</v>
      </c>
      <c r="K7616" s="2">
        <v>710.69</v>
      </c>
      <c r="L7616" t="s">
        <v>39</v>
      </c>
      <c r="M7616">
        <f>YEAR(Table1[[#This Row],[order_date]])</f>
        <v>2023</v>
      </c>
      <c r="N7616">
        <f>MONTH(Table1[[#This Row],[order_date]])</f>
        <v>10</v>
      </c>
      <c r="O7616" s="3">
        <f>Table1[[#This Row],[sales]]-Table1[[#This Row],[profit]]</f>
        <v>1901.7999999999997</v>
      </c>
      <c r="P7616" s="3">
        <f>Table1[[#This Row],[sales]]*Table1[[#This Row],[quantity]]</f>
        <v>18287.43</v>
      </c>
      <c r="Q7616" s="9">
        <f>Table1[[#This Row],[delivery_date]]-Table1[[#This Row],[order_date]]</f>
        <v>2</v>
      </c>
    </row>
    <row r="7617" spans="1:17" x14ac:dyDescent="0.35">
      <c r="A7617" t="s">
        <v>7648</v>
      </c>
      <c r="B7617" t="s">
        <v>41</v>
      </c>
      <c r="C7617" t="s">
        <v>20</v>
      </c>
      <c r="D7617" s="2">
        <v>870.33</v>
      </c>
      <c r="E7617">
        <v>0.37</v>
      </c>
      <c r="F7617">
        <v>5</v>
      </c>
      <c r="G7617" s="1">
        <v>45010</v>
      </c>
      <c r="H7617" s="1">
        <v>45013</v>
      </c>
      <c r="I7617" t="s">
        <v>15</v>
      </c>
      <c r="J7617" t="s">
        <v>22</v>
      </c>
      <c r="K7617" s="2">
        <v>187.7</v>
      </c>
      <c r="L7617" t="s">
        <v>39</v>
      </c>
      <c r="M7617">
        <f>YEAR(Table1[[#This Row],[order_date]])</f>
        <v>2023</v>
      </c>
      <c r="N7617">
        <f>MONTH(Table1[[#This Row],[order_date]])</f>
        <v>3</v>
      </c>
      <c r="O7617" s="3">
        <f>Table1[[#This Row],[sales]]-Table1[[#This Row],[profit]]</f>
        <v>682.63000000000011</v>
      </c>
      <c r="P7617" s="3">
        <f>Table1[[#This Row],[sales]]*Table1[[#This Row],[quantity]]</f>
        <v>4351.6500000000005</v>
      </c>
      <c r="Q7617" s="9">
        <f>Table1[[#This Row],[delivery_date]]-Table1[[#This Row],[order_date]]</f>
        <v>3</v>
      </c>
    </row>
    <row r="7618" spans="1:17" x14ac:dyDescent="0.35">
      <c r="A7618" t="s">
        <v>7649</v>
      </c>
      <c r="B7618" t="s">
        <v>13</v>
      </c>
      <c r="C7618" t="s">
        <v>26</v>
      </c>
      <c r="D7618" s="2">
        <v>429.74</v>
      </c>
      <c r="E7618">
        <v>0.49</v>
      </c>
      <c r="F7618">
        <v>5</v>
      </c>
      <c r="G7618" s="1">
        <v>45364</v>
      </c>
      <c r="H7618" s="1">
        <v>45369</v>
      </c>
      <c r="I7618" t="s">
        <v>15</v>
      </c>
      <c r="J7618" t="s">
        <v>27</v>
      </c>
      <c r="K7618" s="2">
        <v>88.54</v>
      </c>
      <c r="L7618" t="s">
        <v>28</v>
      </c>
      <c r="M7618">
        <f>YEAR(Table1[[#This Row],[order_date]])</f>
        <v>2024</v>
      </c>
      <c r="N7618">
        <f>MONTH(Table1[[#This Row],[order_date]])</f>
        <v>3</v>
      </c>
      <c r="O7618" s="3">
        <f>Table1[[#This Row],[sales]]-Table1[[#This Row],[profit]]</f>
        <v>341.2</v>
      </c>
      <c r="P7618" s="3">
        <f>Table1[[#This Row],[sales]]*Table1[[#This Row],[quantity]]</f>
        <v>2148.6999999999998</v>
      </c>
      <c r="Q7618" s="9">
        <f>Table1[[#This Row],[delivery_date]]-Table1[[#This Row],[order_date]]</f>
        <v>5</v>
      </c>
    </row>
    <row r="7619" spans="1:17" x14ac:dyDescent="0.35">
      <c r="A7619" t="s">
        <v>7650</v>
      </c>
      <c r="B7619" t="s">
        <v>13</v>
      </c>
      <c r="C7619" t="s">
        <v>33</v>
      </c>
      <c r="D7619" s="2">
        <v>409.68</v>
      </c>
      <c r="E7619">
        <v>0.22</v>
      </c>
      <c r="F7619">
        <v>1</v>
      </c>
      <c r="G7619" s="1">
        <v>45589</v>
      </c>
      <c r="H7619" s="1">
        <v>45590</v>
      </c>
      <c r="I7619" t="s">
        <v>15</v>
      </c>
      <c r="J7619" t="s">
        <v>27</v>
      </c>
      <c r="K7619" s="2">
        <v>96.8</v>
      </c>
      <c r="L7619" t="s">
        <v>48</v>
      </c>
      <c r="M7619">
        <f>YEAR(Table1[[#This Row],[order_date]])</f>
        <v>2024</v>
      </c>
      <c r="N7619">
        <f>MONTH(Table1[[#This Row],[order_date]])</f>
        <v>10</v>
      </c>
      <c r="O7619" s="3">
        <f>Table1[[#This Row],[sales]]-Table1[[#This Row],[profit]]</f>
        <v>312.88</v>
      </c>
      <c r="P7619" s="3">
        <f>Table1[[#This Row],[sales]]*Table1[[#This Row],[quantity]]</f>
        <v>409.68</v>
      </c>
      <c r="Q7619" s="9">
        <f>Table1[[#This Row],[delivery_date]]-Table1[[#This Row],[order_date]]</f>
        <v>1</v>
      </c>
    </row>
    <row r="7620" spans="1:17" x14ac:dyDescent="0.35">
      <c r="A7620" t="s">
        <v>7651</v>
      </c>
      <c r="B7620" t="s">
        <v>19</v>
      </c>
      <c r="C7620" t="s">
        <v>26</v>
      </c>
      <c r="D7620" s="2">
        <v>1362.45</v>
      </c>
      <c r="E7620">
        <v>0.23</v>
      </c>
      <c r="F7620">
        <v>8</v>
      </c>
      <c r="G7620" s="1">
        <v>45389</v>
      </c>
      <c r="H7620" s="1">
        <v>45395</v>
      </c>
      <c r="I7620" t="s">
        <v>21</v>
      </c>
      <c r="J7620" t="s">
        <v>27</v>
      </c>
      <c r="K7620" s="2">
        <v>205.73</v>
      </c>
      <c r="L7620" t="s">
        <v>48</v>
      </c>
      <c r="M7620">
        <f>YEAR(Table1[[#This Row],[order_date]])</f>
        <v>2024</v>
      </c>
      <c r="N7620">
        <f>MONTH(Table1[[#This Row],[order_date]])</f>
        <v>4</v>
      </c>
      <c r="O7620" s="3">
        <f>Table1[[#This Row],[sales]]-Table1[[#This Row],[profit]]</f>
        <v>1156.72</v>
      </c>
      <c r="P7620" s="3">
        <f>Table1[[#This Row],[sales]]*Table1[[#This Row],[quantity]]</f>
        <v>10899.6</v>
      </c>
      <c r="Q7620" s="9">
        <f>Table1[[#This Row],[delivery_date]]-Table1[[#This Row],[order_date]]</f>
        <v>6</v>
      </c>
    </row>
    <row r="7621" spans="1:17" x14ac:dyDescent="0.35">
      <c r="A7621" t="s">
        <v>7652</v>
      </c>
      <c r="B7621" t="s">
        <v>25</v>
      </c>
      <c r="C7621" t="s">
        <v>36</v>
      </c>
      <c r="D7621" s="2">
        <v>2546.5300000000002</v>
      </c>
      <c r="E7621">
        <v>0.41</v>
      </c>
      <c r="F7621">
        <v>6</v>
      </c>
      <c r="G7621" s="1">
        <v>45624</v>
      </c>
      <c r="H7621" s="1">
        <v>45625</v>
      </c>
      <c r="I7621" t="s">
        <v>21</v>
      </c>
      <c r="J7621" t="s">
        <v>16</v>
      </c>
      <c r="K7621" s="2">
        <v>138.38</v>
      </c>
      <c r="L7621" t="s">
        <v>28</v>
      </c>
      <c r="M7621">
        <f>YEAR(Table1[[#This Row],[order_date]])</f>
        <v>2024</v>
      </c>
      <c r="N7621">
        <f>MONTH(Table1[[#This Row],[order_date]])</f>
        <v>11</v>
      </c>
      <c r="O7621" s="3">
        <f>Table1[[#This Row],[sales]]-Table1[[#This Row],[profit]]</f>
        <v>2408.15</v>
      </c>
      <c r="P7621" s="3">
        <f>Table1[[#This Row],[sales]]*Table1[[#This Row],[quantity]]</f>
        <v>15279.18</v>
      </c>
      <c r="Q7621" s="9">
        <f>Table1[[#This Row],[delivery_date]]-Table1[[#This Row],[order_date]]</f>
        <v>1</v>
      </c>
    </row>
    <row r="7622" spans="1:17" x14ac:dyDescent="0.35">
      <c r="A7622" t="s">
        <v>7653</v>
      </c>
      <c r="B7622" t="s">
        <v>19</v>
      </c>
      <c r="C7622" t="s">
        <v>26</v>
      </c>
      <c r="D7622" s="2">
        <v>4315.17</v>
      </c>
      <c r="E7622">
        <v>0.06</v>
      </c>
      <c r="F7622">
        <v>5</v>
      </c>
      <c r="G7622" s="1">
        <v>45238</v>
      </c>
      <c r="H7622" s="1">
        <v>45242</v>
      </c>
      <c r="I7622" t="s">
        <v>31</v>
      </c>
      <c r="J7622" t="s">
        <v>22</v>
      </c>
      <c r="K7622" s="2">
        <v>1228.6600000000001</v>
      </c>
      <c r="L7622" t="s">
        <v>34</v>
      </c>
      <c r="M7622">
        <f>YEAR(Table1[[#This Row],[order_date]])</f>
        <v>2023</v>
      </c>
      <c r="N7622">
        <f>MONTH(Table1[[#This Row],[order_date]])</f>
        <v>11</v>
      </c>
      <c r="O7622" s="3">
        <f>Table1[[#This Row],[sales]]-Table1[[#This Row],[profit]]</f>
        <v>3086.51</v>
      </c>
      <c r="P7622" s="3">
        <f>Table1[[#This Row],[sales]]*Table1[[#This Row],[quantity]]</f>
        <v>21575.85</v>
      </c>
      <c r="Q7622" s="9">
        <f>Table1[[#This Row],[delivery_date]]-Table1[[#This Row],[order_date]]</f>
        <v>4</v>
      </c>
    </row>
    <row r="7623" spans="1:17" x14ac:dyDescent="0.35">
      <c r="A7623" t="s">
        <v>7654</v>
      </c>
      <c r="B7623" t="s">
        <v>25</v>
      </c>
      <c r="C7623" t="s">
        <v>36</v>
      </c>
      <c r="D7623" s="2">
        <v>4524.53</v>
      </c>
      <c r="E7623">
        <v>0.01</v>
      </c>
      <c r="F7623">
        <v>7</v>
      </c>
      <c r="G7623" s="1">
        <v>45469</v>
      </c>
      <c r="H7623" s="1">
        <v>45472</v>
      </c>
      <c r="I7623" t="s">
        <v>21</v>
      </c>
      <c r="J7623" t="s">
        <v>27</v>
      </c>
      <c r="K7623" s="2">
        <v>572.66</v>
      </c>
      <c r="L7623" t="s">
        <v>28</v>
      </c>
      <c r="M7623">
        <f>YEAR(Table1[[#This Row],[order_date]])</f>
        <v>2024</v>
      </c>
      <c r="N7623">
        <f>MONTH(Table1[[#This Row],[order_date]])</f>
        <v>6</v>
      </c>
      <c r="O7623" s="3">
        <f>Table1[[#This Row],[sales]]-Table1[[#This Row],[profit]]</f>
        <v>3951.87</v>
      </c>
      <c r="P7623" s="3">
        <f>Table1[[#This Row],[sales]]*Table1[[#This Row],[quantity]]</f>
        <v>31671.71</v>
      </c>
      <c r="Q7623" s="9">
        <f>Table1[[#This Row],[delivery_date]]-Table1[[#This Row],[order_date]]</f>
        <v>3</v>
      </c>
    </row>
    <row r="7624" spans="1:17" x14ac:dyDescent="0.35">
      <c r="A7624" t="s">
        <v>7655</v>
      </c>
      <c r="B7624" t="s">
        <v>13</v>
      </c>
      <c r="C7624" t="s">
        <v>20</v>
      </c>
      <c r="D7624" s="2">
        <v>4178.41</v>
      </c>
      <c r="E7624">
        <v>0.3</v>
      </c>
      <c r="F7624">
        <v>2</v>
      </c>
      <c r="G7624" s="1">
        <v>45250</v>
      </c>
      <c r="H7624" s="1">
        <v>45255</v>
      </c>
      <c r="I7624" t="s">
        <v>21</v>
      </c>
      <c r="J7624" t="s">
        <v>27</v>
      </c>
      <c r="K7624" s="2">
        <v>1011.36</v>
      </c>
      <c r="L7624" t="s">
        <v>39</v>
      </c>
      <c r="M7624">
        <f>YEAR(Table1[[#This Row],[order_date]])</f>
        <v>2023</v>
      </c>
      <c r="N7624">
        <f>MONTH(Table1[[#This Row],[order_date]])</f>
        <v>11</v>
      </c>
      <c r="O7624" s="3">
        <f>Table1[[#This Row],[sales]]-Table1[[#This Row],[profit]]</f>
        <v>3167.0499999999997</v>
      </c>
      <c r="P7624" s="3">
        <f>Table1[[#This Row],[sales]]*Table1[[#This Row],[quantity]]</f>
        <v>8356.82</v>
      </c>
      <c r="Q7624" s="9">
        <f>Table1[[#This Row],[delivery_date]]-Table1[[#This Row],[order_date]]</f>
        <v>5</v>
      </c>
    </row>
    <row r="7625" spans="1:17" x14ac:dyDescent="0.35">
      <c r="A7625" t="s">
        <v>7656</v>
      </c>
      <c r="B7625" t="s">
        <v>41</v>
      </c>
      <c r="C7625" t="s">
        <v>26</v>
      </c>
      <c r="D7625" s="2">
        <v>1709.96</v>
      </c>
      <c r="E7625">
        <v>0.08</v>
      </c>
      <c r="F7625">
        <v>3</v>
      </c>
      <c r="G7625" s="1">
        <v>45116</v>
      </c>
      <c r="H7625" s="1">
        <v>45123</v>
      </c>
      <c r="I7625" t="s">
        <v>31</v>
      </c>
      <c r="J7625" t="s">
        <v>27</v>
      </c>
      <c r="K7625" s="2">
        <v>337.43</v>
      </c>
      <c r="L7625" t="s">
        <v>17</v>
      </c>
      <c r="M7625">
        <f>YEAR(Table1[[#This Row],[order_date]])</f>
        <v>2023</v>
      </c>
      <c r="N7625">
        <f>MONTH(Table1[[#This Row],[order_date]])</f>
        <v>7</v>
      </c>
      <c r="O7625" s="3">
        <f>Table1[[#This Row],[sales]]-Table1[[#This Row],[profit]]</f>
        <v>1372.53</v>
      </c>
      <c r="P7625" s="3">
        <f>Table1[[#This Row],[sales]]*Table1[[#This Row],[quantity]]</f>
        <v>5129.88</v>
      </c>
      <c r="Q7625" s="9">
        <f>Table1[[#This Row],[delivery_date]]-Table1[[#This Row],[order_date]]</f>
        <v>7</v>
      </c>
    </row>
    <row r="7626" spans="1:17" x14ac:dyDescent="0.35">
      <c r="A7626" t="s">
        <v>7657</v>
      </c>
      <c r="B7626" t="s">
        <v>19</v>
      </c>
      <c r="C7626" t="s">
        <v>14</v>
      </c>
      <c r="D7626" s="2">
        <v>1602.13</v>
      </c>
      <c r="E7626">
        <v>0.13</v>
      </c>
      <c r="F7626">
        <v>9</v>
      </c>
      <c r="G7626" s="1">
        <v>45553</v>
      </c>
      <c r="H7626" s="1">
        <v>45555</v>
      </c>
      <c r="I7626" t="s">
        <v>31</v>
      </c>
      <c r="J7626" t="s">
        <v>16</v>
      </c>
      <c r="K7626" s="2">
        <v>358.16</v>
      </c>
      <c r="L7626" t="s">
        <v>39</v>
      </c>
      <c r="M7626">
        <f>YEAR(Table1[[#This Row],[order_date]])</f>
        <v>2024</v>
      </c>
      <c r="N7626">
        <f>MONTH(Table1[[#This Row],[order_date]])</f>
        <v>9</v>
      </c>
      <c r="O7626" s="3">
        <f>Table1[[#This Row],[sales]]-Table1[[#This Row],[profit]]</f>
        <v>1243.97</v>
      </c>
      <c r="P7626" s="3">
        <f>Table1[[#This Row],[sales]]*Table1[[#This Row],[quantity]]</f>
        <v>14419.170000000002</v>
      </c>
      <c r="Q7626" s="9">
        <f>Table1[[#This Row],[delivery_date]]-Table1[[#This Row],[order_date]]</f>
        <v>2</v>
      </c>
    </row>
    <row r="7627" spans="1:17" x14ac:dyDescent="0.35">
      <c r="A7627" t="s">
        <v>7658</v>
      </c>
      <c r="B7627" t="s">
        <v>25</v>
      </c>
      <c r="C7627" t="s">
        <v>14</v>
      </c>
      <c r="D7627" s="2">
        <v>4938.55</v>
      </c>
      <c r="E7627">
        <v>0.49</v>
      </c>
      <c r="F7627">
        <v>5</v>
      </c>
      <c r="G7627" s="1">
        <v>45498</v>
      </c>
      <c r="H7627" s="1">
        <v>45500</v>
      </c>
      <c r="I7627" t="s">
        <v>15</v>
      </c>
      <c r="J7627" t="s">
        <v>22</v>
      </c>
      <c r="K7627" s="2">
        <v>1256.6099999999999</v>
      </c>
      <c r="L7627" t="s">
        <v>48</v>
      </c>
      <c r="M7627">
        <f>YEAR(Table1[[#This Row],[order_date]])</f>
        <v>2024</v>
      </c>
      <c r="N7627">
        <f>MONTH(Table1[[#This Row],[order_date]])</f>
        <v>7</v>
      </c>
      <c r="O7627" s="3">
        <f>Table1[[#This Row],[sales]]-Table1[[#This Row],[profit]]</f>
        <v>3681.9400000000005</v>
      </c>
      <c r="P7627" s="3">
        <f>Table1[[#This Row],[sales]]*Table1[[#This Row],[quantity]]</f>
        <v>24692.75</v>
      </c>
      <c r="Q7627" s="9">
        <f>Table1[[#This Row],[delivery_date]]-Table1[[#This Row],[order_date]]</f>
        <v>2</v>
      </c>
    </row>
    <row r="7628" spans="1:17" x14ac:dyDescent="0.35">
      <c r="A7628" t="s">
        <v>7659</v>
      </c>
      <c r="B7628" t="s">
        <v>13</v>
      </c>
      <c r="C7628" t="s">
        <v>26</v>
      </c>
      <c r="D7628" s="2">
        <v>3438.28</v>
      </c>
      <c r="E7628">
        <v>0.33</v>
      </c>
      <c r="F7628">
        <v>6</v>
      </c>
      <c r="G7628" s="1">
        <v>45347</v>
      </c>
      <c r="H7628" s="1">
        <v>45353</v>
      </c>
      <c r="I7628" t="s">
        <v>31</v>
      </c>
      <c r="J7628" t="s">
        <v>27</v>
      </c>
      <c r="K7628" s="2">
        <v>595.32000000000005</v>
      </c>
      <c r="L7628" t="s">
        <v>28</v>
      </c>
      <c r="M7628">
        <f>YEAR(Table1[[#This Row],[order_date]])</f>
        <v>2024</v>
      </c>
      <c r="N7628">
        <f>MONTH(Table1[[#This Row],[order_date]])</f>
        <v>2</v>
      </c>
      <c r="O7628" s="3">
        <f>Table1[[#This Row],[sales]]-Table1[[#This Row],[profit]]</f>
        <v>2842.96</v>
      </c>
      <c r="P7628" s="3">
        <f>Table1[[#This Row],[sales]]*Table1[[#This Row],[quantity]]</f>
        <v>20629.68</v>
      </c>
      <c r="Q7628" s="9">
        <f>Table1[[#This Row],[delivery_date]]-Table1[[#This Row],[order_date]]</f>
        <v>6</v>
      </c>
    </row>
    <row r="7629" spans="1:17" x14ac:dyDescent="0.35">
      <c r="A7629" t="s">
        <v>7660</v>
      </c>
      <c r="B7629" t="s">
        <v>25</v>
      </c>
      <c r="C7629" t="s">
        <v>26</v>
      </c>
      <c r="D7629" s="2">
        <v>1594.26</v>
      </c>
      <c r="E7629">
        <v>0.43</v>
      </c>
      <c r="F7629">
        <v>8</v>
      </c>
      <c r="G7629" s="1">
        <v>45183</v>
      </c>
      <c r="H7629" s="1">
        <v>45188</v>
      </c>
      <c r="I7629" t="s">
        <v>21</v>
      </c>
      <c r="J7629" t="s">
        <v>27</v>
      </c>
      <c r="K7629" s="2">
        <v>93.29</v>
      </c>
      <c r="L7629" t="s">
        <v>48</v>
      </c>
      <c r="M7629">
        <f>YEAR(Table1[[#This Row],[order_date]])</f>
        <v>2023</v>
      </c>
      <c r="N7629">
        <f>MONTH(Table1[[#This Row],[order_date]])</f>
        <v>9</v>
      </c>
      <c r="O7629" s="3">
        <f>Table1[[#This Row],[sales]]-Table1[[#This Row],[profit]]</f>
        <v>1500.97</v>
      </c>
      <c r="P7629" s="3">
        <f>Table1[[#This Row],[sales]]*Table1[[#This Row],[quantity]]</f>
        <v>12754.08</v>
      </c>
      <c r="Q7629" s="9">
        <f>Table1[[#This Row],[delivery_date]]-Table1[[#This Row],[order_date]]</f>
        <v>5</v>
      </c>
    </row>
    <row r="7630" spans="1:17" x14ac:dyDescent="0.35">
      <c r="A7630" t="s">
        <v>7661</v>
      </c>
      <c r="B7630" t="s">
        <v>25</v>
      </c>
      <c r="C7630" t="s">
        <v>33</v>
      </c>
      <c r="D7630" s="2">
        <v>1712.49</v>
      </c>
      <c r="E7630">
        <v>0.45</v>
      </c>
      <c r="F7630">
        <v>3</v>
      </c>
      <c r="G7630" s="1">
        <v>45223</v>
      </c>
      <c r="H7630" s="1">
        <v>45224</v>
      </c>
      <c r="I7630" t="s">
        <v>31</v>
      </c>
      <c r="J7630" t="s">
        <v>16</v>
      </c>
      <c r="K7630" s="2">
        <v>498.02</v>
      </c>
      <c r="L7630" t="s">
        <v>48</v>
      </c>
      <c r="M7630">
        <f>YEAR(Table1[[#This Row],[order_date]])</f>
        <v>2023</v>
      </c>
      <c r="N7630">
        <f>MONTH(Table1[[#This Row],[order_date]])</f>
        <v>10</v>
      </c>
      <c r="O7630" s="3">
        <f>Table1[[#This Row],[sales]]-Table1[[#This Row],[profit]]</f>
        <v>1214.47</v>
      </c>
      <c r="P7630" s="3">
        <f>Table1[[#This Row],[sales]]*Table1[[#This Row],[quantity]]</f>
        <v>5137.47</v>
      </c>
      <c r="Q7630" s="9">
        <f>Table1[[#This Row],[delivery_date]]-Table1[[#This Row],[order_date]]</f>
        <v>1</v>
      </c>
    </row>
    <row r="7631" spans="1:17" x14ac:dyDescent="0.35">
      <c r="A7631" t="s">
        <v>7662</v>
      </c>
      <c r="B7631" t="s">
        <v>25</v>
      </c>
      <c r="C7631" t="s">
        <v>26</v>
      </c>
      <c r="D7631" s="2">
        <v>2229.7600000000002</v>
      </c>
      <c r="E7631">
        <v>0.06</v>
      </c>
      <c r="F7631">
        <v>1</v>
      </c>
      <c r="G7631" s="1">
        <v>45542</v>
      </c>
      <c r="H7631" s="1">
        <v>45547</v>
      </c>
      <c r="I7631" t="s">
        <v>21</v>
      </c>
      <c r="J7631" t="s">
        <v>27</v>
      </c>
      <c r="K7631" s="2">
        <v>559.04999999999995</v>
      </c>
      <c r="L7631" t="s">
        <v>39</v>
      </c>
      <c r="M7631">
        <f>YEAR(Table1[[#This Row],[order_date]])</f>
        <v>2024</v>
      </c>
      <c r="N7631">
        <f>MONTH(Table1[[#This Row],[order_date]])</f>
        <v>9</v>
      </c>
      <c r="O7631" s="3">
        <f>Table1[[#This Row],[sales]]-Table1[[#This Row],[profit]]</f>
        <v>1670.7100000000003</v>
      </c>
      <c r="P7631" s="3">
        <f>Table1[[#This Row],[sales]]*Table1[[#This Row],[quantity]]</f>
        <v>2229.7600000000002</v>
      </c>
      <c r="Q7631" s="9">
        <f>Table1[[#This Row],[delivery_date]]-Table1[[#This Row],[order_date]]</f>
        <v>5</v>
      </c>
    </row>
    <row r="7632" spans="1:17" x14ac:dyDescent="0.35">
      <c r="A7632" t="s">
        <v>7663</v>
      </c>
      <c r="B7632" t="s">
        <v>13</v>
      </c>
      <c r="C7632" t="s">
        <v>33</v>
      </c>
      <c r="D7632" s="2">
        <v>3146.85</v>
      </c>
      <c r="E7632">
        <v>0.46</v>
      </c>
      <c r="F7632">
        <v>4</v>
      </c>
      <c r="G7632" s="1">
        <v>45354</v>
      </c>
      <c r="H7632" s="1">
        <v>45358</v>
      </c>
      <c r="I7632" t="s">
        <v>15</v>
      </c>
      <c r="J7632" t="s">
        <v>16</v>
      </c>
      <c r="K7632" s="2">
        <v>662.69</v>
      </c>
      <c r="L7632" t="s">
        <v>48</v>
      </c>
      <c r="M7632">
        <f>YEAR(Table1[[#This Row],[order_date]])</f>
        <v>2024</v>
      </c>
      <c r="N7632">
        <f>MONTH(Table1[[#This Row],[order_date]])</f>
        <v>3</v>
      </c>
      <c r="O7632" s="3">
        <f>Table1[[#This Row],[sales]]-Table1[[#This Row],[profit]]</f>
        <v>2484.16</v>
      </c>
      <c r="P7632" s="3">
        <f>Table1[[#This Row],[sales]]*Table1[[#This Row],[quantity]]</f>
        <v>12587.4</v>
      </c>
      <c r="Q7632" s="9">
        <f>Table1[[#This Row],[delivery_date]]-Table1[[#This Row],[order_date]]</f>
        <v>4</v>
      </c>
    </row>
    <row r="7633" spans="1:17" x14ac:dyDescent="0.35">
      <c r="A7633" t="s">
        <v>7664</v>
      </c>
      <c r="B7633" t="s">
        <v>41</v>
      </c>
      <c r="C7633" t="s">
        <v>33</v>
      </c>
      <c r="D7633" s="2">
        <v>4500.1000000000004</v>
      </c>
      <c r="E7633">
        <v>0.43</v>
      </c>
      <c r="F7633">
        <v>2</v>
      </c>
      <c r="G7633" s="1">
        <v>45081</v>
      </c>
      <c r="H7633" s="1">
        <v>45082</v>
      </c>
      <c r="I7633" t="s">
        <v>15</v>
      </c>
      <c r="J7633" t="s">
        <v>22</v>
      </c>
      <c r="K7633" s="2">
        <v>1224.82</v>
      </c>
      <c r="L7633" t="s">
        <v>34</v>
      </c>
      <c r="M7633">
        <f>YEAR(Table1[[#This Row],[order_date]])</f>
        <v>2023</v>
      </c>
      <c r="N7633">
        <f>MONTH(Table1[[#This Row],[order_date]])</f>
        <v>6</v>
      </c>
      <c r="O7633" s="3">
        <f>Table1[[#This Row],[sales]]-Table1[[#This Row],[profit]]</f>
        <v>3275.2800000000007</v>
      </c>
      <c r="P7633" s="3">
        <f>Table1[[#This Row],[sales]]*Table1[[#This Row],[quantity]]</f>
        <v>9000.2000000000007</v>
      </c>
      <c r="Q7633" s="9">
        <f>Table1[[#This Row],[delivery_date]]-Table1[[#This Row],[order_date]]</f>
        <v>1</v>
      </c>
    </row>
    <row r="7634" spans="1:17" x14ac:dyDescent="0.35">
      <c r="A7634" t="s">
        <v>7665</v>
      </c>
      <c r="B7634" t="s">
        <v>41</v>
      </c>
      <c r="C7634" t="s">
        <v>33</v>
      </c>
      <c r="D7634" s="2">
        <v>1071.7</v>
      </c>
      <c r="E7634">
        <v>0.02</v>
      </c>
      <c r="F7634">
        <v>9</v>
      </c>
      <c r="G7634" s="1">
        <v>45587</v>
      </c>
      <c r="H7634" s="1">
        <v>45593</v>
      </c>
      <c r="I7634" t="s">
        <v>31</v>
      </c>
      <c r="J7634" t="s">
        <v>16</v>
      </c>
      <c r="K7634" s="2">
        <v>301.10000000000002</v>
      </c>
      <c r="L7634" t="s">
        <v>39</v>
      </c>
      <c r="M7634">
        <f>YEAR(Table1[[#This Row],[order_date]])</f>
        <v>2024</v>
      </c>
      <c r="N7634">
        <f>MONTH(Table1[[#This Row],[order_date]])</f>
        <v>10</v>
      </c>
      <c r="O7634" s="3">
        <f>Table1[[#This Row],[sales]]-Table1[[#This Row],[profit]]</f>
        <v>770.6</v>
      </c>
      <c r="P7634" s="3">
        <f>Table1[[#This Row],[sales]]*Table1[[#This Row],[quantity]]</f>
        <v>9645.3000000000011</v>
      </c>
      <c r="Q7634" s="9">
        <f>Table1[[#This Row],[delivery_date]]-Table1[[#This Row],[order_date]]</f>
        <v>6</v>
      </c>
    </row>
    <row r="7635" spans="1:17" x14ac:dyDescent="0.35">
      <c r="A7635" t="s">
        <v>7666</v>
      </c>
      <c r="B7635" t="s">
        <v>41</v>
      </c>
      <c r="C7635" t="s">
        <v>33</v>
      </c>
      <c r="D7635" s="2">
        <v>513.58000000000004</v>
      </c>
      <c r="E7635">
        <v>0.49</v>
      </c>
      <c r="F7635">
        <v>4</v>
      </c>
      <c r="G7635" s="1">
        <v>45126</v>
      </c>
      <c r="H7635" s="1">
        <v>45130</v>
      </c>
      <c r="I7635" t="s">
        <v>15</v>
      </c>
      <c r="J7635" t="s">
        <v>22</v>
      </c>
      <c r="K7635" s="2">
        <v>138.32</v>
      </c>
      <c r="L7635" t="s">
        <v>23</v>
      </c>
      <c r="M7635">
        <f>YEAR(Table1[[#This Row],[order_date]])</f>
        <v>2023</v>
      </c>
      <c r="N7635">
        <f>MONTH(Table1[[#This Row],[order_date]])</f>
        <v>7</v>
      </c>
      <c r="O7635" s="3">
        <f>Table1[[#This Row],[sales]]-Table1[[#This Row],[profit]]</f>
        <v>375.26000000000005</v>
      </c>
      <c r="P7635" s="3">
        <f>Table1[[#This Row],[sales]]*Table1[[#This Row],[quantity]]</f>
        <v>2054.3200000000002</v>
      </c>
      <c r="Q7635" s="9">
        <f>Table1[[#This Row],[delivery_date]]-Table1[[#This Row],[order_date]]</f>
        <v>4</v>
      </c>
    </row>
    <row r="7636" spans="1:17" x14ac:dyDescent="0.35">
      <c r="A7636" t="s">
        <v>7667</v>
      </c>
      <c r="B7636" t="s">
        <v>25</v>
      </c>
      <c r="C7636" t="s">
        <v>20</v>
      </c>
      <c r="D7636" s="2">
        <v>2088.19</v>
      </c>
      <c r="E7636">
        <v>0.23</v>
      </c>
      <c r="F7636">
        <v>9</v>
      </c>
      <c r="G7636" s="1">
        <v>45264</v>
      </c>
      <c r="H7636" s="1">
        <v>45266</v>
      </c>
      <c r="I7636" t="s">
        <v>31</v>
      </c>
      <c r="J7636" t="s">
        <v>27</v>
      </c>
      <c r="K7636" s="2">
        <v>178.76</v>
      </c>
      <c r="L7636" t="s">
        <v>17</v>
      </c>
      <c r="M7636">
        <f>YEAR(Table1[[#This Row],[order_date]])</f>
        <v>2023</v>
      </c>
      <c r="N7636">
        <f>MONTH(Table1[[#This Row],[order_date]])</f>
        <v>12</v>
      </c>
      <c r="O7636" s="3">
        <f>Table1[[#This Row],[sales]]-Table1[[#This Row],[profit]]</f>
        <v>1909.43</v>
      </c>
      <c r="P7636" s="3">
        <f>Table1[[#This Row],[sales]]*Table1[[#This Row],[quantity]]</f>
        <v>18793.71</v>
      </c>
      <c r="Q7636" s="9">
        <f>Table1[[#This Row],[delivery_date]]-Table1[[#This Row],[order_date]]</f>
        <v>2</v>
      </c>
    </row>
    <row r="7637" spans="1:17" x14ac:dyDescent="0.35">
      <c r="A7637" t="s">
        <v>7668</v>
      </c>
      <c r="B7637" t="s">
        <v>13</v>
      </c>
      <c r="C7637" t="s">
        <v>14</v>
      </c>
      <c r="D7637" s="2">
        <v>1302.73</v>
      </c>
      <c r="E7637">
        <v>0.49</v>
      </c>
      <c r="F7637">
        <v>7</v>
      </c>
      <c r="G7637" s="1">
        <v>45205</v>
      </c>
      <c r="H7637" s="1">
        <v>45211</v>
      </c>
      <c r="I7637" t="s">
        <v>31</v>
      </c>
      <c r="J7637" t="s">
        <v>22</v>
      </c>
      <c r="K7637" s="2">
        <v>302.5</v>
      </c>
      <c r="L7637" t="s">
        <v>39</v>
      </c>
      <c r="M7637">
        <f>YEAR(Table1[[#This Row],[order_date]])</f>
        <v>2023</v>
      </c>
      <c r="N7637">
        <f>MONTH(Table1[[#This Row],[order_date]])</f>
        <v>10</v>
      </c>
      <c r="O7637" s="3">
        <f>Table1[[#This Row],[sales]]-Table1[[#This Row],[profit]]</f>
        <v>1000.23</v>
      </c>
      <c r="P7637" s="3">
        <f>Table1[[#This Row],[sales]]*Table1[[#This Row],[quantity]]</f>
        <v>9119.11</v>
      </c>
      <c r="Q7637" s="9">
        <f>Table1[[#This Row],[delivery_date]]-Table1[[#This Row],[order_date]]</f>
        <v>6</v>
      </c>
    </row>
    <row r="7638" spans="1:17" x14ac:dyDescent="0.35">
      <c r="A7638" t="s">
        <v>7669</v>
      </c>
      <c r="B7638" t="s">
        <v>25</v>
      </c>
      <c r="C7638" t="s">
        <v>33</v>
      </c>
      <c r="D7638" s="2">
        <v>2922.56</v>
      </c>
      <c r="E7638">
        <v>0.41</v>
      </c>
      <c r="F7638">
        <v>7</v>
      </c>
      <c r="G7638" s="1">
        <v>45479</v>
      </c>
      <c r="H7638" s="1">
        <v>45486</v>
      </c>
      <c r="I7638" t="s">
        <v>15</v>
      </c>
      <c r="J7638" t="s">
        <v>27</v>
      </c>
      <c r="K7638" s="2">
        <v>379.17</v>
      </c>
      <c r="L7638" t="s">
        <v>48</v>
      </c>
      <c r="M7638">
        <f>YEAR(Table1[[#This Row],[order_date]])</f>
        <v>2024</v>
      </c>
      <c r="N7638">
        <f>MONTH(Table1[[#This Row],[order_date]])</f>
        <v>7</v>
      </c>
      <c r="O7638" s="3">
        <f>Table1[[#This Row],[sales]]-Table1[[#This Row],[profit]]</f>
        <v>2543.39</v>
      </c>
      <c r="P7638" s="3">
        <f>Table1[[#This Row],[sales]]*Table1[[#This Row],[quantity]]</f>
        <v>20457.919999999998</v>
      </c>
      <c r="Q7638" s="9">
        <f>Table1[[#This Row],[delivery_date]]-Table1[[#This Row],[order_date]]</f>
        <v>7</v>
      </c>
    </row>
    <row r="7639" spans="1:17" x14ac:dyDescent="0.35">
      <c r="A7639" t="s">
        <v>7670</v>
      </c>
      <c r="B7639" t="s">
        <v>41</v>
      </c>
      <c r="C7639" t="s">
        <v>14</v>
      </c>
      <c r="D7639" s="2">
        <v>3526.15</v>
      </c>
      <c r="E7639">
        <v>0.22</v>
      </c>
      <c r="F7639">
        <v>1</v>
      </c>
      <c r="G7639" s="1">
        <v>45181</v>
      </c>
      <c r="H7639" s="1">
        <v>45188</v>
      </c>
      <c r="I7639" t="s">
        <v>15</v>
      </c>
      <c r="J7639" t="s">
        <v>16</v>
      </c>
      <c r="K7639" s="2">
        <v>213.65</v>
      </c>
      <c r="L7639" t="s">
        <v>17</v>
      </c>
      <c r="M7639">
        <f>YEAR(Table1[[#This Row],[order_date]])</f>
        <v>2023</v>
      </c>
      <c r="N7639">
        <f>MONTH(Table1[[#This Row],[order_date]])</f>
        <v>9</v>
      </c>
      <c r="O7639" s="3">
        <f>Table1[[#This Row],[sales]]-Table1[[#This Row],[profit]]</f>
        <v>3312.5</v>
      </c>
      <c r="P7639" s="3">
        <f>Table1[[#This Row],[sales]]*Table1[[#This Row],[quantity]]</f>
        <v>3526.15</v>
      </c>
      <c r="Q7639" s="9">
        <f>Table1[[#This Row],[delivery_date]]-Table1[[#This Row],[order_date]]</f>
        <v>7</v>
      </c>
    </row>
    <row r="7640" spans="1:17" x14ac:dyDescent="0.35">
      <c r="A7640" t="s">
        <v>7671</v>
      </c>
      <c r="B7640" t="s">
        <v>41</v>
      </c>
      <c r="C7640" t="s">
        <v>33</v>
      </c>
      <c r="D7640" s="2">
        <v>1622.61</v>
      </c>
      <c r="E7640">
        <v>0.26</v>
      </c>
      <c r="F7640">
        <v>2</v>
      </c>
      <c r="G7640" s="1">
        <v>45403</v>
      </c>
      <c r="H7640" s="1">
        <v>45406</v>
      </c>
      <c r="I7640" t="s">
        <v>21</v>
      </c>
      <c r="J7640" t="s">
        <v>22</v>
      </c>
      <c r="K7640" s="2">
        <v>194.26</v>
      </c>
      <c r="L7640" t="s">
        <v>39</v>
      </c>
      <c r="M7640">
        <f>YEAR(Table1[[#This Row],[order_date]])</f>
        <v>2024</v>
      </c>
      <c r="N7640">
        <f>MONTH(Table1[[#This Row],[order_date]])</f>
        <v>4</v>
      </c>
      <c r="O7640" s="3">
        <f>Table1[[#This Row],[sales]]-Table1[[#This Row],[profit]]</f>
        <v>1428.35</v>
      </c>
      <c r="P7640" s="3">
        <f>Table1[[#This Row],[sales]]*Table1[[#This Row],[quantity]]</f>
        <v>3245.22</v>
      </c>
      <c r="Q7640" s="9">
        <f>Table1[[#This Row],[delivery_date]]-Table1[[#This Row],[order_date]]</f>
        <v>3</v>
      </c>
    </row>
    <row r="7641" spans="1:17" x14ac:dyDescent="0.35">
      <c r="A7641" t="s">
        <v>7672</v>
      </c>
      <c r="B7641" t="s">
        <v>13</v>
      </c>
      <c r="C7641" t="s">
        <v>14</v>
      </c>
      <c r="D7641" s="2">
        <v>3458.71</v>
      </c>
      <c r="E7641">
        <v>0.14000000000000001</v>
      </c>
      <c r="F7641">
        <v>7</v>
      </c>
      <c r="G7641" s="1">
        <v>45390</v>
      </c>
      <c r="H7641" s="1">
        <v>45394</v>
      </c>
      <c r="I7641" t="s">
        <v>31</v>
      </c>
      <c r="J7641" t="s">
        <v>27</v>
      </c>
      <c r="K7641" s="2">
        <v>738.98</v>
      </c>
      <c r="L7641" t="s">
        <v>48</v>
      </c>
      <c r="M7641">
        <f>YEAR(Table1[[#This Row],[order_date]])</f>
        <v>2024</v>
      </c>
      <c r="N7641">
        <f>MONTH(Table1[[#This Row],[order_date]])</f>
        <v>4</v>
      </c>
      <c r="O7641" s="3">
        <f>Table1[[#This Row],[sales]]-Table1[[#This Row],[profit]]</f>
        <v>2719.73</v>
      </c>
      <c r="P7641" s="3">
        <f>Table1[[#This Row],[sales]]*Table1[[#This Row],[quantity]]</f>
        <v>24210.97</v>
      </c>
      <c r="Q7641" s="9">
        <f>Table1[[#This Row],[delivery_date]]-Table1[[#This Row],[order_date]]</f>
        <v>4</v>
      </c>
    </row>
    <row r="7642" spans="1:17" x14ac:dyDescent="0.35">
      <c r="A7642" t="s">
        <v>7673</v>
      </c>
      <c r="B7642" t="s">
        <v>25</v>
      </c>
      <c r="C7642" t="s">
        <v>26</v>
      </c>
      <c r="D7642" s="2">
        <v>1781.42</v>
      </c>
      <c r="E7642">
        <v>0.24</v>
      </c>
      <c r="F7642">
        <v>5</v>
      </c>
      <c r="G7642" s="1">
        <v>45360</v>
      </c>
      <c r="H7642" s="1">
        <v>45365</v>
      </c>
      <c r="I7642" t="s">
        <v>15</v>
      </c>
      <c r="J7642" t="s">
        <v>16</v>
      </c>
      <c r="K7642" s="2">
        <v>495.59</v>
      </c>
      <c r="L7642" t="s">
        <v>34</v>
      </c>
      <c r="M7642">
        <f>YEAR(Table1[[#This Row],[order_date]])</f>
        <v>2024</v>
      </c>
      <c r="N7642">
        <f>MONTH(Table1[[#This Row],[order_date]])</f>
        <v>3</v>
      </c>
      <c r="O7642" s="3">
        <f>Table1[[#This Row],[sales]]-Table1[[#This Row],[profit]]</f>
        <v>1285.8300000000002</v>
      </c>
      <c r="P7642" s="3">
        <f>Table1[[#This Row],[sales]]*Table1[[#This Row],[quantity]]</f>
        <v>8907.1</v>
      </c>
      <c r="Q7642" s="9">
        <f>Table1[[#This Row],[delivery_date]]-Table1[[#This Row],[order_date]]</f>
        <v>5</v>
      </c>
    </row>
    <row r="7643" spans="1:17" x14ac:dyDescent="0.35">
      <c r="A7643" t="s">
        <v>7674</v>
      </c>
      <c r="B7643" t="s">
        <v>19</v>
      </c>
      <c r="C7643" t="s">
        <v>26</v>
      </c>
      <c r="D7643" s="2">
        <v>3211.34</v>
      </c>
      <c r="E7643">
        <v>0.05</v>
      </c>
      <c r="F7643">
        <v>7</v>
      </c>
      <c r="G7643" s="1">
        <v>45431</v>
      </c>
      <c r="H7643" s="1">
        <v>45434</v>
      </c>
      <c r="I7643" t="s">
        <v>15</v>
      </c>
      <c r="J7643" t="s">
        <v>16</v>
      </c>
      <c r="K7643" s="2">
        <v>715.14</v>
      </c>
      <c r="L7643" t="s">
        <v>48</v>
      </c>
      <c r="M7643">
        <f>YEAR(Table1[[#This Row],[order_date]])</f>
        <v>2024</v>
      </c>
      <c r="N7643">
        <f>MONTH(Table1[[#This Row],[order_date]])</f>
        <v>5</v>
      </c>
      <c r="O7643" s="3">
        <f>Table1[[#This Row],[sales]]-Table1[[#This Row],[profit]]</f>
        <v>2496.2000000000003</v>
      </c>
      <c r="P7643" s="3">
        <f>Table1[[#This Row],[sales]]*Table1[[#This Row],[quantity]]</f>
        <v>22479.38</v>
      </c>
      <c r="Q7643" s="9">
        <f>Table1[[#This Row],[delivery_date]]-Table1[[#This Row],[order_date]]</f>
        <v>3</v>
      </c>
    </row>
    <row r="7644" spans="1:17" x14ac:dyDescent="0.35">
      <c r="A7644" t="s">
        <v>7675</v>
      </c>
      <c r="B7644" t="s">
        <v>19</v>
      </c>
      <c r="C7644" t="s">
        <v>14</v>
      </c>
      <c r="D7644" s="2">
        <v>3202</v>
      </c>
      <c r="E7644">
        <v>0.45</v>
      </c>
      <c r="F7644">
        <v>3</v>
      </c>
      <c r="G7644" s="1">
        <v>45128</v>
      </c>
      <c r="H7644" s="1">
        <v>45130</v>
      </c>
      <c r="I7644" t="s">
        <v>15</v>
      </c>
      <c r="J7644" t="s">
        <v>27</v>
      </c>
      <c r="K7644" s="2">
        <v>625.74</v>
      </c>
      <c r="L7644" t="s">
        <v>34</v>
      </c>
      <c r="M7644">
        <f>YEAR(Table1[[#This Row],[order_date]])</f>
        <v>2023</v>
      </c>
      <c r="N7644">
        <f>MONTH(Table1[[#This Row],[order_date]])</f>
        <v>7</v>
      </c>
      <c r="O7644" s="3">
        <f>Table1[[#This Row],[sales]]-Table1[[#This Row],[profit]]</f>
        <v>2576.2600000000002</v>
      </c>
      <c r="P7644" s="3">
        <f>Table1[[#This Row],[sales]]*Table1[[#This Row],[quantity]]</f>
        <v>9606</v>
      </c>
      <c r="Q7644" s="9">
        <f>Table1[[#This Row],[delivery_date]]-Table1[[#This Row],[order_date]]</f>
        <v>2</v>
      </c>
    </row>
    <row r="7645" spans="1:17" x14ac:dyDescent="0.35">
      <c r="A7645" t="s">
        <v>7676</v>
      </c>
      <c r="B7645" t="s">
        <v>41</v>
      </c>
      <c r="C7645" t="s">
        <v>33</v>
      </c>
      <c r="D7645" s="2">
        <v>1462.98</v>
      </c>
      <c r="E7645">
        <v>0.36</v>
      </c>
      <c r="F7645">
        <v>8</v>
      </c>
      <c r="G7645" s="1">
        <v>45391</v>
      </c>
      <c r="H7645" s="1">
        <v>45396</v>
      </c>
      <c r="I7645" t="s">
        <v>21</v>
      </c>
      <c r="J7645" t="s">
        <v>16</v>
      </c>
      <c r="K7645" s="2">
        <v>195.2</v>
      </c>
      <c r="L7645" t="s">
        <v>23</v>
      </c>
      <c r="M7645">
        <f>YEAR(Table1[[#This Row],[order_date]])</f>
        <v>2024</v>
      </c>
      <c r="N7645">
        <f>MONTH(Table1[[#This Row],[order_date]])</f>
        <v>4</v>
      </c>
      <c r="O7645" s="3">
        <f>Table1[[#This Row],[sales]]-Table1[[#This Row],[profit]]</f>
        <v>1267.78</v>
      </c>
      <c r="P7645" s="3">
        <f>Table1[[#This Row],[sales]]*Table1[[#This Row],[quantity]]</f>
        <v>11703.84</v>
      </c>
      <c r="Q7645" s="9">
        <f>Table1[[#This Row],[delivery_date]]-Table1[[#This Row],[order_date]]</f>
        <v>5</v>
      </c>
    </row>
    <row r="7646" spans="1:17" x14ac:dyDescent="0.35">
      <c r="A7646" t="s">
        <v>7677</v>
      </c>
      <c r="B7646" t="s">
        <v>13</v>
      </c>
      <c r="C7646" t="s">
        <v>20</v>
      </c>
      <c r="D7646" s="2">
        <v>3215.04</v>
      </c>
      <c r="E7646">
        <v>0.4</v>
      </c>
      <c r="F7646">
        <v>4</v>
      </c>
      <c r="G7646" s="1">
        <v>45460</v>
      </c>
      <c r="H7646" s="1">
        <v>45464</v>
      </c>
      <c r="I7646" t="s">
        <v>21</v>
      </c>
      <c r="J7646" t="s">
        <v>27</v>
      </c>
      <c r="K7646" s="2">
        <v>338.79</v>
      </c>
      <c r="L7646" t="s">
        <v>28</v>
      </c>
      <c r="M7646">
        <f>YEAR(Table1[[#This Row],[order_date]])</f>
        <v>2024</v>
      </c>
      <c r="N7646">
        <f>MONTH(Table1[[#This Row],[order_date]])</f>
        <v>6</v>
      </c>
      <c r="O7646" s="3">
        <f>Table1[[#This Row],[sales]]-Table1[[#This Row],[profit]]</f>
        <v>2876.25</v>
      </c>
      <c r="P7646" s="3">
        <f>Table1[[#This Row],[sales]]*Table1[[#This Row],[quantity]]</f>
        <v>12860.16</v>
      </c>
      <c r="Q7646" s="9">
        <f>Table1[[#This Row],[delivery_date]]-Table1[[#This Row],[order_date]]</f>
        <v>4</v>
      </c>
    </row>
    <row r="7647" spans="1:17" x14ac:dyDescent="0.35">
      <c r="A7647" t="s">
        <v>7678</v>
      </c>
      <c r="B7647" t="s">
        <v>25</v>
      </c>
      <c r="C7647" t="s">
        <v>14</v>
      </c>
      <c r="D7647" s="2">
        <v>1966.68</v>
      </c>
      <c r="E7647">
        <v>0.27</v>
      </c>
      <c r="F7647">
        <v>8</v>
      </c>
      <c r="G7647" s="1">
        <v>44966</v>
      </c>
      <c r="H7647" s="1">
        <v>44971</v>
      </c>
      <c r="I7647" t="s">
        <v>15</v>
      </c>
      <c r="J7647" t="s">
        <v>16</v>
      </c>
      <c r="K7647" s="2">
        <v>369.52</v>
      </c>
      <c r="L7647" t="s">
        <v>48</v>
      </c>
      <c r="M7647">
        <f>YEAR(Table1[[#This Row],[order_date]])</f>
        <v>2023</v>
      </c>
      <c r="N7647">
        <f>MONTH(Table1[[#This Row],[order_date]])</f>
        <v>2</v>
      </c>
      <c r="O7647" s="3">
        <f>Table1[[#This Row],[sales]]-Table1[[#This Row],[profit]]</f>
        <v>1597.16</v>
      </c>
      <c r="P7647" s="3">
        <f>Table1[[#This Row],[sales]]*Table1[[#This Row],[quantity]]</f>
        <v>15733.44</v>
      </c>
      <c r="Q7647" s="9">
        <f>Table1[[#This Row],[delivery_date]]-Table1[[#This Row],[order_date]]</f>
        <v>5</v>
      </c>
    </row>
    <row r="7648" spans="1:17" x14ac:dyDescent="0.35">
      <c r="A7648" t="s">
        <v>7679</v>
      </c>
      <c r="B7648" t="s">
        <v>25</v>
      </c>
      <c r="C7648" t="s">
        <v>36</v>
      </c>
      <c r="D7648" s="2">
        <v>1748.63</v>
      </c>
      <c r="E7648">
        <v>0.06</v>
      </c>
      <c r="F7648">
        <v>6</v>
      </c>
      <c r="G7648" s="1">
        <v>45056</v>
      </c>
      <c r="H7648" s="1">
        <v>45059</v>
      </c>
      <c r="I7648" t="s">
        <v>15</v>
      </c>
      <c r="J7648" t="s">
        <v>16</v>
      </c>
      <c r="K7648" s="2">
        <v>298.93</v>
      </c>
      <c r="L7648" t="s">
        <v>48</v>
      </c>
      <c r="M7648">
        <f>YEAR(Table1[[#This Row],[order_date]])</f>
        <v>2023</v>
      </c>
      <c r="N7648">
        <f>MONTH(Table1[[#This Row],[order_date]])</f>
        <v>5</v>
      </c>
      <c r="O7648" s="3">
        <f>Table1[[#This Row],[sales]]-Table1[[#This Row],[profit]]</f>
        <v>1449.7</v>
      </c>
      <c r="P7648" s="3">
        <f>Table1[[#This Row],[sales]]*Table1[[#This Row],[quantity]]</f>
        <v>10491.78</v>
      </c>
      <c r="Q7648" s="9">
        <f>Table1[[#This Row],[delivery_date]]-Table1[[#This Row],[order_date]]</f>
        <v>3</v>
      </c>
    </row>
    <row r="7649" spans="1:17" x14ac:dyDescent="0.35">
      <c r="A7649" t="s">
        <v>7680</v>
      </c>
      <c r="B7649" t="s">
        <v>41</v>
      </c>
      <c r="C7649" t="s">
        <v>20</v>
      </c>
      <c r="D7649" s="2">
        <v>1517.51</v>
      </c>
      <c r="E7649">
        <v>0.27</v>
      </c>
      <c r="F7649">
        <v>9</v>
      </c>
      <c r="G7649" s="1">
        <v>45340</v>
      </c>
      <c r="H7649" s="1">
        <v>45345</v>
      </c>
      <c r="I7649" t="s">
        <v>15</v>
      </c>
      <c r="J7649" t="s">
        <v>22</v>
      </c>
      <c r="K7649" s="2">
        <v>335.81</v>
      </c>
      <c r="L7649" t="s">
        <v>23</v>
      </c>
      <c r="M7649">
        <f>YEAR(Table1[[#This Row],[order_date]])</f>
        <v>2024</v>
      </c>
      <c r="N7649">
        <f>MONTH(Table1[[#This Row],[order_date]])</f>
        <v>2</v>
      </c>
      <c r="O7649" s="3">
        <f>Table1[[#This Row],[sales]]-Table1[[#This Row],[profit]]</f>
        <v>1181.7</v>
      </c>
      <c r="P7649" s="3">
        <f>Table1[[#This Row],[sales]]*Table1[[#This Row],[quantity]]</f>
        <v>13657.59</v>
      </c>
      <c r="Q7649" s="9">
        <f>Table1[[#This Row],[delivery_date]]-Table1[[#This Row],[order_date]]</f>
        <v>5</v>
      </c>
    </row>
    <row r="7650" spans="1:17" x14ac:dyDescent="0.35">
      <c r="A7650" t="s">
        <v>7681</v>
      </c>
      <c r="B7650" t="s">
        <v>41</v>
      </c>
      <c r="C7650" t="s">
        <v>36</v>
      </c>
      <c r="D7650" s="2">
        <v>1793.66</v>
      </c>
      <c r="E7650">
        <v>0.16</v>
      </c>
      <c r="F7650">
        <v>6</v>
      </c>
      <c r="G7650" s="1">
        <v>45098</v>
      </c>
      <c r="H7650" s="1">
        <v>45102</v>
      </c>
      <c r="I7650" t="s">
        <v>15</v>
      </c>
      <c r="J7650" t="s">
        <v>16</v>
      </c>
      <c r="K7650" s="2">
        <v>330.78</v>
      </c>
      <c r="L7650" t="s">
        <v>34</v>
      </c>
      <c r="M7650">
        <f>YEAR(Table1[[#This Row],[order_date]])</f>
        <v>2023</v>
      </c>
      <c r="N7650">
        <f>MONTH(Table1[[#This Row],[order_date]])</f>
        <v>6</v>
      </c>
      <c r="O7650" s="3">
        <f>Table1[[#This Row],[sales]]-Table1[[#This Row],[profit]]</f>
        <v>1462.88</v>
      </c>
      <c r="P7650" s="3">
        <f>Table1[[#This Row],[sales]]*Table1[[#This Row],[quantity]]</f>
        <v>10761.960000000001</v>
      </c>
      <c r="Q7650" s="9">
        <f>Table1[[#This Row],[delivery_date]]-Table1[[#This Row],[order_date]]</f>
        <v>4</v>
      </c>
    </row>
    <row r="7651" spans="1:17" x14ac:dyDescent="0.35">
      <c r="A7651" t="s">
        <v>7682</v>
      </c>
      <c r="B7651" t="s">
        <v>25</v>
      </c>
      <c r="C7651" t="s">
        <v>14</v>
      </c>
      <c r="D7651" s="2">
        <v>3955.05</v>
      </c>
      <c r="E7651">
        <v>0.01</v>
      </c>
      <c r="F7651">
        <v>4</v>
      </c>
      <c r="G7651" s="1">
        <v>45157</v>
      </c>
      <c r="H7651" s="1">
        <v>45158</v>
      </c>
      <c r="I7651" t="s">
        <v>31</v>
      </c>
      <c r="J7651" t="s">
        <v>22</v>
      </c>
      <c r="K7651" s="2">
        <v>608.95000000000005</v>
      </c>
      <c r="L7651" t="s">
        <v>34</v>
      </c>
      <c r="M7651">
        <f>YEAR(Table1[[#This Row],[order_date]])</f>
        <v>2023</v>
      </c>
      <c r="N7651">
        <f>MONTH(Table1[[#This Row],[order_date]])</f>
        <v>8</v>
      </c>
      <c r="O7651" s="3">
        <f>Table1[[#This Row],[sales]]-Table1[[#This Row],[profit]]</f>
        <v>3346.1000000000004</v>
      </c>
      <c r="P7651" s="3">
        <f>Table1[[#This Row],[sales]]*Table1[[#This Row],[quantity]]</f>
        <v>15820.2</v>
      </c>
      <c r="Q7651" s="9">
        <f>Table1[[#This Row],[delivery_date]]-Table1[[#This Row],[order_date]]</f>
        <v>1</v>
      </c>
    </row>
    <row r="7652" spans="1:17" x14ac:dyDescent="0.35">
      <c r="A7652" t="s">
        <v>7683</v>
      </c>
      <c r="B7652" t="s">
        <v>25</v>
      </c>
      <c r="C7652" t="s">
        <v>33</v>
      </c>
      <c r="D7652" s="2">
        <v>1301.3800000000001</v>
      </c>
      <c r="E7652">
        <v>0.31</v>
      </c>
      <c r="F7652">
        <v>3</v>
      </c>
      <c r="G7652" s="1">
        <v>45163</v>
      </c>
      <c r="H7652" s="1">
        <v>45170</v>
      </c>
      <c r="I7652" t="s">
        <v>21</v>
      </c>
      <c r="J7652" t="s">
        <v>27</v>
      </c>
      <c r="K7652" s="2">
        <v>340.75</v>
      </c>
      <c r="L7652" t="s">
        <v>39</v>
      </c>
      <c r="M7652">
        <f>YEAR(Table1[[#This Row],[order_date]])</f>
        <v>2023</v>
      </c>
      <c r="N7652">
        <f>MONTH(Table1[[#This Row],[order_date]])</f>
        <v>8</v>
      </c>
      <c r="O7652" s="3">
        <f>Table1[[#This Row],[sales]]-Table1[[#This Row],[profit]]</f>
        <v>960.63000000000011</v>
      </c>
      <c r="P7652" s="3">
        <f>Table1[[#This Row],[sales]]*Table1[[#This Row],[quantity]]</f>
        <v>3904.1400000000003</v>
      </c>
      <c r="Q7652" s="9">
        <f>Table1[[#This Row],[delivery_date]]-Table1[[#This Row],[order_date]]</f>
        <v>7</v>
      </c>
    </row>
    <row r="7653" spans="1:17" x14ac:dyDescent="0.35">
      <c r="A7653" t="s">
        <v>7684</v>
      </c>
      <c r="B7653" t="s">
        <v>41</v>
      </c>
      <c r="C7653" t="s">
        <v>36</v>
      </c>
      <c r="D7653" s="2">
        <v>3441.74</v>
      </c>
      <c r="E7653">
        <v>0.43</v>
      </c>
      <c r="F7653">
        <v>4</v>
      </c>
      <c r="G7653" s="1">
        <v>45521</v>
      </c>
      <c r="H7653" s="1">
        <v>45527</v>
      </c>
      <c r="I7653" t="s">
        <v>21</v>
      </c>
      <c r="J7653" t="s">
        <v>27</v>
      </c>
      <c r="K7653" s="2">
        <v>856.23</v>
      </c>
      <c r="L7653" t="s">
        <v>34</v>
      </c>
      <c r="M7653">
        <f>YEAR(Table1[[#This Row],[order_date]])</f>
        <v>2024</v>
      </c>
      <c r="N7653">
        <f>MONTH(Table1[[#This Row],[order_date]])</f>
        <v>8</v>
      </c>
      <c r="O7653" s="3">
        <f>Table1[[#This Row],[sales]]-Table1[[#This Row],[profit]]</f>
        <v>2585.5099999999998</v>
      </c>
      <c r="P7653" s="3">
        <f>Table1[[#This Row],[sales]]*Table1[[#This Row],[quantity]]</f>
        <v>13766.96</v>
      </c>
      <c r="Q7653" s="9">
        <f>Table1[[#This Row],[delivery_date]]-Table1[[#This Row],[order_date]]</f>
        <v>6</v>
      </c>
    </row>
    <row r="7654" spans="1:17" x14ac:dyDescent="0.35">
      <c r="A7654" t="s">
        <v>7685</v>
      </c>
      <c r="B7654" t="s">
        <v>25</v>
      </c>
      <c r="C7654" t="s">
        <v>14</v>
      </c>
      <c r="D7654" s="2">
        <v>4513.04</v>
      </c>
      <c r="E7654">
        <v>0.36</v>
      </c>
      <c r="F7654">
        <v>7</v>
      </c>
      <c r="G7654" s="1">
        <v>44936</v>
      </c>
      <c r="H7654" s="1">
        <v>44938</v>
      </c>
      <c r="I7654" t="s">
        <v>21</v>
      </c>
      <c r="J7654" t="s">
        <v>27</v>
      </c>
      <c r="K7654" s="2">
        <v>1143.47</v>
      </c>
      <c r="L7654" t="s">
        <v>17</v>
      </c>
      <c r="M7654">
        <f>YEAR(Table1[[#This Row],[order_date]])</f>
        <v>2023</v>
      </c>
      <c r="N7654">
        <f>MONTH(Table1[[#This Row],[order_date]])</f>
        <v>1</v>
      </c>
      <c r="O7654" s="3">
        <f>Table1[[#This Row],[sales]]-Table1[[#This Row],[profit]]</f>
        <v>3369.5699999999997</v>
      </c>
      <c r="P7654" s="3">
        <f>Table1[[#This Row],[sales]]*Table1[[#This Row],[quantity]]</f>
        <v>31591.279999999999</v>
      </c>
      <c r="Q7654" s="9">
        <f>Table1[[#This Row],[delivery_date]]-Table1[[#This Row],[order_date]]</f>
        <v>2</v>
      </c>
    </row>
    <row r="7655" spans="1:17" x14ac:dyDescent="0.35">
      <c r="A7655" t="s">
        <v>7686</v>
      </c>
      <c r="B7655" t="s">
        <v>19</v>
      </c>
      <c r="C7655" t="s">
        <v>20</v>
      </c>
      <c r="D7655" s="2">
        <v>1817.1</v>
      </c>
      <c r="E7655">
        <v>0.11</v>
      </c>
      <c r="F7655">
        <v>8</v>
      </c>
      <c r="G7655" s="1">
        <v>45010</v>
      </c>
      <c r="H7655" s="1">
        <v>45012</v>
      </c>
      <c r="I7655" t="s">
        <v>31</v>
      </c>
      <c r="J7655" t="s">
        <v>27</v>
      </c>
      <c r="K7655" s="2">
        <v>132.24</v>
      </c>
      <c r="L7655" t="s">
        <v>48</v>
      </c>
      <c r="M7655">
        <f>YEAR(Table1[[#This Row],[order_date]])</f>
        <v>2023</v>
      </c>
      <c r="N7655">
        <f>MONTH(Table1[[#This Row],[order_date]])</f>
        <v>3</v>
      </c>
      <c r="O7655" s="3">
        <f>Table1[[#This Row],[sales]]-Table1[[#This Row],[profit]]</f>
        <v>1684.86</v>
      </c>
      <c r="P7655" s="3">
        <f>Table1[[#This Row],[sales]]*Table1[[#This Row],[quantity]]</f>
        <v>14536.8</v>
      </c>
      <c r="Q7655" s="9">
        <f>Table1[[#This Row],[delivery_date]]-Table1[[#This Row],[order_date]]</f>
        <v>2</v>
      </c>
    </row>
    <row r="7656" spans="1:17" x14ac:dyDescent="0.35">
      <c r="A7656" t="s">
        <v>7687</v>
      </c>
      <c r="B7656" t="s">
        <v>41</v>
      </c>
      <c r="C7656" t="s">
        <v>33</v>
      </c>
      <c r="D7656" s="2">
        <v>244.61</v>
      </c>
      <c r="E7656">
        <v>0.41</v>
      </c>
      <c r="F7656">
        <v>2</v>
      </c>
      <c r="G7656" s="1">
        <v>45373</v>
      </c>
      <c r="H7656" s="1">
        <v>45376</v>
      </c>
      <c r="I7656" t="s">
        <v>21</v>
      </c>
      <c r="J7656" t="s">
        <v>16</v>
      </c>
      <c r="K7656" s="2">
        <v>21.35</v>
      </c>
      <c r="L7656" t="s">
        <v>17</v>
      </c>
      <c r="M7656">
        <f>YEAR(Table1[[#This Row],[order_date]])</f>
        <v>2024</v>
      </c>
      <c r="N7656">
        <f>MONTH(Table1[[#This Row],[order_date]])</f>
        <v>3</v>
      </c>
      <c r="O7656" s="3">
        <f>Table1[[#This Row],[sales]]-Table1[[#This Row],[profit]]</f>
        <v>223.26000000000002</v>
      </c>
      <c r="P7656" s="3">
        <f>Table1[[#This Row],[sales]]*Table1[[#This Row],[quantity]]</f>
        <v>489.22</v>
      </c>
      <c r="Q7656" s="9">
        <f>Table1[[#This Row],[delivery_date]]-Table1[[#This Row],[order_date]]</f>
        <v>3</v>
      </c>
    </row>
    <row r="7657" spans="1:17" x14ac:dyDescent="0.35">
      <c r="A7657" t="s">
        <v>7688</v>
      </c>
      <c r="B7657" t="s">
        <v>25</v>
      </c>
      <c r="C7657" t="s">
        <v>36</v>
      </c>
      <c r="D7657" s="2">
        <v>220.57</v>
      </c>
      <c r="E7657">
        <v>0.15</v>
      </c>
      <c r="F7657">
        <v>9</v>
      </c>
      <c r="G7657" s="1">
        <v>45305</v>
      </c>
      <c r="H7657" s="1">
        <v>45310</v>
      </c>
      <c r="I7657" t="s">
        <v>21</v>
      </c>
      <c r="J7657" t="s">
        <v>27</v>
      </c>
      <c r="K7657" s="2">
        <v>22.08</v>
      </c>
      <c r="L7657" t="s">
        <v>28</v>
      </c>
      <c r="M7657">
        <f>YEAR(Table1[[#This Row],[order_date]])</f>
        <v>2024</v>
      </c>
      <c r="N7657">
        <f>MONTH(Table1[[#This Row],[order_date]])</f>
        <v>1</v>
      </c>
      <c r="O7657" s="3">
        <f>Table1[[#This Row],[sales]]-Table1[[#This Row],[profit]]</f>
        <v>198.49</v>
      </c>
      <c r="P7657" s="3">
        <f>Table1[[#This Row],[sales]]*Table1[[#This Row],[quantity]]</f>
        <v>1985.1299999999999</v>
      </c>
      <c r="Q7657" s="9">
        <f>Table1[[#This Row],[delivery_date]]-Table1[[#This Row],[order_date]]</f>
        <v>5</v>
      </c>
    </row>
    <row r="7658" spans="1:17" x14ac:dyDescent="0.35">
      <c r="A7658" t="s">
        <v>7689</v>
      </c>
      <c r="B7658" t="s">
        <v>41</v>
      </c>
      <c r="C7658" t="s">
        <v>14</v>
      </c>
      <c r="D7658" s="2">
        <v>783.56</v>
      </c>
      <c r="E7658">
        <v>0.11</v>
      </c>
      <c r="F7658">
        <v>7</v>
      </c>
      <c r="G7658" s="1">
        <v>44971</v>
      </c>
      <c r="H7658" s="1">
        <v>44978</v>
      </c>
      <c r="I7658" t="s">
        <v>31</v>
      </c>
      <c r="J7658" t="s">
        <v>16</v>
      </c>
      <c r="K7658" s="2">
        <v>217.42</v>
      </c>
      <c r="L7658" t="s">
        <v>28</v>
      </c>
      <c r="M7658">
        <f>YEAR(Table1[[#This Row],[order_date]])</f>
        <v>2023</v>
      </c>
      <c r="N7658">
        <f>MONTH(Table1[[#This Row],[order_date]])</f>
        <v>2</v>
      </c>
      <c r="O7658" s="3">
        <f>Table1[[#This Row],[sales]]-Table1[[#This Row],[profit]]</f>
        <v>566.14</v>
      </c>
      <c r="P7658" s="3">
        <f>Table1[[#This Row],[sales]]*Table1[[#This Row],[quantity]]</f>
        <v>5484.92</v>
      </c>
      <c r="Q7658" s="9">
        <f>Table1[[#This Row],[delivery_date]]-Table1[[#This Row],[order_date]]</f>
        <v>7</v>
      </c>
    </row>
    <row r="7659" spans="1:17" x14ac:dyDescent="0.35">
      <c r="A7659" t="s">
        <v>7690</v>
      </c>
      <c r="B7659" t="s">
        <v>13</v>
      </c>
      <c r="C7659" t="s">
        <v>33</v>
      </c>
      <c r="D7659" s="2">
        <v>639.22</v>
      </c>
      <c r="E7659">
        <v>0.48</v>
      </c>
      <c r="F7659">
        <v>7</v>
      </c>
      <c r="G7659" s="1">
        <v>45563</v>
      </c>
      <c r="H7659" s="1">
        <v>45568</v>
      </c>
      <c r="I7659" t="s">
        <v>21</v>
      </c>
      <c r="J7659" t="s">
        <v>16</v>
      </c>
      <c r="K7659" s="2">
        <v>89.77</v>
      </c>
      <c r="L7659" t="s">
        <v>17</v>
      </c>
      <c r="M7659">
        <f>YEAR(Table1[[#This Row],[order_date]])</f>
        <v>2024</v>
      </c>
      <c r="N7659">
        <f>MONTH(Table1[[#This Row],[order_date]])</f>
        <v>9</v>
      </c>
      <c r="O7659" s="3">
        <f>Table1[[#This Row],[sales]]-Table1[[#This Row],[profit]]</f>
        <v>549.45000000000005</v>
      </c>
      <c r="P7659" s="3">
        <f>Table1[[#This Row],[sales]]*Table1[[#This Row],[quantity]]</f>
        <v>4474.54</v>
      </c>
      <c r="Q7659" s="9">
        <f>Table1[[#This Row],[delivery_date]]-Table1[[#This Row],[order_date]]</f>
        <v>5</v>
      </c>
    </row>
    <row r="7660" spans="1:17" x14ac:dyDescent="0.35">
      <c r="A7660" t="s">
        <v>7691</v>
      </c>
      <c r="B7660" t="s">
        <v>41</v>
      </c>
      <c r="C7660" t="s">
        <v>33</v>
      </c>
      <c r="D7660" s="2">
        <v>3765.62</v>
      </c>
      <c r="E7660">
        <v>0.01</v>
      </c>
      <c r="F7660">
        <v>4</v>
      </c>
      <c r="G7660" s="1">
        <v>45584</v>
      </c>
      <c r="H7660" s="1">
        <v>45588</v>
      </c>
      <c r="I7660" t="s">
        <v>15</v>
      </c>
      <c r="J7660" t="s">
        <v>27</v>
      </c>
      <c r="K7660" s="2">
        <v>804.96</v>
      </c>
      <c r="L7660" t="s">
        <v>28</v>
      </c>
      <c r="M7660">
        <f>YEAR(Table1[[#This Row],[order_date]])</f>
        <v>2024</v>
      </c>
      <c r="N7660">
        <f>MONTH(Table1[[#This Row],[order_date]])</f>
        <v>10</v>
      </c>
      <c r="O7660" s="3">
        <f>Table1[[#This Row],[sales]]-Table1[[#This Row],[profit]]</f>
        <v>2960.66</v>
      </c>
      <c r="P7660" s="3">
        <f>Table1[[#This Row],[sales]]*Table1[[#This Row],[quantity]]</f>
        <v>15062.48</v>
      </c>
      <c r="Q7660" s="9">
        <f>Table1[[#This Row],[delivery_date]]-Table1[[#This Row],[order_date]]</f>
        <v>4</v>
      </c>
    </row>
    <row r="7661" spans="1:17" x14ac:dyDescent="0.35">
      <c r="A7661" t="s">
        <v>7692</v>
      </c>
      <c r="B7661" t="s">
        <v>41</v>
      </c>
      <c r="C7661" t="s">
        <v>26</v>
      </c>
      <c r="D7661" s="2">
        <v>1544.77</v>
      </c>
      <c r="E7661">
        <v>0.08</v>
      </c>
      <c r="F7661">
        <v>7</v>
      </c>
      <c r="G7661" s="1">
        <v>45582</v>
      </c>
      <c r="H7661" s="1">
        <v>45584</v>
      </c>
      <c r="I7661" t="s">
        <v>15</v>
      </c>
      <c r="J7661" t="s">
        <v>27</v>
      </c>
      <c r="K7661" s="2">
        <v>93.6</v>
      </c>
      <c r="L7661" t="s">
        <v>23</v>
      </c>
      <c r="M7661">
        <f>YEAR(Table1[[#This Row],[order_date]])</f>
        <v>2024</v>
      </c>
      <c r="N7661">
        <f>MONTH(Table1[[#This Row],[order_date]])</f>
        <v>10</v>
      </c>
      <c r="O7661" s="3">
        <f>Table1[[#This Row],[sales]]-Table1[[#This Row],[profit]]</f>
        <v>1451.17</v>
      </c>
      <c r="P7661" s="3">
        <f>Table1[[#This Row],[sales]]*Table1[[#This Row],[quantity]]</f>
        <v>10813.39</v>
      </c>
      <c r="Q7661" s="9">
        <f>Table1[[#This Row],[delivery_date]]-Table1[[#This Row],[order_date]]</f>
        <v>2</v>
      </c>
    </row>
    <row r="7662" spans="1:17" x14ac:dyDescent="0.35">
      <c r="A7662" t="s">
        <v>7693</v>
      </c>
      <c r="B7662" t="s">
        <v>13</v>
      </c>
      <c r="C7662" t="s">
        <v>33</v>
      </c>
      <c r="D7662" s="2">
        <v>3297.3</v>
      </c>
      <c r="E7662">
        <v>0.23</v>
      </c>
      <c r="F7662">
        <v>2</v>
      </c>
      <c r="G7662" s="1">
        <v>45428</v>
      </c>
      <c r="H7662" s="1">
        <v>45430</v>
      </c>
      <c r="I7662" t="s">
        <v>15</v>
      </c>
      <c r="J7662" t="s">
        <v>27</v>
      </c>
      <c r="K7662" s="2">
        <v>769.25</v>
      </c>
      <c r="L7662" t="s">
        <v>48</v>
      </c>
      <c r="M7662">
        <f>YEAR(Table1[[#This Row],[order_date]])</f>
        <v>2024</v>
      </c>
      <c r="N7662">
        <f>MONTH(Table1[[#This Row],[order_date]])</f>
        <v>5</v>
      </c>
      <c r="O7662" s="3">
        <f>Table1[[#This Row],[sales]]-Table1[[#This Row],[profit]]</f>
        <v>2528.0500000000002</v>
      </c>
      <c r="P7662" s="3">
        <f>Table1[[#This Row],[sales]]*Table1[[#This Row],[quantity]]</f>
        <v>6594.6</v>
      </c>
      <c r="Q7662" s="9">
        <f>Table1[[#This Row],[delivery_date]]-Table1[[#This Row],[order_date]]</f>
        <v>2</v>
      </c>
    </row>
    <row r="7663" spans="1:17" x14ac:dyDescent="0.35">
      <c r="A7663" t="s">
        <v>7694</v>
      </c>
      <c r="B7663" t="s">
        <v>19</v>
      </c>
      <c r="C7663" t="s">
        <v>14</v>
      </c>
      <c r="D7663" s="2">
        <v>308.02999999999997</v>
      </c>
      <c r="E7663">
        <v>0.08</v>
      </c>
      <c r="F7663">
        <v>3</v>
      </c>
      <c r="G7663" s="1">
        <v>45542</v>
      </c>
      <c r="H7663" s="1">
        <v>45545</v>
      </c>
      <c r="I7663" t="s">
        <v>31</v>
      </c>
      <c r="J7663" t="s">
        <v>16</v>
      </c>
      <c r="K7663" s="2">
        <v>74.16</v>
      </c>
      <c r="L7663" t="s">
        <v>48</v>
      </c>
      <c r="M7663">
        <f>YEAR(Table1[[#This Row],[order_date]])</f>
        <v>2024</v>
      </c>
      <c r="N7663">
        <f>MONTH(Table1[[#This Row],[order_date]])</f>
        <v>9</v>
      </c>
      <c r="O7663" s="3">
        <f>Table1[[#This Row],[sales]]-Table1[[#This Row],[profit]]</f>
        <v>233.86999999999998</v>
      </c>
      <c r="P7663" s="3">
        <f>Table1[[#This Row],[sales]]*Table1[[#This Row],[quantity]]</f>
        <v>924.08999999999992</v>
      </c>
      <c r="Q7663" s="9">
        <f>Table1[[#This Row],[delivery_date]]-Table1[[#This Row],[order_date]]</f>
        <v>3</v>
      </c>
    </row>
    <row r="7664" spans="1:17" x14ac:dyDescent="0.35">
      <c r="A7664" t="s">
        <v>7695</v>
      </c>
      <c r="B7664" t="s">
        <v>25</v>
      </c>
      <c r="C7664" t="s">
        <v>20</v>
      </c>
      <c r="D7664" s="2">
        <v>1549.13</v>
      </c>
      <c r="E7664">
        <v>0.08</v>
      </c>
      <c r="F7664">
        <v>2</v>
      </c>
      <c r="G7664" s="1">
        <v>44966</v>
      </c>
      <c r="H7664" s="1">
        <v>44968</v>
      </c>
      <c r="I7664" t="s">
        <v>31</v>
      </c>
      <c r="J7664" t="s">
        <v>16</v>
      </c>
      <c r="K7664" s="2">
        <v>366.21</v>
      </c>
      <c r="L7664" t="s">
        <v>23</v>
      </c>
      <c r="M7664">
        <f>YEAR(Table1[[#This Row],[order_date]])</f>
        <v>2023</v>
      </c>
      <c r="N7664">
        <f>MONTH(Table1[[#This Row],[order_date]])</f>
        <v>2</v>
      </c>
      <c r="O7664" s="3">
        <f>Table1[[#This Row],[sales]]-Table1[[#This Row],[profit]]</f>
        <v>1182.92</v>
      </c>
      <c r="P7664" s="3">
        <f>Table1[[#This Row],[sales]]*Table1[[#This Row],[quantity]]</f>
        <v>3098.26</v>
      </c>
      <c r="Q7664" s="9">
        <f>Table1[[#This Row],[delivery_date]]-Table1[[#This Row],[order_date]]</f>
        <v>2</v>
      </c>
    </row>
    <row r="7665" spans="1:17" x14ac:dyDescent="0.35">
      <c r="A7665" t="s">
        <v>7696</v>
      </c>
      <c r="B7665" t="s">
        <v>13</v>
      </c>
      <c r="C7665" t="s">
        <v>26</v>
      </c>
      <c r="D7665" s="2">
        <v>1247.32</v>
      </c>
      <c r="E7665">
        <v>0.32</v>
      </c>
      <c r="F7665">
        <v>5</v>
      </c>
      <c r="G7665" s="1">
        <v>45326</v>
      </c>
      <c r="H7665" s="1">
        <v>45330</v>
      </c>
      <c r="I7665" t="s">
        <v>21</v>
      </c>
      <c r="J7665" t="s">
        <v>27</v>
      </c>
      <c r="K7665" s="2">
        <v>75.92</v>
      </c>
      <c r="L7665" t="s">
        <v>39</v>
      </c>
      <c r="M7665">
        <f>YEAR(Table1[[#This Row],[order_date]])</f>
        <v>2024</v>
      </c>
      <c r="N7665">
        <f>MONTH(Table1[[#This Row],[order_date]])</f>
        <v>2</v>
      </c>
      <c r="O7665" s="3">
        <f>Table1[[#This Row],[sales]]-Table1[[#This Row],[profit]]</f>
        <v>1171.3999999999999</v>
      </c>
      <c r="P7665" s="3">
        <f>Table1[[#This Row],[sales]]*Table1[[#This Row],[quantity]]</f>
        <v>6236.5999999999995</v>
      </c>
      <c r="Q7665" s="9">
        <f>Table1[[#This Row],[delivery_date]]-Table1[[#This Row],[order_date]]</f>
        <v>4</v>
      </c>
    </row>
    <row r="7666" spans="1:17" x14ac:dyDescent="0.35">
      <c r="A7666" t="s">
        <v>7697</v>
      </c>
      <c r="B7666" t="s">
        <v>41</v>
      </c>
      <c r="C7666" t="s">
        <v>14</v>
      </c>
      <c r="D7666" s="2">
        <v>1456.71</v>
      </c>
      <c r="E7666">
        <v>0.41</v>
      </c>
      <c r="F7666">
        <v>1</v>
      </c>
      <c r="G7666" s="1">
        <v>45542</v>
      </c>
      <c r="H7666" s="1">
        <v>45546</v>
      </c>
      <c r="I7666" t="s">
        <v>21</v>
      </c>
      <c r="J7666" t="s">
        <v>22</v>
      </c>
      <c r="K7666" s="2">
        <v>108.63</v>
      </c>
      <c r="L7666" t="s">
        <v>39</v>
      </c>
      <c r="M7666">
        <f>YEAR(Table1[[#This Row],[order_date]])</f>
        <v>2024</v>
      </c>
      <c r="N7666">
        <f>MONTH(Table1[[#This Row],[order_date]])</f>
        <v>9</v>
      </c>
      <c r="O7666" s="3">
        <f>Table1[[#This Row],[sales]]-Table1[[#This Row],[profit]]</f>
        <v>1348.08</v>
      </c>
      <c r="P7666" s="3">
        <f>Table1[[#This Row],[sales]]*Table1[[#This Row],[quantity]]</f>
        <v>1456.71</v>
      </c>
      <c r="Q7666" s="9">
        <f>Table1[[#This Row],[delivery_date]]-Table1[[#This Row],[order_date]]</f>
        <v>4</v>
      </c>
    </row>
    <row r="7667" spans="1:17" x14ac:dyDescent="0.35">
      <c r="A7667" t="s">
        <v>7698</v>
      </c>
      <c r="B7667" t="s">
        <v>25</v>
      </c>
      <c r="C7667" t="s">
        <v>14</v>
      </c>
      <c r="D7667" s="2">
        <v>1034.52</v>
      </c>
      <c r="E7667">
        <v>0.33</v>
      </c>
      <c r="F7667">
        <v>2</v>
      </c>
      <c r="G7667" s="1">
        <v>45286</v>
      </c>
      <c r="H7667" s="1">
        <v>45293</v>
      </c>
      <c r="I7667" t="s">
        <v>15</v>
      </c>
      <c r="J7667" t="s">
        <v>22</v>
      </c>
      <c r="K7667" s="2">
        <v>243.78</v>
      </c>
      <c r="L7667" t="s">
        <v>34</v>
      </c>
      <c r="M7667">
        <f>YEAR(Table1[[#This Row],[order_date]])</f>
        <v>2023</v>
      </c>
      <c r="N7667">
        <f>MONTH(Table1[[#This Row],[order_date]])</f>
        <v>12</v>
      </c>
      <c r="O7667" s="3">
        <f>Table1[[#This Row],[sales]]-Table1[[#This Row],[profit]]</f>
        <v>790.74</v>
      </c>
      <c r="P7667" s="3">
        <f>Table1[[#This Row],[sales]]*Table1[[#This Row],[quantity]]</f>
        <v>2069.04</v>
      </c>
      <c r="Q7667" s="9">
        <f>Table1[[#This Row],[delivery_date]]-Table1[[#This Row],[order_date]]</f>
        <v>7</v>
      </c>
    </row>
    <row r="7668" spans="1:17" x14ac:dyDescent="0.35">
      <c r="A7668" t="s">
        <v>7699</v>
      </c>
      <c r="B7668" t="s">
        <v>13</v>
      </c>
      <c r="C7668" t="s">
        <v>14</v>
      </c>
      <c r="D7668" s="2">
        <v>3127.79</v>
      </c>
      <c r="E7668">
        <v>0.05</v>
      </c>
      <c r="F7668">
        <v>6</v>
      </c>
      <c r="G7668" s="1">
        <v>45636</v>
      </c>
      <c r="H7668" s="1">
        <v>45642</v>
      </c>
      <c r="I7668" t="s">
        <v>31</v>
      </c>
      <c r="J7668" t="s">
        <v>27</v>
      </c>
      <c r="K7668" s="2">
        <v>646.54999999999995</v>
      </c>
      <c r="L7668" t="s">
        <v>34</v>
      </c>
      <c r="M7668">
        <f>YEAR(Table1[[#This Row],[order_date]])</f>
        <v>2024</v>
      </c>
      <c r="N7668">
        <f>MONTH(Table1[[#This Row],[order_date]])</f>
        <v>12</v>
      </c>
      <c r="O7668" s="3">
        <f>Table1[[#This Row],[sales]]-Table1[[#This Row],[profit]]</f>
        <v>2481.2399999999998</v>
      </c>
      <c r="P7668" s="3">
        <f>Table1[[#This Row],[sales]]*Table1[[#This Row],[quantity]]</f>
        <v>18766.739999999998</v>
      </c>
      <c r="Q7668" s="9">
        <f>Table1[[#This Row],[delivery_date]]-Table1[[#This Row],[order_date]]</f>
        <v>6</v>
      </c>
    </row>
    <row r="7669" spans="1:17" x14ac:dyDescent="0.35">
      <c r="A7669" t="s">
        <v>7700</v>
      </c>
      <c r="B7669" t="s">
        <v>25</v>
      </c>
      <c r="C7669" t="s">
        <v>36</v>
      </c>
      <c r="D7669" s="2">
        <v>3347.1</v>
      </c>
      <c r="E7669">
        <v>0.45</v>
      </c>
      <c r="F7669">
        <v>6</v>
      </c>
      <c r="G7669" s="1">
        <v>45166</v>
      </c>
      <c r="H7669" s="1">
        <v>45172</v>
      </c>
      <c r="I7669" t="s">
        <v>21</v>
      </c>
      <c r="J7669" t="s">
        <v>27</v>
      </c>
      <c r="K7669" s="2">
        <v>471.98</v>
      </c>
      <c r="L7669" t="s">
        <v>28</v>
      </c>
      <c r="M7669">
        <f>YEAR(Table1[[#This Row],[order_date]])</f>
        <v>2023</v>
      </c>
      <c r="N7669">
        <f>MONTH(Table1[[#This Row],[order_date]])</f>
        <v>8</v>
      </c>
      <c r="O7669" s="3">
        <f>Table1[[#This Row],[sales]]-Table1[[#This Row],[profit]]</f>
        <v>2875.12</v>
      </c>
      <c r="P7669" s="3">
        <f>Table1[[#This Row],[sales]]*Table1[[#This Row],[quantity]]</f>
        <v>20082.599999999999</v>
      </c>
      <c r="Q7669" s="9">
        <f>Table1[[#This Row],[delivery_date]]-Table1[[#This Row],[order_date]]</f>
        <v>6</v>
      </c>
    </row>
    <row r="7670" spans="1:17" x14ac:dyDescent="0.35">
      <c r="A7670" t="s">
        <v>7701</v>
      </c>
      <c r="B7670" t="s">
        <v>25</v>
      </c>
      <c r="C7670" t="s">
        <v>36</v>
      </c>
      <c r="D7670" s="2">
        <v>827.48</v>
      </c>
      <c r="E7670">
        <v>0.46</v>
      </c>
      <c r="F7670">
        <v>8</v>
      </c>
      <c r="G7670" s="1">
        <v>45323</v>
      </c>
      <c r="H7670" s="1">
        <v>45325</v>
      </c>
      <c r="I7670" t="s">
        <v>15</v>
      </c>
      <c r="J7670" t="s">
        <v>16</v>
      </c>
      <c r="K7670" s="2">
        <v>156.05000000000001</v>
      </c>
      <c r="L7670" t="s">
        <v>39</v>
      </c>
      <c r="M7670">
        <f>YEAR(Table1[[#This Row],[order_date]])</f>
        <v>2024</v>
      </c>
      <c r="N7670">
        <f>MONTH(Table1[[#This Row],[order_date]])</f>
        <v>2</v>
      </c>
      <c r="O7670" s="3">
        <f>Table1[[#This Row],[sales]]-Table1[[#This Row],[profit]]</f>
        <v>671.43000000000006</v>
      </c>
      <c r="P7670" s="3">
        <f>Table1[[#This Row],[sales]]*Table1[[#This Row],[quantity]]</f>
        <v>6619.84</v>
      </c>
      <c r="Q7670" s="9">
        <f>Table1[[#This Row],[delivery_date]]-Table1[[#This Row],[order_date]]</f>
        <v>2</v>
      </c>
    </row>
    <row r="7671" spans="1:17" x14ac:dyDescent="0.35">
      <c r="A7671" t="s">
        <v>7702</v>
      </c>
      <c r="B7671" t="s">
        <v>13</v>
      </c>
      <c r="C7671" t="s">
        <v>20</v>
      </c>
      <c r="D7671" s="2">
        <v>3731.62</v>
      </c>
      <c r="E7671">
        <v>0.14000000000000001</v>
      </c>
      <c r="F7671">
        <v>9</v>
      </c>
      <c r="G7671" s="1">
        <v>45406</v>
      </c>
      <c r="H7671" s="1">
        <v>45409</v>
      </c>
      <c r="I7671" t="s">
        <v>21</v>
      </c>
      <c r="J7671" t="s">
        <v>22</v>
      </c>
      <c r="K7671" s="2">
        <v>189.97</v>
      </c>
      <c r="L7671" t="s">
        <v>34</v>
      </c>
      <c r="M7671">
        <f>YEAR(Table1[[#This Row],[order_date]])</f>
        <v>2024</v>
      </c>
      <c r="N7671">
        <f>MONTH(Table1[[#This Row],[order_date]])</f>
        <v>4</v>
      </c>
      <c r="O7671" s="3">
        <f>Table1[[#This Row],[sales]]-Table1[[#This Row],[profit]]</f>
        <v>3541.65</v>
      </c>
      <c r="P7671" s="3">
        <f>Table1[[#This Row],[sales]]*Table1[[#This Row],[quantity]]</f>
        <v>33584.58</v>
      </c>
      <c r="Q7671" s="9">
        <f>Table1[[#This Row],[delivery_date]]-Table1[[#This Row],[order_date]]</f>
        <v>3</v>
      </c>
    </row>
    <row r="7672" spans="1:17" x14ac:dyDescent="0.35">
      <c r="A7672" t="s">
        <v>7703</v>
      </c>
      <c r="B7672" t="s">
        <v>25</v>
      </c>
      <c r="C7672" t="s">
        <v>14</v>
      </c>
      <c r="D7672" s="2">
        <v>1325.22</v>
      </c>
      <c r="E7672">
        <v>0.28000000000000003</v>
      </c>
      <c r="F7672">
        <v>9</v>
      </c>
      <c r="G7672" s="1">
        <v>45488</v>
      </c>
      <c r="H7672" s="1">
        <v>45492</v>
      </c>
      <c r="I7672" t="s">
        <v>15</v>
      </c>
      <c r="J7672" t="s">
        <v>16</v>
      </c>
      <c r="K7672" s="2">
        <v>209.11</v>
      </c>
      <c r="L7672" t="s">
        <v>39</v>
      </c>
      <c r="M7672">
        <f>YEAR(Table1[[#This Row],[order_date]])</f>
        <v>2024</v>
      </c>
      <c r="N7672">
        <f>MONTH(Table1[[#This Row],[order_date]])</f>
        <v>7</v>
      </c>
      <c r="O7672" s="3">
        <f>Table1[[#This Row],[sales]]-Table1[[#This Row],[profit]]</f>
        <v>1116.1100000000001</v>
      </c>
      <c r="P7672" s="3">
        <f>Table1[[#This Row],[sales]]*Table1[[#This Row],[quantity]]</f>
        <v>11926.98</v>
      </c>
      <c r="Q7672" s="9">
        <f>Table1[[#This Row],[delivery_date]]-Table1[[#This Row],[order_date]]</f>
        <v>4</v>
      </c>
    </row>
    <row r="7673" spans="1:17" x14ac:dyDescent="0.35">
      <c r="A7673" t="s">
        <v>7704</v>
      </c>
      <c r="B7673" t="s">
        <v>19</v>
      </c>
      <c r="C7673" t="s">
        <v>36</v>
      </c>
      <c r="D7673" s="2">
        <v>1486.32</v>
      </c>
      <c r="E7673">
        <v>0.24</v>
      </c>
      <c r="F7673">
        <v>7</v>
      </c>
      <c r="G7673" s="1">
        <v>45083</v>
      </c>
      <c r="H7673" s="1">
        <v>45089</v>
      </c>
      <c r="I7673" t="s">
        <v>15</v>
      </c>
      <c r="J7673" t="s">
        <v>27</v>
      </c>
      <c r="K7673" s="2">
        <v>136.38</v>
      </c>
      <c r="L7673" t="s">
        <v>28</v>
      </c>
      <c r="M7673">
        <f>YEAR(Table1[[#This Row],[order_date]])</f>
        <v>2023</v>
      </c>
      <c r="N7673">
        <f>MONTH(Table1[[#This Row],[order_date]])</f>
        <v>6</v>
      </c>
      <c r="O7673" s="3">
        <f>Table1[[#This Row],[sales]]-Table1[[#This Row],[profit]]</f>
        <v>1349.94</v>
      </c>
      <c r="P7673" s="3">
        <f>Table1[[#This Row],[sales]]*Table1[[#This Row],[quantity]]</f>
        <v>10404.24</v>
      </c>
      <c r="Q7673" s="9">
        <f>Table1[[#This Row],[delivery_date]]-Table1[[#This Row],[order_date]]</f>
        <v>6</v>
      </c>
    </row>
    <row r="7674" spans="1:17" x14ac:dyDescent="0.35">
      <c r="A7674" t="s">
        <v>7705</v>
      </c>
      <c r="B7674" t="s">
        <v>13</v>
      </c>
      <c r="C7674" t="s">
        <v>36</v>
      </c>
      <c r="D7674" s="2">
        <v>4161.16</v>
      </c>
      <c r="E7674">
        <v>0.33</v>
      </c>
      <c r="F7674">
        <v>1</v>
      </c>
      <c r="G7674" s="1">
        <v>45573</v>
      </c>
      <c r="H7674" s="1">
        <v>45580</v>
      </c>
      <c r="I7674" t="s">
        <v>21</v>
      </c>
      <c r="J7674" t="s">
        <v>16</v>
      </c>
      <c r="K7674" s="2">
        <v>1212.96</v>
      </c>
      <c r="L7674" t="s">
        <v>28</v>
      </c>
      <c r="M7674">
        <f>YEAR(Table1[[#This Row],[order_date]])</f>
        <v>2024</v>
      </c>
      <c r="N7674">
        <f>MONTH(Table1[[#This Row],[order_date]])</f>
        <v>10</v>
      </c>
      <c r="O7674" s="3">
        <f>Table1[[#This Row],[sales]]-Table1[[#This Row],[profit]]</f>
        <v>2948.2</v>
      </c>
      <c r="P7674" s="3">
        <f>Table1[[#This Row],[sales]]*Table1[[#This Row],[quantity]]</f>
        <v>4161.16</v>
      </c>
      <c r="Q7674" s="9">
        <f>Table1[[#This Row],[delivery_date]]-Table1[[#This Row],[order_date]]</f>
        <v>7</v>
      </c>
    </row>
    <row r="7675" spans="1:17" x14ac:dyDescent="0.35">
      <c r="A7675" t="s">
        <v>7706</v>
      </c>
      <c r="B7675" t="s">
        <v>19</v>
      </c>
      <c r="C7675" t="s">
        <v>36</v>
      </c>
      <c r="D7675" s="2">
        <v>4515.71</v>
      </c>
      <c r="E7675">
        <v>0.49</v>
      </c>
      <c r="F7675">
        <v>4</v>
      </c>
      <c r="G7675" s="1">
        <v>45151</v>
      </c>
      <c r="H7675" s="1">
        <v>45154</v>
      </c>
      <c r="I7675" t="s">
        <v>15</v>
      </c>
      <c r="J7675" t="s">
        <v>27</v>
      </c>
      <c r="K7675" s="2">
        <v>583.58000000000004</v>
      </c>
      <c r="L7675" t="s">
        <v>23</v>
      </c>
      <c r="M7675">
        <f>YEAR(Table1[[#This Row],[order_date]])</f>
        <v>2023</v>
      </c>
      <c r="N7675">
        <f>MONTH(Table1[[#This Row],[order_date]])</f>
        <v>8</v>
      </c>
      <c r="O7675" s="3">
        <f>Table1[[#This Row],[sales]]-Table1[[#This Row],[profit]]</f>
        <v>3932.13</v>
      </c>
      <c r="P7675" s="3">
        <f>Table1[[#This Row],[sales]]*Table1[[#This Row],[quantity]]</f>
        <v>18062.84</v>
      </c>
      <c r="Q7675" s="9">
        <f>Table1[[#This Row],[delivery_date]]-Table1[[#This Row],[order_date]]</f>
        <v>3</v>
      </c>
    </row>
    <row r="7676" spans="1:17" x14ac:dyDescent="0.35">
      <c r="A7676" t="s">
        <v>7707</v>
      </c>
      <c r="B7676" t="s">
        <v>41</v>
      </c>
      <c r="C7676" t="s">
        <v>20</v>
      </c>
      <c r="D7676" s="2">
        <v>4141.3100000000004</v>
      </c>
      <c r="E7676">
        <v>0.49</v>
      </c>
      <c r="F7676">
        <v>7</v>
      </c>
      <c r="G7676" s="1">
        <v>45094</v>
      </c>
      <c r="H7676" s="1">
        <v>45099</v>
      </c>
      <c r="I7676" t="s">
        <v>21</v>
      </c>
      <c r="J7676" t="s">
        <v>27</v>
      </c>
      <c r="K7676" s="2">
        <v>1032.27</v>
      </c>
      <c r="L7676" t="s">
        <v>28</v>
      </c>
      <c r="M7676">
        <f>YEAR(Table1[[#This Row],[order_date]])</f>
        <v>2023</v>
      </c>
      <c r="N7676">
        <f>MONTH(Table1[[#This Row],[order_date]])</f>
        <v>6</v>
      </c>
      <c r="O7676" s="3">
        <f>Table1[[#This Row],[sales]]-Table1[[#This Row],[profit]]</f>
        <v>3109.0400000000004</v>
      </c>
      <c r="P7676" s="3">
        <f>Table1[[#This Row],[sales]]*Table1[[#This Row],[quantity]]</f>
        <v>28989.170000000002</v>
      </c>
      <c r="Q7676" s="9">
        <f>Table1[[#This Row],[delivery_date]]-Table1[[#This Row],[order_date]]</f>
        <v>5</v>
      </c>
    </row>
    <row r="7677" spans="1:17" x14ac:dyDescent="0.35">
      <c r="A7677" t="s">
        <v>7708</v>
      </c>
      <c r="B7677" t="s">
        <v>25</v>
      </c>
      <c r="C7677" t="s">
        <v>20</v>
      </c>
      <c r="D7677" s="2">
        <v>824.04</v>
      </c>
      <c r="E7677">
        <v>0.25</v>
      </c>
      <c r="F7677">
        <v>2</v>
      </c>
      <c r="G7677" s="1">
        <v>45442</v>
      </c>
      <c r="H7677" s="1">
        <v>45444</v>
      </c>
      <c r="I7677" t="s">
        <v>21</v>
      </c>
      <c r="J7677" t="s">
        <v>27</v>
      </c>
      <c r="K7677" s="2">
        <v>67.400000000000006</v>
      </c>
      <c r="L7677" t="s">
        <v>23</v>
      </c>
      <c r="M7677">
        <f>YEAR(Table1[[#This Row],[order_date]])</f>
        <v>2024</v>
      </c>
      <c r="N7677">
        <f>MONTH(Table1[[#This Row],[order_date]])</f>
        <v>5</v>
      </c>
      <c r="O7677" s="3">
        <f>Table1[[#This Row],[sales]]-Table1[[#This Row],[profit]]</f>
        <v>756.64</v>
      </c>
      <c r="P7677" s="3">
        <f>Table1[[#This Row],[sales]]*Table1[[#This Row],[quantity]]</f>
        <v>1648.08</v>
      </c>
      <c r="Q7677" s="9">
        <f>Table1[[#This Row],[delivery_date]]-Table1[[#This Row],[order_date]]</f>
        <v>2</v>
      </c>
    </row>
    <row r="7678" spans="1:17" x14ac:dyDescent="0.35">
      <c r="A7678" t="s">
        <v>7709</v>
      </c>
      <c r="B7678" t="s">
        <v>41</v>
      </c>
      <c r="C7678" t="s">
        <v>14</v>
      </c>
      <c r="D7678" s="2">
        <v>4996.41</v>
      </c>
      <c r="E7678">
        <v>0.05</v>
      </c>
      <c r="F7678">
        <v>9</v>
      </c>
      <c r="G7678" s="1">
        <v>45445</v>
      </c>
      <c r="H7678" s="1">
        <v>45450</v>
      </c>
      <c r="I7678" t="s">
        <v>21</v>
      </c>
      <c r="J7678" t="s">
        <v>27</v>
      </c>
      <c r="K7678" s="2">
        <v>474.78</v>
      </c>
      <c r="L7678" t="s">
        <v>39</v>
      </c>
      <c r="M7678">
        <f>YEAR(Table1[[#This Row],[order_date]])</f>
        <v>2024</v>
      </c>
      <c r="N7678">
        <f>MONTH(Table1[[#This Row],[order_date]])</f>
        <v>6</v>
      </c>
      <c r="O7678" s="3">
        <f>Table1[[#This Row],[sales]]-Table1[[#This Row],[profit]]</f>
        <v>4521.63</v>
      </c>
      <c r="P7678" s="3">
        <f>Table1[[#This Row],[sales]]*Table1[[#This Row],[quantity]]</f>
        <v>44967.69</v>
      </c>
      <c r="Q7678" s="9">
        <f>Table1[[#This Row],[delivery_date]]-Table1[[#This Row],[order_date]]</f>
        <v>5</v>
      </c>
    </row>
    <row r="7679" spans="1:17" x14ac:dyDescent="0.35">
      <c r="A7679" t="s">
        <v>7710</v>
      </c>
      <c r="B7679" t="s">
        <v>41</v>
      </c>
      <c r="C7679" t="s">
        <v>26</v>
      </c>
      <c r="D7679" s="2">
        <v>3393.56</v>
      </c>
      <c r="E7679">
        <v>0.17</v>
      </c>
      <c r="F7679">
        <v>1</v>
      </c>
      <c r="G7679" s="1">
        <v>45475</v>
      </c>
      <c r="H7679" s="1">
        <v>45480</v>
      </c>
      <c r="I7679" t="s">
        <v>15</v>
      </c>
      <c r="J7679" t="s">
        <v>16</v>
      </c>
      <c r="K7679" s="2">
        <v>761.9</v>
      </c>
      <c r="L7679" t="s">
        <v>34</v>
      </c>
      <c r="M7679">
        <f>YEAR(Table1[[#This Row],[order_date]])</f>
        <v>2024</v>
      </c>
      <c r="N7679">
        <f>MONTH(Table1[[#This Row],[order_date]])</f>
        <v>7</v>
      </c>
      <c r="O7679" s="3">
        <f>Table1[[#This Row],[sales]]-Table1[[#This Row],[profit]]</f>
        <v>2631.66</v>
      </c>
      <c r="P7679" s="3">
        <f>Table1[[#This Row],[sales]]*Table1[[#This Row],[quantity]]</f>
        <v>3393.56</v>
      </c>
      <c r="Q7679" s="9">
        <f>Table1[[#This Row],[delivery_date]]-Table1[[#This Row],[order_date]]</f>
        <v>5</v>
      </c>
    </row>
    <row r="7680" spans="1:17" x14ac:dyDescent="0.35">
      <c r="A7680" t="s">
        <v>7711</v>
      </c>
      <c r="B7680" t="s">
        <v>25</v>
      </c>
      <c r="C7680" t="s">
        <v>14</v>
      </c>
      <c r="D7680" s="2">
        <v>2602.2800000000002</v>
      </c>
      <c r="E7680">
        <v>0.21</v>
      </c>
      <c r="F7680">
        <v>9</v>
      </c>
      <c r="G7680" s="1">
        <v>45551</v>
      </c>
      <c r="H7680" s="1">
        <v>45558</v>
      </c>
      <c r="I7680" t="s">
        <v>31</v>
      </c>
      <c r="J7680" t="s">
        <v>16</v>
      </c>
      <c r="K7680" s="2">
        <v>632.99</v>
      </c>
      <c r="L7680" t="s">
        <v>28</v>
      </c>
      <c r="M7680">
        <f>YEAR(Table1[[#This Row],[order_date]])</f>
        <v>2024</v>
      </c>
      <c r="N7680">
        <f>MONTH(Table1[[#This Row],[order_date]])</f>
        <v>9</v>
      </c>
      <c r="O7680" s="3">
        <f>Table1[[#This Row],[sales]]-Table1[[#This Row],[profit]]</f>
        <v>1969.2900000000002</v>
      </c>
      <c r="P7680" s="3">
        <f>Table1[[#This Row],[sales]]*Table1[[#This Row],[quantity]]</f>
        <v>23420.52</v>
      </c>
      <c r="Q7680" s="9">
        <f>Table1[[#This Row],[delivery_date]]-Table1[[#This Row],[order_date]]</f>
        <v>7</v>
      </c>
    </row>
    <row r="7681" spans="1:17" x14ac:dyDescent="0.35">
      <c r="A7681" t="s">
        <v>7712</v>
      </c>
      <c r="B7681" t="s">
        <v>13</v>
      </c>
      <c r="C7681" t="s">
        <v>36</v>
      </c>
      <c r="D7681" s="2">
        <v>4778.72</v>
      </c>
      <c r="E7681">
        <v>0.27</v>
      </c>
      <c r="F7681">
        <v>7</v>
      </c>
      <c r="G7681" s="1">
        <v>45513</v>
      </c>
      <c r="H7681" s="1">
        <v>45515</v>
      </c>
      <c r="I7681" t="s">
        <v>31</v>
      </c>
      <c r="J7681" t="s">
        <v>16</v>
      </c>
      <c r="K7681" s="2">
        <v>1312.65</v>
      </c>
      <c r="L7681" t="s">
        <v>34</v>
      </c>
      <c r="M7681">
        <f>YEAR(Table1[[#This Row],[order_date]])</f>
        <v>2024</v>
      </c>
      <c r="N7681">
        <f>MONTH(Table1[[#This Row],[order_date]])</f>
        <v>8</v>
      </c>
      <c r="O7681" s="3">
        <f>Table1[[#This Row],[sales]]-Table1[[#This Row],[profit]]</f>
        <v>3466.07</v>
      </c>
      <c r="P7681" s="3">
        <f>Table1[[#This Row],[sales]]*Table1[[#This Row],[quantity]]</f>
        <v>33451.040000000001</v>
      </c>
      <c r="Q7681" s="9">
        <f>Table1[[#This Row],[delivery_date]]-Table1[[#This Row],[order_date]]</f>
        <v>2</v>
      </c>
    </row>
    <row r="7682" spans="1:17" x14ac:dyDescent="0.35">
      <c r="A7682" t="s">
        <v>7713</v>
      </c>
      <c r="B7682" t="s">
        <v>25</v>
      </c>
      <c r="C7682" t="s">
        <v>36</v>
      </c>
      <c r="D7682" s="2">
        <v>4105.16</v>
      </c>
      <c r="E7682">
        <v>0.48</v>
      </c>
      <c r="F7682">
        <v>6</v>
      </c>
      <c r="G7682" s="1">
        <v>45113</v>
      </c>
      <c r="H7682" s="1">
        <v>45118</v>
      </c>
      <c r="I7682" t="s">
        <v>21</v>
      </c>
      <c r="J7682" t="s">
        <v>16</v>
      </c>
      <c r="K7682" s="2">
        <v>917.92</v>
      </c>
      <c r="L7682" t="s">
        <v>23</v>
      </c>
      <c r="M7682">
        <f>YEAR(Table1[[#This Row],[order_date]])</f>
        <v>2023</v>
      </c>
      <c r="N7682">
        <f>MONTH(Table1[[#This Row],[order_date]])</f>
        <v>7</v>
      </c>
      <c r="O7682" s="3">
        <f>Table1[[#This Row],[sales]]-Table1[[#This Row],[profit]]</f>
        <v>3187.24</v>
      </c>
      <c r="P7682" s="3">
        <f>Table1[[#This Row],[sales]]*Table1[[#This Row],[quantity]]</f>
        <v>24630.959999999999</v>
      </c>
      <c r="Q7682" s="9">
        <f>Table1[[#This Row],[delivery_date]]-Table1[[#This Row],[order_date]]</f>
        <v>5</v>
      </c>
    </row>
    <row r="7683" spans="1:17" x14ac:dyDescent="0.35">
      <c r="A7683" t="s">
        <v>7714</v>
      </c>
      <c r="B7683" t="s">
        <v>41</v>
      </c>
      <c r="C7683" t="s">
        <v>33</v>
      </c>
      <c r="D7683" s="2">
        <v>3489.54</v>
      </c>
      <c r="E7683">
        <v>0.13</v>
      </c>
      <c r="F7683">
        <v>7</v>
      </c>
      <c r="G7683" s="1">
        <v>45488</v>
      </c>
      <c r="H7683" s="1">
        <v>45490</v>
      </c>
      <c r="I7683" t="s">
        <v>15</v>
      </c>
      <c r="J7683" t="s">
        <v>22</v>
      </c>
      <c r="K7683" s="2">
        <v>791.76</v>
      </c>
      <c r="L7683" t="s">
        <v>23</v>
      </c>
      <c r="M7683">
        <f>YEAR(Table1[[#This Row],[order_date]])</f>
        <v>2024</v>
      </c>
      <c r="N7683">
        <f>MONTH(Table1[[#This Row],[order_date]])</f>
        <v>7</v>
      </c>
      <c r="O7683" s="3">
        <f>Table1[[#This Row],[sales]]-Table1[[#This Row],[profit]]</f>
        <v>2697.7799999999997</v>
      </c>
      <c r="P7683" s="3">
        <f>Table1[[#This Row],[sales]]*Table1[[#This Row],[quantity]]</f>
        <v>24426.78</v>
      </c>
      <c r="Q7683" s="9">
        <f>Table1[[#This Row],[delivery_date]]-Table1[[#This Row],[order_date]]</f>
        <v>2</v>
      </c>
    </row>
    <row r="7684" spans="1:17" x14ac:dyDescent="0.35">
      <c r="A7684" t="s">
        <v>7715</v>
      </c>
      <c r="B7684" t="s">
        <v>41</v>
      </c>
      <c r="C7684" t="s">
        <v>14</v>
      </c>
      <c r="D7684" s="2">
        <v>4208.1499999999996</v>
      </c>
      <c r="E7684">
        <v>0.27</v>
      </c>
      <c r="F7684">
        <v>2</v>
      </c>
      <c r="G7684" s="1">
        <v>45083</v>
      </c>
      <c r="H7684" s="1">
        <v>45089</v>
      </c>
      <c r="I7684" t="s">
        <v>31</v>
      </c>
      <c r="J7684" t="s">
        <v>22</v>
      </c>
      <c r="K7684" s="2">
        <v>455.11</v>
      </c>
      <c r="L7684" t="s">
        <v>23</v>
      </c>
      <c r="M7684">
        <f>YEAR(Table1[[#This Row],[order_date]])</f>
        <v>2023</v>
      </c>
      <c r="N7684">
        <f>MONTH(Table1[[#This Row],[order_date]])</f>
        <v>6</v>
      </c>
      <c r="O7684" s="3">
        <f>Table1[[#This Row],[sales]]-Table1[[#This Row],[profit]]</f>
        <v>3753.0399999999995</v>
      </c>
      <c r="P7684" s="3">
        <f>Table1[[#This Row],[sales]]*Table1[[#This Row],[quantity]]</f>
        <v>8416.2999999999993</v>
      </c>
      <c r="Q7684" s="9">
        <f>Table1[[#This Row],[delivery_date]]-Table1[[#This Row],[order_date]]</f>
        <v>6</v>
      </c>
    </row>
    <row r="7685" spans="1:17" x14ac:dyDescent="0.35">
      <c r="A7685" t="s">
        <v>7716</v>
      </c>
      <c r="B7685" t="s">
        <v>13</v>
      </c>
      <c r="C7685" t="s">
        <v>36</v>
      </c>
      <c r="D7685" s="2">
        <v>1988.79</v>
      </c>
      <c r="E7685">
        <v>0.15</v>
      </c>
      <c r="F7685">
        <v>2</v>
      </c>
      <c r="G7685" s="1">
        <v>45365</v>
      </c>
      <c r="H7685" s="1">
        <v>45372</v>
      </c>
      <c r="I7685" t="s">
        <v>31</v>
      </c>
      <c r="J7685" t="s">
        <v>16</v>
      </c>
      <c r="K7685" s="2">
        <v>569.75</v>
      </c>
      <c r="L7685" t="s">
        <v>39</v>
      </c>
      <c r="M7685">
        <f>YEAR(Table1[[#This Row],[order_date]])</f>
        <v>2024</v>
      </c>
      <c r="N7685">
        <f>MONTH(Table1[[#This Row],[order_date]])</f>
        <v>3</v>
      </c>
      <c r="O7685" s="3">
        <f>Table1[[#This Row],[sales]]-Table1[[#This Row],[profit]]</f>
        <v>1419.04</v>
      </c>
      <c r="P7685" s="3">
        <f>Table1[[#This Row],[sales]]*Table1[[#This Row],[quantity]]</f>
        <v>3977.58</v>
      </c>
      <c r="Q7685" s="9">
        <f>Table1[[#This Row],[delivery_date]]-Table1[[#This Row],[order_date]]</f>
        <v>7</v>
      </c>
    </row>
    <row r="7686" spans="1:17" x14ac:dyDescent="0.35">
      <c r="A7686" t="s">
        <v>7717</v>
      </c>
      <c r="B7686" t="s">
        <v>25</v>
      </c>
      <c r="C7686" t="s">
        <v>36</v>
      </c>
      <c r="D7686" s="2">
        <v>3453.75</v>
      </c>
      <c r="E7686">
        <v>0.46</v>
      </c>
      <c r="F7686">
        <v>3</v>
      </c>
      <c r="G7686" s="1">
        <v>45527</v>
      </c>
      <c r="H7686" s="1">
        <v>45530</v>
      </c>
      <c r="I7686" t="s">
        <v>31</v>
      </c>
      <c r="J7686" t="s">
        <v>16</v>
      </c>
      <c r="K7686" s="2">
        <v>788.11</v>
      </c>
      <c r="L7686" t="s">
        <v>17</v>
      </c>
      <c r="M7686">
        <f>YEAR(Table1[[#This Row],[order_date]])</f>
        <v>2024</v>
      </c>
      <c r="N7686">
        <f>MONTH(Table1[[#This Row],[order_date]])</f>
        <v>8</v>
      </c>
      <c r="O7686" s="3">
        <f>Table1[[#This Row],[sales]]-Table1[[#This Row],[profit]]</f>
        <v>2665.64</v>
      </c>
      <c r="P7686" s="3">
        <f>Table1[[#This Row],[sales]]*Table1[[#This Row],[quantity]]</f>
        <v>10361.25</v>
      </c>
      <c r="Q7686" s="9">
        <f>Table1[[#This Row],[delivery_date]]-Table1[[#This Row],[order_date]]</f>
        <v>3</v>
      </c>
    </row>
    <row r="7687" spans="1:17" x14ac:dyDescent="0.35">
      <c r="A7687" t="s">
        <v>7718</v>
      </c>
      <c r="B7687" t="s">
        <v>41</v>
      </c>
      <c r="C7687" t="s">
        <v>26</v>
      </c>
      <c r="D7687" s="2">
        <v>1033.8399999999999</v>
      </c>
      <c r="E7687">
        <v>0.49</v>
      </c>
      <c r="F7687">
        <v>6</v>
      </c>
      <c r="G7687" s="1">
        <v>45121</v>
      </c>
      <c r="H7687" s="1">
        <v>45126</v>
      </c>
      <c r="I7687" t="s">
        <v>15</v>
      </c>
      <c r="J7687" t="s">
        <v>27</v>
      </c>
      <c r="K7687" s="2">
        <v>97.55</v>
      </c>
      <c r="L7687" t="s">
        <v>34</v>
      </c>
      <c r="M7687">
        <f>YEAR(Table1[[#This Row],[order_date]])</f>
        <v>2023</v>
      </c>
      <c r="N7687">
        <f>MONTH(Table1[[#This Row],[order_date]])</f>
        <v>7</v>
      </c>
      <c r="O7687" s="3">
        <f>Table1[[#This Row],[sales]]-Table1[[#This Row],[profit]]</f>
        <v>936.29</v>
      </c>
      <c r="P7687" s="3">
        <f>Table1[[#This Row],[sales]]*Table1[[#This Row],[quantity]]</f>
        <v>6203.0399999999991</v>
      </c>
      <c r="Q7687" s="9">
        <f>Table1[[#This Row],[delivery_date]]-Table1[[#This Row],[order_date]]</f>
        <v>5</v>
      </c>
    </row>
    <row r="7688" spans="1:17" x14ac:dyDescent="0.35">
      <c r="A7688" t="s">
        <v>7719</v>
      </c>
      <c r="B7688" t="s">
        <v>19</v>
      </c>
      <c r="C7688" t="s">
        <v>33</v>
      </c>
      <c r="D7688" s="2">
        <v>4941.2</v>
      </c>
      <c r="E7688">
        <v>0.44</v>
      </c>
      <c r="F7688">
        <v>1</v>
      </c>
      <c r="G7688" s="1">
        <v>45406</v>
      </c>
      <c r="H7688" s="1">
        <v>45411</v>
      </c>
      <c r="I7688" t="s">
        <v>21</v>
      </c>
      <c r="J7688" t="s">
        <v>22</v>
      </c>
      <c r="K7688" s="2">
        <v>1048.72</v>
      </c>
      <c r="L7688" t="s">
        <v>17</v>
      </c>
      <c r="M7688">
        <f>YEAR(Table1[[#This Row],[order_date]])</f>
        <v>2024</v>
      </c>
      <c r="N7688">
        <f>MONTH(Table1[[#This Row],[order_date]])</f>
        <v>4</v>
      </c>
      <c r="O7688" s="3">
        <f>Table1[[#This Row],[sales]]-Table1[[#This Row],[profit]]</f>
        <v>3892.4799999999996</v>
      </c>
      <c r="P7688" s="3">
        <f>Table1[[#This Row],[sales]]*Table1[[#This Row],[quantity]]</f>
        <v>4941.2</v>
      </c>
      <c r="Q7688" s="9">
        <f>Table1[[#This Row],[delivery_date]]-Table1[[#This Row],[order_date]]</f>
        <v>5</v>
      </c>
    </row>
    <row r="7689" spans="1:17" x14ac:dyDescent="0.35">
      <c r="A7689" t="s">
        <v>7720</v>
      </c>
      <c r="B7689" t="s">
        <v>41</v>
      </c>
      <c r="C7689" t="s">
        <v>14</v>
      </c>
      <c r="D7689" s="2">
        <v>2986.01</v>
      </c>
      <c r="E7689">
        <v>0.17</v>
      </c>
      <c r="F7689">
        <v>4</v>
      </c>
      <c r="G7689" s="1">
        <v>44956</v>
      </c>
      <c r="H7689" s="1">
        <v>44963</v>
      </c>
      <c r="I7689" t="s">
        <v>15</v>
      </c>
      <c r="J7689" t="s">
        <v>22</v>
      </c>
      <c r="K7689" s="2">
        <v>753.68</v>
      </c>
      <c r="L7689" t="s">
        <v>17</v>
      </c>
      <c r="M7689">
        <f>YEAR(Table1[[#This Row],[order_date]])</f>
        <v>2023</v>
      </c>
      <c r="N7689">
        <f>MONTH(Table1[[#This Row],[order_date]])</f>
        <v>1</v>
      </c>
      <c r="O7689" s="3">
        <f>Table1[[#This Row],[sales]]-Table1[[#This Row],[profit]]</f>
        <v>2232.3300000000004</v>
      </c>
      <c r="P7689" s="3">
        <f>Table1[[#This Row],[sales]]*Table1[[#This Row],[quantity]]</f>
        <v>11944.04</v>
      </c>
      <c r="Q7689" s="9">
        <f>Table1[[#This Row],[delivery_date]]-Table1[[#This Row],[order_date]]</f>
        <v>7</v>
      </c>
    </row>
    <row r="7690" spans="1:17" x14ac:dyDescent="0.35">
      <c r="A7690" t="s">
        <v>7721</v>
      </c>
      <c r="B7690" t="s">
        <v>41</v>
      </c>
      <c r="C7690" t="s">
        <v>20</v>
      </c>
      <c r="D7690" s="2">
        <v>4089.76</v>
      </c>
      <c r="E7690">
        <v>0.14000000000000001</v>
      </c>
      <c r="F7690">
        <v>8</v>
      </c>
      <c r="G7690" s="1">
        <v>45330</v>
      </c>
      <c r="H7690" s="1">
        <v>45334</v>
      </c>
      <c r="I7690" t="s">
        <v>15</v>
      </c>
      <c r="J7690" t="s">
        <v>16</v>
      </c>
      <c r="K7690" s="2">
        <v>678.18</v>
      </c>
      <c r="L7690" t="s">
        <v>28</v>
      </c>
      <c r="M7690">
        <f>YEAR(Table1[[#This Row],[order_date]])</f>
        <v>2024</v>
      </c>
      <c r="N7690">
        <f>MONTH(Table1[[#This Row],[order_date]])</f>
        <v>2</v>
      </c>
      <c r="O7690" s="3">
        <f>Table1[[#This Row],[sales]]-Table1[[#This Row],[profit]]</f>
        <v>3411.5800000000004</v>
      </c>
      <c r="P7690" s="3">
        <f>Table1[[#This Row],[sales]]*Table1[[#This Row],[quantity]]</f>
        <v>32718.080000000002</v>
      </c>
      <c r="Q7690" s="9">
        <f>Table1[[#This Row],[delivery_date]]-Table1[[#This Row],[order_date]]</f>
        <v>4</v>
      </c>
    </row>
    <row r="7691" spans="1:17" x14ac:dyDescent="0.35">
      <c r="A7691" t="s">
        <v>7722</v>
      </c>
      <c r="B7691" t="s">
        <v>13</v>
      </c>
      <c r="C7691" t="s">
        <v>14</v>
      </c>
      <c r="D7691" s="2">
        <v>2095.9699999999998</v>
      </c>
      <c r="E7691">
        <v>0.22</v>
      </c>
      <c r="F7691">
        <v>8</v>
      </c>
      <c r="G7691" s="1">
        <v>44993</v>
      </c>
      <c r="H7691" s="1">
        <v>44998</v>
      </c>
      <c r="I7691" t="s">
        <v>15</v>
      </c>
      <c r="J7691" t="s">
        <v>16</v>
      </c>
      <c r="K7691" s="2">
        <v>281.7</v>
      </c>
      <c r="L7691" t="s">
        <v>34</v>
      </c>
      <c r="M7691">
        <f>YEAR(Table1[[#This Row],[order_date]])</f>
        <v>2023</v>
      </c>
      <c r="N7691">
        <f>MONTH(Table1[[#This Row],[order_date]])</f>
        <v>3</v>
      </c>
      <c r="O7691" s="3">
        <f>Table1[[#This Row],[sales]]-Table1[[#This Row],[profit]]</f>
        <v>1814.2699999999998</v>
      </c>
      <c r="P7691" s="3">
        <f>Table1[[#This Row],[sales]]*Table1[[#This Row],[quantity]]</f>
        <v>16767.759999999998</v>
      </c>
      <c r="Q7691" s="9">
        <f>Table1[[#This Row],[delivery_date]]-Table1[[#This Row],[order_date]]</f>
        <v>5</v>
      </c>
    </row>
    <row r="7692" spans="1:17" x14ac:dyDescent="0.35">
      <c r="A7692" t="s">
        <v>7723</v>
      </c>
      <c r="B7692" t="s">
        <v>19</v>
      </c>
      <c r="C7692" t="s">
        <v>14</v>
      </c>
      <c r="D7692" s="2">
        <v>3817.09</v>
      </c>
      <c r="E7692">
        <v>0.37</v>
      </c>
      <c r="F7692">
        <v>5</v>
      </c>
      <c r="G7692" s="1">
        <v>45499</v>
      </c>
      <c r="H7692" s="1">
        <v>45500</v>
      </c>
      <c r="I7692" t="s">
        <v>15</v>
      </c>
      <c r="J7692" t="s">
        <v>16</v>
      </c>
      <c r="K7692" s="2">
        <v>1011.24</v>
      </c>
      <c r="L7692" t="s">
        <v>34</v>
      </c>
      <c r="M7692">
        <f>YEAR(Table1[[#This Row],[order_date]])</f>
        <v>2024</v>
      </c>
      <c r="N7692">
        <f>MONTH(Table1[[#This Row],[order_date]])</f>
        <v>7</v>
      </c>
      <c r="O7692" s="3">
        <f>Table1[[#This Row],[sales]]-Table1[[#This Row],[profit]]</f>
        <v>2805.8500000000004</v>
      </c>
      <c r="P7692" s="3">
        <f>Table1[[#This Row],[sales]]*Table1[[#This Row],[quantity]]</f>
        <v>19085.45</v>
      </c>
      <c r="Q7692" s="9">
        <f>Table1[[#This Row],[delivery_date]]-Table1[[#This Row],[order_date]]</f>
        <v>1</v>
      </c>
    </row>
    <row r="7693" spans="1:17" x14ac:dyDescent="0.35">
      <c r="A7693" t="s">
        <v>7724</v>
      </c>
      <c r="B7693" t="s">
        <v>41</v>
      </c>
      <c r="C7693" t="s">
        <v>26</v>
      </c>
      <c r="D7693" s="2">
        <v>1998.19</v>
      </c>
      <c r="E7693">
        <v>0</v>
      </c>
      <c r="F7693">
        <v>7</v>
      </c>
      <c r="G7693" s="1">
        <v>45226</v>
      </c>
      <c r="H7693" s="1">
        <v>45232</v>
      </c>
      <c r="I7693" t="s">
        <v>15</v>
      </c>
      <c r="J7693" t="s">
        <v>27</v>
      </c>
      <c r="K7693" s="2">
        <v>526.91</v>
      </c>
      <c r="L7693" t="s">
        <v>28</v>
      </c>
      <c r="M7693">
        <f>YEAR(Table1[[#This Row],[order_date]])</f>
        <v>2023</v>
      </c>
      <c r="N7693">
        <f>MONTH(Table1[[#This Row],[order_date]])</f>
        <v>10</v>
      </c>
      <c r="O7693" s="3">
        <f>Table1[[#This Row],[sales]]-Table1[[#This Row],[profit]]</f>
        <v>1471.2800000000002</v>
      </c>
      <c r="P7693" s="3">
        <f>Table1[[#This Row],[sales]]*Table1[[#This Row],[quantity]]</f>
        <v>13987.33</v>
      </c>
      <c r="Q7693" s="9">
        <f>Table1[[#This Row],[delivery_date]]-Table1[[#This Row],[order_date]]</f>
        <v>6</v>
      </c>
    </row>
    <row r="7694" spans="1:17" x14ac:dyDescent="0.35">
      <c r="A7694" t="s">
        <v>7725</v>
      </c>
      <c r="B7694" t="s">
        <v>41</v>
      </c>
      <c r="C7694" t="s">
        <v>14</v>
      </c>
      <c r="D7694" s="2">
        <v>2991.02</v>
      </c>
      <c r="E7694">
        <v>0.5</v>
      </c>
      <c r="F7694">
        <v>5</v>
      </c>
      <c r="G7694" s="1">
        <v>45494</v>
      </c>
      <c r="H7694" s="1">
        <v>45499</v>
      </c>
      <c r="I7694" t="s">
        <v>15</v>
      </c>
      <c r="J7694" t="s">
        <v>27</v>
      </c>
      <c r="K7694" s="2">
        <v>736.74</v>
      </c>
      <c r="L7694" t="s">
        <v>39</v>
      </c>
      <c r="M7694">
        <f>YEAR(Table1[[#This Row],[order_date]])</f>
        <v>2024</v>
      </c>
      <c r="N7694">
        <f>MONTH(Table1[[#This Row],[order_date]])</f>
        <v>7</v>
      </c>
      <c r="O7694" s="3">
        <f>Table1[[#This Row],[sales]]-Table1[[#This Row],[profit]]</f>
        <v>2254.2799999999997</v>
      </c>
      <c r="P7694" s="3">
        <f>Table1[[#This Row],[sales]]*Table1[[#This Row],[quantity]]</f>
        <v>14955.1</v>
      </c>
      <c r="Q7694" s="9">
        <f>Table1[[#This Row],[delivery_date]]-Table1[[#This Row],[order_date]]</f>
        <v>5</v>
      </c>
    </row>
    <row r="7695" spans="1:17" x14ac:dyDescent="0.35">
      <c r="A7695" t="s">
        <v>7726</v>
      </c>
      <c r="B7695" t="s">
        <v>19</v>
      </c>
      <c r="C7695" t="s">
        <v>26</v>
      </c>
      <c r="D7695" s="2">
        <v>3912.86</v>
      </c>
      <c r="E7695">
        <v>0.44</v>
      </c>
      <c r="F7695">
        <v>4</v>
      </c>
      <c r="G7695" s="1">
        <v>45005</v>
      </c>
      <c r="H7695" s="1">
        <v>45010</v>
      </c>
      <c r="I7695" t="s">
        <v>31</v>
      </c>
      <c r="J7695" t="s">
        <v>22</v>
      </c>
      <c r="K7695" s="2">
        <v>396.08</v>
      </c>
      <c r="L7695" t="s">
        <v>23</v>
      </c>
      <c r="M7695">
        <f>YEAR(Table1[[#This Row],[order_date]])</f>
        <v>2023</v>
      </c>
      <c r="N7695">
        <f>MONTH(Table1[[#This Row],[order_date]])</f>
        <v>3</v>
      </c>
      <c r="O7695" s="3">
        <f>Table1[[#This Row],[sales]]-Table1[[#This Row],[profit]]</f>
        <v>3516.78</v>
      </c>
      <c r="P7695" s="3">
        <f>Table1[[#This Row],[sales]]*Table1[[#This Row],[quantity]]</f>
        <v>15651.44</v>
      </c>
      <c r="Q7695" s="9">
        <f>Table1[[#This Row],[delivery_date]]-Table1[[#This Row],[order_date]]</f>
        <v>5</v>
      </c>
    </row>
    <row r="7696" spans="1:17" x14ac:dyDescent="0.35">
      <c r="A7696" t="s">
        <v>7727</v>
      </c>
      <c r="B7696" t="s">
        <v>25</v>
      </c>
      <c r="C7696" t="s">
        <v>26</v>
      </c>
      <c r="D7696" s="2">
        <v>670.72</v>
      </c>
      <c r="E7696">
        <v>0.01</v>
      </c>
      <c r="F7696">
        <v>6</v>
      </c>
      <c r="G7696" s="1">
        <v>45095</v>
      </c>
      <c r="H7696" s="1">
        <v>45099</v>
      </c>
      <c r="I7696" t="s">
        <v>15</v>
      </c>
      <c r="J7696" t="s">
        <v>22</v>
      </c>
      <c r="K7696" s="2">
        <v>127.43</v>
      </c>
      <c r="L7696" t="s">
        <v>34</v>
      </c>
      <c r="M7696">
        <f>YEAR(Table1[[#This Row],[order_date]])</f>
        <v>2023</v>
      </c>
      <c r="N7696">
        <f>MONTH(Table1[[#This Row],[order_date]])</f>
        <v>6</v>
      </c>
      <c r="O7696" s="3">
        <f>Table1[[#This Row],[sales]]-Table1[[#This Row],[profit]]</f>
        <v>543.29</v>
      </c>
      <c r="P7696" s="3">
        <f>Table1[[#This Row],[sales]]*Table1[[#This Row],[quantity]]</f>
        <v>4024.32</v>
      </c>
      <c r="Q7696" s="9">
        <f>Table1[[#This Row],[delivery_date]]-Table1[[#This Row],[order_date]]</f>
        <v>4</v>
      </c>
    </row>
    <row r="7697" spans="1:17" x14ac:dyDescent="0.35">
      <c r="A7697" t="s">
        <v>7728</v>
      </c>
      <c r="B7697" t="s">
        <v>25</v>
      </c>
      <c r="C7697" t="s">
        <v>36</v>
      </c>
      <c r="D7697" s="2">
        <v>1848.25</v>
      </c>
      <c r="E7697">
        <v>0.19</v>
      </c>
      <c r="F7697">
        <v>8</v>
      </c>
      <c r="G7697" s="1">
        <v>45064</v>
      </c>
      <c r="H7697" s="1">
        <v>45065</v>
      </c>
      <c r="I7697" t="s">
        <v>21</v>
      </c>
      <c r="J7697" t="s">
        <v>27</v>
      </c>
      <c r="K7697" s="2">
        <v>295.76</v>
      </c>
      <c r="L7697" t="s">
        <v>17</v>
      </c>
      <c r="M7697">
        <f>YEAR(Table1[[#This Row],[order_date]])</f>
        <v>2023</v>
      </c>
      <c r="N7697">
        <f>MONTH(Table1[[#This Row],[order_date]])</f>
        <v>5</v>
      </c>
      <c r="O7697" s="3">
        <f>Table1[[#This Row],[sales]]-Table1[[#This Row],[profit]]</f>
        <v>1552.49</v>
      </c>
      <c r="P7697" s="3">
        <f>Table1[[#This Row],[sales]]*Table1[[#This Row],[quantity]]</f>
        <v>14786</v>
      </c>
      <c r="Q7697" s="9">
        <f>Table1[[#This Row],[delivery_date]]-Table1[[#This Row],[order_date]]</f>
        <v>1</v>
      </c>
    </row>
    <row r="7698" spans="1:17" x14ac:dyDescent="0.35">
      <c r="A7698" t="s">
        <v>7729</v>
      </c>
      <c r="B7698" t="s">
        <v>41</v>
      </c>
      <c r="C7698" t="s">
        <v>20</v>
      </c>
      <c r="D7698" s="2">
        <v>2770.19</v>
      </c>
      <c r="E7698">
        <v>0.34</v>
      </c>
      <c r="F7698">
        <v>1</v>
      </c>
      <c r="G7698" s="1">
        <v>44941</v>
      </c>
      <c r="H7698" s="1">
        <v>44944</v>
      </c>
      <c r="I7698" t="s">
        <v>21</v>
      </c>
      <c r="J7698" t="s">
        <v>27</v>
      </c>
      <c r="K7698" s="2">
        <v>621.62</v>
      </c>
      <c r="L7698" t="s">
        <v>48</v>
      </c>
      <c r="M7698">
        <f>YEAR(Table1[[#This Row],[order_date]])</f>
        <v>2023</v>
      </c>
      <c r="N7698">
        <f>MONTH(Table1[[#This Row],[order_date]])</f>
        <v>1</v>
      </c>
      <c r="O7698" s="3">
        <f>Table1[[#This Row],[sales]]-Table1[[#This Row],[profit]]</f>
        <v>2148.5700000000002</v>
      </c>
      <c r="P7698" s="3">
        <f>Table1[[#This Row],[sales]]*Table1[[#This Row],[quantity]]</f>
        <v>2770.19</v>
      </c>
      <c r="Q7698" s="9">
        <f>Table1[[#This Row],[delivery_date]]-Table1[[#This Row],[order_date]]</f>
        <v>3</v>
      </c>
    </row>
    <row r="7699" spans="1:17" x14ac:dyDescent="0.35">
      <c r="A7699" t="s">
        <v>7730</v>
      </c>
      <c r="B7699" t="s">
        <v>41</v>
      </c>
      <c r="C7699" t="s">
        <v>26</v>
      </c>
      <c r="D7699" s="2">
        <v>1736.59</v>
      </c>
      <c r="E7699">
        <v>0.12</v>
      </c>
      <c r="F7699">
        <v>3</v>
      </c>
      <c r="G7699" s="1">
        <v>45531</v>
      </c>
      <c r="H7699" s="1">
        <v>45533</v>
      </c>
      <c r="I7699" t="s">
        <v>31</v>
      </c>
      <c r="J7699" t="s">
        <v>16</v>
      </c>
      <c r="K7699" s="2">
        <v>475.46</v>
      </c>
      <c r="L7699" t="s">
        <v>48</v>
      </c>
      <c r="M7699">
        <f>YEAR(Table1[[#This Row],[order_date]])</f>
        <v>2024</v>
      </c>
      <c r="N7699">
        <f>MONTH(Table1[[#This Row],[order_date]])</f>
        <v>8</v>
      </c>
      <c r="O7699" s="3">
        <f>Table1[[#This Row],[sales]]-Table1[[#This Row],[profit]]</f>
        <v>1261.1299999999999</v>
      </c>
      <c r="P7699" s="3">
        <f>Table1[[#This Row],[sales]]*Table1[[#This Row],[quantity]]</f>
        <v>5209.7699999999995</v>
      </c>
      <c r="Q7699" s="9">
        <f>Table1[[#This Row],[delivery_date]]-Table1[[#This Row],[order_date]]</f>
        <v>2</v>
      </c>
    </row>
    <row r="7700" spans="1:17" x14ac:dyDescent="0.35">
      <c r="A7700" t="s">
        <v>7731</v>
      </c>
      <c r="B7700" t="s">
        <v>25</v>
      </c>
      <c r="C7700" t="s">
        <v>33</v>
      </c>
      <c r="D7700" s="2">
        <v>1614.92</v>
      </c>
      <c r="E7700">
        <v>7.0000000000000007E-2</v>
      </c>
      <c r="F7700">
        <v>4</v>
      </c>
      <c r="G7700" s="1">
        <v>45619</v>
      </c>
      <c r="H7700" s="1">
        <v>45624</v>
      </c>
      <c r="I7700" t="s">
        <v>21</v>
      </c>
      <c r="J7700" t="s">
        <v>27</v>
      </c>
      <c r="K7700" s="2">
        <v>180.42</v>
      </c>
      <c r="L7700" t="s">
        <v>17</v>
      </c>
      <c r="M7700">
        <f>YEAR(Table1[[#This Row],[order_date]])</f>
        <v>2024</v>
      </c>
      <c r="N7700">
        <f>MONTH(Table1[[#This Row],[order_date]])</f>
        <v>11</v>
      </c>
      <c r="O7700" s="3">
        <f>Table1[[#This Row],[sales]]-Table1[[#This Row],[profit]]</f>
        <v>1434.5</v>
      </c>
      <c r="P7700" s="3">
        <f>Table1[[#This Row],[sales]]*Table1[[#This Row],[quantity]]</f>
        <v>6459.68</v>
      </c>
      <c r="Q7700" s="9">
        <f>Table1[[#This Row],[delivery_date]]-Table1[[#This Row],[order_date]]</f>
        <v>5</v>
      </c>
    </row>
    <row r="7701" spans="1:17" x14ac:dyDescent="0.35">
      <c r="A7701" t="s">
        <v>7732</v>
      </c>
      <c r="B7701" t="s">
        <v>13</v>
      </c>
      <c r="C7701" t="s">
        <v>33</v>
      </c>
      <c r="D7701" s="2">
        <v>1480.15</v>
      </c>
      <c r="E7701">
        <v>0.31</v>
      </c>
      <c r="F7701">
        <v>5</v>
      </c>
      <c r="G7701" s="1">
        <v>45408</v>
      </c>
      <c r="H7701" s="1">
        <v>45411</v>
      </c>
      <c r="I7701" t="s">
        <v>15</v>
      </c>
      <c r="J7701" t="s">
        <v>27</v>
      </c>
      <c r="K7701" s="2">
        <v>188.73</v>
      </c>
      <c r="L7701" t="s">
        <v>17</v>
      </c>
      <c r="M7701">
        <f>YEAR(Table1[[#This Row],[order_date]])</f>
        <v>2024</v>
      </c>
      <c r="N7701">
        <f>MONTH(Table1[[#This Row],[order_date]])</f>
        <v>4</v>
      </c>
      <c r="O7701" s="3">
        <f>Table1[[#This Row],[sales]]-Table1[[#This Row],[profit]]</f>
        <v>1291.42</v>
      </c>
      <c r="P7701" s="3">
        <f>Table1[[#This Row],[sales]]*Table1[[#This Row],[quantity]]</f>
        <v>7400.75</v>
      </c>
      <c r="Q7701" s="9">
        <f>Table1[[#This Row],[delivery_date]]-Table1[[#This Row],[order_date]]</f>
        <v>3</v>
      </c>
    </row>
    <row r="7702" spans="1:17" x14ac:dyDescent="0.35">
      <c r="A7702" t="s">
        <v>7733</v>
      </c>
      <c r="B7702" t="s">
        <v>19</v>
      </c>
      <c r="C7702" t="s">
        <v>20</v>
      </c>
      <c r="D7702" s="2">
        <v>1216.18</v>
      </c>
      <c r="E7702">
        <v>0.45</v>
      </c>
      <c r="F7702">
        <v>1</v>
      </c>
      <c r="G7702" s="1">
        <v>44977</v>
      </c>
      <c r="H7702" s="1">
        <v>44983</v>
      </c>
      <c r="I7702" t="s">
        <v>21</v>
      </c>
      <c r="J7702" t="s">
        <v>16</v>
      </c>
      <c r="K7702" s="2">
        <v>132.72</v>
      </c>
      <c r="L7702" t="s">
        <v>34</v>
      </c>
      <c r="M7702">
        <f>YEAR(Table1[[#This Row],[order_date]])</f>
        <v>2023</v>
      </c>
      <c r="N7702">
        <f>MONTH(Table1[[#This Row],[order_date]])</f>
        <v>2</v>
      </c>
      <c r="O7702" s="3">
        <f>Table1[[#This Row],[sales]]-Table1[[#This Row],[profit]]</f>
        <v>1083.46</v>
      </c>
      <c r="P7702" s="3">
        <f>Table1[[#This Row],[sales]]*Table1[[#This Row],[quantity]]</f>
        <v>1216.18</v>
      </c>
      <c r="Q7702" s="9">
        <f>Table1[[#This Row],[delivery_date]]-Table1[[#This Row],[order_date]]</f>
        <v>6</v>
      </c>
    </row>
    <row r="7703" spans="1:17" x14ac:dyDescent="0.35">
      <c r="A7703" t="s">
        <v>7734</v>
      </c>
      <c r="B7703" t="s">
        <v>19</v>
      </c>
      <c r="C7703" t="s">
        <v>26</v>
      </c>
      <c r="D7703" s="2">
        <v>4259.63</v>
      </c>
      <c r="E7703">
        <v>0.48</v>
      </c>
      <c r="F7703">
        <v>9</v>
      </c>
      <c r="G7703" s="1">
        <v>45647</v>
      </c>
      <c r="H7703" s="1">
        <v>45654</v>
      </c>
      <c r="I7703" t="s">
        <v>31</v>
      </c>
      <c r="J7703" t="s">
        <v>27</v>
      </c>
      <c r="K7703" s="2">
        <v>1018.81</v>
      </c>
      <c r="L7703" t="s">
        <v>39</v>
      </c>
      <c r="M7703">
        <f>YEAR(Table1[[#This Row],[order_date]])</f>
        <v>2024</v>
      </c>
      <c r="N7703">
        <f>MONTH(Table1[[#This Row],[order_date]])</f>
        <v>12</v>
      </c>
      <c r="O7703" s="3">
        <f>Table1[[#This Row],[sales]]-Table1[[#This Row],[profit]]</f>
        <v>3240.82</v>
      </c>
      <c r="P7703" s="3">
        <f>Table1[[#This Row],[sales]]*Table1[[#This Row],[quantity]]</f>
        <v>38336.67</v>
      </c>
      <c r="Q7703" s="9">
        <f>Table1[[#This Row],[delivery_date]]-Table1[[#This Row],[order_date]]</f>
        <v>7</v>
      </c>
    </row>
    <row r="7704" spans="1:17" x14ac:dyDescent="0.35">
      <c r="A7704" t="s">
        <v>7735</v>
      </c>
      <c r="B7704" t="s">
        <v>13</v>
      </c>
      <c r="C7704" t="s">
        <v>20</v>
      </c>
      <c r="D7704" s="2">
        <v>4626.08</v>
      </c>
      <c r="E7704">
        <v>0.01</v>
      </c>
      <c r="F7704">
        <v>8</v>
      </c>
      <c r="G7704" s="1">
        <v>45047</v>
      </c>
      <c r="H7704" s="1">
        <v>45050</v>
      </c>
      <c r="I7704" t="s">
        <v>31</v>
      </c>
      <c r="J7704" t="s">
        <v>16</v>
      </c>
      <c r="K7704" s="2">
        <v>806.06</v>
      </c>
      <c r="L7704" t="s">
        <v>39</v>
      </c>
      <c r="M7704">
        <f>YEAR(Table1[[#This Row],[order_date]])</f>
        <v>2023</v>
      </c>
      <c r="N7704">
        <f>MONTH(Table1[[#This Row],[order_date]])</f>
        <v>5</v>
      </c>
      <c r="O7704" s="3">
        <f>Table1[[#This Row],[sales]]-Table1[[#This Row],[profit]]</f>
        <v>3820.02</v>
      </c>
      <c r="P7704" s="3">
        <f>Table1[[#This Row],[sales]]*Table1[[#This Row],[quantity]]</f>
        <v>37008.639999999999</v>
      </c>
      <c r="Q7704" s="9">
        <f>Table1[[#This Row],[delivery_date]]-Table1[[#This Row],[order_date]]</f>
        <v>3</v>
      </c>
    </row>
    <row r="7705" spans="1:17" x14ac:dyDescent="0.35">
      <c r="A7705" t="s">
        <v>7736</v>
      </c>
      <c r="B7705" t="s">
        <v>13</v>
      </c>
      <c r="C7705" t="s">
        <v>36</v>
      </c>
      <c r="D7705" s="2">
        <v>3530.83</v>
      </c>
      <c r="E7705">
        <v>0.44</v>
      </c>
      <c r="F7705">
        <v>2</v>
      </c>
      <c r="G7705" s="1">
        <v>44992</v>
      </c>
      <c r="H7705" s="1">
        <v>44994</v>
      </c>
      <c r="I7705" t="s">
        <v>21</v>
      </c>
      <c r="J7705" t="s">
        <v>27</v>
      </c>
      <c r="K7705" s="2">
        <v>596.99</v>
      </c>
      <c r="L7705" t="s">
        <v>34</v>
      </c>
      <c r="M7705">
        <f>YEAR(Table1[[#This Row],[order_date]])</f>
        <v>2023</v>
      </c>
      <c r="N7705">
        <f>MONTH(Table1[[#This Row],[order_date]])</f>
        <v>3</v>
      </c>
      <c r="O7705" s="3">
        <f>Table1[[#This Row],[sales]]-Table1[[#This Row],[profit]]</f>
        <v>2933.84</v>
      </c>
      <c r="P7705" s="3">
        <f>Table1[[#This Row],[sales]]*Table1[[#This Row],[quantity]]</f>
        <v>7061.66</v>
      </c>
      <c r="Q7705" s="9">
        <f>Table1[[#This Row],[delivery_date]]-Table1[[#This Row],[order_date]]</f>
        <v>2</v>
      </c>
    </row>
    <row r="7706" spans="1:17" x14ac:dyDescent="0.35">
      <c r="A7706" t="s">
        <v>7737</v>
      </c>
      <c r="B7706" t="s">
        <v>13</v>
      </c>
      <c r="C7706" t="s">
        <v>33</v>
      </c>
      <c r="D7706" s="2">
        <v>247</v>
      </c>
      <c r="E7706">
        <v>0.28000000000000003</v>
      </c>
      <c r="F7706">
        <v>5</v>
      </c>
      <c r="G7706" s="1">
        <v>44952</v>
      </c>
      <c r="H7706" s="1">
        <v>44954</v>
      </c>
      <c r="I7706" t="s">
        <v>15</v>
      </c>
      <c r="J7706" t="s">
        <v>16</v>
      </c>
      <c r="K7706" s="2">
        <v>42.95</v>
      </c>
      <c r="L7706" t="s">
        <v>28</v>
      </c>
      <c r="M7706">
        <f>YEAR(Table1[[#This Row],[order_date]])</f>
        <v>2023</v>
      </c>
      <c r="N7706">
        <f>MONTH(Table1[[#This Row],[order_date]])</f>
        <v>1</v>
      </c>
      <c r="O7706" s="3">
        <f>Table1[[#This Row],[sales]]-Table1[[#This Row],[profit]]</f>
        <v>204.05</v>
      </c>
      <c r="P7706" s="3">
        <f>Table1[[#This Row],[sales]]*Table1[[#This Row],[quantity]]</f>
        <v>1235</v>
      </c>
      <c r="Q7706" s="9">
        <f>Table1[[#This Row],[delivery_date]]-Table1[[#This Row],[order_date]]</f>
        <v>2</v>
      </c>
    </row>
    <row r="7707" spans="1:17" x14ac:dyDescent="0.35">
      <c r="A7707" t="s">
        <v>7738</v>
      </c>
      <c r="B7707" t="s">
        <v>13</v>
      </c>
      <c r="C7707" t="s">
        <v>14</v>
      </c>
      <c r="D7707" s="2">
        <v>3952.54</v>
      </c>
      <c r="E7707">
        <v>0.12</v>
      </c>
      <c r="F7707">
        <v>9</v>
      </c>
      <c r="G7707" s="1">
        <v>45212</v>
      </c>
      <c r="H7707" s="1">
        <v>45215</v>
      </c>
      <c r="I7707" t="s">
        <v>21</v>
      </c>
      <c r="J7707" t="s">
        <v>22</v>
      </c>
      <c r="K7707" s="2">
        <v>502.02</v>
      </c>
      <c r="L7707" t="s">
        <v>23</v>
      </c>
      <c r="M7707">
        <f>YEAR(Table1[[#This Row],[order_date]])</f>
        <v>2023</v>
      </c>
      <c r="N7707">
        <f>MONTH(Table1[[#This Row],[order_date]])</f>
        <v>10</v>
      </c>
      <c r="O7707" s="3">
        <f>Table1[[#This Row],[sales]]-Table1[[#This Row],[profit]]</f>
        <v>3450.52</v>
      </c>
      <c r="P7707" s="3">
        <f>Table1[[#This Row],[sales]]*Table1[[#This Row],[quantity]]</f>
        <v>35572.86</v>
      </c>
      <c r="Q7707" s="9">
        <f>Table1[[#This Row],[delivery_date]]-Table1[[#This Row],[order_date]]</f>
        <v>3</v>
      </c>
    </row>
    <row r="7708" spans="1:17" x14ac:dyDescent="0.35">
      <c r="A7708" t="s">
        <v>7739</v>
      </c>
      <c r="B7708" t="s">
        <v>13</v>
      </c>
      <c r="C7708" t="s">
        <v>33</v>
      </c>
      <c r="D7708" s="2">
        <v>2706.51</v>
      </c>
      <c r="E7708">
        <v>0.31</v>
      </c>
      <c r="F7708">
        <v>3</v>
      </c>
      <c r="G7708" s="1">
        <v>44981</v>
      </c>
      <c r="H7708" s="1">
        <v>44988</v>
      </c>
      <c r="I7708" t="s">
        <v>31</v>
      </c>
      <c r="J7708" t="s">
        <v>16</v>
      </c>
      <c r="K7708" s="2">
        <v>290.16000000000003</v>
      </c>
      <c r="L7708" t="s">
        <v>48</v>
      </c>
      <c r="M7708">
        <f>YEAR(Table1[[#This Row],[order_date]])</f>
        <v>2023</v>
      </c>
      <c r="N7708">
        <f>MONTH(Table1[[#This Row],[order_date]])</f>
        <v>2</v>
      </c>
      <c r="O7708" s="3">
        <f>Table1[[#This Row],[sales]]-Table1[[#This Row],[profit]]</f>
        <v>2416.3500000000004</v>
      </c>
      <c r="P7708" s="3">
        <f>Table1[[#This Row],[sales]]*Table1[[#This Row],[quantity]]</f>
        <v>8119.5300000000007</v>
      </c>
      <c r="Q7708" s="9">
        <f>Table1[[#This Row],[delivery_date]]-Table1[[#This Row],[order_date]]</f>
        <v>7</v>
      </c>
    </row>
    <row r="7709" spans="1:17" x14ac:dyDescent="0.35">
      <c r="A7709" t="s">
        <v>7740</v>
      </c>
      <c r="B7709" t="s">
        <v>13</v>
      </c>
      <c r="C7709" t="s">
        <v>26</v>
      </c>
      <c r="D7709" s="2">
        <v>3814.74</v>
      </c>
      <c r="E7709">
        <v>0.5</v>
      </c>
      <c r="F7709">
        <v>5</v>
      </c>
      <c r="G7709" s="1">
        <v>45575</v>
      </c>
      <c r="H7709" s="1">
        <v>45576</v>
      </c>
      <c r="I7709" t="s">
        <v>15</v>
      </c>
      <c r="J7709" t="s">
        <v>16</v>
      </c>
      <c r="K7709" s="2">
        <v>957.03</v>
      </c>
      <c r="L7709" t="s">
        <v>17</v>
      </c>
      <c r="M7709">
        <f>YEAR(Table1[[#This Row],[order_date]])</f>
        <v>2024</v>
      </c>
      <c r="N7709">
        <f>MONTH(Table1[[#This Row],[order_date]])</f>
        <v>10</v>
      </c>
      <c r="O7709" s="3">
        <f>Table1[[#This Row],[sales]]-Table1[[#This Row],[profit]]</f>
        <v>2857.71</v>
      </c>
      <c r="P7709" s="3">
        <f>Table1[[#This Row],[sales]]*Table1[[#This Row],[quantity]]</f>
        <v>19073.699999999997</v>
      </c>
      <c r="Q7709" s="9">
        <f>Table1[[#This Row],[delivery_date]]-Table1[[#This Row],[order_date]]</f>
        <v>1</v>
      </c>
    </row>
    <row r="7710" spans="1:17" x14ac:dyDescent="0.35">
      <c r="A7710" t="s">
        <v>7741</v>
      </c>
      <c r="B7710" t="s">
        <v>19</v>
      </c>
      <c r="C7710" t="s">
        <v>20</v>
      </c>
      <c r="D7710" s="2">
        <v>2242.96</v>
      </c>
      <c r="E7710">
        <v>0.14000000000000001</v>
      </c>
      <c r="F7710">
        <v>9</v>
      </c>
      <c r="G7710" s="1">
        <v>44950</v>
      </c>
      <c r="H7710" s="1">
        <v>44954</v>
      </c>
      <c r="I7710" t="s">
        <v>31</v>
      </c>
      <c r="J7710" t="s">
        <v>16</v>
      </c>
      <c r="K7710" s="2">
        <v>465.23</v>
      </c>
      <c r="L7710" t="s">
        <v>39</v>
      </c>
      <c r="M7710">
        <f>YEAR(Table1[[#This Row],[order_date]])</f>
        <v>2023</v>
      </c>
      <c r="N7710">
        <f>MONTH(Table1[[#This Row],[order_date]])</f>
        <v>1</v>
      </c>
      <c r="O7710" s="3">
        <f>Table1[[#This Row],[sales]]-Table1[[#This Row],[profit]]</f>
        <v>1777.73</v>
      </c>
      <c r="P7710" s="3">
        <f>Table1[[#This Row],[sales]]*Table1[[#This Row],[quantity]]</f>
        <v>20186.64</v>
      </c>
      <c r="Q7710" s="9">
        <f>Table1[[#This Row],[delivery_date]]-Table1[[#This Row],[order_date]]</f>
        <v>4</v>
      </c>
    </row>
    <row r="7711" spans="1:17" x14ac:dyDescent="0.35">
      <c r="A7711" t="s">
        <v>7742</v>
      </c>
      <c r="B7711" t="s">
        <v>13</v>
      </c>
      <c r="C7711" t="s">
        <v>33</v>
      </c>
      <c r="D7711" s="2">
        <v>302.27999999999997</v>
      </c>
      <c r="E7711">
        <v>0.14000000000000001</v>
      </c>
      <c r="F7711">
        <v>6</v>
      </c>
      <c r="G7711" s="1">
        <v>45140</v>
      </c>
      <c r="H7711" s="1">
        <v>45143</v>
      </c>
      <c r="I7711" t="s">
        <v>15</v>
      </c>
      <c r="J7711" t="s">
        <v>16</v>
      </c>
      <c r="K7711" s="2">
        <v>69.569999999999993</v>
      </c>
      <c r="L7711" t="s">
        <v>28</v>
      </c>
      <c r="M7711">
        <f>YEAR(Table1[[#This Row],[order_date]])</f>
        <v>2023</v>
      </c>
      <c r="N7711">
        <f>MONTH(Table1[[#This Row],[order_date]])</f>
        <v>8</v>
      </c>
      <c r="O7711" s="3">
        <f>Table1[[#This Row],[sales]]-Table1[[#This Row],[profit]]</f>
        <v>232.70999999999998</v>
      </c>
      <c r="P7711" s="3">
        <f>Table1[[#This Row],[sales]]*Table1[[#This Row],[quantity]]</f>
        <v>1813.6799999999998</v>
      </c>
      <c r="Q7711" s="9">
        <f>Table1[[#This Row],[delivery_date]]-Table1[[#This Row],[order_date]]</f>
        <v>3</v>
      </c>
    </row>
    <row r="7712" spans="1:17" x14ac:dyDescent="0.35">
      <c r="A7712" t="s">
        <v>7743</v>
      </c>
      <c r="B7712" t="s">
        <v>25</v>
      </c>
      <c r="C7712" t="s">
        <v>14</v>
      </c>
      <c r="D7712" s="2">
        <v>3440.55</v>
      </c>
      <c r="E7712">
        <v>0.35</v>
      </c>
      <c r="F7712">
        <v>5</v>
      </c>
      <c r="G7712" s="1">
        <v>44988</v>
      </c>
      <c r="H7712" s="1">
        <v>44994</v>
      </c>
      <c r="I7712" t="s">
        <v>31</v>
      </c>
      <c r="J7712" t="s">
        <v>22</v>
      </c>
      <c r="K7712" s="2">
        <v>429.33</v>
      </c>
      <c r="L7712" t="s">
        <v>48</v>
      </c>
      <c r="M7712">
        <f>YEAR(Table1[[#This Row],[order_date]])</f>
        <v>2023</v>
      </c>
      <c r="N7712">
        <f>MONTH(Table1[[#This Row],[order_date]])</f>
        <v>3</v>
      </c>
      <c r="O7712" s="3">
        <f>Table1[[#This Row],[sales]]-Table1[[#This Row],[profit]]</f>
        <v>3011.2200000000003</v>
      </c>
      <c r="P7712" s="3">
        <f>Table1[[#This Row],[sales]]*Table1[[#This Row],[quantity]]</f>
        <v>17202.75</v>
      </c>
      <c r="Q7712" s="9">
        <f>Table1[[#This Row],[delivery_date]]-Table1[[#This Row],[order_date]]</f>
        <v>6</v>
      </c>
    </row>
    <row r="7713" spans="1:17" x14ac:dyDescent="0.35">
      <c r="A7713" t="s">
        <v>7744</v>
      </c>
      <c r="B7713" t="s">
        <v>13</v>
      </c>
      <c r="C7713" t="s">
        <v>14</v>
      </c>
      <c r="D7713" s="2">
        <v>2276.23</v>
      </c>
      <c r="E7713">
        <v>0.02</v>
      </c>
      <c r="F7713">
        <v>8</v>
      </c>
      <c r="G7713" s="1">
        <v>44978</v>
      </c>
      <c r="H7713" s="1">
        <v>44984</v>
      </c>
      <c r="I7713" t="s">
        <v>21</v>
      </c>
      <c r="J7713" t="s">
        <v>27</v>
      </c>
      <c r="K7713" s="2">
        <v>211.96</v>
      </c>
      <c r="L7713" t="s">
        <v>17</v>
      </c>
      <c r="M7713">
        <f>YEAR(Table1[[#This Row],[order_date]])</f>
        <v>2023</v>
      </c>
      <c r="N7713">
        <f>MONTH(Table1[[#This Row],[order_date]])</f>
        <v>2</v>
      </c>
      <c r="O7713" s="3">
        <f>Table1[[#This Row],[sales]]-Table1[[#This Row],[profit]]</f>
        <v>2064.27</v>
      </c>
      <c r="P7713" s="3">
        <f>Table1[[#This Row],[sales]]*Table1[[#This Row],[quantity]]</f>
        <v>18209.84</v>
      </c>
      <c r="Q7713" s="9">
        <f>Table1[[#This Row],[delivery_date]]-Table1[[#This Row],[order_date]]</f>
        <v>6</v>
      </c>
    </row>
    <row r="7714" spans="1:17" x14ac:dyDescent="0.35">
      <c r="A7714" t="s">
        <v>7745</v>
      </c>
      <c r="B7714" t="s">
        <v>13</v>
      </c>
      <c r="C7714" t="s">
        <v>20</v>
      </c>
      <c r="D7714" s="2">
        <v>4382.8100000000004</v>
      </c>
      <c r="E7714">
        <v>0.41</v>
      </c>
      <c r="F7714">
        <v>5</v>
      </c>
      <c r="G7714" s="1">
        <v>45564</v>
      </c>
      <c r="H7714" s="1">
        <v>45566</v>
      </c>
      <c r="I7714" t="s">
        <v>15</v>
      </c>
      <c r="J7714" t="s">
        <v>27</v>
      </c>
      <c r="K7714" s="2">
        <v>515.95000000000005</v>
      </c>
      <c r="L7714" t="s">
        <v>34</v>
      </c>
      <c r="M7714">
        <f>YEAR(Table1[[#This Row],[order_date]])</f>
        <v>2024</v>
      </c>
      <c r="N7714">
        <f>MONTH(Table1[[#This Row],[order_date]])</f>
        <v>9</v>
      </c>
      <c r="O7714" s="3">
        <f>Table1[[#This Row],[sales]]-Table1[[#This Row],[profit]]</f>
        <v>3866.8600000000006</v>
      </c>
      <c r="P7714" s="3">
        <f>Table1[[#This Row],[sales]]*Table1[[#This Row],[quantity]]</f>
        <v>21914.050000000003</v>
      </c>
      <c r="Q7714" s="9">
        <f>Table1[[#This Row],[delivery_date]]-Table1[[#This Row],[order_date]]</f>
        <v>2</v>
      </c>
    </row>
    <row r="7715" spans="1:17" x14ac:dyDescent="0.35">
      <c r="A7715" t="s">
        <v>7746</v>
      </c>
      <c r="B7715" t="s">
        <v>19</v>
      </c>
      <c r="C7715" t="s">
        <v>20</v>
      </c>
      <c r="D7715" s="2">
        <v>3716.88</v>
      </c>
      <c r="E7715">
        <v>0.33</v>
      </c>
      <c r="F7715">
        <v>9</v>
      </c>
      <c r="G7715" s="1">
        <v>45260</v>
      </c>
      <c r="H7715" s="1">
        <v>45264</v>
      </c>
      <c r="I7715" t="s">
        <v>31</v>
      </c>
      <c r="J7715" t="s">
        <v>16</v>
      </c>
      <c r="K7715" s="2">
        <v>1015.45</v>
      </c>
      <c r="L7715" t="s">
        <v>28</v>
      </c>
      <c r="M7715">
        <f>YEAR(Table1[[#This Row],[order_date]])</f>
        <v>2023</v>
      </c>
      <c r="N7715">
        <f>MONTH(Table1[[#This Row],[order_date]])</f>
        <v>11</v>
      </c>
      <c r="O7715" s="3">
        <f>Table1[[#This Row],[sales]]-Table1[[#This Row],[profit]]</f>
        <v>2701.4300000000003</v>
      </c>
      <c r="P7715" s="3">
        <f>Table1[[#This Row],[sales]]*Table1[[#This Row],[quantity]]</f>
        <v>33451.919999999998</v>
      </c>
      <c r="Q7715" s="9">
        <f>Table1[[#This Row],[delivery_date]]-Table1[[#This Row],[order_date]]</f>
        <v>4</v>
      </c>
    </row>
    <row r="7716" spans="1:17" x14ac:dyDescent="0.35">
      <c r="A7716" t="s">
        <v>7747</v>
      </c>
      <c r="B7716" t="s">
        <v>19</v>
      </c>
      <c r="C7716" t="s">
        <v>33</v>
      </c>
      <c r="D7716" s="2">
        <v>1861.85</v>
      </c>
      <c r="E7716">
        <v>0.42</v>
      </c>
      <c r="F7716">
        <v>3</v>
      </c>
      <c r="G7716" s="1">
        <v>44978</v>
      </c>
      <c r="H7716" s="1">
        <v>44980</v>
      </c>
      <c r="I7716" t="s">
        <v>31</v>
      </c>
      <c r="J7716" t="s">
        <v>16</v>
      </c>
      <c r="K7716" s="2">
        <v>249.87</v>
      </c>
      <c r="L7716" t="s">
        <v>17</v>
      </c>
      <c r="M7716">
        <f>YEAR(Table1[[#This Row],[order_date]])</f>
        <v>2023</v>
      </c>
      <c r="N7716">
        <f>MONTH(Table1[[#This Row],[order_date]])</f>
        <v>2</v>
      </c>
      <c r="O7716" s="3">
        <f>Table1[[#This Row],[sales]]-Table1[[#This Row],[profit]]</f>
        <v>1611.98</v>
      </c>
      <c r="P7716" s="3">
        <f>Table1[[#This Row],[sales]]*Table1[[#This Row],[quantity]]</f>
        <v>5585.5499999999993</v>
      </c>
      <c r="Q7716" s="9">
        <f>Table1[[#This Row],[delivery_date]]-Table1[[#This Row],[order_date]]</f>
        <v>2</v>
      </c>
    </row>
    <row r="7717" spans="1:17" x14ac:dyDescent="0.35">
      <c r="A7717" t="s">
        <v>7748</v>
      </c>
      <c r="B7717" t="s">
        <v>13</v>
      </c>
      <c r="C7717" t="s">
        <v>26</v>
      </c>
      <c r="D7717" s="2">
        <v>3648</v>
      </c>
      <c r="E7717">
        <v>0.12</v>
      </c>
      <c r="F7717">
        <v>1</v>
      </c>
      <c r="G7717" s="1">
        <v>45225</v>
      </c>
      <c r="H7717" s="1">
        <v>45232</v>
      </c>
      <c r="I7717" t="s">
        <v>31</v>
      </c>
      <c r="J7717" t="s">
        <v>27</v>
      </c>
      <c r="K7717" s="2">
        <v>240.74</v>
      </c>
      <c r="L7717" t="s">
        <v>34</v>
      </c>
      <c r="M7717">
        <f>YEAR(Table1[[#This Row],[order_date]])</f>
        <v>2023</v>
      </c>
      <c r="N7717">
        <f>MONTH(Table1[[#This Row],[order_date]])</f>
        <v>10</v>
      </c>
      <c r="O7717" s="3">
        <f>Table1[[#This Row],[sales]]-Table1[[#This Row],[profit]]</f>
        <v>3407.26</v>
      </c>
      <c r="P7717" s="3">
        <f>Table1[[#This Row],[sales]]*Table1[[#This Row],[quantity]]</f>
        <v>3648</v>
      </c>
      <c r="Q7717" s="9">
        <f>Table1[[#This Row],[delivery_date]]-Table1[[#This Row],[order_date]]</f>
        <v>7</v>
      </c>
    </row>
    <row r="7718" spans="1:17" x14ac:dyDescent="0.35">
      <c r="A7718" t="s">
        <v>7749</v>
      </c>
      <c r="B7718" t="s">
        <v>19</v>
      </c>
      <c r="C7718" t="s">
        <v>36</v>
      </c>
      <c r="D7718" s="2">
        <v>2526.52</v>
      </c>
      <c r="E7718">
        <v>0.42</v>
      </c>
      <c r="F7718">
        <v>4</v>
      </c>
      <c r="G7718" s="1">
        <v>45534</v>
      </c>
      <c r="H7718" s="1">
        <v>45537</v>
      </c>
      <c r="I7718" t="s">
        <v>21</v>
      </c>
      <c r="J7718" t="s">
        <v>22</v>
      </c>
      <c r="K7718" s="2">
        <v>435.74</v>
      </c>
      <c r="L7718" t="s">
        <v>17</v>
      </c>
      <c r="M7718">
        <f>YEAR(Table1[[#This Row],[order_date]])</f>
        <v>2024</v>
      </c>
      <c r="N7718">
        <f>MONTH(Table1[[#This Row],[order_date]])</f>
        <v>8</v>
      </c>
      <c r="O7718" s="3">
        <f>Table1[[#This Row],[sales]]-Table1[[#This Row],[profit]]</f>
        <v>2090.7799999999997</v>
      </c>
      <c r="P7718" s="3">
        <f>Table1[[#This Row],[sales]]*Table1[[#This Row],[quantity]]</f>
        <v>10106.08</v>
      </c>
      <c r="Q7718" s="9">
        <f>Table1[[#This Row],[delivery_date]]-Table1[[#This Row],[order_date]]</f>
        <v>3</v>
      </c>
    </row>
    <row r="7719" spans="1:17" x14ac:dyDescent="0.35">
      <c r="A7719" t="s">
        <v>7750</v>
      </c>
      <c r="B7719" t="s">
        <v>41</v>
      </c>
      <c r="C7719" t="s">
        <v>14</v>
      </c>
      <c r="D7719" s="2">
        <v>1077.28</v>
      </c>
      <c r="E7719">
        <v>0.22</v>
      </c>
      <c r="F7719">
        <v>7</v>
      </c>
      <c r="G7719" s="1">
        <v>45576</v>
      </c>
      <c r="H7719" s="1">
        <v>45580</v>
      </c>
      <c r="I7719" t="s">
        <v>21</v>
      </c>
      <c r="J7719" t="s">
        <v>16</v>
      </c>
      <c r="K7719" s="2">
        <v>142.49</v>
      </c>
      <c r="L7719" t="s">
        <v>34</v>
      </c>
      <c r="M7719">
        <f>YEAR(Table1[[#This Row],[order_date]])</f>
        <v>2024</v>
      </c>
      <c r="N7719">
        <f>MONTH(Table1[[#This Row],[order_date]])</f>
        <v>10</v>
      </c>
      <c r="O7719" s="3">
        <f>Table1[[#This Row],[sales]]-Table1[[#This Row],[profit]]</f>
        <v>934.79</v>
      </c>
      <c r="P7719" s="3">
        <f>Table1[[#This Row],[sales]]*Table1[[#This Row],[quantity]]</f>
        <v>7540.96</v>
      </c>
      <c r="Q7719" s="9">
        <f>Table1[[#This Row],[delivery_date]]-Table1[[#This Row],[order_date]]</f>
        <v>4</v>
      </c>
    </row>
    <row r="7720" spans="1:17" x14ac:dyDescent="0.35">
      <c r="A7720" t="s">
        <v>7751</v>
      </c>
      <c r="B7720" t="s">
        <v>19</v>
      </c>
      <c r="C7720" t="s">
        <v>20</v>
      </c>
      <c r="D7720" s="2">
        <v>2157.44</v>
      </c>
      <c r="E7720">
        <v>7.0000000000000007E-2</v>
      </c>
      <c r="F7720">
        <v>3</v>
      </c>
      <c r="G7720" s="1">
        <v>45248</v>
      </c>
      <c r="H7720" s="1">
        <v>45250</v>
      </c>
      <c r="I7720" t="s">
        <v>31</v>
      </c>
      <c r="J7720" t="s">
        <v>16</v>
      </c>
      <c r="K7720" s="2">
        <v>366.43</v>
      </c>
      <c r="L7720" t="s">
        <v>23</v>
      </c>
      <c r="M7720">
        <f>YEAR(Table1[[#This Row],[order_date]])</f>
        <v>2023</v>
      </c>
      <c r="N7720">
        <f>MONTH(Table1[[#This Row],[order_date]])</f>
        <v>11</v>
      </c>
      <c r="O7720" s="3">
        <f>Table1[[#This Row],[sales]]-Table1[[#This Row],[profit]]</f>
        <v>1791.01</v>
      </c>
      <c r="P7720" s="3">
        <f>Table1[[#This Row],[sales]]*Table1[[#This Row],[quantity]]</f>
        <v>6472.32</v>
      </c>
      <c r="Q7720" s="9">
        <f>Table1[[#This Row],[delivery_date]]-Table1[[#This Row],[order_date]]</f>
        <v>2</v>
      </c>
    </row>
    <row r="7721" spans="1:17" x14ac:dyDescent="0.35">
      <c r="A7721" t="s">
        <v>7752</v>
      </c>
      <c r="B7721" t="s">
        <v>19</v>
      </c>
      <c r="C7721" t="s">
        <v>36</v>
      </c>
      <c r="D7721" s="2">
        <v>1190.56</v>
      </c>
      <c r="E7721">
        <v>0.45</v>
      </c>
      <c r="F7721">
        <v>8</v>
      </c>
      <c r="G7721" s="1">
        <v>45253</v>
      </c>
      <c r="H7721" s="1">
        <v>45255</v>
      </c>
      <c r="I7721" t="s">
        <v>31</v>
      </c>
      <c r="J7721" t="s">
        <v>22</v>
      </c>
      <c r="K7721" s="2">
        <v>264.7</v>
      </c>
      <c r="L7721" t="s">
        <v>34</v>
      </c>
      <c r="M7721">
        <f>YEAR(Table1[[#This Row],[order_date]])</f>
        <v>2023</v>
      </c>
      <c r="N7721">
        <f>MONTH(Table1[[#This Row],[order_date]])</f>
        <v>11</v>
      </c>
      <c r="O7721" s="3">
        <f>Table1[[#This Row],[sales]]-Table1[[#This Row],[profit]]</f>
        <v>925.8599999999999</v>
      </c>
      <c r="P7721" s="3">
        <f>Table1[[#This Row],[sales]]*Table1[[#This Row],[quantity]]</f>
        <v>9524.48</v>
      </c>
      <c r="Q7721" s="9">
        <f>Table1[[#This Row],[delivery_date]]-Table1[[#This Row],[order_date]]</f>
        <v>2</v>
      </c>
    </row>
    <row r="7722" spans="1:17" x14ac:dyDescent="0.35">
      <c r="A7722" t="s">
        <v>7753</v>
      </c>
      <c r="B7722" t="s">
        <v>19</v>
      </c>
      <c r="C7722" t="s">
        <v>36</v>
      </c>
      <c r="D7722" s="2">
        <v>124.38</v>
      </c>
      <c r="E7722">
        <v>0.35</v>
      </c>
      <c r="F7722">
        <v>2</v>
      </c>
      <c r="G7722" s="1">
        <v>45539</v>
      </c>
      <c r="H7722" s="1">
        <v>45545</v>
      </c>
      <c r="I7722" t="s">
        <v>21</v>
      </c>
      <c r="J7722" t="s">
        <v>16</v>
      </c>
      <c r="K7722" s="2">
        <v>35.92</v>
      </c>
      <c r="L7722" t="s">
        <v>48</v>
      </c>
      <c r="M7722">
        <f>YEAR(Table1[[#This Row],[order_date]])</f>
        <v>2024</v>
      </c>
      <c r="N7722">
        <f>MONTH(Table1[[#This Row],[order_date]])</f>
        <v>9</v>
      </c>
      <c r="O7722" s="3">
        <f>Table1[[#This Row],[sales]]-Table1[[#This Row],[profit]]</f>
        <v>88.46</v>
      </c>
      <c r="P7722" s="3">
        <f>Table1[[#This Row],[sales]]*Table1[[#This Row],[quantity]]</f>
        <v>248.76</v>
      </c>
      <c r="Q7722" s="9">
        <f>Table1[[#This Row],[delivery_date]]-Table1[[#This Row],[order_date]]</f>
        <v>6</v>
      </c>
    </row>
    <row r="7723" spans="1:17" x14ac:dyDescent="0.35">
      <c r="A7723" t="s">
        <v>7754</v>
      </c>
      <c r="B7723" t="s">
        <v>19</v>
      </c>
      <c r="C7723" t="s">
        <v>36</v>
      </c>
      <c r="D7723" s="2">
        <v>1309.3</v>
      </c>
      <c r="E7723">
        <v>0.08</v>
      </c>
      <c r="F7723">
        <v>9</v>
      </c>
      <c r="G7723" s="1">
        <v>44941</v>
      </c>
      <c r="H7723" s="1">
        <v>44942</v>
      </c>
      <c r="I7723" t="s">
        <v>21</v>
      </c>
      <c r="J7723" t="s">
        <v>22</v>
      </c>
      <c r="K7723" s="2">
        <v>320.45</v>
      </c>
      <c r="L7723" t="s">
        <v>23</v>
      </c>
      <c r="M7723">
        <f>YEAR(Table1[[#This Row],[order_date]])</f>
        <v>2023</v>
      </c>
      <c r="N7723">
        <f>MONTH(Table1[[#This Row],[order_date]])</f>
        <v>1</v>
      </c>
      <c r="O7723" s="3">
        <f>Table1[[#This Row],[sales]]-Table1[[#This Row],[profit]]</f>
        <v>988.84999999999991</v>
      </c>
      <c r="P7723" s="3">
        <f>Table1[[#This Row],[sales]]*Table1[[#This Row],[quantity]]</f>
        <v>11783.699999999999</v>
      </c>
      <c r="Q7723" s="9">
        <f>Table1[[#This Row],[delivery_date]]-Table1[[#This Row],[order_date]]</f>
        <v>1</v>
      </c>
    </row>
    <row r="7724" spans="1:17" x14ac:dyDescent="0.35">
      <c r="A7724" t="s">
        <v>7755</v>
      </c>
      <c r="B7724" t="s">
        <v>25</v>
      </c>
      <c r="C7724" t="s">
        <v>26</v>
      </c>
      <c r="D7724" s="2">
        <v>1126.6500000000001</v>
      </c>
      <c r="E7724">
        <v>0.12</v>
      </c>
      <c r="F7724">
        <v>3</v>
      </c>
      <c r="G7724" s="1">
        <v>45257</v>
      </c>
      <c r="H7724" s="1">
        <v>45264</v>
      </c>
      <c r="I7724" t="s">
        <v>15</v>
      </c>
      <c r="J7724" t="s">
        <v>22</v>
      </c>
      <c r="K7724" s="2">
        <v>195.66</v>
      </c>
      <c r="L7724" t="s">
        <v>28</v>
      </c>
      <c r="M7724">
        <f>YEAR(Table1[[#This Row],[order_date]])</f>
        <v>2023</v>
      </c>
      <c r="N7724">
        <f>MONTH(Table1[[#This Row],[order_date]])</f>
        <v>11</v>
      </c>
      <c r="O7724" s="3">
        <f>Table1[[#This Row],[sales]]-Table1[[#This Row],[profit]]</f>
        <v>930.99000000000012</v>
      </c>
      <c r="P7724" s="3">
        <f>Table1[[#This Row],[sales]]*Table1[[#This Row],[quantity]]</f>
        <v>3379.9500000000003</v>
      </c>
      <c r="Q7724" s="9">
        <f>Table1[[#This Row],[delivery_date]]-Table1[[#This Row],[order_date]]</f>
        <v>7</v>
      </c>
    </row>
    <row r="7725" spans="1:17" x14ac:dyDescent="0.35">
      <c r="A7725" t="s">
        <v>7756</v>
      </c>
      <c r="B7725" t="s">
        <v>25</v>
      </c>
      <c r="C7725" t="s">
        <v>20</v>
      </c>
      <c r="D7725" s="2">
        <v>121.25</v>
      </c>
      <c r="E7725">
        <v>0.13</v>
      </c>
      <c r="F7725">
        <v>6</v>
      </c>
      <c r="G7725" s="1">
        <v>45522</v>
      </c>
      <c r="H7725" s="1">
        <v>45524</v>
      </c>
      <c r="I7725" t="s">
        <v>31</v>
      </c>
      <c r="J7725" t="s">
        <v>27</v>
      </c>
      <c r="K7725" s="2">
        <v>29.5</v>
      </c>
      <c r="L7725" t="s">
        <v>39</v>
      </c>
      <c r="M7725">
        <f>YEAR(Table1[[#This Row],[order_date]])</f>
        <v>2024</v>
      </c>
      <c r="N7725">
        <f>MONTH(Table1[[#This Row],[order_date]])</f>
        <v>8</v>
      </c>
      <c r="O7725" s="3">
        <f>Table1[[#This Row],[sales]]-Table1[[#This Row],[profit]]</f>
        <v>91.75</v>
      </c>
      <c r="P7725" s="3">
        <f>Table1[[#This Row],[sales]]*Table1[[#This Row],[quantity]]</f>
        <v>727.5</v>
      </c>
      <c r="Q7725" s="9">
        <f>Table1[[#This Row],[delivery_date]]-Table1[[#This Row],[order_date]]</f>
        <v>2</v>
      </c>
    </row>
    <row r="7726" spans="1:17" x14ac:dyDescent="0.35">
      <c r="A7726" t="s">
        <v>7757</v>
      </c>
      <c r="B7726" t="s">
        <v>25</v>
      </c>
      <c r="C7726" t="s">
        <v>14</v>
      </c>
      <c r="D7726" s="2">
        <v>3941.23</v>
      </c>
      <c r="E7726">
        <v>0.48</v>
      </c>
      <c r="F7726">
        <v>7</v>
      </c>
      <c r="G7726" s="1">
        <v>45232</v>
      </c>
      <c r="H7726" s="1">
        <v>45239</v>
      </c>
      <c r="I7726" t="s">
        <v>21</v>
      </c>
      <c r="J7726" t="s">
        <v>22</v>
      </c>
      <c r="K7726" s="2">
        <v>433.01</v>
      </c>
      <c r="L7726" t="s">
        <v>48</v>
      </c>
      <c r="M7726">
        <f>YEAR(Table1[[#This Row],[order_date]])</f>
        <v>2023</v>
      </c>
      <c r="N7726">
        <f>MONTH(Table1[[#This Row],[order_date]])</f>
        <v>11</v>
      </c>
      <c r="O7726" s="3">
        <f>Table1[[#This Row],[sales]]-Table1[[#This Row],[profit]]</f>
        <v>3508.2200000000003</v>
      </c>
      <c r="P7726" s="3">
        <f>Table1[[#This Row],[sales]]*Table1[[#This Row],[quantity]]</f>
        <v>27588.61</v>
      </c>
      <c r="Q7726" s="9">
        <f>Table1[[#This Row],[delivery_date]]-Table1[[#This Row],[order_date]]</f>
        <v>7</v>
      </c>
    </row>
    <row r="7727" spans="1:17" x14ac:dyDescent="0.35">
      <c r="A7727" t="s">
        <v>7758</v>
      </c>
      <c r="B7727" t="s">
        <v>13</v>
      </c>
      <c r="C7727" t="s">
        <v>20</v>
      </c>
      <c r="D7727" s="2">
        <v>477.23</v>
      </c>
      <c r="E7727">
        <v>0.44</v>
      </c>
      <c r="F7727">
        <v>5</v>
      </c>
      <c r="G7727" s="1">
        <v>44967</v>
      </c>
      <c r="H7727" s="1">
        <v>44972</v>
      </c>
      <c r="I7727" t="s">
        <v>31</v>
      </c>
      <c r="J7727" t="s">
        <v>22</v>
      </c>
      <c r="K7727" s="2">
        <v>122.55</v>
      </c>
      <c r="L7727" t="s">
        <v>39</v>
      </c>
      <c r="M7727">
        <f>YEAR(Table1[[#This Row],[order_date]])</f>
        <v>2023</v>
      </c>
      <c r="N7727">
        <f>MONTH(Table1[[#This Row],[order_date]])</f>
        <v>2</v>
      </c>
      <c r="O7727" s="3">
        <f>Table1[[#This Row],[sales]]-Table1[[#This Row],[profit]]</f>
        <v>354.68</v>
      </c>
      <c r="P7727" s="3">
        <f>Table1[[#This Row],[sales]]*Table1[[#This Row],[quantity]]</f>
        <v>2386.15</v>
      </c>
      <c r="Q7727" s="9">
        <f>Table1[[#This Row],[delivery_date]]-Table1[[#This Row],[order_date]]</f>
        <v>5</v>
      </c>
    </row>
    <row r="7728" spans="1:17" x14ac:dyDescent="0.35">
      <c r="A7728" t="s">
        <v>7759</v>
      </c>
      <c r="B7728" t="s">
        <v>13</v>
      </c>
      <c r="C7728" t="s">
        <v>33</v>
      </c>
      <c r="D7728" s="2">
        <v>2300.39</v>
      </c>
      <c r="E7728">
        <v>0.17</v>
      </c>
      <c r="F7728">
        <v>5</v>
      </c>
      <c r="G7728" s="1">
        <v>44986</v>
      </c>
      <c r="H7728" s="1">
        <v>44989</v>
      </c>
      <c r="I7728" t="s">
        <v>15</v>
      </c>
      <c r="J7728" t="s">
        <v>22</v>
      </c>
      <c r="K7728" s="2">
        <v>432.29</v>
      </c>
      <c r="L7728" t="s">
        <v>48</v>
      </c>
      <c r="M7728">
        <f>YEAR(Table1[[#This Row],[order_date]])</f>
        <v>2023</v>
      </c>
      <c r="N7728">
        <f>MONTH(Table1[[#This Row],[order_date]])</f>
        <v>3</v>
      </c>
      <c r="O7728" s="3">
        <f>Table1[[#This Row],[sales]]-Table1[[#This Row],[profit]]</f>
        <v>1868.1</v>
      </c>
      <c r="P7728" s="3">
        <f>Table1[[#This Row],[sales]]*Table1[[#This Row],[quantity]]</f>
        <v>11501.949999999999</v>
      </c>
      <c r="Q7728" s="9">
        <f>Table1[[#This Row],[delivery_date]]-Table1[[#This Row],[order_date]]</f>
        <v>3</v>
      </c>
    </row>
    <row r="7729" spans="1:17" x14ac:dyDescent="0.35">
      <c r="A7729" t="s">
        <v>7760</v>
      </c>
      <c r="B7729" t="s">
        <v>41</v>
      </c>
      <c r="C7729" t="s">
        <v>14</v>
      </c>
      <c r="D7729" s="2">
        <v>2147.63</v>
      </c>
      <c r="E7729">
        <v>0.23</v>
      </c>
      <c r="F7729">
        <v>1</v>
      </c>
      <c r="G7729" s="1">
        <v>45215</v>
      </c>
      <c r="H7729" s="1">
        <v>45220</v>
      </c>
      <c r="I7729" t="s">
        <v>15</v>
      </c>
      <c r="J7729" t="s">
        <v>16</v>
      </c>
      <c r="K7729" s="2">
        <v>543.51</v>
      </c>
      <c r="L7729" t="s">
        <v>34</v>
      </c>
      <c r="M7729">
        <f>YEAR(Table1[[#This Row],[order_date]])</f>
        <v>2023</v>
      </c>
      <c r="N7729">
        <f>MONTH(Table1[[#This Row],[order_date]])</f>
        <v>10</v>
      </c>
      <c r="O7729" s="3">
        <f>Table1[[#This Row],[sales]]-Table1[[#This Row],[profit]]</f>
        <v>1604.1200000000001</v>
      </c>
      <c r="P7729" s="3">
        <f>Table1[[#This Row],[sales]]*Table1[[#This Row],[quantity]]</f>
        <v>2147.63</v>
      </c>
      <c r="Q7729" s="9">
        <f>Table1[[#This Row],[delivery_date]]-Table1[[#This Row],[order_date]]</f>
        <v>5</v>
      </c>
    </row>
    <row r="7730" spans="1:17" x14ac:dyDescent="0.35">
      <c r="A7730" t="s">
        <v>7761</v>
      </c>
      <c r="B7730" t="s">
        <v>25</v>
      </c>
      <c r="C7730" t="s">
        <v>20</v>
      </c>
      <c r="D7730" s="2">
        <v>988.9</v>
      </c>
      <c r="E7730">
        <v>0.14000000000000001</v>
      </c>
      <c r="F7730">
        <v>4</v>
      </c>
      <c r="G7730" s="1">
        <v>45604</v>
      </c>
      <c r="H7730" s="1">
        <v>45607</v>
      </c>
      <c r="I7730" t="s">
        <v>31</v>
      </c>
      <c r="J7730" t="s">
        <v>27</v>
      </c>
      <c r="K7730" s="2">
        <v>191.14</v>
      </c>
      <c r="L7730" t="s">
        <v>48</v>
      </c>
      <c r="M7730">
        <f>YEAR(Table1[[#This Row],[order_date]])</f>
        <v>2024</v>
      </c>
      <c r="N7730">
        <f>MONTH(Table1[[#This Row],[order_date]])</f>
        <v>11</v>
      </c>
      <c r="O7730" s="3">
        <f>Table1[[#This Row],[sales]]-Table1[[#This Row],[profit]]</f>
        <v>797.76</v>
      </c>
      <c r="P7730" s="3">
        <f>Table1[[#This Row],[sales]]*Table1[[#This Row],[quantity]]</f>
        <v>3955.6</v>
      </c>
      <c r="Q7730" s="9">
        <f>Table1[[#This Row],[delivery_date]]-Table1[[#This Row],[order_date]]</f>
        <v>3</v>
      </c>
    </row>
    <row r="7731" spans="1:17" x14ac:dyDescent="0.35">
      <c r="A7731" t="s">
        <v>7762</v>
      </c>
      <c r="B7731" t="s">
        <v>13</v>
      </c>
      <c r="C7731" t="s">
        <v>14</v>
      </c>
      <c r="D7731" s="2">
        <v>4837.66</v>
      </c>
      <c r="E7731">
        <v>0.37</v>
      </c>
      <c r="F7731">
        <v>1</v>
      </c>
      <c r="G7731" s="1">
        <v>45394</v>
      </c>
      <c r="H7731" s="1">
        <v>45395</v>
      </c>
      <c r="I7731" t="s">
        <v>21</v>
      </c>
      <c r="J7731" t="s">
        <v>16</v>
      </c>
      <c r="K7731" s="2">
        <v>642.91</v>
      </c>
      <c r="L7731" t="s">
        <v>34</v>
      </c>
      <c r="M7731">
        <f>YEAR(Table1[[#This Row],[order_date]])</f>
        <v>2024</v>
      </c>
      <c r="N7731">
        <f>MONTH(Table1[[#This Row],[order_date]])</f>
        <v>4</v>
      </c>
      <c r="O7731" s="3">
        <f>Table1[[#This Row],[sales]]-Table1[[#This Row],[profit]]</f>
        <v>4194.75</v>
      </c>
      <c r="P7731" s="3">
        <f>Table1[[#This Row],[sales]]*Table1[[#This Row],[quantity]]</f>
        <v>4837.66</v>
      </c>
      <c r="Q7731" s="9">
        <f>Table1[[#This Row],[delivery_date]]-Table1[[#This Row],[order_date]]</f>
        <v>1</v>
      </c>
    </row>
    <row r="7732" spans="1:17" x14ac:dyDescent="0.35">
      <c r="A7732" t="s">
        <v>7763</v>
      </c>
      <c r="B7732" t="s">
        <v>19</v>
      </c>
      <c r="C7732" t="s">
        <v>33</v>
      </c>
      <c r="D7732" s="2">
        <v>3058.29</v>
      </c>
      <c r="E7732">
        <v>0.08</v>
      </c>
      <c r="F7732">
        <v>9</v>
      </c>
      <c r="G7732" s="1">
        <v>45304</v>
      </c>
      <c r="H7732" s="1">
        <v>45307</v>
      </c>
      <c r="I7732" t="s">
        <v>15</v>
      </c>
      <c r="J7732" t="s">
        <v>16</v>
      </c>
      <c r="K7732" s="2">
        <v>236.28</v>
      </c>
      <c r="L7732" t="s">
        <v>28</v>
      </c>
      <c r="M7732">
        <f>YEAR(Table1[[#This Row],[order_date]])</f>
        <v>2024</v>
      </c>
      <c r="N7732">
        <f>MONTH(Table1[[#This Row],[order_date]])</f>
        <v>1</v>
      </c>
      <c r="O7732" s="3">
        <f>Table1[[#This Row],[sales]]-Table1[[#This Row],[profit]]</f>
        <v>2822.0099999999998</v>
      </c>
      <c r="P7732" s="3">
        <f>Table1[[#This Row],[sales]]*Table1[[#This Row],[quantity]]</f>
        <v>27524.61</v>
      </c>
      <c r="Q7732" s="9">
        <f>Table1[[#This Row],[delivery_date]]-Table1[[#This Row],[order_date]]</f>
        <v>3</v>
      </c>
    </row>
    <row r="7733" spans="1:17" x14ac:dyDescent="0.35">
      <c r="A7733" t="s">
        <v>7764</v>
      </c>
      <c r="B7733" t="s">
        <v>19</v>
      </c>
      <c r="C7733" t="s">
        <v>14</v>
      </c>
      <c r="D7733" s="2">
        <v>4086.21</v>
      </c>
      <c r="E7733">
        <v>0.17</v>
      </c>
      <c r="F7733">
        <v>9</v>
      </c>
      <c r="G7733" s="1">
        <v>45118</v>
      </c>
      <c r="H7733" s="1">
        <v>45119</v>
      </c>
      <c r="I7733" t="s">
        <v>31</v>
      </c>
      <c r="J7733" t="s">
        <v>27</v>
      </c>
      <c r="K7733" s="2">
        <v>679.64</v>
      </c>
      <c r="L7733" t="s">
        <v>17</v>
      </c>
      <c r="M7733">
        <f>YEAR(Table1[[#This Row],[order_date]])</f>
        <v>2023</v>
      </c>
      <c r="N7733">
        <f>MONTH(Table1[[#This Row],[order_date]])</f>
        <v>7</v>
      </c>
      <c r="O7733" s="3">
        <f>Table1[[#This Row],[sales]]-Table1[[#This Row],[profit]]</f>
        <v>3406.57</v>
      </c>
      <c r="P7733" s="3">
        <f>Table1[[#This Row],[sales]]*Table1[[#This Row],[quantity]]</f>
        <v>36775.89</v>
      </c>
      <c r="Q7733" s="9">
        <f>Table1[[#This Row],[delivery_date]]-Table1[[#This Row],[order_date]]</f>
        <v>1</v>
      </c>
    </row>
    <row r="7734" spans="1:17" x14ac:dyDescent="0.35">
      <c r="A7734" t="s">
        <v>7765</v>
      </c>
      <c r="B7734" t="s">
        <v>25</v>
      </c>
      <c r="C7734" t="s">
        <v>36</v>
      </c>
      <c r="D7734" s="2">
        <v>2531.09</v>
      </c>
      <c r="E7734">
        <v>0.3</v>
      </c>
      <c r="F7734">
        <v>5</v>
      </c>
      <c r="G7734" s="1">
        <v>45320</v>
      </c>
      <c r="H7734" s="1">
        <v>45326</v>
      </c>
      <c r="I7734" t="s">
        <v>21</v>
      </c>
      <c r="J7734" t="s">
        <v>27</v>
      </c>
      <c r="K7734" s="2">
        <v>592.97</v>
      </c>
      <c r="L7734" t="s">
        <v>34</v>
      </c>
      <c r="M7734">
        <f>YEAR(Table1[[#This Row],[order_date]])</f>
        <v>2024</v>
      </c>
      <c r="N7734">
        <f>MONTH(Table1[[#This Row],[order_date]])</f>
        <v>1</v>
      </c>
      <c r="O7734" s="3">
        <f>Table1[[#This Row],[sales]]-Table1[[#This Row],[profit]]</f>
        <v>1938.1200000000001</v>
      </c>
      <c r="P7734" s="3">
        <f>Table1[[#This Row],[sales]]*Table1[[#This Row],[quantity]]</f>
        <v>12655.45</v>
      </c>
      <c r="Q7734" s="9">
        <f>Table1[[#This Row],[delivery_date]]-Table1[[#This Row],[order_date]]</f>
        <v>6</v>
      </c>
    </row>
    <row r="7735" spans="1:17" x14ac:dyDescent="0.35">
      <c r="A7735" t="s">
        <v>7766</v>
      </c>
      <c r="B7735" t="s">
        <v>41</v>
      </c>
      <c r="C7735" t="s">
        <v>26</v>
      </c>
      <c r="D7735" s="2">
        <v>3641.78</v>
      </c>
      <c r="E7735">
        <v>0.44</v>
      </c>
      <c r="F7735">
        <v>5</v>
      </c>
      <c r="G7735" s="1">
        <v>45278</v>
      </c>
      <c r="H7735" s="1">
        <v>45284</v>
      </c>
      <c r="I7735" t="s">
        <v>31</v>
      </c>
      <c r="J7735" t="s">
        <v>22</v>
      </c>
      <c r="K7735" s="2">
        <v>452.03</v>
      </c>
      <c r="L7735" t="s">
        <v>39</v>
      </c>
      <c r="M7735">
        <f>YEAR(Table1[[#This Row],[order_date]])</f>
        <v>2023</v>
      </c>
      <c r="N7735">
        <f>MONTH(Table1[[#This Row],[order_date]])</f>
        <v>12</v>
      </c>
      <c r="O7735" s="3">
        <f>Table1[[#This Row],[sales]]-Table1[[#This Row],[profit]]</f>
        <v>3189.75</v>
      </c>
      <c r="P7735" s="3">
        <f>Table1[[#This Row],[sales]]*Table1[[#This Row],[quantity]]</f>
        <v>18208.900000000001</v>
      </c>
      <c r="Q7735" s="9">
        <f>Table1[[#This Row],[delivery_date]]-Table1[[#This Row],[order_date]]</f>
        <v>6</v>
      </c>
    </row>
    <row r="7736" spans="1:17" x14ac:dyDescent="0.35">
      <c r="A7736" t="s">
        <v>7767</v>
      </c>
      <c r="B7736" t="s">
        <v>41</v>
      </c>
      <c r="C7736" t="s">
        <v>33</v>
      </c>
      <c r="D7736" s="2">
        <v>4851.92</v>
      </c>
      <c r="E7736">
        <v>0.32</v>
      </c>
      <c r="F7736">
        <v>5</v>
      </c>
      <c r="G7736" s="1">
        <v>45538</v>
      </c>
      <c r="H7736" s="1">
        <v>45542</v>
      </c>
      <c r="I7736" t="s">
        <v>31</v>
      </c>
      <c r="J7736" t="s">
        <v>27</v>
      </c>
      <c r="K7736" s="2">
        <v>601.85</v>
      </c>
      <c r="L7736" t="s">
        <v>34</v>
      </c>
      <c r="M7736">
        <f>YEAR(Table1[[#This Row],[order_date]])</f>
        <v>2024</v>
      </c>
      <c r="N7736">
        <f>MONTH(Table1[[#This Row],[order_date]])</f>
        <v>9</v>
      </c>
      <c r="O7736" s="3">
        <f>Table1[[#This Row],[sales]]-Table1[[#This Row],[profit]]</f>
        <v>4250.07</v>
      </c>
      <c r="P7736" s="3">
        <f>Table1[[#This Row],[sales]]*Table1[[#This Row],[quantity]]</f>
        <v>24259.599999999999</v>
      </c>
      <c r="Q7736" s="9">
        <f>Table1[[#This Row],[delivery_date]]-Table1[[#This Row],[order_date]]</f>
        <v>4</v>
      </c>
    </row>
    <row r="7737" spans="1:17" x14ac:dyDescent="0.35">
      <c r="A7737" t="s">
        <v>7768</v>
      </c>
      <c r="B7737" t="s">
        <v>19</v>
      </c>
      <c r="C7737" t="s">
        <v>14</v>
      </c>
      <c r="D7737" s="2">
        <v>1807.19</v>
      </c>
      <c r="E7737">
        <v>0.47</v>
      </c>
      <c r="F7737">
        <v>7</v>
      </c>
      <c r="G7737" s="1">
        <v>45241</v>
      </c>
      <c r="H7737" s="1">
        <v>45248</v>
      </c>
      <c r="I7737" t="s">
        <v>21</v>
      </c>
      <c r="J7737" t="s">
        <v>16</v>
      </c>
      <c r="K7737" s="2">
        <v>437.65</v>
      </c>
      <c r="L7737" t="s">
        <v>34</v>
      </c>
      <c r="M7737">
        <f>YEAR(Table1[[#This Row],[order_date]])</f>
        <v>2023</v>
      </c>
      <c r="N7737">
        <f>MONTH(Table1[[#This Row],[order_date]])</f>
        <v>11</v>
      </c>
      <c r="O7737" s="3">
        <f>Table1[[#This Row],[sales]]-Table1[[#This Row],[profit]]</f>
        <v>1369.54</v>
      </c>
      <c r="P7737" s="3">
        <f>Table1[[#This Row],[sales]]*Table1[[#This Row],[quantity]]</f>
        <v>12650.33</v>
      </c>
      <c r="Q7737" s="9">
        <f>Table1[[#This Row],[delivery_date]]-Table1[[#This Row],[order_date]]</f>
        <v>7</v>
      </c>
    </row>
    <row r="7738" spans="1:17" x14ac:dyDescent="0.35">
      <c r="A7738" t="s">
        <v>7769</v>
      </c>
      <c r="B7738" t="s">
        <v>41</v>
      </c>
      <c r="C7738" t="s">
        <v>33</v>
      </c>
      <c r="D7738" s="2">
        <v>2570.89</v>
      </c>
      <c r="E7738">
        <v>0.47</v>
      </c>
      <c r="F7738">
        <v>6</v>
      </c>
      <c r="G7738" s="1">
        <v>45066</v>
      </c>
      <c r="H7738" s="1">
        <v>45071</v>
      </c>
      <c r="I7738" t="s">
        <v>31</v>
      </c>
      <c r="J7738" t="s">
        <v>22</v>
      </c>
      <c r="K7738" s="2">
        <v>248.55</v>
      </c>
      <c r="L7738" t="s">
        <v>39</v>
      </c>
      <c r="M7738">
        <f>YEAR(Table1[[#This Row],[order_date]])</f>
        <v>2023</v>
      </c>
      <c r="N7738">
        <f>MONTH(Table1[[#This Row],[order_date]])</f>
        <v>5</v>
      </c>
      <c r="O7738" s="3">
        <f>Table1[[#This Row],[sales]]-Table1[[#This Row],[profit]]</f>
        <v>2322.3399999999997</v>
      </c>
      <c r="P7738" s="3">
        <f>Table1[[#This Row],[sales]]*Table1[[#This Row],[quantity]]</f>
        <v>15425.34</v>
      </c>
      <c r="Q7738" s="9">
        <f>Table1[[#This Row],[delivery_date]]-Table1[[#This Row],[order_date]]</f>
        <v>5</v>
      </c>
    </row>
    <row r="7739" spans="1:17" x14ac:dyDescent="0.35">
      <c r="A7739" t="s">
        <v>7770</v>
      </c>
      <c r="B7739" t="s">
        <v>25</v>
      </c>
      <c r="C7739" t="s">
        <v>36</v>
      </c>
      <c r="D7739" s="2">
        <v>2621.23</v>
      </c>
      <c r="E7739">
        <v>0.36</v>
      </c>
      <c r="F7739">
        <v>2</v>
      </c>
      <c r="G7739" s="1">
        <v>45496</v>
      </c>
      <c r="H7739" s="1">
        <v>45502</v>
      </c>
      <c r="I7739" t="s">
        <v>31</v>
      </c>
      <c r="J7739" t="s">
        <v>22</v>
      </c>
      <c r="K7739" s="2">
        <v>397.71</v>
      </c>
      <c r="L7739" t="s">
        <v>34</v>
      </c>
      <c r="M7739">
        <f>YEAR(Table1[[#This Row],[order_date]])</f>
        <v>2024</v>
      </c>
      <c r="N7739">
        <f>MONTH(Table1[[#This Row],[order_date]])</f>
        <v>7</v>
      </c>
      <c r="O7739" s="3">
        <f>Table1[[#This Row],[sales]]-Table1[[#This Row],[profit]]</f>
        <v>2223.52</v>
      </c>
      <c r="P7739" s="3">
        <f>Table1[[#This Row],[sales]]*Table1[[#This Row],[quantity]]</f>
        <v>5242.46</v>
      </c>
      <c r="Q7739" s="9">
        <f>Table1[[#This Row],[delivery_date]]-Table1[[#This Row],[order_date]]</f>
        <v>6</v>
      </c>
    </row>
    <row r="7740" spans="1:17" x14ac:dyDescent="0.35">
      <c r="A7740" t="s">
        <v>7771</v>
      </c>
      <c r="B7740" t="s">
        <v>19</v>
      </c>
      <c r="C7740" t="s">
        <v>26</v>
      </c>
      <c r="D7740" s="2">
        <v>4960.7700000000004</v>
      </c>
      <c r="E7740">
        <v>0.14000000000000001</v>
      </c>
      <c r="F7740">
        <v>3</v>
      </c>
      <c r="G7740" s="1">
        <v>45143</v>
      </c>
      <c r="H7740" s="1">
        <v>45150</v>
      </c>
      <c r="I7740" t="s">
        <v>21</v>
      </c>
      <c r="J7740" t="s">
        <v>27</v>
      </c>
      <c r="K7740" s="2">
        <v>1014.89</v>
      </c>
      <c r="L7740" t="s">
        <v>34</v>
      </c>
      <c r="M7740">
        <f>YEAR(Table1[[#This Row],[order_date]])</f>
        <v>2023</v>
      </c>
      <c r="N7740">
        <f>MONTH(Table1[[#This Row],[order_date]])</f>
        <v>8</v>
      </c>
      <c r="O7740" s="3">
        <f>Table1[[#This Row],[sales]]-Table1[[#This Row],[profit]]</f>
        <v>3945.8800000000006</v>
      </c>
      <c r="P7740" s="3">
        <f>Table1[[#This Row],[sales]]*Table1[[#This Row],[quantity]]</f>
        <v>14882.310000000001</v>
      </c>
      <c r="Q7740" s="9">
        <f>Table1[[#This Row],[delivery_date]]-Table1[[#This Row],[order_date]]</f>
        <v>7</v>
      </c>
    </row>
    <row r="7741" spans="1:17" x14ac:dyDescent="0.35">
      <c r="A7741" t="s">
        <v>7772</v>
      </c>
      <c r="B7741" t="s">
        <v>13</v>
      </c>
      <c r="C7741" t="s">
        <v>33</v>
      </c>
      <c r="D7741" s="2">
        <v>1242.19</v>
      </c>
      <c r="E7741">
        <v>0.34</v>
      </c>
      <c r="F7741">
        <v>5</v>
      </c>
      <c r="G7741" s="1">
        <v>44935</v>
      </c>
      <c r="H7741" s="1">
        <v>44940</v>
      </c>
      <c r="I7741" t="s">
        <v>31</v>
      </c>
      <c r="J7741" t="s">
        <v>16</v>
      </c>
      <c r="K7741" s="2">
        <v>176.94</v>
      </c>
      <c r="L7741" t="s">
        <v>39</v>
      </c>
      <c r="M7741">
        <f>YEAR(Table1[[#This Row],[order_date]])</f>
        <v>2023</v>
      </c>
      <c r="N7741">
        <f>MONTH(Table1[[#This Row],[order_date]])</f>
        <v>1</v>
      </c>
      <c r="O7741" s="3">
        <f>Table1[[#This Row],[sales]]-Table1[[#This Row],[profit]]</f>
        <v>1065.25</v>
      </c>
      <c r="P7741" s="3">
        <f>Table1[[#This Row],[sales]]*Table1[[#This Row],[quantity]]</f>
        <v>6210.9500000000007</v>
      </c>
      <c r="Q7741" s="9">
        <f>Table1[[#This Row],[delivery_date]]-Table1[[#This Row],[order_date]]</f>
        <v>5</v>
      </c>
    </row>
    <row r="7742" spans="1:17" x14ac:dyDescent="0.35">
      <c r="A7742" t="s">
        <v>7773</v>
      </c>
      <c r="B7742" t="s">
        <v>13</v>
      </c>
      <c r="C7742" t="s">
        <v>36</v>
      </c>
      <c r="D7742" s="2">
        <v>3409.01</v>
      </c>
      <c r="E7742">
        <v>0.1</v>
      </c>
      <c r="F7742">
        <v>7</v>
      </c>
      <c r="G7742" s="1">
        <v>45371</v>
      </c>
      <c r="H7742" s="1">
        <v>45372</v>
      </c>
      <c r="I7742" t="s">
        <v>21</v>
      </c>
      <c r="J7742" t="s">
        <v>22</v>
      </c>
      <c r="K7742" s="2">
        <v>992.33</v>
      </c>
      <c r="L7742" t="s">
        <v>17</v>
      </c>
      <c r="M7742">
        <f>YEAR(Table1[[#This Row],[order_date]])</f>
        <v>2024</v>
      </c>
      <c r="N7742">
        <f>MONTH(Table1[[#This Row],[order_date]])</f>
        <v>3</v>
      </c>
      <c r="O7742" s="3">
        <f>Table1[[#This Row],[sales]]-Table1[[#This Row],[profit]]</f>
        <v>2416.6800000000003</v>
      </c>
      <c r="P7742" s="3">
        <f>Table1[[#This Row],[sales]]*Table1[[#This Row],[quantity]]</f>
        <v>23863.07</v>
      </c>
      <c r="Q7742" s="9">
        <f>Table1[[#This Row],[delivery_date]]-Table1[[#This Row],[order_date]]</f>
        <v>1</v>
      </c>
    </row>
    <row r="7743" spans="1:17" x14ac:dyDescent="0.35">
      <c r="A7743" t="s">
        <v>7774</v>
      </c>
      <c r="B7743" t="s">
        <v>41</v>
      </c>
      <c r="C7743" t="s">
        <v>36</v>
      </c>
      <c r="D7743" s="2">
        <v>777.33</v>
      </c>
      <c r="E7743">
        <v>0.17</v>
      </c>
      <c r="F7743">
        <v>2</v>
      </c>
      <c r="G7743" s="1">
        <v>45007</v>
      </c>
      <c r="H7743" s="1">
        <v>45012</v>
      </c>
      <c r="I7743" t="s">
        <v>21</v>
      </c>
      <c r="J7743" t="s">
        <v>27</v>
      </c>
      <c r="K7743" s="2">
        <v>217.56</v>
      </c>
      <c r="L7743" t="s">
        <v>28</v>
      </c>
      <c r="M7743">
        <f>YEAR(Table1[[#This Row],[order_date]])</f>
        <v>2023</v>
      </c>
      <c r="N7743">
        <f>MONTH(Table1[[#This Row],[order_date]])</f>
        <v>3</v>
      </c>
      <c r="O7743" s="3">
        <f>Table1[[#This Row],[sales]]-Table1[[#This Row],[profit]]</f>
        <v>559.77</v>
      </c>
      <c r="P7743" s="3">
        <f>Table1[[#This Row],[sales]]*Table1[[#This Row],[quantity]]</f>
        <v>1554.66</v>
      </c>
      <c r="Q7743" s="9">
        <f>Table1[[#This Row],[delivery_date]]-Table1[[#This Row],[order_date]]</f>
        <v>5</v>
      </c>
    </row>
    <row r="7744" spans="1:17" x14ac:dyDescent="0.35">
      <c r="A7744" t="s">
        <v>7775</v>
      </c>
      <c r="B7744" t="s">
        <v>19</v>
      </c>
      <c r="C7744" t="s">
        <v>36</v>
      </c>
      <c r="D7744" s="2">
        <v>4642.66</v>
      </c>
      <c r="E7744">
        <v>0.38</v>
      </c>
      <c r="F7744">
        <v>4</v>
      </c>
      <c r="G7744" s="1">
        <v>45644</v>
      </c>
      <c r="H7744" s="1">
        <v>45649</v>
      </c>
      <c r="I7744" t="s">
        <v>15</v>
      </c>
      <c r="J7744" t="s">
        <v>22</v>
      </c>
      <c r="K7744" s="2">
        <v>1333.58</v>
      </c>
      <c r="L7744" t="s">
        <v>34</v>
      </c>
      <c r="M7744">
        <f>YEAR(Table1[[#This Row],[order_date]])</f>
        <v>2024</v>
      </c>
      <c r="N7744">
        <f>MONTH(Table1[[#This Row],[order_date]])</f>
        <v>12</v>
      </c>
      <c r="O7744" s="3">
        <f>Table1[[#This Row],[sales]]-Table1[[#This Row],[profit]]</f>
        <v>3309.08</v>
      </c>
      <c r="P7744" s="3">
        <f>Table1[[#This Row],[sales]]*Table1[[#This Row],[quantity]]</f>
        <v>18570.64</v>
      </c>
      <c r="Q7744" s="9">
        <f>Table1[[#This Row],[delivery_date]]-Table1[[#This Row],[order_date]]</f>
        <v>5</v>
      </c>
    </row>
    <row r="7745" spans="1:17" x14ac:dyDescent="0.35">
      <c r="A7745" t="s">
        <v>7776</v>
      </c>
      <c r="B7745" t="s">
        <v>19</v>
      </c>
      <c r="C7745" t="s">
        <v>14</v>
      </c>
      <c r="D7745" s="2">
        <v>2992.87</v>
      </c>
      <c r="E7745">
        <v>0.43</v>
      </c>
      <c r="F7745">
        <v>1</v>
      </c>
      <c r="G7745" s="1">
        <v>45398</v>
      </c>
      <c r="H7745" s="1">
        <v>45405</v>
      </c>
      <c r="I7745" t="s">
        <v>15</v>
      </c>
      <c r="J7745" t="s">
        <v>27</v>
      </c>
      <c r="K7745" s="2">
        <v>884.6</v>
      </c>
      <c r="L7745" t="s">
        <v>34</v>
      </c>
      <c r="M7745">
        <f>YEAR(Table1[[#This Row],[order_date]])</f>
        <v>2024</v>
      </c>
      <c r="N7745">
        <f>MONTH(Table1[[#This Row],[order_date]])</f>
        <v>4</v>
      </c>
      <c r="O7745" s="3">
        <f>Table1[[#This Row],[sales]]-Table1[[#This Row],[profit]]</f>
        <v>2108.27</v>
      </c>
      <c r="P7745" s="3">
        <f>Table1[[#This Row],[sales]]*Table1[[#This Row],[quantity]]</f>
        <v>2992.87</v>
      </c>
      <c r="Q7745" s="9">
        <f>Table1[[#This Row],[delivery_date]]-Table1[[#This Row],[order_date]]</f>
        <v>7</v>
      </c>
    </row>
    <row r="7746" spans="1:17" x14ac:dyDescent="0.35">
      <c r="A7746" t="s">
        <v>7777</v>
      </c>
      <c r="B7746" t="s">
        <v>13</v>
      </c>
      <c r="C7746" t="s">
        <v>20</v>
      </c>
      <c r="D7746" s="2">
        <v>4311.12</v>
      </c>
      <c r="E7746">
        <v>0.21</v>
      </c>
      <c r="F7746">
        <v>7</v>
      </c>
      <c r="G7746" s="1">
        <v>45543</v>
      </c>
      <c r="H7746" s="1">
        <v>45544</v>
      </c>
      <c r="I7746" t="s">
        <v>31</v>
      </c>
      <c r="J7746" t="s">
        <v>16</v>
      </c>
      <c r="K7746" s="2">
        <v>1264.73</v>
      </c>
      <c r="L7746" t="s">
        <v>17</v>
      </c>
      <c r="M7746">
        <f>YEAR(Table1[[#This Row],[order_date]])</f>
        <v>2024</v>
      </c>
      <c r="N7746">
        <f>MONTH(Table1[[#This Row],[order_date]])</f>
        <v>9</v>
      </c>
      <c r="O7746" s="3">
        <f>Table1[[#This Row],[sales]]-Table1[[#This Row],[profit]]</f>
        <v>3046.39</v>
      </c>
      <c r="P7746" s="3">
        <f>Table1[[#This Row],[sales]]*Table1[[#This Row],[quantity]]</f>
        <v>30177.84</v>
      </c>
      <c r="Q7746" s="9">
        <f>Table1[[#This Row],[delivery_date]]-Table1[[#This Row],[order_date]]</f>
        <v>1</v>
      </c>
    </row>
    <row r="7747" spans="1:17" x14ac:dyDescent="0.35">
      <c r="A7747" t="s">
        <v>7778</v>
      </c>
      <c r="B7747" t="s">
        <v>19</v>
      </c>
      <c r="C7747" t="s">
        <v>33</v>
      </c>
      <c r="D7747" s="2">
        <v>4486.68</v>
      </c>
      <c r="E7747">
        <v>0.26</v>
      </c>
      <c r="F7747">
        <v>2</v>
      </c>
      <c r="G7747" s="1">
        <v>45489</v>
      </c>
      <c r="H7747" s="1">
        <v>45490</v>
      </c>
      <c r="I7747" t="s">
        <v>31</v>
      </c>
      <c r="J7747" t="s">
        <v>27</v>
      </c>
      <c r="K7747" s="2">
        <v>578.94000000000005</v>
      </c>
      <c r="L7747" t="s">
        <v>17</v>
      </c>
      <c r="M7747">
        <f>YEAR(Table1[[#This Row],[order_date]])</f>
        <v>2024</v>
      </c>
      <c r="N7747">
        <f>MONTH(Table1[[#This Row],[order_date]])</f>
        <v>7</v>
      </c>
      <c r="O7747" s="3">
        <f>Table1[[#This Row],[sales]]-Table1[[#This Row],[profit]]</f>
        <v>3907.7400000000002</v>
      </c>
      <c r="P7747" s="3">
        <f>Table1[[#This Row],[sales]]*Table1[[#This Row],[quantity]]</f>
        <v>8973.36</v>
      </c>
      <c r="Q7747" s="9">
        <f>Table1[[#This Row],[delivery_date]]-Table1[[#This Row],[order_date]]</f>
        <v>1</v>
      </c>
    </row>
    <row r="7748" spans="1:17" x14ac:dyDescent="0.35">
      <c r="A7748" t="s">
        <v>7779</v>
      </c>
      <c r="B7748" t="s">
        <v>19</v>
      </c>
      <c r="C7748" t="s">
        <v>20</v>
      </c>
      <c r="D7748" s="2">
        <v>2829.84</v>
      </c>
      <c r="E7748">
        <v>0.19</v>
      </c>
      <c r="F7748">
        <v>8</v>
      </c>
      <c r="G7748" s="1">
        <v>45355</v>
      </c>
      <c r="H7748" s="1">
        <v>45357</v>
      </c>
      <c r="I7748" t="s">
        <v>31</v>
      </c>
      <c r="J7748" t="s">
        <v>27</v>
      </c>
      <c r="K7748" s="2">
        <v>514.74</v>
      </c>
      <c r="L7748" t="s">
        <v>28</v>
      </c>
      <c r="M7748">
        <f>YEAR(Table1[[#This Row],[order_date]])</f>
        <v>2024</v>
      </c>
      <c r="N7748">
        <f>MONTH(Table1[[#This Row],[order_date]])</f>
        <v>3</v>
      </c>
      <c r="O7748" s="3">
        <f>Table1[[#This Row],[sales]]-Table1[[#This Row],[profit]]</f>
        <v>2315.1000000000004</v>
      </c>
      <c r="P7748" s="3">
        <f>Table1[[#This Row],[sales]]*Table1[[#This Row],[quantity]]</f>
        <v>22638.720000000001</v>
      </c>
      <c r="Q7748" s="9">
        <f>Table1[[#This Row],[delivery_date]]-Table1[[#This Row],[order_date]]</f>
        <v>2</v>
      </c>
    </row>
    <row r="7749" spans="1:17" x14ac:dyDescent="0.35">
      <c r="A7749" t="s">
        <v>7780</v>
      </c>
      <c r="B7749" t="s">
        <v>19</v>
      </c>
      <c r="C7749" t="s">
        <v>36</v>
      </c>
      <c r="D7749" s="2">
        <v>3441.84</v>
      </c>
      <c r="E7749">
        <v>0.24</v>
      </c>
      <c r="F7749">
        <v>1</v>
      </c>
      <c r="G7749" s="1">
        <v>44993</v>
      </c>
      <c r="H7749" s="1">
        <v>44998</v>
      </c>
      <c r="I7749" t="s">
        <v>21</v>
      </c>
      <c r="J7749" t="s">
        <v>16</v>
      </c>
      <c r="K7749" s="2">
        <v>846.49</v>
      </c>
      <c r="L7749" t="s">
        <v>34</v>
      </c>
      <c r="M7749">
        <f>YEAR(Table1[[#This Row],[order_date]])</f>
        <v>2023</v>
      </c>
      <c r="N7749">
        <f>MONTH(Table1[[#This Row],[order_date]])</f>
        <v>3</v>
      </c>
      <c r="O7749" s="3">
        <f>Table1[[#This Row],[sales]]-Table1[[#This Row],[profit]]</f>
        <v>2595.3500000000004</v>
      </c>
      <c r="P7749" s="3">
        <f>Table1[[#This Row],[sales]]*Table1[[#This Row],[quantity]]</f>
        <v>3441.84</v>
      </c>
      <c r="Q7749" s="9">
        <f>Table1[[#This Row],[delivery_date]]-Table1[[#This Row],[order_date]]</f>
        <v>5</v>
      </c>
    </row>
    <row r="7750" spans="1:17" x14ac:dyDescent="0.35">
      <c r="A7750" t="s">
        <v>7781</v>
      </c>
      <c r="B7750" t="s">
        <v>41</v>
      </c>
      <c r="C7750" t="s">
        <v>20</v>
      </c>
      <c r="D7750" s="2">
        <v>3523.73</v>
      </c>
      <c r="E7750">
        <v>0.26</v>
      </c>
      <c r="F7750">
        <v>2</v>
      </c>
      <c r="G7750" s="1">
        <v>45296</v>
      </c>
      <c r="H7750" s="1">
        <v>45301</v>
      </c>
      <c r="I7750" t="s">
        <v>21</v>
      </c>
      <c r="J7750" t="s">
        <v>16</v>
      </c>
      <c r="K7750" s="2">
        <v>810.12</v>
      </c>
      <c r="L7750" t="s">
        <v>28</v>
      </c>
      <c r="M7750">
        <f>YEAR(Table1[[#This Row],[order_date]])</f>
        <v>2024</v>
      </c>
      <c r="N7750">
        <f>MONTH(Table1[[#This Row],[order_date]])</f>
        <v>1</v>
      </c>
      <c r="O7750" s="3">
        <f>Table1[[#This Row],[sales]]-Table1[[#This Row],[profit]]</f>
        <v>2713.61</v>
      </c>
      <c r="P7750" s="3">
        <f>Table1[[#This Row],[sales]]*Table1[[#This Row],[quantity]]</f>
        <v>7047.46</v>
      </c>
      <c r="Q7750" s="9">
        <f>Table1[[#This Row],[delivery_date]]-Table1[[#This Row],[order_date]]</f>
        <v>5</v>
      </c>
    </row>
    <row r="7751" spans="1:17" x14ac:dyDescent="0.35">
      <c r="A7751" t="s">
        <v>7782</v>
      </c>
      <c r="B7751" t="s">
        <v>19</v>
      </c>
      <c r="C7751" t="s">
        <v>36</v>
      </c>
      <c r="D7751" s="2">
        <v>2356.36</v>
      </c>
      <c r="E7751">
        <v>0.35</v>
      </c>
      <c r="F7751">
        <v>8</v>
      </c>
      <c r="G7751" s="1">
        <v>45287</v>
      </c>
      <c r="H7751" s="1">
        <v>45291</v>
      </c>
      <c r="I7751" t="s">
        <v>15</v>
      </c>
      <c r="J7751" t="s">
        <v>27</v>
      </c>
      <c r="K7751" s="2">
        <v>272.33999999999997</v>
      </c>
      <c r="L7751" t="s">
        <v>17</v>
      </c>
      <c r="M7751">
        <f>YEAR(Table1[[#This Row],[order_date]])</f>
        <v>2023</v>
      </c>
      <c r="N7751">
        <f>MONTH(Table1[[#This Row],[order_date]])</f>
        <v>12</v>
      </c>
      <c r="O7751" s="3">
        <f>Table1[[#This Row],[sales]]-Table1[[#This Row],[profit]]</f>
        <v>2084.02</v>
      </c>
      <c r="P7751" s="3">
        <f>Table1[[#This Row],[sales]]*Table1[[#This Row],[quantity]]</f>
        <v>18850.88</v>
      </c>
      <c r="Q7751" s="9">
        <f>Table1[[#This Row],[delivery_date]]-Table1[[#This Row],[order_date]]</f>
        <v>4</v>
      </c>
    </row>
    <row r="7752" spans="1:17" x14ac:dyDescent="0.35">
      <c r="A7752" t="s">
        <v>7783</v>
      </c>
      <c r="B7752" t="s">
        <v>25</v>
      </c>
      <c r="C7752" t="s">
        <v>36</v>
      </c>
      <c r="D7752" s="2">
        <v>2230.71</v>
      </c>
      <c r="E7752">
        <v>0.38</v>
      </c>
      <c r="F7752">
        <v>5</v>
      </c>
      <c r="G7752" s="1">
        <v>45006</v>
      </c>
      <c r="H7752" s="1">
        <v>45011</v>
      </c>
      <c r="I7752" t="s">
        <v>15</v>
      </c>
      <c r="J7752" t="s">
        <v>27</v>
      </c>
      <c r="K7752" s="2">
        <v>314.14999999999998</v>
      </c>
      <c r="L7752" t="s">
        <v>17</v>
      </c>
      <c r="M7752">
        <f>YEAR(Table1[[#This Row],[order_date]])</f>
        <v>2023</v>
      </c>
      <c r="N7752">
        <f>MONTH(Table1[[#This Row],[order_date]])</f>
        <v>3</v>
      </c>
      <c r="O7752" s="3">
        <f>Table1[[#This Row],[sales]]-Table1[[#This Row],[profit]]</f>
        <v>1916.56</v>
      </c>
      <c r="P7752" s="3">
        <f>Table1[[#This Row],[sales]]*Table1[[#This Row],[quantity]]</f>
        <v>11153.55</v>
      </c>
      <c r="Q7752" s="9">
        <f>Table1[[#This Row],[delivery_date]]-Table1[[#This Row],[order_date]]</f>
        <v>5</v>
      </c>
    </row>
    <row r="7753" spans="1:17" x14ac:dyDescent="0.35">
      <c r="A7753" t="s">
        <v>7784</v>
      </c>
      <c r="B7753" t="s">
        <v>41</v>
      </c>
      <c r="C7753" t="s">
        <v>26</v>
      </c>
      <c r="D7753" s="2">
        <v>1012.32</v>
      </c>
      <c r="E7753">
        <v>0.49</v>
      </c>
      <c r="F7753">
        <v>5</v>
      </c>
      <c r="G7753" s="1">
        <v>45456</v>
      </c>
      <c r="H7753" s="1">
        <v>45457</v>
      </c>
      <c r="I7753" t="s">
        <v>31</v>
      </c>
      <c r="J7753" t="s">
        <v>16</v>
      </c>
      <c r="K7753" s="2">
        <v>287.99</v>
      </c>
      <c r="L7753" t="s">
        <v>34</v>
      </c>
      <c r="M7753">
        <f>YEAR(Table1[[#This Row],[order_date]])</f>
        <v>2024</v>
      </c>
      <c r="N7753">
        <f>MONTH(Table1[[#This Row],[order_date]])</f>
        <v>6</v>
      </c>
      <c r="O7753" s="3">
        <f>Table1[[#This Row],[sales]]-Table1[[#This Row],[profit]]</f>
        <v>724.33</v>
      </c>
      <c r="P7753" s="3">
        <f>Table1[[#This Row],[sales]]*Table1[[#This Row],[quantity]]</f>
        <v>5061.6000000000004</v>
      </c>
      <c r="Q7753" s="9">
        <f>Table1[[#This Row],[delivery_date]]-Table1[[#This Row],[order_date]]</f>
        <v>1</v>
      </c>
    </row>
    <row r="7754" spans="1:17" x14ac:dyDescent="0.35">
      <c r="A7754" t="s">
        <v>7785</v>
      </c>
      <c r="B7754" t="s">
        <v>19</v>
      </c>
      <c r="C7754" t="s">
        <v>26</v>
      </c>
      <c r="D7754" s="2">
        <v>1981.18</v>
      </c>
      <c r="E7754">
        <v>0.22</v>
      </c>
      <c r="F7754">
        <v>7</v>
      </c>
      <c r="G7754" s="1">
        <v>45104</v>
      </c>
      <c r="H7754" s="1">
        <v>45107</v>
      </c>
      <c r="I7754" t="s">
        <v>21</v>
      </c>
      <c r="J7754" t="s">
        <v>22</v>
      </c>
      <c r="K7754" s="2">
        <v>561.4</v>
      </c>
      <c r="L7754" t="s">
        <v>23</v>
      </c>
      <c r="M7754">
        <f>YEAR(Table1[[#This Row],[order_date]])</f>
        <v>2023</v>
      </c>
      <c r="N7754">
        <f>MONTH(Table1[[#This Row],[order_date]])</f>
        <v>6</v>
      </c>
      <c r="O7754" s="3">
        <f>Table1[[#This Row],[sales]]-Table1[[#This Row],[profit]]</f>
        <v>1419.7800000000002</v>
      </c>
      <c r="P7754" s="3">
        <f>Table1[[#This Row],[sales]]*Table1[[#This Row],[quantity]]</f>
        <v>13868.26</v>
      </c>
      <c r="Q7754" s="9">
        <f>Table1[[#This Row],[delivery_date]]-Table1[[#This Row],[order_date]]</f>
        <v>3</v>
      </c>
    </row>
    <row r="7755" spans="1:17" x14ac:dyDescent="0.35">
      <c r="A7755" t="s">
        <v>7786</v>
      </c>
      <c r="B7755" t="s">
        <v>19</v>
      </c>
      <c r="C7755" t="s">
        <v>20</v>
      </c>
      <c r="D7755" s="2">
        <v>4954.71</v>
      </c>
      <c r="E7755">
        <v>0.04</v>
      </c>
      <c r="F7755">
        <v>4</v>
      </c>
      <c r="G7755" s="1">
        <v>45580</v>
      </c>
      <c r="H7755" s="1">
        <v>45587</v>
      </c>
      <c r="I7755" t="s">
        <v>21</v>
      </c>
      <c r="J7755" t="s">
        <v>22</v>
      </c>
      <c r="K7755" s="2">
        <v>1146.94</v>
      </c>
      <c r="L7755" t="s">
        <v>39</v>
      </c>
      <c r="M7755">
        <f>YEAR(Table1[[#This Row],[order_date]])</f>
        <v>2024</v>
      </c>
      <c r="N7755">
        <f>MONTH(Table1[[#This Row],[order_date]])</f>
        <v>10</v>
      </c>
      <c r="O7755" s="3">
        <f>Table1[[#This Row],[sales]]-Table1[[#This Row],[profit]]</f>
        <v>3807.77</v>
      </c>
      <c r="P7755" s="3">
        <f>Table1[[#This Row],[sales]]*Table1[[#This Row],[quantity]]</f>
        <v>19818.84</v>
      </c>
      <c r="Q7755" s="9">
        <f>Table1[[#This Row],[delivery_date]]-Table1[[#This Row],[order_date]]</f>
        <v>7</v>
      </c>
    </row>
    <row r="7756" spans="1:17" x14ac:dyDescent="0.35">
      <c r="A7756" t="s">
        <v>7787</v>
      </c>
      <c r="B7756" t="s">
        <v>25</v>
      </c>
      <c r="C7756" t="s">
        <v>33</v>
      </c>
      <c r="D7756" s="2">
        <v>1422.32</v>
      </c>
      <c r="E7756">
        <v>0.34</v>
      </c>
      <c r="F7756">
        <v>9</v>
      </c>
      <c r="G7756" s="1">
        <v>45576</v>
      </c>
      <c r="H7756" s="1">
        <v>45583</v>
      </c>
      <c r="I7756" t="s">
        <v>21</v>
      </c>
      <c r="J7756" t="s">
        <v>27</v>
      </c>
      <c r="K7756" s="2">
        <v>73.430000000000007</v>
      </c>
      <c r="L7756" t="s">
        <v>48</v>
      </c>
      <c r="M7756">
        <f>YEAR(Table1[[#This Row],[order_date]])</f>
        <v>2024</v>
      </c>
      <c r="N7756">
        <f>MONTH(Table1[[#This Row],[order_date]])</f>
        <v>10</v>
      </c>
      <c r="O7756" s="3">
        <f>Table1[[#This Row],[sales]]-Table1[[#This Row],[profit]]</f>
        <v>1348.8899999999999</v>
      </c>
      <c r="P7756" s="3">
        <f>Table1[[#This Row],[sales]]*Table1[[#This Row],[quantity]]</f>
        <v>12800.88</v>
      </c>
      <c r="Q7756" s="9">
        <f>Table1[[#This Row],[delivery_date]]-Table1[[#This Row],[order_date]]</f>
        <v>7</v>
      </c>
    </row>
    <row r="7757" spans="1:17" x14ac:dyDescent="0.35">
      <c r="A7757" t="s">
        <v>7788</v>
      </c>
      <c r="B7757" t="s">
        <v>41</v>
      </c>
      <c r="C7757" t="s">
        <v>20</v>
      </c>
      <c r="D7757" s="2">
        <v>3835.96</v>
      </c>
      <c r="E7757">
        <v>0.25</v>
      </c>
      <c r="F7757">
        <v>3</v>
      </c>
      <c r="G7757" s="1">
        <v>45316</v>
      </c>
      <c r="H7757" s="1">
        <v>45318</v>
      </c>
      <c r="I7757" t="s">
        <v>15</v>
      </c>
      <c r="J7757" t="s">
        <v>16</v>
      </c>
      <c r="K7757" s="2">
        <v>686.83</v>
      </c>
      <c r="L7757" t="s">
        <v>17</v>
      </c>
      <c r="M7757">
        <f>YEAR(Table1[[#This Row],[order_date]])</f>
        <v>2024</v>
      </c>
      <c r="N7757">
        <f>MONTH(Table1[[#This Row],[order_date]])</f>
        <v>1</v>
      </c>
      <c r="O7757" s="3">
        <f>Table1[[#This Row],[sales]]-Table1[[#This Row],[profit]]</f>
        <v>3149.13</v>
      </c>
      <c r="P7757" s="3">
        <f>Table1[[#This Row],[sales]]*Table1[[#This Row],[quantity]]</f>
        <v>11507.880000000001</v>
      </c>
      <c r="Q7757" s="9">
        <f>Table1[[#This Row],[delivery_date]]-Table1[[#This Row],[order_date]]</f>
        <v>2</v>
      </c>
    </row>
    <row r="7758" spans="1:17" x14ac:dyDescent="0.35">
      <c r="A7758" t="s">
        <v>7789</v>
      </c>
      <c r="B7758" t="s">
        <v>13</v>
      </c>
      <c r="C7758" t="s">
        <v>33</v>
      </c>
      <c r="D7758" s="2">
        <v>390.8</v>
      </c>
      <c r="E7758">
        <v>0.42</v>
      </c>
      <c r="F7758">
        <v>8</v>
      </c>
      <c r="G7758" s="1">
        <v>45551</v>
      </c>
      <c r="H7758" s="1">
        <v>45552</v>
      </c>
      <c r="I7758" t="s">
        <v>15</v>
      </c>
      <c r="J7758" t="s">
        <v>22</v>
      </c>
      <c r="K7758" s="2">
        <v>40.03</v>
      </c>
      <c r="L7758" t="s">
        <v>34</v>
      </c>
      <c r="M7758">
        <f>YEAR(Table1[[#This Row],[order_date]])</f>
        <v>2024</v>
      </c>
      <c r="N7758">
        <f>MONTH(Table1[[#This Row],[order_date]])</f>
        <v>9</v>
      </c>
      <c r="O7758" s="3">
        <f>Table1[[#This Row],[sales]]-Table1[[#This Row],[profit]]</f>
        <v>350.77</v>
      </c>
      <c r="P7758" s="3">
        <f>Table1[[#This Row],[sales]]*Table1[[#This Row],[quantity]]</f>
        <v>3126.4</v>
      </c>
      <c r="Q7758" s="9">
        <f>Table1[[#This Row],[delivery_date]]-Table1[[#This Row],[order_date]]</f>
        <v>1</v>
      </c>
    </row>
    <row r="7759" spans="1:17" x14ac:dyDescent="0.35">
      <c r="A7759" t="s">
        <v>7790</v>
      </c>
      <c r="B7759" t="s">
        <v>13</v>
      </c>
      <c r="C7759" t="s">
        <v>20</v>
      </c>
      <c r="D7759" s="2">
        <v>2390.6</v>
      </c>
      <c r="E7759">
        <v>7.0000000000000007E-2</v>
      </c>
      <c r="F7759">
        <v>3</v>
      </c>
      <c r="G7759" s="1">
        <v>45524</v>
      </c>
      <c r="H7759" s="1">
        <v>45527</v>
      </c>
      <c r="I7759" t="s">
        <v>21</v>
      </c>
      <c r="J7759" t="s">
        <v>16</v>
      </c>
      <c r="K7759" s="2">
        <v>582.59</v>
      </c>
      <c r="L7759" t="s">
        <v>39</v>
      </c>
      <c r="M7759">
        <f>YEAR(Table1[[#This Row],[order_date]])</f>
        <v>2024</v>
      </c>
      <c r="N7759">
        <f>MONTH(Table1[[#This Row],[order_date]])</f>
        <v>8</v>
      </c>
      <c r="O7759" s="3">
        <f>Table1[[#This Row],[sales]]-Table1[[#This Row],[profit]]</f>
        <v>1808.0099999999998</v>
      </c>
      <c r="P7759" s="3">
        <f>Table1[[#This Row],[sales]]*Table1[[#This Row],[quantity]]</f>
        <v>7171.7999999999993</v>
      </c>
      <c r="Q7759" s="9">
        <f>Table1[[#This Row],[delivery_date]]-Table1[[#This Row],[order_date]]</f>
        <v>3</v>
      </c>
    </row>
    <row r="7760" spans="1:17" x14ac:dyDescent="0.35">
      <c r="A7760" t="s">
        <v>7791</v>
      </c>
      <c r="B7760" t="s">
        <v>41</v>
      </c>
      <c r="C7760" t="s">
        <v>14</v>
      </c>
      <c r="D7760" s="2">
        <v>386.21</v>
      </c>
      <c r="E7760">
        <v>0.32</v>
      </c>
      <c r="F7760">
        <v>8</v>
      </c>
      <c r="G7760" s="1">
        <v>45312</v>
      </c>
      <c r="H7760" s="1">
        <v>45319</v>
      </c>
      <c r="I7760" t="s">
        <v>21</v>
      </c>
      <c r="J7760" t="s">
        <v>22</v>
      </c>
      <c r="K7760" s="2">
        <v>27.15</v>
      </c>
      <c r="L7760" t="s">
        <v>23</v>
      </c>
      <c r="M7760">
        <f>YEAR(Table1[[#This Row],[order_date]])</f>
        <v>2024</v>
      </c>
      <c r="N7760">
        <f>MONTH(Table1[[#This Row],[order_date]])</f>
        <v>1</v>
      </c>
      <c r="O7760" s="3">
        <f>Table1[[#This Row],[sales]]-Table1[[#This Row],[profit]]</f>
        <v>359.06</v>
      </c>
      <c r="P7760" s="3">
        <f>Table1[[#This Row],[sales]]*Table1[[#This Row],[quantity]]</f>
        <v>3089.68</v>
      </c>
      <c r="Q7760" s="9">
        <f>Table1[[#This Row],[delivery_date]]-Table1[[#This Row],[order_date]]</f>
        <v>7</v>
      </c>
    </row>
    <row r="7761" spans="1:17" x14ac:dyDescent="0.35">
      <c r="A7761" t="s">
        <v>7792</v>
      </c>
      <c r="B7761" t="s">
        <v>19</v>
      </c>
      <c r="C7761" t="s">
        <v>14</v>
      </c>
      <c r="D7761" s="2">
        <v>2431.42</v>
      </c>
      <c r="E7761">
        <v>0.23</v>
      </c>
      <c r="F7761">
        <v>1</v>
      </c>
      <c r="G7761" s="1">
        <v>45027</v>
      </c>
      <c r="H7761" s="1">
        <v>45033</v>
      </c>
      <c r="I7761" t="s">
        <v>21</v>
      </c>
      <c r="J7761" t="s">
        <v>27</v>
      </c>
      <c r="K7761" s="2">
        <v>612.6</v>
      </c>
      <c r="L7761" t="s">
        <v>28</v>
      </c>
      <c r="M7761">
        <f>YEAR(Table1[[#This Row],[order_date]])</f>
        <v>2023</v>
      </c>
      <c r="N7761">
        <f>MONTH(Table1[[#This Row],[order_date]])</f>
        <v>4</v>
      </c>
      <c r="O7761" s="3">
        <f>Table1[[#This Row],[sales]]-Table1[[#This Row],[profit]]</f>
        <v>1818.8200000000002</v>
      </c>
      <c r="P7761" s="3">
        <f>Table1[[#This Row],[sales]]*Table1[[#This Row],[quantity]]</f>
        <v>2431.42</v>
      </c>
      <c r="Q7761" s="9">
        <f>Table1[[#This Row],[delivery_date]]-Table1[[#This Row],[order_date]]</f>
        <v>6</v>
      </c>
    </row>
    <row r="7762" spans="1:17" x14ac:dyDescent="0.35">
      <c r="A7762" t="s">
        <v>7793</v>
      </c>
      <c r="B7762" t="s">
        <v>19</v>
      </c>
      <c r="C7762" t="s">
        <v>33</v>
      </c>
      <c r="D7762" s="2">
        <v>235.01</v>
      </c>
      <c r="E7762">
        <v>0.21</v>
      </c>
      <c r="F7762">
        <v>7</v>
      </c>
      <c r="G7762" s="1">
        <v>45067</v>
      </c>
      <c r="H7762" s="1">
        <v>45073</v>
      </c>
      <c r="I7762" t="s">
        <v>31</v>
      </c>
      <c r="J7762" t="s">
        <v>22</v>
      </c>
      <c r="K7762" s="2">
        <v>29.73</v>
      </c>
      <c r="L7762" t="s">
        <v>28</v>
      </c>
      <c r="M7762">
        <f>YEAR(Table1[[#This Row],[order_date]])</f>
        <v>2023</v>
      </c>
      <c r="N7762">
        <f>MONTH(Table1[[#This Row],[order_date]])</f>
        <v>5</v>
      </c>
      <c r="O7762" s="3">
        <f>Table1[[#This Row],[sales]]-Table1[[#This Row],[profit]]</f>
        <v>205.28</v>
      </c>
      <c r="P7762" s="3">
        <f>Table1[[#This Row],[sales]]*Table1[[#This Row],[quantity]]</f>
        <v>1645.07</v>
      </c>
      <c r="Q7762" s="9">
        <f>Table1[[#This Row],[delivery_date]]-Table1[[#This Row],[order_date]]</f>
        <v>6</v>
      </c>
    </row>
    <row r="7763" spans="1:17" x14ac:dyDescent="0.35">
      <c r="A7763" t="s">
        <v>7794</v>
      </c>
      <c r="B7763" t="s">
        <v>13</v>
      </c>
      <c r="C7763" t="s">
        <v>26</v>
      </c>
      <c r="D7763" s="2">
        <v>3105.14</v>
      </c>
      <c r="E7763">
        <v>0.28000000000000003</v>
      </c>
      <c r="F7763">
        <v>1</v>
      </c>
      <c r="G7763" s="1">
        <v>45470</v>
      </c>
      <c r="H7763" s="1">
        <v>45475</v>
      </c>
      <c r="I7763" t="s">
        <v>21</v>
      </c>
      <c r="J7763" t="s">
        <v>16</v>
      </c>
      <c r="K7763" s="2">
        <v>443.69</v>
      </c>
      <c r="L7763" t="s">
        <v>28</v>
      </c>
      <c r="M7763">
        <f>YEAR(Table1[[#This Row],[order_date]])</f>
        <v>2024</v>
      </c>
      <c r="N7763">
        <f>MONTH(Table1[[#This Row],[order_date]])</f>
        <v>6</v>
      </c>
      <c r="O7763" s="3">
        <f>Table1[[#This Row],[sales]]-Table1[[#This Row],[profit]]</f>
        <v>2661.45</v>
      </c>
      <c r="P7763" s="3">
        <f>Table1[[#This Row],[sales]]*Table1[[#This Row],[quantity]]</f>
        <v>3105.14</v>
      </c>
      <c r="Q7763" s="9">
        <f>Table1[[#This Row],[delivery_date]]-Table1[[#This Row],[order_date]]</f>
        <v>5</v>
      </c>
    </row>
    <row r="7764" spans="1:17" x14ac:dyDescent="0.35">
      <c r="A7764" t="s">
        <v>7795</v>
      </c>
      <c r="B7764" t="s">
        <v>13</v>
      </c>
      <c r="C7764" t="s">
        <v>33</v>
      </c>
      <c r="D7764" s="2">
        <v>2973.89</v>
      </c>
      <c r="E7764">
        <v>0.34</v>
      </c>
      <c r="F7764">
        <v>2</v>
      </c>
      <c r="G7764" s="1">
        <v>45425</v>
      </c>
      <c r="H7764" s="1">
        <v>45426</v>
      </c>
      <c r="I7764" t="s">
        <v>21</v>
      </c>
      <c r="J7764" t="s">
        <v>22</v>
      </c>
      <c r="K7764" s="2">
        <v>664.73</v>
      </c>
      <c r="L7764" t="s">
        <v>39</v>
      </c>
      <c r="M7764">
        <f>YEAR(Table1[[#This Row],[order_date]])</f>
        <v>2024</v>
      </c>
      <c r="N7764">
        <f>MONTH(Table1[[#This Row],[order_date]])</f>
        <v>5</v>
      </c>
      <c r="O7764" s="3">
        <f>Table1[[#This Row],[sales]]-Table1[[#This Row],[profit]]</f>
        <v>2309.16</v>
      </c>
      <c r="P7764" s="3">
        <f>Table1[[#This Row],[sales]]*Table1[[#This Row],[quantity]]</f>
        <v>5947.78</v>
      </c>
      <c r="Q7764" s="9">
        <f>Table1[[#This Row],[delivery_date]]-Table1[[#This Row],[order_date]]</f>
        <v>1</v>
      </c>
    </row>
    <row r="7765" spans="1:17" x14ac:dyDescent="0.35">
      <c r="A7765" t="s">
        <v>7796</v>
      </c>
      <c r="B7765" t="s">
        <v>13</v>
      </c>
      <c r="C7765" t="s">
        <v>20</v>
      </c>
      <c r="D7765" s="2">
        <v>4009.43</v>
      </c>
      <c r="E7765">
        <v>0.43</v>
      </c>
      <c r="F7765">
        <v>1</v>
      </c>
      <c r="G7765" s="1">
        <v>45348</v>
      </c>
      <c r="H7765" s="1">
        <v>45353</v>
      </c>
      <c r="I7765" t="s">
        <v>15</v>
      </c>
      <c r="J7765" t="s">
        <v>16</v>
      </c>
      <c r="K7765" s="2">
        <v>430.28</v>
      </c>
      <c r="L7765" t="s">
        <v>48</v>
      </c>
      <c r="M7765">
        <f>YEAR(Table1[[#This Row],[order_date]])</f>
        <v>2024</v>
      </c>
      <c r="N7765">
        <f>MONTH(Table1[[#This Row],[order_date]])</f>
        <v>2</v>
      </c>
      <c r="O7765" s="3">
        <f>Table1[[#This Row],[sales]]-Table1[[#This Row],[profit]]</f>
        <v>3579.1499999999996</v>
      </c>
      <c r="P7765" s="3">
        <f>Table1[[#This Row],[sales]]*Table1[[#This Row],[quantity]]</f>
        <v>4009.43</v>
      </c>
      <c r="Q7765" s="9">
        <f>Table1[[#This Row],[delivery_date]]-Table1[[#This Row],[order_date]]</f>
        <v>5</v>
      </c>
    </row>
    <row r="7766" spans="1:17" x14ac:dyDescent="0.35">
      <c r="A7766" t="s">
        <v>7797</v>
      </c>
      <c r="B7766" t="s">
        <v>25</v>
      </c>
      <c r="C7766" t="s">
        <v>36</v>
      </c>
      <c r="D7766" s="2">
        <v>2958.1</v>
      </c>
      <c r="E7766">
        <v>0.12</v>
      </c>
      <c r="F7766">
        <v>3</v>
      </c>
      <c r="G7766" s="1">
        <v>45315</v>
      </c>
      <c r="H7766" s="1">
        <v>45322</v>
      </c>
      <c r="I7766" t="s">
        <v>21</v>
      </c>
      <c r="J7766" t="s">
        <v>27</v>
      </c>
      <c r="K7766" s="2">
        <v>770.75</v>
      </c>
      <c r="L7766" t="s">
        <v>39</v>
      </c>
      <c r="M7766">
        <f>YEAR(Table1[[#This Row],[order_date]])</f>
        <v>2024</v>
      </c>
      <c r="N7766">
        <f>MONTH(Table1[[#This Row],[order_date]])</f>
        <v>1</v>
      </c>
      <c r="O7766" s="3">
        <f>Table1[[#This Row],[sales]]-Table1[[#This Row],[profit]]</f>
        <v>2187.35</v>
      </c>
      <c r="P7766" s="3">
        <f>Table1[[#This Row],[sales]]*Table1[[#This Row],[quantity]]</f>
        <v>8874.2999999999993</v>
      </c>
      <c r="Q7766" s="9">
        <f>Table1[[#This Row],[delivery_date]]-Table1[[#This Row],[order_date]]</f>
        <v>7</v>
      </c>
    </row>
    <row r="7767" spans="1:17" x14ac:dyDescent="0.35">
      <c r="A7767" t="s">
        <v>7798</v>
      </c>
      <c r="B7767" t="s">
        <v>13</v>
      </c>
      <c r="C7767" t="s">
        <v>14</v>
      </c>
      <c r="D7767" s="2">
        <v>4637.3999999999996</v>
      </c>
      <c r="E7767">
        <v>0.15</v>
      </c>
      <c r="F7767">
        <v>9</v>
      </c>
      <c r="G7767" s="1">
        <v>45064</v>
      </c>
      <c r="H7767" s="1">
        <v>45068</v>
      </c>
      <c r="I7767" t="s">
        <v>15</v>
      </c>
      <c r="J7767" t="s">
        <v>27</v>
      </c>
      <c r="K7767" s="2">
        <v>1310.1600000000001</v>
      </c>
      <c r="L7767" t="s">
        <v>39</v>
      </c>
      <c r="M7767">
        <f>YEAR(Table1[[#This Row],[order_date]])</f>
        <v>2023</v>
      </c>
      <c r="N7767">
        <f>MONTH(Table1[[#This Row],[order_date]])</f>
        <v>5</v>
      </c>
      <c r="O7767" s="3">
        <f>Table1[[#This Row],[sales]]-Table1[[#This Row],[profit]]</f>
        <v>3327.24</v>
      </c>
      <c r="P7767" s="3">
        <f>Table1[[#This Row],[sales]]*Table1[[#This Row],[quantity]]</f>
        <v>41736.6</v>
      </c>
      <c r="Q7767" s="9">
        <f>Table1[[#This Row],[delivery_date]]-Table1[[#This Row],[order_date]]</f>
        <v>4</v>
      </c>
    </row>
    <row r="7768" spans="1:17" x14ac:dyDescent="0.35">
      <c r="A7768" t="s">
        <v>7799</v>
      </c>
      <c r="B7768" t="s">
        <v>25</v>
      </c>
      <c r="C7768" t="s">
        <v>36</v>
      </c>
      <c r="D7768" s="2">
        <v>3937.21</v>
      </c>
      <c r="E7768">
        <v>0.27</v>
      </c>
      <c r="F7768">
        <v>1</v>
      </c>
      <c r="G7768" s="1">
        <v>45107</v>
      </c>
      <c r="H7768" s="1">
        <v>45111</v>
      </c>
      <c r="I7768" t="s">
        <v>15</v>
      </c>
      <c r="J7768" t="s">
        <v>27</v>
      </c>
      <c r="K7768" s="2">
        <v>1169.52</v>
      </c>
      <c r="L7768" t="s">
        <v>17</v>
      </c>
      <c r="M7768">
        <f>YEAR(Table1[[#This Row],[order_date]])</f>
        <v>2023</v>
      </c>
      <c r="N7768">
        <f>MONTH(Table1[[#This Row],[order_date]])</f>
        <v>6</v>
      </c>
      <c r="O7768" s="3">
        <f>Table1[[#This Row],[sales]]-Table1[[#This Row],[profit]]</f>
        <v>2767.69</v>
      </c>
      <c r="P7768" s="3">
        <f>Table1[[#This Row],[sales]]*Table1[[#This Row],[quantity]]</f>
        <v>3937.21</v>
      </c>
      <c r="Q7768" s="9">
        <f>Table1[[#This Row],[delivery_date]]-Table1[[#This Row],[order_date]]</f>
        <v>4</v>
      </c>
    </row>
    <row r="7769" spans="1:17" x14ac:dyDescent="0.35">
      <c r="A7769" t="s">
        <v>7800</v>
      </c>
      <c r="B7769" t="s">
        <v>41</v>
      </c>
      <c r="C7769" t="s">
        <v>14</v>
      </c>
      <c r="D7769" s="2">
        <v>750.02</v>
      </c>
      <c r="E7769">
        <v>0.17</v>
      </c>
      <c r="F7769">
        <v>3</v>
      </c>
      <c r="G7769" s="1">
        <v>45649</v>
      </c>
      <c r="H7769" s="1">
        <v>45651</v>
      </c>
      <c r="I7769" t="s">
        <v>15</v>
      </c>
      <c r="J7769" t="s">
        <v>16</v>
      </c>
      <c r="K7769" s="2">
        <v>167.4</v>
      </c>
      <c r="L7769" t="s">
        <v>23</v>
      </c>
      <c r="M7769">
        <f>YEAR(Table1[[#This Row],[order_date]])</f>
        <v>2024</v>
      </c>
      <c r="N7769">
        <f>MONTH(Table1[[#This Row],[order_date]])</f>
        <v>12</v>
      </c>
      <c r="O7769" s="3">
        <f>Table1[[#This Row],[sales]]-Table1[[#This Row],[profit]]</f>
        <v>582.62</v>
      </c>
      <c r="P7769" s="3">
        <f>Table1[[#This Row],[sales]]*Table1[[#This Row],[quantity]]</f>
        <v>2250.06</v>
      </c>
      <c r="Q7769" s="9">
        <f>Table1[[#This Row],[delivery_date]]-Table1[[#This Row],[order_date]]</f>
        <v>2</v>
      </c>
    </row>
    <row r="7770" spans="1:17" x14ac:dyDescent="0.35">
      <c r="A7770" t="s">
        <v>7801</v>
      </c>
      <c r="B7770" t="s">
        <v>19</v>
      </c>
      <c r="C7770" t="s">
        <v>20</v>
      </c>
      <c r="D7770" s="2">
        <v>1400.82</v>
      </c>
      <c r="E7770">
        <v>0.28000000000000003</v>
      </c>
      <c r="F7770">
        <v>2</v>
      </c>
      <c r="G7770" s="1">
        <v>45344</v>
      </c>
      <c r="H7770" s="1">
        <v>45347</v>
      </c>
      <c r="I7770" t="s">
        <v>21</v>
      </c>
      <c r="J7770" t="s">
        <v>16</v>
      </c>
      <c r="K7770" s="2">
        <v>266.47000000000003</v>
      </c>
      <c r="L7770" t="s">
        <v>34</v>
      </c>
      <c r="M7770">
        <f>YEAR(Table1[[#This Row],[order_date]])</f>
        <v>2024</v>
      </c>
      <c r="N7770">
        <f>MONTH(Table1[[#This Row],[order_date]])</f>
        <v>2</v>
      </c>
      <c r="O7770" s="3">
        <f>Table1[[#This Row],[sales]]-Table1[[#This Row],[profit]]</f>
        <v>1134.3499999999999</v>
      </c>
      <c r="P7770" s="3">
        <f>Table1[[#This Row],[sales]]*Table1[[#This Row],[quantity]]</f>
        <v>2801.64</v>
      </c>
      <c r="Q7770" s="9">
        <f>Table1[[#This Row],[delivery_date]]-Table1[[#This Row],[order_date]]</f>
        <v>3</v>
      </c>
    </row>
    <row r="7771" spans="1:17" x14ac:dyDescent="0.35">
      <c r="A7771" t="s">
        <v>7802</v>
      </c>
      <c r="B7771" t="s">
        <v>13</v>
      </c>
      <c r="C7771" t="s">
        <v>14</v>
      </c>
      <c r="D7771" s="2">
        <v>228.53</v>
      </c>
      <c r="E7771">
        <v>0.1</v>
      </c>
      <c r="F7771">
        <v>5</v>
      </c>
      <c r="G7771" s="1">
        <v>45468</v>
      </c>
      <c r="H7771" s="1">
        <v>45469</v>
      </c>
      <c r="I7771" t="s">
        <v>31</v>
      </c>
      <c r="J7771" t="s">
        <v>22</v>
      </c>
      <c r="K7771" s="2">
        <v>62.34</v>
      </c>
      <c r="L7771" t="s">
        <v>39</v>
      </c>
      <c r="M7771">
        <f>YEAR(Table1[[#This Row],[order_date]])</f>
        <v>2024</v>
      </c>
      <c r="N7771">
        <f>MONTH(Table1[[#This Row],[order_date]])</f>
        <v>6</v>
      </c>
      <c r="O7771" s="3">
        <f>Table1[[#This Row],[sales]]-Table1[[#This Row],[profit]]</f>
        <v>166.19</v>
      </c>
      <c r="P7771" s="3">
        <f>Table1[[#This Row],[sales]]*Table1[[#This Row],[quantity]]</f>
        <v>1142.6500000000001</v>
      </c>
      <c r="Q7771" s="9">
        <f>Table1[[#This Row],[delivery_date]]-Table1[[#This Row],[order_date]]</f>
        <v>1</v>
      </c>
    </row>
    <row r="7772" spans="1:17" x14ac:dyDescent="0.35">
      <c r="A7772" t="s">
        <v>7803</v>
      </c>
      <c r="B7772" t="s">
        <v>19</v>
      </c>
      <c r="C7772" t="s">
        <v>33</v>
      </c>
      <c r="D7772" s="2">
        <v>1992.06</v>
      </c>
      <c r="E7772">
        <v>0.15</v>
      </c>
      <c r="F7772">
        <v>7</v>
      </c>
      <c r="G7772" s="1">
        <v>45577</v>
      </c>
      <c r="H7772" s="1">
        <v>45584</v>
      </c>
      <c r="I7772" t="s">
        <v>31</v>
      </c>
      <c r="J7772" t="s">
        <v>16</v>
      </c>
      <c r="K7772" s="2">
        <v>240.79</v>
      </c>
      <c r="L7772" t="s">
        <v>28</v>
      </c>
      <c r="M7772">
        <f>YEAR(Table1[[#This Row],[order_date]])</f>
        <v>2024</v>
      </c>
      <c r="N7772">
        <f>MONTH(Table1[[#This Row],[order_date]])</f>
        <v>10</v>
      </c>
      <c r="O7772" s="3">
        <f>Table1[[#This Row],[sales]]-Table1[[#This Row],[profit]]</f>
        <v>1751.27</v>
      </c>
      <c r="P7772" s="3">
        <f>Table1[[#This Row],[sales]]*Table1[[#This Row],[quantity]]</f>
        <v>13944.42</v>
      </c>
      <c r="Q7772" s="9">
        <f>Table1[[#This Row],[delivery_date]]-Table1[[#This Row],[order_date]]</f>
        <v>7</v>
      </c>
    </row>
    <row r="7773" spans="1:17" x14ac:dyDescent="0.35">
      <c r="A7773" t="s">
        <v>7804</v>
      </c>
      <c r="B7773" t="s">
        <v>19</v>
      </c>
      <c r="C7773" t="s">
        <v>36</v>
      </c>
      <c r="D7773" s="2">
        <v>2596.73</v>
      </c>
      <c r="E7773">
        <v>0.16</v>
      </c>
      <c r="F7773">
        <v>6</v>
      </c>
      <c r="G7773" s="1">
        <v>45524</v>
      </c>
      <c r="H7773" s="1">
        <v>45526</v>
      </c>
      <c r="I7773" t="s">
        <v>21</v>
      </c>
      <c r="J7773" t="s">
        <v>22</v>
      </c>
      <c r="K7773" s="2">
        <v>475.73</v>
      </c>
      <c r="L7773" t="s">
        <v>17</v>
      </c>
      <c r="M7773">
        <f>YEAR(Table1[[#This Row],[order_date]])</f>
        <v>2024</v>
      </c>
      <c r="N7773">
        <f>MONTH(Table1[[#This Row],[order_date]])</f>
        <v>8</v>
      </c>
      <c r="O7773" s="3">
        <f>Table1[[#This Row],[sales]]-Table1[[#This Row],[profit]]</f>
        <v>2121</v>
      </c>
      <c r="P7773" s="3">
        <f>Table1[[#This Row],[sales]]*Table1[[#This Row],[quantity]]</f>
        <v>15580.380000000001</v>
      </c>
      <c r="Q7773" s="9">
        <f>Table1[[#This Row],[delivery_date]]-Table1[[#This Row],[order_date]]</f>
        <v>2</v>
      </c>
    </row>
    <row r="7774" spans="1:17" x14ac:dyDescent="0.35">
      <c r="A7774" t="s">
        <v>7805</v>
      </c>
      <c r="B7774" t="s">
        <v>13</v>
      </c>
      <c r="C7774" t="s">
        <v>36</v>
      </c>
      <c r="D7774" s="2">
        <v>4735.1400000000003</v>
      </c>
      <c r="E7774">
        <v>0.5</v>
      </c>
      <c r="F7774">
        <v>5</v>
      </c>
      <c r="G7774" s="1">
        <v>45084</v>
      </c>
      <c r="H7774" s="1">
        <v>45091</v>
      </c>
      <c r="I7774" t="s">
        <v>15</v>
      </c>
      <c r="J7774" t="s">
        <v>22</v>
      </c>
      <c r="K7774" s="2">
        <v>493.82</v>
      </c>
      <c r="L7774" t="s">
        <v>28</v>
      </c>
      <c r="M7774">
        <f>YEAR(Table1[[#This Row],[order_date]])</f>
        <v>2023</v>
      </c>
      <c r="N7774">
        <f>MONTH(Table1[[#This Row],[order_date]])</f>
        <v>6</v>
      </c>
      <c r="O7774" s="3">
        <f>Table1[[#This Row],[sales]]-Table1[[#This Row],[profit]]</f>
        <v>4241.3200000000006</v>
      </c>
      <c r="P7774" s="3">
        <f>Table1[[#This Row],[sales]]*Table1[[#This Row],[quantity]]</f>
        <v>23675.7</v>
      </c>
      <c r="Q7774" s="9">
        <f>Table1[[#This Row],[delivery_date]]-Table1[[#This Row],[order_date]]</f>
        <v>7</v>
      </c>
    </row>
    <row r="7775" spans="1:17" x14ac:dyDescent="0.35">
      <c r="A7775" t="s">
        <v>7806</v>
      </c>
      <c r="B7775" t="s">
        <v>13</v>
      </c>
      <c r="C7775" t="s">
        <v>20</v>
      </c>
      <c r="D7775" s="2">
        <v>2659.11</v>
      </c>
      <c r="E7775">
        <v>0.43</v>
      </c>
      <c r="F7775">
        <v>3</v>
      </c>
      <c r="G7775" s="1">
        <v>45439</v>
      </c>
      <c r="H7775" s="1">
        <v>45444</v>
      </c>
      <c r="I7775" t="s">
        <v>15</v>
      </c>
      <c r="J7775" t="s">
        <v>22</v>
      </c>
      <c r="K7775" s="2">
        <v>349.58</v>
      </c>
      <c r="L7775" t="s">
        <v>34</v>
      </c>
      <c r="M7775">
        <f>YEAR(Table1[[#This Row],[order_date]])</f>
        <v>2024</v>
      </c>
      <c r="N7775">
        <f>MONTH(Table1[[#This Row],[order_date]])</f>
        <v>5</v>
      </c>
      <c r="O7775" s="3">
        <f>Table1[[#This Row],[sales]]-Table1[[#This Row],[profit]]</f>
        <v>2309.5300000000002</v>
      </c>
      <c r="P7775" s="3">
        <f>Table1[[#This Row],[sales]]*Table1[[#This Row],[quantity]]</f>
        <v>7977.33</v>
      </c>
      <c r="Q7775" s="9">
        <f>Table1[[#This Row],[delivery_date]]-Table1[[#This Row],[order_date]]</f>
        <v>5</v>
      </c>
    </row>
    <row r="7776" spans="1:17" x14ac:dyDescent="0.35">
      <c r="A7776" t="s">
        <v>7807</v>
      </c>
      <c r="B7776" t="s">
        <v>41</v>
      </c>
      <c r="C7776" t="s">
        <v>36</v>
      </c>
      <c r="D7776" s="2">
        <v>3927.04</v>
      </c>
      <c r="E7776">
        <v>0.42</v>
      </c>
      <c r="F7776">
        <v>7</v>
      </c>
      <c r="G7776" s="1">
        <v>44932</v>
      </c>
      <c r="H7776" s="1">
        <v>44933</v>
      </c>
      <c r="I7776" t="s">
        <v>31</v>
      </c>
      <c r="J7776" t="s">
        <v>27</v>
      </c>
      <c r="K7776" s="2">
        <v>885.88</v>
      </c>
      <c r="L7776" t="s">
        <v>17</v>
      </c>
      <c r="M7776">
        <f>YEAR(Table1[[#This Row],[order_date]])</f>
        <v>2023</v>
      </c>
      <c r="N7776">
        <f>MONTH(Table1[[#This Row],[order_date]])</f>
        <v>1</v>
      </c>
      <c r="O7776" s="3">
        <f>Table1[[#This Row],[sales]]-Table1[[#This Row],[profit]]</f>
        <v>3041.16</v>
      </c>
      <c r="P7776" s="3">
        <f>Table1[[#This Row],[sales]]*Table1[[#This Row],[quantity]]</f>
        <v>27489.279999999999</v>
      </c>
      <c r="Q7776" s="9">
        <f>Table1[[#This Row],[delivery_date]]-Table1[[#This Row],[order_date]]</f>
        <v>1</v>
      </c>
    </row>
    <row r="7777" spans="1:17" x14ac:dyDescent="0.35">
      <c r="A7777" t="s">
        <v>7808</v>
      </c>
      <c r="B7777" t="s">
        <v>25</v>
      </c>
      <c r="C7777" t="s">
        <v>20</v>
      </c>
      <c r="D7777" s="2">
        <v>1413.32</v>
      </c>
      <c r="E7777">
        <v>0.26</v>
      </c>
      <c r="F7777">
        <v>9</v>
      </c>
      <c r="G7777" s="1">
        <v>45516</v>
      </c>
      <c r="H7777" s="1">
        <v>45517</v>
      </c>
      <c r="I7777" t="s">
        <v>21</v>
      </c>
      <c r="J7777" t="s">
        <v>27</v>
      </c>
      <c r="K7777" s="2">
        <v>105.08</v>
      </c>
      <c r="L7777" t="s">
        <v>34</v>
      </c>
      <c r="M7777">
        <f>YEAR(Table1[[#This Row],[order_date]])</f>
        <v>2024</v>
      </c>
      <c r="N7777">
        <f>MONTH(Table1[[#This Row],[order_date]])</f>
        <v>8</v>
      </c>
      <c r="O7777" s="3">
        <f>Table1[[#This Row],[sales]]-Table1[[#This Row],[profit]]</f>
        <v>1308.24</v>
      </c>
      <c r="P7777" s="3">
        <f>Table1[[#This Row],[sales]]*Table1[[#This Row],[quantity]]</f>
        <v>12719.88</v>
      </c>
      <c r="Q7777" s="9">
        <f>Table1[[#This Row],[delivery_date]]-Table1[[#This Row],[order_date]]</f>
        <v>1</v>
      </c>
    </row>
    <row r="7778" spans="1:17" x14ac:dyDescent="0.35">
      <c r="A7778" t="s">
        <v>7809</v>
      </c>
      <c r="B7778" t="s">
        <v>25</v>
      </c>
      <c r="C7778" t="s">
        <v>26</v>
      </c>
      <c r="D7778" s="2">
        <v>850.48</v>
      </c>
      <c r="E7778">
        <v>0.23</v>
      </c>
      <c r="F7778">
        <v>2</v>
      </c>
      <c r="G7778" s="1">
        <v>45622</v>
      </c>
      <c r="H7778" s="1">
        <v>45627</v>
      </c>
      <c r="I7778" t="s">
        <v>15</v>
      </c>
      <c r="J7778" t="s">
        <v>22</v>
      </c>
      <c r="K7778" s="2">
        <v>145.84</v>
      </c>
      <c r="L7778" t="s">
        <v>39</v>
      </c>
      <c r="M7778">
        <f>YEAR(Table1[[#This Row],[order_date]])</f>
        <v>2024</v>
      </c>
      <c r="N7778">
        <f>MONTH(Table1[[#This Row],[order_date]])</f>
        <v>11</v>
      </c>
      <c r="O7778" s="3">
        <f>Table1[[#This Row],[sales]]-Table1[[#This Row],[profit]]</f>
        <v>704.64</v>
      </c>
      <c r="P7778" s="3">
        <f>Table1[[#This Row],[sales]]*Table1[[#This Row],[quantity]]</f>
        <v>1700.96</v>
      </c>
      <c r="Q7778" s="9">
        <f>Table1[[#This Row],[delivery_date]]-Table1[[#This Row],[order_date]]</f>
        <v>5</v>
      </c>
    </row>
    <row r="7779" spans="1:17" x14ac:dyDescent="0.35">
      <c r="A7779" t="s">
        <v>7810</v>
      </c>
      <c r="B7779" t="s">
        <v>19</v>
      </c>
      <c r="C7779" t="s">
        <v>33</v>
      </c>
      <c r="D7779" s="2">
        <v>4073.1</v>
      </c>
      <c r="E7779">
        <v>0.04</v>
      </c>
      <c r="F7779">
        <v>6</v>
      </c>
      <c r="G7779" s="1">
        <v>45121</v>
      </c>
      <c r="H7779" s="1">
        <v>45123</v>
      </c>
      <c r="I7779" t="s">
        <v>21</v>
      </c>
      <c r="J7779" t="s">
        <v>16</v>
      </c>
      <c r="K7779" s="2">
        <v>1060.44</v>
      </c>
      <c r="L7779" t="s">
        <v>17</v>
      </c>
      <c r="M7779">
        <f>YEAR(Table1[[#This Row],[order_date]])</f>
        <v>2023</v>
      </c>
      <c r="N7779">
        <f>MONTH(Table1[[#This Row],[order_date]])</f>
        <v>7</v>
      </c>
      <c r="O7779" s="3">
        <f>Table1[[#This Row],[sales]]-Table1[[#This Row],[profit]]</f>
        <v>3012.66</v>
      </c>
      <c r="P7779" s="3">
        <f>Table1[[#This Row],[sales]]*Table1[[#This Row],[quantity]]</f>
        <v>24438.6</v>
      </c>
      <c r="Q7779" s="9">
        <f>Table1[[#This Row],[delivery_date]]-Table1[[#This Row],[order_date]]</f>
        <v>2</v>
      </c>
    </row>
    <row r="7780" spans="1:17" x14ac:dyDescent="0.35">
      <c r="A7780" t="s">
        <v>7811</v>
      </c>
      <c r="B7780" t="s">
        <v>13</v>
      </c>
      <c r="C7780" t="s">
        <v>14</v>
      </c>
      <c r="D7780" s="2">
        <v>1312.38</v>
      </c>
      <c r="E7780">
        <v>0.1</v>
      </c>
      <c r="F7780">
        <v>5</v>
      </c>
      <c r="G7780" s="1">
        <v>44984</v>
      </c>
      <c r="H7780" s="1">
        <v>44986</v>
      </c>
      <c r="I7780" t="s">
        <v>21</v>
      </c>
      <c r="J7780" t="s">
        <v>16</v>
      </c>
      <c r="K7780" s="2">
        <v>228.32</v>
      </c>
      <c r="L7780" t="s">
        <v>34</v>
      </c>
      <c r="M7780">
        <f>YEAR(Table1[[#This Row],[order_date]])</f>
        <v>2023</v>
      </c>
      <c r="N7780">
        <f>MONTH(Table1[[#This Row],[order_date]])</f>
        <v>2</v>
      </c>
      <c r="O7780" s="3">
        <f>Table1[[#This Row],[sales]]-Table1[[#This Row],[profit]]</f>
        <v>1084.0600000000002</v>
      </c>
      <c r="P7780" s="3">
        <f>Table1[[#This Row],[sales]]*Table1[[#This Row],[quantity]]</f>
        <v>6561.9000000000005</v>
      </c>
      <c r="Q7780" s="9">
        <f>Table1[[#This Row],[delivery_date]]-Table1[[#This Row],[order_date]]</f>
        <v>2</v>
      </c>
    </row>
    <row r="7781" spans="1:17" x14ac:dyDescent="0.35">
      <c r="A7781" t="s">
        <v>7812</v>
      </c>
      <c r="B7781" t="s">
        <v>41</v>
      </c>
      <c r="C7781" t="s">
        <v>14</v>
      </c>
      <c r="D7781" s="2">
        <v>4369.54</v>
      </c>
      <c r="E7781">
        <v>0.45</v>
      </c>
      <c r="F7781">
        <v>9</v>
      </c>
      <c r="G7781" s="1">
        <v>45133</v>
      </c>
      <c r="H7781" s="1">
        <v>45137</v>
      </c>
      <c r="I7781" t="s">
        <v>31</v>
      </c>
      <c r="J7781" t="s">
        <v>16</v>
      </c>
      <c r="K7781" s="2">
        <v>481.68</v>
      </c>
      <c r="L7781" t="s">
        <v>23</v>
      </c>
      <c r="M7781">
        <f>YEAR(Table1[[#This Row],[order_date]])</f>
        <v>2023</v>
      </c>
      <c r="N7781">
        <f>MONTH(Table1[[#This Row],[order_date]])</f>
        <v>7</v>
      </c>
      <c r="O7781" s="3">
        <f>Table1[[#This Row],[sales]]-Table1[[#This Row],[profit]]</f>
        <v>3887.86</v>
      </c>
      <c r="P7781" s="3">
        <f>Table1[[#This Row],[sales]]*Table1[[#This Row],[quantity]]</f>
        <v>39325.86</v>
      </c>
      <c r="Q7781" s="9">
        <f>Table1[[#This Row],[delivery_date]]-Table1[[#This Row],[order_date]]</f>
        <v>4</v>
      </c>
    </row>
    <row r="7782" spans="1:17" x14ac:dyDescent="0.35">
      <c r="A7782" t="s">
        <v>7813</v>
      </c>
      <c r="B7782" t="s">
        <v>41</v>
      </c>
      <c r="C7782" t="s">
        <v>14</v>
      </c>
      <c r="D7782" s="2">
        <v>932.26</v>
      </c>
      <c r="E7782">
        <v>0.26</v>
      </c>
      <c r="F7782">
        <v>8</v>
      </c>
      <c r="G7782" s="1">
        <v>45533</v>
      </c>
      <c r="H7782" s="1">
        <v>45534</v>
      </c>
      <c r="I7782" t="s">
        <v>15</v>
      </c>
      <c r="J7782" t="s">
        <v>22</v>
      </c>
      <c r="K7782" s="2">
        <v>129.46</v>
      </c>
      <c r="L7782" t="s">
        <v>28</v>
      </c>
      <c r="M7782">
        <f>YEAR(Table1[[#This Row],[order_date]])</f>
        <v>2024</v>
      </c>
      <c r="N7782">
        <f>MONTH(Table1[[#This Row],[order_date]])</f>
        <v>8</v>
      </c>
      <c r="O7782" s="3">
        <f>Table1[[#This Row],[sales]]-Table1[[#This Row],[profit]]</f>
        <v>802.8</v>
      </c>
      <c r="P7782" s="3">
        <f>Table1[[#This Row],[sales]]*Table1[[#This Row],[quantity]]</f>
        <v>7458.08</v>
      </c>
      <c r="Q7782" s="9">
        <f>Table1[[#This Row],[delivery_date]]-Table1[[#This Row],[order_date]]</f>
        <v>1</v>
      </c>
    </row>
    <row r="7783" spans="1:17" x14ac:dyDescent="0.35">
      <c r="A7783" t="s">
        <v>7814</v>
      </c>
      <c r="B7783" t="s">
        <v>41</v>
      </c>
      <c r="C7783" t="s">
        <v>26</v>
      </c>
      <c r="D7783" s="2">
        <v>4272.7700000000004</v>
      </c>
      <c r="E7783">
        <v>0.49</v>
      </c>
      <c r="F7783">
        <v>9</v>
      </c>
      <c r="G7783" s="1">
        <v>45182</v>
      </c>
      <c r="H7783" s="1">
        <v>45184</v>
      </c>
      <c r="I7783" t="s">
        <v>21</v>
      </c>
      <c r="J7783" t="s">
        <v>22</v>
      </c>
      <c r="K7783" s="2">
        <v>832.14</v>
      </c>
      <c r="L7783" t="s">
        <v>39</v>
      </c>
      <c r="M7783">
        <f>YEAR(Table1[[#This Row],[order_date]])</f>
        <v>2023</v>
      </c>
      <c r="N7783">
        <f>MONTH(Table1[[#This Row],[order_date]])</f>
        <v>9</v>
      </c>
      <c r="O7783" s="3">
        <f>Table1[[#This Row],[sales]]-Table1[[#This Row],[profit]]</f>
        <v>3440.6300000000006</v>
      </c>
      <c r="P7783" s="3">
        <f>Table1[[#This Row],[sales]]*Table1[[#This Row],[quantity]]</f>
        <v>38454.930000000008</v>
      </c>
      <c r="Q7783" s="9">
        <f>Table1[[#This Row],[delivery_date]]-Table1[[#This Row],[order_date]]</f>
        <v>2</v>
      </c>
    </row>
    <row r="7784" spans="1:17" x14ac:dyDescent="0.35">
      <c r="A7784" t="s">
        <v>7815</v>
      </c>
      <c r="B7784" t="s">
        <v>41</v>
      </c>
      <c r="C7784" t="s">
        <v>33</v>
      </c>
      <c r="D7784" s="2">
        <v>3886.95</v>
      </c>
      <c r="E7784">
        <v>0.3</v>
      </c>
      <c r="F7784">
        <v>7</v>
      </c>
      <c r="G7784" s="1">
        <v>45436</v>
      </c>
      <c r="H7784" s="1">
        <v>45437</v>
      </c>
      <c r="I7784" t="s">
        <v>31</v>
      </c>
      <c r="J7784" t="s">
        <v>22</v>
      </c>
      <c r="K7784" s="2">
        <v>799.33</v>
      </c>
      <c r="L7784" t="s">
        <v>23</v>
      </c>
      <c r="M7784">
        <f>YEAR(Table1[[#This Row],[order_date]])</f>
        <v>2024</v>
      </c>
      <c r="N7784">
        <f>MONTH(Table1[[#This Row],[order_date]])</f>
        <v>5</v>
      </c>
      <c r="O7784" s="3">
        <f>Table1[[#This Row],[sales]]-Table1[[#This Row],[profit]]</f>
        <v>3087.62</v>
      </c>
      <c r="P7784" s="3">
        <f>Table1[[#This Row],[sales]]*Table1[[#This Row],[quantity]]</f>
        <v>27208.649999999998</v>
      </c>
      <c r="Q7784" s="9">
        <f>Table1[[#This Row],[delivery_date]]-Table1[[#This Row],[order_date]]</f>
        <v>1</v>
      </c>
    </row>
    <row r="7785" spans="1:17" x14ac:dyDescent="0.35">
      <c r="A7785" t="s">
        <v>7816</v>
      </c>
      <c r="B7785" t="s">
        <v>41</v>
      </c>
      <c r="C7785" t="s">
        <v>36</v>
      </c>
      <c r="D7785" s="2">
        <v>3094.98</v>
      </c>
      <c r="E7785">
        <v>0.19</v>
      </c>
      <c r="F7785">
        <v>5</v>
      </c>
      <c r="G7785" s="1">
        <v>45073</v>
      </c>
      <c r="H7785" s="1">
        <v>45077</v>
      </c>
      <c r="I7785" t="s">
        <v>15</v>
      </c>
      <c r="J7785" t="s">
        <v>16</v>
      </c>
      <c r="K7785" s="2">
        <v>161.04</v>
      </c>
      <c r="L7785" t="s">
        <v>17</v>
      </c>
      <c r="M7785">
        <f>YEAR(Table1[[#This Row],[order_date]])</f>
        <v>2023</v>
      </c>
      <c r="N7785">
        <f>MONTH(Table1[[#This Row],[order_date]])</f>
        <v>5</v>
      </c>
      <c r="O7785" s="3">
        <f>Table1[[#This Row],[sales]]-Table1[[#This Row],[profit]]</f>
        <v>2933.94</v>
      </c>
      <c r="P7785" s="3">
        <f>Table1[[#This Row],[sales]]*Table1[[#This Row],[quantity]]</f>
        <v>15474.9</v>
      </c>
      <c r="Q7785" s="9">
        <f>Table1[[#This Row],[delivery_date]]-Table1[[#This Row],[order_date]]</f>
        <v>4</v>
      </c>
    </row>
    <row r="7786" spans="1:17" x14ac:dyDescent="0.35">
      <c r="A7786" t="s">
        <v>7817</v>
      </c>
      <c r="B7786" t="s">
        <v>25</v>
      </c>
      <c r="C7786" t="s">
        <v>36</v>
      </c>
      <c r="D7786" s="2">
        <v>4266.08</v>
      </c>
      <c r="E7786">
        <v>0.14000000000000001</v>
      </c>
      <c r="F7786">
        <v>4</v>
      </c>
      <c r="G7786" s="1">
        <v>45145</v>
      </c>
      <c r="H7786" s="1">
        <v>45148</v>
      </c>
      <c r="I7786" t="s">
        <v>15</v>
      </c>
      <c r="J7786" t="s">
        <v>27</v>
      </c>
      <c r="K7786" s="2">
        <v>404.27</v>
      </c>
      <c r="L7786" t="s">
        <v>23</v>
      </c>
      <c r="M7786">
        <f>YEAR(Table1[[#This Row],[order_date]])</f>
        <v>2023</v>
      </c>
      <c r="N7786">
        <f>MONTH(Table1[[#This Row],[order_date]])</f>
        <v>8</v>
      </c>
      <c r="O7786" s="3">
        <f>Table1[[#This Row],[sales]]-Table1[[#This Row],[profit]]</f>
        <v>3861.81</v>
      </c>
      <c r="P7786" s="3">
        <f>Table1[[#This Row],[sales]]*Table1[[#This Row],[quantity]]</f>
        <v>17064.32</v>
      </c>
      <c r="Q7786" s="9">
        <f>Table1[[#This Row],[delivery_date]]-Table1[[#This Row],[order_date]]</f>
        <v>3</v>
      </c>
    </row>
    <row r="7787" spans="1:17" x14ac:dyDescent="0.35">
      <c r="A7787" t="s">
        <v>7818</v>
      </c>
      <c r="B7787" t="s">
        <v>25</v>
      </c>
      <c r="C7787" t="s">
        <v>33</v>
      </c>
      <c r="D7787" s="2">
        <v>1720.48</v>
      </c>
      <c r="E7787">
        <v>0.46</v>
      </c>
      <c r="F7787">
        <v>8</v>
      </c>
      <c r="G7787" s="1">
        <v>45097</v>
      </c>
      <c r="H7787" s="1">
        <v>45100</v>
      </c>
      <c r="I7787" t="s">
        <v>31</v>
      </c>
      <c r="J7787" t="s">
        <v>16</v>
      </c>
      <c r="K7787" s="2">
        <v>383.56</v>
      </c>
      <c r="L7787" t="s">
        <v>39</v>
      </c>
      <c r="M7787">
        <f>YEAR(Table1[[#This Row],[order_date]])</f>
        <v>2023</v>
      </c>
      <c r="N7787">
        <f>MONTH(Table1[[#This Row],[order_date]])</f>
        <v>6</v>
      </c>
      <c r="O7787" s="3">
        <f>Table1[[#This Row],[sales]]-Table1[[#This Row],[profit]]</f>
        <v>1336.92</v>
      </c>
      <c r="P7787" s="3">
        <f>Table1[[#This Row],[sales]]*Table1[[#This Row],[quantity]]</f>
        <v>13763.84</v>
      </c>
      <c r="Q7787" s="9">
        <f>Table1[[#This Row],[delivery_date]]-Table1[[#This Row],[order_date]]</f>
        <v>3</v>
      </c>
    </row>
    <row r="7788" spans="1:17" x14ac:dyDescent="0.35">
      <c r="A7788" t="s">
        <v>7819</v>
      </c>
      <c r="B7788" t="s">
        <v>25</v>
      </c>
      <c r="C7788" t="s">
        <v>33</v>
      </c>
      <c r="D7788" s="2">
        <v>913.57</v>
      </c>
      <c r="E7788">
        <v>0.19</v>
      </c>
      <c r="F7788">
        <v>2</v>
      </c>
      <c r="G7788" s="1">
        <v>45443</v>
      </c>
      <c r="H7788" s="1">
        <v>45450</v>
      </c>
      <c r="I7788" t="s">
        <v>31</v>
      </c>
      <c r="J7788" t="s">
        <v>22</v>
      </c>
      <c r="K7788" s="2">
        <v>64.67</v>
      </c>
      <c r="L7788" t="s">
        <v>23</v>
      </c>
      <c r="M7788">
        <f>YEAR(Table1[[#This Row],[order_date]])</f>
        <v>2024</v>
      </c>
      <c r="N7788">
        <f>MONTH(Table1[[#This Row],[order_date]])</f>
        <v>5</v>
      </c>
      <c r="O7788" s="3">
        <f>Table1[[#This Row],[sales]]-Table1[[#This Row],[profit]]</f>
        <v>848.90000000000009</v>
      </c>
      <c r="P7788" s="3">
        <f>Table1[[#This Row],[sales]]*Table1[[#This Row],[quantity]]</f>
        <v>1827.14</v>
      </c>
      <c r="Q7788" s="9">
        <f>Table1[[#This Row],[delivery_date]]-Table1[[#This Row],[order_date]]</f>
        <v>7</v>
      </c>
    </row>
    <row r="7789" spans="1:17" x14ac:dyDescent="0.35">
      <c r="A7789" t="s">
        <v>7820</v>
      </c>
      <c r="B7789" t="s">
        <v>13</v>
      </c>
      <c r="C7789" t="s">
        <v>14</v>
      </c>
      <c r="D7789" s="2">
        <v>869.5</v>
      </c>
      <c r="E7789">
        <v>7.0000000000000007E-2</v>
      </c>
      <c r="F7789">
        <v>1</v>
      </c>
      <c r="G7789" s="1">
        <v>45054</v>
      </c>
      <c r="H7789" s="1">
        <v>45058</v>
      </c>
      <c r="I7789" t="s">
        <v>15</v>
      </c>
      <c r="J7789" t="s">
        <v>27</v>
      </c>
      <c r="K7789" s="2">
        <v>228.46</v>
      </c>
      <c r="L7789" t="s">
        <v>17</v>
      </c>
      <c r="M7789">
        <f>YEAR(Table1[[#This Row],[order_date]])</f>
        <v>2023</v>
      </c>
      <c r="N7789">
        <f>MONTH(Table1[[#This Row],[order_date]])</f>
        <v>5</v>
      </c>
      <c r="O7789" s="3">
        <f>Table1[[#This Row],[sales]]-Table1[[#This Row],[profit]]</f>
        <v>641.04</v>
      </c>
      <c r="P7789" s="3">
        <f>Table1[[#This Row],[sales]]*Table1[[#This Row],[quantity]]</f>
        <v>869.5</v>
      </c>
      <c r="Q7789" s="9">
        <f>Table1[[#This Row],[delivery_date]]-Table1[[#This Row],[order_date]]</f>
        <v>4</v>
      </c>
    </row>
    <row r="7790" spans="1:17" x14ac:dyDescent="0.35">
      <c r="A7790" t="s">
        <v>7821</v>
      </c>
      <c r="B7790" t="s">
        <v>19</v>
      </c>
      <c r="C7790" t="s">
        <v>36</v>
      </c>
      <c r="D7790" s="2">
        <v>1424.76</v>
      </c>
      <c r="E7790">
        <v>0.14000000000000001</v>
      </c>
      <c r="F7790">
        <v>3</v>
      </c>
      <c r="G7790" s="1">
        <v>44972</v>
      </c>
      <c r="H7790" s="1">
        <v>44978</v>
      </c>
      <c r="I7790" t="s">
        <v>31</v>
      </c>
      <c r="J7790" t="s">
        <v>16</v>
      </c>
      <c r="K7790" s="2">
        <v>180.03</v>
      </c>
      <c r="L7790" t="s">
        <v>17</v>
      </c>
      <c r="M7790">
        <f>YEAR(Table1[[#This Row],[order_date]])</f>
        <v>2023</v>
      </c>
      <c r="N7790">
        <f>MONTH(Table1[[#This Row],[order_date]])</f>
        <v>2</v>
      </c>
      <c r="O7790" s="3">
        <f>Table1[[#This Row],[sales]]-Table1[[#This Row],[profit]]</f>
        <v>1244.73</v>
      </c>
      <c r="P7790" s="3">
        <f>Table1[[#This Row],[sales]]*Table1[[#This Row],[quantity]]</f>
        <v>4274.28</v>
      </c>
      <c r="Q7790" s="9">
        <f>Table1[[#This Row],[delivery_date]]-Table1[[#This Row],[order_date]]</f>
        <v>6</v>
      </c>
    </row>
    <row r="7791" spans="1:17" x14ac:dyDescent="0.35">
      <c r="A7791" t="s">
        <v>7822</v>
      </c>
      <c r="B7791" t="s">
        <v>41</v>
      </c>
      <c r="C7791" t="s">
        <v>33</v>
      </c>
      <c r="D7791" s="2">
        <v>2286.5100000000002</v>
      </c>
      <c r="E7791">
        <v>0.32</v>
      </c>
      <c r="F7791">
        <v>7</v>
      </c>
      <c r="G7791" s="1">
        <v>45282</v>
      </c>
      <c r="H7791" s="1">
        <v>45283</v>
      </c>
      <c r="I7791" t="s">
        <v>21</v>
      </c>
      <c r="J7791" t="s">
        <v>16</v>
      </c>
      <c r="K7791" s="2">
        <v>564.61</v>
      </c>
      <c r="L7791" t="s">
        <v>48</v>
      </c>
      <c r="M7791">
        <f>YEAR(Table1[[#This Row],[order_date]])</f>
        <v>2023</v>
      </c>
      <c r="N7791">
        <f>MONTH(Table1[[#This Row],[order_date]])</f>
        <v>12</v>
      </c>
      <c r="O7791" s="3">
        <f>Table1[[#This Row],[sales]]-Table1[[#This Row],[profit]]</f>
        <v>1721.9</v>
      </c>
      <c r="P7791" s="3">
        <f>Table1[[#This Row],[sales]]*Table1[[#This Row],[quantity]]</f>
        <v>16005.570000000002</v>
      </c>
      <c r="Q7791" s="9">
        <f>Table1[[#This Row],[delivery_date]]-Table1[[#This Row],[order_date]]</f>
        <v>1</v>
      </c>
    </row>
    <row r="7792" spans="1:17" x14ac:dyDescent="0.35">
      <c r="A7792" t="s">
        <v>7823</v>
      </c>
      <c r="B7792" t="s">
        <v>13</v>
      </c>
      <c r="C7792" t="s">
        <v>36</v>
      </c>
      <c r="D7792" s="2">
        <v>4392.51</v>
      </c>
      <c r="E7792">
        <v>7.0000000000000007E-2</v>
      </c>
      <c r="F7792">
        <v>1</v>
      </c>
      <c r="G7792" s="1">
        <v>45027</v>
      </c>
      <c r="H7792" s="1">
        <v>45034</v>
      </c>
      <c r="I7792" t="s">
        <v>31</v>
      </c>
      <c r="J7792" t="s">
        <v>16</v>
      </c>
      <c r="K7792" s="2">
        <v>1143.8699999999999</v>
      </c>
      <c r="L7792" t="s">
        <v>17</v>
      </c>
      <c r="M7792">
        <f>YEAR(Table1[[#This Row],[order_date]])</f>
        <v>2023</v>
      </c>
      <c r="N7792">
        <f>MONTH(Table1[[#This Row],[order_date]])</f>
        <v>4</v>
      </c>
      <c r="O7792" s="3">
        <f>Table1[[#This Row],[sales]]-Table1[[#This Row],[profit]]</f>
        <v>3248.6400000000003</v>
      </c>
      <c r="P7792" s="3">
        <f>Table1[[#This Row],[sales]]*Table1[[#This Row],[quantity]]</f>
        <v>4392.51</v>
      </c>
      <c r="Q7792" s="9">
        <f>Table1[[#This Row],[delivery_date]]-Table1[[#This Row],[order_date]]</f>
        <v>7</v>
      </c>
    </row>
    <row r="7793" spans="1:17" x14ac:dyDescent="0.35">
      <c r="A7793" t="s">
        <v>7824</v>
      </c>
      <c r="B7793" t="s">
        <v>41</v>
      </c>
      <c r="C7793" t="s">
        <v>33</v>
      </c>
      <c r="D7793" s="2">
        <v>538.72</v>
      </c>
      <c r="E7793">
        <v>0.05</v>
      </c>
      <c r="F7793">
        <v>5</v>
      </c>
      <c r="G7793" s="1">
        <v>45562</v>
      </c>
      <c r="H7793" s="1">
        <v>45564</v>
      </c>
      <c r="I7793" t="s">
        <v>21</v>
      </c>
      <c r="J7793" t="s">
        <v>22</v>
      </c>
      <c r="K7793" s="2">
        <v>153.32</v>
      </c>
      <c r="L7793" t="s">
        <v>34</v>
      </c>
      <c r="M7793">
        <f>YEAR(Table1[[#This Row],[order_date]])</f>
        <v>2024</v>
      </c>
      <c r="N7793">
        <f>MONTH(Table1[[#This Row],[order_date]])</f>
        <v>9</v>
      </c>
      <c r="O7793" s="3">
        <f>Table1[[#This Row],[sales]]-Table1[[#This Row],[profit]]</f>
        <v>385.40000000000003</v>
      </c>
      <c r="P7793" s="3">
        <f>Table1[[#This Row],[sales]]*Table1[[#This Row],[quantity]]</f>
        <v>2693.6000000000004</v>
      </c>
      <c r="Q7793" s="9">
        <f>Table1[[#This Row],[delivery_date]]-Table1[[#This Row],[order_date]]</f>
        <v>2</v>
      </c>
    </row>
    <row r="7794" spans="1:17" x14ac:dyDescent="0.35">
      <c r="A7794" t="s">
        <v>7825</v>
      </c>
      <c r="B7794" t="s">
        <v>25</v>
      </c>
      <c r="C7794" t="s">
        <v>20</v>
      </c>
      <c r="D7794" s="2">
        <v>4584.6899999999996</v>
      </c>
      <c r="E7794">
        <v>0.23</v>
      </c>
      <c r="F7794">
        <v>5</v>
      </c>
      <c r="G7794" s="1">
        <v>45653</v>
      </c>
      <c r="H7794" s="1">
        <v>45655</v>
      </c>
      <c r="I7794" t="s">
        <v>21</v>
      </c>
      <c r="J7794" t="s">
        <v>22</v>
      </c>
      <c r="K7794" s="2">
        <v>1041.6300000000001</v>
      </c>
      <c r="L7794" t="s">
        <v>34</v>
      </c>
      <c r="M7794">
        <f>YEAR(Table1[[#This Row],[order_date]])</f>
        <v>2024</v>
      </c>
      <c r="N7794">
        <f>MONTH(Table1[[#This Row],[order_date]])</f>
        <v>12</v>
      </c>
      <c r="O7794" s="3">
        <f>Table1[[#This Row],[sales]]-Table1[[#This Row],[profit]]</f>
        <v>3543.0599999999995</v>
      </c>
      <c r="P7794" s="3">
        <f>Table1[[#This Row],[sales]]*Table1[[#This Row],[quantity]]</f>
        <v>22923.449999999997</v>
      </c>
      <c r="Q7794" s="9">
        <f>Table1[[#This Row],[delivery_date]]-Table1[[#This Row],[order_date]]</f>
        <v>2</v>
      </c>
    </row>
    <row r="7795" spans="1:17" x14ac:dyDescent="0.35">
      <c r="A7795" t="s">
        <v>7826</v>
      </c>
      <c r="B7795" t="s">
        <v>13</v>
      </c>
      <c r="C7795" t="s">
        <v>14</v>
      </c>
      <c r="D7795" s="2">
        <v>4634.92</v>
      </c>
      <c r="E7795">
        <v>0.04</v>
      </c>
      <c r="F7795">
        <v>3</v>
      </c>
      <c r="G7795" s="1">
        <v>45371</v>
      </c>
      <c r="H7795" s="1">
        <v>45377</v>
      </c>
      <c r="I7795" t="s">
        <v>31</v>
      </c>
      <c r="J7795" t="s">
        <v>22</v>
      </c>
      <c r="K7795" s="2">
        <v>1230.32</v>
      </c>
      <c r="L7795" t="s">
        <v>34</v>
      </c>
      <c r="M7795">
        <f>YEAR(Table1[[#This Row],[order_date]])</f>
        <v>2024</v>
      </c>
      <c r="N7795">
        <f>MONTH(Table1[[#This Row],[order_date]])</f>
        <v>3</v>
      </c>
      <c r="O7795" s="3">
        <f>Table1[[#This Row],[sales]]-Table1[[#This Row],[profit]]</f>
        <v>3404.6000000000004</v>
      </c>
      <c r="P7795" s="3">
        <f>Table1[[#This Row],[sales]]*Table1[[#This Row],[quantity]]</f>
        <v>13904.76</v>
      </c>
      <c r="Q7795" s="9">
        <f>Table1[[#This Row],[delivery_date]]-Table1[[#This Row],[order_date]]</f>
        <v>6</v>
      </c>
    </row>
    <row r="7796" spans="1:17" x14ac:dyDescent="0.35">
      <c r="A7796" t="s">
        <v>7827</v>
      </c>
      <c r="B7796" t="s">
        <v>25</v>
      </c>
      <c r="C7796" t="s">
        <v>33</v>
      </c>
      <c r="D7796" s="2">
        <v>3663.46</v>
      </c>
      <c r="E7796">
        <v>0.2</v>
      </c>
      <c r="F7796">
        <v>1</v>
      </c>
      <c r="G7796" s="1">
        <v>45184</v>
      </c>
      <c r="H7796" s="1">
        <v>45190</v>
      </c>
      <c r="I7796" t="s">
        <v>21</v>
      </c>
      <c r="J7796" t="s">
        <v>27</v>
      </c>
      <c r="K7796" s="2">
        <v>432.98</v>
      </c>
      <c r="L7796" t="s">
        <v>39</v>
      </c>
      <c r="M7796">
        <f>YEAR(Table1[[#This Row],[order_date]])</f>
        <v>2023</v>
      </c>
      <c r="N7796">
        <f>MONTH(Table1[[#This Row],[order_date]])</f>
        <v>9</v>
      </c>
      <c r="O7796" s="3">
        <f>Table1[[#This Row],[sales]]-Table1[[#This Row],[profit]]</f>
        <v>3230.48</v>
      </c>
      <c r="P7796" s="3">
        <f>Table1[[#This Row],[sales]]*Table1[[#This Row],[quantity]]</f>
        <v>3663.46</v>
      </c>
      <c r="Q7796" s="9">
        <f>Table1[[#This Row],[delivery_date]]-Table1[[#This Row],[order_date]]</f>
        <v>6</v>
      </c>
    </row>
    <row r="7797" spans="1:17" x14ac:dyDescent="0.35">
      <c r="A7797" t="s">
        <v>7828</v>
      </c>
      <c r="B7797" t="s">
        <v>41</v>
      </c>
      <c r="C7797" t="s">
        <v>26</v>
      </c>
      <c r="D7797" s="2">
        <v>4511.3900000000003</v>
      </c>
      <c r="E7797">
        <v>0.16</v>
      </c>
      <c r="F7797">
        <v>5</v>
      </c>
      <c r="G7797" s="1">
        <v>45027</v>
      </c>
      <c r="H7797" s="1">
        <v>45032</v>
      </c>
      <c r="I7797" t="s">
        <v>31</v>
      </c>
      <c r="J7797" t="s">
        <v>16</v>
      </c>
      <c r="K7797" s="2">
        <v>243.21</v>
      </c>
      <c r="L7797" t="s">
        <v>48</v>
      </c>
      <c r="M7797">
        <f>YEAR(Table1[[#This Row],[order_date]])</f>
        <v>2023</v>
      </c>
      <c r="N7797">
        <f>MONTH(Table1[[#This Row],[order_date]])</f>
        <v>4</v>
      </c>
      <c r="O7797" s="3">
        <f>Table1[[#This Row],[sales]]-Table1[[#This Row],[profit]]</f>
        <v>4268.18</v>
      </c>
      <c r="P7797" s="3">
        <f>Table1[[#This Row],[sales]]*Table1[[#This Row],[quantity]]</f>
        <v>22556.95</v>
      </c>
      <c r="Q7797" s="9">
        <f>Table1[[#This Row],[delivery_date]]-Table1[[#This Row],[order_date]]</f>
        <v>5</v>
      </c>
    </row>
    <row r="7798" spans="1:17" x14ac:dyDescent="0.35">
      <c r="A7798" t="s">
        <v>7829</v>
      </c>
      <c r="B7798" t="s">
        <v>41</v>
      </c>
      <c r="C7798" t="s">
        <v>33</v>
      </c>
      <c r="D7798" s="2">
        <v>3872.93</v>
      </c>
      <c r="E7798">
        <v>0.2</v>
      </c>
      <c r="F7798">
        <v>8</v>
      </c>
      <c r="G7798" s="1">
        <v>45089</v>
      </c>
      <c r="H7798" s="1">
        <v>45095</v>
      </c>
      <c r="I7798" t="s">
        <v>21</v>
      </c>
      <c r="J7798" t="s">
        <v>16</v>
      </c>
      <c r="K7798" s="2">
        <v>851.54</v>
      </c>
      <c r="L7798" t="s">
        <v>34</v>
      </c>
      <c r="M7798">
        <f>YEAR(Table1[[#This Row],[order_date]])</f>
        <v>2023</v>
      </c>
      <c r="N7798">
        <f>MONTH(Table1[[#This Row],[order_date]])</f>
        <v>6</v>
      </c>
      <c r="O7798" s="3">
        <f>Table1[[#This Row],[sales]]-Table1[[#This Row],[profit]]</f>
        <v>3021.39</v>
      </c>
      <c r="P7798" s="3">
        <f>Table1[[#This Row],[sales]]*Table1[[#This Row],[quantity]]</f>
        <v>30983.439999999999</v>
      </c>
      <c r="Q7798" s="9">
        <f>Table1[[#This Row],[delivery_date]]-Table1[[#This Row],[order_date]]</f>
        <v>6</v>
      </c>
    </row>
    <row r="7799" spans="1:17" x14ac:dyDescent="0.35">
      <c r="A7799" t="s">
        <v>7830</v>
      </c>
      <c r="B7799" t="s">
        <v>19</v>
      </c>
      <c r="C7799" t="s">
        <v>20</v>
      </c>
      <c r="D7799" s="2">
        <v>2688.67</v>
      </c>
      <c r="E7799">
        <v>0.24</v>
      </c>
      <c r="F7799">
        <v>9</v>
      </c>
      <c r="G7799" s="1">
        <v>45484</v>
      </c>
      <c r="H7799" s="1">
        <v>45486</v>
      </c>
      <c r="I7799" t="s">
        <v>15</v>
      </c>
      <c r="J7799" t="s">
        <v>16</v>
      </c>
      <c r="K7799" s="2">
        <v>306.55</v>
      </c>
      <c r="L7799" t="s">
        <v>28</v>
      </c>
      <c r="M7799">
        <f>YEAR(Table1[[#This Row],[order_date]])</f>
        <v>2024</v>
      </c>
      <c r="N7799">
        <f>MONTH(Table1[[#This Row],[order_date]])</f>
        <v>7</v>
      </c>
      <c r="O7799" s="3">
        <f>Table1[[#This Row],[sales]]-Table1[[#This Row],[profit]]</f>
        <v>2382.12</v>
      </c>
      <c r="P7799" s="3">
        <f>Table1[[#This Row],[sales]]*Table1[[#This Row],[quantity]]</f>
        <v>24198.03</v>
      </c>
      <c r="Q7799" s="9">
        <f>Table1[[#This Row],[delivery_date]]-Table1[[#This Row],[order_date]]</f>
        <v>2</v>
      </c>
    </row>
    <row r="7800" spans="1:17" x14ac:dyDescent="0.35">
      <c r="A7800" t="s">
        <v>7831</v>
      </c>
      <c r="B7800" t="s">
        <v>41</v>
      </c>
      <c r="C7800" t="s">
        <v>26</v>
      </c>
      <c r="D7800" s="2">
        <v>3043.68</v>
      </c>
      <c r="E7800">
        <v>0.09</v>
      </c>
      <c r="F7800">
        <v>6</v>
      </c>
      <c r="G7800" s="1">
        <v>44930</v>
      </c>
      <c r="H7800" s="1">
        <v>44931</v>
      </c>
      <c r="I7800" t="s">
        <v>31</v>
      </c>
      <c r="J7800" t="s">
        <v>22</v>
      </c>
      <c r="K7800" s="2">
        <v>722.68</v>
      </c>
      <c r="L7800" t="s">
        <v>39</v>
      </c>
      <c r="M7800">
        <f>YEAR(Table1[[#This Row],[order_date]])</f>
        <v>2023</v>
      </c>
      <c r="N7800">
        <f>MONTH(Table1[[#This Row],[order_date]])</f>
        <v>1</v>
      </c>
      <c r="O7800" s="3">
        <f>Table1[[#This Row],[sales]]-Table1[[#This Row],[profit]]</f>
        <v>2321</v>
      </c>
      <c r="P7800" s="3">
        <f>Table1[[#This Row],[sales]]*Table1[[#This Row],[quantity]]</f>
        <v>18262.079999999998</v>
      </c>
      <c r="Q7800" s="9">
        <f>Table1[[#This Row],[delivery_date]]-Table1[[#This Row],[order_date]]</f>
        <v>1</v>
      </c>
    </row>
    <row r="7801" spans="1:17" x14ac:dyDescent="0.35">
      <c r="A7801" t="s">
        <v>7832</v>
      </c>
      <c r="B7801" t="s">
        <v>25</v>
      </c>
      <c r="C7801" t="s">
        <v>26</v>
      </c>
      <c r="D7801" s="2">
        <v>3178.3</v>
      </c>
      <c r="E7801">
        <v>0.22</v>
      </c>
      <c r="F7801">
        <v>1</v>
      </c>
      <c r="G7801" s="1">
        <v>45310</v>
      </c>
      <c r="H7801" s="1">
        <v>45311</v>
      </c>
      <c r="I7801" t="s">
        <v>31</v>
      </c>
      <c r="J7801" t="s">
        <v>16</v>
      </c>
      <c r="K7801" s="2">
        <v>457.07</v>
      </c>
      <c r="L7801" t="s">
        <v>48</v>
      </c>
      <c r="M7801">
        <f>YEAR(Table1[[#This Row],[order_date]])</f>
        <v>2024</v>
      </c>
      <c r="N7801">
        <f>MONTH(Table1[[#This Row],[order_date]])</f>
        <v>1</v>
      </c>
      <c r="O7801" s="3">
        <f>Table1[[#This Row],[sales]]-Table1[[#This Row],[profit]]</f>
        <v>2721.23</v>
      </c>
      <c r="P7801" s="3">
        <f>Table1[[#This Row],[sales]]*Table1[[#This Row],[quantity]]</f>
        <v>3178.3</v>
      </c>
      <c r="Q7801" s="9">
        <f>Table1[[#This Row],[delivery_date]]-Table1[[#This Row],[order_date]]</f>
        <v>1</v>
      </c>
    </row>
    <row r="7802" spans="1:17" x14ac:dyDescent="0.35">
      <c r="A7802" t="s">
        <v>7833</v>
      </c>
      <c r="B7802" t="s">
        <v>41</v>
      </c>
      <c r="C7802" t="s">
        <v>33</v>
      </c>
      <c r="D7802" s="2">
        <v>721.78</v>
      </c>
      <c r="E7802">
        <v>0.18</v>
      </c>
      <c r="F7802">
        <v>5</v>
      </c>
      <c r="G7802" s="1">
        <v>45370</v>
      </c>
      <c r="H7802" s="1">
        <v>45377</v>
      </c>
      <c r="I7802" t="s">
        <v>15</v>
      </c>
      <c r="J7802" t="s">
        <v>27</v>
      </c>
      <c r="K7802" s="2">
        <v>174.69</v>
      </c>
      <c r="L7802" t="s">
        <v>39</v>
      </c>
      <c r="M7802">
        <f>YEAR(Table1[[#This Row],[order_date]])</f>
        <v>2024</v>
      </c>
      <c r="N7802">
        <f>MONTH(Table1[[#This Row],[order_date]])</f>
        <v>3</v>
      </c>
      <c r="O7802" s="3">
        <f>Table1[[#This Row],[sales]]-Table1[[#This Row],[profit]]</f>
        <v>547.08999999999992</v>
      </c>
      <c r="P7802" s="3">
        <f>Table1[[#This Row],[sales]]*Table1[[#This Row],[quantity]]</f>
        <v>3608.8999999999996</v>
      </c>
      <c r="Q7802" s="9">
        <f>Table1[[#This Row],[delivery_date]]-Table1[[#This Row],[order_date]]</f>
        <v>7</v>
      </c>
    </row>
    <row r="7803" spans="1:17" x14ac:dyDescent="0.35">
      <c r="A7803" t="s">
        <v>7834</v>
      </c>
      <c r="B7803" t="s">
        <v>19</v>
      </c>
      <c r="C7803" t="s">
        <v>20</v>
      </c>
      <c r="D7803" s="2">
        <v>1045.97</v>
      </c>
      <c r="E7803">
        <v>0.4</v>
      </c>
      <c r="F7803">
        <v>2</v>
      </c>
      <c r="G7803" s="1">
        <v>45486</v>
      </c>
      <c r="H7803" s="1">
        <v>45490</v>
      </c>
      <c r="I7803" t="s">
        <v>15</v>
      </c>
      <c r="J7803" t="s">
        <v>27</v>
      </c>
      <c r="K7803" s="2">
        <v>251.5</v>
      </c>
      <c r="L7803" t="s">
        <v>48</v>
      </c>
      <c r="M7803">
        <f>YEAR(Table1[[#This Row],[order_date]])</f>
        <v>2024</v>
      </c>
      <c r="N7803">
        <f>MONTH(Table1[[#This Row],[order_date]])</f>
        <v>7</v>
      </c>
      <c r="O7803" s="3">
        <f>Table1[[#This Row],[sales]]-Table1[[#This Row],[profit]]</f>
        <v>794.47</v>
      </c>
      <c r="P7803" s="3">
        <f>Table1[[#This Row],[sales]]*Table1[[#This Row],[quantity]]</f>
        <v>2091.94</v>
      </c>
      <c r="Q7803" s="9">
        <f>Table1[[#This Row],[delivery_date]]-Table1[[#This Row],[order_date]]</f>
        <v>4</v>
      </c>
    </row>
    <row r="7804" spans="1:17" x14ac:dyDescent="0.35">
      <c r="A7804" t="s">
        <v>7835</v>
      </c>
      <c r="B7804" t="s">
        <v>19</v>
      </c>
      <c r="C7804" t="s">
        <v>26</v>
      </c>
      <c r="D7804" s="2">
        <v>2664.51</v>
      </c>
      <c r="E7804">
        <v>0.35</v>
      </c>
      <c r="F7804">
        <v>1</v>
      </c>
      <c r="G7804" s="1">
        <v>45302</v>
      </c>
      <c r="H7804" s="1">
        <v>45307</v>
      </c>
      <c r="I7804" t="s">
        <v>15</v>
      </c>
      <c r="J7804" t="s">
        <v>27</v>
      </c>
      <c r="K7804" s="2">
        <v>427.39</v>
      </c>
      <c r="L7804" t="s">
        <v>39</v>
      </c>
      <c r="M7804">
        <f>YEAR(Table1[[#This Row],[order_date]])</f>
        <v>2024</v>
      </c>
      <c r="N7804">
        <f>MONTH(Table1[[#This Row],[order_date]])</f>
        <v>1</v>
      </c>
      <c r="O7804" s="3">
        <f>Table1[[#This Row],[sales]]-Table1[[#This Row],[profit]]</f>
        <v>2237.1200000000003</v>
      </c>
      <c r="P7804" s="3">
        <f>Table1[[#This Row],[sales]]*Table1[[#This Row],[quantity]]</f>
        <v>2664.51</v>
      </c>
      <c r="Q7804" s="9">
        <f>Table1[[#This Row],[delivery_date]]-Table1[[#This Row],[order_date]]</f>
        <v>5</v>
      </c>
    </row>
    <row r="7805" spans="1:17" x14ac:dyDescent="0.35">
      <c r="A7805" t="s">
        <v>7836</v>
      </c>
      <c r="B7805" t="s">
        <v>25</v>
      </c>
      <c r="C7805" t="s">
        <v>14</v>
      </c>
      <c r="D7805" s="2">
        <v>664.62</v>
      </c>
      <c r="E7805">
        <v>0.44</v>
      </c>
      <c r="F7805">
        <v>3</v>
      </c>
      <c r="G7805" s="1">
        <v>45442</v>
      </c>
      <c r="H7805" s="1">
        <v>45444</v>
      </c>
      <c r="I7805" t="s">
        <v>15</v>
      </c>
      <c r="J7805" t="s">
        <v>16</v>
      </c>
      <c r="K7805" s="2">
        <v>176.04</v>
      </c>
      <c r="L7805" t="s">
        <v>23</v>
      </c>
      <c r="M7805">
        <f>YEAR(Table1[[#This Row],[order_date]])</f>
        <v>2024</v>
      </c>
      <c r="N7805">
        <f>MONTH(Table1[[#This Row],[order_date]])</f>
        <v>5</v>
      </c>
      <c r="O7805" s="3">
        <f>Table1[[#This Row],[sales]]-Table1[[#This Row],[profit]]</f>
        <v>488.58000000000004</v>
      </c>
      <c r="P7805" s="3">
        <f>Table1[[#This Row],[sales]]*Table1[[#This Row],[quantity]]</f>
        <v>1993.8600000000001</v>
      </c>
      <c r="Q7805" s="9">
        <f>Table1[[#This Row],[delivery_date]]-Table1[[#This Row],[order_date]]</f>
        <v>2</v>
      </c>
    </row>
    <row r="7806" spans="1:17" x14ac:dyDescent="0.35">
      <c r="A7806" t="s">
        <v>7837</v>
      </c>
      <c r="B7806" t="s">
        <v>13</v>
      </c>
      <c r="C7806" t="s">
        <v>14</v>
      </c>
      <c r="D7806" s="2">
        <v>4828.3999999999996</v>
      </c>
      <c r="E7806">
        <v>0.33</v>
      </c>
      <c r="F7806">
        <v>5</v>
      </c>
      <c r="G7806" s="1">
        <v>45636</v>
      </c>
      <c r="H7806" s="1">
        <v>45643</v>
      </c>
      <c r="I7806" t="s">
        <v>31</v>
      </c>
      <c r="J7806" t="s">
        <v>27</v>
      </c>
      <c r="K7806" s="2">
        <v>807.83</v>
      </c>
      <c r="L7806" t="s">
        <v>39</v>
      </c>
      <c r="M7806">
        <f>YEAR(Table1[[#This Row],[order_date]])</f>
        <v>2024</v>
      </c>
      <c r="N7806">
        <f>MONTH(Table1[[#This Row],[order_date]])</f>
        <v>12</v>
      </c>
      <c r="O7806" s="3">
        <f>Table1[[#This Row],[sales]]-Table1[[#This Row],[profit]]</f>
        <v>4020.5699999999997</v>
      </c>
      <c r="P7806" s="3">
        <f>Table1[[#This Row],[sales]]*Table1[[#This Row],[quantity]]</f>
        <v>24142</v>
      </c>
      <c r="Q7806" s="9">
        <f>Table1[[#This Row],[delivery_date]]-Table1[[#This Row],[order_date]]</f>
        <v>7</v>
      </c>
    </row>
    <row r="7807" spans="1:17" x14ac:dyDescent="0.35">
      <c r="A7807" t="s">
        <v>7838</v>
      </c>
      <c r="B7807" t="s">
        <v>41</v>
      </c>
      <c r="C7807" t="s">
        <v>36</v>
      </c>
      <c r="D7807" s="2">
        <v>2584.92</v>
      </c>
      <c r="E7807">
        <v>0.06</v>
      </c>
      <c r="F7807">
        <v>9</v>
      </c>
      <c r="G7807" s="1">
        <v>45489</v>
      </c>
      <c r="H7807" s="1">
        <v>45490</v>
      </c>
      <c r="I7807" t="s">
        <v>21</v>
      </c>
      <c r="J7807" t="s">
        <v>16</v>
      </c>
      <c r="K7807" s="2">
        <v>748.95</v>
      </c>
      <c r="L7807" t="s">
        <v>34</v>
      </c>
      <c r="M7807">
        <f>YEAR(Table1[[#This Row],[order_date]])</f>
        <v>2024</v>
      </c>
      <c r="N7807">
        <f>MONTH(Table1[[#This Row],[order_date]])</f>
        <v>7</v>
      </c>
      <c r="O7807" s="3">
        <f>Table1[[#This Row],[sales]]-Table1[[#This Row],[profit]]</f>
        <v>1835.97</v>
      </c>
      <c r="P7807" s="3">
        <f>Table1[[#This Row],[sales]]*Table1[[#This Row],[quantity]]</f>
        <v>23264.28</v>
      </c>
      <c r="Q7807" s="9">
        <f>Table1[[#This Row],[delivery_date]]-Table1[[#This Row],[order_date]]</f>
        <v>1</v>
      </c>
    </row>
    <row r="7808" spans="1:17" x14ac:dyDescent="0.35">
      <c r="A7808" t="s">
        <v>7839</v>
      </c>
      <c r="B7808" t="s">
        <v>19</v>
      </c>
      <c r="C7808" t="s">
        <v>36</v>
      </c>
      <c r="D7808" s="2">
        <v>1962.42</v>
      </c>
      <c r="E7808">
        <v>0.25</v>
      </c>
      <c r="F7808">
        <v>7</v>
      </c>
      <c r="G7808" s="1">
        <v>44943</v>
      </c>
      <c r="H7808" s="1">
        <v>44944</v>
      </c>
      <c r="I7808" t="s">
        <v>15</v>
      </c>
      <c r="J7808" t="s">
        <v>27</v>
      </c>
      <c r="K7808" s="2">
        <v>117.69</v>
      </c>
      <c r="L7808" t="s">
        <v>34</v>
      </c>
      <c r="M7808">
        <f>YEAR(Table1[[#This Row],[order_date]])</f>
        <v>2023</v>
      </c>
      <c r="N7808">
        <f>MONTH(Table1[[#This Row],[order_date]])</f>
        <v>1</v>
      </c>
      <c r="O7808" s="3">
        <f>Table1[[#This Row],[sales]]-Table1[[#This Row],[profit]]</f>
        <v>1844.73</v>
      </c>
      <c r="P7808" s="3">
        <f>Table1[[#This Row],[sales]]*Table1[[#This Row],[quantity]]</f>
        <v>13736.94</v>
      </c>
      <c r="Q7808" s="9">
        <f>Table1[[#This Row],[delivery_date]]-Table1[[#This Row],[order_date]]</f>
        <v>1</v>
      </c>
    </row>
    <row r="7809" spans="1:17" x14ac:dyDescent="0.35">
      <c r="A7809" t="s">
        <v>7840</v>
      </c>
      <c r="B7809" t="s">
        <v>41</v>
      </c>
      <c r="C7809" t="s">
        <v>20</v>
      </c>
      <c r="D7809" s="2">
        <v>871.95</v>
      </c>
      <c r="E7809">
        <v>0.37</v>
      </c>
      <c r="F7809">
        <v>6</v>
      </c>
      <c r="G7809" s="1">
        <v>45186</v>
      </c>
      <c r="H7809" s="1">
        <v>45189</v>
      </c>
      <c r="I7809" t="s">
        <v>15</v>
      </c>
      <c r="J7809" t="s">
        <v>16</v>
      </c>
      <c r="K7809" s="2">
        <v>161.75</v>
      </c>
      <c r="L7809" t="s">
        <v>34</v>
      </c>
      <c r="M7809">
        <f>YEAR(Table1[[#This Row],[order_date]])</f>
        <v>2023</v>
      </c>
      <c r="N7809">
        <f>MONTH(Table1[[#This Row],[order_date]])</f>
        <v>9</v>
      </c>
      <c r="O7809" s="3">
        <f>Table1[[#This Row],[sales]]-Table1[[#This Row],[profit]]</f>
        <v>710.2</v>
      </c>
      <c r="P7809" s="3">
        <f>Table1[[#This Row],[sales]]*Table1[[#This Row],[quantity]]</f>
        <v>5231.7000000000007</v>
      </c>
      <c r="Q7809" s="9">
        <f>Table1[[#This Row],[delivery_date]]-Table1[[#This Row],[order_date]]</f>
        <v>3</v>
      </c>
    </row>
    <row r="7810" spans="1:17" x14ac:dyDescent="0.35">
      <c r="A7810" t="s">
        <v>7841</v>
      </c>
      <c r="B7810" t="s">
        <v>41</v>
      </c>
      <c r="C7810" t="s">
        <v>26</v>
      </c>
      <c r="D7810" s="2">
        <v>2141.02</v>
      </c>
      <c r="E7810">
        <v>0.42</v>
      </c>
      <c r="F7810">
        <v>9</v>
      </c>
      <c r="G7810" s="1">
        <v>45268</v>
      </c>
      <c r="H7810" s="1">
        <v>45269</v>
      </c>
      <c r="I7810" t="s">
        <v>31</v>
      </c>
      <c r="J7810" t="s">
        <v>27</v>
      </c>
      <c r="K7810" s="2">
        <v>117</v>
      </c>
      <c r="L7810" t="s">
        <v>28</v>
      </c>
      <c r="M7810">
        <f>YEAR(Table1[[#This Row],[order_date]])</f>
        <v>2023</v>
      </c>
      <c r="N7810">
        <f>MONTH(Table1[[#This Row],[order_date]])</f>
        <v>12</v>
      </c>
      <c r="O7810" s="3">
        <f>Table1[[#This Row],[sales]]-Table1[[#This Row],[profit]]</f>
        <v>2024.02</v>
      </c>
      <c r="P7810" s="3">
        <f>Table1[[#This Row],[sales]]*Table1[[#This Row],[quantity]]</f>
        <v>19269.18</v>
      </c>
      <c r="Q7810" s="9">
        <f>Table1[[#This Row],[delivery_date]]-Table1[[#This Row],[order_date]]</f>
        <v>1</v>
      </c>
    </row>
    <row r="7811" spans="1:17" x14ac:dyDescent="0.35">
      <c r="A7811" t="s">
        <v>7842</v>
      </c>
      <c r="B7811" t="s">
        <v>13</v>
      </c>
      <c r="C7811" t="s">
        <v>14</v>
      </c>
      <c r="D7811" s="2">
        <v>1581.89</v>
      </c>
      <c r="E7811">
        <v>0.09</v>
      </c>
      <c r="F7811">
        <v>6</v>
      </c>
      <c r="G7811" s="1">
        <v>45623</v>
      </c>
      <c r="H7811" s="1">
        <v>45630</v>
      </c>
      <c r="I7811" t="s">
        <v>21</v>
      </c>
      <c r="J7811" t="s">
        <v>27</v>
      </c>
      <c r="K7811" s="2">
        <v>203.8</v>
      </c>
      <c r="L7811" t="s">
        <v>23</v>
      </c>
      <c r="M7811">
        <f>YEAR(Table1[[#This Row],[order_date]])</f>
        <v>2024</v>
      </c>
      <c r="N7811">
        <f>MONTH(Table1[[#This Row],[order_date]])</f>
        <v>11</v>
      </c>
      <c r="O7811" s="3">
        <f>Table1[[#This Row],[sales]]-Table1[[#This Row],[profit]]</f>
        <v>1378.0900000000001</v>
      </c>
      <c r="P7811" s="3">
        <f>Table1[[#This Row],[sales]]*Table1[[#This Row],[quantity]]</f>
        <v>9491.34</v>
      </c>
      <c r="Q7811" s="9">
        <f>Table1[[#This Row],[delivery_date]]-Table1[[#This Row],[order_date]]</f>
        <v>7</v>
      </c>
    </row>
    <row r="7812" spans="1:17" x14ac:dyDescent="0.35">
      <c r="A7812" t="s">
        <v>7843</v>
      </c>
      <c r="B7812" t="s">
        <v>19</v>
      </c>
      <c r="C7812" t="s">
        <v>14</v>
      </c>
      <c r="D7812" s="2">
        <v>530.84</v>
      </c>
      <c r="E7812">
        <v>0.11</v>
      </c>
      <c r="F7812">
        <v>4</v>
      </c>
      <c r="G7812" s="1">
        <v>45573</v>
      </c>
      <c r="H7812" s="1">
        <v>45579</v>
      </c>
      <c r="I7812" t="s">
        <v>21</v>
      </c>
      <c r="J7812" t="s">
        <v>27</v>
      </c>
      <c r="K7812" s="2">
        <v>87.85</v>
      </c>
      <c r="L7812" t="s">
        <v>17</v>
      </c>
      <c r="M7812">
        <f>YEAR(Table1[[#This Row],[order_date]])</f>
        <v>2024</v>
      </c>
      <c r="N7812">
        <f>MONTH(Table1[[#This Row],[order_date]])</f>
        <v>10</v>
      </c>
      <c r="O7812" s="3">
        <f>Table1[[#This Row],[sales]]-Table1[[#This Row],[profit]]</f>
        <v>442.99</v>
      </c>
      <c r="P7812" s="3">
        <f>Table1[[#This Row],[sales]]*Table1[[#This Row],[quantity]]</f>
        <v>2123.36</v>
      </c>
      <c r="Q7812" s="9">
        <f>Table1[[#This Row],[delivery_date]]-Table1[[#This Row],[order_date]]</f>
        <v>6</v>
      </c>
    </row>
    <row r="7813" spans="1:17" x14ac:dyDescent="0.35">
      <c r="A7813" t="s">
        <v>7844</v>
      </c>
      <c r="B7813" t="s">
        <v>41</v>
      </c>
      <c r="C7813" t="s">
        <v>20</v>
      </c>
      <c r="D7813" s="2">
        <v>4838.33</v>
      </c>
      <c r="E7813">
        <v>0.43</v>
      </c>
      <c r="F7813">
        <v>7</v>
      </c>
      <c r="G7813" s="1">
        <v>45164</v>
      </c>
      <c r="H7813" s="1">
        <v>45169</v>
      </c>
      <c r="I7813" t="s">
        <v>31</v>
      </c>
      <c r="J7813" t="s">
        <v>16</v>
      </c>
      <c r="K7813" s="2">
        <v>448.49</v>
      </c>
      <c r="L7813" t="s">
        <v>17</v>
      </c>
      <c r="M7813">
        <f>YEAR(Table1[[#This Row],[order_date]])</f>
        <v>2023</v>
      </c>
      <c r="N7813">
        <f>MONTH(Table1[[#This Row],[order_date]])</f>
        <v>8</v>
      </c>
      <c r="O7813" s="3">
        <f>Table1[[#This Row],[sales]]-Table1[[#This Row],[profit]]</f>
        <v>4389.84</v>
      </c>
      <c r="P7813" s="3">
        <f>Table1[[#This Row],[sales]]*Table1[[#This Row],[quantity]]</f>
        <v>33868.31</v>
      </c>
      <c r="Q7813" s="9">
        <f>Table1[[#This Row],[delivery_date]]-Table1[[#This Row],[order_date]]</f>
        <v>5</v>
      </c>
    </row>
    <row r="7814" spans="1:17" x14ac:dyDescent="0.35">
      <c r="A7814" t="s">
        <v>7845</v>
      </c>
      <c r="B7814" t="s">
        <v>19</v>
      </c>
      <c r="C7814" t="s">
        <v>26</v>
      </c>
      <c r="D7814" s="2">
        <v>1398.39</v>
      </c>
      <c r="E7814">
        <v>0.24</v>
      </c>
      <c r="F7814">
        <v>2</v>
      </c>
      <c r="G7814" s="1">
        <v>45417</v>
      </c>
      <c r="H7814" s="1">
        <v>45419</v>
      </c>
      <c r="I7814" t="s">
        <v>31</v>
      </c>
      <c r="J7814" t="s">
        <v>27</v>
      </c>
      <c r="K7814" s="2">
        <v>354.53</v>
      </c>
      <c r="L7814" t="s">
        <v>48</v>
      </c>
      <c r="M7814">
        <f>YEAR(Table1[[#This Row],[order_date]])</f>
        <v>2024</v>
      </c>
      <c r="N7814">
        <f>MONTH(Table1[[#This Row],[order_date]])</f>
        <v>5</v>
      </c>
      <c r="O7814" s="3">
        <f>Table1[[#This Row],[sales]]-Table1[[#This Row],[profit]]</f>
        <v>1043.8600000000001</v>
      </c>
      <c r="P7814" s="3">
        <f>Table1[[#This Row],[sales]]*Table1[[#This Row],[quantity]]</f>
        <v>2796.78</v>
      </c>
      <c r="Q7814" s="9">
        <f>Table1[[#This Row],[delivery_date]]-Table1[[#This Row],[order_date]]</f>
        <v>2</v>
      </c>
    </row>
    <row r="7815" spans="1:17" x14ac:dyDescent="0.35">
      <c r="A7815" t="s">
        <v>7846</v>
      </c>
      <c r="B7815" t="s">
        <v>25</v>
      </c>
      <c r="C7815" t="s">
        <v>20</v>
      </c>
      <c r="D7815" s="2">
        <v>3483.3</v>
      </c>
      <c r="E7815">
        <v>0.23</v>
      </c>
      <c r="F7815">
        <v>2</v>
      </c>
      <c r="G7815" s="1">
        <v>45087</v>
      </c>
      <c r="H7815" s="1">
        <v>45090</v>
      </c>
      <c r="I7815" t="s">
        <v>21</v>
      </c>
      <c r="J7815" t="s">
        <v>22</v>
      </c>
      <c r="K7815" s="2">
        <v>539.29</v>
      </c>
      <c r="L7815" t="s">
        <v>28</v>
      </c>
      <c r="M7815">
        <f>YEAR(Table1[[#This Row],[order_date]])</f>
        <v>2023</v>
      </c>
      <c r="N7815">
        <f>MONTH(Table1[[#This Row],[order_date]])</f>
        <v>6</v>
      </c>
      <c r="O7815" s="3">
        <f>Table1[[#This Row],[sales]]-Table1[[#This Row],[profit]]</f>
        <v>2944.01</v>
      </c>
      <c r="P7815" s="3">
        <f>Table1[[#This Row],[sales]]*Table1[[#This Row],[quantity]]</f>
        <v>6966.6</v>
      </c>
      <c r="Q7815" s="9">
        <f>Table1[[#This Row],[delivery_date]]-Table1[[#This Row],[order_date]]</f>
        <v>3</v>
      </c>
    </row>
    <row r="7816" spans="1:17" x14ac:dyDescent="0.35">
      <c r="A7816" t="s">
        <v>7847</v>
      </c>
      <c r="B7816" t="s">
        <v>25</v>
      </c>
      <c r="C7816" t="s">
        <v>33</v>
      </c>
      <c r="D7816" s="2">
        <v>547.48</v>
      </c>
      <c r="E7816">
        <v>0.25</v>
      </c>
      <c r="F7816">
        <v>6</v>
      </c>
      <c r="G7816" s="1">
        <v>45414</v>
      </c>
      <c r="H7816" s="1">
        <v>45415</v>
      </c>
      <c r="I7816" t="s">
        <v>21</v>
      </c>
      <c r="J7816" t="s">
        <v>27</v>
      </c>
      <c r="K7816" s="2">
        <v>47.14</v>
      </c>
      <c r="L7816" t="s">
        <v>48</v>
      </c>
      <c r="M7816">
        <f>YEAR(Table1[[#This Row],[order_date]])</f>
        <v>2024</v>
      </c>
      <c r="N7816">
        <f>MONTH(Table1[[#This Row],[order_date]])</f>
        <v>5</v>
      </c>
      <c r="O7816" s="3">
        <f>Table1[[#This Row],[sales]]-Table1[[#This Row],[profit]]</f>
        <v>500.34000000000003</v>
      </c>
      <c r="P7816" s="3">
        <f>Table1[[#This Row],[sales]]*Table1[[#This Row],[quantity]]</f>
        <v>3284.88</v>
      </c>
      <c r="Q7816" s="9">
        <f>Table1[[#This Row],[delivery_date]]-Table1[[#This Row],[order_date]]</f>
        <v>1</v>
      </c>
    </row>
    <row r="7817" spans="1:17" x14ac:dyDescent="0.35">
      <c r="A7817" t="s">
        <v>7848</v>
      </c>
      <c r="B7817" t="s">
        <v>41</v>
      </c>
      <c r="C7817" t="s">
        <v>14</v>
      </c>
      <c r="D7817" s="2">
        <v>4574.53</v>
      </c>
      <c r="E7817">
        <v>0.09</v>
      </c>
      <c r="F7817">
        <v>5</v>
      </c>
      <c r="G7817" s="1">
        <v>45122</v>
      </c>
      <c r="H7817" s="1">
        <v>45127</v>
      </c>
      <c r="I7817" t="s">
        <v>31</v>
      </c>
      <c r="J7817" t="s">
        <v>27</v>
      </c>
      <c r="K7817" s="2">
        <v>562.39</v>
      </c>
      <c r="L7817" t="s">
        <v>48</v>
      </c>
      <c r="M7817">
        <f>YEAR(Table1[[#This Row],[order_date]])</f>
        <v>2023</v>
      </c>
      <c r="N7817">
        <f>MONTH(Table1[[#This Row],[order_date]])</f>
        <v>7</v>
      </c>
      <c r="O7817" s="3">
        <f>Table1[[#This Row],[sales]]-Table1[[#This Row],[profit]]</f>
        <v>4012.14</v>
      </c>
      <c r="P7817" s="3">
        <f>Table1[[#This Row],[sales]]*Table1[[#This Row],[quantity]]</f>
        <v>22872.649999999998</v>
      </c>
      <c r="Q7817" s="9">
        <f>Table1[[#This Row],[delivery_date]]-Table1[[#This Row],[order_date]]</f>
        <v>5</v>
      </c>
    </row>
    <row r="7818" spans="1:17" x14ac:dyDescent="0.35">
      <c r="A7818" t="s">
        <v>7849</v>
      </c>
      <c r="B7818" t="s">
        <v>19</v>
      </c>
      <c r="C7818" t="s">
        <v>20</v>
      </c>
      <c r="D7818" s="2">
        <v>2994.68</v>
      </c>
      <c r="E7818">
        <v>0.31</v>
      </c>
      <c r="F7818">
        <v>6</v>
      </c>
      <c r="G7818" s="1">
        <v>45054</v>
      </c>
      <c r="H7818" s="1">
        <v>45058</v>
      </c>
      <c r="I7818" t="s">
        <v>15</v>
      </c>
      <c r="J7818" t="s">
        <v>27</v>
      </c>
      <c r="K7818" s="2">
        <v>249.93</v>
      </c>
      <c r="L7818" t="s">
        <v>28</v>
      </c>
      <c r="M7818">
        <f>YEAR(Table1[[#This Row],[order_date]])</f>
        <v>2023</v>
      </c>
      <c r="N7818">
        <f>MONTH(Table1[[#This Row],[order_date]])</f>
        <v>5</v>
      </c>
      <c r="O7818" s="3">
        <f>Table1[[#This Row],[sales]]-Table1[[#This Row],[profit]]</f>
        <v>2744.75</v>
      </c>
      <c r="P7818" s="3">
        <f>Table1[[#This Row],[sales]]*Table1[[#This Row],[quantity]]</f>
        <v>17968.079999999998</v>
      </c>
      <c r="Q7818" s="9">
        <f>Table1[[#This Row],[delivery_date]]-Table1[[#This Row],[order_date]]</f>
        <v>4</v>
      </c>
    </row>
    <row r="7819" spans="1:17" x14ac:dyDescent="0.35">
      <c r="A7819" t="s">
        <v>7850</v>
      </c>
      <c r="B7819" t="s">
        <v>41</v>
      </c>
      <c r="C7819" t="s">
        <v>20</v>
      </c>
      <c r="D7819" s="2">
        <v>3318.67</v>
      </c>
      <c r="E7819">
        <v>0.4</v>
      </c>
      <c r="F7819">
        <v>2</v>
      </c>
      <c r="G7819" s="1">
        <v>45366</v>
      </c>
      <c r="H7819" s="1">
        <v>45368</v>
      </c>
      <c r="I7819" t="s">
        <v>15</v>
      </c>
      <c r="J7819" t="s">
        <v>27</v>
      </c>
      <c r="K7819" s="2">
        <v>616.70000000000005</v>
      </c>
      <c r="L7819" t="s">
        <v>28</v>
      </c>
      <c r="M7819">
        <f>YEAR(Table1[[#This Row],[order_date]])</f>
        <v>2024</v>
      </c>
      <c r="N7819">
        <f>MONTH(Table1[[#This Row],[order_date]])</f>
        <v>3</v>
      </c>
      <c r="O7819" s="3">
        <f>Table1[[#This Row],[sales]]-Table1[[#This Row],[profit]]</f>
        <v>2701.9700000000003</v>
      </c>
      <c r="P7819" s="3">
        <f>Table1[[#This Row],[sales]]*Table1[[#This Row],[quantity]]</f>
        <v>6637.34</v>
      </c>
      <c r="Q7819" s="9">
        <f>Table1[[#This Row],[delivery_date]]-Table1[[#This Row],[order_date]]</f>
        <v>2</v>
      </c>
    </row>
    <row r="7820" spans="1:17" x14ac:dyDescent="0.35">
      <c r="A7820" t="s">
        <v>7851</v>
      </c>
      <c r="B7820" t="s">
        <v>19</v>
      </c>
      <c r="C7820" t="s">
        <v>33</v>
      </c>
      <c r="D7820" s="2">
        <v>3930.74</v>
      </c>
      <c r="E7820">
        <v>0.42</v>
      </c>
      <c r="F7820">
        <v>2</v>
      </c>
      <c r="G7820" s="1">
        <v>45207</v>
      </c>
      <c r="H7820" s="1">
        <v>45214</v>
      </c>
      <c r="I7820" t="s">
        <v>21</v>
      </c>
      <c r="J7820" t="s">
        <v>27</v>
      </c>
      <c r="K7820" s="2">
        <v>655.98</v>
      </c>
      <c r="L7820" t="s">
        <v>28</v>
      </c>
      <c r="M7820">
        <f>YEAR(Table1[[#This Row],[order_date]])</f>
        <v>2023</v>
      </c>
      <c r="N7820">
        <f>MONTH(Table1[[#This Row],[order_date]])</f>
        <v>10</v>
      </c>
      <c r="O7820" s="3">
        <f>Table1[[#This Row],[sales]]-Table1[[#This Row],[profit]]</f>
        <v>3274.7599999999998</v>
      </c>
      <c r="P7820" s="3">
        <f>Table1[[#This Row],[sales]]*Table1[[#This Row],[quantity]]</f>
        <v>7861.48</v>
      </c>
      <c r="Q7820" s="9">
        <f>Table1[[#This Row],[delivery_date]]-Table1[[#This Row],[order_date]]</f>
        <v>7</v>
      </c>
    </row>
    <row r="7821" spans="1:17" x14ac:dyDescent="0.35">
      <c r="A7821" t="s">
        <v>7852</v>
      </c>
      <c r="B7821" t="s">
        <v>19</v>
      </c>
      <c r="C7821" t="s">
        <v>36</v>
      </c>
      <c r="D7821" s="2">
        <v>3068.99</v>
      </c>
      <c r="E7821">
        <v>0.02</v>
      </c>
      <c r="F7821">
        <v>1</v>
      </c>
      <c r="G7821" s="1">
        <v>45010</v>
      </c>
      <c r="H7821" s="1">
        <v>45014</v>
      </c>
      <c r="I7821" t="s">
        <v>31</v>
      </c>
      <c r="J7821" t="s">
        <v>27</v>
      </c>
      <c r="K7821" s="2">
        <v>315.44</v>
      </c>
      <c r="L7821" t="s">
        <v>17</v>
      </c>
      <c r="M7821">
        <f>YEAR(Table1[[#This Row],[order_date]])</f>
        <v>2023</v>
      </c>
      <c r="N7821">
        <f>MONTH(Table1[[#This Row],[order_date]])</f>
        <v>3</v>
      </c>
      <c r="O7821" s="3">
        <f>Table1[[#This Row],[sales]]-Table1[[#This Row],[profit]]</f>
        <v>2753.5499999999997</v>
      </c>
      <c r="P7821" s="3">
        <f>Table1[[#This Row],[sales]]*Table1[[#This Row],[quantity]]</f>
        <v>3068.99</v>
      </c>
      <c r="Q7821" s="9">
        <f>Table1[[#This Row],[delivery_date]]-Table1[[#This Row],[order_date]]</f>
        <v>4</v>
      </c>
    </row>
    <row r="7822" spans="1:17" x14ac:dyDescent="0.35">
      <c r="A7822" t="s">
        <v>7853</v>
      </c>
      <c r="B7822" t="s">
        <v>13</v>
      </c>
      <c r="C7822" t="s">
        <v>14</v>
      </c>
      <c r="D7822" s="2">
        <v>447.45</v>
      </c>
      <c r="E7822">
        <v>0.36</v>
      </c>
      <c r="F7822">
        <v>2</v>
      </c>
      <c r="G7822" s="1">
        <v>45284</v>
      </c>
      <c r="H7822" s="1">
        <v>45289</v>
      </c>
      <c r="I7822" t="s">
        <v>15</v>
      </c>
      <c r="J7822" t="s">
        <v>16</v>
      </c>
      <c r="K7822" s="2">
        <v>131.05000000000001</v>
      </c>
      <c r="L7822" t="s">
        <v>23</v>
      </c>
      <c r="M7822">
        <f>YEAR(Table1[[#This Row],[order_date]])</f>
        <v>2023</v>
      </c>
      <c r="N7822">
        <f>MONTH(Table1[[#This Row],[order_date]])</f>
        <v>12</v>
      </c>
      <c r="O7822" s="3">
        <f>Table1[[#This Row],[sales]]-Table1[[#This Row],[profit]]</f>
        <v>316.39999999999998</v>
      </c>
      <c r="P7822" s="3">
        <f>Table1[[#This Row],[sales]]*Table1[[#This Row],[quantity]]</f>
        <v>894.9</v>
      </c>
      <c r="Q7822" s="9">
        <f>Table1[[#This Row],[delivery_date]]-Table1[[#This Row],[order_date]]</f>
        <v>5</v>
      </c>
    </row>
    <row r="7823" spans="1:17" x14ac:dyDescent="0.35">
      <c r="A7823" t="s">
        <v>7854</v>
      </c>
      <c r="B7823" t="s">
        <v>13</v>
      </c>
      <c r="C7823" t="s">
        <v>20</v>
      </c>
      <c r="D7823" s="2">
        <v>2204.9499999999998</v>
      </c>
      <c r="E7823">
        <v>0.05</v>
      </c>
      <c r="F7823">
        <v>7</v>
      </c>
      <c r="G7823" s="1">
        <v>45089</v>
      </c>
      <c r="H7823" s="1">
        <v>45093</v>
      </c>
      <c r="I7823" t="s">
        <v>31</v>
      </c>
      <c r="J7823" t="s">
        <v>16</v>
      </c>
      <c r="K7823" s="2">
        <v>473.84</v>
      </c>
      <c r="L7823" t="s">
        <v>48</v>
      </c>
      <c r="M7823">
        <f>YEAR(Table1[[#This Row],[order_date]])</f>
        <v>2023</v>
      </c>
      <c r="N7823">
        <f>MONTH(Table1[[#This Row],[order_date]])</f>
        <v>6</v>
      </c>
      <c r="O7823" s="3">
        <f>Table1[[#This Row],[sales]]-Table1[[#This Row],[profit]]</f>
        <v>1731.11</v>
      </c>
      <c r="P7823" s="3">
        <f>Table1[[#This Row],[sales]]*Table1[[#This Row],[quantity]]</f>
        <v>15434.649999999998</v>
      </c>
      <c r="Q7823" s="9">
        <f>Table1[[#This Row],[delivery_date]]-Table1[[#This Row],[order_date]]</f>
        <v>4</v>
      </c>
    </row>
    <row r="7824" spans="1:17" x14ac:dyDescent="0.35">
      <c r="A7824" t="s">
        <v>7855</v>
      </c>
      <c r="B7824" t="s">
        <v>13</v>
      </c>
      <c r="C7824" t="s">
        <v>14</v>
      </c>
      <c r="D7824" s="2">
        <v>1383.95</v>
      </c>
      <c r="E7824">
        <v>0.48</v>
      </c>
      <c r="F7824">
        <v>2</v>
      </c>
      <c r="G7824" s="1">
        <v>45255</v>
      </c>
      <c r="H7824" s="1">
        <v>45261</v>
      </c>
      <c r="I7824" t="s">
        <v>31</v>
      </c>
      <c r="J7824" t="s">
        <v>22</v>
      </c>
      <c r="K7824" s="2">
        <v>179.85</v>
      </c>
      <c r="L7824" t="s">
        <v>17</v>
      </c>
      <c r="M7824">
        <f>YEAR(Table1[[#This Row],[order_date]])</f>
        <v>2023</v>
      </c>
      <c r="N7824">
        <f>MONTH(Table1[[#This Row],[order_date]])</f>
        <v>11</v>
      </c>
      <c r="O7824" s="3">
        <f>Table1[[#This Row],[sales]]-Table1[[#This Row],[profit]]</f>
        <v>1204.1000000000001</v>
      </c>
      <c r="P7824" s="3">
        <f>Table1[[#This Row],[sales]]*Table1[[#This Row],[quantity]]</f>
        <v>2767.9</v>
      </c>
      <c r="Q7824" s="9">
        <f>Table1[[#This Row],[delivery_date]]-Table1[[#This Row],[order_date]]</f>
        <v>6</v>
      </c>
    </row>
    <row r="7825" spans="1:17" x14ac:dyDescent="0.35">
      <c r="A7825" t="s">
        <v>7856</v>
      </c>
      <c r="B7825" t="s">
        <v>41</v>
      </c>
      <c r="C7825" t="s">
        <v>36</v>
      </c>
      <c r="D7825" s="2">
        <v>2484.91</v>
      </c>
      <c r="E7825">
        <v>0.24</v>
      </c>
      <c r="F7825">
        <v>3</v>
      </c>
      <c r="G7825" s="1">
        <v>45532</v>
      </c>
      <c r="H7825" s="1">
        <v>45534</v>
      </c>
      <c r="I7825" t="s">
        <v>21</v>
      </c>
      <c r="J7825" t="s">
        <v>22</v>
      </c>
      <c r="K7825" s="2">
        <v>352.99</v>
      </c>
      <c r="L7825" t="s">
        <v>28</v>
      </c>
      <c r="M7825">
        <f>YEAR(Table1[[#This Row],[order_date]])</f>
        <v>2024</v>
      </c>
      <c r="N7825">
        <f>MONTH(Table1[[#This Row],[order_date]])</f>
        <v>8</v>
      </c>
      <c r="O7825" s="3">
        <f>Table1[[#This Row],[sales]]-Table1[[#This Row],[profit]]</f>
        <v>2131.92</v>
      </c>
      <c r="P7825" s="3">
        <f>Table1[[#This Row],[sales]]*Table1[[#This Row],[quantity]]</f>
        <v>7454.73</v>
      </c>
      <c r="Q7825" s="9">
        <f>Table1[[#This Row],[delivery_date]]-Table1[[#This Row],[order_date]]</f>
        <v>2</v>
      </c>
    </row>
    <row r="7826" spans="1:17" x14ac:dyDescent="0.35">
      <c r="A7826" t="s">
        <v>7857</v>
      </c>
      <c r="B7826" t="s">
        <v>13</v>
      </c>
      <c r="C7826" t="s">
        <v>20</v>
      </c>
      <c r="D7826" s="2">
        <v>2081.19</v>
      </c>
      <c r="E7826">
        <v>0.39</v>
      </c>
      <c r="F7826">
        <v>6</v>
      </c>
      <c r="G7826" s="1">
        <v>45349</v>
      </c>
      <c r="H7826" s="1">
        <v>45354</v>
      </c>
      <c r="I7826" t="s">
        <v>31</v>
      </c>
      <c r="J7826" t="s">
        <v>16</v>
      </c>
      <c r="K7826" s="2">
        <v>594.41</v>
      </c>
      <c r="L7826" t="s">
        <v>23</v>
      </c>
      <c r="M7826">
        <f>YEAR(Table1[[#This Row],[order_date]])</f>
        <v>2024</v>
      </c>
      <c r="N7826">
        <f>MONTH(Table1[[#This Row],[order_date]])</f>
        <v>2</v>
      </c>
      <c r="O7826" s="3">
        <f>Table1[[#This Row],[sales]]-Table1[[#This Row],[profit]]</f>
        <v>1486.7800000000002</v>
      </c>
      <c r="P7826" s="3">
        <f>Table1[[#This Row],[sales]]*Table1[[#This Row],[quantity]]</f>
        <v>12487.14</v>
      </c>
      <c r="Q7826" s="9">
        <f>Table1[[#This Row],[delivery_date]]-Table1[[#This Row],[order_date]]</f>
        <v>5</v>
      </c>
    </row>
    <row r="7827" spans="1:17" x14ac:dyDescent="0.35">
      <c r="A7827" t="s">
        <v>7858</v>
      </c>
      <c r="B7827" t="s">
        <v>13</v>
      </c>
      <c r="C7827" t="s">
        <v>33</v>
      </c>
      <c r="D7827" s="2">
        <v>4150.01</v>
      </c>
      <c r="E7827">
        <v>0.31</v>
      </c>
      <c r="F7827">
        <v>6</v>
      </c>
      <c r="G7827" s="1">
        <v>44949</v>
      </c>
      <c r="H7827" s="1">
        <v>44950</v>
      </c>
      <c r="I7827" t="s">
        <v>31</v>
      </c>
      <c r="J7827" t="s">
        <v>22</v>
      </c>
      <c r="K7827" s="2">
        <v>807.03</v>
      </c>
      <c r="L7827" t="s">
        <v>28</v>
      </c>
      <c r="M7827">
        <f>YEAR(Table1[[#This Row],[order_date]])</f>
        <v>2023</v>
      </c>
      <c r="N7827">
        <f>MONTH(Table1[[#This Row],[order_date]])</f>
        <v>1</v>
      </c>
      <c r="O7827" s="3">
        <f>Table1[[#This Row],[sales]]-Table1[[#This Row],[profit]]</f>
        <v>3342.9800000000005</v>
      </c>
      <c r="P7827" s="3">
        <f>Table1[[#This Row],[sales]]*Table1[[#This Row],[quantity]]</f>
        <v>24900.06</v>
      </c>
      <c r="Q7827" s="9">
        <f>Table1[[#This Row],[delivery_date]]-Table1[[#This Row],[order_date]]</f>
        <v>1</v>
      </c>
    </row>
    <row r="7828" spans="1:17" x14ac:dyDescent="0.35">
      <c r="A7828" t="s">
        <v>7859</v>
      </c>
      <c r="B7828" t="s">
        <v>25</v>
      </c>
      <c r="C7828" t="s">
        <v>14</v>
      </c>
      <c r="D7828" s="2">
        <v>1310.53</v>
      </c>
      <c r="E7828">
        <v>0.48</v>
      </c>
      <c r="F7828">
        <v>9</v>
      </c>
      <c r="G7828" s="1">
        <v>45321</v>
      </c>
      <c r="H7828" s="1">
        <v>45325</v>
      </c>
      <c r="I7828" t="s">
        <v>31</v>
      </c>
      <c r="J7828" t="s">
        <v>27</v>
      </c>
      <c r="K7828" s="2">
        <v>102.2</v>
      </c>
      <c r="L7828" t="s">
        <v>39</v>
      </c>
      <c r="M7828">
        <f>YEAR(Table1[[#This Row],[order_date]])</f>
        <v>2024</v>
      </c>
      <c r="N7828">
        <f>MONTH(Table1[[#This Row],[order_date]])</f>
        <v>1</v>
      </c>
      <c r="O7828" s="3">
        <f>Table1[[#This Row],[sales]]-Table1[[#This Row],[profit]]</f>
        <v>1208.33</v>
      </c>
      <c r="P7828" s="3">
        <f>Table1[[#This Row],[sales]]*Table1[[#This Row],[quantity]]</f>
        <v>11794.77</v>
      </c>
      <c r="Q7828" s="9">
        <f>Table1[[#This Row],[delivery_date]]-Table1[[#This Row],[order_date]]</f>
        <v>4</v>
      </c>
    </row>
    <row r="7829" spans="1:17" x14ac:dyDescent="0.35">
      <c r="A7829" t="s">
        <v>7860</v>
      </c>
      <c r="B7829" t="s">
        <v>19</v>
      </c>
      <c r="C7829" t="s">
        <v>33</v>
      </c>
      <c r="D7829" s="2">
        <v>1086.3800000000001</v>
      </c>
      <c r="E7829">
        <v>0.49</v>
      </c>
      <c r="F7829">
        <v>2</v>
      </c>
      <c r="G7829" s="1">
        <v>45005</v>
      </c>
      <c r="H7829" s="1">
        <v>45008</v>
      </c>
      <c r="I7829" t="s">
        <v>21</v>
      </c>
      <c r="J7829" t="s">
        <v>16</v>
      </c>
      <c r="K7829" s="2">
        <v>273.36</v>
      </c>
      <c r="L7829" t="s">
        <v>39</v>
      </c>
      <c r="M7829">
        <f>YEAR(Table1[[#This Row],[order_date]])</f>
        <v>2023</v>
      </c>
      <c r="N7829">
        <f>MONTH(Table1[[#This Row],[order_date]])</f>
        <v>3</v>
      </c>
      <c r="O7829" s="3">
        <f>Table1[[#This Row],[sales]]-Table1[[#This Row],[profit]]</f>
        <v>813.0200000000001</v>
      </c>
      <c r="P7829" s="3">
        <f>Table1[[#This Row],[sales]]*Table1[[#This Row],[quantity]]</f>
        <v>2172.7600000000002</v>
      </c>
      <c r="Q7829" s="9">
        <f>Table1[[#This Row],[delivery_date]]-Table1[[#This Row],[order_date]]</f>
        <v>3</v>
      </c>
    </row>
    <row r="7830" spans="1:17" x14ac:dyDescent="0.35">
      <c r="A7830" t="s">
        <v>7861</v>
      </c>
      <c r="B7830" t="s">
        <v>19</v>
      </c>
      <c r="C7830" t="s">
        <v>36</v>
      </c>
      <c r="D7830" s="2">
        <v>4794.62</v>
      </c>
      <c r="E7830">
        <v>0.14000000000000001</v>
      </c>
      <c r="F7830">
        <v>7</v>
      </c>
      <c r="G7830" s="1">
        <v>45043</v>
      </c>
      <c r="H7830" s="1">
        <v>45047</v>
      </c>
      <c r="I7830" t="s">
        <v>21</v>
      </c>
      <c r="J7830" t="s">
        <v>27</v>
      </c>
      <c r="K7830" s="2">
        <v>1292.8</v>
      </c>
      <c r="L7830" t="s">
        <v>17</v>
      </c>
      <c r="M7830">
        <f>YEAR(Table1[[#This Row],[order_date]])</f>
        <v>2023</v>
      </c>
      <c r="N7830">
        <f>MONTH(Table1[[#This Row],[order_date]])</f>
        <v>4</v>
      </c>
      <c r="O7830" s="3">
        <f>Table1[[#This Row],[sales]]-Table1[[#This Row],[profit]]</f>
        <v>3501.8199999999997</v>
      </c>
      <c r="P7830" s="3">
        <f>Table1[[#This Row],[sales]]*Table1[[#This Row],[quantity]]</f>
        <v>33562.339999999997</v>
      </c>
      <c r="Q7830" s="9">
        <f>Table1[[#This Row],[delivery_date]]-Table1[[#This Row],[order_date]]</f>
        <v>4</v>
      </c>
    </row>
    <row r="7831" spans="1:17" x14ac:dyDescent="0.35">
      <c r="A7831" t="s">
        <v>7862</v>
      </c>
      <c r="B7831" t="s">
        <v>13</v>
      </c>
      <c r="C7831" t="s">
        <v>36</v>
      </c>
      <c r="D7831" s="2">
        <v>4752.63</v>
      </c>
      <c r="E7831">
        <v>0.24</v>
      </c>
      <c r="F7831">
        <v>1</v>
      </c>
      <c r="G7831" s="1">
        <v>45263</v>
      </c>
      <c r="H7831" s="1">
        <v>45268</v>
      </c>
      <c r="I7831" t="s">
        <v>21</v>
      </c>
      <c r="J7831" t="s">
        <v>22</v>
      </c>
      <c r="K7831" s="2">
        <v>1010.25</v>
      </c>
      <c r="L7831" t="s">
        <v>39</v>
      </c>
      <c r="M7831">
        <f>YEAR(Table1[[#This Row],[order_date]])</f>
        <v>2023</v>
      </c>
      <c r="N7831">
        <f>MONTH(Table1[[#This Row],[order_date]])</f>
        <v>12</v>
      </c>
      <c r="O7831" s="3">
        <f>Table1[[#This Row],[sales]]-Table1[[#This Row],[profit]]</f>
        <v>3742.38</v>
      </c>
      <c r="P7831" s="3">
        <f>Table1[[#This Row],[sales]]*Table1[[#This Row],[quantity]]</f>
        <v>4752.63</v>
      </c>
      <c r="Q7831" s="9">
        <f>Table1[[#This Row],[delivery_date]]-Table1[[#This Row],[order_date]]</f>
        <v>5</v>
      </c>
    </row>
    <row r="7832" spans="1:17" x14ac:dyDescent="0.35">
      <c r="A7832" t="s">
        <v>7863</v>
      </c>
      <c r="B7832" t="s">
        <v>19</v>
      </c>
      <c r="C7832" t="s">
        <v>14</v>
      </c>
      <c r="D7832" s="2">
        <v>4967.9799999999996</v>
      </c>
      <c r="E7832">
        <v>0.25</v>
      </c>
      <c r="F7832">
        <v>6</v>
      </c>
      <c r="G7832" s="1">
        <v>45194</v>
      </c>
      <c r="H7832" s="1">
        <v>45197</v>
      </c>
      <c r="I7832" t="s">
        <v>21</v>
      </c>
      <c r="J7832" t="s">
        <v>27</v>
      </c>
      <c r="K7832" s="2">
        <v>307.18</v>
      </c>
      <c r="L7832" t="s">
        <v>39</v>
      </c>
      <c r="M7832">
        <f>YEAR(Table1[[#This Row],[order_date]])</f>
        <v>2023</v>
      </c>
      <c r="N7832">
        <f>MONTH(Table1[[#This Row],[order_date]])</f>
        <v>9</v>
      </c>
      <c r="O7832" s="3">
        <f>Table1[[#This Row],[sales]]-Table1[[#This Row],[profit]]</f>
        <v>4660.7999999999993</v>
      </c>
      <c r="P7832" s="3">
        <f>Table1[[#This Row],[sales]]*Table1[[#This Row],[quantity]]</f>
        <v>29807.879999999997</v>
      </c>
      <c r="Q7832" s="9">
        <f>Table1[[#This Row],[delivery_date]]-Table1[[#This Row],[order_date]]</f>
        <v>3</v>
      </c>
    </row>
    <row r="7833" spans="1:17" x14ac:dyDescent="0.35">
      <c r="A7833" t="s">
        <v>7864</v>
      </c>
      <c r="B7833" t="s">
        <v>25</v>
      </c>
      <c r="C7833" t="s">
        <v>36</v>
      </c>
      <c r="D7833" s="2">
        <v>2885.06</v>
      </c>
      <c r="E7833">
        <v>0.09</v>
      </c>
      <c r="F7833">
        <v>9</v>
      </c>
      <c r="G7833" s="1">
        <v>45169</v>
      </c>
      <c r="H7833" s="1">
        <v>45176</v>
      </c>
      <c r="I7833" t="s">
        <v>21</v>
      </c>
      <c r="J7833" t="s">
        <v>22</v>
      </c>
      <c r="K7833" s="2">
        <v>357.24</v>
      </c>
      <c r="L7833" t="s">
        <v>39</v>
      </c>
      <c r="M7833">
        <f>YEAR(Table1[[#This Row],[order_date]])</f>
        <v>2023</v>
      </c>
      <c r="N7833">
        <f>MONTH(Table1[[#This Row],[order_date]])</f>
        <v>8</v>
      </c>
      <c r="O7833" s="3">
        <f>Table1[[#This Row],[sales]]-Table1[[#This Row],[profit]]</f>
        <v>2527.8199999999997</v>
      </c>
      <c r="P7833" s="3">
        <f>Table1[[#This Row],[sales]]*Table1[[#This Row],[quantity]]</f>
        <v>25965.54</v>
      </c>
      <c r="Q7833" s="9">
        <f>Table1[[#This Row],[delivery_date]]-Table1[[#This Row],[order_date]]</f>
        <v>7</v>
      </c>
    </row>
    <row r="7834" spans="1:17" x14ac:dyDescent="0.35">
      <c r="A7834" t="s">
        <v>7865</v>
      </c>
      <c r="B7834" t="s">
        <v>25</v>
      </c>
      <c r="C7834" t="s">
        <v>26</v>
      </c>
      <c r="D7834" s="2">
        <v>654.41</v>
      </c>
      <c r="E7834">
        <v>0.45</v>
      </c>
      <c r="F7834">
        <v>8</v>
      </c>
      <c r="G7834" s="1">
        <v>45345</v>
      </c>
      <c r="H7834" s="1">
        <v>45352</v>
      </c>
      <c r="I7834" t="s">
        <v>31</v>
      </c>
      <c r="J7834" t="s">
        <v>16</v>
      </c>
      <c r="K7834" s="2">
        <v>152.52000000000001</v>
      </c>
      <c r="L7834" t="s">
        <v>34</v>
      </c>
      <c r="M7834">
        <f>YEAR(Table1[[#This Row],[order_date]])</f>
        <v>2024</v>
      </c>
      <c r="N7834">
        <f>MONTH(Table1[[#This Row],[order_date]])</f>
        <v>2</v>
      </c>
      <c r="O7834" s="3">
        <f>Table1[[#This Row],[sales]]-Table1[[#This Row],[profit]]</f>
        <v>501.89</v>
      </c>
      <c r="P7834" s="3">
        <f>Table1[[#This Row],[sales]]*Table1[[#This Row],[quantity]]</f>
        <v>5235.28</v>
      </c>
      <c r="Q7834" s="9">
        <f>Table1[[#This Row],[delivery_date]]-Table1[[#This Row],[order_date]]</f>
        <v>7</v>
      </c>
    </row>
    <row r="7835" spans="1:17" x14ac:dyDescent="0.35">
      <c r="A7835" t="s">
        <v>7866</v>
      </c>
      <c r="B7835" t="s">
        <v>13</v>
      </c>
      <c r="C7835" t="s">
        <v>14</v>
      </c>
      <c r="D7835" s="2">
        <v>4412.82</v>
      </c>
      <c r="E7835">
        <v>0.17</v>
      </c>
      <c r="F7835">
        <v>6</v>
      </c>
      <c r="G7835" s="1">
        <v>45216</v>
      </c>
      <c r="H7835" s="1">
        <v>45223</v>
      </c>
      <c r="I7835" t="s">
        <v>21</v>
      </c>
      <c r="J7835" t="s">
        <v>27</v>
      </c>
      <c r="K7835" s="2">
        <v>499.7</v>
      </c>
      <c r="L7835" t="s">
        <v>48</v>
      </c>
      <c r="M7835">
        <f>YEAR(Table1[[#This Row],[order_date]])</f>
        <v>2023</v>
      </c>
      <c r="N7835">
        <f>MONTH(Table1[[#This Row],[order_date]])</f>
        <v>10</v>
      </c>
      <c r="O7835" s="3">
        <f>Table1[[#This Row],[sales]]-Table1[[#This Row],[profit]]</f>
        <v>3913.12</v>
      </c>
      <c r="P7835" s="3">
        <f>Table1[[#This Row],[sales]]*Table1[[#This Row],[quantity]]</f>
        <v>26476.92</v>
      </c>
      <c r="Q7835" s="9">
        <f>Table1[[#This Row],[delivery_date]]-Table1[[#This Row],[order_date]]</f>
        <v>7</v>
      </c>
    </row>
    <row r="7836" spans="1:17" x14ac:dyDescent="0.35">
      <c r="A7836" t="s">
        <v>7867</v>
      </c>
      <c r="B7836" t="s">
        <v>25</v>
      </c>
      <c r="C7836" t="s">
        <v>26</v>
      </c>
      <c r="D7836" s="2">
        <v>811.06</v>
      </c>
      <c r="E7836">
        <v>0.04</v>
      </c>
      <c r="F7836">
        <v>6</v>
      </c>
      <c r="G7836" s="1">
        <v>45055</v>
      </c>
      <c r="H7836" s="1">
        <v>45060</v>
      </c>
      <c r="I7836" t="s">
        <v>15</v>
      </c>
      <c r="J7836" t="s">
        <v>16</v>
      </c>
      <c r="K7836" s="2">
        <v>129.56</v>
      </c>
      <c r="L7836" t="s">
        <v>48</v>
      </c>
      <c r="M7836">
        <f>YEAR(Table1[[#This Row],[order_date]])</f>
        <v>2023</v>
      </c>
      <c r="N7836">
        <f>MONTH(Table1[[#This Row],[order_date]])</f>
        <v>5</v>
      </c>
      <c r="O7836" s="3">
        <f>Table1[[#This Row],[sales]]-Table1[[#This Row],[profit]]</f>
        <v>681.5</v>
      </c>
      <c r="P7836" s="3">
        <f>Table1[[#This Row],[sales]]*Table1[[#This Row],[quantity]]</f>
        <v>4866.3599999999997</v>
      </c>
      <c r="Q7836" s="9">
        <f>Table1[[#This Row],[delivery_date]]-Table1[[#This Row],[order_date]]</f>
        <v>5</v>
      </c>
    </row>
    <row r="7837" spans="1:17" x14ac:dyDescent="0.35">
      <c r="A7837" t="s">
        <v>7868</v>
      </c>
      <c r="B7837" t="s">
        <v>19</v>
      </c>
      <c r="C7837" t="s">
        <v>36</v>
      </c>
      <c r="D7837" s="2">
        <v>862.41</v>
      </c>
      <c r="E7837">
        <v>0.08</v>
      </c>
      <c r="F7837">
        <v>6</v>
      </c>
      <c r="G7837" s="1">
        <v>45175</v>
      </c>
      <c r="H7837" s="1">
        <v>45180</v>
      </c>
      <c r="I7837" t="s">
        <v>15</v>
      </c>
      <c r="J7837" t="s">
        <v>22</v>
      </c>
      <c r="K7837" s="2">
        <v>104.09</v>
      </c>
      <c r="L7837" t="s">
        <v>48</v>
      </c>
      <c r="M7837">
        <f>YEAR(Table1[[#This Row],[order_date]])</f>
        <v>2023</v>
      </c>
      <c r="N7837">
        <f>MONTH(Table1[[#This Row],[order_date]])</f>
        <v>9</v>
      </c>
      <c r="O7837" s="3">
        <f>Table1[[#This Row],[sales]]-Table1[[#This Row],[profit]]</f>
        <v>758.31999999999994</v>
      </c>
      <c r="P7837" s="3">
        <f>Table1[[#This Row],[sales]]*Table1[[#This Row],[quantity]]</f>
        <v>5174.46</v>
      </c>
      <c r="Q7837" s="9">
        <f>Table1[[#This Row],[delivery_date]]-Table1[[#This Row],[order_date]]</f>
        <v>5</v>
      </c>
    </row>
    <row r="7838" spans="1:17" x14ac:dyDescent="0.35">
      <c r="A7838" t="s">
        <v>7869</v>
      </c>
      <c r="B7838" t="s">
        <v>41</v>
      </c>
      <c r="C7838" t="s">
        <v>14</v>
      </c>
      <c r="D7838" s="2">
        <v>1047.6500000000001</v>
      </c>
      <c r="E7838">
        <v>0.26</v>
      </c>
      <c r="F7838">
        <v>8</v>
      </c>
      <c r="G7838" s="1">
        <v>45086</v>
      </c>
      <c r="H7838" s="1">
        <v>45089</v>
      </c>
      <c r="I7838" t="s">
        <v>21</v>
      </c>
      <c r="J7838" t="s">
        <v>27</v>
      </c>
      <c r="K7838" s="2">
        <v>79.040000000000006</v>
      </c>
      <c r="L7838" t="s">
        <v>48</v>
      </c>
      <c r="M7838">
        <f>YEAR(Table1[[#This Row],[order_date]])</f>
        <v>2023</v>
      </c>
      <c r="N7838">
        <f>MONTH(Table1[[#This Row],[order_date]])</f>
        <v>6</v>
      </c>
      <c r="O7838" s="3">
        <f>Table1[[#This Row],[sales]]-Table1[[#This Row],[profit]]</f>
        <v>968.61000000000013</v>
      </c>
      <c r="P7838" s="3">
        <f>Table1[[#This Row],[sales]]*Table1[[#This Row],[quantity]]</f>
        <v>8381.2000000000007</v>
      </c>
      <c r="Q7838" s="9">
        <f>Table1[[#This Row],[delivery_date]]-Table1[[#This Row],[order_date]]</f>
        <v>3</v>
      </c>
    </row>
    <row r="7839" spans="1:17" x14ac:dyDescent="0.35">
      <c r="A7839" t="s">
        <v>7870</v>
      </c>
      <c r="B7839" t="s">
        <v>19</v>
      </c>
      <c r="C7839" t="s">
        <v>26</v>
      </c>
      <c r="D7839" s="2">
        <v>3301.75</v>
      </c>
      <c r="E7839">
        <v>0.44</v>
      </c>
      <c r="F7839">
        <v>2</v>
      </c>
      <c r="G7839" s="1">
        <v>45334</v>
      </c>
      <c r="H7839" s="1">
        <v>45341</v>
      </c>
      <c r="I7839" t="s">
        <v>31</v>
      </c>
      <c r="J7839" t="s">
        <v>22</v>
      </c>
      <c r="K7839" s="2">
        <v>539.63</v>
      </c>
      <c r="L7839" t="s">
        <v>28</v>
      </c>
      <c r="M7839">
        <f>YEAR(Table1[[#This Row],[order_date]])</f>
        <v>2024</v>
      </c>
      <c r="N7839">
        <f>MONTH(Table1[[#This Row],[order_date]])</f>
        <v>2</v>
      </c>
      <c r="O7839" s="3">
        <f>Table1[[#This Row],[sales]]-Table1[[#This Row],[profit]]</f>
        <v>2762.12</v>
      </c>
      <c r="P7839" s="3">
        <f>Table1[[#This Row],[sales]]*Table1[[#This Row],[quantity]]</f>
        <v>6603.5</v>
      </c>
      <c r="Q7839" s="9">
        <f>Table1[[#This Row],[delivery_date]]-Table1[[#This Row],[order_date]]</f>
        <v>7</v>
      </c>
    </row>
    <row r="7840" spans="1:17" x14ac:dyDescent="0.35">
      <c r="A7840" t="s">
        <v>7871</v>
      </c>
      <c r="B7840" t="s">
        <v>41</v>
      </c>
      <c r="C7840" t="s">
        <v>36</v>
      </c>
      <c r="D7840" s="2">
        <v>625.28</v>
      </c>
      <c r="E7840">
        <v>0.31</v>
      </c>
      <c r="F7840">
        <v>9</v>
      </c>
      <c r="G7840" s="1">
        <v>45381</v>
      </c>
      <c r="H7840" s="1">
        <v>45386</v>
      </c>
      <c r="I7840" t="s">
        <v>15</v>
      </c>
      <c r="J7840" t="s">
        <v>27</v>
      </c>
      <c r="K7840" s="2">
        <v>129.35</v>
      </c>
      <c r="L7840" t="s">
        <v>39</v>
      </c>
      <c r="M7840">
        <f>YEAR(Table1[[#This Row],[order_date]])</f>
        <v>2024</v>
      </c>
      <c r="N7840">
        <f>MONTH(Table1[[#This Row],[order_date]])</f>
        <v>3</v>
      </c>
      <c r="O7840" s="3">
        <f>Table1[[#This Row],[sales]]-Table1[[#This Row],[profit]]</f>
        <v>495.92999999999995</v>
      </c>
      <c r="P7840" s="3">
        <f>Table1[[#This Row],[sales]]*Table1[[#This Row],[quantity]]</f>
        <v>5627.5199999999995</v>
      </c>
      <c r="Q7840" s="9">
        <f>Table1[[#This Row],[delivery_date]]-Table1[[#This Row],[order_date]]</f>
        <v>5</v>
      </c>
    </row>
    <row r="7841" spans="1:17" x14ac:dyDescent="0.35">
      <c r="A7841" t="s">
        <v>7872</v>
      </c>
      <c r="B7841" t="s">
        <v>13</v>
      </c>
      <c r="C7841" t="s">
        <v>20</v>
      </c>
      <c r="D7841" s="2">
        <v>3913.58</v>
      </c>
      <c r="E7841">
        <v>0.11</v>
      </c>
      <c r="F7841">
        <v>8</v>
      </c>
      <c r="G7841" s="1">
        <v>45435</v>
      </c>
      <c r="H7841" s="1">
        <v>45438</v>
      </c>
      <c r="I7841" t="s">
        <v>21</v>
      </c>
      <c r="J7841" t="s">
        <v>27</v>
      </c>
      <c r="K7841" s="2">
        <v>478.75</v>
      </c>
      <c r="L7841" t="s">
        <v>28</v>
      </c>
      <c r="M7841">
        <f>YEAR(Table1[[#This Row],[order_date]])</f>
        <v>2024</v>
      </c>
      <c r="N7841">
        <f>MONTH(Table1[[#This Row],[order_date]])</f>
        <v>5</v>
      </c>
      <c r="O7841" s="3">
        <f>Table1[[#This Row],[sales]]-Table1[[#This Row],[profit]]</f>
        <v>3434.83</v>
      </c>
      <c r="P7841" s="3">
        <f>Table1[[#This Row],[sales]]*Table1[[#This Row],[quantity]]</f>
        <v>31308.639999999999</v>
      </c>
      <c r="Q7841" s="9">
        <f>Table1[[#This Row],[delivery_date]]-Table1[[#This Row],[order_date]]</f>
        <v>3</v>
      </c>
    </row>
    <row r="7842" spans="1:17" x14ac:dyDescent="0.35">
      <c r="A7842" t="s">
        <v>7873</v>
      </c>
      <c r="B7842" t="s">
        <v>41</v>
      </c>
      <c r="C7842" t="s">
        <v>20</v>
      </c>
      <c r="D7842" s="2">
        <v>385.43</v>
      </c>
      <c r="E7842">
        <v>0.15</v>
      </c>
      <c r="F7842">
        <v>2</v>
      </c>
      <c r="G7842" s="1">
        <v>45258</v>
      </c>
      <c r="H7842" s="1">
        <v>45259</v>
      </c>
      <c r="I7842" t="s">
        <v>21</v>
      </c>
      <c r="J7842" t="s">
        <v>22</v>
      </c>
      <c r="K7842" s="2">
        <v>41.11</v>
      </c>
      <c r="L7842" t="s">
        <v>48</v>
      </c>
      <c r="M7842">
        <f>YEAR(Table1[[#This Row],[order_date]])</f>
        <v>2023</v>
      </c>
      <c r="N7842">
        <f>MONTH(Table1[[#This Row],[order_date]])</f>
        <v>11</v>
      </c>
      <c r="O7842" s="3">
        <f>Table1[[#This Row],[sales]]-Table1[[#This Row],[profit]]</f>
        <v>344.32</v>
      </c>
      <c r="P7842" s="3">
        <f>Table1[[#This Row],[sales]]*Table1[[#This Row],[quantity]]</f>
        <v>770.86</v>
      </c>
      <c r="Q7842" s="9">
        <f>Table1[[#This Row],[delivery_date]]-Table1[[#This Row],[order_date]]</f>
        <v>1</v>
      </c>
    </row>
    <row r="7843" spans="1:17" x14ac:dyDescent="0.35">
      <c r="A7843" t="s">
        <v>7874</v>
      </c>
      <c r="B7843" t="s">
        <v>25</v>
      </c>
      <c r="C7843" t="s">
        <v>33</v>
      </c>
      <c r="D7843" s="2">
        <v>641.19000000000005</v>
      </c>
      <c r="E7843">
        <v>0.49</v>
      </c>
      <c r="F7843">
        <v>8</v>
      </c>
      <c r="G7843" s="1">
        <v>45167</v>
      </c>
      <c r="H7843" s="1">
        <v>45172</v>
      </c>
      <c r="I7843" t="s">
        <v>31</v>
      </c>
      <c r="J7843" t="s">
        <v>16</v>
      </c>
      <c r="K7843" s="2">
        <v>52.04</v>
      </c>
      <c r="L7843" t="s">
        <v>48</v>
      </c>
      <c r="M7843">
        <f>YEAR(Table1[[#This Row],[order_date]])</f>
        <v>2023</v>
      </c>
      <c r="N7843">
        <f>MONTH(Table1[[#This Row],[order_date]])</f>
        <v>8</v>
      </c>
      <c r="O7843" s="3">
        <f>Table1[[#This Row],[sales]]-Table1[[#This Row],[profit]]</f>
        <v>589.15000000000009</v>
      </c>
      <c r="P7843" s="3">
        <f>Table1[[#This Row],[sales]]*Table1[[#This Row],[quantity]]</f>
        <v>5129.5200000000004</v>
      </c>
      <c r="Q7843" s="9">
        <f>Table1[[#This Row],[delivery_date]]-Table1[[#This Row],[order_date]]</f>
        <v>5</v>
      </c>
    </row>
    <row r="7844" spans="1:17" x14ac:dyDescent="0.35">
      <c r="A7844" t="s">
        <v>7875</v>
      </c>
      <c r="B7844" t="s">
        <v>19</v>
      </c>
      <c r="C7844" t="s">
        <v>20</v>
      </c>
      <c r="D7844" s="2">
        <v>2228.9899999999998</v>
      </c>
      <c r="E7844">
        <v>0.03</v>
      </c>
      <c r="F7844">
        <v>1</v>
      </c>
      <c r="G7844" s="1">
        <v>45395</v>
      </c>
      <c r="H7844" s="1">
        <v>45396</v>
      </c>
      <c r="I7844" t="s">
        <v>31</v>
      </c>
      <c r="J7844" t="s">
        <v>27</v>
      </c>
      <c r="K7844" s="2">
        <v>491.3</v>
      </c>
      <c r="L7844" t="s">
        <v>17</v>
      </c>
      <c r="M7844">
        <f>YEAR(Table1[[#This Row],[order_date]])</f>
        <v>2024</v>
      </c>
      <c r="N7844">
        <f>MONTH(Table1[[#This Row],[order_date]])</f>
        <v>4</v>
      </c>
      <c r="O7844" s="3">
        <f>Table1[[#This Row],[sales]]-Table1[[#This Row],[profit]]</f>
        <v>1737.6899999999998</v>
      </c>
      <c r="P7844" s="3">
        <f>Table1[[#This Row],[sales]]*Table1[[#This Row],[quantity]]</f>
        <v>2228.9899999999998</v>
      </c>
      <c r="Q7844" s="9">
        <f>Table1[[#This Row],[delivery_date]]-Table1[[#This Row],[order_date]]</f>
        <v>1</v>
      </c>
    </row>
    <row r="7845" spans="1:17" x14ac:dyDescent="0.35">
      <c r="A7845" t="s">
        <v>7876</v>
      </c>
      <c r="B7845" t="s">
        <v>41</v>
      </c>
      <c r="C7845" t="s">
        <v>26</v>
      </c>
      <c r="D7845" s="2">
        <v>1957.94</v>
      </c>
      <c r="E7845">
        <v>0.5</v>
      </c>
      <c r="F7845">
        <v>6</v>
      </c>
      <c r="G7845" s="1">
        <v>45339</v>
      </c>
      <c r="H7845" s="1">
        <v>45341</v>
      </c>
      <c r="I7845" t="s">
        <v>21</v>
      </c>
      <c r="J7845" t="s">
        <v>16</v>
      </c>
      <c r="K7845" s="2">
        <v>209.28</v>
      </c>
      <c r="L7845" t="s">
        <v>23</v>
      </c>
      <c r="M7845">
        <f>YEAR(Table1[[#This Row],[order_date]])</f>
        <v>2024</v>
      </c>
      <c r="N7845">
        <f>MONTH(Table1[[#This Row],[order_date]])</f>
        <v>2</v>
      </c>
      <c r="O7845" s="3">
        <f>Table1[[#This Row],[sales]]-Table1[[#This Row],[profit]]</f>
        <v>1748.66</v>
      </c>
      <c r="P7845" s="3">
        <f>Table1[[#This Row],[sales]]*Table1[[#This Row],[quantity]]</f>
        <v>11747.64</v>
      </c>
      <c r="Q7845" s="9">
        <f>Table1[[#This Row],[delivery_date]]-Table1[[#This Row],[order_date]]</f>
        <v>2</v>
      </c>
    </row>
    <row r="7846" spans="1:17" x14ac:dyDescent="0.35">
      <c r="A7846" t="s">
        <v>7877</v>
      </c>
      <c r="B7846" t="s">
        <v>19</v>
      </c>
      <c r="C7846" t="s">
        <v>20</v>
      </c>
      <c r="D7846" s="2">
        <v>4949.57</v>
      </c>
      <c r="E7846">
        <v>0.45</v>
      </c>
      <c r="F7846">
        <v>6</v>
      </c>
      <c r="G7846" s="1">
        <v>45039</v>
      </c>
      <c r="H7846" s="1">
        <v>45043</v>
      </c>
      <c r="I7846" t="s">
        <v>15</v>
      </c>
      <c r="J7846" t="s">
        <v>16</v>
      </c>
      <c r="K7846" s="2">
        <v>780.87</v>
      </c>
      <c r="L7846" t="s">
        <v>17</v>
      </c>
      <c r="M7846">
        <f>YEAR(Table1[[#This Row],[order_date]])</f>
        <v>2023</v>
      </c>
      <c r="N7846">
        <f>MONTH(Table1[[#This Row],[order_date]])</f>
        <v>4</v>
      </c>
      <c r="O7846" s="3">
        <f>Table1[[#This Row],[sales]]-Table1[[#This Row],[profit]]</f>
        <v>4168.7</v>
      </c>
      <c r="P7846" s="3">
        <f>Table1[[#This Row],[sales]]*Table1[[#This Row],[quantity]]</f>
        <v>29697.42</v>
      </c>
      <c r="Q7846" s="9">
        <f>Table1[[#This Row],[delivery_date]]-Table1[[#This Row],[order_date]]</f>
        <v>4</v>
      </c>
    </row>
    <row r="7847" spans="1:17" x14ac:dyDescent="0.35">
      <c r="A7847" t="s">
        <v>7878</v>
      </c>
      <c r="B7847" t="s">
        <v>13</v>
      </c>
      <c r="C7847" t="s">
        <v>14</v>
      </c>
      <c r="D7847" s="2">
        <v>4837.63</v>
      </c>
      <c r="E7847">
        <v>0.34</v>
      </c>
      <c r="F7847">
        <v>9</v>
      </c>
      <c r="G7847" s="1">
        <v>45082</v>
      </c>
      <c r="H7847" s="1">
        <v>45083</v>
      </c>
      <c r="I7847" t="s">
        <v>31</v>
      </c>
      <c r="J7847" t="s">
        <v>16</v>
      </c>
      <c r="K7847" s="2">
        <v>445.49</v>
      </c>
      <c r="L7847" t="s">
        <v>17</v>
      </c>
      <c r="M7847">
        <f>YEAR(Table1[[#This Row],[order_date]])</f>
        <v>2023</v>
      </c>
      <c r="N7847">
        <f>MONTH(Table1[[#This Row],[order_date]])</f>
        <v>6</v>
      </c>
      <c r="O7847" s="3">
        <f>Table1[[#This Row],[sales]]-Table1[[#This Row],[profit]]</f>
        <v>4392.1400000000003</v>
      </c>
      <c r="P7847" s="3">
        <f>Table1[[#This Row],[sales]]*Table1[[#This Row],[quantity]]</f>
        <v>43538.67</v>
      </c>
      <c r="Q7847" s="9">
        <f>Table1[[#This Row],[delivery_date]]-Table1[[#This Row],[order_date]]</f>
        <v>1</v>
      </c>
    </row>
    <row r="7848" spans="1:17" x14ac:dyDescent="0.35">
      <c r="A7848" t="s">
        <v>7879</v>
      </c>
      <c r="B7848" t="s">
        <v>13</v>
      </c>
      <c r="C7848" t="s">
        <v>14</v>
      </c>
      <c r="D7848" s="2">
        <v>1029.44</v>
      </c>
      <c r="E7848">
        <v>0.47</v>
      </c>
      <c r="F7848">
        <v>9</v>
      </c>
      <c r="G7848" s="1">
        <v>45229</v>
      </c>
      <c r="H7848" s="1">
        <v>45233</v>
      </c>
      <c r="I7848" t="s">
        <v>21</v>
      </c>
      <c r="J7848" t="s">
        <v>16</v>
      </c>
      <c r="K7848" s="2">
        <v>209.98</v>
      </c>
      <c r="L7848" t="s">
        <v>28</v>
      </c>
      <c r="M7848">
        <f>YEAR(Table1[[#This Row],[order_date]])</f>
        <v>2023</v>
      </c>
      <c r="N7848">
        <f>MONTH(Table1[[#This Row],[order_date]])</f>
        <v>10</v>
      </c>
      <c r="O7848" s="3">
        <f>Table1[[#This Row],[sales]]-Table1[[#This Row],[profit]]</f>
        <v>819.46</v>
      </c>
      <c r="P7848" s="3">
        <f>Table1[[#This Row],[sales]]*Table1[[#This Row],[quantity]]</f>
        <v>9264.9600000000009</v>
      </c>
      <c r="Q7848" s="9">
        <f>Table1[[#This Row],[delivery_date]]-Table1[[#This Row],[order_date]]</f>
        <v>4</v>
      </c>
    </row>
    <row r="7849" spans="1:17" x14ac:dyDescent="0.35">
      <c r="A7849" t="s">
        <v>7880</v>
      </c>
      <c r="B7849" t="s">
        <v>25</v>
      </c>
      <c r="C7849" t="s">
        <v>14</v>
      </c>
      <c r="D7849" s="2">
        <v>4738.66</v>
      </c>
      <c r="E7849">
        <v>0.08</v>
      </c>
      <c r="F7849">
        <v>5</v>
      </c>
      <c r="G7849" s="1">
        <v>45351</v>
      </c>
      <c r="H7849" s="1">
        <v>45354</v>
      </c>
      <c r="I7849" t="s">
        <v>21</v>
      </c>
      <c r="J7849" t="s">
        <v>27</v>
      </c>
      <c r="K7849" s="2">
        <v>976.58</v>
      </c>
      <c r="L7849" t="s">
        <v>39</v>
      </c>
      <c r="M7849">
        <f>YEAR(Table1[[#This Row],[order_date]])</f>
        <v>2024</v>
      </c>
      <c r="N7849">
        <f>MONTH(Table1[[#This Row],[order_date]])</f>
        <v>2</v>
      </c>
      <c r="O7849" s="3">
        <f>Table1[[#This Row],[sales]]-Table1[[#This Row],[profit]]</f>
        <v>3762.08</v>
      </c>
      <c r="P7849" s="3">
        <f>Table1[[#This Row],[sales]]*Table1[[#This Row],[quantity]]</f>
        <v>23693.3</v>
      </c>
      <c r="Q7849" s="9">
        <f>Table1[[#This Row],[delivery_date]]-Table1[[#This Row],[order_date]]</f>
        <v>3</v>
      </c>
    </row>
    <row r="7850" spans="1:17" x14ac:dyDescent="0.35">
      <c r="A7850" t="s">
        <v>7881</v>
      </c>
      <c r="B7850" t="s">
        <v>13</v>
      </c>
      <c r="C7850" t="s">
        <v>20</v>
      </c>
      <c r="D7850" s="2">
        <v>3492.08</v>
      </c>
      <c r="E7850">
        <v>0.47</v>
      </c>
      <c r="F7850">
        <v>1</v>
      </c>
      <c r="G7850" s="1">
        <v>44943</v>
      </c>
      <c r="H7850" s="1">
        <v>44945</v>
      </c>
      <c r="I7850" t="s">
        <v>21</v>
      </c>
      <c r="J7850" t="s">
        <v>16</v>
      </c>
      <c r="K7850" s="2">
        <v>922.32</v>
      </c>
      <c r="L7850" t="s">
        <v>39</v>
      </c>
      <c r="M7850">
        <f>YEAR(Table1[[#This Row],[order_date]])</f>
        <v>2023</v>
      </c>
      <c r="N7850">
        <f>MONTH(Table1[[#This Row],[order_date]])</f>
        <v>1</v>
      </c>
      <c r="O7850" s="3">
        <f>Table1[[#This Row],[sales]]-Table1[[#This Row],[profit]]</f>
        <v>2569.7599999999998</v>
      </c>
      <c r="P7850" s="3">
        <f>Table1[[#This Row],[sales]]*Table1[[#This Row],[quantity]]</f>
        <v>3492.08</v>
      </c>
      <c r="Q7850" s="9">
        <f>Table1[[#This Row],[delivery_date]]-Table1[[#This Row],[order_date]]</f>
        <v>2</v>
      </c>
    </row>
    <row r="7851" spans="1:17" x14ac:dyDescent="0.35">
      <c r="A7851" t="s">
        <v>7882</v>
      </c>
      <c r="B7851" t="s">
        <v>41</v>
      </c>
      <c r="C7851" t="s">
        <v>20</v>
      </c>
      <c r="D7851" s="2">
        <v>2103.33</v>
      </c>
      <c r="E7851">
        <v>0.11</v>
      </c>
      <c r="F7851">
        <v>1</v>
      </c>
      <c r="G7851" s="1">
        <v>45442</v>
      </c>
      <c r="H7851" s="1">
        <v>45445</v>
      </c>
      <c r="I7851" t="s">
        <v>21</v>
      </c>
      <c r="J7851" t="s">
        <v>27</v>
      </c>
      <c r="K7851" s="2">
        <v>623.28</v>
      </c>
      <c r="L7851" t="s">
        <v>17</v>
      </c>
      <c r="M7851">
        <f>YEAR(Table1[[#This Row],[order_date]])</f>
        <v>2024</v>
      </c>
      <c r="N7851">
        <f>MONTH(Table1[[#This Row],[order_date]])</f>
        <v>5</v>
      </c>
      <c r="O7851" s="3">
        <f>Table1[[#This Row],[sales]]-Table1[[#This Row],[profit]]</f>
        <v>1480.05</v>
      </c>
      <c r="P7851" s="3">
        <f>Table1[[#This Row],[sales]]*Table1[[#This Row],[quantity]]</f>
        <v>2103.33</v>
      </c>
      <c r="Q7851" s="9">
        <f>Table1[[#This Row],[delivery_date]]-Table1[[#This Row],[order_date]]</f>
        <v>3</v>
      </c>
    </row>
    <row r="7852" spans="1:17" x14ac:dyDescent="0.35">
      <c r="A7852" t="s">
        <v>7883</v>
      </c>
      <c r="B7852" t="s">
        <v>13</v>
      </c>
      <c r="C7852" t="s">
        <v>33</v>
      </c>
      <c r="D7852" s="2">
        <v>3724.19</v>
      </c>
      <c r="E7852">
        <v>0.27</v>
      </c>
      <c r="F7852">
        <v>7</v>
      </c>
      <c r="G7852" s="1">
        <v>45430</v>
      </c>
      <c r="H7852" s="1">
        <v>45435</v>
      </c>
      <c r="I7852" t="s">
        <v>21</v>
      </c>
      <c r="J7852" t="s">
        <v>16</v>
      </c>
      <c r="K7852" s="2">
        <v>1025.44</v>
      </c>
      <c r="L7852" t="s">
        <v>48</v>
      </c>
      <c r="M7852">
        <f>YEAR(Table1[[#This Row],[order_date]])</f>
        <v>2024</v>
      </c>
      <c r="N7852">
        <f>MONTH(Table1[[#This Row],[order_date]])</f>
        <v>5</v>
      </c>
      <c r="O7852" s="3">
        <f>Table1[[#This Row],[sales]]-Table1[[#This Row],[profit]]</f>
        <v>2698.75</v>
      </c>
      <c r="P7852" s="3">
        <f>Table1[[#This Row],[sales]]*Table1[[#This Row],[quantity]]</f>
        <v>26069.33</v>
      </c>
      <c r="Q7852" s="9">
        <f>Table1[[#This Row],[delivery_date]]-Table1[[#This Row],[order_date]]</f>
        <v>5</v>
      </c>
    </row>
    <row r="7853" spans="1:17" x14ac:dyDescent="0.35">
      <c r="A7853" t="s">
        <v>7884</v>
      </c>
      <c r="B7853" t="s">
        <v>25</v>
      </c>
      <c r="C7853" t="s">
        <v>36</v>
      </c>
      <c r="D7853" s="2">
        <v>4510.6899999999996</v>
      </c>
      <c r="E7853">
        <v>0.24</v>
      </c>
      <c r="F7853">
        <v>4</v>
      </c>
      <c r="G7853" s="1">
        <v>44967</v>
      </c>
      <c r="H7853" s="1">
        <v>44973</v>
      </c>
      <c r="I7853" t="s">
        <v>31</v>
      </c>
      <c r="J7853" t="s">
        <v>16</v>
      </c>
      <c r="K7853" s="2">
        <v>1153.4100000000001</v>
      </c>
      <c r="L7853" t="s">
        <v>48</v>
      </c>
      <c r="M7853">
        <f>YEAR(Table1[[#This Row],[order_date]])</f>
        <v>2023</v>
      </c>
      <c r="N7853">
        <f>MONTH(Table1[[#This Row],[order_date]])</f>
        <v>2</v>
      </c>
      <c r="O7853" s="3">
        <f>Table1[[#This Row],[sales]]-Table1[[#This Row],[profit]]</f>
        <v>3357.2799999999997</v>
      </c>
      <c r="P7853" s="3">
        <f>Table1[[#This Row],[sales]]*Table1[[#This Row],[quantity]]</f>
        <v>18042.759999999998</v>
      </c>
      <c r="Q7853" s="9">
        <f>Table1[[#This Row],[delivery_date]]-Table1[[#This Row],[order_date]]</f>
        <v>6</v>
      </c>
    </row>
    <row r="7854" spans="1:17" x14ac:dyDescent="0.35">
      <c r="A7854" t="s">
        <v>7885</v>
      </c>
      <c r="B7854" t="s">
        <v>19</v>
      </c>
      <c r="C7854" t="s">
        <v>33</v>
      </c>
      <c r="D7854" s="2">
        <v>982.69</v>
      </c>
      <c r="E7854">
        <v>0.26</v>
      </c>
      <c r="F7854">
        <v>9</v>
      </c>
      <c r="G7854" s="1">
        <v>45572</v>
      </c>
      <c r="H7854" s="1">
        <v>45576</v>
      </c>
      <c r="I7854" t="s">
        <v>15</v>
      </c>
      <c r="J7854" t="s">
        <v>22</v>
      </c>
      <c r="K7854" s="2">
        <v>266.14999999999998</v>
      </c>
      <c r="L7854" t="s">
        <v>48</v>
      </c>
      <c r="M7854">
        <f>YEAR(Table1[[#This Row],[order_date]])</f>
        <v>2024</v>
      </c>
      <c r="N7854">
        <f>MONTH(Table1[[#This Row],[order_date]])</f>
        <v>10</v>
      </c>
      <c r="O7854" s="3">
        <f>Table1[[#This Row],[sales]]-Table1[[#This Row],[profit]]</f>
        <v>716.54000000000008</v>
      </c>
      <c r="P7854" s="3">
        <f>Table1[[#This Row],[sales]]*Table1[[#This Row],[quantity]]</f>
        <v>8844.2100000000009</v>
      </c>
      <c r="Q7854" s="9">
        <f>Table1[[#This Row],[delivery_date]]-Table1[[#This Row],[order_date]]</f>
        <v>4</v>
      </c>
    </row>
    <row r="7855" spans="1:17" x14ac:dyDescent="0.35">
      <c r="A7855" t="s">
        <v>7886</v>
      </c>
      <c r="B7855" t="s">
        <v>19</v>
      </c>
      <c r="C7855" t="s">
        <v>26</v>
      </c>
      <c r="D7855" s="2">
        <v>1060.32</v>
      </c>
      <c r="E7855">
        <v>0.13</v>
      </c>
      <c r="F7855">
        <v>3</v>
      </c>
      <c r="G7855" s="1">
        <v>45078</v>
      </c>
      <c r="H7855" s="1">
        <v>45084</v>
      </c>
      <c r="I7855" t="s">
        <v>31</v>
      </c>
      <c r="J7855" t="s">
        <v>22</v>
      </c>
      <c r="K7855" s="2">
        <v>67.28</v>
      </c>
      <c r="L7855" t="s">
        <v>23</v>
      </c>
      <c r="M7855">
        <f>YEAR(Table1[[#This Row],[order_date]])</f>
        <v>2023</v>
      </c>
      <c r="N7855">
        <f>MONTH(Table1[[#This Row],[order_date]])</f>
        <v>6</v>
      </c>
      <c r="O7855" s="3">
        <f>Table1[[#This Row],[sales]]-Table1[[#This Row],[profit]]</f>
        <v>993.04</v>
      </c>
      <c r="P7855" s="3">
        <f>Table1[[#This Row],[sales]]*Table1[[#This Row],[quantity]]</f>
        <v>3180.96</v>
      </c>
      <c r="Q7855" s="9">
        <f>Table1[[#This Row],[delivery_date]]-Table1[[#This Row],[order_date]]</f>
        <v>6</v>
      </c>
    </row>
    <row r="7856" spans="1:17" x14ac:dyDescent="0.35">
      <c r="A7856" t="s">
        <v>7887</v>
      </c>
      <c r="B7856" t="s">
        <v>13</v>
      </c>
      <c r="C7856" t="s">
        <v>14</v>
      </c>
      <c r="D7856" s="2">
        <v>2102.73</v>
      </c>
      <c r="E7856">
        <v>0.39</v>
      </c>
      <c r="F7856">
        <v>6</v>
      </c>
      <c r="G7856" s="1">
        <v>44980</v>
      </c>
      <c r="H7856" s="1">
        <v>44983</v>
      </c>
      <c r="I7856" t="s">
        <v>21</v>
      </c>
      <c r="J7856" t="s">
        <v>22</v>
      </c>
      <c r="K7856" s="2">
        <v>505.48</v>
      </c>
      <c r="L7856" t="s">
        <v>34</v>
      </c>
      <c r="M7856">
        <f>YEAR(Table1[[#This Row],[order_date]])</f>
        <v>2023</v>
      </c>
      <c r="N7856">
        <f>MONTH(Table1[[#This Row],[order_date]])</f>
        <v>2</v>
      </c>
      <c r="O7856" s="3">
        <f>Table1[[#This Row],[sales]]-Table1[[#This Row],[profit]]</f>
        <v>1597.25</v>
      </c>
      <c r="P7856" s="3">
        <f>Table1[[#This Row],[sales]]*Table1[[#This Row],[quantity]]</f>
        <v>12616.380000000001</v>
      </c>
      <c r="Q7856" s="9">
        <f>Table1[[#This Row],[delivery_date]]-Table1[[#This Row],[order_date]]</f>
        <v>3</v>
      </c>
    </row>
    <row r="7857" spans="1:17" x14ac:dyDescent="0.35">
      <c r="A7857" t="s">
        <v>7888</v>
      </c>
      <c r="B7857" t="s">
        <v>41</v>
      </c>
      <c r="C7857" t="s">
        <v>20</v>
      </c>
      <c r="D7857" s="2">
        <v>929.14</v>
      </c>
      <c r="E7857">
        <v>0.37</v>
      </c>
      <c r="F7857">
        <v>9</v>
      </c>
      <c r="G7857" s="1">
        <v>45638</v>
      </c>
      <c r="H7857" s="1">
        <v>45645</v>
      </c>
      <c r="I7857" t="s">
        <v>31</v>
      </c>
      <c r="J7857" t="s">
        <v>27</v>
      </c>
      <c r="K7857" s="2">
        <v>132.31</v>
      </c>
      <c r="L7857" t="s">
        <v>28</v>
      </c>
      <c r="M7857">
        <f>YEAR(Table1[[#This Row],[order_date]])</f>
        <v>2024</v>
      </c>
      <c r="N7857">
        <f>MONTH(Table1[[#This Row],[order_date]])</f>
        <v>12</v>
      </c>
      <c r="O7857" s="3">
        <f>Table1[[#This Row],[sales]]-Table1[[#This Row],[profit]]</f>
        <v>796.82999999999993</v>
      </c>
      <c r="P7857" s="3">
        <f>Table1[[#This Row],[sales]]*Table1[[#This Row],[quantity]]</f>
        <v>8362.26</v>
      </c>
      <c r="Q7857" s="9">
        <f>Table1[[#This Row],[delivery_date]]-Table1[[#This Row],[order_date]]</f>
        <v>7</v>
      </c>
    </row>
    <row r="7858" spans="1:17" x14ac:dyDescent="0.35">
      <c r="A7858" t="s">
        <v>7889</v>
      </c>
      <c r="B7858" t="s">
        <v>25</v>
      </c>
      <c r="C7858" t="s">
        <v>36</v>
      </c>
      <c r="D7858" s="2">
        <v>1865.95</v>
      </c>
      <c r="E7858">
        <v>0.48</v>
      </c>
      <c r="F7858">
        <v>4</v>
      </c>
      <c r="G7858" s="1">
        <v>45273</v>
      </c>
      <c r="H7858" s="1">
        <v>45277</v>
      </c>
      <c r="I7858" t="s">
        <v>31</v>
      </c>
      <c r="J7858" t="s">
        <v>16</v>
      </c>
      <c r="K7858" s="2">
        <v>181.17</v>
      </c>
      <c r="L7858" t="s">
        <v>34</v>
      </c>
      <c r="M7858">
        <f>YEAR(Table1[[#This Row],[order_date]])</f>
        <v>2023</v>
      </c>
      <c r="N7858">
        <f>MONTH(Table1[[#This Row],[order_date]])</f>
        <v>12</v>
      </c>
      <c r="O7858" s="3">
        <f>Table1[[#This Row],[sales]]-Table1[[#This Row],[profit]]</f>
        <v>1684.78</v>
      </c>
      <c r="P7858" s="3">
        <f>Table1[[#This Row],[sales]]*Table1[[#This Row],[quantity]]</f>
        <v>7463.8</v>
      </c>
      <c r="Q7858" s="9">
        <f>Table1[[#This Row],[delivery_date]]-Table1[[#This Row],[order_date]]</f>
        <v>4</v>
      </c>
    </row>
    <row r="7859" spans="1:17" x14ac:dyDescent="0.35">
      <c r="A7859" t="s">
        <v>7890</v>
      </c>
      <c r="B7859" t="s">
        <v>41</v>
      </c>
      <c r="C7859" t="s">
        <v>36</v>
      </c>
      <c r="D7859" s="2">
        <v>3263.89</v>
      </c>
      <c r="E7859">
        <v>0.25</v>
      </c>
      <c r="F7859">
        <v>5</v>
      </c>
      <c r="G7859" s="1">
        <v>45565</v>
      </c>
      <c r="H7859" s="1">
        <v>45570</v>
      </c>
      <c r="I7859" t="s">
        <v>31</v>
      </c>
      <c r="J7859" t="s">
        <v>22</v>
      </c>
      <c r="K7859" s="2">
        <v>516</v>
      </c>
      <c r="L7859" t="s">
        <v>28</v>
      </c>
      <c r="M7859">
        <f>YEAR(Table1[[#This Row],[order_date]])</f>
        <v>2024</v>
      </c>
      <c r="N7859">
        <f>MONTH(Table1[[#This Row],[order_date]])</f>
        <v>9</v>
      </c>
      <c r="O7859" s="3">
        <f>Table1[[#This Row],[sales]]-Table1[[#This Row],[profit]]</f>
        <v>2747.89</v>
      </c>
      <c r="P7859" s="3">
        <f>Table1[[#This Row],[sales]]*Table1[[#This Row],[quantity]]</f>
        <v>16319.449999999999</v>
      </c>
      <c r="Q7859" s="9">
        <f>Table1[[#This Row],[delivery_date]]-Table1[[#This Row],[order_date]]</f>
        <v>5</v>
      </c>
    </row>
    <row r="7860" spans="1:17" x14ac:dyDescent="0.35">
      <c r="A7860" t="s">
        <v>7891</v>
      </c>
      <c r="B7860" t="s">
        <v>25</v>
      </c>
      <c r="C7860" t="s">
        <v>20</v>
      </c>
      <c r="D7860" s="2">
        <v>4082.81</v>
      </c>
      <c r="E7860">
        <v>0.27</v>
      </c>
      <c r="F7860">
        <v>5</v>
      </c>
      <c r="G7860" s="1">
        <v>45191</v>
      </c>
      <c r="H7860" s="1">
        <v>45197</v>
      </c>
      <c r="I7860" t="s">
        <v>15</v>
      </c>
      <c r="J7860" t="s">
        <v>16</v>
      </c>
      <c r="K7860" s="2">
        <v>321.83</v>
      </c>
      <c r="L7860" t="s">
        <v>23</v>
      </c>
      <c r="M7860">
        <f>YEAR(Table1[[#This Row],[order_date]])</f>
        <v>2023</v>
      </c>
      <c r="N7860">
        <f>MONTH(Table1[[#This Row],[order_date]])</f>
        <v>9</v>
      </c>
      <c r="O7860" s="3">
        <f>Table1[[#This Row],[sales]]-Table1[[#This Row],[profit]]</f>
        <v>3760.98</v>
      </c>
      <c r="P7860" s="3">
        <f>Table1[[#This Row],[sales]]*Table1[[#This Row],[quantity]]</f>
        <v>20414.05</v>
      </c>
      <c r="Q7860" s="9">
        <f>Table1[[#This Row],[delivery_date]]-Table1[[#This Row],[order_date]]</f>
        <v>6</v>
      </c>
    </row>
    <row r="7861" spans="1:17" x14ac:dyDescent="0.35">
      <c r="A7861" t="s">
        <v>7892</v>
      </c>
      <c r="B7861" t="s">
        <v>13</v>
      </c>
      <c r="C7861" t="s">
        <v>33</v>
      </c>
      <c r="D7861" s="2">
        <v>1579.48</v>
      </c>
      <c r="E7861">
        <v>0.45</v>
      </c>
      <c r="F7861">
        <v>5</v>
      </c>
      <c r="G7861" s="1">
        <v>45648</v>
      </c>
      <c r="H7861" s="1">
        <v>45653</v>
      </c>
      <c r="I7861" t="s">
        <v>21</v>
      </c>
      <c r="J7861" t="s">
        <v>27</v>
      </c>
      <c r="K7861" s="2">
        <v>184.86</v>
      </c>
      <c r="L7861" t="s">
        <v>48</v>
      </c>
      <c r="M7861">
        <f>YEAR(Table1[[#This Row],[order_date]])</f>
        <v>2024</v>
      </c>
      <c r="N7861">
        <f>MONTH(Table1[[#This Row],[order_date]])</f>
        <v>12</v>
      </c>
      <c r="O7861" s="3">
        <f>Table1[[#This Row],[sales]]-Table1[[#This Row],[profit]]</f>
        <v>1394.62</v>
      </c>
      <c r="P7861" s="3">
        <f>Table1[[#This Row],[sales]]*Table1[[#This Row],[quantity]]</f>
        <v>7897.4</v>
      </c>
      <c r="Q7861" s="9">
        <f>Table1[[#This Row],[delivery_date]]-Table1[[#This Row],[order_date]]</f>
        <v>5</v>
      </c>
    </row>
    <row r="7862" spans="1:17" x14ac:dyDescent="0.35">
      <c r="A7862" t="s">
        <v>7893</v>
      </c>
      <c r="B7862" t="s">
        <v>25</v>
      </c>
      <c r="C7862" t="s">
        <v>36</v>
      </c>
      <c r="D7862" s="2">
        <v>1480.48</v>
      </c>
      <c r="E7862">
        <v>0.46</v>
      </c>
      <c r="F7862">
        <v>2</v>
      </c>
      <c r="G7862" s="1">
        <v>45562</v>
      </c>
      <c r="H7862" s="1">
        <v>45568</v>
      </c>
      <c r="I7862" t="s">
        <v>21</v>
      </c>
      <c r="J7862" t="s">
        <v>27</v>
      </c>
      <c r="K7862" s="2">
        <v>226.8</v>
      </c>
      <c r="L7862" t="s">
        <v>28</v>
      </c>
      <c r="M7862">
        <f>YEAR(Table1[[#This Row],[order_date]])</f>
        <v>2024</v>
      </c>
      <c r="N7862">
        <f>MONTH(Table1[[#This Row],[order_date]])</f>
        <v>9</v>
      </c>
      <c r="O7862" s="3">
        <f>Table1[[#This Row],[sales]]-Table1[[#This Row],[profit]]</f>
        <v>1253.68</v>
      </c>
      <c r="P7862" s="3">
        <f>Table1[[#This Row],[sales]]*Table1[[#This Row],[quantity]]</f>
        <v>2960.96</v>
      </c>
      <c r="Q7862" s="9">
        <f>Table1[[#This Row],[delivery_date]]-Table1[[#This Row],[order_date]]</f>
        <v>6</v>
      </c>
    </row>
    <row r="7863" spans="1:17" x14ac:dyDescent="0.35">
      <c r="A7863" t="s">
        <v>7894</v>
      </c>
      <c r="B7863" t="s">
        <v>25</v>
      </c>
      <c r="C7863" t="s">
        <v>33</v>
      </c>
      <c r="D7863" s="2">
        <v>3920.74</v>
      </c>
      <c r="E7863">
        <v>0.32</v>
      </c>
      <c r="F7863">
        <v>2</v>
      </c>
      <c r="G7863" s="1">
        <v>44928</v>
      </c>
      <c r="H7863" s="1">
        <v>44932</v>
      </c>
      <c r="I7863" t="s">
        <v>31</v>
      </c>
      <c r="J7863" t="s">
        <v>27</v>
      </c>
      <c r="K7863" s="2">
        <v>771.78</v>
      </c>
      <c r="L7863" t="s">
        <v>28</v>
      </c>
      <c r="M7863">
        <f>YEAR(Table1[[#This Row],[order_date]])</f>
        <v>2023</v>
      </c>
      <c r="N7863">
        <f>MONTH(Table1[[#This Row],[order_date]])</f>
        <v>1</v>
      </c>
      <c r="O7863" s="3">
        <f>Table1[[#This Row],[sales]]-Table1[[#This Row],[profit]]</f>
        <v>3148.96</v>
      </c>
      <c r="P7863" s="3">
        <f>Table1[[#This Row],[sales]]*Table1[[#This Row],[quantity]]</f>
        <v>7841.48</v>
      </c>
      <c r="Q7863" s="9">
        <f>Table1[[#This Row],[delivery_date]]-Table1[[#This Row],[order_date]]</f>
        <v>4</v>
      </c>
    </row>
    <row r="7864" spans="1:17" x14ac:dyDescent="0.35">
      <c r="A7864" t="s">
        <v>7895</v>
      </c>
      <c r="B7864" t="s">
        <v>13</v>
      </c>
      <c r="C7864" t="s">
        <v>20</v>
      </c>
      <c r="D7864" s="2">
        <v>1967.03</v>
      </c>
      <c r="E7864">
        <v>0.41</v>
      </c>
      <c r="F7864">
        <v>1</v>
      </c>
      <c r="G7864" s="1">
        <v>45140</v>
      </c>
      <c r="H7864" s="1">
        <v>45142</v>
      </c>
      <c r="I7864" t="s">
        <v>31</v>
      </c>
      <c r="J7864" t="s">
        <v>22</v>
      </c>
      <c r="K7864" s="2">
        <v>557.80999999999995</v>
      </c>
      <c r="L7864" t="s">
        <v>39</v>
      </c>
      <c r="M7864">
        <f>YEAR(Table1[[#This Row],[order_date]])</f>
        <v>2023</v>
      </c>
      <c r="N7864">
        <f>MONTH(Table1[[#This Row],[order_date]])</f>
        <v>8</v>
      </c>
      <c r="O7864" s="3">
        <f>Table1[[#This Row],[sales]]-Table1[[#This Row],[profit]]</f>
        <v>1409.22</v>
      </c>
      <c r="P7864" s="3">
        <f>Table1[[#This Row],[sales]]*Table1[[#This Row],[quantity]]</f>
        <v>1967.03</v>
      </c>
      <c r="Q7864" s="9">
        <f>Table1[[#This Row],[delivery_date]]-Table1[[#This Row],[order_date]]</f>
        <v>2</v>
      </c>
    </row>
    <row r="7865" spans="1:17" x14ac:dyDescent="0.35">
      <c r="A7865" t="s">
        <v>7896</v>
      </c>
      <c r="B7865" t="s">
        <v>41</v>
      </c>
      <c r="C7865" t="s">
        <v>33</v>
      </c>
      <c r="D7865" s="2">
        <v>4110.53</v>
      </c>
      <c r="E7865">
        <v>0.25</v>
      </c>
      <c r="F7865">
        <v>1</v>
      </c>
      <c r="G7865" s="1">
        <v>45330</v>
      </c>
      <c r="H7865" s="1">
        <v>45334</v>
      </c>
      <c r="I7865" t="s">
        <v>31</v>
      </c>
      <c r="J7865" t="s">
        <v>27</v>
      </c>
      <c r="K7865" s="2">
        <v>281.33999999999997</v>
      </c>
      <c r="L7865" t="s">
        <v>28</v>
      </c>
      <c r="M7865">
        <f>YEAR(Table1[[#This Row],[order_date]])</f>
        <v>2024</v>
      </c>
      <c r="N7865">
        <f>MONTH(Table1[[#This Row],[order_date]])</f>
        <v>2</v>
      </c>
      <c r="O7865" s="3">
        <f>Table1[[#This Row],[sales]]-Table1[[#This Row],[profit]]</f>
        <v>3829.1899999999996</v>
      </c>
      <c r="P7865" s="3">
        <f>Table1[[#This Row],[sales]]*Table1[[#This Row],[quantity]]</f>
        <v>4110.53</v>
      </c>
      <c r="Q7865" s="9">
        <f>Table1[[#This Row],[delivery_date]]-Table1[[#This Row],[order_date]]</f>
        <v>4</v>
      </c>
    </row>
    <row r="7866" spans="1:17" x14ac:dyDescent="0.35">
      <c r="A7866" t="s">
        <v>7897</v>
      </c>
      <c r="B7866" t="s">
        <v>13</v>
      </c>
      <c r="C7866" t="s">
        <v>14</v>
      </c>
      <c r="D7866" s="2">
        <v>4967.5600000000004</v>
      </c>
      <c r="E7866">
        <v>0.19</v>
      </c>
      <c r="F7866">
        <v>4</v>
      </c>
      <c r="G7866" s="1">
        <v>45156</v>
      </c>
      <c r="H7866" s="1">
        <v>45160</v>
      </c>
      <c r="I7866" t="s">
        <v>31</v>
      </c>
      <c r="J7866" t="s">
        <v>22</v>
      </c>
      <c r="K7866" s="2">
        <v>1019.5</v>
      </c>
      <c r="L7866" t="s">
        <v>39</v>
      </c>
      <c r="M7866">
        <f>YEAR(Table1[[#This Row],[order_date]])</f>
        <v>2023</v>
      </c>
      <c r="N7866">
        <f>MONTH(Table1[[#This Row],[order_date]])</f>
        <v>8</v>
      </c>
      <c r="O7866" s="3">
        <f>Table1[[#This Row],[sales]]-Table1[[#This Row],[profit]]</f>
        <v>3948.0600000000004</v>
      </c>
      <c r="P7866" s="3">
        <f>Table1[[#This Row],[sales]]*Table1[[#This Row],[quantity]]</f>
        <v>19870.240000000002</v>
      </c>
      <c r="Q7866" s="9">
        <f>Table1[[#This Row],[delivery_date]]-Table1[[#This Row],[order_date]]</f>
        <v>4</v>
      </c>
    </row>
    <row r="7867" spans="1:17" x14ac:dyDescent="0.35">
      <c r="A7867" t="s">
        <v>7898</v>
      </c>
      <c r="B7867" t="s">
        <v>25</v>
      </c>
      <c r="C7867" t="s">
        <v>20</v>
      </c>
      <c r="D7867" s="2">
        <v>4900.38</v>
      </c>
      <c r="E7867">
        <v>0.43</v>
      </c>
      <c r="F7867">
        <v>3</v>
      </c>
      <c r="G7867" s="1">
        <v>45610</v>
      </c>
      <c r="H7867" s="1">
        <v>45613</v>
      </c>
      <c r="I7867" t="s">
        <v>31</v>
      </c>
      <c r="J7867" t="s">
        <v>16</v>
      </c>
      <c r="K7867" s="2">
        <v>338.93</v>
      </c>
      <c r="L7867" t="s">
        <v>48</v>
      </c>
      <c r="M7867">
        <f>YEAR(Table1[[#This Row],[order_date]])</f>
        <v>2024</v>
      </c>
      <c r="N7867">
        <f>MONTH(Table1[[#This Row],[order_date]])</f>
        <v>11</v>
      </c>
      <c r="O7867" s="3">
        <f>Table1[[#This Row],[sales]]-Table1[[#This Row],[profit]]</f>
        <v>4561.45</v>
      </c>
      <c r="P7867" s="3">
        <f>Table1[[#This Row],[sales]]*Table1[[#This Row],[quantity]]</f>
        <v>14701.14</v>
      </c>
      <c r="Q7867" s="9">
        <f>Table1[[#This Row],[delivery_date]]-Table1[[#This Row],[order_date]]</f>
        <v>3</v>
      </c>
    </row>
    <row r="7868" spans="1:17" x14ac:dyDescent="0.35">
      <c r="A7868" t="s">
        <v>7899</v>
      </c>
      <c r="B7868" t="s">
        <v>13</v>
      </c>
      <c r="C7868" t="s">
        <v>20</v>
      </c>
      <c r="D7868" s="2">
        <v>3347.17</v>
      </c>
      <c r="E7868">
        <v>0.39</v>
      </c>
      <c r="F7868">
        <v>4</v>
      </c>
      <c r="G7868" s="1">
        <v>45195</v>
      </c>
      <c r="H7868" s="1">
        <v>45199</v>
      </c>
      <c r="I7868" t="s">
        <v>21</v>
      </c>
      <c r="J7868" t="s">
        <v>27</v>
      </c>
      <c r="K7868" s="2">
        <v>663.82</v>
      </c>
      <c r="L7868" t="s">
        <v>34</v>
      </c>
      <c r="M7868">
        <f>YEAR(Table1[[#This Row],[order_date]])</f>
        <v>2023</v>
      </c>
      <c r="N7868">
        <f>MONTH(Table1[[#This Row],[order_date]])</f>
        <v>9</v>
      </c>
      <c r="O7868" s="3">
        <f>Table1[[#This Row],[sales]]-Table1[[#This Row],[profit]]</f>
        <v>2683.35</v>
      </c>
      <c r="P7868" s="3">
        <f>Table1[[#This Row],[sales]]*Table1[[#This Row],[quantity]]</f>
        <v>13388.68</v>
      </c>
      <c r="Q7868" s="9">
        <f>Table1[[#This Row],[delivery_date]]-Table1[[#This Row],[order_date]]</f>
        <v>4</v>
      </c>
    </row>
    <row r="7869" spans="1:17" x14ac:dyDescent="0.35">
      <c r="A7869" t="s">
        <v>7900</v>
      </c>
      <c r="B7869" t="s">
        <v>25</v>
      </c>
      <c r="C7869" t="s">
        <v>36</v>
      </c>
      <c r="D7869" s="2">
        <v>1938.54</v>
      </c>
      <c r="E7869">
        <v>0.12</v>
      </c>
      <c r="F7869">
        <v>6</v>
      </c>
      <c r="G7869" s="1">
        <v>45039</v>
      </c>
      <c r="H7869" s="1">
        <v>45046</v>
      </c>
      <c r="I7869" t="s">
        <v>15</v>
      </c>
      <c r="J7869" t="s">
        <v>22</v>
      </c>
      <c r="K7869" s="2">
        <v>389.49</v>
      </c>
      <c r="L7869" t="s">
        <v>39</v>
      </c>
      <c r="M7869">
        <f>YEAR(Table1[[#This Row],[order_date]])</f>
        <v>2023</v>
      </c>
      <c r="N7869">
        <f>MONTH(Table1[[#This Row],[order_date]])</f>
        <v>4</v>
      </c>
      <c r="O7869" s="3">
        <f>Table1[[#This Row],[sales]]-Table1[[#This Row],[profit]]</f>
        <v>1549.05</v>
      </c>
      <c r="P7869" s="3">
        <f>Table1[[#This Row],[sales]]*Table1[[#This Row],[quantity]]</f>
        <v>11631.24</v>
      </c>
      <c r="Q7869" s="9">
        <f>Table1[[#This Row],[delivery_date]]-Table1[[#This Row],[order_date]]</f>
        <v>7</v>
      </c>
    </row>
    <row r="7870" spans="1:17" x14ac:dyDescent="0.35">
      <c r="A7870" t="s">
        <v>7901</v>
      </c>
      <c r="B7870" t="s">
        <v>13</v>
      </c>
      <c r="C7870" t="s">
        <v>36</v>
      </c>
      <c r="D7870" s="2">
        <v>420.9</v>
      </c>
      <c r="E7870">
        <v>0.02</v>
      </c>
      <c r="F7870">
        <v>1</v>
      </c>
      <c r="G7870" s="1">
        <v>45074</v>
      </c>
      <c r="H7870" s="1">
        <v>45076</v>
      </c>
      <c r="I7870" t="s">
        <v>31</v>
      </c>
      <c r="J7870" t="s">
        <v>22</v>
      </c>
      <c r="K7870" s="2">
        <v>62.06</v>
      </c>
      <c r="L7870" t="s">
        <v>34</v>
      </c>
      <c r="M7870">
        <f>YEAR(Table1[[#This Row],[order_date]])</f>
        <v>2023</v>
      </c>
      <c r="N7870">
        <f>MONTH(Table1[[#This Row],[order_date]])</f>
        <v>5</v>
      </c>
      <c r="O7870" s="3">
        <f>Table1[[#This Row],[sales]]-Table1[[#This Row],[profit]]</f>
        <v>358.84</v>
      </c>
      <c r="P7870" s="3">
        <f>Table1[[#This Row],[sales]]*Table1[[#This Row],[quantity]]</f>
        <v>420.9</v>
      </c>
      <c r="Q7870" s="9">
        <f>Table1[[#This Row],[delivery_date]]-Table1[[#This Row],[order_date]]</f>
        <v>2</v>
      </c>
    </row>
    <row r="7871" spans="1:17" x14ac:dyDescent="0.35">
      <c r="A7871" t="s">
        <v>7902</v>
      </c>
      <c r="B7871" t="s">
        <v>19</v>
      </c>
      <c r="C7871" t="s">
        <v>36</v>
      </c>
      <c r="D7871" s="2">
        <v>3716.4</v>
      </c>
      <c r="E7871">
        <v>0.28000000000000003</v>
      </c>
      <c r="F7871">
        <v>8</v>
      </c>
      <c r="G7871" s="1">
        <v>45060</v>
      </c>
      <c r="H7871" s="1">
        <v>45062</v>
      </c>
      <c r="I7871" t="s">
        <v>15</v>
      </c>
      <c r="J7871" t="s">
        <v>22</v>
      </c>
      <c r="K7871" s="2">
        <v>234.17</v>
      </c>
      <c r="L7871" t="s">
        <v>39</v>
      </c>
      <c r="M7871">
        <f>YEAR(Table1[[#This Row],[order_date]])</f>
        <v>2023</v>
      </c>
      <c r="N7871">
        <f>MONTH(Table1[[#This Row],[order_date]])</f>
        <v>5</v>
      </c>
      <c r="O7871" s="3">
        <f>Table1[[#This Row],[sales]]-Table1[[#This Row],[profit]]</f>
        <v>3482.23</v>
      </c>
      <c r="P7871" s="3">
        <f>Table1[[#This Row],[sales]]*Table1[[#This Row],[quantity]]</f>
        <v>29731.200000000001</v>
      </c>
      <c r="Q7871" s="9">
        <f>Table1[[#This Row],[delivery_date]]-Table1[[#This Row],[order_date]]</f>
        <v>2</v>
      </c>
    </row>
    <row r="7872" spans="1:17" x14ac:dyDescent="0.35">
      <c r="A7872" t="s">
        <v>7903</v>
      </c>
      <c r="B7872" t="s">
        <v>19</v>
      </c>
      <c r="C7872" t="s">
        <v>14</v>
      </c>
      <c r="D7872" s="2">
        <v>4892.04</v>
      </c>
      <c r="E7872">
        <v>0.42</v>
      </c>
      <c r="F7872">
        <v>8</v>
      </c>
      <c r="G7872" s="1">
        <v>45581</v>
      </c>
      <c r="H7872" s="1">
        <v>45587</v>
      </c>
      <c r="I7872" t="s">
        <v>31</v>
      </c>
      <c r="J7872" t="s">
        <v>22</v>
      </c>
      <c r="K7872" s="2">
        <v>1248.75</v>
      </c>
      <c r="L7872" t="s">
        <v>17</v>
      </c>
      <c r="M7872">
        <f>YEAR(Table1[[#This Row],[order_date]])</f>
        <v>2024</v>
      </c>
      <c r="N7872">
        <f>MONTH(Table1[[#This Row],[order_date]])</f>
        <v>10</v>
      </c>
      <c r="O7872" s="3">
        <f>Table1[[#This Row],[sales]]-Table1[[#This Row],[profit]]</f>
        <v>3643.29</v>
      </c>
      <c r="P7872" s="3">
        <f>Table1[[#This Row],[sales]]*Table1[[#This Row],[quantity]]</f>
        <v>39136.32</v>
      </c>
      <c r="Q7872" s="9">
        <f>Table1[[#This Row],[delivery_date]]-Table1[[#This Row],[order_date]]</f>
        <v>6</v>
      </c>
    </row>
    <row r="7873" spans="1:17" x14ac:dyDescent="0.35">
      <c r="A7873" t="s">
        <v>7904</v>
      </c>
      <c r="B7873" t="s">
        <v>13</v>
      </c>
      <c r="C7873" t="s">
        <v>14</v>
      </c>
      <c r="D7873" s="2">
        <v>433.12</v>
      </c>
      <c r="E7873">
        <v>0.12</v>
      </c>
      <c r="F7873">
        <v>7</v>
      </c>
      <c r="G7873" s="1">
        <v>45126</v>
      </c>
      <c r="H7873" s="1">
        <v>45130</v>
      </c>
      <c r="I7873" t="s">
        <v>31</v>
      </c>
      <c r="J7873" t="s">
        <v>16</v>
      </c>
      <c r="K7873" s="2">
        <v>58.15</v>
      </c>
      <c r="L7873" t="s">
        <v>34</v>
      </c>
      <c r="M7873">
        <f>YEAR(Table1[[#This Row],[order_date]])</f>
        <v>2023</v>
      </c>
      <c r="N7873">
        <f>MONTH(Table1[[#This Row],[order_date]])</f>
        <v>7</v>
      </c>
      <c r="O7873" s="3">
        <f>Table1[[#This Row],[sales]]-Table1[[#This Row],[profit]]</f>
        <v>374.97</v>
      </c>
      <c r="P7873" s="3">
        <f>Table1[[#This Row],[sales]]*Table1[[#This Row],[quantity]]</f>
        <v>3031.84</v>
      </c>
      <c r="Q7873" s="9">
        <f>Table1[[#This Row],[delivery_date]]-Table1[[#This Row],[order_date]]</f>
        <v>4</v>
      </c>
    </row>
    <row r="7874" spans="1:17" x14ac:dyDescent="0.35">
      <c r="A7874" t="s">
        <v>7905</v>
      </c>
      <c r="B7874" t="s">
        <v>41</v>
      </c>
      <c r="C7874" t="s">
        <v>26</v>
      </c>
      <c r="D7874" s="2">
        <v>130.22</v>
      </c>
      <c r="E7874">
        <v>0.38</v>
      </c>
      <c r="F7874">
        <v>4</v>
      </c>
      <c r="G7874" s="1">
        <v>45502</v>
      </c>
      <c r="H7874" s="1">
        <v>45503</v>
      </c>
      <c r="I7874" t="s">
        <v>15</v>
      </c>
      <c r="J7874" t="s">
        <v>27</v>
      </c>
      <c r="K7874" s="2">
        <v>8.4600000000000009</v>
      </c>
      <c r="L7874" t="s">
        <v>39</v>
      </c>
      <c r="M7874">
        <f>YEAR(Table1[[#This Row],[order_date]])</f>
        <v>2024</v>
      </c>
      <c r="N7874">
        <f>MONTH(Table1[[#This Row],[order_date]])</f>
        <v>7</v>
      </c>
      <c r="O7874" s="3">
        <f>Table1[[#This Row],[sales]]-Table1[[#This Row],[profit]]</f>
        <v>121.75999999999999</v>
      </c>
      <c r="P7874" s="3">
        <f>Table1[[#This Row],[sales]]*Table1[[#This Row],[quantity]]</f>
        <v>520.88</v>
      </c>
      <c r="Q7874" s="9">
        <f>Table1[[#This Row],[delivery_date]]-Table1[[#This Row],[order_date]]</f>
        <v>1</v>
      </c>
    </row>
    <row r="7875" spans="1:17" x14ac:dyDescent="0.35">
      <c r="A7875" t="s">
        <v>7906</v>
      </c>
      <c r="B7875" t="s">
        <v>25</v>
      </c>
      <c r="C7875" t="s">
        <v>20</v>
      </c>
      <c r="D7875" s="2">
        <v>4175.7</v>
      </c>
      <c r="E7875">
        <v>0.21</v>
      </c>
      <c r="F7875">
        <v>8</v>
      </c>
      <c r="G7875" s="1">
        <v>45436</v>
      </c>
      <c r="H7875" s="1">
        <v>45442</v>
      </c>
      <c r="I7875" t="s">
        <v>31</v>
      </c>
      <c r="J7875" t="s">
        <v>22</v>
      </c>
      <c r="K7875" s="2">
        <v>264.12</v>
      </c>
      <c r="L7875" t="s">
        <v>39</v>
      </c>
      <c r="M7875">
        <f>YEAR(Table1[[#This Row],[order_date]])</f>
        <v>2024</v>
      </c>
      <c r="N7875">
        <f>MONTH(Table1[[#This Row],[order_date]])</f>
        <v>5</v>
      </c>
      <c r="O7875" s="3">
        <f>Table1[[#This Row],[sales]]-Table1[[#This Row],[profit]]</f>
        <v>3911.58</v>
      </c>
      <c r="P7875" s="3">
        <f>Table1[[#This Row],[sales]]*Table1[[#This Row],[quantity]]</f>
        <v>33405.599999999999</v>
      </c>
      <c r="Q7875" s="9">
        <f>Table1[[#This Row],[delivery_date]]-Table1[[#This Row],[order_date]]</f>
        <v>6</v>
      </c>
    </row>
    <row r="7876" spans="1:17" x14ac:dyDescent="0.35">
      <c r="A7876" t="s">
        <v>7907</v>
      </c>
      <c r="B7876" t="s">
        <v>19</v>
      </c>
      <c r="C7876" t="s">
        <v>36</v>
      </c>
      <c r="D7876" s="2">
        <v>601.07000000000005</v>
      </c>
      <c r="E7876">
        <v>0.17</v>
      </c>
      <c r="F7876">
        <v>9</v>
      </c>
      <c r="G7876" s="1">
        <v>45532</v>
      </c>
      <c r="H7876" s="1">
        <v>45539</v>
      </c>
      <c r="I7876" t="s">
        <v>15</v>
      </c>
      <c r="J7876" t="s">
        <v>27</v>
      </c>
      <c r="K7876" s="2">
        <v>43.21</v>
      </c>
      <c r="L7876" t="s">
        <v>17</v>
      </c>
      <c r="M7876">
        <f>YEAR(Table1[[#This Row],[order_date]])</f>
        <v>2024</v>
      </c>
      <c r="N7876">
        <f>MONTH(Table1[[#This Row],[order_date]])</f>
        <v>8</v>
      </c>
      <c r="O7876" s="3">
        <f>Table1[[#This Row],[sales]]-Table1[[#This Row],[profit]]</f>
        <v>557.86</v>
      </c>
      <c r="P7876" s="3">
        <f>Table1[[#This Row],[sales]]*Table1[[#This Row],[quantity]]</f>
        <v>5409.63</v>
      </c>
      <c r="Q7876" s="9">
        <f>Table1[[#This Row],[delivery_date]]-Table1[[#This Row],[order_date]]</f>
        <v>7</v>
      </c>
    </row>
    <row r="7877" spans="1:17" x14ac:dyDescent="0.35">
      <c r="A7877" t="s">
        <v>7908</v>
      </c>
      <c r="B7877" t="s">
        <v>41</v>
      </c>
      <c r="C7877" t="s">
        <v>20</v>
      </c>
      <c r="D7877" s="2">
        <v>499.95</v>
      </c>
      <c r="E7877">
        <v>0.09</v>
      </c>
      <c r="F7877">
        <v>5</v>
      </c>
      <c r="G7877" s="1">
        <v>45090</v>
      </c>
      <c r="H7877" s="1">
        <v>45096</v>
      </c>
      <c r="I7877" t="s">
        <v>21</v>
      </c>
      <c r="J7877" t="s">
        <v>22</v>
      </c>
      <c r="K7877" s="2">
        <v>133.21</v>
      </c>
      <c r="L7877" t="s">
        <v>39</v>
      </c>
      <c r="M7877">
        <f>YEAR(Table1[[#This Row],[order_date]])</f>
        <v>2023</v>
      </c>
      <c r="N7877">
        <f>MONTH(Table1[[#This Row],[order_date]])</f>
        <v>6</v>
      </c>
      <c r="O7877" s="3">
        <f>Table1[[#This Row],[sales]]-Table1[[#This Row],[profit]]</f>
        <v>366.74</v>
      </c>
      <c r="P7877" s="3">
        <f>Table1[[#This Row],[sales]]*Table1[[#This Row],[quantity]]</f>
        <v>2499.75</v>
      </c>
      <c r="Q7877" s="9">
        <f>Table1[[#This Row],[delivery_date]]-Table1[[#This Row],[order_date]]</f>
        <v>6</v>
      </c>
    </row>
    <row r="7878" spans="1:17" x14ac:dyDescent="0.35">
      <c r="A7878" t="s">
        <v>7909</v>
      </c>
      <c r="B7878" t="s">
        <v>25</v>
      </c>
      <c r="C7878" t="s">
        <v>33</v>
      </c>
      <c r="D7878" s="2">
        <v>4560.6499999999996</v>
      </c>
      <c r="E7878">
        <v>0.47</v>
      </c>
      <c r="F7878">
        <v>6</v>
      </c>
      <c r="G7878" s="1">
        <v>45057</v>
      </c>
      <c r="H7878" s="1">
        <v>45061</v>
      </c>
      <c r="I7878" t="s">
        <v>21</v>
      </c>
      <c r="J7878" t="s">
        <v>22</v>
      </c>
      <c r="K7878" s="2">
        <v>768.28</v>
      </c>
      <c r="L7878" t="s">
        <v>39</v>
      </c>
      <c r="M7878">
        <f>YEAR(Table1[[#This Row],[order_date]])</f>
        <v>2023</v>
      </c>
      <c r="N7878">
        <f>MONTH(Table1[[#This Row],[order_date]])</f>
        <v>5</v>
      </c>
      <c r="O7878" s="3">
        <f>Table1[[#This Row],[sales]]-Table1[[#This Row],[profit]]</f>
        <v>3792.37</v>
      </c>
      <c r="P7878" s="3">
        <f>Table1[[#This Row],[sales]]*Table1[[#This Row],[quantity]]</f>
        <v>27363.899999999998</v>
      </c>
      <c r="Q7878" s="9">
        <f>Table1[[#This Row],[delivery_date]]-Table1[[#This Row],[order_date]]</f>
        <v>4</v>
      </c>
    </row>
    <row r="7879" spans="1:17" x14ac:dyDescent="0.35">
      <c r="A7879" t="s">
        <v>7910</v>
      </c>
      <c r="B7879" t="s">
        <v>19</v>
      </c>
      <c r="C7879" t="s">
        <v>14</v>
      </c>
      <c r="D7879" s="2">
        <v>489.85</v>
      </c>
      <c r="E7879">
        <v>0.11</v>
      </c>
      <c r="F7879">
        <v>8</v>
      </c>
      <c r="G7879" s="1">
        <v>45273</v>
      </c>
      <c r="H7879" s="1">
        <v>45276</v>
      </c>
      <c r="I7879" t="s">
        <v>21</v>
      </c>
      <c r="J7879" t="s">
        <v>22</v>
      </c>
      <c r="K7879" s="2">
        <v>131.38</v>
      </c>
      <c r="L7879" t="s">
        <v>48</v>
      </c>
      <c r="M7879">
        <f>YEAR(Table1[[#This Row],[order_date]])</f>
        <v>2023</v>
      </c>
      <c r="N7879">
        <f>MONTH(Table1[[#This Row],[order_date]])</f>
        <v>12</v>
      </c>
      <c r="O7879" s="3">
        <f>Table1[[#This Row],[sales]]-Table1[[#This Row],[profit]]</f>
        <v>358.47</v>
      </c>
      <c r="P7879" s="3">
        <f>Table1[[#This Row],[sales]]*Table1[[#This Row],[quantity]]</f>
        <v>3918.8</v>
      </c>
      <c r="Q7879" s="9">
        <f>Table1[[#This Row],[delivery_date]]-Table1[[#This Row],[order_date]]</f>
        <v>3</v>
      </c>
    </row>
    <row r="7880" spans="1:17" x14ac:dyDescent="0.35">
      <c r="A7880" t="s">
        <v>7911</v>
      </c>
      <c r="B7880" t="s">
        <v>19</v>
      </c>
      <c r="C7880" t="s">
        <v>26</v>
      </c>
      <c r="D7880" s="2">
        <v>658.69</v>
      </c>
      <c r="E7880">
        <v>0.14000000000000001</v>
      </c>
      <c r="F7880">
        <v>5</v>
      </c>
      <c r="G7880" s="1">
        <v>45148</v>
      </c>
      <c r="H7880" s="1">
        <v>45149</v>
      </c>
      <c r="I7880" t="s">
        <v>15</v>
      </c>
      <c r="J7880" t="s">
        <v>22</v>
      </c>
      <c r="K7880" s="2">
        <v>156.24</v>
      </c>
      <c r="L7880" t="s">
        <v>39</v>
      </c>
      <c r="M7880">
        <f>YEAR(Table1[[#This Row],[order_date]])</f>
        <v>2023</v>
      </c>
      <c r="N7880">
        <f>MONTH(Table1[[#This Row],[order_date]])</f>
        <v>8</v>
      </c>
      <c r="O7880" s="3">
        <f>Table1[[#This Row],[sales]]-Table1[[#This Row],[profit]]</f>
        <v>502.45000000000005</v>
      </c>
      <c r="P7880" s="3">
        <f>Table1[[#This Row],[sales]]*Table1[[#This Row],[quantity]]</f>
        <v>3293.4500000000003</v>
      </c>
      <c r="Q7880" s="9">
        <f>Table1[[#This Row],[delivery_date]]-Table1[[#This Row],[order_date]]</f>
        <v>1</v>
      </c>
    </row>
    <row r="7881" spans="1:17" x14ac:dyDescent="0.35">
      <c r="A7881" t="s">
        <v>7912</v>
      </c>
      <c r="B7881" t="s">
        <v>13</v>
      </c>
      <c r="C7881" t="s">
        <v>33</v>
      </c>
      <c r="D7881" s="2">
        <v>2890.91</v>
      </c>
      <c r="E7881">
        <v>0.17</v>
      </c>
      <c r="F7881">
        <v>4</v>
      </c>
      <c r="G7881" s="1">
        <v>45049</v>
      </c>
      <c r="H7881" s="1">
        <v>45054</v>
      </c>
      <c r="I7881" t="s">
        <v>31</v>
      </c>
      <c r="J7881" t="s">
        <v>22</v>
      </c>
      <c r="K7881" s="2">
        <v>154.71</v>
      </c>
      <c r="L7881" t="s">
        <v>17</v>
      </c>
      <c r="M7881">
        <f>YEAR(Table1[[#This Row],[order_date]])</f>
        <v>2023</v>
      </c>
      <c r="N7881">
        <f>MONTH(Table1[[#This Row],[order_date]])</f>
        <v>5</v>
      </c>
      <c r="O7881" s="3">
        <f>Table1[[#This Row],[sales]]-Table1[[#This Row],[profit]]</f>
        <v>2736.2</v>
      </c>
      <c r="P7881" s="3">
        <f>Table1[[#This Row],[sales]]*Table1[[#This Row],[quantity]]</f>
        <v>11563.64</v>
      </c>
      <c r="Q7881" s="9">
        <f>Table1[[#This Row],[delivery_date]]-Table1[[#This Row],[order_date]]</f>
        <v>5</v>
      </c>
    </row>
    <row r="7882" spans="1:17" x14ac:dyDescent="0.35">
      <c r="A7882" t="s">
        <v>7913</v>
      </c>
      <c r="B7882" t="s">
        <v>25</v>
      </c>
      <c r="C7882" t="s">
        <v>20</v>
      </c>
      <c r="D7882" s="2">
        <v>3808.39</v>
      </c>
      <c r="E7882">
        <v>0.14000000000000001</v>
      </c>
      <c r="F7882">
        <v>8</v>
      </c>
      <c r="G7882" s="1">
        <v>45390</v>
      </c>
      <c r="H7882" s="1">
        <v>45395</v>
      </c>
      <c r="I7882" t="s">
        <v>31</v>
      </c>
      <c r="J7882" t="s">
        <v>27</v>
      </c>
      <c r="K7882" s="2">
        <v>480.61</v>
      </c>
      <c r="L7882" t="s">
        <v>34</v>
      </c>
      <c r="M7882">
        <f>YEAR(Table1[[#This Row],[order_date]])</f>
        <v>2024</v>
      </c>
      <c r="N7882">
        <f>MONTH(Table1[[#This Row],[order_date]])</f>
        <v>4</v>
      </c>
      <c r="O7882" s="3">
        <f>Table1[[#This Row],[sales]]-Table1[[#This Row],[profit]]</f>
        <v>3327.7799999999997</v>
      </c>
      <c r="P7882" s="3">
        <f>Table1[[#This Row],[sales]]*Table1[[#This Row],[quantity]]</f>
        <v>30467.119999999999</v>
      </c>
      <c r="Q7882" s="9">
        <f>Table1[[#This Row],[delivery_date]]-Table1[[#This Row],[order_date]]</f>
        <v>5</v>
      </c>
    </row>
    <row r="7883" spans="1:17" x14ac:dyDescent="0.35">
      <c r="A7883" t="s">
        <v>7914</v>
      </c>
      <c r="B7883" t="s">
        <v>41</v>
      </c>
      <c r="C7883" t="s">
        <v>14</v>
      </c>
      <c r="D7883" s="2">
        <v>2057.9</v>
      </c>
      <c r="E7883">
        <v>0.08</v>
      </c>
      <c r="F7883">
        <v>3</v>
      </c>
      <c r="G7883" s="1">
        <v>44966</v>
      </c>
      <c r="H7883" s="1">
        <v>44967</v>
      </c>
      <c r="I7883" t="s">
        <v>21</v>
      </c>
      <c r="J7883" t="s">
        <v>16</v>
      </c>
      <c r="K7883" s="2">
        <v>371.63</v>
      </c>
      <c r="L7883" t="s">
        <v>23</v>
      </c>
      <c r="M7883">
        <f>YEAR(Table1[[#This Row],[order_date]])</f>
        <v>2023</v>
      </c>
      <c r="N7883">
        <f>MONTH(Table1[[#This Row],[order_date]])</f>
        <v>2</v>
      </c>
      <c r="O7883" s="3">
        <f>Table1[[#This Row],[sales]]-Table1[[#This Row],[profit]]</f>
        <v>1686.27</v>
      </c>
      <c r="P7883" s="3">
        <f>Table1[[#This Row],[sales]]*Table1[[#This Row],[quantity]]</f>
        <v>6173.7000000000007</v>
      </c>
      <c r="Q7883" s="9">
        <f>Table1[[#This Row],[delivery_date]]-Table1[[#This Row],[order_date]]</f>
        <v>1</v>
      </c>
    </row>
    <row r="7884" spans="1:17" x14ac:dyDescent="0.35">
      <c r="A7884" t="s">
        <v>7915</v>
      </c>
      <c r="B7884" t="s">
        <v>41</v>
      </c>
      <c r="C7884" t="s">
        <v>36</v>
      </c>
      <c r="D7884" s="2">
        <v>2160.89</v>
      </c>
      <c r="E7884">
        <v>0.18</v>
      </c>
      <c r="F7884">
        <v>6</v>
      </c>
      <c r="G7884" s="1">
        <v>45348</v>
      </c>
      <c r="H7884" s="1">
        <v>45354</v>
      </c>
      <c r="I7884" t="s">
        <v>15</v>
      </c>
      <c r="J7884" t="s">
        <v>27</v>
      </c>
      <c r="K7884" s="2">
        <v>124.15</v>
      </c>
      <c r="L7884" t="s">
        <v>48</v>
      </c>
      <c r="M7884">
        <f>YEAR(Table1[[#This Row],[order_date]])</f>
        <v>2024</v>
      </c>
      <c r="N7884">
        <f>MONTH(Table1[[#This Row],[order_date]])</f>
        <v>2</v>
      </c>
      <c r="O7884" s="3">
        <f>Table1[[#This Row],[sales]]-Table1[[#This Row],[profit]]</f>
        <v>2036.7399999999998</v>
      </c>
      <c r="P7884" s="3">
        <f>Table1[[#This Row],[sales]]*Table1[[#This Row],[quantity]]</f>
        <v>12965.34</v>
      </c>
      <c r="Q7884" s="9">
        <f>Table1[[#This Row],[delivery_date]]-Table1[[#This Row],[order_date]]</f>
        <v>6</v>
      </c>
    </row>
    <row r="7885" spans="1:17" x14ac:dyDescent="0.35">
      <c r="A7885" t="s">
        <v>7916</v>
      </c>
      <c r="B7885" t="s">
        <v>41</v>
      </c>
      <c r="C7885" t="s">
        <v>33</v>
      </c>
      <c r="D7885" s="2">
        <v>3199.87</v>
      </c>
      <c r="E7885">
        <v>0.24</v>
      </c>
      <c r="F7885">
        <v>9</v>
      </c>
      <c r="G7885" s="1">
        <v>44971</v>
      </c>
      <c r="H7885" s="1">
        <v>44978</v>
      </c>
      <c r="I7885" t="s">
        <v>21</v>
      </c>
      <c r="J7885" t="s">
        <v>27</v>
      </c>
      <c r="K7885" s="2">
        <v>926.61</v>
      </c>
      <c r="L7885" t="s">
        <v>28</v>
      </c>
      <c r="M7885">
        <f>YEAR(Table1[[#This Row],[order_date]])</f>
        <v>2023</v>
      </c>
      <c r="N7885">
        <f>MONTH(Table1[[#This Row],[order_date]])</f>
        <v>2</v>
      </c>
      <c r="O7885" s="3">
        <f>Table1[[#This Row],[sales]]-Table1[[#This Row],[profit]]</f>
        <v>2273.2599999999998</v>
      </c>
      <c r="P7885" s="3">
        <f>Table1[[#This Row],[sales]]*Table1[[#This Row],[quantity]]</f>
        <v>28798.829999999998</v>
      </c>
      <c r="Q7885" s="9">
        <f>Table1[[#This Row],[delivery_date]]-Table1[[#This Row],[order_date]]</f>
        <v>7</v>
      </c>
    </row>
    <row r="7886" spans="1:17" x14ac:dyDescent="0.35">
      <c r="A7886" t="s">
        <v>7917</v>
      </c>
      <c r="B7886" t="s">
        <v>25</v>
      </c>
      <c r="C7886" t="s">
        <v>14</v>
      </c>
      <c r="D7886" s="2">
        <v>2576.58</v>
      </c>
      <c r="E7886">
        <v>0.28000000000000003</v>
      </c>
      <c r="F7886">
        <v>6</v>
      </c>
      <c r="G7886" s="1">
        <v>45116</v>
      </c>
      <c r="H7886" s="1">
        <v>45120</v>
      </c>
      <c r="I7886" t="s">
        <v>15</v>
      </c>
      <c r="J7886" t="s">
        <v>27</v>
      </c>
      <c r="K7886" s="2">
        <v>714.62</v>
      </c>
      <c r="L7886" t="s">
        <v>23</v>
      </c>
      <c r="M7886">
        <f>YEAR(Table1[[#This Row],[order_date]])</f>
        <v>2023</v>
      </c>
      <c r="N7886">
        <f>MONTH(Table1[[#This Row],[order_date]])</f>
        <v>7</v>
      </c>
      <c r="O7886" s="3">
        <f>Table1[[#This Row],[sales]]-Table1[[#This Row],[profit]]</f>
        <v>1861.96</v>
      </c>
      <c r="P7886" s="3">
        <f>Table1[[#This Row],[sales]]*Table1[[#This Row],[quantity]]</f>
        <v>15459.48</v>
      </c>
      <c r="Q7886" s="9">
        <f>Table1[[#This Row],[delivery_date]]-Table1[[#This Row],[order_date]]</f>
        <v>4</v>
      </c>
    </row>
    <row r="7887" spans="1:17" x14ac:dyDescent="0.35">
      <c r="A7887" t="s">
        <v>7918</v>
      </c>
      <c r="B7887" t="s">
        <v>41</v>
      </c>
      <c r="C7887" t="s">
        <v>20</v>
      </c>
      <c r="D7887" s="2">
        <v>191.28</v>
      </c>
      <c r="E7887">
        <v>0.08</v>
      </c>
      <c r="F7887">
        <v>9</v>
      </c>
      <c r="G7887" s="1">
        <v>45651</v>
      </c>
      <c r="H7887" s="1">
        <v>45658</v>
      </c>
      <c r="I7887" t="s">
        <v>31</v>
      </c>
      <c r="J7887" t="s">
        <v>22</v>
      </c>
      <c r="K7887" s="2">
        <v>20.84</v>
      </c>
      <c r="L7887" t="s">
        <v>34</v>
      </c>
      <c r="M7887">
        <f>YEAR(Table1[[#This Row],[order_date]])</f>
        <v>2024</v>
      </c>
      <c r="N7887">
        <f>MONTH(Table1[[#This Row],[order_date]])</f>
        <v>12</v>
      </c>
      <c r="O7887" s="3">
        <f>Table1[[#This Row],[sales]]-Table1[[#This Row],[profit]]</f>
        <v>170.44</v>
      </c>
      <c r="P7887" s="3">
        <f>Table1[[#This Row],[sales]]*Table1[[#This Row],[quantity]]</f>
        <v>1721.52</v>
      </c>
      <c r="Q7887" s="9">
        <f>Table1[[#This Row],[delivery_date]]-Table1[[#This Row],[order_date]]</f>
        <v>7</v>
      </c>
    </row>
    <row r="7888" spans="1:17" x14ac:dyDescent="0.35">
      <c r="A7888" t="s">
        <v>7919</v>
      </c>
      <c r="B7888" t="s">
        <v>41</v>
      </c>
      <c r="C7888" t="s">
        <v>20</v>
      </c>
      <c r="D7888" s="2">
        <v>656.56</v>
      </c>
      <c r="E7888">
        <v>0.39</v>
      </c>
      <c r="F7888">
        <v>8</v>
      </c>
      <c r="G7888" s="1">
        <v>45136</v>
      </c>
      <c r="H7888" s="1">
        <v>45141</v>
      </c>
      <c r="I7888" t="s">
        <v>31</v>
      </c>
      <c r="J7888" t="s">
        <v>27</v>
      </c>
      <c r="K7888" s="2">
        <v>92.88</v>
      </c>
      <c r="L7888" t="s">
        <v>39</v>
      </c>
      <c r="M7888">
        <f>YEAR(Table1[[#This Row],[order_date]])</f>
        <v>2023</v>
      </c>
      <c r="N7888">
        <f>MONTH(Table1[[#This Row],[order_date]])</f>
        <v>7</v>
      </c>
      <c r="O7888" s="3">
        <f>Table1[[#This Row],[sales]]-Table1[[#This Row],[profit]]</f>
        <v>563.67999999999995</v>
      </c>
      <c r="P7888" s="3">
        <f>Table1[[#This Row],[sales]]*Table1[[#This Row],[quantity]]</f>
        <v>5252.48</v>
      </c>
      <c r="Q7888" s="9">
        <f>Table1[[#This Row],[delivery_date]]-Table1[[#This Row],[order_date]]</f>
        <v>5</v>
      </c>
    </row>
    <row r="7889" spans="1:17" x14ac:dyDescent="0.35">
      <c r="A7889" t="s">
        <v>7920</v>
      </c>
      <c r="B7889" t="s">
        <v>41</v>
      </c>
      <c r="C7889" t="s">
        <v>33</v>
      </c>
      <c r="D7889" s="2">
        <v>2949.84</v>
      </c>
      <c r="E7889">
        <v>0.16</v>
      </c>
      <c r="F7889">
        <v>9</v>
      </c>
      <c r="G7889" s="1">
        <v>45543</v>
      </c>
      <c r="H7889" s="1">
        <v>45546</v>
      </c>
      <c r="I7889" t="s">
        <v>31</v>
      </c>
      <c r="J7889" t="s">
        <v>16</v>
      </c>
      <c r="K7889" s="2">
        <v>683.47</v>
      </c>
      <c r="L7889" t="s">
        <v>28</v>
      </c>
      <c r="M7889">
        <f>YEAR(Table1[[#This Row],[order_date]])</f>
        <v>2024</v>
      </c>
      <c r="N7889">
        <f>MONTH(Table1[[#This Row],[order_date]])</f>
        <v>9</v>
      </c>
      <c r="O7889" s="3">
        <f>Table1[[#This Row],[sales]]-Table1[[#This Row],[profit]]</f>
        <v>2266.37</v>
      </c>
      <c r="P7889" s="3">
        <f>Table1[[#This Row],[sales]]*Table1[[#This Row],[quantity]]</f>
        <v>26548.560000000001</v>
      </c>
      <c r="Q7889" s="9">
        <f>Table1[[#This Row],[delivery_date]]-Table1[[#This Row],[order_date]]</f>
        <v>3</v>
      </c>
    </row>
    <row r="7890" spans="1:17" x14ac:dyDescent="0.35">
      <c r="A7890" t="s">
        <v>7921</v>
      </c>
      <c r="B7890" t="s">
        <v>13</v>
      </c>
      <c r="C7890" t="s">
        <v>33</v>
      </c>
      <c r="D7890" s="2">
        <v>3988.95</v>
      </c>
      <c r="E7890">
        <v>0.46</v>
      </c>
      <c r="F7890">
        <v>9</v>
      </c>
      <c r="G7890" s="1">
        <v>45533</v>
      </c>
      <c r="H7890" s="1">
        <v>45538</v>
      </c>
      <c r="I7890" t="s">
        <v>21</v>
      </c>
      <c r="J7890" t="s">
        <v>22</v>
      </c>
      <c r="K7890" s="2">
        <v>216.6</v>
      </c>
      <c r="L7890" t="s">
        <v>17</v>
      </c>
      <c r="M7890">
        <f>YEAR(Table1[[#This Row],[order_date]])</f>
        <v>2024</v>
      </c>
      <c r="N7890">
        <f>MONTH(Table1[[#This Row],[order_date]])</f>
        <v>8</v>
      </c>
      <c r="O7890" s="3">
        <f>Table1[[#This Row],[sales]]-Table1[[#This Row],[profit]]</f>
        <v>3772.35</v>
      </c>
      <c r="P7890" s="3">
        <f>Table1[[#This Row],[sales]]*Table1[[#This Row],[quantity]]</f>
        <v>35900.549999999996</v>
      </c>
      <c r="Q7890" s="9">
        <f>Table1[[#This Row],[delivery_date]]-Table1[[#This Row],[order_date]]</f>
        <v>5</v>
      </c>
    </row>
    <row r="7891" spans="1:17" x14ac:dyDescent="0.35">
      <c r="A7891" t="s">
        <v>7922</v>
      </c>
      <c r="B7891" t="s">
        <v>13</v>
      </c>
      <c r="C7891" t="s">
        <v>33</v>
      </c>
      <c r="D7891" s="2">
        <v>3839.21</v>
      </c>
      <c r="E7891">
        <v>0.16</v>
      </c>
      <c r="F7891">
        <v>8</v>
      </c>
      <c r="G7891" s="1">
        <v>45504</v>
      </c>
      <c r="H7891" s="1">
        <v>45507</v>
      </c>
      <c r="I7891" t="s">
        <v>31</v>
      </c>
      <c r="J7891" t="s">
        <v>27</v>
      </c>
      <c r="K7891" s="2">
        <v>407.83</v>
      </c>
      <c r="L7891" t="s">
        <v>28</v>
      </c>
      <c r="M7891">
        <f>YEAR(Table1[[#This Row],[order_date]])</f>
        <v>2024</v>
      </c>
      <c r="N7891">
        <f>MONTH(Table1[[#This Row],[order_date]])</f>
        <v>7</v>
      </c>
      <c r="O7891" s="3">
        <f>Table1[[#This Row],[sales]]-Table1[[#This Row],[profit]]</f>
        <v>3431.38</v>
      </c>
      <c r="P7891" s="3">
        <f>Table1[[#This Row],[sales]]*Table1[[#This Row],[quantity]]</f>
        <v>30713.68</v>
      </c>
      <c r="Q7891" s="9">
        <f>Table1[[#This Row],[delivery_date]]-Table1[[#This Row],[order_date]]</f>
        <v>3</v>
      </c>
    </row>
    <row r="7892" spans="1:17" x14ac:dyDescent="0.35">
      <c r="A7892" t="s">
        <v>7923</v>
      </c>
      <c r="B7892" t="s">
        <v>25</v>
      </c>
      <c r="C7892" t="s">
        <v>26</v>
      </c>
      <c r="D7892" s="2">
        <v>3726.28</v>
      </c>
      <c r="E7892">
        <v>0.43</v>
      </c>
      <c r="F7892">
        <v>9</v>
      </c>
      <c r="G7892" s="1">
        <v>44950</v>
      </c>
      <c r="H7892" s="1">
        <v>44951</v>
      </c>
      <c r="I7892" t="s">
        <v>15</v>
      </c>
      <c r="J7892" t="s">
        <v>16</v>
      </c>
      <c r="K7892" s="2">
        <v>664.08</v>
      </c>
      <c r="L7892" t="s">
        <v>17</v>
      </c>
      <c r="M7892">
        <f>YEAR(Table1[[#This Row],[order_date]])</f>
        <v>2023</v>
      </c>
      <c r="N7892">
        <f>MONTH(Table1[[#This Row],[order_date]])</f>
        <v>1</v>
      </c>
      <c r="O7892" s="3">
        <f>Table1[[#This Row],[sales]]-Table1[[#This Row],[profit]]</f>
        <v>3062.2000000000003</v>
      </c>
      <c r="P7892" s="3">
        <f>Table1[[#This Row],[sales]]*Table1[[#This Row],[quantity]]</f>
        <v>33536.520000000004</v>
      </c>
      <c r="Q7892" s="9">
        <f>Table1[[#This Row],[delivery_date]]-Table1[[#This Row],[order_date]]</f>
        <v>1</v>
      </c>
    </row>
    <row r="7893" spans="1:17" x14ac:dyDescent="0.35">
      <c r="A7893" t="s">
        <v>7924</v>
      </c>
      <c r="B7893" t="s">
        <v>25</v>
      </c>
      <c r="C7893" t="s">
        <v>36</v>
      </c>
      <c r="D7893" s="2">
        <v>3879.24</v>
      </c>
      <c r="E7893">
        <v>0.18</v>
      </c>
      <c r="F7893">
        <v>7</v>
      </c>
      <c r="G7893" s="1">
        <v>45308</v>
      </c>
      <c r="H7893" s="1">
        <v>45311</v>
      </c>
      <c r="I7893" t="s">
        <v>15</v>
      </c>
      <c r="J7893" t="s">
        <v>16</v>
      </c>
      <c r="K7893" s="2">
        <v>545.98</v>
      </c>
      <c r="L7893" t="s">
        <v>34</v>
      </c>
      <c r="M7893">
        <f>YEAR(Table1[[#This Row],[order_date]])</f>
        <v>2024</v>
      </c>
      <c r="N7893">
        <f>MONTH(Table1[[#This Row],[order_date]])</f>
        <v>1</v>
      </c>
      <c r="O7893" s="3">
        <f>Table1[[#This Row],[sales]]-Table1[[#This Row],[profit]]</f>
        <v>3333.2599999999998</v>
      </c>
      <c r="P7893" s="3">
        <f>Table1[[#This Row],[sales]]*Table1[[#This Row],[quantity]]</f>
        <v>27154.68</v>
      </c>
      <c r="Q7893" s="9">
        <f>Table1[[#This Row],[delivery_date]]-Table1[[#This Row],[order_date]]</f>
        <v>3</v>
      </c>
    </row>
    <row r="7894" spans="1:17" x14ac:dyDescent="0.35">
      <c r="A7894" t="s">
        <v>7925</v>
      </c>
      <c r="B7894" t="s">
        <v>41</v>
      </c>
      <c r="C7894" t="s">
        <v>14</v>
      </c>
      <c r="D7894" s="2">
        <v>317.77</v>
      </c>
      <c r="E7894">
        <v>0.25</v>
      </c>
      <c r="F7894">
        <v>7</v>
      </c>
      <c r="G7894" s="1">
        <v>45420</v>
      </c>
      <c r="H7894" s="1">
        <v>45422</v>
      </c>
      <c r="I7894" t="s">
        <v>21</v>
      </c>
      <c r="J7894" t="s">
        <v>27</v>
      </c>
      <c r="K7894" s="2">
        <v>24.66</v>
      </c>
      <c r="L7894" t="s">
        <v>34</v>
      </c>
      <c r="M7894">
        <f>YEAR(Table1[[#This Row],[order_date]])</f>
        <v>2024</v>
      </c>
      <c r="N7894">
        <f>MONTH(Table1[[#This Row],[order_date]])</f>
        <v>5</v>
      </c>
      <c r="O7894" s="3">
        <f>Table1[[#This Row],[sales]]-Table1[[#This Row],[profit]]</f>
        <v>293.10999999999996</v>
      </c>
      <c r="P7894" s="3">
        <f>Table1[[#This Row],[sales]]*Table1[[#This Row],[quantity]]</f>
        <v>2224.39</v>
      </c>
      <c r="Q7894" s="9">
        <f>Table1[[#This Row],[delivery_date]]-Table1[[#This Row],[order_date]]</f>
        <v>2</v>
      </c>
    </row>
    <row r="7895" spans="1:17" x14ac:dyDescent="0.35">
      <c r="A7895" t="s">
        <v>7926</v>
      </c>
      <c r="B7895" t="s">
        <v>13</v>
      </c>
      <c r="C7895" t="s">
        <v>20</v>
      </c>
      <c r="D7895" s="2">
        <v>4486</v>
      </c>
      <c r="E7895">
        <v>0.19</v>
      </c>
      <c r="F7895">
        <v>4</v>
      </c>
      <c r="G7895" s="1">
        <v>45263</v>
      </c>
      <c r="H7895" s="1">
        <v>45265</v>
      </c>
      <c r="I7895" t="s">
        <v>21</v>
      </c>
      <c r="J7895" t="s">
        <v>27</v>
      </c>
      <c r="K7895" s="2">
        <v>846.62</v>
      </c>
      <c r="L7895" t="s">
        <v>48</v>
      </c>
      <c r="M7895">
        <f>YEAR(Table1[[#This Row],[order_date]])</f>
        <v>2023</v>
      </c>
      <c r="N7895">
        <f>MONTH(Table1[[#This Row],[order_date]])</f>
        <v>12</v>
      </c>
      <c r="O7895" s="3">
        <f>Table1[[#This Row],[sales]]-Table1[[#This Row],[profit]]</f>
        <v>3639.38</v>
      </c>
      <c r="P7895" s="3">
        <f>Table1[[#This Row],[sales]]*Table1[[#This Row],[quantity]]</f>
        <v>17944</v>
      </c>
      <c r="Q7895" s="9">
        <f>Table1[[#This Row],[delivery_date]]-Table1[[#This Row],[order_date]]</f>
        <v>2</v>
      </c>
    </row>
    <row r="7896" spans="1:17" x14ac:dyDescent="0.35">
      <c r="A7896" t="s">
        <v>7927</v>
      </c>
      <c r="B7896" t="s">
        <v>19</v>
      </c>
      <c r="C7896" t="s">
        <v>20</v>
      </c>
      <c r="D7896" s="2">
        <v>4457.49</v>
      </c>
      <c r="E7896">
        <v>0.19</v>
      </c>
      <c r="F7896">
        <v>1</v>
      </c>
      <c r="G7896" s="1">
        <v>45426</v>
      </c>
      <c r="H7896" s="1">
        <v>45428</v>
      </c>
      <c r="I7896" t="s">
        <v>21</v>
      </c>
      <c r="J7896" t="s">
        <v>22</v>
      </c>
      <c r="K7896" s="2">
        <v>1139.22</v>
      </c>
      <c r="L7896" t="s">
        <v>48</v>
      </c>
      <c r="M7896">
        <f>YEAR(Table1[[#This Row],[order_date]])</f>
        <v>2024</v>
      </c>
      <c r="N7896">
        <f>MONTH(Table1[[#This Row],[order_date]])</f>
        <v>5</v>
      </c>
      <c r="O7896" s="3">
        <f>Table1[[#This Row],[sales]]-Table1[[#This Row],[profit]]</f>
        <v>3318.2699999999995</v>
      </c>
      <c r="P7896" s="3">
        <f>Table1[[#This Row],[sales]]*Table1[[#This Row],[quantity]]</f>
        <v>4457.49</v>
      </c>
      <c r="Q7896" s="9">
        <f>Table1[[#This Row],[delivery_date]]-Table1[[#This Row],[order_date]]</f>
        <v>2</v>
      </c>
    </row>
    <row r="7897" spans="1:17" x14ac:dyDescent="0.35">
      <c r="A7897" t="s">
        <v>7928</v>
      </c>
      <c r="B7897" t="s">
        <v>19</v>
      </c>
      <c r="C7897" t="s">
        <v>36</v>
      </c>
      <c r="D7897" s="2">
        <v>2706.43</v>
      </c>
      <c r="E7897">
        <v>0.31</v>
      </c>
      <c r="F7897">
        <v>7</v>
      </c>
      <c r="G7897" s="1">
        <v>45411</v>
      </c>
      <c r="H7897" s="1">
        <v>45413</v>
      </c>
      <c r="I7897" t="s">
        <v>15</v>
      </c>
      <c r="J7897" t="s">
        <v>27</v>
      </c>
      <c r="K7897" s="2">
        <v>291.73</v>
      </c>
      <c r="L7897" t="s">
        <v>39</v>
      </c>
      <c r="M7897">
        <f>YEAR(Table1[[#This Row],[order_date]])</f>
        <v>2024</v>
      </c>
      <c r="N7897">
        <f>MONTH(Table1[[#This Row],[order_date]])</f>
        <v>4</v>
      </c>
      <c r="O7897" s="3">
        <f>Table1[[#This Row],[sales]]-Table1[[#This Row],[profit]]</f>
        <v>2414.6999999999998</v>
      </c>
      <c r="P7897" s="3">
        <f>Table1[[#This Row],[sales]]*Table1[[#This Row],[quantity]]</f>
        <v>18945.009999999998</v>
      </c>
      <c r="Q7897" s="9">
        <f>Table1[[#This Row],[delivery_date]]-Table1[[#This Row],[order_date]]</f>
        <v>2</v>
      </c>
    </row>
    <row r="7898" spans="1:17" x14ac:dyDescent="0.35">
      <c r="A7898" t="s">
        <v>7929</v>
      </c>
      <c r="B7898" t="s">
        <v>41</v>
      </c>
      <c r="C7898" t="s">
        <v>33</v>
      </c>
      <c r="D7898" s="2">
        <v>1318.11</v>
      </c>
      <c r="E7898">
        <v>0.35</v>
      </c>
      <c r="F7898">
        <v>8</v>
      </c>
      <c r="G7898" s="1">
        <v>45568</v>
      </c>
      <c r="H7898" s="1">
        <v>45569</v>
      </c>
      <c r="I7898" t="s">
        <v>31</v>
      </c>
      <c r="J7898" t="s">
        <v>22</v>
      </c>
      <c r="K7898" s="2">
        <v>139.26</v>
      </c>
      <c r="L7898" t="s">
        <v>39</v>
      </c>
      <c r="M7898">
        <f>YEAR(Table1[[#This Row],[order_date]])</f>
        <v>2024</v>
      </c>
      <c r="N7898">
        <f>MONTH(Table1[[#This Row],[order_date]])</f>
        <v>10</v>
      </c>
      <c r="O7898" s="3">
        <f>Table1[[#This Row],[sales]]-Table1[[#This Row],[profit]]</f>
        <v>1178.8499999999999</v>
      </c>
      <c r="P7898" s="3">
        <f>Table1[[#This Row],[sales]]*Table1[[#This Row],[quantity]]</f>
        <v>10544.88</v>
      </c>
      <c r="Q7898" s="9">
        <f>Table1[[#This Row],[delivery_date]]-Table1[[#This Row],[order_date]]</f>
        <v>1</v>
      </c>
    </row>
    <row r="7899" spans="1:17" x14ac:dyDescent="0.35">
      <c r="A7899" t="s">
        <v>7930</v>
      </c>
      <c r="B7899" t="s">
        <v>41</v>
      </c>
      <c r="C7899" t="s">
        <v>33</v>
      </c>
      <c r="D7899" s="2">
        <v>3001.67</v>
      </c>
      <c r="E7899">
        <v>0.44</v>
      </c>
      <c r="F7899">
        <v>9</v>
      </c>
      <c r="G7899" s="1">
        <v>45464</v>
      </c>
      <c r="H7899" s="1">
        <v>45471</v>
      </c>
      <c r="I7899" t="s">
        <v>15</v>
      </c>
      <c r="J7899" t="s">
        <v>22</v>
      </c>
      <c r="K7899" s="2">
        <v>203.15</v>
      </c>
      <c r="L7899" t="s">
        <v>39</v>
      </c>
      <c r="M7899">
        <f>YEAR(Table1[[#This Row],[order_date]])</f>
        <v>2024</v>
      </c>
      <c r="N7899">
        <f>MONTH(Table1[[#This Row],[order_date]])</f>
        <v>6</v>
      </c>
      <c r="O7899" s="3">
        <f>Table1[[#This Row],[sales]]-Table1[[#This Row],[profit]]</f>
        <v>2798.52</v>
      </c>
      <c r="P7899" s="3">
        <f>Table1[[#This Row],[sales]]*Table1[[#This Row],[quantity]]</f>
        <v>27015.03</v>
      </c>
      <c r="Q7899" s="9">
        <f>Table1[[#This Row],[delivery_date]]-Table1[[#This Row],[order_date]]</f>
        <v>7</v>
      </c>
    </row>
    <row r="7900" spans="1:17" x14ac:dyDescent="0.35">
      <c r="A7900" t="s">
        <v>7931</v>
      </c>
      <c r="B7900" t="s">
        <v>13</v>
      </c>
      <c r="C7900" t="s">
        <v>20</v>
      </c>
      <c r="D7900" s="2">
        <v>2833.64</v>
      </c>
      <c r="E7900">
        <v>0.28000000000000003</v>
      </c>
      <c r="F7900">
        <v>1</v>
      </c>
      <c r="G7900" s="1">
        <v>44970</v>
      </c>
      <c r="H7900" s="1">
        <v>44973</v>
      </c>
      <c r="I7900" t="s">
        <v>21</v>
      </c>
      <c r="J7900" t="s">
        <v>27</v>
      </c>
      <c r="K7900" s="2">
        <v>534.34</v>
      </c>
      <c r="L7900" t="s">
        <v>28</v>
      </c>
      <c r="M7900">
        <f>YEAR(Table1[[#This Row],[order_date]])</f>
        <v>2023</v>
      </c>
      <c r="N7900">
        <f>MONTH(Table1[[#This Row],[order_date]])</f>
        <v>2</v>
      </c>
      <c r="O7900" s="3">
        <f>Table1[[#This Row],[sales]]-Table1[[#This Row],[profit]]</f>
        <v>2299.2999999999997</v>
      </c>
      <c r="P7900" s="3">
        <f>Table1[[#This Row],[sales]]*Table1[[#This Row],[quantity]]</f>
        <v>2833.64</v>
      </c>
      <c r="Q7900" s="9">
        <f>Table1[[#This Row],[delivery_date]]-Table1[[#This Row],[order_date]]</f>
        <v>3</v>
      </c>
    </row>
    <row r="7901" spans="1:17" x14ac:dyDescent="0.35">
      <c r="A7901" t="s">
        <v>7932</v>
      </c>
      <c r="B7901" t="s">
        <v>13</v>
      </c>
      <c r="C7901" t="s">
        <v>36</v>
      </c>
      <c r="D7901" s="2">
        <v>1192.49</v>
      </c>
      <c r="E7901">
        <v>0.11</v>
      </c>
      <c r="F7901">
        <v>9</v>
      </c>
      <c r="G7901" s="1">
        <v>45439</v>
      </c>
      <c r="H7901" s="1">
        <v>45445</v>
      </c>
      <c r="I7901" t="s">
        <v>15</v>
      </c>
      <c r="J7901" t="s">
        <v>16</v>
      </c>
      <c r="K7901" s="2">
        <v>180.27</v>
      </c>
      <c r="L7901" t="s">
        <v>48</v>
      </c>
      <c r="M7901">
        <f>YEAR(Table1[[#This Row],[order_date]])</f>
        <v>2024</v>
      </c>
      <c r="N7901">
        <f>MONTH(Table1[[#This Row],[order_date]])</f>
        <v>5</v>
      </c>
      <c r="O7901" s="3">
        <f>Table1[[#This Row],[sales]]-Table1[[#This Row],[profit]]</f>
        <v>1012.22</v>
      </c>
      <c r="P7901" s="3">
        <f>Table1[[#This Row],[sales]]*Table1[[#This Row],[quantity]]</f>
        <v>10732.41</v>
      </c>
      <c r="Q7901" s="9">
        <f>Table1[[#This Row],[delivery_date]]-Table1[[#This Row],[order_date]]</f>
        <v>6</v>
      </c>
    </row>
    <row r="7902" spans="1:17" x14ac:dyDescent="0.35">
      <c r="A7902" t="s">
        <v>7933</v>
      </c>
      <c r="B7902" t="s">
        <v>13</v>
      </c>
      <c r="C7902" t="s">
        <v>20</v>
      </c>
      <c r="D7902" s="2">
        <v>3055.34</v>
      </c>
      <c r="E7902">
        <v>0.49</v>
      </c>
      <c r="F7902">
        <v>7</v>
      </c>
      <c r="G7902" s="1">
        <v>45568</v>
      </c>
      <c r="H7902" s="1">
        <v>45572</v>
      </c>
      <c r="I7902" t="s">
        <v>31</v>
      </c>
      <c r="J7902" t="s">
        <v>16</v>
      </c>
      <c r="K7902" s="2">
        <v>635.49</v>
      </c>
      <c r="L7902" t="s">
        <v>23</v>
      </c>
      <c r="M7902">
        <f>YEAR(Table1[[#This Row],[order_date]])</f>
        <v>2024</v>
      </c>
      <c r="N7902">
        <f>MONTH(Table1[[#This Row],[order_date]])</f>
        <v>10</v>
      </c>
      <c r="O7902" s="3">
        <f>Table1[[#This Row],[sales]]-Table1[[#This Row],[profit]]</f>
        <v>2419.8500000000004</v>
      </c>
      <c r="P7902" s="3">
        <f>Table1[[#This Row],[sales]]*Table1[[#This Row],[quantity]]</f>
        <v>21387.38</v>
      </c>
      <c r="Q7902" s="9">
        <f>Table1[[#This Row],[delivery_date]]-Table1[[#This Row],[order_date]]</f>
        <v>4</v>
      </c>
    </row>
    <row r="7903" spans="1:17" x14ac:dyDescent="0.35">
      <c r="A7903" t="s">
        <v>7934</v>
      </c>
      <c r="B7903" t="s">
        <v>25</v>
      </c>
      <c r="C7903" t="s">
        <v>33</v>
      </c>
      <c r="D7903" s="2">
        <v>4006.74</v>
      </c>
      <c r="E7903">
        <v>0.34</v>
      </c>
      <c r="F7903">
        <v>7</v>
      </c>
      <c r="G7903" s="1">
        <v>45151</v>
      </c>
      <c r="H7903" s="1">
        <v>45153</v>
      </c>
      <c r="I7903" t="s">
        <v>31</v>
      </c>
      <c r="J7903" t="s">
        <v>16</v>
      </c>
      <c r="K7903" s="2">
        <v>235.11</v>
      </c>
      <c r="L7903" t="s">
        <v>34</v>
      </c>
      <c r="M7903">
        <f>YEAR(Table1[[#This Row],[order_date]])</f>
        <v>2023</v>
      </c>
      <c r="N7903">
        <f>MONTH(Table1[[#This Row],[order_date]])</f>
        <v>8</v>
      </c>
      <c r="O7903" s="3">
        <f>Table1[[#This Row],[sales]]-Table1[[#This Row],[profit]]</f>
        <v>3771.6299999999997</v>
      </c>
      <c r="P7903" s="3">
        <f>Table1[[#This Row],[sales]]*Table1[[#This Row],[quantity]]</f>
        <v>28047.18</v>
      </c>
      <c r="Q7903" s="9">
        <f>Table1[[#This Row],[delivery_date]]-Table1[[#This Row],[order_date]]</f>
        <v>2</v>
      </c>
    </row>
    <row r="7904" spans="1:17" x14ac:dyDescent="0.35">
      <c r="A7904" t="s">
        <v>7935</v>
      </c>
      <c r="B7904" t="s">
        <v>25</v>
      </c>
      <c r="C7904" t="s">
        <v>14</v>
      </c>
      <c r="D7904" s="2">
        <v>4049.92</v>
      </c>
      <c r="E7904">
        <v>0.19</v>
      </c>
      <c r="F7904">
        <v>3</v>
      </c>
      <c r="G7904" s="1">
        <v>45340</v>
      </c>
      <c r="H7904" s="1">
        <v>45342</v>
      </c>
      <c r="I7904" t="s">
        <v>21</v>
      </c>
      <c r="J7904" t="s">
        <v>27</v>
      </c>
      <c r="K7904" s="2">
        <v>850.55</v>
      </c>
      <c r="L7904" t="s">
        <v>48</v>
      </c>
      <c r="M7904">
        <f>YEAR(Table1[[#This Row],[order_date]])</f>
        <v>2024</v>
      </c>
      <c r="N7904">
        <f>MONTH(Table1[[#This Row],[order_date]])</f>
        <v>2</v>
      </c>
      <c r="O7904" s="3">
        <f>Table1[[#This Row],[sales]]-Table1[[#This Row],[profit]]</f>
        <v>3199.37</v>
      </c>
      <c r="P7904" s="3">
        <f>Table1[[#This Row],[sales]]*Table1[[#This Row],[quantity]]</f>
        <v>12149.76</v>
      </c>
      <c r="Q7904" s="9">
        <f>Table1[[#This Row],[delivery_date]]-Table1[[#This Row],[order_date]]</f>
        <v>2</v>
      </c>
    </row>
    <row r="7905" spans="1:17" x14ac:dyDescent="0.35">
      <c r="A7905" t="s">
        <v>7936</v>
      </c>
      <c r="B7905" t="s">
        <v>41</v>
      </c>
      <c r="C7905" t="s">
        <v>33</v>
      </c>
      <c r="D7905" s="2">
        <v>392.52</v>
      </c>
      <c r="E7905">
        <v>0.48</v>
      </c>
      <c r="F7905">
        <v>1</v>
      </c>
      <c r="G7905" s="1">
        <v>45472</v>
      </c>
      <c r="H7905" s="1">
        <v>45479</v>
      </c>
      <c r="I7905" t="s">
        <v>15</v>
      </c>
      <c r="J7905" t="s">
        <v>22</v>
      </c>
      <c r="K7905" s="2">
        <v>111.06</v>
      </c>
      <c r="L7905" t="s">
        <v>48</v>
      </c>
      <c r="M7905">
        <f>YEAR(Table1[[#This Row],[order_date]])</f>
        <v>2024</v>
      </c>
      <c r="N7905">
        <f>MONTH(Table1[[#This Row],[order_date]])</f>
        <v>6</v>
      </c>
      <c r="O7905" s="3">
        <f>Table1[[#This Row],[sales]]-Table1[[#This Row],[profit]]</f>
        <v>281.45999999999998</v>
      </c>
      <c r="P7905" s="3">
        <f>Table1[[#This Row],[sales]]*Table1[[#This Row],[quantity]]</f>
        <v>392.52</v>
      </c>
      <c r="Q7905" s="9">
        <f>Table1[[#This Row],[delivery_date]]-Table1[[#This Row],[order_date]]</f>
        <v>7</v>
      </c>
    </row>
    <row r="7906" spans="1:17" x14ac:dyDescent="0.35">
      <c r="A7906" t="s">
        <v>7937</v>
      </c>
      <c r="B7906" t="s">
        <v>25</v>
      </c>
      <c r="C7906" t="s">
        <v>14</v>
      </c>
      <c r="D7906" s="2">
        <v>1066.0999999999999</v>
      </c>
      <c r="E7906">
        <v>0.48</v>
      </c>
      <c r="F7906">
        <v>7</v>
      </c>
      <c r="G7906" s="1">
        <v>45273</v>
      </c>
      <c r="H7906" s="1">
        <v>45278</v>
      </c>
      <c r="I7906" t="s">
        <v>21</v>
      </c>
      <c r="J7906" t="s">
        <v>16</v>
      </c>
      <c r="K7906" s="2">
        <v>272.33999999999997</v>
      </c>
      <c r="L7906" t="s">
        <v>23</v>
      </c>
      <c r="M7906">
        <f>YEAR(Table1[[#This Row],[order_date]])</f>
        <v>2023</v>
      </c>
      <c r="N7906">
        <f>MONTH(Table1[[#This Row],[order_date]])</f>
        <v>12</v>
      </c>
      <c r="O7906" s="3">
        <f>Table1[[#This Row],[sales]]-Table1[[#This Row],[profit]]</f>
        <v>793.76</v>
      </c>
      <c r="P7906" s="3">
        <f>Table1[[#This Row],[sales]]*Table1[[#This Row],[quantity]]</f>
        <v>7462.6999999999989</v>
      </c>
      <c r="Q7906" s="9">
        <f>Table1[[#This Row],[delivery_date]]-Table1[[#This Row],[order_date]]</f>
        <v>5</v>
      </c>
    </row>
    <row r="7907" spans="1:17" x14ac:dyDescent="0.35">
      <c r="A7907" t="s">
        <v>7938</v>
      </c>
      <c r="B7907" t="s">
        <v>13</v>
      </c>
      <c r="C7907" t="s">
        <v>26</v>
      </c>
      <c r="D7907" s="2">
        <v>3374.29</v>
      </c>
      <c r="E7907">
        <v>0.04</v>
      </c>
      <c r="F7907">
        <v>8</v>
      </c>
      <c r="G7907" s="1">
        <v>45033</v>
      </c>
      <c r="H7907" s="1">
        <v>45035</v>
      </c>
      <c r="I7907" t="s">
        <v>21</v>
      </c>
      <c r="J7907" t="s">
        <v>27</v>
      </c>
      <c r="K7907" s="2">
        <v>460.01</v>
      </c>
      <c r="L7907" t="s">
        <v>48</v>
      </c>
      <c r="M7907">
        <f>YEAR(Table1[[#This Row],[order_date]])</f>
        <v>2023</v>
      </c>
      <c r="N7907">
        <f>MONTH(Table1[[#This Row],[order_date]])</f>
        <v>4</v>
      </c>
      <c r="O7907" s="3">
        <f>Table1[[#This Row],[sales]]-Table1[[#This Row],[profit]]</f>
        <v>2914.2799999999997</v>
      </c>
      <c r="P7907" s="3">
        <f>Table1[[#This Row],[sales]]*Table1[[#This Row],[quantity]]</f>
        <v>26994.32</v>
      </c>
      <c r="Q7907" s="9">
        <f>Table1[[#This Row],[delivery_date]]-Table1[[#This Row],[order_date]]</f>
        <v>2</v>
      </c>
    </row>
    <row r="7908" spans="1:17" x14ac:dyDescent="0.35">
      <c r="A7908" t="s">
        <v>7939</v>
      </c>
      <c r="B7908" t="s">
        <v>13</v>
      </c>
      <c r="C7908" t="s">
        <v>36</v>
      </c>
      <c r="D7908" s="2">
        <v>4313.18</v>
      </c>
      <c r="E7908">
        <v>0.01</v>
      </c>
      <c r="F7908">
        <v>6</v>
      </c>
      <c r="G7908" s="1">
        <v>45125</v>
      </c>
      <c r="H7908" s="1">
        <v>45129</v>
      </c>
      <c r="I7908" t="s">
        <v>21</v>
      </c>
      <c r="J7908" t="s">
        <v>16</v>
      </c>
      <c r="K7908" s="2">
        <v>334.87</v>
      </c>
      <c r="L7908" t="s">
        <v>34</v>
      </c>
      <c r="M7908">
        <f>YEAR(Table1[[#This Row],[order_date]])</f>
        <v>2023</v>
      </c>
      <c r="N7908">
        <f>MONTH(Table1[[#This Row],[order_date]])</f>
        <v>7</v>
      </c>
      <c r="O7908" s="3">
        <f>Table1[[#This Row],[sales]]-Table1[[#This Row],[profit]]</f>
        <v>3978.3100000000004</v>
      </c>
      <c r="P7908" s="3">
        <f>Table1[[#This Row],[sales]]*Table1[[#This Row],[quantity]]</f>
        <v>25879.08</v>
      </c>
      <c r="Q7908" s="9">
        <f>Table1[[#This Row],[delivery_date]]-Table1[[#This Row],[order_date]]</f>
        <v>4</v>
      </c>
    </row>
    <row r="7909" spans="1:17" x14ac:dyDescent="0.35">
      <c r="A7909" t="s">
        <v>7940</v>
      </c>
      <c r="B7909" t="s">
        <v>25</v>
      </c>
      <c r="C7909" t="s">
        <v>26</v>
      </c>
      <c r="D7909" s="2">
        <v>2653.96</v>
      </c>
      <c r="E7909">
        <v>0.02</v>
      </c>
      <c r="F7909">
        <v>7</v>
      </c>
      <c r="G7909" s="1">
        <v>45285</v>
      </c>
      <c r="H7909" s="1">
        <v>45289</v>
      </c>
      <c r="I7909" t="s">
        <v>21</v>
      </c>
      <c r="J7909" t="s">
        <v>16</v>
      </c>
      <c r="K7909" s="2">
        <v>489.96</v>
      </c>
      <c r="L7909" t="s">
        <v>34</v>
      </c>
      <c r="M7909">
        <f>YEAR(Table1[[#This Row],[order_date]])</f>
        <v>2023</v>
      </c>
      <c r="N7909">
        <f>MONTH(Table1[[#This Row],[order_date]])</f>
        <v>12</v>
      </c>
      <c r="O7909" s="3">
        <f>Table1[[#This Row],[sales]]-Table1[[#This Row],[profit]]</f>
        <v>2164</v>
      </c>
      <c r="P7909" s="3">
        <f>Table1[[#This Row],[sales]]*Table1[[#This Row],[quantity]]</f>
        <v>18577.72</v>
      </c>
      <c r="Q7909" s="9">
        <f>Table1[[#This Row],[delivery_date]]-Table1[[#This Row],[order_date]]</f>
        <v>4</v>
      </c>
    </row>
    <row r="7910" spans="1:17" x14ac:dyDescent="0.35">
      <c r="A7910" t="s">
        <v>7941</v>
      </c>
      <c r="B7910" t="s">
        <v>19</v>
      </c>
      <c r="C7910" t="s">
        <v>33</v>
      </c>
      <c r="D7910" s="2">
        <v>3566.88</v>
      </c>
      <c r="E7910">
        <v>0.34</v>
      </c>
      <c r="F7910">
        <v>9</v>
      </c>
      <c r="G7910" s="1">
        <v>45184</v>
      </c>
      <c r="H7910" s="1">
        <v>45190</v>
      </c>
      <c r="I7910" t="s">
        <v>15</v>
      </c>
      <c r="J7910" t="s">
        <v>16</v>
      </c>
      <c r="K7910" s="2">
        <v>431.41</v>
      </c>
      <c r="L7910" t="s">
        <v>34</v>
      </c>
      <c r="M7910">
        <f>YEAR(Table1[[#This Row],[order_date]])</f>
        <v>2023</v>
      </c>
      <c r="N7910">
        <f>MONTH(Table1[[#This Row],[order_date]])</f>
        <v>9</v>
      </c>
      <c r="O7910" s="3">
        <f>Table1[[#This Row],[sales]]-Table1[[#This Row],[profit]]</f>
        <v>3135.4700000000003</v>
      </c>
      <c r="P7910" s="3">
        <f>Table1[[#This Row],[sales]]*Table1[[#This Row],[quantity]]</f>
        <v>32101.920000000002</v>
      </c>
      <c r="Q7910" s="9">
        <f>Table1[[#This Row],[delivery_date]]-Table1[[#This Row],[order_date]]</f>
        <v>6</v>
      </c>
    </row>
    <row r="7911" spans="1:17" x14ac:dyDescent="0.35">
      <c r="A7911" t="s">
        <v>7942</v>
      </c>
      <c r="B7911" t="s">
        <v>41</v>
      </c>
      <c r="C7911" t="s">
        <v>36</v>
      </c>
      <c r="D7911" s="2">
        <v>203.25</v>
      </c>
      <c r="E7911">
        <v>0.36</v>
      </c>
      <c r="F7911">
        <v>8</v>
      </c>
      <c r="G7911" s="1">
        <v>44990</v>
      </c>
      <c r="H7911" s="1">
        <v>44997</v>
      </c>
      <c r="I7911" t="s">
        <v>21</v>
      </c>
      <c r="J7911" t="s">
        <v>27</v>
      </c>
      <c r="K7911" s="2">
        <v>10.71</v>
      </c>
      <c r="L7911" t="s">
        <v>34</v>
      </c>
      <c r="M7911">
        <f>YEAR(Table1[[#This Row],[order_date]])</f>
        <v>2023</v>
      </c>
      <c r="N7911">
        <f>MONTH(Table1[[#This Row],[order_date]])</f>
        <v>3</v>
      </c>
      <c r="O7911" s="3">
        <f>Table1[[#This Row],[sales]]-Table1[[#This Row],[profit]]</f>
        <v>192.54</v>
      </c>
      <c r="P7911" s="3">
        <f>Table1[[#This Row],[sales]]*Table1[[#This Row],[quantity]]</f>
        <v>1626</v>
      </c>
      <c r="Q7911" s="9">
        <f>Table1[[#This Row],[delivery_date]]-Table1[[#This Row],[order_date]]</f>
        <v>7</v>
      </c>
    </row>
    <row r="7912" spans="1:17" x14ac:dyDescent="0.35">
      <c r="A7912" t="s">
        <v>7943</v>
      </c>
      <c r="B7912" t="s">
        <v>19</v>
      </c>
      <c r="C7912" t="s">
        <v>33</v>
      </c>
      <c r="D7912" s="2">
        <v>3081.26</v>
      </c>
      <c r="E7912">
        <v>0.36</v>
      </c>
      <c r="F7912">
        <v>5</v>
      </c>
      <c r="G7912" s="1">
        <v>45532</v>
      </c>
      <c r="H7912" s="1">
        <v>45537</v>
      </c>
      <c r="I7912" t="s">
        <v>31</v>
      </c>
      <c r="J7912" t="s">
        <v>22</v>
      </c>
      <c r="K7912" s="2">
        <v>468.86</v>
      </c>
      <c r="L7912" t="s">
        <v>39</v>
      </c>
      <c r="M7912">
        <f>YEAR(Table1[[#This Row],[order_date]])</f>
        <v>2024</v>
      </c>
      <c r="N7912">
        <f>MONTH(Table1[[#This Row],[order_date]])</f>
        <v>8</v>
      </c>
      <c r="O7912" s="3">
        <f>Table1[[#This Row],[sales]]-Table1[[#This Row],[profit]]</f>
        <v>2612.4</v>
      </c>
      <c r="P7912" s="3">
        <f>Table1[[#This Row],[sales]]*Table1[[#This Row],[quantity]]</f>
        <v>15406.300000000001</v>
      </c>
      <c r="Q7912" s="9">
        <f>Table1[[#This Row],[delivery_date]]-Table1[[#This Row],[order_date]]</f>
        <v>5</v>
      </c>
    </row>
    <row r="7913" spans="1:17" x14ac:dyDescent="0.35">
      <c r="A7913" t="s">
        <v>7944</v>
      </c>
      <c r="B7913" t="s">
        <v>41</v>
      </c>
      <c r="C7913" t="s">
        <v>36</v>
      </c>
      <c r="D7913" s="2">
        <v>4813.3500000000004</v>
      </c>
      <c r="E7913">
        <v>0.32</v>
      </c>
      <c r="F7913">
        <v>4</v>
      </c>
      <c r="G7913" s="1">
        <v>45313</v>
      </c>
      <c r="H7913" s="1">
        <v>45319</v>
      </c>
      <c r="I7913" t="s">
        <v>21</v>
      </c>
      <c r="J7913" t="s">
        <v>16</v>
      </c>
      <c r="K7913" s="2">
        <v>890.42</v>
      </c>
      <c r="L7913" t="s">
        <v>39</v>
      </c>
      <c r="M7913">
        <f>YEAR(Table1[[#This Row],[order_date]])</f>
        <v>2024</v>
      </c>
      <c r="N7913">
        <f>MONTH(Table1[[#This Row],[order_date]])</f>
        <v>1</v>
      </c>
      <c r="O7913" s="3">
        <f>Table1[[#This Row],[sales]]-Table1[[#This Row],[profit]]</f>
        <v>3922.9300000000003</v>
      </c>
      <c r="P7913" s="3">
        <f>Table1[[#This Row],[sales]]*Table1[[#This Row],[quantity]]</f>
        <v>19253.400000000001</v>
      </c>
      <c r="Q7913" s="9">
        <f>Table1[[#This Row],[delivery_date]]-Table1[[#This Row],[order_date]]</f>
        <v>6</v>
      </c>
    </row>
    <row r="7914" spans="1:17" x14ac:dyDescent="0.35">
      <c r="A7914" t="s">
        <v>7945</v>
      </c>
      <c r="B7914" t="s">
        <v>19</v>
      </c>
      <c r="C7914" t="s">
        <v>36</v>
      </c>
      <c r="D7914" s="2">
        <v>3338.97</v>
      </c>
      <c r="E7914">
        <v>0.14000000000000001</v>
      </c>
      <c r="F7914">
        <v>4</v>
      </c>
      <c r="G7914" s="1">
        <v>45309</v>
      </c>
      <c r="H7914" s="1">
        <v>45310</v>
      </c>
      <c r="I7914" t="s">
        <v>31</v>
      </c>
      <c r="J7914" t="s">
        <v>27</v>
      </c>
      <c r="K7914" s="2">
        <v>814.27</v>
      </c>
      <c r="L7914" t="s">
        <v>17</v>
      </c>
      <c r="M7914">
        <f>YEAR(Table1[[#This Row],[order_date]])</f>
        <v>2024</v>
      </c>
      <c r="N7914">
        <f>MONTH(Table1[[#This Row],[order_date]])</f>
        <v>1</v>
      </c>
      <c r="O7914" s="3">
        <f>Table1[[#This Row],[sales]]-Table1[[#This Row],[profit]]</f>
        <v>2524.6999999999998</v>
      </c>
      <c r="P7914" s="3">
        <f>Table1[[#This Row],[sales]]*Table1[[#This Row],[quantity]]</f>
        <v>13355.88</v>
      </c>
      <c r="Q7914" s="9">
        <f>Table1[[#This Row],[delivery_date]]-Table1[[#This Row],[order_date]]</f>
        <v>1</v>
      </c>
    </row>
    <row r="7915" spans="1:17" x14ac:dyDescent="0.35">
      <c r="A7915" t="s">
        <v>7946</v>
      </c>
      <c r="B7915" t="s">
        <v>25</v>
      </c>
      <c r="C7915" t="s">
        <v>33</v>
      </c>
      <c r="D7915" s="2">
        <v>4619.1499999999996</v>
      </c>
      <c r="E7915">
        <v>0.08</v>
      </c>
      <c r="F7915">
        <v>4</v>
      </c>
      <c r="G7915" s="1">
        <v>45376</v>
      </c>
      <c r="H7915" s="1">
        <v>45382</v>
      </c>
      <c r="I7915" t="s">
        <v>15</v>
      </c>
      <c r="J7915" t="s">
        <v>16</v>
      </c>
      <c r="K7915" s="2">
        <v>1362.34</v>
      </c>
      <c r="L7915" t="s">
        <v>39</v>
      </c>
      <c r="M7915">
        <f>YEAR(Table1[[#This Row],[order_date]])</f>
        <v>2024</v>
      </c>
      <c r="N7915">
        <f>MONTH(Table1[[#This Row],[order_date]])</f>
        <v>3</v>
      </c>
      <c r="O7915" s="3">
        <f>Table1[[#This Row],[sales]]-Table1[[#This Row],[profit]]</f>
        <v>3256.8099999999995</v>
      </c>
      <c r="P7915" s="3">
        <f>Table1[[#This Row],[sales]]*Table1[[#This Row],[quantity]]</f>
        <v>18476.599999999999</v>
      </c>
      <c r="Q7915" s="9">
        <f>Table1[[#This Row],[delivery_date]]-Table1[[#This Row],[order_date]]</f>
        <v>6</v>
      </c>
    </row>
    <row r="7916" spans="1:17" x14ac:dyDescent="0.35">
      <c r="A7916" t="s">
        <v>7947</v>
      </c>
      <c r="B7916" t="s">
        <v>41</v>
      </c>
      <c r="C7916" t="s">
        <v>33</v>
      </c>
      <c r="D7916" s="2">
        <v>2873.45</v>
      </c>
      <c r="E7916">
        <v>0.46</v>
      </c>
      <c r="F7916">
        <v>2</v>
      </c>
      <c r="G7916" s="1">
        <v>45084</v>
      </c>
      <c r="H7916" s="1">
        <v>45091</v>
      </c>
      <c r="I7916" t="s">
        <v>21</v>
      </c>
      <c r="J7916" t="s">
        <v>22</v>
      </c>
      <c r="K7916" s="2">
        <v>766.22</v>
      </c>
      <c r="L7916" t="s">
        <v>23</v>
      </c>
      <c r="M7916">
        <f>YEAR(Table1[[#This Row],[order_date]])</f>
        <v>2023</v>
      </c>
      <c r="N7916">
        <f>MONTH(Table1[[#This Row],[order_date]])</f>
        <v>6</v>
      </c>
      <c r="O7916" s="3">
        <f>Table1[[#This Row],[sales]]-Table1[[#This Row],[profit]]</f>
        <v>2107.2299999999996</v>
      </c>
      <c r="P7916" s="3">
        <f>Table1[[#This Row],[sales]]*Table1[[#This Row],[quantity]]</f>
        <v>5746.9</v>
      </c>
      <c r="Q7916" s="9">
        <f>Table1[[#This Row],[delivery_date]]-Table1[[#This Row],[order_date]]</f>
        <v>7</v>
      </c>
    </row>
    <row r="7917" spans="1:17" x14ac:dyDescent="0.35">
      <c r="A7917" t="s">
        <v>7948</v>
      </c>
      <c r="B7917" t="s">
        <v>41</v>
      </c>
      <c r="C7917" t="s">
        <v>36</v>
      </c>
      <c r="D7917" s="2">
        <v>4232.5600000000004</v>
      </c>
      <c r="E7917">
        <v>0.46</v>
      </c>
      <c r="F7917">
        <v>7</v>
      </c>
      <c r="G7917" s="1">
        <v>45027</v>
      </c>
      <c r="H7917" s="1">
        <v>45028</v>
      </c>
      <c r="I7917" t="s">
        <v>15</v>
      </c>
      <c r="J7917" t="s">
        <v>22</v>
      </c>
      <c r="K7917" s="2">
        <v>784.64</v>
      </c>
      <c r="L7917" t="s">
        <v>34</v>
      </c>
      <c r="M7917">
        <f>YEAR(Table1[[#This Row],[order_date]])</f>
        <v>2023</v>
      </c>
      <c r="N7917">
        <f>MONTH(Table1[[#This Row],[order_date]])</f>
        <v>4</v>
      </c>
      <c r="O7917" s="3">
        <f>Table1[[#This Row],[sales]]-Table1[[#This Row],[profit]]</f>
        <v>3447.9200000000005</v>
      </c>
      <c r="P7917" s="3">
        <f>Table1[[#This Row],[sales]]*Table1[[#This Row],[quantity]]</f>
        <v>29627.920000000002</v>
      </c>
      <c r="Q7917" s="9">
        <f>Table1[[#This Row],[delivery_date]]-Table1[[#This Row],[order_date]]</f>
        <v>1</v>
      </c>
    </row>
    <row r="7918" spans="1:17" x14ac:dyDescent="0.35">
      <c r="A7918" t="s">
        <v>7949</v>
      </c>
      <c r="B7918" t="s">
        <v>41</v>
      </c>
      <c r="C7918" t="s">
        <v>36</v>
      </c>
      <c r="D7918" s="2">
        <v>708.4</v>
      </c>
      <c r="E7918">
        <v>0.12</v>
      </c>
      <c r="F7918">
        <v>8</v>
      </c>
      <c r="G7918" s="1">
        <v>45403</v>
      </c>
      <c r="H7918" s="1">
        <v>45406</v>
      </c>
      <c r="I7918" t="s">
        <v>31</v>
      </c>
      <c r="J7918" t="s">
        <v>27</v>
      </c>
      <c r="K7918" s="2">
        <v>178.29</v>
      </c>
      <c r="L7918" t="s">
        <v>23</v>
      </c>
      <c r="M7918">
        <f>YEAR(Table1[[#This Row],[order_date]])</f>
        <v>2024</v>
      </c>
      <c r="N7918">
        <f>MONTH(Table1[[#This Row],[order_date]])</f>
        <v>4</v>
      </c>
      <c r="O7918" s="3">
        <f>Table1[[#This Row],[sales]]-Table1[[#This Row],[profit]]</f>
        <v>530.11</v>
      </c>
      <c r="P7918" s="3">
        <f>Table1[[#This Row],[sales]]*Table1[[#This Row],[quantity]]</f>
        <v>5667.2</v>
      </c>
      <c r="Q7918" s="9">
        <f>Table1[[#This Row],[delivery_date]]-Table1[[#This Row],[order_date]]</f>
        <v>3</v>
      </c>
    </row>
    <row r="7919" spans="1:17" x14ac:dyDescent="0.35">
      <c r="A7919" t="s">
        <v>7950</v>
      </c>
      <c r="B7919" t="s">
        <v>13</v>
      </c>
      <c r="C7919" t="s">
        <v>33</v>
      </c>
      <c r="D7919" s="2">
        <v>705.21</v>
      </c>
      <c r="E7919">
        <v>0.08</v>
      </c>
      <c r="F7919">
        <v>7</v>
      </c>
      <c r="G7919" s="1">
        <v>45601</v>
      </c>
      <c r="H7919" s="1">
        <v>45607</v>
      </c>
      <c r="I7919" t="s">
        <v>31</v>
      </c>
      <c r="J7919" t="s">
        <v>27</v>
      </c>
      <c r="K7919" s="2">
        <v>181.45</v>
      </c>
      <c r="L7919" t="s">
        <v>17</v>
      </c>
      <c r="M7919">
        <f>YEAR(Table1[[#This Row],[order_date]])</f>
        <v>2024</v>
      </c>
      <c r="N7919">
        <f>MONTH(Table1[[#This Row],[order_date]])</f>
        <v>11</v>
      </c>
      <c r="O7919" s="3">
        <f>Table1[[#This Row],[sales]]-Table1[[#This Row],[profit]]</f>
        <v>523.76</v>
      </c>
      <c r="P7919" s="3">
        <f>Table1[[#This Row],[sales]]*Table1[[#This Row],[quantity]]</f>
        <v>4936.47</v>
      </c>
      <c r="Q7919" s="9">
        <f>Table1[[#This Row],[delivery_date]]-Table1[[#This Row],[order_date]]</f>
        <v>6</v>
      </c>
    </row>
    <row r="7920" spans="1:17" x14ac:dyDescent="0.35">
      <c r="A7920" t="s">
        <v>7951</v>
      </c>
      <c r="B7920" t="s">
        <v>13</v>
      </c>
      <c r="C7920" t="s">
        <v>33</v>
      </c>
      <c r="D7920" s="2">
        <v>688.88</v>
      </c>
      <c r="E7920">
        <v>0.19</v>
      </c>
      <c r="F7920">
        <v>8</v>
      </c>
      <c r="G7920" s="1">
        <v>45560</v>
      </c>
      <c r="H7920" s="1">
        <v>45567</v>
      </c>
      <c r="I7920" t="s">
        <v>15</v>
      </c>
      <c r="J7920" t="s">
        <v>16</v>
      </c>
      <c r="K7920" s="2">
        <v>200.93</v>
      </c>
      <c r="L7920" t="s">
        <v>17</v>
      </c>
      <c r="M7920">
        <f>YEAR(Table1[[#This Row],[order_date]])</f>
        <v>2024</v>
      </c>
      <c r="N7920">
        <f>MONTH(Table1[[#This Row],[order_date]])</f>
        <v>9</v>
      </c>
      <c r="O7920" s="3">
        <f>Table1[[#This Row],[sales]]-Table1[[#This Row],[profit]]</f>
        <v>487.95</v>
      </c>
      <c r="P7920" s="3">
        <f>Table1[[#This Row],[sales]]*Table1[[#This Row],[quantity]]</f>
        <v>5511.04</v>
      </c>
      <c r="Q7920" s="9">
        <f>Table1[[#This Row],[delivery_date]]-Table1[[#This Row],[order_date]]</f>
        <v>7</v>
      </c>
    </row>
    <row r="7921" spans="1:17" x14ac:dyDescent="0.35">
      <c r="A7921" t="s">
        <v>7952</v>
      </c>
      <c r="B7921" t="s">
        <v>19</v>
      </c>
      <c r="C7921" t="s">
        <v>20</v>
      </c>
      <c r="D7921" s="2">
        <v>2495.36</v>
      </c>
      <c r="E7921">
        <v>0.02</v>
      </c>
      <c r="F7921">
        <v>9</v>
      </c>
      <c r="G7921" s="1">
        <v>45156</v>
      </c>
      <c r="H7921" s="1">
        <v>45162</v>
      </c>
      <c r="I7921" t="s">
        <v>21</v>
      </c>
      <c r="J7921" t="s">
        <v>16</v>
      </c>
      <c r="K7921" s="2">
        <v>278.83</v>
      </c>
      <c r="L7921" t="s">
        <v>48</v>
      </c>
      <c r="M7921">
        <f>YEAR(Table1[[#This Row],[order_date]])</f>
        <v>2023</v>
      </c>
      <c r="N7921">
        <f>MONTH(Table1[[#This Row],[order_date]])</f>
        <v>8</v>
      </c>
      <c r="O7921" s="3">
        <f>Table1[[#This Row],[sales]]-Table1[[#This Row],[profit]]</f>
        <v>2216.5300000000002</v>
      </c>
      <c r="P7921" s="3">
        <f>Table1[[#This Row],[sales]]*Table1[[#This Row],[quantity]]</f>
        <v>22458.240000000002</v>
      </c>
      <c r="Q7921" s="9">
        <f>Table1[[#This Row],[delivery_date]]-Table1[[#This Row],[order_date]]</f>
        <v>6</v>
      </c>
    </row>
    <row r="7922" spans="1:17" x14ac:dyDescent="0.35">
      <c r="A7922" t="s">
        <v>7953</v>
      </c>
      <c r="B7922" t="s">
        <v>25</v>
      </c>
      <c r="C7922" t="s">
        <v>20</v>
      </c>
      <c r="D7922" s="2">
        <v>1718.29</v>
      </c>
      <c r="E7922">
        <v>0.08</v>
      </c>
      <c r="F7922">
        <v>8</v>
      </c>
      <c r="G7922" s="1">
        <v>45588</v>
      </c>
      <c r="H7922" s="1">
        <v>45592</v>
      </c>
      <c r="I7922" t="s">
        <v>15</v>
      </c>
      <c r="J7922" t="s">
        <v>27</v>
      </c>
      <c r="K7922" s="2">
        <v>194.1</v>
      </c>
      <c r="L7922" t="s">
        <v>28</v>
      </c>
      <c r="M7922">
        <f>YEAR(Table1[[#This Row],[order_date]])</f>
        <v>2024</v>
      </c>
      <c r="N7922">
        <f>MONTH(Table1[[#This Row],[order_date]])</f>
        <v>10</v>
      </c>
      <c r="O7922" s="3">
        <f>Table1[[#This Row],[sales]]-Table1[[#This Row],[profit]]</f>
        <v>1524.19</v>
      </c>
      <c r="P7922" s="3">
        <f>Table1[[#This Row],[sales]]*Table1[[#This Row],[quantity]]</f>
        <v>13746.32</v>
      </c>
      <c r="Q7922" s="9">
        <f>Table1[[#This Row],[delivery_date]]-Table1[[#This Row],[order_date]]</f>
        <v>4</v>
      </c>
    </row>
    <row r="7923" spans="1:17" x14ac:dyDescent="0.35">
      <c r="A7923" t="s">
        <v>7954</v>
      </c>
      <c r="B7923" t="s">
        <v>13</v>
      </c>
      <c r="C7923" t="s">
        <v>20</v>
      </c>
      <c r="D7923" s="2">
        <v>3624.01</v>
      </c>
      <c r="E7923">
        <v>0.19</v>
      </c>
      <c r="F7923">
        <v>5</v>
      </c>
      <c r="G7923" s="1">
        <v>45177</v>
      </c>
      <c r="H7923" s="1">
        <v>45181</v>
      </c>
      <c r="I7923" t="s">
        <v>21</v>
      </c>
      <c r="J7923" t="s">
        <v>16</v>
      </c>
      <c r="K7923" s="2">
        <v>379.21</v>
      </c>
      <c r="L7923" t="s">
        <v>48</v>
      </c>
      <c r="M7923">
        <f>YEAR(Table1[[#This Row],[order_date]])</f>
        <v>2023</v>
      </c>
      <c r="N7923">
        <f>MONTH(Table1[[#This Row],[order_date]])</f>
        <v>9</v>
      </c>
      <c r="O7923" s="3">
        <f>Table1[[#This Row],[sales]]-Table1[[#This Row],[profit]]</f>
        <v>3244.8</v>
      </c>
      <c r="P7923" s="3">
        <f>Table1[[#This Row],[sales]]*Table1[[#This Row],[quantity]]</f>
        <v>18120.050000000003</v>
      </c>
      <c r="Q7923" s="9">
        <f>Table1[[#This Row],[delivery_date]]-Table1[[#This Row],[order_date]]</f>
        <v>4</v>
      </c>
    </row>
    <row r="7924" spans="1:17" x14ac:dyDescent="0.35">
      <c r="A7924" t="s">
        <v>7955</v>
      </c>
      <c r="B7924" t="s">
        <v>41</v>
      </c>
      <c r="C7924" t="s">
        <v>26</v>
      </c>
      <c r="D7924" s="2">
        <v>4522.8500000000004</v>
      </c>
      <c r="E7924">
        <v>0.12</v>
      </c>
      <c r="F7924">
        <v>4</v>
      </c>
      <c r="G7924" s="1">
        <v>45155</v>
      </c>
      <c r="H7924" s="1">
        <v>45161</v>
      </c>
      <c r="I7924" t="s">
        <v>31</v>
      </c>
      <c r="J7924" t="s">
        <v>27</v>
      </c>
      <c r="K7924" s="2">
        <v>1245.1300000000001</v>
      </c>
      <c r="L7924" t="s">
        <v>17</v>
      </c>
      <c r="M7924">
        <f>YEAR(Table1[[#This Row],[order_date]])</f>
        <v>2023</v>
      </c>
      <c r="N7924">
        <f>MONTH(Table1[[#This Row],[order_date]])</f>
        <v>8</v>
      </c>
      <c r="O7924" s="3">
        <f>Table1[[#This Row],[sales]]-Table1[[#This Row],[profit]]</f>
        <v>3277.7200000000003</v>
      </c>
      <c r="P7924" s="3">
        <f>Table1[[#This Row],[sales]]*Table1[[#This Row],[quantity]]</f>
        <v>18091.400000000001</v>
      </c>
      <c r="Q7924" s="9">
        <f>Table1[[#This Row],[delivery_date]]-Table1[[#This Row],[order_date]]</f>
        <v>6</v>
      </c>
    </row>
    <row r="7925" spans="1:17" x14ac:dyDescent="0.35">
      <c r="A7925" t="s">
        <v>7956</v>
      </c>
      <c r="B7925" t="s">
        <v>13</v>
      </c>
      <c r="C7925" t="s">
        <v>36</v>
      </c>
      <c r="D7925" s="2">
        <v>3134.94</v>
      </c>
      <c r="E7925">
        <v>0.37</v>
      </c>
      <c r="F7925">
        <v>5</v>
      </c>
      <c r="G7925" s="1">
        <v>45520</v>
      </c>
      <c r="H7925" s="1">
        <v>45522</v>
      </c>
      <c r="I7925" t="s">
        <v>21</v>
      </c>
      <c r="J7925" t="s">
        <v>27</v>
      </c>
      <c r="K7925" s="2">
        <v>692.87</v>
      </c>
      <c r="L7925" t="s">
        <v>39</v>
      </c>
      <c r="M7925">
        <f>YEAR(Table1[[#This Row],[order_date]])</f>
        <v>2024</v>
      </c>
      <c r="N7925">
        <f>MONTH(Table1[[#This Row],[order_date]])</f>
        <v>8</v>
      </c>
      <c r="O7925" s="3">
        <f>Table1[[#This Row],[sales]]-Table1[[#This Row],[profit]]</f>
        <v>2442.0700000000002</v>
      </c>
      <c r="P7925" s="3">
        <f>Table1[[#This Row],[sales]]*Table1[[#This Row],[quantity]]</f>
        <v>15674.7</v>
      </c>
      <c r="Q7925" s="9">
        <f>Table1[[#This Row],[delivery_date]]-Table1[[#This Row],[order_date]]</f>
        <v>2</v>
      </c>
    </row>
    <row r="7926" spans="1:17" x14ac:dyDescent="0.35">
      <c r="A7926" t="s">
        <v>7957</v>
      </c>
      <c r="B7926" t="s">
        <v>25</v>
      </c>
      <c r="C7926" t="s">
        <v>14</v>
      </c>
      <c r="D7926" s="2">
        <v>1144.73</v>
      </c>
      <c r="E7926">
        <v>0.45</v>
      </c>
      <c r="F7926">
        <v>1</v>
      </c>
      <c r="G7926" s="1">
        <v>45414</v>
      </c>
      <c r="H7926" s="1">
        <v>45416</v>
      </c>
      <c r="I7926" t="s">
        <v>31</v>
      </c>
      <c r="J7926" t="s">
        <v>22</v>
      </c>
      <c r="K7926" s="2">
        <v>97.27</v>
      </c>
      <c r="L7926" t="s">
        <v>28</v>
      </c>
      <c r="M7926">
        <f>YEAR(Table1[[#This Row],[order_date]])</f>
        <v>2024</v>
      </c>
      <c r="N7926">
        <f>MONTH(Table1[[#This Row],[order_date]])</f>
        <v>5</v>
      </c>
      <c r="O7926" s="3">
        <f>Table1[[#This Row],[sales]]-Table1[[#This Row],[profit]]</f>
        <v>1047.46</v>
      </c>
      <c r="P7926" s="3">
        <f>Table1[[#This Row],[sales]]*Table1[[#This Row],[quantity]]</f>
        <v>1144.73</v>
      </c>
      <c r="Q7926" s="9">
        <f>Table1[[#This Row],[delivery_date]]-Table1[[#This Row],[order_date]]</f>
        <v>2</v>
      </c>
    </row>
    <row r="7927" spans="1:17" x14ac:dyDescent="0.35">
      <c r="A7927" t="s">
        <v>7958</v>
      </c>
      <c r="B7927" t="s">
        <v>13</v>
      </c>
      <c r="C7927" t="s">
        <v>26</v>
      </c>
      <c r="D7927" s="2">
        <v>4661.3</v>
      </c>
      <c r="E7927">
        <v>0.45</v>
      </c>
      <c r="F7927">
        <v>5</v>
      </c>
      <c r="G7927" s="1">
        <v>45547</v>
      </c>
      <c r="H7927" s="1">
        <v>45554</v>
      </c>
      <c r="I7927" t="s">
        <v>31</v>
      </c>
      <c r="J7927" t="s">
        <v>27</v>
      </c>
      <c r="K7927" s="2">
        <v>1353.34</v>
      </c>
      <c r="L7927" t="s">
        <v>17</v>
      </c>
      <c r="M7927">
        <f>YEAR(Table1[[#This Row],[order_date]])</f>
        <v>2024</v>
      </c>
      <c r="N7927">
        <f>MONTH(Table1[[#This Row],[order_date]])</f>
        <v>9</v>
      </c>
      <c r="O7927" s="3">
        <f>Table1[[#This Row],[sales]]-Table1[[#This Row],[profit]]</f>
        <v>3307.96</v>
      </c>
      <c r="P7927" s="3">
        <f>Table1[[#This Row],[sales]]*Table1[[#This Row],[quantity]]</f>
        <v>23306.5</v>
      </c>
      <c r="Q7927" s="9">
        <f>Table1[[#This Row],[delivery_date]]-Table1[[#This Row],[order_date]]</f>
        <v>7</v>
      </c>
    </row>
    <row r="7928" spans="1:17" x14ac:dyDescent="0.35">
      <c r="A7928" t="s">
        <v>7959</v>
      </c>
      <c r="B7928" t="s">
        <v>41</v>
      </c>
      <c r="C7928" t="s">
        <v>36</v>
      </c>
      <c r="D7928" s="2">
        <v>2686.5</v>
      </c>
      <c r="E7928">
        <v>0.3</v>
      </c>
      <c r="F7928">
        <v>6</v>
      </c>
      <c r="G7928" s="1">
        <v>45492</v>
      </c>
      <c r="H7928" s="1">
        <v>45494</v>
      </c>
      <c r="I7928" t="s">
        <v>15</v>
      </c>
      <c r="J7928" t="s">
        <v>22</v>
      </c>
      <c r="K7928" s="2">
        <v>540.96</v>
      </c>
      <c r="L7928" t="s">
        <v>28</v>
      </c>
      <c r="M7928">
        <f>YEAR(Table1[[#This Row],[order_date]])</f>
        <v>2024</v>
      </c>
      <c r="N7928">
        <f>MONTH(Table1[[#This Row],[order_date]])</f>
        <v>7</v>
      </c>
      <c r="O7928" s="3">
        <f>Table1[[#This Row],[sales]]-Table1[[#This Row],[profit]]</f>
        <v>2145.54</v>
      </c>
      <c r="P7928" s="3">
        <f>Table1[[#This Row],[sales]]*Table1[[#This Row],[quantity]]</f>
        <v>16119</v>
      </c>
      <c r="Q7928" s="9">
        <f>Table1[[#This Row],[delivery_date]]-Table1[[#This Row],[order_date]]</f>
        <v>2</v>
      </c>
    </row>
    <row r="7929" spans="1:17" x14ac:dyDescent="0.35">
      <c r="A7929" t="s">
        <v>7960</v>
      </c>
      <c r="B7929" t="s">
        <v>19</v>
      </c>
      <c r="C7929" t="s">
        <v>14</v>
      </c>
      <c r="D7929" s="2">
        <v>3627.73</v>
      </c>
      <c r="E7929">
        <v>0.35</v>
      </c>
      <c r="F7929">
        <v>9</v>
      </c>
      <c r="G7929" s="1">
        <v>45408</v>
      </c>
      <c r="H7929" s="1">
        <v>45414</v>
      </c>
      <c r="I7929" t="s">
        <v>21</v>
      </c>
      <c r="J7929" t="s">
        <v>16</v>
      </c>
      <c r="K7929" s="2">
        <v>183.3</v>
      </c>
      <c r="L7929" t="s">
        <v>17</v>
      </c>
      <c r="M7929">
        <f>YEAR(Table1[[#This Row],[order_date]])</f>
        <v>2024</v>
      </c>
      <c r="N7929">
        <f>MONTH(Table1[[#This Row],[order_date]])</f>
        <v>4</v>
      </c>
      <c r="O7929" s="3">
        <f>Table1[[#This Row],[sales]]-Table1[[#This Row],[profit]]</f>
        <v>3444.43</v>
      </c>
      <c r="P7929" s="3">
        <f>Table1[[#This Row],[sales]]*Table1[[#This Row],[quantity]]</f>
        <v>32649.57</v>
      </c>
      <c r="Q7929" s="9">
        <f>Table1[[#This Row],[delivery_date]]-Table1[[#This Row],[order_date]]</f>
        <v>6</v>
      </c>
    </row>
    <row r="7930" spans="1:17" x14ac:dyDescent="0.35">
      <c r="A7930" t="s">
        <v>7961</v>
      </c>
      <c r="B7930" t="s">
        <v>41</v>
      </c>
      <c r="C7930" t="s">
        <v>20</v>
      </c>
      <c r="D7930" s="2">
        <v>4463.4799999999996</v>
      </c>
      <c r="E7930">
        <v>0.25</v>
      </c>
      <c r="F7930">
        <v>9</v>
      </c>
      <c r="G7930" s="1">
        <v>45626</v>
      </c>
      <c r="H7930" s="1">
        <v>45632</v>
      </c>
      <c r="I7930" t="s">
        <v>15</v>
      </c>
      <c r="J7930" t="s">
        <v>16</v>
      </c>
      <c r="K7930" s="2">
        <v>710.4</v>
      </c>
      <c r="L7930" t="s">
        <v>48</v>
      </c>
      <c r="M7930">
        <f>YEAR(Table1[[#This Row],[order_date]])</f>
        <v>2024</v>
      </c>
      <c r="N7930">
        <f>MONTH(Table1[[#This Row],[order_date]])</f>
        <v>11</v>
      </c>
      <c r="O7930" s="3">
        <f>Table1[[#This Row],[sales]]-Table1[[#This Row],[profit]]</f>
        <v>3753.0799999999995</v>
      </c>
      <c r="P7930" s="3">
        <f>Table1[[#This Row],[sales]]*Table1[[#This Row],[quantity]]</f>
        <v>40171.319999999992</v>
      </c>
      <c r="Q7930" s="9">
        <f>Table1[[#This Row],[delivery_date]]-Table1[[#This Row],[order_date]]</f>
        <v>6</v>
      </c>
    </row>
    <row r="7931" spans="1:17" x14ac:dyDescent="0.35">
      <c r="A7931" t="s">
        <v>7962</v>
      </c>
      <c r="B7931" t="s">
        <v>25</v>
      </c>
      <c r="C7931" t="s">
        <v>14</v>
      </c>
      <c r="D7931" s="2">
        <v>4950.18</v>
      </c>
      <c r="E7931">
        <v>7.0000000000000007E-2</v>
      </c>
      <c r="F7931">
        <v>3</v>
      </c>
      <c r="G7931" s="1">
        <v>45419</v>
      </c>
      <c r="H7931" s="1">
        <v>45426</v>
      </c>
      <c r="I7931" t="s">
        <v>15</v>
      </c>
      <c r="J7931" t="s">
        <v>16</v>
      </c>
      <c r="K7931" s="2">
        <v>1203.8900000000001</v>
      </c>
      <c r="L7931" t="s">
        <v>23</v>
      </c>
      <c r="M7931">
        <f>YEAR(Table1[[#This Row],[order_date]])</f>
        <v>2024</v>
      </c>
      <c r="N7931">
        <f>MONTH(Table1[[#This Row],[order_date]])</f>
        <v>5</v>
      </c>
      <c r="O7931" s="3">
        <f>Table1[[#This Row],[sales]]-Table1[[#This Row],[profit]]</f>
        <v>3746.29</v>
      </c>
      <c r="P7931" s="3">
        <f>Table1[[#This Row],[sales]]*Table1[[#This Row],[quantity]]</f>
        <v>14850.54</v>
      </c>
      <c r="Q7931" s="9">
        <f>Table1[[#This Row],[delivery_date]]-Table1[[#This Row],[order_date]]</f>
        <v>7</v>
      </c>
    </row>
    <row r="7932" spans="1:17" x14ac:dyDescent="0.35">
      <c r="A7932" t="s">
        <v>7963</v>
      </c>
      <c r="B7932" t="s">
        <v>19</v>
      </c>
      <c r="C7932" t="s">
        <v>33</v>
      </c>
      <c r="D7932" s="2">
        <v>2579.71</v>
      </c>
      <c r="E7932">
        <v>0.32</v>
      </c>
      <c r="F7932">
        <v>8</v>
      </c>
      <c r="G7932" s="1">
        <v>45039</v>
      </c>
      <c r="H7932" s="1">
        <v>45042</v>
      </c>
      <c r="I7932" t="s">
        <v>21</v>
      </c>
      <c r="J7932" t="s">
        <v>22</v>
      </c>
      <c r="K7932" s="2">
        <v>329.1</v>
      </c>
      <c r="L7932" t="s">
        <v>28</v>
      </c>
      <c r="M7932">
        <f>YEAR(Table1[[#This Row],[order_date]])</f>
        <v>2023</v>
      </c>
      <c r="N7932">
        <f>MONTH(Table1[[#This Row],[order_date]])</f>
        <v>4</v>
      </c>
      <c r="O7932" s="3">
        <f>Table1[[#This Row],[sales]]-Table1[[#This Row],[profit]]</f>
        <v>2250.61</v>
      </c>
      <c r="P7932" s="3">
        <f>Table1[[#This Row],[sales]]*Table1[[#This Row],[quantity]]</f>
        <v>20637.68</v>
      </c>
      <c r="Q7932" s="9">
        <f>Table1[[#This Row],[delivery_date]]-Table1[[#This Row],[order_date]]</f>
        <v>3</v>
      </c>
    </row>
    <row r="7933" spans="1:17" x14ac:dyDescent="0.35">
      <c r="A7933" t="s">
        <v>7964</v>
      </c>
      <c r="B7933" t="s">
        <v>13</v>
      </c>
      <c r="C7933" t="s">
        <v>33</v>
      </c>
      <c r="D7933" s="2">
        <v>4059.51</v>
      </c>
      <c r="E7933">
        <v>0.17</v>
      </c>
      <c r="F7933">
        <v>8</v>
      </c>
      <c r="G7933" s="1">
        <v>45476</v>
      </c>
      <c r="H7933" s="1">
        <v>45480</v>
      </c>
      <c r="I7933" t="s">
        <v>31</v>
      </c>
      <c r="J7933" t="s">
        <v>27</v>
      </c>
      <c r="K7933" s="2">
        <v>884.07</v>
      </c>
      <c r="L7933" t="s">
        <v>17</v>
      </c>
      <c r="M7933">
        <f>YEAR(Table1[[#This Row],[order_date]])</f>
        <v>2024</v>
      </c>
      <c r="N7933">
        <f>MONTH(Table1[[#This Row],[order_date]])</f>
        <v>7</v>
      </c>
      <c r="O7933" s="3">
        <f>Table1[[#This Row],[sales]]-Table1[[#This Row],[profit]]</f>
        <v>3175.44</v>
      </c>
      <c r="P7933" s="3">
        <f>Table1[[#This Row],[sales]]*Table1[[#This Row],[quantity]]</f>
        <v>32476.080000000002</v>
      </c>
      <c r="Q7933" s="9">
        <f>Table1[[#This Row],[delivery_date]]-Table1[[#This Row],[order_date]]</f>
        <v>4</v>
      </c>
    </row>
    <row r="7934" spans="1:17" x14ac:dyDescent="0.35">
      <c r="A7934" t="s">
        <v>7965</v>
      </c>
      <c r="B7934" t="s">
        <v>13</v>
      </c>
      <c r="C7934" t="s">
        <v>36</v>
      </c>
      <c r="D7934" s="2">
        <v>2877.65</v>
      </c>
      <c r="E7934">
        <v>0</v>
      </c>
      <c r="F7934">
        <v>9</v>
      </c>
      <c r="G7934" s="1">
        <v>45212</v>
      </c>
      <c r="H7934" s="1">
        <v>45214</v>
      </c>
      <c r="I7934" t="s">
        <v>21</v>
      </c>
      <c r="J7934" t="s">
        <v>27</v>
      </c>
      <c r="K7934" s="2">
        <v>660.44</v>
      </c>
      <c r="L7934" t="s">
        <v>28</v>
      </c>
      <c r="M7934">
        <f>YEAR(Table1[[#This Row],[order_date]])</f>
        <v>2023</v>
      </c>
      <c r="N7934">
        <f>MONTH(Table1[[#This Row],[order_date]])</f>
        <v>10</v>
      </c>
      <c r="O7934" s="3">
        <f>Table1[[#This Row],[sales]]-Table1[[#This Row],[profit]]</f>
        <v>2217.21</v>
      </c>
      <c r="P7934" s="3">
        <f>Table1[[#This Row],[sales]]*Table1[[#This Row],[quantity]]</f>
        <v>25898.850000000002</v>
      </c>
      <c r="Q7934" s="9">
        <f>Table1[[#This Row],[delivery_date]]-Table1[[#This Row],[order_date]]</f>
        <v>2</v>
      </c>
    </row>
    <row r="7935" spans="1:17" x14ac:dyDescent="0.35">
      <c r="A7935" t="s">
        <v>7966</v>
      </c>
      <c r="B7935" t="s">
        <v>13</v>
      </c>
      <c r="C7935" t="s">
        <v>26</v>
      </c>
      <c r="D7935" s="2">
        <v>2483.62</v>
      </c>
      <c r="E7935">
        <v>0.28999999999999998</v>
      </c>
      <c r="F7935">
        <v>1</v>
      </c>
      <c r="G7935" s="1">
        <v>45312</v>
      </c>
      <c r="H7935" s="1">
        <v>45318</v>
      </c>
      <c r="I7935" t="s">
        <v>21</v>
      </c>
      <c r="J7935" t="s">
        <v>16</v>
      </c>
      <c r="K7935" s="2">
        <v>638.65</v>
      </c>
      <c r="L7935" t="s">
        <v>17</v>
      </c>
      <c r="M7935">
        <f>YEAR(Table1[[#This Row],[order_date]])</f>
        <v>2024</v>
      </c>
      <c r="N7935">
        <f>MONTH(Table1[[#This Row],[order_date]])</f>
        <v>1</v>
      </c>
      <c r="O7935" s="3">
        <f>Table1[[#This Row],[sales]]-Table1[[#This Row],[profit]]</f>
        <v>1844.9699999999998</v>
      </c>
      <c r="P7935" s="3">
        <f>Table1[[#This Row],[sales]]*Table1[[#This Row],[quantity]]</f>
        <v>2483.62</v>
      </c>
      <c r="Q7935" s="9">
        <f>Table1[[#This Row],[delivery_date]]-Table1[[#This Row],[order_date]]</f>
        <v>6</v>
      </c>
    </row>
    <row r="7936" spans="1:17" x14ac:dyDescent="0.35">
      <c r="A7936" t="s">
        <v>7967</v>
      </c>
      <c r="B7936" t="s">
        <v>19</v>
      </c>
      <c r="C7936" t="s">
        <v>20</v>
      </c>
      <c r="D7936" s="2">
        <v>2734.79</v>
      </c>
      <c r="E7936">
        <v>0.1</v>
      </c>
      <c r="F7936">
        <v>5</v>
      </c>
      <c r="G7936" s="1">
        <v>44946</v>
      </c>
      <c r="H7936" s="1">
        <v>44948</v>
      </c>
      <c r="I7936" t="s">
        <v>31</v>
      </c>
      <c r="J7936" t="s">
        <v>27</v>
      </c>
      <c r="K7936" s="2">
        <v>533.59</v>
      </c>
      <c r="L7936" t="s">
        <v>17</v>
      </c>
      <c r="M7936">
        <f>YEAR(Table1[[#This Row],[order_date]])</f>
        <v>2023</v>
      </c>
      <c r="N7936">
        <f>MONTH(Table1[[#This Row],[order_date]])</f>
        <v>1</v>
      </c>
      <c r="O7936" s="3">
        <f>Table1[[#This Row],[sales]]-Table1[[#This Row],[profit]]</f>
        <v>2201.1999999999998</v>
      </c>
      <c r="P7936" s="3">
        <f>Table1[[#This Row],[sales]]*Table1[[#This Row],[quantity]]</f>
        <v>13673.95</v>
      </c>
      <c r="Q7936" s="9">
        <f>Table1[[#This Row],[delivery_date]]-Table1[[#This Row],[order_date]]</f>
        <v>2</v>
      </c>
    </row>
    <row r="7937" spans="1:17" x14ac:dyDescent="0.35">
      <c r="A7937" t="s">
        <v>7968</v>
      </c>
      <c r="B7937" t="s">
        <v>41</v>
      </c>
      <c r="C7937" t="s">
        <v>36</v>
      </c>
      <c r="D7937" s="2">
        <v>2472.9499999999998</v>
      </c>
      <c r="E7937">
        <v>0.44</v>
      </c>
      <c r="F7937">
        <v>5</v>
      </c>
      <c r="G7937" s="1">
        <v>45390</v>
      </c>
      <c r="H7937" s="1">
        <v>45394</v>
      </c>
      <c r="I7937" t="s">
        <v>31</v>
      </c>
      <c r="J7937" t="s">
        <v>22</v>
      </c>
      <c r="K7937" s="2">
        <v>242.07</v>
      </c>
      <c r="L7937" t="s">
        <v>28</v>
      </c>
      <c r="M7937">
        <f>YEAR(Table1[[#This Row],[order_date]])</f>
        <v>2024</v>
      </c>
      <c r="N7937">
        <f>MONTH(Table1[[#This Row],[order_date]])</f>
        <v>4</v>
      </c>
      <c r="O7937" s="3">
        <f>Table1[[#This Row],[sales]]-Table1[[#This Row],[profit]]</f>
        <v>2230.8799999999997</v>
      </c>
      <c r="P7937" s="3">
        <f>Table1[[#This Row],[sales]]*Table1[[#This Row],[quantity]]</f>
        <v>12364.75</v>
      </c>
      <c r="Q7937" s="9">
        <f>Table1[[#This Row],[delivery_date]]-Table1[[#This Row],[order_date]]</f>
        <v>4</v>
      </c>
    </row>
    <row r="7938" spans="1:17" x14ac:dyDescent="0.35">
      <c r="A7938" t="s">
        <v>7969</v>
      </c>
      <c r="B7938" t="s">
        <v>19</v>
      </c>
      <c r="C7938" t="s">
        <v>20</v>
      </c>
      <c r="D7938" s="2">
        <v>2163.04</v>
      </c>
      <c r="E7938">
        <v>0.47</v>
      </c>
      <c r="F7938">
        <v>7</v>
      </c>
      <c r="G7938" s="1">
        <v>45506</v>
      </c>
      <c r="H7938" s="1">
        <v>45508</v>
      </c>
      <c r="I7938" t="s">
        <v>31</v>
      </c>
      <c r="J7938" t="s">
        <v>16</v>
      </c>
      <c r="K7938" s="2">
        <v>563.6</v>
      </c>
      <c r="L7938" t="s">
        <v>39</v>
      </c>
      <c r="M7938">
        <f>YEAR(Table1[[#This Row],[order_date]])</f>
        <v>2024</v>
      </c>
      <c r="N7938">
        <f>MONTH(Table1[[#This Row],[order_date]])</f>
        <v>8</v>
      </c>
      <c r="O7938" s="3">
        <f>Table1[[#This Row],[sales]]-Table1[[#This Row],[profit]]</f>
        <v>1599.44</v>
      </c>
      <c r="P7938" s="3">
        <f>Table1[[#This Row],[sales]]*Table1[[#This Row],[quantity]]</f>
        <v>15141.279999999999</v>
      </c>
      <c r="Q7938" s="9">
        <f>Table1[[#This Row],[delivery_date]]-Table1[[#This Row],[order_date]]</f>
        <v>2</v>
      </c>
    </row>
    <row r="7939" spans="1:17" x14ac:dyDescent="0.35">
      <c r="A7939" t="s">
        <v>7970</v>
      </c>
      <c r="B7939" t="s">
        <v>19</v>
      </c>
      <c r="C7939" t="s">
        <v>33</v>
      </c>
      <c r="D7939" s="2">
        <v>3646.23</v>
      </c>
      <c r="E7939">
        <v>0.08</v>
      </c>
      <c r="F7939">
        <v>8</v>
      </c>
      <c r="G7939" s="1">
        <v>45643</v>
      </c>
      <c r="H7939" s="1">
        <v>45650</v>
      </c>
      <c r="I7939" t="s">
        <v>21</v>
      </c>
      <c r="J7939" t="s">
        <v>22</v>
      </c>
      <c r="K7939" s="2">
        <v>349.4</v>
      </c>
      <c r="L7939" t="s">
        <v>17</v>
      </c>
      <c r="M7939">
        <f>YEAR(Table1[[#This Row],[order_date]])</f>
        <v>2024</v>
      </c>
      <c r="N7939">
        <f>MONTH(Table1[[#This Row],[order_date]])</f>
        <v>12</v>
      </c>
      <c r="O7939" s="3">
        <f>Table1[[#This Row],[sales]]-Table1[[#This Row],[profit]]</f>
        <v>3296.83</v>
      </c>
      <c r="P7939" s="3">
        <f>Table1[[#This Row],[sales]]*Table1[[#This Row],[quantity]]</f>
        <v>29169.84</v>
      </c>
      <c r="Q7939" s="9">
        <f>Table1[[#This Row],[delivery_date]]-Table1[[#This Row],[order_date]]</f>
        <v>7</v>
      </c>
    </row>
    <row r="7940" spans="1:17" x14ac:dyDescent="0.35">
      <c r="A7940" t="s">
        <v>7971</v>
      </c>
      <c r="B7940" t="s">
        <v>25</v>
      </c>
      <c r="C7940" t="s">
        <v>26</v>
      </c>
      <c r="D7940" s="2">
        <v>1323.41</v>
      </c>
      <c r="E7940">
        <v>0.01</v>
      </c>
      <c r="F7940">
        <v>7</v>
      </c>
      <c r="G7940" s="1">
        <v>45132</v>
      </c>
      <c r="H7940" s="1">
        <v>45137</v>
      </c>
      <c r="I7940" t="s">
        <v>31</v>
      </c>
      <c r="J7940" t="s">
        <v>27</v>
      </c>
      <c r="K7940" s="2">
        <v>217.87</v>
      </c>
      <c r="L7940" t="s">
        <v>39</v>
      </c>
      <c r="M7940">
        <f>YEAR(Table1[[#This Row],[order_date]])</f>
        <v>2023</v>
      </c>
      <c r="N7940">
        <f>MONTH(Table1[[#This Row],[order_date]])</f>
        <v>7</v>
      </c>
      <c r="O7940" s="3">
        <f>Table1[[#This Row],[sales]]-Table1[[#This Row],[profit]]</f>
        <v>1105.54</v>
      </c>
      <c r="P7940" s="3">
        <f>Table1[[#This Row],[sales]]*Table1[[#This Row],[quantity]]</f>
        <v>9263.8700000000008</v>
      </c>
      <c r="Q7940" s="9">
        <f>Table1[[#This Row],[delivery_date]]-Table1[[#This Row],[order_date]]</f>
        <v>5</v>
      </c>
    </row>
    <row r="7941" spans="1:17" x14ac:dyDescent="0.35">
      <c r="A7941" t="s">
        <v>7972</v>
      </c>
      <c r="B7941" t="s">
        <v>19</v>
      </c>
      <c r="C7941" t="s">
        <v>26</v>
      </c>
      <c r="D7941" s="2">
        <v>3120.27</v>
      </c>
      <c r="E7941">
        <v>0</v>
      </c>
      <c r="F7941">
        <v>6</v>
      </c>
      <c r="G7941" s="1">
        <v>45447</v>
      </c>
      <c r="H7941" s="1">
        <v>45452</v>
      </c>
      <c r="I7941" t="s">
        <v>21</v>
      </c>
      <c r="J7941" t="s">
        <v>22</v>
      </c>
      <c r="K7941" s="2">
        <v>226.19</v>
      </c>
      <c r="L7941" t="s">
        <v>23</v>
      </c>
      <c r="M7941">
        <f>YEAR(Table1[[#This Row],[order_date]])</f>
        <v>2024</v>
      </c>
      <c r="N7941">
        <f>MONTH(Table1[[#This Row],[order_date]])</f>
        <v>6</v>
      </c>
      <c r="O7941" s="3">
        <f>Table1[[#This Row],[sales]]-Table1[[#This Row],[profit]]</f>
        <v>2894.08</v>
      </c>
      <c r="P7941" s="3">
        <f>Table1[[#This Row],[sales]]*Table1[[#This Row],[quantity]]</f>
        <v>18721.62</v>
      </c>
      <c r="Q7941" s="9">
        <f>Table1[[#This Row],[delivery_date]]-Table1[[#This Row],[order_date]]</f>
        <v>5</v>
      </c>
    </row>
    <row r="7942" spans="1:17" x14ac:dyDescent="0.35">
      <c r="A7942" t="s">
        <v>7973</v>
      </c>
      <c r="B7942" t="s">
        <v>13</v>
      </c>
      <c r="C7942" t="s">
        <v>33</v>
      </c>
      <c r="D7942" s="2">
        <v>3593.5</v>
      </c>
      <c r="E7942">
        <v>0.46</v>
      </c>
      <c r="F7942">
        <v>4</v>
      </c>
      <c r="G7942" s="1">
        <v>45324</v>
      </c>
      <c r="H7942" s="1">
        <v>45331</v>
      </c>
      <c r="I7942" t="s">
        <v>31</v>
      </c>
      <c r="J7942" t="s">
        <v>27</v>
      </c>
      <c r="K7942" s="2">
        <v>322.70999999999998</v>
      </c>
      <c r="L7942" t="s">
        <v>17</v>
      </c>
      <c r="M7942">
        <f>YEAR(Table1[[#This Row],[order_date]])</f>
        <v>2024</v>
      </c>
      <c r="N7942">
        <f>MONTH(Table1[[#This Row],[order_date]])</f>
        <v>2</v>
      </c>
      <c r="O7942" s="3">
        <f>Table1[[#This Row],[sales]]-Table1[[#This Row],[profit]]</f>
        <v>3270.79</v>
      </c>
      <c r="P7942" s="3">
        <f>Table1[[#This Row],[sales]]*Table1[[#This Row],[quantity]]</f>
        <v>14374</v>
      </c>
      <c r="Q7942" s="9">
        <f>Table1[[#This Row],[delivery_date]]-Table1[[#This Row],[order_date]]</f>
        <v>7</v>
      </c>
    </row>
    <row r="7943" spans="1:17" x14ac:dyDescent="0.35">
      <c r="A7943" t="s">
        <v>7974</v>
      </c>
      <c r="B7943" t="s">
        <v>41</v>
      </c>
      <c r="C7943" t="s">
        <v>14</v>
      </c>
      <c r="D7943" s="2">
        <v>4471.25</v>
      </c>
      <c r="E7943">
        <v>0.08</v>
      </c>
      <c r="F7943">
        <v>9</v>
      </c>
      <c r="G7943" s="1">
        <v>45432</v>
      </c>
      <c r="H7943" s="1">
        <v>45433</v>
      </c>
      <c r="I7943" t="s">
        <v>31</v>
      </c>
      <c r="J7943" t="s">
        <v>22</v>
      </c>
      <c r="K7943" s="2">
        <v>437.99</v>
      </c>
      <c r="L7943" t="s">
        <v>23</v>
      </c>
      <c r="M7943">
        <f>YEAR(Table1[[#This Row],[order_date]])</f>
        <v>2024</v>
      </c>
      <c r="N7943">
        <f>MONTH(Table1[[#This Row],[order_date]])</f>
        <v>5</v>
      </c>
      <c r="O7943" s="3">
        <f>Table1[[#This Row],[sales]]-Table1[[#This Row],[profit]]</f>
        <v>4033.26</v>
      </c>
      <c r="P7943" s="3">
        <f>Table1[[#This Row],[sales]]*Table1[[#This Row],[quantity]]</f>
        <v>40241.25</v>
      </c>
      <c r="Q7943" s="9">
        <f>Table1[[#This Row],[delivery_date]]-Table1[[#This Row],[order_date]]</f>
        <v>1</v>
      </c>
    </row>
    <row r="7944" spans="1:17" x14ac:dyDescent="0.35">
      <c r="A7944" t="s">
        <v>7975</v>
      </c>
      <c r="B7944" t="s">
        <v>41</v>
      </c>
      <c r="C7944" t="s">
        <v>26</v>
      </c>
      <c r="D7944" s="2">
        <v>1726.2</v>
      </c>
      <c r="E7944">
        <v>0.22</v>
      </c>
      <c r="F7944">
        <v>2</v>
      </c>
      <c r="G7944" s="1">
        <v>45192</v>
      </c>
      <c r="H7944" s="1">
        <v>45199</v>
      </c>
      <c r="I7944" t="s">
        <v>31</v>
      </c>
      <c r="J7944" t="s">
        <v>22</v>
      </c>
      <c r="K7944" s="2">
        <v>396.81</v>
      </c>
      <c r="L7944" t="s">
        <v>17</v>
      </c>
      <c r="M7944">
        <f>YEAR(Table1[[#This Row],[order_date]])</f>
        <v>2023</v>
      </c>
      <c r="N7944">
        <f>MONTH(Table1[[#This Row],[order_date]])</f>
        <v>9</v>
      </c>
      <c r="O7944" s="3">
        <f>Table1[[#This Row],[sales]]-Table1[[#This Row],[profit]]</f>
        <v>1329.39</v>
      </c>
      <c r="P7944" s="3">
        <f>Table1[[#This Row],[sales]]*Table1[[#This Row],[quantity]]</f>
        <v>3452.4</v>
      </c>
      <c r="Q7944" s="9">
        <f>Table1[[#This Row],[delivery_date]]-Table1[[#This Row],[order_date]]</f>
        <v>7</v>
      </c>
    </row>
    <row r="7945" spans="1:17" x14ac:dyDescent="0.35">
      <c r="A7945" t="s">
        <v>7976</v>
      </c>
      <c r="B7945" t="s">
        <v>41</v>
      </c>
      <c r="C7945" t="s">
        <v>14</v>
      </c>
      <c r="D7945" s="2">
        <v>4316.9399999999996</v>
      </c>
      <c r="E7945">
        <v>0.03</v>
      </c>
      <c r="F7945">
        <v>6</v>
      </c>
      <c r="G7945" s="1">
        <v>45125</v>
      </c>
      <c r="H7945" s="1">
        <v>45129</v>
      </c>
      <c r="I7945" t="s">
        <v>21</v>
      </c>
      <c r="J7945" t="s">
        <v>16</v>
      </c>
      <c r="K7945" s="2">
        <v>453.08</v>
      </c>
      <c r="L7945" t="s">
        <v>17</v>
      </c>
      <c r="M7945">
        <f>YEAR(Table1[[#This Row],[order_date]])</f>
        <v>2023</v>
      </c>
      <c r="N7945">
        <f>MONTH(Table1[[#This Row],[order_date]])</f>
        <v>7</v>
      </c>
      <c r="O7945" s="3">
        <f>Table1[[#This Row],[sales]]-Table1[[#This Row],[profit]]</f>
        <v>3863.8599999999997</v>
      </c>
      <c r="P7945" s="3">
        <f>Table1[[#This Row],[sales]]*Table1[[#This Row],[quantity]]</f>
        <v>25901.64</v>
      </c>
      <c r="Q7945" s="9">
        <f>Table1[[#This Row],[delivery_date]]-Table1[[#This Row],[order_date]]</f>
        <v>4</v>
      </c>
    </row>
    <row r="7946" spans="1:17" x14ac:dyDescent="0.35">
      <c r="A7946" t="s">
        <v>7977</v>
      </c>
      <c r="B7946" t="s">
        <v>13</v>
      </c>
      <c r="C7946" t="s">
        <v>20</v>
      </c>
      <c r="D7946" s="2">
        <v>4731.93</v>
      </c>
      <c r="E7946">
        <v>0.19</v>
      </c>
      <c r="F7946">
        <v>6</v>
      </c>
      <c r="G7946" s="1">
        <v>45239</v>
      </c>
      <c r="H7946" s="1">
        <v>45244</v>
      </c>
      <c r="I7946" t="s">
        <v>15</v>
      </c>
      <c r="J7946" t="s">
        <v>27</v>
      </c>
      <c r="K7946" s="2">
        <v>842.47</v>
      </c>
      <c r="L7946" t="s">
        <v>39</v>
      </c>
      <c r="M7946">
        <f>YEAR(Table1[[#This Row],[order_date]])</f>
        <v>2023</v>
      </c>
      <c r="N7946">
        <f>MONTH(Table1[[#This Row],[order_date]])</f>
        <v>11</v>
      </c>
      <c r="O7946" s="3">
        <f>Table1[[#This Row],[sales]]-Table1[[#This Row],[profit]]</f>
        <v>3889.46</v>
      </c>
      <c r="P7946" s="3">
        <f>Table1[[#This Row],[sales]]*Table1[[#This Row],[quantity]]</f>
        <v>28391.58</v>
      </c>
      <c r="Q7946" s="9">
        <f>Table1[[#This Row],[delivery_date]]-Table1[[#This Row],[order_date]]</f>
        <v>5</v>
      </c>
    </row>
    <row r="7947" spans="1:17" x14ac:dyDescent="0.35">
      <c r="A7947" t="s">
        <v>7978</v>
      </c>
      <c r="B7947" t="s">
        <v>13</v>
      </c>
      <c r="C7947" t="s">
        <v>26</v>
      </c>
      <c r="D7947" s="2">
        <v>3278.53</v>
      </c>
      <c r="E7947">
        <v>0.39</v>
      </c>
      <c r="F7947">
        <v>4</v>
      </c>
      <c r="G7947" s="1">
        <v>44932</v>
      </c>
      <c r="H7947" s="1">
        <v>44936</v>
      </c>
      <c r="I7947" t="s">
        <v>21</v>
      </c>
      <c r="J7947" t="s">
        <v>16</v>
      </c>
      <c r="K7947" s="2">
        <v>719.2</v>
      </c>
      <c r="L7947" t="s">
        <v>17</v>
      </c>
      <c r="M7947">
        <f>YEAR(Table1[[#This Row],[order_date]])</f>
        <v>2023</v>
      </c>
      <c r="N7947">
        <f>MONTH(Table1[[#This Row],[order_date]])</f>
        <v>1</v>
      </c>
      <c r="O7947" s="3">
        <f>Table1[[#This Row],[sales]]-Table1[[#This Row],[profit]]</f>
        <v>2559.33</v>
      </c>
      <c r="P7947" s="3">
        <f>Table1[[#This Row],[sales]]*Table1[[#This Row],[quantity]]</f>
        <v>13114.12</v>
      </c>
      <c r="Q7947" s="9">
        <f>Table1[[#This Row],[delivery_date]]-Table1[[#This Row],[order_date]]</f>
        <v>4</v>
      </c>
    </row>
    <row r="7948" spans="1:17" x14ac:dyDescent="0.35">
      <c r="A7948" t="s">
        <v>7979</v>
      </c>
      <c r="B7948" t="s">
        <v>13</v>
      </c>
      <c r="C7948" t="s">
        <v>33</v>
      </c>
      <c r="D7948" s="2">
        <v>3880.02</v>
      </c>
      <c r="E7948">
        <v>0.2</v>
      </c>
      <c r="F7948">
        <v>3</v>
      </c>
      <c r="G7948" s="1">
        <v>45195</v>
      </c>
      <c r="H7948" s="1">
        <v>45198</v>
      </c>
      <c r="I7948" t="s">
        <v>21</v>
      </c>
      <c r="J7948" t="s">
        <v>16</v>
      </c>
      <c r="K7948" s="2">
        <v>727.5</v>
      </c>
      <c r="L7948" t="s">
        <v>39</v>
      </c>
      <c r="M7948">
        <f>YEAR(Table1[[#This Row],[order_date]])</f>
        <v>2023</v>
      </c>
      <c r="N7948">
        <f>MONTH(Table1[[#This Row],[order_date]])</f>
        <v>9</v>
      </c>
      <c r="O7948" s="3">
        <f>Table1[[#This Row],[sales]]-Table1[[#This Row],[profit]]</f>
        <v>3152.52</v>
      </c>
      <c r="P7948" s="3">
        <f>Table1[[#This Row],[sales]]*Table1[[#This Row],[quantity]]</f>
        <v>11640.06</v>
      </c>
      <c r="Q7948" s="9">
        <f>Table1[[#This Row],[delivery_date]]-Table1[[#This Row],[order_date]]</f>
        <v>3</v>
      </c>
    </row>
    <row r="7949" spans="1:17" x14ac:dyDescent="0.35">
      <c r="A7949" t="s">
        <v>7980</v>
      </c>
      <c r="B7949" t="s">
        <v>13</v>
      </c>
      <c r="C7949" t="s">
        <v>14</v>
      </c>
      <c r="D7949" s="2">
        <v>2087.96</v>
      </c>
      <c r="E7949">
        <v>0.39</v>
      </c>
      <c r="F7949">
        <v>3</v>
      </c>
      <c r="G7949" s="1">
        <v>45497</v>
      </c>
      <c r="H7949" s="1">
        <v>45501</v>
      </c>
      <c r="I7949" t="s">
        <v>15</v>
      </c>
      <c r="J7949" t="s">
        <v>16</v>
      </c>
      <c r="K7949" s="2">
        <v>449.19</v>
      </c>
      <c r="L7949" t="s">
        <v>48</v>
      </c>
      <c r="M7949">
        <f>YEAR(Table1[[#This Row],[order_date]])</f>
        <v>2024</v>
      </c>
      <c r="N7949">
        <f>MONTH(Table1[[#This Row],[order_date]])</f>
        <v>7</v>
      </c>
      <c r="O7949" s="3">
        <f>Table1[[#This Row],[sales]]-Table1[[#This Row],[profit]]</f>
        <v>1638.77</v>
      </c>
      <c r="P7949" s="3">
        <f>Table1[[#This Row],[sales]]*Table1[[#This Row],[quantity]]</f>
        <v>6263.88</v>
      </c>
      <c r="Q7949" s="9">
        <f>Table1[[#This Row],[delivery_date]]-Table1[[#This Row],[order_date]]</f>
        <v>4</v>
      </c>
    </row>
    <row r="7950" spans="1:17" x14ac:dyDescent="0.35">
      <c r="A7950" t="s">
        <v>7981</v>
      </c>
      <c r="B7950" t="s">
        <v>13</v>
      </c>
      <c r="C7950" t="s">
        <v>20</v>
      </c>
      <c r="D7950" s="2">
        <v>4765.46</v>
      </c>
      <c r="E7950">
        <v>0.34</v>
      </c>
      <c r="F7950">
        <v>2</v>
      </c>
      <c r="G7950" s="1">
        <v>45306</v>
      </c>
      <c r="H7950" s="1">
        <v>45307</v>
      </c>
      <c r="I7950" t="s">
        <v>15</v>
      </c>
      <c r="J7950" t="s">
        <v>16</v>
      </c>
      <c r="K7950" s="2">
        <v>1309.8699999999999</v>
      </c>
      <c r="L7950" t="s">
        <v>28</v>
      </c>
      <c r="M7950">
        <f>YEAR(Table1[[#This Row],[order_date]])</f>
        <v>2024</v>
      </c>
      <c r="N7950">
        <f>MONTH(Table1[[#This Row],[order_date]])</f>
        <v>1</v>
      </c>
      <c r="O7950" s="3">
        <f>Table1[[#This Row],[sales]]-Table1[[#This Row],[profit]]</f>
        <v>3455.59</v>
      </c>
      <c r="P7950" s="3">
        <f>Table1[[#This Row],[sales]]*Table1[[#This Row],[quantity]]</f>
        <v>9530.92</v>
      </c>
      <c r="Q7950" s="9">
        <f>Table1[[#This Row],[delivery_date]]-Table1[[#This Row],[order_date]]</f>
        <v>1</v>
      </c>
    </row>
    <row r="7951" spans="1:17" x14ac:dyDescent="0.35">
      <c r="A7951" t="s">
        <v>7982</v>
      </c>
      <c r="B7951" t="s">
        <v>19</v>
      </c>
      <c r="C7951" t="s">
        <v>20</v>
      </c>
      <c r="D7951" s="2">
        <v>3387.22</v>
      </c>
      <c r="E7951">
        <v>0.26</v>
      </c>
      <c r="F7951">
        <v>3</v>
      </c>
      <c r="G7951" s="1">
        <v>45046</v>
      </c>
      <c r="H7951" s="1">
        <v>45047</v>
      </c>
      <c r="I7951" t="s">
        <v>15</v>
      </c>
      <c r="J7951" t="s">
        <v>22</v>
      </c>
      <c r="K7951" s="2">
        <v>987.3</v>
      </c>
      <c r="L7951" t="s">
        <v>39</v>
      </c>
      <c r="M7951">
        <f>YEAR(Table1[[#This Row],[order_date]])</f>
        <v>2023</v>
      </c>
      <c r="N7951">
        <f>MONTH(Table1[[#This Row],[order_date]])</f>
        <v>4</v>
      </c>
      <c r="O7951" s="3">
        <f>Table1[[#This Row],[sales]]-Table1[[#This Row],[profit]]</f>
        <v>2399.92</v>
      </c>
      <c r="P7951" s="3">
        <f>Table1[[#This Row],[sales]]*Table1[[#This Row],[quantity]]</f>
        <v>10161.66</v>
      </c>
      <c r="Q7951" s="9">
        <f>Table1[[#This Row],[delivery_date]]-Table1[[#This Row],[order_date]]</f>
        <v>1</v>
      </c>
    </row>
    <row r="7952" spans="1:17" x14ac:dyDescent="0.35">
      <c r="A7952" t="s">
        <v>7983</v>
      </c>
      <c r="B7952" t="s">
        <v>13</v>
      </c>
      <c r="C7952" t="s">
        <v>26</v>
      </c>
      <c r="D7952" s="2">
        <v>1619.77</v>
      </c>
      <c r="E7952">
        <v>0.37</v>
      </c>
      <c r="F7952">
        <v>4</v>
      </c>
      <c r="G7952" s="1">
        <v>45464</v>
      </c>
      <c r="H7952" s="1">
        <v>45467</v>
      </c>
      <c r="I7952" t="s">
        <v>21</v>
      </c>
      <c r="J7952" t="s">
        <v>27</v>
      </c>
      <c r="K7952" s="2">
        <v>357.99</v>
      </c>
      <c r="L7952" t="s">
        <v>34</v>
      </c>
      <c r="M7952">
        <f>YEAR(Table1[[#This Row],[order_date]])</f>
        <v>2024</v>
      </c>
      <c r="N7952">
        <f>MONTH(Table1[[#This Row],[order_date]])</f>
        <v>6</v>
      </c>
      <c r="O7952" s="3">
        <f>Table1[[#This Row],[sales]]-Table1[[#This Row],[profit]]</f>
        <v>1261.78</v>
      </c>
      <c r="P7952" s="3">
        <f>Table1[[#This Row],[sales]]*Table1[[#This Row],[quantity]]</f>
        <v>6479.08</v>
      </c>
      <c r="Q7952" s="9">
        <f>Table1[[#This Row],[delivery_date]]-Table1[[#This Row],[order_date]]</f>
        <v>3</v>
      </c>
    </row>
    <row r="7953" spans="1:17" x14ac:dyDescent="0.35">
      <c r="A7953" t="s">
        <v>7984</v>
      </c>
      <c r="B7953" t="s">
        <v>13</v>
      </c>
      <c r="C7953" t="s">
        <v>26</v>
      </c>
      <c r="D7953" s="2">
        <v>2080.88</v>
      </c>
      <c r="E7953">
        <v>0.44</v>
      </c>
      <c r="F7953">
        <v>4</v>
      </c>
      <c r="G7953" s="1">
        <v>45470</v>
      </c>
      <c r="H7953" s="1">
        <v>45474</v>
      </c>
      <c r="I7953" t="s">
        <v>31</v>
      </c>
      <c r="J7953" t="s">
        <v>16</v>
      </c>
      <c r="K7953" s="2">
        <v>201.2</v>
      </c>
      <c r="L7953" t="s">
        <v>17</v>
      </c>
      <c r="M7953">
        <f>YEAR(Table1[[#This Row],[order_date]])</f>
        <v>2024</v>
      </c>
      <c r="N7953">
        <f>MONTH(Table1[[#This Row],[order_date]])</f>
        <v>6</v>
      </c>
      <c r="O7953" s="3">
        <f>Table1[[#This Row],[sales]]-Table1[[#This Row],[profit]]</f>
        <v>1879.68</v>
      </c>
      <c r="P7953" s="3">
        <f>Table1[[#This Row],[sales]]*Table1[[#This Row],[quantity]]</f>
        <v>8323.52</v>
      </c>
      <c r="Q7953" s="9">
        <f>Table1[[#This Row],[delivery_date]]-Table1[[#This Row],[order_date]]</f>
        <v>4</v>
      </c>
    </row>
    <row r="7954" spans="1:17" x14ac:dyDescent="0.35">
      <c r="A7954" t="s">
        <v>7985</v>
      </c>
      <c r="B7954" t="s">
        <v>13</v>
      </c>
      <c r="C7954" t="s">
        <v>36</v>
      </c>
      <c r="D7954" s="2">
        <v>3127</v>
      </c>
      <c r="E7954">
        <v>0.4</v>
      </c>
      <c r="F7954">
        <v>7</v>
      </c>
      <c r="G7954" s="1">
        <v>45377</v>
      </c>
      <c r="H7954" s="1">
        <v>45383</v>
      </c>
      <c r="I7954" t="s">
        <v>15</v>
      </c>
      <c r="J7954" t="s">
        <v>22</v>
      </c>
      <c r="K7954" s="2">
        <v>921.87</v>
      </c>
      <c r="L7954" t="s">
        <v>28</v>
      </c>
      <c r="M7954">
        <f>YEAR(Table1[[#This Row],[order_date]])</f>
        <v>2024</v>
      </c>
      <c r="N7954">
        <f>MONTH(Table1[[#This Row],[order_date]])</f>
        <v>3</v>
      </c>
      <c r="O7954" s="3">
        <f>Table1[[#This Row],[sales]]-Table1[[#This Row],[profit]]</f>
        <v>2205.13</v>
      </c>
      <c r="P7954" s="3">
        <f>Table1[[#This Row],[sales]]*Table1[[#This Row],[quantity]]</f>
        <v>21889</v>
      </c>
      <c r="Q7954" s="9">
        <f>Table1[[#This Row],[delivery_date]]-Table1[[#This Row],[order_date]]</f>
        <v>6</v>
      </c>
    </row>
    <row r="7955" spans="1:17" x14ac:dyDescent="0.35">
      <c r="A7955" t="s">
        <v>7986</v>
      </c>
      <c r="B7955" t="s">
        <v>13</v>
      </c>
      <c r="C7955" t="s">
        <v>36</v>
      </c>
      <c r="D7955" s="2">
        <v>1247.26</v>
      </c>
      <c r="E7955">
        <v>0.35</v>
      </c>
      <c r="F7955">
        <v>4</v>
      </c>
      <c r="G7955" s="1">
        <v>45321</v>
      </c>
      <c r="H7955" s="1">
        <v>45325</v>
      </c>
      <c r="I7955" t="s">
        <v>31</v>
      </c>
      <c r="J7955" t="s">
        <v>22</v>
      </c>
      <c r="K7955" s="2">
        <v>84.26</v>
      </c>
      <c r="L7955" t="s">
        <v>28</v>
      </c>
      <c r="M7955">
        <f>YEAR(Table1[[#This Row],[order_date]])</f>
        <v>2024</v>
      </c>
      <c r="N7955">
        <f>MONTH(Table1[[#This Row],[order_date]])</f>
        <v>1</v>
      </c>
      <c r="O7955" s="3">
        <f>Table1[[#This Row],[sales]]-Table1[[#This Row],[profit]]</f>
        <v>1163</v>
      </c>
      <c r="P7955" s="3">
        <f>Table1[[#This Row],[sales]]*Table1[[#This Row],[quantity]]</f>
        <v>4989.04</v>
      </c>
      <c r="Q7955" s="9">
        <f>Table1[[#This Row],[delivery_date]]-Table1[[#This Row],[order_date]]</f>
        <v>4</v>
      </c>
    </row>
    <row r="7956" spans="1:17" x14ac:dyDescent="0.35">
      <c r="A7956" t="s">
        <v>7987</v>
      </c>
      <c r="B7956" t="s">
        <v>41</v>
      </c>
      <c r="C7956" t="s">
        <v>26</v>
      </c>
      <c r="D7956" s="2">
        <v>3794.18</v>
      </c>
      <c r="E7956">
        <v>0.35</v>
      </c>
      <c r="F7956">
        <v>9</v>
      </c>
      <c r="G7956" s="1">
        <v>45368</v>
      </c>
      <c r="H7956" s="1">
        <v>45373</v>
      </c>
      <c r="I7956" t="s">
        <v>21</v>
      </c>
      <c r="J7956" t="s">
        <v>22</v>
      </c>
      <c r="K7956" s="2">
        <v>1069.71</v>
      </c>
      <c r="L7956" t="s">
        <v>48</v>
      </c>
      <c r="M7956">
        <f>YEAR(Table1[[#This Row],[order_date]])</f>
        <v>2024</v>
      </c>
      <c r="N7956">
        <f>MONTH(Table1[[#This Row],[order_date]])</f>
        <v>3</v>
      </c>
      <c r="O7956" s="3">
        <f>Table1[[#This Row],[sales]]-Table1[[#This Row],[profit]]</f>
        <v>2724.47</v>
      </c>
      <c r="P7956" s="3">
        <f>Table1[[#This Row],[sales]]*Table1[[#This Row],[quantity]]</f>
        <v>34147.619999999995</v>
      </c>
      <c r="Q7956" s="9">
        <f>Table1[[#This Row],[delivery_date]]-Table1[[#This Row],[order_date]]</f>
        <v>5</v>
      </c>
    </row>
    <row r="7957" spans="1:17" x14ac:dyDescent="0.35">
      <c r="A7957" t="s">
        <v>7988</v>
      </c>
      <c r="B7957" t="s">
        <v>13</v>
      </c>
      <c r="C7957" t="s">
        <v>36</v>
      </c>
      <c r="D7957" s="2">
        <v>1200.99</v>
      </c>
      <c r="E7957">
        <v>0.08</v>
      </c>
      <c r="F7957">
        <v>8</v>
      </c>
      <c r="G7957" s="1">
        <v>45083</v>
      </c>
      <c r="H7957" s="1">
        <v>45088</v>
      </c>
      <c r="I7957" t="s">
        <v>15</v>
      </c>
      <c r="J7957" t="s">
        <v>16</v>
      </c>
      <c r="K7957" s="2">
        <v>195.68</v>
      </c>
      <c r="L7957" t="s">
        <v>28</v>
      </c>
      <c r="M7957">
        <f>YEAR(Table1[[#This Row],[order_date]])</f>
        <v>2023</v>
      </c>
      <c r="N7957">
        <f>MONTH(Table1[[#This Row],[order_date]])</f>
        <v>6</v>
      </c>
      <c r="O7957" s="3">
        <f>Table1[[#This Row],[sales]]-Table1[[#This Row],[profit]]</f>
        <v>1005.31</v>
      </c>
      <c r="P7957" s="3">
        <f>Table1[[#This Row],[sales]]*Table1[[#This Row],[quantity]]</f>
        <v>9607.92</v>
      </c>
      <c r="Q7957" s="9">
        <f>Table1[[#This Row],[delivery_date]]-Table1[[#This Row],[order_date]]</f>
        <v>5</v>
      </c>
    </row>
    <row r="7958" spans="1:17" x14ac:dyDescent="0.35">
      <c r="A7958" t="s">
        <v>7989</v>
      </c>
      <c r="B7958" t="s">
        <v>19</v>
      </c>
      <c r="C7958" t="s">
        <v>33</v>
      </c>
      <c r="D7958" s="2">
        <v>2999.77</v>
      </c>
      <c r="E7958">
        <v>0.48</v>
      </c>
      <c r="F7958">
        <v>1</v>
      </c>
      <c r="G7958" s="1">
        <v>45056</v>
      </c>
      <c r="H7958" s="1">
        <v>45057</v>
      </c>
      <c r="I7958" t="s">
        <v>31</v>
      </c>
      <c r="J7958" t="s">
        <v>27</v>
      </c>
      <c r="K7958" s="2">
        <v>781.8</v>
      </c>
      <c r="L7958" t="s">
        <v>28</v>
      </c>
      <c r="M7958">
        <f>YEAR(Table1[[#This Row],[order_date]])</f>
        <v>2023</v>
      </c>
      <c r="N7958">
        <f>MONTH(Table1[[#This Row],[order_date]])</f>
        <v>5</v>
      </c>
      <c r="O7958" s="3">
        <f>Table1[[#This Row],[sales]]-Table1[[#This Row],[profit]]</f>
        <v>2217.9700000000003</v>
      </c>
      <c r="P7958" s="3">
        <f>Table1[[#This Row],[sales]]*Table1[[#This Row],[quantity]]</f>
        <v>2999.77</v>
      </c>
      <c r="Q7958" s="9">
        <f>Table1[[#This Row],[delivery_date]]-Table1[[#This Row],[order_date]]</f>
        <v>1</v>
      </c>
    </row>
    <row r="7959" spans="1:17" x14ac:dyDescent="0.35">
      <c r="A7959" t="s">
        <v>7990</v>
      </c>
      <c r="B7959" t="s">
        <v>19</v>
      </c>
      <c r="C7959" t="s">
        <v>33</v>
      </c>
      <c r="D7959" s="2">
        <v>3515.33</v>
      </c>
      <c r="E7959">
        <v>0.1</v>
      </c>
      <c r="F7959">
        <v>1</v>
      </c>
      <c r="G7959" s="1">
        <v>45161</v>
      </c>
      <c r="H7959" s="1">
        <v>45165</v>
      </c>
      <c r="I7959" t="s">
        <v>31</v>
      </c>
      <c r="J7959" t="s">
        <v>22</v>
      </c>
      <c r="K7959" s="2">
        <v>474.72</v>
      </c>
      <c r="L7959" t="s">
        <v>34</v>
      </c>
      <c r="M7959">
        <f>YEAR(Table1[[#This Row],[order_date]])</f>
        <v>2023</v>
      </c>
      <c r="N7959">
        <f>MONTH(Table1[[#This Row],[order_date]])</f>
        <v>8</v>
      </c>
      <c r="O7959" s="3">
        <f>Table1[[#This Row],[sales]]-Table1[[#This Row],[profit]]</f>
        <v>3040.6099999999997</v>
      </c>
      <c r="P7959" s="3">
        <f>Table1[[#This Row],[sales]]*Table1[[#This Row],[quantity]]</f>
        <v>3515.33</v>
      </c>
      <c r="Q7959" s="9">
        <f>Table1[[#This Row],[delivery_date]]-Table1[[#This Row],[order_date]]</f>
        <v>4</v>
      </c>
    </row>
    <row r="7960" spans="1:17" x14ac:dyDescent="0.35">
      <c r="A7960" t="s">
        <v>7991</v>
      </c>
      <c r="B7960" t="s">
        <v>19</v>
      </c>
      <c r="C7960" t="s">
        <v>36</v>
      </c>
      <c r="D7960" s="2">
        <v>4312.76</v>
      </c>
      <c r="E7960">
        <v>0.17</v>
      </c>
      <c r="F7960">
        <v>6</v>
      </c>
      <c r="G7960" s="1">
        <v>45378</v>
      </c>
      <c r="H7960" s="1">
        <v>45380</v>
      </c>
      <c r="I7960" t="s">
        <v>15</v>
      </c>
      <c r="J7960" t="s">
        <v>27</v>
      </c>
      <c r="K7960" s="2">
        <v>821.04</v>
      </c>
      <c r="L7960" t="s">
        <v>34</v>
      </c>
      <c r="M7960">
        <f>YEAR(Table1[[#This Row],[order_date]])</f>
        <v>2024</v>
      </c>
      <c r="N7960">
        <f>MONTH(Table1[[#This Row],[order_date]])</f>
        <v>3</v>
      </c>
      <c r="O7960" s="3">
        <f>Table1[[#This Row],[sales]]-Table1[[#This Row],[profit]]</f>
        <v>3491.7200000000003</v>
      </c>
      <c r="P7960" s="3">
        <f>Table1[[#This Row],[sales]]*Table1[[#This Row],[quantity]]</f>
        <v>25876.560000000001</v>
      </c>
      <c r="Q7960" s="9">
        <f>Table1[[#This Row],[delivery_date]]-Table1[[#This Row],[order_date]]</f>
        <v>2</v>
      </c>
    </row>
    <row r="7961" spans="1:17" x14ac:dyDescent="0.35">
      <c r="A7961" t="s">
        <v>7992</v>
      </c>
      <c r="B7961" t="s">
        <v>25</v>
      </c>
      <c r="C7961" t="s">
        <v>26</v>
      </c>
      <c r="D7961" s="2">
        <v>3696.11</v>
      </c>
      <c r="E7961">
        <v>0.26</v>
      </c>
      <c r="F7961">
        <v>4</v>
      </c>
      <c r="G7961" s="1">
        <v>44975</v>
      </c>
      <c r="H7961" s="1">
        <v>44980</v>
      </c>
      <c r="I7961" t="s">
        <v>21</v>
      </c>
      <c r="J7961" t="s">
        <v>27</v>
      </c>
      <c r="K7961" s="2">
        <v>315.70999999999998</v>
      </c>
      <c r="L7961" t="s">
        <v>34</v>
      </c>
      <c r="M7961">
        <f>YEAR(Table1[[#This Row],[order_date]])</f>
        <v>2023</v>
      </c>
      <c r="N7961">
        <f>MONTH(Table1[[#This Row],[order_date]])</f>
        <v>2</v>
      </c>
      <c r="O7961" s="3">
        <f>Table1[[#This Row],[sales]]-Table1[[#This Row],[profit]]</f>
        <v>3380.4</v>
      </c>
      <c r="P7961" s="3">
        <f>Table1[[#This Row],[sales]]*Table1[[#This Row],[quantity]]</f>
        <v>14784.44</v>
      </c>
      <c r="Q7961" s="9">
        <f>Table1[[#This Row],[delivery_date]]-Table1[[#This Row],[order_date]]</f>
        <v>5</v>
      </c>
    </row>
    <row r="7962" spans="1:17" x14ac:dyDescent="0.35">
      <c r="A7962" t="s">
        <v>7993</v>
      </c>
      <c r="B7962" t="s">
        <v>41</v>
      </c>
      <c r="C7962" t="s">
        <v>33</v>
      </c>
      <c r="D7962" s="2">
        <v>4014.24</v>
      </c>
      <c r="E7962">
        <v>0.06</v>
      </c>
      <c r="F7962">
        <v>6</v>
      </c>
      <c r="G7962" s="1">
        <v>45295</v>
      </c>
      <c r="H7962" s="1">
        <v>45299</v>
      </c>
      <c r="I7962" t="s">
        <v>15</v>
      </c>
      <c r="J7962" t="s">
        <v>22</v>
      </c>
      <c r="K7962" s="2">
        <v>1109.04</v>
      </c>
      <c r="L7962" t="s">
        <v>23</v>
      </c>
      <c r="M7962">
        <f>YEAR(Table1[[#This Row],[order_date]])</f>
        <v>2024</v>
      </c>
      <c r="N7962">
        <f>MONTH(Table1[[#This Row],[order_date]])</f>
        <v>1</v>
      </c>
      <c r="O7962" s="3">
        <f>Table1[[#This Row],[sales]]-Table1[[#This Row],[profit]]</f>
        <v>2905.2</v>
      </c>
      <c r="P7962" s="3">
        <f>Table1[[#This Row],[sales]]*Table1[[#This Row],[quantity]]</f>
        <v>24085.439999999999</v>
      </c>
      <c r="Q7962" s="9">
        <f>Table1[[#This Row],[delivery_date]]-Table1[[#This Row],[order_date]]</f>
        <v>4</v>
      </c>
    </row>
    <row r="7963" spans="1:17" x14ac:dyDescent="0.35">
      <c r="A7963" t="s">
        <v>7994</v>
      </c>
      <c r="B7963" t="s">
        <v>13</v>
      </c>
      <c r="C7963" t="s">
        <v>20</v>
      </c>
      <c r="D7963" s="2">
        <v>4573.37</v>
      </c>
      <c r="E7963">
        <v>0.3</v>
      </c>
      <c r="F7963">
        <v>9</v>
      </c>
      <c r="G7963" s="1">
        <v>45331</v>
      </c>
      <c r="H7963" s="1">
        <v>45334</v>
      </c>
      <c r="I7963" t="s">
        <v>31</v>
      </c>
      <c r="J7963" t="s">
        <v>16</v>
      </c>
      <c r="K7963" s="2">
        <v>571.45000000000005</v>
      </c>
      <c r="L7963" t="s">
        <v>34</v>
      </c>
      <c r="M7963">
        <f>YEAR(Table1[[#This Row],[order_date]])</f>
        <v>2024</v>
      </c>
      <c r="N7963">
        <f>MONTH(Table1[[#This Row],[order_date]])</f>
        <v>2</v>
      </c>
      <c r="O7963" s="3">
        <f>Table1[[#This Row],[sales]]-Table1[[#This Row],[profit]]</f>
        <v>4001.92</v>
      </c>
      <c r="P7963" s="3">
        <f>Table1[[#This Row],[sales]]*Table1[[#This Row],[quantity]]</f>
        <v>41160.33</v>
      </c>
      <c r="Q7963" s="9">
        <f>Table1[[#This Row],[delivery_date]]-Table1[[#This Row],[order_date]]</f>
        <v>3</v>
      </c>
    </row>
    <row r="7964" spans="1:17" x14ac:dyDescent="0.35">
      <c r="A7964" t="s">
        <v>7995</v>
      </c>
      <c r="B7964" t="s">
        <v>25</v>
      </c>
      <c r="C7964" t="s">
        <v>26</v>
      </c>
      <c r="D7964" s="2">
        <v>3029.08</v>
      </c>
      <c r="E7964">
        <v>0.09</v>
      </c>
      <c r="F7964">
        <v>5</v>
      </c>
      <c r="G7964" s="1">
        <v>45455</v>
      </c>
      <c r="H7964" s="1">
        <v>45460</v>
      </c>
      <c r="I7964" t="s">
        <v>31</v>
      </c>
      <c r="J7964" t="s">
        <v>16</v>
      </c>
      <c r="K7964" s="2">
        <v>350.09</v>
      </c>
      <c r="L7964" t="s">
        <v>39</v>
      </c>
      <c r="M7964">
        <f>YEAR(Table1[[#This Row],[order_date]])</f>
        <v>2024</v>
      </c>
      <c r="N7964">
        <f>MONTH(Table1[[#This Row],[order_date]])</f>
        <v>6</v>
      </c>
      <c r="O7964" s="3">
        <f>Table1[[#This Row],[sales]]-Table1[[#This Row],[profit]]</f>
        <v>2678.99</v>
      </c>
      <c r="P7964" s="3">
        <f>Table1[[#This Row],[sales]]*Table1[[#This Row],[quantity]]</f>
        <v>15145.4</v>
      </c>
      <c r="Q7964" s="9">
        <f>Table1[[#This Row],[delivery_date]]-Table1[[#This Row],[order_date]]</f>
        <v>5</v>
      </c>
    </row>
    <row r="7965" spans="1:17" x14ac:dyDescent="0.35">
      <c r="A7965" t="s">
        <v>7996</v>
      </c>
      <c r="B7965" t="s">
        <v>13</v>
      </c>
      <c r="C7965" t="s">
        <v>14</v>
      </c>
      <c r="D7965" s="2">
        <v>4246.7700000000004</v>
      </c>
      <c r="E7965">
        <v>0.46</v>
      </c>
      <c r="F7965">
        <v>8</v>
      </c>
      <c r="G7965" s="1">
        <v>45035</v>
      </c>
      <c r="H7965" s="1">
        <v>45036</v>
      </c>
      <c r="I7965" t="s">
        <v>31</v>
      </c>
      <c r="J7965" t="s">
        <v>16</v>
      </c>
      <c r="K7965" s="2">
        <v>685.51</v>
      </c>
      <c r="L7965" t="s">
        <v>34</v>
      </c>
      <c r="M7965">
        <f>YEAR(Table1[[#This Row],[order_date]])</f>
        <v>2023</v>
      </c>
      <c r="N7965">
        <f>MONTH(Table1[[#This Row],[order_date]])</f>
        <v>4</v>
      </c>
      <c r="O7965" s="3">
        <f>Table1[[#This Row],[sales]]-Table1[[#This Row],[profit]]</f>
        <v>3561.26</v>
      </c>
      <c r="P7965" s="3">
        <f>Table1[[#This Row],[sales]]*Table1[[#This Row],[quantity]]</f>
        <v>33974.160000000003</v>
      </c>
      <c r="Q7965" s="9">
        <f>Table1[[#This Row],[delivery_date]]-Table1[[#This Row],[order_date]]</f>
        <v>1</v>
      </c>
    </row>
    <row r="7966" spans="1:17" x14ac:dyDescent="0.35">
      <c r="A7966" t="s">
        <v>7997</v>
      </c>
      <c r="B7966" t="s">
        <v>25</v>
      </c>
      <c r="C7966" t="s">
        <v>14</v>
      </c>
      <c r="D7966" s="2">
        <v>1236.17</v>
      </c>
      <c r="E7966">
        <v>0.44</v>
      </c>
      <c r="F7966">
        <v>2</v>
      </c>
      <c r="G7966" s="1">
        <v>45643</v>
      </c>
      <c r="H7966" s="1">
        <v>45644</v>
      </c>
      <c r="I7966" t="s">
        <v>21</v>
      </c>
      <c r="J7966" t="s">
        <v>22</v>
      </c>
      <c r="K7966" s="2">
        <v>174.77</v>
      </c>
      <c r="L7966" t="s">
        <v>28</v>
      </c>
      <c r="M7966">
        <f>YEAR(Table1[[#This Row],[order_date]])</f>
        <v>2024</v>
      </c>
      <c r="N7966">
        <f>MONTH(Table1[[#This Row],[order_date]])</f>
        <v>12</v>
      </c>
      <c r="O7966" s="3">
        <f>Table1[[#This Row],[sales]]-Table1[[#This Row],[profit]]</f>
        <v>1061.4000000000001</v>
      </c>
      <c r="P7966" s="3">
        <f>Table1[[#This Row],[sales]]*Table1[[#This Row],[quantity]]</f>
        <v>2472.34</v>
      </c>
      <c r="Q7966" s="9">
        <f>Table1[[#This Row],[delivery_date]]-Table1[[#This Row],[order_date]]</f>
        <v>1</v>
      </c>
    </row>
    <row r="7967" spans="1:17" x14ac:dyDescent="0.35">
      <c r="A7967" t="s">
        <v>7998</v>
      </c>
      <c r="B7967" t="s">
        <v>25</v>
      </c>
      <c r="C7967" t="s">
        <v>26</v>
      </c>
      <c r="D7967" s="2">
        <v>4092.19</v>
      </c>
      <c r="E7967">
        <v>0.27</v>
      </c>
      <c r="F7967">
        <v>8</v>
      </c>
      <c r="G7967" s="1">
        <v>45022</v>
      </c>
      <c r="H7967" s="1">
        <v>45023</v>
      </c>
      <c r="I7967" t="s">
        <v>31</v>
      </c>
      <c r="J7967" t="s">
        <v>27</v>
      </c>
      <c r="K7967" s="2">
        <v>345.7</v>
      </c>
      <c r="L7967" t="s">
        <v>34</v>
      </c>
      <c r="M7967">
        <f>YEAR(Table1[[#This Row],[order_date]])</f>
        <v>2023</v>
      </c>
      <c r="N7967">
        <f>MONTH(Table1[[#This Row],[order_date]])</f>
        <v>4</v>
      </c>
      <c r="O7967" s="3">
        <f>Table1[[#This Row],[sales]]-Table1[[#This Row],[profit]]</f>
        <v>3746.4900000000002</v>
      </c>
      <c r="P7967" s="3">
        <f>Table1[[#This Row],[sales]]*Table1[[#This Row],[quantity]]</f>
        <v>32737.52</v>
      </c>
      <c r="Q7967" s="9">
        <f>Table1[[#This Row],[delivery_date]]-Table1[[#This Row],[order_date]]</f>
        <v>1</v>
      </c>
    </row>
    <row r="7968" spans="1:17" x14ac:dyDescent="0.35">
      <c r="A7968" t="s">
        <v>7999</v>
      </c>
      <c r="B7968" t="s">
        <v>19</v>
      </c>
      <c r="C7968" t="s">
        <v>36</v>
      </c>
      <c r="D7968" s="2">
        <v>1186.27</v>
      </c>
      <c r="E7968">
        <v>0.22</v>
      </c>
      <c r="F7968">
        <v>8</v>
      </c>
      <c r="G7968" s="1">
        <v>45425</v>
      </c>
      <c r="H7968" s="1">
        <v>45426</v>
      </c>
      <c r="I7968" t="s">
        <v>15</v>
      </c>
      <c r="J7968" t="s">
        <v>16</v>
      </c>
      <c r="K7968" s="2">
        <v>66.62</v>
      </c>
      <c r="L7968" t="s">
        <v>17</v>
      </c>
      <c r="M7968">
        <f>YEAR(Table1[[#This Row],[order_date]])</f>
        <v>2024</v>
      </c>
      <c r="N7968">
        <f>MONTH(Table1[[#This Row],[order_date]])</f>
        <v>5</v>
      </c>
      <c r="O7968" s="3">
        <f>Table1[[#This Row],[sales]]-Table1[[#This Row],[profit]]</f>
        <v>1119.6500000000001</v>
      </c>
      <c r="P7968" s="3">
        <f>Table1[[#This Row],[sales]]*Table1[[#This Row],[quantity]]</f>
        <v>9490.16</v>
      </c>
      <c r="Q7968" s="9">
        <f>Table1[[#This Row],[delivery_date]]-Table1[[#This Row],[order_date]]</f>
        <v>1</v>
      </c>
    </row>
    <row r="7969" spans="1:17" x14ac:dyDescent="0.35">
      <c r="A7969" t="s">
        <v>8000</v>
      </c>
      <c r="B7969" t="s">
        <v>19</v>
      </c>
      <c r="C7969" t="s">
        <v>33</v>
      </c>
      <c r="D7969" s="2">
        <v>4679.68</v>
      </c>
      <c r="E7969">
        <v>0.05</v>
      </c>
      <c r="F7969">
        <v>2</v>
      </c>
      <c r="G7969" s="1">
        <v>45480</v>
      </c>
      <c r="H7969" s="1">
        <v>45484</v>
      </c>
      <c r="I7969" t="s">
        <v>21</v>
      </c>
      <c r="J7969" t="s">
        <v>27</v>
      </c>
      <c r="K7969" s="2">
        <v>609.58000000000004</v>
      </c>
      <c r="L7969" t="s">
        <v>28</v>
      </c>
      <c r="M7969">
        <f>YEAR(Table1[[#This Row],[order_date]])</f>
        <v>2024</v>
      </c>
      <c r="N7969">
        <f>MONTH(Table1[[#This Row],[order_date]])</f>
        <v>7</v>
      </c>
      <c r="O7969" s="3">
        <f>Table1[[#This Row],[sales]]-Table1[[#This Row],[profit]]</f>
        <v>4070.1000000000004</v>
      </c>
      <c r="P7969" s="3">
        <f>Table1[[#This Row],[sales]]*Table1[[#This Row],[quantity]]</f>
        <v>9359.36</v>
      </c>
      <c r="Q7969" s="9">
        <f>Table1[[#This Row],[delivery_date]]-Table1[[#This Row],[order_date]]</f>
        <v>4</v>
      </c>
    </row>
    <row r="7970" spans="1:17" x14ac:dyDescent="0.35">
      <c r="A7970" t="s">
        <v>8001</v>
      </c>
      <c r="B7970" t="s">
        <v>25</v>
      </c>
      <c r="C7970" t="s">
        <v>33</v>
      </c>
      <c r="D7970" s="2">
        <v>1716.87</v>
      </c>
      <c r="E7970">
        <v>0.41</v>
      </c>
      <c r="F7970">
        <v>7</v>
      </c>
      <c r="G7970" s="1">
        <v>45614</v>
      </c>
      <c r="H7970" s="1">
        <v>45620</v>
      </c>
      <c r="I7970" t="s">
        <v>31</v>
      </c>
      <c r="J7970" t="s">
        <v>22</v>
      </c>
      <c r="K7970" s="2">
        <v>394.81</v>
      </c>
      <c r="L7970" t="s">
        <v>39</v>
      </c>
      <c r="M7970">
        <f>YEAR(Table1[[#This Row],[order_date]])</f>
        <v>2024</v>
      </c>
      <c r="N7970">
        <f>MONTH(Table1[[#This Row],[order_date]])</f>
        <v>11</v>
      </c>
      <c r="O7970" s="3">
        <f>Table1[[#This Row],[sales]]-Table1[[#This Row],[profit]]</f>
        <v>1322.06</v>
      </c>
      <c r="P7970" s="3">
        <f>Table1[[#This Row],[sales]]*Table1[[#This Row],[quantity]]</f>
        <v>12018.09</v>
      </c>
      <c r="Q7970" s="9">
        <f>Table1[[#This Row],[delivery_date]]-Table1[[#This Row],[order_date]]</f>
        <v>6</v>
      </c>
    </row>
    <row r="7971" spans="1:17" x14ac:dyDescent="0.35">
      <c r="A7971" t="s">
        <v>8002</v>
      </c>
      <c r="B7971" t="s">
        <v>19</v>
      </c>
      <c r="C7971" t="s">
        <v>26</v>
      </c>
      <c r="D7971" s="2">
        <v>942.01</v>
      </c>
      <c r="E7971">
        <v>0.19</v>
      </c>
      <c r="F7971">
        <v>8</v>
      </c>
      <c r="G7971" s="1">
        <v>45042</v>
      </c>
      <c r="H7971" s="1">
        <v>45046</v>
      </c>
      <c r="I7971" t="s">
        <v>21</v>
      </c>
      <c r="J7971" t="s">
        <v>27</v>
      </c>
      <c r="K7971" s="2">
        <v>91.62</v>
      </c>
      <c r="L7971" t="s">
        <v>34</v>
      </c>
      <c r="M7971">
        <f>YEAR(Table1[[#This Row],[order_date]])</f>
        <v>2023</v>
      </c>
      <c r="N7971">
        <f>MONTH(Table1[[#This Row],[order_date]])</f>
        <v>4</v>
      </c>
      <c r="O7971" s="3">
        <f>Table1[[#This Row],[sales]]-Table1[[#This Row],[profit]]</f>
        <v>850.39</v>
      </c>
      <c r="P7971" s="3">
        <f>Table1[[#This Row],[sales]]*Table1[[#This Row],[quantity]]</f>
        <v>7536.08</v>
      </c>
      <c r="Q7971" s="9">
        <f>Table1[[#This Row],[delivery_date]]-Table1[[#This Row],[order_date]]</f>
        <v>4</v>
      </c>
    </row>
    <row r="7972" spans="1:17" x14ac:dyDescent="0.35">
      <c r="A7972" t="s">
        <v>8003</v>
      </c>
      <c r="B7972" t="s">
        <v>25</v>
      </c>
      <c r="C7972" t="s">
        <v>20</v>
      </c>
      <c r="D7972" s="2">
        <v>826.03</v>
      </c>
      <c r="E7972">
        <v>0.12</v>
      </c>
      <c r="F7972">
        <v>7</v>
      </c>
      <c r="G7972" s="1">
        <v>45277</v>
      </c>
      <c r="H7972" s="1">
        <v>45282</v>
      </c>
      <c r="I7972" t="s">
        <v>21</v>
      </c>
      <c r="J7972" t="s">
        <v>22</v>
      </c>
      <c r="K7972" s="2">
        <v>76.92</v>
      </c>
      <c r="L7972" t="s">
        <v>28</v>
      </c>
      <c r="M7972">
        <f>YEAR(Table1[[#This Row],[order_date]])</f>
        <v>2023</v>
      </c>
      <c r="N7972">
        <f>MONTH(Table1[[#This Row],[order_date]])</f>
        <v>12</v>
      </c>
      <c r="O7972" s="3">
        <f>Table1[[#This Row],[sales]]-Table1[[#This Row],[profit]]</f>
        <v>749.11</v>
      </c>
      <c r="P7972" s="3">
        <f>Table1[[#This Row],[sales]]*Table1[[#This Row],[quantity]]</f>
        <v>5782.21</v>
      </c>
      <c r="Q7972" s="9">
        <f>Table1[[#This Row],[delivery_date]]-Table1[[#This Row],[order_date]]</f>
        <v>5</v>
      </c>
    </row>
    <row r="7973" spans="1:17" x14ac:dyDescent="0.35">
      <c r="A7973" t="s">
        <v>8004</v>
      </c>
      <c r="B7973" t="s">
        <v>41</v>
      </c>
      <c r="C7973" t="s">
        <v>36</v>
      </c>
      <c r="D7973" s="2">
        <v>1017.63</v>
      </c>
      <c r="E7973">
        <v>0.5</v>
      </c>
      <c r="F7973">
        <v>6</v>
      </c>
      <c r="G7973" s="1">
        <v>45597</v>
      </c>
      <c r="H7973" s="1">
        <v>45599</v>
      </c>
      <c r="I7973" t="s">
        <v>15</v>
      </c>
      <c r="J7973" t="s">
        <v>27</v>
      </c>
      <c r="K7973" s="2">
        <v>186.3</v>
      </c>
      <c r="L7973" t="s">
        <v>23</v>
      </c>
      <c r="M7973">
        <f>YEAR(Table1[[#This Row],[order_date]])</f>
        <v>2024</v>
      </c>
      <c r="N7973">
        <f>MONTH(Table1[[#This Row],[order_date]])</f>
        <v>11</v>
      </c>
      <c r="O7973" s="3">
        <f>Table1[[#This Row],[sales]]-Table1[[#This Row],[profit]]</f>
        <v>831.32999999999993</v>
      </c>
      <c r="P7973" s="3">
        <f>Table1[[#This Row],[sales]]*Table1[[#This Row],[quantity]]</f>
        <v>6105.78</v>
      </c>
      <c r="Q7973" s="9">
        <f>Table1[[#This Row],[delivery_date]]-Table1[[#This Row],[order_date]]</f>
        <v>2</v>
      </c>
    </row>
    <row r="7974" spans="1:17" x14ac:dyDescent="0.35">
      <c r="A7974" t="s">
        <v>8005</v>
      </c>
      <c r="B7974" t="s">
        <v>19</v>
      </c>
      <c r="C7974" t="s">
        <v>20</v>
      </c>
      <c r="D7974" s="2">
        <v>2292.9499999999998</v>
      </c>
      <c r="E7974">
        <v>0.33</v>
      </c>
      <c r="F7974">
        <v>3</v>
      </c>
      <c r="G7974" s="1">
        <v>45564</v>
      </c>
      <c r="H7974" s="1">
        <v>45565</v>
      </c>
      <c r="I7974" t="s">
        <v>15</v>
      </c>
      <c r="J7974" t="s">
        <v>22</v>
      </c>
      <c r="K7974" s="2">
        <v>499.67</v>
      </c>
      <c r="L7974" t="s">
        <v>34</v>
      </c>
      <c r="M7974">
        <f>YEAR(Table1[[#This Row],[order_date]])</f>
        <v>2024</v>
      </c>
      <c r="N7974">
        <f>MONTH(Table1[[#This Row],[order_date]])</f>
        <v>9</v>
      </c>
      <c r="O7974" s="3">
        <f>Table1[[#This Row],[sales]]-Table1[[#This Row],[profit]]</f>
        <v>1793.2799999999997</v>
      </c>
      <c r="P7974" s="3">
        <f>Table1[[#This Row],[sales]]*Table1[[#This Row],[quantity]]</f>
        <v>6878.8499999999995</v>
      </c>
      <c r="Q7974" s="9">
        <f>Table1[[#This Row],[delivery_date]]-Table1[[#This Row],[order_date]]</f>
        <v>1</v>
      </c>
    </row>
    <row r="7975" spans="1:17" x14ac:dyDescent="0.35">
      <c r="A7975" t="s">
        <v>8006</v>
      </c>
      <c r="B7975" t="s">
        <v>19</v>
      </c>
      <c r="C7975" t="s">
        <v>26</v>
      </c>
      <c r="D7975" s="2">
        <v>2658.53</v>
      </c>
      <c r="E7975">
        <v>0.04</v>
      </c>
      <c r="F7975">
        <v>3</v>
      </c>
      <c r="G7975" s="1">
        <v>45311</v>
      </c>
      <c r="H7975" s="1">
        <v>45313</v>
      </c>
      <c r="I7975" t="s">
        <v>15</v>
      </c>
      <c r="J7975" t="s">
        <v>27</v>
      </c>
      <c r="K7975" s="2">
        <v>788.81</v>
      </c>
      <c r="L7975" t="s">
        <v>23</v>
      </c>
      <c r="M7975">
        <f>YEAR(Table1[[#This Row],[order_date]])</f>
        <v>2024</v>
      </c>
      <c r="N7975">
        <f>MONTH(Table1[[#This Row],[order_date]])</f>
        <v>1</v>
      </c>
      <c r="O7975" s="3">
        <f>Table1[[#This Row],[sales]]-Table1[[#This Row],[profit]]</f>
        <v>1869.7200000000003</v>
      </c>
      <c r="P7975" s="3">
        <f>Table1[[#This Row],[sales]]*Table1[[#This Row],[quantity]]</f>
        <v>7975.59</v>
      </c>
      <c r="Q7975" s="9">
        <f>Table1[[#This Row],[delivery_date]]-Table1[[#This Row],[order_date]]</f>
        <v>2</v>
      </c>
    </row>
    <row r="7976" spans="1:17" x14ac:dyDescent="0.35">
      <c r="A7976" t="s">
        <v>8007</v>
      </c>
      <c r="B7976" t="s">
        <v>19</v>
      </c>
      <c r="C7976" t="s">
        <v>26</v>
      </c>
      <c r="D7976" s="2">
        <v>4577.55</v>
      </c>
      <c r="E7976">
        <v>0.4</v>
      </c>
      <c r="F7976">
        <v>8</v>
      </c>
      <c r="G7976" s="1">
        <v>45274</v>
      </c>
      <c r="H7976" s="1">
        <v>45275</v>
      </c>
      <c r="I7976" t="s">
        <v>21</v>
      </c>
      <c r="J7976" t="s">
        <v>22</v>
      </c>
      <c r="K7976" s="2">
        <v>324.32</v>
      </c>
      <c r="L7976" t="s">
        <v>17</v>
      </c>
      <c r="M7976">
        <f>YEAR(Table1[[#This Row],[order_date]])</f>
        <v>2023</v>
      </c>
      <c r="N7976">
        <f>MONTH(Table1[[#This Row],[order_date]])</f>
        <v>12</v>
      </c>
      <c r="O7976" s="3">
        <f>Table1[[#This Row],[sales]]-Table1[[#This Row],[profit]]</f>
        <v>4253.2300000000005</v>
      </c>
      <c r="P7976" s="3">
        <f>Table1[[#This Row],[sales]]*Table1[[#This Row],[quantity]]</f>
        <v>36620.400000000001</v>
      </c>
      <c r="Q7976" s="9">
        <f>Table1[[#This Row],[delivery_date]]-Table1[[#This Row],[order_date]]</f>
        <v>1</v>
      </c>
    </row>
    <row r="7977" spans="1:17" x14ac:dyDescent="0.35">
      <c r="A7977" t="s">
        <v>8008</v>
      </c>
      <c r="B7977" t="s">
        <v>41</v>
      </c>
      <c r="C7977" t="s">
        <v>20</v>
      </c>
      <c r="D7977" s="2">
        <v>1966.97</v>
      </c>
      <c r="E7977">
        <v>0.38</v>
      </c>
      <c r="F7977">
        <v>4</v>
      </c>
      <c r="G7977" s="1">
        <v>45525</v>
      </c>
      <c r="H7977" s="1">
        <v>45530</v>
      </c>
      <c r="I7977" t="s">
        <v>31</v>
      </c>
      <c r="J7977" t="s">
        <v>27</v>
      </c>
      <c r="K7977" s="2">
        <v>326.27</v>
      </c>
      <c r="L7977" t="s">
        <v>23</v>
      </c>
      <c r="M7977">
        <f>YEAR(Table1[[#This Row],[order_date]])</f>
        <v>2024</v>
      </c>
      <c r="N7977">
        <f>MONTH(Table1[[#This Row],[order_date]])</f>
        <v>8</v>
      </c>
      <c r="O7977" s="3">
        <f>Table1[[#This Row],[sales]]-Table1[[#This Row],[profit]]</f>
        <v>1640.7</v>
      </c>
      <c r="P7977" s="3">
        <f>Table1[[#This Row],[sales]]*Table1[[#This Row],[quantity]]</f>
        <v>7867.88</v>
      </c>
      <c r="Q7977" s="9">
        <f>Table1[[#This Row],[delivery_date]]-Table1[[#This Row],[order_date]]</f>
        <v>5</v>
      </c>
    </row>
    <row r="7978" spans="1:17" x14ac:dyDescent="0.35">
      <c r="A7978" t="s">
        <v>8009</v>
      </c>
      <c r="B7978" t="s">
        <v>25</v>
      </c>
      <c r="C7978" t="s">
        <v>14</v>
      </c>
      <c r="D7978" s="2">
        <v>1165.6600000000001</v>
      </c>
      <c r="E7978">
        <v>0.2</v>
      </c>
      <c r="F7978">
        <v>8</v>
      </c>
      <c r="G7978" s="1">
        <v>45554</v>
      </c>
      <c r="H7978" s="1">
        <v>45557</v>
      </c>
      <c r="I7978" t="s">
        <v>21</v>
      </c>
      <c r="J7978" t="s">
        <v>16</v>
      </c>
      <c r="K7978" s="2">
        <v>340.59</v>
      </c>
      <c r="L7978" t="s">
        <v>23</v>
      </c>
      <c r="M7978">
        <f>YEAR(Table1[[#This Row],[order_date]])</f>
        <v>2024</v>
      </c>
      <c r="N7978">
        <f>MONTH(Table1[[#This Row],[order_date]])</f>
        <v>9</v>
      </c>
      <c r="O7978" s="3">
        <f>Table1[[#This Row],[sales]]-Table1[[#This Row],[profit]]</f>
        <v>825.07000000000016</v>
      </c>
      <c r="P7978" s="3">
        <f>Table1[[#This Row],[sales]]*Table1[[#This Row],[quantity]]</f>
        <v>9325.2800000000007</v>
      </c>
      <c r="Q7978" s="9">
        <f>Table1[[#This Row],[delivery_date]]-Table1[[#This Row],[order_date]]</f>
        <v>3</v>
      </c>
    </row>
    <row r="7979" spans="1:17" x14ac:dyDescent="0.35">
      <c r="A7979" t="s">
        <v>8010</v>
      </c>
      <c r="B7979" t="s">
        <v>13</v>
      </c>
      <c r="C7979" t="s">
        <v>26</v>
      </c>
      <c r="D7979" s="2">
        <v>3744.72</v>
      </c>
      <c r="E7979">
        <v>0.06</v>
      </c>
      <c r="F7979">
        <v>6</v>
      </c>
      <c r="G7979" s="1">
        <v>45429</v>
      </c>
      <c r="H7979" s="1">
        <v>45430</v>
      </c>
      <c r="I7979" t="s">
        <v>15</v>
      </c>
      <c r="J7979" t="s">
        <v>22</v>
      </c>
      <c r="K7979" s="2">
        <v>789.4</v>
      </c>
      <c r="L7979" t="s">
        <v>34</v>
      </c>
      <c r="M7979">
        <f>YEAR(Table1[[#This Row],[order_date]])</f>
        <v>2024</v>
      </c>
      <c r="N7979">
        <f>MONTH(Table1[[#This Row],[order_date]])</f>
        <v>5</v>
      </c>
      <c r="O7979" s="3">
        <f>Table1[[#This Row],[sales]]-Table1[[#This Row],[profit]]</f>
        <v>2955.3199999999997</v>
      </c>
      <c r="P7979" s="3">
        <f>Table1[[#This Row],[sales]]*Table1[[#This Row],[quantity]]</f>
        <v>22468.32</v>
      </c>
      <c r="Q7979" s="9">
        <f>Table1[[#This Row],[delivery_date]]-Table1[[#This Row],[order_date]]</f>
        <v>1</v>
      </c>
    </row>
    <row r="7980" spans="1:17" x14ac:dyDescent="0.35">
      <c r="A7980" t="s">
        <v>8011</v>
      </c>
      <c r="B7980" t="s">
        <v>19</v>
      </c>
      <c r="C7980" t="s">
        <v>36</v>
      </c>
      <c r="D7980" s="2">
        <v>759.81</v>
      </c>
      <c r="E7980">
        <v>0.25</v>
      </c>
      <c r="F7980">
        <v>3</v>
      </c>
      <c r="G7980" s="1">
        <v>45507</v>
      </c>
      <c r="H7980" s="1">
        <v>45510</v>
      </c>
      <c r="I7980" t="s">
        <v>21</v>
      </c>
      <c r="J7980" t="s">
        <v>16</v>
      </c>
      <c r="K7980" s="2">
        <v>161.57</v>
      </c>
      <c r="L7980" t="s">
        <v>17</v>
      </c>
      <c r="M7980">
        <f>YEAR(Table1[[#This Row],[order_date]])</f>
        <v>2024</v>
      </c>
      <c r="N7980">
        <f>MONTH(Table1[[#This Row],[order_date]])</f>
        <v>8</v>
      </c>
      <c r="O7980" s="3">
        <f>Table1[[#This Row],[sales]]-Table1[[#This Row],[profit]]</f>
        <v>598.24</v>
      </c>
      <c r="P7980" s="3">
        <f>Table1[[#This Row],[sales]]*Table1[[#This Row],[quantity]]</f>
        <v>2279.4299999999998</v>
      </c>
      <c r="Q7980" s="9">
        <f>Table1[[#This Row],[delivery_date]]-Table1[[#This Row],[order_date]]</f>
        <v>3</v>
      </c>
    </row>
    <row r="7981" spans="1:17" x14ac:dyDescent="0.35">
      <c r="A7981" t="s">
        <v>8012</v>
      </c>
      <c r="B7981" t="s">
        <v>25</v>
      </c>
      <c r="C7981" t="s">
        <v>20</v>
      </c>
      <c r="D7981" s="2">
        <v>4472.1899999999996</v>
      </c>
      <c r="E7981">
        <v>0.38</v>
      </c>
      <c r="F7981">
        <v>2</v>
      </c>
      <c r="G7981" s="1">
        <v>45439</v>
      </c>
      <c r="H7981" s="1">
        <v>45445</v>
      </c>
      <c r="I7981" t="s">
        <v>31</v>
      </c>
      <c r="J7981" t="s">
        <v>22</v>
      </c>
      <c r="K7981" s="2">
        <v>1228.72</v>
      </c>
      <c r="L7981" t="s">
        <v>23</v>
      </c>
      <c r="M7981">
        <f>YEAR(Table1[[#This Row],[order_date]])</f>
        <v>2024</v>
      </c>
      <c r="N7981">
        <f>MONTH(Table1[[#This Row],[order_date]])</f>
        <v>5</v>
      </c>
      <c r="O7981" s="3">
        <f>Table1[[#This Row],[sales]]-Table1[[#This Row],[profit]]</f>
        <v>3243.4699999999993</v>
      </c>
      <c r="P7981" s="3">
        <f>Table1[[#This Row],[sales]]*Table1[[#This Row],[quantity]]</f>
        <v>8944.3799999999992</v>
      </c>
      <c r="Q7981" s="9">
        <f>Table1[[#This Row],[delivery_date]]-Table1[[#This Row],[order_date]]</f>
        <v>6</v>
      </c>
    </row>
    <row r="7982" spans="1:17" x14ac:dyDescent="0.35">
      <c r="A7982" t="s">
        <v>8013</v>
      </c>
      <c r="B7982" t="s">
        <v>41</v>
      </c>
      <c r="C7982" t="s">
        <v>14</v>
      </c>
      <c r="D7982" s="2">
        <v>2106.06</v>
      </c>
      <c r="E7982">
        <v>0.04</v>
      </c>
      <c r="F7982">
        <v>1</v>
      </c>
      <c r="G7982" s="1">
        <v>45129</v>
      </c>
      <c r="H7982" s="1">
        <v>45130</v>
      </c>
      <c r="I7982" t="s">
        <v>21</v>
      </c>
      <c r="J7982" t="s">
        <v>22</v>
      </c>
      <c r="K7982" s="2">
        <v>284.25</v>
      </c>
      <c r="L7982" t="s">
        <v>28</v>
      </c>
      <c r="M7982">
        <f>YEAR(Table1[[#This Row],[order_date]])</f>
        <v>2023</v>
      </c>
      <c r="N7982">
        <f>MONTH(Table1[[#This Row],[order_date]])</f>
        <v>7</v>
      </c>
      <c r="O7982" s="3">
        <f>Table1[[#This Row],[sales]]-Table1[[#This Row],[profit]]</f>
        <v>1821.81</v>
      </c>
      <c r="P7982" s="3">
        <f>Table1[[#This Row],[sales]]*Table1[[#This Row],[quantity]]</f>
        <v>2106.06</v>
      </c>
      <c r="Q7982" s="9">
        <f>Table1[[#This Row],[delivery_date]]-Table1[[#This Row],[order_date]]</f>
        <v>1</v>
      </c>
    </row>
    <row r="7983" spans="1:17" x14ac:dyDescent="0.35">
      <c r="A7983" t="s">
        <v>8014</v>
      </c>
      <c r="B7983" t="s">
        <v>13</v>
      </c>
      <c r="C7983" t="s">
        <v>20</v>
      </c>
      <c r="D7983" s="2">
        <v>3107.82</v>
      </c>
      <c r="E7983">
        <v>0.08</v>
      </c>
      <c r="F7983">
        <v>4</v>
      </c>
      <c r="G7983" s="1">
        <v>44962</v>
      </c>
      <c r="H7983" s="1">
        <v>44969</v>
      </c>
      <c r="I7983" t="s">
        <v>21</v>
      </c>
      <c r="J7983" t="s">
        <v>16</v>
      </c>
      <c r="K7983" s="2">
        <v>581.25</v>
      </c>
      <c r="L7983" t="s">
        <v>17</v>
      </c>
      <c r="M7983">
        <f>YEAR(Table1[[#This Row],[order_date]])</f>
        <v>2023</v>
      </c>
      <c r="N7983">
        <f>MONTH(Table1[[#This Row],[order_date]])</f>
        <v>2</v>
      </c>
      <c r="O7983" s="3">
        <f>Table1[[#This Row],[sales]]-Table1[[#This Row],[profit]]</f>
        <v>2526.5700000000002</v>
      </c>
      <c r="P7983" s="3">
        <f>Table1[[#This Row],[sales]]*Table1[[#This Row],[quantity]]</f>
        <v>12431.28</v>
      </c>
      <c r="Q7983" s="9">
        <f>Table1[[#This Row],[delivery_date]]-Table1[[#This Row],[order_date]]</f>
        <v>7</v>
      </c>
    </row>
    <row r="7984" spans="1:17" x14ac:dyDescent="0.35">
      <c r="A7984" t="s">
        <v>8015</v>
      </c>
      <c r="B7984" t="s">
        <v>19</v>
      </c>
      <c r="C7984" t="s">
        <v>14</v>
      </c>
      <c r="D7984" s="2">
        <v>1012.3</v>
      </c>
      <c r="E7984">
        <v>0.31</v>
      </c>
      <c r="F7984">
        <v>8</v>
      </c>
      <c r="G7984" s="1">
        <v>45539</v>
      </c>
      <c r="H7984" s="1">
        <v>45541</v>
      </c>
      <c r="I7984" t="s">
        <v>31</v>
      </c>
      <c r="J7984" t="s">
        <v>27</v>
      </c>
      <c r="K7984" s="2">
        <v>169.12</v>
      </c>
      <c r="L7984" t="s">
        <v>23</v>
      </c>
      <c r="M7984">
        <f>YEAR(Table1[[#This Row],[order_date]])</f>
        <v>2024</v>
      </c>
      <c r="N7984">
        <f>MONTH(Table1[[#This Row],[order_date]])</f>
        <v>9</v>
      </c>
      <c r="O7984" s="3">
        <f>Table1[[#This Row],[sales]]-Table1[[#This Row],[profit]]</f>
        <v>843.18</v>
      </c>
      <c r="P7984" s="3">
        <f>Table1[[#This Row],[sales]]*Table1[[#This Row],[quantity]]</f>
        <v>8098.4</v>
      </c>
      <c r="Q7984" s="9">
        <f>Table1[[#This Row],[delivery_date]]-Table1[[#This Row],[order_date]]</f>
        <v>2</v>
      </c>
    </row>
    <row r="7985" spans="1:17" x14ac:dyDescent="0.35">
      <c r="A7985" t="s">
        <v>8016</v>
      </c>
      <c r="B7985" t="s">
        <v>41</v>
      </c>
      <c r="C7985" t="s">
        <v>14</v>
      </c>
      <c r="D7985" s="2">
        <v>813.09</v>
      </c>
      <c r="E7985">
        <v>0.28000000000000003</v>
      </c>
      <c r="F7985">
        <v>4</v>
      </c>
      <c r="G7985" s="1">
        <v>45625</v>
      </c>
      <c r="H7985" s="1">
        <v>45631</v>
      </c>
      <c r="I7985" t="s">
        <v>31</v>
      </c>
      <c r="J7985" t="s">
        <v>27</v>
      </c>
      <c r="K7985" s="2">
        <v>110.17</v>
      </c>
      <c r="L7985" t="s">
        <v>17</v>
      </c>
      <c r="M7985">
        <f>YEAR(Table1[[#This Row],[order_date]])</f>
        <v>2024</v>
      </c>
      <c r="N7985">
        <f>MONTH(Table1[[#This Row],[order_date]])</f>
        <v>11</v>
      </c>
      <c r="O7985" s="3">
        <f>Table1[[#This Row],[sales]]-Table1[[#This Row],[profit]]</f>
        <v>702.92000000000007</v>
      </c>
      <c r="P7985" s="3">
        <f>Table1[[#This Row],[sales]]*Table1[[#This Row],[quantity]]</f>
        <v>3252.36</v>
      </c>
      <c r="Q7985" s="9">
        <f>Table1[[#This Row],[delivery_date]]-Table1[[#This Row],[order_date]]</f>
        <v>6</v>
      </c>
    </row>
    <row r="7986" spans="1:17" x14ac:dyDescent="0.35">
      <c r="A7986" t="s">
        <v>8017</v>
      </c>
      <c r="B7986" t="s">
        <v>41</v>
      </c>
      <c r="C7986" t="s">
        <v>36</v>
      </c>
      <c r="D7986" s="2">
        <v>4014.31</v>
      </c>
      <c r="E7986">
        <v>0.45</v>
      </c>
      <c r="F7986">
        <v>8</v>
      </c>
      <c r="G7986" s="1">
        <v>45499</v>
      </c>
      <c r="H7986" s="1">
        <v>45506</v>
      </c>
      <c r="I7986" t="s">
        <v>21</v>
      </c>
      <c r="J7986" t="s">
        <v>27</v>
      </c>
      <c r="K7986" s="2">
        <v>1086.83</v>
      </c>
      <c r="L7986" t="s">
        <v>48</v>
      </c>
      <c r="M7986">
        <f>YEAR(Table1[[#This Row],[order_date]])</f>
        <v>2024</v>
      </c>
      <c r="N7986">
        <f>MONTH(Table1[[#This Row],[order_date]])</f>
        <v>7</v>
      </c>
      <c r="O7986" s="3">
        <f>Table1[[#This Row],[sales]]-Table1[[#This Row],[profit]]</f>
        <v>2927.48</v>
      </c>
      <c r="P7986" s="3">
        <f>Table1[[#This Row],[sales]]*Table1[[#This Row],[quantity]]</f>
        <v>32114.48</v>
      </c>
      <c r="Q7986" s="9">
        <f>Table1[[#This Row],[delivery_date]]-Table1[[#This Row],[order_date]]</f>
        <v>7</v>
      </c>
    </row>
    <row r="7987" spans="1:17" x14ac:dyDescent="0.35">
      <c r="A7987" t="s">
        <v>8018</v>
      </c>
      <c r="B7987" t="s">
        <v>13</v>
      </c>
      <c r="C7987" t="s">
        <v>26</v>
      </c>
      <c r="D7987" s="2">
        <v>2205.54</v>
      </c>
      <c r="E7987">
        <v>0.41</v>
      </c>
      <c r="F7987">
        <v>8</v>
      </c>
      <c r="G7987" s="1">
        <v>45258</v>
      </c>
      <c r="H7987" s="1">
        <v>45259</v>
      </c>
      <c r="I7987" t="s">
        <v>21</v>
      </c>
      <c r="J7987" t="s">
        <v>27</v>
      </c>
      <c r="K7987" s="2">
        <v>341.1</v>
      </c>
      <c r="L7987" t="s">
        <v>28</v>
      </c>
      <c r="M7987">
        <f>YEAR(Table1[[#This Row],[order_date]])</f>
        <v>2023</v>
      </c>
      <c r="N7987">
        <f>MONTH(Table1[[#This Row],[order_date]])</f>
        <v>11</v>
      </c>
      <c r="O7987" s="3">
        <f>Table1[[#This Row],[sales]]-Table1[[#This Row],[profit]]</f>
        <v>1864.44</v>
      </c>
      <c r="P7987" s="3">
        <f>Table1[[#This Row],[sales]]*Table1[[#This Row],[quantity]]</f>
        <v>17644.32</v>
      </c>
      <c r="Q7987" s="9">
        <f>Table1[[#This Row],[delivery_date]]-Table1[[#This Row],[order_date]]</f>
        <v>1</v>
      </c>
    </row>
    <row r="7988" spans="1:17" x14ac:dyDescent="0.35">
      <c r="A7988" t="s">
        <v>8019</v>
      </c>
      <c r="B7988" t="s">
        <v>25</v>
      </c>
      <c r="C7988" t="s">
        <v>14</v>
      </c>
      <c r="D7988" s="2">
        <v>4935.04</v>
      </c>
      <c r="E7988">
        <v>0.46</v>
      </c>
      <c r="F7988">
        <v>1</v>
      </c>
      <c r="G7988" s="1">
        <v>45186</v>
      </c>
      <c r="H7988" s="1">
        <v>45193</v>
      </c>
      <c r="I7988" t="s">
        <v>31</v>
      </c>
      <c r="J7988" t="s">
        <v>27</v>
      </c>
      <c r="K7988" s="2">
        <v>421</v>
      </c>
      <c r="L7988" t="s">
        <v>39</v>
      </c>
      <c r="M7988">
        <f>YEAR(Table1[[#This Row],[order_date]])</f>
        <v>2023</v>
      </c>
      <c r="N7988">
        <f>MONTH(Table1[[#This Row],[order_date]])</f>
        <v>9</v>
      </c>
      <c r="O7988" s="3">
        <f>Table1[[#This Row],[sales]]-Table1[[#This Row],[profit]]</f>
        <v>4514.04</v>
      </c>
      <c r="P7988" s="3">
        <f>Table1[[#This Row],[sales]]*Table1[[#This Row],[quantity]]</f>
        <v>4935.04</v>
      </c>
      <c r="Q7988" s="9">
        <f>Table1[[#This Row],[delivery_date]]-Table1[[#This Row],[order_date]]</f>
        <v>7</v>
      </c>
    </row>
    <row r="7989" spans="1:17" x14ac:dyDescent="0.35">
      <c r="A7989" t="s">
        <v>8020</v>
      </c>
      <c r="B7989" t="s">
        <v>19</v>
      </c>
      <c r="C7989" t="s">
        <v>26</v>
      </c>
      <c r="D7989" s="2">
        <v>2669.06</v>
      </c>
      <c r="E7989">
        <v>0.23</v>
      </c>
      <c r="F7989">
        <v>6</v>
      </c>
      <c r="G7989" s="1">
        <v>45045</v>
      </c>
      <c r="H7989" s="1">
        <v>45052</v>
      </c>
      <c r="I7989" t="s">
        <v>21</v>
      </c>
      <c r="J7989" t="s">
        <v>27</v>
      </c>
      <c r="K7989" s="2">
        <v>237.01</v>
      </c>
      <c r="L7989" t="s">
        <v>17</v>
      </c>
      <c r="M7989">
        <f>YEAR(Table1[[#This Row],[order_date]])</f>
        <v>2023</v>
      </c>
      <c r="N7989">
        <f>MONTH(Table1[[#This Row],[order_date]])</f>
        <v>4</v>
      </c>
      <c r="O7989" s="3">
        <f>Table1[[#This Row],[sales]]-Table1[[#This Row],[profit]]</f>
        <v>2432.0500000000002</v>
      </c>
      <c r="P7989" s="3">
        <f>Table1[[#This Row],[sales]]*Table1[[#This Row],[quantity]]</f>
        <v>16014.36</v>
      </c>
      <c r="Q7989" s="9">
        <f>Table1[[#This Row],[delivery_date]]-Table1[[#This Row],[order_date]]</f>
        <v>7</v>
      </c>
    </row>
    <row r="7990" spans="1:17" x14ac:dyDescent="0.35">
      <c r="A7990" t="s">
        <v>8021</v>
      </c>
      <c r="B7990" t="s">
        <v>19</v>
      </c>
      <c r="C7990" t="s">
        <v>36</v>
      </c>
      <c r="D7990" s="2">
        <v>4243.7</v>
      </c>
      <c r="E7990">
        <v>0.39</v>
      </c>
      <c r="F7990">
        <v>8</v>
      </c>
      <c r="G7990" s="1">
        <v>45231</v>
      </c>
      <c r="H7990" s="1">
        <v>45233</v>
      </c>
      <c r="I7990" t="s">
        <v>15</v>
      </c>
      <c r="J7990" t="s">
        <v>16</v>
      </c>
      <c r="K7990" s="2">
        <v>333.77</v>
      </c>
      <c r="L7990" t="s">
        <v>28</v>
      </c>
      <c r="M7990">
        <f>YEAR(Table1[[#This Row],[order_date]])</f>
        <v>2023</v>
      </c>
      <c r="N7990">
        <f>MONTH(Table1[[#This Row],[order_date]])</f>
        <v>11</v>
      </c>
      <c r="O7990" s="3">
        <f>Table1[[#This Row],[sales]]-Table1[[#This Row],[profit]]</f>
        <v>3909.93</v>
      </c>
      <c r="P7990" s="3">
        <f>Table1[[#This Row],[sales]]*Table1[[#This Row],[quantity]]</f>
        <v>33949.599999999999</v>
      </c>
      <c r="Q7990" s="9">
        <f>Table1[[#This Row],[delivery_date]]-Table1[[#This Row],[order_date]]</f>
        <v>2</v>
      </c>
    </row>
    <row r="7991" spans="1:17" x14ac:dyDescent="0.35">
      <c r="A7991" t="s">
        <v>8022</v>
      </c>
      <c r="B7991" t="s">
        <v>25</v>
      </c>
      <c r="C7991" t="s">
        <v>26</v>
      </c>
      <c r="D7991" s="2">
        <v>4901.82</v>
      </c>
      <c r="E7991">
        <v>0.02</v>
      </c>
      <c r="F7991">
        <v>8</v>
      </c>
      <c r="G7991" s="1">
        <v>45114</v>
      </c>
      <c r="H7991" s="1">
        <v>45117</v>
      </c>
      <c r="I7991" t="s">
        <v>15</v>
      </c>
      <c r="J7991" t="s">
        <v>22</v>
      </c>
      <c r="K7991" s="2">
        <v>1158.3</v>
      </c>
      <c r="L7991" t="s">
        <v>17</v>
      </c>
      <c r="M7991">
        <f>YEAR(Table1[[#This Row],[order_date]])</f>
        <v>2023</v>
      </c>
      <c r="N7991">
        <f>MONTH(Table1[[#This Row],[order_date]])</f>
        <v>7</v>
      </c>
      <c r="O7991" s="3">
        <f>Table1[[#This Row],[sales]]-Table1[[#This Row],[profit]]</f>
        <v>3743.5199999999995</v>
      </c>
      <c r="P7991" s="3">
        <f>Table1[[#This Row],[sales]]*Table1[[#This Row],[quantity]]</f>
        <v>39214.559999999998</v>
      </c>
      <c r="Q7991" s="9">
        <f>Table1[[#This Row],[delivery_date]]-Table1[[#This Row],[order_date]]</f>
        <v>3</v>
      </c>
    </row>
    <row r="7992" spans="1:17" x14ac:dyDescent="0.35">
      <c r="A7992" t="s">
        <v>8023</v>
      </c>
      <c r="B7992" t="s">
        <v>25</v>
      </c>
      <c r="C7992" t="s">
        <v>33</v>
      </c>
      <c r="D7992" s="2">
        <v>1477.64</v>
      </c>
      <c r="E7992">
        <v>0.15</v>
      </c>
      <c r="F7992">
        <v>1</v>
      </c>
      <c r="G7992" s="1">
        <v>45126</v>
      </c>
      <c r="H7992" s="1">
        <v>45130</v>
      </c>
      <c r="I7992" t="s">
        <v>15</v>
      </c>
      <c r="J7992" t="s">
        <v>22</v>
      </c>
      <c r="K7992" s="2">
        <v>428.89</v>
      </c>
      <c r="L7992" t="s">
        <v>23</v>
      </c>
      <c r="M7992">
        <f>YEAR(Table1[[#This Row],[order_date]])</f>
        <v>2023</v>
      </c>
      <c r="N7992">
        <f>MONTH(Table1[[#This Row],[order_date]])</f>
        <v>7</v>
      </c>
      <c r="O7992" s="3">
        <f>Table1[[#This Row],[sales]]-Table1[[#This Row],[profit]]</f>
        <v>1048.75</v>
      </c>
      <c r="P7992" s="3">
        <f>Table1[[#This Row],[sales]]*Table1[[#This Row],[quantity]]</f>
        <v>1477.64</v>
      </c>
      <c r="Q7992" s="9">
        <f>Table1[[#This Row],[delivery_date]]-Table1[[#This Row],[order_date]]</f>
        <v>4</v>
      </c>
    </row>
    <row r="7993" spans="1:17" x14ac:dyDescent="0.35">
      <c r="A7993" t="s">
        <v>8024</v>
      </c>
      <c r="B7993" t="s">
        <v>25</v>
      </c>
      <c r="C7993" t="s">
        <v>14</v>
      </c>
      <c r="D7993" s="2">
        <v>4024.32</v>
      </c>
      <c r="E7993">
        <v>0.32</v>
      </c>
      <c r="F7993">
        <v>8</v>
      </c>
      <c r="G7993" s="1">
        <v>45126</v>
      </c>
      <c r="H7993" s="1">
        <v>45132</v>
      </c>
      <c r="I7993" t="s">
        <v>15</v>
      </c>
      <c r="J7993" t="s">
        <v>16</v>
      </c>
      <c r="K7993" s="2">
        <v>444.45</v>
      </c>
      <c r="L7993" t="s">
        <v>48</v>
      </c>
      <c r="M7993">
        <f>YEAR(Table1[[#This Row],[order_date]])</f>
        <v>2023</v>
      </c>
      <c r="N7993">
        <f>MONTH(Table1[[#This Row],[order_date]])</f>
        <v>7</v>
      </c>
      <c r="O7993" s="3">
        <f>Table1[[#This Row],[sales]]-Table1[[#This Row],[profit]]</f>
        <v>3579.8700000000003</v>
      </c>
      <c r="P7993" s="3">
        <f>Table1[[#This Row],[sales]]*Table1[[#This Row],[quantity]]</f>
        <v>32194.560000000001</v>
      </c>
      <c r="Q7993" s="9">
        <f>Table1[[#This Row],[delivery_date]]-Table1[[#This Row],[order_date]]</f>
        <v>6</v>
      </c>
    </row>
    <row r="7994" spans="1:17" x14ac:dyDescent="0.35">
      <c r="A7994" t="s">
        <v>8025</v>
      </c>
      <c r="B7994" t="s">
        <v>13</v>
      </c>
      <c r="C7994" t="s">
        <v>36</v>
      </c>
      <c r="D7994" s="2">
        <v>207.83</v>
      </c>
      <c r="E7994">
        <v>0.38</v>
      </c>
      <c r="F7994">
        <v>9</v>
      </c>
      <c r="G7994" s="1">
        <v>44966</v>
      </c>
      <c r="H7994" s="1">
        <v>44973</v>
      </c>
      <c r="I7994" t="s">
        <v>15</v>
      </c>
      <c r="J7994" t="s">
        <v>27</v>
      </c>
      <c r="K7994" s="2">
        <v>12.97</v>
      </c>
      <c r="L7994" t="s">
        <v>39</v>
      </c>
      <c r="M7994">
        <f>YEAR(Table1[[#This Row],[order_date]])</f>
        <v>2023</v>
      </c>
      <c r="N7994">
        <f>MONTH(Table1[[#This Row],[order_date]])</f>
        <v>2</v>
      </c>
      <c r="O7994" s="3">
        <f>Table1[[#This Row],[sales]]-Table1[[#This Row],[profit]]</f>
        <v>194.86</v>
      </c>
      <c r="P7994" s="3">
        <f>Table1[[#This Row],[sales]]*Table1[[#This Row],[quantity]]</f>
        <v>1870.47</v>
      </c>
      <c r="Q7994" s="9">
        <f>Table1[[#This Row],[delivery_date]]-Table1[[#This Row],[order_date]]</f>
        <v>7</v>
      </c>
    </row>
    <row r="7995" spans="1:17" x14ac:dyDescent="0.35">
      <c r="A7995" t="s">
        <v>8026</v>
      </c>
      <c r="B7995" t="s">
        <v>13</v>
      </c>
      <c r="C7995" t="s">
        <v>20</v>
      </c>
      <c r="D7995" s="2">
        <v>3430.8</v>
      </c>
      <c r="E7995">
        <v>0.28999999999999998</v>
      </c>
      <c r="F7995">
        <v>6</v>
      </c>
      <c r="G7995" s="1">
        <v>45516</v>
      </c>
      <c r="H7995" s="1">
        <v>45519</v>
      </c>
      <c r="I7995" t="s">
        <v>31</v>
      </c>
      <c r="J7995" t="s">
        <v>27</v>
      </c>
      <c r="K7995" s="2">
        <v>280.13</v>
      </c>
      <c r="L7995" t="s">
        <v>39</v>
      </c>
      <c r="M7995">
        <f>YEAR(Table1[[#This Row],[order_date]])</f>
        <v>2024</v>
      </c>
      <c r="N7995">
        <f>MONTH(Table1[[#This Row],[order_date]])</f>
        <v>8</v>
      </c>
      <c r="O7995" s="3">
        <f>Table1[[#This Row],[sales]]-Table1[[#This Row],[profit]]</f>
        <v>3150.67</v>
      </c>
      <c r="P7995" s="3">
        <f>Table1[[#This Row],[sales]]*Table1[[#This Row],[quantity]]</f>
        <v>20584.800000000003</v>
      </c>
      <c r="Q7995" s="9">
        <f>Table1[[#This Row],[delivery_date]]-Table1[[#This Row],[order_date]]</f>
        <v>3</v>
      </c>
    </row>
    <row r="7996" spans="1:17" x14ac:dyDescent="0.35">
      <c r="A7996" t="s">
        <v>8027</v>
      </c>
      <c r="B7996" t="s">
        <v>19</v>
      </c>
      <c r="C7996" t="s">
        <v>36</v>
      </c>
      <c r="D7996" s="2">
        <v>3751.49</v>
      </c>
      <c r="E7996">
        <v>0.24</v>
      </c>
      <c r="F7996">
        <v>7</v>
      </c>
      <c r="G7996" s="1">
        <v>45540</v>
      </c>
      <c r="H7996" s="1">
        <v>45544</v>
      </c>
      <c r="I7996" t="s">
        <v>21</v>
      </c>
      <c r="J7996" t="s">
        <v>16</v>
      </c>
      <c r="K7996" s="2">
        <v>879.92</v>
      </c>
      <c r="L7996" t="s">
        <v>23</v>
      </c>
      <c r="M7996">
        <f>YEAR(Table1[[#This Row],[order_date]])</f>
        <v>2024</v>
      </c>
      <c r="N7996">
        <f>MONTH(Table1[[#This Row],[order_date]])</f>
        <v>9</v>
      </c>
      <c r="O7996" s="3">
        <f>Table1[[#This Row],[sales]]-Table1[[#This Row],[profit]]</f>
        <v>2871.5699999999997</v>
      </c>
      <c r="P7996" s="3">
        <f>Table1[[#This Row],[sales]]*Table1[[#This Row],[quantity]]</f>
        <v>26260.43</v>
      </c>
      <c r="Q7996" s="9">
        <f>Table1[[#This Row],[delivery_date]]-Table1[[#This Row],[order_date]]</f>
        <v>4</v>
      </c>
    </row>
    <row r="7997" spans="1:17" x14ac:dyDescent="0.35">
      <c r="A7997" t="s">
        <v>8028</v>
      </c>
      <c r="B7997" t="s">
        <v>13</v>
      </c>
      <c r="C7997" t="s">
        <v>14</v>
      </c>
      <c r="D7997" s="2">
        <v>2439.08</v>
      </c>
      <c r="E7997">
        <v>0.12</v>
      </c>
      <c r="F7997">
        <v>6</v>
      </c>
      <c r="G7997" s="1">
        <v>45384</v>
      </c>
      <c r="H7997" s="1">
        <v>45389</v>
      </c>
      <c r="I7997" t="s">
        <v>15</v>
      </c>
      <c r="J7997" t="s">
        <v>22</v>
      </c>
      <c r="K7997" s="2">
        <v>608.1</v>
      </c>
      <c r="L7997" t="s">
        <v>23</v>
      </c>
      <c r="M7997">
        <f>YEAR(Table1[[#This Row],[order_date]])</f>
        <v>2024</v>
      </c>
      <c r="N7997">
        <f>MONTH(Table1[[#This Row],[order_date]])</f>
        <v>4</v>
      </c>
      <c r="O7997" s="3">
        <f>Table1[[#This Row],[sales]]-Table1[[#This Row],[profit]]</f>
        <v>1830.98</v>
      </c>
      <c r="P7997" s="3">
        <f>Table1[[#This Row],[sales]]*Table1[[#This Row],[quantity]]</f>
        <v>14634.48</v>
      </c>
      <c r="Q7997" s="9">
        <f>Table1[[#This Row],[delivery_date]]-Table1[[#This Row],[order_date]]</f>
        <v>5</v>
      </c>
    </row>
    <row r="7998" spans="1:17" x14ac:dyDescent="0.35">
      <c r="A7998" t="s">
        <v>8029</v>
      </c>
      <c r="B7998" t="s">
        <v>41</v>
      </c>
      <c r="C7998" t="s">
        <v>36</v>
      </c>
      <c r="D7998" s="2">
        <v>894.32</v>
      </c>
      <c r="E7998">
        <v>0.09</v>
      </c>
      <c r="F7998">
        <v>5</v>
      </c>
      <c r="G7998" s="1">
        <v>45657</v>
      </c>
      <c r="H7998" s="1">
        <v>45662</v>
      </c>
      <c r="I7998" t="s">
        <v>21</v>
      </c>
      <c r="J7998" t="s">
        <v>16</v>
      </c>
      <c r="K7998" s="2">
        <v>122.62</v>
      </c>
      <c r="L7998" t="s">
        <v>17</v>
      </c>
      <c r="M7998">
        <f>YEAR(Table1[[#This Row],[order_date]])</f>
        <v>2024</v>
      </c>
      <c r="N7998">
        <f>MONTH(Table1[[#This Row],[order_date]])</f>
        <v>12</v>
      </c>
      <c r="O7998" s="3">
        <f>Table1[[#This Row],[sales]]-Table1[[#This Row],[profit]]</f>
        <v>771.7</v>
      </c>
      <c r="P7998" s="3">
        <f>Table1[[#This Row],[sales]]*Table1[[#This Row],[quantity]]</f>
        <v>4471.6000000000004</v>
      </c>
      <c r="Q7998" s="9">
        <f>Table1[[#This Row],[delivery_date]]-Table1[[#This Row],[order_date]]</f>
        <v>5</v>
      </c>
    </row>
    <row r="7999" spans="1:17" x14ac:dyDescent="0.35">
      <c r="A7999" t="s">
        <v>8030</v>
      </c>
      <c r="B7999" t="s">
        <v>19</v>
      </c>
      <c r="C7999" t="s">
        <v>20</v>
      </c>
      <c r="D7999" s="2">
        <v>3121.93</v>
      </c>
      <c r="E7999">
        <v>0.44</v>
      </c>
      <c r="F7999">
        <v>1</v>
      </c>
      <c r="G7999" s="1">
        <v>45094</v>
      </c>
      <c r="H7999" s="1">
        <v>45099</v>
      </c>
      <c r="I7999" t="s">
        <v>31</v>
      </c>
      <c r="J7999" t="s">
        <v>27</v>
      </c>
      <c r="K7999" s="2">
        <v>162.68</v>
      </c>
      <c r="L7999" t="s">
        <v>23</v>
      </c>
      <c r="M7999">
        <f>YEAR(Table1[[#This Row],[order_date]])</f>
        <v>2023</v>
      </c>
      <c r="N7999">
        <f>MONTH(Table1[[#This Row],[order_date]])</f>
        <v>6</v>
      </c>
      <c r="O7999" s="3">
        <f>Table1[[#This Row],[sales]]-Table1[[#This Row],[profit]]</f>
        <v>2959.25</v>
      </c>
      <c r="P7999" s="3">
        <f>Table1[[#This Row],[sales]]*Table1[[#This Row],[quantity]]</f>
        <v>3121.93</v>
      </c>
      <c r="Q7999" s="9">
        <f>Table1[[#This Row],[delivery_date]]-Table1[[#This Row],[order_date]]</f>
        <v>5</v>
      </c>
    </row>
    <row r="8000" spans="1:17" x14ac:dyDescent="0.35">
      <c r="A8000" t="s">
        <v>8031</v>
      </c>
      <c r="B8000" t="s">
        <v>13</v>
      </c>
      <c r="C8000" t="s">
        <v>33</v>
      </c>
      <c r="D8000" s="2">
        <v>4497.8900000000003</v>
      </c>
      <c r="E8000">
        <v>7.0000000000000007E-2</v>
      </c>
      <c r="F8000">
        <v>2</v>
      </c>
      <c r="G8000" s="1">
        <v>45171</v>
      </c>
      <c r="H8000" s="1">
        <v>45177</v>
      </c>
      <c r="I8000" t="s">
        <v>31</v>
      </c>
      <c r="J8000" t="s">
        <v>22</v>
      </c>
      <c r="K8000" s="2">
        <v>1200.1500000000001</v>
      </c>
      <c r="L8000" t="s">
        <v>28</v>
      </c>
      <c r="M8000">
        <f>YEAR(Table1[[#This Row],[order_date]])</f>
        <v>2023</v>
      </c>
      <c r="N8000">
        <f>MONTH(Table1[[#This Row],[order_date]])</f>
        <v>9</v>
      </c>
      <c r="O8000" s="3">
        <f>Table1[[#This Row],[sales]]-Table1[[#This Row],[profit]]</f>
        <v>3297.7400000000002</v>
      </c>
      <c r="P8000" s="3">
        <f>Table1[[#This Row],[sales]]*Table1[[#This Row],[quantity]]</f>
        <v>8995.7800000000007</v>
      </c>
      <c r="Q8000" s="9">
        <f>Table1[[#This Row],[delivery_date]]-Table1[[#This Row],[order_date]]</f>
        <v>6</v>
      </c>
    </row>
    <row r="8001" spans="1:17" x14ac:dyDescent="0.35">
      <c r="A8001" t="s">
        <v>8032</v>
      </c>
      <c r="B8001" t="s">
        <v>25</v>
      </c>
      <c r="C8001" t="s">
        <v>14</v>
      </c>
      <c r="D8001" s="2">
        <v>4663.46</v>
      </c>
      <c r="E8001">
        <v>0.22</v>
      </c>
      <c r="F8001">
        <v>2</v>
      </c>
      <c r="G8001" s="1">
        <v>45096</v>
      </c>
      <c r="H8001" s="1">
        <v>45101</v>
      </c>
      <c r="I8001" t="s">
        <v>15</v>
      </c>
      <c r="J8001" t="s">
        <v>16</v>
      </c>
      <c r="K8001" s="2">
        <v>339.14</v>
      </c>
      <c r="L8001" t="s">
        <v>34</v>
      </c>
      <c r="M8001">
        <f>YEAR(Table1[[#This Row],[order_date]])</f>
        <v>2023</v>
      </c>
      <c r="N8001">
        <f>MONTH(Table1[[#This Row],[order_date]])</f>
        <v>6</v>
      </c>
      <c r="O8001" s="3">
        <f>Table1[[#This Row],[sales]]-Table1[[#This Row],[profit]]</f>
        <v>4324.32</v>
      </c>
      <c r="P8001" s="3">
        <f>Table1[[#This Row],[sales]]*Table1[[#This Row],[quantity]]</f>
        <v>9326.92</v>
      </c>
      <c r="Q8001" s="9">
        <f>Table1[[#This Row],[delivery_date]]-Table1[[#This Row],[order_date]]</f>
        <v>5</v>
      </c>
    </row>
    <row r="8002" spans="1:17" x14ac:dyDescent="0.35">
      <c r="A8002" t="s">
        <v>8033</v>
      </c>
      <c r="B8002" t="s">
        <v>41</v>
      </c>
      <c r="C8002" t="s">
        <v>14</v>
      </c>
      <c r="D8002" s="2">
        <v>3755.9</v>
      </c>
      <c r="E8002">
        <v>0.44</v>
      </c>
      <c r="F8002">
        <v>9</v>
      </c>
      <c r="G8002" s="1">
        <v>45176</v>
      </c>
      <c r="H8002" s="1">
        <v>45177</v>
      </c>
      <c r="I8002" t="s">
        <v>21</v>
      </c>
      <c r="J8002" t="s">
        <v>27</v>
      </c>
      <c r="K8002" s="2">
        <v>331.63</v>
      </c>
      <c r="L8002" t="s">
        <v>34</v>
      </c>
      <c r="M8002">
        <f>YEAR(Table1[[#This Row],[order_date]])</f>
        <v>2023</v>
      </c>
      <c r="N8002">
        <f>MONTH(Table1[[#This Row],[order_date]])</f>
        <v>9</v>
      </c>
      <c r="O8002" s="3">
        <f>Table1[[#This Row],[sales]]-Table1[[#This Row],[profit]]</f>
        <v>3424.27</v>
      </c>
      <c r="P8002" s="3">
        <f>Table1[[#This Row],[sales]]*Table1[[#This Row],[quantity]]</f>
        <v>33803.1</v>
      </c>
      <c r="Q8002" s="9">
        <f>Table1[[#This Row],[delivery_date]]-Table1[[#This Row],[order_date]]</f>
        <v>1</v>
      </c>
    </row>
    <row r="8003" spans="1:17" x14ac:dyDescent="0.35">
      <c r="A8003" t="s">
        <v>8034</v>
      </c>
      <c r="B8003" t="s">
        <v>25</v>
      </c>
      <c r="C8003" t="s">
        <v>36</v>
      </c>
      <c r="D8003" s="2">
        <v>1392.19</v>
      </c>
      <c r="E8003">
        <v>7.0000000000000007E-2</v>
      </c>
      <c r="F8003">
        <v>6</v>
      </c>
      <c r="G8003" s="1">
        <v>45409</v>
      </c>
      <c r="H8003" s="1">
        <v>45415</v>
      </c>
      <c r="I8003" t="s">
        <v>31</v>
      </c>
      <c r="J8003" t="s">
        <v>16</v>
      </c>
      <c r="K8003" s="2">
        <v>155.5</v>
      </c>
      <c r="L8003" t="s">
        <v>28</v>
      </c>
      <c r="M8003">
        <f>YEAR(Table1[[#This Row],[order_date]])</f>
        <v>2024</v>
      </c>
      <c r="N8003">
        <f>MONTH(Table1[[#This Row],[order_date]])</f>
        <v>4</v>
      </c>
      <c r="O8003" s="3">
        <f>Table1[[#This Row],[sales]]-Table1[[#This Row],[profit]]</f>
        <v>1236.69</v>
      </c>
      <c r="P8003" s="3">
        <f>Table1[[#This Row],[sales]]*Table1[[#This Row],[quantity]]</f>
        <v>8353.14</v>
      </c>
      <c r="Q8003" s="9">
        <f>Table1[[#This Row],[delivery_date]]-Table1[[#This Row],[order_date]]</f>
        <v>6</v>
      </c>
    </row>
    <row r="8004" spans="1:17" x14ac:dyDescent="0.35">
      <c r="A8004" t="s">
        <v>8035</v>
      </c>
      <c r="B8004" t="s">
        <v>19</v>
      </c>
      <c r="C8004" t="s">
        <v>26</v>
      </c>
      <c r="D8004" s="2">
        <v>4364.6000000000004</v>
      </c>
      <c r="E8004">
        <v>0.06</v>
      </c>
      <c r="F8004">
        <v>3</v>
      </c>
      <c r="G8004" s="1">
        <v>45346</v>
      </c>
      <c r="H8004" s="1">
        <v>45349</v>
      </c>
      <c r="I8004" t="s">
        <v>31</v>
      </c>
      <c r="J8004" t="s">
        <v>16</v>
      </c>
      <c r="K8004" s="2">
        <v>911.8</v>
      </c>
      <c r="L8004" t="s">
        <v>28</v>
      </c>
      <c r="M8004">
        <f>YEAR(Table1[[#This Row],[order_date]])</f>
        <v>2024</v>
      </c>
      <c r="N8004">
        <f>MONTH(Table1[[#This Row],[order_date]])</f>
        <v>2</v>
      </c>
      <c r="O8004" s="3">
        <f>Table1[[#This Row],[sales]]-Table1[[#This Row],[profit]]</f>
        <v>3452.8</v>
      </c>
      <c r="P8004" s="3">
        <f>Table1[[#This Row],[sales]]*Table1[[#This Row],[quantity]]</f>
        <v>13093.800000000001</v>
      </c>
      <c r="Q8004" s="9">
        <f>Table1[[#This Row],[delivery_date]]-Table1[[#This Row],[order_date]]</f>
        <v>3</v>
      </c>
    </row>
    <row r="8005" spans="1:17" x14ac:dyDescent="0.35">
      <c r="A8005" t="s">
        <v>8036</v>
      </c>
      <c r="B8005" t="s">
        <v>25</v>
      </c>
      <c r="C8005" t="s">
        <v>26</v>
      </c>
      <c r="D8005" s="2">
        <v>4455.2299999999996</v>
      </c>
      <c r="E8005">
        <v>0.35</v>
      </c>
      <c r="F8005">
        <v>3</v>
      </c>
      <c r="G8005" s="1">
        <v>45577</v>
      </c>
      <c r="H8005" s="1">
        <v>45579</v>
      </c>
      <c r="I8005" t="s">
        <v>31</v>
      </c>
      <c r="J8005" t="s">
        <v>16</v>
      </c>
      <c r="K8005" s="2">
        <v>612.02</v>
      </c>
      <c r="L8005" t="s">
        <v>28</v>
      </c>
      <c r="M8005">
        <f>YEAR(Table1[[#This Row],[order_date]])</f>
        <v>2024</v>
      </c>
      <c r="N8005">
        <f>MONTH(Table1[[#This Row],[order_date]])</f>
        <v>10</v>
      </c>
      <c r="O8005" s="3">
        <f>Table1[[#This Row],[sales]]-Table1[[#This Row],[profit]]</f>
        <v>3843.2099999999996</v>
      </c>
      <c r="P8005" s="3">
        <f>Table1[[#This Row],[sales]]*Table1[[#This Row],[quantity]]</f>
        <v>13365.689999999999</v>
      </c>
      <c r="Q8005" s="9">
        <f>Table1[[#This Row],[delivery_date]]-Table1[[#This Row],[order_date]]</f>
        <v>2</v>
      </c>
    </row>
    <row r="8006" spans="1:17" x14ac:dyDescent="0.35">
      <c r="A8006" t="s">
        <v>8037</v>
      </c>
      <c r="B8006" t="s">
        <v>13</v>
      </c>
      <c r="C8006" t="s">
        <v>20</v>
      </c>
      <c r="D8006" s="2">
        <v>1899.49</v>
      </c>
      <c r="E8006">
        <v>0.17</v>
      </c>
      <c r="F8006">
        <v>2</v>
      </c>
      <c r="G8006" s="1">
        <v>45003</v>
      </c>
      <c r="H8006" s="1">
        <v>45004</v>
      </c>
      <c r="I8006" t="s">
        <v>15</v>
      </c>
      <c r="J8006" t="s">
        <v>16</v>
      </c>
      <c r="K8006" s="2">
        <v>116.58</v>
      </c>
      <c r="L8006" t="s">
        <v>17</v>
      </c>
      <c r="M8006">
        <f>YEAR(Table1[[#This Row],[order_date]])</f>
        <v>2023</v>
      </c>
      <c r="N8006">
        <f>MONTH(Table1[[#This Row],[order_date]])</f>
        <v>3</v>
      </c>
      <c r="O8006" s="3">
        <f>Table1[[#This Row],[sales]]-Table1[[#This Row],[profit]]</f>
        <v>1782.91</v>
      </c>
      <c r="P8006" s="3">
        <f>Table1[[#This Row],[sales]]*Table1[[#This Row],[quantity]]</f>
        <v>3798.98</v>
      </c>
      <c r="Q8006" s="9">
        <f>Table1[[#This Row],[delivery_date]]-Table1[[#This Row],[order_date]]</f>
        <v>1</v>
      </c>
    </row>
    <row r="8007" spans="1:17" x14ac:dyDescent="0.35">
      <c r="A8007" t="s">
        <v>8038</v>
      </c>
      <c r="B8007" t="s">
        <v>13</v>
      </c>
      <c r="C8007" t="s">
        <v>33</v>
      </c>
      <c r="D8007" s="2">
        <v>996.61</v>
      </c>
      <c r="E8007">
        <v>0.22</v>
      </c>
      <c r="F8007">
        <v>7</v>
      </c>
      <c r="G8007" s="1">
        <v>44961</v>
      </c>
      <c r="H8007" s="1">
        <v>44967</v>
      </c>
      <c r="I8007" t="s">
        <v>15</v>
      </c>
      <c r="J8007" t="s">
        <v>16</v>
      </c>
      <c r="K8007" s="2">
        <v>239.16</v>
      </c>
      <c r="L8007" t="s">
        <v>23</v>
      </c>
      <c r="M8007">
        <f>YEAR(Table1[[#This Row],[order_date]])</f>
        <v>2023</v>
      </c>
      <c r="N8007">
        <f>MONTH(Table1[[#This Row],[order_date]])</f>
        <v>2</v>
      </c>
      <c r="O8007" s="3">
        <f>Table1[[#This Row],[sales]]-Table1[[#This Row],[profit]]</f>
        <v>757.45</v>
      </c>
      <c r="P8007" s="3">
        <f>Table1[[#This Row],[sales]]*Table1[[#This Row],[quantity]]</f>
        <v>6976.27</v>
      </c>
      <c r="Q8007" s="9">
        <f>Table1[[#This Row],[delivery_date]]-Table1[[#This Row],[order_date]]</f>
        <v>6</v>
      </c>
    </row>
    <row r="8008" spans="1:17" x14ac:dyDescent="0.35">
      <c r="A8008" t="s">
        <v>8039</v>
      </c>
      <c r="B8008" t="s">
        <v>19</v>
      </c>
      <c r="C8008" t="s">
        <v>33</v>
      </c>
      <c r="D8008" s="2">
        <v>4385.83</v>
      </c>
      <c r="E8008">
        <v>0.31</v>
      </c>
      <c r="F8008">
        <v>1</v>
      </c>
      <c r="G8008" s="1">
        <v>45427</v>
      </c>
      <c r="H8008" s="1">
        <v>45433</v>
      </c>
      <c r="I8008" t="s">
        <v>31</v>
      </c>
      <c r="J8008" t="s">
        <v>22</v>
      </c>
      <c r="K8008" s="2">
        <v>826.4</v>
      </c>
      <c r="L8008" t="s">
        <v>28</v>
      </c>
      <c r="M8008">
        <f>YEAR(Table1[[#This Row],[order_date]])</f>
        <v>2024</v>
      </c>
      <c r="N8008">
        <f>MONTH(Table1[[#This Row],[order_date]])</f>
        <v>5</v>
      </c>
      <c r="O8008" s="3">
        <f>Table1[[#This Row],[sales]]-Table1[[#This Row],[profit]]</f>
        <v>3559.43</v>
      </c>
      <c r="P8008" s="3">
        <f>Table1[[#This Row],[sales]]*Table1[[#This Row],[quantity]]</f>
        <v>4385.83</v>
      </c>
      <c r="Q8008" s="9">
        <f>Table1[[#This Row],[delivery_date]]-Table1[[#This Row],[order_date]]</f>
        <v>6</v>
      </c>
    </row>
    <row r="8009" spans="1:17" x14ac:dyDescent="0.35">
      <c r="A8009" t="s">
        <v>8040</v>
      </c>
      <c r="B8009" t="s">
        <v>25</v>
      </c>
      <c r="C8009" t="s">
        <v>36</v>
      </c>
      <c r="D8009" s="2">
        <v>4436.9799999999996</v>
      </c>
      <c r="E8009">
        <v>0.19</v>
      </c>
      <c r="F8009">
        <v>1</v>
      </c>
      <c r="G8009" s="1">
        <v>45219</v>
      </c>
      <c r="H8009" s="1">
        <v>45220</v>
      </c>
      <c r="I8009" t="s">
        <v>21</v>
      </c>
      <c r="J8009" t="s">
        <v>22</v>
      </c>
      <c r="K8009" s="2">
        <v>1142.76</v>
      </c>
      <c r="L8009" t="s">
        <v>34</v>
      </c>
      <c r="M8009">
        <f>YEAR(Table1[[#This Row],[order_date]])</f>
        <v>2023</v>
      </c>
      <c r="N8009">
        <f>MONTH(Table1[[#This Row],[order_date]])</f>
        <v>10</v>
      </c>
      <c r="O8009" s="3">
        <f>Table1[[#This Row],[sales]]-Table1[[#This Row],[profit]]</f>
        <v>3294.2199999999993</v>
      </c>
      <c r="P8009" s="3">
        <f>Table1[[#This Row],[sales]]*Table1[[#This Row],[quantity]]</f>
        <v>4436.9799999999996</v>
      </c>
      <c r="Q8009" s="9">
        <f>Table1[[#This Row],[delivery_date]]-Table1[[#This Row],[order_date]]</f>
        <v>1</v>
      </c>
    </row>
    <row r="8010" spans="1:17" x14ac:dyDescent="0.35">
      <c r="A8010" t="s">
        <v>8041</v>
      </c>
      <c r="B8010" t="s">
        <v>19</v>
      </c>
      <c r="C8010" t="s">
        <v>36</v>
      </c>
      <c r="D8010" s="2">
        <v>594.44000000000005</v>
      </c>
      <c r="E8010">
        <v>0.4</v>
      </c>
      <c r="F8010">
        <v>3</v>
      </c>
      <c r="G8010" s="1">
        <v>45418</v>
      </c>
      <c r="H8010" s="1">
        <v>45425</v>
      </c>
      <c r="I8010" t="s">
        <v>15</v>
      </c>
      <c r="J8010" t="s">
        <v>16</v>
      </c>
      <c r="K8010" s="2">
        <v>39.5</v>
      </c>
      <c r="L8010" t="s">
        <v>39</v>
      </c>
      <c r="M8010">
        <f>YEAR(Table1[[#This Row],[order_date]])</f>
        <v>2024</v>
      </c>
      <c r="N8010">
        <f>MONTH(Table1[[#This Row],[order_date]])</f>
        <v>5</v>
      </c>
      <c r="O8010" s="3">
        <f>Table1[[#This Row],[sales]]-Table1[[#This Row],[profit]]</f>
        <v>554.94000000000005</v>
      </c>
      <c r="P8010" s="3">
        <f>Table1[[#This Row],[sales]]*Table1[[#This Row],[quantity]]</f>
        <v>1783.3200000000002</v>
      </c>
      <c r="Q8010" s="9">
        <f>Table1[[#This Row],[delivery_date]]-Table1[[#This Row],[order_date]]</f>
        <v>7</v>
      </c>
    </row>
    <row r="8011" spans="1:17" x14ac:dyDescent="0.35">
      <c r="A8011" t="s">
        <v>8042</v>
      </c>
      <c r="B8011" t="s">
        <v>25</v>
      </c>
      <c r="C8011" t="s">
        <v>26</v>
      </c>
      <c r="D8011" s="2">
        <v>4838.22</v>
      </c>
      <c r="E8011">
        <v>0.48</v>
      </c>
      <c r="F8011">
        <v>1</v>
      </c>
      <c r="G8011" s="1">
        <v>45066</v>
      </c>
      <c r="H8011" s="1">
        <v>45071</v>
      </c>
      <c r="I8011" t="s">
        <v>15</v>
      </c>
      <c r="J8011" t="s">
        <v>22</v>
      </c>
      <c r="K8011" s="2">
        <v>1392.68</v>
      </c>
      <c r="L8011" t="s">
        <v>39</v>
      </c>
      <c r="M8011">
        <f>YEAR(Table1[[#This Row],[order_date]])</f>
        <v>2023</v>
      </c>
      <c r="N8011">
        <f>MONTH(Table1[[#This Row],[order_date]])</f>
        <v>5</v>
      </c>
      <c r="O8011" s="3">
        <f>Table1[[#This Row],[sales]]-Table1[[#This Row],[profit]]</f>
        <v>3445.54</v>
      </c>
      <c r="P8011" s="3">
        <f>Table1[[#This Row],[sales]]*Table1[[#This Row],[quantity]]</f>
        <v>4838.22</v>
      </c>
      <c r="Q8011" s="9">
        <f>Table1[[#This Row],[delivery_date]]-Table1[[#This Row],[order_date]]</f>
        <v>5</v>
      </c>
    </row>
    <row r="8012" spans="1:17" x14ac:dyDescent="0.35">
      <c r="A8012" t="s">
        <v>8043</v>
      </c>
      <c r="B8012" t="s">
        <v>41</v>
      </c>
      <c r="C8012" t="s">
        <v>33</v>
      </c>
      <c r="D8012" s="2">
        <v>2712.09</v>
      </c>
      <c r="E8012">
        <v>0.47</v>
      </c>
      <c r="F8012">
        <v>3</v>
      </c>
      <c r="G8012" s="1">
        <v>45360</v>
      </c>
      <c r="H8012" s="1">
        <v>45366</v>
      </c>
      <c r="I8012" t="s">
        <v>31</v>
      </c>
      <c r="J8012" t="s">
        <v>27</v>
      </c>
      <c r="K8012" s="2">
        <v>205.36</v>
      </c>
      <c r="L8012" t="s">
        <v>28</v>
      </c>
      <c r="M8012">
        <f>YEAR(Table1[[#This Row],[order_date]])</f>
        <v>2024</v>
      </c>
      <c r="N8012">
        <f>MONTH(Table1[[#This Row],[order_date]])</f>
        <v>3</v>
      </c>
      <c r="O8012" s="3">
        <f>Table1[[#This Row],[sales]]-Table1[[#This Row],[profit]]</f>
        <v>2506.73</v>
      </c>
      <c r="P8012" s="3">
        <f>Table1[[#This Row],[sales]]*Table1[[#This Row],[quantity]]</f>
        <v>8136.27</v>
      </c>
      <c r="Q8012" s="9">
        <f>Table1[[#This Row],[delivery_date]]-Table1[[#This Row],[order_date]]</f>
        <v>6</v>
      </c>
    </row>
    <row r="8013" spans="1:17" x14ac:dyDescent="0.35">
      <c r="A8013" t="s">
        <v>8044</v>
      </c>
      <c r="B8013" t="s">
        <v>13</v>
      </c>
      <c r="C8013" t="s">
        <v>33</v>
      </c>
      <c r="D8013" s="2">
        <v>4969.28</v>
      </c>
      <c r="E8013">
        <v>0.27</v>
      </c>
      <c r="F8013">
        <v>9</v>
      </c>
      <c r="G8013" s="1">
        <v>45301</v>
      </c>
      <c r="H8013" s="1">
        <v>45302</v>
      </c>
      <c r="I8013" t="s">
        <v>31</v>
      </c>
      <c r="J8013" t="s">
        <v>16</v>
      </c>
      <c r="K8013" s="2">
        <v>941.63</v>
      </c>
      <c r="L8013" t="s">
        <v>34</v>
      </c>
      <c r="M8013">
        <f>YEAR(Table1[[#This Row],[order_date]])</f>
        <v>2024</v>
      </c>
      <c r="N8013">
        <f>MONTH(Table1[[#This Row],[order_date]])</f>
        <v>1</v>
      </c>
      <c r="O8013" s="3">
        <f>Table1[[#This Row],[sales]]-Table1[[#This Row],[profit]]</f>
        <v>4027.6499999999996</v>
      </c>
      <c r="P8013" s="3">
        <f>Table1[[#This Row],[sales]]*Table1[[#This Row],[quantity]]</f>
        <v>44723.519999999997</v>
      </c>
      <c r="Q8013" s="9">
        <f>Table1[[#This Row],[delivery_date]]-Table1[[#This Row],[order_date]]</f>
        <v>1</v>
      </c>
    </row>
    <row r="8014" spans="1:17" x14ac:dyDescent="0.35">
      <c r="A8014" t="s">
        <v>8045</v>
      </c>
      <c r="B8014" t="s">
        <v>19</v>
      </c>
      <c r="C8014" t="s">
        <v>33</v>
      </c>
      <c r="D8014" s="2">
        <v>2280.54</v>
      </c>
      <c r="E8014">
        <v>0.18</v>
      </c>
      <c r="F8014">
        <v>7</v>
      </c>
      <c r="G8014" s="1">
        <v>45546</v>
      </c>
      <c r="H8014" s="1">
        <v>45553</v>
      </c>
      <c r="I8014" t="s">
        <v>15</v>
      </c>
      <c r="J8014" t="s">
        <v>22</v>
      </c>
      <c r="K8014" s="2">
        <v>410.56</v>
      </c>
      <c r="L8014" t="s">
        <v>28</v>
      </c>
      <c r="M8014">
        <f>YEAR(Table1[[#This Row],[order_date]])</f>
        <v>2024</v>
      </c>
      <c r="N8014">
        <f>MONTH(Table1[[#This Row],[order_date]])</f>
        <v>9</v>
      </c>
      <c r="O8014" s="3">
        <f>Table1[[#This Row],[sales]]-Table1[[#This Row],[profit]]</f>
        <v>1869.98</v>
      </c>
      <c r="P8014" s="3">
        <f>Table1[[#This Row],[sales]]*Table1[[#This Row],[quantity]]</f>
        <v>15963.779999999999</v>
      </c>
      <c r="Q8014" s="9">
        <f>Table1[[#This Row],[delivery_date]]-Table1[[#This Row],[order_date]]</f>
        <v>7</v>
      </c>
    </row>
    <row r="8015" spans="1:17" x14ac:dyDescent="0.35">
      <c r="A8015" t="s">
        <v>8046</v>
      </c>
      <c r="B8015" t="s">
        <v>41</v>
      </c>
      <c r="C8015" t="s">
        <v>20</v>
      </c>
      <c r="D8015" s="2">
        <v>2713.09</v>
      </c>
      <c r="E8015">
        <v>0.22</v>
      </c>
      <c r="F8015">
        <v>9</v>
      </c>
      <c r="G8015" s="1">
        <v>45430</v>
      </c>
      <c r="H8015" s="1">
        <v>45432</v>
      </c>
      <c r="I8015" t="s">
        <v>31</v>
      </c>
      <c r="J8015" t="s">
        <v>16</v>
      </c>
      <c r="K8015" s="2">
        <v>740.77</v>
      </c>
      <c r="L8015" t="s">
        <v>28</v>
      </c>
      <c r="M8015">
        <f>YEAR(Table1[[#This Row],[order_date]])</f>
        <v>2024</v>
      </c>
      <c r="N8015">
        <f>MONTH(Table1[[#This Row],[order_date]])</f>
        <v>5</v>
      </c>
      <c r="O8015" s="3">
        <f>Table1[[#This Row],[sales]]-Table1[[#This Row],[profit]]</f>
        <v>1972.3200000000002</v>
      </c>
      <c r="P8015" s="3">
        <f>Table1[[#This Row],[sales]]*Table1[[#This Row],[quantity]]</f>
        <v>24417.81</v>
      </c>
      <c r="Q8015" s="9">
        <f>Table1[[#This Row],[delivery_date]]-Table1[[#This Row],[order_date]]</f>
        <v>2</v>
      </c>
    </row>
    <row r="8016" spans="1:17" x14ac:dyDescent="0.35">
      <c r="A8016" t="s">
        <v>8047</v>
      </c>
      <c r="B8016" t="s">
        <v>41</v>
      </c>
      <c r="C8016" t="s">
        <v>20</v>
      </c>
      <c r="D8016" s="2">
        <v>1403.81</v>
      </c>
      <c r="E8016">
        <v>0.17</v>
      </c>
      <c r="F8016">
        <v>7</v>
      </c>
      <c r="G8016" s="1">
        <v>45392</v>
      </c>
      <c r="H8016" s="1">
        <v>45395</v>
      </c>
      <c r="I8016" t="s">
        <v>21</v>
      </c>
      <c r="J8016" t="s">
        <v>16</v>
      </c>
      <c r="K8016" s="2">
        <v>267.39999999999998</v>
      </c>
      <c r="L8016" t="s">
        <v>28</v>
      </c>
      <c r="M8016">
        <f>YEAR(Table1[[#This Row],[order_date]])</f>
        <v>2024</v>
      </c>
      <c r="N8016">
        <f>MONTH(Table1[[#This Row],[order_date]])</f>
        <v>4</v>
      </c>
      <c r="O8016" s="3">
        <f>Table1[[#This Row],[sales]]-Table1[[#This Row],[profit]]</f>
        <v>1136.4099999999999</v>
      </c>
      <c r="P8016" s="3">
        <f>Table1[[#This Row],[sales]]*Table1[[#This Row],[quantity]]</f>
        <v>9826.67</v>
      </c>
      <c r="Q8016" s="9">
        <f>Table1[[#This Row],[delivery_date]]-Table1[[#This Row],[order_date]]</f>
        <v>3</v>
      </c>
    </row>
    <row r="8017" spans="1:17" x14ac:dyDescent="0.35">
      <c r="A8017" t="s">
        <v>8048</v>
      </c>
      <c r="B8017" t="s">
        <v>19</v>
      </c>
      <c r="C8017" t="s">
        <v>36</v>
      </c>
      <c r="D8017" s="2">
        <v>4504.84</v>
      </c>
      <c r="E8017">
        <v>0.22</v>
      </c>
      <c r="F8017">
        <v>9</v>
      </c>
      <c r="G8017" s="1">
        <v>45192</v>
      </c>
      <c r="H8017" s="1">
        <v>45197</v>
      </c>
      <c r="I8017" t="s">
        <v>21</v>
      </c>
      <c r="J8017" t="s">
        <v>27</v>
      </c>
      <c r="K8017" s="2">
        <v>539.07000000000005</v>
      </c>
      <c r="L8017" t="s">
        <v>28</v>
      </c>
      <c r="M8017">
        <f>YEAR(Table1[[#This Row],[order_date]])</f>
        <v>2023</v>
      </c>
      <c r="N8017">
        <f>MONTH(Table1[[#This Row],[order_date]])</f>
        <v>9</v>
      </c>
      <c r="O8017" s="3">
        <f>Table1[[#This Row],[sales]]-Table1[[#This Row],[profit]]</f>
        <v>3965.77</v>
      </c>
      <c r="P8017" s="3">
        <f>Table1[[#This Row],[sales]]*Table1[[#This Row],[quantity]]</f>
        <v>40543.56</v>
      </c>
      <c r="Q8017" s="9">
        <f>Table1[[#This Row],[delivery_date]]-Table1[[#This Row],[order_date]]</f>
        <v>5</v>
      </c>
    </row>
    <row r="8018" spans="1:17" x14ac:dyDescent="0.35">
      <c r="A8018" t="s">
        <v>8049</v>
      </c>
      <c r="B8018" t="s">
        <v>19</v>
      </c>
      <c r="C8018" t="s">
        <v>26</v>
      </c>
      <c r="D8018" s="2">
        <v>2274.19</v>
      </c>
      <c r="E8018">
        <v>0.01</v>
      </c>
      <c r="F8018">
        <v>3</v>
      </c>
      <c r="G8018" s="1">
        <v>45029</v>
      </c>
      <c r="H8018" s="1">
        <v>45034</v>
      </c>
      <c r="I8018" t="s">
        <v>31</v>
      </c>
      <c r="J8018" t="s">
        <v>22</v>
      </c>
      <c r="K8018" s="2">
        <v>211.43</v>
      </c>
      <c r="L8018" t="s">
        <v>23</v>
      </c>
      <c r="M8018">
        <f>YEAR(Table1[[#This Row],[order_date]])</f>
        <v>2023</v>
      </c>
      <c r="N8018">
        <f>MONTH(Table1[[#This Row],[order_date]])</f>
        <v>4</v>
      </c>
      <c r="O8018" s="3">
        <f>Table1[[#This Row],[sales]]-Table1[[#This Row],[profit]]</f>
        <v>2062.7600000000002</v>
      </c>
      <c r="P8018" s="3">
        <f>Table1[[#This Row],[sales]]*Table1[[#This Row],[quantity]]</f>
        <v>6822.57</v>
      </c>
      <c r="Q8018" s="9">
        <f>Table1[[#This Row],[delivery_date]]-Table1[[#This Row],[order_date]]</f>
        <v>5</v>
      </c>
    </row>
    <row r="8019" spans="1:17" x14ac:dyDescent="0.35">
      <c r="A8019" t="s">
        <v>8050</v>
      </c>
      <c r="B8019" t="s">
        <v>41</v>
      </c>
      <c r="C8019" t="s">
        <v>14</v>
      </c>
      <c r="D8019" s="2">
        <v>4091.61</v>
      </c>
      <c r="E8019">
        <v>0.03</v>
      </c>
      <c r="F8019">
        <v>7</v>
      </c>
      <c r="G8019" s="1">
        <v>45441</v>
      </c>
      <c r="H8019" s="1">
        <v>45443</v>
      </c>
      <c r="I8019" t="s">
        <v>15</v>
      </c>
      <c r="J8019" t="s">
        <v>22</v>
      </c>
      <c r="K8019" s="2">
        <v>470.19</v>
      </c>
      <c r="L8019" t="s">
        <v>48</v>
      </c>
      <c r="M8019">
        <f>YEAR(Table1[[#This Row],[order_date]])</f>
        <v>2024</v>
      </c>
      <c r="N8019">
        <f>MONTH(Table1[[#This Row],[order_date]])</f>
        <v>5</v>
      </c>
      <c r="O8019" s="3">
        <f>Table1[[#This Row],[sales]]-Table1[[#This Row],[profit]]</f>
        <v>3621.42</v>
      </c>
      <c r="P8019" s="3">
        <f>Table1[[#This Row],[sales]]*Table1[[#This Row],[quantity]]</f>
        <v>28641.27</v>
      </c>
      <c r="Q8019" s="9">
        <f>Table1[[#This Row],[delivery_date]]-Table1[[#This Row],[order_date]]</f>
        <v>2</v>
      </c>
    </row>
    <row r="8020" spans="1:17" x14ac:dyDescent="0.35">
      <c r="A8020" t="s">
        <v>8051</v>
      </c>
      <c r="B8020" t="s">
        <v>25</v>
      </c>
      <c r="C8020" t="s">
        <v>26</v>
      </c>
      <c r="D8020" s="2">
        <v>490.7</v>
      </c>
      <c r="E8020">
        <v>0.39</v>
      </c>
      <c r="F8020">
        <v>6</v>
      </c>
      <c r="G8020" s="1">
        <v>45635</v>
      </c>
      <c r="H8020" s="1">
        <v>45636</v>
      </c>
      <c r="I8020" t="s">
        <v>21</v>
      </c>
      <c r="J8020" t="s">
        <v>16</v>
      </c>
      <c r="K8020" s="2">
        <v>57.7</v>
      </c>
      <c r="L8020" t="s">
        <v>17</v>
      </c>
      <c r="M8020">
        <f>YEAR(Table1[[#This Row],[order_date]])</f>
        <v>2024</v>
      </c>
      <c r="N8020">
        <f>MONTH(Table1[[#This Row],[order_date]])</f>
        <v>12</v>
      </c>
      <c r="O8020" s="3">
        <f>Table1[[#This Row],[sales]]-Table1[[#This Row],[profit]]</f>
        <v>433</v>
      </c>
      <c r="P8020" s="3">
        <f>Table1[[#This Row],[sales]]*Table1[[#This Row],[quantity]]</f>
        <v>2944.2</v>
      </c>
      <c r="Q8020" s="9">
        <f>Table1[[#This Row],[delivery_date]]-Table1[[#This Row],[order_date]]</f>
        <v>1</v>
      </c>
    </row>
    <row r="8021" spans="1:17" x14ac:dyDescent="0.35">
      <c r="A8021" t="s">
        <v>8052</v>
      </c>
      <c r="B8021" t="s">
        <v>41</v>
      </c>
      <c r="C8021" t="s">
        <v>20</v>
      </c>
      <c r="D8021" s="2">
        <v>3962.41</v>
      </c>
      <c r="E8021">
        <v>0.17</v>
      </c>
      <c r="F8021">
        <v>2</v>
      </c>
      <c r="G8021" s="1">
        <v>45227</v>
      </c>
      <c r="H8021" s="1">
        <v>45234</v>
      </c>
      <c r="I8021" t="s">
        <v>15</v>
      </c>
      <c r="J8021" t="s">
        <v>27</v>
      </c>
      <c r="K8021" s="2">
        <v>407.71</v>
      </c>
      <c r="L8021" t="s">
        <v>34</v>
      </c>
      <c r="M8021">
        <f>YEAR(Table1[[#This Row],[order_date]])</f>
        <v>2023</v>
      </c>
      <c r="N8021">
        <f>MONTH(Table1[[#This Row],[order_date]])</f>
        <v>10</v>
      </c>
      <c r="O8021" s="3">
        <f>Table1[[#This Row],[sales]]-Table1[[#This Row],[profit]]</f>
        <v>3554.7</v>
      </c>
      <c r="P8021" s="3">
        <f>Table1[[#This Row],[sales]]*Table1[[#This Row],[quantity]]</f>
        <v>7924.82</v>
      </c>
      <c r="Q8021" s="9">
        <f>Table1[[#This Row],[delivery_date]]-Table1[[#This Row],[order_date]]</f>
        <v>7</v>
      </c>
    </row>
    <row r="8022" spans="1:17" x14ac:dyDescent="0.35">
      <c r="A8022" t="s">
        <v>8053</v>
      </c>
      <c r="B8022" t="s">
        <v>19</v>
      </c>
      <c r="C8022" t="s">
        <v>20</v>
      </c>
      <c r="D8022" s="2">
        <v>2502.19</v>
      </c>
      <c r="E8022">
        <v>0.4</v>
      </c>
      <c r="F8022">
        <v>6</v>
      </c>
      <c r="G8022" s="1">
        <v>45607</v>
      </c>
      <c r="H8022" s="1">
        <v>45609</v>
      </c>
      <c r="I8022" t="s">
        <v>21</v>
      </c>
      <c r="J8022" t="s">
        <v>27</v>
      </c>
      <c r="K8022" s="2">
        <v>271.45999999999998</v>
      </c>
      <c r="L8022" t="s">
        <v>28</v>
      </c>
      <c r="M8022">
        <f>YEAR(Table1[[#This Row],[order_date]])</f>
        <v>2024</v>
      </c>
      <c r="N8022">
        <f>MONTH(Table1[[#This Row],[order_date]])</f>
        <v>11</v>
      </c>
      <c r="O8022" s="3">
        <f>Table1[[#This Row],[sales]]-Table1[[#This Row],[profit]]</f>
        <v>2230.73</v>
      </c>
      <c r="P8022" s="3">
        <f>Table1[[#This Row],[sales]]*Table1[[#This Row],[quantity]]</f>
        <v>15013.14</v>
      </c>
      <c r="Q8022" s="9">
        <f>Table1[[#This Row],[delivery_date]]-Table1[[#This Row],[order_date]]</f>
        <v>2</v>
      </c>
    </row>
    <row r="8023" spans="1:17" x14ac:dyDescent="0.35">
      <c r="A8023" t="s">
        <v>8054</v>
      </c>
      <c r="B8023" t="s">
        <v>41</v>
      </c>
      <c r="C8023" t="s">
        <v>36</v>
      </c>
      <c r="D8023" s="2">
        <v>126.5</v>
      </c>
      <c r="E8023">
        <v>0.24</v>
      </c>
      <c r="F8023">
        <v>3</v>
      </c>
      <c r="G8023" s="1">
        <v>45278</v>
      </c>
      <c r="H8023" s="1">
        <v>45282</v>
      </c>
      <c r="I8023" t="s">
        <v>15</v>
      </c>
      <c r="J8023" t="s">
        <v>27</v>
      </c>
      <c r="K8023" s="2">
        <v>33.43</v>
      </c>
      <c r="L8023" t="s">
        <v>17</v>
      </c>
      <c r="M8023">
        <f>YEAR(Table1[[#This Row],[order_date]])</f>
        <v>2023</v>
      </c>
      <c r="N8023">
        <f>MONTH(Table1[[#This Row],[order_date]])</f>
        <v>12</v>
      </c>
      <c r="O8023" s="3">
        <f>Table1[[#This Row],[sales]]-Table1[[#This Row],[profit]]</f>
        <v>93.07</v>
      </c>
      <c r="P8023" s="3">
        <f>Table1[[#This Row],[sales]]*Table1[[#This Row],[quantity]]</f>
        <v>379.5</v>
      </c>
      <c r="Q8023" s="9">
        <f>Table1[[#This Row],[delivery_date]]-Table1[[#This Row],[order_date]]</f>
        <v>4</v>
      </c>
    </row>
    <row r="8024" spans="1:17" x14ac:dyDescent="0.35">
      <c r="A8024" t="s">
        <v>8055</v>
      </c>
      <c r="B8024" t="s">
        <v>25</v>
      </c>
      <c r="C8024" t="s">
        <v>14</v>
      </c>
      <c r="D8024" s="2">
        <v>1208.69</v>
      </c>
      <c r="E8024">
        <v>0.4</v>
      </c>
      <c r="F8024">
        <v>2</v>
      </c>
      <c r="G8024" s="1">
        <v>45608</v>
      </c>
      <c r="H8024" s="1">
        <v>45611</v>
      </c>
      <c r="I8024" t="s">
        <v>21</v>
      </c>
      <c r="J8024" t="s">
        <v>16</v>
      </c>
      <c r="K8024" s="2">
        <v>323.51</v>
      </c>
      <c r="L8024" t="s">
        <v>23</v>
      </c>
      <c r="M8024">
        <f>YEAR(Table1[[#This Row],[order_date]])</f>
        <v>2024</v>
      </c>
      <c r="N8024">
        <f>MONTH(Table1[[#This Row],[order_date]])</f>
        <v>11</v>
      </c>
      <c r="O8024" s="3">
        <f>Table1[[#This Row],[sales]]-Table1[[#This Row],[profit]]</f>
        <v>885.18000000000006</v>
      </c>
      <c r="P8024" s="3">
        <f>Table1[[#This Row],[sales]]*Table1[[#This Row],[quantity]]</f>
        <v>2417.38</v>
      </c>
      <c r="Q8024" s="9">
        <f>Table1[[#This Row],[delivery_date]]-Table1[[#This Row],[order_date]]</f>
        <v>3</v>
      </c>
    </row>
    <row r="8025" spans="1:17" x14ac:dyDescent="0.35">
      <c r="A8025" t="s">
        <v>8056</v>
      </c>
      <c r="B8025" t="s">
        <v>13</v>
      </c>
      <c r="C8025" t="s">
        <v>33</v>
      </c>
      <c r="D8025" s="2">
        <v>1049.28</v>
      </c>
      <c r="E8025">
        <v>0.33</v>
      </c>
      <c r="F8025">
        <v>5</v>
      </c>
      <c r="G8025" s="1">
        <v>45471</v>
      </c>
      <c r="H8025" s="1">
        <v>45474</v>
      </c>
      <c r="I8025" t="s">
        <v>31</v>
      </c>
      <c r="J8025" t="s">
        <v>27</v>
      </c>
      <c r="K8025" s="2">
        <v>191.75</v>
      </c>
      <c r="L8025" t="s">
        <v>48</v>
      </c>
      <c r="M8025">
        <f>YEAR(Table1[[#This Row],[order_date]])</f>
        <v>2024</v>
      </c>
      <c r="N8025">
        <f>MONTH(Table1[[#This Row],[order_date]])</f>
        <v>6</v>
      </c>
      <c r="O8025" s="3">
        <f>Table1[[#This Row],[sales]]-Table1[[#This Row],[profit]]</f>
        <v>857.53</v>
      </c>
      <c r="P8025" s="3">
        <f>Table1[[#This Row],[sales]]*Table1[[#This Row],[quantity]]</f>
        <v>5246.4</v>
      </c>
      <c r="Q8025" s="9">
        <f>Table1[[#This Row],[delivery_date]]-Table1[[#This Row],[order_date]]</f>
        <v>3</v>
      </c>
    </row>
    <row r="8026" spans="1:17" x14ac:dyDescent="0.35">
      <c r="A8026" t="s">
        <v>8057</v>
      </c>
      <c r="B8026" t="s">
        <v>13</v>
      </c>
      <c r="C8026" t="s">
        <v>14</v>
      </c>
      <c r="D8026" s="2">
        <v>3783.65</v>
      </c>
      <c r="E8026">
        <v>0.1</v>
      </c>
      <c r="F8026">
        <v>5</v>
      </c>
      <c r="G8026" s="1">
        <v>45404</v>
      </c>
      <c r="H8026" s="1">
        <v>45406</v>
      </c>
      <c r="I8026" t="s">
        <v>15</v>
      </c>
      <c r="J8026" t="s">
        <v>22</v>
      </c>
      <c r="K8026" s="2">
        <v>1054.5999999999999</v>
      </c>
      <c r="L8026" t="s">
        <v>17</v>
      </c>
      <c r="M8026">
        <f>YEAR(Table1[[#This Row],[order_date]])</f>
        <v>2024</v>
      </c>
      <c r="N8026">
        <f>MONTH(Table1[[#This Row],[order_date]])</f>
        <v>4</v>
      </c>
      <c r="O8026" s="3">
        <f>Table1[[#This Row],[sales]]-Table1[[#This Row],[profit]]</f>
        <v>2729.05</v>
      </c>
      <c r="P8026" s="3">
        <f>Table1[[#This Row],[sales]]*Table1[[#This Row],[quantity]]</f>
        <v>18918.25</v>
      </c>
      <c r="Q8026" s="9">
        <f>Table1[[#This Row],[delivery_date]]-Table1[[#This Row],[order_date]]</f>
        <v>2</v>
      </c>
    </row>
    <row r="8027" spans="1:17" x14ac:dyDescent="0.35">
      <c r="A8027" t="s">
        <v>8058</v>
      </c>
      <c r="B8027" t="s">
        <v>41</v>
      </c>
      <c r="C8027" t="s">
        <v>14</v>
      </c>
      <c r="D8027" s="2">
        <v>2438.29</v>
      </c>
      <c r="E8027">
        <v>0.22</v>
      </c>
      <c r="F8027">
        <v>2</v>
      </c>
      <c r="G8027" s="1">
        <v>45444</v>
      </c>
      <c r="H8027" s="1">
        <v>45451</v>
      </c>
      <c r="I8027" t="s">
        <v>31</v>
      </c>
      <c r="J8027" t="s">
        <v>27</v>
      </c>
      <c r="K8027" s="2">
        <v>429.61</v>
      </c>
      <c r="L8027" t="s">
        <v>48</v>
      </c>
      <c r="M8027">
        <f>YEAR(Table1[[#This Row],[order_date]])</f>
        <v>2024</v>
      </c>
      <c r="N8027">
        <f>MONTH(Table1[[#This Row],[order_date]])</f>
        <v>6</v>
      </c>
      <c r="O8027" s="3">
        <f>Table1[[#This Row],[sales]]-Table1[[#This Row],[profit]]</f>
        <v>2008.6799999999998</v>
      </c>
      <c r="P8027" s="3">
        <f>Table1[[#This Row],[sales]]*Table1[[#This Row],[quantity]]</f>
        <v>4876.58</v>
      </c>
      <c r="Q8027" s="9">
        <f>Table1[[#This Row],[delivery_date]]-Table1[[#This Row],[order_date]]</f>
        <v>7</v>
      </c>
    </row>
    <row r="8028" spans="1:17" x14ac:dyDescent="0.35">
      <c r="A8028" t="s">
        <v>8059</v>
      </c>
      <c r="B8028" t="s">
        <v>25</v>
      </c>
      <c r="C8028" t="s">
        <v>14</v>
      </c>
      <c r="D8028" s="2">
        <v>882.62</v>
      </c>
      <c r="E8028">
        <v>0.35</v>
      </c>
      <c r="F8028">
        <v>3</v>
      </c>
      <c r="G8028" s="1">
        <v>45405</v>
      </c>
      <c r="H8028" s="1">
        <v>45411</v>
      </c>
      <c r="I8028" t="s">
        <v>15</v>
      </c>
      <c r="J8028" t="s">
        <v>27</v>
      </c>
      <c r="K8028" s="2">
        <v>176.49</v>
      </c>
      <c r="L8028" t="s">
        <v>28</v>
      </c>
      <c r="M8028">
        <f>YEAR(Table1[[#This Row],[order_date]])</f>
        <v>2024</v>
      </c>
      <c r="N8028">
        <f>MONTH(Table1[[#This Row],[order_date]])</f>
        <v>4</v>
      </c>
      <c r="O8028" s="3">
        <f>Table1[[#This Row],[sales]]-Table1[[#This Row],[profit]]</f>
        <v>706.13</v>
      </c>
      <c r="P8028" s="3">
        <f>Table1[[#This Row],[sales]]*Table1[[#This Row],[quantity]]</f>
        <v>2647.86</v>
      </c>
      <c r="Q8028" s="9">
        <f>Table1[[#This Row],[delivery_date]]-Table1[[#This Row],[order_date]]</f>
        <v>6</v>
      </c>
    </row>
    <row r="8029" spans="1:17" x14ac:dyDescent="0.35">
      <c r="A8029" t="s">
        <v>8060</v>
      </c>
      <c r="B8029" t="s">
        <v>13</v>
      </c>
      <c r="C8029" t="s">
        <v>36</v>
      </c>
      <c r="D8029" s="2">
        <v>1358.33</v>
      </c>
      <c r="E8029">
        <v>0.17</v>
      </c>
      <c r="F8029">
        <v>8</v>
      </c>
      <c r="G8029" s="1">
        <v>45080</v>
      </c>
      <c r="H8029" s="1">
        <v>45086</v>
      </c>
      <c r="I8029" t="s">
        <v>21</v>
      </c>
      <c r="J8029" t="s">
        <v>22</v>
      </c>
      <c r="K8029" s="2">
        <v>405.46</v>
      </c>
      <c r="L8029" t="s">
        <v>48</v>
      </c>
      <c r="M8029">
        <f>YEAR(Table1[[#This Row],[order_date]])</f>
        <v>2023</v>
      </c>
      <c r="N8029">
        <f>MONTH(Table1[[#This Row],[order_date]])</f>
        <v>6</v>
      </c>
      <c r="O8029" s="3">
        <f>Table1[[#This Row],[sales]]-Table1[[#This Row],[profit]]</f>
        <v>952.86999999999989</v>
      </c>
      <c r="P8029" s="3">
        <f>Table1[[#This Row],[sales]]*Table1[[#This Row],[quantity]]</f>
        <v>10866.64</v>
      </c>
      <c r="Q8029" s="9">
        <f>Table1[[#This Row],[delivery_date]]-Table1[[#This Row],[order_date]]</f>
        <v>6</v>
      </c>
    </row>
    <row r="8030" spans="1:17" x14ac:dyDescent="0.35">
      <c r="A8030" t="s">
        <v>8061</v>
      </c>
      <c r="B8030" t="s">
        <v>41</v>
      </c>
      <c r="C8030" t="s">
        <v>20</v>
      </c>
      <c r="D8030" s="2">
        <v>2569.98</v>
      </c>
      <c r="E8030">
        <v>0.1</v>
      </c>
      <c r="F8030">
        <v>5</v>
      </c>
      <c r="G8030" s="1">
        <v>44974</v>
      </c>
      <c r="H8030" s="1">
        <v>44977</v>
      </c>
      <c r="I8030" t="s">
        <v>15</v>
      </c>
      <c r="J8030" t="s">
        <v>22</v>
      </c>
      <c r="K8030" s="2">
        <v>368.3</v>
      </c>
      <c r="L8030" t="s">
        <v>39</v>
      </c>
      <c r="M8030">
        <f>YEAR(Table1[[#This Row],[order_date]])</f>
        <v>2023</v>
      </c>
      <c r="N8030">
        <f>MONTH(Table1[[#This Row],[order_date]])</f>
        <v>2</v>
      </c>
      <c r="O8030" s="3">
        <f>Table1[[#This Row],[sales]]-Table1[[#This Row],[profit]]</f>
        <v>2201.6799999999998</v>
      </c>
      <c r="P8030" s="3">
        <f>Table1[[#This Row],[sales]]*Table1[[#This Row],[quantity]]</f>
        <v>12849.9</v>
      </c>
      <c r="Q8030" s="9">
        <f>Table1[[#This Row],[delivery_date]]-Table1[[#This Row],[order_date]]</f>
        <v>3</v>
      </c>
    </row>
    <row r="8031" spans="1:17" x14ac:dyDescent="0.35">
      <c r="A8031" t="s">
        <v>8062</v>
      </c>
      <c r="B8031" t="s">
        <v>41</v>
      </c>
      <c r="C8031" t="s">
        <v>33</v>
      </c>
      <c r="D8031" s="2">
        <v>196.23</v>
      </c>
      <c r="E8031">
        <v>0.27</v>
      </c>
      <c r="F8031">
        <v>8</v>
      </c>
      <c r="G8031" s="1">
        <v>44995</v>
      </c>
      <c r="H8031" s="1">
        <v>44998</v>
      </c>
      <c r="I8031" t="s">
        <v>15</v>
      </c>
      <c r="J8031" t="s">
        <v>22</v>
      </c>
      <c r="K8031" s="2">
        <v>40.6</v>
      </c>
      <c r="L8031" t="s">
        <v>28</v>
      </c>
      <c r="M8031">
        <f>YEAR(Table1[[#This Row],[order_date]])</f>
        <v>2023</v>
      </c>
      <c r="N8031">
        <f>MONTH(Table1[[#This Row],[order_date]])</f>
        <v>3</v>
      </c>
      <c r="O8031" s="3">
        <f>Table1[[#This Row],[sales]]-Table1[[#This Row],[profit]]</f>
        <v>155.63</v>
      </c>
      <c r="P8031" s="3">
        <f>Table1[[#This Row],[sales]]*Table1[[#This Row],[quantity]]</f>
        <v>1569.84</v>
      </c>
      <c r="Q8031" s="9">
        <f>Table1[[#This Row],[delivery_date]]-Table1[[#This Row],[order_date]]</f>
        <v>3</v>
      </c>
    </row>
    <row r="8032" spans="1:17" x14ac:dyDescent="0.35">
      <c r="A8032" t="s">
        <v>8063</v>
      </c>
      <c r="B8032" t="s">
        <v>25</v>
      </c>
      <c r="C8032" t="s">
        <v>14</v>
      </c>
      <c r="D8032" s="2">
        <v>2178.2199999999998</v>
      </c>
      <c r="E8032">
        <v>0.14000000000000001</v>
      </c>
      <c r="F8032">
        <v>4</v>
      </c>
      <c r="G8032" s="1">
        <v>45100</v>
      </c>
      <c r="H8032" s="1">
        <v>45106</v>
      </c>
      <c r="I8032" t="s">
        <v>15</v>
      </c>
      <c r="J8032" t="s">
        <v>22</v>
      </c>
      <c r="K8032" s="2">
        <v>481.41</v>
      </c>
      <c r="L8032" t="s">
        <v>48</v>
      </c>
      <c r="M8032">
        <f>YEAR(Table1[[#This Row],[order_date]])</f>
        <v>2023</v>
      </c>
      <c r="N8032">
        <f>MONTH(Table1[[#This Row],[order_date]])</f>
        <v>6</v>
      </c>
      <c r="O8032" s="3">
        <f>Table1[[#This Row],[sales]]-Table1[[#This Row],[profit]]</f>
        <v>1696.8099999999997</v>
      </c>
      <c r="P8032" s="3">
        <f>Table1[[#This Row],[sales]]*Table1[[#This Row],[quantity]]</f>
        <v>8712.8799999999992</v>
      </c>
      <c r="Q8032" s="9">
        <f>Table1[[#This Row],[delivery_date]]-Table1[[#This Row],[order_date]]</f>
        <v>6</v>
      </c>
    </row>
    <row r="8033" spans="1:17" x14ac:dyDescent="0.35">
      <c r="A8033" t="s">
        <v>8064</v>
      </c>
      <c r="B8033" t="s">
        <v>19</v>
      </c>
      <c r="C8033" t="s">
        <v>33</v>
      </c>
      <c r="D8033" s="2">
        <v>3422.5</v>
      </c>
      <c r="E8033">
        <v>0.3</v>
      </c>
      <c r="F8033">
        <v>4</v>
      </c>
      <c r="G8033" s="1">
        <v>45358</v>
      </c>
      <c r="H8033" s="1">
        <v>45359</v>
      </c>
      <c r="I8033" t="s">
        <v>15</v>
      </c>
      <c r="J8033" t="s">
        <v>27</v>
      </c>
      <c r="K8033" s="2">
        <v>680.66</v>
      </c>
      <c r="L8033" t="s">
        <v>28</v>
      </c>
      <c r="M8033">
        <f>YEAR(Table1[[#This Row],[order_date]])</f>
        <v>2024</v>
      </c>
      <c r="N8033">
        <f>MONTH(Table1[[#This Row],[order_date]])</f>
        <v>3</v>
      </c>
      <c r="O8033" s="3">
        <f>Table1[[#This Row],[sales]]-Table1[[#This Row],[profit]]</f>
        <v>2741.84</v>
      </c>
      <c r="P8033" s="3">
        <f>Table1[[#This Row],[sales]]*Table1[[#This Row],[quantity]]</f>
        <v>13690</v>
      </c>
      <c r="Q8033" s="9">
        <f>Table1[[#This Row],[delivery_date]]-Table1[[#This Row],[order_date]]</f>
        <v>1</v>
      </c>
    </row>
    <row r="8034" spans="1:17" x14ac:dyDescent="0.35">
      <c r="A8034" t="s">
        <v>8065</v>
      </c>
      <c r="B8034" t="s">
        <v>41</v>
      </c>
      <c r="C8034" t="s">
        <v>14</v>
      </c>
      <c r="D8034" s="2">
        <v>2637</v>
      </c>
      <c r="E8034">
        <v>0.14000000000000001</v>
      </c>
      <c r="F8034">
        <v>6</v>
      </c>
      <c r="G8034" s="1">
        <v>45479</v>
      </c>
      <c r="H8034" s="1">
        <v>45484</v>
      </c>
      <c r="I8034" t="s">
        <v>15</v>
      </c>
      <c r="J8034" t="s">
        <v>27</v>
      </c>
      <c r="K8034" s="2">
        <v>339.67</v>
      </c>
      <c r="L8034" t="s">
        <v>48</v>
      </c>
      <c r="M8034">
        <f>YEAR(Table1[[#This Row],[order_date]])</f>
        <v>2024</v>
      </c>
      <c r="N8034">
        <f>MONTH(Table1[[#This Row],[order_date]])</f>
        <v>7</v>
      </c>
      <c r="O8034" s="3">
        <f>Table1[[#This Row],[sales]]-Table1[[#This Row],[profit]]</f>
        <v>2297.33</v>
      </c>
      <c r="P8034" s="3">
        <f>Table1[[#This Row],[sales]]*Table1[[#This Row],[quantity]]</f>
        <v>15822</v>
      </c>
      <c r="Q8034" s="9">
        <f>Table1[[#This Row],[delivery_date]]-Table1[[#This Row],[order_date]]</f>
        <v>5</v>
      </c>
    </row>
    <row r="8035" spans="1:17" x14ac:dyDescent="0.35">
      <c r="A8035" t="s">
        <v>8066</v>
      </c>
      <c r="B8035" t="s">
        <v>19</v>
      </c>
      <c r="C8035" t="s">
        <v>20</v>
      </c>
      <c r="D8035" s="2">
        <v>3030.69</v>
      </c>
      <c r="E8035">
        <v>0.45</v>
      </c>
      <c r="F8035">
        <v>5</v>
      </c>
      <c r="G8035" s="1">
        <v>45033</v>
      </c>
      <c r="H8035" s="1">
        <v>45040</v>
      </c>
      <c r="I8035" t="s">
        <v>21</v>
      </c>
      <c r="J8035" t="s">
        <v>22</v>
      </c>
      <c r="K8035" s="2">
        <v>849.82</v>
      </c>
      <c r="L8035" t="s">
        <v>17</v>
      </c>
      <c r="M8035">
        <f>YEAR(Table1[[#This Row],[order_date]])</f>
        <v>2023</v>
      </c>
      <c r="N8035">
        <f>MONTH(Table1[[#This Row],[order_date]])</f>
        <v>4</v>
      </c>
      <c r="O8035" s="3">
        <f>Table1[[#This Row],[sales]]-Table1[[#This Row],[profit]]</f>
        <v>2180.87</v>
      </c>
      <c r="P8035" s="3">
        <f>Table1[[#This Row],[sales]]*Table1[[#This Row],[quantity]]</f>
        <v>15153.45</v>
      </c>
      <c r="Q8035" s="9">
        <f>Table1[[#This Row],[delivery_date]]-Table1[[#This Row],[order_date]]</f>
        <v>7</v>
      </c>
    </row>
    <row r="8036" spans="1:17" x14ac:dyDescent="0.35">
      <c r="A8036" t="s">
        <v>8067</v>
      </c>
      <c r="B8036" t="s">
        <v>19</v>
      </c>
      <c r="C8036" t="s">
        <v>33</v>
      </c>
      <c r="D8036" s="2">
        <v>1700.43</v>
      </c>
      <c r="E8036">
        <v>0.17</v>
      </c>
      <c r="F8036">
        <v>5</v>
      </c>
      <c r="G8036" s="1">
        <v>45454</v>
      </c>
      <c r="H8036" s="1">
        <v>45459</v>
      </c>
      <c r="I8036" t="s">
        <v>31</v>
      </c>
      <c r="J8036" t="s">
        <v>22</v>
      </c>
      <c r="K8036" s="2">
        <v>465.96</v>
      </c>
      <c r="L8036" t="s">
        <v>23</v>
      </c>
      <c r="M8036">
        <f>YEAR(Table1[[#This Row],[order_date]])</f>
        <v>2024</v>
      </c>
      <c r="N8036">
        <f>MONTH(Table1[[#This Row],[order_date]])</f>
        <v>6</v>
      </c>
      <c r="O8036" s="3">
        <f>Table1[[#This Row],[sales]]-Table1[[#This Row],[profit]]</f>
        <v>1234.47</v>
      </c>
      <c r="P8036" s="3">
        <f>Table1[[#This Row],[sales]]*Table1[[#This Row],[quantity]]</f>
        <v>8502.15</v>
      </c>
      <c r="Q8036" s="9">
        <f>Table1[[#This Row],[delivery_date]]-Table1[[#This Row],[order_date]]</f>
        <v>5</v>
      </c>
    </row>
    <row r="8037" spans="1:17" x14ac:dyDescent="0.35">
      <c r="A8037" t="s">
        <v>8068</v>
      </c>
      <c r="B8037" t="s">
        <v>13</v>
      </c>
      <c r="C8037" t="s">
        <v>26</v>
      </c>
      <c r="D8037" s="2">
        <v>997.07</v>
      </c>
      <c r="E8037">
        <v>0.45</v>
      </c>
      <c r="F8037">
        <v>9</v>
      </c>
      <c r="G8037" s="1">
        <v>45106</v>
      </c>
      <c r="H8037" s="1">
        <v>45111</v>
      </c>
      <c r="I8037" t="s">
        <v>15</v>
      </c>
      <c r="J8037" t="s">
        <v>27</v>
      </c>
      <c r="K8037" s="2">
        <v>287.05</v>
      </c>
      <c r="L8037" t="s">
        <v>23</v>
      </c>
      <c r="M8037">
        <f>YEAR(Table1[[#This Row],[order_date]])</f>
        <v>2023</v>
      </c>
      <c r="N8037">
        <f>MONTH(Table1[[#This Row],[order_date]])</f>
        <v>6</v>
      </c>
      <c r="O8037" s="3">
        <f>Table1[[#This Row],[sales]]-Table1[[#This Row],[profit]]</f>
        <v>710.02</v>
      </c>
      <c r="P8037" s="3">
        <f>Table1[[#This Row],[sales]]*Table1[[#This Row],[quantity]]</f>
        <v>8973.630000000001</v>
      </c>
      <c r="Q8037" s="9">
        <f>Table1[[#This Row],[delivery_date]]-Table1[[#This Row],[order_date]]</f>
        <v>5</v>
      </c>
    </row>
    <row r="8038" spans="1:17" x14ac:dyDescent="0.35">
      <c r="A8038" t="s">
        <v>8069</v>
      </c>
      <c r="B8038" t="s">
        <v>19</v>
      </c>
      <c r="C8038" t="s">
        <v>20</v>
      </c>
      <c r="D8038" s="2">
        <v>4067.73</v>
      </c>
      <c r="E8038">
        <v>0.14000000000000001</v>
      </c>
      <c r="F8038">
        <v>6</v>
      </c>
      <c r="G8038" s="1">
        <v>45197</v>
      </c>
      <c r="H8038" s="1">
        <v>45199</v>
      </c>
      <c r="I8038" t="s">
        <v>21</v>
      </c>
      <c r="J8038" t="s">
        <v>27</v>
      </c>
      <c r="K8038" s="2">
        <v>589.9</v>
      </c>
      <c r="L8038" t="s">
        <v>34</v>
      </c>
      <c r="M8038">
        <f>YEAR(Table1[[#This Row],[order_date]])</f>
        <v>2023</v>
      </c>
      <c r="N8038">
        <f>MONTH(Table1[[#This Row],[order_date]])</f>
        <v>9</v>
      </c>
      <c r="O8038" s="3">
        <f>Table1[[#This Row],[sales]]-Table1[[#This Row],[profit]]</f>
        <v>3477.83</v>
      </c>
      <c r="P8038" s="3">
        <f>Table1[[#This Row],[sales]]*Table1[[#This Row],[quantity]]</f>
        <v>24406.38</v>
      </c>
      <c r="Q8038" s="9">
        <f>Table1[[#This Row],[delivery_date]]-Table1[[#This Row],[order_date]]</f>
        <v>2</v>
      </c>
    </row>
    <row r="8039" spans="1:17" x14ac:dyDescent="0.35">
      <c r="A8039" t="s">
        <v>8070</v>
      </c>
      <c r="B8039" t="s">
        <v>25</v>
      </c>
      <c r="C8039" t="s">
        <v>33</v>
      </c>
      <c r="D8039" s="2">
        <v>4537.6099999999997</v>
      </c>
      <c r="E8039">
        <v>0.3</v>
      </c>
      <c r="F8039">
        <v>3</v>
      </c>
      <c r="G8039" s="1">
        <v>45139</v>
      </c>
      <c r="H8039" s="1">
        <v>45141</v>
      </c>
      <c r="I8039" t="s">
        <v>15</v>
      </c>
      <c r="J8039" t="s">
        <v>16</v>
      </c>
      <c r="K8039" s="2">
        <v>1234.43</v>
      </c>
      <c r="L8039" t="s">
        <v>39</v>
      </c>
      <c r="M8039">
        <f>YEAR(Table1[[#This Row],[order_date]])</f>
        <v>2023</v>
      </c>
      <c r="N8039">
        <f>MONTH(Table1[[#This Row],[order_date]])</f>
        <v>8</v>
      </c>
      <c r="O8039" s="3">
        <f>Table1[[#This Row],[sales]]-Table1[[#This Row],[profit]]</f>
        <v>3303.1799999999994</v>
      </c>
      <c r="P8039" s="3">
        <f>Table1[[#This Row],[sales]]*Table1[[#This Row],[quantity]]</f>
        <v>13612.829999999998</v>
      </c>
      <c r="Q8039" s="9">
        <f>Table1[[#This Row],[delivery_date]]-Table1[[#This Row],[order_date]]</f>
        <v>2</v>
      </c>
    </row>
    <row r="8040" spans="1:17" x14ac:dyDescent="0.35">
      <c r="A8040" t="s">
        <v>8071</v>
      </c>
      <c r="B8040" t="s">
        <v>13</v>
      </c>
      <c r="C8040" t="s">
        <v>14</v>
      </c>
      <c r="D8040" s="2">
        <v>2602.63</v>
      </c>
      <c r="E8040">
        <v>7.0000000000000007E-2</v>
      </c>
      <c r="F8040">
        <v>4</v>
      </c>
      <c r="G8040" s="1">
        <v>45283</v>
      </c>
      <c r="H8040" s="1">
        <v>45288</v>
      </c>
      <c r="I8040" t="s">
        <v>31</v>
      </c>
      <c r="J8040" t="s">
        <v>22</v>
      </c>
      <c r="K8040" s="2">
        <v>541.29999999999995</v>
      </c>
      <c r="L8040" t="s">
        <v>28</v>
      </c>
      <c r="M8040">
        <f>YEAR(Table1[[#This Row],[order_date]])</f>
        <v>2023</v>
      </c>
      <c r="N8040">
        <f>MONTH(Table1[[#This Row],[order_date]])</f>
        <v>12</v>
      </c>
      <c r="O8040" s="3">
        <f>Table1[[#This Row],[sales]]-Table1[[#This Row],[profit]]</f>
        <v>2061.33</v>
      </c>
      <c r="P8040" s="3">
        <f>Table1[[#This Row],[sales]]*Table1[[#This Row],[quantity]]</f>
        <v>10410.52</v>
      </c>
      <c r="Q8040" s="9">
        <f>Table1[[#This Row],[delivery_date]]-Table1[[#This Row],[order_date]]</f>
        <v>5</v>
      </c>
    </row>
    <row r="8041" spans="1:17" x14ac:dyDescent="0.35">
      <c r="A8041" t="s">
        <v>8072</v>
      </c>
      <c r="B8041" t="s">
        <v>13</v>
      </c>
      <c r="C8041" t="s">
        <v>14</v>
      </c>
      <c r="D8041" s="2">
        <v>1594.7</v>
      </c>
      <c r="E8041">
        <v>0.39</v>
      </c>
      <c r="F8041">
        <v>9</v>
      </c>
      <c r="G8041" s="1">
        <v>45459</v>
      </c>
      <c r="H8041" s="1">
        <v>45466</v>
      </c>
      <c r="I8041" t="s">
        <v>21</v>
      </c>
      <c r="J8041" t="s">
        <v>27</v>
      </c>
      <c r="K8041" s="2">
        <v>476.87</v>
      </c>
      <c r="L8041" t="s">
        <v>17</v>
      </c>
      <c r="M8041">
        <f>YEAR(Table1[[#This Row],[order_date]])</f>
        <v>2024</v>
      </c>
      <c r="N8041">
        <f>MONTH(Table1[[#This Row],[order_date]])</f>
        <v>6</v>
      </c>
      <c r="O8041" s="3">
        <f>Table1[[#This Row],[sales]]-Table1[[#This Row],[profit]]</f>
        <v>1117.83</v>
      </c>
      <c r="P8041" s="3">
        <f>Table1[[#This Row],[sales]]*Table1[[#This Row],[quantity]]</f>
        <v>14352.300000000001</v>
      </c>
      <c r="Q8041" s="9">
        <f>Table1[[#This Row],[delivery_date]]-Table1[[#This Row],[order_date]]</f>
        <v>7</v>
      </c>
    </row>
    <row r="8042" spans="1:17" x14ac:dyDescent="0.35">
      <c r="A8042" t="s">
        <v>8073</v>
      </c>
      <c r="B8042" t="s">
        <v>13</v>
      </c>
      <c r="C8042" t="s">
        <v>20</v>
      </c>
      <c r="D8042" s="2">
        <v>2604.9</v>
      </c>
      <c r="E8042">
        <v>0.1</v>
      </c>
      <c r="F8042">
        <v>6</v>
      </c>
      <c r="G8042" s="1">
        <v>45647</v>
      </c>
      <c r="H8042" s="1">
        <v>45651</v>
      </c>
      <c r="I8042" t="s">
        <v>15</v>
      </c>
      <c r="J8042" t="s">
        <v>27</v>
      </c>
      <c r="K8042" s="2">
        <v>396.67</v>
      </c>
      <c r="L8042" t="s">
        <v>48</v>
      </c>
      <c r="M8042">
        <f>YEAR(Table1[[#This Row],[order_date]])</f>
        <v>2024</v>
      </c>
      <c r="N8042">
        <f>MONTH(Table1[[#This Row],[order_date]])</f>
        <v>12</v>
      </c>
      <c r="O8042" s="3">
        <f>Table1[[#This Row],[sales]]-Table1[[#This Row],[profit]]</f>
        <v>2208.23</v>
      </c>
      <c r="P8042" s="3">
        <f>Table1[[#This Row],[sales]]*Table1[[#This Row],[quantity]]</f>
        <v>15629.400000000001</v>
      </c>
      <c r="Q8042" s="9">
        <f>Table1[[#This Row],[delivery_date]]-Table1[[#This Row],[order_date]]</f>
        <v>4</v>
      </c>
    </row>
    <row r="8043" spans="1:17" x14ac:dyDescent="0.35">
      <c r="A8043" t="s">
        <v>8074</v>
      </c>
      <c r="B8043" t="s">
        <v>41</v>
      </c>
      <c r="C8043" t="s">
        <v>20</v>
      </c>
      <c r="D8043" s="2">
        <v>4407.03</v>
      </c>
      <c r="E8043">
        <v>0.43</v>
      </c>
      <c r="F8043">
        <v>8</v>
      </c>
      <c r="G8043" s="1">
        <v>45082</v>
      </c>
      <c r="H8043" s="1">
        <v>45086</v>
      </c>
      <c r="I8043" t="s">
        <v>15</v>
      </c>
      <c r="J8043" t="s">
        <v>22</v>
      </c>
      <c r="K8043" s="2">
        <v>226.02</v>
      </c>
      <c r="L8043" t="s">
        <v>39</v>
      </c>
      <c r="M8043">
        <f>YEAR(Table1[[#This Row],[order_date]])</f>
        <v>2023</v>
      </c>
      <c r="N8043">
        <f>MONTH(Table1[[#This Row],[order_date]])</f>
        <v>6</v>
      </c>
      <c r="O8043" s="3">
        <f>Table1[[#This Row],[sales]]-Table1[[#This Row],[profit]]</f>
        <v>4181.0099999999993</v>
      </c>
      <c r="P8043" s="3">
        <f>Table1[[#This Row],[sales]]*Table1[[#This Row],[quantity]]</f>
        <v>35256.239999999998</v>
      </c>
      <c r="Q8043" s="9">
        <f>Table1[[#This Row],[delivery_date]]-Table1[[#This Row],[order_date]]</f>
        <v>4</v>
      </c>
    </row>
    <row r="8044" spans="1:17" x14ac:dyDescent="0.35">
      <c r="A8044" t="s">
        <v>8075</v>
      </c>
      <c r="B8044" t="s">
        <v>41</v>
      </c>
      <c r="C8044" t="s">
        <v>14</v>
      </c>
      <c r="D8044" s="2">
        <v>3487.89</v>
      </c>
      <c r="E8044">
        <v>0.23</v>
      </c>
      <c r="F8044">
        <v>7</v>
      </c>
      <c r="G8044" s="1">
        <v>45016</v>
      </c>
      <c r="H8044" s="1">
        <v>45017</v>
      </c>
      <c r="I8044" t="s">
        <v>31</v>
      </c>
      <c r="J8044" t="s">
        <v>22</v>
      </c>
      <c r="K8044" s="2">
        <v>614.28</v>
      </c>
      <c r="L8044" t="s">
        <v>34</v>
      </c>
      <c r="M8044">
        <f>YEAR(Table1[[#This Row],[order_date]])</f>
        <v>2023</v>
      </c>
      <c r="N8044">
        <f>MONTH(Table1[[#This Row],[order_date]])</f>
        <v>3</v>
      </c>
      <c r="O8044" s="3">
        <f>Table1[[#This Row],[sales]]-Table1[[#This Row],[profit]]</f>
        <v>2873.6099999999997</v>
      </c>
      <c r="P8044" s="3">
        <f>Table1[[#This Row],[sales]]*Table1[[#This Row],[quantity]]</f>
        <v>24415.23</v>
      </c>
      <c r="Q8044" s="9">
        <f>Table1[[#This Row],[delivery_date]]-Table1[[#This Row],[order_date]]</f>
        <v>1</v>
      </c>
    </row>
    <row r="8045" spans="1:17" x14ac:dyDescent="0.35">
      <c r="A8045" t="s">
        <v>8076</v>
      </c>
      <c r="B8045" t="s">
        <v>19</v>
      </c>
      <c r="C8045" t="s">
        <v>33</v>
      </c>
      <c r="D8045" s="2">
        <v>4307.22</v>
      </c>
      <c r="E8045">
        <v>0.05</v>
      </c>
      <c r="F8045">
        <v>1</v>
      </c>
      <c r="G8045" s="1">
        <v>44989</v>
      </c>
      <c r="H8045" s="1">
        <v>44991</v>
      </c>
      <c r="I8045" t="s">
        <v>15</v>
      </c>
      <c r="J8045" t="s">
        <v>22</v>
      </c>
      <c r="K8045" s="2">
        <v>795.58</v>
      </c>
      <c r="L8045" t="s">
        <v>28</v>
      </c>
      <c r="M8045">
        <f>YEAR(Table1[[#This Row],[order_date]])</f>
        <v>2023</v>
      </c>
      <c r="N8045">
        <f>MONTH(Table1[[#This Row],[order_date]])</f>
        <v>3</v>
      </c>
      <c r="O8045" s="3">
        <f>Table1[[#This Row],[sales]]-Table1[[#This Row],[profit]]</f>
        <v>3511.6400000000003</v>
      </c>
      <c r="P8045" s="3">
        <f>Table1[[#This Row],[sales]]*Table1[[#This Row],[quantity]]</f>
        <v>4307.22</v>
      </c>
      <c r="Q8045" s="9">
        <f>Table1[[#This Row],[delivery_date]]-Table1[[#This Row],[order_date]]</f>
        <v>2</v>
      </c>
    </row>
    <row r="8046" spans="1:17" x14ac:dyDescent="0.35">
      <c r="A8046" t="s">
        <v>8077</v>
      </c>
      <c r="B8046" t="s">
        <v>13</v>
      </c>
      <c r="C8046" t="s">
        <v>26</v>
      </c>
      <c r="D8046" s="2">
        <v>1709.06</v>
      </c>
      <c r="E8046">
        <v>0.18</v>
      </c>
      <c r="F8046">
        <v>1</v>
      </c>
      <c r="G8046" s="1">
        <v>45345</v>
      </c>
      <c r="H8046" s="1">
        <v>45350</v>
      </c>
      <c r="I8046" t="s">
        <v>21</v>
      </c>
      <c r="J8046" t="s">
        <v>16</v>
      </c>
      <c r="K8046" s="2">
        <v>283.54000000000002</v>
      </c>
      <c r="L8046" t="s">
        <v>48</v>
      </c>
      <c r="M8046">
        <f>YEAR(Table1[[#This Row],[order_date]])</f>
        <v>2024</v>
      </c>
      <c r="N8046">
        <f>MONTH(Table1[[#This Row],[order_date]])</f>
        <v>2</v>
      </c>
      <c r="O8046" s="3">
        <f>Table1[[#This Row],[sales]]-Table1[[#This Row],[profit]]</f>
        <v>1425.52</v>
      </c>
      <c r="P8046" s="3">
        <f>Table1[[#This Row],[sales]]*Table1[[#This Row],[quantity]]</f>
        <v>1709.06</v>
      </c>
      <c r="Q8046" s="9">
        <f>Table1[[#This Row],[delivery_date]]-Table1[[#This Row],[order_date]]</f>
        <v>5</v>
      </c>
    </row>
    <row r="8047" spans="1:17" x14ac:dyDescent="0.35">
      <c r="A8047" t="s">
        <v>8078</v>
      </c>
      <c r="B8047" t="s">
        <v>13</v>
      </c>
      <c r="C8047" t="s">
        <v>36</v>
      </c>
      <c r="D8047" s="2">
        <v>3588.7</v>
      </c>
      <c r="E8047">
        <v>0.39</v>
      </c>
      <c r="F8047">
        <v>7</v>
      </c>
      <c r="G8047" s="1">
        <v>45358</v>
      </c>
      <c r="H8047" s="1">
        <v>45362</v>
      </c>
      <c r="I8047" t="s">
        <v>21</v>
      </c>
      <c r="J8047" t="s">
        <v>16</v>
      </c>
      <c r="K8047" s="2">
        <v>543.57000000000005</v>
      </c>
      <c r="L8047" t="s">
        <v>39</v>
      </c>
      <c r="M8047">
        <f>YEAR(Table1[[#This Row],[order_date]])</f>
        <v>2024</v>
      </c>
      <c r="N8047">
        <f>MONTH(Table1[[#This Row],[order_date]])</f>
        <v>3</v>
      </c>
      <c r="O8047" s="3">
        <f>Table1[[#This Row],[sales]]-Table1[[#This Row],[profit]]</f>
        <v>3045.1299999999997</v>
      </c>
      <c r="P8047" s="3">
        <f>Table1[[#This Row],[sales]]*Table1[[#This Row],[quantity]]</f>
        <v>25120.899999999998</v>
      </c>
      <c r="Q8047" s="9">
        <f>Table1[[#This Row],[delivery_date]]-Table1[[#This Row],[order_date]]</f>
        <v>4</v>
      </c>
    </row>
    <row r="8048" spans="1:17" x14ac:dyDescent="0.35">
      <c r="A8048" t="s">
        <v>8079</v>
      </c>
      <c r="B8048" t="s">
        <v>25</v>
      </c>
      <c r="C8048" t="s">
        <v>20</v>
      </c>
      <c r="D8048" s="2">
        <v>3299.94</v>
      </c>
      <c r="E8048">
        <v>0.04</v>
      </c>
      <c r="F8048">
        <v>2</v>
      </c>
      <c r="G8048" s="1">
        <v>45417</v>
      </c>
      <c r="H8048" s="1">
        <v>45422</v>
      </c>
      <c r="I8048" t="s">
        <v>31</v>
      </c>
      <c r="J8048" t="s">
        <v>16</v>
      </c>
      <c r="K8048" s="2">
        <v>346.42</v>
      </c>
      <c r="L8048" t="s">
        <v>39</v>
      </c>
      <c r="M8048">
        <f>YEAR(Table1[[#This Row],[order_date]])</f>
        <v>2024</v>
      </c>
      <c r="N8048">
        <f>MONTH(Table1[[#This Row],[order_date]])</f>
        <v>5</v>
      </c>
      <c r="O8048" s="3">
        <f>Table1[[#This Row],[sales]]-Table1[[#This Row],[profit]]</f>
        <v>2953.52</v>
      </c>
      <c r="P8048" s="3">
        <f>Table1[[#This Row],[sales]]*Table1[[#This Row],[quantity]]</f>
        <v>6599.88</v>
      </c>
      <c r="Q8048" s="9">
        <f>Table1[[#This Row],[delivery_date]]-Table1[[#This Row],[order_date]]</f>
        <v>5</v>
      </c>
    </row>
    <row r="8049" spans="1:17" x14ac:dyDescent="0.35">
      <c r="A8049" t="s">
        <v>8080</v>
      </c>
      <c r="B8049" t="s">
        <v>19</v>
      </c>
      <c r="C8049" t="s">
        <v>14</v>
      </c>
      <c r="D8049" s="2">
        <v>2900.92</v>
      </c>
      <c r="E8049">
        <v>0.31</v>
      </c>
      <c r="F8049">
        <v>9</v>
      </c>
      <c r="G8049" s="1">
        <v>44965</v>
      </c>
      <c r="H8049" s="1">
        <v>44968</v>
      </c>
      <c r="I8049" t="s">
        <v>21</v>
      </c>
      <c r="J8049" t="s">
        <v>16</v>
      </c>
      <c r="K8049" s="2">
        <v>674.92</v>
      </c>
      <c r="L8049" t="s">
        <v>34</v>
      </c>
      <c r="M8049">
        <f>YEAR(Table1[[#This Row],[order_date]])</f>
        <v>2023</v>
      </c>
      <c r="N8049">
        <f>MONTH(Table1[[#This Row],[order_date]])</f>
        <v>2</v>
      </c>
      <c r="O8049" s="3">
        <f>Table1[[#This Row],[sales]]-Table1[[#This Row],[profit]]</f>
        <v>2226</v>
      </c>
      <c r="P8049" s="3">
        <f>Table1[[#This Row],[sales]]*Table1[[#This Row],[quantity]]</f>
        <v>26108.28</v>
      </c>
      <c r="Q8049" s="9">
        <f>Table1[[#This Row],[delivery_date]]-Table1[[#This Row],[order_date]]</f>
        <v>3</v>
      </c>
    </row>
    <row r="8050" spans="1:17" x14ac:dyDescent="0.35">
      <c r="A8050" t="s">
        <v>8081</v>
      </c>
      <c r="B8050" t="s">
        <v>25</v>
      </c>
      <c r="C8050" t="s">
        <v>33</v>
      </c>
      <c r="D8050" s="2">
        <v>2688.3</v>
      </c>
      <c r="E8050">
        <v>0.25</v>
      </c>
      <c r="F8050">
        <v>9</v>
      </c>
      <c r="G8050" s="1">
        <v>45074</v>
      </c>
      <c r="H8050" s="1">
        <v>45078</v>
      </c>
      <c r="I8050" t="s">
        <v>31</v>
      </c>
      <c r="J8050" t="s">
        <v>22</v>
      </c>
      <c r="K8050" s="2">
        <v>492.02</v>
      </c>
      <c r="L8050" t="s">
        <v>48</v>
      </c>
      <c r="M8050">
        <f>YEAR(Table1[[#This Row],[order_date]])</f>
        <v>2023</v>
      </c>
      <c r="N8050">
        <f>MONTH(Table1[[#This Row],[order_date]])</f>
        <v>5</v>
      </c>
      <c r="O8050" s="3">
        <f>Table1[[#This Row],[sales]]-Table1[[#This Row],[profit]]</f>
        <v>2196.2800000000002</v>
      </c>
      <c r="P8050" s="3">
        <f>Table1[[#This Row],[sales]]*Table1[[#This Row],[quantity]]</f>
        <v>24194.7</v>
      </c>
      <c r="Q8050" s="9">
        <f>Table1[[#This Row],[delivery_date]]-Table1[[#This Row],[order_date]]</f>
        <v>4</v>
      </c>
    </row>
    <row r="8051" spans="1:17" x14ac:dyDescent="0.35">
      <c r="A8051" t="s">
        <v>8082</v>
      </c>
      <c r="B8051" t="s">
        <v>19</v>
      </c>
      <c r="C8051" t="s">
        <v>20</v>
      </c>
      <c r="D8051" s="2">
        <v>2799.79</v>
      </c>
      <c r="E8051">
        <v>0.15</v>
      </c>
      <c r="F8051">
        <v>2</v>
      </c>
      <c r="G8051" s="1">
        <v>45405</v>
      </c>
      <c r="H8051" s="1">
        <v>45410</v>
      </c>
      <c r="I8051" t="s">
        <v>21</v>
      </c>
      <c r="J8051" t="s">
        <v>16</v>
      </c>
      <c r="K8051" s="2">
        <v>213.02</v>
      </c>
      <c r="L8051" t="s">
        <v>48</v>
      </c>
      <c r="M8051">
        <f>YEAR(Table1[[#This Row],[order_date]])</f>
        <v>2024</v>
      </c>
      <c r="N8051">
        <f>MONTH(Table1[[#This Row],[order_date]])</f>
        <v>4</v>
      </c>
      <c r="O8051" s="3">
        <f>Table1[[#This Row],[sales]]-Table1[[#This Row],[profit]]</f>
        <v>2586.77</v>
      </c>
      <c r="P8051" s="3">
        <f>Table1[[#This Row],[sales]]*Table1[[#This Row],[quantity]]</f>
        <v>5599.58</v>
      </c>
      <c r="Q8051" s="9">
        <f>Table1[[#This Row],[delivery_date]]-Table1[[#This Row],[order_date]]</f>
        <v>5</v>
      </c>
    </row>
    <row r="8052" spans="1:17" x14ac:dyDescent="0.35">
      <c r="A8052" t="s">
        <v>8083</v>
      </c>
      <c r="B8052" t="s">
        <v>19</v>
      </c>
      <c r="C8052" t="s">
        <v>33</v>
      </c>
      <c r="D8052" s="2">
        <v>4263.3900000000003</v>
      </c>
      <c r="E8052">
        <v>0.38</v>
      </c>
      <c r="F8052">
        <v>9</v>
      </c>
      <c r="G8052" s="1">
        <v>45092</v>
      </c>
      <c r="H8052" s="1">
        <v>45094</v>
      </c>
      <c r="I8052" t="s">
        <v>15</v>
      </c>
      <c r="J8052" t="s">
        <v>22</v>
      </c>
      <c r="K8052" s="2">
        <v>320.37</v>
      </c>
      <c r="L8052" t="s">
        <v>17</v>
      </c>
      <c r="M8052">
        <f>YEAR(Table1[[#This Row],[order_date]])</f>
        <v>2023</v>
      </c>
      <c r="N8052">
        <f>MONTH(Table1[[#This Row],[order_date]])</f>
        <v>6</v>
      </c>
      <c r="O8052" s="3">
        <f>Table1[[#This Row],[sales]]-Table1[[#This Row],[profit]]</f>
        <v>3943.0200000000004</v>
      </c>
      <c r="P8052" s="3">
        <f>Table1[[#This Row],[sales]]*Table1[[#This Row],[quantity]]</f>
        <v>38370.51</v>
      </c>
      <c r="Q8052" s="9">
        <f>Table1[[#This Row],[delivery_date]]-Table1[[#This Row],[order_date]]</f>
        <v>2</v>
      </c>
    </row>
    <row r="8053" spans="1:17" x14ac:dyDescent="0.35">
      <c r="A8053" t="s">
        <v>8084</v>
      </c>
      <c r="B8053" t="s">
        <v>41</v>
      </c>
      <c r="C8053" t="s">
        <v>20</v>
      </c>
      <c r="D8053" s="2">
        <v>4588.37</v>
      </c>
      <c r="E8053">
        <v>0.03</v>
      </c>
      <c r="F8053">
        <v>9</v>
      </c>
      <c r="G8053" s="1">
        <v>44949</v>
      </c>
      <c r="H8053" s="1">
        <v>44951</v>
      </c>
      <c r="I8053" t="s">
        <v>15</v>
      </c>
      <c r="J8053" t="s">
        <v>22</v>
      </c>
      <c r="K8053" s="2">
        <v>1120.97</v>
      </c>
      <c r="L8053" t="s">
        <v>48</v>
      </c>
      <c r="M8053">
        <f>YEAR(Table1[[#This Row],[order_date]])</f>
        <v>2023</v>
      </c>
      <c r="N8053">
        <f>MONTH(Table1[[#This Row],[order_date]])</f>
        <v>1</v>
      </c>
      <c r="O8053" s="3">
        <f>Table1[[#This Row],[sales]]-Table1[[#This Row],[profit]]</f>
        <v>3467.3999999999996</v>
      </c>
      <c r="P8053" s="3">
        <f>Table1[[#This Row],[sales]]*Table1[[#This Row],[quantity]]</f>
        <v>41295.33</v>
      </c>
      <c r="Q8053" s="9">
        <f>Table1[[#This Row],[delivery_date]]-Table1[[#This Row],[order_date]]</f>
        <v>2</v>
      </c>
    </row>
    <row r="8054" spans="1:17" x14ac:dyDescent="0.35">
      <c r="A8054" t="s">
        <v>8085</v>
      </c>
      <c r="B8054" t="s">
        <v>41</v>
      </c>
      <c r="C8054" t="s">
        <v>14</v>
      </c>
      <c r="D8054" s="2">
        <v>653.02</v>
      </c>
      <c r="E8054">
        <v>0.25</v>
      </c>
      <c r="F8054">
        <v>6</v>
      </c>
      <c r="G8054" s="1">
        <v>45188</v>
      </c>
      <c r="H8054" s="1">
        <v>45191</v>
      </c>
      <c r="I8054" t="s">
        <v>15</v>
      </c>
      <c r="J8054" t="s">
        <v>27</v>
      </c>
      <c r="K8054" s="2">
        <v>128.28</v>
      </c>
      <c r="L8054" t="s">
        <v>34</v>
      </c>
      <c r="M8054">
        <f>YEAR(Table1[[#This Row],[order_date]])</f>
        <v>2023</v>
      </c>
      <c r="N8054">
        <f>MONTH(Table1[[#This Row],[order_date]])</f>
        <v>9</v>
      </c>
      <c r="O8054" s="3">
        <f>Table1[[#This Row],[sales]]-Table1[[#This Row],[profit]]</f>
        <v>524.74</v>
      </c>
      <c r="P8054" s="3">
        <f>Table1[[#This Row],[sales]]*Table1[[#This Row],[quantity]]</f>
        <v>3918.12</v>
      </c>
      <c r="Q8054" s="9">
        <f>Table1[[#This Row],[delivery_date]]-Table1[[#This Row],[order_date]]</f>
        <v>3</v>
      </c>
    </row>
    <row r="8055" spans="1:17" x14ac:dyDescent="0.35">
      <c r="A8055" t="s">
        <v>8086</v>
      </c>
      <c r="B8055" t="s">
        <v>25</v>
      </c>
      <c r="C8055" t="s">
        <v>33</v>
      </c>
      <c r="D8055" s="2">
        <v>2886.98</v>
      </c>
      <c r="E8055">
        <v>0.25</v>
      </c>
      <c r="F8055">
        <v>5</v>
      </c>
      <c r="G8055" s="1">
        <v>45654</v>
      </c>
      <c r="H8055" s="1">
        <v>45657</v>
      </c>
      <c r="I8055" t="s">
        <v>21</v>
      </c>
      <c r="J8055" t="s">
        <v>27</v>
      </c>
      <c r="K8055" s="2">
        <v>508.96</v>
      </c>
      <c r="L8055" t="s">
        <v>23</v>
      </c>
      <c r="M8055">
        <f>YEAR(Table1[[#This Row],[order_date]])</f>
        <v>2024</v>
      </c>
      <c r="N8055">
        <f>MONTH(Table1[[#This Row],[order_date]])</f>
        <v>12</v>
      </c>
      <c r="O8055" s="3">
        <f>Table1[[#This Row],[sales]]-Table1[[#This Row],[profit]]</f>
        <v>2378.02</v>
      </c>
      <c r="P8055" s="3">
        <f>Table1[[#This Row],[sales]]*Table1[[#This Row],[quantity]]</f>
        <v>14434.9</v>
      </c>
      <c r="Q8055" s="9">
        <f>Table1[[#This Row],[delivery_date]]-Table1[[#This Row],[order_date]]</f>
        <v>3</v>
      </c>
    </row>
    <row r="8056" spans="1:17" x14ac:dyDescent="0.35">
      <c r="A8056" t="s">
        <v>8087</v>
      </c>
      <c r="B8056" t="s">
        <v>19</v>
      </c>
      <c r="C8056" t="s">
        <v>14</v>
      </c>
      <c r="D8056" s="2">
        <v>4600.2</v>
      </c>
      <c r="E8056">
        <v>0.04</v>
      </c>
      <c r="F8056">
        <v>2</v>
      </c>
      <c r="G8056" s="1">
        <v>45024</v>
      </c>
      <c r="H8056" s="1">
        <v>45025</v>
      </c>
      <c r="I8056" t="s">
        <v>21</v>
      </c>
      <c r="J8056" t="s">
        <v>22</v>
      </c>
      <c r="K8056" s="2">
        <v>484.33</v>
      </c>
      <c r="L8056" t="s">
        <v>23</v>
      </c>
      <c r="M8056">
        <f>YEAR(Table1[[#This Row],[order_date]])</f>
        <v>2023</v>
      </c>
      <c r="N8056">
        <f>MONTH(Table1[[#This Row],[order_date]])</f>
        <v>4</v>
      </c>
      <c r="O8056" s="3">
        <f>Table1[[#This Row],[sales]]-Table1[[#This Row],[profit]]</f>
        <v>4115.87</v>
      </c>
      <c r="P8056" s="3">
        <f>Table1[[#This Row],[sales]]*Table1[[#This Row],[quantity]]</f>
        <v>9200.4</v>
      </c>
      <c r="Q8056" s="9">
        <f>Table1[[#This Row],[delivery_date]]-Table1[[#This Row],[order_date]]</f>
        <v>1</v>
      </c>
    </row>
    <row r="8057" spans="1:17" x14ac:dyDescent="0.35">
      <c r="A8057" t="s">
        <v>8088</v>
      </c>
      <c r="B8057" t="s">
        <v>13</v>
      </c>
      <c r="C8057" t="s">
        <v>33</v>
      </c>
      <c r="D8057" s="2">
        <v>760.23</v>
      </c>
      <c r="E8057">
        <v>7.0000000000000007E-2</v>
      </c>
      <c r="F8057">
        <v>6</v>
      </c>
      <c r="G8057" s="1">
        <v>45407</v>
      </c>
      <c r="H8057" s="1">
        <v>45412</v>
      </c>
      <c r="I8057" t="s">
        <v>21</v>
      </c>
      <c r="J8057" t="s">
        <v>16</v>
      </c>
      <c r="K8057" s="2">
        <v>97.55</v>
      </c>
      <c r="L8057" t="s">
        <v>17</v>
      </c>
      <c r="M8057">
        <f>YEAR(Table1[[#This Row],[order_date]])</f>
        <v>2024</v>
      </c>
      <c r="N8057">
        <f>MONTH(Table1[[#This Row],[order_date]])</f>
        <v>4</v>
      </c>
      <c r="O8057" s="3">
        <f>Table1[[#This Row],[sales]]-Table1[[#This Row],[profit]]</f>
        <v>662.68000000000006</v>
      </c>
      <c r="P8057" s="3">
        <f>Table1[[#This Row],[sales]]*Table1[[#This Row],[quantity]]</f>
        <v>4561.38</v>
      </c>
      <c r="Q8057" s="9">
        <f>Table1[[#This Row],[delivery_date]]-Table1[[#This Row],[order_date]]</f>
        <v>5</v>
      </c>
    </row>
    <row r="8058" spans="1:17" x14ac:dyDescent="0.35">
      <c r="A8058" t="s">
        <v>8089</v>
      </c>
      <c r="B8058" t="s">
        <v>41</v>
      </c>
      <c r="C8058" t="s">
        <v>20</v>
      </c>
      <c r="D8058" s="2">
        <v>2123.0100000000002</v>
      </c>
      <c r="E8058">
        <v>0.2</v>
      </c>
      <c r="F8058">
        <v>9</v>
      </c>
      <c r="G8058" s="1">
        <v>45445</v>
      </c>
      <c r="H8058" s="1">
        <v>45452</v>
      </c>
      <c r="I8058" t="s">
        <v>31</v>
      </c>
      <c r="J8058" t="s">
        <v>16</v>
      </c>
      <c r="K8058" s="2">
        <v>538.91999999999996</v>
      </c>
      <c r="L8058" t="s">
        <v>23</v>
      </c>
      <c r="M8058">
        <f>YEAR(Table1[[#This Row],[order_date]])</f>
        <v>2024</v>
      </c>
      <c r="N8058">
        <f>MONTH(Table1[[#This Row],[order_date]])</f>
        <v>6</v>
      </c>
      <c r="O8058" s="3">
        <f>Table1[[#This Row],[sales]]-Table1[[#This Row],[profit]]</f>
        <v>1584.0900000000001</v>
      </c>
      <c r="P8058" s="3">
        <f>Table1[[#This Row],[sales]]*Table1[[#This Row],[quantity]]</f>
        <v>19107.090000000004</v>
      </c>
      <c r="Q8058" s="9">
        <f>Table1[[#This Row],[delivery_date]]-Table1[[#This Row],[order_date]]</f>
        <v>7</v>
      </c>
    </row>
    <row r="8059" spans="1:17" x14ac:dyDescent="0.35">
      <c r="A8059" t="s">
        <v>8090</v>
      </c>
      <c r="B8059" t="s">
        <v>13</v>
      </c>
      <c r="C8059" t="s">
        <v>36</v>
      </c>
      <c r="D8059" s="2">
        <v>536.49</v>
      </c>
      <c r="E8059">
        <v>0.27</v>
      </c>
      <c r="F8059">
        <v>3</v>
      </c>
      <c r="G8059" s="1">
        <v>45196</v>
      </c>
      <c r="H8059" s="1">
        <v>45200</v>
      </c>
      <c r="I8059" t="s">
        <v>15</v>
      </c>
      <c r="J8059" t="s">
        <v>22</v>
      </c>
      <c r="K8059" s="2">
        <v>64.25</v>
      </c>
      <c r="L8059" t="s">
        <v>23</v>
      </c>
      <c r="M8059">
        <f>YEAR(Table1[[#This Row],[order_date]])</f>
        <v>2023</v>
      </c>
      <c r="N8059">
        <f>MONTH(Table1[[#This Row],[order_date]])</f>
        <v>9</v>
      </c>
      <c r="O8059" s="3">
        <f>Table1[[#This Row],[sales]]-Table1[[#This Row],[profit]]</f>
        <v>472.24</v>
      </c>
      <c r="P8059" s="3">
        <f>Table1[[#This Row],[sales]]*Table1[[#This Row],[quantity]]</f>
        <v>1609.47</v>
      </c>
      <c r="Q8059" s="9">
        <f>Table1[[#This Row],[delivery_date]]-Table1[[#This Row],[order_date]]</f>
        <v>4</v>
      </c>
    </row>
    <row r="8060" spans="1:17" x14ac:dyDescent="0.35">
      <c r="A8060" t="s">
        <v>8091</v>
      </c>
      <c r="B8060" t="s">
        <v>25</v>
      </c>
      <c r="C8060" t="s">
        <v>36</v>
      </c>
      <c r="D8060" s="2">
        <v>656.03</v>
      </c>
      <c r="E8060">
        <v>0.03</v>
      </c>
      <c r="F8060">
        <v>3</v>
      </c>
      <c r="G8060" s="1">
        <v>44942</v>
      </c>
      <c r="H8060" s="1">
        <v>44946</v>
      </c>
      <c r="I8060" t="s">
        <v>31</v>
      </c>
      <c r="J8060" t="s">
        <v>16</v>
      </c>
      <c r="K8060" s="2">
        <v>61.74</v>
      </c>
      <c r="L8060" t="s">
        <v>23</v>
      </c>
      <c r="M8060">
        <f>YEAR(Table1[[#This Row],[order_date]])</f>
        <v>2023</v>
      </c>
      <c r="N8060">
        <f>MONTH(Table1[[#This Row],[order_date]])</f>
        <v>1</v>
      </c>
      <c r="O8060" s="3">
        <f>Table1[[#This Row],[sales]]-Table1[[#This Row],[profit]]</f>
        <v>594.29</v>
      </c>
      <c r="P8060" s="3">
        <f>Table1[[#This Row],[sales]]*Table1[[#This Row],[quantity]]</f>
        <v>1968.09</v>
      </c>
      <c r="Q8060" s="9">
        <f>Table1[[#This Row],[delivery_date]]-Table1[[#This Row],[order_date]]</f>
        <v>4</v>
      </c>
    </row>
    <row r="8061" spans="1:17" x14ac:dyDescent="0.35">
      <c r="A8061" t="s">
        <v>8092</v>
      </c>
      <c r="B8061" t="s">
        <v>41</v>
      </c>
      <c r="C8061" t="s">
        <v>26</v>
      </c>
      <c r="D8061" s="2">
        <v>4530.1400000000003</v>
      </c>
      <c r="E8061">
        <v>0.01</v>
      </c>
      <c r="F8061">
        <v>4</v>
      </c>
      <c r="G8061" s="1">
        <v>45589</v>
      </c>
      <c r="H8061" s="1">
        <v>45596</v>
      </c>
      <c r="I8061" t="s">
        <v>31</v>
      </c>
      <c r="J8061" t="s">
        <v>16</v>
      </c>
      <c r="K8061" s="2">
        <v>972.9</v>
      </c>
      <c r="L8061" t="s">
        <v>48</v>
      </c>
      <c r="M8061">
        <f>YEAR(Table1[[#This Row],[order_date]])</f>
        <v>2024</v>
      </c>
      <c r="N8061">
        <f>MONTH(Table1[[#This Row],[order_date]])</f>
        <v>10</v>
      </c>
      <c r="O8061" s="3">
        <f>Table1[[#This Row],[sales]]-Table1[[#This Row],[profit]]</f>
        <v>3557.2400000000002</v>
      </c>
      <c r="P8061" s="3">
        <f>Table1[[#This Row],[sales]]*Table1[[#This Row],[quantity]]</f>
        <v>18120.560000000001</v>
      </c>
      <c r="Q8061" s="9">
        <f>Table1[[#This Row],[delivery_date]]-Table1[[#This Row],[order_date]]</f>
        <v>7</v>
      </c>
    </row>
    <row r="8062" spans="1:17" x14ac:dyDescent="0.35">
      <c r="A8062" t="s">
        <v>8093</v>
      </c>
      <c r="B8062" t="s">
        <v>41</v>
      </c>
      <c r="C8062" t="s">
        <v>26</v>
      </c>
      <c r="D8062" s="2">
        <v>2286.2800000000002</v>
      </c>
      <c r="E8062">
        <v>0.1</v>
      </c>
      <c r="F8062">
        <v>4</v>
      </c>
      <c r="G8062" s="1">
        <v>45200</v>
      </c>
      <c r="H8062" s="1">
        <v>45206</v>
      </c>
      <c r="I8062" t="s">
        <v>21</v>
      </c>
      <c r="J8062" t="s">
        <v>16</v>
      </c>
      <c r="K8062" s="2">
        <v>554.38</v>
      </c>
      <c r="L8062" t="s">
        <v>39</v>
      </c>
      <c r="M8062">
        <f>YEAR(Table1[[#This Row],[order_date]])</f>
        <v>2023</v>
      </c>
      <c r="N8062">
        <f>MONTH(Table1[[#This Row],[order_date]])</f>
        <v>10</v>
      </c>
      <c r="O8062" s="3">
        <f>Table1[[#This Row],[sales]]-Table1[[#This Row],[profit]]</f>
        <v>1731.9</v>
      </c>
      <c r="P8062" s="3">
        <f>Table1[[#This Row],[sales]]*Table1[[#This Row],[quantity]]</f>
        <v>9145.1200000000008</v>
      </c>
      <c r="Q8062" s="9">
        <f>Table1[[#This Row],[delivery_date]]-Table1[[#This Row],[order_date]]</f>
        <v>6</v>
      </c>
    </row>
    <row r="8063" spans="1:17" x14ac:dyDescent="0.35">
      <c r="A8063" t="s">
        <v>8094</v>
      </c>
      <c r="B8063" t="s">
        <v>19</v>
      </c>
      <c r="C8063" t="s">
        <v>14</v>
      </c>
      <c r="D8063" s="2">
        <v>3474.82</v>
      </c>
      <c r="E8063">
        <v>0.24</v>
      </c>
      <c r="F8063">
        <v>1</v>
      </c>
      <c r="G8063" s="1">
        <v>45147</v>
      </c>
      <c r="H8063" s="1">
        <v>45153</v>
      </c>
      <c r="I8063" t="s">
        <v>21</v>
      </c>
      <c r="J8063" t="s">
        <v>16</v>
      </c>
      <c r="K8063" s="2">
        <v>325.64999999999998</v>
      </c>
      <c r="L8063" t="s">
        <v>34</v>
      </c>
      <c r="M8063">
        <f>YEAR(Table1[[#This Row],[order_date]])</f>
        <v>2023</v>
      </c>
      <c r="N8063">
        <f>MONTH(Table1[[#This Row],[order_date]])</f>
        <v>8</v>
      </c>
      <c r="O8063" s="3">
        <f>Table1[[#This Row],[sales]]-Table1[[#This Row],[profit]]</f>
        <v>3149.17</v>
      </c>
      <c r="P8063" s="3">
        <f>Table1[[#This Row],[sales]]*Table1[[#This Row],[quantity]]</f>
        <v>3474.82</v>
      </c>
      <c r="Q8063" s="9">
        <f>Table1[[#This Row],[delivery_date]]-Table1[[#This Row],[order_date]]</f>
        <v>6</v>
      </c>
    </row>
    <row r="8064" spans="1:17" x14ac:dyDescent="0.35">
      <c r="A8064" t="s">
        <v>8095</v>
      </c>
      <c r="B8064" t="s">
        <v>25</v>
      </c>
      <c r="C8064" t="s">
        <v>33</v>
      </c>
      <c r="D8064" s="2">
        <v>780.68</v>
      </c>
      <c r="E8064">
        <v>0.02</v>
      </c>
      <c r="F8064">
        <v>2</v>
      </c>
      <c r="G8064" s="1">
        <v>45506</v>
      </c>
      <c r="H8064" s="1">
        <v>45510</v>
      </c>
      <c r="I8064" t="s">
        <v>21</v>
      </c>
      <c r="J8064" t="s">
        <v>16</v>
      </c>
      <c r="K8064" s="2">
        <v>88.3</v>
      </c>
      <c r="L8064" t="s">
        <v>28</v>
      </c>
      <c r="M8064">
        <f>YEAR(Table1[[#This Row],[order_date]])</f>
        <v>2024</v>
      </c>
      <c r="N8064">
        <f>MONTH(Table1[[#This Row],[order_date]])</f>
        <v>8</v>
      </c>
      <c r="O8064" s="3">
        <f>Table1[[#This Row],[sales]]-Table1[[#This Row],[profit]]</f>
        <v>692.38</v>
      </c>
      <c r="P8064" s="3">
        <f>Table1[[#This Row],[sales]]*Table1[[#This Row],[quantity]]</f>
        <v>1561.36</v>
      </c>
      <c r="Q8064" s="9">
        <f>Table1[[#This Row],[delivery_date]]-Table1[[#This Row],[order_date]]</f>
        <v>4</v>
      </c>
    </row>
    <row r="8065" spans="1:17" x14ac:dyDescent="0.35">
      <c r="A8065" t="s">
        <v>8096</v>
      </c>
      <c r="B8065" t="s">
        <v>19</v>
      </c>
      <c r="C8065" t="s">
        <v>26</v>
      </c>
      <c r="D8065" s="2">
        <v>207.54</v>
      </c>
      <c r="E8065">
        <v>0.37</v>
      </c>
      <c r="F8065">
        <v>6</v>
      </c>
      <c r="G8065" s="1">
        <v>45207</v>
      </c>
      <c r="H8065" s="1">
        <v>45208</v>
      </c>
      <c r="I8065" t="s">
        <v>15</v>
      </c>
      <c r="J8065" t="s">
        <v>27</v>
      </c>
      <c r="K8065" s="2">
        <v>12.04</v>
      </c>
      <c r="L8065" t="s">
        <v>28</v>
      </c>
      <c r="M8065">
        <f>YEAR(Table1[[#This Row],[order_date]])</f>
        <v>2023</v>
      </c>
      <c r="N8065">
        <f>MONTH(Table1[[#This Row],[order_date]])</f>
        <v>10</v>
      </c>
      <c r="O8065" s="3">
        <f>Table1[[#This Row],[sales]]-Table1[[#This Row],[profit]]</f>
        <v>195.5</v>
      </c>
      <c r="P8065" s="3">
        <f>Table1[[#This Row],[sales]]*Table1[[#This Row],[quantity]]</f>
        <v>1245.24</v>
      </c>
      <c r="Q8065" s="9">
        <f>Table1[[#This Row],[delivery_date]]-Table1[[#This Row],[order_date]]</f>
        <v>1</v>
      </c>
    </row>
    <row r="8066" spans="1:17" x14ac:dyDescent="0.35">
      <c r="A8066" t="s">
        <v>8097</v>
      </c>
      <c r="B8066" t="s">
        <v>41</v>
      </c>
      <c r="C8066" t="s">
        <v>20</v>
      </c>
      <c r="D8066" s="2">
        <v>4463.37</v>
      </c>
      <c r="E8066">
        <v>0.08</v>
      </c>
      <c r="F8066">
        <v>5</v>
      </c>
      <c r="G8066" s="1">
        <v>45471</v>
      </c>
      <c r="H8066" s="1">
        <v>45476</v>
      </c>
      <c r="I8066" t="s">
        <v>31</v>
      </c>
      <c r="J8066" t="s">
        <v>22</v>
      </c>
      <c r="K8066" s="2">
        <v>255.96</v>
      </c>
      <c r="L8066" t="s">
        <v>34</v>
      </c>
      <c r="M8066">
        <f>YEAR(Table1[[#This Row],[order_date]])</f>
        <v>2024</v>
      </c>
      <c r="N8066">
        <f>MONTH(Table1[[#This Row],[order_date]])</f>
        <v>6</v>
      </c>
      <c r="O8066" s="3">
        <f>Table1[[#This Row],[sales]]-Table1[[#This Row],[profit]]</f>
        <v>4207.41</v>
      </c>
      <c r="P8066" s="3">
        <f>Table1[[#This Row],[sales]]*Table1[[#This Row],[quantity]]</f>
        <v>22316.85</v>
      </c>
      <c r="Q8066" s="9">
        <f>Table1[[#This Row],[delivery_date]]-Table1[[#This Row],[order_date]]</f>
        <v>5</v>
      </c>
    </row>
    <row r="8067" spans="1:17" x14ac:dyDescent="0.35">
      <c r="A8067" t="s">
        <v>8098</v>
      </c>
      <c r="B8067" t="s">
        <v>25</v>
      </c>
      <c r="C8067" t="s">
        <v>36</v>
      </c>
      <c r="D8067" s="2">
        <v>2915.27</v>
      </c>
      <c r="E8067">
        <v>0.39</v>
      </c>
      <c r="F8067">
        <v>4</v>
      </c>
      <c r="G8067" s="1">
        <v>45489</v>
      </c>
      <c r="H8067" s="1">
        <v>45492</v>
      </c>
      <c r="I8067" t="s">
        <v>21</v>
      </c>
      <c r="J8067" t="s">
        <v>27</v>
      </c>
      <c r="K8067" s="2">
        <v>185.72</v>
      </c>
      <c r="L8067" t="s">
        <v>34</v>
      </c>
      <c r="M8067">
        <f>YEAR(Table1[[#This Row],[order_date]])</f>
        <v>2024</v>
      </c>
      <c r="N8067">
        <f>MONTH(Table1[[#This Row],[order_date]])</f>
        <v>7</v>
      </c>
      <c r="O8067" s="3">
        <f>Table1[[#This Row],[sales]]-Table1[[#This Row],[profit]]</f>
        <v>2729.55</v>
      </c>
      <c r="P8067" s="3">
        <f>Table1[[#This Row],[sales]]*Table1[[#This Row],[quantity]]</f>
        <v>11661.08</v>
      </c>
      <c r="Q8067" s="9">
        <f>Table1[[#This Row],[delivery_date]]-Table1[[#This Row],[order_date]]</f>
        <v>3</v>
      </c>
    </row>
    <row r="8068" spans="1:17" x14ac:dyDescent="0.35">
      <c r="A8068" t="s">
        <v>8099</v>
      </c>
      <c r="B8068" t="s">
        <v>41</v>
      </c>
      <c r="C8068" t="s">
        <v>33</v>
      </c>
      <c r="D8068" s="2">
        <v>197.94</v>
      </c>
      <c r="E8068">
        <v>0.1</v>
      </c>
      <c r="F8068">
        <v>9</v>
      </c>
      <c r="G8068" s="1">
        <v>45587</v>
      </c>
      <c r="H8068" s="1">
        <v>45588</v>
      </c>
      <c r="I8068" t="s">
        <v>15</v>
      </c>
      <c r="J8068" t="s">
        <v>16</v>
      </c>
      <c r="K8068" s="2">
        <v>12.74</v>
      </c>
      <c r="L8068" t="s">
        <v>28</v>
      </c>
      <c r="M8068">
        <f>YEAR(Table1[[#This Row],[order_date]])</f>
        <v>2024</v>
      </c>
      <c r="N8068">
        <f>MONTH(Table1[[#This Row],[order_date]])</f>
        <v>10</v>
      </c>
      <c r="O8068" s="3">
        <f>Table1[[#This Row],[sales]]-Table1[[#This Row],[profit]]</f>
        <v>185.2</v>
      </c>
      <c r="P8068" s="3">
        <f>Table1[[#This Row],[sales]]*Table1[[#This Row],[quantity]]</f>
        <v>1781.46</v>
      </c>
      <c r="Q8068" s="9">
        <f>Table1[[#This Row],[delivery_date]]-Table1[[#This Row],[order_date]]</f>
        <v>1</v>
      </c>
    </row>
    <row r="8069" spans="1:17" x14ac:dyDescent="0.35">
      <c r="A8069" t="s">
        <v>8100</v>
      </c>
      <c r="B8069" t="s">
        <v>25</v>
      </c>
      <c r="C8069" t="s">
        <v>36</v>
      </c>
      <c r="D8069" s="2">
        <v>4962.46</v>
      </c>
      <c r="E8069">
        <v>0.17</v>
      </c>
      <c r="F8069">
        <v>2</v>
      </c>
      <c r="G8069" s="1">
        <v>45501</v>
      </c>
      <c r="H8069" s="1">
        <v>45504</v>
      </c>
      <c r="I8069" t="s">
        <v>31</v>
      </c>
      <c r="J8069" t="s">
        <v>16</v>
      </c>
      <c r="K8069" s="2">
        <v>1213.42</v>
      </c>
      <c r="L8069" t="s">
        <v>28</v>
      </c>
      <c r="M8069">
        <f>YEAR(Table1[[#This Row],[order_date]])</f>
        <v>2024</v>
      </c>
      <c r="N8069">
        <f>MONTH(Table1[[#This Row],[order_date]])</f>
        <v>7</v>
      </c>
      <c r="O8069" s="3">
        <f>Table1[[#This Row],[sales]]-Table1[[#This Row],[profit]]</f>
        <v>3749.04</v>
      </c>
      <c r="P8069" s="3">
        <f>Table1[[#This Row],[sales]]*Table1[[#This Row],[quantity]]</f>
        <v>9924.92</v>
      </c>
      <c r="Q8069" s="9">
        <f>Table1[[#This Row],[delivery_date]]-Table1[[#This Row],[order_date]]</f>
        <v>3</v>
      </c>
    </row>
    <row r="8070" spans="1:17" x14ac:dyDescent="0.35">
      <c r="A8070" t="s">
        <v>8101</v>
      </c>
      <c r="B8070" t="s">
        <v>41</v>
      </c>
      <c r="C8070" t="s">
        <v>33</v>
      </c>
      <c r="D8070" s="2">
        <v>2511.7399999999998</v>
      </c>
      <c r="E8070">
        <v>0.24</v>
      </c>
      <c r="F8070">
        <v>8</v>
      </c>
      <c r="G8070" s="1">
        <v>45048</v>
      </c>
      <c r="H8070" s="1">
        <v>45055</v>
      </c>
      <c r="I8070" t="s">
        <v>15</v>
      </c>
      <c r="J8070" t="s">
        <v>22</v>
      </c>
      <c r="K8070" s="2">
        <v>494.74</v>
      </c>
      <c r="L8070" t="s">
        <v>28</v>
      </c>
      <c r="M8070">
        <f>YEAR(Table1[[#This Row],[order_date]])</f>
        <v>2023</v>
      </c>
      <c r="N8070">
        <f>MONTH(Table1[[#This Row],[order_date]])</f>
        <v>5</v>
      </c>
      <c r="O8070" s="3">
        <f>Table1[[#This Row],[sales]]-Table1[[#This Row],[profit]]</f>
        <v>2016.9999999999998</v>
      </c>
      <c r="P8070" s="3">
        <f>Table1[[#This Row],[sales]]*Table1[[#This Row],[quantity]]</f>
        <v>20093.919999999998</v>
      </c>
      <c r="Q8070" s="9">
        <f>Table1[[#This Row],[delivery_date]]-Table1[[#This Row],[order_date]]</f>
        <v>7</v>
      </c>
    </row>
    <row r="8071" spans="1:17" x14ac:dyDescent="0.35">
      <c r="A8071" t="s">
        <v>8102</v>
      </c>
      <c r="B8071" t="s">
        <v>13</v>
      </c>
      <c r="C8071" t="s">
        <v>26</v>
      </c>
      <c r="D8071" s="2">
        <v>2431.79</v>
      </c>
      <c r="E8071">
        <v>0.17</v>
      </c>
      <c r="F8071">
        <v>4</v>
      </c>
      <c r="G8071" s="1">
        <v>45294</v>
      </c>
      <c r="H8071" s="1">
        <v>45295</v>
      </c>
      <c r="I8071" t="s">
        <v>15</v>
      </c>
      <c r="J8071" t="s">
        <v>27</v>
      </c>
      <c r="K8071" s="2">
        <v>285.76</v>
      </c>
      <c r="L8071" t="s">
        <v>17</v>
      </c>
      <c r="M8071">
        <f>YEAR(Table1[[#This Row],[order_date]])</f>
        <v>2024</v>
      </c>
      <c r="N8071">
        <f>MONTH(Table1[[#This Row],[order_date]])</f>
        <v>1</v>
      </c>
      <c r="O8071" s="3">
        <f>Table1[[#This Row],[sales]]-Table1[[#This Row],[profit]]</f>
        <v>2146.0299999999997</v>
      </c>
      <c r="P8071" s="3">
        <f>Table1[[#This Row],[sales]]*Table1[[#This Row],[quantity]]</f>
        <v>9727.16</v>
      </c>
      <c r="Q8071" s="9">
        <f>Table1[[#This Row],[delivery_date]]-Table1[[#This Row],[order_date]]</f>
        <v>1</v>
      </c>
    </row>
    <row r="8072" spans="1:17" x14ac:dyDescent="0.35">
      <c r="A8072" t="s">
        <v>8103</v>
      </c>
      <c r="B8072" t="s">
        <v>13</v>
      </c>
      <c r="C8072" t="s">
        <v>26</v>
      </c>
      <c r="D8072" s="2">
        <v>3142.48</v>
      </c>
      <c r="E8072">
        <v>0.01</v>
      </c>
      <c r="F8072">
        <v>9</v>
      </c>
      <c r="G8072" s="1">
        <v>45465</v>
      </c>
      <c r="H8072" s="1">
        <v>45466</v>
      </c>
      <c r="I8072" t="s">
        <v>15</v>
      </c>
      <c r="J8072" t="s">
        <v>22</v>
      </c>
      <c r="K8072" s="2">
        <v>246.74</v>
      </c>
      <c r="L8072" t="s">
        <v>34</v>
      </c>
      <c r="M8072">
        <f>YEAR(Table1[[#This Row],[order_date]])</f>
        <v>2024</v>
      </c>
      <c r="N8072">
        <f>MONTH(Table1[[#This Row],[order_date]])</f>
        <v>6</v>
      </c>
      <c r="O8072" s="3">
        <f>Table1[[#This Row],[sales]]-Table1[[#This Row],[profit]]</f>
        <v>2895.74</v>
      </c>
      <c r="P8072" s="3">
        <f>Table1[[#This Row],[sales]]*Table1[[#This Row],[quantity]]</f>
        <v>28282.32</v>
      </c>
      <c r="Q8072" s="9">
        <f>Table1[[#This Row],[delivery_date]]-Table1[[#This Row],[order_date]]</f>
        <v>1</v>
      </c>
    </row>
    <row r="8073" spans="1:17" x14ac:dyDescent="0.35">
      <c r="A8073" t="s">
        <v>8104</v>
      </c>
      <c r="B8073" t="s">
        <v>19</v>
      </c>
      <c r="C8073" t="s">
        <v>14</v>
      </c>
      <c r="D8073" s="2">
        <v>138.72999999999999</v>
      </c>
      <c r="E8073">
        <v>0.45</v>
      </c>
      <c r="F8073">
        <v>4</v>
      </c>
      <c r="G8073" s="1">
        <v>45135</v>
      </c>
      <c r="H8073" s="1">
        <v>45139</v>
      </c>
      <c r="I8073" t="s">
        <v>31</v>
      </c>
      <c r="J8073" t="s">
        <v>27</v>
      </c>
      <c r="K8073" s="2">
        <v>39.96</v>
      </c>
      <c r="L8073" t="s">
        <v>23</v>
      </c>
      <c r="M8073">
        <f>YEAR(Table1[[#This Row],[order_date]])</f>
        <v>2023</v>
      </c>
      <c r="N8073">
        <f>MONTH(Table1[[#This Row],[order_date]])</f>
        <v>7</v>
      </c>
      <c r="O8073" s="3">
        <f>Table1[[#This Row],[sales]]-Table1[[#This Row],[profit]]</f>
        <v>98.769999999999982</v>
      </c>
      <c r="P8073" s="3">
        <f>Table1[[#This Row],[sales]]*Table1[[#This Row],[quantity]]</f>
        <v>554.91999999999996</v>
      </c>
      <c r="Q8073" s="9">
        <f>Table1[[#This Row],[delivery_date]]-Table1[[#This Row],[order_date]]</f>
        <v>4</v>
      </c>
    </row>
    <row r="8074" spans="1:17" x14ac:dyDescent="0.35">
      <c r="A8074" t="s">
        <v>8105</v>
      </c>
      <c r="B8074" t="s">
        <v>13</v>
      </c>
      <c r="C8074" t="s">
        <v>33</v>
      </c>
      <c r="D8074" s="2">
        <v>2888.78</v>
      </c>
      <c r="E8074">
        <v>0.14000000000000001</v>
      </c>
      <c r="F8074">
        <v>2</v>
      </c>
      <c r="G8074" s="1">
        <v>45080</v>
      </c>
      <c r="H8074" s="1">
        <v>45081</v>
      </c>
      <c r="I8074" t="s">
        <v>15</v>
      </c>
      <c r="J8074" t="s">
        <v>27</v>
      </c>
      <c r="K8074" s="2">
        <v>413.5</v>
      </c>
      <c r="L8074" t="s">
        <v>17</v>
      </c>
      <c r="M8074">
        <f>YEAR(Table1[[#This Row],[order_date]])</f>
        <v>2023</v>
      </c>
      <c r="N8074">
        <f>MONTH(Table1[[#This Row],[order_date]])</f>
        <v>6</v>
      </c>
      <c r="O8074" s="3">
        <f>Table1[[#This Row],[sales]]-Table1[[#This Row],[profit]]</f>
        <v>2475.2800000000002</v>
      </c>
      <c r="P8074" s="3">
        <f>Table1[[#This Row],[sales]]*Table1[[#This Row],[quantity]]</f>
        <v>5777.56</v>
      </c>
      <c r="Q8074" s="9">
        <f>Table1[[#This Row],[delivery_date]]-Table1[[#This Row],[order_date]]</f>
        <v>1</v>
      </c>
    </row>
    <row r="8075" spans="1:17" x14ac:dyDescent="0.35">
      <c r="A8075" t="s">
        <v>8106</v>
      </c>
      <c r="B8075" t="s">
        <v>41</v>
      </c>
      <c r="C8075" t="s">
        <v>20</v>
      </c>
      <c r="D8075" s="2">
        <v>3184.47</v>
      </c>
      <c r="E8075">
        <v>7.0000000000000007E-2</v>
      </c>
      <c r="F8075">
        <v>6</v>
      </c>
      <c r="G8075" s="1">
        <v>45201</v>
      </c>
      <c r="H8075" s="1">
        <v>45205</v>
      </c>
      <c r="I8075" t="s">
        <v>31</v>
      </c>
      <c r="J8075" t="s">
        <v>16</v>
      </c>
      <c r="K8075" s="2">
        <v>170.16</v>
      </c>
      <c r="L8075" t="s">
        <v>48</v>
      </c>
      <c r="M8075">
        <f>YEAR(Table1[[#This Row],[order_date]])</f>
        <v>2023</v>
      </c>
      <c r="N8075">
        <f>MONTH(Table1[[#This Row],[order_date]])</f>
        <v>10</v>
      </c>
      <c r="O8075" s="3">
        <f>Table1[[#This Row],[sales]]-Table1[[#This Row],[profit]]</f>
        <v>3014.31</v>
      </c>
      <c r="P8075" s="3">
        <f>Table1[[#This Row],[sales]]*Table1[[#This Row],[quantity]]</f>
        <v>19106.82</v>
      </c>
      <c r="Q8075" s="9">
        <f>Table1[[#This Row],[delivery_date]]-Table1[[#This Row],[order_date]]</f>
        <v>4</v>
      </c>
    </row>
    <row r="8076" spans="1:17" x14ac:dyDescent="0.35">
      <c r="A8076" t="s">
        <v>8107</v>
      </c>
      <c r="B8076" t="s">
        <v>41</v>
      </c>
      <c r="C8076" t="s">
        <v>26</v>
      </c>
      <c r="D8076" s="2">
        <v>1555.07</v>
      </c>
      <c r="E8076">
        <v>7.0000000000000007E-2</v>
      </c>
      <c r="F8076">
        <v>9</v>
      </c>
      <c r="G8076" s="1">
        <v>45151</v>
      </c>
      <c r="H8076" s="1">
        <v>45157</v>
      </c>
      <c r="I8076" t="s">
        <v>15</v>
      </c>
      <c r="J8076" t="s">
        <v>16</v>
      </c>
      <c r="K8076" s="2">
        <v>83.98</v>
      </c>
      <c r="L8076" t="s">
        <v>17</v>
      </c>
      <c r="M8076">
        <f>YEAR(Table1[[#This Row],[order_date]])</f>
        <v>2023</v>
      </c>
      <c r="N8076">
        <f>MONTH(Table1[[#This Row],[order_date]])</f>
        <v>8</v>
      </c>
      <c r="O8076" s="3">
        <f>Table1[[#This Row],[sales]]-Table1[[#This Row],[profit]]</f>
        <v>1471.09</v>
      </c>
      <c r="P8076" s="3">
        <f>Table1[[#This Row],[sales]]*Table1[[#This Row],[quantity]]</f>
        <v>13995.63</v>
      </c>
      <c r="Q8076" s="9">
        <f>Table1[[#This Row],[delivery_date]]-Table1[[#This Row],[order_date]]</f>
        <v>6</v>
      </c>
    </row>
    <row r="8077" spans="1:17" x14ac:dyDescent="0.35">
      <c r="A8077" t="s">
        <v>8108</v>
      </c>
      <c r="B8077" t="s">
        <v>13</v>
      </c>
      <c r="C8077" t="s">
        <v>14</v>
      </c>
      <c r="D8077" s="2">
        <v>3661.58</v>
      </c>
      <c r="E8077">
        <v>0.49</v>
      </c>
      <c r="F8077">
        <v>7</v>
      </c>
      <c r="G8077" s="1">
        <v>44984</v>
      </c>
      <c r="H8077" s="1">
        <v>44988</v>
      </c>
      <c r="I8077" t="s">
        <v>21</v>
      </c>
      <c r="J8077" t="s">
        <v>16</v>
      </c>
      <c r="K8077" s="2">
        <v>377.92</v>
      </c>
      <c r="L8077" t="s">
        <v>39</v>
      </c>
      <c r="M8077">
        <f>YEAR(Table1[[#This Row],[order_date]])</f>
        <v>2023</v>
      </c>
      <c r="N8077">
        <f>MONTH(Table1[[#This Row],[order_date]])</f>
        <v>2</v>
      </c>
      <c r="O8077" s="3">
        <f>Table1[[#This Row],[sales]]-Table1[[#This Row],[profit]]</f>
        <v>3283.66</v>
      </c>
      <c r="P8077" s="3">
        <f>Table1[[#This Row],[sales]]*Table1[[#This Row],[quantity]]</f>
        <v>25631.059999999998</v>
      </c>
      <c r="Q8077" s="9">
        <f>Table1[[#This Row],[delivery_date]]-Table1[[#This Row],[order_date]]</f>
        <v>4</v>
      </c>
    </row>
    <row r="8078" spans="1:17" x14ac:dyDescent="0.35">
      <c r="A8078" t="s">
        <v>8109</v>
      </c>
      <c r="B8078" t="s">
        <v>19</v>
      </c>
      <c r="C8078" t="s">
        <v>26</v>
      </c>
      <c r="D8078" s="2">
        <v>1949.42</v>
      </c>
      <c r="E8078">
        <v>0.06</v>
      </c>
      <c r="F8078">
        <v>1</v>
      </c>
      <c r="G8078" s="1">
        <v>45166</v>
      </c>
      <c r="H8078" s="1">
        <v>45170</v>
      </c>
      <c r="I8078" t="s">
        <v>15</v>
      </c>
      <c r="J8078" t="s">
        <v>27</v>
      </c>
      <c r="K8078" s="2">
        <v>490.2</v>
      </c>
      <c r="L8078" t="s">
        <v>34</v>
      </c>
      <c r="M8078">
        <f>YEAR(Table1[[#This Row],[order_date]])</f>
        <v>2023</v>
      </c>
      <c r="N8078">
        <f>MONTH(Table1[[#This Row],[order_date]])</f>
        <v>8</v>
      </c>
      <c r="O8078" s="3">
        <f>Table1[[#This Row],[sales]]-Table1[[#This Row],[profit]]</f>
        <v>1459.22</v>
      </c>
      <c r="P8078" s="3">
        <f>Table1[[#This Row],[sales]]*Table1[[#This Row],[quantity]]</f>
        <v>1949.42</v>
      </c>
      <c r="Q8078" s="9">
        <f>Table1[[#This Row],[delivery_date]]-Table1[[#This Row],[order_date]]</f>
        <v>4</v>
      </c>
    </row>
    <row r="8079" spans="1:17" x14ac:dyDescent="0.35">
      <c r="A8079" t="s">
        <v>8110</v>
      </c>
      <c r="B8079" t="s">
        <v>13</v>
      </c>
      <c r="C8079" t="s">
        <v>36</v>
      </c>
      <c r="D8079" s="2">
        <v>3617.09</v>
      </c>
      <c r="E8079">
        <v>0.17</v>
      </c>
      <c r="F8079">
        <v>9</v>
      </c>
      <c r="G8079" s="1">
        <v>45426</v>
      </c>
      <c r="H8079" s="1">
        <v>45428</v>
      </c>
      <c r="I8079" t="s">
        <v>21</v>
      </c>
      <c r="J8079" t="s">
        <v>22</v>
      </c>
      <c r="K8079" s="2">
        <v>896.3</v>
      </c>
      <c r="L8079" t="s">
        <v>48</v>
      </c>
      <c r="M8079">
        <f>YEAR(Table1[[#This Row],[order_date]])</f>
        <v>2024</v>
      </c>
      <c r="N8079">
        <f>MONTH(Table1[[#This Row],[order_date]])</f>
        <v>5</v>
      </c>
      <c r="O8079" s="3">
        <f>Table1[[#This Row],[sales]]-Table1[[#This Row],[profit]]</f>
        <v>2720.79</v>
      </c>
      <c r="P8079" s="3">
        <f>Table1[[#This Row],[sales]]*Table1[[#This Row],[quantity]]</f>
        <v>32553.81</v>
      </c>
      <c r="Q8079" s="9">
        <f>Table1[[#This Row],[delivery_date]]-Table1[[#This Row],[order_date]]</f>
        <v>2</v>
      </c>
    </row>
    <row r="8080" spans="1:17" x14ac:dyDescent="0.35">
      <c r="A8080" t="s">
        <v>8111</v>
      </c>
      <c r="B8080" t="s">
        <v>25</v>
      </c>
      <c r="C8080" t="s">
        <v>26</v>
      </c>
      <c r="D8080" s="2">
        <v>804.74</v>
      </c>
      <c r="E8080">
        <v>0.03</v>
      </c>
      <c r="F8080">
        <v>6</v>
      </c>
      <c r="G8080" s="1">
        <v>45189</v>
      </c>
      <c r="H8080" s="1">
        <v>45195</v>
      </c>
      <c r="I8080" t="s">
        <v>21</v>
      </c>
      <c r="J8080" t="s">
        <v>27</v>
      </c>
      <c r="K8080" s="2">
        <v>44.99</v>
      </c>
      <c r="L8080" t="s">
        <v>28</v>
      </c>
      <c r="M8080">
        <f>YEAR(Table1[[#This Row],[order_date]])</f>
        <v>2023</v>
      </c>
      <c r="N8080">
        <f>MONTH(Table1[[#This Row],[order_date]])</f>
        <v>9</v>
      </c>
      <c r="O8080" s="3">
        <f>Table1[[#This Row],[sales]]-Table1[[#This Row],[profit]]</f>
        <v>759.75</v>
      </c>
      <c r="P8080" s="3">
        <f>Table1[[#This Row],[sales]]*Table1[[#This Row],[quantity]]</f>
        <v>4828.4400000000005</v>
      </c>
      <c r="Q8080" s="9">
        <f>Table1[[#This Row],[delivery_date]]-Table1[[#This Row],[order_date]]</f>
        <v>6</v>
      </c>
    </row>
    <row r="8081" spans="1:17" x14ac:dyDescent="0.35">
      <c r="A8081" t="s">
        <v>8112</v>
      </c>
      <c r="B8081" t="s">
        <v>25</v>
      </c>
      <c r="C8081" t="s">
        <v>33</v>
      </c>
      <c r="D8081" s="2">
        <v>4577.12</v>
      </c>
      <c r="E8081">
        <v>0.37</v>
      </c>
      <c r="F8081">
        <v>9</v>
      </c>
      <c r="G8081" s="1">
        <v>45157</v>
      </c>
      <c r="H8081" s="1">
        <v>45164</v>
      </c>
      <c r="I8081" t="s">
        <v>21</v>
      </c>
      <c r="J8081" t="s">
        <v>27</v>
      </c>
      <c r="K8081" s="2">
        <v>458.84</v>
      </c>
      <c r="L8081" t="s">
        <v>39</v>
      </c>
      <c r="M8081">
        <f>YEAR(Table1[[#This Row],[order_date]])</f>
        <v>2023</v>
      </c>
      <c r="N8081">
        <f>MONTH(Table1[[#This Row],[order_date]])</f>
        <v>8</v>
      </c>
      <c r="O8081" s="3">
        <f>Table1[[#This Row],[sales]]-Table1[[#This Row],[profit]]</f>
        <v>4118.28</v>
      </c>
      <c r="P8081" s="3">
        <f>Table1[[#This Row],[sales]]*Table1[[#This Row],[quantity]]</f>
        <v>41194.080000000002</v>
      </c>
      <c r="Q8081" s="9">
        <f>Table1[[#This Row],[delivery_date]]-Table1[[#This Row],[order_date]]</f>
        <v>7</v>
      </c>
    </row>
    <row r="8082" spans="1:17" x14ac:dyDescent="0.35">
      <c r="A8082" t="s">
        <v>8113</v>
      </c>
      <c r="B8082" t="s">
        <v>25</v>
      </c>
      <c r="C8082" t="s">
        <v>14</v>
      </c>
      <c r="D8082" s="2">
        <v>4409.34</v>
      </c>
      <c r="E8082">
        <v>0.3</v>
      </c>
      <c r="F8082">
        <v>2</v>
      </c>
      <c r="G8082" s="1">
        <v>45325</v>
      </c>
      <c r="H8082" s="1">
        <v>45332</v>
      </c>
      <c r="I8082" t="s">
        <v>21</v>
      </c>
      <c r="J8082" t="s">
        <v>22</v>
      </c>
      <c r="K8082" s="2">
        <v>1033.6500000000001</v>
      </c>
      <c r="L8082" t="s">
        <v>23</v>
      </c>
      <c r="M8082">
        <f>YEAR(Table1[[#This Row],[order_date]])</f>
        <v>2024</v>
      </c>
      <c r="N8082">
        <f>MONTH(Table1[[#This Row],[order_date]])</f>
        <v>2</v>
      </c>
      <c r="O8082" s="3">
        <f>Table1[[#This Row],[sales]]-Table1[[#This Row],[profit]]</f>
        <v>3375.69</v>
      </c>
      <c r="P8082" s="3">
        <f>Table1[[#This Row],[sales]]*Table1[[#This Row],[quantity]]</f>
        <v>8818.68</v>
      </c>
      <c r="Q8082" s="9">
        <f>Table1[[#This Row],[delivery_date]]-Table1[[#This Row],[order_date]]</f>
        <v>7</v>
      </c>
    </row>
    <row r="8083" spans="1:17" x14ac:dyDescent="0.35">
      <c r="A8083" t="s">
        <v>8114</v>
      </c>
      <c r="B8083" t="s">
        <v>13</v>
      </c>
      <c r="C8083" t="s">
        <v>33</v>
      </c>
      <c r="D8083" s="2">
        <v>838.07</v>
      </c>
      <c r="E8083">
        <v>0.27</v>
      </c>
      <c r="F8083">
        <v>7</v>
      </c>
      <c r="G8083" s="1">
        <v>44992</v>
      </c>
      <c r="H8083" s="1">
        <v>44996</v>
      </c>
      <c r="I8083" t="s">
        <v>31</v>
      </c>
      <c r="J8083" t="s">
        <v>27</v>
      </c>
      <c r="K8083" s="2">
        <v>57.23</v>
      </c>
      <c r="L8083" t="s">
        <v>23</v>
      </c>
      <c r="M8083">
        <f>YEAR(Table1[[#This Row],[order_date]])</f>
        <v>2023</v>
      </c>
      <c r="N8083">
        <f>MONTH(Table1[[#This Row],[order_date]])</f>
        <v>3</v>
      </c>
      <c r="O8083" s="3">
        <f>Table1[[#This Row],[sales]]-Table1[[#This Row],[profit]]</f>
        <v>780.84</v>
      </c>
      <c r="P8083" s="3">
        <f>Table1[[#This Row],[sales]]*Table1[[#This Row],[quantity]]</f>
        <v>5866.4900000000007</v>
      </c>
      <c r="Q8083" s="9">
        <f>Table1[[#This Row],[delivery_date]]-Table1[[#This Row],[order_date]]</f>
        <v>4</v>
      </c>
    </row>
    <row r="8084" spans="1:17" x14ac:dyDescent="0.35">
      <c r="A8084" t="s">
        <v>8115</v>
      </c>
      <c r="B8084" t="s">
        <v>13</v>
      </c>
      <c r="C8084" t="s">
        <v>20</v>
      </c>
      <c r="D8084" s="2">
        <v>4698.42</v>
      </c>
      <c r="E8084">
        <v>0.43</v>
      </c>
      <c r="F8084">
        <v>8</v>
      </c>
      <c r="G8084" s="1">
        <v>45376</v>
      </c>
      <c r="H8084" s="1">
        <v>45382</v>
      </c>
      <c r="I8084" t="s">
        <v>21</v>
      </c>
      <c r="J8084" t="s">
        <v>22</v>
      </c>
      <c r="K8084" s="2">
        <v>723.19</v>
      </c>
      <c r="L8084" t="s">
        <v>48</v>
      </c>
      <c r="M8084">
        <f>YEAR(Table1[[#This Row],[order_date]])</f>
        <v>2024</v>
      </c>
      <c r="N8084">
        <f>MONTH(Table1[[#This Row],[order_date]])</f>
        <v>3</v>
      </c>
      <c r="O8084" s="3">
        <f>Table1[[#This Row],[sales]]-Table1[[#This Row],[profit]]</f>
        <v>3975.23</v>
      </c>
      <c r="P8084" s="3">
        <f>Table1[[#This Row],[sales]]*Table1[[#This Row],[quantity]]</f>
        <v>37587.360000000001</v>
      </c>
      <c r="Q8084" s="9">
        <f>Table1[[#This Row],[delivery_date]]-Table1[[#This Row],[order_date]]</f>
        <v>6</v>
      </c>
    </row>
    <row r="8085" spans="1:17" x14ac:dyDescent="0.35">
      <c r="A8085" t="s">
        <v>8116</v>
      </c>
      <c r="B8085" t="s">
        <v>13</v>
      </c>
      <c r="C8085" t="s">
        <v>20</v>
      </c>
      <c r="D8085" s="2">
        <v>2833.12</v>
      </c>
      <c r="E8085">
        <v>0.28999999999999998</v>
      </c>
      <c r="F8085">
        <v>8</v>
      </c>
      <c r="G8085" s="1">
        <v>45135</v>
      </c>
      <c r="H8085" s="1">
        <v>45140</v>
      </c>
      <c r="I8085" t="s">
        <v>21</v>
      </c>
      <c r="J8085" t="s">
        <v>16</v>
      </c>
      <c r="K8085" s="2">
        <v>821.99</v>
      </c>
      <c r="L8085" t="s">
        <v>48</v>
      </c>
      <c r="M8085">
        <f>YEAR(Table1[[#This Row],[order_date]])</f>
        <v>2023</v>
      </c>
      <c r="N8085">
        <f>MONTH(Table1[[#This Row],[order_date]])</f>
        <v>7</v>
      </c>
      <c r="O8085" s="3">
        <f>Table1[[#This Row],[sales]]-Table1[[#This Row],[profit]]</f>
        <v>2011.1299999999999</v>
      </c>
      <c r="P8085" s="3">
        <f>Table1[[#This Row],[sales]]*Table1[[#This Row],[quantity]]</f>
        <v>22664.959999999999</v>
      </c>
      <c r="Q8085" s="9">
        <f>Table1[[#This Row],[delivery_date]]-Table1[[#This Row],[order_date]]</f>
        <v>5</v>
      </c>
    </row>
    <row r="8086" spans="1:17" x14ac:dyDescent="0.35">
      <c r="A8086" t="s">
        <v>8117</v>
      </c>
      <c r="B8086" t="s">
        <v>25</v>
      </c>
      <c r="C8086" t="s">
        <v>26</v>
      </c>
      <c r="D8086" s="2">
        <v>3538.08</v>
      </c>
      <c r="E8086">
        <v>0.48</v>
      </c>
      <c r="F8086">
        <v>5</v>
      </c>
      <c r="G8086" s="1">
        <v>45408</v>
      </c>
      <c r="H8086" s="1">
        <v>45415</v>
      </c>
      <c r="I8086" t="s">
        <v>31</v>
      </c>
      <c r="J8086" t="s">
        <v>22</v>
      </c>
      <c r="K8086" s="2">
        <v>688.74</v>
      </c>
      <c r="L8086" t="s">
        <v>39</v>
      </c>
      <c r="M8086">
        <f>YEAR(Table1[[#This Row],[order_date]])</f>
        <v>2024</v>
      </c>
      <c r="N8086">
        <f>MONTH(Table1[[#This Row],[order_date]])</f>
        <v>4</v>
      </c>
      <c r="O8086" s="3">
        <f>Table1[[#This Row],[sales]]-Table1[[#This Row],[profit]]</f>
        <v>2849.34</v>
      </c>
      <c r="P8086" s="3">
        <f>Table1[[#This Row],[sales]]*Table1[[#This Row],[quantity]]</f>
        <v>17690.400000000001</v>
      </c>
      <c r="Q8086" s="9">
        <f>Table1[[#This Row],[delivery_date]]-Table1[[#This Row],[order_date]]</f>
        <v>7</v>
      </c>
    </row>
    <row r="8087" spans="1:17" x14ac:dyDescent="0.35">
      <c r="A8087" t="s">
        <v>8118</v>
      </c>
      <c r="B8087" t="s">
        <v>19</v>
      </c>
      <c r="C8087" t="s">
        <v>14</v>
      </c>
      <c r="D8087" s="2">
        <v>4217.4399999999996</v>
      </c>
      <c r="E8087">
        <v>0.31</v>
      </c>
      <c r="F8087">
        <v>7</v>
      </c>
      <c r="G8087" s="1">
        <v>45357</v>
      </c>
      <c r="H8087" s="1">
        <v>45362</v>
      </c>
      <c r="I8087" t="s">
        <v>21</v>
      </c>
      <c r="J8087" t="s">
        <v>16</v>
      </c>
      <c r="K8087" s="2">
        <v>665.13</v>
      </c>
      <c r="L8087" t="s">
        <v>34</v>
      </c>
      <c r="M8087">
        <f>YEAR(Table1[[#This Row],[order_date]])</f>
        <v>2024</v>
      </c>
      <c r="N8087">
        <f>MONTH(Table1[[#This Row],[order_date]])</f>
        <v>3</v>
      </c>
      <c r="O8087" s="3">
        <f>Table1[[#This Row],[sales]]-Table1[[#This Row],[profit]]</f>
        <v>3552.3099999999995</v>
      </c>
      <c r="P8087" s="3">
        <f>Table1[[#This Row],[sales]]*Table1[[#This Row],[quantity]]</f>
        <v>29522.079999999998</v>
      </c>
      <c r="Q8087" s="9">
        <f>Table1[[#This Row],[delivery_date]]-Table1[[#This Row],[order_date]]</f>
        <v>5</v>
      </c>
    </row>
    <row r="8088" spans="1:17" x14ac:dyDescent="0.35">
      <c r="A8088" t="s">
        <v>8119</v>
      </c>
      <c r="B8088" t="s">
        <v>41</v>
      </c>
      <c r="C8088" t="s">
        <v>14</v>
      </c>
      <c r="D8088" s="2">
        <v>509.49</v>
      </c>
      <c r="E8088">
        <v>0.18</v>
      </c>
      <c r="F8088">
        <v>7</v>
      </c>
      <c r="G8088" s="1">
        <v>44972</v>
      </c>
      <c r="H8088" s="1">
        <v>44973</v>
      </c>
      <c r="I8088" t="s">
        <v>21</v>
      </c>
      <c r="J8088" t="s">
        <v>27</v>
      </c>
      <c r="K8088" s="2">
        <v>147.85</v>
      </c>
      <c r="L8088" t="s">
        <v>48</v>
      </c>
      <c r="M8088">
        <f>YEAR(Table1[[#This Row],[order_date]])</f>
        <v>2023</v>
      </c>
      <c r="N8088">
        <f>MONTH(Table1[[#This Row],[order_date]])</f>
        <v>2</v>
      </c>
      <c r="O8088" s="3">
        <f>Table1[[#This Row],[sales]]-Table1[[#This Row],[profit]]</f>
        <v>361.64</v>
      </c>
      <c r="P8088" s="3">
        <f>Table1[[#This Row],[sales]]*Table1[[#This Row],[quantity]]</f>
        <v>3566.4300000000003</v>
      </c>
      <c r="Q8088" s="9">
        <f>Table1[[#This Row],[delivery_date]]-Table1[[#This Row],[order_date]]</f>
        <v>1</v>
      </c>
    </row>
    <row r="8089" spans="1:17" x14ac:dyDescent="0.35">
      <c r="A8089" t="s">
        <v>8120</v>
      </c>
      <c r="B8089" t="s">
        <v>13</v>
      </c>
      <c r="C8089" t="s">
        <v>14</v>
      </c>
      <c r="D8089" s="2">
        <v>929.49</v>
      </c>
      <c r="E8089">
        <v>0.02</v>
      </c>
      <c r="F8089">
        <v>3</v>
      </c>
      <c r="G8089" s="1">
        <v>45641</v>
      </c>
      <c r="H8089" s="1">
        <v>45644</v>
      </c>
      <c r="I8089" t="s">
        <v>31</v>
      </c>
      <c r="J8089" t="s">
        <v>27</v>
      </c>
      <c r="K8089" s="2">
        <v>164.16</v>
      </c>
      <c r="L8089" t="s">
        <v>17</v>
      </c>
      <c r="M8089">
        <f>YEAR(Table1[[#This Row],[order_date]])</f>
        <v>2024</v>
      </c>
      <c r="N8089">
        <f>MONTH(Table1[[#This Row],[order_date]])</f>
        <v>12</v>
      </c>
      <c r="O8089" s="3">
        <f>Table1[[#This Row],[sales]]-Table1[[#This Row],[profit]]</f>
        <v>765.33</v>
      </c>
      <c r="P8089" s="3">
        <f>Table1[[#This Row],[sales]]*Table1[[#This Row],[quantity]]</f>
        <v>2788.4700000000003</v>
      </c>
      <c r="Q8089" s="9">
        <f>Table1[[#This Row],[delivery_date]]-Table1[[#This Row],[order_date]]</f>
        <v>3</v>
      </c>
    </row>
    <row r="8090" spans="1:17" x14ac:dyDescent="0.35">
      <c r="A8090" t="s">
        <v>8121</v>
      </c>
      <c r="B8090" t="s">
        <v>19</v>
      </c>
      <c r="C8090" t="s">
        <v>14</v>
      </c>
      <c r="D8090" s="2">
        <v>1522.92</v>
      </c>
      <c r="E8090">
        <v>0.36</v>
      </c>
      <c r="F8090">
        <v>2</v>
      </c>
      <c r="G8090" s="1">
        <v>45482</v>
      </c>
      <c r="H8090" s="1">
        <v>45489</v>
      </c>
      <c r="I8090" t="s">
        <v>21</v>
      </c>
      <c r="J8090" t="s">
        <v>16</v>
      </c>
      <c r="K8090" s="2">
        <v>305.27999999999997</v>
      </c>
      <c r="L8090" t="s">
        <v>17</v>
      </c>
      <c r="M8090">
        <f>YEAR(Table1[[#This Row],[order_date]])</f>
        <v>2024</v>
      </c>
      <c r="N8090">
        <f>MONTH(Table1[[#This Row],[order_date]])</f>
        <v>7</v>
      </c>
      <c r="O8090" s="3">
        <f>Table1[[#This Row],[sales]]-Table1[[#This Row],[profit]]</f>
        <v>1217.6400000000001</v>
      </c>
      <c r="P8090" s="3">
        <f>Table1[[#This Row],[sales]]*Table1[[#This Row],[quantity]]</f>
        <v>3045.84</v>
      </c>
      <c r="Q8090" s="9">
        <f>Table1[[#This Row],[delivery_date]]-Table1[[#This Row],[order_date]]</f>
        <v>7</v>
      </c>
    </row>
    <row r="8091" spans="1:17" x14ac:dyDescent="0.35">
      <c r="A8091" t="s">
        <v>8122</v>
      </c>
      <c r="B8091" t="s">
        <v>41</v>
      </c>
      <c r="C8091" t="s">
        <v>26</v>
      </c>
      <c r="D8091" s="2">
        <v>2438.3000000000002</v>
      </c>
      <c r="E8091">
        <v>0.19</v>
      </c>
      <c r="F8091">
        <v>5</v>
      </c>
      <c r="G8091" s="1">
        <v>45575</v>
      </c>
      <c r="H8091" s="1">
        <v>45580</v>
      </c>
      <c r="I8091" t="s">
        <v>31</v>
      </c>
      <c r="J8091" t="s">
        <v>16</v>
      </c>
      <c r="K8091" s="2">
        <v>434.25</v>
      </c>
      <c r="L8091" t="s">
        <v>17</v>
      </c>
      <c r="M8091">
        <f>YEAR(Table1[[#This Row],[order_date]])</f>
        <v>2024</v>
      </c>
      <c r="N8091">
        <f>MONTH(Table1[[#This Row],[order_date]])</f>
        <v>10</v>
      </c>
      <c r="O8091" s="3">
        <f>Table1[[#This Row],[sales]]-Table1[[#This Row],[profit]]</f>
        <v>2004.0500000000002</v>
      </c>
      <c r="P8091" s="3">
        <f>Table1[[#This Row],[sales]]*Table1[[#This Row],[quantity]]</f>
        <v>12191.5</v>
      </c>
      <c r="Q8091" s="9">
        <f>Table1[[#This Row],[delivery_date]]-Table1[[#This Row],[order_date]]</f>
        <v>5</v>
      </c>
    </row>
    <row r="8092" spans="1:17" x14ac:dyDescent="0.35">
      <c r="A8092" t="s">
        <v>8123</v>
      </c>
      <c r="B8092" t="s">
        <v>41</v>
      </c>
      <c r="C8092" t="s">
        <v>33</v>
      </c>
      <c r="D8092" s="2">
        <v>1795.67</v>
      </c>
      <c r="E8092">
        <v>0.3</v>
      </c>
      <c r="F8092">
        <v>4</v>
      </c>
      <c r="G8092" s="1">
        <v>44997</v>
      </c>
      <c r="H8092" s="1">
        <v>45003</v>
      </c>
      <c r="I8092" t="s">
        <v>31</v>
      </c>
      <c r="J8092" t="s">
        <v>27</v>
      </c>
      <c r="K8092" s="2">
        <v>426.62</v>
      </c>
      <c r="L8092" t="s">
        <v>34</v>
      </c>
      <c r="M8092">
        <f>YEAR(Table1[[#This Row],[order_date]])</f>
        <v>2023</v>
      </c>
      <c r="N8092">
        <f>MONTH(Table1[[#This Row],[order_date]])</f>
        <v>3</v>
      </c>
      <c r="O8092" s="3">
        <f>Table1[[#This Row],[sales]]-Table1[[#This Row],[profit]]</f>
        <v>1369.0500000000002</v>
      </c>
      <c r="P8092" s="3">
        <f>Table1[[#This Row],[sales]]*Table1[[#This Row],[quantity]]</f>
        <v>7182.68</v>
      </c>
      <c r="Q8092" s="9">
        <f>Table1[[#This Row],[delivery_date]]-Table1[[#This Row],[order_date]]</f>
        <v>6</v>
      </c>
    </row>
    <row r="8093" spans="1:17" x14ac:dyDescent="0.35">
      <c r="A8093" t="s">
        <v>8124</v>
      </c>
      <c r="B8093" t="s">
        <v>41</v>
      </c>
      <c r="C8093" t="s">
        <v>26</v>
      </c>
      <c r="D8093" s="2">
        <v>2578.65</v>
      </c>
      <c r="E8093">
        <v>0.44</v>
      </c>
      <c r="F8093">
        <v>8</v>
      </c>
      <c r="G8093" s="1">
        <v>45553</v>
      </c>
      <c r="H8093" s="1">
        <v>45560</v>
      </c>
      <c r="I8093" t="s">
        <v>15</v>
      </c>
      <c r="J8093" t="s">
        <v>16</v>
      </c>
      <c r="K8093" s="2">
        <v>343.17</v>
      </c>
      <c r="L8093" t="s">
        <v>28</v>
      </c>
      <c r="M8093">
        <f>YEAR(Table1[[#This Row],[order_date]])</f>
        <v>2024</v>
      </c>
      <c r="N8093">
        <f>MONTH(Table1[[#This Row],[order_date]])</f>
        <v>9</v>
      </c>
      <c r="O8093" s="3">
        <f>Table1[[#This Row],[sales]]-Table1[[#This Row],[profit]]</f>
        <v>2235.48</v>
      </c>
      <c r="P8093" s="3">
        <f>Table1[[#This Row],[sales]]*Table1[[#This Row],[quantity]]</f>
        <v>20629.2</v>
      </c>
      <c r="Q8093" s="9">
        <f>Table1[[#This Row],[delivery_date]]-Table1[[#This Row],[order_date]]</f>
        <v>7</v>
      </c>
    </row>
    <row r="8094" spans="1:17" x14ac:dyDescent="0.35">
      <c r="A8094" t="s">
        <v>8125</v>
      </c>
      <c r="B8094" t="s">
        <v>19</v>
      </c>
      <c r="C8094" t="s">
        <v>33</v>
      </c>
      <c r="D8094" s="2">
        <v>1010.99</v>
      </c>
      <c r="E8094">
        <v>0</v>
      </c>
      <c r="F8094">
        <v>5</v>
      </c>
      <c r="G8094" s="1">
        <v>45494</v>
      </c>
      <c r="H8094" s="1">
        <v>45497</v>
      </c>
      <c r="I8094" t="s">
        <v>31</v>
      </c>
      <c r="J8094" t="s">
        <v>22</v>
      </c>
      <c r="K8094" s="2">
        <v>88.99</v>
      </c>
      <c r="L8094" t="s">
        <v>48</v>
      </c>
      <c r="M8094">
        <f>YEAR(Table1[[#This Row],[order_date]])</f>
        <v>2024</v>
      </c>
      <c r="N8094">
        <f>MONTH(Table1[[#This Row],[order_date]])</f>
        <v>7</v>
      </c>
      <c r="O8094" s="3">
        <f>Table1[[#This Row],[sales]]-Table1[[#This Row],[profit]]</f>
        <v>922</v>
      </c>
      <c r="P8094" s="3">
        <f>Table1[[#This Row],[sales]]*Table1[[#This Row],[quantity]]</f>
        <v>5054.95</v>
      </c>
      <c r="Q8094" s="9">
        <f>Table1[[#This Row],[delivery_date]]-Table1[[#This Row],[order_date]]</f>
        <v>3</v>
      </c>
    </row>
    <row r="8095" spans="1:17" x14ac:dyDescent="0.35">
      <c r="A8095" t="s">
        <v>8126</v>
      </c>
      <c r="B8095" t="s">
        <v>19</v>
      </c>
      <c r="C8095" t="s">
        <v>36</v>
      </c>
      <c r="D8095" s="2">
        <v>3442.56</v>
      </c>
      <c r="E8095">
        <v>0.38</v>
      </c>
      <c r="F8095">
        <v>9</v>
      </c>
      <c r="G8095" s="1">
        <v>45058</v>
      </c>
      <c r="H8095" s="1">
        <v>45062</v>
      </c>
      <c r="I8095" t="s">
        <v>31</v>
      </c>
      <c r="J8095" t="s">
        <v>16</v>
      </c>
      <c r="K8095" s="2">
        <v>578.26</v>
      </c>
      <c r="L8095" t="s">
        <v>17</v>
      </c>
      <c r="M8095">
        <f>YEAR(Table1[[#This Row],[order_date]])</f>
        <v>2023</v>
      </c>
      <c r="N8095">
        <f>MONTH(Table1[[#This Row],[order_date]])</f>
        <v>5</v>
      </c>
      <c r="O8095" s="3">
        <f>Table1[[#This Row],[sales]]-Table1[[#This Row],[profit]]</f>
        <v>2864.3</v>
      </c>
      <c r="P8095" s="3">
        <f>Table1[[#This Row],[sales]]*Table1[[#This Row],[quantity]]</f>
        <v>30983.040000000001</v>
      </c>
      <c r="Q8095" s="9">
        <f>Table1[[#This Row],[delivery_date]]-Table1[[#This Row],[order_date]]</f>
        <v>4</v>
      </c>
    </row>
    <row r="8096" spans="1:17" x14ac:dyDescent="0.35">
      <c r="A8096" t="s">
        <v>8127</v>
      </c>
      <c r="B8096" t="s">
        <v>25</v>
      </c>
      <c r="C8096" t="s">
        <v>36</v>
      </c>
      <c r="D8096" s="2">
        <v>373.1</v>
      </c>
      <c r="E8096">
        <v>0.22</v>
      </c>
      <c r="F8096">
        <v>7</v>
      </c>
      <c r="G8096" s="1">
        <v>45307</v>
      </c>
      <c r="H8096" s="1">
        <v>45310</v>
      </c>
      <c r="I8096" t="s">
        <v>21</v>
      </c>
      <c r="J8096" t="s">
        <v>22</v>
      </c>
      <c r="K8096" s="2">
        <v>87</v>
      </c>
      <c r="L8096" t="s">
        <v>23</v>
      </c>
      <c r="M8096">
        <f>YEAR(Table1[[#This Row],[order_date]])</f>
        <v>2024</v>
      </c>
      <c r="N8096">
        <f>MONTH(Table1[[#This Row],[order_date]])</f>
        <v>1</v>
      </c>
      <c r="O8096" s="3">
        <f>Table1[[#This Row],[sales]]-Table1[[#This Row],[profit]]</f>
        <v>286.10000000000002</v>
      </c>
      <c r="P8096" s="3">
        <f>Table1[[#This Row],[sales]]*Table1[[#This Row],[quantity]]</f>
        <v>2611.7000000000003</v>
      </c>
      <c r="Q8096" s="9">
        <f>Table1[[#This Row],[delivery_date]]-Table1[[#This Row],[order_date]]</f>
        <v>3</v>
      </c>
    </row>
    <row r="8097" spans="1:17" x14ac:dyDescent="0.35">
      <c r="A8097" t="s">
        <v>8128</v>
      </c>
      <c r="B8097" t="s">
        <v>19</v>
      </c>
      <c r="C8097" t="s">
        <v>33</v>
      </c>
      <c r="D8097" s="2">
        <v>1871.1</v>
      </c>
      <c r="E8097">
        <v>0.06</v>
      </c>
      <c r="F8097">
        <v>1</v>
      </c>
      <c r="G8097" s="1">
        <v>45219</v>
      </c>
      <c r="H8097" s="1">
        <v>45223</v>
      </c>
      <c r="I8097" t="s">
        <v>31</v>
      </c>
      <c r="J8097" t="s">
        <v>22</v>
      </c>
      <c r="K8097" s="2">
        <v>311.83999999999997</v>
      </c>
      <c r="L8097" t="s">
        <v>34</v>
      </c>
      <c r="M8097">
        <f>YEAR(Table1[[#This Row],[order_date]])</f>
        <v>2023</v>
      </c>
      <c r="N8097">
        <f>MONTH(Table1[[#This Row],[order_date]])</f>
        <v>10</v>
      </c>
      <c r="O8097" s="3">
        <f>Table1[[#This Row],[sales]]-Table1[[#This Row],[profit]]</f>
        <v>1559.26</v>
      </c>
      <c r="P8097" s="3">
        <f>Table1[[#This Row],[sales]]*Table1[[#This Row],[quantity]]</f>
        <v>1871.1</v>
      </c>
      <c r="Q8097" s="9">
        <f>Table1[[#This Row],[delivery_date]]-Table1[[#This Row],[order_date]]</f>
        <v>4</v>
      </c>
    </row>
    <row r="8098" spans="1:17" x14ac:dyDescent="0.35">
      <c r="A8098" t="s">
        <v>8129</v>
      </c>
      <c r="B8098" t="s">
        <v>19</v>
      </c>
      <c r="C8098" t="s">
        <v>26</v>
      </c>
      <c r="D8098" s="2">
        <v>977.26</v>
      </c>
      <c r="E8098">
        <v>0.28999999999999998</v>
      </c>
      <c r="F8098">
        <v>2</v>
      </c>
      <c r="G8098" s="1">
        <v>45216</v>
      </c>
      <c r="H8098" s="1">
        <v>45218</v>
      </c>
      <c r="I8098" t="s">
        <v>15</v>
      </c>
      <c r="J8098" t="s">
        <v>27</v>
      </c>
      <c r="K8098" s="2">
        <v>98.3</v>
      </c>
      <c r="L8098" t="s">
        <v>28</v>
      </c>
      <c r="M8098">
        <f>YEAR(Table1[[#This Row],[order_date]])</f>
        <v>2023</v>
      </c>
      <c r="N8098">
        <f>MONTH(Table1[[#This Row],[order_date]])</f>
        <v>10</v>
      </c>
      <c r="O8098" s="3">
        <f>Table1[[#This Row],[sales]]-Table1[[#This Row],[profit]]</f>
        <v>878.96</v>
      </c>
      <c r="P8098" s="3">
        <f>Table1[[#This Row],[sales]]*Table1[[#This Row],[quantity]]</f>
        <v>1954.52</v>
      </c>
      <c r="Q8098" s="9">
        <f>Table1[[#This Row],[delivery_date]]-Table1[[#This Row],[order_date]]</f>
        <v>2</v>
      </c>
    </row>
    <row r="8099" spans="1:17" x14ac:dyDescent="0.35">
      <c r="A8099" t="s">
        <v>8130</v>
      </c>
      <c r="B8099" t="s">
        <v>19</v>
      </c>
      <c r="C8099" t="s">
        <v>20</v>
      </c>
      <c r="D8099" s="2">
        <v>3676.67</v>
      </c>
      <c r="E8099">
        <v>0.27</v>
      </c>
      <c r="F8099">
        <v>8</v>
      </c>
      <c r="G8099" s="1">
        <v>45262</v>
      </c>
      <c r="H8099" s="1">
        <v>45268</v>
      </c>
      <c r="I8099" t="s">
        <v>21</v>
      </c>
      <c r="J8099" t="s">
        <v>27</v>
      </c>
      <c r="K8099" s="2">
        <v>321.45</v>
      </c>
      <c r="L8099" t="s">
        <v>48</v>
      </c>
      <c r="M8099">
        <f>YEAR(Table1[[#This Row],[order_date]])</f>
        <v>2023</v>
      </c>
      <c r="N8099">
        <f>MONTH(Table1[[#This Row],[order_date]])</f>
        <v>12</v>
      </c>
      <c r="O8099" s="3">
        <f>Table1[[#This Row],[sales]]-Table1[[#This Row],[profit]]</f>
        <v>3355.2200000000003</v>
      </c>
      <c r="P8099" s="3">
        <f>Table1[[#This Row],[sales]]*Table1[[#This Row],[quantity]]</f>
        <v>29413.360000000001</v>
      </c>
      <c r="Q8099" s="9">
        <f>Table1[[#This Row],[delivery_date]]-Table1[[#This Row],[order_date]]</f>
        <v>6</v>
      </c>
    </row>
    <row r="8100" spans="1:17" x14ac:dyDescent="0.35">
      <c r="A8100" t="s">
        <v>8131</v>
      </c>
      <c r="B8100" t="s">
        <v>41</v>
      </c>
      <c r="C8100" t="s">
        <v>26</v>
      </c>
      <c r="D8100" s="2">
        <v>4429.8999999999996</v>
      </c>
      <c r="E8100">
        <v>0.42</v>
      </c>
      <c r="F8100">
        <v>8</v>
      </c>
      <c r="G8100" s="1">
        <v>45543</v>
      </c>
      <c r="H8100" s="1">
        <v>45544</v>
      </c>
      <c r="I8100" t="s">
        <v>31</v>
      </c>
      <c r="J8100" t="s">
        <v>27</v>
      </c>
      <c r="K8100" s="2">
        <v>1296.8699999999999</v>
      </c>
      <c r="L8100" t="s">
        <v>28</v>
      </c>
      <c r="M8100">
        <f>YEAR(Table1[[#This Row],[order_date]])</f>
        <v>2024</v>
      </c>
      <c r="N8100">
        <f>MONTH(Table1[[#This Row],[order_date]])</f>
        <v>9</v>
      </c>
      <c r="O8100" s="3">
        <f>Table1[[#This Row],[sales]]-Table1[[#This Row],[profit]]</f>
        <v>3133.0299999999997</v>
      </c>
      <c r="P8100" s="3">
        <f>Table1[[#This Row],[sales]]*Table1[[#This Row],[quantity]]</f>
        <v>35439.199999999997</v>
      </c>
      <c r="Q8100" s="9">
        <f>Table1[[#This Row],[delivery_date]]-Table1[[#This Row],[order_date]]</f>
        <v>1</v>
      </c>
    </row>
    <row r="8101" spans="1:17" x14ac:dyDescent="0.35">
      <c r="A8101" t="s">
        <v>8132</v>
      </c>
      <c r="B8101" t="s">
        <v>13</v>
      </c>
      <c r="C8101" t="s">
        <v>20</v>
      </c>
      <c r="D8101" s="2">
        <v>486.05</v>
      </c>
      <c r="E8101">
        <v>0.26</v>
      </c>
      <c r="F8101">
        <v>2</v>
      </c>
      <c r="G8101" s="1">
        <v>44973</v>
      </c>
      <c r="H8101" s="1">
        <v>44980</v>
      </c>
      <c r="I8101" t="s">
        <v>31</v>
      </c>
      <c r="J8101" t="s">
        <v>16</v>
      </c>
      <c r="K8101" s="2">
        <v>136.29</v>
      </c>
      <c r="L8101" t="s">
        <v>17</v>
      </c>
      <c r="M8101">
        <f>YEAR(Table1[[#This Row],[order_date]])</f>
        <v>2023</v>
      </c>
      <c r="N8101">
        <f>MONTH(Table1[[#This Row],[order_date]])</f>
        <v>2</v>
      </c>
      <c r="O8101" s="3">
        <f>Table1[[#This Row],[sales]]-Table1[[#This Row],[profit]]</f>
        <v>349.76</v>
      </c>
      <c r="P8101" s="3">
        <f>Table1[[#This Row],[sales]]*Table1[[#This Row],[quantity]]</f>
        <v>972.1</v>
      </c>
      <c r="Q8101" s="9">
        <f>Table1[[#This Row],[delivery_date]]-Table1[[#This Row],[order_date]]</f>
        <v>7</v>
      </c>
    </row>
    <row r="8102" spans="1:17" x14ac:dyDescent="0.35">
      <c r="A8102" t="s">
        <v>8133</v>
      </c>
      <c r="B8102" t="s">
        <v>25</v>
      </c>
      <c r="C8102" t="s">
        <v>26</v>
      </c>
      <c r="D8102" s="2">
        <v>3946.69</v>
      </c>
      <c r="E8102">
        <v>0.41</v>
      </c>
      <c r="F8102">
        <v>7</v>
      </c>
      <c r="G8102" s="1">
        <v>44956</v>
      </c>
      <c r="H8102" s="1">
        <v>44959</v>
      </c>
      <c r="I8102" t="s">
        <v>31</v>
      </c>
      <c r="J8102" t="s">
        <v>27</v>
      </c>
      <c r="K8102" s="2">
        <v>504.15</v>
      </c>
      <c r="L8102" t="s">
        <v>28</v>
      </c>
      <c r="M8102">
        <f>YEAR(Table1[[#This Row],[order_date]])</f>
        <v>2023</v>
      </c>
      <c r="N8102">
        <f>MONTH(Table1[[#This Row],[order_date]])</f>
        <v>1</v>
      </c>
      <c r="O8102" s="3">
        <f>Table1[[#This Row],[sales]]-Table1[[#This Row],[profit]]</f>
        <v>3442.54</v>
      </c>
      <c r="P8102" s="3">
        <f>Table1[[#This Row],[sales]]*Table1[[#This Row],[quantity]]</f>
        <v>27626.83</v>
      </c>
      <c r="Q8102" s="9">
        <f>Table1[[#This Row],[delivery_date]]-Table1[[#This Row],[order_date]]</f>
        <v>3</v>
      </c>
    </row>
    <row r="8103" spans="1:17" x14ac:dyDescent="0.35">
      <c r="A8103" t="s">
        <v>8134</v>
      </c>
      <c r="B8103" t="s">
        <v>13</v>
      </c>
      <c r="C8103" t="s">
        <v>14</v>
      </c>
      <c r="D8103" s="2">
        <v>4489.04</v>
      </c>
      <c r="E8103">
        <v>0.27</v>
      </c>
      <c r="F8103">
        <v>8</v>
      </c>
      <c r="G8103" s="1">
        <v>45556</v>
      </c>
      <c r="H8103" s="1">
        <v>45559</v>
      </c>
      <c r="I8103" t="s">
        <v>15</v>
      </c>
      <c r="J8103" t="s">
        <v>16</v>
      </c>
      <c r="K8103" s="2">
        <v>1305.6500000000001</v>
      </c>
      <c r="L8103" t="s">
        <v>23</v>
      </c>
      <c r="M8103">
        <f>YEAR(Table1[[#This Row],[order_date]])</f>
        <v>2024</v>
      </c>
      <c r="N8103">
        <f>MONTH(Table1[[#This Row],[order_date]])</f>
        <v>9</v>
      </c>
      <c r="O8103" s="3">
        <f>Table1[[#This Row],[sales]]-Table1[[#This Row],[profit]]</f>
        <v>3183.39</v>
      </c>
      <c r="P8103" s="3">
        <f>Table1[[#This Row],[sales]]*Table1[[#This Row],[quantity]]</f>
        <v>35912.32</v>
      </c>
      <c r="Q8103" s="9">
        <f>Table1[[#This Row],[delivery_date]]-Table1[[#This Row],[order_date]]</f>
        <v>3</v>
      </c>
    </row>
    <row r="8104" spans="1:17" x14ac:dyDescent="0.35">
      <c r="A8104" t="s">
        <v>8135</v>
      </c>
      <c r="B8104" t="s">
        <v>13</v>
      </c>
      <c r="C8104" t="s">
        <v>14</v>
      </c>
      <c r="D8104" s="2">
        <v>4872.45</v>
      </c>
      <c r="E8104">
        <v>0.22</v>
      </c>
      <c r="F8104">
        <v>4</v>
      </c>
      <c r="G8104" s="1">
        <v>44972</v>
      </c>
      <c r="H8104" s="1">
        <v>44978</v>
      </c>
      <c r="I8104" t="s">
        <v>21</v>
      </c>
      <c r="J8104" t="s">
        <v>22</v>
      </c>
      <c r="K8104" s="2">
        <v>998.45</v>
      </c>
      <c r="L8104" t="s">
        <v>34</v>
      </c>
      <c r="M8104">
        <f>YEAR(Table1[[#This Row],[order_date]])</f>
        <v>2023</v>
      </c>
      <c r="N8104">
        <f>MONTH(Table1[[#This Row],[order_date]])</f>
        <v>2</v>
      </c>
      <c r="O8104" s="3">
        <f>Table1[[#This Row],[sales]]-Table1[[#This Row],[profit]]</f>
        <v>3874</v>
      </c>
      <c r="P8104" s="3">
        <f>Table1[[#This Row],[sales]]*Table1[[#This Row],[quantity]]</f>
        <v>19489.8</v>
      </c>
      <c r="Q8104" s="9">
        <f>Table1[[#This Row],[delivery_date]]-Table1[[#This Row],[order_date]]</f>
        <v>6</v>
      </c>
    </row>
    <row r="8105" spans="1:17" x14ac:dyDescent="0.35">
      <c r="A8105" t="s">
        <v>8136</v>
      </c>
      <c r="B8105" t="s">
        <v>19</v>
      </c>
      <c r="C8105" t="s">
        <v>36</v>
      </c>
      <c r="D8105" s="2">
        <v>2938.99</v>
      </c>
      <c r="E8105">
        <v>0.19</v>
      </c>
      <c r="F8105">
        <v>3</v>
      </c>
      <c r="G8105" s="1">
        <v>45508</v>
      </c>
      <c r="H8105" s="1">
        <v>45515</v>
      </c>
      <c r="I8105" t="s">
        <v>21</v>
      </c>
      <c r="J8105" t="s">
        <v>16</v>
      </c>
      <c r="K8105" s="2">
        <v>373.34</v>
      </c>
      <c r="L8105" t="s">
        <v>23</v>
      </c>
      <c r="M8105">
        <f>YEAR(Table1[[#This Row],[order_date]])</f>
        <v>2024</v>
      </c>
      <c r="N8105">
        <f>MONTH(Table1[[#This Row],[order_date]])</f>
        <v>8</v>
      </c>
      <c r="O8105" s="3">
        <f>Table1[[#This Row],[sales]]-Table1[[#This Row],[profit]]</f>
        <v>2565.6499999999996</v>
      </c>
      <c r="P8105" s="3">
        <f>Table1[[#This Row],[sales]]*Table1[[#This Row],[quantity]]</f>
        <v>8816.9699999999993</v>
      </c>
      <c r="Q8105" s="9">
        <f>Table1[[#This Row],[delivery_date]]-Table1[[#This Row],[order_date]]</f>
        <v>7</v>
      </c>
    </row>
    <row r="8106" spans="1:17" x14ac:dyDescent="0.35">
      <c r="A8106" t="s">
        <v>8137</v>
      </c>
      <c r="B8106" t="s">
        <v>25</v>
      </c>
      <c r="C8106" t="s">
        <v>36</v>
      </c>
      <c r="D8106" s="2">
        <v>1704.22</v>
      </c>
      <c r="E8106">
        <v>0.09</v>
      </c>
      <c r="F8106">
        <v>9</v>
      </c>
      <c r="G8106" s="1">
        <v>45471</v>
      </c>
      <c r="H8106" s="1">
        <v>45474</v>
      </c>
      <c r="I8106" t="s">
        <v>21</v>
      </c>
      <c r="J8106" t="s">
        <v>22</v>
      </c>
      <c r="K8106" s="2">
        <v>215.11</v>
      </c>
      <c r="L8106" t="s">
        <v>17</v>
      </c>
      <c r="M8106">
        <f>YEAR(Table1[[#This Row],[order_date]])</f>
        <v>2024</v>
      </c>
      <c r="N8106">
        <f>MONTH(Table1[[#This Row],[order_date]])</f>
        <v>6</v>
      </c>
      <c r="O8106" s="3">
        <f>Table1[[#This Row],[sales]]-Table1[[#This Row],[profit]]</f>
        <v>1489.1100000000001</v>
      </c>
      <c r="P8106" s="3">
        <f>Table1[[#This Row],[sales]]*Table1[[#This Row],[quantity]]</f>
        <v>15337.98</v>
      </c>
      <c r="Q8106" s="9">
        <f>Table1[[#This Row],[delivery_date]]-Table1[[#This Row],[order_date]]</f>
        <v>3</v>
      </c>
    </row>
    <row r="8107" spans="1:17" x14ac:dyDescent="0.35">
      <c r="A8107" t="s">
        <v>8138</v>
      </c>
      <c r="B8107" t="s">
        <v>13</v>
      </c>
      <c r="C8107" t="s">
        <v>33</v>
      </c>
      <c r="D8107" s="2">
        <v>1677.67</v>
      </c>
      <c r="E8107">
        <v>0.28999999999999998</v>
      </c>
      <c r="F8107">
        <v>2</v>
      </c>
      <c r="G8107" s="1">
        <v>44976</v>
      </c>
      <c r="H8107" s="1">
        <v>44977</v>
      </c>
      <c r="I8107" t="s">
        <v>31</v>
      </c>
      <c r="J8107" t="s">
        <v>22</v>
      </c>
      <c r="K8107" s="2">
        <v>461.37</v>
      </c>
      <c r="L8107" t="s">
        <v>48</v>
      </c>
      <c r="M8107">
        <f>YEAR(Table1[[#This Row],[order_date]])</f>
        <v>2023</v>
      </c>
      <c r="N8107">
        <f>MONTH(Table1[[#This Row],[order_date]])</f>
        <v>2</v>
      </c>
      <c r="O8107" s="3">
        <f>Table1[[#This Row],[sales]]-Table1[[#This Row],[profit]]</f>
        <v>1216.3000000000002</v>
      </c>
      <c r="P8107" s="3">
        <f>Table1[[#This Row],[sales]]*Table1[[#This Row],[quantity]]</f>
        <v>3355.34</v>
      </c>
      <c r="Q8107" s="9">
        <f>Table1[[#This Row],[delivery_date]]-Table1[[#This Row],[order_date]]</f>
        <v>1</v>
      </c>
    </row>
    <row r="8108" spans="1:17" x14ac:dyDescent="0.35">
      <c r="A8108" t="s">
        <v>8139</v>
      </c>
      <c r="B8108" t="s">
        <v>13</v>
      </c>
      <c r="C8108" t="s">
        <v>20</v>
      </c>
      <c r="D8108" s="2">
        <v>1956.95</v>
      </c>
      <c r="E8108">
        <v>0.27</v>
      </c>
      <c r="F8108">
        <v>3</v>
      </c>
      <c r="G8108" s="1">
        <v>45386</v>
      </c>
      <c r="H8108" s="1">
        <v>45388</v>
      </c>
      <c r="I8108" t="s">
        <v>15</v>
      </c>
      <c r="J8108" t="s">
        <v>27</v>
      </c>
      <c r="K8108" s="2">
        <v>279.13</v>
      </c>
      <c r="L8108" t="s">
        <v>23</v>
      </c>
      <c r="M8108">
        <f>YEAR(Table1[[#This Row],[order_date]])</f>
        <v>2024</v>
      </c>
      <c r="N8108">
        <f>MONTH(Table1[[#This Row],[order_date]])</f>
        <v>4</v>
      </c>
      <c r="O8108" s="3">
        <f>Table1[[#This Row],[sales]]-Table1[[#This Row],[profit]]</f>
        <v>1677.8200000000002</v>
      </c>
      <c r="P8108" s="3">
        <f>Table1[[#This Row],[sales]]*Table1[[#This Row],[quantity]]</f>
        <v>5870.85</v>
      </c>
      <c r="Q8108" s="9">
        <f>Table1[[#This Row],[delivery_date]]-Table1[[#This Row],[order_date]]</f>
        <v>2</v>
      </c>
    </row>
    <row r="8109" spans="1:17" x14ac:dyDescent="0.35">
      <c r="A8109" t="s">
        <v>8140</v>
      </c>
      <c r="B8109" t="s">
        <v>25</v>
      </c>
      <c r="C8109" t="s">
        <v>14</v>
      </c>
      <c r="D8109" s="2">
        <v>3102.07</v>
      </c>
      <c r="E8109">
        <v>0.49</v>
      </c>
      <c r="F8109">
        <v>8</v>
      </c>
      <c r="G8109" s="1">
        <v>45014</v>
      </c>
      <c r="H8109" s="1">
        <v>45015</v>
      </c>
      <c r="I8109" t="s">
        <v>31</v>
      </c>
      <c r="J8109" t="s">
        <v>27</v>
      </c>
      <c r="K8109" s="2">
        <v>215.51</v>
      </c>
      <c r="L8109" t="s">
        <v>23</v>
      </c>
      <c r="M8109">
        <f>YEAR(Table1[[#This Row],[order_date]])</f>
        <v>2023</v>
      </c>
      <c r="N8109">
        <f>MONTH(Table1[[#This Row],[order_date]])</f>
        <v>3</v>
      </c>
      <c r="O8109" s="3">
        <f>Table1[[#This Row],[sales]]-Table1[[#This Row],[profit]]</f>
        <v>2886.5600000000004</v>
      </c>
      <c r="P8109" s="3">
        <f>Table1[[#This Row],[sales]]*Table1[[#This Row],[quantity]]</f>
        <v>24816.560000000001</v>
      </c>
      <c r="Q8109" s="9">
        <f>Table1[[#This Row],[delivery_date]]-Table1[[#This Row],[order_date]]</f>
        <v>1</v>
      </c>
    </row>
    <row r="8110" spans="1:17" x14ac:dyDescent="0.35">
      <c r="A8110" t="s">
        <v>8141</v>
      </c>
      <c r="B8110" t="s">
        <v>19</v>
      </c>
      <c r="C8110" t="s">
        <v>26</v>
      </c>
      <c r="D8110" s="2">
        <v>2502.13</v>
      </c>
      <c r="E8110">
        <v>0.21</v>
      </c>
      <c r="F8110">
        <v>2</v>
      </c>
      <c r="G8110" s="1">
        <v>44966</v>
      </c>
      <c r="H8110" s="1">
        <v>44973</v>
      </c>
      <c r="I8110" t="s">
        <v>31</v>
      </c>
      <c r="J8110" t="s">
        <v>16</v>
      </c>
      <c r="K8110" s="2">
        <v>587.80999999999995</v>
      </c>
      <c r="L8110" t="s">
        <v>39</v>
      </c>
      <c r="M8110">
        <f>YEAR(Table1[[#This Row],[order_date]])</f>
        <v>2023</v>
      </c>
      <c r="N8110">
        <f>MONTH(Table1[[#This Row],[order_date]])</f>
        <v>2</v>
      </c>
      <c r="O8110" s="3">
        <f>Table1[[#This Row],[sales]]-Table1[[#This Row],[profit]]</f>
        <v>1914.3200000000002</v>
      </c>
      <c r="P8110" s="3">
        <f>Table1[[#This Row],[sales]]*Table1[[#This Row],[quantity]]</f>
        <v>5004.26</v>
      </c>
      <c r="Q8110" s="9">
        <f>Table1[[#This Row],[delivery_date]]-Table1[[#This Row],[order_date]]</f>
        <v>7</v>
      </c>
    </row>
    <row r="8111" spans="1:17" x14ac:dyDescent="0.35">
      <c r="A8111" t="s">
        <v>8142</v>
      </c>
      <c r="B8111" t="s">
        <v>13</v>
      </c>
      <c r="C8111" t="s">
        <v>33</v>
      </c>
      <c r="D8111" s="2">
        <v>3302.81</v>
      </c>
      <c r="E8111">
        <v>0.21</v>
      </c>
      <c r="F8111">
        <v>5</v>
      </c>
      <c r="G8111" s="1">
        <v>45470</v>
      </c>
      <c r="H8111" s="1">
        <v>45475</v>
      </c>
      <c r="I8111" t="s">
        <v>21</v>
      </c>
      <c r="J8111" t="s">
        <v>27</v>
      </c>
      <c r="K8111" s="2">
        <v>286.68</v>
      </c>
      <c r="L8111" t="s">
        <v>48</v>
      </c>
      <c r="M8111">
        <f>YEAR(Table1[[#This Row],[order_date]])</f>
        <v>2024</v>
      </c>
      <c r="N8111">
        <f>MONTH(Table1[[#This Row],[order_date]])</f>
        <v>6</v>
      </c>
      <c r="O8111" s="3">
        <f>Table1[[#This Row],[sales]]-Table1[[#This Row],[profit]]</f>
        <v>3016.13</v>
      </c>
      <c r="P8111" s="3">
        <f>Table1[[#This Row],[sales]]*Table1[[#This Row],[quantity]]</f>
        <v>16514.05</v>
      </c>
      <c r="Q8111" s="9">
        <f>Table1[[#This Row],[delivery_date]]-Table1[[#This Row],[order_date]]</f>
        <v>5</v>
      </c>
    </row>
    <row r="8112" spans="1:17" x14ac:dyDescent="0.35">
      <c r="A8112" t="s">
        <v>8143</v>
      </c>
      <c r="B8112" t="s">
        <v>41</v>
      </c>
      <c r="C8112" t="s">
        <v>26</v>
      </c>
      <c r="D8112" s="2">
        <v>292.64</v>
      </c>
      <c r="E8112">
        <v>0.08</v>
      </c>
      <c r="F8112">
        <v>8</v>
      </c>
      <c r="G8112" s="1">
        <v>45415</v>
      </c>
      <c r="H8112" s="1">
        <v>45422</v>
      </c>
      <c r="I8112" t="s">
        <v>15</v>
      </c>
      <c r="J8112" t="s">
        <v>22</v>
      </c>
      <c r="K8112" s="2">
        <v>65.19</v>
      </c>
      <c r="L8112" t="s">
        <v>23</v>
      </c>
      <c r="M8112">
        <f>YEAR(Table1[[#This Row],[order_date]])</f>
        <v>2024</v>
      </c>
      <c r="N8112">
        <f>MONTH(Table1[[#This Row],[order_date]])</f>
        <v>5</v>
      </c>
      <c r="O8112" s="3">
        <f>Table1[[#This Row],[sales]]-Table1[[#This Row],[profit]]</f>
        <v>227.45</v>
      </c>
      <c r="P8112" s="3">
        <f>Table1[[#This Row],[sales]]*Table1[[#This Row],[quantity]]</f>
        <v>2341.12</v>
      </c>
      <c r="Q8112" s="9">
        <f>Table1[[#This Row],[delivery_date]]-Table1[[#This Row],[order_date]]</f>
        <v>7</v>
      </c>
    </row>
    <row r="8113" spans="1:17" x14ac:dyDescent="0.35">
      <c r="A8113" t="s">
        <v>8144</v>
      </c>
      <c r="B8113" t="s">
        <v>13</v>
      </c>
      <c r="C8113" t="s">
        <v>14</v>
      </c>
      <c r="D8113" s="2">
        <v>618.82000000000005</v>
      </c>
      <c r="E8113">
        <v>0.3</v>
      </c>
      <c r="F8113">
        <v>7</v>
      </c>
      <c r="G8113" s="1">
        <v>45023</v>
      </c>
      <c r="H8113" s="1">
        <v>45030</v>
      </c>
      <c r="I8113" t="s">
        <v>21</v>
      </c>
      <c r="J8113" t="s">
        <v>16</v>
      </c>
      <c r="K8113" s="2">
        <v>138.08000000000001</v>
      </c>
      <c r="L8113" t="s">
        <v>48</v>
      </c>
      <c r="M8113">
        <f>YEAR(Table1[[#This Row],[order_date]])</f>
        <v>2023</v>
      </c>
      <c r="N8113">
        <f>MONTH(Table1[[#This Row],[order_date]])</f>
        <v>4</v>
      </c>
      <c r="O8113" s="3">
        <f>Table1[[#This Row],[sales]]-Table1[[#This Row],[profit]]</f>
        <v>480.74</v>
      </c>
      <c r="P8113" s="3">
        <f>Table1[[#This Row],[sales]]*Table1[[#This Row],[quantity]]</f>
        <v>4331.7400000000007</v>
      </c>
      <c r="Q8113" s="9">
        <f>Table1[[#This Row],[delivery_date]]-Table1[[#This Row],[order_date]]</f>
        <v>7</v>
      </c>
    </row>
    <row r="8114" spans="1:17" x14ac:dyDescent="0.35">
      <c r="A8114" t="s">
        <v>8145</v>
      </c>
      <c r="B8114" t="s">
        <v>41</v>
      </c>
      <c r="C8114" t="s">
        <v>14</v>
      </c>
      <c r="D8114" s="2">
        <v>4885.04</v>
      </c>
      <c r="E8114">
        <v>0.42</v>
      </c>
      <c r="F8114">
        <v>4</v>
      </c>
      <c r="G8114" s="1">
        <v>45550</v>
      </c>
      <c r="H8114" s="1">
        <v>45551</v>
      </c>
      <c r="I8114" t="s">
        <v>15</v>
      </c>
      <c r="J8114" t="s">
        <v>16</v>
      </c>
      <c r="K8114" s="2">
        <v>940.89</v>
      </c>
      <c r="L8114" t="s">
        <v>48</v>
      </c>
      <c r="M8114">
        <f>YEAR(Table1[[#This Row],[order_date]])</f>
        <v>2024</v>
      </c>
      <c r="N8114">
        <f>MONTH(Table1[[#This Row],[order_date]])</f>
        <v>9</v>
      </c>
      <c r="O8114" s="3">
        <f>Table1[[#This Row],[sales]]-Table1[[#This Row],[profit]]</f>
        <v>3944.15</v>
      </c>
      <c r="P8114" s="3">
        <f>Table1[[#This Row],[sales]]*Table1[[#This Row],[quantity]]</f>
        <v>19540.16</v>
      </c>
      <c r="Q8114" s="9">
        <f>Table1[[#This Row],[delivery_date]]-Table1[[#This Row],[order_date]]</f>
        <v>1</v>
      </c>
    </row>
    <row r="8115" spans="1:17" x14ac:dyDescent="0.35">
      <c r="A8115" t="s">
        <v>8146</v>
      </c>
      <c r="B8115" t="s">
        <v>19</v>
      </c>
      <c r="C8115" t="s">
        <v>14</v>
      </c>
      <c r="D8115" s="2">
        <v>4977.3900000000003</v>
      </c>
      <c r="E8115">
        <v>0.12</v>
      </c>
      <c r="F8115">
        <v>9</v>
      </c>
      <c r="G8115" s="1">
        <v>45450</v>
      </c>
      <c r="H8115" s="1">
        <v>45455</v>
      </c>
      <c r="I8115" t="s">
        <v>31</v>
      </c>
      <c r="J8115" t="s">
        <v>22</v>
      </c>
      <c r="K8115" s="2">
        <v>962.07</v>
      </c>
      <c r="L8115" t="s">
        <v>34</v>
      </c>
      <c r="M8115">
        <f>YEAR(Table1[[#This Row],[order_date]])</f>
        <v>2024</v>
      </c>
      <c r="N8115">
        <f>MONTH(Table1[[#This Row],[order_date]])</f>
        <v>6</v>
      </c>
      <c r="O8115" s="3">
        <f>Table1[[#This Row],[sales]]-Table1[[#This Row],[profit]]</f>
        <v>4015.32</v>
      </c>
      <c r="P8115" s="3">
        <f>Table1[[#This Row],[sales]]*Table1[[#This Row],[quantity]]</f>
        <v>44796.51</v>
      </c>
      <c r="Q8115" s="9">
        <f>Table1[[#This Row],[delivery_date]]-Table1[[#This Row],[order_date]]</f>
        <v>5</v>
      </c>
    </row>
    <row r="8116" spans="1:17" x14ac:dyDescent="0.35">
      <c r="A8116" t="s">
        <v>8147</v>
      </c>
      <c r="B8116" t="s">
        <v>13</v>
      </c>
      <c r="C8116" t="s">
        <v>14</v>
      </c>
      <c r="D8116" s="2">
        <v>3758.63</v>
      </c>
      <c r="E8116">
        <v>0</v>
      </c>
      <c r="F8116">
        <v>2</v>
      </c>
      <c r="G8116" s="1">
        <v>45197</v>
      </c>
      <c r="H8116" s="1">
        <v>45200</v>
      </c>
      <c r="I8116" t="s">
        <v>31</v>
      </c>
      <c r="J8116" t="s">
        <v>27</v>
      </c>
      <c r="K8116" s="2">
        <v>517.04</v>
      </c>
      <c r="L8116" t="s">
        <v>23</v>
      </c>
      <c r="M8116">
        <f>YEAR(Table1[[#This Row],[order_date]])</f>
        <v>2023</v>
      </c>
      <c r="N8116">
        <f>MONTH(Table1[[#This Row],[order_date]])</f>
        <v>9</v>
      </c>
      <c r="O8116" s="3">
        <f>Table1[[#This Row],[sales]]-Table1[[#This Row],[profit]]</f>
        <v>3241.59</v>
      </c>
      <c r="P8116" s="3">
        <f>Table1[[#This Row],[sales]]*Table1[[#This Row],[quantity]]</f>
        <v>7517.26</v>
      </c>
      <c r="Q8116" s="9">
        <f>Table1[[#This Row],[delivery_date]]-Table1[[#This Row],[order_date]]</f>
        <v>3</v>
      </c>
    </row>
    <row r="8117" spans="1:17" x14ac:dyDescent="0.35">
      <c r="A8117" t="s">
        <v>8148</v>
      </c>
      <c r="B8117" t="s">
        <v>25</v>
      </c>
      <c r="C8117" t="s">
        <v>26</v>
      </c>
      <c r="D8117" s="2">
        <v>1356.35</v>
      </c>
      <c r="E8117">
        <v>0.35</v>
      </c>
      <c r="F8117">
        <v>7</v>
      </c>
      <c r="G8117" s="1">
        <v>45113</v>
      </c>
      <c r="H8117" s="1">
        <v>45115</v>
      </c>
      <c r="I8117" t="s">
        <v>21</v>
      </c>
      <c r="J8117" t="s">
        <v>16</v>
      </c>
      <c r="K8117" s="2">
        <v>207.15</v>
      </c>
      <c r="L8117" t="s">
        <v>17</v>
      </c>
      <c r="M8117">
        <f>YEAR(Table1[[#This Row],[order_date]])</f>
        <v>2023</v>
      </c>
      <c r="N8117">
        <f>MONTH(Table1[[#This Row],[order_date]])</f>
        <v>7</v>
      </c>
      <c r="O8117" s="3">
        <f>Table1[[#This Row],[sales]]-Table1[[#This Row],[profit]]</f>
        <v>1149.1999999999998</v>
      </c>
      <c r="P8117" s="3">
        <f>Table1[[#This Row],[sales]]*Table1[[#This Row],[quantity]]</f>
        <v>9494.4499999999989</v>
      </c>
      <c r="Q8117" s="9">
        <f>Table1[[#This Row],[delivery_date]]-Table1[[#This Row],[order_date]]</f>
        <v>2</v>
      </c>
    </row>
    <row r="8118" spans="1:17" x14ac:dyDescent="0.35">
      <c r="A8118" t="s">
        <v>8149</v>
      </c>
      <c r="B8118" t="s">
        <v>25</v>
      </c>
      <c r="C8118" t="s">
        <v>33</v>
      </c>
      <c r="D8118" s="2">
        <v>4771.57</v>
      </c>
      <c r="E8118">
        <v>0.02</v>
      </c>
      <c r="F8118">
        <v>7</v>
      </c>
      <c r="G8118" s="1">
        <v>45626</v>
      </c>
      <c r="H8118" s="1">
        <v>45630</v>
      </c>
      <c r="I8118" t="s">
        <v>15</v>
      </c>
      <c r="J8118" t="s">
        <v>16</v>
      </c>
      <c r="K8118" s="2">
        <v>382.93</v>
      </c>
      <c r="L8118" t="s">
        <v>48</v>
      </c>
      <c r="M8118">
        <f>YEAR(Table1[[#This Row],[order_date]])</f>
        <v>2024</v>
      </c>
      <c r="N8118">
        <f>MONTH(Table1[[#This Row],[order_date]])</f>
        <v>11</v>
      </c>
      <c r="O8118" s="3">
        <f>Table1[[#This Row],[sales]]-Table1[[#This Row],[profit]]</f>
        <v>4388.6399999999994</v>
      </c>
      <c r="P8118" s="3">
        <f>Table1[[#This Row],[sales]]*Table1[[#This Row],[quantity]]</f>
        <v>33400.99</v>
      </c>
      <c r="Q8118" s="9">
        <f>Table1[[#This Row],[delivery_date]]-Table1[[#This Row],[order_date]]</f>
        <v>4</v>
      </c>
    </row>
    <row r="8119" spans="1:17" x14ac:dyDescent="0.35">
      <c r="A8119" t="s">
        <v>8150</v>
      </c>
      <c r="B8119" t="s">
        <v>13</v>
      </c>
      <c r="C8119" t="s">
        <v>14</v>
      </c>
      <c r="D8119" s="2">
        <v>1147.1400000000001</v>
      </c>
      <c r="E8119">
        <v>0.2</v>
      </c>
      <c r="F8119">
        <v>7</v>
      </c>
      <c r="G8119" s="1">
        <v>45510</v>
      </c>
      <c r="H8119" s="1">
        <v>45512</v>
      </c>
      <c r="I8119" t="s">
        <v>15</v>
      </c>
      <c r="J8119" t="s">
        <v>16</v>
      </c>
      <c r="K8119" s="2">
        <v>216.41</v>
      </c>
      <c r="L8119" t="s">
        <v>34</v>
      </c>
      <c r="M8119">
        <f>YEAR(Table1[[#This Row],[order_date]])</f>
        <v>2024</v>
      </c>
      <c r="N8119">
        <f>MONTH(Table1[[#This Row],[order_date]])</f>
        <v>8</v>
      </c>
      <c r="O8119" s="3">
        <f>Table1[[#This Row],[sales]]-Table1[[#This Row],[profit]]</f>
        <v>930.73000000000013</v>
      </c>
      <c r="P8119" s="3">
        <f>Table1[[#This Row],[sales]]*Table1[[#This Row],[quantity]]</f>
        <v>8029.9800000000005</v>
      </c>
      <c r="Q8119" s="9">
        <f>Table1[[#This Row],[delivery_date]]-Table1[[#This Row],[order_date]]</f>
        <v>2</v>
      </c>
    </row>
    <row r="8120" spans="1:17" x14ac:dyDescent="0.35">
      <c r="A8120" t="s">
        <v>8151</v>
      </c>
      <c r="B8120" t="s">
        <v>19</v>
      </c>
      <c r="C8120" t="s">
        <v>36</v>
      </c>
      <c r="D8120" s="2">
        <v>3684.01</v>
      </c>
      <c r="E8120">
        <v>0.31</v>
      </c>
      <c r="F8120">
        <v>7</v>
      </c>
      <c r="G8120" s="1">
        <v>44953</v>
      </c>
      <c r="H8120" s="1">
        <v>44958</v>
      </c>
      <c r="I8120" t="s">
        <v>15</v>
      </c>
      <c r="J8120" t="s">
        <v>27</v>
      </c>
      <c r="K8120" s="2">
        <v>936.2</v>
      </c>
      <c r="L8120" t="s">
        <v>34</v>
      </c>
      <c r="M8120">
        <f>YEAR(Table1[[#This Row],[order_date]])</f>
        <v>2023</v>
      </c>
      <c r="N8120">
        <f>MONTH(Table1[[#This Row],[order_date]])</f>
        <v>1</v>
      </c>
      <c r="O8120" s="3">
        <f>Table1[[#This Row],[sales]]-Table1[[#This Row],[profit]]</f>
        <v>2747.8100000000004</v>
      </c>
      <c r="P8120" s="3">
        <f>Table1[[#This Row],[sales]]*Table1[[#This Row],[quantity]]</f>
        <v>25788.07</v>
      </c>
      <c r="Q8120" s="9">
        <f>Table1[[#This Row],[delivery_date]]-Table1[[#This Row],[order_date]]</f>
        <v>5</v>
      </c>
    </row>
    <row r="8121" spans="1:17" x14ac:dyDescent="0.35">
      <c r="A8121" t="s">
        <v>8152</v>
      </c>
      <c r="B8121" t="s">
        <v>19</v>
      </c>
      <c r="C8121" t="s">
        <v>33</v>
      </c>
      <c r="D8121" s="2">
        <v>664.77</v>
      </c>
      <c r="E8121">
        <v>0.19</v>
      </c>
      <c r="F8121">
        <v>5</v>
      </c>
      <c r="G8121" s="1">
        <v>45027</v>
      </c>
      <c r="H8121" s="1">
        <v>45029</v>
      </c>
      <c r="I8121" t="s">
        <v>31</v>
      </c>
      <c r="J8121" t="s">
        <v>16</v>
      </c>
      <c r="K8121" s="2">
        <v>38.26</v>
      </c>
      <c r="L8121" t="s">
        <v>17</v>
      </c>
      <c r="M8121">
        <f>YEAR(Table1[[#This Row],[order_date]])</f>
        <v>2023</v>
      </c>
      <c r="N8121">
        <f>MONTH(Table1[[#This Row],[order_date]])</f>
        <v>4</v>
      </c>
      <c r="O8121" s="3">
        <f>Table1[[#This Row],[sales]]-Table1[[#This Row],[profit]]</f>
        <v>626.51</v>
      </c>
      <c r="P8121" s="3">
        <f>Table1[[#This Row],[sales]]*Table1[[#This Row],[quantity]]</f>
        <v>3323.85</v>
      </c>
      <c r="Q8121" s="9">
        <f>Table1[[#This Row],[delivery_date]]-Table1[[#This Row],[order_date]]</f>
        <v>2</v>
      </c>
    </row>
    <row r="8122" spans="1:17" x14ac:dyDescent="0.35">
      <c r="A8122" t="s">
        <v>8153</v>
      </c>
      <c r="B8122" t="s">
        <v>25</v>
      </c>
      <c r="C8122" t="s">
        <v>36</v>
      </c>
      <c r="D8122" s="2">
        <v>3279.63</v>
      </c>
      <c r="E8122">
        <v>0.13</v>
      </c>
      <c r="F8122">
        <v>1</v>
      </c>
      <c r="G8122" s="1">
        <v>45368</v>
      </c>
      <c r="H8122" s="1">
        <v>45374</v>
      </c>
      <c r="I8122" t="s">
        <v>21</v>
      </c>
      <c r="J8122" t="s">
        <v>22</v>
      </c>
      <c r="K8122" s="2">
        <v>745.18</v>
      </c>
      <c r="L8122" t="s">
        <v>34</v>
      </c>
      <c r="M8122">
        <f>YEAR(Table1[[#This Row],[order_date]])</f>
        <v>2024</v>
      </c>
      <c r="N8122">
        <f>MONTH(Table1[[#This Row],[order_date]])</f>
        <v>3</v>
      </c>
      <c r="O8122" s="3">
        <f>Table1[[#This Row],[sales]]-Table1[[#This Row],[profit]]</f>
        <v>2534.4500000000003</v>
      </c>
      <c r="P8122" s="3">
        <f>Table1[[#This Row],[sales]]*Table1[[#This Row],[quantity]]</f>
        <v>3279.63</v>
      </c>
      <c r="Q8122" s="9">
        <f>Table1[[#This Row],[delivery_date]]-Table1[[#This Row],[order_date]]</f>
        <v>6</v>
      </c>
    </row>
    <row r="8123" spans="1:17" x14ac:dyDescent="0.35">
      <c r="A8123" t="s">
        <v>8154</v>
      </c>
      <c r="B8123" t="s">
        <v>13</v>
      </c>
      <c r="C8123" t="s">
        <v>26</v>
      </c>
      <c r="D8123" s="2">
        <v>3821.62</v>
      </c>
      <c r="E8123">
        <v>0.4</v>
      </c>
      <c r="F8123">
        <v>4</v>
      </c>
      <c r="G8123" s="1">
        <v>45619</v>
      </c>
      <c r="H8123" s="1">
        <v>45622</v>
      </c>
      <c r="I8123" t="s">
        <v>21</v>
      </c>
      <c r="J8123" t="s">
        <v>27</v>
      </c>
      <c r="K8123" s="2">
        <v>319.35000000000002</v>
      </c>
      <c r="L8123" t="s">
        <v>23</v>
      </c>
      <c r="M8123">
        <f>YEAR(Table1[[#This Row],[order_date]])</f>
        <v>2024</v>
      </c>
      <c r="N8123">
        <f>MONTH(Table1[[#This Row],[order_date]])</f>
        <v>11</v>
      </c>
      <c r="O8123" s="3">
        <f>Table1[[#This Row],[sales]]-Table1[[#This Row],[profit]]</f>
        <v>3502.27</v>
      </c>
      <c r="P8123" s="3">
        <f>Table1[[#This Row],[sales]]*Table1[[#This Row],[quantity]]</f>
        <v>15286.48</v>
      </c>
      <c r="Q8123" s="9">
        <f>Table1[[#This Row],[delivery_date]]-Table1[[#This Row],[order_date]]</f>
        <v>3</v>
      </c>
    </row>
    <row r="8124" spans="1:17" x14ac:dyDescent="0.35">
      <c r="A8124" t="s">
        <v>8155</v>
      </c>
      <c r="B8124" t="s">
        <v>19</v>
      </c>
      <c r="C8124" t="s">
        <v>14</v>
      </c>
      <c r="D8124" s="2">
        <v>4312.24</v>
      </c>
      <c r="E8124">
        <v>0.15</v>
      </c>
      <c r="F8124">
        <v>5</v>
      </c>
      <c r="G8124" s="1">
        <v>45477</v>
      </c>
      <c r="H8124" s="1">
        <v>45478</v>
      </c>
      <c r="I8124" t="s">
        <v>31</v>
      </c>
      <c r="J8124" t="s">
        <v>22</v>
      </c>
      <c r="K8124" s="2">
        <v>1076.67</v>
      </c>
      <c r="L8124" t="s">
        <v>17</v>
      </c>
      <c r="M8124">
        <f>YEAR(Table1[[#This Row],[order_date]])</f>
        <v>2024</v>
      </c>
      <c r="N8124">
        <f>MONTH(Table1[[#This Row],[order_date]])</f>
        <v>7</v>
      </c>
      <c r="O8124" s="3">
        <f>Table1[[#This Row],[sales]]-Table1[[#This Row],[profit]]</f>
        <v>3235.5699999999997</v>
      </c>
      <c r="P8124" s="3">
        <f>Table1[[#This Row],[sales]]*Table1[[#This Row],[quantity]]</f>
        <v>21561.199999999997</v>
      </c>
      <c r="Q8124" s="9">
        <f>Table1[[#This Row],[delivery_date]]-Table1[[#This Row],[order_date]]</f>
        <v>1</v>
      </c>
    </row>
    <row r="8125" spans="1:17" x14ac:dyDescent="0.35">
      <c r="A8125" t="s">
        <v>8156</v>
      </c>
      <c r="B8125" t="s">
        <v>25</v>
      </c>
      <c r="C8125" t="s">
        <v>33</v>
      </c>
      <c r="D8125" s="2">
        <v>3698.1</v>
      </c>
      <c r="E8125">
        <v>0.09</v>
      </c>
      <c r="F8125">
        <v>4</v>
      </c>
      <c r="G8125" s="1">
        <v>45325</v>
      </c>
      <c r="H8125" s="1">
        <v>45330</v>
      </c>
      <c r="I8125" t="s">
        <v>21</v>
      </c>
      <c r="J8125" t="s">
        <v>16</v>
      </c>
      <c r="K8125" s="2">
        <v>185.81</v>
      </c>
      <c r="L8125" t="s">
        <v>23</v>
      </c>
      <c r="M8125">
        <f>YEAR(Table1[[#This Row],[order_date]])</f>
        <v>2024</v>
      </c>
      <c r="N8125">
        <f>MONTH(Table1[[#This Row],[order_date]])</f>
        <v>2</v>
      </c>
      <c r="O8125" s="3">
        <f>Table1[[#This Row],[sales]]-Table1[[#This Row],[profit]]</f>
        <v>3512.29</v>
      </c>
      <c r="P8125" s="3">
        <f>Table1[[#This Row],[sales]]*Table1[[#This Row],[quantity]]</f>
        <v>14792.4</v>
      </c>
      <c r="Q8125" s="9">
        <f>Table1[[#This Row],[delivery_date]]-Table1[[#This Row],[order_date]]</f>
        <v>5</v>
      </c>
    </row>
    <row r="8126" spans="1:17" x14ac:dyDescent="0.35">
      <c r="A8126" t="s">
        <v>8157</v>
      </c>
      <c r="B8126" t="s">
        <v>41</v>
      </c>
      <c r="C8126" t="s">
        <v>14</v>
      </c>
      <c r="D8126" s="2">
        <v>4625.08</v>
      </c>
      <c r="E8126">
        <v>0.19</v>
      </c>
      <c r="F8126">
        <v>7</v>
      </c>
      <c r="G8126" s="1">
        <v>45201</v>
      </c>
      <c r="H8126" s="1">
        <v>45206</v>
      </c>
      <c r="I8126" t="s">
        <v>31</v>
      </c>
      <c r="J8126" t="s">
        <v>27</v>
      </c>
      <c r="K8126" s="2">
        <v>320.05</v>
      </c>
      <c r="L8126" t="s">
        <v>34</v>
      </c>
      <c r="M8126">
        <f>YEAR(Table1[[#This Row],[order_date]])</f>
        <v>2023</v>
      </c>
      <c r="N8126">
        <f>MONTH(Table1[[#This Row],[order_date]])</f>
        <v>10</v>
      </c>
      <c r="O8126" s="3">
        <f>Table1[[#This Row],[sales]]-Table1[[#This Row],[profit]]</f>
        <v>4305.03</v>
      </c>
      <c r="P8126" s="3">
        <f>Table1[[#This Row],[sales]]*Table1[[#This Row],[quantity]]</f>
        <v>32375.559999999998</v>
      </c>
      <c r="Q8126" s="9">
        <f>Table1[[#This Row],[delivery_date]]-Table1[[#This Row],[order_date]]</f>
        <v>5</v>
      </c>
    </row>
    <row r="8127" spans="1:17" x14ac:dyDescent="0.35">
      <c r="A8127" t="s">
        <v>8158</v>
      </c>
      <c r="B8127" t="s">
        <v>13</v>
      </c>
      <c r="C8127" t="s">
        <v>14</v>
      </c>
      <c r="D8127" s="2">
        <v>2652.52</v>
      </c>
      <c r="E8127">
        <v>7.0000000000000007E-2</v>
      </c>
      <c r="F8127">
        <v>2</v>
      </c>
      <c r="G8127" s="1">
        <v>45555</v>
      </c>
      <c r="H8127" s="1">
        <v>45560</v>
      </c>
      <c r="I8127" t="s">
        <v>15</v>
      </c>
      <c r="J8127" t="s">
        <v>16</v>
      </c>
      <c r="K8127" s="2">
        <v>677.69</v>
      </c>
      <c r="L8127" t="s">
        <v>23</v>
      </c>
      <c r="M8127">
        <f>YEAR(Table1[[#This Row],[order_date]])</f>
        <v>2024</v>
      </c>
      <c r="N8127">
        <f>MONTH(Table1[[#This Row],[order_date]])</f>
        <v>9</v>
      </c>
      <c r="O8127" s="3">
        <f>Table1[[#This Row],[sales]]-Table1[[#This Row],[profit]]</f>
        <v>1974.83</v>
      </c>
      <c r="P8127" s="3">
        <f>Table1[[#This Row],[sales]]*Table1[[#This Row],[quantity]]</f>
        <v>5305.04</v>
      </c>
      <c r="Q8127" s="9">
        <f>Table1[[#This Row],[delivery_date]]-Table1[[#This Row],[order_date]]</f>
        <v>5</v>
      </c>
    </row>
    <row r="8128" spans="1:17" x14ac:dyDescent="0.35">
      <c r="A8128" t="s">
        <v>8159</v>
      </c>
      <c r="B8128" t="s">
        <v>41</v>
      </c>
      <c r="C8128" t="s">
        <v>33</v>
      </c>
      <c r="D8128" s="2">
        <v>3419.4</v>
      </c>
      <c r="E8128">
        <v>0.35</v>
      </c>
      <c r="F8128">
        <v>2</v>
      </c>
      <c r="G8128" s="1">
        <v>44940</v>
      </c>
      <c r="H8128" s="1">
        <v>44943</v>
      </c>
      <c r="I8128" t="s">
        <v>15</v>
      </c>
      <c r="J8128" t="s">
        <v>22</v>
      </c>
      <c r="K8128" s="2">
        <v>401.29</v>
      </c>
      <c r="L8128" t="s">
        <v>17</v>
      </c>
      <c r="M8128">
        <f>YEAR(Table1[[#This Row],[order_date]])</f>
        <v>2023</v>
      </c>
      <c r="N8128">
        <f>MONTH(Table1[[#This Row],[order_date]])</f>
        <v>1</v>
      </c>
      <c r="O8128" s="3">
        <f>Table1[[#This Row],[sales]]-Table1[[#This Row],[profit]]</f>
        <v>3018.11</v>
      </c>
      <c r="P8128" s="3">
        <f>Table1[[#This Row],[sales]]*Table1[[#This Row],[quantity]]</f>
        <v>6838.8</v>
      </c>
      <c r="Q8128" s="9">
        <f>Table1[[#This Row],[delivery_date]]-Table1[[#This Row],[order_date]]</f>
        <v>3</v>
      </c>
    </row>
    <row r="8129" spans="1:17" x14ac:dyDescent="0.35">
      <c r="A8129" t="s">
        <v>8160</v>
      </c>
      <c r="B8129" t="s">
        <v>41</v>
      </c>
      <c r="C8129" t="s">
        <v>14</v>
      </c>
      <c r="D8129" s="2">
        <v>1910.8</v>
      </c>
      <c r="E8129">
        <v>0.36</v>
      </c>
      <c r="F8129">
        <v>2</v>
      </c>
      <c r="G8129" s="1">
        <v>45253</v>
      </c>
      <c r="H8129" s="1">
        <v>45260</v>
      </c>
      <c r="I8129" t="s">
        <v>31</v>
      </c>
      <c r="J8129" t="s">
        <v>16</v>
      </c>
      <c r="K8129" s="2">
        <v>522.48</v>
      </c>
      <c r="L8129" t="s">
        <v>28</v>
      </c>
      <c r="M8129">
        <f>YEAR(Table1[[#This Row],[order_date]])</f>
        <v>2023</v>
      </c>
      <c r="N8129">
        <f>MONTH(Table1[[#This Row],[order_date]])</f>
        <v>11</v>
      </c>
      <c r="O8129" s="3">
        <f>Table1[[#This Row],[sales]]-Table1[[#This Row],[profit]]</f>
        <v>1388.32</v>
      </c>
      <c r="P8129" s="3">
        <f>Table1[[#This Row],[sales]]*Table1[[#This Row],[quantity]]</f>
        <v>3821.6</v>
      </c>
      <c r="Q8129" s="9">
        <f>Table1[[#This Row],[delivery_date]]-Table1[[#This Row],[order_date]]</f>
        <v>7</v>
      </c>
    </row>
    <row r="8130" spans="1:17" x14ac:dyDescent="0.35">
      <c r="A8130" t="s">
        <v>8161</v>
      </c>
      <c r="B8130" t="s">
        <v>19</v>
      </c>
      <c r="C8130" t="s">
        <v>14</v>
      </c>
      <c r="D8130" s="2">
        <v>150.91</v>
      </c>
      <c r="E8130">
        <v>0.01</v>
      </c>
      <c r="F8130">
        <v>3</v>
      </c>
      <c r="G8130" s="1">
        <v>45654</v>
      </c>
      <c r="H8130" s="1">
        <v>45656</v>
      </c>
      <c r="I8130" t="s">
        <v>15</v>
      </c>
      <c r="J8130" t="s">
        <v>27</v>
      </c>
      <c r="K8130" s="2">
        <v>37.020000000000003</v>
      </c>
      <c r="L8130" t="s">
        <v>48</v>
      </c>
      <c r="M8130">
        <f>YEAR(Table1[[#This Row],[order_date]])</f>
        <v>2024</v>
      </c>
      <c r="N8130">
        <f>MONTH(Table1[[#This Row],[order_date]])</f>
        <v>12</v>
      </c>
      <c r="O8130" s="3">
        <f>Table1[[#This Row],[sales]]-Table1[[#This Row],[profit]]</f>
        <v>113.88999999999999</v>
      </c>
      <c r="P8130" s="3">
        <f>Table1[[#This Row],[sales]]*Table1[[#This Row],[quantity]]</f>
        <v>452.73</v>
      </c>
      <c r="Q8130" s="9">
        <f>Table1[[#This Row],[delivery_date]]-Table1[[#This Row],[order_date]]</f>
        <v>2</v>
      </c>
    </row>
    <row r="8131" spans="1:17" x14ac:dyDescent="0.35">
      <c r="A8131" t="s">
        <v>8162</v>
      </c>
      <c r="B8131" t="s">
        <v>19</v>
      </c>
      <c r="C8131" t="s">
        <v>20</v>
      </c>
      <c r="D8131" s="2">
        <v>3807.8</v>
      </c>
      <c r="E8131">
        <v>0.35</v>
      </c>
      <c r="F8131">
        <v>5</v>
      </c>
      <c r="G8131" s="1">
        <v>45563</v>
      </c>
      <c r="H8131" s="1">
        <v>45568</v>
      </c>
      <c r="I8131" t="s">
        <v>31</v>
      </c>
      <c r="J8131" t="s">
        <v>16</v>
      </c>
      <c r="K8131" s="2">
        <v>800.88</v>
      </c>
      <c r="L8131" t="s">
        <v>17</v>
      </c>
      <c r="M8131">
        <f>YEAR(Table1[[#This Row],[order_date]])</f>
        <v>2024</v>
      </c>
      <c r="N8131">
        <f>MONTH(Table1[[#This Row],[order_date]])</f>
        <v>9</v>
      </c>
      <c r="O8131" s="3">
        <f>Table1[[#This Row],[sales]]-Table1[[#This Row],[profit]]</f>
        <v>3006.92</v>
      </c>
      <c r="P8131" s="3">
        <f>Table1[[#This Row],[sales]]*Table1[[#This Row],[quantity]]</f>
        <v>19039</v>
      </c>
      <c r="Q8131" s="9">
        <f>Table1[[#This Row],[delivery_date]]-Table1[[#This Row],[order_date]]</f>
        <v>5</v>
      </c>
    </row>
    <row r="8132" spans="1:17" x14ac:dyDescent="0.35">
      <c r="A8132" t="s">
        <v>8163</v>
      </c>
      <c r="B8132" t="s">
        <v>19</v>
      </c>
      <c r="C8132" t="s">
        <v>20</v>
      </c>
      <c r="D8132" s="2">
        <v>4362.32</v>
      </c>
      <c r="E8132">
        <v>0.15</v>
      </c>
      <c r="F8132">
        <v>9</v>
      </c>
      <c r="G8132" s="1">
        <v>45351</v>
      </c>
      <c r="H8132" s="1">
        <v>45358</v>
      </c>
      <c r="I8132" t="s">
        <v>15</v>
      </c>
      <c r="J8132" t="s">
        <v>22</v>
      </c>
      <c r="K8132" s="2">
        <v>545.04</v>
      </c>
      <c r="L8132" t="s">
        <v>17</v>
      </c>
      <c r="M8132">
        <f>YEAR(Table1[[#This Row],[order_date]])</f>
        <v>2024</v>
      </c>
      <c r="N8132">
        <f>MONTH(Table1[[#This Row],[order_date]])</f>
        <v>2</v>
      </c>
      <c r="O8132" s="3">
        <f>Table1[[#This Row],[sales]]-Table1[[#This Row],[profit]]</f>
        <v>3817.2799999999997</v>
      </c>
      <c r="P8132" s="3">
        <f>Table1[[#This Row],[sales]]*Table1[[#This Row],[quantity]]</f>
        <v>39260.879999999997</v>
      </c>
      <c r="Q8132" s="9">
        <f>Table1[[#This Row],[delivery_date]]-Table1[[#This Row],[order_date]]</f>
        <v>7</v>
      </c>
    </row>
    <row r="8133" spans="1:17" x14ac:dyDescent="0.35">
      <c r="A8133" t="s">
        <v>8164</v>
      </c>
      <c r="B8133" t="s">
        <v>13</v>
      </c>
      <c r="C8133" t="s">
        <v>33</v>
      </c>
      <c r="D8133" s="2">
        <v>952.23</v>
      </c>
      <c r="E8133">
        <v>0.33</v>
      </c>
      <c r="F8133">
        <v>3</v>
      </c>
      <c r="G8133" s="1">
        <v>45527</v>
      </c>
      <c r="H8133" s="1">
        <v>45534</v>
      </c>
      <c r="I8133" t="s">
        <v>21</v>
      </c>
      <c r="J8133" t="s">
        <v>27</v>
      </c>
      <c r="K8133" s="2">
        <v>247.47</v>
      </c>
      <c r="L8133" t="s">
        <v>28</v>
      </c>
      <c r="M8133">
        <f>YEAR(Table1[[#This Row],[order_date]])</f>
        <v>2024</v>
      </c>
      <c r="N8133">
        <f>MONTH(Table1[[#This Row],[order_date]])</f>
        <v>8</v>
      </c>
      <c r="O8133" s="3">
        <f>Table1[[#This Row],[sales]]-Table1[[#This Row],[profit]]</f>
        <v>704.76</v>
      </c>
      <c r="P8133" s="3">
        <f>Table1[[#This Row],[sales]]*Table1[[#This Row],[quantity]]</f>
        <v>2856.69</v>
      </c>
      <c r="Q8133" s="9">
        <f>Table1[[#This Row],[delivery_date]]-Table1[[#This Row],[order_date]]</f>
        <v>7</v>
      </c>
    </row>
    <row r="8134" spans="1:17" x14ac:dyDescent="0.35">
      <c r="A8134" t="s">
        <v>8165</v>
      </c>
      <c r="B8134" t="s">
        <v>41</v>
      </c>
      <c r="C8134" t="s">
        <v>33</v>
      </c>
      <c r="D8134" s="2">
        <v>240.34</v>
      </c>
      <c r="E8134">
        <v>0.35</v>
      </c>
      <c r="F8134">
        <v>6</v>
      </c>
      <c r="G8134" s="1">
        <v>45037</v>
      </c>
      <c r="H8134" s="1">
        <v>45041</v>
      </c>
      <c r="I8134" t="s">
        <v>31</v>
      </c>
      <c r="J8134" t="s">
        <v>27</v>
      </c>
      <c r="K8134" s="2">
        <v>23.66</v>
      </c>
      <c r="L8134" t="s">
        <v>23</v>
      </c>
      <c r="M8134">
        <f>YEAR(Table1[[#This Row],[order_date]])</f>
        <v>2023</v>
      </c>
      <c r="N8134">
        <f>MONTH(Table1[[#This Row],[order_date]])</f>
        <v>4</v>
      </c>
      <c r="O8134" s="3">
        <f>Table1[[#This Row],[sales]]-Table1[[#This Row],[profit]]</f>
        <v>216.68</v>
      </c>
      <c r="P8134" s="3">
        <f>Table1[[#This Row],[sales]]*Table1[[#This Row],[quantity]]</f>
        <v>1442.04</v>
      </c>
      <c r="Q8134" s="9">
        <f>Table1[[#This Row],[delivery_date]]-Table1[[#This Row],[order_date]]</f>
        <v>4</v>
      </c>
    </row>
    <row r="8135" spans="1:17" x14ac:dyDescent="0.35">
      <c r="A8135" t="s">
        <v>8166</v>
      </c>
      <c r="B8135" t="s">
        <v>13</v>
      </c>
      <c r="C8135" t="s">
        <v>14</v>
      </c>
      <c r="D8135" s="2">
        <v>906.06</v>
      </c>
      <c r="E8135">
        <v>0.14000000000000001</v>
      </c>
      <c r="F8135">
        <v>6</v>
      </c>
      <c r="G8135" s="1">
        <v>45517</v>
      </c>
      <c r="H8135" s="1">
        <v>45522</v>
      </c>
      <c r="I8135" t="s">
        <v>21</v>
      </c>
      <c r="J8135" t="s">
        <v>27</v>
      </c>
      <c r="K8135" s="2">
        <v>247.32</v>
      </c>
      <c r="L8135" t="s">
        <v>23</v>
      </c>
      <c r="M8135">
        <f>YEAR(Table1[[#This Row],[order_date]])</f>
        <v>2024</v>
      </c>
      <c r="N8135">
        <f>MONTH(Table1[[#This Row],[order_date]])</f>
        <v>8</v>
      </c>
      <c r="O8135" s="3">
        <f>Table1[[#This Row],[sales]]-Table1[[#This Row],[profit]]</f>
        <v>658.74</v>
      </c>
      <c r="P8135" s="3">
        <f>Table1[[#This Row],[sales]]*Table1[[#This Row],[quantity]]</f>
        <v>5436.36</v>
      </c>
      <c r="Q8135" s="9">
        <f>Table1[[#This Row],[delivery_date]]-Table1[[#This Row],[order_date]]</f>
        <v>5</v>
      </c>
    </row>
    <row r="8136" spans="1:17" x14ac:dyDescent="0.35">
      <c r="A8136" t="s">
        <v>8167</v>
      </c>
      <c r="B8136" t="s">
        <v>19</v>
      </c>
      <c r="C8136" t="s">
        <v>36</v>
      </c>
      <c r="D8136" s="2">
        <v>4486.92</v>
      </c>
      <c r="E8136">
        <v>0.09</v>
      </c>
      <c r="F8136">
        <v>6</v>
      </c>
      <c r="G8136" s="1">
        <v>45608</v>
      </c>
      <c r="H8136" s="1">
        <v>45610</v>
      </c>
      <c r="I8136" t="s">
        <v>31</v>
      </c>
      <c r="J8136" t="s">
        <v>16</v>
      </c>
      <c r="K8136" s="2">
        <v>1072.8499999999999</v>
      </c>
      <c r="L8136" t="s">
        <v>48</v>
      </c>
      <c r="M8136">
        <f>YEAR(Table1[[#This Row],[order_date]])</f>
        <v>2024</v>
      </c>
      <c r="N8136">
        <f>MONTH(Table1[[#This Row],[order_date]])</f>
        <v>11</v>
      </c>
      <c r="O8136" s="3">
        <f>Table1[[#This Row],[sales]]-Table1[[#This Row],[profit]]</f>
        <v>3414.07</v>
      </c>
      <c r="P8136" s="3">
        <f>Table1[[#This Row],[sales]]*Table1[[#This Row],[quantity]]</f>
        <v>26921.52</v>
      </c>
      <c r="Q8136" s="9">
        <f>Table1[[#This Row],[delivery_date]]-Table1[[#This Row],[order_date]]</f>
        <v>2</v>
      </c>
    </row>
    <row r="8137" spans="1:17" x14ac:dyDescent="0.35">
      <c r="A8137" t="s">
        <v>8168</v>
      </c>
      <c r="B8137" t="s">
        <v>41</v>
      </c>
      <c r="C8137" t="s">
        <v>33</v>
      </c>
      <c r="D8137" s="2">
        <v>1548</v>
      </c>
      <c r="E8137">
        <v>0.41</v>
      </c>
      <c r="F8137">
        <v>5</v>
      </c>
      <c r="G8137" s="1">
        <v>45249</v>
      </c>
      <c r="H8137" s="1">
        <v>45251</v>
      </c>
      <c r="I8137" t="s">
        <v>21</v>
      </c>
      <c r="J8137" t="s">
        <v>22</v>
      </c>
      <c r="K8137" s="2">
        <v>212.24</v>
      </c>
      <c r="L8137" t="s">
        <v>39</v>
      </c>
      <c r="M8137">
        <f>YEAR(Table1[[#This Row],[order_date]])</f>
        <v>2023</v>
      </c>
      <c r="N8137">
        <f>MONTH(Table1[[#This Row],[order_date]])</f>
        <v>11</v>
      </c>
      <c r="O8137" s="3">
        <f>Table1[[#This Row],[sales]]-Table1[[#This Row],[profit]]</f>
        <v>1335.76</v>
      </c>
      <c r="P8137" s="3">
        <f>Table1[[#This Row],[sales]]*Table1[[#This Row],[quantity]]</f>
        <v>7740</v>
      </c>
      <c r="Q8137" s="9">
        <f>Table1[[#This Row],[delivery_date]]-Table1[[#This Row],[order_date]]</f>
        <v>2</v>
      </c>
    </row>
    <row r="8138" spans="1:17" x14ac:dyDescent="0.35">
      <c r="A8138" t="s">
        <v>8169</v>
      </c>
      <c r="B8138" t="s">
        <v>13</v>
      </c>
      <c r="C8138" t="s">
        <v>14</v>
      </c>
      <c r="D8138" s="2">
        <v>1245.1500000000001</v>
      </c>
      <c r="E8138">
        <v>0.37</v>
      </c>
      <c r="F8138">
        <v>2</v>
      </c>
      <c r="G8138" s="1">
        <v>45376</v>
      </c>
      <c r="H8138" s="1">
        <v>45383</v>
      </c>
      <c r="I8138" t="s">
        <v>31</v>
      </c>
      <c r="J8138" t="s">
        <v>16</v>
      </c>
      <c r="K8138" s="2">
        <v>116.52</v>
      </c>
      <c r="L8138" t="s">
        <v>23</v>
      </c>
      <c r="M8138">
        <f>YEAR(Table1[[#This Row],[order_date]])</f>
        <v>2024</v>
      </c>
      <c r="N8138">
        <f>MONTH(Table1[[#This Row],[order_date]])</f>
        <v>3</v>
      </c>
      <c r="O8138" s="3">
        <f>Table1[[#This Row],[sales]]-Table1[[#This Row],[profit]]</f>
        <v>1128.6300000000001</v>
      </c>
      <c r="P8138" s="3">
        <f>Table1[[#This Row],[sales]]*Table1[[#This Row],[quantity]]</f>
        <v>2490.3000000000002</v>
      </c>
      <c r="Q8138" s="9">
        <f>Table1[[#This Row],[delivery_date]]-Table1[[#This Row],[order_date]]</f>
        <v>7</v>
      </c>
    </row>
    <row r="8139" spans="1:17" x14ac:dyDescent="0.35">
      <c r="A8139" t="s">
        <v>8170</v>
      </c>
      <c r="B8139" t="s">
        <v>13</v>
      </c>
      <c r="C8139" t="s">
        <v>36</v>
      </c>
      <c r="D8139" s="2">
        <v>171.49</v>
      </c>
      <c r="E8139">
        <v>0.42</v>
      </c>
      <c r="F8139">
        <v>1</v>
      </c>
      <c r="G8139" s="1">
        <v>45460</v>
      </c>
      <c r="H8139" s="1">
        <v>45467</v>
      </c>
      <c r="I8139" t="s">
        <v>21</v>
      </c>
      <c r="J8139" t="s">
        <v>27</v>
      </c>
      <c r="K8139" s="2">
        <v>27.52</v>
      </c>
      <c r="L8139" t="s">
        <v>17</v>
      </c>
      <c r="M8139">
        <f>YEAR(Table1[[#This Row],[order_date]])</f>
        <v>2024</v>
      </c>
      <c r="N8139">
        <f>MONTH(Table1[[#This Row],[order_date]])</f>
        <v>6</v>
      </c>
      <c r="O8139" s="3">
        <f>Table1[[#This Row],[sales]]-Table1[[#This Row],[profit]]</f>
        <v>143.97</v>
      </c>
      <c r="P8139" s="3">
        <f>Table1[[#This Row],[sales]]*Table1[[#This Row],[quantity]]</f>
        <v>171.49</v>
      </c>
      <c r="Q8139" s="9">
        <f>Table1[[#This Row],[delivery_date]]-Table1[[#This Row],[order_date]]</f>
        <v>7</v>
      </c>
    </row>
    <row r="8140" spans="1:17" x14ac:dyDescent="0.35">
      <c r="A8140" t="s">
        <v>8171</v>
      </c>
      <c r="B8140" t="s">
        <v>25</v>
      </c>
      <c r="C8140" t="s">
        <v>20</v>
      </c>
      <c r="D8140" s="2">
        <v>1555.57</v>
      </c>
      <c r="E8140">
        <v>0.22</v>
      </c>
      <c r="F8140">
        <v>5</v>
      </c>
      <c r="G8140" s="1">
        <v>45594</v>
      </c>
      <c r="H8140" s="1">
        <v>45598</v>
      </c>
      <c r="I8140" t="s">
        <v>31</v>
      </c>
      <c r="J8140" t="s">
        <v>27</v>
      </c>
      <c r="K8140" s="2">
        <v>128.75</v>
      </c>
      <c r="L8140" t="s">
        <v>48</v>
      </c>
      <c r="M8140">
        <f>YEAR(Table1[[#This Row],[order_date]])</f>
        <v>2024</v>
      </c>
      <c r="N8140">
        <f>MONTH(Table1[[#This Row],[order_date]])</f>
        <v>10</v>
      </c>
      <c r="O8140" s="3">
        <f>Table1[[#This Row],[sales]]-Table1[[#This Row],[profit]]</f>
        <v>1426.82</v>
      </c>
      <c r="P8140" s="3">
        <f>Table1[[#This Row],[sales]]*Table1[[#This Row],[quantity]]</f>
        <v>7777.8499999999995</v>
      </c>
      <c r="Q8140" s="9">
        <f>Table1[[#This Row],[delivery_date]]-Table1[[#This Row],[order_date]]</f>
        <v>4</v>
      </c>
    </row>
    <row r="8141" spans="1:17" x14ac:dyDescent="0.35">
      <c r="A8141" t="s">
        <v>8172</v>
      </c>
      <c r="B8141" t="s">
        <v>13</v>
      </c>
      <c r="C8141" t="s">
        <v>33</v>
      </c>
      <c r="D8141" s="2">
        <v>3606.63</v>
      </c>
      <c r="E8141">
        <v>0.23</v>
      </c>
      <c r="F8141">
        <v>8</v>
      </c>
      <c r="G8141" s="1">
        <v>45143</v>
      </c>
      <c r="H8141" s="1">
        <v>45144</v>
      </c>
      <c r="I8141" t="s">
        <v>15</v>
      </c>
      <c r="J8141" t="s">
        <v>16</v>
      </c>
      <c r="K8141" s="2">
        <v>617.87</v>
      </c>
      <c r="L8141" t="s">
        <v>34</v>
      </c>
      <c r="M8141">
        <f>YEAR(Table1[[#This Row],[order_date]])</f>
        <v>2023</v>
      </c>
      <c r="N8141">
        <f>MONTH(Table1[[#This Row],[order_date]])</f>
        <v>8</v>
      </c>
      <c r="O8141" s="3">
        <f>Table1[[#This Row],[sales]]-Table1[[#This Row],[profit]]</f>
        <v>2988.76</v>
      </c>
      <c r="P8141" s="3">
        <f>Table1[[#This Row],[sales]]*Table1[[#This Row],[quantity]]</f>
        <v>28853.040000000001</v>
      </c>
      <c r="Q8141" s="9">
        <f>Table1[[#This Row],[delivery_date]]-Table1[[#This Row],[order_date]]</f>
        <v>1</v>
      </c>
    </row>
    <row r="8142" spans="1:17" x14ac:dyDescent="0.35">
      <c r="A8142" t="s">
        <v>8173</v>
      </c>
      <c r="B8142" t="s">
        <v>19</v>
      </c>
      <c r="C8142" t="s">
        <v>14</v>
      </c>
      <c r="D8142" s="2">
        <v>4799.54</v>
      </c>
      <c r="E8142">
        <v>0.17</v>
      </c>
      <c r="F8142">
        <v>5</v>
      </c>
      <c r="G8142" s="1">
        <v>45439</v>
      </c>
      <c r="H8142" s="1">
        <v>45444</v>
      </c>
      <c r="I8142" t="s">
        <v>31</v>
      </c>
      <c r="J8142" t="s">
        <v>22</v>
      </c>
      <c r="K8142" s="2">
        <v>512.22</v>
      </c>
      <c r="L8142" t="s">
        <v>48</v>
      </c>
      <c r="M8142">
        <f>YEAR(Table1[[#This Row],[order_date]])</f>
        <v>2024</v>
      </c>
      <c r="N8142">
        <f>MONTH(Table1[[#This Row],[order_date]])</f>
        <v>5</v>
      </c>
      <c r="O8142" s="3">
        <f>Table1[[#This Row],[sales]]-Table1[[#This Row],[profit]]</f>
        <v>4287.32</v>
      </c>
      <c r="P8142" s="3">
        <f>Table1[[#This Row],[sales]]*Table1[[#This Row],[quantity]]</f>
        <v>23997.7</v>
      </c>
      <c r="Q8142" s="9">
        <f>Table1[[#This Row],[delivery_date]]-Table1[[#This Row],[order_date]]</f>
        <v>5</v>
      </c>
    </row>
    <row r="8143" spans="1:17" x14ac:dyDescent="0.35">
      <c r="A8143" t="s">
        <v>8174</v>
      </c>
      <c r="B8143" t="s">
        <v>13</v>
      </c>
      <c r="C8143" t="s">
        <v>20</v>
      </c>
      <c r="D8143" s="2">
        <v>1632.43</v>
      </c>
      <c r="E8143">
        <v>0.25</v>
      </c>
      <c r="F8143">
        <v>3</v>
      </c>
      <c r="G8143" s="1">
        <v>45333</v>
      </c>
      <c r="H8143" s="1">
        <v>45335</v>
      </c>
      <c r="I8143" t="s">
        <v>31</v>
      </c>
      <c r="J8143" t="s">
        <v>22</v>
      </c>
      <c r="K8143" s="2">
        <v>83.45</v>
      </c>
      <c r="L8143" t="s">
        <v>17</v>
      </c>
      <c r="M8143">
        <f>YEAR(Table1[[#This Row],[order_date]])</f>
        <v>2024</v>
      </c>
      <c r="N8143">
        <f>MONTH(Table1[[#This Row],[order_date]])</f>
        <v>2</v>
      </c>
      <c r="O8143" s="3">
        <f>Table1[[#This Row],[sales]]-Table1[[#This Row],[profit]]</f>
        <v>1548.98</v>
      </c>
      <c r="P8143" s="3">
        <f>Table1[[#This Row],[sales]]*Table1[[#This Row],[quantity]]</f>
        <v>4897.29</v>
      </c>
      <c r="Q8143" s="9">
        <f>Table1[[#This Row],[delivery_date]]-Table1[[#This Row],[order_date]]</f>
        <v>2</v>
      </c>
    </row>
    <row r="8144" spans="1:17" x14ac:dyDescent="0.35">
      <c r="A8144" t="s">
        <v>8175</v>
      </c>
      <c r="B8144" t="s">
        <v>41</v>
      </c>
      <c r="C8144" t="s">
        <v>26</v>
      </c>
      <c r="D8144" s="2">
        <v>1279.3599999999999</v>
      </c>
      <c r="E8144">
        <v>0.32</v>
      </c>
      <c r="F8144">
        <v>3</v>
      </c>
      <c r="G8144" s="1">
        <v>45550</v>
      </c>
      <c r="H8144" s="1">
        <v>45554</v>
      </c>
      <c r="I8144" t="s">
        <v>31</v>
      </c>
      <c r="J8144" t="s">
        <v>27</v>
      </c>
      <c r="K8144" s="2">
        <v>233.99</v>
      </c>
      <c r="L8144" t="s">
        <v>28</v>
      </c>
      <c r="M8144">
        <f>YEAR(Table1[[#This Row],[order_date]])</f>
        <v>2024</v>
      </c>
      <c r="N8144">
        <f>MONTH(Table1[[#This Row],[order_date]])</f>
        <v>9</v>
      </c>
      <c r="O8144" s="3">
        <f>Table1[[#This Row],[sales]]-Table1[[#This Row],[profit]]</f>
        <v>1045.3699999999999</v>
      </c>
      <c r="P8144" s="3">
        <f>Table1[[#This Row],[sales]]*Table1[[#This Row],[quantity]]</f>
        <v>3838.08</v>
      </c>
      <c r="Q8144" s="9">
        <f>Table1[[#This Row],[delivery_date]]-Table1[[#This Row],[order_date]]</f>
        <v>4</v>
      </c>
    </row>
    <row r="8145" spans="1:17" x14ac:dyDescent="0.35">
      <c r="A8145" t="s">
        <v>8176</v>
      </c>
      <c r="B8145" t="s">
        <v>13</v>
      </c>
      <c r="C8145" t="s">
        <v>20</v>
      </c>
      <c r="D8145" s="2">
        <v>4451.54</v>
      </c>
      <c r="E8145">
        <v>0.41</v>
      </c>
      <c r="F8145">
        <v>2</v>
      </c>
      <c r="G8145" s="1">
        <v>45537</v>
      </c>
      <c r="H8145" s="1">
        <v>45541</v>
      </c>
      <c r="I8145" t="s">
        <v>15</v>
      </c>
      <c r="J8145" t="s">
        <v>22</v>
      </c>
      <c r="K8145" s="2">
        <v>556.35</v>
      </c>
      <c r="L8145" t="s">
        <v>39</v>
      </c>
      <c r="M8145">
        <f>YEAR(Table1[[#This Row],[order_date]])</f>
        <v>2024</v>
      </c>
      <c r="N8145">
        <f>MONTH(Table1[[#This Row],[order_date]])</f>
        <v>9</v>
      </c>
      <c r="O8145" s="3">
        <f>Table1[[#This Row],[sales]]-Table1[[#This Row],[profit]]</f>
        <v>3895.19</v>
      </c>
      <c r="P8145" s="3">
        <f>Table1[[#This Row],[sales]]*Table1[[#This Row],[quantity]]</f>
        <v>8903.08</v>
      </c>
      <c r="Q8145" s="9">
        <f>Table1[[#This Row],[delivery_date]]-Table1[[#This Row],[order_date]]</f>
        <v>4</v>
      </c>
    </row>
    <row r="8146" spans="1:17" x14ac:dyDescent="0.35">
      <c r="A8146" t="s">
        <v>8177</v>
      </c>
      <c r="B8146" t="s">
        <v>25</v>
      </c>
      <c r="C8146" t="s">
        <v>14</v>
      </c>
      <c r="D8146" s="2">
        <v>4277.2700000000004</v>
      </c>
      <c r="E8146">
        <v>0.09</v>
      </c>
      <c r="F8146">
        <v>7</v>
      </c>
      <c r="G8146" s="1">
        <v>45001</v>
      </c>
      <c r="H8146" s="1">
        <v>45004</v>
      </c>
      <c r="I8146" t="s">
        <v>21</v>
      </c>
      <c r="J8146" t="s">
        <v>16</v>
      </c>
      <c r="K8146" s="2">
        <v>867.34</v>
      </c>
      <c r="L8146" t="s">
        <v>34</v>
      </c>
      <c r="M8146">
        <f>YEAR(Table1[[#This Row],[order_date]])</f>
        <v>2023</v>
      </c>
      <c r="N8146">
        <f>MONTH(Table1[[#This Row],[order_date]])</f>
        <v>3</v>
      </c>
      <c r="O8146" s="3">
        <f>Table1[[#This Row],[sales]]-Table1[[#This Row],[profit]]</f>
        <v>3409.9300000000003</v>
      </c>
      <c r="P8146" s="3">
        <f>Table1[[#This Row],[sales]]*Table1[[#This Row],[quantity]]</f>
        <v>29940.890000000003</v>
      </c>
      <c r="Q8146" s="9">
        <f>Table1[[#This Row],[delivery_date]]-Table1[[#This Row],[order_date]]</f>
        <v>3</v>
      </c>
    </row>
    <row r="8147" spans="1:17" x14ac:dyDescent="0.35">
      <c r="A8147" t="s">
        <v>8178</v>
      </c>
      <c r="B8147" t="s">
        <v>41</v>
      </c>
      <c r="C8147" t="s">
        <v>36</v>
      </c>
      <c r="D8147" s="2">
        <v>1707.99</v>
      </c>
      <c r="E8147">
        <v>0.2</v>
      </c>
      <c r="F8147">
        <v>2</v>
      </c>
      <c r="G8147" s="1">
        <v>45581</v>
      </c>
      <c r="H8147" s="1">
        <v>45583</v>
      </c>
      <c r="I8147" t="s">
        <v>15</v>
      </c>
      <c r="J8147" t="s">
        <v>27</v>
      </c>
      <c r="K8147" s="2">
        <v>218.95</v>
      </c>
      <c r="L8147" t="s">
        <v>28</v>
      </c>
      <c r="M8147">
        <f>YEAR(Table1[[#This Row],[order_date]])</f>
        <v>2024</v>
      </c>
      <c r="N8147">
        <f>MONTH(Table1[[#This Row],[order_date]])</f>
        <v>10</v>
      </c>
      <c r="O8147" s="3">
        <f>Table1[[#This Row],[sales]]-Table1[[#This Row],[profit]]</f>
        <v>1489.04</v>
      </c>
      <c r="P8147" s="3">
        <f>Table1[[#This Row],[sales]]*Table1[[#This Row],[quantity]]</f>
        <v>3415.98</v>
      </c>
      <c r="Q8147" s="9">
        <f>Table1[[#This Row],[delivery_date]]-Table1[[#This Row],[order_date]]</f>
        <v>2</v>
      </c>
    </row>
    <row r="8148" spans="1:17" x14ac:dyDescent="0.35">
      <c r="A8148" t="s">
        <v>8179</v>
      </c>
      <c r="B8148" t="s">
        <v>41</v>
      </c>
      <c r="C8148" t="s">
        <v>26</v>
      </c>
      <c r="D8148" s="2">
        <v>437.15</v>
      </c>
      <c r="E8148">
        <v>0.23</v>
      </c>
      <c r="F8148">
        <v>6</v>
      </c>
      <c r="G8148" s="1">
        <v>45379</v>
      </c>
      <c r="H8148" s="1">
        <v>45385</v>
      </c>
      <c r="I8148" t="s">
        <v>15</v>
      </c>
      <c r="J8148" t="s">
        <v>16</v>
      </c>
      <c r="K8148" s="2">
        <v>96.66</v>
      </c>
      <c r="L8148" t="s">
        <v>17</v>
      </c>
      <c r="M8148">
        <f>YEAR(Table1[[#This Row],[order_date]])</f>
        <v>2024</v>
      </c>
      <c r="N8148">
        <f>MONTH(Table1[[#This Row],[order_date]])</f>
        <v>3</v>
      </c>
      <c r="O8148" s="3">
        <f>Table1[[#This Row],[sales]]-Table1[[#This Row],[profit]]</f>
        <v>340.49</v>
      </c>
      <c r="P8148" s="3">
        <f>Table1[[#This Row],[sales]]*Table1[[#This Row],[quantity]]</f>
        <v>2622.8999999999996</v>
      </c>
      <c r="Q8148" s="9">
        <f>Table1[[#This Row],[delivery_date]]-Table1[[#This Row],[order_date]]</f>
        <v>6</v>
      </c>
    </row>
    <row r="8149" spans="1:17" x14ac:dyDescent="0.35">
      <c r="A8149" t="s">
        <v>8180</v>
      </c>
      <c r="B8149" t="s">
        <v>25</v>
      </c>
      <c r="C8149" t="s">
        <v>26</v>
      </c>
      <c r="D8149" s="2">
        <v>4960.75</v>
      </c>
      <c r="E8149">
        <v>0.24</v>
      </c>
      <c r="F8149">
        <v>8</v>
      </c>
      <c r="G8149" s="1">
        <v>45512</v>
      </c>
      <c r="H8149" s="1">
        <v>45514</v>
      </c>
      <c r="I8149" t="s">
        <v>21</v>
      </c>
      <c r="J8149" t="s">
        <v>27</v>
      </c>
      <c r="K8149" s="2">
        <v>1074.97</v>
      </c>
      <c r="L8149" t="s">
        <v>28</v>
      </c>
      <c r="M8149">
        <f>YEAR(Table1[[#This Row],[order_date]])</f>
        <v>2024</v>
      </c>
      <c r="N8149">
        <f>MONTH(Table1[[#This Row],[order_date]])</f>
        <v>8</v>
      </c>
      <c r="O8149" s="3">
        <f>Table1[[#This Row],[sales]]-Table1[[#This Row],[profit]]</f>
        <v>3885.7799999999997</v>
      </c>
      <c r="P8149" s="3">
        <f>Table1[[#This Row],[sales]]*Table1[[#This Row],[quantity]]</f>
        <v>39686</v>
      </c>
      <c r="Q8149" s="9">
        <f>Table1[[#This Row],[delivery_date]]-Table1[[#This Row],[order_date]]</f>
        <v>2</v>
      </c>
    </row>
    <row r="8150" spans="1:17" x14ac:dyDescent="0.35">
      <c r="A8150" t="s">
        <v>8181</v>
      </c>
      <c r="B8150" t="s">
        <v>19</v>
      </c>
      <c r="C8150" t="s">
        <v>26</v>
      </c>
      <c r="D8150" s="2">
        <v>3435.45</v>
      </c>
      <c r="E8150">
        <v>0.27</v>
      </c>
      <c r="F8150">
        <v>8</v>
      </c>
      <c r="G8150" s="1">
        <v>44959</v>
      </c>
      <c r="H8150" s="1">
        <v>44961</v>
      </c>
      <c r="I8150" t="s">
        <v>31</v>
      </c>
      <c r="J8150" t="s">
        <v>27</v>
      </c>
      <c r="K8150" s="2">
        <v>193.25</v>
      </c>
      <c r="L8150" t="s">
        <v>23</v>
      </c>
      <c r="M8150">
        <f>YEAR(Table1[[#This Row],[order_date]])</f>
        <v>2023</v>
      </c>
      <c r="N8150">
        <f>MONTH(Table1[[#This Row],[order_date]])</f>
        <v>2</v>
      </c>
      <c r="O8150" s="3">
        <f>Table1[[#This Row],[sales]]-Table1[[#This Row],[profit]]</f>
        <v>3242.2</v>
      </c>
      <c r="P8150" s="3">
        <f>Table1[[#This Row],[sales]]*Table1[[#This Row],[quantity]]</f>
        <v>27483.599999999999</v>
      </c>
      <c r="Q8150" s="9">
        <f>Table1[[#This Row],[delivery_date]]-Table1[[#This Row],[order_date]]</f>
        <v>2</v>
      </c>
    </row>
    <row r="8151" spans="1:17" x14ac:dyDescent="0.35">
      <c r="A8151" t="s">
        <v>8182</v>
      </c>
      <c r="B8151" t="s">
        <v>41</v>
      </c>
      <c r="C8151" t="s">
        <v>33</v>
      </c>
      <c r="D8151" s="2">
        <v>4640.24</v>
      </c>
      <c r="E8151">
        <v>0.4</v>
      </c>
      <c r="F8151">
        <v>2</v>
      </c>
      <c r="G8151" s="1">
        <v>45114</v>
      </c>
      <c r="H8151" s="1">
        <v>45117</v>
      </c>
      <c r="I8151" t="s">
        <v>31</v>
      </c>
      <c r="J8151" t="s">
        <v>16</v>
      </c>
      <c r="K8151" s="2">
        <v>1030.72</v>
      </c>
      <c r="L8151" t="s">
        <v>34</v>
      </c>
      <c r="M8151">
        <f>YEAR(Table1[[#This Row],[order_date]])</f>
        <v>2023</v>
      </c>
      <c r="N8151">
        <f>MONTH(Table1[[#This Row],[order_date]])</f>
        <v>7</v>
      </c>
      <c r="O8151" s="3">
        <f>Table1[[#This Row],[sales]]-Table1[[#This Row],[profit]]</f>
        <v>3609.5199999999995</v>
      </c>
      <c r="P8151" s="3">
        <f>Table1[[#This Row],[sales]]*Table1[[#This Row],[quantity]]</f>
        <v>9280.48</v>
      </c>
      <c r="Q8151" s="9">
        <f>Table1[[#This Row],[delivery_date]]-Table1[[#This Row],[order_date]]</f>
        <v>3</v>
      </c>
    </row>
    <row r="8152" spans="1:17" x14ac:dyDescent="0.35">
      <c r="A8152" t="s">
        <v>8183</v>
      </c>
      <c r="B8152" t="s">
        <v>19</v>
      </c>
      <c r="C8152" t="s">
        <v>14</v>
      </c>
      <c r="D8152" s="2">
        <v>1775.18</v>
      </c>
      <c r="E8152">
        <v>0.44</v>
      </c>
      <c r="F8152">
        <v>6</v>
      </c>
      <c r="G8152" s="1">
        <v>45544</v>
      </c>
      <c r="H8152" s="1">
        <v>45550</v>
      </c>
      <c r="I8152" t="s">
        <v>21</v>
      </c>
      <c r="J8152" t="s">
        <v>27</v>
      </c>
      <c r="K8152" s="2">
        <v>169.95</v>
      </c>
      <c r="L8152" t="s">
        <v>23</v>
      </c>
      <c r="M8152">
        <f>YEAR(Table1[[#This Row],[order_date]])</f>
        <v>2024</v>
      </c>
      <c r="N8152">
        <f>MONTH(Table1[[#This Row],[order_date]])</f>
        <v>9</v>
      </c>
      <c r="O8152" s="3">
        <f>Table1[[#This Row],[sales]]-Table1[[#This Row],[profit]]</f>
        <v>1605.23</v>
      </c>
      <c r="P8152" s="3">
        <f>Table1[[#This Row],[sales]]*Table1[[#This Row],[quantity]]</f>
        <v>10651.08</v>
      </c>
      <c r="Q8152" s="9">
        <f>Table1[[#This Row],[delivery_date]]-Table1[[#This Row],[order_date]]</f>
        <v>6</v>
      </c>
    </row>
    <row r="8153" spans="1:17" x14ac:dyDescent="0.35">
      <c r="A8153" t="s">
        <v>8184</v>
      </c>
      <c r="B8153" t="s">
        <v>41</v>
      </c>
      <c r="C8153" t="s">
        <v>26</v>
      </c>
      <c r="D8153" s="2">
        <v>3273.66</v>
      </c>
      <c r="E8153">
        <v>0.08</v>
      </c>
      <c r="F8153">
        <v>3</v>
      </c>
      <c r="G8153" s="1">
        <v>45484</v>
      </c>
      <c r="H8153" s="1">
        <v>45488</v>
      </c>
      <c r="I8153" t="s">
        <v>15</v>
      </c>
      <c r="J8153" t="s">
        <v>22</v>
      </c>
      <c r="K8153" s="2">
        <v>835.39</v>
      </c>
      <c r="L8153" t="s">
        <v>23</v>
      </c>
      <c r="M8153">
        <f>YEAR(Table1[[#This Row],[order_date]])</f>
        <v>2024</v>
      </c>
      <c r="N8153">
        <f>MONTH(Table1[[#This Row],[order_date]])</f>
        <v>7</v>
      </c>
      <c r="O8153" s="3">
        <f>Table1[[#This Row],[sales]]-Table1[[#This Row],[profit]]</f>
        <v>2438.27</v>
      </c>
      <c r="P8153" s="3">
        <f>Table1[[#This Row],[sales]]*Table1[[#This Row],[quantity]]</f>
        <v>9820.98</v>
      </c>
      <c r="Q8153" s="9">
        <f>Table1[[#This Row],[delivery_date]]-Table1[[#This Row],[order_date]]</f>
        <v>4</v>
      </c>
    </row>
    <row r="8154" spans="1:17" x14ac:dyDescent="0.35">
      <c r="A8154" t="s">
        <v>8185</v>
      </c>
      <c r="B8154" t="s">
        <v>41</v>
      </c>
      <c r="C8154" t="s">
        <v>20</v>
      </c>
      <c r="D8154" s="2">
        <v>3405.04</v>
      </c>
      <c r="E8154">
        <v>0.36</v>
      </c>
      <c r="F8154">
        <v>9</v>
      </c>
      <c r="G8154" s="1">
        <v>44954</v>
      </c>
      <c r="H8154" s="1">
        <v>44961</v>
      </c>
      <c r="I8154" t="s">
        <v>21</v>
      </c>
      <c r="J8154" t="s">
        <v>27</v>
      </c>
      <c r="K8154" s="2">
        <v>271.55</v>
      </c>
      <c r="L8154" t="s">
        <v>48</v>
      </c>
      <c r="M8154">
        <f>YEAR(Table1[[#This Row],[order_date]])</f>
        <v>2023</v>
      </c>
      <c r="N8154">
        <f>MONTH(Table1[[#This Row],[order_date]])</f>
        <v>1</v>
      </c>
      <c r="O8154" s="3">
        <f>Table1[[#This Row],[sales]]-Table1[[#This Row],[profit]]</f>
        <v>3133.49</v>
      </c>
      <c r="P8154" s="3">
        <f>Table1[[#This Row],[sales]]*Table1[[#This Row],[quantity]]</f>
        <v>30645.360000000001</v>
      </c>
      <c r="Q8154" s="9">
        <f>Table1[[#This Row],[delivery_date]]-Table1[[#This Row],[order_date]]</f>
        <v>7</v>
      </c>
    </row>
    <row r="8155" spans="1:17" x14ac:dyDescent="0.35">
      <c r="A8155" t="s">
        <v>8186</v>
      </c>
      <c r="B8155" t="s">
        <v>19</v>
      </c>
      <c r="C8155" t="s">
        <v>36</v>
      </c>
      <c r="D8155" s="2">
        <v>4377.24</v>
      </c>
      <c r="E8155">
        <v>0.24</v>
      </c>
      <c r="F8155">
        <v>3</v>
      </c>
      <c r="G8155" s="1">
        <v>45356</v>
      </c>
      <c r="H8155" s="1">
        <v>45360</v>
      </c>
      <c r="I8155" t="s">
        <v>31</v>
      </c>
      <c r="J8155" t="s">
        <v>22</v>
      </c>
      <c r="K8155" s="2">
        <v>489.67</v>
      </c>
      <c r="L8155" t="s">
        <v>28</v>
      </c>
      <c r="M8155">
        <f>YEAR(Table1[[#This Row],[order_date]])</f>
        <v>2024</v>
      </c>
      <c r="N8155">
        <f>MONTH(Table1[[#This Row],[order_date]])</f>
        <v>3</v>
      </c>
      <c r="O8155" s="3">
        <f>Table1[[#This Row],[sales]]-Table1[[#This Row],[profit]]</f>
        <v>3887.5699999999997</v>
      </c>
      <c r="P8155" s="3">
        <f>Table1[[#This Row],[sales]]*Table1[[#This Row],[quantity]]</f>
        <v>13131.72</v>
      </c>
      <c r="Q8155" s="9">
        <f>Table1[[#This Row],[delivery_date]]-Table1[[#This Row],[order_date]]</f>
        <v>4</v>
      </c>
    </row>
    <row r="8156" spans="1:17" x14ac:dyDescent="0.35">
      <c r="A8156" t="s">
        <v>8187</v>
      </c>
      <c r="B8156" t="s">
        <v>41</v>
      </c>
      <c r="C8156" t="s">
        <v>14</v>
      </c>
      <c r="D8156" s="2">
        <v>4965.9799999999996</v>
      </c>
      <c r="E8156">
        <v>0.21</v>
      </c>
      <c r="F8156">
        <v>1</v>
      </c>
      <c r="G8156" s="1">
        <v>45033</v>
      </c>
      <c r="H8156" s="1">
        <v>45040</v>
      </c>
      <c r="I8156" t="s">
        <v>21</v>
      </c>
      <c r="J8156" t="s">
        <v>27</v>
      </c>
      <c r="K8156" s="2">
        <v>960.48</v>
      </c>
      <c r="L8156" t="s">
        <v>34</v>
      </c>
      <c r="M8156">
        <f>YEAR(Table1[[#This Row],[order_date]])</f>
        <v>2023</v>
      </c>
      <c r="N8156">
        <f>MONTH(Table1[[#This Row],[order_date]])</f>
        <v>4</v>
      </c>
      <c r="O8156" s="3">
        <f>Table1[[#This Row],[sales]]-Table1[[#This Row],[profit]]</f>
        <v>4005.4999999999995</v>
      </c>
      <c r="P8156" s="3">
        <f>Table1[[#This Row],[sales]]*Table1[[#This Row],[quantity]]</f>
        <v>4965.9799999999996</v>
      </c>
      <c r="Q8156" s="9">
        <f>Table1[[#This Row],[delivery_date]]-Table1[[#This Row],[order_date]]</f>
        <v>7</v>
      </c>
    </row>
    <row r="8157" spans="1:17" x14ac:dyDescent="0.35">
      <c r="A8157" t="s">
        <v>8188</v>
      </c>
      <c r="B8157" t="s">
        <v>19</v>
      </c>
      <c r="C8157" t="s">
        <v>20</v>
      </c>
      <c r="D8157" s="2">
        <v>632.46</v>
      </c>
      <c r="E8157">
        <v>0.06</v>
      </c>
      <c r="F8157">
        <v>9</v>
      </c>
      <c r="G8157" s="1">
        <v>44960</v>
      </c>
      <c r="H8157" s="1">
        <v>44961</v>
      </c>
      <c r="I8157" t="s">
        <v>21</v>
      </c>
      <c r="J8157" t="s">
        <v>22</v>
      </c>
      <c r="K8157" s="2">
        <v>97.97</v>
      </c>
      <c r="L8157" t="s">
        <v>23</v>
      </c>
      <c r="M8157">
        <f>YEAR(Table1[[#This Row],[order_date]])</f>
        <v>2023</v>
      </c>
      <c r="N8157">
        <f>MONTH(Table1[[#This Row],[order_date]])</f>
        <v>2</v>
      </c>
      <c r="O8157" s="3">
        <f>Table1[[#This Row],[sales]]-Table1[[#This Row],[profit]]</f>
        <v>534.49</v>
      </c>
      <c r="P8157" s="3">
        <f>Table1[[#This Row],[sales]]*Table1[[#This Row],[quantity]]</f>
        <v>5692.14</v>
      </c>
      <c r="Q8157" s="9">
        <f>Table1[[#This Row],[delivery_date]]-Table1[[#This Row],[order_date]]</f>
        <v>1</v>
      </c>
    </row>
    <row r="8158" spans="1:17" x14ac:dyDescent="0.35">
      <c r="A8158" t="s">
        <v>8189</v>
      </c>
      <c r="B8158" t="s">
        <v>25</v>
      </c>
      <c r="C8158" t="s">
        <v>33</v>
      </c>
      <c r="D8158" s="2">
        <v>3192.47</v>
      </c>
      <c r="E8158">
        <v>0.03</v>
      </c>
      <c r="F8158">
        <v>8</v>
      </c>
      <c r="G8158" s="1">
        <v>45339</v>
      </c>
      <c r="H8158" s="1">
        <v>45343</v>
      </c>
      <c r="I8158" t="s">
        <v>31</v>
      </c>
      <c r="J8158" t="s">
        <v>22</v>
      </c>
      <c r="K8158" s="2">
        <v>950.9</v>
      </c>
      <c r="L8158" t="s">
        <v>28</v>
      </c>
      <c r="M8158">
        <f>YEAR(Table1[[#This Row],[order_date]])</f>
        <v>2024</v>
      </c>
      <c r="N8158">
        <f>MONTH(Table1[[#This Row],[order_date]])</f>
        <v>2</v>
      </c>
      <c r="O8158" s="3">
        <f>Table1[[#This Row],[sales]]-Table1[[#This Row],[profit]]</f>
        <v>2241.5699999999997</v>
      </c>
      <c r="P8158" s="3">
        <f>Table1[[#This Row],[sales]]*Table1[[#This Row],[quantity]]</f>
        <v>25539.759999999998</v>
      </c>
      <c r="Q8158" s="9">
        <f>Table1[[#This Row],[delivery_date]]-Table1[[#This Row],[order_date]]</f>
        <v>4</v>
      </c>
    </row>
    <row r="8159" spans="1:17" x14ac:dyDescent="0.35">
      <c r="A8159" t="s">
        <v>8190</v>
      </c>
      <c r="B8159" t="s">
        <v>19</v>
      </c>
      <c r="C8159" t="s">
        <v>26</v>
      </c>
      <c r="D8159" s="2">
        <v>1748.56</v>
      </c>
      <c r="E8159">
        <v>0.49</v>
      </c>
      <c r="F8159">
        <v>2</v>
      </c>
      <c r="G8159" s="1">
        <v>45534</v>
      </c>
      <c r="H8159" s="1">
        <v>45540</v>
      </c>
      <c r="I8159" t="s">
        <v>15</v>
      </c>
      <c r="J8159" t="s">
        <v>16</v>
      </c>
      <c r="K8159" s="2">
        <v>402</v>
      </c>
      <c r="L8159" t="s">
        <v>23</v>
      </c>
      <c r="M8159">
        <f>YEAR(Table1[[#This Row],[order_date]])</f>
        <v>2024</v>
      </c>
      <c r="N8159">
        <f>MONTH(Table1[[#This Row],[order_date]])</f>
        <v>8</v>
      </c>
      <c r="O8159" s="3">
        <f>Table1[[#This Row],[sales]]-Table1[[#This Row],[profit]]</f>
        <v>1346.56</v>
      </c>
      <c r="P8159" s="3">
        <f>Table1[[#This Row],[sales]]*Table1[[#This Row],[quantity]]</f>
        <v>3497.12</v>
      </c>
      <c r="Q8159" s="9">
        <f>Table1[[#This Row],[delivery_date]]-Table1[[#This Row],[order_date]]</f>
        <v>6</v>
      </c>
    </row>
    <row r="8160" spans="1:17" x14ac:dyDescent="0.35">
      <c r="A8160" t="s">
        <v>8191</v>
      </c>
      <c r="B8160" t="s">
        <v>25</v>
      </c>
      <c r="C8160" t="s">
        <v>20</v>
      </c>
      <c r="D8160" s="2">
        <v>4077.13</v>
      </c>
      <c r="E8160">
        <v>0.32</v>
      </c>
      <c r="F8160">
        <v>3</v>
      </c>
      <c r="G8160" s="1">
        <v>45053</v>
      </c>
      <c r="H8160" s="1">
        <v>45055</v>
      </c>
      <c r="I8160" t="s">
        <v>21</v>
      </c>
      <c r="J8160" t="s">
        <v>22</v>
      </c>
      <c r="K8160" s="2">
        <v>428.39</v>
      </c>
      <c r="L8160" t="s">
        <v>17</v>
      </c>
      <c r="M8160">
        <f>YEAR(Table1[[#This Row],[order_date]])</f>
        <v>2023</v>
      </c>
      <c r="N8160">
        <f>MONTH(Table1[[#This Row],[order_date]])</f>
        <v>5</v>
      </c>
      <c r="O8160" s="3">
        <f>Table1[[#This Row],[sales]]-Table1[[#This Row],[profit]]</f>
        <v>3648.7400000000002</v>
      </c>
      <c r="P8160" s="3">
        <f>Table1[[#This Row],[sales]]*Table1[[#This Row],[quantity]]</f>
        <v>12231.39</v>
      </c>
      <c r="Q8160" s="9">
        <f>Table1[[#This Row],[delivery_date]]-Table1[[#This Row],[order_date]]</f>
        <v>2</v>
      </c>
    </row>
    <row r="8161" spans="1:17" x14ac:dyDescent="0.35">
      <c r="A8161" t="s">
        <v>8192</v>
      </c>
      <c r="B8161" t="s">
        <v>41</v>
      </c>
      <c r="C8161" t="s">
        <v>14</v>
      </c>
      <c r="D8161" s="2">
        <v>3795.33</v>
      </c>
      <c r="E8161">
        <v>0.23</v>
      </c>
      <c r="F8161">
        <v>7</v>
      </c>
      <c r="G8161" s="1">
        <v>45495</v>
      </c>
      <c r="H8161" s="1">
        <v>45498</v>
      </c>
      <c r="I8161" t="s">
        <v>31</v>
      </c>
      <c r="J8161" t="s">
        <v>27</v>
      </c>
      <c r="K8161" s="2">
        <v>885.58</v>
      </c>
      <c r="L8161" t="s">
        <v>39</v>
      </c>
      <c r="M8161">
        <f>YEAR(Table1[[#This Row],[order_date]])</f>
        <v>2024</v>
      </c>
      <c r="N8161">
        <f>MONTH(Table1[[#This Row],[order_date]])</f>
        <v>7</v>
      </c>
      <c r="O8161" s="3">
        <f>Table1[[#This Row],[sales]]-Table1[[#This Row],[profit]]</f>
        <v>2909.75</v>
      </c>
      <c r="P8161" s="3">
        <f>Table1[[#This Row],[sales]]*Table1[[#This Row],[quantity]]</f>
        <v>26567.309999999998</v>
      </c>
      <c r="Q8161" s="9">
        <f>Table1[[#This Row],[delivery_date]]-Table1[[#This Row],[order_date]]</f>
        <v>3</v>
      </c>
    </row>
    <row r="8162" spans="1:17" x14ac:dyDescent="0.35">
      <c r="A8162" t="s">
        <v>8193</v>
      </c>
      <c r="B8162" t="s">
        <v>19</v>
      </c>
      <c r="C8162" t="s">
        <v>20</v>
      </c>
      <c r="D8162" s="2">
        <v>4473.34</v>
      </c>
      <c r="E8162">
        <v>0.38</v>
      </c>
      <c r="F8162">
        <v>6</v>
      </c>
      <c r="G8162" s="1">
        <v>45562</v>
      </c>
      <c r="H8162" s="1">
        <v>45568</v>
      </c>
      <c r="I8162" t="s">
        <v>31</v>
      </c>
      <c r="J8162" t="s">
        <v>16</v>
      </c>
      <c r="K8162" s="2">
        <v>622.11</v>
      </c>
      <c r="L8162" t="s">
        <v>39</v>
      </c>
      <c r="M8162">
        <f>YEAR(Table1[[#This Row],[order_date]])</f>
        <v>2024</v>
      </c>
      <c r="N8162">
        <f>MONTH(Table1[[#This Row],[order_date]])</f>
        <v>9</v>
      </c>
      <c r="O8162" s="3">
        <f>Table1[[#This Row],[sales]]-Table1[[#This Row],[profit]]</f>
        <v>3851.23</v>
      </c>
      <c r="P8162" s="3">
        <f>Table1[[#This Row],[sales]]*Table1[[#This Row],[quantity]]</f>
        <v>26840.04</v>
      </c>
      <c r="Q8162" s="9">
        <f>Table1[[#This Row],[delivery_date]]-Table1[[#This Row],[order_date]]</f>
        <v>6</v>
      </c>
    </row>
    <row r="8163" spans="1:17" x14ac:dyDescent="0.35">
      <c r="A8163" t="s">
        <v>8194</v>
      </c>
      <c r="B8163" t="s">
        <v>41</v>
      </c>
      <c r="C8163" t="s">
        <v>33</v>
      </c>
      <c r="D8163" s="2">
        <v>1784.14</v>
      </c>
      <c r="E8163">
        <v>0.05</v>
      </c>
      <c r="F8163">
        <v>8</v>
      </c>
      <c r="G8163" s="1">
        <v>45076</v>
      </c>
      <c r="H8163" s="1">
        <v>45082</v>
      </c>
      <c r="I8163" t="s">
        <v>15</v>
      </c>
      <c r="J8163" t="s">
        <v>27</v>
      </c>
      <c r="K8163" s="2">
        <v>99.3</v>
      </c>
      <c r="L8163" t="s">
        <v>39</v>
      </c>
      <c r="M8163">
        <f>YEAR(Table1[[#This Row],[order_date]])</f>
        <v>2023</v>
      </c>
      <c r="N8163">
        <f>MONTH(Table1[[#This Row],[order_date]])</f>
        <v>5</v>
      </c>
      <c r="O8163" s="3">
        <f>Table1[[#This Row],[sales]]-Table1[[#This Row],[profit]]</f>
        <v>1684.8400000000001</v>
      </c>
      <c r="P8163" s="3">
        <f>Table1[[#This Row],[sales]]*Table1[[#This Row],[quantity]]</f>
        <v>14273.12</v>
      </c>
      <c r="Q8163" s="9">
        <f>Table1[[#This Row],[delivery_date]]-Table1[[#This Row],[order_date]]</f>
        <v>6</v>
      </c>
    </row>
    <row r="8164" spans="1:17" x14ac:dyDescent="0.35">
      <c r="A8164" t="s">
        <v>8195</v>
      </c>
      <c r="B8164" t="s">
        <v>19</v>
      </c>
      <c r="C8164" t="s">
        <v>36</v>
      </c>
      <c r="D8164" s="2">
        <v>1004.2</v>
      </c>
      <c r="E8164">
        <v>0.3</v>
      </c>
      <c r="F8164">
        <v>5</v>
      </c>
      <c r="G8164" s="1">
        <v>45465</v>
      </c>
      <c r="H8164" s="1">
        <v>45471</v>
      </c>
      <c r="I8164" t="s">
        <v>31</v>
      </c>
      <c r="J8164" t="s">
        <v>27</v>
      </c>
      <c r="K8164" s="2">
        <v>120.92</v>
      </c>
      <c r="L8164" t="s">
        <v>34</v>
      </c>
      <c r="M8164">
        <f>YEAR(Table1[[#This Row],[order_date]])</f>
        <v>2024</v>
      </c>
      <c r="N8164">
        <f>MONTH(Table1[[#This Row],[order_date]])</f>
        <v>6</v>
      </c>
      <c r="O8164" s="3">
        <f>Table1[[#This Row],[sales]]-Table1[[#This Row],[profit]]</f>
        <v>883.28000000000009</v>
      </c>
      <c r="P8164" s="3">
        <f>Table1[[#This Row],[sales]]*Table1[[#This Row],[quantity]]</f>
        <v>5021</v>
      </c>
      <c r="Q8164" s="9">
        <f>Table1[[#This Row],[delivery_date]]-Table1[[#This Row],[order_date]]</f>
        <v>6</v>
      </c>
    </row>
    <row r="8165" spans="1:17" x14ac:dyDescent="0.35">
      <c r="A8165" t="s">
        <v>8196</v>
      </c>
      <c r="B8165" t="s">
        <v>25</v>
      </c>
      <c r="C8165" t="s">
        <v>26</v>
      </c>
      <c r="D8165" s="2">
        <v>206.83</v>
      </c>
      <c r="E8165">
        <v>0.33</v>
      </c>
      <c r="F8165">
        <v>5</v>
      </c>
      <c r="G8165" s="1">
        <v>45640</v>
      </c>
      <c r="H8165" s="1">
        <v>45641</v>
      </c>
      <c r="I8165" t="s">
        <v>15</v>
      </c>
      <c r="J8165" t="s">
        <v>16</v>
      </c>
      <c r="K8165" s="2">
        <v>59</v>
      </c>
      <c r="L8165" t="s">
        <v>39</v>
      </c>
      <c r="M8165">
        <f>YEAR(Table1[[#This Row],[order_date]])</f>
        <v>2024</v>
      </c>
      <c r="N8165">
        <f>MONTH(Table1[[#This Row],[order_date]])</f>
        <v>12</v>
      </c>
      <c r="O8165" s="3">
        <f>Table1[[#This Row],[sales]]-Table1[[#This Row],[profit]]</f>
        <v>147.83000000000001</v>
      </c>
      <c r="P8165" s="3">
        <f>Table1[[#This Row],[sales]]*Table1[[#This Row],[quantity]]</f>
        <v>1034.1500000000001</v>
      </c>
      <c r="Q8165" s="9">
        <f>Table1[[#This Row],[delivery_date]]-Table1[[#This Row],[order_date]]</f>
        <v>1</v>
      </c>
    </row>
    <row r="8166" spans="1:17" x14ac:dyDescent="0.35">
      <c r="A8166" t="s">
        <v>8197</v>
      </c>
      <c r="B8166" t="s">
        <v>25</v>
      </c>
      <c r="C8166" t="s">
        <v>14</v>
      </c>
      <c r="D8166" s="2">
        <v>1351.98</v>
      </c>
      <c r="E8166">
        <v>0.23</v>
      </c>
      <c r="F8166">
        <v>2</v>
      </c>
      <c r="G8166" s="1">
        <v>45049</v>
      </c>
      <c r="H8166" s="1">
        <v>45053</v>
      </c>
      <c r="I8166" t="s">
        <v>31</v>
      </c>
      <c r="J8166" t="s">
        <v>16</v>
      </c>
      <c r="K8166" s="2">
        <v>110.9</v>
      </c>
      <c r="L8166" t="s">
        <v>34</v>
      </c>
      <c r="M8166">
        <f>YEAR(Table1[[#This Row],[order_date]])</f>
        <v>2023</v>
      </c>
      <c r="N8166">
        <f>MONTH(Table1[[#This Row],[order_date]])</f>
        <v>5</v>
      </c>
      <c r="O8166" s="3">
        <f>Table1[[#This Row],[sales]]-Table1[[#This Row],[profit]]</f>
        <v>1241.08</v>
      </c>
      <c r="P8166" s="3">
        <f>Table1[[#This Row],[sales]]*Table1[[#This Row],[quantity]]</f>
        <v>2703.96</v>
      </c>
      <c r="Q8166" s="9">
        <f>Table1[[#This Row],[delivery_date]]-Table1[[#This Row],[order_date]]</f>
        <v>4</v>
      </c>
    </row>
    <row r="8167" spans="1:17" x14ac:dyDescent="0.35">
      <c r="A8167" t="s">
        <v>8198</v>
      </c>
      <c r="B8167" t="s">
        <v>19</v>
      </c>
      <c r="C8167" t="s">
        <v>26</v>
      </c>
      <c r="D8167" s="2">
        <v>1899.14</v>
      </c>
      <c r="E8167">
        <v>0.13</v>
      </c>
      <c r="F8167">
        <v>6</v>
      </c>
      <c r="G8167" s="1">
        <v>45015</v>
      </c>
      <c r="H8167" s="1">
        <v>45022</v>
      </c>
      <c r="I8167" t="s">
        <v>21</v>
      </c>
      <c r="J8167" t="s">
        <v>27</v>
      </c>
      <c r="K8167" s="2">
        <v>366.7</v>
      </c>
      <c r="L8167" t="s">
        <v>17</v>
      </c>
      <c r="M8167">
        <f>YEAR(Table1[[#This Row],[order_date]])</f>
        <v>2023</v>
      </c>
      <c r="N8167">
        <f>MONTH(Table1[[#This Row],[order_date]])</f>
        <v>3</v>
      </c>
      <c r="O8167" s="3">
        <f>Table1[[#This Row],[sales]]-Table1[[#This Row],[profit]]</f>
        <v>1532.44</v>
      </c>
      <c r="P8167" s="3">
        <f>Table1[[#This Row],[sales]]*Table1[[#This Row],[quantity]]</f>
        <v>11394.84</v>
      </c>
      <c r="Q8167" s="9">
        <f>Table1[[#This Row],[delivery_date]]-Table1[[#This Row],[order_date]]</f>
        <v>7</v>
      </c>
    </row>
    <row r="8168" spans="1:17" x14ac:dyDescent="0.35">
      <c r="A8168" t="s">
        <v>8199</v>
      </c>
      <c r="B8168" t="s">
        <v>25</v>
      </c>
      <c r="C8168" t="s">
        <v>26</v>
      </c>
      <c r="D8168" s="2">
        <v>4735.7299999999996</v>
      </c>
      <c r="E8168">
        <v>0.48</v>
      </c>
      <c r="F8168">
        <v>5</v>
      </c>
      <c r="G8168" s="1">
        <v>45498</v>
      </c>
      <c r="H8168" s="1">
        <v>45501</v>
      </c>
      <c r="I8168" t="s">
        <v>21</v>
      </c>
      <c r="J8168" t="s">
        <v>27</v>
      </c>
      <c r="K8168" s="2">
        <v>1394.15</v>
      </c>
      <c r="L8168" t="s">
        <v>34</v>
      </c>
      <c r="M8168">
        <f>YEAR(Table1[[#This Row],[order_date]])</f>
        <v>2024</v>
      </c>
      <c r="N8168">
        <f>MONTH(Table1[[#This Row],[order_date]])</f>
        <v>7</v>
      </c>
      <c r="O8168" s="3">
        <f>Table1[[#This Row],[sales]]-Table1[[#This Row],[profit]]</f>
        <v>3341.5799999999995</v>
      </c>
      <c r="P8168" s="3">
        <f>Table1[[#This Row],[sales]]*Table1[[#This Row],[quantity]]</f>
        <v>23678.649999999998</v>
      </c>
      <c r="Q8168" s="9">
        <f>Table1[[#This Row],[delivery_date]]-Table1[[#This Row],[order_date]]</f>
        <v>3</v>
      </c>
    </row>
    <row r="8169" spans="1:17" x14ac:dyDescent="0.35">
      <c r="A8169" t="s">
        <v>8200</v>
      </c>
      <c r="B8169" t="s">
        <v>41</v>
      </c>
      <c r="C8169" t="s">
        <v>26</v>
      </c>
      <c r="D8169" s="2">
        <v>2507.73</v>
      </c>
      <c r="E8169">
        <v>0.15</v>
      </c>
      <c r="F8169">
        <v>9</v>
      </c>
      <c r="G8169" s="1">
        <v>45257</v>
      </c>
      <c r="H8169" s="1">
        <v>45262</v>
      </c>
      <c r="I8169" t="s">
        <v>21</v>
      </c>
      <c r="J8169" t="s">
        <v>22</v>
      </c>
      <c r="K8169" s="2">
        <v>451.9</v>
      </c>
      <c r="L8169" t="s">
        <v>39</v>
      </c>
      <c r="M8169">
        <f>YEAR(Table1[[#This Row],[order_date]])</f>
        <v>2023</v>
      </c>
      <c r="N8169">
        <f>MONTH(Table1[[#This Row],[order_date]])</f>
        <v>11</v>
      </c>
      <c r="O8169" s="3">
        <f>Table1[[#This Row],[sales]]-Table1[[#This Row],[profit]]</f>
        <v>2055.83</v>
      </c>
      <c r="P8169" s="3">
        <f>Table1[[#This Row],[sales]]*Table1[[#This Row],[quantity]]</f>
        <v>22569.57</v>
      </c>
      <c r="Q8169" s="9">
        <f>Table1[[#This Row],[delivery_date]]-Table1[[#This Row],[order_date]]</f>
        <v>5</v>
      </c>
    </row>
    <row r="8170" spans="1:17" x14ac:dyDescent="0.35">
      <c r="A8170" t="s">
        <v>8201</v>
      </c>
      <c r="B8170" t="s">
        <v>41</v>
      </c>
      <c r="C8170" t="s">
        <v>20</v>
      </c>
      <c r="D8170" s="2">
        <v>2826.55</v>
      </c>
      <c r="E8170">
        <v>0.06</v>
      </c>
      <c r="F8170">
        <v>3</v>
      </c>
      <c r="G8170" s="1">
        <v>44998</v>
      </c>
      <c r="H8170" s="1">
        <v>45002</v>
      </c>
      <c r="I8170" t="s">
        <v>31</v>
      </c>
      <c r="J8170" t="s">
        <v>22</v>
      </c>
      <c r="K8170" s="2">
        <v>374.63</v>
      </c>
      <c r="L8170" t="s">
        <v>23</v>
      </c>
      <c r="M8170">
        <f>YEAR(Table1[[#This Row],[order_date]])</f>
        <v>2023</v>
      </c>
      <c r="N8170">
        <f>MONTH(Table1[[#This Row],[order_date]])</f>
        <v>3</v>
      </c>
      <c r="O8170" s="3">
        <f>Table1[[#This Row],[sales]]-Table1[[#This Row],[profit]]</f>
        <v>2451.92</v>
      </c>
      <c r="P8170" s="3">
        <f>Table1[[#This Row],[sales]]*Table1[[#This Row],[quantity]]</f>
        <v>8479.6500000000015</v>
      </c>
      <c r="Q8170" s="9">
        <f>Table1[[#This Row],[delivery_date]]-Table1[[#This Row],[order_date]]</f>
        <v>4</v>
      </c>
    </row>
    <row r="8171" spans="1:17" x14ac:dyDescent="0.35">
      <c r="A8171" t="s">
        <v>8202</v>
      </c>
      <c r="B8171" t="s">
        <v>13</v>
      </c>
      <c r="C8171" t="s">
        <v>20</v>
      </c>
      <c r="D8171" s="2">
        <v>4412.63</v>
      </c>
      <c r="E8171">
        <v>0.32</v>
      </c>
      <c r="F8171">
        <v>5</v>
      </c>
      <c r="G8171" s="1">
        <v>45382</v>
      </c>
      <c r="H8171" s="1">
        <v>45385</v>
      </c>
      <c r="I8171" t="s">
        <v>21</v>
      </c>
      <c r="J8171" t="s">
        <v>16</v>
      </c>
      <c r="K8171" s="2">
        <v>880.93</v>
      </c>
      <c r="L8171" t="s">
        <v>39</v>
      </c>
      <c r="M8171">
        <f>YEAR(Table1[[#This Row],[order_date]])</f>
        <v>2024</v>
      </c>
      <c r="N8171">
        <f>MONTH(Table1[[#This Row],[order_date]])</f>
        <v>3</v>
      </c>
      <c r="O8171" s="3">
        <f>Table1[[#This Row],[sales]]-Table1[[#This Row],[profit]]</f>
        <v>3531.7000000000003</v>
      </c>
      <c r="P8171" s="3">
        <f>Table1[[#This Row],[sales]]*Table1[[#This Row],[quantity]]</f>
        <v>22063.15</v>
      </c>
      <c r="Q8171" s="9">
        <f>Table1[[#This Row],[delivery_date]]-Table1[[#This Row],[order_date]]</f>
        <v>3</v>
      </c>
    </row>
    <row r="8172" spans="1:17" x14ac:dyDescent="0.35">
      <c r="A8172" t="s">
        <v>8203</v>
      </c>
      <c r="B8172" t="s">
        <v>25</v>
      </c>
      <c r="C8172" t="s">
        <v>36</v>
      </c>
      <c r="D8172" s="2">
        <v>4436.84</v>
      </c>
      <c r="E8172">
        <v>0.28999999999999998</v>
      </c>
      <c r="F8172">
        <v>3</v>
      </c>
      <c r="G8172" s="1">
        <v>45219</v>
      </c>
      <c r="H8172" s="1">
        <v>45221</v>
      </c>
      <c r="I8172" t="s">
        <v>15</v>
      </c>
      <c r="J8172" t="s">
        <v>22</v>
      </c>
      <c r="K8172" s="2">
        <v>506.45</v>
      </c>
      <c r="L8172" t="s">
        <v>23</v>
      </c>
      <c r="M8172">
        <f>YEAR(Table1[[#This Row],[order_date]])</f>
        <v>2023</v>
      </c>
      <c r="N8172">
        <f>MONTH(Table1[[#This Row],[order_date]])</f>
        <v>10</v>
      </c>
      <c r="O8172" s="3">
        <f>Table1[[#This Row],[sales]]-Table1[[#This Row],[profit]]</f>
        <v>3930.3900000000003</v>
      </c>
      <c r="P8172" s="3">
        <f>Table1[[#This Row],[sales]]*Table1[[#This Row],[quantity]]</f>
        <v>13310.52</v>
      </c>
      <c r="Q8172" s="9">
        <f>Table1[[#This Row],[delivery_date]]-Table1[[#This Row],[order_date]]</f>
        <v>2</v>
      </c>
    </row>
    <row r="8173" spans="1:17" x14ac:dyDescent="0.35">
      <c r="A8173" t="s">
        <v>8204</v>
      </c>
      <c r="B8173" t="s">
        <v>41</v>
      </c>
      <c r="C8173" t="s">
        <v>33</v>
      </c>
      <c r="D8173" s="2">
        <v>2686.79</v>
      </c>
      <c r="E8173">
        <v>0.38</v>
      </c>
      <c r="F8173">
        <v>9</v>
      </c>
      <c r="G8173" s="1">
        <v>45548</v>
      </c>
      <c r="H8173" s="1">
        <v>45554</v>
      </c>
      <c r="I8173" t="s">
        <v>21</v>
      </c>
      <c r="J8173" t="s">
        <v>27</v>
      </c>
      <c r="K8173" s="2">
        <v>655.30999999999995</v>
      </c>
      <c r="L8173" t="s">
        <v>39</v>
      </c>
      <c r="M8173">
        <f>YEAR(Table1[[#This Row],[order_date]])</f>
        <v>2024</v>
      </c>
      <c r="N8173">
        <f>MONTH(Table1[[#This Row],[order_date]])</f>
        <v>9</v>
      </c>
      <c r="O8173" s="3">
        <f>Table1[[#This Row],[sales]]-Table1[[#This Row],[profit]]</f>
        <v>2031.48</v>
      </c>
      <c r="P8173" s="3">
        <f>Table1[[#This Row],[sales]]*Table1[[#This Row],[quantity]]</f>
        <v>24181.11</v>
      </c>
      <c r="Q8173" s="9">
        <f>Table1[[#This Row],[delivery_date]]-Table1[[#This Row],[order_date]]</f>
        <v>6</v>
      </c>
    </row>
    <row r="8174" spans="1:17" x14ac:dyDescent="0.35">
      <c r="A8174" t="s">
        <v>8205</v>
      </c>
      <c r="B8174" t="s">
        <v>19</v>
      </c>
      <c r="C8174" t="s">
        <v>14</v>
      </c>
      <c r="D8174" s="2">
        <v>657.15</v>
      </c>
      <c r="E8174">
        <v>0.38</v>
      </c>
      <c r="F8174">
        <v>9</v>
      </c>
      <c r="G8174" s="1">
        <v>45052</v>
      </c>
      <c r="H8174" s="1">
        <v>45058</v>
      </c>
      <c r="I8174" t="s">
        <v>21</v>
      </c>
      <c r="J8174" t="s">
        <v>22</v>
      </c>
      <c r="K8174" s="2">
        <v>174.58</v>
      </c>
      <c r="L8174" t="s">
        <v>28</v>
      </c>
      <c r="M8174">
        <f>YEAR(Table1[[#This Row],[order_date]])</f>
        <v>2023</v>
      </c>
      <c r="N8174">
        <f>MONTH(Table1[[#This Row],[order_date]])</f>
        <v>5</v>
      </c>
      <c r="O8174" s="3">
        <f>Table1[[#This Row],[sales]]-Table1[[#This Row],[profit]]</f>
        <v>482.56999999999994</v>
      </c>
      <c r="P8174" s="3">
        <f>Table1[[#This Row],[sales]]*Table1[[#This Row],[quantity]]</f>
        <v>5914.3499999999995</v>
      </c>
      <c r="Q8174" s="9">
        <f>Table1[[#This Row],[delivery_date]]-Table1[[#This Row],[order_date]]</f>
        <v>6</v>
      </c>
    </row>
    <row r="8175" spans="1:17" x14ac:dyDescent="0.35">
      <c r="A8175" t="s">
        <v>8206</v>
      </c>
      <c r="B8175" t="s">
        <v>25</v>
      </c>
      <c r="C8175" t="s">
        <v>20</v>
      </c>
      <c r="D8175" s="2">
        <v>1425.53</v>
      </c>
      <c r="E8175">
        <v>0.31</v>
      </c>
      <c r="F8175">
        <v>7</v>
      </c>
      <c r="G8175" s="1">
        <v>45486</v>
      </c>
      <c r="H8175" s="1">
        <v>45491</v>
      </c>
      <c r="I8175" t="s">
        <v>31</v>
      </c>
      <c r="J8175" t="s">
        <v>27</v>
      </c>
      <c r="K8175" s="2">
        <v>196.82</v>
      </c>
      <c r="L8175" t="s">
        <v>39</v>
      </c>
      <c r="M8175">
        <f>YEAR(Table1[[#This Row],[order_date]])</f>
        <v>2024</v>
      </c>
      <c r="N8175">
        <f>MONTH(Table1[[#This Row],[order_date]])</f>
        <v>7</v>
      </c>
      <c r="O8175" s="3">
        <f>Table1[[#This Row],[sales]]-Table1[[#This Row],[profit]]</f>
        <v>1228.71</v>
      </c>
      <c r="P8175" s="3">
        <f>Table1[[#This Row],[sales]]*Table1[[#This Row],[quantity]]</f>
        <v>9978.7099999999991</v>
      </c>
      <c r="Q8175" s="9">
        <f>Table1[[#This Row],[delivery_date]]-Table1[[#This Row],[order_date]]</f>
        <v>5</v>
      </c>
    </row>
    <row r="8176" spans="1:17" x14ac:dyDescent="0.35">
      <c r="A8176" t="s">
        <v>8207</v>
      </c>
      <c r="B8176" t="s">
        <v>41</v>
      </c>
      <c r="C8176" t="s">
        <v>26</v>
      </c>
      <c r="D8176" s="2">
        <v>2338.75</v>
      </c>
      <c r="E8176">
        <v>0.1</v>
      </c>
      <c r="F8176">
        <v>1</v>
      </c>
      <c r="G8176" s="1">
        <v>45178</v>
      </c>
      <c r="H8176" s="1">
        <v>45179</v>
      </c>
      <c r="I8176" t="s">
        <v>15</v>
      </c>
      <c r="J8176" t="s">
        <v>22</v>
      </c>
      <c r="K8176" s="2">
        <v>568.85</v>
      </c>
      <c r="L8176" t="s">
        <v>39</v>
      </c>
      <c r="M8176">
        <f>YEAR(Table1[[#This Row],[order_date]])</f>
        <v>2023</v>
      </c>
      <c r="N8176">
        <f>MONTH(Table1[[#This Row],[order_date]])</f>
        <v>9</v>
      </c>
      <c r="O8176" s="3">
        <f>Table1[[#This Row],[sales]]-Table1[[#This Row],[profit]]</f>
        <v>1769.9</v>
      </c>
      <c r="P8176" s="3">
        <f>Table1[[#This Row],[sales]]*Table1[[#This Row],[quantity]]</f>
        <v>2338.75</v>
      </c>
      <c r="Q8176" s="9">
        <f>Table1[[#This Row],[delivery_date]]-Table1[[#This Row],[order_date]]</f>
        <v>1</v>
      </c>
    </row>
    <row r="8177" spans="1:17" x14ac:dyDescent="0.35">
      <c r="A8177" t="s">
        <v>8208</v>
      </c>
      <c r="B8177" t="s">
        <v>25</v>
      </c>
      <c r="C8177" t="s">
        <v>33</v>
      </c>
      <c r="D8177" s="2">
        <v>3780.73</v>
      </c>
      <c r="E8177">
        <v>0.44</v>
      </c>
      <c r="F8177">
        <v>9</v>
      </c>
      <c r="G8177" s="1">
        <v>45398</v>
      </c>
      <c r="H8177" s="1">
        <v>45399</v>
      </c>
      <c r="I8177" t="s">
        <v>15</v>
      </c>
      <c r="J8177" t="s">
        <v>27</v>
      </c>
      <c r="K8177" s="2">
        <v>978.53</v>
      </c>
      <c r="L8177" t="s">
        <v>34</v>
      </c>
      <c r="M8177">
        <f>YEAR(Table1[[#This Row],[order_date]])</f>
        <v>2024</v>
      </c>
      <c r="N8177">
        <f>MONTH(Table1[[#This Row],[order_date]])</f>
        <v>4</v>
      </c>
      <c r="O8177" s="3">
        <f>Table1[[#This Row],[sales]]-Table1[[#This Row],[profit]]</f>
        <v>2802.2</v>
      </c>
      <c r="P8177" s="3">
        <f>Table1[[#This Row],[sales]]*Table1[[#This Row],[quantity]]</f>
        <v>34026.57</v>
      </c>
      <c r="Q8177" s="9">
        <f>Table1[[#This Row],[delivery_date]]-Table1[[#This Row],[order_date]]</f>
        <v>1</v>
      </c>
    </row>
    <row r="8178" spans="1:17" x14ac:dyDescent="0.35">
      <c r="A8178" t="s">
        <v>8209</v>
      </c>
      <c r="B8178" t="s">
        <v>19</v>
      </c>
      <c r="C8178" t="s">
        <v>14</v>
      </c>
      <c r="D8178" s="2">
        <v>3587.24</v>
      </c>
      <c r="E8178">
        <v>0.12</v>
      </c>
      <c r="F8178">
        <v>9</v>
      </c>
      <c r="G8178" s="1">
        <v>45195</v>
      </c>
      <c r="H8178" s="1">
        <v>45197</v>
      </c>
      <c r="I8178" t="s">
        <v>21</v>
      </c>
      <c r="J8178" t="s">
        <v>16</v>
      </c>
      <c r="K8178" s="2">
        <v>545.24</v>
      </c>
      <c r="L8178" t="s">
        <v>48</v>
      </c>
      <c r="M8178">
        <f>YEAR(Table1[[#This Row],[order_date]])</f>
        <v>2023</v>
      </c>
      <c r="N8178">
        <f>MONTH(Table1[[#This Row],[order_date]])</f>
        <v>9</v>
      </c>
      <c r="O8178" s="3">
        <f>Table1[[#This Row],[sales]]-Table1[[#This Row],[profit]]</f>
        <v>3042</v>
      </c>
      <c r="P8178" s="3">
        <f>Table1[[#This Row],[sales]]*Table1[[#This Row],[quantity]]</f>
        <v>32285.159999999996</v>
      </c>
      <c r="Q8178" s="9">
        <f>Table1[[#This Row],[delivery_date]]-Table1[[#This Row],[order_date]]</f>
        <v>2</v>
      </c>
    </row>
    <row r="8179" spans="1:17" x14ac:dyDescent="0.35">
      <c r="A8179" t="s">
        <v>8210</v>
      </c>
      <c r="B8179" t="s">
        <v>41</v>
      </c>
      <c r="C8179" t="s">
        <v>14</v>
      </c>
      <c r="D8179" s="2">
        <v>3249.27</v>
      </c>
      <c r="E8179">
        <v>0.05</v>
      </c>
      <c r="F8179">
        <v>5</v>
      </c>
      <c r="G8179" s="1">
        <v>45157</v>
      </c>
      <c r="H8179" s="1">
        <v>45160</v>
      </c>
      <c r="I8179" t="s">
        <v>15</v>
      </c>
      <c r="J8179" t="s">
        <v>27</v>
      </c>
      <c r="K8179" s="2">
        <v>933.97</v>
      </c>
      <c r="L8179" t="s">
        <v>28</v>
      </c>
      <c r="M8179">
        <f>YEAR(Table1[[#This Row],[order_date]])</f>
        <v>2023</v>
      </c>
      <c r="N8179">
        <f>MONTH(Table1[[#This Row],[order_date]])</f>
        <v>8</v>
      </c>
      <c r="O8179" s="3">
        <f>Table1[[#This Row],[sales]]-Table1[[#This Row],[profit]]</f>
        <v>2315.3000000000002</v>
      </c>
      <c r="P8179" s="3">
        <f>Table1[[#This Row],[sales]]*Table1[[#This Row],[quantity]]</f>
        <v>16246.35</v>
      </c>
      <c r="Q8179" s="9">
        <f>Table1[[#This Row],[delivery_date]]-Table1[[#This Row],[order_date]]</f>
        <v>3</v>
      </c>
    </row>
    <row r="8180" spans="1:17" x14ac:dyDescent="0.35">
      <c r="A8180" t="s">
        <v>8211</v>
      </c>
      <c r="B8180" t="s">
        <v>13</v>
      </c>
      <c r="C8180" t="s">
        <v>14</v>
      </c>
      <c r="D8180" s="2">
        <v>4413.2</v>
      </c>
      <c r="E8180">
        <v>0.15</v>
      </c>
      <c r="F8180">
        <v>2</v>
      </c>
      <c r="G8180" s="1">
        <v>45241</v>
      </c>
      <c r="H8180" s="1">
        <v>45246</v>
      </c>
      <c r="I8180" t="s">
        <v>21</v>
      </c>
      <c r="J8180" t="s">
        <v>27</v>
      </c>
      <c r="K8180" s="2">
        <v>981.73</v>
      </c>
      <c r="L8180" t="s">
        <v>48</v>
      </c>
      <c r="M8180">
        <f>YEAR(Table1[[#This Row],[order_date]])</f>
        <v>2023</v>
      </c>
      <c r="N8180">
        <f>MONTH(Table1[[#This Row],[order_date]])</f>
        <v>11</v>
      </c>
      <c r="O8180" s="3">
        <f>Table1[[#This Row],[sales]]-Table1[[#This Row],[profit]]</f>
        <v>3431.47</v>
      </c>
      <c r="P8180" s="3">
        <f>Table1[[#This Row],[sales]]*Table1[[#This Row],[quantity]]</f>
        <v>8826.4</v>
      </c>
      <c r="Q8180" s="9">
        <f>Table1[[#This Row],[delivery_date]]-Table1[[#This Row],[order_date]]</f>
        <v>5</v>
      </c>
    </row>
    <row r="8181" spans="1:17" x14ac:dyDescent="0.35">
      <c r="A8181" t="s">
        <v>8212</v>
      </c>
      <c r="B8181" t="s">
        <v>13</v>
      </c>
      <c r="C8181" t="s">
        <v>14</v>
      </c>
      <c r="D8181" s="2">
        <v>4032.97</v>
      </c>
      <c r="E8181">
        <v>0.24</v>
      </c>
      <c r="F8181">
        <v>1</v>
      </c>
      <c r="G8181" s="1">
        <v>45453</v>
      </c>
      <c r="H8181" s="1">
        <v>45457</v>
      </c>
      <c r="I8181" t="s">
        <v>15</v>
      </c>
      <c r="J8181" t="s">
        <v>16</v>
      </c>
      <c r="K8181" s="2">
        <v>662.04</v>
      </c>
      <c r="L8181" t="s">
        <v>34</v>
      </c>
      <c r="M8181">
        <f>YEAR(Table1[[#This Row],[order_date]])</f>
        <v>2024</v>
      </c>
      <c r="N8181">
        <f>MONTH(Table1[[#This Row],[order_date]])</f>
        <v>6</v>
      </c>
      <c r="O8181" s="3">
        <f>Table1[[#This Row],[sales]]-Table1[[#This Row],[profit]]</f>
        <v>3370.93</v>
      </c>
      <c r="P8181" s="3">
        <f>Table1[[#This Row],[sales]]*Table1[[#This Row],[quantity]]</f>
        <v>4032.97</v>
      </c>
      <c r="Q8181" s="9">
        <f>Table1[[#This Row],[delivery_date]]-Table1[[#This Row],[order_date]]</f>
        <v>4</v>
      </c>
    </row>
    <row r="8182" spans="1:17" x14ac:dyDescent="0.35">
      <c r="A8182" t="s">
        <v>8213</v>
      </c>
      <c r="B8182" t="s">
        <v>25</v>
      </c>
      <c r="C8182" t="s">
        <v>36</v>
      </c>
      <c r="D8182" s="2">
        <v>4912.3599999999997</v>
      </c>
      <c r="E8182">
        <v>0.1</v>
      </c>
      <c r="F8182">
        <v>2</v>
      </c>
      <c r="G8182" s="1">
        <v>45462</v>
      </c>
      <c r="H8182" s="1">
        <v>45464</v>
      </c>
      <c r="I8182" t="s">
        <v>31</v>
      </c>
      <c r="J8182" t="s">
        <v>27</v>
      </c>
      <c r="K8182" s="2">
        <v>995.37</v>
      </c>
      <c r="L8182" t="s">
        <v>39</v>
      </c>
      <c r="M8182">
        <f>YEAR(Table1[[#This Row],[order_date]])</f>
        <v>2024</v>
      </c>
      <c r="N8182">
        <f>MONTH(Table1[[#This Row],[order_date]])</f>
        <v>6</v>
      </c>
      <c r="O8182" s="3">
        <f>Table1[[#This Row],[sales]]-Table1[[#This Row],[profit]]</f>
        <v>3916.99</v>
      </c>
      <c r="P8182" s="3">
        <f>Table1[[#This Row],[sales]]*Table1[[#This Row],[quantity]]</f>
        <v>9824.7199999999993</v>
      </c>
      <c r="Q8182" s="9">
        <f>Table1[[#This Row],[delivery_date]]-Table1[[#This Row],[order_date]]</f>
        <v>2</v>
      </c>
    </row>
    <row r="8183" spans="1:17" x14ac:dyDescent="0.35">
      <c r="A8183" t="s">
        <v>8214</v>
      </c>
      <c r="B8183" t="s">
        <v>19</v>
      </c>
      <c r="C8183" t="s">
        <v>14</v>
      </c>
      <c r="D8183" s="2">
        <v>4456.88</v>
      </c>
      <c r="E8183">
        <v>0.17</v>
      </c>
      <c r="F8183">
        <v>4</v>
      </c>
      <c r="G8183" s="1">
        <v>45544</v>
      </c>
      <c r="H8183" s="1">
        <v>45550</v>
      </c>
      <c r="I8183" t="s">
        <v>21</v>
      </c>
      <c r="J8183" t="s">
        <v>16</v>
      </c>
      <c r="K8183" s="2">
        <v>776.55</v>
      </c>
      <c r="L8183" t="s">
        <v>39</v>
      </c>
      <c r="M8183">
        <f>YEAR(Table1[[#This Row],[order_date]])</f>
        <v>2024</v>
      </c>
      <c r="N8183">
        <f>MONTH(Table1[[#This Row],[order_date]])</f>
        <v>9</v>
      </c>
      <c r="O8183" s="3">
        <f>Table1[[#This Row],[sales]]-Table1[[#This Row],[profit]]</f>
        <v>3680.33</v>
      </c>
      <c r="P8183" s="3">
        <f>Table1[[#This Row],[sales]]*Table1[[#This Row],[quantity]]</f>
        <v>17827.52</v>
      </c>
      <c r="Q8183" s="9">
        <f>Table1[[#This Row],[delivery_date]]-Table1[[#This Row],[order_date]]</f>
        <v>6</v>
      </c>
    </row>
    <row r="8184" spans="1:17" x14ac:dyDescent="0.35">
      <c r="A8184" t="s">
        <v>8215</v>
      </c>
      <c r="B8184" t="s">
        <v>41</v>
      </c>
      <c r="C8184" t="s">
        <v>33</v>
      </c>
      <c r="D8184" s="2">
        <v>1058.72</v>
      </c>
      <c r="E8184">
        <v>0.26</v>
      </c>
      <c r="F8184">
        <v>4</v>
      </c>
      <c r="G8184" s="1">
        <v>45398</v>
      </c>
      <c r="H8184" s="1">
        <v>45404</v>
      </c>
      <c r="I8184" t="s">
        <v>21</v>
      </c>
      <c r="J8184" t="s">
        <v>27</v>
      </c>
      <c r="K8184" s="2">
        <v>96.6</v>
      </c>
      <c r="L8184" t="s">
        <v>48</v>
      </c>
      <c r="M8184">
        <f>YEAR(Table1[[#This Row],[order_date]])</f>
        <v>2024</v>
      </c>
      <c r="N8184">
        <f>MONTH(Table1[[#This Row],[order_date]])</f>
        <v>4</v>
      </c>
      <c r="O8184" s="3">
        <f>Table1[[#This Row],[sales]]-Table1[[#This Row],[profit]]</f>
        <v>962.12</v>
      </c>
      <c r="P8184" s="3">
        <f>Table1[[#This Row],[sales]]*Table1[[#This Row],[quantity]]</f>
        <v>4234.88</v>
      </c>
      <c r="Q8184" s="9">
        <f>Table1[[#This Row],[delivery_date]]-Table1[[#This Row],[order_date]]</f>
        <v>6</v>
      </c>
    </row>
    <row r="8185" spans="1:17" x14ac:dyDescent="0.35">
      <c r="A8185" t="s">
        <v>8216</v>
      </c>
      <c r="B8185" t="s">
        <v>19</v>
      </c>
      <c r="C8185" t="s">
        <v>20</v>
      </c>
      <c r="D8185" s="2">
        <v>382.32</v>
      </c>
      <c r="E8185">
        <v>0.16</v>
      </c>
      <c r="F8185">
        <v>1</v>
      </c>
      <c r="G8185" s="1">
        <v>45557</v>
      </c>
      <c r="H8185" s="1">
        <v>45559</v>
      </c>
      <c r="I8185" t="s">
        <v>15</v>
      </c>
      <c r="J8185" t="s">
        <v>27</v>
      </c>
      <c r="K8185" s="2">
        <v>63.3</v>
      </c>
      <c r="L8185" t="s">
        <v>39</v>
      </c>
      <c r="M8185">
        <f>YEAR(Table1[[#This Row],[order_date]])</f>
        <v>2024</v>
      </c>
      <c r="N8185">
        <f>MONTH(Table1[[#This Row],[order_date]])</f>
        <v>9</v>
      </c>
      <c r="O8185" s="3">
        <f>Table1[[#This Row],[sales]]-Table1[[#This Row],[profit]]</f>
        <v>319.02</v>
      </c>
      <c r="P8185" s="3">
        <f>Table1[[#This Row],[sales]]*Table1[[#This Row],[quantity]]</f>
        <v>382.32</v>
      </c>
      <c r="Q8185" s="9">
        <f>Table1[[#This Row],[delivery_date]]-Table1[[#This Row],[order_date]]</f>
        <v>2</v>
      </c>
    </row>
    <row r="8186" spans="1:17" x14ac:dyDescent="0.35">
      <c r="A8186" t="s">
        <v>8217</v>
      </c>
      <c r="B8186" t="s">
        <v>41</v>
      </c>
      <c r="C8186" t="s">
        <v>33</v>
      </c>
      <c r="D8186" s="2">
        <v>2131.1</v>
      </c>
      <c r="E8186">
        <v>0.04</v>
      </c>
      <c r="F8186">
        <v>8</v>
      </c>
      <c r="G8186" s="1">
        <v>45096</v>
      </c>
      <c r="H8186" s="1">
        <v>45103</v>
      </c>
      <c r="I8186" t="s">
        <v>21</v>
      </c>
      <c r="J8186" t="s">
        <v>27</v>
      </c>
      <c r="K8186" s="2">
        <v>403.64</v>
      </c>
      <c r="L8186" t="s">
        <v>23</v>
      </c>
      <c r="M8186">
        <f>YEAR(Table1[[#This Row],[order_date]])</f>
        <v>2023</v>
      </c>
      <c r="N8186">
        <f>MONTH(Table1[[#This Row],[order_date]])</f>
        <v>6</v>
      </c>
      <c r="O8186" s="3">
        <f>Table1[[#This Row],[sales]]-Table1[[#This Row],[profit]]</f>
        <v>1727.46</v>
      </c>
      <c r="P8186" s="3">
        <f>Table1[[#This Row],[sales]]*Table1[[#This Row],[quantity]]</f>
        <v>17048.8</v>
      </c>
      <c r="Q8186" s="9">
        <f>Table1[[#This Row],[delivery_date]]-Table1[[#This Row],[order_date]]</f>
        <v>7</v>
      </c>
    </row>
    <row r="8187" spans="1:17" x14ac:dyDescent="0.35">
      <c r="A8187" t="s">
        <v>8218</v>
      </c>
      <c r="B8187" t="s">
        <v>25</v>
      </c>
      <c r="C8187" t="s">
        <v>26</v>
      </c>
      <c r="D8187" s="2">
        <v>3125.77</v>
      </c>
      <c r="E8187">
        <v>0.1</v>
      </c>
      <c r="F8187">
        <v>8</v>
      </c>
      <c r="G8187" s="1">
        <v>45041</v>
      </c>
      <c r="H8187" s="1">
        <v>45043</v>
      </c>
      <c r="I8187" t="s">
        <v>31</v>
      </c>
      <c r="J8187" t="s">
        <v>16</v>
      </c>
      <c r="K8187" s="2">
        <v>281.79000000000002</v>
      </c>
      <c r="L8187" t="s">
        <v>39</v>
      </c>
      <c r="M8187">
        <f>YEAR(Table1[[#This Row],[order_date]])</f>
        <v>2023</v>
      </c>
      <c r="N8187">
        <f>MONTH(Table1[[#This Row],[order_date]])</f>
        <v>4</v>
      </c>
      <c r="O8187" s="3">
        <f>Table1[[#This Row],[sales]]-Table1[[#This Row],[profit]]</f>
        <v>2843.98</v>
      </c>
      <c r="P8187" s="3">
        <f>Table1[[#This Row],[sales]]*Table1[[#This Row],[quantity]]</f>
        <v>25006.16</v>
      </c>
      <c r="Q8187" s="9">
        <f>Table1[[#This Row],[delivery_date]]-Table1[[#This Row],[order_date]]</f>
        <v>2</v>
      </c>
    </row>
    <row r="8188" spans="1:17" x14ac:dyDescent="0.35">
      <c r="A8188" t="s">
        <v>8219</v>
      </c>
      <c r="B8188" t="s">
        <v>41</v>
      </c>
      <c r="C8188" t="s">
        <v>36</v>
      </c>
      <c r="D8188" s="2">
        <v>3251.21</v>
      </c>
      <c r="E8188">
        <v>0.4</v>
      </c>
      <c r="F8188">
        <v>8</v>
      </c>
      <c r="G8188" s="1">
        <v>45573</v>
      </c>
      <c r="H8188" s="1">
        <v>45575</v>
      </c>
      <c r="I8188" t="s">
        <v>21</v>
      </c>
      <c r="J8188" t="s">
        <v>22</v>
      </c>
      <c r="K8188" s="2">
        <v>887.32</v>
      </c>
      <c r="L8188" t="s">
        <v>28</v>
      </c>
      <c r="M8188">
        <f>YEAR(Table1[[#This Row],[order_date]])</f>
        <v>2024</v>
      </c>
      <c r="N8188">
        <f>MONTH(Table1[[#This Row],[order_date]])</f>
        <v>10</v>
      </c>
      <c r="O8188" s="3">
        <f>Table1[[#This Row],[sales]]-Table1[[#This Row],[profit]]</f>
        <v>2363.89</v>
      </c>
      <c r="P8188" s="3">
        <f>Table1[[#This Row],[sales]]*Table1[[#This Row],[quantity]]</f>
        <v>26009.68</v>
      </c>
      <c r="Q8188" s="9">
        <f>Table1[[#This Row],[delivery_date]]-Table1[[#This Row],[order_date]]</f>
        <v>2</v>
      </c>
    </row>
    <row r="8189" spans="1:17" x14ac:dyDescent="0.35">
      <c r="A8189" t="s">
        <v>8220</v>
      </c>
      <c r="B8189" t="s">
        <v>19</v>
      </c>
      <c r="C8189" t="s">
        <v>36</v>
      </c>
      <c r="D8189" s="2">
        <v>1410.81</v>
      </c>
      <c r="E8189">
        <v>0.48</v>
      </c>
      <c r="F8189">
        <v>5</v>
      </c>
      <c r="G8189" s="1">
        <v>45298</v>
      </c>
      <c r="H8189" s="1">
        <v>45305</v>
      </c>
      <c r="I8189" t="s">
        <v>31</v>
      </c>
      <c r="J8189" t="s">
        <v>22</v>
      </c>
      <c r="K8189" s="2">
        <v>280.99</v>
      </c>
      <c r="L8189" t="s">
        <v>39</v>
      </c>
      <c r="M8189">
        <f>YEAR(Table1[[#This Row],[order_date]])</f>
        <v>2024</v>
      </c>
      <c r="N8189">
        <f>MONTH(Table1[[#This Row],[order_date]])</f>
        <v>1</v>
      </c>
      <c r="O8189" s="3">
        <f>Table1[[#This Row],[sales]]-Table1[[#This Row],[profit]]</f>
        <v>1129.82</v>
      </c>
      <c r="P8189" s="3">
        <f>Table1[[#This Row],[sales]]*Table1[[#This Row],[quantity]]</f>
        <v>7054.0499999999993</v>
      </c>
      <c r="Q8189" s="9">
        <f>Table1[[#This Row],[delivery_date]]-Table1[[#This Row],[order_date]]</f>
        <v>7</v>
      </c>
    </row>
    <row r="8190" spans="1:17" x14ac:dyDescent="0.35">
      <c r="A8190" t="s">
        <v>8221</v>
      </c>
      <c r="B8190" t="s">
        <v>19</v>
      </c>
      <c r="C8190" t="s">
        <v>26</v>
      </c>
      <c r="D8190" s="2">
        <v>4313.42</v>
      </c>
      <c r="E8190">
        <v>7.0000000000000007E-2</v>
      </c>
      <c r="F8190">
        <v>2</v>
      </c>
      <c r="G8190" s="1">
        <v>45078</v>
      </c>
      <c r="H8190" s="1">
        <v>45082</v>
      </c>
      <c r="I8190" t="s">
        <v>21</v>
      </c>
      <c r="J8190" t="s">
        <v>16</v>
      </c>
      <c r="K8190" s="2">
        <v>715.87</v>
      </c>
      <c r="L8190" t="s">
        <v>39</v>
      </c>
      <c r="M8190">
        <f>YEAR(Table1[[#This Row],[order_date]])</f>
        <v>2023</v>
      </c>
      <c r="N8190">
        <f>MONTH(Table1[[#This Row],[order_date]])</f>
        <v>6</v>
      </c>
      <c r="O8190" s="3">
        <f>Table1[[#This Row],[sales]]-Table1[[#This Row],[profit]]</f>
        <v>3597.55</v>
      </c>
      <c r="P8190" s="3">
        <f>Table1[[#This Row],[sales]]*Table1[[#This Row],[quantity]]</f>
        <v>8626.84</v>
      </c>
      <c r="Q8190" s="9">
        <f>Table1[[#This Row],[delivery_date]]-Table1[[#This Row],[order_date]]</f>
        <v>4</v>
      </c>
    </row>
    <row r="8191" spans="1:17" x14ac:dyDescent="0.35">
      <c r="A8191" t="s">
        <v>8222</v>
      </c>
      <c r="B8191" t="s">
        <v>25</v>
      </c>
      <c r="C8191" t="s">
        <v>33</v>
      </c>
      <c r="D8191" s="2">
        <v>1713.31</v>
      </c>
      <c r="E8191">
        <v>0.34</v>
      </c>
      <c r="F8191">
        <v>4</v>
      </c>
      <c r="G8191" s="1">
        <v>45209</v>
      </c>
      <c r="H8191" s="1">
        <v>45216</v>
      </c>
      <c r="I8191" t="s">
        <v>15</v>
      </c>
      <c r="J8191" t="s">
        <v>16</v>
      </c>
      <c r="K8191" s="2">
        <v>421.67</v>
      </c>
      <c r="L8191" t="s">
        <v>48</v>
      </c>
      <c r="M8191">
        <f>YEAR(Table1[[#This Row],[order_date]])</f>
        <v>2023</v>
      </c>
      <c r="N8191">
        <f>MONTH(Table1[[#This Row],[order_date]])</f>
        <v>10</v>
      </c>
      <c r="O8191" s="3">
        <f>Table1[[#This Row],[sales]]-Table1[[#This Row],[profit]]</f>
        <v>1291.6399999999999</v>
      </c>
      <c r="P8191" s="3">
        <f>Table1[[#This Row],[sales]]*Table1[[#This Row],[quantity]]</f>
        <v>6853.24</v>
      </c>
      <c r="Q8191" s="9">
        <f>Table1[[#This Row],[delivery_date]]-Table1[[#This Row],[order_date]]</f>
        <v>7</v>
      </c>
    </row>
    <row r="8192" spans="1:17" x14ac:dyDescent="0.35">
      <c r="A8192" t="s">
        <v>8223</v>
      </c>
      <c r="B8192" t="s">
        <v>19</v>
      </c>
      <c r="C8192" t="s">
        <v>33</v>
      </c>
      <c r="D8192" s="2">
        <v>4603.66</v>
      </c>
      <c r="E8192">
        <v>0.45</v>
      </c>
      <c r="F8192">
        <v>1</v>
      </c>
      <c r="G8192" s="1">
        <v>45411</v>
      </c>
      <c r="H8192" s="1">
        <v>45413</v>
      </c>
      <c r="I8192" t="s">
        <v>31</v>
      </c>
      <c r="J8192" t="s">
        <v>27</v>
      </c>
      <c r="K8192" s="2">
        <v>1112.08</v>
      </c>
      <c r="L8192" t="s">
        <v>34</v>
      </c>
      <c r="M8192">
        <f>YEAR(Table1[[#This Row],[order_date]])</f>
        <v>2024</v>
      </c>
      <c r="N8192">
        <f>MONTH(Table1[[#This Row],[order_date]])</f>
        <v>4</v>
      </c>
      <c r="O8192" s="3">
        <f>Table1[[#This Row],[sales]]-Table1[[#This Row],[profit]]</f>
        <v>3491.58</v>
      </c>
      <c r="P8192" s="3">
        <f>Table1[[#This Row],[sales]]*Table1[[#This Row],[quantity]]</f>
        <v>4603.66</v>
      </c>
      <c r="Q8192" s="9">
        <f>Table1[[#This Row],[delivery_date]]-Table1[[#This Row],[order_date]]</f>
        <v>2</v>
      </c>
    </row>
    <row r="8193" spans="1:17" x14ac:dyDescent="0.35">
      <c r="A8193" t="s">
        <v>8224</v>
      </c>
      <c r="B8193" t="s">
        <v>41</v>
      </c>
      <c r="C8193" t="s">
        <v>26</v>
      </c>
      <c r="D8193" s="2">
        <v>2410.85</v>
      </c>
      <c r="E8193">
        <v>0.15</v>
      </c>
      <c r="F8193">
        <v>1</v>
      </c>
      <c r="G8193" s="1">
        <v>45565</v>
      </c>
      <c r="H8193" s="1">
        <v>45566</v>
      </c>
      <c r="I8193" t="s">
        <v>15</v>
      </c>
      <c r="J8193" t="s">
        <v>16</v>
      </c>
      <c r="K8193" s="2">
        <v>353.75</v>
      </c>
      <c r="L8193" t="s">
        <v>39</v>
      </c>
      <c r="M8193">
        <f>YEAR(Table1[[#This Row],[order_date]])</f>
        <v>2024</v>
      </c>
      <c r="N8193">
        <f>MONTH(Table1[[#This Row],[order_date]])</f>
        <v>9</v>
      </c>
      <c r="O8193" s="3">
        <f>Table1[[#This Row],[sales]]-Table1[[#This Row],[profit]]</f>
        <v>2057.1</v>
      </c>
      <c r="P8193" s="3">
        <f>Table1[[#This Row],[sales]]*Table1[[#This Row],[quantity]]</f>
        <v>2410.85</v>
      </c>
      <c r="Q8193" s="9">
        <f>Table1[[#This Row],[delivery_date]]-Table1[[#This Row],[order_date]]</f>
        <v>1</v>
      </c>
    </row>
    <row r="8194" spans="1:17" x14ac:dyDescent="0.35">
      <c r="A8194" t="s">
        <v>8225</v>
      </c>
      <c r="B8194" t="s">
        <v>25</v>
      </c>
      <c r="C8194" t="s">
        <v>14</v>
      </c>
      <c r="D8194" s="2">
        <v>150.91</v>
      </c>
      <c r="E8194">
        <v>0.41</v>
      </c>
      <c r="F8194">
        <v>3</v>
      </c>
      <c r="G8194" s="1">
        <v>45291</v>
      </c>
      <c r="H8194" s="1">
        <v>45292</v>
      </c>
      <c r="I8194" t="s">
        <v>21</v>
      </c>
      <c r="J8194" t="s">
        <v>16</v>
      </c>
      <c r="K8194" s="2">
        <v>24.4</v>
      </c>
      <c r="L8194" t="s">
        <v>28</v>
      </c>
      <c r="M8194">
        <f>YEAR(Table1[[#This Row],[order_date]])</f>
        <v>2023</v>
      </c>
      <c r="N8194">
        <f>MONTH(Table1[[#This Row],[order_date]])</f>
        <v>12</v>
      </c>
      <c r="O8194" s="3">
        <f>Table1[[#This Row],[sales]]-Table1[[#This Row],[profit]]</f>
        <v>126.50999999999999</v>
      </c>
      <c r="P8194" s="3">
        <f>Table1[[#This Row],[sales]]*Table1[[#This Row],[quantity]]</f>
        <v>452.73</v>
      </c>
      <c r="Q8194" s="9">
        <f>Table1[[#This Row],[delivery_date]]-Table1[[#This Row],[order_date]]</f>
        <v>1</v>
      </c>
    </row>
    <row r="8195" spans="1:17" x14ac:dyDescent="0.35">
      <c r="A8195" t="s">
        <v>8226</v>
      </c>
      <c r="B8195" t="s">
        <v>41</v>
      </c>
      <c r="C8195" t="s">
        <v>14</v>
      </c>
      <c r="D8195" s="2">
        <v>894</v>
      </c>
      <c r="E8195">
        <v>0.45</v>
      </c>
      <c r="F8195">
        <v>4</v>
      </c>
      <c r="G8195" s="1">
        <v>45441</v>
      </c>
      <c r="H8195" s="1">
        <v>45447</v>
      </c>
      <c r="I8195" t="s">
        <v>21</v>
      </c>
      <c r="J8195" t="s">
        <v>27</v>
      </c>
      <c r="K8195" s="2">
        <v>149.63999999999999</v>
      </c>
      <c r="L8195" t="s">
        <v>34</v>
      </c>
      <c r="M8195">
        <f>YEAR(Table1[[#This Row],[order_date]])</f>
        <v>2024</v>
      </c>
      <c r="N8195">
        <f>MONTH(Table1[[#This Row],[order_date]])</f>
        <v>5</v>
      </c>
      <c r="O8195" s="3">
        <f>Table1[[#This Row],[sales]]-Table1[[#This Row],[profit]]</f>
        <v>744.36</v>
      </c>
      <c r="P8195" s="3">
        <f>Table1[[#This Row],[sales]]*Table1[[#This Row],[quantity]]</f>
        <v>3576</v>
      </c>
      <c r="Q8195" s="9">
        <f>Table1[[#This Row],[delivery_date]]-Table1[[#This Row],[order_date]]</f>
        <v>6</v>
      </c>
    </row>
    <row r="8196" spans="1:17" x14ac:dyDescent="0.35">
      <c r="A8196" t="s">
        <v>8227</v>
      </c>
      <c r="B8196" t="s">
        <v>19</v>
      </c>
      <c r="C8196" t="s">
        <v>20</v>
      </c>
      <c r="D8196" s="2">
        <v>601.36</v>
      </c>
      <c r="E8196">
        <v>0.15</v>
      </c>
      <c r="F8196">
        <v>3</v>
      </c>
      <c r="G8196" s="1">
        <v>45486</v>
      </c>
      <c r="H8196" s="1">
        <v>45493</v>
      </c>
      <c r="I8196" t="s">
        <v>21</v>
      </c>
      <c r="J8196" t="s">
        <v>22</v>
      </c>
      <c r="K8196" s="2">
        <v>52.43</v>
      </c>
      <c r="L8196" t="s">
        <v>23</v>
      </c>
      <c r="M8196">
        <f>YEAR(Table1[[#This Row],[order_date]])</f>
        <v>2024</v>
      </c>
      <c r="N8196">
        <f>MONTH(Table1[[#This Row],[order_date]])</f>
        <v>7</v>
      </c>
      <c r="O8196" s="3">
        <f>Table1[[#This Row],[sales]]-Table1[[#This Row],[profit]]</f>
        <v>548.93000000000006</v>
      </c>
      <c r="P8196" s="3">
        <f>Table1[[#This Row],[sales]]*Table1[[#This Row],[quantity]]</f>
        <v>1804.08</v>
      </c>
      <c r="Q8196" s="9">
        <f>Table1[[#This Row],[delivery_date]]-Table1[[#This Row],[order_date]]</f>
        <v>7</v>
      </c>
    </row>
    <row r="8197" spans="1:17" x14ac:dyDescent="0.35">
      <c r="A8197" t="s">
        <v>8228</v>
      </c>
      <c r="B8197" t="s">
        <v>25</v>
      </c>
      <c r="C8197" t="s">
        <v>33</v>
      </c>
      <c r="D8197" s="2">
        <v>315.73</v>
      </c>
      <c r="E8197">
        <v>0.03</v>
      </c>
      <c r="F8197">
        <v>3</v>
      </c>
      <c r="G8197" s="1">
        <v>45230</v>
      </c>
      <c r="H8197" s="1">
        <v>45232</v>
      </c>
      <c r="I8197" t="s">
        <v>15</v>
      </c>
      <c r="J8197" t="s">
        <v>27</v>
      </c>
      <c r="K8197" s="2">
        <v>73.010000000000005</v>
      </c>
      <c r="L8197" t="s">
        <v>28</v>
      </c>
      <c r="M8197">
        <f>YEAR(Table1[[#This Row],[order_date]])</f>
        <v>2023</v>
      </c>
      <c r="N8197">
        <f>MONTH(Table1[[#This Row],[order_date]])</f>
        <v>10</v>
      </c>
      <c r="O8197" s="3">
        <f>Table1[[#This Row],[sales]]-Table1[[#This Row],[profit]]</f>
        <v>242.72000000000003</v>
      </c>
      <c r="P8197" s="3">
        <f>Table1[[#This Row],[sales]]*Table1[[#This Row],[quantity]]</f>
        <v>947.19</v>
      </c>
      <c r="Q8197" s="9">
        <f>Table1[[#This Row],[delivery_date]]-Table1[[#This Row],[order_date]]</f>
        <v>2</v>
      </c>
    </row>
    <row r="8198" spans="1:17" x14ac:dyDescent="0.35">
      <c r="A8198" t="s">
        <v>8229</v>
      </c>
      <c r="B8198" t="s">
        <v>41</v>
      </c>
      <c r="C8198" t="s">
        <v>33</v>
      </c>
      <c r="D8198" s="2">
        <v>3598.68</v>
      </c>
      <c r="E8198">
        <v>0.46</v>
      </c>
      <c r="F8198">
        <v>8</v>
      </c>
      <c r="G8198" s="1">
        <v>45103</v>
      </c>
      <c r="H8198" s="1">
        <v>45109</v>
      </c>
      <c r="I8198" t="s">
        <v>15</v>
      </c>
      <c r="J8198" t="s">
        <v>27</v>
      </c>
      <c r="K8198" s="2">
        <v>339.33</v>
      </c>
      <c r="L8198" t="s">
        <v>48</v>
      </c>
      <c r="M8198">
        <f>YEAR(Table1[[#This Row],[order_date]])</f>
        <v>2023</v>
      </c>
      <c r="N8198">
        <f>MONTH(Table1[[#This Row],[order_date]])</f>
        <v>6</v>
      </c>
      <c r="O8198" s="3">
        <f>Table1[[#This Row],[sales]]-Table1[[#This Row],[profit]]</f>
        <v>3259.35</v>
      </c>
      <c r="P8198" s="3">
        <f>Table1[[#This Row],[sales]]*Table1[[#This Row],[quantity]]</f>
        <v>28789.439999999999</v>
      </c>
      <c r="Q8198" s="9">
        <f>Table1[[#This Row],[delivery_date]]-Table1[[#This Row],[order_date]]</f>
        <v>6</v>
      </c>
    </row>
    <row r="8199" spans="1:17" x14ac:dyDescent="0.35">
      <c r="A8199" t="s">
        <v>8230</v>
      </c>
      <c r="B8199" t="s">
        <v>19</v>
      </c>
      <c r="C8199" t="s">
        <v>26</v>
      </c>
      <c r="D8199" s="2">
        <v>1042.3499999999999</v>
      </c>
      <c r="E8199">
        <v>0.17</v>
      </c>
      <c r="F8199">
        <v>4</v>
      </c>
      <c r="G8199" s="1">
        <v>45211</v>
      </c>
      <c r="H8199" s="1">
        <v>45214</v>
      </c>
      <c r="I8199" t="s">
        <v>21</v>
      </c>
      <c r="J8199" t="s">
        <v>22</v>
      </c>
      <c r="K8199" s="2">
        <v>70.95</v>
      </c>
      <c r="L8199" t="s">
        <v>34</v>
      </c>
      <c r="M8199">
        <f>YEAR(Table1[[#This Row],[order_date]])</f>
        <v>2023</v>
      </c>
      <c r="N8199">
        <f>MONTH(Table1[[#This Row],[order_date]])</f>
        <v>10</v>
      </c>
      <c r="O8199" s="3">
        <f>Table1[[#This Row],[sales]]-Table1[[#This Row],[profit]]</f>
        <v>971.39999999999986</v>
      </c>
      <c r="P8199" s="3">
        <f>Table1[[#This Row],[sales]]*Table1[[#This Row],[quantity]]</f>
        <v>4169.3999999999996</v>
      </c>
      <c r="Q8199" s="9">
        <f>Table1[[#This Row],[delivery_date]]-Table1[[#This Row],[order_date]]</f>
        <v>3</v>
      </c>
    </row>
    <row r="8200" spans="1:17" x14ac:dyDescent="0.35">
      <c r="A8200" t="s">
        <v>8231</v>
      </c>
      <c r="B8200" t="s">
        <v>19</v>
      </c>
      <c r="C8200" t="s">
        <v>26</v>
      </c>
      <c r="D8200" s="2">
        <v>4209.24</v>
      </c>
      <c r="E8200">
        <v>0.01</v>
      </c>
      <c r="F8200">
        <v>3</v>
      </c>
      <c r="G8200" s="1">
        <v>45640</v>
      </c>
      <c r="H8200" s="1">
        <v>45647</v>
      </c>
      <c r="I8200" t="s">
        <v>21</v>
      </c>
      <c r="J8200" t="s">
        <v>22</v>
      </c>
      <c r="K8200" s="2">
        <v>917.14</v>
      </c>
      <c r="L8200" t="s">
        <v>17</v>
      </c>
      <c r="M8200">
        <f>YEAR(Table1[[#This Row],[order_date]])</f>
        <v>2024</v>
      </c>
      <c r="N8200">
        <f>MONTH(Table1[[#This Row],[order_date]])</f>
        <v>12</v>
      </c>
      <c r="O8200" s="3">
        <f>Table1[[#This Row],[sales]]-Table1[[#This Row],[profit]]</f>
        <v>3292.1</v>
      </c>
      <c r="P8200" s="3">
        <f>Table1[[#This Row],[sales]]*Table1[[#This Row],[quantity]]</f>
        <v>12627.72</v>
      </c>
      <c r="Q8200" s="9">
        <f>Table1[[#This Row],[delivery_date]]-Table1[[#This Row],[order_date]]</f>
        <v>7</v>
      </c>
    </row>
    <row r="8201" spans="1:17" x14ac:dyDescent="0.35">
      <c r="A8201" t="s">
        <v>8232</v>
      </c>
      <c r="B8201" t="s">
        <v>13</v>
      </c>
      <c r="C8201" t="s">
        <v>14</v>
      </c>
      <c r="D8201" s="2">
        <v>1395.9</v>
      </c>
      <c r="E8201">
        <v>0.24</v>
      </c>
      <c r="F8201">
        <v>9</v>
      </c>
      <c r="G8201" s="1">
        <v>44943</v>
      </c>
      <c r="H8201" s="1">
        <v>44944</v>
      </c>
      <c r="I8201" t="s">
        <v>31</v>
      </c>
      <c r="J8201" t="s">
        <v>27</v>
      </c>
      <c r="K8201" s="2">
        <v>98.52</v>
      </c>
      <c r="L8201" t="s">
        <v>28</v>
      </c>
      <c r="M8201">
        <f>YEAR(Table1[[#This Row],[order_date]])</f>
        <v>2023</v>
      </c>
      <c r="N8201">
        <f>MONTH(Table1[[#This Row],[order_date]])</f>
        <v>1</v>
      </c>
      <c r="O8201" s="3">
        <f>Table1[[#This Row],[sales]]-Table1[[#This Row],[profit]]</f>
        <v>1297.3800000000001</v>
      </c>
      <c r="P8201" s="3">
        <f>Table1[[#This Row],[sales]]*Table1[[#This Row],[quantity]]</f>
        <v>12563.1</v>
      </c>
      <c r="Q8201" s="9">
        <f>Table1[[#This Row],[delivery_date]]-Table1[[#This Row],[order_date]]</f>
        <v>1</v>
      </c>
    </row>
    <row r="8202" spans="1:17" x14ac:dyDescent="0.35">
      <c r="A8202" t="s">
        <v>8233</v>
      </c>
      <c r="B8202" t="s">
        <v>19</v>
      </c>
      <c r="C8202" t="s">
        <v>33</v>
      </c>
      <c r="D8202" s="2">
        <v>258.39999999999998</v>
      </c>
      <c r="E8202">
        <v>0.06</v>
      </c>
      <c r="F8202">
        <v>1</v>
      </c>
      <c r="G8202" s="1">
        <v>45445</v>
      </c>
      <c r="H8202" s="1">
        <v>45450</v>
      </c>
      <c r="I8202" t="s">
        <v>21</v>
      </c>
      <c r="J8202" t="s">
        <v>16</v>
      </c>
      <c r="K8202" s="2">
        <v>68.92</v>
      </c>
      <c r="L8202" t="s">
        <v>17</v>
      </c>
      <c r="M8202">
        <f>YEAR(Table1[[#This Row],[order_date]])</f>
        <v>2024</v>
      </c>
      <c r="N8202">
        <f>MONTH(Table1[[#This Row],[order_date]])</f>
        <v>6</v>
      </c>
      <c r="O8202" s="3">
        <f>Table1[[#This Row],[sales]]-Table1[[#This Row],[profit]]</f>
        <v>189.47999999999996</v>
      </c>
      <c r="P8202" s="3">
        <f>Table1[[#This Row],[sales]]*Table1[[#This Row],[quantity]]</f>
        <v>258.39999999999998</v>
      </c>
      <c r="Q8202" s="9">
        <f>Table1[[#This Row],[delivery_date]]-Table1[[#This Row],[order_date]]</f>
        <v>5</v>
      </c>
    </row>
    <row r="8203" spans="1:17" x14ac:dyDescent="0.35">
      <c r="A8203" t="s">
        <v>8234</v>
      </c>
      <c r="B8203" t="s">
        <v>41</v>
      </c>
      <c r="C8203" t="s">
        <v>33</v>
      </c>
      <c r="D8203" s="2">
        <v>4121.3100000000004</v>
      </c>
      <c r="E8203">
        <v>0.45</v>
      </c>
      <c r="F8203">
        <v>8</v>
      </c>
      <c r="G8203" s="1">
        <v>45097</v>
      </c>
      <c r="H8203" s="1">
        <v>45103</v>
      </c>
      <c r="I8203" t="s">
        <v>31</v>
      </c>
      <c r="J8203" t="s">
        <v>16</v>
      </c>
      <c r="K8203" s="2">
        <v>547.29999999999995</v>
      </c>
      <c r="L8203" t="s">
        <v>28</v>
      </c>
      <c r="M8203">
        <f>YEAR(Table1[[#This Row],[order_date]])</f>
        <v>2023</v>
      </c>
      <c r="N8203">
        <f>MONTH(Table1[[#This Row],[order_date]])</f>
        <v>6</v>
      </c>
      <c r="O8203" s="3">
        <f>Table1[[#This Row],[sales]]-Table1[[#This Row],[profit]]</f>
        <v>3574.01</v>
      </c>
      <c r="P8203" s="3">
        <f>Table1[[#This Row],[sales]]*Table1[[#This Row],[quantity]]</f>
        <v>32970.480000000003</v>
      </c>
      <c r="Q8203" s="9">
        <f>Table1[[#This Row],[delivery_date]]-Table1[[#This Row],[order_date]]</f>
        <v>6</v>
      </c>
    </row>
    <row r="8204" spans="1:17" x14ac:dyDescent="0.35">
      <c r="A8204" t="s">
        <v>8235</v>
      </c>
      <c r="B8204" t="s">
        <v>25</v>
      </c>
      <c r="C8204" t="s">
        <v>36</v>
      </c>
      <c r="D8204" s="2">
        <v>2384.11</v>
      </c>
      <c r="E8204">
        <v>0.08</v>
      </c>
      <c r="F8204">
        <v>5</v>
      </c>
      <c r="G8204" s="1">
        <v>45217</v>
      </c>
      <c r="H8204" s="1">
        <v>45220</v>
      </c>
      <c r="I8204" t="s">
        <v>15</v>
      </c>
      <c r="J8204" t="s">
        <v>22</v>
      </c>
      <c r="K8204" s="2">
        <v>257.92</v>
      </c>
      <c r="L8204" t="s">
        <v>34</v>
      </c>
      <c r="M8204">
        <f>YEAR(Table1[[#This Row],[order_date]])</f>
        <v>2023</v>
      </c>
      <c r="N8204">
        <f>MONTH(Table1[[#This Row],[order_date]])</f>
        <v>10</v>
      </c>
      <c r="O8204" s="3">
        <f>Table1[[#This Row],[sales]]-Table1[[#This Row],[profit]]</f>
        <v>2126.19</v>
      </c>
      <c r="P8204" s="3">
        <f>Table1[[#This Row],[sales]]*Table1[[#This Row],[quantity]]</f>
        <v>11920.550000000001</v>
      </c>
      <c r="Q8204" s="9">
        <f>Table1[[#This Row],[delivery_date]]-Table1[[#This Row],[order_date]]</f>
        <v>3</v>
      </c>
    </row>
    <row r="8205" spans="1:17" x14ac:dyDescent="0.35">
      <c r="A8205" t="s">
        <v>8236</v>
      </c>
      <c r="B8205" t="s">
        <v>13</v>
      </c>
      <c r="C8205" t="s">
        <v>20</v>
      </c>
      <c r="D8205" s="2">
        <v>3037.58</v>
      </c>
      <c r="E8205">
        <v>0.15</v>
      </c>
      <c r="F8205">
        <v>8</v>
      </c>
      <c r="G8205" s="1">
        <v>45606</v>
      </c>
      <c r="H8205" s="1">
        <v>45608</v>
      </c>
      <c r="I8205" t="s">
        <v>21</v>
      </c>
      <c r="J8205" t="s">
        <v>27</v>
      </c>
      <c r="K8205" s="2">
        <v>476.69</v>
      </c>
      <c r="L8205" t="s">
        <v>28</v>
      </c>
      <c r="M8205">
        <f>YEAR(Table1[[#This Row],[order_date]])</f>
        <v>2024</v>
      </c>
      <c r="N8205">
        <f>MONTH(Table1[[#This Row],[order_date]])</f>
        <v>11</v>
      </c>
      <c r="O8205" s="3">
        <f>Table1[[#This Row],[sales]]-Table1[[#This Row],[profit]]</f>
        <v>2560.89</v>
      </c>
      <c r="P8205" s="3">
        <f>Table1[[#This Row],[sales]]*Table1[[#This Row],[quantity]]</f>
        <v>24300.639999999999</v>
      </c>
      <c r="Q8205" s="9">
        <f>Table1[[#This Row],[delivery_date]]-Table1[[#This Row],[order_date]]</f>
        <v>2</v>
      </c>
    </row>
    <row r="8206" spans="1:17" x14ac:dyDescent="0.35">
      <c r="A8206" t="s">
        <v>8237</v>
      </c>
      <c r="B8206" t="s">
        <v>19</v>
      </c>
      <c r="C8206" t="s">
        <v>20</v>
      </c>
      <c r="D8206" s="2">
        <v>1747.51</v>
      </c>
      <c r="E8206">
        <v>0.4</v>
      </c>
      <c r="F8206">
        <v>3</v>
      </c>
      <c r="G8206" s="1">
        <v>45633</v>
      </c>
      <c r="H8206" s="1">
        <v>45637</v>
      </c>
      <c r="I8206" t="s">
        <v>15</v>
      </c>
      <c r="J8206" t="s">
        <v>16</v>
      </c>
      <c r="K8206" s="2">
        <v>298.37</v>
      </c>
      <c r="L8206" t="s">
        <v>48</v>
      </c>
      <c r="M8206">
        <f>YEAR(Table1[[#This Row],[order_date]])</f>
        <v>2024</v>
      </c>
      <c r="N8206">
        <f>MONTH(Table1[[#This Row],[order_date]])</f>
        <v>12</v>
      </c>
      <c r="O8206" s="3">
        <f>Table1[[#This Row],[sales]]-Table1[[#This Row],[profit]]</f>
        <v>1449.1399999999999</v>
      </c>
      <c r="P8206" s="3">
        <f>Table1[[#This Row],[sales]]*Table1[[#This Row],[quantity]]</f>
        <v>5242.53</v>
      </c>
      <c r="Q8206" s="9">
        <f>Table1[[#This Row],[delivery_date]]-Table1[[#This Row],[order_date]]</f>
        <v>4</v>
      </c>
    </row>
    <row r="8207" spans="1:17" x14ac:dyDescent="0.35">
      <c r="A8207" t="s">
        <v>8238</v>
      </c>
      <c r="B8207" t="s">
        <v>19</v>
      </c>
      <c r="C8207" t="s">
        <v>14</v>
      </c>
      <c r="D8207" s="2">
        <v>325.60000000000002</v>
      </c>
      <c r="E8207">
        <v>0.4</v>
      </c>
      <c r="F8207">
        <v>6</v>
      </c>
      <c r="G8207" s="1">
        <v>45131</v>
      </c>
      <c r="H8207" s="1">
        <v>45137</v>
      </c>
      <c r="I8207" t="s">
        <v>21</v>
      </c>
      <c r="J8207" t="s">
        <v>27</v>
      </c>
      <c r="K8207" s="2">
        <v>27.85</v>
      </c>
      <c r="L8207" t="s">
        <v>23</v>
      </c>
      <c r="M8207">
        <f>YEAR(Table1[[#This Row],[order_date]])</f>
        <v>2023</v>
      </c>
      <c r="N8207">
        <f>MONTH(Table1[[#This Row],[order_date]])</f>
        <v>7</v>
      </c>
      <c r="O8207" s="3">
        <f>Table1[[#This Row],[sales]]-Table1[[#This Row],[profit]]</f>
        <v>297.75</v>
      </c>
      <c r="P8207" s="3">
        <f>Table1[[#This Row],[sales]]*Table1[[#This Row],[quantity]]</f>
        <v>1953.6000000000001</v>
      </c>
      <c r="Q8207" s="9">
        <f>Table1[[#This Row],[delivery_date]]-Table1[[#This Row],[order_date]]</f>
        <v>6</v>
      </c>
    </row>
    <row r="8208" spans="1:17" x14ac:dyDescent="0.35">
      <c r="A8208" t="s">
        <v>8239</v>
      </c>
      <c r="B8208" t="s">
        <v>19</v>
      </c>
      <c r="C8208" t="s">
        <v>33</v>
      </c>
      <c r="D8208" s="2">
        <v>1913.87</v>
      </c>
      <c r="E8208">
        <v>0.45</v>
      </c>
      <c r="F8208">
        <v>7</v>
      </c>
      <c r="G8208" s="1">
        <v>45060</v>
      </c>
      <c r="H8208" s="1">
        <v>45063</v>
      </c>
      <c r="I8208" t="s">
        <v>31</v>
      </c>
      <c r="J8208" t="s">
        <v>22</v>
      </c>
      <c r="K8208" s="2">
        <v>522.29999999999995</v>
      </c>
      <c r="L8208" t="s">
        <v>28</v>
      </c>
      <c r="M8208">
        <f>YEAR(Table1[[#This Row],[order_date]])</f>
        <v>2023</v>
      </c>
      <c r="N8208">
        <f>MONTH(Table1[[#This Row],[order_date]])</f>
        <v>5</v>
      </c>
      <c r="O8208" s="3">
        <f>Table1[[#This Row],[sales]]-Table1[[#This Row],[profit]]</f>
        <v>1391.57</v>
      </c>
      <c r="P8208" s="3">
        <f>Table1[[#This Row],[sales]]*Table1[[#This Row],[quantity]]</f>
        <v>13397.09</v>
      </c>
      <c r="Q8208" s="9">
        <f>Table1[[#This Row],[delivery_date]]-Table1[[#This Row],[order_date]]</f>
        <v>3</v>
      </c>
    </row>
    <row r="8209" spans="1:17" x14ac:dyDescent="0.35">
      <c r="A8209" t="s">
        <v>8240</v>
      </c>
      <c r="B8209" t="s">
        <v>41</v>
      </c>
      <c r="C8209" t="s">
        <v>36</v>
      </c>
      <c r="D8209" s="2">
        <v>2639.6</v>
      </c>
      <c r="E8209">
        <v>0.25</v>
      </c>
      <c r="F8209">
        <v>8</v>
      </c>
      <c r="G8209" s="1">
        <v>45391</v>
      </c>
      <c r="H8209" s="1">
        <v>45396</v>
      </c>
      <c r="I8209" t="s">
        <v>31</v>
      </c>
      <c r="J8209" t="s">
        <v>27</v>
      </c>
      <c r="K8209" s="2">
        <v>249.16</v>
      </c>
      <c r="L8209" t="s">
        <v>39</v>
      </c>
      <c r="M8209">
        <f>YEAR(Table1[[#This Row],[order_date]])</f>
        <v>2024</v>
      </c>
      <c r="N8209">
        <f>MONTH(Table1[[#This Row],[order_date]])</f>
        <v>4</v>
      </c>
      <c r="O8209" s="3">
        <f>Table1[[#This Row],[sales]]-Table1[[#This Row],[profit]]</f>
        <v>2390.44</v>
      </c>
      <c r="P8209" s="3">
        <f>Table1[[#This Row],[sales]]*Table1[[#This Row],[quantity]]</f>
        <v>21116.799999999999</v>
      </c>
      <c r="Q8209" s="9">
        <f>Table1[[#This Row],[delivery_date]]-Table1[[#This Row],[order_date]]</f>
        <v>5</v>
      </c>
    </row>
    <row r="8210" spans="1:17" x14ac:dyDescent="0.35">
      <c r="A8210" t="s">
        <v>8241</v>
      </c>
      <c r="B8210" t="s">
        <v>13</v>
      </c>
      <c r="C8210" t="s">
        <v>33</v>
      </c>
      <c r="D8210" s="2">
        <v>157.26</v>
      </c>
      <c r="E8210">
        <v>0.49</v>
      </c>
      <c r="F8210">
        <v>7</v>
      </c>
      <c r="G8210" s="1">
        <v>45477</v>
      </c>
      <c r="H8210" s="1">
        <v>45483</v>
      </c>
      <c r="I8210" t="s">
        <v>21</v>
      </c>
      <c r="J8210" t="s">
        <v>22</v>
      </c>
      <c r="K8210" s="2">
        <v>27.94</v>
      </c>
      <c r="L8210" t="s">
        <v>28</v>
      </c>
      <c r="M8210">
        <f>YEAR(Table1[[#This Row],[order_date]])</f>
        <v>2024</v>
      </c>
      <c r="N8210">
        <f>MONTH(Table1[[#This Row],[order_date]])</f>
        <v>7</v>
      </c>
      <c r="O8210" s="3">
        <f>Table1[[#This Row],[sales]]-Table1[[#This Row],[profit]]</f>
        <v>129.32</v>
      </c>
      <c r="P8210" s="3">
        <f>Table1[[#This Row],[sales]]*Table1[[#This Row],[quantity]]</f>
        <v>1100.82</v>
      </c>
      <c r="Q8210" s="9">
        <f>Table1[[#This Row],[delivery_date]]-Table1[[#This Row],[order_date]]</f>
        <v>6</v>
      </c>
    </row>
    <row r="8211" spans="1:17" x14ac:dyDescent="0.35">
      <c r="A8211" t="s">
        <v>8242</v>
      </c>
      <c r="B8211" t="s">
        <v>41</v>
      </c>
      <c r="C8211" t="s">
        <v>26</v>
      </c>
      <c r="D8211" s="2">
        <v>2914.02</v>
      </c>
      <c r="E8211">
        <v>0.26</v>
      </c>
      <c r="F8211">
        <v>7</v>
      </c>
      <c r="G8211" s="1">
        <v>45540</v>
      </c>
      <c r="H8211" s="1">
        <v>45543</v>
      </c>
      <c r="I8211" t="s">
        <v>31</v>
      </c>
      <c r="J8211" t="s">
        <v>22</v>
      </c>
      <c r="K8211" s="2">
        <v>583.55999999999995</v>
      </c>
      <c r="L8211" t="s">
        <v>34</v>
      </c>
      <c r="M8211">
        <f>YEAR(Table1[[#This Row],[order_date]])</f>
        <v>2024</v>
      </c>
      <c r="N8211">
        <f>MONTH(Table1[[#This Row],[order_date]])</f>
        <v>9</v>
      </c>
      <c r="O8211" s="3">
        <f>Table1[[#This Row],[sales]]-Table1[[#This Row],[profit]]</f>
        <v>2330.46</v>
      </c>
      <c r="P8211" s="3">
        <f>Table1[[#This Row],[sales]]*Table1[[#This Row],[quantity]]</f>
        <v>20398.14</v>
      </c>
      <c r="Q8211" s="9">
        <f>Table1[[#This Row],[delivery_date]]-Table1[[#This Row],[order_date]]</f>
        <v>3</v>
      </c>
    </row>
    <row r="8212" spans="1:17" x14ac:dyDescent="0.35">
      <c r="A8212" t="s">
        <v>8243</v>
      </c>
      <c r="B8212" t="s">
        <v>13</v>
      </c>
      <c r="C8212" t="s">
        <v>14</v>
      </c>
      <c r="D8212" s="2">
        <v>4475.91</v>
      </c>
      <c r="E8212">
        <v>0.4</v>
      </c>
      <c r="F8212">
        <v>2</v>
      </c>
      <c r="G8212" s="1">
        <v>45471</v>
      </c>
      <c r="H8212" s="1">
        <v>45472</v>
      </c>
      <c r="I8212" t="s">
        <v>21</v>
      </c>
      <c r="J8212" t="s">
        <v>16</v>
      </c>
      <c r="K8212" s="2">
        <v>952.05</v>
      </c>
      <c r="L8212" t="s">
        <v>23</v>
      </c>
      <c r="M8212">
        <f>YEAR(Table1[[#This Row],[order_date]])</f>
        <v>2024</v>
      </c>
      <c r="N8212">
        <f>MONTH(Table1[[#This Row],[order_date]])</f>
        <v>6</v>
      </c>
      <c r="O8212" s="3">
        <f>Table1[[#This Row],[sales]]-Table1[[#This Row],[profit]]</f>
        <v>3523.8599999999997</v>
      </c>
      <c r="P8212" s="3">
        <f>Table1[[#This Row],[sales]]*Table1[[#This Row],[quantity]]</f>
        <v>8951.82</v>
      </c>
      <c r="Q8212" s="9">
        <f>Table1[[#This Row],[delivery_date]]-Table1[[#This Row],[order_date]]</f>
        <v>1</v>
      </c>
    </row>
    <row r="8213" spans="1:17" x14ac:dyDescent="0.35">
      <c r="A8213" t="s">
        <v>8244</v>
      </c>
      <c r="B8213" t="s">
        <v>25</v>
      </c>
      <c r="C8213" t="s">
        <v>20</v>
      </c>
      <c r="D8213" s="2">
        <v>1167.42</v>
      </c>
      <c r="E8213">
        <v>0.18</v>
      </c>
      <c r="F8213">
        <v>3</v>
      </c>
      <c r="G8213" s="1">
        <v>45288</v>
      </c>
      <c r="H8213" s="1">
        <v>45289</v>
      </c>
      <c r="I8213" t="s">
        <v>15</v>
      </c>
      <c r="J8213" t="s">
        <v>22</v>
      </c>
      <c r="K8213" s="2">
        <v>207</v>
      </c>
      <c r="L8213" t="s">
        <v>34</v>
      </c>
      <c r="M8213">
        <f>YEAR(Table1[[#This Row],[order_date]])</f>
        <v>2023</v>
      </c>
      <c r="N8213">
        <f>MONTH(Table1[[#This Row],[order_date]])</f>
        <v>12</v>
      </c>
      <c r="O8213" s="3">
        <f>Table1[[#This Row],[sales]]-Table1[[#This Row],[profit]]</f>
        <v>960.42000000000007</v>
      </c>
      <c r="P8213" s="3">
        <f>Table1[[#This Row],[sales]]*Table1[[#This Row],[quantity]]</f>
        <v>3502.26</v>
      </c>
      <c r="Q8213" s="9">
        <f>Table1[[#This Row],[delivery_date]]-Table1[[#This Row],[order_date]]</f>
        <v>1</v>
      </c>
    </row>
    <row r="8214" spans="1:17" x14ac:dyDescent="0.35">
      <c r="A8214" t="s">
        <v>8245</v>
      </c>
      <c r="B8214" t="s">
        <v>41</v>
      </c>
      <c r="C8214" t="s">
        <v>33</v>
      </c>
      <c r="D8214" s="2">
        <v>4641.17</v>
      </c>
      <c r="E8214">
        <v>0.47</v>
      </c>
      <c r="F8214">
        <v>6</v>
      </c>
      <c r="G8214" s="1">
        <v>45077</v>
      </c>
      <c r="H8214" s="1">
        <v>45084</v>
      </c>
      <c r="I8214" t="s">
        <v>15</v>
      </c>
      <c r="J8214" t="s">
        <v>22</v>
      </c>
      <c r="K8214" s="2">
        <v>533.95000000000005</v>
      </c>
      <c r="L8214" t="s">
        <v>48</v>
      </c>
      <c r="M8214">
        <f>YEAR(Table1[[#This Row],[order_date]])</f>
        <v>2023</v>
      </c>
      <c r="N8214">
        <f>MONTH(Table1[[#This Row],[order_date]])</f>
        <v>5</v>
      </c>
      <c r="O8214" s="3">
        <f>Table1[[#This Row],[sales]]-Table1[[#This Row],[profit]]</f>
        <v>4107.22</v>
      </c>
      <c r="P8214" s="3">
        <f>Table1[[#This Row],[sales]]*Table1[[#This Row],[quantity]]</f>
        <v>27847.02</v>
      </c>
      <c r="Q8214" s="9">
        <f>Table1[[#This Row],[delivery_date]]-Table1[[#This Row],[order_date]]</f>
        <v>7</v>
      </c>
    </row>
    <row r="8215" spans="1:17" x14ac:dyDescent="0.35">
      <c r="A8215" t="s">
        <v>8246</v>
      </c>
      <c r="B8215" t="s">
        <v>41</v>
      </c>
      <c r="C8215" t="s">
        <v>14</v>
      </c>
      <c r="D8215" s="2">
        <v>578.28</v>
      </c>
      <c r="E8215">
        <v>0.34</v>
      </c>
      <c r="F8215">
        <v>3</v>
      </c>
      <c r="G8215" s="1">
        <v>44959</v>
      </c>
      <c r="H8215" s="1">
        <v>44966</v>
      </c>
      <c r="I8215" t="s">
        <v>31</v>
      </c>
      <c r="J8215" t="s">
        <v>16</v>
      </c>
      <c r="K8215" s="2">
        <v>39.119999999999997</v>
      </c>
      <c r="L8215" t="s">
        <v>48</v>
      </c>
      <c r="M8215">
        <f>YEAR(Table1[[#This Row],[order_date]])</f>
        <v>2023</v>
      </c>
      <c r="N8215">
        <f>MONTH(Table1[[#This Row],[order_date]])</f>
        <v>2</v>
      </c>
      <c r="O8215" s="3">
        <f>Table1[[#This Row],[sales]]-Table1[[#This Row],[profit]]</f>
        <v>539.16</v>
      </c>
      <c r="P8215" s="3">
        <f>Table1[[#This Row],[sales]]*Table1[[#This Row],[quantity]]</f>
        <v>1734.84</v>
      </c>
      <c r="Q8215" s="9">
        <f>Table1[[#This Row],[delivery_date]]-Table1[[#This Row],[order_date]]</f>
        <v>7</v>
      </c>
    </row>
    <row r="8216" spans="1:17" x14ac:dyDescent="0.35">
      <c r="A8216" t="s">
        <v>8247</v>
      </c>
      <c r="B8216" t="s">
        <v>25</v>
      </c>
      <c r="C8216" t="s">
        <v>20</v>
      </c>
      <c r="D8216" s="2">
        <v>4144.6400000000003</v>
      </c>
      <c r="E8216">
        <v>0.04</v>
      </c>
      <c r="F8216">
        <v>9</v>
      </c>
      <c r="G8216" s="1">
        <v>45015</v>
      </c>
      <c r="H8216" s="1">
        <v>45022</v>
      </c>
      <c r="I8216" t="s">
        <v>15</v>
      </c>
      <c r="J8216" t="s">
        <v>16</v>
      </c>
      <c r="K8216" s="2">
        <v>1184.82</v>
      </c>
      <c r="L8216" t="s">
        <v>39</v>
      </c>
      <c r="M8216">
        <f>YEAR(Table1[[#This Row],[order_date]])</f>
        <v>2023</v>
      </c>
      <c r="N8216">
        <f>MONTH(Table1[[#This Row],[order_date]])</f>
        <v>3</v>
      </c>
      <c r="O8216" s="3">
        <f>Table1[[#This Row],[sales]]-Table1[[#This Row],[profit]]</f>
        <v>2959.8200000000006</v>
      </c>
      <c r="P8216" s="3">
        <f>Table1[[#This Row],[sales]]*Table1[[#This Row],[quantity]]</f>
        <v>37301.760000000002</v>
      </c>
      <c r="Q8216" s="9">
        <f>Table1[[#This Row],[delivery_date]]-Table1[[#This Row],[order_date]]</f>
        <v>7</v>
      </c>
    </row>
    <row r="8217" spans="1:17" x14ac:dyDescent="0.35">
      <c r="A8217" t="s">
        <v>8248</v>
      </c>
      <c r="B8217" t="s">
        <v>13</v>
      </c>
      <c r="C8217" t="s">
        <v>33</v>
      </c>
      <c r="D8217" s="2">
        <v>4217.59</v>
      </c>
      <c r="E8217">
        <v>0.05</v>
      </c>
      <c r="F8217">
        <v>9</v>
      </c>
      <c r="G8217" s="1">
        <v>45516</v>
      </c>
      <c r="H8217" s="1">
        <v>45520</v>
      </c>
      <c r="I8217" t="s">
        <v>31</v>
      </c>
      <c r="J8217" t="s">
        <v>22</v>
      </c>
      <c r="K8217" s="2">
        <v>1053.3699999999999</v>
      </c>
      <c r="L8217" t="s">
        <v>39</v>
      </c>
      <c r="M8217">
        <f>YEAR(Table1[[#This Row],[order_date]])</f>
        <v>2024</v>
      </c>
      <c r="N8217">
        <f>MONTH(Table1[[#This Row],[order_date]])</f>
        <v>8</v>
      </c>
      <c r="O8217" s="3">
        <f>Table1[[#This Row],[sales]]-Table1[[#This Row],[profit]]</f>
        <v>3164.2200000000003</v>
      </c>
      <c r="P8217" s="3">
        <f>Table1[[#This Row],[sales]]*Table1[[#This Row],[quantity]]</f>
        <v>37958.31</v>
      </c>
      <c r="Q8217" s="9">
        <f>Table1[[#This Row],[delivery_date]]-Table1[[#This Row],[order_date]]</f>
        <v>4</v>
      </c>
    </row>
    <row r="8218" spans="1:17" x14ac:dyDescent="0.35">
      <c r="A8218" t="s">
        <v>8249</v>
      </c>
      <c r="B8218" t="s">
        <v>19</v>
      </c>
      <c r="C8218" t="s">
        <v>36</v>
      </c>
      <c r="D8218" s="2">
        <v>1363.02</v>
      </c>
      <c r="E8218">
        <v>0.45</v>
      </c>
      <c r="F8218">
        <v>6</v>
      </c>
      <c r="G8218" s="1">
        <v>45409</v>
      </c>
      <c r="H8218" s="1">
        <v>45415</v>
      </c>
      <c r="I8218" t="s">
        <v>21</v>
      </c>
      <c r="J8218" t="s">
        <v>16</v>
      </c>
      <c r="K8218" s="2">
        <v>162.22</v>
      </c>
      <c r="L8218" t="s">
        <v>39</v>
      </c>
      <c r="M8218">
        <f>YEAR(Table1[[#This Row],[order_date]])</f>
        <v>2024</v>
      </c>
      <c r="N8218">
        <f>MONTH(Table1[[#This Row],[order_date]])</f>
        <v>4</v>
      </c>
      <c r="O8218" s="3">
        <f>Table1[[#This Row],[sales]]-Table1[[#This Row],[profit]]</f>
        <v>1200.8</v>
      </c>
      <c r="P8218" s="3">
        <f>Table1[[#This Row],[sales]]*Table1[[#This Row],[quantity]]</f>
        <v>8178.12</v>
      </c>
      <c r="Q8218" s="9">
        <f>Table1[[#This Row],[delivery_date]]-Table1[[#This Row],[order_date]]</f>
        <v>6</v>
      </c>
    </row>
    <row r="8219" spans="1:17" x14ac:dyDescent="0.35">
      <c r="A8219" t="s">
        <v>8250</v>
      </c>
      <c r="B8219" t="s">
        <v>25</v>
      </c>
      <c r="C8219" t="s">
        <v>14</v>
      </c>
      <c r="D8219" s="2">
        <v>4793.43</v>
      </c>
      <c r="E8219">
        <v>0.4</v>
      </c>
      <c r="F8219">
        <v>1</v>
      </c>
      <c r="G8219" s="1">
        <v>45468</v>
      </c>
      <c r="H8219" s="1">
        <v>45474</v>
      </c>
      <c r="I8219" t="s">
        <v>31</v>
      </c>
      <c r="J8219" t="s">
        <v>27</v>
      </c>
      <c r="K8219" s="2">
        <v>361.82</v>
      </c>
      <c r="L8219" t="s">
        <v>34</v>
      </c>
      <c r="M8219">
        <f>YEAR(Table1[[#This Row],[order_date]])</f>
        <v>2024</v>
      </c>
      <c r="N8219">
        <f>MONTH(Table1[[#This Row],[order_date]])</f>
        <v>6</v>
      </c>
      <c r="O8219" s="3">
        <f>Table1[[#This Row],[sales]]-Table1[[#This Row],[profit]]</f>
        <v>4431.6100000000006</v>
      </c>
      <c r="P8219" s="3">
        <f>Table1[[#This Row],[sales]]*Table1[[#This Row],[quantity]]</f>
        <v>4793.43</v>
      </c>
      <c r="Q8219" s="9">
        <f>Table1[[#This Row],[delivery_date]]-Table1[[#This Row],[order_date]]</f>
        <v>6</v>
      </c>
    </row>
    <row r="8220" spans="1:17" x14ac:dyDescent="0.35">
      <c r="A8220" t="s">
        <v>8251</v>
      </c>
      <c r="B8220" t="s">
        <v>19</v>
      </c>
      <c r="C8220" t="s">
        <v>33</v>
      </c>
      <c r="D8220" s="2">
        <v>2141.33</v>
      </c>
      <c r="E8220">
        <v>0.17</v>
      </c>
      <c r="F8220">
        <v>1</v>
      </c>
      <c r="G8220" s="1">
        <v>45052</v>
      </c>
      <c r="H8220" s="1">
        <v>45055</v>
      </c>
      <c r="I8220" t="s">
        <v>31</v>
      </c>
      <c r="J8220" t="s">
        <v>27</v>
      </c>
      <c r="K8220" s="2">
        <v>630.20000000000005</v>
      </c>
      <c r="L8220" t="s">
        <v>28</v>
      </c>
      <c r="M8220">
        <f>YEAR(Table1[[#This Row],[order_date]])</f>
        <v>2023</v>
      </c>
      <c r="N8220">
        <f>MONTH(Table1[[#This Row],[order_date]])</f>
        <v>5</v>
      </c>
      <c r="O8220" s="3">
        <f>Table1[[#This Row],[sales]]-Table1[[#This Row],[profit]]</f>
        <v>1511.1299999999999</v>
      </c>
      <c r="P8220" s="3">
        <f>Table1[[#This Row],[sales]]*Table1[[#This Row],[quantity]]</f>
        <v>2141.33</v>
      </c>
      <c r="Q8220" s="9">
        <f>Table1[[#This Row],[delivery_date]]-Table1[[#This Row],[order_date]]</f>
        <v>3</v>
      </c>
    </row>
    <row r="8221" spans="1:17" x14ac:dyDescent="0.35">
      <c r="A8221" t="s">
        <v>8252</v>
      </c>
      <c r="B8221" t="s">
        <v>19</v>
      </c>
      <c r="C8221" t="s">
        <v>20</v>
      </c>
      <c r="D8221" s="2">
        <v>792.15</v>
      </c>
      <c r="E8221">
        <v>0.26</v>
      </c>
      <c r="F8221">
        <v>4</v>
      </c>
      <c r="G8221" s="1">
        <v>44997</v>
      </c>
      <c r="H8221" s="1">
        <v>45003</v>
      </c>
      <c r="I8221" t="s">
        <v>21</v>
      </c>
      <c r="J8221" t="s">
        <v>22</v>
      </c>
      <c r="K8221" s="2">
        <v>213.35</v>
      </c>
      <c r="L8221" t="s">
        <v>17</v>
      </c>
      <c r="M8221">
        <f>YEAR(Table1[[#This Row],[order_date]])</f>
        <v>2023</v>
      </c>
      <c r="N8221">
        <f>MONTH(Table1[[#This Row],[order_date]])</f>
        <v>3</v>
      </c>
      <c r="O8221" s="3">
        <f>Table1[[#This Row],[sales]]-Table1[[#This Row],[profit]]</f>
        <v>578.79999999999995</v>
      </c>
      <c r="P8221" s="3">
        <f>Table1[[#This Row],[sales]]*Table1[[#This Row],[quantity]]</f>
        <v>3168.6</v>
      </c>
      <c r="Q8221" s="9">
        <f>Table1[[#This Row],[delivery_date]]-Table1[[#This Row],[order_date]]</f>
        <v>6</v>
      </c>
    </row>
    <row r="8222" spans="1:17" x14ac:dyDescent="0.35">
      <c r="A8222" t="s">
        <v>8253</v>
      </c>
      <c r="B8222" t="s">
        <v>25</v>
      </c>
      <c r="C8222" t="s">
        <v>20</v>
      </c>
      <c r="D8222" s="2">
        <v>2999.4</v>
      </c>
      <c r="E8222">
        <v>0.43</v>
      </c>
      <c r="F8222">
        <v>8</v>
      </c>
      <c r="G8222" s="1">
        <v>44988</v>
      </c>
      <c r="H8222" s="1">
        <v>44994</v>
      </c>
      <c r="I8222" t="s">
        <v>15</v>
      </c>
      <c r="J8222" t="s">
        <v>16</v>
      </c>
      <c r="K8222" s="2">
        <v>607.63</v>
      </c>
      <c r="L8222" t="s">
        <v>39</v>
      </c>
      <c r="M8222">
        <f>YEAR(Table1[[#This Row],[order_date]])</f>
        <v>2023</v>
      </c>
      <c r="N8222">
        <f>MONTH(Table1[[#This Row],[order_date]])</f>
        <v>3</v>
      </c>
      <c r="O8222" s="3">
        <f>Table1[[#This Row],[sales]]-Table1[[#This Row],[profit]]</f>
        <v>2391.77</v>
      </c>
      <c r="P8222" s="3">
        <f>Table1[[#This Row],[sales]]*Table1[[#This Row],[quantity]]</f>
        <v>23995.200000000001</v>
      </c>
      <c r="Q8222" s="9">
        <f>Table1[[#This Row],[delivery_date]]-Table1[[#This Row],[order_date]]</f>
        <v>6</v>
      </c>
    </row>
    <row r="8223" spans="1:17" x14ac:dyDescent="0.35">
      <c r="A8223" t="s">
        <v>8254</v>
      </c>
      <c r="B8223" t="s">
        <v>13</v>
      </c>
      <c r="C8223" t="s">
        <v>36</v>
      </c>
      <c r="D8223" s="2">
        <v>4983.41</v>
      </c>
      <c r="E8223">
        <v>0.05</v>
      </c>
      <c r="F8223">
        <v>3</v>
      </c>
      <c r="G8223" s="1">
        <v>45638</v>
      </c>
      <c r="H8223" s="1">
        <v>45642</v>
      </c>
      <c r="I8223" t="s">
        <v>15</v>
      </c>
      <c r="J8223" t="s">
        <v>27</v>
      </c>
      <c r="K8223" s="2">
        <v>893.36</v>
      </c>
      <c r="L8223" t="s">
        <v>48</v>
      </c>
      <c r="M8223">
        <f>YEAR(Table1[[#This Row],[order_date]])</f>
        <v>2024</v>
      </c>
      <c r="N8223">
        <f>MONTH(Table1[[#This Row],[order_date]])</f>
        <v>12</v>
      </c>
      <c r="O8223" s="3">
        <f>Table1[[#This Row],[sales]]-Table1[[#This Row],[profit]]</f>
        <v>4090.0499999999997</v>
      </c>
      <c r="P8223" s="3">
        <f>Table1[[#This Row],[sales]]*Table1[[#This Row],[quantity]]</f>
        <v>14950.23</v>
      </c>
      <c r="Q8223" s="9">
        <f>Table1[[#This Row],[delivery_date]]-Table1[[#This Row],[order_date]]</f>
        <v>4</v>
      </c>
    </row>
    <row r="8224" spans="1:17" x14ac:dyDescent="0.35">
      <c r="A8224" t="s">
        <v>8255</v>
      </c>
      <c r="B8224" t="s">
        <v>19</v>
      </c>
      <c r="C8224" t="s">
        <v>14</v>
      </c>
      <c r="D8224" s="2">
        <v>4506.53</v>
      </c>
      <c r="E8224">
        <v>7.0000000000000007E-2</v>
      </c>
      <c r="F8224">
        <v>4</v>
      </c>
      <c r="G8224" s="1">
        <v>45253</v>
      </c>
      <c r="H8224" s="1">
        <v>45256</v>
      </c>
      <c r="I8224" t="s">
        <v>15</v>
      </c>
      <c r="J8224" t="s">
        <v>16</v>
      </c>
      <c r="K8224" s="2">
        <v>548.67999999999995</v>
      </c>
      <c r="L8224" t="s">
        <v>48</v>
      </c>
      <c r="M8224">
        <f>YEAR(Table1[[#This Row],[order_date]])</f>
        <v>2023</v>
      </c>
      <c r="N8224">
        <f>MONTH(Table1[[#This Row],[order_date]])</f>
        <v>11</v>
      </c>
      <c r="O8224" s="3">
        <f>Table1[[#This Row],[sales]]-Table1[[#This Row],[profit]]</f>
        <v>3957.85</v>
      </c>
      <c r="P8224" s="3">
        <f>Table1[[#This Row],[sales]]*Table1[[#This Row],[quantity]]</f>
        <v>18026.12</v>
      </c>
      <c r="Q8224" s="9">
        <f>Table1[[#This Row],[delivery_date]]-Table1[[#This Row],[order_date]]</f>
        <v>3</v>
      </c>
    </row>
    <row r="8225" spans="1:17" x14ac:dyDescent="0.35">
      <c r="A8225" t="s">
        <v>8256</v>
      </c>
      <c r="B8225" t="s">
        <v>25</v>
      </c>
      <c r="C8225" t="s">
        <v>14</v>
      </c>
      <c r="D8225" s="2">
        <v>1465.15</v>
      </c>
      <c r="E8225">
        <v>0.36</v>
      </c>
      <c r="F8225">
        <v>6</v>
      </c>
      <c r="G8225" s="1">
        <v>45657</v>
      </c>
      <c r="H8225" s="1">
        <v>45659</v>
      </c>
      <c r="I8225" t="s">
        <v>31</v>
      </c>
      <c r="J8225" t="s">
        <v>27</v>
      </c>
      <c r="K8225" s="2">
        <v>201.84</v>
      </c>
      <c r="L8225" t="s">
        <v>39</v>
      </c>
      <c r="M8225">
        <f>YEAR(Table1[[#This Row],[order_date]])</f>
        <v>2024</v>
      </c>
      <c r="N8225">
        <f>MONTH(Table1[[#This Row],[order_date]])</f>
        <v>12</v>
      </c>
      <c r="O8225" s="3">
        <f>Table1[[#This Row],[sales]]-Table1[[#This Row],[profit]]</f>
        <v>1263.3100000000002</v>
      </c>
      <c r="P8225" s="3">
        <f>Table1[[#This Row],[sales]]*Table1[[#This Row],[quantity]]</f>
        <v>8790.9000000000015</v>
      </c>
      <c r="Q8225" s="9">
        <f>Table1[[#This Row],[delivery_date]]-Table1[[#This Row],[order_date]]</f>
        <v>2</v>
      </c>
    </row>
    <row r="8226" spans="1:17" x14ac:dyDescent="0.35">
      <c r="A8226" t="s">
        <v>8257</v>
      </c>
      <c r="B8226" t="s">
        <v>41</v>
      </c>
      <c r="C8226" t="s">
        <v>33</v>
      </c>
      <c r="D8226" s="2">
        <v>2927.23</v>
      </c>
      <c r="E8226">
        <v>0.04</v>
      </c>
      <c r="F8226">
        <v>9</v>
      </c>
      <c r="G8226" s="1">
        <v>45079</v>
      </c>
      <c r="H8226" s="1">
        <v>45082</v>
      </c>
      <c r="I8226" t="s">
        <v>21</v>
      </c>
      <c r="J8226" t="s">
        <v>27</v>
      </c>
      <c r="K8226" s="2">
        <v>780.52</v>
      </c>
      <c r="L8226" t="s">
        <v>23</v>
      </c>
      <c r="M8226">
        <f>YEAR(Table1[[#This Row],[order_date]])</f>
        <v>2023</v>
      </c>
      <c r="N8226">
        <f>MONTH(Table1[[#This Row],[order_date]])</f>
        <v>6</v>
      </c>
      <c r="O8226" s="3">
        <f>Table1[[#This Row],[sales]]-Table1[[#This Row],[profit]]</f>
        <v>2146.71</v>
      </c>
      <c r="P8226" s="3">
        <f>Table1[[#This Row],[sales]]*Table1[[#This Row],[quantity]]</f>
        <v>26345.07</v>
      </c>
      <c r="Q8226" s="9">
        <f>Table1[[#This Row],[delivery_date]]-Table1[[#This Row],[order_date]]</f>
        <v>3</v>
      </c>
    </row>
    <row r="8227" spans="1:17" x14ac:dyDescent="0.35">
      <c r="A8227" t="s">
        <v>8258</v>
      </c>
      <c r="B8227" t="s">
        <v>41</v>
      </c>
      <c r="C8227" t="s">
        <v>20</v>
      </c>
      <c r="D8227" s="2">
        <v>665.3</v>
      </c>
      <c r="E8227">
        <v>0.18</v>
      </c>
      <c r="F8227">
        <v>4</v>
      </c>
      <c r="G8227" s="1">
        <v>45101</v>
      </c>
      <c r="H8227" s="1">
        <v>45107</v>
      </c>
      <c r="I8227" t="s">
        <v>15</v>
      </c>
      <c r="J8227" t="s">
        <v>22</v>
      </c>
      <c r="K8227" s="2">
        <v>129.55000000000001</v>
      </c>
      <c r="L8227" t="s">
        <v>34</v>
      </c>
      <c r="M8227">
        <f>YEAR(Table1[[#This Row],[order_date]])</f>
        <v>2023</v>
      </c>
      <c r="N8227">
        <f>MONTH(Table1[[#This Row],[order_date]])</f>
        <v>6</v>
      </c>
      <c r="O8227" s="3">
        <f>Table1[[#This Row],[sales]]-Table1[[#This Row],[profit]]</f>
        <v>535.75</v>
      </c>
      <c r="P8227" s="3">
        <f>Table1[[#This Row],[sales]]*Table1[[#This Row],[quantity]]</f>
        <v>2661.2</v>
      </c>
      <c r="Q8227" s="9">
        <f>Table1[[#This Row],[delivery_date]]-Table1[[#This Row],[order_date]]</f>
        <v>6</v>
      </c>
    </row>
    <row r="8228" spans="1:17" x14ac:dyDescent="0.35">
      <c r="A8228" t="s">
        <v>8259</v>
      </c>
      <c r="B8228" t="s">
        <v>41</v>
      </c>
      <c r="C8228" t="s">
        <v>20</v>
      </c>
      <c r="D8228" s="2">
        <v>2363.04</v>
      </c>
      <c r="E8228">
        <v>0.13</v>
      </c>
      <c r="F8228">
        <v>3</v>
      </c>
      <c r="G8228" s="1">
        <v>45233</v>
      </c>
      <c r="H8228" s="1">
        <v>45236</v>
      </c>
      <c r="I8228" t="s">
        <v>31</v>
      </c>
      <c r="J8228" t="s">
        <v>16</v>
      </c>
      <c r="K8228" s="2">
        <v>647.85</v>
      </c>
      <c r="L8228" t="s">
        <v>48</v>
      </c>
      <c r="M8228">
        <f>YEAR(Table1[[#This Row],[order_date]])</f>
        <v>2023</v>
      </c>
      <c r="N8228">
        <f>MONTH(Table1[[#This Row],[order_date]])</f>
        <v>11</v>
      </c>
      <c r="O8228" s="3">
        <f>Table1[[#This Row],[sales]]-Table1[[#This Row],[profit]]</f>
        <v>1715.19</v>
      </c>
      <c r="P8228" s="3">
        <f>Table1[[#This Row],[sales]]*Table1[[#This Row],[quantity]]</f>
        <v>7089.12</v>
      </c>
      <c r="Q8228" s="9">
        <f>Table1[[#This Row],[delivery_date]]-Table1[[#This Row],[order_date]]</f>
        <v>3</v>
      </c>
    </row>
    <row r="8229" spans="1:17" x14ac:dyDescent="0.35">
      <c r="A8229" t="s">
        <v>8260</v>
      </c>
      <c r="B8229" t="s">
        <v>25</v>
      </c>
      <c r="C8229" t="s">
        <v>36</v>
      </c>
      <c r="D8229" s="2">
        <v>2663.04</v>
      </c>
      <c r="E8229">
        <v>0.38</v>
      </c>
      <c r="F8229">
        <v>9</v>
      </c>
      <c r="G8229" s="1">
        <v>45280</v>
      </c>
      <c r="H8229" s="1">
        <v>45282</v>
      </c>
      <c r="I8229" t="s">
        <v>31</v>
      </c>
      <c r="J8229" t="s">
        <v>16</v>
      </c>
      <c r="K8229" s="2">
        <v>710.37</v>
      </c>
      <c r="L8229" t="s">
        <v>17</v>
      </c>
      <c r="M8229">
        <f>YEAR(Table1[[#This Row],[order_date]])</f>
        <v>2023</v>
      </c>
      <c r="N8229">
        <f>MONTH(Table1[[#This Row],[order_date]])</f>
        <v>12</v>
      </c>
      <c r="O8229" s="3">
        <f>Table1[[#This Row],[sales]]-Table1[[#This Row],[profit]]</f>
        <v>1952.67</v>
      </c>
      <c r="P8229" s="3">
        <f>Table1[[#This Row],[sales]]*Table1[[#This Row],[quantity]]</f>
        <v>23967.360000000001</v>
      </c>
      <c r="Q8229" s="9">
        <f>Table1[[#This Row],[delivery_date]]-Table1[[#This Row],[order_date]]</f>
        <v>2</v>
      </c>
    </row>
    <row r="8230" spans="1:17" x14ac:dyDescent="0.35">
      <c r="A8230" t="s">
        <v>8261</v>
      </c>
      <c r="B8230" t="s">
        <v>41</v>
      </c>
      <c r="C8230" t="s">
        <v>36</v>
      </c>
      <c r="D8230" s="2">
        <v>1644.86</v>
      </c>
      <c r="E8230">
        <v>0</v>
      </c>
      <c r="F8230">
        <v>7</v>
      </c>
      <c r="G8230" s="1">
        <v>45298</v>
      </c>
      <c r="H8230" s="1">
        <v>45303</v>
      </c>
      <c r="I8230" t="s">
        <v>31</v>
      </c>
      <c r="J8230" t="s">
        <v>22</v>
      </c>
      <c r="K8230" s="2">
        <v>255.42</v>
      </c>
      <c r="L8230" t="s">
        <v>28</v>
      </c>
      <c r="M8230">
        <f>YEAR(Table1[[#This Row],[order_date]])</f>
        <v>2024</v>
      </c>
      <c r="N8230">
        <f>MONTH(Table1[[#This Row],[order_date]])</f>
        <v>1</v>
      </c>
      <c r="O8230" s="3">
        <f>Table1[[#This Row],[sales]]-Table1[[#This Row],[profit]]</f>
        <v>1389.4399999999998</v>
      </c>
      <c r="P8230" s="3">
        <f>Table1[[#This Row],[sales]]*Table1[[#This Row],[quantity]]</f>
        <v>11514.019999999999</v>
      </c>
      <c r="Q8230" s="9">
        <f>Table1[[#This Row],[delivery_date]]-Table1[[#This Row],[order_date]]</f>
        <v>5</v>
      </c>
    </row>
    <row r="8231" spans="1:17" x14ac:dyDescent="0.35">
      <c r="A8231" t="s">
        <v>8262</v>
      </c>
      <c r="B8231" t="s">
        <v>19</v>
      </c>
      <c r="C8231" t="s">
        <v>14</v>
      </c>
      <c r="D8231" s="2">
        <v>2472.52</v>
      </c>
      <c r="E8231">
        <v>0.06</v>
      </c>
      <c r="F8231">
        <v>9</v>
      </c>
      <c r="G8231" s="1">
        <v>45128</v>
      </c>
      <c r="H8231" s="1">
        <v>45129</v>
      </c>
      <c r="I8231" t="s">
        <v>21</v>
      </c>
      <c r="J8231" t="s">
        <v>16</v>
      </c>
      <c r="K8231" s="2">
        <v>213.14</v>
      </c>
      <c r="L8231" t="s">
        <v>23</v>
      </c>
      <c r="M8231">
        <f>YEAR(Table1[[#This Row],[order_date]])</f>
        <v>2023</v>
      </c>
      <c r="N8231">
        <f>MONTH(Table1[[#This Row],[order_date]])</f>
        <v>7</v>
      </c>
      <c r="O8231" s="3">
        <f>Table1[[#This Row],[sales]]-Table1[[#This Row],[profit]]</f>
        <v>2259.38</v>
      </c>
      <c r="P8231" s="3">
        <f>Table1[[#This Row],[sales]]*Table1[[#This Row],[quantity]]</f>
        <v>22252.68</v>
      </c>
      <c r="Q8231" s="9">
        <f>Table1[[#This Row],[delivery_date]]-Table1[[#This Row],[order_date]]</f>
        <v>1</v>
      </c>
    </row>
    <row r="8232" spans="1:17" x14ac:dyDescent="0.35">
      <c r="A8232" t="s">
        <v>8263</v>
      </c>
      <c r="B8232" t="s">
        <v>41</v>
      </c>
      <c r="C8232" t="s">
        <v>20</v>
      </c>
      <c r="D8232" s="2">
        <v>4607.7</v>
      </c>
      <c r="E8232">
        <v>0.05</v>
      </c>
      <c r="F8232">
        <v>6</v>
      </c>
      <c r="G8232" s="1">
        <v>45563</v>
      </c>
      <c r="H8232" s="1">
        <v>45566</v>
      </c>
      <c r="I8232" t="s">
        <v>21</v>
      </c>
      <c r="J8232" t="s">
        <v>16</v>
      </c>
      <c r="K8232" s="2">
        <v>1316.99</v>
      </c>
      <c r="L8232" t="s">
        <v>48</v>
      </c>
      <c r="M8232">
        <f>YEAR(Table1[[#This Row],[order_date]])</f>
        <v>2024</v>
      </c>
      <c r="N8232">
        <f>MONTH(Table1[[#This Row],[order_date]])</f>
        <v>9</v>
      </c>
      <c r="O8232" s="3">
        <f>Table1[[#This Row],[sales]]-Table1[[#This Row],[profit]]</f>
        <v>3290.71</v>
      </c>
      <c r="P8232" s="3">
        <f>Table1[[#This Row],[sales]]*Table1[[#This Row],[quantity]]</f>
        <v>27646.199999999997</v>
      </c>
      <c r="Q8232" s="9">
        <f>Table1[[#This Row],[delivery_date]]-Table1[[#This Row],[order_date]]</f>
        <v>3</v>
      </c>
    </row>
    <row r="8233" spans="1:17" x14ac:dyDescent="0.35">
      <c r="A8233" t="s">
        <v>8264</v>
      </c>
      <c r="B8233" t="s">
        <v>41</v>
      </c>
      <c r="C8233" t="s">
        <v>33</v>
      </c>
      <c r="D8233" s="2">
        <v>2550.67</v>
      </c>
      <c r="E8233">
        <v>0.16</v>
      </c>
      <c r="F8233">
        <v>4</v>
      </c>
      <c r="G8233" s="1">
        <v>45627</v>
      </c>
      <c r="H8233" s="1">
        <v>45631</v>
      </c>
      <c r="I8233" t="s">
        <v>31</v>
      </c>
      <c r="J8233" t="s">
        <v>27</v>
      </c>
      <c r="K8233" s="2">
        <v>640.26</v>
      </c>
      <c r="L8233" t="s">
        <v>17</v>
      </c>
      <c r="M8233">
        <f>YEAR(Table1[[#This Row],[order_date]])</f>
        <v>2024</v>
      </c>
      <c r="N8233">
        <f>MONTH(Table1[[#This Row],[order_date]])</f>
        <v>12</v>
      </c>
      <c r="O8233" s="3">
        <f>Table1[[#This Row],[sales]]-Table1[[#This Row],[profit]]</f>
        <v>1910.41</v>
      </c>
      <c r="P8233" s="3">
        <f>Table1[[#This Row],[sales]]*Table1[[#This Row],[quantity]]</f>
        <v>10202.68</v>
      </c>
      <c r="Q8233" s="9">
        <f>Table1[[#This Row],[delivery_date]]-Table1[[#This Row],[order_date]]</f>
        <v>4</v>
      </c>
    </row>
    <row r="8234" spans="1:17" x14ac:dyDescent="0.35">
      <c r="A8234" t="s">
        <v>8265</v>
      </c>
      <c r="B8234" t="s">
        <v>19</v>
      </c>
      <c r="C8234" t="s">
        <v>26</v>
      </c>
      <c r="D8234" s="2">
        <v>4171.8500000000004</v>
      </c>
      <c r="E8234">
        <v>0.12</v>
      </c>
      <c r="F8234">
        <v>5</v>
      </c>
      <c r="G8234" s="1">
        <v>45284</v>
      </c>
      <c r="H8234" s="1">
        <v>45286</v>
      </c>
      <c r="I8234" t="s">
        <v>15</v>
      </c>
      <c r="J8234" t="s">
        <v>27</v>
      </c>
      <c r="K8234" s="2">
        <v>590.03</v>
      </c>
      <c r="L8234" t="s">
        <v>28</v>
      </c>
      <c r="M8234">
        <f>YEAR(Table1[[#This Row],[order_date]])</f>
        <v>2023</v>
      </c>
      <c r="N8234">
        <f>MONTH(Table1[[#This Row],[order_date]])</f>
        <v>12</v>
      </c>
      <c r="O8234" s="3">
        <f>Table1[[#This Row],[sales]]-Table1[[#This Row],[profit]]</f>
        <v>3581.8200000000006</v>
      </c>
      <c r="P8234" s="3">
        <f>Table1[[#This Row],[sales]]*Table1[[#This Row],[quantity]]</f>
        <v>20859.25</v>
      </c>
      <c r="Q8234" s="9">
        <f>Table1[[#This Row],[delivery_date]]-Table1[[#This Row],[order_date]]</f>
        <v>2</v>
      </c>
    </row>
    <row r="8235" spans="1:17" x14ac:dyDescent="0.35">
      <c r="A8235" t="s">
        <v>8266</v>
      </c>
      <c r="B8235" t="s">
        <v>41</v>
      </c>
      <c r="C8235" t="s">
        <v>33</v>
      </c>
      <c r="D8235" s="2">
        <v>1655.21</v>
      </c>
      <c r="E8235">
        <v>0.11</v>
      </c>
      <c r="F8235">
        <v>2</v>
      </c>
      <c r="G8235" s="1">
        <v>45642</v>
      </c>
      <c r="H8235" s="1">
        <v>45649</v>
      </c>
      <c r="I8235" t="s">
        <v>31</v>
      </c>
      <c r="J8235" t="s">
        <v>16</v>
      </c>
      <c r="K8235" s="2">
        <v>449.25</v>
      </c>
      <c r="L8235" t="s">
        <v>34</v>
      </c>
      <c r="M8235">
        <f>YEAR(Table1[[#This Row],[order_date]])</f>
        <v>2024</v>
      </c>
      <c r="N8235">
        <f>MONTH(Table1[[#This Row],[order_date]])</f>
        <v>12</v>
      </c>
      <c r="O8235" s="3">
        <f>Table1[[#This Row],[sales]]-Table1[[#This Row],[profit]]</f>
        <v>1205.96</v>
      </c>
      <c r="P8235" s="3">
        <f>Table1[[#This Row],[sales]]*Table1[[#This Row],[quantity]]</f>
        <v>3310.42</v>
      </c>
      <c r="Q8235" s="9">
        <f>Table1[[#This Row],[delivery_date]]-Table1[[#This Row],[order_date]]</f>
        <v>7</v>
      </c>
    </row>
    <row r="8236" spans="1:17" x14ac:dyDescent="0.35">
      <c r="A8236" t="s">
        <v>8267</v>
      </c>
      <c r="B8236" t="s">
        <v>19</v>
      </c>
      <c r="C8236" t="s">
        <v>36</v>
      </c>
      <c r="D8236" s="2">
        <v>4859.88</v>
      </c>
      <c r="E8236">
        <v>0.19</v>
      </c>
      <c r="F8236">
        <v>3</v>
      </c>
      <c r="G8236" s="1">
        <v>45116</v>
      </c>
      <c r="H8236" s="1">
        <v>45121</v>
      </c>
      <c r="I8236" t="s">
        <v>15</v>
      </c>
      <c r="J8236" t="s">
        <v>16</v>
      </c>
      <c r="K8236" s="2">
        <v>684.66</v>
      </c>
      <c r="L8236" t="s">
        <v>17</v>
      </c>
      <c r="M8236">
        <f>YEAR(Table1[[#This Row],[order_date]])</f>
        <v>2023</v>
      </c>
      <c r="N8236">
        <f>MONTH(Table1[[#This Row],[order_date]])</f>
        <v>7</v>
      </c>
      <c r="O8236" s="3">
        <f>Table1[[#This Row],[sales]]-Table1[[#This Row],[profit]]</f>
        <v>4175.22</v>
      </c>
      <c r="P8236" s="3">
        <f>Table1[[#This Row],[sales]]*Table1[[#This Row],[quantity]]</f>
        <v>14579.64</v>
      </c>
      <c r="Q8236" s="9">
        <f>Table1[[#This Row],[delivery_date]]-Table1[[#This Row],[order_date]]</f>
        <v>5</v>
      </c>
    </row>
    <row r="8237" spans="1:17" x14ac:dyDescent="0.35">
      <c r="A8237" t="s">
        <v>8268</v>
      </c>
      <c r="B8237" t="s">
        <v>41</v>
      </c>
      <c r="C8237" t="s">
        <v>33</v>
      </c>
      <c r="D8237" s="2">
        <v>557.97</v>
      </c>
      <c r="E8237">
        <v>0.11</v>
      </c>
      <c r="F8237">
        <v>5</v>
      </c>
      <c r="G8237" s="1">
        <v>45592</v>
      </c>
      <c r="H8237" s="1">
        <v>45593</v>
      </c>
      <c r="I8237" t="s">
        <v>31</v>
      </c>
      <c r="J8237" t="s">
        <v>16</v>
      </c>
      <c r="K8237" s="2">
        <v>118.42</v>
      </c>
      <c r="L8237" t="s">
        <v>23</v>
      </c>
      <c r="M8237">
        <f>YEAR(Table1[[#This Row],[order_date]])</f>
        <v>2024</v>
      </c>
      <c r="N8237">
        <f>MONTH(Table1[[#This Row],[order_date]])</f>
        <v>10</v>
      </c>
      <c r="O8237" s="3">
        <f>Table1[[#This Row],[sales]]-Table1[[#This Row],[profit]]</f>
        <v>439.55</v>
      </c>
      <c r="P8237" s="3">
        <f>Table1[[#This Row],[sales]]*Table1[[#This Row],[quantity]]</f>
        <v>2789.8500000000004</v>
      </c>
      <c r="Q8237" s="9">
        <f>Table1[[#This Row],[delivery_date]]-Table1[[#This Row],[order_date]]</f>
        <v>1</v>
      </c>
    </row>
    <row r="8238" spans="1:17" x14ac:dyDescent="0.35">
      <c r="A8238" t="s">
        <v>8269</v>
      </c>
      <c r="B8238" t="s">
        <v>19</v>
      </c>
      <c r="C8238" t="s">
        <v>20</v>
      </c>
      <c r="D8238" s="2">
        <v>2969.37</v>
      </c>
      <c r="E8238">
        <v>0.05</v>
      </c>
      <c r="F8238">
        <v>3</v>
      </c>
      <c r="G8238" s="1">
        <v>45430</v>
      </c>
      <c r="H8238" s="1">
        <v>45431</v>
      </c>
      <c r="I8238" t="s">
        <v>21</v>
      </c>
      <c r="J8238" t="s">
        <v>27</v>
      </c>
      <c r="K8238" s="2">
        <v>381.38</v>
      </c>
      <c r="L8238" t="s">
        <v>39</v>
      </c>
      <c r="M8238">
        <f>YEAR(Table1[[#This Row],[order_date]])</f>
        <v>2024</v>
      </c>
      <c r="N8238">
        <f>MONTH(Table1[[#This Row],[order_date]])</f>
        <v>5</v>
      </c>
      <c r="O8238" s="3">
        <f>Table1[[#This Row],[sales]]-Table1[[#This Row],[profit]]</f>
        <v>2587.9899999999998</v>
      </c>
      <c r="P8238" s="3">
        <f>Table1[[#This Row],[sales]]*Table1[[#This Row],[quantity]]</f>
        <v>8908.11</v>
      </c>
      <c r="Q8238" s="9">
        <f>Table1[[#This Row],[delivery_date]]-Table1[[#This Row],[order_date]]</f>
        <v>1</v>
      </c>
    </row>
    <row r="8239" spans="1:17" x14ac:dyDescent="0.35">
      <c r="A8239" t="s">
        <v>8270</v>
      </c>
      <c r="B8239" t="s">
        <v>41</v>
      </c>
      <c r="C8239" t="s">
        <v>14</v>
      </c>
      <c r="D8239" s="2">
        <v>3970.45</v>
      </c>
      <c r="E8239">
        <v>0.28999999999999998</v>
      </c>
      <c r="F8239">
        <v>3</v>
      </c>
      <c r="G8239" s="1">
        <v>45159</v>
      </c>
      <c r="H8239" s="1">
        <v>45163</v>
      </c>
      <c r="I8239" t="s">
        <v>15</v>
      </c>
      <c r="J8239" t="s">
        <v>27</v>
      </c>
      <c r="K8239" s="2">
        <v>1099.56</v>
      </c>
      <c r="L8239" t="s">
        <v>23</v>
      </c>
      <c r="M8239">
        <f>YEAR(Table1[[#This Row],[order_date]])</f>
        <v>2023</v>
      </c>
      <c r="N8239">
        <f>MONTH(Table1[[#This Row],[order_date]])</f>
        <v>8</v>
      </c>
      <c r="O8239" s="3">
        <f>Table1[[#This Row],[sales]]-Table1[[#This Row],[profit]]</f>
        <v>2870.89</v>
      </c>
      <c r="P8239" s="3">
        <f>Table1[[#This Row],[sales]]*Table1[[#This Row],[quantity]]</f>
        <v>11911.349999999999</v>
      </c>
      <c r="Q8239" s="9">
        <f>Table1[[#This Row],[delivery_date]]-Table1[[#This Row],[order_date]]</f>
        <v>4</v>
      </c>
    </row>
    <row r="8240" spans="1:17" x14ac:dyDescent="0.35">
      <c r="A8240" t="s">
        <v>8271</v>
      </c>
      <c r="B8240" t="s">
        <v>19</v>
      </c>
      <c r="C8240" t="s">
        <v>26</v>
      </c>
      <c r="D8240" s="2">
        <v>4088.8</v>
      </c>
      <c r="E8240">
        <v>0.48</v>
      </c>
      <c r="F8240">
        <v>9</v>
      </c>
      <c r="G8240" s="1">
        <v>45188</v>
      </c>
      <c r="H8240" s="1">
        <v>45193</v>
      </c>
      <c r="I8240" t="s">
        <v>21</v>
      </c>
      <c r="J8240" t="s">
        <v>27</v>
      </c>
      <c r="K8240" s="2">
        <v>243.44</v>
      </c>
      <c r="L8240" t="s">
        <v>28</v>
      </c>
      <c r="M8240">
        <f>YEAR(Table1[[#This Row],[order_date]])</f>
        <v>2023</v>
      </c>
      <c r="N8240">
        <f>MONTH(Table1[[#This Row],[order_date]])</f>
        <v>9</v>
      </c>
      <c r="O8240" s="3">
        <f>Table1[[#This Row],[sales]]-Table1[[#This Row],[profit]]</f>
        <v>3845.36</v>
      </c>
      <c r="P8240" s="3">
        <f>Table1[[#This Row],[sales]]*Table1[[#This Row],[quantity]]</f>
        <v>36799.200000000004</v>
      </c>
      <c r="Q8240" s="9">
        <f>Table1[[#This Row],[delivery_date]]-Table1[[#This Row],[order_date]]</f>
        <v>5</v>
      </c>
    </row>
    <row r="8241" spans="1:17" x14ac:dyDescent="0.35">
      <c r="A8241" t="s">
        <v>8272</v>
      </c>
      <c r="B8241" t="s">
        <v>25</v>
      </c>
      <c r="C8241" t="s">
        <v>14</v>
      </c>
      <c r="D8241" s="2">
        <v>1071.58</v>
      </c>
      <c r="E8241">
        <v>0.3</v>
      </c>
      <c r="F8241">
        <v>4</v>
      </c>
      <c r="G8241" s="1">
        <v>44993</v>
      </c>
      <c r="H8241" s="1">
        <v>44997</v>
      </c>
      <c r="I8241" t="s">
        <v>21</v>
      </c>
      <c r="J8241" t="s">
        <v>22</v>
      </c>
      <c r="K8241" s="2">
        <v>235.65</v>
      </c>
      <c r="L8241" t="s">
        <v>34</v>
      </c>
      <c r="M8241">
        <f>YEAR(Table1[[#This Row],[order_date]])</f>
        <v>2023</v>
      </c>
      <c r="N8241">
        <f>MONTH(Table1[[#This Row],[order_date]])</f>
        <v>3</v>
      </c>
      <c r="O8241" s="3">
        <f>Table1[[#This Row],[sales]]-Table1[[#This Row],[profit]]</f>
        <v>835.93</v>
      </c>
      <c r="P8241" s="3">
        <f>Table1[[#This Row],[sales]]*Table1[[#This Row],[quantity]]</f>
        <v>4286.32</v>
      </c>
      <c r="Q8241" s="9">
        <f>Table1[[#This Row],[delivery_date]]-Table1[[#This Row],[order_date]]</f>
        <v>4</v>
      </c>
    </row>
    <row r="8242" spans="1:17" x14ac:dyDescent="0.35">
      <c r="A8242" t="s">
        <v>8273</v>
      </c>
      <c r="B8242" t="s">
        <v>19</v>
      </c>
      <c r="C8242" t="s">
        <v>26</v>
      </c>
      <c r="D8242" s="2">
        <v>2068.06</v>
      </c>
      <c r="E8242">
        <v>0.38</v>
      </c>
      <c r="F8242">
        <v>4</v>
      </c>
      <c r="G8242" s="1">
        <v>45145</v>
      </c>
      <c r="H8242" s="1">
        <v>45146</v>
      </c>
      <c r="I8242" t="s">
        <v>21</v>
      </c>
      <c r="J8242" t="s">
        <v>22</v>
      </c>
      <c r="K8242" s="2">
        <v>202.57</v>
      </c>
      <c r="L8242" t="s">
        <v>48</v>
      </c>
      <c r="M8242">
        <f>YEAR(Table1[[#This Row],[order_date]])</f>
        <v>2023</v>
      </c>
      <c r="N8242">
        <f>MONTH(Table1[[#This Row],[order_date]])</f>
        <v>8</v>
      </c>
      <c r="O8242" s="3">
        <f>Table1[[#This Row],[sales]]-Table1[[#This Row],[profit]]</f>
        <v>1865.49</v>
      </c>
      <c r="P8242" s="3">
        <f>Table1[[#This Row],[sales]]*Table1[[#This Row],[quantity]]</f>
        <v>8272.24</v>
      </c>
      <c r="Q8242" s="9">
        <f>Table1[[#This Row],[delivery_date]]-Table1[[#This Row],[order_date]]</f>
        <v>1</v>
      </c>
    </row>
    <row r="8243" spans="1:17" x14ac:dyDescent="0.35">
      <c r="A8243" t="s">
        <v>8274</v>
      </c>
      <c r="B8243" t="s">
        <v>41</v>
      </c>
      <c r="C8243" t="s">
        <v>26</v>
      </c>
      <c r="D8243" s="2">
        <v>3158.56</v>
      </c>
      <c r="E8243">
        <v>0.49</v>
      </c>
      <c r="F8243">
        <v>1</v>
      </c>
      <c r="G8243" s="1">
        <v>45551</v>
      </c>
      <c r="H8243" s="1">
        <v>45557</v>
      </c>
      <c r="I8243" t="s">
        <v>21</v>
      </c>
      <c r="J8243" t="s">
        <v>16</v>
      </c>
      <c r="K8243" s="2">
        <v>233.14</v>
      </c>
      <c r="L8243" t="s">
        <v>34</v>
      </c>
      <c r="M8243">
        <f>YEAR(Table1[[#This Row],[order_date]])</f>
        <v>2024</v>
      </c>
      <c r="N8243">
        <f>MONTH(Table1[[#This Row],[order_date]])</f>
        <v>9</v>
      </c>
      <c r="O8243" s="3">
        <f>Table1[[#This Row],[sales]]-Table1[[#This Row],[profit]]</f>
        <v>2925.42</v>
      </c>
      <c r="P8243" s="3">
        <f>Table1[[#This Row],[sales]]*Table1[[#This Row],[quantity]]</f>
        <v>3158.56</v>
      </c>
      <c r="Q8243" s="9">
        <f>Table1[[#This Row],[delivery_date]]-Table1[[#This Row],[order_date]]</f>
        <v>6</v>
      </c>
    </row>
    <row r="8244" spans="1:17" x14ac:dyDescent="0.35">
      <c r="A8244" t="s">
        <v>8275</v>
      </c>
      <c r="B8244" t="s">
        <v>41</v>
      </c>
      <c r="C8244" t="s">
        <v>20</v>
      </c>
      <c r="D8244" s="2">
        <v>1647.83</v>
      </c>
      <c r="E8244">
        <v>0.08</v>
      </c>
      <c r="F8244">
        <v>7</v>
      </c>
      <c r="G8244" s="1">
        <v>45001</v>
      </c>
      <c r="H8244" s="1">
        <v>45008</v>
      </c>
      <c r="I8244" t="s">
        <v>15</v>
      </c>
      <c r="J8244" t="s">
        <v>16</v>
      </c>
      <c r="K8244" s="2">
        <v>321.86</v>
      </c>
      <c r="L8244" t="s">
        <v>17</v>
      </c>
      <c r="M8244">
        <f>YEAR(Table1[[#This Row],[order_date]])</f>
        <v>2023</v>
      </c>
      <c r="N8244">
        <f>MONTH(Table1[[#This Row],[order_date]])</f>
        <v>3</v>
      </c>
      <c r="O8244" s="3">
        <f>Table1[[#This Row],[sales]]-Table1[[#This Row],[profit]]</f>
        <v>1325.9699999999998</v>
      </c>
      <c r="P8244" s="3">
        <f>Table1[[#This Row],[sales]]*Table1[[#This Row],[quantity]]</f>
        <v>11534.81</v>
      </c>
      <c r="Q8244" s="9">
        <f>Table1[[#This Row],[delivery_date]]-Table1[[#This Row],[order_date]]</f>
        <v>7</v>
      </c>
    </row>
    <row r="8245" spans="1:17" x14ac:dyDescent="0.35">
      <c r="A8245" t="s">
        <v>8276</v>
      </c>
      <c r="B8245" t="s">
        <v>13</v>
      </c>
      <c r="C8245" t="s">
        <v>20</v>
      </c>
      <c r="D8245" s="2">
        <v>3325.65</v>
      </c>
      <c r="E8245">
        <v>0.23</v>
      </c>
      <c r="F8245">
        <v>9</v>
      </c>
      <c r="G8245" s="1">
        <v>45169</v>
      </c>
      <c r="H8245" s="1">
        <v>45172</v>
      </c>
      <c r="I8245" t="s">
        <v>21</v>
      </c>
      <c r="J8245" t="s">
        <v>27</v>
      </c>
      <c r="K8245" s="2">
        <v>774.77</v>
      </c>
      <c r="L8245" t="s">
        <v>39</v>
      </c>
      <c r="M8245">
        <f>YEAR(Table1[[#This Row],[order_date]])</f>
        <v>2023</v>
      </c>
      <c r="N8245">
        <f>MONTH(Table1[[#This Row],[order_date]])</f>
        <v>8</v>
      </c>
      <c r="O8245" s="3">
        <f>Table1[[#This Row],[sales]]-Table1[[#This Row],[profit]]</f>
        <v>2550.88</v>
      </c>
      <c r="P8245" s="3">
        <f>Table1[[#This Row],[sales]]*Table1[[#This Row],[quantity]]</f>
        <v>29930.850000000002</v>
      </c>
      <c r="Q8245" s="9">
        <f>Table1[[#This Row],[delivery_date]]-Table1[[#This Row],[order_date]]</f>
        <v>3</v>
      </c>
    </row>
    <row r="8246" spans="1:17" x14ac:dyDescent="0.35">
      <c r="A8246" t="s">
        <v>8277</v>
      </c>
      <c r="B8246" t="s">
        <v>19</v>
      </c>
      <c r="C8246" t="s">
        <v>36</v>
      </c>
      <c r="D8246" s="2">
        <v>1956.03</v>
      </c>
      <c r="E8246">
        <v>0.28999999999999998</v>
      </c>
      <c r="F8246">
        <v>8</v>
      </c>
      <c r="G8246" s="1">
        <v>45583</v>
      </c>
      <c r="H8246" s="1">
        <v>45585</v>
      </c>
      <c r="I8246" t="s">
        <v>15</v>
      </c>
      <c r="J8246" t="s">
        <v>16</v>
      </c>
      <c r="K8246" s="2">
        <v>582.55999999999995</v>
      </c>
      <c r="L8246" t="s">
        <v>39</v>
      </c>
      <c r="M8246">
        <f>YEAR(Table1[[#This Row],[order_date]])</f>
        <v>2024</v>
      </c>
      <c r="N8246">
        <f>MONTH(Table1[[#This Row],[order_date]])</f>
        <v>10</v>
      </c>
      <c r="O8246" s="3">
        <f>Table1[[#This Row],[sales]]-Table1[[#This Row],[profit]]</f>
        <v>1373.47</v>
      </c>
      <c r="P8246" s="3">
        <f>Table1[[#This Row],[sales]]*Table1[[#This Row],[quantity]]</f>
        <v>15648.24</v>
      </c>
      <c r="Q8246" s="9">
        <f>Table1[[#This Row],[delivery_date]]-Table1[[#This Row],[order_date]]</f>
        <v>2</v>
      </c>
    </row>
    <row r="8247" spans="1:17" x14ac:dyDescent="0.35">
      <c r="A8247" t="s">
        <v>8278</v>
      </c>
      <c r="B8247" t="s">
        <v>25</v>
      </c>
      <c r="C8247" t="s">
        <v>36</v>
      </c>
      <c r="D8247" s="2">
        <v>1819.24</v>
      </c>
      <c r="E8247">
        <v>0.16</v>
      </c>
      <c r="F8247">
        <v>2</v>
      </c>
      <c r="G8247" s="1">
        <v>45621</v>
      </c>
      <c r="H8247" s="1">
        <v>45623</v>
      </c>
      <c r="I8247" t="s">
        <v>31</v>
      </c>
      <c r="J8247" t="s">
        <v>22</v>
      </c>
      <c r="K8247" s="2">
        <v>147.22</v>
      </c>
      <c r="L8247" t="s">
        <v>48</v>
      </c>
      <c r="M8247">
        <f>YEAR(Table1[[#This Row],[order_date]])</f>
        <v>2024</v>
      </c>
      <c r="N8247">
        <f>MONTH(Table1[[#This Row],[order_date]])</f>
        <v>11</v>
      </c>
      <c r="O8247" s="3">
        <f>Table1[[#This Row],[sales]]-Table1[[#This Row],[profit]]</f>
        <v>1672.02</v>
      </c>
      <c r="P8247" s="3">
        <f>Table1[[#This Row],[sales]]*Table1[[#This Row],[quantity]]</f>
        <v>3638.48</v>
      </c>
      <c r="Q8247" s="9">
        <f>Table1[[#This Row],[delivery_date]]-Table1[[#This Row],[order_date]]</f>
        <v>2</v>
      </c>
    </row>
    <row r="8248" spans="1:17" x14ac:dyDescent="0.35">
      <c r="A8248" t="s">
        <v>8279</v>
      </c>
      <c r="B8248" t="s">
        <v>19</v>
      </c>
      <c r="C8248" t="s">
        <v>26</v>
      </c>
      <c r="D8248" s="2">
        <v>629.53</v>
      </c>
      <c r="E8248">
        <v>0.31</v>
      </c>
      <c r="F8248">
        <v>6</v>
      </c>
      <c r="G8248" s="1">
        <v>45114</v>
      </c>
      <c r="H8248" s="1">
        <v>45118</v>
      </c>
      <c r="I8248" t="s">
        <v>31</v>
      </c>
      <c r="J8248" t="s">
        <v>22</v>
      </c>
      <c r="K8248" s="2">
        <v>67.75</v>
      </c>
      <c r="L8248" t="s">
        <v>23</v>
      </c>
      <c r="M8248">
        <f>YEAR(Table1[[#This Row],[order_date]])</f>
        <v>2023</v>
      </c>
      <c r="N8248">
        <f>MONTH(Table1[[#This Row],[order_date]])</f>
        <v>7</v>
      </c>
      <c r="O8248" s="3">
        <f>Table1[[#This Row],[sales]]-Table1[[#This Row],[profit]]</f>
        <v>561.78</v>
      </c>
      <c r="P8248" s="3">
        <f>Table1[[#This Row],[sales]]*Table1[[#This Row],[quantity]]</f>
        <v>3777.18</v>
      </c>
      <c r="Q8248" s="9">
        <f>Table1[[#This Row],[delivery_date]]-Table1[[#This Row],[order_date]]</f>
        <v>4</v>
      </c>
    </row>
    <row r="8249" spans="1:17" x14ac:dyDescent="0.35">
      <c r="A8249" t="s">
        <v>8280</v>
      </c>
      <c r="B8249" t="s">
        <v>19</v>
      </c>
      <c r="C8249" t="s">
        <v>36</v>
      </c>
      <c r="D8249" s="2">
        <v>292.33999999999997</v>
      </c>
      <c r="E8249">
        <v>0.31</v>
      </c>
      <c r="F8249">
        <v>5</v>
      </c>
      <c r="G8249" s="1">
        <v>45100</v>
      </c>
      <c r="H8249" s="1">
        <v>45103</v>
      </c>
      <c r="I8249" t="s">
        <v>31</v>
      </c>
      <c r="J8249" t="s">
        <v>16</v>
      </c>
      <c r="K8249" s="2">
        <v>86.22</v>
      </c>
      <c r="L8249" t="s">
        <v>17</v>
      </c>
      <c r="M8249">
        <f>YEAR(Table1[[#This Row],[order_date]])</f>
        <v>2023</v>
      </c>
      <c r="N8249">
        <f>MONTH(Table1[[#This Row],[order_date]])</f>
        <v>6</v>
      </c>
      <c r="O8249" s="3">
        <f>Table1[[#This Row],[sales]]-Table1[[#This Row],[profit]]</f>
        <v>206.11999999999998</v>
      </c>
      <c r="P8249" s="3">
        <f>Table1[[#This Row],[sales]]*Table1[[#This Row],[quantity]]</f>
        <v>1461.6999999999998</v>
      </c>
      <c r="Q8249" s="9">
        <f>Table1[[#This Row],[delivery_date]]-Table1[[#This Row],[order_date]]</f>
        <v>3</v>
      </c>
    </row>
    <row r="8250" spans="1:17" x14ac:dyDescent="0.35">
      <c r="A8250" t="s">
        <v>8281</v>
      </c>
      <c r="B8250" t="s">
        <v>25</v>
      </c>
      <c r="C8250" t="s">
        <v>20</v>
      </c>
      <c r="D8250" s="2">
        <v>4192.84</v>
      </c>
      <c r="E8250">
        <v>0.42</v>
      </c>
      <c r="F8250">
        <v>8</v>
      </c>
      <c r="G8250" s="1">
        <v>45358</v>
      </c>
      <c r="H8250" s="1">
        <v>45359</v>
      </c>
      <c r="I8250" t="s">
        <v>31</v>
      </c>
      <c r="J8250" t="s">
        <v>27</v>
      </c>
      <c r="K8250" s="2">
        <v>449.28</v>
      </c>
      <c r="L8250" t="s">
        <v>28</v>
      </c>
      <c r="M8250">
        <f>YEAR(Table1[[#This Row],[order_date]])</f>
        <v>2024</v>
      </c>
      <c r="N8250">
        <f>MONTH(Table1[[#This Row],[order_date]])</f>
        <v>3</v>
      </c>
      <c r="O8250" s="3">
        <f>Table1[[#This Row],[sales]]-Table1[[#This Row],[profit]]</f>
        <v>3743.5600000000004</v>
      </c>
      <c r="P8250" s="3">
        <f>Table1[[#This Row],[sales]]*Table1[[#This Row],[quantity]]</f>
        <v>33542.720000000001</v>
      </c>
      <c r="Q8250" s="9">
        <f>Table1[[#This Row],[delivery_date]]-Table1[[#This Row],[order_date]]</f>
        <v>1</v>
      </c>
    </row>
    <row r="8251" spans="1:17" x14ac:dyDescent="0.35">
      <c r="A8251" t="s">
        <v>8282</v>
      </c>
      <c r="B8251" t="s">
        <v>19</v>
      </c>
      <c r="C8251" t="s">
        <v>36</v>
      </c>
      <c r="D8251" s="2">
        <v>2498.77</v>
      </c>
      <c r="E8251">
        <v>0.42</v>
      </c>
      <c r="F8251">
        <v>1</v>
      </c>
      <c r="G8251" s="1">
        <v>44988</v>
      </c>
      <c r="H8251" s="1">
        <v>44990</v>
      </c>
      <c r="I8251" t="s">
        <v>31</v>
      </c>
      <c r="J8251" t="s">
        <v>16</v>
      </c>
      <c r="K8251" s="2">
        <v>512.92999999999995</v>
      </c>
      <c r="L8251" t="s">
        <v>17</v>
      </c>
      <c r="M8251">
        <f>YEAR(Table1[[#This Row],[order_date]])</f>
        <v>2023</v>
      </c>
      <c r="N8251">
        <f>MONTH(Table1[[#This Row],[order_date]])</f>
        <v>3</v>
      </c>
      <c r="O8251" s="3">
        <f>Table1[[#This Row],[sales]]-Table1[[#This Row],[profit]]</f>
        <v>1985.8400000000001</v>
      </c>
      <c r="P8251" s="3">
        <f>Table1[[#This Row],[sales]]*Table1[[#This Row],[quantity]]</f>
        <v>2498.77</v>
      </c>
      <c r="Q8251" s="9">
        <f>Table1[[#This Row],[delivery_date]]-Table1[[#This Row],[order_date]]</f>
        <v>2</v>
      </c>
    </row>
    <row r="8252" spans="1:17" x14ac:dyDescent="0.35">
      <c r="A8252" t="s">
        <v>8283</v>
      </c>
      <c r="B8252" t="s">
        <v>25</v>
      </c>
      <c r="C8252" t="s">
        <v>26</v>
      </c>
      <c r="D8252" s="2">
        <v>2858.08</v>
      </c>
      <c r="E8252">
        <v>7.0000000000000007E-2</v>
      </c>
      <c r="F8252">
        <v>9</v>
      </c>
      <c r="G8252" s="1">
        <v>45070</v>
      </c>
      <c r="H8252" s="1">
        <v>45072</v>
      </c>
      <c r="I8252" t="s">
        <v>21</v>
      </c>
      <c r="J8252" t="s">
        <v>22</v>
      </c>
      <c r="K8252" s="2">
        <v>620.02</v>
      </c>
      <c r="L8252" t="s">
        <v>48</v>
      </c>
      <c r="M8252">
        <f>YEAR(Table1[[#This Row],[order_date]])</f>
        <v>2023</v>
      </c>
      <c r="N8252">
        <f>MONTH(Table1[[#This Row],[order_date]])</f>
        <v>5</v>
      </c>
      <c r="O8252" s="3">
        <f>Table1[[#This Row],[sales]]-Table1[[#This Row],[profit]]</f>
        <v>2238.06</v>
      </c>
      <c r="P8252" s="3">
        <f>Table1[[#This Row],[sales]]*Table1[[#This Row],[quantity]]</f>
        <v>25722.720000000001</v>
      </c>
      <c r="Q8252" s="9">
        <f>Table1[[#This Row],[delivery_date]]-Table1[[#This Row],[order_date]]</f>
        <v>2</v>
      </c>
    </row>
    <row r="8253" spans="1:17" x14ac:dyDescent="0.35">
      <c r="A8253" t="s">
        <v>8284</v>
      </c>
      <c r="B8253" t="s">
        <v>25</v>
      </c>
      <c r="C8253" t="s">
        <v>14</v>
      </c>
      <c r="D8253" s="2">
        <v>1923.88</v>
      </c>
      <c r="E8253">
        <v>0.08</v>
      </c>
      <c r="F8253">
        <v>9</v>
      </c>
      <c r="G8253" s="1">
        <v>45306</v>
      </c>
      <c r="H8253" s="1">
        <v>45310</v>
      </c>
      <c r="I8253" t="s">
        <v>31</v>
      </c>
      <c r="J8253" t="s">
        <v>16</v>
      </c>
      <c r="K8253" s="2">
        <v>485.41</v>
      </c>
      <c r="L8253" t="s">
        <v>48</v>
      </c>
      <c r="M8253">
        <f>YEAR(Table1[[#This Row],[order_date]])</f>
        <v>2024</v>
      </c>
      <c r="N8253">
        <f>MONTH(Table1[[#This Row],[order_date]])</f>
        <v>1</v>
      </c>
      <c r="O8253" s="3">
        <f>Table1[[#This Row],[sales]]-Table1[[#This Row],[profit]]</f>
        <v>1438.47</v>
      </c>
      <c r="P8253" s="3">
        <f>Table1[[#This Row],[sales]]*Table1[[#This Row],[quantity]]</f>
        <v>17314.920000000002</v>
      </c>
      <c r="Q8253" s="9">
        <f>Table1[[#This Row],[delivery_date]]-Table1[[#This Row],[order_date]]</f>
        <v>4</v>
      </c>
    </row>
    <row r="8254" spans="1:17" x14ac:dyDescent="0.35">
      <c r="A8254" t="s">
        <v>8285</v>
      </c>
      <c r="B8254" t="s">
        <v>19</v>
      </c>
      <c r="C8254" t="s">
        <v>33</v>
      </c>
      <c r="D8254" s="2">
        <v>770.04</v>
      </c>
      <c r="E8254">
        <v>0.11</v>
      </c>
      <c r="F8254">
        <v>7</v>
      </c>
      <c r="G8254" s="1">
        <v>45161</v>
      </c>
      <c r="H8254" s="1">
        <v>45168</v>
      </c>
      <c r="I8254" t="s">
        <v>21</v>
      </c>
      <c r="J8254" t="s">
        <v>22</v>
      </c>
      <c r="K8254" s="2">
        <v>108.65</v>
      </c>
      <c r="L8254" t="s">
        <v>23</v>
      </c>
      <c r="M8254">
        <f>YEAR(Table1[[#This Row],[order_date]])</f>
        <v>2023</v>
      </c>
      <c r="N8254">
        <f>MONTH(Table1[[#This Row],[order_date]])</f>
        <v>8</v>
      </c>
      <c r="O8254" s="3">
        <f>Table1[[#This Row],[sales]]-Table1[[#This Row],[profit]]</f>
        <v>661.39</v>
      </c>
      <c r="P8254" s="3">
        <f>Table1[[#This Row],[sales]]*Table1[[#This Row],[quantity]]</f>
        <v>5390.28</v>
      </c>
      <c r="Q8254" s="9">
        <f>Table1[[#This Row],[delivery_date]]-Table1[[#This Row],[order_date]]</f>
        <v>7</v>
      </c>
    </row>
    <row r="8255" spans="1:17" x14ac:dyDescent="0.35">
      <c r="A8255" t="s">
        <v>8286</v>
      </c>
      <c r="B8255" t="s">
        <v>19</v>
      </c>
      <c r="C8255" t="s">
        <v>36</v>
      </c>
      <c r="D8255" s="2">
        <v>2302.9</v>
      </c>
      <c r="E8255">
        <v>0.13</v>
      </c>
      <c r="F8255">
        <v>8</v>
      </c>
      <c r="G8255" s="1">
        <v>45375</v>
      </c>
      <c r="H8255" s="1">
        <v>45380</v>
      </c>
      <c r="I8255" t="s">
        <v>21</v>
      </c>
      <c r="J8255" t="s">
        <v>27</v>
      </c>
      <c r="K8255" s="2">
        <v>190.22</v>
      </c>
      <c r="L8255" t="s">
        <v>39</v>
      </c>
      <c r="M8255">
        <f>YEAR(Table1[[#This Row],[order_date]])</f>
        <v>2024</v>
      </c>
      <c r="N8255">
        <f>MONTH(Table1[[#This Row],[order_date]])</f>
        <v>3</v>
      </c>
      <c r="O8255" s="3">
        <f>Table1[[#This Row],[sales]]-Table1[[#This Row],[profit]]</f>
        <v>2112.6800000000003</v>
      </c>
      <c r="P8255" s="3">
        <f>Table1[[#This Row],[sales]]*Table1[[#This Row],[quantity]]</f>
        <v>18423.2</v>
      </c>
      <c r="Q8255" s="9">
        <f>Table1[[#This Row],[delivery_date]]-Table1[[#This Row],[order_date]]</f>
        <v>5</v>
      </c>
    </row>
    <row r="8256" spans="1:17" x14ac:dyDescent="0.35">
      <c r="A8256" t="s">
        <v>8287</v>
      </c>
      <c r="B8256" t="s">
        <v>41</v>
      </c>
      <c r="C8256" t="s">
        <v>20</v>
      </c>
      <c r="D8256" s="2">
        <v>1221.8900000000001</v>
      </c>
      <c r="E8256">
        <v>0.28000000000000003</v>
      </c>
      <c r="F8256">
        <v>9</v>
      </c>
      <c r="G8256" s="1">
        <v>45492</v>
      </c>
      <c r="H8256" s="1">
        <v>45494</v>
      </c>
      <c r="I8256" t="s">
        <v>15</v>
      </c>
      <c r="J8256" t="s">
        <v>27</v>
      </c>
      <c r="K8256" s="2">
        <v>75.58</v>
      </c>
      <c r="L8256" t="s">
        <v>23</v>
      </c>
      <c r="M8256">
        <f>YEAR(Table1[[#This Row],[order_date]])</f>
        <v>2024</v>
      </c>
      <c r="N8256">
        <f>MONTH(Table1[[#This Row],[order_date]])</f>
        <v>7</v>
      </c>
      <c r="O8256" s="3">
        <f>Table1[[#This Row],[sales]]-Table1[[#This Row],[profit]]</f>
        <v>1146.3100000000002</v>
      </c>
      <c r="P8256" s="3">
        <f>Table1[[#This Row],[sales]]*Table1[[#This Row],[quantity]]</f>
        <v>10997.01</v>
      </c>
      <c r="Q8256" s="9">
        <f>Table1[[#This Row],[delivery_date]]-Table1[[#This Row],[order_date]]</f>
        <v>2</v>
      </c>
    </row>
    <row r="8257" spans="1:17" x14ac:dyDescent="0.35">
      <c r="A8257" t="s">
        <v>8288</v>
      </c>
      <c r="B8257" t="s">
        <v>41</v>
      </c>
      <c r="C8257" t="s">
        <v>14</v>
      </c>
      <c r="D8257" s="2">
        <v>4204.6499999999996</v>
      </c>
      <c r="E8257">
        <v>0.16</v>
      </c>
      <c r="F8257">
        <v>5</v>
      </c>
      <c r="G8257" s="1">
        <v>45372</v>
      </c>
      <c r="H8257" s="1">
        <v>45378</v>
      </c>
      <c r="I8257" t="s">
        <v>21</v>
      </c>
      <c r="J8257" t="s">
        <v>27</v>
      </c>
      <c r="K8257" s="2">
        <v>303.27</v>
      </c>
      <c r="L8257" t="s">
        <v>28</v>
      </c>
      <c r="M8257">
        <f>YEAR(Table1[[#This Row],[order_date]])</f>
        <v>2024</v>
      </c>
      <c r="N8257">
        <f>MONTH(Table1[[#This Row],[order_date]])</f>
        <v>3</v>
      </c>
      <c r="O8257" s="3">
        <f>Table1[[#This Row],[sales]]-Table1[[#This Row],[profit]]</f>
        <v>3901.3799999999997</v>
      </c>
      <c r="P8257" s="3">
        <f>Table1[[#This Row],[sales]]*Table1[[#This Row],[quantity]]</f>
        <v>21023.25</v>
      </c>
      <c r="Q8257" s="9">
        <f>Table1[[#This Row],[delivery_date]]-Table1[[#This Row],[order_date]]</f>
        <v>6</v>
      </c>
    </row>
    <row r="8258" spans="1:17" x14ac:dyDescent="0.35">
      <c r="A8258" t="s">
        <v>8289</v>
      </c>
      <c r="B8258" t="s">
        <v>13</v>
      </c>
      <c r="C8258" t="s">
        <v>20</v>
      </c>
      <c r="D8258" s="2">
        <v>4935.26</v>
      </c>
      <c r="E8258">
        <v>0.48</v>
      </c>
      <c r="F8258">
        <v>2</v>
      </c>
      <c r="G8258" s="1">
        <v>45316</v>
      </c>
      <c r="H8258" s="1">
        <v>45320</v>
      </c>
      <c r="I8258" t="s">
        <v>15</v>
      </c>
      <c r="J8258" t="s">
        <v>27</v>
      </c>
      <c r="K8258" s="2">
        <v>937.21</v>
      </c>
      <c r="L8258" t="s">
        <v>17</v>
      </c>
      <c r="M8258">
        <f>YEAR(Table1[[#This Row],[order_date]])</f>
        <v>2024</v>
      </c>
      <c r="N8258">
        <f>MONTH(Table1[[#This Row],[order_date]])</f>
        <v>1</v>
      </c>
      <c r="O8258" s="3">
        <f>Table1[[#This Row],[sales]]-Table1[[#This Row],[profit]]</f>
        <v>3998.05</v>
      </c>
      <c r="P8258" s="3">
        <f>Table1[[#This Row],[sales]]*Table1[[#This Row],[quantity]]</f>
        <v>9870.52</v>
      </c>
      <c r="Q8258" s="9">
        <f>Table1[[#This Row],[delivery_date]]-Table1[[#This Row],[order_date]]</f>
        <v>4</v>
      </c>
    </row>
    <row r="8259" spans="1:17" x14ac:dyDescent="0.35">
      <c r="A8259" t="s">
        <v>8290</v>
      </c>
      <c r="B8259" t="s">
        <v>13</v>
      </c>
      <c r="C8259" t="s">
        <v>36</v>
      </c>
      <c r="D8259" s="2">
        <v>4456.57</v>
      </c>
      <c r="E8259">
        <v>0.06</v>
      </c>
      <c r="F8259">
        <v>1</v>
      </c>
      <c r="G8259" s="1">
        <v>45087</v>
      </c>
      <c r="H8259" s="1">
        <v>45088</v>
      </c>
      <c r="I8259" t="s">
        <v>21</v>
      </c>
      <c r="J8259" t="s">
        <v>27</v>
      </c>
      <c r="K8259" s="2">
        <v>628.27</v>
      </c>
      <c r="L8259" t="s">
        <v>34</v>
      </c>
      <c r="M8259">
        <f>YEAR(Table1[[#This Row],[order_date]])</f>
        <v>2023</v>
      </c>
      <c r="N8259">
        <f>MONTH(Table1[[#This Row],[order_date]])</f>
        <v>6</v>
      </c>
      <c r="O8259" s="3">
        <f>Table1[[#This Row],[sales]]-Table1[[#This Row],[profit]]</f>
        <v>3828.2999999999997</v>
      </c>
      <c r="P8259" s="3">
        <f>Table1[[#This Row],[sales]]*Table1[[#This Row],[quantity]]</f>
        <v>4456.57</v>
      </c>
      <c r="Q8259" s="9">
        <f>Table1[[#This Row],[delivery_date]]-Table1[[#This Row],[order_date]]</f>
        <v>1</v>
      </c>
    </row>
    <row r="8260" spans="1:17" x14ac:dyDescent="0.35">
      <c r="A8260" t="s">
        <v>8291</v>
      </c>
      <c r="B8260" t="s">
        <v>19</v>
      </c>
      <c r="C8260" t="s">
        <v>26</v>
      </c>
      <c r="D8260" s="2">
        <v>2688.54</v>
      </c>
      <c r="E8260">
        <v>0.12</v>
      </c>
      <c r="F8260">
        <v>5</v>
      </c>
      <c r="G8260" s="1">
        <v>45125</v>
      </c>
      <c r="H8260" s="1">
        <v>45127</v>
      </c>
      <c r="I8260" t="s">
        <v>31</v>
      </c>
      <c r="J8260" t="s">
        <v>16</v>
      </c>
      <c r="K8260" s="2">
        <v>689.06</v>
      </c>
      <c r="L8260" t="s">
        <v>39</v>
      </c>
      <c r="M8260">
        <f>YEAR(Table1[[#This Row],[order_date]])</f>
        <v>2023</v>
      </c>
      <c r="N8260">
        <f>MONTH(Table1[[#This Row],[order_date]])</f>
        <v>7</v>
      </c>
      <c r="O8260" s="3">
        <f>Table1[[#This Row],[sales]]-Table1[[#This Row],[profit]]</f>
        <v>1999.48</v>
      </c>
      <c r="P8260" s="3">
        <f>Table1[[#This Row],[sales]]*Table1[[#This Row],[quantity]]</f>
        <v>13442.7</v>
      </c>
      <c r="Q8260" s="9">
        <f>Table1[[#This Row],[delivery_date]]-Table1[[#This Row],[order_date]]</f>
        <v>2</v>
      </c>
    </row>
    <row r="8261" spans="1:17" x14ac:dyDescent="0.35">
      <c r="A8261" t="s">
        <v>8292</v>
      </c>
      <c r="B8261" t="s">
        <v>25</v>
      </c>
      <c r="C8261" t="s">
        <v>33</v>
      </c>
      <c r="D8261" s="2">
        <v>3177.85</v>
      </c>
      <c r="E8261">
        <v>0.43</v>
      </c>
      <c r="F8261">
        <v>8</v>
      </c>
      <c r="G8261" s="1">
        <v>45254</v>
      </c>
      <c r="H8261" s="1">
        <v>45261</v>
      </c>
      <c r="I8261" t="s">
        <v>21</v>
      </c>
      <c r="J8261" t="s">
        <v>22</v>
      </c>
      <c r="K8261" s="2">
        <v>481.46</v>
      </c>
      <c r="L8261" t="s">
        <v>34</v>
      </c>
      <c r="M8261">
        <f>YEAR(Table1[[#This Row],[order_date]])</f>
        <v>2023</v>
      </c>
      <c r="N8261">
        <f>MONTH(Table1[[#This Row],[order_date]])</f>
        <v>11</v>
      </c>
      <c r="O8261" s="3">
        <f>Table1[[#This Row],[sales]]-Table1[[#This Row],[profit]]</f>
        <v>2696.39</v>
      </c>
      <c r="P8261" s="3">
        <f>Table1[[#This Row],[sales]]*Table1[[#This Row],[quantity]]</f>
        <v>25422.799999999999</v>
      </c>
      <c r="Q8261" s="9">
        <f>Table1[[#This Row],[delivery_date]]-Table1[[#This Row],[order_date]]</f>
        <v>7</v>
      </c>
    </row>
    <row r="8262" spans="1:17" x14ac:dyDescent="0.35">
      <c r="A8262" t="s">
        <v>8293</v>
      </c>
      <c r="B8262" t="s">
        <v>13</v>
      </c>
      <c r="C8262" t="s">
        <v>33</v>
      </c>
      <c r="D8262" s="2">
        <v>4745.8</v>
      </c>
      <c r="E8262">
        <v>0.28999999999999998</v>
      </c>
      <c r="F8262">
        <v>4</v>
      </c>
      <c r="G8262" s="1">
        <v>45555</v>
      </c>
      <c r="H8262" s="1">
        <v>45559</v>
      </c>
      <c r="I8262" t="s">
        <v>21</v>
      </c>
      <c r="J8262" t="s">
        <v>27</v>
      </c>
      <c r="K8262" s="2">
        <v>854.7</v>
      </c>
      <c r="L8262" t="s">
        <v>34</v>
      </c>
      <c r="M8262">
        <f>YEAR(Table1[[#This Row],[order_date]])</f>
        <v>2024</v>
      </c>
      <c r="N8262">
        <f>MONTH(Table1[[#This Row],[order_date]])</f>
        <v>9</v>
      </c>
      <c r="O8262" s="3">
        <f>Table1[[#This Row],[sales]]-Table1[[#This Row],[profit]]</f>
        <v>3891.1000000000004</v>
      </c>
      <c r="P8262" s="3">
        <f>Table1[[#This Row],[sales]]*Table1[[#This Row],[quantity]]</f>
        <v>18983.2</v>
      </c>
      <c r="Q8262" s="9">
        <f>Table1[[#This Row],[delivery_date]]-Table1[[#This Row],[order_date]]</f>
        <v>4</v>
      </c>
    </row>
    <row r="8263" spans="1:17" x14ac:dyDescent="0.35">
      <c r="A8263" t="s">
        <v>8294</v>
      </c>
      <c r="B8263" t="s">
        <v>19</v>
      </c>
      <c r="C8263" t="s">
        <v>14</v>
      </c>
      <c r="D8263" s="2">
        <v>2739.54</v>
      </c>
      <c r="E8263">
        <v>0.27</v>
      </c>
      <c r="F8263">
        <v>4</v>
      </c>
      <c r="G8263" s="1">
        <v>45049</v>
      </c>
      <c r="H8263" s="1">
        <v>45056</v>
      </c>
      <c r="I8263" t="s">
        <v>21</v>
      </c>
      <c r="J8263" t="s">
        <v>27</v>
      </c>
      <c r="K8263" s="2">
        <v>787.84</v>
      </c>
      <c r="L8263" t="s">
        <v>23</v>
      </c>
      <c r="M8263">
        <f>YEAR(Table1[[#This Row],[order_date]])</f>
        <v>2023</v>
      </c>
      <c r="N8263">
        <f>MONTH(Table1[[#This Row],[order_date]])</f>
        <v>5</v>
      </c>
      <c r="O8263" s="3">
        <f>Table1[[#This Row],[sales]]-Table1[[#This Row],[profit]]</f>
        <v>1951.6999999999998</v>
      </c>
      <c r="P8263" s="3">
        <f>Table1[[#This Row],[sales]]*Table1[[#This Row],[quantity]]</f>
        <v>10958.16</v>
      </c>
      <c r="Q8263" s="9">
        <f>Table1[[#This Row],[delivery_date]]-Table1[[#This Row],[order_date]]</f>
        <v>7</v>
      </c>
    </row>
    <row r="8264" spans="1:17" x14ac:dyDescent="0.35">
      <c r="A8264" t="s">
        <v>8295</v>
      </c>
      <c r="B8264" t="s">
        <v>13</v>
      </c>
      <c r="C8264" t="s">
        <v>33</v>
      </c>
      <c r="D8264" s="2">
        <v>3229.09</v>
      </c>
      <c r="E8264">
        <v>0.3</v>
      </c>
      <c r="F8264">
        <v>4</v>
      </c>
      <c r="G8264" s="1">
        <v>45468</v>
      </c>
      <c r="H8264" s="1">
        <v>45473</v>
      </c>
      <c r="I8264" t="s">
        <v>21</v>
      </c>
      <c r="J8264" t="s">
        <v>22</v>
      </c>
      <c r="K8264" s="2">
        <v>591.03</v>
      </c>
      <c r="L8264" t="s">
        <v>34</v>
      </c>
      <c r="M8264">
        <f>YEAR(Table1[[#This Row],[order_date]])</f>
        <v>2024</v>
      </c>
      <c r="N8264">
        <f>MONTH(Table1[[#This Row],[order_date]])</f>
        <v>6</v>
      </c>
      <c r="O8264" s="3">
        <f>Table1[[#This Row],[sales]]-Table1[[#This Row],[profit]]</f>
        <v>2638.0600000000004</v>
      </c>
      <c r="P8264" s="3">
        <f>Table1[[#This Row],[sales]]*Table1[[#This Row],[quantity]]</f>
        <v>12916.36</v>
      </c>
      <c r="Q8264" s="9">
        <f>Table1[[#This Row],[delivery_date]]-Table1[[#This Row],[order_date]]</f>
        <v>5</v>
      </c>
    </row>
    <row r="8265" spans="1:17" x14ac:dyDescent="0.35">
      <c r="A8265" t="s">
        <v>8296</v>
      </c>
      <c r="B8265" t="s">
        <v>25</v>
      </c>
      <c r="C8265" t="s">
        <v>26</v>
      </c>
      <c r="D8265" s="2">
        <v>3183.22</v>
      </c>
      <c r="E8265">
        <v>0.13</v>
      </c>
      <c r="F8265">
        <v>8</v>
      </c>
      <c r="G8265" s="1">
        <v>45445</v>
      </c>
      <c r="H8265" s="1">
        <v>45448</v>
      </c>
      <c r="I8265" t="s">
        <v>31</v>
      </c>
      <c r="J8265" t="s">
        <v>16</v>
      </c>
      <c r="K8265" s="2">
        <v>793.05</v>
      </c>
      <c r="L8265" t="s">
        <v>17</v>
      </c>
      <c r="M8265">
        <f>YEAR(Table1[[#This Row],[order_date]])</f>
        <v>2024</v>
      </c>
      <c r="N8265">
        <f>MONTH(Table1[[#This Row],[order_date]])</f>
        <v>6</v>
      </c>
      <c r="O8265" s="3">
        <f>Table1[[#This Row],[sales]]-Table1[[#This Row],[profit]]</f>
        <v>2390.17</v>
      </c>
      <c r="P8265" s="3">
        <f>Table1[[#This Row],[sales]]*Table1[[#This Row],[quantity]]</f>
        <v>25465.759999999998</v>
      </c>
      <c r="Q8265" s="9">
        <f>Table1[[#This Row],[delivery_date]]-Table1[[#This Row],[order_date]]</f>
        <v>3</v>
      </c>
    </row>
    <row r="8266" spans="1:17" x14ac:dyDescent="0.35">
      <c r="A8266" t="s">
        <v>8297</v>
      </c>
      <c r="B8266" t="s">
        <v>19</v>
      </c>
      <c r="C8266" t="s">
        <v>20</v>
      </c>
      <c r="D8266" s="2">
        <v>3569.79</v>
      </c>
      <c r="E8266">
        <v>0.38</v>
      </c>
      <c r="F8266">
        <v>7</v>
      </c>
      <c r="G8266" s="1">
        <v>45243</v>
      </c>
      <c r="H8266" s="1">
        <v>45245</v>
      </c>
      <c r="I8266" t="s">
        <v>15</v>
      </c>
      <c r="J8266" t="s">
        <v>22</v>
      </c>
      <c r="K8266" s="2">
        <v>859.25</v>
      </c>
      <c r="L8266" t="s">
        <v>34</v>
      </c>
      <c r="M8266">
        <f>YEAR(Table1[[#This Row],[order_date]])</f>
        <v>2023</v>
      </c>
      <c r="N8266">
        <f>MONTH(Table1[[#This Row],[order_date]])</f>
        <v>11</v>
      </c>
      <c r="O8266" s="3">
        <f>Table1[[#This Row],[sales]]-Table1[[#This Row],[profit]]</f>
        <v>2710.54</v>
      </c>
      <c r="P8266" s="3">
        <f>Table1[[#This Row],[sales]]*Table1[[#This Row],[quantity]]</f>
        <v>24988.53</v>
      </c>
      <c r="Q8266" s="9">
        <f>Table1[[#This Row],[delivery_date]]-Table1[[#This Row],[order_date]]</f>
        <v>2</v>
      </c>
    </row>
    <row r="8267" spans="1:17" x14ac:dyDescent="0.35">
      <c r="A8267" t="s">
        <v>8298</v>
      </c>
      <c r="B8267" t="s">
        <v>25</v>
      </c>
      <c r="C8267" t="s">
        <v>26</v>
      </c>
      <c r="D8267" s="2">
        <v>3237.4</v>
      </c>
      <c r="E8267">
        <v>0.25</v>
      </c>
      <c r="F8267">
        <v>1</v>
      </c>
      <c r="G8267" s="1">
        <v>45419</v>
      </c>
      <c r="H8267" s="1">
        <v>45423</v>
      </c>
      <c r="I8267" t="s">
        <v>15</v>
      </c>
      <c r="J8267" t="s">
        <v>16</v>
      </c>
      <c r="K8267" s="2">
        <v>368.63</v>
      </c>
      <c r="L8267" t="s">
        <v>34</v>
      </c>
      <c r="M8267">
        <f>YEAR(Table1[[#This Row],[order_date]])</f>
        <v>2024</v>
      </c>
      <c r="N8267">
        <f>MONTH(Table1[[#This Row],[order_date]])</f>
        <v>5</v>
      </c>
      <c r="O8267" s="3">
        <f>Table1[[#This Row],[sales]]-Table1[[#This Row],[profit]]</f>
        <v>2868.77</v>
      </c>
      <c r="P8267" s="3">
        <f>Table1[[#This Row],[sales]]*Table1[[#This Row],[quantity]]</f>
        <v>3237.4</v>
      </c>
      <c r="Q8267" s="9">
        <f>Table1[[#This Row],[delivery_date]]-Table1[[#This Row],[order_date]]</f>
        <v>4</v>
      </c>
    </row>
    <row r="8268" spans="1:17" x14ac:dyDescent="0.35">
      <c r="A8268" t="s">
        <v>8299</v>
      </c>
      <c r="B8268" t="s">
        <v>19</v>
      </c>
      <c r="C8268" t="s">
        <v>14</v>
      </c>
      <c r="D8268" s="2">
        <v>3386.46</v>
      </c>
      <c r="E8268">
        <v>0.02</v>
      </c>
      <c r="F8268">
        <v>6</v>
      </c>
      <c r="G8268" s="1">
        <v>45068</v>
      </c>
      <c r="H8268" s="1">
        <v>45071</v>
      </c>
      <c r="I8268" t="s">
        <v>31</v>
      </c>
      <c r="J8268" t="s">
        <v>22</v>
      </c>
      <c r="K8268" s="2">
        <v>625.46</v>
      </c>
      <c r="L8268" t="s">
        <v>34</v>
      </c>
      <c r="M8268">
        <f>YEAR(Table1[[#This Row],[order_date]])</f>
        <v>2023</v>
      </c>
      <c r="N8268">
        <f>MONTH(Table1[[#This Row],[order_date]])</f>
        <v>5</v>
      </c>
      <c r="O8268" s="3">
        <f>Table1[[#This Row],[sales]]-Table1[[#This Row],[profit]]</f>
        <v>2761</v>
      </c>
      <c r="P8268" s="3">
        <f>Table1[[#This Row],[sales]]*Table1[[#This Row],[quantity]]</f>
        <v>20318.760000000002</v>
      </c>
      <c r="Q8268" s="9">
        <f>Table1[[#This Row],[delivery_date]]-Table1[[#This Row],[order_date]]</f>
        <v>3</v>
      </c>
    </row>
    <row r="8269" spans="1:17" x14ac:dyDescent="0.35">
      <c r="A8269" t="s">
        <v>8300</v>
      </c>
      <c r="B8269" t="s">
        <v>13</v>
      </c>
      <c r="C8269" t="s">
        <v>14</v>
      </c>
      <c r="D8269" s="2">
        <v>3656.88</v>
      </c>
      <c r="E8269">
        <v>0.09</v>
      </c>
      <c r="F8269">
        <v>4</v>
      </c>
      <c r="G8269" s="1">
        <v>45115</v>
      </c>
      <c r="H8269" s="1">
        <v>45120</v>
      </c>
      <c r="I8269" t="s">
        <v>15</v>
      </c>
      <c r="J8269" t="s">
        <v>16</v>
      </c>
      <c r="K8269" s="2">
        <v>318.83999999999997</v>
      </c>
      <c r="L8269" t="s">
        <v>48</v>
      </c>
      <c r="M8269">
        <f>YEAR(Table1[[#This Row],[order_date]])</f>
        <v>2023</v>
      </c>
      <c r="N8269">
        <f>MONTH(Table1[[#This Row],[order_date]])</f>
        <v>7</v>
      </c>
      <c r="O8269" s="3">
        <f>Table1[[#This Row],[sales]]-Table1[[#This Row],[profit]]</f>
        <v>3338.04</v>
      </c>
      <c r="P8269" s="3">
        <f>Table1[[#This Row],[sales]]*Table1[[#This Row],[quantity]]</f>
        <v>14627.52</v>
      </c>
      <c r="Q8269" s="9">
        <f>Table1[[#This Row],[delivery_date]]-Table1[[#This Row],[order_date]]</f>
        <v>5</v>
      </c>
    </row>
    <row r="8270" spans="1:17" x14ac:dyDescent="0.35">
      <c r="A8270" t="s">
        <v>8301</v>
      </c>
      <c r="B8270" t="s">
        <v>41</v>
      </c>
      <c r="C8270" t="s">
        <v>33</v>
      </c>
      <c r="D8270" s="2">
        <v>4064.59</v>
      </c>
      <c r="E8270">
        <v>0.41</v>
      </c>
      <c r="F8270">
        <v>2</v>
      </c>
      <c r="G8270" s="1">
        <v>45246</v>
      </c>
      <c r="H8270" s="1">
        <v>45253</v>
      </c>
      <c r="I8270" t="s">
        <v>31</v>
      </c>
      <c r="J8270" t="s">
        <v>27</v>
      </c>
      <c r="K8270" s="2">
        <v>438.63</v>
      </c>
      <c r="L8270" t="s">
        <v>34</v>
      </c>
      <c r="M8270">
        <f>YEAR(Table1[[#This Row],[order_date]])</f>
        <v>2023</v>
      </c>
      <c r="N8270">
        <f>MONTH(Table1[[#This Row],[order_date]])</f>
        <v>11</v>
      </c>
      <c r="O8270" s="3">
        <f>Table1[[#This Row],[sales]]-Table1[[#This Row],[profit]]</f>
        <v>3625.96</v>
      </c>
      <c r="P8270" s="3">
        <f>Table1[[#This Row],[sales]]*Table1[[#This Row],[quantity]]</f>
        <v>8129.18</v>
      </c>
      <c r="Q8270" s="9">
        <f>Table1[[#This Row],[delivery_date]]-Table1[[#This Row],[order_date]]</f>
        <v>7</v>
      </c>
    </row>
    <row r="8271" spans="1:17" x14ac:dyDescent="0.35">
      <c r="A8271" t="s">
        <v>8302</v>
      </c>
      <c r="B8271" t="s">
        <v>13</v>
      </c>
      <c r="C8271" t="s">
        <v>26</v>
      </c>
      <c r="D8271" s="2">
        <v>2074.9699999999998</v>
      </c>
      <c r="E8271">
        <v>0.17</v>
      </c>
      <c r="F8271">
        <v>3</v>
      </c>
      <c r="G8271" s="1">
        <v>45493</v>
      </c>
      <c r="H8271" s="1">
        <v>45499</v>
      </c>
      <c r="I8271" t="s">
        <v>15</v>
      </c>
      <c r="J8271" t="s">
        <v>16</v>
      </c>
      <c r="K8271" s="2">
        <v>603.42999999999995</v>
      </c>
      <c r="L8271" t="s">
        <v>39</v>
      </c>
      <c r="M8271">
        <f>YEAR(Table1[[#This Row],[order_date]])</f>
        <v>2024</v>
      </c>
      <c r="N8271">
        <f>MONTH(Table1[[#This Row],[order_date]])</f>
        <v>7</v>
      </c>
      <c r="O8271" s="3">
        <f>Table1[[#This Row],[sales]]-Table1[[#This Row],[profit]]</f>
        <v>1471.54</v>
      </c>
      <c r="P8271" s="3">
        <f>Table1[[#This Row],[sales]]*Table1[[#This Row],[quantity]]</f>
        <v>6224.91</v>
      </c>
      <c r="Q8271" s="9">
        <f>Table1[[#This Row],[delivery_date]]-Table1[[#This Row],[order_date]]</f>
        <v>6</v>
      </c>
    </row>
    <row r="8272" spans="1:17" x14ac:dyDescent="0.35">
      <c r="A8272" t="s">
        <v>8303</v>
      </c>
      <c r="B8272" t="s">
        <v>13</v>
      </c>
      <c r="C8272" t="s">
        <v>20</v>
      </c>
      <c r="D8272" s="2">
        <v>3754.59</v>
      </c>
      <c r="E8272">
        <v>0.39</v>
      </c>
      <c r="F8272">
        <v>4</v>
      </c>
      <c r="G8272" s="1">
        <v>45016</v>
      </c>
      <c r="H8272" s="1">
        <v>45018</v>
      </c>
      <c r="I8272" t="s">
        <v>21</v>
      </c>
      <c r="J8272" t="s">
        <v>16</v>
      </c>
      <c r="K8272" s="2">
        <v>345.02</v>
      </c>
      <c r="L8272" t="s">
        <v>34</v>
      </c>
      <c r="M8272">
        <f>YEAR(Table1[[#This Row],[order_date]])</f>
        <v>2023</v>
      </c>
      <c r="N8272">
        <f>MONTH(Table1[[#This Row],[order_date]])</f>
        <v>3</v>
      </c>
      <c r="O8272" s="3">
        <f>Table1[[#This Row],[sales]]-Table1[[#This Row],[profit]]</f>
        <v>3409.57</v>
      </c>
      <c r="P8272" s="3">
        <f>Table1[[#This Row],[sales]]*Table1[[#This Row],[quantity]]</f>
        <v>15018.36</v>
      </c>
      <c r="Q8272" s="9">
        <f>Table1[[#This Row],[delivery_date]]-Table1[[#This Row],[order_date]]</f>
        <v>2</v>
      </c>
    </row>
    <row r="8273" spans="1:17" x14ac:dyDescent="0.35">
      <c r="A8273" t="s">
        <v>8304</v>
      </c>
      <c r="B8273" t="s">
        <v>41</v>
      </c>
      <c r="C8273" t="s">
        <v>26</v>
      </c>
      <c r="D8273" s="2">
        <v>591</v>
      </c>
      <c r="E8273">
        <v>0.33</v>
      </c>
      <c r="F8273">
        <v>7</v>
      </c>
      <c r="G8273" s="1">
        <v>45354</v>
      </c>
      <c r="H8273" s="1">
        <v>45358</v>
      </c>
      <c r="I8273" t="s">
        <v>21</v>
      </c>
      <c r="J8273" t="s">
        <v>22</v>
      </c>
      <c r="K8273" s="2">
        <v>171.54</v>
      </c>
      <c r="L8273" t="s">
        <v>28</v>
      </c>
      <c r="M8273">
        <f>YEAR(Table1[[#This Row],[order_date]])</f>
        <v>2024</v>
      </c>
      <c r="N8273">
        <f>MONTH(Table1[[#This Row],[order_date]])</f>
        <v>3</v>
      </c>
      <c r="O8273" s="3">
        <f>Table1[[#This Row],[sales]]-Table1[[#This Row],[profit]]</f>
        <v>419.46000000000004</v>
      </c>
      <c r="P8273" s="3">
        <f>Table1[[#This Row],[sales]]*Table1[[#This Row],[quantity]]</f>
        <v>4137</v>
      </c>
      <c r="Q8273" s="9">
        <f>Table1[[#This Row],[delivery_date]]-Table1[[#This Row],[order_date]]</f>
        <v>4</v>
      </c>
    </row>
    <row r="8274" spans="1:17" x14ac:dyDescent="0.35">
      <c r="A8274" t="s">
        <v>8305</v>
      </c>
      <c r="B8274" t="s">
        <v>41</v>
      </c>
      <c r="C8274" t="s">
        <v>20</v>
      </c>
      <c r="D8274" s="2">
        <v>4393.32</v>
      </c>
      <c r="E8274">
        <v>0.15</v>
      </c>
      <c r="F8274">
        <v>1</v>
      </c>
      <c r="G8274" s="1">
        <v>45088</v>
      </c>
      <c r="H8274" s="1">
        <v>45091</v>
      </c>
      <c r="I8274" t="s">
        <v>31</v>
      </c>
      <c r="J8274" t="s">
        <v>27</v>
      </c>
      <c r="K8274" s="2">
        <v>990.82</v>
      </c>
      <c r="L8274" t="s">
        <v>17</v>
      </c>
      <c r="M8274">
        <f>YEAR(Table1[[#This Row],[order_date]])</f>
        <v>2023</v>
      </c>
      <c r="N8274">
        <f>MONTH(Table1[[#This Row],[order_date]])</f>
        <v>6</v>
      </c>
      <c r="O8274" s="3">
        <f>Table1[[#This Row],[sales]]-Table1[[#This Row],[profit]]</f>
        <v>3402.4999999999995</v>
      </c>
      <c r="P8274" s="3">
        <f>Table1[[#This Row],[sales]]*Table1[[#This Row],[quantity]]</f>
        <v>4393.32</v>
      </c>
      <c r="Q8274" s="9">
        <f>Table1[[#This Row],[delivery_date]]-Table1[[#This Row],[order_date]]</f>
        <v>3</v>
      </c>
    </row>
    <row r="8275" spans="1:17" x14ac:dyDescent="0.35">
      <c r="A8275" t="s">
        <v>8306</v>
      </c>
      <c r="B8275" t="s">
        <v>19</v>
      </c>
      <c r="C8275" t="s">
        <v>20</v>
      </c>
      <c r="D8275" s="2">
        <v>1521.22</v>
      </c>
      <c r="E8275">
        <v>0.06</v>
      </c>
      <c r="F8275">
        <v>1</v>
      </c>
      <c r="G8275" s="1">
        <v>45438</v>
      </c>
      <c r="H8275" s="1">
        <v>45439</v>
      </c>
      <c r="I8275" t="s">
        <v>21</v>
      </c>
      <c r="J8275" t="s">
        <v>16</v>
      </c>
      <c r="K8275" s="2">
        <v>405.2</v>
      </c>
      <c r="L8275" t="s">
        <v>34</v>
      </c>
      <c r="M8275">
        <f>YEAR(Table1[[#This Row],[order_date]])</f>
        <v>2024</v>
      </c>
      <c r="N8275">
        <f>MONTH(Table1[[#This Row],[order_date]])</f>
        <v>5</v>
      </c>
      <c r="O8275" s="3">
        <f>Table1[[#This Row],[sales]]-Table1[[#This Row],[profit]]</f>
        <v>1116.02</v>
      </c>
      <c r="P8275" s="3">
        <f>Table1[[#This Row],[sales]]*Table1[[#This Row],[quantity]]</f>
        <v>1521.22</v>
      </c>
      <c r="Q8275" s="9">
        <f>Table1[[#This Row],[delivery_date]]-Table1[[#This Row],[order_date]]</f>
        <v>1</v>
      </c>
    </row>
    <row r="8276" spans="1:17" x14ac:dyDescent="0.35">
      <c r="A8276" t="s">
        <v>8307</v>
      </c>
      <c r="B8276" t="s">
        <v>19</v>
      </c>
      <c r="C8276" t="s">
        <v>26</v>
      </c>
      <c r="D8276" s="2">
        <v>2076.96</v>
      </c>
      <c r="E8276">
        <v>0.4</v>
      </c>
      <c r="F8276">
        <v>3</v>
      </c>
      <c r="G8276" s="1">
        <v>45532</v>
      </c>
      <c r="H8276" s="1">
        <v>45533</v>
      </c>
      <c r="I8276" t="s">
        <v>21</v>
      </c>
      <c r="J8276" t="s">
        <v>22</v>
      </c>
      <c r="K8276" s="2">
        <v>214.89</v>
      </c>
      <c r="L8276" t="s">
        <v>23</v>
      </c>
      <c r="M8276">
        <f>YEAR(Table1[[#This Row],[order_date]])</f>
        <v>2024</v>
      </c>
      <c r="N8276">
        <f>MONTH(Table1[[#This Row],[order_date]])</f>
        <v>8</v>
      </c>
      <c r="O8276" s="3">
        <f>Table1[[#This Row],[sales]]-Table1[[#This Row],[profit]]</f>
        <v>1862.0700000000002</v>
      </c>
      <c r="P8276" s="3">
        <f>Table1[[#This Row],[sales]]*Table1[[#This Row],[quantity]]</f>
        <v>6230.88</v>
      </c>
      <c r="Q8276" s="9">
        <f>Table1[[#This Row],[delivery_date]]-Table1[[#This Row],[order_date]]</f>
        <v>1</v>
      </c>
    </row>
    <row r="8277" spans="1:17" x14ac:dyDescent="0.35">
      <c r="A8277" t="s">
        <v>8308</v>
      </c>
      <c r="B8277" t="s">
        <v>25</v>
      </c>
      <c r="C8277" t="s">
        <v>36</v>
      </c>
      <c r="D8277" s="2">
        <v>4037.69</v>
      </c>
      <c r="E8277">
        <v>0.32</v>
      </c>
      <c r="F8277">
        <v>2</v>
      </c>
      <c r="G8277" s="1">
        <v>45181</v>
      </c>
      <c r="H8277" s="1">
        <v>45185</v>
      </c>
      <c r="I8277" t="s">
        <v>31</v>
      </c>
      <c r="J8277" t="s">
        <v>22</v>
      </c>
      <c r="K8277" s="2">
        <v>591.97</v>
      </c>
      <c r="L8277" t="s">
        <v>48</v>
      </c>
      <c r="M8277">
        <f>YEAR(Table1[[#This Row],[order_date]])</f>
        <v>2023</v>
      </c>
      <c r="N8277">
        <f>MONTH(Table1[[#This Row],[order_date]])</f>
        <v>9</v>
      </c>
      <c r="O8277" s="3">
        <f>Table1[[#This Row],[sales]]-Table1[[#This Row],[profit]]</f>
        <v>3445.7200000000003</v>
      </c>
      <c r="P8277" s="3">
        <f>Table1[[#This Row],[sales]]*Table1[[#This Row],[quantity]]</f>
        <v>8075.38</v>
      </c>
      <c r="Q8277" s="9">
        <f>Table1[[#This Row],[delivery_date]]-Table1[[#This Row],[order_date]]</f>
        <v>4</v>
      </c>
    </row>
    <row r="8278" spans="1:17" x14ac:dyDescent="0.35">
      <c r="A8278" t="s">
        <v>8309</v>
      </c>
      <c r="B8278" t="s">
        <v>25</v>
      </c>
      <c r="C8278" t="s">
        <v>26</v>
      </c>
      <c r="D8278" s="2">
        <v>3221.24</v>
      </c>
      <c r="E8278">
        <v>0.15</v>
      </c>
      <c r="F8278">
        <v>3</v>
      </c>
      <c r="G8278" s="1">
        <v>45404</v>
      </c>
      <c r="H8278" s="1">
        <v>45407</v>
      </c>
      <c r="I8278" t="s">
        <v>31</v>
      </c>
      <c r="J8278" t="s">
        <v>22</v>
      </c>
      <c r="K8278" s="2">
        <v>834.8</v>
      </c>
      <c r="L8278" t="s">
        <v>39</v>
      </c>
      <c r="M8278">
        <f>YEAR(Table1[[#This Row],[order_date]])</f>
        <v>2024</v>
      </c>
      <c r="N8278">
        <f>MONTH(Table1[[#This Row],[order_date]])</f>
        <v>4</v>
      </c>
      <c r="O8278" s="3">
        <f>Table1[[#This Row],[sales]]-Table1[[#This Row],[profit]]</f>
        <v>2386.4399999999996</v>
      </c>
      <c r="P8278" s="3">
        <f>Table1[[#This Row],[sales]]*Table1[[#This Row],[quantity]]</f>
        <v>9663.7199999999993</v>
      </c>
      <c r="Q8278" s="9">
        <f>Table1[[#This Row],[delivery_date]]-Table1[[#This Row],[order_date]]</f>
        <v>3</v>
      </c>
    </row>
    <row r="8279" spans="1:17" x14ac:dyDescent="0.35">
      <c r="A8279" t="s">
        <v>8310</v>
      </c>
      <c r="B8279" t="s">
        <v>13</v>
      </c>
      <c r="C8279" t="s">
        <v>20</v>
      </c>
      <c r="D8279" s="2">
        <v>1612.28</v>
      </c>
      <c r="E8279">
        <v>0.26</v>
      </c>
      <c r="F8279">
        <v>3</v>
      </c>
      <c r="G8279" s="1">
        <v>45367</v>
      </c>
      <c r="H8279" s="1">
        <v>45368</v>
      </c>
      <c r="I8279" t="s">
        <v>31</v>
      </c>
      <c r="J8279" t="s">
        <v>22</v>
      </c>
      <c r="K8279" s="2">
        <v>397.31</v>
      </c>
      <c r="L8279" t="s">
        <v>39</v>
      </c>
      <c r="M8279">
        <f>YEAR(Table1[[#This Row],[order_date]])</f>
        <v>2024</v>
      </c>
      <c r="N8279">
        <f>MONTH(Table1[[#This Row],[order_date]])</f>
        <v>3</v>
      </c>
      <c r="O8279" s="3">
        <f>Table1[[#This Row],[sales]]-Table1[[#This Row],[profit]]</f>
        <v>1214.97</v>
      </c>
      <c r="P8279" s="3">
        <f>Table1[[#This Row],[sales]]*Table1[[#This Row],[quantity]]</f>
        <v>4836.84</v>
      </c>
      <c r="Q8279" s="9">
        <f>Table1[[#This Row],[delivery_date]]-Table1[[#This Row],[order_date]]</f>
        <v>1</v>
      </c>
    </row>
    <row r="8280" spans="1:17" x14ac:dyDescent="0.35">
      <c r="A8280" t="s">
        <v>8311</v>
      </c>
      <c r="B8280" t="s">
        <v>41</v>
      </c>
      <c r="C8280" t="s">
        <v>14</v>
      </c>
      <c r="D8280" s="2">
        <v>1204.46</v>
      </c>
      <c r="E8280">
        <v>0.31</v>
      </c>
      <c r="F8280">
        <v>1</v>
      </c>
      <c r="G8280" s="1">
        <v>45595</v>
      </c>
      <c r="H8280" s="1">
        <v>45597</v>
      </c>
      <c r="I8280" t="s">
        <v>21</v>
      </c>
      <c r="J8280" t="s">
        <v>27</v>
      </c>
      <c r="K8280" s="2">
        <v>275.95</v>
      </c>
      <c r="L8280" t="s">
        <v>48</v>
      </c>
      <c r="M8280">
        <f>YEAR(Table1[[#This Row],[order_date]])</f>
        <v>2024</v>
      </c>
      <c r="N8280">
        <f>MONTH(Table1[[#This Row],[order_date]])</f>
        <v>10</v>
      </c>
      <c r="O8280" s="3">
        <f>Table1[[#This Row],[sales]]-Table1[[#This Row],[profit]]</f>
        <v>928.51</v>
      </c>
      <c r="P8280" s="3">
        <f>Table1[[#This Row],[sales]]*Table1[[#This Row],[quantity]]</f>
        <v>1204.46</v>
      </c>
      <c r="Q8280" s="9">
        <f>Table1[[#This Row],[delivery_date]]-Table1[[#This Row],[order_date]]</f>
        <v>2</v>
      </c>
    </row>
    <row r="8281" spans="1:17" x14ac:dyDescent="0.35">
      <c r="A8281" t="s">
        <v>8312</v>
      </c>
      <c r="B8281" t="s">
        <v>25</v>
      </c>
      <c r="C8281" t="s">
        <v>14</v>
      </c>
      <c r="D8281" s="2">
        <v>4792.8</v>
      </c>
      <c r="E8281">
        <v>0</v>
      </c>
      <c r="F8281">
        <v>6</v>
      </c>
      <c r="G8281" s="1">
        <v>45091</v>
      </c>
      <c r="H8281" s="1">
        <v>45095</v>
      </c>
      <c r="I8281" t="s">
        <v>31</v>
      </c>
      <c r="J8281" t="s">
        <v>22</v>
      </c>
      <c r="K8281" s="2">
        <v>596.28</v>
      </c>
      <c r="L8281" t="s">
        <v>48</v>
      </c>
      <c r="M8281">
        <f>YEAR(Table1[[#This Row],[order_date]])</f>
        <v>2023</v>
      </c>
      <c r="N8281">
        <f>MONTH(Table1[[#This Row],[order_date]])</f>
        <v>6</v>
      </c>
      <c r="O8281" s="3">
        <f>Table1[[#This Row],[sales]]-Table1[[#This Row],[profit]]</f>
        <v>4196.5200000000004</v>
      </c>
      <c r="P8281" s="3">
        <f>Table1[[#This Row],[sales]]*Table1[[#This Row],[quantity]]</f>
        <v>28756.800000000003</v>
      </c>
      <c r="Q8281" s="9">
        <f>Table1[[#This Row],[delivery_date]]-Table1[[#This Row],[order_date]]</f>
        <v>4</v>
      </c>
    </row>
    <row r="8282" spans="1:17" x14ac:dyDescent="0.35">
      <c r="A8282" t="s">
        <v>8313</v>
      </c>
      <c r="B8282" t="s">
        <v>13</v>
      </c>
      <c r="C8282" t="s">
        <v>33</v>
      </c>
      <c r="D8282" s="2">
        <v>530.1</v>
      </c>
      <c r="E8282">
        <v>0.34</v>
      </c>
      <c r="F8282">
        <v>8</v>
      </c>
      <c r="G8282" s="1">
        <v>45271</v>
      </c>
      <c r="H8282" s="1">
        <v>45276</v>
      </c>
      <c r="I8282" t="s">
        <v>31</v>
      </c>
      <c r="J8282" t="s">
        <v>16</v>
      </c>
      <c r="K8282" s="2">
        <v>89.16</v>
      </c>
      <c r="L8282" t="s">
        <v>23</v>
      </c>
      <c r="M8282">
        <f>YEAR(Table1[[#This Row],[order_date]])</f>
        <v>2023</v>
      </c>
      <c r="N8282">
        <f>MONTH(Table1[[#This Row],[order_date]])</f>
        <v>12</v>
      </c>
      <c r="O8282" s="3">
        <f>Table1[[#This Row],[sales]]-Table1[[#This Row],[profit]]</f>
        <v>440.94000000000005</v>
      </c>
      <c r="P8282" s="3">
        <f>Table1[[#This Row],[sales]]*Table1[[#This Row],[quantity]]</f>
        <v>4240.8</v>
      </c>
      <c r="Q8282" s="9">
        <f>Table1[[#This Row],[delivery_date]]-Table1[[#This Row],[order_date]]</f>
        <v>5</v>
      </c>
    </row>
    <row r="8283" spans="1:17" x14ac:dyDescent="0.35">
      <c r="A8283" t="s">
        <v>8314</v>
      </c>
      <c r="B8283" t="s">
        <v>41</v>
      </c>
      <c r="C8283" t="s">
        <v>14</v>
      </c>
      <c r="D8283" s="2">
        <v>121.24</v>
      </c>
      <c r="E8283">
        <v>0.33</v>
      </c>
      <c r="F8283">
        <v>5</v>
      </c>
      <c r="G8283" s="1">
        <v>44994</v>
      </c>
      <c r="H8283" s="1">
        <v>45001</v>
      </c>
      <c r="I8283" t="s">
        <v>15</v>
      </c>
      <c r="J8283" t="s">
        <v>27</v>
      </c>
      <c r="K8283" s="2">
        <v>20.329999999999998</v>
      </c>
      <c r="L8283" t="s">
        <v>23</v>
      </c>
      <c r="M8283">
        <f>YEAR(Table1[[#This Row],[order_date]])</f>
        <v>2023</v>
      </c>
      <c r="N8283">
        <f>MONTH(Table1[[#This Row],[order_date]])</f>
        <v>3</v>
      </c>
      <c r="O8283" s="3">
        <f>Table1[[#This Row],[sales]]-Table1[[#This Row],[profit]]</f>
        <v>100.91</v>
      </c>
      <c r="P8283" s="3">
        <f>Table1[[#This Row],[sales]]*Table1[[#This Row],[quantity]]</f>
        <v>606.19999999999993</v>
      </c>
      <c r="Q8283" s="9">
        <f>Table1[[#This Row],[delivery_date]]-Table1[[#This Row],[order_date]]</f>
        <v>7</v>
      </c>
    </row>
    <row r="8284" spans="1:17" x14ac:dyDescent="0.35">
      <c r="A8284" t="s">
        <v>8315</v>
      </c>
      <c r="B8284" t="s">
        <v>19</v>
      </c>
      <c r="C8284" t="s">
        <v>36</v>
      </c>
      <c r="D8284" s="2">
        <v>3397.38</v>
      </c>
      <c r="E8284">
        <v>0.04</v>
      </c>
      <c r="F8284">
        <v>1</v>
      </c>
      <c r="G8284" s="1">
        <v>45177</v>
      </c>
      <c r="H8284" s="1">
        <v>45183</v>
      </c>
      <c r="I8284" t="s">
        <v>21</v>
      </c>
      <c r="J8284" t="s">
        <v>22</v>
      </c>
      <c r="K8284" s="2">
        <v>973.15</v>
      </c>
      <c r="L8284" t="s">
        <v>34</v>
      </c>
      <c r="M8284">
        <f>YEAR(Table1[[#This Row],[order_date]])</f>
        <v>2023</v>
      </c>
      <c r="N8284">
        <f>MONTH(Table1[[#This Row],[order_date]])</f>
        <v>9</v>
      </c>
      <c r="O8284" s="3">
        <f>Table1[[#This Row],[sales]]-Table1[[#This Row],[profit]]</f>
        <v>2424.23</v>
      </c>
      <c r="P8284" s="3">
        <f>Table1[[#This Row],[sales]]*Table1[[#This Row],[quantity]]</f>
        <v>3397.38</v>
      </c>
      <c r="Q8284" s="9">
        <f>Table1[[#This Row],[delivery_date]]-Table1[[#This Row],[order_date]]</f>
        <v>6</v>
      </c>
    </row>
    <row r="8285" spans="1:17" x14ac:dyDescent="0.35">
      <c r="A8285" t="s">
        <v>8316</v>
      </c>
      <c r="B8285" t="s">
        <v>13</v>
      </c>
      <c r="C8285" t="s">
        <v>20</v>
      </c>
      <c r="D8285" s="2">
        <v>3110.92</v>
      </c>
      <c r="E8285">
        <v>0.39</v>
      </c>
      <c r="F8285">
        <v>7</v>
      </c>
      <c r="G8285" s="1">
        <v>44927</v>
      </c>
      <c r="H8285" s="1">
        <v>44929</v>
      </c>
      <c r="I8285" t="s">
        <v>31</v>
      </c>
      <c r="J8285" t="s">
        <v>27</v>
      </c>
      <c r="K8285" s="2">
        <v>658.78</v>
      </c>
      <c r="L8285" t="s">
        <v>17</v>
      </c>
      <c r="M8285">
        <f>YEAR(Table1[[#This Row],[order_date]])</f>
        <v>2023</v>
      </c>
      <c r="N8285">
        <f>MONTH(Table1[[#This Row],[order_date]])</f>
        <v>1</v>
      </c>
      <c r="O8285" s="3">
        <f>Table1[[#This Row],[sales]]-Table1[[#This Row],[profit]]</f>
        <v>2452.1400000000003</v>
      </c>
      <c r="P8285" s="3">
        <f>Table1[[#This Row],[sales]]*Table1[[#This Row],[quantity]]</f>
        <v>21776.440000000002</v>
      </c>
      <c r="Q8285" s="9">
        <f>Table1[[#This Row],[delivery_date]]-Table1[[#This Row],[order_date]]</f>
        <v>2</v>
      </c>
    </row>
    <row r="8286" spans="1:17" x14ac:dyDescent="0.35">
      <c r="A8286" t="s">
        <v>8317</v>
      </c>
      <c r="B8286" t="s">
        <v>19</v>
      </c>
      <c r="C8286" t="s">
        <v>26</v>
      </c>
      <c r="D8286" s="2">
        <v>3714.31</v>
      </c>
      <c r="E8286">
        <v>0.41</v>
      </c>
      <c r="F8286">
        <v>9</v>
      </c>
      <c r="G8286" s="1">
        <v>45638</v>
      </c>
      <c r="H8286" s="1">
        <v>45642</v>
      </c>
      <c r="I8286" t="s">
        <v>15</v>
      </c>
      <c r="J8286" t="s">
        <v>27</v>
      </c>
      <c r="K8286" s="2">
        <v>503.53</v>
      </c>
      <c r="L8286" t="s">
        <v>34</v>
      </c>
      <c r="M8286">
        <f>YEAR(Table1[[#This Row],[order_date]])</f>
        <v>2024</v>
      </c>
      <c r="N8286">
        <f>MONTH(Table1[[#This Row],[order_date]])</f>
        <v>12</v>
      </c>
      <c r="O8286" s="3">
        <f>Table1[[#This Row],[sales]]-Table1[[#This Row],[profit]]</f>
        <v>3210.7799999999997</v>
      </c>
      <c r="P8286" s="3">
        <f>Table1[[#This Row],[sales]]*Table1[[#This Row],[quantity]]</f>
        <v>33428.79</v>
      </c>
      <c r="Q8286" s="9">
        <f>Table1[[#This Row],[delivery_date]]-Table1[[#This Row],[order_date]]</f>
        <v>4</v>
      </c>
    </row>
    <row r="8287" spans="1:17" x14ac:dyDescent="0.35">
      <c r="A8287" t="s">
        <v>8318</v>
      </c>
      <c r="B8287" t="s">
        <v>25</v>
      </c>
      <c r="C8287" t="s">
        <v>26</v>
      </c>
      <c r="D8287" s="2">
        <v>3685.01</v>
      </c>
      <c r="E8287">
        <v>0.15</v>
      </c>
      <c r="F8287">
        <v>7</v>
      </c>
      <c r="G8287" s="1">
        <v>45555</v>
      </c>
      <c r="H8287" s="1">
        <v>45562</v>
      </c>
      <c r="I8287" t="s">
        <v>21</v>
      </c>
      <c r="J8287" t="s">
        <v>22</v>
      </c>
      <c r="K8287" s="2">
        <v>656.19</v>
      </c>
      <c r="L8287" t="s">
        <v>48</v>
      </c>
      <c r="M8287">
        <f>YEAR(Table1[[#This Row],[order_date]])</f>
        <v>2024</v>
      </c>
      <c r="N8287">
        <f>MONTH(Table1[[#This Row],[order_date]])</f>
        <v>9</v>
      </c>
      <c r="O8287" s="3">
        <f>Table1[[#This Row],[sales]]-Table1[[#This Row],[profit]]</f>
        <v>3028.82</v>
      </c>
      <c r="P8287" s="3">
        <f>Table1[[#This Row],[sales]]*Table1[[#This Row],[quantity]]</f>
        <v>25795.07</v>
      </c>
      <c r="Q8287" s="9">
        <f>Table1[[#This Row],[delivery_date]]-Table1[[#This Row],[order_date]]</f>
        <v>7</v>
      </c>
    </row>
    <row r="8288" spans="1:17" x14ac:dyDescent="0.35">
      <c r="A8288" t="s">
        <v>8319</v>
      </c>
      <c r="B8288" t="s">
        <v>25</v>
      </c>
      <c r="C8288" t="s">
        <v>36</v>
      </c>
      <c r="D8288" s="2">
        <v>4329.97</v>
      </c>
      <c r="E8288">
        <v>0.08</v>
      </c>
      <c r="F8288">
        <v>9</v>
      </c>
      <c r="G8288" s="1">
        <v>45362</v>
      </c>
      <c r="H8288" s="1">
        <v>45363</v>
      </c>
      <c r="I8288" t="s">
        <v>21</v>
      </c>
      <c r="J8288" t="s">
        <v>27</v>
      </c>
      <c r="K8288" s="2">
        <v>1177.0999999999999</v>
      </c>
      <c r="L8288" t="s">
        <v>17</v>
      </c>
      <c r="M8288">
        <f>YEAR(Table1[[#This Row],[order_date]])</f>
        <v>2024</v>
      </c>
      <c r="N8288">
        <f>MONTH(Table1[[#This Row],[order_date]])</f>
        <v>3</v>
      </c>
      <c r="O8288" s="3">
        <f>Table1[[#This Row],[sales]]-Table1[[#This Row],[profit]]</f>
        <v>3152.8700000000003</v>
      </c>
      <c r="P8288" s="3">
        <f>Table1[[#This Row],[sales]]*Table1[[#This Row],[quantity]]</f>
        <v>38969.730000000003</v>
      </c>
      <c r="Q8288" s="9">
        <f>Table1[[#This Row],[delivery_date]]-Table1[[#This Row],[order_date]]</f>
        <v>1</v>
      </c>
    </row>
    <row r="8289" spans="1:17" x14ac:dyDescent="0.35">
      <c r="A8289" t="s">
        <v>8320</v>
      </c>
      <c r="B8289" t="s">
        <v>41</v>
      </c>
      <c r="C8289" t="s">
        <v>14</v>
      </c>
      <c r="D8289" s="2">
        <v>4618.33</v>
      </c>
      <c r="E8289">
        <v>0.34</v>
      </c>
      <c r="F8289">
        <v>9</v>
      </c>
      <c r="G8289" s="1">
        <v>45495</v>
      </c>
      <c r="H8289" s="1">
        <v>45500</v>
      </c>
      <c r="I8289" t="s">
        <v>31</v>
      </c>
      <c r="J8289" t="s">
        <v>22</v>
      </c>
      <c r="K8289" s="2">
        <v>1064.29</v>
      </c>
      <c r="L8289" t="s">
        <v>34</v>
      </c>
      <c r="M8289">
        <f>YEAR(Table1[[#This Row],[order_date]])</f>
        <v>2024</v>
      </c>
      <c r="N8289">
        <f>MONTH(Table1[[#This Row],[order_date]])</f>
        <v>7</v>
      </c>
      <c r="O8289" s="3">
        <f>Table1[[#This Row],[sales]]-Table1[[#This Row],[profit]]</f>
        <v>3554.04</v>
      </c>
      <c r="P8289" s="3">
        <f>Table1[[#This Row],[sales]]*Table1[[#This Row],[quantity]]</f>
        <v>41564.97</v>
      </c>
      <c r="Q8289" s="9">
        <f>Table1[[#This Row],[delivery_date]]-Table1[[#This Row],[order_date]]</f>
        <v>5</v>
      </c>
    </row>
    <row r="8290" spans="1:17" x14ac:dyDescent="0.35">
      <c r="A8290" t="s">
        <v>8321</v>
      </c>
      <c r="B8290" t="s">
        <v>13</v>
      </c>
      <c r="C8290" t="s">
        <v>20</v>
      </c>
      <c r="D8290" s="2">
        <v>3897.62</v>
      </c>
      <c r="E8290">
        <v>0.06</v>
      </c>
      <c r="F8290">
        <v>2</v>
      </c>
      <c r="G8290" s="1">
        <v>45248</v>
      </c>
      <c r="H8290" s="1">
        <v>45250</v>
      </c>
      <c r="I8290" t="s">
        <v>15</v>
      </c>
      <c r="J8290" t="s">
        <v>22</v>
      </c>
      <c r="K8290" s="2">
        <v>788.62</v>
      </c>
      <c r="L8290" t="s">
        <v>39</v>
      </c>
      <c r="M8290">
        <f>YEAR(Table1[[#This Row],[order_date]])</f>
        <v>2023</v>
      </c>
      <c r="N8290">
        <f>MONTH(Table1[[#This Row],[order_date]])</f>
        <v>11</v>
      </c>
      <c r="O8290" s="3">
        <f>Table1[[#This Row],[sales]]-Table1[[#This Row],[profit]]</f>
        <v>3109</v>
      </c>
      <c r="P8290" s="3">
        <f>Table1[[#This Row],[sales]]*Table1[[#This Row],[quantity]]</f>
        <v>7795.24</v>
      </c>
      <c r="Q8290" s="9">
        <f>Table1[[#This Row],[delivery_date]]-Table1[[#This Row],[order_date]]</f>
        <v>2</v>
      </c>
    </row>
    <row r="8291" spans="1:17" x14ac:dyDescent="0.35">
      <c r="A8291" t="s">
        <v>8322</v>
      </c>
      <c r="B8291" t="s">
        <v>19</v>
      </c>
      <c r="C8291" t="s">
        <v>14</v>
      </c>
      <c r="D8291" s="2">
        <v>1238.23</v>
      </c>
      <c r="E8291">
        <v>0.43</v>
      </c>
      <c r="F8291">
        <v>8</v>
      </c>
      <c r="G8291" s="1">
        <v>45243</v>
      </c>
      <c r="H8291" s="1">
        <v>45249</v>
      </c>
      <c r="I8291" t="s">
        <v>21</v>
      </c>
      <c r="J8291" t="s">
        <v>16</v>
      </c>
      <c r="K8291" s="2">
        <v>229.28</v>
      </c>
      <c r="L8291" t="s">
        <v>28</v>
      </c>
      <c r="M8291">
        <f>YEAR(Table1[[#This Row],[order_date]])</f>
        <v>2023</v>
      </c>
      <c r="N8291">
        <f>MONTH(Table1[[#This Row],[order_date]])</f>
        <v>11</v>
      </c>
      <c r="O8291" s="3">
        <f>Table1[[#This Row],[sales]]-Table1[[#This Row],[profit]]</f>
        <v>1008.95</v>
      </c>
      <c r="P8291" s="3">
        <f>Table1[[#This Row],[sales]]*Table1[[#This Row],[quantity]]</f>
        <v>9905.84</v>
      </c>
      <c r="Q8291" s="9">
        <f>Table1[[#This Row],[delivery_date]]-Table1[[#This Row],[order_date]]</f>
        <v>6</v>
      </c>
    </row>
    <row r="8292" spans="1:17" x14ac:dyDescent="0.35">
      <c r="A8292" t="s">
        <v>8323</v>
      </c>
      <c r="B8292" t="s">
        <v>41</v>
      </c>
      <c r="C8292" t="s">
        <v>33</v>
      </c>
      <c r="D8292" s="2">
        <v>2371.13</v>
      </c>
      <c r="E8292">
        <v>0.24</v>
      </c>
      <c r="F8292">
        <v>7</v>
      </c>
      <c r="G8292" s="1">
        <v>45289</v>
      </c>
      <c r="H8292" s="1">
        <v>45292</v>
      </c>
      <c r="I8292" t="s">
        <v>15</v>
      </c>
      <c r="J8292" t="s">
        <v>27</v>
      </c>
      <c r="K8292" s="2">
        <v>419.08</v>
      </c>
      <c r="L8292" t="s">
        <v>23</v>
      </c>
      <c r="M8292">
        <f>YEAR(Table1[[#This Row],[order_date]])</f>
        <v>2023</v>
      </c>
      <c r="N8292">
        <f>MONTH(Table1[[#This Row],[order_date]])</f>
        <v>12</v>
      </c>
      <c r="O8292" s="3">
        <f>Table1[[#This Row],[sales]]-Table1[[#This Row],[profit]]</f>
        <v>1952.0500000000002</v>
      </c>
      <c r="P8292" s="3">
        <f>Table1[[#This Row],[sales]]*Table1[[#This Row],[quantity]]</f>
        <v>16597.91</v>
      </c>
      <c r="Q8292" s="9">
        <f>Table1[[#This Row],[delivery_date]]-Table1[[#This Row],[order_date]]</f>
        <v>3</v>
      </c>
    </row>
    <row r="8293" spans="1:17" x14ac:dyDescent="0.35">
      <c r="A8293" t="s">
        <v>8324</v>
      </c>
      <c r="B8293" t="s">
        <v>25</v>
      </c>
      <c r="C8293" t="s">
        <v>14</v>
      </c>
      <c r="D8293" s="2">
        <v>3244.4</v>
      </c>
      <c r="E8293">
        <v>0.45</v>
      </c>
      <c r="F8293">
        <v>7</v>
      </c>
      <c r="G8293" s="1">
        <v>45487</v>
      </c>
      <c r="H8293" s="1">
        <v>45492</v>
      </c>
      <c r="I8293" t="s">
        <v>15</v>
      </c>
      <c r="J8293" t="s">
        <v>27</v>
      </c>
      <c r="K8293" s="2">
        <v>529.85</v>
      </c>
      <c r="L8293" t="s">
        <v>23</v>
      </c>
      <c r="M8293">
        <f>YEAR(Table1[[#This Row],[order_date]])</f>
        <v>2024</v>
      </c>
      <c r="N8293">
        <f>MONTH(Table1[[#This Row],[order_date]])</f>
        <v>7</v>
      </c>
      <c r="O8293" s="3">
        <f>Table1[[#This Row],[sales]]-Table1[[#This Row],[profit]]</f>
        <v>2714.55</v>
      </c>
      <c r="P8293" s="3">
        <f>Table1[[#This Row],[sales]]*Table1[[#This Row],[quantity]]</f>
        <v>22710.799999999999</v>
      </c>
      <c r="Q8293" s="9">
        <f>Table1[[#This Row],[delivery_date]]-Table1[[#This Row],[order_date]]</f>
        <v>5</v>
      </c>
    </row>
    <row r="8294" spans="1:17" x14ac:dyDescent="0.35">
      <c r="A8294" t="s">
        <v>8325</v>
      </c>
      <c r="B8294" t="s">
        <v>25</v>
      </c>
      <c r="C8294" t="s">
        <v>33</v>
      </c>
      <c r="D8294" s="2">
        <v>2742.89</v>
      </c>
      <c r="E8294">
        <v>0.32</v>
      </c>
      <c r="F8294">
        <v>2</v>
      </c>
      <c r="G8294" s="1">
        <v>45461</v>
      </c>
      <c r="H8294" s="1">
        <v>45467</v>
      </c>
      <c r="I8294" t="s">
        <v>31</v>
      </c>
      <c r="J8294" t="s">
        <v>27</v>
      </c>
      <c r="K8294" s="2">
        <v>748.07</v>
      </c>
      <c r="L8294" t="s">
        <v>39</v>
      </c>
      <c r="M8294">
        <f>YEAR(Table1[[#This Row],[order_date]])</f>
        <v>2024</v>
      </c>
      <c r="N8294">
        <f>MONTH(Table1[[#This Row],[order_date]])</f>
        <v>6</v>
      </c>
      <c r="O8294" s="3">
        <f>Table1[[#This Row],[sales]]-Table1[[#This Row],[profit]]</f>
        <v>1994.8199999999997</v>
      </c>
      <c r="P8294" s="3">
        <f>Table1[[#This Row],[sales]]*Table1[[#This Row],[quantity]]</f>
        <v>5485.78</v>
      </c>
      <c r="Q8294" s="9">
        <f>Table1[[#This Row],[delivery_date]]-Table1[[#This Row],[order_date]]</f>
        <v>6</v>
      </c>
    </row>
    <row r="8295" spans="1:17" x14ac:dyDescent="0.35">
      <c r="A8295" t="s">
        <v>8326</v>
      </c>
      <c r="B8295" t="s">
        <v>13</v>
      </c>
      <c r="C8295" t="s">
        <v>26</v>
      </c>
      <c r="D8295" s="2">
        <v>878.6</v>
      </c>
      <c r="E8295">
        <v>0.14000000000000001</v>
      </c>
      <c r="F8295">
        <v>1</v>
      </c>
      <c r="G8295" s="1">
        <v>45651</v>
      </c>
      <c r="H8295" s="1">
        <v>45652</v>
      </c>
      <c r="I8295" t="s">
        <v>31</v>
      </c>
      <c r="J8295" t="s">
        <v>27</v>
      </c>
      <c r="K8295" s="2">
        <v>52.42</v>
      </c>
      <c r="L8295" t="s">
        <v>28</v>
      </c>
      <c r="M8295">
        <f>YEAR(Table1[[#This Row],[order_date]])</f>
        <v>2024</v>
      </c>
      <c r="N8295">
        <f>MONTH(Table1[[#This Row],[order_date]])</f>
        <v>12</v>
      </c>
      <c r="O8295" s="3">
        <f>Table1[[#This Row],[sales]]-Table1[[#This Row],[profit]]</f>
        <v>826.18000000000006</v>
      </c>
      <c r="P8295" s="3">
        <f>Table1[[#This Row],[sales]]*Table1[[#This Row],[quantity]]</f>
        <v>878.6</v>
      </c>
      <c r="Q8295" s="9">
        <f>Table1[[#This Row],[delivery_date]]-Table1[[#This Row],[order_date]]</f>
        <v>1</v>
      </c>
    </row>
    <row r="8296" spans="1:17" x14ac:dyDescent="0.35">
      <c r="A8296" t="s">
        <v>8327</v>
      </c>
      <c r="B8296" t="s">
        <v>19</v>
      </c>
      <c r="C8296" t="s">
        <v>20</v>
      </c>
      <c r="D8296" s="2">
        <v>2987.44</v>
      </c>
      <c r="E8296">
        <v>0.23</v>
      </c>
      <c r="F8296">
        <v>4</v>
      </c>
      <c r="G8296" s="1">
        <v>45251</v>
      </c>
      <c r="H8296" s="1">
        <v>45258</v>
      </c>
      <c r="I8296" t="s">
        <v>21</v>
      </c>
      <c r="J8296" t="s">
        <v>22</v>
      </c>
      <c r="K8296" s="2">
        <v>376.09</v>
      </c>
      <c r="L8296" t="s">
        <v>39</v>
      </c>
      <c r="M8296">
        <f>YEAR(Table1[[#This Row],[order_date]])</f>
        <v>2023</v>
      </c>
      <c r="N8296">
        <f>MONTH(Table1[[#This Row],[order_date]])</f>
        <v>11</v>
      </c>
      <c r="O8296" s="3">
        <f>Table1[[#This Row],[sales]]-Table1[[#This Row],[profit]]</f>
        <v>2611.35</v>
      </c>
      <c r="P8296" s="3">
        <f>Table1[[#This Row],[sales]]*Table1[[#This Row],[quantity]]</f>
        <v>11949.76</v>
      </c>
      <c r="Q8296" s="9">
        <f>Table1[[#This Row],[delivery_date]]-Table1[[#This Row],[order_date]]</f>
        <v>7</v>
      </c>
    </row>
    <row r="8297" spans="1:17" x14ac:dyDescent="0.35">
      <c r="A8297" t="s">
        <v>8328</v>
      </c>
      <c r="B8297" t="s">
        <v>13</v>
      </c>
      <c r="C8297" t="s">
        <v>33</v>
      </c>
      <c r="D8297" s="2">
        <v>4443.99</v>
      </c>
      <c r="E8297">
        <v>0.26</v>
      </c>
      <c r="F8297">
        <v>7</v>
      </c>
      <c r="G8297" s="1">
        <v>45075</v>
      </c>
      <c r="H8297" s="1">
        <v>45081</v>
      </c>
      <c r="I8297" t="s">
        <v>15</v>
      </c>
      <c r="J8297" t="s">
        <v>22</v>
      </c>
      <c r="K8297" s="2">
        <v>1009.93</v>
      </c>
      <c r="L8297" t="s">
        <v>39</v>
      </c>
      <c r="M8297">
        <f>YEAR(Table1[[#This Row],[order_date]])</f>
        <v>2023</v>
      </c>
      <c r="N8297">
        <f>MONTH(Table1[[#This Row],[order_date]])</f>
        <v>5</v>
      </c>
      <c r="O8297" s="3">
        <f>Table1[[#This Row],[sales]]-Table1[[#This Row],[profit]]</f>
        <v>3434.06</v>
      </c>
      <c r="P8297" s="3">
        <f>Table1[[#This Row],[sales]]*Table1[[#This Row],[quantity]]</f>
        <v>31107.93</v>
      </c>
      <c r="Q8297" s="9">
        <f>Table1[[#This Row],[delivery_date]]-Table1[[#This Row],[order_date]]</f>
        <v>6</v>
      </c>
    </row>
    <row r="8298" spans="1:17" x14ac:dyDescent="0.35">
      <c r="A8298" t="s">
        <v>8329</v>
      </c>
      <c r="B8298" t="s">
        <v>19</v>
      </c>
      <c r="C8298" t="s">
        <v>14</v>
      </c>
      <c r="D8298" s="2">
        <v>2150.73</v>
      </c>
      <c r="E8298">
        <v>0.41</v>
      </c>
      <c r="F8298">
        <v>6</v>
      </c>
      <c r="G8298" s="1">
        <v>45624</v>
      </c>
      <c r="H8298" s="1">
        <v>45631</v>
      </c>
      <c r="I8298" t="s">
        <v>21</v>
      </c>
      <c r="J8298" t="s">
        <v>16</v>
      </c>
      <c r="K8298" s="2">
        <v>578.64</v>
      </c>
      <c r="L8298" t="s">
        <v>48</v>
      </c>
      <c r="M8298">
        <f>YEAR(Table1[[#This Row],[order_date]])</f>
        <v>2024</v>
      </c>
      <c r="N8298">
        <f>MONTH(Table1[[#This Row],[order_date]])</f>
        <v>11</v>
      </c>
      <c r="O8298" s="3">
        <f>Table1[[#This Row],[sales]]-Table1[[#This Row],[profit]]</f>
        <v>1572.0900000000001</v>
      </c>
      <c r="P8298" s="3">
        <f>Table1[[#This Row],[sales]]*Table1[[#This Row],[quantity]]</f>
        <v>12904.380000000001</v>
      </c>
      <c r="Q8298" s="9">
        <f>Table1[[#This Row],[delivery_date]]-Table1[[#This Row],[order_date]]</f>
        <v>7</v>
      </c>
    </row>
    <row r="8299" spans="1:17" x14ac:dyDescent="0.35">
      <c r="A8299" t="s">
        <v>8330</v>
      </c>
      <c r="B8299" t="s">
        <v>19</v>
      </c>
      <c r="C8299" t="s">
        <v>14</v>
      </c>
      <c r="D8299" s="2">
        <v>3377.77</v>
      </c>
      <c r="E8299">
        <v>0.43</v>
      </c>
      <c r="F8299">
        <v>2</v>
      </c>
      <c r="G8299" s="1">
        <v>45191</v>
      </c>
      <c r="H8299" s="1">
        <v>45196</v>
      </c>
      <c r="I8299" t="s">
        <v>21</v>
      </c>
      <c r="J8299" t="s">
        <v>22</v>
      </c>
      <c r="K8299" s="2">
        <v>986.61</v>
      </c>
      <c r="L8299" t="s">
        <v>48</v>
      </c>
      <c r="M8299">
        <f>YEAR(Table1[[#This Row],[order_date]])</f>
        <v>2023</v>
      </c>
      <c r="N8299">
        <f>MONTH(Table1[[#This Row],[order_date]])</f>
        <v>9</v>
      </c>
      <c r="O8299" s="3">
        <f>Table1[[#This Row],[sales]]-Table1[[#This Row],[profit]]</f>
        <v>2391.16</v>
      </c>
      <c r="P8299" s="3">
        <f>Table1[[#This Row],[sales]]*Table1[[#This Row],[quantity]]</f>
        <v>6755.54</v>
      </c>
      <c r="Q8299" s="9">
        <f>Table1[[#This Row],[delivery_date]]-Table1[[#This Row],[order_date]]</f>
        <v>5</v>
      </c>
    </row>
    <row r="8300" spans="1:17" x14ac:dyDescent="0.35">
      <c r="A8300" t="s">
        <v>8331</v>
      </c>
      <c r="B8300" t="s">
        <v>13</v>
      </c>
      <c r="C8300" t="s">
        <v>26</v>
      </c>
      <c r="D8300" s="2">
        <v>3118.08</v>
      </c>
      <c r="E8300">
        <v>0.34</v>
      </c>
      <c r="F8300">
        <v>7</v>
      </c>
      <c r="G8300" s="1">
        <v>45125</v>
      </c>
      <c r="H8300" s="1">
        <v>45126</v>
      </c>
      <c r="I8300" t="s">
        <v>21</v>
      </c>
      <c r="J8300" t="s">
        <v>22</v>
      </c>
      <c r="K8300" s="2">
        <v>897.54</v>
      </c>
      <c r="L8300" t="s">
        <v>23</v>
      </c>
      <c r="M8300">
        <f>YEAR(Table1[[#This Row],[order_date]])</f>
        <v>2023</v>
      </c>
      <c r="N8300">
        <f>MONTH(Table1[[#This Row],[order_date]])</f>
        <v>7</v>
      </c>
      <c r="O8300" s="3">
        <f>Table1[[#This Row],[sales]]-Table1[[#This Row],[profit]]</f>
        <v>2220.54</v>
      </c>
      <c r="P8300" s="3">
        <f>Table1[[#This Row],[sales]]*Table1[[#This Row],[quantity]]</f>
        <v>21826.559999999998</v>
      </c>
      <c r="Q8300" s="9">
        <f>Table1[[#This Row],[delivery_date]]-Table1[[#This Row],[order_date]]</f>
        <v>1</v>
      </c>
    </row>
    <row r="8301" spans="1:17" x14ac:dyDescent="0.35">
      <c r="A8301" t="s">
        <v>8332</v>
      </c>
      <c r="B8301" t="s">
        <v>41</v>
      </c>
      <c r="C8301" t="s">
        <v>36</v>
      </c>
      <c r="D8301" s="2">
        <v>1947.51</v>
      </c>
      <c r="E8301">
        <v>0.15</v>
      </c>
      <c r="F8301">
        <v>9</v>
      </c>
      <c r="G8301" s="1">
        <v>45008</v>
      </c>
      <c r="H8301" s="1">
        <v>45012</v>
      </c>
      <c r="I8301" t="s">
        <v>21</v>
      </c>
      <c r="J8301" t="s">
        <v>27</v>
      </c>
      <c r="K8301" s="2">
        <v>280.41000000000003</v>
      </c>
      <c r="L8301" t="s">
        <v>48</v>
      </c>
      <c r="M8301">
        <f>YEAR(Table1[[#This Row],[order_date]])</f>
        <v>2023</v>
      </c>
      <c r="N8301">
        <f>MONTH(Table1[[#This Row],[order_date]])</f>
        <v>3</v>
      </c>
      <c r="O8301" s="3">
        <f>Table1[[#This Row],[sales]]-Table1[[#This Row],[profit]]</f>
        <v>1667.1</v>
      </c>
      <c r="P8301" s="3">
        <f>Table1[[#This Row],[sales]]*Table1[[#This Row],[quantity]]</f>
        <v>17527.59</v>
      </c>
      <c r="Q8301" s="9">
        <f>Table1[[#This Row],[delivery_date]]-Table1[[#This Row],[order_date]]</f>
        <v>4</v>
      </c>
    </row>
    <row r="8302" spans="1:17" x14ac:dyDescent="0.35">
      <c r="A8302" t="s">
        <v>8333</v>
      </c>
      <c r="B8302" t="s">
        <v>13</v>
      </c>
      <c r="C8302" t="s">
        <v>36</v>
      </c>
      <c r="D8302" s="2">
        <v>2869.83</v>
      </c>
      <c r="E8302">
        <v>0.26</v>
      </c>
      <c r="F8302">
        <v>2</v>
      </c>
      <c r="G8302" s="1">
        <v>45005</v>
      </c>
      <c r="H8302" s="1">
        <v>45011</v>
      </c>
      <c r="I8302" t="s">
        <v>31</v>
      </c>
      <c r="J8302" t="s">
        <v>27</v>
      </c>
      <c r="K8302" s="2">
        <v>771.8</v>
      </c>
      <c r="L8302" t="s">
        <v>28</v>
      </c>
      <c r="M8302">
        <f>YEAR(Table1[[#This Row],[order_date]])</f>
        <v>2023</v>
      </c>
      <c r="N8302">
        <f>MONTH(Table1[[#This Row],[order_date]])</f>
        <v>3</v>
      </c>
      <c r="O8302" s="3">
        <f>Table1[[#This Row],[sales]]-Table1[[#This Row],[profit]]</f>
        <v>2098.0299999999997</v>
      </c>
      <c r="P8302" s="3">
        <f>Table1[[#This Row],[sales]]*Table1[[#This Row],[quantity]]</f>
        <v>5739.66</v>
      </c>
      <c r="Q8302" s="9">
        <f>Table1[[#This Row],[delivery_date]]-Table1[[#This Row],[order_date]]</f>
        <v>6</v>
      </c>
    </row>
    <row r="8303" spans="1:17" x14ac:dyDescent="0.35">
      <c r="A8303" t="s">
        <v>8334</v>
      </c>
      <c r="B8303" t="s">
        <v>13</v>
      </c>
      <c r="C8303" t="s">
        <v>14</v>
      </c>
      <c r="D8303" s="2">
        <v>1130.04</v>
      </c>
      <c r="E8303">
        <v>7.0000000000000007E-2</v>
      </c>
      <c r="F8303">
        <v>5</v>
      </c>
      <c r="G8303" s="1">
        <v>45655</v>
      </c>
      <c r="H8303" s="1">
        <v>45657</v>
      </c>
      <c r="I8303" t="s">
        <v>21</v>
      </c>
      <c r="J8303" t="s">
        <v>22</v>
      </c>
      <c r="K8303" s="2">
        <v>211.43</v>
      </c>
      <c r="L8303" t="s">
        <v>17</v>
      </c>
      <c r="M8303">
        <f>YEAR(Table1[[#This Row],[order_date]])</f>
        <v>2024</v>
      </c>
      <c r="N8303">
        <f>MONTH(Table1[[#This Row],[order_date]])</f>
        <v>12</v>
      </c>
      <c r="O8303" s="3">
        <f>Table1[[#This Row],[sales]]-Table1[[#This Row],[profit]]</f>
        <v>918.6099999999999</v>
      </c>
      <c r="P8303" s="3">
        <f>Table1[[#This Row],[sales]]*Table1[[#This Row],[quantity]]</f>
        <v>5650.2</v>
      </c>
      <c r="Q8303" s="9">
        <f>Table1[[#This Row],[delivery_date]]-Table1[[#This Row],[order_date]]</f>
        <v>2</v>
      </c>
    </row>
    <row r="8304" spans="1:17" x14ac:dyDescent="0.35">
      <c r="A8304" t="s">
        <v>8335</v>
      </c>
      <c r="B8304" t="s">
        <v>25</v>
      </c>
      <c r="C8304" t="s">
        <v>36</v>
      </c>
      <c r="D8304" s="2">
        <v>2775.93</v>
      </c>
      <c r="E8304">
        <v>0.12</v>
      </c>
      <c r="F8304">
        <v>2</v>
      </c>
      <c r="G8304" s="1">
        <v>45102</v>
      </c>
      <c r="H8304" s="1">
        <v>45109</v>
      </c>
      <c r="I8304" t="s">
        <v>15</v>
      </c>
      <c r="J8304" t="s">
        <v>16</v>
      </c>
      <c r="K8304" s="2">
        <v>396.54</v>
      </c>
      <c r="L8304" t="s">
        <v>17</v>
      </c>
      <c r="M8304">
        <f>YEAR(Table1[[#This Row],[order_date]])</f>
        <v>2023</v>
      </c>
      <c r="N8304">
        <f>MONTH(Table1[[#This Row],[order_date]])</f>
        <v>6</v>
      </c>
      <c r="O8304" s="3">
        <f>Table1[[#This Row],[sales]]-Table1[[#This Row],[profit]]</f>
        <v>2379.39</v>
      </c>
      <c r="P8304" s="3">
        <f>Table1[[#This Row],[sales]]*Table1[[#This Row],[quantity]]</f>
        <v>5551.86</v>
      </c>
      <c r="Q8304" s="9">
        <f>Table1[[#This Row],[delivery_date]]-Table1[[#This Row],[order_date]]</f>
        <v>7</v>
      </c>
    </row>
    <row r="8305" spans="1:17" x14ac:dyDescent="0.35">
      <c r="A8305" t="s">
        <v>8336</v>
      </c>
      <c r="B8305" t="s">
        <v>25</v>
      </c>
      <c r="C8305" t="s">
        <v>20</v>
      </c>
      <c r="D8305" s="2">
        <v>4014.26</v>
      </c>
      <c r="E8305">
        <v>0.15</v>
      </c>
      <c r="F8305">
        <v>1</v>
      </c>
      <c r="G8305" s="1">
        <v>45262</v>
      </c>
      <c r="H8305" s="1">
        <v>45268</v>
      </c>
      <c r="I8305" t="s">
        <v>31</v>
      </c>
      <c r="J8305" t="s">
        <v>16</v>
      </c>
      <c r="K8305" s="2">
        <v>1110.5</v>
      </c>
      <c r="L8305" t="s">
        <v>48</v>
      </c>
      <c r="M8305">
        <f>YEAR(Table1[[#This Row],[order_date]])</f>
        <v>2023</v>
      </c>
      <c r="N8305">
        <f>MONTH(Table1[[#This Row],[order_date]])</f>
        <v>12</v>
      </c>
      <c r="O8305" s="3">
        <f>Table1[[#This Row],[sales]]-Table1[[#This Row],[profit]]</f>
        <v>2903.76</v>
      </c>
      <c r="P8305" s="3">
        <f>Table1[[#This Row],[sales]]*Table1[[#This Row],[quantity]]</f>
        <v>4014.26</v>
      </c>
      <c r="Q8305" s="9">
        <f>Table1[[#This Row],[delivery_date]]-Table1[[#This Row],[order_date]]</f>
        <v>6</v>
      </c>
    </row>
    <row r="8306" spans="1:17" x14ac:dyDescent="0.35">
      <c r="A8306" t="s">
        <v>8337</v>
      </c>
      <c r="B8306" t="s">
        <v>13</v>
      </c>
      <c r="C8306" t="s">
        <v>36</v>
      </c>
      <c r="D8306" s="2">
        <v>3818.84</v>
      </c>
      <c r="E8306">
        <v>0.04</v>
      </c>
      <c r="F8306">
        <v>7</v>
      </c>
      <c r="G8306" s="1">
        <v>45650</v>
      </c>
      <c r="H8306" s="1">
        <v>45654</v>
      </c>
      <c r="I8306" t="s">
        <v>31</v>
      </c>
      <c r="J8306" t="s">
        <v>16</v>
      </c>
      <c r="K8306" s="2">
        <v>771.18</v>
      </c>
      <c r="L8306" t="s">
        <v>34</v>
      </c>
      <c r="M8306">
        <f>YEAR(Table1[[#This Row],[order_date]])</f>
        <v>2024</v>
      </c>
      <c r="N8306">
        <f>MONTH(Table1[[#This Row],[order_date]])</f>
        <v>12</v>
      </c>
      <c r="O8306" s="3">
        <f>Table1[[#This Row],[sales]]-Table1[[#This Row],[profit]]</f>
        <v>3047.6600000000003</v>
      </c>
      <c r="P8306" s="3">
        <f>Table1[[#This Row],[sales]]*Table1[[#This Row],[quantity]]</f>
        <v>26731.88</v>
      </c>
      <c r="Q8306" s="9">
        <f>Table1[[#This Row],[delivery_date]]-Table1[[#This Row],[order_date]]</f>
        <v>4</v>
      </c>
    </row>
    <row r="8307" spans="1:17" x14ac:dyDescent="0.35">
      <c r="A8307" t="s">
        <v>8338</v>
      </c>
      <c r="B8307" t="s">
        <v>13</v>
      </c>
      <c r="C8307" t="s">
        <v>20</v>
      </c>
      <c r="D8307" s="2">
        <v>1853.98</v>
      </c>
      <c r="E8307">
        <v>0.44</v>
      </c>
      <c r="F8307">
        <v>2</v>
      </c>
      <c r="G8307" s="1">
        <v>45419</v>
      </c>
      <c r="H8307" s="1">
        <v>45424</v>
      </c>
      <c r="I8307" t="s">
        <v>21</v>
      </c>
      <c r="J8307" t="s">
        <v>16</v>
      </c>
      <c r="K8307" s="2">
        <v>449.26</v>
      </c>
      <c r="L8307" t="s">
        <v>28</v>
      </c>
      <c r="M8307">
        <f>YEAR(Table1[[#This Row],[order_date]])</f>
        <v>2024</v>
      </c>
      <c r="N8307">
        <f>MONTH(Table1[[#This Row],[order_date]])</f>
        <v>5</v>
      </c>
      <c r="O8307" s="3">
        <f>Table1[[#This Row],[sales]]-Table1[[#This Row],[profit]]</f>
        <v>1404.72</v>
      </c>
      <c r="P8307" s="3">
        <f>Table1[[#This Row],[sales]]*Table1[[#This Row],[quantity]]</f>
        <v>3707.96</v>
      </c>
      <c r="Q8307" s="9">
        <f>Table1[[#This Row],[delivery_date]]-Table1[[#This Row],[order_date]]</f>
        <v>5</v>
      </c>
    </row>
    <row r="8308" spans="1:17" x14ac:dyDescent="0.35">
      <c r="A8308" t="s">
        <v>8339</v>
      </c>
      <c r="B8308" t="s">
        <v>25</v>
      </c>
      <c r="C8308" t="s">
        <v>14</v>
      </c>
      <c r="D8308" s="2">
        <v>649.22</v>
      </c>
      <c r="E8308">
        <v>0.06</v>
      </c>
      <c r="F8308">
        <v>6</v>
      </c>
      <c r="G8308" s="1">
        <v>44963</v>
      </c>
      <c r="H8308" s="1">
        <v>44967</v>
      </c>
      <c r="I8308" t="s">
        <v>31</v>
      </c>
      <c r="J8308" t="s">
        <v>27</v>
      </c>
      <c r="K8308" s="2">
        <v>73.31</v>
      </c>
      <c r="L8308" t="s">
        <v>28</v>
      </c>
      <c r="M8308">
        <f>YEAR(Table1[[#This Row],[order_date]])</f>
        <v>2023</v>
      </c>
      <c r="N8308">
        <f>MONTH(Table1[[#This Row],[order_date]])</f>
        <v>2</v>
      </c>
      <c r="O8308" s="3">
        <f>Table1[[#This Row],[sales]]-Table1[[#This Row],[profit]]</f>
        <v>575.91000000000008</v>
      </c>
      <c r="P8308" s="3">
        <f>Table1[[#This Row],[sales]]*Table1[[#This Row],[quantity]]</f>
        <v>3895.32</v>
      </c>
      <c r="Q8308" s="9">
        <f>Table1[[#This Row],[delivery_date]]-Table1[[#This Row],[order_date]]</f>
        <v>4</v>
      </c>
    </row>
    <row r="8309" spans="1:17" x14ac:dyDescent="0.35">
      <c r="A8309" t="s">
        <v>8340</v>
      </c>
      <c r="B8309" t="s">
        <v>19</v>
      </c>
      <c r="C8309" t="s">
        <v>14</v>
      </c>
      <c r="D8309" s="2">
        <v>4019.72</v>
      </c>
      <c r="E8309">
        <v>0.35</v>
      </c>
      <c r="F8309">
        <v>7</v>
      </c>
      <c r="G8309" s="1">
        <v>45041</v>
      </c>
      <c r="H8309" s="1">
        <v>45043</v>
      </c>
      <c r="I8309" t="s">
        <v>15</v>
      </c>
      <c r="J8309" t="s">
        <v>27</v>
      </c>
      <c r="K8309" s="2">
        <v>598.77</v>
      </c>
      <c r="L8309" t="s">
        <v>48</v>
      </c>
      <c r="M8309">
        <f>YEAR(Table1[[#This Row],[order_date]])</f>
        <v>2023</v>
      </c>
      <c r="N8309">
        <f>MONTH(Table1[[#This Row],[order_date]])</f>
        <v>4</v>
      </c>
      <c r="O8309" s="3">
        <f>Table1[[#This Row],[sales]]-Table1[[#This Row],[profit]]</f>
        <v>3420.95</v>
      </c>
      <c r="P8309" s="3">
        <f>Table1[[#This Row],[sales]]*Table1[[#This Row],[quantity]]</f>
        <v>28138.039999999997</v>
      </c>
      <c r="Q8309" s="9">
        <f>Table1[[#This Row],[delivery_date]]-Table1[[#This Row],[order_date]]</f>
        <v>2</v>
      </c>
    </row>
    <row r="8310" spans="1:17" x14ac:dyDescent="0.35">
      <c r="A8310" t="s">
        <v>8341</v>
      </c>
      <c r="B8310" t="s">
        <v>13</v>
      </c>
      <c r="C8310" t="s">
        <v>14</v>
      </c>
      <c r="D8310" s="2">
        <v>1398.69</v>
      </c>
      <c r="E8310">
        <v>0.25</v>
      </c>
      <c r="F8310">
        <v>1</v>
      </c>
      <c r="G8310" s="1">
        <v>44931</v>
      </c>
      <c r="H8310" s="1">
        <v>44936</v>
      </c>
      <c r="I8310" t="s">
        <v>21</v>
      </c>
      <c r="J8310" t="s">
        <v>16</v>
      </c>
      <c r="K8310" s="2">
        <v>86.96</v>
      </c>
      <c r="L8310" t="s">
        <v>48</v>
      </c>
      <c r="M8310">
        <f>YEAR(Table1[[#This Row],[order_date]])</f>
        <v>2023</v>
      </c>
      <c r="N8310">
        <f>MONTH(Table1[[#This Row],[order_date]])</f>
        <v>1</v>
      </c>
      <c r="O8310" s="3">
        <f>Table1[[#This Row],[sales]]-Table1[[#This Row],[profit]]</f>
        <v>1311.73</v>
      </c>
      <c r="P8310" s="3">
        <f>Table1[[#This Row],[sales]]*Table1[[#This Row],[quantity]]</f>
        <v>1398.69</v>
      </c>
      <c r="Q8310" s="9">
        <f>Table1[[#This Row],[delivery_date]]-Table1[[#This Row],[order_date]]</f>
        <v>5</v>
      </c>
    </row>
    <row r="8311" spans="1:17" x14ac:dyDescent="0.35">
      <c r="A8311" t="s">
        <v>8342</v>
      </c>
      <c r="B8311" t="s">
        <v>41</v>
      </c>
      <c r="C8311" t="s">
        <v>26</v>
      </c>
      <c r="D8311" s="2">
        <v>359.91</v>
      </c>
      <c r="E8311">
        <v>0.42</v>
      </c>
      <c r="F8311">
        <v>9</v>
      </c>
      <c r="G8311" s="1">
        <v>45375</v>
      </c>
      <c r="H8311" s="1">
        <v>45379</v>
      </c>
      <c r="I8311" t="s">
        <v>15</v>
      </c>
      <c r="J8311" t="s">
        <v>16</v>
      </c>
      <c r="K8311" s="2">
        <v>29.44</v>
      </c>
      <c r="L8311" t="s">
        <v>48</v>
      </c>
      <c r="M8311">
        <f>YEAR(Table1[[#This Row],[order_date]])</f>
        <v>2024</v>
      </c>
      <c r="N8311">
        <f>MONTH(Table1[[#This Row],[order_date]])</f>
        <v>3</v>
      </c>
      <c r="O8311" s="3">
        <f>Table1[[#This Row],[sales]]-Table1[[#This Row],[profit]]</f>
        <v>330.47</v>
      </c>
      <c r="P8311" s="3">
        <f>Table1[[#This Row],[sales]]*Table1[[#This Row],[quantity]]</f>
        <v>3239.19</v>
      </c>
      <c r="Q8311" s="9">
        <f>Table1[[#This Row],[delivery_date]]-Table1[[#This Row],[order_date]]</f>
        <v>4</v>
      </c>
    </row>
    <row r="8312" spans="1:17" x14ac:dyDescent="0.35">
      <c r="A8312" t="s">
        <v>8343</v>
      </c>
      <c r="B8312" t="s">
        <v>41</v>
      </c>
      <c r="C8312" t="s">
        <v>36</v>
      </c>
      <c r="D8312" s="2">
        <v>2281.4499999999998</v>
      </c>
      <c r="E8312">
        <v>0.37</v>
      </c>
      <c r="F8312">
        <v>6</v>
      </c>
      <c r="G8312" s="1">
        <v>44933</v>
      </c>
      <c r="H8312" s="1">
        <v>44939</v>
      </c>
      <c r="I8312" t="s">
        <v>15</v>
      </c>
      <c r="J8312" t="s">
        <v>22</v>
      </c>
      <c r="K8312" s="2">
        <v>484.52</v>
      </c>
      <c r="L8312" t="s">
        <v>39</v>
      </c>
      <c r="M8312">
        <f>YEAR(Table1[[#This Row],[order_date]])</f>
        <v>2023</v>
      </c>
      <c r="N8312">
        <f>MONTH(Table1[[#This Row],[order_date]])</f>
        <v>1</v>
      </c>
      <c r="O8312" s="3">
        <f>Table1[[#This Row],[sales]]-Table1[[#This Row],[profit]]</f>
        <v>1796.9299999999998</v>
      </c>
      <c r="P8312" s="3">
        <f>Table1[[#This Row],[sales]]*Table1[[#This Row],[quantity]]</f>
        <v>13688.699999999999</v>
      </c>
      <c r="Q8312" s="9">
        <f>Table1[[#This Row],[delivery_date]]-Table1[[#This Row],[order_date]]</f>
        <v>6</v>
      </c>
    </row>
    <row r="8313" spans="1:17" x14ac:dyDescent="0.35">
      <c r="A8313" t="s">
        <v>8344</v>
      </c>
      <c r="B8313" t="s">
        <v>41</v>
      </c>
      <c r="C8313" t="s">
        <v>33</v>
      </c>
      <c r="D8313" s="2">
        <v>3723.41</v>
      </c>
      <c r="E8313">
        <v>0.38</v>
      </c>
      <c r="F8313">
        <v>2</v>
      </c>
      <c r="G8313" s="1">
        <v>45224</v>
      </c>
      <c r="H8313" s="1">
        <v>45228</v>
      </c>
      <c r="I8313" t="s">
        <v>31</v>
      </c>
      <c r="J8313" t="s">
        <v>27</v>
      </c>
      <c r="K8313" s="2">
        <v>392.63</v>
      </c>
      <c r="L8313" t="s">
        <v>28</v>
      </c>
      <c r="M8313">
        <f>YEAR(Table1[[#This Row],[order_date]])</f>
        <v>2023</v>
      </c>
      <c r="N8313">
        <f>MONTH(Table1[[#This Row],[order_date]])</f>
        <v>10</v>
      </c>
      <c r="O8313" s="3">
        <f>Table1[[#This Row],[sales]]-Table1[[#This Row],[profit]]</f>
        <v>3330.7799999999997</v>
      </c>
      <c r="P8313" s="3">
        <f>Table1[[#This Row],[sales]]*Table1[[#This Row],[quantity]]</f>
        <v>7446.82</v>
      </c>
      <c r="Q8313" s="9">
        <f>Table1[[#This Row],[delivery_date]]-Table1[[#This Row],[order_date]]</f>
        <v>4</v>
      </c>
    </row>
    <row r="8314" spans="1:17" x14ac:dyDescent="0.35">
      <c r="A8314" t="s">
        <v>8345</v>
      </c>
      <c r="B8314" t="s">
        <v>13</v>
      </c>
      <c r="C8314" t="s">
        <v>33</v>
      </c>
      <c r="D8314" s="2">
        <v>4061.62</v>
      </c>
      <c r="E8314">
        <v>0.21</v>
      </c>
      <c r="F8314">
        <v>1</v>
      </c>
      <c r="G8314" s="1">
        <v>45242</v>
      </c>
      <c r="H8314" s="1">
        <v>45246</v>
      </c>
      <c r="I8314" t="s">
        <v>15</v>
      </c>
      <c r="J8314" t="s">
        <v>22</v>
      </c>
      <c r="K8314" s="2">
        <v>625.05999999999995</v>
      </c>
      <c r="L8314" t="s">
        <v>48</v>
      </c>
      <c r="M8314">
        <f>YEAR(Table1[[#This Row],[order_date]])</f>
        <v>2023</v>
      </c>
      <c r="N8314">
        <f>MONTH(Table1[[#This Row],[order_date]])</f>
        <v>11</v>
      </c>
      <c r="O8314" s="3">
        <f>Table1[[#This Row],[sales]]-Table1[[#This Row],[profit]]</f>
        <v>3436.56</v>
      </c>
      <c r="P8314" s="3">
        <f>Table1[[#This Row],[sales]]*Table1[[#This Row],[quantity]]</f>
        <v>4061.62</v>
      </c>
      <c r="Q8314" s="9">
        <f>Table1[[#This Row],[delivery_date]]-Table1[[#This Row],[order_date]]</f>
        <v>4</v>
      </c>
    </row>
    <row r="8315" spans="1:17" x14ac:dyDescent="0.35">
      <c r="A8315" t="s">
        <v>8346</v>
      </c>
      <c r="B8315" t="s">
        <v>19</v>
      </c>
      <c r="C8315" t="s">
        <v>14</v>
      </c>
      <c r="D8315" s="2">
        <v>4912.79</v>
      </c>
      <c r="E8315">
        <v>0.42</v>
      </c>
      <c r="F8315">
        <v>1</v>
      </c>
      <c r="G8315" s="1">
        <v>45314</v>
      </c>
      <c r="H8315" s="1">
        <v>45317</v>
      </c>
      <c r="I8315" t="s">
        <v>31</v>
      </c>
      <c r="J8315" t="s">
        <v>16</v>
      </c>
      <c r="K8315" s="2">
        <v>752.01</v>
      </c>
      <c r="L8315" t="s">
        <v>23</v>
      </c>
      <c r="M8315">
        <f>YEAR(Table1[[#This Row],[order_date]])</f>
        <v>2024</v>
      </c>
      <c r="N8315">
        <f>MONTH(Table1[[#This Row],[order_date]])</f>
        <v>1</v>
      </c>
      <c r="O8315" s="3">
        <f>Table1[[#This Row],[sales]]-Table1[[#This Row],[profit]]</f>
        <v>4160.78</v>
      </c>
      <c r="P8315" s="3">
        <f>Table1[[#This Row],[sales]]*Table1[[#This Row],[quantity]]</f>
        <v>4912.79</v>
      </c>
      <c r="Q8315" s="9">
        <f>Table1[[#This Row],[delivery_date]]-Table1[[#This Row],[order_date]]</f>
        <v>3</v>
      </c>
    </row>
    <row r="8316" spans="1:17" x14ac:dyDescent="0.35">
      <c r="A8316" t="s">
        <v>8347</v>
      </c>
      <c r="B8316" t="s">
        <v>19</v>
      </c>
      <c r="C8316" t="s">
        <v>36</v>
      </c>
      <c r="D8316" s="2">
        <v>1028.0999999999999</v>
      </c>
      <c r="E8316">
        <v>0.05</v>
      </c>
      <c r="F8316">
        <v>2</v>
      </c>
      <c r="G8316" s="1">
        <v>45163</v>
      </c>
      <c r="H8316" s="1">
        <v>45170</v>
      </c>
      <c r="I8316" t="s">
        <v>31</v>
      </c>
      <c r="J8316" t="s">
        <v>16</v>
      </c>
      <c r="K8316" s="2">
        <v>248.71</v>
      </c>
      <c r="L8316" t="s">
        <v>39</v>
      </c>
      <c r="M8316">
        <f>YEAR(Table1[[#This Row],[order_date]])</f>
        <v>2023</v>
      </c>
      <c r="N8316">
        <f>MONTH(Table1[[#This Row],[order_date]])</f>
        <v>8</v>
      </c>
      <c r="O8316" s="3">
        <f>Table1[[#This Row],[sales]]-Table1[[#This Row],[profit]]</f>
        <v>779.38999999999987</v>
      </c>
      <c r="P8316" s="3">
        <f>Table1[[#This Row],[sales]]*Table1[[#This Row],[quantity]]</f>
        <v>2056.1999999999998</v>
      </c>
      <c r="Q8316" s="9">
        <f>Table1[[#This Row],[delivery_date]]-Table1[[#This Row],[order_date]]</f>
        <v>7</v>
      </c>
    </row>
    <row r="8317" spans="1:17" x14ac:dyDescent="0.35">
      <c r="A8317" t="s">
        <v>8348</v>
      </c>
      <c r="B8317" t="s">
        <v>25</v>
      </c>
      <c r="C8317" t="s">
        <v>20</v>
      </c>
      <c r="D8317" s="2">
        <v>1539.59</v>
      </c>
      <c r="E8317">
        <v>0.22</v>
      </c>
      <c r="F8317">
        <v>9</v>
      </c>
      <c r="G8317" s="1">
        <v>45259</v>
      </c>
      <c r="H8317" s="1">
        <v>45264</v>
      </c>
      <c r="I8317" t="s">
        <v>31</v>
      </c>
      <c r="J8317" t="s">
        <v>22</v>
      </c>
      <c r="K8317" s="2">
        <v>295.22000000000003</v>
      </c>
      <c r="L8317" t="s">
        <v>34</v>
      </c>
      <c r="M8317">
        <f>YEAR(Table1[[#This Row],[order_date]])</f>
        <v>2023</v>
      </c>
      <c r="N8317">
        <f>MONTH(Table1[[#This Row],[order_date]])</f>
        <v>11</v>
      </c>
      <c r="O8317" s="3">
        <f>Table1[[#This Row],[sales]]-Table1[[#This Row],[profit]]</f>
        <v>1244.3699999999999</v>
      </c>
      <c r="P8317" s="3">
        <f>Table1[[#This Row],[sales]]*Table1[[#This Row],[quantity]]</f>
        <v>13856.31</v>
      </c>
      <c r="Q8317" s="9">
        <f>Table1[[#This Row],[delivery_date]]-Table1[[#This Row],[order_date]]</f>
        <v>5</v>
      </c>
    </row>
    <row r="8318" spans="1:17" x14ac:dyDescent="0.35">
      <c r="A8318" t="s">
        <v>8349</v>
      </c>
      <c r="B8318" t="s">
        <v>13</v>
      </c>
      <c r="C8318" t="s">
        <v>33</v>
      </c>
      <c r="D8318" s="2">
        <v>3086.5</v>
      </c>
      <c r="E8318">
        <v>0.5</v>
      </c>
      <c r="F8318">
        <v>2</v>
      </c>
      <c r="G8318" s="1">
        <v>45537</v>
      </c>
      <c r="H8318" s="1">
        <v>45544</v>
      </c>
      <c r="I8318" t="s">
        <v>21</v>
      </c>
      <c r="J8318" t="s">
        <v>22</v>
      </c>
      <c r="K8318" s="2">
        <v>677.05</v>
      </c>
      <c r="L8318" t="s">
        <v>48</v>
      </c>
      <c r="M8318">
        <f>YEAR(Table1[[#This Row],[order_date]])</f>
        <v>2024</v>
      </c>
      <c r="N8318">
        <f>MONTH(Table1[[#This Row],[order_date]])</f>
        <v>9</v>
      </c>
      <c r="O8318" s="3">
        <f>Table1[[#This Row],[sales]]-Table1[[#This Row],[profit]]</f>
        <v>2409.4499999999998</v>
      </c>
      <c r="P8318" s="3">
        <f>Table1[[#This Row],[sales]]*Table1[[#This Row],[quantity]]</f>
        <v>6173</v>
      </c>
      <c r="Q8318" s="9">
        <f>Table1[[#This Row],[delivery_date]]-Table1[[#This Row],[order_date]]</f>
        <v>7</v>
      </c>
    </row>
    <row r="8319" spans="1:17" x14ac:dyDescent="0.35">
      <c r="A8319" t="s">
        <v>8350</v>
      </c>
      <c r="B8319" t="s">
        <v>19</v>
      </c>
      <c r="C8319" t="s">
        <v>14</v>
      </c>
      <c r="D8319" s="2">
        <v>4075.58</v>
      </c>
      <c r="E8319">
        <v>0.47</v>
      </c>
      <c r="F8319">
        <v>1</v>
      </c>
      <c r="G8319" s="1">
        <v>45042</v>
      </c>
      <c r="H8319" s="1">
        <v>45044</v>
      </c>
      <c r="I8319" t="s">
        <v>31</v>
      </c>
      <c r="J8319" t="s">
        <v>22</v>
      </c>
      <c r="K8319" s="2">
        <v>327.83</v>
      </c>
      <c r="L8319" t="s">
        <v>28</v>
      </c>
      <c r="M8319">
        <f>YEAR(Table1[[#This Row],[order_date]])</f>
        <v>2023</v>
      </c>
      <c r="N8319">
        <f>MONTH(Table1[[#This Row],[order_date]])</f>
        <v>4</v>
      </c>
      <c r="O8319" s="3">
        <f>Table1[[#This Row],[sales]]-Table1[[#This Row],[profit]]</f>
        <v>3747.75</v>
      </c>
      <c r="P8319" s="3">
        <f>Table1[[#This Row],[sales]]*Table1[[#This Row],[quantity]]</f>
        <v>4075.58</v>
      </c>
      <c r="Q8319" s="9">
        <f>Table1[[#This Row],[delivery_date]]-Table1[[#This Row],[order_date]]</f>
        <v>2</v>
      </c>
    </row>
    <row r="8320" spans="1:17" x14ac:dyDescent="0.35">
      <c r="A8320" t="s">
        <v>8351</v>
      </c>
      <c r="B8320" t="s">
        <v>13</v>
      </c>
      <c r="C8320" t="s">
        <v>33</v>
      </c>
      <c r="D8320" s="2">
        <v>1246.97</v>
      </c>
      <c r="E8320">
        <v>0.04</v>
      </c>
      <c r="F8320">
        <v>4</v>
      </c>
      <c r="G8320" s="1">
        <v>45563</v>
      </c>
      <c r="H8320" s="1">
        <v>45568</v>
      </c>
      <c r="I8320" t="s">
        <v>15</v>
      </c>
      <c r="J8320" t="s">
        <v>16</v>
      </c>
      <c r="K8320" s="2">
        <v>251.49</v>
      </c>
      <c r="L8320" t="s">
        <v>28</v>
      </c>
      <c r="M8320">
        <f>YEAR(Table1[[#This Row],[order_date]])</f>
        <v>2024</v>
      </c>
      <c r="N8320">
        <f>MONTH(Table1[[#This Row],[order_date]])</f>
        <v>9</v>
      </c>
      <c r="O8320" s="3">
        <f>Table1[[#This Row],[sales]]-Table1[[#This Row],[profit]]</f>
        <v>995.48</v>
      </c>
      <c r="P8320" s="3">
        <f>Table1[[#This Row],[sales]]*Table1[[#This Row],[quantity]]</f>
        <v>4987.88</v>
      </c>
      <c r="Q8320" s="9">
        <f>Table1[[#This Row],[delivery_date]]-Table1[[#This Row],[order_date]]</f>
        <v>5</v>
      </c>
    </row>
    <row r="8321" spans="1:17" x14ac:dyDescent="0.35">
      <c r="A8321" t="s">
        <v>8352</v>
      </c>
      <c r="B8321" t="s">
        <v>25</v>
      </c>
      <c r="C8321" t="s">
        <v>33</v>
      </c>
      <c r="D8321" s="2">
        <v>2108.58</v>
      </c>
      <c r="E8321">
        <v>0.28999999999999998</v>
      </c>
      <c r="F8321">
        <v>9</v>
      </c>
      <c r="G8321" s="1">
        <v>45548</v>
      </c>
      <c r="H8321" s="1">
        <v>45554</v>
      </c>
      <c r="I8321" t="s">
        <v>31</v>
      </c>
      <c r="J8321" t="s">
        <v>27</v>
      </c>
      <c r="K8321" s="2">
        <v>431.33</v>
      </c>
      <c r="L8321" t="s">
        <v>34</v>
      </c>
      <c r="M8321">
        <f>YEAR(Table1[[#This Row],[order_date]])</f>
        <v>2024</v>
      </c>
      <c r="N8321">
        <f>MONTH(Table1[[#This Row],[order_date]])</f>
        <v>9</v>
      </c>
      <c r="O8321" s="3">
        <f>Table1[[#This Row],[sales]]-Table1[[#This Row],[profit]]</f>
        <v>1677.25</v>
      </c>
      <c r="P8321" s="3">
        <f>Table1[[#This Row],[sales]]*Table1[[#This Row],[quantity]]</f>
        <v>18977.22</v>
      </c>
      <c r="Q8321" s="9">
        <f>Table1[[#This Row],[delivery_date]]-Table1[[#This Row],[order_date]]</f>
        <v>6</v>
      </c>
    </row>
    <row r="8322" spans="1:17" x14ac:dyDescent="0.35">
      <c r="A8322" t="s">
        <v>8353</v>
      </c>
      <c r="B8322" t="s">
        <v>25</v>
      </c>
      <c r="C8322" t="s">
        <v>33</v>
      </c>
      <c r="D8322" s="2">
        <v>2101.16</v>
      </c>
      <c r="E8322">
        <v>0.16</v>
      </c>
      <c r="F8322">
        <v>8</v>
      </c>
      <c r="G8322" s="1">
        <v>45641</v>
      </c>
      <c r="H8322" s="1">
        <v>45646</v>
      </c>
      <c r="I8322" t="s">
        <v>31</v>
      </c>
      <c r="J8322" t="s">
        <v>16</v>
      </c>
      <c r="K8322" s="2">
        <v>385.08</v>
      </c>
      <c r="L8322" t="s">
        <v>48</v>
      </c>
      <c r="M8322">
        <f>YEAR(Table1[[#This Row],[order_date]])</f>
        <v>2024</v>
      </c>
      <c r="N8322">
        <f>MONTH(Table1[[#This Row],[order_date]])</f>
        <v>12</v>
      </c>
      <c r="O8322" s="3">
        <f>Table1[[#This Row],[sales]]-Table1[[#This Row],[profit]]</f>
        <v>1716.08</v>
      </c>
      <c r="P8322" s="3">
        <f>Table1[[#This Row],[sales]]*Table1[[#This Row],[quantity]]</f>
        <v>16809.28</v>
      </c>
      <c r="Q8322" s="9">
        <f>Table1[[#This Row],[delivery_date]]-Table1[[#This Row],[order_date]]</f>
        <v>5</v>
      </c>
    </row>
    <row r="8323" spans="1:17" x14ac:dyDescent="0.35">
      <c r="A8323" t="s">
        <v>8354</v>
      </c>
      <c r="B8323" t="s">
        <v>25</v>
      </c>
      <c r="C8323" t="s">
        <v>14</v>
      </c>
      <c r="D8323" s="2">
        <v>3887.39</v>
      </c>
      <c r="E8323">
        <v>0.36</v>
      </c>
      <c r="F8323">
        <v>7</v>
      </c>
      <c r="G8323" s="1">
        <v>45213</v>
      </c>
      <c r="H8323" s="1">
        <v>45217</v>
      </c>
      <c r="I8323" t="s">
        <v>31</v>
      </c>
      <c r="J8323" t="s">
        <v>22</v>
      </c>
      <c r="K8323" s="2">
        <v>292.7</v>
      </c>
      <c r="L8323" t="s">
        <v>28</v>
      </c>
      <c r="M8323">
        <f>YEAR(Table1[[#This Row],[order_date]])</f>
        <v>2023</v>
      </c>
      <c r="N8323">
        <f>MONTH(Table1[[#This Row],[order_date]])</f>
        <v>10</v>
      </c>
      <c r="O8323" s="3">
        <f>Table1[[#This Row],[sales]]-Table1[[#This Row],[profit]]</f>
        <v>3594.69</v>
      </c>
      <c r="P8323" s="3">
        <f>Table1[[#This Row],[sales]]*Table1[[#This Row],[quantity]]</f>
        <v>27211.73</v>
      </c>
      <c r="Q8323" s="9">
        <f>Table1[[#This Row],[delivery_date]]-Table1[[#This Row],[order_date]]</f>
        <v>4</v>
      </c>
    </row>
    <row r="8324" spans="1:17" x14ac:dyDescent="0.35">
      <c r="A8324" t="s">
        <v>8355</v>
      </c>
      <c r="B8324" t="s">
        <v>41</v>
      </c>
      <c r="C8324" t="s">
        <v>14</v>
      </c>
      <c r="D8324" s="2">
        <v>1280.57</v>
      </c>
      <c r="E8324">
        <v>0.37</v>
      </c>
      <c r="F8324">
        <v>8</v>
      </c>
      <c r="G8324" s="1">
        <v>45413</v>
      </c>
      <c r="H8324" s="1">
        <v>45414</v>
      </c>
      <c r="I8324" t="s">
        <v>15</v>
      </c>
      <c r="J8324" t="s">
        <v>16</v>
      </c>
      <c r="K8324" s="2">
        <v>310.97000000000003</v>
      </c>
      <c r="L8324" t="s">
        <v>17</v>
      </c>
      <c r="M8324">
        <f>YEAR(Table1[[#This Row],[order_date]])</f>
        <v>2024</v>
      </c>
      <c r="N8324">
        <f>MONTH(Table1[[#This Row],[order_date]])</f>
        <v>5</v>
      </c>
      <c r="O8324" s="3">
        <f>Table1[[#This Row],[sales]]-Table1[[#This Row],[profit]]</f>
        <v>969.59999999999991</v>
      </c>
      <c r="P8324" s="3">
        <f>Table1[[#This Row],[sales]]*Table1[[#This Row],[quantity]]</f>
        <v>10244.56</v>
      </c>
      <c r="Q8324" s="9">
        <f>Table1[[#This Row],[delivery_date]]-Table1[[#This Row],[order_date]]</f>
        <v>1</v>
      </c>
    </row>
    <row r="8325" spans="1:17" x14ac:dyDescent="0.35">
      <c r="A8325" t="s">
        <v>8356</v>
      </c>
      <c r="B8325" t="s">
        <v>13</v>
      </c>
      <c r="C8325" t="s">
        <v>26</v>
      </c>
      <c r="D8325" s="2">
        <v>4846.92</v>
      </c>
      <c r="E8325">
        <v>0</v>
      </c>
      <c r="F8325">
        <v>2</v>
      </c>
      <c r="G8325" s="1">
        <v>45224</v>
      </c>
      <c r="H8325" s="1">
        <v>45228</v>
      </c>
      <c r="I8325" t="s">
        <v>31</v>
      </c>
      <c r="J8325" t="s">
        <v>22</v>
      </c>
      <c r="K8325" s="2">
        <v>902.19</v>
      </c>
      <c r="L8325" t="s">
        <v>28</v>
      </c>
      <c r="M8325">
        <f>YEAR(Table1[[#This Row],[order_date]])</f>
        <v>2023</v>
      </c>
      <c r="N8325">
        <f>MONTH(Table1[[#This Row],[order_date]])</f>
        <v>10</v>
      </c>
      <c r="O8325" s="3">
        <f>Table1[[#This Row],[sales]]-Table1[[#This Row],[profit]]</f>
        <v>3944.73</v>
      </c>
      <c r="P8325" s="3">
        <f>Table1[[#This Row],[sales]]*Table1[[#This Row],[quantity]]</f>
        <v>9693.84</v>
      </c>
      <c r="Q8325" s="9">
        <f>Table1[[#This Row],[delivery_date]]-Table1[[#This Row],[order_date]]</f>
        <v>4</v>
      </c>
    </row>
    <row r="8326" spans="1:17" x14ac:dyDescent="0.35">
      <c r="A8326" t="s">
        <v>8357</v>
      </c>
      <c r="B8326" t="s">
        <v>25</v>
      </c>
      <c r="C8326" t="s">
        <v>26</v>
      </c>
      <c r="D8326" s="2">
        <v>2601.27</v>
      </c>
      <c r="E8326">
        <v>0.42</v>
      </c>
      <c r="F8326">
        <v>5</v>
      </c>
      <c r="G8326" s="1">
        <v>45508</v>
      </c>
      <c r="H8326" s="1">
        <v>45509</v>
      </c>
      <c r="I8326" t="s">
        <v>15</v>
      </c>
      <c r="J8326" t="s">
        <v>16</v>
      </c>
      <c r="K8326" s="2">
        <v>482.62</v>
      </c>
      <c r="L8326" t="s">
        <v>39</v>
      </c>
      <c r="M8326">
        <f>YEAR(Table1[[#This Row],[order_date]])</f>
        <v>2024</v>
      </c>
      <c r="N8326">
        <f>MONTH(Table1[[#This Row],[order_date]])</f>
        <v>8</v>
      </c>
      <c r="O8326" s="3">
        <f>Table1[[#This Row],[sales]]-Table1[[#This Row],[profit]]</f>
        <v>2118.65</v>
      </c>
      <c r="P8326" s="3">
        <f>Table1[[#This Row],[sales]]*Table1[[#This Row],[quantity]]</f>
        <v>13006.35</v>
      </c>
      <c r="Q8326" s="9">
        <f>Table1[[#This Row],[delivery_date]]-Table1[[#This Row],[order_date]]</f>
        <v>1</v>
      </c>
    </row>
    <row r="8327" spans="1:17" x14ac:dyDescent="0.35">
      <c r="A8327" t="s">
        <v>8358</v>
      </c>
      <c r="B8327" t="s">
        <v>13</v>
      </c>
      <c r="C8327" t="s">
        <v>26</v>
      </c>
      <c r="D8327" s="2">
        <v>1482.13</v>
      </c>
      <c r="E8327">
        <v>0.11</v>
      </c>
      <c r="F8327">
        <v>7</v>
      </c>
      <c r="G8327" s="1">
        <v>45065</v>
      </c>
      <c r="H8327" s="1">
        <v>45068</v>
      </c>
      <c r="I8327" t="s">
        <v>15</v>
      </c>
      <c r="J8327" t="s">
        <v>27</v>
      </c>
      <c r="K8327" s="2">
        <v>388.94</v>
      </c>
      <c r="L8327" t="s">
        <v>17</v>
      </c>
      <c r="M8327">
        <f>YEAR(Table1[[#This Row],[order_date]])</f>
        <v>2023</v>
      </c>
      <c r="N8327">
        <f>MONTH(Table1[[#This Row],[order_date]])</f>
        <v>5</v>
      </c>
      <c r="O8327" s="3">
        <f>Table1[[#This Row],[sales]]-Table1[[#This Row],[profit]]</f>
        <v>1093.19</v>
      </c>
      <c r="P8327" s="3">
        <f>Table1[[#This Row],[sales]]*Table1[[#This Row],[quantity]]</f>
        <v>10374.91</v>
      </c>
      <c r="Q8327" s="9">
        <f>Table1[[#This Row],[delivery_date]]-Table1[[#This Row],[order_date]]</f>
        <v>3</v>
      </c>
    </row>
    <row r="8328" spans="1:17" x14ac:dyDescent="0.35">
      <c r="A8328" t="s">
        <v>8359</v>
      </c>
      <c r="B8328" t="s">
        <v>41</v>
      </c>
      <c r="C8328" t="s">
        <v>33</v>
      </c>
      <c r="D8328" s="2">
        <v>1492.99</v>
      </c>
      <c r="E8328">
        <v>0.48</v>
      </c>
      <c r="F8328">
        <v>1</v>
      </c>
      <c r="G8328" s="1">
        <v>45075</v>
      </c>
      <c r="H8328" s="1">
        <v>45082</v>
      </c>
      <c r="I8328" t="s">
        <v>21</v>
      </c>
      <c r="J8328" t="s">
        <v>27</v>
      </c>
      <c r="K8328" s="2">
        <v>165.4</v>
      </c>
      <c r="L8328" t="s">
        <v>17</v>
      </c>
      <c r="M8328">
        <f>YEAR(Table1[[#This Row],[order_date]])</f>
        <v>2023</v>
      </c>
      <c r="N8328">
        <f>MONTH(Table1[[#This Row],[order_date]])</f>
        <v>5</v>
      </c>
      <c r="O8328" s="3">
        <f>Table1[[#This Row],[sales]]-Table1[[#This Row],[profit]]</f>
        <v>1327.59</v>
      </c>
      <c r="P8328" s="3">
        <f>Table1[[#This Row],[sales]]*Table1[[#This Row],[quantity]]</f>
        <v>1492.99</v>
      </c>
      <c r="Q8328" s="9">
        <f>Table1[[#This Row],[delivery_date]]-Table1[[#This Row],[order_date]]</f>
        <v>7</v>
      </c>
    </row>
    <row r="8329" spans="1:17" x14ac:dyDescent="0.35">
      <c r="A8329" t="s">
        <v>8360</v>
      </c>
      <c r="B8329" t="s">
        <v>41</v>
      </c>
      <c r="C8329" t="s">
        <v>36</v>
      </c>
      <c r="D8329" s="2">
        <v>189.67</v>
      </c>
      <c r="E8329">
        <v>0.45</v>
      </c>
      <c r="F8329">
        <v>6</v>
      </c>
      <c r="G8329" s="1">
        <v>45592</v>
      </c>
      <c r="H8329" s="1">
        <v>45595</v>
      </c>
      <c r="I8329" t="s">
        <v>21</v>
      </c>
      <c r="J8329" t="s">
        <v>22</v>
      </c>
      <c r="K8329" s="2">
        <v>33.51</v>
      </c>
      <c r="L8329" t="s">
        <v>34</v>
      </c>
      <c r="M8329">
        <f>YEAR(Table1[[#This Row],[order_date]])</f>
        <v>2024</v>
      </c>
      <c r="N8329">
        <f>MONTH(Table1[[#This Row],[order_date]])</f>
        <v>10</v>
      </c>
      <c r="O8329" s="3">
        <f>Table1[[#This Row],[sales]]-Table1[[#This Row],[profit]]</f>
        <v>156.16</v>
      </c>
      <c r="P8329" s="3">
        <f>Table1[[#This Row],[sales]]*Table1[[#This Row],[quantity]]</f>
        <v>1138.02</v>
      </c>
      <c r="Q8329" s="9">
        <f>Table1[[#This Row],[delivery_date]]-Table1[[#This Row],[order_date]]</f>
        <v>3</v>
      </c>
    </row>
    <row r="8330" spans="1:17" x14ac:dyDescent="0.35">
      <c r="A8330" t="s">
        <v>8361</v>
      </c>
      <c r="B8330" t="s">
        <v>25</v>
      </c>
      <c r="C8330" t="s">
        <v>14</v>
      </c>
      <c r="D8330" s="2">
        <v>3492.91</v>
      </c>
      <c r="E8330">
        <v>0.1</v>
      </c>
      <c r="F8330">
        <v>7</v>
      </c>
      <c r="G8330" s="1">
        <v>44941</v>
      </c>
      <c r="H8330" s="1">
        <v>44942</v>
      </c>
      <c r="I8330" t="s">
        <v>21</v>
      </c>
      <c r="J8330" t="s">
        <v>27</v>
      </c>
      <c r="K8330" s="2">
        <v>820.99</v>
      </c>
      <c r="L8330" t="s">
        <v>34</v>
      </c>
      <c r="M8330">
        <f>YEAR(Table1[[#This Row],[order_date]])</f>
        <v>2023</v>
      </c>
      <c r="N8330">
        <f>MONTH(Table1[[#This Row],[order_date]])</f>
        <v>1</v>
      </c>
      <c r="O8330" s="3">
        <f>Table1[[#This Row],[sales]]-Table1[[#This Row],[profit]]</f>
        <v>2671.92</v>
      </c>
      <c r="P8330" s="3">
        <f>Table1[[#This Row],[sales]]*Table1[[#This Row],[quantity]]</f>
        <v>24450.37</v>
      </c>
      <c r="Q8330" s="9">
        <f>Table1[[#This Row],[delivery_date]]-Table1[[#This Row],[order_date]]</f>
        <v>1</v>
      </c>
    </row>
    <row r="8331" spans="1:17" x14ac:dyDescent="0.35">
      <c r="A8331" t="s">
        <v>8362</v>
      </c>
      <c r="B8331" t="s">
        <v>25</v>
      </c>
      <c r="C8331" t="s">
        <v>26</v>
      </c>
      <c r="D8331" s="2">
        <v>3902.15</v>
      </c>
      <c r="E8331">
        <v>0.32</v>
      </c>
      <c r="F8331">
        <v>8</v>
      </c>
      <c r="G8331" s="1">
        <v>45334</v>
      </c>
      <c r="H8331" s="1">
        <v>45338</v>
      </c>
      <c r="I8331" t="s">
        <v>15</v>
      </c>
      <c r="J8331" t="s">
        <v>16</v>
      </c>
      <c r="K8331" s="2">
        <v>1084.3900000000001</v>
      </c>
      <c r="L8331" t="s">
        <v>17</v>
      </c>
      <c r="M8331">
        <f>YEAR(Table1[[#This Row],[order_date]])</f>
        <v>2024</v>
      </c>
      <c r="N8331">
        <f>MONTH(Table1[[#This Row],[order_date]])</f>
        <v>2</v>
      </c>
      <c r="O8331" s="3">
        <f>Table1[[#This Row],[sales]]-Table1[[#This Row],[profit]]</f>
        <v>2817.76</v>
      </c>
      <c r="P8331" s="3">
        <f>Table1[[#This Row],[sales]]*Table1[[#This Row],[quantity]]</f>
        <v>31217.200000000001</v>
      </c>
      <c r="Q8331" s="9">
        <f>Table1[[#This Row],[delivery_date]]-Table1[[#This Row],[order_date]]</f>
        <v>4</v>
      </c>
    </row>
    <row r="8332" spans="1:17" x14ac:dyDescent="0.35">
      <c r="A8332" t="s">
        <v>8363</v>
      </c>
      <c r="B8332" t="s">
        <v>19</v>
      </c>
      <c r="C8332" t="s">
        <v>36</v>
      </c>
      <c r="D8332" s="2">
        <v>258.89999999999998</v>
      </c>
      <c r="E8332">
        <v>0.15</v>
      </c>
      <c r="F8332">
        <v>5</v>
      </c>
      <c r="G8332" s="1">
        <v>45370</v>
      </c>
      <c r="H8332" s="1">
        <v>45374</v>
      </c>
      <c r="I8332" t="s">
        <v>21</v>
      </c>
      <c r="J8332" t="s">
        <v>22</v>
      </c>
      <c r="K8332" s="2">
        <v>67.97</v>
      </c>
      <c r="L8332" t="s">
        <v>39</v>
      </c>
      <c r="M8332">
        <f>YEAR(Table1[[#This Row],[order_date]])</f>
        <v>2024</v>
      </c>
      <c r="N8332">
        <f>MONTH(Table1[[#This Row],[order_date]])</f>
        <v>3</v>
      </c>
      <c r="O8332" s="3">
        <f>Table1[[#This Row],[sales]]-Table1[[#This Row],[profit]]</f>
        <v>190.92999999999998</v>
      </c>
      <c r="P8332" s="3">
        <f>Table1[[#This Row],[sales]]*Table1[[#This Row],[quantity]]</f>
        <v>1294.5</v>
      </c>
      <c r="Q8332" s="9">
        <f>Table1[[#This Row],[delivery_date]]-Table1[[#This Row],[order_date]]</f>
        <v>4</v>
      </c>
    </row>
    <row r="8333" spans="1:17" x14ac:dyDescent="0.35">
      <c r="A8333" t="s">
        <v>8364</v>
      </c>
      <c r="B8333" t="s">
        <v>13</v>
      </c>
      <c r="C8333" t="s">
        <v>26</v>
      </c>
      <c r="D8333" s="2">
        <v>2971.08</v>
      </c>
      <c r="E8333">
        <v>0.05</v>
      </c>
      <c r="F8333">
        <v>8</v>
      </c>
      <c r="G8333" s="1">
        <v>45264</v>
      </c>
      <c r="H8333" s="1">
        <v>45271</v>
      </c>
      <c r="I8333" t="s">
        <v>31</v>
      </c>
      <c r="J8333" t="s">
        <v>27</v>
      </c>
      <c r="K8333" s="2">
        <v>722.72</v>
      </c>
      <c r="L8333" t="s">
        <v>48</v>
      </c>
      <c r="M8333">
        <f>YEAR(Table1[[#This Row],[order_date]])</f>
        <v>2023</v>
      </c>
      <c r="N8333">
        <f>MONTH(Table1[[#This Row],[order_date]])</f>
        <v>12</v>
      </c>
      <c r="O8333" s="3">
        <f>Table1[[#This Row],[sales]]-Table1[[#This Row],[profit]]</f>
        <v>2248.3599999999997</v>
      </c>
      <c r="P8333" s="3">
        <f>Table1[[#This Row],[sales]]*Table1[[#This Row],[quantity]]</f>
        <v>23768.639999999999</v>
      </c>
      <c r="Q8333" s="9">
        <f>Table1[[#This Row],[delivery_date]]-Table1[[#This Row],[order_date]]</f>
        <v>7</v>
      </c>
    </row>
    <row r="8334" spans="1:17" x14ac:dyDescent="0.35">
      <c r="A8334" t="s">
        <v>8365</v>
      </c>
      <c r="B8334" t="s">
        <v>25</v>
      </c>
      <c r="C8334" t="s">
        <v>26</v>
      </c>
      <c r="D8334" s="2">
        <v>3930.2</v>
      </c>
      <c r="E8334">
        <v>0.44</v>
      </c>
      <c r="F8334">
        <v>1</v>
      </c>
      <c r="G8334" s="1">
        <v>45382</v>
      </c>
      <c r="H8334" s="1">
        <v>45389</v>
      </c>
      <c r="I8334" t="s">
        <v>21</v>
      </c>
      <c r="J8334" t="s">
        <v>22</v>
      </c>
      <c r="K8334" s="2">
        <v>1055.03</v>
      </c>
      <c r="L8334" t="s">
        <v>17</v>
      </c>
      <c r="M8334">
        <f>YEAR(Table1[[#This Row],[order_date]])</f>
        <v>2024</v>
      </c>
      <c r="N8334">
        <f>MONTH(Table1[[#This Row],[order_date]])</f>
        <v>3</v>
      </c>
      <c r="O8334" s="3">
        <f>Table1[[#This Row],[sales]]-Table1[[#This Row],[profit]]</f>
        <v>2875.17</v>
      </c>
      <c r="P8334" s="3">
        <f>Table1[[#This Row],[sales]]*Table1[[#This Row],[quantity]]</f>
        <v>3930.2</v>
      </c>
      <c r="Q8334" s="9">
        <f>Table1[[#This Row],[delivery_date]]-Table1[[#This Row],[order_date]]</f>
        <v>7</v>
      </c>
    </row>
    <row r="8335" spans="1:17" x14ac:dyDescent="0.35">
      <c r="A8335" t="s">
        <v>8366</v>
      </c>
      <c r="B8335" t="s">
        <v>19</v>
      </c>
      <c r="C8335" t="s">
        <v>36</v>
      </c>
      <c r="D8335" s="2">
        <v>1943.58</v>
      </c>
      <c r="E8335">
        <v>0.09</v>
      </c>
      <c r="F8335">
        <v>4</v>
      </c>
      <c r="G8335" s="1">
        <v>45031</v>
      </c>
      <c r="H8335" s="1">
        <v>45036</v>
      </c>
      <c r="I8335" t="s">
        <v>21</v>
      </c>
      <c r="J8335" t="s">
        <v>22</v>
      </c>
      <c r="K8335" s="2">
        <v>227.28</v>
      </c>
      <c r="L8335" t="s">
        <v>34</v>
      </c>
      <c r="M8335">
        <f>YEAR(Table1[[#This Row],[order_date]])</f>
        <v>2023</v>
      </c>
      <c r="N8335">
        <f>MONTH(Table1[[#This Row],[order_date]])</f>
        <v>4</v>
      </c>
      <c r="O8335" s="3">
        <f>Table1[[#This Row],[sales]]-Table1[[#This Row],[profit]]</f>
        <v>1716.3</v>
      </c>
      <c r="P8335" s="3">
        <f>Table1[[#This Row],[sales]]*Table1[[#This Row],[quantity]]</f>
        <v>7774.32</v>
      </c>
      <c r="Q8335" s="9">
        <f>Table1[[#This Row],[delivery_date]]-Table1[[#This Row],[order_date]]</f>
        <v>5</v>
      </c>
    </row>
    <row r="8336" spans="1:17" x14ac:dyDescent="0.35">
      <c r="A8336" t="s">
        <v>8367</v>
      </c>
      <c r="B8336" t="s">
        <v>13</v>
      </c>
      <c r="C8336" t="s">
        <v>26</v>
      </c>
      <c r="D8336" s="2">
        <v>2220.4299999999998</v>
      </c>
      <c r="E8336">
        <v>0.21</v>
      </c>
      <c r="F8336">
        <v>6</v>
      </c>
      <c r="G8336" s="1">
        <v>45595</v>
      </c>
      <c r="H8336" s="1">
        <v>45602</v>
      </c>
      <c r="I8336" t="s">
        <v>21</v>
      </c>
      <c r="J8336" t="s">
        <v>16</v>
      </c>
      <c r="K8336" s="2">
        <v>358.54</v>
      </c>
      <c r="L8336" t="s">
        <v>48</v>
      </c>
      <c r="M8336">
        <f>YEAR(Table1[[#This Row],[order_date]])</f>
        <v>2024</v>
      </c>
      <c r="N8336">
        <f>MONTH(Table1[[#This Row],[order_date]])</f>
        <v>10</v>
      </c>
      <c r="O8336" s="3">
        <f>Table1[[#This Row],[sales]]-Table1[[#This Row],[profit]]</f>
        <v>1861.8899999999999</v>
      </c>
      <c r="P8336" s="3">
        <f>Table1[[#This Row],[sales]]*Table1[[#This Row],[quantity]]</f>
        <v>13322.579999999998</v>
      </c>
      <c r="Q8336" s="9">
        <f>Table1[[#This Row],[delivery_date]]-Table1[[#This Row],[order_date]]</f>
        <v>7</v>
      </c>
    </row>
    <row r="8337" spans="1:17" x14ac:dyDescent="0.35">
      <c r="A8337" t="s">
        <v>8368</v>
      </c>
      <c r="B8337" t="s">
        <v>25</v>
      </c>
      <c r="C8337" t="s">
        <v>33</v>
      </c>
      <c r="D8337" s="2">
        <v>1871.96</v>
      </c>
      <c r="E8337">
        <v>0.46</v>
      </c>
      <c r="F8337">
        <v>4</v>
      </c>
      <c r="G8337" s="1">
        <v>45165</v>
      </c>
      <c r="H8337" s="1">
        <v>45170</v>
      </c>
      <c r="I8337" t="s">
        <v>21</v>
      </c>
      <c r="J8337" t="s">
        <v>16</v>
      </c>
      <c r="K8337" s="2">
        <v>552.16999999999996</v>
      </c>
      <c r="L8337" t="s">
        <v>17</v>
      </c>
      <c r="M8337">
        <f>YEAR(Table1[[#This Row],[order_date]])</f>
        <v>2023</v>
      </c>
      <c r="N8337">
        <f>MONTH(Table1[[#This Row],[order_date]])</f>
        <v>8</v>
      </c>
      <c r="O8337" s="3">
        <f>Table1[[#This Row],[sales]]-Table1[[#This Row],[profit]]</f>
        <v>1319.79</v>
      </c>
      <c r="P8337" s="3">
        <f>Table1[[#This Row],[sales]]*Table1[[#This Row],[quantity]]</f>
        <v>7487.84</v>
      </c>
      <c r="Q8337" s="9">
        <f>Table1[[#This Row],[delivery_date]]-Table1[[#This Row],[order_date]]</f>
        <v>5</v>
      </c>
    </row>
    <row r="8338" spans="1:17" x14ac:dyDescent="0.35">
      <c r="A8338" t="s">
        <v>8369</v>
      </c>
      <c r="B8338" t="s">
        <v>19</v>
      </c>
      <c r="C8338" t="s">
        <v>33</v>
      </c>
      <c r="D8338" s="2">
        <v>1646.69</v>
      </c>
      <c r="E8338">
        <v>0.04</v>
      </c>
      <c r="F8338">
        <v>5</v>
      </c>
      <c r="G8338" s="1">
        <v>45548</v>
      </c>
      <c r="H8338" s="1">
        <v>45551</v>
      </c>
      <c r="I8338" t="s">
        <v>31</v>
      </c>
      <c r="J8338" t="s">
        <v>22</v>
      </c>
      <c r="K8338" s="2">
        <v>88.53</v>
      </c>
      <c r="L8338" t="s">
        <v>23</v>
      </c>
      <c r="M8338">
        <f>YEAR(Table1[[#This Row],[order_date]])</f>
        <v>2024</v>
      </c>
      <c r="N8338">
        <f>MONTH(Table1[[#This Row],[order_date]])</f>
        <v>9</v>
      </c>
      <c r="O8338" s="3">
        <f>Table1[[#This Row],[sales]]-Table1[[#This Row],[profit]]</f>
        <v>1558.16</v>
      </c>
      <c r="P8338" s="3">
        <f>Table1[[#This Row],[sales]]*Table1[[#This Row],[quantity]]</f>
        <v>8233.4500000000007</v>
      </c>
      <c r="Q8338" s="9">
        <f>Table1[[#This Row],[delivery_date]]-Table1[[#This Row],[order_date]]</f>
        <v>3</v>
      </c>
    </row>
    <row r="8339" spans="1:17" x14ac:dyDescent="0.35">
      <c r="A8339" t="s">
        <v>8370</v>
      </c>
      <c r="B8339" t="s">
        <v>19</v>
      </c>
      <c r="C8339" t="s">
        <v>33</v>
      </c>
      <c r="D8339" s="2">
        <v>2506.59</v>
      </c>
      <c r="E8339">
        <v>0.28000000000000003</v>
      </c>
      <c r="F8339">
        <v>2</v>
      </c>
      <c r="G8339" s="1">
        <v>45116</v>
      </c>
      <c r="H8339" s="1">
        <v>45121</v>
      </c>
      <c r="I8339" t="s">
        <v>31</v>
      </c>
      <c r="J8339" t="s">
        <v>22</v>
      </c>
      <c r="K8339" s="2">
        <v>745.74</v>
      </c>
      <c r="L8339" t="s">
        <v>48</v>
      </c>
      <c r="M8339">
        <f>YEAR(Table1[[#This Row],[order_date]])</f>
        <v>2023</v>
      </c>
      <c r="N8339">
        <f>MONTH(Table1[[#This Row],[order_date]])</f>
        <v>7</v>
      </c>
      <c r="O8339" s="3">
        <f>Table1[[#This Row],[sales]]-Table1[[#This Row],[profit]]</f>
        <v>1760.8500000000001</v>
      </c>
      <c r="P8339" s="3">
        <f>Table1[[#This Row],[sales]]*Table1[[#This Row],[quantity]]</f>
        <v>5013.18</v>
      </c>
      <c r="Q8339" s="9">
        <f>Table1[[#This Row],[delivery_date]]-Table1[[#This Row],[order_date]]</f>
        <v>5</v>
      </c>
    </row>
    <row r="8340" spans="1:17" x14ac:dyDescent="0.35">
      <c r="A8340" t="s">
        <v>8371</v>
      </c>
      <c r="B8340" t="s">
        <v>13</v>
      </c>
      <c r="C8340" t="s">
        <v>20</v>
      </c>
      <c r="D8340" s="2">
        <v>913.89</v>
      </c>
      <c r="E8340">
        <v>0.28999999999999998</v>
      </c>
      <c r="F8340">
        <v>7</v>
      </c>
      <c r="G8340" s="1">
        <v>45494</v>
      </c>
      <c r="H8340" s="1">
        <v>45499</v>
      </c>
      <c r="I8340" t="s">
        <v>15</v>
      </c>
      <c r="J8340" t="s">
        <v>22</v>
      </c>
      <c r="K8340" s="2">
        <v>69.66</v>
      </c>
      <c r="L8340" t="s">
        <v>28</v>
      </c>
      <c r="M8340">
        <f>YEAR(Table1[[#This Row],[order_date]])</f>
        <v>2024</v>
      </c>
      <c r="N8340">
        <f>MONTH(Table1[[#This Row],[order_date]])</f>
        <v>7</v>
      </c>
      <c r="O8340" s="3">
        <f>Table1[[#This Row],[sales]]-Table1[[#This Row],[profit]]</f>
        <v>844.23</v>
      </c>
      <c r="P8340" s="3">
        <f>Table1[[#This Row],[sales]]*Table1[[#This Row],[quantity]]</f>
        <v>6397.23</v>
      </c>
      <c r="Q8340" s="9">
        <f>Table1[[#This Row],[delivery_date]]-Table1[[#This Row],[order_date]]</f>
        <v>5</v>
      </c>
    </row>
    <row r="8341" spans="1:17" x14ac:dyDescent="0.35">
      <c r="A8341" t="s">
        <v>8372</v>
      </c>
      <c r="B8341" t="s">
        <v>19</v>
      </c>
      <c r="C8341" t="s">
        <v>26</v>
      </c>
      <c r="D8341" s="2">
        <v>2259.37</v>
      </c>
      <c r="E8341">
        <v>0.38</v>
      </c>
      <c r="F8341">
        <v>9</v>
      </c>
      <c r="G8341" s="1">
        <v>45184</v>
      </c>
      <c r="H8341" s="1">
        <v>45189</v>
      </c>
      <c r="I8341" t="s">
        <v>21</v>
      </c>
      <c r="J8341" t="s">
        <v>22</v>
      </c>
      <c r="K8341" s="2">
        <v>627.19000000000005</v>
      </c>
      <c r="L8341" t="s">
        <v>34</v>
      </c>
      <c r="M8341">
        <f>YEAR(Table1[[#This Row],[order_date]])</f>
        <v>2023</v>
      </c>
      <c r="N8341">
        <f>MONTH(Table1[[#This Row],[order_date]])</f>
        <v>9</v>
      </c>
      <c r="O8341" s="3">
        <f>Table1[[#This Row],[sales]]-Table1[[#This Row],[profit]]</f>
        <v>1632.1799999999998</v>
      </c>
      <c r="P8341" s="3">
        <f>Table1[[#This Row],[sales]]*Table1[[#This Row],[quantity]]</f>
        <v>20334.329999999998</v>
      </c>
      <c r="Q8341" s="9">
        <f>Table1[[#This Row],[delivery_date]]-Table1[[#This Row],[order_date]]</f>
        <v>5</v>
      </c>
    </row>
    <row r="8342" spans="1:17" x14ac:dyDescent="0.35">
      <c r="A8342" t="s">
        <v>8373</v>
      </c>
      <c r="B8342" t="s">
        <v>13</v>
      </c>
      <c r="C8342" t="s">
        <v>20</v>
      </c>
      <c r="D8342" s="2">
        <v>4714.9399999999996</v>
      </c>
      <c r="E8342">
        <v>0.41</v>
      </c>
      <c r="F8342">
        <v>7</v>
      </c>
      <c r="G8342" s="1">
        <v>45008</v>
      </c>
      <c r="H8342" s="1">
        <v>45011</v>
      </c>
      <c r="I8342" t="s">
        <v>15</v>
      </c>
      <c r="J8342" t="s">
        <v>27</v>
      </c>
      <c r="K8342" s="2">
        <v>898.29</v>
      </c>
      <c r="L8342" t="s">
        <v>39</v>
      </c>
      <c r="M8342">
        <f>YEAR(Table1[[#This Row],[order_date]])</f>
        <v>2023</v>
      </c>
      <c r="N8342">
        <f>MONTH(Table1[[#This Row],[order_date]])</f>
        <v>3</v>
      </c>
      <c r="O8342" s="3">
        <f>Table1[[#This Row],[sales]]-Table1[[#This Row],[profit]]</f>
        <v>3816.6499999999996</v>
      </c>
      <c r="P8342" s="3">
        <f>Table1[[#This Row],[sales]]*Table1[[#This Row],[quantity]]</f>
        <v>33004.579999999994</v>
      </c>
      <c r="Q8342" s="9">
        <f>Table1[[#This Row],[delivery_date]]-Table1[[#This Row],[order_date]]</f>
        <v>3</v>
      </c>
    </row>
    <row r="8343" spans="1:17" x14ac:dyDescent="0.35">
      <c r="A8343" t="s">
        <v>8374</v>
      </c>
      <c r="B8343" t="s">
        <v>13</v>
      </c>
      <c r="C8343" t="s">
        <v>14</v>
      </c>
      <c r="D8343" s="2">
        <v>234.27</v>
      </c>
      <c r="E8343">
        <v>0.21</v>
      </c>
      <c r="F8343">
        <v>1</v>
      </c>
      <c r="G8343" s="1">
        <v>45119</v>
      </c>
      <c r="H8343" s="1">
        <v>45124</v>
      </c>
      <c r="I8343" t="s">
        <v>31</v>
      </c>
      <c r="J8343" t="s">
        <v>16</v>
      </c>
      <c r="K8343" s="2">
        <v>29.06</v>
      </c>
      <c r="L8343" t="s">
        <v>28</v>
      </c>
      <c r="M8343">
        <f>YEAR(Table1[[#This Row],[order_date]])</f>
        <v>2023</v>
      </c>
      <c r="N8343">
        <f>MONTH(Table1[[#This Row],[order_date]])</f>
        <v>7</v>
      </c>
      <c r="O8343" s="3">
        <f>Table1[[#This Row],[sales]]-Table1[[#This Row],[profit]]</f>
        <v>205.21</v>
      </c>
      <c r="P8343" s="3">
        <f>Table1[[#This Row],[sales]]*Table1[[#This Row],[quantity]]</f>
        <v>234.27</v>
      </c>
      <c r="Q8343" s="9">
        <f>Table1[[#This Row],[delivery_date]]-Table1[[#This Row],[order_date]]</f>
        <v>5</v>
      </c>
    </row>
    <row r="8344" spans="1:17" x14ac:dyDescent="0.35">
      <c r="A8344" t="s">
        <v>8375</v>
      </c>
      <c r="B8344" t="s">
        <v>13</v>
      </c>
      <c r="C8344" t="s">
        <v>36</v>
      </c>
      <c r="D8344" s="2">
        <v>907.24</v>
      </c>
      <c r="E8344">
        <v>0.37</v>
      </c>
      <c r="F8344">
        <v>2</v>
      </c>
      <c r="G8344" s="1">
        <v>45245</v>
      </c>
      <c r="H8344" s="1">
        <v>45246</v>
      </c>
      <c r="I8344" t="s">
        <v>15</v>
      </c>
      <c r="J8344" t="s">
        <v>16</v>
      </c>
      <c r="K8344" s="2">
        <v>260.86</v>
      </c>
      <c r="L8344" t="s">
        <v>23</v>
      </c>
      <c r="M8344">
        <f>YEAR(Table1[[#This Row],[order_date]])</f>
        <v>2023</v>
      </c>
      <c r="N8344">
        <f>MONTH(Table1[[#This Row],[order_date]])</f>
        <v>11</v>
      </c>
      <c r="O8344" s="3">
        <f>Table1[[#This Row],[sales]]-Table1[[#This Row],[profit]]</f>
        <v>646.38</v>
      </c>
      <c r="P8344" s="3">
        <f>Table1[[#This Row],[sales]]*Table1[[#This Row],[quantity]]</f>
        <v>1814.48</v>
      </c>
      <c r="Q8344" s="9">
        <f>Table1[[#This Row],[delivery_date]]-Table1[[#This Row],[order_date]]</f>
        <v>1</v>
      </c>
    </row>
    <row r="8345" spans="1:17" x14ac:dyDescent="0.35">
      <c r="A8345" t="s">
        <v>8376</v>
      </c>
      <c r="B8345" t="s">
        <v>41</v>
      </c>
      <c r="C8345" t="s">
        <v>14</v>
      </c>
      <c r="D8345" s="2">
        <v>3910.74</v>
      </c>
      <c r="E8345">
        <v>0.46</v>
      </c>
      <c r="F8345">
        <v>8</v>
      </c>
      <c r="G8345" s="1">
        <v>45498</v>
      </c>
      <c r="H8345" s="1">
        <v>45500</v>
      </c>
      <c r="I8345" t="s">
        <v>21</v>
      </c>
      <c r="J8345" t="s">
        <v>22</v>
      </c>
      <c r="K8345" s="2">
        <v>785.66</v>
      </c>
      <c r="L8345" t="s">
        <v>23</v>
      </c>
      <c r="M8345">
        <f>YEAR(Table1[[#This Row],[order_date]])</f>
        <v>2024</v>
      </c>
      <c r="N8345">
        <f>MONTH(Table1[[#This Row],[order_date]])</f>
        <v>7</v>
      </c>
      <c r="O8345" s="3">
        <f>Table1[[#This Row],[sales]]-Table1[[#This Row],[profit]]</f>
        <v>3125.08</v>
      </c>
      <c r="P8345" s="3">
        <f>Table1[[#This Row],[sales]]*Table1[[#This Row],[quantity]]</f>
        <v>31285.919999999998</v>
      </c>
      <c r="Q8345" s="9">
        <f>Table1[[#This Row],[delivery_date]]-Table1[[#This Row],[order_date]]</f>
        <v>2</v>
      </c>
    </row>
    <row r="8346" spans="1:17" x14ac:dyDescent="0.35">
      <c r="A8346" t="s">
        <v>8377</v>
      </c>
      <c r="B8346" t="s">
        <v>19</v>
      </c>
      <c r="C8346" t="s">
        <v>20</v>
      </c>
      <c r="D8346" s="2">
        <v>747.08</v>
      </c>
      <c r="E8346">
        <v>0.44</v>
      </c>
      <c r="F8346">
        <v>1</v>
      </c>
      <c r="G8346" s="1">
        <v>45291</v>
      </c>
      <c r="H8346" s="1">
        <v>45293</v>
      </c>
      <c r="I8346" t="s">
        <v>31</v>
      </c>
      <c r="J8346" t="s">
        <v>27</v>
      </c>
      <c r="K8346" s="2">
        <v>203.27</v>
      </c>
      <c r="L8346" t="s">
        <v>48</v>
      </c>
      <c r="M8346">
        <f>YEAR(Table1[[#This Row],[order_date]])</f>
        <v>2023</v>
      </c>
      <c r="N8346">
        <f>MONTH(Table1[[#This Row],[order_date]])</f>
        <v>12</v>
      </c>
      <c r="O8346" s="3">
        <f>Table1[[#This Row],[sales]]-Table1[[#This Row],[profit]]</f>
        <v>543.81000000000006</v>
      </c>
      <c r="P8346" s="3">
        <f>Table1[[#This Row],[sales]]*Table1[[#This Row],[quantity]]</f>
        <v>747.08</v>
      </c>
      <c r="Q8346" s="9">
        <f>Table1[[#This Row],[delivery_date]]-Table1[[#This Row],[order_date]]</f>
        <v>2</v>
      </c>
    </row>
    <row r="8347" spans="1:17" x14ac:dyDescent="0.35">
      <c r="A8347" t="s">
        <v>8378</v>
      </c>
      <c r="B8347" t="s">
        <v>13</v>
      </c>
      <c r="C8347" t="s">
        <v>33</v>
      </c>
      <c r="D8347" s="2">
        <v>1429.28</v>
      </c>
      <c r="E8347">
        <v>0.25</v>
      </c>
      <c r="F8347">
        <v>2</v>
      </c>
      <c r="G8347" s="1">
        <v>45324</v>
      </c>
      <c r="H8347" s="1">
        <v>45329</v>
      </c>
      <c r="I8347" t="s">
        <v>15</v>
      </c>
      <c r="J8347" t="s">
        <v>22</v>
      </c>
      <c r="K8347" s="2">
        <v>208.22</v>
      </c>
      <c r="L8347" t="s">
        <v>28</v>
      </c>
      <c r="M8347">
        <f>YEAR(Table1[[#This Row],[order_date]])</f>
        <v>2024</v>
      </c>
      <c r="N8347">
        <f>MONTH(Table1[[#This Row],[order_date]])</f>
        <v>2</v>
      </c>
      <c r="O8347" s="3">
        <f>Table1[[#This Row],[sales]]-Table1[[#This Row],[profit]]</f>
        <v>1221.06</v>
      </c>
      <c r="P8347" s="3">
        <f>Table1[[#This Row],[sales]]*Table1[[#This Row],[quantity]]</f>
        <v>2858.56</v>
      </c>
      <c r="Q8347" s="9">
        <f>Table1[[#This Row],[delivery_date]]-Table1[[#This Row],[order_date]]</f>
        <v>5</v>
      </c>
    </row>
    <row r="8348" spans="1:17" x14ac:dyDescent="0.35">
      <c r="A8348" t="s">
        <v>8379</v>
      </c>
      <c r="B8348" t="s">
        <v>25</v>
      </c>
      <c r="C8348" t="s">
        <v>26</v>
      </c>
      <c r="D8348" s="2">
        <v>2328.71</v>
      </c>
      <c r="E8348">
        <v>0.3</v>
      </c>
      <c r="F8348">
        <v>5</v>
      </c>
      <c r="G8348" s="1">
        <v>44970</v>
      </c>
      <c r="H8348" s="1">
        <v>44975</v>
      </c>
      <c r="I8348" t="s">
        <v>21</v>
      </c>
      <c r="J8348" t="s">
        <v>16</v>
      </c>
      <c r="K8348" s="2">
        <v>497.32</v>
      </c>
      <c r="L8348" t="s">
        <v>23</v>
      </c>
      <c r="M8348">
        <f>YEAR(Table1[[#This Row],[order_date]])</f>
        <v>2023</v>
      </c>
      <c r="N8348">
        <f>MONTH(Table1[[#This Row],[order_date]])</f>
        <v>2</v>
      </c>
      <c r="O8348" s="3">
        <f>Table1[[#This Row],[sales]]-Table1[[#This Row],[profit]]</f>
        <v>1831.39</v>
      </c>
      <c r="P8348" s="3">
        <f>Table1[[#This Row],[sales]]*Table1[[#This Row],[quantity]]</f>
        <v>11643.55</v>
      </c>
      <c r="Q8348" s="9">
        <f>Table1[[#This Row],[delivery_date]]-Table1[[#This Row],[order_date]]</f>
        <v>5</v>
      </c>
    </row>
    <row r="8349" spans="1:17" x14ac:dyDescent="0.35">
      <c r="A8349" t="s">
        <v>8380</v>
      </c>
      <c r="B8349" t="s">
        <v>41</v>
      </c>
      <c r="C8349" t="s">
        <v>26</v>
      </c>
      <c r="D8349" s="2">
        <v>4721.5</v>
      </c>
      <c r="E8349">
        <v>0.34</v>
      </c>
      <c r="F8349">
        <v>6</v>
      </c>
      <c r="G8349" s="1">
        <v>45370</v>
      </c>
      <c r="H8349" s="1">
        <v>45377</v>
      </c>
      <c r="I8349" t="s">
        <v>31</v>
      </c>
      <c r="J8349" t="s">
        <v>27</v>
      </c>
      <c r="K8349" s="2">
        <v>652.14</v>
      </c>
      <c r="L8349" t="s">
        <v>17</v>
      </c>
      <c r="M8349">
        <f>YEAR(Table1[[#This Row],[order_date]])</f>
        <v>2024</v>
      </c>
      <c r="N8349">
        <f>MONTH(Table1[[#This Row],[order_date]])</f>
        <v>3</v>
      </c>
      <c r="O8349" s="3">
        <f>Table1[[#This Row],[sales]]-Table1[[#This Row],[profit]]</f>
        <v>4069.36</v>
      </c>
      <c r="P8349" s="3">
        <f>Table1[[#This Row],[sales]]*Table1[[#This Row],[quantity]]</f>
        <v>28329</v>
      </c>
      <c r="Q8349" s="9">
        <f>Table1[[#This Row],[delivery_date]]-Table1[[#This Row],[order_date]]</f>
        <v>7</v>
      </c>
    </row>
    <row r="8350" spans="1:17" x14ac:dyDescent="0.35">
      <c r="A8350" t="s">
        <v>8381</v>
      </c>
      <c r="B8350" t="s">
        <v>41</v>
      </c>
      <c r="C8350" t="s">
        <v>33</v>
      </c>
      <c r="D8350" s="2">
        <v>999.16</v>
      </c>
      <c r="E8350">
        <v>0.41</v>
      </c>
      <c r="F8350">
        <v>1</v>
      </c>
      <c r="G8350" s="1">
        <v>45331</v>
      </c>
      <c r="H8350" s="1">
        <v>45338</v>
      </c>
      <c r="I8350" t="s">
        <v>15</v>
      </c>
      <c r="J8350" t="s">
        <v>27</v>
      </c>
      <c r="K8350" s="2">
        <v>297.68</v>
      </c>
      <c r="L8350" t="s">
        <v>23</v>
      </c>
      <c r="M8350">
        <f>YEAR(Table1[[#This Row],[order_date]])</f>
        <v>2024</v>
      </c>
      <c r="N8350">
        <f>MONTH(Table1[[#This Row],[order_date]])</f>
        <v>2</v>
      </c>
      <c r="O8350" s="3">
        <f>Table1[[#This Row],[sales]]-Table1[[#This Row],[profit]]</f>
        <v>701.48</v>
      </c>
      <c r="P8350" s="3">
        <f>Table1[[#This Row],[sales]]*Table1[[#This Row],[quantity]]</f>
        <v>999.16</v>
      </c>
      <c r="Q8350" s="9">
        <f>Table1[[#This Row],[delivery_date]]-Table1[[#This Row],[order_date]]</f>
        <v>7</v>
      </c>
    </row>
    <row r="8351" spans="1:17" x14ac:dyDescent="0.35">
      <c r="A8351" t="s">
        <v>8382</v>
      </c>
      <c r="B8351" t="s">
        <v>19</v>
      </c>
      <c r="C8351" t="s">
        <v>26</v>
      </c>
      <c r="D8351" s="2">
        <v>4623.1099999999997</v>
      </c>
      <c r="E8351">
        <v>0.25</v>
      </c>
      <c r="F8351">
        <v>1</v>
      </c>
      <c r="G8351" s="1">
        <v>45394</v>
      </c>
      <c r="H8351" s="1">
        <v>45399</v>
      </c>
      <c r="I8351" t="s">
        <v>15</v>
      </c>
      <c r="J8351" t="s">
        <v>22</v>
      </c>
      <c r="K8351" s="2">
        <v>869.19</v>
      </c>
      <c r="L8351" t="s">
        <v>17</v>
      </c>
      <c r="M8351">
        <f>YEAR(Table1[[#This Row],[order_date]])</f>
        <v>2024</v>
      </c>
      <c r="N8351">
        <f>MONTH(Table1[[#This Row],[order_date]])</f>
        <v>4</v>
      </c>
      <c r="O8351" s="3">
        <f>Table1[[#This Row],[sales]]-Table1[[#This Row],[profit]]</f>
        <v>3753.9199999999996</v>
      </c>
      <c r="P8351" s="3">
        <f>Table1[[#This Row],[sales]]*Table1[[#This Row],[quantity]]</f>
        <v>4623.1099999999997</v>
      </c>
      <c r="Q8351" s="9">
        <f>Table1[[#This Row],[delivery_date]]-Table1[[#This Row],[order_date]]</f>
        <v>5</v>
      </c>
    </row>
    <row r="8352" spans="1:17" x14ac:dyDescent="0.35">
      <c r="A8352" t="s">
        <v>8383</v>
      </c>
      <c r="B8352" t="s">
        <v>13</v>
      </c>
      <c r="C8352" t="s">
        <v>36</v>
      </c>
      <c r="D8352" s="2">
        <v>3620.77</v>
      </c>
      <c r="E8352">
        <v>0.06</v>
      </c>
      <c r="F8352">
        <v>2</v>
      </c>
      <c r="G8352" s="1">
        <v>45216</v>
      </c>
      <c r="H8352" s="1">
        <v>45223</v>
      </c>
      <c r="I8352" t="s">
        <v>31</v>
      </c>
      <c r="J8352" t="s">
        <v>16</v>
      </c>
      <c r="K8352" s="2">
        <v>819.6</v>
      </c>
      <c r="L8352" t="s">
        <v>17</v>
      </c>
      <c r="M8352">
        <f>YEAR(Table1[[#This Row],[order_date]])</f>
        <v>2023</v>
      </c>
      <c r="N8352">
        <f>MONTH(Table1[[#This Row],[order_date]])</f>
        <v>10</v>
      </c>
      <c r="O8352" s="3">
        <f>Table1[[#This Row],[sales]]-Table1[[#This Row],[profit]]</f>
        <v>2801.17</v>
      </c>
      <c r="P8352" s="3">
        <f>Table1[[#This Row],[sales]]*Table1[[#This Row],[quantity]]</f>
        <v>7241.54</v>
      </c>
      <c r="Q8352" s="9">
        <f>Table1[[#This Row],[delivery_date]]-Table1[[#This Row],[order_date]]</f>
        <v>7</v>
      </c>
    </row>
    <row r="8353" spans="1:17" x14ac:dyDescent="0.35">
      <c r="A8353" t="s">
        <v>8384</v>
      </c>
      <c r="B8353" t="s">
        <v>19</v>
      </c>
      <c r="C8353" t="s">
        <v>36</v>
      </c>
      <c r="D8353" s="2">
        <v>3388.61</v>
      </c>
      <c r="E8353">
        <v>0.19</v>
      </c>
      <c r="F8353">
        <v>3</v>
      </c>
      <c r="G8353" s="1">
        <v>45408</v>
      </c>
      <c r="H8353" s="1">
        <v>45415</v>
      </c>
      <c r="I8353" t="s">
        <v>21</v>
      </c>
      <c r="J8353" t="s">
        <v>27</v>
      </c>
      <c r="K8353" s="2">
        <v>429.12</v>
      </c>
      <c r="L8353" t="s">
        <v>28</v>
      </c>
      <c r="M8353">
        <f>YEAR(Table1[[#This Row],[order_date]])</f>
        <v>2024</v>
      </c>
      <c r="N8353">
        <f>MONTH(Table1[[#This Row],[order_date]])</f>
        <v>4</v>
      </c>
      <c r="O8353" s="3">
        <f>Table1[[#This Row],[sales]]-Table1[[#This Row],[profit]]</f>
        <v>2959.4900000000002</v>
      </c>
      <c r="P8353" s="3">
        <f>Table1[[#This Row],[sales]]*Table1[[#This Row],[quantity]]</f>
        <v>10165.83</v>
      </c>
      <c r="Q8353" s="9">
        <f>Table1[[#This Row],[delivery_date]]-Table1[[#This Row],[order_date]]</f>
        <v>7</v>
      </c>
    </row>
    <row r="8354" spans="1:17" x14ac:dyDescent="0.35">
      <c r="A8354" t="s">
        <v>8385</v>
      </c>
      <c r="B8354" t="s">
        <v>41</v>
      </c>
      <c r="C8354" t="s">
        <v>36</v>
      </c>
      <c r="D8354" s="2">
        <v>3645.36</v>
      </c>
      <c r="E8354">
        <v>0.36</v>
      </c>
      <c r="F8354">
        <v>9</v>
      </c>
      <c r="G8354" s="1">
        <v>45292</v>
      </c>
      <c r="H8354" s="1">
        <v>45293</v>
      </c>
      <c r="I8354" t="s">
        <v>21</v>
      </c>
      <c r="J8354" t="s">
        <v>27</v>
      </c>
      <c r="K8354" s="2">
        <v>884.07</v>
      </c>
      <c r="L8354" t="s">
        <v>34</v>
      </c>
      <c r="M8354">
        <f>YEAR(Table1[[#This Row],[order_date]])</f>
        <v>2024</v>
      </c>
      <c r="N8354">
        <f>MONTH(Table1[[#This Row],[order_date]])</f>
        <v>1</v>
      </c>
      <c r="O8354" s="3">
        <f>Table1[[#This Row],[sales]]-Table1[[#This Row],[profit]]</f>
        <v>2761.29</v>
      </c>
      <c r="P8354" s="3">
        <f>Table1[[#This Row],[sales]]*Table1[[#This Row],[quantity]]</f>
        <v>32808.239999999998</v>
      </c>
      <c r="Q8354" s="9">
        <f>Table1[[#This Row],[delivery_date]]-Table1[[#This Row],[order_date]]</f>
        <v>1</v>
      </c>
    </row>
    <row r="8355" spans="1:17" x14ac:dyDescent="0.35">
      <c r="A8355" t="s">
        <v>8386</v>
      </c>
      <c r="B8355" t="s">
        <v>13</v>
      </c>
      <c r="C8355" t="s">
        <v>14</v>
      </c>
      <c r="D8355" s="2">
        <v>253.11</v>
      </c>
      <c r="E8355">
        <v>0.31</v>
      </c>
      <c r="F8355">
        <v>3</v>
      </c>
      <c r="G8355" s="1">
        <v>45364</v>
      </c>
      <c r="H8355" s="1">
        <v>45367</v>
      </c>
      <c r="I8355" t="s">
        <v>21</v>
      </c>
      <c r="J8355" t="s">
        <v>16</v>
      </c>
      <c r="K8355" s="2">
        <v>39.97</v>
      </c>
      <c r="L8355" t="s">
        <v>39</v>
      </c>
      <c r="M8355">
        <f>YEAR(Table1[[#This Row],[order_date]])</f>
        <v>2024</v>
      </c>
      <c r="N8355">
        <f>MONTH(Table1[[#This Row],[order_date]])</f>
        <v>3</v>
      </c>
      <c r="O8355" s="3">
        <f>Table1[[#This Row],[sales]]-Table1[[#This Row],[profit]]</f>
        <v>213.14000000000001</v>
      </c>
      <c r="P8355" s="3">
        <f>Table1[[#This Row],[sales]]*Table1[[#This Row],[quantity]]</f>
        <v>759.33</v>
      </c>
      <c r="Q8355" s="9">
        <f>Table1[[#This Row],[delivery_date]]-Table1[[#This Row],[order_date]]</f>
        <v>3</v>
      </c>
    </row>
    <row r="8356" spans="1:17" x14ac:dyDescent="0.35">
      <c r="A8356" t="s">
        <v>8387</v>
      </c>
      <c r="B8356" t="s">
        <v>25</v>
      </c>
      <c r="C8356" t="s">
        <v>33</v>
      </c>
      <c r="D8356" s="2">
        <v>584.61</v>
      </c>
      <c r="E8356">
        <v>0.38</v>
      </c>
      <c r="F8356">
        <v>8</v>
      </c>
      <c r="G8356" s="1">
        <v>45093</v>
      </c>
      <c r="H8356" s="1">
        <v>45095</v>
      </c>
      <c r="I8356" t="s">
        <v>31</v>
      </c>
      <c r="J8356" t="s">
        <v>27</v>
      </c>
      <c r="K8356" s="2">
        <v>161.01</v>
      </c>
      <c r="L8356" t="s">
        <v>48</v>
      </c>
      <c r="M8356">
        <f>YEAR(Table1[[#This Row],[order_date]])</f>
        <v>2023</v>
      </c>
      <c r="N8356">
        <f>MONTH(Table1[[#This Row],[order_date]])</f>
        <v>6</v>
      </c>
      <c r="O8356" s="3">
        <f>Table1[[#This Row],[sales]]-Table1[[#This Row],[profit]]</f>
        <v>423.6</v>
      </c>
      <c r="P8356" s="3">
        <f>Table1[[#This Row],[sales]]*Table1[[#This Row],[quantity]]</f>
        <v>4676.88</v>
      </c>
      <c r="Q8356" s="9">
        <f>Table1[[#This Row],[delivery_date]]-Table1[[#This Row],[order_date]]</f>
        <v>2</v>
      </c>
    </row>
    <row r="8357" spans="1:17" x14ac:dyDescent="0.35">
      <c r="A8357" t="s">
        <v>8388</v>
      </c>
      <c r="B8357" t="s">
        <v>13</v>
      </c>
      <c r="C8357" t="s">
        <v>36</v>
      </c>
      <c r="D8357" s="2">
        <v>1740.72</v>
      </c>
      <c r="E8357">
        <v>0.25</v>
      </c>
      <c r="F8357">
        <v>6</v>
      </c>
      <c r="G8357" s="1">
        <v>45186</v>
      </c>
      <c r="H8357" s="1">
        <v>45193</v>
      </c>
      <c r="I8357" t="s">
        <v>21</v>
      </c>
      <c r="J8357" t="s">
        <v>27</v>
      </c>
      <c r="K8357" s="2">
        <v>324.75</v>
      </c>
      <c r="L8357" t="s">
        <v>34</v>
      </c>
      <c r="M8357">
        <f>YEAR(Table1[[#This Row],[order_date]])</f>
        <v>2023</v>
      </c>
      <c r="N8357">
        <f>MONTH(Table1[[#This Row],[order_date]])</f>
        <v>9</v>
      </c>
      <c r="O8357" s="3">
        <f>Table1[[#This Row],[sales]]-Table1[[#This Row],[profit]]</f>
        <v>1415.97</v>
      </c>
      <c r="P8357" s="3">
        <f>Table1[[#This Row],[sales]]*Table1[[#This Row],[quantity]]</f>
        <v>10444.32</v>
      </c>
      <c r="Q8357" s="9">
        <f>Table1[[#This Row],[delivery_date]]-Table1[[#This Row],[order_date]]</f>
        <v>7</v>
      </c>
    </row>
    <row r="8358" spans="1:17" x14ac:dyDescent="0.35">
      <c r="A8358" t="s">
        <v>8389</v>
      </c>
      <c r="B8358" t="s">
        <v>41</v>
      </c>
      <c r="C8358" t="s">
        <v>20</v>
      </c>
      <c r="D8358" s="2">
        <v>462.44</v>
      </c>
      <c r="E8358">
        <v>0.09</v>
      </c>
      <c r="F8358">
        <v>5</v>
      </c>
      <c r="G8358" s="1">
        <v>45082</v>
      </c>
      <c r="H8358" s="1">
        <v>45089</v>
      </c>
      <c r="I8358" t="s">
        <v>21</v>
      </c>
      <c r="J8358" t="s">
        <v>22</v>
      </c>
      <c r="K8358" s="2">
        <v>67.319999999999993</v>
      </c>
      <c r="L8358" t="s">
        <v>48</v>
      </c>
      <c r="M8358">
        <f>YEAR(Table1[[#This Row],[order_date]])</f>
        <v>2023</v>
      </c>
      <c r="N8358">
        <f>MONTH(Table1[[#This Row],[order_date]])</f>
        <v>6</v>
      </c>
      <c r="O8358" s="3">
        <f>Table1[[#This Row],[sales]]-Table1[[#This Row],[profit]]</f>
        <v>395.12</v>
      </c>
      <c r="P8358" s="3">
        <f>Table1[[#This Row],[sales]]*Table1[[#This Row],[quantity]]</f>
        <v>2312.1999999999998</v>
      </c>
      <c r="Q8358" s="9">
        <f>Table1[[#This Row],[delivery_date]]-Table1[[#This Row],[order_date]]</f>
        <v>7</v>
      </c>
    </row>
    <row r="8359" spans="1:17" x14ac:dyDescent="0.35">
      <c r="A8359" t="s">
        <v>8390</v>
      </c>
      <c r="B8359" t="s">
        <v>25</v>
      </c>
      <c r="C8359" t="s">
        <v>36</v>
      </c>
      <c r="D8359" s="2">
        <v>4939.1899999999996</v>
      </c>
      <c r="E8359">
        <v>0.06</v>
      </c>
      <c r="F8359">
        <v>9</v>
      </c>
      <c r="G8359" s="1">
        <v>45631</v>
      </c>
      <c r="H8359" s="1">
        <v>45635</v>
      </c>
      <c r="I8359" t="s">
        <v>21</v>
      </c>
      <c r="J8359" t="s">
        <v>27</v>
      </c>
      <c r="K8359" s="2">
        <v>1264.9100000000001</v>
      </c>
      <c r="L8359" t="s">
        <v>23</v>
      </c>
      <c r="M8359">
        <f>YEAR(Table1[[#This Row],[order_date]])</f>
        <v>2024</v>
      </c>
      <c r="N8359">
        <f>MONTH(Table1[[#This Row],[order_date]])</f>
        <v>12</v>
      </c>
      <c r="O8359" s="3">
        <f>Table1[[#This Row],[sales]]-Table1[[#This Row],[profit]]</f>
        <v>3674.2799999999997</v>
      </c>
      <c r="P8359" s="3">
        <f>Table1[[#This Row],[sales]]*Table1[[#This Row],[quantity]]</f>
        <v>44452.71</v>
      </c>
      <c r="Q8359" s="9">
        <f>Table1[[#This Row],[delivery_date]]-Table1[[#This Row],[order_date]]</f>
        <v>4</v>
      </c>
    </row>
    <row r="8360" spans="1:17" x14ac:dyDescent="0.35">
      <c r="A8360" t="s">
        <v>8391</v>
      </c>
      <c r="B8360" t="s">
        <v>13</v>
      </c>
      <c r="C8360" t="s">
        <v>14</v>
      </c>
      <c r="D8360" s="2">
        <v>2944.02</v>
      </c>
      <c r="E8360">
        <v>0.24</v>
      </c>
      <c r="F8360">
        <v>8</v>
      </c>
      <c r="G8360" s="1">
        <v>45099</v>
      </c>
      <c r="H8360" s="1">
        <v>45104</v>
      </c>
      <c r="I8360" t="s">
        <v>21</v>
      </c>
      <c r="J8360" t="s">
        <v>27</v>
      </c>
      <c r="K8360" s="2">
        <v>590.86</v>
      </c>
      <c r="L8360" t="s">
        <v>28</v>
      </c>
      <c r="M8360">
        <f>YEAR(Table1[[#This Row],[order_date]])</f>
        <v>2023</v>
      </c>
      <c r="N8360">
        <f>MONTH(Table1[[#This Row],[order_date]])</f>
        <v>6</v>
      </c>
      <c r="O8360" s="3">
        <f>Table1[[#This Row],[sales]]-Table1[[#This Row],[profit]]</f>
        <v>2353.16</v>
      </c>
      <c r="P8360" s="3">
        <f>Table1[[#This Row],[sales]]*Table1[[#This Row],[quantity]]</f>
        <v>23552.16</v>
      </c>
      <c r="Q8360" s="9">
        <f>Table1[[#This Row],[delivery_date]]-Table1[[#This Row],[order_date]]</f>
        <v>5</v>
      </c>
    </row>
    <row r="8361" spans="1:17" x14ac:dyDescent="0.35">
      <c r="A8361" t="s">
        <v>8392</v>
      </c>
      <c r="B8361" t="s">
        <v>25</v>
      </c>
      <c r="C8361" t="s">
        <v>20</v>
      </c>
      <c r="D8361" s="2">
        <v>2487.98</v>
      </c>
      <c r="E8361">
        <v>0.1</v>
      </c>
      <c r="F8361">
        <v>3</v>
      </c>
      <c r="G8361" s="1">
        <v>45243</v>
      </c>
      <c r="H8361" s="1">
        <v>45250</v>
      </c>
      <c r="I8361" t="s">
        <v>31</v>
      </c>
      <c r="J8361" t="s">
        <v>16</v>
      </c>
      <c r="K8361" s="2">
        <v>612.76</v>
      </c>
      <c r="L8361" t="s">
        <v>34</v>
      </c>
      <c r="M8361">
        <f>YEAR(Table1[[#This Row],[order_date]])</f>
        <v>2023</v>
      </c>
      <c r="N8361">
        <f>MONTH(Table1[[#This Row],[order_date]])</f>
        <v>11</v>
      </c>
      <c r="O8361" s="3">
        <f>Table1[[#This Row],[sales]]-Table1[[#This Row],[profit]]</f>
        <v>1875.22</v>
      </c>
      <c r="P8361" s="3">
        <f>Table1[[#This Row],[sales]]*Table1[[#This Row],[quantity]]</f>
        <v>7463.9400000000005</v>
      </c>
      <c r="Q8361" s="9">
        <f>Table1[[#This Row],[delivery_date]]-Table1[[#This Row],[order_date]]</f>
        <v>7</v>
      </c>
    </row>
    <row r="8362" spans="1:17" x14ac:dyDescent="0.35">
      <c r="A8362" t="s">
        <v>8393</v>
      </c>
      <c r="B8362" t="s">
        <v>25</v>
      </c>
      <c r="C8362" t="s">
        <v>33</v>
      </c>
      <c r="D8362" s="2">
        <v>3949.01</v>
      </c>
      <c r="E8362">
        <v>0.49</v>
      </c>
      <c r="F8362">
        <v>7</v>
      </c>
      <c r="G8362" s="1">
        <v>45242</v>
      </c>
      <c r="H8362" s="1">
        <v>45246</v>
      </c>
      <c r="I8362" t="s">
        <v>31</v>
      </c>
      <c r="J8362" t="s">
        <v>16</v>
      </c>
      <c r="K8362" s="2">
        <v>889.83</v>
      </c>
      <c r="L8362" t="s">
        <v>39</v>
      </c>
      <c r="M8362">
        <f>YEAR(Table1[[#This Row],[order_date]])</f>
        <v>2023</v>
      </c>
      <c r="N8362">
        <f>MONTH(Table1[[#This Row],[order_date]])</f>
        <v>11</v>
      </c>
      <c r="O8362" s="3">
        <f>Table1[[#This Row],[sales]]-Table1[[#This Row],[profit]]</f>
        <v>3059.1800000000003</v>
      </c>
      <c r="P8362" s="3">
        <f>Table1[[#This Row],[sales]]*Table1[[#This Row],[quantity]]</f>
        <v>27643.07</v>
      </c>
      <c r="Q8362" s="9">
        <f>Table1[[#This Row],[delivery_date]]-Table1[[#This Row],[order_date]]</f>
        <v>4</v>
      </c>
    </row>
    <row r="8363" spans="1:17" x14ac:dyDescent="0.35">
      <c r="A8363" t="s">
        <v>8394</v>
      </c>
      <c r="B8363" t="s">
        <v>41</v>
      </c>
      <c r="C8363" t="s">
        <v>33</v>
      </c>
      <c r="D8363" s="2">
        <v>4887.1000000000004</v>
      </c>
      <c r="E8363">
        <v>0.1</v>
      </c>
      <c r="F8363">
        <v>4</v>
      </c>
      <c r="G8363" s="1">
        <v>45326</v>
      </c>
      <c r="H8363" s="1">
        <v>45332</v>
      </c>
      <c r="I8363" t="s">
        <v>15</v>
      </c>
      <c r="J8363" t="s">
        <v>16</v>
      </c>
      <c r="K8363" s="2">
        <v>823.34</v>
      </c>
      <c r="L8363" t="s">
        <v>17</v>
      </c>
      <c r="M8363">
        <f>YEAR(Table1[[#This Row],[order_date]])</f>
        <v>2024</v>
      </c>
      <c r="N8363">
        <f>MONTH(Table1[[#This Row],[order_date]])</f>
        <v>2</v>
      </c>
      <c r="O8363" s="3">
        <f>Table1[[#This Row],[sales]]-Table1[[#This Row],[profit]]</f>
        <v>4063.76</v>
      </c>
      <c r="P8363" s="3">
        <f>Table1[[#This Row],[sales]]*Table1[[#This Row],[quantity]]</f>
        <v>19548.400000000001</v>
      </c>
      <c r="Q8363" s="9">
        <f>Table1[[#This Row],[delivery_date]]-Table1[[#This Row],[order_date]]</f>
        <v>6</v>
      </c>
    </row>
    <row r="8364" spans="1:17" x14ac:dyDescent="0.35">
      <c r="A8364" t="s">
        <v>8395</v>
      </c>
      <c r="B8364" t="s">
        <v>25</v>
      </c>
      <c r="C8364" t="s">
        <v>36</v>
      </c>
      <c r="D8364" s="2">
        <v>4780.1400000000003</v>
      </c>
      <c r="E8364">
        <v>0.28000000000000003</v>
      </c>
      <c r="F8364">
        <v>8</v>
      </c>
      <c r="G8364" s="1">
        <v>45489</v>
      </c>
      <c r="H8364" s="1">
        <v>45490</v>
      </c>
      <c r="I8364" t="s">
        <v>15</v>
      </c>
      <c r="J8364" t="s">
        <v>27</v>
      </c>
      <c r="K8364" s="2">
        <v>1024.3699999999999</v>
      </c>
      <c r="L8364" t="s">
        <v>39</v>
      </c>
      <c r="M8364">
        <f>YEAR(Table1[[#This Row],[order_date]])</f>
        <v>2024</v>
      </c>
      <c r="N8364">
        <f>MONTH(Table1[[#This Row],[order_date]])</f>
        <v>7</v>
      </c>
      <c r="O8364" s="3">
        <f>Table1[[#This Row],[sales]]-Table1[[#This Row],[profit]]</f>
        <v>3755.7700000000004</v>
      </c>
      <c r="P8364" s="3">
        <f>Table1[[#This Row],[sales]]*Table1[[#This Row],[quantity]]</f>
        <v>38241.120000000003</v>
      </c>
      <c r="Q8364" s="9">
        <f>Table1[[#This Row],[delivery_date]]-Table1[[#This Row],[order_date]]</f>
        <v>1</v>
      </c>
    </row>
    <row r="8365" spans="1:17" x14ac:dyDescent="0.35">
      <c r="A8365" t="s">
        <v>8396</v>
      </c>
      <c r="B8365" t="s">
        <v>19</v>
      </c>
      <c r="C8365" t="s">
        <v>20</v>
      </c>
      <c r="D8365" s="2">
        <v>3986.02</v>
      </c>
      <c r="E8365">
        <v>0</v>
      </c>
      <c r="F8365">
        <v>7</v>
      </c>
      <c r="G8365" s="1">
        <v>45038</v>
      </c>
      <c r="H8365" s="1">
        <v>45044</v>
      </c>
      <c r="I8365" t="s">
        <v>31</v>
      </c>
      <c r="J8365" t="s">
        <v>27</v>
      </c>
      <c r="K8365" s="2">
        <v>954.66</v>
      </c>
      <c r="L8365" t="s">
        <v>39</v>
      </c>
      <c r="M8365">
        <f>YEAR(Table1[[#This Row],[order_date]])</f>
        <v>2023</v>
      </c>
      <c r="N8365">
        <f>MONTH(Table1[[#This Row],[order_date]])</f>
        <v>4</v>
      </c>
      <c r="O8365" s="3">
        <f>Table1[[#This Row],[sales]]-Table1[[#This Row],[profit]]</f>
        <v>3031.36</v>
      </c>
      <c r="P8365" s="3">
        <f>Table1[[#This Row],[sales]]*Table1[[#This Row],[quantity]]</f>
        <v>27902.14</v>
      </c>
      <c r="Q8365" s="9">
        <f>Table1[[#This Row],[delivery_date]]-Table1[[#This Row],[order_date]]</f>
        <v>6</v>
      </c>
    </row>
    <row r="8366" spans="1:17" x14ac:dyDescent="0.35">
      <c r="A8366" t="s">
        <v>8397</v>
      </c>
      <c r="B8366" t="s">
        <v>41</v>
      </c>
      <c r="C8366" t="s">
        <v>20</v>
      </c>
      <c r="D8366" s="2">
        <v>1948.15</v>
      </c>
      <c r="E8366">
        <v>0.13</v>
      </c>
      <c r="F8366">
        <v>3</v>
      </c>
      <c r="G8366" s="1">
        <v>45483</v>
      </c>
      <c r="H8366" s="1">
        <v>45486</v>
      </c>
      <c r="I8366" t="s">
        <v>21</v>
      </c>
      <c r="J8366" t="s">
        <v>22</v>
      </c>
      <c r="K8366" s="2">
        <v>437.28</v>
      </c>
      <c r="L8366" t="s">
        <v>39</v>
      </c>
      <c r="M8366">
        <f>YEAR(Table1[[#This Row],[order_date]])</f>
        <v>2024</v>
      </c>
      <c r="N8366">
        <f>MONTH(Table1[[#This Row],[order_date]])</f>
        <v>7</v>
      </c>
      <c r="O8366" s="3">
        <f>Table1[[#This Row],[sales]]-Table1[[#This Row],[profit]]</f>
        <v>1510.8700000000001</v>
      </c>
      <c r="P8366" s="3">
        <f>Table1[[#This Row],[sales]]*Table1[[#This Row],[quantity]]</f>
        <v>5844.4500000000007</v>
      </c>
      <c r="Q8366" s="9">
        <f>Table1[[#This Row],[delivery_date]]-Table1[[#This Row],[order_date]]</f>
        <v>3</v>
      </c>
    </row>
    <row r="8367" spans="1:17" x14ac:dyDescent="0.35">
      <c r="A8367" t="s">
        <v>8398</v>
      </c>
      <c r="B8367" t="s">
        <v>19</v>
      </c>
      <c r="C8367" t="s">
        <v>36</v>
      </c>
      <c r="D8367" s="2">
        <v>423.2</v>
      </c>
      <c r="E8367">
        <v>0.13</v>
      </c>
      <c r="F8367">
        <v>7</v>
      </c>
      <c r="G8367" s="1">
        <v>45573</v>
      </c>
      <c r="H8367" s="1">
        <v>45577</v>
      </c>
      <c r="I8367" t="s">
        <v>15</v>
      </c>
      <c r="J8367" t="s">
        <v>16</v>
      </c>
      <c r="K8367" s="2">
        <v>55.24</v>
      </c>
      <c r="L8367" t="s">
        <v>17</v>
      </c>
      <c r="M8367">
        <f>YEAR(Table1[[#This Row],[order_date]])</f>
        <v>2024</v>
      </c>
      <c r="N8367">
        <f>MONTH(Table1[[#This Row],[order_date]])</f>
        <v>10</v>
      </c>
      <c r="O8367" s="3">
        <f>Table1[[#This Row],[sales]]-Table1[[#This Row],[profit]]</f>
        <v>367.96</v>
      </c>
      <c r="P8367" s="3">
        <f>Table1[[#This Row],[sales]]*Table1[[#This Row],[quantity]]</f>
        <v>2962.4</v>
      </c>
      <c r="Q8367" s="9">
        <f>Table1[[#This Row],[delivery_date]]-Table1[[#This Row],[order_date]]</f>
        <v>4</v>
      </c>
    </row>
    <row r="8368" spans="1:17" x14ac:dyDescent="0.35">
      <c r="A8368" t="s">
        <v>8399</v>
      </c>
      <c r="B8368" t="s">
        <v>25</v>
      </c>
      <c r="C8368" t="s">
        <v>36</v>
      </c>
      <c r="D8368" s="2">
        <v>582.04999999999995</v>
      </c>
      <c r="E8368">
        <v>0.37</v>
      </c>
      <c r="F8368">
        <v>6</v>
      </c>
      <c r="G8368" s="1">
        <v>45233</v>
      </c>
      <c r="H8368" s="1">
        <v>45238</v>
      </c>
      <c r="I8368" t="s">
        <v>15</v>
      </c>
      <c r="J8368" t="s">
        <v>22</v>
      </c>
      <c r="K8368" s="2">
        <v>86.57</v>
      </c>
      <c r="L8368" t="s">
        <v>39</v>
      </c>
      <c r="M8368">
        <f>YEAR(Table1[[#This Row],[order_date]])</f>
        <v>2023</v>
      </c>
      <c r="N8368">
        <f>MONTH(Table1[[#This Row],[order_date]])</f>
        <v>11</v>
      </c>
      <c r="O8368" s="3">
        <f>Table1[[#This Row],[sales]]-Table1[[#This Row],[profit]]</f>
        <v>495.47999999999996</v>
      </c>
      <c r="P8368" s="3">
        <f>Table1[[#This Row],[sales]]*Table1[[#This Row],[quantity]]</f>
        <v>3492.2999999999997</v>
      </c>
      <c r="Q8368" s="9">
        <f>Table1[[#This Row],[delivery_date]]-Table1[[#This Row],[order_date]]</f>
        <v>5</v>
      </c>
    </row>
    <row r="8369" spans="1:17" x14ac:dyDescent="0.35">
      <c r="A8369" t="s">
        <v>8400</v>
      </c>
      <c r="B8369" t="s">
        <v>19</v>
      </c>
      <c r="C8369" t="s">
        <v>26</v>
      </c>
      <c r="D8369" s="2">
        <v>105.65</v>
      </c>
      <c r="E8369">
        <v>0.25</v>
      </c>
      <c r="F8369">
        <v>6</v>
      </c>
      <c r="G8369" s="1">
        <v>45315</v>
      </c>
      <c r="H8369" s="1">
        <v>45320</v>
      </c>
      <c r="I8369" t="s">
        <v>21</v>
      </c>
      <c r="J8369" t="s">
        <v>16</v>
      </c>
      <c r="K8369" s="2">
        <v>30.42</v>
      </c>
      <c r="L8369" t="s">
        <v>28</v>
      </c>
      <c r="M8369">
        <f>YEAR(Table1[[#This Row],[order_date]])</f>
        <v>2024</v>
      </c>
      <c r="N8369">
        <f>MONTH(Table1[[#This Row],[order_date]])</f>
        <v>1</v>
      </c>
      <c r="O8369" s="3">
        <f>Table1[[#This Row],[sales]]-Table1[[#This Row],[profit]]</f>
        <v>75.23</v>
      </c>
      <c r="P8369" s="3">
        <f>Table1[[#This Row],[sales]]*Table1[[#This Row],[quantity]]</f>
        <v>633.90000000000009</v>
      </c>
      <c r="Q8369" s="9">
        <f>Table1[[#This Row],[delivery_date]]-Table1[[#This Row],[order_date]]</f>
        <v>5</v>
      </c>
    </row>
    <row r="8370" spans="1:17" x14ac:dyDescent="0.35">
      <c r="A8370" t="s">
        <v>8401</v>
      </c>
      <c r="B8370" t="s">
        <v>13</v>
      </c>
      <c r="C8370" t="s">
        <v>26</v>
      </c>
      <c r="D8370" s="2">
        <v>109.32</v>
      </c>
      <c r="E8370">
        <v>0.01</v>
      </c>
      <c r="F8370">
        <v>3</v>
      </c>
      <c r="G8370" s="1">
        <v>45120</v>
      </c>
      <c r="H8370" s="1">
        <v>45121</v>
      </c>
      <c r="I8370" t="s">
        <v>15</v>
      </c>
      <c r="J8370" t="s">
        <v>16</v>
      </c>
      <c r="K8370" s="2">
        <v>13.93</v>
      </c>
      <c r="L8370" t="s">
        <v>39</v>
      </c>
      <c r="M8370">
        <f>YEAR(Table1[[#This Row],[order_date]])</f>
        <v>2023</v>
      </c>
      <c r="N8370">
        <f>MONTH(Table1[[#This Row],[order_date]])</f>
        <v>7</v>
      </c>
      <c r="O8370" s="3">
        <f>Table1[[#This Row],[sales]]-Table1[[#This Row],[profit]]</f>
        <v>95.389999999999986</v>
      </c>
      <c r="P8370" s="3">
        <f>Table1[[#This Row],[sales]]*Table1[[#This Row],[quantity]]</f>
        <v>327.96</v>
      </c>
      <c r="Q8370" s="9">
        <f>Table1[[#This Row],[delivery_date]]-Table1[[#This Row],[order_date]]</f>
        <v>1</v>
      </c>
    </row>
    <row r="8371" spans="1:17" x14ac:dyDescent="0.35">
      <c r="A8371" t="s">
        <v>8402</v>
      </c>
      <c r="B8371" t="s">
        <v>25</v>
      </c>
      <c r="C8371" t="s">
        <v>36</v>
      </c>
      <c r="D8371" s="2">
        <v>4688.47</v>
      </c>
      <c r="E8371">
        <v>0.19</v>
      </c>
      <c r="F8371">
        <v>4</v>
      </c>
      <c r="G8371" s="1">
        <v>45422</v>
      </c>
      <c r="H8371" s="1">
        <v>45428</v>
      </c>
      <c r="I8371" t="s">
        <v>21</v>
      </c>
      <c r="J8371" t="s">
        <v>22</v>
      </c>
      <c r="K8371" s="2">
        <v>1186.58</v>
      </c>
      <c r="L8371" t="s">
        <v>39</v>
      </c>
      <c r="M8371">
        <f>YEAR(Table1[[#This Row],[order_date]])</f>
        <v>2024</v>
      </c>
      <c r="N8371">
        <f>MONTH(Table1[[#This Row],[order_date]])</f>
        <v>5</v>
      </c>
      <c r="O8371" s="3">
        <f>Table1[[#This Row],[sales]]-Table1[[#This Row],[profit]]</f>
        <v>3501.8900000000003</v>
      </c>
      <c r="P8371" s="3">
        <f>Table1[[#This Row],[sales]]*Table1[[#This Row],[quantity]]</f>
        <v>18753.88</v>
      </c>
      <c r="Q8371" s="9">
        <f>Table1[[#This Row],[delivery_date]]-Table1[[#This Row],[order_date]]</f>
        <v>6</v>
      </c>
    </row>
    <row r="8372" spans="1:17" x14ac:dyDescent="0.35">
      <c r="A8372" t="s">
        <v>8403</v>
      </c>
      <c r="B8372" t="s">
        <v>13</v>
      </c>
      <c r="C8372" t="s">
        <v>14</v>
      </c>
      <c r="D8372" s="2">
        <v>4642.38</v>
      </c>
      <c r="E8372">
        <v>0.32</v>
      </c>
      <c r="F8372">
        <v>4</v>
      </c>
      <c r="G8372" s="1">
        <v>45555</v>
      </c>
      <c r="H8372" s="1">
        <v>45560</v>
      </c>
      <c r="I8372" t="s">
        <v>21</v>
      </c>
      <c r="J8372" t="s">
        <v>16</v>
      </c>
      <c r="K8372" s="2">
        <v>447.65</v>
      </c>
      <c r="L8372" t="s">
        <v>23</v>
      </c>
      <c r="M8372">
        <f>YEAR(Table1[[#This Row],[order_date]])</f>
        <v>2024</v>
      </c>
      <c r="N8372">
        <f>MONTH(Table1[[#This Row],[order_date]])</f>
        <v>9</v>
      </c>
      <c r="O8372" s="3">
        <f>Table1[[#This Row],[sales]]-Table1[[#This Row],[profit]]</f>
        <v>4194.7300000000005</v>
      </c>
      <c r="P8372" s="3">
        <f>Table1[[#This Row],[sales]]*Table1[[#This Row],[quantity]]</f>
        <v>18569.52</v>
      </c>
      <c r="Q8372" s="9">
        <f>Table1[[#This Row],[delivery_date]]-Table1[[#This Row],[order_date]]</f>
        <v>5</v>
      </c>
    </row>
    <row r="8373" spans="1:17" x14ac:dyDescent="0.35">
      <c r="A8373" t="s">
        <v>8404</v>
      </c>
      <c r="B8373" t="s">
        <v>19</v>
      </c>
      <c r="C8373" t="s">
        <v>26</v>
      </c>
      <c r="D8373" s="2">
        <v>3371.01</v>
      </c>
      <c r="E8373">
        <v>0.32</v>
      </c>
      <c r="F8373">
        <v>6</v>
      </c>
      <c r="G8373" s="1">
        <v>45506</v>
      </c>
      <c r="H8373" s="1">
        <v>45510</v>
      </c>
      <c r="I8373" t="s">
        <v>31</v>
      </c>
      <c r="J8373" t="s">
        <v>16</v>
      </c>
      <c r="K8373" s="2">
        <v>498.87</v>
      </c>
      <c r="L8373" t="s">
        <v>28</v>
      </c>
      <c r="M8373">
        <f>YEAR(Table1[[#This Row],[order_date]])</f>
        <v>2024</v>
      </c>
      <c r="N8373">
        <f>MONTH(Table1[[#This Row],[order_date]])</f>
        <v>8</v>
      </c>
      <c r="O8373" s="3">
        <f>Table1[[#This Row],[sales]]-Table1[[#This Row],[profit]]</f>
        <v>2872.1400000000003</v>
      </c>
      <c r="P8373" s="3">
        <f>Table1[[#This Row],[sales]]*Table1[[#This Row],[quantity]]</f>
        <v>20226.060000000001</v>
      </c>
      <c r="Q8373" s="9">
        <f>Table1[[#This Row],[delivery_date]]-Table1[[#This Row],[order_date]]</f>
        <v>4</v>
      </c>
    </row>
    <row r="8374" spans="1:17" x14ac:dyDescent="0.35">
      <c r="A8374" t="s">
        <v>8405</v>
      </c>
      <c r="B8374" t="s">
        <v>13</v>
      </c>
      <c r="C8374" t="s">
        <v>36</v>
      </c>
      <c r="D8374" s="2">
        <v>3660.72</v>
      </c>
      <c r="E8374">
        <v>0.03</v>
      </c>
      <c r="F8374">
        <v>9</v>
      </c>
      <c r="G8374" s="1">
        <v>45537</v>
      </c>
      <c r="H8374" s="1">
        <v>45540</v>
      </c>
      <c r="I8374" t="s">
        <v>31</v>
      </c>
      <c r="J8374" t="s">
        <v>16</v>
      </c>
      <c r="K8374" s="2">
        <v>492.62</v>
      </c>
      <c r="L8374" t="s">
        <v>34</v>
      </c>
      <c r="M8374">
        <f>YEAR(Table1[[#This Row],[order_date]])</f>
        <v>2024</v>
      </c>
      <c r="N8374">
        <f>MONTH(Table1[[#This Row],[order_date]])</f>
        <v>9</v>
      </c>
      <c r="O8374" s="3">
        <f>Table1[[#This Row],[sales]]-Table1[[#This Row],[profit]]</f>
        <v>3168.1</v>
      </c>
      <c r="P8374" s="3">
        <f>Table1[[#This Row],[sales]]*Table1[[#This Row],[quantity]]</f>
        <v>32946.479999999996</v>
      </c>
      <c r="Q8374" s="9">
        <f>Table1[[#This Row],[delivery_date]]-Table1[[#This Row],[order_date]]</f>
        <v>3</v>
      </c>
    </row>
    <row r="8375" spans="1:17" x14ac:dyDescent="0.35">
      <c r="A8375" t="s">
        <v>8406</v>
      </c>
      <c r="B8375" t="s">
        <v>25</v>
      </c>
      <c r="C8375" t="s">
        <v>20</v>
      </c>
      <c r="D8375" s="2">
        <v>2614.7199999999998</v>
      </c>
      <c r="E8375">
        <v>0.46</v>
      </c>
      <c r="F8375">
        <v>5</v>
      </c>
      <c r="G8375" s="1">
        <v>45185</v>
      </c>
      <c r="H8375" s="1">
        <v>45190</v>
      </c>
      <c r="I8375" t="s">
        <v>31</v>
      </c>
      <c r="J8375" t="s">
        <v>27</v>
      </c>
      <c r="K8375" s="2">
        <v>533.19000000000005</v>
      </c>
      <c r="L8375" t="s">
        <v>28</v>
      </c>
      <c r="M8375">
        <f>YEAR(Table1[[#This Row],[order_date]])</f>
        <v>2023</v>
      </c>
      <c r="N8375">
        <f>MONTH(Table1[[#This Row],[order_date]])</f>
        <v>9</v>
      </c>
      <c r="O8375" s="3">
        <f>Table1[[#This Row],[sales]]-Table1[[#This Row],[profit]]</f>
        <v>2081.5299999999997</v>
      </c>
      <c r="P8375" s="3">
        <f>Table1[[#This Row],[sales]]*Table1[[#This Row],[quantity]]</f>
        <v>13073.599999999999</v>
      </c>
      <c r="Q8375" s="9">
        <f>Table1[[#This Row],[delivery_date]]-Table1[[#This Row],[order_date]]</f>
        <v>5</v>
      </c>
    </row>
    <row r="8376" spans="1:17" x14ac:dyDescent="0.35">
      <c r="A8376" t="s">
        <v>8407</v>
      </c>
      <c r="B8376" t="s">
        <v>13</v>
      </c>
      <c r="C8376" t="s">
        <v>26</v>
      </c>
      <c r="D8376" s="2">
        <v>1265.43</v>
      </c>
      <c r="E8376">
        <v>0.12</v>
      </c>
      <c r="F8376">
        <v>8</v>
      </c>
      <c r="G8376" s="1">
        <v>45353</v>
      </c>
      <c r="H8376" s="1">
        <v>45358</v>
      </c>
      <c r="I8376" t="s">
        <v>15</v>
      </c>
      <c r="J8376" t="s">
        <v>16</v>
      </c>
      <c r="K8376" s="2">
        <v>356.97</v>
      </c>
      <c r="L8376" t="s">
        <v>48</v>
      </c>
      <c r="M8376">
        <f>YEAR(Table1[[#This Row],[order_date]])</f>
        <v>2024</v>
      </c>
      <c r="N8376">
        <f>MONTH(Table1[[#This Row],[order_date]])</f>
        <v>3</v>
      </c>
      <c r="O8376" s="3">
        <f>Table1[[#This Row],[sales]]-Table1[[#This Row],[profit]]</f>
        <v>908.46</v>
      </c>
      <c r="P8376" s="3">
        <f>Table1[[#This Row],[sales]]*Table1[[#This Row],[quantity]]</f>
        <v>10123.44</v>
      </c>
      <c r="Q8376" s="9">
        <f>Table1[[#This Row],[delivery_date]]-Table1[[#This Row],[order_date]]</f>
        <v>5</v>
      </c>
    </row>
    <row r="8377" spans="1:17" x14ac:dyDescent="0.35">
      <c r="A8377" t="s">
        <v>8408</v>
      </c>
      <c r="B8377" t="s">
        <v>19</v>
      </c>
      <c r="C8377" t="s">
        <v>14</v>
      </c>
      <c r="D8377" s="2">
        <v>4580.49</v>
      </c>
      <c r="E8377">
        <v>0.45</v>
      </c>
      <c r="F8377">
        <v>5</v>
      </c>
      <c r="G8377" s="1">
        <v>45336</v>
      </c>
      <c r="H8377" s="1">
        <v>45340</v>
      </c>
      <c r="I8377" t="s">
        <v>21</v>
      </c>
      <c r="J8377" t="s">
        <v>27</v>
      </c>
      <c r="K8377" s="2">
        <v>1056.8</v>
      </c>
      <c r="L8377" t="s">
        <v>17</v>
      </c>
      <c r="M8377">
        <f>YEAR(Table1[[#This Row],[order_date]])</f>
        <v>2024</v>
      </c>
      <c r="N8377">
        <f>MONTH(Table1[[#This Row],[order_date]])</f>
        <v>2</v>
      </c>
      <c r="O8377" s="3">
        <f>Table1[[#This Row],[sales]]-Table1[[#This Row],[profit]]</f>
        <v>3523.6899999999996</v>
      </c>
      <c r="P8377" s="3">
        <f>Table1[[#This Row],[sales]]*Table1[[#This Row],[quantity]]</f>
        <v>22902.449999999997</v>
      </c>
      <c r="Q8377" s="9">
        <f>Table1[[#This Row],[delivery_date]]-Table1[[#This Row],[order_date]]</f>
        <v>4</v>
      </c>
    </row>
    <row r="8378" spans="1:17" x14ac:dyDescent="0.35">
      <c r="A8378" t="s">
        <v>8409</v>
      </c>
      <c r="B8378" t="s">
        <v>19</v>
      </c>
      <c r="C8378" t="s">
        <v>33</v>
      </c>
      <c r="D8378" s="2">
        <v>1460.69</v>
      </c>
      <c r="E8378">
        <v>0.11</v>
      </c>
      <c r="F8378">
        <v>6</v>
      </c>
      <c r="G8378" s="1">
        <v>45007</v>
      </c>
      <c r="H8378" s="1">
        <v>45010</v>
      </c>
      <c r="I8378" t="s">
        <v>15</v>
      </c>
      <c r="J8378" t="s">
        <v>16</v>
      </c>
      <c r="K8378" s="2">
        <v>127.73</v>
      </c>
      <c r="L8378" t="s">
        <v>28</v>
      </c>
      <c r="M8378">
        <f>YEAR(Table1[[#This Row],[order_date]])</f>
        <v>2023</v>
      </c>
      <c r="N8378">
        <f>MONTH(Table1[[#This Row],[order_date]])</f>
        <v>3</v>
      </c>
      <c r="O8378" s="3">
        <f>Table1[[#This Row],[sales]]-Table1[[#This Row],[profit]]</f>
        <v>1332.96</v>
      </c>
      <c r="P8378" s="3">
        <f>Table1[[#This Row],[sales]]*Table1[[#This Row],[quantity]]</f>
        <v>8764.14</v>
      </c>
      <c r="Q8378" s="9">
        <f>Table1[[#This Row],[delivery_date]]-Table1[[#This Row],[order_date]]</f>
        <v>3</v>
      </c>
    </row>
    <row r="8379" spans="1:17" x14ac:dyDescent="0.35">
      <c r="A8379" t="s">
        <v>8410</v>
      </c>
      <c r="B8379" t="s">
        <v>19</v>
      </c>
      <c r="C8379" t="s">
        <v>20</v>
      </c>
      <c r="D8379" s="2">
        <v>3724.39</v>
      </c>
      <c r="E8379">
        <v>0.28000000000000003</v>
      </c>
      <c r="F8379">
        <v>6</v>
      </c>
      <c r="G8379" s="1">
        <v>45432</v>
      </c>
      <c r="H8379" s="1">
        <v>45436</v>
      </c>
      <c r="I8379" t="s">
        <v>15</v>
      </c>
      <c r="J8379" t="s">
        <v>16</v>
      </c>
      <c r="K8379" s="2">
        <v>859</v>
      </c>
      <c r="L8379" t="s">
        <v>17</v>
      </c>
      <c r="M8379">
        <f>YEAR(Table1[[#This Row],[order_date]])</f>
        <v>2024</v>
      </c>
      <c r="N8379">
        <f>MONTH(Table1[[#This Row],[order_date]])</f>
        <v>5</v>
      </c>
      <c r="O8379" s="3">
        <f>Table1[[#This Row],[sales]]-Table1[[#This Row],[profit]]</f>
        <v>2865.39</v>
      </c>
      <c r="P8379" s="3">
        <f>Table1[[#This Row],[sales]]*Table1[[#This Row],[quantity]]</f>
        <v>22346.34</v>
      </c>
      <c r="Q8379" s="9">
        <f>Table1[[#This Row],[delivery_date]]-Table1[[#This Row],[order_date]]</f>
        <v>4</v>
      </c>
    </row>
    <row r="8380" spans="1:17" x14ac:dyDescent="0.35">
      <c r="A8380" t="s">
        <v>8411</v>
      </c>
      <c r="B8380" t="s">
        <v>25</v>
      </c>
      <c r="C8380" t="s">
        <v>14</v>
      </c>
      <c r="D8380" s="2">
        <v>1302.6300000000001</v>
      </c>
      <c r="E8380">
        <v>0.2</v>
      </c>
      <c r="F8380">
        <v>4</v>
      </c>
      <c r="G8380" s="1">
        <v>45224</v>
      </c>
      <c r="H8380" s="1">
        <v>45225</v>
      </c>
      <c r="I8380" t="s">
        <v>31</v>
      </c>
      <c r="J8380" t="s">
        <v>27</v>
      </c>
      <c r="K8380" s="2">
        <v>71.33</v>
      </c>
      <c r="L8380" t="s">
        <v>28</v>
      </c>
      <c r="M8380">
        <f>YEAR(Table1[[#This Row],[order_date]])</f>
        <v>2023</v>
      </c>
      <c r="N8380">
        <f>MONTH(Table1[[#This Row],[order_date]])</f>
        <v>10</v>
      </c>
      <c r="O8380" s="3">
        <f>Table1[[#This Row],[sales]]-Table1[[#This Row],[profit]]</f>
        <v>1231.3000000000002</v>
      </c>
      <c r="P8380" s="3">
        <f>Table1[[#This Row],[sales]]*Table1[[#This Row],[quantity]]</f>
        <v>5210.5200000000004</v>
      </c>
      <c r="Q8380" s="9">
        <f>Table1[[#This Row],[delivery_date]]-Table1[[#This Row],[order_date]]</f>
        <v>1</v>
      </c>
    </row>
    <row r="8381" spans="1:17" x14ac:dyDescent="0.35">
      <c r="A8381" t="s">
        <v>8412</v>
      </c>
      <c r="B8381" t="s">
        <v>19</v>
      </c>
      <c r="C8381" t="s">
        <v>14</v>
      </c>
      <c r="D8381" s="2">
        <v>4363.7299999999996</v>
      </c>
      <c r="E8381">
        <v>0.28999999999999998</v>
      </c>
      <c r="F8381">
        <v>5</v>
      </c>
      <c r="G8381" s="1">
        <v>45510</v>
      </c>
      <c r="H8381" s="1">
        <v>45515</v>
      </c>
      <c r="I8381" t="s">
        <v>15</v>
      </c>
      <c r="J8381" t="s">
        <v>22</v>
      </c>
      <c r="K8381" s="2">
        <v>942.12</v>
      </c>
      <c r="L8381" t="s">
        <v>39</v>
      </c>
      <c r="M8381">
        <f>YEAR(Table1[[#This Row],[order_date]])</f>
        <v>2024</v>
      </c>
      <c r="N8381">
        <f>MONTH(Table1[[#This Row],[order_date]])</f>
        <v>8</v>
      </c>
      <c r="O8381" s="3">
        <f>Table1[[#This Row],[sales]]-Table1[[#This Row],[profit]]</f>
        <v>3421.6099999999997</v>
      </c>
      <c r="P8381" s="3">
        <f>Table1[[#This Row],[sales]]*Table1[[#This Row],[quantity]]</f>
        <v>21818.649999999998</v>
      </c>
      <c r="Q8381" s="9">
        <f>Table1[[#This Row],[delivery_date]]-Table1[[#This Row],[order_date]]</f>
        <v>5</v>
      </c>
    </row>
    <row r="8382" spans="1:17" x14ac:dyDescent="0.35">
      <c r="A8382" t="s">
        <v>8413</v>
      </c>
      <c r="B8382" t="s">
        <v>25</v>
      </c>
      <c r="C8382" t="s">
        <v>14</v>
      </c>
      <c r="D8382" s="2">
        <v>3291.07</v>
      </c>
      <c r="E8382">
        <v>0.25</v>
      </c>
      <c r="F8382">
        <v>4</v>
      </c>
      <c r="G8382" s="1">
        <v>44956</v>
      </c>
      <c r="H8382" s="1">
        <v>44958</v>
      </c>
      <c r="I8382" t="s">
        <v>31</v>
      </c>
      <c r="J8382" t="s">
        <v>27</v>
      </c>
      <c r="K8382" s="2">
        <v>887.33</v>
      </c>
      <c r="L8382" t="s">
        <v>39</v>
      </c>
      <c r="M8382">
        <f>YEAR(Table1[[#This Row],[order_date]])</f>
        <v>2023</v>
      </c>
      <c r="N8382">
        <f>MONTH(Table1[[#This Row],[order_date]])</f>
        <v>1</v>
      </c>
      <c r="O8382" s="3">
        <f>Table1[[#This Row],[sales]]-Table1[[#This Row],[profit]]</f>
        <v>2403.7400000000002</v>
      </c>
      <c r="P8382" s="3">
        <f>Table1[[#This Row],[sales]]*Table1[[#This Row],[quantity]]</f>
        <v>13164.28</v>
      </c>
      <c r="Q8382" s="9">
        <f>Table1[[#This Row],[delivery_date]]-Table1[[#This Row],[order_date]]</f>
        <v>2</v>
      </c>
    </row>
    <row r="8383" spans="1:17" x14ac:dyDescent="0.35">
      <c r="A8383" t="s">
        <v>8414</v>
      </c>
      <c r="B8383" t="s">
        <v>13</v>
      </c>
      <c r="C8383" t="s">
        <v>20</v>
      </c>
      <c r="D8383" s="2">
        <v>3249.21</v>
      </c>
      <c r="E8383">
        <v>0</v>
      </c>
      <c r="F8383">
        <v>2</v>
      </c>
      <c r="G8383" s="1">
        <v>45147</v>
      </c>
      <c r="H8383" s="1">
        <v>45154</v>
      </c>
      <c r="I8383" t="s">
        <v>21</v>
      </c>
      <c r="J8383" t="s">
        <v>27</v>
      </c>
      <c r="K8383" s="2">
        <v>458.87</v>
      </c>
      <c r="L8383" t="s">
        <v>48</v>
      </c>
      <c r="M8383">
        <f>YEAR(Table1[[#This Row],[order_date]])</f>
        <v>2023</v>
      </c>
      <c r="N8383">
        <f>MONTH(Table1[[#This Row],[order_date]])</f>
        <v>8</v>
      </c>
      <c r="O8383" s="3">
        <f>Table1[[#This Row],[sales]]-Table1[[#This Row],[profit]]</f>
        <v>2790.34</v>
      </c>
      <c r="P8383" s="3">
        <f>Table1[[#This Row],[sales]]*Table1[[#This Row],[quantity]]</f>
        <v>6498.42</v>
      </c>
      <c r="Q8383" s="9">
        <f>Table1[[#This Row],[delivery_date]]-Table1[[#This Row],[order_date]]</f>
        <v>7</v>
      </c>
    </row>
    <row r="8384" spans="1:17" x14ac:dyDescent="0.35">
      <c r="A8384" t="s">
        <v>8415</v>
      </c>
      <c r="B8384" t="s">
        <v>19</v>
      </c>
      <c r="C8384" t="s">
        <v>14</v>
      </c>
      <c r="D8384" s="2">
        <v>577.1</v>
      </c>
      <c r="E8384">
        <v>0.18</v>
      </c>
      <c r="F8384">
        <v>2</v>
      </c>
      <c r="G8384" s="1">
        <v>45297</v>
      </c>
      <c r="H8384" s="1">
        <v>45304</v>
      </c>
      <c r="I8384" t="s">
        <v>21</v>
      </c>
      <c r="J8384" t="s">
        <v>27</v>
      </c>
      <c r="K8384" s="2">
        <v>132.38999999999999</v>
      </c>
      <c r="L8384" t="s">
        <v>34</v>
      </c>
      <c r="M8384">
        <f>YEAR(Table1[[#This Row],[order_date]])</f>
        <v>2024</v>
      </c>
      <c r="N8384">
        <f>MONTH(Table1[[#This Row],[order_date]])</f>
        <v>1</v>
      </c>
      <c r="O8384" s="3">
        <f>Table1[[#This Row],[sales]]-Table1[[#This Row],[profit]]</f>
        <v>444.71000000000004</v>
      </c>
      <c r="P8384" s="3">
        <f>Table1[[#This Row],[sales]]*Table1[[#This Row],[quantity]]</f>
        <v>1154.2</v>
      </c>
      <c r="Q8384" s="9">
        <f>Table1[[#This Row],[delivery_date]]-Table1[[#This Row],[order_date]]</f>
        <v>7</v>
      </c>
    </row>
    <row r="8385" spans="1:17" x14ac:dyDescent="0.35">
      <c r="A8385" t="s">
        <v>8416</v>
      </c>
      <c r="B8385" t="s">
        <v>13</v>
      </c>
      <c r="C8385" t="s">
        <v>33</v>
      </c>
      <c r="D8385" s="2">
        <v>2155.4</v>
      </c>
      <c r="E8385">
        <v>0.01</v>
      </c>
      <c r="F8385">
        <v>8</v>
      </c>
      <c r="G8385" s="1">
        <v>45176</v>
      </c>
      <c r="H8385" s="1">
        <v>45177</v>
      </c>
      <c r="I8385" t="s">
        <v>15</v>
      </c>
      <c r="J8385" t="s">
        <v>27</v>
      </c>
      <c r="K8385" s="2">
        <v>448.39</v>
      </c>
      <c r="L8385" t="s">
        <v>28</v>
      </c>
      <c r="M8385">
        <f>YEAR(Table1[[#This Row],[order_date]])</f>
        <v>2023</v>
      </c>
      <c r="N8385">
        <f>MONTH(Table1[[#This Row],[order_date]])</f>
        <v>9</v>
      </c>
      <c r="O8385" s="3">
        <f>Table1[[#This Row],[sales]]-Table1[[#This Row],[profit]]</f>
        <v>1707.0100000000002</v>
      </c>
      <c r="P8385" s="3">
        <f>Table1[[#This Row],[sales]]*Table1[[#This Row],[quantity]]</f>
        <v>17243.2</v>
      </c>
      <c r="Q8385" s="9">
        <f>Table1[[#This Row],[delivery_date]]-Table1[[#This Row],[order_date]]</f>
        <v>1</v>
      </c>
    </row>
    <row r="8386" spans="1:17" x14ac:dyDescent="0.35">
      <c r="A8386" t="s">
        <v>8417</v>
      </c>
      <c r="B8386" t="s">
        <v>41</v>
      </c>
      <c r="C8386" t="s">
        <v>26</v>
      </c>
      <c r="D8386" s="2">
        <v>2672.05</v>
      </c>
      <c r="E8386">
        <v>0.34</v>
      </c>
      <c r="F8386">
        <v>4</v>
      </c>
      <c r="G8386" s="1">
        <v>44950</v>
      </c>
      <c r="H8386" s="1">
        <v>44956</v>
      </c>
      <c r="I8386" t="s">
        <v>31</v>
      </c>
      <c r="J8386" t="s">
        <v>22</v>
      </c>
      <c r="K8386" s="2">
        <v>195.33</v>
      </c>
      <c r="L8386" t="s">
        <v>48</v>
      </c>
      <c r="M8386">
        <f>YEAR(Table1[[#This Row],[order_date]])</f>
        <v>2023</v>
      </c>
      <c r="N8386">
        <f>MONTH(Table1[[#This Row],[order_date]])</f>
        <v>1</v>
      </c>
      <c r="O8386" s="3">
        <f>Table1[[#This Row],[sales]]-Table1[[#This Row],[profit]]</f>
        <v>2476.7200000000003</v>
      </c>
      <c r="P8386" s="3">
        <f>Table1[[#This Row],[sales]]*Table1[[#This Row],[quantity]]</f>
        <v>10688.2</v>
      </c>
      <c r="Q8386" s="9">
        <f>Table1[[#This Row],[delivery_date]]-Table1[[#This Row],[order_date]]</f>
        <v>6</v>
      </c>
    </row>
    <row r="8387" spans="1:17" x14ac:dyDescent="0.35">
      <c r="A8387" t="s">
        <v>8418</v>
      </c>
      <c r="B8387" t="s">
        <v>13</v>
      </c>
      <c r="C8387" t="s">
        <v>20</v>
      </c>
      <c r="D8387" s="2">
        <v>1540.78</v>
      </c>
      <c r="E8387">
        <v>0.43</v>
      </c>
      <c r="F8387">
        <v>9</v>
      </c>
      <c r="G8387" s="1">
        <v>45255</v>
      </c>
      <c r="H8387" s="1">
        <v>45261</v>
      </c>
      <c r="I8387" t="s">
        <v>15</v>
      </c>
      <c r="J8387" t="s">
        <v>27</v>
      </c>
      <c r="K8387" s="2">
        <v>196.42</v>
      </c>
      <c r="L8387" t="s">
        <v>28</v>
      </c>
      <c r="M8387">
        <f>YEAR(Table1[[#This Row],[order_date]])</f>
        <v>2023</v>
      </c>
      <c r="N8387">
        <f>MONTH(Table1[[#This Row],[order_date]])</f>
        <v>11</v>
      </c>
      <c r="O8387" s="3">
        <f>Table1[[#This Row],[sales]]-Table1[[#This Row],[profit]]</f>
        <v>1344.36</v>
      </c>
      <c r="P8387" s="3">
        <f>Table1[[#This Row],[sales]]*Table1[[#This Row],[quantity]]</f>
        <v>13867.02</v>
      </c>
      <c r="Q8387" s="9">
        <f>Table1[[#This Row],[delivery_date]]-Table1[[#This Row],[order_date]]</f>
        <v>6</v>
      </c>
    </row>
    <row r="8388" spans="1:17" x14ac:dyDescent="0.35">
      <c r="A8388" t="s">
        <v>8419</v>
      </c>
      <c r="B8388" t="s">
        <v>41</v>
      </c>
      <c r="C8388" t="s">
        <v>14</v>
      </c>
      <c r="D8388" s="2">
        <v>4416.78</v>
      </c>
      <c r="E8388">
        <v>0.19</v>
      </c>
      <c r="F8388">
        <v>6</v>
      </c>
      <c r="G8388" s="1">
        <v>45266</v>
      </c>
      <c r="H8388" s="1">
        <v>45272</v>
      </c>
      <c r="I8388" t="s">
        <v>31</v>
      </c>
      <c r="J8388" t="s">
        <v>22</v>
      </c>
      <c r="K8388" s="2">
        <v>973.57</v>
      </c>
      <c r="L8388" t="s">
        <v>17</v>
      </c>
      <c r="M8388">
        <f>YEAR(Table1[[#This Row],[order_date]])</f>
        <v>2023</v>
      </c>
      <c r="N8388">
        <f>MONTH(Table1[[#This Row],[order_date]])</f>
        <v>12</v>
      </c>
      <c r="O8388" s="3">
        <f>Table1[[#This Row],[sales]]-Table1[[#This Row],[profit]]</f>
        <v>3443.2099999999996</v>
      </c>
      <c r="P8388" s="3">
        <f>Table1[[#This Row],[sales]]*Table1[[#This Row],[quantity]]</f>
        <v>26500.68</v>
      </c>
      <c r="Q8388" s="9">
        <f>Table1[[#This Row],[delivery_date]]-Table1[[#This Row],[order_date]]</f>
        <v>6</v>
      </c>
    </row>
    <row r="8389" spans="1:17" x14ac:dyDescent="0.35">
      <c r="A8389" t="s">
        <v>8420</v>
      </c>
      <c r="B8389" t="s">
        <v>13</v>
      </c>
      <c r="C8389" t="s">
        <v>36</v>
      </c>
      <c r="D8389" s="2">
        <v>4204.58</v>
      </c>
      <c r="E8389">
        <v>0.26</v>
      </c>
      <c r="F8389">
        <v>5</v>
      </c>
      <c r="G8389" s="1">
        <v>45354</v>
      </c>
      <c r="H8389" s="1">
        <v>45356</v>
      </c>
      <c r="I8389" t="s">
        <v>21</v>
      </c>
      <c r="J8389" t="s">
        <v>16</v>
      </c>
      <c r="K8389" s="2">
        <v>240.56</v>
      </c>
      <c r="L8389" t="s">
        <v>48</v>
      </c>
      <c r="M8389">
        <f>YEAR(Table1[[#This Row],[order_date]])</f>
        <v>2024</v>
      </c>
      <c r="N8389">
        <f>MONTH(Table1[[#This Row],[order_date]])</f>
        <v>3</v>
      </c>
      <c r="O8389" s="3">
        <f>Table1[[#This Row],[sales]]-Table1[[#This Row],[profit]]</f>
        <v>3964.02</v>
      </c>
      <c r="P8389" s="3">
        <f>Table1[[#This Row],[sales]]*Table1[[#This Row],[quantity]]</f>
        <v>21022.9</v>
      </c>
      <c r="Q8389" s="9">
        <f>Table1[[#This Row],[delivery_date]]-Table1[[#This Row],[order_date]]</f>
        <v>2</v>
      </c>
    </row>
    <row r="8390" spans="1:17" x14ac:dyDescent="0.35">
      <c r="A8390" t="s">
        <v>8421</v>
      </c>
      <c r="B8390" t="s">
        <v>25</v>
      </c>
      <c r="C8390" t="s">
        <v>26</v>
      </c>
      <c r="D8390" s="2">
        <v>2518.7399999999998</v>
      </c>
      <c r="E8390">
        <v>0.03</v>
      </c>
      <c r="F8390">
        <v>7</v>
      </c>
      <c r="G8390" s="1">
        <v>45201</v>
      </c>
      <c r="H8390" s="1">
        <v>45205</v>
      </c>
      <c r="I8390" t="s">
        <v>21</v>
      </c>
      <c r="J8390" t="s">
        <v>27</v>
      </c>
      <c r="K8390" s="2">
        <v>471.57</v>
      </c>
      <c r="L8390" t="s">
        <v>34</v>
      </c>
      <c r="M8390">
        <f>YEAR(Table1[[#This Row],[order_date]])</f>
        <v>2023</v>
      </c>
      <c r="N8390">
        <f>MONTH(Table1[[#This Row],[order_date]])</f>
        <v>10</v>
      </c>
      <c r="O8390" s="3">
        <f>Table1[[#This Row],[sales]]-Table1[[#This Row],[profit]]</f>
        <v>2047.1699999999998</v>
      </c>
      <c r="P8390" s="3">
        <f>Table1[[#This Row],[sales]]*Table1[[#This Row],[quantity]]</f>
        <v>17631.18</v>
      </c>
      <c r="Q8390" s="9">
        <f>Table1[[#This Row],[delivery_date]]-Table1[[#This Row],[order_date]]</f>
        <v>4</v>
      </c>
    </row>
    <row r="8391" spans="1:17" x14ac:dyDescent="0.35">
      <c r="A8391" t="s">
        <v>8422</v>
      </c>
      <c r="B8391" t="s">
        <v>13</v>
      </c>
      <c r="C8391" t="s">
        <v>20</v>
      </c>
      <c r="D8391" s="2">
        <v>1766.15</v>
      </c>
      <c r="E8391">
        <v>0.19</v>
      </c>
      <c r="F8391">
        <v>6</v>
      </c>
      <c r="G8391" s="1">
        <v>45187</v>
      </c>
      <c r="H8391" s="1">
        <v>45189</v>
      </c>
      <c r="I8391" t="s">
        <v>15</v>
      </c>
      <c r="J8391" t="s">
        <v>16</v>
      </c>
      <c r="K8391" s="2">
        <v>329.14</v>
      </c>
      <c r="L8391" t="s">
        <v>23</v>
      </c>
      <c r="M8391">
        <f>YEAR(Table1[[#This Row],[order_date]])</f>
        <v>2023</v>
      </c>
      <c r="N8391">
        <f>MONTH(Table1[[#This Row],[order_date]])</f>
        <v>9</v>
      </c>
      <c r="O8391" s="3">
        <f>Table1[[#This Row],[sales]]-Table1[[#This Row],[profit]]</f>
        <v>1437.0100000000002</v>
      </c>
      <c r="P8391" s="3">
        <f>Table1[[#This Row],[sales]]*Table1[[#This Row],[quantity]]</f>
        <v>10596.900000000001</v>
      </c>
      <c r="Q8391" s="9">
        <f>Table1[[#This Row],[delivery_date]]-Table1[[#This Row],[order_date]]</f>
        <v>2</v>
      </c>
    </row>
    <row r="8392" spans="1:17" x14ac:dyDescent="0.35">
      <c r="A8392" t="s">
        <v>8423</v>
      </c>
      <c r="B8392" t="s">
        <v>25</v>
      </c>
      <c r="C8392" t="s">
        <v>36</v>
      </c>
      <c r="D8392" s="2">
        <v>4027.56</v>
      </c>
      <c r="E8392">
        <v>7.0000000000000007E-2</v>
      </c>
      <c r="F8392">
        <v>4</v>
      </c>
      <c r="G8392" s="1">
        <v>45654</v>
      </c>
      <c r="H8392" s="1">
        <v>45657</v>
      </c>
      <c r="I8392" t="s">
        <v>21</v>
      </c>
      <c r="J8392" t="s">
        <v>16</v>
      </c>
      <c r="K8392" s="2">
        <v>988.18</v>
      </c>
      <c r="L8392" t="s">
        <v>28</v>
      </c>
      <c r="M8392">
        <f>YEAR(Table1[[#This Row],[order_date]])</f>
        <v>2024</v>
      </c>
      <c r="N8392">
        <f>MONTH(Table1[[#This Row],[order_date]])</f>
        <v>12</v>
      </c>
      <c r="O8392" s="3">
        <f>Table1[[#This Row],[sales]]-Table1[[#This Row],[profit]]</f>
        <v>3039.38</v>
      </c>
      <c r="P8392" s="3">
        <f>Table1[[#This Row],[sales]]*Table1[[#This Row],[quantity]]</f>
        <v>16110.24</v>
      </c>
      <c r="Q8392" s="9">
        <f>Table1[[#This Row],[delivery_date]]-Table1[[#This Row],[order_date]]</f>
        <v>3</v>
      </c>
    </row>
    <row r="8393" spans="1:17" x14ac:dyDescent="0.35">
      <c r="A8393" t="s">
        <v>8424</v>
      </c>
      <c r="B8393" t="s">
        <v>25</v>
      </c>
      <c r="C8393" t="s">
        <v>36</v>
      </c>
      <c r="D8393" s="2">
        <v>1064.77</v>
      </c>
      <c r="E8393">
        <v>0.03</v>
      </c>
      <c r="F8393">
        <v>9</v>
      </c>
      <c r="G8393" s="1">
        <v>45427</v>
      </c>
      <c r="H8393" s="1">
        <v>45432</v>
      </c>
      <c r="I8393" t="s">
        <v>21</v>
      </c>
      <c r="J8393" t="s">
        <v>22</v>
      </c>
      <c r="K8393" s="2">
        <v>313.31</v>
      </c>
      <c r="L8393" t="s">
        <v>17</v>
      </c>
      <c r="M8393">
        <f>YEAR(Table1[[#This Row],[order_date]])</f>
        <v>2024</v>
      </c>
      <c r="N8393">
        <f>MONTH(Table1[[#This Row],[order_date]])</f>
        <v>5</v>
      </c>
      <c r="O8393" s="3">
        <f>Table1[[#This Row],[sales]]-Table1[[#This Row],[profit]]</f>
        <v>751.46</v>
      </c>
      <c r="P8393" s="3">
        <f>Table1[[#This Row],[sales]]*Table1[[#This Row],[quantity]]</f>
        <v>9582.93</v>
      </c>
      <c r="Q8393" s="9">
        <f>Table1[[#This Row],[delivery_date]]-Table1[[#This Row],[order_date]]</f>
        <v>5</v>
      </c>
    </row>
    <row r="8394" spans="1:17" x14ac:dyDescent="0.35">
      <c r="A8394" t="s">
        <v>8425</v>
      </c>
      <c r="B8394" t="s">
        <v>19</v>
      </c>
      <c r="C8394" t="s">
        <v>14</v>
      </c>
      <c r="D8394" s="2">
        <v>450.43</v>
      </c>
      <c r="E8394">
        <v>0.09</v>
      </c>
      <c r="F8394">
        <v>6</v>
      </c>
      <c r="G8394" s="1">
        <v>45490</v>
      </c>
      <c r="H8394" s="1">
        <v>45493</v>
      </c>
      <c r="I8394" t="s">
        <v>21</v>
      </c>
      <c r="J8394" t="s">
        <v>16</v>
      </c>
      <c r="K8394" s="2">
        <v>28.08</v>
      </c>
      <c r="L8394" t="s">
        <v>17</v>
      </c>
      <c r="M8394">
        <f>YEAR(Table1[[#This Row],[order_date]])</f>
        <v>2024</v>
      </c>
      <c r="N8394">
        <f>MONTH(Table1[[#This Row],[order_date]])</f>
        <v>7</v>
      </c>
      <c r="O8394" s="3">
        <f>Table1[[#This Row],[sales]]-Table1[[#This Row],[profit]]</f>
        <v>422.35</v>
      </c>
      <c r="P8394" s="3">
        <f>Table1[[#This Row],[sales]]*Table1[[#This Row],[quantity]]</f>
        <v>2702.58</v>
      </c>
      <c r="Q8394" s="9">
        <f>Table1[[#This Row],[delivery_date]]-Table1[[#This Row],[order_date]]</f>
        <v>3</v>
      </c>
    </row>
    <row r="8395" spans="1:17" x14ac:dyDescent="0.35">
      <c r="A8395" t="s">
        <v>8426</v>
      </c>
      <c r="B8395" t="s">
        <v>25</v>
      </c>
      <c r="C8395" t="s">
        <v>20</v>
      </c>
      <c r="D8395" s="2">
        <v>323.98</v>
      </c>
      <c r="E8395">
        <v>0.44</v>
      </c>
      <c r="F8395">
        <v>3</v>
      </c>
      <c r="G8395" s="1">
        <v>45293</v>
      </c>
      <c r="H8395" s="1">
        <v>45296</v>
      </c>
      <c r="I8395" t="s">
        <v>15</v>
      </c>
      <c r="J8395" t="s">
        <v>27</v>
      </c>
      <c r="K8395" s="2">
        <v>23.66</v>
      </c>
      <c r="L8395" t="s">
        <v>23</v>
      </c>
      <c r="M8395">
        <f>YEAR(Table1[[#This Row],[order_date]])</f>
        <v>2024</v>
      </c>
      <c r="N8395">
        <f>MONTH(Table1[[#This Row],[order_date]])</f>
        <v>1</v>
      </c>
      <c r="O8395" s="3">
        <f>Table1[[#This Row],[sales]]-Table1[[#This Row],[profit]]</f>
        <v>300.32</v>
      </c>
      <c r="P8395" s="3">
        <f>Table1[[#This Row],[sales]]*Table1[[#This Row],[quantity]]</f>
        <v>971.94</v>
      </c>
      <c r="Q8395" s="9">
        <f>Table1[[#This Row],[delivery_date]]-Table1[[#This Row],[order_date]]</f>
        <v>3</v>
      </c>
    </row>
    <row r="8396" spans="1:17" x14ac:dyDescent="0.35">
      <c r="A8396" t="s">
        <v>8427</v>
      </c>
      <c r="B8396" t="s">
        <v>41</v>
      </c>
      <c r="C8396" t="s">
        <v>14</v>
      </c>
      <c r="D8396" s="2">
        <v>289.55</v>
      </c>
      <c r="E8396">
        <v>0.49</v>
      </c>
      <c r="F8396">
        <v>4</v>
      </c>
      <c r="G8396" s="1">
        <v>45062</v>
      </c>
      <c r="H8396" s="1">
        <v>45066</v>
      </c>
      <c r="I8396" t="s">
        <v>15</v>
      </c>
      <c r="J8396" t="s">
        <v>22</v>
      </c>
      <c r="K8396" s="2">
        <v>36.75</v>
      </c>
      <c r="L8396" t="s">
        <v>48</v>
      </c>
      <c r="M8396">
        <f>YEAR(Table1[[#This Row],[order_date]])</f>
        <v>2023</v>
      </c>
      <c r="N8396">
        <f>MONTH(Table1[[#This Row],[order_date]])</f>
        <v>5</v>
      </c>
      <c r="O8396" s="3">
        <f>Table1[[#This Row],[sales]]-Table1[[#This Row],[profit]]</f>
        <v>252.8</v>
      </c>
      <c r="P8396" s="3">
        <f>Table1[[#This Row],[sales]]*Table1[[#This Row],[quantity]]</f>
        <v>1158.2</v>
      </c>
      <c r="Q8396" s="9">
        <f>Table1[[#This Row],[delivery_date]]-Table1[[#This Row],[order_date]]</f>
        <v>4</v>
      </c>
    </row>
    <row r="8397" spans="1:17" x14ac:dyDescent="0.35">
      <c r="A8397" t="s">
        <v>8428</v>
      </c>
      <c r="B8397" t="s">
        <v>19</v>
      </c>
      <c r="C8397" t="s">
        <v>33</v>
      </c>
      <c r="D8397" s="2">
        <v>2495.5500000000002</v>
      </c>
      <c r="E8397">
        <v>0.44</v>
      </c>
      <c r="F8397">
        <v>4</v>
      </c>
      <c r="G8397" s="1">
        <v>45164</v>
      </c>
      <c r="H8397" s="1">
        <v>45167</v>
      </c>
      <c r="I8397" t="s">
        <v>31</v>
      </c>
      <c r="J8397" t="s">
        <v>27</v>
      </c>
      <c r="K8397" s="2">
        <v>483.25</v>
      </c>
      <c r="L8397" t="s">
        <v>39</v>
      </c>
      <c r="M8397">
        <f>YEAR(Table1[[#This Row],[order_date]])</f>
        <v>2023</v>
      </c>
      <c r="N8397">
        <f>MONTH(Table1[[#This Row],[order_date]])</f>
        <v>8</v>
      </c>
      <c r="O8397" s="3">
        <f>Table1[[#This Row],[sales]]-Table1[[#This Row],[profit]]</f>
        <v>2012.3000000000002</v>
      </c>
      <c r="P8397" s="3">
        <f>Table1[[#This Row],[sales]]*Table1[[#This Row],[quantity]]</f>
        <v>9982.2000000000007</v>
      </c>
      <c r="Q8397" s="9">
        <f>Table1[[#This Row],[delivery_date]]-Table1[[#This Row],[order_date]]</f>
        <v>3</v>
      </c>
    </row>
    <row r="8398" spans="1:17" x14ac:dyDescent="0.35">
      <c r="A8398" t="s">
        <v>8429</v>
      </c>
      <c r="B8398" t="s">
        <v>19</v>
      </c>
      <c r="C8398" t="s">
        <v>36</v>
      </c>
      <c r="D8398" s="2">
        <v>1351.04</v>
      </c>
      <c r="E8398">
        <v>0.48</v>
      </c>
      <c r="F8398">
        <v>8</v>
      </c>
      <c r="G8398" s="1">
        <v>44930</v>
      </c>
      <c r="H8398" s="1">
        <v>44932</v>
      </c>
      <c r="I8398" t="s">
        <v>21</v>
      </c>
      <c r="J8398" t="s">
        <v>16</v>
      </c>
      <c r="K8398" s="2">
        <v>74.02</v>
      </c>
      <c r="L8398" t="s">
        <v>48</v>
      </c>
      <c r="M8398">
        <f>YEAR(Table1[[#This Row],[order_date]])</f>
        <v>2023</v>
      </c>
      <c r="N8398">
        <f>MONTH(Table1[[#This Row],[order_date]])</f>
        <v>1</v>
      </c>
      <c r="O8398" s="3">
        <f>Table1[[#This Row],[sales]]-Table1[[#This Row],[profit]]</f>
        <v>1277.02</v>
      </c>
      <c r="P8398" s="3">
        <f>Table1[[#This Row],[sales]]*Table1[[#This Row],[quantity]]</f>
        <v>10808.32</v>
      </c>
      <c r="Q8398" s="9">
        <f>Table1[[#This Row],[delivery_date]]-Table1[[#This Row],[order_date]]</f>
        <v>2</v>
      </c>
    </row>
    <row r="8399" spans="1:17" x14ac:dyDescent="0.35">
      <c r="A8399" t="s">
        <v>8430</v>
      </c>
      <c r="B8399" t="s">
        <v>13</v>
      </c>
      <c r="C8399" t="s">
        <v>33</v>
      </c>
      <c r="D8399" s="2">
        <v>3482.84</v>
      </c>
      <c r="E8399">
        <v>0.37</v>
      </c>
      <c r="F8399">
        <v>5</v>
      </c>
      <c r="G8399" s="1">
        <v>45284</v>
      </c>
      <c r="H8399" s="1">
        <v>45290</v>
      </c>
      <c r="I8399" t="s">
        <v>31</v>
      </c>
      <c r="J8399" t="s">
        <v>16</v>
      </c>
      <c r="K8399" s="2">
        <v>427.68</v>
      </c>
      <c r="L8399" t="s">
        <v>48</v>
      </c>
      <c r="M8399">
        <f>YEAR(Table1[[#This Row],[order_date]])</f>
        <v>2023</v>
      </c>
      <c r="N8399">
        <f>MONTH(Table1[[#This Row],[order_date]])</f>
        <v>12</v>
      </c>
      <c r="O8399" s="3">
        <f>Table1[[#This Row],[sales]]-Table1[[#This Row],[profit]]</f>
        <v>3055.1600000000003</v>
      </c>
      <c r="P8399" s="3">
        <f>Table1[[#This Row],[sales]]*Table1[[#This Row],[quantity]]</f>
        <v>17414.2</v>
      </c>
      <c r="Q8399" s="9">
        <f>Table1[[#This Row],[delivery_date]]-Table1[[#This Row],[order_date]]</f>
        <v>6</v>
      </c>
    </row>
    <row r="8400" spans="1:17" x14ac:dyDescent="0.35">
      <c r="A8400" t="s">
        <v>8431</v>
      </c>
      <c r="B8400" t="s">
        <v>25</v>
      </c>
      <c r="C8400" t="s">
        <v>14</v>
      </c>
      <c r="D8400" s="2">
        <v>3304.07</v>
      </c>
      <c r="E8400">
        <v>0.08</v>
      </c>
      <c r="F8400">
        <v>8</v>
      </c>
      <c r="G8400" s="1">
        <v>45638</v>
      </c>
      <c r="H8400" s="1">
        <v>45645</v>
      </c>
      <c r="I8400" t="s">
        <v>21</v>
      </c>
      <c r="J8400" t="s">
        <v>27</v>
      </c>
      <c r="K8400" s="2">
        <v>264.3</v>
      </c>
      <c r="L8400" t="s">
        <v>17</v>
      </c>
      <c r="M8400">
        <f>YEAR(Table1[[#This Row],[order_date]])</f>
        <v>2024</v>
      </c>
      <c r="N8400">
        <f>MONTH(Table1[[#This Row],[order_date]])</f>
        <v>12</v>
      </c>
      <c r="O8400" s="3">
        <f>Table1[[#This Row],[sales]]-Table1[[#This Row],[profit]]</f>
        <v>3039.77</v>
      </c>
      <c r="P8400" s="3">
        <f>Table1[[#This Row],[sales]]*Table1[[#This Row],[quantity]]</f>
        <v>26432.560000000001</v>
      </c>
      <c r="Q8400" s="9">
        <f>Table1[[#This Row],[delivery_date]]-Table1[[#This Row],[order_date]]</f>
        <v>7</v>
      </c>
    </row>
    <row r="8401" spans="1:17" x14ac:dyDescent="0.35">
      <c r="A8401" t="s">
        <v>8432</v>
      </c>
      <c r="B8401" t="s">
        <v>25</v>
      </c>
      <c r="C8401" t="s">
        <v>26</v>
      </c>
      <c r="D8401" s="2">
        <v>2755.9</v>
      </c>
      <c r="E8401">
        <v>0.28000000000000003</v>
      </c>
      <c r="F8401">
        <v>8</v>
      </c>
      <c r="G8401" s="1">
        <v>44999</v>
      </c>
      <c r="H8401" s="1">
        <v>45006</v>
      </c>
      <c r="I8401" t="s">
        <v>31</v>
      </c>
      <c r="J8401" t="s">
        <v>16</v>
      </c>
      <c r="K8401" s="2">
        <v>569.97</v>
      </c>
      <c r="L8401" t="s">
        <v>34</v>
      </c>
      <c r="M8401">
        <f>YEAR(Table1[[#This Row],[order_date]])</f>
        <v>2023</v>
      </c>
      <c r="N8401">
        <f>MONTH(Table1[[#This Row],[order_date]])</f>
        <v>3</v>
      </c>
      <c r="O8401" s="3">
        <f>Table1[[#This Row],[sales]]-Table1[[#This Row],[profit]]</f>
        <v>2185.9300000000003</v>
      </c>
      <c r="P8401" s="3">
        <f>Table1[[#This Row],[sales]]*Table1[[#This Row],[quantity]]</f>
        <v>22047.200000000001</v>
      </c>
      <c r="Q8401" s="9">
        <f>Table1[[#This Row],[delivery_date]]-Table1[[#This Row],[order_date]]</f>
        <v>7</v>
      </c>
    </row>
    <row r="8402" spans="1:17" x14ac:dyDescent="0.35">
      <c r="A8402" t="s">
        <v>8433</v>
      </c>
      <c r="B8402" t="s">
        <v>41</v>
      </c>
      <c r="C8402" t="s">
        <v>36</v>
      </c>
      <c r="D8402" s="2">
        <v>1828.93</v>
      </c>
      <c r="E8402">
        <v>0.37</v>
      </c>
      <c r="F8402">
        <v>6</v>
      </c>
      <c r="G8402" s="1">
        <v>44967</v>
      </c>
      <c r="H8402" s="1">
        <v>44968</v>
      </c>
      <c r="I8402" t="s">
        <v>21</v>
      </c>
      <c r="J8402" t="s">
        <v>27</v>
      </c>
      <c r="K8402" s="2">
        <v>417.54</v>
      </c>
      <c r="L8402" t="s">
        <v>48</v>
      </c>
      <c r="M8402">
        <f>YEAR(Table1[[#This Row],[order_date]])</f>
        <v>2023</v>
      </c>
      <c r="N8402">
        <f>MONTH(Table1[[#This Row],[order_date]])</f>
        <v>2</v>
      </c>
      <c r="O8402" s="3">
        <f>Table1[[#This Row],[sales]]-Table1[[#This Row],[profit]]</f>
        <v>1411.39</v>
      </c>
      <c r="P8402" s="3">
        <f>Table1[[#This Row],[sales]]*Table1[[#This Row],[quantity]]</f>
        <v>10973.58</v>
      </c>
      <c r="Q8402" s="9">
        <f>Table1[[#This Row],[delivery_date]]-Table1[[#This Row],[order_date]]</f>
        <v>1</v>
      </c>
    </row>
    <row r="8403" spans="1:17" x14ac:dyDescent="0.35">
      <c r="A8403" t="s">
        <v>8434</v>
      </c>
      <c r="B8403" t="s">
        <v>13</v>
      </c>
      <c r="C8403" t="s">
        <v>26</v>
      </c>
      <c r="D8403" s="2">
        <v>4267.24</v>
      </c>
      <c r="E8403">
        <v>0.26</v>
      </c>
      <c r="F8403">
        <v>5</v>
      </c>
      <c r="G8403" s="1">
        <v>45422</v>
      </c>
      <c r="H8403" s="1">
        <v>45428</v>
      </c>
      <c r="I8403" t="s">
        <v>15</v>
      </c>
      <c r="J8403" t="s">
        <v>16</v>
      </c>
      <c r="K8403" s="2">
        <v>236.81</v>
      </c>
      <c r="L8403" t="s">
        <v>39</v>
      </c>
      <c r="M8403">
        <f>YEAR(Table1[[#This Row],[order_date]])</f>
        <v>2024</v>
      </c>
      <c r="N8403">
        <f>MONTH(Table1[[#This Row],[order_date]])</f>
        <v>5</v>
      </c>
      <c r="O8403" s="3">
        <f>Table1[[#This Row],[sales]]-Table1[[#This Row],[profit]]</f>
        <v>4030.43</v>
      </c>
      <c r="P8403" s="3">
        <f>Table1[[#This Row],[sales]]*Table1[[#This Row],[quantity]]</f>
        <v>21336.199999999997</v>
      </c>
      <c r="Q8403" s="9">
        <f>Table1[[#This Row],[delivery_date]]-Table1[[#This Row],[order_date]]</f>
        <v>6</v>
      </c>
    </row>
    <row r="8404" spans="1:17" x14ac:dyDescent="0.35">
      <c r="A8404" t="s">
        <v>8435</v>
      </c>
      <c r="B8404" t="s">
        <v>13</v>
      </c>
      <c r="C8404" t="s">
        <v>20</v>
      </c>
      <c r="D8404" s="2">
        <v>3577.54</v>
      </c>
      <c r="E8404">
        <v>0.28000000000000003</v>
      </c>
      <c r="F8404">
        <v>2</v>
      </c>
      <c r="G8404" s="1">
        <v>45351</v>
      </c>
      <c r="H8404" s="1">
        <v>45352</v>
      </c>
      <c r="I8404" t="s">
        <v>21</v>
      </c>
      <c r="J8404" t="s">
        <v>27</v>
      </c>
      <c r="K8404" s="2">
        <v>1015.47</v>
      </c>
      <c r="L8404" t="s">
        <v>23</v>
      </c>
      <c r="M8404">
        <f>YEAR(Table1[[#This Row],[order_date]])</f>
        <v>2024</v>
      </c>
      <c r="N8404">
        <f>MONTH(Table1[[#This Row],[order_date]])</f>
        <v>2</v>
      </c>
      <c r="O8404" s="3">
        <f>Table1[[#This Row],[sales]]-Table1[[#This Row],[profit]]</f>
        <v>2562.0699999999997</v>
      </c>
      <c r="P8404" s="3">
        <f>Table1[[#This Row],[sales]]*Table1[[#This Row],[quantity]]</f>
        <v>7155.08</v>
      </c>
      <c r="Q8404" s="9">
        <f>Table1[[#This Row],[delivery_date]]-Table1[[#This Row],[order_date]]</f>
        <v>1</v>
      </c>
    </row>
    <row r="8405" spans="1:17" x14ac:dyDescent="0.35">
      <c r="A8405" t="s">
        <v>8436</v>
      </c>
      <c r="B8405" t="s">
        <v>19</v>
      </c>
      <c r="C8405" t="s">
        <v>36</v>
      </c>
      <c r="D8405" s="2">
        <v>1430.48</v>
      </c>
      <c r="E8405">
        <v>0.28999999999999998</v>
      </c>
      <c r="F8405">
        <v>1</v>
      </c>
      <c r="G8405" s="1">
        <v>45469</v>
      </c>
      <c r="H8405" s="1">
        <v>45470</v>
      </c>
      <c r="I8405" t="s">
        <v>15</v>
      </c>
      <c r="J8405" t="s">
        <v>16</v>
      </c>
      <c r="K8405" s="2">
        <v>335.01</v>
      </c>
      <c r="L8405" t="s">
        <v>17</v>
      </c>
      <c r="M8405">
        <f>YEAR(Table1[[#This Row],[order_date]])</f>
        <v>2024</v>
      </c>
      <c r="N8405">
        <f>MONTH(Table1[[#This Row],[order_date]])</f>
        <v>6</v>
      </c>
      <c r="O8405" s="3">
        <f>Table1[[#This Row],[sales]]-Table1[[#This Row],[profit]]</f>
        <v>1095.47</v>
      </c>
      <c r="P8405" s="3">
        <f>Table1[[#This Row],[sales]]*Table1[[#This Row],[quantity]]</f>
        <v>1430.48</v>
      </c>
      <c r="Q8405" s="9">
        <f>Table1[[#This Row],[delivery_date]]-Table1[[#This Row],[order_date]]</f>
        <v>1</v>
      </c>
    </row>
    <row r="8406" spans="1:17" x14ac:dyDescent="0.35">
      <c r="A8406" t="s">
        <v>8437</v>
      </c>
      <c r="B8406" t="s">
        <v>19</v>
      </c>
      <c r="C8406" t="s">
        <v>33</v>
      </c>
      <c r="D8406" s="2">
        <v>2558.27</v>
      </c>
      <c r="E8406">
        <v>0.23</v>
      </c>
      <c r="F8406">
        <v>7</v>
      </c>
      <c r="G8406" s="1">
        <v>45021</v>
      </c>
      <c r="H8406" s="1">
        <v>45023</v>
      </c>
      <c r="I8406" t="s">
        <v>15</v>
      </c>
      <c r="J8406" t="s">
        <v>22</v>
      </c>
      <c r="K8406" s="2">
        <v>338.77</v>
      </c>
      <c r="L8406" t="s">
        <v>39</v>
      </c>
      <c r="M8406">
        <f>YEAR(Table1[[#This Row],[order_date]])</f>
        <v>2023</v>
      </c>
      <c r="N8406">
        <f>MONTH(Table1[[#This Row],[order_date]])</f>
        <v>4</v>
      </c>
      <c r="O8406" s="3">
        <f>Table1[[#This Row],[sales]]-Table1[[#This Row],[profit]]</f>
        <v>2219.5</v>
      </c>
      <c r="P8406" s="3">
        <f>Table1[[#This Row],[sales]]*Table1[[#This Row],[quantity]]</f>
        <v>17907.89</v>
      </c>
      <c r="Q8406" s="9">
        <f>Table1[[#This Row],[delivery_date]]-Table1[[#This Row],[order_date]]</f>
        <v>2</v>
      </c>
    </row>
    <row r="8407" spans="1:17" x14ac:dyDescent="0.35">
      <c r="A8407" t="s">
        <v>8438</v>
      </c>
      <c r="B8407" t="s">
        <v>19</v>
      </c>
      <c r="C8407" t="s">
        <v>26</v>
      </c>
      <c r="D8407" s="2">
        <v>865.73</v>
      </c>
      <c r="E8407">
        <v>0.15</v>
      </c>
      <c r="F8407">
        <v>7</v>
      </c>
      <c r="G8407" s="1">
        <v>44986</v>
      </c>
      <c r="H8407" s="1">
        <v>44991</v>
      </c>
      <c r="I8407" t="s">
        <v>15</v>
      </c>
      <c r="J8407" t="s">
        <v>22</v>
      </c>
      <c r="K8407" s="2">
        <v>199.61</v>
      </c>
      <c r="L8407" t="s">
        <v>17</v>
      </c>
      <c r="M8407">
        <f>YEAR(Table1[[#This Row],[order_date]])</f>
        <v>2023</v>
      </c>
      <c r="N8407">
        <f>MONTH(Table1[[#This Row],[order_date]])</f>
        <v>3</v>
      </c>
      <c r="O8407" s="3">
        <f>Table1[[#This Row],[sales]]-Table1[[#This Row],[profit]]</f>
        <v>666.12</v>
      </c>
      <c r="P8407" s="3">
        <f>Table1[[#This Row],[sales]]*Table1[[#This Row],[quantity]]</f>
        <v>6060.1100000000006</v>
      </c>
      <c r="Q8407" s="9">
        <f>Table1[[#This Row],[delivery_date]]-Table1[[#This Row],[order_date]]</f>
        <v>5</v>
      </c>
    </row>
    <row r="8408" spans="1:17" x14ac:dyDescent="0.35">
      <c r="A8408" t="s">
        <v>8439</v>
      </c>
      <c r="B8408" t="s">
        <v>41</v>
      </c>
      <c r="C8408" t="s">
        <v>20</v>
      </c>
      <c r="D8408" s="2">
        <v>1711</v>
      </c>
      <c r="E8408">
        <v>0.32</v>
      </c>
      <c r="F8408">
        <v>2</v>
      </c>
      <c r="G8408" s="1">
        <v>45361</v>
      </c>
      <c r="H8408" s="1">
        <v>45363</v>
      </c>
      <c r="I8408" t="s">
        <v>21</v>
      </c>
      <c r="J8408" t="s">
        <v>16</v>
      </c>
      <c r="K8408" s="2">
        <v>280.47000000000003</v>
      </c>
      <c r="L8408" t="s">
        <v>23</v>
      </c>
      <c r="M8408">
        <f>YEAR(Table1[[#This Row],[order_date]])</f>
        <v>2024</v>
      </c>
      <c r="N8408">
        <f>MONTH(Table1[[#This Row],[order_date]])</f>
        <v>3</v>
      </c>
      <c r="O8408" s="3">
        <f>Table1[[#This Row],[sales]]-Table1[[#This Row],[profit]]</f>
        <v>1430.53</v>
      </c>
      <c r="P8408" s="3">
        <f>Table1[[#This Row],[sales]]*Table1[[#This Row],[quantity]]</f>
        <v>3422</v>
      </c>
      <c r="Q8408" s="9">
        <f>Table1[[#This Row],[delivery_date]]-Table1[[#This Row],[order_date]]</f>
        <v>2</v>
      </c>
    </row>
    <row r="8409" spans="1:17" x14ac:dyDescent="0.35">
      <c r="A8409" t="s">
        <v>8440</v>
      </c>
      <c r="B8409" t="s">
        <v>41</v>
      </c>
      <c r="C8409" t="s">
        <v>36</v>
      </c>
      <c r="D8409" s="2">
        <v>4985.99</v>
      </c>
      <c r="E8409">
        <v>0.03</v>
      </c>
      <c r="F8409">
        <v>3</v>
      </c>
      <c r="G8409" s="1">
        <v>45381</v>
      </c>
      <c r="H8409" s="1">
        <v>45382</v>
      </c>
      <c r="I8409" t="s">
        <v>31</v>
      </c>
      <c r="J8409" t="s">
        <v>27</v>
      </c>
      <c r="K8409" s="2">
        <v>1094.6500000000001</v>
      </c>
      <c r="L8409" t="s">
        <v>17</v>
      </c>
      <c r="M8409">
        <f>YEAR(Table1[[#This Row],[order_date]])</f>
        <v>2024</v>
      </c>
      <c r="N8409">
        <f>MONTH(Table1[[#This Row],[order_date]])</f>
        <v>3</v>
      </c>
      <c r="O8409" s="3">
        <f>Table1[[#This Row],[sales]]-Table1[[#This Row],[profit]]</f>
        <v>3891.3399999999997</v>
      </c>
      <c r="P8409" s="3">
        <f>Table1[[#This Row],[sales]]*Table1[[#This Row],[quantity]]</f>
        <v>14957.97</v>
      </c>
      <c r="Q8409" s="9">
        <f>Table1[[#This Row],[delivery_date]]-Table1[[#This Row],[order_date]]</f>
        <v>1</v>
      </c>
    </row>
    <row r="8410" spans="1:17" x14ac:dyDescent="0.35">
      <c r="A8410" t="s">
        <v>8441</v>
      </c>
      <c r="B8410" t="s">
        <v>19</v>
      </c>
      <c r="C8410" t="s">
        <v>20</v>
      </c>
      <c r="D8410" s="2">
        <v>1196.8399999999999</v>
      </c>
      <c r="E8410">
        <v>0.09</v>
      </c>
      <c r="F8410">
        <v>8</v>
      </c>
      <c r="G8410" s="1">
        <v>44951</v>
      </c>
      <c r="H8410" s="1">
        <v>44956</v>
      </c>
      <c r="I8410" t="s">
        <v>31</v>
      </c>
      <c r="J8410" t="s">
        <v>27</v>
      </c>
      <c r="K8410" s="2">
        <v>186.09</v>
      </c>
      <c r="L8410" t="s">
        <v>48</v>
      </c>
      <c r="M8410">
        <f>YEAR(Table1[[#This Row],[order_date]])</f>
        <v>2023</v>
      </c>
      <c r="N8410">
        <f>MONTH(Table1[[#This Row],[order_date]])</f>
        <v>1</v>
      </c>
      <c r="O8410" s="3">
        <f>Table1[[#This Row],[sales]]-Table1[[#This Row],[profit]]</f>
        <v>1010.7499999999999</v>
      </c>
      <c r="P8410" s="3">
        <f>Table1[[#This Row],[sales]]*Table1[[#This Row],[quantity]]</f>
        <v>9574.7199999999993</v>
      </c>
      <c r="Q8410" s="9">
        <f>Table1[[#This Row],[delivery_date]]-Table1[[#This Row],[order_date]]</f>
        <v>5</v>
      </c>
    </row>
    <row r="8411" spans="1:17" x14ac:dyDescent="0.35">
      <c r="A8411" t="s">
        <v>8442</v>
      </c>
      <c r="B8411" t="s">
        <v>13</v>
      </c>
      <c r="C8411" t="s">
        <v>33</v>
      </c>
      <c r="D8411" s="2">
        <v>3521.68</v>
      </c>
      <c r="E8411">
        <v>0.46</v>
      </c>
      <c r="F8411">
        <v>4</v>
      </c>
      <c r="G8411" s="1">
        <v>45635</v>
      </c>
      <c r="H8411" s="1">
        <v>45639</v>
      </c>
      <c r="I8411" t="s">
        <v>15</v>
      </c>
      <c r="J8411" t="s">
        <v>27</v>
      </c>
      <c r="K8411" s="2">
        <v>565.15</v>
      </c>
      <c r="L8411" t="s">
        <v>17</v>
      </c>
      <c r="M8411">
        <f>YEAR(Table1[[#This Row],[order_date]])</f>
        <v>2024</v>
      </c>
      <c r="N8411">
        <f>MONTH(Table1[[#This Row],[order_date]])</f>
        <v>12</v>
      </c>
      <c r="O8411" s="3">
        <f>Table1[[#This Row],[sales]]-Table1[[#This Row],[profit]]</f>
        <v>2956.5299999999997</v>
      </c>
      <c r="P8411" s="3">
        <f>Table1[[#This Row],[sales]]*Table1[[#This Row],[quantity]]</f>
        <v>14086.72</v>
      </c>
      <c r="Q8411" s="9">
        <f>Table1[[#This Row],[delivery_date]]-Table1[[#This Row],[order_date]]</f>
        <v>4</v>
      </c>
    </row>
    <row r="8412" spans="1:17" x14ac:dyDescent="0.35">
      <c r="A8412" t="s">
        <v>8443</v>
      </c>
      <c r="B8412" t="s">
        <v>41</v>
      </c>
      <c r="C8412" t="s">
        <v>36</v>
      </c>
      <c r="D8412" s="2">
        <v>1268.25</v>
      </c>
      <c r="E8412">
        <v>0.24</v>
      </c>
      <c r="F8412">
        <v>5</v>
      </c>
      <c r="G8412" s="1">
        <v>45502</v>
      </c>
      <c r="H8412" s="1">
        <v>45504</v>
      </c>
      <c r="I8412" t="s">
        <v>31</v>
      </c>
      <c r="J8412" t="s">
        <v>27</v>
      </c>
      <c r="K8412" s="2">
        <v>123.29</v>
      </c>
      <c r="L8412" t="s">
        <v>34</v>
      </c>
      <c r="M8412">
        <f>YEAR(Table1[[#This Row],[order_date]])</f>
        <v>2024</v>
      </c>
      <c r="N8412">
        <f>MONTH(Table1[[#This Row],[order_date]])</f>
        <v>7</v>
      </c>
      <c r="O8412" s="3">
        <f>Table1[[#This Row],[sales]]-Table1[[#This Row],[profit]]</f>
        <v>1144.96</v>
      </c>
      <c r="P8412" s="3">
        <f>Table1[[#This Row],[sales]]*Table1[[#This Row],[quantity]]</f>
        <v>6341.25</v>
      </c>
      <c r="Q8412" s="9">
        <f>Table1[[#This Row],[delivery_date]]-Table1[[#This Row],[order_date]]</f>
        <v>2</v>
      </c>
    </row>
    <row r="8413" spans="1:17" x14ac:dyDescent="0.35">
      <c r="A8413" t="s">
        <v>8444</v>
      </c>
      <c r="B8413" t="s">
        <v>13</v>
      </c>
      <c r="C8413" t="s">
        <v>20</v>
      </c>
      <c r="D8413" s="2">
        <v>4696.8599999999997</v>
      </c>
      <c r="E8413">
        <v>0.41</v>
      </c>
      <c r="F8413">
        <v>7</v>
      </c>
      <c r="G8413" s="1">
        <v>45364</v>
      </c>
      <c r="H8413" s="1">
        <v>45367</v>
      </c>
      <c r="I8413" t="s">
        <v>21</v>
      </c>
      <c r="J8413" t="s">
        <v>16</v>
      </c>
      <c r="K8413" s="2">
        <v>1253.05</v>
      </c>
      <c r="L8413" t="s">
        <v>39</v>
      </c>
      <c r="M8413">
        <f>YEAR(Table1[[#This Row],[order_date]])</f>
        <v>2024</v>
      </c>
      <c r="N8413">
        <f>MONTH(Table1[[#This Row],[order_date]])</f>
        <v>3</v>
      </c>
      <c r="O8413" s="3">
        <f>Table1[[#This Row],[sales]]-Table1[[#This Row],[profit]]</f>
        <v>3443.8099999999995</v>
      </c>
      <c r="P8413" s="3">
        <f>Table1[[#This Row],[sales]]*Table1[[#This Row],[quantity]]</f>
        <v>32878.019999999997</v>
      </c>
      <c r="Q8413" s="9">
        <f>Table1[[#This Row],[delivery_date]]-Table1[[#This Row],[order_date]]</f>
        <v>3</v>
      </c>
    </row>
    <row r="8414" spans="1:17" x14ac:dyDescent="0.35">
      <c r="A8414" t="s">
        <v>8445</v>
      </c>
      <c r="B8414" t="s">
        <v>13</v>
      </c>
      <c r="C8414" t="s">
        <v>14</v>
      </c>
      <c r="D8414" s="2">
        <v>1619.65</v>
      </c>
      <c r="E8414">
        <v>0.36</v>
      </c>
      <c r="F8414">
        <v>8</v>
      </c>
      <c r="G8414" s="1">
        <v>45288</v>
      </c>
      <c r="H8414" s="1">
        <v>45295</v>
      </c>
      <c r="I8414" t="s">
        <v>31</v>
      </c>
      <c r="J8414" t="s">
        <v>16</v>
      </c>
      <c r="K8414" s="2">
        <v>450.69</v>
      </c>
      <c r="L8414" t="s">
        <v>23</v>
      </c>
      <c r="M8414">
        <f>YEAR(Table1[[#This Row],[order_date]])</f>
        <v>2023</v>
      </c>
      <c r="N8414">
        <f>MONTH(Table1[[#This Row],[order_date]])</f>
        <v>12</v>
      </c>
      <c r="O8414" s="3">
        <f>Table1[[#This Row],[sales]]-Table1[[#This Row],[profit]]</f>
        <v>1168.96</v>
      </c>
      <c r="P8414" s="3">
        <f>Table1[[#This Row],[sales]]*Table1[[#This Row],[quantity]]</f>
        <v>12957.2</v>
      </c>
      <c r="Q8414" s="9">
        <f>Table1[[#This Row],[delivery_date]]-Table1[[#This Row],[order_date]]</f>
        <v>7</v>
      </c>
    </row>
    <row r="8415" spans="1:17" x14ac:dyDescent="0.35">
      <c r="A8415" t="s">
        <v>8446</v>
      </c>
      <c r="B8415" t="s">
        <v>25</v>
      </c>
      <c r="C8415" t="s">
        <v>36</v>
      </c>
      <c r="D8415" s="2">
        <v>1798.78</v>
      </c>
      <c r="E8415">
        <v>0.16</v>
      </c>
      <c r="F8415">
        <v>1</v>
      </c>
      <c r="G8415" s="1">
        <v>45261</v>
      </c>
      <c r="H8415" s="1">
        <v>45264</v>
      </c>
      <c r="I8415" t="s">
        <v>15</v>
      </c>
      <c r="J8415" t="s">
        <v>22</v>
      </c>
      <c r="K8415" s="2">
        <v>269.41000000000003</v>
      </c>
      <c r="L8415" t="s">
        <v>28</v>
      </c>
      <c r="M8415">
        <f>YEAR(Table1[[#This Row],[order_date]])</f>
        <v>2023</v>
      </c>
      <c r="N8415">
        <f>MONTH(Table1[[#This Row],[order_date]])</f>
        <v>12</v>
      </c>
      <c r="O8415" s="3">
        <f>Table1[[#This Row],[sales]]-Table1[[#This Row],[profit]]</f>
        <v>1529.37</v>
      </c>
      <c r="P8415" s="3">
        <f>Table1[[#This Row],[sales]]*Table1[[#This Row],[quantity]]</f>
        <v>1798.78</v>
      </c>
      <c r="Q8415" s="9">
        <f>Table1[[#This Row],[delivery_date]]-Table1[[#This Row],[order_date]]</f>
        <v>3</v>
      </c>
    </row>
    <row r="8416" spans="1:17" x14ac:dyDescent="0.35">
      <c r="A8416" t="s">
        <v>8447</v>
      </c>
      <c r="B8416" t="s">
        <v>19</v>
      </c>
      <c r="C8416" t="s">
        <v>36</v>
      </c>
      <c r="D8416" s="2">
        <v>3009.91</v>
      </c>
      <c r="E8416">
        <v>0.4</v>
      </c>
      <c r="F8416">
        <v>7</v>
      </c>
      <c r="G8416" s="1">
        <v>45103</v>
      </c>
      <c r="H8416" s="1">
        <v>45106</v>
      </c>
      <c r="I8416" t="s">
        <v>21</v>
      </c>
      <c r="J8416" t="s">
        <v>16</v>
      </c>
      <c r="K8416" s="2">
        <v>441.78</v>
      </c>
      <c r="L8416" t="s">
        <v>17</v>
      </c>
      <c r="M8416">
        <f>YEAR(Table1[[#This Row],[order_date]])</f>
        <v>2023</v>
      </c>
      <c r="N8416">
        <f>MONTH(Table1[[#This Row],[order_date]])</f>
        <v>6</v>
      </c>
      <c r="O8416" s="3">
        <f>Table1[[#This Row],[sales]]-Table1[[#This Row],[profit]]</f>
        <v>2568.13</v>
      </c>
      <c r="P8416" s="3">
        <f>Table1[[#This Row],[sales]]*Table1[[#This Row],[quantity]]</f>
        <v>21069.37</v>
      </c>
      <c r="Q8416" s="9">
        <f>Table1[[#This Row],[delivery_date]]-Table1[[#This Row],[order_date]]</f>
        <v>3</v>
      </c>
    </row>
    <row r="8417" spans="1:17" x14ac:dyDescent="0.35">
      <c r="A8417" t="s">
        <v>8448</v>
      </c>
      <c r="B8417" t="s">
        <v>25</v>
      </c>
      <c r="C8417" t="s">
        <v>36</v>
      </c>
      <c r="D8417" s="2">
        <v>2981.75</v>
      </c>
      <c r="E8417">
        <v>0.05</v>
      </c>
      <c r="F8417">
        <v>3</v>
      </c>
      <c r="G8417" s="1">
        <v>45628</v>
      </c>
      <c r="H8417" s="1">
        <v>45630</v>
      </c>
      <c r="I8417" t="s">
        <v>31</v>
      </c>
      <c r="J8417" t="s">
        <v>22</v>
      </c>
      <c r="K8417" s="2">
        <v>266.99</v>
      </c>
      <c r="L8417" t="s">
        <v>48</v>
      </c>
      <c r="M8417">
        <f>YEAR(Table1[[#This Row],[order_date]])</f>
        <v>2024</v>
      </c>
      <c r="N8417">
        <f>MONTH(Table1[[#This Row],[order_date]])</f>
        <v>12</v>
      </c>
      <c r="O8417" s="3">
        <f>Table1[[#This Row],[sales]]-Table1[[#This Row],[profit]]</f>
        <v>2714.76</v>
      </c>
      <c r="P8417" s="3">
        <f>Table1[[#This Row],[sales]]*Table1[[#This Row],[quantity]]</f>
        <v>8945.25</v>
      </c>
      <c r="Q8417" s="9">
        <f>Table1[[#This Row],[delivery_date]]-Table1[[#This Row],[order_date]]</f>
        <v>2</v>
      </c>
    </row>
    <row r="8418" spans="1:17" x14ac:dyDescent="0.35">
      <c r="A8418" t="s">
        <v>8449</v>
      </c>
      <c r="B8418" t="s">
        <v>19</v>
      </c>
      <c r="C8418" t="s">
        <v>36</v>
      </c>
      <c r="D8418" s="2">
        <v>2937.47</v>
      </c>
      <c r="E8418">
        <v>0.44</v>
      </c>
      <c r="F8418">
        <v>5</v>
      </c>
      <c r="G8418" s="1">
        <v>44978</v>
      </c>
      <c r="H8418" s="1">
        <v>44982</v>
      </c>
      <c r="I8418" t="s">
        <v>31</v>
      </c>
      <c r="J8418" t="s">
        <v>16</v>
      </c>
      <c r="K8418" s="2">
        <v>384.98</v>
      </c>
      <c r="L8418" t="s">
        <v>28</v>
      </c>
      <c r="M8418">
        <f>YEAR(Table1[[#This Row],[order_date]])</f>
        <v>2023</v>
      </c>
      <c r="N8418">
        <f>MONTH(Table1[[#This Row],[order_date]])</f>
        <v>2</v>
      </c>
      <c r="O8418" s="3">
        <f>Table1[[#This Row],[sales]]-Table1[[#This Row],[profit]]</f>
        <v>2552.4899999999998</v>
      </c>
      <c r="P8418" s="3">
        <f>Table1[[#This Row],[sales]]*Table1[[#This Row],[quantity]]</f>
        <v>14687.349999999999</v>
      </c>
      <c r="Q8418" s="9">
        <f>Table1[[#This Row],[delivery_date]]-Table1[[#This Row],[order_date]]</f>
        <v>4</v>
      </c>
    </row>
    <row r="8419" spans="1:17" x14ac:dyDescent="0.35">
      <c r="A8419" t="s">
        <v>8450</v>
      </c>
      <c r="B8419" t="s">
        <v>19</v>
      </c>
      <c r="C8419" t="s">
        <v>14</v>
      </c>
      <c r="D8419" s="2">
        <v>2908.95</v>
      </c>
      <c r="E8419">
        <v>0.34</v>
      </c>
      <c r="F8419">
        <v>1</v>
      </c>
      <c r="G8419" s="1">
        <v>44957</v>
      </c>
      <c r="H8419" s="1">
        <v>44962</v>
      </c>
      <c r="I8419" t="s">
        <v>21</v>
      </c>
      <c r="J8419" t="s">
        <v>16</v>
      </c>
      <c r="K8419" s="2">
        <v>728.74</v>
      </c>
      <c r="L8419" t="s">
        <v>34</v>
      </c>
      <c r="M8419">
        <f>YEAR(Table1[[#This Row],[order_date]])</f>
        <v>2023</v>
      </c>
      <c r="N8419">
        <f>MONTH(Table1[[#This Row],[order_date]])</f>
        <v>1</v>
      </c>
      <c r="O8419" s="3">
        <f>Table1[[#This Row],[sales]]-Table1[[#This Row],[profit]]</f>
        <v>2180.21</v>
      </c>
      <c r="P8419" s="3">
        <f>Table1[[#This Row],[sales]]*Table1[[#This Row],[quantity]]</f>
        <v>2908.95</v>
      </c>
      <c r="Q8419" s="9">
        <f>Table1[[#This Row],[delivery_date]]-Table1[[#This Row],[order_date]]</f>
        <v>5</v>
      </c>
    </row>
    <row r="8420" spans="1:17" x14ac:dyDescent="0.35">
      <c r="A8420" t="s">
        <v>8451</v>
      </c>
      <c r="B8420" t="s">
        <v>13</v>
      </c>
      <c r="C8420" t="s">
        <v>33</v>
      </c>
      <c r="D8420" s="2">
        <v>1629.72</v>
      </c>
      <c r="E8420">
        <v>0.46</v>
      </c>
      <c r="F8420">
        <v>3</v>
      </c>
      <c r="G8420" s="1">
        <v>45110</v>
      </c>
      <c r="H8420" s="1">
        <v>45112</v>
      </c>
      <c r="I8420" t="s">
        <v>31</v>
      </c>
      <c r="J8420" t="s">
        <v>16</v>
      </c>
      <c r="K8420" s="2">
        <v>251.15</v>
      </c>
      <c r="L8420" t="s">
        <v>23</v>
      </c>
      <c r="M8420">
        <f>YEAR(Table1[[#This Row],[order_date]])</f>
        <v>2023</v>
      </c>
      <c r="N8420">
        <f>MONTH(Table1[[#This Row],[order_date]])</f>
        <v>7</v>
      </c>
      <c r="O8420" s="3">
        <f>Table1[[#This Row],[sales]]-Table1[[#This Row],[profit]]</f>
        <v>1378.57</v>
      </c>
      <c r="P8420" s="3">
        <f>Table1[[#This Row],[sales]]*Table1[[#This Row],[quantity]]</f>
        <v>4889.16</v>
      </c>
      <c r="Q8420" s="9">
        <f>Table1[[#This Row],[delivery_date]]-Table1[[#This Row],[order_date]]</f>
        <v>2</v>
      </c>
    </row>
    <row r="8421" spans="1:17" x14ac:dyDescent="0.35">
      <c r="A8421" t="s">
        <v>8452</v>
      </c>
      <c r="B8421" t="s">
        <v>19</v>
      </c>
      <c r="C8421" t="s">
        <v>14</v>
      </c>
      <c r="D8421" s="2">
        <v>2228.61</v>
      </c>
      <c r="E8421">
        <v>0.45</v>
      </c>
      <c r="F8421">
        <v>5</v>
      </c>
      <c r="G8421" s="1">
        <v>45043</v>
      </c>
      <c r="H8421" s="1">
        <v>45045</v>
      </c>
      <c r="I8421" t="s">
        <v>21</v>
      </c>
      <c r="J8421" t="s">
        <v>22</v>
      </c>
      <c r="K8421" s="2">
        <v>549.4</v>
      </c>
      <c r="L8421" t="s">
        <v>39</v>
      </c>
      <c r="M8421">
        <f>YEAR(Table1[[#This Row],[order_date]])</f>
        <v>2023</v>
      </c>
      <c r="N8421">
        <f>MONTH(Table1[[#This Row],[order_date]])</f>
        <v>4</v>
      </c>
      <c r="O8421" s="3">
        <f>Table1[[#This Row],[sales]]-Table1[[#This Row],[profit]]</f>
        <v>1679.21</v>
      </c>
      <c r="P8421" s="3">
        <f>Table1[[#This Row],[sales]]*Table1[[#This Row],[quantity]]</f>
        <v>11143.050000000001</v>
      </c>
      <c r="Q8421" s="9">
        <f>Table1[[#This Row],[delivery_date]]-Table1[[#This Row],[order_date]]</f>
        <v>2</v>
      </c>
    </row>
    <row r="8422" spans="1:17" x14ac:dyDescent="0.35">
      <c r="A8422" t="s">
        <v>8453</v>
      </c>
      <c r="B8422" t="s">
        <v>13</v>
      </c>
      <c r="C8422" t="s">
        <v>14</v>
      </c>
      <c r="D8422" s="2">
        <v>3007.82</v>
      </c>
      <c r="E8422">
        <v>0.19</v>
      </c>
      <c r="F8422">
        <v>1</v>
      </c>
      <c r="G8422" s="1">
        <v>44999</v>
      </c>
      <c r="H8422" s="1">
        <v>45001</v>
      </c>
      <c r="I8422" t="s">
        <v>15</v>
      </c>
      <c r="J8422" t="s">
        <v>22</v>
      </c>
      <c r="K8422" s="2">
        <v>792.82</v>
      </c>
      <c r="L8422" t="s">
        <v>34</v>
      </c>
      <c r="M8422">
        <f>YEAR(Table1[[#This Row],[order_date]])</f>
        <v>2023</v>
      </c>
      <c r="N8422">
        <f>MONTH(Table1[[#This Row],[order_date]])</f>
        <v>3</v>
      </c>
      <c r="O8422" s="3">
        <f>Table1[[#This Row],[sales]]-Table1[[#This Row],[profit]]</f>
        <v>2215</v>
      </c>
      <c r="P8422" s="3">
        <f>Table1[[#This Row],[sales]]*Table1[[#This Row],[quantity]]</f>
        <v>3007.82</v>
      </c>
      <c r="Q8422" s="9">
        <f>Table1[[#This Row],[delivery_date]]-Table1[[#This Row],[order_date]]</f>
        <v>2</v>
      </c>
    </row>
    <row r="8423" spans="1:17" x14ac:dyDescent="0.35">
      <c r="A8423" t="s">
        <v>8454</v>
      </c>
      <c r="B8423" t="s">
        <v>13</v>
      </c>
      <c r="C8423" t="s">
        <v>20</v>
      </c>
      <c r="D8423" s="2">
        <v>3389.22</v>
      </c>
      <c r="E8423">
        <v>0.43</v>
      </c>
      <c r="F8423">
        <v>2</v>
      </c>
      <c r="G8423" s="1">
        <v>45073</v>
      </c>
      <c r="H8423" s="1">
        <v>45078</v>
      </c>
      <c r="I8423" t="s">
        <v>21</v>
      </c>
      <c r="J8423" t="s">
        <v>16</v>
      </c>
      <c r="K8423" s="2">
        <v>460.08</v>
      </c>
      <c r="L8423" t="s">
        <v>48</v>
      </c>
      <c r="M8423">
        <f>YEAR(Table1[[#This Row],[order_date]])</f>
        <v>2023</v>
      </c>
      <c r="N8423">
        <f>MONTH(Table1[[#This Row],[order_date]])</f>
        <v>5</v>
      </c>
      <c r="O8423" s="3">
        <f>Table1[[#This Row],[sales]]-Table1[[#This Row],[profit]]</f>
        <v>2929.14</v>
      </c>
      <c r="P8423" s="3">
        <f>Table1[[#This Row],[sales]]*Table1[[#This Row],[quantity]]</f>
        <v>6778.44</v>
      </c>
      <c r="Q8423" s="9">
        <f>Table1[[#This Row],[delivery_date]]-Table1[[#This Row],[order_date]]</f>
        <v>5</v>
      </c>
    </row>
    <row r="8424" spans="1:17" x14ac:dyDescent="0.35">
      <c r="A8424" t="s">
        <v>8455</v>
      </c>
      <c r="B8424" t="s">
        <v>19</v>
      </c>
      <c r="C8424" t="s">
        <v>26</v>
      </c>
      <c r="D8424" s="2">
        <v>1340.33</v>
      </c>
      <c r="E8424">
        <v>0.28000000000000003</v>
      </c>
      <c r="F8424">
        <v>3</v>
      </c>
      <c r="G8424" s="1">
        <v>45050</v>
      </c>
      <c r="H8424" s="1">
        <v>45054</v>
      </c>
      <c r="I8424" t="s">
        <v>31</v>
      </c>
      <c r="J8424" t="s">
        <v>16</v>
      </c>
      <c r="K8424" s="2">
        <v>398.22</v>
      </c>
      <c r="L8424" t="s">
        <v>28</v>
      </c>
      <c r="M8424">
        <f>YEAR(Table1[[#This Row],[order_date]])</f>
        <v>2023</v>
      </c>
      <c r="N8424">
        <f>MONTH(Table1[[#This Row],[order_date]])</f>
        <v>5</v>
      </c>
      <c r="O8424" s="3">
        <f>Table1[[#This Row],[sales]]-Table1[[#This Row],[profit]]</f>
        <v>942.1099999999999</v>
      </c>
      <c r="P8424" s="3">
        <f>Table1[[#This Row],[sales]]*Table1[[#This Row],[quantity]]</f>
        <v>4020.99</v>
      </c>
      <c r="Q8424" s="9">
        <f>Table1[[#This Row],[delivery_date]]-Table1[[#This Row],[order_date]]</f>
        <v>4</v>
      </c>
    </row>
    <row r="8425" spans="1:17" x14ac:dyDescent="0.35">
      <c r="A8425" t="s">
        <v>8456</v>
      </c>
      <c r="B8425" t="s">
        <v>13</v>
      </c>
      <c r="C8425" t="s">
        <v>26</v>
      </c>
      <c r="D8425" s="2">
        <v>3537.23</v>
      </c>
      <c r="E8425">
        <v>0.08</v>
      </c>
      <c r="F8425">
        <v>8</v>
      </c>
      <c r="G8425" s="1">
        <v>45620</v>
      </c>
      <c r="H8425" s="1">
        <v>45627</v>
      </c>
      <c r="I8425" t="s">
        <v>31</v>
      </c>
      <c r="J8425" t="s">
        <v>27</v>
      </c>
      <c r="K8425" s="2">
        <v>702.74</v>
      </c>
      <c r="L8425" t="s">
        <v>23</v>
      </c>
      <c r="M8425">
        <f>YEAR(Table1[[#This Row],[order_date]])</f>
        <v>2024</v>
      </c>
      <c r="N8425">
        <f>MONTH(Table1[[#This Row],[order_date]])</f>
        <v>11</v>
      </c>
      <c r="O8425" s="3">
        <f>Table1[[#This Row],[sales]]-Table1[[#This Row],[profit]]</f>
        <v>2834.49</v>
      </c>
      <c r="P8425" s="3">
        <f>Table1[[#This Row],[sales]]*Table1[[#This Row],[quantity]]</f>
        <v>28297.84</v>
      </c>
      <c r="Q8425" s="9">
        <f>Table1[[#This Row],[delivery_date]]-Table1[[#This Row],[order_date]]</f>
        <v>7</v>
      </c>
    </row>
    <row r="8426" spans="1:17" x14ac:dyDescent="0.35">
      <c r="A8426" t="s">
        <v>8457</v>
      </c>
      <c r="B8426" t="s">
        <v>13</v>
      </c>
      <c r="C8426" t="s">
        <v>20</v>
      </c>
      <c r="D8426" s="2">
        <v>4624.05</v>
      </c>
      <c r="E8426">
        <v>0.41</v>
      </c>
      <c r="F8426">
        <v>5</v>
      </c>
      <c r="G8426" s="1">
        <v>45538</v>
      </c>
      <c r="H8426" s="1">
        <v>45540</v>
      </c>
      <c r="I8426" t="s">
        <v>15</v>
      </c>
      <c r="J8426" t="s">
        <v>22</v>
      </c>
      <c r="K8426" s="2">
        <v>619.69000000000005</v>
      </c>
      <c r="L8426" t="s">
        <v>34</v>
      </c>
      <c r="M8426">
        <f>YEAR(Table1[[#This Row],[order_date]])</f>
        <v>2024</v>
      </c>
      <c r="N8426">
        <f>MONTH(Table1[[#This Row],[order_date]])</f>
        <v>9</v>
      </c>
      <c r="O8426" s="3">
        <f>Table1[[#This Row],[sales]]-Table1[[#This Row],[profit]]</f>
        <v>4004.36</v>
      </c>
      <c r="P8426" s="3">
        <f>Table1[[#This Row],[sales]]*Table1[[#This Row],[quantity]]</f>
        <v>23120.25</v>
      </c>
      <c r="Q8426" s="9">
        <f>Table1[[#This Row],[delivery_date]]-Table1[[#This Row],[order_date]]</f>
        <v>2</v>
      </c>
    </row>
    <row r="8427" spans="1:17" x14ac:dyDescent="0.35">
      <c r="A8427" t="s">
        <v>8458</v>
      </c>
      <c r="B8427" t="s">
        <v>13</v>
      </c>
      <c r="C8427" t="s">
        <v>14</v>
      </c>
      <c r="D8427" s="2">
        <v>3813.85</v>
      </c>
      <c r="E8427">
        <v>0.45</v>
      </c>
      <c r="F8427">
        <v>5</v>
      </c>
      <c r="G8427" s="1">
        <v>45369</v>
      </c>
      <c r="H8427" s="1">
        <v>45375</v>
      </c>
      <c r="I8427" t="s">
        <v>31</v>
      </c>
      <c r="J8427" t="s">
        <v>22</v>
      </c>
      <c r="K8427" s="2">
        <v>300.54000000000002</v>
      </c>
      <c r="L8427" t="s">
        <v>17</v>
      </c>
      <c r="M8427">
        <f>YEAR(Table1[[#This Row],[order_date]])</f>
        <v>2024</v>
      </c>
      <c r="N8427">
        <f>MONTH(Table1[[#This Row],[order_date]])</f>
        <v>3</v>
      </c>
      <c r="O8427" s="3">
        <f>Table1[[#This Row],[sales]]-Table1[[#This Row],[profit]]</f>
        <v>3513.31</v>
      </c>
      <c r="P8427" s="3">
        <f>Table1[[#This Row],[sales]]*Table1[[#This Row],[quantity]]</f>
        <v>19069.25</v>
      </c>
      <c r="Q8427" s="9">
        <f>Table1[[#This Row],[delivery_date]]-Table1[[#This Row],[order_date]]</f>
        <v>6</v>
      </c>
    </row>
    <row r="8428" spans="1:17" x14ac:dyDescent="0.35">
      <c r="A8428" t="s">
        <v>8459</v>
      </c>
      <c r="B8428" t="s">
        <v>41</v>
      </c>
      <c r="C8428" t="s">
        <v>20</v>
      </c>
      <c r="D8428" s="2">
        <v>512.74</v>
      </c>
      <c r="E8428">
        <v>0.04</v>
      </c>
      <c r="F8428">
        <v>3</v>
      </c>
      <c r="G8428" s="1">
        <v>45104</v>
      </c>
      <c r="H8428" s="1">
        <v>45105</v>
      </c>
      <c r="I8428" t="s">
        <v>31</v>
      </c>
      <c r="J8428" t="s">
        <v>16</v>
      </c>
      <c r="K8428" s="2">
        <v>66.62</v>
      </c>
      <c r="L8428" t="s">
        <v>28</v>
      </c>
      <c r="M8428">
        <f>YEAR(Table1[[#This Row],[order_date]])</f>
        <v>2023</v>
      </c>
      <c r="N8428">
        <f>MONTH(Table1[[#This Row],[order_date]])</f>
        <v>6</v>
      </c>
      <c r="O8428" s="3">
        <f>Table1[[#This Row],[sales]]-Table1[[#This Row],[profit]]</f>
        <v>446.12</v>
      </c>
      <c r="P8428" s="3">
        <f>Table1[[#This Row],[sales]]*Table1[[#This Row],[quantity]]</f>
        <v>1538.22</v>
      </c>
      <c r="Q8428" s="9">
        <f>Table1[[#This Row],[delivery_date]]-Table1[[#This Row],[order_date]]</f>
        <v>1</v>
      </c>
    </row>
    <row r="8429" spans="1:17" x14ac:dyDescent="0.35">
      <c r="A8429" t="s">
        <v>8460</v>
      </c>
      <c r="B8429" t="s">
        <v>13</v>
      </c>
      <c r="C8429" t="s">
        <v>36</v>
      </c>
      <c r="D8429" s="2">
        <v>2398.7199999999998</v>
      </c>
      <c r="E8429">
        <v>0.47</v>
      </c>
      <c r="F8429">
        <v>9</v>
      </c>
      <c r="G8429" s="1">
        <v>45604</v>
      </c>
      <c r="H8429" s="1">
        <v>45609</v>
      </c>
      <c r="I8429" t="s">
        <v>31</v>
      </c>
      <c r="J8429" t="s">
        <v>22</v>
      </c>
      <c r="K8429" s="2">
        <v>209.04</v>
      </c>
      <c r="L8429" t="s">
        <v>39</v>
      </c>
      <c r="M8429">
        <f>YEAR(Table1[[#This Row],[order_date]])</f>
        <v>2024</v>
      </c>
      <c r="N8429">
        <f>MONTH(Table1[[#This Row],[order_date]])</f>
        <v>11</v>
      </c>
      <c r="O8429" s="3">
        <f>Table1[[#This Row],[sales]]-Table1[[#This Row],[profit]]</f>
        <v>2189.6799999999998</v>
      </c>
      <c r="P8429" s="3">
        <f>Table1[[#This Row],[sales]]*Table1[[#This Row],[quantity]]</f>
        <v>21588.48</v>
      </c>
      <c r="Q8429" s="9">
        <f>Table1[[#This Row],[delivery_date]]-Table1[[#This Row],[order_date]]</f>
        <v>5</v>
      </c>
    </row>
    <row r="8430" spans="1:17" x14ac:dyDescent="0.35">
      <c r="A8430" t="s">
        <v>8461</v>
      </c>
      <c r="B8430" t="s">
        <v>41</v>
      </c>
      <c r="C8430" t="s">
        <v>20</v>
      </c>
      <c r="D8430" s="2">
        <v>2232.79</v>
      </c>
      <c r="E8430">
        <v>0.3</v>
      </c>
      <c r="F8430">
        <v>9</v>
      </c>
      <c r="G8430" s="1">
        <v>44936</v>
      </c>
      <c r="H8430" s="1">
        <v>44942</v>
      </c>
      <c r="I8430" t="s">
        <v>31</v>
      </c>
      <c r="J8430" t="s">
        <v>16</v>
      </c>
      <c r="K8430" s="2">
        <v>539.49</v>
      </c>
      <c r="L8430" t="s">
        <v>48</v>
      </c>
      <c r="M8430">
        <f>YEAR(Table1[[#This Row],[order_date]])</f>
        <v>2023</v>
      </c>
      <c r="N8430">
        <f>MONTH(Table1[[#This Row],[order_date]])</f>
        <v>1</v>
      </c>
      <c r="O8430" s="3">
        <f>Table1[[#This Row],[sales]]-Table1[[#This Row],[profit]]</f>
        <v>1693.3</v>
      </c>
      <c r="P8430" s="3">
        <f>Table1[[#This Row],[sales]]*Table1[[#This Row],[quantity]]</f>
        <v>20095.11</v>
      </c>
      <c r="Q8430" s="9">
        <f>Table1[[#This Row],[delivery_date]]-Table1[[#This Row],[order_date]]</f>
        <v>6</v>
      </c>
    </row>
    <row r="8431" spans="1:17" x14ac:dyDescent="0.35">
      <c r="A8431" t="s">
        <v>8462</v>
      </c>
      <c r="B8431" t="s">
        <v>41</v>
      </c>
      <c r="C8431" t="s">
        <v>20</v>
      </c>
      <c r="D8431" s="2">
        <v>1748.87</v>
      </c>
      <c r="E8431">
        <v>0.01</v>
      </c>
      <c r="F8431">
        <v>2</v>
      </c>
      <c r="G8431" s="1">
        <v>45089</v>
      </c>
      <c r="H8431" s="1">
        <v>45093</v>
      </c>
      <c r="I8431" t="s">
        <v>31</v>
      </c>
      <c r="J8431" t="s">
        <v>27</v>
      </c>
      <c r="K8431" s="2">
        <v>201.91</v>
      </c>
      <c r="L8431" t="s">
        <v>48</v>
      </c>
      <c r="M8431">
        <f>YEAR(Table1[[#This Row],[order_date]])</f>
        <v>2023</v>
      </c>
      <c r="N8431">
        <f>MONTH(Table1[[#This Row],[order_date]])</f>
        <v>6</v>
      </c>
      <c r="O8431" s="3">
        <f>Table1[[#This Row],[sales]]-Table1[[#This Row],[profit]]</f>
        <v>1546.9599999999998</v>
      </c>
      <c r="P8431" s="3">
        <f>Table1[[#This Row],[sales]]*Table1[[#This Row],[quantity]]</f>
        <v>3497.74</v>
      </c>
      <c r="Q8431" s="9">
        <f>Table1[[#This Row],[delivery_date]]-Table1[[#This Row],[order_date]]</f>
        <v>4</v>
      </c>
    </row>
    <row r="8432" spans="1:17" x14ac:dyDescent="0.35">
      <c r="A8432" t="s">
        <v>8463</v>
      </c>
      <c r="B8432" t="s">
        <v>13</v>
      </c>
      <c r="C8432" t="s">
        <v>36</v>
      </c>
      <c r="D8432" s="2">
        <v>2507.4699999999998</v>
      </c>
      <c r="E8432">
        <v>0.27</v>
      </c>
      <c r="F8432">
        <v>8</v>
      </c>
      <c r="G8432" s="1">
        <v>45484</v>
      </c>
      <c r="H8432" s="1">
        <v>45485</v>
      </c>
      <c r="I8432" t="s">
        <v>21</v>
      </c>
      <c r="J8432" t="s">
        <v>16</v>
      </c>
      <c r="K8432" s="2">
        <v>341.63</v>
      </c>
      <c r="L8432" t="s">
        <v>39</v>
      </c>
      <c r="M8432">
        <f>YEAR(Table1[[#This Row],[order_date]])</f>
        <v>2024</v>
      </c>
      <c r="N8432">
        <f>MONTH(Table1[[#This Row],[order_date]])</f>
        <v>7</v>
      </c>
      <c r="O8432" s="3">
        <f>Table1[[#This Row],[sales]]-Table1[[#This Row],[profit]]</f>
        <v>2165.8399999999997</v>
      </c>
      <c r="P8432" s="3">
        <f>Table1[[#This Row],[sales]]*Table1[[#This Row],[quantity]]</f>
        <v>20059.759999999998</v>
      </c>
      <c r="Q8432" s="9">
        <f>Table1[[#This Row],[delivery_date]]-Table1[[#This Row],[order_date]]</f>
        <v>1</v>
      </c>
    </row>
    <row r="8433" spans="1:17" x14ac:dyDescent="0.35">
      <c r="A8433" t="s">
        <v>8464</v>
      </c>
      <c r="B8433" t="s">
        <v>13</v>
      </c>
      <c r="C8433" t="s">
        <v>26</v>
      </c>
      <c r="D8433" s="2">
        <v>2254.21</v>
      </c>
      <c r="E8433">
        <v>0.4</v>
      </c>
      <c r="F8433">
        <v>1</v>
      </c>
      <c r="G8433" s="1">
        <v>45536</v>
      </c>
      <c r="H8433" s="1">
        <v>45538</v>
      </c>
      <c r="I8433" t="s">
        <v>15</v>
      </c>
      <c r="J8433" t="s">
        <v>16</v>
      </c>
      <c r="K8433" s="2">
        <v>292.33999999999997</v>
      </c>
      <c r="L8433" t="s">
        <v>48</v>
      </c>
      <c r="M8433">
        <f>YEAR(Table1[[#This Row],[order_date]])</f>
        <v>2024</v>
      </c>
      <c r="N8433">
        <f>MONTH(Table1[[#This Row],[order_date]])</f>
        <v>9</v>
      </c>
      <c r="O8433" s="3">
        <f>Table1[[#This Row],[sales]]-Table1[[#This Row],[profit]]</f>
        <v>1961.8700000000001</v>
      </c>
      <c r="P8433" s="3">
        <f>Table1[[#This Row],[sales]]*Table1[[#This Row],[quantity]]</f>
        <v>2254.21</v>
      </c>
      <c r="Q8433" s="9">
        <f>Table1[[#This Row],[delivery_date]]-Table1[[#This Row],[order_date]]</f>
        <v>2</v>
      </c>
    </row>
    <row r="8434" spans="1:17" x14ac:dyDescent="0.35">
      <c r="A8434" t="s">
        <v>8465</v>
      </c>
      <c r="B8434" t="s">
        <v>41</v>
      </c>
      <c r="C8434" t="s">
        <v>36</v>
      </c>
      <c r="D8434" s="2">
        <v>130.24</v>
      </c>
      <c r="E8434">
        <v>0.27</v>
      </c>
      <c r="F8434">
        <v>5</v>
      </c>
      <c r="G8434" s="1">
        <v>45553</v>
      </c>
      <c r="H8434" s="1">
        <v>45559</v>
      </c>
      <c r="I8434" t="s">
        <v>31</v>
      </c>
      <c r="J8434" t="s">
        <v>27</v>
      </c>
      <c r="K8434" s="2">
        <v>26.13</v>
      </c>
      <c r="L8434" t="s">
        <v>48</v>
      </c>
      <c r="M8434">
        <f>YEAR(Table1[[#This Row],[order_date]])</f>
        <v>2024</v>
      </c>
      <c r="N8434">
        <f>MONTH(Table1[[#This Row],[order_date]])</f>
        <v>9</v>
      </c>
      <c r="O8434" s="3">
        <f>Table1[[#This Row],[sales]]-Table1[[#This Row],[profit]]</f>
        <v>104.11000000000001</v>
      </c>
      <c r="P8434" s="3">
        <f>Table1[[#This Row],[sales]]*Table1[[#This Row],[quantity]]</f>
        <v>651.20000000000005</v>
      </c>
      <c r="Q8434" s="9">
        <f>Table1[[#This Row],[delivery_date]]-Table1[[#This Row],[order_date]]</f>
        <v>6</v>
      </c>
    </row>
    <row r="8435" spans="1:17" x14ac:dyDescent="0.35">
      <c r="A8435" t="s">
        <v>8466</v>
      </c>
      <c r="B8435" t="s">
        <v>41</v>
      </c>
      <c r="C8435" t="s">
        <v>33</v>
      </c>
      <c r="D8435" s="2">
        <v>1259.1199999999999</v>
      </c>
      <c r="E8435">
        <v>0.35</v>
      </c>
      <c r="F8435">
        <v>7</v>
      </c>
      <c r="G8435" s="1">
        <v>45255</v>
      </c>
      <c r="H8435" s="1">
        <v>45261</v>
      </c>
      <c r="I8435" t="s">
        <v>31</v>
      </c>
      <c r="J8435" t="s">
        <v>16</v>
      </c>
      <c r="K8435" s="2">
        <v>174.4</v>
      </c>
      <c r="L8435" t="s">
        <v>39</v>
      </c>
      <c r="M8435">
        <f>YEAR(Table1[[#This Row],[order_date]])</f>
        <v>2023</v>
      </c>
      <c r="N8435">
        <f>MONTH(Table1[[#This Row],[order_date]])</f>
        <v>11</v>
      </c>
      <c r="O8435" s="3">
        <f>Table1[[#This Row],[sales]]-Table1[[#This Row],[profit]]</f>
        <v>1084.7199999999998</v>
      </c>
      <c r="P8435" s="3">
        <f>Table1[[#This Row],[sales]]*Table1[[#This Row],[quantity]]</f>
        <v>8813.84</v>
      </c>
      <c r="Q8435" s="9">
        <f>Table1[[#This Row],[delivery_date]]-Table1[[#This Row],[order_date]]</f>
        <v>6</v>
      </c>
    </row>
    <row r="8436" spans="1:17" x14ac:dyDescent="0.35">
      <c r="A8436" t="s">
        <v>8467</v>
      </c>
      <c r="B8436" t="s">
        <v>13</v>
      </c>
      <c r="C8436" t="s">
        <v>20</v>
      </c>
      <c r="D8436" s="2">
        <v>1147.53</v>
      </c>
      <c r="E8436">
        <v>0.44</v>
      </c>
      <c r="F8436">
        <v>8</v>
      </c>
      <c r="G8436" s="1">
        <v>45280</v>
      </c>
      <c r="H8436" s="1">
        <v>45281</v>
      </c>
      <c r="I8436" t="s">
        <v>21</v>
      </c>
      <c r="J8436" t="s">
        <v>22</v>
      </c>
      <c r="K8436" s="2">
        <v>98.64</v>
      </c>
      <c r="L8436" t="s">
        <v>48</v>
      </c>
      <c r="M8436">
        <f>YEAR(Table1[[#This Row],[order_date]])</f>
        <v>2023</v>
      </c>
      <c r="N8436">
        <f>MONTH(Table1[[#This Row],[order_date]])</f>
        <v>12</v>
      </c>
      <c r="O8436" s="3">
        <f>Table1[[#This Row],[sales]]-Table1[[#This Row],[profit]]</f>
        <v>1048.8899999999999</v>
      </c>
      <c r="P8436" s="3">
        <f>Table1[[#This Row],[sales]]*Table1[[#This Row],[quantity]]</f>
        <v>9180.24</v>
      </c>
      <c r="Q8436" s="9">
        <f>Table1[[#This Row],[delivery_date]]-Table1[[#This Row],[order_date]]</f>
        <v>1</v>
      </c>
    </row>
    <row r="8437" spans="1:17" x14ac:dyDescent="0.35">
      <c r="A8437" t="s">
        <v>8468</v>
      </c>
      <c r="B8437" t="s">
        <v>13</v>
      </c>
      <c r="C8437" t="s">
        <v>20</v>
      </c>
      <c r="D8437" s="2">
        <v>1811.37</v>
      </c>
      <c r="E8437">
        <v>0.43</v>
      </c>
      <c r="F8437">
        <v>8</v>
      </c>
      <c r="G8437" s="1">
        <v>45645</v>
      </c>
      <c r="H8437" s="1">
        <v>45648</v>
      </c>
      <c r="I8437" t="s">
        <v>21</v>
      </c>
      <c r="J8437" t="s">
        <v>16</v>
      </c>
      <c r="K8437" s="2">
        <v>373.97</v>
      </c>
      <c r="L8437" t="s">
        <v>39</v>
      </c>
      <c r="M8437">
        <f>YEAR(Table1[[#This Row],[order_date]])</f>
        <v>2024</v>
      </c>
      <c r="N8437">
        <f>MONTH(Table1[[#This Row],[order_date]])</f>
        <v>12</v>
      </c>
      <c r="O8437" s="3">
        <f>Table1[[#This Row],[sales]]-Table1[[#This Row],[profit]]</f>
        <v>1437.3999999999999</v>
      </c>
      <c r="P8437" s="3">
        <f>Table1[[#This Row],[sales]]*Table1[[#This Row],[quantity]]</f>
        <v>14490.96</v>
      </c>
      <c r="Q8437" s="9">
        <f>Table1[[#This Row],[delivery_date]]-Table1[[#This Row],[order_date]]</f>
        <v>3</v>
      </c>
    </row>
    <row r="8438" spans="1:17" x14ac:dyDescent="0.35">
      <c r="A8438" t="s">
        <v>8469</v>
      </c>
      <c r="B8438" t="s">
        <v>19</v>
      </c>
      <c r="C8438" t="s">
        <v>26</v>
      </c>
      <c r="D8438" s="2">
        <v>954.84</v>
      </c>
      <c r="E8438">
        <v>0.09</v>
      </c>
      <c r="F8438">
        <v>6</v>
      </c>
      <c r="G8438" s="1">
        <v>45017</v>
      </c>
      <c r="H8438" s="1">
        <v>45023</v>
      </c>
      <c r="I8438" t="s">
        <v>31</v>
      </c>
      <c r="J8438" t="s">
        <v>22</v>
      </c>
      <c r="K8438" s="2">
        <v>168.91</v>
      </c>
      <c r="L8438" t="s">
        <v>48</v>
      </c>
      <c r="M8438">
        <f>YEAR(Table1[[#This Row],[order_date]])</f>
        <v>2023</v>
      </c>
      <c r="N8438">
        <f>MONTH(Table1[[#This Row],[order_date]])</f>
        <v>4</v>
      </c>
      <c r="O8438" s="3">
        <f>Table1[[#This Row],[sales]]-Table1[[#This Row],[profit]]</f>
        <v>785.93000000000006</v>
      </c>
      <c r="P8438" s="3">
        <f>Table1[[#This Row],[sales]]*Table1[[#This Row],[quantity]]</f>
        <v>5729.04</v>
      </c>
      <c r="Q8438" s="9">
        <f>Table1[[#This Row],[delivery_date]]-Table1[[#This Row],[order_date]]</f>
        <v>6</v>
      </c>
    </row>
    <row r="8439" spans="1:17" x14ac:dyDescent="0.35">
      <c r="A8439" t="s">
        <v>8470</v>
      </c>
      <c r="B8439" t="s">
        <v>41</v>
      </c>
      <c r="C8439" t="s">
        <v>14</v>
      </c>
      <c r="D8439" s="2">
        <v>432.23</v>
      </c>
      <c r="E8439">
        <v>0.21</v>
      </c>
      <c r="F8439">
        <v>7</v>
      </c>
      <c r="G8439" s="1">
        <v>45273</v>
      </c>
      <c r="H8439" s="1">
        <v>45277</v>
      </c>
      <c r="I8439" t="s">
        <v>15</v>
      </c>
      <c r="J8439" t="s">
        <v>27</v>
      </c>
      <c r="K8439" s="2">
        <v>103.56</v>
      </c>
      <c r="L8439" t="s">
        <v>34</v>
      </c>
      <c r="M8439">
        <f>YEAR(Table1[[#This Row],[order_date]])</f>
        <v>2023</v>
      </c>
      <c r="N8439">
        <f>MONTH(Table1[[#This Row],[order_date]])</f>
        <v>12</v>
      </c>
      <c r="O8439" s="3">
        <f>Table1[[#This Row],[sales]]-Table1[[#This Row],[profit]]</f>
        <v>328.67</v>
      </c>
      <c r="P8439" s="3">
        <f>Table1[[#This Row],[sales]]*Table1[[#This Row],[quantity]]</f>
        <v>3025.61</v>
      </c>
      <c r="Q8439" s="9">
        <f>Table1[[#This Row],[delivery_date]]-Table1[[#This Row],[order_date]]</f>
        <v>4</v>
      </c>
    </row>
    <row r="8440" spans="1:17" x14ac:dyDescent="0.35">
      <c r="A8440" t="s">
        <v>8471</v>
      </c>
      <c r="B8440" t="s">
        <v>41</v>
      </c>
      <c r="C8440" t="s">
        <v>36</v>
      </c>
      <c r="D8440" s="2">
        <v>1063.4000000000001</v>
      </c>
      <c r="E8440">
        <v>0.06</v>
      </c>
      <c r="F8440">
        <v>4</v>
      </c>
      <c r="G8440" s="1">
        <v>45565</v>
      </c>
      <c r="H8440" s="1">
        <v>45571</v>
      </c>
      <c r="I8440" t="s">
        <v>21</v>
      </c>
      <c r="J8440" t="s">
        <v>22</v>
      </c>
      <c r="K8440" s="2">
        <v>121.14</v>
      </c>
      <c r="L8440" t="s">
        <v>34</v>
      </c>
      <c r="M8440">
        <f>YEAR(Table1[[#This Row],[order_date]])</f>
        <v>2024</v>
      </c>
      <c r="N8440">
        <f>MONTH(Table1[[#This Row],[order_date]])</f>
        <v>9</v>
      </c>
      <c r="O8440" s="3">
        <f>Table1[[#This Row],[sales]]-Table1[[#This Row],[profit]]</f>
        <v>942.2600000000001</v>
      </c>
      <c r="P8440" s="3">
        <f>Table1[[#This Row],[sales]]*Table1[[#This Row],[quantity]]</f>
        <v>4253.6000000000004</v>
      </c>
      <c r="Q8440" s="9">
        <f>Table1[[#This Row],[delivery_date]]-Table1[[#This Row],[order_date]]</f>
        <v>6</v>
      </c>
    </row>
    <row r="8441" spans="1:17" x14ac:dyDescent="0.35">
      <c r="A8441" t="s">
        <v>8472</v>
      </c>
      <c r="B8441" t="s">
        <v>19</v>
      </c>
      <c r="C8441" t="s">
        <v>14</v>
      </c>
      <c r="D8441" s="2">
        <v>4285.5200000000004</v>
      </c>
      <c r="E8441">
        <v>0.3</v>
      </c>
      <c r="F8441">
        <v>7</v>
      </c>
      <c r="G8441" s="1">
        <v>45342</v>
      </c>
      <c r="H8441" s="1">
        <v>45348</v>
      </c>
      <c r="I8441" t="s">
        <v>15</v>
      </c>
      <c r="J8441" t="s">
        <v>16</v>
      </c>
      <c r="K8441" s="2">
        <v>1137.3800000000001</v>
      </c>
      <c r="L8441" t="s">
        <v>34</v>
      </c>
      <c r="M8441">
        <f>YEAR(Table1[[#This Row],[order_date]])</f>
        <v>2024</v>
      </c>
      <c r="N8441">
        <f>MONTH(Table1[[#This Row],[order_date]])</f>
        <v>2</v>
      </c>
      <c r="O8441" s="3">
        <f>Table1[[#This Row],[sales]]-Table1[[#This Row],[profit]]</f>
        <v>3148.1400000000003</v>
      </c>
      <c r="P8441" s="3">
        <f>Table1[[#This Row],[sales]]*Table1[[#This Row],[quantity]]</f>
        <v>29998.640000000003</v>
      </c>
      <c r="Q8441" s="9">
        <f>Table1[[#This Row],[delivery_date]]-Table1[[#This Row],[order_date]]</f>
        <v>6</v>
      </c>
    </row>
    <row r="8442" spans="1:17" x14ac:dyDescent="0.35">
      <c r="A8442" t="s">
        <v>8473</v>
      </c>
      <c r="B8442" t="s">
        <v>41</v>
      </c>
      <c r="C8442" t="s">
        <v>33</v>
      </c>
      <c r="D8442" s="2">
        <v>4005.49</v>
      </c>
      <c r="E8442">
        <v>0.48</v>
      </c>
      <c r="F8442">
        <v>7</v>
      </c>
      <c r="G8442" s="1">
        <v>45163</v>
      </c>
      <c r="H8442" s="1">
        <v>45169</v>
      </c>
      <c r="I8442" t="s">
        <v>31</v>
      </c>
      <c r="J8442" t="s">
        <v>27</v>
      </c>
      <c r="K8442" s="2">
        <v>582.51</v>
      </c>
      <c r="L8442" t="s">
        <v>28</v>
      </c>
      <c r="M8442">
        <f>YEAR(Table1[[#This Row],[order_date]])</f>
        <v>2023</v>
      </c>
      <c r="N8442">
        <f>MONTH(Table1[[#This Row],[order_date]])</f>
        <v>8</v>
      </c>
      <c r="O8442" s="3">
        <f>Table1[[#This Row],[sales]]-Table1[[#This Row],[profit]]</f>
        <v>3422.9799999999996</v>
      </c>
      <c r="P8442" s="3">
        <f>Table1[[#This Row],[sales]]*Table1[[#This Row],[quantity]]</f>
        <v>28038.43</v>
      </c>
      <c r="Q8442" s="9">
        <f>Table1[[#This Row],[delivery_date]]-Table1[[#This Row],[order_date]]</f>
        <v>6</v>
      </c>
    </row>
    <row r="8443" spans="1:17" x14ac:dyDescent="0.35">
      <c r="A8443" t="s">
        <v>8474</v>
      </c>
      <c r="B8443" t="s">
        <v>25</v>
      </c>
      <c r="C8443" t="s">
        <v>36</v>
      </c>
      <c r="D8443" s="2">
        <v>2266.27</v>
      </c>
      <c r="E8443">
        <v>0.09</v>
      </c>
      <c r="F8443">
        <v>9</v>
      </c>
      <c r="G8443" s="1">
        <v>45465</v>
      </c>
      <c r="H8443" s="1">
        <v>45471</v>
      </c>
      <c r="I8443" t="s">
        <v>31</v>
      </c>
      <c r="J8443" t="s">
        <v>27</v>
      </c>
      <c r="K8443" s="2">
        <v>466.4</v>
      </c>
      <c r="L8443" t="s">
        <v>39</v>
      </c>
      <c r="M8443">
        <f>YEAR(Table1[[#This Row],[order_date]])</f>
        <v>2024</v>
      </c>
      <c r="N8443">
        <f>MONTH(Table1[[#This Row],[order_date]])</f>
        <v>6</v>
      </c>
      <c r="O8443" s="3">
        <f>Table1[[#This Row],[sales]]-Table1[[#This Row],[profit]]</f>
        <v>1799.87</v>
      </c>
      <c r="P8443" s="3">
        <f>Table1[[#This Row],[sales]]*Table1[[#This Row],[quantity]]</f>
        <v>20396.43</v>
      </c>
      <c r="Q8443" s="9">
        <f>Table1[[#This Row],[delivery_date]]-Table1[[#This Row],[order_date]]</f>
        <v>6</v>
      </c>
    </row>
    <row r="8444" spans="1:17" x14ac:dyDescent="0.35">
      <c r="A8444" t="s">
        <v>8475</v>
      </c>
      <c r="B8444" t="s">
        <v>41</v>
      </c>
      <c r="C8444" t="s">
        <v>33</v>
      </c>
      <c r="D8444" s="2">
        <v>4401.29</v>
      </c>
      <c r="E8444">
        <v>0.2</v>
      </c>
      <c r="F8444">
        <v>2</v>
      </c>
      <c r="G8444" s="1">
        <v>44952</v>
      </c>
      <c r="H8444" s="1">
        <v>44956</v>
      </c>
      <c r="I8444" t="s">
        <v>31</v>
      </c>
      <c r="J8444" t="s">
        <v>22</v>
      </c>
      <c r="K8444" s="2">
        <v>1310.7</v>
      </c>
      <c r="L8444" t="s">
        <v>34</v>
      </c>
      <c r="M8444">
        <f>YEAR(Table1[[#This Row],[order_date]])</f>
        <v>2023</v>
      </c>
      <c r="N8444">
        <f>MONTH(Table1[[#This Row],[order_date]])</f>
        <v>1</v>
      </c>
      <c r="O8444" s="3">
        <f>Table1[[#This Row],[sales]]-Table1[[#This Row],[profit]]</f>
        <v>3090.59</v>
      </c>
      <c r="P8444" s="3">
        <f>Table1[[#This Row],[sales]]*Table1[[#This Row],[quantity]]</f>
        <v>8802.58</v>
      </c>
      <c r="Q8444" s="9">
        <f>Table1[[#This Row],[delivery_date]]-Table1[[#This Row],[order_date]]</f>
        <v>4</v>
      </c>
    </row>
    <row r="8445" spans="1:17" x14ac:dyDescent="0.35">
      <c r="A8445" t="s">
        <v>8476</v>
      </c>
      <c r="B8445" t="s">
        <v>19</v>
      </c>
      <c r="C8445" t="s">
        <v>33</v>
      </c>
      <c r="D8445" s="2">
        <v>1240.06</v>
      </c>
      <c r="E8445">
        <v>0.48</v>
      </c>
      <c r="F8445">
        <v>8</v>
      </c>
      <c r="G8445" s="1">
        <v>45098</v>
      </c>
      <c r="H8445" s="1">
        <v>45101</v>
      </c>
      <c r="I8445" t="s">
        <v>31</v>
      </c>
      <c r="J8445" t="s">
        <v>22</v>
      </c>
      <c r="K8445" s="2">
        <v>275.83999999999997</v>
      </c>
      <c r="L8445" t="s">
        <v>48</v>
      </c>
      <c r="M8445">
        <f>YEAR(Table1[[#This Row],[order_date]])</f>
        <v>2023</v>
      </c>
      <c r="N8445">
        <f>MONTH(Table1[[#This Row],[order_date]])</f>
        <v>6</v>
      </c>
      <c r="O8445" s="3">
        <f>Table1[[#This Row],[sales]]-Table1[[#This Row],[profit]]</f>
        <v>964.22</v>
      </c>
      <c r="P8445" s="3">
        <f>Table1[[#This Row],[sales]]*Table1[[#This Row],[quantity]]</f>
        <v>9920.48</v>
      </c>
      <c r="Q8445" s="9">
        <f>Table1[[#This Row],[delivery_date]]-Table1[[#This Row],[order_date]]</f>
        <v>3</v>
      </c>
    </row>
    <row r="8446" spans="1:17" x14ac:dyDescent="0.35">
      <c r="A8446" t="s">
        <v>8477</v>
      </c>
      <c r="B8446" t="s">
        <v>25</v>
      </c>
      <c r="C8446" t="s">
        <v>33</v>
      </c>
      <c r="D8446" s="2">
        <v>2962.62</v>
      </c>
      <c r="E8446">
        <v>0.38</v>
      </c>
      <c r="F8446">
        <v>9</v>
      </c>
      <c r="G8446" s="1">
        <v>45583</v>
      </c>
      <c r="H8446" s="1">
        <v>45589</v>
      </c>
      <c r="I8446" t="s">
        <v>21</v>
      </c>
      <c r="J8446" t="s">
        <v>22</v>
      </c>
      <c r="K8446" s="2">
        <v>531.02</v>
      </c>
      <c r="L8446" t="s">
        <v>39</v>
      </c>
      <c r="M8446">
        <f>YEAR(Table1[[#This Row],[order_date]])</f>
        <v>2024</v>
      </c>
      <c r="N8446">
        <f>MONTH(Table1[[#This Row],[order_date]])</f>
        <v>10</v>
      </c>
      <c r="O8446" s="3">
        <f>Table1[[#This Row],[sales]]-Table1[[#This Row],[profit]]</f>
        <v>2431.6</v>
      </c>
      <c r="P8446" s="3">
        <f>Table1[[#This Row],[sales]]*Table1[[#This Row],[quantity]]</f>
        <v>26663.579999999998</v>
      </c>
      <c r="Q8446" s="9">
        <f>Table1[[#This Row],[delivery_date]]-Table1[[#This Row],[order_date]]</f>
        <v>6</v>
      </c>
    </row>
    <row r="8447" spans="1:17" x14ac:dyDescent="0.35">
      <c r="A8447" t="s">
        <v>8478</v>
      </c>
      <c r="B8447" t="s">
        <v>13</v>
      </c>
      <c r="C8447" t="s">
        <v>36</v>
      </c>
      <c r="D8447" s="2">
        <v>800.33</v>
      </c>
      <c r="E8447">
        <v>0.04</v>
      </c>
      <c r="F8447">
        <v>3</v>
      </c>
      <c r="G8447" s="1">
        <v>45409</v>
      </c>
      <c r="H8447" s="1">
        <v>45410</v>
      </c>
      <c r="I8447" t="s">
        <v>31</v>
      </c>
      <c r="J8447" t="s">
        <v>27</v>
      </c>
      <c r="K8447" s="2">
        <v>93.93</v>
      </c>
      <c r="L8447" t="s">
        <v>39</v>
      </c>
      <c r="M8447">
        <f>YEAR(Table1[[#This Row],[order_date]])</f>
        <v>2024</v>
      </c>
      <c r="N8447">
        <f>MONTH(Table1[[#This Row],[order_date]])</f>
        <v>4</v>
      </c>
      <c r="O8447" s="3">
        <f>Table1[[#This Row],[sales]]-Table1[[#This Row],[profit]]</f>
        <v>706.40000000000009</v>
      </c>
      <c r="P8447" s="3">
        <f>Table1[[#This Row],[sales]]*Table1[[#This Row],[quantity]]</f>
        <v>2400.9900000000002</v>
      </c>
      <c r="Q8447" s="9">
        <f>Table1[[#This Row],[delivery_date]]-Table1[[#This Row],[order_date]]</f>
        <v>1</v>
      </c>
    </row>
    <row r="8448" spans="1:17" x14ac:dyDescent="0.35">
      <c r="A8448" t="s">
        <v>8479</v>
      </c>
      <c r="B8448" t="s">
        <v>19</v>
      </c>
      <c r="C8448" t="s">
        <v>36</v>
      </c>
      <c r="D8448" s="2">
        <v>4183.66</v>
      </c>
      <c r="E8448">
        <v>0.21</v>
      </c>
      <c r="F8448">
        <v>8</v>
      </c>
      <c r="G8448" s="1">
        <v>45592</v>
      </c>
      <c r="H8448" s="1">
        <v>45599</v>
      </c>
      <c r="I8448" t="s">
        <v>31</v>
      </c>
      <c r="J8448" t="s">
        <v>22</v>
      </c>
      <c r="K8448" s="2">
        <v>626.35</v>
      </c>
      <c r="L8448" t="s">
        <v>48</v>
      </c>
      <c r="M8448">
        <f>YEAR(Table1[[#This Row],[order_date]])</f>
        <v>2024</v>
      </c>
      <c r="N8448">
        <f>MONTH(Table1[[#This Row],[order_date]])</f>
        <v>10</v>
      </c>
      <c r="O8448" s="3">
        <f>Table1[[#This Row],[sales]]-Table1[[#This Row],[profit]]</f>
        <v>3557.31</v>
      </c>
      <c r="P8448" s="3">
        <f>Table1[[#This Row],[sales]]*Table1[[#This Row],[quantity]]</f>
        <v>33469.279999999999</v>
      </c>
      <c r="Q8448" s="9">
        <f>Table1[[#This Row],[delivery_date]]-Table1[[#This Row],[order_date]]</f>
        <v>7</v>
      </c>
    </row>
    <row r="8449" spans="1:17" x14ac:dyDescent="0.35">
      <c r="A8449" t="s">
        <v>8480</v>
      </c>
      <c r="B8449" t="s">
        <v>19</v>
      </c>
      <c r="C8449" t="s">
        <v>26</v>
      </c>
      <c r="D8449" s="2">
        <v>739.85</v>
      </c>
      <c r="E8449">
        <v>0.49</v>
      </c>
      <c r="F8449">
        <v>1</v>
      </c>
      <c r="G8449" s="1">
        <v>45238</v>
      </c>
      <c r="H8449" s="1">
        <v>45242</v>
      </c>
      <c r="I8449" t="s">
        <v>31</v>
      </c>
      <c r="J8449" t="s">
        <v>16</v>
      </c>
      <c r="K8449" s="2">
        <v>53.13</v>
      </c>
      <c r="L8449" t="s">
        <v>23</v>
      </c>
      <c r="M8449">
        <f>YEAR(Table1[[#This Row],[order_date]])</f>
        <v>2023</v>
      </c>
      <c r="N8449">
        <f>MONTH(Table1[[#This Row],[order_date]])</f>
        <v>11</v>
      </c>
      <c r="O8449" s="3">
        <f>Table1[[#This Row],[sales]]-Table1[[#This Row],[profit]]</f>
        <v>686.72</v>
      </c>
      <c r="P8449" s="3">
        <f>Table1[[#This Row],[sales]]*Table1[[#This Row],[quantity]]</f>
        <v>739.85</v>
      </c>
      <c r="Q8449" s="9">
        <f>Table1[[#This Row],[delivery_date]]-Table1[[#This Row],[order_date]]</f>
        <v>4</v>
      </c>
    </row>
    <row r="8450" spans="1:17" x14ac:dyDescent="0.35">
      <c r="A8450" t="s">
        <v>8481</v>
      </c>
      <c r="B8450" t="s">
        <v>13</v>
      </c>
      <c r="C8450" t="s">
        <v>20</v>
      </c>
      <c r="D8450" s="2">
        <v>256.11</v>
      </c>
      <c r="E8450">
        <v>0.23</v>
      </c>
      <c r="F8450">
        <v>5</v>
      </c>
      <c r="G8450" s="1">
        <v>45148</v>
      </c>
      <c r="H8450" s="1">
        <v>45150</v>
      </c>
      <c r="I8450" t="s">
        <v>21</v>
      </c>
      <c r="J8450" t="s">
        <v>27</v>
      </c>
      <c r="K8450" s="2">
        <v>28.93</v>
      </c>
      <c r="L8450" t="s">
        <v>23</v>
      </c>
      <c r="M8450">
        <f>YEAR(Table1[[#This Row],[order_date]])</f>
        <v>2023</v>
      </c>
      <c r="N8450">
        <f>MONTH(Table1[[#This Row],[order_date]])</f>
        <v>8</v>
      </c>
      <c r="O8450" s="3">
        <f>Table1[[#This Row],[sales]]-Table1[[#This Row],[profit]]</f>
        <v>227.18</v>
      </c>
      <c r="P8450" s="3">
        <f>Table1[[#This Row],[sales]]*Table1[[#This Row],[quantity]]</f>
        <v>1280.5500000000002</v>
      </c>
      <c r="Q8450" s="9">
        <f>Table1[[#This Row],[delivery_date]]-Table1[[#This Row],[order_date]]</f>
        <v>2</v>
      </c>
    </row>
    <row r="8451" spans="1:17" x14ac:dyDescent="0.35">
      <c r="A8451" t="s">
        <v>8482</v>
      </c>
      <c r="B8451" t="s">
        <v>19</v>
      </c>
      <c r="C8451" t="s">
        <v>14</v>
      </c>
      <c r="D8451" s="2">
        <v>1439.88</v>
      </c>
      <c r="E8451">
        <v>0.31</v>
      </c>
      <c r="F8451">
        <v>1</v>
      </c>
      <c r="G8451" s="1">
        <v>45416</v>
      </c>
      <c r="H8451" s="1">
        <v>45419</v>
      </c>
      <c r="I8451" t="s">
        <v>31</v>
      </c>
      <c r="J8451" t="s">
        <v>16</v>
      </c>
      <c r="K8451" s="2">
        <v>194.38</v>
      </c>
      <c r="L8451" t="s">
        <v>17</v>
      </c>
      <c r="M8451">
        <f>YEAR(Table1[[#This Row],[order_date]])</f>
        <v>2024</v>
      </c>
      <c r="N8451">
        <f>MONTH(Table1[[#This Row],[order_date]])</f>
        <v>5</v>
      </c>
      <c r="O8451" s="3">
        <f>Table1[[#This Row],[sales]]-Table1[[#This Row],[profit]]</f>
        <v>1245.5</v>
      </c>
      <c r="P8451" s="3">
        <f>Table1[[#This Row],[sales]]*Table1[[#This Row],[quantity]]</f>
        <v>1439.88</v>
      </c>
      <c r="Q8451" s="9">
        <f>Table1[[#This Row],[delivery_date]]-Table1[[#This Row],[order_date]]</f>
        <v>3</v>
      </c>
    </row>
    <row r="8452" spans="1:17" x14ac:dyDescent="0.35">
      <c r="A8452" t="s">
        <v>8483</v>
      </c>
      <c r="B8452" t="s">
        <v>41</v>
      </c>
      <c r="C8452" t="s">
        <v>14</v>
      </c>
      <c r="D8452" s="2">
        <v>4514.58</v>
      </c>
      <c r="E8452">
        <v>0.35</v>
      </c>
      <c r="F8452">
        <v>1</v>
      </c>
      <c r="G8452" s="1">
        <v>45347</v>
      </c>
      <c r="H8452" s="1">
        <v>45351</v>
      </c>
      <c r="I8452" t="s">
        <v>31</v>
      </c>
      <c r="J8452" t="s">
        <v>22</v>
      </c>
      <c r="K8452" s="2">
        <v>1174.22</v>
      </c>
      <c r="L8452" t="s">
        <v>39</v>
      </c>
      <c r="M8452">
        <f>YEAR(Table1[[#This Row],[order_date]])</f>
        <v>2024</v>
      </c>
      <c r="N8452">
        <f>MONTH(Table1[[#This Row],[order_date]])</f>
        <v>2</v>
      </c>
      <c r="O8452" s="3">
        <f>Table1[[#This Row],[sales]]-Table1[[#This Row],[profit]]</f>
        <v>3340.3599999999997</v>
      </c>
      <c r="P8452" s="3">
        <f>Table1[[#This Row],[sales]]*Table1[[#This Row],[quantity]]</f>
        <v>4514.58</v>
      </c>
      <c r="Q8452" s="9">
        <f>Table1[[#This Row],[delivery_date]]-Table1[[#This Row],[order_date]]</f>
        <v>4</v>
      </c>
    </row>
    <row r="8453" spans="1:17" x14ac:dyDescent="0.35">
      <c r="A8453" t="s">
        <v>8484</v>
      </c>
      <c r="B8453" t="s">
        <v>13</v>
      </c>
      <c r="C8453" t="s">
        <v>33</v>
      </c>
      <c r="D8453" s="2">
        <v>734.34</v>
      </c>
      <c r="E8453">
        <v>0.33</v>
      </c>
      <c r="F8453">
        <v>6</v>
      </c>
      <c r="G8453" s="1">
        <v>45520</v>
      </c>
      <c r="H8453" s="1">
        <v>45526</v>
      </c>
      <c r="I8453" t="s">
        <v>15</v>
      </c>
      <c r="J8453" t="s">
        <v>22</v>
      </c>
      <c r="K8453" s="2">
        <v>53.71</v>
      </c>
      <c r="L8453" t="s">
        <v>23</v>
      </c>
      <c r="M8453">
        <f>YEAR(Table1[[#This Row],[order_date]])</f>
        <v>2024</v>
      </c>
      <c r="N8453">
        <f>MONTH(Table1[[#This Row],[order_date]])</f>
        <v>8</v>
      </c>
      <c r="O8453" s="3">
        <f>Table1[[#This Row],[sales]]-Table1[[#This Row],[profit]]</f>
        <v>680.63</v>
      </c>
      <c r="P8453" s="3">
        <f>Table1[[#This Row],[sales]]*Table1[[#This Row],[quantity]]</f>
        <v>4406.04</v>
      </c>
      <c r="Q8453" s="9">
        <f>Table1[[#This Row],[delivery_date]]-Table1[[#This Row],[order_date]]</f>
        <v>6</v>
      </c>
    </row>
    <row r="8454" spans="1:17" x14ac:dyDescent="0.35">
      <c r="A8454" t="s">
        <v>8485</v>
      </c>
      <c r="B8454" t="s">
        <v>19</v>
      </c>
      <c r="C8454" t="s">
        <v>36</v>
      </c>
      <c r="D8454" s="2">
        <v>1720.28</v>
      </c>
      <c r="E8454">
        <v>0.26</v>
      </c>
      <c r="F8454">
        <v>5</v>
      </c>
      <c r="G8454" s="1">
        <v>45146</v>
      </c>
      <c r="H8454" s="1">
        <v>45150</v>
      </c>
      <c r="I8454" t="s">
        <v>21</v>
      </c>
      <c r="J8454" t="s">
        <v>22</v>
      </c>
      <c r="K8454" s="2">
        <v>262.33</v>
      </c>
      <c r="L8454" t="s">
        <v>23</v>
      </c>
      <c r="M8454">
        <f>YEAR(Table1[[#This Row],[order_date]])</f>
        <v>2023</v>
      </c>
      <c r="N8454">
        <f>MONTH(Table1[[#This Row],[order_date]])</f>
        <v>8</v>
      </c>
      <c r="O8454" s="3">
        <f>Table1[[#This Row],[sales]]-Table1[[#This Row],[profit]]</f>
        <v>1457.95</v>
      </c>
      <c r="P8454" s="3">
        <f>Table1[[#This Row],[sales]]*Table1[[#This Row],[quantity]]</f>
        <v>8601.4</v>
      </c>
      <c r="Q8454" s="9">
        <f>Table1[[#This Row],[delivery_date]]-Table1[[#This Row],[order_date]]</f>
        <v>4</v>
      </c>
    </row>
    <row r="8455" spans="1:17" x14ac:dyDescent="0.35">
      <c r="A8455" t="s">
        <v>8486</v>
      </c>
      <c r="B8455" t="s">
        <v>13</v>
      </c>
      <c r="C8455" t="s">
        <v>36</v>
      </c>
      <c r="D8455" s="2">
        <v>1650.43</v>
      </c>
      <c r="E8455">
        <v>7.0000000000000007E-2</v>
      </c>
      <c r="F8455">
        <v>5</v>
      </c>
      <c r="G8455" s="1">
        <v>45158</v>
      </c>
      <c r="H8455" s="1">
        <v>45165</v>
      </c>
      <c r="I8455" t="s">
        <v>15</v>
      </c>
      <c r="J8455" t="s">
        <v>22</v>
      </c>
      <c r="K8455" s="2">
        <v>293.72000000000003</v>
      </c>
      <c r="L8455" t="s">
        <v>28</v>
      </c>
      <c r="M8455">
        <f>YEAR(Table1[[#This Row],[order_date]])</f>
        <v>2023</v>
      </c>
      <c r="N8455">
        <f>MONTH(Table1[[#This Row],[order_date]])</f>
        <v>8</v>
      </c>
      <c r="O8455" s="3">
        <f>Table1[[#This Row],[sales]]-Table1[[#This Row],[profit]]</f>
        <v>1356.71</v>
      </c>
      <c r="P8455" s="3">
        <f>Table1[[#This Row],[sales]]*Table1[[#This Row],[quantity]]</f>
        <v>8252.15</v>
      </c>
      <c r="Q8455" s="9">
        <f>Table1[[#This Row],[delivery_date]]-Table1[[#This Row],[order_date]]</f>
        <v>7</v>
      </c>
    </row>
    <row r="8456" spans="1:17" x14ac:dyDescent="0.35">
      <c r="A8456" t="s">
        <v>8487</v>
      </c>
      <c r="B8456" t="s">
        <v>13</v>
      </c>
      <c r="C8456" t="s">
        <v>33</v>
      </c>
      <c r="D8456" s="2">
        <v>4028.07</v>
      </c>
      <c r="E8456">
        <v>0.35</v>
      </c>
      <c r="F8456">
        <v>2</v>
      </c>
      <c r="G8456" s="1">
        <v>45582</v>
      </c>
      <c r="H8456" s="1">
        <v>45588</v>
      </c>
      <c r="I8456" t="s">
        <v>15</v>
      </c>
      <c r="J8456" t="s">
        <v>27</v>
      </c>
      <c r="K8456" s="2">
        <v>1165.69</v>
      </c>
      <c r="L8456" t="s">
        <v>28</v>
      </c>
      <c r="M8456">
        <f>YEAR(Table1[[#This Row],[order_date]])</f>
        <v>2024</v>
      </c>
      <c r="N8456">
        <f>MONTH(Table1[[#This Row],[order_date]])</f>
        <v>10</v>
      </c>
      <c r="O8456" s="3">
        <f>Table1[[#This Row],[sales]]-Table1[[#This Row],[profit]]</f>
        <v>2862.38</v>
      </c>
      <c r="P8456" s="3">
        <f>Table1[[#This Row],[sales]]*Table1[[#This Row],[quantity]]</f>
        <v>8056.14</v>
      </c>
      <c r="Q8456" s="9">
        <f>Table1[[#This Row],[delivery_date]]-Table1[[#This Row],[order_date]]</f>
        <v>6</v>
      </c>
    </row>
    <row r="8457" spans="1:17" x14ac:dyDescent="0.35">
      <c r="A8457" t="s">
        <v>8488</v>
      </c>
      <c r="B8457" t="s">
        <v>13</v>
      </c>
      <c r="C8457" t="s">
        <v>20</v>
      </c>
      <c r="D8457" s="2">
        <v>2165.4699999999998</v>
      </c>
      <c r="E8457">
        <v>0.47</v>
      </c>
      <c r="F8457">
        <v>9</v>
      </c>
      <c r="G8457" s="1">
        <v>45184</v>
      </c>
      <c r="H8457" s="1">
        <v>45189</v>
      </c>
      <c r="I8457" t="s">
        <v>15</v>
      </c>
      <c r="J8457" t="s">
        <v>16</v>
      </c>
      <c r="K8457" s="2">
        <v>311.24</v>
      </c>
      <c r="L8457" t="s">
        <v>17</v>
      </c>
      <c r="M8457">
        <f>YEAR(Table1[[#This Row],[order_date]])</f>
        <v>2023</v>
      </c>
      <c r="N8457">
        <f>MONTH(Table1[[#This Row],[order_date]])</f>
        <v>9</v>
      </c>
      <c r="O8457" s="3">
        <f>Table1[[#This Row],[sales]]-Table1[[#This Row],[profit]]</f>
        <v>1854.2299999999998</v>
      </c>
      <c r="P8457" s="3">
        <f>Table1[[#This Row],[sales]]*Table1[[#This Row],[quantity]]</f>
        <v>19489.23</v>
      </c>
      <c r="Q8457" s="9">
        <f>Table1[[#This Row],[delivery_date]]-Table1[[#This Row],[order_date]]</f>
        <v>5</v>
      </c>
    </row>
    <row r="8458" spans="1:17" x14ac:dyDescent="0.35">
      <c r="A8458" t="s">
        <v>8489</v>
      </c>
      <c r="B8458" t="s">
        <v>25</v>
      </c>
      <c r="C8458" t="s">
        <v>14</v>
      </c>
      <c r="D8458" s="2">
        <v>3096.68</v>
      </c>
      <c r="E8458">
        <v>0.47</v>
      </c>
      <c r="F8458">
        <v>5</v>
      </c>
      <c r="G8458" s="1">
        <v>45255</v>
      </c>
      <c r="H8458" s="1">
        <v>45261</v>
      </c>
      <c r="I8458" t="s">
        <v>31</v>
      </c>
      <c r="J8458" t="s">
        <v>22</v>
      </c>
      <c r="K8458" s="2">
        <v>913.67</v>
      </c>
      <c r="L8458" t="s">
        <v>34</v>
      </c>
      <c r="M8458">
        <f>YEAR(Table1[[#This Row],[order_date]])</f>
        <v>2023</v>
      </c>
      <c r="N8458">
        <f>MONTH(Table1[[#This Row],[order_date]])</f>
        <v>11</v>
      </c>
      <c r="O8458" s="3">
        <f>Table1[[#This Row],[sales]]-Table1[[#This Row],[profit]]</f>
        <v>2183.0099999999998</v>
      </c>
      <c r="P8458" s="3">
        <f>Table1[[#This Row],[sales]]*Table1[[#This Row],[quantity]]</f>
        <v>15483.4</v>
      </c>
      <c r="Q8458" s="9">
        <f>Table1[[#This Row],[delivery_date]]-Table1[[#This Row],[order_date]]</f>
        <v>6</v>
      </c>
    </row>
    <row r="8459" spans="1:17" x14ac:dyDescent="0.35">
      <c r="A8459" t="s">
        <v>8490</v>
      </c>
      <c r="B8459" t="s">
        <v>19</v>
      </c>
      <c r="C8459" t="s">
        <v>26</v>
      </c>
      <c r="D8459" s="2">
        <v>2081.48</v>
      </c>
      <c r="E8459">
        <v>0.3</v>
      </c>
      <c r="F8459">
        <v>3</v>
      </c>
      <c r="G8459" s="1">
        <v>45365</v>
      </c>
      <c r="H8459" s="1">
        <v>45372</v>
      </c>
      <c r="I8459" t="s">
        <v>15</v>
      </c>
      <c r="J8459" t="s">
        <v>22</v>
      </c>
      <c r="K8459" s="2">
        <v>363.21</v>
      </c>
      <c r="L8459" t="s">
        <v>23</v>
      </c>
      <c r="M8459">
        <f>YEAR(Table1[[#This Row],[order_date]])</f>
        <v>2024</v>
      </c>
      <c r="N8459">
        <f>MONTH(Table1[[#This Row],[order_date]])</f>
        <v>3</v>
      </c>
      <c r="O8459" s="3">
        <f>Table1[[#This Row],[sales]]-Table1[[#This Row],[profit]]</f>
        <v>1718.27</v>
      </c>
      <c r="P8459" s="3">
        <f>Table1[[#This Row],[sales]]*Table1[[#This Row],[quantity]]</f>
        <v>6244.4400000000005</v>
      </c>
      <c r="Q8459" s="9">
        <f>Table1[[#This Row],[delivery_date]]-Table1[[#This Row],[order_date]]</f>
        <v>7</v>
      </c>
    </row>
    <row r="8460" spans="1:17" x14ac:dyDescent="0.35">
      <c r="A8460" t="s">
        <v>8491</v>
      </c>
      <c r="B8460" t="s">
        <v>25</v>
      </c>
      <c r="C8460" t="s">
        <v>20</v>
      </c>
      <c r="D8460" s="2">
        <v>2802.14</v>
      </c>
      <c r="E8460">
        <v>0.25</v>
      </c>
      <c r="F8460">
        <v>7</v>
      </c>
      <c r="G8460" s="1">
        <v>45117</v>
      </c>
      <c r="H8460" s="1">
        <v>45118</v>
      </c>
      <c r="I8460" t="s">
        <v>21</v>
      </c>
      <c r="J8460" t="s">
        <v>27</v>
      </c>
      <c r="K8460" s="2">
        <v>638.26</v>
      </c>
      <c r="L8460" t="s">
        <v>34</v>
      </c>
      <c r="M8460">
        <f>YEAR(Table1[[#This Row],[order_date]])</f>
        <v>2023</v>
      </c>
      <c r="N8460">
        <f>MONTH(Table1[[#This Row],[order_date]])</f>
        <v>7</v>
      </c>
      <c r="O8460" s="3">
        <f>Table1[[#This Row],[sales]]-Table1[[#This Row],[profit]]</f>
        <v>2163.88</v>
      </c>
      <c r="P8460" s="3">
        <f>Table1[[#This Row],[sales]]*Table1[[#This Row],[quantity]]</f>
        <v>19614.98</v>
      </c>
      <c r="Q8460" s="9">
        <f>Table1[[#This Row],[delivery_date]]-Table1[[#This Row],[order_date]]</f>
        <v>1</v>
      </c>
    </row>
    <row r="8461" spans="1:17" x14ac:dyDescent="0.35">
      <c r="A8461" t="s">
        <v>8492</v>
      </c>
      <c r="B8461" t="s">
        <v>19</v>
      </c>
      <c r="C8461" t="s">
        <v>36</v>
      </c>
      <c r="D8461" s="2">
        <v>405.96</v>
      </c>
      <c r="E8461">
        <v>0.17</v>
      </c>
      <c r="F8461">
        <v>6</v>
      </c>
      <c r="G8461" s="1">
        <v>45246</v>
      </c>
      <c r="H8461" s="1">
        <v>45249</v>
      </c>
      <c r="I8461" t="s">
        <v>21</v>
      </c>
      <c r="J8461" t="s">
        <v>22</v>
      </c>
      <c r="K8461" s="2">
        <v>29.66</v>
      </c>
      <c r="L8461" t="s">
        <v>39</v>
      </c>
      <c r="M8461">
        <f>YEAR(Table1[[#This Row],[order_date]])</f>
        <v>2023</v>
      </c>
      <c r="N8461">
        <f>MONTH(Table1[[#This Row],[order_date]])</f>
        <v>11</v>
      </c>
      <c r="O8461" s="3">
        <f>Table1[[#This Row],[sales]]-Table1[[#This Row],[profit]]</f>
        <v>376.29999999999995</v>
      </c>
      <c r="P8461" s="3">
        <f>Table1[[#This Row],[sales]]*Table1[[#This Row],[quantity]]</f>
        <v>2435.7599999999998</v>
      </c>
      <c r="Q8461" s="9">
        <f>Table1[[#This Row],[delivery_date]]-Table1[[#This Row],[order_date]]</f>
        <v>3</v>
      </c>
    </row>
    <row r="8462" spans="1:17" x14ac:dyDescent="0.35">
      <c r="A8462" t="s">
        <v>8493</v>
      </c>
      <c r="B8462" t="s">
        <v>41</v>
      </c>
      <c r="C8462" t="s">
        <v>33</v>
      </c>
      <c r="D8462" s="2">
        <v>1932.74</v>
      </c>
      <c r="E8462">
        <v>0.05</v>
      </c>
      <c r="F8462">
        <v>6</v>
      </c>
      <c r="G8462" s="1">
        <v>44991</v>
      </c>
      <c r="H8462" s="1">
        <v>44995</v>
      </c>
      <c r="I8462" t="s">
        <v>15</v>
      </c>
      <c r="J8462" t="s">
        <v>27</v>
      </c>
      <c r="K8462" s="2">
        <v>429.12</v>
      </c>
      <c r="L8462" t="s">
        <v>48</v>
      </c>
      <c r="M8462">
        <f>YEAR(Table1[[#This Row],[order_date]])</f>
        <v>2023</v>
      </c>
      <c r="N8462">
        <f>MONTH(Table1[[#This Row],[order_date]])</f>
        <v>3</v>
      </c>
      <c r="O8462" s="3">
        <f>Table1[[#This Row],[sales]]-Table1[[#This Row],[profit]]</f>
        <v>1503.62</v>
      </c>
      <c r="P8462" s="3">
        <f>Table1[[#This Row],[sales]]*Table1[[#This Row],[quantity]]</f>
        <v>11596.44</v>
      </c>
      <c r="Q8462" s="9">
        <f>Table1[[#This Row],[delivery_date]]-Table1[[#This Row],[order_date]]</f>
        <v>4</v>
      </c>
    </row>
    <row r="8463" spans="1:17" x14ac:dyDescent="0.35">
      <c r="A8463" t="s">
        <v>8494</v>
      </c>
      <c r="B8463" t="s">
        <v>41</v>
      </c>
      <c r="C8463" t="s">
        <v>14</v>
      </c>
      <c r="D8463" s="2">
        <v>4290.0200000000004</v>
      </c>
      <c r="E8463">
        <v>0.44</v>
      </c>
      <c r="F8463">
        <v>5</v>
      </c>
      <c r="G8463" s="1">
        <v>45593</v>
      </c>
      <c r="H8463" s="1">
        <v>45596</v>
      </c>
      <c r="I8463" t="s">
        <v>31</v>
      </c>
      <c r="J8463" t="s">
        <v>16</v>
      </c>
      <c r="K8463" s="2">
        <v>319.01</v>
      </c>
      <c r="L8463" t="s">
        <v>39</v>
      </c>
      <c r="M8463">
        <f>YEAR(Table1[[#This Row],[order_date]])</f>
        <v>2024</v>
      </c>
      <c r="N8463">
        <f>MONTH(Table1[[#This Row],[order_date]])</f>
        <v>10</v>
      </c>
      <c r="O8463" s="3">
        <f>Table1[[#This Row],[sales]]-Table1[[#This Row],[profit]]</f>
        <v>3971.01</v>
      </c>
      <c r="P8463" s="3">
        <f>Table1[[#This Row],[sales]]*Table1[[#This Row],[quantity]]</f>
        <v>21450.100000000002</v>
      </c>
      <c r="Q8463" s="9">
        <f>Table1[[#This Row],[delivery_date]]-Table1[[#This Row],[order_date]]</f>
        <v>3</v>
      </c>
    </row>
    <row r="8464" spans="1:17" x14ac:dyDescent="0.35">
      <c r="A8464" t="s">
        <v>8495</v>
      </c>
      <c r="B8464" t="s">
        <v>41</v>
      </c>
      <c r="C8464" t="s">
        <v>33</v>
      </c>
      <c r="D8464" s="2">
        <v>3486.23</v>
      </c>
      <c r="E8464">
        <v>7.0000000000000007E-2</v>
      </c>
      <c r="F8464">
        <v>4</v>
      </c>
      <c r="G8464" s="1">
        <v>45172</v>
      </c>
      <c r="H8464" s="1">
        <v>45174</v>
      </c>
      <c r="I8464" t="s">
        <v>21</v>
      </c>
      <c r="J8464" t="s">
        <v>16</v>
      </c>
      <c r="K8464" s="2">
        <v>639.80999999999995</v>
      </c>
      <c r="L8464" t="s">
        <v>17</v>
      </c>
      <c r="M8464">
        <f>YEAR(Table1[[#This Row],[order_date]])</f>
        <v>2023</v>
      </c>
      <c r="N8464">
        <f>MONTH(Table1[[#This Row],[order_date]])</f>
        <v>9</v>
      </c>
      <c r="O8464" s="3">
        <f>Table1[[#This Row],[sales]]-Table1[[#This Row],[profit]]</f>
        <v>2846.42</v>
      </c>
      <c r="P8464" s="3">
        <f>Table1[[#This Row],[sales]]*Table1[[#This Row],[quantity]]</f>
        <v>13944.92</v>
      </c>
      <c r="Q8464" s="9">
        <f>Table1[[#This Row],[delivery_date]]-Table1[[#This Row],[order_date]]</f>
        <v>2</v>
      </c>
    </row>
    <row r="8465" spans="1:17" x14ac:dyDescent="0.35">
      <c r="A8465" t="s">
        <v>8496</v>
      </c>
      <c r="B8465" t="s">
        <v>19</v>
      </c>
      <c r="C8465" t="s">
        <v>36</v>
      </c>
      <c r="D8465" s="2">
        <v>4910.96</v>
      </c>
      <c r="E8465">
        <v>0.14000000000000001</v>
      </c>
      <c r="F8465">
        <v>6</v>
      </c>
      <c r="G8465" s="1">
        <v>45063</v>
      </c>
      <c r="H8465" s="1">
        <v>45068</v>
      </c>
      <c r="I8465" t="s">
        <v>31</v>
      </c>
      <c r="J8465" t="s">
        <v>27</v>
      </c>
      <c r="K8465" s="2">
        <v>656.97</v>
      </c>
      <c r="L8465" t="s">
        <v>34</v>
      </c>
      <c r="M8465">
        <f>YEAR(Table1[[#This Row],[order_date]])</f>
        <v>2023</v>
      </c>
      <c r="N8465">
        <f>MONTH(Table1[[#This Row],[order_date]])</f>
        <v>5</v>
      </c>
      <c r="O8465" s="3">
        <f>Table1[[#This Row],[sales]]-Table1[[#This Row],[profit]]</f>
        <v>4253.99</v>
      </c>
      <c r="P8465" s="3">
        <f>Table1[[#This Row],[sales]]*Table1[[#This Row],[quantity]]</f>
        <v>29465.760000000002</v>
      </c>
      <c r="Q8465" s="9">
        <f>Table1[[#This Row],[delivery_date]]-Table1[[#This Row],[order_date]]</f>
        <v>5</v>
      </c>
    </row>
    <row r="8466" spans="1:17" x14ac:dyDescent="0.35">
      <c r="A8466" t="s">
        <v>8497</v>
      </c>
      <c r="B8466" t="s">
        <v>13</v>
      </c>
      <c r="C8466" t="s">
        <v>33</v>
      </c>
      <c r="D8466" s="2">
        <v>3960.81</v>
      </c>
      <c r="E8466">
        <v>0.37</v>
      </c>
      <c r="F8466">
        <v>7</v>
      </c>
      <c r="G8466" s="1">
        <v>45093</v>
      </c>
      <c r="H8466" s="1">
        <v>45099</v>
      </c>
      <c r="I8466" t="s">
        <v>21</v>
      </c>
      <c r="J8466" t="s">
        <v>16</v>
      </c>
      <c r="K8466" s="2">
        <v>516.99</v>
      </c>
      <c r="L8466" t="s">
        <v>28</v>
      </c>
      <c r="M8466">
        <f>YEAR(Table1[[#This Row],[order_date]])</f>
        <v>2023</v>
      </c>
      <c r="N8466">
        <f>MONTH(Table1[[#This Row],[order_date]])</f>
        <v>6</v>
      </c>
      <c r="O8466" s="3">
        <f>Table1[[#This Row],[sales]]-Table1[[#This Row],[profit]]</f>
        <v>3443.8199999999997</v>
      </c>
      <c r="P8466" s="3">
        <f>Table1[[#This Row],[sales]]*Table1[[#This Row],[quantity]]</f>
        <v>27725.67</v>
      </c>
      <c r="Q8466" s="9">
        <f>Table1[[#This Row],[delivery_date]]-Table1[[#This Row],[order_date]]</f>
        <v>6</v>
      </c>
    </row>
    <row r="8467" spans="1:17" x14ac:dyDescent="0.35">
      <c r="A8467" t="s">
        <v>8498</v>
      </c>
      <c r="B8467" t="s">
        <v>13</v>
      </c>
      <c r="C8467" t="s">
        <v>14</v>
      </c>
      <c r="D8467" s="2">
        <v>2312.4</v>
      </c>
      <c r="E8467">
        <v>0.35</v>
      </c>
      <c r="F8467">
        <v>8</v>
      </c>
      <c r="G8467" s="1">
        <v>45089</v>
      </c>
      <c r="H8467" s="1">
        <v>45096</v>
      </c>
      <c r="I8467" t="s">
        <v>15</v>
      </c>
      <c r="J8467" t="s">
        <v>22</v>
      </c>
      <c r="K8467" s="2">
        <v>164.02</v>
      </c>
      <c r="L8467" t="s">
        <v>39</v>
      </c>
      <c r="M8467">
        <f>YEAR(Table1[[#This Row],[order_date]])</f>
        <v>2023</v>
      </c>
      <c r="N8467">
        <f>MONTH(Table1[[#This Row],[order_date]])</f>
        <v>6</v>
      </c>
      <c r="O8467" s="3">
        <f>Table1[[#This Row],[sales]]-Table1[[#This Row],[profit]]</f>
        <v>2148.38</v>
      </c>
      <c r="P8467" s="3">
        <f>Table1[[#This Row],[sales]]*Table1[[#This Row],[quantity]]</f>
        <v>18499.2</v>
      </c>
      <c r="Q8467" s="9">
        <f>Table1[[#This Row],[delivery_date]]-Table1[[#This Row],[order_date]]</f>
        <v>7</v>
      </c>
    </row>
    <row r="8468" spans="1:17" x14ac:dyDescent="0.35">
      <c r="A8468" t="s">
        <v>8499</v>
      </c>
      <c r="B8468" t="s">
        <v>25</v>
      </c>
      <c r="C8468" t="s">
        <v>33</v>
      </c>
      <c r="D8468" s="2">
        <v>3413.77</v>
      </c>
      <c r="E8468">
        <v>0.34</v>
      </c>
      <c r="F8468">
        <v>2</v>
      </c>
      <c r="G8468" s="1">
        <v>45599</v>
      </c>
      <c r="H8468" s="1">
        <v>45600</v>
      </c>
      <c r="I8468" t="s">
        <v>21</v>
      </c>
      <c r="J8468" t="s">
        <v>16</v>
      </c>
      <c r="K8468" s="2">
        <v>759.92</v>
      </c>
      <c r="L8468" t="s">
        <v>17</v>
      </c>
      <c r="M8468">
        <f>YEAR(Table1[[#This Row],[order_date]])</f>
        <v>2024</v>
      </c>
      <c r="N8468">
        <f>MONTH(Table1[[#This Row],[order_date]])</f>
        <v>11</v>
      </c>
      <c r="O8468" s="3">
        <f>Table1[[#This Row],[sales]]-Table1[[#This Row],[profit]]</f>
        <v>2653.85</v>
      </c>
      <c r="P8468" s="3">
        <f>Table1[[#This Row],[sales]]*Table1[[#This Row],[quantity]]</f>
        <v>6827.54</v>
      </c>
      <c r="Q8468" s="9">
        <f>Table1[[#This Row],[delivery_date]]-Table1[[#This Row],[order_date]]</f>
        <v>1</v>
      </c>
    </row>
    <row r="8469" spans="1:17" x14ac:dyDescent="0.35">
      <c r="A8469" t="s">
        <v>8500</v>
      </c>
      <c r="B8469" t="s">
        <v>25</v>
      </c>
      <c r="C8469" t="s">
        <v>14</v>
      </c>
      <c r="D8469" s="2">
        <v>3901.98</v>
      </c>
      <c r="E8469">
        <v>0.37</v>
      </c>
      <c r="F8469">
        <v>4</v>
      </c>
      <c r="G8469" s="1">
        <v>45323</v>
      </c>
      <c r="H8469" s="1">
        <v>45329</v>
      </c>
      <c r="I8469" t="s">
        <v>15</v>
      </c>
      <c r="J8469" t="s">
        <v>27</v>
      </c>
      <c r="K8469" s="2">
        <v>735.14</v>
      </c>
      <c r="L8469" t="s">
        <v>23</v>
      </c>
      <c r="M8469">
        <f>YEAR(Table1[[#This Row],[order_date]])</f>
        <v>2024</v>
      </c>
      <c r="N8469">
        <f>MONTH(Table1[[#This Row],[order_date]])</f>
        <v>2</v>
      </c>
      <c r="O8469" s="3">
        <f>Table1[[#This Row],[sales]]-Table1[[#This Row],[profit]]</f>
        <v>3166.84</v>
      </c>
      <c r="P8469" s="3">
        <f>Table1[[#This Row],[sales]]*Table1[[#This Row],[quantity]]</f>
        <v>15607.92</v>
      </c>
      <c r="Q8469" s="9">
        <f>Table1[[#This Row],[delivery_date]]-Table1[[#This Row],[order_date]]</f>
        <v>6</v>
      </c>
    </row>
    <row r="8470" spans="1:17" x14ac:dyDescent="0.35">
      <c r="A8470" t="s">
        <v>8501</v>
      </c>
      <c r="B8470" t="s">
        <v>41</v>
      </c>
      <c r="C8470" t="s">
        <v>33</v>
      </c>
      <c r="D8470" s="2">
        <v>1421.45</v>
      </c>
      <c r="E8470">
        <v>0.27</v>
      </c>
      <c r="F8470">
        <v>7</v>
      </c>
      <c r="G8470" s="1">
        <v>45363</v>
      </c>
      <c r="H8470" s="1">
        <v>45370</v>
      </c>
      <c r="I8470" t="s">
        <v>15</v>
      </c>
      <c r="J8470" t="s">
        <v>16</v>
      </c>
      <c r="K8470" s="2">
        <v>210.65</v>
      </c>
      <c r="L8470" t="s">
        <v>23</v>
      </c>
      <c r="M8470">
        <f>YEAR(Table1[[#This Row],[order_date]])</f>
        <v>2024</v>
      </c>
      <c r="N8470">
        <f>MONTH(Table1[[#This Row],[order_date]])</f>
        <v>3</v>
      </c>
      <c r="O8470" s="3">
        <f>Table1[[#This Row],[sales]]-Table1[[#This Row],[profit]]</f>
        <v>1210.8</v>
      </c>
      <c r="P8470" s="3">
        <f>Table1[[#This Row],[sales]]*Table1[[#This Row],[quantity]]</f>
        <v>9950.15</v>
      </c>
      <c r="Q8470" s="9">
        <f>Table1[[#This Row],[delivery_date]]-Table1[[#This Row],[order_date]]</f>
        <v>7</v>
      </c>
    </row>
    <row r="8471" spans="1:17" x14ac:dyDescent="0.35">
      <c r="A8471" t="s">
        <v>8502</v>
      </c>
      <c r="B8471" t="s">
        <v>25</v>
      </c>
      <c r="C8471" t="s">
        <v>33</v>
      </c>
      <c r="D8471" s="2">
        <v>394.09</v>
      </c>
      <c r="E8471">
        <v>0.08</v>
      </c>
      <c r="F8471">
        <v>3</v>
      </c>
      <c r="G8471" s="1">
        <v>44927</v>
      </c>
      <c r="H8471" s="1">
        <v>44928</v>
      </c>
      <c r="I8471" t="s">
        <v>31</v>
      </c>
      <c r="J8471" t="s">
        <v>16</v>
      </c>
      <c r="K8471" s="2">
        <v>115.92</v>
      </c>
      <c r="L8471" t="s">
        <v>39</v>
      </c>
      <c r="M8471">
        <f>YEAR(Table1[[#This Row],[order_date]])</f>
        <v>2023</v>
      </c>
      <c r="N8471">
        <f>MONTH(Table1[[#This Row],[order_date]])</f>
        <v>1</v>
      </c>
      <c r="O8471" s="3">
        <f>Table1[[#This Row],[sales]]-Table1[[#This Row],[profit]]</f>
        <v>278.16999999999996</v>
      </c>
      <c r="P8471" s="3">
        <f>Table1[[#This Row],[sales]]*Table1[[#This Row],[quantity]]</f>
        <v>1182.27</v>
      </c>
      <c r="Q8471" s="9">
        <f>Table1[[#This Row],[delivery_date]]-Table1[[#This Row],[order_date]]</f>
        <v>1</v>
      </c>
    </row>
    <row r="8472" spans="1:17" x14ac:dyDescent="0.35">
      <c r="A8472" t="s">
        <v>8503</v>
      </c>
      <c r="B8472" t="s">
        <v>19</v>
      </c>
      <c r="C8472" t="s">
        <v>14</v>
      </c>
      <c r="D8472" s="2">
        <v>2088.65</v>
      </c>
      <c r="E8472">
        <v>0.5</v>
      </c>
      <c r="F8472">
        <v>5</v>
      </c>
      <c r="G8472" s="1">
        <v>45104</v>
      </c>
      <c r="H8472" s="1">
        <v>45106</v>
      </c>
      <c r="I8472" t="s">
        <v>21</v>
      </c>
      <c r="J8472" t="s">
        <v>16</v>
      </c>
      <c r="K8472" s="2">
        <v>120.27</v>
      </c>
      <c r="L8472" t="s">
        <v>34</v>
      </c>
      <c r="M8472">
        <f>YEAR(Table1[[#This Row],[order_date]])</f>
        <v>2023</v>
      </c>
      <c r="N8472">
        <f>MONTH(Table1[[#This Row],[order_date]])</f>
        <v>6</v>
      </c>
      <c r="O8472" s="3">
        <f>Table1[[#This Row],[sales]]-Table1[[#This Row],[profit]]</f>
        <v>1968.38</v>
      </c>
      <c r="P8472" s="3">
        <f>Table1[[#This Row],[sales]]*Table1[[#This Row],[quantity]]</f>
        <v>10443.25</v>
      </c>
      <c r="Q8472" s="9">
        <f>Table1[[#This Row],[delivery_date]]-Table1[[#This Row],[order_date]]</f>
        <v>2</v>
      </c>
    </row>
    <row r="8473" spans="1:17" x14ac:dyDescent="0.35">
      <c r="A8473" t="s">
        <v>8504</v>
      </c>
      <c r="B8473" t="s">
        <v>19</v>
      </c>
      <c r="C8473" t="s">
        <v>33</v>
      </c>
      <c r="D8473" s="2">
        <v>808.9</v>
      </c>
      <c r="E8473">
        <v>0.45</v>
      </c>
      <c r="F8473">
        <v>7</v>
      </c>
      <c r="G8473" s="1">
        <v>45407</v>
      </c>
      <c r="H8473" s="1">
        <v>45411</v>
      </c>
      <c r="I8473" t="s">
        <v>15</v>
      </c>
      <c r="J8473" t="s">
        <v>27</v>
      </c>
      <c r="K8473" s="2">
        <v>171.25</v>
      </c>
      <c r="L8473" t="s">
        <v>48</v>
      </c>
      <c r="M8473">
        <f>YEAR(Table1[[#This Row],[order_date]])</f>
        <v>2024</v>
      </c>
      <c r="N8473">
        <f>MONTH(Table1[[#This Row],[order_date]])</f>
        <v>4</v>
      </c>
      <c r="O8473" s="3">
        <f>Table1[[#This Row],[sales]]-Table1[[#This Row],[profit]]</f>
        <v>637.65</v>
      </c>
      <c r="P8473" s="3">
        <f>Table1[[#This Row],[sales]]*Table1[[#This Row],[quantity]]</f>
        <v>5662.3</v>
      </c>
      <c r="Q8473" s="9">
        <f>Table1[[#This Row],[delivery_date]]-Table1[[#This Row],[order_date]]</f>
        <v>4</v>
      </c>
    </row>
    <row r="8474" spans="1:17" x14ac:dyDescent="0.35">
      <c r="A8474" t="s">
        <v>8505</v>
      </c>
      <c r="B8474" t="s">
        <v>25</v>
      </c>
      <c r="C8474" t="s">
        <v>20</v>
      </c>
      <c r="D8474" s="2">
        <v>1458.48</v>
      </c>
      <c r="E8474">
        <v>0.22</v>
      </c>
      <c r="F8474">
        <v>9</v>
      </c>
      <c r="G8474" s="1">
        <v>45170</v>
      </c>
      <c r="H8474" s="1">
        <v>45175</v>
      </c>
      <c r="I8474" t="s">
        <v>15</v>
      </c>
      <c r="J8474" t="s">
        <v>16</v>
      </c>
      <c r="K8474" s="2">
        <v>245.94</v>
      </c>
      <c r="L8474" t="s">
        <v>23</v>
      </c>
      <c r="M8474">
        <f>YEAR(Table1[[#This Row],[order_date]])</f>
        <v>2023</v>
      </c>
      <c r="N8474">
        <f>MONTH(Table1[[#This Row],[order_date]])</f>
        <v>9</v>
      </c>
      <c r="O8474" s="3">
        <f>Table1[[#This Row],[sales]]-Table1[[#This Row],[profit]]</f>
        <v>1212.54</v>
      </c>
      <c r="P8474" s="3">
        <f>Table1[[#This Row],[sales]]*Table1[[#This Row],[quantity]]</f>
        <v>13126.32</v>
      </c>
      <c r="Q8474" s="9">
        <f>Table1[[#This Row],[delivery_date]]-Table1[[#This Row],[order_date]]</f>
        <v>5</v>
      </c>
    </row>
    <row r="8475" spans="1:17" x14ac:dyDescent="0.35">
      <c r="A8475" t="s">
        <v>8506</v>
      </c>
      <c r="B8475" t="s">
        <v>25</v>
      </c>
      <c r="C8475" t="s">
        <v>26</v>
      </c>
      <c r="D8475" s="2">
        <v>4739.54</v>
      </c>
      <c r="E8475">
        <v>0.27</v>
      </c>
      <c r="F8475">
        <v>6</v>
      </c>
      <c r="G8475" s="1">
        <v>45618</v>
      </c>
      <c r="H8475" s="1">
        <v>45619</v>
      </c>
      <c r="I8475" t="s">
        <v>21</v>
      </c>
      <c r="J8475" t="s">
        <v>16</v>
      </c>
      <c r="K8475" s="2">
        <v>1249.08</v>
      </c>
      <c r="L8475" t="s">
        <v>28</v>
      </c>
      <c r="M8475">
        <f>YEAR(Table1[[#This Row],[order_date]])</f>
        <v>2024</v>
      </c>
      <c r="N8475">
        <f>MONTH(Table1[[#This Row],[order_date]])</f>
        <v>11</v>
      </c>
      <c r="O8475" s="3">
        <f>Table1[[#This Row],[sales]]-Table1[[#This Row],[profit]]</f>
        <v>3490.46</v>
      </c>
      <c r="P8475" s="3">
        <f>Table1[[#This Row],[sales]]*Table1[[#This Row],[quantity]]</f>
        <v>28437.239999999998</v>
      </c>
      <c r="Q8475" s="9">
        <f>Table1[[#This Row],[delivery_date]]-Table1[[#This Row],[order_date]]</f>
        <v>1</v>
      </c>
    </row>
    <row r="8476" spans="1:17" x14ac:dyDescent="0.35">
      <c r="A8476" t="s">
        <v>8507</v>
      </c>
      <c r="B8476" t="s">
        <v>25</v>
      </c>
      <c r="C8476" t="s">
        <v>20</v>
      </c>
      <c r="D8476" s="2">
        <v>4250.7</v>
      </c>
      <c r="E8476">
        <v>0.2</v>
      </c>
      <c r="F8476">
        <v>2</v>
      </c>
      <c r="G8476" s="1">
        <v>45164</v>
      </c>
      <c r="H8476" s="1">
        <v>45170</v>
      </c>
      <c r="I8476" t="s">
        <v>31</v>
      </c>
      <c r="J8476" t="s">
        <v>22</v>
      </c>
      <c r="K8476" s="2">
        <v>1039.1400000000001</v>
      </c>
      <c r="L8476" t="s">
        <v>17</v>
      </c>
      <c r="M8476">
        <f>YEAR(Table1[[#This Row],[order_date]])</f>
        <v>2023</v>
      </c>
      <c r="N8476">
        <f>MONTH(Table1[[#This Row],[order_date]])</f>
        <v>8</v>
      </c>
      <c r="O8476" s="3">
        <f>Table1[[#This Row],[sales]]-Table1[[#This Row],[profit]]</f>
        <v>3211.5599999999995</v>
      </c>
      <c r="P8476" s="3">
        <f>Table1[[#This Row],[sales]]*Table1[[#This Row],[quantity]]</f>
        <v>8501.4</v>
      </c>
      <c r="Q8476" s="9">
        <f>Table1[[#This Row],[delivery_date]]-Table1[[#This Row],[order_date]]</f>
        <v>6</v>
      </c>
    </row>
    <row r="8477" spans="1:17" x14ac:dyDescent="0.35">
      <c r="A8477" t="s">
        <v>8508</v>
      </c>
      <c r="B8477" t="s">
        <v>25</v>
      </c>
      <c r="C8477" t="s">
        <v>26</v>
      </c>
      <c r="D8477" s="2">
        <v>3003.07</v>
      </c>
      <c r="E8477">
        <v>0.32</v>
      </c>
      <c r="F8477">
        <v>9</v>
      </c>
      <c r="G8477" s="1">
        <v>45043</v>
      </c>
      <c r="H8477" s="1">
        <v>45046</v>
      </c>
      <c r="I8477" t="s">
        <v>31</v>
      </c>
      <c r="J8477" t="s">
        <v>16</v>
      </c>
      <c r="K8477" s="2">
        <v>267.64999999999998</v>
      </c>
      <c r="L8477" t="s">
        <v>34</v>
      </c>
      <c r="M8477">
        <f>YEAR(Table1[[#This Row],[order_date]])</f>
        <v>2023</v>
      </c>
      <c r="N8477">
        <f>MONTH(Table1[[#This Row],[order_date]])</f>
        <v>4</v>
      </c>
      <c r="O8477" s="3">
        <f>Table1[[#This Row],[sales]]-Table1[[#This Row],[profit]]</f>
        <v>2735.42</v>
      </c>
      <c r="P8477" s="3">
        <f>Table1[[#This Row],[sales]]*Table1[[#This Row],[quantity]]</f>
        <v>27027.63</v>
      </c>
      <c r="Q8477" s="9">
        <f>Table1[[#This Row],[delivery_date]]-Table1[[#This Row],[order_date]]</f>
        <v>3</v>
      </c>
    </row>
    <row r="8478" spans="1:17" x14ac:dyDescent="0.35">
      <c r="A8478" t="s">
        <v>8509</v>
      </c>
      <c r="B8478" t="s">
        <v>41</v>
      </c>
      <c r="C8478" t="s">
        <v>20</v>
      </c>
      <c r="D8478" s="2">
        <v>2066.16</v>
      </c>
      <c r="E8478">
        <v>0.37</v>
      </c>
      <c r="F8478">
        <v>6</v>
      </c>
      <c r="G8478" s="1">
        <v>45274</v>
      </c>
      <c r="H8478" s="1">
        <v>45276</v>
      </c>
      <c r="I8478" t="s">
        <v>31</v>
      </c>
      <c r="J8478" t="s">
        <v>22</v>
      </c>
      <c r="K8478" s="2">
        <v>294.87</v>
      </c>
      <c r="L8478" t="s">
        <v>23</v>
      </c>
      <c r="M8478">
        <f>YEAR(Table1[[#This Row],[order_date]])</f>
        <v>2023</v>
      </c>
      <c r="N8478">
        <f>MONTH(Table1[[#This Row],[order_date]])</f>
        <v>12</v>
      </c>
      <c r="O8478" s="3">
        <f>Table1[[#This Row],[sales]]-Table1[[#This Row],[profit]]</f>
        <v>1771.29</v>
      </c>
      <c r="P8478" s="3">
        <f>Table1[[#This Row],[sales]]*Table1[[#This Row],[quantity]]</f>
        <v>12396.96</v>
      </c>
      <c r="Q8478" s="9">
        <f>Table1[[#This Row],[delivery_date]]-Table1[[#This Row],[order_date]]</f>
        <v>2</v>
      </c>
    </row>
    <row r="8479" spans="1:17" x14ac:dyDescent="0.35">
      <c r="A8479" t="s">
        <v>8510</v>
      </c>
      <c r="B8479" t="s">
        <v>41</v>
      </c>
      <c r="C8479" t="s">
        <v>26</v>
      </c>
      <c r="D8479" s="2">
        <v>1395.22</v>
      </c>
      <c r="E8479">
        <v>0.12</v>
      </c>
      <c r="F8479">
        <v>2</v>
      </c>
      <c r="G8479" s="1">
        <v>44933</v>
      </c>
      <c r="H8479" s="1">
        <v>44939</v>
      </c>
      <c r="I8479" t="s">
        <v>31</v>
      </c>
      <c r="J8479" t="s">
        <v>16</v>
      </c>
      <c r="K8479" s="2">
        <v>316.10000000000002</v>
      </c>
      <c r="L8479" t="s">
        <v>28</v>
      </c>
      <c r="M8479">
        <f>YEAR(Table1[[#This Row],[order_date]])</f>
        <v>2023</v>
      </c>
      <c r="N8479">
        <f>MONTH(Table1[[#This Row],[order_date]])</f>
        <v>1</v>
      </c>
      <c r="O8479" s="3">
        <f>Table1[[#This Row],[sales]]-Table1[[#This Row],[profit]]</f>
        <v>1079.1199999999999</v>
      </c>
      <c r="P8479" s="3">
        <f>Table1[[#This Row],[sales]]*Table1[[#This Row],[quantity]]</f>
        <v>2790.44</v>
      </c>
      <c r="Q8479" s="9">
        <f>Table1[[#This Row],[delivery_date]]-Table1[[#This Row],[order_date]]</f>
        <v>6</v>
      </c>
    </row>
    <row r="8480" spans="1:17" x14ac:dyDescent="0.35">
      <c r="A8480" t="s">
        <v>8511</v>
      </c>
      <c r="B8480" t="s">
        <v>25</v>
      </c>
      <c r="C8480" t="s">
        <v>33</v>
      </c>
      <c r="D8480" s="2">
        <v>2900.15</v>
      </c>
      <c r="E8480">
        <v>0.22</v>
      </c>
      <c r="F8480">
        <v>1</v>
      </c>
      <c r="G8480" s="1">
        <v>45100</v>
      </c>
      <c r="H8480" s="1">
        <v>45101</v>
      </c>
      <c r="I8480" t="s">
        <v>15</v>
      </c>
      <c r="J8480" t="s">
        <v>16</v>
      </c>
      <c r="K8480" s="2">
        <v>444.68</v>
      </c>
      <c r="L8480" t="s">
        <v>23</v>
      </c>
      <c r="M8480">
        <f>YEAR(Table1[[#This Row],[order_date]])</f>
        <v>2023</v>
      </c>
      <c r="N8480">
        <f>MONTH(Table1[[#This Row],[order_date]])</f>
        <v>6</v>
      </c>
      <c r="O8480" s="3">
        <f>Table1[[#This Row],[sales]]-Table1[[#This Row],[profit]]</f>
        <v>2455.4700000000003</v>
      </c>
      <c r="P8480" s="3">
        <f>Table1[[#This Row],[sales]]*Table1[[#This Row],[quantity]]</f>
        <v>2900.15</v>
      </c>
      <c r="Q8480" s="9">
        <f>Table1[[#This Row],[delivery_date]]-Table1[[#This Row],[order_date]]</f>
        <v>1</v>
      </c>
    </row>
    <row r="8481" spans="1:17" x14ac:dyDescent="0.35">
      <c r="A8481" t="s">
        <v>8512</v>
      </c>
      <c r="B8481" t="s">
        <v>19</v>
      </c>
      <c r="C8481" t="s">
        <v>14</v>
      </c>
      <c r="D8481" s="2">
        <v>2712.49</v>
      </c>
      <c r="E8481">
        <v>0.32</v>
      </c>
      <c r="F8481">
        <v>4</v>
      </c>
      <c r="G8481" s="1">
        <v>45042</v>
      </c>
      <c r="H8481" s="1">
        <v>45048</v>
      </c>
      <c r="I8481" t="s">
        <v>15</v>
      </c>
      <c r="J8481" t="s">
        <v>27</v>
      </c>
      <c r="K8481" s="2">
        <v>600.5</v>
      </c>
      <c r="L8481" t="s">
        <v>34</v>
      </c>
      <c r="M8481">
        <f>YEAR(Table1[[#This Row],[order_date]])</f>
        <v>2023</v>
      </c>
      <c r="N8481">
        <f>MONTH(Table1[[#This Row],[order_date]])</f>
        <v>4</v>
      </c>
      <c r="O8481" s="3">
        <f>Table1[[#This Row],[sales]]-Table1[[#This Row],[profit]]</f>
        <v>2111.9899999999998</v>
      </c>
      <c r="P8481" s="3">
        <f>Table1[[#This Row],[sales]]*Table1[[#This Row],[quantity]]</f>
        <v>10849.96</v>
      </c>
      <c r="Q8481" s="9">
        <f>Table1[[#This Row],[delivery_date]]-Table1[[#This Row],[order_date]]</f>
        <v>6</v>
      </c>
    </row>
    <row r="8482" spans="1:17" x14ac:dyDescent="0.35">
      <c r="A8482" t="s">
        <v>8513</v>
      </c>
      <c r="B8482" t="s">
        <v>41</v>
      </c>
      <c r="C8482" t="s">
        <v>14</v>
      </c>
      <c r="D8482" s="2">
        <v>3925.83</v>
      </c>
      <c r="E8482">
        <v>0.49</v>
      </c>
      <c r="F8482">
        <v>2</v>
      </c>
      <c r="G8482" s="1">
        <v>45181</v>
      </c>
      <c r="H8482" s="1">
        <v>45185</v>
      </c>
      <c r="I8482" t="s">
        <v>15</v>
      </c>
      <c r="J8482" t="s">
        <v>22</v>
      </c>
      <c r="K8482" s="2">
        <v>1046.5</v>
      </c>
      <c r="L8482" t="s">
        <v>34</v>
      </c>
      <c r="M8482">
        <f>YEAR(Table1[[#This Row],[order_date]])</f>
        <v>2023</v>
      </c>
      <c r="N8482">
        <f>MONTH(Table1[[#This Row],[order_date]])</f>
        <v>9</v>
      </c>
      <c r="O8482" s="3">
        <f>Table1[[#This Row],[sales]]-Table1[[#This Row],[profit]]</f>
        <v>2879.33</v>
      </c>
      <c r="P8482" s="3">
        <f>Table1[[#This Row],[sales]]*Table1[[#This Row],[quantity]]</f>
        <v>7851.66</v>
      </c>
      <c r="Q8482" s="9">
        <f>Table1[[#This Row],[delivery_date]]-Table1[[#This Row],[order_date]]</f>
        <v>4</v>
      </c>
    </row>
    <row r="8483" spans="1:17" x14ac:dyDescent="0.35">
      <c r="A8483" t="s">
        <v>8514</v>
      </c>
      <c r="B8483" t="s">
        <v>19</v>
      </c>
      <c r="C8483" t="s">
        <v>36</v>
      </c>
      <c r="D8483" s="2">
        <v>4647.3</v>
      </c>
      <c r="E8483">
        <v>0.16</v>
      </c>
      <c r="F8483">
        <v>7</v>
      </c>
      <c r="G8483" s="1">
        <v>45398</v>
      </c>
      <c r="H8483" s="1">
        <v>45403</v>
      </c>
      <c r="I8483" t="s">
        <v>31</v>
      </c>
      <c r="J8483" t="s">
        <v>22</v>
      </c>
      <c r="K8483" s="2">
        <v>1072.54</v>
      </c>
      <c r="L8483" t="s">
        <v>39</v>
      </c>
      <c r="M8483">
        <f>YEAR(Table1[[#This Row],[order_date]])</f>
        <v>2024</v>
      </c>
      <c r="N8483">
        <f>MONTH(Table1[[#This Row],[order_date]])</f>
        <v>4</v>
      </c>
      <c r="O8483" s="3">
        <f>Table1[[#This Row],[sales]]-Table1[[#This Row],[profit]]</f>
        <v>3574.76</v>
      </c>
      <c r="P8483" s="3">
        <f>Table1[[#This Row],[sales]]*Table1[[#This Row],[quantity]]</f>
        <v>32531.100000000002</v>
      </c>
      <c r="Q8483" s="9">
        <f>Table1[[#This Row],[delivery_date]]-Table1[[#This Row],[order_date]]</f>
        <v>5</v>
      </c>
    </row>
    <row r="8484" spans="1:17" x14ac:dyDescent="0.35">
      <c r="A8484" t="s">
        <v>8515</v>
      </c>
      <c r="B8484" t="s">
        <v>13</v>
      </c>
      <c r="C8484" t="s">
        <v>26</v>
      </c>
      <c r="D8484" s="2">
        <v>1711.79</v>
      </c>
      <c r="E8484">
        <v>0.37</v>
      </c>
      <c r="F8484">
        <v>7</v>
      </c>
      <c r="G8484" s="1">
        <v>45517</v>
      </c>
      <c r="H8484" s="1">
        <v>45524</v>
      </c>
      <c r="I8484" t="s">
        <v>31</v>
      </c>
      <c r="J8484" t="s">
        <v>16</v>
      </c>
      <c r="K8484" s="2">
        <v>316.89999999999998</v>
      </c>
      <c r="L8484" t="s">
        <v>28</v>
      </c>
      <c r="M8484">
        <f>YEAR(Table1[[#This Row],[order_date]])</f>
        <v>2024</v>
      </c>
      <c r="N8484">
        <f>MONTH(Table1[[#This Row],[order_date]])</f>
        <v>8</v>
      </c>
      <c r="O8484" s="3">
        <f>Table1[[#This Row],[sales]]-Table1[[#This Row],[profit]]</f>
        <v>1394.8899999999999</v>
      </c>
      <c r="P8484" s="3">
        <f>Table1[[#This Row],[sales]]*Table1[[#This Row],[quantity]]</f>
        <v>11982.529999999999</v>
      </c>
      <c r="Q8484" s="9">
        <f>Table1[[#This Row],[delivery_date]]-Table1[[#This Row],[order_date]]</f>
        <v>7</v>
      </c>
    </row>
    <row r="8485" spans="1:17" x14ac:dyDescent="0.35">
      <c r="A8485" t="s">
        <v>8516</v>
      </c>
      <c r="B8485" t="s">
        <v>19</v>
      </c>
      <c r="C8485" t="s">
        <v>36</v>
      </c>
      <c r="D8485" s="2">
        <v>1110.8599999999999</v>
      </c>
      <c r="E8485">
        <v>0.17</v>
      </c>
      <c r="F8485">
        <v>3</v>
      </c>
      <c r="G8485" s="1">
        <v>45462</v>
      </c>
      <c r="H8485" s="1">
        <v>45463</v>
      </c>
      <c r="I8485" t="s">
        <v>15</v>
      </c>
      <c r="J8485" t="s">
        <v>22</v>
      </c>
      <c r="K8485" s="2">
        <v>275.87</v>
      </c>
      <c r="L8485" t="s">
        <v>48</v>
      </c>
      <c r="M8485">
        <f>YEAR(Table1[[#This Row],[order_date]])</f>
        <v>2024</v>
      </c>
      <c r="N8485">
        <f>MONTH(Table1[[#This Row],[order_date]])</f>
        <v>6</v>
      </c>
      <c r="O8485" s="3">
        <f>Table1[[#This Row],[sales]]-Table1[[#This Row],[profit]]</f>
        <v>834.9899999999999</v>
      </c>
      <c r="P8485" s="3">
        <f>Table1[[#This Row],[sales]]*Table1[[#This Row],[quantity]]</f>
        <v>3332.58</v>
      </c>
      <c r="Q8485" s="9">
        <f>Table1[[#This Row],[delivery_date]]-Table1[[#This Row],[order_date]]</f>
        <v>1</v>
      </c>
    </row>
    <row r="8486" spans="1:17" x14ac:dyDescent="0.35">
      <c r="A8486" t="s">
        <v>8517</v>
      </c>
      <c r="B8486" t="s">
        <v>25</v>
      </c>
      <c r="C8486" t="s">
        <v>36</v>
      </c>
      <c r="D8486" s="2">
        <v>2073.7199999999998</v>
      </c>
      <c r="E8486">
        <v>0.05</v>
      </c>
      <c r="F8486">
        <v>1</v>
      </c>
      <c r="G8486" s="1">
        <v>45529</v>
      </c>
      <c r="H8486" s="1">
        <v>45533</v>
      </c>
      <c r="I8486" t="s">
        <v>15</v>
      </c>
      <c r="J8486" t="s">
        <v>27</v>
      </c>
      <c r="K8486" s="2">
        <v>558.46</v>
      </c>
      <c r="L8486" t="s">
        <v>34</v>
      </c>
      <c r="M8486">
        <f>YEAR(Table1[[#This Row],[order_date]])</f>
        <v>2024</v>
      </c>
      <c r="N8486">
        <f>MONTH(Table1[[#This Row],[order_date]])</f>
        <v>8</v>
      </c>
      <c r="O8486" s="3">
        <f>Table1[[#This Row],[sales]]-Table1[[#This Row],[profit]]</f>
        <v>1515.2599999999998</v>
      </c>
      <c r="P8486" s="3">
        <f>Table1[[#This Row],[sales]]*Table1[[#This Row],[quantity]]</f>
        <v>2073.7199999999998</v>
      </c>
      <c r="Q8486" s="9">
        <f>Table1[[#This Row],[delivery_date]]-Table1[[#This Row],[order_date]]</f>
        <v>4</v>
      </c>
    </row>
    <row r="8487" spans="1:17" x14ac:dyDescent="0.35">
      <c r="A8487" t="s">
        <v>8518</v>
      </c>
      <c r="B8487" t="s">
        <v>13</v>
      </c>
      <c r="C8487" t="s">
        <v>26</v>
      </c>
      <c r="D8487" s="2">
        <v>2243.9499999999998</v>
      </c>
      <c r="E8487">
        <v>0.39</v>
      </c>
      <c r="F8487">
        <v>2</v>
      </c>
      <c r="G8487" s="1">
        <v>45477</v>
      </c>
      <c r="H8487" s="1">
        <v>45481</v>
      </c>
      <c r="I8487" t="s">
        <v>15</v>
      </c>
      <c r="J8487" t="s">
        <v>16</v>
      </c>
      <c r="K8487" s="2">
        <v>338.48</v>
      </c>
      <c r="L8487" t="s">
        <v>48</v>
      </c>
      <c r="M8487">
        <f>YEAR(Table1[[#This Row],[order_date]])</f>
        <v>2024</v>
      </c>
      <c r="N8487">
        <f>MONTH(Table1[[#This Row],[order_date]])</f>
        <v>7</v>
      </c>
      <c r="O8487" s="3">
        <f>Table1[[#This Row],[sales]]-Table1[[#This Row],[profit]]</f>
        <v>1905.4699999999998</v>
      </c>
      <c r="P8487" s="3">
        <f>Table1[[#This Row],[sales]]*Table1[[#This Row],[quantity]]</f>
        <v>4487.8999999999996</v>
      </c>
      <c r="Q8487" s="9">
        <f>Table1[[#This Row],[delivery_date]]-Table1[[#This Row],[order_date]]</f>
        <v>4</v>
      </c>
    </row>
    <row r="8488" spans="1:17" x14ac:dyDescent="0.35">
      <c r="A8488" t="s">
        <v>8519</v>
      </c>
      <c r="B8488" t="s">
        <v>41</v>
      </c>
      <c r="C8488" t="s">
        <v>14</v>
      </c>
      <c r="D8488" s="2">
        <v>295.36</v>
      </c>
      <c r="E8488">
        <v>0.32</v>
      </c>
      <c r="F8488">
        <v>8</v>
      </c>
      <c r="G8488" s="1">
        <v>45121</v>
      </c>
      <c r="H8488" s="1">
        <v>45123</v>
      </c>
      <c r="I8488" t="s">
        <v>21</v>
      </c>
      <c r="J8488" t="s">
        <v>16</v>
      </c>
      <c r="K8488" s="2">
        <v>78.03</v>
      </c>
      <c r="L8488" t="s">
        <v>23</v>
      </c>
      <c r="M8488">
        <f>YEAR(Table1[[#This Row],[order_date]])</f>
        <v>2023</v>
      </c>
      <c r="N8488">
        <f>MONTH(Table1[[#This Row],[order_date]])</f>
        <v>7</v>
      </c>
      <c r="O8488" s="3">
        <f>Table1[[#This Row],[sales]]-Table1[[#This Row],[profit]]</f>
        <v>217.33</v>
      </c>
      <c r="P8488" s="3">
        <f>Table1[[#This Row],[sales]]*Table1[[#This Row],[quantity]]</f>
        <v>2362.88</v>
      </c>
      <c r="Q8488" s="9">
        <f>Table1[[#This Row],[delivery_date]]-Table1[[#This Row],[order_date]]</f>
        <v>2</v>
      </c>
    </row>
    <row r="8489" spans="1:17" x14ac:dyDescent="0.35">
      <c r="A8489" t="s">
        <v>8520</v>
      </c>
      <c r="B8489" t="s">
        <v>41</v>
      </c>
      <c r="C8489" t="s">
        <v>26</v>
      </c>
      <c r="D8489" s="2">
        <v>4322.3100000000004</v>
      </c>
      <c r="E8489">
        <v>0.26</v>
      </c>
      <c r="F8489">
        <v>4</v>
      </c>
      <c r="G8489" s="1">
        <v>45130</v>
      </c>
      <c r="H8489" s="1">
        <v>45136</v>
      </c>
      <c r="I8489" t="s">
        <v>15</v>
      </c>
      <c r="J8489" t="s">
        <v>22</v>
      </c>
      <c r="K8489" s="2">
        <v>1084.79</v>
      </c>
      <c r="L8489" t="s">
        <v>48</v>
      </c>
      <c r="M8489">
        <f>YEAR(Table1[[#This Row],[order_date]])</f>
        <v>2023</v>
      </c>
      <c r="N8489">
        <f>MONTH(Table1[[#This Row],[order_date]])</f>
        <v>7</v>
      </c>
      <c r="O8489" s="3">
        <f>Table1[[#This Row],[sales]]-Table1[[#This Row],[profit]]</f>
        <v>3237.5200000000004</v>
      </c>
      <c r="P8489" s="3">
        <f>Table1[[#This Row],[sales]]*Table1[[#This Row],[quantity]]</f>
        <v>17289.240000000002</v>
      </c>
      <c r="Q8489" s="9">
        <f>Table1[[#This Row],[delivery_date]]-Table1[[#This Row],[order_date]]</f>
        <v>6</v>
      </c>
    </row>
    <row r="8490" spans="1:17" x14ac:dyDescent="0.35">
      <c r="A8490" t="s">
        <v>8521</v>
      </c>
      <c r="B8490" t="s">
        <v>13</v>
      </c>
      <c r="C8490" t="s">
        <v>33</v>
      </c>
      <c r="D8490" s="2">
        <v>4978.3999999999996</v>
      </c>
      <c r="E8490">
        <v>0.34</v>
      </c>
      <c r="F8490">
        <v>3</v>
      </c>
      <c r="G8490" s="1">
        <v>45095</v>
      </c>
      <c r="H8490" s="1">
        <v>45099</v>
      </c>
      <c r="I8490" t="s">
        <v>21</v>
      </c>
      <c r="J8490" t="s">
        <v>16</v>
      </c>
      <c r="K8490" s="2">
        <v>759.93</v>
      </c>
      <c r="L8490" t="s">
        <v>34</v>
      </c>
      <c r="M8490">
        <f>YEAR(Table1[[#This Row],[order_date]])</f>
        <v>2023</v>
      </c>
      <c r="N8490">
        <f>MONTH(Table1[[#This Row],[order_date]])</f>
        <v>6</v>
      </c>
      <c r="O8490" s="3">
        <f>Table1[[#This Row],[sales]]-Table1[[#This Row],[profit]]</f>
        <v>4218.4699999999993</v>
      </c>
      <c r="P8490" s="3">
        <f>Table1[[#This Row],[sales]]*Table1[[#This Row],[quantity]]</f>
        <v>14935.199999999999</v>
      </c>
      <c r="Q8490" s="9">
        <f>Table1[[#This Row],[delivery_date]]-Table1[[#This Row],[order_date]]</f>
        <v>4</v>
      </c>
    </row>
    <row r="8491" spans="1:17" x14ac:dyDescent="0.35">
      <c r="A8491" t="s">
        <v>8522</v>
      </c>
      <c r="B8491" t="s">
        <v>19</v>
      </c>
      <c r="C8491" t="s">
        <v>36</v>
      </c>
      <c r="D8491" s="2">
        <v>4623.72</v>
      </c>
      <c r="E8491">
        <v>0.44</v>
      </c>
      <c r="F8491">
        <v>7</v>
      </c>
      <c r="G8491" s="1">
        <v>45083</v>
      </c>
      <c r="H8491" s="1">
        <v>45085</v>
      </c>
      <c r="I8491" t="s">
        <v>31</v>
      </c>
      <c r="J8491" t="s">
        <v>27</v>
      </c>
      <c r="K8491" s="2">
        <v>298.32</v>
      </c>
      <c r="L8491" t="s">
        <v>39</v>
      </c>
      <c r="M8491">
        <f>YEAR(Table1[[#This Row],[order_date]])</f>
        <v>2023</v>
      </c>
      <c r="N8491">
        <f>MONTH(Table1[[#This Row],[order_date]])</f>
        <v>6</v>
      </c>
      <c r="O8491" s="3">
        <f>Table1[[#This Row],[sales]]-Table1[[#This Row],[profit]]</f>
        <v>4325.4000000000005</v>
      </c>
      <c r="P8491" s="3">
        <f>Table1[[#This Row],[sales]]*Table1[[#This Row],[quantity]]</f>
        <v>32366.04</v>
      </c>
      <c r="Q8491" s="9">
        <f>Table1[[#This Row],[delivery_date]]-Table1[[#This Row],[order_date]]</f>
        <v>2</v>
      </c>
    </row>
    <row r="8492" spans="1:17" x14ac:dyDescent="0.35">
      <c r="A8492" t="s">
        <v>8523</v>
      </c>
      <c r="B8492" t="s">
        <v>41</v>
      </c>
      <c r="C8492" t="s">
        <v>36</v>
      </c>
      <c r="D8492" s="2">
        <v>4317.26</v>
      </c>
      <c r="E8492">
        <v>0.38</v>
      </c>
      <c r="F8492">
        <v>4</v>
      </c>
      <c r="G8492" s="1">
        <v>45638</v>
      </c>
      <c r="H8492" s="1">
        <v>45641</v>
      </c>
      <c r="I8492" t="s">
        <v>31</v>
      </c>
      <c r="J8492" t="s">
        <v>16</v>
      </c>
      <c r="K8492" s="2">
        <v>1188.07</v>
      </c>
      <c r="L8492" t="s">
        <v>17</v>
      </c>
      <c r="M8492">
        <f>YEAR(Table1[[#This Row],[order_date]])</f>
        <v>2024</v>
      </c>
      <c r="N8492">
        <f>MONTH(Table1[[#This Row],[order_date]])</f>
        <v>12</v>
      </c>
      <c r="O8492" s="3">
        <f>Table1[[#This Row],[sales]]-Table1[[#This Row],[profit]]</f>
        <v>3129.1900000000005</v>
      </c>
      <c r="P8492" s="3">
        <f>Table1[[#This Row],[sales]]*Table1[[#This Row],[quantity]]</f>
        <v>17269.04</v>
      </c>
      <c r="Q8492" s="9">
        <f>Table1[[#This Row],[delivery_date]]-Table1[[#This Row],[order_date]]</f>
        <v>3</v>
      </c>
    </row>
    <row r="8493" spans="1:17" x14ac:dyDescent="0.35">
      <c r="A8493" t="s">
        <v>8524</v>
      </c>
      <c r="B8493" t="s">
        <v>25</v>
      </c>
      <c r="C8493" t="s">
        <v>26</v>
      </c>
      <c r="D8493" s="2">
        <v>4963.74</v>
      </c>
      <c r="E8493">
        <v>0.43</v>
      </c>
      <c r="F8493">
        <v>2</v>
      </c>
      <c r="G8493" s="1">
        <v>45416</v>
      </c>
      <c r="H8493" s="1">
        <v>45422</v>
      </c>
      <c r="I8493" t="s">
        <v>31</v>
      </c>
      <c r="J8493" t="s">
        <v>16</v>
      </c>
      <c r="K8493" s="2">
        <v>536.79999999999995</v>
      </c>
      <c r="L8493" t="s">
        <v>17</v>
      </c>
      <c r="M8493">
        <f>YEAR(Table1[[#This Row],[order_date]])</f>
        <v>2024</v>
      </c>
      <c r="N8493">
        <f>MONTH(Table1[[#This Row],[order_date]])</f>
        <v>5</v>
      </c>
      <c r="O8493" s="3">
        <f>Table1[[#This Row],[sales]]-Table1[[#This Row],[profit]]</f>
        <v>4426.9399999999996</v>
      </c>
      <c r="P8493" s="3">
        <f>Table1[[#This Row],[sales]]*Table1[[#This Row],[quantity]]</f>
        <v>9927.48</v>
      </c>
      <c r="Q8493" s="9">
        <f>Table1[[#This Row],[delivery_date]]-Table1[[#This Row],[order_date]]</f>
        <v>6</v>
      </c>
    </row>
    <row r="8494" spans="1:17" x14ac:dyDescent="0.35">
      <c r="A8494" t="s">
        <v>8525</v>
      </c>
      <c r="B8494" t="s">
        <v>13</v>
      </c>
      <c r="C8494" t="s">
        <v>36</v>
      </c>
      <c r="D8494" s="2">
        <v>4548.26</v>
      </c>
      <c r="E8494">
        <v>0.15</v>
      </c>
      <c r="F8494">
        <v>3</v>
      </c>
      <c r="G8494" s="1">
        <v>45432</v>
      </c>
      <c r="H8494" s="1">
        <v>45434</v>
      </c>
      <c r="I8494" t="s">
        <v>21</v>
      </c>
      <c r="J8494" t="s">
        <v>22</v>
      </c>
      <c r="K8494" s="2">
        <v>1224.1500000000001</v>
      </c>
      <c r="L8494" t="s">
        <v>34</v>
      </c>
      <c r="M8494">
        <f>YEAR(Table1[[#This Row],[order_date]])</f>
        <v>2024</v>
      </c>
      <c r="N8494">
        <f>MONTH(Table1[[#This Row],[order_date]])</f>
        <v>5</v>
      </c>
      <c r="O8494" s="3">
        <f>Table1[[#This Row],[sales]]-Table1[[#This Row],[profit]]</f>
        <v>3324.11</v>
      </c>
      <c r="P8494" s="3">
        <f>Table1[[#This Row],[sales]]*Table1[[#This Row],[quantity]]</f>
        <v>13644.78</v>
      </c>
      <c r="Q8494" s="9">
        <f>Table1[[#This Row],[delivery_date]]-Table1[[#This Row],[order_date]]</f>
        <v>2</v>
      </c>
    </row>
    <row r="8495" spans="1:17" x14ac:dyDescent="0.35">
      <c r="A8495" t="s">
        <v>8526</v>
      </c>
      <c r="B8495" t="s">
        <v>25</v>
      </c>
      <c r="C8495" t="s">
        <v>14</v>
      </c>
      <c r="D8495" s="2">
        <v>3473</v>
      </c>
      <c r="E8495">
        <v>0.4</v>
      </c>
      <c r="F8495">
        <v>4</v>
      </c>
      <c r="G8495" s="1">
        <v>44930</v>
      </c>
      <c r="H8495" s="1">
        <v>44931</v>
      </c>
      <c r="I8495" t="s">
        <v>31</v>
      </c>
      <c r="J8495" t="s">
        <v>16</v>
      </c>
      <c r="K8495" s="2">
        <v>785.38</v>
      </c>
      <c r="L8495" t="s">
        <v>23</v>
      </c>
      <c r="M8495">
        <f>YEAR(Table1[[#This Row],[order_date]])</f>
        <v>2023</v>
      </c>
      <c r="N8495">
        <f>MONTH(Table1[[#This Row],[order_date]])</f>
        <v>1</v>
      </c>
      <c r="O8495" s="3">
        <f>Table1[[#This Row],[sales]]-Table1[[#This Row],[profit]]</f>
        <v>2687.62</v>
      </c>
      <c r="P8495" s="3">
        <f>Table1[[#This Row],[sales]]*Table1[[#This Row],[quantity]]</f>
        <v>13892</v>
      </c>
      <c r="Q8495" s="9">
        <f>Table1[[#This Row],[delivery_date]]-Table1[[#This Row],[order_date]]</f>
        <v>1</v>
      </c>
    </row>
    <row r="8496" spans="1:17" x14ac:dyDescent="0.35">
      <c r="A8496" t="s">
        <v>8527</v>
      </c>
      <c r="B8496" t="s">
        <v>13</v>
      </c>
      <c r="C8496" t="s">
        <v>36</v>
      </c>
      <c r="D8496" s="2">
        <v>917.11</v>
      </c>
      <c r="E8496">
        <v>0.18</v>
      </c>
      <c r="F8496">
        <v>1</v>
      </c>
      <c r="G8496" s="1">
        <v>45587</v>
      </c>
      <c r="H8496" s="1">
        <v>45589</v>
      </c>
      <c r="I8496" t="s">
        <v>21</v>
      </c>
      <c r="J8496" t="s">
        <v>16</v>
      </c>
      <c r="K8496" s="2">
        <v>272.82</v>
      </c>
      <c r="L8496" t="s">
        <v>39</v>
      </c>
      <c r="M8496">
        <f>YEAR(Table1[[#This Row],[order_date]])</f>
        <v>2024</v>
      </c>
      <c r="N8496">
        <f>MONTH(Table1[[#This Row],[order_date]])</f>
        <v>10</v>
      </c>
      <c r="O8496" s="3">
        <f>Table1[[#This Row],[sales]]-Table1[[#This Row],[profit]]</f>
        <v>644.29</v>
      </c>
      <c r="P8496" s="3">
        <f>Table1[[#This Row],[sales]]*Table1[[#This Row],[quantity]]</f>
        <v>917.11</v>
      </c>
      <c r="Q8496" s="9">
        <f>Table1[[#This Row],[delivery_date]]-Table1[[#This Row],[order_date]]</f>
        <v>2</v>
      </c>
    </row>
    <row r="8497" spans="1:17" x14ac:dyDescent="0.35">
      <c r="A8497" t="s">
        <v>8528</v>
      </c>
      <c r="B8497" t="s">
        <v>41</v>
      </c>
      <c r="C8497" t="s">
        <v>26</v>
      </c>
      <c r="D8497" s="2">
        <v>866.12</v>
      </c>
      <c r="E8497">
        <v>0.01</v>
      </c>
      <c r="F8497">
        <v>8</v>
      </c>
      <c r="G8497" s="1">
        <v>45509</v>
      </c>
      <c r="H8497" s="1">
        <v>45514</v>
      </c>
      <c r="I8497" t="s">
        <v>15</v>
      </c>
      <c r="J8497" t="s">
        <v>16</v>
      </c>
      <c r="K8497" s="2">
        <v>88.24</v>
      </c>
      <c r="L8497" t="s">
        <v>17</v>
      </c>
      <c r="M8497">
        <f>YEAR(Table1[[#This Row],[order_date]])</f>
        <v>2024</v>
      </c>
      <c r="N8497">
        <f>MONTH(Table1[[#This Row],[order_date]])</f>
        <v>8</v>
      </c>
      <c r="O8497" s="3">
        <f>Table1[[#This Row],[sales]]-Table1[[#This Row],[profit]]</f>
        <v>777.88</v>
      </c>
      <c r="P8497" s="3">
        <f>Table1[[#This Row],[sales]]*Table1[[#This Row],[quantity]]</f>
        <v>6928.96</v>
      </c>
      <c r="Q8497" s="9">
        <f>Table1[[#This Row],[delivery_date]]-Table1[[#This Row],[order_date]]</f>
        <v>5</v>
      </c>
    </row>
    <row r="8498" spans="1:17" x14ac:dyDescent="0.35">
      <c r="A8498" t="s">
        <v>8529</v>
      </c>
      <c r="B8498" t="s">
        <v>19</v>
      </c>
      <c r="C8498" t="s">
        <v>14</v>
      </c>
      <c r="D8498" s="2">
        <v>339.02</v>
      </c>
      <c r="E8498">
        <v>0.02</v>
      </c>
      <c r="F8498">
        <v>8</v>
      </c>
      <c r="G8498" s="1">
        <v>45484</v>
      </c>
      <c r="H8498" s="1">
        <v>45487</v>
      </c>
      <c r="I8498" t="s">
        <v>21</v>
      </c>
      <c r="J8498" t="s">
        <v>22</v>
      </c>
      <c r="K8498" s="2">
        <v>41.45</v>
      </c>
      <c r="L8498" t="s">
        <v>34</v>
      </c>
      <c r="M8498">
        <f>YEAR(Table1[[#This Row],[order_date]])</f>
        <v>2024</v>
      </c>
      <c r="N8498">
        <f>MONTH(Table1[[#This Row],[order_date]])</f>
        <v>7</v>
      </c>
      <c r="O8498" s="3">
        <f>Table1[[#This Row],[sales]]-Table1[[#This Row],[profit]]</f>
        <v>297.57</v>
      </c>
      <c r="P8498" s="3">
        <f>Table1[[#This Row],[sales]]*Table1[[#This Row],[quantity]]</f>
        <v>2712.16</v>
      </c>
      <c r="Q8498" s="9">
        <f>Table1[[#This Row],[delivery_date]]-Table1[[#This Row],[order_date]]</f>
        <v>3</v>
      </c>
    </row>
    <row r="8499" spans="1:17" x14ac:dyDescent="0.35">
      <c r="A8499" t="s">
        <v>8530</v>
      </c>
      <c r="B8499" t="s">
        <v>13</v>
      </c>
      <c r="C8499" t="s">
        <v>14</v>
      </c>
      <c r="D8499" s="2">
        <v>2117.9699999999998</v>
      </c>
      <c r="E8499">
        <v>0.37</v>
      </c>
      <c r="F8499">
        <v>5</v>
      </c>
      <c r="G8499" s="1">
        <v>45650</v>
      </c>
      <c r="H8499" s="1">
        <v>45652</v>
      </c>
      <c r="I8499" t="s">
        <v>31</v>
      </c>
      <c r="J8499" t="s">
        <v>27</v>
      </c>
      <c r="K8499" s="2">
        <v>154.88999999999999</v>
      </c>
      <c r="L8499" t="s">
        <v>28</v>
      </c>
      <c r="M8499">
        <f>YEAR(Table1[[#This Row],[order_date]])</f>
        <v>2024</v>
      </c>
      <c r="N8499">
        <f>MONTH(Table1[[#This Row],[order_date]])</f>
        <v>12</v>
      </c>
      <c r="O8499" s="3">
        <f>Table1[[#This Row],[sales]]-Table1[[#This Row],[profit]]</f>
        <v>1963.08</v>
      </c>
      <c r="P8499" s="3">
        <f>Table1[[#This Row],[sales]]*Table1[[#This Row],[quantity]]</f>
        <v>10589.849999999999</v>
      </c>
      <c r="Q8499" s="9">
        <f>Table1[[#This Row],[delivery_date]]-Table1[[#This Row],[order_date]]</f>
        <v>2</v>
      </c>
    </row>
    <row r="8500" spans="1:17" x14ac:dyDescent="0.35">
      <c r="A8500" t="s">
        <v>8531</v>
      </c>
      <c r="B8500" t="s">
        <v>13</v>
      </c>
      <c r="C8500" t="s">
        <v>36</v>
      </c>
      <c r="D8500" s="2">
        <v>4063.24</v>
      </c>
      <c r="E8500">
        <v>0.14000000000000001</v>
      </c>
      <c r="F8500">
        <v>6</v>
      </c>
      <c r="G8500" s="1">
        <v>45573</v>
      </c>
      <c r="H8500" s="1">
        <v>45576</v>
      </c>
      <c r="I8500" t="s">
        <v>31</v>
      </c>
      <c r="J8500" t="s">
        <v>22</v>
      </c>
      <c r="K8500" s="2">
        <v>1207.8699999999999</v>
      </c>
      <c r="L8500" t="s">
        <v>34</v>
      </c>
      <c r="M8500">
        <f>YEAR(Table1[[#This Row],[order_date]])</f>
        <v>2024</v>
      </c>
      <c r="N8500">
        <f>MONTH(Table1[[#This Row],[order_date]])</f>
        <v>10</v>
      </c>
      <c r="O8500" s="3">
        <f>Table1[[#This Row],[sales]]-Table1[[#This Row],[profit]]</f>
        <v>2855.37</v>
      </c>
      <c r="P8500" s="3">
        <f>Table1[[#This Row],[sales]]*Table1[[#This Row],[quantity]]</f>
        <v>24379.439999999999</v>
      </c>
      <c r="Q8500" s="9">
        <f>Table1[[#This Row],[delivery_date]]-Table1[[#This Row],[order_date]]</f>
        <v>3</v>
      </c>
    </row>
    <row r="8501" spans="1:17" x14ac:dyDescent="0.35">
      <c r="A8501" t="s">
        <v>8532</v>
      </c>
      <c r="B8501" t="s">
        <v>25</v>
      </c>
      <c r="C8501" t="s">
        <v>26</v>
      </c>
      <c r="D8501" s="2">
        <v>2502.4499999999998</v>
      </c>
      <c r="E8501">
        <v>0.15</v>
      </c>
      <c r="F8501">
        <v>4</v>
      </c>
      <c r="G8501" s="1">
        <v>45036</v>
      </c>
      <c r="H8501" s="1">
        <v>45042</v>
      </c>
      <c r="I8501" t="s">
        <v>31</v>
      </c>
      <c r="J8501" t="s">
        <v>27</v>
      </c>
      <c r="K8501" s="2">
        <v>512.76</v>
      </c>
      <c r="L8501" t="s">
        <v>34</v>
      </c>
      <c r="M8501">
        <f>YEAR(Table1[[#This Row],[order_date]])</f>
        <v>2023</v>
      </c>
      <c r="N8501">
        <f>MONTH(Table1[[#This Row],[order_date]])</f>
        <v>4</v>
      </c>
      <c r="O8501" s="3">
        <f>Table1[[#This Row],[sales]]-Table1[[#This Row],[profit]]</f>
        <v>1989.6899999999998</v>
      </c>
      <c r="P8501" s="3">
        <f>Table1[[#This Row],[sales]]*Table1[[#This Row],[quantity]]</f>
        <v>10009.799999999999</v>
      </c>
      <c r="Q8501" s="9">
        <f>Table1[[#This Row],[delivery_date]]-Table1[[#This Row],[order_date]]</f>
        <v>6</v>
      </c>
    </row>
    <row r="8502" spans="1:17" x14ac:dyDescent="0.35">
      <c r="A8502" t="s">
        <v>8533</v>
      </c>
      <c r="B8502" t="s">
        <v>41</v>
      </c>
      <c r="C8502" t="s">
        <v>36</v>
      </c>
      <c r="D8502" s="2">
        <v>1894.98</v>
      </c>
      <c r="E8502">
        <v>0.31</v>
      </c>
      <c r="F8502">
        <v>3</v>
      </c>
      <c r="G8502" s="1">
        <v>45124</v>
      </c>
      <c r="H8502" s="1">
        <v>45126</v>
      </c>
      <c r="I8502" t="s">
        <v>21</v>
      </c>
      <c r="J8502" t="s">
        <v>16</v>
      </c>
      <c r="K8502" s="2">
        <v>222.16</v>
      </c>
      <c r="L8502" t="s">
        <v>48</v>
      </c>
      <c r="M8502">
        <f>YEAR(Table1[[#This Row],[order_date]])</f>
        <v>2023</v>
      </c>
      <c r="N8502">
        <f>MONTH(Table1[[#This Row],[order_date]])</f>
        <v>7</v>
      </c>
      <c r="O8502" s="3">
        <f>Table1[[#This Row],[sales]]-Table1[[#This Row],[profit]]</f>
        <v>1672.82</v>
      </c>
      <c r="P8502" s="3">
        <f>Table1[[#This Row],[sales]]*Table1[[#This Row],[quantity]]</f>
        <v>5684.9400000000005</v>
      </c>
      <c r="Q8502" s="9">
        <f>Table1[[#This Row],[delivery_date]]-Table1[[#This Row],[order_date]]</f>
        <v>2</v>
      </c>
    </row>
    <row r="8503" spans="1:17" x14ac:dyDescent="0.35">
      <c r="A8503" t="s">
        <v>8534</v>
      </c>
      <c r="B8503" t="s">
        <v>25</v>
      </c>
      <c r="C8503" t="s">
        <v>33</v>
      </c>
      <c r="D8503" s="2">
        <v>635.26</v>
      </c>
      <c r="E8503">
        <v>0.37</v>
      </c>
      <c r="F8503">
        <v>3</v>
      </c>
      <c r="G8503" s="1">
        <v>45319</v>
      </c>
      <c r="H8503" s="1">
        <v>45323</v>
      </c>
      <c r="I8503" t="s">
        <v>31</v>
      </c>
      <c r="J8503" t="s">
        <v>22</v>
      </c>
      <c r="K8503" s="2">
        <v>108.6</v>
      </c>
      <c r="L8503" t="s">
        <v>48</v>
      </c>
      <c r="M8503">
        <f>YEAR(Table1[[#This Row],[order_date]])</f>
        <v>2024</v>
      </c>
      <c r="N8503">
        <f>MONTH(Table1[[#This Row],[order_date]])</f>
        <v>1</v>
      </c>
      <c r="O8503" s="3">
        <f>Table1[[#This Row],[sales]]-Table1[[#This Row],[profit]]</f>
        <v>526.66</v>
      </c>
      <c r="P8503" s="3">
        <f>Table1[[#This Row],[sales]]*Table1[[#This Row],[quantity]]</f>
        <v>1905.78</v>
      </c>
      <c r="Q8503" s="9">
        <f>Table1[[#This Row],[delivery_date]]-Table1[[#This Row],[order_date]]</f>
        <v>4</v>
      </c>
    </row>
    <row r="8504" spans="1:17" x14ac:dyDescent="0.35">
      <c r="A8504" t="s">
        <v>8535</v>
      </c>
      <c r="B8504" t="s">
        <v>41</v>
      </c>
      <c r="C8504" t="s">
        <v>33</v>
      </c>
      <c r="D8504" s="2">
        <v>353.59</v>
      </c>
      <c r="E8504">
        <v>0.28000000000000003</v>
      </c>
      <c r="F8504">
        <v>4</v>
      </c>
      <c r="G8504" s="1">
        <v>45358</v>
      </c>
      <c r="H8504" s="1">
        <v>45362</v>
      </c>
      <c r="I8504" t="s">
        <v>15</v>
      </c>
      <c r="J8504" t="s">
        <v>27</v>
      </c>
      <c r="K8504" s="2">
        <v>103.53</v>
      </c>
      <c r="L8504" t="s">
        <v>39</v>
      </c>
      <c r="M8504">
        <f>YEAR(Table1[[#This Row],[order_date]])</f>
        <v>2024</v>
      </c>
      <c r="N8504">
        <f>MONTH(Table1[[#This Row],[order_date]])</f>
        <v>3</v>
      </c>
      <c r="O8504" s="3">
        <f>Table1[[#This Row],[sales]]-Table1[[#This Row],[profit]]</f>
        <v>250.05999999999997</v>
      </c>
      <c r="P8504" s="3">
        <f>Table1[[#This Row],[sales]]*Table1[[#This Row],[quantity]]</f>
        <v>1414.36</v>
      </c>
      <c r="Q8504" s="9">
        <f>Table1[[#This Row],[delivery_date]]-Table1[[#This Row],[order_date]]</f>
        <v>4</v>
      </c>
    </row>
    <row r="8505" spans="1:17" x14ac:dyDescent="0.35">
      <c r="A8505" t="s">
        <v>8536</v>
      </c>
      <c r="B8505" t="s">
        <v>25</v>
      </c>
      <c r="C8505" t="s">
        <v>14</v>
      </c>
      <c r="D8505" s="2">
        <v>2055.98</v>
      </c>
      <c r="E8505">
        <v>0.35</v>
      </c>
      <c r="F8505">
        <v>6</v>
      </c>
      <c r="G8505" s="1">
        <v>45026</v>
      </c>
      <c r="H8505" s="1">
        <v>45032</v>
      </c>
      <c r="I8505" t="s">
        <v>31</v>
      </c>
      <c r="J8505" t="s">
        <v>22</v>
      </c>
      <c r="K8505" s="2">
        <v>281.38</v>
      </c>
      <c r="L8505" t="s">
        <v>17</v>
      </c>
      <c r="M8505">
        <f>YEAR(Table1[[#This Row],[order_date]])</f>
        <v>2023</v>
      </c>
      <c r="N8505">
        <f>MONTH(Table1[[#This Row],[order_date]])</f>
        <v>4</v>
      </c>
      <c r="O8505" s="3">
        <f>Table1[[#This Row],[sales]]-Table1[[#This Row],[profit]]</f>
        <v>1774.6</v>
      </c>
      <c r="P8505" s="3">
        <f>Table1[[#This Row],[sales]]*Table1[[#This Row],[quantity]]</f>
        <v>12335.880000000001</v>
      </c>
      <c r="Q8505" s="9">
        <f>Table1[[#This Row],[delivery_date]]-Table1[[#This Row],[order_date]]</f>
        <v>6</v>
      </c>
    </row>
    <row r="8506" spans="1:17" x14ac:dyDescent="0.35">
      <c r="A8506" t="s">
        <v>8537</v>
      </c>
      <c r="B8506" t="s">
        <v>13</v>
      </c>
      <c r="C8506" t="s">
        <v>36</v>
      </c>
      <c r="D8506" s="2">
        <v>589.63</v>
      </c>
      <c r="E8506">
        <v>0.47</v>
      </c>
      <c r="F8506">
        <v>2</v>
      </c>
      <c r="G8506" s="1">
        <v>44978</v>
      </c>
      <c r="H8506" s="1">
        <v>44979</v>
      </c>
      <c r="I8506" t="s">
        <v>31</v>
      </c>
      <c r="J8506" t="s">
        <v>27</v>
      </c>
      <c r="K8506" s="2">
        <v>148.63999999999999</v>
      </c>
      <c r="L8506" t="s">
        <v>39</v>
      </c>
      <c r="M8506">
        <f>YEAR(Table1[[#This Row],[order_date]])</f>
        <v>2023</v>
      </c>
      <c r="N8506">
        <f>MONTH(Table1[[#This Row],[order_date]])</f>
        <v>2</v>
      </c>
      <c r="O8506" s="3">
        <f>Table1[[#This Row],[sales]]-Table1[[#This Row],[profit]]</f>
        <v>440.99</v>
      </c>
      <c r="P8506" s="3">
        <f>Table1[[#This Row],[sales]]*Table1[[#This Row],[quantity]]</f>
        <v>1179.26</v>
      </c>
      <c r="Q8506" s="9">
        <f>Table1[[#This Row],[delivery_date]]-Table1[[#This Row],[order_date]]</f>
        <v>1</v>
      </c>
    </row>
    <row r="8507" spans="1:17" x14ac:dyDescent="0.35">
      <c r="A8507" t="s">
        <v>8538</v>
      </c>
      <c r="B8507" t="s">
        <v>25</v>
      </c>
      <c r="C8507" t="s">
        <v>33</v>
      </c>
      <c r="D8507" s="2">
        <v>607.39</v>
      </c>
      <c r="E8507">
        <v>0.43</v>
      </c>
      <c r="F8507">
        <v>6</v>
      </c>
      <c r="G8507" s="1">
        <v>45339</v>
      </c>
      <c r="H8507" s="1">
        <v>45343</v>
      </c>
      <c r="I8507" t="s">
        <v>21</v>
      </c>
      <c r="J8507" t="s">
        <v>27</v>
      </c>
      <c r="K8507" s="2">
        <v>50.18</v>
      </c>
      <c r="L8507" t="s">
        <v>48</v>
      </c>
      <c r="M8507">
        <f>YEAR(Table1[[#This Row],[order_date]])</f>
        <v>2024</v>
      </c>
      <c r="N8507">
        <f>MONTH(Table1[[#This Row],[order_date]])</f>
        <v>2</v>
      </c>
      <c r="O8507" s="3">
        <f>Table1[[#This Row],[sales]]-Table1[[#This Row],[profit]]</f>
        <v>557.21</v>
      </c>
      <c r="P8507" s="3">
        <f>Table1[[#This Row],[sales]]*Table1[[#This Row],[quantity]]</f>
        <v>3644.34</v>
      </c>
      <c r="Q8507" s="9">
        <f>Table1[[#This Row],[delivery_date]]-Table1[[#This Row],[order_date]]</f>
        <v>4</v>
      </c>
    </row>
    <row r="8508" spans="1:17" x14ac:dyDescent="0.35">
      <c r="A8508" t="s">
        <v>8539</v>
      </c>
      <c r="B8508" t="s">
        <v>19</v>
      </c>
      <c r="C8508" t="s">
        <v>20</v>
      </c>
      <c r="D8508" s="2">
        <v>2037.21</v>
      </c>
      <c r="E8508">
        <v>0.12</v>
      </c>
      <c r="F8508">
        <v>8</v>
      </c>
      <c r="G8508" s="1">
        <v>44929</v>
      </c>
      <c r="H8508" s="1">
        <v>44934</v>
      </c>
      <c r="I8508" t="s">
        <v>31</v>
      </c>
      <c r="J8508" t="s">
        <v>27</v>
      </c>
      <c r="K8508" s="2">
        <v>472.17</v>
      </c>
      <c r="L8508" t="s">
        <v>34</v>
      </c>
      <c r="M8508">
        <f>YEAR(Table1[[#This Row],[order_date]])</f>
        <v>2023</v>
      </c>
      <c r="N8508">
        <f>MONTH(Table1[[#This Row],[order_date]])</f>
        <v>1</v>
      </c>
      <c r="O8508" s="3">
        <f>Table1[[#This Row],[sales]]-Table1[[#This Row],[profit]]</f>
        <v>1565.04</v>
      </c>
      <c r="P8508" s="3">
        <f>Table1[[#This Row],[sales]]*Table1[[#This Row],[quantity]]</f>
        <v>16297.68</v>
      </c>
      <c r="Q8508" s="9">
        <f>Table1[[#This Row],[delivery_date]]-Table1[[#This Row],[order_date]]</f>
        <v>5</v>
      </c>
    </row>
    <row r="8509" spans="1:17" x14ac:dyDescent="0.35">
      <c r="A8509" t="s">
        <v>8540</v>
      </c>
      <c r="B8509" t="s">
        <v>41</v>
      </c>
      <c r="C8509" t="s">
        <v>33</v>
      </c>
      <c r="D8509" s="2">
        <v>2563.9299999999998</v>
      </c>
      <c r="E8509">
        <v>0.45</v>
      </c>
      <c r="F8509">
        <v>9</v>
      </c>
      <c r="G8509" s="1">
        <v>45547</v>
      </c>
      <c r="H8509" s="1">
        <v>45551</v>
      </c>
      <c r="I8509" t="s">
        <v>21</v>
      </c>
      <c r="J8509" t="s">
        <v>16</v>
      </c>
      <c r="K8509" s="2">
        <v>372.99</v>
      </c>
      <c r="L8509" t="s">
        <v>48</v>
      </c>
      <c r="M8509">
        <f>YEAR(Table1[[#This Row],[order_date]])</f>
        <v>2024</v>
      </c>
      <c r="N8509">
        <f>MONTH(Table1[[#This Row],[order_date]])</f>
        <v>9</v>
      </c>
      <c r="O8509" s="3">
        <f>Table1[[#This Row],[sales]]-Table1[[#This Row],[profit]]</f>
        <v>2190.9399999999996</v>
      </c>
      <c r="P8509" s="3">
        <f>Table1[[#This Row],[sales]]*Table1[[#This Row],[quantity]]</f>
        <v>23075.37</v>
      </c>
      <c r="Q8509" s="9">
        <f>Table1[[#This Row],[delivery_date]]-Table1[[#This Row],[order_date]]</f>
        <v>4</v>
      </c>
    </row>
    <row r="8510" spans="1:17" x14ac:dyDescent="0.35">
      <c r="A8510" t="s">
        <v>8541</v>
      </c>
      <c r="B8510" t="s">
        <v>41</v>
      </c>
      <c r="C8510" t="s">
        <v>36</v>
      </c>
      <c r="D8510" s="2">
        <v>1014.75</v>
      </c>
      <c r="E8510">
        <v>0.15</v>
      </c>
      <c r="F8510">
        <v>4</v>
      </c>
      <c r="G8510" s="1">
        <v>45085</v>
      </c>
      <c r="H8510" s="1">
        <v>45090</v>
      </c>
      <c r="I8510" t="s">
        <v>15</v>
      </c>
      <c r="J8510" t="s">
        <v>22</v>
      </c>
      <c r="K8510" s="2">
        <v>99.92</v>
      </c>
      <c r="L8510" t="s">
        <v>34</v>
      </c>
      <c r="M8510">
        <f>YEAR(Table1[[#This Row],[order_date]])</f>
        <v>2023</v>
      </c>
      <c r="N8510">
        <f>MONTH(Table1[[#This Row],[order_date]])</f>
        <v>6</v>
      </c>
      <c r="O8510" s="3">
        <f>Table1[[#This Row],[sales]]-Table1[[#This Row],[profit]]</f>
        <v>914.83</v>
      </c>
      <c r="P8510" s="3">
        <f>Table1[[#This Row],[sales]]*Table1[[#This Row],[quantity]]</f>
        <v>4059</v>
      </c>
      <c r="Q8510" s="9">
        <f>Table1[[#This Row],[delivery_date]]-Table1[[#This Row],[order_date]]</f>
        <v>5</v>
      </c>
    </row>
    <row r="8511" spans="1:17" x14ac:dyDescent="0.35">
      <c r="A8511" t="s">
        <v>8542</v>
      </c>
      <c r="B8511" t="s">
        <v>13</v>
      </c>
      <c r="C8511" t="s">
        <v>36</v>
      </c>
      <c r="D8511" s="2">
        <v>3454.71</v>
      </c>
      <c r="E8511">
        <v>0.33</v>
      </c>
      <c r="F8511">
        <v>5</v>
      </c>
      <c r="G8511" s="1">
        <v>45270</v>
      </c>
      <c r="H8511" s="1">
        <v>45272</v>
      </c>
      <c r="I8511" t="s">
        <v>31</v>
      </c>
      <c r="J8511" t="s">
        <v>22</v>
      </c>
      <c r="K8511" s="2">
        <v>933.4</v>
      </c>
      <c r="L8511" t="s">
        <v>39</v>
      </c>
      <c r="M8511">
        <f>YEAR(Table1[[#This Row],[order_date]])</f>
        <v>2023</v>
      </c>
      <c r="N8511">
        <f>MONTH(Table1[[#This Row],[order_date]])</f>
        <v>12</v>
      </c>
      <c r="O8511" s="3">
        <f>Table1[[#This Row],[sales]]-Table1[[#This Row],[profit]]</f>
        <v>2521.31</v>
      </c>
      <c r="P8511" s="3">
        <f>Table1[[#This Row],[sales]]*Table1[[#This Row],[quantity]]</f>
        <v>17273.55</v>
      </c>
      <c r="Q8511" s="9">
        <f>Table1[[#This Row],[delivery_date]]-Table1[[#This Row],[order_date]]</f>
        <v>2</v>
      </c>
    </row>
    <row r="8512" spans="1:17" x14ac:dyDescent="0.35">
      <c r="A8512" t="s">
        <v>8543</v>
      </c>
      <c r="B8512" t="s">
        <v>41</v>
      </c>
      <c r="C8512" t="s">
        <v>33</v>
      </c>
      <c r="D8512" s="2">
        <v>2151.59</v>
      </c>
      <c r="E8512">
        <v>0.44</v>
      </c>
      <c r="F8512">
        <v>8</v>
      </c>
      <c r="G8512" s="1">
        <v>44989</v>
      </c>
      <c r="H8512" s="1">
        <v>44995</v>
      </c>
      <c r="I8512" t="s">
        <v>15</v>
      </c>
      <c r="J8512" t="s">
        <v>22</v>
      </c>
      <c r="K8512" s="2">
        <v>403.36</v>
      </c>
      <c r="L8512" t="s">
        <v>39</v>
      </c>
      <c r="M8512">
        <f>YEAR(Table1[[#This Row],[order_date]])</f>
        <v>2023</v>
      </c>
      <c r="N8512">
        <f>MONTH(Table1[[#This Row],[order_date]])</f>
        <v>3</v>
      </c>
      <c r="O8512" s="3">
        <f>Table1[[#This Row],[sales]]-Table1[[#This Row],[profit]]</f>
        <v>1748.23</v>
      </c>
      <c r="P8512" s="3">
        <f>Table1[[#This Row],[sales]]*Table1[[#This Row],[quantity]]</f>
        <v>17212.72</v>
      </c>
      <c r="Q8512" s="9">
        <f>Table1[[#This Row],[delivery_date]]-Table1[[#This Row],[order_date]]</f>
        <v>6</v>
      </c>
    </row>
    <row r="8513" spans="1:17" x14ac:dyDescent="0.35">
      <c r="A8513" t="s">
        <v>8544</v>
      </c>
      <c r="B8513" t="s">
        <v>19</v>
      </c>
      <c r="C8513" t="s">
        <v>36</v>
      </c>
      <c r="D8513" s="2">
        <v>550.41999999999996</v>
      </c>
      <c r="E8513">
        <v>0.31</v>
      </c>
      <c r="F8513">
        <v>2</v>
      </c>
      <c r="G8513" s="1">
        <v>45078</v>
      </c>
      <c r="H8513" s="1">
        <v>45080</v>
      </c>
      <c r="I8513" t="s">
        <v>21</v>
      </c>
      <c r="J8513" t="s">
        <v>27</v>
      </c>
      <c r="K8513" s="2">
        <v>79.180000000000007</v>
      </c>
      <c r="L8513" t="s">
        <v>39</v>
      </c>
      <c r="M8513">
        <f>YEAR(Table1[[#This Row],[order_date]])</f>
        <v>2023</v>
      </c>
      <c r="N8513">
        <f>MONTH(Table1[[#This Row],[order_date]])</f>
        <v>6</v>
      </c>
      <c r="O8513" s="3">
        <f>Table1[[#This Row],[sales]]-Table1[[#This Row],[profit]]</f>
        <v>471.23999999999995</v>
      </c>
      <c r="P8513" s="3">
        <f>Table1[[#This Row],[sales]]*Table1[[#This Row],[quantity]]</f>
        <v>1100.8399999999999</v>
      </c>
      <c r="Q8513" s="9">
        <f>Table1[[#This Row],[delivery_date]]-Table1[[#This Row],[order_date]]</f>
        <v>2</v>
      </c>
    </row>
    <row r="8514" spans="1:17" x14ac:dyDescent="0.35">
      <c r="A8514" t="s">
        <v>8545</v>
      </c>
      <c r="B8514" t="s">
        <v>25</v>
      </c>
      <c r="C8514" t="s">
        <v>36</v>
      </c>
      <c r="D8514" s="2">
        <v>3221.47</v>
      </c>
      <c r="E8514">
        <v>0.4</v>
      </c>
      <c r="F8514">
        <v>2</v>
      </c>
      <c r="G8514" s="1">
        <v>45102</v>
      </c>
      <c r="H8514" s="1">
        <v>45107</v>
      </c>
      <c r="I8514" t="s">
        <v>15</v>
      </c>
      <c r="J8514" t="s">
        <v>27</v>
      </c>
      <c r="K8514" s="2">
        <v>486.63</v>
      </c>
      <c r="L8514" t="s">
        <v>39</v>
      </c>
      <c r="M8514">
        <f>YEAR(Table1[[#This Row],[order_date]])</f>
        <v>2023</v>
      </c>
      <c r="N8514">
        <f>MONTH(Table1[[#This Row],[order_date]])</f>
        <v>6</v>
      </c>
      <c r="O8514" s="3">
        <f>Table1[[#This Row],[sales]]-Table1[[#This Row],[profit]]</f>
        <v>2734.8399999999997</v>
      </c>
      <c r="P8514" s="3">
        <f>Table1[[#This Row],[sales]]*Table1[[#This Row],[quantity]]</f>
        <v>6442.94</v>
      </c>
      <c r="Q8514" s="9">
        <f>Table1[[#This Row],[delivery_date]]-Table1[[#This Row],[order_date]]</f>
        <v>5</v>
      </c>
    </row>
    <row r="8515" spans="1:17" x14ac:dyDescent="0.35">
      <c r="A8515" t="s">
        <v>8546</v>
      </c>
      <c r="B8515" t="s">
        <v>13</v>
      </c>
      <c r="C8515" t="s">
        <v>20</v>
      </c>
      <c r="D8515" s="2">
        <v>1849.03</v>
      </c>
      <c r="E8515">
        <v>0.46</v>
      </c>
      <c r="F8515">
        <v>9</v>
      </c>
      <c r="G8515" s="1">
        <v>45026</v>
      </c>
      <c r="H8515" s="1">
        <v>45027</v>
      </c>
      <c r="I8515" t="s">
        <v>21</v>
      </c>
      <c r="J8515" t="s">
        <v>22</v>
      </c>
      <c r="K8515" s="2">
        <v>126.17</v>
      </c>
      <c r="L8515" t="s">
        <v>39</v>
      </c>
      <c r="M8515">
        <f>YEAR(Table1[[#This Row],[order_date]])</f>
        <v>2023</v>
      </c>
      <c r="N8515">
        <f>MONTH(Table1[[#This Row],[order_date]])</f>
        <v>4</v>
      </c>
      <c r="O8515" s="3">
        <f>Table1[[#This Row],[sales]]-Table1[[#This Row],[profit]]</f>
        <v>1722.86</v>
      </c>
      <c r="P8515" s="3">
        <f>Table1[[#This Row],[sales]]*Table1[[#This Row],[quantity]]</f>
        <v>16641.27</v>
      </c>
      <c r="Q8515" s="9">
        <f>Table1[[#This Row],[delivery_date]]-Table1[[#This Row],[order_date]]</f>
        <v>1</v>
      </c>
    </row>
    <row r="8516" spans="1:17" x14ac:dyDescent="0.35">
      <c r="A8516" t="s">
        <v>8547</v>
      </c>
      <c r="B8516" t="s">
        <v>19</v>
      </c>
      <c r="C8516" t="s">
        <v>14</v>
      </c>
      <c r="D8516" s="2">
        <v>356.38</v>
      </c>
      <c r="E8516">
        <v>0.48</v>
      </c>
      <c r="F8516">
        <v>6</v>
      </c>
      <c r="G8516" s="1">
        <v>45463</v>
      </c>
      <c r="H8516" s="1">
        <v>45470</v>
      </c>
      <c r="I8516" t="s">
        <v>15</v>
      </c>
      <c r="J8516" t="s">
        <v>22</v>
      </c>
      <c r="K8516" s="2">
        <v>61.73</v>
      </c>
      <c r="L8516" t="s">
        <v>34</v>
      </c>
      <c r="M8516">
        <f>YEAR(Table1[[#This Row],[order_date]])</f>
        <v>2024</v>
      </c>
      <c r="N8516">
        <f>MONTH(Table1[[#This Row],[order_date]])</f>
        <v>6</v>
      </c>
      <c r="O8516" s="3">
        <f>Table1[[#This Row],[sales]]-Table1[[#This Row],[profit]]</f>
        <v>294.64999999999998</v>
      </c>
      <c r="P8516" s="3">
        <f>Table1[[#This Row],[sales]]*Table1[[#This Row],[quantity]]</f>
        <v>2138.2799999999997</v>
      </c>
      <c r="Q8516" s="9">
        <f>Table1[[#This Row],[delivery_date]]-Table1[[#This Row],[order_date]]</f>
        <v>7</v>
      </c>
    </row>
    <row r="8517" spans="1:17" x14ac:dyDescent="0.35">
      <c r="A8517" t="s">
        <v>8548</v>
      </c>
      <c r="B8517" t="s">
        <v>41</v>
      </c>
      <c r="C8517" t="s">
        <v>36</v>
      </c>
      <c r="D8517" s="2">
        <v>4745.1099999999997</v>
      </c>
      <c r="E8517">
        <v>0.21</v>
      </c>
      <c r="F8517">
        <v>9</v>
      </c>
      <c r="G8517" s="1">
        <v>45110</v>
      </c>
      <c r="H8517" s="1">
        <v>45114</v>
      </c>
      <c r="I8517" t="s">
        <v>31</v>
      </c>
      <c r="J8517" t="s">
        <v>27</v>
      </c>
      <c r="K8517" s="2">
        <v>1097.77</v>
      </c>
      <c r="L8517" t="s">
        <v>23</v>
      </c>
      <c r="M8517">
        <f>YEAR(Table1[[#This Row],[order_date]])</f>
        <v>2023</v>
      </c>
      <c r="N8517">
        <f>MONTH(Table1[[#This Row],[order_date]])</f>
        <v>7</v>
      </c>
      <c r="O8517" s="3">
        <f>Table1[[#This Row],[sales]]-Table1[[#This Row],[profit]]</f>
        <v>3647.3399999999997</v>
      </c>
      <c r="P8517" s="3">
        <f>Table1[[#This Row],[sales]]*Table1[[#This Row],[quantity]]</f>
        <v>42705.99</v>
      </c>
      <c r="Q8517" s="9">
        <f>Table1[[#This Row],[delivery_date]]-Table1[[#This Row],[order_date]]</f>
        <v>4</v>
      </c>
    </row>
    <row r="8518" spans="1:17" x14ac:dyDescent="0.35">
      <c r="A8518" t="s">
        <v>8549</v>
      </c>
      <c r="B8518" t="s">
        <v>41</v>
      </c>
      <c r="C8518" t="s">
        <v>26</v>
      </c>
      <c r="D8518" s="2">
        <v>2898.87</v>
      </c>
      <c r="E8518">
        <v>0.5</v>
      </c>
      <c r="F8518">
        <v>7</v>
      </c>
      <c r="G8518" s="1">
        <v>45285</v>
      </c>
      <c r="H8518" s="1">
        <v>45290</v>
      </c>
      <c r="I8518" t="s">
        <v>31</v>
      </c>
      <c r="J8518" t="s">
        <v>22</v>
      </c>
      <c r="K8518" s="2">
        <v>741.44</v>
      </c>
      <c r="L8518" t="s">
        <v>23</v>
      </c>
      <c r="M8518">
        <f>YEAR(Table1[[#This Row],[order_date]])</f>
        <v>2023</v>
      </c>
      <c r="N8518">
        <f>MONTH(Table1[[#This Row],[order_date]])</f>
        <v>12</v>
      </c>
      <c r="O8518" s="3">
        <f>Table1[[#This Row],[sales]]-Table1[[#This Row],[profit]]</f>
        <v>2157.4299999999998</v>
      </c>
      <c r="P8518" s="3">
        <f>Table1[[#This Row],[sales]]*Table1[[#This Row],[quantity]]</f>
        <v>20292.09</v>
      </c>
      <c r="Q8518" s="9">
        <f>Table1[[#This Row],[delivery_date]]-Table1[[#This Row],[order_date]]</f>
        <v>5</v>
      </c>
    </row>
    <row r="8519" spans="1:17" x14ac:dyDescent="0.35">
      <c r="A8519" t="s">
        <v>8550</v>
      </c>
      <c r="B8519" t="s">
        <v>19</v>
      </c>
      <c r="C8519" t="s">
        <v>14</v>
      </c>
      <c r="D8519" s="2">
        <v>2440.83</v>
      </c>
      <c r="E8519">
        <v>0.14000000000000001</v>
      </c>
      <c r="F8519">
        <v>5</v>
      </c>
      <c r="G8519" s="1">
        <v>45173</v>
      </c>
      <c r="H8519" s="1">
        <v>45177</v>
      </c>
      <c r="I8519" t="s">
        <v>31</v>
      </c>
      <c r="J8519" t="s">
        <v>22</v>
      </c>
      <c r="K8519" s="2">
        <v>629.46</v>
      </c>
      <c r="L8519" t="s">
        <v>34</v>
      </c>
      <c r="M8519">
        <f>YEAR(Table1[[#This Row],[order_date]])</f>
        <v>2023</v>
      </c>
      <c r="N8519">
        <f>MONTH(Table1[[#This Row],[order_date]])</f>
        <v>9</v>
      </c>
      <c r="O8519" s="3">
        <f>Table1[[#This Row],[sales]]-Table1[[#This Row],[profit]]</f>
        <v>1811.37</v>
      </c>
      <c r="P8519" s="3">
        <f>Table1[[#This Row],[sales]]*Table1[[#This Row],[quantity]]</f>
        <v>12204.15</v>
      </c>
      <c r="Q8519" s="9">
        <f>Table1[[#This Row],[delivery_date]]-Table1[[#This Row],[order_date]]</f>
        <v>4</v>
      </c>
    </row>
    <row r="8520" spans="1:17" x14ac:dyDescent="0.35">
      <c r="A8520" t="s">
        <v>8551</v>
      </c>
      <c r="B8520" t="s">
        <v>25</v>
      </c>
      <c r="C8520" t="s">
        <v>14</v>
      </c>
      <c r="D8520" s="2">
        <v>4309.7700000000004</v>
      </c>
      <c r="E8520">
        <v>0.23</v>
      </c>
      <c r="F8520">
        <v>9</v>
      </c>
      <c r="G8520" s="1">
        <v>45459</v>
      </c>
      <c r="H8520" s="1">
        <v>45466</v>
      </c>
      <c r="I8520" t="s">
        <v>21</v>
      </c>
      <c r="J8520" t="s">
        <v>27</v>
      </c>
      <c r="K8520" s="2">
        <v>1124.58</v>
      </c>
      <c r="L8520" t="s">
        <v>39</v>
      </c>
      <c r="M8520">
        <f>YEAR(Table1[[#This Row],[order_date]])</f>
        <v>2024</v>
      </c>
      <c r="N8520">
        <f>MONTH(Table1[[#This Row],[order_date]])</f>
        <v>6</v>
      </c>
      <c r="O8520" s="3">
        <f>Table1[[#This Row],[sales]]-Table1[[#This Row],[profit]]</f>
        <v>3185.1900000000005</v>
      </c>
      <c r="P8520" s="3">
        <f>Table1[[#This Row],[sales]]*Table1[[#This Row],[quantity]]</f>
        <v>38787.930000000008</v>
      </c>
      <c r="Q8520" s="9">
        <f>Table1[[#This Row],[delivery_date]]-Table1[[#This Row],[order_date]]</f>
        <v>7</v>
      </c>
    </row>
    <row r="8521" spans="1:17" x14ac:dyDescent="0.35">
      <c r="A8521" t="s">
        <v>8552</v>
      </c>
      <c r="B8521" t="s">
        <v>25</v>
      </c>
      <c r="C8521" t="s">
        <v>26</v>
      </c>
      <c r="D8521" s="2">
        <v>4690.03</v>
      </c>
      <c r="E8521">
        <v>0.38</v>
      </c>
      <c r="F8521">
        <v>9</v>
      </c>
      <c r="G8521" s="1">
        <v>45581</v>
      </c>
      <c r="H8521" s="1">
        <v>45584</v>
      </c>
      <c r="I8521" t="s">
        <v>15</v>
      </c>
      <c r="J8521" t="s">
        <v>27</v>
      </c>
      <c r="K8521" s="2">
        <v>1228.8800000000001</v>
      </c>
      <c r="L8521" t="s">
        <v>39</v>
      </c>
      <c r="M8521">
        <f>YEAR(Table1[[#This Row],[order_date]])</f>
        <v>2024</v>
      </c>
      <c r="N8521">
        <f>MONTH(Table1[[#This Row],[order_date]])</f>
        <v>10</v>
      </c>
      <c r="O8521" s="3">
        <f>Table1[[#This Row],[sales]]-Table1[[#This Row],[profit]]</f>
        <v>3461.1499999999996</v>
      </c>
      <c r="P8521" s="3">
        <f>Table1[[#This Row],[sales]]*Table1[[#This Row],[quantity]]</f>
        <v>42210.27</v>
      </c>
      <c r="Q8521" s="9">
        <f>Table1[[#This Row],[delivery_date]]-Table1[[#This Row],[order_date]]</f>
        <v>3</v>
      </c>
    </row>
    <row r="8522" spans="1:17" x14ac:dyDescent="0.35">
      <c r="A8522" t="s">
        <v>8553</v>
      </c>
      <c r="B8522" t="s">
        <v>13</v>
      </c>
      <c r="C8522" t="s">
        <v>33</v>
      </c>
      <c r="D8522" s="2">
        <v>1179.58</v>
      </c>
      <c r="E8522">
        <v>0.49</v>
      </c>
      <c r="F8522">
        <v>2</v>
      </c>
      <c r="G8522" s="1">
        <v>45057</v>
      </c>
      <c r="H8522" s="1">
        <v>45058</v>
      </c>
      <c r="I8522" t="s">
        <v>21</v>
      </c>
      <c r="J8522" t="s">
        <v>27</v>
      </c>
      <c r="K8522" s="2">
        <v>197.26</v>
      </c>
      <c r="L8522" t="s">
        <v>34</v>
      </c>
      <c r="M8522">
        <f>YEAR(Table1[[#This Row],[order_date]])</f>
        <v>2023</v>
      </c>
      <c r="N8522">
        <f>MONTH(Table1[[#This Row],[order_date]])</f>
        <v>5</v>
      </c>
      <c r="O8522" s="3">
        <f>Table1[[#This Row],[sales]]-Table1[[#This Row],[profit]]</f>
        <v>982.31999999999994</v>
      </c>
      <c r="P8522" s="3">
        <f>Table1[[#This Row],[sales]]*Table1[[#This Row],[quantity]]</f>
        <v>2359.16</v>
      </c>
      <c r="Q8522" s="9">
        <f>Table1[[#This Row],[delivery_date]]-Table1[[#This Row],[order_date]]</f>
        <v>1</v>
      </c>
    </row>
    <row r="8523" spans="1:17" x14ac:dyDescent="0.35">
      <c r="A8523" t="s">
        <v>8554</v>
      </c>
      <c r="B8523" t="s">
        <v>41</v>
      </c>
      <c r="C8523" t="s">
        <v>20</v>
      </c>
      <c r="D8523" s="2">
        <v>4069.71</v>
      </c>
      <c r="E8523">
        <v>0.03</v>
      </c>
      <c r="F8523">
        <v>8</v>
      </c>
      <c r="G8523" s="1">
        <v>44936</v>
      </c>
      <c r="H8523" s="1">
        <v>44938</v>
      </c>
      <c r="I8523" t="s">
        <v>31</v>
      </c>
      <c r="J8523" t="s">
        <v>16</v>
      </c>
      <c r="K8523" s="2">
        <v>644.11</v>
      </c>
      <c r="L8523" t="s">
        <v>34</v>
      </c>
      <c r="M8523">
        <f>YEAR(Table1[[#This Row],[order_date]])</f>
        <v>2023</v>
      </c>
      <c r="N8523">
        <f>MONTH(Table1[[#This Row],[order_date]])</f>
        <v>1</v>
      </c>
      <c r="O8523" s="3">
        <f>Table1[[#This Row],[sales]]-Table1[[#This Row],[profit]]</f>
        <v>3425.6</v>
      </c>
      <c r="P8523" s="3">
        <f>Table1[[#This Row],[sales]]*Table1[[#This Row],[quantity]]</f>
        <v>32557.68</v>
      </c>
      <c r="Q8523" s="9">
        <f>Table1[[#This Row],[delivery_date]]-Table1[[#This Row],[order_date]]</f>
        <v>2</v>
      </c>
    </row>
    <row r="8524" spans="1:17" x14ac:dyDescent="0.35">
      <c r="A8524" t="s">
        <v>8555</v>
      </c>
      <c r="B8524" t="s">
        <v>19</v>
      </c>
      <c r="C8524" t="s">
        <v>36</v>
      </c>
      <c r="D8524" s="2">
        <v>4172.29</v>
      </c>
      <c r="E8524">
        <v>0.47</v>
      </c>
      <c r="F8524">
        <v>8</v>
      </c>
      <c r="G8524" s="1">
        <v>45104</v>
      </c>
      <c r="H8524" s="1">
        <v>45109</v>
      </c>
      <c r="I8524" t="s">
        <v>15</v>
      </c>
      <c r="J8524" t="s">
        <v>16</v>
      </c>
      <c r="K8524" s="2">
        <v>324.37</v>
      </c>
      <c r="L8524" t="s">
        <v>39</v>
      </c>
      <c r="M8524">
        <f>YEAR(Table1[[#This Row],[order_date]])</f>
        <v>2023</v>
      </c>
      <c r="N8524">
        <f>MONTH(Table1[[#This Row],[order_date]])</f>
        <v>6</v>
      </c>
      <c r="O8524" s="3">
        <f>Table1[[#This Row],[sales]]-Table1[[#This Row],[profit]]</f>
        <v>3847.92</v>
      </c>
      <c r="P8524" s="3">
        <f>Table1[[#This Row],[sales]]*Table1[[#This Row],[quantity]]</f>
        <v>33378.32</v>
      </c>
      <c r="Q8524" s="9">
        <f>Table1[[#This Row],[delivery_date]]-Table1[[#This Row],[order_date]]</f>
        <v>5</v>
      </c>
    </row>
    <row r="8525" spans="1:17" x14ac:dyDescent="0.35">
      <c r="A8525" t="s">
        <v>8556</v>
      </c>
      <c r="B8525" t="s">
        <v>25</v>
      </c>
      <c r="C8525" t="s">
        <v>33</v>
      </c>
      <c r="D8525" s="2">
        <v>366.57</v>
      </c>
      <c r="E8525">
        <v>0.5</v>
      </c>
      <c r="F8525">
        <v>2</v>
      </c>
      <c r="G8525" s="1">
        <v>45645</v>
      </c>
      <c r="H8525" s="1">
        <v>45648</v>
      </c>
      <c r="I8525" t="s">
        <v>21</v>
      </c>
      <c r="J8525" t="s">
        <v>16</v>
      </c>
      <c r="K8525" s="2">
        <v>45.05</v>
      </c>
      <c r="L8525" t="s">
        <v>23</v>
      </c>
      <c r="M8525">
        <f>YEAR(Table1[[#This Row],[order_date]])</f>
        <v>2024</v>
      </c>
      <c r="N8525">
        <f>MONTH(Table1[[#This Row],[order_date]])</f>
        <v>12</v>
      </c>
      <c r="O8525" s="3">
        <f>Table1[[#This Row],[sales]]-Table1[[#This Row],[profit]]</f>
        <v>321.52</v>
      </c>
      <c r="P8525" s="3">
        <f>Table1[[#This Row],[sales]]*Table1[[#This Row],[quantity]]</f>
        <v>733.14</v>
      </c>
      <c r="Q8525" s="9">
        <f>Table1[[#This Row],[delivery_date]]-Table1[[#This Row],[order_date]]</f>
        <v>3</v>
      </c>
    </row>
    <row r="8526" spans="1:17" x14ac:dyDescent="0.35">
      <c r="A8526" t="s">
        <v>8557</v>
      </c>
      <c r="B8526" t="s">
        <v>13</v>
      </c>
      <c r="C8526" t="s">
        <v>26</v>
      </c>
      <c r="D8526" s="2">
        <v>3588.53</v>
      </c>
      <c r="E8526">
        <v>0.45</v>
      </c>
      <c r="F8526">
        <v>7</v>
      </c>
      <c r="G8526" s="1">
        <v>45435</v>
      </c>
      <c r="H8526" s="1">
        <v>45441</v>
      </c>
      <c r="I8526" t="s">
        <v>15</v>
      </c>
      <c r="J8526" t="s">
        <v>22</v>
      </c>
      <c r="K8526" s="2">
        <v>381.72</v>
      </c>
      <c r="L8526" t="s">
        <v>17</v>
      </c>
      <c r="M8526">
        <f>YEAR(Table1[[#This Row],[order_date]])</f>
        <v>2024</v>
      </c>
      <c r="N8526">
        <f>MONTH(Table1[[#This Row],[order_date]])</f>
        <v>5</v>
      </c>
      <c r="O8526" s="3">
        <f>Table1[[#This Row],[sales]]-Table1[[#This Row],[profit]]</f>
        <v>3206.8100000000004</v>
      </c>
      <c r="P8526" s="3">
        <f>Table1[[#This Row],[sales]]*Table1[[#This Row],[quantity]]</f>
        <v>25119.710000000003</v>
      </c>
      <c r="Q8526" s="9">
        <f>Table1[[#This Row],[delivery_date]]-Table1[[#This Row],[order_date]]</f>
        <v>6</v>
      </c>
    </row>
    <row r="8527" spans="1:17" x14ac:dyDescent="0.35">
      <c r="A8527" t="s">
        <v>8558</v>
      </c>
      <c r="B8527" t="s">
        <v>41</v>
      </c>
      <c r="C8527" t="s">
        <v>20</v>
      </c>
      <c r="D8527" s="2">
        <v>408.54</v>
      </c>
      <c r="E8527">
        <v>0.05</v>
      </c>
      <c r="F8527">
        <v>1</v>
      </c>
      <c r="G8527" s="1">
        <v>45052</v>
      </c>
      <c r="H8527" s="1">
        <v>45057</v>
      </c>
      <c r="I8527" t="s">
        <v>31</v>
      </c>
      <c r="J8527" t="s">
        <v>22</v>
      </c>
      <c r="K8527" s="2">
        <v>82.77</v>
      </c>
      <c r="L8527" t="s">
        <v>28</v>
      </c>
      <c r="M8527">
        <f>YEAR(Table1[[#This Row],[order_date]])</f>
        <v>2023</v>
      </c>
      <c r="N8527">
        <f>MONTH(Table1[[#This Row],[order_date]])</f>
        <v>5</v>
      </c>
      <c r="O8527" s="3">
        <f>Table1[[#This Row],[sales]]-Table1[[#This Row],[profit]]</f>
        <v>325.77000000000004</v>
      </c>
      <c r="P8527" s="3">
        <f>Table1[[#This Row],[sales]]*Table1[[#This Row],[quantity]]</f>
        <v>408.54</v>
      </c>
      <c r="Q8527" s="9">
        <f>Table1[[#This Row],[delivery_date]]-Table1[[#This Row],[order_date]]</f>
        <v>5</v>
      </c>
    </row>
    <row r="8528" spans="1:17" x14ac:dyDescent="0.35">
      <c r="A8528" t="s">
        <v>8559</v>
      </c>
      <c r="B8528" t="s">
        <v>41</v>
      </c>
      <c r="C8528" t="s">
        <v>20</v>
      </c>
      <c r="D8528" s="2">
        <v>3013.9</v>
      </c>
      <c r="E8528">
        <v>0.42</v>
      </c>
      <c r="F8528">
        <v>5</v>
      </c>
      <c r="G8528" s="1">
        <v>45451</v>
      </c>
      <c r="H8528" s="1">
        <v>45457</v>
      </c>
      <c r="I8528" t="s">
        <v>15</v>
      </c>
      <c r="J8528" t="s">
        <v>16</v>
      </c>
      <c r="K8528" s="2">
        <v>394.67</v>
      </c>
      <c r="L8528" t="s">
        <v>17</v>
      </c>
      <c r="M8528">
        <f>YEAR(Table1[[#This Row],[order_date]])</f>
        <v>2024</v>
      </c>
      <c r="N8528">
        <f>MONTH(Table1[[#This Row],[order_date]])</f>
        <v>6</v>
      </c>
      <c r="O8528" s="3">
        <f>Table1[[#This Row],[sales]]-Table1[[#This Row],[profit]]</f>
        <v>2619.23</v>
      </c>
      <c r="P8528" s="3">
        <f>Table1[[#This Row],[sales]]*Table1[[#This Row],[quantity]]</f>
        <v>15069.5</v>
      </c>
      <c r="Q8528" s="9">
        <f>Table1[[#This Row],[delivery_date]]-Table1[[#This Row],[order_date]]</f>
        <v>6</v>
      </c>
    </row>
    <row r="8529" spans="1:17" x14ac:dyDescent="0.35">
      <c r="A8529" t="s">
        <v>8560</v>
      </c>
      <c r="B8529" t="s">
        <v>13</v>
      </c>
      <c r="C8529" t="s">
        <v>20</v>
      </c>
      <c r="D8529" s="2">
        <v>3379.26</v>
      </c>
      <c r="E8529">
        <v>0.32</v>
      </c>
      <c r="F8529">
        <v>5</v>
      </c>
      <c r="G8529" s="1">
        <v>44970</v>
      </c>
      <c r="H8529" s="1">
        <v>44977</v>
      </c>
      <c r="I8529" t="s">
        <v>31</v>
      </c>
      <c r="J8529" t="s">
        <v>22</v>
      </c>
      <c r="K8529" s="2">
        <v>619.16</v>
      </c>
      <c r="L8529" t="s">
        <v>23</v>
      </c>
      <c r="M8529">
        <f>YEAR(Table1[[#This Row],[order_date]])</f>
        <v>2023</v>
      </c>
      <c r="N8529">
        <f>MONTH(Table1[[#This Row],[order_date]])</f>
        <v>2</v>
      </c>
      <c r="O8529" s="3">
        <f>Table1[[#This Row],[sales]]-Table1[[#This Row],[profit]]</f>
        <v>2760.1000000000004</v>
      </c>
      <c r="P8529" s="3">
        <f>Table1[[#This Row],[sales]]*Table1[[#This Row],[quantity]]</f>
        <v>16896.300000000003</v>
      </c>
      <c r="Q8529" s="9">
        <f>Table1[[#This Row],[delivery_date]]-Table1[[#This Row],[order_date]]</f>
        <v>7</v>
      </c>
    </row>
    <row r="8530" spans="1:17" x14ac:dyDescent="0.35">
      <c r="A8530" t="s">
        <v>8561</v>
      </c>
      <c r="B8530" t="s">
        <v>13</v>
      </c>
      <c r="C8530" t="s">
        <v>26</v>
      </c>
      <c r="D8530" s="2">
        <v>1898.59</v>
      </c>
      <c r="E8530">
        <v>0</v>
      </c>
      <c r="F8530">
        <v>5</v>
      </c>
      <c r="G8530" s="1">
        <v>45311</v>
      </c>
      <c r="H8530" s="1">
        <v>45316</v>
      </c>
      <c r="I8530" t="s">
        <v>31</v>
      </c>
      <c r="J8530" t="s">
        <v>22</v>
      </c>
      <c r="K8530" s="2">
        <v>274.25</v>
      </c>
      <c r="L8530" t="s">
        <v>17</v>
      </c>
      <c r="M8530">
        <f>YEAR(Table1[[#This Row],[order_date]])</f>
        <v>2024</v>
      </c>
      <c r="N8530">
        <f>MONTH(Table1[[#This Row],[order_date]])</f>
        <v>1</v>
      </c>
      <c r="O8530" s="3">
        <f>Table1[[#This Row],[sales]]-Table1[[#This Row],[profit]]</f>
        <v>1624.34</v>
      </c>
      <c r="P8530" s="3">
        <f>Table1[[#This Row],[sales]]*Table1[[#This Row],[quantity]]</f>
        <v>9492.9499999999989</v>
      </c>
      <c r="Q8530" s="9">
        <f>Table1[[#This Row],[delivery_date]]-Table1[[#This Row],[order_date]]</f>
        <v>5</v>
      </c>
    </row>
    <row r="8531" spans="1:17" x14ac:dyDescent="0.35">
      <c r="A8531" t="s">
        <v>8562</v>
      </c>
      <c r="B8531" t="s">
        <v>25</v>
      </c>
      <c r="C8531" t="s">
        <v>33</v>
      </c>
      <c r="D8531" s="2">
        <v>4415.8599999999997</v>
      </c>
      <c r="E8531">
        <v>0.49</v>
      </c>
      <c r="F8531">
        <v>2</v>
      </c>
      <c r="G8531" s="1">
        <v>45613</v>
      </c>
      <c r="H8531" s="1">
        <v>45619</v>
      </c>
      <c r="I8531" t="s">
        <v>15</v>
      </c>
      <c r="J8531" t="s">
        <v>27</v>
      </c>
      <c r="K8531" s="2">
        <v>1203.48</v>
      </c>
      <c r="L8531" t="s">
        <v>23</v>
      </c>
      <c r="M8531">
        <f>YEAR(Table1[[#This Row],[order_date]])</f>
        <v>2024</v>
      </c>
      <c r="N8531">
        <f>MONTH(Table1[[#This Row],[order_date]])</f>
        <v>11</v>
      </c>
      <c r="O8531" s="3">
        <f>Table1[[#This Row],[sales]]-Table1[[#This Row],[profit]]</f>
        <v>3212.3799999999997</v>
      </c>
      <c r="P8531" s="3">
        <f>Table1[[#This Row],[sales]]*Table1[[#This Row],[quantity]]</f>
        <v>8831.7199999999993</v>
      </c>
      <c r="Q8531" s="9">
        <f>Table1[[#This Row],[delivery_date]]-Table1[[#This Row],[order_date]]</f>
        <v>6</v>
      </c>
    </row>
    <row r="8532" spans="1:17" x14ac:dyDescent="0.35">
      <c r="A8532" t="s">
        <v>8563</v>
      </c>
      <c r="B8532" t="s">
        <v>19</v>
      </c>
      <c r="C8532" t="s">
        <v>36</v>
      </c>
      <c r="D8532" s="2">
        <v>4022.51</v>
      </c>
      <c r="E8532">
        <v>0.08</v>
      </c>
      <c r="F8532">
        <v>3</v>
      </c>
      <c r="G8532" s="1">
        <v>45176</v>
      </c>
      <c r="H8532" s="1">
        <v>45183</v>
      </c>
      <c r="I8532" t="s">
        <v>21</v>
      </c>
      <c r="J8532" t="s">
        <v>16</v>
      </c>
      <c r="K8532" s="2">
        <v>628.29</v>
      </c>
      <c r="L8532" t="s">
        <v>48</v>
      </c>
      <c r="M8532">
        <f>YEAR(Table1[[#This Row],[order_date]])</f>
        <v>2023</v>
      </c>
      <c r="N8532">
        <f>MONTH(Table1[[#This Row],[order_date]])</f>
        <v>9</v>
      </c>
      <c r="O8532" s="3">
        <f>Table1[[#This Row],[sales]]-Table1[[#This Row],[profit]]</f>
        <v>3394.2200000000003</v>
      </c>
      <c r="P8532" s="3">
        <f>Table1[[#This Row],[sales]]*Table1[[#This Row],[quantity]]</f>
        <v>12067.53</v>
      </c>
      <c r="Q8532" s="9">
        <f>Table1[[#This Row],[delivery_date]]-Table1[[#This Row],[order_date]]</f>
        <v>7</v>
      </c>
    </row>
    <row r="8533" spans="1:17" x14ac:dyDescent="0.35">
      <c r="A8533" t="s">
        <v>8564</v>
      </c>
      <c r="B8533" t="s">
        <v>41</v>
      </c>
      <c r="C8533" t="s">
        <v>20</v>
      </c>
      <c r="D8533" s="2">
        <v>4637.2</v>
      </c>
      <c r="E8533">
        <v>0.2</v>
      </c>
      <c r="F8533">
        <v>6</v>
      </c>
      <c r="G8533" s="1">
        <v>44981</v>
      </c>
      <c r="H8533" s="1">
        <v>44986</v>
      </c>
      <c r="I8533" t="s">
        <v>15</v>
      </c>
      <c r="J8533" t="s">
        <v>22</v>
      </c>
      <c r="K8533" s="2">
        <v>1203.45</v>
      </c>
      <c r="L8533" t="s">
        <v>28</v>
      </c>
      <c r="M8533">
        <f>YEAR(Table1[[#This Row],[order_date]])</f>
        <v>2023</v>
      </c>
      <c r="N8533">
        <f>MONTH(Table1[[#This Row],[order_date]])</f>
        <v>2</v>
      </c>
      <c r="O8533" s="3">
        <f>Table1[[#This Row],[sales]]-Table1[[#This Row],[profit]]</f>
        <v>3433.75</v>
      </c>
      <c r="P8533" s="3">
        <f>Table1[[#This Row],[sales]]*Table1[[#This Row],[quantity]]</f>
        <v>27823.199999999997</v>
      </c>
      <c r="Q8533" s="9">
        <f>Table1[[#This Row],[delivery_date]]-Table1[[#This Row],[order_date]]</f>
        <v>5</v>
      </c>
    </row>
    <row r="8534" spans="1:17" x14ac:dyDescent="0.35">
      <c r="A8534" t="s">
        <v>8565</v>
      </c>
      <c r="B8534" t="s">
        <v>19</v>
      </c>
      <c r="C8534" t="s">
        <v>20</v>
      </c>
      <c r="D8534" s="2">
        <v>1642.96</v>
      </c>
      <c r="E8534">
        <v>0.02</v>
      </c>
      <c r="F8534">
        <v>1</v>
      </c>
      <c r="G8534" s="1">
        <v>45599</v>
      </c>
      <c r="H8534" s="1">
        <v>45604</v>
      </c>
      <c r="I8534" t="s">
        <v>15</v>
      </c>
      <c r="J8534" t="s">
        <v>27</v>
      </c>
      <c r="K8534" s="2">
        <v>99.07</v>
      </c>
      <c r="L8534" t="s">
        <v>39</v>
      </c>
      <c r="M8534">
        <f>YEAR(Table1[[#This Row],[order_date]])</f>
        <v>2024</v>
      </c>
      <c r="N8534">
        <f>MONTH(Table1[[#This Row],[order_date]])</f>
        <v>11</v>
      </c>
      <c r="O8534" s="3">
        <f>Table1[[#This Row],[sales]]-Table1[[#This Row],[profit]]</f>
        <v>1543.89</v>
      </c>
      <c r="P8534" s="3">
        <f>Table1[[#This Row],[sales]]*Table1[[#This Row],[quantity]]</f>
        <v>1642.96</v>
      </c>
      <c r="Q8534" s="9">
        <f>Table1[[#This Row],[delivery_date]]-Table1[[#This Row],[order_date]]</f>
        <v>5</v>
      </c>
    </row>
    <row r="8535" spans="1:17" x14ac:dyDescent="0.35">
      <c r="A8535" t="s">
        <v>8566</v>
      </c>
      <c r="B8535" t="s">
        <v>41</v>
      </c>
      <c r="C8535" t="s">
        <v>33</v>
      </c>
      <c r="D8535" s="2">
        <v>205.49</v>
      </c>
      <c r="E8535">
        <v>0.15</v>
      </c>
      <c r="F8535">
        <v>6</v>
      </c>
      <c r="G8535" s="1">
        <v>45198</v>
      </c>
      <c r="H8535" s="1">
        <v>45200</v>
      </c>
      <c r="I8535" t="s">
        <v>21</v>
      </c>
      <c r="J8535" t="s">
        <v>22</v>
      </c>
      <c r="K8535" s="2">
        <v>11.96</v>
      </c>
      <c r="L8535" t="s">
        <v>39</v>
      </c>
      <c r="M8535">
        <f>YEAR(Table1[[#This Row],[order_date]])</f>
        <v>2023</v>
      </c>
      <c r="N8535">
        <f>MONTH(Table1[[#This Row],[order_date]])</f>
        <v>9</v>
      </c>
      <c r="O8535" s="3">
        <f>Table1[[#This Row],[sales]]-Table1[[#This Row],[profit]]</f>
        <v>193.53</v>
      </c>
      <c r="P8535" s="3">
        <f>Table1[[#This Row],[sales]]*Table1[[#This Row],[quantity]]</f>
        <v>1232.94</v>
      </c>
      <c r="Q8535" s="9">
        <f>Table1[[#This Row],[delivery_date]]-Table1[[#This Row],[order_date]]</f>
        <v>2</v>
      </c>
    </row>
    <row r="8536" spans="1:17" x14ac:dyDescent="0.35">
      <c r="A8536" t="s">
        <v>8567</v>
      </c>
      <c r="B8536" t="s">
        <v>41</v>
      </c>
      <c r="C8536" t="s">
        <v>20</v>
      </c>
      <c r="D8536" s="2">
        <v>4076.16</v>
      </c>
      <c r="E8536">
        <v>0.28000000000000003</v>
      </c>
      <c r="F8536">
        <v>6</v>
      </c>
      <c r="G8536" s="1">
        <v>45486</v>
      </c>
      <c r="H8536" s="1">
        <v>45488</v>
      </c>
      <c r="I8536" t="s">
        <v>31</v>
      </c>
      <c r="J8536" t="s">
        <v>27</v>
      </c>
      <c r="K8536" s="2">
        <v>948.24</v>
      </c>
      <c r="L8536" t="s">
        <v>17</v>
      </c>
      <c r="M8536">
        <f>YEAR(Table1[[#This Row],[order_date]])</f>
        <v>2024</v>
      </c>
      <c r="N8536">
        <f>MONTH(Table1[[#This Row],[order_date]])</f>
        <v>7</v>
      </c>
      <c r="O8536" s="3">
        <f>Table1[[#This Row],[sales]]-Table1[[#This Row],[profit]]</f>
        <v>3127.92</v>
      </c>
      <c r="P8536" s="3">
        <f>Table1[[#This Row],[sales]]*Table1[[#This Row],[quantity]]</f>
        <v>24456.959999999999</v>
      </c>
      <c r="Q8536" s="9">
        <f>Table1[[#This Row],[delivery_date]]-Table1[[#This Row],[order_date]]</f>
        <v>2</v>
      </c>
    </row>
    <row r="8537" spans="1:17" x14ac:dyDescent="0.35">
      <c r="A8537" t="s">
        <v>8568</v>
      </c>
      <c r="B8537" t="s">
        <v>19</v>
      </c>
      <c r="C8537" t="s">
        <v>20</v>
      </c>
      <c r="D8537" s="2">
        <v>1192.5899999999999</v>
      </c>
      <c r="E8537">
        <v>0.47</v>
      </c>
      <c r="F8537">
        <v>7</v>
      </c>
      <c r="G8537" s="1">
        <v>45217</v>
      </c>
      <c r="H8537" s="1">
        <v>45219</v>
      </c>
      <c r="I8537" t="s">
        <v>21</v>
      </c>
      <c r="J8537" t="s">
        <v>22</v>
      </c>
      <c r="K8537" s="2">
        <v>271.20999999999998</v>
      </c>
      <c r="L8537" t="s">
        <v>23</v>
      </c>
      <c r="M8537">
        <f>YEAR(Table1[[#This Row],[order_date]])</f>
        <v>2023</v>
      </c>
      <c r="N8537">
        <f>MONTH(Table1[[#This Row],[order_date]])</f>
        <v>10</v>
      </c>
      <c r="O8537" s="3">
        <f>Table1[[#This Row],[sales]]-Table1[[#This Row],[profit]]</f>
        <v>921.37999999999988</v>
      </c>
      <c r="P8537" s="3">
        <f>Table1[[#This Row],[sales]]*Table1[[#This Row],[quantity]]</f>
        <v>8348.1299999999992</v>
      </c>
      <c r="Q8537" s="9">
        <f>Table1[[#This Row],[delivery_date]]-Table1[[#This Row],[order_date]]</f>
        <v>2</v>
      </c>
    </row>
    <row r="8538" spans="1:17" x14ac:dyDescent="0.35">
      <c r="A8538" t="s">
        <v>8569</v>
      </c>
      <c r="B8538" t="s">
        <v>13</v>
      </c>
      <c r="C8538" t="s">
        <v>26</v>
      </c>
      <c r="D8538" s="2">
        <v>2389.06</v>
      </c>
      <c r="E8538">
        <v>0.5</v>
      </c>
      <c r="F8538">
        <v>9</v>
      </c>
      <c r="G8538" s="1">
        <v>44977</v>
      </c>
      <c r="H8538" s="1">
        <v>44978</v>
      </c>
      <c r="I8538" t="s">
        <v>31</v>
      </c>
      <c r="J8538" t="s">
        <v>27</v>
      </c>
      <c r="K8538" s="2">
        <v>133.43</v>
      </c>
      <c r="L8538" t="s">
        <v>48</v>
      </c>
      <c r="M8538">
        <f>YEAR(Table1[[#This Row],[order_date]])</f>
        <v>2023</v>
      </c>
      <c r="N8538">
        <f>MONTH(Table1[[#This Row],[order_date]])</f>
        <v>2</v>
      </c>
      <c r="O8538" s="3">
        <f>Table1[[#This Row],[sales]]-Table1[[#This Row],[profit]]</f>
        <v>2255.63</v>
      </c>
      <c r="P8538" s="3">
        <f>Table1[[#This Row],[sales]]*Table1[[#This Row],[quantity]]</f>
        <v>21501.54</v>
      </c>
      <c r="Q8538" s="9">
        <f>Table1[[#This Row],[delivery_date]]-Table1[[#This Row],[order_date]]</f>
        <v>1</v>
      </c>
    </row>
    <row r="8539" spans="1:17" x14ac:dyDescent="0.35">
      <c r="A8539" t="s">
        <v>8570</v>
      </c>
      <c r="B8539" t="s">
        <v>25</v>
      </c>
      <c r="C8539" t="s">
        <v>14</v>
      </c>
      <c r="D8539" s="2">
        <v>4104.87</v>
      </c>
      <c r="E8539">
        <v>0.21</v>
      </c>
      <c r="F8539">
        <v>9</v>
      </c>
      <c r="G8539" s="1">
        <v>45543</v>
      </c>
      <c r="H8539" s="1">
        <v>45549</v>
      </c>
      <c r="I8539" t="s">
        <v>31</v>
      </c>
      <c r="J8539" t="s">
        <v>27</v>
      </c>
      <c r="K8539" s="2">
        <v>705.76</v>
      </c>
      <c r="L8539" t="s">
        <v>17</v>
      </c>
      <c r="M8539">
        <f>YEAR(Table1[[#This Row],[order_date]])</f>
        <v>2024</v>
      </c>
      <c r="N8539">
        <f>MONTH(Table1[[#This Row],[order_date]])</f>
        <v>9</v>
      </c>
      <c r="O8539" s="3">
        <f>Table1[[#This Row],[sales]]-Table1[[#This Row],[profit]]</f>
        <v>3399.1099999999997</v>
      </c>
      <c r="P8539" s="3">
        <f>Table1[[#This Row],[sales]]*Table1[[#This Row],[quantity]]</f>
        <v>36943.83</v>
      </c>
      <c r="Q8539" s="9">
        <f>Table1[[#This Row],[delivery_date]]-Table1[[#This Row],[order_date]]</f>
        <v>6</v>
      </c>
    </row>
    <row r="8540" spans="1:17" x14ac:dyDescent="0.35">
      <c r="A8540" t="s">
        <v>8571</v>
      </c>
      <c r="B8540" t="s">
        <v>41</v>
      </c>
      <c r="C8540" t="s">
        <v>33</v>
      </c>
      <c r="D8540" s="2">
        <v>1159.06</v>
      </c>
      <c r="E8540">
        <v>0.21</v>
      </c>
      <c r="F8540">
        <v>4</v>
      </c>
      <c r="G8540" s="1">
        <v>45273</v>
      </c>
      <c r="H8540" s="1">
        <v>45275</v>
      </c>
      <c r="I8540" t="s">
        <v>15</v>
      </c>
      <c r="J8540" t="s">
        <v>22</v>
      </c>
      <c r="K8540" s="2">
        <v>72.3</v>
      </c>
      <c r="L8540" t="s">
        <v>34</v>
      </c>
      <c r="M8540">
        <f>YEAR(Table1[[#This Row],[order_date]])</f>
        <v>2023</v>
      </c>
      <c r="N8540">
        <f>MONTH(Table1[[#This Row],[order_date]])</f>
        <v>12</v>
      </c>
      <c r="O8540" s="3">
        <f>Table1[[#This Row],[sales]]-Table1[[#This Row],[profit]]</f>
        <v>1086.76</v>
      </c>
      <c r="P8540" s="3">
        <f>Table1[[#This Row],[sales]]*Table1[[#This Row],[quantity]]</f>
        <v>4636.24</v>
      </c>
      <c r="Q8540" s="9">
        <f>Table1[[#This Row],[delivery_date]]-Table1[[#This Row],[order_date]]</f>
        <v>2</v>
      </c>
    </row>
    <row r="8541" spans="1:17" x14ac:dyDescent="0.35">
      <c r="A8541" t="s">
        <v>8572</v>
      </c>
      <c r="B8541" t="s">
        <v>13</v>
      </c>
      <c r="C8541" t="s">
        <v>33</v>
      </c>
      <c r="D8541" s="2">
        <v>1628.35</v>
      </c>
      <c r="E8541">
        <v>0.08</v>
      </c>
      <c r="F8541">
        <v>2</v>
      </c>
      <c r="G8541" s="1">
        <v>45354</v>
      </c>
      <c r="H8541" s="1">
        <v>45358</v>
      </c>
      <c r="I8541" t="s">
        <v>15</v>
      </c>
      <c r="J8541" t="s">
        <v>22</v>
      </c>
      <c r="K8541" s="2">
        <v>149.26</v>
      </c>
      <c r="L8541" t="s">
        <v>17</v>
      </c>
      <c r="M8541">
        <f>YEAR(Table1[[#This Row],[order_date]])</f>
        <v>2024</v>
      </c>
      <c r="N8541">
        <f>MONTH(Table1[[#This Row],[order_date]])</f>
        <v>3</v>
      </c>
      <c r="O8541" s="3">
        <f>Table1[[#This Row],[sales]]-Table1[[#This Row],[profit]]</f>
        <v>1479.09</v>
      </c>
      <c r="P8541" s="3">
        <f>Table1[[#This Row],[sales]]*Table1[[#This Row],[quantity]]</f>
        <v>3256.7</v>
      </c>
      <c r="Q8541" s="9">
        <f>Table1[[#This Row],[delivery_date]]-Table1[[#This Row],[order_date]]</f>
        <v>4</v>
      </c>
    </row>
    <row r="8542" spans="1:17" x14ac:dyDescent="0.35">
      <c r="A8542" t="s">
        <v>8573</v>
      </c>
      <c r="B8542" t="s">
        <v>41</v>
      </c>
      <c r="C8542" t="s">
        <v>33</v>
      </c>
      <c r="D8542" s="2">
        <v>2251.4899999999998</v>
      </c>
      <c r="E8542">
        <v>0.25</v>
      </c>
      <c r="F8542">
        <v>5</v>
      </c>
      <c r="G8542" s="1">
        <v>45311</v>
      </c>
      <c r="H8542" s="1">
        <v>45313</v>
      </c>
      <c r="I8542" t="s">
        <v>21</v>
      </c>
      <c r="J8542" t="s">
        <v>22</v>
      </c>
      <c r="K8542" s="2">
        <v>654.51</v>
      </c>
      <c r="L8542" t="s">
        <v>17</v>
      </c>
      <c r="M8542">
        <f>YEAR(Table1[[#This Row],[order_date]])</f>
        <v>2024</v>
      </c>
      <c r="N8542">
        <f>MONTH(Table1[[#This Row],[order_date]])</f>
        <v>1</v>
      </c>
      <c r="O8542" s="3">
        <f>Table1[[#This Row],[sales]]-Table1[[#This Row],[profit]]</f>
        <v>1596.9799999999998</v>
      </c>
      <c r="P8542" s="3">
        <f>Table1[[#This Row],[sales]]*Table1[[#This Row],[quantity]]</f>
        <v>11257.449999999999</v>
      </c>
      <c r="Q8542" s="9">
        <f>Table1[[#This Row],[delivery_date]]-Table1[[#This Row],[order_date]]</f>
        <v>2</v>
      </c>
    </row>
    <row r="8543" spans="1:17" x14ac:dyDescent="0.35">
      <c r="A8543" t="s">
        <v>8574</v>
      </c>
      <c r="B8543" t="s">
        <v>25</v>
      </c>
      <c r="C8543" t="s">
        <v>26</v>
      </c>
      <c r="D8543" s="2">
        <v>1431.94</v>
      </c>
      <c r="E8543">
        <v>0.47</v>
      </c>
      <c r="F8543">
        <v>1</v>
      </c>
      <c r="G8543" s="1">
        <v>45276</v>
      </c>
      <c r="H8543" s="1">
        <v>45281</v>
      </c>
      <c r="I8543" t="s">
        <v>15</v>
      </c>
      <c r="J8543" t="s">
        <v>16</v>
      </c>
      <c r="K8543" s="2">
        <v>193.37</v>
      </c>
      <c r="L8543" t="s">
        <v>23</v>
      </c>
      <c r="M8543">
        <f>YEAR(Table1[[#This Row],[order_date]])</f>
        <v>2023</v>
      </c>
      <c r="N8543">
        <f>MONTH(Table1[[#This Row],[order_date]])</f>
        <v>12</v>
      </c>
      <c r="O8543" s="3">
        <f>Table1[[#This Row],[sales]]-Table1[[#This Row],[profit]]</f>
        <v>1238.5700000000002</v>
      </c>
      <c r="P8543" s="3">
        <f>Table1[[#This Row],[sales]]*Table1[[#This Row],[quantity]]</f>
        <v>1431.94</v>
      </c>
      <c r="Q8543" s="9">
        <f>Table1[[#This Row],[delivery_date]]-Table1[[#This Row],[order_date]]</f>
        <v>5</v>
      </c>
    </row>
    <row r="8544" spans="1:17" x14ac:dyDescent="0.35">
      <c r="A8544" t="s">
        <v>8575</v>
      </c>
      <c r="B8544" t="s">
        <v>41</v>
      </c>
      <c r="C8544" t="s">
        <v>26</v>
      </c>
      <c r="D8544" s="2">
        <v>2360.4699999999998</v>
      </c>
      <c r="E8544">
        <v>0.08</v>
      </c>
      <c r="F8544">
        <v>5</v>
      </c>
      <c r="G8544" s="1">
        <v>45217</v>
      </c>
      <c r="H8544" s="1">
        <v>45222</v>
      </c>
      <c r="I8544" t="s">
        <v>15</v>
      </c>
      <c r="J8544" t="s">
        <v>16</v>
      </c>
      <c r="K8544" s="2">
        <v>394.99</v>
      </c>
      <c r="L8544" t="s">
        <v>34</v>
      </c>
      <c r="M8544">
        <f>YEAR(Table1[[#This Row],[order_date]])</f>
        <v>2023</v>
      </c>
      <c r="N8544">
        <f>MONTH(Table1[[#This Row],[order_date]])</f>
        <v>10</v>
      </c>
      <c r="O8544" s="3">
        <f>Table1[[#This Row],[sales]]-Table1[[#This Row],[profit]]</f>
        <v>1965.4799999999998</v>
      </c>
      <c r="P8544" s="3">
        <f>Table1[[#This Row],[sales]]*Table1[[#This Row],[quantity]]</f>
        <v>11802.349999999999</v>
      </c>
      <c r="Q8544" s="9">
        <f>Table1[[#This Row],[delivery_date]]-Table1[[#This Row],[order_date]]</f>
        <v>5</v>
      </c>
    </row>
    <row r="8545" spans="1:17" x14ac:dyDescent="0.35">
      <c r="A8545" t="s">
        <v>8576</v>
      </c>
      <c r="B8545" t="s">
        <v>25</v>
      </c>
      <c r="C8545" t="s">
        <v>36</v>
      </c>
      <c r="D8545" s="2">
        <v>147.02000000000001</v>
      </c>
      <c r="E8545">
        <v>0.13</v>
      </c>
      <c r="F8545">
        <v>3</v>
      </c>
      <c r="G8545" s="1">
        <v>45437</v>
      </c>
      <c r="H8545" s="1">
        <v>45441</v>
      </c>
      <c r="I8545" t="s">
        <v>31</v>
      </c>
      <c r="J8545" t="s">
        <v>16</v>
      </c>
      <c r="K8545" s="2">
        <v>32.44</v>
      </c>
      <c r="L8545" t="s">
        <v>34</v>
      </c>
      <c r="M8545">
        <f>YEAR(Table1[[#This Row],[order_date]])</f>
        <v>2024</v>
      </c>
      <c r="N8545">
        <f>MONTH(Table1[[#This Row],[order_date]])</f>
        <v>5</v>
      </c>
      <c r="O8545" s="3">
        <f>Table1[[#This Row],[sales]]-Table1[[#This Row],[profit]]</f>
        <v>114.58000000000001</v>
      </c>
      <c r="P8545" s="3">
        <f>Table1[[#This Row],[sales]]*Table1[[#This Row],[quantity]]</f>
        <v>441.06000000000006</v>
      </c>
      <c r="Q8545" s="9">
        <f>Table1[[#This Row],[delivery_date]]-Table1[[#This Row],[order_date]]</f>
        <v>4</v>
      </c>
    </row>
    <row r="8546" spans="1:17" x14ac:dyDescent="0.35">
      <c r="A8546" t="s">
        <v>8577</v>
      </c>
      <c r="B8546" t="s">
        <v>25</v>
      </c>
      <c r="C8546" t="s">
        <v>26</v>
      </c>
      <c r="D8546" s="2">
        <v>1139.72</v>
      </c>
      <c r="E8546">
        <v>0.45</v>
      </c>
      <c r="F8546">
        <v>7</v>
      </c>
      <c r="G8546" s="1">
        <v>45277</v>
      </c>
      <c r="H8546" s="1">
        <v>45280</v>
      </c>
      <c r="I8546" t="s">
        <v>15</v>
      </c>
      <c r="J8546" t="s">
        <v>16</v>
      </c>
      <c r="K8546" s="2">
        <v>319.22000000000003</v>
      </c>
      <c r="L8546" t="s">
        <v>17</v>
      </c>
      <c r="M8546">
        <f>YEAR(Table1[[#This Row],[order_date]])</f>
        <v>2023</v>
      </c>
      <c r="N8546">
        <f>MONTH(Table1[[#This Row],[order_date]])</f>
        <v>12</v>
      </c>
      <c r="O8546" s="3">
        <f>Table1[[#This Row],[sales]]-Table1[[#This Row],[profit]]</f>
        <v>820.5</v>
      </c>
      <c r="P8546" s="3">
        <f>Table1[[#This Row],[sales]]*Table1[[#This Row],[quantity]]</f>
        <v>7978.04</v>
      </c>
      <c r="Q8546" s="9">
        <f>Table1[[#This Row],[delivery_date]]-Table1[[#This Row],[order_date]]</f>
        <v>3</v>
      </c>
    </row>
    <row r="8547" spans="1:17" x14ac:dyDescent="0.35">
      <c r="A8547" t="s">
        <v>8578</v>
      </c>
      <c r="B8547" t="s">
        <v>41</v>
      </c>
      <c r="C8547" t="s">
        <v>33</v>
      </c>
      <c r="D8547" s="2">
        <v>4179.51</v>
      </c>
      <c r="E8547">
        <v>0.31</v>
      </c>
      <c r="F8547">
        <v>7</v>
      </c>
      <c r="G8547" s="1">
        <v>45450</v>
      </c>
      <c r="H8547" s="1">
        <v>45455</v>
      </c>
      <c r="I8547" t="s">
        <v>31</v>
      </c>
      <c r="J8547" t="s">
        <v>16</v>
      </c>
      <c r="K8547" s="2">
        <v>364.48</v>
      </c>
      <c r="L8547" t="s">
        <v>48</v>
      </c>
      <c r="M8547">
        <f>YEAR(Table1[[#This Row],[order_date]])</f>
        <v>2024</v>
      </c>
      <c r="N8547">
        <f>MONTH(Table1[[#This Row],[order_date]])</f>
        <v>6</v>
      </c>
      <c r="O8547" s="3">
        <f>Table1[[#This Row],[sales]]-Table1[[#This Row],[profit]]</f>
        <v>3815.03</v>
      </c>
      <c r="P8547" s="3">
        <f>Table1[[#This Row],[sales]]*Table1[[#This Row],[quantity]]</f>
        <v>29256.57</v>
      </c>
      <c r="Q8547" s="9">
        <f>Table1[[#This Row],[delivery_date]]-Table1[[#This Row],[order_date]]</f>
        <v>5</v>
      </c>
    </row>
    <row r="8548" spans="1:17" x14ac:dyDescent="0.35">
      <c r="A8548" t="s">
        <v>8579</v>
      </c>
      <c r="B8548" t="s">
        <v>41</v>
      </c>
      <c r="C8548" t="s">
        <v>36</v>
      </c>
      <c r="D8548" s="2">
        <v>2126.06</v>
      </c>
      <c r="E8548">
        <v>0.17</v>
      </c>
      <c r="F8548">
        <v>3</v>
      </c>
      <c r="G8548" s="1">
        <v>45542</v>
      </c>
      <c r="H8548" s="1">
        <v>45547</v>
      </c>
      <c r="I8548" t="s">
        <v>15</v>
      </c>
      <c r="J8548" t="s">
        <v>27</v>
      </c>
      <c r="K8548" s="2">
        <v>226.88</v>
      </c>
      <c r="L8548" t="s">
        <v>34</v>
      </c>
      <c r="M8548">
        <f>YEAR(Table1[[#This Row],[order_date]])</f>
        <v>2024</v>
      </c>
      <c r="N8548">
        <f>MONTH(Table1[[#This Row],[order_date]])</f>
        <v>9</v>
      </c>
      <c r="O8548" s="3">
        <f>Table1[[#This Row],[sales]]-Table1[[#This Row],[profit]]</f>
        <v>1899.1799999999998</v>
      </c>
      <c r="P8548" s="3">
        <f>Table1[[#This Row],[sales]]*Table1[[#This Row],[quantity]]</f>
        <v>6378.18</v>
      </c>
      <c r="Q8548" s="9">
        <f>Table1[[#This Row],[delivery_date]]-Table1[[#This Row],[order_date]]</f>
        <v>5</v>
      </c>
    </row>
    <row r="8549" spans="1:17" x14ac:dyDescent="0.35">
      <c r="A8549" t="s">
        <v>8580</v>
      </c>
      <c r="B8549" t="s">
        <v>25</v>
      </c>
      <c r="C8549" t="s">
        <v>14</v>
      </c>
      <c r="D8549" s="2">
        <v>3218.39</v>
      </c>
      <c r="E8549">
        <v>0.41</v>
      </c>
      <c r="F8549">
        <v>5</v>
      </c>
      <c r="G8549" s="1">
        <v>45473</v>
      </c>
      <c r="H8549" s="1">
        <v>45475</v>
      </c>
      <c r="I8549" t="s">
        <v>31</v>
      </c>
      <c r="J8549" t="s">
        <v>16</v>
      </c>
      <c r="K8549" s="2">
        <v>611.19000000000005</v>
      </c>
      <c r="L8549" t="s">
        <v>28</v>
      </c>
      <c r="M8549">
        <f>YEAR(Table1[[#This Row],[order_date]])</f>
        <v>2024</v>
      </c>
      <c r="N8549">
        <f>MONTH(Table1[[#This Row],[order_date]])</f>
        <v>6</v>
      </c>
      <c r="O8549" s="3">
        <f>Table1[[#This Row],[sales]]-Table1[[#This Row],[profit]]</f>
        <v>2607.1999999999998</v>
      </c>
      <c r="P8549" s="3">
        <f>Table1[[#This Row],[sales]]*Table1[[#This Row],[quantity]]</f>
        <v>16091.949999999999</v>
      </c>
      <c r="Q8549" s="9">
        <f>Table1[[#This Row],[delivery_date]]-Table1[[#This Row],[order_date]]</f>
        <v>2</v>
      </c>
    </row>
    <row r="8550" spans="1:17" x14ac:dyDescent="0.35">
      <c r="A8550" t="s">
        <v>8581</v>
      </c>
      <c r="B8550" t="s">
        <v>13</v>
      </c>
      <c r="C8550" t="s">
        <v>20</v>
      </c>
      <c r="D8550" s="2">
        <v>1238.21</v>
      </c>
      <c r="E8550">
        <v>0.05</v>
      </c>
      <c r="F8550">
        <v>9</v>
      </c>
      <c r="G8550" s="1">
        <v>45152</v>
      </c>
      <c r="H8550" s="1">
        <v>45154</v>
      </c>
      <c r="I8550" t="s">
        <v>15</v>
      </c>
      <c r="J8550" t="s">
        <v>22</v>
      </c>
      <c r="K8550" s="2">
        <v>266.5</v>
      </c>
      <c r="L8550" t="s">
        <v>34</v>
      </c>
      <c r="M8550">
        <f>YEAR(Table1[[#This Row],[order_date]])</f>
        <v>2023</v>
      </c>
      <c r="N8550">
        <f>MONTH(Table1[[#This Row],[order_date]])</f>
        <v>8</v>
      </c>
      <c r="O8550" s="3">
        <f>Table1[[#This Row],[sales]]-Table1[[#This Row],[profit]]</f>
        <v>971.71</v>
      </c>
      <c r="P8550" s="3">
        <f>Table1[[#This Row],[sales]]*Table1[[#This Row],[quantity]]</f>
        <v>11143.89</v>
      </c>
      <c r="Q8550" s="9">
        <f>Table1[[#This Row],[delivery_date]]-Table1[[#This Row],[order_date]]</f>
        <v>2</v>
      </c>
    </row>
    <row r="8551" spans="1:17" x14ac:dyDescent="0.35">
      <c r="A8551" t="s">
        <v>8582</v>
      </c>
      <c r="B8551" t="s">
        <v>19</v>
      </c>
      <c r="C8551" t="s">
        <v>20</v>
      </c>
      <c r="D8551" s="2">
        <v>3284.41</v>
      </c>
      <c r="E8551">
        <v>0.43</v>
      </c>
      <c r="F8551">
        <v>4</v>
      </c>
      <c r="G8551" s="1">
        <v>45605</v>
      </c>
      <c r="H8551" s="1">
        <v>45610</v>
      </c>
      <c r="I8551" t="s">
        <v>31</v>
      </c>
      <c r="J8551" t="s">
        <v>27</v>
      </c>
      <c r="K8551" s="2">
        <v>521.49</v>
      </c>
      <c r="L8551" t="s">
        <v>39</v>
      </c>
      <c r="M8551">
        <f>YEAR(Table1[[#This Row],[order_date]])</f>
        <v>2024</v>
      </c>
      <c r="N8551">
        <f>MONTH(Table1[[#This Row],[order_date]])</f>
        <v>11</v>
      </c>
      <c r="O8551" s="3">
        <f>Table1[[#This Row],[sales]]-Table1[[#This Row],[profit]]</f>
        <v>2762.92</v>
      </c>
      <c r="P8551" s="3">
        <f>Table1[[#This Row],[sales]]*Table1[[#This Row],[quantity]]</f>
        <v>13137.64</v>
      </c>
      <c r="Q8551" s="9">
        <f>Table1[[#This Row],[delivery_date]]-Table1[[#This Row],[order_date]]</f>
        <v>5</v>
      </c>
    </row>
    <row r="8552" spans="1:17" x14ac:dyDescent="0.35">
      <c r="A8552" t="s">
        <v>8583</v>
      </c>
      <c r="B8552" t="s">
        <v>25</v>
      </c>
      <c r="C8552" t="s">
        <v>36</v>
      </c>
      <c r="D8552" s="2">
        <v>4999.87</v>
      </c>
      <c r="E8552">
        <v>0.26</v>
      </c>
      <c r="F8552">
        <v>2</v>
      </c>
      <c r="G8552" s="1">
        <v>45566</v>
      </c>
      <c r="H8552" s="1">
        <v>45570</v>
      </c>
      <c r="I8552" t="s">
        <v>21</v>
      </c>
      <c r="J8552" t="s">
        <v>16</v>
      </c>
      <c r="K8552" s="2">
        <v>1066.54</v>
      </c>
      <c r="L8552" t="s">
        <v>23</v>
      </c>
      <c r="M8552">
        <f>YEAR(Table1[[#This Row],[order_date]])</f>
        <v>2024</v>
      </c>
      <c r="N8552">
        <f>MONTH(Table1[[#This Row],[order_date]])</f>
        <v>10</v>
      </c>
      <c r="O8552" s="3">
        <f>Table1[[#This Row],[sales]]-Table1[[#This Row],[profit]]</f>
        <v>3933.33</v>
      </c>
      <c r="P8552" s="3">
        <f>Table1[[#This Row],[sales]]*Table1[[#This Row],[quantity]]</f>
        <v>9999.74</v>
      </c>
      <c r="Q8552" s="9">
        <f>Table1[[#This Row],[delivery_date]]-Table1[[#This Row],[order_date]]</f>
        <v>4</v>
      </c>
    </row>
    <row r="8553" spans="1:17" x14ac:dyDescent="0.35">
      <c r="A8553" t="s">
        <v>8584</v>
      </c>
      <c r="B8553" t="s">
        <v>41</v>
      </c>
      <c r="C8553" t="s">
        <v>14</v>
      </c>
      <c r="D8553" s="2">
        <v>3016.91</v>
      </c>
      <c r="E8553">
        <v>0.38</v>
      </c>
      <c r="F8553">
        <v>3</v>
      </c>
      <c r="G8553" s="1">
        <v>45278</v>
      </c>
      <c r="H8553" s="1">
        <v>45283</v>
      </c>
      <c r="I8553" t="s">
        <v>21</v>
      </c>
      <c r="J8553" t="s">
        <v>22</v>
      </c>
      <c r="K8553" s="2">
        <v>159.46</v>
      </c>
      <c r="L8553" t="s">
        <v>34</v>
      </c>
      <c r="M8553">
        <f>YEAR(Table1[[#This Row],[order_date]])</f>
        <v>2023</v>
      </c>
      <c r="N8553">
        <f>MONTH(Table1[[#This Row],[order_date]])</f>
        <v>12</v>
      </c>
      <c r="O8553" s="3">
        <f>Table1[[#This Row],[sales]]-Table1[[#This Row],[profit]]</f>
        <v>2857.45</v>
      </c>
      <c r="P8553" s="3">
        <f>Table1[[#This Row],[sales]]*Table1[[#This Row],[quantity]]</f>
        <v>9050.73</v>
      </c>
      <c r="Q8553" s="9">
        <f>Table1[[#This Row],[delivery_date]]-Table1[[#This Row],[order_date]]</f>
        <v>5</v>
      </c>
    </row>
    <row r="8554" spans="1:17" x14ac:dyDescent="0.35">
      <c r="A8554" t="s">
        <v>8585</v>
      </c>
      <c r="B8554" t="s">
        <v>41</v>
      </c>
      <c r="C8554" t="s">
        <v>20</v>
      </c>
      <c r="D8554" s="2">
        <v>3178.96</v>
      </c>
      <c r="E8554">
        <v>0.26</v>
      </c>
      <c r="F8554">
        <v>1</v>
      </c>
      <c r="G8554" s="1">
        <v>45642</v>
      </c>
      <c r="H8554" s="1">
        <v>45644</v>
      </c>
      <c r="I8554" t="s">
        <v>15</v>
      </c>
      <c r="J8554" t="s">
        <v>16</v>
      </c>
      <c r="K8554" s="2">
        <v>316</v>
      </c>
      <c r="L8554" t="s">
        <v>34</v>
      </c>
      <c r="M8554">
        <f>YEAR(Table1[[#This Row],[order_date]])</f>
        <v>2024</v>
      </c>
      <c r="N8554">
        <f>MONTH(Table1[[#This Row],[order_date]])</f>
        <v>12</v>
      </c>
      <c r="O8554" s="3">
        <f>Table1[[#This Row],[sales]]-Table1[[#This Row],[profit]]</f>
        <v>2862.96</v>
      </c>
      <c r="P8554" s="3">
        <f>Table1[[#This Row],[sales]]*Table1[[#This Row],[quantity]]</f>
        <v>3178.96</v>
      </c>
      <c r="Q8554" s="9">
        <f>Table1[[#This Row],[delivery_date]]-Table1[[#This Row],[order_date]]</f>
        <v>2</v>
      </c>
    </row>
    <row r="8555" spans="1:17" x14ac:dyDescent="0.35">
      <c r="A8555" t="s">
        <v>8586</v>
      </c>
      <c r="B8555" t="s">
        <v>13</v>
      </c>
      <c r="C8555" t="s">
        <v>36</v>
      </c>
      <c r="D8555" s="2">
        <v>646.45000000000005</v>
      </c>
      <c r="E8555">
        <v>0.12</v>
      </c>
      <c r="F8555">
        <v>5</v>
      </c>
      <c r="G8555" s="1">
        <v>45355</v>
      </c>
      <c r="H8555" s="1">
        <v>45361</v>
      </c>
      <c r="I8555" t="s">
        <v>21</v>
      </c>
      <c r="J8555" t="s">
        <v>16</v>
      </c>
      <c r="K8555" s="2">
        <v>167.6</v>
      </c>
      <c r="L8555" t="s">
        <v>28</v>
      </c>
      <c r="M8555">
        <f>YEAR(Table1[[#This Row],[order_date]])</f>
        <v>2024</v>
      </c>
      <c r="N8555">
        <f>MONTH(Table1[[#This Row],[order_date]])</f>
        <v>3</v>
      </c>
      <c r="O8555" s="3">
        <f>Table1[[#This Row],[sales]]-Table1[[#This Row],[profit]]</f>
        <v>478.85</v>
      </c>
      <c r="P8555" s="3">
        <f>Table1[[#This Row],[sales]]*Table1[[#This Row],[quantity]]</f>
        <v>3232.25</v>
      </c>
      <c r="Q8555" s="9">
        <f>Table1[[#This Row],[delivery_date]]-Table1[[#This Row],[order_date]]</f>
        <v>6</v>
      </c>
    </row>
    <row r="8556" spans="1:17" x14ac:dyDescent="0.35">
      <c r="A8556" t="s">
        <v>8587</v>
      </c>
      <c r="B8556" t="s">
        <v>19</v>
      </c>
      <c r="C8556" t="s">
        <v>26</v>
      </c>
      <c r="D8556" s="2">
        <v>2076.5700000000002</v>
      </c>
      <c r="E8556">
        <v>0.32</v>
      </c>
      <c r="F8556">
        <v>9</v>
      </c>
      <c r="G8556" s="1">
        <v>45649</v>
      </c>
      <c r="H8556" s="1">
        <v>45651</v>
      </c>
      <c r="I8556" t="s">
        <v>21</v>
      </c>
      <c r="J8556" t="s">
        <v>22</v>
      </c>
      <c r="K8556" s="2">
        <v>496.25</v>
      </c>
      <c r="L8556" t="s">
        <v>48</v>
      </c>
      <c r="M8556">
        <f>YEAR(Table1[[#This Row],[order_date]])</f>
        <v>2024</v>
      </c>
      <c r="N8556">
        <f>MONTH(Table1[[#This Row],[order_date]])</f>
        <v>12</v>
      </c>
      <c r="O8556" s="3">
        <f>Table1[[#This Row],[sales]]-Table1[[#This Row],[profit]]</f>
        <v>1580.3200000000002</v>
      </c>
      <c r="P8556" s="3">
        <f>Table1[[#This Row],[sales]]*Table1[[#This Row],[quantity]]</f>
        <v>18689.13</v>
      </c>
      <c r="Q8556" s="9">
        <f>Table1[[#This Row],[delivery_date]]-Table1[[#This Row],[order_date]]</f>
        <v>2</v>
      </c>
    </row>
    <row r="8557" spans="1:17" x14ac:dyDescent="0.35">
      <c r="A8557" t="s">
        <v>8588</v>
      </c>
      <c r="B8557" t="s">
        <v>25</v>
      </c>
      <c r="C8557" t="s">
        <v>33</v>
      </c>
      <c r="D8557" s="2">
        <v>4317.55</v>
      </c>
      <c r="E8557">
        <v>0.08</v>
      </c>
      <c r="F8557">
        <v>2</v>
      </c>
      <c r="G8557" s="1">
        <v>45396</v>
      </c>
      <c r="H8557" s="1">
        <v>45403</v>
      </c>
      <c r="I8557" t="s">
        <v>15</v>
      </c>
      <c r="J8557" t="s">
        <v>27</v>
      </c>
      <c r="K8557" s="2">
        <v>902.06</v>
      </c>
      <c r="L8557" t="s">
        <v>23</v>
      </c>
      <c r="M8557">
        <f>YEAR(Table1[[#This Row],[order_date]])</f>
        <v>2024</v>
      </c>
      <c r="N8557">
        <f>MONTH(Table1[[#This Row],[order_date]])</f>
        <v>4</v>
      </c>
      <c r="O8557" s="3">
        <f>Table1[[#This Row],[sales]]-Table1[[#This Row],[profit]]</f>
        <v>3415.4900000000002</v>
      </c>
      <c r="P8557" s="3">
        <f>Table1[[#This Row],[sales]]*Table1[[#This Row],[quantity]]</f>
        <v>8635.1</v>
      </c>
      <c r="Q8557" s="9">
        <f>Table1[[#This Row],[delivery_date]]-Table1[[#This Row],[order_date]]</f>
        <v>7</v>
      </c>
    </row>
    <row r="8558" spans="1:17" x14ac:dyDescent="0.35">
      <c r="A8558" t="s">
        <v>8589</v>
      </c>
      <c r="B8558" t="s">
        <v>25</v>
      </c>
      <c r="C8558" t="s">
        <v>14</v>
      </c>
      <c r="D8558" s="2">
        <v>4187.93</v>
      </c>
      <c r="E8558">
        <v>0.11</v>
      </c>
      <c r="F8558">
        <v>3</v>
      </c>
      <c r="G8558" s="1">
        <v>45449</v>
      </c>
      <c r="H8558" s="1">
        <v>45451</v>
      </c>
      <c r="I8558" t="s">
        <v>21</v>
      </c>
      <c r="J8558" t="s">
        <v>16</v>
      </c>
      <c r="K8558" s="2">
        <v>783.93</v>
      </c>
      <c r="L8558" t="s">
        <v>17</v>
      </c>
      <c r="M8558">
        <f>YEAR(Table1[[#This Row],[order_date]])</f>
        <v>2024</v>
      </c>
      <c r="N8558">
        <f>MONTH(Table1[[#This Row],[order_date]])</f>
        <v>6</v>
      </c>
      <c r="O8558" s="3">
        <f>Table1[[#This Row],[sales]]-Table1[[#This Row],[profit]]</f>
        <v>3404.0000000000005</v>
      </c>
      <c r="P8558" s="3">
        <f>Table1[[#This Row],[sales]]*Table1[[#This Row],[quantity]]</f>
        <v>12563.79</v>
      </c>
      <c r="Q8558" s="9">
        <f>Table1[[#This Row],[delivery_date]]-Table1[[#This Row],[order_date]]</f>
        <v>2</v>
      </c>
    </row>
    <row r="8559" spans="1:17" x14ac:dyDescent="0.35">
      <c r="A8559" t="s">
        <v>8590</v>
      </c>
      <c r="B8559" t="s">
        <v>19</v>
      </c>
      <c r="C8559" t="s">
        <v>20</v>
      </c>
      <c r="D8559" s="2">
        <v>2659.76</v>
      </c>
      <c r="E8559">
        <v>0.27</v>
      </c>
      <c r="F8559">
        <v>3</v>
      </c>
      <c r="G8559" s="1">
        <v>45210</v>
      </c>
      <c r="H8559" s="1">
        <v>45217</v>
      </c>
      <c r="I8559" t="s">
        <v>31</v>
      </c>
      <c r="J8559" t="s">
        <v>27</v>
      </c>
      <c r="K8559" s="2">
        <v>266.08999999999997</v>
      </c>
      <c r="L8559" t="s">
        <v>28</v>
      </c>
      <c r="M8559">
        <f>YEAR(Table1[[#This Row],[order_date]])</f>
        <v>2023</v>
      </c>
      <c r="N8559">
        <f>MONTH(Table1[[#This Row],[order_date]])</f>
        <v>10</v>
      </c>
      <c r="O8559" s="3">
        <f>Table1[[#This Row],[sales]]-Table1[[#This Row],[profit]]</f>
        <v>2393.67</v>
      </c>
      <c r="P8559" s="3">
        <f>Table1[[#This Row],[sales]]*Table1[[#This Row],[quantity]]</f>
        <v>7979.2800000000007</v>
      </c>
      <c r="Q8559" s="9">
        <f>Table1[[#This Row],[delivery_date]]-Table1[[#This Row],[order_date]]</f>
        <v>7</v>
      </c>
    </row>
    <row r="8560" spans="1:17" x14ac:dyDescent="0.35">
      <c r="A8560" t="s">
        <v>8591</v>
      </c>
      <c r="B8560" t="s">
        <v>25</v>
      </c>
      <c r="C8560" t="s">
        <v>33</v>
      </c>
      <c r="D8560" s="2">
        <v>4526.93</v>
      </c>
      <c r="E8560">
        <v>0.19</v>
      </c>
      <c r="F8560">
        <v>7</v>
      </c>
      <c r="G8560" s="1">
        <v>44946</v>
      </c>
      <c r="H8560" s="1">
        <v>44950</v>
      </c>
      <c r="I8560" t="s">
        <v>15</v>
      </c>
      <c r="J8560" t="s">
        <v>27</v>
      </c>
      <c r="K8560" s="2">
        <v>533.9</v>
      </c>
      <c r="L8560" t="s">
        <v>28</v>
      </c>
      <c r="M8560">
        <f>YEAR(Table1[[#This Row],[order_date]])</f>
        <v>2023</v>
      </c>
      <c r="N8560">
        <f>MONTH(Table1[[#This Row],[order_date]])</f>
        <v>1</v>
      </c>
      <c r="O8560" s="3">
        <f>Table1[[#This Row],[sales]]-Table1[[#This Row],[profit]]</f>
        <v>3993.03</v>
      </c>
      <c r="P8560" s="3">
        <f>Table1[[#This Row],[sales]]*Table1[[#This Row],[quantity]]</f>
        <v>31688.510000000002</v>
      </c>
      <c r="Q8560" s="9">
        <f>Table1[[#This Row],[delivery_date]]-Table1[[#This Row],[order_date]]</f>
        <v>4</v>
      </c>
    </row>
    <row r="8561" spans="1:17" x14ac:dyDescent="0.35">
      <c r="A8561" t="s">
        <v>8592</v>
      </c>
      <c r="B8561" t="s">
        <v>19</v>
      </c>
      <c r="C8561" t="s">
        <v>36</v>
      </c>
      <c r="D8561" s="2">
        <v>800.39</v>
      </c>
      <c r="E8561">
        <v>0.37</v>
      </c>
      <c r="F8561">
        <v>7</v>
      </c>
      <c r="G8561" s="1">
        <v>45298</v>
      </c>
      <c r="H8561" s="1">
        <v>45303</v>
      </c>
      <c r="I8561" t="s">
        <v>15</v>
      </c>
      <c r="J8561" t="s">
        <v>27</v>
      </c>
      <c r="K8561" s="2">
        <v>232.96</v>
      </c>
      <c r="L8561" t="s">
        <v>28</v>
      </c>
      <c r="M8561">
        <f>YEAR(Table1[[#This Row],[order_date]])</f>
        <v>2024</v>
      </c>
      <c r="N8561">
        <f>MONTH(Table1[[#This Row],[order_date]])</f>
        <v>1</v>
      </c>
      <c r="O8561" s="3">
        <f>Table1[[#This Row],[sales]]-Table1[[#This Row],[profit]]</f>
        <v>567.42999999999995</v>
      </c>
      <c r="P8561" s="3">
        <f>Table1[[#This Row],[sales]]*Table1[[#This Row],[quantity]]</f>
        <v>5602.73</v>
      </c>
      <c r="Q8561" s="9">
        <f>Table1[[#This Row],[delivery_date]]-Table1[[#This Row],[order_date]]</f>
        <v>5</v>
      </c>
    </row>
    <row r="8562" spans="1:17" x14ac:dyDescent="0.35">
      <c r="A8562" t="s">
        <v>8593</v>
      </c>
      <c r="B8562" t="s">
        <v>41</v>
      </c>
      <c r="C8562" t="s">
        <v>20</v>
      </c>
      <c r="D8562" s="2">
        <v>3325.13</v>
      </c>
      <c r="E8562">
        <v>0.28999999999999998</v>
      </c>
      <c r="F8562">
        <v>1</v>
      </c>
      <c r="G8562" s="1">
        <v>45240</v>
      </c>
      <c r="H8562" s="1">
        <v>45242</v>
      </c>
      <c r="I8562" t="s">
        <v>31</v>
      </c>
      <c r="J8562" t="s">
        <v>27</v>
      </c>
      <c r="K8562" s="2">
        <v>167.79</v>
      </c>
      <c r="L8562" t="s">
        <v>48</v>
      </c>
      <c r="M8562">
        <f>YEAR(Table1[[#This Row],[order_date]])</f>
        <v>2023</v>
      </c>
      <c r="N8562">
        <f>MONTH(Table1[[#This Row],[order_date]])</f>
        <v>11</v>
      </c>
      <c r="O8562" s="3">
        <f>Table1[[#This Row],[sales]]-Table1[[#This Row],[profit]]</f>
        <v>3157.34</v>
      </c>
      <c r="P8562" s="3">
        <f>Table1[[#This Row],[sales]]*Table1[[#This Row],[quantity]]</f>
        <v>3325.13</v>
      </c>
      <c r="Q8562" s="9">
        <f>Table1[[#This Row],[delivery_date]]-Table1[[#This Row],[order_date]]</f>
        <v>2</v>
      </c>
    </row>
    <row r="8563" spans="1:17" x14ac:dyDescent="0.35">
      <c r="A8563" t="s">
        <v>8594</v>
      </c>
      <c r="B8563" t="s">
        <v>19</v>
      </c>
      <c r="C8563" t="s">
        <v>33</v>
      </c>
      <c r="D8563" s="2">
        <v>1319.53</v>
      </c>
      <c r="E8563">
        <v>0.19</v>
      </c>
      <c r="F8563">
        <v>3</v>
      </c>
      <c r="G8563" s="1">
        <v>45347</v>
      </c>
      <c r="H8563" s="1">
        <v>45350</v>
      </c>
      <c r="I8563" t="s">
        <v>31</v>
      </c>
      <c r="J8563" t="s">
        <v>16</v>
      </c>
      <c r="K8563" s="2">
        <v>211.51</v>
      </c>
      <c r="L8563" t="s">
        <v>17</v>
      </c>
      <c r="M8563">
        <f>YEAR(Table1[[#This Row],[order_date]])</f>
        <v>2024</v>
      </c>
      <c r="N8563">
        <f>MONTH(Table1[[#This Row],[order_date]])</f>
        <v>2</v>
      </c>
      <c r="O8563" s="3">
        <f>Table1[[#This Row],[sales]]-Table1[[#This Row],[profit]]</f>
        <v>1108.02</v>
      </c>
      <c r="P8563" s="3">
        <f>Table1[[#This Row],[sales]]*Table1[[#This Row],[quantity]]</f>
        <v>3958.59</v>
      </c>
      <c r="Q8563" s="9">
        <f>Table1[[#This Row],[delivery_date]]-Table1[[#This Row],[order_date]]</f>
        <v>3</v>
      </c>
    </row>
    <row r="8564" spans="1:17" x14ac:dyDescent="0.35">
      <c r="A8564" t="s">
        <v>8595</v>
      </c>
      <c r="B8564" t="s">
        <v>25</v>
      </c>
      <c r="C8564" t="s">
        <v>26</v>
      </c>
      <c r="D8564" s="2">
        <v>3263.25</v>
      </c>
      <c r="E8564">
        <v>0.16</v>
      </c>
      <c r="F8564">
        <v>1</v>
      </c>
      <c r="G8564" s="1">
        <v>45339</v>
      </c>
      <c r="H8564" s="1">
        <v>45345</v>
      </c>
      <c r="I8564" t="s">
        <v>21</v>
      </c>
      <c r="J8564" t="s">
        <v>27</v>
      </c>
      <c r="K8564" s="2">
        <v>171.55</v>
      </c>
      <c r="L8564" t="s">
        <v>34</v>
      </c>
      <c r="M8564">
        <f>YEAR(Table1[[#This Row],[order_date]])</f>
        <v>2024</v>
      </c>
      <c r="N8564">
        <f>MONTH(Table1[[#This Row],[order_date]])</f>
        <v>2</v>
      </c>
      <c r="O8564" s="3">
        <f>Table1[[#This Row],[sales]]-Table1[[#This Row],[profit]]</f>
        <v>3091.7</v>
      </c>
      <c r="P8564" s="3">
        <f>Table1[[#This Row],[sales]]*Table1[[#This Row],[quantity]]</f>
        <v>3263.25</v>
      </c>
      <c r="Q8564" s="9">
        <f>Table1[[#This Row],[delivery_date]]-Table1[[#This Row],[order_date]]</f>
        <v>6</v>
      </c>
    </row>
    <row r="8565" spans="1:17" x14ac:dyDescent="0.35">
      <c r="A8565" t="s">
        <v>8596</v>
      </c>
      <c r="B8565" t="s">
        <v>19</v>
      </c>
      <c r="C8565" t="s">
        <v>14</v>
      </c>
      <c r="D8565" s="2">
        <v>528.26</v>
      </c>
      <c r="E8565">
        <v>0.46</v>
      </c>
      <c r="F8565">
        <v>9</v>
      </c>
      <c r="G8565" s="1">
        <v>45002</v>
      </c>
      <c r="H8565" s="1">
        <v>45004</v>
      </c>
      <c r="I8565" t="s">
        <v>15</v>
      </c>
      <c r="J8565" t="s">
        <v>27</v>
      </c>
      <c r="K8565" s="2">
        <v>71.63</v>
      </c>
      <c r="L8565" t="s">
        <v>39</v>
      </c>
      <c r="M8565">
        <f>YEAR(Table1[[#This Row],[order_date]])</f>
        <v>2023</v>
      </c>
      <c r="N8565">
        <f>MONTH(Table1[[#This Row],[order_date]])</f>
        <v>3</v>
      </c>
      <c r="O8565" s="3">
        <f>Table1[[#This Row],[sales]]-Table1[[#This Row],[profit]]</f>
        <v>456.63</v>
      </c>
      <c r="P8565" s="3">
        <f>Table1[[#This Row],[sales]]*Table1[[#This Row],[quantity]]</f>
        <v>4754.34</v>
      </c>
      <c r="Q8565" s="9">
        <f>Table1[[#This Row],[delivery_date]]-Table1[[#This Row],[order_date]]</f>
        <v>2</v>
      </c>
    </row>
    <row r="8566" spans="1:17" x14ac:dyDescent="0.35">
      <c r="A8566" t="s">
        <v>8597</v>
      </c>
      <c r="B8566" t="s">
        <v>13</v>
      </c>
      <c r="C8566" t="s">
        <v>36</v>
      </c>
      <c r="D8566" s="2">
        <v>4723.68</v>
      </c>
      <c r="E8566">
        <v>0.02</v>
      </c>
      <c r="F8566">
        <v>7</v>
      </c>
      <c r="G8566" s="1">
        <v>45275</v>
      </c>
      <c r="H8566" s="1">
        <v>45276</v>
      </c>
      <c r="I8566" t="s">
        <v>21</v>
      </c>
      <c r="J8566" t="s">
        <v>22</v>
      </c>
      <c r="K8566" s="2">
        <v>620.03</v>
      </c>
      <c r="L8566" t="s">
        <v>23</v>
      </c>
      <c r="M8566">
        <f>YEAR(Table1[[#This Row],[order_date]])</f>
        <v>2023</v>
      </c>
      <c r="N8566">
        <f>MONTH(Table1[[#This Row],[order_date]])</f>
        <v>12</v>
      </c>
      <c r="O8566" s="3">
        <f>Table1[[#This Row],[sales]]-Table1[[#This Row],[profit]]</f>
        <v>4103.6500000000005</v>
      </c>
      <c r="P8566" s="3">
        <f>Table1[[#This Row],[sales]]*Table1[[#This Row],[quantity]]</f>
        <v>33065.760000000002</v>
      </c>
      <c r="Q8566" s="9">
        <f>Table1[[#This Row],[delivery_date]]-Table1[[#This Row],[order_date]]</f>
        <v>1</v>
      </c>
    </row>
    <row r="8567" spans="1:17" x14ac:dyDescent="0.35">
      <c r="A8567" t="s">
        <v>8598</v>
      </c>
      <c r="B8567" t="s">
        <v>41</v>
      </c>
      <c r="C8567" t="s">
        <v>20</v>
      </c>
      <c r="D8567" s="2">
        <v>3953.03</v>
      </c>
      <c r="E8567">
        <v>0.35</v>
      </c>
      <c r="F8567">
        <v>5</v>
      </c>
      <c r="G8567" s="1">
        <v>45346</v>
      </c>
      <c r="H8567" s="1">
        <v>45353</v>
      </c>
      <c r="I8567" t="s">
        <v>15</v>
      </c>
      <c r="J8567" t="s">
        <v>27</v>
      </c>
      <c r="K8567" s="2">
        <v>312.14</v>
      </c>
      <c r="L8567" t="s">
        <v>28</v>
      </c>
      <c r="M8567">
        <f>YEAR(Table1[[#This Row],[order_date]])</f>
        <v>2024</v>
      </c>
      <c r="N8567">
        <f>MONTH(Table1[[#This Row],[order_date]])</f>
        <v>2</v>
      </c>
      <c r="O8567" s="3">
        <f>Table1[[#This Row],[sales]]-Table1[[#This Row],[profit]]</f>
        <v>3640.8900000000003</v>
      </c>
      <c r="P8567" s="3">
        <f>Table1[[#This Row],[sales]]*Table1[[#This Row],[quantity]]</f>
        <v>19765.150000000001</v>
      </c>
      <c r="Q8567" s="9">
        <f>Table1[[#This Row],[delivery_date]]-Table1[[#This Row],[order_date]]</f>
        <v>7</v>
      </c>
    </row>
    <row r="8568" spans="1:17" x14ac:dyDescent="0.35">
      <c r="A8568" t="s">
        <v>8599</v>
      </c>
      <c r="B8568" t="s">
        <v>41</v>
      </c>
      <c r="C8568" t="s">
        <v>26</v>
      </c>
      <c r="D8568" s="2">
        <v>1084.71</v>
      </c>
      <c r="E8568">
        <v>0.2</v>
      </c>
      <c r="F8568">
        <v>7</v>
      </c>
      <c r="G8568" s="1">
        <v>45473</v>
      </c>
      <c r="H8568" s="1">
        <v>45476</v>
      </c>
      <c r="I8568" t="s">
        <v>15</v>
      </c>
      <c r="J8568" t="s">
        <v>27</v>
      </c>
      <c r="K8568" s="2">
        <v>73.06</v>
      </c>
      <c r="L8568" t="s">
        <v>17</v>
      </c>
      <c r="M8568">
        <f>YEAR(Table1[[#This Row],[order_date]])</f>
        <v>2024</v>
      </c>
      <c r="N8568">
        <f>MONTH(Table1[[#This Row],[order_date]])</f>
        <v>6</v>
      </c>
      <c r="O8568" s="3">
        <f>Table1[[#This Row],[sales]]-Table1[[#This Row],[profit]]</f>
        <v>1011.6500000000001</v>
      </c>
      <c r="P8568" s="3">
        <f>Table1[[#This Row],[sales]]*Table1[[#This Row],[quantity]]</f>
        <v>7592.97</v>
      </c>
      <c r="Q8568" s="9">
        <f>Table1[[#This Row],[delivery_date]]-Table1[[#This Row],[order_date]]</f>
        <v>3</v>
      </c>
    </row>
    <row r="8569" spans="1:17" x14ac:dyDescent="0.35">
      <c r="A8569" t="s">
        <v>8600</v>
      </c>
      <c r="B8569" t="s">
        <v>19</v>
      </c>
      <c r="C8569" t="s">
        <v>14</v>
      </c>
      <c r="D8569" s="2">
        <v>3222.66</v>
      </c>
      <c r="E8569">
        <v>0.19</v>
      </c>
      <c r="F8569">
        <v>3</v>
      </c>
      <c r="G8569" s="1">
        <v>45545</v>
      </c>
      <c r="H8569" s="1">
        <v>45547</v>
      </c>
      <c r="I8569" t="s">
        <v>15</v>
      </c>
      <c r="J8569" t="s">
        <v>16</v>
      </c>
      <c r="K8569" s="2">
        <v>847.68</v>
      </c>
      <c r="L8569" t="s">
        <v>48</v>
      </c>
      <c r="M8569">
        <f>YEAR(Table1[[#This Row],[order_date]])</f>
        <v>2024</v>
      </c>
      <c r="N8569">
        <f>MONTH(Table1[[#This Row],[order_date]])</f>
        <v>9</v>
      </c>
      <c r="O8569" s="3">
        <f>Table1[[#This Row],[sales]]-Table1[[#This Row],[profit]]</f>
        <v>2374.98</v>
      </c>
      <c r="P8569" s="3">
        <f>Table1[[#This Row],[sales]]*Table1[[#This Row],[quantity]]</f>
        <v>9667.98</v>
      </c>
      <c r="Q8569" s="9">
        <f>Table1[[#This Row],[delivery_date]]-Table1[[#This Row],[order_date]]</f>
        <v>2</v>
      </c>
    </row>
    <row r="8570" spans="1:17" x14ac:dyDescent="0.35">
      <c r="A8570" t="s">
        <v>8601</v>
      </c>
      <c r="B8570" t="s">
        <v>25</v>
      </c>
      <c r="C8570" t="s">
        <v>14</v>
      </c>
      <c r="D8570" s="2">
        <v>3819.81</v>
      </c>
      <c r="E8570">
        <v>0.33</v>
      </c>
      <c r="F8570">
        <v>3</v>
      </c>
      <c r="G8570" s="1">
        <v>45588</v>
      </c>
      <c r="H8570" s="1">
        <v>45589</v>
      </c>
      <c r="I8570" t="s">
        <v>21</v>
      </c>
      <c r="J8570" t="s">
        <v>27</v>
      </c>
      <c r="K8570" s="2">
        <v>500.58</v>
      </c>
      <c r="L8570" t="s">
        <v>48</v>
      </c>
      <c r="M8570">
        <f>YEAR(Table1[[#This Row],[order_date]])</f>
        <v>2024</v>
      </c>
      <c r="N8570">
        <f>MONTH(Table1[[#This Row],[order_date]])</f>
        <v>10</v>
      </c>
      <c r="O8570" s="3">
        <f>Table1[[#This Row],[sales]]-Table1[[#This Row],[profit]]</f>
        <v>3319.23</v>
      </c>
      <c r="P8570" s="3">
        <f>Table1[[#This Row],[sales]]*Table1[[#This Row],[quantity]]</f>
        <v>11459.43</v>
      </c>
      <c r="Q8570" s="9">
        <f>Table1[[#This Row],[delivery_date]]-Table1[[#This Row],[order_date]]</f>
        <v>1</v>
      </c>
    </row>
    <row r="8571" spans="1:17" x14ac:dyDescent="0.35">
      <c r="A8571" t="s">
        <v>8602</v>
      </c>
      <c r="B8571" t="s">
        <v>13</v>
      </c>
      <c r="C8571" t="s">
        <v>26</v>
      </c>
      <c r="D8571" s="2">
        <v>1126.28</v>
      </c>
      <c r="E8571">
        <v>0.43</v>
      </c>
      <c r="F8571">
        <v>1</v>
      </c>
      <c r="G8571" s="1">
        <v>45200</v>
      </c>
      <c r="H8571" s="1">
        <v>45204</v>
      </c>
      <c r="I8571" t="s">
        <v>15</v>
      </c>
      <c r="J8571" t="s">
        <v>22</v>
      </c>
      <c r="K8571" s="2">
        <v>213.91</v>
      </c>
      <c r="L8571" t="s">
        <v>17</v>
      </c>
      <c r="M8571">
        <f>YEAR(Table1[[#This Row],[order_date]])</f>
        <v>2023</v>
      </c>
      <c r="N8571">
        <f>MONTH(Table1[[#This Row],[order_date]])</f>
        <v>10</v>
      </c>
      <c r="O8571" s="3">
        <f>Table1[[#This Row],[sales]]-Table1[[#This Row],[profit]]</f>
        <v>912.37</v>
      </c>
      <c r="P8571" s="3">
        <f>Table1[[#This Row],[sales]]*Table1[[#This Row],[quantity]]</f>
        <v>1126.28</v>
      </c>
      <c r="Q8571" s="9">
        <f>Table1[[#This Row],[delivery_date]]-Table1[[#This Row],[order_date]]</f>
        <v>4</v>
      </c>
    </row>
    <row r="8572" spans="1:17" x14ac:dyDescent="0.35">
      <c r="A8572" t="s">
        <v>8603</v>
      </c>
      <c r="B8572" t="s">
        <v>41</v>
      </c>
      <c r="C8572" t="s">
        <v>20</v>
      </c>
      <c r="D8572" s="2">
        <v>557.32000000000005</v>
      </c>
      <c r="E8572">
        <v>0.36</v>
      </c>
      <c r="F8572">
        <v>5</v>
      </c>
      <c r="G8572" s="1">
        <v>45367</v>
      </c>
      <c r="H8572" s="1">
        <v>45368</v>
      </c>
      <c r="I8572" t="s">
        <v>21</v>
      </c>
      <c r="J8572" t="s">
        <v>22</v>
      </c>
      <c r="K8572" s="2">
        <v>133.33000000000001</v>
      </c>
      <c r="L8572" t="s">
        <v>28</v>
      </c>
      <c r="M8572">
        <f>YEAR(Table1[[#This Row],[order_date]])</f>
        <v>2024</v>
      </c>
      <c r="N8572">
        <f>MONTH(Table1[[#This Row],[order_date]])</f>
        <v>3</v>
      </c>
      <c r="O8572" s="3">
        <f>Table1[[#This Row],[sales]]-Table1[[#This Row],[profit]]</f>
        <v>423.99</v>
      </c>
      <c r="P8572" s="3">
        <f>Table1[[#This Row],[sales]]*Table1[[#This Row],[quantity]]</f>
        <v>2786.6000000000004</v>
      </c>
      <c r="Q8572" s="9">
        <f>Table1[[#This Row],[delivery_date]]-Table1[[#This Row],[order_date]]</f>
        <v>1</v>
      </c>
    </row>
    <row r="8573" spans="1:17" x14ac:dyDescent="0.35">
      <c r="A8573" t="s">
        <v>8604</v>
      </c>
      <c r="B8573" t="s">
        <v>41</v>
      </c>
      <c r="C8573" t="s">
        <v>14</v>
      </c>
      <c r="D8573" s="2">
        <v>1823.72</v>
      </c>
      <c r="E8573">
        <v>0.34</v>
      </c>
      <c r="F8573">
        <v>7</v>
      </c>
      <c r="G8573" s="1">
        <v>45012</v>
      </c>
      <c r="H8573" s="1">
        <v>45017</v>
      </c>
      <c r="I8573" t="s">
        <v>15</v>
      </c>
      <c r="J8573" t="s">
        <v>22</v>
      </c>
      <c r="K8573" s="2">
        <v>336.82</v>
      </c>
      <c r="L8573" t="s">
        <v>39</v>
      </c>
      <c r="M8573">
        <f>YEAR(Table1[[#This Row],[order_date]])</f>
        <v>2023</v>
      </c>
      <c r="N8573">
        <f>MONTH(Table1[[#This Row],[order_date]])</f>
        <v>3</v>
      </c>
      <c r="O8573" s="3">
        <f>Table1[[#This Row],[sales]]-Table1[[#This Row],[profit]]</f>
        <v>1486.9</v>
      </c>
      <c r="P8573" s="3">
        <f>Table1[[#This Row],[sales]]*Table1[[#This Row],[quantity]]</f>
        <v>12766.04</v>
      </c>
      <c r="Q8573" s="9">
        <f>Table1[[#This Row],[delivery_date]]-Table1[[#This Row],[order_date]]</f>
        <v>5</v>
      </c>
    </row>
    <row r="8574" spans="1:17" x14ac:dyDescent="0.35">
      <c r="A8574" t="s">
        <v>8605</v>
      </c>
      <c r="B8574" t="s">
        <v>25</v>
      </c>
      <c r="C8574" t="s">
        <v>36</v>
      </c>
      <c r="D8574" s="2">
        <v>765.2</v>
      </c>
      <c r="E8574">
        <v>0.25</v>
      </c>
      <c r="F8574">
        <v>3</v>
      </c>
      <c r="G8574" s="1">
        <v>45521</v>
      </c>
      <c r="H8574" s="1">
        <v>45527</v>
      </c>
      <c r="I8574" t="s">
        <v>31</v>
      </c>
      <c r="J8574" t="s">
        <v>27</v>
      </c>
      <c r="K8574" s="2">
        <v>121.93</v>
      </c>
      <c r="L8574" t="s">
        <v>23</v>
      </c>
      <c r="M8574">
        <f>YEAR(Table1[[#This Row],[order_date]])</f>
        <v>2024</v>
      </c>
      <c r="N8574">
        <f>MONTH(Table1[[#This Row],[order_date]])</f>
        <v>8</v>
      </c>
      <c r="O8574" s="3">
        <f>Table1[[#This Row],[sales]]-Table1[[#This Row],[profit]]</f>
        <v>643.27</v>
      </c>
      <c r="P8574" s="3">
        <f>Table1[[#This Row],[sales]]*Table1[[#This Row],[quantity]]</f>
        <v>2295.6000000000004</v>
      </c>
      <c r="Q8574" s="9">
        <f>Table1[[#This Row],[delivery_date]]-Table1[[#This Row],[order_date]]</f>
        <v>6</v>
      </c>
    </row>
    <row r="8575" spans="1:17" x14ac:dyDescent="0.35">
      <c r="A8575" t="s">
        <v>8606</v>
      </c>
      <c r="B8575" t="s">
        <v>25</v>
      </c>
      <c r="C8575" t="s">
        <v>33</v>
      </c>
      <c r="D8575" s="2">
        <v>2871.99</v>
      </c>
      <c r="E8575">
        <v>0.23</v>
      </c>
      <c r="F8575">
        <v>5</v>
      </c>
      <c r="G8575" s="1">
        <v>45472</v>
      </c>
      <c r="H8575" s="1">
        <v>45477</v>
      </c>
      <c r="I8575" t="s">
        <v>21</v>
      </c>
      <c r="J8575" t="s">
        <v>22</v>
      </c>
      <c r="K8575" s="2">
        <v>494.8</v>
      </c>
      <c r="L8575" t="s">
        <v>23</v>
      </c>
      <c r="M8575">
        <f>YEAR(Table1[[#This Row],[order_date]])</f>
        <v>2024</v>
      </c>
      <c r="N8575">
        <f>MONTH(Table1[[#This Row],[order_date]])</f>
        <v>6</v>
      </c>
      <c r="O8575" s="3">
        <f>Table1[[#This Row],[sales]]-Table1[[#This Row],[profit]]</f>
        <v>2377.1899999999996</v>
      </c>
      <c r="P8575" s="3">
        <f>Table1[[#This Row],[sales]]*Table1[[#This Row],[quantity]]</f>
        <v>14359.949999999999</v>
      </c>
      <c r="Q8575" s="9">
        <f>Table1[[#This Row],[delivery_date]]-Table1[[#This Row],[order_date]]</f>
        <v>5</v>
      </c>
    </row>
    <row r="8576" spans="1:17" x14ac:dyDescent="0.35">
      <c r="A8576" t="s">
        <v>8607</v>
      </c>
      <c r="B8576" t="s">
        <v>13</v>
      </c>
      <c r="C8576" t="s">
        <v>36</v>
      </c>
      <c r="D8576" s="2">
        <v>2178.16</v>
      </c>
      <c r="E8576">
        <v>0.23</v>
      </c>
      <c r="F8576">
        <v>1</v>
      </c>
      <c r="G8576" s="1">
        <v>45383</v>
      </c>
      <c r="H8576" s="1">
        <v>45387</v>
      </c>
      <c r="I8576" t="s">
        <v>15</v>
      </c>
      <c r="J8576" t="s">
        <v>16</v>
      </c>
      <c r="K8576" s="2">
        <v>563.84</v>
      </c>
      <c r="L8576" t="s">
        <v>48</v>
      </c>
      <c r="M8576">
        <f>YEAR(Table1[[#This Row],[order_date]])</f>
        <v>2024</v>
      </c>
      <c r="N8576">
        <f>MONTH(Table1[[#This Row],[order_date]])</f>
        <v>4</v>
      </c>
      <c r="O8576" s="3">
        <f>Table1[[#This Row],[sales]]-Table1[[#This Row],[profit]]</f>
        <v>1614.3199999999997</v>
      </c>
      <c r="P8576" s="3">
        <f>Table1[[#This Row],[sales]]*Table1[[#This Row],[quantity]]</f>
        <v>2178.16</v>
      </c>
      <c r="Q8576" s="9">
        <f>Table1[[#This Row],[delivery_date]]-Table1[[#This Row],[order_date]]</f>
        <v>4</v>
      </c>
    </row>
    <row r="8577" spans="1:17" x14ac:dyDescent="0.35">
      <c r="A8577" t="s">
        <v>8608</v>
      </c>
      <c r="B8577" t="s">
        <v>19</v>
      </c>
      <c r="C8577" t="s">
        <v>14</v>
      </c>
      <c r="D8577" s="2">
        <v>2365.88</v>
      </c>
      <c r="E8577">
        <v>7.0000000000000007E-2</v>
      </c>
      <c r="F8577">
        <v>7</v>
      </c>
      <c r="G8577" s="1">
        <v>45256</v>
      </c>
      <c r="H8577" s="1">
        <v>45260</v>
      </c>
      <c r="I8577" t="s">
        <v>31</v>
      </c>
      <c r="J8577" t="s">
        <v>27</v>
      </c>
      <c r="K8577" s="2">
        <v>432.23</v>
      </c>
      <c r="L8577" t="s">
        <v>34</v>
      </c>
      <c r="M8577">
        <f>YEAR(Table1[[#This Row],[order_date]])</f>
        <v>2023</v>
      </c>
      <c r="N8577">
        <f>MONTH(Table1[[#This Row],[order_date]])</f>
        <v>11</v>
      </c>
      <c r="O8577" s="3">
        <f>Table1[[#This Row],[sales]]-Table1[[#This Row],[profit]]</f>
        <v>1933.65</v>
      </c>
      <c r="P8577" s="3">
        <f>Table1[[#This Row],[sales]]*Table1[[#This Row],[quantity]]</f>
        <v>16561.16</v>
      </c>
      <c r="Q8577" s="9">
        <f>Table1[[#This Row],[delivery_date]]-Table1[[#This Row],[order_date]]</f>
        <v>4</v>
      </c>
    </row>
    <row r="8578" spans="1:17" x14ac:dyDescent="0.35">
      <c r="A8578" t="s">
        <v>8609</v>
      </c>
      <c r="B8578" t="s">
        <v>25</v>
      </c>
      <c r="C8578" t="s">
        <v>33</v>
      </c>
      <c r="D8578" s="2">
        <v>2760.03</v>
      </c>
      <c r="E8578">
        <v>0.28000000000000003</v>
      </c>
      <c r="F8578">
        <v>8</v>
      </c>
      <c r="G8578" s="1">
        <v>45009</v>
      </c>
      <c r="H8578" s="1">
        <v>45013</v>
      </c>
      <c r="I8578" t="s">
        <v>21</v>
      </c>
      <c r="J8578" t="s">
        <v>16</v>
      </c>
      <c r="K8578" s="2">
        <v>264.94</v>
      </c>
      <c r="L8578" t="s">
        <v>48</v>
      </c>
      <c r="M8578">
        <f>YEAR(Table1[[#This Row],[order_date]])</f>
        <v>2023</v>
      </c>
      <c r="N8578">
        <f>MONTH(Table1[[#This Row],[order_date]])</f>
        <v>3</v>
      </c>
      <c r="O8578" s="3">
        <f>Table1[[#This Row],[sales]]-Table1[[#This Row],[profit]]</f>
        <v>2495.09</v>
      </c>
      <c r="P8578" s="3">
        <f>Table1[[#This Row],[sales]]*Table1[[#This Row],[quantity]]</f>
        <v>22080.240000000002</v>
      </c>
      <c r="Q8578" s="9">
        <f>Table1[[#This Row],[delivery_date]]-Table1[[#This Row],[order_date]]</f>
        <v>4</v>
      </c>
    </row>
    <row r="8579" spans="1:17" x14ac:dyDescent="0.35">
      <c r="A8579" t="s">
        <v>8610</v>
      </c>
      <c r="B8579" t="s">
        <v>19</v>
      </c>
      <c r="C8579" t="s">
        <v>26</v>
      </c>
      <c r="D8579" s="2">
        <v>4912.0600000000004</v>
      </c>
      <c r="E8579">
        <v>0.16</v>
      </c>
      <c r="F8579">
        <v>8</v>
      </c>
      <c r="G8579" s="1">
        <v>45540</v>
      </c>
      <c r="H8579" s="1">
        <v>45541</v>
      </c>
      <c r="I8579" t="s">
        <v>31</v>
      </c>
      <c r="J8579" t="s">
        <v>27</v>
      </c>
      <c r="K8579" s="2">
        <v>473.77</v>
      </c>
      <c r="L8579" t="s">
        <v>39</v>
      </c>
      <c r="M8579">
        <f>YEAR(Table1[[#This Row],[order_date]])</f>
        <v>2024</v>
      </c>
      <c r="N8579">
        <f>MONTH(Table1[[#This Row],[order_date]])</f>
        <v>9</v>
      </c>
      <c r="O8579" s="3">
        <f>Table1[[#This Row],[sales]]-Table1[[#This Row],[profit]]</f>
        <v>4438.2900000000009</v>
      </c>
      <c r="P8579" s="3">
        <f>Table1[[#This Row],[sales]]*Table1[[#This Row],[quantity]]</f>
        <v>39296.480000000003</v>
      </c>
      <c r="Q8579" s="9">
        <f>Table1[[#This Row],[delivery_date]]-Table1[[#This Row],[order_date]]</f>
        <v>1</v>
      </c>
    </row>
    <row r="8580" spans="1:17" x14ac:dyDescent="0.35">
      <c r="A8580" t="s">
        <v>8611</v>
      </c>
      <c r="B8580" t="s">
        <v>13</v>
      </c>
      <c r="C8580" t="s">
        <v>33</v>
      </c>
      <c r="D8580" s="2">
        <v>3983.91</v>
      </c>
      <c r="E8580">
        <v>0.31</v>
      </c>
      <c r="F8580">
        <v>1</v>
      </c>
      <c r="G8580" s="1">
        <v>45447</v>
      </c>
      <c r="H8580" s="1">
        <v>45448</v>
      </c>
      <c r="I8580" t="s">
        <v>15</v>
      </c>
      <c r="J8580" t="s">
        <v>27</v>
      </c>
      <c r="K8580" s="2">
        <v>698.61</v>
      </c>
      <c r="L8580" t="s">
        <v>17</v>
      </c>
      <c r="M8580">
        <f>YEAR(Table1[[#This Row],[order_date]])</f>
        <v>2024</v>
      </c>
      <c r="N8580">
        <f>MONTH(Table1[[#This Row],[order_date]])</f>
        <v>6</v>
      </c>
      <c r="O8580" s="3">
        <f>Table1[[#This Row],[sales]]-Table1[[#This Row],[profit]]</f>
        <v>3285.2999999999997</v>
      </c>
      <c r="P8580" s="3">
        <f>Table1[[#This Row],[sales]]*Table1[[#This Row],[quantity]]</f>
        <v>3983.91</v>
      </c>
      <c r="Q8580" s="9">
        <f>Table1[[#This Row],[delivery_date]]-Table1[[#This Row],[order_date]]</f>
        <v>1</v>
      </c>
    </row>
    <row r="8581" spans="1:17" x14ac:dyDescent="0.35">
      <c r="A8581" t="s">
        <v>8612</v>
      </c>
      <c r="B8581" t="s">
        <v>19</v>
      </c>
      <c r="C8581" t="s">
        <v>33</v>
      </c>
      <c r="D8581" s="2">
        <v>3184.41</v>
      </c>
      <c r="E8581">
        <v>0.27</v>
      </c>
      <c r="F8581">
        <v>4</v>
      </c>
      <c r="G8581" s="1">
        <v>45466</v>
      </c>
      <c r="H8581" s="1">
        <v>45473</v>
      </c>
      <c r="I8581" t="s">
        <v>15</v>
      </c>
      <c r="J8581" t="s">
        <v>16</v>
      </c>
      <c r="K8581" s="2">
        <v>319.83</v>
      </c>
      <c r="L8581" t="s">
        <v>17</v>
      </c>
      <c r="M8581">
        <f>YEAR(Table1[[#This Row],[order_date]])</f>
        <v>2024</v>
      </c>
      <c r="N8581">
        <f>MONTH(Table1[[#This Row],[order_date]])</f>
        <v>6</v>
      </c>
      <c r="O8581" s="3">
        <f>Table1[[#This Row],[sales]]-Table1[[#This Row],[profit]]</f>
        <v>2864.58</v>
      </c>
      <c r="P8581" s="3">
        <f>Table1[[#This Row],[sales]]*Table1[[#This Row],[quantity]]</f>
        <v>12737.64</v>
      </c>
      <c r="Q8581" s="9">
        <f>Table1[[#This Row],[delivery_date]]-Table1[[#This Row],[order_date]]</f>
        <v>7</v>
      </c>
    </row>
    <row r="8582" spans="1:17" x14ac:dyDescent="0.35">
      <c r="A8582" t="s">
        <v>8613</v>
      </c>
      <c r="B8582" t="s">
        <v>41</v>
      </c>
      <c r="C8582" t="s">
        <v>33</v>
      </c>
      <c r="D8582" s="2">
        <v>1882.16</v>
      </c>
      <c r="E8582">
        <v>0.47</v>
      </c>
      <c r="F8582">
        <v>9</v>
      </c>
      <c r="G8582" s="1">
        <v>45148</v>
      </c>
      <c r="H8582" s="1">
        <v>45152</v>
      </c>
      <c r="I8582" t="s">
        <v>21</v>
      </c>
      <c r="J8582" t="s">
        <v>27</v>
      </c>
      <c r="K8582" s="2">
        <v>466.36</v>
      </c>
      <c r="L8582" t="s">
        <v>28</v>
      </c>
      <c r="M8582">
        <f>YEAR(Table1[[#This Row],[order_date]])</f>
        <v>2023</v>
      </c>
      <c r="N8582">
        <f>MONTH(Table1[[#This Row],[order_date]])</f>
        <v>8</v>
      </c>
      <c r="O8582" s="3">
        <f>Table1[[#This Row],[sales]]-Table1[[#This Row],[profit]]</f>
        <v>1415.8000000000002</v>
      </c>
      <c r="P8582" s="3">
        <f>Table1[[#This Row],[sales]]*Table1[[#This Row],[quantity]]</f>
        <v>16939.440000000002</v>
      </c>
      <c r="Q8582" s="9">
        <f>Table1[[#This Row],[delivery_date]]-Table1[[#This Row],[order_date]]</f>
        <v>4</v>
      </c>
    </row>
    <row r="8583" spans="1:17" x14ac:dyDescent="0.35">
      <c r="A8583" t="s">
        <v>8614</v>
      </c>
      <c r="B8583" t="s">
        <v>19</v>
      </c>
      <c r="C8583" t="s">
        <v>14</v>
      </c>
      <c r="D8583" s="2">
        <v>232.64</v>
      </c>
      <c r="E8583">
        <v>0.22</v>
      </c>
      <c r="F8583">
        <v>2</v>
      </c>
      <c r="G8583" s="1">
        <v>45136</v>
      </c>
      <c r="H8583" s="1">
        <v>45137</v>
      </c>
      <c r="I8583" t="s">
        <v>31</v>
      </c>
      <c r="J8583" t="s">
        <v>16</v>
      </c>
      <c r="K8583" s="2">
        <v>62.45</v>
      </c>
      <c r="L8583" t="s">
        <v>48</v>
      </c>
      <c r="M8583">
        <f>YEAR(Table1[[#This Row],[order_date]])</f>
        <v>2023</v>
      </c>
      <c r="N8583">
        <f>MONTH(Table1[[#This Row],[order_date]])</f>
        <v>7</v>
      </c>
      <c r="O8583" s="3">
        <f>Table1[[#This Row],[sales]]-Table1[[#This Row],[profit]]</f>
        <v>170.19</v>
      </c>
      <c r="P8583" s="3">
        <f>Table1[[#This Row],[sales]]*Table1[[#This Row],[quantity]]</f>
        <v>465.28</v>
      </c>
      <c r="Q8583" s="9">
        <f>Table1[[#This Row],[delivery_date]]-Table1[[#This Row],[order_date]]</f>
        <v>1</v>
      </c>
    </row>
    <row r="8584" spans="1:17" x14ac:dyDescent="0.35">
      <c r="A8584" t="s">
        <v>8615</v>
      </c>
      <c r="B8584" t="s">
        <v>13</v>
      </c>
      <c r="C8584" t="s">
        <v>20</v>
      </c>
      <c r="D8584" s="2">
        <v>670.99</v>
      </c>
      <c r="E8584">
        <v>0.33</v>
      </c>
      <c r="F8584">
        <v>1</v>
      </c>
      <c r="G8584" s="1">
        <v>45362</v>
      </c>
      <c r="H8584" s="1">
        <v>45367</v>
      </c>
      <c r="I8584" t="s">
        <v>31</v>
      </c>
      <c r="J8584" t="s">
        <v>22</v>
      </c>
      <c r="K8584" s="2">
        <v>60.61</v>
      </c>
      <c r="L8584" t="s">
        <v>34</v>
      </c>
      <c r="M8584">
        <f>YEAR(Table1[[#This Row],[order_date]])</f>
        <v>2024</v>
      </c>
      <c r="N8584">
        <f>MONTH(Table1[[#This Row],[order_date]])</f>
        <v>3</v>
      </c>
      <c r="O8584" s="3">
        <f>Table1[[#This Row],[sales]]-Table1[[#This Row],[profit]]</f>
        <v>610.38</v>
      </c>
      <c r="P8584" s="3">
        <f>Table1[[#This Row],[sales]]*Table1[[#This Row],[quantity]]</f>
        <v>670.99</v>
      </c>
      <c r="Q8584" s="9">
        <f>Table1[[#This Row],[delivery_date]]-Table1[[#This Row],[order_date]]</f>
        <v>5</v>
      </c>
    </row>
    <row r="8585" spans="1:17" x14ac:dyDescent="0.35">
      <c r="A8585" t="s">
        <v>8616</v>
      </c>
      <c r="B8585" t="s">
        <v>13</v>
      </c>
      <c r="C8585" t="s">
        <v>14</v>
      </c>
      <c r="D8585" s="2">
        <v>3681.25</v>
      </c>
      <c r="E8585">
        <v>0.3</v>
      </c>
      <c r="F8585">
        <v>6</v>
      </c>
      <c r="G8585" s="1">
        <v>45464</v>
      </c>
      <c r="H8585" s="1">
        <v>45466</v>
      </c>
      <c r="I8585" t="s">
        <v>15</v>
      </c>
      <c r="J8585" t="s">
        <v>16</v>
      </c>
      <c r="K8585" s="2">
        <v>588.04999999999995</v>
      </c>
      <c r="L8585" t="s">
        <v>28</v>
      </c>
      <c r="M8585">
        <f>YEAR(Table1[[#This Row],[order_date]])</f>
        <v>2024</v>
      </c>
      <c r="N8585">
        <f>MONTH(Table1[[#This Row],[order_date]])</f>
        <v>6</v>
      </c>
      <c r="O8585" s="3">
        <f>Table1[[#This Row],[sales]]-Table1[[#This Row],[profit]]</f>
        <v>3093.2</v>
      </c>
      <c r="P8585" s="3">
        <f>Table1[[#This Row],[sales]]*Table1[[#This Row],[quantity]]</f>
        <v>22087.5</v>
      </c>
      <c r="Q8585" s="9">
        <f>Table1[[#This Row],[delivery_date]]-Table1[[#This Row],[order_date]]</f>
        <v>2</v>
      </c>
    </row>
    <row r="8586" spans="1:17" x14ac:dyDescent="0.35">
      <c r="A8586" t="s">
        <v>8617</v>
      </c>
      <c r="B8586" t="s">
        <v>13</v>
      </c>
      <c r="C8586" t="s">
        <v>20</v>
      </c>
      <c r="D8586" s="2">
        <v>1909.1</v>
      </c>
      <c r="E8586">
        <v>0.34</v>
      </c>
      <c r="F8586">
        <v>1</v>
      </c>
      <c r="G8586" s="1">
        <v>45073</v>
      </c>
      <c r="H8586" s="1">
        <v>45076</v>
      </c>
      <c r="I8586" t="s">
        <v>31</v>
      </c>
      <c r="J8586" t="s">
        <v>27</v>
      </c>
      <c r="K8586" s="2">
        <v>453.48</v>
      </c>
      <c r="L8586" t="s">
        <v>17</v>
      </c>
      <c r="M8586">
        <f>YEAR(Table1[[#This Row],[order_date]])</f>
        <v>2023</v>
      </c>
      <c r="N8586">
        <f>MONTH(Table1[[#This Row],[order_date]])</f>
        <v>5</v>
      </c>
      <c r="O8586" s="3">
        <f>Table1[[#This Row],[sales]]-Table1[[#This Row],[profit]]</f>
        <v>1455.62</v>
      </c>
      <c r="P8586" s="3">
        <f>Table1[[#This Row],[sales]]*Table1[[#This Row],[quantity]]</f>
        <v>1909.1</v>
      </c>
      <c r="Q8586" s="9">
        <f>Table1[[#This Row],[delivery_date]]-Table1[[#This Row],[order_date]]</f>
        <v>3</v>
      </c>
    </row>
    <row r="8587" spans="1:17" x14ac:dyDescent="0.35">
      <c r="A8587" t="s">
        <v>8618</v>
      </c>
      <c r="B8587" t="s">
        <v>19</v>
      </c>
      <c r="C8587" t="s">
        <v>26</v>
      </c>
      <c r="D8587" s="2">
        <v>1738.74</v>
      </c>
      <c r="E8587">
        <v>0.13</v>
      </c>
      <c r="F8587">
        <v>6</v>
      </c>
      <c r="G8587" s="1">
        <v>45145</v>
      </c>
      <c r="H8587" s="1">
        <v>45149</v>
      </c>
      <c r="I8587" t="s">
        <v>31</v>
      </c>
      <c r="J8587" t="s">
        <v>22</v>
      </c>
      <c r="K8587" s="2">
        <v>123.31</v>
      </c>
      <c r="L8587" t="s">
        <v>39</v>
      </c>
      <c r="M8587">
        <f>YEAR(Table1[[#This Row],[order_date]])</f>
        <v>2023</v>
      </c>
      <c r="N8587">
        <f>MONTH(Table1[[#This Row],[order_date]])</f>
        <v>8</v>
      </c>
      <c r="O8587" s="3">
        <f>Table1[[#This Row],[sales]]-Table1[[#This Row],[profit]]</f>
        <v>1615.43</v>
      </c>
      <c r="P8587" s="3">
        <f>Table1[[#This Row],[sales]]*Table1[[#This Row],[quantity]]</f>
        <v>10432.44</v>
      </c>
      <c r="Q8587" s="9">
        <f>Table1[[#This Row],[delivery_date]]-Table1[[#This Row],[order_date]]</f>
        <v>4</v>
      </c>
    </row>
    <row r="8588" spans="1:17" x14ac:dyDescent="0.35">
      <c r="A8588" t="s">
        <v>8619</v>
      </c>
      <c r="B8588" t="s">
        <v>41</v>
      </c>
      <c r="C8588" t="s">
        <v>26</v>
      </c>
      <c r="D8588" s="2">
        <v>4455.99</v>
      </c>
      <c r="E8588">
        <v>0.13</v>
      </c>
      <c r="F8588">
        <v>1</v>
      </c>
      <c r="G8588" s="1">
        <v>44994</v>
      </c>
      <c r="H8588" s="1">
        <v>44999</v>
      </c>
      <c r="I8588" t="s">
        <v>21</v>
      </c>
      <c r="J8588" t="s">
        <v>27</v>
      </c>
      <c r="K8588" s="2">
        <v>884.82</v>
      </c>
      <c r="L8588" t="s">
        <v>39</v>
      </c>
      <c r="M8588">
        <f>YEAR(Table1[[#This Row],[order_date]])</f>
        <v>2023</v>
      </c>
      <c r="N8588">
        <f>MONTH(Table1[[#This Row],[order_date]])</f>
        <v>3</v>
      </c>
      <c r="O8588" s="3">
        <f>Table1[[#This Row],[sales]]-Table1[[#This Row],[profit]]</f>
        <v>3571.1699999999996</v>
      </c>
      <c r="P8588" s="3">
        <f>Table1[[#This Row],[sales]]*Table1[[#This Row],[quantity]]</f>
        <v>4455.99</v>
      </c>
      <c r="Q8588" s="9">
        <f>Table1[[#This Row],[delivery_date]]-Table1[[#This Row],[order_date]]</f>
        <v>5</v>
      </c>
    </row>
    <row r="8589" spans="1:17" x14ac:dyDescent="0.35">
      <c r="A8589" t="s">
        <v>8620</v>
      </c>
      <c r="B8589" t="s">
        <v>25</v>
      </c>
      <c r="C8589" t="s">
        <v>26</v>
      </c>
      <c r="D8589" s="2">
        <v>2474.09</v>
      </c>
      <c r="E8589">
        <v>0.28000000000000003</v>
      </c>
      <c r="F8589">
        <v>6</v>
      </c>
      <c r="G8589" s="1">
        <v>45231</v>
      </c>
      <c r="H8589" s="1">
        <v>45232</v>
      </c>
      <c r="I8589" t="s">
        <v>31</v>
      </c>
      <c r="J8589" t="s">
        <v>27</v>
      </c>
      <c r="K8589" s="2">
        <v>463.97</v>
      </c>
      <c r="L8589" t="s">
        <v>34</v>
      </c>
      <c r="M8589">
        <f>YEAR(Table1[[#This Row],[order_date]])</f>
        <v>2023</v>
      </c>
      <c r="N8589">
        <f>MONTH(Table1[[#This Row],[order_date]])</f>
        <v>11</v>
      </c>
      <c r="O8589" s="3">
        <f>Table1[[#This Row],[sales]]-Table1[[#This Row],[profit]]</f>
        <v>2010.1200000000001</v>
      </c>
      <c r="P8589" s="3">
        <f>Table1[[#This Row],[sales]]*Table1[[#This Row],[quantity]]</f>
        <v>14844.54</v>
      </c>
      <c r="Q8589" s="9">
        <f>Table1[[#This Row],[delivery_date]]-Table1[[#This Row],[order_date]]</f>
        <v>1</v>
      </c>
    </row>
    <row r="8590" spans="1:17" x14ac:dyDescent="0.35">
      <c r="A8590" t="s">
        <v>8621</v>
      </c>
      <c r="B8590" t="s">
        <v>41</v>
      </c>
      <c r="C8590" t="s">
        <v>26</v>
      </c>
      <c r="D8590" s="2">
        <v>4507.93</v>
      </c>
      <c r="E8590">
        <v>0.42</v>
      </c>
      <c r="F8590">
        <v>9</v>
      </c>
      <c r="G8590" s="1">
        <v>44952</v>
      </c>
      <c r="H8590" s="1">
        <v>44955</v>
      </c>
      <c r="I8590" t="s">
        <v>15</v>
      </c>
      <c r="J8590" t="s">
        <v>16</v>
      </c>
      <c r="K8590" s="2">
        <v>1101.2</v>
      </c>
      <c r="L8590" t="s">
        <v>28</v>
      </c>
      <c r="M8590">
        <f>YEAR(Table1[[#This Row],[order_date]])</f>
        <v>2023</v>
      </c>
      <c r="N8590">
        <f>MONTH(Table1[[#This Row],[order_date]])</f>
        <v>1</v>
      </c>
      <c r="O8590" s="3">
        <f>Table1[[#This Row],[sales]]-Table1[[#This Row],[profit]]</f>
        <v>3406.7300000000005</v>
      </c>
      <c r="P8590" s="3">
        <f>Table1[[#This Row],[sales]]*Table1[[#This Row],[quantity]]</f>
        <v>40571.370000000003</v>
      </c>
      <c r="Q8590" s="9">
        <f>Table1[[#This Row],[delivery_date]]-Table1[[#This Row],[order_date]]</f>
        <v>3</v>
      </c>
    </row>
    <row r="8591" spans="1:17" x14ac:dyDescent="0.35">
      <c r="A8591" t="s">
        <v>8622</v>
      </c>
      <c r="B8591" t="s">
        <v>19</v>
      </c>
      <c r="C8591" t="s">
        <v>26</v>
      </c>
      <c r="D8591" s="2">
        <v>4444.53</v>
      </c>
      <c r="E8591">
        <v>0.36</v>
      </c>
      <c r="F8591">
        <v>5</v>
      </c>
      <c r="G8591" s="1">
        <v>45249</v>
      </c>
      <c r="H8591" s="1">
        <v>45256</v>
      </c>
      <c r="I8591" t="s">
        <v>15</v>
      </c>
      <c r="J8591" t="s">
        <v>22</v>
      </c>
      <c r="K8591" s="2">
        <v>1280.8499999999999</v>
      </c>
      <c r="L8591" t="s">
        <v>34</v>
      </c>
      <c r="M8591">
        <f>YEAR(Table1[[#This Row],[order_date]])</f>
        <v>2023</v>
      </c>
      <c r="N8591">
        <f>MONTH(Table1[[#This Row],[order_date]])</f>
        <v>11</v>
      </c>
      <c r="O8591" s="3">
        <f>Table1[[#This Row],[sales]]-Table1[[#This Row],[profit]]</f>
        <v>3163.68</v>
      </c>
      <c r="P8591" s="3">
        <f>Table1[[#This Row],[sales]]*Table1[[#This Row],[quantity]]</f>
        <v>22222.649999999998</v>
      </c>
      <c r="Q8591" s="9">
        <f>Table1[[#This Row],[delivery_date]]-Table1[[#This Row],[order_date]]</f>
        <v>7</v>
      </c>
    </row>
    <row r="8592" spans="1:17" x14ac:dyDescent="0.35">
      <c r="A8592" t="s">
        <v>8623</v>
      </c>
      <c r="B8592" t="s">
        <v>19</v>
      </c>
      <c r="C8592" t="s">
        <v>36</v>
      </c>
      <c r="D8592" s="2">
        <v>492.89</v>
      </c>
      <c r="E8592">
        <v>0.24</v>
      </c>
      <c r="F8592">
        <v>4</v>
      </c>
      <c r="G8592" s="1">
        <v>45555</v>
      </c>
      <c r="H8592" s="1">
        <v>45559</v>
      </c>
      <c r="I8592" t="s">
        <v>31</v>
      </c>
      <c r="J8592" t="s">
        <v>22</v>
      </c>
      <c r="K8592" s="2">
        <v>84.63</v>
      </c>
      <c r="L8592" t="s">
        <v>34</v>
      </c>
      <c r="M8592">
        <f>YEAR(Table1[[#This Row],[order_date]])</f>
        <v>2024</v>
      </c>
      <c r="N8592">
        <f>MONTH(Table1[[#This Row],[order_date]])</f>
        <v>9</v>
      </c>
      <c r="O8592" s="3">
        <f>Table1[[#This Row],[sales]]-Table1[[#This Row],[profit]]</f>
        <v>408.26</v>
      </c>
      <c r="P8592" s="3">
        <f>Table1[[#This Row],[sales]]*Table1[[#This Row],[quantity]]</f>
        <v>1971.56</v>
      </c>
      <c r="Q8592" s="9">
        <f>Table1[[#This Row],[delivery_date]]-Table1[[#This Row],[order_date]]</f>
        <v>4</v>
      </c>
    </row>
    <row r="8593" spans="1:17" x14ac:dyDescent="0.35">
      <c r="A8593" t="s">
        <v>8624</v>
      </c>
      <c r="B8593" t="s">
        <v>25</v>
      </c>
      <c r="C8593" t="s">
        <v>14</v>
      </c>
      <c r="D8593" s="2">
        <v>4732.28</v>
      </c>
      <c r="E8593">
        <v>0.13</v>
      </c>
      <c r="F8593">
        <v>8</v>
      </c>
      <c r="G8593" s="1">
        <v>45026</v>
      </c>
      <c r="H8593" s="1">
        <v>45027</v>
      </c>
      <c r="I8593" t="s">
        <v>15</v>
      </c>
      <c r="J8593" t="s">
        <v>16</v>
      </c>
      <c r="K8593" s="2">
        <v>570.12</v>
      </c>
      <c r="L8593" t="s">
        <v>48</v>
      </c>
      <c r="M8593">
        <f>YEAR(Table1[[#This Row],[order_date]])</f>
        <v>2023</v>
      </c>
      <c r="N8593">
        <f>MONTH(Table1[[#This Row],[order_date]])</f>
        <v>4</v>
      </c>
      <c r="O8593" s="3">
        <f>Table1[[#This Row],[sales]]-Table1[[#This Row],[profit]]</f>
        <v>4162.16</v>
      </c>
      <c r="P8593" s="3">
        <f>Table1[[#This Row],[sales]]*Table1[[#This Row],[quantity]]</f>
        <v>37858.239999999998</v>
      </c>
      <c r="Q8593" s="9">
        <f>Table1[[#This Row],[delivery_date]]-Table1[[#This Row],[order_date]]</f>
        <v>1</v>
      </c>
    </row>
    <row r="8594" spans="1:17" x14ac:dyDescent="0.35">
      <c r="A8594" t="s">
        <v>8625</v>
      </c>
      <c r="B8594" t="s">
        <v>19</v>
      </c>
      <c r="C8594" t="s">
        <v>20</v>
      </c>
      <c r="D8594" s="2">
        <v>477.08</v>
      </c>
      <c r="E8594">
        <v>0.38</v>
      </c>
      <c r="F8594">
        <v>4</v>
      </c>
      <c r="G8594" s="1">
        <v>45573</v>
      </c>
      <c r="H8594" s="1">
        <v>45580</v>
      </c>
      <c r="I8594" t="s">
        <v>31</v>
      </c>
      <c r="J8594" t="s">
        <v>22</v>
      </c>
      <c r="K8594" s="2">
        <v>29.54</v>
      </c>
      <c r="L8594" t="s">
        <v>39</v>
      </c>
      <c r="M8594">
        <f>YEAR(Table1[[#This Row],[order_date]])</f>
        <v>2024</v>
      </c>
      <c r="N8594">
        <f>MONTH(Table1[[#This Row],[order_date]])</f>
        <v>10</v>
      </c>
      <c r="O8594" s="3">
        <f>Table1[[#This Row],[sales]]-Table1[[#This Row],[profit]]</f>
        <v>447.53999999999996</v>
      </c>
      <c r="P8594" s="3">
        <f>Table1[[#This Row],[sales]]*Table1[[#This Row],[quantity]]</f>
        <v>1908.32</v>
      </c>
      <c r="Q8594" s="9">
        <f>Table1[[#This Row],[delivery_date]]-Table1[[#This Row],[order_date]]</f>
        <v>7</v>
      </c>
    </row>
    <row r="8595" spans="1:17" x14ac:dyDescent="0.35">
      <c r="A8595" t="s">
        <v>8626</v>
      </c>
      <c r="B8595" t="s">
        <v>13</v>
      </c>
      <c r="C8595" t="s">
        <v>26</v>
      </c>
      <c r="D8595" s="2">
        <v>4821.18</v>
      </c>
      <c r="E8595">
        <v>0.46</v>
      </c>
      <c r="F8595">
        <v>4</v>
      </c>
      <c r="G8595" s="1">
        <v>45419</v>
      </c>
      <c r="H8595" s="1">
        <v>45420</v>
      </c>
      <c r="I8595" t="s">
        <v>31</v>
      </c>
      <c r="J8595" t="s">
        <v>27</v>
      </c>
      <c r="K8595" s="2">
        <v>1230.5</v>
      </c>
      <c r="L8595" t="s">
        <v>48</v>
      </c>
      <c r="M8595">
        <f>YEAR(Table1[[#This Row],[order_date]])</f>
        <v>2024</v>
      </c>
      <c r="N8595">
        <f>MONTH(Table1[[#This Row],[order_date]])</f>
        <v>5</v>
      </c>
      <c r="O8595" s="3">
        <f>Table1[[#This Row],[sales]]-Table1[[#This Row],[profit]]</f>
        <v>3590.6800000000003</v>
      </c>
      <c r="P8595" s="3">
        <f>Table1[[#This Row],[sales]]*Table1[[#This Row],[quantity]]</f>
        <v>19284.72</v>
      </c>
      <c r="Q8595" s="9">
        <f>Table1[[#This Row],[delivery_date]]-Table1[[#This Row],[order_date]]</f>
        <v>1</v>
      </c>
    </row>
    <row r="8596" spans="1:17" x14ac:dyDescent="0.35">
      <c r="A8596" t="s">
        <v>8627</v>
      </c>
      <c r="B8596" t="s">
        <v>13</v>
      </c>
      <c r="C8596" t="s">
        <v>36</v>
      </c>
      <c r="D8596" s="2">
        <v>2317.81</v>
      </c>
      <c r="E8596">
        <v>0.11</v>
      </c>
      <c r="F8596">
        <v>9</v>
      </c>
      <c r="G8596" s="1">
        <v>45634</v>
      </c>
      <c r="H8596" s="1">
        <v>45637</v>
      </c>
      <c r="I8596" t="s">
        <v>21</v>
      </c>
      <c r="J8596" t="s">
        <v>27</v>
      </c>
      <c r="K8596" s="2">
        <v>218.67</v>
      </c>
      <c r="L8596" t="s">
        <v>34</v>
      </c>
      <c r="M8596">
        <f>YEAR(Table1[[#This Row],[order_date]])</f>
        <v>2024</v>
      </c>
      <c r="N8596">
        <f>MONTH(Table1[[#This Row],[order_date]])</f>
        <v>12</v>
      </c>
      <c r="O8596" s="3">
        <f>Table1[[#This Row],[sales]]-Table1[[#This Row],[profit]]</f>
        <v>2099.14</v>
      </c>
      <c r="P8596" s="3">
        <f>Table1[[#This Row],[sales]]*Table1[[#This Row],[quantity]]</f>
        <v>20860.29</v>
      </c>
      <c r="Q8596" s="9">
        <f>Table1[[#This Row],[delivery_date]]-Table1[[#This Row],[order_date]]</f>
        <v>3</v>
      </c>
    </row>
    <row r="8597" spans="1:17" x14ac:dyDescent="0.35">
      <c r="A8597" t="s">
        <v>8628</v>
      </c>
      <c r="B8597" t="s">
        <v>13</v>
      </c>
      <c r="C8597" t="s">
        <v>36</v>
      </c>
      <c r="D8597" s="2">
        <v>3828.22</v>
      </c>
      <c r="E8597">
        <v>0.4</v>
      </c>
      <c r="F8597">
        <v>1</v>
      </c>
      <c r="G8597" s="1">
        <v>45588</v>
      </c>
      <c r="H8597" s="1">
        <v>45589</v>
      </c>
      <c r="I8597" t="s">
        <v>21</v>
      </c>
      <c r="J8597" t="s">
        <v>22</v>
      </c>
      <c r="K8597" s="2">
        <v>1008.42</v>
      </c>
      <c r="L8597" t="s">
        <v>48</v>
      </c>
      <c r="M8597">
        <f>YEAR(Table1[[#This Row],[order_date]])</f>
        <v>2024</v>
      </c>
      <c r="N8597">
        <f>MONTH(Table1[[#This Row],[order_date]])</f>
        <v>10</v>
      </c>
      <c r="O8597" s="3">
        <f>Table1[[#This Row],[sales]]-Table1[[#This Row],[profit]]</f>
        <v>2819.7999999999997</v>
      </c>
      <c r="P8597" s="3">
        <f>Table1[[#This Row],[sales]]*Table1[[#This Row],[quantity]]</f>
        <v>3828.22</v>
      </c>
      <c r="Q8597" s="9">
        <f>Table1[[#This Row],[delivery_date]]-Table1[[#This Row],[order_date]]</f>
        <v>1</v>
      </c>
    </row>
    <row r="8598" spans="1:17" x14ac:dyDescent="0.35">
      <c r="A8598" t="s">
        <v>8629</v>
      </c>
      <c r="B8598" t="s">
        <v>13</v>
      </c>
      <c r="C8598" t="s">
        <v>36</v>
      </c>
      <c r="D8598" s="2">
        <v>3560.11</v>
      </c>
      <c r="E8598">
        <v>0.09</v>
      </c>
      <c r="F8598">
        <v>3</v>
      </c>
      <c r="G8598" s="1">
        <v>45180</v>
      </c>
      <c r="H8598" s="1">
        <v>45183</v>
      </c>
      <c r="I8598" t="s">
        <v>31</v>
      </c>
      <c r="J8598" t="s">
        <v>22</v>
      </c>
      <c r="K8598" s="2">
        <v>726.48</v>
      </c>
      <c r="L8598" t="s">
        <v>23</v>
      </c>
      <c r="M8598">
        <f>YEAR(Table1[[#This Row],[order_date]])</f>
        <v>2023</v>
      </c>
      <c r="N8598">
        <f>MONTH(Table1[[#This Row],[order_date]])</f>
        <v>9</v>
      </c>
      <c r="O8598" s="3">
        <f>Table1[[#This Row],[sales]]-Table1[[#This Row],[profit]]</f>
        <v>2833.63</v>
      </c>
      <c r="P8598" s="3">
        <f>Table1[[#This Row],[sales]]*Table1[[#This Row],[quantity]]</f>
        <v>10680.33</v>
      </c>
      <c r="Q8598" s="9">
        <f>Table1[[#This Row],[delivery_date]]-Table1[[#This Row],[order_date]]</f>
        <v>3</v>
      </c>
    </row>
    <row r="8599" spans="1:17" x14ac:dyDescent="0.35">
      <c r="A8599" t="s">
        <v>8630</v>
      </c>
      <c r="B8599" t="s">
        <v>13</v>
      </c>
      <c r="C8599" t="s">
        <v>14</v>
      </c>
      <c r="D8599" s="2">
        <v>2640.63</v>
      </c>
      <c r="E8599">
        <v>0.45</v>
      </c>
      <c r="F8599">
        <v>4</v>
      </c>
      <c r="G8599" s="1">
        <v>45396</v>
      </c>
      <c r="H8599" s="1">
        <v>45401</v>
      </c>
      <c r="I8599" t="s">
        <v>21</v>
      </c>
      <c r="J8599" t="s">
        <v>16</v>
      </c>
      <c r="K8599" s="2">
        <v>244.33</v>
      </c>
      <c r="L8599" t="s">
        <v>23</v>
      </c>
      <c r="M8599">
        <f>YEAR(Table1[[#This Row],[order_date]])</f>
        <v>2024</v>
      </c>
      <c r="N8599">
        <f>MONTH(Table1[[#This Row],[order_date]])</f>
        <v>4</v>
      </c>
      <c r="O8599" s="3">
        <f>Table1[[#This Row],[sales]]-Table1[[#This Row],[profit]]</f>
        <v>2396.3000000000002</v>
      </c>
      <c r="P8599" s="3">
        <f>Table1[[#This Row],[sales]]*Table1[[#This Row],[quantity]]</f>
        <v>10562.52</v>
      </c>
      <c r="Q8599" s="9">
        <f>Table1[[#This Row],[delivery_date]]-Table1[[#This Row],[order_date]]</f>
        <v>5</v>
      </c>
    </row>
    <row r="8600" spans="1:17" x14ac:dyDescent="0.35">
      <c r="A8600" t="s">
        <v>8631</v>
      </c>
      <c r="B8600" t="s">
        <v>19</v>
      </c>
      <c r="C8600" t="s">
        <v>26</v>
      </c>
      <c r="D8600" s="2">
        <v>3135.33</v>
      </c>
      <c r="E8600">
        <v>0.32</v>
      </c>
      <c r="F8600">
        <v>8</v>
      </c>
      <c r="G8600" s="1">
        <v>44955</v>
      </c>
      <c r="H8600" s="1">
        <v>44962</v>
      </c>
      <c r="I8600" t="s">
        <v>15</v>
      </c>
      <c r="J8600" t="s">
        <v>16</v>
      </c>
      <c r="K8600" s="2">
        <v>532.19000000000005</v>
      </c>
      <c r="L8600" t="s">
        <v>34</v>
      </c>
      <c r="M8600">
        <f>YEAR(Table1[[#This Row],[order_date]])</f>
        <v>2023</v>
      </c>
      <c r="N8600">
        <f>MONTH(Table1[[#This Row],[order_date]])</f>
        <v>1</v>
      </c>
      <c r="O8600" s="3">
        <f>Table1[[#This Row],[sales]]-Table1[[#This Row],[profit]]</f>
        <v>2603.14</v>
      </c>
      <c r="P8600" s="3">
        <f>Table1[[#This Row],[sales]]*Table1[[#This Row],[quantity]]</f>
        <v>25082.639999999999</v>
      </c>
      <c r="Q8600" s="9">
        <f>Table1[[#This Row],[delivery_date]]-Table1[[#This Row],[order_date]]</f>
        <v>7</v>
      </c>
    </row>
    <row r="8601" spans="1:17" x14ac:dyDescent="0.35">
      <c r="A8601" t="s">
        <v>8632</v>
      </c>
      <c r="B8601" t="s">
        <v>25</v>
      </c>
      <c r="C8601" t="s">
        <v>36</v>
      </c>
      <c r="D8601" s="2">
        <v>4754.6000000000004</v>
      </c>
      <c r="E8601">
        <v>0.09</v>
      </c>
      <c r="F8601">
        <v>1</v>
      </c>
      <c r="G8601" s="1">
        <v>45053</v>
      </c>
      <c r="H8601" s="1">
        <v>45060</v>
      </c>
      <c r="I8601" t="s">
        <v>31</v>
      </c>
      <c r="J8601" t="s">
        <v>27</v>
      </c>
      <c r="K8601" s="2">
        <v>993.06</v>
      </c>
      <c r="L8601" t="s">
        <v>34</v>
      </c>
      <c r="M8601">
        <f>YEAR(Table1[[#This Row],[order_date]])</f>
        <v>2023</v>
      </c>
      <c r="N8601">
        <f>MONTH(Table1[[#This Row],[order_date]])</f>
        <v>5</v>
      </c>
      <c r="O8601" s="3">
        <f>Table1[[#This Row],[sales]]-Table1[[#This Row],[profit]]</f>
        <v>3761.5400000000004</v>
      </c>
      <c r="P8601" s="3">
        <f>Table1[[#This Row],[sales]]*Table1[[#This Row],[quantity]]</f>
        <v>4754.6000000000004</v>
      </c>
      <c r="Q8601" s="9">
        <f>Table1[[#This Row],[delivery_date]]-Table1[[#This Row],[order_date]]</f>
        <v>7</v>
      </c>
    </row>
    <row r="8602" spans="1:17" x14ac:dyDescent="0.35">
      <c r="A8602" t="s">
        <v>8633</v>
      </c>
      <c r="B8602" t="s">
        <v>25</v>
      </c>
      <c r="C8602" t="s">
        <v>36</v>
      </c>
      <c r="D8602" s="2">
        <v>4644.0200000000004</v>
      </c>
      <c r="E8602">
        <v>0.02</v>
      </c>
      <c r="F8602">
        <v>3</v>
      </c>
      <c r="G8602" s="1">
        <v>45117</v>
      </c>
      <c r="H8602" s="1">
        <v>45121</v>
      </c>
      <c r="I8602" t="s">
        <v>21</v>
      </c>
      <c r="J8602" t="s">
        <v>27</v>
      </c>
      <c r="K8602" s="2">
        <v>938.68</v>
      </c>
      <c r="L8602" t="s">
        <v>23</v>
      </c>
      <c r="M8602">
        <f>YEAR(Table1[[#This Row],[order_date]])</f>
        <v>2023</v>
      </c>
      <c r="N8602">
        <f>MONTH(Table1[[#This Row],[order_date]])</f>
        <v>7</v>
      </c>
      <c r="O8602" s="3">
        <f>Table1[[#This Row],[sales]]-Table1[[#This Row],[profit]]</f>
        <v>3705.3400000000006</v>
      </c>
      <c r="P8602" s="3">
        <f>Table1[[#This Row],[sales]]*Table1[[#This Row],[quantity]]</f>
        <v>13932.060000000001</v>
      </c>
      <c r="Q8602" s="9">
        <f>Table1[[#This Row],[delivery_date]]-Table1[[#This Row],[order_date]]</f>
        <v>4</v>
      </c>
    </row>
    <row r="8603" spans="1:17" x14ac:dyDescent="0.35">
      <c r="A8603" t="s">
        <v>8634</v>
      </c>
      <c r="B8603" t="s">
        <v>13</v>
      </c>
      <c r="C8603" t="s">
        <v>26</v>
      </c>
      <c r="D8603" s="2">
        <v>3306.2</v>
      </c>
      <c r="E8603">
        <v>0.35</v>
      </c>
      <c r="F8603">
        <v>2</v>
      </c>
      <c r="G8603" s="1">
        <v>45627</v>
      </c>
      <c r="H8603" s="1">
        <v>45628</v>
      </c>
      <c r="I8603" t="s">
        <v>21</v>
      </c>
      <c r="J8603" t="s">
        <v>27</v>
      </c>
      <c r="K8603" s="2">
        <v>181.18</v>
      </c>
      <c r="L8603" t="s">
        <v>28</v>
      </c>
      <c r="M8603">
        <f>YEAR(Table1[[#This Row],[order_date]])</f>
        <v>2024</v>
      </c>
      <c r="N8603">
        <f>MONTH(Table1[[#This Row],[order_date]])</f>
        <v>12</v>
      </c>
      <c r="O8603" s="3">
        <f>Table1[[#This Row],[sales]]-Table1[[#This Row],[profit]]</f>
        <v>3125.02</v>
      </c>
      <c r="P8603" s="3">
        <f>Table1[[#This Row],[sales]]*Table1[[#This Row],[quantity]]</f>
        <v>6612.4</v>
      </c>
      <c r="Q8603" s="9">
        <f>Table1[[#This Row],[delivery_date]]-Table1[[#This Row],[order_date]]</f>
        <v>1</v>
      </c>
    </row>
    <row r="8604" spans="1:17" x14ac:dyDescent="0.35">
      <c r="A8604" t="s">
        <v>8635</v>
      </c>
      <c r="B8604" t="s">
        <v>19</v>
      </c>
      <c r="C8604" t="s">
        <v>14</v>
      </c>
      <c r="D8604" s="2">
        <v>3322.82</v>
      </c>
      <c r="E8604">
        <v>0.3</v>
      </c>
      <c r="F8604">
        <v>6</v>
      </c>
      <c r="G8604" s="1">
        <v>45047</v>
      </c>
      <c r="H8604" s="1">
        <v>45049</v>
      </c>
      <c r="I8604" t="s">
        <v>21</v>
      </c>
      <c r="J8604" t="s">
        <v>16</v>
      </c>
      <c r="K8604" s="2">
        <v>655.04</v>
      </c>
      <c r="L8604" t="s">
        <v>28</v>
      </c>
      <c r="M8604">
        <f>YEAR(Table1[[#This Row],[order_date]])</f>
        <v>2023</v>
      </c>
      <c r="N8604">
        <f>MONTH(Table1[[#This Row],[order_date]])</f>
        <v>5</v>
      </c>
      <c r="O8604" s="3">
        <f>Table1[[#This Row],[sales]]-Table1[[#This Row],[profit]]</f>
        <v>2667.78</v>
      </c>
      <c r="P8604" s="3">
        <f>Table1[[#This Row],[sales]]*Table1[[#This Row],[quantity]]</f>
        <v>19936.920000000002</v>
      </c>
      <c r="Q8604" s="9">
        <f>Table1[[#This Row],[delivery_date]]-Table1[[#This Row],[order_date]]</f>
        <v>2</v>
      </c>
    </row>
    <row r="8605" spans="1:17" x14ac:dyDescent="0.35">
      <c r="A8605" t="s">
        <v>8636</v>
      </c>
      <c r="B8605" t="s">
        <v>41</v>
      </c>
      <c r="C8605" t="s">
        <v>36</v>
      </c>
      <c r="D8605" s="2">
        <v>1310</v>
      </c>
      <c r="E8605">
        <v>0.31</v>
      </c>
      <c r="F8605">
        <v>9</v>
      </c>
      <c r="G8605" s="1">
        <v>45162</v>
      </c>
      <c r="H8605" s="1">
        <v>45165</v>
      </c>
      <c r="I8605" t="s">
        <v>21</v>
      </c>
      <c r="J8605" t="s">
        <v>16</v>
      </c>
      <c r="K8605" s="2">
        <v>363.59</v>
      </c>
      <c r="L8605" t="s">
        <v>34</v>
      </c>
      <c r="M8605">
        <f>YEAR(Table1[[#This Row],[order_date]])</f>
        <v>2023</v>
      </c>
      <c r="N8605">
        <f>MONTH(Table1[[#This Row],[order_date]])</f>
        <v>8</v>
      </c>
      <c r="O8605" s="3">
        <f>Table1[[#This Row],[sales]]-Table1[[#This Row],[profit]]</f>
        <v>946.41000000000008</v>
      </c>
      <c r="P8605" s="3">
        <f>Table1[[#This Row],[sales]]*Table1[[#This Row],[quantity]]</f>
        <v>11790</v>
      </c>
      <c r="Q8605" s="9">
        <f>Table1[[#This Row],[delivery_date]]-Table1[[#This Row],[order_date]]</f>
        <v>3</v>
      </c>
    </row>
    <row r="8606" spans="1:17" x14ac:dyDescent="0.35">
      <c r="A8606" t="s">
        <v>8637</v>
      </c>
      <c r="B8606" t="s">
        <v>41</v>
      </c>
      <c r="C8606" t="s">
        <v>20</v>
      </c>
      <c r="D8606" s="2">
        <v>4160.26</v>
      </c>
      <c r="E8606">
        <v>0.24</v>
      </c>
      <c r="F8606">
        <v>9</v>
      </c>
      <c r="G8606" s="1">
        <v>44963</v>
      </c>
      <c r="H8606" s="1">
        <v>44968</v>
      </c>
      <c r="I8606" t="s">
        <v>31</v>
      </c>
      <c r="J8606" t="s">
        <v>22</v>
      </c>
      <c r="K8606" s="2">
        <v>864.69</v>
      </c>
      <c r="L8606" t="s">
        <v>23</v>
      </c>
      <c r="M8606">
        <f>YEAR(Table1[[#This Row],[order_date]])</f>
        <v>2023</v>
      </c>
      <c r="N8606">
        <f>MONTH(Table1[[#This Row],[order_date]])</f>
        <v>2</v>
      </c>
      <c r="O8606" s="3">
        <f>Table1[[#This Row],[sales]]-Table1[[#This Row],[profit]]</f>
        <v>3295.57</v>
      </c>
      <c r="P8606" s="3">
        <f>Table1[[#This Row],[sales]]*Table1[[#This Row],[quantity]]</f>
        <v>37442.340000000004</v>
      </c>
      <c r="Q8606" s="9">
        <f>Table1[[#This Row],[delivery_date]]-Table1[[#This Row],[order_date]]</f>
        <v>5</v>
      </c>
    </row>
    <row r="8607" spans="1:17" x14ac:dyDescent="0.35">
      <c r="A8607" t="s">
        <v>8638</v>
      </c>
      <c r="B8607" t="s">
        <v>19</v>
      </c>
      <c r="C8607" t="s">
        <v>33</v>
      </c>
      <c r="D8607" s="2">
        <v>3199.76</v>
      </c>
      <c r="E8607">
        <v>0.31</v>
      </c>
      <c r="F8607">
        <v>5</v>
      </c>
      <c r="G8607" s="1">
        <v>45195</v>
      </c>
      <c r="H8607" s="1">
        <v>45201</v>
      </c>
      <c r="I8607" t="s">
        <v>15</v>
      </c>
      <c r="J8607" t="s">
        <v>16</v>
      </c>
      <c r="K8607" s="2">
        <v>614.70000000000005</v>
      </c>
      <c r="L8607" t="s">
        <v>39</v>
      </c>
      <c r="M8607">
        <f>YEAR(Table1[[#This Row],[order_date]])</f>
        <v>2023</v>
      </c>
      <c r="N8607">
        <f>MONTH(Table1[[#This Row],[order_date]])</f>
        <v>9</v>
      </c>
      <c r="O8607" s="3">
        <f>Table1[[#This Row],[sales]]-Table1[[#This Row],[profit]]</f>
        <v>2585.0600000000004</v>
      </c>
      <c r="P8607" s="3">
        <f>Table1[[#This Row],[sales]]*Table1[[#This Row],[quantity]]</f>
        <v>15998.800000000001</v>
      </c>
      <c r="Q8607" s="9">
        <f>Table1[[#This Row],[delivery_date]]-Table1[[#This Row],[order_date]]</f>
        <v>6</v>
      </c>
    </row>
    <row r="8608" spans="1:17" x14ac:dyDescent="0.35">
      <c r="A8608" t="s">
        <v>8639</v>
      </c>
      <c r="B8608" t="s">
        <v>13</v>
      </c>
      <c r="C8608" t="s">
        <v>33</v>
      </c>
      <c r="D8608" s="2">
        <v>4148.62</v>
      </c>
      <c r="E8608">
        <v>0.44</v>
      </c>
      <c r="F8608">
        <v>3</v>
      </c>
      <c r="G8608" s="1">
        <v>45151</v>
      </c>
      <c r="H8608" s="1">
        <v>45153</v>
      </c>
      <c r="I8608" t="s">
        <v>31</v>
      </c>
      <c r="J8608" t="s">
        <v>27</v>
      </c>
      <c r="K8608" s="2">
        <v>991.79</v>
      </c>
      <c r="L8608" t="s">
        <v>39</v>
      </c>
      <c r="M8608">
        <f>YEAR(Table1[[#This Row],[order_date]])</f>
        <v>2023</v>
      </c>
      <c r="N8608">
        <f>MONTH(Table1[[#This Row],[order_date]])</f>
        <v>8</v>
      </c>
      <c r="O8608" s="3">
        <f>Table1[[#This Row],[sales]]-Table1[[#This Row],[profit]]</f>
        <v>3156.83</v>
      </c>
      <c r="P8608" s="3">
        <f>Table1[[#This Row],[sales]]*Table1[[#This Row],[quantity]]</f>
        <v>12445.86</v>
      </c>
      <c r="Q8608" s="9">
        <f>Table1[[#This Row],[delivery_date]]-Table1[[#This Row],[order_date]]</f>
        <v>2</v>
      </c>
    </row>
    <row r="8609" spans="1:17" x14ac:dyDescent="0.35">
      <c r="A8609" t="s">
        <v>8640</v>
      </c>
      <c r="B8609" t="s">
        <v>25</v>
      </c>
      <c r="C8609" t="s">
        <v>33</v>
      </c>
      <c r="D8609" s="2">
        <v>3323.48</v>
      </c>
      <c r="E8609">
        <v>0.48</v>
      </c>
      <c r="F8609">
        <v>8</v>
      </c>
      <c r="G8609" s="1">
        <v>44973</v>
      </c>
      <c r="H8609" s="1">
        <v>44977</v>
      </c>
      <c r="I8609" t="s">
        <v>31</v>
      </c>
      <c r="J8609" t="s">
        <v>27</v>
      </c>
      <c r="K8609" s="2">
        <v>601.07000000000005</v>
      </c>
      <c r="L8609" t="s">
        <v>48</v>
      </c>
      <c r="M8609">
        <f>YEAR(Table1[[#This Row],[order_date]])</f>
        <v>2023</v>
      </c>
      <c r="N8609">
        <f>MONTH(Table1[[#This Row],[order_date]])</f>
        <v>2</v>
      </c>
      <c r="O8609" s="3">
        <f>Table1[[#This Row],[sales]]-Table1[[#This Row],[profit]]</f>
        <v>2722.41</v>
      </c>
      <c r="P8609" s="3">
        <f>Table1[[#This Row],[sales]]*Table1[[#This Row],[quantity]]</f>
        <v>26587.84</v>
      </c>
      <c r="Q8609" s="9">
        <f>Table1[[#This Row],[delivery_date]]-Table1[[#This Row],[order_date]]</f>
        <v>4</v>
      </c>
    </row>
    <row r="8610" spans="1:17" x14ac:dyDescent="0.35">
      <c r="A8610" t="s">
        <v>8641</v>
      </c>
      <c r="B8610" t="s">
        <v>19</v>
      </c>
      <c r="C8610" t="s">
        <v>14</v>
      </c>
      <c r="D8610" s="2">
        <v>1566.67</v>
      </c>
      <c r="E8610">
        <v>0.17</v>
      </c>
      <c r="F8610">
        <v>9</v>
      </c>
      <c r="G8610" s="1">
        <v>45425</v>
      </c>
      <c r="H8610" s="1">
        <v>45430</v>
      </c>
      <c r="I8610" t="s">
        <v>15</v>
      </c>
      <c r="J8610" t="s">
        <v>16</v>
      </c>
      <c r="K8610" s="2">
        <v>369.17</v>
      </c>
      <c r="L8610" t="s">
        <v>23</v>
      </c>
      <c r="M8610">
        <f>YEAR(Table1[[#This Row],[order_date]])</f>
        <v>2024</v>
      </c>
      <c r="N8610">
        <f>MONTH(Table1[[#This Row],[order_date]])</f>
        <v>5</v>
      </c>
      <c r="O8610" s="3">
        <f>Table1[[#This Row],[sales]]-Table1[[#This Row],[profit]]</f>
        <v>1197.5</v>
      </c>
      <c r="P8610" s="3">
        <f>Table1[[#This Row],[sales]]*Table1[[#This Row],[quantity]]</f>
        <v>14100.03</v>
      </c>
      <c r="Q8610" s="9">
        <f>Table1[[#This Row],[delivery_date]]-Table1[[#This Row],[order_date]]</f>
        <v>5</v>
      </c>
    </row>
    <row r="8611" spans="1:17" x14ac:dyDescent="0.35">
      <c r="A8611" t="s">
        <v>8642</v>
      </c>
      <c r="B8611" t="s">
        <v>41</v>
      </c>
      <c r="C8611" t="s">
        <v>36</v>
      </c>
      <c r="D8611" s="2">
        <v>1028.46</v>
      </c>
      <c r="E8611">
        <v>0.24</v>
      </c>
      <c r="F8611">
        <v>9</v>
      </c>
      <c r="G8611" s="1">
        <v>45382</v>
      </c>
      <c r="H8611" s="1">
        <v>45385</v>
      </c>
      <c r="I8611" t="s">
        <v>15</v>
      </c>
      <c r="J8611" t="s">
        <v>27</v>
      </c>
      <c r="K8611" s="2">
        <v>96.09</v>
      </c>
      <c r="L8611" t="s">
        <v>17</v>
      </c>
      <c r="M8611">
        <f>YEAR(Table1[[#This Row],[order_date]])</f>
        <v>2024</v>
      </c>
      <c r="N8611">
        <f>MONTH(Table1[[#This Row],[order_date]])</f>
        <v>3</v>
      </c>
      <c r="O8611" s="3">
        <f>Table1[[#This Row],[sales]]-Table1[[#This Row],[profit]]</f>
        <v>932.37</v>
      </c>
      <c r="P8611" s="3">
        <f>Table1[[#This Row],[sales]]*Table1[[#This Row],[quantity]]</f>
        <v>9256.14</v>
      </c>
      <c r="Q8611" s="9">
        <f>Table1[[#This Row],[delivery_date]]-Table1[[#This Row],[order_date]]</f>
        <v>3</v>
      </c>
    </row>
    <row r="8612" spans="1:17" x14ac:dyDescent="0.35">
      <c r="A8612" t="s">
        <v>8643</v>
      </c>
      <c r="B8612" t="s">
        <v>41</v>
      </c>
      <c r="C8612" t="s">
        <v>33</v>
      </c>
      <c r="D8612" s="2">
        <v>477.13</v>
      </c>
      <c r="E8612">
        <v>0.14000000000000001</v>
      </c>
      <c r="F8612">
        <v>1</v>
      </c>
      <c r="G8612" s="1">
        <v>45407</v>
      </c>
      <c r="H8612" s="1">
        <v>45412</v>
      </c>
      <c r="I8612" t="s">
        <v>31</v>
      </c>
      <c r="J8612" t="s">
        <v>22</v>
      </c>
      <c r="K8612" s="2">
        <v>133.62</v>
      </c>
      <c r="L8612" t="s">
        <v>39</v>
      </c>
      <c r="M8612">
        <f>YEAR(Table1[[#This Row],[order_date]])</f>
        <v>2024</v>
      </c>
      <c r="N8612">
        <f>MONTH(Table1[[#This Row],[order_date]])</f>
        <v>4</v>
      </c>
      <c r="O8612" s="3">
        <f>Table1[[#This Row],[sales]]-Table1[[#This Row],[profit]]</f>
        <v>343.51</v>
      </c>
      <c r="P8612" s="3">
        <f>Table1[[#This Row],[sales]]*Table1[[#This Row],[quantity]]</f>
        <v>477.13</v>
      </c>
      <c r="Q8612" s="9">
        <f>Table1[[#This Row],[delivery_date]]-Table1[[#This Row],[order_date]]</f>
        <v>5</v>
      </c>
    </row>
    <row r="8613" spans="1:17" x14ac:dyDescent="0.35">
      <c r="A8613" t="s">
        <v>8644</v>
      </c>
      <c r="B8613" t="s">
        <v>41</v>
      </c>
      <c r="C8613" t="s">
        <v>33</v>
      </c>
      <c r="D8613" s="2">
        <v>2971.38</v>
      </c>
      <c r="E8613">
        <v>0.21</v>
      </c>
      <c r="F8613">
        <v>5</v>
      </c>
      <c r="G8613" s="1">
        <v>45630</v>
      </c>
      <c r="H8613" s="1">
        <v>45637</v>
      </c>
      <c r="I8613" t="s">
        <v>21</v>
      </c>
      <c r="J8613" t="s">
        <v>27</v>
      </c>
      <c r="K8613" s="2">
        <v>471.69</v>
      </c>
      <c r="L8613" t="s">
        <v>48</v>
      </c>
      <c r="M8613">
        <f>YEAR(Table1[[#This Row],[order_date]])</f>
        <v>2024</v>
      </c>
      <c r="N8613">
        <f>MONTH(Table1[[#This Row],[order_date]])</f>
        <v>12</v>
      </c>
      <c r="O8613" s="3">
        <f>Table1[[#This Row],[sales]]-Table1[[#This Row],[profit]]</f>
        <v>2499.69</v>
      </c>
      <c r="P8613" s="3">
        <f>Table1[[#This Row],[sales]]*Table1[[#This Row],[quantity]]</f>
        <v>14856.900000000001</v>
      </c>
      <c r="Q8613" s="9">
        <f>Table1[[#This Row],[delivery_date]]-Table1[[#This Row],[order_date]]</f>
        <v>7</v>
      </c>
    </row>
    <row r="8614" spans="1:17" x14ac:dyDescent="0.35">
      <c r="A8614" t="s">
        <v>8645</v>
      </c>
      <c r="B8614" t="s">
        <v>13</v>
      </c>
      <c r="C8614" t="s">
        <v>26</v>
      </c>
      <c r="D8614" s="2">
        <v>1491.85</v>
      </c>
      <c r="E8614">
        <v>0.4</v>
      </c>
      <c r="F8614">
        <v>9</v>
      </c>
      <c r="G8614" s="1">
        <v>45279</v>
      </c>
      <c r="H8614" s="1">
        <v>45285</v>
      </c>
      <c r="I8614" t="s">
        <v>31</v>
      </c>
      <c r="J8614" t="s">
        <v>22</v>
      </c>
      <c r="K8614" s="2">
        <v>217.29</v>
      </c>
      <c r="L8614" t="s">
        <v>28</v>
      </c>
      <c r="M8614">
        <f>YEAR(Table1[[#This Row],[order_date]])</f>
        <v>2023</v>
      </c>
      <c r="N8614">
        <f>MONTH(Table1[[#This Row],[order_date]])</f>
        <v>12</v>
      </c>
      <c r="O8614" s="3">
        <f>Table1[[#This Row],[sales]]-Table1[[#This Row],[profit]]</f>
        <v>1274.56</v>
      </c>
      <c r="P8614" s="3">
        <f>Table1[[#This Row],[sales]]*Table1[[#This Row],[quantity]]</f>
        <v>13426.65</v>
      </c>
      <c r="Q8614" s="9">
        <f>Table1[[#This Row],[delivery_date]]-Table1[[#This Row],[order_date]]</f>
        <v>6</v>
      </c>
    </row>
    <row r="8615" spans="1:17" x14ac:dyDescent="0.35">
      <c r="A8615" t="s">
        <v>8646</v>
      </c>
      <c r="B8615" t="s">
        <v>41</v>
      </c>
      <c r="C8615" t="s">
        <v>36</v>
      </c>
      <c r="D8615" s="2">
        <v>3189.5</v>
      </c>
      <c r="E8615">
        <v>0.21</v>
      </c>
      <c r="F8615">
        <v>3</v>
      </c>
      <c r="G8615" s="1">
        <v>45358</v>
      </c>
      <c r="H8615" s="1">
        <v>45365</v>
      </c>
      <c r="I8615" t="s">
        <v>31</v>
      </c>
      <c r="J8615" t="s">
        <v>27</v>
      </c>
      <c r="K8615" s="2">
        <v>753.46</v>
      </c>
      <c r="L8615" t="s">
        <v>34</v>
      </c>
      <c r="M8615">
        <f>YEAR(Table1[[#This Row],[order_date]])</f>
        <v>2024</v>
      </c>
      <c r="N8615">
        <f>MONTH(Table1[[#This Row],[order_date]])</f>
        <v>3</v>
      </c>
      <c r="O8615" s="3">
        <f>Table1[[#This Row],[sales]]-Table1[[#This Row],[profit]]</f>
        <v>2436.04</v>
      </c>
      <c r="P8615" s="3">
        <f>Table1[[#This Row],[sales]]*Table1[[#This Row],[quantity]]</f>
        <v>9568.5</v>
      </c>
      <c r="Q8615" s="9">
        <f>Table1[[#This Row],[delivery_date]]-Table1[[#This Row],[order_date]]</f>
        <v>7</v>
      </c>
    </row>
    <row r="8616" spans="1:17" x14ac:dyDescent="0.35">
      <c r="A8616" t="s">
        <v>8647</v>
      </c>
      <c r="B8616" t="s">
        <v>19</v>
      </c>
      <c r="C8616" t="s">
        <v>36</v>
      </c>
      <c r="D8616" s="2">
        <v>387.42</v>
      </c>
      <c r="E8616">
        <v>0.2</v>
      </c>
      <c r="F8616">
        <v>7</v>
      </c>
      <c r="G8616" s="1">
        <v>45414</v>
      </c>
      <c r="H8616" s="1">
        <v>45419</v>
      </c>
      <c r="I8616" t="s">
        <v>31</v>
      </c>
      <c r="J8616" t="s">
        <v>16</v>
      </c>
      <c r="K8616" s="2">
        <v>76.2</v>
      </c>
      <c r="L8616" t="s">
        <v>17</v>
      </c>
      <c r="M8616">
        <f>YEAR(Table1[[#This Row],[order_date]])</f>
        <v>2024</v>
      </c>
      <c r="N8616">
        <f>MONTH(Table1[[#This Row],[order_date]])</f>
        <v>5</v>
      </c>
      <c r="O8616" s="3">
        <f>Table1[[#This Row],[sales]]-Table1[[#This Row],[profit]]</f>
        <v>311.22000000000003</v>
      </c>
      <c r="P8616" s="3">
        <f>Table1[[#This Row],[sales]]*Table1[[#This Row],[quantity]]</f>
        <v>2711.94</v>
      </c>
      <c r="Q8616" s="9">
        <f>Table1[[#This Row],[delivery_date]]-Table1[[#This Row],[order_date]]</f>
        <v>5</v>
      </c>
    </row>
    <row r="8617" spans="1:17" x14ac:dyDescent="0.35">
      <c r="A8617" t="s">
        <v>8648</v>
      </c>
      <c r="B8617" t="s">
        <v>19</v>
      </c>
      <c r="C8617" t="s">
        <v>26</v>
      </c>
      <c r="D8617" s="2">
        <v>1940.75</v>
      </c>
      <c r="E8617">
        <v>0.43</v>
      </c>
      <c r="F8617">
        <v>9</v>
      </c>
      <c r="G8617" s="1">
        <v>45529</v>
      </c>
      <c r="H8617" s="1">
        <v>45534</v>
      </c>
      <c r="I8617" t="s">
        <v>21</v>
      </c>
      <c r="J8617" t="s">
        <v>22</v>
      </c>
      <c r="K8617" s="2">
        <v>214.56</v>
      </c>
      <c r="L8617" t="s">
        <v>28</v>
      </c>
      <c r="M8617">
        <f>YEAR(Table1[[#This Row],[order_date]])</f>
        <v>2024</v>
      </c>
      <c r="N8617">
        <f>MONTH(Table1[[#This Row],[order_date]])</f>
        <v>8</v>
      </c>
      <c r="O8617" s="3">
        <f>Table1[[#This Row],[sales]]-Table1[[#This Row],[profit]]</f>
        <v>1726.19</v>
      </c>
      <c r="P8617" s="3">
        <f>Table1[[#This Row],[sales]]*Table1[[#This Row],[quantity]]</f>
        <v>17466.75</v>
      </c>
      <c r="Q8617" s="9">
        <f>Table1[[#This Row],[delivery_date]]-Table1[[#This Row],[order_date]]</f>
        <v>5</v>
      </c>
    </row>
    <row r="8618" spans="1:17" x14ac:dyDescent="0.35">
      <c r="A8618" t="s">
        <v>8649</v>
      </c>
      <c r="B8618" t="s">
        <v>41</v>
      </c>
      <c r="C8618" t="s">
        <v>36</v>
      </c>
      <c r="D8618" s="2">
        <v>1376.71</v>
      </c>
      <c r="E8618">
        <v>0</v>
      </c>
      <c r="F8618">
        <v>2</v>
      </c>
      <c r="G8618" s="1">
        <v>45420</v>
      </c>
      <c r="H8618" s="1">
        <v>45424</v>
      </c>
      <c r="I8618" t="s">
        <v>15</v>
      </c>
      <c r="J8618" t="s">
        <v>22</v>
      </c>
      <c r="K8618" s="2">
        <v>162.12</v>
      </c>
      <c r="L8618" t="s">
        <v>34</v>
      </c>
      <c r="M8618">
        <f>YEAR(Table1[[#This Row],[order_date]])</f>
        <v>2024</v>
      </c>
      <c r="N8618">
        <f>MONTH(Table1[[#This Row],[order_date]])</f>
        <v>5</v>
      </c>
      <c r="O8618" s="3">
        <f>Table1[[#This Row],[sales]]-Table1[[#This Row],[profit]]</f>
        <v>1214.5900000000001</v>
      </c>
      <c r="P8618" s="3">
        <f>Table1[[#This Row],[sales]]*Table1[[#This Row],[quantity]]</f>
        <v>2753.42</v>
      </c>
      <c r="Q8618" s="9">
        <f>Table1[[#This Row],[delivery_date]]-Table1[[#This Row],[order_date]]</f>
        <v>4</v>
      </c>
    </row>
    <row r="8619" spans="1:17" x14ac:dyDescent="0.35">
      <c r="A8619" t="s">
        <v>8650</v>
      </c>
      <c r="B8619" t="s">
        <v>19</v>
      </c>
      <c r="C8619" t="s">
        <v>20</v>
      </c>
      <c r="D8619" s="2">
        <v>1914.64</v>
      </c>
      <c r="E8619">
        <v>0.43</v>
      </c>
      <c r="F8619">
        <v>2</v>
      </c>
      <c r="G8619" s="1">
        <v>45584</v>
      </c>
      <c r="H8619" s="1">
        <v>45586</v>
      </c>
      <c r="I8619" t="s">
        <v>21</v>
      </c>
      <c r="J8619" t="s">
        <v>16</v>
      </c>
      <c r="K8619" s="2">
        <v>400.79</v>
      </c>
      <c r="L8619" t="s">
        <v>17</v>
      </c>
      <c r="M8619">
        <f>YEAR(Table1[[#This Row],[order_date]])</f>
        <v>2024</v>
      </c>
      <c r="N8619">
        <f>MONTH(Table1[[#This Row],[order_date]])</f>
        <v>10</v>
      </c>
      <c r="O8619" s="3">
        <f>Table1[[#This Row],[sales]]-Table1[[#This Row],[profit]]</f>
        <v>1513.8500000000001</v>
      </c>
      <c r="P8619" s="3">
        <f>Table1[[#This Row],[sales]]*Table1[[#This Row],[quantity]]</f>
        <v>3829.28</v>
      </c>
      <c r="Q8619" s="9">
        <f>Table1[[#This Row],[delivery_date]]-Table1[[#This Row],[order_date]]</f>
        <v>2</v>
      </c>
    </row>
    <row r="8620" spans="1:17" x14ac:dyDescent="0.35">
      <c r="A8620" t="s">
        <v>8651</v>
      </c>
      <c r="B8620" t="s">
        <v>41</v>
      </c>
      <c r="C8620" t="s">
        <v>14</v>
      </c>
      <c r="D8620" s="2">
        <v>365.99</v>
      </c>
      <c r="E8620">
        <v>0.09</v>
      </c>
      <c r="F8620">
        <v>5</v>
      </c>
      <c r="G8620" s="1">
        <v>45044</v>
      </c>
      <c r="H8620" s="1">
        <v>45049</v>
      </c>
      <c r="I8620" t="s">
        <v>21</v>
      </c>
      <c r="J8620" t="s">
        <v>22</v>
      </c>
      <c r="K8620" s="2">
        <v>54.05</v>
      </c>
      <c r="L8620" t="s">
        <v>39</v>
      </c>
      <c r="M8620">
        <f>YEAR(Table1[[#This Row],[order_date]])</f>
        <v>2023</v>
      </c>
      <c r="N8620">
        <f>MONTH(Table1[[#This Row],[order_date]])</f>
        <v>4</v>
      </c>
      <c r="O8620" s="3">
        <f>Table1[[#This Row],[sales]]-Table1[[#This Row],[profit]]</f>
        <v>311.94</v>
      </c>
      <c r="P8620" s="3">
        <f>Table1[[#This Row],[sales]]*Table1[[#This Row],[quantity]]</f>
        <v>1829.95</v>
      </c>
      <c r="Q8620" s="9">
        <f>Table1[[#This Row],[delivery_date]]-Table1[[#This Row],[order_date]]</f>
        <v>5</v>
      </c>
    </row>
    <row r="8621" spans="1:17" x14ac:dyDescent="0.35">
      <c r="A8621" t="s">
        <v>8652</v>
      </c>
      <c r="B8621" t="s">
        <v>41</v>
      </c>
      <c r="C8621" t="s">
        <v>26</v>
      </c>
      <c r="D8621" s="2">
        <v>3648.49</v>
      </c>
      <c r="E8621">
        <v>0.14000000000000001</v>
      </c>
      <c r="F8621">
        <v>8</v>
      </c>
      <c r="G8621" s="1">
        <v>45099</v>
      </c>
      <c r="H8621" s="1">
        <v>45106</v>
      </c>
      <c r="I8621" t="s">
        <v>31</v>
      </c>
      <c r="J8621" t="s">
        <v>27</v>
      </c>
      <c r="K8621" s="2">
        <v>557.97</v>
      </c>
      <c r="L8621" t="s">
        <v>28</v>
      </c>
      <c r="M8621">
        <f>YEAR(Table1[[#This Row],[order_date]])</f>
        <v>2023</v>
      </c>
      <c r="N8621">
        <f>MONTH(Table1[[#This Row],[order_date]])</f>
        <v>6</v>
      </c>
      <c r="O8621" s="3">
        <f>Table1[[#This Row],[sales]]-Table1[[#This Row],[profit]]</f>
        <v>3090.5199999999995</v>
      </c>
      <c r="P8621" s="3">
        <f>Table1[[#This Row],[sales]]*Table1[[#This Row],[quantity]]</f>
        <v>29187.919999999998</v>
      </c>
      <c r="Q8621" s="9">
        <f>Table1[[#This Row],[delivery_date]]-Table1[[#This Row],[order_date]]</f>
        <v>7</v>
      </c>
    </row>
    <row r="8622" spans="1:17" x14ac:dyDescent="0.35">
      <c r="A8622" t="s">
        <v>8653</v>
      </c>
      <c r="B8622" t="s">
        <v>25</v>
      </c>
      <c r="C8622" t="s">
        <v>33</v>
      </c>
      <c r="D8622" s="2">
        <v>671.82</v>
      </c>
      <c r="E8622">
        <v>0.18</v>
      </c>
      <c r="F8622">
        <v>5</v>
      </c>
      <c r="G8622" s="1">
        <v>45163</v>
      </c>
      <c r="H8622" s="1">
        <v>45164</v>
      </c>
      <c r="I8622" t="s">
        <v>21</v>
      </c>
      <c r="J8622" t="s">
        <v>22</v>
      </c>
      <c r="K8622" s="2">
        <v>146.97</v>
      </c>
      <c r="L8622" t="s">
        <v>23</v>
      </c>
      <c r="M8622">
        <f>YEAR(Table1[[#This Row],[order_date]])</f>
        <v>2023</v>
      </c>
      <c r="N8622">
        <f>MONTH(Table1[[#This Row],[order_date]])</f>
        <v>8</v>
      </c>
      <c r="O8622" s="3">
        <f>Table1[[#This Row],[sales]]-Table1[[#This Row],[profit]]</f>
        <v>524.85</v>
      </c>
      <c r="P8622" s="3">
        <f>Table1[[#This Row],[sales]]*Table1[[#This Row],[quantity]]</f>
        <v>3359.1000000000004</v>
      </c>
      <c r="Q8622" s="9">
        <f>Table1[[#This Row],[delivery_date]]-Table1[[#This Row],[order_date]]</f>
        <v>1</v>
      </c>
    </row>
    <row r="8623" spans="1:17" x14ac:dyDescent="0.35">
      <c r="A8623" t="s">
        <v>8654</v>
      </c>
      <c r="B8623" t="s">
        <v>13</v>
      </c>
      <c r="C8623" t="s">
        <v>36</v>
      </c>
      <c r="D8623" s="2">
        <v>170.57</v>
      </c>
      <c r="E8623">
        <v>0.44</v>
      </c>
      <c r="F8623">
        <v>8</v>
      </c>
      <c r="G8623" s="1">
        <v>44950</v>
      </c>
      <c r="H8623" s="1">
        <v>44955</v>
      </c>
      <c r="I8623" t="s">
        <v>21</v>
      </c>
      <c r="J8623" t="s">
        <v>22</v>
      </c>
      <c r="K8623" s="2">
        <v>34.880000000000003</v>
      </c>
      <c r="L8623" t="s">
        <v>34</v>
      </c>
      <c r="M8623">
        <f>YEAR(Table1[[#This Row],[order_date]])</f>
        <v>2023</v>
      </c>
      <c r="N8623">
        <f>MONTH(Table1[[#This Row],[order_date]])</f>
        <v>1</v>
      </c>
      <c r="O8623" s="3">
        <f>Table1[[#This Row],[sales]]-Table1[[#This Row],[profit]]</f>
        <v>135.69</v>
      </c>
      <c r="P8623" s="3">
        <f>Table1[[#This Row],[sales]]*Table1[[#This Row],[quantity]]</f>
        <v>1364.56</v>
      </c>
      <c r="Q8623" s="9">
        <f>Table1[[#This Row],[delivery_date]]-Table1[[#This Row],[order_date]]</f>
        <v>5</v>
      </c>
    </row>
    <row r="8624" spans="1:17" x14ac:dyDescent="0.35">
      <c r="A8624" t="s">
        <v>8655</v>
      </c>
      <c r="B8624" t="s">
        <v>13</v>
      </c>
      <c r="C8624" t="s">
        <v>20</v>
      </c>
      <c r="D8624" s="2">
        <v>4736.82</v>
      </c>
      <c r="E8624">
        <v>0.45</v>
      </c>
      <c r="F8624">
        <v>4</v>
      </c>
      <c r="G8624" s="1">
        <v>45012</v>
      </c>
      <c r="H8624" s="1">
        <v>45017</v>
      </c>
      <c r="I8624" t="s">
        <v>15</v>
      </c>
      <c r="J8624" t="s">
        <v>27</v>
      </c>
      <c r="K8624" s="2">
        <v>436.57</v>
      </c>
      <c r="L8624" t="s">
        <v>28</v>
      </c>
      <c r="M8624">
        <f>YEAR(Table1[[#This Row],[order_date]])</f>
        <v>2023</v>
      </c>
      <c r="N8624">
        <f>MONTH(Table1[[#This Row],[order_date]])</f>
        <v>3</v>
      </c>
      <c r="O8624" s="3">
        <f>Table1[[#This Row],[sales]]-Table1[[#This Row],[profit]]</f>
        <v>4300.25</v>
      </c>
      <c r="P8624" s="3">
        <f>Table1[[#This Row],[sales]]*Table1[[#This Row],[quantity]]</f>
        <v>18947.28</v>
      </c>
      <c r="Q8624" s="9">
        <f>Table1[[#This Row],[delivery_date]]-Table1[[#This Row],[order_date]]</f>
        <v>5</v>
      </c>
    </row>
    <row r="8625" spans="1:17" x14ac:dyDescent="0.35">
      <c r="A8625" t="s">
        <v>8656</v>
      </c>
      <c r="B8625" t="s">
        <v>25</v>
      </c>
      <c r="C8625" t="s">
        <v>20</v>
      </c>
      <c r="D8625" s="2">
        <v>1045.0899999999999</v>
      </c>
      <c r="E8625">
        <v>0.33</v>
      </c>
      <c r="F8625">
        <v>9</v>
      </c>
      <c r="G8625" s="1">
        <v>45497</v>
      </c>
      <c r="H8625" s="1">
        <v>45501</v>
      </c>
      <c r="I8625" t="s">
        <v>21</v>
      </c>
      <c r="J8625" t="s">
        <v>22</v>
      </c>
      <c r="K8625" s="2">
        <v>282.52</v>
      </c>
      <c r="L8625" t="s">
        <v>17</v>
      </c>
      <c r="M8625">
        <f>YEAR(Table1[[#This Row],[order_date]])</f>
        <v>2024</v>
      </c>
      <c r="N8625">
        <f>MONTH(Table1[[#This Row],[order_date]])</f>
        <v>7</v>
      </c>
      <c r="O8625" s="3">
        <f>Table1[[#This Row],[sales]]-Table1[[#This Row],[profit]]</f>
        <v>762.56999999999994</v>
      </c>
      <c r="P8625" s="3">
        <f>Table1[[#This Row],[sales]]*Table1[[#This Row],[quantity]]</f>
        <v>9405.81</v>
      </c>
      <c r="Q8625" s="9">
        <f>Table1[[#This Row],[delivery_date]]-Table1[[#This Row],[order_date]]</f>
        <v>4</v>
      </c>
    </row>
    <row r="8626" spans="1:17" x14ac:dyDescent="0.35">
      <c r="A8626" t="s">
        <v>8657</v>
      </c>
      <c r="B8626" t="s">
        <v>25</v>
      </c>
      <c r="C8626" t="s">
        <v>14</v>
      </c>
      <c r="D8626" s="2">
        <v>4157.5</v>
      </c>
      <c r="E8626">
        <v>0.22</v>
      </c>
      <c r="F8626">
        <v>4</v>
      </c>
      <c r="G8626" s="1">
        <v>45185</v>
      </c>
      <c r="H8626" s="1">
        <v>45189</v>
      </c>
      <c r="I8626" t="s">
        <v>21</v>
      </c>
      <c r="J8626" t="s">
        <v>22</v>
      </c>
      <c r="K8626" s="2">
        <v>549.12</v>
      </c>
      <c r="L8626" t="s">
        <v>28</v>
      </c>
      <c r="M8626">
        <f>YEAR(Table1[[#This Row],[order_date]])</f>
        <v>2023</v>
      </c>
      <c r="N8626">
        <f>MONTH(Table1[[#This Row],[order_date]])</f>
        <v>9</v>
      </c>
      <c r="O8626" s="3">
        <f>Table1[[#This Row],[sales]]-Table1[[#This Row],[profit]]</f>
        <v>3608.38</v>
      </c>
      <c r="P8626" s="3">
        <f>Table1[[#This Row],[sales]]*Table1[[#This Row],[quantity]]</f>
        <v>16630</v>
      </c>
      <c r="Q8626" s="9">
        <f>Table1[[#This Row],[delivery_date]]-Table1[[#This Row],[order_date]]</f>
        <v>4</v>
      </c>
    </row>
    <row r="8627" spans="1:17" x14ac:dyDescent="0.35">
      <c r="A8627" t="s">
        <v>8658</v>
      </c>
      <c r="B8627" t="s">
        <v>13</v>
      </c>
      <c r="C8627" t="s">
        <v>20</v>
      </c>
      <c r="D8627" s="2">
        <v>4825.91</v>
      </c>
      <c r="E8627">
        <v>0.26</v>
      </c>
      <c r="F8627">
        <v>5</v>
      </c>
      <c r="G8627" s="1">
        <v>44993</v>
      </c>
      <c r="H8627" s="1">
        <v>45000</v>
      </c>
      <c r="I8627" t="s">
        <v>31</v>
      </c>
      <c r="J8627" t="s">
        <v>16</v>
      </c>
      <c r="K8627" s="2">
        <v>1049.67</v>
      </c>
      <c r="L8627" t="s">
        <v>17</v>
      </c>
      <c r="M8627">
        <f>YEAR(Table1[[#This Row],[order_date]])</f>
        <v>2023</v>
      </c>
      <c r="N8627">
        <f>MONTH(Table1[[#This Row],[order_date]])</f>
        <v>3</v>
      </c>
      <c r="O8627" s="3">
        <f>Table1[[#This Row],[sales]]-Table1[[#This Row],[profit]]</f>
        <v>3776.24</v>
      </c>
      <c r="P8627" s="3">
        <f>Table1[[#This Row],[sales]]*Table1[[#This Row],[quantity]]</f>
        <v>24129.55</v>
      </c>
      <c r="Q8627" s="9">
        <f>Table1[[#This Row],[delivery_date]]-Table1[[#This Row],[order_date]]</f>
        <v>7</v>
      </c>
    </row>
    <row r="8628" spans="1:17" x14ac:dyDescent="0.35">
      <c r="A8628" t="s">
        <v>8659</v>
      </c>
      <c r="B8628" t="s">
        <v>41</v>
      </c>
      <c r="C8628" t="s">
        <v>36</v>
      </c>
      <c r="D8628" s="2">
        <v>2717.19</v>
      </c>
      <c r="E8628">
        <v>0.28999999999999998</v>
      </c>
      <c r="F8628">
        <v>7</v>
      </c>
      <c r="G8628" s="1">
        <v>44940</v>
      </c>
      <c r="H8628" s="1">
        <v>44944</v>
      </c>
      <c r="I8628" t="s">
        <v>31</v>
      </c>
      <c r="J8628" t="s">
        <v>27</v>
      </c>
      <c r="K8628" s="2">
        <v>763.13</v>
      </c>
      <c r="L8628" t="s">
        <v>23</v>
      </c>
      <c r="M8628">
        <f>YEAR(Table1[[#This Row],[order_date]])</f>
        <v>2023</v>
      </c>
      <c r="N8628">
        <f>MONTH(Table1[[#This Row],[order_date]])</f>
        <v>1</v>
      </c>
      <c r="O8628" s="3">
        <f>Table1[[#This Row],[sales]]-Table1[[#This Row],[profit]]</f>
        <v>1954.06</v>
      </c>
      <c r="P8628" s="3">
        <f>Table1[[#This Row],[sales]]*Table1[[#This Row],[quantity]]</f>
        <v>19020.330000000002</v>
      </c>
      <c r="Q8628" s="9">
        <f>Table1[[#This Row],[delivery_date]]-Table1[[#This Row],[order_date]]</f>
        <v>4</v>
      </c>
    </row>
    <row r="8629" spans="1:17" x14ac:dyDescent="0.35">
      <c r="A8629" t="s">
        <v>8660</v>
      </c>
      <c r="B8629" t="s">
        <v>41</v>
      </c>
      <c r="C8629" t="s">
        <v>36</v>
      </c>
      <c r="D8629" s="2">
        <v>2677.98</v>
      </c>
      <c r="E8629">
        <v>0.48</v>
      </c>
      <c r="F8629">
        <v>9</v>
      </c>
      <c r="G8629" s="1">
        <v>45022</v>
      </c>
      <c r="H8629" s="1">
        <v>45029</v>
      </c>
      <c r="I8629" t="s">
        <v>21</v>
      </c>
      <c r="J8629" t="s">
        <v>22</v>
      </c>
      <c r="K8629" s="2">
        <v>428.37</v>
      </c>
      <c r="L8629" t="s">
        <v>28</v>
      </c>
      <c r="M8629">
        <f>YEAR(Table1[[#This Row],[order_date]])</f>
        <v>2023</v>
      </c>
      <c r="N8629">
        <f>MONTH(Table1[[#This Row],[order_date]])</f>
        <v>4</v>
      </c>
      <c r="O8629" s="3">
        <f>Table1[[#This Row],[sales]]-Table1[[#This Row],[profit]]</f>
        <v>2249.61</v>
      </c>
      <c r="P8629" s="3">
        <f>Table1[[#This Row],[sales]]*Table1[[#This Row],[quantity]]</f>
        <v>24101.82</v>
      </c>
      <c r="Q8629" s="9">
        <f>Table1[[#This Row],[delivery_date]]-Table1[[#This Row],[order_date]]</f>
        <v>7</v>
      </c>
    </row>
    <row r="8630" spans="1:17" x14ac:dyDescent="0.35">
      <c r="A8630" t="s">
        <v>8661</v>
      </c>
      <c r="B8630" t="s">
        <v>13</v>
      </c>
      <c r="C8630" t="s">
        <v>20</v>
      </c>
      <c r="D8630" s="2">
        <v>1900.34</v>
      </c>
      <c r="E8630">
        <v>0.48</v>
      </c>
      <c r="F8630">
        <v>5</v>
      </c>
      <c r="G8630" s="1">
        <v>45383</v>
      </c>
      <c r="H8630" s="1">
        <v>45389</v>
      </c>
      <c r="I8630" t="s">
        <v>15</v>
      </c>
      <c r="J8630" t="s">
        <v>22</v>
      </c>
      <c r="K8630" s="2">
        <v>328.55</v>
      </c>
      <c r="L8630" t="s">
        <v>23</v>
      </c>
      <c r="M8630">
        <f>YEAR(Table1[[#This Row],[order_date]])</f>
        <v>2024</v>
      </c>
      <c r="N8630">
        <f>MONTH(Table1[[#This Row],[order_date]])</f>
        <v>4</v>
      </c>
      <c r="O8630" s="3">
        <f>Table1[[#This Row],[sales]]-Table1[[#This Row],[profit]]</f>
        <v>1571.79</v>
      </c>
      <c r="P8630" s="3">
        <f>Table1[[#This Row],[sales]]*Table1[[#This Row],[quantity]]</f>
        <v>9501.6999999999989</v>
      </c>
      <c r="Q8630" s="9">
        <f>Table1[[#This Row],[delivery_date]]-Table1[[#This Row],[order_date]]</f>
        <v>6</v>
      </c>
    </row>
    <row r="8631" spans="1:17" x14ac:dyDescent="0.35">
      <c r="A8631" t="s">
        <v>8662</v>
      </c>
      <c r="B8631" t="s">
        <v>41</v>
      </c>
      <c r="C8631" t="s">
        <v>36</v>
      </c>
      <c r="D8631" s="2">
        <v>2185.41</v>
      </c>
      <c r="E8631">
        <v>0.42</v>
      </c>
      <c r="F8631">
        <v>7</v>
      </c>
      <c r="G8631" s="1">
        <v>45143</v>
      </c>
      <c r="H8631" s="1">
        <v>45150</v>
      </c>
      <c r="I8631" t="s">
        <v>31</v>
      </c>
      <c r="J8631" t="s">
        <v>27</v>
      </c>
      <c r="K8631" s="2">
        <v>478.09</v>
      </c>
      <c r="L8631" t="s">
        <v>17</v>
      </c>
      <c r="M8631">
        <f>YEAR(Table1[[#This Row],[order_date]])</f>
        <v>2023</v>
      </c>
      <c r="N8631">
        <f>MONTH(Table1[[#This Row],[order_date]])</f>
        <v>8</v>
      </c>
      <c r="O8631" s="3">
        <f>Table1[[#This Row],[sales]]-Table1[[#This Row],[profit]]</f>
        <v>1707.32</v>
      </c>
      <c r="P8631" s="3">
        <f>Table1[[#This Row],[sales]]*Table1[[#This Row],[quantity]]</f>
        <v>15297.869999999999</v>
      </c>
      <c r="Q8631" s="9">
        <f>Table1[[#This Row],[delivery_date]]-Table1[[#This Row],[order_date]]</f>
        <v>7</v>
      </c>
    </row>
    <row r="8632" spans="1:17" x14ac:dyDescent="0.35">
      <c r="A8632" t="s">
        <v>8663</v>
      </c>
      <c r="B8632" t="s">
        <v>25</v>
      </c>
      <c r="C8632" t="s">
        <v>36</v>
      </c>
      <c r="D8632" s="2">
        <v>2462.17</v>
      </c>
      <c r="E8632">
        <v>0.28999999999999998</v>
      </c>
      <c r="F8632">
        <v>4</v>
      </c>
      <c r="G8632" s="1">
        <v>45635</v>
      </c>
      <c r="H8632" s="1">
        <v>45639</v>
      </c>
      <c r="I8632" t="s">
        <v>31</v>
      </c>
      <c r="J8632" t="s">
        <v>16</v>
      </c>
      <c r="K8632" s="2">
        <v>325.42</v>
      </c>
      <c r="L8632" t="s">
        <v>28</v>
      </c>
      <c r="M8632">
        <f>YEAR(Table1[[#This Row],[order_date]])</f>
        <v>2024</v>
      </c>
      <c r="N8632">
        <f>MONTH(Table1[[#This Row],[order_date]])</f>
        <v>12</v>
      </c>
      <c r="O8632" s="3">
        <f>Table1[[#This Row],[sales]]-Table1[[#This Row],[profit]]</f>
        <v>2136.75</v>
      </c>
      <c r="P8632" s="3">
        <f>Table1[[#This Row],[sales]]*Table1[[#This Row],[quantity]]</f>
        <v>9848.68</v>
      </c>
      <c r="Q8632" s="9">
        <f>Table1[[#This Row],[delivery_date]]-Table1[[#This Row],[order_date]]</f>
        <v>4</v>
      </c>
    </row>
    <row r="8633" spans="1:17" x14ac:dyDescent="0.35">
      <c r="A8633" t="s">
        <v>8664</v>
      </c>
      <c r="B8633" t="s">
        <v>41</v>
      </c>
      <c r="C8633" t="s">
        <v>33</v>
      </c>
      <c r="D8633" s="2">
        <v>845.26</v>
      </c>
      <c r="E8633">
        <v>0.2</v>
      </c>
      <c r="F8633">
        <v>2</v>
      </c>
      <c r="G8633" s="1">
        <v>45116</v>
      </c>
      <c r="H8633" s="1">
        <v>45121</v>
      </c>
      <c r="I8633" t="s">
        <v>31</v>
      </c>
      <c r="J8633" t="s">
        <v>22</v>
      </c>
      <c r="K8633" s="2">
        <v>116.93</v>
      </c>
      <c r="L8633" t="s">
        <v>28</v>
      </c>
      <c r="M8633">
        <f>YEAR(Table1[[#This Row],[order_date]])</f>
        <v>2023</v>
      </c>
      <c r="N8633">
        <f>MONTH(Table1[[#This Row],[order_date]])</f>
        <v>7</v>
      </c>
      <c r="O8633" s="3">
        <f>Table1[[#This Row],[sales]]-Table1[[#This Row],[profit]]</f>
        <v>728.32999999999993</v>
      </c>
      <c r="P8633" s="3">
        <f>Table1[[#This Row],[sales]]*Table1[[#This Row],[quantity]]</f>
        <v>1690.52</v>
      </c>
      <c r="Q8633" s="9">
        <f>Table1[[#This Row],[delivery_date]]-Table1[[#This Row],[order_date]]</f>
        <v>5</v>
      </c>
    </row>
    <row r="8634" spans="1:17" x14ac:dyDescent="0.35">
      <c r="A8634" t="s">
        <v>8665</v>
      </c>
      <c r="B8634" t="s">
        <v>41</v>
      </c>
      <c r="C8634" t="s">
        <v>26</v>
      </c>
      <c r="D8634" s="2">
        <v>1887.21</v>
      </c>
      <c r="E8634">
        <v>0.12</v>
      </c>
      <c r="F8634">
        <v>2</v>
      </c>
      <c r="G8634" s="1">
        <v>45387</v>
      </c>
      <c r="H8634" s="1">
        <v>45392</v>
      </c>
      <c r="I8634" t="s">
        <v>21</v>
      </c>
      <c r="J8634" t="s">
        <v>16</v>
      </c>
      <c r="K8634" s="2">
        <v>373.38</v>
      </c>
      <c r="L8634" t="s">
        <v>28</v>
      </c>
      <c r="M8634">
        <f>YEAR(Table1[[#This Row],[order_date]])</f>
        <v>2024</v>
      </c>
      <c r="N8634">
        <f>MONTH(Table1[[#This Row],[order_date]])</f>
        <v>4</v>
      </c>
      <c r="O8634" s="3">
        <f>Table1[[#This Row],[sales]]-Table1[[#This Row],[profit]]</f>
        <v>1513.83</v>
      </c>
      <c r="P8634" s="3">
        <f>Table1[[#This Row],[sales]]*Table1[[#This Row],[quantity]]</f>
        <v>3774.42</v>
      </c>
      <c r="Q8634" s="9">
        <f>Table1[[#This Row],[delivery_date]]-Table1[[#This Row],[order_date]]</f>
        <v>5</v>
      </c>
    </row>
    <row r="8635" spans="1:17" x14ac:dyDescent="0.35">
      <c r="A8635" t="s">
        <v>8666</v>
      </c>
      <c r="B8635" t="s">
        <v>19</v>
      </c>
      <c r="C8635" t="s">
        <v>36</v>
      </c>
      <c r="D8635" s="2">
        <v>4098.93</v>
      </c>
      <c r="E8635">
        <v>0.27</v>
      </c>
      <c r="F8635">
        <v>5</v>
      </c>
      <c r="G8635" s="1">
        <v>45625</v>
      </c>
      <c r="H8635" s="1">
        <v>45628</v>
      </c>
      <c r="I8635" t="s">
        <v>21</v>
      </c>
      <c r="J8635" t="s">
        <v>27</v>
      </c>
      <c r="K8635" s="2">
        <v>526.80999999999995</v>
      </c>
      <c r="L8635" t="s">
        <v>17</v>
      </c>
      <c r="M8635">
        <f>YEAR(Table1[[#This Row],[order_date]])</f>
        <v>2024</v>
      </c>
      <c r="N8635">
        <f>MONTH(Table1[[#This Row],[order_date]])</f>
        <v>11</v>
      </c>
      <c r="O8635" s="3">
        <f>Table1[[#This Row],[sales]]-Table1[[#This Row],[profit]]</f>
        <v>3572.1200000000003</v>
      </c>
      <c r="P8635" s="3">
        <f>Table1[[#This Row],[sales]]*Table1[[#This Row],[quantity]]</f>
        <v>20494.650000000001</v>
      </c>
      <c r="Q8635" s="9">
        <f>Table1[[#This Row],[delivery_date]]-Table1[[#This Row],[order_date]]</f>
        <v>3</v>
      </c>
    </row>
    <row r="8636" spans="1:17" x14ac:dyDescent="0.35">
      <c r="A8636" t="s">
        <v>8667</v>
      </c>
      <c r="B8636" t="s">
        <v>19</v>
      </c>
      <c r="C8636" t="s">
        <v>36</v>
      </c>
      <c r="D8636" s="2">
        <v>993.75</v>
      </c>
      <c r="E8636">
        <v>0.17</v>
      </c>
      <c r="F8636">
        <v>2</v>
      </c>
      <c r="G8636" s="1">
        <v>45277</v>
      </c>
      <c r="H8636" s="1">
        <v>45281</v>
      </c>
      <c r="I8636" t="s">
        <v>31</v>
      </c>
      <c r="J8636" t="s">
        <v>27</v>
      </c>
      <c r="K8636" s="2">
        <v>127.47</v>
      </c>
      <c r="L8636" t="s">
        <v>17</v>
      </c>
      <c r="M8636">
        <f>YEAR(Table1[[#This Row],[order_date]])</f>
        <v>2023</v>
      </c>
      <c r="N8636">
        <f>MONTH(Table1[[#This Row],[order_date]])</f>
        <v>12</v>
      </c>
      <c r="O8636" s="3">
        <f>Table1[[#This Row],[sales]]-Table1[[#This Row],[profit]]</f>
        <v>866.28</v>
      </c>
      <c r="P8636" s="3">
        <f>Table1[[#This Row],[sales]]*Table1[[#This Row],[quantity]]</f>
        <v>1987.5</v>
      </c>
      <c r="Q8636" s="9">
        <f>Table1[[#This Row],[delivery_date]]-Table1[[#This Row],[order_date]]</f>
        <v>4</v>
      </c>
    </row>
    <row r="8637" spans="1:17" x14ac:dyDescent="0.35">
      <c r="A8637" t="s">
        <v>8668</v>
      </c>
      <c r="B8637" t="s">
        <v>19</v>
      </c>
      <c r="C8637" t="s">
        <v>14</v>
      </c>
      <c r="D8637" s="2">
        <v>3676.28</v>
      </c>
      <c r="E8637">
        <v>0.04</v>
      </c>
      <c r="F8637">
        <v>2</v>
      </c>
      <c r="G8637" s="1">
        <v>45075</v>
      </c>
      <c r="H8637" s="1">
        <v>45078</v>
      </c>
      <c r="I8637" t="s">
        <v>15</v>
      </c>
      <c r="J8637" t="s">
        <v>27</v>
      </c>
      <c r="K8637" s="2">
        <v>920.27</v>
      </c>
      <c r="L8637" t="s">
        <v>17</v>
      </c>
      <c r="M8637">
        <f>YEAR(Table1[[#This Row],[order_date]])</f>
        <v>2023</v>
      </c>
      <c r="N8637">
        <f>MONTH(Table1[[#This Row],[order_date]])</f>
        <v>5</v>
      </c>
      <c r="O8637" s="3">
        <f>Table1[[#This Row],[sales]]-Table1[[#This Row],[profit]]</f>
        <v>2756.01</v>
      </c>
      <c r="P8637" s="3">
        <f>Table1[[#This Row],[sales]]*Table1[[#This Row],[quantity]]</f>
        <v>7352.56</v>
      </c>
      <c r="Q8637" s="9">
        <f>Table1[[#This Row],[delivery_date]]-Table1[[#This Row],[order_date]]</f>
        <v>3</v>
      </c>
    </row>
    <row r="8638" spans="1:17" x14ac:dyDescent="0.35">
      <c r="A8638" t="s">
        <v>8669</v>
      </c>
      <c r="B8638" t="s">
        <v>41</v>
      </c>
      <c r="C8638" t="s">
        <v>26</v>
      </c>
      <c r="D8638" s="2">
        <v>3292.77</v>
      </c>
      <c r="E8638">
        <v>0.24</v>
      </c>
      <c r="F8638">
        <v>2</v>
      </c>
      <c r="G8638" s="1">
        <v>45350</v>
      </c>
      <c r="H8638" s="1">
        <v>45352</v>
      </c>
      <c r="I8638" t="s">
        <v>31</v>
      </c>
      <c r="J8638" t="s">
        <v>16</v>
      </c>
      <c r="K8638" s="2">
        <v>192.38</v>
      </c>
      <c r="L8638" t="s">
        <v>34</v>
      </c>
      <c r="M8638">
        <f>YEAR(Table1[[#This Row],[order_date]])</f>
        <v>2024</v>
      </c>
      <c r="N8638">
        <f>MONTH(Table1[[#This Row],[order_date]])</f>
        <v>2</v>
      </c>
      <c r="O8638" s="3">
        <f>Table1[[#This Row],[sales]]-Table1[[#This Row],[profit]]</f>
        <v>3100.39</v>
      </c>
      <c r="P8638" s="3">
        <f>Table1[[#This Row],[sales]]*Table1[[#This Row],[quantity]]</f>
        <v>6585.54</v>
      </c>
      <c r="Q8638" s="9">
        <f>Table1[[#This Row],[delivery_date]]-Table1[[#This Row],[order_date]]</f>
        <v>2</v>
      </c>
    </row>
    <row r="8639" spans="1:17" x14ac:dyDescent="0.35">
      <c r="A8639" t="s">
        <v>8670</v>
      </c>
      <c r="B8639" t="s">
        <v>13</v>
      </c>
      <c r="C8639" t="s">
        <v>26</v>
      </c>
      <c r="D8639" s="2">
        <v>380.76</v>
      </c>
      <c r="E8639">
        <v>0.28999999999999998</v>
      </c>
      <c r="F8639">
        <v>4</v>
      </c>
      <c r="G8639" s="1">
        <v>44977</v>
      </c>
      <c r="H8639" s="1">
        <v>44984</v>
      </c>
      <c r="I8639" t="s">
        <v>21</v>
      </c>
      <c r="J8639" t="s">
        <v>16</v>
      </c>
      <c r="K8639" s="2">
        <v>21.49</v>
      </c>
      <c r="L8639" t="s">
        <v>28</v>
      </c>
      <c r="M8639">
        <f>YEAR(Table1[[#This Row],[order_date]])</f>
        <v>2023</v>
      </c>
      <c r="N8639">
        <f>MONTH(Table1[[#This Row],[order_date]])</f>
        <v>2</v>
      </c>
      <c r="O8639" s="3">
        <f>Table1[[#This Row],[sales]]-Table1[[#This Row],[profit]]</f>
        <v>359.27</v>
      </c>
      <c r="P8639" s="3">
        <f>Table1[[#This Row],[sales]]*Table1[[#This Row],[quantity]]</f>
        <v>1523.04</v>
      </c>
      <c r="Q8639" s="9">
        <f>Table1[[#This Row],[delivery_date]]-Table1[[#This Row],[order_date]]</f>
        <v>7</v>
      </c>
    </row>
    <row r="8640" spans="1:17" x14ac:dyDescent="0.35">
      <c r="A8640" t="s">
        <v>8671</v>
      </c>
      <c r="B8640" t="s">
        <v>25</v>
      </c>
      <c r="C8640" t="s">
        <v>26</v>
      </c>
      <c r="D8640" s="2">
        <v>209.9</v>
      </c>
      <c r="E8640">
        <v>0.31</v>
      </c>
      <c r="F8640">
        <v>8</v>
      </c>
      <c r="G8640" s="1">
        <v>45639</v>
      </c>
      <c r="H8640" s="1">
        <v>45643</v>
      </c>
      <c r="I8640" t="s">
        <v>15</v>
      </c>
      <c r="J8640" t="s">
        <v>22</v>
      </c>
      <c r="K8640" s="2">
        <v>25.96</v>
      </c>
      <c r="L8640" t="s">
        <v>17</v>
      </c>
      <c r="M8640">
        <f>YEAR(Table1[[#This Row],[order_date]])</f>
        <v>2024</v>
      </c>
      <c r="N8640">
        <f>MONTH(Table1[[#This Row],[order_date]])</f>
        <v>12</v>
      </c>
      <c r="O8640" s="3">
        <f>Table1[[#This Row],[sales]]-Table1[[#This Row],[profit]]</f>
        <v>183.94</v>
      </c>
      <c r="P8640" s="3">
        <f>Table1[[#This Row],[sales]]*Table1[[#This Row],[quantity]]</f>
        <v>1679.2</v>
      </c>
      <c r="Q8640" s="9">
        <f>Table1[[#This Row],[delivery_date]]-Table1[[#This Row],[order_date]]</f>
        <v>4</v>
      </c>
    </row>
    <row r="8641" spans="1:17" x14ac:dyDescent="0.35">
      <c r="A8641" t="s">
        <v>8672</v>
      </c>
      <c r="B8641" t="s">
        <v>41</v>
      </c>
      <c r="C8641" t="s">
        <v>20</v>
      </c>
      <c r="D8641" s="2">
        <v>1827.39</v>
      </c>
      <c r="E8641">
        <v>0.04</v>
      </c>
      <c r="F8641">
        <v>7</v>
      </c>
      <c r="G8641" s="1">
        <v>45011</v>
      </c>
      <c r="H8641" s="1">
        <v>45017</v>
      </c>
      <c r="I8641" t="s">
        <v>31</v>
      </c>
      <c r="J8641" t="s">
        <v>16</v>
      </c>
      <c r="K8641" s="2">
        <v>406.54</v>
      </c>
      <c r="L8641" t="s">
        <v>23</v>
      </c>
      <c r="M8641">
        <f>YEAR(Table1[[#This Row],[order_date]])</f>
        <v>2023</v>
      </c>
      <c r="N8641">
        <f>MONTH(Table1[[#This Row],[order_date]])</f>
        <v>3</v>
      </c>
      <c r="O8641" s="3">
        <f>Table1[[#This Row],[sales]]-Table1[[#This Row],[profit]]</f>
        <v>1420.8500000000001</v>
      </c>
      <c r="P8641" s="3">
        <f>Table1[[#This Row],[sales]]*Table1[[#This Row],[quantity]]</f>
        <v>12791.730000000001</v>
      </c>
      <c r="Q8641" s="9">
        <f>Table1[[#This Row],[delivery_date]]-Table1[[#This Row],[order_date]]</f>
        <v>6</v>
      </c>
    </row>
    <row r="8642" spans="1:17" x14ac:dyDescent="0.35">
      <c r="A8642" t="s">
        <v>8673</v>
      </c>
      <c r="B8642" t="s">
        <v>13</v>
      </c>
      <c r="C8642" t="s">
        <v>33</v>
      </c>
      <c r="D8642" s="2">
        <v>3491.63</v>
      </c>
      <c r="E8642">
        <v>0.24</v>
      </c>
      <c r="F8642">
        <v>5</v>
      </c>
      <c r="G8642" s="1">
        <v>45127</v>
      </c>
      <c r="H8642" s="1">
        <v>45133</v>
      </c>
      <c r="I8642" t="s">
        <v>31</v>
      </c>
      <c r="J8642" t="s">
        <v>27</v>
      </c>
      <c r="K8642" s="2">
        <v>441.38</v>
      </c>
      <c r="L8642" t="s">
        <v>39</v>
      </c>
      <c r="M8642">
        <f>YEAR(Table1[[#This Row],[order_date]])</f>
        <v>2023</v>
      </c>
      <c r="N8642">
        <f>MONTH(Table1[[#This Row],[order_date]])</f>
        <v>7</v>
      </c>
      <c r="O8642" s="3">
        <f>Table1[[#This Row],[sales]]-Table1[[#This Row],[profit]]</f>
        <v>3050.25</v>
      </c>
      <c r="P8642" s="3">
        <f>Table1[[#This Row],[sales]]*Table1[[#This Row],[quantity]]</f>
        <v>17458.150000000001</v>
      </c>
      <c r="Q8642" s="9">
        <f>Table1[[#This Row],[delivery_date]]-Table1[[#This Row],[order_date]]</f>
        <v>6</v>
      </c>
    </row>
    <row r="8643" spans="1:17" x14ac:dyDescent="0.35">
      <c r="A8643" t="s">
        <v>8674</v>
      </c>
      <c r="B8643" t="s">
        <v>41</v>
      </c>
      <c r="C8643" t="s">
        <v>33</v>
      </c>
      <c r="D8643" s="2">
        <v>1719.05</v>
      </c>
      <c r="E8643">
        <v>0.33</v>
      </c>
      <c r="F8643">
        <v>7</v>
      </c>
      <c r="G8643" s="1">
        <v>44936</v>
      </c>
      <c r="H8643" s="1">
        <v>44943</v>
      </c>
      <c r="I8643" t="s">
        <v>15</v>
      </c>
      <c r="J8643" t="s">
        <v>27</v>
      </c>
      <c r="K8643" s="2">
        <v>356.36</v>
      </c>
      <c r="L8643" t="s">
        <v>39</v>
      </c>
      <c r="M8643">
        <f>YEAR(Table1[[#This Row],[order_date]])</f>
        <v>2023</v>
      </c>
      <c r="N8643">
        <f>MONTH(Table1[[#This Row],[order_date]])</f>
        <v>1</v>
      </c>
      <c r="O8643" s="3">
        <f>Table1[[#This Row],[sales]]-Table1[[#This Row],[profit]]</f>
        <v>1362.69</v>
      </c>
      <c r="P8643" s="3">
        <f>Table1[[#This Row],[sales]]*Table1[[#This Row],[quantity]]</f>
        <v>12033.35</v>
      </c>
      <c r="Q8643" s="9">
        <f>Table1[[#This Row],[delivery_date]]-Table1[[#This Row],[order_date]]</f>
        <v>7</v>
      </c>
    </row>
    <row r="8644" spans="1:17" x14ac:dyDescent="0.35">
      <c r="A8644" t="s">
        <v>8675</v>
      </c>
      <c r="B8644" t="s">
        <v>25</v>
      </c>
      <c r="C8644" t="s">
        <v>14</v>
      </c>
      <c r="D8644" s="2">
        <v>3371.89</v>
      </c>
      <c r="E8644">
        <v>0.48</v>
      </c>
      <c r="F8644">
        <v>6</v>
      </c>
      <c r="G8644" s="1">
        <v>45418</v>
      </c>
      <c r="H8644" s="1">
        <v>45420</v>
      </c>
      <c r="I8644" t="s">
        <v>21</v>
      </c>
      <c r="J8644" t="s">
        <v>27</v>
      </c>
      <c r="K8644" s="2">
        <v>409.91</v>
      </c>
      <c r="L8644" t="s">
        <v>34</v>
      </c>
      <c r="M8644">
        <f>YEAR(Table1[[#This Row],[order_date]])</f>
        <v>2024</v>
      </c>
      <c r="N8644">
        <f>MONTH(Table1[[#This Row],[order_date]])</f>
        <v>5</v>
      </c>
      <c r="O8644" s="3">
        <f>Table1[[#This Row],[sales]]-Table1[[#This Row],[profit]]</f>
        <v>2961.98</v>
      </c>
      <c r="P8644" s="3">
        <f>Table1[[#This Row],[sales]]*Table1[[#This Row],[quantity]]</f>
        <v>20231.34</v>
      </c>
      <c r="Q8644" s="9">
        <f>Table1[[#This Row],[delivery_date]]-Table1[[#This Row],[order_date]]</f>
        <v>2</v>
      </c>
    </row>
    <row r="8645" spans="1:17" x14ac:dyDescent="0.35">
      <c r="A8645" t="s">
        <v>8676</v>
      </c>
      <c r="B8645" t="s">
        <v>41</v>
      </c>
      <c r="C8645" t="s">
        <v>26</v>
      </c>
      <c r="D8645" s="2">
        <v>3360.74</v>
      </c>
      <c r="E8645">
        <v>0.01</v>
      </c>
      <c r="F8645">
        <v>8</v>
      </c>
      <c r="G8645" s="1">
        <v>45194</v>
      </c>
      <c r="H8645" s="1">
        <v>45200</v>
      </c>
      <c r="I8645" t="s">
        <v>31</v>
      </c>
      <c r="J8645" t="s">
        <v>22</v>
      </c>
      <c r="K8645" s="2">
        <v>193.79</v>
      </c>
      <c r="L8645" t="s">
        <v>28</v>
      </c>
      <c r="M8645">
        <f>YEAR(Table1[[#This Row],[order_date]])</f>
        <v>2023</v>
      </c>
      <c r="N8645">
        <f>MONTH(Table1[[#This Row],[order_date]])</f>
        <v>9</v>
      </c>
      <c r="O8645" s="3">
        <f>Table1[[#This Row],[sales]]-Table1[[#This Row],[profit]]</f>
        <v>3166.95</v>
      </c>
      <c r="P8645" s="3">
        <f>Table1[[#This Row],[sales]]*Table1[[#This Row],[quantity]]</f>
        <v>26885.919999999998</v>
      </c>
      <c r="Q8645" s="9">
        <f>Table1[[#This Row],[delivery_date]]-Table1[[#This Row],[order_date]]</f>
        <v>6</v>
      </c>
    </row>
    <row r="8646" spans="1:17" x14ac:dyDescent="0.35">
      <c r="A8646" t="s">
        <v>8677</v>
      </c>
      <c r="B8646" t="s">
        <v>25</v>
      </c>
      <c r="C8646" t="s">
        <v>26</v>
      </c>
      <c r="D8646" s="2">
        <v>4052.12</v>
      </c>
      <c r="E8646">
        <v>0.34</v>
      </c>
      <c r="F8646">
        <v>8</v>
      </c>
      <c r="G8646" s="1">
        <v>45138</v>
      </c>
      <c r="H8646" s="1">
        <v>45139</v>
      </c>
      <c r="I8646" t="s">
        <v>31</v>
      </c>
      <c r="J8646" t="s">
        <v>27</v>
      </c>
      <c r="K8646" s="2">
        <v>939.42</v>
      </c>
      <c r="L8646" t="s">
        <v>28</v>
      </c>
      <c r="M8646">
        <f>YEAR(Table1[[#This Row],[order_date]])</f>
        <v>2023</v>
      </c>
      <c r="N8646">
        <f>MONTH(Table1[[#This Row],[order_date]])</f>
        <v>7</v>
      </c>
      <c r="O8646" s="3">
        <f>Table1[[#This Row],[sales]]-Table1[[#This Row],[profit]]</f>
        <v>3112.7</v>
      </c>
      <c r="P8646" s="3">
        <f>Table1[[#This Row],[sales]]*Table1[[#This Row],[quantity]]</f>
        <v>32416.959999999999</v>
      </c>
      <c r="Q8646" s="9">
        <f>Table1[[#This Row],[delivery_date]]-Table1[[#This Row],[order_date]]</f>
        <v>1</v>
      </c>
    </row>
    <row r="8647" spans="1:17" x14ac:dyDescent="0.35">
      <c r="A8647" t="s">
        <v>8678</v>
      </c>
      <c r="B8647" t="s">
        <v>41</v>
      </c>
      <c r="C8647" t="s">
        <v>36</v>
      </c>
      <c r="D8647" s="2">
        <v>587.48</v>
      </c>
      <c r="E8647">
        <v>0.03</v>
      </c>
      <c r="F8647">
        <v>7</v>
      </c>
      <c r="G8647" s="1">
        <v>45424</v>
      </c>
      <c r="H8647" s="1">
        <v>45429</v>
      </c>
      <c r="I8647" t="s">
        <v>21</v>
      </c>
      <c r="J8647" t="s">
        <v>22</v>
      </c>
      <c r="K8647" s="2">
        <v>109.17</v>
      </c>
      <c r="L8647" t="s">
        <v>48</v>
      </c>
      <c r="M8647">
        <f>YEAR(Table1[[#This Row],[order_date]])</f>
        <v>2024</v>
      </c>
      <c r="N8647">
        <f>MONTH(Table1[[#This Row],[order_date]])</f>
        <v>5</v>
      </c>
      <c r="O8647" s="3">
        <f>Table1[[#This Row],[sales]]-Table1[[#This Row],[profit]]</f>
        <v>478.31</v>
      </c>
      <c r="P8647" s="3">
        <f>Table1[[#This Row],[sales]]*Table1[[#This Row],[quantity]]</f>
        <v>4112.3600000000006</v>
      </c>
      <c r="Q8647" s="9">
        <f>Table1[[#This Row],[delivery_date]]-Table1[[#This Row],[order_date]]</f>
        <v>5</v>
      </c>
    </row>
    <row r="8648" spans="1:17" x14ac:dyDescent="0.35">
      <c r="A8648" t="s">
        <v>8679</v>
      </c>
      <c r="B8648" t="s">
        <v>25</v>
      </c>
      <c r="C8648" t="s">
        <v>20</v>
      </c>
      <c r="D8648" s="2">
        <v>2927.93</v>
      </c>
      <c r="E8648">
        <v>0.08</v>
      </c>
      <c r="F8648">
        <v>5</v>
      </c>
      <c r="G8648" s="1">
        <v>45374</v>
      </c>
      <c r="H8648" s="1">
        <v>45379</v>
      </c>
      <c r="I8648" t="s">
        <v>15</v>
      </c>
      <c r="J8648" t="s">
        <v>27</v>
      </c>
      <c r="K8648" s="2">
        <v>617.97</v>
      </c>
      <c r="L8648" t="s">
        <v>39</v>
      </c>
      <c r="M8648">
        <f>YEAR(Table1[[#This Row],[order_date]])</f>
        <v>2024</v>
      </c>
      <c r="N8648">
        <f>MONTH(Table1[[#This Row],[order_date]])</f>
        <v>3</v>
      </c>
      <c r="O8648" s="3">
        <f>Table1[[#This Row],[sales]]-Table1[[#This Row],[profit]]</f>
        <v>2309.96</v>
      </c>
      <c r="P8648" s="3">
        <f>Table1[[#This Row],[sales]]*Table1[[#This Row],[quantity]]</f>
        <v>14639.65</v>
      </c>
      <c r="Q8648" s="9">
        <f>Table1[[#This Row],[delivery_date]]-Table1[[#This Row],[order_date]]</f>
        <v>5</v>
      </c>
    </row>
    <row r="8649" spans="1:17" x14ac:dyDescent="0.35">
      <c r="A8649" t="s">
        <v>8680</v>
      </c>
      <c r="B8649" t="s">
        <v>41</v>
      </c>
      <c r="C8649" t="s">
        <v>20</v>
      </c>
      <c r="D8649" s="2">
        <v>406.24</v>
      </c>
      <c r="E8649">
        <v>0.09</v>
      </c>
      <c r="F8649">
        <v>6</v>
      </c>
      <c r="G8649" s="1">
        <v>45310</v>
      </c>
      <c r="H8649" s="1">
        <v>45313</v>
      </c>
      <c r="I8649" t="s">
        <v>15</v>
      </c>
      <c r="J8649" t="s">
        <v>22</v>
      </c>
      <c r="K8649" s="2">
        <v>38.32</v>
      </c>
      <c r="L8649" t="s">
        <v>23</v>
      </c>
      <c r="M8649">
        <f>YEAR(Table1[[#This Row],[order_date]])</f>
        <v>2024</v>
      </c>
      <c r="N8649">
        <f>MONTH(Table1[[#This Row],[order_date]])</f>
        <v>1</v>
      </c>
      <c r="O8649" s="3">
        <f>Table1[[#This Row],[sales]]-Table1[[#This Row],[profit]]</f>
        <v>367.92</v>
      </c>
      <c r="P8649" s="3">
        <f>Table1[[#This Row],[sales]]*Table1[[#This Row],[quantity]]</f>
        <v>2437.44</v>
      </c>
      <c r="Q8649" s="9">
        <f>Table1[[#This Row],[delivery_date]]-Table1[[#This Row],[order_date]]</f>
        <v>3</v>
      </c>
    </row>
    <row r="8650" spans="1:17" x14ac:dyDescent="0.35">
      <c r="A8650" t="s">
        <v>8681</v>
      </c>
      <c r="B8650" t="s">
        <v>25</v>
      </c>
      <c r="C8650" t="s">
        <v>14</v>
      </c>
      <c r="D8650" s="2">
        <v>962.14</v>
      </c>
      <c r="E8650">
        <v>0.16</v>
      </c>
      <c r="F8650">
        <v>8</v>
      </c>
      <c r="G8650" s="1">
        <v>45181</v>
      </c>
      <c r="H8650" s="1">
        <v>45186</v>
      </c>
      <c r="I8650" t="s">
        <v>15</v>
      </c>
      <c r="J8650" t="s">
        <v>22</v>
      </c>
      <c r="K8650" s="2">
        <v>196.63</v>
      </c>
      <c r="L8650" t="s">
        <v>23</v>
      </c>
      <c r="M8650">
        <f>YEAR(Table1[[#This Row],[order_date]])</f>
        <v>2023</v>
      </c>
      <c r="N8650">
        <f>MONTH(Table1[[#This Row],[order_date]])</f>
        <v>9</v>
      </c>
      <c r="O8650" s="3">
        <f>Table1[[#This Row],[sales]]-Table1[[#This Row],[profit]]</f>
        <v>765.51</v>
      </c>
      <c r="P8650" s="3">
        <f>Table1[[#This Row],[sales]]*Table1[[#This Row],[quantity]]</f>
        <v>7697.12</v>
      </c>
      <c r="Q8650" s="9">
        <f>Table1[[#This Row],[delivery_date]]-Table1[[#This Row],[order_date]]</f>
        <v>5</v>
      </c>
    </row>
    <row r="8651" spans="1:17" x14ac:dyDescent="0.35">
      <c r="A8651" t="s">
        <v>8682</v>
      </c>
      <c r="B8651" t="s">
        <v>19</v>
      </c>
      <c r="C8651" t="s">
        <v>33</v>
      </c>
      <c r="D8651" s="2">
        <v>1694.95</v>
      </c>
      <c r="E8651">
        <v>0.42</v>
      </c>
      <c r="F8651">
        <v>7</v>
      </c>
      <c r="G8651" s="1">
        <v>45349</v>
      </c>
      <c r="H8651" s="1">
        <v>45351</v>
      </c>
      <c r="I8651" t="s">
        <v>15</v>
      </c>
      <c r="J8651" t="s">
        <v>16</v>
      </c>
      <c r="K8651" s="2">
        <v>427.59</v>
      </c>
      <c r="L8651" t="s">
        <v>39</v>
      </c>
      <c r="M8651">
        <f>YEAR(Table1[[#This Row],[order_date]])</f>
        <v>2024</v>
      </c>
      <c r="N8651">
        <f>MONTH(Table1[[#This Row],[order_date]])</f>
        <v>2</v>
      </c>
      <c r="O8651" s="3">
        <f>Table1[[#This Row],[sales]]-Table1[[#This Row],[profit]]</f>
        <v>1267.3600000000001</v>
      </c>
      <c r="P8651" s="3">
        <f>Table1[[#This Row],[sales]]*Table1[[#This Row],[quantity]]</f>
        <v>11864.65</v>
      </c>
      <c r="Q8651" s="9">
        <f>Table1[[#This Row],[delivery_date]]-Table1[[#This Row],[order_date]]</f>
        <v>2</v>
      </c>
    </row>
    <row r="8652" spans="1:17" x14ac:dyDescent="0.35">
      <c r="A8652" t="s">
        <v>8683</v>
      </c>
      <c r="B8652" t="s">
        <v>41</v>
      </c>
      <c r="C8652" t="s">
        <v>26</v>
      </c>
      <c r="D8652" s="2">
        <v>3566.21</v>
      </c>
      <c r="E8652">
        <v>0.43</v>
      </c>
      <c r="F8652">
        <v>5</v>
      </c>
      <c r="G8652" s="1">
        <v>45279</v>
      </c>
      <c r="H8652" s="1">
        <v>45284</v>
      </c>
      <c r="I8652" t="s">
        <v>31</v>
      </c>
      <c r="J8652" t="s">
        <v>27</v>
      </c>
      <c r="K8652" s="2">
        <v>303.47000000000003</v>
      </c>
      <c r="L8652" t="s">
        <v>23</v>
      </c>
      <c r="M8652">
        <f>YEAR(Table1[[#This Row],[order_date]])</f>
        <v>2023</v>
      </c>
      <c r="N8652">
        <f>MONTH(Table1[[#This Row],[order_date]])</f>
        <v>12</v>
      </c>
      <c r="O8652" s="3">
        <f>Table1[[#This Row],[sales]]-Table1[[#This Row],[profit]]</f>
        <v>3262.74</v>
      </c>
      <c r="P8652" s="3">
        <f>Table1[[#This Row],[sales]]*Table1[[#This Row],[quantity]]</f>
        <v>17831.05</v>
      </c>
      <c r="Q8652" s="9">
        <f>Table1[[#This Row],[delivery_date]]-Table1[[#This Row],[order_date]]</f>
        <v>5</v>
      </c>
    </row>
    <row r="8653" spans="1:17" x14ac:dyDescent="0.35">
      <c r="A8653" t="s">
        <v>8684</v>
      </c>
      <c r="B8653" t="s">
        <v>41</v>
      </c>
      <c r="C8653" t="s">
        <v>14</v>
      </c>
      <c r="D8653" s="2">
        <v>4872</v>
      </c>
      <c r="E8653">
        <v>0.19</v>
      </c>
      <c r="F8653">
        <v>8</v>
      </c>
      <c r="G8653" s="1">
        <v>45118</v>
      </c>
      <c r="H8653" s="1">
        <v>45122</v>
      </c>
      <c r="I8653" t="s">
        <v>15</v>
      </c>
      <c r="J8653" t="s">
        <v>22</v>
      </c>
      <c r="K8653" s="2">
        <v>588.30999999999995</v>
      </c>
      <c r="L8653" t="s">
        <v>28</v>
      </c>
      <c r="M8653">
        <f>YEAR(Table1[[#This Row],[order_date]])</f>
        <v>2023</v>
      </c>
      <c r="N8653">
        <f>MONTH(Table1[[#This Row],[order_date]])</f>
        <v>7</v>
      </c>
      <c r="O8653" s="3">
        <f>Table1[[#This Row],[sales]]-Table1[[#This Row],[profit]]</f>
        <v>4283.6900000000005</v>
      </c>
      <c r="P8653" s="3">
        <f>Table1[[#This Row],[sales]]*Table1[[#This Row],[quantity]]</f>
        <v>38976</v>
      </c>
      <c r="Q8653" s="9">
        <f>Table1[[#This Row],[delivery_date]]-Table1[[#This Row],[order_date]]</f>
        <v>4</v>
      </c>
    </row>
    <row r="8654" spans="1:17" x14ac:dyDescent="0.35">
      <c r="A8654" t="s">
        <v>8685</v>
      </c>
      <c r="B8654" t="s">
        <v>13</v>
      </c>
      <c r="C8654" t="s">
        <v>20</v>
      </c>
      <c r="D8654" s="2">
        <v>1778.35</v>
      </c>
      <c r="E8654">
        <v>0.22</v>
      </c>
      <c r="F8654">
        <v>4</v>
      </c>
      <c r="G8654" s="1">
        <v>45125</v>
      </c>
      <c r="H8654" s="1">
        <v>45126</v>
      </c>
      <c r="I8654" t="s">
        <v>21</v>
      </c>
      <c r="J8654" t="s">
        <v>22</v>
      </c>
      <c r="K8654" s="2">
        <v>440.92</v>
      </c>
      <c r="L8654" t="s">
        <v>17</v>
      </c>
      <c r="M8654">
        <f>YEAR(Table1[[#This Row],[order_date]])</f>
        <v>2023</v>
      </c>
      <c r="N8654">
        <f>MONTH(Table1[[#This Row],[order_date]])</f>
        <v>7</v>
      </c>
      <c r="O8654" s="3">
        <f>Table1[[#This Row],[sales]]-Table1[[#This Row],[profit]]</f>
        <v>1337.4299999999998</v>
      </c>
      <c r="P8654" s="3">
        <f>Table1[[#This Row],[sales]]*Table1[[#This Row],[quantity]]</f>
        <v>7113.4</v>
      </c>
      <c r="Q8654" s="9">
        <f>Table1[[#This Row],[delivery_date]]-Table1[[#This Row],[order_date]]</f>
        <v>1</v>
      </c>
    </row>
    <row r="8655" spans="1:17" x14ac:dyDescent="0.35">
      <c r="A8655" t="s">
        <v>8686</v>
      </c>
      <c r="B8655" t="s">
        <v>13</v>
      </c>
      <c r="C8655" t="s">
        <v>20</v>
      </c>
      <c r="D8655" s="2">
        <v>2653.61</v>
      </c>
      <c r="E8655">
        <v>0.11</v>
      </c>
      <c r="F8655">
        <v>6</v>
      </c>
      <c r="G8655" s="1">
        <v>45183</v>
      </c>
      <c r="H8655" s="1">
        <v>45186</v>
      </c>
      <c r="I8655" t="s">
        <v>31</v>
      </c>
      <c r="J8655" t="s">
        <v>27</v>
      </c>
      <c r="K8655" s="2">
        <v>559.76</v>
      </c>
      <c r="L8655" t="s">
        <v>48</v>
      </c>
      <c r="M8655">
        <f>YEAR(Table1[[#This Row],[order_date]])</f>
        <v>2023</v>
      </c>
      <c r="N8655">
        <f>MONTH(Table1[[#This Row],[order_date]])</f>
        <v>9</v>
      </c>
      <c r="O8655" s="3">
        <f>Table1[[#This Row],[sales]]-Table1[[#This Row],[profit]]</f>
        <v>2093.8500000000004</v>
      </c>
      <c r="P8655" s="3">
        <f>Table1[[#This Row],[sales]]*Table1[[#This Row],[quantity]]</f>
        <v>15921.66</v>
      </c>
      <c r="Q8655" s="9">
        <f>Table1[[#This Row],[delivery_date]]-Table1[[#This Row],[order_date]]</f>
        <v>3</v>
      </c>
    </row>
    <row r="8656" spans="1:17" x14ac:dyDescent="0.35">
      <c r="A8656" t="s">
        <v>8687</v>
      </c>
      <c r="B8656" t="s">
        <v>25</v>
      </c>
      <c r="C8656" t="s">
        <v>20</v>
      </c>
      <c r="D8656" s="2">
        <v>1369.37</v>
      </c>
      <c r="E8656">
        <v>0.22</v>
      </c>
      <c r="F8656">
        <v>4</v>
      </c>
      <c r="G8656" s="1">
        <v>44940</v>
      </c>
      <c r="H8656" s="1">
        <v>44947</v>
      </c>
      <c r="I8656" t="s">
        <v>15</v>
      </c>
      <c r="J8656" t="s">
        <v>27</v>
      </c>
      <c r="K8656" s="2">
        <v>132.91</v>
      </c>
      <c r="L8656" t="s">
        <v>17</v>
      </c>
      <c r="M8656">
        <f>YEAR(Table1[[#This Row],[order_date]])</f>
        <v>2023</v>
      </c>
      <c r="N8656">
        <f>MONTH(Table1[[#This Row],[order_date]])</f>
        <v>1</v>
      </c>
      <c r="O8656" s="3">
        <f>Table1[[#This Row],[sales]]-Table1[[#This Row],[profit]]</f>
        <v>1236.4599999999998</v>
      </c>
      <c r="P8656" s="3">
        <f>Table1[[#This Row],[sales]]*Table1[[#This Row],[quantity]]</f>
        <v>5477.48</v>
      </c>
      <c r="Q8656" s="9">
        <f>Table1[[#This Row],[delivery_date]]-Table1[[#This Row],[order_date]]</f>
        <v>7</v>
      </c>
    </row>
    <row r="8657" spans="1:17" x14ac:dyDescent="0.35">
      <c r="A8657" t="s">
        <v>8688</v>
      </c>
      <c r="B8657" t="s">
        <v>41</v>
      </c>
      <c r="C8657" t="s">
        <v>26</v>
      </c>
      <c r="D8657" s="2">
        <v>3409.9</v>
      </c>
      <c r="E8657">
        <v>0.14000000000000001</v>
      </c>
      <c r="F8657">
        <v>5</v>
      </c>
      <c r="G8657" s="1">
        <v>45331</v>
      </c>
      <c r="H8657" s="1">
        <v>45334</v>
      </c>
      <c r="I8657" t="s">
        <v>15</v>
      </c>
      <c r="J8657" t="s">
        <v>27</v>
      </c>
      <c r="K8657" s="2">
        <v>402.26</v>
      </c>
      <c r="L8657" t="s">
        <v>17</v>
      </c>
      <c r="M8657">
        <f>YEAR(Table1[[#This Row],[order_date]])</f>
        <v>2024</v>
      </c>
      <c r="N8657">
        <f>MONTH(Table1[[#This Row],[order_date]])</f>
        <v>2</v>
      </c>
      <c r="O8657" s="3">
        <f>Table1[[#This Row],[sales]]-Table1[[#This Row],[profit]]</f>
        <v>3007.6400000000003</v>
      </c>
      <c r="P8657" s="3">
        <f>Table1[[#This Row],[sales]]*Table1[[#This Row],[quantity]]</f>
        <v>17049.5</v>
      </c>
      <c r="Q8657" s="9">
        <f>Table1[[#This Row],[delivery_date]]-Table1[[#This Row],[order_date]]</f>
        <v>3</v>
      </c>
    </row>
    <row r="8658" spans="1:17" x14ac:dyDescent="0.35">
      <c r="A8658" t="s">
        <v>8689</v>
      </c>
      <c r="B8658" t="s">
        <v>25</v>
      </c>
      <c r="C8658" t="s">
        <v>26</v>
      </c>
      <c r="D8658" s="2">
        <v>1896.27</v>
      </c>
      <c r="E8658">
        <v>0.09</v>
      </c>
      <c r="F8658">
        <v>3</v>
      </c>
      <c r="G8658" s="1">
        <v>45611</v>
      </c>
      <c r="H8658" s="1">
        <v>45614</v>
      </c>
      <c r="I8658" t="s">
        <v>15</v>
      </c>
      <c r="J8658" t="s">
        <v>27</v>
      </c>
      <c r="K8658" s="2">
        <v>523.96</v>
      </c>
      <c r="L8658" t="s">
        <v>28</v>
      </c>
      <c r="M8658">
        <f>YEAR(Table1[[#This Row],[order_date]])</f>
        <v>2024</v>
      </c>
      <c r="N8658">
        <f>MONTH(Table1[[#This Row],[order_date]])</f>
        <v>11</v>
      </c>
      <c r="O8658" s="3">
        <f>Table1[[#This Row],[sales]]-Table1[[#This Row],[profit]]</f>
        <v>1372.31</v>
      </c>
      <c r="P8658" s="3">
        <f>Table1[[#This Row],[sales]]*Table1[[#This Row],[quantity]]</f>
        <v>5688.8099999999995</v>
      </c>
      <c r="Q8658" s="9">
        <f>Table1[[#This Row],[delivery_date]]-Table1[[#This Row],[order_date]]</f>
        <v>3</v>
      </c>
    </row>
    <row r="8659" spans="1:17" x14ac:dyDescent="0.35">
      <c r="A8659" t="s">
        <v>8690</v>
      </c>
      <c r="B8659" t="s">
        <v>19</v>
      </c>
      <c r="C8659" t="s">
        <v>26</v>
      </c>
      <c r="D8659" s="2">
        <v>2459.8200000000002</v>
      </c>
      <c r="E8659">
        <v>0.08</v>
      </c>
      <c r="F8659">
        <v>2</v>
      </c>
      <c r="G8659" s="1">
        <v>45638</v>
      </c>
      <c r="H8659" s="1">
        <v>45642</v>
      </c>
      <c r="I8659" t="s">
        <v>21</v>
      </c>
      <c r="J8659" t="s">
        <v>16</v>
      </c>
      <c r="K8659" s="2">
        <v>355.34</v>
      </c>
      <c r="L8659" t="s">
        <v>34</v>
      </c>
      <c r="M8659">
        <f>YEAR(Table1[[#This Row],[order_date]])</f>
        <v>2024</v>
      </c>
      <c r="N8659">
        <f>MONTH(Table1[[#This Row],[order_date]])</f>
        <v>12</v>
      </c>
      <c r="O8659" s="3">
        <f>Table1[[#This Row],[sales]]-Table1[[#This Row],[profit]]</f>
        <v>2104.48</v>
      </c>
      <c r="P8659" s="3">
        <f>Table1[[#This Row],[sales]]*Table1[[#This Row],[quantity]]</f>
        <v>4919.6400000000003</v>
      </c>
      <c r="Q8659" s="9">
        <f>Table1[[#This Row],[delivery_date]]-Table1[[#This Row],[order_date]]</f>
        <v>4</v>
      </c>
    </row>
    <row r="8660" spans="1:17" x14ac:dyDescent="0.35">
      <c r="A8660" t="s">
        <v>8691</v>
      </c>
      <c r="B8660" t="s">
        <v>13</v>
      </c>
      <c r="C8660" t="s">
        <v>36</v>
      </c>
      <c r="D8660" s="2">
        <v>2882.28</v>
      </c>
      <c r="E8660">
        <v>0.39</v>
      </c>
      <c r="F8660">
        <v>1</v>
      </c>
      <c r="G8660" s="1">
        <v>45500</v>
      </c>
      <c r="H8660" s="1">
        <v>45505</v>
      </c>
      <c r="I8660" t="s">
        <v>21</v>
      </c>
      <c r="J8660" t="s">
        <v>16</v>
      </c>
      <c r="K8660" s="2">
        <v>211.04</v>
      </c>
      <c r="L8660" t="s">
        <v>23</v>
      </c>
      <c r="M8660">
        <f>YEAR(Table1[[#This Row],[order_date]])</f>
        <v>2024</v>
      </c>
      <c r="N8660">
        <f>MONTH(Table1[[#This Row],[order_date]])</f>
        <v>7</v>
      </c>
      <c r="O8660" s="3">
        <f>Table1[[#This Row],[sales]]-Table1[[#This Row],[profit]]</f>
        <v>2671.2400000000002</v>
      </c>
      <c r="P8660" s="3">
        <f>Table1[[#This Row],[sales]]*Table1[[#This Row],[quantity]]</f>
        <v>2882.28</v>
      </c>
      <c r="Q8660" s="9">
        <f>Table1[[#This Row],[delivery_date]]-Table1[[#This Row],[order_date]]</f>
        <v>5</v>
      </c>
    </row>
    <row r="8661" spans="1:17" x14ac:dyDescent="0.35">
      <c r="A8661" t="s">
        <v>8692</v>
      </c>
      <c r="B8661" t="s">
        <v>25</v>
      </c>
      <c r="C8661" t="s">
        <v>33</v>
      </c>
      <c r="D8661" s="2">
        <v>3462.59</v>
      </c>
      <c r="E8661">
        <v>0.06</v>
      </c>
      <c r="F8661">
        <v>3</v>
      </c>
      <c r="G8661" s="1">
        <v>45483</v>
      </c>
      <c r="H8661" s="1">
        <v>45487</v>
      </c>
      <c r="I8661" t="s">
        <v>15</v>
      </c>
      <c r="J8661" t="s">
        <v>22</v>
      </c>
      <c r="K8661" s="2">
        <v>747.34</v>
      </c>
      <c r="L8661" t="s">
        <v>28</v>
      </c>
      <c r="M8661">
        <f>YEAR(Table1[[#This Row],[order_date]])</f>
        <v>2024</v>
      </c>
      <c r="N8661">
        <f>MONTH(Table1[[#This Row],[order_date]])</f>
        <v>7</v>
      </c>
      <c r="O8661" s="3">
        <f>Table1[[#This Row],[sales]]-Table1[[#This Row],[profit]]</f>
        <v>2715.25</v>
      </c>
      <c r="P8661" s="3">
        <f>Table1[[#This Row],[sales]]*Table1[[#This Row],[quantity]]</f>
        <v>10387.77</v>
      </c>
      <c r="Q8661" s="9">
        <f>Table1[[#This Row],[delivery_date]]-Table1[[#This Row],[order_date]]</f>
        <v>4</v>
      </c>
    </row>
    <row r="8662" spans="1:17" x14ac:dyDescent="0.35">
      <c r="A8662" t="s">
        <v>8693</v>
      </c>
      <c r="B8662" t="s">
        <v>25</v>
      </c>
      <c r="C8662" t="s">
        <v>20</v>
      </c>
      <c r="D8662" s="2">
        <v>394.25</v>
      </c>
      <c r="E8662">
        <v>0.31</v>
      </c>
      <c r="F8662">
        <v>1</v>
      </c>
      <c r="G8662" s="1">
        <v>45364</v>
      </c>
      <c r="H8662" s="1">
        <v>45366</v>
      </c>
      <c r="I8662" t="s">
        <v>21</v>
      </c>
      <c r="J8662" t="s">
        <v>22</v>
      </c>
      <c r="K8662" s="2">
        <v>59.29</v>
      </c>
      <c r="L8662" t="s">
        <v>17</v>
      </c>
      <c r="M8662">
        <f>YEAR(Table1[[#This Row],[order_date]])</f>
        <v>2024</v>
      </c>
      <c r="N8662">
        <f>MONTH(Table1[[#This Row],[order_date]])</f>
        <v>3</v>
      </c>
      <c r="O8662" s="3">
        <f>Table1[[#This Row],[sales]]-Table1[[#This Row],[profit]]</f>
        <v>334.96</v>
      </c>
      <c r="P8662" s="3">
        <f>Table1[[#This Row],[sales]]*Table1[[#This Row],[quantity]]</f>
        <v>394.25</v>
      </c>
      <c r="Q8662" s="9">
        <f>Table1[[#This Row],[delivery_date]]-Table1[[#This Row],[order_date]]</f>
        <v>2</v>
      </c>
    </row>
    <row r="8663" spans="1:17" x14ac:dyDescent="0.35">
      <c r="A8663" t="s">
        <v>8694</v>
      </c>
      <c r="B8663" t="s">
        <v>13</v>
      </c>
      <c r="C8663" t="s">
        <v>20</v>
      </c>
      <c r="D8663" s="2">
        <v>2819.02</v>
      </c>
      <c r="E8663">
        <v>0.08</v>
      </c>
      <c r="F8663">
        <v>6</v>
      </c>
      <c r="G8663" s="1">
        <v>45309</v>
      </c>
      <c r="H8663" s="1">
        <v>45315</v>
      </c>
      <c r="I8663" t="s">
        <v>15</v>
      </c>
      <c r="J8663" t="s">
        <v>27</v>
      </c>
      <c r="K8663" s="2">
        <v>656.42</v>
      </c>
      <c r="L8663" t="s">
        <v>23</v>
      </c>
      <c r="M8663">
        <f>YEAR(Table1[[#This Row],[order_date]])</f>
        <v>2024</v>
      </c>
      <c r="N8663">
        <f>MONTH(Table1[[#This Row],[order_date]])</f>
        <v>1</v>
      </c>
      <c r="O8663" s="3">
        <f>Table1[[#This Row],[sales]]-Table1[[#This Row],[profit]]</f>
        <v>2162.6</v>
      </c>
      <c r="P8663" s="3">
        <f>Table1[[#This Row],[sales]]*Table1[[#This Row],[quantity]]</f>
        <v>16914.12</v>
      </c>
      <c r="Q8663" s="9">
        <f>Table1[[#This Row],[delivery_date]]-Table1[[#This Row],[order_date]]</f>
        <v>6</v>
      </c>
    </row>
    <row r="8664" spans="1:17" x14ac:dyDescent="0.35">
      <c r="A8664" t="s">
        <v>8695</v>
      </c>
      <c r="B8664" t="s">
        <v>41</v>
      </c>
      <c r="C8664" t="s">
        <v>36</v>
      </c>
      <c r="D8664" s="2">
        <v>2212.6999999999998</v>
      </c>
      <c r="E8664">
        <v>0.42</v>
      </c>
      <c r="F8664">
        <v>2</v>
      </c>
      <c r="G8664" s="1">
        <v>45295</v>
      </c>
      <c r="H8664" s="1">
        <v>45300</v>
      </c>
      <c r="I8664" t="s">
        <v>21</v>
      </c>
      <c r="J8664" t="s">
        <v>16</v>
      </c>
      <c r="K8664" s="2">
        <v>172.99</v>
      </c>
      <c r="L8664" t="s">
        <v>28</v>
      </c>
      <c r="M8664">
        <f>YEAR(Table1[[#This Row],[order_date]])</f>
        <v>2024</v>
      </c>
      <c r="N8664">
        <f>MONTH(Table1[[#This Row],[order_date]])</f>
        <v>1</v>
      </c>
      <c r="O8664" s="3">
        <f>Table1[[#This Row],[sales]]-Table1[[#This Row],[profit]]</f>
        <v>2039.7099999999998</v>
      </c>
      <c r="P8664" s="3">
        <f>Table1[[#This Row],[sales]]*Table1[[#This Row],[quantity]]</f>
        <v>4425.3999999999996</v>
      </c>
      <c r="Q8664" s="9">
        <f>Table1[[#This Row],[delivery_date]]-Table1[[#This Row],[order_date]]</f>
        <v>5</v>
      </c>
    </row>
    <row r="8665" spans="1:17" x14ac:dyDescent="0.35">
      <c r="A8665" t="s">
        <v>8696</v>
      </c>
      <c r="B8665" t="s">
        <v>25</v>
      </c>
      <c r="C8665" t="s">
        <v>20</v>
      </c>
      <c r="D8665" s="2">
        <v>755.45</v>
      </c>
      <c r="E8665">
        <v>0.14000000000000001</v>
      </c>
      <c r="F8665">
        <v>3</v>
      </c>
      <c r="G8665" s="1">
        <v>45170</v>
      </c>
      <c r="H8665" s="1">
        <v>45174</v>
      </c>
      <c r="I8665" t="s">
        <v>31</v>
      </c>
      <c r="J8665" t="s">
        <v>16</v>
      </c>
      <c r="K8665" s="2">
        <v>95.83</v>
      </c>
      <c r="L8665" t="s">
        <v>28</v>
      </c>
      <c r="M8665">
        <f>YEAR(Table1[[#This Row],[order_date]])</f>
        <v>2023</v>
      </c>
      <c r="N8665">
        <f>MONTH(Table1[[#This Row],[order_date]])</f>
        <v>9</v>
      </c>
      <c r="O8665" s="3">
        <f>Table1[[#This Row],[sales]]-Table1[[#This Row],[profit]]</f>
        <v>659.62</v>
      </c>
      <c r="P8665" s="3">
        <f>Table1[[#This Row],[sales]]*Table1[[#This Row],[quantity]]</f>
        <v>2266.3500000000004</v>
      </c>
      <c r="Q8665" s="9">
        <f>Table1[[#This Row],[delivery_date]]-Table1[[#This Row],[order_date]]</f>
        <v>4</v>
      </c>
    </row>
    <row r="8666" spans="1:17" x14ac:dyDescent="0.35">
      <c r="A8666" t="s">
        <v>8697</v>
      </c>
      <c r="B8666" t="s">
        <v>13</v>
      </c>
      <c r="C8666" t="s">
        <v>20</v>
      </c>
      <c r="D8666" s="2">
        <v>1119.3800000000001</v>
      </c>
      <c r="E8666">
        <v>0.02</v>
      </c>
      <c r="F8666">
        <v>8</v>
      </c>
      <c r="G8666" s="1">
        <v>45082</v>
      </c>
      <c r="H8666" s="1">
        <v>45084</v>
      </c>
      <c r="I8666" t="s">
        <v>15</v>
      </c>
      <c r="J8666" t="s">
        <v>16</v>
      </c>
      <c r="K8666" s="2">
        <v>165.87</v>
      </c>
      <c r="L8666" t="s">
        <v>23</v>
      </c>
      <c r="M8666">
        <f>YEAR(Table1[[#This Row],[order_date]])</f>
        <v>2023</v>
      </c>
      <c r="N8666">
        <f>MONTH(Table1[[#This Row],[order_date]])</f>
        <v>6</v>
      </c>
      <c r="O8666" s="3">
        <f>Table1[[#This Row],[sales]]-Table1[[#This Row],[profit]]</f>
        <v>953.5100000000001</v>
      </c>
      <c r="P8666" s="3">
        <f>Table1[[#This Row],[sales]]*Table1[[#This Row],[quantity]]</f>
        <v>8955.0400000000009</v>
      </c>
      <c r="Q8666" s="9">
        <f>Table1[[#This Row],[delivery_date]]-Table1[[#This Row],[order_date]]</f>
        <v>2</v>
      </c>
    </row>
    <row r="8667" spans="1:17" x14ac:dyDescent="0.35">
      <c r="A8667" t="s">
        <v>8698</v>
      </c>
      <c r="B8667" t="s">
        <v>41</v>
      </c>
      <c r="C8667" t="s">
        <v>26</v>
      </c>
      <c r="D8667" s="2">
        <v>4431.0600000000004</v>
      </c>
      <c r="E8667">
        <v>0.23</v>
      </c>
      <c r="F8667">
        <v>5</v>
      </c>
      <c r="G8667" s="1">
        <v>45345</v>
      </c>
      <c r="H8667" s="1">
        <v>45347</v>
      </c>
      <c r="I8667" t="s">
        <v>21</v>
      </c>
      <c r="J8667" t="s">
        <v>22</v>
      </c>
      <c r="K8667" s="2">
        <v>858.15</v>
      </c>
      <c r="L8667" t="s">
        <v>34</v>
      </c>
      <c r="M8667">
        <f>YEAR(Table1[[#This Row],[order_date]])</f>
        <v>2024</v>
      </c>
      <c r="N8667">
        <f>MONTH(Table1[[#This Row],[order_date]])</f>
        <v>2</v>
      </c>
      <c r="O8667" s="3">
        <f>Table1[[#This Row],[sales]]-Table1[[#This Row],[profit]]</f>
        <v>3572.9100000000003</v>
      </c>
      <c r="P8667" s="3">
        <f>Table1[[#This Row],[sales]]*Table1[[#This Row],[quantity]]</f>
        <v>22155.300000000003</v>
      </c>
      <c r="Q8667" s="9">
        <f>Table1[[#This Row],[delivery_date]]-Table1[[#This Row],[order_date]]</f>
        <v>2</v>
      </c>
    </row>
    <row r="8668" spans="1:17" x14ac:dyDescent="0.35">
      <c r="A8668" t="s">
        <v>8699</v>
      </c>
      <c r="B8668" t="s">
        <v>19</v>
      </c>
      <c r="C8668" t="s">
        <v>26</v>
      </c>
      <c r="D8668" s="2">
        <v>4371.7</v>
      </c>
      <c r="E8668">
        <v>0.5</v>
      </c>
      <c r="F8668">
        <v>2</v>
      </c>
      <c r="G8668" s="1">
        <v>44933</v>
      </c>
      <c r="H8668" s="1">
        <v>44937</v>
      </c>
      <c r="I8668" t="s">
        <v>15</v>
      </c>
      <c r="J8668" t="s">
        <v>16</v>
      </c>
      <c r="K8668" s="2">
        <v>420.8</v>
      </c>
      <c r="L8668" t="s">
        <v>48</v>
      </c>
      <c r="M8668">
        <f>YEAR(Table1[[#This Row],[order_date]])</f>
        <v>2023</v>
      </c>
      <c r="N8668">
        <f>MONTH(Table1[[#This Row],[order_date]])</f>
        <v>1</v>
      </c>
      <c r="O8668" s="3">
        <f>Table1[[#This Row],[sales]]-Table1[[#This Row],[profit]]</f>
        <v>3950.8999999999996</v>
      </c>
      <c r="P8668" s="3">
        <f>Table1[[#This Row],[sales]]*Table1[[#This Row],[quantity]]</f>
        <v>8743.4</v>
      </c>
      <c r="Q8668" s="9">
        <f>Table1[[#This Row],[delivery_date]]-Table1[[#This Row],[order_date]]</f>
        <v>4</v>
      </c>
    </row>
    <row r="8669" spans="1:17" x14ac:dyDescent="0.35">
      <c r="A8669" t="s">
        <v>8700</v>
      </c>
      <c r="B8669" t="s">
        <v>13</v>
      </c>
      <c r="C8669" t="s">
        <v>33</v>
      </c>
      <c r="D8669" s="2">
        <v>263.32</v>
      </c>
      <c r="E8669">
        <v>0.41</v>
      </c>
      <c r="F8669">
        <v>2</v>
      </c>
      <c r="G8669" s="1">
        <v>45466</v>
      </c>
      <c r="H8669" s="1">
        <v>45470</v>
      </c>
      <c r="I8669" t="s">
        <v>31</v>
      </c>
      <c r="J8669" t="s">
        <v>22</v>
      </c>
      <c r="K8669" s="2">
        <v>34.35</v>
      </c>
      <c r="L8669" t="s">
        <v>23</v>
      </c>
      <c r="M8669">
        <f>YEAR(Table1[[#This Row],[order_date]])</f>
        <v>2024</v>
      </c>
      <c r="N8669">
        <f>MONTH(Table1[[#This Row],[order_date]])</f>
        <v>6</v>
      </c>
      <c r="O8669" s="3">
        <f>Table1[[#This Row],[sales]]-Table1[[#This Row],[profit]]</f>
        <v>228.97</v>
      </c>
      <c r="P8669" s="3">
        <f>Table1[[#This Row],[sales]]*Table1[[#This Row],[quantity]]</f>
        <v>526.64</v>
      </c>
      <c r="Q8669" s="9">
        <f>Table1[[#This Row],[delivery_date]]-Table1[[#This Row],[order_date]]</f>
        <v>4</v>
      </c>
    </row>
    <row r="8670" spans="1:17" x14ac:dyDescent="0.35">
      <c r="A8670" t="s">
        <v>8701</v>
      </c>
      <c r="B8670" t="s">
        <v>25</v>
      </c>
      <c r="C8670" t="s">
        <v>20</v>
      </c>
      <c r="D8670" s="2">
        <v>3478.07</v>
      </c>
      <c r="E8670">
        <v>0.28999999999999998</v>
      </c>
      <c r="F8670">
        <v>3</v>
      </c>
      <c r="G8670" s="1">
        <v>45016</v>
      </c>
      <c r="H8670" s="1">
        <v>45017</v>
      </c>
      <c r="I8670" t="s">
        <v>31</v>
      </c>
      <c r="J8670" t="s">
        <v>27</v>
      </c>
      <c r="K8670" s="2">
        <v>839.83</v>
      </c>
      <c r="L8670" t="s">
        <v>48</v>
      </c>
      <c r="M8670">
        <f>YEAR(Table1[[#This Row],[order_date]])</f>
        <v>2023</v>
      </c>
      <c r="N8670">
        <f>MONTH(Table1[[#This Row],[order_date]])</f>
        <v>3</v>
      </c>
      <c r="O8670" s="3">
        <f>Table1[[#This Row],[sales]]-Table1[[#This Row],[profit]]</f>
        <v>2638.2400000000002</v>
      </c>
      <c r="P8670" s="3">
        <f>Table1[[#This Row],[sales]]*Table1[[#This Row],[quantity]]</f>
        <v>10434.210000000001</v>
      </c>
      <c r="Q8670" s="9">
        <f>Table1[[#This Row],[delivery_date]]-Table1[[#This Row],[order_date]]</f>
        <v>1</v>
      </c>
    </row>
    <row r="8671" spans="1:17" x14ac:dyDescent="0.35">
      <c r="A8671" t="s">
        <v>8702</v>
      </c>
      <c r="B8671" t="s">
        <v>19</v>
      </c>
      <c r="C8671" t="s">
        <v>14</v>
      </c>
      <c r="D8671" s="2">
        <v>2815.52</v>
      </c>
      <c r="E8671">
        <v>0.09</v>
      </c>
      <c r="F8671">
        <v>3</v>
      </c>
      <c r="G8671" s="1">
        <v>45647</v>
      </c>
      <c r="H8671" s="1">
        <v>45651</v>
      </c>
      <c r="I8671" t="s">
        <v>21</v>
      </c>
      <c r="J8671" t="s">
        <v>22</v>
      </c>
      <c r="K8671" s="2">
        <v>273.63</v>
      </c>
      <c r="L8671" t="s">
        <v>17</v>
      </c>
      <c r="M8671">
        <f>YEAR(Table1[[#This Row],[order_date]])</f>
        <v>2024</v>
      </c>
      <c r="N8671">
        <f>MONTH(Table1[[#This Row],[order_date]])</f>
        <v>12</v>
      </c>
      <c r="O8671" s="3">
        <f>Table1[[#This Row],[sales]]-Table1[[#This Row],[profit]]</f>
        <v>2541.89</v>
      </c>
      <c r="P8671" s="3">
        <f>Table1[[#This Row],[sales]]*Table1[[#This Row],[quantity]]</f>
        <v>8446.56</v>
      </c>
      <c r="Q8671" s="9">
        <f>Table1[[#This Row],[delivery_date]]-Table1[[#This Row],[order_date]]</f>
        <v>4</v>
      </c>
    </row>
    <row r="8672" spans="1:17" x14ac:dyDescent="0.35">
      <c r="A8672" t="s">
        <v>8703</v>
      </c>
      <c r="B8672" t="s">
        <v>41</v>
      </c>
      <c r="C8672" t="s">
        <v>20</v>
      </c>
      <c r="D8672" s="2">
        <v>4705.1000000000004</v>
      </c>
      <c r="E8672">
        <v>0.06</v>
      </c>
      <c r="F8672">
        <v>8</v>
      </c>
      <c r="G8672" s="1">
        <v>45117</v>
      </c>
      <c r="H8672" s="1">
        <v>45120</v>
      </c>
      <c r="I8672" t="s">
        <v>31</v>
      </c>
      <c r="J8672" t="s">
        <v>16</v>
      </c>
      <c r="K8672" s="2">
        <v>682.24</v>
      </c>
      <c r="L8672" t="s">
        <v>48</v>
      </c>
      <c r="M8672">
        <f>YEAR(Table1[[#This Row],[order_date]])</f>
        <v>2023</v>
      </c>
      <c r="N8672">
        <f>MONTH(Table1[[#This Row],[order_date]])</f>
        <v>7</v>
      </c>
      <c r="O8672" s="3">
        <f>Table1[[#This Row],[sales]]-Table1[[#This Row],[profit]]</f>
        <v>4022.8600000000006</v>
      </c>
      <c r="P8672" s="3">
        <f>Table1[[#This Row],[sales]]*Table1[[#This Row],[quantity]]</f>
        <v>37640.800000000003</v>
      </c>
      <c r="Q8672" s="9">
        <f>Table1[[#This Row],[delivery_date]]-Table1[[#This Row],[order_date]]</f>
        <v>3</v>
      </c>
    </row>
    <row r="8673" spans="1:17" x14ac:dyDescent="0.35">
      <c r="A8673" t="s">
        <v>8704</v>
      </c>
      <c r="B8673" t="s">
        <v>41</v>
      </c>
      <c r="C8673" t="s">
        <v>20</v>
      </c>
      <c r="D8673" s="2">
        <v>4549.2299999999996</v>
      </c>
      <c r="E8673">
        <v>0.42</v>
      </c>
      <c r="F8673">
        <v>5</v>
      </c>
      <c r="G8673" s="1">
        <v>45444</v>
      </c>
      <c r="H8673" s="1">
        <v>45449</v>
      </c>
      <c r="I8673" t="s">
        <v>15</v>
      </c>
      <c r="J8673" t="s">
        <v>27</v>
      </c>
      <c r="K8673" s="2">
        <v>672.75</v>
      </c>
      <c r="L8673" t="s">
        <v>17</v>
      </c>
      <c r="M8673">
        <f>YEAR(Table1[[#This Row],[order_date]])</f>
        <v>2024</v>
      </c>
      <c r="N8673">
        <f>MONTH(Table1[[#This Row],[order_date]])</f>
        <v>6</v>
      </c>
      <c r="O8673" s="3">
        <f>Table1[[#This Row],[sales]]-Table1[[#This Row],[profit]]</f>
        <v>3876.4799999999996</v>
      </c>
      <c r="P8673" s="3">
        <f>Table1[[#This Row],[sales]]*Table1[[#This Row],[quantity]]</f>
        <v>22746.149999999998</v>
      </c>
      <c r="Q8673" s="9">
        <f>Table1[[#This Row],[delivery_date]]-Table1[[#This Row],[order_date]]</f>
        <v>5</v>
      </c>
    </row>
    <row r="8674" spans="1:17" x14ac:dyDescent="0.35">
      <c r="A8674" t="s">
        <v>8705</v>
      </c>
      <c r="B8674" t="s">
        <v>13</v>
      </c>
      <c r="C8674" t="s">
        <v>33</v>
      </c>
      <c r="D8674" s="2">
        <v>2939.85</v>
      </c>
      <c r="E8674">
        <v>0.39</v>
      </c>
      <c r="F8674">
        <v>8</v>
      </c>
      <c r="G8674" s="1">
        <v>45302</v>
      </c>
      <c r="H8674" s="1">
        <v>45309</v>
      </c>
      <c r="I8674" t="s">
        <v>31</v>
      </c>
      <c r="J8674" t="s">
        <v>22</v>
      </c>
      <c r="K8674" s="2">
        <v>299.7</v>
      </c>
      <c r="L8674" t="s">
        <v>39</v>
      </c>
      <c r="M8674">
        <f>YEAR(Table1[[#This Row],[order_date]])</f>
        <v>2024</v>
      </c>
      <c r="N8674">
        <f>MONTH(Table1[[#This Row],[order_date]])</f>
        <v>1</v>
      </c>
      <c r="O8674" s="3">
        <f>Table1[[#This Row],[sales]]-Table1[[#This Row],[profit]]</f>
        <v>2640.15</v>
      </c>
      <c r="P8674" s="3">
        <f>Table1[[#This Row],[sales]]*Table1[[#This Row],[quantity]]</f>
        <v>23518.799999999999</v>
      </c>
      <c r="Q8674" s="9">
        <f>Table1[[#This Row],[delivery_date]]-Table1[[#This Row],[order_date]]</f>
        <v>7</v>
      </c>
    </row>
    <row r="8675" spans="1:17" x14ac:dyDescent="0.35">
      <c r="A8675" t="s">
        <v>8706</v>
      </c>
      <c r="B8675" t="s">
        <v>13</v>
      </c>
      <c r="C8675" t="s">
        <v>14</v>
      </c>
      <c r="D8675" s="2">
        <v>780.88</v>
      </c>
      <c r="E8675">
        <v>0.23</v>
      </c>
      <c r="F8675">
        <v>4</v>
      </c>
      <c r="G8675" s="1">
        <v>45193</v>
      </c>
      <c r="H8675" s="1">
        <v>45195</v>
      </c>
      <c r="I8675" t="s">
        <v>15</v>
      </c>
      <c r="J8675" t="s">
        <v>16</v>
      </c>
      <c r="K8675" s="2">
        <v>209.4</v>
      </c>
      <c r="L8675" t="s">
        <v>34</v>
      </c>
      <c r="M8675">
        <f>YEAR(Table1[[#This Row],[order_date]])</f>
        <v>2023</v>
      </c>
      <c r="N8675">
        <f>MONTH(Table1[[#This Row],[order_date]])</f>
        <v>9</v>
      </c>
      <c r="O8675" s="3">
        <f>Table1[[#This Row],[sales]]-Table1[[#This Row],[profit]]</f>
        <v>571.48</v>
      </c>
      <c r="P8675" s="3">
        <f>Table1[[#This Row],[sales]]*Table1[[#This Row],[quantity]]</f>
        <v>3123.52</v>
      </c>
      <c r="Q8675" s="9">
        <f>Table1[[#This Row],[delivery_date]]-Table1[[#This Row],[order_date]]</f>
        <v>2</v>
      </c>
    </row>
    <row r="8676" spans="1:17" x14ac:dyDescent="0.35">
      <c r="A8676" t="s">
        <v>8707</v>
      </c>
      <c r="B8676" t="s">
        <v>13</v>
      </c>
      <c r="C8676" t="s">
        <v>20</v>
      </c>
      <c r="D8676" s="2">
        <v>2353.09</v>
      </c>
      <c r="E8676">
        <v>0.21</v>
      </c>
      <c r="F8676">
        <v>9</v>
      </c>
      <c r="G8676" s="1">
        <v>44964</v>
      </c>
      <c r="H8676" s="1">
        <v>44971</v>
      </c>
      <c r="I8676" t="s">
        <v>21</v>
      </c>
      <c r="J8676" t="s">
        <v>22</v>
      </c>
      <c r="K8676" s="2">
        <v>420.55</v>
      </c>
      <c r="L8676" t="s">
        <v>23</v>
      </c>
      <c r="M8676">
        <f>YEAR(Table1[[#This Row],[order_date]])</f>
        <v>2023</v>
      </c>
      <c r="N8676">
        <f>MONTH(Table1[[#This Row],[order_date]])</f>
        <v>2</v>
      </c>
      <c r="O8676" s="3">
        <f>Table1[[#This Row],[sales]]-Table1[[#This Row],[profit]]</f>
        <v>1932.5400000000002</v>
      </c>
      <c r="P8676" s="3">
        <f>Table1[[#This Row],[sales]]*Table1[[#This Row],[quantity]]</f>
        <v>21177.81</v>
      </c>
      <c r="Q8676" s="9">
        <f>Table1[[#This Row],[delivery_date]]-Table1[[#This Row],[order_date]]</f>
        <v>7</v>
      </c>
    </row>
    <row r="8677" spans="1:17" x14ac:dyDescent="0.35">
      <c r="A8677" t="s">
        <v>8708</v>
      </c>
      <c r="B8677" t="s">
        <v>41</v>
      </c>
      <c r="C8677" t="s">
        <v>14</v>
      </c>
      <c r="D8677" s="2">
        <v>3653.31</v>
      </c>
      <c r="E8677">
        <v>0.37</v>
      </c>
      <c r="F8677">
        <v>3</v>
      </c>
      <c r="G8677" s="1">
        <v>45376</v>
      </c>
      <c r="H8677" s="1">
        <v>45379</v>
      </c>
      <c r="I8677" t="s">
        <v>31</v>
      </c>
      <c r="J8677" t="s">
        <v>22</v>
      </c>
      <c r="K8677" s="2">
        <v>535.26</v>
      </c>
      <c r="L8677" t="s">
        <v>48</v>
      </c>
      <c r="M8677">
        <f>YEAR(Table1[[#This Row],[order_date]])</f>
        <v>2024</v>
      </c>
      <c r="N8677">
        <f>MONTH(Table1[[#This Row],[order_date]])</f>
        <v>3</v>
      </c>
      <c r="O8677" s="3">
        <f>Table1[[#This Row],[sales]]-Table1[[#This Row],[profit]]</f>
        <v>3118.05</v>
      </c>
      <c r="P8677" s="3">
        <f>Table1[[#This Row],[sales]]*Table1[[#This Row],[quantity]]</f>
        <v>10959.93</v>
      </c>
      <c r="Q8677" s="9">
        <f>Table1[[#This Row],[delivery_date]]-Table1[[#This Row],[order_date]]</f>
        <v>3</v>
      </c>
    </row>
    <row r="8678" spans="1:17" x14ac:dyDescent="0.35">
      <c r="A8678" t="s">
        <v>8709</v>
      </c>
      <c r="B8678" t="s">
        <v>19</v>
      </c>
      <c r="C8678" t="s">
        <v>26</v>
      </c>
      <c r="D8678" s="2">
        <v>4763.51</v>
      </c>
      <c r="E8678">
        <v>0.27</v>
      </c>
      <c r="F8678">
        <v>2</v>
      </c>
      <c r="G8678" s="1">
        <v>45373</v>
      </c>
      <c r="H8678" s="1">
        <v>45379</v>
      </c>
      <c r="I8678" t="s">
        <v>31</v>
      </c>
      <c r="J8678" t="s">
        <v>27</v>
      </c>
      <c r="K8678" s="2">
        <v>1164.75</v>
      </c>
      <c r="L8678" t="s">
        <v>23</v>
      </c>
      <c r="M8678">
        <f>YEAR(Table1[[#This Row],[order_date]])</f>
        <v>2024</v>
      </c>
      <c r="N8678">
        <f>MONTH(Table1[[#This Row],[order_date]])</f>
        <v>3</v>
      </c>
      <c r="O8678" s="3">
        <f>Table1[[#This Row],[sales]]-Table1[[#This Row],[profit]]</f>
        <v>3598.76</v>
      </c>
      <c r="P8678" s="3">
        <f>Table1[[#This Row],[sales]]*Table1[[#This Row],[quantity]]</f>
        <v>9527.02</v>
      </c>
      <c r="Q8678" s="9">
        <f>Table1[[#This Row],[delivery_date]]-Table1[[#This Row],[order_date]]</f>
        <v>6</v>
      </c>
    </row>
    <row r="8679" spans="1:17" x14ac:dyDescent="0.35">
      <c r="A8679" t="s">
        <v>8710</v>
      </c>
      <c r="B8679" t="s">
        <v>41</v>
      </c>
      <c r="C8679" t="s">
        <v>26</v>
      </c>
      <c r="D8679" s="2">
        <v>1882.76</v>
      </c>
      <c r="E8679">
        <v>0.2</v>
      </c>
      <c r="F8679">
        <v>6</v>
      </c>
      <c r="G8679" s="1">
        <v>44958</v>
      </c>
      <c r="H8679" s="1">
        <v>44961</v>
      </c>
      <c r="I8679" t="s">
        <v>15</v>
      </c>
      <c r="J8679" t="s">
        <v>16</v>
      </c>
      <c r="K8679" s="2">
        <v>111.43</v>
      </c>
      <c r="L8679" t="s">
        <v>17</v>
      </c>
      <c r="M8679">
        <f>YEAR(Table1[[#This Row],[order_date]])</f>
        <v>2023</v>
      </c>
      <c r="N8679">
        <f>MONTH(Table1[[#This Row],[order_date]])</f>
        <v>2</v>
      </c>
      <c r="O8679" s="3">
        <f>Table1[[#This Row],[sales]]-Table1[[#This Row],[profit]]</f>
        <v>1771.33</v>
      </c>
      <c r="P8679" s="3">
        <f>Table1[[#This Row],[sales]]*Table1[[#This Row],[quantity]]</f>
        <v>11296.56</v>
      </c>
      <c r="Q8679" s="9">
        <f>Table1[[#This Row],[delivery_date]]-Table1[[#This Row],[order_date]]</f>
        <v>3</v>
      </c>
    </row>
    <row r="8680" spans="1:17" x14ac:dyDescent="0.35">
      <c r="A8680" t="s">
        <v>8711</v>
      </c>
      <c r="B8680" t="s">
        <v>25</v>
      </c>
      <c r="C8680" t="s">
        <v>14</v>
      </c>
      <c r="D8680" s="2">
        <v>3944.89</v>
      </c>
      <c r="E8680">
        <v>0.13</v>
      </c>
      <c r="F8680">
        <v>4</v>
      </c>
      <c r="G8680" s="1">
        <v>45149</v>
      </c>
      <c r="H8680" s="1">
        <v>45151</v>
      </c>
      <c r="I8680" t="s">
        <v>31</v>
      </c>
      <c r="J8680" t="s">
        <v>22</v>
      </c>
      <c r="K8680" s="2">
        <v>1181.71</v>
      </c>
      <c r="L8680" t="s">
        <v>34</v>
      </c>
      <c r="M8680">
        <f>YEAR(Table1[[#This Row],[order_date]])</f>
        <v>2023</v>
      </c>
      <c r="N8680">
        <f>MONTH(Table1[[#This Row],[order_date]])</f>
        <v>8</v>
      </c>
      <c r="O8680" s="3">
        <f>Table1[[#This Row],[sales]]-Table1[[#This Row],[profit]]</f>
        <v>2763.18</v>
      </c>
      <c r="P8680" s="3">
        <f>Table1[[#This Row],[sales]]*Table1[[#This Row],[quantity]]</f>
        <v>15779.56</v>
      </c>
      <c r="Q8680" s="9">
        <f>Table1[[#This Row],[delivery_date]]-Table1[[#This Row],[order_date]]</f>
        <v>2</v>
      </c>
    </row>
    <row r="8681" spans="1:17" x14ac:dyDescent="0.35">
      <c r="A8681" t="s">
        <v>8712</v>
      </c>
      <c r="B8681" t="s">
        <v>41</v>
      </c>
      <c r="C8681" t="s">
        <v>20</v>
      </c>
      <c r="D8681" s="2">
        <v>3448.37</v>
      </c>
      <c r="E8681">
        <v>0.06</v>
      </c>
      <c r="F8681">
        <v>2</v>
      </c>
      <c r="G8681" s="1">
        <v>45089</v>
      </c>
      <c r="H8681" s="1">
        <v>45095</v>
      </c>
      <c r="I8681" t="s">
        <v>21</v>
      </c>
      <c r="J8681" t="s">
        <v>27</v>
      </c>
      <c r="K8681" s="2">
        <v>1000.86</v>
      </c>
      <c r="L8681" t="s">
        <v>17</v>
      </c>
      <c r="M8681">
        <f>YEAR(Table1[[#This Row],[order_date]])</f>
        <v>2023</v>
      </c>
      <c r="N8681">
        <f>MONTH(Table1[[#This Row],[order_date]])</f>
        <v>6</v>
      </c>
      <c r="O8681" s="3">
        <f>Table1[[#This Row],[sales]]-Table1[[#This Row],[profit]]</f>
        <v>2447.5099999999998</v>
      </c>
      <c r="P8681" s="3">
        <f>Table1[[#This Row],[sales]]*Table1[[#This Row],[quantity]]</f>
        <v>6896.74</v>
      </c>
      <c r="Q8681" s="9">
        <f>Table1[[#This Row],[delivery_date]]-Table1[[#This Row],[order_date]]</f>
        <v>6</v>
      </c>
    </row>
    <row r="8682" spans="1:17" x14ac:dyDescent="0.35">
      <c r="A8682" t="s">
        <v>8713</v>
      </c>
      <c r="B8682" t="s">
        <v>25</v>
      </c>
      <c r="C8682" t="s">
        <v>14</v>
      </c>
      <c r="D8682" s="2">
        <v>483.63</v>
      </c>
      <c r="E8682">
        <v>0.3</v>
      </c>
      <c r="F8682">
        <v>6</v>
      </c>
      <c r="G8682" s="1">
        <v>45568</v>
      </c>
      <c r="H8682" s="1">
        <v>45573</v>
      </c>
      <c r="I8682" t="s">
        <v>31</v>
      </c>
      <c r="J8682" t="s">
        <v>16</v>
      </c>
      <c r="K8682" s="2">
        <v>34.770000000000003</v>
      </c>
      <c r="L8682" t="s">
        <v>34</v>
      </c>
      <c r="M8682">
        <f>YEAR(Table1[[#This Row],[order_date]])</f>
        <v>2024</v>
      </c>
      <c r="N8682">
        <f>MONTH(Table1[[#This Row],[order_date]])</f>
        <v>10</v>
      </c>
      <c r="O8682" s="3">
        <f>Table1[[#This Row],[sales]]-Table1[[#This Row],[profit]]</f>
        <v>448.86</v>
      </c>
      <c r="P8682" s="3">
        <f>Table1[[#This Row],[sales]]*Table1[[#This Row],[quantity]]</f>
        <v>2901.7799999999997</v>
      </c>
      <c r="Q8682" s="9">
        <f>Table1[[#This Row],[delivery_date]]-Table1[[#This Row],[order_date]]</f>
        <v>5</v>
      </c>
    </row>
    <row r="8683" spans="1:17" x14ac:dyDescent="0.35">
      <c r="A8683" t="s">
        <v>8714</v>
      </c>
      <c r="B8683" t="s">
        <v>19</v>
      </c>
      <c r="C8683" t="s">
        <v>14</v>
      </c>
      <c r="D8683" s="2">
        <v>2834.09</v>
      </c>
      <c r="E8683">
        <v>0.41</v>
      </c>
      <c r="F8683">
        <v>4</v>
      </c>
      <c r="G8683" s="1">
        <v>45599</v>
      </c>
      <c r="H8683" s="1">
        <v>45600</v>
      </c>
      <c r="I8683" t="s">
        <v>15</v>
      </c>
      <c r="J8683" t="s">
        <v>27</v>
      </c>
      <c r="K8683" s="2">
        <v>770.98</v>
      </c>
      <c r="L8683" t="s">
        <v>28</v>
      </c>
      <c r="M8683">
        <f>YEAR(Table1[[#This Row],[order_date]])</f>
        <v>2024</v>
      </c>
      <c r="N8683">
        <f>MONTH(Table1[[#This Row],[order_date]])</f>
        <v>11</v>
      </c>
      <c r="O8683" s="3">
        <f>Table1[[#This Row],[sales]]-Table1[[#This Row],[profit]]</f>
        <v>2063.11</v>
      </c>
      <c r="P8683" s="3">
        <f>Table1[[#This Row],[sales]]*Table1[[#This Row],[quantity]]</f>
        <v>11336.36</v>
      </c>
      <c r="Q8683" s="9">
        <f>Table1[[#This Row],[delivery_date]]-Table1[[#This Row],[order_date]]</f>
        <v>1</v>
      </c>
    </row>
    <row r="8684" spans="1:17" x14ac:dyDescent="0.35">
      <c r="A8684" t="s">
        <v>8715</v>
      </c>
      <c r="B8684" t="s">
        <v>13</v>
      </c>
      <c r="C8684" t="s">
        <v>26</v>
      </c>
      <c r="D8684" s="2">
        <v>999.19</v>
      </c>
      <c r="E8684">
        <v>0.37</v>
      </c>
      <c r="F8684">
        <v>4</v>
      </c>
      <c r="G8684" s="1">
        <v>44933</v>
      </c>
      <c r="H8684" s="1">
        <v>44934</v>
      </c>
      <c r="I8684" t="s">
        <v>31</v>
      </c>
      <c r="J8684" t="s">
        <v>22</v>
      </c>
      <c r="K8684" s="2">
        <v>127.57</v>
      </c>
      <c r="L8684" t="s">
        <v>23</v>
      </c>
      <c r="M8684">
        <f>YEAR(Table1[[#This Row],[order_date]])</f>
        <v>2023</v>
      </c>
      <c r="N8684">
        <f>MONTH(Table1[[#This Row],[order_date]])</f>
        <v>1</v>
      </c>
      <c r="O8684" s="3">
        <f>Table1[[#This Row],[sales]]-Table1[[#This Row],[profit]]</f>
        <v>871.62000000000012</v>
      </c>
      <c r="P8684" s="3">
        <f>Table1[[#This Row],[sales]]*Table1[[#This Row],[quantity]]</f>
        <v>3996.76</v>
      </c>
      <c r="Q8684" s="9">
        <f>Table1[[#This Row],[delivery_date]]-Table1[[#This Row],[order_date]]</f>
        <v>1</v>
      </c>
    </row>
    <row r="8685" spans="1:17" x14ac:dyDescent="0.35">
      <c r="A8685" t="s">
        <v>8716</v>
      </c>
      <c r="B8685" t="s">
        <v>13</v>
      </c>
      <c r="C8685" t="s">
        <v>14</v>
      </c>
      <c r="D8685" s="2">
        <v>3449.39</v>
      </c>
      <c r="E8685">
        <v>0.35</v>
      </c>
      <c r="F8685">
        <v>4</v>
      </c>
      <c r="G8685" s="1">
        <v>45139</v>
      </c>
      <c r="H8685" s="1">
        <v>45145</v>
      </c>
      <c r="I8685" t="s">
        <v>15</v>
      </c>
      <c r="J8685" t="s">
        <v>27</v>
      </c>
      <c r="K8685" s="2">
        <v>262.61</v>
      </c>
      <c r="L8685" t="s">
        <v>39</v>
      </c>
      <c r="M8685">
        <f>YEAR(Table1[[#This Row],[order_date]])</f>
        <v>2023</v>
      </c>
      <c r="N8685">
        <f>MONTH(Table1[[#This Row],[order_date]])</f>
        <v>8</v>
      </c>
      <c r="O8685" s="3">
        <f>Table1[[#This Row],[sales]]-Table1[[#This Row],[profit]]</f>
        <v>3186.7799999999997</v>
      </c>
      <c r="P8685" s="3">
        <f>Table1[[#This Row],[sales]]*Table1[[#This Row],[quantity]]</f>
        <v>13797.56</v>
      </c>
      <c r="Q8685" s="9">
        <f>Table1[[#This Row],[delivery_date]]-Table1[[#This Row],[order_date]]</f>
        <v>6</v>
      </c>
    </row>
    <row r="8686" spans="1:17" x14ac:dyDescent="0.35">
      <c r="A8686" t="s">
        <v>8717</v>
      </c>
      <c r="B8686" t="s">
        <v>41</v>
      </c>
      <c r="C8686" t="s">
        <v>36</v>
      </c>
      <c r="D8686" s="2">
        <v>3089.42</v>
      </c>
      <c r="E8686">
        <v>0.46</v>
      </c>
      <c r="F8686">
        <v>4</v>
      </c>
      <c r="G8686" s="1">
        <v>45527</v>
      </c>
      <c r="H8686" s="1">
        <v>45530</v>
      </c>
      <c r="I8686" t="s">
        <v>21</v>
      </c>
      <c r="J8686" t="s">
        <v>22</v>
      </c>
      <c r="K8686" s="2">
        <v>594.85</v>
      </c>
      <c r="L8686" t="s">
        <v>23</v>
      </c>
      <c r="M8686">
        <f>YEAR(Table1[[#This Row],[order_date]])</f>
        <v>2024</v>
      </c>
      <c r="N8686">
        <f>MONTH(Table1[[#This Row],[order_date]])</f>
        <v>8</v>
      </c>
      <c r="O8686" s="3">
        <f>Table1[[#This Row],[sales]]-Table1[[#This Row],[profit]]</f>
        <v>2494.5700000000002</v>
      </c>
      <c r="P8686" s="3">
        <f>Table1[[#This Row],[sales]]*Table1[[#This Row],[quantity]]</f>
        <v>12357.68</v>
      </c>
      <c r="Q8686" s="9">
        <f>Table1[[#This Row],[delivery_date]]-Table1[[#This Row],[order_date]]</f>
        <v>3</v>
      </c>
    </row>
    <row r="8687" spans="1:17" x14ac:dyDescent="0.35">
      <c r="A8687" t="s">
        <v>8718</v>
      </c>
      <c r="B8687" t="s">
        <v>13</v>
      </c>
      <c r="C8687" t="s">
        <v>36</v>
      </c>
      <c r="D8687" s="2">
        <v>4867.9399999999996</v>
      </c>
      <c r="E8687">
        <v>0.2</v>
      </c>
      <c r="F8687">
        <v>8</v>
      </c>
      <c r="G8687" s="1">
        <v>45006</v>
      </c>
      <c r="H8687" s="1">
        <v>45009</v>
      </c>
      <c r="I8687" t="s">
        <v>15</v>
      </c>
      <c r="J8687" t="s">
        <v>16</v>
      </c>
      <c r="K8687" s="2">
        <v>1300.3699999999999</v>
      </c>
      <c r="L8687" t="s">
        <v>23</v>
      </c>
      <c r="M8687">
        <f>YEAR(Table1[[#This Row],[order_date]])</f>
        <v>2023</v>
      </c>
      <c r="N8687">
        <f>MONTH(Table1[[#This Row],[order_date]])</f>
        <v>3</v>
      </c>
      <c r="O8687" s="3">
        <f>Table1[[#This Row],[sales]]-Table1[[#This Row],[profit]]</f>
        <v>3567.5699999999997</v>
      </c>
      <c r="P8687" s="3">
        <f>Table1[[#This Row],[sales]]*Table1[[#This Row],[quantity]]</f>
        <v>38943.519999999997</v>
      </c>
      <c r="Q8687" s="9">
        <f>Table1[[#This Row],[delivery_date]]-Table1[[#This Row],[order_date]]</f>
        <v>3</v>
      </c>
    </row>
    <row r="8688" spans="1:17" x14ac:dyDescent="0.35">
      <c r="A8688" t="s">
        <v>8719</v>
      </c>
      <c r="B8688" t="s">
        <v>19</v>
      </c>
      <c r="C8688" t="s">
        <v>26</v>
      </c>
      <c r="D8688" s="2">
        <v>4683.38</v>
      </c>
      <c r="E8688">
        <v>7.0000000000000007E-2</v>
      </c>
      <c r="F8688">
        <v>1</v>
      </c>
      <c r="G8688" s="1">
        <v>45263</v>
      </c>
      <c r="H8688" s="1">
        <v>45267</v>
      </c>
      <c r="I8688" t="s">
        <v>21</v>
      </c>
      <c r="J8688" t="s">
        <v>16</v>
      </c>
      <c r="K8688" s="2">
        <v>421.12</v>
      </c>
      <c r="L8688" t="s">
        <v>39</v>
      </c>
      <c r="M8688">
        <f>YEAR(Table1[[#This Row],[order_date]])</f>
        <v>2023</v>
      </c>
      <c r="N8688">
        <f>MONTH(Table1[[#This Row],[order_date]])</f>
        <v>12</v>
      </c>
      <c r="O8688" s="3">
        <f>Table1[[#This Row],[sales]]-Table1[[#This Row],[profit]]</f>
        <v>4262.26</v>
      </c>
      <c r="P8688" s="3">
        <f>Table1[[#This Row],[sales]]*Table1[[#This Row],[quantity]]</f>
        <v>4683.38</v>
      </c>
      <c r="Q8688" s="9">
        <f>Table1[[#This Row],[delivery_date]]-Table1[[#This Row],[order_date]]</f>
        <v>4</v>
      </c>
    </row>
    <row r="8689" spans="1:17" x14ac:dyDescent="0.35">
      <c r="A8689" t="s">
        <v>8720</v>
      </c>
      <c r="B8689" t="s">
        <v>13</v>
      </c>
      <c r="C8689" t="s">
        <v>20</v>
      </c>
      <c r="D8689" s="2">
        <v>145.93</v>
      </c>
      <c r="E8689">
        <v>0.05</v>
      </c>
      <c r="F8689">
        <v>9</v>
      </c>
      <c r="G8689" s="1">
        <v>45279</v>
      </c>
      <c r="H8689" s="1">
        <v>45280</v>
      </c>
      <c r="I8689" t="s">
        <v>31</v>
      </c>
      <c r="J8689" t="s">
        <v>16</v>
      </c>
      <c r="K8689" s="2">
        <v>42.69</v>
      </c>
      <c r="L8689" t="s">
        <v>48</v>
      </c>
      <c r="M8689">
        <f>YEAR(Table1[[#This Row],[order_date]])</f>
        <v>2023</v>
      </c>
      <c r="N8689">
        <f>MONTH(Table1[[#This Row],[order_date]])</f>
        <v>12</v>
      </c>
      <c r="O8689" s="3">
        <f>Table1[[#This Row],[sales]]-Table1[[#This Row],[profit]]</f>
        <v>103.24000000000001</v>
      </c>
      <c r="P8689" s="3">
        <f>Table1[[#This Row],[sales]]*Table1[[#This Row],[quantity]]</f>
        <v>1313.3700000000001</v>
      </c>
      <c r="Q8689" s="9">
        <f>Table1[[#This Row],[delivery_date]]-Table1[[#This Row],[order_date]]</f>
        <v>1</v>
      </c>
    </row>
    <row r="8690" spans="1:17" x14ac:dyDescent="0.35">
      <c r="A8690" t="s">
        <v>8721</v>
      </c>
      <c r="B8690" t="s">
        <v>41</v>
      </c>
      <c r="C8690" t="s">
        <v>20</v>
      </c>
      <c r="D8690" s="2">
        <v>492.14</v>
      </c>
      <c r="E8690">
        <v>0.48</v>
      </c>
      <c r="F8690">
        <v>3</v>
      </c>
      <c r="G8690" s="1">
        <v>45285</v>
      </c>
      <c r="H8690" s="1">
        <v>45286</v>
      </c>
      <c r="I8690" t="s">
        <v>21</v>
      </c>
      <c r="J8690" t="s">
        <v>16</v>
      </c>
      <c r="K8690" s="2">
        <v>60.45</v>
      </c>
      <c r="L8690" t="s">
        <v>34</v>
      </c>
      <c r="M8690">
        <f>YEAR(Table1[[#This Row],[order_date]])</f>
        <v>2023</v>
      </c>
      <c r="N8690">
        <f>MONTH(Table1[[#This Row],[order_date]])</f>
        <v>12</v>
      </c>
      <c r="O8690" s="3">
        <f>Table1[[#This Row],[sales]]-Table1[[#This Row],[profit]]</f>
        <v>431.69</v>
      </c>
      <c r="P8690" s="3">
        <f>Table1[[#This Row],[sales]]*Table1[[#This Row],[quantity]]</f>
        <v>1476.42</v>
      </c>
      <c r="Q8690" s="9">
        <f>Table1[[#This Row],[delivery_date]]-Table1[[#This Row],[order_date]]</f>
        <v>1</v>
      </c>
    </row>
    <row r="8691" spans="1:17" x14ac:dyDescent="0.35">
      <c r="A8691" t="s">
        <v>8722</v>
      </c>
      <c r="B8691" t="s">
        <v>19</v>
      </c>
      <c r="C8691" t="s">
        <v>26</v>
      </c>
      <c r="D8691" s="2">
        <v>3868.76</v>
      </c>
      <c r="E8691">
        <v>0.28999999999999998</v>
      </c>
      <c r="F8691">
        <v>5</v>
      </c>
      <c r="G8691" s="1">
        <v>45397</v>
      </c>
      <c r="H8691" s="1">
        <v>45402</v>
      </c>
      <c r="I8691" t="s">
        <v>21</v>
      </c>
      <c r="J8691" t="s">
        <v>16</v>
      </c>
      <c r="K8691" s="2">
        <v>744.28</v>
      </c>
      <c r="L8691" t="s">
        <v>34</v>
      </c>
      <c r="M8691">
        <f>YEAR(Table1[[#This Row],[order_date]])</f>
        <v>2024</v>
      </c>
      <c r="N8691">
        <f>MONTH(Table1[[#This Row],[order_date]])</f>
        <v>4</v>
      </c>
      <c r="O8691" s="3">
        <f>Table1[[#This Row],[sales]]-Table1[[#This Row],[profit]]</f>
        <v>3124.4800000000005</v>
      </c>
      <c r="P8691" s="3">
        <f>Table1[[#This Row],[sales]]*Table1[[#This Row],[quantity]]</f>
        <v>19343.800000000003</v>
      </c>
      <c r="Q8691" s="9">
        <f>Table1[[#This Row],[delivery_date]]-Table1[[#This Row],[order_date]]</f>
        <v>5</v>
      </c>
    </row>
    <row r="8692" spans="1:17" x14ac:dyDescent="0.35">
      <c r="A8692" t="s">
        <v>8723</v>
      </c>
      <c r="B8692" t="s">
        <v>25</v>
      </c>
      <c r="C8692" t="s">
        <v>20</v>
      </c>
      <c r="D8692" s="2">
        <v>3459.65</v>
      </c>
      <c r="E8692">
        <v>0.41</v>
      </c>
      <c r="F8692">
        <v>5</v>
      </c>
      <c r="G8692" s="1">
        <v>45249</v>
      </c>
      <c r="H8692" s="1">
        <v>45253</v>
      </c>
      <c r="I8692" t="s">
        <v>31</v>
      </c>
      <c r="J8692" t="s">
        <v>27</v>
      </c>
      <c r="K8692" s="2">
        <v>748.41</v>
      </c>
      <c r="L8692" t="s">
        <v>23</v>
      </c>
      <c r="M8692">
        <f>YEAR(Table1[[#This Row],[order_date]])</f>
        <v>2023</v>
      </c>
      <c r="N8692">
        <f>MONTH(Table1[[#This Row],[order_date]])</f>
        <v>11</v>
      </c>
      <c r="O8692" s="3">
        <f>Table1[[#This Row],[sales]]-Table1[[#This Row],[profit]]</f>
        <v>2711.2400000000002</v>
      </c>
      <c r="P8692" s="3">
        <f>Table1[[#This Row],[sales]]*Table1[[#This Row],[quantity]]</f>
        <v>17298.25</v>
      </c>
      <c r="Q8692" s="9">
        <f>Table1[[#This Row],[delivery_date]]-Table1[[#This Row],[order_date]]</f>
        <v>4</v>
      </c>
    </row>
    <row r="8693" spans="1:17" x14ac:dyDescent="0.35">
      <c r="A8693" t="s">
        <v>8724</v>
      </c>
      <c r="B8693" t="s">
        <v>41</v>
      </c>
      <c r="C8693" t="s">
        <v>33</v>
      </c>
      <c r="D8693" s="2">
        <v>4024.63</v>
      </c>
      <c r="E8693">
        <v>0.27</v>
      </c>
      <c r="F8693">
        <v>4</v>
      </c>
      <c r="G8693" s="1">
        <v>45102</v>
      </c>
      <c r="H8693" s="1">
        <v>45104</v>
      </c>
      <c r="I8693" t="s">
        <v>15</v>
      </c>
      <c r="J8693" t="s">
        <v>16</v>
      </c>
      <c r="K8693" s="2">
        <v>554.1</v>
      </c>
      <c r="L8693" t="s">
        <v>17</v>
      </c>
      <c r="M8693">
        <f>YEAR(Table1[[#This Row],[order_date]])</f>
        <v>2023</v>
      </c>
      <c r="N8693">
        <f>MONTH(Table1[[#This Row],[order_date]])</f>
        <v>6</v>
      </c>
      <c r="O8693" s="3">
        <f>Table1[[#This Row],[sales]]-Table1[[#This Row],[profit]]</f>
        <v>3470.53</v>
      </c>
      <c r="P8693" s="3">
        <f>Table1[[#This Row],[sales]]*Table1[[#This Row],[quantity]]</f>
        <v>16098.52</v>
      </c>
      <c r="Q8693" s="9">
        <f>Table1[[#This Row],[delivery_date]]-Table1[[#This Row],[order_date]]</f>
        <v>2</v>
      </c>
    </row>
    <row r="8694" spans="1:17" x14ac:dyDescent="0.35">
      <c r="A8694" t="s">
        <v>8725</v>
      </c>
      <c r="B8694" t="s">
        <v>25</v>
      </c>
      <c r="C8694" t="s">
        <v>36</v>
      </c>
      <c r="D8694" s="2">
        <v>1407.39</v>
      </c>
      <c r="E8694">
        <v>0.2</v>
      </c>
      <c r="F8694">
        <v>4</v>
      </c>
      <c r="G8694" s="1">
        <v>45089</v>
      </c>
      <c r="H8694" s="1">
        <v>45091</v>
      </c>
      <c r="I8694" t="s">
        <v>31</v>
      </c>
      <c r="J8694" t="s">
        <v>27</v>
      </c>
      <c r="K8694" s="2">
        <v>379.27</v>
      </c>
      <c r="L8694" t="s">
        <v>28</v>
      </c>
      <c r="M8694">
        <f>YEAR(Table1[[#This Row],[order_date]])</f>
        <v>2023</v>
      </c>
      <c r="N8694">
        <f>MONTH(Table1[[#This Row],[order_date]])</f>
        <v>6</v>
      </c>
      <c r="O8694" s="3">
        <f>Table1[[#This Row],[sales]]-Table1[[#This Row],[profit]]</f>
        <v>1028.1200000000001</v>
      </c>
      <c r="P8694" s="3">
        <f>Table1[[#This Row],[sales]]*Table1[[#This Row],[quantity]]</f>
        <v>5629.56</v>
      </c>
      <c r="Q8694" s="9">
        <f>Table1[[#This Row],[delivery_date]]-Table1[[#This Row],[order_date]]</f>
        <v>2</v>
      </c>
    </row>
    <row r="8695" spans="1:17" x14ac:dyDescent="0.35">
      <c r="A8695" t="s">
        <v>8726</v>
      </c>
      <c r="B8695" t="s">
        <v>19</v>
      </c>
      <c r="C8695" t="s">
        <v>33</v>
      </c>
      <c r="D8695" s="2">
        <v>4261.68</v>
      </c>
      <c r="E8695">
        <v>0.1</v>
      </c>
      <c r="F8695">
        <v>7</v>
      </c>
      <c r="G8695" s="1">
        <v>45649</v>
      </c>
      <c r="H8695" s="1">
        <v>45654</v>
      </c>
      <c r="I8695" t="s">
        <v>31</v>
      </c>
      <c r="J8695" t="s">
        <v>16</v>
      </c>
      <c r="K8695" s="2">
        <v>1270.43</v>
      </c>
      <c r="L8695" t="s">
        <v>48</v>
      </c>
      <c r="M8695">
        <f>YEAR(Table1[[#This Row],[order_date]])</f>
        <v>2024</v>
      </c>
      <c r="N8695">
        <f>MONTH(Table1[[#This Row],[order_date]])</f>
        <v>12</v>
      </c>
      <c r="O8695" s="3">
        <f>Table1[[#This Row],[sales]]-Table1[[#This Row],[profit]]</f>
        <v>2991.25</v>
      </c>
      <c r="P8695" s="3">
        <f>Table1[[#This Row],[sales]]*Table1[[#This Row],[quantity]]</f>
        <v>29831.760000000002</v>
      </c>
      <c r="Q8695" s="9">
        <f>Table1[[#This Row],[delivery_date]]-Table1[[#This Row],[order_date]]</f>
        <v>5</v>
      </c>
    </row>
    <row r="8696" spans="1:17" x14ac:dyDescent="0.35">
      <c r="A8696" t="s">
        <v>8727</v>
      </c>
      <c r="B8696" t="s">
        <v>41</v>
      </c>
      <c r="C8696" t="s">
        <v>33</v>
      </c>
      <c r="D8696" s="2">
        <v>2267.86</v>
      </c>
      <c r="E8696">
        <v>0.43</v>
      </c>
      <c r="F8696">
        <v>4</v>
      </c>
      <c r="G8696" s="1">
        <v>45516</v>
      </c>
      <c r="H8696" s="1">
        <v>45518</v>
      </c>
      <c r="I8696" t="s">
        <v>21</v>
      </c>
      <c r="J8696" t="s">
        <v>27</v>
      </c>
      <c r="K8696" s="2">
        <v>344.94</v>
      </c>
      <c r="L8696" t="s">
        <v>17</v>
      </c>
      <c r="M8696">
        <f>YEAR(Table1[[#This Row],[order_date]])</f>
        <v>2024</v>
      </c>
      <c r="N8696">
        <f>MONTH(Table1[[#This Row],[order_date]])</f>
        <v>8</v>
      </c>
      <c r="O8696" s="3">
        <f>Table1[[#This Row],[sales]]-Table1[[#This Row],[profit]]</f>
        <v>1922.92</v>
      </c>
      <c r="P8696" s="3">
        <f>Table1[[#This Row],[sales]]*Table1[[#This Row],[quantity]]</f>
        <v>9071.44</v>
      </c>
      <c r="Q8696" s="9">
        <f>Table1[[#This Row],[delivery_date]]-Table1[[#This Row],[order_date]]</f>
        <v>2</v>
      </c>
    </row>
    <row r="8697" spans="1:17" x14ac:dyDescent="0.35">
      <c r="A8697" t="s">
        <v>8728</v>
      </c>
      <c r="B8697" t="s">
        <v>41</v>
      </c>
      <c r="C8697" t="s">
        <v>33</v>
      </c>
      <c r="D8697" s="2">
        <v>1383.35</v>
      </c>
      <c r="E8697">
        <v>0.03</v>
      </c>
      <c r="F8697">
        <v>3</v>
      </c>
      <c r="G8697" s="1">
        <v>45185</v>
      </c>
      <c r="H8697" s="1">
        <v>45186</v>
      </c>
      <c r="I8697" t="s">
        <v>21</v>
      </c>
      <c r="J8697" t="s">
        <v>22</v>
      </c>
      <c r="K8697" s="2">
        <v>119.36</v>
      </c>
      <c r="L8697" t="s">
        <v>17</v>
      </c>
      <c r="M8697">
        <f>YEAR(Table1[[#This Row],[order_date]])</f>
        <v>2023</v>
      </c>
      <c r="N8697">
        <f>MONTH(Table1[[#This Row],[order_date]])</f>
        <v>9</v>
      </c>
      <c r="O8697" s="3">
        <f>Table1[[#This Row],[sales]]-Table1[[#This Row],[profit]]</f>
        <v>1263.99</v>
      </c>
      <c r="P8697" s="3">
        <f>Table1[[#This Row],[sales]]*Table1[[#This Row],[quantity]]</f>
        <v>4150.0499999999993</v>
      </c>
      <c r="Q8697" s="9">
        <f>Table1[[#This Row],[delivery_date]]-Table1[[#This Row],[order_date]]</f>
        <v>1</v>
      </c>
    </row>
    <row r="8698" spans="1:17" x14ac:dyDescent="0.35">
      <c r="A8698" t="s">
        <v>8729</v>
      </c>
      <c r="B8698" t="s">
        <v>19</v>
      </c>
      <c r="C8698" t="s">
        <v>26</v>
      </c>
      <c r="D8698" s="2">
        <v>151.97999999999999</v>
      </c>
      <c r="E8698">
        <v>0.45</v>
      </c>
      <c r="F8698">
        <v>9</v>
      </c>
      <c r="G8698" s="1">
        <v>45444</v>
      </c>
      <c r="H8698" s="1">
        <v>45447</v>
      </c>
      <c r="I8698" t="s">
        <v>15</v>
      </c>
      <c r="J8698" t="s">
        <v>22</v>
      </c>
      <c r="K8698" s="2">
        <v>41.21</v>
      </c>
      <c r="L8698" t="s">
        <v>28</v>
      </c>
      <c r="M8698">
        <f>YEAR(Table1[[#This Row],[order_date]])</f>
        <v>2024</v>
      </c>
      <c r="N8698">
        <f>MONTH(Table1[[#This Row],[order_date]])</f>
        <v>6</v>
      </c>
      <c r="O8698" s="3">
        <f>Table1[[#This Row],[sales]]-Table1[[#This Row],[profit]]</f>
        <v>110.76999999999998</v>
      </c>
      <c r="P8698" s="3">
        <f>Table1[[#This Row],[sales]]*Table1[[#This Row],[quantity]]</f>
        <v>1367.82</v>
      </c>
      <c r="Q8698" s="9">
        <f>Table1[[#This Row],[delivery_date]]-Table1[[#This Row],[order_date]]</f>
        <v>3</v>
      </c>
    </row>
    <row r="8699" spans="1:17" x14ac:dyDescent="0.35">
      <c r="A8699" t="s">
        <v>8730</v>
      </c>
      <c r="B8699" t="s">
        <v>13</v>
      </c>
      <c r="C8699" t="s">
        <v>33</v>
      </c>
      <c r="D8699" s="2">
        <v>4369.68</v>
      </c>
      <c r="E8699">
        <v>0.1</v>
      </c>
      <c r="F8699">
        <v>4</v>
      </c>
      <c r="G8699" s="1">
        <v>45346</v>
      </c>
      <c r="H8699" s="1">
        <v>45350</v>
      </c>
      <c r="I8699" t="s">
        <v>21</v>
      </c>
      <c r="J8699" t="s">
        <v>16</v>
      </c>
      <c r="K8699" s="2">
        <v>793.04</v>
      </c>
      <c r="L8699" t="s">
        <v>48</v>
      </c>
      <c r="M8699">
        <f>YEAR(Table1[[#This Row],[order_date]])</f>
        <v>2024</v>
      </c>
      <c r="N8699">
        <f>MONTH(Table1[[#This Row],[order_date]])</f>
        <v>2</v>
      </c>
      <c r="O8699" s="3">
        <f>Table1[[#This Row],[sales]]-Table1[[#This Row],[profit]]</f>
        <v>3576.6400000000003</v>
      </c>
      <c r="P8699" s="3">
        <f>Table1[[#This Row],[sales]]*Table1[[#This Row],[quantity]]</f>
        <v>17478.72</v>
      </c>
      <c r="Q8699" s="9">
        <f>Table1[[#This Row],[delivery_date]]-Table1[[#This Row],[order_date]]</f>
        <v>4</v>
      </c>
    </row>
    <row r="8700" spans="1:17" x14ac:dyDescent="0.35">
      <c r="A8700" t="s">
        <v>8731</v>
      </c>
      <c r="B8700" t="s">
        <v>41</v>
      </c>
      <c r="C8700" t="s">
        <v>14</v>
      </c>
      <c r="D8700" s="2">
        <v>2723.18</v>
      </c>
      <c r="E8700">
        <v>0</v>
      </c>
      <c r="F8700">
        <v>4</v>
      </c>
      <c r="G8700" s="1">
        <v>45012</v>
      </c>
      <c r="H8700" s="1">
        <v>45014</v>
      </c>
      <c r="I8700" t="s">
        <v>31</v>
      </c>
      <c r="J8700" t="s">
        <v>22</v>
      </c>
      <c r="K8700" s="2">
        <v>640.04999999999995</v>
      </c>
      <c r="L8700" t="s">
        <v>28</v>
      </c>
      <c r="M8700">
        <f>YEAR(Table1[[#This Row],[order_date]])</f>
        <v>2023</v>
      </c>
      <c r="N8700">
        <f>MONTH(Table1[[#This Row],[order_date]])</f>
        <v>3</v>
      </c>
      <c r="O8700" s="3">
        <f>Table1[[#This Row],[sales]]-Table1[[#This Row],[profit]]</f>
        <v>2083.13</v>
      </c>
      <c r="P8700" s="3">
        <f>Table1[[#This Row],[sales]]*Table1[[#This Row],[quantity]]</f>
        <v>10892.72</v>
      </c>
      <c r="Q8700" s="9">
        <f>Table1[[#This Row],[delivery_date]]-Table1[[#This Row],[order_date]]</f>
        <v>2</v>
      </c>
    </row>
    <row r="8701" spans="1:17" x14ac:dyDescent="0.35">
      <c r="A8701" t="s">
        <v>8732</v>
      </c>
      <c r="B8701" t="s">
        <v>41</v>
      </c>
      <c r="C8701" t="s">
        <v>20</v>
      </c>
      <c r="D8701" s="2">
        <v>4879.37</v>
      </c>
      <c r="E8701">
        <v>0.05</v>
      </c>
      <c r="F8701">
        <v>8</v>
      </c>
      <c r="G8701" s="1">
        <v>45058</v>
      </c>
      <c r="H8701" s="1">
        <v>45060</v>
      </c>
      <c r="I8701" t="s">
        <v>15</v>
      </c>
      <c r="J8701" t="s">
        <v>16</v>
      </c>
      <c r="K8701" s="2">
        <v>680.94</v>
      </c>
      <c r="L8701" t="s">
        <v>28</v>
      </c>
      <c r="M8701">
        <f>YEAR(Table1[[#This Row],[order_date]])</f>
        <v>2023</v>
      </c>
      <c r="N8701">
        <f>MONTH(Table1[[#This Row],[order_date]])</f>
        <v>5</v>
      </c>
      <c r="O8701" s="3">
        <f>Table1[[#This Row],[sales]]-Table1[[#This Row],[profit]]</f>
        <v>4198.43</v>
      </c>
      <c r="P8701" s="3">
        <f>Table1[[#This Row],[sales]]*Table1[[#This Row],[quantity]]</f>
        <v>39034.959999999999</v>
      </c>
      <c r="Q8701" s="9">
        <f>Table1[[#This Row],[delivery_date]]-Table1[[#This Row],[order_date]]</f>
        <v>2</v>
      </c>
    </row>
    <row r="8702" spans="1:17" x14ac:dyDescent="0.35">
      <c r="A8702" t="s">
        <v>8733</v>
      </c>
      <c r="B8702" t="s">
        <v>25</v>
      </c>
      <c r="C8702" t="s">
        <v>26</v>
      </c>
      <c r="D8702" s="2">
        <v>3601.94</v>
      </c>
      <c r="E8702">
        <v>0.44</v>
      </c>
      <c r="F8702">
        <v>7</v>
      </c>
      <c r="G8702" s="1">
        <v>45448</v>
      </c>
      <c r="H8702" s="1">
        <v>45450</v>
      </c>
      <c r="I8702" t="s">
        <v>31</v>
      </c>
      <c r="J8702" t="s">
        <v>27</v>
      </c>
      <c r="K8702" s="2">
        <v>282.14</v>
      </c>
      <c r="L8702" t="s">
        <v>17</v>
      </c>
      <c r="M8702">
        <f>YEAR(Table1[[#This Row],[order_date]])</f>
        <v>2024</v>
      </c>
      <c r="N8702">
        <f>MONTH(Table1[[#This Row],[order_date]])</f>
        <v>6</v>
      </c>
      <c r="O8702" s="3">
        <f>Table1[[#This Row],[sales]]-Table1[[#This Row],[profit]]</f>
        <v>3319.8</v>
      </c>
      <c r="P8702" s="3">
        <f>Table1[[#This Row],[sales]]*Table1[[#This Row],[quantity]]</f>
        <v>25213.58</v>
      </c>
      <c r="Q8702" s="9">
        <f>Table1[[#This Row],[delivery_date]]-Table1[[#This Row],[order_date]]</f>
        <v>2</v>
      </c>
    </row>
    <row r="8703" spans="1:17" x14ac:dyDescent="0.35">
      <c r="A8703" t="s">
        <v>8734</v>
      </c>
      <c r="B8703" t="s">
        <v>13</v>
      </c>
      <c r="C8703" t="s">
        <v>14</v>
      </c>
      <c r="D8703" s="2">
        <v>494.04</v>
      </c>
      <c r="E8703">
        <v>0.04</v>
      </c>
      <c r="F8703">
        <v>4</v>
      </c>
      <c r="G8703" s="1">
        <v>45421</v>
      </c>
      <c r="H8703" s="1">
        <v>45423</v>
      </c>
      <c r="I8703" t="s">
        <v>21</v>
      </c>
      <c r="J8703" t="s">
        <v>22</v>
      </c>
      <c r="K8703" s="2">
        <v>130.83000000000001</v>
      </c>
      <c r="L8703" t="s">
        <v>28</v>
      </c>
      <c r="M8703">
        <f>YEAR(Table1[[#This Row],[order_date]])</f>
        <v>2024</v>
      </c>
      <c r="N8703">
        <f>MONTH(Table1[[#This Row],[order_date]])</f>
        <v>5</v>
      </c>
      <c r="O8703" s="3">
        <f>Table1[[#This Row],[sales]]-Table1[[#This Row],[profit]]</f>
        <v>363.21000000000004</v>
      </c>
      <c r="P8703" s="3">
        <f>Table1[[#This Row],[sales]]*Table1[[#This Row],[quantity]]</f>
        <v>1976.16</v>
      </c>
      <c r="Q8703" s="9">
        <f>Table1[[#This Row],[delivery_date]]-Table1[[#This Row],[order_date]]</f>
        <v>2</v>
      </c>
    </row>
    <row r="8704" spans="1:17" x14ac:dyDescent="0.35">
      <c r="A8704" t="s">
        <v>8735</v>
      </c>
      <c r="B8704" t="s">
        <v>25</v>
      </c>
      <c r="C8704" t="s">
        <v>14</v>
      </c>
      <c r="D8704" s="2">
        <v>2982.14</v>
      </c>
      <c r="E8704">
        <v>0.18</v>
      </c>
      <c r="F8704">
        <v>8</v>
      </c>
      <c r="G8704" s="1">
        <v>44975</v>
      </c>
      <c r="H8704" s="1">
        <v>44978</v>
      </c>
      <c r="I8704" t="s">
        <v>31</v>
      </c>
      <c r="J8704" t="s">
        <v>27</v>
      </c>
      <c r="K8704" s="2">
        <v>509.25</v>
      </c>
      <c r="L8704" t="s">
        <v>17</v>
      </c>
      <c r="M8704">
        <f>YEAR(Table1[[#This Row],[order_date]])</f>
        <v>2023</v>
      </c>
      <c r="N8704">
        <f>MONTH(Table1[[#This Row],[order_date]])</f>
        <v>2</v>
      </c>
      <c r="O8704" s="3">
        <f>Table1[[#This Row],[sales]]-Table1[[#This Row],[profit]]</f>
        <v>2472.89</v>
      </c>
      <c r="P8704" s="3">
        <f>Table1[[#This Row],[sales]]*Table1[[#This Row],[quantity]]</f>
        <v>23857.119999999999</v>
      </c>
      <c r="Q8704" s="9">
        <f>Table1[[#This Row],[delivery_date]]-Table1[[#This Row],[order_date]]</f>
        <v>3</v>
      </c>
    </row>
    <row r="8705" spans="1:17" x14ac:dyDescent="0.35">
      <c r="A8705" t="s">
        <v>8736</v>
      </c>
      <c r="B8705" t="s">
        <v>25</v>
      </c>
      <c r="C8705" t="s">
        <v>36</v>
      </c>
      <c r="D8705" s="2">
        <v>183.91</v>
      </c>
      <c r="E8705">
        <v>0.13</v>
      </c>
      <c r="F8705">
        <v>2</v>
      </c>
      <c r="G8705" s="1">
        <v>44939</v>
      </c>
      <c r="H8705" s="1">
        <v>44942</v>
      </c>
      <c r="I8705" t="s">
        <v>15</v>
      </c>
      <c r="J8705" t="s">
        <v>22</v>
      </c>
      <c r="K8705" s="2">
        <v>14.21</v>
      </c>
      <c r="L8705" t="s">
        <v>17</v>
      </c>
      <c r="M8705">
        <f>YEAR(Table1[[#This Row],[order_date]])</f>
        <v>2023</v>
      </c>
      <c r="N8705">
        <f>MONTH(Table1[[#This Row],[order_date]])</f>
        <v>1</v>
      </c>
      <c r="O8705" s="3">
        <f>Table1[[#This Row],[sales]]-Table1[[#This Row],[profit]]</f>
        <v>169.7</v>
      </c>
      <c r="P8705" s="3">
        <f>Table1[[#This Row],[sales]]*Table1[[#This Row],[quantity]]</f>
        <v>367.82</v>
      </c>
      <c r="Q8705" s="9">
        <f>Table1[[#This Row],[delivery_date]]-Table1[[#This Row],[order_date]]</f>
        <v>3</v>
      </c>
    </row>
    <row r="8706" spans="1:17" x14ac:dyDescent="0.35">
      <c r="A8706" t="s">
        <v>8737</v>
      </c>
      <c r="B8706" t="s">
        <v>13</v>
      </c>
      <c r="C8706" t="s">
        <v>36</v>
      </c>
      <c r="D8706" s="2">
        <v>2833.13</v>
      </c>
      <c r="E8706">
        <v>0.02</v>
      </c>
      <c r="F8706">
        <v>9</v>
      </c>
      <c r="G8706" s="1">
        <v>45292</v>
      </c>
      <c r="H8706" s="1">
        <v>45298</v>
      </c>
      <c r="I8706" t="s">
        <v>15</v>
      </c>
      <c r="J8706" t="s">
        <v>22</v>
      </c>
      <c r="K8706" s="2">
        <v>274.36</v>
      </c>
      <c r="L8706" t="s">
        <v>28</v>
      </c>
      <c r="M8706">
        <f>YEAR(Table1[[#This Row],[order_date]])</f>
        <v>2024</v>
      </c>
      <c r="N8706">
        <f>MONTH(Table1[[#This Row],[order_date]])</f>
        <v>1</v>
      </c>
      <c r="O8706" s="3">
        <f>Table1[[#This Row],[sales]]-Table1[[#This Row],[profit]]</f>
        <v>2558.77</v>
      </c>
      <c r="P8706" s="3">
        <f>Table1[[#This Row],[sales]]*Table1[[#This Row],[quantity]]</f>
        <v>25498.170000000002</v>
      </c>
      <c r="Q8706" s="9">
        <f>Table1[[#This Row],[delivery_date]]-Table1[[#This Row],[order_date]]</f>
        <v>6</v>
      </c>
    </row>
    <row r="8707" spans="1:17" x14ac:dyDescent="0.35">
      <c r="A8707" t="s">
        <v>8738</v>
      </c>
      <c r="B8707" t="s">
        <v>13</v>
      </c>
      <c r="C8707" t="s">
        <v>14</v>
      </c>
      <c r="D8707" s="2">
        <v>1815.99</v>
      </c>
      <c r="E8707">
        <v>0.27</v>
      </c>
      <c r="F8707">
        <v>2</v>
      </c>
      <c r="G8707" s="1">
        <v>45301</v>
      </c>
      <c r="H8707" s="1">
        <v>45308</v>
      </c>
      <c r="I8707" t="s">
        <v>21</v>
      </c>
      <c r="J8707" t="s">
        <v>16</v>
      </c>
      <c r="K8707" s="2">
        <v>427.45</v>
      </c>
      <c r="L8707" t="s">
        <v>39</v>
      </c>
      <c r="M8707">
        <f>YEAR(Table1[[#This Row],[order_date]])</f>
        <v>2024</v>
      </c>
      <c r="N8707">
        <f>MONTH(Table1[[#This Row],[order_date]])</f>
        <v>1</v>
      </c>
      <c r="O8707" s="3">
        <f>Table1[[#This Row],[sales]]-Table1[[#This Row],[profit]]</f>
        <v>1388.54</v>
      </c>
      <c r="P8707" s="3">
        <f>Table1[[#This Row],[sales]]*Table1[[#This Row],[quantity]]</f>
        <v>3631.98</v>
      </c>
      <c r="Q8707" s="9">
        <f>Table1[[#This Row],[delivery_date]]-Table1[[#This Row],[order_date]]</f>
        <v>7</v>
      </c>
    </row>
    <row r="8708" spans="1:17" x14ac:dyDescent="0.35">
      <c r="A8708" t="s">
        <v>8739</v>
      </c>
      <c r="B8708" t="s">
        <v>19</v>
      </c>
      <c r="C8708" t="s">
        <v>36</v>
      </c>
      <c r="D8708" s="2">
        <v>3252.15</v>
      </c>
      <c r="E8708">
        <v>0.5</v>
      </c>
      <c r="F8708">
        <v>3</v>
      </c>
      <c r="G8708" s="1">
        <v>45609</v>
      </c>
      <c r="H8708" s="1">
        <v>45614</v>
      </c>
      <c r="I8708" t="s">
        <v>15</v>
      </c>
      <c r="J8708" t="s">
        <v>22</v>
      </c>
      <c r="K8708" s="2">
        <v>874.68</v>
      </c>
      <c r="L8708" t="s">
        <v>34</v>
      </c>
      <c r="M8708">
        <f>YEAR(Table1[[#This Row],[order_date]])</f>
        <v>2024</v>
      </c>
      <c r="N8708">
        <f>MONTH(Table1[[#This Row],[order_date]])</f>
        <v>11</v>
      </c>
      <c r="O8708" s="3">
        <f>Table1[[#This Row],[sales]]-Table1[[#This Row],[profit]]</f>
        <v>2377.4700000000003</v>
      </c>
      <c r="P8708" s="3">
        <f>Table1[[#This Row],[sales]]*Table1[[#This Row],[quantity]]</f>
        <v>9756.4500000000007</v>
      </c>
      <c r="Q8708" s="9">
        <f>Table1[[#This Row],[delivery_date]]-Table1[[#This Row],[order_date]]</f>
        <v>5</v>
      </c>
    </row>
    <row r="8709" spans="1:17" x14ac:dyDescent="0.35">
      <c r="A8709" t="s">
        <v>8740</v>
      </c>
      <c r="B8709" t="s">
        <v>13</v>
      </c>
      <c r="C8709" t="s">
        <v>20</v>
      </c>
      <c r="D8709" s="2">
        <v>2753.71</v>
      </c>
      <c r="E8709">
        <v>0.43</v>
      </c>
      <c r="F8709">
        <v>6</v>
      </c>
      <c r="G8709" s="1">
        <v>45284</v>
      </c>
      <c r="H8709" s="1">
        <v>45291</v>
      </c>
      <c r="I8709" t="s">
        <v>21</v>
      </c>
      <c r="J8709" t="s">
        <v>16</v>
      </c>
      <c r="K8709" s="2">
        <v>328.5</v>
      </c>
      <c r="L8709" t="s">
        <v>23</v>
      </c>
      <c r="M8709">
        <f>YEAR(Table1[[#This Row],[order_date]])</f>
        <v>2023</v>
      </c>
      <c r="N8709">
        <f>MONTH(Table1[[#This Row],[order_date]])</f>
        <v>12</v>
      </c>
      <c r="O8709" s="3">
        <f>Table1[[#This Row],[sales]]-Table1[[#This Row],[profit]]</f>
        <v>2425.21</v>
      </c>
      <c r="P8709" s="3">
        <f>Table1[[#This Row],[sales]]*Table1[[#This Row],[quantity]]</f>
        <v>16522.260000000002</v>
      </c>
      <c r="Q8709" s="9">
        <f>Table1[[#This Row],[delivery_date]]-Table1[[#This Row],[order_date]]</f>
        <v>7</v>
      </c>
    </row>
    <row r="8710" spans="1:17" x14ac:dyDescent="0.35">
      <c r="A8710" t="s">
        <v>8741</v>
      </c>
      <c r="B8710" t="s">
        <v>41</v>
      </c>
      <c r="C8710" t="s">
        <v>20</v>
      </c>
      <c r="D8710" s="2">
        <v>1380.62</v>
      </c>
      <c r="E8710">
        <v>0.08</v>
      </c>
      <c r="F8710">
        <v>7</v>
      </c>
      <c r="G8710" s="1">
        <v>45102</v>
      </c>
      <c r="H8710" s="1">
        <v>45103</v>
      </c>
      <c r="I8710" t="s">
        <v>31</v>
      </c>
      <c r="J8710" t="s">
        <v>27</v>
      </c>
      <c r="K8710" s="2">
        <v>165.81</v>
      </c>
      <c r="L8710" t="s">
        <v>28</v>
      </c>
      <c r="M8710">
        <f>YEAR(Table1[[#This Row],[order_date]])</f>
        <v>2023</v>
      </c>
      <c r="N8710">
        <f>MONTH(Table1[[#This Row],[order_date]])</f>
        <v>6</v>
      </c>
      <c r="O8710" s="3">
        <f>Table1[[#This Row],[sales]]-Table1[[#This Row],[profit]]</f>
        <v>1214.81</v>
      </c>
      <c r="P8710" s="3">
        <f>Table1[[#This Row],[sales]]*Table1[[#This Row],[quantity]]</f>
        <v>9664.34</v>
      </c>
      <c r="Q8710" s="9">
        <f>Table1[[#This Row],[delivery_date]]-Table1[[#This Row],[order_date]]</f>
        <v>1</v>
      </c>
    </row>
    <row r="8711" spans="1:17" x14ac:dyDescent="0.35">
      <c r="A8711" t="s">
        <v>8742</v>
      </c>
      <c r="B8711" t="s">
        <v>13</v>
      </c>
      <c r="C8711" t="s">
        <v>36</v>
      </c>
      <c r="D8711" s="2">
        <v>895.52</v>
      </c>
      <c r="E8711">
        <v>0.44</v>
      </c>
      <c r="F8711">
        <v>9</v>
      </c>
      <c r="G8711" s="1">
        <v>45144</v>
      </c>
      <c r="H8711" s="1">
        <v>45146</v>
      </c>
      <c r="I8711" t="s">
        <v>15</v>
      </c>
      <c r="J8711" t="s">
        <v>27</v>
      </c>
      <c r="K8711" s="2">
        <v>67.540000000000006</v>
      </c>
      <c r="L8711" t="s">
        <v>34</v>
      </c>
      <c r="M8711">
        <f>YEAR(Table1[[#This Row],[order_date]])</f>
        <v>2023</v>
      </c>
      <c r="N8711">
        <f>MONTH(Table1[[#This Row],[order_date]])</f>
        <v>8</v>
      </c>
      <c r="O8711" s="3">
        <f>Table1[[#This Row],[sales]]-Table1[[#This Row],[profit]]</f>
        <v>827.98</v>
      </c>
      <c r="P8711" s="3">
        <f>Table1[[#This Row],[sales]]*Table1[[#This Row],[quantity]]</f>
        <v>8059.68</v>
      </c>
      <c r="Q8711" s="9">
        <f>Table1[[#This Row],[delivery_date]]-Table1[[#This Row],[order_date]]</f>
        <v>2</v>
      </c>
    </row>
    <row r="8712" spans="1:17" x14ac:dyDescent="0.35">
      <c r="A8712" t="s">
        <v>8743</v>
      </c>
      <c r="B8712" t="s">
        <v>19</v>
      </c>
      <c r="C8712" t="s">
        <v>33</v>
      </c>
      <c r="D8712" s="2">
        <v>2083.09</v>
      </c>
      <c r="E8712">
        <v>0.23</v>
      </c>
      <c r="F8712">
        <v>8</v>
      </c>
      <c r="G8712" s="1">
        <v>45596</v>
      </c>
      <c r="H8712" s="1">
        <v>45601</v>
      </c>
      <c r="I8712" t="s">
        <v>15</v>
      </c>
      <c r="J8712" t="s">
        <v>16</v>
      </c>
      <c r="K8712" s="2">
        <v>322.29000000000002</v>
      </c>
      <c r="L8712" t="s">
        <v>17</v>
      </c>
      <c r="M8712">
        <f>YEAR(Table1[[#This Row],[order_date]])</f>
        <v>2024</v>
      </c>
      <c r="N8712">
        <f>MONTH(Table1[[#This Row],[order_date]])</f>
        <v>10</v>
      </c>
      <c r="O8712" s="3">
        <f>Table1[[#This Row],[sales]]-Table1[[#This Row],[profit]]</f>
        <v>1760.8000000000002</v>
      </c>
      <c r="P8712" s="3">
        <f>Table1[[#This Row],[sales]]*Table1[[#This Row],[quantity]]</f>
        <v>16664.72</v>
      </c>
      <c r="Q8712" s="9">
        <f>Table1[[#This Row],[delivery_date]]-Table1[[#This Row],[order_date]]</f>
        <v>5</v>
      </c>
    </row>
    <row r="8713" spans="1:17" x14ac:dyDescent="0.35">
      <c r="A8713" t="s">
        <v>8744</v>
      </c>
      <c r="B8713" t="s">
        <v>19</v>
      </c>
      <c r="C8713" t="s">
        <v>14</v>
      </c>
      <c r="D8713" s="2">
        <v>4935.5</v>
      </c>
      <c r="E8713">
        <v>0.14000000000000001</v>
      </c>
      <c r="F8713">
        <v>6</v>
      </c>
      <c r="G8713" s="1">
        <v>45597</v>
      </c>
      <c r="H8713" s="1">
        <v>45598</v>
      </c>
      <c r="I8713" t="s">
        <v>15</v>
      </c>
      <c r="J8713" t="s">
        <v>27</v>
      </c>
      <c r="K8713" s="2">
        <v>1346.67</v>
      </c>
      <c r="L8713" t="s">
        <v>34</v>
      </c>
      <c r="M8713">
        <f>YEAR(Table1[[#This Row],[order_date]])</f>
        <v>2024</v>
      </c>
      <c r="N8713">
        <f>MONTH(Table1[[#This Row],[order_date]])</f>
        <v>11</v>
      </c>
      <c r="O8713" s="3">
        <f>Table1[[#This Row],[sales]]-Table1[[#This Row],[profit]]</f>
        <v>3588.83</v>
      </c>
      <c r="P8713" s="3">
        <f>Table1[[#This Row],[sales]]*Table1[[#This Row],[quantity]]</f>
        <v>29613</v>
      </c>
      <c r="Q8713" s="9">
        <f>Table1[[#This Row],[delivery_date]]-Table1[[#This Row],[order_date]]</f>
        <v>1</v>
      </c>
    </row>
    <row r="8714" spans="1:17" x14ac:dyDescent="0.35">
      <c r="A8714" t="s">
        <v>8745</v>
      </c>
      <c r="B8714" t="s">
        <v>19</v>
      </c>
      <c r="C8714" t="s">
        <v>20</v>
      </c>
      <c r="D8714" s="2">
        <v>2234.92</v>
      </c>
      <c r="E8714">
        <v>0.32</v>
      </c>
      <c r="F8714">
        <v>8</v>
      </c>
      <c r="G8714" s="1">
        <v>45220</v>
      </c>
      <c r="H8714" s="1">
        <v>45223</v>
      </c>
      <c r="I8714" t="s">
        <v>15</v>
      </c>
      <c r="J8714" t="s">
        <v>16</v>
      </c>
      <c r="K8714" s="2">
        <v>203.57</v>
      </c>
      <c r="L8714" t="s">
        <v>39</v>
      </c>
      <c r="M8714">
        <f>YEAR(Table1[[#This Row],[order_date]])</f>
        <v>2023</v>
      </c>
      <c r="N8714">
        <f>MONTH(Table1[[#This Row],[order_date]])</f>
        <v>10</v>
      </c>
      <c r="O8714" s="3">
        <f>Table1[[#This Row],[sales]]-Table1[[#This Row],[profit]]</f>
        <v>2031.3500000000001</v>
      </c>
      <c r="P8714" s="3">
        <f>Table1[[#This Row],[sales]]*Table1[[#This Row],[quantity]]</f>
        <v>17879.36</v>
      </c>
      <c r="Q8714" s="9">
        <f>Table1[[#This Row],[delivery_date]]-Table1[[#This Row],[order_date]]</f>
        <v>3</v>
      </c>
    </row>
    <row r="8715" spans="1:17" x14ac:dyDescent="0.35">
      <c r="A8715" t="s">
        <v>8746</v>
      </c>
      <c r="B8715" t="s">
        <v>13</v>
      </c>
      <c r="C8715" t="s">
        <v>36</v>
      </c>
      <c r="D8715" s="2">
        <v>3769.06</v>
      </c>
      <c r="E8715">
        <v>0.11</v>
      </c>
      <c r="F8715">
        <v>5</v>
      </c>
      <c r="G8715" s="1">
        <v>45585</v>
      </c>
      <c r="H8715" s="1">
        <v>45587</v>
      </c>
      <c r="I8715" t="s">
        <v>15</v>
      </c>
      <c r="J8715" t="s">
        <v>22</v>
      </c>
      <c r="K8715" s="2">
        <v>922.63</v>
      </c>
      <c r="L8715" t="s">
        <v>39</v>
      </c>
      <c r="M8715">
        <f>YEAR(Table1[[#This Row],[order_date]])</f>
        <v>2024</v>
      </c>
      <c r="N8715">
        <f>MONTH(Table1[[#This Row],[order_date]])</f>
        <v>10</v>
      </c>
      <c r="O8715" s="3">
        <f>Table1[[#This Row],[sales]]-Table1[[#This Row],[profit]]</f>
        <v>2846.43</v>
      </c>
      <c r="P8715" s="3">
        <f>Table1[[#This Row],[sales]]*Table1[[#This Row],[quantity]]</f>
        <v>18845.3</v>
      </c>
      <c r="Q8715" s="9">
        <f>Table1[[#This Row],[delivery_date]]-Table1[[#This Row],[order_date]]</f>
        <v>2</v>
      </c>
    </row>
    <row r="8716" spans="1:17" x14ac:dyDescent="0.35">
      <c r="A8716" t="s">
        <v>8747</v>
      </c>
      <c r="B8716" t="s">
        <v>13</v>
      </c>
      <c r="C8716" t="s">
        <v>36</v>
      </c>
      <c r="D8716" s="2">
        <v>379.17</v>
      </c>
      <c r="E8716">
        <v>0.44</v>
      </c>
      <c r="F8716">
        <v>9</v>
      </c>
      <c r="G8716" s="1">
        <v>45589</v>
      </c>
      <c r="H8716" s="1">
        <v>45596</v>
      </c>
      <c r="I8716" t="s">
        <v>15</v>
      </c>
      <c r="J8716" t="s">
        <v>27</v>
      </c>
      <c r="K8716" s="2">
        <v>39.71</v>
      </c>
      <c r="L8716" t="s">
        <v>34</v>
      </c>
      <c r="M8716">
        <f>YEAR(Table1[[#This Row],[order_date]])</f>
        <v>2024</v>
      </c>
      <c r="N8716">
        <f>MONTH(Table1[[#This Row],[order_date]])</f>
        <v>10</v>
      </c>
      <c r="O8716" s="3">
        <f>Table1[[#This Row],[sales]]-Table1[[#This Row],[profit]]</f>
        <v>339.46000000000004</v>
      </c>
      <c r="P8716" s="3">
        <f>Table1[[#This Row],[sales]]*Table1[[#This Row],[quantity]]</f>
        <v>3412.53</v>
      </c>
      <c r="Q8716" s="9">
        <f>Table1[[#This Row],[delivery_date]]-Table1[[#This Row],[order_date]]</f>
        <v>7</v>
      </c>
    </row>
    <row r="8717" spans="1:17" x14ac:dyDescent="0.35">
      <c r="A8717" t="s">
        <v>8748</v>
      </c>
      <c r="B8717" t="s">
        <v>25</v>
      </c>
      <c r="C8717" t="s">
        <v>20</v>
      </c>
      <c r="D8717" s="2">
        <v>1956.44</v>
      </c>
      <c r="E8717">
        <v>0.31</v>
      </c>
      <c r="F8717">
        <v>4</v>
      </c>
      <c r="G8717" s="1">
        <v>45360</v>
      </c>
      <c r="H8717" s="1">
        <v>45363</v>
      </c>
      <c r="I8717" t="s">
        <v>31</v>
      </c>
      <c r="J8717" t="s">
        <v>16</v>
      </c>
      <c r="K8717" s="2">
        <v>196.92</v>
      </c>
      <c r="L8717" t="s">
        <v>17</v>
      </c>
      <c r="M8717">
        <f>YEAR(Table1[[#This Row],[order_date]])</f>
        <v>2024</v>
      </c>
      <c r="N8717">
        <f>MONTH(Table1[[#This Row],[order_date]])</f>
        <v>3</v>
      </c>
      <c r="O8717" s="3">
        <f>Table1[[#This Row],[sales]]-Table1[[#This Row],[profit]]</f>
        <v>1759.52</v>
      </c>
      <c r="P8717" s="3">
        <f>Table1[[#This Row],[sales]]*Table1[[#This Row],[quantity]]</f>
        <v>7825.76</v>
      </c>
      <c r="Q8717" s="9">
        <f>Table1[[#This Row],[delivery_date]]-Table1[[#This Row],[order_date]]</f>
        <v>3</v>
      </c>
    </row>
    <row r="8718" spans="1:17" x14ac:dyDescent="0.35">
      <c r="A8718" t="s">
        <v>8749</v>
      </c>
      <c r="B8718" t="s">
        <v>25</v>
      </c>
      <c r="C8718" t="s">
        <v>20</v>
      </c>
      <c r="D8718" s="2">
        <v>2943.58</v>
      </c>
      <c r="E8718">
        <v>7.0000000000000007E-2</v>
      </c>
      <c r="F8718">
        <v>1</v>
      </c>
      <c r="G8718" s="1">
        <v>45100</v>
      </c>
      <c r="H8718" s="1">
        <v>45106</v>
      </c>
      <c r="I8718" t="s">
        <v>31</v>
      </c>
      <c r="J8718" t="s">
        <v>16</v>
      </c>
      <c r="K8718" s="2">
        <v>158.18</v>
      </c>
      <c r="L8718" t="s">
        <v>23</v>
      </c>
      <c r="M8718">
        <f>YEAR(Table1[[#This Row],[order_date]])</f>
        <v>2023</v>
      </c>
      <c r="N8718">
        <f>MONTH(Table1[[#This Row],[order_date]])</f>
        <v>6</v>
      </c>
      <c r="O8718" s="3">
        <f>Table1[[#This Row],[sales]]-Table1[[#This Row],[profit]]</f>
        <v>2785.4</v>
      </c>
      <c r="P8718" s="3">
        <f>Table1[[#This Row],[sales]]*Table1[[#This Row],[quantity]]</f>
        <v>2943.58</v>
      </c>
      <c r="Q8718" s="9">
        <f>Table1[[#This Row],[delivery_date]]-Table1[[#This Row],[order_date]]</f>
        <v>6</v>
      </c>
    </row>
    <row r="8719" spans="1:17" x14ac:dyDescent="0.35">
      <c r="A8719" t="s">
        <v>8750</v>
      </c>
      <c r="B8719" t="s">
        <v>41</v>
      </c>
      <c r="C8719" t="s">
        <v>33</v>
      </c>
      <c r="D8719" s="2">
        <v>3780.86</v>
      </c>
      <c r="E8719">
        <v>0.28999999999999998</v>
      </c>
      <c r="F8719">
        <v>8</v>
      </c>
      <c r="G8719" s="1">
        <v>45128</v>
      </c>
      <c r="H8719" s="1">
        <v>45130</v>
      </c>
      <c r="I8719" t="s">
        <v>31</v>
      </c>
      <c r="J8719" t="s">
        <v>22</v>
      </c>
      <c r="K8719" s="2">
        <v>822.08</v>
      </c>
      <c r="L8719" t="s">
        <v>23</v>
      </c>
      <c r="M8719">
        <f>YEAR(Table1[[#This Row],[order_date]])</f>
        <v>2023</v>
      </c>
      <c r="N8719">
        <f>MONTH(Table1[[#This Row],[order_date]])</f>
        <v>7</v>
      </c>
      <c r="O8719" s="3">
        <f>Table1[[#This Row],[sales]]-Table1[[#This Row],[profit]]</f>
        <v>2958.78</v>
      </c>
      <c r="P8719" s="3">
        <f>Table1[[#This Row],[sales]]*Table1[[#This Row],[quantity]]</f>
        <v>30246.880000000001</v>
      </c>
      <c r="Q8719" s="9">
        <f>Table1[[#This Row],[delivery_date]]-Table1[[#This Row],[order_date]]</f>
        <v>2</v>
      </c>
    </row>
    <row r="8720" spans="1:17" x14ac:dyDescent="0.35">
      <c r="A8720" t="s">
        <v>8751</v>
      </c>
      <c r="B8720" t="s">
        <v>25</v>
      </c>
      <c r="C8720" t="s">
        <v>36</v>
      </c>
      <c r="D8720" s="2">
        <v>2689.08</v>
      </c>
      <c r="E8720">
        <v>0.26</v>
      </c>
      <c r="F8720">
        <v>5</v>
      </c>
      <c r="G8720" s="1">
        <v>45517</v>
      </c>
      <c r="H8720" s="1">
        <v>45520</v>
      </c>
      <c r="I8720" t="s">
        <v>21</v>
      </c>
      <c r="J8720" t="s">
        <v>27</v>
      </c>
      <c r="K8720" s="2">
        <v>394.54</v>
      </c>
      <c r="L8720" t="s">
        <v>48</v>
      </c>
      <c r="M8720">
        <f>YEAR(Table1[[#This Row],[order_date]])</f>
        <v>2024</v>
      </c>
      <c r="N8720">
        <f>MONTH(Table1[[#This Row],[order_date]])</f>
        <v>8</v>
      </c>
      <c r="O8720" s="3">
        <f>Table1[[#This Row],[sales]]-Table1[[#This Row],[profit]]</f>
        <v>2294.54</v>
      </c>
      <c r="P8720" s="3">
        <f>Table1[[#This Row],[sales]]*Table1[[#This Row],[quantity]]</f>
        <v>13445.4</v>
      </c>
      <c r="Q8720" s="9">
        <f>Table1[[#This Row],[delivery_date]]-Table1[[#This Row],[order_date]]</f>
        <v>3</v>
      </c>
    </row>
    <row r="8721" spans="1:17" x14ac:dyDescent="0.35">
      <c r="A8721" t="s">
        <v>8752</v>
      </c>
      <c r="B8721" t="s">
        <v>41</v>
      </c>
      <c r="C8721" t="s">
        <v>36</v>
      </c>
      <c r="D8721" s="2">
        <v>2624.95</v>
      </c>
      <c r="E8721">
        <v>0.24</v>
      </c>
      <c r="F8721">
        <v>9</v>
      </c>
      <c r="G8721" s="1">
        <v>45327</v>
      </c>
      <c r="H8721" s="1">
        <v>45334</v>
      </c>
      <c r="I8721" t="s">
        <v>31</v>
      </c>
      <c r="J8721" t="s">
        <v>22</v>
      </c>
      <c r="K8721" s="2">
        <v>770.26</v>
      </c>
      <c r="L8721" t="s">
        <v>23</v>
      </c>
      <c r="M8721">
        <f>YEAR(Table1[[#This Row],[order_date]])</f>
        <v>2024</v>
      </c>
      <c r="N8721">
        <f>MONTH(Table1[[#This Row],[order_date]])</f>
        <v>2</v>
      </c>
      <c r="O8721" s="3">
        <f>Table1[[#This Row],[sales]]-Table1[[#This Row],[profit]]</f>
        <v>1854.6899999999998</v>
      </c>
      <c r="P8721" s="3">
        <f>Table1[[#This Row],[sales]]*Table1[[#This Row],[quantity]]</f>
        <v>23624.55</v>
      </c>
      <c r="Q8721" s="9">
        <f>Table1[[#This Row],[delivery_date]]-Table1[[#This Row],[order_date]]</f>
        <v>7</v>
      </c>
    </row>
    <row r="8722" spans="1:17" x14ac:dyDescent="0.35">
      <c r="A8722" t="s">
        <v>8753</v>
      </c>
      <c r="B8722" t="s">
        <v>19</v>
      </c>
      <c r="C8722" t="s">
        <v>26</v>
      </c>
      <c r="D8722" s="2">
        <v>3843.14</v>
      </c>
      <c r="E8722">
        <v>0.18</v>
      </c>
      <c r="F8722">
        <v>3</v>
      </c>
      <c r="G8722" s="1">
        <v>45362</v>
      </c>
      <c r="H8722" s="1">
        <v>45367</v>
      </c>
      <c r="I8722" t="s">
        <v>15</v>
      </c>
      <c r="J8722" t="s">
        <v>27</v>
      </c>
      <c r="K8722" s="2">
        <v>241.79</v>
      </c>
      <c r="L8722" t="s">
        <v>34</v>
      </c>
      <c r="M8722">
        <f>YEAR(Table1[[#This Row],[order_date]])</f>
        <v>2024</v>
      </c>
      <c r="N8722">
        <f>MONTH(Table1[[#This Row],[order_date]])</f>
        <v>3</v>
      </c>
      <c r="O8722" s="3">
        <f>Table1[[#This Row],[sales]]-Table1[[#This Row],[profit]]</f>
        <v>3601.35</v>
      </c>
      <c r="P8722" s="3">
        <f>Table1[[#This Row],[sales]]*Table1[[#This Row],[quantity]]</f>
        <v>11529.42</v>
      </c>
      <c r="Q8722" s="9">
        <f>Table1[[#This Row],[delivery_date]]-Table1[[#This Row],[order_date]]</f>
        <v>5</v>
      </c>
    </row>
    <row r="8723" spans="1:17" x14ac:dyDescent="0.35">
      <c r="A8723" t="s">
        <v>8754</v>
      </c>
      <c r="B8723" t="s">
        <v>25</v>
      </c>
      <c r="C8723" t="s">
        <v>33</v>
      </c>
      <c r="D8723" s="2">
        <v>1635.11</v>
      </c>
      <c r="E8723">
        <v>0.24</v>
      </c>
      <c r="F8723">
        <v>9</v>
      </c>
      <c r="G8723" s="1">
        <v>45195</v>
      </c>
      <c r="H8723" s="1">
        <v>45200</v>
      </c>
      <c r="I8723" t="s">
        <v>15</v>
      </c>
      <c r="J8723" t="s">
        <v>27</v>
      </c>
      <c r="K8723" s="2">
        <v>108.71</v>
      </c>
      <c r="L8723" t="s">
        <v>28</v>
      </c>
      <c r="M8723">
        <f>YEAR(Table1[[#This Row],[order_date]])</f>
        <v>2023</v>
      </c>
      <c r="N8723">
        <f>MONTH(Table1[[#This Row],[order_date]])</f>
        <v>9</v>
      </c>
      <c r="O8723" s="3">
        <f>Table1[[#This Row],[sales]]-Table1[[#This Row],[profit]]</f>
        <v>1526.3999999999999</v>
      </c>
      <c r="P8723" s="3">
        <f>Table1[[#This Row],[sales]]*Table1[[#This Row],[quantity]]</f>
        <v>14715.99</v>
      </c>
      <c r="Q8723" s="9">
        <f>Table1[[#This Row],[delivery_date]]-Table1[[#This Row],[order_date]]</f>
        <v>5</v>
      </c>
    </row>
    <row r="8724" spans="1:17" x14ac:dyDescent="0.35">
      <c r="A8724" t="s">
        <v>8755</v>
      </c>
      <c r="B8724" t="s">
        <v>13</v>
      </c>
      <c r="C8724" t="s">
        <v>20</v>
      </c>
      <c r="D8724" s="2">
        <v>543.99</v>
      </c>
      <c r="E8724">
        <v>0.28999999999999998</v>
      </c>
      <c r="F8724">
        <v>8</v>
      </c>
      <c r="G8724" s="1">
        <v>45262</v>
      </c>
      <c r="H8724" s="1">
        <v>45269</v>
      </c>
      <c r="I8724" t="s">
        <v>31</v>
      </c>
      <c r="J8724" t="s">
        <v>22</v>
      </c>
      <c r="K8724" s="2">
        <v>65.88</v>
      </c>
      <c r="L8724" t="s">
        <v>39</v>
      </c>
      <c r="M8724">
        <f>YEAR(Table1[[#This Row],[order_date]])</f>
        <v>2023</v>
      </c>
      <c r="N8724">
        <f>MONTH(Table1[[#This Row],[order_date]])</f>
        <v>12</v>
      </c>
      <c r="O8724" s="3">
        <f>Table1[[#This Row],[sales]]-Table1[[#This Row],[profit]]</f>
        <v>478.11</v>
      </c>
      <c r="P8724" s="3">
        <f>Table1[[#This Row],[sales]]*Table1[[#This Row],[quantity]]</f>
        <v>4351.92</v>
      </c>
      <c r="Q8724" s="9">
        <f>Table1[[#This Row],[delivery_date]]-Table1[[#This Row],[order_date]]</f>
        <v>7</v>
      </c>
    </row>
    <row r="8725" spans="1:17" x14ac:dyDescent="0.35">
      <c r="A8725" t="s">
        <v>8756</v>
      </c>
      <c r="B8725" t="s">
        <v>25</v>
      </c>
      <c r="C8725" t="s">
        <v>20</v>
      </c>
      <c r="D8725" s="2">
        <v>1801.04</v>
      </c>
      <c r="E8725">
        <v>0.37</v>
      </c>
      <c r="F8725">
        <v>6</v>
      </c>
      <c r="G8725" s="1">
        <v>45413</v>
      </c>
      <c r="H8725" s="1">
        <v>45416</v>
      </c>
      <c r="I8725" t="s">
        <v>15</v>
      </c>
      <c r="J8725" t="s">
        <v>16</v>
      </c>
      <c r="K8725" s="2">
        <v>332.19</v>
      </c>
      <c r="L8725" t="s">
        <v>28</v>
      </c>
      <c r="M8725">
        <f>YEAR(Table1[[#This Row],[order_date]])</f>
        <v>2024</v>
      </c>
      <c r="N8725">
        <f>MONTH(Table1[[#This Row],[order_date]])</f>
        <v>5</v>
      </c>
      <c r="O8725" s="3">
        <f>Table1[[#This Row],[sales]]-Table1[[#This Row],[profit]]</f>
        <v>1468.85</v>
      </c>
      <c r="P8725" s="3">
        <f>Table1[[#This Row],[sales]]*Table1[[#This Row],[quantity]]</f>
        <v>10806.24</v>
      </c>
      <c r="Q8725" s="9">
        <f>Table1[[#This Row],[delivery_date]]-Table1[[#This Row],[order_date]]</f>
        <v>3</v>
      </c>
    </row>
    <row r="8726" spans="1:17" x14ac:dyDescent="0.35">
      <c r="A8726" t="s">
        <v>8757</v>
      </c>
      <c r="B8726" t="s">
        <v>41</v>
      </c>
      <c r="C8726" t="s">
        <v>14</v>
      </c>
      <c r="D8726" s="2">
        <v>879.08</v>
      </c>
      <c r="E8726">
        <v>0.46</v>
      </c>
      <c r="F8726">
        <v>8</v>
      </c>
      <c r="G8726" s="1">
        <v>45540</v>
      </c>
      <c r="H8726" s="1">
        <v>45543</v>
      </c>
      <c r="I8726" t="s">
        <v>21</v>
      </c>
      <c r="J8726" t="s">
        <v>22</v>
      </c>
      <c r="K8726" s="2">
        <v>208.44</v>
      </c>
      <c r="L8726" t="s">
        <v>17</v>
      </c>
      <c r="M8726">
        <f>YEAR(Table1[[#This Row],[order_date]])</f>
        <v>2024</v>
      </c>
      <c r="N8726">
        <f>MONTH(Table1[[#This Row],[order_date]])</f>
        <v>9</v>
      </c>
      <c r="O8726" s="3">
        <f>Table1[[#This Row],[sales]]-Table1[[#This Row],[profit]]</f>
        <v>670.6400000000001</v>
      </c>
      <c r="P8726" s="3">
        <f>Table1[[#This Row],[sales]]*Table1[[#This Row],[quantity]]</f>
        <v>7032.64</v>
      </c>
      <c r="Q8726" s="9">
        <f>Table1[[#This Row],[delivery_date]]-Table1[[#This Row],[order_date]]</f>
        <v>3</v>
      </c>
    </row>
    <row r="8727" spans="1:17" x14ac:dyDescent="0.35">
      <c r="A8727" t="s">
        <v>8758</v>
      </c>
      <c r="B8727" t="s">
        <v>25</v>
      </c>
      <c r="C8727" t="s">
        <v>20</v>
      </c>
      <c r="D8727" s="2">
        <v>4833.13</v>
      </c>
      <c r="E8727">
        <v>0.02</v>
      </c>
      <c r="F8727">
        <v>8</v>
      </c>
      <c r="G8727" s="1">
        <v>45035</v>
      </c>
      <c r="H8727" s="1">
        <v>45042</v>
      </c>
      <c r="I8727" t="s">
        <v>31</v>
      </c>
      <c r="J8727" t="s">
        <v>22</v>
      </c>
      <c r="K8727" s="2">
        <v>607.79</v>
      </c>
      <c r="L8727" t="s">
        <v>23</v>
      </c>
      <c r="M8727">
        <f>YEAR(Table1[[#This Row],[order_date]])</f>
        <v>2023</v>
      </c>
      <c r="N8727">
        <f>MONTH(Table1[[#This Row],[order_date]])</f>
        <v>4</v>
      </c>
      <c r="O8727" s="3">
        <f>Table1[[#This Row],[sales]]-Table1[[#This Row],[profit]]</f>
        <v>4225.34</v>
      </c>
      <c r="P8727" s="3">
        <f>Table1[[#This Row],[sales]]*Table1[[#This Row],[quantity]]</f>
        <v>38665.040000000001</v>
      </c>
      <c r="Q8727" s="9">
        <f>Table1[[#This Row],[delivery_date]]-Table1[[#This Row],[order_date]]</f>
        <v>7</v>
      </c>
    </row>
    <row r="8728" spans="1:17" x14ac:dyDescent="0.35">
      <c r="A8728" t="s">
        <v>8759</v>
      </c>
      <c r="B8728" t="s">
        <v>19</v>
      </c>
      <c r="C8728" t="s">
        <v>36</v>
      </c>
      <c r="D8728" s="2">
        <v>2929.81</v>
      </c>
      <c r="E8728">
        <v>0.28000000000000003</v>
      </c>
      <c r="F8728">
        <v>7</v>
      </c>
      <c r="G8728" s="1">
        <v>45482</v>
      </c>
      <c r="H8728" s="1">
        <v>45486</v>
      </c>
      <c r="I8728" t="s">
        <v>21</v>
      </c>
      <c r="J8728" t="s">
        <v>16</v>
      </c>
      <c r="K8728" s="2">
        <v>390.8</v>
      </c>
      <c r="L8728" t="s">
        <v>48</v>
      </c>
      <c r="M8728">
        <f>YEAR(Table1[[#This Row],[order_date]])</f>
        <v>2024</v>
      </c>
      <c r="N8728">
        <f>MONTH(Table1[[#This Row],[order_date]])</f>
        <v>7</v>
      </c>
      <c r="O8728" s="3">
        <f>Table1[[#This Row],[sales]]-Table1[[#This Row],[profit]]</f>
        <v>2539.0099999999998</v>
      </c>
      <c r="P8728" s="3">
        <f>Table1[[#This Row],[sales]]*Table1[[#This Row],[quantity]]</f>
        <v>20508.669999999998</v>
      </c>
      <c r="Q8728" s="9">
        <f>Table1[[#This Row],[delivery_date]]-Table1[[#This Row],[order_date]]</f>
        <v>4</v>
      </c>
    </row>
    <row r="8729" spans="1:17" x14ac:dyDescent="0.35">
      <c r="A8729" t="s">
        <v>8760</v>
      </c>
      <c r="B8729" t="s">
        <v>13</v>
      </c>
      <c r="C8729" t="s">
        <v>20</v>
      </c>
      <c r="D8729" s="2">
        <v>2288.34</v>
      </c>
      <c r="E8729">
        <v>0.38</v>
      </c>
      <c r="F8729">
        <v>7</v>
      </c>
      <c r="G8729" s="1">
        <v>45453</v>
      </c>
      <c r="H8729" s="1">
        <v>45460</v>
      </c>
      <c r="I8729" t="s">
        <v>31</v>
      </c>
      <c r="J8729" t="s">
        <v>27</v>
      </c>
      <c r="K8729" s="2">
        <v>525.94000000000005</v>
      </c>
      <c r="L8729" t="s">
        <v>17</v>
      </c>
      <c r="M8729">
        <f>YEAR(Table1[[#This Row],[order_date]])</f>
        <v>2024</v>
      </c>
      <c r="N8729">
        <f>MONTH(Table1[[#This Row],[order_date]])</f>
        <v>6</v>
      </c>
      <c r="O8729" s="3">
        <f>Table1[[#This Row],[sales]]-Table1[[#This Row],[profit]]</f>
        <v>1762.4</v>
      </c>
      <c r="P8729" s="3">
        <f>Table1[[#This Row],[sales]]*Table1[[#This Row],[quantity]]</f>
        <v>16018.380000000001</v>
      </c>
      <c r="Q8729" s="9">
        <f>Table1[[#This Row],[delivery_date]]-Table1[[#This Row],[order_date]]</f>
        <v>7</v>
      </c>
    </row>
    <row r="8730" spans="1:17" x14ac:dyDescent="0.35">
      <c r="A8730" t="s">
        <v>8761</v>
      </c>
      <c r="B8730" t="s">
        <v>41</v>
      </c>
      <c r="C8730" t="s">
        <v>36</v>
      </c>
      <c r="D8730" s="2">
        <v>4569.05</v>
      </c>
      <c r="E8730">
        <v>0.06</v>
      </c>
      <c r="F8730">
        <v>3</v>
      </c>
      <c r="G8730" s="1">
        <v>45442</v>
      </c>
      <c r="H8730" s="1">
        <v>45444</v>
      </c>
      <c r="I8730" t="s">
        <v>15</v>
      </c>
      <c r="J8730" t="s">
        <v>27</v>
      </c>
      <c r="K8730" s="2">
        <v>650.84</v>
      </c>
      <c r="L8730" t="s">
        <v>48</v>
      </c>
      <c r="M8730">
        <f>YEAR(Table1[[#This Row],[order_date]])</f>
        <v>2024</v>
      </c>
      <c r="N8730">
        <f>MONTH(Table1[[#This Row],[order_date]])</f>
        <v>5</v>
      </c>
      <c r="O8730" s="3">
        <f>Table1[[#This Row],[sales]]-Table1[[#This Row],[profit]]</f>
        <v>3918.21</v>
      </c>
      <c r="P8730" s="3">
        <f>Table1[[#This Row],[sales]]*Table1[[#This Row],[quantity]]</f>
        <v>13707.150000000001</v>
      </c>
      <c r="Q8730" s="9">
        <f>Table1[[#This Row],[delivery_date]]-Table1[[#This Row],[order_date]]</f>
        <v>2</v>
      </c>
    </row>
    <row r="8731" spans="1:17" x14ac:dyDescent="0.35">
      <c r="A8731" t="s">
        <v>8762</v>
      </c>
      <c r="B8731" t="s">
        <v>13</v>
      </c>
      <c r="C8731" t="s">
        <v>36</v>
      </c>
      <c r="D8731" s="2">
        <v>4511.7700000000004</v>
      </c>
      <c r="E8731">
        <v>0.46</v>
      </c>
      <c r="F8731">
        <v>7</v>
      </c>
      <c r="G8731" s="1">
        <v>45162</v>
      </c>
      <c r="H8731" s="1">
        <v>45166</v>
      </c>
      <c r="I8731" t="s">
        <v>21</v>
      </c>
      <c r="J8731" t="s">
        <v>22</v>
      </c>
      <c r="K8731" s="2">
        <v>961.64</v>
      </c>
      <c r="L8731" t="s">
        <v>39</v>
      </c>
      <c r="M8731">
        <f>YEAR(Table1[[#This Row],[order_date]])</f>
        <v>2023</v>
      </c>
      <c r="N8731">
        <f>MONTH(Table1[[#This Row],[order_date]])</f>
        <v>8</v>
      </c>
      <c r="O8731" s="3">
        <f>Table1[[#This Row],[sales]]-Table1[[#This Row],[profit]]</f>
        <v>3550.1300000000006</v>
      </c>
      <c r="P8731" s="3">
        <f>Table1[[#This Row],[sales]]*Table1[[#This Row],[quantity]]</f>
        <v>31582.390000000003</v>
      </c>
      <c r="Q8731" s="9">
        <f>Table1[[#This Row],[delivery_date]]-Table1[[#This Row],[order_date]]</f>
        <v>4</v>
      </c>
    </row>
    <row r="8732" spans="1:17" x14ac:dyDescent="0.35">
      <c r="A8732" t="s">
        <v>8763</v>
      </c>
      <c r="B8732" t="s">
        <v>13</v>
      </c>
      <c r="C8732" t="s">
        <v>33</v>
      </c>
      <c r="D8732" s="2">
        <v>2136.92</v>
      </c>
      <c r="E8732">
        <v>0.12</v>
      </c>
      <c r="F8732">
        <v>3</v>
      </c>
      <c r="G8732" s="1">
        <v>45490</v>
      </c>
      <c r="H8732" s="1">
        <v>45497</v>
      </c>
      <c r="I8732" t="s">
        <v>15</v>
      </c>
      <c r="J8732" t="s">
        <v>22</v>
      </c>
      <c r="K8732" s="2">
        <v>274.7</v>
      </c>
      <c r="L8732" t="s">
        <v>28</v>
      </c>
      <c r="M8732">
        <f>YEAR(Table1[[#This Row],[order_date]])</f>
        <v>2024</v>
      </c>
      <c r="N8732">
        <f>MONTH(Table1[[#This Row],[order_date]])</f>
        <v>7</v>
      </c>
      <c r="O8732" s="3">
        <f>Table1[[#This Row],[sales]]-Table1[[#This Row],[profit]]</f>
        <v>1862.22</v>
      </c>
      <c r="P8732" s="3">
        <f>Table1[[#This Row],[sales]]*Table1[[#This Row],[quantity]]</f>
        <v>6410.76</v>
      </c>
      <c r="Q8732" s="9">
        <f>Table1[[#This Row],[delivery_date]]-Table1[[#This Row],[order_date]]</f>
        <v>7</v>
      </c>
    </row>
    <row r="8733" spans="1:17" x14ac:dyDescent="0.35">
      <c r="A8733" t="s">
        <v>8764</v>
      </c>
      <c r="B8733" t="s">
        <v>41</v>
      </c>
      <c r="C8733" t="s">
        <v>20</v>
      </c>
      <c r="D8733" s="2">
        <v>4386.16</v>
      </c>
      <c r="E8733">
        <v>0.42</v>
      </c>
      <c r="F8733">
        <v>9</v>
      </c>
      <c r="G8733" s="1">
        <v>45128</v>
      </c>
      <c r="H8733" s="1">
        <v>45131</v>
      </c>
      <c r="I8733" t="s">
        <v>31</v>
      </c>
      <c r="J8733" t="s">
        <v>16</v>
      </c>
      <c r="K8733" s="2">
        <v>1306.69</v>
      </c>
      <c r="L8733" t="s">
        <v>39</v>
      </c>
      <c r="M8733">
        <f>YEAR(Table1[[#This Row],[order_date]])</f>
        <v>2023</v>
      </c>
      <c r="N8733">
        <f>MONTH(Table1[[#This Row],[order_date]])</f>
        <v>7</v>
      </c>
      <c r="O8733" s="3">
        <f>Table1[[#This Row],[sales]]-Table1[[#This Row],[profit]]</f>
        <v>3079.47</v>
      </c>
      <c r="P8733" s="3">
        <f>Table1[[#This Row],[sales]]*Table1[[#This Row],[quantity]]</f>
        <v>39475.440000000002</v>
      </c>
      <c r="Q8733" s="9">
        <f>Table1[[#This Row],[delivery_date]]-Table1[[#This Row],[order_date]]</f>
        <v>3</v>
      </c>
    </row>
    <row r="8734" spans="1:17" x14ac:dyDescent="0.35">
      <c r="A8734" t="s">
        <v>8765</v>
      </c>
      <c r="B8734" t="s">
        <v>13</v>
      </c>
      <c r="C8734" t="s">
        <v>33</v>
      </c>
      <c r="D8734" s="2">
        <v>413.73</v>
      </c>
      <c r="E8734">
        <v>0.33</v>
      </c>
      <c r="F8734">
        <v>5</v>
      </c>
      <c r="G8734" s="1">
        <v>45484</v>
      </c>
      <c r="H8734" s="1">
        <v>45489</v>
      </c>
      <c r="I8734" t="s">
        <v>15</v>
      </c>
      <c r="J8734" t="s">
        <v>22</v>
      </c>
      <c r="K8734" s="2">
        <v>115.5</v>
      </c>
      <c r="L8734" t="s">
        <v>23</v>
      </c>
      <c r="M8734">
        <f>YEAR(Table1[[#This Row],[order_date]])</f>
        <v>2024</v>
      </c>
      <c r="N8734">
        <f>MONTH(Table1[[#This Row],[order_date]])</f>
        <v>7</v>
      </c>
      <c r="O8734" s="3">
        <f>Table1[[#This Row],[sales]]-Table1[[#This Row],[profit]]</f>
        <v>298.23</v>
      </c>
      <c r="P8734" s="3">
        <f>Table1[[#This Row],[sales]]*Table1[[#This Row],[quantity]]</f>
        <v>2068.65</v>
      </c>
      <c r="Q8734" s="9">
        <f>Table1[[#This Row],[delivery_date]]-Table1[[#This Row],[order_date]]</f>
        <v>5</v>
      </c>
    </row>
    <row r="8735" spans="1:17" x14ac:dyDescent="0.35">
      <c r="A8735" t="s">
        <v>8766</v>
      </c>
      <c r="B8735" t="s">
        <v>13</v>
      </c>
      <c r="C8735" t="s">
        <v>36</v>
      </c>
      <c r="D8735" s="2">
        <v>4440.0200000000004</v>
      </c>
      <c r="E8735">
        <v>0.28000000000000003</v>
      </c>
      <c r="F8735">
        <v>8</v>
      </c>
      <c r="G8735" s="1">
        <v>45497</v>
      </c>
      <c r="H8735" s="1">
        <v>45499</v>
      </c>
      <c r="I8735" t="s">
        <v>21</v>
      </c>
      <c r="J8735" t="s">
        <v>22</v>
      </c>
      <c r="K8735" s="2">
        <v>873.2</v>
      </c>
      <c r="L8735" t="s">
        <v>17</v>
      </c>
      <c r="M8735">
        <f>YEAR(Table1[[#This Row],[order_date]])</f>
        <v>2024</v>
      </c>
      <c r="N8735">
        <f>MONTH(Table1[[#This Row],[order_date]])</f>
        <v>7</v>
      </c>
      <c r="O8735" s="3">
        <f>Table1[[#This Row],[sales]]-Table1[[#This Row],[profit]]</f>
        <v>3566.8200000000006</v>
      </c>
      <c r="P8735" s="3">
        <f>Table1[[#This Row],[sales]]*Table1[[#This Row],[quantity]]</f>
        <v>35520.160000000003</v>
      </c>
      <c r="Q8735" s="9">
        <f>Table1[[#This Row],[delivery_date]]-Table1[[#This Row],[order_date]]</f>
        <v>2</v>
      </c>
    </row>
    <row r="8736" spans="1:17" x14ac:dyDescent="0.35">
      <c r="A8736" t="s">
        <v>8767</v>
      </c>
      <c r="B8736" t="s">
        <v>25</v>
      </c>
      <c r="C8736" t="s">
        <v>20</v>
      </c>
      <c r="D8736" s="2">
        <v>1621.86</v>
      </c>
      <c r="E8736">
        <v>0.43</v>
      </c>
      <c r="F8736">
        <v>3</v>
      </c>
      <c r="G8736" s="1">
        <v>45100</v>
      </c>
      <c r="H8736" s="1">
        <v>45105</v>
      </c>
      <c r="I8736" t="s">
        <v>31</v>
      </c>
      <c r="J8736" t="s">
        <v>27</v>
      </c>
      <c r="K8736" s="2">
        <v>470.71</v>
      </c>
      <c r="L8736" t="s">
        <v>34</v>
      </c>
      <c r="M8736">
        <f>YEAR(Table1[[#This Row],[order_date]])</f>
        <v>2023</v>
      </c>
      <c r="N8736">
        <f>MONTH(Table1[[#This Row],[order_date]])</f>
        <v>6</v>
      </c>
      <c r="O8736" s="3">
        <f>Table1[[#This Row],[sales]]-Table1[[#This Row],[profit]]</f>
        <v>1151.1499999999999</v>
      </c>
      <c r="P8736" s="3">
        <f>Table1[[#This Row],[sales]]*Table1[[#This Row],[quantity]]</f>
        <v>4865.58</v>
      </c>
      <c r="Q8736" s="9">
        <f>Table1[[#This Row],[delivery_date]]-Table1[[#This Row],[order_date]]</f>
        <v>5</v>
      </c>
    </row>
    <row r="8737" spans="1:17" x14ac:dyDescent="0.35">
      <c r="A8737" t="s">
        <v>8768</v>
      </c>
      <c r="B8737" t="s">
        <v>13</v>
      </c>
      <c r="C8737" t="s">
        <v>20</v>
      </c>
      <c r="D8737" s="2">
        <v>2869.1</v>
      </c>
      <c r="E8737">
        <v>0.48</v>
      </c>
      <c r="F8737">
        <v>3</v>
      </c>
      <c r="G8737" s="1">
        <v>45470</v>
      </c>
      <c r="H8737" s="1">
        <v>45473</v>
      </c>
      <c r="I8737" t="s">
        <v>31</v>
      </c>
      <c r="J8737" t="s">
        <v>22</v>
      </c>
      <c r="K8737" s="2">
        <v>546.41</v>
      </c>
      <c r="L8737" t="s">
        <v>48</v>
      </c>
      <c r="M8737">
        <f>YEAR(Table1[[#This Row],[order_date]])</f>
        <v>2024</v>
      </c>
      <c r="N8737">
        <f>MONTH(Table1[[#This Row],[order_date]])</f>
        <v>6</v>
      </c>
      <c r="O8737" s="3">
        <f>Table1[[#This Row],[sales]]-Table1[[#This Row],[profit]]</f>
        <v>2322.69</v>
      </c>
      <c r="P8737" s="3">
        <f>Table1[[#This Row],[sales]]*Table1[[#This Row],[quantity]]</f>
        <v>8607.2999999999993</v>
      </c>
      <c r="Q8737" s="9">
        <f>Table1[[#This Row],[delivery_date]]-Table1[[#This Row],[order_date]]</f>
        <v>3</v>
      </c>
    </row>
    <row r="8738" spans="1:17" x14ac:dyDescent="0.35">
      <c r="A8738" t="s">
        <v>8769</v>
      </c>
      <c r="B8738" t="s">
        <v>13</v>
      </c>
      <c r="C8738" t="s">
        <v>33</v>
      </c>
      <c r="D8738" s="2">
        <v>1421.47</v>
      </c>
      <c r="E8738">
        <v>0.5</v>
      </c>
      <c r="F8738">
        <v>3</v>
      </c>
      <c r="G8738" s="1">
        <v>45075</v>
      </c>
      <c r="H8738" s="1">
        <v>45082</v>
      </c>
      <c r="I8738" t="s">
        <v>15</v>
      </c>
      <c r="J8738" t="s">
        <v>27</v>
      </c>
      <c r="K8738" s="2">
        <v>373.54</v>
      </c>
      <c r="L8738" t="s">
        <v>34</v>
      </c>
      <c r="M8738">
        <f>YEAR(Table1[[#This Row],[order_date]])</f>
        <v>2023</v>
      </c>
      <c r="N8738">
        <f>MONTH(Table1[[#This Row],[order_date]])</f>
        <v>5</v>
      </c>
      <c r="O8738" s="3">
        <f>Table1[[#This Row],[sales]]-Table1[[#This Row],[profit]]</f>
        <v>1047.93</v>
      </c>
      <c r="P8738" s="3">
        <f>Table1[[#This Row],[sales]]*Table1[[#This Row],[quantity]]</f>
        <v>4264.41</v>
      </c>
      <c r="Q8738" s="9">
        <f>Table1[[#This Row],[delivery_date]]-Table1[[#This Row],[order_date]]</f>
        <v>7</v>
      </c>
    </row>
    <row r="8739" spans="1:17" x14ac:dyDescent="0.35">
      <c r="A8739" t="s">
        <v>8770</v>
      </c>
      <c r="B8739" t="s">
        <v>13</v>
      </c>
      <c r="C8739" t="s">
        <v>33</v>
      </c>
      <c r="D8739" s="2">
        <v>4925.5200000000004</v>
      </c>
      <c r="E8739">
        <v>0.34</v>
      </c>
      <c r="F8739">
        <v>8</v>
      </c>
      <c r="G8739" s="1">
        <v>45211</v>
      </c>
      <c r="H8739" s="1">
        <v>45218</v>
      </c>
      <c r="I8739" t="s">
        <v>15</v>
      </c>
      <c r="J8739" t="s">
        <v>22</v>
      </c>
      <c r="K8739" s="2">
        <v>1419.32</v>
      </c>
      <c r="L8739" t="s">
        <v>39</v>
      </c>
      <c r="M8739">
        <f>YEAR(Table1[[#This Row],[order_date]])</f>
        <v>2023</v>
      </c>
      <c r="N8739">
        <f>MONTH(Table1[[#This Row],[order_date]])</f>
        <v>10</v>
      </c>
      <c r="O8739" s="3">
        <f>Table1[[#This Row],[sales]]-Table1[[#This Row],[profit]]</f>
        <v>3506.2000000000007</v>
      </c>
      <c r="P8739" s="3">
        <f>Table1[[#This Row],[sales]]*Table1[[#This Row],[quantity]]</f>
        <v>39404.160000000003</v>
      </c>
      <c r="Q8739" s="9">
        <f>Table1[[#This Row],[delivery_date]]-Table1[[#This Row],[order_date]]</f>
        <v>7</v>
      </c>
    </row>
    <row r="8740" spans="1:17" x14ac:dyDescent="0.35">
      <c r="A8740" t="s">
        <v>8771</v>
      </c>
      <c r="B8740" t="s">
        <v>13</v>
      </c>
      <c r="C8740" t="s">
        <v>36</v>
      </c>
      <c r="D8740" s="2">
        <v>451.72</v>
      </c>
      <c r="E8740">
        <v>0.17</v>
      </c>
      <c r="F8740">
        <v>9</v>
      </c>
      <c r="G8740" s="1">
        <v>45559</v>
      </c>
      <c r="H8740" s="1">
        <v>45563</v>
      </c>
      <c r="I8740" t="s">
        <v>21</v>
      </c>
      <c r="J8740" t="s">
        <v>16</v>
      </c>
      <c r="K8740" s="2">
        <v>132.79</v>
      </c>
      <c r="L8740" t="s">
        <v>48</v>
      </c>
      <c r="M8740">
        <f>YEAR(Table1[[#This Row],[order_date]])</f>
        <v>2024</v>
      </c>
      <c r="N8740">
        <f>MONTH(Table1[[#This Row],[order_date]])</f>
        <v>9</v>
      </c>
      <c r="O8740" s="3">
        <f>Table1[[#This Row],[sales]]-Table1[[#This Row],[profit]]</f>
        <v>318.93000000000006</v>
      </c>
      <c r="P8740" s="3">
        <f>Table1[[#This Row],[sales]]*Table1[[#This Row],[quantity]]</f>
        <v>4065.4800000000005</v>
      </c>
      <c r="Q8740" s="9">
        <f>Table1[[#This Row],[delivery_date]]-Table1[[#This Row],[order_date]]</f>
        <v>4</v>
      </c>
    </row>
    <row r="8741" spans="1:17" x14ac:dyDescent="0.35">
      <c r="A8741" t="s">
        <v>8772</v>
      </c>
      <c r="B8741" t="s">
        <v>41</v>
      </c>
      <c r="C8741" t="s">
        <v>36</v>
      </c>
      <c r="D8741" s="2">
        <v>2290.08</v>
      </c>
      <c r="E8741">
        <v>0.44</v>
      </c>
      <c r="F8741">
        <v>7</v>
      </c>
      <c r="G8741" s="1">
        <v>45480</v>
      </c>
      <c r="H8741" s="1">
        <v>45487</v>
      </c>
      <c r="I8741" t="s">
        <v>21</v>
      </c>
      <c r="J8741" t="s">
        <v>22</v>
      </c>
      <c r="K8741" s="2">
        <v>670.93</v>
      </c>
      <c r="L8741" t="s">
        <v>17</v>
      </c>
      <c r="M8741">
        <f>YEAR(Table1[[#This Row],[order_date]])</f>
        <v>2024</v>
      </c>
      <c r="N8741">
        <f>MONTH(Table1[[#This Row],[order_date]])</f>
        <v>7</v>
      </c>
      <c r="O8741" s="3">
        <f>Table1[[#This Row],[sales]]-Table1[[#This Row],[profit]]</f>
        <v>1619.15</v>
      </c>
      <c r="P8741" s="3">
        <f>Table1[[#This Row],[sales]]*Table1[[#This Row],[quantity]]</f>
        <v>16030.56</v>
      </c>
      <c r="Q8741" s="9">
        <f>Table1[[#This Row],[delivery_date]]-Table1[[#This Row],[order_date]]</f>
        <v>7</v>
      </c>
    </row>
    <row r="8742" spans="1:17" x14ac:dyDescent="0.35">
      <c r="A8742" t="s">
        <v>8773</v>
      </c>
      <c r="B8742" t="s">
        <v>19</v>
      </c>
      <c r="C8742" t="s">
        <v>20</v>
      </c>
      <c r="D8742" s="2">
        <v>3142.84</v>
      </c>
      <c r="E8742">
        <v>0.33</v>
      </c>
      <c r="F8742">
        <v>1</v>
      </c>
      <c r="G8742" s="1">
        <v>45428</v>
      </c>
      <c r="H8742" s="1">
        <v>45435</v>
      </c>
      <c r="I8742" t="s">
        <v>31</v>
      </c>
      <c r="J8742" t="s">
        <v>22</v>
      </c>
      <c r="K8742" s="2">
        <v>843.08</v>
      </c>
      <c r="L8742" t="s">
        <v>17</v>
      </c>
      <c r="M8742">
        <f>YEAR(Table1[[#This Row],[order_date]])</f>
        <v>2024</v>
      </c>
      <c r="N8742">
        <f>MONTH(Table1[[#This Row],[order_date]])</f>
        <v>5</v>
      </c>
      <c r="O8742" s="3">
        <f>Table1[[#This Row],[sales]]-Table1[[#This Row],[profit]]</f>
        <v>2299.7600000000002</v>
      </c>
      <c r="P8742" s="3">
        <f>Table1[[#This Row],[sales]]*Table1[[#This Row],[quantity]]</f>
        <v>3142.84</v>
      </c>
      <c r="Q8742" s="9">
        <f>Table1[[#This Row],[delivery_date]]-Table1[[#This Row],[order_date]]</f>
        <v>7</v>
      </c>
    </row>
    <row r="8743" spans="1:17" x14ac:dyDescent="0.35">
      <c r="A8743" t="s">
        <v>8774</v>
      </c>
      <c r="B8743" t="s">
        <v>25</v>
      </c>
      <c r="C8743" t="s">
        <v>20</v>
      </c>
      <c r="D8743" s="2">
        <v>3116.5</v>
      </c>
      <c r="E8743">
        <v>0.16</v>
      </c>
      <c r="F8743">
        <v>6</v>
      </c>
      <c r="G8743" s="1">
        <v>45616</v>
      </c>
      <c r="H8743" s="1">
        <v>45618</v>
      </c>
      <c r="I8743" t="s">
        <v>31</v>
      </c>
      <c r="J8743" t="s">
        <v>16</v>
      </c>
      <c r="K8743" s="2">
        <v>463.53</v>
      </c>
      <c r="L8743" t="s">
        <v>28</v>
      </c>
      <c r="M8743">
        <f>YEAR(Table1[[#This Row],[order_date]])</f>
        <v>2024</v>
      </c>
      <c r="N8743">
        <f>MONTH(Table1[[#This Row],[order_date]])</f>
        <v>11</v>
      </c>
      <c r="O8743" s="3">
        <f>Table1[[#This Row],[sales]]-Table1[[#This Row],[profit]]</f>
        <v>2652.9700000000003</v>
      </c>
      <c r="P8743" s="3">
        <f>Table1[[#This Row],[sales]]*Table1[[#This Row],[quantity]]</f>
        <v>18699</v>
      </c>
      <c r="Q8743" s="9">
        <f>Table1[[#This Row],[delivery_date]]-Table1[[#This Row],[order_date]]</f>
        <v>2</v>
      </c>
    </row>
    <row r="8744" spans="1:17" x14ac:dyDescent="0.35">
      <c r="A8744" t="s">
        <v>8775</v>
      </c>
      <c r="B8744" t="s">
        <v>13</v>
      </c>
      <c r="C8744" t="s">
        <v>26</v>
      </c>
      <c r="D8744" s="2">
        <v>3719.92</v>
      </c>
      <c r="E8744">
        <v>0.47</v>
      </c>
      <c r="F8744">
        <v>3</v>
      </c>
      <c r="G8744" s="1">
        <v>45524</v>
      </c>
      <c r="H8744" s="1">
        <v>45530</v>
      </c>
      <c r="I8744" t="s">
        <v>31</v>
      </c>
      <c r="J8744" t="s">
        <v>16</v>
      </c>
      <c r="K8744" s="2">
        <v>1108.6199999999999</v>
      </c>
      <c r="L8744" t="s">
        <v>17</v>
      </c>
      <c r="M8744">
        <f>YEAR(Table1[[#This Row],[order_date]])</f>
        <v>2024</v>
      </c>
      <c r="N8744">
        <f>MONTH(Table1[[#This Row],[order_date]])</f>
        <v>8</v>
      </c>
      <c r="O8744" s="3">
        <f>Table1[[#This Row],[sales]]-Table1[[#This Row],[profit]]</f>
        <v>2611.3000000000002</v>
      </c>
      <c r="P8744" s="3">
        <f>Table1[[#This Row],[sales]]*Table1[[#This Row],[quantity]]</f>
        <v>11159.76</v>
      </c>
      <c r="Q8744" s="9">
        <f>Table1[[#This Row],[delivery_date]]-Table1[[#This Row],[order_date]]</f>
        <v>6</v>
      </c>
    </row>
    <row r="8745" spans="1:17" x14ac:dyDescent="0.35">
      <c r="A8745" t="s">
        <v>8776</v>
      </c>
      <c r="B8745" t="s">
        <v>13</v>
      </c>
      <c r="C8745" t="s">
        <v>26</v>
      </c>
      <c r="D8745" s="2">
        <v>3649.64</v>
      </c>
      <c r="E8745">
        <v>0.37</v>
      </c>
      <c r="F8745">
        <v>1</v>
      </c>
      <c r="G8745" s="1">
        <v>45434</v>
      </c>
      <c r="H8745" s="1">
        <v>45438</v>
      </c>
      <c r="I8745" t="s">
        <v>21</v>
      </c>
      <c r="J8745" t="s">
        <v>16</v>
      </c>
      <c r="K8745" s="2">
        <v>893.74</v>
      </c>
      <c r="L8745" t="s">
        <v>39</v>
      </c>
      <c r="M8745">
        <f>YEAR(Table1[[#This Row],[order_date]])</f>
        <v>2024</v>
      </c>
      <c r="N8745">
        <f>MONTH(Table1[[#This Row],[order_date]])</f>
        <v>5</v>
      </c>
      <c r="O8745" s="3">
        <f>Table1[[#This Row],[sales]]-Table1[[#This Row],[profit]]</f>
        <v>2755.8999999999996</v>
      </c>
      <c r="P8745" s="3">
        <f>Table1[[#This Row],[sales]]*Table1[[#This Row],[quantity]]</f>
        <v>3649.64</v>
      </c>
      <c r="Q8745" s="9">
        <f>Table1[[#This Row],[delivery_date]]-Table1[[#This Row],[order_date]]</f>
        <v>4</v>
      </c>
    </row>
    <row r="8746" spans="1:17" x14ac:dyDescent="0.35">
      <c r="A8746" t="s">
        <v>8777</v>
      </c>
      <c r="B8746" t="s">
        <v>41</v>
      </c>
      <c r="C8746" t="s">
        <v>14</v>
      </c>
      <c r="D8746" s="2">
        <v>3986.4</v>
      </c>
      <c r="E8746">
        <v>0.23</v>
      </c>
      <c r="F8746">
        <v>2</v>
      </c>
      <c r="G8746" s="1">
        <v>44943</v>
      </c>
      <c r="H8746" s="1">
        <v>44945</v>
      </c>
      <c r="I8746" t="s">
        <v>15</v>
      </c>
      <c r="J8746" t="s">
        <v>16</v>
      </c>
      <c r="K8746" s="2">
        <v>1047.7</v>
      </c>
      <c r="L8746" t="s">
        <v>28</v>
      </c>
      <c r="M8746">
        <f>YEAR(Table1[[#This Row],[order_date]])</f>
        <v>2023</v>
      </c>
      <c r="N8746">
        <f>MONTH(Table1[[#This Row],[order_date]])</f>
        <v>1</v>
      </c>
      <c r="O8746" s="3">
        <f>Table1[[#This Row],[sales]]-Table1[[#This Row],[profit]]</f>
        <v>2938.7</v>
      </c>
      <c r="P8746" s="3">
        <f>Table1[[#This Row],[sales]]*Table1[[#This Row],[quantity]]</f>
        <v>7972.8</v>
      </c>
      <c r="Q8746" s="9">
        <f>Table1[[#This Row],[delivery_date]]-Table1[[#This Row],[order_date]]</f>
        <v>2</v>
      </c>
    </row>
    <row r="8747" spans="1:17" x14ac:dyDescent="0.35">
      <c r="A8747" t="s">
        <v>8778</v>
      </c>
      <c r="B8747" t="s">
        <v>19</v>
      </c>
      <c r="C8747" t="s">
        <v>36</v>
      </c>
      <c r="D8747" s="2">
        <v>1248.01</v>
      </c>
      <c r="E8747">
        <v>0.23</v>
      </c>
      <c r="F8747">
        <v>3</v>
      </c>
      <c r="G8747" s="1">
        <v>45328</v>
      </c>
      <c r="H8747" s="1">
        <v>45334</v>
      </c>
      <c r="I8747" t="s">
        <v>15</v>
      </c>
      <c r="J8747" t="s">
        <v>16</v>
      </c>
      <c r="K8747" s="2">
        <v>311.83999999999997</v>
      </c>
      <c r="L8747" t="s">
        <v>28</v>
      </c>
      <c r="M8747">
        <f>YEAR(Table1[[#This Row],[order_date]])</f>
        <v>2024</v>
      </c>
      <c r="N8747">
        <f>MONTH(Table1[[#This Row],[order_date]])</f>
        <v>2</v>
      </c>
      <c r="O8747" s="3">
        <f>Table1[[#This Row],[sales]]-Table1[[#This Row],[profit]]</f>
        <v>936.17000000000007</v>
      </c>
      <c r="P8747" s="3">
        <f>Table1[[#This Row],[sales]]*Table1[[#This Row],[quantity]]</f>
        <v>3744.0299999999997</v>
      </c>
      <c r="Q8747" s="9">
        <f>Table1[[#This Row],[delivery_date]]-Table1[[#This Row],[order_date]]</f>
        <v>6</v>
      </c>
    </row>
    <row r="8748" spans="1:17" x14ac:dyDescent="0.35">
      <c r="A8748" t="s">
        <v>8779</v>
      </c>
      <c r="B8748" t="s">
        <v>13</v>
      </c>
      <c r="C8748" t="s">
        <v>14</v>
      </c>
      <c r="D8748" s="2">
        <v>1915.48</v>
      </c>
      <c r="E8748">
        <v>0.5</v>
      </c>
      <c r="F8748">
        <v>7</v>
      </c>
      <c r="G8748" s="1">
        <v>45164</v>
      </c>
      <c r="H8748" s="1">
        <v>45170</v>
      </c>
      <c r="I8748" t="s">
        <v>31</v>
      </c>
      <c r="J8748" t="s">
        <v>22</v>
      </c>
      <c r="K8748" s="2">
        <v>370.14</v>
      </c>
      <c r="L8748" t="s">
        <v>39</v>
      </c>
      <c r="M8748">
        <f>YEAR(Table1[[#This Row],[order_date]])</f>
        <v>2023</v>
      </c>
      <c r="N8748">
        <f>MONTH(Table1[[#This Row],[order_date]])</f>
        <v>8</v>
      </c>
      <c r="O8748" s="3">
        <f>Table1[[#This Row],[sales]]-Table1[[#This Row],[profit]]</f>
        <v>1545.3400000000001</v>
      </c>
      <c r="P8748" s="3">
        <f>Table1[[#This Row],[sales]]*Table1[[#This Row],[quantity]]</f>
        <v>13408.36</v>
      </c>
      <c r="Q8748" s="9">
        <f>Table1[[#This Row],[delivery_date]]-Table1[[#This Row],[order_date]]</f>
        <v>6</v>
      </c>
    </row>
    <row r="8749" spans="1:17" x14ac:dyDescent="0.35">
      <c r="A8749" t="s">
        <v>8780</v>
      </c>
      <c r="B8749" t="s">
        <v>41</v>
      </c>
      <c r="C8749" t="s">
        <v>14</v>
      </c>
      <c r="D8749" s="2">
        <v>1971.96</v>
      </c>
      <c r="E8749">
        <v>0.19</v>
      </c>
      <c r="F8749">
        <v>6</v>
      </c>
      <c r="G8749" s="1">
        <v>45571</v>
      </c>
      <c r="H8749" s="1">
        <v>45576</v>
      </c>
      <c r="I8749" t="s">
        <v>31</v>
      </c>
      <c r="J8749" t="s">
        <v>16</v>
      </c>
      <c r="K8749" s="2">
        <v>365.4</v>
      </c>
      <c r="L8749" t="s">
        <v>39</v>
      </c>
      <c r="M8749">
        <f>YEAR(Table1[[#This Row],[order_date]])</f>
        <v>2024</v>
      </c>
      <c r="N8749">
        <f>MONTH(Table1[[#This Row],[order_date]])</f>
        <v>10</v>
      </c>
      <c r="O8749" s="3">
        <f>Table1[[#This Row],[sales]]-Table1[[#This Row],[profit]]</f>
        <v>1606.56</v>
      </c>
      <c r="P8749" s="3">
        <f>Table1[[#This Row],[sales]]*Table1[[#This Row],[quantity]]</f>
        <v>11831.76</v>
      </c>
      <c r="Q8749" s="9">
        <f>Table1[[#This Row],[delivery_date]]-Table1[[#This Row],[order_date]]</f>
        <v>5</v>
      </c>
    </row>
    <row r="8750" spans="1:17" x14ac:dyDescent="0.35">
      <c r="A8750" t="s">
        <v>8781</v>
      </c>
      <c r="B8750" t="s">
        <v>25</v>
      </c>
      <c r="C8750" t="s">
        <v>33</v>
      </c>
      <c r="D8750" s="2">
        <v>4783.6099999999997</v>
      </c>
      <c r="E8750">
        <v>0.05</v>
      </c>
      <c r="F8750">
        <v>2</v>
      </c>
      <c r="G8750" s="1">
        <v>45371</v>
      </c>
      <c r="H8750" s="1">
        <v>45372</v>
      </c>
      <c r="I8750" t="s">
        <v>15</v>
      </c>
      <c r="J8750" t="s">
        <v>22</v>
      </c>
      <c r="K8750" s="2">
        <v>734.3</v>
      </c>
      <c r="L8750" t="s">
        <v>17</v>
      </c>
      <c r="M8750">
        <f>YEAR(Table1[[#This Row],[order_date]])</f>
        <v>2024</v>
      </c>
      <c r="N8750">
        <f>MONTH(Table1[[#This Row],[order_date]])</f>
        <v>3</v>
      </c>
      <c r="O8750" s="3">
        <f>Table1[[#This Row],[sales]]-Table1[[#This Row],[profit]]</f>
        <v>4049.3099999999995</v>
      </c>
      <c r="P8750" s="3">
        <f>Table1[[#This Row],[sales]]*Table1[[#This Row],[quantity]]</f>
        <v>9567.2199999999993</v>
      </c>
      <c r="Q8750" s="9">
        <f>Table1[[#This Row],[delivery_date]]-Table1[[#This Row],[order_date]]</f>
        <v>1</v>
      </c>
    </row>
    <row r="8751" spans="1:17" x14ac:dyDescent="0.35">
      <c r="A8751" t="s">
        <v>8782</v>
      </c>
      <c r="B8751" t="s">
        <v>25</v>
      </c>
      <c r="C8751" t="s">
        <v>33</v>
      </c>
      <c r="D8751" s="2">
        <v>2105.63</v>
      </c>
      <c r="E8751">
        <v>0.27</v>
      </c>
      <c r="F8751">
        <v>5</v>
      </c>
      <c r="G8751" s="1">
        <v>45647</v>
      </c>
      <c r="H8751" s="1">
        <v>45649</v>
      </c>
      <c r="I8751" t="s">
        <v>31</v>
      </c>
      <c r="J8751" t="s">
        <v>22</v>
      </c>
      <c r="K8751" s="2">
        <v>171.24</v>
      </c>
      <c r="L8751" t="s">
        <v>17</v>
      </c>
      <c r="M8751">
        <f>YEAR(Table1[[#This Row],[order_date]])</f>
        <v>2024</v>
      </c>
      <c r="N8751">
        <f>MONTH(Table1[[#This Row],[order_date]])</f>
        <v>12</v>
      </c>
      <c r="O8751" s="3">
        <f>Table1[[#This Row],[sales]]-Table1[[#This Row],[profit]]</f>
        <v>1934.39</v>
      </c>
      <c r="P8751" s="3">
        <f>Table1[[#This Row],[sales]]*Table1[[#This Row],[quantity]]</f>
        <v>10528.150000000001</v>
      </c>
      <c r="Q8751" s="9">
        <f>Table1[[#This Row],[delivery_date]]-Table1[[#This Row],[order_date]]</f>
        <v>2</v>
      </c>
    </row>
    <row r="8752" spans="1:17" x14ac:dyDescent="0.35">
      <c r="A8752" t="s">
        <v>8783</v>
      </c>
      <c r="B8752" t="s">
        <v>13</v>
      </c>
      <c r="C8752" t="s">
        <v>26</v>
      </c>
      <c r="D8752" s="2">
        <v>1187.1600000000001</v>
      </c>
      <c r="E8752">
        <v>0.44</v>
      </c>
      <c r="F8752">
        <v>1</v>
      </c>
      <c r="G8752" s="1">
        <v>45634</v>
      </c>
      <c r="H8752" s="1">
        <v>45641</v>
      </c>
      <c r="I8752" t="s">
        <v>31</v>
      </c>
      <c r="J8752" t="s">
        <v>16</v>
      </c>
      <c r="K8752" s="2">
        <v>246.16</v>
      </c>
      <c r="L8752" t="s">
        <v>48</v>
      </c>
      <c r="M8752">
        <f>YEAR(Table1[[#This Row],[order_date]])</f>
        <v>2024</v>
      </c>
      <c r="N8752">
        <f>MONTH(Table1[[#This Row],[order_date]])</f>
        <v>12</v>
      </c>
      <c r="O8752" s="3">
        <f>Table1[[#This Row],[sales]]-Table1[[#This Row],[profit]]</f>
        <v>941.00000000000011</v>
      </c>
      <c r="P8752" s="3">
        <f>Table1[[#This Row],[sales]]*Table1[[#This Row],[quantity]]</f>
        <v>1187.1600000000001</v>
      </c>
      <c r="Q8752" s="9">
        <f>Table1[[#This Row],[delivery_date]]-Table1[[#This Row],[order_date]]</f>
        <v>7</v>
      </c>
    </row>
    <row r="8753" spans="1:17" x14ac:dyDescent="0.35">
      <c r="A8753" t="s">
        <v>8784</v>
      </c>
      <c r="B8753" t="s">
        <v>13</v>
      </c>
      <c r="C8753" t="s">
        <v>14</v>
      </c>
      <c r="D8753" s="2">
        <v>3198.49</v>
      </c>
      <c r="E8753">
        <v>0.28999999999999998</v>
      </c>
      <c r="F8753">
        <v>3</v>
      </c>
      <c r="G8753" s="1">
        <v>44998</v>
      </c>
      <c r="H8753" s="1">
        <v>45001</v>
      </c>
      <c r="I8753" t="s">
        <v>21</v>
      </c>
      <c r="J8753" t="s">
        <v>27</v>
      </c>
      <c r="K8753" s="2">
        <v>416.99</v>
      </c>
      <c r="L8753" t="s">
        <v>28</v>
      </c>
      <c r="M8753">
        <f>YEAR(Table1[[#This Row],[order_date]])</f>
        <v>2023</v>
      </c>
      <c r="N8753">
        <f>MONTH(Table1[[#This Row],[order_date]])</f>
        <v>3</v>
      </c>
      <c r="O8753" s="3">
        <f>Table1[[#This Row],[sales]]-Table1[[#This Row],[profit]]</f>
        <v>2781.5</v>
      </c>
      <c r="P8753" s="3">
        <f>Table1[[#This Row],[sales]]*Table1[[#This Row],[quantity]]</f>
        <v>9595.4699999999993</v>
      </c>
      <c r="Q8753" s="9">
        <f>Table1[[#This Row],[delivery_date]]-Table1[[#This Row],[order_date]]</f>
        <v>3</v>
      </c>
    </row>
    <row r="8754" spans="1:17" x14ac:dyDescent="0.35">
      <c r="A8754" t="s">
        <v>8785</v>
      </c>
      <c r="B8754" t="s">
        <v>19</v>
      </c>
      <c r="C8754" t="s">
        <v>26</v>
      </c>
      <c r="D8754" s="2">
        <v>2193.61</v>
      </c>
      <c r="E8754">
        <v>0.4</v>
      </c>
      <c r="F8754">
        <v>1</v>
      </c>
      <c r="G8754" s="1">
        <v>44952</v>
      </c>
      <c r="H8754" s="1">
        <v>44959</v>
      </c>
      <c r="I8754" t="s">
        <v>15</v>
      </c>
      <c r="J8754" t="s">
        <v>22</v>
      </c>
      <c r="K8754" s="2">
        <v>214.94</v>
      </c>
      <c r="L8754" t="s">
        <v>17</v>
      </c>
      <c r="M8754">
        <f>YEAR(Table1[[#This Row],[order_date]])</f>
        <v>2023</v>
      </c>
      <c r="N8754">
        <f>MONTH(Table1[[#This Row],[order_date]])</f>
        <v>1</v>
      </c>
      <c r="O8754" s="3">
        <f>Table1[[#This Row],[sales]]-Table1[[#This Row],[profit]]</f>
        <v>1978.67</v>
      </c>
      <c r="P8754" s="3">
        <f>Table1[[#This Row],[sales]]*Table1[[#This Row],[quantity]]</f>
        <v>2193.61</v>
      </c>
      <c r="Q8754" s="9">
        <f>Table1[[#This Row],[delivery_date]]-Table1[[#This Row],[order_date]]</f>
        <v>7</v>
      </c>
    </row>
    <row r="8755" spans="1:17" x14ac:dyDescent="0.35">
      <c r="A8755" t="s">
        <v>8786</v>
      </c>
      <c r="B8755" t="s">
        <v>19</v>
      </c>
      <c r="C8755" t="s">
        <v>36</v>
      </c>
      <c r="D8755" s="2">
        <v>1325.39</v>
      </c>
      <c r="E8755">
        <v>0.03</v>
      </c>
      <c r="F8755">
        <v>3</v>
      </c>
      <c r="G8755" s="1">
        <v>45015</v>
      </c>
      <c r="H8755" s="1">
        <v>45017</v>
      </c>
      <c r="I8755" t="s">
        <v>15</v>
      </c>
      <c r="J8755" t="s">
        <v>27</v>
      </c>
      <c r="K8755" s="2">
        <v>153.02000000000001</v>
      </c>
      <c r="L8755" t="s">
        <v>28</v>
      </c>
      <c r="M8755">
        <f>YEAR(Table1[[#This Row],[order_date]])</f>
        <v>2023</v>
      </c>
      <c r="N8755">
        <f>MONTH(Table1[[#This Row],[order_date]])</f>
        <v>3</v>
      </c>
      <c r="O8755" s="3">
        <f>Table1[[#This Row],[sales]]-Table1[[#This Row],[profit]]</f>
        <v>1172.3700000000001</v>
      </c>
      <c r="P8755" s="3">
        <f>Table1[[#This Row],[sales]]*Table1[[#This Row],[quantity]]</f>
        <v>3976.17</v>
      </c>
      <c r="Q8755" s="9">
        <f>Table1[[#This Row],[delivery_date]]-Table1[[#This Row],[order_date]]</f>
        <v>2</v>
      </c>
    </row>
    <row r="8756" spans="1:17" x14ac:dyDescent="0.35">
      <c r="A8756" t="s">
        <v>8787</v>
      </c>
      <c r="B8756" t="s">
        <v>13</v>
      </c>
      <c r="C8756" t="s">
        <v>20</v>
      </c>
      <c r="D8756" s="2">
        <v>3604.16</v>
      </c>
      <c r="E8756">
        <v>0.34</v>
      </c>
      <c r="F8756">
        <v>2</v>
      </c>
      <c r="G8756" s="1">
        <v>45410</v>
      </c>
      <c r="H8756" s="1">
        <v>45416</v>
      </c>
      <c r="I8756" t="s">
        <v>21</v>
      </c>
      <c r="J8756" t="s">
        <v>16</v>
      </c>
      <c r="K8756" s="2">
        <v>529.08000000000004</v>
      </c>
      <c r="L8756" t="s">
        <v>28</v>
      </c>
      <c r="M8756">
        <f>YEAR(Table1[[#This Row],[order_date]])</f>
        <v>2024</v>
      </c>
      <c r="N8756">
        <f>MONTH(Table1[[#This Row],[order_date]])</f>
        <v>4</v>
      </c>
      <c r="O8756" s="3">
        <f>Table1[[#This Row],[sales]]-Table1[[#This Row],[profit]]</f>
        <v>3075.08</v>
      </c>
      <c r="P8756" s="3">
        <f>Table1[[#This Row],[sales]]*Table1[[#This Row],[quantity]]</f>
        <v>7208.32</v>
      </c>
      <c r="Q8756" s="9">
        <f>Table1[[#This Row],[delivery_date]]-Table1[[#This Row],[order_date]]</f>
        <v>6</v>
      </c>
    </row>
    <row r="8757" spans="1:17" x14ac:dyDescent="0.35">
      <c r="A8757" t="s">
        <v>8788</v>
      </c>
      <c r="B8757" t="s">
        <v>41</v>
      </c>
      <c r="C8757" t="s">
        <v>33</v>
      </c>
      <c r="D8757" s="2">
        <v>1040.43</v>
      </c>
      <c r="E8757">
        <v>0.04</v>
      </c>
      <c r="F8757">
        <v>4</v>
      </c>
      <c r="G8757" s="1">
        <v>45161</v>
      </c>
      <c r="H8757" s="1">
        <v>45164</v>
      </c>
      <c r="I8757" t="s">
        <v>21</v>
      </c>
      <c r="J8757" t="s">
        <v>16</v>
      </c>
      <c r="K8757" s="2">
        <v>54.06</v>
      </c>
      <c r="L8757" t="s">
        <v>34</v>
      </c>
      <c r="M8757">
        <f>YEAR(Table1[[#This Row],[order_date]])</f>
        <v>2023</v>
      </c>
      <c r="N8757">
        <f>MONTH(Table1[[#This Row],[order_date]])</f>
        <v>8</v>
      </c>
      <c r="O8757" s="3">
        <f>Table1[[#This Row],[sales]]-Table1[[#This Row],[profit]]</f>
        <v>986.37000000000012</v>
      </c>
      <c r="P8757" s="3">
        <f>Table1[[#This Row],[sales]]*Table1[[#This Row],[quantity]]</f>
        <v>4161.72</v>
      </c>
      <c r="Q8757" s="9">
        <f>Table1[[#This Row],[delivery_date]]-Table1[[#This Row],[order_date]]</f>
        <v>3</v>
      </c>
    </row>
    <row r="8758" spans="1:17" x14ac:dyDescent="0.35">
      <c r="A8758" t="s">
        <v>8789</v>
      </c>
      <c r="B8758" t="s">
        <v>19</v>
      </c>
      <c r="C8758" t="s">
        <v>36</v>
      </c>
      <c r="D8758" s="2">
        <v>3203.43</v>
      </c>
      <c r="E8758">
        <v>0.28000000000000003</v>
      </c>
      <c r="F8758">
        <v>5</v>
      </c>
      <c r="G8758" s="1">
        <v>44965</v>
      </c>
      <c r="H8758" s="1">
        <v>44966</v>
      </c>
      <c r="I8758" t="s">
        <v>21</v>
      </c>
      <c r="J8758" t="s">
        <v>16</v>
      </c>
      <c r="K8758" s="2">
        <v>439.82</v>
      </c>
      <c r="L8758" t="s">
        <v>48</v>
      </c>
      <c r="M8758">
        <f>YEAR(Table1[[#This Row],[order_date]])</f>
        <v>2023</v>
      </c>
      <c r="N8758">
        <f>MONTH(Table1[[#This Row],[order_date]])</f>
        <v>2</v>
      </c>
      <c r="O8758" s="3">
        <f>Table1[[#This Row],[sales]]-Table1[[#This Row],[profit]]</f>
        <v>2763.6099999999997</v>
      </c>
      <c r="P8758" s="3">
        <f>Table1[[#This Row],[sales]]*Table1[[#This Row],[quantity]]</f>
        <v>16017.15</v>
      </c>
      <c r="Q8758" s="9">
        <f>Table1[[#This Row],[delivery_date]]-Table1[[#This Row],[order_date]]</f>
        <v>1</v>
      </c>
    </row>
    <row r="8759" spans="1:17" x14ac:dyDescent="0.35">
      <c r="A8759" t="s">
        <v>8790</v>
      </c>
      <c r="B8759" t="s">
        <v>13</v>
      </c>
      <c r="C8759" t="s">
        <v>36</v>
      </c>
      <c r="D8759" s="2">
        <v>2209.6</v>
      </c>
      <c r="E8759">
        <v>0.25</v>
      </c>
      <c r="F8759">
        <v>3</v>
      </c>
      <c r="G8759" s="1">
        <v>44970</v>
      </c>
      <c r="H8759" s="1">
        <v>44971</v>
      </c>
      <c r="I8759" t="s">
        <v>15</v>
      </c>
      <c r="J8759" t="s">
        <v>22</v>
      </c>
      <c r="K8759" s="2">
        <v>462.55</v>
      </c>
      <c r="L8759" t="s">
        <v>34</v>
      </c>
      <c r="M8759">
        <f>YEAR(Table1[[#This Row],[order_date]])</f>
        <v>2023</v>
      </c>
      <c r="N8759">
        <f>MONTH(Table1[[#This Row],[order_date]])</f>
        <v>2</v>
      </c>
      <c r="O8759" s="3">
        <f>Table1[[#This Row],[sales]]-Table1[[#This Row],[profit]]</f>
        <v>1747.05</v>
      </c>
      <c r="P8759" s="3">
        <f>Table1[[#This Row],[sales]]*Table1[[#This Row],[quantity]]</f>
        <v>6628.7999999999993</v>
      </c>
      <c r="Q8759" s="9">
        <f>Table1[[#This Row],[delivery_date]]-Table1[[#This Row],[order_date]]</f>
        <v>1</v>
      </c>
    </row>
    <row r="8760" spans="1:17" x14ac:dyDescent="0.35">
      <c r="A8760" t="s">
        <v>8791</v>
      </c>
      <c r="B8760" t="s">
        <v>19</v>
      </c>
      <c r="C8760" t="s">
        <v>33</v>
      </c>
      <c r="D8760" s="2">
        <v>1663.92</v>
      </c>
      <c r="E8760">
        <v>0.47</v>
      </c>
      <c r="F8760">
        <v>5</v>
      </c>
      <c r="G8760" s="1">
        <v>45286</v>
      </c>
      <c r="H8760" s="1">
        <v>45291</v>
      </c>
      <c r="I8760" t="s">
        <v>15</v>
      </c>
      <c r="J8760" t="s">
        <v>27</v>
      </c>
      <c r="K8760" s="2">
        <v>166.55</v>
      </c>
      <c r="L8760" t="s">
        <v>23</v>
      </c>
      <c r="M8760">
        <f>YEAR(Table1[[#This Row],[order_date]])</f>
        <v>2023</v>
      </c>
      <c r="N8760">
        <f>MONTH(Table1[[#This Row],[order_date]])</f>
        <v>12</v>
      </c>
      <c r="O8760" s="3">
        <f>Table1[[#This Row],[sales]]-Table1[[#This Row],[profit]]</f>
        <v>1497.3700000000001</v>
      </c>
      <c r="P8760" s="3">
        <f>Table1[[#This Row],[sales]]*Table1[[#This Row],[quantity]]</f>
        <v>8319.6</v>
      </c>
      <c r="Q8760" s="9">
        <f>Table1[[#This Row],[delivery_date]]-Table1[[#This Row],[order_date]]</f>
        <v>5</v>
      </c>
    </row>
    <row r="8761" spans="1:17" x14ac:dyDescent="0.35">
      <c r="A8761" t="s">
        <v>8792</v>
      </c>
      <c r="B8761" t="s">
        <v>13</v>
      </c>
      <c r="C8761" t="s">
        <v>33</v>
      </c>
      <c r="D8761" s="2">
        <v>4735.3100000000004</v>
      </c>
      <c r="E8761">
        <v>7.0000000000000007E-2</v>
      </c>
      <c r="F8761">
        <v>7</v>
      </c>
      <c r="G8761" s="1">
        <v>44990</v>
      </c>
      <c r="H8761" s="1">
        <v>44995</v>
      </c>
      <c r="I8761" t="s">
        <v>21</v>
      </c>
      <c r="J8761" t="s">
        <v>22</v>
      </c>
      <c r="K8761" s="2">
        <v>488.35</v>
      </c>
      <c r="L8761" t="s">
        <v>48</v>
      </c>
      <c r="M8761">
        <f>YEAR(Table1[[#This Row],[order_date]])</f>
        <v>2023</v>
      </c>
      <c r="N8761">
        <f>MONTH(Table1[[#This Row],[order_date]])</f>
        <v>3</v>
      </c>
      <c r="O8761" s="3">
        <f>Table1[[#This Row],[sales]]-Table1[[#This Row],[profit]]</f>
        <v>4246.96</v>
      </c>
      <c r="P8761" s="3">
        <f>Table1[[#This Row],[sales]]*Table1[[#This Row],[quantity]]</f>
        <v>33147.170000000006</v>
      </c>
      <c r="Q8761" s="9">
        <f>Table1[[#This Row],[delivery_date]]-Table1[[#This Row],[order_date]]</f>
        <v>5</v>
      </c>
    </row>
    <row r="8762" spans="1:17" x14ac:dyDescent="0.35">
      <c r="A8762" t="s">
        <v>8793</v>
      </c>
      <c r="B8762" t="s">
        <v>25</v>
      </c>
      <c r="C8762" t="s">
        <v>14</v>
      </c>
      <c r="D8762" s="2">
        <v>1689.6</v>
      </c>
      <c r="E8762">
        <v>0</v>
      </c>
      <c r="F8762">
        <v>9</v>
      </c>
      <c r="G8762" s="1">
        <v>45622</v>
      </c>
      <c r="H8762" s="1">
        <v>45629</v>
      </c>
      <c r="I8762" t="s">
        <v>15</v>
      </c>
      <c r="J8762" t="s">
        <v>16</v>
      </c>
      <c r="K8762" s="2">
        <v>150.86000000000001</v>
      </c>
      <c r="L8762" t="s">
        <v>34</v>
      </c>
      <c r="M8762">
        <f>YEAR(Table1[[#This Row],[order_date]])</f>
        <v>2024</v>
      </c>
      <c r="N8762">
        <f>MONTH(Table1[[#This Row],[order_date]])</f>
        <v>11</v>
      </c>
      <c r="O8762" s="3">
        <f>Table1[[#This Row],[sales]]-Table1[[#This Row],[profit]]</f>
        <v>1538.7399999999998</v>
      </c>
      <c r="P8762" s="3">
        <f>Table1[[#This Row],[sales]]*Table1[[#This Row],[quantity]]</f>
        <v>15206.4</v>
      </c>
      <c r="Q8762" s="9">
        <f>Table1[[#This Row],[delivery_date]]-Table1[[#This Row],[order_date]]</f>
        <v>7</v>
      </c>
    </row>
    <row r="8763" spans="1:17" x14ac:dyDescent="0.35">
      <c r="A8763" t="s">
        <v>8794</v>
      </c>
      <c r="B8763" t="s">
        <v>13</v>
      </c>
      <c r="C8763" t="s">
        <v>26</v>
      </c>
      <c r="D8763" s="2">
        <v>1802.79</v>
      </c>
      <c r="E8763">
        <v>7.0000000000000007E-2</v>
      </c>
      <c r="F8763">
        <v>8</v>
      </c>
      <c r="G8763" s="1">
        <v>45399</v>
      </c>
      <c r="H8763" s="1">
        <v>45400</v>
      </c>
      <c r="I8763" t="s">
        <v>15</v>
      </c>
      <c r="J8763" t="s">
        <v>27</v>
      </c>
      <c r="K8763" s="2">
        <v>197.65</v>
      </c>
      <c r="L8763" t="s">
        <v>23</v>
      </c>
      <c r="M8763">
        <f>YEAR(Table1[[#This Row],[order_date]])</f>
        <v>2024</v>
      </c>
      <c r="N8763">
        <f>MONTH(Table1[[#This Row],[order_date]])</f>
        <v>4</v>
      </c>
      <c r="O8763" s="3">
        <f>Table1[[#This Row],[sales]]-Table1[[#This Row],[profit]]</f>
        <v>1605.1399999999999</v>
      </c>
      <c r="P8763" s="3">
        <f>Table1[[#This Row],[sales]]*Table1[[#This Row],[quantity]]</f>
        <v>14422.32</v>
      </c>
      <c r="Q8763" s="9">
        <f>Table1[[#This Row],[delivery_date]]-Table1[[#This Row],[order_date]]</f>
        <v>1</v>
      </c>
    </row>
    <row r="8764" spans="1:17" x14ac:dyDescent="0.35">
      <c r="A8764" t="s">
        <v>8795</v>
      </c>
      <c r="B8764" t="s">
        <v>25</v>
      </c>
      <c r="C8764" t="s">
        <v>36</v>
      </c>
      <c r="D8764" s="2">
        <v>4366.13</v>
      </c>
      <c r="E8764">
        <v>0.09</v>
      </c>
      <c r="F8764">
        <v>6</v>
      </c>
      <c r="G8764" s="1">
        <v>45524</v>
      </c>
      <c r="H8764" s="1">
        <v>45526</v>
      </c>
      <c r="I8764" t="s">
        <v>21</v>
      </c>
      <c r="J8764" t="s">
        <v>27</v>
      </c>
      <c r="K8764" s="2">
        <v>247.07</v>
      </c>
      <c r="L8764" t="s">
        <v>34</v>
      </c>
      <c r="M8764">
        <f>YEAR(Table1[[#This Row],[order_date]])</f>
        <v>2024</v>
      </c>
      <c r="N8764">
        <f>MONTH(Table1[[#This Row],[order_date]])</f>
        <v>8</v>
      </c>
      <c r="O8764" s="3">
        <f>Table1[[#This Row],[sales]]-Table1[[#This Row],[profit]]</f>
        <v>4119.0600000000004</v>
      </c>
      <c r="P8764" s="3">
        <f>Table1[[#This Row],[sales]]*Table1[[#This Row],[quantity]]</f>
        <v>26196.78</v>
      </c>
      <c r="Q8764" s="9">
        <f>Table1[[#This Row],[delivery_date]]-Table1[[#This Row],[order_date]]</f>
        <v>2</v>
      </c>
    </row>
    <row r="8765" spans="1:17" x14ac:dyDescent="0.35">
      <c r="A8765" t="s">
        <v>8796</v>
      </c>
      <c r="B8765" t="s">
        <v>19</v>
      </c>
      <c r="C8765" t="s">
        <v>14</v>
      </c>
      <c r="D8765" s="2">
        <v>732.31</v>
      </c>
      <c r="E8765">
        <v>0.13</v>
      </c>
      <c r="F8765">
        <v>9</v>
      </c>
      <c r="G8765" s="1">
        <v>45210</v>
      </c>
      <c r="H8765" s="1">
        <v>45216</v>
      </c>
      <c r="I8765" t="s">
        <v>31</v>
      </c>
      <c r="J8765" t="s">
        <v>16</v>
      </c>
      <c r="K8765" s="2">
        <v>215.75</v>
      </c>
      <c r="L8765" t="s">
        <v>28</v>
      </c>
      <c r="M8765">
        <f>YEAR(Table1[[#This Row],[order_date]])</f>
        <v>2023</v>
      </c>
      <c r="N8765">
        <f>MONTH(Table1[[#This Row],[order_date]])</f>
        <v>10</v>
      </c>
      <c r="O8765" s="3">
        <f>Table1[[#This Row],[sales]]-Table1[[#This Row],[profit]]</f>
        <v>516.55999999999995</v>
      </c>
      <c r="P8765" s="3">
        <f>Table1[[#This Row],[sales]]*Table1[[#This Row],[quantity]]</f>
        <v>6590.7899999999991</v>
      </c>
      <c r="Q8765" s="9">
        <f>Table1[[#This Row],[delivery_date]]-Table1[[#This Row],[order_date]]</f>
        <v>6</v>
      </c>
    </row>
    <row r="8766" spans="1:17" x14ac:dyDescent="0.35">
      <c r="A8766" t="s">
        <v>8797</v>
      </c>
      <c r="B8766" t="s">
        <v>13</v>
      </c>
      <c r="C8766" t="s">
        <v>14</v>
      </c>
      <c r="D8766" s="2">
        <v>629.54</v>
      </c>
      <c r="E8766">
        <v>0.41</v>
      </c>
      <c r="F8766">
        <v>8</v>
      </c>
      <c r="G8766" s="1">
        <v>45521</v>
      </c>
      <c r="H8766" s="1">
        <v>45523</v>
      </c>
      <c r="I8766" t="s">
        <v>15</v>
      </c>
      <c r="J8766" t="s">
        <v>16</v>
      </c>
      <c r="K8766" s="2">
        <v>42.26</v>
      </c>
      <c r="L8766" t="s">
        <v>28</v>
      </c>
      <c r="M8766">
        <f>YEAR(Table1[[#This Row],[order_date]])</f>
        <v>2024</v>
      </c>
      <c r="N8766">
        <f>MONTH(Table1[[#This Row],[order_date]])</f>
        <v>8</v>
      </c>
      <c r="O8766" s="3">
        <f>Table1[[#This Row],[sales]]-Table1[[#This Row],[profit]]</f>
        <v>587.28</v>
      </c>
      <c r="P8766" s="3">
        <f>Table1[[#This Row],[sales]]*Table1[[#This Row],[quantity]]</f>
        <v>5036.32</v>
      </c>
      <c r="Q8766" s="9">
        <f>Table1[[#This Row],[delivery_date]]-Table1[[#This Row],[order_date]]</f>
        <v>2</v>
      </c>
    </row>
    <row r="8767" spans="1:17" x14ac:dyDescent="0.35">
      <c r="A8767" t="s">
        <v>8798</v>
      </c>
      <c r="B8767" t="s">
        <v>19</v>
      </c>
      <c r="C8767" t="s">
        <v>36</v>
      </c>
      <c r="D8767" s="2">
        <v>1485.27</v>
      </c>
      <c r="E8767">
        <v>0.19</v>
      </c>
      <c r="F8767">
        <v>4</v>
      </c>
      <c r="G8767" s="1">
        <v>45627</v>
      </c>
      <c r="H8767" s="1">
        <v>45632</v>
      </c>
      <c r="I8767" t="s">
        <v>31</v>
      </c>
      <c r="J8767" t="s">
        <v>16</v>
      </c>
      <c r="K8767" s="2">
        <v>344.68</v>
      </c>
      <c r="L8767" t="s">
        <v>34</v>
      </c>
      <c r="M8767">
        <f>YEAR(Table1[[#This Row],[order_date]])</f>
        <v>2024</v>
      </c>
      <c r="N8767">
        <f>MONTH(Table1[[#This Row],[order_date]])</f>
        <v>12</v>
      </c>
      <c r="O8767" s="3">
        <f>Table1[[#This Row],[sales]]-Table1[[#This Row],[profit]]</f>
        <v>1140.5899999999999</v>
      </c>
      <c r="P8767" s="3">
        <f>Table1[[#This Row],[sales]]*Table1[[#This Row],[quantity]]</f>
        <v>5941.08</v>
      </c>
      <c r="Q8767" s="9">
        <f>Table1[[#This Row],[delivery_date]]-Table1[[#This Row],[order_date]]</f>
        <v>5</v>
      </c>
    </row>
    <row r="8768" spans="1:17" x14ac:dyDescent="0.35">
      <c r="A8768" t="s">
        <v>8799</v>
      </c>
      <c r="B8768" t="s">
        <v>25</v>
      </c>
      <c r="C8768" t="s">
        <v>36</v>
      </c>
      <c r="D8768" s="2">
        <v>2999.02</v>
      </c>
      <c r="E8768">
        <v>0.42</v>
      </c>
      <c r="F8768">
        <v>2</v>
      </c>
      <c r="G8768" s="1">
        <v>45433</v>
      </c>
      <c r="H8768" s="1">
        <v>45435</v>
      </c>
      <c r="I8768" t="s">
        <v>15</v>
      </c>
      <c r="J8768" t="s">
        <v>22</v>
      </c>
      <c r="K8768" s="2">
        <v>352.23</v>
      </c>
      <c r="L8768" t="s">
        <v>39</v>
      </c>
      <c r="M8768">
        <f>YEAR(Table1[[#This Row],[order_date]])</f>
        <v>2024</v>
      </c>
      <c r="N8768">
        <f>MONTH(Table1[[#This Row],[order_date]])</f>
        <v>5</v>
      </c>
      <c r="O8768" s="3">
        <f>Table1[[#This Row],[sales]]-Table1[[#This Row],[profit]]</f>
        <v>2646.79</v>
      </c>
      <c r="P8768" s="3">
        <f>Table1[[#This Row],[sales]]*Table1[[#This Row],[quantity]]</f>
        <v>5998.04</v>
      </c>
      <c r="Q8768" s="9">
        <f>Table1[[#This Row],[delivery_date]]-Table1[[#This Row],[order_date]]</f>
        <v>2</v>
      </c>
    </row>
    <row r="8769" spans="1:17" x14ac:dyDescent="0.35">
      <c r="A8769" t="s">
        <v>8800</v>
      </c>
      <c r="B8769" t="s">
        <v>13</v>
      </c>
      <c r="C8769" t="s">
        <v>20</v>
      </c>
      <c r="D8769" s="2">
        <v>1983.07</v>
      </c>
      <c r="E8769">
        <v>0.14000000000000001</v>
      </c>
      <c r="F8769">
        <v>9</v>
      </c>
      <c r="G8769" s="1">
        <v>45257</v>
      </c>
      <c r="H8769" s="1">
        <v>45259</v>
      </c>
      <c r="I8769" t="s">
        <v>31</v>
      </c>
      <c r="J8769" t="s">
        <v>27</v>
      </c>
      <c r="K8769" s="2">
        <v>345.6</v>
      </c>
      <c r="L8769" t="s">
        <v>23</v>
      </c>
      <c r="M8769">
        <f>YEAR(Table1[[#This Row],[order_date]])</f>
        <v>2023</v>
      </c>
      <c r="N8769">
        <f>MONTH(Table1[[#This Row],[order_date]])</f>
        <v>11</v>
      </c>
      <c r="O8769" s="3">
        <f>Table1[[#This Row],[sales]]-Table1[[#This Row],[profit]]</f>
        <v>1637.4699999999998</v>
      </c>
      <c r="P8769" s="3">
        <f>Table1[[#This Row],[sales]]*Table1[[#This Row],[quantity]]</f>
        <v>17847.63</v>
      </c>
      <c r="Q8769" s="9">
        <f>Table1[[#This Row],[delivery_date]]-Table1[[#This Row],[order_date]]</f>
        <v>2</v>
      </c>
    </row>
    <row r="8770" spans="1:17" x14ac:dyDescent="0.35">
      <c r="A8770" t="s">
        <v>8801</v>
      </c>
      <c r="B8770" t="s">
        <v>19</v>
      </c>
      <c r="C8770" t="s">
        <v>26</v>
      </c>
      <c r="D8770" s="2">
        <v>3081.92</v>
      </c>
      <c r="E8770">
        <v>0.43</v>
      </c>
      <c r="F8770">
        <v>6</v>
      </c>
      <c r="G8770" s="1">
        <v>45572</v>
      </c>
      <c r="H8770" s="1">
        <v>45574</v>
      </c>
      <c r="I8770" t="s">
        <v>31</v>
      </c>
      <c r="J8770" t="s">
        <v>27</v>
      </c>
      <c r="K8770" s="2">
        <v>409.89</v>
      </c>
      <c r="L8770" t="s">
        <v>34</v>
      </c>
      <c r="M8770">
        <f>YEAR(Table1[[#This Row],[order_date]])</f>
        <v>2024</v>
      </c>
      <c r="N8770">
        <f>MONTH(Table1[[#This Row],[order_date]])</f>
        <v>10</v>
      </c>
      <c r="O8770" s="3">
        <f>Table1[[#This Row],[sales]]-Table1[[#This Row],[profit]]</f>
        <v>2672.03</v>
      </c>
      <c r="P8770" s="3">
        <f>Table1[[#This Row],[sales]]*Table1[[#This Row],[quantity]]</f>
        <v>18491.52</v>
      </c>
      <c r="Q8770" s="9">
        <f>Table1[[#This Row],[delivery_date]]-Table1[[#This Row],[order_date]]</f>
        <v>2</v>
      </c>
    </row>
    <row r="8771" spans="1:17" x14ac:dyDescent="0.35">
      <c r="A8771" t="s">
        <v>8802</v>
      </c>
      <c r="B8771" t="s">
        <v>25</v>
      </c>
      <c r="C8771" t="s">
        <v>36</v>
      </c>
      <c r="D8771" s="2">
        <v>882.78</v>
      </c>
      <c r="E8771">
        <v>0</v>
      </c>
      <c r="F8771">
        <v>8</v>
      </c>
      <c r="G8771" s="1">
        <v>45230</v>
      </c>
      <c r="H8771" s="1">
        <v>45232</v>
      </c>
      <c r="I8771" t="s">
        <v>15</v>
      </c>
      <c r="J8771" t="s">
        <v>27</v>
      </c>
      <c r="K8771" s="2">
        <v>258.36</v>
      </c>
      <c r="L8771" t="s">
        <v>48</v>
      </c>
      <c r="M8771">
        <f>YEAR(Table1[[#This Row],[order_date]])</f>
        <v>2023</v>
      </c>
      <c r="N8771">
        <f>MONTH(Table1[[#This Row],[order_date]])</f>
        <v>10</v>
      </c>
      <c r="O8771" s="3">
        <f>Table1[[#This Row],[sales]]-Table1[[#This Row],[profit]]</f>
        <v>624.41999999999996</v>
      </c>
      <c r="P8771" s="3">
        <f>Table1[[#This Row],[sales]]*Table1[[#This Row],[quantity]]</f>
        <v>7062.24</v>
      </c>
      <c r="Q8771" s="9">
        <f>Table1[[#This Row],[delivery_date]]-Table1[[#This Row],[order_date]]</f>
        <v>2</v>
      </c>
    </row>
    <row r="8772" spans="1:17" x14ac:dyDescent="0.35">
      <c r="A8772" t="s">
        <v>8803</v>
      </c>
      <c r="B8772" t="s">
        <v>19</v>
      </c>
      <c r="C8772" t="s">
        <v>33</v>
      </c>
      <c r="D8772" s="2">
        <v>1381.11</v>
      </c>
      <c r="E8772">
        <v>0.47</v>
      </c>
      <c r="F8772">
        <v>8</v>
      </c>
      <c r="G8772" s="1">
        <v>45494</v>
      </c>
      <c r="H8772" s="1">
        <v>45497</v>
      </c>
      <c r="I8772" t="s">
        <v>15</v>
      </c>
      <c r="J8772" t="s">
        <v>22</v>
      </c>
      <c r="K8772" s="2">
        <v>192.9</v>
      </c>
      <c r="L8772" t="s">
        <v>39</v>
      </c>
      <c r="M8772">
        <f>YEAR(Table1[[#This Row],[order_date]])</f>
        <v>2024</v>
      </c>
      <c r="N8772">
        <f>MONTH(Table1[[#This Row],[order_date]])</f>
        <v>7</v>
      </c>
      <c r="O8772" s="3">
        <f>Table1[[#This Row],[sales]]-Table1[[#This Row],[profit]]</f>
        <v>1188.2099999999998</v>
      </c>
      <c r="P8772" s="3">
        <f>Table1[[#This Row],[sales]]*Table1[[#This Row],[quantity]]</f>
        <v>11048.88</v>
      </c>
      <c r="Q8772" s="9">
        <f>Table1[[#This Row],[delivery_date]]-Table1[[#This Row],[order_date]]</f>
        <v>3</v>
      </c>
    </row>
    <row r="8773" spans="1:17" x14ac:dyDescent="0.35">
      <c r="A8773" t="s">
        <v>8804</v>
      </c>
      <c r="B8773" t="s">
        <v>41</v>
      </c>
      <c r="C8773" t="s">
        <v>20</v>
      </c>
      <c r="D8773" s="2">
        <v>2869.3</v>
      </c>
      <c r="E8773">
        <v>0.37</v>
      </c>
      <c r="F8773">
        <v>4</v>
      </c>
      <c r="G8773" s="1">
        <v>45467</v>
      </c>
      <c r="H8773" s="1">
        <v>45472</v>
      </c>
      <c r="I8773" t="s">
        <v>15</v>
      </c>
      <c r="J8773" t="s">
        <v>22</v>
      </c>
      <c r="K8773" s="2">
        <v>464.67</v>
      </c>
      <c r="L8773" t="s">
        <v>39</v>
      </c>
      <c r="M8773">
        <f>YEAR(Table1[[#This Row],[order_date]])</f>
        <v>2024</v>
      </c>
      <c r="N8773">
        <f>MONTH(Table1[[#This Row],[order_date]])</f>
        <v>6</v>
      </c>
      <c r="O8773" s="3">
        <f>Table1[[#This Row],[sales]]-Table1[[#This Row],[profit]]</f>
        <v>2404.63</v>
      </c>
      <c r="P8773" s="3">
        <f>Table1[[#This Row],[sales]]*Table1[[#This Row],[quantity]]</f>
        <v>11477.2</v>
      </c>
      <c r="Q8773" s="9">
        <f>Table1[[#This Row],[delivery_date]]-Table1[[#This Row],[order_date]]</f>
        <v>5</v>
      </c>
    </row>
    <row r="8774" spans="1:17" x14ac:dyDescent="0.35">
      <c r="A8774" t="s">
        <v>8805</v>
      </c>
      <c r="B8774" t="s">
        <v>25</v>
      </c>
      <c r="C8774" t="s">
        <v>26</v>
      </c>
      <c r="D8774" s="2">
        <v>1164.03</v>
      </c>
      <c r="E8774">
        <v>0.21</v>
      </c>
      <c r="F8774">
        <v>5</v>
      </c>
      <c r="G8774" s="1">
        <v>45638</v>
      </c>
      <c r="H8774" s="1">
        <v>45639</v>
      </c>
      <c r="I8774" t="s">
        <v>15</v>
      </c>
      <c r="J8774" t="s">
        <v>22</v>
      </c>
      <c r="K8774" s="2">
        <v>345.92</v>
      </c>
      <c r="L8774" t="s">
        <v>23</v>
      </c>
      <c r="M8774">
        <f>YEAR(Table1[[#This Row],[order_date]])</f>
        <v>2024</v>
      </c>
      <c r="N8774">
        <f>MONTH(Table1[[#This Row],[order_date]])</f>
        <v>12</v>
      </c>
      <c r="O8774" s="3">
        <f>Table1[[#This Row],[sales]]-Table1[[#This Row],[profit]]</f>
        <v>818.1099999999999</v>
      </c>
      <c r="P8774" s="3">
        <f>Table1[[#This Row],[sales]]*Table1[[#This Row],[quantity]]</f>
        <v>5820.15</v>
      </c>
      <c r="Q8774" s="9">
        <f>Table1[[#This Row],[delivery_date]]-Table1[[#This Row],[order_date]]</f>
        <v>1</v>
      </c>
    </row>
    <row r="8775" spans="1:17" x14ac:dyDescent="0.35">
      <c r="A8775" t="s">
        <v>8806</v>
      </c>
      <c r="B8775" t="s">
        <v>25</v>
      </c>
      <c r="C8775" t="s">
        <v>33</v>
      </c>
      <c r="D8775" s="2">
        <v>2171.7399999999998</v>
      </c>
      <c r="E8775">
        <v>0.28999999999999998</v>
      </c>
      <c r="F8775">
        <v>1</v>
      </c>
      <c r="G8775" s="1">
        <v>45558</v>
      </c>
      <c r="H8775" s="1">
        <v>45559</v>
      </c>
      <c r="I8775" t="s">
        <v>31</v>
      </c>
      <c r="J8775" t="s">
        <v>22</v>
      </c>
      <c r="K8775" s="2">
        <v>162.41999999999999</v>
      </c>
      <c r="L8775" t="s">
        <v>23</v>
      </c>
      <c r="M8775">
        <f>YEAR(Table1[[#This Row],[order_date]])</f>
        <v>2024</v>
      </c>
      <c r="N8775">
        <f>MONTH(Table1[[#This Row],[order_date]])</f>
        <v>9</v>
      </c>
      <c r="O8775" s="3">
        <f>Table1[[#This Row],[sales]]-Table1[[#This Row],[profit]]</f>
        <v>2009.3199999999997</v>
      </c>
      <c r="P8775" s="3">
        <f>Table1[[#This Row],[sales]]*Table1[[#This Row],[quantity]]</f>
        <v>2171.7399999999998</v>
      </c>
      <c r="Q8775" s="9">
        <f>Table1[[#This Row],[delivery_date]]-Table1[[#This Row],[order_date]]</f>
        <v>1</v>
      </c>
    </row>
    <row r="8776" spans="1:17" x14ac:dyDescent="0.35">
      <c r="A8776" t="s">
        <v>8807</v>
      </c>
      <c r="B8776" t="s">
        <v>25</v>
      </c>
      <c r="C8776" t="s">
        <v>33</v>
      </c>
      <c r="D8776" s="2">
        <v>2905.97</v>
      </c>
      <c r="E8776">
        <v>0.47</v>
      </c>
      <c r="F8776">
        <v>9</v>
      </c>
      <c r="G8776" s="1">
        <v>45383</v>
      </c>
      <c r="H8776" s="1">
        <v>45386</v>
      </c>
      <c r="I8776" t="s">
        <v>21</v>
      </c>
      <c r="J8776" t="s">
        <v>22</v>
      </c>
      <c r="K8776" s="2">
        <v>360.08</v>
      </c>
      <c r="L8776" t="s">
        <v>34</v>
      </c>
      <c r="M8776">
        <f>YEAR(Table1[[#This Row],[order_date]])</f>
        <v>2024</v>
      </c>
      <c r="N8776">
        <f>MONTH(Table1[[#This Row],[order_date]])</f>
        <v>4</v>
      </c>
      <c r="O8776" s="3">
        <f>Table1[[#This Row],[sales]]-Table1[[#This Row],[profit]]</f>
        <v>2545.89</v>
      </c>
      <c r="P8776" s="3">
        <f>Table1[[#This Row],[sales]]*Table1[[#This Row],[quantity]]</f>
        <v>26153.73</v>
      </c>
      <c r="Q8776" s="9">
        <f>Table1[[#This Row],[delivery_date]]-Table1[[#This Row],[order_date]]</f>
        <v>3</v>
      </c>
    </row>
    <row r="8777" spans="1:17" x14ac:dyDescent="0.35">
      <c r="A8777" t="s">
        <v>8808</v>
      </c>
      <c r="B8777" t="s">
        <v>13</v>
      </c>
      <c r="C8777" t="s">
        <v>26</v>
      </c>
      <c r="D8777" s="2">
        <v>4870.8900000000003</v>
      </c>
      <c r="E8777">
        <v>0.28999999999999998</v>
      </c>
      <c r="F8777">
        <v>7</v>
      </c>
      <c r="G8777" s="1">
        <v>45213</v>
      </c>
      <c r="H8777" s="1">
        <v>45218</v>
      </c>
      <c r="I8777" t="s">
        <v>15</v>
      </c>
      <c r="J8777" t="s">
        <v>27</v>
      </c>
      <c r="K8777" s="2">
        <v>712.88</v>
      </c>
      <c r="L8777" t="s">
        <v>48</v>
      </c>
      <c r="M8777">
        <f>YEAR(Table1[[#This Row],[order_date]])</f>
        <v>2023</v>
      </c>
      <c r="N8777">
        <f>MONTH(Table1[[#This Row],[order_date]])</f>
        <v>10</v>
      </c>
      <c r="O8777" s="3">
        <f>Table1[[#This Row],[sales]]-Table1[[#This Row],[profit]]</f>
        <v>4158.01</v>
      </c>
      <c r="P8777" s="3">
        <f>Table1[[#This Row],[sales]]*Table1[[#This Row],[quantity]]</f>
        <v>34096.230000000003</v>
      </c>
      <c r="Q8777" s="9">
        <f>Table1[[#This Row],[delivery_date]]-Table1[[#This Row],[order_date]]</f>
        <v>5</v>
      </c>
    </row>
    <row r="8778" spans="1:17" x14ac:dyDescent="0.35">
      <c r="A8778" t="s">
        <v>8809</v>
      </c>
      <c r="B8778" t="s">
        <v>13</v>
      </c>
      <c r="C8778" t="s">
        <v>20</v>
      </c>
      <c r="D8778" s="2">
        <v>491.44</v>
      </c>
      <c r="E8778">
        <v>0.11</v>
      </c>
      <c r="F8778">
        <v>1</v>
      </c>
      <c r="G8778" s="1">
        <v>44997</v>
      </c>
      <c r="H8778" s="1">
        <v>45004</v>
      </c>
      <c r="I8778" t="s">
        <v>15</v>
      </c>
      <c r="J8778" t="s">
        <v>22</v>
      </c>
      <c r="K8778" s="2">
        <v>79.819999999999993</v>
      </c>
      <c r="L8778" t="s">
        <v>48</v>
      </c>
      <c r="M8778">
        <f>YEAR(Table1[[#This Row],[order_date]])</f>
        <v>2023</v>
      </c>
      <c r="N8778">
        <f>MONTH(Table1[[#This Row],[order_date]])</f>
        <v>3</v>
      </c>
      <c r="O8778" s="3">
        <f>Table1[[#This Row],[sales]]-Table1[[#This Row],[profit]]</f>
        <v>411.62</v>
      </c>
      <c r="P8778" s="3">
        <f>Table1[[#This Row],[sales]]*Table1[[#This Row],[quantity]]</f>
        <v>491.44</v>
      </c>
      <c r="Q8778" s="9">
        <f>Table1[[#This Row],[delivery_date]]-Table1[[#This Row],[order_date]]</f>
        <v>7</v>
      </c>
    </row>
    <row r="8779" spans="1:17" x14ac:dyDescent="0.35">
      <c r="A8779" t="s">
        <v>8810</v>
      </c>
      <c r="B8779" t="s">
        <v>13</v>
      </c>
      <c r="C8779" t="s">
        <v>33</v>
      </c>
      <c r="D8779" s="2">
        <v>2356.0300000000002</v>
      </c>
      <c r="E8779">
        <v>0.28999999999999998</v>
      </c>
      <c r="F8779">
        <v>3</v>
      </c>
      <c r="G8779" s="1">
        <v>45063</v>
      </c>
      <c r="H8779" s="1">
        <v>45069</v>
      </c>
      <c r="I8779" t="s">
        <v>21</v>
      </c>
      <c r="J8779" t="s">
        <v>16</v>
      </c>
      <c r="K8779" s="2">
        <v>681.69</v>
      </c>
      <c r="L8779" t="s">
        <v>23</v>
      </c>
      <c r="M8779">
        <f>YEAR(Table1[[#This Row],[order_date]])</f>
        <v>2023</v>
      </c>
      <c r="N8779">
        <f>MONTH(Table1[[#This Row],[order_date]])</f>
        <v>5</v>
      </c>
      <c r="O8779" s="3">
        <f>Table1[[#This Row],[sales]]-Table1[[#This Row],[profit]]</f>
        <v>1674.3400000000001</v>
      </c>
      <c r="P8779" s="3">
        <f>Table1[[#This Row],[sales]]*Table1[[#This Row],[quantity]]</f>
        <v>7068.09</v>
      </c>
      <c r="Q8779" s="9">
        <f>Table1[[#This Row],[delivery_date]]-Table1[[#This Row],[order_date]]</f>
        <v>6</v>
      </c>
    </row>
    <row r="8780" spans="1:17" x14ac:dyDescent="0.35">
      <c r="A8780" t="s">
        <v>8811</v>
      </c>
      <c r="B8780" t="s">
        <v>41</v>
      </c>
      <c r="C8780" t="s">
        <v>14</v>
      </c>
      <c r="D8780" s="2">
        <v>2041.73</v>
      </c>
      <c r="E8780">
        <v>0.44</v>
      </c>
      <c r="F8780">
        <v>9</v>
      </c>
      <c r="G8780" s="1">
        <v>44989</v>
      </c>
      <c r="H8780" s="1">
        <v>44992</v>
      </c>
      <c r="I8780" t="s">
        <v>15</v>
      </c>
      <c r="J8780" t="s">
        <v>16</v>
      </c>
      <c r="K8780" s="2">
        <v>296.95999999999998</v>
      </c>
      <c r="L8780" t="s">
        <v>17</v>
      </c>
      <c r="M8780">
        <f>YEAR(Table1[[#This Row],[order_date]])</f>
        <v>2023</v>
      </c>
      <c r="N8780">
        <f>MONTH(Table1[[#This Row],[order_date]])</f>
        <v>3</v>
      </c>
      <c r="O8780" s="3">
        <f>Table1[[#This Row],[sales]]-Table1[[#This Row],[profit]]</f>
        <v>1744.77</v>
      </c>
      <c r="P8780" s="3">
        <f>Table1[[#This Row],[sales]]*Table1[[#This Row],[quantity]]</f>
        <v>18375.57</v>
      </c>
      <c r="Q8780" s="9">
        <f>Table1[[#This Row],[delivery_date]]-Table1[[#This Row],[order_date]]</f>
        <v>3</v>
      </c>
    </row>
    <row r="8781" spans="1:17" x14ac:dyDescent="0.35">
      <c r="A8781" t="s">
        <v>8812</v>
      </c>
      <c r="B8781" t="s">
        <v>41</v>
      </c>
      <c r="C8781" t="s">
        <v>26</v>
      </c>
      <c r="D8781" s="2">
        <v>4138.78</v>
      </c>
      <c r="E8781">
        <v>0.49</v>
      </c>
      <c r="F8781">
        <v>1</v>
      </c>
      <c r="G8781" s="1">
        <v>45515</v>
      </c>
      <c r="H8781" s="1">
        <v>45520</v>
      </c>
      <c r="I8781" t="s">
        <v>15</v>
      </c>
      <c r="J8781" t="s">
        <v>16</v>
      </c>
      <c r="K8781" s="2">
        <v>498.25</v>
      </c>
      <c r="L8781" t="s">
        <v>23</v>
      </c>
      <c r="M8781">
        <f>YEAR(Table1[[#This Row],[order_date]])</f>
        <v>2024</v>
      </c>
      <c r="N8781">
        <f>MONTH(Table1[[#This Row],[order_date]])</f>
        <v>8</v>
      </c>
      <c r="O8781" s="3">
        <f>Table1[[#This Row],[sales]]-Table1[[#This Row],[profit]]</f>
        <v>3640.5299999999997</v>
      </c>
      <c r="P8781" s="3">
        <f>Table1[[#This Row],[sales]]*Table1[[#This Row],[quantity]]</f>
        <v>4138.78</v>
      </c>
      <c r="Q8781" s="9">
        <f>Table1[[#This Row],[delivery_date]]-Table1[[#This Row],[order_date]]</f>
        <v>5</v>
      </c>
    </row>
    <row r="8782" spans="1:17" x14ac:dyDescent="0.35">
      <c r="A8782" t="s">
        <v>8813</v>
      </c>
      <c r="B8782" t="s">
        <v>25</v>
      </c>
      <c r="C8782" t="s">
        <v>26</v>
      </c>
      <c r="D8782" s="2">
        <v>4511.46</v>
      </c>
      <c r="E8782">
        <v>0.28999999999999998</v>
      </c>
      <c r="F8782">
        <v>6</v>
      </c>
      <c r="G8782" s="1">
        <v>45456</v>
      </c>
      <c r="H8782" s="1">
        <v>45459</v>
      </c>
      <c r="I8782" t="s">
        <v>15</v>
      </c>
      <c r="J8782" t="s">
        <v>27</v>
      </c>
      <c r="K8782" s="2">
        <v>580.03</v>
      </c>
      <c r="L8782" t="s">
        <v>34</v>
      </c>
      <c r="M8782">
        <f>YEAR(Table1[[#This Row],[order_date]])</f>
        <v>2024</v>
      </c>
      <c r="N8782">
        <f>MONTH(Table1[[#This Row],[order_date]])</f>
        <v>6</v>
      </c>
      <c r="O8782" s="3">
        <f>Table1[[#This Row],[sales]]-Table1[[#This Row],[profit]]</f>
        <v>3931.4300000000003</v>
      </c>
      <c r="P8782" s="3">
        <f>Table1[[#This Row],[sales]]*Table1[[#This Row],[quantity]]</f>
        <v>27068.760000000002</v>
      </c>
      <c r="Q8782" s="9">
        <f>Table1[[#This Row],[delivery_date]]-Table1[[#This Row],[order_date]]</f>
        <v>3</v>
      </c>
    </row>
    <row r="8783" spans="1:17" x14ac:dyDescent="0.35">
      <c r="A8783" t="s">
        <v>8814</v>
      </c>
      <c r="B8783" t="s">
        <v>41</v>
      </c>
      <c r="C8783" t="s">
        <v>36</v>
      </c>
      <c r="D8783" s="2">
        <v>4544.3599999999997</v>
      </c>
      <c r="E8783">
        <v>0.08</v>
      </c>
      <c r="F8783">
        <v>5</v>
      </c>
      <c r="G8783" s="1">
        <v>45604</v>
      </c>
      <c r="H8783" s="1">
        <v>45611</v>
      </c>
      <c r="I8783" t="s">
        <v>31</v>
      </c>
      <c r="J8783" t="s">
        <v>16</v>
      </c>
      <c r="K8783" s="2">
        <v>370.71</v>
      </c>
      <c r="L8783" t="s">
        <v>17</v>
      </c>
      <c r="M8783">
        <f>YEAR(Table1[[#This Row],[order_date]])</f>
        <v>2024</v>
      </c>
      <c r="N8783">
        <f>MONTH(Table1[[#This Row],[order_date]])</f>
        <v>11</v>
      </c>
      <c r="O8783" s="3">
        <f>Table1[[#This Row],[sales]]-Table1[[#This Row],[profit]]</f>
        <v>4173.6499999999996</v>
      </c>
      <c r="P8783" s="3">
        <f>Table1[[#This Row],[sales]]*Table1[[#This Row],[quantity]]</f>
        <v>22721.8</v>
      </c>
      <c r="Q8783" s="9">
        <f>Table1[[#This Row],[delivery_date]]-Table1[[#This Row],[order_date]]</f>
        <v>7</v>
      </c>
    </row>
    <row r="8784" spans="1:17" x14ac:dyDescent="0.35">
      <c r="A8784" t="s">
        <v>8815</v>
      </c>
      <c r="B8784" t="s">
        <v>19</v>
      </c>
      <c r="C8784" t="s">
        <v>20</v>
      </c>
      <c r="D8784" s="2">
        <v>1938.18</v>
      </c>
      <c r="E8784">
        <v>0.39</v>
      </c>
      <c r="F8784">
        <v>4</v>
      </c>
      <c r="G8784" s="1">
        <v>45074</v>
      </c>
      <c r="H8784" s="1">
        <v>45076</v>
      </c>
      <c r="I8784" t="s">
        <v>31</v>
      </c>
      <c r="J8784" t="s">
        <v>27</v>
      </c>
      <c r="K8784" s="2">
        <v>165.1</v>
      </c>
      <c r="L8784" t="s">
        <v>48</v>
      </c>
      <c r="M8784">
        <f>YEAR(Table1[[#This Row],[order_date]])</f>
        <v>2023</v>
      </c>
      <c r="N8784">
        <f>MONTH(Table1[[#This Row],[order_date]])</f>
        <v>5</v>
      </c>
      <c r="O8784" s="3">
        <f>Table1[[#This Row],[sales]]-Table1[[#This Row],[profit]]</f>
        <v>1773.0800000000002</v>
      </c>
      <c r="P8784" s="3">
        <f>Table1[[#This Row],[sales]]*Table1[[#This Row],[quantity]]</f>
        <v>7752.72</v>
      </c>
      <c r="Q8784" s="9">
        <f>Table1[[#This Row],[delivery_date]]-Table1[[#This Row],[order_date]]</f>
        <v>2</v>
      </c>
    </row>
    <row r="8785" spans="1:17" x14ac:dyDescent="0.35">
      <c r="A8785" t="s">
        <v>8816</v>
      </c>
      <c r="B8785" t="s">
        <v>25</v>
      </c>
      <c r="C8785" t="s">
        <v>14</v>
      </c>
      <c r="D8785" s="2">
        <v>1592.81</v>
      </c>
      <c r="E8785">
        <v>0.5</v>
      </c>
      <c r="F8785">
        <v>1</v>
      </c>
      <c r="G8785" s="1">
        <v>45112</v>
      </c>
      <c r="H8785" s="1">
        <v>45115</v>
      </c>
      <c r="I8785" t="s">
        <v>21</v>
      </c>
      <c r="J8785" t="s">
        <v>16</v>
      </c>
      <c r="K8785" s="2">
        <v>176.04</v>
      </c>
      <c r="L8785" t="s">
        <v>34</v>
      </c>
      <c r="M8785">
        <f>YEAR(Table1[[#This Row],[order_date]])</f>
        <v>2023</v>
      </c>
      <c r="N8785">
        <f>MONTH(Table1[[#This Row],[order_date]])</f>
        <v>7</v>
      </c>
      <c r="O8785" s="3">
        <f>Table1[[#This Row],[sales]]-Table1[[#This Row],[profit]]</f>
        <v>1416.77</v>
      </c>
      <c r="P8785" s="3">
        <f>Table1[[#This Row],[sales]]*Table1[[#This Row],[quantity]]</f>
        <v>1592.81</v>
      </c>
      <c r="Q8785" s="9">
        <f>Table1[[#This Row],[delivery_date]]-Table1[[#This Row],[order_date]]</f>
        <v>3</v>
      </c>
    </row>
    <row r="8786" spans="1:17" x14ac:dyDescent="0.35">
      <c r="A8786" t="s">
        <v>8817</v>
      </c>
      <c r="B8786" t="s">
        <v>25</v>
      </c>
      <c r="C8786" t="s">
        <v>14</v>
      </c>
      <c r="D8786" s="2">
        <v>2300.77</v>
      </c>
      <c r="E8786">
        <v>0.24</v>
      </c>
      <c r="F8786">
        <v>7</v>
      </c>
      <c r="G8786" s="1">
        <v>45514</v>
      </c>
      <c r="H8786" s="1">
        <v>45517</v>
      </c>
      <c r="I8786" t="s">
        <v>21</v>
      </c>
      <c r="J8786" t="s">
        <v>22</v>
      </c>
      <c r="K8786" s="2">
        <v>214</v>
      </c>
      <c r="L8786" t="s">
        <v>28</v>
      </c>
      <c r="M8786">
        <f>YEAR(Table1[[#This Row],[order_date]])</f>
        <v>2024</v>
      </c>
      <c r="N8786">
        <f>MONTH(Table1[[#This Row],[order_date]])</f>
        <v>8</v>
      </c>
      <c r="O8786" s="3">
        <f>Table1[[#This Row],[sales]]-Table1[[#This Row],[profit]]</f>
        <v>2086.77</v>
      </c>
      <c r="P8786" s="3">
        <f>Table1[[#This Row],[sales]]*Table1[[#This Row],[quantity]]</f>
        <v>16105.39</v>
      </c>
      <c r="Q8786" s="9">
        <f>Table1[[#This Row],[delivery_date]]-Table1[[#This Row],[order_date]]</f>
        <v>3</v>
      </c>
    </row>
    <row r="8787" spans="1:17" x14ac:dyDescent="0.35">
      <c r="A8787" t="s">
        <v>8818</v>
      </c>
      <c r="B8787" t="s">
        <v>19</v>
      </c>
      <c r="C8787" t="s">
        <v>36</v>
      </c>
      <c r="D8787" s="2">
        <v>1785.53</v>
      </c>
      <c r="E8787">
        <v>0.19</v>
      </c>
      <c r="F8787">
        <v>1</v>
      </c>
      <c r="G8787" s="1">
        <v>45466</v>
      </c>
      <c r="H8787" s="1">
        <v>45470</v>
      </c>
      <c r="I8787" t="s">
        <v>21</v>
      </c>
      <c r="J8787" t="s">
        <v>16</v>
      </c>
      <c r="K8787" s="2">
        <v>240.01</v>
      </c>
      <c r="L8787" t="s">
        <v>28</v>
      </c>
      <c r="M8787">
        <f>YEAR(Table1[[#This Row],[order_date]])</f>
        <v>2024</v>
      </c>
      <c r="N8787">
        <f>MONTH(Table1[[#This Row],[order_date]])</f>
        <v>6</v>
      </c>
      <c r="O8787" s="3">
        <f>Table1[[#This Row],[sales]]-Table1[[#This Row],[profit]]</f>
        <v>1545.52</v>
      </c>
      <c r="P8787" s="3">
        <f>Table1[[#This Row],[sales]]*Table1[[#This Row],[quantity]]</f>
        <v>1785.53</v>
      </c>
      <c r="Q8787" s="9">
        <f>Table1[[#This Row],[delivery_date]]-Table1[[#This Row],[order_date]]</f>
        <v>4</v>
      </c>
    </row>
    <row r="8788" spans="1:17" x14ac:dyDescent="0.35">
      <c r="A8788" t="s">
        <v>8819</v>
      </c>
      <c r="B8788" t="s">
        <v>25</v>
      </c>
      <c r="C8788" t="s">
        <v>33</v>
      </c>
      <c r="D8788" s="2">
        <v>3622.37</v>
      </c>
      <c r="E8788">
        <v>0.28000000000000003</v>
      </c>
      <c r="F8788">
        <v>1</v>
      </c>
      <c r="G8788" s="1">
        <v>44970</v>
      </c>
      <c r="H8788" s="1">
        <v>44977</v>
      </c>
      <c r="I8788" t="s">
        <v>31</v>
      </c>
      <c r="J8788" t="s">
        <v>16</v>
      </c>
      <c r="K8788" s="2">
        <v>308.05</v>
      </c>
      <c r="L8788" t="s">
        <v>17</v>
      </c>
      <c r="M8788">
        <f>YEAR(Table1[[#This Row],[order_date]])</f>
        <v>2023</v>
      </c>
      <c r="N8788">
        <f>MONTH(Table1[[#This Row],[order_date]])</f>
        <v>2</v>
      </c>
      <c r="O8788" s="3">
        <f>Table1[[#This Row],[sales]]-Table1[[#This Row],[profit]]</f>
        <v>3314.3199999999997</v>
      </c>
      <c r="P8788" s="3">
        <f>Table1[[#This Row],[sales]]*Table1[[#This Row],[quantity]]</f>
        <v>3622.37</v>
      </c>
      <c r="Q8788" s="9">
        <f>Table1[[#This Row],[delivery_date]]-Table1[[#This Row],[order_date]]</f>
        <v>7</v>
      </c>
    </row>
    <row r="8789" spans="1:17" x14ac:dyDescent="0.35">
      <c r="A8789" t="s">
        <v>8820</v>
      </c>
      <c r="B8789" t="s">
        <v>41</v>
      </c>
      <c r="C8789" t="s">
        <v>33</v>
      </c>
      <c r="D8789" s="2">
        <v>1146.5</v>
      </c>
      <c r="E8789">
        <v>0.08</v>
      </c>
      <c r="F8789">
        <v>2</v>
      </c>
      <c r="G8789" s="1">
        <v>45575</v>
      </c>
      <c r="H8789" s="1">
        <v>45582</v>
      </c>
      <c r="I8789" t="s">
        <v>15</v>
      </c>
      <c r="J8789" t="s">
        <v>27</v>
      </c>
      <c r="K8789" s="2">
        <v>219.44</v>
      </c>
      <c r="L8789" t="s">
        <v>34</v>
      </c>
      <c r="M8789">
        <f>YEAR(Table1[[#This Row],[order_date]])</f>
        <v>2024</v>
      </c>
      <c r="N8789">
        <f>MONTH(Table1[[#This Row],[order_date]])</f>
        <v>10</v>
      </c>
      <c r="O8789" s="3">
        <f>Table1[[#This Row],[sales]]-Table1[[#This Row],[profit]]</f>
        <v>927.06</v>
      </c>
      <c r="P8789" s="3">
        <f>Table1[[#This Row],[sales]]*Table1[[#This Row],[quantity]]</f>
        <v>2293</v>
      </c>
      <c r="Q8789" s="9">
        <f>Table1[[#This Row],[delivery_date]]-Table1[[#This Row],[order_date]]</f>
        <v>7</v>
      </c>
    </row>
    <row r="8790" spans="1:17" x14ac:dyDescent="0.35">
      <c r="A8790" t="s">
        <v>8821</v>
      </c>
      <c r="B8790" t="s">
        <v>13</v>
      </c>
      <c r="C8790" t="s">
        <v>14</v>
      </c>
      <c r="D8790" s="2">
        <v>3327.55</v>
      </c>
      <c r="E8790">
        <v>0.49</v>
      </c>
      <c r="F8790">
        <v>9</v>
      </c>
      <c r="G8790" s="1">
        <v>45288</v>
      </c>
      <c r="H8790" s="1">
        <v>45293</v>
      </c>
      <c r="I8790" t="s">
        <v>31</v>
      </c>
      <c r="J8790" t="s">
        <v>27</v>
      </c>
      <c r="K8790" s="2">
        <v>957.21</v>
      </c>
      <c r="L8790" t="s">
        <v>39</v>
      </c>
      <c r="M8790">
        <f>YEAR(Table1[[#This Row],[order_date]])</f>
        <v>2023</v>
      </c>
      <c r="N8790">
        <f>MONTH(Table1[[#This Row],[order_date]])</f>
        <v>12</v>
      </c>
      <c r="O8790" s="3">
        <f>Table1[[#This Row],[sales]]-Table1[[#This Row],[profit]]</f>
        <v>2370.34</v>
      </c>
      <c r="P8790" s="3">
        <f>Table1[[#This Row],[sales]]*Table1[[#This Row],[quantity]]</f>
        <v>29947.95</v>
      </c>
      <c r="Q8790" s="9">
        <f>Table1[[#This Row],[delivery_date]]-Table1[[#This Row],[order_date]]</f>
        <v>5</v>
      </c>
    </row>
    <row r="8791" spans="1:17" x14ac:dyDescent="0.35">
      <c r="A8791" t="s">
        <v>8822</v>
      </c>
      <c r="B8791" t="s">
        <v>19</v>
      </c>
      <c r="C8791" t="s">
        <v>20</v>
      </c>
      <c r="D8791" s="2">
        <v>4642.24</v>
      </c>
      <c r="E8791">
        <v>0.42</v>
      </c>
      <c r="F8791">
        <v>1</v>
      </c>
      <c r="G8791" s="1">
        <v>45039</v>
      </c>
      <c r="H8791" s="1">
        <v>45041</v>
      </c>
      <c r="I8791" t="s">
        <v>15</v>
      </c>
      <c r="J8791" t="s">
        <v>22</v>
      </c>
      <c r="K8791" s="2">
        <v>810.19</v>
      </c>
      <c r="L8791" t="s">
        <v>28</v>
      </c>
      <c r="M8791">
        <f>YEAR(Table1[[#This Row],[order_date]])</f>
        <v>2023</v>
      </c>
      <c r="N8791">
        <f>MONTH(Table1[[#This Row],[order_date]])</f>
        <v>4</v>
      </c>
      <c r="O8791" s="3">
        <f>Table1[[#This Row],[sales]]-Table1[[#This Row],[profit]]</f>
        <v>3832.0499999999997</v>
      </c>
      <c r="P8791" s="3">
        <f>Table1[[#This Row],[sales]]*Table1[[#This Row],[quantity]]</f>
        <v>4642.24</v>
      </c>
      <c r="Q8791" s="9">
        <f>Table1[[#This Row],[delivery_date]]-Table1[[#This Row],[order_date]]</f>
        <v>2</v>
      </c>
    </row>
    <row r="8792" spans="1:17" x14ac:dyDescent="0.35">
      <c r="A8792" t="s">
        <v>8823</v>
      </c>
      <c r="B8792" t="s">
        <v>41</v>
      </c>
      <c r="C8792" t="s">
        <v>33</v>
      </c>
      <c r="D8792" s="2">
        <v>1471.58</v>
      </c>
      <c r="E8792">
        <v>0.06</v>
      </c>
      <c r="F8792">
        <v>8</v>
      </c>
      <c r="G8792" s="1">
        <v>45087</v>
      </c>
      <c r="H8792" s="1">
        <v>45090</v>
      </c>
      <c r="I8792" t="s">
        <v>15</v>
      </c>
      <c r="J8792" t="s">
        <v>16</v>
      </c>
      <c r="K8792" s="2">
        <v>237.85</v>
      </c>
      <c r="L8792" t="s">
        <v>34</v>
      </c>
      <c r="M8792">
        <f>YEAR(Table1[[#This Row],[order_date]])</f>
        <v>2023</v>
      </c>
      <c r="N8792">
        <f>MONTH(Table1[[#This Row],[order_date]])</f>
        <v>6</v>
      </c>
      <c r="O8792" s="3">
        <f>Table1[[#This Row],[sales]]-Table1[[#This Row],[profit]]</f>
        <v>1233.73</v>
      </c>
      <c r="P8792" s="3">
        <f>Table1[[#This Row],[sales]]*Table1[[#This Row],[quantity]]</f>
        <v>11772.64</v>
      </c>
      <c r="Q8792" s="9">
        <f>Table1[[#This Row],[delivery_date]]-Table1[[#This Row],[order_date]]</f>
        <v>3</v>
      </c>
    </row>
    <row r="8793" spans="1:17" x14ac:dyDescent="0.35">
      <c r="A8793" t="s">
        <v>8824</v>
      </c>
      <c r="B8793" t="s">
        <v>19</v>
      </c>
      <c r="C8793" t="s">
        <v>26</v>
      </c>
      <c r="D8793" s="2">
        <v>3416.76</v>
      </c>
      <c r="E8793">
        <v>0.47</v>
      </c>
      <c r="F8793">
        <v>1</v>
      </c>
      <c r="G8793" s="1">
        <v>45544</v>
      </c>
      <c r="H8793" s="1">
        <v>45546</v>
      </c>
      <c r="I8793" t="s">
        <v>31</v>
      </c>
      <c r="J8793" t="s">
        <v>16</v>
      </c>
      <c r="K8793" s="2">
        <v>329.51</v>
      </c>
      <c r="L8793" t="s">
        <v>28</v>
      </c>
      <c r="M8793">
        <f>YEAR(Table1[[#This Row],[order_date]])</f>
        <v>2024</v>
      </c>
      <c r="N8793">
        <f>MONTH(Table1[[#This Row],[order_date]])</f>
        <v>9</v>
      </c>
      <c r="O8793" s="3">
        <f>Table1[[#This Row],[sales]]-Table1[[#This Row],[profit]]</f>
        <v>3087.25</v>
      </c>
      <c r="P8793" s="3">
        <f>Table1[[#This Row],[sales]]*Table1[[#This Row],[quantity]]</f>
        <v>3416.76</v>
      </c>
      <c r="Q8793" s="9">
        <f>Table1[[#This Row],[delivery_date]]-Table1[[#This Row],[order_date]]</f>
        <v>2</v>
      </c>
    </row>
    <row r="8794" spans="1:17" x14ac:dyDescent="0.35">
      <c r="A8794" t="s">
        <v>8825</v>
      </c>
      <c r="B8794" t="s">
        <v>19</v>
      </c>
      <c r="C8794" t="s">
        <v>36</v>
      </c>
      <c r="D8794" s="2">
        <v>803.45</v>
      </c>
      <c r="E8794">
        <v>0.47</v>
      </c>
      <c r="F8794">
        <v>1</v>
      </c>
      <c r="G8794" s="1">
        <v>44935</v>
      </c>
      <c r="H8794" s="1">
        <v>44941</v>
      </c>
      <c r="I8794" t="s">
        <v>15</v>
      </c>
      <c r="J8794" t="s">
        <v>16</v>
      </c>
      <c r="K8794" s="2">
        <v>84.84</v>
      </c>
      <c r="L8794" t="s">
        <v>34</v>
      </c>
      <c r="M8794">
        <f>YEAR(Table1[[#This Row],[order_date]])</f>
        <v>2023</v>
      </c>
      <c r="N8794">
        <f>MONTH(Table1[[#This Row],[order_date]])</f>
        <v>1</v>
      </c>
      <c r="O8794" s="3">
        <f>Table1[[#This Row],[sales]]-Table1[[#This Row],[profit]]</f>
        <v>718.61</v>
      </c>
      <c r="P8794" s="3">
        <f>Table1[[#This Row],[sales]]*Table1[[#This Row],[quantity]]</f>
        <v>803.45</v>
      </c>
      <c r="Q8794" s="9">
        <f>Table1[[#This Row],[delivery_date]]-Table1[[#This Row],[order_date]]</f>
        <v>6</v>
      </c>
    </row>
    <row r="8795" spans="1:17" x14ac:dyDescent="0.35">
      <c r="A8795" t="s">
        <v>8826</v>
      </c>
      <c r="B8795" t="s">
        <v>25</v>
      </c>
      <c r="C8795" t="s">
        <v>20</v>
      </c>
      <c r="D8795" s="2">
        <v>694.78</v>
      </c>
      <c r="E8795">
        <v>0.16</v>
      </c>
      <c r="F8795">
        <v>9</v>
      </c>
      <c r="G8795" s="1">
        <v>45652</v>
      </c>
      <c r="H8795" s="1">
        <v>45657</v>
      </c>
      <c r="I8795" t="s">
        <v>31</v>
      </c>
      <c r="J8795" t="s">
        <v>22</v>
      </c>
      <c r="K8795" s="2">
        <v>142.76</v>
      </c>
      <c r="L8795" t="s">
        <v>34</v>
      </c>
      <c r="M8795">
        <f>YEAR(Table1[[#This Row],[order_date]])</f>
        <v>2024</v>
      </c>
      <c r="N8795">
        <f>MONTH(Table1[[#This Row],[order_date]])</f>
        <v>12</v>
      </c>
      <c r="O8795" s="3">
        <f>Table1[[#This Row],[sales]]-Table1[[#This Row],[profit]]</f>
        <v>552.02</v>
      </c>
      <c r="P8795" s="3">
        <f>Table1[[#This Row],[sales]]*Table1[[#This Row],[quantity]]</f>
        <v>6253.0199999999995</v>
      </c>
      <c r="Q8795" s="9">
        <f>Table1[[#This Row],[delivery_date]]-Table1[[#This Row],[order_date]]</f>
        <v>5</v>
      </c>
    </row>
    <row r="8796" spans="1:17" x14ac:dyDescent="0.35">
      <c r="A8796" t="s">
        <v>8827</v>
      </c>
      <c r="B8796" t="s">
        <v>25</v>
      </c>
      <c r="C8796" t="s">
        <v>33</v>
      </c>
      <c r="D8796" s="2">
        <v>666.66</v>
      </c>
      <c r="E8796">
        <v>0.31</v>
      </c>
      <c r="F8796">
        <v>8</v>
      </c>
      <c r="G8796" s="1">
        <v>45244</v>
      </c>
      <c r="H8796" s="1">
        <v>45251</v>
      </c>
      <c r="I8796" t="s">
        <v>31</v>
      </c>
      <c r="J8796" t="s">
        <v>22</v>
      </c>
      <c r="K8796" s="2">
        <v>52.97</v>
      </c>
      <c r="L8796" t="s">
        <v>17</v>
      </c>
      <c r="M8796">
        <f>YEAR(Table1[[#This Row],[order_date]])</f>
        <v>2023</v>
      </c>
      <c r="N8796">
        <f>MONTH(Table1[[#This Row],[order_date]])</f>
        <v>11</v>
      </c>
      <c r="O8796" s="3">
        <f>Table1[[#This Row],[sales]]-Table1[[#This Row],[profit]]</f>
        <v>613.68999999999994</v>
      </c>
      <c r="P8796" s="3">
        <f>Table1[[#This Row],[sales]]*Table1[[#This Row],[quantity]]</f>
        <v>5333.28</v>
      </c>
      <c r="Q8796" s="9">
        <f>Table1[[#This Row],[delivery_date]]-Table1[[#This Row],[order_date]]</f>
        <v>7</v>
      </c>
    </row>
    <row r="8797" spans="1:17" x14ac:dyDescent="0.35">
      <c r="A8797" t="s">
        <v>8828</v>
      </c>
      <c r="B8797" t="s">
        <v>41</v>
      </c>
      <c r="C8797" t="s">
        <v>14</v>
      </c>
      <c r="D8797" s="2">
        <v>778.79</v>
      </c>
      <c r="E8797">
        <v>0.06</v>
      </c>
      <c r="F8797">
        <v>1</v>
      </c>
      <c r="G8797" s="1">
        <v>45251</v>
      </c>
      <c r="H8797" s="1">
        <v>45258</v>
      </c>
      <c r="I8797" t="s">
        <v>31</v>
      </c>
      <c r="J8797" t="s">
        <v>22</v>
      </c>
      <c r="K8797" s="2">
        <v>73.400000000000006</v>
      </c>
      <c r="L8797" t="s">
        <v>48</v>
      </c>
      <c r="M8797">
        <f>YEAR(Table1[[#This Row],[order_date]])</f>
        <v>2023</v>
      </c>
      <c r="N8797">
        <f>MONTH(Table1[[#This Row],[order_date]])</f>
        <v>11</v>
      </c>
      <c r="O8797" s="3">
        <f>Table1[[#This Row],[sales]]-Table1[[#This Row],[profit]]</f>
        <v>705.39</v>
      </c>
      <c r="P8797" s="3">
        <f>Table1[[#This Row],[sales]]*Table1[[#This Row],[quantity]]</f>
        <v>778.79</v>
      </c>
      <c r="Q8797" s="9">
        <f>Table1[[#This Row],[delivery_date]]-Table1[[#This Row],[order_date]]</f>
        <v>7</v>
      </c>
    </row>
    <row r="8798" spans="1:17" x14ac:dyDescent="0.35">
      <c r="A8798" t="s">
        <v>8829</v>
      </c>
      <c r="B8798" t="s">
        <v>19</v>
      </c>
      <c r="C8798" t="s">
        <v>36</v>
      </c>
      <c r="D8798" s="2">
        <v>1159.21</v>
      </c>
      <c r="E8798">
        <v>0.04</v>
      </c>
      <c r="F8798">
        <v>7</v>
      </c>
      <c r="G8798" s="1">
        <v>45044</v>
      </c>
      <c r="H8798" s="1">
        <v>45045</v>
      </c>
      <c r="I8798" t="s">
        <v>21</v>
      </c>
      <c r="J8798" t="s">
        <v>27</v>
      </c>
      <c r="K8798" s="2">
        <v>227.62</v>
      </c>
      <c r="L8798" t="s">
        <v>48</v>
      </c>
      <c r="M8798">
        <f>YEAR(Table1[[#This Row],[order_date]])</f>
        <v>2023</v>
      </c>
      <c r="N8798">
        <f>MONTH(Table1[[#This Row],[order_date]])</f>
        <v>4</v>
      </c>
      <c r="O8798" s="3">
        <f>Table1[[#This Row],[sales]]-Table1[[#This Row],[profit]]</f>
        <v>931.59</v>
      </c>
      <c r="P8798" s="3">
        <f>Table1[[#This Row],[sales]]*Table1[[#This Row],[quantity]]</f>
        <v>8114.47</v>
      </c>
      <c r="Q8798" s="9">
        <f>Table1[[#This Row],[delivery_date]]-Table1[[#This Row],[order_date]]</f>
        <v>1</v>
      </c>
    </row>
    <row r="8799" spans="1:17" x14ac:dyDescent="0.35">
      <c r="A8799" t="s">
        <v>8830</v>
      </c>
      <c r="B8799" t="s">
        <v>25</v>
      </c>
      <c r="C8799" t="s">
        <v>33</v>
      </c>
      <c r="D8799" s="2">
        <v>2857.87</v>
      </c>
      <c r="E8799">
        <v>0.25</v>
      </c>
      <c r="F8799">
        <v>8</v>
      </c>
      <c r="G8799" s="1">
        <v>45312</v>
      </c>
      <c r="H8799" s="1">
        <v>45316</v>
      </c>
      <c r="I8799" t="s">
        <v>15</v>
      </c>
      <c r="J8799" t="s">
        <v>27</v>
      </c>
      <c r="K8799" s="2">
        <v>668.12</v>
      </c>
      <c r="L8799" t="s">
        <v>34</v>
      </c>
      <c r="M8799">
        <f>YEAR(Table1[[#This Row],[order_date]])</f>
        <v>2024</v>
      </c>
      <c r="N8799">
        <f>MONTH(Table1[[#This Row],[order_date]])</f>
        <v>1</v>
      </c>
      <c r="O8799" s="3">
        <f>Table1[[#This Row],[sales]]-Table1[[#This Row],[profit]]</f>
        <v>2189.75</v>
      </c>
      <c r="P8799" s="3">
        <f>Table1[[#This Row],[sales]]*Table1[[#This Row],[quantity]]</f>
        <v>22862.959999999999</v>
      </c>
      <c r="Q8799" s="9">
        <f>Table1[[#This Row],[delivery_date]]-Table1[[#This Row],[order_date]]</f>
        <v>4</v>
      </c>
    </row>
    <row r="8800" spans="1:17" x14ac:dyDescent="0.35">
      <c r="A8800" t="s">
        <v>8831</v>
      </c>
      <c r="B8800" t="s">
        <v>25</v>
      </c>
      <c r="C8800" t="s">
        <v>14</v>
      </c>
      <c r="D8800" s="2">
        <v>3858.23</v>
      </c>
      <c r="E8800">
        <v>0.02</v>
      </c>
      <c r="F8800">
        <v>2</v>
      </c>
      <c r="G8800" s="1">
        <v>45132</v>
      </c>
      <c r="H8800" s="1">
        <v>45136</v>
      </c>
      <c r="I8800" t="s">
        <v>21</v>
      </c>
      <c r="J8800" t="s">
        <v>22</v>
      </c>
      <c r="K8800" s="2">
        <v>1101.4100000000001</v>
      </c>
      <c r="L8800" t="s">
        <v>34</v>
      </c>
      <c r="M8800">
        <f>YEAR(Table1[[#This Row],[order_date]])</f>
        <v>2023</v>
      </c>
      <c r="N8800">
        <f>MONTH(Table1[[#This Row],[order_date]])</f>
        <v>7</v>
      </c>
      <c r="O8800" s="3">
        <f>Table1[[#This Row],[sales]]-Table1[[#This Row],[profit]]</f>
        <v>2756.8199999999997</v>
      </c>
      <c r="P8800" s="3">
        <f>Table1[[#This Row],[sales]]*Table1[[#This Row],[quantity]]</f>
        <v>7716.46</v>
      </c>
      <c r="Q8800" s="9">
        <f>Table1[[#This Row],[delivery_date]]-Table1[[#This Row],[order_date]]</f>
        <v>4</v>
      </c>
    </row>
    <row r="8801" spans="1:17" x14ac:dyDescent="0.35">
      <c r="A8801" t="s">
        <v>8832</v>
      </c>
      <c r="B8801" t="s">
        <v>19</v>
      </c>
      <c r="C8801" t="s">
        <v>33</v>
      </c>
      <c r="D8801" s="2">
        <v>721.6</v>
      </c>
      <c r="E8801">
        <v>0.44</v>
      </c>
      <c r="F8801">
        <v>4</v>
      </c>
      <c r="G8801" s="1">
        <v>45642</v>
      </c>
      <c r="H8801" s="1">
        <v>45647</v>
      </c>
      <c r="I8801" t="s">
        <v>21</v>
      </c>
      <c r="J8801" t="s">
        <v>27</v>
      </c>
      <c r="K8801" s="2">
        <v>67.98</v>
      </c>
      <c r="L8801" t="s">
        <v>28</v>
      </c>
      <c r="M8801">
        <f>YEAR(Table1[[#This Row],[order_date]])</f>
        <v>2024</v>
      </c>
      <c r="N8801">
        <f>MONTH(Table1[[#This Row],[order_date]])</f>
        <v>12</v>
      </c>
      <c r="O8801" s="3">
        <f>Table1[[#This Row],[sales]]-Table1[[#This Row],[profit]]</f>
        <v>653.62</v>
      </c>
      <c r="P8801" s="3">
        <f>Table1[[#This Row],[sales]]*Table1[[#This Row],[quantity]]</f>
        <v>2886.4</v>
      </c>
      <c r="Q8801" s="9">
        <f>Table1[[#This Row],[delivery_date]]-Table1[[#This Row],[order_date]]</f>
        <v>5</v>
      </c>
    </row>
    <row r="8802" spans="1:17" x14ac:dyDescent="0.35">
      <c r="A8802" t="s">
        <v>8833</v>
      </c>
      <c r="B8802" t="s">
        <v>41</v>
      </c>
      <c r="C8802" t="s">
        <v>36</v>
      </c>
      <c r="D8802" s="2">
        <v>4363.07</v>
      </c>
      <c r="E8802">
        <v>0.46</v>
      </c>
      <c r="F8802">
        <v>2</v>
      </c>
      <c r="G8802" s="1">
        <v>44955</v>
      </c>
      <c r="H8802" s="1">
        <v>44959</v>
      </c>
      <c r="I8802" t="s">
        <v>15</v>
      </c>
      <c r="J8802" t="s">
        <v>27</v>
      </c>
      <c r="K8802" s="2">
        <v>1000.96</v>
      </c>
      <c r="L8802" t="s">
        <v>34</v>
      </c>
      <c r="M8802">
        <f>YEAR(Table1[[#This Row],[order_date]])</f>
        <v>2023</v>
      </c>
      <c r="N8802">
        <f>MONTH(Table1[[#This Row],[order_date]])</f>
        <v>1</v>
      </c>
      <c r="O8802" s="3">
        <f>Table1[[#This Row],[sales]]-Table1[[#This Row],[profit]]</f>
        <v>3362.1099999999997</v>
      </c>
      <c r="P8802" s="3">
        <f>Table1[[#This Row],[sales]]*Table1[[#This Row],[quantity]]</f>
        <v>8726.14</v>
      </c>
      <c r="Q8802" s="9">
        <f>Table1[[#This Row],[delivery_date]]-Table1[[#This Row],[order_date]]</f>
        <v>4</v>
      </c>
    </row>
    <row r="8803" spans="1:17" x14ac:dyDescent="0.35">
      <c r="A8803" t="s">
        <v>8834</v>
      </c>
      <c r="B8803" t="s">
        <v>41</v>
      </c>
      <c r="C8803" t="s">
        <v>26</v>
      </c>
      <c r="D8803" s="2">
        <v>4229.3100000000004</v>
      </c>
      <c r="E8803">
        <v>0.03</v>
      </c>
      <c r="F8803">
        <v>6</v>
      </c>
      <c r="G8803" s="1">
        <v>45134</v>
      </c>
      <c r="H8803" s="1">
        <v>45135</v>
      </c>
      <c r="I8803" t="s">
        <v>31</v>
      </c>
      <c r="J8803" t="s">
        <v>22</v>
      </c>
      <c r="K8803" s="2">
        <v>468.56</v>
      </c>
      <c r="L8803" t="s">
        <v>34</v>
      </c>
      <c r="M8803">
        <f>YEAR(Table1[[#This Row],[order_date]])</f>
        <v>2023</v>
      </c>
      <c r="N8803">
        <f>MONTH(Table1[[#This Row],[order_date]])</f>
        <v>7</v>
      </c>
      <c r="O8803" s="3">
        <f>Table1[[#This Row],[sales]]-Table1[[#This Row],[profit]]</f>
        <v>3760.7500000000005</v>
      </c>
      <c r="P8803" s="3">
        <f>Table1[[#This Row],[sales]]*Table1[[#This Row],[quantity]]</f>
        <v>25375.86</v>
      </c>
      <c r="Q8803" s="9">
        <f>Table1[[#This Row],[delivery_date]]-Table1[[#This Row],[order_date]]</f>
        <v>1</v>
      </c>
    </row>
    <row r="8804" spans="1:17" x14ac:dyDescent="0.35">
      <c r="A8804" t="s">
        <v>8835</v>
      </c>
      <c r="B8804" t="s">
        <v>19</v>
      </c>
      <c r="C8804" t="s">
        <v>26</v>
      </c>
      <c r="D8804" s="2">
        <v>3664.2</v>
      </c>
      <c r="E8804">
        <v>0.02</v>
      </c>
      <c r="F8804">
        <v>5</v>
      </c>
      <c r="G8804" s="1">
        <v>45230</v>
      </c>
      <c r="H8804" s="1">
        <v>45232</v>
      </c>
      <c r="I8804" t="s">
        <v>21</v>
      </c>
      <c r="J8804" t="s">
        <v>27</v>
      </c>
      <c r="K8804" s="2">
        <v>330.05</v>
      </c>
      <c r="L8804" t="s">
        <v>48</v>
      </c>
      <c r="M8804">
        <f>YEAR(Table1[[#This Row],[order_date]])</f>
        <v>2023</v>
      </c>
      <c r="N8804">
        <f>MONTH(Table1[[#This Row],[order_date]])</f>
        <v>10</v>
      </c>
      <c r="O8804" s="3">
        <f>Table1[[#This Row],[sales]]-Table1[[#This Row],[profit]]</f>
        <v>3334.1499999999996</v>
      </c>
      <c r="P8804" s="3">
        <f>Table1[[#This Row],[sales]]*Table1[[#This Row],[quantity]]</f>
        <v>18321</v>
      </c>
      <c r="Q8804" s="9">
        <f>Table1[[#This Row],[delivery_date]]-Table1[[#This Row],[order_date]]</f>
        <v>2</v>
      </c>
    </row>
    <row r="8805" spans="1:17" x14ac:dyDescent="0.35">
      <c r="A8805" t="s">
        <v>8836</v>
      </c>
      <c r="B8805" t="s">
        <v>41</v>
      </c>
      <c r="C8805" t="s">
        <v>14</v>
      </c>
      <c r="D8805" s="2">
        <v>2187.23</v>
      </c>
      <c r="E8805">
        <v>0.11</v>
      </c>
      <c r="F8805">
        <v>5</v>
      </c>
      <c r="G8805" s="1">
        <v>45511</v>
      </c>
      <c r="H8805" s="1">
        <v>45518</v>
      </c>
      <c r="I8805" t="s">
        <v>21</v>
      </c>
      <c r="J8805" t="s">
        <v>27</v>
      </c>
      <c r="K8805" s="2">
        <v>558.28</v>
      </c>
      <c r="L8805" t="s">
        <v>28</v>
      </c>
      <c r="M8805">
        <f>YEAR(Table1[[#This Row],[order_date]])</f>
        <v>2024</v>
      </c>
      <c r="N8805">
        <f>MONTH(Table1[[#This Row],[order_date]])</f>
        <v>8</v>
      </c>
      <c r="O8805" s="3">
        <f>Table1[[#This Row],[sales]]-Table1[[#This Row],[profit]]</f>
        <v>1628.95</v>
      </c>
      <c r="P8805" s="3">
        <f>Table1[[#This Row],[sales]]*Table1[[#This Row],[quantity]]</f>
        <v>10936.15</v>
      </c>
      <c r="Q8805" s="9">
        <f>Table1[[#This Row],[delivery_date]]-Table1[[#This Row],[order_date]]</f>
        <v>7</v>
      </c>
    </row>
    <row r="8806" spans="1:17" x14ac:dyDescent="0.35">
      <c r="A8806" t="s">
        <v>8837</v>
      </c>
      <c r="B8806" t="s">
        <v>25</v>
      </c>
      <c r="C8806" t="s">
        <v>26</v>
      </c>
      <c r="D8806" s="2">
        <v>107.63</v>
      </c>
      <c r="E8806">
        <v>0.46</v>
      </c>
      <c r="F8806">
        <v>8</v>
      </c>
      <c r="G8806" s="1">
        <v>45299</v>
      </c>
      <c r="H8806" s="1">
        <v>45302</v>
      </c>
      <c r="I8806" t="s">
        <v>31</v>
      </c>
      <c r="J8806" t="s">
        <v>22</v>
      </c>
      <c r="K8806" s="2">
        <v>13.4</v>
      </c>
      <c r="L8806" t="s">
        <v>39</v>
      </c>
      <c r="M8806">
        <f>YEAR(Table1[[#This Row],[order_date]])</f>
        <v>2024</v>
      </c>
      <c r="N8806">
        <f>MONTH(Table1[[#This Row],[order_date]])</f>
        <v>1</v>
      </c>
      <c r="O8806" s="3">
        <f>Table1[[#This Row],[sales]]-Table1[[#This Row],[profit]]</f>
        <v>94.22999999999999</v>
      </c>
      <c r="P8806" s="3">
        <f>Table1[[#This Row],[sales]]*Table1[[#This Row],[quantity]]</f>
        <v>861.04</v>
      </c>
      <c r="Q8806" s="9">
        <f>Table1[[#This Row],[delivery_date]]-Table1[[#This Row],[order_date]]</f>
        <v>3</v>
      </c>
    </row>
    <row r="8807" spans="1:17" x14ac:dyDescent="0.35">
      <c r="A8807" t="s">
        <v>8838</v>
      </c>
      <c r="B8807" t="s">
        <v>19</v>
      </c>
      <c r="C8807" t="s">
        <v>36</v>
      </c>
      <c r="D8807" s="2">
        <v>3700.35</v>
      </c>
      <c r="E8807">
        <v>0.38</v>
      </c>
      <c r="F8807">
        <v>1</v>
      </c>
      <c r="G8807" s="1">
        <v>45368</v>
      </c>
      <c r="H8807" s="1">
        <v>45375</v>
      </c>
      <c r="I8807" t="s">
        <v>31</v>
      </c>
      <c r="J8807" t="s">
        <v>22</v>
      </c>
      <c r="K8807" s="2">
        <v>491.86</v>
      </c>
      <c r="L8807" t="s">
        <v>28</v>
      </c>
      <c r="M8807">
        <f>YEAR(Table1[[#This Row],[order_date]])</f>
        <v>2024</v>
      </c>
      <c r="N8807">
        <f>MONTH(Table1[[#This Row],[order_date]])</f>
        <v>3</v>
      </c>
      <c r="O8807" s="3">
        <f>Table1[[#This Row],[sales]]-Table1[[#This Row],[profit]]</f>
        <v>3208.49</v>
      </c>
      <c r="P8807" s="3">
        <f>Table1[[#This Row],[sales]]*Table1[[#This Row],[quantity]]</f>
        <v>3700.35</v>
      </c>
      <c r="Q8807" s="9">
        <f>Table1[[#This Row],[delivery_date]]-Table1[[#This Row],[order_date]]</f>
        <v>7</v>
      </c>
    </row>
    <row r="8808" spans="1:17" x14ac:dyDescent="0.35">
      <c r="A8808" t="s">
        <v>8839</v>
      </c>
      <c r="B8808" t="s">
        <v>25</v>
      </c>
      <c r="C8808" t="s">
        <v>14</v>
      </c>
      <c r="D8808" s="2">
        <v>4407.03</v>
      </c>
      <c r="E8808">
        <v>0.34</v>
      </c>
      <c r="F8808">
        <v>2</v>
      </c>
      <c r="G8808" s="1">
        <v>45330</v>
      </c>
      <c r="H8808" s="1">
        <v>45335</v>
      </c>
      <c r="I8808" t="s">
        <v>31</v>
      </c>
      <c r="J8808" t="s">
        <v>22</v>
      </c>
      <c r="K8808" s="2">
        <v>656.48</v>
      </c>
      <c r="L8808" t="s">
        <v>48</v>
      </c>
      <c r="M8808">
        <f>YEAR(Table1[[#This Row],[order_date]])</f>
        <v>2024</v>
      </c>
      <c r="N8808">
        <f>MONTH(Table1[[#This Row],[order_date]])</f>
        <v>2</v>
      </c>
      <c r="O8808" s="3">
        <f>Table1[[#This Row],[sales]]-Table1[[#This Row],[profit]]</f>
        <v>3750.5499999999997</v>
      </c>
      <c r="P8808" s="3">
        <f>Table1[[#This Row],[sales]]*Table1[[#This Row],[quantity]]</f>
        <v>8814.06</v>
      </c>
      <c r="Q8808" s="9">
        <f>Table1[[#This Row],[delivery_date]]-Table1[[#This Row],[order_date]]</f>
        <v>5</v>
      </c>
    </row>
    <row r="8809" spans="1:17" x14ac:dyDescent="0.35">
      <c r="A8809" t="s">
        <v>8840</v>
      </c>
      <c r="B8809" t="s">
        <v>13</v>
      </c>
      <c r="C8809" t="s">
        <v>33</v>
      </c>
      <c r="D8809" s="2">
        <v>1742.9</v>
      </c>
      <c r="E8809">
        <v>0.39</v>
      </c>
      <c r="F8809">
        <v>1</v>
      </c>
      <c r="G8809" s="1">
        <v>45434</v>
      </c>
      <c r="H8809" s="1">
        <v>45440</v>
      </c>
      <c r="I8809" t="s">
        <v>15</v>
      </c>
      <c r="J8809" t="s">
        <v>16</v>
      </c>
      <c r="K8809" s="2">
        <v>107.22</v>
      </c>
      <c r="L8809" t="s">
        <v>17</v>
      </c>
      <c r="M8809">
        <f>YEAR(Table1[[#This Row],[order_date]])</f>
        <v>2024</v>
      </c>
      <c r="N8809">
        <f>MONTH(Table1[[#This Row],[order_date]])</f>
        <v>5</v>
      </c>
      <c r="O8809" s="3">
        <f>Table1[[#This Row],[sales]]-Table1[[#This Row],[profit]]</f>
        <v>1635.68</v>
      </c>
      <c r="P8809" s="3">
        <f>Table1[[#This Row],[sales]]*Table1[[#This Row],[quantity]]</f>
        <v>1742.9</v>
      </c>
      <c r="Q8809" s="9">
        <f>Table1[[#This Row],[delivery_date]]-Table1[[#This Row],[order_date]]</f>
        <v>6</v>
      </c>
    </row>
    <row r="8810" spans="1:17" x14ac:dyDescent="0.35">
      <c r="A8810" t="s">
        <v>8841</v>
      </c>
      <c r="B8810" t="s">
        <v>13</v>
      </c>
      <c r="C8810" t="s">
        <v>20</v>
      </c>
      <c r="D8810" s="2">
        <v>3618.14</v>
      </c>
      <c r="E8810">
        <v>0.1</v>
      </c>
      <c r="F8810">
        <v>4</v>
      </c>
      <c r="G8810" s="1">
        <v>45555</v>
      </c>
      <c r="H8810" s="1">
        <v>45561</v>
      </c>
      <c r="I8810" t="s">
        <v>15</v>
      </c>
      <c r="J8810" t="s">
        <v>22</v>
      </c>
      <c r="K8810" s="2">
        <v>974.7</v>
      </c>
      <c r="L8810" t="s">
        <v>34</v>
      </c>
      <c r="M8810">
        <f>YEAR(Table1[[#This Row],[order_date]])</f>
        <v>2024</v>
      </c>
      <c r="N8810">
        <f>MONTH(Table1[[#This Row],[order_date]])</f>
        <v>9</v>
      </c>
      <c r="O8810" s="3">
        <f>Table1[[#This Row],[sales]]-Table1[[#This Row],[profit]]</f>
        <v>2643.4399999999996</v>
      </c>
      <c r="P8810" s="3">
        <f>Table1[[#This Row],[sales]]*Table1[[#This Row],[quantity]]</f>
        <v>14472.56</v>
      </c>
      <c r="Q8810" s="9">
        <f>Table1[[#This Row],[delivery_date]]-Table1[[#This Row],[order_date]]</f>
        <v>6</v>
      </c>
    </row>
    <row r="8811" spans="1:17" x14ac:dyDescent="0.35">
      <c r="A8811" t="s">
        <v>8842</v>
      </c>
      <c r="B8811" t="s">
        <v>41</v>
      </c>
      <c r="C8811" t="s">
        <v>33</v>
      </c>
      <c r="D8811" s="2">
        <v>404.03</v>
      </c>
      <c r="E8811">
        <v>0.13</v>
      </c>
      <c r="F8811">
        <v>2</v>
      </c>
      <c r="G8811" s="1">
        <v>45169</v>
      </c>
      <c r="H8811" s="1">
        <v>45174</v>
      </c>
      <c r="I8811" t="s">
        <v>31</v>
      </c>
      <c r="J8811" t="s">
        <v>16</v>
      </c>
      <c r="K8811" s="2">
        <v>118.29</v>
      </c>
      <c r="L8811" t="s">
        <v>28</v>
      </c>
      <c r="M8811">
        <f>YEAR(Table1[[#This Row],[order_date]])</f>
        <v>2023</v>
      </c>
      <c r="N8811">
        <f>MONTH(Table1[[#This Row],[order_date]])</f>
        <v>8</v>
      </c>
      <c r="O8811" s="3">
        <f>Table1[[#This Row],[sales]]-Table1[[#This Row],[profit]]</f>
        <v>285.73999999999995</v>
      </c>
      <c r="P8811" s="3">
        <f>Table1[[#This Row],[sales]]*Table1[[#This Row],[quantity]]</f>
        <v>808.06</v>
      </c>
      <c r="Q8811" s="9">
        <f>Table1[[#This Row],[delivery_date]]-Table1[[#This Row],[order_date]]</f>
        <v>5</v>
      </c>
    </row>
    <row r="8812" spans="1:17" x14ac:dyDescent="0.35">
      <c r="A8812" t="s">
        <v>8843</v>
      </c>
      <c r="B8812" t="s">
        <v>13</v>
      </c>
      <c r="C8812" t="s">
        <v>36</v>
      </c>
      <c r="D8812" s="2">
        <v>3576.52</v>
      </c>
      <c r="E8812">
        <v>0.16</v>
      </c>
      <c r="F8812">
        <v>7</v>
      </c>
      <c r="G8812" s="1">
        <v>45160</v>
      </c>
      <c r="H8812" s="1">
        <v>45164</v>
      </c>
      <c r="I8812" t="s">
        <v>15</v>
      </c>
      <c r="J8812" t="s">
        <v>27</v>
      </c>
      <c r="K8812" s="2">
        <v>362.46</v>
      </c>
      <c r="L8812" t="s">
        <v>28</v>
      </c>
      <c r="M8812">
        <f>YEAR(Table1[[#This Row],[order_date]])</f>
        <v>2023</v>
      </c>
      <c r="N8812">
        <f>MONTH(Table1[[#This Row],[order_date]])</f>
        <v>8</v>
      </c>
      <c r="O8812" s="3">
        <f>Table1[[#This Row],[sales]]-Table1[[#This Row],[profit]]</f>
        <v>3214.06</v>
      </c>
      <c r="P8812" s="3">
        <f>Table1[[#This Row],[sales]]*Table1[[#This Row],[quantity]]</f>
        <v>25035.64</v>
      </c>
      <c r="Q8812" s="9">
        <f>Table1[[#This Row],[delivery_date]]-Table1[[#This Row],[order_date]]</f>
        <v>4</v>
      </c>
    </row>
    <row r="8813" spans="1:17" x14ac:dyDescent="0.35">
      <c r="A8813" t="s">
        <v>8844</v>
      </c>
      <c r="B8813" t="s">
        <v>25</v>
      </c>
      <c r="C8813" t="s">
        <v>14</v>
      </c>
      <c r="D8813" s="2">
        <v>434.71</v>
      </c>
      <c r="E8813">
        <v>0.3</v>
      </c>
      <c r="F8813">
        <v>5</v>
      </c>
      <c r="G8813" s="1">
        <v>45353</v>
      </c>
      <c r="H8813" s="1">
        <v>45356</v>
      </c>
      <c r="I8813" t="s">
        <v>31</v>
      </c>
      <c r="J8813" t="s">
        <v>16</v>
      </c>
      <c r="K8813" s="2">
        <v>29.99</v>
      </c>
      <c r="L8813" t="s">
        <v>28</v>
      </c>
      <c r="M8813">
        <f>YEAR(Table1[[#This Row],[order_date]])</f>
        <v>2024</v>
      </c>
      <c r="N8813">
        <f>MONTH(Table1[[#This Row],[order_date]])</f>
        <v>3</v>
      </c>
      <c r="O8813" s="3">
        <f>Table1[[#This Row],[sales]]-Table1[[#This Row],[profit]]</f>
        <v>404.71999999999997</v>
      </c>
      <c r="P8813" s="3">
        <f>Table1[[#This Row],[sales]]*Table1[[#This Row],[quantity]]</f>
        <v>2173.5499999999997</v>
      </c>
      <c r="Q8813" s="9">
        <f>Table1[[#This Row],[delivery_date]]-Table1[[#This Row],[order_date]]</f>
        <v>3</v>
      </c>
    </row>
    <row r="8814" spans="1:17" x14ac:dyDescent="0.35">
      <c r="A8814" t="s">
        <v>8845</v>
      </c>
      <c r="B8814" t="s">
        <v>13</v>
      </c>
      <c r="C8814" t="s">
        <v>33</v>
      </c>
      <c r="D8814" s="2">
        <v>2977.21</v>
      </c>
      <c r="E8814">
        <v>0.3</v>
      </c>
      <c r="F8814">
        <v>5</v>
      </c>
      <c r="G8814" s="1">
        <v>45298</v>
      </c>
      <c r="H8814" s="1">
        <v>45305</v>
      </c>
      <c r="I8814" t="s">
        <v>31</v>
      </c>
      <c r="J8814" t="s">
        <v>22</v>
      </c>
      <c r="K8814" s="2">
        <v>513.59</v>
      </c>
      <c r="L8814" t="s">
        <v>28</v>
      </c>
      <c r="M8814">
        <f>YEAR(Table1[[#This Row],[order_date]])</f>
        <v>2024</v>
      </c>
      <c r="N8814">
        <f>MONTH(Table1[[#This Row],[order_date]])</f>
        <v>1</v>
      </c>
      <c r="O8814" s="3">
        <f>Table1[[#This Row],[sales]]-Table1[[#This Row],[profit]]</f>
        <v>2463.62</v>
      </c>
      <c r="P8814" s="3">
        <f>Table1[[#This Row],[sales]]*Table1[[#This Row],[quantity]]</f>
        <v>14886.05</v>
      </c>
      <c r="Q8814" s="9">
        <f>Table1[[#This Row],[delivery_date]]-Table1[[#This Row],[order_date]]</f>
        <v>7</v>
      </c>
    </row>
    <row r="8815" spans="1:17" x14ac:dyDescent="0.35">
      <c r="A8815" t="s">
        <v>8846</v>
      </c>
      <c r="B8815" t="s">
        <v>25</v>
      </c>
      <c r="C8815" t="s">
        <v>14</v>
      </c>
      <c r="D8815" s="2">
        <v>3028.01</v>
      </c>
      <c r="E8815">
        <v>0.1</v>
      </c>
      <c r="F8815">
        <v>1</v>
      </c>
      <c r="G8815" s="1">
        <v>45315</v>
      </c>
      <c r="H8815" s="1">
        <v>45319</v>
      </c>
      <c r="I8815" t="s">
        <v>15</v>
      </c>
      <c r="J8815" t="s">
        <v>27</v>
      </c>
      <c r="K8815" s="2">
        <v>649.82000000000005</v>
      </c>
      <c r="L8815" t="s">
        <v>34</v>
      </c>
      <c r="M8815">
        <f>YEAR(Table1[[#This Row],[order_date]])</f>
        <v>2024</v>
      </c>
      <c r="N8815">
        <f>MONTH(Table1[[#This Row],[order_date]])</f>
        <v>1</v>
      </c>
      <c r="O8815" s="3">
        <f>Table1[[#This Row],[sales]]-Table1[[#This Row],[profit]]</f>
        <v>2378.19</v>
      </c>
      <c r="P8815" s="3">
        <f>Table1[[#This Row],[sales]]*Table1[[#This Row],[quantity]]</f>
        <v>3028.01</v>
      </c>
      <c r="Q8815" s="9">
        <f>Table1[[#This Row],[delivery_date]]-Table1[[#This Row],[order_date]]</f>
        <v>4</v>
      </c>
    </row>
    <row r="8816" spans="1:17" x14ac:dyDescent="0.35">
      <c r="A8816" t="s">
        <v>8847</v>
      </c>
      <c r="B8816" t="s">
        <v>41</v>
      </c>
      <c r="C8816" t="s">
        <v>26</v>
      </c>
      <c r="D8816" s="2">
        <v>1580.57</v>
      </c>
      <c r="E8816">
        <v>0.22</v>
      </c>
      <c r="F8816">
        <v>2</v>
      </c>
      <c r="G8816" s="1">
        <v>45394</v>
      </c>
      <c r="H8816" s="1">
        <v>45398</v>
      </c>
      <c r="I8816" t="s">
        <v>15</v>
      </c>
      <c r="J8816" t="s">
        <v>22</v>
      </c>
      <c r="K8816" s="2">
        <v>273.98</v>
      </c>
      <c r="L8816" t="s">
        <v>34</v>
      </c>
      <c r="M8816">
        <f>YEAR(Table1[[#This Row],[order_date]])</f>
        <v>2024</v>
      </c>
      <c r="N8816">
        <f>MONTH(Table1[[#This Row],[order_date]])</f>
        <v>4</v>
      </c>
      <c r="O8816" s="3">
        <f>Table1[[#This Row],[sales]]-Table1[[#This Row],[profit]]</f>
        <v>1306.5899999999999</v>
      </c>
      <c r="P8816" s="3">
        <f>Table1[[#This Row],[sales]]*Table1[[#This Row],[quantity]]</f>
        <v>3161.14</v>
      </c>
      <c r="Q8816" s="9">
        <f>Table1[[#This Row],[delivery_date]]-Table1[[#This Row],[order_date]]</f>
        <v>4</v>
      </c>
    </row>
    <row r="8817" spans="1:17" x14ac:dyDescent="0.35">
      <c r="A8817" t="s">
        <v>8848</v>
      </c>
      <c r="B8817" t="s">
        <v>41</v>
      </c>
      <c r="C8817" t="s">
        <v>20</v>
      </c>
      <c r="D8817" s="2">
        <v>487.7</v>
      </c>
      <c r="E8817">
        <v>0.35</v>
      </c>
      <c r="F8817">
        <v>5</v>
      </c>
      <c r="G8817" s="1">
        <v>45646</v>
      </c>
      <c r="H8817" s="1">
        <v>45648</v>
      </c>
      <c r="I8817" t="s">
        <v>31</v>
      </c>
      <c r="J8817" t="s">
        <v>27</v>
      </c>
      <c r="K8817" s="2">
        <v>103.95</v>
      </c>
      <c r="L8817" t="s">
        <v>34</v>
      </c>
      <c r="M8817">
        <f>YEAR(Table1[[#This Row],[order_date]])</f>
        <v>2024</v>
      </c>
      <c r="N8817">
        <f>MONTH(Table1[[#This Row],[order_date]])</f>
        <v>12</v>
      </c>
      <c r="O8817" s="3">
        <f>Table1[[#This Row],[sales]]-Table1[[#This Row],[profit]]</f>
        <v>383.75</v>
      </c>
      <c r="P8817" s="3">
        <f>Table1[[#This Row],[sales]]*Table1[[#This Row],[quantity]]</f>
        <v>2438.5</v>
      </c>
      <c r="Q8817" s="9">
        <f>Table1[[#This Row],[delivery_date]]-Table1[[#This Row],[order_date]]</f>
        <v>2</v>
      </c>
    </row>
    <row r="8818" spans="1:17" x14ac:dyDescent="0.35">
      <c r="A8818" t="s">
        <v>8849</v>
      </c>
      <c r="B8818" t="s">
        <v>25</v>
      </c>
      <c r="C8818" t="s">
        <v>36</v>
      </c>
      <c r="D8818" s="2">
        <v>4751.74</v>
      </c>
      <c r="E8818">
        <v>0.15</v>
      </c>
      <c r="F8818">
        <v>7</v>
      </c>
      <c r="G8818" s="1">
        <v>45585</v>
      </c>
      <c r="H8818" s="1">
        <v>45587</v>
      </c>
      <c r="I8818" t="s">
        <v>15</v>
      </c>
      <c r="J8818" t="s">
        <v>27</v>
      </c>
      <c r="K8818" s="2">
        <v>1367.47</v>
      </c>
      <c r="L8818" t="s">
        <v>48</v>
      </c>
      <c r="M8818">
        <f>YEAR(Table1[[#This Row],[order_date]])</f>
        <v>2024</v>
      </c>
      <c r="N8818">
        <f>MONTH(Table1[[#This Row],[order_date]])</f>
        <v>10</v>
      </c>
      <c r="O8818" s="3">
        <f>Table1[[#This Row],[sales]]-Table1[[#This Row],[profit]]</f>
        <v>3384.2699999999995</v>
      </c>
      <c r="P8818" s="3">
        <f>Table1[[#This Row],[sales]]*Table1[[#This Row],[quantity]]</f>
        <v>33262.18</v>
      </c>
      <c r="Q8818" s="9">
        <f>Table1[[#This Row],[delivery_date]]-Table1[[#This Row],[order_date]]</f>
        <v>2</v>
      </c>
    </row>
    <row r="8819" spans="1:17" x14ac:dyDescent="0.35">
      <c r="A8819" t="s">
        <v>8850</v>
      </c>
      <c r="B8819" t="s">
        <v>13</v>
      </c>
      <c r="C8819" t="s">
        <v>33</v>
      </c>
      <c r="D8819" s="2">
        <v>2724.33</v>
      </c>
      <c r="E8819">
        <v>0.04</v>
      </c>
      <c r="F8819">
        <v>1</v>
      </c>
      <c r="G8819" s="1">
        <v>45519</v>
      </c>
      <c r="H8819" s="1">
        <v>45526</v>
      </c>
      <c r="I8819" t="s">
        <v>21</v>
      </c>
      <c r="J8819" t="s">
        <v>27</v>
      </c>
      <c r="K8819" s="2">
        <v>361.96</v>
      </c>
      <c r="L8819" t="s">
        <v>34</v>
      </c>
      <c r="M8819">
        <f>YEAR(Table1[[#This Row],[order_date]])</f>
        <v>2024</v>
      </c>
      <c r="N8819">
        <f>MONTH(Table1[[#This Row],[order_date]])</f>
        <v>8</v>
      </c>
      <c r="O8819" s="3">
        <f>Table1[[#This Row],[sales]]-Table1[[#This Row],[profit]]</f>
        <v>2362.37</v>
      </c>
      <c r="P8819" s="3">
        <f>Table1[[#This Row],[sales]]*Table1[[#This Row],[quantity]]</f>
        <v>2724.33</v>
      </c>
      <c r="Q8819" s="9">
        <f>Table1[[#This Row],[delivery_date]]-Table1[[#This Row],[order_date]]</f>
        <v>7</v>
      </c>
    </row>
    <row r="8820" spans="1:17" x14ac:dyDescent="0.35">
      <c r="A8820" t="s">
        <v>8851</v>
      </c>
      <c r="B8820" t="s">
        <v>41</v>
      </c>
      <c r="C8820" t="s">
        <v>20</v>
      </c>
      <c r="D8820" s="2">
        <v>2940.81</v>
      </c>
      <c r="E8820">
        <v>0.1</v>
      </c>
      <c r="F8820">
        <v>7</v>
      </c>
      <c r="G8820" s="1">
        <v>45024</v>
      </c>
      <c r="H8820" s="1">
        <v>45028</v>
      </c>
      <c r="I8820" t="s">
        <v>21</v>
      </c>
      <c r="J8820" t="s">
        <v>16</v>
      </c>
      <c r="K8820" s="2">
        <v>800.12</v>
      </c>
      <c r="L8820" t="s">
        <v>39</v>
      </c>
      <c r="M8820">
        <f>YEAR(Table1[[#This Row],[order_date]])</f>
        <v>2023</v>
      </c>
      <c r="N8820">
        <f>MONTH(Table1[[#This Row],[order_date]])</f>
        <v>4</v>
      </c>
      <c r="O8820" s="3">
        <f>Table1[[#This Row],[sales]]-Table1[[#This Row],[profit]]</f>
        <v>2140.69</v>
      </c>
      <c r="P8820" s="3">
        <f>Table1[[#This Row],[sales]]*Table1[[#This Row],[quantity]]</f>
        <v>20585.669999999998</v>
      </c>
      <c r="Q8820" s="9">
        <f>Table1[[#This Row],[delivery_date]]-Table1[[#This Row],[order_date]]</f>
        <v>4</v>
      </c>
    </row>
    <row r="8821" spans="1:17" x14ac:dyDescent="0.35">
      <c r="A8821" t="s">
        <v>8852</v>
      </c>
      <c r="B8821" t="s">
        <v>19</v>
      </c>
      <c r="C8821" t="s">
        <v>36</v>
      </c>
      <c r="D8821" s="2">
        <v>3113.6</v>
      </c>
      <c r="E8821">
        <v>0.08</v>
      </c>
      <c r="F8821">
        <v>2</v>
      </c>
      <c r="G8821" s="1">
        <v>45337</v>
      </c>
      <c r="H8821" s="1">
        <v>45338</v>
      </c>
      <c r="I8821" t="s">
        <v>21</v>
      </c>
      <c r="J8821" t="s">
        <v>22</v>
      </c>
      <c r="K8821" s="2">
        <v>579.62</v>
      </c>
      <c r="L8821" t="s">
        <v>48</v>
      </c>
      <c r="M8821">
        <f>YEAR(Table1[[#This Row],[order_date]])</f>
        <v>2024</v>
      </c>
      <c r="N8821">
        <f>MONTH(Table1[[#This Row],[order_date]])</f>
        <v>2</v>
      </c>
      <c r="O8821" s="3">
        <f>Table1[[#This Row],[sales]]-Table1[[#This Row],[profit]]</f>
        <v>2533.98</v>
      </c>
      <c r="P8821" s="3">
        <f>Table1[[#This Row],[sales]]*Table1[[#This Row],[quantity]]</f>
        <v>6227.2</v>
      </c>
      <c r="Q8821" s="9">
        <f>Table1[[#This Row],[delivery_date]]-Table1[[#This Row],[order_date]]</f>
        <v>1</v>
      </c>
    </row>
    <row r="8822" spans="1:17" x14ac:dyDescent="0.35">
      <c r="A8822" t="s">
        <v>8853</v>
      </c>
      <c r="B8822" t="s">
        <v>41</v>
      </c>
      <c r="C8822" t="s">
        <v>36</v>
      </c>
      <c r="D8822" s="2">
        <v>4466.13</v>
      </c>
      <c r="E8822">
        <v>0.32</v>
      </c>
      <c r="F8822">
        <v>2</v>
      </c>
      <c r="G8822" s="1">
        <v>45223</v>
      </c>
      <c r="H8822" s="1">
        <v>45228</v>
      </c>
      <c r="I8822" t="s">
        <v>31</v>
      </c>
      <c r="J8822" t="s">
        <v>16</v>
      </c>
      <c r="K8822" s="2">
        <v>1019.52</v>
      </c>
      <c r="L8822" t="s">
        <v>23</v>
      </c>
      <c r="M8822">
        <f>YEAR(Table1[[#This Row],[order_date]])</f>
        <v>2023</v>
      </c>
      <c r="N8822">
        <f>MONTH(Table1[[#This Row],[order_date]])</f>
        <v>10</v>
      </c>
      <c r="O8822" s="3">
        <f>Table1[[#This Row],[sales]]-Table1[[#This Row],[profit]]</f>
        <v>3446.61</v>
      </c>
      <c r="P8822" s="3">
        <f>Table1[[#This Row],[sales]]*Table1[[#This Row],[quantity]]</f>
        <v>8932.26</v>
      </c>
      <c r="Q8822" s="9">
        <f>Table1[[#This Row],[delivery_date]]-Table1[[#This Row],[order_date]]</f>
        <v>5</v>
      </c>
    </row>
    <row r="8823" spans="1:17" x14ac:dyDescent="0.35">
      <c r="A8823" t="s">
        <v>8854</v>
      </c>
      <c r="B8823" t="s">
        <v>13</v>
      </c>
      <c r="C8823" t="s">
        <v>26</v>
      </c>
      <c r="D8823" s="2">
        <v>395.25</v>
      </c>
      <c r="E8823">
        <v>0.03</v>
      </c>
      <c r="F8823">
        <v>9</v>
      </c>
      <c r="G8823" s="1">
        <v>45306</v>
      </c>
      <c r="H8823" s="1">
        <v>45312</v>
      </c>
      <c r="I8823" t="s">
        <v>21</v>
      </c>
      <c r="J8823" t="s">
        <v>22</v>
      </c>
      <c r="K8823" s="2">
        <v>101.99</v>
      </c>
      <c r="L8823" t="s">
        <v>23</v>
      </c>
      <c r="M8823">
        <f>YEAR(Table1[[#This Row],[order_date]])</f>
        <v>2024</v>
      </c>
      <c r="N8823">
        <f>MONTH(Table1[[#This Row],[order_date]])</f>
        <v>1</v>
      </c>
      <c r="O8823" s="3">
        <f>Table1[[#This Row],[sales]]-Table1[[#This Row],[profit]]</f>
        <v>293.26</v>
      </c>
      <c r="P8823" s="3">
        <f>Table1[[#This Row],[sales]]*Table1[[#This Row],[quantity]]</f>
        <v>3557.25</v>
      </c>
      <c r="Q8823" s="9">
        <f>Table1[[#This Row],[delivery_date]]-Table1[[#This Row],[order_date]]</f>
        <v>6</v>
      </c>
    </row>
    <row r="8824" spans="1:17" x14ac:dyDescent="0.35">
      <c r="A8824" t="s">
        <v>8855</v>
      </c>
      <c r="B8824" t="s">
        <v>19</v>
      </c>
      <c r="C8824" t="s">
        <v>14</v>
      </c>
      <c r="D8824" s="2">
        <v>4477.1099999999997</v>
      </c>
      <c r="E8824">
        <v>0.44</v>
      </c>
      <c r="F8824">
        <v>8</v>
      </c>
      <c r="G8824" s="1">
        <v>45400</v>
      </c>
      <c r="H8824" s="1">
        <v>45401</v>
      </c>
      <c r="I8824" t="s">
        <v>31</v>
      </c>
      <c r="J8824" t="s">
        <v>27</v>
      </c>
      <c r="K8824" s="2">
        <v>521.98</v>
      </c>
      <c r="L8824" t="s">
        <v>34</v>
      </c>
      <c r="M8824">
        <f>YEAR(Table1[[#This Row],[order_date]])</f>
        <v>2024</v>
      </c>
      <c r="N8824">
        <f>MONTH(Table1[[#This Row],[order_date]])</f>
        <v>4</v>
      </c>
      <c r="O8824" s="3">
        <f>Table1[[#This Row],[sales]]-Table1[[#This Row],[profit]]</f>
        <v>3955.1299999999997</v>
      </c>
      <c r="P8824" s="3">
        <f>Table1[[#This Row],[sales]]*Table1[[#This Row],[quantity]]</f>
        <v>35816.879999999997</v>
      </c>
      <c r="Q8824" s="9">
        <f>Table1[[#This Row],[delivery_date]]-Table1[[#This Row],[order_date]]</f>
        <v>1</v>
      </c>
    </row>
    <row r="8825" spans="1:17" x14ac:dyDescent="0.35">
      <c r="A8825" t="s">
        <v>8856</v>
      </c>
      <c r="B8825" t="s">
        <v>13</v>
      </c>
      <c r="C8825" t="s">
        <v>14</v>
      </c>
      <c r="D8825" s="2">
        <v>1274.4100000000001</v>
      </c>
      <c r="E8825">
        <v>0.04</v>
      </c>
      <c r="F8825">
        <v>4</v>
      </c>
      <c r="G8825" s="1">
        <v>44947</v>
      </c>
      <c r="H8825" s="1">
        <v>44952</v>
      </c>
      <c r="I8825" t="s">
        <v>15</v>
      </c>
      <c r="J8825" t="s">
        <v>16</v>
      </c>
      <c r="K8825" s="2">
        <v>176.89</v>
      </c>
      <c r="L8825" t="s">
        <v>28</v>
      </c>
      <c r="M8825">
        <f>YEAR(Table1[[#This Row],[order_date]])</f>
        <v>2023</v>
      </c>
      <c r="N8825">
        <f>MONTH(Table1[[#This Row],[order_date]])</f>
        <v>1</v>
      </c>
      <c r="O8825" s="3">
        <f>Table1[[#This Row],[sales]]-Table1[[#This Row],[profit]]</f>
        <v>1097.52</v>
      </c>
      <c r="P8825" s="3">
        <f>Table1[[#This Row],[sales]]*Table1[[#This Row],[quantity]]</f>
        <v>5097.6400000000003</v>
      </c>
      <c r="Q8825" s="9">
        <f>Table1[[#This Row],[delivery_date]]-Table1[[#This Row],[order_date]]</f>
        <v>5</v>
      </c>
    </row>
    <row r="8826" spans="1:17" x14ac:dyDescent="0.35">
      <c r="A8826" t="s">
        <v>8857</v>
      </c>
      <c r="B8826" t="s">
        <v>25</v>
      </c>
      <c r="C8826" t="s">
        <v>20</v>
      </c>
      <c r="D8826" s="2">
        <v>481.96</v>
      </c>
      <c r="E8826">
        <v>0.3</v>
      </c>
      <c r="F8826">
        <v>5</v>
      </c>
      <c r="G8826" s="1">
        <v>45608</v>
      </c>
      <c r="H8826" s="1">
        <v>45611</v>
      </c>
      <c r="I8826" t="s">
        <v>15</v>
      </c>
      <c r="J8826" t="s">
        <v>16</v>
      </c>
      <c r="K8826" s="2">
        <v>28.92</v>
      </c>
      <c r="L8826" t="s">
        <v>17</v>
      </c>
      <c r="M8826">
        <f>YEAR(Table1[[#This Row],[order_date]])</f>
        <v>2024</v>
      </c>
      <c r="N8826">
        <f>MONTH(Table1[[#This Row],[order_date]])</f>
        <v>11</v>
      </c>
      <c r="O8826" s="3">
        <f>Table1[[#This Row],[sales]]-Table1[[#This Row],[profit]]</f>
        <v>453.03999999999996</v>
      </c>
      <c r="P8826" s="3">
        <f>Table1[[#This Row],[sales]]*Table1[[#This Row],[quantity]]</f>
        <v>2409.7999999999997</v>
      </c>
      <c r="Q8826" s="9">
        <f>Table1[[#This Row],[delivery_date]]-Table1[[#This Row],[order_date]]</f>
        <v>3</v>
      </c>
    </row>
    <row r="8827" spans="1:17" x14ac:dyDescent="0.35">
      <c r="A8827" t="s">
        <v>8858</v>
      </c>
      <c r="B8827" t="s">
        <v>19</v>
      </c>
      <c r="C8827" t="s">
        <v>26</v>
      </c>
      <c r="D8827" s="2">
        <v>3320.6</v>
      </c>
      <c r="E8827">
        <v>0.46</v>
      </c>
      <c r="F8827">
        <v>9</v>
      </c>
      <c r="G8827" s="1">
        <v>45031</v>
      </c>
      <c r="H8827" s="1">
        <v>45034</v>
      </c>
      <c r="I8827" t="s">
        <v>21</v>
      </c>
      <c r="J8827" t="s">
        <v>16</v>
      </c>
      <c r="K8827" s="2">
        <v>812.91</v>
      </c>
      <c r="L8827" t="s">
        <v>39</v>
      </c>
      <c r="M8827">
        <f>YEAR(Table1[[#This Row],[order_date]])</f>
        <v>2023</v>
      </c>
      <c r="N8827">
        <f>MONTH(Table1[[#This Row],[order_date]])</f>
        <v>4</v>
      </c>
      <c r="O8827" s="3">
        <f>Table1[[#This Row],[sales]]-Table1[[#This Row],[profit]]</f>
        <v>2507.69</v>
      </c>
      <c r="P8827" s="3">
        <f>Table1[[#This Row],[sales]]*Table1[[#This Row],[quantity]]</f>
        <v>29885.399999999998</v>
      </c>
      <c r="Q8827" s="9">
        <f>Table1[[#This Row],[delivery_date]]-Table1[[#This Row],[order_date]]</f>
        <v>3</v>
      </c>
    </row>
    <row r="8828" spans="1:17" x14ac:dyDescent="0.35">
      <c r="A8828" t="s">
        <v>8859</v>
      </c>
      <c r="B8828" t="s">
        <v>13</v>
      </c>
      <c r="C8828" t="s">
        <v>36</v>
      </c>
      <c r="D8828" s="2">
        <v>4887.18</v>
      </c>
      <c r="E8828">
        <v>0.03</v>
      </c>
      <c r="F8828">
        <v>4</v>
      </c>
      <c r="G8828" s="1">
        <v>45505</v>
      </c>
      <c r="H8828" s="1">
        <v>45506</v>
      </c>
      <c r="I8828" t="s">
        <v>31</v>
      </c>
      <c r="J8828" t="s">
        <v>27</v>
      </c>
      <c r="K8828" s="2">
        <v>330.86</v>
      </c>
      <c r="L8828" t="s">
        <v>23</v>
      </c>
      <c r="M8828">
        <f>YEAR(Table1[[#This Row],[order_date]])</f>
        <v>2024</v>
      </c>
      <c r="N8828">
        <f>MONTH(Table1[[#This Row],[order_date]])</f>
        <v>8</v>
      </c>
      <c r="O8828" s="3">
        <f>Table1[[#This Row],[sales]]-Table1[[#This Row],[profit]]</f>
        <v>4556.3200000000006</v>
      </c>
      <c r="P8828" s="3">
        <f>Table1[[#This Row],[sales]]*Table1[[#This Row],[quantity]]</f>
        <v>19548.72</v>
      </c>
      <c r="Q8828" s="9">
        <f>Table1[[#This Row],[delivery_date]]-Table1[[#This Row],[order_date]]</f>
        <v>1</v>
      </c>
    </row>
    <row r="8829" spans="1:17" x14ac:dyDescent="0.35">
      <c r="A8829" t="s">
        <v>8860</v>
      </c>
      <c r="B8829" t="s">
        <v>19</v>
      </c>
      <c r="C8829" t="s">
        <v>26</v>
      </c>
      <c r="D8829" s="2">
        <v>380.49</v>
      </c>
      <c r="E8829">
        <v>0.19</v>
      </c>
      <c r="F8829">
        <v>8</v>
      </c>
      <c r="G8829" s="1">
        <v>45026</v>
      </c>
      <c r="H8829" s="1">
        <v>45030</v>
      </c>
      <c r="I8829" t="s">
        <v>31</v>
      </c>
      <c r="J8829" t="s">
        <v>27</v>
      </c>
      <c r="K8829" s="2">
        <v>59.01</v>
      </c>
      <c r="L8829" t="s">
        <v>23</v>
      </c>
      <c r="M8829">
        <f>YEAR(Table1[[#This Row],[order_date]])</f>
        <v>2023</v>
      </c>
      <c r="N8829">
        <f>MONTH(Table1[[#This Row],[order_date]])</f>
        <v>4</v>
      </c>
      <c r="O8829" s="3">
        <f>Table1[[#This Row],[sales]]-Table1[[#This Row],[profit]]</f>
        <v>321.48</v>
      </c>
      <c r="P8829" s="3">
        <f>Table1[[#This Row],[sales]]*Table1[[#This Row],[quantity]]</f>
        <v>3043.92</v>
      </c>
      <c r="Q8829" s="9">
        <f>Table1[[#This Row],[delivery_date]]-Table1[[#This Row],[order_date]]</f>
        <v>4</v>
      </c>
    </row>
    <row r="8830" spans="1:17" x14ac:dyDescent="0.35">
      <c r="A8830" t="s">
        <v>8861</v>
      </c>
      <c r="B8830" t="s">
        <v>13</v>
      </c>
      <c r="C8830" t="s">
        <v>26</v>
      </c>
      <c r="D8830" s="2">
        <v>2188</v>
      </c>
      <c r="E8830">
        <v>0.16</v>
      </c>
      <c r="F8830">
        <v>5</v>
      </c>
      <c r="G8830" s="1">
        <v>45403</v>
      </c>
      <c r="H8830" s="1">
        <v>45409</v>
      </c>
      <c r="I8830" t="s">
        <v>21</v>
      </c>
      <c r="J8830" t="s">
        <v>22</v>
      </c>
      <c r="K8830" s="2">
        <v>557.23</v>
      </c>
      <c r="L8830" t="s">
        <v>48</v>
      </c>
      <c r="M8830">
        <f>YEAR(Table1[[#This Row],[order_date]])</f>
        <v>2024</v>
      </c>
      <c r="N8830">
        <f>MONTH(Table1[[#This Row],[order_date]])</f>
        <v>4</v>
      </c>
      <c r="O8830" s="3">
        <f>Table1[[#This Row],[sales]]-Table1[[#This Row],[profit]]</f>
        <v>1630.77</v>
      </c>
      <c r="P8830" s="3">
        <f>Table1[[#This Row],[sales]]*Table1[[#This Row],[quantity]]</f>
        <v>10940</v>
      </c>
      <c r="Q8830" s="9">
        <f>Table1[[#This Row],[delivery_date]]-Table1[[#This Row],[order_date]]</f>
        <v>6</v>
      </c>
    </row>
    <row r="8831" spans="1:17" x14ac:dyDescent="0.35">
      <c r="A8831" t="s">
        <v>8862</v>
      </c>
      <c r="B8831" t="s">
        <v>19</v>
      </c>
      <c r="C8831" t="s">
        <v>20</v>
      </c>
      <c r="D8831" s="2">
        <v>2695.94</v>
      </c>
      <c r="E8831">
        <v>0.17</v>
      </c>
      <c r="F8831">
        <v>1</v>
      </c>
      <c r="G8831" s="1">
        <v>45009</v>
      </c>
      <c r="H8831" s="1">
        <v>45013</v>
      </c>
      <c r="I8831" t="s">
        <v>21</v>
      </c>
      <c r="J8831" t="s">
        <v>22</v>
      </c>
      <c r="K8831" s="2">
        <v>204.32</v>
      </c>
      <c r="L8831" t="s">
        <v>23</v>
      </c>
      <c r="M8831">
        <f>YEAR(Table1[[#This Row],[order_date]])</f>
        <v>2023</v>
      </c>
      <c r="N8831">
        <f>MONTH(Table1[[#This Row],[order_date]])</f>
        <v>3</v>
      </c>
      <c r="O8831" s="3">
        <f>Table1[[#This Row],[sales]]-Table1[[#This Row],[profit]]</f>
        <v>2491.62</v>
      </c>
      <c r="P8831" s="3">
        <f>Table1[[#This Row],[sales]]*Table1[[#This Row],[quantity]]</f>
        <v>2695.94</v>
      </c>
      <c r="Q8831" s="9">
        <f>Table1[[#This Row],[delivery_date]]-Table1[[#This Row],[order_date]]</f>
        <v>4</v>
      </c>
    </row>
    <row r="8832" spans="1:17" x14ac:dyDescent="0.35">
      <c r="A8832" t="s">
        <v>8863</v>
      </c>
      <c r="B8832" t="s">
        <v>13</v>
      </c>
      <c r="C8832" t="s">
        <v>14</v>
      </c>
      <c r="D8832" s="2">
        <v>1335.38</v>
      </c>
      <c r="E8832">
        <v>0.3</v>
      </c>
      <c r="F8832">
        <v>7</v>
      </c>
      <c r="G8832" s="1">
        <v>45459</v>
      </c>
      <c r="H8832" s="1">
        <v>45466</v>
      </c>
      <c r="I8832" t="s">
        <v>15</v>
      </c>
      <c r="J8832" t="s">
        <v>22</v>
      </c>
      <c r="K8832" s="2">
        <v>398.42</v>
      </c>
      <c r="L8832" t="s">
        <v>39</v>
      </c>
      <c r="M8832">
        <f>YEAR(Table1[[#This Row],[order_date]])</f>
        <v>2024</v>
      </c>
      <c r="N8832">
        <f>MONTH(Table1[[#This Row],[order_date]])</f>
        <v>6</v>
      </c>
      <c r="O8832" s="3">
        <f>Table1[[#This Row],[sales]]-Table1[[#This Row],[profit]]</f>
        <v>936.96</v>
      </c>
      <c r="P8832" s="3">
        <f>Table1[[#This Row],[sales]]*Table1[[#This Row],[quantity]]</f>
        <v>9347.66</v>
      </c>
      <c r="Q8832" s="9">
        <f>Table1[[#This Row],[delivery_date]]-Table1[[#This Row],[order_date]]</f>
        <v>7</v>
      </c>
    </row>
    <row r="8833" spans="1:17" x14ac:dyDescent="0.35">
      <c r="A8833" t="s">
        <v>8864</v>
      </c>
      <c r="B8833" t="s">
        <v>25</v>
      </c>
      <c r="C8833" t="s">
        <v>26</v>
      </c>
      <c r="D8833" s="2">
        <v>4916.07</v>
      </c>
      <c r="E8833">
        <v>0.13</v>
      </c>
      <c r="F8833">
        <v>3</v>
      </c>
      <c r="G8833" s="1">
        <v>45642</v>
      </c>
      <c r="H8833" s="1">
        <v>45649</v>
      </c>
      <c r="I8833" t="s">
        <v>15</v>
      </c>
      <c r="J8833" t="s">
        <v>27</v>
      </c>
      <c r="K8833" s="2">
        <v>939.56</v>
      </c>
      <c r="L8833" t="s">
        <v>48</v>
      </c>
      <c r="M8833">
        <f>YEAR(Table1[[#This Row],[order_date]])</f>
        <v>2024</v>
      </c>
      <c r="N8833">
        <f>MONTH(Table1[[#This Row],[order_date]])</f>
        <v>12</v>
      </c>
      <c r="O8833" s="3">
        <f>Table1[[#This Row],[sales]]-Table1[[#This Row],[profit]]</f>
        <v>3976.5099999999998</v>
      </c>
      <c r="P8833" s="3">
        <f>Table1[[#This Row],[sales]]*Table1[[#This Row],[quantity]]</f>
        <v>14748.21</v>
      </c>
      <c r="Q8833" s="9">
        <f>Table1[[#This Row],[delivery_date]]-Table1[[#This Row],[order_date]]</f>
        <v>7</v>
      </c>
    </row>
    <row r="8834" spans="1:17" x14ac:dyDescent="0.35">
      <c r="A8834" t="s">
        <v>8865</v>
      </c>
      <c r="B8834" t="s">
        <v>19</v>
      </c>
      <c r="C8834" t="s">
        <v>26</v>
      </c>
      <c r="D8834" s="2">
        <v>3240.72</v>
      </c>
      <c r="E8834">
        <v>0.01</v>
      </c>
      <c r="F8834">
        <v>7</v>
      </c>
      <c r="G8834" s="1">
        <v>45397</v>
      </c>
      <c r="H8834" s="1">
        <v>45400</v>
      </c>
      <c r="I8834" t="s">
        <v>15</v>
      </c>
      <c r="J8834" t="s">
        <v>27</v>
      </c>
      <c r="K8834" s="2">
        <v>263.3</v>
      </c>
      <c r="L8834" t="s">
        <v>48</v>
      </c>
      <c r="M8834">
        <f>YEAR(Table1[[#This Row],[order_date]])</f>
        <v>2024</v>
      </c>
      <c r="N8834">
        <f>MONTH(Table1[[#This Row],[order_date]])</f>
        <v>4</v>
      </c>
      <c r="O8834" s="3">
        <f>Table1[[#This Row],[sales]]-Table1[[#This Row],[profit]]</f>
        <v>2977.4199999999996</v>
      </c>
      <c r="P8834" s="3">
        <f>Table1[[#This Row],[sales]]*Table1[[#This Row],[quantity]]</f>
        <v>22685.039999999997</v>
      </c>
      <c r="Q8834" s="9">
        <f>Table1[[#This Row],[delivery_date]]-Table1[[#This Row],[order_date]]</f>
        <v>3</v>
      </c>
    </row>
    <row r="8835" spans="1:17" x14ac:dyDescent="0.35">
      <c r="A8835" t="s">
        <v>8866</v>
      </c>
      <c r="B8835" t="s">
        <v>19</v>
      </c>
      <c r="C8835" t="s">
        <v>26</v>
      </c>
      <c r="D8835" s="2">
        <v>4237.32</v>
      </c>
      <c r="E8835">
        <v>0.48</v>
      </c>
      <c r="F8835">
        <v>8</v>
      </c>
      <c r="G8835" s="1">
        <v>45613</v>
      </c>
      <c r="H8835" s="1">
        <v>45617</v>
      </c>
      <c r="I8835" t="s">
        <v>21</v>
      </c>
      <c r="J8835" t="s">
        <v>16</v>
      </c>
      <c r="K8835" s="2">
        <v>226.95</v>
      </c>
      <c r="L8835" t="s">
        <v>28</v>
      </c>
      <c r="M8835">
        <f>YEAR(Table1[[#This Row],[order_date]])</f>
        <v>2024</v>
      </c>
      <c r="N8835">
        <f>MONTH(Table1[[#This Row],[order_date]])</f>
        <v>11</v>
      </c>
      <c r="O8835" s="3">
        <f>Table1[[#This Row],[sales]]-Table1[[#This Row],[profit]]</f>
        <v>4010.37</v>
      </c>
      <c r="P8835" s="3">
        <f>Table1[[#This Row],[sales]]*Table1[[#This Row],[quantity]]</f>
        <v>33898.559999999998</v>
      </c>
      <c r="Q8835" s="9">
        <f>Table1[[#This Row],[delivery_date]]-Table1[[#This Row],[order_date]]</f>
        <v>4</v>
      </c>
    </row>
    <row r="8836" spans="1:17" x14ac:dyDescent="0.35">
      <c r="A8836" t="s">
        <v>8867</v>
      </c>
      <c r="B8836" t="s">
        <v>19</v>
      </c>
      <c r="C8836" t="s">
        <v>33</v>
      </c>
      <c r="D8836" s="2">
        <v>2137.31</v>
      </c>
      <c r="E8836">
        <v>0.37</v>
      </c>
      <c r="F8836">
        <v>4</v>
      </c>
      <c r="G8836" s="1">
        <v>45594</v>
      </c>
      <c r="H8836" s="1">
        <v>45596</v>
      </c>
      <c r="I8836" t="s">
        <v>15</v>
      </c>
      <c r="J8836" t="s">
        <v>27</v>
      </c>
      <c r="K8836" s="2">
        <v>286.57</v>
      </c>
      <c r="L8836" t="s">
        <v>39</v>
      </c>
      <c r="M8836">
        <f>YEAR(Table1[[#This Row],[order_date]])</f>
        <v>2024</v>
      </c>
      <c r="N8836">
        <f>MONTH(Table1[[#This Row],[order_date]])</f>
        <v>10</v>
      </c>
      <c r="O8836" s="3">
        <f>Table1[[#This Row],[sales]]-Table1[[#This Row],[profit]]</f>
        <v>1850.74</v>
      </c>
      <c r="P8836" s="3">
        <f>Table1[[#This Row],[sales]]*Table1[[#This Row],[quantity]]</f>
        <v>8549.24</v>
      </c>
      <c r="Q8836" s="9">
        <f>Table1[[#This Row],[delivery_date]]-Table1[[#This Row],[order_date]]</f>
        <v>2</v>
      </c>
    </row>
    <row r="8837" spans="1:17" x14ac:dyDescent="0.35">
      <c r="A8837" t="s">
        <v>8868</v>
      </c>
      <c r="B8837" t="s">
        <v>19</v>
      </c>
      <c r="C8837" t="s">
        <v>26</v>
      </c>
      <c r="D8837" s="2">
        <v>1834.38</v>
      </c>
      <c r="E8837">
        <v>7.0000000000000007E-2</v>
      </c>
      <c r="F8837">
        <v>6</v>
      </c>
      <c r="G8837" s="1">
        <v>45629</v>
      </c>
      <c r="H8837" s="1">
        <v>45632</v>
      </c>
      <c r="I8837" t="s">
        <v>15</v>
      </c>
      <c r="J8837" t="s">
        <v>16</v>
      </c>
      <c r="K8837" s="2">
        <v>192.86</v>
      </c>
      <c r="L8837" t="s">
        <v>28</v>
      </c>
      <c r="M8837">
        <f>YEAR(Table1[[#This Row],[order_date]])</f>
        <v>2024</v>
      </c>
      <c r="N8837">
        <f>MONTH(Table1[[#This Row],[order_date]])</f>
        <v>12</v>
      </c>
      <c r="O8837" s="3">
        <f>Table1[[#This Row],[sales]]-Table1[[#This Row],[profit]]</f>
        <v>1641.52</v>
      </c>
      <c r="P8837" s="3">
        <f>Table1[[#This Row],[sales]]*Table1[[#This Row],[quantity]]</f>
        <v>11006.28</v>
      </c>
      <c r="Q8837" s="9">
        <f>Table1[[#This Row],[delivery_date]]-Table1[[#This Row],[order_date]]</f>
        <v>3</v>
      </c>
    </row>
    <row r="8838" spans="1:17" x14ac:dyDescent="0.35">
      <c r="A8838" t="s">
        <v>8869</v>
      </c>
      <c r="B8838" t="s">
        <v>25</v>
      </c>
      <c r="C8838" t="s">
        <v>26</v>
      </c>
      <c r="D8838" s="2">
        <v>2810.47</v>
      </c>
      <c r="E8838">
        <v>0.23</v>
      </c>
      <c r="F8838">
        <v>7</v>
      </c>
      <c r="G8838" s="1">
        <v>45450</v>
      </c>
      <c r="H8838" s="1">
        <v>45457</v>
      </c>
      <c r="I8838" t="s">
        <v>31</v>
      </c>
      <c r="J8838" t="s">
        <v>16</v>
      </c>
      <c r="K8838" s="2">
        <v>466.22</v>
      </c>
      <c r="L8838" t="s">
        <v>34</v>
      </c>
      <c r="M8838">
        <f>YEAR(Table1[[#This Row],[order_date]])</f>
        <v>2024</v>
      </c>
      <c r="N8838">
        <f>MONTH(Table1[[#This Row],[order_date]])</f>
        <v>6</v>
      </c>
      <c r="O8838" s="3">
        <f>Table1[[#This Row],[sales]]-Table1[[#This Row],[profit]]</f>
        <v>2344.25</v>
      </c>
      <c r="P8838" s="3">
        <f>Table1[[#This Row],[sales]]*Table1[[#This Row],[quantity]]</f>
        <v>19673.289999999997</v>
      </c>
      <c r="Q8838" s="9">
        <f>Table1[[#This Row],[delivery_date]]-Table1[[#This Row],[order_date]]</f>
        <v>7</v>
      </c>
    </row>
    <row r="8839" spans="1:17" x14ac:dyDescent="0.35">
      <c r="A8839" t="s">
        <v>8870</v>
      </c>
      <c r="B8839" t="s">
        <v>19</v>
      </c>
      <c r="C8839" t="s">
        <v>36</v>
      </c>
      <c r="D8839" s="2">
        <v>2232.86</v>
      </c>
      <c r="E8839">
        <v>0.03</v>
      </c>
      <c r="F8839">
        <v>8</v>
      </c>
      <c r="G8839" s="1">
        <v>45194</v>
      </c>
      <c r="H8839" s="1">
        <v>45199</v>
      </c>
      <c r="I8839" t="s">
        <v>15</v>
      </c>
      <c r="J8839" t="s">
        <v>16</v>
      </c>
      <c r="K8839" s="2">
        <v>371.83</v>
      </c>
      <c r="L8839" t="s">
        <v>28</v>
      </c>
      <c r="M8839">
        <f>YEAR(Table1[[#This Row],[order_date]])</f>
        <v>2023</v>
      </c>
      <c r="N8839">
        <f>MONTH(Table1[[#This Row],[order_date]])</f>
        <v>9</v>
      </c>
      <c r="O8839" s="3">
        <f>Table1[[#This Row],[sales]]-Table1[[#This Row],[profit]]</f>
        <v>1861.0300000000002</v>
      </c>
      <c r="P8839" s="3">
        <f>Table1[[#This Row],[sales]]*Table1[[#This Row],[quantity]]</f>
        <v>17862.88</v>
      </c>
      <c r="Q8839" s="9">
        <f>Table1[[#This Row],[delivery_date]]-Table1[[#This Row],[order_date]]</f>
        <v>5</v>
      </c>
    </row>
    <row r="8840" spans="1:17" x14ac:dyDescent="0.35">
      <c r="A8840" t="s">
        <v>8871</v>
      </c>
      <c r="B8840" t="s">
        <v>41</v>
      </c>
      <c r="C8840" t="s">
        <v>33</v>
      </c>
      <c r="D8840" s="2">
        <v>3603.25</v>
      </c>
      <c r="E8840">
        <v>0.01</v>
      </c>
      <c r="F8840">
        <v>3</v>
      </c>
      <c r="G8840" s="1">
        <v>45093</v>
      </c>
      <c r="H8840" s="1">
        <v>45099</v>
      </c>
      <c r="I8840" t="s">
        <v>15</v>
      </c>
      <c r="J8840" t="s">
        <v>27</v>
      </c>
      <c r="K8840" s="2">
        <v>320.58999999999997</v>
      </c>
      <c r="L8840" t="s">
        <v>17</v>
      </c>
      <c r="M8840">
        <f>YEAR(Table1[[#This Row],[order_date]])</f>
        <v>2023</v>
      </c>
      <c r="N8840">
        <f>MONTH(Table1[[#This Row],[order_date]])</f>
        <v>6</v>
      </c>
      <c r="O8840" s="3">
        <f>Table1[[#This Row],[sales]]-Table1[[#This Row],[profit]]</f>
        <v>3282.66</v>
      </c>
      <c r="P8840" s="3">
        <f>Table1[[#This Row],[sales]]*Table1[[#This Row],[quantity]]</f>
        <v>10809.75</v>
      </c>
      <c r="Q8840" s="9">
        <f>Table1[[#This Row],[delivery_date]]-Table1[[#This Row],[order_date]]</f>
        <v>6</v>
      </c>
    </row>
    <row r="8841" spans="1:17" x14ac:dyDescent="0.35">
      <c r="A8841" t="s">
        <v>8872</v>
      </c>
      <c r="B8841" t="s">
        <v>25</v>
      </c>
      <c r="C8841" t="s">
        <v>26</v>
      </c>
      <c r="D8841" s="2">
        <v>1402.51</v>
      </c>
      <c r="E8841">
        <v>0.02</v>
      </c>
      <c r="F8841">
        <v>7</v>
      </c>
      <c r="G8841" s="1">
        <v>45200</v>
      </c>
      <c r="H8841" s="1">
        <v>45205</v>
      </c>
      <c r="I8841" t="s">
        <v>31</v>
      </c>
      <c r="J8841" t="s">
        <v>22</v>
      </c>
      <c r="K8841" s="2">
        <v>301.16000000000003</v>
      </c>
      <c r="L8841" t="s">
        <v>28</v>
      </c>
      <c r="M8841">
        <f>YEAR(Table1[[#This Row],[order_date]])</f>
        <v>2023</v>
      </c>
      <c r="N8841">
        <f>MONTH(Table1[[#This Row],[order_date]])</f>
        <v>10</v>
      </c>
      <c r="O8841" s="3">
        <f>Table1[[#This Row],[sales]]-Table1[[#This Row],[profit]]</f>
        <v>1101.3499999999999</v>
      </c>
      <c r="P8841" s="3">
        <f>Table1[[#This Row],[sales]]*Table1[[#This Row],[quantity]]</f>
        <v>9817.57</v>
      </c>
      <c r="Q8841" s="9">
        <f>Table1[[#This Row],[delivery_date]]-Table1[[#This Row],[order_date]]</f>
        <v>5</v>
      </c>
    </row>
    <row r="8842" spans="1:17" x14ac:dyDescent="0.35">
      <c r="A8842" t="s">
        <v>8873</v>
      </c>
      <c r="B8842" t="s">
        <v>41</v>
      </c>
      <c r="C8842" t="s">
        <v>26</v>
      </c>
      <c r="D8842" s="2">
        <v>2303</v>
      </c>
      <c r="E8842">
        <v>0.38</v>
      </c>
      <c r="F8842">
        <v>5</v>
      </c>
      <c r="G8842" s="1">
        <v>45175</v>
      </c>
      <c r="H8842" s="1">
        <v>45179</v>
      </c>
      <c r="I8842" t="s">
        <v>15</v>
      </c>
      <c r="J8842" t="s">
        <v>16</v>
      </c>
      <c r="K8842" s="2">
        <v>352.61</v>
      </c>
      <c r="L8842" t="s">
        <v>23</v>
      </c>
      <c r="M8842">
        <f>YEAR(Table1[[#This Row],[order_date]])</f>
        <v>2023</v>
      </c>
      <c r="N8842">
        <f>MONTH(Table1[[#This Row],[order_date]])</f>
        <v>9</v>
      </c>
      <c r="O8842" s="3">
        <f>Table1[[#This Row],[sales]]-Table1[[#This Row],[profit]]</f>
        <v>1950.3899999999999</v>
      </c>
      <c r="P8842" s="3">
        <f>Table1[[#This Row],[sales]]*Table1[[#This Row],[quantity]]</f>
        <v>11515</v>
      </c>
      <c r="Q8842" s="9">
        <f>Table1[[#This Row],[delivery_date]]-Table1[[#This Row],[order_date]]</f>
        <v>4</v>
      </c>
    </row>
    <row r="8843" spans="1:17" x14ac:dyDescent="0.35">
      <c r="A8843" t="s">
        <v>8874</v>
      </c>
      <c r="B8843" t="s">
        <v>19</v>
      </c>
      <c r="C8843" t="s">
        <v>20</v>
      </c>
      <c r="D8843" s="2">
        <v>4486.1499999999996</v>
      </c>
      <c r="E8843">
        <v>0.22</v>
      </c>
      <c r="F8843">
        <v>7</v>
      </c>
      <c r="G8843" s="1">
        <v>45308</v>
      </c>
      <c r="H8843" s="1">
        <v>45313</v>
      </c>
      <c r="I8843" t="s">
        <v>31</v>
      </c>
      <c r="J8843" t="s">
        <v>27</v>
      </c>
      <c r="K8843" s="2">
        <v>934.14</v>
      </c>
      <c r="L8843" t="s">
        <v>39</v>
      </c>
      <c r="M8843">
        <f>YEAR(Table1[[#This Row],[order_date]])</f>
        <v>2024</v>
      </c>
      <c r="N8843">
        <f>MONTH(Table1[[#This Row],[order_date]])</f>
        <v>1</v>
      </c>
      <c r="O8843" s="3">
        <f>Table1[[#This Row],[sales]]-Table1[[#This Row],[profit]]</f>
        <v>3552.0099999999998</v>
      </c>
      <c r="P8843" s="3">
        <f>Table1[[#This Row],[sales]]*Table1[[#This Row],[quantity]]</f>
        <v>31403.049999999996</v>
      </c>
      <c r="Q8843" s="9">
        <f>Table1[[#This Row],[delivery_date]]-Table1[[#This Row],[order_date]]</f>
        <v>5</v>
      </c>
    </row>
    <row r="8844" spans="1:17" x14ac:dyDescent="0.35">
      <c r="A8844" t="s">
        <v>8875</v>
      </c>
      <c r="B8844" t="s">
        <v>13</v>
      </c>
      <c r="C8844" t="s">
        <v>20</v>
      </c>
      <c r="D8844" s="2">
        <v>3804.93</v>
      </c>
      <c r="E8844">
        <v>0.42</v>
      </c>
      <c r="F8844">
        <v>6</v>
      </c>
      <c r="G8844" s="1">
        <v>45578</v>
      </c>
      <c r="H8844" s="1">
        <v>45583</v>
      </c>
      <c r="I8844" t="s">
        <v>15</v>
      </c>
      <c r="J8844" t="s">
        <v>22</v>
      </c>
      <c r="K8844" s="2">
        <v>1011.84</v>
      </c>
      <c r="L8844" t="s">
        <v>39</v>
      </c>
      <c r="M8844">
        <f>YEAR(Table1[[#This Row],[order_date]])</f>
        <v>2024</v>
      </c>
      <c r="N8844">
        <f>MONTH(Table1[[#This Row],[order_date]])</f>
        <v>10</v>
      </c>
      <c r="O8844" s="3">
        <f>Table1[[#This Row],[sales]]-Table1[[#This Row],[profit]]</f>
        <v>2793.0899999999997</v>
      </c>
      <c r="P8844" s="3">
        <f>Table1[[#This Row],[sales]]*Table1[[#This Row],[quantity]]</f>
        <v>22829.579999999998</v>
      </c>
      <c r="Q8844" s="9">
        <f>Table1[[#This Row],[delivery_date]]-Table1[[#This Row],[order_date]]</f>
        <v>5</v>
      </c>
    </row>
    <row r="8845" spans="1:17" x14ac:dyDescent="0.35">
      <c r="A8845" t="s">
        <v>8876</v>
      </c>
      <c r="B8845" t="s">
        <v>41</v>
      </c>
      <c r="C8845" t="s">
        <v>33</v>
      </c>
      <c r="D8845" s="2">
        <v>923.54</v>
      </c>
      <c r="E8845">
        <v>0.15</v>
      </c>
      <c r="F8845">
        <v>5</v>
      </c>
      <c r="G8845" s="1">
        <v>45264</v>
      </c>
      <c r="H8845" s="1">
        <v>45265</v>
      </c>
      <c r="I8845" t="s">
        <v>15</v>
      </c>
      <c r="J8845" t="s">
        <v>27</v>
      </c>
      <c r="K8845" s="2">
        <v>85.29</v>
      </c>
      <c r="L8845" t="s">
        <v>28</v>
      </c>
      <c r="M8845">
        <f>YEAR(Table1[[#This Row],[order_date]])</f>
        <v>2023</v>
      </c>
      <c r="N8845">
        <f>MONTH(Table1[[#This Row],[order_date]])</f>
        <v>12</v>
      </c>
      <c r="O8845" s="3">
        <f>Table1[[#This Row],[sales]]-Table1[[#This Row],[profit]]</f>
        <v>838.25</v>
      </c>
      <c r="P8845" s="3">
        <f>Table1[[#This Row],[sales]]*Table1[[#This Row],[quantity]]</f>
        <v>4617.7</v>
      </c>
      <c r="Q8845" s="9">
        <f>Table1[[#This Row],[delivery_date]]-Table1[[#This Row],[order_date]]</f>
        <v>1</v>
      </c>
    </row>
    <row r="8846" spans="1:17" x14ac:dyDescent="0.35">
      <c r="A8846" t="s">
        <v>8877</v>
      </c>
      <c r="B8846" t="s">
        <v>19</v>
      </c>
      <c r="C8846" t="s">
        <v>36</v>
      </c>
      <c r="D8846" s="2">
        <v>4445.6400000000003</v>
      </c>
      <c r="E8846">
        <v>0.39</v>
      </c>
      <c r="F8846">
        <v>3</v>
      </c>
      <c r="G8846" s="1">
        <v>45572</v>
      </c>
      <c r="H8846" s="1">
        <v>45573</v>
      </c>
      <c r="I8846" t="s">
        <v>15</v>
      </c>
      <c r="J8846" t="s">
        <v>27</v>
      </c>
      <c r="K8846" s="2">
        <v>703.52</v>
      </c>
      <c r="L8846" t="s">
        <v>39</v>
      </c>
      <c r="M8846">
        <f>YEAR(Table1[[#This Row],[order_date]])</f>
        <v>2024</v>
      </c>
      <c r="N8846">
        <f>MONTH(Table1[[#This Row],[order_date]])</f>
        <v>10</v>
      </c>
      <c r="O8846" s="3">
        <f>Table1[[#This Row],[sales]]-Table1[[#This Row],[profit]]</f>
        <v>3742.1200000000003</v>
      </c>
      <c r="P8846" s="3">
        <f>Table1[[#This Row],[sales]]*Table1[[#This Row],[quantity]]</f>
        <v>13336.920000000002</v>
      </c>
      <c r="Q8846" s="9">
        <f>Table1[[#This Row],[delivery_date]]-Table1[[#This Row],[order_date]]</f>
        <v>1</v>
      </c>
    </row>
    <row r="8847" spans="1:17" x14ac:dyDescent="0.35">
      <c r="A8847" t="s">
        <v>8878</v>
      </c>
      <c r="B8847" t="s">
        <v>41</v>
      </c>
      <c r="C8847" t="s">
        <v>33</v>
      </c>
      <c r="D8847" s="2">
        <v>2986.18</v>
      </c>
      <c r="E8847">
        <v>0.04</v>
      </c>
      <c r="F8847">
        <v>2</v>
      </c>
      <c r="G8847" s="1">
        <v>44983</v>
      </c>
      <c r="H8847" s="1">
        <v>44988</v>
      </c>
      <c r="I8847" t="s">
        <v>15</v>
      </c>
      <c r="J8847" t="s">
        <v>22</v>
      </c>
      <c r="K8847" s="2">
        <v>777.41</v>
      </c>
      <c r="L8847" t="s">
        <v>17</v>
      </c>
      <c r="M8847">
        <f>YEAR(Table1[[#This Row],[order_date]])</f>
        <v>2023</v>
      </c>
      <c r="N8847">
        <f>MONTH(Table1[[#This Row],[order_date]])</f>
        <v>2</v>
      </c>
      <c r="O8847" s="3">
        <f>Table1[[#This Row],[sales]]-Table1[[#This Row],[profit]]</f>
        <v>2208.77</v>
      </c>
      <c r="P8847" s="3">
        <f>Table1[[#This Row],[sales]]*Table1[[#This Row],[quantity]]</f>
        <v>5972.36</v>
      </c>
      <c r="Q8847" s="9">
        <f>Table1[[#This Row],[delivery_date]]-Table1[[#This Row],[order_date]]</f>
        <v>5</v>
      </c>
    </row>
    <row r="8848" spans="1:17" x14ac:dyDescent="0.35">
      <c r="A8848" t="s">
        <v>8879</v>
      </c>
      <c r="B8848" t="s">
        <v>19</v>
      </c>
      <c r="C8848" t="s">
        <v>33</v>
      </c>
      <c r="D8848" s="2">
        <v>3428.51</v>
      </c>
      <c r="E8848">
        <v>0.32</v>
      </c>
      <c r="F8848">
        <v>3</v>
      </c>
      <c r="G8848" s="1">
        <v>45231</v>
      </c>
      <c r="H8848" s="1">
        <v>45234</v>
      </c>
      <c r="I8848" t="s">
        <v>15</v>
      </c>
      <c r="J8848" t="s">
        <v>16</v>
      </c>
      <c r="K8848" s="2">
        <v>790.5</v>
      </c>
      <c r="L8848" t="s">
        <v>34</v>
      </c>
      <c r="M8848">
        <f>YEAR(Table1[[#This Row],[order_date]])</f>
        <v>2023</v>
      </c>
      <c r="N8848">
        <f>MONTH(Table1[[#This Row],[order_date]])</f>
        <v>11</v>
      </c>
      <c r="O8848" s="3">
        <f>Table1[[#This Row],[sales]]-Table1[[#This Row],[profit]]</f>
        <v>2638.01</v>
      </c>
      <c r="P8848" s="3">
        <f>Table1[[#This Row],[sales]]*Table1[[#This Row],[quantity]]</f>
        <v>10285.530000000001</v>
      </c>
      <c r="Q8848" s="9">
        <f>Table1[[#This Row],[delivery_date]]-Table1[[#This Row],[order_date]]</f>
        <v>3</v>
      </c>
    </row>
    <row r="8849" spans="1:17" x14ac:dyDescent="0.35">
      <c r="A8849" t="s">
        <v>8880</v>
      </c>
      <c r="B8849" t="s">
        <v>19</v>
      </c>
      <c r="C8849" t="s">
        <v>20</v>
      </c>
      <c r="D8849" s="2">
        <v>1541.86</v>
      </c>
      <c r="E8849">
        <v>0.18</v>
      </c>
      <c r="F8849">
        <v>2</v>
      </c>
      <c r="G8849" s="1">
        <v>45069</v>
      </c>
      <c r="H8849" s="1">
        <v>45075</v>
      </c>
      <c r="I8849" t="s">
        <v>21</v>
      </c>
      <c r="J8849" t="s">
        <v>16</v>
      </c>
      <c r="K8849" s="2">
        <v>194.81</v>
      </c>
      <c r="L8849" t="s">
        <v>34</v>
      </c>
      <c r="M8849">
        <f>YEAR(Table1[[#This Row],[order_date]])</f>
        <v>2023</v>
      </c>
      <c r="N8849">
        <f>MONTH(Table1[[#This Row],[order_date]])</f>
        <v>5</v>
      </c>
      <c r="O8849" s="3">
        <f>Table1[[#This Row],[sales]]-Table1[[#This Row],[profit]]</f>
        <v>1347.05</v>
      </c>
      <c r="P8849" s="3">
        <f>Table1[[#This Row],[sales]]*Table1[[#This Row],[quantity]]</f>
        <v>3083.72</v>
      </c>
      <c r="Q8849" s="9">
        <f>Table1[[#This Row],[delivery_date]]-Table1[[#This Row],[order_date]]</f>
        <v>6</v>
      </c>
    </row>
    <row r="8850" spans="1:17" x14ac:dyDescent="0.35">
      <c r="A8850" t="s">
        <v>8881</v>
      </c>
      <c r="B8850" t="s">
        <v>19</v>
      </c>
      <c r="C8850" t="s">
        <v>20</v>
      </c>
      <c r="D8850" s="2">
        <v>2263.5700000000002</v>
      </c>
      <c r="E8850">
        <v>0.14000000000000001</v>
      </c>
      <c r="F8850">
        <v>3</v>
      </c>
      <c r="G8850" s="1">
        <v>45445</v>
      </c>
      <c r="H8850" s="1">
        <v>45450</v>
      </c>
      <c r="I8850" t="s">
        <v>21</v>
      </c>
      <c r="J8850" t="s">
        <v>16</v>
      </c>
      <c r="K8850" s="2">
        <v>541.14</v>
      </c>
      <c r="L8850" t="s">
        <v>39</v>
      </c>
      <c r="M8850">
        <f>YEAR(Table1[[#This Row],[order_date]])</f>
        <v>2024</v>
      </c>
      <c r="N8850">
        <f>MONTH(Table1[[#This Row],[order_date]])</f>
        <v>6</v>
      </c>
      <c r="O8850" s="3">
        <f>Table1[[#This Row],[sales]]-Table1[[#This Row],[profit]]</f>
        <v>1722.4300000000003</v>
      </c>
      <c r="P8850" s="3">
        <f>Table1[[#This Row],[sales]]*Table1[[#This Row],[quantity]]</f>
        <v>6790.7100000000009</v>
      </c>
      <c r="Q8850" s="9">
        <f>Table1[[#This Row],[delivery_date]]-Table1[[#This Row],[order_date]]</f>
        <v>5</v>
      </c>
    </row>
    <row r="8851" spans="1:17" x14ac:dyDescent="0.35">
      <c r="A8851" t="s">
        <v>8882</v>
      </c>
      <c r="B8851" t="s">
        <v>13</v>
      </c>
      <c r="C8851" t="s">
        <v>36</v>
      </c>
      <c r="D8851" s="2">
        <v>4053.38</v>
      </c>
      <c r="E8851">
        <v>0.41</v>
      </c>
      <c r="F8851">
        <v>2</v>
      </c>
      <c r="G8851" s="1">
        <v>45147</v>
      </c>
      <c r="H8851" s="1">
        <v>45153</v>
      </c>
      <c r="I8851" t="s">
        <v>21</v>
      </c>
      <c r="J8851" t="s">
        <v>22</v>
      </c>
      <c r="K8851" s="2">
        <v>589.74</v>
      </c>
      <c r="L8851" t="s">
        <v>39</v>
      </c>
      <c r="M8851">
        <f>YEAR(Table1[[#This Row],[order_date]])</f>
        <v>2023</v>
      </c>
      <c r="N8851">
        <f>MONTH(Table1[[#This Row],[order_date]])</f>
        <v>8</v>
      </c>
      <c r="O8851" s="3">
        <f>Table1[[#This Row],[sales]]-Table1[[#This Row],[profit]]</f>
        <v>3463.6400000000003</v>
      </c>
      <c r="P8851" s="3">
        <f>Table1[[#This Row],[sales]]*Table1[[#This Row],[quantity]]</f>
        <v>8106.76</v>
      </c>
      <c r="Q8851" s="9">
        <f>Table1[[#This Row],[delivery_date]]-Table1[[#This Row],[order_date]]</f>
        <v>6</v>
      </c>
    </row>
    <row r="8852" spans="1:17" x14ac:dyDescent="0.35">
      <c r="A8852" t="s">
        <v>8883</v>
      </c>
      <c r="B8852" t="s">
        <v>41</v>
      </c>
      <c r="C8852" t="s">
        <v>26</v>
      </c>
      <c r="D8852" s="2">
        <v>1720.31</v>
      </c>
      <c r="E8852">
        <v>0.03</v>
      </c>
      <c r="F8852">
        <v>1</v>
      </c>
      <c r="G8852" s="1">
        <v>44984</v>
      </c>
      <c r="H8852" s="1">
        <v>44986</v>
      </c>
      <c r="I8852" t="s">
        <v>21</v>
      </c>
      <c r="J8852" t="s">
        <v>22</v>
      </c>
      <c r="K8852" s="2">
        <v>503.78</v>
      </c>
      <c r="L8852" t="s">
        <v>34</v>
      </c>
      <c r="M8852">
        <f>YEAR(Table1[[#This Row],[order_date]])</f>
        <v>2023</v>
      </c>
      <c r="N8852">
        <f>MONTH(Table1[[#This Row],[order_date]])</f>
        <v>2</v>
      </c>
      <c r="O8852" s="3">
        <f>Table1[[#This Row],[sales]]-Table1[[#This Row],[profit]]</f>
        <v>1216.53</v>
      </c>
      <c r="P8852" s="3">
        <f>Table1[[#This Row],[sales]]*Table1[[#This Row],[quantity]]</f>
        <v>1720.31</v>
      </c>
      <c r="Q8852" s="9">
        <f>Table1[[#This Row],[delivery_date]]-Table1[[#This Row],[order_date]]</f>
        <v>2</v>
      </c>
    </row>
    <row r="8853" spans="1:17" x14ac:dyDescent="0.35">
      <c r="A8853" t="s">
        <v>8884</v>
      </c>
      <c r="B8853" t="s">
        <v>25</v>
      </c>
      <c r="C8853" t="s">
        <v>36</v>
      </c>
      <c r="D8853" s="2">
        <v>908.8</v>
      </c>
      <c r="E8853">
        <v>0.47</v>
      </c>
      <c r="F8853">
        <v>9</v>
      </c>
      <c r="G8853" s="1">
        <v>45235</v>
      </c>
      <c r="H8853" s="1">
        <v>45238</v>
      </c>
      <c r="I8853" t="s">
        <v>21</v>
      </c>
      <c r="J8853" t="s">
        <v>27</v>
      </c>
      <c r="K8853" s="2">
        <v>103.34</v>
      </c>
      <c r="L8853" t="s">
        <v>17</v>
      </c>
      <c r="M8853">
        <f>YEAR(Table1[[#This Row],[order_date]])</f>
        <v>2023</v>
      </c>
      <c r="N8853">
        <f>MONTH(Table1[[#This Row],[order_date]])</f>
        <v>11</v>
      </c>
      <c r="O8853" s="3">
        <f>Table1[[#This Row],[sales]]-Table1[[#This Row],[profit]]</f>
        <v>805.45999999999992</v>
      </c>
      <c r="P8853" s="3">
        <f>Table1[[#This Row],[sales]]*Table1[[#This Row],[quantity]]</f>
        <v>8179.2</v>
      </c>
      <c r="Q8853" s="9">
        <f>Table1[[#This Row],[delivery_date]]-Table1[[#This Row],[order_date]]</f>
        <v>3</v>
      </c>
    </row>
    <row r="8854" spans="1:17" x14ac:dyDescent="0.35">
      <c r="A8854" t="s">
        <v>8885</v>
      </c>
      <c r="B8854" t="s">
        <v>25</v>
      </c>
      <c r="C8854" t="s">
        <v>26</v>
      </c>
      <c r="D8854" s="2">
        <v>1953.69</v>
      </c>
      <c r="E8854">
        <v>0.39</v>
      </c>
      <c r="F8854">
        <v>5</v>
      </c>
      <c r="G8854" s="1">
        <v>45131</v>
      </c>
      <c r="H8854" s="1">
        <v>45137</v>
      </c>
      <c r="I8854" t="s">
        <v>15</v>
      </c>
      <c r="J8854" t="s">
        <v>22</v>
      </c>
      <c r="K8854" s="2">
        <v>184.71</v>
      </c>
      <c r="L8854" t="s">
        <v>28</v>
      </c>
      <c r="M8854">
        <f>YEAR(Table1[[#This Row],[order_date]])</f>
        <v>2023</v>
      </c>
      <c r="N8854">
        <f>MONTH(Table1[[#This Row],[order_date]])</f>
        <v>7</v>
      </c>
      <c r="O8854" s="3">
        <f>Table1[[#This Row],[sales]]-Table1[[#This Row],[profit]]</f>
        <v>1768.98</v>
      </c>
      <c r="P8854" s="3">
        <f>Table1[[#This Row],[sales]]*Table1[[#This Row],[quantity]]</f>
        <v>9768.4500000000007</v>
      </c>
      <c r="Q8854" s="9">
        <f>Table1[[#This Row],[delivery_date]]-Table1[[#This Row],[order_date]]</f>
        <v>6</v>
      </c>
    </row>
    <row r="8855" spans="1:17" x14ac:dyDescent="0.35">
      <c r="A8855" t="s">
        <v>8886</v>
      </c>
      <c r="B8855" t="s">
        <v>25</v>
      </c>
      <c r="C8855" t="s">
        <v>14</v>
      </c>
      <c r="D8855" s="2">
        <v>439.17</v>
      </c>
      <c r="E8855">
        <v>0.18</v>
      </c>
      <c r="F8855">
        <v>9</v>
      </c>
      <c r="G8855" s="1">
        <v>45371</v>
      </c>
      <c r="H8855" s="1">
        <v>45373</v>
      </c>
      <c r="I8855" t="s">
        <v>31</v>
      </c>
      <c r="J8855" t="s">
        <v>22</v>
      </c>
      <c r="K8855" s="2">
        <v>118.43</v>
      </c>
      <c r="L8855" t="s">
        <v>34</v>
      </c>
      <c r="M8855">
        <f>YEAR(Table1[[#This Row],[order_date]])</f>
        <v>2024</v>
      </c>
      <c r="N8855">
        <f>MONTH(Table1[[#This Row],[order_date]])</f>
        <v>3</v>
      </c>
      <c r="O8855" s="3">
        <f>Table1[[#This Row],[sales]]-Table1[[#This Row],[profit]]</f>
        <v>320.74</v>
      </c>
      <c r="P8855" s="3">
        <f>Table1[[#This Row],[sales]]*Table1[[#This Row],[quantity]]</f>
        <v>3952.53</v>
      </c>
      <c r="Q8855" s="9">
        <f>Table1[[#This Row],[delivery_date]]-Table1[[#This Row],[order_date]]</f>
        <v>2</v>
      </c>
    </row>
    <row r="8856" spans="1:17" x14ac:dyDescent="0.35">
      <c r="A8856" t="s">
        <v>8887</v>
      </c>
      <c r="B8856" t="s">
        <v>25</v>
      </c>
      <c r="C8856" t="s">
        <v>20</v>
      </c>
      <c r="D8856" s="2">
        <v>3617.5</v>
      </c>
      <c r="E8856">
        <v>0.5</v>
      </c>
      <c r="F8856">
        <v>8</v>
      </c>
      <c r="G8856" s="1">
        <v>45150</v>
      </c>
      <c r="H8856" s="1">
        <v>45156</v>
      </c>
      <c r="I8856" t="s">
        <v>31</v>
      </c>
      <c r="J8856" t="s">
        <v>22</v>
      </c>
      <c r="K8856" s="2">
        <v>630.16</v>
      </c>
      <c r="L8856" t="s">
        <v>34</v>
      </c>
      <c r="M8856">
        <f>YEAR(Table1[[#This Row],[order_date]])</f>
        <v>2023</v>
      </c>
      <c r="N8856">
        <f>MONTH(Table1[[#This Row],[order_date]])</f>
        <v>8</v>
      </c>
      <c r="O8856" s="3">
        <f>Table1[[#This Row],[sales]]-Table1[[#This Row],[profit]]</f>
        <v>2987.34</v>
      </c>
      <c r="P8856" s="3">
        <f>Table1[[#This Row],[sales]]*Table1[[#This Row],[quantity]]</f>
        <v>28940</v>
      </c>
      <c r="Q8856" s="9">
        <f>Table1[[#This Row],[delivery_date]]-Table1[[#This Row],[order_date]]</f>
        <v>6</v>
      </c>
    </row>
    <row r="8857" spans="1:17" x14ac:dyDescent="0.35">
      <c r="A8857" t="s">
        <v>8888</v>
      </c>
      <c r="B8857" t="s">
        <v>19</v>
      </c>
      <c r="C8857" t="s">
        <v>14</v>
      </c>
      <c r="D8857" s="2">
        <v>823.95</v>
      </c>
      <c r="E8857">
        <v>0.1</v>
      </c>
      <c r="F8857">
        <v>7</v>
      </c>
      <c r="G8857" s="1">
        <v>45578</v>
      </c>
      <c r="H8857" s="1">
        <v>45580</v>
      </c>
      <c r="I8857" t="s">
        <v>15</v>
      </c>
      <c r="J8857" t="s">
        <v>16</v>
      </c>
      <c r="K8857" s="2">
        <v>194.47</v>
      </c>
      <c r="L8857" t="s">
        <v>34</v>
      </c>
      <c r="M8857">
        <f>YEAR(Table1[[#This Row],[order_date]])</f>
        <v>2024</v>
      </c>
      <c r="N8857">
        <f>MONTH(Table1[[#This Row],[order_date]])</f>
        <v>10</v>
      </c>
      <c r="O8857" s="3">
        <f>Table1[[#This Row],[sales]]-Table1[[#This Row],[profit]]</f>
        <v>629.48</v>
      </c>
      <c r="P8857" s="3">
        <f>Table1[[#This Row],[sales]]*Table1[[#This Row],[quantity]]</f>
        <v>5767.6500000000005</v>
      </c>
      <c r="Q8857" s="9">
        <f>Table1[[#This Row],[delivery_date]]-Table1[[#This Row],[order_date]]</f>
        <v>2</v>
      </c>
    </row>
    <row r="8858" spans="1:17" x14ac:dyDescent="0.35">
      <c r="A8858" t="s">
        <v>8889</v>
      </c>
      <c r="B8858" t="s">
        <v>41</v>
      </c>
      <c r="C8858" t="s">
        <v>14</v>
      </c>
      <c r="D8858" s="2">
        <v>1497.12</v>
      </c>
      <c r="E8858">
        <v>0.2</v>
      </c>
      <c r="F8858">
        <v>6</v>
      </c>
      <c r="G8858" s="1">
        <v>45038</v>
      </c>
      <c r="H8858" s="1">
        <v>45045</v>
      </c>
      <c r="I8858" t="s">
        <v>31</v>
      </c>
      <c r="J8858" t="s">
        <v>27</v>
      </c>
      <c r="K8858" s="2">
        <v>430.49</v>
      </c>
      <c r="L8858" t="s">
        <v>39</v>
      </c>
      <c r="M8858">
        <f>YEAR(Table1[[#This Row],[order_date]])</f>
        <v>2023</v>
      </c>
      <c r="N8858">
        <f>MONTH(Table1[[#This Row],[order_date]])</f>
        <v>4</v>
      </c>
      <c r="O8858" s="3">
        <f>Table1[[#This Row],[sales]]-Table1[[#This Row],[profit]]</f>
        <v>1066.6299999999999</v>
      </c>
      <c r="P8858" s="3">
        <f>Table1[[#This Row],[sales]]*Table1[[#This Row],[quantity]]</f>
        <v>8982.7199999999993</v>
      </c>
      <c r="Q8858" s="9">
        <f>Table1[[#This Row],[delivery_date]]-Table1[[#This Row],[order_date]]</f>
        <v>7</v>
      </c>
    </row>
    <row r="8859" spans="1:17" x14ac:dyDescent="0.35">
      <c r="A8859" t="s">
        <v>8890</v>
      </c>
      <c r="B8859" t="s">
        <v>41</v>
      </c>
      <c r="C8859" t="s">
        <v>20</v>
      </c>
      <c r="D8859" s="2">
        <v>4417.3</v>
      </c>
      <c r="E8859">
        <v>0.44</v>
      </c>
      <c r="F8859">
        <v>4</v>
      </c>
      <c r="G8859" s="1">
        <v>45463</v>
      </c>
      <c r="H8859" s="1">
        <v>45470</v>
      </c>
      <c r="I8859" t="s">
        <v>21</v>
      </c>
      <c r="J8859" t="s">
        <v>27</v>
      </c>
      <c r="K8859" s="2">
        <v>438.74</v>
      </c>
      <c r="L8859" t="s">
        <v>39</v>
      </c>
      <c r="M8859">
        <f>YEAR(Table1[[#This Row],[order_date]])</f>
        <v>2024</v>
      </c>
      <c r="N8859">
        <f>MONTH(Table1[[#This Row],[order_date]])</f>
        <v>6</v>
      </c>
      <c r="O8859" s="3">
        <f>Table1[[#This Row],[sales]]-Table1[[#This Row],[profit]]</f>
        <v>3978.5600000000004</v>
      </c>
      <c r="P8859" s="3">
        <f>Table1[[#This Row],[sales]]*Table1[[#This Row],[quantity]]</f>
        <v>17669.2</v>
      </c>
      <c r="Q8859" s="9">
        <f>Table1[[#This Row],[delivery_date]]-Table1[[#This Row],[order_date]]</f>
        <v>7</v>
      </c>
    </row>
    <row r="8860" spans="1:17" x14ac:dyDescent="0.35">
      <c r="A8860" t="s">
        <v>8891</v>
      </c>
      <c r="B8860" t="s">
        <v>13</v>
      </c>
      <c r="C8860" t="s">
        <v>14</v>
      </c>
      <c r="D8860" s="2">
        <v>2748.44</v>
      </c>
      <c r="E8860">
        <v>0.5</v>
      </c>
      <c r="F8860">
        <v>7</v>
      </c>
      <c r="G8860" s="1">
        <v>45585</v>
      </c>
      <c r="H8860" s="1">
        <v>45589</v>
      </c>
      <c r="I8860" t="s">
        <v>21</v>
      </c>
      <c r="J8860" t="s">
        <v>22</v>
      </c>
      <c r="K8860" s="2">
        <v>206.23</v>
      </c>
      <c r="L8860" t="s">
        <v>23</v>
      </c>
      <c r="M8860">
        <f>YEAR(Table1[[#This Row],[order_date]])</f>
        <v>2024</v>
      </c>
      <c r="N8860">
        <f>MONTH(Table1[[#This Row],[order_date]])</f>
        <v>10</v>
      </c>
      <c r="O8860" s="3">
        <f>Table1[[#This Row],[sales]]-Table1[[#This Row],[profit]]</f>
        <v>2542.21</v>
      </c>
      <c r="P8860" s="3">
        <f>Table1[[#This Row],[sales]]*Table1[[#This Row],[quantity]]</f>
        <v>19239.080000000002</v>
      </c>
      <c r="Q8860" s="9">
        <f>Table1[[#This Row],[delivery_date]]-Table1[[#This Row],[order_date]]</f>
        <v>4</v>
      </c>
    </row>
    <row r="8861" spans="1:17" x14ac:dyDescent="0.35">
      <c r="A8861" t="s">
        <v>8892</v>
      </c>
      <c r="B8861" t="s">
        <v>41</v>
      </c>
      <c r="C8861" t="s">
        <v>33</v>
      </c>
      <c r="D8861" s="2">
        <v>1674.56</v>
      </c>
      <c r="E8861">
        <v>0.12</v>
      </c>
      <c r="F8861">
        <v>7</v>
      </c>
      <c r="G8861" s="1">
        <v>45173</v>
      </c>
      <c r="H8861" s="1">
        <v>45174</v>
      </c>
      <c r="I8861" t="s">
        <v>31</v>
      </c>
      <c r="J8861" t="s">
        <v>27</v>
      </c>
      <c r="K8861" s="2">
        <v>174.37</v>
      </c>
      <c r="L8861" t="s">
        <v>48</v>
      </c>
      <c r="M8861">
        <f>YEAR(Table1[[#This Row],[order_date]])</f>
        <v>2023</v>
      </c>
      <c r="N8861">
        <f>MONTH(Table1[[#This Row],[order_date]])</f>
        <v>9</v>
      </c>
      <c r="O8861" s="3">
        <f>Table1[[#This Row],[sales]]-Table1[[#This Row],[profit]]</f>
        <v>1500.19</v>
      </c>
      <c r="P8861" s="3">
        <f>Table1[[#This Row],[sales]]*Table1[[#This Row],[quantity]]</f>
        <v>11721.92</v>
      </c>
      <c r="Q8861" s="9">
        <f>Table1[[#This Row],[delivery_date]]-Table1[[#This Row],[order_date]]</f>
        <v>1</v>
      </c>
    </row>
    <row r="8862" spans="1:17" x14ac:dyDescent="0.35">
      <c r="A8862" t="s">
        <v>8893</v>
      </c>
      <c r="B8862" t="s">
        <v>41</v>
      </c>
      <c r="C8862" t="s">
        <v>26</v>
      </c>
      <c r="D8862" s="2">
        <v>2783.57</v>
      </c>
      <c r="E8862">
        <v>0.37</v>
      </c>
      <c r="F8862">
        <v>1</v>
      </c>
      <c r="G8862" s="1">
        <v>45006</v>
      </c>
      <c r="H8862" s="1">
        <v>45010</v>
      </c>
      <c r="I8862" t="s">
        <v>15</v>
      </c>
      <c r="J8862" t="s">
        <v>27</v>
      </c>
      <c r="K8862" s="2">
        <v>219.03</v>
      </c>
      <c r="L8862" t="s">
        <v>34</v>
      </c>
      <c r="M8862">
        <f>YEAR(Table1[[#This Row],[order_date]])</f>
        <v>2023</v>
      </c>
      <c r="N8862">
        <f>MONTH(Table1[[#This Row],[order_date]])</f>
        <v>3</v>
      </c>
      <c r="O8862" s="3">
        <f>Table1[[#This Row],[sales]]-Table1[[#This Row],[profit]]</f>
        <v>2564.54</v>
      </c>
      <c r="P8862" s="3">
        <f>Table1[[#This Row],[sales]]*Table1[[#This Row],[quantity]]</f>
        <v>2783.57</v>
      </c>
      <c r="Q8862" s="9">
        <f>Table1[[#This Row],[delivery_date]]-Table1[[#This Row],[order_date]]</f>
        <v>4</v>
      </c>
    </row>
    <row r="8863" spans="1:17" x14ac:dyDescent="0.35">
      <c r="A8863" t="s">
        <v>8894</v>
      </c>
      <c r="B8863" t="s">
        <v>41</v>
      </c>
      <c r="C8863" t="s">
        <v>36</v>
      </c>
      <c r="D8863" s="2">
        <v>1169.56</v>
      </c>
      <c r="E8863">
        <v>0.15</v>
      </c>
      <c r="F8863">
        <v>9</v>
      </c>
      <c r="G8863" s="1">
        <v>45450</v>
      </c>
      <c r="H8863" s="1">
        <v>45456</v>
      </c>
      <c r="I8863" t="s">
        <v>21</v>
      </c>
      <c r="J8863" t="s">
        <v>27</v>
      </c>
      <c r="K8863" s="2">
        <v>339.76</v>
      </c>
      <c r="L8863" t="s">
        <v>39</v>
      </c>
      <c r="M8863">
        <f>YEAR(Table1[[#This Row],[order_date]])</f>
        <v>2024</v>
      </c>
      <c r="N8863">
        <f>MONTH(Table1[[#This Row],[order_date]])</f>
        <v>6</v>
      </c>
      <c r="O8863" s="3">
        <f>Table1[[#This Row],[sales]]-Table1[[#This Row],[profit]]</f>
        <v>829.8</v>
      </c>
      <c r="P8863" s="3">
        <f>Table1[[#This Row],[sales]]*Table1[[#This Row],[quantity]]</f>
        <v>10526.039999999999</v>
      </c>
      <c r="Q8863" s="9">
        <f>Table1[[#This Row],[delivery_date]]-Table1[[#This Row],[order_date]]</f>
        <v>6</v>
      </c>
    </row>
    <row r="8864" spans="1:17" x14ac:dyDescent="0.35">
      <c r="A8864" t="s">
        <v>8895</v>
      </c>
      <c r="B8864" t="s">
        <v>13</v>
      </c>
      <c r="C8864" t="s">
        <v>20</v>
      </c>
      <c r="D8864" s="2">
        <v>223.35</v>
      </c>
      <c r="E8864">
        <v>0.38</v>
      </c>
      <c r="F8864">
        <v>4</v>
      </c>
      <c r="G8864" s="1">
        <v>45626</v>
      </c>
      <c r="H8864" s="1">
        <v>45628</v>
      </c>
      <c r="I8864" t="s">
        <v>15</v>
      </c>
      <c r="J8864" t="s">
        <v>27</v>
      </c>
      <c r="K8864" s="2">
        <v>51</v>
      </c>
      <c r="L8864" t="s">
        <v>34</v>
      </c>
      <c r="M8864">
        <f>YEAR(Table1[[#This Row],[order_date]])</f>
        <v>2024</v>
      </c>
      <c r="N8864">
        <f>MONTH(Table1[[#This Row],[order_date]])</f>
        <v>11</v>
      </c>
      <c r="O8864" s="3">
        <f>Table1[[#This Row],[sales]]-Table1[[#This Row],[profit]]</f>
        <v>172.35</v>
      </c>
      <c r="P8864" s="3">
        <f>Table1[[#This Row],[sales]]*Table1[[#This Row],[quantity]]</f>
        <v>893.4</v>
      </c>
      <c r="Q8864" s="9">
        <f>Table1[[#This Row],[delivery_date]]-Table1[[#This Row],[order_date]]</f>
        <v>2</v>
      </c>
    </row>
    <row r="8865" spans="1:17" x14ac:dyDescent="0.35">
      <c r="A8865" t="s">
        <v>8896</v>
      </c>
      <c r="B8865" t="s">
        <v>25</v>
      </c>
      <c r="C8865" t="s">
        <v>33</v>
      </c>
      <c r="D8865" s="2">
        <v>3058.29</v>
      </c>
      <c r="E8865">
        <v>0.06</v>
      </c>
      <c r="F8865">
        <v>7</v>
      </c>
      <c r="G8865" s="1">
        <v>45474</v>
      </c>
      <c r="H8865" s="1">
        <v>45478</v>
      </c>
      <c r="I8865" t="s">
        <v>15</v>
      </c>
      <c r="J8865" t="s">
        <v>27</v>
      </c>
      <c r="K8865" s="2">
        <v>654.34</v>
      </c>
      <c r="L8865" t="s">
        <v>28</v>
      </c>
      <c r="M8865">
        <f>YEAR(Table1[[#This Row],[order_date]])</f>
        <v>2024</v>
      </c>
      <c r="N8865">
        <f>MONTH(Table1[[#This Row],[order_date]])</f>
        <v>7</v>
      </c>
      <c r="O8865" s="3">
        <f>Table1[[#This Row],[sales]]-Table1[[#This Row],[profit]]</f>
        <v>2403.9499999999998</v>
      </c>
      <c r="P8865" s="3">
        <f>Table1[[#This Row],[sales]]*Table1[[#This Row],[quantity]]</f>
        <v>21408.03</v>
      </c>
      <c r="Q8865" s="9">
        <f>Table1[[#This Row],[delivery_date]]-Table1[[#This Row],[order_date]]</f>
        <v>4</v>
      </c>
    </row>
    <row r="8866" spans="1:17" x14ac:dyDescent="0.35">
      <c r="A8866" t="s">
        <v>8897</v>
      </c>
      <c r="B8866" t="s">
        <v>41</v>
      </c>
      <c r="C8866" t="s">
        <v>36</v>
      </c>
      <c r="D8866" s="2">
        <v>3599.22</v>
      </c>
      <c r="E8866">
        <v>0.17</v>
      </c>
      <c r="F8866">
        <v>9</v>
      </c>
      <c r="G8866" s="1">
        <v>45078</v>
      </c>
      <c r="H8866" s="1">
        <v>45082</v>
      </c>
      <c r="I8866" t="s">
        <v>21</v>
      </c>
      <c r="J8866" t="s">
        <v>16</v>
      </c>
      <c r="K8866" s="2">
        <v>1036.23</v>
      </c>
      <c r="L8866" t="s">
        <v>39</v>
      </c>
      <c r="M8866">
        <f>YEAR(Table1[[#This Row],[order_date]])</f>
        <v>2023</v>
      </c>
      <c r="N8866">
        <f>MONTH(Table1[[#This Row],[order_date]])</f>
        <v>6</v>
      </c>
      <c r="O8866" s="3">
        <f>Table1[[#This Row],[sales]]-Table1[[#This Row],[profit]]</f>
        <v>2562.9899999999998</v>
      </c>
      <c r="P8866" s="3">
        <f>Table1[[#This Row],[sales]]*Table1[[#This Row],[quantity]]</f>
        <v>32392.98</v>
      </c>
      <c r="Q8866" s="9">
        <f>Table1[[#This Row],[delivery_date]]-Table1[[#This Row],[order_date]]</f>
        <v>4</v>
      </c>
    </row>
    <row r="8867" spans="1:17" x14ac:dyDescent="0.35">
      <c r="A8867" t="s">
        <v>8898</v>
      </c>
      <c r="B8867" t="s">
        <v>13</v>
      </c>
      <c r="C8867" t="s">
        <v>36</v>
      </c>
      <c r="D8867" s="2">
        <v>4410.93</v>
      </c>
      <c r="E8867">
        <v>0.04</v>
      </c>
      <c r="F8867">
        <v>2</v>
      </c>
      <c r="G8867" s="1">
        <v>45346</v>
      </c>
      <c r="H8867" s="1">
        <v>45349</v>
      </c>
      <c r="I8867" t="s">
        <v>15</v>
      </c>
      <c r="J8867" t="s">
        <v>27</v>
      </c>
      <c r="K8867" s="2">
        <v>1299.51</v>
      </c>
      <c r="L8867" t="s">
        <v>34</v>
      </c>
      <c r="M8867">
        <f>YEAR(Table1[[#This Row],[order_date]])</f>
        <v>2024</v>
      </c>
      <c r="N8867">
        <f>MONTH(Table1[[#This Row],[order_date]])</f>
        <v>2</v>
      </c>
      <c r="O8867" s="3">
        <f>Table1[[#This Row],[sales]]-Table1[[#This Row],[profit]]</f>
        <v>3111.42</v>
      </c>
      <c r="P8867" s="3">
        <f>Table1[[#This Row],[sales]]*Table1[[#This Row],[quantity]]</f>
        <v>8821.86</v>
      </c>
      <c r="Q8867" s="9">
        <f>Table1[[#This Row],[delivery_date]]-Table1[[#This Row],[order_date]]</f>
        <v>3</v>
      </c>
    </row>
    <row r="8868" spans="1:17" x14ac:dyDescent="0.35">
      <c r="A8868" t="s">
        <v>8899</v>
      </c>
      <c r="B8868" t="s">
        <v>13</v>
      </c>
      <c r="C8868" t="s">
        <v>36</v>
      </c>
      <c r="D8868" s="2">
        <v>3882.23</v>
      </c>
      <c r="E8868">
        <v>0.25</v>
      </c>
      <c r="F8868">
        <v>8</v>
      </c>
      <c r="G8868" s="1">
        <v>45058</v>
      </c>
      <c r="H8868" s="1">
        <v>45062</v>
      </c>
      <c r="I8868" t="s">
        <v>31</v>
      </c>
      <c r="J8868" t="s">
        <v>22</v>
      </c>
      <c r="K8868" s="2">
        <v>1080.24</v>
      </c>
      <c r="L8868" t="s">
        <v>39</v>
      </c>
      <c r="M8868">
        <f>YEAR(Table1[[#This Row],[order_date]])</f>
        <v>2023</v>
      </c>
      <c r="N8868">
        <f>MONTH(Table1[[#This Row],[order_date]])</f>
        <v>5</v>
      </c>
      <c r="O8868" s="3">
        <f>Table1[[#This Row],[sales]]-Table1[[#This Row],[profit]]</f>
        <v>2801.99</v>
      </c>
      <c r="P8868" s="3">
        <f>Table1[[#This Row],[sales]]*Table1[[#This Row],[quantity]]</f>
        <v>31057.84</v>
      </c>
      <c r="Q8868" s="9">
        <f>Table1[[#This Row],[delivery_date]]-Table1[[#This Row],[order_date]]</f>
        <v>4</v>
      </c>
    </row>
    <row r="8869" spans="1:17" x14ac:dyDescent="0.35">
      <c r="A8869" t="s">
        <v>8900</v>
      </c>
      <c r="B8869" t="s">
        <v>19</v>
      </c>
      <c r="C8869" t="s">
        <v>14</v>
      </c>
      <c r="D8869" s="2">
        <v>4640.72</v>
      </c>
      <c r="E8869">
        <v>0.35</v>
      </c>
      <c r="F8869">
        <v>4</v>
      </c>
      <c r="G8869" s="1">
        <v>45409</v>
      </c>
      <c r="H8869" s="1">
        <v>45412</v>
      </c>
      <c r="I8869" t="s">
        <v>21</v>
      </c>
      <c r="J8869" t="s">
        <v>16</v>
      </c>
      <c r="K8869" s="2">
        <v>997.47</v>
      </c>
      <c r="L8869" t="s">
        <v>23</v>
      </c>
      <c r="M8869">
        <f>YEAR(Table1[[#This Row],[order_date]])</f>
        <v>2024</v>
      </c>
      <c r="N8869">
        <f>MONTH(Table1[[#This Row],[order_date]])</f>
        <v>4</v>
      </c>
      <c r="O8869" s="3">
        <f>Table1[[#This Row],[sales]]-Table1[[#This Row],[profit]]</f>
        <v>3643.25</v>
      </c>
      <c r="P8869" s="3">
        <f>Table1[[#This Row],[sales]]*Table1[[#This Row],[quantity]]</f>
        <v>18562.88</v>
      </c>
      <c r="Q8869" s="9">
        <f>Table1[[#This Row],[delivery_date]]-Table1[[#This Row],[order_date]]</f>
        <v>3</v>
      </c>
    </row>
    <row r="8870" spans="1:17" x14ac:dyDescent="0.35">
      <c r="A8870" t="s">
        <v>8901</v>
      </c>
      <c r="B8870" t="s">
        <v>13</v>
      </c>
      <c r="C8870" t="s">
        <v>14</v>
      </c>
      <c r="D8870" s="2">
        <v>4931.17</v>
      </c>
      <c r="E8870">
        <v>0.19</v>
      </c>
      <c r="F8870">
        <v>4</v>
      </c>
      <c r="G8870" s="1">
        <v>45360</v>
      </c>
      <c r="H8870" s="1">
        <v>45367</v>
      </c>
      <c r="I8870" t="s">
        <v>15</v>
      </c>
      <c r="J8870" t="s">
        <v>27</v>
      </c>
      <c r="K8870" s="2">
        <v>858.93</v>
      </c>
      <c r="L8870" t="s">
        <v>17</v>
      </c>
      <c r="M8870">
        <f>YEAR(Table1[[#This Row],[order_date]])</f>
        <v>2024</v>
      </c>
      <c r="N8870">
        <f>MONTH(Table1[[#This Row],[order_date]])</f>
        <v>3</v>
      </c>
      <c r="O8870" s="3">
        <f>Table1[[#This Row],[sales]]-Table1[[#This Row],[profit]]</f>
        <v>4072.2400000000002</v>
      </c>
      <c r="P8870" s="3">
        <f>Table1[[#This Row],[sales]]*Table1[[#This Row],[quantity]]</f>
        <v>19724.68</v>
      </c>
      <c r="Q8870" s="9">
        <f>Table1[[#This Row],[delivery_date]]-Table1[[#This Row],[order_date]]</f>
        <v>7</v>
      </c>
    </row>
    <row r="8871" spans="1:17" x14ac:dyDescent="0.35">
      <c r="A8871" t="s">
        <v>8902</v>
      </c>
      <c r="B8871" t="s">
        <v>25</v>
      </c>
      <c r="C8871" t="s">
        <v>14</v>
      </c>
      <c r="D8871" s="2">
        <v>3750.18</v>
      </c>
      <c r="E8871">
        <v>0.31</v>
      </c>
      <c r="F8871">
        <v>3</v>
      </c>
      <c r="G8871" s="1">
        <v>44982</v>
      </c>
      <c r="H8871" s="1">
        <v>44986</v>
      </c>
      <c r="I8871" t="s">
        <v>21</v>
      </c>
      <c r="J8871" t="s">
        <v>22</v>
      </c>
      <c r="K8871" s="2">
        <v>228.69</v>
      </c>
      <c r="L8871" t="s">
        <v>17</v>
      </c>
      <c r="M8871">
        <f>YEAR(Table1[[#This Row],[order_date]])</f>
        <v>2023</v>
      </c>
      <c r="N8871">
        <f>MONTH(Table1[[#This Row],[order_date]])</f>
        <v>2</v>
      </c>
      <c r="O8871" s="3">
        <f>Table1[[#This Row],[sales]]-Table1[[#This Row],[profit]]</f>
        <v>3521.49</v>
      </c>
      <c r="P8871" s="3">
        <f>Table1[[#This Row],[sales]]*Table1[[#This Row],[quantity]]</f>
        <v>11250.539999999999</v>
      </c>
      <c r="Q8871" s="9">
        <f>Table1[[#This Row],[delivery_date]]-Table1[[#This Row],[order_date]]</f>
        <v>4</v>
      </c>
    </row>
    <row r="8872" spans="1:17" x14ac:dyDescent="0.35">
      <c r="A8872" t="s">
        <v>8903</v>
      </c>
      <c r="B8872" t="s">
        <v>41</v>
      </c>
      <c r="C8872" t="s">
        <v>14</v>
      </c>
      <c r="D8872" s="2">
        <v>4352.82</v>
      </c>
      <c r="E8872">
        <v>0.28000000000000003</v>
      </c>
      <c r="F8872">
        <v>4</v>
      </c>
      <c r="G8872" s="1">
        <v>45044</v>
      </c>
      <c r="H8872" s="1">
        <v>45050</v>
      </c>
      <c r="I8872" t="s">
        <v>15</v>
      </c>
      <c r="J8872" t="s">
        <v>16</v>
      </c>
      <c r="K8872" s="2">
        <v>1171.96</v>
      </c>
      <c r="L8872" t="s">
        <v>28</v>
      </c>
      <c r="M8872">
        <f>YEAR(Table1[[#This Row],[order_date]])</f>
        <v>2023</v>
      </c>
      <c r="N8872">
        <f>MONTH(Table1[[#This Row],[order_date]])</f>
        <v>4</v>
      </c>
      <c r="O8872" s="3">
        <f>Table1[[#This Row],[sales]]-Table1[[#This Row],[profit]]</f>
        <v>3180.8599999999997</v>
      </c>
      <c r="P8872" s="3">
        <f>Table1[[#This Row],[sales]]*Table1[[#This Row],[quantity]]</f>
        <v>17411.28</v>
      </c>
      <c r="Q8872" s="9">
        <f>Table1[[#This Row],[delivery_date]]-Table1[[#This Row],[order_date]]</f>
        <v>6</v>
      </c>
    </row>
    <row r="8873" spans="1:17" x14ac:dyDescent="0.35">
      <c r="A8873" t="s">
        <v>8904</v>
      </c>
      <c r="B8873" t="s">
        <v>13</v>
      </c>
      <c r="C8873" t="s">
        <v>33</v>
      </c>
      <c r="D8873" s="2">
        <v>3401.28</v>
      </c>
      <c r="E8873">
        <v>0.15</v>
      </c>
      <c r="F8873">
        <v>9</v>
      </c>
      <c r="G8873" s="1">
        <v>45296</v>
      </c>
      <c r="H8873" s="1">
        <v>45303</v>
      </c>
      <c r="I8873" t="s">
        <v>21</v>
      </c>
      <c r="J8873" t="s">
        <v>16</v>
      </c>
      <c r="K8873" s="2">
        <v>255.2</v>
      </c>
      <c r="L8873" t="s">
        <v>48</v>
      </c>
      <c r="M8873">
        <f>YEAR(Table1[[#This Row],[order_date]])</f>
        <v>2024</v>
      </c>
      <c r="N8873">
        <f>MONTH(Table1[[#This Row],[order_date]])</f>
        <v>1</v>
      </c>
      <c r="O8873" s="3">
        <f>Table1[[#This Row],[sales]]-Table1[[#This Row],[profit]]</f>
        <v>3146.0800000000004</v>
      </c>
      <c r="P8873" s="3">
        <f>Table1[[#This Row],[sales]]*Table1[[#This Row],[quantity]]</f>
        <v>30611.52</v>
      </c>
      <c r="Q8873" s="9">
        <f>Table1[[#This Row],[delivery_date]]-Table1[[#This Row],[order_date]]</f>
        <v>7</v>
      </c>
    </row>
    <row r="8874" spans="1:17" x14ac:dyDescent="0.35">
      <c r="A8874" t="s">
        <v>8905</v>
      </c>
      <c r="B8874" t="s">
        <v>25</v>
      </c>
      <c r="C8874" t="s">
        <v>14</v>
      </c>
      <c r="D8874" s="2">
        <v>937.6</v>
      </c>
      <c r="E8874">
        <v>0.24</v>
      </c>
      <c r="F8874">
        <v>1</v>
      </c>
      <c r="G8874" s="1">
        <v>45190</v>
      </c>
      <c r="H8874" s="1">
        <v>45194</v>
      </c>
      <c r="I8874" t="s">
        <v>15</v>
      </c>
      <c r="J8874" t="s">
        <v>16</v>
      </c>
      <c r="K8874" s="2">
        <v>67.069999999999993</v>
      </c>
      <c r="L8874" t="s">
        <v>28</v>
      </c>
      <c r="M8874">
        <f>YEAR(Table1[[#This Row],[order_date]])</f>
        <v>2023</v>
      </c>
      <c r="N8874">
        <f>MONTH(Table1[[#This Row],[order_date]])</f>
        <v>9</v>
      </c>
      <c r="O8874" s="3">
        <f>Table1[[#This Row],[sales]]-Table1[[#This Row],[profit]]</f>
        <v>870.53</v>
      </c>
      <c r="P8874" s="3">
        <f>Table1[[#This Row],[sales]]*Table1[[#This Row],[quantity]]</f>
        <v>937.6</v>
      </c>
      <c r="Q8874" s="9">
        <f>Table1[[#This Row],[delivery_date]]-Table1[[#This Row],[order_date]]</f>
        <v>4</v>
      </c>
    </row>
    <row r="8875" spans="1:17" x14ac:dyDescent="0.35">
      <c r="A8875" t="s">
        <v>8906</v>
      </c>
      <c r="B8875" t="s">
        <v>13</v>
      </c>
      <c r="C8875" t="s">
        <v>20</v>
      </c>
      <c r="D8875" s="2">
        <v>990.34</v>
      </c>
      <c r="E8875">
        <v>0.03</v>
      </c>
      <c r="F8875">
        <v>9</v>
      </c>
      <c r="G8875" s="1">
        <v>45627</v>
      </c>
      <c r="H8875" s="1">
        <v>45629</v>
      </c>
      <c r="I8875" t="s">
        <v>15</v>
      </c>
      <c r="J8875" t="s">
        <v>27</v>
      </c>
      <c r="K8875" s="2">
        <v>211.98</v>
      </c>
      <c r="L8875" t="s">
        <v>23</v>
      </c>
      <c r="M8875">
        <f>YEAR(Table1[[#This Row],[order_date]])</f>
        <v>2024</v>
      </c>
      <c r="N8875">
        <f>MONTH(Table1[[#This Row],[order_date]])</f>
        <v>12</v>
      </c>
      <c r="O8875" s="3">
        <f>Table1[[#This Row],[sales]]-Table1[[#This Row],[profit]]</f>
        <v>778.36</v>
      </c>
      <c r="P8875" s="3">
        <f>Table1[[#This Row],[sales]]*Table1[[#This Row],[quantity]]</f>
        <v>8913.06</v>
      </c>
      <c r="Q8875" s="9">
        <f>Table1[[#This Row],[delivery_date]]-Table1[[#This Row],[order_date]]</f>
        <v>2</v>
      </c>
    </row>
    <row r="8876" spans="1:17" x14ac:dyDescent="0.35">
      <c r="A8876" t="s">
        <v>8907</v>
      </c>
      <c r="B8876" t="s">
        <v>13</v>
      </c>
      <c r="C8876" t="s">
        <v>36</v>
      </c>
      <c r="D8876" s="2">
        <v>640.27</v>
      </c>
      <c r="E8876">
        <v>0.23</v>
      </c>
      <c r="F8876">
        <v>9</v>
      </c>
      <c r="G8876" s="1">
        <v>45446</v>
      </c>
      <c r="H8876" s="1">
        <v>45453</v>
      </c>
      <c r="I8876" t="s">
        <v>21</v>
      </c>
      <c r="J8876" t="s">
        <v>22</v>
      </c>
      <c r="K8876" s="2">
        <v>165.09</v>
      </c>
      <c r="L8876" t="s">
        <v>34</v>
      </c>
      <c r="M8876">
        <f>YEAR(Table1[[#This Row],[order_date]])</f>
        <v>2024</v>
      </c>
      <c r="N8876">
        <f>MONTH(Table1[[#This Row],[order_date]])</f>
        <v>6</v>
      </c>
      <c r="O8876" s="3">
        <f>Table1[[#This Row],[sales]]-Table1[[#This Row],[profit]]</f>
        <v>475.17999999999995</v>
      </c>
      <c r="P8876" s="3">
        <f>Table1[[#This Row],[sales]]*Table1[[#This Row],[quantity]]</f>
        <v>5762.43</v>
      </c>
      <c r="Q8876" s="9">
        <f>Table1[[#This Row],[delivery_date]]-Table1[[#This Row],[order_date]]</f>
        <v>7</v>
      </c>
    </row>
    <row r="8877" spans="1:17" x14ac:dyDescent="0.35">
      <c r="A8877" t="s">
        <v>8908</v>
      </c>
      <c r="B8877" t="s">
        <v>13</v>
      </c>
      <c r="C8877" t="s">
        <v>33</v>
      </c>
      <c r="D8877" s="2">
        <v>4720.58</v>
      </c>
      <c r="E8877">
        <v>0.23</v>
      </c>
      <c r="F8877">
        <v>1</v>
      </c>
      <c r="G8877" s="1">
        <v>45573</v>
      </c>
      <c r="H8877" s="1">
        <v>45575</v>
      </c>
      <c r="I8877" t="s">
        <v>31</v>
      </c>
      <c r="J8877" t="s">
        <v>27</v>
      </c>
      <c r="K8877" s="2">
        <v>1045.02</v>
      </c>
      <c r="L8877" t="s">
        <v>17</v>
      </c>
      <c r="M8877">
        <f>YEAR(Table1[[#This Row],[order_date]])</f>
        <v>2024</v>
      </c>
      <c r="N8877">
        <f>MONTH(Table1[[#This Row],[order_date]])</f>
        <v>10</v>
      </c>
      <c r="O8877" s="3">
        <f>Table1[[#This Row],[sales]]-Table1[[#This Row],[profit]]</f>
        <v>3675.56</v>
      </c>
      <c r="P8877" s="3">
        <f>Table1[[#This Row],[sales]]*Table1[[#This Row],[quantity]]</f>
        <v>4720.58</v>
      </c>
      <c r="Q8877" s="9">
        <f>Table1[[#This Row],[delivery_date]]-Table1[[#This Row],[order_date]]</f>
        <v>2</v>
      </c>
    </row>
    <row r="8878" spans="1:17" x14ac:dyDescent="0.35">
      <c r="A8878" t="s">
        <v>8909</v>
      </c>
      <c r="B8878" t="s">
        <v>13</v>
      </c>
      <c r="C8878" t="s">
        <v>14</v>
      </c>
      <c r="D8878" s="2">
        <v>3396.48</v>
      </c>
      <c r="E8878">
        <v>0.01</v>
      </c>
      <c r="F8878">
        <v>9</v>
      </c>
      <c r="G8878" s="1">
        <v>45335</v>
      </c>
      <c r="H8878" s="1">
        <v>45340</v>
      </c>
      <c r="I8878" t="s">
        <v>31</v>
      </c>
      <c r="J8878" t="s">
        <v>27</v>
      </c>
      <c r="K8878" s="2">
        <v>479.75</v>
      </c>
      <c r="L8878" t="s">
        <v>23</v>
      </c>
      <c r="M8878">
        <f>YEAR(Table1[[#This Row],[order_date]])</f>
        <v>2024</v>
      </c>
      <c r="N8878">
        <f>MONTH(Table1[[#This Row],[order_date]])</f>
        <v>2</v>
      </c>
      <c r="O8878" s="3">
        <f>Table1[[#This Row],[sales]]-Table1[[#This Row],[profit]]</f>
        <v>2916.73</v>
      </c>
      <c r="P8878" s="3">
        <f>Table1[[#This Row],[sales]]*Table1[[#This Row],[quantity]]</f>
        <v>30568.32</v>
      </c>
      <c r="Q8878" s="9">
        <f>Table1[[#This Row],[delivery_date]]-Table1[[#This Row],[order_date]]</f>
        <v>5</v>
      </c>
    </row>
    <row r="8879" spans="1:17" x14ac:dyDescent="0.35">
      <c r="A8879" t="s">
        <v>8910</v>
      </c>
      <c r="B8879" t="s">
        <v>13</v>
      </c>
      <c r="C8879" t="s">
        <v>36</v>
      </c>
      <c r="D8879" s="2">
        <v>3970.56</v>
      </c>
      <c r="E8879">
        <v>0.26</v>
      </c>
      <c r="F8879">
        <v>6</v>
      </c>
      <c r="G8879" s="1">
        <v>44961</v>
      </c>
      <c r="H8879" s="1">
        <v>44968</v>
      </c>
      <c r="I8879" t="s">
        <v>21</v>
      </c>
      <c r="J8879" t="s">
        <v>22</v>
      </c>
      <c r="K8879" s="2">
        <v>1021.86</v>
      </c>
      <c r="L8879" t="s">
        <v>39</v>
      </c>
      <c r="M8879">
        <f>YEAR(Table1[[#This Row],[order_date]])</f>
        <v>2023</v>
      </c>
      <c r="N8879">
        <f>MONTH(Table1[[#This Row],[order_date]])</f>
        <v>2</v>
      </c>
      <c r="O8879" s="3">
        <f>Table1[[#This Row],[sales]]-Table1[[#This Row],[profit]]</f>
        <v>2948.7</v>
      </c>
      <c r="P8879" s="3">
        <f>Table1[[#This Row],[sales]]*Table1[[#This Row],[quantity]]</f>
        <v>23823.360000000001</v>
      </c>
      <c r="Q8879" s="9">
        <f>Table1[[#This Row],[delivery_date]]-Table1[[#This Row],[order_date]]</f>
        <v>7</v>
      </c>
    </row>
    <row r="8880" spans="1:17" x14ac:dyDescent="0.35">
      <c r="A8880" t="s">
        <v>8911</v>
      </c>
      <c r="B8880" t="s">
        <v>25</v>
      </c>
      <c r="C8880" t="s">
        <v>33</v>
      </c>
      <c r="D8880" s="2">
        <v>1722.67</v>
      </c>
      <c r="E8880">
        <v>0.37</v>
      </c>
      <c r="F8880">
        <v>8</v>
      </c>
      <c r="G8880" s="1">
        <v>45517</v>
      </c>
      <c r="H8880" s="1">
        <v>45522</v>
      </c>
      <c r="I8880" t="s">
        <v>21</v>
      </c>
      <c r="J8880" t="s">
        <v>27</v>
      </c>
      <c r="K8880" s="2">
        <v>88.46</v>
      </c>
      <c r="L8880" t="s">
        <v>34</v>
      </c>
      <c r="M8880">
        <f>YEAR(Table1[[#This Row],[order_date]])</f>
        <v>2024</v>
      </c>
      <c r="N8880">
        <f>MONTH(Table1[[#This Row],[order_date]])</f>
        <v>8</v>
      </c>
      <c r="O8880" s="3">
        <f>Table1[[#This Row],[sales]]-Table1[[#This Row],[profit]]</f>
        <v>1634.21</v>
      </c>
      <c r="P8880" s="3">
        <f>Table1[[#This Row],[sales]]*Table1[[#This Row],[quantity]]</f>
        <v>13781.36</v>
      </c>
      <c r="Q8880" s="9">
        <f>Table1[[#This Row],[delivery_date]]-Table1[[#This Row],[order_date]]</f>
        <v>5</v>
      </c>
    </row>
    <row r="8881" spans="1:17" x14ac:dyDescent="0.35">
      <c r="A8881" t="s">
        <v>8912</v>
      </c>
      <c r="B8881" t="s">
        <v>41</v>
      </c>
      <c r="C8881" t="s">
        <v>36</v>
      </c>
      <c r="D8881" s="2">
        <v>2356.0700000000002</v>
      </c>
      <c r="E8881">
        <v>0.23</v>
      </c>
      <c r="F8881">
        <v>8</v>
      </c>
      <c r="G8881" s="1">
        <v>45584</v>
      </c>
      <c r="H8881" s="1">
        <v>45587</v>
      </c>
      <c r="I8881" t="s">
        <v>31</v>
      </c>
      <c r="J8881" t="s">
        <v>27</v>
      </c>
      <c r="K8881" s="2">
        <v>214.8</v>
      </c>
      <c r="L8881" t="s">
        <v>23</v>
      </c>
      <c r="M8881">
        <f>YEAR(Table1[[#This Row],[order_date]])</f>
        <v>2024</v>
      </c>
      <c r="N8881">
        <f>MONTH(Table1[[#This Row],[order_date]])</f>
        <v>10</v>
      </c>
      <c r="O8881" s="3">
        <f>Table1[[#This Row],[sales]]-Table1[[#This Row],[profit]]</f>
        <v>2141.27</v>
      </c>
      <c r="P8881" s="3">
        <f>Table1[[#This Row],[sales]]*Table1[[#This Row],[quantity]]</f>
        <v>18848.560000000001</v>
      </c>
      <c r="Q8881" s="9">
        <f>Table1[[#This Row],[delivery_date]]-Table1[[#This Row],[order_date]]</f>
        <v>3</v>
      </c>
    </row>
    <row r="8882" spans="1:17" x14ac:dyDescent="0.35">
      <c r="A8882" t="s">
        <v>8913</v>
      </c>
      <c r="B8882" t="s">
        <v>41</v>
      </c>
      <c r="C8882" t="s">
        <v>33</v>
      </c>
      <c r="D8882" s="2">
        <v>294.92</v>
      </c>
      <c r="E8882">
        <v>0.32</v>
      </c>
      <c r="F8882">
        <v>8</v>
      </c>
      <c r="G8882" s="1">
        <v>45193</v>
      </c>
      <c r="H8882" s="1">
        <v>45200</v>
      </c>
      <c r="I8882" t="s">
        <v>15</v>
      </c>
      <c r="J8882" t="s">
        <v>22</v>
      </c>
      <c r="K8882" s="2">
        <v>51.69</v>
      </c>
      <c r="L8882" t="s">
        <v>23</v>
      </c>
      <c r="M8882">
        <f>YEAR(Table1[[#This Row],[order_date]])</f>
        <v>2023</v>
      </c>
      <c r="N8882">
        <f>MONTH(Table1[[#This Row],[order_date]])</f>
        <v>9</v>
      </c>
      <c r="O8882" s="3">
        <f>Table1[[#This Row],[sales]]-Table1[[#This Row],[profit]]</f>
        <v>243.23000000000002</v>
      </c>
      <c r="P8882" s="3">
        <f>Table1[[#This Row],[sales]]*Table1[[#This Row],[quantity]]</f>
        <v>2359.36</v>
      </c>
      <c r="Q8882" s="9">
        <f>Table1[[#This Row],[delivery_date]]-Table1[[#This Row],[order_date]]</f>
        <v>7</v>
      </c>
    </row>
    <row r="8883" spans="1:17" x14ac:dyDescent="0.35">
      <c r="A8883" t="s">
        <v>8914</v>
      </c>
      <c r="B8883" t="s">
        <v>41</v>
      </c>
      <c r="C8883" t="s">
        <v>26</v>
      </c>
      <c r="D8883" s="2">
        <v>4456.1400000000003</v>
      </c>
      <c r="E8883">
        <v>0.27</v>
      </c>
      <c r="F8883">
        <v>8</v>
      </c>
      <c r="G8883" s="1">
        <v>45148</v>
      </c>
      <c r="H8883" s="1">
        <v>45150</v>
      </c>
      <c r="I8883" t="s">
        <v>15</v>
      </c>
      <c r="J8883" t="s">
        <v>16</v>
      </c>
      <c r="K8883" s="2">
        <v>1200.92</v>
      </c>
      <c r="L8883" t="s">
        <v>34</v>
      </c>
      <c r="M8883">
        <f>YEAR(Table1[[#This Row],[order_date]])</f>
        <v>2023</v>
      </c>
      <c r="N8883">
        <f>MONTH(Table1[[#This Row],[order_date]])</f>
        <v>8</v>
      </c>
      <c r="O8883" s="3">
        <f>Table1[[#This Row],[sales]]-Table1[[#This Row],[profit]]</f>
        <v>3255.2200000000003</v>
      </c>
      <c r="P8883" s="3">
        <f>Table1[[#This Row],[sales]]*Table1[[#This Row],[quantity]]</f>
        <v>35649.120000000003</v>
      </c>
      <c r="Q8883" s="9">
        <f>Table1[[#This Row],[delivery_date]]-Table1[[#This Row],[order_date]]</f>
        <v>2</v>
      </c>
    </row>
    <row r="8884" spans="1:17" x14ac:dyDescent="0.35">
      <c r="A8884" t="s">
        <v>8915</v>
      </c>
      <c r="B8884" t="s">
        <v>41</v>
      </c>
      <c r="C8884" t="s">
        <v>33</v>
      </c>
      <c r="D8884" s="2">
        <v>4279.72</v>
      </c>
      <c r="E8884">
        <v>0.39</v>
      </c>
      <c r="F8884">
        <v>1</v>
      </c>
      <c r="G8884" s="1">
        <v>45339</v>
      </c>
      <c r="H8884" s="1">
        <v>45344</v>
      </c>
      <c r="I8884" t="s">
        <v>15</v>
      </c>
      <c r="J8884" t="s">
        <v>16</v>
      </c>
      <c r="K8884" s="2">
        <v>325.01</v>
      </c>
      <c r="L8884" t="s">
        <v>23</v>
      </c>
      <c r="M8884">
        <f>YEAR(Table1[[#This Row],[order_date]])</f>
        <v>2024</v>
      </c>
      <c r="N8884">
        <f>MONTH(Table1[[#This Row],[order_date]])</f>
        <v>2</v>
      </c>
      <c r="O8884" s="3">
        <f>Table1[[#This Row],[sales]]-Table1[[#This Row],[profit]]</f>
        <v>3954.71</v>
      </c>
      <c r="P8884" s="3">
        <f>Table1[[#This Row],[sales]]*Table1[[#This Row],[quantity]]</f>
        <v>4279.72</v>
      </c>
      <c r="Q8884" s="9">
        <f>Table1[[#This Row],[delivery_date]]-Table1[[#This Row],[order_date]]</f>
        <v>5</v>
      </c>
    </row>
    <row r="8885" spans="1:17" x14ac:dyDescent="0.35">
      <c r="A8885" t="s">
        <v>8916</v>
      </c>
      <c r="B8885" t="s">
        <v>25</v>
      </c>
      <c r="C8885" t="s">
        <v>14</v>
      </c>
      <c r="D8885" s="2">
        <v>3945.58</v>
      </c>
      <c r="E8885">
        <v>0.26</v>
      </c>
      <c r="F8885">
        <v>1</v>
      </c>
      <c r="G8885" s="1">
        <v>45525</v>
      </c>
      <c r="H8885" s="1">
        <v>45531</v>
      </c>
      <c r="I8885" t="s">
        <v>31</v>
      </c>
      <c r="J8885" t="s">
        <v>16</v>
      </c>
      <c r="K8885" s="2">
        <v>692.71</v>
      </c>
      <c r="L8885" t="s">
        <v>23</v>
      </c>
      <c r="M8885">
        <f>YEAR(Table1[[#This Row],[order_date]])</f>
        <v>2024</v>
      </c>
      <c r="N8885">
        <f>MONTH(Table1[[#This Row],[order_date]])</f>
        <v>8</v>
      </c>
      <c r="O8885" s="3">
        <f>Table1[[#This Row],[sales]]-Table1[[#This Row],[profit]]</f>
        <v>3252.87</v>
      </c>
      <c r="P8885" s="3">
        <f>Table1[[#This Row],[sales]]*Table1[[#This Row],[quantity]]</f>
        <v>3945.58</v>
      </c>
      <c r="Q8885" s="9">
        <f>Table1[[#This Row],[delivery_date]]-Table1[[#This Row],[order_date]]</f>
        <v>6</v>
      </c>
    </row>
    <row r="8886" spans="1:17" x14ac:dyDescent="0.35">
      <c r="A8886" t="s">
        <v>8917</v>
      </c>
      <c r="B8886" t="s">
        <v>19</v>
      </c>
      <c r="C8886" t="s">
        <v>36</v>
      </c>
      <c r="D8886" s="2">
        <v>385.68</v>
      </c>
      <c r="E8886">
        <v>0.17</v>
      </c>
      <c r="F8886">
        <v>7</v>
      </c>
      <c r="G8886" s="1">
        <v>45181</v>
      </c>
      <c r="H8886" s="1">
        <v>45185</v>
      </c>
      <c r="I8886" t="s">
        <v>21</v>
      </c>
      <c r="J8886" t="s">
        <v>27</v>
      </c>
      <c r="K8886" s="2">
        <v>39.130000000000003</v>
      </c>
      <c r="L8886" t="s">
        <v>39</v>
      </c>
      <c r="M8886">
        <f>YEAR(Table1[[#This Row],[order_date]])</f>
        <v>2023</v>
      </c>
      <c r="N8886">
        <f>MONTH(Table1[[#This Row],[order_date]])</f>
        <v>9</v>
      </c>
      <c r="O8886" s="3">
        <f>Table1[[#This Row],[sales]]-Table1[[#This Row],[profit]]</f>
        <v>346.55</v>
      </c>
      <c r="P8886" s="3">
        <f>Table1[[#This Row],[sales]]*Table1[[#This Row],[quantity]]</f>
        <v>2699.76</v>
      </c>
      <c r="Q8886" s="9">
        <f>Table1[[#This Row],[delivery_date]]-Table1[[#This Row],[order_date]]</f>
        <v>4</v>
      </c>
    </row>
    <row r="8887" spans="1:17" x14ac:dyDescent="0.35">
      <c r="A8887" t="s">
        <v>8918</v>
      </c>
      <c r="B8887" t="s">
        <v>19</v>
      </c>
      <c r="C8887" t="s">
        <v>36</v>
      </c>
      <c r="D8887" s="2">
        <v>953.82</v>
      </c>
      <c r="E8887">
        <v>0.41</v>
      </c>
      <c r="F8887">
        <v>9</v>
      </c>
      <c r="G8887" s="1">
        <v>45536</v>
      </c>
      <c r="H8887" s="1">
        <v>45538</v>
      </c>
      <c r="I8887" t="s">
        <v>15</v>
      </c>
      <c r="J8887" t="s">
        <v>27</v>
      </c>
      <c r="K8887" s="2">
        <v>99.19</v>
      </c>
      <c r="L8887" t="s">
        <v>23</v>
      </c>
      <c r="M8887">
        <f>YEAR(Table1[[#This Row],[order_date]])</f>
        <v>2024</v>
      </c>
      <c r="N8887">
        <f>MONTH(Table1[[#This Row],[order_date]])</f>
        <v>9</v>
      </c>
      <c r="O8887" s="3">
        <f>Table1[[#This Row],[sales]]-Table1[[#This Row],[profit]]</f>
        <v>854.63000000000011</v>
      </c>
      <c r="P8887" s="3">
        <f>Table1[[#This Row],[sales]]*Table1[[#This Row],[quantity]]</f>
        <v>8584.380000000001</v>
      </c>
      <c r="Q8887" s="9">
        <f>Table1[[#This Row],[delivery_date]]-Table1[[#This Row],[order_date]]</f>
        <v>2</v>
      </c>
    </row>
    <row r="8888" spans="1:17" x14ac:dyDescent="0.35">
      <c r="A8888" t="s">
        <v>8919</v>
      </c>
      <c r="B8888" t="s">
        <v>25</v>
      </c>
      <c r="C8888" t="s">
        <v>36</v>
      </c>
      <c r="D8888" s="2">
        <v>1737.44</v>
      </c>
      <c r="E8888">
        <v>0.03</v>
      </c>
      <c r="F8888">
        <v>8</v>
      </c>
      <c r="G8888" s="1">
        <v>45393</v>
      </c>
      <c r="H8888" s="1">
        <v>45399</v>
      </c>
      <c r="I8888" t="s">
        <v>21</v>
      </c>
      <c r="J8888" t="s">
        <v>22</v>
      </c>
      <c r="K8888" s="2">
        <v>452.4</v>
      </c>
      <c r="L8888" t="s">
        <v>28</v>
      </c>
      <c r="M8888">
        <f>YEAR(Table1[[#This Row],[order_date]])</f>
        <v>2024</v>
      </c>
      <c r="N8888">
        <f>MONTH(Table1[[#This Row],[order_date]])</f>
        <v>4</v>
      </c>
      <c r="O8888" s="3">
        <f>Table1[[#This Row],[sales]]-Table1[[#This Row],[profit]]</f>
        <v>1285.04</v>
      </c>
      <c r="P8888" s="3">
        <f>Table1[[#This Row],[sales]]*Table1[[#This Row],[quantity]]</f>
        <v>13899.52</v>
      </c>
      <c r="Q8888" s="9">
        <f>Table1[[#This Row],[delivery_date]]-Table1[[#This Row],[order_date]]</f>
        <v>6</v>
      </c>
    </row>
    <row r="8889" spans="1:17" x14ac:dyDescent="0.35">
      <c r="A8889" t="s">
        <v>8920</v>
      </c>
      <c r="B8889" t="s">
        <v>25</v>
      </c>
      <c r="C8889" t="s">
        <v>20</v>
      </c>
      <c r="D8889" s="2">
        <v>1389.01</v>
      </c>
      <c r="E8889">
        <v>0.14000000000000001</v>
      </c>
      <c r="F8889">
        <v>5</v>
      </c>
      <c r="G8889" s="1">
        <v>45444</v>
      </c>
      <c r="H8889" s="1">
        <v>45450</v>
      </c>
      <c r="I8889" t="s">
        <v>31</v>
      </c>
      <c r="J8889" t="s">
        <v>27</v>
      </c>
      <c r="K8889" s="2">
        <v>127.75</v>
      </c>
      <c r="L8889" t="s">
        <v>28</v>
      </c>
      <c r="M8889">
        <f>YEAR(Table1[[#This Row],[order_date]])</f>
        <v>2024</v>
      </c>
      <c r="N8889">
        <f>MONTH(Table1[[#This Row],[order_date]])</f>
        <v>6</v>
      </c>
      <c r="O8889" s="3">
        <f>Table1[[#This Row],[sales]]-Table1[[#This Row],[profit]]</f>
        <v>1261.26</v>
      </c>
      <c r="P8889" s="3">
        <f>Table1[[#This Row],[sales]]*Table1[[#This Row],[quantity]]</f>
        <v>6945.05</v>
      </c>
      <c r="Q8889" s="9">
        <f>Table1[[#This Row],[delivery_date]]-Table1[[#This Row],[order_date]]</f>
        <v>6</v>
      </c>
    </row>
    <row r="8890" spans="1:17" x14ac:dyDescent="0.35">
      <c r="A8890" t="s">
        <v>8921</v>
      </c>
      <c r="B8890" t="s">
        <v>13</v>
      </c>
      <c r="C8890" t="s">
        <v>20</v>
      </c>
      <c r="D8890" s="2">
        <v>4208.45</v>
      </c>
      <c r="E8890">
        <v>0.3</v>
      </c>
      <c r="F8890">
        <v>8</v>
      </c>
      <c r="G8890" s="1">
        <v>45159</v>
      </c>
      <c r="H8890" s="1">
        <v>45166</v>
      </c>
      <c r="I8890" t="s">
        <v>31</v>
      </c>
      <c r="J8890" t="s">
        <v>22</v>
      </c>
      <c r="K8890" s="2">
        <v>282.06</v>
      </c>
      <c r="L8890" t="s">
        <v>48</v>
      </c>
      <c r="M8890">
        <f>YEAR(Table1[[#This Row],[order_date]])</f>
        <v>2023</v>
      </c>
      <c r="N8890">
        <f>MONTH(Table1[[#This Row],[order_date]])</f>
        <v>8</v>
      </c>
      <c r="O8890" s="3">
        <f>Table1[[#This Row],[sales]]-Table1[[#This Row],[profit]]</f>
        <v>3926.39</v>
      </c>
      <c r="P8890" s="3">
        <f>Table1[[#This Row],[sales]]*Table1[[#This Row],[quantity]]</f>
        <v>33667.599999999999</v>
      </c>
      <c r="Q8890" s="9">
        <f>Table1[[#This Row],[delivery_date]]-Table1[[#This Row],[order_date]]</f>
        <v>7</v>
      </c>
    </row>
    <row r="8891" spans="1:17" x14ac:dyDescent="0.35">
      <c r="A8891" t="s">
        <v>8922</v>
      </c>
      <c r="B8891" t="s">
        <v>13</v>
      </c>
      <c r="C8891" t="s">
        <v>14</v>
      </c>
      <c r="D8891" s="2">
        <v>1054.7</v>
      </c>
      <c r="E8891">
        <v>0.43</v>
      </c>
      <c r="F8891">
        <v>9</v>
      </c>
      <c r="G8891" s="1">
        <v>44941</v>
      </c>
      <c r="H8891" s="1">
        <v>44945</v>
      </c>
      <c r="I8891" t="s">
        <v>31</v>
      </c>
      <c r="J8891" t="s">
        <v>16</v>
      </c>
      <c r="K8891" s="2">
        <v>75.28</v>
      </c>
      <c r="L8891" t="s">
        <v>48</v>
      </c>
      <c r="M8891">
        <f>YEAR(Table1[[#This Row],[order_date]])</f>
        <v>2023</v>
      </c>
      <c r="N8891">
        <f>MONTH(Table1[[#This Row],[order_date]])</f>
        <v>1</v>
      </c>
      <c r="O8891" s="3">
        <f>Table1[[#This Row],[sales]]-Table1[[#This Row],[profit]]</f>
        <v>979.42000000000007</v>
      </c>
      <c r="P8891" s="3">
        <f>Table1[[#This Row],[sales]]*Table1[[#This Row],[quantity]]</f>
        <v>9492.3000000000011</v>
      </c>
      <c r="Q8891" s="9">
        <f>Table1[[#This Row],[delivery_date]]-Table1[[#This Row],[order_date]]</f>
        <v>4</v>
      </c>
    </row>
    <row r="8892" spans="1:17" x14ac:dyDescent="0.35">
      <c r="A8892" t="s">
        <v>8923</v>
      </c>
      <c r="B8892" t="s">
        <v>13</v>
      </c>
      <c r="C8892" t="s">
        <v>26</v>
      </c>
      <c r="D8892" s="2">
        <v>2707.41</v>
      </c>
      <c r="E8892">
        <v>0.04</v>
      </c>
      <c r="F8892">
        <v>7</v>
      </c>
      <c r="G8892" s="1">
        <v>45255</v>
      </c>
      <c r="H8892" s="1">
        <v>45259</v>
      </c>
      <c r="I8892" t="s">
        <v>15</v>
      </c>
      <c r="J8892" t="s">
        <v>22</v>
      </c>
      <c r="K8892" s="2">
        <v>372.39</v>
      </c>
      <c r="L8892" t="s">
        <v>39</v>
      </c>
      <c r="M8892">
        <f>YEAR(Table1[[#This Row],[order_date]])</f>
        <v>2023</v>
      </c>
      <c r="N8892">
        <f>MONTH(Table1[[#This Row],[order_date]])</f>
        <v>11</v>
      </c>
      <c r="O8892" s="3">
        <f>Table1[[#This Row],[sales]]-Table1[[#This Row],[profit]]</f>
        <v>2335.02</v>
      </c>
      <c r="P8892" s="3">
        <f>Table1[[#This Row],[sales]]*Table1[[#This Row],[quantity]]</f>
        <v>18951.87</v>
      </c>
      <c r="Q8892" s="9">
        <f>Table1[[#This Row],[delivery_date]]-Table1[[#This Row],[order_date]]</f>
        <v>4</v>
      </c>
    </row>
    <row r="8893" spans="1:17" x14ac:dyDescent="0.35">
      <c r="A8893" t="s">
        <v>8924</v>
      </c>
      <c r="B8893" t="s">
        <v>41</v>
      </c>
      <c r="C8893" t="s">
        <v>20</v>
      </c>
      <c r="D8893" s="2">
        <v>2899.77</v>
      </c>
      <c r="E8893">
        <v>0.05</v>
      </c>
      <c r="F8893">
        <v>3</v>
      </c>
      <c r="G8893" s="1">
        <v>45467</v>
      </c>
      <c r="H8893" s="1">
        <v>45473</v>
      </c>
      <c r="I8893" t="s">
        <v>15</v>
      </c>
      <c r="J8893" t="s">
        <v>16</v>
      </c>
      <c r="K8893" s="2">
        <v>537.30999999999995</v>
      </c>
      <c r="L8893" t="s">
        <v>23</v>
      </c>
      <c r="M8893">
        <f>YEAR(Table1[[#This Row],[order_date]])</f>
        <v>2024</v>
      </c>
      <c r="N8893">
        <f>MONTH(Table1[[#This Row],[order_date]])</f>
        <v>6</v>
      </c>
      <c r="O8893" s="3">
        <f>Table1[[#This Row],[sales]]-Table1[[#This Row],[profit]]</f>
        <v>2362.46</v>
      </c>
      <c r="P8893" s="3">
        <f>Table1[[#This Row],[sales]]*Table1[[#This Row],[quantity]]</f>
        <v>8699.31</v>
      </c>
      <c r="Q8893" s="9">
        <f>Table1[[#This Row],[delivery_date]]-Table1[[#This Row],[order_date]]</f>
        <v>6</v>
      </c>
    </row>
    <row r="8894" spans="1:17" x14ac:dyDescent="0.35">
      <c r="A8894" t="s">
        <v>8925</v>
      </c>
      <c r="B8894" t="s">
        <v>13</v>
      </c>
      <c r="C8894" t="s">
        <v>33</v>
      </c>
      <c r="D8894" s="2">
        <v>2182.56</v>
      </c>
      <c r="E8894">
        <v>0.14000000000000001</v>
      </c>
      <c r="F8894">
        <v>9</v>
      </c>
      <c r="G8894" s="1">
        <v>45118</v>
      </c>
      <c r="H8894" s="1">
        <v>45121</v>
      </c>
      <c r="I8894" t="s">
        <v>21</v>
      </c>
      <c r="J8894" t="s">
        <v>16</v>
      </c>
      <c r="K8894" s="2">
        <v>115.39</v>
      </c>
      <c r="L8894" t="s">
        <v>48</v>
      </c>
      <c r="M8894">
        <f>YEAR(Table1[[#This Row],[order_date]])</f>
        <v>2023</v>
      </c>
      <c r="N8894">
        <f>MONTH(Table1[[#This Row],[order_date]])</f>
        <v>7</v>
      </c>
      <c r="O8894" s="3">
        <f>Table1[[#This Row],[sales]]-Table1[[#This Row],[profit]]</f>
        <v>2067.17</v>
      </c>
      <c r="P8894" s="3">
        <f>Table1[[#This Row],[sales]]*Table1[[#This Row],[quantity]]</f>
        <v>19643.04</v>
      </c>
      <c r="Q8894" s="9">
        <f>Table1[[#This Row],[delivery_date]]-Table1[[#This Row],[order_date]]</f>
        <v>3</v>
      </c>
    </row>
    <row r="8895" spans="1:17" x14ac:dyDescent="0.35">
      <c r="A8895" t="s">
        <v>8926</v>
      </c>
      <c r="B8895" t="s">
        <v>19</v>
      </c>
      <c r="C8895" t="s">
        <v>14</v>
      </c>
      <c r="D8895" s="2">
        <v>1279.3699999999999</v>
      </c>
      <c r="E8895">
        <v>0.17</v>
      </c>
      <c r="F8895">
        <v>5</v>
      </c>
      <c r="G8895" s="1">
        <v>45504</v>
      </c>
      <c r="H8895" s="1">
        <v>45511</v>
      </c>
      <c r="I8895" t="s">
        <v>15</v>
      </c>
      <c r="J8895" t="s">
        <v>27</v>
      </c>
      <c r="K8895" s="2">
        <v>381.81</v>
      </c>
      <c r="L8895" t="s">
        <v>28</v>
      </c>
      <c r="M8895">
        <f>YEAR(Table1[[#This Row],[order_date]])</f>
        <v>2024</v>
      </c>
      <c r="N8895">
        <f>MONTH(Table1[[#This Row],[order_date]])</f>
        <v>7</v>
      </c>
      <c r="O8895" s="3">
        <f>Table1[[#This Row],[sales]]-Table1[[#This Row],[profit]]</f>
        <v>897.56</v>
      </c>
      <c r="P8895" s="3">
        <f>Table1[[#This Row],[sales]]*Table1[[#This Row],[quantity]]</f>
        <v>6396.8499999999995</v>
      </c>
      <c r="Q8895" s="9">
        <f>Table1[[#This Row],[delivery_date]]-Table1[[#This Row],[order_date]]</f>
        <v>7</v>
      </c>
    </row>
    <row r="8896" spans="1:17" x14ac:dyDescent="0.35">
      <c r="A8896" t="s">
        <v>8927</v>
      </c>
      <c r="B8896" t="s">
        <v>41</v>
      </c>
      <c r="C8896" t="s">
        <v>26</v>
      </c>
      <c r="D8896" s="2">
        <v>4805.4399999999996</v>
      </c>
      <c r="E8896">
        <v>0.42</v>
      </c>
      <c r="F8896">
        <v>8</v>
      </c>
      <c r="G8896" s="1">
        <v>45023</v>
      </c>
      <c r="H8896" s="1">
        <v>45025</v>
      </c>
      <c r="I8896" t="s">
        <v>21</v>
      </c>
      <c r="J8896" t="s">
        <v>27</v>
      </c>
      <c r="K8896" s="2">
        <v>1368.3</v>
      </c>
      <c r="L8896" t="s">
        <v>34</v>
      </c>
      <c r="M8896">
        <f>YEAR(Table1[[#This Row],[order_date]])</f>
        <v>2023</v>
      </c>
      <c r="N8896">
        <f>MONTH(Table1[[#This Row],[order_date]])</f>
        <v>4</v>
      </c>
      <c r="O8896" s="3">
        <f>Table1[[#This Row],[sales]]-Table1[[#This Row],[profit]]</f>
        <v>3437.1399999999994</v>
      </c>
      <c r="P8896" s="3">
        <f>Table1[[#This Row],[sales]]*Table1[[#This Row],[quantity]]</f>
        <v>38443.519999999997</v>
      </c>
      <c r="Q8896" s="9">
        <f>Table1[[#This Row],[delivery_date]]-Table1[[#This Row],[order_date]]</f>
        <v>2</v>
      </c>
    </row>
    <row r="8897" spans="1:17" x14ac:dyDescent="0.35">
      <c r="A8897" t="s">
        <v>8928</v>
      </c>
      <c r="B8897" t="s">
        <v>13</v>
      </c>
      <c r="C8897" t="s">
        <v>33</v>
      </c>
      <c r="D8897" s="2">
        <v>2125.66</v>
      </c>
      <c r="E8897">
        <v>0.48</v>
      </c>
      <c r="F8897">
        <v>1</v>
      </c>
      <c r="G8897" s="1">
        <v>45156</v>
      </c>
      <c r="H8897" s="1">
        <v>45160</v>
      </c>
      <c r="I8897" t="s">
        <v>21</v>
      </c>
      <c r="J8897" t="s">
        <v>16</v>
      </c>
      <c r="K8897" s="2">
        <v>353.56</v>
      </c>
      <c r="L8897" t="s">
        <v>39</v>
      </c>
      <c r="M8897">
        <f>YEAR(Table1[[#This Row],[order_date]])</f>
        <v>2023</v>
      </c>
      <c r="N8897">
        <f>MONTH(Table1[[#This Row],[order_date]])</f>
        <v>8</v>
      </c>
      <c r="O8897" s="3">
        <f>Table1[[#This Row],[sales]]-Table1[[#This Row],[profit]]</f>
        <v>1772.1</v>
      </c>
      <c r="P8897" s="3">
        <f>Table1[[#This Row],[sales]]*Table1[[#This Row],[quantity]]</f>
        <v>2125.66</v>
      </c>
      <c r="Q8897" s="9">
        <f>Table1[[#This Row],[delivery_date]]-Table1[[#This Row],[order_date]]</f>
        <v>4</v>
      </c>
    </row>
    <row r="8898" spans="1:17" x14ac:dyDescent="0.35">
      <c r="A8898" t="s">
        <v>8929</v>
      </c>
      <c r="B8898" t="s">
        <v>41</v>
      </c>
      <c r="C8898" t="s">
        <v>36</v>
      </c>
      <c r="D8898" s="2">
        <v>3663.82</v>
      </c>
      <c r="E8898">
        <v>0.01</v>
      </c>
      <c r="F8898">
        <v>1</v>
      </c>
      <c r="G8898" s="1">
        <v>45141</v>
      </c>
      <c r="H8898" s="1">
        <v>45144</v>
      </c>
      <c r="I8898" t="s">
        <v>31</v>
      </c>
      <c r="J8898" t="s">
        <v>16</v>
      </c>
      <c r="K8898" s="2">
        <v>317.18</v>
      </c>
      <c r="L8898" t="s">
        <v>28</v>
      </c>
      <c r="M8898">
        <f>YEAR(Table1[[#This Row],[order_date]])</f>
        <v>2023</v>
      </c>
      <c r="N8898">
        <f>MONTH(Table1[[#This Row],[order_date]])</f>
        <v>8</v>
      </c>
      <c r="O8898" s="3">
        <f>Table1[[#This Row],[sales]]-Table1[[#This Row],[profit]]</f>
        <v>3346.6400000000003</v>
      </c>
      <c r="P8898" s="3">
        <f>Table1[[#This Row],[sales]]*Table1[[#This Row],[quantity]]</f>
        <v>3663.82</v>
      </c>
      <c r="Q8898" s="9">
        <f>Table1[[#This Row],[delivery_date]]-Table1[[#This Row],[order_date]]</f>
        <v>3</v>
      </c>
    </row>
    <row r="8899" spans="1:17" x14ac:dyDescent="0.35">
      <c r="A8899" t="s">
        <v>8930</v>
      </c>
      <c r="B8899" t="s">
        <v>19</v>
      </c>
      <c r="C8899" t="s">
        <v>20</v>
      </c>
      <c r="D8899" s="2">
        <v>1001.83</v>
      </c>
      <c r="E8899">
        <v>0.01</v>
      </c>
      <c r="F8899">
        <v>3</v>
      </c>
      <c r="G8899" s="1">
        <v>45558</v>
      </c>
      <c r="H8899" s="1">
        <v>45559</v>
      </c>
      <c r="I8899" t="s">
        <v>21</v>
      </c>
      <c r="J8899" t="s">
        <v>22</v>
      </c>
      <c r="K8899" s="2">
        <v>90.5</v>
      </c>
      <c r="L8899" t="s">
        <v>28</v>
      </c>
      <c r="M8899">
        <f>YEAR(Table1[[#This Row],[order_date]])</f>
        <v>2024</v>
      </c>
      <c r="N8899">
        <f>MONTH(Table1[[#This Row],[order_date]])</f>
        <v>9</v>
      </c>
      <c r="O8899" s="3">
        <f>Table1[[#This Row],[sales]]-Table1[[#This Row],[profit]]</f>
        <v>911.33</v>
      </c>
      <c r="P8899" s="3">
        <f>Table1[[#This Row],[sales]]*Table1[[#This Row],[quantity]]</f>
        <v>3005.4900000000002</v>
      </c>
      <c r="Q8899" s="9">
        <f>Table1[[#This Row],[delivery_date]]-Table1[[#This Row],[order_date]]</f>
        <v>1</v>
      </c>
    </row>
    <row r="8900" spans="1:17" x14ac:dyDescent="0.35">
      <c r="A8900" t="s">
        <v>8931</v>
      </c>
      <c r="B8900" t="s">
        <v>13</v>
      </c>
      <c r="C8900" t="s">
        <v>33</v>
      </c>
      <c r="D8900" s="2">
        <v>4131.7700000000004</v>
      </c>
      <c r="E8900">
        <v>0.43</v>
      </c>
      <c r="F8900">
        <v>2</v>
      </c>
      <c r="G8900" s="1">
        <v>45067</v>
      </c>
      <c r="H8900" s="1">
        <v>45068</v>
      </c>
      <c r="I8900" t="s">
        <v>15</v>
      </c>
      <c r="J8900" t="s">
        <v>22</v>
      </c>
      <c r="K8900" s="2">
        <v>609.08000000000004</v>
      </c>
      <c r="L8900" t="s">
        <v>48</v>
      </c>
      <c r="M8900">
        <f>YEAR(Table1[[#This Row],[order_date]])</f>
        <v>2023</v>
      </c>
      <c r="N8900">
        <f>MONTH(Table1[[#This Row],[order_date]])</f>
        <v>5</v>
      </c>
      <c r="O8900" s="3">
        <f>Table1[[#This Row],[sales]]-Table1[[#This Row],[profit]]</f>
        <v>3522.6900000000005</v>
      </c>
      <c r="P8900" s="3">
        <f>Table1[[#This Row],[sales]]*Table1[[#This Row],[quantity]]</f>
        <v>8263.5400000000009</v>
      </c>
      <c r="Q8900" s="9">
        <f>Table1[[#This Row],[delivery_date]]-Table1[[#This Row],[order_date]]</f>
        <v>1</v>
      </c>
    </row>
    <row r="8901" spans="1:17" x14ac:dyDescent="0.35">
      <c r="A8901" t="s">
        <v>8932</v>
      </c>
      <c r="B8901" t="s">
        <v>19</v>
      </c>
      <c r="C8901" t="s">
        <v>26</v>
      </c>
      <c r="D8901" s="2">
        <v>1157.8699999999999</v>
      </c>
      <c r="E8901">
        <v>7.0000000000000007E-2</v>
      </c>
      <c r="F8901">
        <v>5</v>
      </c>
      <c r="G8901" s="1">
        <v>45394</v>
      </c>
      <c r="H8901" s="1">
        <v>45398</v>
      </c>
      <c r="I8901" t="s">
        <v>15</v>
      </c>
      <c r="J8901" t="s">
        <v>27</v>
      </c>
      <c r="K8901" s="2">
        <v>322.07</v>
      </c>
      <c r="L8901" t="s">
        <v>28</v>
      </c>
      <c r="M8901">
        <f>YEAR(Table1[[#This Row],[order_date]])</f>
        <v>2024</v>
      </c>
      <c r="N8901">
        <f>MONTH(Table1[[#This Row],[order_date]])</f>
        <v>4</v>
      </c>
      <c r="O8901" s="3">
        <f>Table1[[#This Row],[sales]]-Table1[[#This Row],[profit]]</f>
        <v>835.8</v>
      </c>
      <c r="P8901" s="3">
        <f>Table1[[#This Row],[sales]]*Table1[[#This Row],[quantity]]</f>
        <v>5789.3499999999995</v>
      </c>
      <c r="Q8901" s="9">
        <f>Table1[[#This Row],[delivery_date]]-Table1[[#This Row],[order_date]]</f>
        <v>4</v>
      </c>
    </row>
    <row r="8902" spans="1:17" x14ac:dyDescent="0.35">
      <c r="A8902" t="s">
        <v>8933</v>
      </c>
      <c r="B8902" t="s">
        <v>19</v>
      </c>
      <c r="C8902" t="s">
        <v>14</v>
      </c>
      <c r="D8902" s="2">
        <v>3409</v>
      </c>
      <c r="E8902">
        <v>0.17</v>
      </c>
      <c r="F8902">
        <v>9</v>
      </c>
      <c r="G8902" s="1">
        <v>44997</v>
      </c>
      <c r="H8902" s="1">
        <v>45001</v>
      </c>
      <c r="I8902" t="s">
        <v>21</v>
      </c>
      <c r="J8902" t="s">
        <v>16</v>
      </c>
      <c r="K8902" s="2">
        <v>522.21</v>
      </c>
      <c r="L8902" t="s">
        <v>23</v>
      </c>
      <c r="M8902">
        <f>YEAR(Table1[[#This Row],[order_date]])</f>
        <v>2023</v>
      </c>
      <c r="N8902">
        <f>MONTH(Table1[[#This Row],[order_date]])</f>
        <v>3</v>
      </c>
      <c r="O8902" s="3">
        <f>Table1[[#This Row],[sales]]-Table1[[#This Row],[profit]]</f>
        <v>2886.79</v>
      </c>
      <c r="P8902" s="3">
        <f>Table1[[#This Row],[sales]]*Table1[[#This Row],[quantity]]</f>
        <v>30681</v>
      </c>
      <c r="Q8902" s="9">
        <f>Table1[[#This Row],[delivery_date]]-Table1[[#This Row],[order_date]]</f>
        <v>4</v>
      </c>
    </row>
    <row r="8903" spans="1:17" x14ac:dyDescent="0.35">
      <c r="A8903" t="s">
        <v>8934</v>
      </c>
      <c r="B8903" t="s">
        <v>19</v>
      </c>
      <c r="C8903" t="s">
        <v>33</v>
      </c>
      <c r="D8903" s="2">
        <v>2581.83</v>
      </c>
      <c r="E8903">
        <v>0.14000000000000001</v>
      </c>
      <c r="F8903">
        <v>9</v>
      </c>
      <c r="G8903" s="1">
        <v>45617</v>
      </c>
      <c r="H8903" s="1">
        <v>45618</v>
      </c>
      <c r="I8903" t="s">
        <v>21</v>
      </c>
      <c r="J8903" t="s">
        <v>27</v>
      </c>
      <c r="K8903" s="2">
        <v>379.09</v>
      </c>
      <c r="L8903" t="s">
        <v>34</v>
      </c>
      <c r="M8903">
        <f>YEAR(Table1[[#This Row],[order_date]])</f>
        <v>2024</v>
      </c>
      <c r="N8903">
        <f>MONTH(Table1[[#This Row],[order_date]])</f>
        <v>11</v>
      </c>
      <c r="O8903" s="3">
        <f>Table1[[#This Row],[sales]]-Table1[[#This Row],[profit]]</f>
        <v>2202.7399999999998</v>
      </c>
      <c r="P8903" s="3">
        <f>Table1[[#This Row],[sales]]*Table1[[#This Row],[quantity]]</f>
        <v>23236.47</v>
      </c>
      <c r="Q8903" s="9">
        <f>Table1[[#This Row],[delivery_date]]-Table1[[#This Row],[order_date]]</f>
        <v>1</v>
      </c>
    </row>
    <row r="8904" spans="1:17" x14ac:dyDescent="0.35">
      <c r="A8904" t="s">
        <v>8935</v>
      </c>
      <c r="B8904" t="s">
        <v>13</v>
      </c>
      <c r="C8904" t="s">
        <v>14</v>
      </c>
      <c r="D8904" s="2">
        <v>818.13</v>
      </c>
      <c r="E8904">
        <v>0.14000000000000001</v>
      </c>
      <c r="F8904">
        <v>8</v>
      </c>
      <c r="G8904" s="1">
        <v>45651</v>
      </c>
      <c r="H8904" s="1">
        <v>45656</v>
      </c>
      <c r="I8904" t="s">
        <v>21</v>
      </c>
      <c r="J8904" t="s">
        <v>22</v>
      </c>
      <c r="K8904" s="2">
        <v>228.68</v>
      </c>
      <c r="L8904" t="s">
        <v>34</v>
      </c>
      <c r="M8904">
        <f>YEAR(Table1[[#This Row],[order_date]])</f>
        <v>2024</v>
      </c>
      <c r="N8904">
        <f>MONTH(Table1[[#This Row],[order_date]])</f>
        <v>12</v>
      </c>
      <c r="O8904" s="3">
        <f>Table1[[#This Row],[sales]]-Table1[[#This Row],[profit]]</f>
        <v>589.45000000000005</v>
      </c>
      <c r="P8904" s="3">
        <f>Table1[[#This Row],[sales]]*Table1[[#This Row],[quantity]]</f>
        <v>6545.04</v>
      </c>
      <c r="Q8904" s="9">
        <f>Table1[[#This Row],[delivery_date]]-Table1[[#This Row],[order_date]]</f>
        <v>5</v>
      </c>
    </row>
    <row r="8905" spans="1:17" x14ac:dyDescent="0.35">
      <c r="A8905" t="s">
        <v>8936</v>
      </c>
      <c r="B8905" t="s">
        <v>25</v>
      </c>
      <c r="C8905" t="s">
        <v>36</v>
      </c>
      <c r="D8905" s="2">
        <v>222.25</v>
      </c>
      <c r="E8905">
        <v>0.16</v>
      </c>
      <c r="F8905">
        <v>5</v>
      </c>
      <c r="G8905" s="1">
        <v>45466</v>
      </c>
      <c r="H8905" s="1">
        <v>45469</v>
      </c>
      <c r="I8905" t="s">
        <v>15</v>
      </c>
      <c r="J8905" t="s">
        <v>27</v>
      </c>
      <c r="K8905" s="2">
        <v>66.33</v>
      </c>
      <c r="L8905" t="s">
        <v>34</v>
      </c>
      <c r="M8905">
        <f>YEAR(Table1[[#This Row],[order_date]])</f>
        <v>2024</v>
      </c>
      <c r="N8905">
        <f>MONTH(Table1[[#This Row],[order_date]])</f>
        <v>6</v>
      </c>
      <c r="O8905" s="3">
        <f>Table1[[#This Row],[sales]]-Table1[[#This Row],[profit]]</f>
        <v>155.92000000000002</v>
      </c>
      <c r="P8905" s="3">
        <f>Table1[[#This Row],[sales]]*Table1[[#This Row],[quantity]]</f>
        <v>1111.25</v>
      </c>
      <c r="Q8905" s="9">
        <f>Table1[[#This Row],[delivery_date]]-Table1[[#This Row],[order_date]]</f>
        <v>3</v>
      </c>
    </row>
    <row r="8906" spans="1:17" x14ac:dyDescent="0.35">
      <c r="A8906" t="s">
        <v>8937</v>
      </c>
      <c r="B8906" t="s">
        <v>13</v>
      </c>
      <c r="C8906" t="s">
        <v>26</v>
      </c>
      <c r="D8906" s="2">
        <v>4660.67</v>
      </c>
      <c r="E8906">
        <v>0.17</v>
      </c>
      <c r="F8906">
        <v>3</v>
      </c>
      <c r="G8906" s="1">
        <v>45589</v>
      </c>
      <c r="H8906" s="1">
        <v>45593</v>
      </c>
      <c r="I8906" t="s">
        <v>21</v>
      </c>
      <c r="J8906" t="s">
        <v>16</v>
      </c>
      <c r="K8906" s="2">
        <v>680.29</v>
      </c>
      <c r="L8906" t="s">
        <v>23</v>
      </c>
      <c r="M8906">
        <f>YEAR(Table1[[#This Row],[order_date]])</f>
        <v>2024</v>
      </c>
      <c r="N8906">
        <f>MONTH(Table1[[#This Row],[order_date]])</f>
        <v>10</v>
      </c>
      <c r="O8906" s="3">
        <f>Table1[[#This Row],[sales]]-Table1[[#This Row],[profit]]</f>
        <v>3980.38</v>
      </c>
      <c r="P8906" s="3">
        <f>Table1[[#This Row],[sales]]*Table1[[#This Row],[quantity]]</f>
        <v>13982.01</v>
      </c>
      <c r="Q8906" s="9">
        <f>Table1[[#This Row],[delivery_date]]-Table1[[#This Row],[order_date]]</f>
        <v>4</v>
      </c>
    </row>
    <row r="8907" spans="1:17" x14ac:dyDescent="0.35">
      <c r="A8907" t="s">
        <v>8938</v>
      </c>
      <c r="B8907" t="s">
        <v>19</v>
      </c>
      <c r="C8907" t="s">
        <v>26</v>
      </c>
      <c r="D8907" s="2">
        <v>715.88</v>
      </c>
      <c r="E8907">
        <v>0.31</v>
      </c>
      <c r="F8907">
        <v>6</v>
      </c>
      <c r="G8907" s="1">
        <v>45051</v>
      </c>
      <c r="H8907" s="1">
        <v>45058</v>
      </c>
      <c r="I8907" t="s">
        <v>21</v>
      </c>
      <c r="J8907" t="s">
        <v>16</v>
      </c>
      <c r="K8907" s="2">
        <v>208.06</v>
      </c>
      <c r="L8907" t="s">
        <v>17</v>
      </c>
      <c r="M8907">
        <f>YEAR(Table1[[#This Row],[order_date]])</f>
        <v>2023</v>
      </c>
      <c r="N8907">
        <f>MONTH(Table1[[#This Row],[order_date]])</f>
        <v>5</v>
      </c>
      <c r="O8907" s="3">
        <f>Table1[[#This Row],[sales]]-Table1[[#This Row],[profit]]</f>
        <v>507.82</v>
      </c>
      <c r="P8907" s="3">
        <f>Table1[[#This Row],[sales]]*Table1[[#This Row],[quantity]]</f>
        <v>4295.28</v>
      </c>
      <c r="Q8907" s="9">
        <f>Table1[[#This Row],[delivery_date]]-Table1[[#This Row],[order_date]]</f>
        <v>7</v>
      </c>
    </row>
    <row r="8908" spans="1:17" x14ac:dyDescent="0.35">
      <c r="A8908" t="s">
        <v>8939</v>
      </c>
      <c r="B8908" t="s">
        <v>13</v>
      </c>
      <c r="C8908" t="s">
        <v>20</v>
      </c>
      <c r="D8908" s="2">
        <v>3554.26</v>
      </c>
      <c r="E8908">
        <v>0.31</v>
      </c>
      <c r="F8908">
        <v>8</v>
      </c>
      <c r="G8908" s="1">
        <v>45267</v>
      </c>
      <c r="H8908" s="1">
        <v>45268</v>
      </c>
      <c r="I8908" t="s">
        <v>21</v>
      </c>
      <c r="J8908" t="s">
        <v>16</v>
      </c>
      <c r="K8908" s="2">
        <v>292.99</v>
      </c>
      <c r="L8908" t="s">
        <v>17</v>
      </c>
      <c r="M8908">
        <f>YEAR(Table1[[#This Row],[order_date]])</f>
        <v>2023</v>
      </c>
      <c r="N8908">
        <f>MONTH(Table1[[#This Row],[order_date]])</f>
        <v>12</v>
      </c>
      <c r="O8908" s="3">
        <f>Table1[[#This Row],[sales]]-Table1[[#This Row],[profit]]</f>
        <v>3261.2700000000004</v>
      </c>
      <c r="P8908" s="3">
        <f>Table1[[#This Row],[sales]]*Table1[[#This Row],[quantity]]</f>
        <v>28434.080000000002</v>
      </c>
      <c r="Q8908" s="9">
        <f>Table1[[#This Row],[delivery_date]]-Table1[[#This Row],[order_date]]</f>
        <v>1</v>
      </c>
    </row>
    <row r="8909" spans="1:17" x14ac:dyDescent="0.35">
      <c r="A8909" t="s">
        <v>8940</v>
      </c>
      <c r="B8909" t="s">
        <v>19</v>
      </c>
      <c r="C8909" t="s">
        <v>26</v>
      </c>
      <c r="D8909" s="2">
        <v>3298.16</v>
      </c>
      <c r="E8909">
        <v>0.26</v>
      </c>
      <c r="F8909">
        <v>6</v>
      </c>
      <c r="G8909" s="1">
        <v>45183</v>
      </c>
      <c r="H8909" s="1">
        <v>45184</v>
      </c>
      <c r="I8909" t="s">
        <v>31</v>
      </c>
      <c r="J8909" t="s">
        <v>16</v>
      </c>
      <c r="K8909" s="2">
        <v>329.6</v>
      </c>
      <c r="L8909" t="s">
        <v>23</v>
      </c>
      <c r="M8909">
        <f>YEAR(Table1[[#This Row],[order_date]])</f>
        <v>2023</v>
      </c>
      <c r="N8909">
        <f>MONTH(Table1[[#This Row],[order_date]])</f>
        <v>9</v>
      </c>
      <c r="O8909" s="3">
        <f>Table1[[#This Row],[sales]]-Table1[[#This Row],[profit]]</f>
        <v>2968.56</v>
      </c>
      <c r="P8909" s="3">
        <f>Table1[[#This Row],[sales]]*Table1[[#This Row],[quantity]]</f>
        <v>19788.96</v>
      </c>
      <c r="Q8909" s="9">
        <f>Table1[[#This Row],[delivery_date]]-Table1[[#This Row],[order_date]]</f>
        <v>1</v>
      </c>
    </row>
    <row r="8910" spans="1:17" x14ac:dyDescent="0.35">
      <c r="A8910" t="s">
        <v>8941</v>
      </c>
      <c r="B8910" t="s">
        <v>25</v>
      </c>
      <c r="C8910" t="s">
        <v>33</v>
      </c>
      <c r="D8910" s="2">
        <v>1774.43</v>
      </c>
      <c r="E8910">
        <v>0.43</v>
      </c>
      <c r="F8910">
        <v>7</v>
      </c>
      <c r="G8910" s="1">
        <v>45270</v>
      </c>
      <c r="H8910" s="1">
        <v>45271</v>
      </c>
      <c r="I8910" t="s">
        <v>31</v>
      </c>
      <c r="J8910" t="s">
        <v>16</v>
      </c>
      <c r="K8910" s="2">
        <v>281.58</v>
      </c>
      <c r="L8910" t="s">
        <v>34</v>
      </c>
      <c r="M8910">
        <f>YEAR(Table1[[#This Row],[order_date]])</f>
        <v>2023</v>
      </c>
      <c r="N8910">
        <f>MONTH(Table1[[#This Row],[order_date]])</f>
        <v>12</v>
      </c>
      <c r="O8910" s="3">
        <f>Table1[[#This Row],[sales]]-Table1[[#This Row],[profit]]</f>
        <v>1492.8500000000001</v>
      </c>
      <c r="P8910" s="3">
        <f>Table1[[#This Row],[sales]]*Table1[[#This Row],[quantity]]</f>
        <v>12421.01</v>
      </c>
      <c r="Q8910" s="9">
        <f>Table1[[#This Row],[delivery_date]]-Table1[[#This Row],[order_date]]</f>
        <v>1</v>
      </c>
    </row>
    <row r="8911" spans="1:17" x14ac:dyDescent="0.35">
      <c r="A8911" t="s">
        <v>8942</v>
      </c>
      <c r="B8911" t="s">
        <v>41</v>
      </c>
      <c r="C8911" t="s">
        <v>33</v>
      </c>
      <c r="D8911" s="2">
        <v>1008.38</v>
      </c>
      <c r="E8911">
        <v>0.42</v>
      </c>
      <c r="F8911">
        <v>7</v>
      </c>
      <c r="G8911" s="1">
        <v>45125</v>
      </c>
      <c r="H8911" s="1">
        <v>45126</v>
      </c>
      <c r="I8911" t="s">
        <v>15</v>
      </c>
      <c r="J8911" t="s">
        <v>22</v>
      </c>
      <c r="K8911" s="2">
        <v>146.86000000000001</v>
      </c>
      <c r="L8911" t="s">
        <v>17</v>
      </c>
      <c r="M8911">
        <f>YEAR(Table1[[#This Row],[order_date]])</f>
        <v>2023</v>
      </c>
      <c r="N8911">
        <f>MONTH(Table1[[#This Row],[order_date]])</f>
        <v>7</v>
      </c>
      <c r="O8911" s="3">
        <f>Table1[[#This Row],[sales]]-Table1[[#This Row],[profit]]</f>
        <v>861.52</v>
      </c>
      <c r="P8911" s="3">
        <f>Table1[[#This Row],[sales]]*Table1[[#This Row],[quantity]]</f>
        <v>7058.66</v>
      </c>
      <c r="Q8911" s="9">
        <f>Table1[[#This Row],[delivery_date]]-Table1[[#This Row],[order_date]]</f>
        <v>1</v>
      </c>
    </row>
    <row r="8912" spans="1:17" x14ac:dyDescent="0.35">
      <c r="A8912" t="s">
        <v>8943</v>
      </c>
      <c r="B8912" t="s">
        <v>25</v>
      </c>
      <c r="C8912" t="s">
        <v>33</v>
      </c>
      <c r="D8912" s="2">
        <v>973.81</v>
      </c>
      <c r="E8912">
        <v>0.11</v>
      </c>
      <c r="F8912">
        <v>7</v>
      </c>
      <c r="G8912" s="1">
        <v>45089</v>
      </c>
      <c r="H8912" s="1">
        <v>45096</v>
      </c>
      <c r="I8912" t="s">
        <v>31</v>
      </c>
      <c r="J8912" t="s">
        <v>27</v>
      </c>
      <c r="K8912" s="2">
        <v>104.66</v>
      </c>
      <c r="L8912" t="s">
        <v>28</v>
      </c>
      <c r="M8912">
        <f>YEAR(Table1[[#This Row],[order_date]])</f>
        <v>2023</v>
      </c>
      <c r="N8912">
        <f>MONTH(Table1[[#This Row],[order_date]])</f>
        <v>6</v>
      </c>
      <c r="O8912" s="3">
        <f>Table1[[#This Row],[sales]]-Table1[[#This Row],[profit]]</f>
        <v>869.15</v>
      </c>
      <c r="P8912" s="3">
        <f>Table1[[#This Row],[sales]]*Table1[[#This Row],[quantity]]</f>
        <v>6816.67</v>
      </c>
      <c r="Q8912" s="9">
        <f>Table1[[#This Row],[delivery_date]]-Table1[[#This Row],[order_date]]</f>
        <v>7</v>
      </c>
    </row>
    <row r="8913" spans="1:17" x14ac:dyDescent="0.35">
      <c r="A8913" t="s">
        <v>8944</v>
      </c>
      <c r="B8913" t="s">
        <v>25</v>
      </c>
      <c r="C8913" t="s">
        <v>36</v>
      </c>
      <c r="D8913" s="2">
        <v>2968.11</v>
      </c>
      <c r="E8913">
        <v>0.27</v>
      </c>
      <c r="F8913">
        <v>9</v>
      </c>
      <c r="G8913" s="1">
        <v>45218</v>
      </c>
      <c r="H8913" s="1">
        <v>45219</v>
      </c>
      <c r="I8913" t="s">
        <v>15</v>
      </c>
      <c r="J8913" t="s">
        <v>27</v>
      </c>
      <c r="K8913" s="2">
        <v>501.45</v>
      </c>
      <c r="L8913" t="s">
        <v>39</v>
      </c>
      <c r="M8913">
        <f>YEAR(Table1[[#This Row],[order_date]])</f>
        <v>2023</v>
      </c>
      <c r="N8913">
        <f>MONTH(Table1[[#This Row],[order_date]])</f>
        <v>10</v>
      </c>
      <c r="O8913" s="3">
        <f>Table1[[#This Row],[sales]]-Table1[[#This Row],[profit]]</f>
        <v>2466.6600000000003</v>
      </c>
      <c r="P8913" s="3">
        <f>Table1[[#This Row],[sales]]*Table1[[#This Row],[quantity]]</f>
        <v>26712.99</v>
      </c>
      <c r="Q8913" s="9">
        <f>Table1[[#This Row],[delivery_date]]-Table1[[#This Row],[order_date]]</f>
        <v>1</v>
      </c>
    </row>
    <row r="8914" spans="1:17" x14ac:dyDescent="0.35">
      <c r="A8914" t="s">
        <v>8945</v>
      </c>
      <c r="B8914" t="s">
        <v>41</v>
      </c>
      <c r="C8914" t="s">
        <v>26</v>
      </c>
      <c r="D8914" s="2">
        <v>2779.91</v>
      </c>
      <c r="E8914">
        <v>0.39</v>
      </c>
      <c r="F8914">
        <v>9</v>
      </c>
      <c r="G8914" s="1">
        <v>45452</v>
      </c>
      <c r="H8914" s="1">
        <v>45453</v>
      </c>
      <c r="I8914" t="s">
        <v>31</v>
      </c>
      <c r="J8914" t="s">
        <v>27</v>
      </c>
      <c r="K8914" s="2">
        <v>649.03</v>
      </c>
      <c r="L8914" t="s">
        <v>48</v>
      </c>
      <c r="M8914">
        <f>YEAR(Table1[[#This Row],[order_date]])</f>
        <v>2024</v>
      </c>
      <c r="N8914">
        <f>MONTH(Table1[[#This Row],[order_date]])</f>
        <v>6</v>
      </c>
      <c r="O8914" s="3">
        <f>Table1[[#This Row],[sales]]-Table1[[#This Row],[profit]]</f>
        <v>2130.88</v>
      </c>
      <c r="P8914" s="3">
        <f>Table1[[#This Row],[sales]]*Table1[[#This Row],[quantity]]</f>
        <v>25019.19</v>
      </c>
      <c r="Q8914" s="9">
        <f>Table1[[#This Row],[delivery_date]]-Table1[[#This Row],[order_date]]</f>
        <v>1</v>
      </c>
    </row>
    <row r="8915" spans="1:17" x14ac:dyDescent="0.35">
      <c r="A8915" t="s">
        <v>8946</v>
      </c>
      <c r="B8915" t="s">
        <v>13</v>
      </c>
      <c r="C8915" t="s">
        <v>26</v>
      </c>
      <c r="D8915" s="2">
        <v>4392.08</v>
      </c>
      <c r="E8915">
        <v>0.43</v>
      </c>
      <c r="F8915">
        <v>1</v>
      </c>
      <c r="G8915" s="1">
        <v>45110</v>
      </c>
      <c r="H8915" s="1">
        <v>45114</v>
      </c>
      <c r="I8915" t="s">
        <v>31</v>
      </c>
      <c r="J8915" t="s">
        <v>22</v>
      </c>
      <c r="K8915" s="2">
        <v>391.74</v>
      </c>
      <c r="L8915" t="s">
        <v>17</v>
      </c>
      <c r="M8915">
        <f>YEAR(Table1[[#This Row],[order_date]])</f>
        <v>2023</v>
      </c>
      <c r="N8915">
        <f>MONTH(Table1[[#This Row],[order_date]])</f>
        <v>7</v>
      </c>
      <c r="O8915" s="3">
        <f>Table1[[#This Row],[sales]]-Table1[[#This Row],[profit]]</f>
        <v>4000.34</v>
      </c>
      <c r="P8915" s="3">
        <f>Table1[[#This Row],[sales]]*Table1[[#This Row],[quantity]]</f>
        <v>4392.08</v>
      </c>
      <c r="Q8915" s="9">
        <f>Table1[[#This Row],[delivery_date]]-Table1[[#This Row],[order_date]]</f>
        <v>4</v>
      </c>
    </row>
    <row r="8916" spans="1:17" x14ac:dyDescent="0.35">
      <c r="A8916" t="s">
        <v>8947</v>
      </c>
      <c r="B8916" t="s">
        <v>41</v>
      </c>
      <c r="C8916" t="s">
        <v>33</v>
      </c>
      <c r="D8916" s="2">
        <v>3236.02</v>
      </c>
      <c r="E8916">
        <v>0.13</v>
      </c>
      <c r="F8916">
        <v>3</v>
      </c>
      <c r="G8916" s="1">
        <v>44988</v>
      </c>
      <c r="H8916" s="1">
        <v>44994</v>
      </c>
      <c r="I8916" t="s">
        <v>31</v>
      </c>
      <c r="J8916" t="s">
        <v>22</v>
      </c>
      <c r="K8916" s="2">
        <v>456.14</v>
      </c>
      <c r="L8916" t="s">
        <v>23</v>
      </c>
      <c r="M8916">
        <f>YEAR(Table1[[#This Row],[order_date]])</f>
        <v>2023</v>
      </c>
      <c r="N8916">
        <f>MONTH(Table1[[#This Row],[order_date]])</f>
        <v>3</v>
      </c>
      <c r="O8916" s="3">
        <f>Table1[[#This Row],[sales]]-Table1[[#This Row],[profit]]</f>
        <v>2779.88</v>
      </c>
      <c r="P8916" s="3">
        <f>Table1[[#This Row],[sales]]*Table1[[#This Row],[quantity]]</f>
        <v>9708.06</v>
      </c>
      <c r="Q8916" s="9">
        <f>Table1[[#This Row],[delivery_date]]-Table1[[#This Row],[order_date]]</f>
        <v>6</v>
      </c>
    </row>
    <row r="8917" spans="1:17" x14ac:dyDescent="0.35">
      <c r="A8917" t="s">
        <v>8948</v>
      </c>
      <c r="B8917" t="s">
        <v>13</v>
      </c>
      <c r="C8917" t="s">
        <v>20</v>
      </c>
      <c r="D8917" s="2">
        <v>4114.45</v>
      </c>
      <c r="E8917">
        <v>0.25</v>
      </c>
      <c r="F8917">
        <v>5</v>
      </c>
      <c r="G8917" s="1">
        <v>45541</v>
      </c>
      <c r="H8917" s="1">
        <v>45547</v>
      </c>
      <c r="I8917" t="s">
        <v>15</v>
      </c>
      <c r="J8917" t="s">
        <v>27</v>
      </c>
      <c r="K8917" s="2">
        <v>237.27</v>
      </c>
      <c r="L8917" t="s">
        <v>48</v>
      </c>
      <c r="M8917">
        <f>YEAR(Table1[[#This Row],[order_date]])</f>
        <v>2024</v>
      </c>
      <c r="N8917">
        <f>MONTH(Table1[[#This Row],[order_date]])</f>
        <v>9</v>
      </c>
      <c r="O8917" s="3">
        <f>Table1[[#This Row],[sales]]-Table1[[#This Row],[profit]]</f>
        <v>3877.18</v>
      </c>
      <c r="P8917" s="3">
        <f>Table1[[#This Row],[sales]]*Table1[[#This Row],[quantity]]</f>
        <v>20572.25</v>
      </c>
      <c r="Q8917" s="9">
        <f>Table1[[#This Row],[delivery_date]]-Table1[[#This Row],[order_date]]</f>
        <v>6</v>
      </c>
    </row>
    <row r="8918" spans="1:17" x14ac:dyDescent="0.35">
      <c r="A8918" t="s">
        <v>8949</v>
      </c>
      <c r="B8918" t="s">
        <v>13</v>
      </c>
      <c r="C8918" t="s">
        <v>20</v>
      </c>
      <c r="D8918" s="2">
        <v>258.82</v>
      </c>
      <c r="E8918">
        <v>0.26</v>
      </c>
      <c r="F8918">
        <v>4</v>
      </c>
      <c r="G8918" s="1">
        <v>45435</v>
      </c>
      <c r="H8918" s="1">
        <v>45438</v>
      </c>
      <c r="I8918" t="s">
        <v>15</v>
      </c>
      <c r="J8918" t="s">
        <v>27</v>
      </c>
      <c r="K8918" s="2">
        <v>74.75</v>
      </c>
      <c r="L8918" t="s">
        <v>17</v>
      </c>
      <c r="M8918">
        <f>YEAR(Table1[[#This Row],[order_date]])</f>
        <v>2024</v>
      </c>
      <c r="N8918">
        <f>MONTH(Table1[[#This Row],[order_date]])</f>
        <v>5</v>
      </c>
      <c r="O8918" s="3">
        <f>Table1[[#This Row],[sales]]-Table1[[#This Row],[profit]]</f>
        <v>184.07</v>
      </c>
      <c r="P8918" s="3">
        <f>Table1[[#This Row],[sales]]*Table1[[#This Row],[quantity]]</f>
        <v>1035.28</v>
      </c>
      <c r="Q8918" s="9">
        <f>Table1[[#This Row],[delivery_date]]-Table1[[#This Row],[order_date]]</f>
        <v>3</v>
      </c>
    </row>
    <row r="8919" spans="1:17" x14ac:dyDescent="0.35">
      <c r="A8919" t="s">
        <v>8950</v>
      </c>
      <c r="B8919" t="s">
        <v>19</v>
      </c>
      <c r="C8919" t="s">
        <v>26</v>
      </c>
      <c r="D8919" s="2">
        <v>3387.87</v>
      </c>
      <c r="E8919">
        <v>0.35</v>
      </c>
      <c r="F8919">
        <v>1</v>
      </c>
      <c r="G8919" s="1">
        <v>45068</v>
      </c>
      <c r="H8919" s="1">
        <v>45069</v>
      </c>
      <c r="I8919" t="s">
        <v>21</v>
      </c>
      <c r="J8919" t="s">
        <v>22</v>
      </c>
      <c r="K8919" s="2">
        <v>813.82</v>
      </c>
      <c r="L8919" t="s">
        <v>23</v>
      </c>
      <c r="M8919">
        <f>YEAR(Table1[[#This Row],[order_date]])</f>
        <v>2023</v>
      </c>
      <c r="N8919">
        <f>MONTH(Table1[[#This Row],[order_date]])</f>
        <v>5</v>
      </c>
      <c r="O8919" s="3">
        <f>Table1[[#This Row],[sales]]-Table1[[#This Row],[profit]]</f>
        <v>2574.0499999999997</v>
      </c>
      <c r="P8919" s="3">
        <f>Table1[[#This Row],[sales]]*Table1[[#This Row],[quantity]]</f>
        <v>3387.87</v>
      </c>
      <c r="Q8919" s="9">
        <f>Table1[[#This Row],[delivery_date]]-Table1[[#This Row],[order_date]]</f>
        <v>1</v>
      </c>
    </row>
    <row r="8920" spans="1:17" x14ac:dyDescent="0.35">
      <c r="A8920" t="s">
        <v>8951</v>
      </c>
      <c r="B8920" t="s">
        <v>19</v>
      </c>
      <c r="C8920" t="s">
        <v>26</v>
      </c>
      <c r="D8920" s="2">
        <v>1245.17</v>
      </c>
      <c r="E8920">
        <v>0.17</v>
      </c>
      <c r="F8920">
        <v>1</v>
      </c>
      <c r="G8920" s="1">
        <v>45116</v>
      </c>
      <c r="H8920" s="1">
        <v>45117</v>
      </c>
      <c r="I8920" t="s">
        <v>31</v>
      </c>
      <c r="J8920" t="s">
        <v>27</v>
      </c>
      <c r="K8920" s="2">
        <v>163.68</v>
      </c>
      <c r="L8920" t="s">
        <v>48</v>
      </c>
      <c r="M8920">
        <f>YEAR(Table1[[#This Row],[order_date]])</f>
        <v>2023</v>
      </c>
      <c r="N8920">
        <f>MONTH(Table1[[#This Row],[order_date]])</f>
        <v>7</v>
      </c>
      <c r="O8920" s="3">
        <f>Table1[[#This Row],[sales]]-Table1[[#This Row],[profit]]</f>
        <v>1081.49</v>
      </c>
      <c r="P8920" s="3">
        <f>Table1[[#This Row],[sales]]*Table1[[#This Row],[quantity]]</f>
        <v>1245.17</v>
      </c>
      <c r="Q8920" s="9">
        <f>Table1[[#This Row],[delivery_date]]-Table1[[#This Row],[order_date]]</f>
        <v>1</v>
      </c>
    </row>
    <row r="8921" spans="1:17" x14ac:dyDescent="0.35">
      <c r="A8921" t="s">
        <v>8952</v>
      </c>
      <c r="B8921" t="s">
        <v>41</v>
      </c>
      <c r="C8921" t="s">
        <v>14</v>
      </c>
      <c r="D8921" s="2">
        <v>1338.91</v>
      </c>
      <c r="E8921">
        <v>0.15</v>
      </c>
      <c r="F8921">
        <v>4</v>
      </c>
      <c r="G8921" s="1">
        <v>45556</v>
      </c>
      <c r="H8921" s="1">
        <v>45562</v>
      </c>
      <c r="I8921" t="s">
        <v>15</v>
      </c>
      <c r="J8921" t="s">
        <v>27</v>
      </c>
      <c r="K8921" s="2">
        <v>125.15</v>
      </c>
      <c r="L8921" t="s">
        <v>23</v>
      </c>
      <c r="M8921">
        <f>YEAR(Table1[[#This Row],[order_date]])</f>
        <v>2024</v>
      </c>
      <c r="N8921">
        <f>MONTH(Table1[[#This Row],[order_date]])</f>
        <v>9</v>
      </c>
      <c r="O8921" s="3">
        <f>Table1[[#This Row],[sales]]-Table1[[#This Row],[profit]]</f>
        <v>1213.76</v>
      </c>
      <c r="P8921" s="3">
        <f>Table1[[#This Row],[sales]]*Table1[[#This Row],[quantity]]</f>
        <v>5355.64</v>
      </c>
      <c r="Q8921" s="9">
        <f>Table1[[#This Row],[delivery_date]]-Table1[[#This Row],[order_date]]</f>
        <v>6</v>
      </c>
    </row>
    <row r="8922" spans="1:17" x14ac:dyDescent="0.35">
      <c r="A8922" t="s">
        <v>8953</v>
      </c>
      <c r="B8922" t="s">
        <v>25</v>
      </c>
      <c r="C8922" t="s">
        <v>26</v>
      </c>
      <c r="D8922" s="2">
        <v>3630.82</v>
      </c>
      <c r="E8922">
        <v>0.35</v>
      </c>
      <c r="F8922">
        <v>5</v>
      </c>
      <c r="G8922" s="1">
        <v>45655</v>
      </c>
      <c r="H8922" s="1">
        <v>45656</v>
      </c>
      <c r="I8922" t="s">
        <v>21</v>
      </c>
      <c r="J8922" t="s">
        <v>16</v>
      </c>
      <c r="K8922" s="2">
        <v>663.03</v>
      </c>
      <c r="L8922" t="s">
        <v>28</v>
      </c>
      <c r="M8922">
        <f>YEAR(Table1[[#This Row],[order_date]])</f>
        <v>2024</v>
      </c>
      <c r="N8922">
        <f>MONTH(Table1[[#This Row],[order_date]])</f>
        <v>12</v>
      </c>
      <c r="O8922" s="3">
        <f>Table1[[#This Row],[sales]]-Table1[[#This Row],[profit]]</f>
        <v>2967.79</v>
      </c>
      <c r="P8922" s="3">
        <f>Table1[[#This Row],[sales]]*Table1[[#This Row],[quantity]]</f>
        <v>18154.100000000002</v>
      </c>
      <c r="Q8922" s="9">
        <f>Table1[[#This Row],[delivery_date]]-Table1[[#This Row],[order_date]]</f>
        <v>1</v>
      </c>
    </row>
    <row r="8923" spans="1:17" x14ac:dyDescent="0.35">
      <c r="A8923" t="s">
        <v>8954</v>
      </c>
      <c r="B8923" t="s">
        <v>41</v>
      </c>
      <c r="C8923" t="s">
        <v>33</v>
      </c>
      <c r="D8923" s="2">
        <v>3987.82</v>
      </c>
      <c r="E8923">
        <v>0.2</v>
      </c>
      <c r="F8923">
        <v>4</v>
      </c>
      <c r="G8923" s="1">
        <v>45460</v>
      </c>
      <c r="H8923" s="1">
        <v>45461</v>
      </c>
      <c r="I8923" t="s">
        <v>15</v>
      </c>
      <c r="J8923" t="s">
        <v>22</v>
      </c>
      <c r="K8923" s="2">
        <v>423.09</v>
      </c>
      <c r="L8923" t="s">
        <v>48</v>
      </c>
      <c r="M8923">
        <f>YEAR(Table1[[#This Row],[order_date]])</f>
        <v>2024</v>
      </c>
      <c r="N8923">
        <f>MONTH(Table1[[#This Row],[order_date]])</f>
        <v>6</v>
      </c>
      <c r="O8923" s="3">
        <f>Table1[[#This Row],[sales]]-Table1[[#This Row],[profit]]</f>
        <v>3564.73</v>
      </c>
      <c r="P8923" s="3">
        <f>Table1[[#This Row],[sales]]*Table1[[#This Row],[quantity]]</f>
        <v>15951.28</v>
      </c>
      <c r="Q8923" s="9">
        <f>Table1[[#This Row],[delivery_date]]-Table1[[#This Row],[order_date]]</f>
        <v>1</v>
      </c>
    </row>
    <row r="8924" spans="1:17" x14ac:dyDescent="0.35">
      <c r="A8924" t="s">
        <v>8955</v>
      </c>
      <c r="B8924" t="s">
        <v>13</v>
      </c>
      <c r="C8924" t="s">
        <v>36</v>
      </c>
      <c r="D8924" s="2">
        <v>1921.5</v>
      </c>
      <c r="E8924">
        <v>0</v>
      </c>
      <c r="F8924">
        <v>2</v>
      </c>
      <c r="G8924" s="1">
        <v>45419</v>
      </c>
      <c r="H8924" s="1">
        <v>45420</v>
      </c>
      <c r="I8924" t="s">
        <v>15</v>
      </c>
      <c r="J8924" t="s">
        <v>27</v>
      </c>
      <c r="K8924" s="2">
        <v>356.73</v>
      </c>
      <c r="L8924" t="s">
        <v>17</v>
      </c>
      <c r="M8924">
        <f>YEAR(Table1[[#This Row],[order_date]])</f>
        <v>2024</v>
      </c>
      <c r="N8924">
        <f>MONTH(Table1[[#This Row],[order_date]])</f>
        <v>5</v>
      </c>
      <c r="O8924" s="3">
        <f>Table1[[#This Row],[sales]]-Table1[[#This Row],[profit]]</f>
        <v>1564.77</v>
      </c>
      <c r="P8924" s="3">
        <f>Table1[[#This Row],[sales]]*Table1[[#This Row],[quantity]]</f>
        <v>3843</v>
      </c>
      <c r="Q8924" s="9">
        <f>Table1[[#This Row],[delivery_date]]-Table1[[#This Row],[order_date]]</f>
        <v>1</v>
      </c>
    </row>
    <row r="8925" spans="1:17" x14ac:dyDescent="0.35">
      <c r="A8925" t="s">
        <v>8956</v>
      </c>
      <c r="B8925" t="s">
        <v>19</v>
      </c>
      <c r="C8925" t="s">
        <v>26</v>
      </c>
      <c r="D8925" s="2">
        <v>3971.38</v>
      </c>
      <c r="E8925">
        <v>0.47</v>
      </c>
      <c r="F8925">
        <v>5</v>
      </c>
      <c r="G8925" s="1">
        <v>45551</v>
      </c>
      <c r="H8925" s="1">
        <v>45553</v>
      </c>
      <c r="I8925" t="s">
        <v>21</v>
      </c>
      <c r="J8925" t="s">
        <v>22</v>
      </c>
      <c r="K8925" s="2">
        <v>602.70000000000005</v>
      </c>
      <c r="L8925" t="s">
        <v>48</v>
      </c>
      <c r="M8925">
        <f>YEAR(Table1[[#This Row],[order_date]])</f>
        <v>2024</v>
      </c>
      <c r="N8925">
        <f>MONTH(Table1[[#This Row],[order_date]])</f>
        <v>9</v>
      </c>
      <c r="O8925" s="3">
        <f>Table1[[#This Row],[sales]]-Table1[[#This Row],[profit]]</f>
        <v>3368.6800000000003</v>
      </c>
      <c r="P8925" s="3">
        <f>Table1[[#This Row],[sales]]*Table1[[#This Row],[quantity]]</f>
        <v>19856.900000000001</v>
      </c>
      <c r="Q8925" s="9">
        <f>Table1[[#This Row],[delivery_date]]-Table1[[#This Row],[order_date]]</f>
        <v>2</v>
      </c>
    </row>
    <row r="8926" spans="1:17" x14ac:dyDescent="0.35">
      <c r="A8926" t="s">
        <v>8957</v>
      </c>
      <c r="B8926" t="s">
        <v>41</v>
      </c>
      <c r="C8926" t="s">
        <v>26</v>
      </c>
      <c r="D8926" s="2">
        <v>2274.35</v>
      </c>
      <c r="E8926">
        <v>7.0000000000000007E-2</v>
      </c>
      <c r="F8926">
        <v>3</v>
      </c>
      <c r="G8926" s="1">
        <v>45539</v>
      </c>
      <c r="H8926" s="1">
        <v>45541</v>
      </c>
      <c r="I8926" t="s">
        <v>15</v>
      </c>
      <c r="J8926" t="s">
        <v>27</v>
      </c>
      <c r="K8926" s="2">
        <v>429.56</v>
      </c>
      <c r="L8926" t="s">
        <v>28</v>
      </c>
      <c r="M8926">
        <f>YEAR(Table1[[#This Row],[order_date]])</f>
        <v>2024</v>
      </c>
      <c r="N8926">
        <f>MONTH(Table1[[#This Row],[order_date]])</f>
        <v>9</v>
      </c>
      <c r="O8926" s="3">
        <f>Table1[[#This Row],[sales]]-Table1[[#This Row],[profit]]</f>
        <v>1844.79</v>
      </c>
      <c r="P8926" s="3">
        <f>Table1[[#This Row],[sales]]*Table1[[#This Row],[quantity]]</f>
        <v>6823.0499999999993</v>
      </c>
      <c r="Q8926" s="9">
        <f>Table1[[#This Row],[delivery_date]]-Table1[[#This Row],[order_date]]</f>
        <v>2</v>
      </c>
    </row>
    <row r="8927" spans="1:17" x14ac:dyDescent="0.35">
      <c r="A8927" t="s">
        <v>8958</v>
      </c>
      <c r="B8927" t="s">
        <v>41</v>
      </c>
      <c r="C8927" t="s">
        <v>33</v>
      </c>
      <c r="D8927" s="2">
        <v>4302.46</v>
      </c>
      <c r="E8927">
        <v>7.0000000000000007E-2</v>
      </c>
      <c r="F8927">
        <v>7</v>
      </c>
      <c r="G8927" s="1">
        <v>44955</v>
      </c>
      <c r="H8927" s="1">
        <v>44956</v>
      </c>
      <c r="I8927" t="s">
        <v>21</v>
      </c>
      <c r="J8927" t="s">
        <v>27</v>
      </c>
      <c r="K8927" s="2">
        <v>793.27</v>
      </c>
      <c r="L8927" t="s">
        <v>48</v>
      </c>
      <c r="M8927">
        <f>YEAR(Table1[[#This Row],[order_date]])</f>
        <v>2023</v>
      </c>
      <c r="N8927">
        <f>MONTH(Table1[[#This Row],[order_date]])</f>
        <v>1</v>
      </c>
      <c r="O8927" s="3">
        <f>Table1[[#This Row],[sales]]-Table1[[#This Row],[profit]]</f>
        <v>3509.19</v>
      </c>
      <c r="P8927" s="3">
        <f>Table1[[#This Row],[sales]]*Table1[[#This Row],[quantity]]</f>
        <v>30117.22</v>
      </c>
      <c r="Q8927" s="9">
        <f>Table1[[#This Row],[delivery_date]]-Table1[[#This Row],[order_date]]</f>
        <v>1</v>
      </c>
    </row>
    <row r="8928" spans="1:17" x14ac:dyDescent="0.35">
      <c r="A8928" t="s">
        <v>8959</v>
      </c>
      <c r="B8928" t="s">
        <v>19</v>
      </c>
      <c r="C8928" t="s">
        <v>14</v>
      </c>
      <c r="D8928" s="2">
        <v>222.03</v>
      </c>
      <c r="E8928">
        <v>0.41</v>
      </c>
      <c r="F8928">
        <v>4</v>
      </c>
      <c r="G8928" s="1">
        <v>45382</v>
      </c>
      <c r="H8928" s="1">
        <v>45383</v>
      </c>
      <c r="I8928" t="s">
        <v>31</v>
      </c>
      <c r="J8928" t="s">
        <v>16</v>
      </c>
      <c r="K8928" s="2">
        <v>11.4</v>
      </c>
      <c r="L8928" t="s">
        <v>39</v>
      </c>
      <c r="M8928">
        <f>YEAR(Table1[[#This Row],[order_date]])</f>
        <v>2024</v>
      </c>
      <c r="N8928">
        <f>MONTH(Table1[[#This Row],[order_date]])</f>
        <v>3</v>
      </c>
      <c r="O8928" s="3">
        <f>Table1[[#This Row],[sales]]-Table1[[#This Row],[profit]]</f>
        <v>210.63</v>
      </c>
      <c r="P8928" s="3">
        <f>Table1[[#This Row],[sales]]*Table1[[#This Row],[quantity]]</f>
        <v>888.12</v>
      </c>
      <c r="Q8928" s="9">
        <f>Table1[[#This Row],[delivery_date]]-Table1[[#This Row],[order_date]]</f>
        <v>1</v>
      </c>
    </row>
    <row r="8929" spans="1:17" x14ac:dyDescent="0.35">
      <c r="A8929" t="s">
        <v>8960</v>
      </c>
      <c r="B8929" t="s">
        <v>19</v>
      </c>
      <c r="C8929" t="s">
        <v>26</v>
      </c>
      <c r="D8929" s="2">
        <v>509.13</v>
      </c>
      <c r="E8929">
        <v>0.17</v>
      </c>
      <c r="F8929">
        <v>2</v>
      </c>
      <c r="G8929" s="1">
        <v>45513</v>
      </c>
      <c r="H8929" s="1">
        <v>45518</v>
      </c>
      <c r="I8929" t="s">
        <v>31</v>
      </c>
      <c r="J8929" t="s">
        <v>22</v>
      </c>
      <c r="K8929" s="2">
        <v>114.63</v>
      </c>
      <c r="L8929" t="s">
        <v>17</v>
      </c>
      <c r="M8929">
        <f>YEAR(Table1[[#This Row],[order_date]])</f>
        <v>2024</v>
      </c>
      <c r="N8929">
        <f>MONTH(Table1[[#This Row],[order_date]])</f>
        <v>8</v>
      </c>
      <c r="O8929" s="3">
        <f>Table1[[#This Row],[sales]]-Table1[[#This Row],[profit]]</f>
        <v>394.5</v>
      </c>
      <c r="P8929" s="3">
        <f>Table1[[#This Row],[sales]]*Table1[[#This Row],[quantity]]</f>
        <v>1018.26</v>
      </c>
      <c r="Q8929" s="9">
        <f>Table1[[#This Row],[delivery_date]]-Table1[[#This Row],[order_date]]</f>
        <v>5</v>
      </c>
    </row>
    <row r="8930" spans="1:17" x14ac:dyDescent="0.35">
      <c r="A8930" t="s">
        <v>8961</v>
      </c>
      <c r="B8930" t="s">
        <v>19</v>
      </c>
      <c r="C8930" t="s">
        <v>20</v>
      </c>
      <c r="D8930" s="2">
        <v>3904.12</v>
      </c>
      <c r="E8930">
        <v>0.16</v>
      </c>
      <c r="F8930">
        <v>8</v>
      </c>
      <c r="G8930" s="1">
        <v>45276</v>
      </c>
      <c r="H8930" s="1">
        <v>45281</v>
      </c>
      <c r="I8930" t="s">
        <v>15</v>
      </c>
      <c r="J8930" t="s">
        <v>16</v>
      </c>
      <c r="K8930" s="2">
        <v>768.56</v>
      </c>
      <c r="L8930" t="s">
        <v>17</v>
      </c>
      <c r="M8930">
        <f>YEAR(Table1[[#This Row],[order_date]])</f>
        <v>2023</v>
      </c>
      <c r="N8930">
        <f>MONTH(Table1[[#This Row],[order_date]])</f>
        <v>12</v>
      </c>
      <c r="O8930" s="3">
        <f>Table1[[#This Row],[sales]]-Table1[[#This Row],[profit]]</f>
        <v>3135.56</v>
      </c>
      <c r="P8930" s="3">
        <f>Table1[[#This Row],[sales]]*Table1[[#This Row],[quantity]]</f>
        <v>31232.959999999999</v>
      </c>
      <c r="Q8930" s="9">
        <f>Table1[[#This Row],[delivery_date]]-Table1[[#This Row],[order_date]]</f>
        <v>5</v>
      </c>
    </row>
    <row r="8931" spans="1:17" x14ac:dyDescent="0.35">
      <c r="A8931" t="s">
        <v>8962</v>
      </c>
      <c r="B8931" t="s">
        <v>13</v>
      </c>
      <c r="C8931" t="s">
        <v>20</v>
      </c>
      <c r="D8931" s="2">
        <v>3158.04</v>
      </c>
      <c r="E8931">
        <v>0.31</v>
      </c>
      <c r="F8931">
        <v>2</v>
      </c>
      <c r="G8931" s="1">
        <v>45625</v>
      </c>
      <c r="H8931" s="1">
        <v>45628</v>
      </c>
      <c r="I8931" t="s">
        <v>31</v>
      </c>
      <c r="J8931" t="s">
        <v>16</v>
      </c>
      <c r="K8931" s="2">
        <v>635.6</v>
      </c>
      <c r="L8931" t="s">
        <v>28</v>
      </c>
      <c r="M8931">
        <f>YEAR(Table1[[#This Row],[order_date]])</f>
        <v>2024</v>
      </c>
      <c r="N8931">
        <f>MONTH(Table1[[#This Row],[order_date]])</f>
        <v>11</v>
      </c>
      <c r="O8931" s="3">
        <f>Table1[[#This Row],[sales]]-Table1[[#This Row],[profit]]</f>
        <v>2522.44</v>
      </c>
      <c r="P8931" s="3">
        <f>Table1[[#This Row],[sales]]*Table1[[#This Row],[quantity]]</f>
        <v>6316.08</v>
      </c>
      <c r="Q8931" s="9">
        <f>Table1[[#This Row],[delivery_date]]-Table1[[#This Row],[order_date]]</f>
        <v>3</v>
      </c>
    </row>
    <row r="8932" spans="1:17" x14ac:dyDescent="0.35">
      <c r="A8932" t="s">
        <v>8963</v>
      </c>
      <c r="B8932" t="s">
        <v>19</v>
      </c>
      <c r="C8932" t="s">
        <v>20</v>
      </c>
      <c r="D8932" s="2">
        <v>2839.2</v>
      </c>
      <c r="E8932">
        <v>0.03</v>
      </c>
      <c r="F8932">
        <v>7</v>
      </c>
      <c r="G8932" s="1">
        <v>45453</v>
      </c>
      <c r="H8932" s="1">
        <v>45455</v>
      </c>
      <c r="I8932" t="s">
        <v>31</v>
      </c>
      <c r="J8932" t="s">
        <v>27</v>
      </c>
      <c r="K8932" s="2">
        <v>335.49</v>
      </c>
      <c r="L8932" t="s">
        <v>17</v>
      </c>
      <c r="M8932">
        <f>YEAR(Table1[[#This Row],[order_date]])</f>
        <v>2024</v>
      </c>
      <c r="N8932">
        <f>MONTH(Table1[[#This Row],[order_date]])</f>
        <v>6</v>
      </c>
      <c r="O8932" s="3">
        <f>Table1[[#This Row],[sales]]-Table1[[#This Row],[profit]]</f>
        <v>2503.71</v>
      </c>
      <c r="P8932" s="3">
        <f>Table1[[#This Row],[sales]]*Table1[[#This Row],[quantity]]</f>
        <v>19874.399999999998</v>
      </c>
      <c r="Q8932" s="9">
        <f>Table1[[#This Row],[delivery_date]]-Table1[[#This Row],[order_date]]</f>
        <v>2</v>
      </c>
    </row>
    <row r="8933" spans="1:17" x14ac:dyDescent="0.35">
      <c r="A8933" t="s">
        <v>8964</v>
      </c>
      <c r="B8933" t="s">
        <v>25</v>
      </c>
      <c r="C8933" t="s">
        <v>36</v>
      </c>
      <c r="D8933" s="2">
        <v>3108.5</v>
      </c>
      <c r="E8933">
        <v>0.12</v>
      </c>
      <c r="F8933">
        <v>8</v>
      </c>
      <c r="G8933" s="1">
        <v>45587</v>
      </c>
      <c r="H8933" s="1">
        <v>45591</v>
      </c>
      <c r="I8933" t="s">
        <v>15</v>
      </c>
      <c r="J8933" t="s">
        <v>22</v>
      </c>
      <c r="K8933" s="2">
        <v>896.56</v>
      </c>
      <c r="L8933" t="s">
        <v>34</v>
      </c>
      <c r="M8933">
        <f>YEAR(Table1[[#This Row],[order_date]])</f>
        <v>2024</v>
      </c>
      <c r="N8933">
        <f>MONTH(Table1[[#This Row],[order_date]])</f>
        <v>10</v>
      </c>
      <c r="O8933" s="3">
        <f>Table1[[#This Row],[sales]]-Table1[[#This Row],[profit]]</f>
        <v>2211.94</v>
      </c>
      <c r="P8933" s="3">
        <f>Table1[[#This Row],[sales]]*Table1[[#This Row],[quantity]]</f>
        <v>24868</v>
      </c>
      <c r="Q8933" s="9">
        <f>Table1[[#This Row],[delivery_date]]-Table1[[#This Row],[order_date]]</f>
        <v>4</v>
      </c>
    </row>
    <row r="8934" spans="1:17" x14ac:dyDescent="0.35">
      <c r="A8934" t="s">
        <v>8965</v>
      </c>
      <c r="B8934" t="s">
        <v>41</v>
      </c>
      <c r="C8934" t="s">
        <v>36</v>
      </c>
      <c r="D8934" s="2">
        <v>4657.93</v>
      </c>
      <c r="E8934">
        <v>0.03</v>
      </c>
      <c r="F8934">
        <v>3</v>
      </c>
      <c r="G8934" s="1">
        <v>45037</v>
      </c>
      <c r="H8934" s="1">
        <v>45040</v>
      </c>
      <c r="I8934" t="s">
        <v>21</v>
      </c>
      <c r="J8934" t="s">
        <v>27</v>
      </c>
      <c r="K8934" s="2">
        <v>668.15</v>
      </c>
      <c r="L8934" t="s">
        <v>39</v>
      </c>
      <c r="M8934">
        <f>YEAR(Table1[[#This Row],[order_date]])</f>
        <v>2023</v>
      </c>
      <c r="N8934">
        <f>MONTH(Table1[[#This Row],[order_date]])</f>
        <v>4</v>
      </c>
      <c r="O8934" s="3">
        <f>Table1[[#This Row],[sales]]-Table1[[#This Row],[profit]]</f>
        <v>3989.78</v>
      </c>
      <c r="P8934" s="3">
        <f>Table1[[#This Row],[sales]]*Table1[[#This Row],[quantity]]</f>
        <v>13973.79</v>
      </c>
      <c r="Q8934" s="9">
        <f>Table1[[#This Row],[delivery_date]]-Table1[[#This Row],[order_date]]</f>
        <v>3</v>
      </c>
    </row>
    <row r="8935" spans="1:17" x14ac:dyDescent="0.35">
      <c r="A8935" t="s">
        <v>8966</v>
      </c>
      <c r="B8935" t="s">
        <v>19</v>
      </c>
      <c r="C8935" t="s">
        <v>26</v>
      </c>
      <c r="D8935" s="2">
        <v>3312.13</v>
      </c>
      <c r="E8935">
        <v>0.15</v>
      </c>
      <c r="F8935">
        <v>6</v>
      </c>
      <c r="G8935" s="1">
        <v>45527</v>
      </c>
      <c r="H8935" s="1">
        <v>45534</v>
      </c>
      <c r="I8935" t="s">
        <v>31</v>
      </c>
      <c r="J8935" t="s">
        <v>22</v>
      </c>
      <c r="K8935" s="2">
        <v>367.73</v>
      </c>
      <c r="L8935" t="s">
        <v>17</v>
      </c>
      <c r="M8935">
        <f>YEAR(Table1[[#This Row],[order_date]])</f>
        <v>2024</v>
      </c>
      <c r="N8935">
        <f>MONTH(Table1[[#This Row],[order_date]])</f>
        <v>8</v>
      </c>
      <c r="O8935" s="3">
        <f>Table1[[#This Row],[sales]]-Table1[[#This Row],[profit]]</f>
        <v>2944.4</v>
      </c>
      <c r="P8935" s="3">
        <f>Table1[[#This Row],[sales]]*Table1[[#This Row],[quantity]]</f>
        <v>19872.78</v>
      </c>
      <c r="Q8935" s="9">
        <f>Table1[[#This Row],[delivery_date]]-Table1[[#This Row],[order_date]]</f>
        <v>7</v>
      </c>
    </row>
    <row r="8936" spans="1:17" x14ac:dyDescent="0.35">
      <c r="A8936" t="s">
        <v>8967</v>
      </c>
      <c r="B8936" t="s">
        <v>19</v>
      </c>
      <c r="C8936" t="s">
        <v>26</v>
      </c>
      <c r="D8936" s="2">
        <v>3272.63</v>
      </c>
      <c r="E8936">
        <v>0.43</v>
      </c>
      <c r="F8936">
        <v>4</v>
      </c>
      <c r="G8936" s="1">
        <v>45173</v>
      </c>
      <c r="H8936" s="1">
        <v>45180</v>
      </c>
      <c r="I8936" t="s">
        <v>21</v>
      </c>
      <c r="J8936" t="s">
        <v>16</v>
      </c>
      <c r="K8936" s="2">
        <v>189.85</v>
      </c>
      <c r="L8936" t="s">
        <v>23</v>
      </c>
      <c r="M8936">
        <f>YEAR(Table1[[#This Row],[order_date]])</f>
        <v>2023</v>
      </c>
      <c r="N8936">
        <f>MONTH(Table1[[#This Row],[order_date]])</f>
        <v>9</v>
      </c>
      <c r="O8936" s="3">
        <f>Table1[[#This Row],[sales]]-Table1[[#This Row],[profit]]</f>
        <v>3082.78</v>
      </c>
      <c r="P8936" s="3">
        <f>Table1[[#This Row],[sales]]*Table1[[#This Row],[quantity]]</f>
        <v>13090.52</v>
      </c>
      <c r="Q8936" s="9">
        <f>Table1[[#This Row],[delivery_date]]-Table1[[#This Row],[order_date]]</f>
        <v>7</v>
      </c>
    </row>
    <row r="8937" spans="1:17" x14ac:dyDescent="0.35">
      <c r="A8937" t="s">
        <v>8968</v>
      </c>
      <c r="B8937" t="s">
        <v>13</v>
      </c>
      <c r="C8937" t="s">
        <v>26</v>
      </c>
      <c r="D8937" s="2">
        <v>3821.41</v>
      </c>
      <c r="E8937">
        <v>0.45</v>
      </c>
      <c r="F8937">
        <v>2</v>
      </c>
      <c r="G8937" s="1">
        <v>44997</v>
      </c>
      <c r="H8937" s="1">
        <v>45000</v>
      </c>
      <c r="I8937" t="s">
        <v>31</v>
      </c>
      <c r="J8937" t="s">
        <v>16</v>
      </c>
      <c r="K8937" s="2">
        <v>759.83</v>
      </c>
      <c r="L8937" t="s">
        <v>39</v>
      </c>
      <c r="M8937">
        <f>YEAR(Table1[[#This Row],[order_date]])</f>
        <v>2023</v>
      </c>
      <c r="N8937">
        <f>MONTH(Table1[[#This Row],[order_date]])</f>
        <v>3</v>
      </c>
      <c r="O8937" s="3">
        <f>Table1[[#This Row],[sales]]-Table1[[#This Row],[profit]]</f>
        <v>3061.58</v>
      </c>
      <c r="P8937" s="3">
        <f>Table1[[#This Row],[sales]]*Table1[[#This Row],[quantity]]</f>
        <v>7642.82</v>
      </c>
      <c r="Q8937" s="9">
        <f>Table1[[#This Row],[delivery_date]]-Table1[[#This Row],[order_date]]</f>
        <v>3</v>
      </c>
    </row>
    <row r="8938" spans="1:17" x14ac:dyDescent="0.35">
      <c r="A8938" t="s">
        <v>8969</v>
      </c>
      <c r="B8938" t="s">
        <v>13</v>
      </c>
      <c r="C8938" t="s">
        <v>36</v>
      </c>
      <c r="D8938" s="2">
        <v>4346.4399999999996</v>
      </c>
      <c r="E8938">
        <v>0.15</v>
      </c>
      <c r="F8938">
        <v>8</v>
      </c>
      <c r="G8938" s="1">
        <v>45039</v>
      </c>
      <c r="H8938" s="1">
        <v>45040</v>
      </c>
      <c r="I8938" t="s">
        <v>15</v>
      </c>
      <c r="J8938" t="s">
        <v>22</v>
      </c>
      <c r="K8938" s="2">
        <v>1123.79</v>
      </c>
      <c r="L8938" t="s">
        <v>39</v>
      </c>
      <c r="M8938">
        <f>YEAR(Table1[[#This Row],[order_date]])</f>
        <v>2023</v>
      </c>
      <c r="N8938">
        <f>MONTH(Table1[[#This Row],[order_date]])</f>
        <v>4</v>
      </c>
      <c r="O8938" s="3">
        <f>Table1[[#This Row],[sales]]-Table1[[#This Row],[profit]]</f>
        <v>3222.6499999999996</v>
      </c>
      <c r="P8938" s="3">
        <f>Table1[[#This Row],[sales]]*Table1[[#This Row],[quantity]]</f>
        <v>34771.519999999997</v>
      </c>
      <c r="Q8938" s="9">
        <f>Table1[[#This Row],[delivery_date]]-Table1[[#This Row],[order_date]]</f>
        <v>1</v>
      </c>
    </row>
    <row r="8939" spans="1:17" x14ac:dyDescent="0.35">
      <c r="A8939" t="s">
        <v>8970</v>
      </c>
      <c r="B8939" t="s">
        <v>41</v>
      </c>
      <c r="C8939" t="s">
        <v>26</v>
      </c>
      <c r="D8939" s="2">
        <v>1383.37</v>
      </c>
      <c r="E8939">
        <v>0.09</v>
      </c>
      <c r="F8939">
        <v>2</v>
      </c>
      <c r="G8939" s="1">
        <v>45392</v>
      </c>
      <c r="H8939" s="1">
        <v>45393</v>
      </c>
      <c r="I8939" t="s">
        <v>15</v>
      </c>
      <c r="J8939" t="s">
        <v>22</v>
      </c>
      <c r="K8939" s="2">
        <v>135.44</v>
      </c>
      <c r="L8939" t="s">
        <v>28</v>
      </c>
      <c r="M8939">
        <f>YEAR(Table1[[#This Row],[order_date]])</f>
        <v>2024</v>
      </c>
      <c r="N8939">
        <f>MONTH(Table1[[#This Row],[order_date]])</f>
        <v>4</v>
      </c>
      <c r="O8939" s="3">
        <f>Table1[[#This Row],[sales]]-Table1[[#This Row],[profit]]</f>
        <v>1247.9299999999998</v>
      </c>
      <c r="P8939" s="3">
        <f>Table1[[#This Row],[sales]]*Table1[[#This Row],[quantity]]</f>
        <v>2766.74</v>
      </c>
      <c r="Q8939" s="9">
        <f>Table1[[#This Row],[delivery_date]]-Table1[[#This Row],[order_date]]</f>
        <v>1</v>
      </c>
    </row>
    <row r="8940" spans="1:17" x14ac:dyDescent="0.35">
      <c r="A8940" t="s">
        <v>8971</v>
      </c>
      <c r="B8940" t="s">
        <v>25</v>
      </c>
      <c r="C8940" t="s">
        <v>33</v>
      </c>
      <c r="D8940" s="2">
        <v>3122.07</v>
      </c>
      <c r="E8940">
        <v>7.0000000000000007E-2</v>
      </c>
      <c r="F8940">
        <v>9</v>
      </c>
      <c r="G8940" s="1">
        <v>45322</v>
      </c>
      <c r="H8940" s="1">
        <v>45326</v>
      </c>
      <c r="I8940" t="s">
        <v>21</v>
      </c>
      <c r="J8940" t="s">
        <v>27</v>
      </c>
      <c r="K8940" s="2">
        <v>687.94</v>
      </c>
      <c r="L8940" t="s">
        <v>34</v>
      </c>
      <c r="M8940">
        <f>YEAR(Table1[[#This Row],[order_date]])</f>
        <v>2024</v>
      </c>
      <c r="N8940">
        <f>MONTH(Table1[[#This Row],[order_date]])</f>
        <v>1</v>
      </c>
      <c r="O8940" s="3">
        <f>Table1[[#This Row],[sales]]-Table1[[#This Row],[profit]]</f>
        <v>2434.13</v>
      </c>
      <c r="P8940" s="3">
        <f>Table1[[#This Row],[sales]]*Table1[[#This Row],[quantity]]</f>
        <v>28098.63</v>
      </c>
      <c r="Q8940" s="9">
        <f>Table1[[#This Row],[delivery_date]]-Table1[[#This Row],[order_date]]</f>
        <v>4</v>
      </c>
    </row>
    <row r="8941" spans="1:17" x14ac:dyDescent="0.35">
      <c r="A8941" t="s">
        <v>8972</v>
      </c>
      <c r="B8941" t="s">
        <v>41</v>
      </c>
      <c r="C8941" t="s">
        <v>14</v>
      </c>
      <c r="D8941" s="2">
        <v>2961.48</v>
      </c>
      <c r="E8941">
        <v>0.2</v>
      </c>
      <c r="F8941">
        <v>9</v>
      </c>
      <c r="G8941" s="1">
        <v>44973</v>
      </c>
      <c r="H8941" s="1">
        <v>44978</v>
      </c>
      <c r="I8941" t="s">
        <v>15</v>
      </c>
      <c r="J8941" t="s">
        <v>16</v>
      </c>
      <c r="K8941" s="2">
        <v>151.24</v>
      </c>
      <c r="L8941" t="s">
        <v>48</v>
      </c>
      <c r="M8941">
        <f>YEAR(Table1[[#This Row],[order_date]])</f>
        <v>2023</v>
      </c>
      <c r="N8941">
        <f>MONTH(Table1[[#This Row],[order_date]])</f>
        <v>2</v>
      </c>
      <c r="O8941" s="3">
        <f>Table1[[#This Row],[sales]]-Table1[[#This Row],[profit]]</f>
        <v>2810.24</v>
      </c>
      <c r="P8941" s="3">
        <f>Table1[[#This Row],[sales]]*Table1[[#This Row],[quantity]]</f>
        <v>26653.32</v>
      </c>
      <c r="Q8941" s="9">
        <f>Table1[[#This Row],[delivery_date]]-Table1[[#This Row],[order_date]]</f>
        <v>5</v>
      </c>
    </row>
    <row r="8942" spans="1:17" x14ac:dyDescent="0.35">
      <c r="A8942" t="s">
        <v>8973</v>
      </c>
      <c r="B8942" t="s">
        <v>19</v>
      </c>
      <c r="C8942" t="s">
        <v>20</v>
      </c>
      <c r="D8942" s="2">
        <v>760.76</v>
      </c>
      <c r="E8942">
        <v>0.41</v>
      </c>
      <c r="F8942">
        <v>8</v>
      </c>
      <c r="G8942" s="1">
        <v>45507</v>
      </c>
      <c r="H8942" s="1">
        <v>45508</v>
      </c>
      <c r="I8942" t="s">
        <v>21</v>
      </c>
      <c r="J8942" t="s">
        <v>16</v>
      </c>
      <c r="K8942" s="2">
        <v>151.18</v>
      </c>
      <c r="L8942" t="s">
        <v>28</v>
      </c>
      <c r="M8942">
        <f>YEAR(Table1[[#This Row],[order_date]])</f>
        <v>2024</v>
      </c>
      <c r="N8942">
        <f>MONTH(Table1[[#This Row],[order_date]])</f>
        <v>8</v>
      </c>
      <c r="O8942" s="3">
        <f>Table1[[#This Row],[sales]]-Table1[[#This Row],[profit]]</f>
        <v>609.57999999999993</v>
      </c>
      <c r="P8942" s="3">
        <f>Table1[[#This Row],[sales]]*Table1[[#This Row],[quantity]]</f>
        <v>6086.08</v>
      </c>
      <c r="Q8942" s="9">
        <f>Table1[[#This Row],[delivery_date]]-Table1[[#This Row],[order_date]]</f>
        <v>1</v>
      </c>
    </row>
    <row r="8943" spans="1:17" x14ac:dyDescent="0.35">
      <c r="A8943" t="s">
        <v>8974</v>
      </c>
      <c r="B8943" t="s">
        <v>25</v>
      </c>
      <c r="C8943" t="s">
        <v>20</v>
      </c>
      <c r="D8943" s="2">
        <v>2649.55</v>
      </c>
      <c r="E8943">
        <v>0.43</v>
      </c>
      <c r="F8943">
        <v>3</v>
      </c>
      <c r="G8943" s="1">
        <v>45169</v>
      </c>
      <c r="H8943" s="1">
        <v>45171</v>
      </c>
      <c r="I8943" t="s">
        <v>21</v>
      </c>
      <c r="J8943" t="s">
        <v>22</v>
      </c>
      <c r="K8943" s="2">
        <v>179.3</v>
      </c>
      <c r="L8943" t="s">
        <v>48</v>
      </c>
      <c r="M8943">
        <f>YEAR(Table1[[#This Row],[order_date]])</f>
        <v>2023</v>
      </c>
      <c r="N8943">
        <f>MONTH(Table1[[#This Row],[order_date]])</f>
        <v>8</v>
      </c>
      <c r="O8943" s="3">
        <f>Table1[[#This Row],[sales]]-Table1[[#This Row],[profit]]</f>
        <v>2470.25</v>
      </c>
      <c r="P8943" s="3">
        <f>Table1[[#This Row],[sales]]*Table1[[#This Row],[quantity]]</f>
        <v>7948.6500000000005</v>
      </c>
      <c r="Q8943" s="9">
        <f>Table1[[#This Row],[delivery_date]]-Table1[[#This Row],[order_date]]</f>
        <v>2</v>
      </c>
    </row>
    <row r="8944" spans="1:17" x14ac:dyDescent="0.35">
      <c r="A8944" t="s">
        <v>8975</v>
      </c>
      <c r="B8944" t="s">
        <v>25</v>
      </c>
      <c r="C8944" t="s">
        <v>33</v>
      </c>
      <c r="D8944" s="2">
        <v>440.8</v>
      </c>
      <c r="E8944">
        <v>0.02</v>
      </c>
      <c r="F8944">
        <v>8</v>
      </c>
      <c r="G8944" s="1">
        <v>45382</v>
      </c>
      <c r="H8944" s="1">
        <v>45386</v>
      </c>
      <c r="I8944" t="s">
        <v>31</v>
      </c>
      <c r="J8944" t="s">
        <v>22</v>
      </c>
      <c r="K8944" s="2">
        <v>120.87</v>
      </c>
      <c r="L8944" t="s">
        <v>28</v>
      </c>
      <c r="M8944">
        <f>YEAR(Table1[[#This Row],[order_date]])</f>
        <v>2024</v>
      </c>
      <c r="N8944">
        <f>MONTH(Table1[[#This Row],[order_date]])</f>
        <v>3</v>
      </c>
      <c r="O8944" s="3">
        <f>Table1[[#This Row],[sales]]-Table1[[#This Row],[profit]]</f>
        <v>319.93</v>
      </c>
      <c r="P8944" s="3">
        <f>Table1[[#This Row],[sales]]*Table1[[#This Row],[quantity]]</f>
        <v>3526.4</v>
      </c>
      <c r="Q8944" s="9">
        <f>Table1[[#This Row],[delivery_date]]-Table1[[#This Row],[order_date]]</f>
        <v>4</v>
      </c>
    </row>
    <row r="8945" spans="1:17" x14ac:dyDescent="0.35">
      <c r="A8945" t="s">
        <v>8976</v>
      </c>
      <c r="B8945" t="s">
        <v>25</v>
      </c>
      <c r="C8945" t="s">
        <v>26</v>
      </c>
      <c r="D8945" s="2">
        <v>1006.3</v>
      </c>
      <c r="E8945">
        <v>0.1</v>
      </c>
      <c r="F8945">
        <v>5</v>
      </c>
      <c r="G8945" s="1">
        <v>45109</v>
      </c>
      <c r="H8945" s="1">
        <v>45115</v>
      </c>
      <c r="I8945" t="s">
        <v>21</v>
      </c>
      <c r="J8945" t="s">
        <v>16</v>
      </c>
      <c r="K8945" s="2">
        <v>122.2</v>
      </c>
      <c r="L8945" t="s">
        <v>17</v>
      </c>
      <c r="M8945">
        <f>YEAR(Table1[[#This Row],[order_date]])</f>
        <v>2023</v>
      </c>
      <c r="N8945">
        <f>MONTH(Table1[[#This Row],[order_date]])</f>
        <v>7</v>
      </c>
      <c r="O8945" s="3">
        <f>Table1[[#This Row],[sales]]-Table1[[#This Row],[profit]]</f>
        <v>884.09999999999991</v>
      </c>
      <c r="P8945" s="3">
        <f>Table1[[#This Row],[sales]]*Table1[[#This Row],[quantity]]</f>
        <v>5031.5</v>
      </c>
      <c r="Q8945" s="9">
        <f>Table1[[#This Row],[delivery_date]]-Table1[[#This Row],[order_date]]</f>
        <v>6</v>
      </c>
    </row>
    <row r="8946" spans="1:17" x14ac:dyDescent="0.35">
      <c r="A8946" t="s">
        <v>8977</v>
      </c>
      <c r="B8946" t="s">
        <v>25</v>
      </c>
      <c r="C8946" t="s">
        <v>36</v>
      </c>
      <c r="D8946" s="2">
        <v>4573.5200000000004</v>
      </c>
      <c r="E8946">
        <v>0.1</v>
      </c>
      <c r="F8946">
        <v>5</v>
      </c>
      <c r="G8946" s="1">
        <v>45251</v>
      </c>
      <c r="H8946" s="1">
        <v>45255</v>
      </c>
      <c r="I8946" t="s">
        <v>21</v>
      </c>
      <c r="J8946" t="s">
        <v>27</v>
      </c>
      <c r="K8946" s="2">
        <v>789.19</v>
      </c>
      <c r="L8946" t="s">
        <v>28</v>
      </c>
      <c r="M8946">
        <f>YEAR(Table1[[#This Row],[order_date]])</f>
        <v>2023</v>
      </c>
      <c r="N8946">
        <f>MONTH(Table1[[#This Row],[order_date]])</f>
        <v>11</v>
      </c>
      <c r="O8946" s="3">
        <f>Table1[[#This Row],[sales]]-Table1[[#This Row],[profit]]</f>
        <v>3784.3300000000004</v>
      </c>
      <c r="P8946" s="3">
        <f>Table1[[#This Row],[sales]]*Table1[[#This Row],[quantity]]</f>
        <v>22867.600000000002</v>
      </c>
      <c r="Q8946" s="9">
        <f>Table1[[#This Row],[delivery_date]]-Table1[[#This Row],[order_date]]</f>
        <v>4</v>
      </c>
    </row>
    <row r="8947" spans="1:17" x14ac:dyDescent="0.35">
      <c r="A8947" t="s">
        <v>8978</v>
      </c>
      <c r="B8947" t="s">
        <v>41</v>
      </c>
      <c r="C8947" t="s">
        <v>26</v>
      </c>
      <c r="D8947" s="2">
        <v>684.29</v>
      </c>
      <c r="E8947">
        <v>0.41</v>
      </c>
      <c r="F8947">
        <v>2</v>
      </c>
      <c r="G8947" s="1">
        <v>45268</v>
      </c>
      <c r="H8947" s="1">
        <v>45269</v>
      </c>
      <c r="I8947" t="s">
        <v>15</v>
      </c>
      <c r="J8947" t="s">
        <v>27</v>
      </c>
      <c r="K8947" s="2">
        <v>101.16</v>
      </c>
      <c r="L8947" t="s">
        <v>39</v>
      </c>
      <c r="M8947">
        <f>YEAR(Table1[[#This Row],[order_date]])</f>
        <v>2023</v>
      </c>
      <c r="N8947">
        <f>MONTH(Table1[[#This Row],[order_date]])</f>
        <v>12</v>
      </c>
      <c r="O8947" s="3">
        <f>Table1[[#This Row],[sales]]-Table1[[#This Row],[profit]]</f>
        <v>583.13</v>
      </c>
      <c r="P8947" s="3">
        <f>Table1[[#This Row],[sales]]*Table1[[#This Row],[quantity]]</f>
        <v>1368.58</v>
      </c>
      <c r="Q8947" s="9">
        <f>Table1[[#This Row],[delivery_date]]-Table1[[#This Row],[order_date]]</f>
        <v>1</v>
      </c>
    </row>
    <row r="8948" spans="1:17" x14ac:dyDescent="0.35">
      <c r="A8948" t="s">
        <v>8979</v>
      </c>
      <c r="B8948" t="s">
        <v>13</v>
      </c>
      <c r="C8948" t="s">
        <v>26</v>
      </c>
      <c r="D8948" s="2">
        <v>2936.69</v>
      </c>
      <c r="E8948">
        <v>0.23</v>
      </c>
      <c r="F8948">
        <v>3</v>
      </c>
      <c r="G8948" s="1">
        <v>45510</v>
      </c>
      <c r="H8948" s="1">
        <v>45514</v>
      </c>
      <c r="I8948" t="s">
        <v>21</v>
      </c>
      <c r="J8948" t="s">
        <v>27</v>
      </c>
      <c r="K8948" s="2">
        <v>571.63</v>
      </c>
      <c r="L8948" t="s">
        <v>34</v>
      </c>
      <c r="M8948">
        <f>YEAR(Table1[[#This Row],[order_date]])</f>
        <v>2024</v>
      </c>
      <c r="N8948">
        <f>MONTH(Table1[[#This Row],[order_date]])</f>
        <v>8</v>
      </c>
      <c r="O8948" s="3">
        <f>Table1[[#This Row],[sales]]-Table1[[#This Row],[profit]]</f>
        <v>2365.06</v>
      </c>
      <c r="P8948" s="3">
        <f>Table1[[#This Row],[sales]]*Table1[[#This Row],[quantity]]</f>
        <v>8810.07</v>
      </c>
      <c r="Q8948" s="9">
        <f>Table1[[#This Row],[delivery_date]]-Table1[[#This Row],[order_date]]</f>
        <v>4</v>
      </c>
    </row>
    <row r="8949" spans="1:17" x14ac:dyDescent="0.35">
      <c r="A8949" t="s">
        <v>8980</v>
      </c>
      <c r="B8949" t="s">
        <v>13</v>
      </c>
      <c r="C8949" t="s">
        <v>20</v>
      </c>
      <c r="D8949" s="2">
        <v>1685.06</v>
      </c>
      <c r="E8949">
        <v>0.18</v>
      </c>
      <c r="F8949">
        <v>8</v>
      </c>
      <c r="G8949" s="1">
        <v>45329</v>
      </c>
      <c r="H8949" s="1">
        <v>45334</v>
      </c>
      <c r="I8949" t="s">
        <v>31</v>
      </c>
      <c r="J8949" t="s">
        <v>22</v>
      </c>
      <c r="K8949" s="2">
        <v>216.36</v>
      </c>
      <c r="L8949" t="s">
        <v>17</v>
      </c>
      <c r="M8949">
        <f>YEAR(Table1[[#This Row],[order_date]])</f>
        <v>2024</v>
      </c>
      <c r="N8949">
        <f>MONTH(Table1[[#This Row],[order_date]])</f>
        <v>2</v>
      </c>
      <c r="O8949" s="3">
        <f>Table1[[#This Row],[sales]]-Table1[[#This Row],[profit]]</f>
        <v>1468.6999999999998</v>
      </c>
      <c r="P8949" s="3">
        <f>Table1[[#This Row],[sales]]*Table1[[#This Row],[quantity]]</f>
        <v>13480.48</v>
      </c>
      <c r="Q8949" s="9">
        <f>Table1[[#This Row],[delivery_date]]-Table1[[#This Row],[order_date]]</f>
        <v>5</v>
      </c>
    </row>
    <row r="8950" spans="1:17" x14ac:dyDescent="0.35">
      <c r="A8950" t="s">
        <v>8981</v>
      </c>
      <c r="B8950" t="s">
        <v>19</v>
      </c>
      <c r="C8950" t="s">
        <v>20</v>
      </c>
      <c r="D8950" s="2">
        <v>2821.04</v>
      </c>
      <c r="E8950">
        <v>0.48</v>
      </c>
      <c r="F8950">
        <v>1</v>
      </c>
      <c r="G8950" s="1">
        <v>45600</v>
      </c>
      <c r="H8950" s="1">
        <v>45601</v>
      </c>
      <c r="I8950" t="s">
        <v>21</v>
      </c>
      <c r="J8950" t="s">
        <v>22</v>
      </c>
      <c r="K8950" s="2">
        <v>793.56</v>
      </c>
      <c r="L8950" t="s">
        <v>48</v>
      </c>
      <c r="M8950">
        <f>YEAR(Table1[[#This Row],[order_date]])</f>
        <v>2024</v>
      </c>
      <c r="N8950">
        <f>MONTH(Table1[[#This Row],[order_date]])</f>
        <v>11</v>
      </c>
      <c r="O8950" s="3">
        <f>Table1[[#This Row],[sales]]-Table1[[#This Row],[profit]]</f>
        <v>2027.48</v>
      </c>
      <c r="P8950" s="3">
        <f>Table1[[#This Row],[sales]]*Table1[[#This Row],[quantity]]</f>
        <v>2821.04</v>
      </c>
      <c r="Q8950" s="9">
        <f>Table1[[#This Row],[delivery_date]]-Table1[[#This Row],[order_date]]</f>
        <v>1</v>
      </c>
    </row>
    <row r="8951" spans="1:17" x14ac:dyDescent="0.35">
      <c r="A8951" t="s">
        <v>8982</v>
      </c>
      <c r="B8951" t="s">
        <v>13</v>
      </c>
      <c r="C8951" t="s">
        <v>36</v>
      </c>
      <c r="D8951" s="2">
        <v>1251.3699999999999</v>
      </c>
      <c r="E8951">
        <v>0.46</v>
      </c>
      <c r="F8951">
        <v>4</v>
      </c>
      <c r="G8951" s="1">
        <v>45629</v>
      </c>
      <c r="H8951" s="1">
        <v>45634</v>
      </c>
      <c r="I8951" t="s">
        <v>15</v>
      </c>
      <c r="J8951" t="s">
        <v>16</v>
      </c>
      <c r="K8951" s="2">
        <v>164.3</v>
      </c>
      <c r="L8951" t="s">
        <v>28</v>
      </c>
      <c r="M8951">
        <f>YEAR(Table1[[#This Row],[order_date]])</f>
        <v>2024</v>
      </c>
      <c r="N8951">
        <f>MONTH(Table1[[#This Row],[order_date]])</f>
        <v>12</v>
      </c>
      <c r="O8951" s="3">
        <f>Table1[[#This Row],[sales]]-Table1[[#This Row],[profit]]</f>
        <v>1087.07</v>
      </c>
      <c r="P8951" s="3">
        <f>Table1[[#This Row],[sales]]*Table1[[#This Row],[quantity]]</f>
        <v>5005.4799999999996</v>
      </c>
      <c r="Q8951" s="9">
        <f>Table1[[#This Row],[delivery_date]]-Table1[[#This Row],[order_date]]</f>
        <v>5</v>
      </c>
    </row>
    <row r="8952" spans="1:17" x14ac:dyDescent="0.35">
      <c r="A8952" t="s">
        <v>8983</v>
      </c>
      <c r="B8952" t="s">
        <v>13</v>
      </c>
      <c r="C8952" t="s">
        <v>20</v>
      </c>
      <c r="D8952" s="2">
        <v>2277.46</v>
      </c>
      <c r="E8952">
        <v>0.22</v>
      </c>
      <c r="F8952">
        <v>6</v>
      </c>
      <c r="G8952" s="1">
        <v>45564</v>
      </c>
      <c r="H8952" s="1">
        <v>45569</v>
      </c>
      <c r="I8952" t="s">
        <v>21</v>
      </c>
      <c r="J8952" t="s">
        <v>16</v>
      </c>
      <c r="K8952" s="2">
        <v>411.88</v>
      </c>
      <c r="L8952" t="s">
        <v>28</v>
      </c>
      <c r="M8952">
        <f>YEAR(Table1[[#This Row],[order_date]])</f>
        <v>2024</v>
      </c>
      <c r="N8952">
        <f>MONTH(Table1[[#This Row],[order_date]])</f>
        <v>9</v>
      </c>
      <c r="O8952" s="3">
        <f>Table1[[#This Row],[sales]]-Table1[[#This Row],[profit]]</f>
        <v>1865.58</v>
      </c>
      <c r="P8952" s="3">
        <f>Table1[[#This Row],[sales]]*Table1[[#This Row],[quantity]]</f>
        <v>13664.76</v>
      </c>
      <c r="Q8952" s="9">
        <f>Table1[[#This Row],[delivery_date]]-Table1[[#This Row],[order_date]]</f>
        <v>5</v>
      </c>
    </row>
    <row r="8953" spans="1:17" x14ac:dyDescent="0.35">
      <c r="A8953" t="s">
        <v>8984</v>
      </c>
      <c r="B8953" t="s">
        <v>13</v>
      </c>
      <c r="C8953" t="s">
        <v>26</v>
      </c>
      <c r="D8953" s="2">
        <v>4349.93</v>
      </c>
      <c r="E8953">
        <v>0.06</v>
      </c>
      <c r="F8953">
        <v>9</v>
      </c>
      <c r="G8953" s="1">
        <v>45104</v>
      </c>
      <c r="H8953" s="1">
        <v>45110</v>
      </c>
      <c r="I8953" t="s">
        <v>21</v>
      </c>
      <c r="J8953" t="s">
        <v>22</v>
      </c>
      <c r="K8953" s="2">
        <v>653.76</v>
      </c>
      <c r="L8953" t="s">
        <v>17</v>
      </c>
      <c r="M8953">
        <f>YEAR(Table1[[#This Row],[order_date]])</f>
        <v>2023</v>
      </c>
      <c r="N8953">
        <f>MONTH(Table1[[#This Row],[order_date]])</f>
        <v>6</v>
      </c>
      <c r="O8953" s="3">
        <f>Table1[[#This Row],[sales]]-Table1[[#This Row],[profit]]</f>
        <v>3696.17</v>
      </c>
      <c r="P8953" s="3">
        <f>Table1[[#This Row],[sales]]*Table1[[#This Row],[quantity]]</f>
        <v>39149.370000000003</v>
      </c>
      <c r="Q8953" s="9">
        <f>Table1[[#This Row],[delivery_date]]-Table1[[#This Row],[order_date]]</f>
        <v>6</v>
      </c>
    </row>
    <row r="8954" spans="1:17" x14ac:dyDescent="0.35">
      <c r="A8954" t="s">
        <v>8985</v>
      </c>
      <c r="B8954" t="s">
        <v>13</v>
      </c>
      <c r="C8954" t="s">
        <v>33</v>
      </c>
      <c r="D8954" s="2">
        <v>1943.46</v>
      </c>
      <c r="E8954">
        <v>0.09</v>
      </c>
      <c r="F8954">
        <v>8</v>
      </c>
      <c r="G8954" s="1">
        <v>45167</v>
      </c>
      <c r="H8954" s="1">
        <v>45169</v>
      </c>
      <c r="I8954" t="s">
        <v>15</v>
      </c>
      <c r="J8954" t="s">
        <v>27</v>
      </c>
      <c r="K8954" s="2">
        <v>209.25</v>
      </c>
      <c r="L8954" t="s">
        <v>48</v>
      </c>
      <c r="M8954">
        <f>YEAR(Table1[[#This Row],[order_date]])</f>
        <v>2023</v>
      </c>
      <c r="N8954">
        <f>MONTH(Table1[[#This Row],[order_date]])</f>
        <v>8</v>
      </c>
      <c r="O8954" s="3">
        <f>Table1[[#This Row],[sales]]-Table1[[#This Row],[profit]]</f>
        <v>1734.21</v>
      </c>
      <c r="P8954" s="3">
        <f>Table1[[#This Row],[sales]]*Table1[[#This Row],[quantity]]</f>
        <v>15547.68</v>
      </c>
      <c r="Q8954" s="9">
        <f>Table1[[#This Row],[delivery_date]]-Table1[[#This Row],[order_date]]</f>
        <v>2</v>
      </c>
    </row>
    <row r="8955" spans="1:17" x14ac:dyDescent="0.35">
      <c r="A8955" t="s">
        <v>8986</v>
      </c>
      <c r="B8955" t="s">
        <v>19</v>
      </c>
      <c r="C8955" t="s">
        <v>36</v>
      </c>
      <c r="D8955" s="2">
        <v>1829.85</v>
      </c>
      <c r="E8955">
        <v>0.06</v>
      </c>
      <c r="F8955">
        <v>5</v>
      </c>
      <c r="G8955" s="1">
        <v>45559</v>
      </c>
      <c r="H8955" s="1">
        <v>45560</v>
      </c>
      <c r="I8955" t="s">
        <v>21</v>
      </c>
      <c r="J8955" t="s">
        <v>16</v>
      </c>
      <c r="K8955" s="2">
        <v>544.6</v>
      </c>
      <c r="L8955" t="s">
        <v>39</v>
      </c>
      <c r="M8955">
        <f>YEAR(Table1[[#This Row],[order_date]])</f>
        <v>2024</v>
      </c>
      <c r="N8955">
        <f>MONTH(Table1[[#This Row],[order_date]])</f>
        <v>9</v>
      </c>
      <c r="O8955" s="3">
        <f>Table1[[#This Row],[sales]]-Table1[[#This Row],[profit]]</f>
        <v>1285.25</v>
      </c>
      <c r="P8955" s="3">
        <f>Table1[[#This Row],[sales]]*Table1[[#This Row],[quantity]]</f>
        <v>9149.25</v>
      </c>
      <c r="Q8955" s="9">
        <f>Table1[[#This Row],[delivery_date]]-Table1[[#This Row],[order_date]]</f>
        <v>1</v>
      </c>
    </row>
    <row r="8956" spans="1:17" x14ac:dyDescent="0.35">
      <c r="A8956" t="s">
        <v>8987</v>
      </c>
      <c r="B8956" t="s">
        <v>41</v>
      </c>
      <c r="C8956" t="s">
        <v>33</v>
      </c>
      <c r="D8956" s="2">
        <v>2285.98</v>
      </c>
      <c r="E8956">
        <v>0.34</v>
      </c>
      <c r="F8956">
        <v>7</v>
      </c>
      <c r="G8956" s="1">
        <v>45007</v>
      </c>
      <c r="H8956" s="1">
        <v>45009</v>
      </c>
      <c r="I8956" t="s">
        <v>21</v>
      </c>
      <c r="J8956" t="s">
        <v>22</v>
      </c>
      <c r="K8956" s="2">
        <v>499.67</v>
      </c>
      <c r="L8956" t="s">
        <v>48</v>
      </c>
      <c r="M8956">
        <f>YEAR(Table1[[#This Row],[order_date]])</f>
        <v>2023</v>
      </c>
      <c r="N8956">
        <f>MONTH(Table1[[#This Row],[order_date]])</f>
        <v>3</v>
      </c>
      <c r="O8956" s="3">
        <f>Table1[[#This Row],[sales]]-Table1[[#This Row],[profit]]</f>
        <v>1786.31</v>
      </c>
      <c r="P8956" s="3">
        <f>Table1[[#This Row],[sales]]*Table1[[#This Row],[quantity]]</f>
        <v>16001.86</v>
      </c>
      <c r="Q8956" s="9">
        <f>Table1[[#This Row],[delivery_date]]-Table1[[#This Row],[order_date]]</f>
        <v>2</v>
      </c>
    </row>
    <row r="8957" spans="1:17" x14ac:dyDescent="0.35">
      <c r="A8957" t="s">
        <v>8988</v>
      </c>
      <c r="B8957" t="s">
        <v>25</v>
      </c>
      <c r="C8957" t="s">
        <v>26</v>
      </c>
      <c r="D8957" s="2">
        <v>592.41</v>
      </c>
      <c r="E8957">
        <v>0.28000000000000003</v>
      </c>
      <c r="F8957">
        <v>8</v>
      </c>
      <c r="G8957" s="1">
        <v>45221</v>
      </c>
      <c r="H8957" s="1">
        <v>45223</v>
      </c>
      <c r="I8957" t="s">
        <v>15</v>
      </c>
      <c r="J8957" t="s">
        <v>27</v>
      </c>
      <c r="K8957" s="2">
        <v>105.48</v>
      </c>
      <c r="L8957" t="s">
        <v>23</v>
      </c>
      <c r="M8957">
        <f>YEAR(Table1[[#This Row],[order_date]])</f>
        <v>2023</v>
      </c>
      <c r="N8957">
        <f>MONTH(Table1[[#This Row],[order_date]])</f>
        <v>10</v>
      </c>
      <c r="O8957" s="3">
        <f>Table1[[#This Row],[sales]]-Table1[[#This Row],[profit]]</f>
        <v>486.92999999999995</v>
      </c>
      <c r="P8957" s="3">
        <f>Table1[[#This Row],[sales]]*Table1[[#This Row],[quantity]]</f>
        <v>4739.28</v>
      </c>
      <c r="Q8957" s="9">
        <f>Table1[[#This Row],[delivery_date]]-Table1[[#This Row],[order_date]]</f>
        <v>2</v>
      </c>
    </row>
    <row r="8958" spans="1:17" x14ac:dyDescent="0.35">
      <c r="A8958" t="s">
        <v>8989</v>
      </c>
      <c r="B8958" t="s">
        <v>13</v>
      </c>
      <c r="C8958" t="s">
        <v>36</v>
      </c>
      <c r="D8958" s="2">
        <v>1998</v>
      </c>
      <c r="E8958">
        <v>0.28000000000000003</v>
      </c>
      <c r="F8958">
        <v>9</v>
      </c>
      <c r="G8958" s="1">
        <v>45539</v>
      </c>
      <c r="H8958" s="1">
        <v>45543</v>
      </c>
      <c r="I8958" t="s">
        <v>31</v>
      </c>
      <c r="J8958" t="s">
        <v>22</v>
      </c>
      <c r="K8958" s="2">
        <v>423.64</v>
      </c>
      <c r="L8958" t="s">
        <v>39</v>
      </c>
      <c r="M8958">
        <f>YEAR(Table1[[#This Row],[order_date]])</f>
        <v>2024</v>
      </c>
      <c r="N8958">
        <f>MONTH(Table1[[#This Row],[order_date]])</f>
        <v>9</v>
      </c>
      <c r="O8958" s="3">
        <f>Table1[[#This Row],[sales]]-Table1[[#This Row],[profit]]</f>
        <v>1574.3600000000001</v>
      </c>
      <c r="P8958" s="3">
        <f>Table1[[#This Row],[sales]]*Table1[[#This Row],[quantity]]</f>
        <v>17982</v>
      </c>
      <c r="Q8958" s="9">
        <f>Table1[[#This Row],[delivery_date]]-Table1[[#This Row],[order_date]]</f>
        <v>4</v>
      </c>
    </row>
    <row r="8959" spans="1:17" x14ac:dyDescent="0.35">
      <c r="A8959" t="s">
        <v>8990</v>
      </c>
      <c r="B8959" t="s">
        <v>41</v>
      </c>
      <c r="C8959" t="s">
        <v>33</v>
      </c>
      <c r="D8959" s="2">
        <v>133.81</v>
      </c>
      <c r="E8959">
        <v>0.05</v>
      </c>
      <c r="F8959">
        <v>3</v>
      </c>
      <c r="G8959" s="1">
        <v>45085</v>
      </c>
      <c r="H8959" s="1">
        <v>45088</v>
      </c>
      <c r="I8959" t="s">
        <v>31</v>
      </c>
      <c r="J8959" t="s">
        <v>22</v>
      </c>
      <c r="K8959" s="2">
        <v>23.74</v>
      </c>
      <c r="L8959" t="s">
        <v>17</v>
      </c>
      <c r="M8959">
        <f>YEAR(Table1[[#This Row],[order_date]])</f>
        <v>2023</v>
      </c>
      <c r="N8959">
        <f>MONTH(Table1[[#This Row],[order_date]])</f>
        <v>6</v>
      </c>
      <c r="O8959" s="3">
        <f>Table1[[#This Row],[sales]]-Table1[[#This Row],[profit]]</f>
        <v>110.07000000000001</v>
      </c>
      <c r="P8959" s="3">
        <f>Table1[[#This Row],[sales]]*Table1[[#This Row],[quantity]]</f>
        <v>401.43</v>
      </c>
      <c r="Q8959" s="9">
        <f>Table1[[#This Row],[delivery_date]]-Table1[[#This Row],[order_date]]</f>
        <v>3</v>
      </c>
    </row>
    <row r="8960" spans="1:17" x14ac:dyDescent="0.35">
      <c r="A8960" t="s">
        <v>8991</v>
      </c>
      <c r="B8960" t="s">
        <v>13</v>
      </c>
      <c r="C8960" t="s">
        <v>36</v>
      </c>
      <c r="D8960" s="2">
        <v>2566.65</v>
      </c>
      <c r="E8960">
        <v>0.4</v>
      </c>
      <c r="F8960">
        <v>8</v>
      </c>
      <c r="G8960" s="1">
        <v>45332</v>
      </c>
      <c r="H8960" s="1">
        <v>45333</v>
      </c>
      <c r="I8960" t="s">
        <v>31</v>
      </c>
      <c r="J8960" t="s">
        <v>27</v>
      </c>
      <c r="K8960" s="2">
        <v>613.55999999999995</v>
      </c>
      <c r="L8960" t="s">
        <v>23</v>
      </c>
      <c r="M8960">
        <f>YEAR(Table1[[#This Row],[order_date]])</f>
        <v>2024</v>
      </c>
      <c r="N8960">
        <f>MONTH(Table1[[#This Row],[order_date]])</f>
        <v>2</v>
      </c>
      <c r="O8960" s="3">
        <f>Table1[[#This Row],[sales]]-Table1[[#This Row],[profit]]</f>
        <v>1953.0900000000001</v>
      </c>
      <c r="P8960" s="3">
        <f>Table1[[#This Row],[sales]]*Table1[[#This Row],[quantity]]</f>
        <v>20533.2</v>
      </c>
      <c r="Q8960" s="9">
        <f>Table1[[#This Row],[delivery_date]]-Table1[[#This Row],[order_date]]</f>
        <v>1</v>
      </c>
    </row>
    <row r="8961" spans="1:17" x14ac:dyDescent="0.35">
      <c r="A8961" t="s">
        <v>8992</v>
      </c>
      <c r="B8961" t="s">
        <v>13</v>
      </c>
      <c r="C8961" t="s">
        <v>26</v>
      </c>
      <c r="D8961" s="2">
        <v>4254.91</v>
      </c>
      <c r="E8961">
        <v>0.27</v>
      </c>
      <c r="F8961">
        <v>3</v>
      </c>
      <c r="G8961" s="1">
        <v>44984</v>
      </c>
      <c r="H8961" s="1">
        <v>44989</v>
      </c>
      <c r="I8961" t="s">
        <v>31</v>
      </c>
      <c r="J8961" t="s">
        <v>16</v>
      </c>
      <c r="K8961" s="2">
        <v>441.67</v>
      </c>
      <c r="L8961" t="s">
        <v>17</v>
      </c>
      <c r="M8961">
        <f>YEAR(Table1[[#This Row],[order_date]])</f>
        <v>2023</v>
      </c>
      <c r="N8961">
        <f>MONTH(Table1[[#This Row],[order_date]])</f>
        <v>2</v>
      </c>
      <c r="O8961" s="3">
        <f>Table1[[#This Row],[sales]]-Table1[[#This Row],[profit]]</f>
        <v>3813.24</v>
      </c>
      <c r="P8961" s="3">
        <f>Table1[[#This Row],[sales]]*Table1[[#This Row],[quantity]]</f>
        <v>12764.73</v>
      </c>
      <c r="Q8961" s="9">
        <f>Table1[[#This Row],[delivery_date]]-Table1[[#This Row],[order_date]]</f>
        <v>5</v>
      </c>
    </row>
    <row r="8962" spans="1:17" x14ac:dyDescent="0.35">
      <c r="A8962" t="s">
        <v>8993</v>
      </c>
      <c r="B8962" t="s">
        <v>25</v>
      </c>
      <c r="C8962" t="s">
        <v>36</v>
      </c>
      <c r="D8962" s="2">
        <v>2805.16</v>
      </c>
      <c r="E8962">
        <v>0.05</v>
      </c>
      <c r="F8962">
        <v>1</v>
      </c>
      <c r="G8962" s="1">
        <v>45463</v>
      </c>
      <c r="H8962" s="1">
        <v>45469</v>
      </c>
      <c r="I8962" t="s">
        <v>31</v>
      </c>
      <c r="J8962" t="s">
        <v>27</v>
      </c>
      <c r="K8962" s="2">
        <v>833.06</v>
      </c>
      <c r="L8962" t="s">
        <v>34</v>
      </c>
      <c r="M8962">
        <f>YEAR(Table1[[#This Row],[order_date]])</f>
        <v>2024</v>
      </c>
      <c r="N8962">
        <f>MONTH(Table1[[#This Row],[order_date]])</f>
        <v>6</v>
      </c>
      <c r="O8962" s="3">
        <f>Table1[[#This Row],[sales]]-Table1[[#This Row],[profit]]</f>
        <v>1972.1</v>
      </c>
      <c r="P8962" s="3">
        <f>Table1[[#This Row],[sales]]*Table1[[#This Row],[quantity]]</f>
        <v>2805.16</v>
      </c>
      <c r="Q8962" s="9">
        <f>Table1[[#This Row],[delivery_date]]-Table1[[#This Row],[order_date]]</f>
        <v>6</v>
      </c>
    </row>
    <row r="8963" spans="1:17" x14ac:dyDescent="0.35">
      <c r="A8963" t="s">
        <v>8994</v>
      </c>
      <c r="B8963" t="s">
        <v>25</v>
      </c>
      <c r="C8963" t="s">
        <v>26</v>
      </c>
      <c r="D8963" s="2">
        <v>3077.85</v>
      </c>
      <c r="E8963">
        <v>0.37</v>
      </c>
      <c r="F8963">
        <v>4</v>
      </c>
      <c r="G8963" s="1">
        <v>45201</v>
      </c>
      <c r="H8963" s="1">
        <v>45205</v>
      </c>
      <c r="I8963" t="s">
        <v>31</v>
      </c>
      <c r="J8963" t="s">
        <v>22</v>
      </c>
      <c r="K8963" s="2">
        <v>381.36</v>
      </c>
      <c r="L8963" t="s">
        <v>28</v>
      </c>
      <c r="M8963">
        <f>YEAR(Table1[[#This Row],[order_date]])</f>
        <v>2023</v>
      </c>
      <c r="N8963">
        <f>MONTH(Table1[[#This Row],[order_date]])</f>
        <v>10</v>
      </c>
      <c r="O8963" s="3">
        <f>Table1[[#This Row],[sales]]-Table1[[#This Row],[profit]]</f>
        <v>2696.49</v>
      </c>
      <c r="P8963" s="3">
        <f>Table1[[#This Row],[sales]]*Table1[[#This Row],[quantity]]</f>
        <v>12311.4</v>
      </c>
      <c r="Q8963" s="9">
        <f>Table1[[#This Row],[delivery_date]]-Table1[[#This Row],[order_date]]</f>
        <v>4</v>
      </c>
    </row>
    <row r="8964" spans="1:17" x14ac:dyDescent="0.35">
      <c r="A8964" t="s">
        <v>8995</v>
      </c>
      <c r="B8964" t="s">
        <v>25</v>
      </c>
      <c r="C8964" t="s">
        <v>36</v>
      </c>
      <c r="D8964" s="2">
        <v>249.76</v>
      </c>
      <c r="E8964">
        <v>0.49</v>
      </c>
      <c r="F8964">
        <v>7</v>
      </c>
      <c r="G8964" s="1">
        <v>44980</v>
      </c>
      <c r="H8964" s="1">
        <v>44982</v>
      </c>
      <c r="I8964" t="s">
        <v>15</v>
      </c>
      <c r="J8964" t="s">
        <v>27</v>
      </c>
      <c r="K8964" s="2">
        <v>37.450000000000003</v>
      </c>
      <c r="L8964" t="s">
        <v>28</v>
      </c>
      <c r="M8964">
        <f>YEAR(Table1[[#This Row],[order_date]])</f>
        <v>2023</v>
      </c>
      <c r="N8964">
        <f>MONTH(Table1[[#This Row],[order_date]])</f>
        <v>2</v>
      </c>
      <c r="O8964" s="3">
        <f>Table1[[#This Row],[sales]]-Table1[[#This Row],[profit]]</f>
        <v>212.31</v>
      </c>
      <c r="P8964" s="3">
        <f>Table1[[#This Row],[sales]]*Table1[[#This Row],[quantity]]</f>
        <v>1748.32</v>
      </c>
      <c r="Q8964" s="9">
        <f>Table1[[#This Row],[delivery_date]]-Table1[[#This Row],[order_date]]</f>
        <v>2</v>
      </c>
    </row>
    <row r="8965" spans="1:17" x14ac:dyDescent="0.35">
      <c r="A8965" t="s">
        <v>8996</v>
      </c>
      <c r="B8965" t="s">
        <v>13</v>
      </c>
      <c r="C8965" t="s">
        <v>36</v>
      </c>
      <c r="D8965" s="2">
        <v>4311.62</v>
      </c>
      <c r="E8965">
        <v>0.22</v>
      </c>
      <c r="F8965">
        <v>9</v>
      </c>
      <c r="G8965" s="1">
        <v>45125</v>
      </c>
      <c r="H8965" s="1">
        <v>45131</v>
      </c>
      <c r="I8965" t="s">
        <v>15</v>
      </c>
      <c r="J8965" t="s">
        <v>27</v>
      </c>
      <c r="K8965" s="2">
        <v>1260.3800000000001</v>
      </c>
      <c r="L8965" t="s">
        <v>34</v>
      </c>
      <c r="M8965">
        <f>YEAR(Table1[[#This Row],[order_date]])</f>
        <v>2023</v>
      </c>
      <c r="N8965">
        <f>MONTH(Table1[[#This Row],[order_date]])</f>
        <v>7</v>
      </c>
      <c r="O8965" s="3">
        <f>Table1[[#This Row],[sales]]-Table1[[#This Row],[profit]]</f>
        <v>3051.24</v>
      </c>
      <c r="P8965" s="3">
        <f>Table1[[#This Row],[sales]]*Table1[[#This Row],[quantity]]</f>
        <v>38804.58</v>
      </c>
      <c r="Q8965" s="9">
        <f>Table1[[#This Row],[delivery_date]]-Table1[[#This Row],[order_date]]</f>
        <v>6</v>
      </c>
    </row>
    <row r="8966" spans="1:17" x14ac:dyDescent="0.35">
      <c r="A8966" t="s">
        <v>8997</v>
      </c>
      <c r="B8966" t="s">
        <v>13</v>
      </c>
      <c r="C8966" t="s">
        <v>20</v>
      </c>
      <c r="D8966" s="2">
        <v>1986.52</v>
      </c>
      <c r="E8966">
        <v>0.06</v>
      </c>
      <c r="F8966">
        <v>7</v>
      </c>
      <c r="G8966" s="1">
        <v>44928</v>
      </c>
      <c r="H8966" s="1">
        <v>44930</v>
      </c>
      <c r="I8966" t="s">
        <v>21</v>
      </c>
      <c r="J8966" t="s">
        <v>22</v>
      </c>
      <c r="K8966" s="2">
        <v>226.34</v>
      </c>
      <c r="L8966" t="s">
        <v>28</v>
      </c>
      <c r="M8966">
        <f>YEAR(Table1[[#This Row],[order_date]])</f>
        <v>2023</v>
      </c>
      <c r="N8966">
        <f>MONTH(Table1[[#This Row],[order_date]])</f>
        <v>1</v>
      </c>
      <c r="O8966" s="3">
        <f>Table1[[#This Row],[sales]]-Table1[[#This Row],[profit]]</f>
        <v>1760.18</v>
      </c>
      <c r="P8966" s="3">
        <f>Table1[[#This Row],[sales]]*Table1[[#This Row],[quantity]]</f>
        <v>13905.64</v>
      </c>
      <c r="Q8966" s="9">
        <f>Table1[[#This Row],[delivery_date]]-Table1[[#This Row],[order_date]]</f>
        <v>2</v>
      </c>
    </row>
    <row r="8967" spans="1:17" x14ac:dyDescent="0.35">
      <c r="A8967" t="s">
        <v>8998</v>
      </c>
      <c r="B8967" t="s">
        <v>13</v>
      </c>
      <c r="C8967" t="s">
        <v>26</v>
      </c>
      <c r="D8967" s="2">
        <v>4876.78</v>
      </c>
      <c r="E8967">
        <v>0.05</v>
      </c>
      <c r="F8967">
        <v>5</v>
      </c>
      <c r="G8967" s="1">
        <v>45261</v>
      </c>
      <c r="H8967" s="1">
        <v>45262</v>
      </c>
      <c r="I8967" t="s">
        <v>21</v>
      </c>
      <c r="J8967" t="s">
        <v>16</v>
      </c>
      <c r="K8967" s="2">
        <v>450.02</v>
      </c>
      <c r="L8967" t="s">
        <v>39</v>
      </c>
      <c r="M8967">
        <f>YEAR(Table1[[#This Row],[order_date]])</f>
        <v>2023</v>
      </c>
      <c r="N8967">
        <f>MONTH(Table1[[#This Row],[order_date]])</f>
        <v>12</v>
      </c>
      <c r="O8967" s="3">
        <f>Table1[[#This Row],[sales]]-Table1[[#This Row],[profit]]</f>
        <v>4426.76</v>
      </c>
      <c r="P8967" s="3">
        <f>Table1[[#This Row],[sales]]*Table1[[#This Row],[quantity]]</f>
        <v>24383.899999999998</v>
      </c>
      <c r="Q8967" s="9">
        <f>Table1[[#This Row],[delivery_date]]-Table1[[#This Row],[order_date]]</f>
        <v>1</v>
      </c>
    </row>
    <row r="8968" spans="1:17" x14ac:dyDescent="0.35">
      <c r="A8968" t="s">
        <v>8999</v>
      </c>
      <c r="B8968" t="s">
        <v>25</v>
      </c>
      <c r="C8968" t="s">
        <v>14</v>
      </c>
      <c r="D8968" s="2">
        <v>690.28</v>
      </c>
      <c r="E8968">
        <v>0.01</v>
      </c>
      <c r="F8968">
        <v>1</v>
      </c>
      <c r="G8968" s="1">
        <v>44948</v>
      </c>
      <c r="H8968" s="1">
        <v>44952</v>
      </c>
      <c r="I8968" t="s">
        <v>15</v>
      </c>
      <c r="J8968" t="s">
        <v>22</v>
      </c>
      <c r="K8968" s="2">
        <v>142.41999999999999</v>
      </c>
      <c r="L8968" t="s">
        <v>23</v>
      </c>
      <c r="M8968">
        <f>YEAR(Table1[[#This Row],[order_date]])</f>
        <v>2023</v>
      </c>
      <c r="N8968">
        <f>MONTH(Table1[[#This Row],[order_date]])</f>
        <v>1</v>
      </c>
      <c r="O8968" s="3">
        <f>Table1[[#This Row],[sales]]-Table1[[#This Row],[profit]]</f>
        <v>547.86</v>
      </c>
      <c r="P8968" s="3">
        <f>Table1[[#This Row],[sales]]*Table1[[#This Row],[quantity]]</f>
        <v>690.28</v>
      </c>
      <c r="Q8968" s="9">
        <f>Table1[[#This Row],[delivery_date]]-Table1[[#This Row],[order_date]]</f>
        <v>4</v>
      </c>
    </row>
    <row r="8969" spans="1:17" x14ac:dyDescent="0.35">
      <c r="A8969" t="s">
        <v>9000</v>
      </c>
      <c r="B8969" t="s">
        <v>19</v>
      </c>
      <c r="C8969" t="s">
        <v>36</v>
      </c>
      <c r="D8969" s="2">
        <v>4728.8900000000003</v>
      </c>
      <c r="E8969">
        <v>0.39</v>
      </c>
      <c r="F8969">
        <v>1</v>
      </c>
      <c r="G8969" s="1">
        <v>45420</v>
      </c>
      <c r="H8969" s="1">
        <v>45426</v>
      </c>
      <c r="I8969" t="s">
        <v>31</v>
      </c>
      <c r="J8969" t="s">
        <v>22</v>
      </c>
      <c r="K8969" s="2">
        <v>1377.06</v>
      </c>
      <c r="L8969" t="s">
        <v>28</v>
      </c>
      <c r="M8969">
        <f>YEAR(Table1[[#This Row],[order_date]])</f>
        <v>2024</v>
      </c>
      <c r="N8969">
        <f>MONTH(Table1[[#This Row],[order_date]])</f>
        <v>5</v>
      </c>
      <c r="O8969" s="3">
        <f>Table1[[#This Row],[sales]]-Table1[[#This Row],[profit]]</f>
        <v>3351.8300000000004</v>
      </c>
      <c r="P8969" s="3">
        <f>Table1[[#This Row],[sales]]*Table1[[#This Row],[quantity]]</f>
        <v>4728.8900000000003</v>
      </c>
      <c r="Q8969" s="9">
        <f>Table1[[#This Row],[delivery_date]]-Table1[[#This Row],[order_date]]</f>
        <v>6</v>
      </c>
    </row>
    <row r="8970" spans="1:17" x14ac:dyDescent="0.35">
      <c r="A8970" t="s">
        <v>9001</v>
      </c>
      <c r="B8970" t="s">
        <v>41</v>
      </c>
      <c r="C8970" t="s">
        <v>33</v>
      </c>
      <c r="D8970" s="2">
        <v>3208.03</v>
      </c>
      <c r="E8970">
        <v>0.35</v>
      </c>
      <c r="F8970">
        <v>9</v>
      </c>
      <c r="G8970" s="1">
        <v>45092</v>
      </c>
      <c r="H8970" s="1">
        <v>45098</v>
      </c>
      <c r="I8970" t="s">
        <v>31</v>
      </c>
      <c r="J8970" t="s">
        <v>27</v>
      </c>
      <c r="K8970" s="2">
        <v>956.47</v>
      </c>
      <c r="L8970" t="s">
        <v>34</v>
      </c>
      <c r="M8970">
        <f>YEAR(Table1[[#This Row],[order_date]])</f>
        <v>2023</v>
      </c>
      <c r="N8970">
        <f>MONTH(Table1[[#This Row],[order_date]])</f>
        <v>6</v>
      </c>
      <c r="O8970" s="3">
        <f>Table1[[#This Row],[sales]]-Table1[[#This Row],[profit]]</f>
        <v>2251.5600000000004</v>
      </c>
      <c r="P8970" s="3">
        <f>Table1[[#This Row],[sales]]*Table1[[#This Row],[quantity]]</f>
        <v>28872.27</v>
      </c>
      <c r="Q8970" s="9">
        <f>Table1[[#This Row],[delivery_date]]-Table1[[#This Row],[order_date]]</f>
        <v>6</v>
      </c>
    </row>
    <row r="8971" spans="1:17" x14ac:dyDescent="0.35">
      <c r="A8971" t="s">
        <v>9002</v>
      </c>
      <c r="B8971" t="s">
        <v>19</v>
      </c>
      <c r="C8971" t="s">
        <v>20</v>
      </c>
      <c r="D8971" s="2">
        <v>356.47</v>
      </c>
      <c r="E8971">
        <v>0.28999999999999998</v>
      </c>
      <c r="F8971">
        <v>4</v>
      </c>
      <c r="G8971" s="1">
        <v>45043</v>
      </c>
      <c r="H8971" s="1">
        <v>45048</v>
      </c>
      <c r="I8971" t="s">
        <v>15</v>
      </c>
      <c r="J8971" t="s">
        <v>22</v>
      </c>
      <c r="K8971" s="2">
        <v>39.07</v>
      </c>
      <c r="L8971" t="s">
        <v>23</v>
      </c>
      <c r="M8971">
        <f>YEAR(Table1[[#This Row],[order_date]])</f>
        <v>2023</v>
      </c>
      <c r="N8971">
        <f>MONTH(Table1[[#This Row],[order_date]])</f>
        <v>4</v>
      </c>
      <c r="O8971" s="3">
        <f>Table1[[#This Row],[sales]]-Table1[[#This Row],[profit]]</f>
        <v>317.40000000000003</v>
      </c>
      <c r="P8971" s="3">
        <f>Table1[[#This Row],[sales]]*Table1[[#This Row],[quantity]]</f>
        <v>1425.88</v>
      </c>
      <c r="Q8971" s="9">
        <f>Table1[[#This Row],[delivery_date]]-Table1[[#This Row],[order_date]]</f>
        <v>5</v>
      </c>
    </row>
    <row r="8972" spans="1:17" x14ac:dyDescent="0.35">
      <c r="A8972" t="s">
        <v>9003</v>
      </c>
      <c r="B8972" t="s">
        <v>13</v>
      </c>
      <c r="C8972" t="s">
        <v>20</v>
      </c>
      <c r="D8972" s="2">
        <v>4861.33</v>
      </c>
      <c r="E8972">
        <v>0.38</v>
      </c>
      <c r="F8972">
        <v>3</v>
      </c>
      <c r="G8972" s="1">
        <v>45269</v>
      </c>
      <c r="H8972" s="1">
        <v>45271</v>
      </c>
      <c r="I8972" t="s">
        <v>31</v>
      </c>
      <c r="J8972" t="s">
        <v>27</v>
      </c>
      <c r="K8972" s="2">
        <v>610.70000000000005</v>
      </c>
      <c r="L8972" t="s">
        <v>17</v>
      </c>
      <c r="M8972">
        <f>YEAR(Table1[[#This Row],[order_date]])</f>
        <v>2023</v>
      </c>
      <c r="N8972">
        <f>MONTH(Table1[[#This Row],[order_date]])</f>
        <v>12</v>
      </c>
      <c r="O8972" s="3">
        <f>Table1[[#This Row],[sales]]-Table1[[#This Row],[profit]]</f>
        <v>4250.63</v>
      </c>
      <c r="P8972" s="3">
        <f>Table1[[#This Row],[sales]]*Table1[[#This Row],[quantity]]</f>
        <v>14583.99</v>
      </c>
      <c r="Q8972" s="9">
        <f>Table1[[#This Row],[delivery_date]]-Table1[[#This Row],[order_date]]</f>
        <v>2</v>
      </c>
    </row>
    <row r="8973" spans="1:17" x14ac:dyDescent="0.35">
      <c r="A8973" t="s">
        <v>9004</v>
      </c>
      <c r="B8973" t="s">
        <v>13</v>
      </c>
      <c r="C8973" t="s">
        <v>36</v>
      </c>
      <c r="D8973" s="2">
        <v>167.98</v>
      </c>
      <c r="E8973">
        <v>0.5</v>
      </c>
      <c r="F8973">
        <v>5</v>
      </c>
      <c r="G8973" s="1">
        <v>45504</v>
      </c>
      <c r="H8973" s="1">
        <v>45508</v>
      </c>
      <c r="I8973" t="s">
        <v>31</v>
      </c>
      <c r="J8973" t="s">
        <v>27</v>
      </c>
      <c r="K8973" s="2">
        <v>41.47</v>
      </c>
      <c r="L8973" t="s">
        <v>34</v>
      </c>
      <c r="M8973">
        <f>YEAR(Table1[[#This Row],[order_date]])</f>
        <v>2024</v>
      </c>
      <c r="N8973">
        <f>MONTH(Table1[[#This Row],[order_date]])</f>
        <v>7</v>
      </c>
      <c r="O8973" s="3">
        <f>Table1[[#This Row],[sales]]-Table1[[#This Row],[profit]]</f>
        <v>126.50999999999999</v>
      </c>
      <c r="P8973" s="3">
        <f>Table1[[#This Row],[sales]]*Table1[[#This Row],[quantity]]</f>
        <v>839.9</v>
      </c>
      <c r="Q8973" s="9">
        <f>Table1[[#This Row],[delivery_date]]-Table1[[#This Row],[order_date]]</f>
        <v>4</v>
      </c>
    </row>
    <row r="8974" spans="1:17" x14ac:dyDescent="0.35">
      <c r="A8974" t="s">
        <v>9005</v>
      </c>
      <c r="B8974" t="s">
        <v>19</v>
      </c>
      <c r="C8974" t="s">
        <v>14</v>
      </c>
      <c r="D8974" s="2">
        <v>3680.43</v>
      </c>
      <c r="E8974">
        <v>0.2</v>
      </c>
      <c r="F8974">
        <v>7</v>
      </c>
      <c r="G8974" s="1">
        <v>45215</v>
      </c>
      <c r="H8974" s="1">
        <v>45222</v>
      </c>
      <c r="I8974" t="s">
        <v>15</v>
      </c>
      <c r="J8974" t="s">
        <v>22</v>
      </c>
      <c r="K8974" s="2">
        <v>326.23</v>
      </c>
      <c r="L8974" t="s">
        <v>23</v>
      </c>
      <c r="M8974">
        <f>YEAR(Table1[[#This Row],[order_date]])</f>
        <v>2023</v>
      </c>
      <c r="N8974">
        <f>MONTH(Table1[[#This Row],[order_date]])</f>
        <v>10</v>
      </c>
      <c r="O8974" s="3">
        <f>Table1[[#This Row],[sales]]-Table1[[#This Row],[profit]]</f>
        <v>3354.2</v>
      </c>
      <c r="P8974" s="3">
        <f>Table1[[#This Row],[sales]]*Table1[[#This Row],[quantity]]</f>
        <v>25763.01</v>
      </c>
      <c r="Q8974" s="9">
        <f>Table1[[#This Row],[delivery_date]]-Table1[[#This Row],[order_date]]</f>
        <v>7</v>
      </c>
    </row>
    <row r="8975" spans="1:17" x14ac:dyDescent="0.35">
      <c r="A8975" t="s">
        <v>9006</v>
      </c>
      <c r="B8975" t="s">
        <v>13</v>
      </c>
      <c r="C8975" t="s">
        <v>20</v>
      </c>
      <c r="D8975" s="2">
        <v>4458.7</v>
      </c>
      <c r="E8975">
        <v>0.35</v>
      </c>
      <c r="F8975">
        <v>7</v>
      </c>
      <c r="G8975" s="1">
        <v>45264</v>
      </c>
      <c r="H8975" s="1">
        <v>45269</v>
      </c>
      <c r="I8975" t="s">
        <v>31</v>
      </c>
      <c r="J8975" t="s">
        <v>16</v>
      </c>
      <c r="K8975" s="2">
        <v>585.73</v>
      </c>
      <c r="L8975" t="s">
        <v>23</v>
      </c>
      <c r="M8975">
        <f>YEAR(Table1[[#This Row],[order_date]])</f>
        <v>2023</v>
      </c>
      <c r="N8975">
        <f>MONTH(Table1[[#This Row],[order_date]])</f>
        <v>12</v>
      </c>
      <c r="O8975" s="3">
        <f>Table1[[#This Row],[sales]]-Table1[[#This Row],[profit]]</f>
        <v>3872.97</v>
      </c>
      <c r="P8975" s="3">
        <f>Table1[[#This Row],[sales]]*Table1[[#This Row],[quantity]]</f>
        <v>31210.899999999998</v>
      </c>
      <c r="Q8975" s="9">
        <f>Table1[[#This Row],[delivery_date]]-Table1[[#This Row],[order_date]]</f>
        <v>5</v>
      </c>
    </row>
    <row r="8976" spans="1:17" x14ac:dyDescent="0.35">
      <c r="A8976" t="s">
        <v>9007</v>
      </c>
      <c r="B8976" t="s">
        <v>41</v>
      </c>
      <c r="C8976" t="s">
        <v>26</v>
      </c>
      <c r="D8976" s="2">
        <v>961.48</v>
      </c>
      <c r="E8976">
        <v>0.19</v>
      </c>
      <c r="F8976">
        <v>5</v>
      </c>
      <c r="G8976" s="1">
        <v>45047</v>
      </c>
      <c r="H8976" s="1">
        <v>45051</v>
      </c>
      <c r="I8976" t="s">
        <v>31</v>
      </c>
      <c r="J8976" t="s">
        <v>16</v>
      </c>
      <c r="K8976" s="2">
        <v>181.09</v>
      </c>
      <c r="L8976" t="s">
        <v>17</v>
      </c>
      <c r="M8976">
        <f>YEAR(Table1[[#This Row],[order_date]])</f>
        <v>2023</v>
      </c>
      <c r="N8976">
        <f>MONTH(Table1[[#This Row],[order_date]])</f>
        <v>5</v>
      </c>
      <c r="O8976" s="3">
        <f>Table1[[#This Row],[sales]]-Table1[[#This Row],[profit]]</f>
        <v>780.39</v>
      </c>
      <c r="P8976" s="3">
        <f>Table1[[#This Row],[sales]]*Table1[[#This Row],[quantity]]</f>
        <v>4807.3999999999996</v>
      </c>
      <c r="Q8976" s="9">
        <f>Table1[[#This Row],[delivery_date]]-Table1[[#This Row],[order_date]]</f>
        <v>4</v>
      </c>
    </row>
    <row r="8977" spans="1:17" x14ac:dyDescent="0.35">
      <c r="A8977" t="s">
        <v>9008</v>
      </c>
      <c r="B8977" t="s">
        <v>13</v>
      </c>
      <c r="C8977" t="s">
        <v>36</v>
      </c>
      <c r="D8977" s="2">
        <v>1782.45</v>
      </c>
      <c r="E8977">
        <v>0.18</v>
      </c>
      <c r="F8977">
        <v>8</v>
      </c>
      <c r="G8977" s="1">
        <v>45061</v>
      </c>
      <c r="H8977" s="1">
        <v>45063</v>
      </c>
      <c r="I8977" t="s">
        <v>21</v>
      </c>
      <c r="J8977" t="s">
        <v>27</v>
      </c>
      <c r="K8977" s="2">
        <v>196.94</v>
      </c>
      <c r="L8977" t="s">
        <v>23</v>
      </c>
      <c r="M8977">
        <f>YEAR(Table1[[#This Row],[order_date]])</f>
        <v>2023</v>
      </c>
      <c r="N8977">
        <f>MONTH(Table1[[#This Row],[order_date]])</f>
        <v>5</v>
      </c>
      <c r="O8977" s="3">
        <f>Table1[[#This Row],[sales]]-Table1[[#This Row],[profit]]</f>
        <v>1585.51</v>
      </c>
      <c r="P8977" s="3">
        <f>Table1[[#This Row],[sales]]*Table1[[#This Row],[quantity]]</f>
        <v>14259.6</v>
      </c>
      <c r="Q8977" s="9">
        <f>Table1[[#This Row],[delivery_date]]-Table1[[#This Row],[order_date]]</f>
        <v>2</v>
      </c>
    </row>
    <row r="8978" spans="1:17" x14ac:dyDescent="0.35">
      <c r="A8978" t="s">
        <v>9009</v>
      </c>
      <c r="B8978" t="s">
        <v>41</v>
      </c>
      <c r="C8978" t="s">
        <v>36</v>
      </c>
      <c r="D8978" s="2">
        <v>2850.02</v>
      </c>
      <c r="E8978">
        <v>0.43</v>
      </c>
      <c r="F8978">
        <v>5</v>
      </c>
      <c r="G8978" s="1">
        <v>45241</v>
      </c>
      <c r="H8978" s="1">
        <v>45243</v>
      </c>
      <c r="I8978" t="s">
        <v>21</v>
      </c>
      <c r="J8978" t="s">
        <v>27</v>
      </c>
      <c r="K8978" s="2">
        <v>160.63</v>
      </c>
      <c r="L8978" t="s">
        <v>28</v>
      </c>
      <c r="M8978">
        <f>YEAR(Table1[[#This Row],[order_date]])</f>
        <v>2023</v>
      </c>
      <c r="N8978">
        <f>MONTH(Table1[[#This Row],[order_date]])</f>
        <v>11</v>
      </c>
      <c r="O8978" s="3">
        <f>Table1[[#This Row],[sales]]-Table1[[#This Row],[profit]]</f>
        <v>2689.39</v>
      </c>
      <c r="P8978" s="3">
        <f>Table1[[#This Row],[sales]]*Table1[[#This Row],[quantity]]</f>
        <v>14250.1</v>
      </c>
      <c r="Q8978" s="9">
        <f>Table1[[#This Row],[delivery_date]]-Table1[[#This Row],[order_date]]</f>
        <v>2</v>
      </c>
    </row>
    <row r="8979" spans="1:17" x14ac:dyDescent="0.35">
      <c r="A8979" t="s">
        <v>9010</v>
      </c>
      <c r="B8979" t="s">
        <v>19</v>
      </c>
      <c r="C8979" t="s">
        <v>14</v>
      </c>
      <c r="D8979" s="2">
        <v>3431.07</v>
      </c>
      <c r="E8979">
        <v>0.28999999999999998</v>
      </c>
      <c r="F8979">
        <v>4</v>
      </c>
      <c r="G8979" s="1">
        <v>45654</v>
      </c>
      <c r="H8979" s="1">
        <v>45659</v>
      </c>
      <c r="I8979" t="s">
        <v>31</v>
      </c>
      <c r="J8979" t="s">
        <v>27</v>
      </c>
      <c r="K8979" s="2">
        <v>188.2</v>
      </c>
      <c r="L8979" t="s">
        <v>17</v>
      </c>
      <c r="M8979">
        <f>YEAR(Table1[[#This Row],[order_date]])</f>
        <v>2024</v>
      </c>
      <c r="N8979">
        <f>MONTH(Table1[[#This Row],[order_date]])</f>
        <v>12</v>
      </c>
      <c r="O8979" s="3">
        <f>Table1[[#This Row],[sales]]-Table1[[#This Row],[profit]]</f>
        <v>3242.8700000000003</v>
      </c>
      <c r="P8979" s="3">
        <f>Table1[[#This Row],[sales]]*Table1[[#This Row],[quantity]]</f>
        <v>13724.28</v>
      </c>
      <c r="Q8979" s="9">
        <f>Table1[[#This Row],[delivery_date]]-Table1[[#This Row],[order_date]]</f>
        <v>5</v>
      </c>
    </row>
    <row r="8980" spans="1:17" x14ac:dyDescent="0.35">
      <c r="A8980" t="s">
        <v>9011</v>
      </c>
      <c r="B8980" t="s">
        <v>19</v>
      </c>
      <c r="C8980" t="s">
        <v>26</v>
      </c>
      <c r="D8980" s="2">
        <v>4372.1899999999996</v>
      </c>
      <c r="E8980">
        <v>0.06</v>
      </c>
      <c r="F8980">
        <v>6</v>
      </c>
      <c r="G8980" s="1">
        <v>45430</v>
      </c>
      <c r="H8980" s="1">
        <v>45434</v>
      </c>
      <c r="I8980" t="s">
        <v>15</v>
      </c>
      <c r="J8980" t="s">
        <v>16</v>
      </c>
      <c r="K8980" s="2">
        <v>1280.47</v>
      </c>
      <c r="L8980" t="s">
        <v>28</v>
      </c>
      <c r="M8980">
        <f>YEAR(Table1[[#This Row],[order_date]])</f>
        <v>2024</v>
      </c>
      <c r="N8980">
        <f>MONTH(Table1[[#This Row],[order_date]])</f>
        <v>5</v>
      </c>
      <c r="O8980" s="3">
        <f>Table1[[#This Row],[sales]]-Table1[[#This Row],[profit]]</f>
        <v>3091.7199999999993</v>
      </c>
      <c r="P8980" s="3">
        <f>Table1[[#This Row],[sales]]*Table1[[#This Row],[quantity]]</f>
        <v>26233.14</v>
      </c>
      <c r="Q8980" s="9">
        <f>Table1[[#This Row],[delivery_date]]-Table1[[#This Row],[order_date]]</f>
        <v>4</v>
      </c>
    </row>
    <row r="8981" spans="1:17" x14ac:dyDescent="0.35">
      <c r="A8981" t="s">
        <v>9012</v>
      </c>
      <c r="B8981" t="s">
        <v>13</v>
      </c>
      <c r="C8981" t="s">
        <v>26</v>
      </c>
      <c r="D8981" s="2">
        <v>3829.25</v>
      </c>
      <c r="E8981">
        <v>0.2</v>
      </c>
      <c r="F8981">
        <v>3</v>
      </c>
      <c r="G8981" s="1">
        <v>45193</v>
      </c>
      <c r="H8981" s="1">
        <v>45195</v>
      </c>
      <c r="I8981" t="s">
        <v>21</v>
      </c>
      <c r="J8981" t="s">
        <v>22</v>
      </c>
      <c r="K8981" s="2">
        <v>656.12</v>
      </c>
      <c r="L8981" t="s">
        <v>39</v>
      </c>
      <c r="M8981">
        <f>YEAR(Table1[[#This Row],[order_date]])</f>
        <v>2023</v>
      </c>
      <c r="N8981">
        <f>MONTH(Table1[[#This Row],[order_date]])</f>
        <v>9</v>
      </c>
      <c r="O8981" s="3">
        <f>Table1[[#This Row],[sales]]-Table1[[#This Row],[profit]]</f>
        <v>3173.13</v>
      </c>
      <c r="P8981" s="3">
        <f>Table1[[#This Row],[sales]]*Table1[[#This Row],[quantity]]</f>
        <v>11487.75</v>
      </c>
      <c r="Q8981" s="9">
        <f>Table1[[#This Row],[delivery_date]]-Table1[[#This Row],[order_date]]</f>
        <v>2</v>
      </c>
    </row>
    <row r="8982" spans="1:17" x14ac:dyDescent="0.35">
      <c r="A8982" t="s">
        <v>9013</v>
      </c>
      <c r="B8982" t="s">
        <v>41</v>
      </c>
      <c r="C8982" t="s">
        <v>14</v>
      </c>
      <c r="D8982" s="2">
        <v>1880.32</v>
      </c>
      <c r="E8982">
        <v>0.4</v>
      </c>
      <c r="F8982">
        <v>4</v>
      </c>
      <c r="G8982" s="1">
        <v>45066</v>
      </c>
      <c r="H8982" s="1">
        <v>45073</v>
      </c>
      <c r="I8982" t="s">
        <v>31</v>
      </c>
      <c r="J8982" t="s">
        <v>22</v>
      </c>
      <c r="K8982" s="2">
        <v>550.96</v>
      </c>
      <c r="L8982" t="s">
        <v>48</v>
      </c>
      <c r="M8982">
        <f>YEAR(Table1[[#This Row],[order_date]])</f>
        <v>2023</v>
      </c>
      <c r="N8982">
        <f>MONTH(Table1[[#This Row],[order_date]])</f>
        <v>5</v>
      </c>
      <c r="O8982" s="3">
        <f>Table1[[#This Row],[sales]]-Table1[[#This Row],[profit]]</f>
        <v>1329.36</v>
      </c>
      <c r="P8982" s="3">
        <f>Table1[[#This Row],[sales]]*Table1[[#This Row],[quantity]]</f>
        <v>7521.28</v>
      </c>
      <c r="Q8982" s="9">
        <f>Table1[[#This Row],[delivery_date]]-Table1[[#This Row],[order_date]]</f>
        <v>7</v>
      </c>
    </row>
    <row r="8983" spans="1:17" x14ac:dyDescent="0.35">
      <c r="A8983" t="s">
        <v>9014</v>
      </c>
      <c r="B8983" t="s">
        <v>13</v>
      </c>
      <c r="C8983" t="s">
        <v>33</v>
      </c>
      <c r="D8983" s="2">
        <v>4126.43</v>
      </c>
      <c r="E8983">
        <v>0.47</v>
      </c>
      <c r="F8983">
        <v>8</v>
      </c>
      <c r="G8983" s="1">
        <v>45584</v>
      </c>
      <c r="H8983" s="1">
        <v>45588</v>
      </c>
      <c r="I8983" t="s">
        <v>31</v>
      </c>
      <c r="J8983" t="s">
        <v>16</v>
      </c>
      <c r="K8983" s="2">
        <v>597.5</v>
      </c>
      <c r="L8983" t="s">
        <v>39</v>
      </c>
      <c r="M8983">
        <f>YEAR(Table1[[#This Row],[order_date]])</f>
        <v>2024</v>
      </c>
      <c r="N8983">
        <f>MONTH(Table1[[#This Row],[order_date]])</f>
        <v>10</v>
      </c>
      <c r="O8983" s="3">
        <f>Table1[[#This Row],[sales]]-Table1[[#This Row],[profit]]</f>
        <v>3528.9300000000003</v>
      </c>
      <c r="P8983" s="3">
        <f>Table1[[#This Row],[sales]]*Table1[[#This Row],[quantity]]</f>
        <v>33011.440000000002</v>
      </c>
      <c r="Q8983" s="9">
        <f>Table1[[#This Row],[delivery_date]]-Table1[[#This Row],[order_date]]</f>
        <v>4</v>
      </c>
    </row>
    <row r="8984" spans="1:17" x14ac:dyDescent="0.35">
      <c r="A8984" t="s">
        <v>9015</v>
      </c>
      <c r="B8984" t="s">
        <v>25</v>
      </c>
      <c r="C8984" t="s">
        <v>26</v>
      </c>
      <c r="D8984" s="2">
        <v>4833.78</v>
      </c>
      <c r="E8984">
        <v>0.31</v>
      </c>
      <c r="F8984">
        <v>3</v>
      </c>
      <c r="G8984" s="1">
        <v>45411</v>
      </c>
      <c r="H8984" s="1">
        <v>45418</v>
      </c>
      <c r="I8984" t="s">
        <v>21</v>
      </c>
      <c r="J8984" t="s">
        <v>16</v>
      </c>
      <c r="K8984" s="2">
        <v>1231.4100000000001</v>
      </c>
      <c r="L8984" t="s">
        <v>39</v>
      </c>
      <c r="M8984">
        <f>YEAR(Table1[[#This Row],[order_date]])</f>
        <v>2024</v>
      </c>
      <c r="N8984">
        <f>MONTH(Table1[[#This Row],[order_date]])</f>
        <v>4</v>
      </c>
      <c r="O8984" s="3">
        <f>Table1[[#This Row],[sales]]-Table1[[#This Row],[profit]]</f>
        <v>3602.37</v>
      </c>
      <c r="P8984" s="3">
        <f>Table1[[#This Row],[sales]]*Table1[[#This Row],[quantity]]</f>
        <v>14501.34</v>
      </c>
      <c r="Q8984" s="9">
        <f>Table1[[#This Row],[delivery_date]]-Table1[[#This Row],[order_date]]</f>
        <v>7</v>
      </c>
    </row>
    <row r="8985" spans="1:17" x14ac:dyDescent="0.35">
      <c r="A8985" t="s">
        <v>9016</v>
      </c>
      <c r="B8985" t="s">
        <v>25</v>
      </c>
      <c r="C8985" t="s">
        <v>33</v>
      </c>
      <c r="D8985" s="2">
        <v>1212.23</v>
      </c>
      <c r="E8985">
        <v>0.2</v>
      </c>
      <c r="F8985">
        <v>3</v>
      </c>
      <c r="G8985" s="1">
        <v>45311</v>
      </c>
      <c r="H8985" s="1">
        <v>45312</v>
      </c>
      <c r="I8985" t="s">
        <v>15</v>
      </c>
      <c r="J8985" t="s">
        <v>22</v>
      </c>
      <c r="K8985" s="2">
        <v>102.99</v>
      </c>
      <c r="L8985" t="s">
        <v>17</v>
      </c>
      <c r="M8985">
        <f>YEAR(Table1[[#This Row],[order_date]])</f>
        <v>2024</v>
      </c>
      <c r="N8985">
        <f>MONTH(Table1[[#This Row],[order_date]])</f>
        <v>1</v>
      </c>
      <c r="O8985" s="3">
        <f>Table1[[#This Row],[sales]]-Table1[[#This Row],[profit]]</f>
        <v>1109.24</v>
      </c>
      <c r="P8985" s="3">
        <f>Table1[[#This Row],[sales]]*Table1[[#This Row],[quantity]]</f>
        <v>3636.69</v>
      </c>
      <c r="Q8985" s="9">
        <f>Table1[[#This Row],[delivery_date]]-Table1[[#This Row],[order_date]]</f>
        <v>1</v>
      </c>
    </row>
    <row r="8986" spans="1:17" x14ac:dyDescent="0.35">
      <c r="A8986" t="s">
        <v>9017</v>
      </c>
      <c r="B8986" t="s">
        <v>25</v>
      </c>
      <c r="C8986" t="s">
        <v>33</v>
      </c>
      <c r="D8986" s="2">
        <v>463.07</v>
      </c>
      <c r="E8986">
        <v>0.13</v>
      </c>
      <c r="F8986">
        <v>6</v>
      </c>
      <c r="G8986" s="1">
        <v>45047</v>
      </c>
      <c r="H8986" s="1">
        <v>45054</v>
      </c>
      <c r="I8986" t="s">
        <v>21</v>
      </c>
      <c r="J8986" t="s">
        <v>27</v>
      </c>
      <c r="K8986" s="2">
        <v>29.55</v>
      </c>
      <c r="L8986" t="s">
        <v>28</v>
      </c>
      <c r="M8986">
        <f>YEAR(Table1[[#This Row],[order_date]])</f>
        <v>2023</v>
      </c>
      <c r="N8986">
        <f>MONTH(Table1[[#This Row],[order_date]])</f>
        <v>5</v>
      </c>
      <c r="O8986" s="3">
        <f>Table1[[#This Row],[sales]]-Table1[[#This Row],[profit]]</f>
        <v>433.52</v>
      </c>
      <c r="P8986" s="3">
        <f>Table1[[#This Row],[sales]]*Table1[[#This Row],[quantity]]</f>
        <v>2778.42</v>
      </c>
      <c r="Q8986" s="9">
        <f>Table1[[#This Row],[delivery_date]]-Table1[[#This Row],[order_date]]</f>
        <v>7</v>
      </c>
    </row>
    <row r="8987" spans="1:17" x14ac:dyDescent="0.35">
      <c r="A8987" t="s">
        <v>9018</v>
      </c>
      <c r="B8987" t="s">
        <v>25</v>
      </c>
      <c r="C8987" t="s">
        <v>36</v>
      </c>
      <c r="D8987" s="2">
        <v>2190.44</v>
      </c>
      <c r="E8987">
        <v>0.21</v>
      </c>
      <c r="F8987">
        <v>8</v>
      </c>
      <c r="G8987" s="1">
        <v>45183</v>
      </c>
      <c r="H8987" s="1">
        <v>45188</v>
      </c>
      <c r="I8987" t="s">
        <v>15</v>
      </c>
      <c r="J8987" t="s">
        <v>16</v>
      </c>
      <c r="K8987" s="2">
        <v>301.77</v>
      </c>
      <c r="L8987" t="s">
        <v>17</v>
      </c>
      <c r="M8987">
        <f>YEAR(Table1[[#This Row],[order_date]])</f>
        <v>2023</v>
      </c>
      <c r="N8987">
        <f>MONTH(Table1[[#This Row],[order_date]])</f>
        <v>9</v>
      </c>
      <c r="O8987" s="3">
        <f>Table1[[#This Row],[sales]]-Table1[[#This Row],[profit]]</f>
        <v>1888.67</v>
      </c>
      <c r="P8987" s="3">
        <f>Table1[[#This Row],[sales]]*Table1[[#This Row],[quantity]]</f>
        <v>17523.52</v>
      </c>
      <c r="Q8987" s="9">
        <f>Table1[[#This Row],[delivery_date]]-Table1[[#This Row],[order_date]]</f>
        <v>5</v>
      </c>
    </row>
    <row r="8988" spans="1:17" x14ac:dyDescent="0.35">
      <c r="A8988" t="s">
        <v>9019</v>
      </c>
      <c r="B8988" t="s">
        <v>13</v>
      </c>
      <c r="C8988" t="s">
        <v>36</v>
      </c>
      <c r="D8988" s="2">
        <v>4418.8500000000004</v>
      </c>
      <c r="E8988">
        <v>0.28000000000000003</v>
      </c>
      <c r="F8988">
        <v>2</v>
      </c>
      <c r="G8988" s="1">
        <v>45173</v>
      </c>
      <c r="H8988" s="1">
        <v>45176</v>
      </c>
      <c r="I8988" t="s">
        <v>15</v>
      </c>
      <c r="J8988" t="s">
        <v>22</v>
      </c>
      <c r="K8988" s="2">
        <v>265.51</v>
      </c>
      <c r="L8988" t="s">
        <v>28</v>
      </c>
      <c r="M8988">
        <f>YEAR(Table1[[#This Row],[order_date]])</f>
        <v>2023</v>
      </c>
      <c r="N8988">
        <f>MONTH(Table1[[#This Row],[order_date]])</f>
        <v>9</v>
      </c>
      <c r="O8988" s="3">
        <f>Table1[[#This Row],[sales]]-Table1[[#This Row],[profit]]</f>
        <v>4153.34</v>
      </c>
      <c r="P8988" s="3">
        <f>Table1[[#This Row],[sales]]*Table1[[#This Row],[quantity]]</f>
        <v>8837.7000000000007</v>
      </c>
      <c r="Q8988" s="9">
        <f>Table1[[#This Row],[delivery_date]]-Table1[[#This Row],[order_date]]</f>
        <v>3</v>
      </c>
    </row>
    <row r="8989" spans="1:17" x14ac:dyDescent="0.35">
      <c r="A8989" t="s">
        <v>9020</v>
      </c>
      <c r="B8989" t="s">
        <v>25</v>
      </c>
      <c r="C8989" t="s">
        <v>20</v>
      </c>
      <c r="D8989" s="2">
        <v>836.43</v>
      </c>
      <c r="E8989">
        <v>0</v>
      </c>
      <c r="F8989">
        <v>1</v>
      </c>
      <c r="G8989" s="1">
        <v>45511</v>
      </c>
      <c r="H8989" s="1">
        <v>45516</v>
      </c>
      <c r="I8989" t="s">
        <v>15</v>
      </c>
      <c r="J8989" t="s">
        <v>16</v>
      </c>
      <c r="K8989" s="2">
        <v>143.56</v>
      </c>
      <c r="L8989" t="s">
        <v>17</v>
      </c>
      <c r="M8989">
        <f>YEAR(Table1[[#This Row],[order_date]])</f>
        <v>2024</v>
      </c>
      <c r="N8989">
        <f>MONTH(Table1[[#This Row],[order_date]])</f>
        <v>8</v>
      </c>
      <c r="O8989" s="3">
        <f>Table1[[#This Row],[sales]]-Table1[[#This Row],[profit]]</f>
        <v>692.86999999999989</v>
      </c>
      <c r="P8989" s="3">
        <f>Table1[[#This Row],[sales]]*Table1[[#This Row],[quantity]]</f>
        <v>836.43</v>
      </c>
      <c r="Q8989" s="9">
        <f>Table1[[#This Row],[delivery_date]]-Table1[[#This Row],[order_date]]</f>
        <v>5</v>
      </c>
    </row>
    <row r="8990" spans="1:17" x14ac:dyDescent="0.35">
      <c r="A8990" t="s">
        <v>9021</v>
      </c>
      <c r="B8990" t="s">
        <v>41</v>
      </c>
      <c r="C8990" t="s">
        <v>36</v>
      </c>
      <c r="D8990" s="2">
        <v>4440.41</v>
      </c>
      <c r="E8990">
        <v>0.13</v>
      </c>
      <c r="F8990">
        <v>1</v>
      </c>
      <c r="G8990" s="1">
        <v>45375</v>
      </c>
      <c r="H8990" s="1">
        <v>45377</v>
      </c>
      <c r="I8990" t="s">
        <v>31</v>
      </c>
      <c r="J8990" t="s">
        <v>22</v>
      </c>
      <c r="K8990" s="2">
        <v>931.24</v>
      </c>
      <c r="L8990" t="s">
        <v>34</v>
      </c>
      <c r="M8990">
        <f>YEAR(Table1[[#This Row],[order_date]])</f>
        <v>2024</v>
      </c>
      <c r="N8990">
        <f>MONTH(Table1[[#This Row],[order_date]])</f>
        <v>3</v>
      </c>
      <c r="O8990" s="3">
        <f>Table1[[#This Row],[sales]]-Table1[[#This Row],[profit]]</f>
        <v>3509.17</v>
      </c>
      <c r="P8990" s="3">
        <f>Table1[[#This Row],[sales]]*Table1[[#This Row],[quantity]]</f>
        <v>4440.41</v>
      </c>
      <c r="Q8990" s="9">
        <f>Table1[[#This Row],[delivery_date]]-Table1[[#This Row],[order_date]]</f>
        <v>2</v>
      </c>
    </row>
    <row r="8991" spans="1:17" x14ac:dyDescent="0.35">
      <c r="A8991" t="s">
        <v>9022</v>
      </c>
      <c r="B8991" t="s">
        <v>19</v>
      </c>
      <c r="C8991" t="s">
        <v>26</v>
      </c>
      <c r="D8991" s="2">
        <v>4961.84</v>
      </c>
      <c r="E8991">
        <v>0.34</v>
      </c>
      <c r="F8991">
        <v>7</v>
      </c>
      <c r="G8991" s="1">
        <v>45246</v>
      </c>
      <c r="H8991" s="1">
        <v>45250</v>
      </c>
      <c r="I8991" t="s">
        <v>21</v>
      </c>
      <c r="J8991" t="s">
        <v>27</v>
      </c>
      <c r="K8991" s="2">
        <v>393.95</v>
      </c>
      <c r="L8991" t="s">
        <v>39</v>
      </c>
      <c r="M8991">
        <f>YEAR(Table1[[#This Row],[order_date]])</f>
        <v>2023</v>
      </c>
      <c r="N8991">
        <f>MONTH(Table1[[#This Row],[order_date]])</f>
        <v>11</v>
      </c>
      <c r="O8991" s="3">
        <f>Table1[[#This Row],[sales]]-Table1[[#This Row],[profit]]</f>
        <v>4567.8900000000003</v>
      </c>
      <c r="P8991" s="3">
        <f>Table1[[#This Row],[sales]]*Table1[[#This Row],[quantity]]</f>
        <v>34732.880000000005</v>
      </c>
      <c r="Q8991" s="9">
        <f>Table1[[#This Row],[delivery_date]]-Table1[[#This Row],[order_date]]</f>
        <v>4</v>
      </c>
    </row>
    <row r="8992" spans="1:17" x14ac:dyDescent="0.35">
      <c r="A8992" t="s">
        <v>9023</v>
      </c>
      <c r="B8992" t="s">
        <v>19</v>
      </c>
      <c r="C8992" t="s">
        <v>26</v>
      </c>
      <c r="D8992" s="2">
        <v>364.61</v>
      </c>
      <c r="E8992">
        <v>0.34</v>
      </c>
      <c r="F8992">
        <v>2</v>
      </c>
      <c r="G8992" s="1">
        <v>45487</v>
      </c>
      <c r="H8992" s="1">
        <v>45493</v>
      </c>
      <c r="I8992" t="s">
        <v>15</v>
      </c>
      <c r="J8992" t="s">
        <v>27</v>
      </c>
      <c r="K8992" s="2">
        <v>56.78</v>
      </c>
      <c r="L8992" t="s">
        <v>28</v>
      </c>
      <c r="M8992">
        <f>YEAR(Table1[[#This Row],[order_date]])</f>
        <v>2024</v>
      </c>
      <c r="N8992">
        <f>MONTH(Table1[[#This Row],[order_date]])</f>
        <v>7</v>
      </c>
      <c r="O8992" s="3">
        <f>Table1[[#This Row],[sales]]-Table1[[#This Row],[profit]]</f>
        <v>307.83000000000004</v>
      </c>
      <c r="P8992" s="3">
        <f>Table1[[#This Row],[sales]]*Table1[[#This Row],[quantity]]</f>
        <v>729.22</v>
      </c>
      <c r="Q8992" s="9">
        <f>Table1[[#This Row],[delivery_date]]-Table1[[#This Row],[order_date]]</f>
        <v>6</v>
      </c>
    </row>
    <row r="8993" spans="1:17" x14ac:dyDescent="0.35">
      <c r="A8993" t="s">
        <v>9024</v>
      </c>
      <c r="B8993" t="s">
        <v>25</v>
      </c>
      <c r="C8993" t="s">
        <v>33</v>
      </c>
      <c r="D8993" s="2">
        <v>2526.7600000000002</v>
      </c>
      <c r="E8993">
        <v>0.33</v>
      </c>
      <c r="F8993">
        <v>9</v>
      </c>
      <c r="G8993" s="1">
        <v>45646</v>
      </c>
      <c r="H8993" s="1">
        <v>45651</v>
      </c>
      <c r="I8993" t="s">
        <v>31</v>
      </c>
      <c r="J8993" t="s">
        <v>16</v>
      </c>
      <c r="K8993" s="2">
        <v>701.86</v>
      </c>
      <c r="L8993" t="s">
        <v>48</v>
      </c>
      <c r="M8993">
        <f>YEAR(Table1[[#This Row],[order_date]])</f>
        <v>2024</v>
      </c>
      <c r="N8993">
        <f>MONTH(Table1[[#This Row],[order_date]])</f>
        <v>12</v>
      </c>
      <c r="O8993" s="3">
        <f>Table1[[#This Row],[sales]]-Table1[[#This Row],[profit]]</f>
        <v>1824.9</v>
      </c>
      <c r="P8993" s="3">
        <f>Table1[[#This Row],[sales]]*Table1[[#This Row],[quantity]]</f>
        <v>22740.840000000004</v>
      </c>
      <c r="Q8993" s="9">
        <f>Table1[[#This Row],[delivery_date]]-Table1[[#This Row],[order_date]]</f>
        <v>5</v>
      </c>
    </row>
    <row r="8994" spans="1:17" x14ac:dyDescent="0.35">
      <c r="A8994" t="s">
        <v>9025</v>
      </c>
      <c r="B8994" t="s">
        <v>25</v>
      </c>
      <c r="C8994" t="s">
        <v>26</v>
      </c>
      <c r="D8994" s="2">
        <v>1711.54</v>
      </c>
      <c r="E8994">
        <v>0.47</v>
      </c>
      <c r="F8994">
        <v>4</v>
      </c>
      <c r="G8994" s="1">
        <v>45089</v>
      </c>
      <c r="H8994" s="1">
        <v>45092</v>
      </c>
      <c r="I8994" t="s">
        <v>21</v>
      </c>
      <c r="J8994" t="s">
        <v>16</v>
      </c>
      <c r="K8994" s="2">
        <v>327.66000000000003</v>
      </c>
      <c r="L8994" t="s">
        <v>34</v>
      </c>
      <c r="M8994">
        <f>YEAR(Table1[[#This Row],[order_date]])</f>
        <v>2023</v>
      </c>
      <c r="N8994">
        <f>MONTH(Table1[[#This Row],[order_date]])</f>
        <v>6</v>
      </c>
      <c r="O8994" s="3">
        <f>Table1[[#This Row],[sales]]-Table1[[#This Row],[profit]]</f>
        <v>1383.8799999999999</v>
      </c>
      <c r="P8994" s="3">
        <f>Table1[[#This Row],[sales]]*Table1[[#This Row],[quantity]]</f>
        <v>6846.16</v>
      </c>
      <c r="Q8994" s="9">
        <f>Table1[[#This Row],[delivery_date]]-Table1[[#This Row],[order_date]]</f>
        <v>3</v>
      </c>
    </row>
    <row r="8995" spans="1:17" x14ac:dyDescent="0.35">
      <c r="A8995" t="s">
        <v>9026</v>
      </c>
      <c r="B8995" t="s">
        <v>25</v>
      </c>
      <c r="C8995" t="s">
        <v>36</v>
      </c>
      <c r="D8995" s="2">
        <v>2029.03</v>
      </c>
      <c r="E8995">
        <v>0.28000000000000003</v>
      </c>
      <c r="F8995">
        <v>7</v>
      </c>
      <c r="G8995" s="1">
        <v>45095</v>
      </c>
      <c r="H8995" s="1">
        <v>45096</v>
      </c>
      <c r="I8995" t="s">
        <v>21</v>
      </c>
      <c r="J8995" t="s">
        <v>16</v>
      </c>
      <c r="K8995" s="2">
        <v>352.56</v>
      </c>
      <c r="L8995" t="s">
        <v>34</v>
      </c>
      <c r="M8995">
        <f>YEAR(Table1[[#This Row],[order_date]])</f>
        <v>2023</v>
      </c>
      <c r="N8995">
        <f>MONTH(Table1[[#This Row],[order_date]])</f>
        <v>6</v>
      </c>
      <c r="O8995" s="3">
        <f>Table1[[#This Row],[sales]]-Table1[[#This Row],[profit]]</f>
        <v>1676.47</v>
      </c>
      <c r="P8995" s="3">
        <f>Table1[[#This Row],[sales]]*Table1[[#This Row],[quantity]]</f>
        <v>14203.21</v>
      </c>
      <c r="Q8995" s="9">
        <f>Table1[[#This Row],[delivery_date]]-Table1[[#This Row],[order_date]]</f>
        <v>1</v>
      </c>
    </row>
    <row r="8996" spans="1:17" x14ac:dyDescent="0.35">
      <c r="A8996" t="s">
        <v>9027</v>
      </c>
      <c r="B8996" t="s">
        <v>13</v>
      </c>
      <c r="C8996" t="s">
        <v>36</v>
      </c>
      <c r="D8996" s="2">
        <v>2313.0100000000002</v>
      </c>
      <c r="E8996">
        <v>0.13</v>
      </c>
      <c r="F8996">
        <v>5</v>
      </c>
      <c r="G8996" s="1">
        <v>45473</v>
      </c>
      <c r="H8996" s="1">
        <v>45475</v>
      </c>
      <c r="I8996" t="s">
        <v>15</v>
      </c>
      <c r="J8996" t="s">
        <v>27</v>
      </c>
      <c r="K8996" s="2">
        <v>488.18</v>
      </c>
      <c r="L8996" t="s">
        <v>48</v>
      </c>
      <c r="M8996">
        <f>YEAR(Table1[[#This Row],[order_date]])</f>
        <v>2024</v>
      </c>
      <c r="N8996">
        <f>MONTH(Table1[[#This Row],[order_date]])</f>
        <v>6</v>
      </c>
      <c r="O8996" s="3">
        <f>Table1[[#This Row],[sales]]-Table1[[#This Row],[profit]]</f>
        <v>1824.8300000000002</v>
      </c>
      <c r="P8996" s="3">
        <f>Table1[[#This Row],[sales]]*Table1[[#This Row],[quantity]]</f>
        <v>11565.050000000001</v>
      </c>
      <c r="Q8996" s="9">
        <f>Table1[[#This Row],[delivery_date]]-Table1[[#This Row],[order_date]]</f>
        <v>2</v>
      </c>
    </row>
    <row r="8997" spans="1:17" x14ac:dyDescent="0.35">
      <c r="A8997" t="s">
        <v>9028</v>
      </c>
      <c r="B8997" t="s">
        <v>19</v>
      </c>
      <c r="C8997" t="s">
        <v>36</v>
      </c>
      <c r="D8997" s="2">
        <v>3724.55</v>
      </c>
      <c r="E8997">
        <v>0.41</v>
      </c>
      <c r="F8997">
        <v>5</v>
      </c>
      <c r="G8997" s="1">
        <v>45518</v>
      </c>
      <c r="H8997" s="1">
        <v>45522</v>
      </c>
      <c r="I8997" t="s">
        <v>21</v>
      </c>
      <c r="J8997" t="s">
        <v>16</v>
      </c>
      <c r="K8997" s="2">
        <v>1011.78</v>
      </c>
      <c r="L8997" t="s">
        <v>23</v>
      </c>
      <c r="M8997">
        <f>YEAR(Table1[[#This Row],[order_date]])</f>
        <v>2024</v>
      </c>
      <c r="N8997">
        <f>MONTH(Table1[[#This Row],[order_date]])</f>
        <v>8</v>
      </c>
      <c r="O8997" s="3">
        <f>Table1[[#This Row],[sales]]-Table1[[#This Row],[profit]]</f>
        <v>2712.7700000000004</v>
      </c>
      <c r="P8997" s="3">
        <f>Table1[[#This Row],[sales]]*Table1[[#This Row],[quantity]]</f>
        <v>18622.75</v>
      </c>
      <c r="Q8997" s="9">
        <f>Table1[[#This Row],[delivery_date]]-Table1[[#This Row],[order_date]]</f>
        <v>4</v>
      </c>
    </row>
    <row r="8998" spans="1:17" x14ac:dyDescent="0.35">
      <c r="A8998" t="s">
        <v>9029</v>
      </c>
      <c r="B8998" t="s">
        <v>25</v>
      </c>
      <c r="C8998" t="s">
        <v>14</v>
      </c>
      <c r="D8998" s="2">
        <v>2997.37</v>
      </c>
      <c r="E8998">
        <v>0.19</v>
      </c>
      <c r="F8998">
        <v>7</v>
      </c>
      <c r="G8998" s="1">
        <v>45230</v>
      </c>
      <c r="H8998" s="1">
        <v>45231</v>
      </c>
      <c r="I8998" t="s">
        <v>15</v>
      </c>
      <c r="J8998" t="s">
        <v>16</v>
      </c>
      <c r="K8998" s="2">
        <v>752.7</v>
      </c>
      <c r="L8998" t="s">
        <v>17</v>
      </c>
      <c r="M8998">
        <f>YEAR(Table1[[#This Row],[order_date]])</f>
        <v>2023</v>
      </c>
      <c r="N8998">
        <f>MONTH(Table1[[#This Row],[order_date]])</f>
        <v>10</v>
      </c>
      <c r="O8998" s="3">
        <f>Table1[[#This Row],[sales]]-Table1[[#This Row],[profit]]</f>
        <v>2244.67</v>
      </c>
      <c r="P8998" s="3">
        <f>Table1[[#This Row],[sales]]*Table1[[#This Row],[quantity]]</f>
        <v>20981.59</v>
      </c>
      <c r="Q8998" s="9">
        <f>Table1[[#This Row],[delivery_date]]-Table1[[#This Row],[order_date]]</f>
        <v>1</v>
      </c>
    </row>
    <row r="8999" spans="1:17" x14ac:dyDescent="0.35">
      <c r="A8999" t="s">
        <v>9030</v>
      </c>
      <c r="B8999" t="s">
        <v>41</v>
      </c>
      <c r="C8999" t="s">
        <v>26</v>
      </c>
      <c r="D8999" s="2">
        <v>4809.8900000000003</v>
      </c>
      <c r="E8999">
        <v>0.12</v>
      </c>
      <c r="F8999">
        <v>9</v>
      </c>
      <c r="G8999" s="1">
        <v>45608</v>
      </c>
      <c r="H8999" s="1">
        <v>45610</v>
      </c>
      <c r="I8999" t="s">
        <v>31</v>
      </c>
      <c r="J8999" t="s">
        <v>22</v>
      </c>
      <c r="K8999" s="2">
        <v>545.6</v>
      </c>
      <c r="L8999" t="s">
        <v>23</v>
      </c>
      <c r="M8999">
        <f>YEAR(Table1[[#This Row],[order_date]])</f>
        <v>2024</v>
      </c>
      <c r="N8999">
        <f>MONTH(Table1[[#This Row],[order_date]])</f>
        <v>11</v>
      </c>
      <c r="O8999" s="3">
        <f>Table1[[#This Row],[sales]]-Table1[[#This Row],[profit]]</f>
        <v>4264.29</v>
      </c>
      <c r="P8999" s="3">
        <f>Table1[[#This Row],[sales]]*Table1[[#This Row],[quantity]]</f>
        <v>43289.01</v>
      </c>
      <c r="Q8999" s="9">
        <f>Table1[[#This Row],[delivery_date]]-Table1[[#This Row],[order_date]]</f>
        <v>2</v>
      </c>
    </row>
    <row r="9000" spans="1:17" x14ac:dyDescent="0.35">
      <c r="A9000" t="s">
        <v>9031</v>
      </c>
      <c r="B9000" t="s">
        <v>25</v>
      </c>
      <c r="C9000" t="s">
        <v>20</v>
      </c>
      <c r="D9000" s="2">
        <v>1730.55</v>
      </c>
      <c r="E9000">
        <v>0.28000000000000003</v>
      </c>
      <c r="F9000">
        <v>4</v>
      </c>
      <c r="G9000" s="1">
        <v>45382</v>
      </c>
      <c r="H9000" s="1">
        <v>45387</v>
      </c>
      <c r="I9000" t="s">
        <v>21</v>
      </c>
      <c r="J9000" t="s">
        <v>22</v>
      </c>
      <c r="K9000" s="2">
        <v>101.13</v>
      </c>
      <c r="L9000" t="s">
        <v>17</v>
      </c>
      <c r="M9000">
        <f>YEAR(Table1[[#This Row],[order_date]])</f>
        <v>2024</v>
      </c>
      <c r="N9000">
        <f>MONTH(Table1[[#This Row],[order_date]])</f>
        <v>3</v>
      </c>
      <c r="O9000" s="3">
        <f>Table1[[#This Row],[sales]]-Table1[[#This Row],[profit]]</f>
        <v>1629.42</v>
      </c>
      <c r="P9000" s="3">
        <f>Table1[[#This Row],[sales]]*Table1[[#This Row],[quantity]]</f>
        <v>6922.2</v>
      </c>
      <c r="Q9000" s="9">
        <f>Table1[[#This Row],[delivery_date]]-Table1[[#This Row],[order_date]]</f>
        <v>5</v>
      </c>
    </row>
    <row r="9001" spans="1:17" x14ac:dyDescent="0.35">
      <c r="A9001" t="s">
        <v>9032</v>
      </c>
      <c r="B9001" t="s">
        <v>19</v>
      </c>
      <c r="C9001" t="s">
        <v>26</v>
      </c>
      <c r="D9001" s="2">
        <v>2753.37</v>
      </c>
      <c r="E9001">
        <v>0.14000000000000001</v>
      </c>
      <c r="F9001">
        <v>9</v>
      </c>
      <c r="G9001" s="1">
        <v>45282</v>
      </c>
      <c r="H9001" s="1">
        <v>45287</v>
      </c>
      <c r="I9001" t="s">
        <v>21</v>
      </c>
      <c r="J9001" t="s">
        <v>27</v>
      </c>
      <c r="K9001" s="2">
        <v>341.71</v>
      </c>
      <c r="L9001" t="s">
        <v>17</v>
      </c>
      <c r="M9001">
        <f>YEAR(Table1[[#This Row],[order_date]])</f>
        <v>2023</v>
      </c>
      <c r="N9001">
        <f>MONTH(Table1[[#This Row],[order_date]])</f>
        <v>12</v>
      </c>
      <c r="O9001" s="3">
        <f>Table1[[#This Row],[sales]]-Table1[[#This Row],[profit]]</f>
        <v>2411.66</v>
      </c>
      <c r="P9001" s="3">
        <f>Table1[[#This Row],[sales]]*Table1[[#This Row],[quantity]]</f>
        <v>24780.329999999998</v>
      </c>
      <c r="Q9001" s="9">
        <f>Table1[[#This Row],[delivery_date]]-Table1[[#This Row],[order_date]]</f>
        <v>5</v>
      </c>
    </row>
    <row r="9002" spans="1:17" x14ac:dyDescent="0.35">
      <c r="A9002" t="s">
        <v>9033</v>
      </c>
      <c r="B9002" t="s">
        <v>25</v>
      </c>
      <c r="C9002" t="s">
        <v>26</v>
      </c>
      <c r="D9002" s="2">
        <v>4085.31</v>
      </c>
      <c r="E9002">
        <v>0.2</v>
      </c>
      <c r="F9002">
        <v>9</v>
      </c>
      <c r="G9002" s="1">
        <v>45277</v>
      </c>
      <c r="H9002" s="1">
        <v>45280</v>
      </c>
      <c r="I9002" t="s">
        <v>21</v>
      </c>
      <c r="J9002" t="s">
        <v>27</v>
      </c>
      <c r="K9002" s="2">
        <v>1124.4000000000001</v>
      </c>
      <c r="L9002" t="s">
        <v>17</v>
      </c>
      <c r="M9002">
        <f>YEAR(Table1[[#This Row],[order_date]])</f>
        <v>2023</v>
      </c>
      <c r="N9002">
        <f>MONTH(Table1[[#This Row],[order_date]])</f>
        <v>12</v>
      </c>
      <c r="O9002" s="3">
        <f>Table1[[#This Row],[sales]]-Table1[[#This Row],[profit]]</f>
        <v>2960.91</v>
      </c>
      <c r="P9002" s="3">
        <f>Table1[[#This Row],[sales]]*Table1[[#This Row],[quantity]]</f>
        <v>36767.79</v>
      </c>
      <c r="Q9002" s="9">
        <f>Table1[[#This Row],[delivery_date]]-Table1[[#This Row],[order_date]]</f>
        <v>3</v>
      </c>
    </row>
    <row r="9003" spans="1:17" x14ac:dyDescent="0.35">
      <c r="A9003" t="s">
        <v>9034</v>
      </c>
      <c r="B9003" t="s">
        <v>19</v>
      </c>
      <c r="C9003" t="s">
        <v>14</v>
      </c>
      <c r="D9003" s="2">
        <v>1927.84</v>
      </c>
      <c r="E9003">
        <v>0.35</v>
      </c>
      <c r="F9003">
        <v>8</v>
      </c>
      <c r="G9003" s="1">
        <v>45037</v>
      </c>
      <c r="H9003" s="1">
        <v>45043</v>
      </c>
      <c r="I9003" t="s">
        <v>21</v>
      </c>
      <c r="J9003" t="s">
        <v>22</v>
      </c>
      <c r="K9003" s="2">
        <v>308.83</v>
      </c>
      <c r="L9003" t="s">
        <v>28</v>
      </c>
      <c r="M9003">
        <f>YEAR(Table1[[#This Row],[order_date]])</f>
        <v>2023</v>
      </c>
      <c r="N9003">
        <f>MONTH(Table1[[#This Row],[order_date]])</f>
        <v>4</v>
      </c>
      <c r="O9003" s="3">
        <f>Table1[[#This Row],[sales]]-Table1[[#This Row],[profit]]</f>
        <v>1619.01</v>
      </c>
      <c r="P9003" s="3">
        <f>Table1[[#This Row],[sales]]*Table1[[#This Row],[quantity]]</f>
        <v>15422.72</v>
      </c>
      <c r="Q9003" s="9">
        <f>Table1[[#This Row],[delivery_date]]-Table1[[#This Row],[order_date]]</f>
        <v>6</v>
      </c>
    </row>
    <row r="9004" spans="1:17" x14ac:dyDescent="0.35">
      <c r="A9004" t="s">
        <v>9035</v>
      </c>
      <c r="B9004" t="s">
        <v>25</v>
      </c>
      <c r="C9004" t="s">
        <v>26</v>
      </c>
      <c r="D9004" s="2">
        <v>2379.9699999999998</v>
      </c>
      <c r="E9004">
        <v>0.5</v>
      </c>
      <c r="F9004">
        <v>1</v>
      </c>
      <c r="G9004" s="1">
        <v>45530</v>
      </c>
      <c r="H9004" s="1">
        <v>45531</v>
      </c>
      <c r="I9004" t="s">
        <v>15</v>
      </c>
      <c r="J9004" t="s">
        <v>27</v>
      </c>
      <c r="K9004" s="2">
        <v>564.95000000000005</v>
      </c>
      <c r="L9004" t="s">
        <v>34</v>
      </c>
      <c r="M9004">
        <f>YEAR(Table1[[#This Row],[order_date]])</f>
        <v>2024</v>
      </c>
      <c r="N9004">
        <f>MONTH(Table1[[#This Row],[order_date]])</f>
        <v>8</v>
      </c>
      <c r="O9004" s="3">
        <f>Table1[[#This Row],[sales]]-Table1[[#This Row],[profit]]</f>
        <v>1815.0199999999998</v>
      </c>
      <c r="P9004" s="3">
        <f>Table1[[#This Row],[sales]]*Table1[[#This Row],[quantity]]</f>
        <v>2379.9699999999998</v>
      </c>
      <c r="Q9004" s="9">
        <f>Table1[[#This Row],[delivery_date]]-Table1[[#This Row],[order_date]]</f>
        <v>1</v>
      </c>
    </row>
    <row r="9005" spans="1:17" x14ac:dyDescent="0.35">
      <c r="A9005" t="s">
        <v>9036</v>
      </c>
      <c r="B9005" t="s">
        <v>41</v>
      </c>
      <c r="C9005" t="s">
        <v>33</v>
      </c>
      <c r="D9005" s="2">
        <v>3456.38</v>
      </c>
      <c r="E9005">
        <v>0.32</v>
      </c>
      <c r="F9005">
        <v>9</v>
      </c>
      <c r="G9005" s="1">
        <v>45217</v>
      </c>
      <c r="H9005" s="1">
        <v>45222</v>
      </c>
      <c r="I9005" t="s">
        <v>21</v>
      </c>
      <c r="J9005" t="s">
        <v>16</v>
      </c>
      <c r="K9005" s="2">
        <v>842.2</v>
      </c>
      <c r="L9005" t="s">
        <v>48</v>
      </c>
      <c r="M9005">
        <f>YEAR(Table1[[#This Row],[order_date]])</f>
        <v>2023</v>
      </c>
      <c r="N9005">
        <f>MONTH(Table1[[#This Row],[order_date]])</f>
        <v>10</v>
      </c>
      <c r="O9005" s="3">
        <f>Table1[[#This Row],[sales]]-Table1[[#This Row],[profit]]</f>
        <v>2614.1800000000003</v>
      </c>
      <c r="P9005" s="3">
        <f>Table1[[#This Row],[sales]]*Table1[[#This Row],[quantity]]</f>
        <v>31107.420000000002</v>
      </c>
      <c r="Q9005" s="9">
        <f>Table1[[#This Row],[delivery_date]]-Table1[[#This Row],[order_date]]</f>
        <v>5</v>
      </c>
    </row>
    <row r="9006" spans="1:17" x14ac:dyDescent="0.35">
      <c r="A9006" t="s">
        <v>9037</v>
      </c>
      <c r="B9006" t="s">
        <v>25</v>
      </c>
      <c r="C9006" t="s">
        <v>36</v>
      </c>
      <c r="D9006" s="2">
        <v>4317.6499999999996</v>
      </c>
      <c r="E9006">
        <v>0.14000000000000001</v>
      </c>
      <c r="F9006">
        <v>3</v>
      </c>
      <c r="G9006" s="1">
        <v>45199</v>
      </c>
      <c r="H9006" s="1">
        <v>45202</v>
      </c>
      <c r="I9006" t="s">
        <v>21</v>
      </c>
      <c r="J9006" t="s">
        <v>16</v>
      </c>
      <c r="K9006" s="2">
        <v>882.86</v>
      </c>
      <c r="L9006" t="s">
        <v>48</v>
      </c>
      <c r="M9006">
        <f>YEAR(Table1[[#This Row],[order_date]])</f>
        <v>2023</v>
      </c>
      <c r="N9006">
        <f>MONTH(Table1[[#This Row],[order_date]])</f>
        <v>9</v>
      </c>
      <c r="O9006" s="3">
        <f>Table1[[#This Row],[sales]]-Table1[[#This Row],[profit]]</f>
        <v>3434.7899999999995</v>
      </c>
      <c r="P9006" s="3">
        <f>Table1[[#This Row],[sales]]*Table1[[#This Row],[quantity]]</f>
        <v>12952.949999999999</v>
      </c>
      <c r="Q9006" s="9">
        <f>Table1[[#This Row],[delivery_date]]-Table1[[#This Row],[order_date]]</f>
        <v>3</v>
      </c>
    </row>
    <row r="9007" spans="1:17" x14ac:dyDescent="0.35">
      <c r="A9007" t="s">
        <v>9038</v>
      </c>
      <c r="B9007" t="s">
        <v>41</v>
      </c>
      <c r="C9007" t="s">
        <v>36</v>
      </c>
      <c r="D9007" s="2">
        <v>2136.84</v>
      </c>
      <c r="E9007">
        <v>0.05</v>
      </c>
      <c r="F9007">
        <v>8</v>
      </c>
      <c r="G9007" s="1">
        <v>45613</v>
      </c>
      <c r="H9007" s="1">
        <v>45617</v>
      </c>
      <c r="I9007" t="s">
        <v>31</v>
      </c>
      <c r="J9007" t="s">
        <v>27</v>
      </c>
      <c r="K9007" s="2">
        <v>206.96</v>
      </c>
      <c r="L9007" t="s">
        <v>28</v>
      </c>
      <c r="M9007">
        <f>YEAR(Table1[[#This Row],[order_date]])</f>
        <v>2024</v>
      </c>
      <c r="N9007">
        <f>MONTH(Table1[[#This Row],[order_date]])</f>
        <v>11</v>
      </c>
      <c r="O9007" s="3">
        <f>Table1[[#This Row],[sales]]-Table1[[#This Row],[profit]]</f>
        <v>1929.88</v>
      </c>
      <c r="P9007" s="3">
        <f>Table1[[#This Row],[sales]]*Table1[[#This Row],[quantity]]</f>
        <v>17094.72</v>
      </c>
      <c r="Q9007" s="9">
        <f>Table1[[#This Row],[delivery_date]]-Table1[[#This Row],[order_date]]</f>
        <v>4</v>
      </c>
    </row>
    <row r="9008" spans="1:17" x14ac:dyDescent="0.35">
      <c r="A9008" t="s">
        <v>9039</v>
      </c>
      <c r="B9008" t="s">
        <v>41</v>
      </c>
      <c r="C9008" t="s">
        <v>14</v>
      </c>
      <c r="D9008" s="2">
        <v>2706.56</v>
      </c>
      <c r="E9008">
        <v>0.18</v>
      </c>
      <c r="F9008">
        <v>5</v>
      </c>
      <c r="G9008" s="1">
        <v>45212</v>
      </c>
      <c r="H9008" s="1">
        <v>45216</v>
      </c>
      <c r="I9008" t="s">
        <v>21</v>
      </c>
      <c r="J9008" t="s">
        <v>16</v>
      </c>
      <c r="K9008" s="2">
        <v>486.17</v>
      </c>
      <c r="L9008" t="s">
        <v>23</v>
      </c>
      <c r="M9008">
        <f>YEAR(Table1[[#This Row],[order_date]])</f>
        <v>2023</v>
      </c>
      <c r="N9008">
        <f>MONTH(Table1[[#This Row],[order_date]])</f>
        <v>10</v>
      </c>
      <c r="O9008" s="3">
        <f>Table1[[#This Row],[sales]]-Table1[[#This Row],[profit]]</f>
        <v>2220.39</v>
      </c>
      <c r="P9008" s="3">
        <f>Table1[[#This Row],[sales]]*Table1[[#This Row],[quantity]]</f>
        <v>13532.8</v>
      </c>
      <c r="Q9008" s="9">
        <f>Table1[[#This Row],[delivery_date]]-Table1[[#This Row],[order_date]]</f>
        <v>4</v>
      </c>
    </row>
    <row r="9009" spans="1:17" x14ac:dyDescent="0.35">
      <c r="A9009" t="s">
        <v>9040</v>
      </c>
      <c r="B9009" t="s">
        <v>25</v>
      </c>
      <c r="C9009" t="s">
        <v>36</v>
      </c>
      <c r="D9009" s="2">
        <v>4878.1000000000004</v>
      </c>
      <c r="E9009">
        <v>0.01</v>
      </c>
      <c r="F9009">
        <v>6</v>
      </c>
      <c r="G9009" s="1">
        <v>44935</v>
      </c>
      <c r="H9009" s="1">
        <v>44936</v>
      </c>
      <c r="I9009" t="s">
        <v>15</v>
      </c>
      <c r="J9009" t="s">
        <v>22</v>
      </c>
      <c r="K9009" s="2">
        <v>819.2</v>
      </c>
      <c r="L9009" t="s">
        <v>23</v>
      </c>
      <c r="M9009">
        <f>YEAR(Table1[[#This Row],[order_date]])</f>
        <v>2023</v>
      </c>
      <c r="N9009">
        <f>MONTH(Table1[[#This Row],[order_date]])</f>
        <v>1</v>
      </c>
      <c r="O9009" s="3">
        <f>Table1[[#This Row],[sales]]-Table1[[#This Row],[profit]]</f>
        <v>4058.9000000000005</v>
      </c>
      <c r="P9009" s="3">
        <f>Table1[[#This Row],[sales]]*Table1[[#This Row],[quantity]]</f>
        <v>29268.600000000002</v>
      </c>
      <c r="Q9009" s="9">
        <f>Table1[[#This Row],[delivery_date]]-Table1[[#This Row],[order_date]]</f>
        <v>1</v>
      </c>
    </row>
    <row r="9010" spans="1:17" x14ac:dyDescent="0.35">
      <c r="A9010" t="s">
        <v>9041</v>
      </c>
      <c r="B9010" t="s">
        <v>41</v>
      </c>
      <c r="C9010" t="s">
        <v>33</v>
      </c>
      <c r="D9010" s="2">
        <v>308.10000000000002</v>
      </c>
      <c r="E9010">
        <v>0.23</v>
      </c>
      <c r="F9010">
        <v>3</v>
      </c>
      <c r="G9010" s="1">
        <v>44971</v>
      </c>
      <c r="H9010" s="1">
        <v>44975</v>
      </c>
      <c r="I9010" t="s">
        <v>15</v>
      </c>
      <c r="J9010" t="s">
        <v>16</v>
      </c>
      <c r="K9010" s="2">
        <v>64.7</v>
      </c>
      <c r="L9010" t="s">
        <v>23</v>
      </c>
      <c r="M9010">
        <f>YEAR(Table1[[#This Row],[order_date]])</f>
        <v>2023</v>
      </c>
      <c r="N9010">
        <f>MONTH(Table1[[#This Row],[order_date]])</f>
        <v>2</v>
      </c>
      <c r="O9010" s="3">
        <f>Table1[[#This Row],[sales]]-Table1[[#This Row],[profit]]</f>
        <v>243.40000000000003</v>
      </c>
      <c r="P9010" s="3">
        <f>Table1[[#This Row],[sales]]*Table1[[#This Row],[quantity]]</f>
        <v>924.30000000000007</v>
      </c>
      <c r="Q9010" s="9">
        <f>Table1[[#This Row],[delivery_date]]-Table1[[#This Row],[order_date]]</f>
        <v>4</v>
      </c>
    </row>
    <row r="9011" spans="1:17" x14ac:dyDescent="0.35">
      <c r="A9011" t="s">
        <v>9042</v>
      </c>
      <c r="B9011" t="s">
        <v>13</v>
      </c>
      <c r="C9011" t="s">
        <v>14</v>
      </c>
      <c r="D9011" s="2">
        <v>2296.3200000000002</v>
      </c>
      <c r="E9011">
        <v>0.33</v>
      </c>
      <c r="F9011">
        <v>7</v>
      </c>
      <c r="G9011" s="1">
        <v>44991</v>
      </c>
      <c r="H9011" s="1">
        <v>44996</v>
      </c>
      <c r="I9011" t="s">
        <v>21</v>
      </c>
      <c r="J9011" t="s">
        <v>22</v>
      </c>
      <c r="K9011" s="2">
        <v>595.44000000000005</v>
      </c>
      <c r="L9011" t="s">
        <v>48</v>
      </c>
      <c r="M9011">
        <f>YEAR(Table1[[#This Row],[order_date]])</f>
        <v>2023</v>
      </c>
      <c r="N9011">
        <f>MONTH(Table1[[#This Row],[order_date]])</f>
        <v>3</v>
      </c>
      <c r="O9011" s="3">
        <f>Table1[[#This Row],[sales]]-Table1[[#This Row],[profit]]</f>
        <v>1700.88</v>
      </c>
      <c r="P9011" s="3">
        <f>Table1[[#This Row],[sales]]*Table1[[#This Row],[quantity]]</f>
        <v>16074.240000000002</v>
      </c>
      <c r="Q9011" s="9">
        <f>Table1[[#This Row],[delivery_date]]-Table1[[#This Row],[order_date]]</f>
        <v>5</v>
      </c>
    </row>
    <row r="9012" spans="1:17" x14ac:dyDescent="0.35">
      <c r="A9012" t="s">
        <v>9043</v>
      </c>
      <c r="B9012" t="s">
        <v>25</v>
      </c>
      <c r="C9012" t="s">
        <v>20</v>
      </c>
      <c r="D9012" s="2">
        <v>3216.31</v>
      </c>
      <c r="E9012">
        <v>0.26</v>
      </c>
      <c r="F9012">
        <v>2</v>
      </c>
      <c r="G9012" s="1">
        <v>45066</v>
      </c>
      <c r="H9012" s="1">
        <v>45070</v>
      </c>
      <c r="I9012" t="s">
        <v>15</v>
      </c>
      <c r="J9012" t="s">
        <v>22</v>
      </c>
      <c r="K9012" s="2">
        <v>187.1</v>
      </c>
      <c r="L9012" t="s">
        <v>34</v>
      </c>
      <c r="M9012">
        <f>YEAR(Table1[[#This Row],[order_date]])</f>
        <v>2023</v>
      </c>
      <c r="N9012">
        <f>MONTH(Table1[[#This Row],[order_date]])</f>
        <v>5</v>
      </c>
      <c r="O9012" s="3">
        <f>Table1[[#This Row],[sales]]-Table1[[#This Row],[profit]]</f>
        <v>3029.21</v>
      </c>
      <c r="P9012" s="3">
        <f>Table1[[#This Row],[sales]]*Table1[[#This Row],[quantity]]</f>
        <v>6432.62</v>
      </c>
      <c r="Q9012" s="9">
        <f>Table1[[#This Row],[delivery_date]]-Table1[[#This Row],[order_date]]</f>
        <v>4</v>
      </c>
    </row>
    <row r="9013" spans="1:17" x14ac:dyDescent="0.35">
      <c r="A9013" t="s">
        <v>9044</v>
      </c>
      <c r="B9013" t="s">
        <v>25</v>
      </c>
      <c r="C9013" t="s">
        <v>36</v>
      </c>
      <c r="D9013" s="2">
        <v>141.29</v>
      </c>
      <c r="E9013">
        <v>0.43</v>
      </c>
      <c r="F9013">
        <v>3</v>
      </c>
      <c r="G9013" s="1">
        <v>45263</v>
      </c>
      <c r="H9013" s="1">
        <v>45268</v>
      </c>
      <c r="I9013" t="s">
        <v>21</v>
      </c>
      <c r="J9013" t="s">
        <v>27</v>
      </c>
      <c r="K9013" s="2">
        <v>18.579999999999998</v>
      </c>
      <c r="L9013" t="s">
        <v>17</v>
      </c>
      <c r="M9013">
        <f>YEAR(Table1[[#This Row],[order_date]])</f>
        <v>2023</v>
      </c>
      <c r="N9013">
        <f>MONTH(Table1[[#This Row],[order_date]])</f>
        <v>12</v>
      </c>
      <c r="O9013" s="3">
        <f>Table1[[#This Row],[sales]]-Table1[[#This Row],[profit]]</f>
        <v>122.71</v>
      </c>
      <c r="P9013" s="3">
        <f>Table1[[#This Row],[sales]]*Table1[[#This Row],[quantity]]</f>
        <v>423.87</v>
      </c>
      <c r="Q9013" s="9">
        <f>Table1[[#This Row],[delivery_date]]-Table1[[#This Row],[order_date]]</f>
        <v>5</v>
      </c>
    </row>
    <row r="9014" spans="1:17" x14ac:dyDescent="0.35">
      <c r="A9014" t="s">
        <v>9045</v>
      </c>
      <c r="B9014" t="s">
        <v>41</v>
      </c>
      <c r="C9014" t="s">
        <v>26</v>
      </c>
      <c r="D9014" s="2">
        <v>3024.25</v>
      </c>
      <c r="E9014">
        <v>0.25</v>
      </c>
      <c r="F9014">
        <v>2</v>
      </c>
      <c r="G9014" s="1">
        <v>45612</v>
      </c>
      <c r="H9014" s="1">
        <v>45615</v>
      </c>
      <c r="I9014" t="s">
        <v>15</v>
      </c>
      <c r="J9014" t="s">
        <v>22</v>
      </c>
      <c r="K9014" s="2">
        <v>719.59</v>
      </c>
      <c r="L9014" t="s">
        <v>23</v>
      </c>
      <c r="M9014">
        <f>YEAR(Table1[[#This Row],[order_date]])</f>
        <v>2024</v>
      </c>
      <c r="N9014">
        <f>MONTH(Table1[[#This Row],[order_date]])</f>
        <v>11</v>
      </c>
      <c r="O9014" s="3">
        <f>Table1[[#This Row],[sales]]-Table1[[#This Row],[profit]]</f>
        <v>2304.66</v>
      </c>
      <c r="P9014" s="3">
        <f>Table1[[#This Row],[sales]]*Table1[[#This Row],[quantity]]</f>
        <v>6048.5</v>
      </c>
      <c r="Q9014" s="9">
        <f>Table1[[#This Row],[delivery_date]]-Table1[[#This Row],[order_date]]</f>
        <v>3</v>
      </c>
    </row>
    <row r="9015" spans="1:17" x14ac:dyDescent="0.35">
      <c r="A9015" t="s">
        <v>9046</v>
      </c>
      <c r="B9015" t="s">
        <v>41</v>
      </c>
      <c r="C9015" t="s">
        <v>33</v>
      </c>
      <c r="D9015" s="2">
        <v>375.38</v>
      </c>
      <c r="E9015">
        <v>0.23</v>
      </c>
      <c r="F9015">
        <v>9</v>
      </c>
      <c r="G9015" s="1">
        <v>45599</v>
      </c>
      <c r="H9015" s="1">
        <v>45606</v>
      </c>
      <c r="I9015" t="s">
        <v>31</v>
      </c>
      <c r="J9015" t="s">
        <v>16</v>
      </c>
      <c r="K9015" s="2">
        <v>96</v>
      </c>
      <c r="L9015" t="s">
        <v>28</v>
      </c>
      <c r="M9015">
        <f>YEAR(Table1[[#This Row],[order_date]])</f>
        <v>2024</v>
      </c>
      <c r="N9015">
        <f>MONTH(Table1[[#This Row],[order_date]])</f>
        <v>11</v>
      </c>
      <c r="O9015" s="3">
        <f>Table1[[#This Row],[sales]]-Table1[[#This Row],[profit]]</f>
        <v>279.38</v>
      </c>
      <c r="P9015" s="3">
        <f>Table1[[#This Row],[sales]]*Table1[[#This Row],[quantity]]</f>
        <v>3378.42</v>
      </c>
      <c r="Q9015" s="9">
        <f>Table1[[#This Row],[delivery_date]]-Table1[[#This Row],[order_date]]</f>
        <v>7</v>
      </c>
    </row>
    <row r="9016" spans="1:17" x14ac:dyDescent="0.35">
      <c r="A9016" t="s">
        <v>9047</v>
      </c>
      <c r="B9016" t="s">
        <v>25</v>
      </c>
      <c r="C9016" t="s">
        <v>33</v>
      </c>
      <c r="D9016" s="2">
        <v>4302.04</v>
      </c>
      <c r="E9016">
        <v>0.15</v>
      </c>
      <c r="F9016">
        <v>3</v>
      </c>
      <c r="G9016" s="1">
        <v>45566</v>
      </c>
      <c r="H9016" s="1">
        <v>45573</v>
      </c>
      <c r="I9016" t="s">
        <v>31</v>
      </c>
      <c r="J9016" t="s">
        <v>22</v>
      </c>
      <c r="K9016" s="2">
        <v>409.05</v>
      </c>
      <c r="L9016" t="s">
        <v>17</v>
      </c>
      <c r="M9016">
        <f>YEAR(Table1[[#This Row],[order_date]])</f>
        <v>2024</v>
      </c>
      <c r="N9016">
        <f>MONTH(Table1[[#This Row],[order_date]])</f>
        <v>10</v>
      </c>
      <c r="O9016" s="3">
        <f>Table1[[#This Row],[sales]]-Table1[[#This Row],[profit]]</f>
        <v>3892.99</v>
      </c>
      <c r="P9016" s="3">
        <f>Table1[[#This Row],[sales]]*Table1[[#This Row],[quantity]]</f>
        <v>12906.119999999999</v>
      </c>
      <c r="Q9016" s="9">
        <f>Table1[[#This Row],[delivery_date]]-Table1[[#This Row],[order_date]]</f>
        <v>7</v>
      </c>
    </row>
    <row r="9017" spans="1:17" x14ac:dyDescent="0.35">
      <c r="A9017" t="s">
        <v>9048</v>
      </c>
      <c r="B9017" t="s">
        <v>13</v>
      </c>
      <c r="C9017" t="s">
        <v>36</v>
      </c>
      <c r="D9017" s="2">
        <v>4054.72</v>
      </c>
      <c r="E9017">
        <v>0.42</v>
      </c>
      <c r="F9017">
        <v>8</v>
      </c>
      <c r="G9017" s="1">
        <v>45204</v>
      </c>
      <c r="H9017" s="1">
        <v>45209</v>
      </c>
      <c r="I9017" t="s">
        <v>21</v>
      </c>
      <c r="J9017" t="s">
        <v>22</v>
      </c>
      <c r="K9017" s="2">
        <v>562.72</v>
      </c>
      <c r="L9017" t="s">
        <v>39</v>
      </c>
      <c r="M9017">
        <f>YEAR(Table1[[#This Row],[order_date]])</f>
        <v>2023</v>
      </c>
      <c r="N9017">
        <f>MONTH(Table1[[#This Row],[order_date]])</f>
        <v>10</v>
      </c>
      <c r="O9017" s="3">
        <f>Table1[[#This Row],[sales]]-Table1[[#This Row],[profit]]</f>
        <v>3492</v>
      </c>
      <c r="P9017" s="3">
        <f>Table1[[#This Row],[sales]]*Table1[[#This Row],[quantity]]</f>
        <v>32437.759999999998</v>
      </c>
      <c r="Q9017" s="9">
        <f>Table1[[#This Row],[delivery_date]]-Table1[[#This Row],[order_date]]</f>
        <v>5</v>
      </c>
    </row>
    <row r="9018" spans="1:17" x14ac:dyDescent="0.35">
      <c r="A9018" t="s">
        <v>9049</v>
      </c>
      <c r="B9018" t="s">
        <v>41</v>
      </c>
      <c r="C9018" t="s">
        <v>20</v>
      </c>
      <c r="D9018" s="2">
        <v>258.05</v>
      </c>
      <c r="E9018">
        <v>0.45</v>
      </c>
      <c r="F9018">
        <v>6</v>
      </c>
      <c r="G9018" s="1">
        <v>44936</v>
      </c>
      <c r="H9018" s="1">
        <v>44941</v>
      </c>
      <c r="I9018" t="s">
        <v>31</v>
      </c>
      <c r="J9018" t="s">
        <v>16</v>
      </c>
      <c r="K9018" s="2">
        <v>45.21</v>
      </c>
      <c r="L9018" t="s">
        <v>34</v>
      </c>
      <c r="M9018">
        <f>YEAR(Table1[[#This Row],[order_date]])</f>
        <v>2023</v>
      </c>
      <c r="N9018">
        <f>MONTH(Table1[[#This Row],[order_date]])</f>
        <v>1</v>
      </c>
      <c r="O9018" s="3">
        <f>Table1[[#This Row],[sales]]-Table1[[#This Row],[profit]]</f>
        <v>212.84</v>
      </c>
      <c r="P9018" s="3">
        <f>Table1[[#This Row],[sales]]*Table1[[#This Row],[quantity]]</f>
        <v>1548.3000000000002</v>
      </c>
      <c r="Q9018" s="9">
        <f>Table1[[#This Row],[delivery_date]]-Table1[[#This Row],[order_date]]</f>
        <v>5</v>
      </c>
    </row>
    <row r="9019" spans="1:17" x14ac:dyDescent="0.35">
      <c r="A9019" t="s">
        <v>9050</v>
      </c>
      <c r="B9019" t="s">
        <v>41</v>
      </c>
      <c r="C9019" t="s">
        <v>26</v>
      </c>
      <c r="D9019" s="2">
        <v>339.14</v>
      </c>
      <c r="E9019">
        <v>0.49</v>
      </c>
      <c r="F9019">
        <v>1</v>
      </c>
      <c r="G9019" s="1">
        <v>45272</v>
      </c>
      <c r="H9019" s="1">
        <v>45273</v>
      </c>
      <c r="I9019" t="s">
        <v>15</v>
      </c>
      <c r="J9019" t="s">
        <v>22</v>
      </c>
      <c r="K9019" s="2">
        <v>66.22</v>
      </c>
      <c r="L9019" t="s">
        <v>17</v>
      </c>
      <c r="M9019">
        <f>YEAR(Table1[[#This Row],[order_date]])</f>
        <v>2023</v>
      </c>
      <c r="N9019">
        <f>MONTH(Table1[[#This Row],[order_date]])</f>
        <v>12</v>
      </c>
      <c r="O9019" s="3">
        <f>Table1[[#This Row],[sales]]-Table1[[#This Row],[profit]]</f>
        <v>272.91999999999996</v>
      </c>
      <c r="P9019" s="3">
        <f>Table1[[#This Row],[sales]]*Table1[[#This Row],[quantity]]</f>
        <v>339.14</v>
      </c>
      <c r="Q9019" s="9">
        <f>Table1[[#This Row],[delivery_date]]-Table1[[#This Row],[order_date]]</f>
        <v>1</v>
      </c>
    </row>
    <row r="9020" spans="1:17" x14ac:dyDescent="0.35">
      <c r="A9020" t="s">
        <v>9051</v>
      </c>
      <c r="B9020" t="s">
        <v>19</v>
      </c>
      <c r="C9020" t="s">
        <v>20</v>
      </c>
      <c r="D9020" s="2">
        <v>3792.71</v>
      </c>
      <c r="E9020">
        <v>0.49</v>
      </c>
      <c r="F9020">
        <v>6</v>
      </c>
      <c r="G9020" s="1">
        <v>45324</v>
      </c>
      <c r="H9020" s="1">
        <v>45331</v>
      </c>
      <c r="I9020" t="s">
        <v>15</v>
      </c>
      <c r="J9020" t="s">
        <v>22</v>
      </c>
      <c r="K9020" s="2">
        <v>564.58000000000004</v>
      </c>
      <c r="L9020" t="s">
        <v>28</v>
      </c>
      <c r="M9020">
        <f>YEAR(Table1[[#This Row],[order_date]])</f>
        <v>2024</v>
      </c>
      <c r="N9020">
        <f>MONTH(Table1[[#This Row],[order_date]])</f>
        <v>2</v>
      </c>
      <c r="O9020" s="3">
        <f>Table1[[#This Row],[sales]]-Table1[[#This Row],[profit]]</f>
        <v>3228.13</v>
      </c>
      <c r="P9020" s="3">
        <f>Table1[[#This Row],[sales]]*Table1[[#This Row],[quantity]]</f>
        <v>22756.260000000002</v>
      </c>
      <c r="Q9020" s="9">
        <f>Table1[[#This Row],[delivery_date]]-Table1[[#This Row],[order_date]]</f>
        <v>7</v>
      </c>
    </row>
    <row r="9021" spans="1:17" x14ac:dyDescent="0.35">
      <c r="A9021" t="s">
        <v>9052</v>
      </c>
      <c r="B9021" t="s">
        <v>13</v>
      </c>
      <c r="C9021" t="s">
        <v>20</v>
      </c>
      <c r="D9021" s="2">
        <v>1910.77</v>
      </c>
      <c r="E9021">
        <v>0.49</v>
      </c>
      <c r="F9021">
        <v>8</v>
      </c>
      <c r="G9021" s="1">
        <v>45143</v>
      </c>
      <c r="H9021" s="1">
        <v>45147</v>
      </c>
      <c r="I9021" t="s">
        <v>21</v>
      </c>
      <c r="J9021" t="s">
        <v>16</v>
      </c>
      <c r="K9021" s="2">
        <v>436.06</v>
      </c>
      <c r="L9021" t="s">
        <v>34</v>
      </c>
      <c r="M9021">
        <f>YEAR(Table1[[#This Row],[order_date]])</f>
        <v>2023</v>
      </c>
      <c r="N9021">
        <f>MONTH(Table1[[#This Row],[order_date]])</f>
        <v>8</v>
      </c>
      <c r="O9021" s="3">
        <f>Table1[[#This Row],[sales]]-Table1[[#This Row],[profit]]</f>
        <v>1474.71</v>
      </c>
      <c r="P9021" s="3">
        <f>Table1[[#This Row],[sales]]*Table1[[#This Row],[quantity]]</f>
        <v>15286.16</v>
      </c>
      <c r="Q9021" s="9">
        <f>Table1[[#This Row],[delivery_date]]-Table1[[#This Row],[order_date]]</f>
        <v>4</v>
      </c>
    </row>
    <row r="9022" spans="1:17" x14ac:dyDescent="0.35">
      <c r="A9022" t="s">
        <v>9053</v>
      </c>
      <c r="B9022" t="s">
        <v>13</v>
      </c>
      <c r="C9022" t="s">
        <v>36</v>
      </c>
      <c r="D9022" s="2">
        <v>2917.63</v>
      </c>
      <c r="E9022">
        <v>0.36</v>
      </c>
      <c r="F9022">
        <v>3</v>
      </c>
      <c r="G9022" s="1">
        <v>45421</v>
      </c>
      <c r="H9022" s="1">
        <v>45426</v>
      </c>
      <c r="I9022" t="s">
        <v>21</v>
      </c>
      <c r="J9022" t="s">
        <v>27</v>
      </c>
      <c r="K9022" s="2">
        <v>476.9</v>
      </c>
      <c r="L9022" t="s">
        <v>34</v>
      </c>
      <c r="M9022">
        <f>YEAR(Table1[[#This Row],[order_date]])</f>
        <v>2024</v>
      </c>
      <c r="N9022">
        <f>MONTH(Table1[[#This Row],[order_date]])</f>
        <v>5</v>
      </c>
      <c r="O9022" s="3">
        <f>Table1[[#This Row],[sales]]-Table1[[#This Row],[profit]]</f>
        <v>2440.73</v>
      </c>
      <c r="P9022" s="3">
        <f>Table1[[#This Row],[sales]]*Table1[[#This Row],[quantity]]</f>
        <v>8752.89</v>
      </c>
      <c r="Q9022" s="9">
        <f>Table1[[#This Row],[delivery_date]]-Table1[[#This Row],[order_date]]</f>
        <v>5</v>
      </c>
    </row>
    <row r="9023" spans="1:17" x14ac:dyDescent="0.35">
      <c r="A9023" t="s">
        <v>9054</v>
      </c>
      <c r="B9023" t="s">
        <v>25</v>
      </c>
      <c r="C9023" t="s">
        <v>26</v>
      </c>
      <c r="D9023" s="2">
        <v>1424.61</v>
      </c>
      <c r="E9023">
        <v>0.28000000000000003</v>
      </c>
      <c r="F9023">
        <v>7</v>
      </c>
      <c r="G9023" s="1">
        <v>45577</v>
      </c>
      <c r="H9023" s="1">
        <v>45578</v>
      </c>
      <c r="I9023" t="s">
        <v>31</v>
      </c>
      <c r="J9023" t="s">
        <v>27</v>
      </c>
      <c r="K9023" s="2">
        <v>189.45</v>
      </c>
      <c r="L9023" t="s">
        <v>17</v>
      </c>
      <c r="M9023">
        <f>YEAR(Table1[[#This Row],[order_date]])</f>
        <v>2024</v>
      </c>
      <c r="N9023">
        <f>MONTH(Table1[[#This Row],[order_date]])</f>
        <v>10</v>
      </c>
      <c r="O9023" s="3">
        <f>Table1[[#This Row],[sales]]-Table1[[#This Row],[profit]]</f>
        <v>1235.1599999999999</v>
      </c>
      <c r="P9023" s="3">
        <f>Table1[[#This Row],[sales]]*Table1[[#This Row],[quantity]]</f>
        <v>9972.2699999999986</v>
      </c>
      <c r="Q9023" s="9">
        <f>Table1[[#This Row],[delivery_date]]-Table1[[#This Row],[order_date]]</f>
        <v>1</v>
      </c>
    </row>
    <row r="9024" spans="1:17" x14ac:dyDescent="0.35">
      <c r="A9024" t="s">
        <v>9055</v>
      </c>
      <c r="B9024" t="s">
        <v>13</v>
      </c>
      <c r="C9024" t="s">
        <v>36</v>
      </c>
      <c r="D9024" s="2">
        <v>947.55</v>
      </c>
      <c r="E9024">
        <v>0.09</v>
      </c>
      <c r="F9024">
        <v>6</v>
      </c>
      <c r="G9024" s="1">
        <v>45329</v>
      </c>
      <c r="H9024" s="1">
        <v>45330</v>
      </c>
      <c r="I9024" t="s">
        <v>15</v>
      </c>
      <c r="J9024" t="s">
        <v>16</v>
      </c>
      <c r="K9024" s="2">
        <v>147.96</v>
      </c>
      <c r="L9024" t="s">
        <v>39</v>
      </c>
      <c r="M9024">
        <f>YEAR(Table1[[#This Row],[order_date]])</f>
        <v>2024</v>
      </c>
      <c r="N9024">
        <f>MONTH(Table1[[#This Row],[order_date]])</f>
        <v>2</v>
      </c>
      <c r="O9024" s="3">
        <f>Table1[[#This Row],[sales]]-Table1[[#This Row],[profit]]</f>
        <v>799.58999999999992</v>
      </c>
      <c r="P9024" s="3">
        <f>Table1[[#This Row],[sales]]*Table1[[#This Row],[quantity]]</f>
        <v>5685.2999999999993</v>
      </c>
      <c r="Q9024" s="9">
        <f>Table1[[#This Row],[delivery_date]]-Table1[[#This Row],[order_date]]</f>
        <v>1</v>
      </c>
    </row>
    <row r="9025" spans="1:17" x14ac:dyDescent="0.35">
      <c r="A9025" t="s">
        <v>9056</v>
      </c>
      <c r="B9025" t="s">
        <v>25</v>
      </c>
      <c r="C9025" t="s">
        <v>36</v>
      </c>
      <c r="D9025" s="2">
        <v>1550.78</v>
      </c>
      <c r="E9025">
        <v>0.38</v>
      </c>
      <c r="F9025">
        <v>1</v>
      </c>
      <c r="G9025" s="1">
        <v>45161</v>
      </c>
      <c r="H9025" s="1">
        <v>45162</v>
      </c>
      <c r="I9025" t="s">
        <v>15</v>
      </c>
      <c r="J9025" t="s">
        <v>16</v>
      </c>
      <c r="K9025" s="2">
        <v>143.19999999999999</v>
      </c>
      <c r="L9025" t="s">
        <v>34</v>
      </c>
      <c r="M9025">
        <f>YEAR(Table1[[#This Row],[order_date]])</f>
        <v>2023</v>
      </c>
      <c r="N9025">
        <f>MONTH(Table1[[#This Row],[order_date]])</f>
        <v>8</v>
      </c>
      <c r="O9025" s="3">
        <f>Table1[[#This Row],[sales]]-Table1[[#This Row],[profit]]</f>
        <v>1407.58</v>
      </c>
      <c r="P9025" s="3">
        <f>Table1[[#This Row],[sales]]*Table1[[#This Row],[quantity]]</f>
        <v>1550.78</v>
      </c>
      <c r="Q9025" s="9">
        <f>Table1[[#This Row],[delivery_date]]-Table1[[#This Row],[order_date]]</f>
        <v>1</v>
      </c>
    </row>
    <row r="9026" spans="1:17" x14ac:dyDescent="0.35">
      <c r="A9026" t="s">
        <v>9057</v>
      </c>
      <c r="B9026" t="s">
        <v>19</v>
      </c>
      <c r="C9026" t="s">
        <v>33</v>
      </c>
      <c r="D9026" s="2">
        <v>1308.9000000000001</v>
      </c>
      <c r="E9026">
        <v>0.37</v>
      </c>
      <c r="F9026">
        <v>2</v>
      </c>
      <c r="G9026" s="1">
        <v>45233</v>
      </c>
      <c r="H9026" s="1">
        <v>45235</v>
      </c>
      <c r="I9026" t="s">
        <v>15</v>
      </c>
      <c r="J9026" t="s">
        <v>27</v>
      </c>
      <c r="K9026" s="2">
        <v>112.74</v>
      </c>
      <c r="L9026" t="s">
        <v>34</v>
      </c>
      <c r="M9026">
        <f>YEAR(Table1[[#This Row],[order_date]])</f>
        <v>2023</v>
      </c>
      <c r="N9026">
        <f>MONTH(Table1[[#This Row],[order_date]])</f>
        <v>11</v>
      </c>
      <c r="O9026" s="3">
        <f>Table1[[#This Row],[sales]]-Table1[[#This Row],[profit]]</f>
        <v>1196.1600000000001</v>
      </c>
      <c r="P9026" s="3">
        <f>Table1[[#This Row],[sales]]*Table1[[#This Row],[quantity]]</f>
        <v>2617.8000000000002</v>
      </c>
      <c r="Q9026" s="9">
        <f>Table1[[#This Row],[delivery_date]]-Table1[[#This Row],[order_date]]</f>
        <v>2</v>
      </c>
    </row>
    <row r="9027" spans="1:17" x14ac:dyDescent="0.35">
      <c r="A9027" t="s">
        <v>9058</v>
      </c>
      <c r="B9027" t="s">
        <v>13</v>
      </c>
      <c r="C9027" t="s">
        <v>36</v>
      </c>
      <c r="D9027" s="2">
        <v>2296.71</v>
      </c>
      <c r="E9027">
        <v>0.42</v>
      </c>
      <c r="F9027">
        <v>5</v>
      </c>
      <c r="G9027" s="1">
        <v>44954</v>
      </c>
      <c r="H9027" s="1">
        <v>44961</v>
      </c>
      <c r="I9027" t="s">
        <v>31</v>
      </c>
      <c r="J9027" t="s">
        <v>16</v>
      </c>
      <c r="K9027" s="2">
        <v>472.44</v>
      </c>
      <c r="L9027" t="s">
        <v>48</v>
      </c>
      <c r="M9027">
        <f>YEAR(Table1[[#This Row],[order_date]])</f>
        <v>2023</v>
      </c>
      <c r="N9027">
        <f>MONTH(Table1[[#This Row],[order_date]])</f>
        <v>1</v>
      </c>
      <c r="O9027" s="3">
        <f>Table1[[#This Row],[sales]]-Table1[[#This Row],[profit]]</f>
        <v>1824.27</v>
      </c>
      <c r="P9027" s="3">
        <f>Table1[[#This Row],[sales]]*Table1[[#This Row],[quantity]]</f>
        <v>11483.55</v>
      </c>
      <c r="Q9027" s="9">
        <f>Table1[[#This Row],[delivery_date]]-Table1[[#This Row],[order_date]]</f>
        <v>7</v>
      </c>
    </row>
    <row r="9028" spans="1:17" x14ac:dyDescent="0.35">
      <c r="A9028" t="s">
        <v>9059</v>
      </c>
      <c r="B9028" t="s">
        <v>41</v>
      </c>
      <c r="C9028" t="s">
        <v>14</v>
      </c>
      <c r="D9028" s="2">
        <v>3758.71</v>
      </c>
      <c r="E9028">
        <v>0.23</v>
      </c>
      <c r="F9028">
        <v>7</v>
      </c>
      <c r="G9028" s="1">
        <v>45209</v>
      </c>
      <c r="H9028" s="1">
        <v>45210</v>
      </c>
      <c r="I9028" t="s">
        <v>31</v>
      </c>
      <c r="J9028" t="s">
        <v>22</v>
      </c>
      <c r="K9028" s="2">
        <v>573.67999999999995</v>
      </c>
      <c r="L9028" t="s">
        <v>28</v>
      </c>
      <c r="M9028">
        <f>YEAR(Table1[[#This Row],[order_date]])</f>
        <v>2023</v>
      </c>
      <c r="N9028">
        <f>MONTH(Table1[[#This Row],[order_date]])</f>
        <v>10</v>
      </c>
      <c r="O9028" s="3">
        <f>Table1[[#This Row],[sales]]-Table1[[#This Row],[profit]]</f>
        <v>3185.03</v>
      </c>
      <c r="P9028" s="3">
        <f>Table1[[#This Row],[sales]]*Table1[[#This Row],[quantity]]</f>
        <v>26310.97</v>
      </c>
      <c r="Q9028" s="9">
        <f>Table1[[#This Row],[delivery_date]]-Table1[[#This Row],[order_date]]</f>
        <v>1</v>
      </c>
    </row>
    <row r="9029" spans="1:17" x14ac:dyDescent="0.35">
      <c r="A9029" t="s">
        <v>9060</v>
      </c>
      <c r="B9029" t="s">
        <v>19</v>
      </c>
      <c r="C9029" t="s">
        <v>26</v>
      </c>
      <c r="D9029" s="2">
        <v>2815.23</v>
      </c>
      <c r="E9029">
        <v>0.45</v>
      </c>
      <c r="F9029">
        <v>4</v>
      </c>
      <c r="G9029" s="1">
        <v>45434</v>
      </c>
      <c r="H9029" s="1">
        <v>45435</v>
      </c>
      <c r="I9029" t="s">
        <v>15</v>
      </c>
      <c r="J9029" t="s">
        <v>22</v>
      </c>
      <c r="K9029" s="2">
        <v>803.58</v>
      </c>
      <c r="L9029" t="s">
        <v>17</v>
      </c>
      <c r="M9029">
        <f>YEAR(Table1[[#This Row],[order_date]])</f>
        <v>2024</v>
      </c>
      <c r="N9029">
        <f>MONTH(Table1[[#This Row],[order_date]])</f>
        <v>5</v>
      </c>
      <c r="O9029" s="3">
        <f>Table1[[#This Row],[sales]]-Table1[[#This Row],[profit]]</f>
        <v>2011.65</v>
      </c>
      <c r="P9029" s="3">
        <f>Table1[[#This Row],[sales]]*Table1[[#This Row],[quantity]]</f>
        <v>11260.92</v>
      </c>
      <c r="Q9029" s="9">
        <f>Table1[[#This Row],[delivery_date]]-Table1[[#This Row],[order_date]]</f>
        <v>1</v>
      </c>
    </row>
    <row r="9030" spans="1:17" x14ac:dyDescent="0.35">
      <c r="A9030" t="s">
        <v>9061</v>
      </c>
      <c r="B9030" t="s">
        <v>25</v>
      </c>
      <c r="C9030" t="s">
        <v>33</v>
      </c>
      <c r="D9030" s="2">
        <v>3084.97</v>
      </c>
      <c r="E9030">
        <v>0.36</v>
      </c>
      <c r="F9030">
        <v>6</v>
      </c>
      <c r="G9030" s="1">
        <v>45076</v>
      </c>
      <c r="H9030" s="1">
        <v>45083</v>
      </c>
      <c r="I9030" t="s">
        <v>21</v>
      </c>
      <c r="J9030" t="s">
        <v>22</v>
      </c>
      <c r="K9030" s="2">
        <v>415.94</v>
      </c>
      <c r="L9030" t="s">
        <v>39</v>
      </c>
      <c r="M9030">
        <f>YEAR(Table1[[#This Row],[order_date]])</f>
        <v>2023</v>
      </c>
      <c r="N9030">
        <f>MONTH(Table1[[#This Row],[order_date]])</f>
        <v>5</v>
      </c>
      <c r="O9030" s="3">
        <f>Table1[[#This Row],[sales]]-Table1[[#This Row],[profit]]</f>
        <v>2669.0299999999997</v>
      </c>
      <c r="P9030" s="3">
        <f>Table1[[#This Row],[sales]]*Table1[[#This Row],[quantity]]</f>
        <v>18509.82</v>
      </c>
      <c r="Q9030" s="9">
        <f>Table1[[#This Row],[delivery_date]]-Table1[[#This Row],[order_date]]</f>
        <v>7</v>
      </c>
    </row>
    <row r="9031" spans="1:17" x14ac:dyDescent="0.35">
      <c r="A9031" t="s">
        <v>9062</v>
      </c>
      <c r="B9031" t="s">
        <v>19</v>
      </c>
      <c r="C9031" t="s">
        <v>26</v>
      </c>
      <c r="D9031" s="2">
        <v>2403.39</v>
      </c>
      <c r="E9031">
        <v>0.09</v>
      </c>
      <c r="F9031">
        <v>2</v>
      </c>
      <c r="G9031" s="1">
        <v>45079</v>
      </c>
      <c r="H9031" s="1">
        <v>45084</v>
      </c>
      <c r="I9031" t="s">
        <v>31</v>
      </c>
      <c r="J9031" t="s">
        <v>16</v>
      </c>
      <c r="K9031" s="2">
        <v>506.3</v>
      </c>
      <c r="L9031" t="s">
        <v>17</v>
      </c>
      <c r="M9031">
        <f>YEAR(Table1[[#This Row],[order_date]])</f>
        <v>2023</v>
      </c>
      <c r="N9031">
        <f>MONTH(Table1[[#This Row],[order_date]])</f>
        <v>6</v>
      </c>
      <c r="O9031" s="3">
        <f>Table1[[#This Row],[sales]]-Table1[[#This Row],[profit]]</f>
        <v>1897.09</v>
      </c>
      <c r="P9031" s="3">
        <f>Table1[[#This Row],[sales]]*Table1[[#This Row],[quantity]]</f>
        <v>4806.78</v>
      </c>
      <c r="Q9031" s="9">
        <f>Table1[[#This Row],[delivery_date]]-Table1[[#This Row],[order_date]]</f>
        <v>5</v>
      </c>
    </row>
    <row r="9032" spans="1:17" x14ac:dyDescent="0.35">
      <c r="A9032" t="s">
        <v>9063</v>
      </c>
      <c r="B9032" t="s">
        <v>25</v>
      </c>
      <c r="C9032" t="s">
        <v>33</v>
      </c>
      <c r="D9032" s="2">
        <v>1691.19</v>
      </c>
      <c r="E9032">
        <v>0.1</v>
      </c>
      <c r="F9032">
        <v>5</v>
      </c>
      <c r="G9032" s="1">
        <v>45374</v>
      </c>
      <c r="H9032" s="1">
        <v>45375</v>
      </c>
      <c r="I9032" t="s">
        <v>21</v>
      </c>
      <c r="J9032" t="s">
        <v>27</v>
      </c>
      <c r="K9032" s="2">
        <v>380.57</v>
      </c>
      <c r="L9032" t="s">
        <v>48</v>
      </c>
      <c r="M9032">
        <f>YEAR(Table1[[#This Row],[order_date]])</f>
        <v>2024</v>
      </c>
      <c r="N9032">
        <f>MONTH(Table1[[#This Row],[order_date]])</f>
        <v>3</v>
      </c>
      <c r="O9032" s="3">
        <f>Table1[[#This Row],[sales]]-Table1[[#This Row],[profit]]</f>
        <v>1310.6200000000001</v>
      </c>
      <c r="P9032" s="3">
        <f>Table1[[#This Row],[sales]]*Table1[[#This Row],[quantity]]</f>
        <v>8455.9500000000007</v>
      </c>
      <c r="Q9032" s="9">
        <f>Table1[[#This Row],[delivery_date]]-Table1[[#This Row],[order_date]]</f>
        <v>1</v>
      </c>
    </row>
    <row r="9033" spans="1:17" x14ac:dyDescent="0.35">
      <c r="A9033" t="s">
        <v>9064</v>
      </c>
      <c r="B9033" t="s">
        <v>19</v>
      </c>
      <c r="C9033" t="s">
        <v>14</v>
      </c>
      <c r="D9033" s="2">
        <v>803.19</v>
      </c>
      <c r="E9033">
        <v>0.41</v>
      </c>
      <c r="F9033">
        <v>3</v>
      </c>
      <c r="G9033" s="1">
        <v>45189</v>
      </c>
      <c r="H9033" s="1">
        <v>45190</v>
      </c>
      <c r="I9033" t="s">
        <v>31</v>
      </c>
      <c r="J9033" t="s">
        <v>27</v>
      </c>
      <c r="K9033" s="2">
        <v>198.47</v>
      </c>
      <c r="L9033" t="s">
        <v>34</v>
      </c>
      <c r="M9033">
        <f>YEAR(Table1[[#This Row],[order_date]])</f>
        <v>2023</v>
      </c>
      <c r="N9033">
        <f>MONTH(Table1[[#This Row],[order_date]])</f>
        <v>9</v>
      </c>
      <c r="O9033" s="3">
        <f>Table1[[#This Row],[sales]]-Table1[[#This Row],[profit]]</f>
        <v>604.72</v>
      </c>
      <c r="P9033" s="3">
        <f>Table1[[#This Row],[sales]]*Table1[[#This Row],[quantity]]</f>
        <v>2409.5700000000002</v>
      </c>
      <c r="Q9033" s="9">
        <f>Table1[[#This Row],[delivery_date]]-Table1[[#This Row],[order_date]]</f>
        <v>1</v>
      </c>
    </row>
    <row r="9034" spans="1:17" x14ac:dyDescent="0.35">
      <c r="A9034" t="s">
        <v>9065</v>
      </c>
      <c r="B9034" t="s">
        <v>25</v>
      </c>
      <c r="C9034" t="s">
        <v>36</v>
      </c>
      <c r="D9034" s="2">
        <v>1837.37</v>
      </c>
      <c r="E9034">
        <v>0.21</v>
      </c>
      <c r="F9034">
        <v>1</v>
      </c>
      <c r="G9034" s="1">
        <v>45175</v>
      </c>
      <c r="H9034" s="1">
        <v>45177</v>
      </c>
      <c r="I9034" t="s">
        <v>31</v>
      </c>
      <c r="J9034" t="s">
        <v>27</v>
      </c>
      <c r="K9034" s="2">
        <v>259.89</v>
      </c>
      <c r="L9034" t="s">
        <v>34</v>
      </c>
      <c r="M9034">
        <f>YEAR(Table1[[#This Row],[order_date]])</f>
        <v>2023</v>
      </c>
      <c r="N9034">
        <f>MONTH(Table1[[#This Row],[order_date]])</f>
        <v>9</v>
      </c>
      <c r="O9034" s="3">
        <f>Table1[[#This Row],[sales]]-Table1[[#This Row],[profit]]</f>
        <v>1577.48</v>
      </c>
      <c r="P9034" s="3">
        <f>Table1[[#This Row],[sales]]*Table1[[#This Row],[quantity]]</f>
        <v>1837.37</v>
      </c>
      <c r="Q9034" s="9">
        <f>Table1[[#This Row],[delivery_date]]-Table1[[#This Row],[order_date]]</f>
        <v>2</v>
      </c>
    </row>
    <row r="9035" spans="1:17" x14ac:dyDescent="0.35">
      <c r="A9035" t="s">
        <v>9066</v>
      </c>
      <c r="B9035" t="s">
        <v>13</v>
      </c>
      <c r="C9035" t="s">
        <v>33</v>
      </c>
      <c r="D9035" s="2">
        <v>3359.47</v>
      </c>
      <c r="E9035">
        <v>0.12</v>
      </c>
      <c r="F9035">
        <v>6</v>
      </c>
      <c r="G9035" s="1">
        <v>45575</v>
      </c>
      <c r="H9035" s="1">
        <v>45577</v>
      </c>
      <c r="I9035" t="s">
        <v>15</v>
      </c>
      <c r="J9035" t="s">
        <v>22</v>
      </c>
      <c r="K9035" s="2">
        <v>575.42999999999995</v>
      </c>
      <c r="L9035" t="s">
        <v>23</v>
      </c>
      <c r="M9035">
        <f>YEAR(Table1[[#This Row],[order_date]])</f>
        <v>2024</v>
      </c>
      <c r="N9035">
        <f>MONTH(Table1[[#This Row],[order_date]])</f>
        <v>10</v>
      </c>
      <c r="O9035" s="3">
        <f>Table1[[#This Row],[sales]]-Table1[[#This Row],[profit]]</f>
        <v>2784.04</v>
      </c>
      <c r="P9035" s="3">
        <f>Table1[[#This Row],[sales]]*Table1[[#This Row],[quantity]]</f>
        <v>20156.82</v>
      </c>
      <c r="Q9035" s="9">
        <f>Table1[[#This Row],[delivery_date]]-Table1[[#This Row],[order_date]]</f>
        <v>2</v>
      </c>
    </row>
    <row r="9036" spans="1:17" x14ac:dyDescent="0.35">
      <c r="A9036" t="s">
        <v>9067</v>
      </c>
      <c r="B9036" t="s">
        <v>41</v>
      </c>
      <c r="C9036" t="s">
        <v>33</v>
      </c>
      <c r="D9036" s="2">
        <v>3695.51</v>
      </c>
      <c r="E9036">
        <v>0.21</v>
      </c>
      <c r="F9036">
        <v>9</v>
      </c>
      <c r="G9036" s="1">
        <v>45556</v>
      </c>
      <c r="H9036" s="1">
        <v>45563</v>
      </c>
      <c r="I9036" t="s">
        <v>15</v>
      </c>
      <c r="J9036" t="s">
        <v>27</v>
      </c>
      <c r="K9036" s="2">
        <v>907.59</v>
      </c>
      <c r="L9036" t="s">
        <v>48</v>
      </c>
      <c r="M9036">
        <f>YEAR(Table1[[#This Row],[order_date]])</f>
        <v>2024</v>
      </c>
      <c r="N9036">
        <f>MONTH(Table1[[#This Row],[order_date]])</f>
        <v>9</v>
      </c>
      <c r="O9036" s="3">
        <f>Table1[[#This Row],[sales]]-Table1[[#This Row],[profit]]</f>
        <v>2787.92</v>
      </c>
      <c r="P9036" s="3">
        <f>Table1[[#This Row],[sales]]*Table1[[#This Row],[quantity]]</f>
        <v>33259.590000000004</v>
      </c>
      <c r="Q9036" s="9">
        <f>Table1[[#This Row],[delivery_date]]-Table1[[#This Row],[order_date]]</f>
        <v>7</v>
      </c>
    </row>
    <row r="9037" spans="1:17" x14ac:dyDescent="0.35">
      <c r="A9037" t="s">
        <v>9068</v>
      </c>
      <c r="B9037" t="s">
        <v>25</v>
      </c>
      <c r="C9037" t="s">
        <v>33</v>
      </c>
      <c r="D9037" s="2">
        <v>2398.9899999999998</v>
      </c>
      <c r="E9037">
        <v>0.08</v>
      </c>
      <c r="F9037">
        <v>8</v>
      </c>
      <c r="G9037" s="1">
        <v>45341</v>
      </c>
      <c r="H9037" s="1">
        <v>45348</v>
      </c>
      <c r="I9037" t="s">
        <v>31</v>
      </c>
      <c r="J9037" t="s">
        <v>27</v>
      </c>
      <c r="K9037" s="2">
        <v>641.03</v>
      </c>
      <c r="L9037" t="s">
        <v>17</v>
      </c>
      <c r="M9037">
        <f>YEAR(Table1[[#This Row],[order_date]])</f>
        <v>2024</v>
      </c>
      <c r="N9037">
        <f>MONTH(Table1[[#This Row],[order_date]])</f>
        <v>2</v>
      </c>
      <c r="O9037" s="3">
        <f>Table1[[#This Row],[sales]]-Table1[[#This Row],[profit]]</f>
        <v>1757.9599999999998</v>
      </c>
      <c r="P9037" s="3">
        <f>Table1[[#This Row],[sales]]*Table1[[#This Row],[quantity]]</f>
        <v>19191.919999999998</v>
      </c>
      <c r="Q9037" s="9">
        <f>Table1[[#This Row],[delivery_date]]-Table1[[#This Row],[order_date]]</f>
        <v>7</v>
      </c>
    </row>
    <row r="9038" spans="1:17" x14ac:dyDescent="0.35">
      <c r="A9038" t="s">
        <v>9069</v>
      </c>
      <c r="B9038" t="s">
        <v>19</v>
      </c>
      <c r="C9038" t="s">
        <v>14</v>
      </c>
      <c r="D9038" s="2">
        <v>3260.49</v>
      </c>
      <c r="E9038">
        <v>0.45</v>
      </c>
      <c r="F9038">
        <v>4</v>
      </c>
      <c r="G9038" s="1">
        <v>45636</v>
      </c>
      <c r="H9038" s="1">
        <v>45637</v>
      </c>
      <c r="I9038" t="s">
        <v>31</v>
      </c>
      <c r="J9038" t="s">
        <v>16</v>
      </c>
      <c r="K9038" s="2">
        <v>395.2</v>
      </c>
      <c r="L9038" t="s">
        <v>23</v>
      </c>
      <c r="M9038">
        <f>YEAR(Table1[[#This Row],[order_date]])</f>
        <v>2024</v>
      </c>
      <c r="N9038">
        <f>MONTH(Table1[[#This Row],[order_date]])</f>
        <v>12</v>
      </c>
      <c r="O9038" s="3">
        <f>Table1[[#This Row],[sales]]-Table1[[#This Row],[profit]]</f>
        <v>2865.29</v>
      </c>
      <c r="P9038" s="3">
        <f>Table1[[#This Row],[sales]]*Table1[[#This Row],[quantity]]</f>
        <v>13041.96</v>
      </c>
      <c r="Q9038" s="9">
        <f>Table1[[#This Row],[delivery_date]]-Table1[[#This Row],[order_date]]</f>
        <v>1</v>
      </c>
    </row>
    <row r="9039" spans="1:17" x14ac:dyDescent="0.35">
      <c r="A9039" t="s">
        <v>9070</v>
      </c>
      <c r="B9039" t="s">
        <v>25</v>
      </c>
      <c r="C9039" t="s">
        <v>26</v>
      </c>
      <c r="D9039" s="2">
        <v>1131.6500000000001</v>
      </c>
      <c r="E9039">
        <v>0.04</v>
      </c>
      <c r="F9039">
        <v>8</v>
      </c>
      <c r="G9039" s="1">
        <v>45243</v>
      </c>
      <c r="H9039" s="1">
        <v>45244</v>
      </c>
      <c r="I9039" t="s">
        <v>15</v>
      </c>
      <c r="J9039" t="s">
        <v>16</v>
      </c>
      <c r="K9039" s="2">
        <v>125.09</v>
      </c>
      <c r="L9039" t="s">
        <v>23</v>
      </c>
      <c r="M9039">
        <f>YEAR(Table1[[#This Row],[order_date]])</f>
        <v>2023</v>
      </c>
      <c r="N9039">
        <f>MONTH(Table1[[#This Row],[order_date]])</f>
        <v>11</v>
      </c>
      <c r="O9039" s="3">
        <f>Table1[[#This Row],[sales]]-Table1[[#This Row],[profit]]</f>
        <v>1006.5600000000001</v>
      </c>
      <c r="P9039" s="3">
        <f>Table1[[#This Row],[sales]]*Table1[[#This Row],[quantity]]</f>
        <v>9053.2000000000007</v>
      </c>
      <c r="Q9039" s="9">
        <f>Table1[[#This Row],[delivery_date]]-Table1[[#This Row],[order_date]]</f>
        <v>1</v>
      </c>
    </row>
    <row r="9040" spans="1:17" x14ac:dyDescent="0.35">
      <c r="A9040" t="s">
        <v>9071</v>
      </c>
      <c r="B9040" t="s">
        <v>25</v>
      </c>
      <c r="C9040" t="s">
        <v>14</v>
      </c>
      <c r="D9040" s="2">
        <v>4314.32</v>
      </c>
      <c r="E9040">
        <v>0.18</v>
      </c>
      <c r="F9040">
        <v>5</v>
      </c>
      <c r="G9040" s="1">
        <v>45100</v>
      </c>
      <c r="H9040" s="1">
        <v>45105</v>
      </c>
      <c r="I9040" t="s">
        <v>15</v>
      </c>
      <c r="J9040" t="s">
        <v>22</v>
      </c>
      <c r="K9040" s="2">
        <v>582.53</v>
      </c>
      <c r="L9040" t="s">
        <v>34</v>
      </c>
      <c r="M9040">
        <f>YEAR(Table1[[#This Row],[order_date]])</f>
        <v>2023</v>
      </c>
      <c r="N9040">
        <f>MONTH(Table1[[#This Row],[order_date]])</f>
        <v>6</v>
      </c>
      <c r="O9040" s="3">
        <f>Table1[[#This Row],[sales]]-Table1[[#This Row],[profit]]</f>
        <v>3731.79</v>
      </c>
      <c r="P9040" s="3">
        <f>Table1[[#This Row],[sales]]*Table1[[#This Row],[quantity]]</f>
        <v>21571.599999999999</v>
      </c>
      <c r="Q9040" s="9">
        <f>Table1[[#This Row],[delivery_date]]-Table1[[#This Row],[order_date]]</f>
        <v>5</v>
      </c>
    </row>
    <row r="9041" spans="1:17" x14ac:dyDescent="0.35">
      <c r="A9041" t="s">
        <v>9072</v>
      </c>
      <c r="B9041" t="s">
        <v>25</v>
      </c>
      <c r="C9041" t="s">
        <v>33</v>
      </c>
      <c r="D9041" s="2">
        <v>4343.09</v>
      </c>
      <c r="E9041">
        <v>0.28000000000000003</v>
      </c>
      <c r="F9041">
        <v>3</v>
      </c>
      <c r="G9041" s="1">
        <v>45171</v>
      </c>
      <c r="H9041" s="1">
        <v>45176</v>
      </c>
      <c r="I9041" t="s">
        <v>21</v>
      </c>
      <c r="J9041" t="s">
        <v>16</v>
      </c>
      <c r="K9041" s="2">
        <v>858.21</v>
      </c>
      <c r="L9041" t="s">
        <v>34</v>
      </c>
      <c r="M9041">
        <f>YEAR(Table1[[#This Row],[order_date]])</f>
        <v>2023</v>
      </c>
      <c r="N9041">
        <f>MONTH(Table1[[#This Row],[order_date]])</f>
        <v>9</v>
      </c>
      <c r="O9041" s="3">
        <f>Table1[[#This Row],[sales]]-Table1[[#This Row],[profit]]</f>
        <v>3484.88</v>
      </c>
      <c r="P9041" s="3">
        <f>Table1[[#This Row],[sales]]*Table1[[#This Row],[quantity]]</f>
        <v>13029.27</v>
      </c>
      <c r="Q9041" s="9">
        <f>Table1[[#This Row],[delivery_date]]-Table1[[#This Row],[order_date]]</f>
        <v>5</v>
      </c>
    </row>
    <row r="9042" spans="1:17" x14ac:dyDescent="0.35">
      <c r="A9042" t="s">
        <v>9073</v>
      </c>
      <c r="B9042" t="s">
        <v>19</v>
      </c>
      <c r="C9042" t="s">
        <v>33</v>
      </c>
      <c r="D9042" s="2">
        <v>1669.61</v>
      </c>
      <c r="E9042">
        <v>0.44</v>
      </c>
      <c r="F9042">
        <v>4</v>
      </c>
      <c r="G9042" s="1">
        <v>45268</v>
      </c>
      <c r="H9042" s="1">
        <v>45270</v>
      </c>
      <c r="I9042" t="s">
        <v>21</v>
      </c>
      <c r="J9042" t="s">
        <v>16</v>
      </c>
      <c r="K9042" s="2">
        <v>430.97</v>
      </c>
      <c r="L9042" t="s">
        <v>23</v>
      </c>
      <c r="M9042">
        <f>YEAR(Table1[[#This Row],[order_date]])</f>
        <v>2023</v>
      </c>
      <c r="N9042">
        <f>MONTH(Table1[[#This Row],[order_date]])</f>
        <v>12</v>
      </c>
      <c r="O9042" s="3">
        <f>Table1[[#This Row],[sales]]-Table1[[#This Row],[profit]]</f>
        <v>1238.6399999999999</v>
      </c>
      <c r="P9042" s="3">
        <f>Table1[[#This Row],[sales]]*Table1[[#This Row],[quantity]]</f>
        <v>6678.44</v>
      </c>
      <c r="Q9042" s="9">
        <f>Table1[[#This Row],[delivery_date]]-Table1[[#This Row],[order_date]]</f>
        <v>2</v>
      </c>
    </row>
    <row r="9043" spans="1:17" x14ac:dyDescent="0.35">
      <c r="A9043" t="s">
        <v>9074</v>
      </c>
      <c r="B9043" t="s">
        <v>41</v>
      </c>
      <c r="C9043" t="s">
        <v>36</v>
      </c>
      <c r="D9043" s="2">
        <v>2783.79</v>
      </c>
      <c r="E9043">
        <v>0.39</v>
      </c>
      <c r="F9043">
        <v>7</v>
      </c>
      <c r="G9043" s="1">
        <v>44935</v>
      </c>
      <c r="H9043" s="1">
        <v>44940</v>
      </c>
      <c r="I9043" t="s">
        <v>21</v>
      </c>
      <c r="J9043" t="s">
        <v>22</v>
      </c>
      <c r="K9043" s="2">
        <v>587.53</v>
      </c>
      <c r="L9043" t="s">
        <v>39</v>
      </c>
      <c r="M9043">
        <f>YEAR(Table1[[#This Row],[order_date]])</f>
        <v>2023</v>
      </c>
      <c r="N9043">
        <f>MONTH(Table1[[#This Row],[order_date]])</f>
        <v>1</v>
      </c>
      <c r="O9043" s="3">
        <f>Table1[[#This Row],[sales]]-Table1[[#This Row],[profit]]</f>
        <v>2196.2600000000002</v>
      </c>
      <c r="P9043" s="3">
        <f>Table1[[#This Row],[sales]]*Table1[[#This Row],[quantity]]</f>
        <v>19486.53</v>
      </c>
      <c r="Q9043" s="9">
        <f>Table1[[#This Row],[delivery_date]]-Table1[[#This Row],[order_date]]</f>
        <v>5</v>
      </c>
    </row>
    <row r="9044" spans="1:17" x14ac:dyDescent="0.35">
      <c r="A9044" t="s">
        <v>9075</v>
      </c>
      <c r="B9044" t="s">
        <v>13</v>
      </c>
      <c r="C9044" t="s">
        <v>14</v>
      </c>
      <c r="D9044" s="2">
        <v>3072.64</v>
      </c>
      <c r="E9044">
        <v>0.01</v>
      </c>
      <c r="F9044">
        <v>5</v>
      </c>
      <c r="G9044" s="1">
        <v>45405</v>
      </c>
      <c r="H9044" s="1">
        <v>45412</v>
      </c>
      <c r="I9044" t="s">
        <v>15</v>
      </c>
      <c r="J9044" t="s">
        <v>16</v>
      </c>
      <c r="K9044" s="2">
        <v>308.98</v>
      </c>
      <c r="L9044" t="s">
        <v>48</v>
      </c>
      <c r="M9044">
        <f>YEAR(Table1[[#This Row],[order_date]])</f>
        <v>2024</v>
      </c>
      <c r="N9044">
        <f>MONTH(Table1[[#This Row],[order_date]])</f>
        <v>4</v>
      </c>
      <c r="O9044" s="3">
        <f>Table1[[#This Row],[sales]]-Table1[[#This Row],[profit]]</f>
        <v>2763.66</v>
      </c>
      <c r="P9044" s="3">
        <f>Table1[[#This Row],[sales]]*Table1[[#This Row],[quantity]]</f>
        <v>15363.199999999999</v>
      </c>
      <c r="Q9044" s="9">
        <f>Table1[[#This Row],[delivery_date]]-Table1[[#This Row],[order_date]]</f>
        <v>7</v>
      </c>
    </row>
    <row r="9045" spans="1:17" x14ac:dyDescent="0.35">
      <c r="A9045" t="s">
        <v>9076</v>
      </c>
      <c r="B9045" t="s">
        <v>41</v>
      </c>
      <c r="C9045" t="s">
        <v>14</v>
      </c>
      <c r="D9045" s="2">
        <v>2414.91</v>
      </c>
      <c r="E9045">
        <v>0.41</v>
      </c>
      <c r="F9045">
        <v>4</v>
      </c>
      <c r="G9045" s="1">
        <v>44948</v>
      </c>
      <c r="H9045" s="1">
        <v>44955</v>
      </c>
      <c r="I9045" t="s">
        <v>15</v>
      </c>
      <c r="J9045" t="s">
        <v>22</v>
      </c>
      <c r="K9045" s="2">
        <v>152</v>
      </c>
      <c r="L9045" t="s">
        <v>28</v>
      </c>
      <c r="M9045">
        <f>YEAR(Table1[[#This Row],[order_date]])</f>
        <v>2023</v>
      </c>
      <c r="N9045">
        <f>MONTH(Table1[[#This Row],[order_date]])</f>
        <v>1</v>
      </c>
      <c r="O9045" s="3">
        <f>Table1[[#This Row],[sales]]-Table1[[#This Row],[profit]]</f>
        <v>2262.91</v>
      </c>
      <c r="P9045" s="3">
        <f>Table1[[#This Row],[sales]]*Table1[[#This Row],[quantity]]</f>
        <v>9659.64</v>
      </c>
      <c r="Q9045" s="9">
        <f>Table1[[#This Row],[delivery_date]]-Table1[[#This Row],[order_date]]</f>
        <v>7</v>
      </c>
    </row>
    <row r="9046" spans="1:17" x14ac:dyDescent="0.35">
      <c r="A9046" t="s">
        <v>9077</v>
      </c>
      <c r="B9046" t="s">
        <v>25</v>
      </c>
      <c r="C9046" t="s">
        <v>20</v>
      </c>
      <c r="D9046" s="2">
        <v>4564.6000000000004</v>
      </c>
      <c r="E9046">
        <v>0.32</v>
      </c>
      <c r="F9046">
        <v>3</v>
      </c>
      <c r="G9046" s="1">
        <v>45203</v>
      </c>
      <c r="H9046" s="1">
        <v>45207</v>
      </c>
      <c r="I9046" t="s">
        <v>21</v>
      </c>
      <c r="J9046" t="s">
        <v>16</v>
      </c>
      <c r="K9046" s="2">
        <v>862.89</v>
      </c>
      <c r="L9046" t="s">
        <v>34</v>
      </c>
      <c r="M9046">
        <f>YEAR(Table1[[#This Row],[order_date]])</f>
        <v>2023</v>
      </c>
      <c r="N9046">
        <f>MONTH(Table1[[#This Row],[order_date]])</f>
        <v>10</v>
      </c>
      <c r="O9046" s="3">
        <f>Table1[[#This Row],[sales]]-Table1[[#This Row],[profit]]</f>
        <v>3701.7100000000005</v>
      </c>
      <c r="P9046" s="3">
        <f>Table1[[#This Row],[sales]]*Table1[[#This Row],[quantity]]</f>
        <v>13693.800000000001</v>
      </c>
      <c r="Q9046" s="9">
        <f>Table1[[#This Row],[delivery_date]]-Table1[[#This Row],[order_date]]</f>
        <v>4</v>
      </c>
    </row>
    <row r="9047" spans="1:17" x14ac:dyDescent="0.35">
      <c r="A9047" t="s">
        <v>9078</v>
      </c>
      <c r="B9047" t="s">
        <v>19</v>
      </c>
      <c r="C9047" t="s">
        <v>26</v>
      </c>
      <c r="D9047" s="2">
        <v>3724.61</v>
      </c>
      <c r="E9047">
        <v>7.0000000000000007E-2</v>
      </c>
      <c r="F9047">
        <v>3</v>
      </c>
      <c r="G9047" s="1">
        <v>45011</v>
      </c>
      <c r="H9047" s="1">
        <v>45017</v>
      </c>
      <c r="I9047" t="s">
        <v>15</v>
      </c>
      <c r="J9047" t="s">
        <v>22</v>
      </c>
      <c r="K9047" s="2">
        <v>896.32</v>
      </c>
      <c r="L9047" t="s">
        <v>39</v>
      </c>
      <c r="M9047">
        <f>YEAR(Table1[[#This Row],[order_date]])</f>
        <v>2023</v>
      </c>
      <c r="N9047">
        <f>MONTH(Table1[[#This Row],[order_date]])</f>
        <v>3</v>
      </c>
      <c r="O9047" s="3">
        <f>Table1[[#This Row],[sales]]-Table1[[#This Row],[profit]]</f>
        <v>2828.29</v>
      </c>
      <c r="P9047" s="3">
        <f>Table1[[#This Row],[sales]]*Table1[[#This Row],[quantity]]</f>
        <v>11173.83</v>
      </c>
      <c r="Q9047" s="9">
        <f>Table1[[#This Row],[delivery_date]]-Table1[[#This Row],[order_date]]</f>
        <v>6</v>
      </c>
    </row>
    <row r="9048" spans="1:17" x14ac:dyDescent="0.35">
      <c r="A9048" t="s">
        <v>9079</v>
      </c>
      <c r="B9048" t="s">
        <v>41</v>
      </c>
      <c r="C9048" t="s">
        <v>20</v>
      </c>
      <c r="D9048" s="2">
        <v>3395.3</v>
      </c>
      <c r="E9048">
        <v>0.31</v>
      </c>
      <c r="F9048">
        <v>6</v>
      </c>
      <c r="G9048" s="1">
        <v>44979</v>
      </c>
      <c r="H9048" s="1">
        <v>44982</v>
      </c>
      <c r="I9048" t="s">
        <v>21</v>
      </c>
      <c r="J9048" t="s">
        <v>27</v>
      </c>
      <c r="K9048" s="2">
        <v>598.70000000000005</v>
      </c>
      <c r="L9048" t="s">
        <v>28</v>
      </c>
      <c r="M9048">
        <f>YEAR(Table1[[#This Row],[order_date]])</f>
        <v>2023</v>
      </c>
      <c r="N9048">
        <f>MONTH(Table1[[#This Row],[order_date]])</f>
        <v>2</v>
      </c>
      <c r="O9048" s="3">
        <f>Table1[[#This Row],[sales]]-Table1[[#This Row],[profit]]</f>
        <v>2796.6000000000004</v>
      </c>
      <c r="P9048" s="3">
        <f>Table1[[#This Row],[sales]]*Table1[[#This Row],[quantity]]</f>
        <v>20371.800000000003</v>
      </c>
      <c r="Q9048" s="9">
        <f>Table1[[#This Row],[delivery_date]]-Table1[[#This Row],[order_date]]</f>
        <v>3</v>
      </c>
    </row>
    <row r="9049" spans="1:17" x14ac:dyDescent="0.35">
      <c r="A9049" t="s">
        <v>9080</v>
      </c>
      <c r="B9049" t="s">
        <v>25</v>
      </c>
      <c r="C9049" t="s">
        <v>20</v>
      </c>
      <c r="D9049" s="2">
        <v>2648.46</v>
      </c>
      <c r="E9049">
        <v>0.41</v>
      </c>
      <c r="F9049">
        <v>8</v>
      </c>
      <c r="G9049" s="1">
        <v>45500</v>
      </c>
      <c r="H9049" s="1">
        <v>45507</v>
      </c>
      <c r="I9049" t="s">
        <v>21</v>
      </c>
      <c r="J9049" t="s">
        <v>27</v>
      </c>
      <c r="K9049" s="2">
        <v>375.1</v>
      </c>
      <c r="L9049" t="s">
        <v>28</v>
      </c>
      <c r="M9049">
        <f>YEAR(Table1[[#This Row],[order_date]])</f>
        <v>2024</v>
      </c>
      <c r="N9049">
        <f>MONTH(Table1[[#This Row],[order_date]])</f>
        <v>7</v>
      </c>
      <c r="O9049" s="3">
        <f>Table1[[#This Row],[sales]]-Table1[[#This Row],[profit]]</f>
        <v>2273.36</v>
      </c>
      <c r="P9049" s="3">
        <f>Table1[[#This Row],[sales]]*Table1[[#This Row],[quantity]]</f>
        <v>21187.68</v>
      </c>
      <c r="Q9049" s="9">
        <f>Table1[[#This Row],[delivery_date]]-Table1[[#This Row],[order_date]]</f>
        <v>7</v>
      </c>
    </row>
    <row r="9050" spans="1:17" x14ac:dyDescent="0.35">
      <c r="A9050" t="s">
        <v>9081</v>
      </c>
      <c r="B9050" t="s">
        <v>13</v>
      </c>
      <c r="C9050" t="s">
        <v>26</v>
      </c>
      <c r="D9050" s="2">
        <v>515.75</v>
      </c>
      <c r="E9050">
        <v>0.3</v>
      </c>
      <c r="F9050">
        <v>4</v>
      </c>
      <c r="G9050" s="1">
        <v>45624</v>
      </c>
      <c r="H9050" s="1">
        <v>45631</v>
      </c>
      <c r="I9050" t="s">
        <v>21</v>
      </c>
      <c r="J9050" t="s">
        <v>27</v>
      </c>
      <c r="K9050" s="2">
        <v>51.29</v>
      </c>
      <c r="L9050" t="s">
        <v>34</v>
      </c>
      <c r="M9050">
        <f>YEAR(Table1[[#This Row],[order_date]])</f>
        <v>2024</v>
      </c>
      <c r="N9050">
        <f>MONTH(Table1[[#This Row],[order_date]])</f>
        <v>11</v>
      </c>
      <c r="O9050" s="3">
        <f>Table1[[#This Row],[sales]]-Table1[[#This Row],[profit]]</f>
        <v>464.46</v>
      </c>
      <c r="P9050" s="3">
        <f>Table1[[#This Row],[sales]]*Table1[[#This Row],[quantity]]</f>
        <v>2063</v>
      </c>
      <c r="Q9050" s="9">
        <f>Table1[[#This Row],[delivery_date]]-Table1[[#This Row],[order_date]]</f>
        <v>7</v>
      </c>
    </row>
    <row r="9051" spans="1:17" x14ac:dyDescent="0.35">
      <c r="A9051" t="s">
        <v>9082</v>
      </c>
      <c r="B9051" t="s">
        <v>13</v>
      </c>
      <c r="C9051" t="s">
        <v>36</v>
      </c>
      <c r="D9051" s="2">
        <v>628.32000000000005</v>
      </c>
      <c r="E9051">
        <v>0.5</v>
      </c>
      <c r="F9051">
        <v>1</v>
      </c>
      <c r="G9051" s="1">
        <v>44987</v>
      </c>
      <c r="H9051" s="1">
        <v>44989</v>
      </c>
      <c r="I9051" t="s">
        <v>31</v>
      </c>
      <c r="J9051" t="s">
        <v>27</v>
      </c>
      <c r="K9051" s="2">
        <v>121.66</v>
      </c>
      <c r="L9051" t="s">
        <v>28</v>
      </c>
      <c r="M9051">
        <f>YEAR(Table1[[#This Row],[order_date]])</f>
        <v>2023</v>
      </c>
      <c r="N9051">
        <f>MONTH(Table1[[#This Row],[order_date]])</f>
        <v>3</v>
      </c>
      <c r="O9051" s="3">
        <f>Table1[[#This Row],[sales]]-Table1[[#This Row],[profit]]</f>
        <v>506.66000000000008</v>
      </c>
      <c r="P9051" s="3">
        <f>Table1[[#This Row],[sales]]*Table1[[#This Row],[quantity]]</f>
        <v>628.32000000000005</v>
      </c>
      <c r="Q9051" s="9">
        <f>Table1[[#This Row],[delivery_date]]-Table1[[#This Row],[order_date]]</f>
        <v>2</v>
      </c>
    </row>
    <row r="9052" spans="1:17" x14ac:dyDescent="0.35">
      <c r="A9052" t="s">
        <v>9083</v>
      </c>
      <c r="B9052" t="s">
        <v>13</v>
      </c>
      <c r="C9052" t="s">
        <v>36</v>
      </c>
      <c r="D9052" s="2">
        <v>1565.14</v>
      </c>
      <c r="E9052">
        <v>0.25</v>
      </c>
      <c r="F9052">
        <v>4</v>
      </c>
      <c r="G9052" s="1">
        <v>45601</v>
      </c>
      <c r="H9052" s="1">
        <v>45603</v>
      </c>
      <c r="I9052" t="s">
        <v>21</v>
      </c>
      <c r="J9052" t="s">
        <v>27</v>
      </c>
      <c r="K9052" s="2">
        <v>317.56</v>
      </c>
      <c r="L9052" t="s">
        <v>28</v>
      </c>
      <c r="M9052">
        <f>YEAR(Table1[[#This Row],[order_date]])</f>
        <v>2024</v>
      </c>
      <c r="N9052">
        <f>MONTH(Table1[[#This Row],[order_date]])</f>
        <v>11</v>
      </c>
      <c r="O9052" s="3">
        <f>Table1[[#This Row],[sales]]-Table1[[#This Row],[profit]]</f>
        <v>1247.5800000000002</v>
      </c>
      <c r="P9052" s="3">
        <f>Table1[[#This Row],[sales]]*Table1[[#This Row],[quantity]]</f>
        <v>6260.56</v>
      </c>
      <c r="Q9052" s="9">
        <f>Table1[[#This Row],[delivery_date]]-Table1[[#This Row],[order_date]]</f>
        <v>2</v>
      </c>
    </row>
    <row r="9053" spans="1:17" x14ac:dyDescent="0.35">
      <c r="A9053" t="s">
        <v>9084</v>
      </c>
      <c r="B9053" t="s">
        <v>25</v>
      </c>
      <c r="C9053" t="s">
        <v>26</v>
      </c>
      <c r="D9053" s="2">
        <v>1136.46</v>
      </c>
      <c r="E9053">
        <v>0.34</v>
      </c>
      <c r="F9053">
        <v>5</v>
      </c>
      <c r="G9053" s="1">
        <v>45350</v>
      </c>
      <c r="H9053" s="1">
        <v>45355</v>
      </c>
      <c r="I9053" t="s">
        <v>31</v>
      </c>
      <c r="J9053" t="s">
        <v>16</v>
      </c>
      <c r="K9053" s="2">
        <v>293.91000000000003</v>
      </c>
      <c r="L9053" t="s">
        <v>17</v>
      </c>
      <c r="M9053">
        <f>YEAR(Table1[[#This Row],[order_date]])</f>
        <v>2024</v>
      </c>
      <c r="N9053">
        <f>MONTH(Table1[[#This Row],[order_date]])</f>
        <v>2</v>
      </c>
      <c r="O9053" s="3">
        <f>Table1[[#This Row],[sales]]-Table1[[#This Row],[profit]]</f>
        <v>842.55</v>
      </c>
      <c r="P9053" s="3">
        <f>Table1[[#This Row],[sales]]*Table1[[#This Row],[quantity]]</f>
        <v>5682.3</v>
      </c>
      <c r="Q9053" s="9">
        <f>Table1[[#This Row],[delivery_date]]-Table1[[#This Row],[order_date]]</f>
        <v>5</v>
      </c>
    </row>
    <row r="9054" spans="1:17" x14ac:dyDescent="0.35">
      <c r="A9054" t="s">
        <v>9085</v>
      </c>
      <c r="B9054" t="s">
        <v>19</v>
      </c>
      <c r="C9054" t="s">
        <v>26</v>
      </c>
      <c r="D9054" s="2">
        <v>4767.3999999999996</v>
      </c>
      <c r="E9054">
        <v>0.04</v>
      </c>
      <c r="F9054">
        <v>8</v>
      </c>
      <c r="G9054" s="1">
        <v>45008</v>
      </c>
      <c r="H9054" s="1">
        <v>45011</v>
      </c>
      <c r="I9054" t="s">
        <v>21</v>
      </c>
      <c r="J9054" t="s">
        <v>16</v>
      </c>
      <c r="K9054" s="2">
        <v>1119.49</v>
      </c>
      <c r="L9054" t="s">
        <v>34</v>
      </c>
      <c r="M9054">
        <f>YEAR(Table1[[#This Row],[order_date]])</f>
        <v>2023</v>
      </c>
      <c r="N9054">
        <f>MONTH(Table1[[#This Row],[order_date]])</f>
        <v>3</v>
      </c>
      <c r="O9054" s="3">
        <f>Table1[[#This Row],[sales]]-Table1[[#This Row],[profit]]</f>
        <v>3647.91</v>
      </c>
      <c r="P9054" s="3">
        <f>Table1[[#This Row],[sales]]*Table1[[#This Row],[quantity]]</f>
        <v>38139.199999999997</v>
      </c>
      <c r="Q9054" s="9">
        <f>Table1[[#This Row],[delivery_date]]-Table1[[#This Row],[order_date]]</f>
        <v>3</v>
      </c>
    </row>
    <row r="9055" spans="1:17" x14ac:dyDescent="0.35">
      <c r="A9055" t="s">
        <v>9086</v>
      </c>
      <c r="B9055" t="s">
        <v>41</v>
      </c>
      <c r="C9055" t="s">
        <v>14</v>
      </c>
      <c r="D9055" s="2">
        <v>2108.08</v>
      </c>
      <c r="E9055">
        <v>0.41</v>
      </c>
      <c r="F9055">
        <v>7</v>
      </c>
      <c r="G9055" s="1">
        <v>45497</v>
      </c>
      <c r="H9055" s="1">
        <v>45500</v>
      </c>
      <c r="I9055" t="s">
        <v>31</v>
      </c>
      <c r="J9055" t="s">
        <v>22</v>
      </c>
      <c r="K9055" s="2">
        <v>377.03</v>
      </c>
      <c r="L9055" t="s">
        <v>34</v>
      </c>
      <c r="M9055">
        <f>YEAR(Table1[[#This Row],[order_date]])</f>
        <v>2024</v>
      </c>
      <c r="N9055">
        <f>MONTH(Table1[[#This Row],[order_date]])</f>
        <v>7</v>
      </c>
      <c r="O9055" s="3">
        <f>Table1[[#This Row],[sales]]-Table1[[#This Row],[profit]]</f>
        <v>1731.05</v>
      </c>
      <c r="P9055" s="3">
        <f>Table1[[#This Row],[sales]]*Table1[[#This Row],[quantity]]</f>
        <v>14756.56</v>
      </c>
      <c r="Q9055" s="9">
        <f>Table1[[#This Row],[delivery_date]]-Table1[[#This Row],[order_date]]</f>
        <v>3</v>
      </c>
    </row>
    <row r="9056" spans="1:17" x14ac:dyDescent="0.35">
      <c r="A9056" t="s">
        <v>9087</v>
      </c>
      <c r="B9056" t="s">
        <v>13</v>
      </c>
      <c r="C9056" t="s">
        <v>14</v>
      </c>
      <c r="D9056" s="2">
        <v>4395.37</v>
      </c>
      <c r="E9056">
        <v>0.31</v>
      </c>
      <c r="F9056">
        <v>2</v>
      </c>
      <c r="G9056" s="1">
        <v>45425</v>
      </c>
      <c r="H9056" s="1">
        <v>45432</v>
      </c>
      <c r="I9056" t="s">
        <v>21</v>
      </c>
      <c r="J9056" t="s">
        <v>16</v>
      </c>
      <c r="K9056" s="2">
        <v>1109.3399999999999</v>
      </c>
      <c r="L9056" t="s">
        <v>17</v>
      </c>
      <c r="M9056">
        <f>YEAR(Table1[[#This Row],[order_date]])</f>
        <v>2024</v>
      </c>
      <c r="N9056">
        <f>MONTH(Table1[[#This Row],[order_date]])</f>
        <v>5</v>
      </c>
      <c r="O9056" s="3">
        <f>Table1[[#This Row],[sales]]-Table1[[#This Row],[profit]]</f>
        <v>3286.0299999999997</v>
      </c>
      <c r="P9056" s="3">
        <f>Table1[[#This Row],[sales]]*Table1[[#This Row],[quantity]]</f>
        <v>8790.74</v>
      </c>
      <c r="Q9056" s="9">
        <f>Table1[[#This Row],[delivery_date]]-Table1[[#This Row],[order_date]]</f>
        <v>7</v>
      </c>
    </row>
    <row r="9057" spans="1:17" x14ac:dyDescent="0.35">
      <c r="A9057" t="s">
        <v>9088</v>
      </c>
      <c r="B9057" t="s">
        <v>25</v>
      </c>
      <c r="C9057" t="s">
        <v>14</v>
      </c>
      <c r="D9057" s="2">
        <v>4108.59</v>
      </c>
      <c r="E9057">
        <v>0.28000000000000003</v>
      </c>
      <c r="F9057">
        <v>9</v>
      </c>
      <c r="G9057" s="1">
        <v>45098</v>
      </c>
      <c r="H9057" s="1">
        <v>45099</v>
      </c>
      <c r="I9057" t="s">
        <v>15</v>
      </c>
      <c r="J9057" t="s">
        <v>27</v>
      </c>
      <c r="K9057" s="2">
        <v>321.87</v>
      </c>
      <c r="L9057" t="s">
        <v>48</v>
      </c>
      <c r="M9057">
        <f>YEAR(Table1[[#This Row],[order_date]])</f>
        <v>2023</v>
      </c>
      <c r="N9057">
        <f>MONTH(Table1[[#This Row],[order_date]])</f>
        <v>6</v>
      </c>
      <c r="O9057" s="3">
        <f>Table1[[#This Row],[sales]]-Table1[[#This Row],[profit]]</f>
        <v>3786.7200000000003</v>
      </c>
      <c r="P9057" s="3">
        <f>Table1[[#This Row],[sales]]*Table1[[#This Row],[quantity]]</f>
        <v>36977.31</v>
      </c>
      <c r="Q9057" s="9">
        <f>Table1[[#This Row],[delivery_date]]-Table1[[#This Row],[order_date]]</f>
        <v>1</v>
      </c>
    </row>
    <row r="9058" spans="1:17" x14ac:dyDescent="0.35">
      <c r="A9058" t="s">
        <v>9089</v>
      </c>
      <c r="B9058" t="s">
        <v>25</v>
      </c>
      <c r="C9058" t="s">
        <v>14</v>
      </c>
      <c r="D9058" s="2">
        <v>4081.59</v>
      </c>
      <c r="E9058">
        <v>0.35</v>
      </c>
      <c r="F9058">
        <v>3</v>
      </c>
      <c r="G9058" s="1">
        <v>44984</v>
      </c>
      <c r="H9058" s="1">
        <v>44986</v>
      </c>
      <c r="I9058" t="s">
        <v>31</v>
      </c>
      <c r="J9058" t="s">
        <v>27</v>
      </c>
      <c r="K9058" s="2">
        <v>447.83</v>
      </c>
      <c r="L9058" t="s">
        <v>48</v>
      </c>
      <c r="M9058">
        <f>YEAR(Table1[[#This Row],[order_date]])</f>
        <v>2023</v>
      </c>
      <c r="N9058">
        <f>MONTH(Table1[[#This Row],[order_date]])</f>
        <v>2</v>
      </c>
      <c r="O9058" s="3">
        <f>Table1[[#This Row],[sales]]-Table1[[#This Row],[profit]]</f>
        <v>3633.76</v>
      </c>
      <c r="P9058" s="3">
        <f>Table1[[#This Row],[sales]]*Table1[[#This Row],[quantity]]</f>
        <v>12244.77</v>
      </c>
      <c r="Q9058" s="9">
        <f>Table1[[#This Row],[delivery_date]]-Table1[[#This Row],[order_date]]</f>
        <v>2</v>
      </c>
    </row>
    <row r="9059" spans="1:17" x14ac:dyDescent="0.35">
      <c r="A9059" t="s">
        <v>9090</v>
      </c>
      <c r="B9059" t="s">
        <v>41</v>
      </c>
      <c r="C9059" t="s">
        <v>33</v>
      </c>
      <c r="D9059" s="2">
        <v>1156.97</v>
      </c>
      <c r="E9059">
        <v>0.28000000000000003</v>
      </c>
      <c r="F9059">
        <v>9</v>
      </c>
      <c r="G9059" s="1">
        <v>45138</v>
      </c>
      <c r="H9059" s="1">
        <v>45139</v>
      </c>
      <c r="I9059" t="s">
        <v>21</v>
      </c>
      <c r="J9059" t="s">
        <v>16</v>
      </c>
      <c r="K9059" s="2">
        <v>275.73</v>
      </c>
      <c r="L9059" t="s">
        <v>23</v>
      </c>
      <c r="M9059">
        <f>YEAR(Table1[[#This Row],[order_date]])</f>
        <v>2023</v>
      </c>
      <c r="N9059">
        <f>MONTH(Table1[[#This Row],[order_date]])</f>
        <v>7</v>
      </c>
      <c r="O9059" s="3">
        <f>Table1[[#This Row],[sales]]-Table1[[#This Row],[profit]]</f>
        <v>881.24</v>
      </c>
      <c r="P9059" s="3">
        <f>Table1[[#This Row],[sales]]*Table1[[#This Row],[quantity]]</f>
        <v>10412.73</v>
      </c>
      <c r="Q9059" s="9">
        <f>Table1[[#This Row],[delivery_date]]-Table1[[#This Row],[order_date]]</f>
        <v>1</v>
      </c>
    </row>
    <row r="9060" spans="1:17" x14ac:dyDescent="0.35">
      <c r="A9060" t="s">
        <v>9091</v>
      </c>
      <c r="B9060" t="s">
        <v>13</v>
      </c>
      <c r="C9060" t="s">
        <v>33</v>
      </c>
      <c r="D9060" s="2">
        <v>2291.88</v>
      </c>
      <c r="E9060">
        <v>0.38</v>
      </c>
      <c r="F9060">
        <v>1</v>
      </c>
      <c r="G9060" s="1">
        <v>45108</v>
      </c>
      <c r="H9060" s="1">
        <v>45113</v>
      </c>
      <c r="I9060" t="s">
        <v>15</v>
      </c>
      <c r="J9060" t="s">
        <v>16</v>
      </c>
      <c r="K9060" s="2">
        <v>356.16</v>
      </c>
      <c r="L9060" t="s">
        <v>39</v>
      </c>
      <c r="M9060">
        <f>YEAR(Table1[[#This Row],[order_date]])</f>
        <v>2023</v>
      </c>
      <c r="N9060">
        <f>MONTH(Table1[[#This Row],[order_date]])</f>
        <v>7</v>
      </c>
      <c r="O9060" s="3">
        <f>Table1[[#This Row],[sales]]-Table1[[#This Row],[profit]]</f>
        <v>1935.72</v>
      </c>
      <c r="P9060" s="3">
        <f>Table1[[#This Row],[sales]]*Table1[[#This Row],[quantity]]</f>
        <v>2291.88</v>
      </c>
      <c r="Q9060" s="9">
        <f>Table1[[#This Row],[delivery_date]]-Table1[[#This Row],[order_date]]</f>
        <v>5</v>
      </c>
    </row>
    <row r="9061" spans="1:17" x14ac:dyDescent="0.35">
      <c r="A9061" t="s">
        <v>9092</v>
      </c>
      <c r="B9061" t="s">
        <v>25</v>
      </c>
      <c r="C9061" t="s">
        <v>36</v>
      </c>
      <c r="D9061" s="2">
        <v>1657.96</v>
      </c>
      <c r="E9061">
        <v>0.28999999999999998</v>
      </c>
      <c r="F9061">
        <v>9</v>
      </c>
      <c r="G9061" s="1">
        <v>45646</v>
      </c>
      <c r="H9061" s="1">
        <v>45649</v>
      </c>
      <c r="I9061" t="s">
        <v>15</v>
      </c>
      <c r="J9061" t="s">
        <v>27</v>
      </c>
      <c r="K9061" s="2">
        <v>320.73</v>
      </c>
      <c r="L9061" t="s">
        <v>34</v>
      </c>
      <c r="M9061">
        <f>YEAR(Table1[[#This Row],[order_date]])</f>
        <v>2024</v>
      </c>
      <c r="N9061">
        <f>MONTH(Table1[[#This Row],[order_date]])</f>
        <v>12</v>
      </c>
      <c r="O9061" s="3">
        <f>Table1[[#This Row],[sales]]-Table1[[#This Row],[profit]]</f>
        <v>1337.23</v>
      </c>
      <c r="P9061" s="3">
        <f>Table1[[#This Row],[sales]]*Table1[[#This Row],[quantity]]</f>
        <v>14921.64</v>
      </c>
      <c r="Q9061" s="9">
        <f>Table1[[#This Row],[delivery_date]]-Table1[[#This Row],[order_date]]</f>
        <v>3</v>
      </c>
    </row>
    <row r="9062" spans="1:17" x14ac:dyDescent="0.35">
      <c r="A9062" t="s">
        <v>9093</v>
      </c>
      <c r="B9062" t="s">
        <v>41</v>
      </c>
      <c r="C9062" t="s">
        <v>33</v>
      </c>
      <c r="D9062" s="2">
        <v>4855.01</v>
      </c>
      <c r="E9062">
        <v>0.26</v>
      </c>
      <c r="F9062">
        <v>7</v>
      </c>
      <c r="G9062" s="1">
        <v>45335</v>
      </c>
      <c r="H9062" s="1">
        <v>45336</v>
      </c>
      <c r="I9062" t="s">
        <v>21</v>
      </c>
      <c r="J9062" t="s">
        <v>16</v>
      </c>
      <c r="K9062" s="2">
        <v>1290.32</v>
      </c>
      <c r="L9062" t="s">
        <v>28</v>
      </c>
      <c r="M9062">
        <f>YEAR(Table1[[#This Row],[order_date]])</f>
        <v>2024</v>
      </c>
      <c r="N9062">
        <f>MONTH(Table1[[#This Row],[order_date]])</f>
        <v>2</v>
      </c>
      <c r="O9062" s="3">
        <f>Table1[[#This Row],[sales]]-Table1[[#This Row],[profit]]</f>
        <v>3564.6900000000005</v>
      </c>
      <c r="P9062" s="3">
        <f>Table1[[#This Row],[sales]]*Table1[[#This Row],[quantity]]</f>
        <v>33985.07</v>
      </c>
      <c r="Q9062" s="9">
        <f>Table1[[#This Row],[delivery_date]]-Table1[[#This Row],[order_date]]</f>
        <v>1</v>
      </c>
    </row>
    <row r="9063" spans="1:17" x14ac:dyDescent="0.35">
      <c r="A9063" t="s">
        <v>9094</v>
      </c>
      <c r="B9063" t="s">
        <v>19</v>
      </c>
      <c r="C9063" t="s">
        <v>33</v>
      </c>
      <c r="D9063" s="2">
        <v>4396.05</v>
      </c>
      <c r="E9063">
        <v>7.0000000000000007E-2</v>
      </c>
      <c r="F9063">
        <v>2</v>
      </c>
      <c r="G9063" s="1">
        <v>45412</v>
      </c>
      <c r="H9063" s="1">
        <v>45415</v>
      </c>
      <c r="I9063" t="s">
        <v>15</v>
      </c>
      <c r="J9063" t="s">
        <v>27</v>
      </c>
      <c r="K9063" s="2">
        <v>1240.17</v>
      </c>
      <c r="L9063" t="s">
        <v>23</v>
      </c>
      <c r="M9063">
        <f>YEAR(Table1[[#This Row],[order_date]])</f>
        <v>2024</v>
      </c>
      <c r="N9063">
        <f>MONTH(Table1[[#This Row],[order_date]])</f>
        <v>4</v>
      </c>
      <c r="O9063" s="3">
        <f>Table1[[#This Row],[sales]]-Table1[[#This Row],[profit]]</f>
        <v>3155.88</v>
      </c>
      <c r="P9063" s="3">
        <f>Table1[[#This Row],[sales]]*Table1[[#This Row],[quantity]]</f>
        <v>8792.1</v>
      </c>
      <c r="Q9063" s="9">
        <f>Table1[[#This Row],[delivery_date]]-Table1[[#This Row],[order_date]]</f>
        <v>3</v>
      </c>
    </row>
    <row r="9064" spans="1:17" x14ac:dyDescent="0.35">
      <c r="A9064" t="s">
        <v>9095</v>
      </c>
      <c r="B9064" t="s">
        <v>19</v>
      </c>
      <c r="C9064" t="s">
        <v>14</v>
      </c>
      <c r="D9064" s="2">
        <v>1324.63</v>
      </c>
      <c r="E9064">
        <v>0.24</v>
      </c>
      <c r="F9064">
        <v>7</v>
      </c>
      <c r="G9064" s="1">
        <v>44933</v>
      </c>
      <c r="H9064" s="1">
        <v>44939</v>
      </c>
      <c r="I9064" t="s">
        <v>15</v>
      </c>
      <c r="J9064" t="s">
        <v>27</v>
      </c>
      <c r="K9064" s="2">
        <v>373.71</v>
      </c>
      <c r="L9064" t="s">
        <v>34</v>
      </c>
      <c r="M9064">
        <f>YEAR(Table1[[#This Row],[order_date]])</f>
        <v>2023</v>
      </c>
      <c r="N9064">
        <f>MONTH(Table1[[#This Row],[order_date]])</f>
        <v>1</v>
      </c>
      <c r="O9064" s="3">
        <f>Table1[[#This Row],[sales]]-Table1[[#This Row],[profit]]</f>
        <v>950.92000000000007</v>
      </c>
      <c r="P9064" s="3">
        <f>Table1[[#This Row],[sales]]*Table1[[#This Row],[quantity]]</f>
        <v>9272.41</v>
      </c>
      <c r="Q9064" s="9">
        <f>Table1[[#This Row],[delivery_date]]-Table1[[#This Row],[order_date]]</f>
        <v>6</v>
      </c>
    </row>
    <row r="9065" spans="1:17" x14ac:dyDescent="0.35">
      <c r="A9065" t="s">
        <v>9096</v>
      </c>
      <c r="B9065" t="s">
        <v>19</v>
      </c>
      <c r="C9065" t="s">
        <v>14</v>
      </c>
      <c r="D9065" s="2">
        <v>1636.25</v>
      </c>
      <c r="E9065">
        <v>0.27</v>
      </c>
      <c r="F9065">
        <v>1</v>
      </c>
      <c r="G9065" s="1">
        <v>45356</v>
      </c>
      <c r="H9065" s="1">
        <v>45357</v>
      </c>
      <c r="I9065" t="s">
        <v>15</v>
      </c>
      <c r="J9065" t="s">
        <v>22</v>
      </c>
      <c r="K9065" s="2">
        <v>227.08</v>
      </c>
      <c r="L9065" t="s">
        <v>28</v>
      </c>
      <c r="M9065">
        <f>YEAR(Table1[[#This Row],[order_date]])</f>
        <v>2024</v>
      </c>
      <c r="N9065">
        <f>MONTH(Table1[[#This Row],[order_date]])</f>
        <v>3</v>
      </c>
      <c r="O9065" s="3">
        <f>Table1[[#This Row],[sales]]-Table1[[#This Row],[profit]]</f>
        <v>1409.17</v>
      </c>
      <c r="P9065" s="3">
        <f>Table1[[#This Row],[sales]]*Table1[[#This Row],[quantity]]</f>
        <v>1636.25</v>
      </c>
      <c r="Q9065" s="9">
        <f>Table1[[#This Row],[delivery_date]]-Table1[[#This Row],[order_date]]</f>
        <v>1</v>
      </c>
    </row>
    <row r="9066" spans="1:17" x14ac:dyDescent="0.35">
      <c r="A9066" t="s">
        <v>9097</v>
      </c>
      <c r="B9066" t="s">
        <v>13</v>
      </c>
      <c r="C9066" t="s">
        <v>26</v>
      </c>
      <c r="D9066" s="2">
        <v>2691.66</v>
      </c>
      <c r="E9066">
        <v>0.31</v>
      </c>
      <c r="F9066">
        <v>3</v>
      </c>
      <c r="G9066" s="1">
        <v>45262</v>
      </c>
      <c r="H9066" s="1">
        <v>45269</v>
      </c>
      <c r="I9066" t="s">
        <v>21</v>
      </c>
      <c r="J9066" t="s">
        <v>27</v>
      </c>
      <c r="K9066" s="2">
        <v>550.99</v>
      </c>
      <c r="L9066" t="s">
        <v>34</v>
      </c>
      <c r="M9066">
        <f>YEAR(Table1[[#This Row],[order_date]])</f>
        <v>2023</v>
      </c>
      <c r="N9066">
        <f>MONTH(Table1[[#This Row],[order_date]])</f>
        <v>12</v>
      </c>
      <c r="O9066" s="3">
        <f>Table1[[#This Row],[sales]]-Table1[[#This Row],[profit]]</f>
        <v>2140.67</v>
      </c>
      <c r="P9066" s="3">
        <f>Table1[[#This Row],[sales]]*Table1[[#This Row],[quantity]]</f>
        <v>8074.98</v>
      </c>
      <c r="Q9066" s="9">
        <f>Table1[[#This Row],[delivery_date]]-Table1[[#This Row],[order_date]]</f>
        <v>7</v>
      </c>
    </row>
    <row r="9067" spans="1:17" x14ac:dyDescent="0.35">
      <c r="A9067" t="s">
        <v>9098</v>
      </c>
      <c r="B9067" t="s">
        <v>41</v>
      </c>
      <c r="C9067" t="s">
        <v>14</v>
      </c>
      <c r="D9067" s="2">
        <v>1465.17</v>
      </c>
      <c r="E9067">
        <v>0.23</v>
      </c>
      <c r="F9067">
        <v>7</v>
      </c>
      <c r="G9067" s="1">
        <v>45556</v>
      </c>
      <c r="H9067" s="1">
        <v>45557</v>
      </c>
      <c r="I9067" t="s">
        <v>31</v>
      </c>
      <c r="J9067" t="s">
        <v>22</v>
      </c>
      <c r="K9067" s="2">
        <v>300.95999999999998</v>
      </c>
      <c r="L9067" t="s">
        <v>23</v>
      </c>
      <c r="M9067">
        <f>YEAR(Table1[[#This Row],[order_date]])</f>
        <v>2024</v>
      </c>
      <c r="N9067">
        <f>MONTH(Table1[[#This Row],[order_date]])</f>
        <v>9</v>
      </c>
      <c r="O9067" s="3">
        <f>Table1[[#This Row],[sales]]-Table1[[#This Row],[profit]]</f>
        <v>1164.21</v>
      </c>
      <c r="P9067" s="3">
        <f>Table1[[#This Row],[sales]]*Table1[[#This Row],[quantity]]</f>
        <v>10256.19</v>
      </c>
      <c r="Q9067" s="9">
        <f>Table1[[#This Row],[delivery_date]]-Table1[[#This Row],[order_date]]</f>
        <v>1</v>
      </c>
    </row>
    <row r="9068" spans="1:17" x14ac:dyDescent="0.35">
      <c r="A9068" t="s">
        <v>9099</v>
      </c>
      <c r="B9068" t="s">
        <v>41</v>
      </c>
      <c r="C9068" t="s">
        <v>26</v>
      </c>
      <c r="D9068" s="2">
        <v>4140.2</v>
      </c>
      <c r="E9068">
        <v>7.0000000000000007E-2</v>
      </c>
      <c r="F9068">
        <v>3</v>
      </c>
      <c r="G9068" s="1">
        <v>45473</v>
      </c>
      <c r="H9068" s="1">
        <v>45476</v>
      </c>
      <c r="I9068" t="s">
        <v>21</v>
      </c>
      <c r="J9068" t="s">
        <v>16</v>
      </c>
      <c r="K9068" s="2">
        <v>503.07</v>
      </c>
      <c r="L9068" t="s">
        <v>48</v>
      </c>
      <c r="M9068">
        <f>YEAR(Table1[[#This Row],[order_date]])</f>
        <v>2024</v>
      </c>
      <c r="N9068">
        <f>MONTH(Table1[[#This Row],[order_date]])</f>
        <v>6</v>
      </c>
      <c r="O9068" s="3">
        <f>Table1[[#This Row],[sales]]-Table1[[#This Row],[profit]]</f>
        <v>3637.1299999999997</v>
      </c>
      <c r="P9068" s="3">
        <f>Table1[[#This Row],[sales]]*Table1[[#This Row],[quantity]]</f>
        <v>12420.599999999999</v>
      </c>
      <c r="Q9068" s="9">
        <f>Table1[[#This Row],[delivery_date]]-Table1[[#This Row],[order_date]]</f>
        <v>3</v>
      </c>
    </row>
    <row r="9069" spans="1:17" x14ac:dyDescent="0.35">
      <c r="A9069" t="s">
        <v>9100</v>
      </c>
      <c r="B9069" t="s">
        <v>25</v>
      </c>
      <c r="C9069" t="s">
        <v>26</v>
      </c>
      <c r="D9069" s="2">
        <v>4114.2299999999996</v>
      </c>
      <c r="E9069">
        <v>0.08</v>
      </c>
      <c r="F9069">
        <v>2</v>
      </c>
      <c r="G9069" s="1">
        <v>45021</v>
      </c>
      <c r="H9069" s="1">
        <v>45026</v>
      </c>
      <c r="I9069" t="s">
        <v>21</v>
      </c>
      <c r="J9069" t="s">
        <v>22</v>
      </c>
      <c r="K9069" s="2">
        <v>676.47</v>
      </c>
      <c r="L9069" t="s">
        <v>39</v>
      </c>
      <c r="M9069">
        <f>YEAR(Table1[[#This Row],[order_date]])</f>
        <v>2023</v>
      </c>
      <c r="N9069">
        <f>MONTH(Table1[[#This Row],[order_date]])</f>
        <v>4</v>
      </c>
      <c r="O9069" s="3">
        <f>Table1[[#This Row],[sales]]-Table1[[#This Row],[profit]]</f>
        <v>3437.7599999999993</v>
      </c>
      <c r="P9069" s="3">
        <f>Table1[[#This Row],[sales]]*Table1[[#This Row],[quantity]]</f>
        <v>8228.4599999999991</v>
      </c>
      <c r="Q9069" s="9">
        <f>Table1[[#This Row],[delivery_date]]-Table1[[#This Row],[order_date]]</f>
        <v>5</v>
      </c>
    </row>
    <row r="9070" spans="1:17" x14ac:dyDescent="0.35">
      <c r="A9070" t="s">
        <v>9101</v>
      </c>
      <c r="B9070" t="s">
        <v>25</v>
      </c>
      <c r="C9070" t="s">
        <v>33</v>
      </c>
      <c r="D9070" s="2">
        <v>3649.27</v>
      </c>
      <c r="E9070">
        <v>0.36</v>
      </c>
      <c r="F9070">
        <v>5</v>
      </c>
      <c r="G9070" s="1">
        <v>44927</v>
      </c>
      <c r="H9070" s="1">
        <v>44934</v>
      </c>
      <c r="I9070" t="s">
        <v>31</v>
      </c>
      <c r="J9070" t="s">
        <v>16</v>
      </c>
      <c r="K9070" s="2">
        <v>562.88</v>
      </c>
      <c r="L9070" t="s">
        <v>48</v>
      </c>
      <c r="M9070">
        <f>YEAR(Table1[[#This Row],[order_date]])</f>
        <v>2023</v>
      </c>
      <c r="N9070">
        <f>MONTH(Table1[[#This Row],[order_date]])</f>
        <v>1</v>
      </c>
      <c r="O9070" s="3">
        <f>Table1[[#This Row],[sales]]-Table1[[#This Row],[profit]]</f>
        <v>3086.39</v>
      </c>
      <c r="P9070" s="3">
        <f>Table1[[#This Row],[sales]]*Table1[[#This Row],[quantity]]</f>
        <v>18246.349999999999</v>
      </c>
      <c r="Q9070" s="9">
        <f>Table1[[#This Row],[delivery_date]]-Table1[[#This Row],[order_date]]</f>
        <v>7</v>
      </c>
    </row>
    <row r="9071" spans="1:17" x14ac:dyDescent="0.35">
      <c r="A9071" t="s">
        <v>9102</v>
      </c>
      <c r="B9071" t="s">
        <v>25</v>
      </c>
      <c r="C9071" t="s">
        <v>14</v>
      </c>
      <c r="D9071" s="2">
        <v>3477.62</v>
      </c>
      <c r="E9071">
        <v>0.33</v>
      </c>
      <c r="F9071">
        <v>3</v>
      </c>
      <c r="G9071" s="1">
        <v>45330</v>
      </c>
      <c r="H9071" s="1">
        <v>45337</v>
      </c>
      <c r="I9071" t="s">
        <v>21</v>
      </c>
      <c r="J9071" t="s">
        <v>16</v>
      </c>
      <c r="K9071" s="2">
        <v>767.5</v>
      </c>
      <c r="L9071" t="s">
        <v>23</v>
      </c>
      <c r="M9071">
        <f>YEAR(Table1[[#This Row],[order_date]])</f>
        <v>2024</v>
      </c>
      <c r="N9071">
        <f>MONTH(Table1[[#This Row],[order_date]])</f>
        <v>2</v>
      </c>
      <c r="O9071" s="3">
        <f>Table1[[#This Row],[sales]]-Table1[[#This Row],[profit]]</f>
        <v>2710.12</v>
      </c>
      <c r="P9071" s="3">
        <f>Table1[[#This Row],[sales]]*Table1[[#This Row],[quantity]]</f>
        <v>10432.86</v>
      </c>
      <c r="Q9071" s="9">
        <f>Table1[[#This Row],[delivery_date]]-Table1[[#This Row],[order_date]]</f>
        <v>7</v>
      </c>
    </row>
    <row r="9072" spans="1:17" x14ac:dyDescent="0.35">
      <c r="A9072" t="s">
        <v>9103</v>
      </c>
      <c r="B9072" t="s">
        <v>41</v>
      </c>
      <c r="C9072" t="s">
        <v>33</v>
      </c>
      <c r="D9072" s="2">
        <v>2781.78</v>
      </c>
      <c r="E9072">
        <v>0.13</v>
      </c>
      <c r="F9072">
        <v>9</v>
      </c>
      <c r="G9072" s="1">
        <v>45368</v>
      </c>
      <c r="H9072" s="1">
        <v>45375</v>
      </c>
      <c r="I9072" t="s">
        <v>31</v>
      </c>
      <c r="J9072" t="s">
        <v>22</v>
      </c>
      <c r="K9072" s="2">
        <v>554.9</v>
      </c>
      <c r="L9072" t="s">
        <v>28</v>
      </c>
      <c r="M9072">
        <f>YEAR(Table1[[#This Row],[order_date]])</f>
        <v>2024</v>
      </c>
      <c r="N9072">
        <f>MONTH(Table1[[#This Row],[order_date]])</f>
        <v>3</v>
      </c>
      <c r="O9072" s="3">
        <f>Table1[[#This Row],[sales]]-Table1[[#This Row],[profit]]</f>
        <v>2226.88</v>
      </c>
      <c r="P9072" s="3">
        <f>Table1[[#This Row],[sales]]*Table1[[#This Row],[quantity]]</f>
        <v>25036.02</v>
      </c>
      <c r="Q9072" s="9">
        <f>Table1[[#This Row],[delivery_date]]-Table1[[#This Row],[order_date]]</f>
        <v>7</v>
      </c>
    </row>
    <row r="9073" spans="1:17" x14ac:dyDescent="0.35">
      <c r="A9073" t="s">
        <v>9104</v>
      </c>
      <c r="B9073" t="s">
        <v>25</v>
      </c>
      <c r="C9073" t="s">
        <v>14</v>
      </c>
      <c r="D9073" s="2">
        <v>1800.85</v>
      </c>
      <c r="E9073">
        <v>0.22</v>
      </c>
      <c r="F9073">
        <v>7</v>
      </c>
      <c r="G9073" s="1">
        <v>45657</v>
      </c>
      <c r="H9073" s="1">
        <v>45664</v>
      </c>
      <c r="I9073" t="s">
        <v>15</v>
      </c>
      <c r="J9073" t="s">
        <v>16</v>
      </c>
      <c r="K9073" s="2">
        <v>498.86</v>
      </c>
      <c r="L9073" t="s">
        <v>23</v>
      </c>
      <c r="M9073">
        <f>YEAR(Table1[[#This Row],[order_date]])</f>
        <v>2024</v>
      </c>
      <c r="N9073">
        <f>MONTH(Table1[[#This Row],[order_date]])</f>
        <v>12</v>
      </c>
      <c r="O9073" s="3">
        <f>Table1[[#This Row],[sales]]-Table1[[#This Row],[profit]]</f>
        <v>1301.9899999999998</v>
      </c>
      <c r="P9073" s="3">
        <f>Table1[[#This Row],[sales]]*Table1[[#This Row],[quantity]]</f>
        <v>12605.949999999999</v>
      </c>
      <c r="Q9073" s="9">
        <f>Table1[[#This Row],[delivery_date]]-Table1[[#This Row],[order_date]]</f>
        <v>7</v>
      </c>
    </row>
    <row r="9074" spans="1:17" x14ac:dyDescent="0.35">
      <c r="A9074" t="s">
        <v>9105</v>
      </c>
      <c r="B9074" t="s">
        <v>41</v>
      </c>
      <c r="C9074" t="s">
        <v>33</v>
      </c>
      <c r="D9074" s="2">
        <v>4201</v>
      </c>
      <c r="E9074">
        <v>0.15</v>
      </c>
      <c r="F9074">
        <v>1</v>
      </c>
      <c r="G9074" s="1">
        <v>45334</v>
      </c>
      <c r="H9074" s="1">
        <v>45340</v>
      </c>
      <c r="I9074" t="s">
        <v>15</v>
      </c>
      <c r="J9074" t="s">
        <v>16</v>
      </c>
      <c r="K9074" s="2">
        <v>472.39</v>
      </c>
      <c r="L9074" t="s">
        <v>39</v>
      </c>
      <c r="M9074">
        <f>YEAR(Table1[[#This Row],[order_date]])</f>
        <v>2024</v>
      </c>
      <c r="N9074">
        <f>MONTH(Table1[[#This Row],[order_date]])</f>
        <v>2</v>
      </c>
      <c r="O9074" s="3">
        <f>Table1[[#This Row],[sales]]-Table1[[#This Row],[profit]]</f>
        <v>3728.61</v>
      </c>
      <c r="P9074" s="3">
        <f>Table1[[#This Row],[sales]]*Table1[[#This Row],[quantity]]</f>
        <v>4201</v>
      </c>
      <c r="Q9074" s="9">
        <f>Table1[[#This Row],[delivery_date]]-Table1[[#This Row],[order_date]]</f>
        <v>6</v>
      </c>
    </row>
    <row r="9075" spans="1:17" x14ac:dyDescent="0.35">
      <c r="A9075" t="s">
        <v>9106</v>
      </c>
      <c r="B9075" t="s">
        <v>41</v>
      </c>
      <c r="C9075" t="s">
        <v>33</v>
      </c>
      <c r="D9075" s="2">
        <v>4308.28</v>
      </c>
      <c r="E9075">
        <v>0.09</v>
      </c>
      <c r="F9075">
        <v>1</v>
      </c>
      <c r="G9075" s="1">
        <v>45551</v>
      </c>
      <c r="H9075" s="1">
        <v>45555</v>
      </c>
      <c r="I9075" t="s">
        <v>21</v>
      </c>
      <c r="J9075" t="s">
        <v>27</v>
      </c>
      <c r="K9075" s="2">
        <v>862</v>
      </c>
      <c r="L9075" t="s">
        <v>34</v>
      </c>
      <c r="M9075">
        <f>YEAR(Table1[[#This Row],[order_date]])</f>
        <v>2024</v>
      </c>
      <c r="N9075">
        <f>MONTH(Table1[[#This Row],[order_date]])</f>
        <v>9</v>
      </c>
      <c r="O9075" s="3">
        <f>Table1[[#This Row],[sales]]-Table1[[#This Row],[profit]]</f>
        <v>3446.2799999999997</v>
      </c>
      <c r="P9075" s="3">
        <f>Table1[[#This Row],[sales]]*Table1[[#This Row],[quantity]]</f>
        <v>4308.28</v>
      </c>
      <c r="Q9075" s="9">
        <f>Table1[[#This Row],[delivery_date]]-Table1[[#This Row],[order_date]]</f>
        <v>4</v>
      </c>
    </row>
    <row r="9076" spans="1:17" x14ac:dyDescent="0.35">
      <c r="A9076" t="s">
        <v>9107</v>
      </c>
      <c r="B9076" t="s">
        <v>19</v>
      </c>
      <c r="C9076" t="s">
        <v>33</v>
      </c>
      <c r="D9076" s="2">
        <v>342.6</v>
      </c>
      <c r="E9076">
        <v>0.16</v>
      </c>
      <c r="F9076">
        <v>6</v>
      </c>
      <c r="G9076" s="1">
        <v>45571</v>
      </c>
      <c r="H9076" s="1">
        <v>45575</v>
      </c>
      <c r="I9076" t="s">
        <v>21</v>
      </c>
      <c r="J9076" t="s">
        <v>27</v>
      </c>
      <c r="K9076" s="2">
        <v>77.099999999999994</v>
      </c>
      <c r="L9076" t="s">
        <v>48</v>
      </c>
      <c r="M9076">
        <f>YEAR(Table1[[#This Row],[order_date]])</f>
        <v>2024</v>
      </c>
      <c r="N9076">
        <f>MONTH(Table1[[#This Row],[order_date]])</f>
        <v>10</v>
      </c>
      <c r="O9076" s="3">
        <f>Table1[[#This Row],[sales]]-Table1[[#This Row],[profit]]</f>
        <v>265.5</v>
      </c>
      <c r="P9076" s="3">
        <f>Table1[[#This Row],[sales]]*Table1[[#This Row],[quantity]]</f>
        <v>2055.6000000000004</v>
      </c>
      <c r="Q9076" s="9">
        <f>Table1[[#This Row],[delivery_date]]-Table1[[#This Row],[order_date]]</f>
        <v>4</v>
      </c>
    </row>
    <row r="9077" spans="1:17" x14ac:dyDescent="0.35">
      <c r="A9077" t="s">
        <v>9108</v>
      </c>
      <c r="B9077" t="s">
        <v>25</v>
      </c>
      <c r="C9077" t="s">
        <v>36</v>
      </c>
      <c r="D9077" s="2">
        <v>2053.2399999999998</v>
      </c>
      <c r="E9077">
        <v>0.13</v>
      </c>
      <c r="F9077">
        <v>4</v>
      </c>
      <c r="G9077" s="1">
        <v>45302</v>
      </c>
      <c r="H9077" s="1">
        <v>45304</v>
      </c>
      <c r="I9077" t="s">
        <v>15</v>
      </c>
      <c r="J9077" t="s">
        <v>27</v>
      </c>
      <c r="K9077" s="2">
        <v>133.15</v>
      </c>
      <c r="L9077" t="s">
        <v>28</v>
      </c>
      <c r="M9077">
        <f>YEAR(Table1[[#This Row],[order_date]])</f>
        <v>2024</v>
      </c>
      <c r="N9077">
        <f>MONTH(Table1[[#This Row],[order_date]])</f>
        <v>1</v>
      </c>
      <c r="O9077" s="3">
        <f>Table1[[#This Row],[sales]]-Table1[[#This Row],[profit]]</f>
        <v>1920.0899999999997</v>
      </c>
      <c r="P9077" s="3">
        <f>Table1[[#This Row],[sales]]*Table1[[#This Row],[quantity]]</f>
        <v>8212.9599999999991</v>
      </c>
      <c r="Q9077" s="9">
        <f>Table1[[#This Row],[delivery_date]]-Table1[[#This Row],[order_date]]</f>
        <v>2</v>
      </c>
    </row>
    <row r="9078" spans="1:17" x14ac:dyDescent="0.35">
      <c r="A9078" t="s">
        <v>9109</v>
      </c>
      <c r="B9078" t="s">
        <v>19</v>
      </c>
      <c r="C9078" t="s">
        <v>33</v>
      </c>
      <c r="D9078" s="2">
        <v>230.48</v>
      </c>
      <c r="E9078">
        <v>0.04</v>
      </c>
      <c r="F9078">
        <v>1</v>
      </c>
      <c r="G9078" s="1">
        <v>45467</v>
      </c>
      <c r="H9078" s="1">
        <v>45473</v>
      </c>
      <c r="I9078" t="s">
        <v>31</v>
      </c>
      <c r="J9078" t="s">
        <v>16</v>
      </c>
      <c r="K9078" s="2">
        <v>48.18</v>
      </c>
      <c r="L9078" t="s">
        <v>28</v>
      </c>
      <c r="M9078">
        <f>YEAR(Table1[[#This Row],[order_date]])</f>
        <v>2024</v>
      </c>
      <c r="N9078">
        <f>MONTH(Table1[[#This Row],[order_date]])</f>
        <v>6</v>
      </c>
      <c r="O9078" s="3">
        <f>Table1[[#This Row],[sales]]-Table1[[#This Row],[profit]]</f>
        <v>182.29999999999998</v>
      </c>
      <c r="P9078" s="3">
        <f>Table1[[#This Row],[sales]]*Table1[[#This Row],[quantity]]</f>
        <v>230.48</v>
      </c>
      <c r="Q9078" s="9">
        <f>Table1[[#This Row],[delivery_date]]-Table1[[#This Row],[order_date]]</f>
        <v>6</v>
      </c>
    </row>
    <row r="9079" spans="1:17" x14ac:dyDescent="0.35">
      <c r="A9079" t="s">
        <v>9110</v>
      </c>
      <c r="B9079" t="s">
        <v>13</v>
      </c>
      <c r="C9079" t="s">
        <v>20</v>
      </c>
      <c r="D9079" s="2">
        <v>4213.4399999999996</v>
      </c>
      <c r="E9079">
        <v>0.25</v>
      </c>
      <c r="F9079">
        <v>9</v>
      </c>
      <c r="G9079" s="1">
        <v>45589</v>
      </c>
      <c r="H9079" s="1">
        <v>45593</v>
      </c>
      <c r="I9079" t="s">
        <v>15</v>
      </c>
      <c r="J9079" t="s">
        <v>22</v>
      </c>
      <c r="K9079" s="2">
        <v>836.43</v>
      </c>
      <c r="L9079" t="s">
        <v>48</v>
      </c>
      <c r="M9079">
        <f>YEAR(Table1[[#This Row],[order_date]])</f>
        <v>2024</v>
      </c>
      <c r="N9079">
        <f>MONTH(Table1[[#This Row],[order_date]])</f>
        <v>10</v>
      </c>
      <c r="O9079" s="3">
        <f>Table1[[#This Row],[sales]]-Table1[[#This Row],[profit]]</f>
        <v>3377.0099999999998</v>
      </c>
      <c r="P9079" s="3">
        <f>Table1[[#This Row],[sales]]*Table1[[#This Row],[quantity]]</f>
        <v>37920.959999999999</v>
      </c>
      <c r="Q9079" s="9">
        <f>Table1[[#This Row],[delivery_date]]-Table1[[#This Row],[order_date]]</f>
        <v>4</v>
      </c>
    </row>
    <row r="9080" spans="1:17" x14ac:dyDescent="0.35">
      <c r="A9080" t="s">
        <v>9111</v>
      </c>
      <c r="B9080" t="s">
        <v>13</v>
      </c>
      <c r="C9080" t="s">
        <v>20</v>
      </c>
      <c r="D9080" s="2">
        <v>967.76</v>
      </c>
      <c r="E9080">
        <v>0.23</v>
      </c>
      <c r="F9080">
        <v>2</v>
      </c>
      <c r="G9080" s="1">
        <v>45384</v>
      </c>
      <c r="H9080" s="1">
        <v>45390</v>
      </c>
      <c r="I9080" t="s">
        <v>21</v>
      </c>
      <c r="J9080" t="s">
        <v>22</v>
      </c>
      <c r="K9080" s="2">
        <v>125.62</v>
      </c>
      <c r="L9080" t="s">
        <v>48</v>
      </c>
      <c r="M9080">
        <f>YEAR(Table1[[#This Row],[order_date]])</f>
        <v>2024</v>
      </c>
      <c r="N9080">
        <f>MONTH(Table1[[#This Row],[order_date]])</f>
        <v>4</v>
      </c>
      <c r="O9080" s="3">
        <f>Table1[[#This Row],[sales]]-Table1[[#This Row],[profit]]</f>
        <v>842.14</v>
      </c>
      <c r="P9080" s="3">
        <f>Table1[[#This Row],[sales]]*Table1[[#This Row],[quantity]]</f>
        <v>1935.52</v>
      </c>
      <c r="Q9080" s="9">
        <f>Table1[[#This Row],[delivery_date]]-Table1[[#This Row],[order_date]]</f>
        <v>6</v>
      </c>
    </row>
    <row r="9081" spans="1:17" x14ac:dyDescent="0.35">
      <c r="A9081" t="s">
        <v>9112</v>
      </c>
      <c r="B9081" t="s">
        <v>13</v>
      </c>
      <c r="C9081" t="s">
        <v>20</v>
      </c>
      <c r="D9081" s="2">
        <v>3401.95</v>
      </c>
      <c r="E9081">
        <v>0.36</v>
      </c>
      <c r="F9081">
        <v>1</v>
      </c>
      <c r="G9081" s="1">
        <v>45004</v>
      </c>
      <c r="H9081" s="1">
        <v>45007</v>
      </c>
      <c r="I9081" t="s">
        <v>15</v>
      </c>
      <c r="J9081" t="s">
        <v>16</v>
      </c>
      <c r="K9081" s="2">
        <v>1007.74</v>
      </c>
      <c r="L9081" t="s">
        <v>28</v>
      </c>
      <c r="M9081">
        <f>YEAR(Table1[[#This Row],[order_date]])</f>
        <v>2023</v>
      </c>
      <c r="N9081">
        <f>MONTH(Table1[[#This Row],[order_date]])</f>
        <v>3</v>
      </c>
      <c r="O9081" s="3">
        <f>Table1[[#This Row],[sales]]-Table1[[#This Row],[profit]]</f>
        <v>2394.21</v>
      </c>
      <c r="P9081" s="3">
        <f>Table1[[#This Row],[sales]]*Table1[[#This Row],[quantity]]</f>
        <v>3401.95</v>
      </c>
      <c r="Q9081" s="9">
        <f>Table1[[#This Row],[delivery_date]]-Table1[[#This Row],[order_date]]</f>
        <v>3</v>
      </c>
    </row>
    <row r="9082" spans="1:17" x14ac:dyDescent="0.35">
      <c r="A9082" t="s">
        <v>9113</v>
      </c>
      <c r="B9082" t="s">
        <v>41</v>
      </c>
      <c r="C9082" t="s">
        <v>26</v>
      </c>
      <c r="D9082" s="2">
        <v>1851.14</v>
      </c>
      <c r="E9082">
        <v>0.31</v>
      </c>
      <c r="F9082">
        <v>3</v>
      </c>
      <c r="G9082" s="1">
        <v>45297</v>
      </c>
      <c r="H9082" s="1">
        <v>45299</v>
      </c>
      <c r="I9082" t="s">
        <v>15</v>
      </c>
      <c r="J9082" t="s">
        <v>22</v>
      </c>
      <c r="K9082" s="2">
        <v>281.12</v>
      </c>
      <c r="L9082" t="s">
        <v>34</v>
      </c>
      <c r="M9082">
        <f>YEAR(Table1[[#This Row],[order_date]])</f>
        <v>2024</v>
      </c>
      <c r="N9082">
        <f>MONTH(Table1[[#This Row],[order_date]])</f>
        <v>1</v>
      </c>
      <c r="O9082" s="3">
        <f>Table1[[#This Row],[sales]]-Table1[[#This Row],[profit]]</f>
        <v>1570.02</v>
      </c>
      <c r="P9082" s="3">
        <f>Table1[[#This Row],[sales]]*Table1[[#This Row],[quantity]]</f>
        <v>5553.42</v>
      </c>
      <c r="Q9082" s="9">
        <f>Table1[[#This Row],[delivery_date]]-Table1[[#This Row],[order_date]]</f>
        <v>2</v>
      </c>
    </row>
    <row r="9083" spans="1:17" x14ac:dyDescent="0.35">
      <c r="A9083" t="s">
        <v>9114</v>
      </c>
      <c r="B9083" t="s">
        <v>41</v>
      </c>
      <c r="C9083" t="s">
        <v>33</v>
      </c>
      <c r="D9083" s="2">
        <v>4098.72</v>
      </c>
      <c r="E9083">
        <v>0.17</v>
      </c>
      <c r="F9083">
        <v>1</v>
      </c>
      <c r="G9083" s="1">
        <v>45051</v>
      </c>
      <c r="H9083" s="1">
        <v>45055</v>
      </c>
      <c r="I9083" t="s">
        <v>31</v>
      </c>
      <c r="J9083" t="s">
        <v>16</v>
      </c>
      <c r="K9083" s="2">
        <v>383.5</v>
      </c>
      <c r="L9083" t="s">
        <v>48</v>
      </c>
      <c r="M9083">
        <f>YEAR(Table1[[#This Row],[order_date]])</f>
        <v>2023</v>
      </c>
      <c r="N9083">
        <f>MONTH(Table1[[#This Row],[order_date]])</f>
        <v>5</v>
      </c>
      <c r="O9083" s="3">
        <f>Table1[[#This Row],[sales]]-Table1[[#This Row],[profit]]</f>
        <v>3715.2200000000003</v>
      </c>
      <c r="P9083" s="3">
        <f>Table1[[#This Row],[sales]]*Table1[[#This Row],[quantity]]</f>
        <v>4098.72</v>
      </c>
      <c r="Q9083" s="9">
        <f>Table1[[#This Row],[delivery_date]]-Table1[[#This Row],[order_date]]</f>
        <v>4</v>
      </c>
    </row>
    <row r="9084" spans="1:17" x14ac:dyDescent="0.35">
      <c r="A9084" t="s">
        <v>9115</v>
      </c>
      <c r="B9084" t="s">
        <v>41</v>
      </c>
      <c r="C9084" t="s">
        <v>20</v>
      </c>
      <c r="D9084" s="2">
        <v>2597.4699999999998</v>
      </c>
      <c r="E9084">
        <v>0.25</v>
      </c>
      <c r="F9084">
        <v>4</v>
      </c>
      <c r="G9084" s="1">
        <v>45610</v>
      </c>
      <c r="H9084" s="1">
        <v>45616</v>
      </c>
      <c r="I9084" t="s">
        <v>15</v>
      </c>
      <c r="J9084" t="s">
        <v>27</v>
      </c>
      <c r="K9084" s="2">
        <v>489.6</v>
      </c>
      <c r="L9084" t="s">
        <v>28</v>
      </c>
      <c r="M9084">
        <f>YEAR(Table1[[#This Row],[order_date]])</f>
        <v>2024</v>
      </c>
      <c r="N9084">
        <f>MONTH(Table1[[#This Row],[order_date]])</f>
        <v>11</v>
      </c>
      <c r="O9084" s="3">
        <f>Table1[[#This Row],[sales]]-Table1[[#This Row],[profit]]</f>
        <v>2107.87</v>
      </c>
      <c r="P9084" s="3">
        <f>Table1[[#This Row],[sales]]*Table1[[#This Row],[quantity]]</f>
        <v>10389.879999999999</v>
      </c>
      <c r="Q9084" s="9">
        <f>Table1[[#This Row],[delivery_date]]-Table1[[#This Row],[order_date]]</f>
        <v>6</v>
      </c>
    </row>
    <row r="9085" spans="1:17" x14ac:dyDescent="0.35">
      <c r="A9085" t="s">
        <v>9116</v>
      </c>
      <c r="B9085" t="s">
        <v>25</v>
      </c>
      <c r="C9085" t="s">
        <v>26</v>
      </c>
      <c r="D9085" s="2">
        <v>1689.57</v>
      </c>
      <c r="E9085">
        <v>0.27</v>
      </c>
      <c r="F9085">
        <v>4</v>
      </c>
      <c r="G9085" s="1">
        <v>45110</v>
      </c>
      <c r="H9085" s="1">
        <v>45114</v>
      </c>
      <c r="I9085" t="s">
        <v>31</v>
      </c>
      <c r="J9085" t="s">
        <v>16</v>
      </c>
      <c r="K9085" s="2">
        <v>236.25</v>
      </c>
      <c r="L9085" t="s">
        <v>48</v>
      </c>
      <c r="M9085">
        <f>YEAR(Table1[[#This Row],[order_date]])</f>
        <v>2023</v>
      </c>
      <c r="N9085">
        <f>MONTH(Table1[[#This Row],[order_date]])</f>
        <v>7</v>
      </c>
      <c r="O9085" s="3">
        <f>Table1[[#This Row],[sales]]-Table1[[#This Row],[profit]]</f>
        <v>1453.32</v>
      </c>
      <c r="P9085" s="3">
        <f>Table1[[#This Row],[sales]]*Table1[[#This Row],[quantity]]</f>
        <v>6758.28</v>
      </c>
      <c r="Q9085" s="9">
        <f>Table1[[#This Row],[delivery_date]]-Table1[[#This Row],[order_date]]</f>
        <v>4</v>
      </c>
    </row>
    <row r="9086" spans="1:17" x14ac:dyDescent="0.35">
      <c r="A9086" t="s">
        <v>9117</v>
      </c>
      <c r="B9086" t="s">
        <v>19</v>
      </c>
      <c r="C9086" t="s">
        <v>20</v>
      </c>
      <c r="D9086" s="2">
        <v>1686.97</v>
      </c>
      <c r="E9086">
        <v>0.46</v>
      </c>
      <c r="F9086">
        <v>6</v>
      </c>
      <c r="G9086" s="1">
        <v>45458</v>
      </c>
      <c r="H9086" s="1">
        <v>45459</v>
      </c>
      <c r="I9086" t="s">
        <v>15</v>
      </c>
      <c r="J9086" t="s">
        <v>22</v>
      </c>
      <c r="K9086" s="2">
        <v>182.28</v>
      </c>
      <c r="L9086" t="s">
        <v>23</v>
      </c>
      <c r="M9086">
        <f>YEAR(Table1[[#This Row],[order_date]])</f>
        <v>2024</v>
      </c>
      <c r="N9086">
        <f>MONTH(Table1[[#This Row],[order_date]])</f>
        <v>6</v>
      </c>
      <c r="O9086" s="3">
        <f>Table1[[#This Row],[sales]]-Table1[[#This Row],[profit]]</f>
        <v>1504.69</v>
      </c>
      <c r="P9086" s="3">
        <f>Table1[[#This Row],[sales]]*Table1[[#This Row],[quantity]]</f>
        <v>10121.82</v>
      </c>
      <c r="Q9086" s="9">
        <f>Table1[[#This Row],[delivery_date]]-Table1[[#This Row],[order_date]]</f>
        <v>1</v>
      </c>
    </row>
    <row r="9087" spans="1:17" x14ac:dyDescent="0.35">
      <c r="A9087" t="s">
        <v>9118</v>
      </c>
      <c r="B9087" t="s">
        <v>41</v>
      </c>
      <c r="C9087" t="s">
        <v>14</v>
      </c>
      <c r="D9087" s="2">
        <v>1701.94</v>
      </c>
      <c r="E9087">
        <v>0.49</v>
      </c>
      <c r="F9087">
        <v>3</v>
      </c>
      <c r="G9087" s="1">
        <v>45248</v>
      </c>
      <c r="H9087" s="1">
        <v>45255</v>
      </c>
      <c r="I9087" t="s">
        <v>31</v>
      </c>
      <c r="J9087" t="s">
        <v>22</v>
      </c>
      <c r="K9087" s="2">
        <v>228.03</v>
      </c>
      <c r="L9087" t="s">
        <v>34</v>
      </c>
      <c r="M9087">
        <f>YEAR(Table1[[#This Row],[order_date]])</f>
        <v>2023</v>
      </c>
      <c r="N9087">
        <f>MONTH(Table1[[#This Row],[order_date]])</f>
        <v>11</v>
      </c>
      <c r="O9087" s="3">
        <f>Table1[[#This Row],[sales]]-Table1[[#This Row],[profit]]</f>
        <v>1473.91</v>
      </c>
      <c r="P9087" s="3">
        <f>Table1[[#This Row],[sales]]*Table1[[#This Row],[quantity]]</f>
        <v>5105.82</v>
      </c>
      <c r="Q9087" s="9">
        <f>Table1[[#This Row],[delivery_date]]-Table1[[#This Row],[order_date]]</f>
        <v>7</v>
      </c>
    </row>
    <row r="9088" spans="1:17" x14ac:dyDescent="0.35">
      <c r="A9088" t="s">
        <v>9119</v>
      </c>
      <c r="B9088" t="s">
        <v>19</v>
      </c>
      <c r="C9088" t="s">
        <v>36</v>
      </c>
      <c r="D9088" s="2">
        <v>3964.04</v>
      </c>
      <c r="E9088">
        <v>0.41</v>
      </c>
      <c r="F9088">
        <v>9</v>
      </c>
      <c r="G9088" s="1">
        <v>44959</v>
      </c>
      <c r="H9088" s="1">
        <v>44960</v>
      </c>
      <c r="I9088" t="s">
        <v>31</v>
      </c>
      <c r="J9088" t="s">
        <v>27</v>
      </c>
      <c r="K9088" s="2">
        <v>925.76</v>
      </c>
      <c r="L9088" t="s">
        <v>39</v>
      </c>
      <c r="M9088">
        <f>YEAR(Table1[[#This Row],[order_date]])</f>
        <v>2023</v>
      </c>
      <c r="N9088">
        <f>MONTH(Table1[[#This Row],[order_date]])</f>
        <v>2</v>
      </c>
      <c r="O9088" s="3">
        <f>Table1[[#This Row],[sales]]-Table1[[#This Row],[profit]]</f>
        <v>3038.2799999999997</v>
      </c>
      <c r="P9088" s="3">
        <f>Table1[[#This Row],[sales]]*Table1[[#This Row],[quantity]]</f>
        <v>35676.36</v>
      </c>
      <c r="Q9088" s="9">
        <f>Table1[[#This Row],[delivery_date]]-Table1[[#This Row],[order_date]]</f>
        <v>1</v>
      </c>
    </row>
    <row r="9089" spans="1:17" x14ac:dyDescent="0.35">
      <c r="A9089" t="s">
        <v>9120</v>
      </c>
      <c r="B9089" t="s">
        <v>19</v>
      </c>
      <c r="C9089" t="s">
        <v>33</v>
      </c>
      <c r="D9089" s="2">
        <v>3584.47</v>
      </c>
      <c r="E9089">
        <v>0.28000000000000003</v>
      </c>
      <c r="F9089">
        <v>6</v>
      </c>
      <c r="G9089" s="1">
        <v>45357</v>
      </c>
      <c r="H9089" s="1">
        <v>45361</v>
      </c>
      <c r="I9089" t="s">
        <v>15</v>
      </c>
      <c r="J9089" t="s">
        <v>22</v>
      </c>
      <c r="K9089" s="2">
        <v>447.55</v>
      </c>
      <c r="L9089" t="s">
        <v>39</v>
      </c>
      <c r="M9089">
        <f>YEAR(Table1[[#This Row],[order_date]])</f>
        <v>2024</v>
      </c>
      <c r="N9089">
        <f>MONTH(Table1[[#This Row],[order_date]])</f>
        <v>3</v>
      </c>
      <c r="O9089" s="3">
        <f>Table1[[#This Row],[sales]]-Table1[[#This Row],[profit]]</f>
        <v>3136.9199999999996</v>
      </c>
      <c r="P9089" s="3">
        <f>Table1[[#This Row],[sales]]*Table1[[#This Row],[quantity]]</f>
        <v>21506.82</v>
      </c>
      <c r="Q9089" s="9">
        <f>Table1[[#This Row],[delivery_date]]-Table1[[#This Row],[order_date]]</f>
        <v>4</v>
      </c>
    </row>
    <row r="9090" spans="1:17" x14ac:dyDescent="0.35">
      <c r="A9090" t="s">
        <v>9121</v>
      </c>
      <c r="B9090" t="s">
        <v>19</v>
      </c>
      <c r="C9090" t="s">
        <v>36</v>
      </c>
      <c r="D9090" s="2">
        <v>1664.15</v>
      </c>
      <c r="E9090">
        <v>0.46</v>
      </c>
      <c r="F9090">
        <v>7</v>
      </c>
      <c r="G9090" s="1">
        <v>45428</v>
      </c>
      <c r="H9090" s="1">
        <v>45434</v>
      </c>
      <c r="I9090" t="s">
        <v>15</v>
      </c>
      <c r="J9090" t="s">
        <v>16</v>
      </c>
      <c r="K9090" s="2">
        <v>322.93</v>
      </c>
      <c r="L9090" t="s">
        <v>17</v>
      </c>
      <c r="M9090">
        <f>YEAR(Table1[[#This Row],[order_date]])</f>
        <v>2024</v>
      </c>
      <c r="N9090">
        <f>MONTH(Table1[[#This Row],[order_date]])</f>
        <v>5</v>
      </c>
      <c r="O9090" s="3">
        <f>Table1[[#This Row],[sales]]-Table1[[#This Row],[profit]]</f>
        <v>1341.22</v>
      </c>
      <c r="P9090" s="3">
        <f>Table1[[#This Row],[sales]]*Table1[[#This Row],[quantity]]</f>
        <v>11649.050000000001</v>
      </c>
      <c r="Q9090" s="9">
        <f>Table1[[#This Row],[delivery_date]]-Table1[[#This Row],[order_date]]</f>
        <v>6</v>
      </c>
    </row>
    <row r="9091" spans="1:17" x14ac:dyDescent="0.35">
      <c r="A9091" t="s">
        <v>9122</v>
      </c>
      <c r="B9091" t="s">
        <v>25</v>
      </c>
      <c r="C9091" t="s">
        <v>36</v>
      </c>
      <c r="D9091" s="2">
        <v>2502.02</v>
      </c>
      <c r="E9091">
        <v>0.09</v>
      </c>
      <c r="F9091">
        <v>6</v>
      </c>
      <c r="G9091" s="1">
        <v>45611</v>
      </c>
      <c r="H9091" s="1">
        <v>45617</v>
      </c>
      <c r="I9091" t="s">
        <v>15</v>
      </c>
      <c r="J9091" t="s">
        <v>22</v>
      </c>
      <c r="K9091" s="2">
        <v>125.37</v>
      </c>
      <c r="L9091" t="s">
        <v>48</v>
      </c>
      <c r="M9091">
        <f>YEAR(Table1[[#This Row],[order_date]])</f>
        <v>2024</v>
      </c>
      <c r="N9091">
        <f>MONTH(Table1[[#This Row],[order_date]])</f>
        <v>11</v>
      </c>
      <c r="O9091" s="3">
        <f>Table1[[#This Row],[sales]]-Table1[[#This Row],[profit]]</f>
        <v>2376.65</v>
      </c>
      <c r="P9091" s="3">
        <f>Table1[[#This Row],[sales]]*Table1[[#This Row],[quantity]]</f>
        <v>15012.119999999999</v>
      </c>
      <c r="Q9091" s="9">
        <f>Table1[[#This Row],[delivery_date]]-Table1[[#This Row],[order_date]]</f>
        <v>6</v>
      </c>
    </row>
    <row r="9092" spans="1:17" x14ac:dyDescent="0.35">
      <c r="A9092" t="s">
        <v>9123</v>
      </c>
      <c r="B9092" t="s">
        <v>25</v>
      </c>
      <c r="C9092" t="s">
        <v>14</v>
      </c>
      <c r="D9092" s="2">
        <v>473.15</v>
      </c>
      <c r="E9092">
        <v>0.35</v>
      </c>
      <c r="F9092">
        <v>9</v>
      </c>
      <c r="G9092" s="1">
        <v>45647</v>
      </c>
      <c r="H9092" s="1">
        <v>45653</v>
      </c>
      <c r="I9092" t="s">
        <v>31</v>
      </c>
      <c r="J9092" t="s">
        <v>27</v>
      </c>
      <c r="K9092" s="2">
        <v>37.159999999999997</v>
      </c>
      <c r="L9092" t="s">
        <v>34</v>
      </c>
      <c r="M9092">
        <f>YEAR(Table1[[#This Row],[order_date]])</f>
        <v>2024</v>
      </c>
      <c r="N9092">
        <f>MONTH(Table1[[#This Row],[order_date]])</f>
        <v>12</v>
      </c>
      <c r="O9092" s="3">
        <f>Table1[[#This Row],[sales]]-Table1[[#This Row],[profit]]</f>
        <v>435.99</v>
      </c>
      <c r="P9092" s="3">
        <f>Table1[[#This Row],[sales]]*Table1[[#This Row],[quantity]]</f>
        <v>4258.3499999999995</v>
      </c>
      <c r="Q9092" s="9">
        <f>Table1[[#This Row],[delivery_date]]-Table1[[#This Row],[order_date]]</f>
        <v>6</v>
      </c>
    </row>
    <row r="9093" spans="1:17" x14ac:dyDescent="0.35">
      <c r="A9093" t="s">
        <v>9124</v>
      </c>
      <c r="B9093" t="s">
        <v>13</v>
      </c>
      <c r="C9093" t="s">
        <v>14</v>
      </c>
      <c r="D9093" s="2">
        <v>4154.75</v>
      </c>
      <c r="E9093">
        <v>0.23</v>
      </c>
      <c r="F9093">
        <v>2</v>
      </c>
      <c r="G9093" s="1">
        <v>45124</v>
      </c>
      <c r="H9093" s="1">
        <v>45126</v>
      </c>
      <c r="I9093" t="s">
        <v>21</v>
      </c>
      <c r="J9093" t="s">
        <v>16</v>
      </c>
      <c r="K9093" s="2">
        <v>982.08</v>
      </c>
      <c r="L9093" t="s">
        <v>17</v>
      </c>
      <c r="M9093">
        <f>YEAR(Table1[[#This Row],[order_date]])</f>
        <v>2023</v>
      </c>
      <c r="N9093">
        <f>MONTH(Table1[[#This Row],[order_date]])</f>
        <v>7</v>
      </c>
      <c r="O9093" s="3">
        <f>Table1[[#This Row],[sales]]-Table1[[#This Row],[profit]]</f>
        <v>3172.67</v>
      </c>
      <c r="P9093" s="3">
        <f>Table1[[#This Row],[sales]]*Table1[[#This Row],[quantity]]</f>
        <v>8309.5</v>
      </c>
      <c r="Q9093" s="9">
        <f>Table1[[#This Row],[delivery_date]]-Table1[[#This Row],[order_date]]</f>
        <v>2</v>
      </c>
    </row>
    <row r="9094" spans="1:17" x14ac:dyDescent="0.35">
      <c r="A9094" t="s">
        <v>9125</v>
      </c>
      <c r="B9094" t="s">
        <v>13</v>
      </c>
      <c r="C9094" t="s">
        <v>14</v>
      </c>
      <c r="D9094" s="2">
        <v>1403.18</v>
      </c>
      <c r="E9094">
        <v>7.0000000000000007E-2</v>
      </c>
      <c r="F9094">
        <v>8</v>
      </c>
      <c r="G9094" s="1">
        <v>45645</v>
      </c>
      <c r="H9094" s="1">
        <v>45652</v>
      </c>
      <c r="I9094" t="s">
        <v>21</v>
      </c>
      <c r="J9094" t="s">
        <v>16</v>
      </c>
      <c r="K9094" s="2">
        <v>142.27000000000001</v>
      </c>
      <c r="L9094" t="s">
        <v>48</v>
      </c>
      <c r="M9094">
        <f>YEAR(Table1[[#This Row],[order_date]])</f>
        <v>2024</v>
      </c>
      <c r="N9094">
        <f>MONTH(Table1[[#This Row],[order_date]])</f>
        <v>12</v>
      </c>
      <c r="O9094" s="3">
        <f>Table1[[#This Row],[sales]]-Table1[[#This Row],[profit]]</f>
        <v>1260.9100000000001</v>
      </c>
      <c r="P9094" s="3">
        <f>Table1[[#This Row],[sales]]*Table1[[#This Row],[quantity]]</f>
        <v>11225.44</v>
      </c>
      <c r="Q9094" s="9">
        <f>Table1[[#This Row],[delivery_date]]-Table1[[#This Row],[order_date]]</f>
        <v>7</v>
      </c>
    </row>
    <row r="9095" spans="1:17" x14ac:dyDescent="0.35">
      <c r="A9095" t="s">
        <v>9126</v>
      </c>
      <c r="B9095" t="s">
        <v>19</v>
      </c>
      <c r="C9095" t="s">
        <v>26</v>
      </c>
      <c r="D9095" s="2">
        <v>4457.2</v>
      </c>
      <c r="E9095">
        <v>0.04</v>
      </c>
      <c r="F9095">
        <v>5</v>
      </c>
      <c r="G9095" s="1">
        <v>45238</v>
      </c>
      <c r="H9095" s="1">
        <v>45241</v>
      </c>
      <c r="I9095" t="s">
        <v>31</v>
      </c>
      <c r="J9095" t="s">
        <v>16</v>
      </c>
      <c r="K9095" s="2">
        <v>1106.96</v>
      </c>
      <c r="L9095" t="s">
        <v>28</v>
      </c>
      <c r="M9095">
        <f>YEAR(Table1[[#This Row],[order_date]])</f>
        <v>2023</v>
      </c>
      <c r="N9095">
        <f>MONTH(Table1[[#This Row],[order_date]])</f>
        <v>11</v>
      </c>
      <c r="O9095" s="3">
        <f>Table1[[#This Row],[sales]]-Table1[[#This Row],[profit]]</f>
        <v>3350.24</v>
      </c>
      <c r="P9095" s="3">
        <f>Table1[[#This Row],[sales]]*Table1[[#This Row],[quantity]]</f>
        <v>22286</v>
      </c>
      <c r="Q9095" s="9">
        <f>Table1[[#This Row],[delivery_date]]-Table1[[#This Row],[order_date]]</f>
        <v>3</v>
      </c>
    </row>
    <row r="9096" spans="1:17" x14ac:dyDescent="0.35">
      <c r="A9096" t="s">
        <v>9127</v>
      </c>
      <c r="B9096" t="s">
        <v>13</v>
      </c>
      <c r="C9096" t="s">
        <v>20</v>
      </c>
      <c r="D9096" s="2">
        <v>3024.3</v>
      </c>
      <c r="E9096">
        <v>0.24</v>
      </c>
      <c r="F9096">
        <v>2</v>
      </c>
      <c r="G9096" s="1">
        <v>45249</v>
      </c>
      <c r="H9096" s="1">
        <v>45255</v>
      </c>
      <c r="I9096" t="s">
        <v>31</v>
      </c>
      <c r="J9096" t="s">
        <v>27</v>
      </c>
      <c r="K9096" s="2">
        <v>359.53</v>
      </c>
      <c r="L9096" t="s">
        <v>28</v>
      </c>
      <c r="M9096">
        <f>YEAR(Table1[[#This Row],[order_date]])</f>
        <v>2023</v>
      </c>
      <c r="N9096">
        <f>MONTH(Table1[[#This Row],[order_date]])</f>
        <v>11</v>
      </c>
      <c r="O9096" s="3">
        <f>Table1[[#This Row],[sales]]-Table1[[#This Row],[profit]]</f>
        <v>2664.7700000000004</v>
      </c>
      <c r="P9096" s="3">
        <f>Table1[[#This Row],[sales]]*Table1[[#This Row],[quantity]]</f>
        <v>6048.6</v>
      </c>
      <c r="Q9096" s="9">
        <f>Table1[[#This Row],[delivery_date]]-Table1[[#This Row],[order_date]]</f>
        <v>6</v>
      </c>
    </row>
    <row r="9097" spans="1:17" x14ac:dyDescent="0.35">
      <c r="A9097" t="s">
        <v>9128</v>
      </c>
      <c r="B9097" t="s">
        <v>19</v>
      </c>
      <c r="C9097" t="s">
        <v>33</v>
      </c>
      <c r="D9097" s="2">
        <v>2882.32</v>
      </c>
      <c r="E9097">
        <v>0.12</v>
      </c>
      <c r="F9097">
        <v>7</v>
      </c>
      <c r="G9097" s="1">
        <v>44969</v>
      </c>
      <c r="H9097" s="1">
        <v>44973</v>
      </c>
      <c r="I9097" t="s">
        <v>31</v>
      </c>
      <c r="J9097" t="s">
        <v>22</v>
      </c>
      <c r="K9097" s="2">
        <v>294.39</v>
      </c>
      <c r="L9097" t="s">
        <v>39</v>
      </c>
      <c r="M9097">
        <f>YEAR(Table1[[#This Row],[order_date]])</f>
        <v>2023</v>
      </c>
      <c r="N9097">
        <f>MONTH(Table1[[#This Row],[order_date]])</f>
        <v>2</v>
      </c>
      <c r="O9097" s="3">
        <f>Table1[[#This Row],[sales]]-Table1[[#This Row],[profit]]</f>
        <v>2587.9300000000003</v>
      </c>
      <c r="P9097" s="3">
        <f>Table1[[#This Row],[sales]]*Table1[[#This Row],[quantity]]</f>
        <v>20176.240000000002</v>
      </c>
      <c r="Q9097" s="9">
        <f>Table1[[#This Row],[delivery_date]]-Table1[[#This Row],[order_date]]</f>
        <v>4</v>
      </c>
    </row>
    <row r="9098" spans="1:17" x14ac:dyDescent="0.35">
      <c r="A9098" t="s">
        <v>9129</v>
      </c>
      <c r="B9098" t="s">
        <v>25</v>
      </c>
      <c r="C9098" t="s">
        <v>14</v>
      </c>
      <c r="D9098" s="2">
        <v>897.32</v>
      </c>
      <c r="E9098">
        <v>0.13</v>
      </c>
      <c r="F9098">
        <v>5</v>
      </c>
      <c r="G9098" s="1">
        <v>45529</v>
      </c>
      <c r="H9098" s="1">
        <v>45532</v>
      </c>
      <c r="I9098" t="s">
        <v>15</v>
      </c>
      <c r="J9098" t="s">
        <v>22</v>
      </c>
      <c r="K9098" s="2">
        <v>199.11</v>
      </c>
      <c r="L9098" t="s">
        <v>48</v>
      </c>
      <c r="M9098">
        <f>YEAR(Table1[[#This Row],[order_date]])</f>
        <v>2024</v>
      </c>
      <c r="N9098">
        <f>MONTH(Table1[[#This Row],[order_date]])</f>
        <v>8</v>
      </c>
      <c r="O9098" s="3">
        <f>Table1[[#This Row],[sales]]-Table1[[#This Row],[profit]]</f>
        <v>698.21</v>
      </c>
      <c r="P9098" s="3">
        <f>Table1[[#This Row],[sales]]*Table1[[#This Row],[quantity]]</f>
        <v>4486.6000000000004</v>
      </c>
      <c r="Q9098" s="9">
        <f>Table1[[#This Row],[delivery_date]]-Table1[[#This Row],[order_date]]</f>
        <v>3</v>
      </c>
    </row>
    <row r="9099" spans="1:17" x14ac:dyDescent="0.35">
      <c r="A9099" t="s">
        <v>9130</v>
      </c>
      <c r="B9099" t="s">
        <v>25</v>
      </c>
      <c r="C9099" t="s">
        <v>33</v>
      </c>
      <c r="D9099" s="2">
        <v>440.72</v>
      </c>
      <c r="E9099">
        <v>0.16</v>
      </c>
      <c r="F9099">
        <v>8</v>
      </c>
      <c r="G9099" s="1">
        <v>45316</v>
      </c>
      <c r="H9099" s="1">
        <v>45322</v>
      </c>
      <c r="I9099" t="s">
        <v>15</v>
      </c>
      <c r="J9099" t="s">
        <v>27</v>
      </c>
      <c r="K9099" s="2">
        <v>32.89</v>
      </c>
      <c r="L9099" t="s">
        <v>48</v>
      </c>
      <c r="M9099">
        <f>YEAR(Table1[[#This Row],[order_date]])</f>
        <v>2024</v>
      </c>
      <c r="N9099">
        <f>MONTH(Table1[[#This Row],[order_date]])</f>
        <v>1</v>
      </c>
      <c r="O9099" s="3">
        <f>Table1[[#This Row],[sales]]-Table1[[#This Row],[profit]]</f>
        <v>407.83000000000004</v>
      </c>
      <c r="P9099" s="3">
        <f>Table1[[#This Row],[sales]]*Table1[[#This Row],[quantity]]</f>
        <v>3525.76</v>
      </c>
      <c r="Q9099" s="9">
        <f>Table1[[#This Row],[delivery_date]]-Table1[[#This Row],[order_date]]</f>
        <v>6</v>
      </c>
    </row>
    <row r="9100" spans="1:17" x14ac:dyDescent="0.35">
      <c r="A9100" t="s">
        <v>9131</v>
      </c>
      <c r="B9100" t="s">
        <v>25</v>
      </c>
      <c r="C9100" t="s">
        <v>33</v>
      </c>
      <c r="D9100" s="2">
        <v>2807.82</v>
      </c>
      <c r="E9100">
        <v>0.36</v>
      </c>
      <c r="F9100">
        <v>6</v>
      </c>
      <c r="G9100" s="1">
        <v>45455</v>
      </c>
      <c r="H9100" s="1">
        <v>45457</v>
      </c>
      <c r="I9100" t="s">
        <v>15</v>
      </c>
      <c r="J9100" t="s">
        <v>16</v>
      </c>
      <c r="K9100" s="2">
        <v>394.96</v>
      </c>
      <c r="L9100" t="s">
        <v>34</v>
      </c>
      <c r="M9100">
        <f>YEAR(Table1[[#This Row],[order_date]])</f>
        <v>2024</v>
      </c>
      <c r="N9100">
        <f>MONTH(Table1[[#This Row],[order_date]])</f>
        <v>6</v>
      </c>
      <c r="O9100" s="3">
        <f>Table1[[#This Row],[sales]]-Table1[[#This Row],[profit]]</f>
        <v>2412.86</v>
      </c>
      <c r="P9100" s="3">
        <f>Table1[[#This Row],[sales]]*Table1[[#This Row],[quantity]]</f>
        <v>16846.920000000002</v>
      </c>
      <c r="Q9100" s="9">
        <f>Table1[[#This Row],[delivery_date]]-Table1[[#This Row],[order_date]]</f>
        <v>2</v>
      </c>
    </row>
    <row r="9101" spans="1:17" x14ac:dyDescent="0.35">
      <c r="A9101" t="s">
        <v>9132</v>
      </c>
      <c r="B9101" t="s">
        <v>41</v>
      </c>
      <c r="C9101" t="s">
        <v>33</v>
      </c>
      <c r="D9101" s="2">
        <v>2393.15</v>
      </c>
      <c r="E9101">
        <v>0.08</v>
      </c>
      <c r="F9101">
        <v>7</v>
      </c>
      <c r="G9101" s="1">
        <v>45154</v>
      </c>
      <c r="H9101" s="1">
        <v>45159</v>
      </c>
      <c r="I9101" t="s">
        <v>21</v>
      </c>
      <c r="J9101" t="s">
        <v>27</v>
      </c>
      <c r="K9101" s="2">
        <v>164.77</v>
      </c>
      <c r="L9101" t="s">
        <v>17</v>
      </c>
      <c r="M9101">
        <f>YEAR(Table1[[#This Row],[order_date]])</f>
        <v>2023</v>
      </c>
      <c r="N9101">
        <f>MONTH(Table1[[#This Row],[order_date]])</f>
        <v>8</v>
      </c>
      <c r="O9101" s="3">
        <f>Table1[[#This Row],[sales]]-Table1[[#This Row],[profit]]</f>
        <v>2228.38</v>
      </c>
      <c r="P9101" s="3">
        <f>Table1[[#This Row],[sales]]*Table1[[#This Row],[quantity]]</f>
        <v>16752.05</v>
      </c>
      <c r="Q9101" s="9">
        <f>Table1[[#This Row],[delivery_date]]-Table1[[#This Row],[order_date]]</f>
        <v>5</v>
      </c>
    </row>
    <row r="9102" spans="1:17" x14ac:dyDescent="0.35">
      <c r="A9102" t="s">
        <v>9133</v>
      </c>
      <c r="B9102" t="s">
        <v>19</v>
      </c>
      <c r="C9102" t="s">
        <v>14</v>
      </c>
      <c r="D9102" s="2">
        <v>686.45</v>
      </c>
      <c r="E9102">
        <v>0.36</v>
      </c>
      <c r="F9102">
        <v>1</v>
      </c>
      <c r="G9102" s="1">
        <v>45149</v>
      </c>
      <c r="H9102" s="1">
        <v>45151</v>
      </c>
      <c r="I9102" t="s">
        <v>15</v>
      </c>
      <c r="J9102" t="s">
        <v>22</v>
      </c>
      <c r="K9102" s="2">
        <v>68.95</v>
      </c>
      <c r="L9102" t="s">
        <v>17</v>
      </c>
      <c r="M9102">
        <f>YEAR(Table1[[#This Row],[order_date]])</f>
        <v>2023</v>
      </c>
      <c r="N9102">
        <f>MONTH(Table1[[#This Row],[order_date]])</f>
        <v>8</v>
      </c>
      <c r="O9102" s="3">
        <f>Table1[[#This Row],[sales]]-Table1[[#This Row],[profit]]</f>
        <v>617.5</v>
      </c>
      <c r="P9102" s="3">
        <f>Table1[[#This Row],[sales]]*Table1[[#This Row],[quantity]]</f>
        <v>686.45</v>
      </c>
      <c r="Q9102" s="9">
        <f>Table1[[#This Row],[delivery_date]]-Table1[[#This Row],[order_date]]</f>
        <v>2</v>
      </c>
    </row>
    <row r="9103" spans="1:17" x14ac:dyDescent="0.35">
      <c r="A9103" t="s">
        <v>9134</v>
      </c>
      <c r="B9103" t="s">
        <v>25</v>
      </c>
      <c r="C9103" t="s">
        <v>14</v>
      </c>
      <c r="D9103" s="2">
        <v>4194.38</v>
      </c>
      <c r="E9103">
        <v>0.39</v>
      </c>
      <c r="F9103">
        <v>2</v>
      </c>
      <c r="G9103" s="1">
        <v>45545</v>
      </c>
      <c r="H9103" s="1">
        <v>45550</v>
      </c>
      <c r="I9103" t="s">
        <v>21</v>
      </c>
      <c r="J9103" t="s">
        <v>27</v>
      </c>
      <c r="K9103" s="2">
        <v>373.89</v>
      </c>
      <c r="L9103" t="s">
        <v>17</v>
      </c>
      <c r="M9103">
        <f>YEAR(Table1[[#This Row],[order_date]])</f>
        <v>2024</v>
      </c>
      <c r="N9103">
        <f>MONTH(Table1[[#This Row],[order_date]])</f>
        <v>9</v>
      </c>
      <c r="O9103" s="3">
        <f>Table1[[#This Row],[sales]]-Table1[[#This Row],[profit]]</f>
        <v>3820.4900000000002</v>
      </c>
      <c r="P9103" s="3">
        <f>Table1[[#This Row],[sales]]*Table1[[#This Row],[quantity]]</f>
        <v>8388.76</v>
      </c>
      <c r="Q9103" s="9">
        <f>Table1[[#This Row],[delivery_date]]-Table1[[#This Row],[order_date]]</f>
        <v>5</v>
      </c>
    </row>
    <row r="9104" spans="1:17" x14ac:dyDescent="0.35">
      <c r="A9104" t="s">
        <v>9135</v>
      </c>
      <c r="B9104" t="s">
        <v>19</v>
      </c>
      <c r="C9104" t="s">
        <v>20</v>
      </c>
      <c r="D9104" s="2">
        <v>2144.48</v>
      </c>
      <c r="E9104">
        <v>0.3</v>
      </c>
      <c r="F9104">
        <v>9</v>
      </c>
      <c r="G9104" s="1">
        <v>45323</v>
      </c>
      <c r="H9104" s="1">
        <v>45324</v>
      </c>
      <c r="I9104" t="s">
        <v>15</v>
      </c>
      <c r="J9104" t="s">
        <v>27</v>
      </c>
      <c r="K9104" s="2">
        <v>540.48</v>
      </c>
      <c r="L9104" t="s">
        <v>39</v>
      </c>
      <c r="M9104">
        <f>YEAR(Table1[[#This Row],[order_date]])</f>
        <v>2024</v>
      </c>
      <c r="N9104">
        <f>MONTH(Table1[[#This Row],[order_date]])</f>
        <v>2</v>
      </c>
      <c r="O9104" s="3">
        <f>Table1[[#This Row],[sales]]-Table1[[#This Row],[profit]]</f>
        <v>1604</v>
      </c>
      <c r="P9104" s="3">
        <f>Table1[[#This Row],[sales]]*Table1[[#This Row],[quantity]]</f>
        <v>19300.32</v>
      </c>
      <c r="Q9104" s="9">
        <f>Table1[[#This Row],[delivery_date]]-Table1[[#This Row],[order_date]]</f>
        <v>1</v>
      </c>
    </row>
    <row r="9105" spans="1:17" x14ac:dyDescent="0.35">
      <c r="A9105" t="s">
        <v>9136</v>
      </c>
      <c r="B9105" t="s">
        <v>13</v>
      </c>
      <c r="C9105" t="s">
        <v>14</v>
      </c>
      <c r="D9105" s="2">
        <v>1376.24</v>
      </c>
      <c r="E9105">
        <v>0.12</v>
      </c>
      <c r="F9105">
        <v>7</v>
      </c>
      <c r="G9105" s="1">
        <v>45430</v>
      </c>
      <c r="H9105" s="1">
        <v>45433</v>
      </c>
      <c r="I9105" t="s">
        <v>21</v>
      </c>
      <c r="J9105" t="s">
        <v>22</v>
      </c>
      <c r="K9105" s="2">
        <v>267.91000000000003</v>
      </c>
      <c r="L9105" t="s">
        <v>48</v>
      </c>
      <c r="M9105">
        <f>YEAR(Table1[[#This Row],[order_date]])</f>
        <v>2024</v>
      </c>
      <c r="N9105">
        <f>MONTH(Table1[[#This Row],[order_date]])</f>
        <v>5</v>
      </c>
      <c r="O9105" s="3">
        <f>Table1[[#This Row],[sales]]-Table1[[#This Row],[profit]]</f>
        <v>1108.33</v>
      </c>
      <c r="P9105" s="3">
        <f>Table1[[#This Row],[sales]]*Table1[[#This Row],[quantity]]</f>
        <v>9633.68</v>
      </c>
      <c r="Q9105" s="9">
        <f>Table1[[#This Row],[delivery_date]]-Table1[[#This Row],[order_date]]</f>
        <v>3</v>
      </c>
    </row>
    <row r="9106" spans="1:17" x14ac:dyDescent="0.35">
      <c r="A9106" t="s">
        <v>9137</v>
      </c>
      <c r="B9106" t="s">
        <v>13</v>
      </c>
      <c r="C9106" t="s">
        <v>14</v>
      </c>
      <c r="D9106" s="2">
        <v>3962.53</v>
      </c>
      <c r="E9106">
        <v>0.03</v>
      </c>
      <c r="F9106">
        <v>7</v>
      </c>
      <c r="G9106" s="1">
        <v>45102</v>
      </c>
      <c r="H9106" s="1">
        <v>45103</v>
      </c>
      <c r="I9106" t="s">
        <v>31</v>
      </c>
      <c r="J9106" t="s">
        <v>22</v>
      </c>
      <c r="K9106" s="2">
        <v>1010.9</v>
      </c>
      <c r="L9106" t="s">
        <v>23</v>
      </c>
      <c r="M9106">
        <f>YEAR(Table1[[#This Row],[order_date]])</f>
        <v>2023</v>
      </c>
      <c r="N9106">
        <f>MONTH(Table1[[#This Row],[order_date]])</f>
        <v>6</v>
      </c>
      <c r="O9106" s="3">
        <f>Table1[[#This Row],[sales]]-Table1[[#This Row],[profit]]</f>
        <v>2951.63</v>
      </c>
      <c r="P9106" s="3">
        <f>Table1[[#This Row],[sales]]*Table1[[#This Row],[quantity]]</f>
        <v>27737.710000000003</v>
      </c>
      <c r="Q9106" s="9">
        <f>Table1[[#This Row],[delivery_date]]-Table1[[#This Row],[order_date]]</f>
        <v>1</v>
      </c>
    </row>
    <row r="9107" spans="1:17" x14ac:dyDescent="0.35">
      <c r="A9107" t="s">
        <v>9138</v>
      </c>
      <c r="B9107" t="s">
        <v>25</v>
      </c>
      <c r="C9107" t="s">
        <v>33</v>
      </c>
      <c r="D9107" s="2">
        <v>4574.01</v>
      </c>
      <c r="E9107">
        <v>0.2</v>
      </c>
      <c r="F9107">
        <v>4</v>
      </c>
      <c r="G9107" s="1">
        <v>45147</v>
      </c>
      <c r="H9107" s="1">
        <v>45154</v>
      </c>
      <c r="I9107" t="s">
        <v>31</v>
      </c>
      <c r="J9107" t="s">
        <v>16</v>
      </c>
      <c r="K9107" s="2">
        <v>1364.67</v>
      </c>
      <c r="L9107" t="s">
        <v>34</v>
      </c>
      <c r="M9107">
        <f>YEAR(Table1[[#This Row],[order_date]])</f>
        <v>2023</v>
      </c>
      <c r="N9107">
        <f>MONTH(Table1[[#This Row],[order_date]])</f>
        <v>8</v>
      </c>
      <c r="O9107" s="3">
        <f>Table1[[#This Row],[sales]]-Table1[[#This Row],[profit]]</f>
        <v>3209.34</v>
      </c>
      <c r="P9107" s="3">
        <f>Table1[[#This Row],[sales]]*Table1[[#This Row],[quantity]]</f>
        <v>18296.04</v>
      </c>
      <c r="Q9107" s="9">
        <f>Table1[[#This Row],[delivery_date]]-Table1[[#This Row],[order_date]]</f>
        <v>7</v>
      </c>
    </row>
    <row r="9108" spans="1:17" x14ac:dyDescent="0.35">
      <c r="A9108" t="s">
        <v>9139</v>
      </c>
      <c r="B9108" t="s">
        <v>19</v>
      </c>
      <c r="C9108" t="s">
        <v>20</v>
      </c>
      <c r="D9108" s="2">
        <v>1599.22</v>
      </c>
      <c r="E9108">
        <v>0.42</v>
      </c>
      <c r="F9108">
        <v>4</v>
      </c>
      <c r="G9108" s="1">
        <v>45348</v>
      </c>
      <c r="H9108" s="1">
        <v>45351</v>
      </c>
      <c r="I9108" t="s">
        <v>31</v>
      </c>
      <c r="J9108" t="s">
        <v>27</v>
      </c>
      <c r="K9108" s="2">
        <v>301.8</v>
      </c>
      <c r="L9108" t="s">
        <v>28</v>
      </c>
      <c r="M9108">
        <f>YEAR(Table1[[#This Row],[order_date]])</f>
        <v>2024</v>
      </c>
      <c r="N9108">
        <f>MONTH(Table1[[#This Row],[order_date]])</f>
        <v>2</v>
      </c>
      <c r="O9108" s="3">
        <f>Table1[[#This Row],[sales]]-Table1[[#This Row],[profit]]</f>
        <v>1297.42</v>
      </c>
      <c r="P9108" s="3">
        <f>Table1[[#This Row],[sales]]*Table1[[#This Row],[quantity]]</f>
        <v>6396.88</v>
      </c>
      <c r="Q9108" s="9">
        <f>Table1[[#This Row],[delivery_date]]-Table1[[#This Row],[order_date]]</f>
        <v>3</v>
      </c>
    </row>
    <row r="9109" spans="1:17" x14ac:dyDescent="0.35">
      <c r="A9109" t="s">
        <v>9140</v>
      </c>
      <c r="B9109" t="s">
        <v>25</v>
      </c>
      <c r="C9109" t="s">
        <v>36</v>
      </c>
      <c r="D9109" s="2">
        <v>3902.15</v>
      </c>
      <c r="E9109">
        <v>0.05</v>
      </c>
      <c r="F9109">
        <v>3</v>
      </c>
      <c r="G9109" s="1">
        <v>45220</v>
      </c>
      <c r="H9109" s="1">
        <v>45222</v>
      </c>
      <c r="I9109" t="s">
        <v>21</v>
      </c>
      <c r="J9109" t="s">
        <v>16</v>
      </c>
      <c r="K9109" s="2">
        <v>1131.83</v>
      </c>
      <c r="L9109" t="s">
        <v>17</v>
      </c>
      <c r="M9109">
        <f>YEAR(Table1[[#This Row],[order_date]])</f>
        <v>2023</v>
      </c>
      <c r="N9109">
        <f>MONTH(Table1[[#This Row],[order_date]])</f>
        <v>10</v>
      </c>
      <c r="O9109" s="3">
        <f>Table1[[#This Row],[sales]]-Table1[[#This Row],[profit]]</f>
        <v>2770.32</v>
      </c>
      <c r="P9109" s="3">
        <f>Table1[[#This Row],[sales]]*Table1[[#This Row],[quantity]]</f>
        <v>11706.45</v>
      </c>
      <c r="Q9109" s="9">
        <f>Table1[[#This Row],[delivery_date]]-Table1[[#This Row],[order_date]]</f>
        <v>2</v>
      </c>
    </row>
    <row r="9110" spans="1:17" x14ac:dyDescent="0.35">
      <c r="A9110" t="s">
        <v>9141</v>
      </c>
      <c r="B9110" t="s">
        <v>13</v>
      </c>
      <c r="C9110" t="s">
        <v>14</v>
      </c>
      <c r="D9110" s="2">
        <v>3297.35</v>
      </c>
      <c r="E9110">
        <v>0.37</v>
      </c>
      <c r="F9110">
        <v>4</v>
      </c>
      <c r="G9110" s="1">
        <v>45231</v>
      </c>
      <c r="H9110" s="1">
        <v>45235</v>
      </c>
      <c r="I9110" t="s">
        <v>21</v>
      </c>
      <c r="J9110" t="s">
        <v>16</v>
      </c>
      <c r="K9110" s="2">
        <v>244.64</v>
      </c>
      <c r="L9110" t="s">
        <v>28</v>
      </c>
      <c r="M9110">
        <f>YEAR(Table1[[#This Row],[order_date]])</f>
        <v>2023</v>
      </c>
      <c r="N9110">
        <f>MONTH(Table1[[#This Row],[order_date]])</f>
        <v>11</v>
      </c>
      <c r="O9110" s="3">
        <f>Table1[[#This Row],[sales]]-Table1[[#This Row],[profit]]</f>
        <v>3052.71</v>
      </c>
      <c r="P9110" s="3">
        <f>Table1[[#This Row],[sales]]*Table1[[#This Row],[quantity]]</f>
        <v>13189.4</v>
      </c>
      <c r="Q9110" s="9">
        <f>Table1[[#This Row],[delivery_date]]-Table1[[#This Row],[order_date]]</f>
        <v>4</v>
      </c>
    </row>
    <row r="9111" spans="1:17" x14ac:dyDescent="0.35">
      <c r="A9111" t="s">
        <v>9142</v>
      </c>
      <c r="B9111" t="s">
        <v>25</v>
      </c>
      <c r="C9111" t="s">
        <v>14</v>
      </c>
      <c r="D9111" s="2">
        <v>4949.67</v>
      </c>
      <c r="E9111">
        <v>0.23</v>
      </c>
      <c r="F9111">
        <v>6</v>
      </c>
      <c r="G9111" s="1">
        <v>45025</v>
      </c>
      <c r="H9111" s="1">
        <v>45029</v>
      </c>
      <c r="I9111" t="s">
        <v>15</v>
      </c>
      <c r="J9111" t="s">
        <v>22</v>
      </c>
      <c r="K9111" s="2">
        <v>391.27</v>
      </c>
      <c r="L9111" t="s">
        <v>17</v>
      </c>
      <c r="M9111">
        <f>YEAR(Table1[[#This Row],[order_date]])</f>
        <v>2023</v>
      </c>
      <c r="N9111">
        <f>MONTH(Table1[[#This Row],[order_date]])</f>
        <v>4</v>
      </c>
      <c r="O9111" s="3">
        <f>Table1[[#This Row],[sales]]-Table1[[#This Row],[profit]]</f>
        <v>4558.3999999999996</v>
      </c>
      <c r="P9111" s="3">
        <f>Table1[[#This Row],[sales]]*Table1[[#This Row],[quantity]]</f>
        <v>29698.02</v>
      </c>
      <c r="Q9111" s="9">
        <f>Table1[[#This Row],[delivery_date]]-Table1[[#This Row],[order_date]]</f>
        <v>4</v>
      </c>
    </row>
    <row r="9112" spans="1:17" x14ac:dyDescent="0.35">
      <c r="A9112" t="s">
        <v>9143</v>
      </c>
      <c r="B9112" t="s">
        <v>19</v>
      </c>
      <c r="C9112" t="s">
        <v>36</v>
      </c>
      <c r="D9112" s="2">
        <v>1099.56</v>
      </c>
      <c r="E9112">
        <v>0.45</v>
      </c>
      <c r="F9112">
        <v>3</v>
      </c>
      <c r="G9112" s="1">
        <v>45157</v>
      </c>
      <c r="H9112" s="1">
        <v>45162</v>
      </c>
      <c r="I9112" t="s">
        <v>21</v>
      </c>
      <c r="J9112" t="s">
        <v>22</v>
      </c>
      <c r="K9112" s="2">
        <v>192.21</v>
      </c>
      <c r="L9112" t="s">
        <v>23</v>
      </c>
      <c r="M9112">
        <f>YEAR(Table1[[#This Row],[order_date]])</f>
        <v>2023</v>
      </c>
      <c r="N9112">
        <f>MONTH(Table1[[#This Row],[order_date]])</f>
        <v>8</v>
      </c>
      <c r="O9112" s="3">
        <f>Table1[[#This Row],[sales]]-Table1[[#This Row],[profit]]</f>
        <v>907.34999999999991</v>
      </c>
      <c r="P9112" s="3">
        <f>Table1[[#This Row],[sales]]*Table1[[#This Row],[quantity]]</f>
        <v>3298.68</v>
      </c>
      <c r="Q9112" s="9">
        <f>Table1[[#This Row],[delivery_date]]-Table1[[#This Row],[order_date]]</f>
        <v>5</v>
      </c>
    </row>
    <row r="9113" spans="1:17" x14ac:dyDescent="0.35">
      <c r="A9113" t="s">
        <v>9144</v>
      </c>
      <c r="B9113" t="s">
        <v>13</v>
      </c>
      <c r="C9113" t="s">
        <v>33</v>
      </c>
      <c r="D9113" s="2">
        <v>4807.33</v>
      </c>
      <c r="E9113">
        <v>0.18</v>
      </c>
      <c r="F9113">
        <v>8</v>
      </c>
      <c r="G9113" s="1">
        <v>45451</v>
      </c>
      <c r="H9113" s="1">
        <v>45455</v>
      </c>
      <c r="I9113" t="s">
        <v>21</v>
      </c>
      <c r="J9113" t="s">
        <v>27</v>
      </c>
      <c r="K9113" s="2">
        <v>392.31</v>
      </c>
      <c r="L9113" t="s">
        <v>17</v>
      </c>
      <c r="M9113">
        <f>YEAR(Table1[[#This Row],[order_date]])</f>
        <v>2024</v>
      </c>
      <c r="N9113">
        <f>MONTH(Table1[[#This Row],[order_date]])</f>
        <v>6</v>
      </c>
      <c r="O9113" s="3">
        <f>Table1[[#This Row],[sales]]-Table1[[#This Row],[profit]]</f>
        <v>4415.0199999999995</v>
      </c>
      <c r="P9113" s="3">
        <f>Table1[[#This Row],[sales]]*Table1[[#This Row],[quantity]]</f>
        <v>38458.639999999999</v>
      </c>
      <c r="Q9113" s="9">
        <f>Table1[[#This Row],[delivery_date]]-Table1[[#This Row],[order_date]]</f>
        <v>4</v>
      </c>
    </row>
    <row r="9114" spans="1:17" x14ac:dyDescent="0.35">
      <c r="A9114" t="s">
        <v>9145</v>
      </c>
      <c r="B9114" t="s">
        <v>41</v>
      </c>
      <c r="C9114" t="s">
        <v>20</v>
      </c>
      <c r="D9114" s="2">
        <v>1644.83</v>
      </c>
      <c r="E9114">
        <v>0.35</v>
      </c>
      <c r="F9114">
        <v>1</v>
      </c>
      <c r="G9114" s="1">
        <v>45057</v>
      </c>
      <c r="H9114" s="1">
        <v>45060</v>
      </c>
      <c r="I9114" t="s">
        <v>15</v>
      </c>
      <c r="J9114" t="s">
        <v>16</v>
      </c>
      <c r="K9114" s="2">
        <v>458.29</v>
      </c>
      <c r="L9114" t="s">
        <v>39</v>
      </c>
      <c r="M9114">
        <f>YEAR(Table1[[#This Row],[order_date]])</f>
        <v>2023</v>
      </c>
      <c r="N9114">
        <f>MONTH(Table1[[#This Row],[order_date]])</f>
        <v>5</v>
      </c>
      <c r="O9114" s="3">
        <f>Table1[[#This Row],[sales]]-Table1[[#This Row],[profit]]</f>
        <v>1186.54</v>
      </c>
      <c r="P9114" s="3">
        <f>Table1[[#This Row],[sales]]*Table1[[#This Row],[quantity]]</f>
        <v>1644.83</v>
      </c>
      <c r="Q9114" s="9">
        <f>Table1[[#This Row],[delivery_date]]-Table1[[#This Row],[order_date]]</f>
        <v>3</v>
      </c>
    </row>
    <row r="9115" spans="1:17" x14ac:dyDescent="0.35">
      <c r="A9115" t="s">
        <v>9146</v>
      </c>
      <c r="B9115" t="s">
        <v>13</v>
      </c>
      <c r="C9115" t="s">
        <v>33</v>
      </c>
      <c r="D9115" s="2">
        <v>2118.58</v>
      </c>
      <c r="E9115">
        <v>0.37</v>
      </c>
      <c r="F9115">
        <v>6</v>
      </c>
      <c r="G9115" s="1">
        <v>45138</v>
      </c>
      <c r="H9115" s="1">
        <v>45145</v>
      </c>
      <c r="I9115" t="s">
        <v>21</v>
      </c>
      <c r="J9115" t="s">
        <v>27</v>
      </c>
      <c r="K9115" s="2">
        <v>373.07</v>
      </c>
      <c r="L9115" t="s">
        <v>39</v>
      </c>
      <c r="M9115">
        <f>YEAR(Table1[[#This Row],[order_date]])</f>
        <v>2023</v>
      </c>
      <c r="N9115">
        <f>MONTH(Table1[[#This Row],[order_date]])</f>
        <v>7</v>
      </c>
      <c r="O9115" s="3">
        <f>Table1[[#This Row],[sales]]-Table1[[#This Row],[profit]]</f>
        <v>1745.51</v>
      </c>
      <c r="P9115" s="3">
        <f>Table1[[#This Row],[sales]]*Table1[[#This Row],[quantity]]</f>
        <v>12711.48</v>
      </c>
      <c r="Q9115" s="9">
        <f>Table1[[#This Row],[delivery_date]]-Table1[[#This Row],[order_date]]</f>
        <v>7</v>
      </c>
    </row>
    <row r="9116" spans="1:17" x14ac:dyDescent="0.35">
      <c r="A9116" t="s">
        <v>9147</v>
      </c>
      <c r="B9116" t="s">
        <v>41</v>
      </c>
      <c r="C9116" t="s">
        <v>26</v>
      </c>
      <c r="D9116" s="2">
        <v>1858.25</v>
      </c>
      <c r="E9116">
        <v>0.1</v>
      </c>
      <c r="F9116">
        <v>2</v>
      </c>
      <c r="G9116" s="1">
        <v>44954</v>
      </c>
      <c r="H9116" s="1">
        <v>44958</v>
      </c>
      <c r="I9116" t="s">
        <v>21</v>
      </c>
      <c r="J9116" t="s">
        <v>22</v>
      </c>
      <c r="K9116" s="2">
        <v>500.68</v>
      </c>
      <c r="L9116" t="s">
        <v>34</v>
      </c>
      <c r="M9116">
        <f>YEAR(Table1[[#This Row],[order_date]])</f>
        <v>2023</v>
      </c>
      <c r="N9116">
        <f>MONTH(Table1[[#This Row],[order_date]])</f>
        <v>1</v>
      </c>
      <c r="O9116" s="3">
        <f>Table1[[#This Row],[sales]]-Table1[[#This Row],[profit]]</f>
        <v>1357.57</v>
      </c>
      <c r="P9116" s="3">
        <f>Table1[[#This Row],[sales]]*Table1[[#This Row],[quantity]]</f>
        <v>3716.5</v>
      </c>
      <c r="Q9116" s="9">
        <f>Table1[[#This Row],[delivery_date]]-Table1[[#This Row],[order_date]]</f>
        <v>4</v>
      </c>
    </row>
    <row r="9117" spans="1:17" x14ac:dyDescent="0.35">
      <c r="A9117" t="s">
        <v>9148</v>
      </c>
      <c r="B9117" t="s">
        <v>25</v>
      </c>
      <c r="C9117" t="s">
        <v>14</v>
      </c>
      <c r="D9117" s="2">
        <v>1415.41</v>
      </c>
      <c r="E9117">
        <v>0.08</v>
      </c>
      <c r="F9117">
        <v>1</v>
      </c>
      <c r="G9117" s="1">
        <v>45228</v>
      </c>
      <c r="H9117" s="1">
        <v>45229</v>
      </c>
      <c r="I9117" t="s">
        <v>31</v>
      </c>
      <c r="J9117" t="s">
        <v>27</v>
      </c>
      <c r="K9117" s="2">
        <v>148.4</v>
      </c>
      <c r="L9117" t="s">
        <v>28</v>
      </c>
      <c r="M9117">
        <f>YEAR(Table1[[#This Row],[order_date]])</f>
        <v>2023</v>
      </c>
      <c r="N9117">
        <f>MONTH(Table1[[#This Row],[order_date]])</f>
        <v>10</v>
      </c>
      <c r="O9117" s="3">
        <f>Table1[[#This Row],[sales]]-Table1[[#This Row],[profit]]</f>
        <v>1267.01</v>
      </c>
      <c r="P9117" s="3">
        <f>Table1[[#This Row],[sales]]*Table1[[#This Row],[quantity]]</f>
        <v>1415.41</v>
      </c>
      <c r="Q9117" s="9">
        <f>Table1[[#This Row],[delivery_date]]-Table1[[#This Row],[order_date]]</f>
        <v>1</v>
      </c>
    </row>
    <row r="9118" spans="1:17" x14ac:dyDescent="0.35">
      <c r="A9118" t="s">
        <v>9149</v>
      </c>
      <c r="B9118" t="s">
        <v>25</v>
      </c>
      <c r="C9118" t="s">
        <v>26</v>
      </c>
      <c r="D9118" s="2">
        <v>3496.79</v>
      </c>
      <c r="E9118">
        <v>0.05</v>
      </c>
      <c r="F9118">
        <v>4</v>
      </c>
      <c r="G9118" s="1">
        <v>45575</v>
      </c>
      <c r="H9118" s="1">
        <v>45581</v>
      </c>
      <c r="I9118" t="s">
        <v>15</v>
      </c>
      <c r="J9118" t="s">
        <v>16</v>
      </c>
      <c r="K9118" s="2">
        <v>746.7</v>
      </c>
      <c r="L9118" t="s">
        <v>34</v>
      </c>
      <c r="M9118">
        <f>YEAR(Table1[[#This Row],[order_date]])</f>
        <v>2024</v>
      </c>
      <c r="N9118">
        <f>MONTH(Table1[[#This Row],[order_date]])</f>
        <v>10</v>
      </c>
      <c r="O9118" s="3">
        <f>Table1[[#This Row],[sales]]-Table1[[#This Row],[profit]]</f>
        <v>2750.09</v>
      </c>
      <c r="P9118" s="3">
        <f>Table1[[#This Row],[sales]]*Table1[[#This Row],[quantity]]</f>
        <v>13987.16</v>
      </c>
      <c r="Q9118" s="9">
        <f>Table1[[#This Row],[delivery_date]]-Table1[[#This Row],[order_date]]</f>
        <v>6</v>
      </c>
    </row>
    <row r="9119" spans="1:17" x14ac:dyDescent="0.35">
      <c r="A9119" t="s">
        <v>9150</v>
      </c>
      <c r="B9119" t="s">
        <v>19</v>
      </c>
      <c r="C9119" t="s">
        <v>14</v>
      </c>
      <c r="D9119" s="2">
        <v>2986.81</v>
      </c>
      <c r="E9119">
        <v>0.35</v>
      </c>
      <c r="F9119">
        <v>6</v>
      </c>
      <c r="G9119" s="1">
        <v>45372</v>
      </c>
      <c r="H9119" s="1">
        <v>45376</v>
      </c>
      <c r="I9119" t="s">
        <v>31</v>
      </c>
      <c r="J9119" t="s">
        <v>22</v>
      </c>
      <c r="K9119" s="2">
        <v>351.08</v>
      </c>
      <c r="L9119" t="s">
        <v>28</v>
      </c>
      <c r="M9119">
        <f>YEAR(Table1[[#This Row],[order_date]])</f>
        <v>2024</v>
      </c>
      <c r="N9119">
        <f>MONTH(Table1[[#This Row],[order_date]])</f>
        <v>3</v>
      </c>
      <c r="O9119" s="3">
        <f>Table1[[#This Row],[sales]]-Table1[[#This Row],[profit]]</f>
        <v>2635.73</v>
      </c>
      <c r="P9119" s="3">
        <f>Table1[[#This Row],[sales]]*Table1[[#This Row],[quantity]]</f>
        <v>17920.86</v>
      </c>
      <c r="Q9119" s="9">
        <f>Table1[[#This Row],[delivery_date]]-Table1[[#This Row],[order_date]]</f>
        <v>4</v>
      </c>
    </row>
    <row r="9120" spans="1:17" x14ac:dyDescent="0.35">
      <c r="A9120" t="s">
        <v>9151</v>
      </c>
      <c r="B9120" t="s">
        <v>41</v>
      </c>
      <c r="C9120" t="s">
        <v>26</v>
      </c>
      <c r="D9120" s="2">
        <v>1597.89</v>
      </c>
      <c r="E9120">
        <v>0.27</v>
      </c>
      <c r="F9120">
        <v>7</v>
      </c>
      <c r="G9120" s="1">
        <v>45599</v>
      </c>
      <c r="H9120" s="1">
        <v>45600</v>
      </c>
      <c r="I9120" t="s">
        <v>21</v>
      </c>
      <c r="J9120" t="s">
        <v>27</v>
      </c>
      <c r="K9120" s="2">
        <v>303.42</v>
      </c>
      <c r="L9120" t="s">
        <v>28</v>
      </c>
      <c r="M9120">
        <f>YEAR(Table1[[#This Row],[order_date]])</f>
        <v>2024</v>
      </c>
      <c r="N9120">
        <f>MONTH(Table1[[#This Row],[order_date]])</f>
        <v>11</v>
      </c>
      <c r="O9120" s="3">
        <f>Table1[[#This Row],[sales]]-Table1[[#This Row],[profit]]</f>
        <v>1294.47</v>
      </c>
      <c r="P9120" s="3">
        <f>Table1[[#This Row],[sales]]*Table1[[#This Row],[quantity]]</f>
        <v>11185.230000000001</v>
      </c>
      <c r="Q9120" s="9">
        <f>Table1[[#This Row],[delivery_date]]-Table1[[#This Row],[order_date]]</f>
        <v>1</v>
      </c>
    </row>
    <row r="9121" spans="1:17" x14ac:dyDescent="0.35">
      <c r="A9121" t="s">
        <v>9152</v>
      </c>
      <c r="B9121" t="s">
        <v>25</v>
      </c>
      <c r="C9121" t="s">
        <v>36</v>
      </c>
      <c r="D9121" s="2">
        <v>747.84</v>
      </c>
      <c r="E9121">
        <v>0.04</v>
      </c>
      <c r="F9121">
        <v>1</v>
      </c>
      <c r="G9121" s="1">
        <v>45442</v>
      </c>
      <c r="H9121" s="1">
        <v>45447</v>
      </c>
      <c r="I9121" t="s">
        <v>15</v>
      </c>
      <c r="J9121" t="s">
        <v>27</v>
      </c>
      <c r="K9121" s="2">
        <v>199.67</v>
      </c>
      <c r="L9121" t="s">
        <v>48</v>
      </c>
      <c r="M9121">
        <f>YEAR(Table1[[#This Row],[order_date]])</f>
        <v>2024</v>
      </c>
      <c r="N9121">
        <f>MONTH(Table1[[#This Row],[order_date]])</f>
        <v>5</v>
      </c>
      <c r="O9121" s="3">
        <f>Table1[[#This Row],[sales]]-Table1[[#This Row],[profit]]</f>
        <v>548.17000000000007</v>
      </c>
      <c r="P9121" s="3">
        <f>Table1[[#This Row],[sales]]*Table1[[#This Row],[quantity]]</f>
        <v>747.84</v>
      </c>
      <c r="Q9121" s="9">
        <f>Table1[[#This Row],[delivery_date]]-Table1[[#This Row],[order_date]]</f>
        <v>5</v>
      </c>
    </row>
    <row r="9122" spans="1:17" x14ac:dyDescent="0.35">
      <c r="A9122" t="s">
        <v>9153</v>
      </c>
      <c r="B9122" t="s">
        <v>41</v>
      </c>
      <c r="C9122" t="s">
        <v>14</v>
      </c>
      <c r="D9122" s="2">
        <v>1655.14</v>
      </c>
      <c r="E9122">
        <v>0.15</v>
      </c>
      <c r="F9122">
        <v>3</v>
      </c>
      <c r="G9122" s="1">
        <v>45323</v>
      </c>
      <c r="H9122" s="1">
        <v>45328</v>
      </c>
      <c r="I9122" t="s">
        <v>15</v>
      </c>
      <c r="J9122" t="s">
        <v>22</v>
      </c>
      <c r="K9122" s="2">
        <v>201.02</v>
      </c>
      <c r="L9122" t="s">
        <v>23</v>
      </c>
      <c r="M9122">
        <f>YEAR(Table1[[#This Row],[order_date]])</f>
        <v>2024</v>
      </c>
      <c r="N9122">
        <f>MONTH(Table1[[#This Row],[order_date]])</f>
        <v>2</v>
      </c>
      <c r="O9122" s="3">
        <f>Table1[[#This Row],[sales]]-Table1[[#This Row],[profit]]</f>
        <v>1454.1200000000001</v>
      </c>
      <c r="P9122" s="3">
        <f>Table1[[#This Row],[sales]]*Table1[[#This Row],[quantity]]</f>
        <v>4965.42</v>
      </c>
      <c r="Q9122" s="9">
        <f>Table1[[#This Row],[delivery_date]]-Table1[[#This Row],[order_date]]</f>
        <v>5</v>
      </c>
    </row>
    <row r="9123" spans="1:17" x14ac:dyDescent="0.35">
      <c r="A9123" t="s">
        <v>9154</v>
      </c>
      <c r="B9123" t="s">
        <v>25</v>
      </c>
      <c r="C9123" t="s">
        <v>14</v>
      </c>
      <c r="D9123" s="2">
        <v>1968.03</v>
      </c>
      <c r="E9123">
        <v>7.0000000000000007E-2</v>
      </c>
      <c r="F9123">
        <v>6</v>
      </c>
      <c r="G9123" s="1">
        <v>44978</v>
      </c>
      <c r="H9123" s="1">
        <v>44980</v>
      </c>
      <c r="I9123" t="s">
        <v>31</v>
      </c>
      <c r="J9123" t="s">
        <v>16</v>
      </c>
      <c r="K9123" s="2">
        <v>329.96</v>
      </c>
      <c r="L9123" t="s">
        <v>23</v>
      </c>
      <c r="M9123">
        <f>YEAR(Table1[[#This Row],[order_date]])</f>
        <v>2023</v>
      </c>
      <c r="N9123">
        <f>MONTH(Table1[[#This Row],[order_date]])</f>
        <v>2</v>
      </c>
      <c r="O9123" s="3">
        <f>Table1[[#This Row],[sales]]-Table1[[#This Row],[profit]]</f>
        <v>1638.07</v>
      </c>
      <c r="P9123" s="3">
        <f>Table1[[#This Row],[sales]]*Table1[[#This Row],[quantity]]</f>
        <v>11808.18</v>
      </c>
      <c r="Q9123" s="9">
        <f>Table1[[#This Row],[delivery_date]]-Table1[[#This Row],[order_date]]</f>
        <v>2</v>
      </c>
    </row>
    <row r="9124" spans="1:17" x14ac:dyDescent="0.35">
      <c r="A9124" t="s">
        <v>9155</v>
      </c>
      <c r="B9124" t="s">
        <v>13</v>
      </c>
      <c r="C9124" t="s">
        <v>26</v>
      </c>
      <c r="D9124" s="2">
        <v>1965.2</v>
      </c>
      <c r="E9124">
        <v>0.05</v>
      </c>
      <c r="F9124">
        <v>6</v>
      </c>
      <c r="G9124" s="1">
        <v>45604</v>
      </c>
      <c r="H9124" s="1">
        <v>45606</v>
      </c>
      <c r="I9124" t="s">
        <v>31</v>
      </c>
      <c r="J9124" t="s">
        <v>22</v>
      </c>
      <c r="K9124" s="2">
        <v>350.58</v>
      </c>
      <c r="L9124" t="s">
        <v>39</v>
      </c>
      <c r="M9124">
        <f>YEAR(Table1[[#This Row],[order_date]])</f>
        <v>2024</v>
      </c>
      <c r="N9124">
        <f>MONTH(Table1[[#This Row],[order_date]])</f>
        <v>11</v>
      </c>
      <c r="O9124" s="3">
        <f>Table1[[#This Row],[sales]]-Table1[[#This Row],[profit]]</f>
        <v>1614.6200000000001</v>
      </c>
      <c r="P9124" s="3">
        <f>Table1[[#This Row],[sales]]*Table1[[#This Row],[quantity]]</f>
        <v>11791.2</v>
      </c>
      <c r="Q9124" s="9">
        <f>Table1[[#This Row],[delivery_date]]-Table1[[#This Row],[order_date]]</f>
        <v>2</v>
      </c>
    </row>
    <row r="9125" spans="1:17" x14ac:dyDescent="0.35">
      <c r="A9125" t="s">
        <v>9156</v>
      </c>
      <c r="B9125" t="s">
        <v>25</v>
      </c>
      <c r="C9125" t="s">
        <v>20</v>
      </c>
      <c r="D9125" s="2">
        <v>1850.57</v>
      </c>
      <c r="E9125">
        <v>0.15</v>
      </c>
      <c r="F9125">
        <v>6</v>
      </c>
      <c r="G9125" s="1">
        <v>45228</v>
      </c>
      <c r="H9125" s="1">
        <v>45230</v>
      </c>
      <c r="I9125" t="s">
        <v>31</v>
      </c>
      <c r="J9125" t="s">
        <v>22</v>
      </c>
      <c r="K9125" s="2">
        <v>378.17</v>
      </c>
      <c r="L9125" t="s">
        <v>39</v>
      </c>
      <c r="M9125">
        <f>YEAR(Table1[[#This Row],[order_date]])</f>
        <v>2023</v>
      </c>
      <c r="N9125">
        <f>MONTH(Table1[[#This Row],[order_date]])</f>
        <v>10</v>
      </c>
      <c r="O9125" s="3">
        <f>Table1[[#This Row],[sales]]-Table1[[#This Row],[profit]]</f>
        <v>1472.3999999999999</v>
      </c>
      <c r="P9125" s="3">
        <f>Table1[[#This Row],[sales]]*Table1[[#This Row],[quantity]]</f>
        <v>11103.42</v>
      </c>
      <c r="Q9125" s="9">
        <f>Table1[[#This Row],[delivery_date]]-Table1[[#This Row],[order_date]]</f>
        <v>2</v>
      </c>
    </row>
    <row r="9126" spans="1:17" x14ac:dyDescent="0.35">
      <c r="A9126" t="s">
        <v>9157</v>
      </c>
      <c r="B9126" t="s">
        <v>19</v>
      </c>
      <c r="C9126" t="s">
        <v>26</v>
      </c>
      <c r="D9126" s="2">
        <v>338.74</v>
      </c>
      <c r="E9126">
        <v>0.05</v>
      </c>
      <c r="F9126">
        <v>7</v>
      </c>
      <c r="G9126" s="1">
        <v>45399</v>
      </c>
      <c r="H9126" s="1">
        <v>45400</v>
      </c>
      <c r="I9126" t="s">
        <v>15</v>
      </c>
      <c r="J9126" t="s">
        <v>22</v>
      </c>
      <c r="K9126" s="2">
        <v>84.61</v>
      </c>
      <c r="L9126" t="s">
        <v>28</v>
      </c>
      <c r="M9126">
        <f>YEAR(Table1[[#This Row],[order_date]])</f>
        <v>2024</v>
      </c>
      <c r="N9126">
        <f>MONTH(Table1[[#This Row],[order_date]])</f>
        <v>4</v>
      </c>
      <c r="O9126" s="3">
        <f>Table1[[#This Row],[sales]]-Table1[[#This Row],[profit]]</f>
        <v>254.13</v>
      </c>
      <c r="P9126" s="3">
        <f>Table1[[#This Row],[sales]]*Table1[[#This Row],[quantity]]</f>
        <v>2371.1800000000003</v>
      </c>
      <c r="Q9126" s="9">
        <f>Table1[[#This Row],[delivery_date]]-Table1[[#This Row],[order_date]]</f>
        <v>1</v>
      </c>
    </row>
    <row r="9127" spans="1:17" x14ac:dyDescent="0.35">
      <c r="A9127" t="s">
        <v>9158</v>
      </c>
      <c r="B9127" t="s">
        <v>13</v>
      </c>
      <c r="C9127" t="s">
        <v>14</v>
      </c>
      <c r="D9127" s="2">
        <v>2373.7600000000002</v>
      </c>
      <c r="E9127">
        <v>0.13</v>
      </c>
      <c r="F9127">
        <v>7</v>
      </c>
      <c r="G9127" s="1">
        <v>45598</v>
      </c>
      <c r="H9127" s="1">
        <v>45600</v>
      </c>
      <c r="I9127" t="s">
        <v>15</v>
      </c>
      <c r="J9127" t="s">
        <v>16</v>
      </c>
      <c r="K9127" s="2">
        <v>190.86</v>
      </c>
      <c r="L9127" t="s">
        <v>48</v>
      </c>
      <c r="M9127">
        <f>YEAR(Table1[[#This Row],[order_date]])</f>
        <v>2024</v>
      </c>
      <c r="N9127">
        <f>MONTH(Table1[[#This Row],[order_date]])</f>
        <v>11</v>
      </c>
      <c r="O9127" s="3">
        <f>Table1[[#This Row],[sales]]-Table1[[#This Row],[profit]]</f>
        <v>2182.9</v>
      </c>
      <c r="P9127" s="3">
        <f>Table1[[#This Row],[sales]]*Table1[[#This Row],[quantity]]</f>
        <v>16616.32</v>
      </c>
      <c r="Q9127" s="9">
        <f>Table1[[#This Row],[delivery_date]]-Table1[[#This Row],[order_date]]</f>
        <v>2</v>
      </c>
    </row>
    <row r="9128" spans="1:17" x14ac:dyDescent="0.35">
      <c r="A9128" t="s">
        <v>9159</v>
      </c>
      <c r="B9128" t="s">
        <v>19</v>
      </c>
      <c r="C9128" t="s">
        <v>14</v>
      </c>
      <c r="D9128" s="2">
        <v>4197.42</v>
      </c>
      <c r="E9128">
        <v>0.28000000000000003</v>
      </c>
      <c r="F9128">
        <v>8</v>
      </c>
      <c r="G9128" s="1">
        <v>45288</v>
      </c>
      <c r="H9128" s="1">
        <v>45293</v>
      </c>
      <c r="I9128" t="s">
        <v>15</v>
      </c>
      <c r="J9128" t="s">
        <v>22</v>
      </c>
      <c r="K9128" s="2">
        <v>771.99</v>
      </c>
      <c r="L9128" t="s">
        <v>28</v>
      </c>
      <c r="M9128">
        <f>YEAR(Table1[[#This Row],[order_date]])</f>
        <v>2023</v>
      </c>
      <c r="N9128">
        <f>MONTH(Table1[[#This Row],[order_date]])</f>
        <v>12</v>
      </c>
      <c r="O9128" s="3">
        <f>Table1[[#This Row],[sales]]-Table1[[#This Row],[profit]]</f>
        <v>3425.4300000000003</v>
      </c>
      <c r="P9128" s="3">
        <f>Table1[[#This Row],[sales]]*Table1[[#This Row],[quantity]]</f>
        <v>33579.360000000001</v>
      </c>
      <c r="Q9128" s="9">
        <f>Table1[[#This Row],[delivery_date]]-Table1[[#This Row],[order_date]]</f>
        <v>5</v>
      </c>
    </row>
    <row r="9129" spans="1:17" x14ac:dyDescent="0.35">
      <c r="A9129" t="s">
        <v>9160</v>
      </c>
      <c r="B9129" t="s">
        <v>13</v>
      </c>
      <c r="C9129" t="s">
        <v>20</v>
      </c>
      <c r="D9129" s="2">
        <v>983.79</v>
      </c>
      <c r="E9129">
        <v>0.28000000000000003</v>
      </c>
      <c r="F9129">
        <v>2</v>
      </c>
      <c r="G9129" s="1">
        <v>45103</v>
      </c>
      <c r="H9129" s="1">
        <v>45107</v>
      </c>
      <c r="I9129" t="s">
        <v>15</v>
      </c>
      <c r="J9129" t="s">
        <v>16</v>
      </c>
      <c r="K9129" s="2">
        <v>84.12</v>
      </c>
      <c r="L9129" t="s">
        <v>48</v>
      </c>
      <c r="M9129">
        <f>YEAR(Table1[[#This Row],[order_date]])</f>
        <v>2023</v>
      </c>
      <c r="N9129">
        <f>MONTH(Table1[[#This Row],[order_date]])</f>
        <v>6</v>
      </c>
      <c r="O9129" s="3">
        <f>Table1[[#This Row],[sales]]-Table1[[#This Row],[profit]]</f>
        <v>899.67</v>
      </c>
      <c r="P9129" s="3">
        <f>Table1[[#This Row],[sales]]*Table1[[#This Row],[quantity]]</f>
        <v>1967.58</v>
      </c>
      <c r="Q9129" s="9">
        <f>Table1[[#This Row],[delivery_date]]-Table1[[#This Row],[order_date]]</f>
        <v>4</v>
      </c>
    </row>
    <row r="9130" spans="1:17" x14ac:dyDescent="0.35">
      <c r="A9130" t="s">
        <v>9161</v>
      </c>
      <c r="B9130" t="s">
        <v>41</v>
      </c>
      <c r="C9130" t="s">
        <v>33</v>
      </c>
      <c r="D9130" s="2">
        <v>813.72</v>
      </c>
      <c r="E9130">
        <v>0.08</v>
      </c>
      <c r="F9130">
        <v>1</v>
      </c>
      <c r="G9130" s="1">
        <v>45457</v>
      </c>
      <c r="H9130" s="1">
        <v>45458</v>
      </c>
      <c r="I9130" t="s">
        <v>21</v>
      </c>
      <c r="J9130" t="s">
        <v>22</v>
      </c>
      <c r="K9130" s="2">
        <v>77.45</v>
      </c>
      <c r="L9130" t="s">
        <v>23</v>
      </c>
      <c r="M9130">
        <f>YEAR(Table1[[#This Row],[order_date]])</f>
        <v>2024</v>
      </c>
      <c r="N9130">
        <f>MONTH(Table1[[#This Row],[order_date]])</f>
        <v>6</v>
      </c>
      <c r="O9130" s="3">
        <f>Table1[[#This Row],[sales]]-Table1[[#This Row],[profit]]</f>
        <v>736.27</v>
      </c>
      <c r="P9130" s="3">
        <f>Table1[[#This Row],[sales]]*Table1[[#This Row],[quantity]]</f>
        <v>813.72</v>
      </c>
      <c r="Q9130" s="9">
        <f>Table1[[#This Row],[delivery_date]]-Table1[[#This Row],[order_date]]</f>
        <v>1</v>
      </c>
    </row>
    <row r="9131" spans="1:17" x14ac:dyDescent="0.35">
      <c r="A9131" t="s">
        <v>9162</v>
      </c>
      <c r="B9131" t="s">
        <v>19</v>
      </c>
      <c r="C9131" t="s">
        <v>20</v>
      </c>
      <c r="D9131" s="2">
        <v>2412.0700000000002</v>
      </c>
      <c r="E9131">
        <v>0.1</v>
      </c>
      <c r="F9131">
        <v>7</v>
      </c>
      <c r="G9131" s="1">
        <v>45519</v>
      </c>
      <c r="H9131" s="1">
        <v>45521</v>
      </c>
      <c r="I9131" t="s">
        <v>31</v>
      </c>
      <c r="J9131" t="s">
        <v>27</v>
      </c>
      <c r="K9131" s="2">
        <v>417.01</v>
      </c>
      <c r="L9131" t="s">
        <v>48</v>
      </c>
      <c r="M9131">
        <f>YEAR(Table1[[#This Row],[order_date]])</f>
        <v>2024</v>
      </c>
      <c r="N9131">
        <f>MONTH(Table1[[#This Row],[order_date]])</f>
        <v>8</v>
      </c>
      <c r="O9131" s="3">
        <f>Table1[[#This Row],[sales]]-Table1[[#This Row],[profit]]</f>
        <v>1995.0600000000002</v>
      </c>
      <c r="P9131" s="3">
        <f>Table1[[#This Row],[sales]]*Table1[[#This Row],[quantity]]</f>
        <v>16884.490000000002</v>
      </c>
      <c r="Q9131" s="9">
        <f>Table1[[#This Row],[delivery_date]]-Table1[[#This Row],[order_date]]</f>
        <v>2</v>
      </c>
    </row>
    <row r="9132" spans="1:17" x14ac:dyDescent="0.35">
      <c r="A9132" t="s">
        <v>9163</v>
      </c>
      <c r="B9132" t="s">
        <v>25</v>
      </c>
      <c r="C9132" t="s">
        <v>33</v>
      </c>
      <c r="D9132" s="2">
        <v>1915.95</v>
      </c>
      <c r="E9132">
        <v>0.43</v>
      </c>
      <c r="F9132">
        <v>1</v>
      </c>
      <c r="G9132" s="1">
        <v>45436</v>
      </c>
      <c r="H9132" s="1">
        <v>45438</v>
      </c>
      <c r="I9132" t="s">
        <v>15</v>
      </c>
      <c r="J9132" t="s">
        <v>16</v>
      </c>
      <c r="K9132" s="2">
        <v>135.62</v>
      </c>
      <c r="L9132" t="s">
        <v>23</v>
      </c>
      <c r="M9132">
        <f>YEAR(Table1[[#This Row],[order_date]])</f>
        <v>2024</v>
      </c>
      <c r="N9132">
        <f>MONTH(Table1[[#This Row],[order_date]])</f>
        <v>5</v>
      </c>
      <c r="O9132" s="3">
        <f>Table1[[#This Row],[sales]]-Table1[[#This Row],[profit]]</f>
        <v>1780.33</v>
      </c>
      <c r="P9132" s="3">
        <f>Table1[[#This Row],[sales]]*Table1[[#This Row],[quantity]]</f>
        <v>1915.95</v>
      </c>
      <c r="Q9132" s="9">
        <f>Table1[[#This Row],[delivery_date]]-Table1[[#This Row],[order_date]]</f>
        <v>2</v>
      </c>
    </row>
    <row r="9133" spans="1:17" x14ac:dyDescent="0.35">
      <c r="A9133" t="s">
        <v>9164</v>
      </c>
      <c r="B9133" t="s">
        <v>41</v>
      </c>
      <c r="C9133" t="s">
        <v>14</v>
      </c>
      <c r="D9133" s="2">
        <v>2850.28</v>
      </c>
      <c r="E9133">
        <v>0.08</v>
      </c>
      <c r="F9133">
        <v>2</v>
      </c>
      <c r="G9133" s="1">
        <v>45106</v>
      </c>
      <c r="H9133" s="1">
        <v>45111</v>
      </c>
      <c r="I9133" t="s">
        <v>21</v>
      </c>
      <c r="J9133" t="s">
        <v>22</v>
      </c>
      <c r="K9133" s="2">
        <v>204.76</v>
      </c>
      <c r="L9133" t="s">
        <v>48</v>
      </c>
      <c r="M9133">
        <f>YEAR(Table1[[#This Row],[order_date]])</f>
        <v>2023</v>
      </c>
      <c r="N9133">
        <f>MONTH(Table1[[#This Row],[order_date]])</f>
        <v>6</v>
      </c>
      <c r="O9133" s="3">
        <f>Table1[[#This Row],[sales]]-Table1[[#This Row],[profit]]</f>
        <v>2645.5200000000004</v>
      </c>
      <c r="P9133" s="3">
        <f>Table1[[#This Row],[sales]]*Table1[[#This Row],[quantity]]</f>
        <v>5700.56</v>
      </c>
      <c r="Q9133" s="9">
        <f>Table1[[#This Row],[delivery_date]]-Table1[[#This Row],[order_date]]</f>
        <v>5</v>
      </c>
    </row>
    <row r="9134" spans="1:17" x14ac:dyDescent="0.35">
      <c r="A9134" t="s">
        <v>9165</v>
      </c>
      <c r="B9134" t="s">
        <v>25</v>
      </c>
      <c r="C9134" t="s">
        <v>36</v>
      </c>
      <c r="D9134" s="2">
        <v>4740.66</v>
      </c>
      <c r="E9134">
        <v>0.02</v>
      </c>
      <c r="F9134">
        <v>1</v>
      </c>
      <c r="G9134" s="1">
        <v>45349</v>
      </c>
      <c r="H9134" s="1">
        <v>45353</v>
      </c>
      <c r="I9134" t="s">
        <v>31</v>
      </c>
      <c r="J9134" t="s">
        <v>16</v>
      </c>
      <c r="K9134" s="2">
        <v>449.43</v>
      </c>
      <c r="L9134" t="s">
        <v>28</v>
      </c>
      <c r="M9134">
        <f>YEAR(Table1[[#This Row],[order_date]])</f>
        <v>2024</v>
      </c>
      <c r="N9134">
        <f>MONTH(Table1[[#This Row],[order_date]])</f>
        <v>2</v>
      </c>
      <c r="O9134" s="3">
        <f>Table1[[#This Row],[sales]]-Table1[[#This Row],[profit]]</f>
        <v>4291.2299999999996</v>
      </c>
      <c r="P9134" s="3">
        <f>Table1[[#This Row],[sales]]*Table1[[#This Row],[quantity]]</f>
        <v>4740.66</v>
      </c>
      <c r="Q9134" s="9">
        <f>Table1[[#This Row],[delivery_date]]-Table1[[#This Row],[order_date]]</f>
        <v>4</v>
      </c>
    </row>
    <row r="9135" spans="1:17" x14ac:dyDescent="0.35">
      <c r="A9135" t="s">
        <v>9166</v>
      </c>
      <c r="B9135" t="s">
        <v>13</v>
      </c>
      <c r="C9135" t="s">
        <v>36</v>
      </c>
      <c r="D9135" s="2">
        <v>3828.34</v>
      </c>
      <c r="E9135">
        <v>0.12</v>
      </c>
      <c r="F9135">
        <v>1</v>
      </c>
      <c r="G9135" s="1">
        <v>45116</v>
      </c>
      <c r="H9135" s="1">
        <v>45119</v>
      </c>
      <c r="I9135" t="s">
        <v>15</v>
      </c>
      <c r="J9135" t="s">
        <v>16</v>
      </c>
      <c r="K9135" s="2">
        <v>643.46</v>
      </c>
      <c r="L9135" t="s">
        <v>34</v>
      </c>
      <c r="M9135">
        <f>YEAR(Table1[[#This Row],[order_date]])</f>
        <v>2023</v>
      </c>
      <c r="N9135">
        <f>MONTH(Table1[[#This Row],[order_date]])</f>
        <v>7</v>
      </c>
      <c r="O9135" s="3">
        <f>Table1[[#This Row],[sales]]-Table1[[#This Row],[profit]]</f>
        <v>3184.88</v>
      </c>
      <c r="P9135" s="3">
        <f>Table1[[#This Row],[sales]]*Table1[[#This Row],[quantity]]</f>
        <v>3828.34</v>
      </c>
      <c r="Q9135" s="9">
        <f>Table1[[#This Row],[delivery_date]]-Table1[[#This Row],[order_date]]</f>
        <v>3</v>
      </c>
    </row>
    <row r="9136" spans="1:17" x14ac:dyDescent="0.35">
      <c r="A9136" t="s">
        <v>9167</v>
      </c>
      <c r="B9136" t="s">
        <v>13</v>
      </c>
      <c r="C9136" t="s">
        <v>26</v>
      </c>
      <c r="D9136" s="2">
        <v>3466.58</v>
      </c>
      <c r="E9136">
        <v>0.28999999999999998</v>
      </c>
      <c r="F9136">
        <v>3</v>
      </c>
      <c r="G9136" s="1">
        <v>45479</v>
      </c>
      <c r="H9136" s="1">
        <v>45483</v>
      </c>
      <c r="I9136" t="s">
        <v>21</v>
      </c>
      <c r="J9136" t="s">
        <v>27</v>
      </c>
      <c r="K9136" s="2">
        <v>332.11</v>
      </c>
      <c r="L9136" t="s">
        <v>23</v>
      </c>
      <c r="M9136">
        <f>YEAR(Table1[[#This Row],[order_date]])</f>
        <v>2024</v>
      </c>
      <c r="N9136">
        <f>MONTH(Table1[[#This Row],[order_date]])</f>
        <v>7</v>
      </c>
      <c r="O9136" s="3">
        <f>Table1[[#This Row],[sales]]-Table1[[#This Row],[profit]]</f>
        <v>3134.47</v>
      </c>
      <c r="P9136" s="3">
        <f>Table1[[#This Row],[sales]]*Table1[[#This Row],[quantity]]</f>
        <v>10399.74</v>
      </c>
      <c r="Q9136" s="9">
        <f>Table1[[#This Row],[delivery_date]]-Table1[[#This Row],[order_date]]</f>
        <v>4</v>
      </c>
    </row>
    <row r="9137" spans="1:17" x14ac:dyDescent="0.35">
      <c r="A9137" t="s">
        <v>9168</v>
      </c>
      <c r="B9137" t="s">
        <v>25</v>
      </c>
      <c r="C9137" t="s">
        <v>20</v>
      </c>
      <c r="D9137" s="2">
        <v>2138.09</v>
      </c>
      <c r="E9137">
        <v>0</v>
      </c>
      <c r="F9137">
        <v>4</v>
      </c>
      <c r="G9137" s="1">
        <v>45074</v>
      </c>
      <c r="H9137" s="1">
        <v>45076</v>
      </c>
      <c r="I9137" t="s">
        <v>15</v>
      </c>
      <c r="J9137" t="s">
        <v>27</v>
      </c>
      <c r="K9137" s="2">
        <v>309.29000000000002</v>
      </c>
      <c r="L9137" t="s">
        <v>39</v>
      </c>
      <c r="M9137">
        <f>YEAR(Table1[[#This Row],[order_date]])</f>
        <v>2023</v>
      </c>
      <c r="N9137">
        <f>MONTH(Table1[[#This Row],[order_date]])</f>
        <v>5</v>
      </c>
      <c r="O9137" s="3">
        <f>Table1[[#This Row],[sales]]-Table1[[#This Row],[profit]]</f>
        <v>1828.8000000000002</v>
      </c>
      <c r="P9137" s="3">
        <f>Table1[[#This Row],[sales]]*Table1[[#This Row],[quantity]]</f>
        <v>8552.36</v>
      </c>
      <c r="Q9137" s="9">
        <f>Table1[[#This Row],[delivery_date]]-Table1[[#This Row],[order_date]]</f>
        <v>2</v>
      </c>
    </row>
    <row r="9138" spans="1:17" x14ac:dyDescent="0.35">
      <c r="A9138" t="s">
        <v>9169</v>
      </c>
      <c r="B9138" t="s">
        <v>25</v>
      </c>
      <c r="C9138" t="s">
        <v>20</v>
      </c>
      <c r="D9138" s="2">
        <v>1508.06</v>
      </c>
      <c r="E9138">
        <v>0.49</v>
      </c>
      <c r="F9138">
        <v>5</v>
      </c>
      <c r="G9138" s="1">
        <v>45460</v>
      </c>
      <c r="H9138" s="1">
        <v>45462</v>
      </c>
      <c r="I9138" t="s">
        <v>21</v>
      </c>
      <c r="J9138" t="s">
        <v>16</v>
      </c>
      <c r="K9138" s="2">
        <v>402.87</v>
      </c>
      <c r="L9138" t="s">
        <v>23</v>
      </c>
      <c r="M9138">
        <f>YEAR(Table1[[#This Row],[order_date]])</f>
        <v>2024</v>
      </c>
      <c r="N9138">
        <f>MONTH(Table1[[#This Row],[order_date]])</f>
        <v>6</v>
      </c>
      <c r="O9138" s="3">
        <f>Table1[[#This Row],[sales]]-Table1[[#This Row],[profit]]</f>
        <v>1105.19</v>
      </c>
      <c r="P9138" s="3">
        <f>Table1[[#This Row],[sales]]*Table1[[#This Row],[quantity]]</f>
        <v>7540.2999999999993</v>
      </c>
      <c r="Q9138" s="9">
        <f>Table1[[#This Row],[delivery_date]]-Table1[[#This Row],[order_date]]</f>
        <v>2</v>
      </c>
    </row>
    <row r="9139" spans="1:17" x14ac:dyDescent="0.35">
      <c r="A9139" t="s">
        <v>9170</v>
      </c>
      <c r="B9139" t="s">
        <v>41</v>
      </c>
      <c r="C9139" t="s">
        <v>36</v>
      </c>
      <c r="D9139" s="2">
        <v>2747.29</v>
      </c>
      <c r="E9139">
        <v>0.12</v>
      </c>
      <c r="F9139">
        <v>5</v>
      </c>
      <c r="G9139" s="1">
        <v>45597</v>
      </c>
      <c r="H9139" s="1">
        <v>45601</v>
      </c>
      <c r="I9139" t="s">
        <v>31</v>
      </c>
      <c r="J9139" t="s">
        <v>27</v>
      </c>
      <c r="K9139" s="2">
        <v>774.38</v>
      </c>
      <c r="L9139" t="s">
        <v>34</v>
      </c>
      <c r="M9139">
        <f>YEAR(Table1[[#This Row],[order_date]])</f>
        <v>2024</v>
      </c>
      <c r="N9139">
        <f>MONTH(Table1[[#This Row],[order_date]])</f>
        <v>11</v>
      </c>
      <c r="O9139" s="3">
        <f>Table1[[#This Row],[sales]]-Table1[[#This Row],[profit]]</f>
        <v>1972.9099999999999</v>
      </c>
      <c r="P9139" s="3">
        <f>Table1[[#This Row],[sales]]*Table1[[#This Row],[quantity]]</f>
        <v>13736.45</v>
      </c>
      <c r="Q9139" s="9">
        <f>Table1[[#This Row],[delivery_date]]-Table1[[#This Row],[order_date]]</f>
        <v>4</v>
      </c>
    </row>
    <row r="9140" spans="1:17" x14ac:dyDescent="0.35">
      <c r="A9140" t="s">
        <v>9171</v>
      </c>
      <c r="B9140" t="s">
        <v>25</v>
      </c>
      <c r="C9140" t="s">
        <v>33</v>
      </c>
      <c r="D9140" s="2">
        <v>4438.67</v>
      </c>
      <c r="E9140">
        <v>0.12</v>
      </c>
      <c r="F9140">
        <v>2</v>
      </c>
      <c r="G9140" s="1">
        <v>45536</v>
      </c>
      <c r="H9140" s="1">
        <v>45540</v>
      </c>
      <c r="I9140" t="s">
        <v>21</v>
      </c>
      <c r="J9140" t="s">
        <v>27</v>
      </c>
      <c r="K9140" s="2">
        <v>835.76</v>
      </c>
      <c r="L9140" t="s">
        <v>23</v>
      </c>
      <c r="M9140">
        <f>YEAR(Table1[[#This Row],[order_date]])</f>
        <v>2024</v>
      </c>
      <c r="N9140">
        <f>MONTH(Table1[[#This Row],[order_date]])</f>
        <v>9</v>
      </c>
      <c r="O9140" s="3">
        <f>Table1[[#This Row],[sales]]-Table1[[#This Row],[profit]]</f>
        <v>3602.91</v>
      </c>
      <c r="P9140" s="3">
        <f>Table1[[#This Row],[sales]]*Table1[[#This Row],[quantity]]</f>
        <v>8877.34</v>
      </c>
      <c r="Q9140" s="9">
        <f>Table1[[#This Row],[delivery_date]]-Table1[[#This Row],[order_date]]</f>
        <v>4</v>
      </c>
    </row>
    <row r="9141" spans="1:17" x14ac:dyDescent="0.35">
      <c r="A9141" t="s">
        <v>9172</v>
      </c>
      <c r="B9141" t="s">
        <v>19</v>
      </c>
      <c r="C9141" t="s">
        <v>20</v>
      </c>
      <c r="D9141" s="2">
        <v>4396.04</v>
      </c>
      <c r="E9141">
        <v>0.37</v>
      </c>
      <c r="F9141">
        <v>3</v>
      </c>
      <c r="G9141" s="1">
        <v>45013</v>
      </c>
      <c r="H9141" s="1">
        <v>45018</v>
      </c>
      <c r="I9141" t="s">
        <v>31</v>
      </c>
      <c r="J9141" t="s">
        <v>16</v>
      </c>
      <c r="K9141" s="2">
        <v>1305.29</v>
      </c>
      <c r="L9141" t="s">
        <v>34</v>
      </c>
      <c r="M9141">
        <f>YEAR(Table1[[#This Row],[order_date]])</f>
        <v>2023</v>
      </c>
      <c r="N9141">
        <f>MONTH(Table1[[#This Row],[order_date]])</f>
        <v>3</v>
      </c>
      <c r="O9141" s="3">
        <f>Table1[[#This Row],[sales]]-Table1[[#This Row],[profit]]</f>
        <v>3090.75</v>
      </c>
      <c r="P9141" s="3">
        <f>Table1[[#This Row],[sales]]*Table1[[#This Row],[quantity]]</f>
        <v>13188.119999999999</v>
      </c>
      <c r="Q9141" s="9">
        <f>Table1[[#This Row],[delivery_date]]-Table1[[#This Row],[order_date]]</f>
        <v>5</v>
      </c>
    </row>
    <row r="9142" spans="1:17" x14ac:dyDescent="0.35">
      <c r="A9142" t="s">
        <v>9173</v>
      </c>
      <c r="B9142" t="s">
        <v>19</v>
      </c>
      <c r="C9142" t="s">
        <v>33</v>
      </c>
      <c r="D9142" s="2">
        <v>2283.02</v>
      </c>
      <c r="E9142">
        <v>0.12</v>
      </c>
      <c r="F9142">
        <v>8</v>
      </c>
      <c r="G9142" s="1">
        <v>45546</v>
      </c>
      <c r="H9142" s="1">
        <v>45549</v>
      </c>
      <c r="I9142" t="s">
        <v>21</v>
      </c>
      <c r="J9142" t="s">
        <v>27</v>
      </c>
      <c r="K9142" s="2">
        <v>516.80999999999995</v>
      </c>
      <c r="L9142" t="s">
        <v>48</v>
      </c>
      <c r="M9142">
        <f>YEAR(Table1[[#This Row],[order_date]])</f>
        <v>2024</v>
      </c>
      <c r="N9142">
        <f>MONTH(Table1[[#This Row],[order_date]])</f>
        <v>9</v>
      </c>
      <c r="O9142" s="3">
        <f>Table1[[#This Row],[sales]]-Table1[[#This Row],[profit]]</f>
        <v>1766.21</v>
      </c>
      <c r="P9142" s="3">
        <f>Table1[[#This Row],[sales]]*Table1[[#This Row],[quantity]]</f>
        <v>18264.16</v>
      </c>
      <c r="Q9142" s="9">
        <f>Table1[[#This Row],[delivery_date]]-Table1[[#This Row],[order_date]]</f>
        <v>3</v>
      </c>
    </row>
    <row r="9143" spans="1:17" x14ac:dyDescent="0.35">
      <c r="A9143" t="s">
        <v>9174</v>
      </c>
      <c r="B9143" t="s">
        <v>25</v>
      </c>
      <c r="C9143" t="s">
        <v>33</v>
      </c>
      <c r="D9143" s="2">
        <v>1306.48</v>
      </c>
      <c r="E9143">
        <v>0.2</v>
      </c>
      <c r="F9143">
        <v>2</v>
      </c>
      <c r="G9143" s="1">
        <v>45238</v>
      </c>
      <c r="H9143" s="1">
        <v>45245</v>
      </c>
      <c r="I9143" t="s">
        <v>21</v>
      </c>
      <c r="J9143" t="s">
        <v>16</v>
      </c>
      <c r="K9143" s="2">
        <v>109.48</v>
      </c>
      <c r="L9143" t="s">
        <v>28</v>
      </c>
      <c r="M9143">
        <f>YEAR(Table1[[#This Row],[order_date]])</f>
        <v>2023</v>
      </c>
      <c r="N9143">
        <f>MONTH(Table1[[#This Row],[order_date]])</f>
        <v>11</v>
      </c>
      <c r="O9143" s="3">
        <f>Table1[[#This Row],[sales]]-Table1[[#This Row],[profit]]</f>
        <v>1197</v>
      </c>
      <c r="P9143" s="3">
        <f>Table1[[#This Row],[sales]]*Table1[[#This Row],[quantity]]</f>
        <v>2612.96</v>
      </c>
      <c r="Q9143" s="9">
        <f>Table1[[#This Row],[delivery_date]]-Table1[[#This Row],[order_date]]</f>
        <v>7</v>
      </c>
    </row>
    <row r="9144" spans="1:17" x14ac:dyDescent="0.35">
      <c r="A9144" t="s">
        <v>9175</v>
      </c>
      <c r="B9144" t="s">
        <v>19</v>
      </c>
      <c r="C9144" t="s">
        <v>33</v>
      </c>
      <c r="D9144" s="2">
        <v>1204.19</v>
      </c>
      <c r="E9144">
        <v>0.27</v>
      </c>
      <c r="F9144">
        <v>4</v>
      </c>
      <c r="G9144" s="1">
        <v>45201</v>
      </c>
      <c r="H9144" s="1">
        <v>45202</v>
      </c>
      <c r="I9144" t="s">
        <v>15</v>
      </c>
      <c r="J9144" t="s">
        <v>22</v>
      </c>
      <c r="K9144" s="2">
        <v>282.81</v>
      </c>
      <c r="L9144" t="s">
        <v>48</v>
      </c>
      <c r="M9144">
        <f>YEAR(Table1[[#This Row],[order_date]])</f>
        <v>2023</v>
      </c>
      <c r="N9144">
        <f>MONTH(Table1[[#This Row],[order_date]])</f>
        <v>10</v>
      </c>
      <c r="O9144" s="3">
        <f>Table1[[#This Row],[sales]]-Table1[[#This Row],[profit]]</f>
        <v>921.38000000000011</v>
      </c>
      <c r="P9144" s="3">
        <f>Table1[[#This Row],[sales]]*Table1[[#This Row],[quantity]]</f>
        <v>4816.76</v>
      </c>
      <c r="Q9144" s="9">
        <f>Table1[[#This Row],[delivery_date]]-Table1[[#This Row],[order_date]]</f>
        <v>1</v>
      </c>
    </row>
    <row r="9145" spans="1:17" x14ac:dyDescent="0.35">
      <c r="A9145" t="s">
        <v>9176</v>
      </c>
      <c r="B9145" t="s">
        <v>25</v>
      </c>
      <c r="C9145" t="s">
        <v>33</v>
      </c>
      <c r="D9145" s="2">
        <v>266.54000000000002</v>
      </c>
      <c r="E9145">
        <v>0.01</v>
      </c>
      <c r="F9145">
        <v>7</v>
      </c>
      <c r="G9145" s="1">
        <v>45039</v>
      </c>
      <c r="H9145" s="1">
        <v>45040</v>
      </c>
      <c r="I9145" t="s">
        <v>21</v>
      </c>
      <c r="J9145" t="s">
        <v>16</v>
      </c>
      <c r="K9145" s="2">
        <v>57.62</v>
      </c>
      <c r="L9145" t="s">
        <v>28</v>
      </c>
      <c r="M9145">
        <f>YEAR(Table1[[#This Row],[order_date]])</f>
        <v>2023</v>
      </c>
      <c r="N9145">
        <f>MONTH(Table1[[#This Row],[order_date]])</f>
        <v>4</v>
      </c>
      <c r="O9145" s="3">
        <f>Table1[[#This Row],[sales]]-Table1[[#This Row],[profit]]</f>
        <v>208.92000000000002</v>
      </c>
      <c r="P9145" s="3">
        <f>Table1[[#This Row],[sales]]*Table1[[#This Row],[quantity]]</f>
        <v>1865.7800000000002</v>
      </c>
      <c r="Q9145" s="9">
        <f>Table1[[#This Row],[delivery_date]]-Table1[[#This Row],[order_date]]</f>
        <v>1</v>
      </c>
    </row>
    <row r="9146" spans="1:17" x14ac:dyDescent="0.35">
      <c r="A9146" t="s">
        <v>9177</v>
      </c>
      <c r="B9146" t="s">
        <v>41</v>
      </c>
      <c r="C9146" t="s">
        <v>26</v>
      </c>
      <c r="D9146" s="2">
        <v>4229.05</v>
      </c>
      <c r="E9146">
        <v>0.42</v>
      </c>
      <c r="F9146">
        <v>9</v>
      </c>
      <c r="G9146" s="1">
        <v>45248</v>
      </c>
      <c r="H9146" s="1">
        <v>45255</v>
      </c>
      <c r="I9146" t="s">
        <v>15</v>
      </c>
      <c r="J9146" t="s">
        <v>22</v>
      </c>
      <c r="K9146" s="2">
        <v>1126.3699999999999</v>
      </c>
      <c r="L9146" t="s">
        <v>39</v>
      </c>
      <c r="M9146">
        <f>YEAR(Table1[[#This Row],[order_date]])</f>
        <v>2023</v>
      </c>
      <c r="N9146">
        <f>MONTH(Table1[[#This Row],[order_date]])</f>
        <v>11</v>
      </c>
      <c r="O9146" s="3">
        <f>Table1[[#This Row],[sales]]-Table1[[#This Row],[profit]]</f>
        <v>3102.6800000000003</v>
      </c>
      <c r="P9146" s="3">
        <f>Table1[[#This Row],[sales]]*Table1[[#This Row],[quantity]]</f>
        <v>38061.450000000004</v>
      </c>
      <c r="Q9146" s="9">
        <f>Table1[[#This Row],[delivery_date]]-Table1[[#This Row],[order_date]]</f>
        <v>7</v>
      </c>
    </row>
    <row r="9147" spans="1:17" x14ac:dyDescent="0.35">
      <c r="A9147" t="s">
        <v>9178</v>
      </c>
      <c r="B9147" t="s">
        <v>19</v>
      </c>
      <c r="C9147" t="s">
        <v>26</v>
      </c>
      <c r="D9147" s="2">
        <v>1397.71</v>
      </c>
      <c r="E9147">
        <v>0.26</v>
      </c>
      <c r="F9147">
        <v>3</v>
      </c>
      <c r="G9147" s="1">
        <v>45220</v>
      </c>
      <c r="H9147" s="1">
        <v>45223</v>
      </c>
      <c r="I9147" t="s">
        <v>31</v>
      </c>
      <c r="J9147" t="s">
        <v>22</v>
      </c>
      <c r="K9147" s="2">
        <v>244.99</v>
      </c>
      <c r="L9147" t="s">
        <v>23</v>
      </c>
      <c r="M9147">
        <f>YEAR(Table1[[#This Row],[order_date]])</f>
        <v>2023</v>
      </c>
      <c r="N9147">
        <f>MONTH(Table1[[#This Row],[order_date]])</f>
        <v>10</v>
      </c>
      <c r="O9147" s="3">
        <f>Table1[[#This Row],[sales]]-Table1[[#This Row],[profit]]</f>
        <v>1152.72</v>
      </c>
      <c r="P9147" s="3">
        <f>Table1[[#This Row],[sales]]*Table1[[#This Row],[quantity]]</f>
        <v>4193.13</v>
      </c>
      <c r="Q9147" s="9">
        <f>Table1[[#This Row],[delivery_date]]-Table1[[#This Row],[order_date]]</f>
        <v>3</v>
      </c>
    </row>
    <row r="9148" spans="1:17" x14ac:dyDescent="0.35">
      <c r="A9148" t="s">
        <v>9179</v>
      </c>
      <c r="B9148" t="s">
        <v>19</v>
      </c>
      <c r="C9148" t="s">
        <v>36</v>
      </c>
      <c r="D9148" s="2">
        <v>1859.1</v>
      </c>
      <c r="E9148">
        <v>0.16</v>
      </c>
      <c r="F9148">
        <v>3</v>
      </c>
      <c r="G9148" s="1">
        <v>45477</v>
      </c>
      <c r="H9148" s="1">
        <v>45482</v>
      </c>
      <c r="I9148" t="s">
        <v>21</v>
      </c>
      <c r="J9148" t="s">
        <v>22</v>
      </c>
      <c r="K9148" s="2">
        <v>366.37</v>
      </c>
      <c r="L9148" t="s">
        <v>17</v>
      </c>
      <c r="M9148">
        <f>YEAR(Table1[[#This Row],[order_date]])</f>
        <v>2024</v>
      </c>
      <c r="N9148">
        <f>MONTH(Table1[[#This Row],[order_date]])</f>
        <v>7</v>
      </c>
      <c r="O9148" s="3">
        <f>Table1[[#This Row],[sales]]-Table1[[#This Row],[profit]]</f>
        <v>1492.73</v>
      </c>
      <c r="P9148" s="3">
        <f>Table1[[#This Row],[sales]]*Table1[[#This Row],[quantity]]</f>
        <v>5577.2999999999993</v>
      </c>
      <c r="Q9148" s="9">
        <f>Table1[[#This Row],[delivery_date]]-Table1[[#This Row],[order_date]]</f>
        <v>5</v>
      </c>
    </row>
    <row r="9149" spans="1:17" x14ac:dyDescent="0.35">
      <c r="A9149" t="s">
        <v>9180</v>
      </c>
      <c r="B9149" t="s">
        <v>25</v>
      </c>
      <c r="C9149" t="s">
        <v>26</v>
      </c>
      <c r="D9149" s="2">
        <v>4065.16</v>
      </c>
      <c r="E9149">
        <v>0.2</v>
      </c>
      <c r="F9149">
        <v>7</v>
      </c>
      <c r="G9149" s="1">
        <v>45466</v>
      </c>
      <c r="H9149" s="1">
        <v>45470</v>
      </c>
      <c r="I9149" t="s">
        <v>15</v>
      </c>
      <c r="J9149" t="s">
        <v>27</v>
      </c>
      <c r="K9149" s="2">
        <v>604.49</v>
      </c>
      <c r="L9149" t="s">
        <v>39</v>
      </c>
      <c r="M9149">
        <f>YEAR(Table1[[#This Row],[order_date]])</f>
        <v>2024</v>
      </c>
      <c r="N9149">
        <f>MONTH(Table1[[#This Row],[order_date]])</f>
        <v>6</v>
      </c>
      <c r="O9149" s="3">
        <f>Table1[[#This Row],[sales]]-Table1[[#This Row],[profit]]</f>
        <v>3460.67</v>
      </c>
      <c r="P9149" s="3">
        <f>Table1[[#This Row],[sales]]*Table1[[#This Row],[quantity]]</f>
        <v>28456.12</v>
      </c>
      <c r="Q9149" s="9">
        <f>Table1[[#This Row],[delivery_date]]-Table1[[#This Row],[order_date]]</f>
        <v>4</v>
      </c>
    </row>
    <row r="9150" spans="1:17" x14ac:dyDescent="0.35">
      <c r="A9150" t="s">
        <v>9181</v>
      </c>
      <c r="B9150" t="s">
        <v>19</v>
      </c>
      <c r="C9150" t="s">
        <v>20</v>
      </c>
      <c r="D9150" s="2">
        <v>688.12</v>
      </c>
      <c r="E9150">
        <v>0.03</v>
      </c>
      <c r="F9150">
        <v>8</v>
      </c>
      <c r="G9150" s="1">
        <v>45449</v>
      </c>
      <c r="H9150" s="1">
        <v>45451</v>
      </c>
      <c r="I9150" t="s">
        <v>15</v>
      </c>
      <c r="J9150" t="s">
        <v>16</v>
      </c>
      <c r="K9150" s="2">
        <v>37.380000000000003</v>
      </c>
      <c r="L9150" t="s">
        <v>48</v>
      </c>
      <c r="M9150">
        <f>YEAR(Table1[[#This Row],[order_date]])</f>
        <v>2024</v>
      </c>
      <c r="N9150">
        <f>MONTH(Table1[[#This Row],[order_date]])</f>
        <v>6</v>
      </c>
      <c r="O9150" s="3">
        <f>Table1[[#This Row],[sales]]-Table1[[#This Row],[profit]]</f>
        <v>650.74</v>
      </c>
      <c r="P9150" s="3">
        <f>Table1[[#This Row],[sales]]*Table1[[#This Row],[quantity]]</f>
        <v>5504.96</v>
      </c>
      <c r="Q9150" s="9">
        <f>Table1[[#This Row],[delivery_date]]-Table1[[#This Row],[order_date]]</f>
        <v>2</v>
      </c>
    </row>
    <row r="9151" spans="1:17" x14ac:dyDescent="0.35">
      <c r="A9151" t="s">
        <v>9182</v>
      </c>
      <c r="B9151" t="s">
        <v>13</v>
      </c>
      <c r="C9151" t="s">
        <v>26</v>
      </c>
      <c r="D9151" s="2">
        <v>2360.0500000000002</v>
      </c>
      <c r="E9151">
        <v>0.36</v>
      </c>
      <c r="F9151">
        <v>4</v>
      </c>
      <c r="G9151" s="1">
        <v>45019</v>
      </c>
      <c r="H9151" s="1">
        <v>45026</v>
      </c>
      <c r="I9151" t="s">
        <v>31</v>
      </c>
      <c r="J9151" t="s">
        <v>16</v>
      </c>
      <c r="K9151" s="2">
        <v>473.35</v>
      </c>
      <c r="L9151" t="s">
        <v>39</v>
      </c>
      <c r="M9151">
        <f>YEAR(Table1[[#This Row],[order_date]])</f>
        <v>2023</v>
      </c>
      <c r="N9151">
        <f>MONTH(Table1[[#This Row],[order_date]])</f>
        <v>4</v>
      </c>
      <c r="O9151" s="3">
        <f>Table1[[#This Row],[sales]]-Table1[[#This Row],[profit]]</f>
        <v>1886.7000000000003</v>
      </c>
      <c r="P9151" s="3">
        <f>Table1[[#This Row],[sales]]*Table1[[#This Row],[quantity]]</f>
        <v>9440.2000000000007</v>
      </c>
      <c r="Q9151" s="9">
        <f>Table1[[#This Row],[delivery_date]]-Table1[[#This Row],[order_date]]</f>
        <v>7</v>
      </c>
    </row>
    <row r="9152" spans="1:17" x14ac:dyDescent="0.35">
      <c r="A9152" t="s">
        <v>9183</v>
      </c>
      <c r="B9152" t="s">
        <v>41</v>
      </c>
      <c r="C9152" t="s">
        <v>20</v>
      </c>
      <c r="D9152" s="2">
        <v>699.47</v>
      </c>
      <c r="E9152">
        <v>0.27</v>
      </c>
      <c r="F9152">
        <v>1</v>
      </c>
      <c r="G9152" s="1">
        <v>45459</v>
      </c>
      <c r="H9152" s="1">
        <v>45466</v>
      </c>
      <c r="I9152" t="s">
        <v>21</v>
      </c>
      <c r="J9152" t="s">
        <v>27</v>
      </c>
      <c r="K9152" s="2">
        <v>201</v>
      </c>
      <c r="L9152" t="s">
        <v>48</v>
      </c>
      <c r="M9152">
        <f>YEAR(Table1[[#This Row],[order_date]])</f>
        <v>2024</v>
      </c>
      <c r="N9152">
        <f>MONTH(Table1[[#This Row],[order_date]])</f>
        <v>6</v>
      </c>
      <c r="O9152" s="3">
        <f>Table1[[#This Row],[sales]]-Table1[[#This Row],[profit]]</f>
        <v>498.47</v>
      </c>
      <c r="P9152" s="3">
        <f>Table1[[#This Row],[sales]]*Table1[[#This Row],[quantity]]</f>
        <v>699.47</v>
      </c>
      <c r="Q9152" s="9">
        <f>Table1[[#This Row],[delivery_date]]-Table1[[#This Row],[order_date]]</f>
        <v>7</v>
      </c>
    </row>
    <row r="9153" spans="1:17" x14ac:dyDescent="0.35">
      <c r="A9153" t="s">
        <v>9184</v>
      </c>
      <c r="B9153" t="s">
        <v>41</v>
      </c>
      <c r="C9153" t="s">
        <v>20</v>
      </c>
      <c r="D9153" s="2">
        <v>2265.06</v>
      </c>
      <c r="E9153">
        <v>0.46</v>
      </c>
      <c r="F9153">
        <v>5</v>
      </c>
      <c r="G9153" s="1">
        <v>45595</v>
      </c>
      <c r="H9153" s="1">
        <v>45598</v>
      </c>
      <c r="I9153" t="s">
        <v>21</v>
      </c>
      <c r="J9153" t="s">
        <v>16</v>
      </c>
      <c r="K9153" s="2">
        <v>207.11</v>
      </c>
      <c r="L9153" t="s">
        <v>23</v>
      </c>
      <c r="M9153">
        <f>YEAR(Table1[[#This Row],[order_date]])</f>
        <v>2024</v>
      </c>
      <c r="N9153">
        <f>MONTH(Table1[[#This Row],[order_date]])</f>
        <v>10</v>
      </c>
      <c r="O9153" s="3">
        <f>Table1[[#This Row],[sales]]-Table1[[#This Row],[profit]]</f>
        <v>2057.9499999999998</v>
      </c>
      <c r="P9153" s="3">
        <f>Table1[[#This Row],[sales]]*Table1[[#This Row],[quantity]]</f>
        <v>11325.3</v>
      </c>
      <c r="Q9153" s="9">
        <f>Table1[[#This Row],[delivery_date]]-Table1[[#This Row],[order_date]]</f>
        <v>3</v>
      </c>
    </row>
    <row r="9154" spans="1:17" x14ac:dyDescent="0.35">
      <c r="A9154" t="s">
        <v>9185</v>
      </c>
      <c r="B9154" t="s">
        <v>19</v>
      </c>
      <c r="C9154" t="s">
        <v>33</v>
      </c>
      <c r="D9154" s="2">
        <v>330.98</v>
      </c>
      <c r="E9154">
        <v>0.23</v>
      </c>
      <c r="F9154">
        <v>4</v>
      </c>
      <c r="G9154" s="1">
        <v>45531</v>
      </c>
      <c r="H9154" s="1">
        <v>45538</v>
      </c>
      <c r="I9154" t="s">
        <v>15</v>
      </c>
      <c r="J9154" t="s">
        <v>16</v>
      </c>
      <c r="K9154" s="2">
        <v>30.79</v>
      </c>
      <c r="L9154" t="s">
        <v>28</v>
      </c>
      <c r="M9154">
        <f>YEAR(Table1[[#This Row],[order_date]])</f>
        <v>2024</v>
      </c>
      <c r="N9154">
        <f>MONTH(Table1[[#This Row],[order_date]])</f>
        <v>8</v>
      </c>
      <c r="O9154" s="3">
        <f>Table1[[#This Row],[sales]]-Table1[[#This Row],[profit]]</f>
        <v>300.19</v>
      </c>
      <c r="P9154" s="3">
        <f>Table1[[#This Row],[sales]]*Table1[[#This Row],[quantity]]</f>
        <v>1323.92</v>
      </c>
      <c r="Q9154" s="9">
        <f>Table1[[#This Row],[delivery_date]]-Table1[[#This Row],[order_date]]</f>
        <v>7</v>
      </c>
    </row>
    <row r="9155" spans="1:17" x14ac:dyDescent="0.35">
      <c r="A9155" t="s">
        <v>9186</v>
      </c>
      <c r="B9155" t="s">
        <v>19</v>
      </c>
      <c r="C9155" t="s">
        <v>36</v>
      </c>
      <c r="D9155" s="2">
        <v>2636.35</v>
      </c>
      <c r="E9155">
        <v>0.41</v>
      </c>
      <c r="F9155">
        <v>8</v>
      </c>
      <c r="G9155" s="1">
        <v>45480</v>
      </c>
      <c r="H9155" s="1">
        <v>45485</v>
      </c>
      <c r="I9155" t="s">
        <v>15</v>
      </c>
      <c r="J9155" t="s">
        <v>16</v>
      </c>
      <c r="K9155" s="2">
        <v>402.67</v>
      </c>
      <c r="L9155" t="s">
        <v>17</v>
      </c>
      <c r="M9155">
        <f>YEAR(Table1[[#This Row],[order_date]])</f>
        <v>2024</v>
      </c>
      <c r="N9155">
        <f>MONTH(Table1[[#This Row],[order_date]])</f>
        <v>7</v>
      </c>
      <c r="O9155" s="3">
        <f>Table1[[#This Row],[sales]]-Table1[[#This Row],[profit]]</f>
        <v>2233.6799999999998</v>
      </c>
      <c r="P9155" s="3">
        <f>Table1[[#This Row],[sales]]*Table1[[#This Row],[quantity]]</f>
        <v>21090.799999999999</v>
      </c>
      <c r="Q9155" s="9">
        <f>Table1[[#This Row],[delivery_date]]-Table1[[#This Row],[order_date]]</f>
        <v>5</v>
      </c>
    </row>
    <row r="9156" spans="1:17" x14ac:dyDescent="0.35">
      <c r="A9156" t="s">
        <v>9187</v>
      </c>
      <c r="B9156" t="s">
        <v>13</v>
      </c>
      <c r="C9156" t="s">
        <v>33</v>
      </c>
      <c r="D9156" s="2">
        <v>3998.98</v>
      </c>
      <c r="E9156">
        <v>0.09</v>
      </c>
      <c r="F9156">
        <v>7</v>
      </c>
      <c r="G9156" s="1">
        <v>45578</v>
      </c>
      <c r="H9156" s="1">
        <v>45584</v>
      </c>
      <c r="I9156" t="s">
        <v>21</v>
      </c>
      <c r="J9156" t="s">
        <v>27</v>
      </c>
      <c r="K9156" s="2">
        <v>1043.31</v>
      </c>
      <c r="L9156" t="s">
        <v>48</v>
      </c>
      <c r="M9156">
        <f>YEAR(Table1[[#This Row],[order_date]])</f>
        <v>2024</v>
      </c>
      <c r="N9156">
        <f>MONTH(Table1[[#This Row],[order_date]])</f>
        <v>10</v>
      </c>
      <c r="O9156" s="3">
        <f>Table1[[#This Row],[sales]]-Table1[[#This Row],[profit]]</f>
        <v>2955.67</v>
      </c>
      <c r="P9156" s="3">
        <f>Table1[[#This Row],[sales]]*Table1[[#This Row],[quantity]]</f>
        <v>27992.86</v>
      </c>
      <c r="Q9156" s="9">
        <f>Table1[[#This Row],[delivery_date]]-Table1[[#This Row],[order_date]]</f>
        <v>6</v>
      </c>
    </row>
    <row r="9157" spans="1:17" x14ac:dyDescent="0.35">
      <c r="A9157" t="s">
        <v>9188</v>
      </c>
      <c r="B9157" t="s">
        <v>13</v>
      </c>
      <c r="C9157" t="s">
        <v>33</v>
      </c>
      <c r="D9157" s="2">
        <v>3413.85</v>
      </c>
      <c r="E9157">
        <v>0.03</v>
      </c>
      <c r="F9157">
        <v>2</v>
      </c>
      <c r="G9157" s="1">
        <v>44928</v>
      </c>
      <c r="H9157" s="1">
        <v>44931</v>
      </c>
      <c r="I9157" t="s">
        <v>31</v>
      </c>
      <c r="J9157" t="s">
        <v>16</v>
      </c>
      <c r="K9157" s="2">
        <v>671.74</v>
      </c>
      <c r="L9157" t="s">
        <v>48</v>
      </c>
      <c r="M9157">
        <f>YEAR(Table1[[#This Row],[order_date]])</f>
        <v>2023</v>
      </c>
      <c r="N9157">
        <f>MONTH(Table1[[#This Row],[order_date]])</f>
        <v>1</v>
      </c>
      <c r="O9157" s="3">
        <f>Table1[[#This Row],[sales]]-Table1[[#This Row],[profit]]</f>
        <v>2742.1099999999997</v>
      </c>
      <c r="P9157" s="3">
        <f>Table1[[#This Row],[sales]]*Table1[[#This Row],[quantity]]</f>
        <v>6827.7</v>
      </c>
      <c r="Q9157" s="9">
        <f>Table1[[#This Row],[delivery_date]]-Table1[[#This Row],[order_date]]</f>
        <v>3</v>
      </c>
    </row>
    <row r="9158" spans="1:17" x14ac:dyDescent="0.35">
      <c r="A9158" t="s">
        <v>9189</v>
      </c>
      <c r="B9158" t="s">
        <v>19</v>
      </c>
      <c r="C9158" t="s">
        <v>26</v>
      </c>
      <c r="D9158" s="2">
        <v>2594.9299999999998</v>
      </c>
      <c r="E9158">
        <v>0.47</v>
      </c>
      <c r="F9158">
        <v>6</v>
      </c>
      <c r="G9158" s="1">
        <v>44966</v>
      </c>
      <c r="H9158" s="1">
        <v>44968</v>
      </c>
      <c r="I9158" t="s">
        <v>15</v>
      </c>
      <c r="J9158" t="s">
        <v>27</v>
      </c>
      <c r="K9158" s="2">
        <v>460.73</v>
      </c>
      <c r="L9158" t="s">
        <v>23</v>
      </c>
      <c r="M9158">
        <f>YEAR(Table1[[#This Row],[order_date]])</f>
        <v>2023</v>
      </c>
      <c r="N9158">
        <f>MONTH(Table1[[#This Row],[order_date]])</f>
        <v>2</v>
      </c>
      <c r="O9158" s="3">
        <f>Table1[[#This Row],[sales]]-Table1[[#This Row],[profit]]</f>
        <v>2134.1999999999998</v>
      </c>
      <c r="P9158" s="3">
        <f>Table1[[#This Row],[sales]]*Table1[[#This Row],[quantity]]</f>
        <v>15569.579999999998</v>
      </c>
      <c r="Q9158" s="9">
        <f>Table1[[#This Row],[delivery_date]]-Table1[[#This Row],[order_date]]</f>
        <v>2</v>
      </c>
    </row>
    <row r="9159" spans="1:17" x14ac:dyDescent="0.35">
      <c r="A9159" t="s">
        <v>9190</v>
      </c>
      <c r="B9159" t="s">
        <v>19</v>
      </c>
      <c r="C9159" t="s">
        <v>26</v>
      </c>
      <c r="D9159" s="2">
        <v>4160.92</v>
      </c>
      <c r="E9159">
        <v>0.13</v>
      </c>
      <c r="F9159">
        <v>4</v>
      </c>
      <c r="G9159" s="1">
        <v>45028</v>
      </c>
      <c r="H9159" s="1">
        <v>45029</v>
      </c>
      <c r="I9159" t="s">
        <v>21</v>
      </c>
      <c r="J9159" t="s">
        <v>22</v>
      </c>
      <c r="K9159" s="2">
        <v>1107.71</v>
      </c>
      <c r="L9159" t="s">
        <v>39</v>
      </c>
      <c r="M9159">
        <f>YEAR(Table1[[#This Row],[order_date]])</f>
        <v>2023</v>
      </c>
      <c r="N9159">
        <f>MONTH(Table1[[#This Row],[order_date]])</f>
        <v>4</v>
      </c>
      <c r="O9159" s="3">
        <f>Table1[[#This Row],[sales]]-Table1[[#This Row],[profit]]</f>
        <v>3053.21</v>
      </c>
      <c r="P9159" s="3">
        <f>Table1[[#This Row],[sales]]*Table1[[#This Row],[quantity]]</f>
        <v>16643.68</v>
      </c>
      <c r="Q9159" s="9">
        <f>Table1[[#This Row],[delivery_date]]-Table1[[#This Row],[order_date]]</f>
        <v>1</v>
      </c>
    </row>
    <row r="9160" spans="1:17" x14ac:dyDescent="0.35">
      <c r="A9160" t="s">
        <v>9191</v>
      </c>
      <c r="B9160" t="s">
        <v>13</v>
      </c>
      <c r="C9160" t="s">
        <v>20</v>
      </c>
      <c r="D9160" s="2">
        <v>1216.1600000000001</v>
      </c>
      <c r="E9160">
        <v>0.42</v>
      </c>
      <c r="F9160">
        <v>7</v>
      </c>
      <c r="G9160" s="1">
        <v>45245</v>
      </c>
      <c r="H9160" s="1">
        <v>45249</v>
      </c>
      <c r="I9160" t="s">
        <v>21</v>
      </c>
      <c r="J9160" t="s">
        <v>27</v>
      </c>
      <c r="K9160" s="2">
        <v>121.79</v>
      </c>
      <c r="L9160" t="s">
        <v>23</v>
      </c>
      <c r="M9160">
        <f>YEAR(Table1[[#This Row],[order_date]])</f>
        <v>2023</v>
      </c>
      <c r="N9160">
        <f>MONTH(Table1[[#This Row],[order_date]])</f>
        <v>11</v>
      </c>
      <c r="O9160" s="3">
        <f>Table1[[#This Row],[sales]]-Table1[[#This Row],[profit]]</f>
        <v>1094.3700000000001</v>
      </c>
      <c r="P9160" s="3">
        <f>Table1[[#This Row],[sales]]*Table1[[#This Row],[quantity]]</f>
        <v>8513.1200000000008</v>
      </c>
      <c r="Q9160" s="9">
        <f>Table1[[#This Row],[delivery_date]]-Table1[[#This Row],[order_date]]</f>
        <v>4</v>
      </c>
    </row>
    <row r="9161" spans="1:17" x14ac:dyDescent="0.35">
      <c r="A9161" t="s">
        <v>9192</v>
      </c>
      <c r="B9161" t="s">
        <v>25</v>
      </c>
      <c r="C9161" t="s">
        <v>26</v>
      </c>
      <c r="D9161" s="2">
        <v>4170.8999999999996</v>
      </c>
      <c r="E9161">
        <v>0.13</v>
      </c>
      <c r="F9161">
        <v>9</v>
      </c>
      <c r="G9161" s="1">
        <v>45599</v>
      </c>
      <c r="H9161" s="1">
        <v>45604</v>
      </c>
      <c r="I9161" t="s">
        <v>15</v>
      </c>
      <c r="J9161" t="s">
        <v>16</v>
      </c>
      <c r="K9161" s="2">
        <v>1203.33</v>
      </c>
      <c r="L9161" t="s">
        <v>34</v>
      </c>
      <c r="M9161">
        <f>YEAR(Table1[[#This Row],[order_date]])</f>
        <v>2024</v>
      </c>
      <c r="N9161">
        <f>MONTH(Table1[[#This Row],[order_date]])</f>
        <v>11</v>
      </c>
      <c r="O9161" s="3">
        <f>Table1[[#This Row],[sales]]-Table1[[#This Row],[profit]]</f>
        <v>2967.5699999999997</v>
      </c>
      <c r="P9161" s="3">
        <f>Table1[[#This Row],[sales]]*Table1[[#This Row],[quantity]]</f>
        <v>37538.1</v>
      </c>
      <c r="Q9161" s="9">
        <f>Table1[[#This Row],[delivery_date]]-Table1[[#This Row],[order_date]]</f>
        <v>5</v>
      </c>
    </row>
    <row r="9162" spans="1:17" x14ac:dyDescent="0.35">
      <c r="A9162" t="s">
        <v>9193</v>
      </c>
      <c r="B9162" t="s">
        <v>13</v>
      </c>
      <c r="C9162" t="s">
        <v>26</v>
      </c>
      <c r="D9162" s="2">
        <v>1454.18</v>
      </c>
      <c r="E9162">
        <v>0.08</v>
      </c>
      <c r="F9162">
        <v>7</v>
      </c>
      <c r="G9162" s="1">
        <v>45415</v>
      </c>
      <c r="H9162" s="1">
        <v>45416</v>
      </c>
      <c r="I9162" t="s">
        <v>21</v>
      </c>
      <c r="J9162" t="s">
        <v>27</v>
      </c>
      <c r="K9162" s="2">
        <v>422.71</v>
      </c>
      <c r="L9162" t="s">
        <v>34</v>
      </c>
      <c r="M9162">
        <f>YEAR(Table1[[#This Row],[order_date]])</f>
        <v>2024</v>
      </c>
      <c r="N9162">
        <f>MONTH(Table1[[#This Row],[order_date]])</f>
        <v>5</v>
      </c>
      <c r="O9162" s="3">
        <f>Table1[[#This Row],[sales]]-Table1[[#This Row],[profit]]</f>
        <v>1031.47</v>
      </c>
      <c r="P9162" s="3">
        <f>Table1[[#This Row],[sales]]*Table1[[#This Row],[quantity]]</f>
        <v>10179.26</v>
      </c>
      <c r="Q9162" s="9">
        <f>Table1[[#This Row],[delivery_date]]-Table1[[#This Row],[order_date]]</f>
        <v>1</v>
      </c>
    </row>
    <row r="9163" spans="1:17" x14ac:dyDescent="0.35">
      <c r="A9163" t="s">
        <v>9194</v>
      </c>
      <c r="B9163" t="s">
        <v>25</v>
      </c>
      <c r="C9163" t="s">
        <v>14</v>
      </c>
      <c r="D9163" s="2">
        <v>1876.18</v>
      </c>
      <c r="E9163">
        <v>0.37</v>
      </c>
      <c r="F9163">
        <v>2</v>
      </c>
      <c r="G9163" s="1">
        <v>44942</v>
      </c>
      <c r="H9163" s="1">
        <v>44944</v>
      </c>
      <c r="I9163" t="s">
        <v>31</v>
      </c>
      <c r="J9163" t="s">
        <v>22</v>
      </c>
      <c r="K9163" s="2">
        <v>475.61</v>
      </c>
      <c r="L9163" t="s">
        <v>48</v>
      </c>
      <c r="M9163">
        <f>YEAR(Table1[[#This Row],[order_date]])</f>
        <v>2023</v>
      </c>
      <c r="N9163">
        <f>MONTH(Table1[[#This Row],[order_date]])</f>
        <v>1</v>
      </c>
      <c r="O9163" s="3">
        <f>Table1[[#This Row],[sales]]-Table1[[#This Row],[profit]]</f>
        <v>1400.5700000000002</v>
      </c>
      <c r="P9163" s="3">
        <f>Table1[[#This Row],[sales]]*Table1[[#This Row],[quantity]]</f>
        <v>3752.36</v>
      </c>
      <c r="Q9163" s="9">
        <f>Table1[[#This Row],[delivery_date]]-Table1[[#This Row],[order_date]]</f>
        <v>2</v>
      </c>
    </row>
    <row r="9164" spans="1:17" x14ac:dyDescent="0.35">
      <c r="A9164" t="s">
        <v>9195</v>
      </c>
      <c r="B9164" t="s">
        <v>41</v>
      </c>
      <c r="C9164" t="s">
        <v>20</v>
      </c>
      <c r="D9164" s="2">
        <v>729.31</v>
      </c>
      <c r="E9164">
        <v>0.39</v>
      </c>
      <c r="F9164">
        <v>8</v>
      </c>
      <c r="G9164" s="1">
        <v>45190</v>
      </c>
      <c r="H9164" s="1">
        <v>45193</v>
      </c>
      <c r="I9164" t="s">
        <v>15</v>
      </c>
      <c r="J9164" t="s">
        <v>16</v>
      </c>
      <c r="K9164" s="2">
        <v>90.2</v>
      </c>
      <c r="L9164" t="s">
        <v>23</v>
      </c>
      <c r="M9164">
        <f>YEAR(Table1[[#This Row],[order_date]])</f>
        <v>2023</v>
      </c>
      <c r="N9164">
        <f>MONTH(Table1[[#This Row],[order_date]])</f>
        <v>9</v>
      </c>
      <c r="O9164" s="3">
        <f>Table1[[#This Row],[sales]]-Table1[[#This Row],[profit]]</f>
        <v>639.1099999999999</v>
      </c>
      <c r="P9164" s="3">
        <f>Table1[[#This Row],[sales]]*Table1[[#This Row],[quantity]]</f>
        <v>5834.48</v>
      </c>
      <c r="Q9164" s="9">
        <f>Table1[[#This Row],[delivery_date]]-Table1[[#This Row],[order_date]]</f>
        <v>3</v>
      </c>
    </row>
    <row r="9165" spans="1:17" x14ac:dyDescent="0.35">
      <c r="A9165" t="s">
        <v>9196</v>
      </c>
      <c r="B9165" t="s">
        <v>41</v>
      </c>
      <c r="C9165" t="s">
        <v>20</v>
      </c>
      <c r="D9165" s="2">
        <v>598.6</v>
      </c>
      <c r="E9165">
        <v>0.42</v>
      </c>
      <c r="F9165">
        <v>6</v>
      </c>
      <c r="G9165" s="1">
        <v>44973</v>
      </c>
      <c r="H9165" s="1">
        <v>44978</v>
      </c>
      <c r="I9165" t="s">
        <v>31</v>
      </c>
      <c r="J9165" t="s">
        <v>16</v>
      </c>
      <c r="K9165" s="2">
        <v>86.12</v>
      </c>
      <c r="L9165" t="s">
        <v>34</v>
      </c>
      <c r="M9165">
        <f>YEAR(Table1[[#This Row],[order_date]])</f>
        <v>2023</v>
      </c>
      <c r="N9165">
        <f>MONTH(Table1[[#This Row],[order_date]])</f>
        <v>2</v>
      </c>
      <c r="O9165" s="3">
        <f>Table1[[#This Row],[sales]]-Table1[[#This Row],[profit]]</f>
        <v>512.48</v>
      </c>
      <c r="P9165" s="3">
        <f>Table1[[#This Row],[sales]]*Table1[[#This Row],[quantity]]</f>
        <v>3591.6000000000004</v>
      </c>
      <c r="Q9165" s="9">
        <f>Table1[[#This Row],[delivery_date]]-Table1[[#This Row],[order_date]]</f>
        <v>5</v>
      </c>
    </row>
    <row r="9166" spans="1:17" x14ac:dyDescent="0.35">
      <c r="A9166" t="s">
        <v>9197</v>
      </c>
      <c r="B9166" t="s">
        <v>13</v>
      </c>
      <c r="C9166" t="s">
        <v>14</v>
      </c>
      <c r="D9166" s="2">
        <v>4667.3500000000004</v>
      </c>
      <c r="E9166">
        <v>0.43</v>
      </c>
      <c r="F9166">
        <v>9</v>
      </c>
      <c r="G9166" s="1">
        <v>45612</v>
      </c>
      <c r="H9166" s="1">
        <v>45619</v>
      </c>
      <c r="I9166" t="s">
        <v>31</v>
      </c>
      <c r="J9166" t="s">
        <v>22</v>
      </c>
      <c r="K9166" s="2">
        <v>704.1</v>
      </c>
      <c r="L9166" t="s">
        <v>39</v>
      </c>
      <c r="M9166">
        <f>YEAR(Table1[[#This Row],[order_date]])</f>
        <v>2024</v>
      </c>
      <c r="N9166">
        <f>MONTH(Table1[[#This Row],[order_date]])</f>
        <v>11</v>
      </c>
      <c r="O9166" s="3">
        <f>Table1[[#This Row],[sales]]-Table1[[#This Row],[profit]]</f>
        <v>3963.2500000000005</v>
      </c>
      <c r="P9166" s="3">
        <f>Table1[[#This Row],[sales]]*Table1[[#This Row],[quantity]]</f>
        <v>42006.15</v>
      </c>
      <c r="Q9166" s="9">
        <f>Table1[[#This Row],[delivery_date]]-Table1[[#This Row],[order_date]]</f>
        <v>7</v>
      </c>
    </row>
    <row r="9167" spans="1:17" x14ac:dyDescent="0.35">
      <c r="A9167" t="s">
        <v>9198</v>
      </c>
      <c r="B9167" t="s">
        <v>25</v>
      </c>
      <c r="C9167" t="s">
        <v>20</v>
      </c>
      <c r="D9167" s="2">
        <v>1030.8900000000001</v>
      </c>
      <c r="E9167">
        <v>0.24</v>
      </c>
      <c r="F9167">
        <v>7</v>
      </c>
      <c r="G9167" s="1">
        <v>45186</v>
      </c>
      <c r="H9167" s="1">
        <v>45192</v>
      </c>
      <c r="I9167" t="s">
        <v>31</v>
      </c>
      <c r="J9167" t="s">
        <v>27</v>
      </c>
      <c r="K9167" s="2">
        <v>95.53</v>
      </c>
      <c r="L9167" t="s">
        <v>34</v>
      </c>
      <c r="M9167">
        <f>YEAR(Table1[[#This Row],[order_date]])</f>
        <v>2023</v>
      </c>
      <c r="N9167">
        <f>MONTH(Table1[[#This Row],[order_date]])</f>
        <v>9</v>
      </c>
      <c r="O9167" s="3">
        <f>Table1[[#This Row],[sales]]-Table1[[#This Row],[profit]]</f>
        <v>935.36000000000013</v>
      </c>
      <c r="P9167" s="3">
        <f>Table1[[#This Row],[sales]]*Table1[[#This Row],[quantity]]</f>
        <v>7216.2300000000005</v>
      </c>
      <c r="Q9167" s="9">
        <f>Table1[[#This Row],[delivery_date]]-Table1[[#This Row],[order_date]]</f>
        <v>6</v>
      </c>
    </row>
    <row r="9168" spans="1:17" x14ac:dyDescent="0.35">
      <c r="A9168" t="s">
        <v>9199</v>
      </c>
      <c r="B9168" t="s">
        <v>13</v>
      </c>
      <c r="C9168" t="s">
        <v>36</v>
      </c>
      <c r="D9168" s="2">
        <v>1733.15</v>
      </c>
      <c r="E9168">
        <v>0.2</v>
      </c>
      <c r="F9168">
        <v>5</v>
      </c>
      <c r="G9168" s="1">
        <v>45354</v>
      </c>
      <c r="H9168" s="1">
        <v>45359</v>
      </c>
      <c r="I9168" t="s">
        <v>31</v>
      </c>
      <c r="J9168" t="s">
        <v>22</v>
      </c>
      <c r="K9168" s="2">
        <v>106.46</v>
      </c>
      <c r="L9168" t="s">
        <v>17</v>
      </c>
      <c r="M9168">
        <f>YEAR(Table1[[#This Row],[order_date]])</f>
        <v>2024</v>
      </c>
      <c r="N9168">
        <f>MONTH(Table1[[#This Row],[order_date]])</f>
        <v>3</v>
      </c>
      <c r="O9168" s="3">
        <f>Table1[[#This Row],[sales]]-Table1[[#This Row],[profit]]</f>
        <v>1626.69</v>
      </c>
      <c r="P9168" s="3">
        <f>Table1[[#This Row],[sales]]*Table1[[#This Row],[quantity]]</f>
        <v>8665.75</v>
      </c>
      <c r="Q9168" s="9">
        <f>Table1[[#This Row],[delivery_date]]-Table1[[#This Row],[order_date]]</f>
        <v>5</v>
      </c>
    </row>
    <row r="9169" spans="1:17" x14ac:dyDescent="0.35">
      <c r="A9169" t="s">
        <v>9200</v>
      </c>
      <c r="B9169" t="s">
        <v>13</v>
      </c>
      <c r="C9169" t="s">
        <v>36</v>
      </c>
      <c r="D9169" s="2">
        <v>2692.84</v>
      </c>
      <c r="E9169">
        <v>0.38</v>
      </c>
      <c r="F9169">
        <v>8</v>
      </c>
      <c r="G9169" s="1">
        <v>45530</v>
      </c>
      <c r="H9169" s="1">
        <v>45531</v>
      </c>
      <c r="I9169" t="s">
        <v>31</v>
      </c>
      <c r="J9169" t="s">
        <v>16</v>
      </c>
      <c r="K9169" s="2">
        <v>178.45</v>
      </c>
      <c r="L9169" t="s">
        <v>23</v>
      </c>
      <c r="M9169">
        <f>YEAR(Table1[[#This Row],[order_date]])</f>
        <v>2024</v>
      </c>
      <c r="N9169">
        <f>MONTH(Table1[[#This Row],[order_date]])</f>
        <v>8</v>
      </c>
      <c r="O9169" s="3">
        <f>Table1[[#This Row],[sales]]-Table1[[#This Row],[profit]]</f>
        <v>2514.3900000000003</v>
      </c>
      <c r="P9169" s="3">
        <f>Table1[[#This Row],[sales]]*Table1[[#This Row],[quantity]]</f>
        <v>21542.720000000001</v>
      </c>
      <c r="Q9169" s="9">
        <f>Table1[[#This Row],[delivery_date]]-Table1[[#This Row],[order_date]]</f>
        <v>1</v>
      </c>
    </row>
    <row r="9170" spans="1:17" x14ac:dyDescent="0.35">
      <c r="A9170" t="s">
        <v>9201</v>
      </c>
      <c r="B9170" t="s">
        <v>25</v>
      </c>
      <c r="C9170" t="s">
        <v>14</v>
      </c>
      <c r="D9170" s="2">
        <v>1804.55</v>
      </c>
      <c r="E9170">
        <v>0.28000000000000003</v>
      </c>
      <c r="F9170">
        <v>7</v>
      </c>
      <c r="G9170" s="1">
        <v>45455</v>
      </c>
      <c r="H9170" s="1">
        <v>45462</v>
      </c>
      <c r="I9170" t="s">
        <v>15</v>
      </c>
      <c r="J9170" t="s">
        <v>22</v>
      </c>
      <c r="K9170" s="2">
        <v>367.95</v>
      </c>
      <c r="L9170" t="s">
        <v>48</v>
      </c>
      <c r="M9170">
        <f>YEAR(Table1[[#This Row],[order_date]])</f>
        <v>2024</v>
      </c>
      <c r="N9170">
        <f>MONTH(Table1[[#This Row],[order_date]])</f>
        <v>6</v>
      </c>
      <c r="O9170" s="3">
        <f>Table1[[#This Row],[sales]]-Table1[[#This Row],[profit]]</f>
        <v>1436.6</v>
      </c>
      <c r="P9170" s="3">
        <f>Table1[[#This Row],[sales]]*Table1[[#This Row],[quantity]]</f>
        <v>12631.85</v>
      </c>
      <c r="Q9170" s="9">
        <f>Table1[[#This Row],[delivery_date]]-Table1[[#This Row],[order_date]]</f>
        <v>7</v>
      </c>
    </row>
    <row r="9171" spans="1:17" x14ac:dyDescent="0.35">
      <c r="A9171" t="s">
        <v>9202</v>
      </c>
      <c r="B9171" t="s">
        <v>13</v>
      </c>
      <c r="C9171" t="s">
        <v>26</v>
      </c>
      <c r="D9171" s="2">
        <v>4363.6499999999996</v>
      </c>
      <c r="E9171">
        <v>0.48</v>
      </c>
      <c r="F9171">
        <v>1</v>
      </c>
      <c r="G9171" s="1">
        <v>45264</v>
      </c>
      <c r="H9171" s="1">
        <v>45265</v>
      </c>
      <c r="I9171" t="s">
        <v>21</v>
      </c>
      <c r="J9171" t="s">
        <v>16</v>
      </c>
      <c r="K9171" s="2">
        <v>1274.6099999999999</v>
      </c>
      <c r="L9171" t="s">
        <v>23</v>
      </c>
      <c r="M9171">
        <f>YEAR(Table1[[#This Row],[order_date]])</f>
        <v>2023</v>
      </c>
      <c r="N9171">
        <f>MONTH(Table1[[#This Row],[order_date]])</f>
        <v>12</v>
      </c>
      <c r="O9171" s="3">
        <f>Table1[[#This Row],[sales]]-Table1[[#This Row],[profit]]</f>
        <v>3089.04</v>
      </c>
      <c r="P9171" s="3">
        <f>Table1[[#This Row],[sales]]*Table1[[#This Row],[quantity]]</f>
        <v>4363.6499999999996</v>
      </c>
      <c r="Q9171" s="9">
        <f>Table1[[#This Row],[delivery_date]]-Table1[[#This Row],[order_date]]</f>
        <v>1</v>
      </c>
    </row>
    <row r="9172" spans="1:17" x14ac:dyDescent="0.35">
      <c r="A9172" t="s">
        <v>9203</v>
      </c>
      <c r="B9172" t="s">
        <v>41</v>
      </c>
      <c r="C9172" t="s">
        <v>36</v>
      </c>
      <c r="D9172" s="2">
        <v>4513.5</v>
      </c>
      <c r="E9172">
        <v>0.19</v>
      </c>
      <c r="F9172">
        <v>5</v>
      </c>
      <c r="G9172" s="1">
        <v>45171</v>
      </c>
      <c r="H9172" s="1">
        <v>45173</v>
      </c>
      <c r="I9172" t="s">
        <v>15</v>
      </c>
      <c r="J9172" t="s">
        <v>16</v>
      </c>
      <c r="K9172" s="2">
        <v>320.89999999999998</v>
      </c>
      <c r="L9172" t="s">
        <v>39</v>
      </c>
      <c r="M9172">
        <f>YEAR(Table1[[#This Row],[order_date]])</f>
        <v>2023</v>
      </c>
      <c r="N9172">
        <f>MONTH(Table1[[#This Row],[order_date]])</f>
        <v>9</v>
      </c>
      <c r="O9172" s="3">
        <f>Table1[[#This Row],[sales]]-Table1[[#This Row],[profit]]</f>
        <v>4192.6000000000004</v>
      </c>
      <c r="P9172" s="3">
        <f>Table1[[#This Row],[sales]]*Table1[[#This Row],[quantity]]</f>
        <v>22567.5</v>
      </c>
      <c r="Q9172" s="9">
        <f>Table1[[#This Row],[delivery_date]]-Table1[[#This Row],[order_date]]</f>
        <v>2</v>
      </c>
    </row>
    <row r="9173" spans="1:17" x14ac:dyDescent="0.35">
      <c r="A9173" t="s">
        <v>9204</v>
      </c>
      <c r="B9173" t="s">
        <v>19</v>
      </c>
      <c r="C9173" t="s">
        <v>14</v>
      </c>
      <c r="D9173" s="2">
        <v>1697.35</v>
      </c>
      <c r="E9173">
        <v>0.02</v>
      </c>
      <c r="F9173">
        <v>7</v>
      </c>
      <c r="G9173" s="1">
        <v>45443</v>
      </c>
      <c r="H9173" s="1">
        <v>45449</v>
      </c>
      <c r="I9173" t="s">
        <v>21</v>
      </c>
      <c r="J9173" t="s">
        <v>22</v>
      </c>
      <c r="K9173" s="2">
        <v>356.22</v>
      </c>
      <c r="L9173" t="s">
        <v>48</v>
      </c>
      <c r="M9173">
        <f>YEAR(Table1[[#This Row],[order_date]])</f>
        <v>2024</v>
      </c>
      <c r="N9173">
        <f>MONTH(Table1[[#This Row],[order_date]])</f>
        <v>5</v>
      </c>
      <c r="O9173" s="3">
        <f>Table1[[#This Row],[sales]]-Table1[[#This Row],[profit]]</f>
        <v>1341.1299999999999</v>
      </c>
      <c r="P9173" s="3">
        <f>Table1[[#This Row],[sales]]*Table1[[#This Row],[quantity]]</f>
        <v>11881.449999999999</v>
      </c>
      <c r="Q9173" s="9">
        <f>Table1[[#This Row],[delivery_date]]-Table1[[#This Row],[order_date]]</f>
        <v>6</v>
      </c>
    </row>
    <row r="9174" spans="1:17" x14ac:dyDescent="0.35">
      <c r="A9174" t="s">
        <v>9205</v>
      </c>
      <c r="B9174" t="s">
        <v>19</v>
      </c>
      <c r="C9174" t="s">
        <v>36</v>
      </c>
      <c r="D9174" s="2">
        <v>550.94000000000005</v>
      </c>
      <c r="E9174">
        <v>0.28999999999999998</v>
      </c>
      <c r="F9174">
        <v>7</v>
      </c>
      <c r="G9174" s="1">
        <v>44998</v>
      </c>
      <c r="H9174" s="1">
        <v>44999</v>
      </c>
      <c r="I9174" t="s">
        <v>21</v>
      </c>
      <c r="J9174" t="s">
        <v>22</v>
      </c>
      <c r="K9174" s="2">
        <v>44.11</v>
      </c>
      <c r="L9174" t="s">
        <v>23</v>
      </c>
      <c r="M9174">
        <f>YEAR(Table1[[#This Row],[order_date]])</f>
        <v>2023</v>
      </c>
      <c r="N9174">
        <f>MONTH(Table1[[#This Row],[order_date]])</f>
        <v>3</v>
      </c>
      <c r="O9174" s="3">
        <f>Table1[[#This Row],[sales]]-Table1[[#This Row],[profit]]</f>
        <v>506.83000000000004</v>
      </c>
      <c r="P9174" s="3">
        <f>Table1[[#This Row],[sales]]*Table1[[#This Row],[quantity]]</f>
        <v>3856.5800000000004</v>
      </c>
      <c r="Q9174" s="9">
        <f>Table1[[#This Row],[delivery_date]]-Table1[[#This Row],[order_date]]</f>
        <v>1</v>
      </c>
    </row>
    <row r="9175" spans="1:17" x14ac:dyDescent="0.35">
      <c r="A9175" t="s">
        <v>9206</v>
      </c>
      <c r="B9175" t="s">
        <v>13</v>
      </c>
      <c r="C9175" t="s">
        <v>33</v>
      </c>
      <c r="D9175" s="2">
        <v>1129.78</v>
      </c>
      <c r="E9175">
        <v>0.18</v>
      </c>
      <c r="F9175">
        <v>3</v>
      </c>
      <c r="G9175" s="1">
        <v>45052</v>
      </c>
      <c r="H9175" s="1">
        <v>45057</v>
      </c>
      <c r="I9175" t="s">
        <v>21</v>
      </c>
      <c r="J9175" t="s">
        <v>22</v>
      </c>
      <c r="K9175" s="2">
        <v>219.42</v>
      </c>
      <c r="L9175" t="s">
        <v>23</v>
      </c>
      <c r="M9175">
        <f>YEAR(Table1[[#This Row],[order_date]])</f>
        <v>2023</v>
      </c>
      <c r="N9175">
        <f>MONTH(Table1[[#This Row],[order_date]])</f>
        <v>5</v>
      </c>
      <c r="O9175" s="3">
        <f>Table1[[#This Row],[sales]]-Table1[[#This Row],[profit]]</f>
        <v>910.36</v>
      </c>
      <c r="P9175" s="3">
        <f>Table1[[#This Row],[sales]]*Table1[[#This Row],[quantity]]</f>
        <v>3389.34</v>
      </c>
      <c r="Q9175" s="9">
        <f>Table1[[#This Row],[delivery_date]]-Table1[[#This Row],[order_date]]</f>
        <v>5</v>
      </c>
    </row>
    <row r="9176" spans="1:17" x14ac:dyDescent="0.35">
      <c r="A9176" t="s">
        <v>9207</v>
      </c>
      <c r="B9176" t="s">
        <v>25</v>
      </c>
      <c r="C9176" t="s">
        <v>14</v>
      </c>
      <c r="D9176" s="2">
        <v>2424.5300000000002</v>
      </c>
      <c r="E9176">
        <v>0.17</v>
      </c>
      <c r="F9176">
        <v>5</v>
      </c>
      <c r="G9176" s="1">
        <v>45107</v>
      </c>
      <c r="H9176" s="1">
        <v>45114</v>
      </c>
      <c r="I9176" t="s">
        <v>31</v>
      </c>
      <c r="J9176" t="s">
        <v>27</v>
      </c>
      <c r="K9176" s="2">
        <v>389.75</v>
      </c>
      <c r="L9176" t="s">
        <v>28</v>
      </c>
      <c r="M9176">
        <f>YEAR(Table1[[#This Row],[order_date]])</f>
        <v>2023</v>
      </c>
      <c r="N9176">
        <f>MONTH(Table1[[#This Row],[order_date]])</f>
        <v>6</v>
      </c>
      <c r="O9176" s="3">
        <f>Table1[[#This Row],[sales]]-Table1[[#This Row],[profit]]</f>
        <v>2034.7800000000002</v>
      </c>
      <c r="P9176" s="3">
        <f>Table1[[#This Row],[sales]]*Table1[[#This Row],[quantity]]</f>
        <v>12122.650000000001</v>
      </c>
      <c r="Q9176" s="9">
        <f>Table1[[#This Row],[delivery_date]]-Table1[[#This Row],[order_date]]</f>
        <v>7</v>
      </c>
    </row>
    <row r="9177" spans="1:17" x14ac:dyDescent="0.35">
      <c r="A9177" t="s">
        <v>9208</v>
      </c>
      <c r="B9177" t="s">
        <v>25</v>
      </c>
      <c r="C9177" t="s">
        <v>20</v>
      </c>
      <c r="D9177" s="2">
        <v>1513.56</v>
      </c>
      <c r="E9177">
        <v>0.28000000000000003</v>
      </c>
      <c r="F9177">
        <v>8</v>
      </c>
      <c r="G9177" s="1">
        <v>45443</v>
      </c>
      <c r="H9177" s="1">
        <v>45449</v>
      </c>
      <c r="I9177" t="s">
        <v>31</v>
      </c>
      <c r="J9177" t="s">
        <v>16</v>
      </c>
      <c r="K9177" s="2">
        <v>88.86</v>
      </c>
      <c r="L9177" t="s">
        <v>39</v>
      </c>
      <c r="M9177">
        <f>YEAR(Table1[[#This Row],[order_date]])</f>
        <v>2024</v>
      </c>
      <c r="N9177">
        <f>MONTH(Table1[[#This Row],[order_date]])</f>
        <v>5</v>
      </c>
      <c r="O9177" s="3">
        <f>Table1[[#This Row],[sales]]-Table1[[#This Row],[profit]]</f>
        <v>1424.7</v>
      </c>
      <c r="P9177" s="3">
        <f>Table1[[#This Row],[sales]]*Table1[[#This Row],[quantity]]</f>
        <v>12108.48</v>
      </c>
      <c r="Q9177" s="9">
        <f>Table1[[#This Row],[delivery_date]]-Table1[[#This Row],[order_date]]</f>
        <v>6</v>
      </c>
    </row>
    <row r="9178" spans="1:17" x14ac:dyDescent="0.35">
      <c r="A9178" t="s">
        <v>9209</v>
      </c>
      <c r="B9178" t="s">
        <v>41</v>
      </c>
      <c r="C9178" t="s">
        <v>36</v>
      </c>
      <c r="D9178" s="2">
        <v>2322.0100000000002</v>
      </c>
      <c r="E9178">
        <v>0.46</v>
      </c>
      <c r="F9178">
        <v>9</v>
      </c>
      <c r="G9178" s="1">
        <v>44961</v>
      </c>
      <c r="H9178" s="1">
        <v>44965</v>
      </c>
      <c r="I9178" t="s">
        <v>21</v>
      </c>
      <c r="J9178" t="s">
        <v>16</v>
      </c>
      <c r="K9178" s="2">
        <v>323.36</v>
      </c>
      <c r="L9178" t="s">
        <v>34</v>
      </c>
      <c r="M9178">
        <f>YEAR(Table1[[#This Row],[order_date]])</f>
        <v>2023</v>
      </c>
      <c r="N9178">
        <f>MONTH(Table1[[#This Row],[order_date]])</f>
        <v>2</v>
      </c>
      <c r="O9178" s="3">
        <f>Table1[[#This Row],[sales]]-Table1[[#This Row],[profit]]</f>
        <v>1998.65</v>
      </c>
      <c r="P9178" s="3">
        <f>Table1[[#This Row],[sales]]*Table1[[#This Row],[quantity]]</f>
        <v>20898.090000000004</v>
      </c>
      <c r="Q9178" s="9">
        <f>Table1[[#This Row],[delivery_date]]-Table1[[#This Row],[order_date]]</f>
        <v>4</v>
      </c>
    </row>
    <row r="9179" spans="1:17" x14ac:dyDescent="0.35">
      <c r="A9179" t="s">
        <v>9210</v>
      </c>
      <c r="B9179" t="s">
        <v>25</v>
      </c>
      <c r="C9179" t="s">
        <v>20</v>
      </c>
      <c r="D9179" s="2">
        <v>3817.65</v>
      </c>
      <c r="E9179">
        <v>0.13</v>
      </c>
      <c r="F9179">
        <v>9</v>
      </c>
      <c r="G9179" s="1">
        <v>44949</v>
      </c>
      <c r="H9179" s="1">
        <v>44956</v>
      </c>
      <c r="I9179" t="s">
        <v>21</v>
      </c>
      <c r="J9179" t="s">
        <v>16</v>
      </c>
      <c r="K9179" s="2">
        <v>940.8</v>
      </c>
      <c r="L9179" t="s">
        <v>48</v>
      </c>
      <c r="M9179">
        <f>YEAR(Table1[[#This Row],[order_date]])</f>
        <v>2023</v>
      </c>
      <c r="N9179">
        <f>MONTH(Table1[[#This Row],[order_date]])</f>
        <v>1</v>
      </c>
      <c r="O9179" s="3">
        <f>Table1[[#This Row],[sales]]-Table1[[#This Row],[profit]]</f>
        <v>2876.8500000000004</v>
      </c>
      <c r="P9179" s="3">
        <f>Table1[[#This Row],[sales]]*Table1[[#This Row],[quantity]]</f>
        <v>34358.85</v>
      </c>
      <c r="Q9179" s="9">
        <f>Table1[[#This Row],[delivery_date]]-Table1[[#This Row],[order_date]]</f>
        <v>7</v>
      </c>
    </row>
    <row r="9180" spans="1:17" x14ac:dyDescent="0.35">
      <c r="A9180" t="s">
        <v>9211</v>
      </c>
      <c r="B9180" t="s">
        <v>25</v>
      </c>
      <c r="C9180" t="s">
        <v>14</v>
      </c>
      <c r="D9180" s="2">
        <v>2161.13</v>
      </c>
      <c r="E9180">
        <v>0.19</v>
      </c>
      <c r="F9180">
        <v>5</v>
      </c>
      <c r="G9180" s="1">
        <v>45588</v>
      </c>
      <c r="H9180" s="1">
        <v>45590</v>
      </c>
      <c r="I9180" t="s">
        <v>21</v>
      </c>
      <c r="J9180" t="s">
        <v>22</v>
      </c>
      <c r="K9180" s="2">
        <v>213.94</v>
      </c>
      <c r="L9180" t="s">
        <v>39</v>
      </c>
      <c r="M9180">
        <f>YEAR(Table1[[#This Row],[order_date]])</f>
        <v>2024</v>
      </c>
      <c r="N9180">
        <f>MONTH(Table1[[#This Row],[order_date]])</f>
        <v>10</v>
      </c>
      <c r="O9180" s="3">
        <f>Table1[[#This Row],[sales]]-Table1[[#This Row],[profit]]</f>
        <v>1947.19</v>
      </c>
      <c r="P9180" s="3">
        <f>Table1[[#This Row],[sales]]*Table1[[#This Row],[quantity]]</f>
        <v>10805.650000000001</v>
      </c>
      <c r="Q9180" s="9">
        <f>Table1[[#This Row],[delivery_date]]-Table1[[#This Row],[order_date]]</f>
        <v>2</v>
      </c>
    </row>
    <row r="9181" spans="1:17" x14ac:dyDescent="0.35">
      <c r="A9181" t="s">
        <v>9212</v>
      </c>
      <c r="B9181" t="s">
        <v>41</v>
      </c>
      <c r="C9181" t="s">
        <v>36</v>
      </c>
      <c r="D9181" s="2">
        <v>1065.29</v>
      </c>
      <c r="E9181">
        <v>0.45</v>
      </c>
      <c r="F9181">
        <v>2</v>
      </c>
      <c r="G9181" s="1">
        <v>45294</v>
      </c>
      <c r="H9181" s="1">
        <v>45296</v>
      </c>
      <c r="I9181" t="s">
        <v>21</v>
      </c>
      <c r="J9181" t="s">
        <v>16</v>
      </c>
      <c r="K9181" s="2">
        <v>191.22</v>
      </c>
      <c r="L9181" t="s">
        <v>28</v>
      </c>
      <c r="M9181">
        <f>YEAR(Table1[[#This Row],[order_date]])</f>
        <v>2024</v>
      </c>
      <c r="N9181">
        <f>MONTH(Table1[[#This Row],[order_date]])</f>
        <v>1</v>
      </c>
      <c r="O9181" s="3">
        <f>Table1[[#This Row],[sales]]-Table1[[#This Row],[profit]]</f>
        <v>874.06999999999994</v>
      </c>
      <c r="P9181" s="3">
        <f>Table1[[#This Row],[sales]]*Table1[[#This Row],[quantity]]</f>
        <v>2130.58</v>
      </c>
      <c r="Q9181" s="9">
        <f>Table1[[#This Row],[delivery_date]]-Table1[[#This Row],[order_date]]</f>
        <v>2</v>
      </c>
    </row>
    <row r="9182" spans="1:17" x14ac:dyDescent="0.35">
      <c r="A9182" t="s">
        <v>9213</v>
      </c>
      <c r="B9182" t="s">
        <v>13</v>
      </c>
      <c r="C9182" t="s">
        <v>20</v>
      </c>
      <c r="D9182" s="2">
        <v>1854.04</v>
      </c>
      <c r="E9182">
        <v>0.45</v>
      </c>
      <c r="F9182">
        <v>8</v>
      </c>
      <c r="G9182" s="1">
        <v>45043</v>
      </c>
      <c r="H9182" s="1">
        <v>45047</v>
      </c>
      <c r="I9182" t="s">
        <v>31</v>
      </c>
      <c r="J9182" t="s">
        <v>22</v>
      </c>
      <c r="K9182" s="2">
        <v>211.22</v>
      </c>
      <c r="L9182" t="s">
        <v>39</v>
      </c>
      <c r="M9182">
        <f>YEAR(Table1[[#This Row],[order_date]])</f>
        <v>2023</v>
      </c>
      <c r="N9182">
        <f>MONTH(Table1[[#This Row],[order_date]])</f>
        <v>4</v>
      </c>
      <c r="O9182" s="3">
        <f>Table1[[#This Row],[sales]]-Table1[[#This Row],[profit]]</f>
        <v>1642.82</v>
      </c>
      <c r="P9182" s="3">
        <f>Table1[[#This Row],[sales]]*Table1[[#This Row],[quantity]]</f>
        <v>14832.32</v>
      </c>
      <c r="Q9182" s="9">
        <f>Table1[[#This Row],[delivery_date]]-Table1[[#This Row],[order_date]]</f>
        <v>4</v>
      </c>
    </row>
    <row r="9183" spans="1:17" x14ac:dyDescent="0.35">
      <c r="A9183" t="s">
        <v>9214</v>
      </c>
      <c r="B9183" t="s">
        <v>19</v>
      </c>
      <c r="C9183" t="s">
        <v>26</v>
      </c>
      <c r="D9183" s="2">
        <v>3740.61</v>
      </c>
      <c r="E9183">
        <v>0.12</v>
      </c>
      <c r="F9183">
        <v>7</v>
      </c>
      <c r="G9183" s="1">
        <v>45602</v>
      </c>
      <c r="H9183" s="1">
        <v>45604</v>
      </c>
      <c r="I9183" t="s">
        <v>15</v>
      </c>
      <c r="J9183" t="s">
        <v>22</v>
      </c>
      <c r="K9183" s="2">
        <v>1052.42</v>
      </c>
      <c r="L9183" t="s">
        <v>39</v>
      </c>
      <c r="M9183">
        <f>YEAR(Table1[[#This Row],[order_date]])</f>
        <v>2024</v>
      </c>
      <c r="N9183">
        <f>MONTH(Table1[[#This Row],[order_date]])</f>
        <v>11</v>
      </c>
      <c r="O9183" s="3">
        <f>Table1[[#This Row],[sales]]-Table1[[#This Row],[profit]]</f>
        <v>2688.19</v>
      </c>
      <c r="P9183" s="3">
        <f>Table1[[#This Row],[sales]]*Table1[[#This Row],[quantity]]</f>
        <v>26184.27</v>
      </c>
      <c r="Q9183" s="9">
        <f>Table1[[#This Row],[delivery_date]]-Table1[[#This Row],[order_date]]</f>
        <v>2</v>
      </c>
    </row>
    <row r="9184" spans="1:17" x14ac:dyDescent="0.35">
      <c r="A9184" t="s">
        <v>9215</v>
      </c>
      <c r="B9184" t="s">
        <v>41</v>
      </c>
      <c r="C9184" t="s">
        <v>26</v>
      </c>
      <c r="D9184" s="2">
        <v>2177.9</v>
      </c>
      <c r="E9184">
        <v>0.35</v>
      </c>
      <c r="F9184">
        <v>4</v>
      </c>
      <c r="G9184" s="1">
        <v>45505</v>
      </c>
      <c r="H9184" s="1">
        <v>45511</v>
      </c>
      <c r="I9184" t="s">
        <v>15</v>
      </c>
      <c r="J9184" t="s">
        <v>27</v>
      </c>
      <c r="K9184" s="2">
        <v>613.76</v>
      </c>
      <c r="L9184" t="s">
        <v>28</v>
      </c>
      <c r="M9184">
        <f>YEAR(Table1[[#This Row],[order_date]])</f>
        <v>2024</v>
      </c>
      <c r="N9184">
        <f>MONTH(Table1[[#This Row],[order_date]])</f>
        <v>8</v>
      </c>
      <c r="O9184" s="3">
        <f>Table1[[#This Row],[sales]]-Table1[[#This Row],[profit]]</f>
        <v>1564.14</v>
      </c>
      <c r="P9184" s="3">
        <f>Table1[[#This Row],[sales]]*Table1[[#This Row],[quantity]]</f>
        <v>8711.6</v>
      </c>
      <c r="Q9184" s="9">
        <f>Table1[[#This Row],[delivery_date]]-Table1[[#This Row],[order_date]]</f>
        <v>6</v>
      </c>
    </row>
    <row r="9185" spans="1:17" x14ac:dyDescent="0.35">
      <c r="A9185" t="s">
        <v>9216</v>
      </c>
      <c r="B9185" t="s">
        <v>13</v>
      </c>
      <c r="C9185" t="s">
        <v>33</v>
      </c>
      <c r="D9185" s="2">
        <v>1322.74</v>
      </c>
      <c r="E9185">
        <v>0.21</v>
      </c>
      <c r="F9185">
        <v>5</v>
      </c>
      <c r="G9185" s="1">
        <v>44954</v>
      </c>
      <c r="H9185" s="1">
        <v>44956</v>
      </c>
      <c r="I9185" t="s">
        <v>31</v>
      </c>
      <c r="J9185" t="s">
        <v>16</v>
      </c>
      <c r="K9185" s="2">
        <v>306.39999999999998</v>
      </c>
      <c r="L9185" t="s">
        <v>17</v>
      </c>
      <c r="M9185">
        <f>YEAR(Table1[[#This Row],[order_date]])</f>
        <v>2023</v>
      </c>
      <c r="N9185">
        <f>MONTH(Table1[[#This Row],[order_date]])</f>
        <v>1</v>
      </c>
      <c r="O9185" s="3">
        <f>Table1[[#This Row],[sales]]-Table1[[#This Row],[profit]]</f>
        <v>1016.34</v>
      </c>
      <c r="P9185" s="3">
        <f>Table1[[#This Row],[sales]]*Table1[[#This Row],[quantity]]</f>
        <v>6613.7</v>
      </c>
      <c r="Q9185" s="9">
        <f>Table1[[#This Row],[delivery_date]]-Table1[[#This Row],[order_date]]</f>
        <v>2</v>
      </c>
    </row>
    <row r="9186" spans="1:17" x14ac:dyDescent="0.35">
      <c r="A9186" t="s">
        <v>9217</v>
      </c>
      <c r="B9186" t="s">
        <v>41</v>
      </c>
      <c r="C9186" t="s">
        <v>14</v>
      </c>
      <c r="D9186" s="2">
        <v>2194.3200000000002</v>
      </c>
      <c r="E9186">
        <v>0.47</v>
      </c>
      <c r="F9186">
        <v>2</v>
      </c>
      <c r="G9186" s="1">
        <v>45162</v>
      </c>
      <c r="H9186" s="1">
        <v>45163</v>
      </c>
      <c r="I9186" t="s">
        <v>15</v>
      </c>
      <c r="J9186" t="s">
        <v>27</v>
      </c>
      <c r="K9186" s="2">
        <v>488.55</v>
      </c>
      <c r="L9186" t="s">
        <v>17</v>
      </c>
      <c r="M9186">
        <f>YEAR(Table1[[#This Row],[order_date]])</f>
        <v>2023</v>
      </c>
      <c r="N9186">
        <f>MONTH(Table1[[#This Row],[order_date]])</f>
        <v>8</v>
      </c>
      <c r="O9186" s="3">
        <f>Table1[[#This Row],[sales]]-Table1[[#This Row],[profit]]</f>
        <v>1705.7700000000002</v>
      </c>
      <c r="P9186" s="3">
        <f>Table1[[#This Row],[sales]]*Table1[[#This Row],[quantity]]</f>
        <v>4388.6400000000003</v>
      </c>
      <c r="Q9186" s="9">
        <f>Table1[[#This Row],[delivery_date]]-Table1[[#This Row],[order_date]]</f>
        <v>1</v>
      </c>
    </row>
    <row r="9187" spans="1:17" x14ac:dyDescent="0.35">
      <c r="A9187" t="s">
        <v>9218</v>
      </c>
      <c r="B9187" t="s">
        <v>13</v>
      </c>
      <c r="C9187" t="s">
        <v>20</v>
      </c>
      <c r="D9187" s="2">
        <v>2328.5500000000002</v>
      </c>
      <c r="E9187">
        <v>0.37</v>
      </c>
      <c r="F9187">
        <v>9</v>
      </c>
      <c r="G9187" s="1">
        <v>45383</v>
      </c>
      <c r="H9187" s="1">
        <v>45385</v>
      </c>
      <c r="I9187" t="s">
        <v>31</v>
      </c>
      <c r="J9187" t="s">
        <v>22</v>
      </c>
      <c r="K9187" s="2">
        <v>437.73</v>
      </c>
      <c r="L9187" t="s">
        <v>17</v>
      </c>
      <c r="M9187">
        <f>YEAR(Table1[[#This Row],[order_date]])</f>
        <v>2024</v>
      </c>
      <c r="N9187">
        <f>MONTH(Table1[[#This Row],[order_date]])</f>
        <v>4</v>
      </c>
      <c r="O9187" s="3">
        <f>Table1[[#This Row],[sales]]-Table1[[#This Row],[profit]]</f>
        <v>1890.8200000000002</v>
      </c>
      <c r="P9187" s="3">
        <f>Table1[[#This Row],[sales]]*Table1[[#This Row],[quantity]]</f>
        <v>20956.95</v>
      </c>
      <c r="Q9187" s="9">
        <f>Table1[[#This Row],[delivery_date]]-Table1[[#This Row],[order_date]]</f>
        <v>2</v>
      </c>
    </row>
    <row r="9188" spans="1:17" x14ac:dyDescent="0.35">
      <c r="A9188" t="s">
        <v>9219</v>
      </c>
      <c r="B9188" t="s">
        <v>41</v>
      </c>
      <c r="C9188" t="s">
        <v>33</v>
      </c>
      <c r="D9188" s="2">
        <v>1552.25</v>
      </c>
      <c r="E9188">
        <v>0.25</v>
      </c>
      <c r="F9188">
        <v>6</v>
      </c>
      <c r="G9188" s="1">
        <v>45333</v>
      </c>
      <c r="H9188" s="1">
        <v>45338</v>
      </c>
      <c r="I9188" t="s">
        <v>31</v>
      </c>
      <c r="J9188" t="s">
        <v>16</v>
      </c>
      <c r="K9188" s="2">
        <v>382.2</v>
      </c>
      <c r="L9188" t="s">
        <v>34</v>
      </c>
      <c r="M9188">
        <f>YEAR(Table1[[#This Row],[order_date]])</f>
        <v>2024</v>
      </c>
      <c r="N9188">
        <f>MONTH(Table1[[#This Row],[order_date]])</f>
        <v>2</v>
      </c>
      <c r="O9188" s="3">
        <f>Table1[[#This Row],[sales]]-Table1[[#This Row],[profit]]</f>
        <v>1170.05</v>
      </c>
      <c r="P9188" s="3">
        <f>Table1[[#This Row],[sales]]*Table1[[#This Row],[quantity]]</f>
        <v>9313.5</v>
      </c>
      <c r="Q9188" s="9">
        <f>Table1[[#This Row],[delivery_date]]-Table1[[#This Row],[order_date]]</f>
        <v>5</v>
      </c>
    </row>
    <row r="9189" spans="1:17" x14ac:dyDescent="0.35">
      <c r="A9189" t="s">
        <v>9220</v>
      </c>
      <c r="B9189" t="s">
        <v>13</v>
      </c>
      <c r="C9189" t="s">
        <v>14</v>
      </c>
      <c r="D9189" s="2">
        <v>4978.8599999999997</v>
      </c>
      <c r="E9189">
        <v>0.41</v>
      </c>
      <c r="F9189">
        <v>9</v>
      </c>
      <c r="G9189" s="1">
        <v>45579</v>
      </c>
      <c r="H9189" s="1">
        <v>45580</v>
      </c>
      <c r="I9189" t="s">
        <v>21</v>
      </c>
      <c r="J9189" t="s">
        <v>16</v>
      </c>
      <c r="K9189" s="2">
        <v>1473.07</v>
      </c>
      <c r="L9189" t="s">
        <v>48</v>
      </c>
      <c r="M9189">
        <f>YEAR(Table1[[#This Row],[order_date]])</f>
        <v>2024</v>
      </c>
      <c r="N9189">
        <f>MONTH(Table1[[#This Row],[order_date]])</f>
        <v>10</v>
      </c>
      <c r="O9189" s="3">
        <f>Table1[[#This Row],[sales]]-Table1[[#This Row],[profit]]</f>
        <v>3505.79</v>
      </c>
      <c r="P9189" s="3">
        <f>Table1[[#This Row],[sales]]*Table1[[#This Row],[quantity]]</f>
        <v>44809.74</v>
      </c>
      <c r="Q9189" s="9">
        <f>Table1[[#This Row],[delivery_date]]-Table1[[#This Row],[order_date]]</f>
        <v>1</v>
      </c>
    </row>
    <row r="9190" spans="1:17" x14ac:dyDescent="0.35">
      <c r="A9190" t="s">
        <v>9221</v>
      </c>
      <c r="B9190" t="s">
        <v>41</v>
      </c>
      <c r="C9190" t="s">
        <v>26</v>
      </c>
      <c r="D9190" s="2">
        <v>3861.37</v>
      </c>
      <c r="E9190">
        <v>0.5</v>
      </c>
      <c r="F9190">
        <v>8</v>
      </c>
      <c r="G9190" s="1">
        <v>45420</v>
      </c>
      <c r="H9190" s="1">
        <v>45423</v>
      </c>
      <c r="I9190" t="s">
        <v>21</v>
      </c>
      <c r="J9190" t="s">
        <v>16</v>
      </c>
      <c r="K9190" s="2">
        <v>1121.44</v>
      </c>
      <c r="L9190" t="s">
        <v>23</v>
      </c>
      <c r="M9190">
        <f>YEAR(Table1[[#This Row],[order_date]])</f>
        <v>2024</v>
      </c>
      <c r="N9190">
        <f>MONTH(Table1[[#This Row],[order_date]])</f>
        <v>5</v>
      </c>
      <c r="O9190" s="3">
        <f>Table1[[#This Row],[sales]]-Table1[[#This Row],[profit]]</f>
        <v>2739.93</v>
      </c>
      <c r="P9190" s="3">
        <f>Table1[[#This Row],[sales]]*Table1[[#This Row],[quantity]]</f>
        <v>30890.959999999999</v>
      </c>
      <c r="Q9190" s="9">
        <f>Table1[[#This Row],[delivery_date]]-Table1[[#This Row],[order_date]]</f>
        <v>3</v>
      </c>
    </row>
    <row r="9191" spans="1:17" x14ac:dyDescent="0.35">
      <c r="A9191" t="s">
        <v>9222</v>
      </c>
      <c r="B9191" t="s">
        <v>13</v>
      </c>
      <c r="C9191" t="s">
        <v>20</v>
      </c>
      <c r="D9191" s="2">
        <v>3493.03</v>
      </c>
      <c r="E9191">
        <v>0.22</v>
      </c>
      <c r="F9191">
        <v>1</v>
      </c>
      <c r="G9191" s="1">
        <v>45127</v>
      </c>
      <c r="H9191" s="1">
        <v>45132</v>
      </c>
      <c r="I9191" t="s">
        <v>21</v>
      </c>
      <c r="J9191" t="s">
        <v>16</v>
      </c>
      <c r="K9191" s="2">
        <v>880.88</v>
      </c>
      <c r="L9191" t="s">
        <v>34</v>
      </c>
      <c r="M9191">
        <f>YEAR(Table1[[#This Row],[order_date]])</f>
        <v>2023</v>
      </c>
      <c r="N9191">
        <f>MONTH(Table1[[#This Row],[order_date]])</f>
        <v>7</v>
      </c>
      <c r="O9191" s="3">
        <f>Table1[[#This Row],[sales]]-Table1[[#This Row],[profit]]</f>
        <v>2612.15</v>
      </c>
      <c r="P9191" s="3">
        <f>Table1[[#This Row],[sales]]*Table1[[#This Row],[quantity]]</f>
        <v>3493.03</v>
      </c>
      <c r="Q9191" s="9">
        <f>Table1[[#This Row],[delivery_date]]-Table1[[#This Row],[order_date]]</f>
        <v>5</v>
      </c>
    </row>
    <row r="9192" spans="1:17" x14ac:dyDescent="0.35">
      <c r="A9192" t="s">
        <v>9223</v>
      </c>
      <c r="B9192" t="s">
        <v>41</v>
      </c>
      <c r="C9192" t="s">
        <v>36</v>
      </c>
      <c r="D9192" s="2">
        <v>4288.8500000000004</v>
      </c>
      <c r="E9192">
        <v>0.19</v>
      </c>
      <c r="F9192">
        <v>9</v>
      </c>
      <c r="G9192" s="1">
        <v>45507</v>
      </c>
      <c r="H9192" s="1">
        <v>45510</v>
      </c>
      <c r="I9192" t="s">
        <v>31</v>
      </c>
      <c r="J9192" t="s">
        <v>22</v>
      </c>
      <c r="K9192" s="2">
        <v>360.44</v>
      </c>
      <c r="L9192" t="s">
        <v>34</v>
      </c>
      <c r="M9192">
        <f>YEAR(Table1[[#This Row],[order_date]])</f>
        <v>2024</v>
      </c>
      <c r="N9192">
        <f>MONTH(Table1[[#This Row],[order_date]])</f>
        <v>8</v>
      </c>
      <c r="O9192" s="3">
        <f>Table1[[#This Row],[sales]]-Table1[[#This Row],[profit]]</f>
        <v>3928.4100000000003</v>
      </c>
      <c r="P9192" s="3">
        <f>Table1[[#This Row],[sales]]*Table1[[#This Row],[quantity]]</f>
        <v>38599.65</v>
      </c>
      <c r="Q9192" s="9">
        <f>Table1[[#This Row],[delivery_date]]-Table1[[#This Row],[order_date]]</f>
        <v>3</v>
      </c>
    </row>
    <row r="9193" spans="1:17" x14ac:dyDescent="0.35">
      <c r="A9193" t="s">
        <v>9224</v>
      </c>
      <c r="B9193" t="s">
        <v>19</v>
      </c>
      <c r="C9193" t="s">
        <v>26</v>
      </c>
      <c r="D9193" s="2">
        <v>3365.45</v>
      </c>
      <c r="E9193">
        <v>0.3</v>
      </c>
      <c r="F9193">
        <v>9</v>
      </c>
      <c r="G9193" s="1">
        <v>45158</v>
      </c>
      <c r="H9193" s="1">
        <v>45164</v>
      </c>
      <c r="I9193" t="s">
        <v>15</v>
      </c>
      <c r="J9193" t="s">
        <v>16</v>
      </c>
      <c r="K9193" s="2">
        <v>893.03</v>
      </c>
      <c r="L9193" t="s">
        <v>28</v>
      </c>
      <c r="M9193">
        <f>YEAR(Table1[[#This Row],[order_date]])</f>
        <v>2023</v>
      </c>
      <c r="N9193">
        <f>MONTH(Table1[[#This Row],[order_date]])</f>
        <v>8</v>
      </c>
      <c r="O9193" s="3">
        <f>Table1[[#This Row],[sales]]-Table1[[#This Row],[profit]]</f>
        <v>2472.42</v>
      </c>
      <c r="P9193" s="3">
        <f>Table1[[#This Row],[sales]]*Table1[[#This Row],[quantity]]</f>
        <v>30289.05</v>
      </c>
      <c r="Q9193" s="9">
        <f>Table1[[#This Row],[delivery_date]]-Table1[[#This Row],[order_date]]</f>
        <v>6</v>
      </c>
    </row>
    <row r="9194" spans="1:17" x14ac:dyDescent="0.35">
      <c r="A9194" t="s">
        <v>9225</v>
      </c>
      <c r="B9194" t="s">
        <v>19</v>
      </c>
      <c r="C9194" t="s">
        <v>36</v>
      </c>
      <c r="D9194" s="2">
        <v>3975.8</v>
      </c>
      <c r="E9194">
        <v>0.34</v>
      </c>
      <c r="F9194">
        <v>4</v>
      </c>
      <c r="G9194" s="1">
        <v>45498</v>
      </c>
      <c r="H9194" s="1">
        <v>45499</v>
      </c>
      <c r="I9194" t="s">
        <v>31</v>
      </c>
      <c r="J9194" t="s">
        <v>16</v>
      </c>
      <c r="K9194" s="2">
        <v>787.28</v>
      </c>
      <c r="L9194" t="s">
        <v>23</v>
      </c>
      <c r="M9194">
        <f>YEAR(Table1[[#This Row],[order_date]])</f>
        <v>2024</v>
      </c>
      <c r="N9194">
        <f>MONTH(Table1[[#This Row],[order_date]])</f>
        <v>7</v>
      </c>
      <c r="O9194" s="3">
        <f>Table1[[#This Row],[sales]]-Table1[[#This Row],[profit]]</f>
        <v>3188.5200000000004</v>
      </c>
      <c r="P9194" s="3">
        <f>Table1[[#This Row],[sales]]*Table1[[#This Row],[quantity]]</f>
        <v>15903.2</v>
      </c>
      <c r="Q9194" s="9">
        <f>Table1[[#This Row],[delivery_date]]-Table1[[#This Row],[order_date]]</f>
        <v>1</v>
      </c>
    </row>
    <row r="9195" spans="1:17" x14ac:dyDescent="0.35">
      <c r="A9195" t="s">
        <v>9226</v>
      </c>
      <c r="B9195" t="s">
        <v>25</v>
      </c>
      <c r="C9195" t="s">
        <v>36</v>
      </c>
      <c r="D9195" s="2">
        <v>2121.38</v>
      </c>
      <c r="E9195">
        <v>0.35</v>
      </c>
      <c r="F9195">
        <v>1</v>
      </c>
      <c r="G9195" s="1">
        <v>45535</v>
      </c>
      <c r="H9195" s="1">
        <v>45540</v>
      </c>
      <c r="I9195" t="s">
        <v>15</v>
      </c>
      <c r="J9195" t="s">
        <v>16</v>
      </c>
      <c r="K9195" s="2">
        <v>388.93</v>
      </c>
      <c r="L9195" t="s">
        <v>34</v>
      </c>
      <c r="M9195">
        <f>YEAR(Table1[[#This Row],[order_date]])</f>
        <v>2024</v>
      </c>
      <c r="N9195">
        <f>MONTH(Table1[[#This Row],[order_date]])</f>
        <v>8</v>
      </c>
      <c r="O9195" s="3">
        <f>Table1[[#This Row],[sales]]-Table1[[#This Row],[profit]]</f>
        <v>1732.45</v>
      </c>
      <c r="P9195" s="3">
        <f>Table1[[#This Row],[sales]]*Table1[[#This Row],[quantity]]</f>
        <v>2121.38</v>
      </c>
      <c r="Q9195" s="9">
        <f>Table1[[#This Row],[delivery_date]]-Table1[[#This Row],[order_date]]</f>
        <v>5</v>
      </c>
    </row>
    <row r="9196" spans="1:17" x14ac:dyDescent="0.35">
      <c r="A9196" t="s">
        <v>9227</v>
      </c>
      <c r="B9196" t="s">
        <v>13</v>
      </c>
      <c r="C9196" t="s">
        <v>20</v>
      </c>
      <c r="D9196" s="2">
        <v>2551.8200000000002</v>
      </c>
      <c r="E9196">
        <v>0.24</v>
      </c>
      <c r="F9196">
        <v>4</v>
      </c>
      <c r="G9196" s="1">
        <v>44968</v>
      </c>
      <c r="H9196" s="1">
        <v>44975</v>
      </c>
      <c r="I9196" t="s">
        <v>31</v>
      </c>
      <c r="J9196" t="s">
        <v>27</v>
      </c>
      <c r="K9196" s="2">
        <v>475.25</v>
      </c>
      <c r="L9196" t="s">
        <v>48</v>
      </c>
      <c r="M9196">
        <f>YEAR(Table1[[#This Row],[order_date]])</f>
        <v>2023</v>
      </c>
      <c r="N9196">
        <f>MONTH(Table1[[#This Row],[order_date]])</f>
        <v>2</v>
      </c>
      <c r="O9196" s="3">
        <f>Table1[[#This Row],[sales]]-Table1[[#This Row],[profit]]</f>
        <v>2076.5700000000002</v>
      </c>
      <c r="P9196" s="3">
        <f>Table1[[#This Row],[sales]]*Table1[[#This Row],[quantity]]</f>
        <v>10207.280000000001</v>
      </c>
      <c r="Q9196" s="9">
        <f>Table1[[#This Row],[delivery_date]]-Table1[[#This Row],[order_date]]</f>
        <v>7</v>
      </c>
    </row>
    <row r="9197" spans="1:17" x14ac:dyDescent="0.35">
      <c r="A9197" t="s">
        <v>9228</v>
      </c>
      <c r="B9197" t="s">
        <v>41</v>
      </c>
      <c r="C9197" t="s">
        <v>20</v>
      </c>
      <c r="D9197" s="2">
        <v>330.28</v>
      </c>
      <c r="E9197">
        <v>0.17</v>
      </c>
      <c r="F9197">
        <v>6</v>
      </c>
      <c r="G9197" s="1">
        <v>45031</v>
      </c>
      <c r="H9197" s="1">
        <v>45038</v>
      </c>
      <c r="I9197" t="s">
        <v>21</v>
      </c>
      <c r="J9197" t="s">
        <v>16</v>
      </c>
      <c r="K9197" s="2">
        <v>37.51</v>
      </c>
      <c r="L9197" t="s">
        <v>39</v>
      </c>
      <c r="M9197">
        <f>YEAR(Table1[[#This Row],[order_date]])</f>
        <v>2023</v>
      </c>
      <c r="N9197">
        <f>MONTH(Table1[[#This Row],[order_date]])</f>
        <v>4</v>
      </c>
      <c r="O9197" s="3">
        <f>Table1[[#This Row],[sales]]-Table1[[#This Row],[profit]]</f>
        <v>292.77</v>
      </c>
      <c r="P9197" s="3">
        <f>Table1[[#This Row],[sales]]*Table1[[#This Row],[quantity]]</f>
        <v>1981.6799999999998</v>
      </c>
      <c r="Q9197" s="9">
        <f>Table1[[#This Row],[delivery_date]]-Table1[[#This Row],[order_date]]</f>
        <v>7</v>
      </c>
    </row>
    <row r="9198" spans="1:17" x14ac:dyDescent="0.35">
      <c r="A9198" t="s">
        <v>9229</v>
      </c>
      <c r="B9198" t="s">
        <v>13</v>
      </c>
      <c r="C9198" t="s">
        <v>36</v>
      </c>
      <c r="D9198" s="2">
        <v>1475.17</v>
      </c>
      <c r="E9198">
        <v>0.41</v>
      </c>
      <c r="F9198">
        <v>4</v>
      </c>
      <c r="G9198" s="1">
        <v>45642</v>
      </c>
      <c r="H9198" s="1">
        <v>45649</v>
      </c>
      <c r="I9198" t="s">
        <v>31</v>
      </c>
      <c r="J9198" t="s">
        <v>27</v>
      </c>
      <c r="K9198" s="2">
        <v>150.01</v>
      </c>
      <c r="L9198" t="s">
        <v>28</v>
      </c>
      <c r="M9198">
        <f>YEAR(Table1[[#This Row],[order_date]])</f>
        <v>2024</v>
      </c>
      <c r="N9198">
        <f>MONTH(Table1[[#This Row],[order_date]])</f>
        <v>12</v>
      </c>
      <c r="O9198" s="3">
        <f>Table1[[#This Row],[sales]]-Table1[[#This Row],[profit]]</f>
        <v>1325.16</v>
      </c>
      <c r="P9198" s="3">
        <f>Table1[[#This Row],[sales]]*Table1[[#This Row],[quantity]]</f>
        <v>5900.68</v>
      </c>
      <c r="Q9198" s="9">
        <f>Table1[[#This Row],[delivery_date]]-Table1[[#This Row],[order_date]]</f>
        <v>7</v>
      </c>
    </row>
    <row r="9199" spans="1:17" x14ac:dyDescent="0.35">
      <c r="A9199" t="s">
        <v>9230</v>
      </c>
      <c r="B9199" t="s">
        <v>19</v>
      </c>
      <c r="C9199" t="s">
        <v>33</v>
      </c>
      <c r="D9199" s="2">
        <v>1903.26</v>
      </c>
      <c r="E9199">
        <v>0.48</v>
      </c>
      <c r="F9199">
        <v>9</v>
      </c>
      <c r="G9199" s="1">
        <v>45076</v>
      </c>
      <c r="H9199" s="1">
        <v>45077</v>
      </c>
      <c r="I9199" t="s">
        <v>31</v>
      </c>
      <c r="J9199" t="s">
        <v>27</v>
      </c>
      <c r="K9199" s="2">
        <v>308.55</v>
      </c>
      <c r="L9199" t="s">
        <v>17</v>
      </c>
      <c r="M9199">
        <f>YEAR(Table1[[#This Row],[order_date]])</f>
        <v>2023</v>
      </c>
      <c r="N9199">
        <f>MONTH(Table1[[#This Row],[order_date]])</f>
        <v>5</v>
      </c>
      <c r="O9199" s="3">
        <f>Table1[[#This Row],[sales]]-Table1[[#This Row],[profit]]</f>
        <v>1594.71</v>
      </c>
      <c r="P9199" s="3">
        <f>Table1[[#This Row],[sales]]*Table1[[#This Row],[quantity]]</f>
        <v>17129.34</v>
      </c>
      <c r="Q9199" s="9">
        <f>Table1[[#This Row],[delivery_date]]-Table1[[#This Row],[order_date]]</f>
        <v>1</v>
      </c>
    </row>
    <row r="9200" spans="1:17" x14ac:dyDescent="0.35">
      <c r="A9200" t="s">
        <v>9231</v>
      </c>
      <c r="B9200" t="s">
        <v>13</v>
      </c>
      <c r="C9200" t="s">
        <v>36</v>
      </c>
      <c r="D9200" s="2">
        <v>3164.8</v>
      </c>
      <c r="E9200">
        <v>0.43</v>
      </c>
      <c r="F9200">
        <v>4</v>
      </c>
      <c r="G9200" s="1">
        <v>45437</v>
      </c>
      <c r="H9200" s="1">
        <v>45443</v>
      </c>
      <c r="I9200" t="s">
        <v>31</v>
      </c>
      <c r="J9200" t="s">
        <v>16</v>
      </c>
      <c r="K9200" s="2">
        <v>659.11</v>
      </c>
      <c r="L9200" t="s">
        <v>34</v>
      </c>
      <c r="M9200">
        <f>YEAR(Table1[[#This Row],[order_date]])</f>
        <v>2024</v>
      </c>
      <c r="N9200">
        <f>MONTH(Table1[[#This Row],[order_date]])</f>
        <v>5</v>
      </c>
      <c r="O9200" s="3">
        <f>Table1[[#This Row],[sales]]-Table1[[#This Row],[profit]]</f>
        <v>2505.69</v>
      </c>
      <c r="P9200" s="3">
        <f>Table1[[#This Row],[sales]]*Table1[[#This Row],[quantity]]</f>
        <v>12659.2</v>
      </c>
      <c r="Q9200" s="9">
        <f>Table1[[#This Row],[delivery_date]]-Table1[[#This Row],[order_date]]</f>
        <v>6</v>
      </c>
    </row>
    <row r="9201" spans="1:17" x14ac:dyDescent="0.35">
      <c r="A9201" t="s">
        <v>9232</v>
      </c>
      <c r="B9201" t="s">
        <v>41</v>
      </c>
      <c r="C9201" t="s">
        <v>36</v>
      </c>
      <c r="D9201" s="2">
        <v>2374.64</v>
      </c>
      <c r="E9201">
        <v>0.34</v>
      </c>
      <c r="F9201">
        <v>8</v>
      </c>
      <c r="G9201" s="1">
        <v>45255</v>
      </c>
      <c r="H9201" s="1">
        <v>45262</v>
      </c>
      <c r="I9201" t="s">
        <v>15</v>
      </c>
      <c r="J9201" t="s">
        <v>22</v>
      </c>
      <c r="K9201" s="2">
        <v>505.27</v>
      </c>
      <c r="L9201" t="s">
        <v>28</v>
      </c>
      <c r="M9201">
        <f>YEAR(Table1[[#This Row],[order_date]])</f>
        <v>2023</v>
      </c>
      <c r="N9201">
        <f>MONTH(Table1[[#This Row],[order_date]])</f>
        <v>11</v>
      </c>
      <c r="O9201" s="3">
        <f>Table1[[#This Row],[sales]]-Table1[[#This Row],[profit]]</f>
        <v>1869.37</v>
      </c>
      <c r="P9201" s="3">
        <f>Table1[[#This Row],[sales]]*Table1[[#This Row],[quantity]]</f>
        <v>18997.12</v>
      </c>
      <c r="Q9201" s="9">
        <f>Table1[[#This Row],[delivery_date]]-Table1[[#This Row],[order_date]]</f>
        <v>7</v>
      </c>
    </row>
    <row r="9202" spans="1:17" x14ac:dyDescent="0.35">
      <c r="A9202" t="s">
        <v>9233</v>
      </c>
      <c r="B9202" t="s">
        <v>13</v>
      </c>
      <c r="C9202" t="s">
        <v>20</v>
      </c>
      <c r="D9202" s="2">
        <v>3078.41</v>
      </c>
      <c r="E9202">
        <v>0.18</v>
      </c>
      <c r="F9202">
        <v>2</v>
      </c>
      <c r="G9202" s="1">
        <v>45021</v>
      </c>
      <c r="H9202" s="1">
        <v>45024</v>
      </c>
      <c r="I9202" t="s">
        <v>15</v>
      </c>
      <c r="J9202" t="s">
        <v>22</v>
      </c>
      <c r="K9202" s="2">
        <v>556.53</v>
      </c>
      <c r="L9202" t="s">
        <v>23</v>
      </c>
      <c r="M9202">
        <f>YEAR(Table1[[#This Row],[order_date]])</f>
        <v>2023</v>
      </c>
      <c r="N9202">
        <f>MONTH(Table1[[#This Row],[order_date]])</f>
        <v>4</v>
      </c>
      <c r="O9202" s="3">
        <f>Table1[[#This Row],[sales]]-Table1[[#This Row],[profit]]</f>
        <v>2521.88</v>
      </c>
      <c r="P9202" s="3">
        <f>Table1[[#This Row],[sales]]*Table1[[#This Row],[quantity]]</f>
        <v>6156.82</v>
      </c>
      <c r="Q9202" s="9">
        <f>Table1[[#This Row],[delivery_date]]-Table1[[#This Row],[order_date]]</f>
        <v>3</v>
      </c>
    </row>
    <row r="9203" spans="1:17" x14ac:dyDescent="0.35">
      <c r="A9203" t="s">
        <v>9234</v>
      </c>
      <c r="B9203" t="s">
        <v>41</v>
      </c>
      <c r="C9203" t="s">
        <v>14</v>
      </c>
      <c r="D9203" s="2">
        <v>3595.3</v>
      </c>
      <c r="E9203">
        <v>0.31</v>
      </c>
      <c r="F9203">
        <v>7</v>
      </c>
      <c r="G9203" s="1">
        <v>44976</v>
      </c>
      <c r="H9203" s="1">
        <v>44980</v>
      </c>
      <c r="I9203" t="s">
        <v>21</v>
      </c>
      <c r="J9203" t="s">
        <v>16</v>
      </c>
      <c r="K9203" s="2">
        <v>917.77</v>
      </c>
      <c r="L9203" t="s">
        <v>34</v>
      </c>
      <c r="M9203">
        <f>YEAR(Table1[[#This Row],[order_date]])</f>
        <v>2023</v>
      </c>
      <c r="N9203">
        <f>MONTH(Table1[[#This Row],[order_date]])</f>
        <v>2</v>
      </c>
      <c r="O9203" s="3">
        <f>Table1[[#This Row],[sales]]-Table1[[#This Row],[profit]]</f>
        <v>2677.53</v>
      </c>
      <c r="P9203" s="3">
        <f>Table1[[#This Row],[sales]]*Table1[[#This Row],[quantity]]</f>
        <v>25167.100000000002</v>
      </c>
      <c r="Q9203" s="9">
        <f>Table1[[#This Row],[delivery_date]]-Table1[[#This Row],[order_date]]</f>
        <v>4</v>
      </c>
    </row>
    <row r="9204" spans="1:17" x14ac:dyDescent="0.35">
      <c r="A9204" t="s">
        <v>9235</v>
      </c>
      <c r="B9204" t="s">
        <v>19</v>
      </c>
      <c r="C9204" t="s">
        <v>26</v>
      </c>
      <c r="D9204" s="2">
        <v>309.32</v>
      </c>
      <c r="E9204">
        <v>0.05</v>
      </c>
      <c r="F9204">
        <v>8</v>
      </c>
      <c r="G9204" s="1">
        <v>45629</v>
      </c>
      <c r="H9204" s="1">
        <v>45635</v>
      </c>
      <c r="I9204" t="s">
        <v>31</v>
      </c>
      <c r="J9204" t="s">
        <v>22</v>
      </c>
      <c r="K9204" s="2">
        <v>86.8</v>
      </c>
      <c r="L9204" t="s">
        <v>48</v>
      </c>
      <c r="M9204">
        <f>YEAR(Table1[[#This Row],[order_date]])</f>
        <v>2024</v>
      </c>
      <c r="N9204">
        <f>MONTH(Table1[[#This Row],[order_date]])</f>
        <v>12</v>
      </c>
      <c r="O9204" s="3">
        <f>Table1[[#This Row],[sales]]-Table1[[#This Row],[profit]]</f>
        <v>222.51999999999998</v>
      </c>
      <c r="P9204" s="3">
        <f>Table1[[#This Row],[sales]]*Table1[[#This Row],[quantity]]</f>
        <v>2474.56</v>
      </c>
      <c r="Q9204" s="9">
        <f>Table1[[#This Row],[delivery_date]]-Table1[[#This Row],[order_date]]</f>
        <v>6</v>
      </c>
    </row>
    <row r="9205" spans="1:17" x14ac:dyDescent="0.35">
      <c r="A9205" t="s">
        <v>9236</v>
      </c>
      <c r="B9205" t="s">
        <v>19</v>
      </c>
      <c r="C9205" t="s">
        <v>20</v>
      </c>
      <c r="D9205" s="2">
        <v>1365.56</v>
      </c>
      <c r="E9205">
        <v>0.27</v>
      </c>
      <c r="F9205">
        <v>6</v>
      </c>
      <c r="G9205" s="1">
        <v>45614</v>
      </c>
      <c r="H9205" s="1">
        <v>45620</v>
      </c>
      <c r="I9205" t="s">
        <v>21</v>
      </c>
      <c r="J9205" t="s">
        <v>16</v>
      </c>
      <c r="K9205" s="2">
        <v>141.69</v>
      </c>
      <c r="L9205" t="s">
        <v>17</v>
      </c>
      <c r="M9205">
        <f>YEAR(Table1[[#This Row],[order_date]])</f>
        <v>2024</v>
      </c>
      <c r="N9205">
        <f>MONTH(Table1[[#This Row],[order_date]])</f>
        <v>11</v>
      </c>
      <c r="O9205" s="3">
        <f>Table1[[#This Row],[sales]]-Table1[[#This Row],[profit]]</f>
        <v>1223.8699999999999</v>
      </c>
      <c r="P9205" s="3">
        <f>Table1[[#This Row],[sales]]*Table1[[#This Row],[quantity]]</f>
        <v>8193.36</v>
      </c>
      <c r="Q9205" s="9">
        <f>Table1[[#This Row],[delivery_date]]-Table1[[#This Row],[order_date]]</f>
        <v>6</v>
      </c>
    </row>
    <row r="9206" spans="1:17" x14ac:dyDescent="0.35">
      <c r="A9206" t="s">
        <v>9237</v>
      </c>
      <c r="B9206" t="s">
        <v>19</v>
      </c>
      <c r="C9206" t="s">
        <v>33</v>
      </c>
      <c r="D9206" s="2">
        <v>937.43</v>
      </c>
      <c r="E9206">
        <v>0.39</v>
      </c>
      <c r="F9206">
        <v>6</v>
      </c>
      <c r="G9206" s="1">
        <v>45365</v>
      </c>
      <c r="H9206" s="1">
        <v>45371</v>
      </c>
      <c r="I9206" t="s">
        <v>31</v>
      </c>
      <c r="J9206" t="s">
        <v>16</v>
      </c>
      <c r="K9206" s="2">
        <v>219.7</v>
      </c>
      <c r="L9206" t="s">
        <v>39</v>
      </c>
      <c r="M9206">
        <f>YEAR(Table1[[#This Row],[order_date]])</f>
        <v>2024</v>
      </c>
      <c r="N9206">
        <f>MONTH(Table1[[#This Row],[order_date]])</f>
        <v>3</v>
      </c>
      <c r="O9206" s="3">
        <f>Table1[[#This Row],[sales]]-Table1[[#This Row],[profit]]</f>
        <v>717.73</v>
      </c>
      <c r="P9206" s="3">
        <f>Table1[[#This Row],[sales]]*Table1[[#This Row],[quantity]]</f>
        <v>5624.58</v>
      </c>
      <c r="Q9206" s="9">
        <f>Table1[[#This Row],[delivery_date]]-Table1[[#This Row],[order_date]]</f>
        <v>6</v>
      </c>
    </row>
    <row r="9207" spans="1:17" x14ac:dyDescent="0.35">
      <c r="A9207" t="s">
        <v>9238</v>
      </c>
      <c r="B9207" t="s">
        <v>25</v>
      </c>
      <c r="C9207" t="s">
        <v>26</v>
      </c>
      <c r="D9207" s="2">
        <v>1018.53</v>
      </c>
      <c r="E9207">
        <v>0.13</v>
      </c>
      <c r="F9207">
        <v>8</v>
      </c>
      <c r="G9207" s="1">
        <v>45474</v>
      </c>
      <c r="H9207" s="1">
        <v>45476</v>
      </c>
      <c r="I9207" t="s">
        <v>21</v>
      </c>
      <c r="J9207" t="s">
        <v>16</v>
      </c>
      <c r="K9207" s="2">
        <v>110.14</v>
      </c>
      <c r="L9207" t="s">
        <v>23</v>
      </c>
      <c r="M9207">
        <f>YEAR(Table1[[#This Row],[order_date]])</f>
        <v>2024</v>
      </c>
      <c r="N9207">
        <f>MONTH(Table1[[#This Row],[order_date]])</f>
        <v>7</v>
      </c>
      <c r="O9207" s="3">
        <f>Table1[[#This Row],[sales]]-Table1[[#This Row],[profit]]</f>
        <v>908.39</v>
      </c>
      <c r="P9207" s="3">
        <f>Table1[[#This Row],[sales]]*Table1[[#This Row],[quantity]]</f>
        <v>8148.24</v>
      </c>
      <c r="Q9207" s="9">
        <f>Table1[[#This Row],[delivery_date]]-Table1[[#This Row],[order_date]]</f>
        <v>2</v>
      </c>
    </row>
    <row r="9208" spans="1:17" x14ac:dyDescent="0.35">
      <c r="A9208" t="s">
        <v>9239</v>
      </c>
      <c r="B9208" t="s">
        <v>19</v>
      </c>
      <c r="C9208" t="s">
        <v>20</v>
      </c>
      <c r="D9208" s="2">
        <v>2565.31</v>
      </c>
      <c r="E9208">
        <v>0.25</v>
      </c>
      <c r="F9208">
        <v>3</v>
      </c>
      <c r="G9208" s="1">
        <v>45410</v>
      </c>
      <c r="H9208" s="1">
        <v>45416</v>
      </c>
      <c r="I9208" t="s">
        <v>21</v>
      </c>
      <c r="J9208" t="s">
        <v>22</v>
      </c>
      <c r="K9208" s="2">
        <v>670.28</v>
      </c>
      <c r="L9208" t="s">
        <v>39</v>
      </c>
      <c r="M9208">
        <f>YEAR(Table1[[#This Row],[order_date]])</f>
        <v>2024</v>
      </c>
      <c r="N9208">
        <f>MONTH(Table1[[#This Row],[order_date]])</f>
        <v>4</v>
      </c>
      <c r="O9208" s="3">
        <f>Table1[[#This Row],[sales]]-Table1[[#This Row],[profit]]</f>
        <v>1895.03</v>
      </c>
      <c r="P9208" s="3">
        <f>Table1[[#This Row],[sales]]*Table1[[#This Row],[quantity]]</f>
        <v>7695.93</v>
      </c>
      <c r="Q9208" s="9">
        <f>Table1[[#This Row],[delivery_date]]-Table1[[#This Row],[order_date]]</f>
        <v>6</v>
      </c>
    </row>
    <row r="9209" spans="1:17" x14ac:dyDescent="0.35">
      <c r="A9209" t="s">
        <v>9240</v>
      </c>
      <c r="B9209" t="s">
        <v>13</v>
      </c>
      <c r="C9209" t="s">
        <v>20</v>
      </c>
      <c r="D9209" s="2">
        <v>3725.9</v>
      </c>
      <c r="E9209">
        <v>0.04</v>
      </c>
      <c r="F9209">
        <v>2</v>
      </c>
      <c r="G9209" s="1">
        <v>45536</v>
      </c>
      <c r="H9209" s="1">
        <v>45543</v>
      </c>
      <c r="I9209" t="s">
        <v>15</v>
      </c>
      <c r="J9209" t="s">
        <v>22</v>
      </c>
      <c r="K9209" s="2">
        <v>658.94</v>
      </c>
      <c r="L9209" t="s">
        <v>17</v>
      </c>
      <c r="M9209">
        <f>YEAR(Table1[[#This Row],[order_date]])</f>
        <v>2024</v>
      </c>
      <c r="N9209">
        <f>MONTH(Table1[[#This Row],[order_date]])</f>
        <v>9</v>
      </c>
      <c r="O9209" s="3">
        <f>Table1[[#This Row],[sales]]-Table1[[#This Row],[profit]]</f>
        <v>3066.96</v>
      </c>
      <c r="P9209" s="3">
        <f>Table1[[#This Row],[sales]]*Table1[[#This Row],[quantity]]</f>
        <v>7451.8</v>
      </c>
      <c r="Q9209" s="9">
        <f>Table1[[#This Row],[delivery_date]]-Table1[[#This Row],[order_date]]</f>
        <v>7</v>
      </c>
    </row>
    <row r="9210" spans="1:17" x14ac:dyDescent="0.35">
      <c r="A9210" t="s">
        <v>9241</v>
      </c>
      <c r="B9210" t="s">
        <v>25</v>
      </c>
      <c r="C9210" t="s">
        <v>14</v>
      </c>
      <c r="D9210" s="2">
        <v>1436.61</v>
      </c>
      <c r="E9210">
        <v>0.42</v>
      </c>
      <c r="F9210">
        <v>9</v>
      </c>
      <c r="G9210" s="1">
        <v>45101</v>
      </c>
      <c r="H9210" s="1">
        <v>45105</v>
      </c>
      <c r="I9210" t="s">
        <v>15</v>
      </c>
      <c r="J9210" t="s">
        <v>16</v>
      </c>
      <c r="K9210" s="2">
        <v>205.47</v>
      </c>
      <c r="L9210" t="s">
        <v>39</v>
      </c>
      <c r="M9210">
        <f>YEAR(Table1[[#This Row],[order_date]])</f>
        <v>2023</v>
      </c>
      <c r="N9210">
        <f>MONTH(Table1[[#This Row],[order_date]])</f>
        <v>6</v>
      </c>
      <c r="O9210" s="3">
        <f>Table1[[#This Row],[sales]]-Table1[[#This Row],[profit]]</f>
        <v>1231.1399999999999</v>
      </c>
      <c r="P9210" s="3">
        <f>Table1[[#This Row],[sales]]*Table1[[#This Row],[quantity]]</f>
        <v>12929.49</v>
      </c>
      <c r="Q9210" s="9">
        <f>Table1[[#This Row],[delivery_date]]-Table1[[#This Row],[order_date]]</f>
        <v>4</v>
      </c>
    </row>
    <row r="9211" spans="1:17" x14ac:dyDescent="0.35">
      <c r="A9211" t="s">
        <v>9242</v>
      </c>
      <c r="B9211" t="s">
        <v>19</v>
      </c>
      <c r="C9211" t="s">
        <v>33</v>
      </c>
      <c r="D9211" s="2">
        <v>4139.8</v>
      </c>
      <c r="E9211">
        <v>0.18</v>
      </c>
      <c r="F9211">
        <v>8</v>
      </c>
      <c r="G9211" s="1">
        <v>45559</v>
      </c>
      <c r="H9211" s="1">
        <v>45566</v>
      </c>
      <c r="I9211" t="s">
        <v>31</v>
      </c>
      <c r="J9211" t="s">
        <v>16</v>
      </c>
      <c r="K9211" s="2">
        <v>998.53</v>
      </c>
      <c r="L9211" t="s">
        <v>17</v>
      </c>
      <c r="M9211">
        <f>YEAR(Table1[[#This Row],[order_date]])</f>
        <v>2024</v>
      </c>
      <c r="N9211">
        <f>MONTH(Table1[[#This Row],[order_date]])</f>
        <v>9</v>
      </c>
      <c r="O9211" s="3">
        <f>Table1[[#This Row],[sales]]-Table1[[#This Row],[profit]]</f>
        <v>3141.2700000000004</v>
      </c>
      <c r="P9211" s="3">
        <f>Table1[[#This Row],[sales]]*Table1[[#This Row],[quantity]]</f>
        <v>33118.400000000001</v>
      </c>
      <c r="Q9211" s="9">
        <f>Table1[[#This Row],[delivery_date]]-Table1[[#This Row],[order_date]]</f>
        <v>7</v>
      </c>
    </row>
    <row r="9212" spans="1:17" x14ac:dyDescent="0.35">
      <c r="A9212" t="s">
        <v>9243</v>
      </c>
      <c r="B9212" t="s">
        <v>13</v>
      </c>
      <c r="C9212" t="s">
        <v>33</v>
      </c>
      <c r="D9212" s="2">
        <v>4473.04</v>
      </c>
      <c r="E9212">
        <v>0.28999999999999998</v>
      </c>
      <c r="F9212">
        <v>5</v>
      </c>
      <c r="G9212" s="1">
        <v>44976</v>
      </c>
      <c r="H9212" s="1">
        <v>44982</v>
      </c>
      <c r="I9212" t="s">
        <v>15</v>
      </c>
      <c r="J9212" t="s">
        <v>22</v>
      </c>
      <c r="K9212" s="2">
        <v>305.75</v>
      </c>
      <c r="L9212" t="s">
        <v>48</v>
      </c>
      <c r="M9212">
        <f>YEAR(Table1[[#This Row],[order_date]])</f>
        <v>2023</v>
      </c>
      <c r="N9212">
        <f>MONTH(Table1[[#This Row],[order_date]])</f>
        <v>2</v>
      </c>
      <c r="O9212" s="3">
        <f>Table1[[#This Row],[sales]]-Table1[[#This Row],[profit]]</f>
        <v>4167.29</v>
      </c>
      <c r="P9212" s="3">
        <f>Table1[[#This Row],[sales]]*Table1[[#This Row],[quantity]]</f>
        <v>22365.200000000001</v>
      </c>
      <c r="Q9212" s="9">
        <f>Table1[[#This Row],[delivery_date]]-Table1[[#This Row],[order_date]]</f>
        <v>6</v>
      </c>
    </row>
    <row r="9213" spans="1:17" x14ac:dyDescent="0.35">
      <c r="A9213" t="s">
        <v>9244</v>
      </c>
      <c r="B9213" t="s">
        <v>13</v>
      </c>
      <c r="C9213" t="s">
        <v>20</v>
      </c>
      <c r="D9213" s="2">
        <v>1817.62</v>
      </c>
      <c r="E9213">
        <v>0.19</v>
      </c>
      <c r="F9213">
        <v>5</v>
      </c>
      <c r="G9213" s="1">
        <v>45447</v>
      </c>
      <c r="H9213" s="1">
        <v>45451</v>
      </c>
      <c r="I9213" t="s">
        <v>31</v>
      </c>
      <c r="J9213" t="s">
        <v>16</v>
      </c>
      <c r="K9213" s="2">
        <v>349.54</v>
      </c>
      <c r="L9213" t="s">
        <v>48</v>
      </c>
      <c r="M9213">
        <f>YEAR(Table1[[#This Row],[order_date]])</f>
        <v>2024</v>
      </c>
      <c r="N9213">
        <f>MONTH(Table1[[#This Row],[order_date]])</f>
        <v>6</v>
      </c>
      <c r="O9213" s="3">
        <f>Table1[[#This Row],[sales]]-Table1[[#This Row],[profit]]</f>
        <v>1468.08</v>
      </c>
      <c r="P9213" s="3">
        <f>Table1[[#This Row],[sales]]*Table1[[#This Row],[quantity]]</f>
        <v>9088.0999999999985</v>
      </c>
      <c r="Q9213" s="9">
        <f>Table1[[#This Row],[delivery_date]]-Table1[[#This Row],[order_date]]</f>
        <v>4</v>
      </c>
    </row>
    <row r="9214" spans="1:17" x14ac:dyDescent="0.35">
      <c r="A9214" t="s">
        <v>9245</v>
      </c>
      <c r="B9214" t="s">
        <v>13</v>
      </c>
      <c r="C9214" t="s">
        <v>14</v>
      </c>
      <c r="D9214" s="2">
        <v>3438.65</v>
      </c>
      <c r="E9214">
        <v>0.3</v>
      </c>
      <c r="F9214">
        <v>6</v>
      </c>
      <c r="G9214" s="1">
        <v>45514</v>
      </c>
      <c r="H9214" s="1">
        <v>45515</v>
      </c>
      <c r="I9214" t="s">
        <v>31</v>
      </c>
      <c r="J9214" t="s">
        <v>27</v>
      </c>
      <c r="K9214" s="2">
        <v>641.19000000000005</v>
      </c>
      <c r="L9214" t="s">
        <v>39</v>
      </c>
      <c r="M9214">
        <f>YEAR(Table1[[#This Row],[order_date]])</f>
        <v>2024</v>
      </c>
      <c r="N9214">
        <f>MONTH(Table1[[#This Row],[order_date]])</f>
        <v>8</v>
      </c>
      <c r="O9214" s="3">
        <f>Table1[[#This Row],[sales]]-Table1[[#This Row],[profit]]</f>
        <v>2797.46</v>
      </c>
      <c r="P9214" s="3">
        <f>Table1[[#This Row],[sales]]*Table1[[#This Row],[quantity]]</f>
        <v>20631.900000000001</v>
      </c>
      <c r="Q9214" s="9">
        <f>Table1[[#This Row],[delivery_date]]-Table1[[#This Row],[order_date]]</f>
        <v>1</v>
      </c>
    </row>
    <row r="9215" spans="1:17" x14ac:dyDescent="0.35">
      <c r="A9215" t="s">
        <v>9246</v>
      </c>
      <c r="B9215" t="s">
        <v>41</v>
      </c>
      <c r="C9215" t="s">
        <v>20</v>
      </c>
      <c r="D9215" s="2">
        <v>673.54</v>
      </c>
      <c r="E9215">
        <v>0.37</v>
      </c>
      <c r="F9215">
        <v>6</v>
      </c>
      <c r="G9215" s="1">
        <v>45523</v>
      </c>
      <c r="H9215" s="1">
        <v>45524</v>
      </c>
      <c r="I9215" t="s">
        <v>15</v>
      </c>
      <c r="J9215" t="s">
        <v>27</v>
      </c>
      <c r="K9215" s="2">
        <v>179.79</v>
      </c>
      <c r="L9215" t="s">
        <v>28</v>
      </c>
      <c r="M9215">
        <f>YEAR(Table1[[#This Row],[order_date]])</f>
        <v>2024</v>
      </c>
      <c r="N9215">
        <f>MONTH(Table1[[#This Row],[order_date]])</f>
        <v>8</v>
      </c>
      <c r="O9215" s="3">
        <f>Table1[[#This Row],[sales]]-Table1[[#This Row],[profit]]</f>
        <v>493.75</v>
      </c>
      <c r="P9215" s="3">
        <f>Table1[[#This Row],[sales]]*Table1[[#This Row],[quantity]]</f>
        <v>4041.24</v>
      </c>
      <c r="Q9215" s="9">
        <f>Table1[[#This Row],[delivery_date]]-Table1[[#This Row],[order_date]]</f>
        <v>1</v>
      </c>
    </row>
    <row r="9216" spans="1:17" x14ac:dyDescent="0.35">
      <c r="A9216" t="s">
        <v>9247</v>
      </c>
      <c r="B9216" t="s">
        <v>25</v>
      </c>
      <c r="C9216" t="s">
        <v>36</v>
      </c>
      <c r="D9216" s="2">
        <v>3745.74</v>
      </c>
      <c r="E9216">
        <v>0.16</v>
      </c>
      <c r="F9216">
        <v>2</v>
      </c>
      <c r="G9216" s="1">
        <v>45372</v>
      </c>
      <c r="H9216" s="1">
        <v>45374</v>
      </c>
      <c r="I9216" t="s">
        <v>31</v>
      </c>
      <c r="J9216" t="s">
        <v>22</v>
      </c>
      <c r="K9216" s="2">
        <v>485.22</v>
      </c>
      <c r="L9216" t="s">
        <v>34</v>
      </c>
      <c r="M9216">
        <f>YEAR(Table1[[#This Row],[order_date]])</f>
        <v>2024</v>
      </c>
      <c r="N9216">
        <f>MONTH(Table1[[#This Row],[order_date]])</f>
        <v>3</v>
      </c>
      <c r="O9216" s="3">
        <f>Table1[[#This Row],[sales]]-Table1[[#This Row],[profit]]</f>
        <v>3260.5199999999995</v>
      </c>
      <c r="P9216" s="3">
        <f>Table1[[#This Row],[sales]]*Table1[[#This Row],[quantity]]</f>
        <v>7491.48</v>
      </c>
      <c r="Q9216" s="9">
        <f>Table1[[#This Row],[delivery_date]]-Table1[[#This Row],[order_date]]</f>
        <v>2</v>
      </c>
    </row>
    <row r="9217" spans="1:17" x14ac:dyDescent="0.35">
      <c r="A9217" t="s">
        <v>9248</v>
      </c>
      <c r="B9217" t="s">
        <v>13</v>
      </c>
      <c r="C9217" t="s">
        <v>36</v>
      </c>
      <c r="D9217" s="2">
        <v>908.62</v>
      </c>
      <c r="E9217">
        <v>0.26</v>
      </c>
      <c r="F9217">
        <v>7</v>
      </c>
      <c r="G9217" s="1">
        <v>45443</v>
      </c>
      <c r="H9217" s="1">
        <v>45450</v>
      </c>
      <c r="I9217" t="s">
        <v>31</v>
      </c>
      <c r="J9217" t="s">
        <v>27</v>
      </c>
      <c r="K9217" s="2">
        <v>114.51</v>
      </c>
      <c r="L9217" t="s">
        <v>39</v>
      </c>
      <c r="M9217">
        <f>YEAR(Table1[[#This Row],[order_date]])</f>
        <v>2024</v>
      </c>
      <c r="N9217">
        <f>MONTH(Table1[[#This Row],[order_date]])</f>
        <v>5</v>
      </c>
      <c r="O9217" s="3">
        <f>Table1[[#This Row],[sales]]-Table1[[#This Row],[profit]]</f>
        <v>794.11</v>
      </c>
      <c r="P9217" s="3">
        <f>Table1[[#This Row],[sales]]*Table1[[#This Row],[quantity]]</f>
        <v>6360.34</v>
      </c>
      <c r="Q9217" s="9">
        <f>Table1[[#This Row],[delivery_date]]-Table1[[#This Row],[order_date]]</f>
        <v>7</v>
      </c>
    </row>
    <row r="9218" spans="1:17" x14ac:dyDescent="0.35">
      <c r="A9218" t="s">
        <v>9249</v>
      </c>
      <c r="B9218" t="s">
        <v>41</v>
      </c>
      <c r="C9218" t="s">
        <v>14</v>
      </c>
      <c r="D9218" s="2">
        <v>3468.34</v>
      </c>
      <c r="E9218">
        <v>0.4</v>
      </c>
      <c r="F9218">
        <v>3</v>
      </c>
      <c r="G9218" s="1">
        <v>44933</v>
      </c>
      <c r="H9218" s="1">
        <v>44937</v>
      </c>
      <c r="I9218" t="s">
        <v>31</v>
      </c>
      <c r="J9218" t="s">
        <v>22</v>
      </c>
      <c r="K9218" s="2">
        <v>255.03</v>
      </c>
      <c r="L9218" t="s">
        <v>23</v>
      </c>
      <c r="M9218">
        <f>YEAR(Table1[[#This Row],[order_date]])</f>
        <v>2023</v>
      </c>
      <c r="N9218">
        <f>MONTH(Table1[[#This Row],[order_date]])</f>
        <v>1</v>
      </c>
      <c r="O9218" s="3">
        <f>Table1[[#This Row],[sales]]-Table1[[#This Row],[profit]]</f>
        <v>3213.31</v>
      </c>
      <c r="P9218" s="3">
        <f>Table1[[#This Row],[sales]]*Table1[[#This Row],[quantity]]</f>
        <v>10405.02</v>
      </c>
      <c r="Q9218" s="9">
        <f>Table1[[#This Row],[delivery_date]]-Table1[[#This Row],[order_date]]</f>
        <v>4</v>
      </c>
    </row>
    <row r="9219" spans="1:17" x14ac:dyDescent="0.35">
      <c r="A9219" t="s">
        <v>9250</v>
      </c>
      <c r="B9219" t="s">
        <v>19</v>
      </c>
      <c r="C9219" t="s">
        <v>20</v>
      </c>
      <c r="D9219" s="2">
        <v>2167.31</v>
      </c>
      <c r="E9219">
        <v>0.34</v>
      </c>
      <c r="F9219">
        <v>8</v>
      </c>
      <c r="G9219" s="1">
        <v>44963</v>
      </c>
      <c r="H9219" s="1">
        <v>44970</v>
      </c>
      <c r="I9219" t="s">
        <v>15</v>
      </c>
      <c r="J9219" t="s">
        <v>27</v>
      </c>
      <c r="K9219" s="2">
        <v>402.72</v>
      </c>
      <c r="L9219" t="s">
        <v>39</v>
      </c>
      <c r="M9219">
        <f>YEAR(Table1[[#This Row],[order_date]])</f>
        <v>2023</v>
      </c>
      <c r="N9219">
        <f>MONTH(Table1[[#This Row],[order_date]])</f>
        <v>2</v>
      </c>
      <c r="O9219" s="3">
        <f>Table1[[#This Row],[sales]]-Table1[[#This Row],[profit]]</f>
        <v>1764.59</v>
      </c>
      <c r="P9219" s="3">
        <f>Table1[[#This Row],[sales]]*Table1[[#This Row],[quantity]]</f>
        <v>17338.48</v>
      </c>
      <c r="Q9219" s="9">
        <f>Table1[[#This Row],[delivery_date]]-Table1[[#This Row],[order_date]]</f>
        <v>7</v>
      </c>
    </row>
    <row r="9220" spans="1:17" x14ac:dyDescent="0.35">
      <c r="A9220" t="s">
        <v>9251</v>
      </c>
      <c r="B9220" t="s">
        <v>13</v>
      </c>
      <c r="C9220" t="s">
        <v>14</v>
      </c>
      <c r="D9220" s="2">
        <v>4649.4399999999996</v>
      </c>
      <c r="E9220">
        <v>0.03</v>
      </c>
      <c r="F9220">
        <v>9</v>
      </c>
      <c r="G9220" s="1">
        <v>45172</v>
      </c>
      <c r="H9220" s="1">
        <v>45178</v>
      </c>
      <c r="I9220" t="s">
        <v>15</v>
      </c>
      <c r="J9220" t="s">
        <v>22</v>
      </c>
      <c r="K9220" s="2">
        <v>260.39</v>
      </c>
      <c r="L9220" t="s">
        <v>34</v>
      </c>
      <c r="M9220">
        <f>YEAR(Table1[[#This Row],[order_date]])</f>
        <v>2023</v>
      </c>
      <c r="N9220">
        <f>MONTH(Table1[[#This Row],[order_date]])</f>
        <v>9</v>
      </c>
      <c r="O9220" s="3">
        <f>Table1[[#This Row],[sales]]-Table1[[#This Row],[profit]]</f>
        <v>4389.0499999999993</v>
      </c>
      <c r="P9220" s="3">
        <f>Table1[[#This Row],[sales]]*Table1[[#This Row],[quantity]]</f>
        <v>41844.959999999999</v>
      </c>
      <c r="Q9220" s="9">
        <f>Table1[[#This Row],[delivery_date]]-Table1[[#This Row],[order_date]]</f>
        <v>6</v>
      </c>
    </row>
    <row r="9221" spans="1:17" x14ac:dyDescent="0.35">
      <c r="A9221" t="s">
        <v>9252</v>
      </c>
      <c r="B9221" t="s">
        <v>41</v>
      </c>
      <c r="C9221" t="s">
        <v>20</v>
      </c>
      <c r="D9221" s="2">
        <v>2375.86</v>
      </c>
      <c r="E9221">
        <v>0.28000000000000003</v>
      </c>
      <c r="F9221">
        <v>3</v>
      </c>
      <c r="G9221" s="1">
        <v>45425</v>
      </c>
      <c r="H9221" s="1">
        <v>45430</v>
      </c>
      <c r="I9221" t="s">
        <v>15</v>
      </c>
      <c r="J9221" t="s">
        <v>27</v>
      </c>
      <c r="K9221" s="2">
        <v>675.39</v>
      </c>
      <c r="L9221" t="s">
        <v>48</v>
      </c>
      <c r="M9221">
        <f>YEAR(Table1[[#This Row],[order_date]])</f>
        <v>2024</v>
      </c>
      <c r="N9221">
        <f>MONTH(Table1[[#This Row],[order_date]])</f>
        <v>5</v>
      </c>
      <c r="O9221" s="3">
        <f>Table1[[#This Row],[sales]]-Table1[[#This Row],[profit]]</f>
        <v>1700.4700000000003</v>
      </c>
      <c r="P9221" s="3">
        <f>Table1[[#This Row],[sales]]*Table1[[#This Row],[quantity]]</f>
        <v>7127.58</v>
      </c>
      <c r="Q9221" s="9">
        <f>Table1[[#This Row],[delivery_date]]-Table1[[#This Row],[order_date]]</f>
        <v>5</v>
      </c>
    </row>
    <row r="9222" spans="1:17" x14ac:dyDescent="0.35">
      <c r="A9222" t="s">
        <v>9253</v>
      </c>
      <c r="B9222" t="s">
        <v>13</v>
      </c>
      <c r="C9222" t="s">
        <v>20</v>
      </c>
      <c r="D9222" s="2">
        <v>251.42</v>
      </c>
      <c r="E9222">
        <v>0.19</v>
      </c>
      <c r="F9222">
        <v>6</v>
      </c>
      <c r="G9222" s="1">
        <v>45441</v>
      </c>
      <c r="H9222" s="1">
        <v>45442</v>
      </c>
      <c r="I9222" t="s">
        <v>15</v>
      </c>
      <c r="J9222" t="s">
        <v>22</v>
      </c>
      <c r="K9222" s="2">
        <v>27.47</v>
      </c>
      <c r="L9222" t="s">
        <v>23</v>
      </c>
      <c r="M9222">
        <f>YEAR(Table1[[#This Row],[order_date]])</f>
        <v>2024</v>
      </c>
      <c r="N9222">
        <f>MONTH(Table1[[#This Row],[order_date]])</f>
        <v>5</v>
      </c>
      <c r="O9222" s="3">
        <f>Table1[[#This Row],[sales]]-Table1[[#This Row],[profit]]</f>
        <v>223.95</v>
      </c>
      <c r="P9222" s="3">
        <f>Table1[[#This Row],[sales]]*Table1[[#This Row],[quantity]]</f>
        <v>1508.52</v>
      </c>
      <c r="Q9222" s="9">
        <f>Table1[[#This Row],[delivery_date]]-Table1[[#This Row],[order_date]]</f>
        <v>1</v>
      </c>
    </row>
    <row r="9223" spans="1:17" x14ac:dyDescent="0.35">
      <c r="A9223" t="s">
        <v>9254</v>
      </c>
      <c r="B9223" t="s">
        <v>25</v>
      </c>
      <c r="C9223" t="s">
        <v>36</v>
      </c>
      <c r="D9223" s="2">
        <v>2455.2800000000002</v>
      </c>
      <c r="E9223">
        <v>0.35</v>
      </c>
      <c r="F9223">
        <v>8</v>
      </c>
      <c r="G9223" s="1">
        <v>45581</v>
      </c>
      <c r="H9223" s="1">
        <v>45587</v>
      </c>
      <c r="I9223" t="s">
        <v>15</v>
      </c>
      <c r="J9223" t="s">
        <v>27</v>
      </c>
      <c r="K9223" s="2">
        <v>395.71</v>
      </c>
      <c r="L9223" t="s">
        <v>23</v>
      </c>
      <c r="M9223">
        <f>YEAR(Table1[[#This Row],[order_date]])</f>
        <v>2024</v>
      </c>
      <c r="N9223">
        <f>MONTH(Table1[[#This Row],[order_date]])</f>
        <v>10</v>
      </c>
      <c r="O9223" s="3">
        <f>Table1[[#This Row],[sales]]-Table1[[#This Row],[profit]]</f>
        <v>2059.5700000000002</v>
      </c>
      <c r="P9223" s="3">
        <f>Table1[[#This Row],[sales]]*Table1[[#This Row],[quantity]]</f>
        <v>19642.240000000002</v>
      </c>
      <c r="Q9223" s="9">
        <f>Table1[[#This Row],[delivery_date]]-Table1[[#This Row],[order_date]]</f>
        <v>6</v>
      </c>
    </row>
    <row r="9224" spans="1:17" x14ac:dyDescent="0.35">
      <c r="A9224" t="s">
        <v>9255</v>
      </c>
      <c r="B9224" t="s">
        <v>25</v>
      </c>
      <c r="C9224" t="s">
        <v>26</v>
      </c>
      <c r="D9224" s="2">
        <v>3997.94</v>
      </c>
      <c r="E9224">
        <v>0.01</v>
      </c>
      <c r="F9224">
        <v>6</v>
      </c>
      <c r="G9224" s="1">
        <v>45521</v>
      </c>
      <c r="H9224" s="1">
        <v>45525</v>
      </c>
      <c r="I9224" t="s">
        <v>15</v>
      </c>
      <c r="J9224" t="s">
        <v>16</v>
      </c>
      <c r="K9224" s="2">
        <v>354.68</v>
      </c>
      <c r="L9224" t="s">
        <v>39</v>
      </c>
      <c r="M9224">
        <f>YEAR(Table1[[#This Row],[order_date]])</f>
        <v>2024</v>
      </c>
      <c r="N9224">
        <f>MONTH(Table1[[#This Row],[order_date]])</f>
        <v>8</v>
      </c>
      <c r="O9224" s="3">
        <f>Table1[[#This Row],[sales]]-Table1[[#This Row],[profit]]</f>
        <v>3643.26</v>
      </c>
      <c r="P9224" s="3">
        <f>Table1[[#This Row],[sales]]*Table1[[#This Row],[quantity]]</f>
        <v>23987.64</v>
      </c>
      <c r="Q9224" s="9">
        <f>Table1[[#This Row],[delivery_date]]-Table1[[#This Row],[order_date]]</f>
        <v>4</v>
      </c>
    </row>
    <row r="9225" spans="1:17" x14ac:dyDescent="0.35">
      <c r="A9225" t="s">
        <v>9256</v>
      </c>
      <c r="B9225" t="s">
        <v>19</v>
      </c>
      <c r="C9225" t="s">
        <v>33</v>
      </c>
      <c r="D9225" s="2">
        <v>3270.71</v>
      </c>
      <c r="E9225">
        <v>0.17</v>
      </c>
      <c r="F9225">
        <v>3</v>
      </c>
      <c r="G9225" s="1">
        <v>45266</v>
      </c>
      <c r="H9225" s="1">
        <v>45269</v>
      </c>
      <c r="I9225" t="s">
        <v>21</v>
      </c>
      <c r="J9225" t="s">
        <v>22</v>
      </c>
      <c r="K9225" s="2">
        <v>438.24</v>
      </c>
      <c r="L9225" t="s">
        <v>17</v>
      </c>
      <c r="M9225">
        <f>YEAR(Table1[[#This Row],[order_date]])</f>
        <v>2023</v>
      </c>
      <c r="N9225">
        <f>MONTH(Table1[[#This Row],[order_date]])</f>
        <v>12</v>
      </c>
      <c r="O9225" s="3">
        <f>Table1[[#This Row],[sales]]-Table1[[#This Row],[profit]]</f>
        <v>2832.4700000000003</v>
      </c>
      <c r="P9225" s="3">
        <f>Table1[[#This Row],[sales]]*Table1[[#This Row],[quantity]]</f>
        <v>9812.130000000001</v>
      </c>
      <c r="Q9225" s="9">
        <f>Table1[[#This Row],[delivery_date]]-Table1[[#This Row],[order_date]]</f>
        <v>3</v>
      </c>
    </row>
    <row r="9226" spans="1:17" x14ac:dyDescent="0.35">
      <c r="A9226" t="s">
        <v>9257</v>
      </c>
      <c r="B9226" t="s">
        <v>13</v>
      </c>
      <c r="C9226" t="s">
        <v>33</v>
      </c>
      <c r="D9226" s="2">
        <v>4834.9399999999996</v>
      </c>
      <c r="E9226">
        <v>0.04</v>
      </c>
      <c r="F9226">
        <v>4</v>
      </c>
      <c r="G9226" s="1">
        <v>45261</v>
      </c>
      <c r="H9226" s="1">
        <v>45267</v>
      </c>
      <c r="I9226" t="s">
        <v>31</v>
      </c>
      <c r="J9226" t="s">
        <v>16</v>
      </c>
      <c r="K9226" s="2">
        <v>1344.93</v>
      </c>
      <c r="L9226" t="s">
        <v>34</v>
      </c>
      <c r="M9226">
        <f>YEAR(Table1[[#This Row],[order_date]])</f>
        <v>2023</v>
      </c>
      <c r="N9226">
        <f>MONTH(Table1[[#This Row],[order_date]])</f>
        <v>12</v>
      </c>
      <c r="O9226" s="3">
        <f>Table1[[#This Row],[sales]]-Table1[[#This Row],[profit]]</f>
        <v>3490.0099999999993</v>
      </c>
      <c r="P9226" s="3">
        <f>Table1[[#This Row],[sales]]*Table1[[#This Row],[quantity]]</f>
        <v>19339.759999999998</v>
      </c>
      <c r="Q9226" s="9">
        <f>Table1[[#This Row],[delivery_date]]-Table1[[#This Row],[order_date]]</f>
        <v>6</v>
      </c>
    </row>
    <row r="9227" spans="1:17" x14ac:dyDescent="0.35">
      <c r="A9227" t="s">
        <v>9258</v>
      </c>
      <c r="B9227" t="s">
        <v>41</v>
      </c>
      <c r="C9227" t="s">
        <v>14</v>
      </c>
      <c r="D9227" s="2">
        <v>4232.04</v>
      </c>
      <c r="E9227">
        <v>0.46</v>
      </c>
      <c r="F9227">
        <v>9</v>
      </c>
      <c r="G9227" s="1">
        <v>45540</v>
      </c>
      <c r="H9227" s="1">
        <v>45547</v>
      </c>
      <c r="I9227" t="s">
        <v>15</v>
      </c>
      <c r="J9227" t="s">
        <v>22</v>
      </c>
      <c r="K9227" s="2">
        <v>1248.48</v>
      </c>
      <c r="L9227" t="s">
        <v>34</v>
      </c>
      <c r="M9227">
        <f>YEAR(Table1[[#This Row],[order_date]])</f>
        <v>2024</v>
      </c>
      <c r="N9227">
        <f>MONTH(Table1[[#This Row],[order_date]])</f>
        <v>9</v>
      </c>
      <c r="O9227" s="3">
        <f>Table1[[#This Row],[sales]]-Table1[[#This Row],[profit]]</f>
        <v>2983.56</v>
      </c>
      <c r="P9227" s="3">
        <f>Table1[[#This Row],[sales]]*Table1[[#This Row],[quantity]]</f>
        <v>38088.36</v>
      </c>
      <c r="Q9227" s="9">
        <f>Table1[[#This Row],[delivery_date]]-Table1[[#This Row],[order_date]]</f>
        <v>7</v>
      </c>
    </row>
    <row r="9228" spans="1:17" x14ac:dyDescent="0.35">
      <c r="A9228" t="s">
        <v>9259</v>
      </c>
      <c r="B9228" t="s">
        <v>19</v>
      </c>
      <c r="C9228" t="s">
        <v>33</v>
      </c>
      <c r="D9228" s="2">
        <v>2680.1</v>
      </c>
      <c r="E9228">
        <v>0.44</v>
      </c>
      <c r="F9228">
        <v>1</v>
      </c>
      <c r="G9228" s="1">
        <v>45129</v>
      </c>
      <c r="H9228" s="1">
        <v>45130</v>
      </c>
      <c r="I9228" t="s">
        <v>31</v>
      </c>
      <c r="J9228" t="s">
        <v>22</v>
      </c>
      <c r="K9228" s="2">
        <v>325</v>
      </c>
      <c r="L9228" t="s">
        <v>28</v>
      </c>
      <c r="M9228">
        <f>YEAR(Table1[[#This Row],[order_date]])</f>
        <v>2023</v>
      </c>
      <c r="N9228">
        <f>MONTH(Table1[[#This Row],[order_date]])</f>
        <v>7</v>
      </c>
      <c r="O9228" s="3">
        <f>Table1[[#This Row],[sales]]-Table1[[#This Row],[profit]]</f>
        <v>2355.1</v>
      </c>
      <c r="P9228" s="3">
        <f>Table1[[#This Row],[sales]]*Table1[[#This Row],[quantity]]</f>
        <v>2680.1</v>
      </c>
      <c r="Q9228" s="9">
        <f>Table1[[#This Row],[delivery_date]]-Table1[[#This Row],[order_date]]</f>
        <v>1</v>
      </c>
    </row>
    <row r="9229" spans="1:17" x14ac:dyDescent="0.35">
      <c r="A9229" t="s">
        <v>9260</v>
      </c>
      <c r="B9229" t="s">
        <v>13</v>
      </c>
      <c r="C9229" t="s">
        <v>36</v>
      </c>
      <c r="D9229" s="2">
        <v>1111.95</v>
      </c>
      <c r="E9229">
        <v>0.48</v>
      </c>
      <c r="F9229">
        <v>4</v>
      </c>
      <c r="G9229" s="1">
        <v>45324</v>
      </c>
      <c r="H9229" s="1">
        <v>45326</v>
      </c>
      <c r="I9229" t="s">
        <v>21</v>
      </c>
      <c r="J9229" t="s">
        <v>22</v>
      </c>
      <c r="K9229" s="2">
        <v>282.67</v>
      </c>
      <c r="L9229" t="s">
        <v>48</v>
      </c>
      <c r="M9229">
        <f>YEAR(Table1[[#This Row],[order_date]])</f>
        <v>2024</v>
      </c>
      <c r="N9229">
        <f>MONTH(Table1[[#This Row],[order_date]])</f>
        <v>2</v>
      </c>
      <c r="O9229" s="3">
        <f>Table1[[#This Row],[sales]]-Table1[[#This Row],[profit]]</f>
        <v>829.28</v>
      </c>
      <c r="P9229" s="3">
        <f>Table1[[#This Row],[sales]]*Table1[[#This Row],[quantity]]</f>
        <v>4447.8</v>
      </c>
      <c r="Q9229" s="9">
        <f>Table1[[#This Row],[delivery_date]]-Table1[[#This Row],[order_date]]</f>
        <v>2</v>
      </c>
    </row>
    <row r="9230" spans="1:17" x14ac:dyDescent="0.35">
      <c r="A9230" t="s">
        <v>9261</v>
      </c>
      <c r="B9230" t="s">
        <v>19</v>
      </c>
      <c r="C9230" t="s">
        <v>26</v>
      </c>
      <c r="D9230" s="2">
        <v>118.5</v>
      </c>
      <c r="E9230">
        <v>0.32</v>
      </c>
      <c r="F9230">
        <v>1</v>
      </c>
      <c r="G9230" s="1">
        <v>44930</v>
      </c>
      <c r="H9230" s="1">
        <v>44934</v>
      </c>
      <c r="I9230" t="s">
        <v>21</v>
      </c>
      <c r="J9230" t="s">
        <v>16</v>
      </c>
      <c r="K9230" s="2">
        <v>10.73</v>
      </c>
      <c r="L9230" t="s">
        <v>48</v>
      </c>
      <c r="M9230">
        <f>YEAR(Table1[[#This Row],[order_date]])</f>
        <v>2023</v>
      </c>
      <c r="N9230">
        <f>MONTH(Table1[[#This Row],[order_date]])</f>
        <v>1</v>
      </c>
      <c r="O9230" s="3">
        <f>Table1[[#This Row],[sales]]-Table1[[#This Row],[profit]]</f>
        <v>107.77</v>
      </c>
      <c r="P9230" s="3">
        <f>Table1[[#This Row],[sales]]*Table1[[#This Row],[quantity]]</f>
        <v>118.5</v>
      </c>
      <c r="Q9230" s="9">
        <f>Table1[[#This Row],[delivery_date]]-Table1[[#This Row],[order_date]]</f>
        <v>4</v>
      </c>
    </row>
    <row r="9231" spans="1:17" x14ac:dyDescent="0.35">
      <c r="A9231" t="s">
        <v>9262</v>
      </c>
      <c r="B9231" t="s">
        <v>41</v>
      </c>
      <c r="C9231" t="s">
        <v>20</v>
      </c>
      <c r="D9231" s="2">
        <v>4904.46</v>
      </c>
      <c r="E9231">
        <v>0.4</v>
      </c>
      <c r="F9231">
        <v>8</v>
      </c>
      <c r="G9231" s="1">
        <v>45345</v>
      </c>
      <c r="H9231" s="1">
        <v>45346</v>
      </c>
      <c r="I9231" t="s">
        <v>21</v>
      </c>
      <c r="J9231" t="s">
        <v>22</v>
      </c>
      <c r="K9231" s="2">
        <v>414.05</v>
      </c>
      <c r="L9231" t="s">
        <v>39</v>
      </c>
      <c r="M9231">
        <f>YEAR(Table1[[#This Row],[order_date]])</f>
        <v>2024</v>
      </c>
      <c r="N9231">
        <f>MONTH(Table1[[#This Row],[order_date]])</f>
        <v>2</v>
      </c>
      <c r="O9231" s="3">
        <f>Table1[[#This Row],[sales]]-Table1[[#This Row],[profit]]</f>
        <v>4490.41</v>
      </c>
      <c r="P9231" s="3">
        <f>Table1[[#This Row],[sales]]*Table1[[#This Row],[quantity]]</f>
        <v>39235.68</v>
      </c>
      <c r="Q9231" s="9">
        <f>Table1[[#This Row],[delivery_date]]-Table1[[#This Row],[order_date]]</f>
        <v>1</v>
      </c>
    </row>
    <row r="9232" spans="1:17" x14ac:dyDescent="0.35">
      <c r="A9232" t="s">
        <v>9263</v>
      </c>
      <c r="B9232" t="s">
        <v>19</v>
      </c>
      <c r="C9232" t="s">
        <v>20</v>
      </c>
      <c r="D9232" s="2">
        <v>4697.7700000000004</v>
      </c>
      <c r="E9232">
        <v>0.31</v>
      </c>
      <c r="F9232">
        <v>7</v>
      </c>
      <c r="G9232" s="1">
        <v>45601</v>
      </c>
      <c r="H9232" s="1">
        <v>45603</v>
      </c>
      <c r="I9232" t="s">
        <v>15</v>
      </c>
      <c r="J9232" t="s">
        <v>22</v>
      </c>
      <c r="K9232" s="2">
        <v>395.98</v>
      </c>
      <c r="L9232" t="s">
        <v>23</v>
      </c>
      <c r="M9232">
        <f>YEAR(Table1[[#This Row],[order_date]])</f>
        <v>2024</v>
      </c>
      <c r="N9232">
        <f>MONTH(Table1[[#This Row],[order_date]])</f>
        <v>11</v>
      </c>
      <c r="O9232" s="3">
        <f>Table1[[#This Row],[sales]]-Table1[[#This Row],[profit]]</f>
        <v>4301.7900000000009</v>
      </c>
      <c r="P9232" s="3">
        <f>Table1[[#This Row],[sales]]*Table1[[#This Row],[quantity]]</f>
        <v>32884.39</v>
      </c>
      <c r="Q9232" s="9">
        <f>Table1[[#This Row],[delivery_date]]-Table1[[#This Row],[order_date]]</f>
        <v>2</v>
      </c>
    </row>
    <row r="9233" spans="1:17" x14ac:dyDescent="0.35">
      <c r="A9233" t="s">
        <v>9264</v>
      </c>
      <c r="B9233" t="s">
        <v>19</v>
      </c>
      <c r="C9233" t="s">
        <v>36</v>
      </c>
      <c r="D9233" s="2">
        <v>1443.31</v>
      </c>
      <c r="E9233">
        <v>0.25</v>
      </c>
      <c r="F9233">
        <v>7</v>
      </c>
      <c r="G9233" s="1">
        <v>45250</v>
      </c>
      <c r="H9233" s="1">
        <v>45252</v>
      </c>
      <c r="I9233" t="s">
        <v>15</v>
      </c>
      <c r="J9233" t="s">
        <v>22</v>
      </c>
      <c r="K9233" s="2">
        <v>412.23</v>
      </c>
      <c r="L9233" t="s">
        <v>34</v>
      </c>
      <c r="M9233">
        <f>YEAR(Table1[[#This Row],[order_date]])</f>
        <v>2023</v>
      </c>
      <c r="N9233">
        <f>MONTH(Table1[[#This Row],[order_date]])</f>
        <v>11</v>
      </c>
      <c r="O9233" s="3">
        <f>Table1[[#This Row],[sales]]-Table1[[#This Row],[profit]]</f>
        <v>1031.08</v>
      </c>
      <c r="P9233" s="3">
        <f>Table1[[#This Row],[sales]]*Table1[[#This Row],[quantity]]</f>
        <v>10103.17</v>
      </c>
      <c r="Q9233" s="9">
        <f>Table1[[#This Row],[delivery_date]]-Table1[[#This Row],[order_date]]</f>
        <v>2</v>
      </c>
    </row>
    <row r="9234" spans="1:17" x14ac:dyDescent="0.35">
      <c r="A9234" t="s">
        <v>9265</v>
      </c>
      <c r="B9234" t="s">
        <v>19</v>
      </c>
      <c r="C9234" t="s">
        <v>33</v>
      </c>
      <c r="D9234" s="2">
        <v>3227.26</v>
      </c>
      <c r="E9234">
        <v>0.42</v>
      </c>
      <c r="F9234">
        <v>2</v>
      </c>
      <c r="G9234" s="1">
        <v>45474</v>
      </c>
      <c r="H9234" s="1">
        <v>45477</v>
      </c>
      <c r="I9234" t="s">
        <v>21</v>
      </c>
      <c r="J9234" t="s">
        <v>27</v>
      </c>
      <c r="K9234" s="2">
        <v>726.2</v>
      </c>
      <c r="L9234" t="s">
        <v>17</v>
      </c>
      <c r="M9234">
        <f>YEAR(Table1[[#This Row],[order_date]])</f>
        <v>2024</v>
      </c>
      <c r="N9234">
        <f>MONTH(Table1[[#This Row],[order_date]])</f>
        <v>7</v>
      </c>
      <c r="O9234" s="3">
        <f>Table1[[#This Row],[sales]]-Table1[[#This Row],[profit]]</f>
        <v>2501.0600000000004</v>
      </c>
      <c r="P9234" s="3">
        <f>Table1[[#This Row],[sales]]*Table1[[#This Row],[quantity]]</f>
        <v>6454.52</v>
      </c>
      <c r="Q9234" s="9">
        <f>Table1[[#This Row],[delivery_date]]-Table1[[#This Row],[order_date]]</f>
        <v>3</v>
      </c>
    </row>
    <row r="9235" spans="1:17" x14ac:dyDescent="0.35">
      <c r="A9235" t="s">
        <v>9266</v>
      </c>
      <c r="B9235" t="s">
        <v>13</v>
      </c>
      <c r="C9235" t="s">
        <v>20</v>
      </c>
      <c r="D9235" s="2">
        <v>3673.27</v>
      </c>
      <c r="E9235">
        <v>0.39</v>
      </c>
      <c r="F9235">
        <v>6</v>
      </c>
      <c r="G9235" s="1">
        <v>45004</v>
      </c>
      <c r="H9235" s="1">
        <v>45006</v>
      </c>
      <c r="I9235" t="s">
        <v>31</v>
      </c>
      <c r="J9235" t="s">
        <v>16</v>
      </c>
      <c r="K9235" s="2">
        <v>715.02</v>
      </c>
      <c r="L9235" t="s">
        <v>48</v>
      </c>
      <c r="M9235">
        <f>YEAR(Table1[[#This Row],[order_date]])</f>
        <v>2023</v>
      </c>
      <c r="N9235">
        <f>MONTH(Table1[[#This Row],[order_date]])</f>
        <v>3</v>
      </c>
      <c r="O9235" s="3">
        <f>Table1[[#This Row],[sales]]-Table1[[#This Row],[profit]]</f>
        <v>2958.25</v>
      </c>
      <c r="P9235" s="3">
        <f>Table1[[#This Row],[sales]]*Table1[[#This Row],[quantity]]</f>
        <v>22039.62</v>
      </c>
      <c r="Q9235" s="9">
        <f>Table1[[#This Row],[delivery_date]]-Table1[[#This Row],[order_date]]</f>
        <v>2</v>
      </c>
    </row>
    <row r="9236" spans="1:17" x14ac:dyDescent="0.35">
      <c r="A9236" t="s">
        <v>9267</v>
      </c>
      <c r="B9236" t="s">
        <v>41</v>
      </c>
      <c r="C9236" t="s">
        <v>33</v>
      </c>
      <c r="D9236" s="2">
        <v>2932.27</v>
      </c>
      <c r="E9236">
        <v>0.37</v>
      </c>
      <c r="F9236">
        <v>8</v>
      </c>
      <c r="G9236" s="1">
        <v>45610</v>
      </c>
      <c r="H9236" s="1">
        <v>45611</v>
      </c>
      <c r="I9236" t="s">
        <v>15</v>
      </c>
      <c r="J9236" t="s">
        <v>22</v>
      </c>
      <c r="K9236" s="2">
        <v>285.95999999999998</v>
      </c>
      <c r="L9236" t="s">
        <v>17</v>
      </c>
      <c r="M9236">
        <f>YEAR(Table1[[#This Row],[order_date]])</f>
        <v>2024</v>
      </c>
      <c r="N9236">
        <f>MONTH(Table1[[#This Row],[order_date]])</f>
        <v>11</v>
      </c>
      <c r="O9236" s="3">
        <f>Table1[[#This Row],[sales]]-Table1[[#This Row],[profit]]</f>
        <v>2646.31</v>
      </c>
      <c r="P9236" s="3">
        <f>Table1[[#This Row],[sales]]*Table1[[#This Row],[quantity]]</f>
        <v>23458.16</v>
      </c>
      <c r="Q9236" s="9">
        <f>Table1[[#This Row],[delivery_date]]-Table1[[#This Row],[order_date]]</f>
        <v>1</v>
      </c>
    </row>
    <row r="9237" spans="1:17" x14ac:dyDescent="0.35">
      <c r="A9237" t="s">
        <v>9268</v>
      </c>
      <c r="B9237" t="s">
        <v>25</v>
      </c>
      <c r="C9237" t="s">
        <v>36</v>
      </c>
      <c r="D9237" s="2">
        <v>4230.51</v>
      </c>
      <c r="E9237">
        <v>0.45</v>
      </c>
      <c r="F9237">
        <v>8</v>
      </c>
      <c r="G9237" s="1">
        <v>45502</v>
      </c>
      <c r="H9237" s="1">
        <v>45503</v>
      </c>
      <c r="I9237" t="s">
        <v>21</v>
      </c>
      <c r="J9237" t="s">
        <v>16</v>
      </c>
      <c r="K9237" s="2">
        <v>771.94</v>
      </c>
      <c r="L9237" t="s">
        <v>28</v>
      </c>
      <c r="M9237">
        <f>YEAR(Table1[[#This Row],[order_date]])</f>
        <v>2024</v>
      </c>
      <c r="N9237">
        <f>MONTH(Table1[[#This Row],[order_date]])</f>
        <v>7</v>
      </c>
      <c r="O9237" s="3">
        <f>Table1[[#This Row],[sales]]-Table1[[#This Row],[profit]]</f>
        <v>3458.57</v>
      </c>
      <c r="P9237" s="3">
        <f>Table1[[#This Row],[sales]]*Table1[[#This Row],[quantity]]</f>
        <v>33844.080000000002</v>
      </c>
      <c r="Q9237" s="9">
        <f>Table1[[#This Row],[delivery_date]]-Table1[[#This Row],[order_date]]</f>
        <v>1</v>
      </c>
    </row>
    <row r="9238" spans="1:17" x14ac:dyDescent="0.35">
      <c r="A9238" t="s">
        <v>9269</v>
      </c>
      <c r="B9238" t="s">
        <v>13</v>
      </c>
      <c r="C9238" t="s">
        <v>20</v>
      </c>
      <c r="D9238" s="2">
        <v>481.34</v>
      </c>
      <c r="E9238">
        <v>0.46</v>
      </c>
      <c r="F9238">
        <v>5</v>
      </c>
      <c r="G9238" s="1">
        <v>45633</v>
      </c>
      <c r="H9238" s="1">
        <v>45639</v>
      </c>
      <c r="I9238" t="s">
        <v>31</v>
      </c>
      <c r="J9238" t="s">
        <v>16</v>
      </c>
      <c r="K9238" s="2">
        <v>143.69</v>
      </c>
      <c r="L9238" t="s">
        <v>28</v>
      </c>
      <c r="M9238">
        <f>YEAR(Table1[[#This Row],[order_date]])</f>
        <v>2024</v>
      </c>
      <c r="N9238">
        <f>MONTH(Table1[[#This Row],[order_date]])</f>
        <v>12</v>
      </c>
      <c r="O9238" s="3">
        <f>Table1[[#This Row],[sales]]-Table1[[#This Row],[profit]]</f>
        <v>337.65</v>
      </c>
      <c r="P9238" s="3">
        <f>Table1[[#This Row],[sales]]*Table1[[#This Row],[quantity]]</f>
        <v>2406.6999999999998</v>
      </c>
      <c r="Q9238" s="9">
        <f>Table1[[#This Row],[delivery_date]]-Table1[[#This Row],[order_date]]</f>
        <v>6</v>
      </c>
    </row>
    <row r="9239" spans="1:17" x14ac:dyDescent="0.35">
      <c r="A9239" t="s">
        <v>9270</v>
      </c>
      <c r="B9239" t="s">
        <v>25</v>
      </c>
      <c r="C9239" t="s">
        <v>14</v>
      </c>
      <c r="D9239" s="2">
        <v>4492.82</v>
      </c>
      <c r="E9239">
        <v>0.22</v>
      </c>
      <c r="F9239">
        <v>8</v>
      </c>
      <c r="G9239" s="1">
        <v>45431</v>
      </c>
      <c r="H9239" s="1">
        <v>45436</v>
      </c>
      <c r="I9239" t="s">
        <v>15</v>
      </c>
      <c r="J9239" t="s">
        <v>27</v>
      </c>
      <c r="K9239" s="2">
        <v>1152.23</v>
      </c>
      <c r="L9239" t="s">
        <v>17</v>
      </c>
      <c r="M9239">
        <f>YEAR(Table1[[#This Row],[order_date]])</f>
        <v>2024</v>
      </c>
      <c r="N9239">
        <f>MONTH(Table1[[#This Row],[order_date]])</f>
        <v>5</v>
      </c>
      <c r="O9239" s="3">
        <f>Table1[[#This Row],[sales]]-Table1[[#This Row],[profit]]</f>
        <v>3340.5899999999997</v>
      </c>
      <c r="P9239" s="3">
        <f>Table1[[#This Row],[sales]]*Table1[[#This Row],[quantity]]</f>
        <v>35942.559999999998</v>
      </c>
      <c r="Q9239" s="9">
        <f>Table1[[#This Row],[delivery_date]]-Table1[[#This Row],[order_date]]</f>
        <v>5</v>
      </c>
    </row>
    <row r="9240" spans="1:17" x14ac:dyDescent="0.35">
      <c r="A9240" t="s">
        <v>9271</v>
      </c>
      <c r="B9240" t="s">
        <v>25</v>
      </c>
      <c r="C9240" t="s">
        <v>26</v>
      </c>
      <c r="D9240" s="2">
        <v>2020.89</v>
      </c>
      <c r="E9240">
        <v>0.14000000000000001</v>
      </c>
      <c r="F9240">
        <v>2</v>
      </c>
      <c r="G9240" s="1">
        <v>44946</v>
      </c>
      <c r="H9240" s="1">
        <v>44950</v>
      </c>
      <c r="I9240" t="s">
        <v>21</v>
      </c>
      <c r="J9240" t="s">
        <v>16</v>
      </c>
      <c r="K9240" s="2">
        <v>599.51</v>
      </c>
      <c r="L9240" t="s">
        <v>17</v>
      </c>
      <c r="M9240">
        <f>YEAR(Table1[[#This Row],[order_date]])</f>
        <v>2023</v>
      </c>
      <c r="N9240">
        <f>MONTH(Table1[[#This Row],[order_date]])</f>
        <v>1</v>
      </c>
      <c r="O9240" s="3">
        <f>Table1[[#This Row],[sales]]-Table1[[#This Row],[profit]]</f>
        <v>1421.38</v>
      </c>
      <c r="P9240" s="3">
        <f>Table1[[#This Row],[sales]]*Table1[[#This Row],[quantity]]</f>
        <v>4041.78</v>
      </c>
      <c r="Q9240" s="9">
        <f>Table1[[#This Row],[delivery_date]]-Table1[[#This Row],[order_date]]</f>
        <v>4</v>
      </c>
    </row>
    <row r="9241" spans="1:17" x14ac:dyDescent="0.35">
      <c r="A9241" t="s">
        <v>9272</v>
      </c>
      <c r="B9241" t="s">
        <v>13</v>
      </c>
      <c r="C9241" t="s">
        <v>33</v>
      </c>
      <c r="D9241" s="2">
        <v>2455.38</v>
      </c>
      <c r="E9241">
        <v>0.26</v>
      </c>
      <c r="F9241">
        <v>4</v>
      </c>
      <c r="G9241" s="1">
        <v>45180</v>
      </c>
      <c r="H9241" s="1">
        <v>45184</v>
      </c>
      <c r="I9241" t="s">
        <v>21</v>
      </c>
      <c r="J9241" t="s">
        <v>27</v>
      </c>
      <c r="K9241" s="2">
        <v>130.22999999999999</v>
      </c>
      <c r="L9241" t="s">
        <v>39</v>
      </c>
      <c r="M9241">
        <f>YEAR(Table1[[#This Row],[order_date]])</f>
        <v>2023</v>
      </c>
      <c r="N9241">
        <f>MONTH(Table1[[#This Row],[order_date]])</f>
        <v>9</v>
      </c>
      <c r="O9241" s="3">
        <f>Table1[[#This Row],[sales]]-Table1[[#This Row],[profit]]</f>
        <v>2325.15</v>
      </c>
      <c r="P9241" s="3">
        <f>Table1[[#This Row],[sales]]*Table1[[#This Row],[quantity]]</f>
        <v>9821.52</v>
      </c>
      <c r="Q9241" s="9">
        <f>Table1[[#This Row],[delivery_date]]-Table1[[#This Row],[order_date]]</f>
        <v>4</v>
      </c>
    </row>
    <row r="9242" spans="1:17" x14ac:dyDescent="0.35">
      <c r="A9242" t="s">
        <v>9273</v>
      </c>
      <c r="B9242" t="s">
        <v>13</v>
      </c>
      <c r="C9242" t="s">
        <v>33</v>
      </c>
      <c r="D9242" s="2">
        <v>2279.19</v>
      </c>
      <c r="E9242">
        <v>0.05</v>
      </c>
      <c r="F9242">
        <v>2</v>
      </c>
      <c r="G9242" s="1">
        <v>45111</v>
      </c>
      <c r="H9242" s="1">
        <v>45114</v>
      </c>
      <c r="I9242" t="s">
        <v>31</v>
      </c>
      <c r="J9242" t="s">
        <v>16</v>
      </c>
      <c r="K9242" s="2">
        <v>430.66</v>
      </c>
      <c r="L9242" t="s">
        <v>34</v>
      </c>
      <c r="M9242">
        <f>YEAR(Table1[[#This Row],[order_date]])</f>
        <v>2023</v>
      </c>
      <c r="N9242">
        <f>MONTH(Table1[[#This Row],[order_date]])</f>
        <v>7</v>
      </c>
      <c r="O9242" s="3">
        <f>Table1[[#This Row],[sales]]-Table1[[#This Row],[profit]]</f>
        <v>1848.53</v>
      </c>
      <c r="P9242" s="3">
        <f>Table1[[#This Row],[sales]]*Table1[[#This Row],[quantity]]</f>
        <v>4558.38</v>
      </c>
      <c r="Q9242" s="9">
        <f>Table1[[#This Row],[delivery_date]]-Table1[[#This Row],[order_date]]</f>
        <v>3</v>
      </c>
    </row>
    <row r="9243" spans="1:17" x14ac:dyDescent="0.35">
      <c r="A9243" t="s">
        <v>9274</v>
      </c>
      <c r="B9243" t="s">
        <v>41</v>
      </c>
      <c r="C9243" t="s">
        <v>33</v>
      </c>
      <c r="D9243" s="2">
        <v>2703.3</v>
      </c>
      <c r="E9243">
        <v>0.47</v>
      </c>
      <c r="F9243">
        <v>5</v>
      </c>
      <c r="G9243" s="1">
        <v>44981</v>
      </c>
      <c r="H9243" s="1">
        <v>44985</v>
      </c>
      <c r="I9243" t="s">
        <v>21</v>
      </c>
      <c r="J9243" t="s">
        <v>27</v>
      </c>
      <c r="K9243" s="2">
        <v>332.08</v>
      </c>
      <c r="L9243" t="s">
        <v>34</v>
      </c>
      <c r="M9243">
        <f>YEAR(Table1[[#This Row],[order_date]])</f>
        <v>2023</v>
      </c>
      <c r="N9243">
        <f>MONTH(Table1[[#This Row],[order_date]])</f>
        <v>2</v>
      </c>
      <c r="O9243" s="3">
        <f>Table1[[#This Row],[sales]]-Table1[[#This Row],[profit]]</f>
        <v>2371.2200000000003</v>
      </c>
      <c r="P9243" s="3">
        <f>Table1[[#This Row],[sales]]*Table1[[#This Row],[quantity]]</f>
        <v>13516.5</v>
      </c>
      <c r="Q9243" s="9">
        <f>Table1[[#This Row],[delivery_date]]-Table1[[#This Row],[order_date]]</f>
        <v>4</v>
      </c>
    </row>
    <row r="9244" spans="1:17" x14ac:dyDescent="0.35">
      <c r="A9244" t="s">
        <v>9275</v>
      </c>
      <c r="B9244" t="s">
        <v>41</v>
      </c>
      <c r="C9244" t="s">
        <v>33</v>
      </c>
      <c r="D9244" s="2">
        <v>3031.03</v>
      </c>
      <c r="E9244">
        <v>0.49</v>
      </c>
      <c r="F9244">
        <v>3</v>
      </c>
      <c r="G9244" s="1">
        <v>45567</v>
      </c>
      <c r="H9244" s="1">
        <v>45569</v>
      </c>
      <c r="I9244" t="s">
        <v>21</v>
      </c>
      <c r="J9244" t="s">
        <v>27</v>
      </c>
      <c r="K9244" s="2">
        <v>402.59</v>
      </c>
      <c r="L9244" t="s">
        <v>28</v>
      </c>
      <c r="M9244">
        <f>YEAR(Table1[[#This Row],[order_date]])</f>
        <v>2024</v>
      </c>
      <c r="N9244">
        <f>MONTH(Table1[[#This Row],[order_date]])</f>
        <v>10</v>
      </c>
      <c r="O9244" s="3">
        <f>Table1[[#This Row],[sales]]-Table1[[#This Row],[profit]]</f>
        <v>2628.44</v>
      </c>
      <c r="P9244" s="3">
        <f>Table1[[#This Row],[sales]]*Table1[[#This Row],[quantity]]</f>
        <v>9093.09</v>
      </c>
      <c r="Q9244" s="9">
        <f>Table1[[#This Row],[delivery_date]]-Table1[[#This Row],[order_date]]</f>
        <v>2</v>
      </c>
    </row>
    <row r="9245" spans="1:17" x14ac:dyDescent="0.35">
      <c r="A9245" t="s">
        <v>9276</v>
      </c>
      <c r="B9245" t="s">
        <v>19</v>
      </c>
      <c r="C9245" t="s">
        <v>36</v>
      </c>
      <c r="D9245" s="2">
        <v>3580.68</v>
      </c>
      <c r="E9245">
        <v>0.33</v>
      </c>
      <c r="F9245">
        <v>6</v>
      </c>
      <c r="G9245" s="1">
        <v>45495</v>
      </c>
      <c r="H9245" s="1">
        <v>45502</v>
      </c>
      <c r="I9245" t="s">
        <v>31</v>
      </c>
      <c r="J9245" t="s">
        <v>16</v>
      </c>
      <c r="K9245" s="2">
        <v>230.05</v>
      </c>
      <c r="L9245" t="s">
        <v>48</v>
      </c>
      <c r="M9245">
        <f>YEAR(Table1[[#This Row],[order_date]])</f>
        <v>2024</v>
      </c>
      <c r="N9245">
        <f>MONTH(Table1[[#This Row],[order_date]])</f>
        <v>7</v>
      </c>
      <c r="O9245" s="3">
        <f>Table1[[#This Row],[sales]]-Table1[[#This Row],[profit]]</f>
        <v>3350.6299999999997</v>
      </c>
      <c r="P9245" s="3">
        <f>Table1[[#This Row],[sales]]*Table1[[#This Row],[quantity]]</f>
        <v>21484.079999999998</v>
      </c>
      <c r="Q9245" s="9">
        <f>Table1[[#This Row],[delivery_date]]-Table1[[#This Row],[order_date]]</f>
        <v>7</v>
      </c>
    </row>
    <row r="9246" spans="1:17" x14ac:dyDescent="0.35">
      <c r="A9246" t="s">
        <v>9277</v>
      </c>
      <c r="B9246" t="s">
        <v>25</v>
      </c>
      <c r="C9246" t="s">
        <v>36</v>
      </c>
      <c r="D9246" s="2">
        <v>2672.21</v>
      </c>
      <c r="E9246">
        <v>0.37</v>
      </c>
      <c r="F9246">
        <v>7</v>
      </c>
      <c r="G9246" s="1">
        <v>45266</v>
      </c>
      <c r="H9246" s="1">
        <v>45267</v>
      </c>
      <c r="I9246" t="s">
        <v>21</v>
      </c>
      <c r="J9246" t="s">
        <v>16</v>
      </c>
      <c r="K9246" s="2">
        <v>583.28</v>
      </c>
      <c r="L9246" t="s">
        <v>48</v>
      </c>
      <c r="M9246">
        <f>YEAR(Table1[[#This Row],[order_date]])</f>
        <v>2023</v>
      </c>
      <c r="N9246">
        <f>MONTH(Table1[[#This Row],[order_date]])</f>
        <v>12</v>
      </c>
      <c r="O9246" s="3">
        <f>Table1[[#This Row],[sales]]-Table1[[#This Row],[profit]]</f>
        <v>2088.9300000000003</v>
      </c>
      <c r="P9246" s="3">
        <f>Table1[[#This Row],[sales]]*Table1[[#This Row],[quantity]]</f>
        <v>18705.47</v>
      </c>
      <c r="Q9246" s="9">
        <f>Table1[[#This Row],[delivery_date]]-Table1[[#This Row],[order_date]]</f>
        <v>1</v>
      </c>
    </row>
    <row r="9247" spans="1:17" x14ac:dyDescent="0.35">
      <c r="A9247" t="s">
        <v>9278</v>
      </c>
      <c r="B9247" t="s">
        <v>41</v>
      </c>
      <c r="C9247" t="s">
        <v>36</v>
      </c>
      <c r="D9247" s="2">
        <v>3455.39</v>
      </c>
      <c r="E9247">
        <v>0.16</v>
      </c>
      <c r="F9247">
        <v>6</v>
      </c>
      <c r="G9247" s="1">
        <v>44940</v>
      </c>
      <c r="H9247" s="1">
        <v>44942</v>
      </c>
      <c r="I9247" t="s">
        <v>15</v>
      </c>
      <c r="J9247" t="s">
        <v>22</v>
      </c>
      <c r="K9247" s="2">
        <v>910.45</v>
      </c>
      <c r="L9247" t="s">
        <v>39</v>
      </c>
      <c r="M9247">
        <f>YEAR(Table1[[#This Row],[order_date]])</f>
        <v>2023</v>
      </c>
      <c r="N9247">
        <f>MONTH(Table1[[#This Row],[order_date]])</f>
        <v>1</v>
      </c>
      <c r="O9247" s="3">
        <f>Table1[[#This Row],[sales]]-Table1[[#This Row],[profit]]</f>
        <v>2544.9399999999996</v>
      </c>
      <c r="P9247" s="3">
        <f>Table1[[#This Row],[sales]]*Table1[[#This Row],[quantity]]</f>
        <v>20732.34</v>
      </c>
      <c r="Q9247" s="9">
        <f>Table1[[#This Row],[delivery_date]]-Table1[[#This Row],[order_date]]</f>
        <v>2</v>
      </c>
    </row>
    <row r="9248" spans="1:17" x14ac:dyDescent="0.35">
      <c r="A9248" t="s">
        <v>9279</v>
      </c>
      <c r="B9248" t="s">
        <v>19</v>
      </c>
      <c r="C9248" t="s">
        <v>36</v>
      </c>
      <c r="D9248" s="2">
        <v>1757.66</v>
      </c>
      <c r="E9248">
        <v>0.43</v>
      </c>
      <c r="F9248">
        <v>2</v>
      </c>
      <c r="G9248" s="1">
        <v>44977</v>
      </c>
      <c r="H9248" s="1">
        <v>44984</v>
      </c>
      <c r="I9248" t="s">
        <v>21</v>
      </c>
      <c r="J9248" t="s">
        <v>27</v>
      </c>
      <c r="K9248" s="2">
        <v>195.52</v>
      </c>
      <c r="L9248" t="s">
        <v>23</v>
      </c>
      <c r="M9248">
        <f>YEAR(Table1[[#This Row],[order_date]])</f>
        <v>2023</v>
      </c>
      <c r="N9248">
        <f>MONTH(Table1[[#This Row],[order_date]])</f>
        <v>2</v>
      </c>
      <c r="O9248" s="3">
        <f>Table1[[#This Row],[sales]]-Table1[[#This Row],[profit]]</f>
        <v>1562.14</v>
      </c>
      <c r="P9248" s="3">
        <f>Table1[[#This Row],[sales]]*Table1[[#This Row],[quantity]]</f>
        <v>3515.32</v>
      </c>
      <c r="Q9248" s="9">
        <f>Table1[[#This Row],[delivery_date]]-Table1[[#This Row],[order_date]]</f>
        <v>7</v>
      </c>
    </row>
    <row r="9249" spans="1:17" x14ac:dyDescent="0.35">
      <c r="A9249" t="s">
        <v>9280</v>
      </c>
      <c r="B9249" t="s">
        <v>41</v>
      </c>
      <c r="C9249" t="s">
        <v>20</v>
      </c>
      <c r="D9249" s="2">
        <v>4689.74</v>
      </c>
      <c r="E9249">
        <v>0.45</v>
      </c>
      <c r="F9249">
        <v>2</v>
      </c>
      <c r="G9249" s="1">
        <v>45274</v>
      </c>
      <c r="H9249" s="1">
        <v>45278</v>
      </c>
      <c r="I9249" t="s">
        <v>31</v>
      </c>
      <c r="J9249" t="s">
        <v>16</v>
      </c>
      <c r="K9249" s="2">
        <v>847.28</v>
      </c>
      <c r="L9249" t="s">
        <v>48</v>
      </c>
      <c r="M9249">
        <f>YEAR(Table1[[#This Row],[order_date]])</f>
        <v>2023</v>
      </c>
      <c r="N9249">
        <f>MONTH(Table1[[#This Row],[order_date]])</f>
        <v>12</v>
      </c>
      <c r="O9249" s="3">
        <f>Table1[[#This Row],[sales]]-Table1[[#This Row],[profit]]</f>
        <v>3842.46</v>
      </c>
      <c r="P9249" s="3">
        <f>Table1[[#This Row],[sales]]*Table1[[#This Row],[quantity]]</f>
        <v>9379.48</v>
      </c>
      <c r="Q9249" s="9">
        <f>Table1[[#This Row],[delivery_date]]-Table1[[#This Row],[order_date]]</f>
        <v>4</v>
      </c>
    </row>
    <row r="9250" spans="1:17" x14ac:dyDescent="0.35">
      <c r="A9250" t="s">
        <v>9281</v>
      </c>
      <c r="B9250" t="s">
        <v>13</v>
      </c>
      <c r="C9250" t="s">
        <v>36</v>
      </c>
      <c r="D9250" s="2">
        <v>416.2</v>
      </c>
      <c r="E9250">
        <v>0.04</v>
      </c>
      <c r="F9250">
        <v>4</v>
      </c>
      <c r="G9250" s="1">
        <v>44984</v>
      </c>
      <c r="H9250" s="1">
        <v>44990</v>
      </c>
      <c r="I9250" t="s">
        <v>15</v>
      </c>
      <c r="J9250" t="s">
        <v>22</v>
      </c>
      <c r="K9250" s="2">
        <v>26.23</v>
      </c>
      <c r="L9250" t="s">
        <v>23</v>
      </c>
      <c r="M9250">
        <f>YEAR(Table1[[#This Row],[order_date]])</f>
        <v>2023</v>
      </c>
      <c r="N9250">
        <f>MONTH(Table1[[#This Row],[order_date]])</f>
        <v>2</v>
      </c>
      <c r="O9250" s="3">
        <f>Table1[[#This Row],[sales]]-Table1[[#This Row],[profit]]</f>
        <v>389.96999999999997</v>
      </c>
      <c r="P9250" s="3">
        <f>Table1[[#This Row],[sales]]*Table1[[#This Row],[quantity]]</f>
        <v>1664.8</v>
      </c>
      <c r="Q9250" s="9">
        <f>Table1[[#This Row],[delivery_date]]-Table1[[#This Row],[order_date]]</f>
        <v>6</v>
      </c>
    </row>
    <row r="9251" spans="1:17" x14ac:dyDescent="0.35">
      <c r="A9251" t="s">
        <v>9282</v>
      </c>
      <c r="B9251" t="s">
        <v>41</v>
      </c>
      <c r="C9251" t="s">
        <v>20</v>
      </c>
      <c r="D9251" s="2">
        <v>2773.15</v>
      </c>
      <c r="E9251">
        <v>7.0000000000000007E-2</v>
      </c>
      <c r="F9251">
        <v>7</v>
      </c>
      <c r="G9251" s="1">
        <v>45303</v>
      </c>
      <c r="H9251" s="1">
        <v>45309</v>
      </c>
      <c r="I9251" t="s">
        <v>15</v>
      </c>
      <c r="J9251" t="s">
        <v>16</v>
      </c>
      <c r="K9251" s="2">
        <v>333.2</v>
      </c>
      <c r="L9251" t="s">
        <v>28</v>
      </c>
      <c r="M9251">
        <f>YEAR(Table1[[#This Row],[order_date]])</f>
        <v>2024</v>
      </c>
      <c r="N9251">
        <f>MONTH(Table1[[#This Row],[order_date]])</f>
        <v>1</v>
      </c>
      <c r="O9251" s="3">
        <f>Table1[[#This Row],[sales]]-Table1[[#This Row],[profit]]</f>
        <v>2439.9500000000003</v>
      </c>
      <c r="P9251" s="3">
        <f>Table1[[#This Row],[sales]]*Table1[[#This Row],[quantity]]</f>
        <v>19412.05</v>
      </c>
      <c r="Q9251" s="9">
        <f>Table1[[#This Row],[delivery_date]]-Table1[[#This Row],[order_date]]</f>
        <v>6</v>
      </c>
    </row>
    <row r="9252" spans="1:17" x14ac:dyDescent="0.35">
      <c r="A9252" t="s">
        <v>9283</v>
      </c>
      <c r="B9252" t="s">
        <v>25</v>
      </c>
      <c r="C9252" t="s">
        <v>14</v>
      </c>
      <c r="D9252" s="2">
        <v>528.24</v>
      </c>
      <c r="E9252">
        <v>0.13</v>
      </c>
      <c r="F9252">
        <v>8</v>
      </c>
      <c r="G9252" s="1">
        <v>45045</v>
      </c>
      <c r="H9252" s="1">
        <v>45050</v>
      </c>
      <c r="I9252" t="s">
        <v>31</v>
      </c>
      <c r="J9252" t="s">
        <v>27</v>
      </c>
      <c r="K9252" s="2">
        <v>55.78</v>
      </c>
      <c r="L9252" t="s">
        <v>28</v>
      </c>
      <c r="M9252">
        <f>YEAR(Table1[[#This Row],[order_date]])</f>
        <v>2023</v>
      </c>
      <c r="N9252">
        <f>MONTH(Table1[[#This Row],[order_date]])</f>
        <v>4</v>
      </c>
      <c r="O9252" s="3">
        <f>Table1[[#This Row],[sales]]-Table1[[#This Row],[profit]]</f>
        <v>472.46000000000004</v>
      </c>
      <c r="P9252" s="3">
        <f>Table1[[#This Row],[sales]]*Table1[[#This Row],[quantity]]</f>
        <v>4225.92</v>
      </c>
      <c r="Q9252" s="9">
        <f>Table1[[#This Row],[delivery_date]]-Table1[[#This Row],[order_date]]</f>
        <v>5</v>
      </c>
    </row>
    <row r="9253" spans="1:17" x14ac:dyDescent="0.35">
      <c r="A9253" t="s">
        <v>9284</v>
      </c>
      <c r="B9253" t="s">
        <v>41</v>
      </c>
      <c r="C9253" t="s">
        <v>36</v>
      </c>
      <c r="D9253" s="2">
        <v>2269.56</v>
      </c>
      <c r="E9253">
        <v>0.35</v>
      </c>
      <c r="F9253">
        <v>5</v>
      </c>
      <c r="G9253" s="1">
        <v>45390</v>
      </c>
      <c r="H9253" s="1">
        <v>45394</v>
      </c>
      <c r="I9253" t="s">
        <v>15</v>
      </c>
      <c r="J9253" t="s">
        <v>22</v>
      </c>
      <c r="K9253" s="2">
        <v>667.1</v>
      </c>
      <c r="L9253" t="s">
        <v>23</v>
      </c>
      <c r="M9253">
        <f>YEAR(Table1[[#This Row],[order_date]])</f>
        <v>2024</v>
      </c>
      <c r="N9253">
        <f>MONTH(Table1[[#This Row],[order_date]])</f>
        <v>4</v>
      </c>
      <c r="O9253" s="3">
        <f>Table1[[#This Row],[sales]]-Table1[[#This Row],[profit]]</f>
        <v>1602.46</v>
      </c>
      <c r="P9253" s="3">
        <f>Table1[[#This Row],[sales]]*Table1[[#This Row],[quantity]]</f>
        <v>11347.8</v>
      </c>
      <c r="Q9253" s="9">
        <f>Table1[[#This Row],[delivery_date]]-Table1[[#This Row],[order_date]]</f>
        <v>4</v>
      </c>
    </row>
    <row r="9254" spans="1:17" x14ac:dyDescent="0.35">
      <c r="A9254" t="s">
        <v>9285</v>
      </c>
      <c r="B9254" t="s">
        <v>25</v>
      </c>
      <c r="C9254" t="s">
        <v>14</v>
      </c>
      <c r="D9254" s="2">
        <v>1362.15</v>
      </c>
      <c r="E9254">
        <v>0.09</v>
      </c>
      <c r="F9254">
        <v>1</v>
      </c>
      <c r="G9254" s="1">
        <v>45486</v>
      </c>
      <c r="H9254" s="1">
        <v>45489</v>
      </c>
      <c r="I9254" t="s">
        <v>15</v>
      </c>
      <c r="J9254" t="s">
        <v>16</v>
      </c>
      <c r="K9254" s="2">
        <v>238.65</v>
      </c>
      <c r="L9254" t="s">
        <v>34</v>
      </c>
      <c r="M9254">
        <f>YEAR(Table1[[#This Row],[order_date]])</f>
        <v>2024</v>
      </c>
      <c r="N9254">
        <f>MONTH(Table1[[#This Row],[order_date]])</f>
        <v>7</v>
      </c>
      <c r="O9254" s="3">
        <f>Table1[[#This Row],[sales]]-Table1[[#This Row],[profit]]</f>
        <v>1123.5</v>
      </c>
      <c r="P9254" s="3">
        <f>Table1[[#This Row],[sales]]*Table1[[#This Row],[quantity]]</f>
        <v>1362.15</v>
      </c>
      <c r="Q9254" s="9">
        <f>Table1[[#This Row],[delivery_date]]-Table1[[#This Row],[order_date]]</f>
        <v>3</v>
      </c>
    </row>
    <row r="9255" spans="1:17" x14ac:dyDescent="0.35">
      <c r="A9255" t="s">
        <v>9286</v>
      </c>
      <c r="B9255" t="s">
        <v>13</v>
      </c>
      <c r="C9255" t="s">
        <v>36</v>
      </c>
      <c r="D9255" s="2">
        <v>4690.83</v>
      </c>
      <c r="E9255">
        <v>0.11</v>
      </c>
      <c r="F9255">
        <v>9</v>
      </c>
      <c r="G9255" s="1">
        <v>45337</v>
      </c>
      <c r="H9255" s="1">
        <v>45338</v>
      </c>
      <c r="I9255" t="s">
        <v>31</v>
      </c>
      <c r="J9255" t="s">
        <v>22</v>
      </c>
      <c r="K9255" s="2">
        <v>488.32</v>
      </c>
      <c r="L9255" t="s">
        <v>39</v>
      </c>
      <c r="M9255">
        <f>YEAR(Table1[[#This Row],[order_date]])</f>
        <v>2024</v>
      </c>
      <c r="N9255">
        <f>MONTH(Table1[[#This Row],[order_date]])</f>
        <v>2</v>
      </c>
      <c r="O9255" s="3">
        <f>Table1[[#This Row],[sales]]-Table1[[#This Row],[profit]]</f>
        <v>4202.51</v>
      </c>
      <c r="P9255" s="3">
        <f>Table1[[#This Row],[sales]]*Table1[[#This Row],[quantity]]</f>
        <v>42217.47</v>
      </c>
      <c r="Q9255" s="9">
        <f>Table1[[#This Row],[delivery_date]]-Table1[[#This Row],[order_date]]</f>
        <v>1</v>
      </c>
    </row>
    <row r="9256" spans="1:17" x14ac:dyDescent="0.35">
      <c r="A9256" t="s">
        <v>9287</v>
      </c>
      <c r="B9256" t="s">
        <v>25</v>
      </c>
      <c r="C9256" t="s">
        <v>14</v>
      </c>
      <c r="D9256" s="2">
        <v>164.07</v>
      </c>
      <c r="E9256">
        <v>0.19</v>
      </c>
      <c r="F9256">
        <v>8</v>
      </c>
      <c r="G9256" s="1">
        <v>45542</v>
      </c>
      <c r="H9256" s="1">
        <v>45544</v>
      </c>
      <c r="I9256" t="s">
        <v>31</v>
      </c>
      <c r="J9256" t="s">
        <v>16</v>
      </c>
      <c r="K9256" s="2">
        <v>13.63</v>
      </c>
      <c r="L9256" t="s">
        <v>23</v>
      </c>
      <c r="M9256">
        <f>YEAR(Table1[[#This Row],[order_date]])</f>
        <v>2024</v>
      </c>
      <c r="N9256">
        <f>MONTH(Table1[[#This Row],[order_date]])</f>
        <v>9</v>
      </c>
      <c r="O9256" s="3">
        <f>Table1[[#This Row],[sales]]-Table1[[#This Row],[profit]]</f>
        <v>150.44</v>
      </c>
      <c r="P9256" s="3">
        <f>Table1[[#This Row],[sales]]*Table1[[#This Row],[quantity]]</f>
        <v>1312.56</v>
      </c>
      <c r="Q9256" s="9">
        <f>Table1[[#This Row],[delivery_date]]-Table1[[#This Row],[order_date]]</f>
        <v>2</v>
      </c>
    </row>
    <row r="9257" spans="1:17" x14ac:dyDescent="0.35">
      <c r="A9257" t="s">
        <v>9288</v>
      </c>
      <c r="B9257" t="s">
        <v>41</v>
      </c>
      <c r="C9257" t="s">
        <v>26</v>
      </c>
      <c r="D9257" s="2">
        <v>2016.9</v>
      </c>
      <c r="E9257">
        <v>0.31</v>
      </c>
      <c r="F9257">
        <v>1</v>
      </c>
      <c r="G9257" s="1">
        <v>45638</v>
      </c>
      <c r="H9257" s="1">
        <v>45642</v>
      </c>
      <c r="I9257" t="s">
        <v>15</v>
      </c>
      <c r="J9257" t="s">
        <v>16</v>
      </c>
      <c r="K9257" s="2">
        <v>492.21</v>
      </c>
      <c r="L9257" t="s">
        <v>28</v>
      </c>
      <c r="M9257">
        <f>YEAR(Table1[[#This Row],[order_date]])</f>
        <v>2024</v>
      </c>
      <c r="N9257">
        <f>MONTH(Table1[[#This Row],[order_date]])</f>
        <v>12</v>
      </c>
      <c r="O9257" s="3">
        <f>Table1[[#This Row],[sales]]-Table1[[#This Row],[profit]]</f>
        <v>1524.69</v>
      </c>
      <c r="P9257" s="3">
        <f>Table1[[#This Row],[sales]]*Table1[[#This Row],[quantity]]</f>
        <v>2016.9</v>
      </c>
      <c r="Q9257" s="9">
        <f>Table1[[#This Row],[delivery_date]]-Table1[[#This Row],[order_date]]</f>
        <v>4</v>
      </c>
    </row>
    <row r="9258" spans="1:17" x14ac:dyDescent="0.35">
      <c r="A9258" t="s">
        <v>9289</v>
      </c>
      <c r="B9258" t="s">
        <v>19</v>
      </c>
      <c r="C9258" t="s">
        <v>14</v>
      </c>
      <c r="D9258" s="2">
        <v>3932.01</v>
      </c>
      <c r="E9258">
        <v>0.49</v>
      </c>
      <c r="F9258">
        <v>9</v>
      </c>
      <c r="G9258" s="1">
        <v>45366</v>
      </c>
      <c r="H9258" s="1">
        <v>45367</v>
      </c>
      <c r="I9258" t="s">
        <v>31</v>
      </c>
      <c r="J9258" t="s">
        <v>27</v>
      </c>
      <c r="K9258" s="2">
        <v>241.1</v>
      </c>
      <c r="L9258" t="s">
        <v>34</v>
      </c>
      <c r="M9258">
        <f>YEAR(Table1[[#This Row],[order_date]])</f>
        <v>2024</v>
      </c>
      <c r="N9258">
        <f>MONTH(Table1[[#This Row],[order_date]])</f>
        <v>3</v>
      </c>
      <c r="O9258" s="3">
        <f>Table1[[#This Row],[sales]]-Table1[[#This Row],[profit]]</f>
        <v>3690.9100000000003</v>
      </c>
      <c r="P9258" s="3">
        <f>Table1[[#This Row],[sales]]*Table1[[#This Row],[quantity]]</f>
        <v>35388.090000000004</v>
      </c>
      <c r="Q9258" s="9">
        <f>Table1[[#This Row],[delivery_date]]-Table1[[#This Row],[order_date]]</f>
        <v>1</v>
      </c>
    </row>
    <row r="9259" spans="1:17" x14ac:dyDescent="0.35">
      <c r="A9259" t="s">
        <v>9290</v>
      </c>
      <c r="B9259" t="s">
        <v>13</v>
      </c>
      <c r="C9259" t="s">
        <v>20</v>
      </c>
      <c r="D9259" s="2">
        <v>1023.46</v>
      </c>
      <c r="E9259">
        <v>0.39</v>
      </c>
      <c r="F9259">
        <v>5</v>
      </c>
      <c r="G9259" s="1">
        <v>45600</v>
      </c>
      <c r="H9259" s="1">
        <v>45606</v>
      </c>
      <c r="I9259" t="s">
        <v>21</v>
      </c>
      <c r="J9259" t="s">
        <v>22</v>
      </c>
      <c r="K9259" s="2">
        <v>86.35</v>
      </c>
      <c r="L9259" t="s">
        <v>39</v>
      </c>
      <c r="M9259">
        <f>YEAR(Table1[[#This Row],[order_date]])</f>
        <v>2024</v>
      </c>
      <c r="N9259">
        <f>MONTH(Table1[[#This Row],[order_date]])</f>
        <v>11</v>
      </c>
      <c r="O9259" s="3">
        <f>Table1[[#This Row],[sales]]-Table1[[#This Row],[profit]]</f>
        <v>937.11</v>
      </c>
      <c r="P9259" s="3">
        <f>Table1[[#This Row],[sales]]*Table1[[#This Row],[quantity]]</f>
        <v>5117.3</v>
      </c>
      <c r="Q9259" s="9">
        <f>Table1[[#This Row],[delivery_date]]-Table1[[#This Row],[order_date]]</f>
        <v>6</v>
      </c>
    </row>
    <row r="9260" spans="1:17" x14ac:dyDescent="0.35">
      <c r="A9260" t="s">
        <v>9291</v>
      </c>
      <c r="B9260" t="s">
        <v>41</v>
      </c>
      <c r="C9260" t="s">
        <v>33</v>
      </c>
      <c r="D9260" s="2">
        <v>4096.38</v>
      </c>
      <c r="E9260">
        <v>0.28000000000000003</v>
      </c>
      <c r="F9260">
        <v>8</v>
      </c>
      <c r="G9260" s="1">
        <v>45440</v>
      </c>
      <c r="H9260" s="1">
        <v>45442</v>
      </c>
      <c r="I9260" t="s">
        <v>15</v>
      </c>
      <c r="J9260" t="s">
        <v>16</v>
      </c>
      <c r="K9260" s="2">
        <v>257.26</v>
      </c>
      <c r="L9260" t="s">
        <v>23</v>
      </c>
      <c r="M9260">
        <f>YEAR(Table1[[#This Row],[order_date]])</f>
        <v>2024</v>
      </c>
      <c r="N9260">
        <f>MONTH(Table1[[#This Row],[order_date]])</f>
        <v>5</v>
      </c>
      <c r="O9260" s="3">
        <f>Table1[[#This Row],[sales]]-Table1[[#This Row],[profit]]</f>
        <v>3839.12</v>
      </c>
      <c r="P9260" s="3">
        <f>Table1[[#This Row],[sales]]*Table1[[#This Row],[quantity]]</f>
        <v>32771.040000000001</v>
      </c>
      <c r="Q9260" s="9">
        <f>Table1[[#This Row],[delivery_date]]-Table1[[#This Row],[order_date]]</f>
        <v>2</v>
      </c>
    </row>
    <row r="9261" spans="1:17" x14ac:dyDescent="0.35">
      <c r="A9261" t="s">
        <v>9292</v>
      </c>
      <c r="B9261" t="s">
        <v>13</v>
      </c>
      <c r="C9261" t="s">
        <v>14</v>
      </c>
      <c r="D9261" s="2">
        <v>4312.6499999999996</v>
      </c>
      <c r="E9261">
        <v>0.02</v>
      </c>
      <c r="F9261">
        <v>2</v>
      </c>
      <c r="G9261" s="1">
        <v>44950</v>
      </c>
      <c r="H9261" s="1">
        <v>44954</v>
      </c>
      <c r="I9261" t="s">
        <v>21</v>
      </c>
      <c r="J9261" t="s">
        <v>16</v>
      </c>
      <c r="K9261" s="2">
        <v>611.16</v>
      </c>
      <c r="L9261" t="s">
        <v>39</v>
      </c>
      <c r="M9261">
        <f>YEAR(Table1[[#This Row],[order_date]])</f>
        <v>2023</v>
      </c>
      <c r="N9261">
        <f>MONTH(Table1[[#This Row],[order_date]])</f>
        <v>1</v>
      </c>
      <c r="O9261" s="3">
        <f>Table1[[#This Row],[sales]]-Table1[[#This Row],[profit]]</f>
        <v>3701.49</v>
      </c>
      <c r="P9261" s="3">
        <f>Table1[[#This Row],[sales]]*Table1[[#This Row],[quantity]]</f>
        <v>8625.2999999999993</v>
      </c>
      <c r="Q9261" s="9">
        <f>Table1[[#This Row],[delivery_date]]-Table1[[#This Row],[order_date]]</f>
        <v>4</v>
      </c>
    </row>
    <row r="9262" spans="1:17" x14ac:dyDescent="0.35">
      <c r="A9262" t="s">
        <v>9293</v>
      </c>
      <c r="B9262" t="s">
        <v>13</v>
      </c>
      <c r="C9262" t="s">
        <v>33</v>
      </c>
      <c r="D9262" s="2">
        <v>3569.21</v>
      </c>
      <c r="E9262">
        <v>0.26</v>
      </c>
      <c r="F9262">
        <v>7</v>
      </c>
      <c r="G9262" s="1">
        <v>45000</v>
      </c>
      <c r="H9262" s="1">
        <v>45004</v>
      </c>
      <c r="I9262" t="s">
        <v>15</v>
      </c>
      <c r="J9262" t="s">
        <v>22</v>
      </c>
      <c r="K9262" s="2">
        <v>1020.42</v>
      </c>
      <c r="L9262" t="s">
        <v>17</v>
      </c>
      <c r="M9262">
        <f>YEAR(Table1[[#This Row],[order_date]])</f>
        <v>2023</v>
      </c>
      <c r="N9262">
        <f>MONTH(Table1[[#This Row],[order_date]])</f>
        <v>3</v>
      </c>
      <c r="O9262" s="3">
        <f>Table1[[#This Row],[sales]]-Table1[[#This Row],[profit]]</f>
        <v>2548.79</v>
      </c>
      <c r="P9262" s="3">
        <f>Table1[[#This Row],[sales]]*Table1[[#This Row],[quantity]]</f>
        <v>24984.47</v>
      </c>
      <c r="Q9262" s="9">
        <f>Table1[[#This Row],[delivery_date]]-Table1[[#This Row],[order_date]]</f>
        <v>4</v>
      </c>
    </row>
    <row r="9263" spans="1:17" x14ac:dyDescent="0.35">
      <c r="A9263" t="s">
        <v>9294</v>
      </c>
      <c r="B9263" t="s">
        <v>41</v>
      </c>
      <c r="C9263" t="s">
        <v>26</v>
      </c>
      <c r="D9263" s="2">
        <v>1124.44</v>
      </c>
      <c r="E9263">
        <v>0.1</v>
      </c>
      <c r="F9263">
        <v>9</v>
      </c>
      <c r="G9263" s="1">
        <v>45231</v>
      </c>
      <c r="H9263" s="1">
        <v>45237</v>
      </c>
      <c r="I9263" t="s">
        <v>21</v>
      </c>
      <c r="J9263" t="s">
        <v>22</v>
      </c>
      <c r="K9263" s="2">
        <v>122.39</v>
      </c>
      <c r="L9263" t="s">
        <v>48</v>
      </c>
      <c r="M9263">
        <f>YEAR(Table1[[#This Row],[order_date]])</f>
        <v>2023</v>
      </c>
      <c r="N9263">
        <f>MONTH(Table1[[#This Row],[order_date]])</f>
        <v>11</v>
      </c>
      <c r="O9263" s="3">
        <f>Table1[[#This Row],[sales]]-Table1[[#This Row],[profit]]</f>
        <v>1002.0500000000001</v>
      </c>
      <c r="P9263" s="3">
        <f>Table1[[#This Row],[sales]]*Table1[[#This Row],[quantity]]</f>
        <v>10119.960000000001</v>
      </c>
      <c r="Q9263" s="9">
        <f>Table1[[#This Row],[delivery_date]]-Table1[[#This Row],[order_date]]</f>
        <v>6</v>
      </c>
    </row>
    <row r="9264" spans="1:17" x14ac:dyDescent="0.35">
      <c r="A9264" t="s">
        <v>9295</v>
      </c>
      <c r="B9264" t="s">
        <v>41</v>
      </c>
      <c r="C9264" t="s">
        <v>26</v>
      </c>
      <c r="D9264" s="2">
        <v>1432.99</v>
      </c>
      <c r="E9264">
        <v>0.15</v>
      </c>
      <c r="F9264">
        <v>7</v>
      </c>
      <c r="G9264" s="1">
        <v>45177</v>
      </c>
      <c r="H9264" s="1">
        <v>45181</v>
      </c>
      <c r="I9264" t="s">
        <v>15</v>
      </c>
      <c r="J9264" t="s">
        <v>22</v>
      </c>
      <c r="K9264" s="2">
        <v>206</v>
      </c>
      <c r="L9264" t="s">
        <v>48</v>
      </c>
      <c r="M9264">
        <f>YEAR(Table1[[#This Row],[order_date]])</f>
        <v>2023</v>
      </c>
      <c r="N9264">
        <f>MONTH(Table1[[#This Row],[order_date]])</f>
        <v>9</v>
      </c>
      <c r="O9264" s="3">
        <f>Table1[[#This Row],[sales]]-Table1[[#This Row],[profit]]</f>
        <v>1226.99</v>
      </c>
      <c r="P9264" s="3">
        <f>Table1[[#This Row],[sales]]*Table1[[#This Row],[quantity]]</f>
        <v>10030.93</v>
      </c>
      <c r="Q9264" s="9">
        <f>Table1[[#This Row],[delivery_date]]-Table1[[#This Row],[order_date]]</f>
        <v>4</v>
      </c>
    </row>
    <row r="9265" spans="1:17" x14ac:dyDescent="0.35">
      <c r="A9265" t="s">
        <v>9296</v>
      </c>
      <c r="B9265" t="s">
        <v>19</v>
      </c>
      <c r="C9265" t="s">
        <v>20</v>
      </c>
      <c r="D9265" s="2">
        <v>917.98</v>
      </c>
      <c r="E9265">
        <v>0.13</v>
      </c>
      <c r="F9265">
        <v>9</v>
      </c>
      <c r="G9265" s="1">
        <v>44934</v>
      </c>
      <c r="H9265" s="1">
        <v>44937</v>
      </c>
      <c r="I9265" t="s">
        <v>15</v>
      </c>
      <c r="J9265" t="s">
        <v>22</v>
      </c>
      <c r="K9265" s="2">
        <v>214.34</v>
      </c>
      <c r="L9265" t="s">
        <v>34</v>
      </c>
      <c r="M9265">
        <f>YEAR(Table1[[#This Row],[order_date]])</f>
        <v>2023</v>
      </c>
      <c r="N9265">
        <f>MONTH(Table1[[#This Row],[order_date]])</f>
        <v>1</v>
      </c>
      <c r="O9265" s="3">
        <f>Table1[[#This Row],[sales]]-Table1[[#This Row],[profit]]</f>
        <v>703.64</v>
      </c>
      <c r="P9265" s="3">
        <f>Table1[[#This Row],[sales]]*Table1[[#This Row],[quantity]]</f>
        <v>8261.82</v>
      </c>
      <c r="Q9265" s="9">
        <f>Table1[[#This Row],[delivery_date]]-Table1[[#This Row],[order_date]]</f>
        <v>3</v>
      </c>
    </row>
    <row r="9266" spans="1:17" x14ac:dyDescent="0.35">
      <c r="A9266" t="s">
        <v>9297</v>
      </c>
      <c r="B9266" t="s">
        <v>13</v>
      </c>
      <c r="C9266" t="s">
        <v>20</v>
      </c>
      <c r="D9266" s="2">
        <v>1001.91</v>
      </c>
      <c r="E9266">
        <v>0.17</v>
      </c>
      <c r="F9266">
        <v>4</v>
      </c>
      <c r="G9266" s="1">
        <v>45251</v>
      </c>
      <c r="H9266" s="1">
        <v>45254</v>
      </c>
      <c r="I9266" t="s">
        <v>21</v>
      </c>
      <c r="J9266" t="s">
        <v>27</v>
      </c>
      <c r="K9266" s="2">
        <v>101.16</v>
      </c>
      <c r="L9266" t="s">
        <v>23</v>
      </c>
      <c r="M9266">
        <f>YEAR(Table1[[#This Row],[order_date]])</f>
        <v>2023</v>
      </c>
      <c r="N9266">
        <f>MONTH(Table1[[#This Row],[order_date]])</f>
        <v>11</v>
      </c>
      <c r="O9266" s="3">
        <f>Table1[[#This Row],[sales]]-Table1[[#This Row],[profit]]</f>
        <v>900.75</v>
      </c>
      <c r="P9266" s="3">
        <f>Table1[[#This Row],[sales]]*Table1[[#This Row],[quantity]]</f>
        <v>4007.64</v>
      </c>
      <c r="Q9266" s="9">
        <f>Table1[[#This Row],[delivery_date]]-Table1[[#This Row],[order_date]]</f>
        <v>3</v>
      </c>
    </row>
    <row r="9267" spans="1:17" x14ac:dyDescent="0.35">
      <c r="A9267" t="s">
        <v>9298</v>
      </c>
      <c r="B9267" t="s">
        <v>13</v>
      </c>
      <c r="C9267" t="s">
        <v>14</v>
      </c>
      <c r="D9267" s="2">
        <v>278.81</v>
      </c>
      <c r="E9267">
        <v>0.03</v>
      </c>
      <c r="F9267">
        <v>5</v>
      </c>
      <c r="G9267" s="1">
        <v>44993</v>
      </c>
      <c r="H9267" s="1">
        <v>44995</v>
      </c>
      <c r="I9267" t="s">
        <v>21</v>
      </c>
      <c r="J9267" t="s">
        <v>27</v>
      </c>
      <c r="K9267" s="2">
        <v>33.92</v>
      </c>
      <c r="L9267" t="s">
        <v>23</v>
      </c>
      <c r="M9267">
        <f>YEAR(Table1[[#This Row],[order_date]])</f>
        <v>2023</v>
      </c>
      <c r="N9267">
        <f>MONTH(Table1[[#This Row],[order_date]])</f>
        <v>3</v>
      </c>
      <c r="O9267" s="3">
        <f>Table1[[#This Row],[sales]]-Table1[[#This Row],[profit]]</f>
        <v>244.89</v>
      </c>
      <c r="P9267" s="3">
        <f>Table1[[#This Row],[sales]]*Table1[[#This Row],[quantity]]</f>
        <v>1394.05</v>
      </c>
      <c r="Q9267" s="9">
        <f>Table1[[#This Row],[delivery_date]]-Table1[[#This Row],[order_date]]</f>
        <v>2</v>
      </c>
    </row>
    <row r="9268" spans="1:17" x14ac:dyDescent="0.35">
      <c r="A9268" t="s">
        <v>9299</v>
      </c>
      <c r="B9268" t="s">
        <v>41</v>
      </c>
      <c r="C9268" t="s">
        <v>36</v>
      </c>
      <c r="D9268" s="2">
        <v>4300.84</v>
      </c>
      <c r="E9268">
        <v>0.28999999999999998</v>
      </c>
      <c r="F9268">
        <v>7</v>
      </c>
      <c r="G9268" s="1">
        <v>45151</v>
      </c>
      <c r="H9268" s="1">
        <v>45153</v>
      </c>
      <c r="I9268" t="s">
        <v>15</v>
      </c>
      <c r="J9268" t="s">
        <v>27</v>
      </c>
      <c r="K9268" s="2">
        <v>631.08000000000004</v>
      </c>
      <c r="L9268" t="s">
        <v>48</v>
      </c>
      <c r="M9268">
        <f>YEAR(Table1[[#This Row],[order_date]])</f>
        <v>2023</v>
      </c>
      <c r="N9268">
        <f>MONTH(Table1[[#This Row],[order_date]])</f>
        <v>8</v>
      </c>
      <c r="O9268" s="3">
        <f>Table1[[#This Row],[sales]]-Table1[[#This Row],[profit]]</f>
        <v>3669.76</v>
      </c>
      <c r="P9268" s="3">
        <f>Table1[[#This Row],[sales]]*Table1[[#This Row],[quantity]]</f>
        <v>30105.88</v>
      </c>
      <c r="Q9268" s="9">
        <f>Table1[[#This Row],[delivery_date]]-Table1[[#This Row],[order_date]]</f>
        <v>2</v>
      </c>
    </row>
    <row r="9269" spans="1:17" x14ac:dyDescent="0.35">
      <c r="A9269" t="s">
        <v>9300</v>
      </c>
      <c r="B9269" t="s">
        <v>25</v>
      </c>
      <c r="C9269" t="s">
        <v>26</v>
      </c>
      <c r="D9269" s="2">
        <v>2689.66</v>
      </c>
      <c r="E9269">
        <v>0.02</v>
      </c>
      <c r="F9269">
        <v>1</v>
      </c>
      <c r="G9269" s="1">
        <v>45340</v>
      </c>
      <c r="H9269" s="1">
        <v>45341</v>
      </c>
      <c r="I9269" t="s">
        <v>21</v>
      </c>
      <c r="J9269" t="s">
        <v>22</v>
      </c>
      <c r="K9269" s="2">
        <v>776.18</v>
      </c>
      <c r="L9269" t="s">
        <v>48</v>
      </c>
      <c r="M9269">
        <f>YEAR(Table1[[#This Row],[order_date]])</f>
        <v>2024</v>
      </c>
      <c r="N9269">
        <f>MONTH(Table1[[#This Row],[order_date]])</f>
        <v>2</v>
      </c>
      <c r="O9269" s="3">
        <f>Table1[[#This Row],[sales]]-Table1[[#This Row],[profit]]</f>
        <v>1913.48</v>
      </c>
      <c r="P9269" s="3">
        <f>Table1[[#This Row],[sales]]*Table1[[#This Row],[quantity]]</f>
        <v>2689.66</v>
      </c>
      <c r="Q9269" s="9">
        <f>Table1[[#This Row],[delivery_date]]-Table1[[#This Row],[order_date]]</f>
        <v>1</v>
      </c>
    </row>
    <row r="9270" spans="1:17" x14ac:dyDescent="0.35">
      <c r="A9270" t="s">
        <v>9301</v>
      </c>
      <c r="B9270" t="s">
        <v>41</v>
      </c>
      <c r="C9270" t="s">
        <v>33</v>
      </c>
      <c r="D9270" s="2">
        <v>1706.02</v>
      </c>
      <c r="E9270">
        <v>0.33</v>
      </c>
      <c r="F9270">
        <v>2</v>
      </c>
      <c r="G9270" s="1">
        <v>45490</v>
      </c>
      <c r="H9270" s="1">
        <v>45495</v>
      </c>
      <c r="I9270" t="s">
        <v>21</v>
      </c>
      <c r="J9270" t="s">
        <v>27</v>
      </c>
      <c r="K9270" s="2">
        <v>317.45999999999998</v>
      </c>
      <c r="L9270" t="s">
        <v>28</v>
      </c>
      <c r="M9270">
        <f>YEAR(Table1[[#This Row],[order_date]])</f>
        <v>2024</v>
      </c>
      <c r="N9270">
        <f>MONTH(Table1[[#This Row],[order_date]])</f>
        <v>7</v>
      </c>
      <c r="O9270" s="3">
        <f>Table1[[#This Row],[sales]]-Table1[[#This Row],[profit]]</f>
        <v>1388.56</v>
      </c>
      <c r="P9270" s="3">
        <f>Table1[[#This Row],[sales]]*Table1[[#This Row],[quantity]]</f>
        <v>3412.04</v>
      </c>
      <c r="Q9270" s="9">
        <f>Table1[[#This Row],[delivery_date]]-Table1[[#This Row],[order_date]]</f>
        <v>5</v>
      </c>
    </row>
    <row r="9271" spans="1:17" x14ac:dyDescent="0.35">
      <c r="A9271" t="s">
        <v>9302</v>
      </c>
      <c r="B9271" t="s">
        <v>13</v>
      </c>
      <c r="C9271" t="s">
        <v>36</v>
      </c>
      <c r="D9271" s="2">
        <v>1518.93</v>
      </c>
      <c r="E9271">
        <v>0.37</v>
      </c>
      <c r="F9271">
        <v>2</v>
      </c>
      <c r="G9271" s="1">
        <v>45509</v>
      </c>
      <c r="H9271" s="1">
        <v>45510</v>
      </c>
      <c r="I9271" t="s">
        <v>15</v>
      </c>
      <c r="J9271" t="s">
        <v>16</v>
      </c>
      <c r="K9271" s="2">
        <v>242.18</v>
      </c>
      <c r="L9271" t="s">
        <v>34</v>
      </c>
      <c r="M9271">
        <f>YEAR(Table1[[#This Row],[order_date]])</f>
        <v>2024</v>
      </c>
      <c r="N9271">
        <f>MONTH(Table1[[#This Row],[order_date]])</f>
        <v>8</v>
      </c>
      <c r="O9271" s="3">
        <f>Table1[[#This Row],[sales]]-Table1[[#This Row],[profit]]</f>
        <v>1276.75</v>
      </c>
      <c r="P9271" s="3">
        <f>Table1[[#This Row],[sales]]*Table1[[#This Row],[quantity]]</f>
        <v>3037.86</v>
      </c>
      <c r="Q9271" s="9">
        <f>Table1[[#This Row],[delivery_date]]-Table1[[#This Row],[order_date]]</f>
        <v>1</v>
      </c>
    </row>
    <row r="9272" spans="1:17" x14ac:dyDescent="0.35">
      <c r="A9272" t="s">
        <v>9303</v>
      </c>
      <c r="B9272" t="s">
        <v>41</v>
      </c>
      <c r="C9272" t="s">
        <v>26</v>
      </c>
      <c r="D9272" s="2">
        <v>2769.01</v>
      </c>
      <c r="E9272">
        <v>0.24</v>
      </c>
      <c r="F9272">
        <v>9</v>
      </c>
      <c r="G9272" s="1">
        <v>45419</v>
      </c>
      <c r="H9272" s="1">
        <v>45425</v>
      </c>
      <c r="I9272" t="s">
        <v>21</v>
      </c>
      <c r="J9272" t="s">
        <v>27</v>
      </c>
      <c r="K9272" s="2">
        <v>416.4</v>
      </c>
      <c r="L9272" t="s">
        <v>34</v>
      </c>
      <c r="M9272">
        <f>YEAR(Table1[[#This Row],[order_date]])</f>
        <v>2024</v>
      </c>
      <c r="N9272">
        <f>MONTH(Table1[[#This Row],[order_date]])</f>
        <v>5</v>
      </c>
      <c r="O9272" s="3">
        <f>Table1[[#This Row],[sales]]-Table1[[#This Row],[profit]]</f>
        <v>2352.61</v>
      </c>
      <c r="P9272" s="3">
        <f>Table1[[#This Row],[sales]]*Table1[[#This Row],[quantity]]</f>
        <v>24921.090000000004</v>
      </c>
      <c r="Q9272" s="9">
        <f>Table1[[#This Row],[delivery_date]]-Table1[[#This Row],[order_date]]</f>
        <v>6</v>
      </c>
    </row>
    <row r="9273" spans="1:17" x14ac:dyDescent="0.35">
      <c r="A9273" t="s">
        <v>9304</v>
      </c>
      <c r="B9273" t="s">
        <v>19</v>
      </c>
      <c r="C9273" t="s">
        <v>14</v>
      </c>
      <c r="D9273" s="2">
        <v>1700.76</v>
      </c>
      <c r="E9273">
        <v>0.39</v>
      </c>
      <c r="F9273">
        <v>3</v>
      </c>
      <c r="G9273" s="1">
        <v>45011</v>
      </c>
      <c r="H9273" s="1">
        <v>45016</v>
      </c>
      <c r="I9273" t="s">
        <v>15</v>
      </c>
      <c r="J9273" t="s">
        <v>16</v>
      </c>
      <c r="K9273" s="2">
        <v>250.61</v>
      </c>
      <c r="L9273" t="s">
        <v>48</v>
      </c>
      <c r="M9273">
        <f>YEAR(Table1[[#This Row],[order_date]])</f>
        <v>2023</v>
      </c>
      <c r="N9273">
        <f>MONTH(Table1[[#This Row],[order_date]])</f>
        <v>3</v>
      </c>
      <c r="O9273" s="3">
        <f>Table1[[#This Row],[sales]]-Table1[[#This Row],[profit]]</f>
        <v>1450.15</v>
      </c>
      <c r="P9273" s="3">
        <f>Table1[[#This Row],[sales]]*Table1[[#This Row],[quantity]]</f>
        <v>5102.28</v>
      </c>
      <c r="Q9273" s="9">
        <f>Table1[[#This Row],[delivery_date]]-Table1[[#This Row],[order_date]]</f>
        <v>5</v>
      </c>
    </row>
    <row r="9274" spans="1:17" x14ac:dyDescent="0.35">
      <c r="A9274" t="s">
        <v>9305</v>
      </c>
      <c r="B9274" t="s">
        <v>25</v>
      </c>
      <c r="C9274" t="s">
        <v>26</v>
      </c>
      <c r="D9274" s="2">
        <v>4332.22</v>
      </c>
      <c r="E9274">
        <v>0.48</v>
      </c>
      <c r="F9274">
        <v>9</v>
      </c>
      <c r="G9274" s="1">
        <v>45156</v>
      </c>
      <c r="H9274" s="1">
        <v>45160</v>
      </c>
      <c r="I9274" t="s">
        <v>15</v>
      </c>
      <c r="J9274" t="s">
        <v>16</v>
      </c>
      <c r="K9274" s="2">
        <v>1201.3399999999999</v>
      </c>
      <c r="L9274" t="s">
        <v>48</v>
      </c>
      <c r="M9274">
        <f>YEAR(Table1[[#This Row],[order_date]])</f>
        <v>2023</v>
      </c>
      <c r="N9274">
        <f>MONTH(Table1[[#This Row],[order_date]])</f>
        <v>8</v>
      </c>
      <c r="O9274" s="3">
        <f>Table1[[#This Row],[sales]]-Table1[[#This Row],[profit]]</f>
        <v>3130.88</v>
      </c>
      <c r="P9274" s="3">
        <f>Table1[[#This Row],[sales]]*Table1[[#This Row],[quantity]]</f>
        <v>38989.980000000003</v>
      </c>
      <c r="Q9274" s="9">
        <f>Table1[[#This Row],[delivery_date]]-Table1[[#This Row],[order_date]]</f>
        <v>4</v>
      </c>
    </row>
    <row r="9275" spans="1:17" x14ac:dyDescent="0.35">
      <c r="A9275" t="s">
        <v>9306</v>
      </c>
      <c r="B9275" t="s">
        <v>41</v>
      </c>
      <c r="C9275" t="s">
        <v>20</v>
      </c>
      <c r="D9275" s="2">
        <v>1133.69</v>
      </c>
      <c r="E9275">
        <v>0.17</v>
      </c>
      <c r="F9275">
        <v>1</v>
      </c>
      <c r="G9275" s="1">
        <v>45451</v>
      </c>
      <c r="H9275" s="1">
        <v>45455</v>
      </c>
      <c r="I9275" t="s">
        <v>15</v>
      </c>
      <c r="J9275" t="s">
        <v>27</v>
      </c>
      <c r="K9275" s="2">
        <v>277.05</v>
      </c>
      <c r="L9275" t="s">
        <v>48</v>
      </c>
      <c r="M9275">
        <f>YEAR(Table1[[#This Row],[order_date]])</f>
        <v>2024</v>
      </c>
      <c r="N9275">
        <f>MONTH(Table1[[#This Row],[order_date]])</f>
        <v>6</v>
      </c>
      <c r="O9275" s="3">
        <f>Table1[[#This Row],[sales]]-Table1[[#This Row],[profit]]</f>
        <v>856.6400000000001</v>
      </c>
      <c r="P9275" s="3">
        <f>Table1[[#This Row],[sales]]*Table1[[#This Row],[quantity]]</f>
        <v>1133.69</v>
      </c>
      <c r="Q9275" s="9">
        <f>Table1[[#This Row],[delivery_date]]-Table1[[#This Row],[order_date]]</f>
        <v>4</v>
      </c>
    </row>
    <row r="9276" spans="1:17" x14ac:dyDescent="0.35">
      <c r="A9276" t="s">
        <v>9307</v>
      </c>
      <c r="B9276" t="s">
        <v>19</v>
      </c>
      <c r="C9276" t="s">
        <v>33</v>
      </c>
      <c r="D9276" s="2">
        <v>4423.28</v>
      </c>
      <c r="E9276">
        <v>0.31</v>
      </c>
      <c r="F9276">
        <v>3</v>
      </c>
      <c r="G9276" s="1">
        <v>45527</v>
      </c>
      <c r="H9276" s="1">
        <v>45528</v>
      </c>
      <c r="I9276" t="s">
        <v>21</v>
      </c>
      <c r="J9276" t="s">
        <v>16</v>
      </c>
      <c r="K9276" s="2">
        <v>428.65</v>
      </c>
      <c r="L9276" t="s">
        <v>23</v>
      </c>
      <c r="M9276">
        <f>YEAR(Table1[[#This Row],[order_date]])</f>
        <v>2024</v>
      </c>
      <c r="N9276">
        <f>MONTH(Table1[[#This Row],[order_date]])</f>
        <v>8</v>
      </c>
      <c r="O9276" s="3">
        <f>Table1[[#This Row],[sales]]-Table1[[#This Row],[profit]]</f>
        <v>3994.6299999999997</v>
      </c>
      <c r="P9276" s="3">
        <f>Table1[[#This Row],[sales]]*Table1[[#This Row],[quantity]]</f>
        <v>13269.84</v>
      </c>
      <c r="Q9276" s="9">
        <f>Table1[[#This Row],[delivery_date]]-Table1[[#This Row],[order_date]]</f>
        <v>1</v>
      </c>
    </row>
    <row r="9277" spans="1:17" x14ac:dyDescent="0.35">
      <c r="A9277" t="s">
        <v>9308</v>
      </c>
      <c r="B9277" t="s">
        <v>13</v>
      </c>
      <c r="C9277" t="s">
        <v>33</v>
      </c>
      <c r="D9277" s="2">
        <v>3354.05</v>
      </c>
      <c r="E9277">
        <v>0.16</v>
      </c>
      <c r="F9277">
        <v>2</v>
      </c>
      <c r="G9277" s="1">
        <v>45301</v>
      </c>
      <c r="H9277" s="1">
        <v>45308</v>
      </c>
      <c r="I9277" t="s">
        <v>15</v>
      </c>
      <c r="J9277" t="s">
        <v>16</v>
      </c>
      <c r="K9277" s="2">
        <v>435.15</v>
      </c>
      <c r="L9277" t="s">
        <v>23</v>
      </c>
      <c r="M9277">
        <f>YEAR(Table1[[#This Row],[order_date]])</f>
        <v>2024</v>
      </c>
      <c r="N9277">
        <f>MONTH(Table1[[#This Row],[order_date]])</f>
        <v>1</v>
      </c>
      <c r="O9277" s="3">
        <f>Table1[[#This Row],[sales]]-Table1[[#This Row],[profit]]</f>
        <v>2918.9</v>
      </c>
      <c r="P9277" s="3">
        <f>Table1[[#This Row],[sales]]*Table1[[#This Row],[quantity]]</f>
        <v>6708.1</v>
      </c>
      <c r="Q9277" s="9">
        <f>Table1[[#This Row],[delivery_date]]-Table1[[#This Row],[order_date]]</f>
        <v>7</v>
      </c>
    </row>
    <row r="9278" spans="1:17" x14ac:dyDescent="0.35">
      <c r="A9278" t="s">
        <v>9309</v>
      </c>
      <c r="B9278" t="s">
        <v>41</v>
      </c>
      <c r="C9278" t="s">
        <v>20</v>
      </c>
      <c r="D9278" s="2">
        <v>4787.4799999999996</v>
      </c>
      <c r="E9278">
        <v>0.22</v>
      </c>
      <c r="F9278">
        <v>2</v>
      </c>
      <c r="G9278" s="1">
        <v>45568</v>
      </c>
      <c r="H9278" s="1">
        <v>45575</v>
      </c>
      <c r="I9278" t="s">
        <v>15</v>
      </c>
      <c r="J9278" t="s">
        <v>27</v>
      </c>
      <c r="K9278" s="2">
        <v>1254.21</v>
      </c>
      <c r="L9278" t="s">
        <v>39</v>
      </c>
      <c r="M9278">
        <f>YEAR(Table1[[#This Row],[order_date]])</f>
        <v>2024</v>
      </c>
      <c r="N9278">
        <f>MONTH(Table1[[#This Row],[order_date]])</f>
        <v>10</v>
      </c>
      <c r="O9278" s="3">
        <f>Table1[[#This Row],[sales]]-Table1[[#This Row],[profit]]</f>
        <v>3533.2699999999995</v>
      </c>
      <c r="P9278" s="3">
        <f>Table1[[#This Row],[sales]]*Table1[[#This Row],[quantity]]</f>
        <v>9574.9599999999991</v>
      </c>
      <c r="Q9278" s="9">
        <f>Table1[[#This Row],[delivery_date]]-Table1[[#This Row],[order_date]]</f>
        <v>7</v>
      </c>
    </row>
    <row r="9279" spans="1:17" x14ac:dyDescent="0.35">
      <c r="A9279" t="s">
        <v>9310</v>
      </c>
      <c r="B9279" t="s">
        <v>13</v>
      </c>
      <c r="C9279" t="s">
        <v>36</v>
      </c>
      <c r="D9279" s="2">
        <v>174.03</v>
      </c>
      <c r="E9279">
        <v>0.01</v>
      </c>
      <c r="F9279">
        <v>1</v>
      </c>
      <c r="G9279" s="1">
        <v>45436</v>
      </c>
      <c r="H9279" s="1">
        <v>45439</v>
      </c>
      <c r="I9279" t="s">
        <v>21</v>
      </c>
      <c r="J9279" t="s">
        <v>16</v>
      </c>
      <c r="K9279" s="2">
        <v>41.35</v>
      </c>
      <c r="L9279" t="s">
        <v>34</v>
      </c>
      <c r="M9279">
        <f>YEAR(Table1[[#This Row],[order_date]])</f>
        <v>2024</v>
      </c>
      <c r="N9279">
        <f>MONTH(Table1[[#This Row],[order_date]])</f>
        <v>5</v>
      </c>
      <c r="O9279" s="3">
        <f>Table1[[#This Row],[sales]]-Table1[[#This Row],[profit]]</f>
        <v>132.68</v>
      </c>
      <c r="P9279" s="3">
        <f>Table1[[#This Row],[sales]]*Table1[[#This Row],[quantity]]</f>
        <v>174.03</v>
      </c>
      <c r="Q9279" s="9">
        <f>Table1[[#This Row],[delivery_date]]-Table1[[#This Row],[order_date]]</f>
        <v>3</v>
      </c>
    </row>
    <row r="9280" spans="1:17" x14ac:dyDescent="0.35">
      <c r="A9280" t="s">
        <v>9311</v>
      </c>
      <c r="B9280" t="s">
        <v>19</v>
      </c>
      <c r="C9280" t="s">
        <v>20</v>
      </c>
      <c r="D9280" s="2">
        <v>389.57</v>
      </c>
      <c r="E9280">
        <v>0.04</v>
      </c>
      <c r="F9280">
        <v>6</v>
      </c>
      <c r="G9280" s="1">
        <v>45376</v>
      </c>
      <c r="H9280" s="1">
        <v>45379</v>
      </c>
      <c r="I9280" t="s">
        <v>15</v>
      </c>
      <c r="J9280" t="s">
        <v>27</v>
      </c>
      <c r="K9280" s="2">
        <v>29.58</v>
      </c>
      <c r="L9280" t="s">
        <v>39</v>
      </c>
      <c r="M9280">
        <f>YEAR(Table1[[#This Row],[order_date]])</f>
        <v>2024</v>
      </c>
      <c r="N9280">
        <f>MONTH(Table1[[#This Row],[order_date]])</f>
        <v>3</v>
      </c>
      <c r="O9280" s="3">
        <f>Table1[[#This Row],[sales]]-Table1[[#This Row],[profit]]</f>
        <v>359.99</v>
      </c>
      <c r="P9280" s="3">
        <f>Table1[[#This Row],[sales]]*Table1[[#This Row],[quantity]]</f>
        <v>2337.42</v>
      </c>
      <c r="Q9280" s="9">
        <f>Table1[[#This Row],[delivery_date]]-Table1[[#This Row],[order_date]]</f>
        <v>3</v>
      </c>
    </row>
    <row r="9281" spans="1:17" x14ac:dyDescent="0.35">
      <c r="A9281" t="s">
        <v>9312</v>
      </c>
      <c r="B9281" t="s">
        <v>13</v>
      </c>
      <c r="C9281" t="s">
        <v>33</v>
      </c>
      <c r="D9281" s="2">
        <v>2554.38</v>
      </c>
      <c r="E9281">
        <v>0.4</v>
      </c>
      <c r="F9281">
        <v>5</v>
      </c>
      <c r="G9281" s="1">
        <v>45389</v>
      </c>
      <c r="H9281" s="1">
        <v>45391</v>
      </c>
      <c r="I9281" t="s">
        <v>21</v>
      </c>
      <c r="J9281" t="s">
        <v>22</v>
      </c>
      <c r="K9281" s="2">
        <v>388.27</v>
      </c>
      <c r="L9281" t="s">
        <v>23</v>
      </c>
      <c r="M9281">
        <f>YEAR(Table1[[#This Row],[order_date]])</f>
        <v>2024</v>
      </c>
      <c r="N9281">
        <f>MONTH(Table1[[#This Row],[order_date]])</f>
        <v>4</v>
      </c>
      <c r="O9281" s="3">
        <f>Table1[[#This Row],[sales]]-Table1[[#This Row],[profit]]</f>
        <v>2166.11</v>
      </c>
      <c r="P9281" s="3">
        <f>Table1[[#This Row],[sales]]*Table1[[#This Row],[quantity]]</f>
        <v>12771.900000000001</v>
      </c>
      <c r="Q9281" s="9">
        <f>Table1[[#This Row],[delivery_date]]-Table1[[#This Row],[order_date]]</f>
        <v>2</v>
      </c>
    </row>
    <row r="9282" spans="1:17" x14ac:dyDescent="0.35">
      <c r="A9282" t="s">
        <v>9313</v>
      </c>
      <c r="B9282" t="s">
        <v>19</v>
      </c>
      <c r="C9282" t="s">
        <v>14</v>
      </c>
      <c r="D9282" s="2">
        <v>4570.66</v>
      </c>
      <c r="E9282">
        <v>7.0000000000000007E-2</v>
      </c>
      <c r="F9282">
        <v>5</v>
      </c>
      <c r="G9282" s="1">
        <v>45197</v>
      </c>
      <c r="H9282" s="1">
        <v>45199</v>
      </c>
      <c r="I9282" t="s">
        <v>31</v>
      </c>
      <c r="J9282" t="s">
        <v>22</v>
      </c>
      <c r="K9282" s="2">
        <v>789.24</v>
      </c>
      <c r="L9282" t="s">
        <v>48</v>
      </c>
      <c r="M9282">
        <f>YEAR(Table1[[#This Row],[order_date]])</f>
        <v>2023</v>
      </c>
      <c r="N9282">
        <f>MONTH(Table1[[#This Row],[order_date]])</f>
        <v>9</v>
      </c>
      <c r="O9282" s="3">
        <f>Table1[[#This Row],[sales]]-Table1[[#This Row],[profit]]</f>
        <v>3781.42</v>
      </c>
      <c r="P9282" s="3">
        <f>Table1[[#This Row],[sales]]*Table1[[#This Row],[quantity]]</f>
        <v>22853.3</v>
      </c>
      <c r="Q9282" s="9">
        <f>Table1[[#This Row],[delivery_date]]-Table1[[#This Row],[order_date]]</f>
        <v>2</v>
      </c>
    </row>
    <row r="9283" spans="1:17" x14ac:dyDescent="0.35">
      <c r="A9283" t="s">
        <v>9314</v>
      </c>
      <c r="B9283" t="s">
        <v>19</v>
      </c>
      <c r="C9283" t="s">
        <v>36</v>
      </c>
      <c r="D9283" s="2">
        <v>3680.9</v>
      </c>
      <c r="E9283">
        <v>0.35</v>
      </c>
      <c r="F9283">
        <v>9</v>
      </c>
      <c r="G9283" s="1">
        <v>45200</v>
      </c>
      <c r="H9283" s="1">
        <v>45201</v>
      </c>
      <c r="I9283" t="s">
        <v>31</v>
      </c>
      <c r="J9283" t="s">
        <v>16</v>
      </c>
      <c r="K9283" s="2">
        <v>973.05</v>
      </c>
      <c r="L9283" t="s">
        <v>48</v>
      </c>
      <c r="M9283">
        <f>YEAR(Table1[[#This Row],[order_date]])</f>
        <v>2023</v>
      </c>
      <c r="N9283">
        <f>MONTH(Table1[[#This Row],[order_date]])</f>
        <v>10</v>
      </c>
      <c r="O9283" s="3">
        <f>Table1[[#This Row],[sales]]-Table1[[#This Row],[profit]]</f>
        <v>2707.8500000000004</v>
      </c>
      <c r="P9283" s="3">
        <f>Table1[[#This Row],[sales]]*Table1[[#This Row],[quantity]]</f>
        <v>33128.1</v>
      </c>
      <c r="Q9283" s="9">
        <f>Table1[[#This Row],[delivery_date]]-Table1[[#This Row],[order_date]]</f>
        <v>1</v>
      </c>
    </row>
    <row r="9284" spans="1:17" x14ac:dyDescent="0.35">
      <c r="A9284" t="s">
        <v>9315</v>
      </c>
      <c r="B9284" t="s">
        <v>19</v>
      </c>
      <c r="C9284" t="s">
        <v>26</v>
      </c>
      <c r="D9284" s="2">
        <v>3148.47</v>
      </c>
      <c r="E9284">
        <v>0.35</v>
      </c>
      <c r="F9284">
        <v>6</v>
      </c>
      <c r="G9284" s="1">
        <v>44995</v>
      </c>
      <c r="H9284" s="1">
        <v>44998</v>
      </c>
      <c r="I9284" t="s">
        <v>21</v>
      </c>
      <c r="J9284" t="s">
        <v>16</v>
      </c>
      <c r="K9284" s="2">
        <v>828.7</v>
      </c>
      <c r="L9284" t="s">
        <v>34</v>
      </c>
      <c r="M9284">
        <f>YEAR(Table1[[#This Row],[order_date]])</f>
        <v>2023</v>
      </c>
      <c r="N9284">
        <f>MONTH(Table1[[#This Row],[order_date]])</f>
        <v>3</v>
      </c>
      <c r="O9284" s="3">
        <f>Table1[[#This Row],[sales]]-Table1[[#This Row],[profit]]</f>
        <v>2319.7699999999995</v>
      </c>
      <c r="P9284" s="3">
        <f>Table1[[#This Row],[sales]]*Table1[[#This Row],[quantity]]</f>
        <v>18890.82</v>
      </c>
      <c r="Q9284" s="9">
        <f>Table1[[#This Row],[delivery_date]]-Table1[[#This Row],[order_date]]</f>
        <v>3</v>
      </c>
    </row>
    <row r="9285" spans="1:17" x14ac:dyDescent="0.35">
      <c r="A9285" t="s">
        <v>9316</v>
      </c>
      <c r="B9285" t="s">
        <v>41</v>
      </c>
      <c r="C9285" t="s">
        <v>14</v>
      </c>
      <c r="D9285" s="2">
        <v>254.85</v>
      </c>
      <c r="E9285">
        <v>0.5</v>
      </c>
      <c r="F9285">
        <v>9</v>
      </c>
      <c r="G9285" s="1">
        <v>45272</v>
      </c>
      <c r="H9285" s="1">
        <v>45276</v>
      </c>
      <c r="I9285" t="s">
        <v>15</v>
      </c>
      <c r="J9285" t="s">
        <v>16</v>
      </c>
      <c r="K9285" s="2">
        <v>22.36</v>
      </c>
      <c r="L9285" t="s">
        <v>23</v>
      </c>
      <c r="M9285">
        <f>YEAR(Table1[[#This Row],[order_date]])</f>
        <v>2023</v>
      </c>
      <c r="N9285">
        <f>MONTH(Table1[[#This Row],[order_date]])</f>
        <v>12</v>
      </c>
      <c r="O9285" s="3">
        <f>Table1[[#This Row],[sales]]-Table1[[#This Row],[profit]]</f>
        <v>232.49</v>
      </c>
      <c r="P9285" s="3">
        <f>Table1[[#This Row],[sales]]*Table1[[#This Row],[quantity]]</f>
        <v>2293.65</v>
      </c>
      <c r="Q9285" s="9">
        <f>Table1[[#This Row],[delivery_date]]-Table1[[#This Row],[order_date]]</f>
        <v>4</v>
      </c>
    </row>
    <row r="9286" spans="1:17" x14ac:dyDescent="0.35">
      <c r="A9286" t="s">
        <v>9317</v>
      </c>
      <c r="B9286" t="s">
        <v>13</v>
      </c>
      <c r="C9286" t="s">
        <v>36</v>
      </c>
      <c r="D9286" s="2">
        <v>1835.4</v>
      </c>
      <c r="E9286">
        <v>0.35</v>
      </c>
      <c r="F9286">
        <v>4</v>
      </c>
      <c r="G9286" s="1">
        <v>45004</v>
      </c>
      <c r="H9286" s="1">
        <v>45010</v>
      </c>
      <c r="I9286" t="s">
        <v>31</v>
      </c>
      <c r="J9286" t="s">
        <v>27</v>
      </c>
      <c r="K9286" s="2">
        <v>360.49</v>
      </c>
      <c r="L9286" t="s">
        <v>28</v>
      </c>
      <c r="M9286">
        <f>YEAR(Table1[[#This Row],[order_date]])</f>
        <v>2023</v>
      </c>
      <c r="N9286">
        <f>MONTH(Table1[[#This Row],[order_date]])</f>
        <v>3</v>
      </c>
      <c r="O9286" s="3">
        <f>Table1[[#This Row],[sales]]-Table1[[#This Row],[profit]]</f>
        <v>1474.91</v>
      </c>
      <c r="P9286" s="3">
        <f>Table1[[#This Row],[sales]]*Table1[[#This Row],[quantity]]</f>
        <v>7341.6</v>
      </c>
      <c r="Q9286" s="9">
        <f>Table1[[#This Row],[delivery_date]]-Table1[[#This Row],[order_date]]</f>
        <v>6</v>
      </c>
    </row>
    <row r="9287" spans="1:17" x14ac:dyDescent="0.35">
      <c r="A9287" t="s">
        <v>9318</v>
      </c>
      <c r="B9287" t="s">
        <v>13</v>
      </c>
      <c r="C9287" t="s">
        <v>33</v>
      </c>
      <c r="D9287" s="2">
        <v>1794.68</v>
      </c>
      <c r="E9287">
        <v>0.06</v>
      </c>
      <c r="F9287">
        <v>7</v>
      </c>
      <c r="G9287" s="1">
        <v>45059</v>
      </c>
      <c r="H9287" s="1">
        <v>45063</v>
      </c>
      <c r="I9287" t="s">
        <v>31</v>
      </c>
      <c r="J9287" t="s">
        <v>22</v>
      </c>
      <c r="K9287" s="2">
        <v>512.9</v>
      </c>
      <c r="L9287" t="s">
        <v>28</v>
      </c>
      <c r="M9287">
        <f>YEAR(Table1[[#This Row],[order_date]])</f>
        <v>2023</v>
      </c>
      <c r="N9287">
        <f>MONTH(Table1[[#This Row],[order_date]])</f>
        <v>5</v>
      </c>
      <c r="O9287" s="3">
        <f>Table1[[#This Row],[sales]]-Table1[[#This Row],[profit]]</f>
        <v>1281.7800000000002</v>
      </c>
      <c r="P9287" s="3">
        <f>Table1[[#This Row],[sales]]*Table1[[#This Row],[quantity]]</f>
        <v>12562.76</v>
      </c>
      <c r="Q9287" s="9">
        <f>Table1[[#This Row],[delivery_date]]-Table1[[#This Row],[order_date]]</f>
        <v>4</v>
      </c>
    </row>
    <row r="9288" spans="1:17" x14ac:dyDescent="0.35">
      <c r="A9288" t="s">
        <v>9319</v>
      </c>
      <c r="B9288" t="s">
        <v>25</v>
      </c>
      <c r="C9288" t="s">
        <v>33</v>
      </c>
      <c r="D9288" s="2">
        <v>2756.22</v>
      </c>
      <c r="E9288">
        <v>0.31</v>
      </c>
      <c r="F9288">
        <v>4</v>
      </c>
      <c r="G9288" s="1">
        <v>45350</v>
      </c>
      <c r="H9288" s="1">
        <v>45353</v>
      </c>
      <c r="I9288" t="s">
        <v>21</v>
      </c>
      <c r="J9288" t="s">
        <v>22</v>
      </c>
      <c r="K9288" s="2">
        <v>190.71</v>
      </c>
      <c r="L9288" t="s">
        <v>34</v>
      </c>
      <c r="M9288">
        <f>YEAR(Table1[[#This Row],[order_date]])</f>
        <v>2024</v>
      </c>
      <c r="N9288">
        <f>MONTH(Table1[[#This Row],[order_date]])</f>
        <v>2</v>
      </c>
      <c r="O9288" s="3">
        <f>Table1[[#This Row],[sales]]-Table1[[#This Row],[profit]]</f>
        <v>2565.5099999999998</v>
      </c>
      <c r="P9288" s="3">
        <f>Table1[[#This Row],[sales]]*Table1[[#This Row],[quantity]]</f>
        <v>11024.88</v>
      </c>
      <c r="Q9288" s="9">
        <f>Table1[[#This Row],[delivery_date]]-Table1[[#This Row],[order_date]]</f>
        <v>3</v>
      </c>
    </row>
    <row r="9289" spans="1:17" x14ac:dyDescent="0.35">
      <c r="A9289" t="s">
        <v>9320</v>
      </c>
      <c r="B9289" t="s">
        <v>25</v>
      </c>
      <c r="C9289" t="s">
        <v>14</v>
      </c>
      <c r="D9289" s="2">
        <v>1363.36</v>
      </c>
      <c r="E9289">
        <v>0.26</v>
      </c>
      <c r="F9289">
        <v>1</v>
      </c>
      <c r="G9289" s="1">
        <v>45331</v>
      </c>
      <c r="H9289" s="1">
        <v>45332</v>
      </c>
      <c r="I9289" t="s">
        <v>21</v>
      </c>
      <c r="J9289" t="s">
        <v>22</v>
      </c>
      <c r="K9289" s="2">
        <v>190.38</v>
      </c>
      <c r="L9289" t="s">
        <v>34</v>
      </c>
      <c r="M9289">
        <f>YEAR(Table1[[#This Row],[order_date]])</f>
        <v>2024</v>
      </c>
      <c r="N9289">
        <f>MONTH(Table1[[#This Row],[order_date]])</f>
        <v>2</v>
      </c>
      <c r="O9289" s="3">
        <f>Table1[[#This Row],[sales]]-Table1[[#This Row],[profit]]</f>
        <v>1172.98</v>
      </c>
      <c r="P9289" s="3">
        <f>Table1[[#This Row],[sales]]*Table1[[#This Row],[quantity]]</f>
        <v>1363.36</v>
      </c>
      <c r="Q9289" s="9">
        <f>Table1[[#This Row],[delivery_date]]-Table1[[#This Row],[order_date]]</f>
        <v>1</v>
      </c>
    </row>
    <row r="9290" spans="1:17" x14ac:dyDescent="0.35">
      <c r="A9290" t="s">
        <v>9321</v>
      </c>
      <c r="B9290" t="s">
        <v>25</v>
      </c>
      <c r="C9290" t="s">
        <v>36</v>
      </c>
      <c r="D9290" s="2">
        <v>1409.06</v>
      </c>
      <c r="E9290">
        <v>0.46</v>
      </c>
      <c r="F9290">
        <v>4</v>
      </c>
      <c r="G9290" s="1">
        <v>45630</v>
      </c>
      <c r="H9290" s="1">
        <v>45632</v>
      </c>
      <c r="I9290" t="s">
        <v>31</v>
      </c>
      <c r="J9290" t="s">
        <v>22</v>
      </c>
      <c r="K9290" s="2">
        <v>189.29</v>
      </c>
      <c r="L9290" t="s">
        <v>39</v>
      </c>
      <c r="M9290">
        <f>YEAR(Table1[[#This Row],[order_date]])</f>
        <v>2024</v>
      </c>
      <c r="N9290">
        <f>MONTH(Table1[[#This Row],[order_date]])</f>
        <v>12</v>
      </c>
      <c r="O9290" s="3">
        <f>Table1[[#This Row],[sales]]-Table1[[#This Row],[profit]]</f>
        <v>1219.77</v>
      </c>
      <c r="P9290" s="3">
        <f>Table1[[#This Row],[sales]]*Table1[[#This Row],[quantity]]</f>
        <v>5636.24</v>
      </c>
      <c r="Q9290" s="9">
        <f>Table1[[#This Row],[delivery_date]]-Table1[[#This Row],[order_date]]</f>
        <v>2</v>
      </c>
    </row>
    <row r="9291" spans="1:17" x14ac:dyDescent="0.35">
      <c r="A9291" t="s">
        <v>9322</v>
      </c>
      <c r="B9291" t="s">
        <v>25</v>
      </c>
      <c r="C9291" t="s">
        <v>26</v>
      </c>
      <c r="D9291" s="2">
        <v>3142.22</v>
      </c>
      <c r="E9291">
        <v>0.35</v>
      </c>
      <c r="F9291">
        <v>2</v>
      </c>
      <c r="G9291" s="1">
        <v>45289</v>
      </c>
      <c r="H9291" s="1">
        <v>45296</v>
      </c>
      <c r="I9291" t="s">
        <v>31</v>
      </c>
      <c r="J9291" t="s">
        <v>16</v>
      </c>
      <c r="K9291" s="2">
        <v>291.82</v>
      </c>
      <c r="L9291" t="s">
        <v>23</v>
      </c>
      <c r="M9291">
        <f>YEAR(Table1[[#This Row],[order_date]])</f>
        <v>2023</v>
      </c>
      <c r="N9291">
        <f>MONTH(Table1[[#This Row],[order_date]])</f>
        <v>12</v>
      </c>
      <c r="O9291" s="3">
        <f>Table1[[#This Row],[sales]]-Table1[[#This Row],[profit]]</f>
        <v>2850.3999999999996</v>
      </c>
      <c r="P9291" s="3">
        <f>Table1[[#This Row],[sales]]*Table1[[#This Row],[quantity]]</f>
        <v>6284.44</v>
      </c>
      <c r="Q9291" s="9">
        <f>Table1[[#This Row],[delivery_date]]-Table1[[#This Row],[order_date]]</f>
        <v>7</v>
      </c>
    </row>
    <row r="9292" spans="1:17" x14ac:dyDescent="0.35">
      <c r="A9292" t="s">
        <v>9323</v>
      </c>
      <c r="B9292" t="s">
        <v>13</v>
      </c>
      <c r="C9292" t="s">
        <v>26</v>
      </c>
      <c r="D9292" s="2">
        <v>4728.38</v>
      </c>
      <c r="E9292">
        <v>0.26</v>
      </c>
      <c r="F9292">
        <v>5</v>
      </c>
      <c r="G9292" s="1">
        <v>45528</v>
      </c>
      <c r="H9292" s="1">
        <v>45529</v>
      </c>
      <c r="I9292" t="s">
        <v>15</v>
      </c>
      <c r="J9292" t="s">
        <v>22</v>
      </c>
      <c r="K9292" s="2">
        <v>1393.4</v>
      </c>
      <c r="L9292" t="s">
        <v>23</v>
      </c>
      <c r="M9292">
        <f>YEAR(Table1[[#This Row],[order_date]])</f>
        <v>2024</v>
      </c>
      <c r="N9292">
        <f>MONTH(Table1[[#This Row],[order_date]])</f>
        <v>8</v>
      </c>
      <c r="O9292" s="3">
        <f>Table1[[#This Row],[sales]]-Table1[[#This Row],[profit]]</f>
        <v>3334.98</v>
      </c>
      <c r="P9292" s="3">
        <f>Table1[[#This Row],[sales]]*Table1[[#This Row],[quantity]]</f>
        <v>23641.9</v>
      </c>
      <c r="Q9292" s="9">
        <f>Table1[[#This Row],[delivery_date]]-Table1[[#This Row],[order_date]]</f>
        <v>1</v>
      </c>
    </row>
    <row r="9293" spans="1:17" x14ac:dyDescent="0.35">
      <c r="A9293" t="s">
        <v>9324</v>
      </c>
      <c r="B9293" t="s">
        <v>19</v>
      </c>
      <c r="C9293" t="s">
        <v>20</v>
      </c>
      <c r="D9293" s="2">
        <v>3334.88</v>
      </c>
      <c r="E9293">
        <v>0.31</v>
      </c>
      <c r="F9293">
        <v>2</v>
      </c>
      <c r="G9293" s="1">
        <v>45122</v>
      </c>
      <c r="H9293" s="1">
        <v>45125</v>
      </c>
      <c r="I9293" t="s">
        <v>15</v>
      </c>
      <c r="J9293" t="s">
        <v>22</v>
      </c>
      <c r="K9293" s="2">
        <v>756.97</v>
      </c>
      <c r="L9293" t="s">
        <v>28</v>
      </c>
      <c r="M9293">
        <f>YEAR(Table1[[#This Row],[order_date]])</f>
        <v>2023</v>
      </c>
      <c r="N9293">
        <f>MONTH(Table1[[#This Row],[order_date]])</f>
        <v>7</v>
      </c>
      <c r="O9293" s="3">
        <f>Table1[[#This Row],[sales]]-Table1[[#This Row],[profit]]</f>
        <v>2577.91</v>
      </c>
      <c r="P9293" s="3">
        <f>Table1[[#This Row],[sales]]*Table1[[#This Row],[quantity]]</f>
        <v>6669.76</v>
      </c>
      <c r="Q9293" s="9">
        <f>Table1[[#This Row],[delivery_date]]-Table1[[#This Row],[order_date]]</f>
        <v>3</v>
      </c>
    </row>
    <row r="9294" spans="1:17" x14ac:dyDescent="0.35">
      <c r="A9294" t="s">
        <v>9325</v>
      </c>
      <c r="B9294" t="s">
        <v>19</v>
      </c>
      <c r="C9294" t="s">
        <v>14</v>
      </c>
      <c r="D9294" s="2">
        <v>3373.84</v>
      </c>
      <c r="E9294">
        <v>0.22</v>
      </c>
      <c r="F9294">
        <v>2</v>
      </c>
      <c r="G9294" s="1">
        <v>45618</v>
      </c>
      <c r="H9294" s="1">
        <v>45619</v>
      </c>
      <c r="I9294" t="s">
        <v>21</v>
      </c>
      <c r="J9294" t="s">
        <v>16</v>
      </c>
      <c r="K9294" s="2">
        <v>745.65</v>
      </c>
      <c r="L9294" t="s">
        <v>17</v>
      </c>
      <c r="M9294">
        <f>YEAR(Table1[[#This Row],[order_date]])</f>
        <v>2024</v>
      </c>
      <c r="N9294">
        <f>MONTH(Table1[[#This Row],[order_date]])</f>
        <v>11</v>
      </c>
      <c r="O9294" s="3">
        <f>Table1[[#This Row],[sales]]-Table1[[#This Row],[profit]]</f>
        <v>2628.19</v>
      </c>
      <c r="P9294" s="3">
        <f>Table1[[#This Row],[sales]]*Table1[[#This Row],[quantity]]</f>
        <v>6747.68</v>
      </c>
      <c r="Q9294" s="9">
        <f>Table1[[#This Row],[delivery_date]]-Table1[[#This Row],[order_date]]</f>
        <v>1</v>
      </c>
    </row>
    <row r="9295" spans="1:17" x14ac:dyDescent="0.35">
      <c r="A9295" t="s">
        <v>9326</v>
      </c>
      <c r="B9295" t="s">
        <v>41</v>
      </c>
      <c r="C9295" t="s">
        <v>36</v>
      </c>
      <c r="D9295" s="2">
        <v>4932.45</v>
      </c>
      <c r="E9295">
        <v>0.25</v>
      </c>
      <c r="F9295">
        <v>4</v>
      </c>
      <c r="G9295" s="1">
        <v>45209</v>
      </c>
      <c r="H9295" s="1">
        <v>45212</v>
      </c>
      <c r="I9295" t="s">
        <v>31</v>
      </c>
      <c r="J9295" t="s">
        <v>16</v>
      </c>
      <c r="K9295" s="2">
        <v>307.02999999999997</v>
      </c>
      <c r="L9295" t="s">
        <v>39</v>
      </c>
      <c r="M9295">
        <f>YEAR(Table1[[#This Row],[order_date]])</f>
        <v>2023</v>
      </c>
      <c r="N9295">
        <f>MONTH(Table1[[#This Row],[order_date]])</f>
        <v>10</v>
      </c>
      <c r="O9295" s="3">
        <f>Table1[[#This Row],[sales]]-Table1[[#This Row],[profit]]</f>
        <v>4625.42</v>
      </c>
      <c r="P9295" s="3">
        <f>Table1[[#This Row],[sales]]*Table1[[#This Row],[quantity]]</f>
        <v>19729.8</v>
      </c>
      <c r="Q9295" s="9">
        <f>Table1[[#This Row],[delivery_date]]-Table1[[#This Row],[order_date]]</f>
        <v>3</v>
      </c>
    </row>
    <row r="9296" spans="1:17" x14ac:dyDescent="0.35">
      <c r="A9296" t="s">
        <v>9327</v>
      </c>
      <c r="B9296" t="s">
        <v>19</v>
      </c>
      <c r="C9296" t="s">
        <v>14</v>
      </c>
      <c r="D9296" s="2">
        <v>852.04</v>
      </c>
      <c r="E9296">
        <v>0.36</v>
      </c>
      <c r="F9296">
        <v>7</v>
      </c>
      <c r="G9296" s="1">
        <v>45098</v>
      </c>
      <c r="H9296" s="1">
        <v>45105</v>
      </c>
      <c r="I9296" t="s">
        <v>15</v>
      </c>
      <c r="J9296" t="s">
        <v>27</v>
      </c>
      <c r="K9296" s="2">
        <v>124.43</v>
      </c>
      <c r="L9296" t="s">
        <v>23</v>
      </c>
      <c r="M9296">
        <f>YEAR(Table1[[#This Row],[order_date]])</f>
        <v>2023</v>
      </c>
      <c r="N9296">
        <f>MONTH(Table1[[#This Row],[order_date]])</f>
        <v>6</v>
      </c>
      <c r="O9296" s="3">
        <f>Table1[[#This Row],[sales]]-Table1[[#This Row],[profit]]</f>
        <v>727.6099999999999</v>
      </c>
      <c r="P9296" s="3">
        <f>Table1[[#This Row],[sales]]*Table1[[#This Row],[quantity]]</f>
        <v>5964.28</v>
      </c>
      <c r="Q9296" s="9">
        <f>Table1[[#This Row],[delivery_date]]-Table1[[#This Row],[order_date]]</f>
        <v>7</v>
      </c>
    </row>
    <row r="9297" spans="1:17" x14ac:dyDescent="0.35">
      <c r="A9297" t="s">
        <v>9328</v>
      </c>
      <c r="B9297" t="s">
        <v>13</v>
      </c>
      <c r="C9297" t="s">
        <v>26</v>
      </c>
      <c r="D9297" s="2">
        <v>265.79000000000002</v>
      </c>
      <c r="E9297">
        <v>0.04</v>
      </c>
      <c r="F9297">
        <v>3</v>
      </c>
      <c r="G9297" s="1">
        <v>45545</v>
      </c>
      <c r="H9297" s="1">
        <v>45546</v>
      </c>
      <c r="I9297" t="s">
        <v>15</v>
      </c>
      <c r="J9297" t="s">
        <v>16</v>
      </c>
      <c r="K9297" s="2">
        <v>54.61</v>
      </c>
      <c r="L9297" t="s">
        <v>17</v>
      </c>
      <c r="M9297">
        <f>YEAR(Table1[[#This Row],[order_date]])</f>
        <v>2024</v>
      </c>
      <c r="N9297">
        <f>MONTH(Table1[[#This Row],[order_date]])</f>
        <v>9</v>
      </c>
      <c r="O9297" s="3">
        <f>Table1[[#This Row],[sales]]-Table1[[#This Row],[profit]]</f>
        <v>211.18</v>
      </c>
      <c r="P9297" s="3">
        <f>Table1[[#This Row],[sales]]*Table1[[#This Row],[quantity]]</f>
        <v>797.37000000000012</v>
      </c>
      <c r="Q9297" s="9">
        <f>Table1[[#This Row],[delivery_date]]-Table1[[#This Row],[order_date]]</f>
        <v>1</v>
      </c>
    </row>
    <row r="9298" spans="1:17" x14ac:dyDescent="0.35">
      <c r="A9298" t="s">
        <v>9329</v>
      </c>
      <c r="B9298" t="s">
        <v>13</v>
      </c>
      <c r="C9298" t="s">
        <v>36</v>
      </c>
      <c r="D9298" s="2">
        <v>3753.02</v>
      </c>
      <c r="E9298">
        <v>0.31</v>
      </c>
      <c r="F9298">
        <v>7</v>
      </c>
      <c r="G9298" s="1">
        <v>45507</v>
      </c>
      <c r="H9298" s="1">
        <v>45514</v>
      </c>
      <c r="I9298" t="s">
        <v>21</v>
      </c>
      <c r="J9298" t="s">
        <v>22</v>
      </c>
      <c r="K9298" s="2">
        <v>644.07000000000005</v>
      </c>
      <c r="L9298" t="s">
        <v>23</v>
      </c>
      <c r="M9298">
        <f>YEAR(Table1[[#This Row],[order_date]])</f>
        <v>2024</v>
      </c>
      <c r="N9298">
        <f>MONTH(Table1[[#This Row],[order_date]])</f>
        <v>8</v>
      </c>
      <c r="O9298" s="3">
        <f>Table1[[#This Row],[sales]]-Table1[[#This Row],[profit]]</f>
        <v>3108.95</v>
      </c>
      <c r="P9298" s="3">
        <f>Table1[[#This Row],[sales]]*Table1[[#This Row],[quantity]]</f>
        <v>26271.14</v>
      </c>
      <c r="Q9298" s="9">
        <f>Table1[[#This Row],[delivery_date]]-Table1[[#This Row],[order_date]]</f>
        <v>7</v>
      </c>
    </row>
    <row r="9299" spans="1:17" x14ac:dyDescent="0.35">
      <c r="A9299" t="s">
        <v>9330</v>
      </c>
      <c r="B9299" t="s">
        <v>13</v>
      </c>
      <c r="C9299" t="s">
        <v>33</v>
      </c>
      <c r="D9299" s="2">
        <v>2250.06</v>
      </c>
      <c r="E9299">
        <v>0.04</v>
      </c>
      <c r="F9299">
        <v>9</v>
      </c>
      <c r="G9299" s="1">
        <v>45286</v>
      </c>
      <c r="H9299" s="1">
        <v>45291</v>
      </c>
      <c r="I9299" t="s">
        <v>31</v>
      </c>
      <c r="J9299" t="s">
        <v>22</v>
      </c>
      <c r="K9299" s="2">
        <v>520.27</v>
      </c>
      <c r="L9299" t="s">
        <v>23</v>
      </c>
      <c r="M9299">
        <f>YEAR(Table1[[#This Row],[order_date]])</f>
        <v>2023</v>
      </c>
      <c r="N9299">
        <f>MONTH(Table1[[#This Row],[order_date]])</f>
        <v>12</v>
      </c>
      <c r="O9299" s="3">
        <f>Table1[[#This Row],[sales]]-Table1[[#This Row],[profit]]</f>
        <v>1729.79</v>
      </c>
      <c r="P9299" s="3">
        <f>Table1[[#This Row],[sales]]*Table1[[#This Row],[quantity]]</f>
        <v>20250.54</v>
      </c>
      <c r="Q9299" s="9">
        <f>Table1[[#This Row],[delivery_date]]-Table1[[#This Row],[order_date]]</f>
        <v>5</v>
      </c>
    </row>
    <row r="9300" spans="1:17" x14ac:dyDescent="0.35">
      <c r="A9300" t="s">
        <v>9331</v>
      </c>
      <c r="B9300" t="s">
        <v>41</v>
      </c>
      <c r="C9300" t="s">
        <v>33</v>
      </c>
      <c r="D9300" s="2">
        <v>2201.23</v>
      </c>
      <c r="E9300">
        <v>0.43</v>
      </c>
      <c r="F9300">
        <v>3</v>
      </c>
      <c r="G9300" s="1">
        <v>45577</v>
      </c>
      <c r="H9300" s="1">
        <v>45581</v>
      </c>
      <c r="I9300" t="s">
        <v>31</v>
      </c>
      <c r="J9300" t="s">
        <v>22</v>
      </c>
      <c r="K9300" s="2">
        <v>565.4</v>
      </c>
      <c r="L9300" t="s">
        <v>17</v>
      </c>
      <c r="M9300">
        <f>YEAR(Table1[[#This Row],[order_date]])</f>
        <v>2024</v>
      </c>
      <c r="N9300">
        <f>MONTH(Table1[[#This Row],[order_date]])</f>
        <v>10</v>
      </c>
      <c r="O9300" s="3">
        <f>Table1[[#This Row],[sales]]-Table1[[#This Row],[profit]]</f>
        <v>1635.83</v>
      </c>
      <c r="P9300" s="3">
        <f>Table1[[#This Row],[sales]]*Table1[[#This Row],[quantity]]</f>
        <v>6603.6900000000005</v>
      </c>
      <c r="Q9300" s="9">
        <f>Table1[[#This Row],[delivery_date]]-Table1[[#This Row],[order_date]]</f>
        <v>4</v>
      </c>
    </row>
    <row r="9301" spans="1:17" x14ac:dyDescent="0.35">
      <c r="A9301" t="s">
        <v>9332</v>
      </c>
      <c r="B9301" t="s">
        <v>25</v>
      </c>
      <c r="C9301" t="s">
        <v>36</v>
      </c>
      <c r="D9301" s="2">
        <v>1203.99</v>
      </c>
      <c r="E9301">
        <v>0.47</v>
      </c>
      <c r="F9301">
        <v>4</v>
      </c>
      <c r="G9301" s="1">
        <v>44969</v>
      </c>
      <c r="H9301" s="1">
        <v>44974</v>
      </c>
      <c r="I9301" t="s">
        <v>21</v>
      </c>
      <c r="J9301" t="s">
        <v>27</v>
      </c>
      <c r="K9301" s="2">
        <v>289.39</v>
      </c>
      <c r="L9301" t="s">
        <v>34</v>
      </c>
      <c r="M9301">
        <f>YEAR(Table1[[#This Row],[order_date]])</f>
        <v>2023</v>
      </c>
      <c r="N9301">
        <f>MONTH(Table1[[#This Row],[order_date]])</f>
        <v>2</v>
      </c>
      <c r="O9301" s="3">
        <f>Table1[[#This Row],[sales]]-Table1[[#This Row],[profit]]</f>
        <v>914.6</v>
      </c>
      <c r="P9301" s="3">
        <f>Table1[[#This Row],[sales]]*Table1[[#This Row],[quantity]]</f>
        <v>4815.96</v>
      </c>
      <c r="Q9301" s="9">
        <f>Table1[[#This Row],[delivery_date]]-Table1[[#This Row],[order_date]]</f>
        <v>5</v>
      </c>
    </row>
    <row r="9302" spans="1:17" x14ac:dyDescent="0.35">
      <c r="A9302" t="s">
        <v>9333</v>
      </c>
      <c r="B9302" t="s">
        <v>19</v>
      </c>
      <c r="C9302" t="s">
        <v>14</v>
      </c>
      <c r="D9302" s="2">
        <v>2583.63</v>
      </c>
      <c r="E9302">
        <v>0.39</v>
      </c>
      <c r="F9302">
        <v>1</v>
      </c>
      <c r="G9302" s="1">
        <v>45564</v>
      </c>
      <c r="H9302" s="1">
        <v>45567</v>
      </c>
      <c r="I9302" t="s">
        <v>15</v>
      </c>
      <c r="J9302" t="s">
        <v>27</v>
      </c>
      <c r="K9302" s="2">
        <v>738.75</v>
      </c>
      <c r="L9302" t="s">
        <v>28</v>
      </c>
      <c r="M9302">
        <f>YEAR(Table1[[#This Row],[order_date]])</f>
        <v>2024</v>
      </c>
      <c r="N9302">
        <f>MONTH(Table1[[#This Row],[order_date]])</f>
        <v>9</v>
      </c>
      <c r="O9302" s="3">
        <f>Table1[[#This Row],[sales]]-Table1[[#This Row],[profit]]</f>
        <v>1844.88</v>
      </c>
      <c r="P9302" s="3">
        <f>Table1[[#This Row],[sales]]*Table1[[#This Row],[quantity]]</f>
        <v>2583.63</v>
      </c>
      <c r="Q9302" s="9">
        <f>Table1[[#This Row],[delivery_date]]-Table1[[#This Row],[order_date]]</f>
        <v>3</v>
      </c>
    </row>
    <row r="9303" spans="1:17" x14ac:dyDescent="0.35">
      <c r="A9303" t="s">
        <v>9334</v>
      </c>
      <c r="B9303" t="s">
        <v>13</v>
      </c>
      <c r="C9303" t="s">
        <v>14</v>
      </c>
      <c r="D9303" s="2">
        <v>2266.64</v>
      </c>
      <c r="E9303">
        <v>0.36</v>
      </c>
      <c r="F9303">
        <v>7</v>
      </c>
      <c r="G9303" s="1">
        <v>45217</v>
      </c>
      <c r="H9303" s="1">
        <v>45221</v>
      </c>
      <c r="I9303" t="s">
        <v>21</v>
      </c>
      <c r="J9303" t="s">
        <v>27</v>
      </c>
      <c r="K9303" s="2">
        <v>427.03</v>
      </c>
      <c r="L9303" t="s">
        <v>28</v>
      </c>
      <c r="M9303">
        <f>YEAR(Table1[[#This Row],[order_date]])</f>
        <v>2023</v>
      </c>
      <c r="N9303">
        <f>MONTH(Table1[[#This Row],[order_date]])</f>
        <v>10</v>
      </c>
      <c r="O9303" s="3">
        <f>Table1[[#This Row],[sales]]-Table1[[#This Row],[profit]]</f>
        <v>1839.61</v>
      </c>
      <c r="P9303" s="3">
        <f>Table1[[#This Row],[sales]]*Table1[[#This Row],[quantity]]</f>
        <v>15866.48</v>
      </c>
      <c r="Q9303" s="9">
        <f>Table1[[#This Row],[delivery_date]]-Table1[[#This Row],[order_date]]</f>
        <v>4</v>
      </c>
    </row>
    <row r="9304" spans="1:17" x14ac:dyDescent="0.35">
      <c r="A9304" t="s">
        <v>9335</v>
      </c>
      <c r="B9304" t="s">
        <v>13</v>
      </c>
      <c r="C9304" t="s">
        <v>33</v>
      </c>
      <c r="D9304" s="2">
        <v>1792.71</v>
      </c>
      <c r="E9304">
        <v>0.47</v>
      </c>
      <c r="F9304">
        <v>1</v>
      </c>
      <c r="G9304" s="1">
        <v>45321</v>
      </c>
      <c r="H9304" s="1">
        <v>45326</v>
      </c>
      <c r="I9304" t="s">
        <v>21</v>
      </c>
      <c r="J9304" t="s">
        <v>16</v>
      </c>
      <c r="K9304" s="2">
        <v>472</v>
      </c>
      <c r="L9304" t="s">
        <v>48</v>
      </c>
      <c r="M9304">
        <f>YEAR(Table1[[#This Row],[order_date]])</f>
        <v>2024</v>
      </c>
      <c r="N9304">
        <f>MONTH(Table1[[#This Row],[order_date]])</f>
        <v>1</v>
      </c>
      <c r="O9304" s="3">
        <f>Table1[[#This Row],[sales]]-Table1[[#This Row],[profit]]</f>
        <v>1320.71</v>
      </c>
      <c r="P9304" s="3">
        <f>Table1[[#This Row],[sales]]*Table1[[#This Row],[quantity]]</f>
        <v>1792.71</v>
      </c>
      <c r="Q9304" s="9">
        <f>Table1[[#This Row],[delivery_date]]-Table1[[#This Row],[order_date]]</f>
        <v>5</v>
      </c>
    </row>
    <row r="9305" spans="1:17" x14ac:dyDescent="0.35">
      <c r="A9305" t="s">
        <v>9336</v>
      </c>
      <c r="B9305" t="s">
        <v>25</v>
      </c>
      <c r="C9305" t="s">
        <v>33</v>
      </c>
      <c r="D9305" s="2">
        <v>2269.4499999999998</v>
      </c>
      <c r="E9305">
        <v>0.11</v>
      </c>
      <c r="F9305">
        <v>3</v>
      </c>
      <c r="G9305" s="1">
        <v>45156</v>
      </c>
      <c r="H9305" s="1">
        <v>45162</v>
      </c>
      <c r="I9305" t="s">
        <v>31</v>
      </c>
      <c r="J9305" t="s">
        <v>22</v>
      </c>
      <c r="K9305" s="2">
        <v>671.41</v>
      </c>
      <c r="L9305" t="s">
        <v>39</v>
      </c>
      <c r="M9305">
        <f>YEAR(Table1[[#This Row],[order_date]])</f>
        <v>2023</v>
      </c>
      <c r="N9305">
        <f>MONTH(Table1[[#This Row],[order_date]])</f>
        <v>8</v>
      </c>
      <c r="O9305" s="3">
        <f>Table1[[#This Row],[sales]]-Table1[[#This Row],[profit]]</f>
        <v>1598.04</v>
      </c>
      <c r="P9305" s="3">
        <f>Table1[[#This Row],[sales]]*Table1[[#This Row],[quantity]]</f>
        <v>6808.3499999999995</v>
      </c>
      <c r="Q9305" s="9">
        <f>Table1[[#This Row],[delivery_date]]-Table1[[#This Row],[order_date]]</f>
        <v>6</v>
      </c>
    </row>
    <row r="9306" spans="1:17" x14ac:dyDescent="0.35">
      <c r="A9306" t="s">
        <v>9337</v>
      </c>
      <c r="B9306" t="s">
        <v>13</v>
      </c>
      <c r="C9306" t="s">
        <v>26</v>
      </c>
      <c r="D9306" s="2">
        <v>1980.79</v>
      </c>
      <c r="E9306">
        <v>0.11</v>
      </c>
      <c r="F9306">
        <v>9</v>
      </c>
      <c r="G9306" s="1">
        <v>45236</v>
      </c>
      <c r="H9306" s="1">
        <v>45237</v>
      </c>
      <c r="I9306" t="s">
        <v>31</v>
      </c>
      <c r="J9306" t="s">
        <v>27</v>
      </c>
      <c r="K9306" s="2">
        <v>351.96</v>
      </c>
      <c r="L9306" t="s">
        <v>39</v>
      </c>
      <c r="M9306">
        <f>YEAR(Table1[[#This Row],[order_date]])</f>
        <v>2023</v>
      </c>
      <c r="N9306">
        <f>MONTH(Table1[[#This Row],[order_date]])</f>
        <v>11</v>
      </c>
      <c r="O9306" s="3">
        <f>Table1[[#This Row],[sales]]-Table1[[#This Row],[profit]]</f>
        <v>1628.83</v>
      </c>
      <c r="P9306" s="3">
        <f>Table1[[#This Row],[sales]]*Table1[[#This Row],[quantity]]</f>
        <v>17827.11</v>
      </c>
      <c r="Q9306" s="9">
        <f>Table1[[#This Row],[delivery_date]]-Table1[[#This Row],[order_date]]</f>
        <v>1</v>
      </c>
    </row>
    <row r="9307" spans="1:17" x14ac:dyDescent="0.35">
      <c r="A9307" t="s">
        <v>9338</v>
      </c>
      <c r="B9307" t="s">
        <v>19</v>
      </c>
      <c r="C9307" t="s">
        <v>36</v>
      </c>
      <c r="D9307" s="2">
        <v>4705.49</v>
      </c>
      <c r="E9307">
        <v>0.24</v>
      </c>
      <c r="F9307">
        <v>5</v>
      </c>
      <c r="G9307" s="1">
        <v>45232</v>
      </c>
      <c r="H9307" s="1">
        <v>45233</v>
      </c>
      <c r="I9307" t="s">
        <v>21</v>
      </c>
      <c r="J9307" t="s">
        <v>22</v>
      </c>
      <c r="K9307" s="2">
        <v>252.42</v>
      </c>
      <c r="L9307" t="s">
        <v>34</v>
      </c>
      <c r="M9307">
        <f>YEAR(Table1[[#This Row],[order_date]])</f>
        <v>2023</v>
      </c>
      <c r="N9307">
        <f>MONTH(Table1[[#This Row],[order_date]])</f>
        <v>11</v>
      </c>
      <c r="O9307" s="3">
        <f>Table1[[#This Row],[sales]]-Table1[[#This Row],[profit]]</f>
        <v>4453.07</v>
      </c>
      <c r="P9307" s="3">
        <f>Table1[[#This Row],[sales]]*Table1[[#This Row],[quantity]]</f>
        <v>23527.449999999997</v>
      </c>
      <c r="Q9307" s="9">
        <f>Table1[[#This Row],[delivery_date]]-Table1[[#This Row],[order_date]]</f>
        <v>1</v>
      </c>
    </row>
    <row r="9308" spans="1:17" x14ac:dyDescent="0.35">
      <c r="A9308" t="s">
        <v>9339</v>
      </c>
      <c r="B9308" t="s">
        <v>41</v>
      </c>
      <c r="C9308" t="s">
        <v>14</v>
      </c>
      <c r="D9308" s="2">
        <v>4903.2299999999996</v>
      </c>
      <c r="E9308">
        <v>0</v>
      </c>
      <c r="F9308">
        <v>2</v>
      </c>
      <c r="G9308" s="1">
        <v>45428</v>
      </c>
      <c r="H9308" s="1">
        <v>45432</v>
      </c>
      <c r="I9308" t="s">
        <v>15</v>
      </c>
      <c r="J9308" t="s">
        <v>27</v>
      </c>
      <c r="K9308" s="2">
        <v>645.38</v>
      </c>
      <c r="L9308" t="s">
        <v>28</v>
      </c>
      <c r="M9308">
        <f>YEAR(Table1[[#This Row],[order_date]])</f>
        <v>2024</v>
      </c>
      <c r="N9308">
        <f>MONTH(Table1[[#This Row],[order_date]])</f>
        <v>5</v>
      </c>
      <c r="O9308" s="3">
        <f>Table1[[#This Row],[sales]]-Table1[[#This Row],[profit]]</f>
        <v>4257.8499999999995</v>
      </c>
      <c r="P9308" s="3">
        <f>Table1[[#This Row],[sales]]*Table1[[#This Row],[quantity]]</f>
        <v>9806.4599999999991</v>
      </c>
      <c r="Q9308" s="9">
        <f>Table1[[#This Row],[delivery_date]]-Table1[[#This Row],[order_date]]</f>
        <v>4</v>
      </c>
    </row>
    <row r="9309" spans="1:17" x14ac:dyDescent="0.35">
      <c r="A9309" t="s">
        <v>9340</v>
      </c>
      <c r="B9309" t="s">
        <v>13</v>
      </c>
      <c r="C9309" t="s">
        <v>26</v>
      </c>
      <c r="D9309" s="2">
        <v>4215.51</v>
      </c>
      <c r="E9309">
        <v>0.48</v>
      </c>
      <c r="F9309">
        <v>9</v>
      </c>
      <c r="G9309" s="1">
        <v>45115</v>
      </c>
      <c r="H9309" s="1">
        <v>45118</v>
      </c>
      <c r="I9309" t="s">
        <v>15</v>
      </c>
      <c r="J9309" t="s">
        <v>16</v>
      </c>
      <c r="K9309" s="2">
        <v>777.36</v>
      </c>
      <c r="L9309" t="s">
        <v>34</v>
      </c>
      <c r="M9309">
        <f>YEAR(Table1[[#This Row],[order_date]])</f>
        <v>2023</v>
      </c>
      <c r="N9309">
        <f>MONTH(Table1[[#This Row],[order_date]])</f>
        <v>7</v>
      </c>
      <c r="O9309" s="3">
        <f>Table1[[#This Row],[sales]]-Table1[[#This Row],[profit]]</f>
        <v>3438.15</v>
      </c>
      <c r="P9309" s="3">
        <f>Table1[[#This Row],[sales]]*Table1[[#This Row],[quantity]]</f>
        <v>37939.590000000004</v>
      </c>
      <c r="Q9309" s="9">
        <f>Table1[[#This Row],[delivery_date]]-Table1[[#This Row],[order_date]]</f>
        <v>3</v>
      </c>
    </row>
    <row r="9310" spans="1:17" x14ac:dyDescent="0.35">
      <c r="A9310" t="s">
        <v>9341</v>
      </c>
      <c r="B9310" t="s">
        <v>19</v>
      </c>
      <c r="C9310" t="s">
        <v>14</v>
      </c>
      <c r="D9310" s="2">
        <v>4953.03</v>
      </c>
      <c r="E9310">
        <v>0.02</v>
      </c>
      <c r="F9310">
        <v>6</v>
      </c>
      <c r="G9310" s="1">
        <v>45315</v>
      </c>
      <c r="H9310" s="1">
        <v>45321</v>
      </c>
      <c r="I9310" t="s">
        <v>15</v>
      </c>
      <c r="J9310" t="s">
        <v>16</v>
      </c>
      <c r="K9310" s="2">
        <v>1090.23</v>
      </c>
      <c r="L9310" t="s">
        <v>39</v>
      </c>
      <c r="M9310">
        <f>YEAR(Table1[[#This Row],[order_date]])</f>
        <v>2024</v>
      </c>
      <c r="N9310">
        <f>MONTH(Table1[[#This Row],[order_date]])</f>
        <v>1</v>
      </c>
      <c r="O9310" s="3">
        <f>Table1[[#This Row],[sales]]-Table1[[#This Row],[profit]]</f>
        <v>3862.7999999999997</v>
      </c>
      <c r="P9310" s="3">
        <f>Table1[[#This Row],[sales]]*Table1[[#This Row],[quantity]]</f>
        <v>29718.18</v>
      </c>
      <c r="Q9310" s="9">
        <f>Table1[[#This Row],[delivery_date]]-Table1[[#This Row],[order_date]]</f>
        <v>6</v>
      </c>
    </row>
    <row r="9311" spans="1:17" x14ac:dyDescent="0.35">
      <c r="A9311" t="s">
        <v>9342</v>
      </c>
      <c r="B9311" t="s">
        <v>13</v>
      </c>
      <c r="C9311" t="s">
        <v>33</v>
      </c>
      <c r="D9311" s="2">
        <v>1402.03</v>
      </c>
      <c r="E9311">
        <v>0.3</v>
      </c>
      <c r="F9311">
        <v>9</v>
      </c>
      <c r="G9311" s="1">
        <v>45041</v>
      </c>
      <c r="H9311" s="1">
        <v>45046</v>
      </c>
      <c r="I9311" t="s">
        <v>21</v>
      </c>
      <c r="J9311" t="s">
        <v>22</v>
      </c>
      <c r="K9311" s="2">
        <v>277.64999999999998</v>
      </c>
      <c r="L9311" t="s">
        <v>48</v>
      </c>
      <c r="M9311">
        <f>YEAR(Table1[[#This Row],[order_date]])</f>
        <v>2023</v>
      </c>
      <c r="N9311">
        <f>MONTH(Table1[[#This Row],[order_date]])</f>
        <v>4</v>
      </c>
      <c r="O9311" s="3">
        <f>Table1[[#This Row],[sales]]-Table1[[#This Row],[profit]]</f>
        <v>1124.3800000000001</v>
      </c>
      <c r="P9311" s="3">
        <f>Table1[[#This Row],[sales]]*Table1[[#This Row],[quantity]]</f>
        <v>12618.27</v>
      </c>
      <c r="Q9311" s="9">
        <f>Table1[[#This Row],[delivery_date]]-Table1[[#This Row],[order_date]]</f>
        <v>5</v>
      </c>
    </row>
    <row r="9312" spans="1:17" x14ac:dyDescent="0.35">
      <c r="A9312" t="s">
        <v>9343</v>
      </c>
      <c r="B9312" t="s">
        <v>25</v>
      </c>
      <c r="C9312" t="s">
        <v>36</v>
      </c>
      <c r="D9312" s="2">
        <v>4230.33</v>
      </c>
      <c r="E9312">
        <v>0.18</v>
      </c>
      <c r="F9312">
        <v>4</v>
      </c>
      <c r="G9312" s="1">
        <v>45283</v>
      </c>
      <c r="H9312" s="1">
        <v>45286</v>
      </c>
      <c r="I9312" t="s">
        <v>21</v>
      </c>
      <c r="J9312" t="s">
        <v>22</v>
      </c>
      <c r="K9312" s="2">
        <v>896.75</v>
      </c>
      <c r="L9312" t="s">
        <v>34</v>
      </c>
      <c r="M9312">
        <f>YEAR(Table1[[#This Row],[order_date]])</f>
        <v>2023</v>
      </c>
      <c r="N9312">
        <f>MONTH(Table1[[#This Row],[order_date]])</f>
        <v>12</v>
      </c>
      <c r="O9312" s="3">
        <f>Table1[[#This Row],[sales]]-Table1[[#This Row],[profit]]</f>
        <v>3333.58</v>
      </c>
      <c r="P9312" s="3">
        <f>Table1[[#This Row],[sales]]*Table1[[#This Row],[quantity]]</f>
        <v>16921.32</v>
      </c>
      <c r="Q9312" s="9">
        <f>Table1[[#This Row],[delivery_date]]-Table1[[#This Row],[order_date]]</f>
        <v>3</v>
      </c>
    </row>
    <row r="9313" spans="1:17" x14ac:dyDescent="0.35">
      <c r="A9313" t="s">
        <v>9344</v>
      </c>
      <c r="B9313" t="s">
        <v>13</v>
      </c>
      <c r="C9313" t="s">
        <v>20</v>
      </c>
      <c r="D9313" s="2">
        <v>2092.48</v>
      </c>
      <c r="E9313">
        <v>0.05</v>
      </c>
      <c r="F9313">
        <v>6</v>
      </c>
      <c r="G9313" s="1">
        <v>45080</v>
      </c>
      <c r="H9313" s="1">
        <v>45087</v>
      </c>
      <c r="I9313" t="s">
        <v>31</v>
      </c>
      <c r="J9313" t="s">
        <v>27</v>
      </c>
      <c r="K9313" s="2">
        <v>482.63</v>
      </c>
      <c r="L9313" t="s">
        <v>34</v>
      </c>
      <c r="M9313">
        <f>YEAR(Table1[[#This Row],[order_date]])</f>
        <v>2023</v>
      </c>
      <c r="N9313">
        <f>MONTH(Table1[[#This Row],[order_date]])</f>
        <v>6</v>
      </c>
      <c r="O9313" s="3">
        <f>Table1[[#This Row],[sales]]-Table1[[#This Row],[profit]]</f>
        <v>1609.85</v>
      </c>
      <c r="P9313" s="3">
        <f>Table1[[#This Row],[sales]]*Table1[[#This Row],[quantity]]</f>
        <v>12554.880000000001</v>
      </c>
      <c r="Q9313" s="9">
        <f>Table1[[#This Row],[delivery_date]]-Table1[[#This Row],[order_date]]</f>
        <v>7</v>
      </c>
    </row>
    <row r="9314" spans="1:17" x14ac:dyDescent="0.35">
      <c r="A9314" t="s">
        <v>9345</v>
      </c>
      <c r="B9314" t="s">
        <v>13</v>
      </c>
      <c r="C9314" t="s">
        <v>36</v>
      </c>
      <c r="D9314" s="2">
        <v>3756.07</v>
      </c>
      <c r="E9314">
        <v>0.01</v>
      </c>
      <c r="F9314">
        <v>7</v>
      </c>
      <c r="G9314" s="1">
        <v>45279</v>
      </c>
      <c r="H9314" s="1">
        <v>45280</v>
      </c>
      <c r="I9314" t="s">
        <v>21</v>
      </c>
      <c r="J9314" t="s">
        <v>22</v>
      </c>
      <c r="K9314" s="2">
        <v>654.11</v>
      </c>
      <c r="L9314" t="s">
        <v>39</v>
      </c>
      <c r="M9314">
        <f>YEAR(Table1[[#This Row],[order_date]])</f>
        <v>2023</v>
      </c>
      <c r="N9314">
        <f>MONTH(Table1[[#This Row],[order_date]])</f>
        <v>12</v>
      </c>
      <c r="O9314" s="3">
        <f>Table1[[#This Row],[sales]]-Table1[[#This Row],[profit]]</f>
        <v>3101.96</v>
      </c>
      <c r="P9314" s="3">
        <f>Table1[[#This Row],[sales]]*Table1[[#This Row],[quantity]]</f>
        <v>26292.49</v>
      </c>
      <c r="Q9314" s="9">
        <f>Table1[[#This Row],[delivery_date]]-Table1[[#This Row],[order_date]]</f>
        <v>1</v>
      </c>
    </row>
    <row r="9315" spans="1:17" x14ac:dyDescent="0.35">
      <c r="A9315" t="s">
        <v>9346</v>
      </c>
      <c r="B9315" t="s">
        <v>41</v>
      </c>
      <c r="C9315" t="s">
        <v>20</v>
      </c>
      <c r="D9315" s="2">
        <v>1086.82</v>
      </c>
      <c r="E9315">
        <v>0.13</v>
      </c>
      <c r="F9315">
        <v>6</v>
      </c>
      <c r="G9315" s="1">
        <v>45599</v>
      </c>
      <c r="H9315" s="1">
        <v>45601</v>
      </c>
      <c r="I9315" t="s">
        <v>31</v>
      </c>
      <c r="J9315" t="s">
        <v>22</v>
      </c>
      <c r="K9315" s="2">
        <v>279.33</v>
      </c>
      <c r="L9315" t="s">
        <v>28</v>
      </c>
      <c r="M9315">
        <f>YEAR(Table1[[#This Row],[order_date]])</f>
        <v>2024</v>
      </c>
      <c r="N9315">
        <f>MONTH(Table1[[#This Row],[order_date]])</f>
        <v>11</v>
      </c>
      <c r="O9315" s="3">
        <f>Table1[[#This Row],[sales]]-Table1[[#This Row],[profit]]</f>
        <v>807.49</v>
      </c>
      <c r="P9315" s="3">
        <f>Table1[[#This Row],[sales]]*Table1[[#This Row],[quantity]]</f>
        <v>6520.92</v>
      </c>
      <c r="Q9315" s="9">
        <f>Table1[[#This Row],[delivery_date]]-Table1[[#This Row],[order_date]]</f>
        <v>2</v>
      </c>
    </row>
    <row r="9316" spans="1:17" x14ac:dyDescent="0.35">
      <c r="A9316" t="s">
        <v>9347</v>
      </c>
      <c r="B9316" t="s">
        <v>25</v>
      </c>
      <c r="C9316" t="s">
        <v>26</v>
      </c>
      <c r="D9316" s="2">
        <v>4078.58</v>
      </c>
      <c r="E9316">
        <v>0.05</v>
      </c>
      <c r="F9316">
        <v>4</v>
      </c>
      <c r="G9316" s="1">
        <v>45077</v>
      </c>
      <c r="H9316" s="1">
        <v>45079</v>
      </c>
      <c r="I9316" t="s">
        <v>15</v>
      </c>
      <c r="J9316" t="s">
        <v>22</v>
      </c>
      <c r="K9316" s="2">
        <v>882.7</v>
      </c>
      <c r="L9316" t="s">
        <v>39</v>
      </c>
      <c r="M9316">
        <f>YEAR(Table1[[#This Row],[order_date]])</f>
        <v>2023</v>
      </c>
      <c r="N9316">
        <f>MONTH(Table1[[#This Row],[order_date]])</f>
        <v>5</v>
      </c>
      <c r="O9316" s="3">
        <f>Table1[[#This Row],[sales]]-Table1[[#This Row],[profit]]</f>
        <v>3195.88</v>
      </c>
      <c r="P9316" s="3">
        <f>Table1[[#This Row],[sales]]*Table1[[#This Row],[quantity]]</f>
        <v>16314.32</v>
      </c>
      <c r="Q9316" s="9">
        <f>Table1[[#This Row],[delivery_date]]-Table1[[#This Row],[order_date]]</f>
        <v>2</v>
      </c>
    </row>
    <row r="9317" spans="1:17" x14ac:dyDescent="0.35">
      <c r="A9317" t="s">
        <v>9348</v>
      </c>
      <c r="B9317" t="s">
        <v>25</v>
      </c>
      <c r="C9317" t="s">
        <v>20</v>
      </c>
      <c r="D9317" s="2">
        <v>508.98</v>
      </c>
      <c r="E9317">
        <v>0.47</v>
      </c>
      <c r="F9317">
        <v>8</v>
      </c>
      <c r="G9317" s="1">
        <v>45125</v>
      </c>
      <c r="H9317" s="1">
        <v>45128</v>
      </c>
      <c r="I9317" t="s">
        <v>21</v>
      </c>
      <c r="J9317" t="s">
        <v>22</v>
      </c>
      <c r="K9317" s="2">
        <v>124.17</v>
      </c>
      <c r="L9317" t="s">
        <v>48</v>
      </c>
      <c r="M9317">
        <f>YEAR(Table1[[#This Row],[order_date]])</f>
        <v>2023</v>
      </c>
      <c r="N9317">
        <f>MONTH(Table1[[#This Row],[order_date]])</f>
        <v>7</v>
      </c>
      <c r="O9317" s="3">
        <f>Table1[[#This Row],[sales]]-Table1[[#This Row],[profit]]</f>
        <v>384.81</v>
      </c>
      <c r="P9317" s="3">
        <f>Table1[[#This Row],[sales]]*Table1[[#This Row],[quantity]]</f>
        <v>4071.84</v>
      </c>
      <c r="Q9317" s="9">
        <f>Table1[[#This Row],[delivery_date]]-Table1[[#This Row],[order_date]]</f>
        <v>3</v>
      </c>
    </row>
    <row r="9318" spans="1:17" x14ac:dyDescent="0.35">
      <c r="A9318" t="s">
        <v>9349</v>
      </c>
      <c r="B9318" t="s">
        <v>41</v>
      </c>
      <c r="C9318" t="s">
        <v>20</v>
      </c>
      <c r="D9318" s="2">
        <v>1425.73</v>
      </c>
      <c r="E9318">
        <v>0.12</v>
      </c>
      <c r="F9318">
        <v>6</v>
      </c>
      <c r="G9318" s="1">
        <v>45198</v>
      </c>
      <c r="H9318" s="1">
        <v>45199</v>
      </c>
      <c r="I9318" t="s">
        <v>31</v>
      </c>
      <c r="J9318" t="s">
        <v>22</v>
      </c>
      <c r="K9318" s="2">
        <v>306.89</v>
      </c>
      <c r="L9318" t="s">
        <v>23</v>
      </c>
      <c r="M9318">
        <f>YEAR(Table1[[#This Row],[order_date]])</f>
        <v>2023</v>
      </c>
      <c r="N9318">
        <f>MONTH(Table1[[#This Row],[order_date]])</f>
        <v>9</v>
      </c>
      <c r="O9318" s="3">
        <f>Table1[[#This Row],[sales]]-Table1[[#This Row],[profit]]</f>
        <v>1118.8400000000001</v>
      </c>
      <c r="P9318" s="3">
        <f>Table1[[#This Row],[sales]]*Table1[[#This Row],[quantity]]</f>
        <v>8554.380000000001</v>
      </c>
      <c r="Q9318" s="9">
        <f>Table1[[#This Row],[delivery_date]]-Table1[[#This Row],[order_date]]</f>
        <v>1</v>
      </c>
    </row>
    <row r="9319" spans="1:17" x14ac:dyDescent="0.35">
      <c r="A9319" t="s">
        <v>9350</v>
      </c>
      <c r="B9319" t="s">
        <v>13</v>
      </c>
      <c r="C9319" t="s">
        <v>26</v>
      </c>
      <c r="D9319" s="2">
        <v>4127.57</v>
      </c>
      <c r="E9319">
        <v>0.05</v>
      </c>
      <c r="F9319">
        <v>2</v>
      </c>
      <c r="G9319" s="1">
        <v>45383</v>
      </c>
      <c r="H9319" s="1">
        <v>45384</v>
      </c>
      <c r="I9319" t="s">
        <v>15</v>
      </c>
      <c r="J9319" t="s">
        <v>22</v>
      </c>
      <c r="K9319" s="2">
        <v>317.85000000000002</v>
      </c>
      <c r="L9319" t="s">
        <v>28</v>
      </c>
      <c r="M9319">
        <f>YEAR(Table1[[#This Row],[order_date]])</f>
        <v>2024</v>
      </c>
      <c r="N9319">
        <f>MONTH(Table1[[#This Row],[order_date]])</f>
        <v>4</v>
      </c>
      <c r="O9319" s="3">
        <f>Table1[[#This Row],[sales]]-Table1[[#This Row],[profit]]</f>
        <v>3809.72</v>
      </c>
      <c r="P9319" s="3">
        <f>Table1[[#This Row],[sales]]*Table1[[#This Row],[quantity]]</f>
        <v>8255.14</v>
      </c>
      <c r="Q9319" s="9">
        <f>Table1[[#This Row],[delivery_date]]-Table1[[#This Row],[order_date]]</f>
        <v>1</v>
      </c>
    </row>
    <row r="9320" spans="1:17" x14ac:dyDescent="0.35">
      <c r="A9320" t="s">
        <v>9351</v>
      </c>
      <c r="B9320" t="s">
        <v>19</v>
      </c>
      <c r="C9320" t="s">
        <v>36</v>
      </c>
      <c r="D9320" s="2">
        <v>3761.08</v>
      </c>
      <c r="E9320">
        <v>0.38</v>
      </c>
      <c r="F9320">
        <v>6</v>
      </c>
      <c r="G9320" s="1">
        <v>45466</v>
      </c>
      <c r="H9320" s="1">
        <v>45468</v>
      </c>
      <c r="I9320" t="s">
        <v>31</v>
      </c>
      <c r="J9320" t="s">
        <v>16</v>
      </c>
      <c r="K9320" s="2">
        <v>333.83</v>
      </c>
      <c r="L9320" t="s">
        <v>48</v>
      </c>
      <c r="M9320">
        <f>YEAR(Table1[[#This Row],[order_date]])</f>
        <v>2024</v>
      </c>
      <c r="N9320">
        <f>MONTH(Table1[[#This Row],[order_date]])</f>
        <v>6</v>
      </c>
      <c r="O9320" s="3">
        <f>Table1[[#This Row],[sales]]-Table1[[#This Row],[profit]]</f>
        <v>3427.25</v>
      </c>
      <c r="P9320" s="3">
        <f>Table1[[#This Row],[sales]]*Table1[[#This Row],[quantity]]</f>
        <v>22566.48</v>
      </c>
      <c r="Q9320" s="9">
        <f>Table1[[#This Row],[delivery_date]]-Table1[[#This Row],[order_date]]</f>
        <v>2</v>
      </c>
    </row>
    <row r="9321" spans="1:17" x14ac:dyDescent="0.35">
      <c r="A9321" t="s">
        <v>9352</v>
      </c>
      <c r="B9321" t="s">
        <v>25</v>
      </c>
      <c r="C9321" t="s">
        <v>26</v>
      </c>
      <c r="D9321" s="2">
        <v>2556.11</v>
      </c>
      <c r="E9321">
        <v>0.21</v>
      </c>
      <c r="F9321">
        <v>1</v>
      </c>
      <c r="G9321" s="1">
        <v>45333</v>
      </c>
      <c r="H9321" s="1">
        <v>45335</v>
      </c>
      <c r="I9321" t="s">
        <v>21</v>
      </c>
      <c r="J9321" t="s">
        <v>27</v>
      </c>
      <c r="K9321" s="2">
        <v>236.32</v>
      </c>
      <c r="L9321" t="s">
        <v>39</v>
      </c>
      <c r="M9321">
        <f>YEAR(Table1[[#This Row],[order_date]])</f>
        <v>2024</v>
      </c>
      <c r="N9321">
        <f>MONTH(Table1[[#This Row],[order_date]])</f>
        <v>2</v>
      </c>
      <c r="O9321" s="3">
        <f>Table1[[#This Row],[sales]]-Table1[[#This Row],[profit]]</f>
        <v>2319.79</v>
      </c>
      <c r="P9321" s="3">
        <f>Table1[[#This Row],[sales]]*Table1[[#This Row],[quantity]]</f>
        <v>2556.11</v>
      </c>
      <c r="Q9321" s="9">
        <f>Table1[[#This Row],[delivery_date]]-Table1[[#This Row],[order_date]]</f>
        <v>2</v>
      </c>
    </row>
    <row r="9322" spans="1:17" x14ac:dyDescent="0.35">
      <c r="A9322" t="s">
        <v>9353</v>
      </c>
      <c r="B9322" t="s">
        <v>25</v>
      </c>
      <c r="C9322" t="s">
        <v>33</v>
      </c>
      <c r="D9322" s="2">
        <v>3396.68</v>
      </c>
      <c r="E9322">
        <v>0.42</v>
      </c>
      <c r="F9322">
        <v>9</v>
      </c>
      <c r="G9322" s="1">
        <v>45578</v>
      </c>
      <c r="H9322" s="1">
        <v>45584</v>
      </c>
      <c r="I9322" t="s">
        <v>15</v>
      </c>
      <c r="J9322" t="s">
        <v>16</v>
      </c>
      <c r="K9322" s="2">
        <v>211.28</v>
      </c>
      <c r="L9322" t="s">
        <v>28</v>
      </c>
      <c r="M9322">
        <f>YEAR(Table1[[#This Row],[order_date]])</f>
        <v>2024</v>
      </c>
      <c r="N9322">
        <f>MONTH(Table1[[#This Row],[order_date]])</f>
        <v>10</v>
      </c>
      <c r="O9322" s="3">
        <f>Table1[[#This Row],[sales]]-Table1[[#This Row],[profit]]</f>
        <v>3185.3999999999996</v>
      </c>
      <c r="P9322" s="3">
        <f>Table1[[#This Row],[sales]]*Table1[[#This Row],[quantity]]</f>
        <v>30570.12</v>
      </c>
      <c r="Q9322" s="9">
        <f>Table1[[#This Row],[delivery_date]]-Table1[[#This Row],[order_date]]</f>
        <v>6</v>
      </c>
    </row>
    <row r="9323" spans="1:17" x14ac:dyDescent="0.35">
      <c r="A9323" t="s">
        <v>9354</v>
      </c>
      <c r="B9323" t="s">
        <v>13</v>
      </c>
      <c r="C9323" t="s">
        <v>33</v>
      </c>
      <c r="D9323" s="2">
        <v>1009.31</v>
      </c>
      <c r="E9323">
        <v>0.42</v>
      </c>
      <c r="F9323">
        <v>7</v>
      </c>
      <c r="G9323" s="1">
        <v>45480</v>
      </c>
      <c r="H9323" s="1">
        <v>45485</v>
      </c>
      <c r="I9323" t="s">
        <v>15</v>
      </c>
      <c r="J9323" t="s">
        <v>22</v>
      </c>
      <c r="K9323" s="2">
        <v>105.66</v>
      </c>
      <c r="L9323" t="s">
        <v>23</v>
      </c>
      <c r="M9323">
        <f>YEAR(Table1[[#This Row],[order_date]])</f>
        <v>2024</v>
      </c>
      <c r="N9323">
        <f>MONTH(Table1[[#This Row],[order_date]])</f>
        <v>7</v>
      </c>
      <c r="O9323" s="3">
        <f>Table1[[#This Row],[sales]]-Table1[[#This Row],[profit]]</f>
        <v>903.65</v>
      </c>
      <c r="P9323" s="3">
        <f>Table1[[#This Row],[sales]]*Table1[[#This Row],[quantity]]</f>
        <v>7065.17</v>
      </c>
      <c r="Q9323" s="9">
        <f>Table1[[#This Row],[delivery_date]]-Table1[[#This Row],[order_date]]</f>
        <v>5</v>
      </c>
    </row>
    <row r="9324" spans="1:17" x14ac:dyDescent="0.35">
      <c r="A9324" t="s">
        <v>9355</v>
      </c>
      <c r="B9324" t="s">
        <v>13</v>
      </c>
      <c r="C9324" t="s">
        <v>20</v>
      </c>
      <c r="D9324" s="2">
        <v>3372.04</v>
      </c>
      <c r="E9324">
        <v>0.5</v>
      </c>
      <c r="F9324">
        <v>8</v>
      </c>
      <c r="G9324" s="1">
        <v>44935</v>
      </c>
      <c r="H9324" s="1">
        <v>44940</v>
      </c>
      <c r="I9324" t="s">
        <v>15</v>
      </c>
      <c r="J9324" t="s">
        <v>22</v>
      </c>
      <c r="K9324" s="2">
        <v>640.72</v>
      </c>
      <c r="L9324" t="s">
        <v>39</v>
      </c>
      <c r="M9324">
        <f>YEAR(Table1[[#This Row],[order_date]])</f>
        <v>2023</v>
      </c>
      <c r="N9324">
        <f>MONTH(Table1[[#This Row],[order_date]])</f>
        <v>1</v>
      </c>
      <c r="O9324" s="3">
        <f>Table1[[#This Row],[sales]]-Table1[[#This Row],[profit]]</f>
        <v>2731.3199999999997</v>
      </c>
      <c r="P9324" s="3">
        <f>Table1[[#This Row],[sales]]*Table1[[#This Row],[quantity]]</f>
        <v>26976.32</v>
      </c>
      <c r="Q9324" s="9">
        <f>Table1[[#This Row],[delivery_date]]-Table1[[#This Row],[order_date]]</f>
        <v>5</v>
      </c>
    </row>
    <row r="9325" spans="1:17" x14ac:dyDescent="0.35">
      <c r="A9325" t="s">
        <v>9356</v>
      </c>
      <c r="B9325" t="s">
        <v>25</v>
      </c>
      <c r="C9325" t="s">
        <v>26</v>
      </c>
      <c r="D9325" s="2">
        <v>139.08000000000001</v>
      </c>
      <c r="E9325">
        <v>0.4</v>
      </c>
      <c r="F9325">
        <v>4</v>
      </c>
      <c r="G9325" s="1">
        <v>44984</v>
      </c>
      <c r="H9325" s="1">
        <v>44991</v>
      </c>
      <c r="I9325" t="s">
        <v>21</v>
      </c>
      <c r="J9325" t="s">
        <v>22</v>
      </c>
      <c r="K9325" s="2">
        <v>9.0399999999999991</v>
      </c>
      <c r="L9325" t="s">
        <v>23</v>
      </c>
      <c r="M9325">
        <f>YEAR(Table1[[#This Row],[order_date]])</f>
        <v>2023</v>
      </c>
      <c r="N9325">
        <f>MONTH(Table1[[#This Row],[order_date]])</f>
        <v>2</v>
      </c>
      <c r="O9325" s="3">
        <f>Table1[[#This Row],[sales]]-Table1[[#This Row],[profit]]</f>
        <v>130.04000000000002</v>
      </c>
      <c r="P9325" s="3">
        <f>Table1[[#This Row],[sales]]*Table1[[#This Row],[quantity]]</f>
        <v>556.32000000000005</v>
      </c>
      <c r="Q9325" s="9">
        <f>Table1[[#This Row],[delivery_date]]-Table1[[#This Row],[order_date]]</f>
        <v>7</v>
      </c>
    </row>
    <row r="9326" spans="1:17" x14ac:dyDescent="0.35">
      <c r="A9326" t="s">
        <v>9357</v>
      </c>
      <c r="B9326" t="s">
        <v>13</v>
      </c>
      <c r="C9326" t="s">
        <v>26</v>
      </c>
      <c r="D9326" s="2">
        <v>4182.76</v>
      </c>
      <c r="E9326">
        <v>0.11</v>
      </c>
      <c r="F9326">
        <v>8</v>
      </c>
      <c r="G9326" s="1">
        <v>45291</v>
      </c>
      <c r="H9326" s="1">
        <v>45293</v>
      </c>
      <c r="I9326" t="s">
        <v>21</v>
      </c>
      <c r="J9326" t="s">
        <v>22</v>
      </c>
      <c r="K9326" s="2">
        <v>505.63</v>
      </c>
      <c r="L9326" t="s">
        <v>34</v>
      </c>
      <c r="M9326">
        <f>YEAR(Table1[[#This Row],[order_date]])</f>
        <v>2023</v>
      </c>
      <c r="N9326">
        <f>MONTH(Table1[[#This Row],[order_date]])</f>
        <v>12</v>
      </c>
      <c r="O9326" s="3">
        <f>Table1[[#This Row],[sales]]-Table1[[#This Row],[profit]]</f>
        <v>3677.13</v>
      </c>
      <c r="P9326" s="3">
        <f>Table1[[#This Row],[sales]]*Table1[[#This Row],[quantity]]</f>
        <v>33462.080000000002</v>
      </c>
      <c r="Q9326" s="9">
        <f>Table1[[#This Row],[delivery_date]]-Table1[[#This Row],[order_date]]</f>
        <v>2</v>
      </c>
    </row>
    <row r="9327" spans="1:17" x14ac:dyDescent="0.35">
      <c r="A9327" t="s">
        <v>9358</v>
      </c>
      <c r="B9327" t="s">
        <v>19</v>
      </c>
      <c r="C9327" t="s">
        <v>26</v>
      </c>
      <c r="D9327" s="2">
        <v>2629.81</v>
      </c>
      <c r="E9327">
        <v>0.28999999999999998</v>
      </c>
      <c r="F9327">
        <v>1</v>
      </c>
      <c r="G9327" s="1">
        <v>45258</v>
      </c>
      <c r="H9327" s="1">
        <v>45265</v>
      </c>
      <c r="I9327" t="s">
        <v>21</v>
      </c>
      <c r="J9327" t="s">
        <v>27</v>
      </c>
      <c r="K9327" s="2">
        <v>541.16999999999996</v>
      </c>
      <c r="L9327" t="s">
        <v>23</v>
      </c>
      <c r="M9327">
        <f>YEAR(Table1[[#This Row],[order_date]])</f>
        <v>2023</v>
      </c>
      <c r="N9327">
        <f>MONTH(Table1[[#This Row],[order_date]])</f>
        <v>11</v>
      </c>
      <c r="O9327" s="3">
        <f>Table1[[#This Row],[sales]]-Table1[[#This Row],[profit]]</f>
        <v>2088.64</v>
      </c>
      <c r="P9327" s="3">
        <f>Table1[[#This Row],[sales]]*Table1[[#This Row],[quantity]]</f>
        <v>2629.81</v>
      </c>
      <c r="Q9327" s="9">
        <f>Table1[[#This Row],[delivery_date]]-Table1[[#This Row],[order_date]]</f>
        <v>7</v>
      </c>
    </row>
    <row r="9328" spans="1:17" x14ac:dyDescent="0.35">
      <c r="A9328" t="s">
        <v>9359</v>
      </c>
      <c r="B9328" t="s">
        <v>25</v>
      </c>
      <c r="C9328" t="s">
        <v>36</v>
      </c>
      <c r="D9328" s="2">
        <v>4725</v>
      </c>
      <c r="E9328">
        <v>0.26</v>
      </c>
      <c r="F9328">
        <v>4</v>
      </c>
      <c r="G9328" s="1">
        <v>45127</v>
      </c>
      <c r="H9328" s="1">
        <v>45130</v>
      </c>
      <c r="I9328" t="s">
        <v>15</v>
      </c>
      <c r="J9328" t="s">
        <v>27</v>
      </c>
      <c r="K9328" s="2">
        <v>472.39</v>
      </c>
      <c r="L9328" t="s">
        <v>34</v>
      </c>
      <c r="M9328">
        <f>YEAR(Table1[[#This Row],[order_date]])</f>
        <v>2023</v>
      </c>
      <c r="N9328">
        <f>MONTH(Table1[[#This Row],[order_date]])</f>
        <v>7</v>
      </c>
      <c r="O9328" s="3">
        <f>Table1[[#This Row],[sales]]-Table1[[#This Row],[profit]]</f>
        <v>4252.6099999999997</v>
      </c>
      <c r="P9328" s="3">
        <f>Table1[[#This Row],[sales]]*Table1[[#This Row],[quantity]]</f>
        <v>18900</v>
      </c>
      <c r="Q9328" s="9">
        <f>Table1[[#This Row],[delivery_date]]-Table1[[#This Row],[order_date]]</f>
        <v>3</v>
      </c>
    </row>
    <row r="9329" spans="1:17" x14ac:dyDescent="0.35">
      <c r="A9329" t="s">
        <v>9360</v>
      </c>
      <c r="B9329" t="s">
        <v>19</v>
      </c>
      <c r="C9329" t="s">
        <v>14</v>
      </c>
      <c r="D9329" s="2">
        <v>2443</v>
      </c>
      <c r="E9329">
        <v>0.25</v>
      </c>
      <c r="F9329">
        <v>6</v>
      </c>
      <c r="G9329" s="1">
        <v>45585</v>
      </c>
      <c r="H9329" s="1">
        <v>45591</v>
      </c>
      <c r="I9329" t="s">
        <v>21</v>
      </c>
      <c r="J9329" t="s">
        <v>22</v>
      </c>
      <c r="K9329" s="2">
        <v>242.82</v>
      </c>
      <c r="L9329" t="s">
        <v>28</v>
      </c>
      <c r="M9329">
        <f>YEAR(Table1[[#This Row],[order_date]])</f>
        <v>2024</v>
      </c>
      <c r="N9329">
        <f>MONTH(Table1[[#This Row],[order_date]])</f>
        <v>10</v>
      </c>
      <c r="O9329" s="3">
        <f>Table1[[#This Row],[sales]]-Table1[[#This Row],[profit]]</f>
        <v>2200.1799999999998</v>
      </c>
      <c r="P9329" s="3">
        <f>Table1[[#This Row],[sales]]*Table1[[#This Row],[quantity]]</f>
        <v>14658</v>
      </c>
      <c r="Q9329" s="9">
        <f>Table1[[#This Row],[delivery_date]]-Table1[[#This Row],[order_date]]</f>
        <v>6</v>
      </c>
    </row>
    <row r="9330" spans="1:17" x14ac:dyDescent="0.35">
      <c r="A9330" t="s">
        <v>9361</v>
      </c>
      <c r="B9330" t="s">
        <v>19</v>
      </c>
      <c r="C9330" t="s">
        <v>14</v>
      </c>
      <c r="D9330" s="2">
        <v>2222.13</v>
      </c>
      <c r="E9330">
        <v>0.15</v>
      </c>
      <c r="F9330">
        <v>7</v>
      </c>
      <c r="G9330" s="1">
        <v>45602</v>
      </c>
      <c r="H9330" s="1">
        <v>45606</v>
      </c>
      <c r="I9330" t="s">
        <v>31</v>
      </c>
      <c r="J9330" t="s">
        <v>27</v>
      </c>
      <c r="K9330" s="2">
        <v>570.55999999999995</v>
      </c>
      <c r="L9330" t="s">
        <v>23</v>
      </c>
      <c r="M9330">
        <f>YEAR(Table1[[#This Row],[order_date]])</f>
        <v>2024</v>
      </c>
      <c r="N9330">
        <f>MONTH(Table1[[#This Row],[order_date]])</f>
        <v>11</v>
      </c>
      <c r="O9330" s="3">
        <f>Table1[[#This Row],[sales]]-Table1[[#This Row],[profit]]</f>
        <v>1651.5700000000002</v>
      </c>
      <c r="P9330" s="3">
        <f>Table1[[#This Row],[sales]]*Table1[[#This Row],[quantity]]</f>
        <v>15554.91</v>
      </c>
      <c r="Q9330" s="9">
        <f>Table1[[#This Row],[delivery_date]]-Table1[[#This Row],[order_date]]</f>
        <v>4</v>
      </c>
    </row>
    <row r="9331" spans="1:17" x14ac:dyDescent="0.35">
      <c r="A9331" t="s">
        <v>9362</v>
      </c>
      <c r="B9331" t="s">
        <v>13</v>
      </c>
      <c r="C9331" t="s">
        <v>14</v>
      </c>
      <c r="D9331" s="2">
        <v>2305.2600000000002</v>
      </c>
      <c r="E9331">
        <v>0.11</v>
      </c>
      <c r="F9331">
        <v>3</v>
      </c>
      <c r="G9331" s="1">
        <v>45407</v>
      </c>
      <c r="H9331" s="1">
        <v>45408</v>
      </c>
      <c r="I9331" t="s">
        <v>31</v>
      </c>
      <c r="J9331" t="s">
        <v>16</v>
      </c>
      <c r="K9331" s="2">
        <v>431.8</v>
      </c>
      <c r="L9331" t="s">
        <v>28</v>
      </c>
      <c r="M9331">
        <f>YEAR(Table1[[#This Row],[order_date]])</f>
        <v>2024</v>
      </c>
      <c r="N9331">
        <f>MONTH(Table1[[#This Row],[order_date]])</f>
        <v>4</v>
      </c>
      <c r="O9331" s="3">
        <f>Table1[[#This Row],[sales]]-Table1[[#This Row],[profit]]</f>
        <v>1873.4600000000003</v>
      </c>
      <c r="P9331" s="3">
        <f>Table1[[#This Row],[sales]]*Table1[[#This Row],[quantity]]</f>
        <v>6915.7800000000007</v>
      </c>
      <c r="Q9331" s="9">
        <f>Table1[[#This Row],[delivery_date]]-Table1[[#This Row],[order_date]]</f>
        <v>1</v>
      </c>
    </row>
    <row r="9332" spans="1:17" x14ac:dyDescent="0.35">
      <c r="A9332" t="s">
        <v>9363</v>
      </c>
      <c r="B9332" t="s">
        <v>19</v>
      </c>
      <c r="C9332" t="s">
        <v>36</v>
      </c>
      <c r="D9332" s="2">
        <v>1862.67</v>
      </c>
      <c r="E9332">
        <v>0.36</v>
      </c>
      <c r="F9332">
        <v>2</v>
      </c>
      <c r="G9332" s="1">
        <v>45259</v>
      </c>
      <c r="H9332" s="1">
        <v>45260</v>
      </c>
      <c r="I9332" t="s">
        <v>15</v>
      </c>
      <c r="J9332" t="s">
        <v>27</v>
      </c>
      <c r="K9332" s="2">
        <v>239.16</v>
      </c>
      <c r="L9332" t="s">
        <v>48</v>
      </c>
      <c r="M9332">
        <f>YEAR(Table1[[#This Row],[order_date]])</f>
        <v>2023</v>
      </c>
      <c r="N9332">
        <f>MONTH(Table1[[#This Row],[order_date]])</f>
        <v>11</v>
      </c>
      <c r="O9332" s="3">
        <f>Table1[[#This Row],[sales]]-Table1[[#This Row],[profit]]</f>
        <v>1623.51</v>
      </c>
      <c r="P9332" s="3">
        <f>Table1[[#This Row],[sales]]*Table1[[#This Row],[quantity]]</f>
        <v>3725.34</v>
      </c>
      <c r="Q9332" s="9">
        <f>Table1[[#This Row],[delivery_date]]-Table1[[#This Row],[order_date]]</f>
        <v>1</v>
      </c>
    </row>
    <row r="9333" spans="1:17" x14ac:dyDescent="0.35">
      <c r="A9333" t="s">
        <v>9364</v>
      </c>
      <c r="B9333" t="s">
        <v>13</v>
      </c>
      <c r="C9333" t="s">
        <v>26</v>
      </c>
      <c r="D9333" s="2">
        <v>916.71</v>
      </c>
      <c r="E9333">
        <v>0.05</v>
      </c>
      <c r="F9333">
        <v>9</v>
      </c>
      <c r="G9333" s="1">
        <v>45504</v>
      </c>
      <c r="H9333" s="1">
        <v>45505</v>
      </c>
      <c r="I9333" t="s">
        <v>31</v>
      </c>
      <c r="J9333" t="s">
        <v>22</v>
      </c>
      <c r="K9333" s="2">
        <v>171.61</v>
      </c>
      <c r="L9333" t="s">
        <v>39</v>
      </c>
      <c r="M9333">
        <f>YEAR(Table1[[#This Row],[order_date]])</f>
        <v>2024</v>
      </c>
      <c r="N9333">
        <f>MONTH(Table1[[#This Row],[order_date]])</f>
        <v>7</v>
      </c>
      <c r="O9333" s="3">
        <f>Table1[[#This Row],[sales]]-Table1[[#This Row],[profit]]</f>
        <v>745.1</v>
      </c>
      <c r="P9333" s="3">
        <f>Table1[[#This Row],[sales]]*Table1[[#This Row],[quantity]]</f>
        <v>8250.39</v>
      </c>
      <c r="Q9333" s="9">
        <f>Table1[[#This Row],[delivery_date]]-Table1[[#This Row],[order_date]]</f>
        <v>1</v>
      </c>
    </row>
    <row r="9334" spans="1:17" x14ac:dyDescent="0.35">
      <c r="A9334" t="s">
        <v>9365</v>
      </c>
      <c r="B9334" t="s">
        <v>41</v>
      </c>
      <c r="C9334" t="s">
        <v>14</v>
      </c>
      <c r="D9334" s="2">
        <v>4226.1099999999997</v>
      </c>
      <c r="E9334">
        <v>0.02</v>
      </c>
      <c r="F9334">
        <v>1</v>
      </c>
      <c r="G9334" s="1">
        <v>45495</v>
      </c>
      <c r="H9334" s="1">
        <v>45500</v>
      </c>
      <c r="I9334" t="s">
        <v>31</v>
      </c>
      <c r="J9334" t="s">
        <v>22</v>
      </c>
      <c r="K9334" s="2">
        <v>663.62</v>
      </c>
      <c r="L9334" t="s">
        <v>23</v>
      </c>
      <c r="M9334">
        <f>YEAR(Table1[[#This Row],[order_date]])</f>
        <v>2024</v>
      </c>
      <c r="N9334">
        <f>MONTH(Table1[[#This Row],[order_date]])</f>
        <v>7</v>
      </c>
      <c r="O9334" s="3">
        <f>Table1[[#This Row],[sales]]-Table1[[#This Row],[profit]]</f>
        <v>3562.49</v>
      </c>
      <c r="P9334" s="3">
        <f>Table1[[#This Row],[sales]]*Table1[[#This Row],[quantity]]</f>
        <v>4226.1099999999997</v>
      </c>
      <c r="Q9334" s="9">
        <f>Table1[[#This Row],[delivery_date]]-Table1[[#This Row],[order_date]]</f>
        <v>5</v>
      </c>
    </row>
    <row r="9335" spans="1:17" x14ac:dyDescent="0.35">
      <c r="A9335" t="s">
        <v>9366</v>
      </c>
      <c r="B9335" t="s">
        <v>13</v>
      </c>
      <c r="C9335" t="s">
        <v>26</v>
      </c>
      <c r="D9335" s="2">
        <v>2006.52</v>
      </c>
      <c r="E9335">
        <v>0.19</v>
      </c>
      <c r="F9335">
        <v>1</v>
      </c>
      <c r="G9335" s="1">
        <v>45546</v>
      </c>
      <c r="H9335" s="1">
        <v>45548</v>
      </c>
      <c r="I9335" t="s">
        <v>21</v>
      </c>
      <c r="J9335" t="s">
        <v>22</v>
      </c>
      <c r="K9335" s="2">
        <v>577.33000000000004</v>
      </c>
      <c r="L9335" t="s">
        <v>48</v>
      </c>
      <c r="M9335">
        <f>YEAR(Table1[[#This Row],[order_date]])</f>
        <v>2024</v>
      </c>
      <c r="N9335">
        <f>MONTH(Table1[[#This Row],[order_date]])</f>
        <v>9</v>
      </c>
      <c r="O9335" s="3">
        <f>Table1[[#This Row],[sales]]-Table1[[#This Row],[profit]]</f>
        <v>1429.19</v>
      </c>
      <c r="P9335" s="3">
        <f>Table1[[#This Row],[sales]]*Table1[[#This Row],[quantity]]</f>
        <v>2006.52</v>
      </c>
      <c r="Q9335" s="9">
        <f>Table1[[#This Row],[delivery_date]]-Table1[[#This Row],[order_date]]</f>
        <v>2</v>
      </c>
    </row>
    <row r="9336" spans="1:17" x14ac:dyDescent="0.35">
      <c r="A9336" t="s">
        <v>9367</v>
      </c>
      <c r="B9336" t="s">
        <v>19</v>
      </c>
      <c r="C9336" t="s">
        <v>20</v>
      </c>
      <c r="D9336" s="2">
        <v>2692.63</v>
      </c>
      <c r="E9336">
        <v>0.37</v>
      </c>
      <c r="F9336">
        <v>2</v>
      </c>
      <c r="G9336" s="1">
        <v>45207</v>
      </c>
      <c r="H9336" s="1">
        <v>45213</v>
      </c>
      <c r="I9336" t="s">
        <v>15</v>
      </c>
      <c r="J9336" t="s">
        <v>16</v>
      </c>
      <c r="K9336" s="2">
        <v>270.19</v>
      </c>
      <c r="L9336" t="s">
        <v>23</v>
      </c>
      <c r="M9336">
        <f>YEAR(Table1[[#This Row],[order_date]])</f>
        <v>2023</v>
      </c>
      <c r="N9336">
        <f>MONTH(Table1[[#This Row],[order_date]])</f>
        <v>10</v>
      </c>
      <c r="O9336" s="3">
        <f>Table1[[#This Row],[sales]]-Table1[[#This Row],[profit]]</f>
        <v>2422.44</v>
      </c>
      <c r="P9336" s="3">
        <f>Table1[[#This Row],[sales]]*Table1[[#This Row],[quantity]]</f>
        <v>5385.26</v>
      </c>
      <c r="Q9336" s="9">
        <f>Table1[[#This Row],[delivery_date]]-Table1[[#This Row],[order_date]]</f>
        <v>6</v>
      </c>
    </row>
    <row r="9337" spans="1:17" x14ac:dyDescent="0.35">
      <c r="A9337" t="s">
        <v>9368</v>
      </c>
      <c r="B9337" t="s">
        <v>41</v>
      </c>
      <c r="C9337" t="s">
        <v>14</v>
      </c>
      <c r="D9337" s="2">
        <v>197.45</v>
      </c>
      <c r="E9337">
        <v>0.43</v>
      </c>
      <c r="F9337">
        <v>5</v>
      </c>
      <c r="G9337" s="1">
        <v>45067</v>
      </c>
      <c r="H9337" s="1">
        <v>45073</v>
      </c>
      <c r="I9337" t="s">
        <v>21</v>
      </c>
      <c r="J9337" t="s">
        <v>22</v>
      </c>
      <c r="K9337" s="2">
        <v>42.66</v>
      </c>
      <c r="L9337" t="s">
        <v>39</v>
      </c>
      <c r="M9337">
        <f>YEAR(Table1[[#This Row],[order_date]])</f>
        <v>2023</v>
      </c>
      <c r="N9337">
        <f>MONTH(Table1[[#This Row],[order_date]])</f>
        <v>5</v>
      </c>
      <c r="O9337" s="3">
        <f>Table1[[#This Row],[sales]]-Table1[[#This Row],[profit]]</f>
        <v>154.79</v>
      </c>
      <c r="P9337" s="3">
        <f>Table1[[#This Row],[sales]]*Table1[[#This Row],[quantity]]</f>
        <v>987.25</v>
      </c>
      <c r="Q9337" s="9">
        <f>Table1[[#This Row],[delivery_date]]-Table1[[#This Row],[order_date]]</f>
        <v>6</v>
      </c>
    </row>
    <row r="9338" spans="1:17" x14ac:dyDescent="0.35">
      <c r="A9338" t="s">
        <v>9369</v>
      </c>
      <c r="B9338" t="s">
        <v>13</v>
      </c>
      <c r="C9338" t="s">
        <v>20</v>
      </c>
      <c r="D9338" s="2">
        <v>395.24</v>
      </c>
      <c r="E9338">
        <v>0.27</v>
      </c>
      <c r="F9338">
        <v>1</v>
      </c>
      <c r="G9338" s="1">
        <v>45113</v>
      </c>
      <c r="H9338" s="1">
        <v>45118</v>
      </c>
      <c r="I9338" t="s">
        <v>31</v>
      </c>
      <c r="J9338" t="s">
        <v>22</v>
      </c>
      <c r="K9338" s="2">
        <v>109.98</v>
      </c>
      <c r="L9338" t="s">
        <v>17</v>
      </c>
      <c r="M9338">
        <f>YEAR(Table1[[#This Row],[order_date]])</f>
        <v>2023</v>
      </c>
      <c r="N9338">
        <f>MONTH(Table1[[#This Row],[order_date]])</f>
        <v>7</v>
      </c>
      <c r="O9338" s="3">
        <f>Table1[[#This Row],[sales]]-Table1[[#This Row],[profit]]</f>
        <v>285.26</v>
      </c>
      <c r="P9338" s="3">
        <f>Table1[[#This Row],[sales]]*Table1[[#This Row],[quantity]]</f>
        <v>395.24</v>
      </c>
      <c r="Q9338" s="9">
        <f>Table1[[#This Row],[delivery_date]]-Table1[[#This Row],[order_date]]</f>
        <v>5</v>
      </c>
    </row>
    <row r="9339" spans="1:17" x14ac:dyDescent="0.35">
      <c r="A9339" t="s">
        <v>9370</v>
      </c>
      <c r="B9339" t="s">
        <v>19</v>
      </c>
      <c r="C9339" t="s">
        <v>36</v>
      </c>
      <c r="D9339" s="2">
        <v>3026.2</v>
      </c>
      <c r="E9339">
        <v>0.42</v>
      </c>
      <c r="F9339">
        <v>6</v>
      </c>
      <c r="G9339" s="1">
        <v>45407</v>
      </c>
      <c r="H9339" s="1">
        <v>45409</v>
      </c>
      <c r="I9339" t="s">
        <v>31</v>
      </c>
      <c r="J9339" t="s">
        <v>16</v>
      </c>
      <c r="K9339" s="2">
        <v>697.24</v>
      </c>
      <c r="L9339" t="s">
        <v>48</v>
      </c>
      <c r="M9339">
        <f>YEAR(Table1[[#This Row],[order_date]])</f>
        <v>2024</v>
      </c>
      <c r="N9339">
        <f>MONTH(Table1[[#This Row],[order_date]])</f>
        <v>4</v>
      </c>
      <c r="O9339" s="3">
        <f>Table1[[#This Row],[sales]]-Table1[[#This Row],[profit]]</f>
        <v>2328.96</v>
      </c>
      <c r="P9339" s="3">
        <f>Table1[[#This Row],[sales]]*Table1[[#This Row],[quantity]]</f>
        <v>18157.199999999997</v>
      </c>
      <c r="Q9339" s="9">
        <f>Table1[[#This Row],[delivery_date]]-Table1[[#This Row],[order_date]]</f>
        <v>2</v>
      </c>
    </row>
    <row r="9340" spans="1:17" x14ac:dyDescent="0.35">
      <c r="A9340" t="s">
        <v>9371</v>
      </c>
      <c r="B9340" t="s">
        <v>25</v>
      </c>
      <c r="C9340" t="s">
        <v>33</v>
      </c>
      <c r="D9340" s="2">
        <v>4408.22</v>
      </c>
      <c r="E9340">
        <v>0.01</v>
      </c>
      <c r="F9340">
        <v>8</v>
      </c>
      <c r="G9340" s="1">
        <v>45593</v>
      </c>
      <c r="H9340" s="1">
        <v>45600</v>
      </c>
      <c r="I9340" t="s">
        <v>31</v>
      </c>
      <c r="J9340" t="s">
        <v>16</v>
      </c>
      <c r="K9340" s="2">
        <v>647.25</v>
      </c>
      <c r="L9340" t="s">
        <v>28</v>
      </c>
      <c r="M9340">
        <f>YEAR(Table1[[#This Row],[order_date]])</f>
        <v>2024</v>
      </c>
      <c r="N9340">
        <f>MONTH(Table1[[#This Row],[order_date]])</f>
        <v>10</v>
      </c>
      <c r="O9340" s="3">
        <f>Table1[[#This Row],[sales]]-Table1[[#This Row],[profit]]</f>
        <v>3760.9700000000003</v>
      </c>
      <c r="P9340" s="3">
        <f>Table1[[#This Row],[sales]]*Table1[[#This Row],[quantity]]</f>
        <v>35265.760000000002</v>
      </c>
      <c r="Q9340" s="9">
        <f>Table1[[#This Row],[delivery_date]]-Table1[[#This Row],[order_date]]</f>
        <v>7</v>
      </c>
    </row>
    <row r="9341" spans="1:17" x14ac:dyDescent="0.35">
      <c r="A9341" t="s">
        <v>9372</v>
      </c>
      <c r="B9341" t="s">
        <v>25</v>
      </c>
      <c r="C9341" t="s">
        <v>36</v>
      </c>
      <c r="D9341" s="2">
        <v>2517.64</v>
      </c>
      <c r="E9341">
        <v>0.23</v>
      </c>
      <c r="F9341">
        <v>2</v>
      </c>
      <c r="G9341" s="1">
        <v>45009</v>
      </c>
      <c r="H9341" s="1">
        <v>45012</v>
      </c>
      <c r="I9341" t="s">
        <v>15</v>
      </c>
      <c r="J9341" t="s">
        <v>16</v>
      </c>
      <c r="K9341" s="2">
        <v>595.66</v>
      </c>
      <c r="L9341" t="s">
        <v>23</v>
      </c>
      <c r="M9341">
        <f>YEAR(Table1[[#This Row],[order_date]])</f>
        <v>2023</v>
      </c>
      <c r="N9341">
        <f>MONTH(Table1[[#This Row],[order_date]])</f>
        <v>3</v>
      </c>
      <c r="O9341" s="3">
        <f>Table1[[#This Row],[sales]]-Table1[[#This Row],[profit]]</f>
        <v>1921.98</v>
      </c>
      <c r="P9341" s="3">
        <f>Table1[[#This Row],[sales]]*Table1[[#This Row],[quantity]]</f>
        <v>5035.28</v>
      </c>
      <c r="Q9341" s="9">
        <f>Table1[[#This Row],[delivery_date]]-Table1[[#This Row],[order_date]]</f>
        <v>3</v>
      </c>
    </row>
    <row r="9342" spans="1:17" x14ac:dyDescent="0.35">
      <c r="A9342" t="s">
        <v>9373</v>
      </c>
      <c r="B9342" t="s">
        <v>13</v>
      </c>
      <c r="C9342" t="s">
        <v>36</v>
      </c>
      <c r="D9342" s="2">
        <v>908.38</v>
      </c>
      <c r="E9342">
        <v>7.0000000000000007E-2</v>
      </c>
      <c r="F9342">
        <v>5</v>
      </c>
      <c r="G9342" s="1">
        <v>45268</v>
      </c>
      <c r="H9342" s="1">
        <v>45273</v>
      </c>
      <c r="I9342" t="s">
        <v>31</v>
      </c>
      <c r="J9342" t="s">
        <v>16</v>
      </c>
      <c r="K9342" s="2">
        <v>98.18</v>
      </c>
      <c r="L9342" t="s">
        <v>34</v>
      </c>
      <c r="M9342">
        <f>YEAR(Table1[[#This Row],[order_date]])</f>
        <v>2023</v>
      </c>
      <c r="N9342">
        <f>MONTH(Table1[[#This Row],[order_date]])</f>
        <v>12</v>
      </c>
      <c r="O9342" s="3">
        <f>Table1[[#This Row],[sales]]-Table1[[#This Row],[profit]]</f>
        <v>810.2</v>
      </c>
      <c r="P9342" s="3">
        <f>Table1[[#This Row],[sales]]*Table1[[#This Row],[quantity]]</f>
        <v>4541.8999999999996</v>
      </c>
      <c r="Q9342" s="9">
        <f>Table1[[#This Row],[delivery_date]]-Table1[[#This Row],[order_date]]</f>
        <v>5</v>
      </c>
    </row>
    <row r="9343" spans="1:17" x14ac:dyDescent="0.35">
      <c r="A9343" t="s">
        <v>9374</v>
      </c>
      <c r="B9343" t="s">
        <v>13</v>
      </c>
      <c r="C9343" t="s">
        <v>36</v>
      </c>
      <c r="D9343" s="2">
        <v>669.02</v>
      </c>
      <c r="E9343">
        <v>0.28999999999999998</v>
      </c>
      <c r="F9343">
        <v>3</v>
      </c>
      <c r="G9343" s="1">
        <v>45106</v>
      </c>
      <c r="H9343" s="1">
        <v>45108</v>
      </c>
      <c r="I9343" t="s">
        <v>31</v>
      </c>
      <c r="J9343" t="s">
        <v>27</v>
      </c>
      <c r="K9343" s="2">
        <v>153.37</v>
      </c>
      <c r="L9343" t="s">
        <v>39</v>
      </c>
      <c r="M9343">
        <f>YEAR(Table1[[#This Row],[order_date]])</f>
        <v>2023</v>
      </c>
      <c r="N9343">
        <f>MONTH(Table1[[#This Row],[order_date]])</f>
        <v>6</v>
      </c>
      <c r="O9343" s="3">
        <f>Table1[[#This Row],[sales]]-Table1[[#This Row],[profit]]</f>
        <v>515.65</v>
      </c>
      <c r="P9343" s="3">
        <f>Table1[[#This Row],[sales]]*Table1[[#This Row],[quantity]]</f>
        <v>2007.06</v>
      </c>
      <c r="Q9343" s="9">
        <f>Table1[[#This Row],[delivery_date]]-Table1[[#This Row],[order_date]]</f>
        <v>2</v>
      </c>
    </row>
    <row r="9344" spans="1:17" x14ac:dyDescent="0.35">
      <c r="A9344" t="s">
        <v>9375</v>
      </c>
      <c r="B9344" t="s">
        <v>25</v>
      </c>
      <c r="C9344" t="s">
        <v>14</v>
      </c>
      <c r="D9344" s="2">
        <v>4508.96</v>
      </c>
      <c r="E9344">
        <v>0.46</v>
      </c>
      <c r="F9344">
        <v>2</v>
      </c>
      <c r="G9344" s="1">
        <v>45583</v>
      </c>
      <c r="H9344" s="1">
        <v>45586</v>
      </c>
      <c r="I9344" t="s">
        <v>15</v>
      </c>
      <c r="J9344" t="s">
        <v>27</v>
      </c>
      <c r="K9344" s="2">
        <v>1112.02</v>
      </c>
      <c r="L9344" t="s">
        <v>48</v>
      </c>
      <c r="M9344">
        <f>YEAR(Table1[[#This Row],[order_date]])</f>
        <v>2024</v>
      </c>
      <c r="N9344">
        <f>MONTH(Table1[[#This Row],[order_date]])</f>
        <v>10</v>
      </c>
      <c r="O9344" s="3">
        <f>Table1[[#This Row],[sales]]-Table1[[#This Row],[profit]]</f>
        <v>3396.94</v>
      </c>
      <c r="P9344" s="3">
        <f>Table1[[#This Row],[sales]]*Table1[[#This Row],[quantity]]</f>
        <v>9017.92</v>
      </c>
      <c r="Q9344" s="9">
        <f>Table1[[#This Row],[delivery_date]]-Table1[[#This Row],[order_date]]</f>
        <v>3</v>
      </c>
    </row>
    <row r="9345" spans="1:17" x14ac:dyDescent="0.35">
      <c r="A9345" t="s">
        <v>9376</v>
      </c>
      <c r="B9345" t="s">
        <v>19</v>
      </c>
      <c r="C9345" t="s">
        <v>20</v>
      </c>
      <c r="D9345" s="2">
        <v>3538.03</v>
      </c>
      <c r="E9345">
        <v>0</v>
      </c>
      <c r="F9345">
        <v>6</v>
      </c>
      <c r="G9345" s="1">
        <v>45105</v>
      </c>
      <c r="H9345" s="1">
        <v>45110</v>
      </c>
      <c r="I9345" t="s">
        <v>21</v>
      </c>
      <c r="J9345" t="s">
        <v>27</v>
      </c>
      <c r="K9345" s="2">
        <v>509.4</v>
      </c>
      <c r="L9345" t="s">
        <v>39</v>
      </c>
      <c r="M9345">
        <f>YEAR(Table1[[#This Row],[order_date]])</f>
        <v>2023</v>
      </c>
      <c r="N9345">
        <f>MONTH(Table1[[#This Row],[order_date]])</f>
        <v>6</v>
      </c>
      <c r="O9345" s="3">
        <f>Table1[[#This Row],[sales]]-Table1[[#This Row],[profit]]</f>
        <v>3028.63</v>
      </c>
      <c r="P9345" s="3">
        <f>Table1[[#This Row],[sales]]*Table1[[#This Row],[quantity]]</f>
        <v>21228.18</v>
      </c>
      <c r="Q9345" s="9">
        <f>Table1[[#This Row],[delivery_date]]-Table1[[#This Row],[order_date]]</f>
        <v>5</v>
      </c>
    </row>
    <row r="9346" spans="1:17" x14ac:dyDescent="0.35">
      <c r="A9346" t="s">
        <v>9377</v>
      </c>
      <c r="B9346" t="s">
        <v>19</v>
      </c>
      <c r="C9346" t="s">
        <v>14</v>
      </c>
      <c r="D9346" s="2">
        <v>4834.3599999999997</v>
      </c>
      <c r="E9346">
        <v>0.33</v>
      </c>
      <c r="F9346">
        <v>1</v>
      </c>
      <c r="G9346" s="1">
        <v>45440</v>
      </c>
      <c r="H9346" s="1">
        <v>45441</v>
      </c>
      <c r="I9346" t="s">
        <v>15</v>
      </c>
      <c r="J9346" t="s">
        <v>16</v>
      </c>
      <c r="K9346" s="2">
        <v>912.49</v>
      </c>
      <c r="L9346" t="s">
        <v>23</v>
      </c>
      <c r="M9346">
        <f>YEAR(Table1[[#This Row],[order_date]])</f>
        <v>2024</v>
      </c>
      <c r="N9346">
        <f>MONTH(Table1[[#This Row],[order_date]])</f>
        <v>5</v>
      </c>
      <c r="O9346" s="3">
        <f>Table1[[#This Row],[sales]]-Table1[[#This Row],[profit]]</f>
        <v>3921.87</v>
      </c>
      <c r="P9346" s="3">
        <f>Table1[[#This Row],[sales]]*Table1[[#This Row],[quantity]]</f>
        <v>4834.3599999999997</v>
      </c>
      <c r="Q9346" s="9">
        <f>Table1[[#This Row],[delivery_date]]-Table1[[#This Row],[order_date]]</f>
        <v>1</v>
      </c>
    </row>
    <row r="9347" spans="1:17" x14ac:dyDescent="0.35">
      <c r="A9347" t="s">
        <v>9378</v>
      </c>
      <c r="B9347" t="s">
        <v>19</v>
      </c>
      <c r="C9347" t="s">
        <v>33</v>
      </c>
      <c r="D9347" s="2">
        <v>503.51</v>
      </c>
      <c r="E9347">
        <v>0.4</v>
      </c>
      <c r="F9347">
        <v>8</v>
      </c>
      <c r="G9347" s="1">
        <v>45066</v>
      </c>
      <c r="H9347" s="1">
        <v>45069</v>
      </c>
      <c r="I9347" t="s">
        <v>15</v>
      </c>
      <c r="J9347" t="s">
        <v>16</v>
      </c>
      <c r="K9347" s="2">
        <v>96.23</v>
      </c>
      <c r="L9347" t="s">
        <v>48</v>
      </c>
      <c r="M9347">
        <f>YEAR(Table1[[#This Row],[order_date]])</f>
        <v>2023</v>
      </c>
      <c r="N9347">
        <f>MONTH(Table1[[#This Row],[order_date]])</f>
        <v>5</v>
      </c>
      <c r="O9347" s="3">
        <f>Table1[[#This Row],[sales]]-Table1[[#This Row],[profit]]</f>
        <v>407.28</v>
      </c>
      <c r="P9347" s="3">
        <f>Table1[[#This Row],[sales]]*Table1[[#This Row],[quantity]]</f>
        <v>4028.08</v>
      </c>
      <c r="Q9347" s="9">
        <f>Table1[[#This Row],[delivery_date]]-Table1[[#This Row],[order_date]]</f>
        <v>3</v>
      </c>
    </row>
    <row r="9348" spans="1:17" x14ac:dyDescent="0.35">
      <c r="A9348" t="s">
        <v>9379</v>
      </c>
      <c r="B9348" t="s">
        <v>13</v>
      </c>
      <c r="C9348" t="s">
        <v>36</v>
      </c>
      <c r="D9348" s="2">
        <v>4522.8</v>
      </c>
      <c r="E9348">
        <v>0.37</v>
      </c>
      <c r="F9348">
        <v>6</v>
      </c>
      <c r="G9348" s="1">
        <v>45082</v>
      </c>
      <c r="H9348" s="1">
        <v>45087</v>
      </c>
      <c r="I9348" t="s">
        <v>21</v>
      </c>
      <c r="J9348" t="s">
        <v>16</v>
      </c>
      <c r="K9348" s="2">
        <v>854.87</v>
      </c>
      <c r="L9348" t="s">
        <v>28</v>
      </c>
      <c r="M9348">
        <f>YEAR(Table1[[#This Row],[order_date]])</f>
        <v>2023</v>
      </c>
      <c r="N9348">
        <f>MONTH(Table1[[#This Row],[order_date]])</f>
        <v>6</v>
      </c>
      <c r="O9348" s="3">
        <f>Table1[[#This Row],[sales]]-Table1[[#This Row],[profit]]</f>
        <v>3667.9300000000003</v>
      </c>
      <c r="P9348" s="3">
        <f>Table1[[#This Row],[sales]]*Table1[[#This Row],[quantity]]</f>
        <v>27136.800000000003</v>
      </c>
      <c r="Q9348" s="9">
        <f>Table1[[#This Row],[delivery_date]]-Table1[[#This Row],[order_date]]</f>
        <v>5</v>
      </c>
    </row>
    <row r="9349" spans="1:17" x14ac:dyDescent="0.35">
      <c r="A9349" t="s">
        <v>9380</v>
      </c>
      <c r="B9349" t="s">
        <v>41</v>
      </c>
      <c r="C9349" t="s">
        <v>26</v>
      </c>
      <c r="D9349" s="2">
        <v>4243.6000000000004</v>
      </c>
      <c r="E9349">
        <v>0.01</v>
      </c>
      <c r="F9349">
        <v>4</v>
      </c>
      <c r="G9349" s="1">
        <v>45146</v>
      </c>
      <c r="H9349" s="1">
        <v>45153</v>
      </c>
      <c r="I9349" t="s">
        <v>15</v>
      </c>
      <c r="J9349" t="s">
        <v>22</v>
      </c>
      <c r="K9349" s="2">
        <v>424.71</v>
      </c>
      <c r="L9349" t="s">
        <v>17</v>
      </c>
      <c r="M9349">
        <f>YEAR(Table1[[#This Row],[order_date]])</f>
        <v>2023</v>
      </c>
      <c r="N9349">
        <f>MONTH(Table1[[#This Row],[order_date]])</f>
        <v>8</v>
      </c>
      <c r="O9349" s="3">
        <f>Table1[[#This Row],[sales]]-Table1[[#This Row],[profit]]</f>
        <v>3818.8900000000003</v>
      </c>
      <c r="P9349" s="3">
        <f>Table1[[#This Row],[sales]]*Table1[[#This Row],[quantity]]</f>
        <v>16974.400000000001</v>
      </c>
      <c r="Q9349" s="9">
        <f>Table1[[#This Row],[delivery_date]]-Table1[[#This Row],[order_date]]</f>
        <v>7</v>
      </c>
    </row>
    <row r="9350" spans="1:17" x14ac:dyDescent="0.35">
      <c r="A9350" t="s">
        <v>9381</v>
      </c>
      <c r="B9350" t="s">
        <v>41</v>
      </c>
      <c r="C9350" t="s">
        <v>33</v>
      </c>
      <c r="D9350" s="2">
        <v>4476.6099999999997</v>
      </c>
      <c r="E9350">
        <v>0.09</v>
      </c>
      <c r="F9350">
        <v>5</v>
      </c>
      <c r="G9350" s="1">
        <v>45149</v>
      </c>
      <c r="H9350" s="1">
        <v>45151</v>
      </c>
      <c r="I9350" t="s">
        <v>21</v>
      </c>
      <c r="J9350" t="s">
        <v>22</v>
      </c>
      <c r="K9350" s="2">
        <v>930.46</v>
      </c>
      <c r="L9350" t="s">
        <v>48</v>
      </c>
      <c r="M9350">
        <f>YEAR(Table1[[#This Row],[order_date]])</f>
        <v>2023</v>
      </c>
      <c r="N9350">
        <f>MONTH(Table1[[#This Row],[order_date]])</f>
        <v>8</v>
      </c>
      <c r="O9350" s="3">
        <f>Table1[[#This Row],[sales]]-Table1[[#This Row],[profit]]</f>
        <v>3546.1499999999996</v>
      </c>
      <c r="P9350" s="3">
        <f>Table1[[#This Row],[sales]]*Table1[[#This Row],[quantity]]</f>
        <v>22383.05</v>
      </c>
      <c r="Q9350" s="9">
        <f>Table1[[#This Row],[delivery_date]]-Table1[[#This Row],[order_date]]</f>
        <v>2</v>
      </c>
    </row>
    <row r="9351" spans="1:17" x14ac:dyDescent="0.35">
      <c r="A9351" t="s">
        <v>9382</v>
      </c>
      <c r="B9351" t="s">
        <v>41</v>
      </c>
      <c r="C9351" t="s">
        <v>20</v>
      </c>
      <c r="D9351" s="2">
        <v>128.24</v>
      </c>
      <c r="E9351">
        <v>0.05</v>
      </c>
      <c r="F9351">
        <v>2</v>
      </c>
      <c r="G9351" s="1">
        <v>45085</v>
      </c>
      <c r="H9351" s="1">
        <v>45086</v>
      </c>
      <c r="I9351" t="s">
        <v>31</v>
      </c>
      <c r="J9351" t="s">
        <v>22</v>
      </c>
      <c r="K9351" s="2">
        <v>19.440000000000001</v>
      </c>
      <c r="L9351" t="s">
        <v>23</v>
      </c>
      <c r="M9351">
        <f>YEAR(Table1[[#This Row],[order_date]])</f>
        <v>2023</v>
      </c>
      <c r="N9351">
        <f>MONTH(Table1[[#This Row],[order_date]])</f>
        <v>6</v>
      </c>
      <c r="O9351" s="3">
        <f>Table1[[#This Row],[sales]]-Table1[[#This Row],[profit]]</f>
        <v>108.80000000000001</v>
      </c>
      <c r="P9351" s="3">
        <f>Table1[[#This Row],[sales]]*Table1[[#This Row],[quantity]]</f>
        <v>256.48</v>
      </c>
      <c r="Q9351" s="9">
        <f>Table1[[#This Row],[delivery_date]]-Table1[[#This Row],[order_date]]</f>
        <v>1</v>
      </c>
    </row>
    <row r="9352" spans="1:17" x14ac:dyDescent="0.35">
      <c r="A9352" t="s">
        <v>9383</v>
      </c>
      <c r="B9352" t="s">
        <v>41</v>
      </c>
      <c r="C9352" t="s">
        <v>33</v>
      </c>
      <c r="D9352" s="2">
        <v>3735.33</v>
      </c>
      <c r="E9352">
        <v>0.04</v>
      </c>
      <c r="F9352">
        <v>8</v>
      </c>
      <c r="G9352" s="1">
        <v>45425</v>
      </c>
      <c r="H9352" s="1">
        <v>45432</v>
      </c>
      <c r="I9352" t="s">
        <v>15</v>
      </c>
      <c r="J9352" t="s">
        <v>27</v>
      </c>
      <c r="K9352" s="2">
        <v>311.37</v>
      </c>
      <c r="L9352" t="s">
        <v>23</v>
      </c>
      <c r="M9352">
        <f>YEAR(Table1[[#This Row],[order_date]])</f>
        <v>2024</v>
      </c>
      <c r="N9352">
        <f>MONTH(Table1[[#This Row],[order_date]])</f>
        <v>5</v>
      </c>
      <c r="O9352" s="3">
        <f>Table1[[#This Row],[sales]]-Table1[[#This Row],[profit]]</f>
        <v>3423.96</v>
      </c>
      <c r="P9352" s="3">
        <f>Table1[[#This Row],[sales]]*Table1[[#This Row],[quantity]]</f>
        <v>29882.639999999999</v>
      </c>
      <c r="Q9352" s="9">
        <f>Table1[[#This Row],[delivery_date]]-Table1[[#This Row],[order_date]]</f>
        <v>7</v>
      </c>
    </row>
    <row r="9353" spans="1:17" x14ac:dyDescent="0.35">
      <c r="A9353" t="s">
        <v>9384</v>
      </c>
      <c r="B9353" t="s">
        <v>41</v>
      </c>
      <c r="C9353" t="s">
        <v>14</v>
      </c>
      <c r="D9353" s="2">
        <v>2789.8</v>
      </c>
      <c r="E9353">
        <v>0.37</v>
      </c>
      <c r="F9353">
        <v>6</v>
      </c>
      <c r="G9353" s="1">
        <v>45290</v>
      </c>
      <c r="H9353" s="1">
        <v>45292</v>
      </c>
      <c r="I9353" t="s">
        <v>21</v>
      </c>
      <c r="J9353" t="s">
        <v>22</v>
      </c>
      <c r="K9353" s="2">
        <v>178.21</v>
      </c>
      <c r="L9353" t="s">
        <v>39</v>
      </c>
      <c r="M9353">
        <f>YEAR(Table1[[#This Row],[order_date]])</f>
        <v>2023</v>
      </c>
      <c r="N9353">
        <f>MONTH(Table1[[#This Row],[order_date]])</f>
        <v>12</v>
      </c>
      <c r="O9353" s="3">
        <f>Table1[[#This Row],[sales]]-Table1[[#This Row],[profit]]</f>
        <v>2611.59</v>
      </c>
      <c r="P9353" s="3">
        <f>Table1[[#This Row],[sales]]*Table1[[#This Row],[quantity]]</f>
        <v>16738.800000000003</v>
      </c>
      <c r="Q9353" s="9">
        <f>Table1[[#This Row],[delivery_date]]-Table1[[#This Row],[order_date]]</f>
        <v>2</v>
      </c>
    </row>
    <row r="9354" spans="1:17" x14ac:dyDescent="0.35">
      <c r="A9354" t="s">
        <v>9385</v>
      </c>
      <c r="B9354" t="s">
        <v>13</v>
      </c>
      <c r="C9354" t="s">
        <v>26</v>
      </c>
      <c r="D9354" s="2">
        <v>2908.58</v>
      </c>
      <c r="E9354">
        <v>0.21</v>
      </c>
      <c r="F9354">
        <v>6</v>
      </c>
      <c r="G9354" s="1">
        <v>45369</v>
      </c>
      <c r="H9354" s="1">
        <v>45376</v>
      </c>
      <c r="I9354" t="s">
        <v>15</v>
      </c>
      <c r="J9354" t="s">
        <v>16</v>
      </c>
      <c r="K9354" s="2">
        <v>744.22</v>
      </c>
      <c r="L9354" t="s">
        <v>48</v>
      </c>
      <c r="M9354">
        <f>YEAR(Table1[[#This Row],[order_date]])</f>
        <v>2024</v>
      </c>
      <c r="N9354">
        <f>MONTH(Table1[[#This Row],[order_date]])</f>
        <v>3</v>
      </c>
      <c r="O9354" s="3">
        <f>Table1[[#This Row],[sales]]-Table1[[#This Row],[profit]]</f>
        <v>2164.3599999999997</v>
      </c>
      <c r="P9354" s="3">
        <f>Table1[[#This Row],[sales]]*Table1[[#This Row],[quantity]]</f>
        <v>17451.48</v>
      </c>
      <c r="Q9354" s="9">
        <f>Table1[[#This Row],[delivery_date]]-Table1[[#This Row],[order_date]]</f>
        <v>7</v>
      </c>
    </row>
    <row r="9355" spans="1:17" x14ac:dyDescent="0.35">
      <c r="A9355" t="s">
        <v>9386</v>
      </c>
      <c r="B9355" t="s">
        <v>13</v>
      </c>
      <c r="C9355" t="s">
        <v>14</v>
      </c>
      <c r="D9355" s="2">
        <v>2399.09</v>
      </c>
      <c r="E9355">
        <v>0.36</v>
      </c>
      <c r="F9355">
        <v>3</v>
      </c>
      <c r="G9355" s="1">
        <v>44961</v>
      </c>
      <c r="H9355" s="1">
        <v>44965</v>
      </c>
      <c r="I9355" t="s">
        <v>21</v>
      </c>
      <c r="J9355" t="s">
        <v>27</v>
      </c>
      <c r="K9355" s="2">
        <v>575.26</v>
      </c>
      <c r="L9355" t="s">
        <v>48</v>
      </c>
      <c r="M9355">
        <f>YEAR(Table1[[#This Row],[order_date]])</f>
        <v>2023</v>
      </c>
      <c r="N9355">
        <f>MONTH(Table1[[#This Row],[order_date]])</f>
        <v>2</v>
      </c>
      <c r="O9355" s="3">
        <f>Table1[[#This Row],[sales]]-Table1[[#This Row],[profit]]</f>
        <v>1823.8300000000002</v>
      </c>
      <c r="P9355" s="3">
        <f>Table1[[#This Row],[sales]]*Table1[[#This Row],[quantity]]</f>
        <v>7197.27</v>
      </c>
      <c r="Q9355" s="9">
        <f>Table1[[#This Row],[delivery_date]]-Table1[[#This Row],[order_date]]</f>
        <v>4</v>
      </c>
    </row>
    <row r="9356" spans="1:17" x14ac:dyDescent="0.35">
      <c r="A9356" t="s">
        <v>9387</v>
      </c>
      <c r="B9356" t="s">
        <v>41</v>
      </c>
      <c r="C9356" t="s">
        <v>36</v>
      </c>
      <c r="D9356" s="2">
        <v>3739.12</v>
      </c>
      <c r="E9356">
        <v>0.18</v>
      </c>
      <c r="F9356">
        <v>1</v>
      </c>
      <c r="G9356" s="1">
        <v>45279</v>
      </c>
      <c r="H9356" s="1">
        <v>45283</v>
      </c>
      <c r="I9356" t="s">
        <v>21</v>
      </c>
      <c r="J9356" t="s">
        <v>16</v>
      </c>
      <c r="K9356" s="2">
        <v>1057.6099999999999</v>
      </c>
      <c r="L9356" t="s">
        <v>39</v>
      </c>
      <c r="M9356">
        <f>YEAR(Table1[[#This Row],[order_date]])</f>
        <v>2023</v>
      </c>
      <c r="N9356">
        <f>MONTH(Table1[[#This Row],[order_date]])</f>
        <v>12</v>
      </c>
      <c r="O9356" s="3">
        <f>Table1[[#This Row],[sales]]-Table1[[#This Row],[profit]]</f>
        <v>2681.51</v>
      </c>
      <c r="P9356" s="3">
        <f>Table1[[#This Row],[sales]]*Table1[[#This Row],[quantity]]</f>
        <v>3739.12</v>
      </c>
      <c r="Q9356" s="9">
        <f>Table1[[#This Row],[delivery_date]]-Table1[[#This Row],[order_date]]</f>
        <v>4</v>
      </c>
    </row>
    <row r="9357" spans="1:17" x14ac:dyDescent="0.35">
      <c r="A9357" t="s">
        <v>9388</v>
      </c>
      <c r="B9357" t="s">
        <v>13</v>
      </c>
      <c r="C9357" t="s">
        <v>36</v>
      </c>
      <c r="D9357" s="2">
        <v>4999.21</v>
      </c>
      <c r="E9357">
        <v>0.06</v>
      </c>
      <c r="F9357">
        <v>8</v>
      </c>
      <c r="G9357" s="1">
        <v>44927</v>
      </c>
      <c r="H9357" s="1">
        <v>44932</v>
      </c>
      <c r="I9357" t="s">
        <v>21</v>
      </c>
      <c r="J9357" t="s">
        <v>27</v>
      </c>
      <c r="K9357" s="2">
        <v>847.32</v>
      </c>
      <c r="L9357" t="s">
        <v>48</v>
      </c>
      <c r="M9357">
        <f>YEAR(Table1[[#This Row],[order_date]])</f>
        <v>2023</v>
      </c>
      <c r="N9357">
        <f>MONTH(Table1[[#This Row],[order_date]])</f>
        <v>1</v>
      </c>
      <c r="O9357" s="3">
        <f>Table1[[#This Row],[sales]]-Table1[[#This Row],[profit]]</f>
        <v>4151.8900000000003</v>
      </c>
      <c r="P9357" s="3">
        <f>Table1[[#This Row],[sales]]*Table1[[#This Row],[quantity]]</f>
        <v>39993.68</v>
      </c>
      <c r="Q9357" s="9">
        <f>Table1[[#This Row],[delivery_date]]-Table1[[#This Row],[order_date]]</f>
        <v>5</v>
      </c>
    </row>
    <row r="9358" spans="1:17" x14ac:dyDescent="0.35">
      <c r="A9358" t="s">
        <v>9389</v>
      </c>
      <c r="B9358" t="s">
        <v>13</v>
      </c>
      <c r="C9358" t="s">
        <v>33</v>
      </c>
      <c r="D9358" s="2">
        <v>3581.64</v>
      </c>
      <c r="E9358">
        <v>0.36</v>
      </c>
      <c r="F9358">
        <v>7</v>
      </c>
      <c r="G9358" s="1">
        <v>44935</v>
      </c>
      <c r="H9358" s="1">
        <v>44938</v>
      </c>
      <c r="I9358" t="s">
        <v>31</v>
      </c>
      <c r="J9358" t="s">
        <v>22</v>
      </c>
      <c r="K9358" s="2">
        <v>728.55</v>
      </c>
      <c r="L9358" t="s">
        <v>34</v>
      </c>
      <c r="M9358">
        <f>YEAR(Table1[[#This Row],[order_date]])</f>
        <v>2023</v>
      </c>
      <c r="N9358">
        <f>MONTH(Table1[[#This Row],[order_date]])</f>
        <v>1</v>
      </c>
      <c r="O9358" s="3">
        <f>Table1[[#This Row],[sales]]-Table1[[#This Row],[profit]]</f>
        <v>2853.09</v>
      </c>
      <c r="P9358" s="3">
        <f>Table1[[#This Row],[sales]]*Table1[[#This Row],[quantity]]</f>
        <v>25071.48</v>
      </c>
      <c r="Q9358" s="9">
        <f>Table1[[#This Row],[delivery_date]]-Table1[[#This Row],[order_date]]</f>
        <v>3</v>
      </c>
    </row>
    <row r="9359" spans="1:17" x14ac:dyDescent="0.35">
      <c r="A9359" t="s">
        <v>9390</v>
      </c>
      <c r="B9359" t="s">
        <v>41</v>
      </c>
      <c r="C9359" t="s">
        <v>36</v>
      </c>
      <c r="D9359" s="2">
        <v>3422.45</v>
      </c>
      <c r="E9359">
        <v>0.31</v>
      </c>
      <c r="F9359">
        <v>1</v>
      </c>
      <c r="G9359" s="1">
        <v>45482</v>
      </c>
      <c r="H9359" s="1">
        <v>45488</v>
      </c>
      <c r="I9359" t="s">
        <v>15</v>
      </c>
      <c r="J9359" t="s">
        <v>16</v>
      </c>
      <c r="K9359" s="2">
        <v>225.43</v>
      </c>
      <c r="L9359" t="s">
        <v>17</v>
      </c>
      <c r="M9359">
        <f>YEAR(Table1[[#This Row],[order_date]])</f>
        <v>2024</v>
      </c>
      <c r="N9359">
        <f>MONTH(Table1[[#This Row],[order_date]])</f>
        <v>7</v>
      </c>
      <c r="O9359" s="3">
        <f>Table1[[#This Row],[sales]]-Table1[[#This Row],[profit]]</f>
        <v>3197.02</v>
      </c>
      <c r="P9359" s="3">
        <f>Table1[[#This Row],[sales]]*Table1[[#This Row],[quantity]]</f>
        <v>3422.45</v>
      </c>
      <c r="Q9359" s="9">
        <f>Table1[[#This Row],[delivery_date]]-Table1[[#This Row],[order_date]]</f>
        <v>6</v>
      </c>
    </row>
    <row r="9360" spans="1:17" x14ac:dyDescent="0.35">
      <c r="A9360" t="s">
        <v>9391</v>
      </c>
      <c r="B9360" t="s">
        <v>19</v>
      </c>
      <c r="C9360" t="s">
        <v>36</v>
      </c>
      <c r="D9360" s="2">
        <v>3306.74</v>
      </c>
      <c r="E9360">
        <v>0.06</v>
      </c>
      <c r="F9360">
        <v>8</v>
      </c>
      <c r="G9360" s="1">
        <v>45491</v>
      </c>
      <c r="H9360" s="1">
        <v>45498</v>
      </c>
      <c r="I9360" t="s">
        <v>21</v>
      </c>
      <c r="J9360" t="s">
        <v>16</v>
      </c>
      <c r="K9360" s="2">
        <v>414.18</v>
      </c>
      <c r="L9360" t="s">
        <v>28</v>
      </c>
      <c r="M9360">
        <f>YEAR(Table1[[#This Row],[order_date]])</f>
        <v>2024</v>
      </c>
      <c r="N9360">
        <f>MONTH(Table1[[#This Row],[order_date]])</f>
        <v>7</v>
      </c>
      <c r="O9360" s="3">
        <f>Table1[[#This Row],[sales]]-Table1[[#This Row],[profit]]</f>
        <v>2892.56</v>
      </c>
      <c r="P9360" s="3">
        <f>Table1[[#This Row],[sales]]*Table1[[#This Row],[quantity]]</f>
        <v>26453.919999999998</v>
      </c>
      <c r="Q9360" s="9">
        <f>Table1[[#This Row],[delivery_date]]-Table1[[#This Row],[order_date]]</f>
        <v>7</v>
      </c>
    </row>
    <row r="9361" spans="1:17" x14ac:dyDescent="0.35">
      <c r="A9361" t="s">
        <v>9392</v>
      </c>
      <c r="B9361" t="s">
        <v>13</v>
      </c>
      <c r="C9361" t="s">
        <v>20</v>
      </c>
      <c r="D9361" s="2">
        <v>3506.54</v>
      </c>
      <c r="E9361">
        <v>0.46</v>
      </c>
      <c r="F9361">
        <v>2</v>
      </c>
      <c r="G9361" s="1">
        <v>45101</v>
      </c>
      <c r="H9361" s="1">
        <v>45104</v>
      </c>
      <c r="I9361" t="s">
        <v>31</v>
      </c>
      <c r="J9361" t="s">
        <v>27</v>
      </c>
      <c r="K9361" s="2">
        <v>833.91</v>
      </c>
      <c r="L9361" t="s">
        <v>23</v>
      </c>
      <c r="M9361">
        <f>YEAR(Table1[[#This Row],[order_date]])</f>
        <v>2023</v>
      </c>
      <c r="N9361">
        <f>MONTH(Table1[[#This Row],[order_date]])</f>
        <v>6</v>
      </c>
      <c r="O9361" s="3">
        <f>Table1[[#This Row],[sales]]-Table1[[#This Row],[profit]]</f>
        <v>2672.63</v>
      </c>
      <c r="P9361" s="3">
        <f>Table1[[#This Row],[sales]]*Table1[[#This Row],[quantity]]</f>
        <v>7013.08</v>
      </c>
      <c r="Q9361" s="9">
        <f>Table1[[#This Row],[delivery_date]]-Table1[[#This Row],[order_date]]</f>
        <v>3</v>
      </c>
    </row>
    <row r="9362" spans="1:17" x14ac:dyDescent="0.35">
      <c r="A9362" t="s">
        <v>9393</v>
      </c>
      <c r="B9362" t="s">
        <v>19</v>
      </c>
      <c r="C9362" t="s">
        <v>20</v>
      </c>
      <c r="D9362" s="2">
        <v>1776.35</v>
      </c>
      <c r="E9362">
        <v>0.15</v>
      </c>
      <c r="F9362">
        <v>8</v>
      </c>
      <c r="G9362" s="1">
        <v>45645</v>
      </c>
      <c r="H9362" s="1">
        <v>45650</v>
      </c>
      <c r="I9362" t="s">
        <v>31</v>
      </c>
      <c r="J9362" t="s">
        <v>27</v>
      </c>
      <c r="K9362" s="2">
        <v>211.42</v>
      </c>
      <c r="L9362" t="s">
        <v>17</v>
      </c>
      <c r="M9362">
        <f>YEAR(Table1[[#This Row],[order_date]])</f>
        <v>2024</v>
      </c>
      <c r="N9362">
        <f>MONTH(Table1[[#This Row],[order_date]])</f>
        <v>12</v>
      </c>
      <c r="O9362" s="3">
        <f>Table1[[#This Row],[sales]]-Table1[[#This Row],[profit]]</f>
        <v>1564.9299999999998</v>
      </c>
      <c r="P9362" s="3">
        <f>Table1[[#This Row],[sales]]*Table1[[#This Row],[quantity]]</f>
        <v>14210.8</v>
      </c>
      <c r="Q9362" s="9">
        <f>Table1[[#This Row],[delivery_date]]-Table1[[#This Row],[order_date]]</f>
        <v>5</v>
      </c>
    </row>
    <row r="9363" spans="1:17" x14ac:dyDescent="0.35">
      <c r="A9363" t="s">
        <v>9394</v>
      </c>
      <c r="B9363" t="s">
        <v>13</v>
      </c>
      <c r="C9363" t="s">
        <v>14</v>
      </c>
      <c r="D9363" s="2">
        <v>1669.08</v>
      </c>
      <c r="E9363">
        <v>0.33</v>
      </c>
      <c r="F9363">
        <v>5</v>
      </c>
      <c r="G9363" s="1">
        <v>45039</v>
      </c>
      <c r="H9363" s="1">
        <v>45044</v>
      </c>
      <c r="I9363" t="s">
        <v>21</v>
      </c>
      <c r="J9363" t="s">
        <v>22</v>
      </c>
      <c r="K9363" s="2">
        <v>130.29</v>
      </c>
      <c r="L9363" t="s">
        <v>48</v>
      </c>
      <c r="M9363">
        <f>YEAR(Table1[[#This Row],[order_date]])</f>
        <v>2023</v>
      </c>
      <c r="N9363">
        <f>MONTH(Table1[[#This Row],[order_date]])</f>
        <v>4</v>
      </c>
      <c r="O9363" s="3">
        <f>Table1[[#This Row],[sales]]-Table1[[#This Row],[profit]]</f>
        <v>1538.79</v>
      </c>
      <c r="P9363" s="3">
        <f>Table1[[#This Row],[sales]]*Table1[[#This Row],[quantity]]</f>
        <v>8345.4</v>
      </c>
      <c r="Q9363" s="9">
        <f>Table1[[#This Row],[delivery_date]]-Table1[[#This Row],[order_date]]</f>
        <v>5</v>
      </c>
    </row>
    <row r="9364" spans="1:17" x14ac:dyDescent="0.35">
      <c r="A9364" t="s">
        <v>9395</v>
      </c>
      <c r="B9364" t="s">
        <v>13</v>
      </c>
      <c r="C9364" t="s">
        <v>14</v>
      </c>
      <c r="D9364" s="2">
        <v>3943.26</v>
      </c>
      <c r="E9364">
        <v>0.02</v>
      </c>
      <c r="F9364">
        <v>8</v>
      </c>
      <c r="G9364" s="1">
        <v>45415</v>
      </c>
      <c r="H9364" s="1">
        <v>45421</v>
      </c>
      <c r="I9364" t="s">
        <v>31</v>
      </c>
      <c r="J9364" t="s">
        <v>16</v>
      </c>
      <c r="K9364" s="2">
        <v>258.37</v>
      </c>
      <c r="L9364" t="s">
        <v>48</v>
      </c>
      <c r="M9364">
        <f>YEAR(Table1[[#This Row],[order_date]])</f>
        <v>2024</v>
      </c>
      <c r="N9364">
        <f>MONTH(Table1[[#This Row],[order_date]])</f>
        <v>5</v>
      </c>
      <c r="O9364" s="3">
        <f>Table1[[#This Row],[sales]]-Table1[[#This Row],[profit]]</f>
        <v>3684.8900000000003</v>
      </c>
      <c r="P9364" s="3">
        <f>Table1[[#This Row],[sales]]*Table1[[#This Row],[quantity]]</f>
        <v>31546.080000000002</v>
      </c>
      <c r="Q9364" s="9">
        <f>Table1[[#This Row],[delivery_date]]-Table1[[#This Row],[order_date]]</f>
        <v>6</v>
      </c>
    </row>
    <row r="9365" spans="1:17" x14ac:dyDescent="0.35">
      <c r="A9365" t="s">
        <v>9396</v>
      </c>
      <c r="B9365" t="s">
        <v>41</v>
      </c>
      <c r="C9365" t="s">
        <v>20</v>
      </c>
      <c r="D9365" s="2">
        <v>360.13</v>
      </c>
      <c r="E9365">
        <v>0.22</v>
      </c>
      <c r="F9365">
        <v>6</v>
      </c>
      <c r="G9365" s="1">
        <v>45523</v>
      </c>
      <c r="H9365" s="1">
        <v>45524</v>
      </c>
      <c r="I9365" t="s">
        <v>15</v>
      </c>
      <c r="J9365" t="s">
        <v>27</v>
      </c>
      <c r="K9365" s="2">
        <v>58.82</v>
      </c>
      <c r="L9365" t="s">
        <v>17</v>
      </c>
      <c r="M9365">
        <f>YEAR(Table1[[#This Row],[order_date]])</f>
        <v>2024</v>
      </c>
      <c r="N9365">
        <f>MONTH(Table1[[#This Row],[order_date]])</f>
        <v>8</v>
      </c>
      <c r="O9365" s="3">
        <f>Table1[[#This Row],[sales]]-Table1[[#This Row],[profit]]</f>
        <v>301.31</v>
      </c>
      <c r="P9365" s="3">
        <f>Table1[[#This Row],[sales]]*Table1[[#This Row],[quantity]]</f>
        <v>2160.7799999999997</v>
      </c>
      <c r="Q9365" s="9">
        <f>Table1[[#This Row],[delivery_date]]-Table1[[#This Row],[order_date]]</f>
        <v>1</v>
      </c>
    </row>
    <row r="9366" spans="1:17" x14ac:dyDescent="0.35">
      <c r="A9366" t="s">
        <v>9397</v>
      </c>
      <c r="B9366" t="s">
        <v>13</v>
      </c>
      <c r="C9366" t="s">
        <v>33</v>
      </c>
      <c r="D9366" s="2">
        <v>3820.31</v>
      </c>
      <c r="E9366">
        <v>0.48</v>
      </c>
      <c r="F9366">
        <v>2</v>
      </c>
      <c r="G9366" s="1">
        <v>44972</v>
      </c>
      <c r="H9366" s="1">
        <v>44974</v>
      </c>
      <c r="I9366" t="s">
        <v>15</v>
      </c>
      <c r="J9366" t="s">
        <v>27</v>
      </c>
      <c r="K9366" s="2">
        <v>1026.53</v>
      </c>
      <c r="L9366" t="s">
        <v>23</v>
      </c>
      <c r="M9366">
        <f>YEAR(Table1[[#This Row],[order_date]])</f>
        <v>2023</v>
      </c>
      <c r="N9366">
        <f>MONTH(Table1[[#This Row],[order_date]])</f>
        <v>2</v>
      </c>
      <c r="O9366" s="3">
        <f>Table1[[#This Row],[sales]]-Table1[[#This Row],[profit]]</f>
        <v>2793.7799999999997</v>
      </c>
      <c r="P9366" s="3">
        <f>Table1[[#This Row],[sales]]*Table1[[#This Row],[quantity]]</f>
        <v>7640.62</v>
      </c>
      <c r="Q9366" s="9">
        <f>Table1[[#This Row],[delivery_date]]-Table1[[#This Row],[order_date]]</f>
        <v>2</v>
      </c>
    </row>
    <row r="9367" spans="1:17" x14ac:dyDescent="0.35">
      <c r="A9367" t="s">
        <v>9398</v>
      </c>
      <c r="B9367" t="s">
        <v>25</v>
      </c>
      <c r="C9367" t="s">
        <v>20</v>
      </c>
      <c r="D9367" s="2">
        <v>4087.82</v>
      </c>
      <c r="E9367">
        <v>0.44</v>
      </c>
      <c r="F9367">
        <v>7</v>
      </c>
      <c r="G9367" s="1">
        <v>45177</v>
      </c>
      <c r="H9367" s="1">
        <v>45183</v>
      </c>
      <c r="I9367" t="s">
        <v>15</v>
      </c>
      <c r="J9367" t="s">
        <v>22</v>
      </c>
      <c r="K9367" s="2">
        <v>581.85</v>
      </c>
      <c r="L9367" t="s">
        <v>23</v>
      </c>
      <c r="M9367">
        <f>YEAR(Table1[[#This Row],[order_date]])</f>
        <v>2023</v>
      </c>
      <c r="N9367">
        <f>MONTH(Table1[[#This Row],[order_date]])</f>
        <v>9</v>
      </c>
      <c r="O9367" s="3">
        <f>Table1[[#This Row],[sales]]-Table1[[#This Row],[profit]]</f>
        <v>3505.9700000000003</v>
      </c>
      <c r="P9367" s="3">
        <f>Table1[[#This Row],[sales]]*Table1[[#This Row],[quantity]]</f>
        <v>28614.74</v>
      </c>
      <c r="Q9367" s="9">
        <f>Table1[[#This Row],[delivery_date]]-Table1[[#This Row],[order_date]]</f>
        <v>6</v>
      </c>
    </row>
    <row r="9368" spans="1:17" x14ac:dyDescent="0.35">
      <c r="A9368" t="s">
        <v>9399</v>
      </c>
      <c r="B9368" t="s">
        <v>25</v>
      </c>
      <c r="C9368" t="s">
        <v>14</v>
      </c>
      <c r="D9368" s="2">
        <v>2655.83</v>
      </c>
      <c r="E9368">
        <v>0.11</v>
      </c>
      <c r="F9368">
        <v>6</v>
      </c>
      <c r="G9368" s="1">
        <v>45657</v>
      </c>
      <c r="H9368" s="1">
        <v>45659</v>
      </c>
      <c r="I9368" t="s">
        <v>21</v>
      </c>
      <c r="J9368" t="s">
        <v>16</v>
      </c>
      <c r="K9368" s="2">
        <v>575.64</v>
      </c>
      <c r="L9368" t="s">
        <v>17</v>
      </c>
      <c r="M9368">
        <f>YEAR(Table1[[#This Row],[order_date]])</f>
        <v>2024</v>
      </c>
      <c r="N9368">
        <f>MONTH(Table1[[#This Row],[order_date]])</f>
        <v>12</v>
      </c>
      <c r="O9368" s="3">
        <f>Table1[[#This Row],[sales]]-Table1[[#This Row],[profit]]</f>
        <v>2080.19</v>
      </c>
      <c r="P9368" s="3">
        <f>Table1[[#This Row],[sales]]*Table1[[#This Row],[quantity]]</f>
        <v>15934.98</v>
      </c>
      <c r="Q9368" s="9">
        <f>Table1[[#This Row],[delivery_date]]-Table1[[#This Row],[order_date]]</f>
        <v>2</v>
      </c>
    </row>
    <row r="9369" spans="1:17" x14ac:dyDescent="0.35">
      <c r="A9369" t="s">
        <v>9400</v>
      </c>
      <c r="B9369" t="s">
        <v>41</v>
      </c>
      <c r="C9369" t="s">
        <v>26</v>
      </c>
      <c r="D9369" s="2">
        <v>4559.7299999999996</v>
      </c>
      <c r="E9369">
        <v>0.44</v>
      </c>
      <c r="F9369">
        <v>4</v>
      </c>
      <c r="G9369" s="1">
        <v>45625</v>
      </c>
      <c r="H9369" s="1">
        <v>45632</v>
      </c>
      <c r="I9369" t="s">
        <v>21</v>
      </c>
      <c r="J9369" t="s">
        <v>22</v>
      </c>
      <c r="K9369" s="2">
        <v>719.15</v>
      </c>
      <c r="L9369" t="s">
        <v>39</v>
      </c>
      <c r="M9369">
        <f>YEAR(Table1[[#This Row],[order_date]])</f>
        <v>2024</v>
      </c>
      <c r="N9369">
        <f>MONTH(Table1[[#This Row],[order_date]])</f>
        <v>11</v>
      </c>
      <c r="O9369" s="3">
        <f>Table1[[#This Row],[sales]]-Table1[[#This Row],[profit]]</f>
        <v>3840.5799999999995</v>
      </c>
      <c r="P9369" s="3">
        <f>Table1[[#This Row],[sales]]*Table1[[#This Row],[quantity]]</f>
        <v>18238.919999999998</v>
      </c>
      <c r="Q9369" s="9">
        <f>Table1[[#This Row],[delivery_date]]-Table1[[#This Row],[order_date]]</f>
        <v>7</v>
      </c>
    </row>
    <row r="9370" spans="1:17" x14ac:dyDescent="0.35">
      <c r="A9370" t="s">
        <v>9401</v>
      </c>
      <c r="B9370" t="s">
        <v>19</v>
      </c>
      <c r="C9370" t="s">
        <v>36</v>
      </c>
      <c r="D9370" s="2">
        <v>2418.13</v>
      </c>
      <c r="E9370">
        <v>0.15</v>
      </c>
      <c r="F9370">
        <v>9</v>
      </c>
      <c r="G9370" s="1">
        <v>45562</v>
      </c>
      <c r="H9370" s="1">
        <v>45566</v>
      </c>
      <c r="I9370" t="s">
        <v>21</v>
      </c>
      <c r="J9370" t="s">
        <v>22</v>
      </c>
      <c r="K9370" s="2">
        <v>596.19000000000005</v>
      </c>
      <c r="L9370" t="s">
        <v>39</v>
      </c>
      <c r="M9370">
        <f>YEAR(Table1[[#This Row],[order_date]])</f>
        <v>2024</v>
      </c>
      <c r="N9370">
        <f>MONTH(Table1[[#This Row],[order_date]])</f>
        <v>9</v>
      </c>
      <c r="O9370" s="3">
        <f>Table1[[#This Row],[sales]]-Table1[[#This Row],[profit]]</f>
        <v>1821.94</v>
      </c>
      <c r="P9370" s="3">
        <f>Table1[[#This Row],[sales]]*Table1[[#This Row],[quantity]]</f>
        <v>21763.170000000002</v>
      </c>
      <c r="Q9370" s="9">
        <f>Table1[[#This Row],[delivery_date]]-Table1[[#This Row],[order_date]]</f>
        <v>4</v>
      </c>
    </row>
    <row r="9371" spans="1:17" x14ac:dyDescent="0.35">
      <c r="A9371" t="s">
        <v>9402</v>
      </c>
      <c r="B9371" t="s">
        <v>19</v>
      </c>
      <c r="C9371" t="s">
        <v>26</v>
      </c>
      <c r="D9371" s="2">
        <v>972.62</v>
      </c>
      <c r="E9371">
        <v>0.43</v>
      </c>
      <c r="F9371">
        <v>4</v>
      </c>
      <c r="G9371" s="1">
        <v>45261</v>
      </c>
      <c r="H9371" s="1">
        <v>45265</v>
      </c>
      <c r="I9371" t="s">
        <v>15</v>
      </c>
      <c r="J9371" t="s">
        <v>16</v>
      </c>
      <c r="K9371" s="2">
        <v>243.96</v>
      </c>
      <c r="L9371" t="s">
        <v>28</v>
      </c>
      <c r="M9371">
        <f>YEAR(Table1[[#This Row],[order_date]])</f>
        <v>2023</v>
      </c>
      <c r="N9371">
        <f>MONTH(Table1[[#This Row],[order_date]])</f>
        <v>12</v>
      </c>
      <c r="O9371" s="3">
        <f>Table1[[#This Row],[sales]]-Table1[[#This Row],[profit]]</f>
        <v>728.66</v>
      </c>
      <c r="P9371" s="3">
        <f>Table1[[#This Row],[sales]]*Table1[[#This Row],[quantity]]</f>
        <v>3890.48</v>
      </c>
      <c r="Q9371" s="9">
        <f>Table1[[#This Row],[delivery_date]]-Table1[[#This Row],[order_date]]</f>
        <v>4</v>
      </c>
    </row>
    <row r="9372" spans="1:17" x14ac:dyDescent="0.35">
      <c r="A9372" t="s">
        <v>9403</v>
      </c>
      <c r="B9372" t="s">
        <v>19</v>
      </c>
      <c r="C9372" t="s">
        <v>26</v>
      </c>
      <c r="D9372" s="2">
        <v>1870.85</v>
      </c>
      <c r="E9372">
        <v>0.36</v>
      </c>
      <c r="F9372">
        <v>1</v>
      </c>
      <c r="G9372" s="1">
        <v>45363</v>
      </c>
      <c r="H9372" s="1">
        <v>45368</v>
      </c>
      <c r="I9372" t="s">
        <v>15</v>
      </c>
      <c r="J9372" t="s">
        <v>16</v>
      </c>
      <c r="K9372" s="2">
        <v>536.27</v>
      </c>
      <c r="L9372" t="s">
        <v>17</v>
      </c>
      <c r="M9372">
        <f>YEAR(Table1[[#This Row],[order_date]])</f>
        <v>2024</v>
      </c>
      <c r="N9372">
        <f>MONTH(Table1[[#This Row],[order_date]])</f>
        <v>3</v>
      </c>
      <c r="O9372" s="3">
        <f>Table1[[#This Row],[sales]]-Table1[[#This Row],[profit]]</f>
        <v>1334.58</v>
      </c>
      <c r="P9372" s="3">
        <f>Table1[[#This Row],[sales]]*Table1[[#This Row],[quantity]]</f>
        <v>1870.85</v>
      </c>
      <c r="Q9372" s="9">
        <f>Table1[[#This Row],[delivery_date]]-Table1[[#This Row],[order_date]]</f>
        <v>5</v>
      </c>
    </row>
    <row r="9373" spans="1:17" x14ac:dyDescent="0.35">
      <c r="A9373" t="s">
        <v>9404</v>
      </c>
      <c r="B9373" t="s">
        <v>25</v>
      </c>
      <c r="C9373" t="s">
        <v>36</v>
      </c>
      <c r="D9373" s="2">
        <v>4538.75</v>
      </c>
      <c r="E9373">
        <v>0.18</v>
      </c>
      <c r="F9373">
        <v>3</v>
      </c>
      <c r="G9373" s="1">
        <v>45370</v>
      </c>
      <c r="H9373" s="1">
        <v>45377</v>
      </c>
      <c r="I9373" t="s">
        <v>31</v>
      </c>
      <c r="J9373" t="s">
        <v>22</v>
      </c>
      <c r="K9373" s="2">
        <v>610.41</v>
      </c>
      <c r="L9373" t="s">
        <v>34</v>
      </c>
      <c r="M9373">
        <f>YEAR(Table1[[#This Row],[order_date]])</f>
        <v>2024</v>
      </c>
      <c r="N9373">
        <f>MONTH(Table1[[#This Row],[order_date]])</f>
        <v>3</v>
      </c>
      <c r="O9373" s="3">
        <f>Table1[[#This Row],[sales]]-Table1[[#This Row],[profit]]</f>
        <v>3928.34</v>
      </c>
      <c r="P9373" s="3">
        <f>Table1[[#This Row],[sales]]*Table1[[#This Row],[quantity]]</f>
        <v>13616.25</v>
      </c>
      <c r="Q9373" s="9">
        <f>Table1[[#This Row],[delivery_date]]-Table1[[#This Row],[order_date]]</f>
        <v>7</v>
      </c>
    </row>
    <row r="9374" spans="1:17" x14ac:dyDescent="0.35">
      <c r="A9374" t="s">
        <v>9405</v>
      </c>
      <c r="B9374" t="s">
        <v>19</v>
      </c>
      <c r="C9374" t="s">
        <v>20</v>
      </c>
      <c r="D9374" s="2">
        <v>4969.32</v>
      </c>
      <c r="E9374">
        <v>0.46</v>
      </c>
      <c r="F9374">
        <v>8</v>
      </c>
      <c r="G9374" s="1">
        <v>45037</v>
      </c>
      <c r="H9374" s="1">
        <v>45044</v>
      </c>
      <c r="I9374" t="s">
        <v>21</v>
      </c>
      <c r="J9374" t="s">
        <v>16</v>
      </c>
      <c r="K9374" s="2">
        <v>833.89</v>
      </c>
      <c r="L9374" t="s">
        <v>17</v>
      </c>
      <c r="M9374">
        <f>YEAR(Table1[[#This Row],[order_date]])</f>
        <v>2023</v>
      </c>
      <c r="N9374">
        <f>MONTH(Table1[[#This Row],[order_date]])</f>
        <v>4</v>
      </c>
      <c r="O9374" s="3">
        <f>Table1[[#This Row],[sales]]-Table1[[#This Row],[profit]]</f>
        <v>4135.4299999999994</v>
      </c>
      <c r="P9374" s="3">
        <f>Table1[[#This Row],[sales]]*Table1[[#This Row],[quantity]]</f>
        <v>39754.559999999998</v>
      </c>
      <c r="Q9374" s="9">
        <f>Table1[[#This Row],[delivery_date]]-Table1[[#This Row],[order_date]]</f>
        <v>7</v>
      </c>
    </row>
    <row r="9375" spans="1:17" x14ac:dyDescent="0.35">
      <c r="A9375" t="s">
        <v>9406</v>
      </c>
      <c r="B9375" t="s">
        <v>19</v>
      </c>
      <c r="C9375" t="s">
        <v>33</v>
      </c>
      <c r="D9375" s="2">
        <v>2167.08</v>
      </c>
      <c r="E9375">
        <v>0.24</v>
      </c>
      <c r="F9375">
        <v>3</v>
      </c>
      <c r="G9375" s="1">
        <v>45504</v>
      </c>
      <c r="H9375" s="1">
        <v>45507</v>
      </c>
      <c r="I9375" t="s">
        <v>21</v>
      </c>
      <c r="J9375" t="s">
        <v>27</v>
      </c>
      <c r="K9375" s="2">
        <v>458.2</v>
      </c>
      <c r="L9375" t="s">
        <v>17</v>
      </c>
      <c r="M9375">
        <f>YEAR(Table1[[#This Row],[order_date]])</f>
        <v>2024</v>
      </c>
      <c r="N9375">
        <f>MONTH(Table1[[#This Row],[order_date]])</f>
        <v>7</v>
      </c>
      <c r="O9375" s="3">
        <f>Table1[[#This Row],[sales]]-Table1[[#This Row],[profit]]</f>
        <v>1708.8799999999999</v>
      </c>
      <c r="P9375" s="3">
        <f>Table1[[#This Row],[sales]]*Table1[[#This Row],[quantity]]</f>
        <v>6501.24</v>
      </c>
      <c r="Q9375" s="9">
        <f>Table1[[#This Row],[delivery_date]]-Table1[[#This Row],[order_date]]</f>
        <v>3</v>
      </c>
    </row>
    <row r="9376" spans="1:17" x14ac:dyDescent="0.35">
      <c r="A9376" t="s">
        <v>9407</v>
      </c>
      <c r="B9376" t="s">
        <v>41</v>
      </c>
      <c r="C9376" t="s">
        <v>26</v>
      </c>
      <c r="D9376" s="2">
        <v>917.55</v>
      </c>
      <c r="E9376">
        <v>0.16</v>
      </c>
      <c r="F9376">
        <v>7</v>
      </c>
      <c r="G9376" s="1">
        <v>45651</v>
      </c>
      <c r="H9376" s="1">
        <v>45658</v>
      </c>
      <c r="I9376" t="s">
        <v>31</v>
      </c>
      <c r="J9376" t="s">
        <v>16</v>
      </c>
      <c r="K9376" s="2">
        <v>160.77000000000001</v>
      </c>
      <c r="L9376" t="s">
        <v>17</v>
      </c>
      <c r="M9376">
        <f>YEAR(Table1[[#This Row],[order_date]])</f>
        <v>2024</v>
      </c>
      <c r="N9376">
        <f>MONTH(Table1[[#This Row],[order_date]])</f>
        <v>12</v>
      </c>
      <c r="O9376" s="3">
        <f>Table1[[#This Row],[sales]]-Table1[[#This Row],[profit]]</f>
        <v>756.78</v>
      </c>
      <c r="P9376" s="3">
        <f>Table1[[#This Row],[sales]]*Table1[[#This Row],[quantity]]</f>
        <v>6422.8499999999995</v>
      </c>
      <c r="Q9376" s="9">
        <f>Table1[[#This Row],[delivery_date]]-Table1[[#This Row],[order_date]]</f>
        <v>7</v>
      </c>
    </row>
    <row r="9377" spans="1:17" x14ac:dyDescent="0.35">
      <c r="A9377" t="s">
        <v>9408</v>
      </c>
      <c r="B9377" t="s">
        <v>19</v>
      </c>
      <c r="C9377" t="s">
        <v>33</v>
      </c>
      <c r="D9377" s="2">
        <v>1503.01</v>
      </c>
      <c r="E9377">
        <v>0.14000000000000001</v>
      </c>
      <c r="F9377">
        <v>1</v>
      </c>
      <c r="G9377" s="1">
        <v>45257</v>
      </c>
      <c r="H9377" s="1">
        <v>45260</v>
      </c>
      <c r="I9377" t="s">
        <v>31</v>
      </c>
      <c r="J9377" t="s">
        <v>16</v>
      </c>
      <c r="K9377" s="2">
        <v>106.69</v>
      </c>
      <c r="L9377" t="s">
        <v>48</v>
      </c>
      <c r="M9377">
        <f>YEAR(Table1[[#This Row],[order_date]])</f>
        <v>2023</v>
      </c>
      <c r="N9377">
        <f>MONTH(Table1[[#This Row],[order_date]])</f>
        <v>11</v>
      </c>
      <c r="O9377" s="3">
        <f>Table1[[#This Row],[sales]]-Table1[[#This Row],[profit]]</f>
        <v>1396.32</v>
      </c>
      <c r="P9377" s="3">
        <f>Table1[[#This Row],[sales]]*Table1[[#This Row],[quantity]]</f>
        <v>1503.01</v>
      </c>
      <c r="Q9377" s="9">
        <f>Table1[[#This Row],[delivery_date]]-Table1[[#This Row],[order_date]]</f>
        <v>3</v>
      </c>
    </row>
    <row r="9378" spans="1:17" x14ac:dyDescent="0.35">
      <c r="A9378" t="s">
        <v>9409</v>
      </c>
      <c r="B9378" t="s">
        <v>25</v>
      </c>
      <c r="C9378" t="s">
        <v>14</v>
      </c>
      <c r="D9378" s="2">
        <v>2811.15</v>
      </c>
      <c r="E9378">
        <v>0.47</v>
      </c>
      <c r="F9378">
        <v>4</v>
      </c>
      <c r="G9378" s="1">
        <v>45204</v>
      </c>
      <c r="H9378" s="1">
        <v>45205</v>
      </c>
      <c r="I9378" t="s">
        <v>21</v>
      </c>
      <c r="J9378" t="s">
        <v>27</v>
      </c>
      <c r="K9378" s="2">
        <v>594.77</v>
      </c>
      <c r="L9378" t="s">
        <v>17</v>
      </c>
      <c r="M9378">
        <f>YEAR(Table1[[#This Row],[order_date]])</f>
        <v>2023</v>
      </c>
      <c r="N9378">
        <f>MONTH(Table1[[#This Row],[order_date]])</f>
        <v>10</v>
      </c>
      <c r="O9378" s="3">
        <f>Table1[[#This Row],[sales]]-Table1[[#This Row],[profit]]</f>
        <v>2216.38</v>
      </c>
      <c r="P9378" s="3">
        <f>Table1[[#This Row],[sales]]*Table1[[#This Row],[quantity]]</f>
        <v>11244.6</v>
      </c>
      <c r="Q9378" s="9">
        <f>Table1[[#This Row],[delivery_date]]-Table1[[#This Row],[order_date]]</f>
        <v>1</v>
      </c>
    </row>
    <row r="9379" spans="1:17" x14ac:dyDescent="0.35">
      <c r="A9379" t="s">
        <v>9410</v>
      </c>
      <c r="B9379" t="s">
        <v>25</v>
      </c>
      <c r="C9379" t="s">
        <v>26</v>
      </c>
      <c r="D9379" s="2">
        <v>2903.27</v>
      </c>
      <c r="E9379">
        <v>0.38</v>
      </c>
      <c r="F9379">
        <v>4</v>
      </c>
      <c r="G9379" s="1">
        <v>45473</v>
      </c>
      <c r="H9379" s="1">
        <v>45477</v>
      </c>
      <c r="I9379" t="s">
        <v>15</v>
      </c>
      <c r="J9379" t="s">
        <v>27</v>
      </c>
      <c r="K9379" s="2">
        <v>225.03</v>
      </c>
      <c r="L9379" t="s">
        <v>17</v>
      </c>
      <c r="M9379">
        <f>YEAR(Table1[[#This Row],[order_date]])</f>
        <v>2024</v>
      </c>
      <c r="N9379">
        <f>MONTH(Table1[[#This Row],[order_date]])</f>
        <v>6</v>
      </c>
      <c r="O9379" s="3">
        <f>Table1[[#This Row],[sales]]-Table1[[#This Row],[profit]]</f>
        <v>2678.24</v>
      </c>
      <c r="P9379" s="3">
        <f>Table1[[#This Row],[sales]]*Table1[[#This Row],[quantity]]</f>
        <v>11613.08</v>
      </c>
      <c r="Q9379" s="9">
        <f>Table1[[#This Row],[delivery_date]]-Table1[[#This Row],[order_date]]</f>
        <v>4</v>
      </c>
    </row>
    <row r="9380" spans="1:17" x14ac:dyDescent="0.35">
      <c r="A9380" t="s">
        <v>9411</v>
      </c>
      <c r="B9380" t="s">
        <v>25</v>
      </c>
      <c r="C9380" t="s">
        <v>14</v>
      </c>
      <c r="D9380" s="2">
        <v>3187.29</v>
      </c>
      <c r="E9380">
        <v>0.17</v>
      </c>
      <c r="F9380">
        <v>9</v>
      </c>
      <c r="G9380" s="1">
        <v>45032</v>
      </c>
      <c r="H9380" s="1">
        <v>45033</v>
      </c>
      <c r="I9380" t="s">
        <v>15</v>
      </c>
      <c r="J9380" t="s">
        <v>27</v>
      </c>
      <c r="K9380" s="2">
        <v>829.26</v>
      </c>
      <c r="L9380" t="s">
        <v>23</v>
      </c>
      <c r="M9380">
        <f>YEAR(Table1[[#This Row],[order_date]])</f>
        <v>2023</v>
      </c>
      <c r="N9380">
        <f>MONTH(Table1[[#This Row],[order_date]])</f>
        <v>4</v>
      </c>
      <c r="O9380" s="3">
        <f>Table1[[#This Row],[sales]]-Table1[[#This Row],[profit]]</f>
        <v>2358.0299999999997</v>
      </c>
      <c r="P9380" s="3">
        <f>Table1[[#This Row],[sales]]*Table1[[#This Row],[quantity]]</f>
        <v>28685.61</v>
      </c>
      <c r="Q9380" s="9">
        <f>Table1[[#This Row],[delivery_date]]-Table1[[#This Row],[order_date]]</f>
        <v>1</v>
      </c>
    </row>
    <row r="9381" spans="1:17" x14ac:dyDescent="0.35">
      <c r="A9381" t="s">
        <v>9412</v>
      </c>
      <c r="B9381" t="s">
        <v>41</v>
      </c>
      <c r="C9381" t="s">
        <v>20</v>
      </c>
      <c r="D9381" s="2">
        <v>4193.2299999999996</v>
      </c>
      <c r="E9381">
        <v>0.13</v>
      </c>
      <c r="F9381">
        <v>1</v>
      </c>
      <c r="G9381" s="1">
        <v>45351</v>
      </c>
      <c r="H9381" s="1">
        <v>45353</v>
      </c>
      <c r="I9381" t="s">
        <v>21</v>
      </c>
      <c r="J9381" t="s">
        <v>22</v>
      </c>
      <c r="K9381" s="2">
        <v>296.54000000000002</v>
      </c>
      <c r="L9381" t="s">
        <v>48</v>
      </c>
      <c r="M9381">
        <f>YEAR(Table1[[#This Row],[order_date]])</f>
        <v>2024</v>
      </c>
      <c r="N9381">
        <f>MONTH(Table1[[#This Row],[order_date]])</f>
        <v>2</v>
      </c>
      <c r="O9381" s="3">
        <f>Table1[[#This Row],[sales]]-Table1[[#This Row],[profit]]</f>
        <v>3896.6899999999996</v>
      </c>
      <c r="P9381" s="3">
        <f>Table1[[#This Row],[sales]]*Table1[[#This Row],[quantity]]</f>
        <v>4193.2299999999996</v>
      </c>
      <c r="Q9381" s="9">
        <f>Table1[[#This Row],[delivery_date]]-Table1[[#This Row],[order_date]]</f>
        <v>2</v>
      </c>
    </row>
    <row r="9382" spans="1:17" x14ac:dyDescent="0.35">
      <c r="A9382" t="s">
        <v>9413</v>
      </c>
      <c r="B9382" t="s">
        <v>41</v>
      </c>
      <c r="C9382" t="s">
        <v>26</v>
      </c>
      <c r="D9382" s="2">
        <v>3584.95</v>
      </c>
      <c r="E9382">
        <v>0.11</v>
      </c>
      <c r="F9382">
        <v>9</v>
      </c>
      <c r="G9382" s="1">
        <v>45646</v>
      </c>
      <c r="H9382" s="1">
        <v>45651</v>
      </c>
      <c r="I9382" t="s">
        <v>15</v>
      </c>
      <c r="J9382" t="s">
        <v>16</v>
      </c>
      <c r="K9382" s="2">
        <v>879.49</v>
      </c>
      <c r="L9382" t="s">
        <v>28</v>
      </c>
      <c r="M9382">
        <f>YEAR(Table1[[#This Row],[order_date]])</f>
        <v>2024</v>
      </c>
      <c r="N9382">
        <f>MONTH(Table1[[#This Row],[order_date]])</f>
        <v>12</v>
      </c>
      <c r="O9382" s="3">
        <f>Table1[[#This Row],[sales]]-Table1[[#This Row],[profit]]</f>
        <v>2705.46</v>
      </c>
      <c r="P9382" s="3">
        <f>Table1[[#This Row],[sales]]*Table1[[#This Row],[quantity]]</f>
        <v>32264.55</v>
      </c>
      <c r="Q9382" s="9">
        <f>Table1[[#This Row],[delivery_date]]-Table1[[#This Row],[order_date]]</f>
        <v>5</v>
      </c>
    </row>
    <row r="9383" spans="1:17" x14ac:dyDescent="0.35">
      <c r="A9383" t="s">
        <v>9414</v>
      </c>
      <c r="B9383" t="s">
        <v>13</v>
      </c>
      <c r="C9383" t="s">
        <v>14</v>
      </c>
      <c r="D9383" s="2">
        <v>1378.12</v>
      </c>
      <c r="E9383">
        <v>0.12</v>
      </c>
      <c r="F9383">
        <v>8</v>
      </c>
      <c r="G9383" s="1">
        <v>45597</v>
      </c>
      <c r="H9383" s="1">
        <v>45600</v>
      </c>
      <c r="I9383" t="s">
        <v>21</v>
      </c>
      <c r="J9383" t="s">
        <v>27</v>
      </c>
      <c r="K9383" s="2">
        <v>120.95</v>
      </c>
      <c r="L9383" t="s">
        <v>48</v>
      </c>
      <c r="M9383">
        <f>YEAR(Table1[[#This Row],[order_date]])</f>
        <v>2024</v>
      </c>
      <c r="N9383">
        <f>MONTH(Table1[[#This Row],[order_date]])</f>
        <v>11</v>
      </c>
      <c r="O9383" s="3">
        <f>Table1[[#This Row],[sales]]-Table1[[#This Row],[profit]]</f>
        <v>1257.1699999999998</v>
      </c>
      <c r="P9383" s="3">
        <f>Table1[[#This Row],[sales]]*Table1[[#This Row],[quantity]]</f>
        <v>11024.96</v>
      </c>
      <c r="Q9383" s="9">
        <f>Table1[[#This Row],[delivery_date]]-Table1[[#This Row],[order_date]]</f>
        <v>3</v>
      </c>
    </row>
    <row r="9384" spans="1:17" x14ac:dyDescent="0.35">
      <c r="A9384" t="s">
        <v>9415</v>
      </c>
      <c r="B9384" t="s">
        <v>19</v>
      </c>
      <c r="C9384" t="s">
        <v>14</v>
      </c>
      <c r="D9384" s="2">
        <v>2035.72</v>
      </c>
      <c r="E9384">
        <v>0.06</v>
      </c>
      <c r="F9384">
        <v>6</v>
      </c>
      <c r="G9384" s="1">
        <v>45629</v>
      </c>
      <c r="H9384" s="1">
        <v>45633</v>
      </c>
      <c r="I9384" t="s">
        <v>21</v>
      </c>
      <c r="J9384" t="s">
        <v>27</v>
      </c>
      <c r="K9384" s="2">
        <v>478.77</v>
      </c>
      <c r="L9384" t="s">
        <v>23</v>
      </c>
      <c r="M9384">
        <f>YEAR(Table1[[#This Row],[order_date]])</f>
        <v>2024</v>
      </c>
      <c r="N9384">
        <f>MONTH(Table1[[#This Row],[order_date]])</f>
        <v>12</v>
      </c>
      <c r="O9384" s="3">
        <f>Table1[[#This Row],[sales]]-Table1[[#This Row],[profit]]</f>
        <v>1556.95</v>
      </c>
      <c r="P9384" s="3">
        <f>Table1[[#This Row],[sales]]*Table1[[#This Row],[quantity]]</f>
        <v>12214.32</v>
      </c>
      <c r="Q9384" s="9">
        <f>Table1[[#This Row],[delivery_date]]-Table1[[#This Row],[order_date]]</f>
        <v>4</v>
      </c>
    </row>
    <row r="9385" spans="1:17" x14ac:dyDescent="0.35">
      <c r="A9385" t="s">
        <v>9416</v>
      </c>
      <c r="B9385" t="s">
        <v>41</v>
      </c>
      <c r="C9385" t="s">
        <v>20</v>
      </c>
      <c r="D9385" s="2">
        <v>4215.1000000000004</v>
      </c>
      <c r="E9385">
        <v>0.24</v>
      </c>
      <c r="F9385">
        <v>4</v>
      </c>
      <c r="G9385" s="1">
        <v>45241</v>
      </c>
      <c r="H9385" s="1">
        <v>45248</v>
      </c>
      <c r="I9385" t="s">
        <v>15</v>
      </c>
      <c r="J9385" t="s">
        <v>27</v>
      </c>
      <c r="K9385" s="2">
        <v>235.06</v>
      </c>
      <c r="L9385" t="s">
        <v>28</v>
      </c>
      <c r="M9385">
        <f>YEAR(Table1[[#This Row],[order_date]])</f>
        <v>2023</v>
      </c>
      <c r="N9385">
        <f>MONTH(Table1[[#This Row],[order_date]])</f>
        <v>11</v>
      </c>
      <c r="O9385" s="3">
        <f>Table1[[#This Row],[sales]]-Table1[[#This Row],[profit]]</f>
        <v>3980.0400000000004</v>
      </c>
      <c r="P9385" s="3">
        <f>Table1[[#This Row],[sales]]*Table1[[#This Row],[quantity]]</f>
        <v>16860.400000000001</v>
      </c>
      <c r="Q9385" s="9">
        <f>Table1[[#This Row],[delivery_date]]-Table1[[#This Row],[order_date]]</f>
        <v>7</v>
      </c>
    </row>
    <row r="9386" spans="1:17" x14ac:dyDescent="0.35">
      <c r="A9386" t="s">
        <v>9417</v>
      </c>
      <c r="B9386" t="s">
        <v>25</v>
      </c>
      <c r="C9386" t="s">
        <v>33</v>
      </c>
      <c r="D9386" s="2">
        <v>3203.58</v>
      </c>
      <c r="E9386">
        <v>0.02</v>
      </c>
      <c r="F9386">
        <v>6</v>
      </c>
      <c r="G9386" s="1">
        <v>45576</v>
      </c>
      <c r="H9386" s="1">
        <v>45580</v>
      </c>
      <c r="I9386" t="s">
        <v>15</v>
      </c>
      <c r="J9386" t="s">
        <v>22</v>
      </c>
      <c r="K9386" s="2">
        <v>249.63</v>
      </c>
      <c r="L9386" t="s">
        <v>34</v>
      </c>
      <c r="M9386">
        <f>YEAR(Table1[[#This Row],[order_date]])</f>
        <v>2024</v>
      </c>
      <c r="N9386">
        <f>MONTH(Table1[[#This Row],[order_date]])</f>
        <v>10</v>
      </c>
      <c r="O9386" s="3">
        <f>Table1[[#This Row],[sales]]-Table1[[#This Row],[profit]]</f>
        <v>2953.95</v>
      </c>
      <c r="P9386" s="3">
        <f>Table1[[#This Row],[sales]]*Table1[[#This Row],[quantity]]</f>
        <v>19221.48</v>
      </c>
      <c r="Q9386" s="9">
        <f>Table1[[#This Row],[delivery_date]]-Table1[[#This Row],[order_date]]</f>
        <v>4</v>
      </c>
    </row>
    <row r="9387" spans="1:17" x14ac:dyDescent="0.35">
      <c r="A9387" t="s">
        <v>9418</v>
      </c>
      <c r="B9387" t="s">
        <v>25</v>
      </c>
      <c r="C9387" t="s">
        <v>33</v>
      </c>
      <c r="D9387" s="2">
        <v>915.45</v>
      </c>
      <c r="E9387">
        <v>0.01</v>
      </c>
      <c r="F9387">
        <v>6</v>
      </c>
      <c r="G9387" s="1">
        <v>44962</v>
      </c>
      <c r="H9387" s="1">
        <v>44968</v>
      </c>
      <c r="I9387" t="s">
        <v>21</v>
      </c>
      <c r="J9387" t="s">
        <v>27</v>
      </c>
      <c r="K9387" s="2">
        <v>50.44</v>
      </c>
      <c r="L9387" t="s">
        <v>34</v>
      </c>
      <c r="M9387">
        <f>YEAR(Table1[[#This Row],[order_date]])</f>
        <v>2023</v>
      </c>
      <c r="N9387">
        <f>MONTH(Table1[[#This Row],[order_date]])</f>
        <v>2</v>
      </c>
      <c r="O9387" s="3">
        <f>Table1[[#This Row],[sales]]-Table1[[#This Row],[profit]]</f>
        <v>865.01</v>
      </c>
      <c r="P9387" s="3">
        <f>Table1[[#This Row],[sales]]*Table1[[#This Row],[quantity]]</f>
        <v>5492.7000000000007</v>
      </c>
      <c r="Q9387" s="9">
        <f>Table1[[#This Row],[delivery_date]]-Table1[[#This Row],[order_date]]</f>
        <v>6</v>
      </c>
    </row>
    <row r="9388" spans="1:17" x14ac:dyDescent="0.35">
      <c r="A9388" t="s">
        <v>9419</v>
      </c>
      <c r="B9388" t="s">
        <v>41</v>
      </c>
      <c r="C9388" t="s">
        <v>26</v>
      </c>
      <c r="D9388" s="2">
        <v>1695.14</v>
      </c>
      <c r="E9388">
        <v>0.31</v>
      </c>
      <c r="F9388">
        <v>2</v>
      </c>
      <c r="G9388" s="1">
        <v>45139</v>
      </c>
      <c r="H9388" s="1">
        <v>45144</v>
      </c>
      <c r="I9388" t="s">
        <v>21</v>
      </c>
      <c r="J9388" t="s">
        <v>16</v>
      </c>
      <c r="K9388" s="2">
        <v>162.06</v>
      </c>
      <c r="L9388" t="s">
        <v>48</v>
      </c>
      <c r="M9388">
        <f>YEAR(Table1[[#This Row],[order_date]])</f>
        <v>2023</v>
      </c>
      <c r="N9388">
        <f>MONTH(Table1[[#This Row],[order_date]])</f>
        <v>8</v>
      </c>
      <c r="O9388" s="3">
        <f>Table1[[#This Row],[sales]]-Table1[[#This Row],[profit]]</f>
        <v>1533.0800000000002</v>
      </c>
      <c r="P9388" s="3">
        <f>Table1[[#This Row],[sales]]*Table1[[#This Row],[quantity]]</f>
        <v>3390.28</v>
      </c>
      <c r="Q9388" s="9">
        <f>Table1[[#This Row],[delivery_date]]-Table1[[#This Row],[order_date]]</f>
        <v>5</v>
      </c>
    </row>
    <row r="9389" spans="1:17" x14ac:dyDescent="0.35">
      <c r="A9389" t="s">
        <v>9420</v>
      </c>
      <c r="B9389" t="s">
        <v>41</v>
      </c>
      <c r="C9389" t="s">
        <v>20</v>
      </c>
      <c r="D9389" s="2">
        <v>3976.35</v>
      </c>
      <c r="E9389">
        <v>0.04</v>
      </c>
      <c r="F9389">
        <v>7</v>
      </c>
      <c r="G9389" s="1">
        <v>45254</v>
      </c>
      <c r="H9389" s="1">
        <v>45259</v>
      </c>
      <c r="I9389" t="s">
        <v>21</v>
      </c>
      <c r="J9389" t="s">
        <v>27</v>
      </c>
      <c r="K9389" s="2">
        <v>199.17</v>
      </c>
      <c r="L9389" t="s">
        <v>23</v>
      </c>
      <c r="M9389">
        <f>YEAR(Table1[[#This Row],[order_date]])</f>
        <v>2023</v>
      </c>
      <c r="N9389">
        <f>MONTH(Table1[[#This Row],[order_date]])</f>
        <v>11</v>
      </c>
      <c r="O9389" s="3">
        <f>Table1[[#This Row],[sales]]-Table1[[#This Row],[profit]]</f>
        <v>3777.18</v>
      </c>
      <c r="P9389" s="3">
        <f>Table1[[#This Row],[sales]]*Table1[[#This Row],[quantity]]</f>
        <v>27834.45</v>
      </c>
      <c r="Q9389" s="9">
        <f>Table1[[#This Row],[delivery_date]]-Table1[[#This Row],[order_date]]</f>
        <v>5</v>
      </c>
    </row>
    <row r="9390" spans="1:17" x14ac:dyDescent="0.35">
      <c r="A9390" t="s">
        <v>9421</v>
      </c>
      <c r="B9390" t="s">
        <v>41</v>
      </c>
      <c r="C9390" t="s">
        <v>26</v>
      </c>
      <c r="D9390" s="2">
        <v>943.26</v>
      </c>
      <c r="E9390">
        <v>0.42</v>
      </c>
      <c r="F9390">
        <v>9</v>
      </c>
      <c r="G9390" s="1">
        <v>44973</v>
      </c>
      <c r="H9390" s="1">
        <v>44979</v>
      </c>
      <c r="I9390" t="s">
        <v>21</v>
      </c>
      <c r="J9390" t="s">
        <v>27</v>
      </c>
      <c r="K9390" s="2">
        <v>67.540000000000006</v>
      </c>
      <c r="L9390" t="s">
        <v>39</v>
      </c>
      <c r="M9390">
        <f>YEAR(Table1[[#This Row],[order_date]])</f>
        <v>2023</v>
      </c>
      <c r="N9390">
        <f>MONTH(Table1[[#This Row],[order_date]])</f>
        <v>2</v>
      </c>
      <c r="O9390" s="3">
        <f>Table1[[#This Row],[sales]]-Table1[[#This Row],[profit]]</f>
        <v>875.72</v>
      </c>
      <c r="P9390" s="3">
        <f>Table1[[#This Row],[sales]]*Table1[[#This Row],[quantity]]</f>
        <v>8489.34</v>
      </c>
      <c r="Q9390" s="9">
        <f>Table1[[#This Row],[delivery_date]]-Table1[[#This Row],[order_date]]</f>
        <v>6</v>
      </c>
    </row>
    <row r="9391" spans="1:17" x14ac:dyDescent="0.35">
      <c r="A9391" t="s">
        <v>9422</v>
      </c>
      <c r="B9391" t="s">
        <v>13</v>
      </c>
      <c r="C9391" t="s">
        <v>33</v>
      </c>
      <c r="D9391" s="2">
        <v>3486.15</v>
      </c>
      <c r="E9391">
        <v>0.05</v>
      </c>
      <c r="F9391">
        <v>8</v>
      </c>
      <c r="G9391" s="1">
        <v>45485</v>
      </c>
      <c r="H9391" s="1">
        <v>45492</v>
      </c>
      <c r="I9391" t="s">
        <v>31</v>
      </c>
      <c r="J9391" t="s">
        <v>22</v>
      </c>
      <c r="K9391" s="2">
        <v>196.14</v>
      </c>
      <c r="L9391" t="s">
        <v>39</v>
      </c>
      <c r="M9391">
        <f>YEAR(Table1[[#This Row],[order_date]])</f>
        <v>2024</v>
      </c>
      <c r="N9391">
        <f>MONTH(Table1[[#This Row],[order_date]])</f>
        <v>7</v>
      </c>
      <c r="O9391" s="3">
        <f>Table1[[#This Row],[sales]]-Table1[[#This Row],[profit]]</f>
        <v>3290.01</v>
      </c>
      <c r="P9391" s="3">
        <f>Table1[[#This Row],[sales]]*Table1[[#This Row],[quantity]]</f>
        <v>27889.200000000001</v>
      </c>
      <c r="Q9391" s="9">
        <f>Table1[[#This Row],[delivery_date]]-Table1[[#This Row],[order_date]]</f>
        <v>7</v>
      </c>
    </row>
    <row r="9392" spans="1:17" x14ac:dyDescent="0.35">
      <c r="A9392" t="s">
        <v>9423</v>
      </c>
      <c r="B9392" t="s">
        <v>25</v>
      </c>
      <c r="C9392" t="s">
        <v>20</v>
      </c>
      <c r="D9392" s="2">
        <v>2861.33</v>
      </c>
      <c r="E9392">
        <v>0.27</v>
      </c>
      <c r="F9392">
        <v>3</v>
      </c>
      <c r="G9392" s="1">
        <v>45535</v>
      </c>
      <c r="H9392" s="1">
        <v>45542</v>
      </c>
      <c r="I9392" t="s">
        <v>31</v>
      </c>
      <c r="J9392" t="s">
        <v>27</v>
      </c>
      <c r="K9392" s="2">
        <v>453.8</v>
      </c>
      <c r="L9392" t="s">
        <v>23</v>
      </c>
      <c r="M9392">
        <f>YEAR(Table1[[#This Row],[order_date]])</f>
        <v>2024</v>
      </c>
      <c r="N9392">
        <f>MONTH(Table1[[#This Row],[order_date]])</f>
        <v>8</v>
      </c>
      <c r="O9392" s="3">
        <f>Table1[[#This Row],[sales]]-Table1[[#This Row],[profit]]</f>
        <v>2407.5299999999997</v>
      </c>
      <c r="P9392" s="3">
        <f>Table1[[#This Row],[sales]]*Table1[[#This Row],[quantity]]</f>
        <v>8583.99</v>
      </c>
      <c r="Q9392" s="9">
        <f>Table1[[#This Row],[delivery_date]]-Table1[[#This Row],[order_date]]</f>
        <v>7</v>
      </c>
    </row>
    <row r="9393" spans="1:17" x14ac:dyDescent="0.35">
      <c r="A9393" t="s">
        <v>9424</v>
      </c>
      <c r="B9393" t="s">
        <v>13</v>
      </c>
      <c r="C9393" t="s">
        <v>36</v>
      </c>
      <c r="D9393" s="2">
        <v>822.63</v>
      </c>
      <c r="E9393">
        <v>0.34</v>
      </c>
      <c r="F9393">
        <v>8</v>
      </c>
      <c r="G9393" s="1">
        <v>45158</v>
      </c>
      <c r="H9393" s="1">
        <v>45162</v>
      </c>
      <c r="I9393" t="s">
        <v>21</v>
      </c>
      <c r="J9393" t="s">
        <v>27</v>
      </c>
      <c r="K9393" s="2">
        <v>73.459999999999994</v>
      </c>
      <c r="L9393" t="s">
        <v>23</v>
      </c>
      <c r="M9393">
        <f>YEAR(Table1[[#This Row],[order_date]])</f>
        <v>2023</v>
      </c>
      <c r="N9393">
        <f>MONTH(Table1[[#This Row],[order_date]])</f>
        <v>8</v>
      </c>
      <c r="O9393" s="3">
        <f>Table1[[#This Row],[sales]]-Table1[[#This Row],[profit]]</f>
        <v>749.17</v>
      </c>
      <c r="P9393" s="3">
        <f>Table1[[#This Row],[sales]]*Table1[[#This Row],[quantity]]</f>
        <v>6581.04</v>
      </c>
      <c r="Q9393" s="9">
        <f>Table1[[#This Row],[delivery_date]]-Table1[[#This Row],[order_date]]</f>
        <v>4</v>
      </c>
    </row>
    <row r="9394" spans="1:17" x14ac:dyDescent="0.35">
      <c r="A9394" t="s">
        <v>9425</v>
      </c>
      <c r="B9394" t="s">
        <v>13</v>
      </c>
      <c r="C9394" t="s">
        <v>20</v>
      </c>
      <c r="D9394" s="2">
        <v>3475.51</v>
      </c>
      <c r="E9394">
        <v>0.11</v>
      </c>
      <c r="F9394">
        <v>4</v>
      </c>
      <c r="G9394" s="1">
        <v>45460</v>
      </c>
      <c r="H9394" s="1">
        <v>45464</v>
      </c>
      <c r="I9394" t="s">
        <v>21</v>
      </c>
      <c r="J9394" t="s">
        <v>22</v>
      </c>
      <c r="K9394" s="2">
        <v>423.36</v>
      </c>
      <c r="L9394" t="s">
        <v>28</v>
      </c>
      <c r="M9394">
        <f>YEAR(Table1[[#This Row],[order_date]])</f>
        <v>2024</v>
      </c>
      <c r="N9394">
        <f>MONTH(Table1[[#This Row],[order_date]])</f>
        <v>6</v>
      </c>
      <c r="O9394" s="3">
        <f>Table1[[#This Row],[sales]]-Table1[[#This Row],[profit]]</f>
        <v>3052.15</v>
      </c>
      <c r="P9394" s="3">
        <f>Table1[[#This Row],[sales]]*Table1[[#This Row],[quantity]]</f>
        <v>13902.04</v>
      </c>
      <c r="Q9394" s="9">
        <f>Table1[[#This Row],[delivery_date]]-Table1[[#This Row],[order_date]]</f>
        <v>4</v>
      </c>
    </row>
    <row r="9395" spans="1:17" x14ac:dyDescent="0.35">
      <c r="A9395" t="s">
        <v>9426</v>
      </c>
      <c r="B9395" t="s">
        <v>19</v>
      </c>
      <c r="C9395" t="s">
        <v>20</v>
      </c>
      <c r="D9395" s="2">
        <v>797.51</v>
      </c>
      <c r="E9395">
        <v>0.44</v>
      </c>
      <c r="F9395">
        <v>1</v>
      </c>
      <c r="G9395" s="1">
        <v>45340</v>
      </c>
      <c r="H9395" s="1">
        <v>45347</v>
      </c>
      <c r="I9395" t="s">
        <v>15</v>
      </c>
      <c r="J9395" t="s">
        <v>22</v>
      </c>
      <c r="K9395" s="2">
        <v>92.3</v>
      </c>
      <c r="L9395" t="s">
        <v>28</v>
      </c>
      <c r="M9395">
        <f>YEAR(Table1[[#This Row],[order_date]])</f>
        <v>2024</v>
      </c>
      <c r="N9395">
        <f>MONTH(Table1[[#This Row],[order_date]])</f>
        <v>2</v>
      </c>
      <c r="O9395" s="3">
        <f>Table1[[#This Row],[sales]]-Table1[[#This Row],[profit]]</f>
        <v>705.21</v>
      </c>
      <c r="P9395" s="3">
        <f>Table1[[#This Row],[sales]]*Table1[[#This Row],[quantity]]</f>
        <v>797.51</v>
      </c>
      <c r="Q9395" s="9">
        <f>Table1[[#This Row],[delivery_date]]-Table1[[#This Row],[order_date]]</f>
        <v>7</v>
      </c>
    </row>
    <row r="9396" spans="1:17" x14ac:dyDescent="0.35">
      <c r="A9396" t="s">
        <v>9427</v>
      </c>
      <c r="B9396" t="s">
        <v>25</v>
      </c>
      <c r="C9396" t="s">
        <v>36</v>
      </c>
      <c r="D9396" s="2">
        <v>2052.33</v>
      </c>
      <c r="E9396">
        <v>0.24</v>
      </c>
      <c r="F9396">
        <v>3</v>
      </c>
      <c r="G9396" s="1">
        <v>45333</v>
      </c>
      <c r="H9396" s="1">
        <v>45336</v>
      </c>
      <c r="I9396" t="s">
        <v>21</v>
      </c>
      <c r="J9396" t="s">
        <v>22</v>
      </c>
      <c r="K9396" s="2">
        <v>528.96</v>
      </c>
      <c r="L9396" t="s">
        <v>34</v>
      </c>
      <c r="M9396">
        <f>YEAR(Table1[[#This Row],[order_date]])</f>
        <v>2024</v>
      </c>
      <c r="N9396">
        <f>MONTH(Table1[[#This Row],[order_date]])</f>
        <v>2</v>
      </c>
      <c r="O9396" s="3">
        <f>Table1[[#This Row],[sales]]-Table1[[#This Row],[profit]]</f>
        <v>1523.37</v>
      </c>
      <c r="P9396" s="3">
        <f>Table1[[#This Row],[sales]]*Table1[[#This Row],[quantity]]</f>
        <v>6156.99</v>
      </c>
      <c r="Q9396" s="9">
        <f>Table1[[#This Row],[delivery_date]]-Table1[[#This Row],[order_date]]</f>
        <v>3</v>
      </c>
    </row>
    <row r="9397" spans="1:17" x14ac:dyDescent="0.35">
      <c r="A9397" t="s">
        <v>9428</v>
      </c>
      <c r="B9397" t="s">
        <v>25</v>
      </c>
      <c r="C9397" t="s">
        <v>14</v>
      </c>
      <c r="D9397" s="2">
        <v>1611.94</v>
      </c>
      <c r="E9397">
        <v>0.16</v>
      </c>
      <c r="F9397">
        <v>1</v>
      </c>
      <c r="G9397" s="1">
        <v>45389</v>
      </c>
      <c r="H9397" s="1">
        <v>45392</v>
      </c>
      <c r="I9397" t="s">
        <v>21</v>
      </c>
      <c r="J9397" t="s">
        <v>16</v>
      </c>
      <c r="K9397" s="2">
        <v>146.41</v>
      </c>
      <c r="L9397" t="s">
        <v>34</v>
      </c>
      <c r="M9397">
        <f>YEAR(Table1[[#This Row],[order_date]])</f>
        <v>2024</v>
      </c>
      <c r="N9397">
        <f>MONTH(Table1[[#This Row],[order_date]])</f>
        <v>4</v>
      </c>
      <c r="O9397" s="3">
        <f>Table1[[#This Row],[sales]]-Table1[[#This Row],[profit]]</f>
        <v>1465.53</v>
      </c>
      <c r="P9397" s="3">
        <f>Table1[[#This Row],[sales]]*Table1[[#This Row],[quantity]]</f>
        <v>1611.94</v>
      </c>
      <c r="Q9397" s="9">
        <f>Table1[[#This Row],[delivery_date]]-Table1[[#This Row],[order_date]]</f>
        <v>3</v>
      </c>
    </row>
    <row r="9398" spans="1:17" x14ac:dyDescent="0.35">
      <c r="A9398" t="s">
        <v>9429</v>
      </c>
      <c r="B9398" t="s">
        <v>41</v>
      </c>
      <c r="C9398" t="s">
        <v>14</v>
      </c>
      <c r="D9398" s="2">
        <v>3481.05</v>
      </c>
      <c r="E9398">
        <v>0.45</v>
      </c>
      <c r="F9398">
        <v>5</v>
      </c>
      <c r="G9398" s="1">
        <v>45050</v>
      </c>
      <c r="H9398" s="1">
        <v>45055</v>
      </c>
      <c r="I9398" t="s">
        <v>15</v>
      </c>
      <c r="J9398" t="s">
        <v>27</v>
      </c>
      <c r="K9398" s="2">
        <v>608.29999999999995</v>
      </c>
      <c r="L9398" t="s">
        <v>39</v>
      </c>
      <c r="M9398">
        <f>YEAR(Table1[[#This Row],[order_date]])</f>
        <v>2023</v>
      </c>
      <c r="N9398">
        <f>MONTH(Table1[[#This Row],[order_date]])</f>
        <v>5</v>
      </c>
      <c r="O9398" s="3">
        <f>Table1[[#This Row],[sales]]-Table1[[#This Row],[profit]]</f>
        <v>2872.75</v>
      </c>
      <c r="P9398" s="3">
        <f>Table1[[#This Row],[sales]]*Table1[[#This Row],[quantity]]</f>
        <v>17405.25</v>
      </c>
      <c r="Q9398" s="9">
        <f>Table1[[#This Row],[delivery_date]]-Table1[[#This Row],[order_date]]</f>
        <v>5</v>
      </c>
    </row>
    <row r="9399" spans="1:17" x14ac:dyDescent="0.35">
      <c r="A9399" t="s">
        <v>9430</v>
      </c>
      <c r="B9399" t="s">
        <v>41</v>
      </c>
      <c r="C9399" t="s">
        <v>14</v>
      </c>
      <c r="D9399" s="2">
        <v>3933.58</v>
      </c>
      <c r="E9399">
        <v>0.43</v>
      </c>
      <c r="F9399">
        <v>9</v>
      </c>
      <c r="G9399" s="1">
        <v>45620</v>
      </c>
      <c r="H9399" s="1">
        <v>45622</v>
      </c>
      <c r="I9399" t="s">
        <v>15</v>
      </c>
      <c r="J9399" t="s">
        <v>16</v>
      </c>
      <c r="K9399" s="2">
        <v>264.68</v>
      </c>
      <c r="L9399" t="s">
        <v>34</v>
      </c>
      <c r="M9399">
        <f>YEAR(Table1[[#This Row],[order_date]])</f>
        <v>2024</v>
      </c>
      <c r="N9399">
        <f>MONTH(Table1[[#This Row],[order_date]])</f>
        <v>11</v>
      </c>
      <c r="O9399" s="3">
        <f>Table1[[#This Row],[sales]]-Table1[[#This Row],[profit]]</f>
        <v>3668.9</v>
      </c>
      <c r="P9399" s="3">
        <f>Table1[[#This Row],[sales]]*Table1[[#This Row],[quantity]]</f>
        <v>35402.22</v>
      </c>
      <c r="Q9399" s="9">
        <f>Table1[[#This Row],[delivery_date]]-Table1[[#This Row],[order_date]]</f>
        <v>2</v>
      </c>
    </row>
    <row r="9400" spans="1:17" x14ac:dyDescent="0.35">
      <c r="A9400" t="s">
        <v>9431</v>
      </c>
      <c r="B9400" t="s">
        <v>19</v>
      </c>
      <c r="C9400" t="s">
        <v>33</v>
      </c>
      <c r="D9400" s="2">
        <v>924.75</v>
      </c>
      <c r="E9400">
        <v>0.35</v>
      </c>
      <c r="F9400">
        <v>7</v>
      </c>
      <c r="G9400" s="1">
        <v>45656</v>
      </c>
      <c r="H9400" s="1">
        <v>45658</v>
      </c>
      <c r="I9400" t="s">
        <v>21</v>
      </c>
      <c r="J9400" t="s">
        <v>27</v>
      </c>
      <c r="K9400" s="2">
        <v>141.16</v>
      </c>
      <c r="L9400" t="s">
        <v>48</v>
      </c>
      <c r="M9400">
        <f>YEAR(Table1[[#This Row],[order_date]])</f>
        <v>2024</v>
      </c>
      <c r="N9400">
        <f>MONTH(Table1[[#This Row],[order_date]])</f>
        <v>12</v>
      </c>
      <c r="O9400" s="3">
        <f>Table1[[#This Row],[sales]]-Table1[[#This Row],[profit]]</f>
        <v>783.59</v>
      </c>
      <c r="P9400" s="3">
        <f>Table1[[#This Row],[sales]]*Table1[[#This Row],[quantity]]</f>
        <v>6473.25</v>
      </c>
      <c r="Q9400" s="9">
        <f>Table1[[#This Row],[delivery_date]]-Table1[[#This Row],[order_date]]</f>
        <v>2</v>
      </c>
    </row>
    <row r="9401" spans="1:17" x14ac:dyDescent="0.35">
      <c r="A9401" t="s">
        <v>9432</v>
      </c>
      <c r="B9401" t="s">
        <v>13</v>
      </c>
      <c r="C9401" t="s">
        <v>20</v>
      </c>
      <c r="D9401" s="2">
        <v>4078.78</v>
      </c>
      <c r="E9401">
        <v>0.15</v>
      </c>
      <c r="F9401">
        <v>3</v>
      </c>
      <c r="G9401" s="1">
        <v>45326</v>
      </c>
      <c r="H9401" s="1">
        <v>45331</v>
      </c>
      <c r="I9401" t="s">
        <v>15</v>
      </c>
      <c r="J9401" t="s">
        <v>22</v>
      </c>
      <c r="K9401" s="2">
        <v>1023.91</v>
      </c>
      <c r="L9401" t="s">
        <v>48</v>
      </c>
      <c r="M9401">
        <f>YEAR(Table1[[#This Row],[order_date]])</f>
        <v>2024</v>
      </c>
      <c r="N9401">
        <f>MONTH(Table1[[#This Row],[order_date]])</f>
        <v>2</v>
      </c>
      <c r="O9401" s="3">
        <f>Table1[[#This Row],[sales]]-Table1[[#This Row],[profit]]</f>
        <v>3054.8700000000003</v>
      </c>
      <c r="P9401" s="3">
        <f>Table1[[#This Row],[sales]]*Table1[[#This Row],[quantity]]</f>
        <v>12236.34</v>
      </c>
      <c r="Q9401" s="9">
        <f>Table1[[#This Row],[delivery_date]]-Table1[[#This Row],[order_date]]</f>
        <v>5</v>
      </c>
    </row>
    <row r="9402" spans="1:17" x14ac:dyDescent="0.35">
      <c r="A9402" t="s">
        <v>9433</v>
      </c>
      <c r="B9402" t="s">
        <v>41</v>
      </c>
      <c r="C9402" t="s">
        <v>36</v>
      </c>
      <c r="D9402" s="2">
        <v>135.35</v>
      </c>
      <c r="E9402">
        <v>0.2</v>
      </c>
      <c r="F9402">
        <v>7</v>
      </c>
      <c r="G9402" s="1">
        <v>45090</v>
      </c>
      <c r="H9402" s="1">
        <v>45095</v>
      </c>
      <c r="I9402" t="s">
        <v>31</v>
      </c>
      <c r="J9402" t="s">
        <v>16</v>
      </c>
      <c r="K9402" s="2">
        <v>24.24</v>
      </c>
      <c r="L9402" t="s">
        <v>34</v>
      </c>
      <c r="M9402">
        <f>YEAR(Table1[[#This Row],[order_date]])</f>
        <v>2023</v>
      </c>
      <c r="N9402">
        <f>MONTH(Table1[[#This Row],[order_date]])</f>
        <v>6</v>
      </c>
      <c r="O9402" s="3">
        <f>Table1[[#This Row],[sales]]-Table1[[#This Row],[profit]]</f>
        <v>111.11</v>
      </c>
      <c r="P9402" s="3">
        <f>Table1[[#This Row],[sales]]*Table1[[#This Row],[quantity]]</f>
        <v>947.44999999999993</v>
      </c>
      <c r="Q9402" s="9">
        <f>Table1[[#This Row],[delivery_date]]-Table1[[#This Row],[order_date]]</f>
        <v>5</v>
      </c>
    </row>
    <row r="9403" spans="1:17" x14ac:dyDescent="0.35">
      <c r="A9403" t="s">
        <v>9434</v>
      </c>
      <c r="B9403" t="s">
        <v>41</v>
      </c>
      <c r="C9403" t="s">
        <v>33</v>
      </c>
      <c r="D9403" s="2">
        <v>2697.29</v>
      </c>
      <c r="E9403">
        <v>0.34</v>
      </c>
      <c r="F9403">
        <v>8</v>
      </c>
      <c r="G9403" s="1">
        <v>45210</v>
      </c>
      <c r="H9403" s="1">
        <v>45211</v>
      </c>
      <c r="I9403" t="s">
        <v>31</v>
      </c>
      <c r="J9403" t="s">
        <v>22</v>
      </c>
      <c r="K9403" s="2">
        <v>309.25</v>
      </c>
      <c r="L9403" t="s">
        <v>28</v>
      </c>
      <c r="M9403">
        <f>YEAR(Table1[[#This Row],[order_date]])</f>
        <v>2023</v>
      </c>
      <c r="N9403">
        <f>MONTH(Table1[[#This Row],[order_date]])</f>
        <v>10</v>
      </c>
      <c r="O9403" s="3">
        <f>Table1[[#This Row],[sales]]-Table1[[#This Row],[profit]]</f>
        <v>2388.04</v>
      </c>
      <c r="P9403" s="3">
        <f>Table1[[#This Row],[sales]]*Table1[[#This Row],[quantity]]</f>
        <v>21578.32</v>
      </c>
      <c r="Q9403" s="9">
        <f>Table1[[#This Row],[delivery_date]]-Table1[[#This Row],[order_date]]</f>
        <v>1</v>
      </c>
    </row>
    <row r="9404" spans="1:17" x14ac:dyDescent="0.35">
      <c r="A9404" t="s">
        <v>9435</v>
      </c>
      <c r="B9404" t="s">
        <v>25</v>
      </c>
      <c r="C9404" t="s">
        <v>36</v>
      </c>
      <c r="D9404" s="2">
        <v>2632.27</v>
      </c>
      <c r="E9404">
        <v>0.09</v>
      </c>
      <c r="F9404">
        <v>4</v>
      </c>
      <c r="G9404" s="1">
        <v>45096</v>
      </c>
      <c r="H9404" s="1">
        <v>45103</v>
      </c>
      <c r="I9404" t="s">
        <v>31</v>
      </c>
      <c r="J9404" t="s">
        <v>22</v>
      </c>
      <c r="K9404" s="2">
        <v>399.93</v>
      </c>
      <c r="L9404" t="s">
        <v>17</v>
      </c>
      <c r="M9404">
        <f>YEAR(Table1[[#This Row],[order_date]])</f>
        <v>2023</v>
      </c>
      <c r="N9404">
        <f>MONTH(Table1[[#This Row],[order_date]])</f>
        <v>6</v>
      </c>
      <c r="O9404" s="3">
        <f>Table1[[#This Row],[sales]]-Table1[[#This Row],[profit]]</f>
        <v>2232.34</v>
      </c>
      <c r="P9404" s="3">
        <f>Table1[[#This Row],[sales]]*Table1[[#This Row],[quantity]]</f>
        <v>10529.08</v>
      </c>
      <c r="Q9404" s="9">
        <f>Table1[[#This Row],[delivery_date]]-Table1[[#This Row],[order_date]]</f>
        <v>7</v>
      </c>
    </row>
    <row r="9405" spans="1:17" x14ac:dyDescent="0.35">
      <c r="A9405" t="s">
        <v>9436</v>
      </c>
      <c r="B9405" t="s">
        <v>25</v>
      </c>
      <c r="C9405" t="s">
        <v>33</v>
      </c>
      <c r="D9405" s="2">
        <v>3156.73</v>
      </c>
      <c r="E9405">
        <v>0.25</v>
      </c>
      <c r="F9405">
        <v>3</v>
      </c>
      <c r="G9405" s="1">
        <v>45021</v>
      </c>
      <c r="H9405" s="1">
        <v>45023</v>
      </c>
      <c r="I9405" t="s">
        <v>31</v>
      </c>
      <c r="J9405" t="s">
        <v>22</v>
      </c>
      <c r="K9405" s="2">
        <v>596.5</v>
      </c>
      <c r="L9405" t="s">
        <v>23</v>
      </c>
      <c r="M9405">
        <f>YEAR(Table1[[#This Row],[order_date]])</f>
        <v>2023</v>
      </c>
      <c r="N9405">
        <f>MONTH(Table1[[#This Row],[order_date]])</f>
        <v>4</v>
      </c>
      <c r="O9405" s="3">
        <f>Table1[[#This Row],[sales]]-Table1[[#This Row],[profit]]</f>
        <v>2560.23</v>
      </c>
      <c r="P9405" s="3">
        <f>Table1[[#This Row],[sales]]*Table1[[#This Row],[quantity]]</f>
        <v>9470.19</v>
      </c>
      <c r="Q9405" s="9">
        <f>Table1[[#This Row],[delivery_date]]-Table1[[#This Row],[order_date]]</f>
        <v>2</v>
      </c>
    </row>
    <row r="9406" spans="1:17" x14ac:dyDescent="0.35">
      <c r="A9406" t="s">
        <v>9437</v>
      </c>
      <c r="B9406" t="s">
        <v>41</v>
      </c>
      <c r="C9406" t="s">
        <v>33</v>
      </c>
      <c r="D9406" s="2">
        <v>1274.53</v>
      </c>
      <c r="E9406">
        <v>0.37</v>
      </c>
      <c r="F9406">
        <v>2</v>
      </c>
      <c r="G9406" s="1">
        <v>45583</v>
      </c>
      <c r="H9406" s="1">
        <v>45587</v>
      </c>
      <c r="I9406" t="s">
        <v>31</v>
      </c>
      <c r="J9406" t="s">
        <v>22</v>
      </c>
      <c r="K9406" s="2">
        <v>352.06</v>
      </c>
      <c r="L9406" t="s">
        <v>48</v>
      </c>
      <c r="M9406">
        <f>YEAR(Table1[[#This Row],[order_date]])</f>
        <v>2024</v>
      </c>
      <c r="N9406">
        <f>MONTH(Table1[[#This Row],[order_date]])</f>
        <v>10</v>
      </c>
      <c r="O9406" s="3">
        <f>Table1[[#This Row],[sales]]-Table1[[#This Row],[profit]]</f>
        <v>922.47</v>
      </c>
      <c r="P9406" s="3">
        <f>Table1[[#This Row],[sales]]*Table1[[#This Row],[quantity]]</f>
        <v>2549.06</v>
      </c>
      <c r="Q9406" s="9">
        <f>Table1[[#This Row],[delivery_date]]-Table1[[#This Row],[order_date]]</f>
        <v>4</v>
      </c>
    </row>
    <row r="9407" spans="1:17" x14ac:dyDescent="0.35">
      <c r="A9407" t="s">
        <v>9438</v>
      </c>
      <c r="B9407" t="s">
        <v>25</v>
      </c>
      <c r="C9407" t="s">
        <v>33</v>
      </c>
      <c r="D9407" s="2">
        <v>148.30000000000001</v>
      </c>
      <c r="E9407">
        <v>0.33</v>
      </c>
      <c r="F9407">
        <v>8</v>
      </c>
      <c r="G9407" s="1">
        <v>45230</v>
      </c>
      <c r="H9407" s="1">
        <v>45231</v>
      </c>
      <c r="I9407" t="s">
        <v>31</v>
      </c>
      <c r="J9407" t="s">
        <v>16</v>
      </c>
      <c r="K9407" s="2">
        <v>38.479999999999997</v>
      </c>
      <c r="L9407" t="s">
        <v>48</v>
      </c>
      <c r="M9407">
        <f>YEAR(Table1[[#This Row],[order_date]])</f>
        <v>2023</v>
      </c>
      <c r="N9407">
        <f>MONTH(Table1[[#This Row],[order_date]])</f>
        <v>10</v>
      </c>
      <c r="O9407" s="3">
        <f>Table1[[#This Row],[sales]]-Table1[[#This Row],[profit]]</f>
        <v>109.82000000000002</v>
      </c>
      <c r="P9407" s="3">
        <f>Table1[[#This Row],[sales]]*Table1[[#This Row],[quantity]]</f>
        <v>1186.4000000000001</v>
      </c>
      <c r="Q9407" s="9">
        <f>Table1[[#This Row],[delivery_date]]-Table1[[#This Row],[order_date]]</f>
        <v>1</v>
      </c>
    </row>
    <row r="9408" spans="1:17" x14ac:dyDescent="0.35">
      <c r="A9408" t="s">
        <v>9439</v>
      </c>
      <c r="B9408" t="s">
        <v>19</v>
      </c>
      <c r="C9408" t="s">
        <v>36</v>
      </c>
      <c r="D9408" s="2">
        <v>2328.34</v>
      </c>
      <c r="E9408">
        <v>0.36</v>
      </c>
      <c r="F9408">
        <v>3</v>
      </c>
      <c r="G9408" s="1">
        <v>45022</v>
      </c>
      <c r="H9408" s="1">
        <v>45023</v>
      </c>
      <c r="I9408" t="s">
        <v>31</v>
      </c>
      <c r="J9408" t="s">
        <v>22</v>
      </c>
      <c r="K9408" s="2">
        <v>675.87</v>
      </c>
      <c r="L9408" t="s">
        <v>34</v>
      </c>
      <c r="M9408">
        <f>YEAR(Table1[[#This Row],[order_date]])</f>
        <v>2023</v>
      </c>
      <c r="N9408">
        <f>MONTH(Table1[[#This Row],[order_date]])</f>
        <v>4</v>
      </c>
      <c r="O9408" s="3">
        <f>Table1[[#This Row],[sales]]-Table1[[#This Row],[profit]]</f>
        <v>1652.4700000000003</v>
      </c>
      <c r="P9408" s="3">
        <f>Table1[[#This Row],[sales]]*Table1[[#This Row],[quantity]]</f>
        <v>6985.02</v>
      </c>
      <c r="Q9408" s="9">
        <f>Table1[[#This Row],[delivery_date]]-Table1[[#This Row],[order_date]]</f>
        <v>1</v>
      </c>
    </row>
    <row r="9409" spans="1:17" x14ac:dyDescent="0.35">
      <c r="A9409" t="s">
        <v>9440</v>
      </c>
      <c r="B9409" t="s">
        <v>41</v>
      </c>
      <c r="C9409" t="s">
        <v>26</v>
      </c>
      <c r="D9409" s="2">
        <v>449.89</v>
      </c>
      <c r="E9409">
        <v>0.45</v>
      </c>
      <c r="F9409">
        <v>7</v>
      </c>
      <c r="G9409" s="1">
        <v>45626</v>
      </c>
      <c r="H9409" s="1">
        <v>45632</v>
      </c>
      <c r="I9409" t="s">
        <v>15</v>
      </c>
      <c r="J9409" t="s">
        <v>22</v>
      </c>
      <c r="K9409" s="2">
        <v>42.59</v>
      </c>
      <c r="L9409" t="s">
        <v>39</v>
      </c>
      <c r="M9409">
        <f>YEAR(Table1[[#This Row],[order_date]])</f>
        <v>2024</v>
      </c>
      <c r="N9409">
        <f>MONTH(Table1[[#This Row],[order_date]])</f>
        <v>11</v>
      </c>
      <c r="O9409" s="3">
        <f>Table1[[#This Row],[sales]]-Table1[[#This Row],[profit]]</f>
        <v>407.29999999999995</v>
      </c>
      <c r="P9409" s="3">
        <f>Table1[[#This Row],[sales]]*Table1[[#This Row],[quantity]]</f>
        <v>3149.23</v>
      </c>
      <c r="Q9409" s="9">
        <f>Table1[[#This Row],[delivery_date]]-Table1[[#This Row],[order_date]]</f>
        <v>6</v>
      </c>
    </row>
    <row r="9410" spans="1:17" x14ac:dyDescent="0.35">
      <c r="A9410" t="s">
        <v>9441</v>
      </c>
      <c r="B9410" t="s">
        <v>25</v>
      </c>
      <c r="C9410" t="s">
        <v>33</v>
      </c>
      <c r="D9410" s="2">
        <v>4471.75</v>
      </c>
      <c r="E9410">
        <v>0.48</v>
      </c>
      <c r="F9410">
        <v>2</v>
      </c>
      <c r="G9410" s="1">
        <v>45349</v>
      </c>
      <c r="H9410" s="1">
        <v>45354</v>
      </c>
      <c r="I9410" t="s">
        <v>15</v>
      </c>
      <c r="J9410" t="s">
        <v>22</v>
      </c>
      <c r="K9410" s="2">
        <v>445.18</v>
      </c>
      <c r="L9410" t="s">
        <v>48</v>
      </c>
      <c r="M9410">
        <f>YEAR(Table1[[#This Row],[order_date]])</f>
        <v>2024</v>
      </c>
      <c r="N9410">
        <f>MONTH(Table1[[#This Row],[order_date]])</f>
        <v>2</v>
      </c>
      <c r="O9410" s="3">
        <f>Table1[[#This Row],[sales]]-Table1[[#This Row],[profit]]</f>
        <v>4026.57</v>
      </c>
      <c r="P9410" s="3">
        <f>Table1[[#This Row],[sales]]*Table1[[#This Row],[quantity]]</f>
        <v>8943.5</v>
      </c>
      <c r="Q9410" s="9">
        <f>Table1[[#This Row],[delivery_date]]-Table1[[#This Row],[order_date]]</f>
        <v>5</v>
      </c>
    </row>
    <row r="9411" spans="1:17" x14ac:dyDescent="0.35">
      <c r="A9411" t="s">
        <v>9442</v>
      </c>
      <c r="B9411" t="s">
        <v>19</v>
      </c>
      <c r="C9411" t="s">
        <v>14</v>
      </c>
      <c r="D9411" s="2">
        <v>950.96</v>
      </c>
      <c r="E9411">
        <v>0.23</v>
      </c>
      <c r="F9411">
        <v>5</v>
      </c>
      <c r="G9411" s="1">
        <v>45489</v>
      </c>
      <c r="H9411" s="1">
        <v>45492</v>
      </c>
      <c r="I9411" t="s">
        <v>15</v>
      </c>
      <c r="J9411" t="s">
        <v>27</v>
      </c>
      <c r="K9411" s="2">
        <v>71.39</v>
      </c>
      <c r="L9411" t="s">
        <v>23</v>
      </c>
      <c r="M9411">
        <f>YEAR(Table1[[#This Row],[order_date]])</f>
        <v>2024</v>
      </c>
      <c r="N9411">
        <f>MONTH(Table1[[#This Row],[order_date]])</f>
        <v>7</v>
      </c>
      <c r="O9411" s="3">
        <f>Table1[[#This Row],[sales]]-Table1[[#This Row],[profit]]</f>
        <v>879.57</v>
      </c>
      <c r="P9411" s="3">
        <f>Table1[[#This Row],[sales]]*Table1[[#This Row],[quantity]]</f>
        <v>4754.8</v>
      </c>
      <c r="Q9411" s="9">
        <f>Table1[[#This Row],[delivery_date]]-Table1[[#This Row],[order_date]]</f>
        <v>3</v>
      </c>
    </row>
    <row r="9412" spans="1:17" x14ac:dyDescent="0.35">
      <c r="A9412" t="s">
        <v>9443</v>
      </c>
      <c r="B9412" t="s">
        <v>25</v>
      </c>
      <c r="C9412" t="s">
        <v>20</v>
      </c>
      <c r="D9412" s="2">
        <v>2183.64</v>
      </c>
      <c r="E9412">
        <v>0.03</v>
      </c>
      <c r="F9412">
        <v>5</v>
      </c>
      <c r="G9412" s="1">
        <v>45233</v>
      </c>
      <c r="H9412" s="1">
        <v>45234</v>
      </c>
      <c r="I9412" t="s">
        <v>15</v>
      </c>
      <c r="J9412" t="s">
        <v>27</v>
      </c>
      <c r="K9412" s="2">
        <v>386.76</v>
      </c>
      <c r="L9412" t="s">
        <v>28</v>
      </c>
      <c r="M9412">
        <f>YEAR(Table1[[#This Row],[order_date]])</f>
        <v>2023</v>
      </c>
      <c r="N9412">
        <f>MONTH(Table1[[#This Row],[order_date]])</f>
        <v>11</v>
      </c>
      <c r="O9412" s="3">
        <f>Table1[[#This Row],[sales]]-Table1[[#This Row],[profit]]</f>
        <v>1796.8799999999999</v>
      </c>
      <c r="P9412" s="3">
        <f>Table1[[#This Row],[sales]]*Table1[[#This Row],[quantity]]</f>
        <v>10918.199999999999</v>
      </c>
      <c r="Q9412" s="9">
        <f>Table1[[#This Row],[delivery_date]]-Table1[[#This Row],[order_date]]</f>
        <v>1</v>
      </c>
    </row>
    <row r="9413" spans="1:17" x14ac:dyDescent="0.35">
      <c r="A9413" t="s">
        <v>9444</v>
      </c>
      <c r="B9413" t="s">
        <v>25</v>
      </c>
      <c r="C9413" t="s">
        <v>26</v>
      </c>
      <c r="D9413" s="2">
        <v>2226.6</v>
      </c>
      <c r="E9413">
        <v>0.42</v>
      </c>
      <c r="F9413">
        <v>9</v>
      </c>
      <c r="G9413" s="1">
        <v>45059</v>
      </c>
      <c r="H9413" s="1">
        <v>45064</v>
      </c>
      <c r="I9413" t="s">
        <v>15</v>
      </c>
      <c r="J9413" t="s">
        <v>16</v>
      </c>
      <c r="K9413" s="2">
        <v>211.93</v>
      </c>
      <c r="L9413" t="s">
        <v>39</v>
      </c>
      <c r="M9413">
        <f>YEAR(Table1[[#This Row],[order_date]])</f>
        <v>2023</v>
      </c>
      <c r="N9413">
        <f>MONTH(Table1[[#This Row],[order_date]])</f>
        <v>5</v>
      </c>
      <c r="O9413" s="3">
        <f>Table1[[#This Row],[sales]]-Table1[[#This Row],[profit]]</f>
        <v>2014.6699999999998</v>
      </c>
      <c r="P9413" s="3">
        <f>Table1[[#This Row],[sales]]*Table1[[#This Row],[quantity]]</f>
        <v>20039.399999999998</v>
      </c>
      <c r="Q9413" s="9">
        <f>Table1[[#This Row],[delivery_date]]-Table1[[#This Row],[order_date]]</f>
        <v>5</v>
      </c>
    </row>
    <row r="9414" spans="1:17" x14ac:dyDescent="0.35">
      <c r="A9414" t="s">
        <v>9445</v>
      </c>
      <c r="B9414" t="s">
        <v>25</v>
      </c>
      <c r="C9414" t="s">
        <v>26</v>
      </c>
      <c r="D9414" s="2">
        <v>2809.04</v>
      </c>
      <c r="E9414">
        <v>0.06</v>
      </c>
      <c r="F9414">
        <v>8</v>
      </c>
      <c r="G9414" s="1">
        <v>45288</v>
      </c>
      <c r="H9414" s="1">
        <v>45289</v>
      </c>
      <c r="I9414" t="s">
        <v>31</v>
      </c>
      <c r="J9414" t="s">
        <v>22</v>
      </c>
      <c r="K9414" s="2">
        <v>624.04999999999995</v>
      </c>
      <c r="L9414" t="s">
        <v>23</v>
      </c>
      <c r="M9414">
        <f>YEAR(Table1[[#This Row],[order_date]])</f>
        <v>2023</v>
      </c>
      <c r="N9414">
        <f>MONTH(Table1[[#This Row],[order_date]])</f>
        <v>12</v>
      </c>
      <c r="O9414" s="3">
        <f>Table1[[#This Row],[sales]]-Table1[[#This Row],[profit]]</f>
        <v>2184.9899999999998</v>
      </c>
      <c r="P9414" s="3">
        <f>Table1[[#This Row],[sales]]*Table1[[#This Row],[quantity]]</f>
        <v>22472.32</v>
      </c>
      <c r="Q9414" s="9">
        <f>Table1[[#This Row],[delivery_date]]-Table1[[#This Row],[order_date]]</f>
        <v>1</v>
      </c>
    </row>
    <row r="9415" spans="1:17" x14ac:dyDescent="0.35">
      <c r="A9415" t="s">
        <v>9446</v>
      </c>
      <c r="B9415" t="s">
        <v>41</v>
      </c>
      <c r="C9415" t="s">
        <v>36</v>
      </c>
      <c r="D9415" s="2">
        <v>3934.41</v>
      </c>
      <c r="E9415">
        <v>0.11</v>
      </c>
      <c r="F9415">
        <v>8</v>
      </c>
      <c r="G9415" s="1">
        <v>45432</v>
      </c>
      <c r="H9415" s="1">
        <v>45438</v>
      </c>
      <c r="I9415" t="s">
        <v>21</v>
      </c>
      <c r="J9415" t="s">
        <v>22</v>
      </c>
      <c r="K9415" s="2">
        <v>1137.33</v>
      </c>
      <c r="L9415" t="s">
        <v>17</v>
      </c>
      <c r="M9415">
        <f>YEAR(Table1[[#This Row],[order_date]])</f>
        <v>2024</v>
      </c>
      <c r="N9415">
        <f>MONTH(Table1[[#This Row],[order_date]])</f>
        <v>5</v>
      </c>
      <c r="O9415" s="3">
        <f>Table1[[#This Row],[sales]]-Table1[[#This Row],[profit]]</f>
        <v>2797.08</v>
      </c>
      <c r="P9415" s="3">
        <f>Table1[[#This Row],[sales]]*Table1[[#This Row],[quantity]]</f>
        <v>31475.279999999999</v>
      </c>
      <c r="Q9415" s="9">
        <f>Table1[[#This Row],[delivery_date]]-Table1[[#This Row],[order_date]]</f>
        <v>6</v>
      </c>
    </row>
    <row r="9416" spans="1:17" x14ac:dyDescent="0.35">
      <c r="A9416" t="s">
        <v>9447</v>
      </c>
      <c r="B9416" t="s">
        <v>13</v>
      </c>
      <c r="C9416" t="s">
        <v>26</v>
      </c>
      <c r="D9416" s="2">
        <v>2413.5300000000002</v>
      </c>
      <c r="E9416">
        <v>0.33</v>
      </c>
      <c r="F9416">
        <v>2</v>
      </c>
      <c r="G9416" s="1">
        <v>45557</v>
      </c>
      <c r="H9416" s="1">
        <v>45560</v>
      </c>
      <c r="I9416" t="s">
        <v>21</v>
      </c>
      <c r="J9416" t="s">
        <v>16</v>
      </c>
      <c r="K9416" s="2">
        <v>463.34</v>
      </c>
      <c r="L9416" t="s">
        <v>28</v>
      </c>
      <c r="M9416">
        <f>YEAR(Table1[[#This Row],[order_date]])</f>
        <v>2024</v>
      </c>
      <c r="N9416">
        <f>MONTH(Table1[[#This Row],[order_date]])</f>
        <v>9</v>
      </c>
      <c r="O9416" s="3">
        <f>Table1[[#This Row],[sales]]-Table1[[#This Row],[profit]]</f>
        <v>1950.1900000000003</v>
      </c>
      <c r="P9416" s="3">
        <f>Table1[[#This Row],[sales]]*Table1[[#This Row],[quantity]]</f>
        <v>4827.0600000000004</v>
      </c>
      <c r="Q9416" s="9">
        <f>Table1[[#This Row],[delivery_date]]-Table1[[#This Row],[order_date]]</f>
        <v>3</v>
      </c>
    </row>
    <row r="9417" spans="1:17" x14ac:dyDescent="0.35">
      <c r="A9417" t="s">
        <v>9448</v>
      </c>
      <c r="B9417" t="s">
        <v>25</v>
      </c>
      <c r="C9417" t="s">
        <v>36</v>
      </c>
      <c r="D9417" s="2">
        <v>226.19</v>
      </c>
      <c r="E9417">
        <v>0.37</v>
      </c>
      <c r="F9417">
        <v>2</v>
      </c>
      <c r="G9417" s="1">
        <v>44990</v>
      </c>
      <c r="H9417" s="1">
        <v>44995</v>
      </c>
      <c r="I9417" t="s">
        <v>15</v>
      </c>
      <c r="J9417" t="s">
        <v>16</v>
      </c>
      <c r="K9417" s="2">
        <v>51.88</v>
      </c>
      <c r="L9417" t="s">
        <v>23</v>
      </c>
      <c r="M9417">
        <f>YEAR(Table1[[#This Row],[order_date]])</f>
        <v>2023</v>
      </c>
      <c r="N9417">
        <f>MONTH(Table1[[#This Row],[order_date]])</f>
        <v>3</v>
      </c>
      <c r="O9417" s="3">
        <f>Table1[[#This Row],[sales]]-Table1[[#This Row],[profit]]</f>
        <v>174.31</v>
      </c>
      <c r="P9417" s="3">
        <f>Table1[[#This Row],[sales]]*Table1[[#This Row],[quantity]]</f>
        <v>452.38</v>
      </c>
      <c r="Q9417" s="9">
        <f>Table1[[#This Row],[delivery_date]]-Table1[[#This Row],[order_date]]</f>
        <v>5</v>
      </c>
    </row>
    <row r="9418" spans="1:17" x14ac:dyDescent="0.35">
      <c r="A9418" t="s">
        <v>9449</v>
      </c>
      <c r="B9418" t="s">
        <v>19</v>
      </c>
      <c r="C9418" t="s">
        <v>36</v>
      </c>
      <c r="D9418" s="2">
        <v>3878.44</v>
      </c>
      <c r="E9418">
        <v>0.35</v>
      </c>
      <c r="F9418">
        <v>7</v>
      </c>
      <c r="G9418" s="1">
        <v>45346</v>
      </c>
      <c r="H9418" s="1">
        <v>45349</v>
      </c>
      <c r="I9418" t="s">
        <v>21</v>
      </c>
      <c r="J9418" t="s">
        <v>27</v>
      </c>
      <c r="K9418" s="2">
        <v>387.91</v>
      </c>
      <c r="L9418" t="s">
        <v>34</v>
      </c>
      <c r="M9418">
        <f>YEAR(Table1[[#This Row],[order_date]])</f>
        <v>2024</v>
      </c>
      <c r="N9418">
        <f>MONTH(Table1[[#This Row],[order_date]])</f>
        <v>2</v>
      </c>
      <c r="O9418" s="3">
        <f>Table1[[#This Row],[sales]]-Table1[[#This Row],[profit]]</f>
        <v>3490.53</v>
      </c>
      <c r="P9418" s="3">
        <f>Table1[[#This Row],[sales]]*Table1[[#This Row],[quantity]]</f>
        <v>27149.08</v>
      </c>
      <c r="Q9418" s="9">
        <f>Table1[[#This Row],[delivery_date]]-Table1[[#This Row],[order_date]]</f>
        <v>3</v>
      </c>
    </row>
    <row r="9419" spans="1:17" x14ac:dyDescent="0.35">
      <c r="A9419" t="s">
        <v>9450</v>
      </c>
      <c r="B9419" t="s">
        <v>41</v>
      </c>
      <c r="C9419" t="s">
        <v>14</v>
      </c>
      <c r="D9419" s="2">
        <v>502.65</v>
      </c>
      <c r="E9419">
        <v>0.22</v>
      </c>
      <c r="F9419">
        <v>4</v>
      </c>
      <c r="G9419" s="1">
        <v>45296</v>
      </c>
      <c r="H9419" s="1">
        <v>45299</v>
      </c>
      <c r="I9419" t="s">
        <v>21</v>
      </c>
      <c r="J9419" t="s">
        <v>27</v>
      </c>
      <c r="K9419" s="2">
        <v>127.71</v>
      </c>
      <c r="L9419" t="s">
        <v>23</v>
      </c>
      <c r="M9419">
        <f>YEAR(Table1[[#This Row],[order_date]])</f>
        <v>2024</v>
      </c>
      <c r="N9419">
        <f>MONTH(Table1[[#This Row],[order_date]])</f>
        <v>1</v>
      </c>
      <c r="O9419" s="3">
        <f>Table1[[#This Row],[sales]]-Table1[[#This Row],[profit]]</f>
        <v>374.94</v>
      </c>
      <c r="P9419" s="3">
        <f>Table1[[#This Row],[sales]]*Table1[[#This Row],[quantity]]</f>
        <v>2010.6</v>
      </c>
      <c r="Q9419" s="9">
        <f>Table1[[#This Row],[delivery_date]]-Table1[[#This Row],[order_date]]</f>
        <v>3</v>
      </c>
    </row>
    <row r="9420" spans="1:17" x14ac:dyDescent="0.35">
      <c r="A9420" t="s">
        <v>9451</v>
      </c>
      <c r="B9420" t="s">
        <v>41</v>
      </c>
      <c r="C9420" t="s">
        <v>33</v>
      </c>
      <c r="D9420" s="2">
        <v>3243.61</v>
      </c>
      <c r="E9420">
        <v>0.46</v>
      </c>
      <c r="F9420">
        <v>3</v>
      </c>
      <c r="G9420" s="1">
        <v>45193</v>
      </c>
      <c r="H9420" s="1">
        <v>45197</v>
      </c>
      <c r="I9420" t="s">
        <v>31</v>
      </c>
      <c r="J9420" t="s">
        <v>16</v>
      </c>
      <c r="K9420" s="2">
        <v>856.62</v>
      </c>
      <c r="L9420" t="s">
        <v>23</v>
      </c>
      <c r="M9420">
        <f>YEAR(Table1[[#This Row],[order_date]])</f>
        <v>2023</v>
      </c>
      <c r="N9420">
        <f>MONTH(Table1[[#This Row],[order_date]])</f>
        <v>9</v>
      </c>
      <c r="O9420" s="3">
        <f>Table1[[#This Row],[sales]]-Table1[[#This Row],[profit]]</f>
        <v>2386.9900000000002</v>
      </c>
      <c r="P9420" s="3">
        <f>Table1[[#This Row],[sales]]*Table1[[#This Row],[quantity]]</f>
        <v>9730.83</v>
      </c>
      <c r="Q9420" s="9">
        <f>Table1[[#This Row],[delivery_date]]-Table1[[#This Row],[order_date]]</f>
        <v>4</v>
      </c>
    </row>
    <row r="9421" spans="1:17" x14ac:dyDescent="0.35">
      <c r="A9421" t="s">
        <v>9452</v>
      </c>
      <c r="B9421" t="s">
        <v>19</v>
      </c>
      <c r="C9421" t="s">
        <v>26</v>
      </c>
      <c r="D9421" s="2">
        <v>4036.8</v>
      </c>
      <c r="E9421">
        <v>0.42</v>
      </c>
      <c r="F9421">
        <v>3</v>
      </c>
      <c r="G9421" s="1">
        <v>45151</v>
      </c>
      <c r="H9421" s="1">
        <v>45154</v>
      </c>
      <c r="I9421" t="s">
        <v>31</v>
      </c>
      <c r="J9421" t="s">
        <v>22</v>
      </c>
      <c r="K9421" s="2">
        <v>1094.58</v>
      </c>
      <c r="L9421" t="s">
        <v>23</v>
      </c>
      <c r="M9421">
        <f>YEAR(Table1[[#This Row],[order_date]])</f>
        <v>2023</v>
      </c>
      <c r="N9421">
        <f>MONTH(Table1[[#This Row],[order_date]])</f>
        <v>8</v>
      </c>
      <c r="O9421" s="3">
        <f>Table1[[#This Row],[sales]]-Table1[[#This Row],[profit]]</f>
        <v>2942.2200000000003</v>
      </c>
      <c r="P9421" s="3">
        <f>Table1[[#This Row],[sales]]*Table1[[#This Row],[quantity]]</f>
        <v>12110.400000000001</v>
      </c>
      <c r="Q9421" s="9">
        <f>Table1[[#This Row],[delivery_date]]-Table1[[#This Row],[order_date]]</f>
        <v>3</v>
      </c>
    </row>
    <row r="9422" spans="1:17" x14ac:dyDescent="0.35">
      <c r="A9422" t="s">
        <v>9453</v>
      </c>
      <c r="B9422" t="s">
        <v>25</v>
      </c>
      <c r="C9422" t="s">
        <v>33</v>
      </c>
      <c r="D9422" s="2">
        <v>1485.18</v>
      </c>
      <c r="E9422">
        <v>0.33</v>
      </c>
      <c r="F9422">
        <v>7</v>
      </c>
      <c r="G9422" s="1">
        <v>45492</v>
      </c>
      <c r="H9422" s="1">
        <v>45495</v>
      </c>
      <c r="I9422" t="s">
        <v>21</v>
      </c>
      <c r="J9422" t="s">
        <v>22</v>
      </c>
      <c r="K9422" s="2">
        <v>395.67</v>
      </c>
      <c r="L9422" t="s">
        <v>39</v>
      </c>
      <c r="M9422">
        <f>YEAR(Table1[[#This Row],[order_date]])</f>
        <v>2024</v>
      </c>
      <c r="N9422">
        <f>MONTH(Table1[[#This Row],[order_date]])</f>
        <v>7</v>
      </c>
      <c r="O9422" s="3">
        <f>Table1[[#This Row],[sales]]-Table1[[#This Row],[profit]]</f>
        <v>1089.51</v>
      </c>
      <c r="P9422" s="3">
        <f>Table1[[#This Row],[sales]]*Table1[[#This Row],[quantity]]</f>
        <v>10396.26</v>
      </c>
      <c r="Q9422" s="9">
        <f>Table1[[#This Row],[delivery_date]]-Table1[[#This Row],[order_date]]</f>
        <v>3</v>
      </c>
    </row>
    <row r="9423" spans="1:17" x14ac:dyDescent="0.35">
      <c r="A9423" t="s">
        <v>9454</v>
      </c>
      <c r="B9423" t="s">
        <v>13</v>
      </c>
      <c r="C9423" t="s">
        <v>33</v>
      </c>
      <c r="D9423" s="2">
        <v>2300.62</v>
      </c>
      <c r="E9423">
        <v>0.22</v>
      </c>
      <c r="F9423">
        <v>1</v>
      </c>
      <c r="G9423" s="1">
        <v>45442</v>
      </c>
      <c r="H9423" s="1">
        <v>45445</v>
      </c>
      <c r="I9423" t="s">
        <v>31</v>
      </c>
      <c r="J9423" t="s">
        <v>22</v>
      </c>
      <c r="K9423" s="2">
        <v>294.17</v>
      </c>
      <c r="L9423" t="s">
        <v>23</v>
      </c>
      <c r="M9423">
        <f>YEAR(Table1[[#This Row],[order_date]])</f>
        <v>2024</v>
      </c>
      <c r="N9423">
        <f>MONTH(Table1[[#This Row],[order_date]])</f>
        <v>5</v>
      </c>
      <c r="O9423" s="3">
        <f>Table1[[#This Row],[sales]]-Table1[[#This Row],[profit]]</f>
        <v>2006.4499999999998</v>
      </c>
      <c r="P9423" s="3">
        <f>Table1[[#This Row],[sales]]*Table1[[#This Row],[quantity]]</f>
        <v>2300.62</v>
      </c>
      <c r="Q9423" s="9">
        <f>Table1[[#This Row],[delivery_date]]-Table1[[#This Row],[order_date]]</f>
        <v>3</v>
      </c>
    </row>
    <row r="9424" spans="1:17" x14ac:dyDescent="0.35">
      <c r="A9424" t="s">
        <v>9455</v>
      </c>
      <c r="B9424" t="s">
        <v>25</v>
      </c>
      <c r="C9424" t="s">
        <v>33</v>
      </c>
      <c r="D9424" s="2">
        <v>170.25</v>
      </c>
      <c r="E9424">
        <v>0.23</v>
      </c>
      <c r="F9424">
        <v>4</v>
      </c>
      <c r="G9424" s="1">
        <v>44981</v>
      </c>
      <c r="H9424" s="1">
        <v>44983</v>
      </c>
      <c r="I9424" t="s">
        <v>31</v>
      </c>
      <c r="J9424" t="s">
        <v>22</v>
      </c>
      <c r="K9424" s="2">
        <v>30.98</v>
      </c>
      <c r="L9424" t="s">
        <v>48</v>
      </c>
      <c r="M9424">
        <f>YEAR(Table1[[#This Row],[order_date]])</f>
        <v>2023</v>
      </c>
      <c r="N9424">
        <f>MONTH(Table1[[#This Row],[order_date]])</f>
        <v>2</v>
      </c>
      <c r="O9424" s="3">
        <f>Table1[[#This Row],[sales]]-Table1[[#This Row],[profit]]</f>
        <v>139.27000000000001</v>
      </c>
      <c r="P9424" s="3">
        <f>Table1[[#This Row],[sales]]*Table1[[#This Row],[quantity]]</f>
        <v>681</v>
      </c>
      <c r="Q9424" s="9">
        <f>Table1[[#This Row],[delivery_date]]-Table1[[#This Row],[order_date]]</f>
        <v>2</v>
      </c>
    </row>
    <row r="9425" spans="1:17" x14ac:dyDescent="0.35">
      <c r="A9425" t="s">
        <v>9456</v>
      </c>
      <c r="B9425" t="s">
        <v>19</v>
      </c>
      <c r="C9425" t="s">
        <v>36</v>
      </c>
      <c r="D9425" s="2">
        <v>4038.99</v>
      </c>
      <c r="E9425">
        <v>0.09</v>
      </c>
      <c r="F9425">
        <v>6</v>
      </c>
      <c r="G9425" s="1">
        <v>44959</v>
      </c>
      <c r="H9425" s="1">
        <v>44963</v>
      </c>
      <c r="I9425" t="s">
        <v>21</v>
      </c>
      <c r="J9425" t="s">
        <v>27</v>
      </c>
      <c r="K9425" s="2">
        <v>514.25</v>
      </c>
      <c r="L9425" t="s">
        <v>28</v>
      </c>
      <c r="M9425">
        <f>YEAR(Table1[[#This Row],[order_date]])</f>
        <v>2023</v>
      </c>
      <c r="N9425">
        <f>MONTH(Table1[[#This Row],[order_date]])</f>
        <v>2</v>
      </c>
      <c r="O9425" s="3">
        <f>Table1[[#This Row],[sales]]-Table1[[#This Row],[profit]]</f>
        <v>3524.74</v>
      </c>
      <c r="P9425" s="3">
        <f>Table1[[#This Row],[sales]]*Table1[[#This Row],[quantity]]</f>
        <v>24233.94</v>
      </c>
      <c r="Q9425" s="9">
        <f>Table1[[#This Row],[delivery_date]]-Table1[[#This Row],[order_date]]</f>
        <v>4</v>
      </c>
    </row>
    <row r="9426" spans="1:17" x14ac:dyDescent="0.35">
      <c r="A9426" t="s">
        <v>9457</v>
      </c>
      <c r="B9426" t="s">
        <v>41</v>
      </c>
      <c r="C9426" t="s">
        <v>33</v>
      </c>
      <c r="D9426" s="2">
        <v>3545.98</v>
      </c>
      <c r="E9426">
        <v>0.39</v>
      </c>
      <c r="F9426">
        <v>9</v>
      </c>
      <c r="G9426" s="1">
        <v>45055</v>
      </c>
      <c r="H9426" s="1">
        <v>45057</v>
      </c>
      <c r="I9426" t="s">
        <v>31</v>
      </c>
      <c r="J9426" t="s">
        <v>22</v>
      </c>
      <c r="K9426" s="2">
        <v>956</v>
      </c>
      <c r="L9426" t="s">
        <v>48</v>
      </c>
      <c r="M9426">
        <f>YEAR(Table1[[#This Row],[order_date]])</f>
        <v>2023</v>
      </c>
      <c r="N9426">
        <f>MONTH(Table1[[#This Row],[order_date]])</f>
        <v>5</v>
      </c>
      <c r="O9426" s="3">
        <f>Table1[[#This Row],[sales]]-Table1[[#This Row],[profit]]</f>
        <v>2589.98</v>
      </c>
      <c r="P9426" s="3">
        <f>Table1[[#This Row],[sales]]*Table1[[#This Row],[quantity]]</f>
        <v>31913.82</v>
      </c>
      <c r="Q9426" s="9">
        <f>Table1[[#This Row],[delivery_date]]-Table1[[#This Row],[order_date]]</f>
        <v>2</v>
      </c>
    </row>
    <row r="9427" spans="1:17" x14ac:dyDescent="0.35">
      <c r="A9427" t="s">
        <v>9458</v>
      </c>
      <c r="B9427" t="s">
        <v>13</v>
      </c>
      <c r="C9427" t="s">
        <v>26</v>
      </c>
      <c r="D9427" s="2">
        <v>1233.8</v>
      </c>
      <c r="E9427">
        <v>0.43</v>
      </c>
      <c r="F9427">
        <v>1</v>
      </c>
      <c r="G9427" s="1">
        <v>45651</v>
      </c>
      <c r="H9427" s="1">
        <v>45654</v>
      </c>
      <c r="I9427" t="s">
        <v>15</v>
      </c>
      <c r="J9427" t="s">
        <v>16</v>
      </c>
      <c r="K9427" s="2">
        <v>341.89</v>
      </c>
      <c r="L9427" t="s">
        <v>34</v>
      </c>
      <c r="M9427">
        <f>YEAR(Table1[[#This Row],[order_date]])</f>
        <v>2024</v>
      </c>
      <c r="N9427">
        <f>MONTH(Table1[[#This Row],[order_date]])</f>
        <v>12</v>
      </c>
      <c r="O9427" s="3">
        <f>Table1[[#This Row],[sales]]-Table1[[#This Row],[profit]]</f>
        <v>891.91</v>
      </c>
      <c r="P9427" s="3">
        <f>Table1[[#This Row],[sales]]*Table1[[#This Row],[quantity]]</f>
        <v>1233.8</v>
      </c>
      <c r="Q9427" s="9">
        <f>Table1[[#This Row],[delivery_date]]-Table1[[#This Row],[order_date]]</f>
        <v>3</v>
      </c>
    </row>
    <row r="9428" spans="1:17" x14ac:dyDescent="0.35">
      <c r="A9428" t="s">
        <v>9459</v>
      </c>
      <c r="B9428" t="s">
        <v>41</v>
      </c>
      <c r="C9428" t="s">
        <v>36</v>
      </c>
      <c r="D9428" s="2">
        <v>2012.11</v>
      </c>
      <c r="E9428">
        <v>0.41</v>
      </c>
      <c r="F9428">
        <v>1</v>
      </c>
      <c r="G9428" s="1">
        <v>45391</v>
      </c>
      <c r="H9428" s="1">
        <v>45393</v>
      </c>
      <c r="I9428" t="s">
        <v>15</v>
      </c>
      <c r="J9428" t="s">
        <v>22</v>
      </c>
      <c r="K9428" s="2">
        <v>439.77</v>
      </c>
      <c r="L9428" t="s">
        <v>28</v>
      </c>
      <c r="M9428">
        <f>YEAR(Table1[[#This Row],[order_date]])</f>
        <v>2024</v>
      </c>
      <c r="N9428">
        <f>MONTH(Table1[[#This Row],[order_date]])</f>
        <v>4</v>
      </c>
      <c r="O9428" s="3">
        <f>Table1[[#This Row],[sales]]-Table1[[#This Row],[profit]]</f>
        <v>1572.34</v>
      </c>
      <c r="P9428" s="3">
        <f>Table1[[#This Row],[sales]]*Table1[[#This Row],[quantity]]</f>
        <v>2012.11</v>
      </c>
      <c r="Q9428" s="9">
        <f>Table1[[#This Row],[delivery_date]]-Table1[[#This Row],[order_date]]</f>
        <v>2</v>
      </c>
    </row>
    <row r="9429" spans="1:17" x14ac:dyDescent="0.35">
      <c r="A9429" t="s">
        <v>9460</v>
      </c>
      <c r="B9429" t="s">
        <v>19</v>
      </c>
      <c r="C9429" t="s">
        <v>26</v>
      </c>
      <c r="D9429" s="2">
        <v>3507.05</v>
      </c>
      <c r="E9429">
        <v>0.27</v>
      </c>
      <c r="F9429">
        <v>2</v>
      </c>
      <c r="G9429" s="1">
        <v>45344</v>
      </c>
      <c r="H9429" s="1">
        <v>45349</v>
      </c>
      <c r="I9429" t="s">
        <v>21</v>
      </c>
      <c r="J9429" t="s">
        <v>27</v>
      </c>
      <c r="K9429" s="2">
        <v>368.22</v>
      </c>
      <c r="L9429" t="s">
        <v>34</v>
      </c>
      <c r="M9429">
        <f>YEAR(Table1[[#This Row],[order_date]])</f>
        <v>2024</v>
      </c>
      <c r="N9429">
        <f>MONTH(Table1[[#This Row],[order_date]])</f>
        <v>2</v>
      </c>
      <c r="O9429" s="3">
        <f>Table1[[#This Row],[sales]]-Table1[[#This Row],[profit]]</f>
        <v>3138.83</v>
      </c>
      <c r="P9429" s="3">
        <f>Table1[[#This Row],[sales]]*Table1[[#This Row],[quantity]]</f>
        <v>7014.1</v>
      </c>
      <c r="Q9429" s="9">
        <f>Table1[[#This Row],[delivery_date]]-Table1[[#This Row],[order_date]]</f>
        <v>5</v>
      </c>
    </row>
    <row r="9430" spans="1:17" x14ac:dyDescent="0.35">
      <c r="A9430" t="s">
        <v>9461</v>
      </c>
      <c r="B9430" t="s">
        <v>25</v>
      </c>
      <c r="C9430" t="s">
        <v>36</v>
      </c>
      <c r="D9430" s="2">
        <v>1855</v>
      </c>
      <c r="E9430">
        <v>0.42</v>
      </c>
      <c r="F9430">
        <v>7</v>
      </c>
      <c r="G9430" s="1">
        <v>45467</v>
      </c>
      <c r="H9430" s="1">
        <v>45473</v>
      </c>
      <c r="I9430" t="s">
        <v>21</v>
      </c>
      <c r="J9430" t="s">
        <v>22</v>
      </c>
      <c r="K9430" s="2">
        <v>145.09</v>
      </c>
      <c r="L9430" t="s">
        <v>23</v>
      </c>
      <c r="M9430">
        <f>YEAR(Table1[[#This Row],[order_date]])</f>
        <v>2024</v>
      </c>
      <c r="N9430">
        <f>MONTH(Table1[[#This Row],[order_date]])</f>
        <v>6</v>
      </c>
      <c r="O9430" s="3">
        <f>Table1[[#This Row],[sales]]-Table1[[#This Row],[profit]]</f>
        <v>1709.91</v>
      </c>
      <c r="P9430" s="3">
        <f>Table1[[#This Row],[sales]]*Table1[[#This Row],[quantity]]</f>
        <v>12985</v>
      </c>
      <c r="Q9430" s="9">
        <f>Table1[[#This Row],[delivery_date]]-Table1[[#This Row],[order_date]]</f>
        <v>6</v>
      </c>
    </row>
    <row r="9431" spans="1:17" x14ac:dyDescent="0.35">
      <c r="A9431" t="s">
        <v>9462</v>
      </c>
      <c r="B9431" t="s">
        <v>13</v>
      </c>
      <c r="C9431" t="s">
        <v>20</v>
      </c>
      <c r="D9431" s="2">
        <v>895.83</v>
      </c>
      <c r="E9431">
        <v>0.4</v>
      </c>
      <c r="F9431">
        <v>7</v>
      </c>
      <c r="G9431" s="1">
        <v>45633</v>
      </c>
      <c r="H9431" s="1">
        <v>45639</v>
      </c>
      <c r="I9431" t="s">
        <v>15</v>
      </c>
      <c r="J9431" t="s">
        <v>22</v>
      </c>
      <c r="K9431" s="2">
        <v>247.35</v>
      </c>
      <c r="L9431" t="s">
        <v>28</v>
      </c>
      <c r="M9431">
        <f>YEAR(Table1[[#This Row],[order_date]])</f>
        <v>2024</v>
      </c>
      <c r="N9431">
        <f>MONTH(Table1[[#This Row],[order_date]])</f>
        <v>12</v>
      </c>
      <c r="O9431" s="3">
        <f>Table1[[#This Row],[sales]]-Table1[[#This Row],[profit]]</f>
        <v>648.48</v>
      </c>
      <c r="P9431" s="3">
        <f>Table1[[#This Row],[sales]]*Table1[[#This Row],[quantity]]</f>
        <v>6270.81</v>
      </c>
      <c r="Q9431" s="9">
        <f>Table1[[#This Row],[delivery_date]]-Table1[[#This Row],[order_date]]</f>
        <v>6</v>
      </c>
    </row>
    <row r="9432" spans="1:17" x14ac:dyDescent="0.35">
      <c r="A9432" t="s">
        <v>9463</v>
      </c>
      <c r="B9432" t="s">
        <v>41</v>
      </c>
      <c r="C9432" t="s">
        <v>20</v>
      </c>
      <c r="D9432" s="2">
        <v>2640.68</v>
      </c>
      <c r="E9432">
        <v>0.42</v>
      </c>
      <c r="F9432">
        <v>5</v>
      </c>
      <c r="G9432" s="1">
        <v>45295</v>
      </c>
      <c r="H9432" s="1">
        <v>45301</v>
      </c>
      <c r="I9432" t="s">
        <v>31</v>
      </c>
      <c r="J9432" t="s">
        <v>27</v>
      </c>
      <c r="K9432" s="2">
        <v>367.2</v>
      </c>
      <c r="L9432" t="s">
        <v>28</v>
      </c>
      <c r="M9432">
        <f>YEAR(Table1[[#This Row],[order_date]])</f>
        <v>2024</v>
      </c>
      <c r="N9432">
        <f>MONTH(Table1[[#This Row],[order_date]])</f>
        <v>1</v>
      </c>
      <c r="O9432" s="3">
        <f>Table1[[#This Row],[sales]]-Table1[[#This Row],[profit]]</f>
        <v>2273.48</v>
      </c>
      <c r="P9432" s="3">
        <f>Table1[[#This Row],[sales]]*Table1[[#This Row],[quantity]]</f>
        <v>13203.4</v>
      </c>
      <c r="Q9432" s="9">
        <f>Table1[[#This Row],[delivery_date]]-Table1[[#This Row],[order_date]]</f>
        <v>6</v>
      </c>
    </row>
    <row r="9433" spans="1:17" x14ac:dyDescent="0.35">
      <c r="A9433" t="s">
        <v>9464</v>
      </c>
      <c r="B9433" t="s">
        <v>41</v>
      </c>
      <c r="C9433" t="s">
        <v>20</v>
      </c>
      <c r="D9433" s="2">
        <v>3645.48</v>
      </c>
      <c r="E9433">
        <v>0.49</v>
      </c>
      <c r="F9433">
        <v>4</v>
      </c>
      <c r="G9433" s="1">
        <v>45334</v>
      </c>
      <c r="H9433" s="1">
        <v>45336</v>
      </c>
      <c r="I9433" t="s">
        <v>21</v>
      </c>
      <c r="J9433" t="s">
        <v>27</v>
      </c>
      <c r="K9433" s="2">
        <v>774.34</v>
      </c>
      <c r="L9433" t="s">
        <v>48</v>
      </c>
      <c r="M9433">
        <f>YEAR(Table1[[#This Row],[order_date]])</f>
        <v>2024</v>
      </c>
      <c r="N9433">
        <f>MONTH(Table1[[#This Row],[order_date]])</f>
        <v>2</v>
      </c>
      <c r="O9433" s="3">
        <f>Table1[[#This Row],[sales]]-Table1[[#This Row],[profit]]</f>
        <v>2871.14</v>
      </c>
      <c r="P9433" s="3">
        <f>Table1[[#This Row],[sales]]*Table1[[#This Row],[quantity]]</f>
        <v>14581.92</v>
      </c>
      <c r="Q9433" s="9">
        <f>Table1[[#This Row],[delivery_date]]-Table1[[#This Row],[order_date]]</f>
        <v>2</v>
      </c>
    </row>
    <row r="9434" spans="1:17" x14ac:dyDescent="0.35">
      <c r="A9434" t="s">
        <v>9465</v>
      </c>
      <c r="B9434" t="s">
        <v>41</v>
      </c>
      <c r="C9434" t="s">
        <v>20</v>
      </c>
      <c r="D9434" s="2">
        <v>1671.97</v>
      </c>
      <c r="E9434">
        <v>0.41</v>
      </c>
      <c r="F9434">
        <v>6</v>
      </c>
      <c r="G9434" s="1">
        <v>45504</v>
      </c>
      <c r="H9434" s="1">
        <v>45509</v>
      </c>
      <c r="I9434" t="s">
        <v>31</v>
      </c>
      <c r="J9434" t="s">
        <v>27</v>
      </c>
      <c r="K9434" s="2">
        <v>425.08</v>
      </c>
      <c r="L9434" t="s">
        <v>23</v>
      </c>
      <c r="M9434">
        <f>YEAR(Table1[[#This Row],[order_date]])</f>
        <v>2024</v>
      </c>
      <c r="N9434">
        <f>MONTH(Table1[[#This Row],[order_date]])</f>
        <v>7</v>
      </c>
      <c r="O9434" s="3">
        <f>Table1[[#This Row],[sales]]-Table1[[#This Row],[profit]]</f>
        <v>1246.8900000000001</v>
      </c>
      <c r="P9434" s="3">
        <f>Table1[[#This Row],[sales]]*Table1[[#This Row],[quantity]]</f>
        <v>10031.82</v>
      </c>
      <c r="Q9434" s="9">
        <f>Table1[[#This Row],[delivery_date]]-Table1[[#This Row],[order_date]]</f>
        <v>5</v>
      </c>
    </row>
    <row r="9435" spans="1:17" x14ac:dyDescent="0.35">
      <c r="A9435" t="s">
        <v>9466</v>
      </c>
      <c r="B9435" t="s">
        <v>25</v>
      </c>
      <c r="C9435" t="s">
        <v>36</v>
      </c>
      <c r="D9435" s="2">
        <v>696.68</v>
      </c>
      <c r="E9435">
        <v>0.14000000000000001</v>
      </c>
      <c r="F9435">
        <v>8</v>
      </c>
      <c r="G9435" s="1">
        <v>45533</v>
      </c>
      <c r="H9435" s="1">
        <v>45534</v>
      </c>
      <c r="I9435" t="s">
        <v>31</v>
      </c>
      <c r="J9435" t="s">
        <v>22</v>
      </c>
      <c r="K9435" s="2">
        <v>151.29</v>
      </c>
      <c r="L9435" t="s">
        <v>48</v>
      </c>
      <c r="M9435">
        <f>YEAR(Table1[[#This Row],[order_date]])</f>
        <v>2024</v>
      </c>
      <c r="N9435">
        <f>MONTH(Table1[[#This Row],[order_date]])</f>
        <v>8</v>
      </c>
      <c r="O9435" s="3">
        <f>Table1[[#This Row],[sales]]-Table1[[#This Row],[profit]]</f>
        <v>545.39</v>
      </c>
      <c r="P9435" s="3">
        <f>Table1[[#This Row],[sales]]*Table1[[#This Row],[quantity]]</f>
        <v>5573.44</v>
      </c>
      <c r="Q9435" s="9">
        <f>Table1[[#This Row],[delivery_date]]-Table1[[#This Row],[order_date]]</f>
        <v>1</v>
      </c>
    </row>
    <row r="9436" spans="1:17" x14ac:dyDescent="0.35">
      <c r="A9436" t="s">
        <v>9467</v>
      </c>
      <c r="B9436" t="s">
        <v>13</v>
      </c>
      <c r="C9436" t="s">
        <v>33</v>
      </c>
      <c r="D9436" s="2">
        <v>4164.7700000000004</v>
      </c>
      <c r="E9436">
        <v>0.41</v>
      </c>
      <c r="F9436">
        <v>7</v>
      </c>
      <c r="G9436" s="1">
        <v>45414</v>
      </c>
      <c r="H9436" s="1">
        <v>45418</v>
      </c>
      <c r="I9436" t="s">
        <v>21</v>
      </c>
      <c r="J9436" t="s">
        <v>16</v>
      </c>
      <c r="K9436" s="2">
        <v>1237.6400000000001</v>
      </c>
      <c r="L9436" t="s">
        <v>48</v>
      </c>
      <c r="M9436">
        <f>YEAR(Table1[[#This Row],[order_date]])</f>
        <v>2024</v>
      </c>
      <c r="N9436">
        <f>MONTH(Table1[[#This Row],[order_date]])</f>
        <v>5</v>
      </c>
      <c r="O9436" s="3">
        <f>Table1[[#This Row],[sales]]-Table1[[#This Row],[profit]]</f>
        <v>2927.13</v>
      </c>
      <c r="P9436" s="3">
        <f>Table1[[#This Row],[sales]]*Table1[[#This Row],[quantity]]</f>
        <v>29153.390000000003</v>
      </c>
      <c r="Q9436" s="9">
        <f>Table1[[#This Row],[delivery_date]]-Table1[[#This Row],[order_date]]</f>
        <v>4</v>
      </c>
    </row>
    <row r="9437" spans="1:17" x14ac:dyDescent="0.35">
      <c r="A9437" t="s">
        <v>9468</v>
      </c>
      <c r="B9437" t="s">
        <v>25</v>
      </c>
      <c r="C9437" t="s">
        <v>14</v>
      </c>
      <c r="D9437" s="2">
        <v>1338.73</v>
      </c>
      <c r="E9437">
        <v>0.19</v>
      </c>
      <c r="F9437">
        <v>2</v>
      </c>
      <c r="G9437" s="1">
        <v>45565</v>
      </c>
      <c r="H9437" s="1">
        <v>45571</v>
      </c>
      <c r="I9437" t="s">
        <v>15</v>
      </c>
      <c r="J9437" t="s">
        <v>16</v>
      </c>
      <c r="K9437" s="2">
        <v>259.14999999999998</v>
      </c>
      <c r="L9437" t="s">
        <v>28</v>
      </c>
      <c r="M9437">
        <f>YEAR(Table1[[#This Row],[order_date]])</f>
        <v>2024</v>
      </c>
      <c r="N9437">
        <f>MONTH(Table1[[#This Row],[order_date]])</f>
        <v>9</v>
      </c>
      <c r="O9437" s="3">
        <f>Table1[[#This Row],[sales]]-Table1[[#This Row],[profit]]</f>
        <v>1079.58</v>
      </c>
      <c r="P9437" s="3">
        <f>Table1[[#This Row],[sales]]*Table1[[#This Row],[quantity]]</f>
        <v>2677.46</v>
      </c>
      <c r="Q9437" s="9">
        <f>Table1[[#This Row],[delivery_date]]-Table1[[#This Row],[order_date]]</f>
        <v>6</v>
      </c>
    </row>
    <row r="9438" spans="1:17" x14ac:dyDescent="0.35">
      <c r="A9438" t="s">
        <v>9469</v>
      </c>
      <c r="B9438" t="s">
        <v>25</v>
      </c>
      <c r="C9438" t="s">
        <v>14</v>
      </c>
      <c r="D9438" s="2">
        <v>2612.79</v>
      </c>
      <c r="E9438">
        <v>0.26</v>
      </c>
      <c r="F9438">
        <v>2</v>
      </c>
      <c r="G9438" s="1">
        <v>45509</v>
      </c>
      <c r="H9438" s="1">
        <v>45511</v>
      </c>
      <c r="I9438" t="s">
        <v>15</v>
      </c>
      <c r="J9438" t="s">
        <v>27</v>
      </c>
      <c r="K9438" s="2">
        <v>496.59</v>
      </c>
      <c r="L9438" t="s">
        <v>48</v>
      </c>
      <c r="M9438">
        <f>YEAR(Table1[[#This Row],[order_date]])</f>
        <v>2024</v>
      </c>
      <c r="N9438">
        <f>MONTH(Table1[[#This Row],[order_date]])</f>
        <v>8</v>
      </c>
      <c r="O9438" s="3">
        <f>Table1[[#This Row],[sales]]-Table1[[#This Row],[profit]]</f>
        <v>2116.1999999999998</v>
      </c>
      <c r="P9438" s="3">
        <f>Table1[[#This Row],[sales]]*Table1[[#This Row],[quantity]]</f>
        <v>5225.58</v>
      </c>
      <c r="Q9438" s="9">
        <f>Table1[[#This Row],[delivery_date]]-Table1[[#This Row],[order_date]]</f>
        <v>2</v>
      </c>
    </row>
    <row r="9439" spans="1:17" x14ac:dyDescent="0.35">
      <c r="A9439" t="s">
        <v>9470</v>
      </c>
      <c r="B9439" t="s">
        <v>25</v>
      </c>
      <c r="C9439" t="s">
        <v>20</v>
      </c>
      <c r="D9439" s="2">
        <v>3487.58</v>
      </c>
      <c r="E9439">
        <v>0.4</v>
      </c>
      <c r="F9439">
        <v>6</v>
      </c>
      <c r="G9439" s="1">
        <v>45499</v>
      </c>
      <c r="H9439" s="1">
        <v>45500</v>
      </c>
      <c r="I9439" t="s">
        <v>15</v>
      </c>
      <c r="J9439" t="s">
        <v>16</v>
      </c>
      <c r="K9439" s="2">
        <v>711.8</v>
      </c>
      <c r="L9439" t="s">
        <v>28</v>
      </c>
      <c r="M9439">
        <f>YEAR(Table1[[#This Row],[order_date]])</f>
        <v>2024</v>
      </c>
      <c r="N9439">
        <f>MONTH(Table1[[#This Row],[order_date]])</f>
        <v>7</v>
      </c>
      <c r="O9439" s="3">
        <f>Table1[[#This Row],[sales]]-Table1[[#This Row],[profit]]</f>
        <v>2775.7799999999997</v>
      </c>
      <c r="P9439" s="3">
        <f>Table1[[#This Row],[sales]]*Table1[[#This Row],[quantity]]</f>
        <v>20925.48</v>
      </c>
      <c r="Q9439" s="9">
        <f>Table1[[#This Row],[delivery_date]]-Table1[[#This Row],[order_date]]</f>
        <v>1</v>
      </c>
    </row>
    <row r="9440" spans="1:17" x14ac:dyDescent="0.35">
      <c r="A9440" t="s">
        <v>9471</v>
      </c>
      <c r="B9440" t="s">
        <v>19</v>
      </c>
      <c r="C9440" t="s">
        <v>33</v>
      </c>
      <c r="D9440" s="2">
        <v>1653.67</v>
      </c>
      <c r="E9440">
        <v>0.16</v>
      </c>
      <c r="F9440">
        <v>1</v>
      </c>
      <c r="G9440" s="1">
        <v>45169</v>
      </c>
      <c r="H9440" s="1">
        <v>45172</v>
      </c>
      <c r="I9440" t="s">
        <v>15</v>
      </c>
      <c r="J9440" t="s">
        <v>27</v>
      </c>
      <c r="K9440" s="2">
        <v>303.26</v>
      </c>
      <c r="L9440" t="s">
        <v>28</v>
      </c>
      <c r="M9440">
        <f>YEAR(Table1[[#This Row],[order_date]])</f>
        <v>2023</v>
      </c>
      <c r="N9440">
        <f>MONTH(Table1[[#This Row],[order_date]])</f>
        <v>8</v>
      </c>
      <c r="O9440" s="3">
        <f>Table1[[#This Row],[sales]]-Table1[[#This Row],[profit]]</f>
        <v>1350.41</v>
      </c>
      <c r="P9440" s="3">
        <f>Table1[[#This Row],[sales]]*Table1[[#This Row],[quantity]]</f>
        <v>1653.67</v>
      </c>
      <c r="Q9440" s="9">
        <f>Table1[[#This Row],[delivery_date]]-Table1[[#This Row],[order_date]]</f>
        <v>3</v>
      </c>
    </row>
    <row r="9441" spans="1:17" x14ac:dyDescent="0.35">
      <c r="A9441" t="s">
        <v>9472</v>
      </c>
      <c r="B9441" t="s">
        <v>19</v>
      </c>
      <c r="C9441" t="s">
        <v>26</v>
      </c>
      <c r="D9441" s="2">
        <v>3278.32</v>
      </c>
      <c r="E9441">
        <v>0.01</v>
      </c>
      <c r="F9441">
        <v>5</v>
      </c>
      <c r="G9441" s="1">
        <v>45129</v>
      </c>
      <c r="H9441" s="1">
        <v>45136</v>
      </c>
      <c r="I9441" t="s">
        <v>15</v>
      </c>
      <c r="J9441" t="s">
        <v>16</v>
      </c>
      <c r="K9441" s="2">
        <v>800.82</v>
      </c>
      <c r="L9441" t="s">
        <v>39</v>
      </c>
      <c r="M9441">
        <f>YEAR(Table1[[#This Row],[order_date]])</f>
        <v>2023</v>
      </c>
      <c r="N9441">
        <f>MONTH(Table1[[#This Row],[order_date]])</f>
        <v>7</v>
      </c>
      <c r="O9441" s="3">
        <f>Table1[[#This Row],[sales]]-Table1[[#This Row],[profit]]</f>
        <v>2477.5</v>
      </c>
      <c r="P9441" s="3">
        <f>Table1[[#This Row],[sales]]*Table1[[#This Row],[quantity]]</f>
        <v>16391.600000000002</v>
      </c>
      <c r="Q9441" s="9">
        <f>Table1[[#This Row],[delivery_date]]-Table1[[#This Row],[order_date]]</f>
        <v>7</v>
      </c>
    </row>
    <row r="9442" spans="1:17" x14ac:dyDescent="0.35">
      <c r="A9442" t="s">
        <v>9473</v>
      </c>
      <c r="B9442" t="s">
        <v>19</v>
      </c>
      <c r="C9442" t="s">
        <v>33</v>
      </c>
      <c r="D9442" s="2">
        <v>2352.58</v>
      </c>
      <c r="E9442">
        <v>0.36</v>
      </c>
      <c r="F9442">
        <v>1</v>
      </c>
      <c r="G9442" s="1">
        <v>45353</v>
      </c>
      <c r="H9442" s="1">
        <v>45358</v>
      </c>
      <c r="I9442" t="s">
        <v>15</v>
      </c>
      <c r="J9442" t="s">
        <v>22</v>
      </c>
      <c r="K9442" s="2">
        <v>669.22</v>
      </c>
      <c r="L9442" t="s">
        <v>48</v>
      </c>
      <c r="M9442">
        <f>YEAR(Table1[[#This Row],[order_date]])</f>
        <v>2024</v>
      </c>
      <c r="N9442">
        <f>MONTH(Table1[[#This Row],[order_date]])</f>
        <v>3</v>
      </c>
      <c r="O9442" s="3">
        <f>Table1[[#This Row],[sales]]-Table1[[#This Row],[profit]]</f>
        <v>1683.36</v>
      </c>
      <c r="P9442" s="3">
        <f>Table1[[#This Row],[sales]]*Table1[[#This Row],[quantity]]</f>
        <v>2352.58</v>
      </c>
      <c r="Q9442" s="9">
        <f>Table1[[#This Row],[delivery_date]]-Table1[[#This Row],[order_date]]</f>
        <v>5</v>
      </c>
    </row>
    <row r="9443" spans="1:17" x14ac:dyDescent="0.35">
      <c r="A9443" t="s">
        <v>9474</v>
      </c>
      <c r="B9443" t="s">
        <v>13</v>
      </c>
      <c r="C9443" t="s">
        <v>26</v>
      </c>
      <c r="D9443" s="2">
        <v>2895.14</v>
      </c>
      <c r="E9443">
        <v>0.45</v>
      </c>
      <c r="F9443">
        <v>7</v>
      </c>
      <c r="G9443" s="1">
        <v>45015</v>
      </c>
      <c r="H9443" s="1">
        <v>45021</v>
      </c>
      <c r="I9443" t="s">
        <v>31</v>
      </c>
      <c r="J9443" t="s">
        <v>16</v>
      </c>
      <c r="K9443" s="2">
        <v>800.12</v>
      </c>
      <c r="L9443" t="s">
        <v>34</v>
      </c>
      <c r="M9443">
        <f>YEAR(Table1[[#This Row],[order_date]])</f>
        <v>2023</v>
      </c>
      <c r="N9443">
        <f>MONTH(Table1[[#This Row],[order_date]])</f>
        <v>3</v>
      </c>
      <c r="O9443" s="3">
        <f>Table1[[#This Row],[sales]]-Table1[[#This Row],[profit]]</f>
        <v>2095.02</v>
      </c>
      <c r="P9443" s="3">
        <f>Table1[[#This Row],[sales]]*Table1[[#This Row],[quantity]]</f>
        <v>20265.98</v>
      </c>
      <c r="Q9443" s="9">
        <f>Table1[[#This Row],[delivery_date]]-Table1[[#This Row],[order_date]]</f>
        <v>6</v>
      </c>
    </row>
    <row r="9444" spans="1:17" x14ac:dyDescent="0.35">
      <c r="A9444" t="s">
        <v>9475</v>
      </c>
      <c r="B9444" t="s">
        <v>25</v>
      </c>
      <c r="C9444" t="s">
        <v>14</v>
      </c>
      <c r="D9444" s="2">
        <v>2993.82</v>
      </c>
      <c r="E9444">
        <v>0.46</v>
      </c>
      <c r="F9444">
        <v>3</v>
      </c>
      <c r="G9444" s="1">
        <v>45137</v>
      </c>
      <c r="H9444" s="1">
        <v>45139</v>
      </c>
      <c r="I9444" t="s">
        <v>15</v>
      </c>
      <c r="J9444" t="s">
        <v>16</v>
      </c>
      <c r="K9444" s="2">
        <v>519.5</v>
      </c>
      <c r="L9444" t="s">
        <v>17</v>
      </c>
      <c r="M9444">
        <f>YEAR(Table1[[#This Row],[order_date]])</f>
        <v>2023</v>
      </c>
      <c r="N9444">
        <f>MONTH(Table1[[#This Row],[order_date]])</f>
        <v>7</v>
      </c>
      <c r="O9444" s="3">
        <f>Table1[[#This Row],[sales]]-Table1[[#This Row],[profit]]</f>
        <v>2474.3200000000002</v>
      </c>
      <c r="P9444" s="3">
        <f>Table1[[#This Row],[sales]]*Table1[[#This Row],[quantity]]</f>
        <v>8981.4600000000009</v>
      </c>
      <c r="Q9444" s="9">
        <f>Table1[[#This Row],[delivery_date]]-Table1[[#This Row],[order_date]]</f>
        <v>2</v>
      </c>
    </row>
    <row r="9445" spans="1:17" x14ac:dyDescent="0.35">
      <c r="A9445" t="s">
        <v>9476</v>
      </c>
      <c r="B9445" t="s">
        <v>25</v>
      </c>
      <c r="C9445" t="s">
        <v>33</v>
      </c>
      <c r="D9445" s="2">
        <v>4138.34</v>
      </c>
      <c r="E9445">
        <v>0.4</v>
      </c>
      <c r="F9445">
        <v>9</v>
      </c>
      <c r="G9445" s="1">
        <v>45483</v>
      </c>
      <c r="H9445" s="1">
        <v>45484</v>
      </c>
      <c r="I9445" t="s">
        <v>21</v>
      </c>
      <c r="J9445" t="s">
        <v>22</v>
      </c>
      <c r="K9445" s="2">
        <v>1166.3800000000001</v>
      </c>
      <c r="L9445" t="s">
        <v>48</v>
      </c>
      <c r="M9445">
        <f>YEAR(Table1[[#This Row],[order_date]])</f>
        <v>2024</v>
      </c>
      <c r="N9445">
        <f>MONTH(Table1[[#This Row],[order_date]])</f>
        <v>7</v>
      </c>
      <c r="O9445" s="3">
        <f>Table1[[#This Row],[sales]]-Table1[[#This Row],[profit]]</f>
        <v>2971.96</v>
      </c>
      <c r="P9445" s="3">
        <f>Table1[[#This Row],[sales]]*Table1[[#This Row],[quantity]]</f>
        <v>37245.06</v>
      </c>
      <c r="Q9445" s="9">
        <f>Table1[[#This Row],[delivery_date]]-Table1[[#This Row],[order_date]]</f>
        <v>1</v>
      </c>
    </row>
    <row r="9446" spans="1:17" x14ac:dyDescent="0.35">
      <c r="A9446" t="s">
        <v>9477</v>
      </c>
      <c r="B9446" t="s">
        <v>19</v>
      </c>
      <c r="C9446" t="s">
        <v>33</v>
      </c>
      <c r="D9446" s="2">
        <v>3316</v>
      </c>
      <c r="E9446">
        <v>0.47</v>
      </c>
      <c r="F9446">
        <v>5</v>
      </c>
      <c r="G9446" s="1">
        <v>45215</v>
      </c>
      <c r="H9446" s="1">
        <v>45221</v>
      </c>
      <c r="I9446" t="s">
        <v>21</v>
      </c>
      <c r="J9446" t="s">
        <v>16</v>
      </c>
      <c r="K9446" s="2">
        <v>285.63</v>
      </c>
      <c r="L9446" t="s">
        <v>23</v>
      </c>
      <c r="M9446">
        <f>YEAR(Table1[[#This Row],[order_date]])</f>
        <v>2023</v>
      </c>
      <c r="N9446">
        <f>MONTH(Table1[[#This Row],[order_date]])</f>
        <v>10</v>
      </c>
      <c r="O9446" s="3">
        <f>Table1[[#This Row],[sales]]-Table1[[#This Row],[profit]]</f>
        <v>3030.37</v>
      </c>
      <c r="P9446" s="3">
        <f>Table1[[#This Row],[sales]]*Table1[[#This Row],[quantity]]</f>
        <v>16580</v>
      </c>
      <c r="Q9446" s="9">
        <f>Table1[[#This Row],[delivery_date]]-Table1[[#This Row],[order_date]]</f>
        <v>6</v>
      </c>
    </row>
    <row r="9447" spans="1:17" x14ac:dyDescent="0.35">
      <c r="A9447" t="s">
        <v>9478</v>
      </c>
      <c r="B9447" t="s">
        <v>25</v>
      </c>
      <c r="C9447" t="s">
        <v>14</v>
      </c>
      <c r="D9447" s="2">
        <v>1395.1</v>
      </c>
      <c r="E9447">
        <v>0.41</v>
      </c>
      <c r="F9447">
        <v>1</v>
      </c>
      <c r="G9447" s="1">
        <v>45507</v>
      </c>
      <c r="H9447" s="1">
        <v>45508</v>
      </c>
      <c r="I9447" t="s">
        <v>15</v>
      </c>
      <c r="J9447" t="s">
        <v>27</v>
      </c>
      <c r="K9447" s="2">
        <v>263.51</v>
      </c>
      <c r="L9447" t="s">
        <v>23</v>
      </c>
      <c r="M9447">
        <f>YEAR(Table1[[#This Row],[order_date]])</f>
        <v>2024</v>
      </c>
      <c r="N9447">
        <f>MONTH(Table1[[#This Row],[order_date]])</f>
        <v>8</v>
      </c>
      <c r="O9447" s="3">
        <f>Table1[[#This Row],[sales]]-Table1[[#This Row],[profit]]</f>
        <v>1131.5899999999999</v>
      </c>
      <c r="P9447" s="3">
        <f>Table1[[#This Row],[sales]]*Table1[[#This Row],[quantity]]</f>
        <v>1395.1</v>
      </c>
      <c r="Q9447" s="9">
        <f>Table1[[#This Row],[delivery_date]]-Table1[[#This Row],[order_date]]</f>
        <v>1</v>
      </c>
    </row>
    <row r="9448" spans="1:17" x14ac:dyDescent="0.35">
      <c r="A9448" t="s">
        <v>9479</v>
      </c>
      <c r="B9448" t="s">
        <v>25</v>
      </c>
      <c r="C9448" t="s">
        <v>33</v>
      </c>
      <c r="D9448" s="2">
        <v>392.06</v>
      </c>
      <c r="E9448">
        <v>0.02</v>
      </c>
      <c r="F9448">
        <v>4</v>
      </c>
      <c r="G9448" s="1">
        <v>45121</v>
      </c>
      <c r="H9448" s="1">
        <v>45125</v>
      </c>
      <c r="I9448" t="s">
        <v>15</v>
      </c>
      <c r="J9448" t="s">
        <v>27</v>
      </c>
      <c r="K9448" s="2">
        <v>69.45</v>
      </c>
      <c r="L9448" t="s">
        <v>28</v>
      </c>
      <c r="M9448">
        <f>YEAR(Table1[[#This Row],[order_date]])</f>
        <v>2023</v>
      </c>
      <c r="N9448">
        <f>MONTH(Table1[[#This Row],[order_date]])</f>
        <v>7</v>
      </c>
      <c r="O9448" s="3">
        <f>Table1[[#This Row],[sales]]-Table1[[#This Row],[profit]]</f>
        <v>322.61</v>
      </c>
      <c r="P9448" s="3">
        <f>Table1[[#This Row],[sales]]*Table1[[#This Row],[quantity]]</f>
        <v>1568.24</v>
      </c>
      <c r="Q9448" s="9">
        <f>Table1[[#This Row],[delivery_date]]-Table1[[#This Row],[order_date]]</f>
        <v>4</v>
      </c>
    </row>
    <row r="9449" spans="1:17" x14ac:dyDescent="0.35">
      <c r="A9449" t="s">
        <v>9480</v>
      </c>
      <c r="B9449" t="s">
        <v>41</v>
      </c>
      <c r="C9449" t="s">
        <v>26</v>
      </c>
      <c r="D9449" s="2">
        <v>109.73</v>
      </c>
      <c r="E9449">
        <v>0.17</v>
      </c>
      <c r="F9449">
        <v>8</v>
      </c>
      <c r="G9449" s="1">
        <v>45149</v>
      </c>
      <c r="H9449" s="1">
        <v>45152</v>
      </c>
      <c r="I9449" t="s">
        <v>21</v>
      </c>
      <c r="J9449" t="s">
        <v>16</v>
      </c>
      <c r="K9449" s="2">
        <v>11.28</v>
      </c>
      <c r="L9449" t="s">
        <v>23</v>
      </c>
      <c r="M9449">
        <f>YEAR(Table1[[#This Row],[order_date]])</f>
        <v>2023</v>
      </c>
      <c r="N9449">
        <f>MONTH(Table1[[#This Row],[order_date]])</f>
        <v>8</v>
      </c>
      <c r="O9449" s="3">
        <f>Table1[[#This Row],[sales]]-Table1[[#This Row],[profit]]</f>
        <v>98.45</v>
      </c>
      <c r="P9449" s="3">
        <f>Table1[[#This Row],[sales]]*Table1[[#This Row],[quantity]]</f>
        <v>877.84</v>
      </c>
      <c r="Q9449" s="9">
        <f>Table1[[#This Row],[delivery_date]]-Table1[[#This Row],[order_date]]</f>
        <v>3</v>
      </c>
    </row>
    <row r="9450" spans="1:17" x14ac:dyDescent="0.35">
      <c r="A9450" t="s">
        <v>9481</v>
      </c>
      <c r="B9450" t="s">
        <v>25</v>
      </c>
      <c r="C9450" t="s">
        <v>33</v>
      </c>
      <c r="D9450" s="2">
        <v>4531.6499999999996</v>
      </c>
      <c r="E9450">
        <v>0.17</v>
      </c>
      <c r="F9450">
        <v>7</v>
      </c>
      <c r="G9450" s="1">
        <v>45578</v>
      </c>
      <c r="H9450" s="1">
        <v>45582</v>
      </c>
      <c r="I9450" t="s">
        <v>21</v>
      </c>
      <c r="J9450" t="s">
        <v>27</v>
      </c>
      <c r="K9450" s="2">
        <v>1340.35</v>
      </c>
      <c r="L9450" t="s">
        <v>34</v>
      </c>
      <c r="M9450">
        <f>YEAR(Table1[[#This Row],[order_date]])</f>
        <v>2024</v>
      </c>
      <c r="N9450">
        <f>MONTH(Table1[[#This Row],[order_date]])</f>
        <v>10</v>
      </c>
      <c r="O9450" s="3">
        <f>Table1[[#This Row],[sales]]-Table1[[#This Row],[profit]]</f>
        <v>3191.2999999999997</v>
      </c>
      <c r="P9450" s="3">
        <f>Table1[[#This Row],[sales]]*Table1[[#This Row],[quantity]]</f>
        <v>31721.549999999996</v>
      </c>
      <c r="Q9450" s="9">
        <f>Table1[[#This Row],[delivery_date]]-Table1[[#This Row],[order_date]]</f>
        <v>4</v>
      </c>
    </row>
    <row r="9451" spans="1:17" x14ac:dyDescent="0.35">
      <c r="A9451" t="s">
        <v>9482</v>
      </c>
      <c r="B9451" t="s">
        <v>41</v>
      </c>
      <c r="C9451" t="s">
        <v>26</v>
      </c>
      <c r="D9451" s="2">
        <v>4716.34</v>
      </c>
      <c r="E9451">
        <v>0.11</v>
      </c>
      <c r="F9451">
        <v>6</v>
      </c>
      <c r="G9451" s="1">
        <v>45086</v>
      </c>
      <c r="H9451" s="1">
        <v>45088</v>
      </c>
      <c r="I9451" t="s">
        <v>21</v>
      </c>
      <c r="J9451" t="s">
        <v>27</v>
      </c>
      <c r="K9451" s="2">
        <v>1365.97</v>
      </c>
      <c r="L9451" t="s">
        <v>28</v>
      </c>
      <c r="M9451">
        <f>YEAR(Table1[[#This Row],[order_date]])</f>
        <v>2023</v>
      </c>
      <c r="N9451">
        <f>MONTH(Table1[[#This Row],[order_date]])</f>
        <v>6</v>
      </c>
      <c r="O9451" s="3">
        <f>Table1[[#This Row],[sales]]-Table1[[#This Row],[profit]]</f>
        <v>3350.37</v>
      </c>
      <c r="P9451" s="3">
        <f>Table1[[#This Row],[sales]]*Table1[[#This Row],[quantity]]</f>
        <v>28298.04</v>
      </c>
      <c r="Q9451" s="9">
        <f>Table1[[#This Row],[delivery_date]]-Table1[[#This Row],[order_date]]</f>
        <v>2</v>
      </c>
    </row>
    <row r="9452" spans="1:17" x14ac:dyDescent="0.35">
      <c r="A9452" t="s">
        <v>9483</v>
      </c>
      <c r="B9452" t="s">
        <v>25</v>
      </c>
      <c r="C9452" t="s">
        <v>20</v>
      </c>
      <c r="D9452" s="2">
        <v>561.15</v>
      </c>
      <c r="E9452">
        <v>0.4</v>
      </c>
      <c r="F9452">
        <v>9</v>
      </c>
      <c r="G9452" s="1">
        <v>45040</v>
      </c>
      <c r="H9452" s="1">
        <v>45043</v>
      </c>
      <c r="I9452" t="s">
        <v>15</v>
      </c>
      <c r="J9452" t="s">
        <v>22</v>
      </c>
      <c r="K9452" s="2">
        <v>28.31</v>
      </c>
      <c r="L9452" t="s">
        <v>23</v>
      </c>
      <c r="M9452">
        <f>YEAR(Table1[[#This Row],[order_date]])</f>
        <v>2023</v>
      </c>
      <c r="N9452">
        <f>MONTH(Table1[[#This Row],[order_date]])</f>
        <v>4</v>
      </c>
      <c r="O9452" s="3">
        <f>Table1[[#This Row],[sales]]-Table1[[#This Row],[profit]]</f>
        <v>532.84</v>
      </c>
      <c r="P9452" s="3">
        <f>Table1[[#This Row],[sales]]*Table1[[#This Row],[quantity]]</f>
        <v>5050.3499999999995</v>
      </c>
      <c r="Q9452" s="9">
        <f>Table1[[#This Row],[delivery_date]]-Table1[[#This Row],[order_date]]</f>
        <v>3</v>
      </c>
    </row>
    <row r="9453" spans="1:17" x14ac:dyDescent="0.35">
      <c r="A9453" t="s">
        <v>9484</v>
      </c>
      <c r="B9453" t="s">
        <v>13</v>
      </c>
      <c r="C9453" t="s">
        <v>33</v>
      </c>
      <c r="D9453" s="2">
        <v>2486.56</v>
      </c>
      <c r="E9453">
        <v>0.26</v>
      </c>
      <c r="F9453">
        <v>4</v>
      </c>
      <c r="G9453" s="1">
        <v>45168</v>
      </c>
      <c r="H9453" s="1">
        <v>45170</v>
      </c>
      <c r="I9453" t="s">
        <v>21</v>
      </c>
      <c r="J9453" t="s">
        <v>22</v>
      </c>
      <c r="K9453" s="2">
        <v>458.6</v>
      </c>
      <c r="L9453" t="s">
        <v>39</v>
      </c>
      <c r="M9453">
        <f>YEAR(Table1[[#This Row],[order_date]])</f>
        <v>2023</v>
      </c>
      <c r="N9453">
        <f>MONTH(Table1[[#This Row],[order_date]])</f>
        <v>8</v>
      </c>
      <c r="O9453" s="3">
        <f>Table1[[#This Row],[sales]]-Table1[[#This Row],[profit]]</f>
        <v>2027.96</v>
      </c>
      <c r="P9453" s="3">
        <f>Table1[[#This Row],[sales]]*Table1[[#This Row],[quantity]]</f>
        <v>9946.24</v>
      </c>
      <c r="Q9453" s="9">
        <f>Table1[[#This Row],[delivery_date]]-Table1[[#This Row],[order_date]]</f>
        <v>2</v>
      </c>
    </row>
    <row r="9454" spans="1:17" x14ac:dyDescent="0.35">
      <c r="A9454" t="s">
        <v>9485</v>
      </c>
      <c r="B9454" t="s">
        <v>19</v>
      </c>
      <c r="C9454" t="s">
        <v>26</v>
      </c>
      <c r="D9454" s="2">
        <v>842.82</v>
      </c>
      <c r="E9454">
        <v>0.42</v>
      </c>
      <c r="F9454">
        <v>1</v>
      </c>
      <c r="G9454" s="1">
        <v>44950</v>
      </c>
      <c r="H9454" s="1">
        <v>44955</v>
      </c>
      <c r="I9454" t="s">
        <v>15</v>
      </c>
      <c r="J9454" t="s">
        <v>27</v>
      </c>
      <c r="K9454" s="2">
        <v>74.22</v>
      </c>
      <c r="L9454" t="s">
        <v>34</v>
      </c>
      <c r="M9454">
        <f>YEAR(Table1[[#This Row],[order_date]])</f>
        <v>2023</v>
      </c>
      <c r="N9454">
        <f>MONTH(Table1[[#This Row],[order_date]])</f>
        <v>1</v>
      </c>
      <c r="O9454" s="3">
        <f>Table1[[#This Row],[sales]]-Table1[[#This Row],[profit]]</f>
        <v>768.6</v>
      </c>
      <c r="P9454" s="3">
        <f>Table1[[#This Row],[sales]]*Table1[[#This Row],[quantity]]</f>
        <v>842.82</v>
      </c>
      <c r="Q9454" s="9">
        <f>Table1[[#This Row],[delivery_date]]-Table1[[#This Row],[order_date]]</f>
        <v>5</v>
      </c>
    </row>
    <row r="9455" spans="1:17" x14ac:dyDescent="0.35">
      <c r="A9455" t="s">
        <v>9486</v>
      </c>
      <c r="B9455" t="s">
        <v>41</v>
      </c>
      <c r="C9455" t="s">
        <v>14</v>
      </c>
      <c r="D9455" s="2">
        <v>4748.87</v>
      </c>
      <c r="E9455">
        <v>0.3</v>
      </c>
      <c r="F9455">
        <v>6</v>
      </c>
      <c r="G9455" s="1">
        <v>45233</v>
      </c>
      <c r="H9455" s="1">
        <v>45235</v>
      </c>
      <c r="I9455" t="s">
        <v>15</v>
      </c>
      <c r="J9455" t="s">
        <v>16</v>
      </c>
      <c r="K9455" s="2">
        <v>640.72</v>
      </c>
      <c r="L9455" t="s">
        <v>23</v>
      </c>
      <c r="M9455">
        <f>YEAR(Table1[[#This Row],[order_date]])</f>
        <v>2023</v>
      </c>
      <c r="N9455">
        <f>MONTH(Table1[[#This Row],[order_date]])</f>
        <v>11</v>
      </c>
      <c r="O9455" s="3">
        <f>Table1[[#This Row],[sales]]-Table1[[#This Row],[profit]]</f>
        <v>4108.1499999999996</v>
      </c>
      <c r="P9455" s="3">
        <f>Table1[[#This Row],[sales]]*Table1[[#This Row],[quantity]]</f>
        <v>28493.22</v>
      </c>
      <c r="Q9455" s="9">
        <f>Table1[[#This Row],[delivery_date]]-Table1[[#This Row],[order_date]]</f>
        <v>2</v>
      </c>
    </row>
    <row r="9456" spans="1:17" x14ac:dyDescent="0.35">
      <c r="A9456" t="s">
        <v>9487</v>
      </c>
      <c r="B9456" t="s">
        <v>19</v>
      </c>
      <c r="C9456" t="s">
        <v>20</v>
      </c>
      <c r="D9456" s="2">
        <v>1309.48</v>
      </c>
      <c r="E9456">
        <v>0.3</v>
      </c>
      <c r="F9456">
        <v>4</v>
      </c>
      <c r="G9456" s="1">
        <v>45120</v>
      </c>
      <c r="H9456" s="1">
        <v>45126</v>
      </c>
      <c r="I9456" t="s">
        <v>15</v>
      </c>
      <c r="J9456" t="s">
        <v>22</v>
      </c>
      <c r="K9456" s="2">
        <v>174.11</v>
      </c>
      <c r="L9456" t="s">
        <v>34</v>
      </c>
      <c r="M9456">
        <f>YEAR(Table1[[#This Row],[order_date]])</f>
        <v>2023</v>
      </c>
      <c r="N9456">
        <f>MONTH(Table1[[#This Row],[order_date]])</f>
        <v>7</v>
      </c>
      <c r="O9456" s="3">
        <f>Table1[[#This Row],[sales]]-Table1[[#This Row],[profit]]</f>
        <v>1135.3699999999999</v>
      </c>
      <c r="P9456" s="3">
        <f>Table1[[#This Row],[sales]]*Table1[[#This Row],[quantity]]</f>
        <v>5237.92</v>
      </c>
      <c r="Q9456" s="9">
        <f>Table1[[#This Row],[delivery_date]]-Table1[[#This Row],[order_date]]</f>
        <v>6</v>
      </c>
    </row>
    <row r="9457" spans="1:17" x14ac:dyDescent="0.35">
      <c r="A9457" t="s">
        <v>9488</v>
      </c>
      <c r="B9457" t="s">
        <v>41</v>
      </c>
      <c r="C9457" t="s">
        <v>33</v>
      </c>
      <c r="D9457" s="2">
        <v>2558.0700000000002</v>
      </c>
      <c r="E9457">
        <v>0.19</v>
      </c>
      <c r="F9457">
        <v>1</v>
      </c>
      <c r="G9457" s="1">
        <v>45450</v>
      </c>
      <c r="H9457" s="1">
        <v>45453</v>
      </c>
      <c r="I9457" t="s">
        <v>15</v>
      </c>
      <c r="J9457" t="s">
        <v>16</v>
      </c>
      <c r="K9457" s="2">
        <v>348.08</v>
      </c>
      <c r="L9457" t="s">
        <v>39</v>
      </c>
      <c r="M9457">
        <f>YEAR(Table1[[#This Row],[order_date]])</f>
        <v>2024</v>
      </c>
      <c r="N9457">
        <f>MONTH(Table1[[#This Row],[order_date]])</f>
        <v>6</v>
      </c>
      <c r="O9457" s="3">
        <f>Table1[[#This Row],[sales]]-Table1[[#This Row],[profit]]</f>
        <v>2209.9900000000002</v>
      </c>
      <c r="P9457" s="3">
        <f>Table1[[#This Row],[sales]]*Table1[[#This Row],[quantity]]</f>
        <v>2558.0700000000002</v>
      </c>
      <c r="Q9457" s="9">
        <f>Table1[[#This Row],[delivery_date]]-Table1[[#This Row],[order_date]]</f>
        <v>3</v>
      </c>
    </row>
    <row r="9458" spans="1:17" x14ac:dyDescent="0.35">
      <c r="A9458" t="s">
        <v>9489</v>
      </c>
      <c r="B9458" t="s">
        <v>41</v>
      </c>
      <c r="C9458" t="s">
        <v>26</v>
      </c>
      <c r="D9458" s="2">
        <v>911.54</v>
      </c>
      <c r="E9458">
        <v>0.39</v>
      </c>
      <c r="F9458">
        <v>3</v>
      </c>
      <c r="G9458" s="1">
        <v>45543</v>
      </c>
      <c r="H9458" s="1">
        <v>45550</v>
      </c>
      <c r="I9458" t="s">
        <v>21</v>
      </c>
      <c r="J9458" t="s">
        <v>22</v>
      </c>
      <c r="K9458" s="2">
        <v>176.65</v>
      </c>
      <c r="L9458" t="s">
        <v>28</v>
      </c>
      <c r="M9458">
        <f>YEAR(Table1[[#This Row],[order_date]])</f>
        <v>2024</v>
      </c>
      <c r="N9458">
        <f>MONTH(Table1[[#This Row],[order_date]])</f>
        <v>9</v>
      </c>
      <c r="O9458" s="3">
        <f>Table1[[#This Row],[sales]]-Table1[[#This Row],[profit]]</f>
        <v>734.89</v>
      </c>
      <c r="P9458" s="3">
        <f>Table1[[#This Row],[sales]]*Table1[[#This Row],[quantity]]</f>
        <v>2734.62</v>
      </c>
      <c r="Q9458" s="9">
        <f>Table1[[#This Row],[delivery_date]]-Table1[[#This Row],[order_date]]</f>
        <v>7</v>
      </c>
    </row>
    <row r="9459" spans="1:17" x14ac:dyDescent="0.35">
      <c r="A9459" t="s">
        <v>9490</v>
      </c>
      <c r="B9459" t="s">
        <v>41</v>
      </c>
      <c r="C9459" t="s">
        <v>33</v>
      </c>
      <c r="D9459" s="2">
        <v>1730.53</v>
      </c>
      <c r="E9459">
        <v>0.34</v>
      </c>
      <c r="F9459">
        <v>1</v>
      </c>
      <c r="G9459" s="1">
        <v>45334</v>
      </c>
      <c r="H9459" s="1">
        <v>45336</v>
      </c>
      <c r="I9459" t="s">
        <v>31</v>
      </c>
      <c r="J9459" t="s">
        <v>27</v>
      </c>
      <c r="K9459" s="2">
        <v>309.11</v>
      </c>
      <c r="L9459" t="s">
        <v>39</v>
      </c>
      <c r="M9459">
        <f>YEAR(Table1[[#This Row],[order_date]])</f>
        <v>2024</v>
      </c>
      <c r="N9459">
        <f>MONTH(Table1[[#This Row],[order_date]])</f>
        <v>2</v>
      </c>
      <c r="O9459" s="3">
        <f>Table1[[#This Row],[sales]]-Table1[[#This Row],[profit]]</f>
        <v>1421.42</v>
      </c>
      <c r="P9459" s="3">
        <f>Table1[[#This Row],[sales]]*Table1[[#This Row],[quantity]]</f>
        <v>1730.53</v>
      </c>
      <c r="Q9459" s="9">
        <f>Table1[[#This Row],[delivery_date]]-Table1[[#This Row],[order_date]]</f>
        <v>2</v>
      </c>
    </row>
    <row r="9460" spans="1:17" x14ac:dyDescent="0.35">
      <c r="A9460" t="s">
        <v>9491</v>
      </c>
      <c r="B9460" t="s">
        <v>13</v>
      </c>
      <c r="C9460" t="s">
        <v>26</v>
      </c>
      <c r="D9460" s="2">
        <v>1407.35</v>
      </c>
      <c r="E9460">
        <v>0.17</v>
      </c>
      <c r="F9460">
        <v>5</v>
      </c>
      <c r="G9460" s="1">
        <v>45559</v>
      </c>
      <c r="H9460" s="1">
        <v>45566</v>
      </c>
      <c r="I9460" t="s">
        <v>31</v>
      </c>
      <c r="J9460" t="s">
        <v>22</v>
      </c>
      <c r="K9460" s="2">
        <v>233.7</v>
      </c>
      <c r="L9460" t="s">
        <v>39</v>
      </c>
      <c r="M9460">
        <f>YEAR(Table1[[#This Row],[order_date]])</f>
        <v>2024</v>
      </c>
      <c r="N9460">
        <f>MONTH(Table1[[#This Row],[order_date]])</f>
        <v>9</v>
      </c>
      <c r="O9460" s="3">
        <f>Table1[[#This Row],[sales]]-Table1[[#This Row],[profit]]</f>
        <v>1173.6499999999999</v>
      </c>
      <c r="P9460" s="3">
        <f>Table1[[#This Row],[sales]]*Table1[[#This Row],[quantity]]</f>
        <v>7036.75</v>
      </c>
      <c r="Q9460" s="9">
        <f>Table1[[#This Row],[delivery_date]]-Table1[[#This Row],[order_date]]</f>
        <v>7</v>
      </c>
    </row>
    <row r="9461" spans="1:17" x14ac:dyDescent="0.35">
      <c r="A9461" t="s">
        <v>9492</v>
      </c>
      <c r="B9461" t="s">
        <v>25</v>
      </c>
      <c r="C9461" t="s">
        <v>33</v>
      </c>
      <c r="D9461" s="2">
        <v>2429.59</v>
      </c>
      <c r="E9461">
        <v>0.5</v>
      </c>
      <c r="F9461">
        <v>8</v>
      </c>
      <c r="G9461" s="1">
        <v>45143</v>
      </c>
      <c r="H9461" s="1">
        <v>45147</v>
      </c>
      <c r="I9461" t="s">
        <v>31</v>
      </c>
      <c r="J9461" t="s">
        <v>16</v>
      </c>
      <c r="K9461" s="2">
        <v>438.62</v>
      </c>
      <c r="L9461" t="s">
        <v>17</v>
      </c>
      <c r="M9461">
        <f>YEAR(Table1[[#This Row],[order_date]])</f>
        <v>2023</v>
      </c>
      <c r="N9461">
        <f>MONTH(Table1[[#This Row],[order_date]])</f>
        <v>8</v>
      </c>
      <c r="O9461" s="3">
        <f>Table1[[#This Row],[sales]]-Table1[[#This Row],[profit]]</f>
        <v>1990.9700000000003</v>
      </c>
      <c r="P9461" s="3">
        <f>Table1[[#This Row],[sales]]*Table1[[#This Row],[quantity]]</f>
        <v>19436.72</v>
      </c>
      <c r="Q9461" s="9">
        <f>Table1[[#This Row],[delivery_date]]-Table1[[#This Row],[order_date]]</f>
        <v>4</v>
      </c>
    </row>
    <row r="9462" spans="1:17" x14ac:dyDescent="0.35">
      <c r="A9462" t="s">
        <v>9493</v>
      </c>
      <c r="B9462" t="s">
        <v>41</v>
      </c>
      <c r="C9462" t="s">
        <v>20</v>
      </c>
      <c r="D9462" s="2">
        <v>2156.9299999999998</v>
      </c>
      <c r="E9462">
        <v>0.23</v>
      </c>
      <c r="F9462">
        <v>2</v>
      </c>
      <c r="G9462" s="1">
        <v>45566</v>
      </c>
      <c r="H9462" s="1">
        <v>45567</v>
      </c>
      <c r="I9462" t="s">
        <v>21</v>
      </c>
      <c r="J9462" t="s">
        <v>27</v>
      </c>
      <c r="K9462" s="2">
        <v>430.41</v>
      </c>
      <c r="L9462" t="s">
        <v>48</v>
      </c>
      <c r="M9462">
        <f>YEAR(Table1[[#This Row],[order_date]])</f>
        <v>2024</v>
      </c>
      <c r="N9462">
        <f>MONTH(Table1[[#This Row],[order_date]])</f>
        <v>10</v>
      </c>
      <c r="O9462" s="3">
        <f>Table1[[#This Row],[sales]]-Table1[[#This Row],[profit]]</f>
        <v>1726.5199999999998</v>
      </c>
      <c r="P9462" s="3">
        <f>Table1[[#This Row],[sales]]*Table1[[#This Row],[quantity]]</f>
        <v>4313.8599999999997</v>
      </c>
      <c r="Q9462" s="9">
        <f>Table1[[#This Row],[delivery_date]]-Table1[[#This Row],[order_date]]</f>
        <v>1</v>
      </c>
    </row>
    <row r="9463" spans="1:17" x14ac:dyDescent="0.35">
      <c r="A9463" t="s">
        <v>9494</v>
      </c>
      <c r="B9463" t="s">
        <v>13</v>
      </c>
      <c r="C9463" t="s">
        <v>20</v>
      </c>
      <c r="D9463" s="2">
        <v>1720.91</v>
      </c>
      <c r="E9463">
        <v>0.16</v>
      </c>
      <c r="F9463">
        <v>6</v>
      </c>
      <c r="G9463" s="1">
        <v>45610</v>
      </c>
      <c r="H9463" s="1">
        <v>45612</v>
      </c>
      <c r="I9463" t="s">
        <v>21</v>
      </c>
      <c r="J9463" t="s">
        <v>22</v>
      </c>
      <c r="K9463" s="2">
        <v>194.56</v>
      </c>
      <c r="L9463" t="s">
        <v>39</v>
      </c>
      <c r="M9463">
        <f>YEAR(Table1[[#This Row],[order_date]])</f>
        <v>2024</v>
      </c>
      <c r="N9463">
        <f>MONTH(Table1[[#This Row],[order_date]])</f>
        <v>11</v>
      </c>
      <c r="O9463" s="3">
        <f>Table1[[#This Row],[sales]]-Table1[[#This Row],[profit]]</f>
        <v>1526.3500000000001</v>
      </c>
      <c r="P9463" s="3">
        <f>Table1[[#This Row],[sales]]*Table1[[#This Row],[quantity]]</f>
        <v>10325.460000000001</v>
      </c>
      <c r="Q9463" s="9">
        <f>Table1[[#This Row],[delivery_date]]-Table1[[#This Row],[order_date]]</f>
        <v>2</v>
      </c>
    </row>
    <row r="9464" spans="1:17" x14ac:dyDescent="0.35">
      <c r="A9464" t="s">
        <v>9495</v>
      </c>
      <c r="B9464" t="s">
        <v>41</v>
      </c>
      <c r="C9464" t="s">
        <v>33</v>
      </c>
      <c r="D9464" s="2">
        <v>618.79999999999995</v>
      </c>
      <c r="E9464">
        <v>0.34</v>
      </c>
      <c r="F9464">
        <v>6</v>
      </c>
      <c r="G9464" s="1">
        <v>45227</v>
      </c>
      <c r="H9464" s="1">
        <v>45230</v>
      </c>
      <c r="I9464" t="s">
        <v>15</v>
      </c>
      <c r="J9464" t="s">
        <v>27</v>
      </c>
      <c r="K9464" s="2">
        <v>157.07</v>
      </c>
      <c r="L9464" t="s">
        <v>34</v>
      </c>
      <c r="M9464">
        <f>YEAR(Table1[[#This Row],[order_date]])</f>
        <v>2023</v>
      </c>
      <c r="N9464">
        <f>MONTH(Table1[[#This Row],[order_date]])</f>
        <v>10</v>
      </c>
      <c r="O9464" s="3">
        <f>Table1[[#This Row],[sales]]-Table1[[#This Row],[profit]]</f>
        <v>461.72999999999996</v>
      </c>
      <c r="P9464" s="3">
        <f>Table1[[#This Row],[sales]]*Table1[[#This Row],[quantity]]</f>
        <v>3712.7999999999997</v>
      </c>
      <c r="Q9464" s="9">
        <f>Table1[[#This Row],[delivery_date]]-Table1[[#This Row],[order_date]]</f>
        <v>3</v>
      </c>
    </row>
    <row r="9465" spans="1:17" x14ac:dyDescent="0.35">
      <c r="A9465" t="s">
        <v>9496</v>
      </c>
      <c r="B9465" t="s">
        <v>25</v>
      </c>
      <c r="C9465" t="s">
        <v>33</v>
      </c>
      <c r="D9465" s="2">
        <v>2473.9899999999998</v>
      </c>
      <c r="E9465">
        <v>0.11</v>
      </c>
      <c r="F9465">
        <v>5</v>
      </c>
      <c r="G9465" s="1">
        <v>45111</v>
      </c>
      <c r="H9465" s="1">
        <v>45115</v>
      </c>
      <c r="I9465" t="s">
        <v>31</v>
      </c>
      <c r="J9465" t="s">
        <v>16</v>
      </c>
      <c r="K9465" s="2">
        <v>465.3</v>
      </c>
      <c r="L9465" t="s">
        <v>34</v>
      </c>
      <c r="M9465">
        <f>YEAR(Table1[[#This Row],[order_date]])</f>
        <v>2023</v>
      </c>
      <c r="N9465">
        <f>MONTH(Table1[[#This Row],[order_date]])</f>
        <v>7</v>
      </c>
      <c r="O9465" s="3">
        <f>Table1[[#This Row],[sales]]-Table1[[#This Row],[profit]]</f>
        <v>2008.6899999999998</v>
      </c>
      <c r="P9465" s="3">
        <f>Table1[[#This Row],[sales]]*Table1[[#This Row],[quantity]]</f>
        <v>12369.949999999999</v>
      </c>
      <c r="Q9465" s="9">
        <f>Table1[[#This Row],[delivery_date]]-Table1[[#This Row],[order_date]]</f>
        <v>4</v>
      </c>
    </row>
    <row r="9466" spans="1:17" x14ac:dyDescent="0.35">
      <c r="A9466" t="s">
        <v>9497</v>
      </c>
      <c r="B9466" t="s">
        <v>41</v>
      </c>
      <c r="C9466" t="s">
        <v>36</v>
      </c>
      <c r="D9466" s="2">
        <v>4266.0200000000004</v>
      </c>
      <c r="E9466">
        <v>0.42</v>
      </c>
      <c r="F9466">
        <v>7</v>
      </c>
      <c r="G9466" s="1">
        <v>44971</v>
      </c>
      <c r="H9466" s="1">
        <v>44978</v>
      </c>
      <c r="I9466" t="s">
        <v>21</v>
      </c>
      <c r="J9466" t="s">
        <v>16</v>
      </c>
      <c r="K9466" s="2">
        <v>494.45</v>
      </c>
      <c r="L9466" t="s">
        <v>28</v>
      </c>
      <c r="M9466">
        <f>YEAR(Table1[[#This Row],[order_date]])</f>
        <v>2023</v>
      </c>
      <c r="N9466">
        <f>MONTH(Table1[[#This Row],[order_date]])</f>
        <v>2</v>
      </c>
      <c r="O9466" s="3">
        <f>Table1[[#This Row],[sales]]-Table1[[#This Row],[profit]]</f>
        <v>3771.5700000000006</v>
      </c>
      <c r="P9466" s="3">
        <f>Table1[[#This Row],[sales]]*Table1[[#This Row],[quantity]]</f>
        <v>29862.140000000003</v>
      </c>
      <c r="Q9466" s="9">
        <f>Table1[[#This Row],[delivery_date]]-Table1[[#This Row],[order_date]]</f>
        <v>7</v>
      </c>
    </row>
    <row r="9467" spans="1:17" x14ac:dyDescent="0.35">
      <c r="A9467" t="s">
        <v>9498</v>
      </c>
      <c r="B9467" t="s">
        <v>13</v>
      </c>
      <c r="C9467" t="s">
        <v>33</v>
      </c>
      <c r="D9467" s="2">
        <v>3678.09</v>
      </c>
      <c r="E9467">
        <v>0.34</v>
      </c>
      <c r="F9467">
        <v>1</v>
      </c>
      <c r="G9467" s="1">
        <v>45560</v>
      </c>
      <c r="H9467" s="1">
        <v>45566</v>
      </c>
      <c r="I9467" t="s">
        <v>15</v>
      </c>
      <c r="J9467" t="s">
        <v>16</v>
      </c>
      <c r="K9467" s="2">
        <v>341.82</v>
      </c>
      <c r="L9467" t="s">
        <v>34</v>
      </c>
      <c r="M9467">
        <f>YEAR(Table1[[#This Row],[order_date]])</f>
        <v>2024</v>
      </c>
      <c r="N9467">
        <f>MONTH(Table1[[#This Row],[order_date]])</f>
        <v>9</v>
      </c>
      <c r="O9467" s="3">
        <f>Table1[[#This Row],[sales]]-Table1[[#This Row],[profit]]</f>
        <v>3336.27</v>
      </c>
      <c r="P9467" s="3">
        <f>Table1[[#This Row],[sales]]*Table1[[#This Row],[quantity]]</f>
        <v>3678.09</v>
      </c>
      <c r="Q9467" s="9">
        <f>Table1[[#This Row],[delivery_date]]-Table1[[#This Row],[order_date]]</f>
        <v>6</v>
      </c>
    </row>
    <row r="9468" spans="1:17" x14ac:dyDescent="0.35">
      <c r="A9468" t="s">
        <v>9499</v>
      </c>
      <c r="B9468" t="s">
        <v>25</v>
      </c>
      <c r="C9468" t="s">
        <v>33</v>
      </c>
      <c r="D9468" s="2">
        <v>3630.82</v>
      </c>
      <c r="E9468">
        <v>0.44</v>
      </c>
      <c r="F9468">
        <v>4</v>
      </c>
      <c r="G9468" s="1">
        <v>45200</v>
      </c>
      <c r="H9468" s="1">
        <v>45203</v>
      </c>
      <c r="I9468" t="s">
        <v>15</v>
      </c>
      <c r="J9468" t="s">
        <v>27</v>
      </c>
      <c r="K9468" s="2">
        <v>876.61</v>
      </c>
      <c r="L9468" t="s">
        <v>17</v>
      </c>
      <c r="M9468">
        <f>YEAR(Table1[[#This Row],[order_date]])</f>
        <v>2023</v>
      </c>
      <c r="N9468">
        <f>MONTH(Table1[[#This Row],[order_date]])</f>
        <v>10</v>
      </c>
      <c r="O9468" s="3">
        <f>Table1[[#This Row],[sales]]-Table1[[#This Row],[profit]]</f>
        <v>2754.21</v>
      </c>
      <c r="P9468" s="3">
        <f>Table1[[#This Row],[sales]]*Table1[[#This Row],[quantity]]</f>
        <v>14523.28</v>
      </c>
      <c r="Q9468" s="9">
        <f>Table1[[#This Row],[delivery_date]]-Table1[[#This Row],[order_date]]</f>
        <v>3</v>
      </c>
    </row>
    <row r="9469" spans="1:17" x14ac:dyDescent="0.35">
      <c r="A9469" t="s">
        <v>9500</v>
      </c>
      <c r="B9469" t="s">
        <v>13</v>
      </c>
      <c r="C9469" t="s">
        <v>20</v>
      </c>
      <c r="D9469" s="2">
        <v>1893.85</v>
      </c>
      <c r="E9469">
        <v>0.16</v>
      </c>
      <c r="F9469">
        <v>6</v>
      </c>
      <c r="G9469" s="1">
        <v>45489</v>
      </c>
      <c r="H9469" s="1">
        <v>45494</v>
      </c>
      <c r="I9469" t="s">
        <v>15</v>
      </c>
      <c r="J9469" t="s">
        <v>27</v>
      </c>
      <c r="K9469" s="2">
        <v>343.71</v>
      </c>
      <c r="L9469" t="s">
        <v>39</v>
      </c>
      <c r="M9469">
        <f>YEAR(Table1[[#This Row],[order_date]])</f>
        <v>2024</v>
      </c>
      <c r="N9469">
        <f>MONTH(Table1[[#This Row],[order_date]])</f>
        <v>7</v>
      </c>
      <c r="O9469" s="3">
        <f>Table1[[#This Row],[sales]]-Table1[[#This Row],[profit]]</f>
        <v>1550.1399999999999</v>
      </c>
      <c r="P9469" s="3">
        <f>Table1[[#This Row],[sales]]*Table1[[#This Row],[quantity]]</f>
        <v>11363.099999999999</v>
      </c>
      <c r="Q9469" s="9">
        <f>Table1[[#This Row],[delivery_date]]-Table1[[#This Row],[order_date]]</f>
        <v>5</v>
      </c>
    </row>
    <row r="9470" spans="1:17" x14ac:dyDescent="0.35">
      <c r="A9470" t="s">
        <v>9501</v>
      </c>
      <c r="B9470" t="s">
        <v>25</v>
      </c>
      <c r="C9470" t="s">
        <v>33</v>
      </c>
      <c r="D9470" s="2">
        <v>3571.25</v>
      </c>
      <c r="E9470">
        <v>0.43</v>
      </c>
      <c r="F9470">
        <v>4</v>
      </c>
      <c r="G9470" s="1">
        <v>45330</v>
      </c>
      <c r="H9470" s="1">
        <v>45331</v>
      </c>
      <c r="I9470" t="s">
        <v>15</v>
      </c>
      <c r="J9470" t="s">
        <v>22</v>
      </c>
      <c r="K9470" s="2">
        <v>343.63</v>
      </c>
      <c r="L9470" t="s">
        <v>28</v>
      </c>
      <c r="M9470">
        <f>YEAR(Table1[[#This Row],[order_date]])</f>
        <v>2024</v>
      </c>
      <c r="N9470">
        <f>MONTH(Table1[[#This Row],[order_date]])</f>
        <v>2</v>
      </c>
      <c r="O9470" s="3">
        <f>Table1[[#This Row],[sales]]-Table1[[#This Row],[profit]]</f>
        <v>3227.62</v>
      </c>
      <c r="P9470" s="3">
        <f>Table1[[#This Row],[sales]]*Table1[[#This Row],[quantity]]</f>
        <v>14285</v>
      </c>
      <c r="Q9470" s="9">
        <f>Table1[[#This Row],[delivery_date]]-Table1[[#This Row],[order_date]]</f>
        <v>1</v>
      </c>
    </row>
    <row r="9471" spans="1:17" x14ac:dyDescent="0.35">
      <c r="A9471" t="s">
        <v>9502</v>
      </c>
      <c r="B9471" t="s">
        <v>25</v>
      </c>
      <c r="C9471" t="s">
        <v>14</v>
      </c>
      <c r="D9471" s="2">
        <v>2381.1</v>
      </c>
      <c r="E9471">
        <v>0.25</v>
      </c>
      <c r="F9471">
        <v>6</v>
      </c>
      <c r="G9471" s="1">
        <v>45023</v>
      </c>
      <c r="H9471" s="1">
        <v>45027</v>
      </c>
      <c r="I9471" t="s">
        <v>15</v>
      </c>
      <c r="J9471" t="s">
        <v>16</v>
      </c>
      <c r="K9471" s="2">
        <v>618.12</v>
      </c>
      <c r="L9471" t="s">
        <v>17</v>
      </c>
      <c r="M9471">
        <f>YEAR(Table1[[#This Row],[order_date]])</f>
        <v>2023</v>
      </c>
      <c r="N9471">
        <f>MONTH(Table1[[#This Row],[order_date]])</f>
        <v>4</v>
      </c>
      <c r="O9471" s="3">
        <f>Table1[[#This Row],[sales]]-Table1[[#This Row],[profit]]</f>
        <v>1762.98</v>
      </c>
      <c r="P9471" s="3">
        <f>Table1[[#This Row],[sales]]*Table1[[#This Row],[quantity]]</f>
        <v>14286.599999999999</v>
      </c>
      <c r="Q9471" s="9">
        <f>Table1[[#This Row],[delivery_date]]-Table1[[#This Row],[order_date]]</f>
        <v>4</v>
      </c>
    </row>
    <row r="9472" spans="1:17" x14ac:dyDescent="0.35">
      <c r="A9472" t="s">
        <v>9503</v>
      </c>
      <c r="B9472" t="s">
        <v>19</v>
      </c>
      <c r="C9472" t="s">
        <v>33</v>
      </c>
      <c r="D9472" s="2">
        <v>836.35</v>
      </c>
      <c r="E9472">
        <v>0.03</v>
      </c>
      <c r="F9472">
        <v>2</v>
      </c>
      <c r="G9472" s="1">
        <v>45268</v>
      </c>
      <c r="H9472" s="1">
        <v>45269</v>
      </c>
      <c r="I9472" t="s">
        <v>15</v>
      </c>
      <c r="J9472" t="s">
        <v>27</v>
      </c>
      <c r="K9472" s="2">
        <v>188.36</v>
      </c>
      <c r="L9472" t="s">
        <v>48</v>
      </c>
      <c r="M9472">
        <f>YEAR(Table1[[#This Row],[order_date]])</f>
        <v>2023</v>
      </c>
      <c r="N9472">
        <f>MONTH(Table1[[#This Row],[order_date]])</f>
        <v>12</v>
      </c>
      <c r="O9472" s="3">
        <f>Table1[[#This Row],[sales]]-Table1[[#This Row],[profit]]</f>
        <v>647.99</v>
      </c>
      <c r="P9472" s="3">
        <f>Table1[[#This Row],[sales]]*Table1[[#This Row],[quantity]]</f>
        <v>1672.7</v>
      </c>
      <c r="Q9472" s="9">
        <f>Table1[[#This Row],[delivery_date]]-Table1[[#This Row],[order_date]]</f>
        <v>1</v>
      </c>
    </row>
    <row r="9473" spans="1:17" x14ac:dyDescent="0.35">
      <c r="A9473" t="s">
        <v>9504</v>
      </c>
      <c r="B9473" t="s">
        <v>19</v>
      </c>
      <c r="C9473" t="s">
        <v>36</v>
      </c>
      <c r="D9473" s="2">
        <v>2153.34</v>
      </c>
      <c r="E9473">
        <v>0.1</v>
      </c>
      <c r="F9473">
        <v>9</v>
      </c>
      <c r="G9473" s="1">
        <v>45002</v>
      </c>
      <c r="H9473" s="1">
        <v>45004</v>
      </c>
      <c r="I9473" t="s">
        <v>21</v>
      </c>
      <c r="J9473" t="s">
        <v>27</v>
      </c>
      <c r="K9473" s="2">
        <v>283.85000000000002</v>
      </c>
      <c r="L9473" t="s">
        <v>39</v>
      </c>
      <c r="M9473">
        <f>YEAR(Table1[[#This Row],[order_date]])</f>
        <v>2023</v>
      </c>
      <c r="N9473">
        <f>MONTH(Table1[[#This Row],[order_date]])</f>
        <v>3</v>
      </c>
      <c r="O9473" s="3">
        <f>Table1[[#This Row],[sales]]-Table1[[#This Row],[profit]]</f>
        <v>1869.4900000000002</v>
      </c>
      <c r="P9473" s="3">
        <f>Table1[[#This Row],[sales]]*Table1[[#This Row],[quantity]]</f>
        <v>19380.060000000001</v>
      </c>
      <c r="Q9473" s="9">
        <f>Table1[[#This Row],[delivery_date]]-Table1[[#This Row],[order_date]]</f>
        <v>2</v>
      </c>
    </row>
    <row r="9474" spans="1:17" x14ac:dyDescent="0.35">
      <c r="A9474" t="s">
        <v>9505</v>
      </c>
      <c r="B9474" t="s">
        <v>19</v>
      </c>
      <c r="C9474" t="s">
        <v>26</v>
      </c>
      <c r="D9474" s="2">
        <v>750.42</v>
      </c>
      <c r="E9474">
        <v>0.11</v>
      </c>
      <c r="F9474">
        <v>4</v>
      </c>
      <c r="G9474" s="1">
        <v>45117</v>
      </c>
      <c r="H9474" s="1">
        <v>45124</v>
      </c>
      <c r="I9474" t="s">
        <v>15</v>
      </c>
      <c r="J9474" t="s">
        <v>27</v>
      </c>
      <c r="K9474" s="2">
        <v>89.61</v>
      </c>
      <c r="L9474" t="s">
        <v>23</v>
      </c>
      <c r="M9474">
        <f>YEAR(Table1[[#This Row],[order_date]])</f>
        <v>2023</v>
      </c>
      <c r="N9474">
        <f>MONTH(Table1[[#This Row],[order_date]])</f>
        <v>7</v>
      </c>
      <c r="O9474" s="3">
        <f>Table1[[#This Row],[sales]]-Table1[[#This Row],[profit]]</f>
        <v>660.81</v>
      </c>
      <c r="P9474" s="3">
        <f>Table1[[#This Row],[sales]]*Table1[[#This Row],[quantity]]</f>
        <v>3001.68</v>
      </c>
      <c r="Q9474" s="9">
        <f>Table1[[#This Row],[delivery_date]]-Table1[[#This Row],[order_date]]</f>
        <v>7</v>
      </c>
    </row>
    <row r="9475" spans="1:17" x14ac:dyDescent="0.35">
      <c r="A9475" t="s">
        <v>9506</v>
      </c>
      <c r="B9475" t="s">
        <v>25</v>
      </c>
      <c r="C9475" t="s">
        <v>20</v>
      </c>
      <c r="D9475" s="2">
        <v>660.97</v>
      </c>
      <c r="E9475">
        <v>0.38</v>
      </c>
      <c r="F9475">
        <v>5</v>
      </c>
      <c r="G9475" s="1">
        <v>45088</v>
      </c>
      <c r="H9475" s="1">
        <v>45089</v>
      </c>
      <c r="I9475" t="s">
        <v>21</v>
      </c>
      <c r="J9475" t="s">
        <v>22</v>
      </c>
      <c r="K9475" s="2">
        <v>69.45</v>
      </c>
      <c r="L9475" t="s">
        <v>28</v>
      </c>
      <c r="M9475">
        <f>YEAR(Table1[[#This Row],[order_date]])</f>
        <v>2023</v>
      </c>
      <c r="N9475">
        <f>MONTH(Table1[[#This Row],[order_date]])</f>
        <v>6</v>
      </c>
      <c r="O9475" s="3">
        <f>Table1[[#This Row],[sales]]-Table1[[#This Row],[profit]]</f>
        <v>591.52</v>
      </c>
      <c r="P9475" s="3">
        <f>Table1[[#This Row],[sales]]*Table1[[#This Row],[quantity]]</f>
        <v>3304.8500000000004</v>
      </c>
      <c r="Q9475" s="9">
        <f>Table1[[#This Row],[delivery_date]]-Table1[[#This Row],[order_date]]</f>
        <v>1</v>
      </c>
    </row>
    <row r="9476" spans="1:17" x14ac:dyDescent="0.35">
      <c r="A9476" t="s">
        <v>9507</v>
      </c>
      <c r="B9476" t="s">
        <v>41</v>
      </c>
      <c r="C9476" t="s">
        <v>14</v>
      </c>
      <c r="D9476" s="2">
        <v>212.99</v>
      </c>
      <c r="E9476">
        <v>0.1</v>
      </c>
      <c r="F9476">
        <v>7</v>
      </c>
      <c r="G9476" s="1">
        <v>45506</v>
      </c>
      <c r="H9476" s="1">
        <v>45508</v>
      </c>
      <c r="I9476" t="s">
        <v>21</v>
      </c>
      <c r="J9476" t="s">
        <v>22</v>
      </c>
      <c r="K9476" s="2">
        <v>14.45</v>
      </c>
      <c r="L9476" t="s">
        <v>28</v>
      </c>
      <c r="M9476">
        <f>YEAR(Table1[[#This Row],[order_date]])</f>
        <v>2024</v>
      </c>
      <c r="N9476">
        <f>MONTH(Table1[[#This Row],[order_date]])</f>
        <v>8</v>
      </c>
      <c r="O9476" s="3">
        <f>Table1[[#This Row],[sales]]-Table1[[#This Row],[profit]]</f>
        <v>198.54000000000002</v>
      </c>
      <c r="P9476" s="3">
        <f>Table1[[#This Row],[sales]]*Table1[[#This Row],[quantity]]</f>
        <v>1490.93</v>
      </c>
      <c r="Q9476" s="9">
        <f>Table1[[#This Row],[delivery_date]]-Table1[[#This Row],[order_date]]</f>
        <v>2</v>
      </c>
    </row>
    <row r="9477" spans="1:17" x14ac:dyDescent="0.35">
      <c r="A9477" t="s">
        <v>9508</v>
      </c>
      <c r="B9477" t="s">
        <v>13</v>
      </c>
      <c r="C9477" t="s">
        <v>26</v>
      </c>
      <c r="D9477" s="2">
        <v>1485.99</v>
      </c>
      <c r="E9477">
        <v>0.28000000000000003</v>
      </c>
      <c r="F9477">
        <v>8</v>
      </c>
      <c r="G9477" s="1">
        <v>45298</v>
      </c>
      <c r="H9477" s="1">
        <v>45304</v>
      </c>
      <c r="I9477" t="s">
        <v>31</v>
      </c>
      <c r="J9477" t="s">
        <v>16</v>
      </c>
      <c r="K9477" s="2">
        <v>425.1</v>
      </c>
      <c r="L9477" t="s">
        <v>39</v>
      </c>
      <c r="M9477">
        <f>YEAR(Table1[[#This Row],[order_date]])</f>
        <v>2024</v>
      </c>
      <c r="N9477">
        <f>MONTH(Table1[[#This Row],[order_date]])</f>
        <v>1</v>
      </c>
      <c r="O9477" s="3">
        <f>Table1[[#This Row],[sales]]-Table1[[#This Row],[profit]]</f>
        <v>1060.8899999999999</v>
      </c>
      <c r="P9477" s="3">
        <f>Table1[[#This Row],[sales]]*Table1[[#This Row],[quantity]]</f>
        <v>11887.92</v>
      </c>
      <c r="Q9477" s="9">
        <f>Table1[[#This Row],[delivery_date]]-Table1[[#This Row],[order_date]]</f>
        <v>6</v>
      </c>
    </row>
    <row r="9478" spans="1:17" x14ac:dyDescent="0.35">
      <c r="A9478" t="s">
        <v>9509</v>
      </c>
      <c r="B9478" t="s">
        <v>13</v>
      </c>
      <c r="C9478" t="s">
        <v>14</v>
      </c>
      <c r="D9478" s="2">
        <v>1721.29</v>
      </c>
      <c r="E9478">
        <v>0.33</v>
      </c>
      <c r="F9478">
        <v>1</v>
      </c>
      <c r="G9478" s="1">
        <v>45428</v>
      </c>
      <c r="H9478" s="1">
        <v>45432</v>
      </c>
      <c r="I9478" t="s">
        <v>31</v>
      </c>
      <c r="J9478" t="s">
        <v>16</v>
      </c>
      <c r="K9478" s="2">
        <v>497.97</v>
      </c>
      <c r="L9478" t="s">
        <v>34</v>
      </c>
      <c r="M9478">
        <f>YEAR(Table1[[#This Row],[order_date]])</f>
        <v>2024</v>
      </c>
      <c r="N9478">
        <f>MONTH(Table1[[#This Row],[order_date]])</f>
        <v>5</v>
      </c>
      <c r="O9478" s="3">
        <f>Table1[[#This Row],[sales]]-Table1[[#This Row],[profit]]</f>
        <v>1223.32</v>
      </c>
      <c r="P9478" s="3">
        <f>Table1[[#This Row],[sales]]*Table1[[#This Row],[quantity]]</f>
        <v>1721.29</v>
      </c>
      <c r="Q9478" s="9">
        <f>Table1[[#This Row],[delivery_date]]-Table1[[#This Row],[order_date]]</f>
        <v>4</v>
      </c>
    </row>
    <row r="9479" spans="1:17" x14ac:dyDescent="0.35">
      <c r="A9479" t="s">
        <v>9510</v>
      </c>
      <c r="B9479" t="s">
        <v>13</v>
      </c>
      <c r="C9479" t="s">
        <v>20</v>
      </c>
      <c r="D9479" s="2">
        <v>3527.27</v>
      </c>
      <c r="E9479">
        <v>0.39</v>
      </c>
      <c r="F9479">
        <v>7</v>
      </c>
      <c r="G9479" s="1">
        <v>45256</v>
      </c>
      <c r="H9479" s="1">
        <v>45259</v>
      </c>
      <c r="I9479" t="s">
        <v>15</v>
      </c>
      <c r="J9479" t="s">
        <v>27</v>
      </c>
      <c r="K9479" s="2">
        <v>533.04999999999995</v>
      </c>
      <c r="L9479" t="s">
        <v>39</v>
      </c>
      <c r="M9479">
        <f>YEAR(Table1[[#This Row],[order_date]])</f>
        <v>2023</v>
      </c>
      <c r="N9479">
        <f>MONTH(Table1[[#This Row],[order_date]])</f>
        <v>11</v>
      </c>
      <c r="O9479" s="3">
        <f>Table1[[#This Row],[sales]]-Table1[[#This Row],[profit]]</f>
        <v>2994.2200000000003</v>
      </c>
      <c r="P9479" s="3">
        <f>Table1[[#This Row],[sales]]*Table1[[#This Row],[quantity]]</f>
        <v>24690.89</v>
      </c>
      <c r="Q9479" s="9">
        <f>Table1[[#This Row],[delivery_date]]-Table1[[#This Row],[order_date]]</f>
        <v>3</v>
      </c>
    </row>
    <row r="9480" spans="1:17" x14ac:dyDescent="0.35">
      <c r="A9480" t="s">
        <v>9511</v>
      </c>
      <c r="B9480" t="s">
        <v>19</v>
      </c>
      <c r="C9480" t="s">
        <v>36</v>
      </c>
      <c r="D9480" s="2">
        <v>2736.22</v>
      </c>
      <c r="E9480">
        <v>0.39</v>
      </c>
      <c r="F9480">
        <v>9</v>
      </c>
      <c r="G9480" s="1">
        <v>45559</v>
      </c>
      <c r="H9480" s="1">
        <v>45566</v>
      </c>
      <c r="I9480" t="s">
        <v>15</v>
      </c>
      <c r="J9480" t="s">
        <v>16</v>
      </c>
      <c r="K9480" s="2">
        <v>200.68</v>
      </c>
      <c r="L9480" t="s">
        <v>28</v>
      </c>
      <c r="M9480">
        <f>YEAR(Table1[[#This Row],[order_date]])</f>
        <v>2024</v>
      </c>
      <c r="N9480">
        <f>MONTH(Table1[[#This Row],[order_date]])</f>
        <v>9</v>
      </c>
      <c r="O9480" s="3">
        <f>Table1[[#This Row],[sales]]-Table1[[#This Row],[profit]]</f>
        <v>2535.54</v>
      </c>
      <c r="P9480" s="3">
        <f>Table1[[#This Row],[sales]]*Table1[[#This Row],[quantity]]</f>
        <v>24625.98</v>
      </c>
      <c r="Q9480" s="9">
        <f>Table1[[#This Row],[delivery_date]]-Table1[[#This Row],[order_date]]</f>
        <v>7</v>
      </c>
    </row>
    <row r="9481" spans="1:17" x14ac:dyDescent="0.35">
      <c r="A9481" t="s">
        <v>9512</v>
      </c>
      <c r="B9481" t="s">
        <v>25</v>
      </c>
      <c r="C9481" t="s">
        <v>20</v>
      </c>
      <c r="D9481" s="2">
        <v>4306.3999999999996</v>
      </c>
      <c r="E9481">
        <v>0.36</v>
      </c>
      <c r="F9481">
        <v>2</v>
      </c>
      <c r="G9481" s="1">
        <v>45079</v>
      </c>
      <c r="H9481" s="1">
        <v>45083</v>
      </c>
      <c r="I9481" t="s">
        <v>31</v>
      </c>
      <c r="J9481" t="s">
        <v>27</v>
      </c>
      <c r="K9481" s="2">
        <v>582.27</v>
      </c>
      <c r="L9481" t="s">
        <v>23</v>
      </c>
      <c r="M9481">
        <f>YEAR(Table1[[#This Row],[order_date]])</f>
        <v>2023</v>
      </c>
      <c r="N9481">
        <f>MONTH(Table1[[#This Row],[order_date]])</f>
        <v>6</v>
      </c>
      <c r="O9481" s="3">
        <f>Table1[[#This Row],[sales]]-Table1[[#This Row],[profit]]</f>
        <v>3724.1299999999997</v>
      </c>
      <c r="P9481" s="3">
        <f>Table1[[#This Row],[sales]]*Table1[[#This Row],[quantity]]</f>
        <v>8612.7999999999993</v>
      </c>
      <c r="Q9481" s="9">
        <f>Table1[[#This Row],[delivery_date]]-Table1[[#This Row],[order_date]]</f>
        <v>4</v>
      </c>
    </row>
    <row r="9482" spans="1:17" x14ac:dyDescent="0.35">
      <c r="A9482" t="s">
        <v>9513</v>
      </c>
      <c r="B9482" t="s">
        <v>19</v>
      </c>
      <c r="C9482" t="s">
        <v>14</v>
      </c>
      <c r="D9482" s="2">
        <v>964.71</v>
      </c>
      <c r="E9482">
        <v>0.11</v>
      </c>
      <c r="F9482">
        <v>2</v>
      </c>
      <c r="G9482" s="1">
        <v>45116</v>
      </c>
      <c r="H9482" s="1">
        <v>45119</v>
      </c>
      <c r="I9482" t="s">
        <v>15</v>
      </c>
      <c r="J9482" t="s">
        <v>27</v>
      </c>
      <c r="K9482" s="2">
        <v>135.06</v>
      </c>
      <c r="L9482" t="s">
        <v>28</v>
      </c>
      <c r="M9482">
        <f>YEAR(Table1[[#This Row],[order_date]])</f>
        <v>2023</v>
      </c>
      <c r="N9482">
        <f>MONTH(Table1[[#This Row],[order_date]])</f>
        <v>7</v>
      </c>
      <c r="O9482" s="3">
        <f>Table1[[#This Row],[sales]]-Table1[[#This Row],[profit]]</f>
        <v>829.65000000000009</v>
      </c>
      <c r="P9482" s="3">
        <f>Table1[[#This Row],[sales]]*Table1[[#This Row],[quantity]]</f>
        <v>1929.42</v>
      </c>
      <c r="Q9482" s="9">
        <f>Table1[[#This Row],[delivery_date]]-Table1[[#This Row],[order_date]]</f>
        <v>3</v>
      </c>
    </row>
    <row r="9483" spans="1:17" x14ac:dyDescent="0.35">
      <c r="A9483" t="s">
        <v>9514</v>
      </c>
      <c r="B9483" t="s">
        <v>41</v>
      </c>
      <c r="C9483" t="s">
        <v>14</v>
      </c>
      <c r="D9483" s="2">
        <v>1403.19</v>
      </c>
      <c r="E9483">
        <v>0.27</v>
      </c>
      <c r="F9483">
        <v>4</v>
      </c>
      <c r="G9483" s="1">
        <v>45311</v>
      </c>
      <c r="H9483" s="1">
        <v>45317</v>
      </c>
      <c r="I9483" t="s">
        <v>21</v>
      </c>
      <c r="J9483" t="s">
        <v>27</v>
      </c>
      <c r="K9483" s="2">
        <v>161.24</v>
      </c>
      <c r="L9483" t="s">
        <v>23</v>
      </c>
      <c r="M9483">
        <f>YEAR(Table1[[#This Row],[order_date]])</f>
        <v>2024</v>
      </c>
      <c r="N9483">
        <f>MONTH(Table1[[#This Row],[order_date]])</f>
        <v>1</v>
      </c>
      <c r="O9483" s="3">
        <f>Table1[[#This Row],[sales]]-Table1[[#This Row],[profit]]</f>
        <v>1241.95</v>
      </c>
      <c r="P9483" s="3">
        <f>Table1[[#This Row],[sales]]*Table1[[#This Row],[quantity]]</f>
        <v>5612.76</v>
      </c>
      <c r="Q9483" s="9">
        <f>Table1[[#This Row],[delivery_date]]-Table1[[#This Row],[order_date]]</f>
        <v>6</v>
      </c>
    </row>
    <row r="9484" spans="1:17" x14ac:dyDescent="0.35">
      <c r="A9484" t="s">
        <v>9515</v>
      </c>
      <c r="B9484" t="s">
        <v>25</v>
      </c>
      <c r="C9484" t="s">
        <v>20</v>
      </c>
      <c r="D9484" s="2">
        <v>4711.2700000000004</v>
      </c>
      <c r="E9484">
        <v>0.15</v>
      </c>
      <c r="F9484">
        <v>1</v>
      </c>
      <c r="G9484" s="1">
        <v>45640</v>
      </c>
      <c r="H9484" s="1">
        <v>45643</v>
      </c>
      <c r="I9484" t="s">
        <v>21</v>
      </c>
      <c r="J9484" t="s">
        <v>16</v>
      </c>
      <c r="K9484" s="2">
        <v>353.76</v>
      </c>
      <c r="L9484" t="s">
        <v>23</v>
      </c>
      <c r="M9484">
        <f>YEAR(Table1[[#This Row],[order_date]])</f>
        <v>2024</v>
      </c>
      <c r="N9484">
        <f>MONTH(Table1[[#This Row],[order_date]])</f>
        <v>12</v>
      </c>
      <c r="O9484" s="3">
        <f>Table1[[#This Row],[sales]]-Table1[[#This Row],[profit]]</f>
        <v>4357.51</v>
      </c>
      <c r="P9484" s="3">
        <f>Table1[[#This Row],[sales]]*Table1[[#This Row],[quantity]]</f>
        <v>4711.2700000000004</v>
      </c>
      <c r="Q9484" s="9">
        <f>Table1[[#This Row],[delivery_date]]-Table1[[#This Row],[order_date]]</f>
        <v>3</v>
      </c>
    </row>
    <row r="9485" spans="1:17" x14ac:dyDescent="0.35">
      <c r="A9485" t="s">
        <v>9516</v>
      </c>
      <c r="B9485" t="s">
        <v>13</v>
      </c>
      <c r="C9485" t="s">
        <v>33</v>
      </c>
      <c r="D9485" s="2">
        <v>2275.8200000000002</v>
      </c>
      <c r="E9485">
        <v>0.39</v>
      </c>
      <c r="F9485">
        <v>9</v>
      </c>
      <c r="G9485" s="1">
        <v>45517</v>
      </c>
      <c r="H9485" s="1">
        <v>45518</v>
      </c>
      <c r="I9485" t="s">
        <v>15</v>
      </c>
      <c r="J9485" t="s">
        <v>27</v>
      </c>
      <c r="K9485" s="2">
        <v>171.56</v>
      </c>
      <c r="L9485" t="s">
        <v>28</v>
      </c>
      <c r="M9485">
        <f>YEAR(Table1[[#This Row],[order_date]])</f>
        <v>2024</v>
      </c>
      <c r="N9485">
        <f>MONTH(Table1[[#This Row],[order_date]])</f>
        <v>8</v>
      </c>
      <c r="O9485" s="3">
        <f>Table1[[#This Row],[sales]]-Table1[[#This Row],[profit]]</f>
        <v>2104.2600000000002</v>
      </c>
      <c r="P9485" s="3">
        <f>Table1[[#This Row],[sales]]*Table1[[#This Row],[quantity]]</f>
        <v>20482.38</v>
      </c>
      <c r="Q9485" s="9">
        <f>Table1[[#This Row],[delivery_date]]-Table1[[#This Row],[order_date]]</f>
        <v>1</v>
      </c>
    </row>
    <row r="9486" spans="1:17" x14ac:dyDescent="0.35">
      <c r="A9486" t="s">
        <v>9517</v>
      </c>
      <c r="B9486" t="s">
        <v>19</v>
      </c>
      <c r="C9486" t="s">
        <v>20</v>
      </c>
      <c r="D9486" s="2">
        <v>3966.35</v>
      </c>
      <c r="E9486">
        <v>0.37</v>
      </c>
      <c r="F9486">
        <v>5</v>
      </c>
      <c r="G9486" s="1">
        <v>45606</v>
      </c>
      <c r="H9486" s="1">
        <v>45613</v>
      </c>
      <c r="I9486" t="s">
        <v>31</v>
      </c>
      <c r="J9486" t="s">
        <v>27</v>
      </c>
      <c r="K9486" s="2">
        <v>1129.02</v>
      </c>
      <c r="L9486" t="s">
        <v>28</v>
      </c>
      <c r="M9486">
        <f>YEAR(Table1[[#This Row],[order_date]])</f>
        <v>2024</v>
      </c>
      <c r="N9486">
        <f>MONTH(Table1[[#This Row],[order_date]])</f>
        <v>11</v>
      </c>
      <c r="O9486" s="3">
        <f>Table1[[#This Row],[sales]]-Table1[[#This Row],[profit]]</f>
        <v>2837.33</v>
      </c>
      <c r="P9486" s="3">
        <f>Table1[[#This Row],[sales]]*Table1[[#This Row],[quantity]]</f>
        <v>19831.75</v>
      </c>
      <c r="Q9486" s="9">
        <f>Table1[[#This Row],[delivery_date]]-Table1[[#This Row],[order_date]]</f>
        <v>7</v>
      </c>
    </row>
    <row r="9487" spans="1:17" x14ac:dyDescent="0.35">
      <c r="A9487" t="s">
        <v>9518</v>
      </c>
      <c r="B9487" t="s">
        <v>19</v>
      </c>
      <c r="C9487" t="s">
        <v>36</v>
      </c>
      <c r="D9487" s="2">
        <v>2511.62</v>
      </c>
      <c r="E9487">
        <v>0.11</v>
      </c>
      <c r="F9487">
        <v>3</v>
      </c>
      <c r="G9487" s="1">
        <v>45213</v>
      </c>
      <c r="H9487" s="1">
        <v>45216</v>
      </c>
      <c r="I9487" t="s">
        <v>15</v>
      </c>
      <c r="J9487" t="s">
        <v>22</v>
      </c>
      <c r="K9487" s="2">
        <v>624.51</v>
      </c>
      <c r="L9487" t="s">
        <v>23</v>
      </c>
      <c r="M9487">
        <f>YEAR(Table1[[#This Row],[order_date]])</f>
        <v>2023</v>
      </c>
      <c r="N9487">
        <f>MONTH(Table1[[#This Row],[order_date]])</f>
        <v>10</v>
      </c>
      <c r="O9487" s="3">
        <f>Table1[[#This Row],[sales]]-Table1[[#This Row],[profit]]</f>
        <v>1887.11</v>
      </c>
      <c r="P9487" s="3">
        <f>Table1[[#This Row],[sales]]*Table1[[#This Row],[quantity]]</f>
        <v>7534.86</v>
      </c>
      <c r="Q9487" s="9">
        <f>Table1[[#This Row],[delivery_date]]-Table1[[#This Row],[order_date]]</f>
        <v>3</v>
      </c>
    </row>
    <row r="9488" spans="1:17" x14ac:dyDescent="0.35">
      <c r="A9488" t="s">
        <v>9519</v>
      </c>
      <c r="B9488" t="s">
        <v>41</v>
      </c>
      <c r="C9488" t="s">
        <v>20</v>
      </c>
      <c r="D9488" s="2">
        <v>2408.3200000000002</v>
      </c>
      <c r="E9488">
        <v>0.32</v>
      </c>
      <c r="F9488">
        <v>6</v>
      </c>
      <c r="G9488" s="1">
        <v>45043</v>
      </c>
      <c r="H9488" s="1">
        <v>45048</v>
      </c>
      <c r="I9488" t="s">
        <v>31</v>
      </c>
      <c r="J9488" t="s">
        <v>22</v>
      </c>
      <c r="K9488" s="2">
        <v>260.81</v>
      </c>
      <c r="L9488" t="s">
        <v>39</v>
      </c>
      <c r="M9488">
        <f>YEAR(Table1[[#This Row],[order_date]])</f>
        <v>2023</v>
      </c>
      <c r="N9488">
        <f>MONTH(Table1[[#This Row],[order_date]])</f>
        <v>4</v>
      </c>
      <c r="O9488" s="3">
        <f>Table1[[#This Row],[sales]]-Table1[[#This Row],[profit]]</f>
        <v>2147.5100000000002</v>
      </c>
      <c r="P9488" s="3">
        <f>Table1[[#This Row],[sales]]*Table1[[#This Row],[quantity]]</f>
        <v>14449.920000000002</v>
      </c>
      <c r="Q9488" s="9">
        <f>Table1[[#This Row],[delivery_date]]-Table1[[#This Row],[order_date]]</f>
        <v>5</v>
      </c>
    </row>
    <row r="9489" spans="1:17" x14ac:dyDescent="0.35">
      <c r="A9489" t="s">
        <v>9520</v>
      </c>
      <c r="B9489" t="s">
        <v>41</v>
      </c>
      <c r="C9489" t="s">
        <v>26</v>
      </c>
      <c r="D9489" s="2">
        <v>825.77</v>
      </c>
      <c r="E9489">
        <v>0.03</v>
      </c>
      <c r="F9489">
        <v>7</v>
      </c>
      <c r="G9489" s="1">
        <v>45647</v>
      </c>
      <c r="H9489" s="1">
        <v>45652</v>
      </c>
      <c r="I9489" t="s">
        <v>21</v>
      </c>
      <c r="J9489" t="s">
        <v>27</v>
      </c>
      <c r="K9489" s="2">
        <v>188.54</v>
      </c>
      <c r="L9489" t="s">
        <v>28</v>
      </c>
      <c r="M9489">
        <f>YEAR(Table1[[#This Row],[order_date]])</f>
        <v>2024</v>
      </c>
      <c r="N9489">
        <f>MONTH(Table1[[#This Row],[order_date]])</f>
        <v>12</v>
      </c>
      <c r="O9489" s="3">
        <f>Table1[[#This Row],[sales]]-Table1[[#This Row],[profit]]</f>
        <v>637.23</v>
      </c>
      <c r="P9489" s="3">
        <f>Table1[[#This Row],[sales]]*Table1[[#This Row],[quantity]]</f>
        <v>5780.3899999999994</v>
      </c>
      <c r="Q9489" s="9">
        <f>Table1[[#This Row],[delivery_date]]-Table1[[#This Row],[order_date]]</f>
        <v>5</v>
      </c>
    </row>
    <row r="9490" spans="1:17" x14ac:dyDescent="0.35">
      <c r="A9490" t="s">
        <v>9521</v>
      </c>
      <c r="B9490" t="s">
        <v>19</v>
      </c>
      <c r="C9490" t="s">
        <v>33</v>
      </c>
      <c r="D9490" s="2">
        <v>4270.88</v>
      </c>
      <c r="E9490">
        <v>0.38</v>
      </c>
      <c r="F9490">
        <v>4</v>
      </c>
      <c r="G9490" s="1">
        <v>45130</v>
      </c>
      <c r="H9490" s="1">
        <v>45131</v>
      </c>
      <c r="I9490" t="s">
        <v>31</v>
      </c>
      <c r="J9490" t="s">
        <v>16</v>
      </c>
      <c r="K9490" s="2">
        <v>273.83999999999997</v>
      </c>
      <c r="L9490" t="s">
        <v>34</v>
      </c>
      <c r="M9490">
        <f>YEAR(Table1[[#This Row],[order_date]])</f>
        <v>2023</v>
      </c>
      <c r="N9490">
        <f>MONTH(Table1[[#This Row],[order_date]])</f>
        <v>7</v>
      </c>
      <c r="O9490" s="3">
        <f>Table1[[#This Row],[sales]]-Table1[[#This Row],[profit]]</f>
        <v>3997.04</v>
      </c>
      <c r="P9490" s="3">
        <f>Table1[[#This Row],[sales]]*Table1[[#This Row],[quantity]]</f>
        <v>17083.52</v>
      </c>
      <c r="Q9490" s="9">
        <f>Table1[[#This Row],[delivery_date]]-Table1[[#This Row],[order_date]]</f>
        <v>1</v>
      </c>
    </row>
    <row r="9491" spans="1:17" x14ac:dyDescent="0.35">
      <c r="A9491" t="s">
        <v>9522</v>
      </c>
      <c r="B9491" t="s">
        <v>41</v>
      </c>
      <c r="C9491" t="s">
        <v>26</v>
      </c>
      <c r="D9491" s="2">
        <v>483.94</v>
      </c>
      <c r="E9491">
        <v>0.39</v>
      </c>
      <c r="F9491">
        <v>2</v>
      </c>
      <c r="G9491" s="1">
        <v>45041</v>
      </c>
      <c r="H9491" s="1">
        <v>45042</v>
      </c>
      <c r="I9491" t="s">
        <v>31</v>
      </c>
      <c r="J9491" t="s">
        <v>16</v>
      </c>
      <c r="K9491" s="2">
        <v>54.85</v>
      </c>
      <c r="L9491" t="s">
        <v>23</v>
      </c>
      <c r="M9491">
        <f>YEAR(Table1[[#This Row],[order_date]])</f>
        <v>2023</v>
      </c>
      <c r="N9491">
        <f>MONTH(Table1[[#This Row],[order_date]])</f>
        <v>4</v>
      </c>
      <c r="O9491" s="3">
        <f>Table1[[#This Row],[sales]]-Table1[[#This Row],[profit]]</f>
        <v>429.09</v>
      </c>
      <c r="P9491" s="3">
        <f>Table1[[#This Row],[sales]]*Table1[[#This Row],[quantity]]</f>
        <v>967.88</v>
      </c>
      <c r="Q9491" s="9">
        <f>Table1[[#This Row],[delivery_date]]-Table1[[#This Row],[order_date]]</f>
        <v>1</v>
      </c>
    </row>
    <row r="9492" spans="1:17" x14ac:dyDescent="0.35">
      <c r="A9492" t="s">
        <v>9523</v>
      </c>
      <c r="B9492" t="s">
        <v>13</v>
      </c>
      <c r="C9492" t="s">
        <v>20</v>
      </c>
      <c r="D9492" s="2">
        <v>1620.28</v>
      </c>
      <c r="E9492">
        <v>0.17</v>
      </c>
      <c r="F9492">
        <v>5</v>
      </c>
      <c r="G9492" s="1">
        <v>44999</v>
      </c>
      <c r="H9492" s="1">
        <v>45003</v>
      </c>
      <c r="I9492" t="s">
        <v>15</v>
      </c>
      <c r="J9492" t="s">
        <v>22</v>
      </c>
      <c r="K9492" s="2">
        <v>360.3</v>
      </c>
      <c r="L9492" t="s">
        <v>28</v>
      </c>
      <c r="M9492">
        <f>YEAR(Table1[[#This Row],[order_date]])</f>
        <v>2023</v>
      </c>
      <c r="N9492">
        <f>MONTH(Table1[[#This Row],[order_date]])</f>
        <v>3</v>
      </c>
      <c r="O9492" s="3">
        <f>Table1[[#This Row],[sales]]-Table1[[#This Row],[profit]]</f>
        <v>1259.98</v>
      </c>
      <c r="P9492" s="3">
        <f>Table1[[#This Row],[sales]]*Table1[[#This Row],[quantity]]</f>
        <v>8101.4</v>
      </c>
      <c r="Q9492" s="9">
        <f>Table1[[#This Row],[delivery_date]]-Table1[[#This Row],[order_date]]</f>
        <v>4</v>
      </c>
    </row>
    <row r="9493" spans="1:17" x14ac:dyDescent="0.35">
      <c r="A9493" t="s">
        <v>9524</v>
      </c>
      <c r="B9493" t="s">
        <v>41</v>
      </c>
      <c r="C9493" t="s">
        <v>33</v>
      </c>
      <c r="D9493" s="2">
        <v>3399.99</v>
      </c>
      <c r="E9493">
        <v>0.4</v>
      </c>
      <c r="F9493">
        <v>7</v>
      </c>
      <c r="G9493" s="1">
        <v>45233</v>
      </c>
      <c r="H9493" s="1">
        <v>45238</v>
      </c>
      <c r="I9493" t="s">
        <v>31</v>
      </c>
      <c r="J9493" t="s">
        <v>22</v>
      </c>
      <c r="K9493" s="2">
        <v>700.8</v>
      </c>
      <c r="L9493" t="s">
        <v>23</v>
      </c>
      <c r="M9493">
        <f>YEAR(Table1[[#This Row],[order_date]])</f>
        <v>2023</v>
      </c>
      <c r="N9493">
        <f>MONTH(Table1[[#This Row],[order_date]])</f>
        <v>11</v>
      </c>
      <c r="O9493" s="3">
        <f>Table1[[#This Row],[sales]]-Table1[[#This Row],[profit]]</f>
        <v>2699.1899999999996</v>
      </c>
      <c r="P9493" s="3">
        <f>Table1[[#This Row],[sales]]*Table1[[#This Row],[quantity]]</f>
        <v>23799.93</v>
      </c>
      <c r="Q9493" s="9">
        <f>Table1[[#This Row],[delivery_date]]-Table1[[#This Row],[order_date]]</f>
        <v>5</v>
      </c>
    </row>
    <row r="9494" spans="1:17" x14ac:dyDescent="0.35">
      <c r="A9494" t="s">
        <v>9525</v>
      </c>
      <c r="B9494" t="s">
        <v>41</v>
      </c>
      <c r="C9494" t="s">
        <v>26</v>
      </c>
      <c r="D9494" s="2">
        <v>2585.56</v>
      </c>
      <c r="E9494">
        <v>0.43</v>
      </c>
      <c r="F9494">
        <v>3</v>
      </c>
      <c r="G9494" s="1">
        <v>45595</v>
      </c>
      <c r="H9494" s="1">
        <v>45601</v>
      </c>
      <c r="I9494" t="s">
        <v>31</v>
      </c>
      <c r="J9494" t="s">
        <v>27</v>
      </c>
      <c r="K9494" s="2">
        <v>533.24</v>
      </c>
      <c r="L9494" t="s">
        <v>48</v>
      </c>
      <c r="M9494">
        <f>YEAR(Table1[[#This Row],[order_date]])</f>
        <v>2024</v>
      </c>
      <c r="N9494">
        <f>MONTH(Table1[[#This Row],[order_date]])</f>
        <v>10</v>
      </c>
      <c r="O9494" s="3">
        <f>Table1[[#This Row],[sales]]-Table1[[#This Row],[profit]]</f>
        <v>2052.3199999999997</v>
      </c>
      <c r="P9494" s="3">
        <f>Table1[[#This Row],[sales]]*Table1[[#This Row],[quantity]]</f>
        <v>7756.68</v>
      </c>
      <c r="Q9494" s="9">
        <f>Table1[[#This Row],[delivery_date]]-Table1[[#This Row],[order_date]]</f>
        <v>6</v>
      </c>
    </row>
    <row r="9495" spans="1:17" x14ac:dyDescent="0.35">
      <c r="A9495" t="s">
        <v>9526</v>
      </c>
      <c r="B9495" t="s">
        <v>19</v>
      </c>
      <c r="C9495" t="s">
        <v>26</v>
      </c>
      <c r="D9495" s="2">
        <v>4418.75</v>
      </c>
      <c r="E9495">
        <v>0.1</v>
      </c>
      <c r="F9495">
        <v>2</v>
      </c>
      <c r="G9495" s="1">
        <v>45617</v>
      </c>
      <c r="H9495" s="1">
        <v>45622</v>
      </c>
      <c r="I9495" t="s">
        <v>21</v>
      </c>
      <c r="J9495" t="s">
        <v>16</v>
      </c>
      <c r="K9495" s="2">
        <v>634.20000000000005</v>
      </c>
      <c r="L9495" t="s">
        <v>23</v>
      </c>
      <c r="M9495">
        <f>YEAR(Table1[[#This Row],[order_date]])</f>
        <v>2024</v>
      </c>
      <c r="N9495">
        <f>MONTH(Table1[[#This Row],[order_date]])</f>
        <v>11</v>
      </c>
      <c r="O9495" s="3">
        <f>Table1[[#This Row],[sales]]-Table1[[#This Row],[profit]]</f>
        <v>3784.55</v>
      </c>
      <c r="P9495" s="3">
        <f>Table1[[#This Row],[sales]]*Table1[[#This Row],[quantity]]</f>
        <v>8837.5</v>
      </c>
      <c r="Q9495" s="9">
        <f>Table1[[#This Row],[delivery_date]]-Table1[[#This Row],[order_date]]</f>
        <v>5</v>
      </c>
    </row>
    <row r="9496" spans="1:17" x14ac:dyDescent="0.35">
      <c r="A9496" t="s">
        <v>9527</v>
      </c>
      <c r="B9496" t="s">
        <v>19</v>
      </c>
      <c r="C9496" t="s">
        <v>33</v>
      </c>
      <c r="D9496" s="2">
        <v>292.56</v>
      </c>
      <c r="E9496">
        <v>0.18</v>
      </c>
      <c r="F9496">
        <v>2</v>
      </c>
      <c r="G9496" s="1">
        <v>45519</v>
      </c>
      <c r="H9496" s="1">
        <v>45522</v>
      </c>
      <c r="I9496" t="s">
        <v>31</v>
      </c>
      <c r="J9496" t="s">
        <v>22</v>
      </c>
      <c r="K9496" s="2">
        <v>38.21</v>
      </c>
      <c r="L9496" t="s">
        <v>28</v>
      </c>
      <c r="M9496">
        <f>YEAR(Table1[[#This Row],[order_date]])</f>
        <v>2024</v>
      </c>
      <c r="N9496">
        <f>MONTH(Table1[[#This Row],[order_date]])</f>
        <v>8</v>
      </c>
      <c r="O9496" s="3">
        <f>Table1[[#This Row],[sales]]-Table1[[#This Row],[profit]]</f>
        <v>254.35</v>
      </c>
      <c r="P9496" s="3">
        <f>Table1[[#This Row],[sales]]*Table1[[#This Row],[quantity]]</f>
        <v>585.12</v>
      </c>
      <c r="Q9496" s="9">
        <f>Table1[[#This Row],[delivery_date]]-Table1[[#This Row],[order_date]]</f>
        <v>3</v>
      </c>
    </row>
    <row r="9497" spans="1:17" x14ac:dyDescent="0.35">
      <c r="A9497" t="s">
        <v>9528</v>
      </c>
      <c r="B9497" t="s">
        <v>25</v>
      </c>
      <c r="C9497" t="s">
        <v>33</v>
      </c>
      <c r="D9497" s="2">
        <v>3282.1</v>
      </c>
      <c r="E9497">
        <v>0.13</v>
      </c>
      <c r="F9497">
        <v>4</v>
      </c>
      <c r="G9497" s="1">
        <v>45292</v>
      </c>
      <c r="H9497" s="1">
        <v>45296</v>
      </c>
      <c r="I9497" t="s">
        <v>15</v>
      </c>
      <c r="J9497" t="s">
        <v>16</v>
      </c>
      <c r="K9497" s="2">
        <v>487.53</v>
      </c>
      <c r="L9497" t="s">
        <v>23</v>
      </c>
      <c r="M9497">
        <f>YEAR(Table1[[#This Row],[order_date]])</f>
        <v>2024</v>
      </c>
      <c r="N9497">
        <f>MONTH(Table1[[#This Row],[order_date]])</f>
        <v>1</v>
      </c>
      <c r="O9497" s="3">
        <f>Table1[[#This Row],[sales]]-Table1[[#This Row],[profit]]</f>
        <v>2794.5699999999997</v>
      </c>
      <c r="P9497" s="3">
        <f>Table1[[#This Row],[sales]]*Table1[[#This Row],[quantity]]</f>
        <v>13128.4</v>
      </c>
      <c r="Q9497" s="9">
        <f>Table1[[#This Row],[delivery_date]]-Table1[[#This Row],[order_date]]</f>
        <v>4</v>
      </c>
    </row>
    <row r="9498" spans="1:17" x14ac:dyDescent="0.35">
      <c r="A9498" t="s">
        <v>9529</v>
      </c>
      <c r="B9498" t="s">
        <v>25</v>
      </c>
      <c r="C9498" t="s">
        <v>14</v>
      </c>
      <c r="D9498" s="2">
        <v>2439.58</v>
      </c>
      <c r="E9498">
        <v>0.19</v>
      </c>
      <c r="F9498">
        <v>4</v>
      </c>
      <c r="G9498" s="1">
        <v>45173</v>
      </c>
      <c r="H9498" s="1">
        <v>45177</v>
      </c>
      <c r="I9498" t="s">
        <v>21</v>
      </c>
      <c r="J9498" t="s">
        <v>22</v>
      </c>
      <c r="K9498" s="2">
        <v>296.49</v>
      </c>
      <c r="L9498" t="s">
        <v>17</v>
      </c>
      <c r="M9498">
        <f>YEAR(Table1[[#This Row],[order_date]])</f>
        <v>2023</v>
      </c>
      <c r="N9498">
        <f>MONTH(Table1[[#This Row],[order_date]])</f>
        <v>9</v>
      </c>
      <c r="O9498" s="3">
        <f>Table1[[#This Row],[sales]]-Table1[[#This Row],[profit]]</f>
        <v>2143.09</v>
      </c>
      <c r="P9498" s="3">
        <f>Table1[[#This Row],[sales]]*Table1[[#This Row],[quantity]]</f>
        <v>9758.32</v>
      </c>
      <c r="Q9498" s="9">
        <f>Table1[[#This Row],[delivery_date]]-Table1[[#This Row],[order_date]]</f>
        <v>4</v>
      </c>
    </row>
    <row r="9499" spans="1:17" x14ac:dyDescent="0.35">
      <c r="A9499" t="s">
        <v>9530</v>
      </c>
      <c r="B9499" t="s">
        <v>19</v>
      </c>
      <c r="C9499" t="s">
        <v>33</v>
      </c>
      <c r="D9499" s="2">
        <v>856.13</v>
      </c>
      <c r="E9499">
        <v>0.22</v>
      </c>
      <c r="F9499">
        <v>5</v>
      </c>
      <c r="G9499" s="1">
        <v>45037</v>
      </c>
      <c r="H9499" s="1">
        <v>45041</v>
      </c>
      <c r="I9499" t="s">
        <v>31</v>
      </c>
      <c r="J9499" t="s">
        <v>16</v>
      </c>
      <c r="K9499" s="2">
        <v>61</v>
      </c>
      <c r="L9499" t="s">
        <v>34</v>
      </c>
      <c r="M9499">
        <f>YEAR(Table1[[#This Row],[order_date]])</f>
        <v>2023</v>
      </c>
      <c r="N9499">
        <f>MONTH(Table1[[#This Row],[order_date]])</f>
        <v>4</v>
      </c>
      <c r="O9499" s="3">
        <f>Table1[[#This Row],[sales]]-Table1[[#This Row],[profit]]</f>
        <v>795.13</v>
      </c>
      <c r="P9499" s="3">
        <f>Table1[[#This Row],[sales]]*Table1[[#This Row],[quantity]]</f>
        <v>4280.6499999999996</v>
      </c>
      <c r="Q9499" s="9">
        <f>Table1[[#This Row],[delivery_date]]-Table1[[#This Row],[order_date]]</f>
        <v>4</v>
      </c>
    </row>
    <row r="9500" spans="1:17" x14ac:dyDescent="0.35">
      <c r="A9500" t="s">
        <v>9531</v>
      </c>
      <c r="B9500" t="s">
        <v>41</v>
      </c>
      <c r="C9500" t="s">
        <v>20</v>
      </c>
      <c r="D9500" s="2">
        <v>3741.93</v>
      </c>
      <c r="E9500">
        <v>0.25</v>
      </c>
      <c r="F9500">
        <v>3</v>
      </c>
      <c r="G9500" s="1">
        <v>45370</v>
      </c>
      <c r="H9500" s="1">
        <v>45372</v>
      </c>
      <c r="I9500" t="s">
        <v>31</v>
      </c>
      <c r="J9500" t="s">
        <v>22</v>
      </c>
      <c r="K9500" s="2">
        <v>375.41</v>
      </c>
      <c r="L9500" t="s">
        <v>48</v>
      </c>
      <c r="M9500">
        <f>YEAR(Table1[[#This Row],[order_date]])</f>
        <v>2024</v>
      </c>
      <c r="N9500">
        <f>MONTH(Table1[[#This Row],[order_date]])</f>
        <v>3</v>
      </c>
      <c r="O9500" s="3">
        <f>Table1[[#This Row],[sales]]-Table1[[#This Row],[profit]]</f>
        <v>3366.52</v>
      </c>
      <c r="P9500" s="3">
        <f>Table1[[#This Row],[sales]]*Table1[[#This Row],[quantity]]</f>
        <v>11225.789999999999</v>
      </c>
      <c r="Q9500" s="9">
        <f>Table1[[#This Row],[delivery_date]]-Table1[[#This Row],[order_date]]</f>
        <v>2</v>
      </c>
    </row>
    <row r="9501" spans="1:17" x14ac:dyDescent="0.35">
      <c r="A9501" t="s">
        <v>9532</v>
      </c>
      <c r="B9501" t="s">
        <v>41</v>
      </c>
      <c r="C9501" t="s">
        <v>36</v>
      </c>
      <c r="D9501" s="2">
        <v>2115.4</v>
      </c>
      <c r="E9501">
        <v>0.02</v>
      </c>
      <c r="F9501">
        <v>1</v>
      </c>
      <c r="G9501" s="1">
        <v>45041</v>
      </c>
      <c r="H9501" s="1">
        <v>45044</v>
      </c>
      <c r="I9501" t="s">
        <v>21</v>
      </c>
      <c r="J9501" t="s">
        <v>27</v>
      </c>
      <c r="K9501" s="2">
        <v>130.05000000000001</v>
      </c>
      <c r="L9501" t="s">
        <v>17</v>
      </c>
      <c r="M9501">
        <f>YEAR(Table1[[#This Row],[order_date]])</f>
        <v>2023</v>
      </c>
      <c r="N9501">
        <f>MONTH(Table1[[#This Row],[order_date]])</f>
        <v>4</v>
      </c>
      <c r="O9501" s="3">
        <f>Table1[[#This Row],[sales]]-Table1[[#This Row],[profit]]</f>
        <v>1985.3500000000001</v>
      </c>
      <c r="P9501" s="3">
        <f>Table1[[#This Row],[sales]]*Table1[[#This Row],[quantity]]</f>
        <v>2115.4</v>
      </c>
      <c r="Q9501" s="9">
        <f>Table1[[#This Row],[delivery_date]]-Table1[[#This Row],[order_date]]</f>
        <v>3</v>
      </c>
    </row>
    <row r="9502" spans="1:17" x14ac:dyDescent="0.35">
      <c r="A9502" t="s">
        <v>9533</v>
      </c>
      <c r="B9502" t="s">
        <v>25</v>
      </c>
      <c r="C9502" t="s">
        <v>14</v>
      </c>
      <c r="D9502" s="2">
        <v>2704.75</v>
      </c>
      <c r="E9502">
        <v>0.03</v>
      </c>
      <c r="F9502">
        <v>4</v>
      </c>
      <c r="G9502" s="1">
        <v>44965</v>
      </c>
      <c r="H9502" s="1">
        <v>44966</v>
      </c>
      <c r="I9502" t="s">
        <v>31</v>
      </c>
      <c r="J9502" t="s">
        <v>16</v>
      </c>
      <c r="K9502" s="2">
        <v>251.04</v>
      </c>
      <c r="L9502" t="s">
        <v>23</v>
      </c>
      <c r="M9502">
        <f>YEAR(Table1[[#This Row],[order_date]])</f>
        <v>2023</v>
      </c>
      <c r="N9502">
        <f>MONTH(Table1[[#This Row],[order_date]])</f>
        <v>2</v>
      </c>
      <c r="O9502" s="3">
        <f>Table1[[#This Row],[sales]]-Table1[[#This Row],[profit]]</f>
        <v>2453.71</v>
      </c>
      <c r="P9502" s="3">
        <f>Table1[[#This Row],[sales]]*Table1[[#This Row],[quantity]]</f>
        <v>10819</v>
      </c>
      <c r="Q9502" s="9">
        <f>Table1[[#This Row],[delivery_date]]-Table1[[#This Row],[order_date]]</f>
        <v>1</v>
      </c>
    </row>
    <row r="9503" spans="1:17" x14ac:dyDescent="0.35">
      <c r="A9503" t="s">
        <v>9534</v>
      </c>
      <c r="B9503" t="s">
        <v>25</v>
      </c>
      <c r="C9503" t="s">
        <v>33</v>
      </c>
      <c r="D9503" s="2">
        <v>4839.6000000000004</v>
      </c>
      <c r="E9503">
        <v>0.33</v>
      </c>
      <c r="F9503">
        <v>1</v>
      </c>
      <c r="G9503" s="1">
        <v>45166</v>
      </c>
      <c r="H9503" s="1">
        <v>45173</v>
      </c>
      <c r="I9503" t="s">
        <v>21</v>
      </c>
      <c r="J9503" t="s">
        <v>16</v>
      </c>
      <c r="K9503" s="2">
        <v>585.58000000000004</v>
      </c>
      <c r="L9503" t="s">
        <v>34</v>
      </c>
      <c r="M9503">
        <f>YEAR(Table1[[#This Row],[order_date]])</f>
        <v>2023</v>
      </c>
      <c r="N9503">
        <f>MONTH(Table1[[#This Row],[order_date]])</f>
        <v>8</v>
      </c>
      <c r="O9503" s="3">
        <f>Table1[[#This Row],[sales]]-Table1[[#This Row],[profit]]</f>
        <v>4254.0200000000004</v>
      </c>
      <c r="P9503" s="3">
        <f>Table1[[#This Row],[sales]]*Table1[[#This Row],[quantity]]</f>
        <v>4839.6000000000004</v>
      </c>
      <c r="Q9503" s="9">
        <f>Table1[[#This Row],[delivery_date]]-Table1[[#This Row],[order_date]]</f>
        <v>7</v>
      </c>
    </row>
    <row r="9504" spans="1:17" x14ac:dyDescent="0.35">
      <c r="A9504" t="s">
        <v>9535</v>
      </c>
      <c r="B9504" t="s">
        <v>25</v>
      </c>
      <c r="C9504" t="s">
        <v>36</v>
      </c>
      <c r="D9504" s="2">
        <v>2482.5300000000002</v>
      </c>
      <c r="E9504">
        <v>0.22</v>
      </c>
      <c r="F9504">
        <v>8</v>
      </c>
      <c r="G9504" s="1">
        <v>45374</v>
      </c>
      <c r="H9504" s="1">
        <v>45381</v>
      </c>
      <c r="I9504" t="s">
        <v>21</v>
      </c>
      <c r="J9504" t="s">
        <v>16</v>
      </c>
      <c r="K9504" s="2">
        <v>339.69</v>
      </c>
      <c r="L9504" t="s">
        <v>28</v>
      </c>
      <c r="M9504">
        <f>YEAR(Table1[[#This Row],[order_date]])</f>
        <v>2024</v>
      </c>
      <c r="N9504">
        <f>MONTH(Table1[[#This Row],[order_date]])</f>
        <v>3</v>
      </c>
      <c r="O9504" s="3">
        <f>Table1[[#This Row],[sales]]-Table1[[#This Row],[profit]]</f>
        <v>2142.84</v>
      </c>
      <c r="P9504" s="3">
        <f>Table1[[#This Row],[sales]]*Table1[[#This Row],[quantity]]</f>
        <v>19860.240000000002</v>
      </c>
      <c r="Q9504" s="9">
        <f>Table1[[#This Row],[delivery_date]]-Table1[[#This Row],[order_date]]</f>
        <v>7</v>
      </c>
    </row>
    <row r="9505" spans="1:17" x14ac:dyDescent="0.35">
      <c r="A9505" t="s">
        <v>9536</v>
      </c>
      <c r="B9505" t="s">
        <v>13</v>
      </c>
      <c r="C9505" t="s">
        <v>14</v>
      </c>
      <c r="D9505" s="2">
        <v>4134.53</v>
      </c>
      <c r="E9505">
        <v>0.04</v>
      </c>
      <c r="F9505">
        <v>5</v>
      </c>
      <c r="G9505" s="1">
        <v>45138</v>
      </c>
      <c r="H9505" s="1">
        <v>45144</v>
      </c>
      <c r="I9505" t="s">
        <v>15</v>
      </c>
      <c r="J9505" t="s">
        <v>16</v>
      </c>
      <c r="K9505" s="2">
        <v>1178.3499999999999</v>
      </c>
      <c r="L9505" t="s">
        <v>28</v>
      </c>
      <c r="M9505">
        <f>YEAR(Table1[[#This Row],[order_date]])</f>
        <v>2023</v>
      </c>
      <c r="N9505">
        <f>MONTH(Table1[[#This Row],[order_date]])</f>
        <v>7</v>
      </c>
      <c r="O9505" s="3">
        <f>Table1[[#This Row],[sales]]-Table1[[#This Row],[profit]]</f>
        <v>2956.18</v>
      </c>
      <c r="P9505" s="3">
        <f>Table1[[#This Row],[sales]]*Table1[[#This Row],[quantity]]</f>
        <v>20672.649999999998</v>
      </c>
      <c r="Q9505" s="9">
        <f>Table1[[#This Row],[delivery_date]]-Table1[[#This Row],[order_date]]</f>
        <v>6</v>
      </c>
    </row>
    <row r="9506" spans="1:17" x14ac:dyDescent="0.35">
      <c r="A9506" t="s">
        <v>9537</v>
      </c>
      <c r="B9506" t="s">
        <v>13</v>
      </c>
      <c r="C9506" t="s">
        <v>20</v>
      </c>
      <c r="D9506" s="2">
        <v>3870.93</v>
      </c>
      <c r="E9506">
        <v>0.19</v>
      </c>
      <c r="F9506">
        <v>2</v>
      </c>
      <c r="G9506" s="1">
        <v>45191</v>
      </c>
      <c r="H9506" s="1">
        <v>45195</v>
      </c>
      <c r="I9506" t="s">
        <v>31</v>
      </c>
      <c r="J9506" t="s">
        <v>27</v>
      </c>
      <c r="K9506" s="2">
        <v>972.63</v>
      </c>
      <c r="L9506" t="s">
        <v>28</v>
      </c>
      <c r="M9506">
        <f>YEAR(Table1[[#This Row],[order_date]])</f>
        <v>2023</v>
      </c>
      <c r="N9506">
        <f>MONTH(Table1[[#This Row],[order_date]])</f>
        <v>9</v>
      </c>
      <c r="O9506" s="3">
        <f>Table1[[#This Row],[sales]]-Table1[[#This Row],[profit]]</f>
        <v>2898.2999999999997</v>
      </c>
      <c r="P9506" s="3">
        <f>Table1[[#This Row],[sales]]*Table1[[#This Row],[quantity]]</f>
        <v>7741.86</v>
      </c>
      <c r="Q9506" s="9">
        <f>Table1[[#This Row],[delivery_date]]-Table1[[#This Row],[order_date]]</f>
        <v>4</v>
      </c>
    </row>
    <row r="9507" spans="1:17" x14ac:dyDescent="0.35">
      <c r="A9507" t="s">
        <v>9538</v>
      </c>
      <c r="B9507" t="s">
        <v>25</v>
      </c>
      <c r="C9507" t="s">
        <v>36</v>
      </c>
      <c r="D9507" s="2">
        <v>3347.5</v>
      </c>
      <c r="E9507">
        <v>0.24</v>
      </c>
      <c r="F9507">
        <v>5</v>
      </c>
      <c r="G9507" s="1">
        <v>45619</v>
      </c>
      <c r="H9507" s="1">
        <v>45622</v>
      </c>
      <c r="I9507" t="s">
        <v>21</v>
      </c>
      <c r="J9507" t="s">
        <v>16</v>
      </c>
      <c r="K9507" s="2">
        <v>595.04</v>
      </c>
      <c r="L9507" t="s">
        <v>28</v>
      </c>
      <c r="M9507">
        <f>YEAR(Table1[[#This Row],[order_date]])</f>
        <v>2024</v>
      </c>
      <c r="N9507">
        <f>MONTH(Table1[[#This Row],[order_date]])</f>
        <v>11</v>
      </c>
      <c r="O9507" s="3">
        <f>Table1[[#This Row],[sales]]-Table1[[#This Row],[profit]]</f>
        <v>2752.46</v>
      </c>
      <c r="P9507" s="3">
        <f>Table1[[#This Row],[sales]]*Table1[[#This Row],[quantity]]</f>
        <v>16737.5</v>
      </c>
      <c r="Q9507" s="9">
        <f>Table1[[#This Row],[delivery_date]]-Table1[[#This Row],[order_date]]</f>
        <v>3</v>
      </c>
    </row>
    <row r="9508" spans="1:17" x14ac:dyDescent="0.35">
      <c r="A9508" t="s">
        <v>9539</v>
      </c>
      <c r="B9508" t="s">
        <v>41</v>
      </c>
      <c r="C9508" t="s">
        <v>33</v>
      </c>
      <c r="D9508" s="2">
        <v>4494.38</v>
      </c>
      <c r="E9508">
        <v>0.32</v>
      </c>
      <c r="F9508">
        <v>5</v>
      </c>
      <c r="G9508" s="1">
        <v>45105</v>
      </c>
      <c r="H9508" s="1">
        <v>45111</v>
      </c>
      <c r="I9508" t="s">
        <v>21</v>
      </c>
      <c r="J9508" t="s">
        <v>16</v>
      </c>
      <c r="K9508" s="2">
        <v>964.75</v>
      </c>
      <c r="L9508" t="s">
        <v>34</v>
      </c>
      <c r="M9508">
        <f>YEAR(Table1[[#This Row],[order_date]])</f>
        <v>2023</v>
      </c>
      <c r="N9508">
        <f>MONTH(Table1[[#This Row],[order_date]])</f>
        <v>6</v>
      </c>
      <c r="O9508" s="3">
        <f>Table1[[#This Row],[sales]]-Table1[[#This Row],[profit]]</f>
        <v>3529.63</v>
      </c>
      <c r="P9508" s="3">
        <f>Table1[[#This Row],[sales]]*Table1[[#This Row],[quantity]]</f>
        <v>22471.9</v>
      </c>
      <c r="Q9508" s="9">
        <f>Table1[[#This Row],[delivery_date]]-Table1[[#This Row],[order_date]]</f>
        <v>6</v>
      </c>
    </row>
    <row r="9509" spans="1:17" x14ac:dyDescent="0.35">
      <c r="A9509" t="s">
        <v>9540</v>
      </c>
      <c r="B9509" t="s">
        <v>25</v>
      </c>
      <c r="C9509" t="s">
        <v>33</v>
      </c>
      <c r="D9509" s="2">
        <v>1332.85</v>
      </c>
      <c r="E9509">
        <v>0.06</v>
      </c>
      <c r="F9509">
        <v>1</v>
      </c>
      <c r="G9509" s="1">
        <v>45265</v>
      </c>
      <c r="H9509" s="1">
        <v>45268</v>
      </c>
      <c r="I9509" t="s">
        <v>15</v>
      </c>
      <c r="J9509" t="s">
        <v>22</v>
      </c>
      <c r="K9509" s="2">
        <v>124.12</v>
      </c>
      <c r="L9509" t="s">
        <v>39</v>
      </c>
      <c r="M9509">
        <f>YEAR(Table1[[#This Row],[order_date]])</f>
        <v>2023</v>
      </c>
      <c r="N9509">
        <f>MONTH(Table1[[#This Row],[order_date]])</f>
        <v>12</v>
      </c>
      <c r="O9509" s="3">
        <f>Table1[[#This Row],[sales]]-Table1[[#This Row],[profit]]</f>
        <v>1208.73</v>
      </c>
      <c r="P9509" s="3">
        <f>Table1[[#This Row],[sales]]*Table1[[#This Row],[quantity]]</f>
        <v>1332.85</v>
      </c>
      <c r="Q9509" s="9">
        <f>Table1[[#This Row],[delivery_date]]-Table1[[#This Row],[order_date]]</f>
        <v>3</v>
      </c>
    </row>
    <row r="9510" spans="1:17" x14ac:dyDescent="0.35">
      <c r="A9510" t="s">
        <v>9541</v>
      </c>
      <c r="B9510" t="s">
        <v>13</v>
      </c>
      <c r="C9510" t="s">
        <v>20</v>
      </c>
      <c r="D9510" s="2">
        <v>4121.78</v>
      </c>
      <c r="E9510">
        <v>0.5</v>
      </c>
      <c r="F9510">
        <v>5</v>
      </c>
      <c r="G9510" s="1">
        <v>45490</v>
      </c>
      <c r="H9510" s="1">
        <v>45493</v>
      </c>
      <c r="I9510" t="s">
        <v>15</v>
      </c>
      <c r="J9510" t="s">
        <v>22</v>
      </c>
      <c r="K9510" s="2">
        <v>763.67</v>
      </c>
      <c r="L9510" t="s">
        <v>23</v>
      </c>
      <c r="M9510">
        <f>YEAR(Table1[[#This Row],[order_date]])</f>
        <v>2024</v>
      </c>
      <c r="N9510">
        <f>MONTH(Table1[[#This Row],[order_date]])</f>
        <v>7</v>
      </c>
      <c r="O9510" s="3">
        <f>Table1[[#This Row],[sales]]-Table1[[#This Row],[profit]]</f>
        <v>3358.1099999999997</v>
      </c>
      <c r="P9510" s="3">
        <f>Table1[[#This Row],[sales]]*Table1[[#This Row],[quantity]]</f>
        <v>20608.899999999998</v>
      </c>
      <c r="Q9510" s="9">
        <f>Table1[[#This Row],[delivery_date]]-Table1[[#This Row],[order_date]]</f>
        <v>3</v>
      </c>
    </row>
    <row r="9511" spans="1:17" x14ac:dyDescent="0.35">
      <c r="A9511" t="s">
        <v>9542</v>
      </c>
      <c r="B9511" t="s">
        <v>41</v>
      </c>
      <c r="C9511" t="s">
        <v>14</v>
      </c>
      <c r="D9511" s="2">
        <v>1951.16</v>
      </c>
      <c r="E9511">
        <v>0.24</v>
      </c>
      <c r="F9511">
        <v>8</v>
      </c>
      <c r="G9511" s="1">
        <v>45578</v>
      </c>
      <c r="H9511" s="1">
        <v>45583</v>
      </c>
      <c r="I9511" t="s">
        <v>15</v>
      </c>
      <c r="J9511" t="s">
        <v>16</v>
      </c>
      <c r="K9511" s="2">
        <v>489.24</v>
      </c>
      <c r="L9511" t="s">
        <v>23</v>
      </c>
      <c r="M9511">
        <f>YEAR(Table1[[#This Row],[order_date]])</f>
        <v>2024</v>
      </c>
      <c r="N9511">
        <f>MONTH(Table1[[#This Row],[order_date]])</f>
        <v>10</v>
      </c>
      <c r="O9511" s="3">
        <f>Table1[[#This Row],[sales]]-Table1[[#This Row],[profit]]</f>
        <v>1461.92</v>
      </c>
      <c r="P9511" s="3">
        <f>Table1[[#This Row],[sales]]*Table1[[#This Row],[quantity]]</f>
        <v>15609.28</v>
      </c>
      <c r="Q9511" s="9">
        <f>Table1[[#This Row],[delivery_date]]-Table1[[#This Row],[order_date]]</f>
        <v>5</v>
      </c>
    </row>
    <row r="9512" spans="1:17" x14ac:dyDescent="0.35">
      <c r="A9512" t="s">
        <v>9543</v>
      </c>
      <c r="B9512" t="s">
        <v>13</v>
      </c>
      <c r="C9512" t="s">
        <v>36</v>
      </c>
      <c r="D9512" s="2">
        <v>4081.21</v>
      </c>
      <c r="E9512">
        <v>0.34</v>
      </c>
      <c r="F9512">
        <v>2</v>
      </c>
      <c r="G9512" s="1">
        <v>45282</v>
      </c>
      <c r="H9512" s="1">
        <v>45289</v>
      </c>
      <c r="I9512" t="s">
        <v>21</v>
      </c>
      <c r="J9512" t="s">
        <v>27</v>
      </c>
      <c r="K9512" s="2">
        <v>364.52</v>
      </c>
      <c r="L9512" t="s">
        <v>17</v>
      </c>
      <c r="M9512">
        <f>YEAR(Table1[[#This Row],[order_date]])</f>
        <v>2023</v>
      </c>
      <c r="N9512">
        <f>MONTH(Table1[[#This Row],[order_date]])</f>
        <v>12</v>
      </c>
      <c r="O9512" s="3">
        <f>Table1[[#This Row],[sales]]-Table1[[#This Row],[profit]]</f>
        <v>3716.69</v>
      </c>
      <c r="P9512" s="3">
        <f>Table1[[#This Row],[sales]]*Table1[[#This Row],[quantity]]</f>
        <v>8162.42</v>
      </c>
      <c r="Q9512" s="9">
        <f>Table1[[#This Row],[delivery_date]]-Table1[[#This Row],[order_date]]</f>
        <v>7</v>
      </c>
    </row>
    <row r="9513" spans="1:17" x14ac:dyDescent="0.35">
      <c r="A9513" t="s">
        <v>9544</v>
      </c>
      <c r="B9513" t="s">
        <v>41</v>
      </c>
      <c r="C9513" t="s">
        <v>20</v>
      </c>
      <c r="D9513" s="2">
        <v>2519.56</v>
      </c>
      <c r="E9513">
        <v>0.45</v>
      </c>
      <c r="F9513">
        <v>8</v>
      </c>
      <c r="G9513" s="1">
        <v>45203</v>
      </c>
      <c r="H9513" s="1">
        <v>45209</v>
      </c>
      <c r="I9513" t="s">
        <v>21</v>
      </c>
      <c r="J9513" t="s">
        <v>27</v>
      </c>
      <c r="K9513" s="2">
        <v>617.54</v>
      </c>
      <c r="L9513" t="s">
        <v>28</v>
      </c>
      <c r="M9513">
        <f>YEAR(Table1[[#This Row],[order_date]])</f>
        <v>2023</v>
      </c>
      <c r="N9513">
        <f>MONTH(Table1[[#This Row],[order_date]])</f>
        <v>10</v>
      </c>
      <c r="O9513" s="3">
        <f>Table1[[#This Row],[sales]]-Table1[[#This Row],[profit]]</f>
        <v>1902.02</v>
      </c>
      <c r="P9513" s="3">
        <f>Table1[[#This Row],[sales]]*Table1[[#This Row],[quantity]]</f>
        <v>20156.48</v>
      </c>
      <c r="Q9513" s="9">
        <f>Table1[[#This Row],[delivery_date]]-Table1[[#This Row],[order_date]]</f>
        <v>6</v>
      </c>
    </row>
    <row r="9514" spans="1:17" x14ac:dyDescent="0.35">
      <c r="A9514" t="s">
        <v>9545</v>
      </c>
      <c r="B9514" t="s">
        <v>13</v>
      </c>
      <c r="C9514" t="s">
        <v>14</v>
      </c>
      <c r="D9514" s="2">
        <v>4302.78</v>
      </c>
      <c r="E9514">
        <v>0.02</v>
      </c>
      <c r="F9514">
        <v>8</v>
      </c>
      <c r="G9514" s="1">
        <v>45606</v>
      </c>
      <c r="H9514" s="1">
        <v>45607</v>
      </c>
      <c r="I9514" t="s">
        <v>15</v>
      </c>
      <c r="J9514" t="s">
        <v>16</v>
      </c>
      <c r="K9514" s="2">
        <v>695.02</v>
      </c>
      <c r="L9514" t="s">
        <v>28</v>
      </c>
      <c r="M9514">
        <f>YEAR(Table1[[#This Row],[order_date]])</f>
        <v>2024</v>
      </c>
      <c r="N9514">
        <f>MONTH(Table1[[#This Row],[order_date]])</f>
        <v>11</v>
      </c>
      <c r="O9514" s="3">
        <f>Table1[[#This Row],[sales]]-Table1[[#This Row],[profit]]</f>
        <v>3607.7599999999998</v>
      </c>
      <c r="P9514" s="3">
        <f>Table1[[#This Row],[sales]]*Table1[[#This Row],[quantity]]</f>
        <v>34422.239999999998</v>
      </c>
      <c r="Q9514" s="9">
        <f>Table1[[#This Row],[delivery_date]]-Table1[[#This Row],[order_date]]</f>
        <v>1</v>
      </c>
    </row>
    <row r="9515" spans="1:17" x14ac:dyDescent="0.35">
      <c r="A9515" t="s">
        <v>9546</v>
      </c>
      <c r="B9515" t="s">
        <v>41</v>
      </c>
      <c r="C9515" t="s">
        <v>26</v>
      </c>
      <c r="D9515" s="2">
        <v>4484.7299999999996</v>
      </c>
      <c r="E9515">
        <v>0.3</v>
      </c>
      <c r="F9515">
        <v>1</v>
      </c>
      <c r="G9515" s="1">
        <v>45161</v>
      </c>
      <c r="H9515" s="1">
        <v>45165</v>
      </c>
      <c r="I9515" t="s">
        <v>15</v>
      </c>
      <c r="J9515" t="s">
        <v>22</v>
      </c>
      <c r="K9515" s="2">
        <v>449.25</v>
      </c>
      <c r="L9515" t="s">
        <v>39</v>
      </c>
      <c r="M9515">
        <f>YEAR(Table1[[#This Row],[order_date]])</f>
        <v>2023</v>
      </c>
      <c r="N9515">
        <f>MONTH(Table1[[#This Row],[order_date]])</f>
        <v>8</v>
      </c>
      <c r="O9515" s="3">
        <f>Table1[[#This Row],[sales]]-Table1[[#This Row],[profit]]</f>
        <v>4035.4799999999996</v>
      </c>
      <c r="P9515" s="3">
        <f>Table1[[#This Row],[sales]]*Table1[[#This Row],[quantity]]</f>
        <v>4484.7299999999996</v>
      </c>
      <c r="Q9515" s="9">
        <f>Table1[[#This Row],[delivery_date]]-Table1[[#This Row],[order_date]]</f>
        <v>4</v>
      </c>
    </row>
    <row r="9516" spans="1:17" x14ac:dyDescent="0.35">
      <c r="A9516" t="s">
        <v>9547</v>
      </c>
      <c r="B9516" t="s">
        <v>41</v>
      </c>
      <c r="C9516" t="s">
        <v>26</v>
      </c>
      <c r="D9516" s="2">
        <v>3028.45</v>
      </c>
      <c r="E9516">
        <v>0.27</v>
      </c>
      <c r="F9516">
        <v>4</v>
      </c>
      <c r="G9516" s="1">
        <v>45449</v>
      </c>
      <c r="H9516" s="1">
        <v>45450</v>
      </c>
      <c r="I9516" t="s">
        <v>15</v>
      </c>
      <c r="J9516" t="s">
        <v>22</v>
      </c>
      <c r="K9516" s="2">
        <v>189.98</v>
      </c>
      <c r="L9516" t="s">
        <v>23</v>
      </c>
      <c r="M9516">
        <f>YEAR(Table1[[#This Row],[order_date]])</f>
        <v>2024</v>
      </c>
      <c r="N9516">
        <f>MONTH(Table1[[#This Row],[order_date]])</f>
        <v>6</v>
      </c>
      <c r="O9516" s="3">
        <f>Table1[[#This Row],[sales]]-Table1[[#This Row],[profit]]</f>
        <v>2838.47</v>
      </c>
      <c r="P9516" s="3">
        <f>Table1[[#This Row],[sales]]*Table1[[#This Row],[quantity]]</f>
        <v>12113.8</v>
      </c>
      <c r="Q9516" s="9">
        <f>Table1[[#This Row],[delivery_date]]-Table1[[#This Row],[order_date]]</f>
        <v>1</v>
      </c>
    </row>
    <row r="9517" spans="1:17" x14ac:dyDescent="0.35">
      <c r="A9517" t="s">
        <v>9548</v>
      </c>
      <c r="B9517" t="s">
        <v>41</v>
      </c>
      <c r="C9517" t="s">
        <v>14</v>
      </c>
      <c r="D9517" s="2">
        <v>2587.37</v>
      </c>
      <c r="E9517">
        <v>0.03</v>
      </c>
      <c r="F9517">
        <v>5</v>
      </c>
      <c r="G9517" s="1">
        <v>45499</v>
      </c>
      <c r="H9517" s="1">
        <v>45500</v>
      </c>
      <c r="I9517" t="s">
        <v>15</v>
      </c>
      <c r="J9517" t="s">
        <v>22</v>
      </c>
      <c r="K9517" s="2">
        <v>747.69</v>
      </c>
      <c r="L9517" t="s">
        <v>34</v>
      </c>
      <c r="M9517">
        <f>YEAR(Table1[[#This Row],[order_date]])</f>
        <v>2024</v>
      </c>
      <c r="N9517">
        <f>MONTH(Table1[[#This Row],[order_date]])</f>
        <v>7</v>
      </c>
      <c r="O9517" s="3">
        <f>Table1[[#This Row],[sales]]-Table1[[#This Row],[profit]]</f>
        <v>1839.6799999999998</v>
      </c>
      <c r="P9517" s="3">
        <f>Table1[[#This Row],[sales]]*Table1[[#This Row],[quantity]]</f>
        <v>12936.849999999999</v>
      </c>
      <c r="Q9517" s="9">
        <f>Table1[[#This Row],[delivery_date]]-Table1[[#This Row],[order_date]]</f>
        <v>1</v>
      </c>
    </row>
    <row r="9518" spans="1:17" x14ac:dyDescent="0.35">
      <c r="A9518" t="s">
        <v>9549</v>
      </c>
      <c r="B9518" t="s">
        <v>41</v>
      </c>
      <c r="C9518" t="s">
        <v>33</v>
      </c>
      <c r="D9518" s="2">
        <v>3938.07</v>
      </c>
      <c r="E9518">
        <v>0.35</v>
      </c>
      <c r="F9518">
        <v>8</v>
      </c>
      <c r="G9518" s="1">
        <v>45210</v>
      </c>
      <c r="H9518" s="1">
        <v>45215</v>
      </c>
      <c r="I9518" t="s">
        <v>21</v>
      </c>
      <c r="J9518" t="s">
        <v>27</v>
      </c>
      <c r="K9518" s="2">
        <v>368.35</v>
      </c>
      <c r="L9518" t="s">
        <v>39</v>
      </c>
      <c r="M9518">
        <f>YEAR(Table1[[#This Row],[order_date]])</f>
        <v>2023</v>
      </c>
      <c r="N9518">
        <f>MONTH(Table1[[#This Row],[order_date]])</f>
        <v>10</v>
      </c>
      <c r="O9518" s="3">
        <f>Table1[[#This Row],[sales]]-Table1[[#This Row],[profit]]</f>
        <v>3569.7200000000003</v>
      </c>
      <c r="P9518" s="3">
        <f>Table1[[#This Row],[sales]]*Table1[[#This Row],[quantity]]</f>
        <v>31504.560000000001</v>
      </c>
      <c r="Q9518" s="9">
        <f>Table1[[#This Row],[delivery_date]]-Table1[[#This Row],[order_date]]</f>
        <v>5</v>
      </c>
    </row>
    <row r="9519" spans="1:17" x14ac:dyDescent="0.35">
      <c r="A9519" t="s">
        <v>9550</v>
      </c>
      <c r="B9519" t="s">
        <v>19</v>
      </c>
      <c r="C9519" t="s">
        <v>33</v>
      </c>
      <c r="D9519" s="2">
        <v>1408.23</v>
      </c>
      <c r="E9519">
        <v>0.11</v>
      </c>
      <c r="F9519">
        <v>3</v>
      </c>
      <c r="G9519" s="1">
        <v>45386</v>
      </c>
      <c r="H9519" s="1">
        <v>45387</v>
      </c>
      <c r="I9519" t="s">
        <v>15</v>
      </c>
      <c r="J9519" t="s">
        <v>16</v>
      </c>
      <c r="K9519" s="2">
        <v>354.89</v>
      </c>
      <c r="L9519" t="s">
        <v>28</v>
      </c>
      <c r="M9519">
        <f>YEAR(Table1[[#This Row],[order_date]])</f>
        <v>2024</v>
      </c>
      <c r="N9519">
        <f>MONTH(Table1[[#This Row],[order_date]])</f>
        <v>4</v>
      </c>
      <c r="O9519" s="3">
        <f>Table1[[#This Row],[sales]]-Table1[[#This Row],[profit]]</f>
        <v>1053.3400000000001</v>
      </c>
      <c r="P9519" s="3">
        <f>Table1[[#This Row],[sales]]*Table1[[#This Row],[quantity]]</f>
        <v>4224.6900000000005</v>
      </c>
      <c r="Q9519" s="9">
        <f>Table1[[#This Row],[delivery_date]]-Table1[[#This Row],[order_date]]</f>
        <v>1</v>
      </c>
    </row>
    <row r="9520" spans="1:17" x14ac:dyDescent="0.35">
      <c r="A9520" t="s">
        <v>9551</v>
      </c>
      <c r="B9520" t="s">
        <v>13</v>
      </c>
      <c r="C9520" t="s">
        <v>26</v>
      </c>
      <c r="D9520" s="2">
        <v>175.21</v>
      </c>
      <c r="E9520">
        <v>0.35</v>
      </c>
      <c r="F9520">
        <v>1</v>
      </c>
      <c r="G9520" s="1">
        <v>45187</v>
      </c>
      <c r="H9520" s="1">
        <v>45194</v>
      </c>
      <c r="I9520" t="s">
        <v>21</v>
      </c>
      <c r="J9520" t="s">
        <v>27</v>
      </c>
      <c r="K9520" s="2">
        <v>32.340000000000003</v>
      </c>
      <c r="L9520" t="s">
        <v>23</v>
      </c>
      <c r="M9520">
        <f>YEAR(Table1[[#This Row],[order_date]])</f>
        <v>2023</v>
      </c>
      <c r="N9520">
        <f>MONTH(Table1[[#This Row],[order_date]])</f>
        <v>9</v>
      </c>
      <c r="O9520" s="3">
        <f>Table1[[#This Row],[sales]]-Table1[[#This Row],[profit]]</f>
        <v>142.87</v>
      </c>
      <c r="P9520" s="3">
        <f>Table1[[#This Row],[sales]]*Table1[[#This Row],[quantity]]</f>
        <v>175.21</v>
      </c>
      <c r="Q9520" s="9">
        <f>Table1[[#This Row],[delivery_date]]-Table1[[#This Row],[order_date]]</f>
        <v>7</v>
      </c>
    </row>
    <row r="9521" spans="1:17" x14ac:dyDescent="0.35">
      <c r="A9521" t="s">
        <v>9552</v>
      </c>
      <c r="B9521" t="s">
        <v>13</v>
      </c>
      <c r="C9521" t="s">
        <v>33</v>
      </c>
      <c r="D9521" s="2">
        <v>2094.7600000000002</v>
      </c>
      <c r="E9521">
        <v>0.18</v>
      </c>
      <c r="F9521">
        <v>7</v>
      </c>
      <c r="G9521" s="1">
        <v>45296</v>
      </c>
      <c r="H9521" s="1">
        <v>45297</v>
      </c>
      <c r="I9521" t="s">
        <v>15</v>
      </c>
      <c r="J9521" t="s">
        <v>27</v>
      </c>
      <c r="K9521" s="2">
        <v>586.86</v>
      </c>
      <c r="L9521" t="s">
        <v>28</v>
      </c>
      <c r="M9521">
        <f>YEAR(Table1[[#This Row],[order_date]])</f>
        <v>2024</v>
      </c>
      <c r="N9521">
        <f>MONTH(Table1[[#This Row],[order_date]])</f>
        <v>1</v>
      </c>
      <c r="O9521" s="3">
        <f>Table1[[#This Row],[sales]]-Table1[[#This Row],[profit]]</f>
        <v>1507.9</v>
      </c>
      <c r="P9521" s="3">
        <f>Table1[[#This Row],[sales]]*Table1[[#This Row],[quantity]]</f>
        <v>14663.320000000002</v>
      </c>
      <c r="Q9521" s="9">
        <f>Table1[[#This Row],[delivery_date]]-Table1[[#This Row],[order_date]]</f>
        <v>1</v>
      </c>
    </row>
    <row r="9522" spans="1:17" x14ac:dyDescent="0.35">
      <c r="A9522" t="s">
        <v>9553</v>
      </c>
      <c r="B9522" t="s">
        <v>19</v>
      </c>
      <c r="C9522" t="s">
        <v>33</v>
      </c>
      <c r="D9522" s="2">
        <v>2588.09</v>
      </c>
      <c r="E9522">
        <v>0.39</v>
      </c>
      <c r="F9522">
        <v>4</v>
      </c>
      <c r="G9522" s="1">
        <v>45373</v>
      </c>
      <c r="H9522" s="1">
        <v>45376</v>
      </c>
      <c r="I9522" t="s">
        <v>31</v>
      </c>
      <c r="J9522" t="s">
        <v>22</v>
      </c>
      <c r="K9522" s="2">
        <v>661.13</v>
      </c>
      <c r="L9522" t="s">
        <v>39</v>
      </c>
      <c r="M9522">
        <f>YEAR(Table1[[#This Row],[order_date]])</f>
        <v>2024</v>
      </c>
      <c r="N9522">
        <f>MONTH(Table1[[#This Row],[order_date]])</f>
        <v>3</v>
      </c>
      <c r="O9522" s="3">
        <f>Table1[[#This Row],[sales]]-Table1[[#This Row],[profit]]</f>
        <v>1926.96</v>
      </c>
      <c r="P9522" s="3">
        <f>Table1[[#This Row],[sales]]*Table1[[#This Row],[quantity]]</f>
        <v>10352.36</v>
      </c>
      <c r="Q9522" s="9">
        <f>Table1[[#This Row],[delivery_date]]-Table1[[#This Row],[order_date]]</f>
        <v>3</v>
      </c>
    </row>
    <row r="9523" spans="1:17" x14ac:dyDescent="0.35">
      <c r="A9523" t="s">
        <v>9554</v>
      </c>
      <c r="B9523" t="s">
        <v>41</v>
      </c>
      <c r="C9523" t="s">
        <v>14</v>
      </c>
      <c r="D9523" s="2">
        <v>1556.59</v>
      </c>
      <c r="E9523">
        <v>0.47</v>
      </c>
      <c r="F9523">
        <v>5</v>
      </c>
      <c r="G9523" s="1">
        <v>45453</v>
      </c>
      <c r="H9523" s="1">
        <v>45456</v>
      </c>
      <c r="I9523" t="s">
        <v>31</v>
      </c>
      <c r="J9523" t="s">
        <v>27</v>
      </c>
      <c r="K9523" s="2">
        <v>172.01</v>
      </c>
      <c r="L9523" t="s">
        <v>17</v>
      </c>
      <c r="M9523">
        <f>YEAR(Table1[[#This Row],[order_date]])</f>
        <v>2024</v>
      </c>
      <c r="N9523">
        <f>MONTH(Table1[[#This Row],[order_date]])</f>
        <v>6</v>
      </c>
      <c r="O9523" s="3">
        <f>Table1[[#This Row],[sales]]-Table1[[#This Row],[profit]]</f>
        <v>1384.58</v>
      </c>
      <c r="P9523" s="3">
        <f>Table1[[#This Row],[sales]]*Table1[[#This Row],[quantity]]</f>
        <v>7782.95</v>
      </c>
      <c r="Q9523" s="9">
        <f>Table1[[#This Row],[delivery_date]]-Table1[[#This Row],[order_date]]</f>
        <v>3</v>
      </c>
    </row>
    <row r="9524" spans="1:17" x14ac:dyDescent="0.35">
      <c r="A9524" t="s">
        <v>9555</v>
      </c>
      <c r="B9524" t="s">
        <v>41</v>
      </c>
      <c r="C9524" t="s">
        <v>14</v>
      </c>
      <c r="D9524" s="2">
        <v>1978.47</v>
      </c>
      <c r="E9524">
        <v>0.43</v>
      </c>
      <c r="F9524">
        <v>6</v>
      </c>
      <c r="G9524" s="1">
        <v>45342</v>
      </c>
      <c r="H9524" s="1">
        <v>45346</v>
      </c>
      <c r="I9524" t="s">
        <v>21</v>
      </c>
      <c r="J9524" t="s">
        <v>27</v>
      </c>
      <c r="K9524" s="2">
        <v>588.66999999999996</v>
      </c>
      <c r="L9524" t="s">
        <v>34</v>
      </c>
      <c r="M9524">
        <f>YEAR(Table1[[#This Row],[order_date]])</f>
        <v>2024</v>
      </c>
      <c r="N9524">
        <f>MONTH(Table1[[#This Row],[order_date]])</f>
        <v>2</v>
      </c>
      <c r="O9524" s="3">
        <f>Table1[[#This Row],[sales]]-Table1[[#This Row],[profit]]</f>
        <v>1389.8000000000002</v>
      </c>
      <c r="P9524" s="3">
        <f>Table1[[#This Row],[sales]]*Table1[[#This Row],[quantity]]</f>
        <v>11870.82</v>
      </c>
      <c r="Q9524" s="9">
        <f>Table1[[#This Row],[delivery_date]]-Table1[[#This Row],[order_date]]</f>
        <v>4</v>
      </c>
    </row>
    <row r="9525" spans="1:17" x14ac:dyDescent="0.35">
      <c r="A9525" t="s">
        <v>9556</v>
      </c>
      <c r="B9525" t="s">
        <v>13</v>
      </c>
      <c r="C9525" t="s">
        <v>33</v>
      </c>
      <c r="D9525" s="2">
        <v>751.99</v>
      </c>
      <c r="E9525">
        <v>0.24</v>
      </c>
      <c r="F9525">
        <v>4</v>
      </c>
      <c r="G9525" s="1">
        <v>45223</v>
      </c>
      <c r="H9525" s="1">
        <v>45230</v>
      </c>
      <c r="I9525" t="s">
        <v>15</v>
      </c>
      <c r="J9525" t="s">
        <v>16</v>
      </c>
      <c r="K9525" s="2">
        <v>111.13</v>
      </c>
      <c r="L9525" t="s">
        <v>48</v>
      </c>
      <c r="M9525">
        <f>YEAR(Table1[[#This Row],[order_date]])</f>
        <v>2023</v>
      </c>
      <c r="N9525">
        <f>MONTH(Table1[[#This Row],[order_date]])</f>
        <v>10</v>
      </c>
      <c r="O9525" s="3">
        <f>Table1[[#This Row],[sales]]-Table1[[#This Row],[profit]]</f>
        <v>640.86</v>
      </c>
      <c r="P9525" s="3">
        <f>Table1[[#This Row],[sales]]*Table1[[#This Row],[quantity]]</f>
        <v>3007.96</v>
      </c>
      <c r="Q9525" s="9">
        <f>Table1[[#This Row],[delivery_date]]-Table1[[#This Row],[order_date]]</f>
        <v>7</v>
      </c>
    </row>
    <row r="9526" spans="1:17" x14ac:dyDescent="0.35">
      <c r="A9526" t="s">
        <v>9557</v>
      </c>
      <c r="B9526" t="s">
        <v>19</v>
      </c>
      <c r="C9526" t="s">
        <v>14</v>
      </c>
      <c r="D9526" s="2">
        <v>1458.72</v>
      </c>
      <c r="E9526">
        <v>0.11</v>
      </c>
      <c r="F9526">
        <v>1</v>
      </c>
      <c r="G9526" s="1">
        <v>45004</v>
      </c>
      <c r="H9526" s="1">
        <v>45006</v>
      </c>
      <c r="I9526" t="s">
        <v>15</v>
      </c>
      <c r="J9526" t="s">
        <v>22</v>
      </c>
      <c r="K9526" s="2">
        <v>369.72</v>
      </c>
      <c r="L9526" t="s">
        <v>39</v>
      </c>
      <c r="M9526">
        <f>YEAR(Table1[[#This Row],[order_date]])</f>
        <v>2023</v>
      </c>
      <c r="N9526">
        <f>MONTH(Table1[[#This Row],[order_date]])</f>
        <v>3</v>
      </c>
      <c r="O9526" s="3">
        <f>Table1[[#This Row],[sales]]-Table1[[#This Row],[profit]]</f>
        <v>1089</v>
      </c>
      <c r="P9526" s="3">
        <f>Table1[[#This Row],[sales]]*Table1[[#This Row],[quantity]]</f>
        <v>1458.72</v>
      </c>
      <c r="Q9526" s="9">
        <f>Table1[[#This Row],[delivery_date]]-Table1[[#This Row],[order_date]]</f>
        <v>2</v>
      </c>
    </row>
    <row r="9527" spans="1:17" x14ac:dyDescent="0.35">
      <c r="A9527" t="s">
        <v>9558</v>
      </c>
      <c r="B9527" t="s">
        <v>41</v>
      </c>
      <c r="C9527" t="s">
        <v>36</v>
      </c>
      <c r="D9527" s="2">
        <v>1276.47</v>
      </c>
      <c r="E9527">
        <v>0.5</v>
      </c>
      <c r="F9527">
        <v>8</v>
      </c>
      <c r="G9527" s="1">
        <v>45436</v>
      </c>
      <c r="H9527" s="1">
        <v>45440</v>
      </c>
      <c r="I9527" t="s">
        <v>15</v>
      </c>
      <c r="J9527" t="s">
        <v>27</v>
      </c>
      <c r="K9527" s="2">
        <v>378.2</v>
      </c>
      <c r="L9527" t="s">
        <v>34</v>
      </c>
      <c r="M9527">
        <f>YEAR(Table1[[#This Row],[order_date]])</f>
        <v>2024</v>
      </c>
      <c r="N9527">
        <f>MONTH(Table1[[#This Row],[order_date]])</f>
        <v>5</v>
      </c>
      <c r="O9527" s="3">
        <f>Table1[[#This Row],[sales]]-Table1[[#This Row],[profit]]</f>
        <v>898.27</v>
      </c>
      <c r="P9527" s="3">
        <f>Table1[[#This Row],[sales]]*Table1[[#This Row],[quantity]]</f>
        <v>10211.76</v>
      </c>
      <c r="Q9527" s="9">
        <f>Table1[[#This Row],[delivery_date]]-Table1[[#This Row],[order_date]]</f>
        <v>4</v>
      </c>
    </row>
    <row r="9528" spans="1:17" x14ac:dyDescent="0.35">
      <c r="A9528" t="s">
        <v>9559</v>
      </c>
      <c r="B9528" t="s">
        <v>41</v>
      </c>
      <c r="C9528" t="s">
        <v>26</v>
      </c>
      <c r="D9528" s="2">
        <v>1574.84</v>
      </c>
      <c r="E9528">
        <v>0.33</v>
      </c>
      <c r="F9528">
        <v>9</v>
      </c>
      <c r="G9528" s="1">
        <v>45263</v>
      </c>
      <c r="H9528" s="1">
        <v>45267</v>
      </c>
      <c r="I9528" t="s">
        <v>15</v>
      </c>
      <c r="J9528" t="s">
        <v>16</v>
      </c>
      <c r="K9528" s="2">
        <v>199.16</v>
      </c>
      <c r="L9528" t="s">
        <v>23</v>
      </c>
      <c r="M9528">
        <f>YEAR(Table1[[#This Row],[order_date]])</f>
        <v>2023</v>
      </c>
      <c r="N9528">
        <f>MONTH(Table1[[#This Row],[order_date]])</f>
        <v>12</v>
      </c>
      <c r="O9528" s="3">
        <f>Table1[[#This Row],[sales]]-Table1[[#This Row],[profit]]</f>
        <v>1375.6799999999998</v>
      </c>
      <c r="P9528" s="3">
        <f>Table1[[#This Row],[sales]]*Table1[[#This Row],[quantity]]</f>
        <v>14173.56</v>
      </c>
      <c r="Q9528" s="9">
        <f>Table1[[#This Row],[delivery_date]]-Table1[[#This Row],[order_date]]</f>
        <v>4</v>
      </c>
    </row>
    <row r="9529" spans="1:17" x14ac:dyDescent="0.35">
      <c r="A9529" t="s">
        <v>9560</v>
      </c>
      <c r="B9529" t="s">
        <v>41</v>
      </c>
      <c r="C9529" t="s">
        <v>36</v>
      </c>
      <c r="D9529" s="2">
        <v>1565.37</v>
      </c>
      <c r="E9529">
        <v>0.2</v>
      </c>
      <c r="F9529">
        <v>3</v>
      </c>
      <c r="G9529" s="1">
        <v>45098</v>
      </c>
      <c r="H9529" s="1">
        <v>45105</v>
      </c>
      <c r="I9529" t="s">
        <v>31</v>
      </c>
      <c r="J9529" t="s">
        <v>27</v>
      </c>
      <c r="K9529" s="2">
        <v>370.18</v>
      </c>
      <c r="L9529" t="s">
        <v>39</v>
      </c>
      <c r="M9529">
        <f>YEAR(Table1[[#This Row],[order_date]])</f>
        <v>2023</v>
      </c>
      <c r="N9529">
        <f>MONTH(Table1[[#This Row],[order_date]])</f>
        <v>6</v>
      </c>
      <c r="O9529" s="3">
        <f>Table1[[#This Row],[sales]]-Table1[[#This Row],[profit]]</f>
        <v>1195.1899999999998</v>
      </c>
      <c r="P9529" s="3">
        <f>Table1[[#This Row],[sales]]*Table1[[#This Row],[quantity]]</f>
        <v>4696.1099999999997</v>
      </c>
      <c r="Q9529" s="9">
        <f>Table1[[#This Row],[delivery_date]]-Table1[[#This Row],[order_date]]</f>
        <v>7</v>
      </c>
    </row>
    <row r="9530" spans="1:17" x14ac:dyDescent="0.35">
      <c r="A9530" t="s">
        <v>9561</v>
      </c>
      <c r="B9530" t="s">
        <v>25</v>
      </c>
      <c r="C9530" t="s">
        <v>36</v>
      </c>
      <c r="D9530" s="2">
        <v>2838.95</v>
      </c>
      <c r="E9530">
        <v>0.24</v>
      </c>
      <c r="F9530">
        <v>4</v>
      </c>
      <c r="G9530" s="1">
        <v>45573</v>
      </c>
      <c r="H9530" s="1">
        <v>45576</v>
      </c>
      <c r="I9530" t="s">
        <v>21</v>
      </c>
      <c r="J9530" t="s">
        <v>16</v>
      </c>
      <c r="K9530" s="2">
        <v>264.39999999999998</v>
      </c>
      <c r="L9530" t="s">
        <v>34</v>
      </c>
      <c r="M9530">
        <f>YEAR(Table1[[#This Row],[order_date]])</f>
        <v>2024</v>
      </c>
      <c r="N9530">
        <f>MONTH(Table1[[#This Row],[order_date]])</f>
        <v>10</v>
      </c>
      <c r="O9530" s="3">
        <f>Table1[[#This Row],[sales]]-Table1[[#This Row],[profit]]</f>
        <v>2574.5499999999997</v>
      </c>
      <c r="P9530" s="3">
        <f>Table1[[#This Row],[sales]]*Table1[[#This Row],[quantity]]</f>
        <v>11355.8</v>
      </c>
      <c r="Q9530" s="9">
        <f>Table1[[#This Row],[delivery_date]]-Table1[[#This Row],[order_date]]</f>
        <v>3</v>
      </c>
    </row>
    <row r="9531" spans="1:17" x14ac:dyDescent="0.35">
      <c r="A9531" t="s">
        <v>9562</v>
      </c>
      <c r="B9531" t="s">
        <v>19</v>
      </c>
      <c r="C9531" t="s">
        <v>33</v>
      </c>
      <c r="D9531" s="2">
        <v>1327.93</v>
      </c>
      <c r="E9531">
        <v>0.06</v>
      </c>
      <c r="F9531">
        <v>5</v>
      </c>
      <c r="G9531" s="1">
        <v>45278</v>
      </c>
      <c r="H9531" s="1">
        <v>45279</v>
      </c>
      <c r="I9531" t="s">
        <v>31</v>
      </c>
      <c r="J9531" t="s">
        <v>22</v>
      </c>
      <c r="K9531" s="2">
        <v>264.26</v>
      </c>
      <c r="L9531" t="s">
        <v>17</v>
      </c>
      <c r="M9531">
        <f>YEAR(Table1[[#This Row],[order_date]])</f>
        <v>2023</v>
      </c>
      <c r="N9531">
        <f>MONTH(Table1[[#This Row],[order_date]])</f>
        <v>12</v>
      </c>
      <c r="O9531" s="3">
        <f>Table1[[#This Row],[sales]]-Table1[[#This Row],[profit]]</f>
        <v>1063.67</v>
      </c>
      <c r="P9531" s="3">
        <f>Table1[[#This Row],[sales]]*Table1[[#This Row],[quantity]]</f>
        <v>6639.6500000000005</v>
      </c>
      <c r="Q9531" s="9">
        <f>Table1[[#This Row],[delivery_date]]-Table1[[#This Row],[order_date]]</f>
        <v>1</v>
      </c>
    </row>
    <row r="9532" spans="1:17" x14ac:dyDescent="0.35">
      <c r="A9532" t="s">
        <v>9563</v>
      </c>
      <c r="B9532" t="s">
        <v>41</v>
      </c>
      <c r="C9532" t="s">
        <v>33</v>
      </c>
      <c r="D9532" s="2">
        <v>4710.71</v>
      </c>
      <c r="E9532">
        <v>0.25</v>
      </c>
      <c r="F9532">
        <v>9</v>
      </c>
      <c r="G9532" s="1">
        <v>44970</v>
      </c>
      <c r="H9532" s="1">
        <v>44977</v>
      </c>
      <c r="I9532" t="s">
        <v>31</v>
      </c>
      <c r="J9532" t="s">
        <v>16</v>
      </c>
      <c r="K9532" s="2">
        <v>722.26</v>
      </c>
      <c r="L9532" t="s">
        <v>17</v>
      </c>
      <c r="M9532">
        <f>YEAR(Table1[[#This Row],[order_date]])</f>
        <v>2023</v>
      </c>
      <c r="N9532">
        <f>MONTH(Table1[[#This Row],[order_date]])</f>
        <v>2</v>
      </c>
      <c r="O9532" s="3">
        <f>Table1[[#This Row],[sales]]-Table1[[#This Row],[profit]]</f>
        <v>3988.45</v>
      </c>
      <c r="P9532" s="3">
        <f>Table1[[#This Row],[sales]]*Table1[[#This Row],[quantity]]</f>
        <v>42396.39</v>
      </c>
      <c r="Q9532" s="9">
        <f>Table1[[#This Row],[delivery_date]]-Table1[[#This Row],[order_date]]</f>
        <v>7</v>
      </c>
    </row>
    <row r="9533" spans="1:17" x14ac:dyDescent="0.35">
      <c r="A9533" t="s">
        <v>9564</v>
      </c>
      <c r="B9533" t="s">
        <v>25</v>
      </c>
      <c r="C9533" t="s">
        <v>36</v>
      </c>
      <c r="D9533" s="2">
        <v>2605.25</v>
      </c>
      <c r="E9533">
        <v>0.09</v>
      </c>
      <c r="F9533">
        <v>5</v>
      </c>
      <c r="G9533" s="1">
        <v>45120</v>
      </c>
      <c r="H9533" s="1">
        <v>45125</v>
      </c>
      <c r="I9533" t="s">
        <v>15</v>
      </c>
      <c r="J9533" t="s">
        <v>27</v>
      </c>
      <c r="K9533" s="2">
        <v>343.1</v>
      </c>
      <c r="L9533" t="s">
        <v>34</v>
      </c>
      <c r="M9533">
        <f>YEAR(Table1[[#This Row],[order_date]])</f>
        <v>2023</v>
      </c>
      <c r="N9533">
        <f>MONTH(Table1[[#This Row],[order_date]])</f>
        <v>7</v>
      </c>
      <c r="O9533" s="3">
        <f>Table1[[#This Row],[sales]]-Table1[[#This Row],[profit]]</f>
        <v>2262.15</v>
      </c>
      <c r="P9533" s="3">
        <f>Table1[[#This Row],[sales]]*Table1[[#This Row],[quantity]]</f>
        <v>13026.25</v>
      </c>
      <c r="Q9533" s="9">
        <f>Table1[[#This Row],[delivery_date]]-Table1[[#This Row],[order_date]]</f>
        <v>5</v>
      </c>
    </row>
    <row r="9534" spans="1:17" x14ac:dyDescent="0.35">
      <c r="A9534" t="s">
        <v>9565</v>
      </c>
      <c r="B9534" t="s">
        <v>19</v>
      </c>
      <c r="C9534" t="s">
        <v>36</v>
      </c>
      <c r="D9534" s="2">
        <v>731.93</v>
      </c>
      <c r="E9534">
        <v>0.18</v>
      </c>
      <c r="F9534">
        <v>7</v>
      </c>
      <c r="G9534" s="1">
        <v>45384</v>
      </c>
      <c r="H9534" s="1">
        <v>45390</v>
      </c>
      <c r="I9534" t="s">
        <v>21</v>
      </c>
      <c r="J9534" t="s">
        <v>16</v>
      </c>
      <c r="K9534" s="2">
        <v>53.9</v>
      </c>
      <c r="L9534" t="s">
        <v>34</v>
      </c>
      <c r="M9534">
        <f>YEAR(Table1[[#This Row],[order_date]])</f>
        <v>2024</v>
      </c>
      <c r="N9534">
        <f>MONTH(Table1[[#This Row],[order_date]])</f>
        <v>4</v>
      </c>
      <c r="O9534" s="3">
        <f>Table1[[#This Row],[sales]]-Table1[[#This Row],[profit]]</f>
        <v>678.03</v>
      </c>
      <c r="P9534" s="3">
        <f>Table1[[#This Row],[sales]]*Table1[[#This Row],[quantity]]</f>
        <v>5123.5099999999993</v>
      </c>
      <c r="Q9534" s="9">
        <f>Table1[[#This Row],[delivery_date]]-Table1[[#This Row],[order_date]]</f>
        <v>6</v>
      </c>
    </row>
    <row r="9535" spans="1:17" x14ac:dyDescent="0.35">
      <c r="A9535" t="s">
        <v>9566</v>
      </c>
      <c r="B9535" t="s">
        <v>41</v>
      </c>
      <c r="C9535" t="s">
        <v>20</v>
      </c>
      <c r="D9535" s="2">
        <v>1470.07</v>
      </c>
      <c r="E9535">
        <v>0.25</v>
      </c>
      <c r="F9535">
        <v>3</v>
      </c>
      <c r="G9535" s="1">
        <v>45442</v>
      </c>
      <c r="H9535" s="1">
        <v>45449</v>
      </c>
      <c r="I9535" t="s">
        <v>21</v>
      </c>
      <c r="J9535" t="s">
        <v>27</v>
      </c>
      <c r="K9535" s="2">
        <v>133.6</v>
      </c>
      <c r="L9535" t="s">
        <v>34</v>
      </c>
      <c r="M9535">
        <f>YEAR(Table1[[#This Row],[order_date]])</f>
        <v>2024</v>
      </c>
      <c r="N9535">
        <f>MONTH(Table1[[#This Row],[order_date]])</f>
        <v>5</v>
      </c>
      <c r="O9535" s="3">
        <f>Table1[[#This Row],[sales]]-Table1[[#This Row],[profit]]</f>
        <v>1336.47</v>
      </c>
      <c r="P9535" s="3">
        <f>Table1[[#This Row],[sales]]*Table1[[#This Row],[quantity]]</f>
        <v>4410.21</v>
      </c>
      <c r="Q9535" s="9">
        <f>Table1[[#This Row],[delivery_date]]-Table1[[#This Row],[order_date]]</f>
        <v>7</v>
      </c>
    </row>
    <row r="9536" spans="1:17" x14ac:dyDescent="0.35">
      <c r="A9536" t="s">
        <v>9567</v>
      </c>
      <c r="B9536" t="s">
        <v>13</v>
      </c>
      <c r="C9536" t="s">
        <v>20</v>
      </c>
      <c r="D9536" s="2">
        <v>3675.81</v>
      </c>
      <c r="E9536">
        <v>0.47</v>
      </c>
      <c r="F9536">
        <v>1</v>
      </c>
      <c r="G9536" s="1">
        <v>44990</v>
      </c>
      <c r="H9536" s="1">
        <v>44994</v>
      </c>
      <c r="I9536" t="s">
        <v>31</v>
      </c>
      <c r="J9536" t="s">
        <v>27</v>
      </c>
      <c r="K9536" s="2">
        <v>1050.8900000000001</v>
      </c>
      <c r="L9536" t="s">
        <v>39</v>
      </c>
      <c r="M9536">
        <f>YEAR(Table1[[#This Row],[order_date]])</f>
        <v>2023</v>
      </c>
      <c r="N9536">
        <f>MONTH(Table1[[#This Row],[order_date]])</f>
        <v>3</v>
      </c>
      <c r="O9536" s="3">
        <f>Table1[[#This Row],[sales]]-Table1[[#This Row],[profit]]</f>
        <v>2624.92</v>
      </c>
      <c r="P9536" s="3">
        <f>Table1[[#This Row],[sales]]*Table1[[#This Row],[quantity]]</f>
        <v>3675.81</v>
      </c>
      <c r="Q9536" s="9">
        <f>Table1[[#This Row],[delivery_date]]-Table1[[#This Row],[order_date]]</f>
        <v>4</v>
      </c>
    </row>
    <row r="9537" spans="1:17" x14ac:dyDescent="0.35">
      <c r="A9537" t="s">
        <v>9568</v>
      </c>
      <c r="B9537" t="s">
        <v>25</v>
      </c>
      <c r="C9537" t="s">
        <v>26</v>
      </c>
      <c r="D9537" s="2">
        <v>166.93</v>
      </c>
      <c r="E9537">
        <v>0.31</v>
      </c>
      <c r="F9537">
        <v>6</v>
      </c>
      <c r="G9537" s="1">
        <v>45187</v>
      </c>
      <c r="H9537" s="1">
        <v>45189</v>
      </c>
      <c r="I9537" t="s">
        <v>31</v>
      </c>
      <c r="J9537" t="s">
        <v>16</v>
      </c>
      <c r="K9537" s="2">
        <v>34.17</v>
      </c>
      <c r="L9537" t="s">
        <v>28</v>
      </c>
      <c r="M9537">
        <f>YEAR(Table1[[#This Row],[order_date]])</f>
        <v>2023</v>
      </c>
      <c r="N9537">
        <f>MONTH(Table1[[#This Row],[order_date]])</f>
        <v>9</v>
      </c>
      <c r="O9537" s="3">
        <f>Table1[[#This Row],[sales]]-Table1[[#This Row],[profit]]</f>
        <v>132.76</v>
      </c>
      <c r="P9537" s="3">
        <f>Table1[[#This Row],[sales]]*Table1[[#This Row],[quantity]]</f>
        <v>1001.58</v>
      </c>
      <c r="Q9537" s="9">
        <f>Table1[[#This Row],[delivery_date]]-Table1[[#This Row],[order_date]]</f>
        <v>2</v>
      </c>
    </row>
    <row r="9538" spans="1:17" x14ac:dyDescent="0.35">
      <c r="A9538" t="s">
        <v>9569</v>
      </c>
      <c r="B9538" t="s">
        <v>25</v>
      </c>
      <c r="C9538" t="s">
        <v>36</v>
      </c>
      <c r="D9538" s="2">
        <v>4695.3100000000004</v>
      </c>
      <c r="E9538">
        <v>0.19</v>
      </c>
      <c r="F9538">
        <v>1</v>
      </c>
      <c r="G9538" s="1">
        <v>45091</v>
      </c>
      <c r="H9538" s="1">
        <v>45095</v>
      </c>
      <c r="I9538" t="s">
        <v>15</v>
      </c>
      <c r="J9538" t="s">
        <v>27</v>
      </c>
      <c r="K9538" s="2">
        <v>414.28</v>
      </c>
      <c r="L9538" t="s">
        <v>48</v>
      </c>
      <c r="M9538">
        <f>YEAR(Table1[[#This Row],[order_date]])</f>
        <v>2023</v>
      </c>
      <c r="N9538">
        <f>MONTH(Table1[[#This Row],[order_date]])</f>
        <v>6</v>
      </c>
      <c r="O9538" s="3">
        <f>Table1[[#This Row],[sales]]-Table1[[#This Row],[profit]]</f>
        <v>4281.0300000000007</v>
      </c>
      <c r="P9538" s="3">
        <f>Table1[[#This Row],[sales]]*Table1[[#This Row],[quantity]]</f>
        <v>4695.3100000000004</v>
      </c>
      <c r="Q9538" s="9">
        <f>Table1[[#This Row],[delivery_date]]-Table1[[#This Row],[order_date]]</f>
        <v>4</v>
      </c>
    </row>
    <row r="9539" spans="1:17" x14ac:dyDescent="0.35">
      <c r="A9539" t="s">
        <v>9570</v>
      </c>
      <c r="B9539" t="s">
        <v>41</v>
      </c>
      <c r="C9539" t="s">
        <v>14</v>
      </c>
      <c r="D9539" s="2">
        <v>2281.37</v>
      </c>
      <c r="E9539">
        <v>0.06</v>
      </c>
      <c r="F9539">
        <v>6</v>
      </c>
      <c r="G9539" s="1">
        <v>45029</v>
      </c>
      <c r="H9539" s="1">
        <v>45030</v>
      </c>
      <c r="I9539" t="s">
        <v>21</v>
      </c>
      <c r="J9539" t="s">
        <v>22</v>
      </c>
      <c r="K9539" s="2">
        <v>387.39</v>
      </c>
      <c r="L9539" t="s">
        <v>23</v>
      </c>
      <c r="M9539">
        <f>YEAR(Table1[[#This Row],[order_date]])</f>
        <v>2023</v>
      </c>
      <c r="N9539">
        <f>MONTH(Table1[[#This Row],[order_date]])</f>
        <v>4</v>
      </c>
      <c r="O9539" s="3">
        <f>Table1[[#This Row],[sales]]-Table1[[#This Row],[profit]]</f>
        <v>1893.98</v>
      </c>
      <c r="P9539" s="3">
        <f>Table1[[#This Row],[sales]]*Table1[[#This Row],[quantity]]</f>
        <v>13688.22</v>
      </c>
      <c r="Q9539" s="9">
        <f>Table1[[#This Row],[delivery_date]]-Table1[[#This Row],[order_date]]</f>
        <v>1</v>
      </c>
    </row>
    <row r="9540" spans="1:17" x14ac:dyDescent="0.35">
      <c r="A9540" t="s">
        <v>9571</v>
      </c>
      <c r="B9540" t="s">
        <v>41</v>
      </c>
      <c r="C9540" t="s">
        <v>20</v>
      </c>
      <c r="D9540" s="2">
        <v>2653.29</v>
      </c>
      <c r="E9540">
        <v>0.37</v>
      </c>
      <c r="F9540">
        <v>8</v>
      </c>
      <c r="G9540" s="1">
        <v>45080</v>
      </c>
      <c r="H9540" s="1">
        <v>45084</v>
      </c>
      <c r="I9540" t="s">
        <v>31</v>
      </c>
      <c r="J9540" t="s">
        <v>16</v>
      </c>
      <c r="K9540" s="2">
        <v>619.99</v>
      </c>
      <c r="L9540" t="s">
        <v>39</v>
      </c>
      <c r="M9540">
        <f>YEAR(Table1[[#This Row],[order_date]])</f>
        <v>2023</v>
      </c>
      <c r="N9540">
        <f>MONTH(Table1[[#This Row],[order_date]])</f>
        <v>6</v>
      </c>
      <c r="O9540" s="3">
        <f>Table1[[#This Row],[sales]]-Table1[[#This Row],[profit]]</f>
        <v>2033.3</v>
      </c>
      <c r="P9540" s="3">
        <f>Table1[[#This Row],[sales]]*Table1[[#This Row],[quantity]]</f>
        <v>21226.32</v>
      </c>
      <c r="Q9540" s="9">
        <f>Table1[[#This Row],[delivery_date]]-Table1[[#This Row],[order_date]]</f>
        <v>4</v>
      </c>
    </row>
    <row r="9541" spans="1:17" x14ac:dyDescent="0.35">
      <c r="A9541" t="s">
        <v>9572</v>
      </c>
      <c r="B9541" t="s">
        <v>25</v>
      </c>
      <c r="C9541" t="s">
        <v>33</v>
      </c>
      <c r="D9541" s="2">
        <v>4943.22</v>
      </c>
      <c r="E9541">
        <v>0.23</v>
      </c>
      <c r="F9541">
        <v>9</v>
      </c>
      <c r="G9541" s="1">
        <v>45596</v>
      </c>
      <c r="H9541" s="1">
        <v>45597</v>
      </c>
      <c r="I9541" t="s">
        <v>31</v>
      </c>
      <c r="J9541" t="s">
        <v>27</v>
      </c>
      <c r="K9541" s="2">
        <v>1241.4000000000001</v>
      </c>
      <c r="L9541" t="s">
        <v>17</v>
      </c>
      <c r="M9541">
        <f>YEAR(Table1[[#This Row],[order_date]])</f>
        <v>2024</v>
      </c>
      <c r="N9541">
        <f>MONTH(Table1[[#This Row],[order_date]])</f>
        <v>10</v>
      </c>
      <c r="O9541" s="3">
        <f>Table1[[#This Row],[sales]]-Table1[[#This Row],[profit]]</f>
        <v>3701.82</v>
      </c>
      <c r="P9541" s="3">
        <f>Table1[[#This Row],[sales]]*Table1[[#This Row],[quantity]]</f>
        <v>44488.98</v>
      </c>
      <c r="Q9541" s="9">
        <f>Table1[[#This Row],[delivery_date]]-Table1[[#This Row],[order_date]]</f>
        <v>1</v>
      </c>
    </row>
    <row r="9542" spans="1:17" x14ac:dyDescent="0.35">
      <c r="A9542" t="s">
        <v>9573</v>
      </c>
      <c r="B9542" t="s">
        <v>13</v>
      </c>
      <c r="C9542" t="s">
        <v>36</v>
      </c>
      <c r="D9542" s="2">
        <v>2566.6799999999998</v>
      </c>
      <c r="E9542">
        <v>0.03</v>
      </c>
      <c r="F9542">
        <v>8</v>
      </c>
      <c r="G9542" s="1">
        <v>45297</v>
      </c>
      <c r="H9542" s="1">
        <v>45298</v>
      </c>
      <c r="I9542" t="s">
        <v>31</v>
      </c>
      <c r="J9542" t="s">
        <v>16</v>
      </c>
      <c r="K9542" s="2">
        <v>599.63</v>
      </c>
      <c r="L9542" t="s">
        <v>17</v>
      </c>
      <c r="M9542">
        <f>YEAR(Table1[[#This Row],[order_date]])</f>
        <v>2024</v>
      </c>
      <c r="N9542">
        <f>MONTH(Table1[[#This Row],[order_date]])</f>
        <v>1</v>
      </c>
      <c r="O9542" s="3">
        <f>Table1[[#This Row],[sales]]-Table1[[#This Row],[profit]]</f>
        <v>1967.0499999999997</v>
      </c>
      <c r="P9542" s="3">
        <f>Table1[[#This Row],[sales]]*Table1[[#This Row],[quantity]]</f>
        <v>20533.439999999999</v>
      </c>
      <c r="Q9542" s="9">
        <f>Table1[[#This Row],[delivery_date]]-Table1[[#This Row],[order_date]]</f>
        <v>1</v>
      </c>
    </row>
    <row r="9543" spans="1:17" x14ac:dyDescent="0.35">
      <c r="A9543" t="s">
        <v>9574</v>
      </c>
      <c r="B9543" t="s">
        <v>13</v>
      </c>
      <c r="C9543" t="s">
        <v>14</v>
      </c>
      <c r="D9543" s="2">
        <v>4743.95</v>
      </c>
      <c r="E9543">
        <v>0.33</v>
      </c>
      <c r="F9543">
        <v>5</v>
      </c>
      <c r="G9543" s="1">
        <v>45189</v>
      </c>
      <c r="H9543" s="1">
        <v>45194</v>
      </c>
      <c r="I9543" t="s">
        <v>15</v>
      </c>
      <c r="J9543" t="s">
        <v>22</v>
      </c>
      <c r="K9543" s="2">
        <v>426.04</v>
      </c>
      <c r="L9543" t="s">
        <v>34</v>
      </c>
      <c r="M9543">
        <f>YEAR(Table1[[#This Row],[order_date]])</f>
        <v>2023</v>
      </c>
      <c r="N9543">
        <f>MONTH(Table1[[#This Row],[order_date]])</f>
        <v>9</v>
      </c>
      <c r="O9543" s="3">
        <f>Table1[[#This Row],[sales]]-Table1[[#This Row],[profit]]</f>
        <v>4317.91</v>
      </c>
      <c r="P9543" s="3">
        <f>Table1[[#This Row],[sales]]*Table1[[#This Row],[quantity]]</f>
        <v>23719.75</v>
      </c>
      <c r="Q9543" s="9">
        <f>Table1[[#This Row],[delivery_date]]-Table1[[#This Row],[order_date]]</f>
        <v>5</v>
      </c>
    </row>
    <row r="9544" spans="1:17" x14ac:dyDescent="0.35">
      <c r="A9544" t="s">
        <v>9575</v>
      </c>
      <c r="B9544" t="s">
        <v>19</v>
      </c>
      <c r="C9544" t="s">
        <v>14</v>
      </c>
      <c r="D9544" s="2">
        <v>4584.63</v>
      </c>
      <c r="E9544">
        <v>0.18</v>
      </c>
      <c r="F9544">
        <v>7</v>
      </c>
      <c r="G9544" s="1">
        <v>45549</v>
      </c>
      <c r="H9544" s="1">
        <v>45554</v>
      </c>
      <c r="I9544" t="s">
        <v>15</v>
      </c>
      <c r="J9544" t="s">
        <v>16</v>
      </c>
      <c r="K9544" s="2">
        <v>1289.58</v>
      </c>
      <c r="L9544" t="s">
        <v>17</v>
      </c>
      <c r="M9544">
        <f>YEAR(Table1[[#This Row],[order_date]])</f>
        <v>2024</v>
      </c>
      <c r="N9544">
        <f>MONTH(Table1[[#This Row],[order_date]])</f>
        <v>9</v>
      </c>
      <c r="O9544" s="3">
        <f>Table1[[#This Row],[sales]]-Table1[[#This Row],[profit]]</f>
        <v>3295.05</v>
      </c>
      <c r="P9544" s="3">
        <f>Table1[[#This Row],[sales]]*Table1[[#This Row],[quantity]]</f>
        <v>32092.41</v>
      </c>
      <c r="Q9544" s="9">
        <f>Table1[[#This Row],[delivery_date]]-Table1[[#This Row],[order_date]]</f>
        <v>5</v>
      </c>
    </row>
    <row r="9545" spans="1:17" x14ac:dyDescent="0.35">
      <c r="A9545" t="s">
        <v>9576</v>
      </c>
      <c r="B9545" t="s">
        <v>41</v>
      </c>
      <c r="C9545" t="s">
        <v>14</v>
      </c>
      <c r="D9545" s="2">
        <v>4712.45</v>
      </c>
      <c r="E9545">
        <v>0.2</v>
      </c>
      <c r="F9545">
        <v>6</v>
      </c>
      <c r="G9545" s="1">
        <v>45525</v>
      </c>
      <c r="H9545" s="1">
        <v>45531</v>
      </c>
      <c r="I9545" t="s">
        <v>21</v>
      </c>
      <c r="J9545" t="s">
        <v>16</v>
      </c>
      <c r="K9545" s="2">
        <v>821.18</v>
      </c>
      <c r="L9545" t="s">
        <v>34</v>
      </c>
      <c r="M9545">
        <f>YEAR(Table1[[#This Row],[order_date]])</f>
        <v>2024</v>
      </c>
      <c r="N9545">
        <f>MONTH(Table1[[#This Row],[order_date]])</f>
        <v>8</v>
      </c>
      <c r="O9545" s="3">
        <f>Table1[[#This Row],[sales]]-Table1[[#This Row],[profit]]</f>
        <v>3891.27</v>
      </c>
      <c r="P9545" s="3">
        <f>Table1[[#This Row],[sales]]*Table1[[#This Row],[quantity]]</f>
        <v>28274.699999999997</v>
      </c>
      <c r="Q9545" s="9">
        <f>Table1[[#This Row],[delivery_date]]-Table1[[#This Row],[order_date]]</f>
        <v>6</v>
      </c>
    </row>
    <row r="9546" spans="1:17" x14ac:dyDescent="0.35">
      <c r="A9546" t="s">
        <v>9577</v>
      </c>
      <c r="B9546" t="s">
        <v>13</v>
      </c>
      <c r="C9546" t="s">
        <v>33</v>
      </c>
      <c r="D9546" s="2">
        <v>4080.63</v>
      </c>
      <c r="E9546">
        <v>0.42</v>
      </c>
      <c r="F9546">
        <v>9</v>
      </c>
      <c r="G9546" s="1">
        <v>45586</v>
      </c>
      <c r="H9546" s="1">
        <v>45592</v>
      </c>
      <c r="I9546" t="s">
        <v>15</v>
      </c>
      <c r="J9546" t="s">
        <v>27</v>
      </c>
      <c r="K9546" s="2">
        <v>913.36</v>
      </c>
      <c r="L9546" t="s">
        <v>17</v>
      </c>
      <c r="M9546">
        <f>YEAR(Table1[[#This Row],[order_date]])</f>
        <v>2024</v>
      </c>
      <c r="N9546">
        <f>MONTH(Table1[[#This Row],[order_date]])</f>
        <v>10</v>
      </c>
      <c r="O9546" s="3">
        <f>Table1[[#This Row],[sales]]-Table1[[#This Row],[profit]]</f>
        <v>3167.27</v>
      </c>
      <c r="P9546" s="3">
        <f>Table1[[#This Row],[sales]]*Table1[[#This Row],[quantity]]</f>
        <v>36725.67</v>
      </c>
      <c r="Q9546" s="9">
        <f>Table1[[#This Row],[delivery_date]]-Table1[[#This Row],[order_date]]</f>
        <v>6</v>
      </c>
    </row>
    <row r="9547" spans="1:17" x14ac:dyDescent="0.35">
      <c r="A9547" t="s">
        <v>9578</v>
      </c>
      <c r="B9547" t="s">
        <v>19</v>
      </c>
      <c r="C9547" t="s">
        <v>20</v>
      </c>
      <c r="D9547" s="2">
        <v>1552.35</v>
      </c>
      <c r="E9547">
        <v>7.0000000000000007E-2</v>
      </c>
      <c r="F9547">
        <v>4</v>
      </c>
      <c r="G9547" s="1">
        <v>45594</v>
      </c>
      <c r="H9547" s="1">
        <v>45598</v>
      </c>
      <c r="I9547" t="s">
        <v>21</v>
      </c>
      <c r="J9547" t="s">
        <v>16</v>
      </c>
      <c r="K9547" s="2">
        <v>187.21</v>
      </c>
      <c r="L9547" t="s">
        <v>39</v>
      </c>
      <c r="M9547">
        <f>YEAR(Table1[[#This Row],[order_date]])</f>
        <v>2024</v>
      </c>
      <c r="N9547">
        <f>MONTH(Table1[[#This Row],[order_date]])</f>
        <v>10</v>
      </c>
      <c r="O9547" s="3">
        <f>Table1[[#This Row],[sales]]-Table1[[#This Row],[profit]]</f>
        <v>1365.1399999999999</v>
      </c>
      <c r="P9547" s="3">
        <f>Table1[[#This Row],[sales]]*Table1[[#This Row],[quantity]]</f>
        <v>6209.4</v>
      </c>
      <c r="Q9547" s="9">
        <f>Table1[[#This Row],[delivery_date]]-Table1[[#This Row],[order_date]]</f>
        <v>4</v>
      </c>
    </row>
    <row r="9548" spans="1:17" x14ac:dyDescent="0.35">
      <c r="A9548" t="s">
        <v>9579</v>
      </c>
      <c r="B9548" t="s">
        <v>13</v>
      </c>
      <c r="C9548" t="s">
        <v>14</v>
      </c>
      <c r="D9548" s="2">
        <v>1797.27</v>
      </c>
      <c r="E9548">
        <v>0.17</v>
      </c>
      <c r="F9548">
        <v>8</v>
      </c>
      <c r="G9548" s="1">
        <v>45249</v>
      </c>
      <c r="H9548" s="1">
        <v>45255</v>
      </c>
      <c r="I9548" t="s">
        <v>31</v>
      </c>
      <c r="J9548" t="s">
        <v>16</v>
      </c>
      <c r="K9548" s="2">
        <v>375.68</v>
      </c>
      <c r="L9548" t="s">
        <v>34</v>
      </c>
      <c r="M9548">
        <f>YEAR(Table1[[#This Row],[order_date]])</f>
        <v>2023</v>
      </c>
      <c r="N9548">
        <f>MONTH(Table1[[#This Row],[order_date]])</f>
        <v>11</v>
      </c>
      <c r="O9548" s="3">
        <f>Table1[[#This Row],[sales]]-Table1[[#This Row],[profit]]</f>
        <v>1421.59</v>
      </c>
      <c r="P9548" s="3">
        <f>Table1[[#This Row],[sales]]*Table1[[#This Row],[quantity]]</f>
        <v>14378.16</v>
      </c>
      <c r="Q9548" s="9">
        <f>Table1[[#This Row],[delivery_date]]-Table1[[#This Row],[order_date]]</f>
        <v>6</v>
      </c>
    </row>
    <row r="9549" spans="1:17" x14ac:dyDescent="0.35">
      <c r="A9549" t="s">
        <v>9580</v>
      </c>
      <c r="B9549" t="s">
        <v>41</v>
      </c>
      <c r="C9549" t="s">
        <v>20</v>
      </c>
      <c r="D9549" s="2">
        <v>1888.42</v>
      </c>
      <c r="E9549">
        <v>0.18</v>
      </c>
      <c r="F9549">
        <v>9</v>
      </c>
      <c r="G9549" s="1">
        <v>45057</v>
      </c>
      <c r="H9549" s="1">
        <v>45062</v>
      </c>
      <c r="I9549" t="s">
        <v>21</v>
      </c>
      <c r="J9549" t="s">
        <v>27</v>
      </c>
      <c r="K9549" s="2">
        <v>343.39</v>
      </c>
      <c r="L9549" t="s">
        <v>28</v>
      </c>
      <c r="M9549">
        <f>YEAR(Table1[[#This Row],[order_date]])</f>
        <v>2023</v>
      </c>
      <c r="N9549">
        <f>MONTH(Table1[[#This Row],[order_date]])</f>
        <v>5</v>
      </c>
      <c r="O9549" s="3">
        <f>Table1[[#This Row],[sales]]-Table1[[#This Row],[profit]]</f>
        <v>1545.0300000000002</v>
      </c>
      <c r="P9549" s="3">
        <f>Table1[[#This Row],[sales]]*Table1[[#This Row],[quantity]]</f>
        <v>16995.78</v>
      </c>
      <c r="Q9549" s="9">
        <f>Table1[[#This Row],[delivery_date]]-Table1[[#This Row],[order_date]]</f>
        <v>5</v>
      </c>
    </row>
    <row r="9550" spans="1:17" x14ac:dyDescent="0.35">
      <c r="A9550" t="s">
        <v>9581</v>
      </c>
      <c r="B9550" t="s">
        <v>19</v>
      </c>
      <c r="C9550" t="s">
        <v>26</v>
      </c>
      <c r="D9550" s="2">
        <v>4897.99</v>
      </c>
      <c r="E9550">
        <v>0</v>
      </c>
      <c r="F9550">
        <v>7</v>
      </c>
      <c r="G9550" s="1">
        <v>45111</v>
      </c>
      <c r="H9550" s="1">
        <v>45113</v>
      </c>
      <c r="I9550" t="s">
        <v>21</v>
      </c>
      <c r="J9550" t="s">
        <v>22</v>
      </c>
      <c r="K9550" s="2">
        <v>488.57</v>
      </c>
      <c r="L9550" t="s">
        <v>28</v>
      </c>
      <c r="M9550">
        <f>YEAR(Table1[[#This Row],[order_date]])</f>
        <v>2023</v>
      </c>
      <c r="N9550">
        <f>MONTH(Table1[[#This Row],[order_date]])</f>
        <v>7</v>
      </c>
      <c r="O9550" s="3">
        <f>Table1[[#This Row],[sales]]-Table1[[#This Row],[profit]]</f>
        <v>4409.42</v>
      </c>
      <c r="P9550" s="3">
        <f>Table1[[#This Row],[sales]]*Table1[[#This Row],[quantity]]</f>
        <v>34285.93</v>
      </c>
      <c r="Q9550" s="9">
        <f>Table1[[#This Row],[delivery_date]]-Table1[[#This Row],[order_date]]</f>
        <v>2</v>
      </c>
    </row>
    <row r="9551" spans="1:17" x14ac:dyDescent="0.35">
      <c r="A9551" t="s">
        <v>9582</v>
      </c>
      <c r="B9551" t="s">
        <v>19</v>
      </c>
      <c r="C9551" t="s">
        <v>33</v>
      </c>
      <c r="D9551" s="2">
        <v>1867.7</v>
      </c>
      <c r="E9551">
        <v>0.42</v>
      </c>
      <c r="F9551">
        <v>7</v>
      </c>
      <c r="G9551" s="1">
        <v>44981</v>
      </c>
      <c r="H9551" s="1">
        <v>44988</v>
      </c>
      <c r="I9551" t="s">
        <v>31</v>
      </c>
      <c r="J9551" t="s">
        <v>16</v>
      </c>
      <c r="K9551" s="2">
        <v>512.95000000000005</v>
      </c>
      <c r="L9551" t="s">
        <v>23</v>
      </c>
      <c r="M9551">
        <f>YEAR(Table1[[#This Row],[order_date]])</f>
        <v>2023</v>
      </c>
      <c r="N9551">
        <f>MONTH(Table1[[#This Row],[order_date]])</f>
        <v>2</v>
      </c>
      <c r="O9551" s="3">
        <f>Table1[[#This Row],[sales]]-Table1[[#This Row],[profit]]</f>
        <v>1354.75</v>
      </c>
      <c r="P9551" s="3">
        <f>Table1[[#This Row],[sales]]*Table1[[#This Row],[quantity]]</f>
        <v>13073.9</v>
      </c>
      <c r="Q9551" s="9">
        <f>Table1[[#This Row],[delivery_date]]-Table1[[#This Row],[order_date]]</f>
        <v>7</v>
      </c>
    </row>
    <row r="9552" spans="1:17" x14ac:dyDescent="0.35">
      <c r="A9552" t="s">
        <v>9583</v>
      </c>
      <c r="B9552" t="s">
        <v>19</v>
      </c>
      <c r="C9552" t="s">
        <v>20</v>
      </c>
      <c r="D9552" s="2">
        <v>632.58000000000004</v>
      </c>
      <c r="E9552">
        <v>0.42</v>
      </c>
      <c r="F9552">
        <v>2</v>
      </c>
      <c r="G9552" s="1">
        <v>45322</v>
      </c>
      <c r="H9552" s="1">
        <v>45325</v>
      </c>
      <c r="I9552" t="s">
        <v>31</v>
      </c>
      <c r="J9552" t="s">
        <v>22</v>
      </c>
      <c r="K9552" s="2">
        <v>132.38999999999999</v>
      </c>
      <c r="L9552" t="s">
        <v>48</v>
      </c>
      <c r="M9552">
        <f>YEAR(Table1[[#This Row],[order_date]])</f>
        <v>2024</v>
      </c>
      <c r="N9552">
        <f>MONTH(Table1[[#This Row],[order_date]])</f>
        <v>1</v>
      </c>
      <c r="O9552" s="3">
        <f>Table1[[#This Row],[sales]]-Table1[[#This Row],[profit]]</f>
        <v>500.19000000000005</v>
      </c>
      <c r="P9552" s="3">
        <f>Table1[[#This Row],[sales]]*Table1[[#This Row],[quantity]]</f>
        <v>1265.1600000000001</v>
      </c>
      <c r="Q9552" s="9">
        <f>Table1[[#This Row],[delivery_date]]-Table1[[#This Row],[order_date]]</f>
        <v>3</v>
      </c>
    </row>
    <row r="9553" spans="1:17" x14ac:dyDescent="0.35">
      <c r="A9553" t="s">
        <v>9584</v>
      </c>
      <c r="B9553" t="s">
        <v>13</v>
      </c>
      <c r="C9553" t="s">
        <v>20</v>
      </c>
      <c r="D9553" s="2">
        <v>3913.81</v>
      </c>
      <c r="E9553">
        <v>0.33</v>
      </c>
      <c r="F9553">
        <v>9</v>
      </c>
      <c r="G9553" s="1">
        <v>45630</v>
      </c>
      <c r="H9553" s="1">
        <v>45636</v>
      </c>
      <c r="I9553" t="s">
        <v>15</v>
      </c>
      <c r="J9553" t="s">
        <v>22</v>
      </c>
      <c r="K9553" s="2">
        <v>522.69000000000005</v>
      </c>
      <c r="L9553" t="s">
        <v>23</v>
      </c>
      <c r="M9553">
        <f>YEAR(Table1[[#This Row],[order_date]])</f>
        <v>2024</v>
      </c>
      <c r="N9553">
        <f>MONTH(Table1[[#This Row],[order_date]])</f>
        <v>12</v>
      </c>
      <c r="O9553" s="3">
        <f>Table1[[#This Row],[sales]]-Table1[[#This Row],[profit]]</f>
        <v>3391.12</v>
      </c>
      <c r="P9553" s="3">
        <f>Table1[[#This Row],[sales]]*Table1[[#This Row],[quantity]]</f>
        <v>35224.29</v>
      </c>
      <c r="Q9553" s="9">
        <f>Table1[[#This Row],[delivery_date]]-Table1[[#This Row],[order_date]]</f>
        <v>6</v>
      </c>
    </row>
    <row r="9554" spans="1:17" x14ac:dyDescent="0.35">
      <c r="A9554" t="s">
        <v>9585</v>
      </c>
      <c r="B9554" t="s">
        <v>41</v>
      </c>
      <c r="C9554" t="s">
        <v>14</v>
      </c>
      <c r="D9554" s="2">
        <v>1893.71</v>
      </c>
      <c r="E9554">
        <v>0.45</v>
      </c>
      <c r="F9554">
        <v>5</v>
      </c>
      <c r="G9554" s="1">
        <v>45495</v>
      </c>
      <c r="H9554" s="1">
        <v>45502</v>
      </c>
      <c r="I9554" t="s">
        <v>31</v>
      </c>
      <c r="J9554" t="s">
        <v>27</v>
      </c>
      <c r="K9554" s="2">
        <v>382.52</v>
      </c>
      <c r="L9554" t="s">
        <v>39</v>
      </c>
      <c r="M9554">
        <f>YEAR(Table1[[#This Row],[order_date]])</f>
        <v>2024</v>
      </c>
      <c r="N9554">
        <f>MONTH(Table1[[#This Row],[order_date]])</f>
        <v>7</v>
      </c>
      <c r="O9554" s="3">
        <f>Table1[[#This Row],[sales]]-Table1[[#This Row],[profit]]</f>
        <v>1511.19</v>
      </c>
      <c r="P9554" s="3">
        <f>Table1[[#This Row],[sales]]*Table1[[#This Row],[quantity]]</f>
        <v>9468.5499999999993</v>
      </c>
      <c r="Q9554" s="9">
        <f>Table1[[#This Row],[delivery_date]]-Table1[[#This Row],[order_date]]</f>
        <v>7</v>
      </c>
    </row>
    <row r="9555" spans="1:17" x14ac:dyDescent="0.35">
      <c r="A9555" t="s">
        <v>9586</v>
      </c>
      <c r="B9555" t="s">
        <v>19</v>
      </c>
      <c r="C9555" t="s">
        <v>14</v>
      </c>
      <c r="D9555" s="2">
        <v>3142.59</v>
      </c>
      <c r="E9555">
        <v>0.14000000000000001</v>
      </c>
      <c r="F9555">
        <v>3</v>
      </c>
      <c r="G9555" s="1">
        <v>45408</v>
      </c>
      <c r="H9555" s="1">
        <v>45415</v>
      </c>
      <c r="I9555" t="s">
        <v>31</v>
      </c>
      <c r="J9555" t="s">
        <v>16</v>
      </c>
      <c r="K9555" s="2">
        <v>839.43</v>
      </c>
      <c r="L9555" t="s">
        <v>23</v>
      </c>
      <c r="M9555">
        <f>YEAR(Table1[[#This Row],[order_date]])</f>
        <v>2024</v>
      </c>
      <c r="N9555">
        <f>MONTH(Table1[[#This Row],[order_date]])</f>
        <v>4</v>
      </c>
      <c r="O9555" s="3">
        <f>Table1[[#This Row],[sales]]-Table1[[#This Row],[profit]]</f>
        <v>2303.1600000000003</v>
      </c>
      <c r="P9555" s="3">
        <f>Table1[[#This Row],[sales]]*Table1[[#This Row],[quantity]]</f>
        <v>9427.77</v>
      </c>
      <c r="Q9555" s="9">
        <f>Table1[[#This Row],[delivery_date]]-Table1[[#This Row],[order_date]]</f>
        <v>7</v>
      </c>
    </row>
    <row r="9556" spans="1:17" x14ac:dyDescent="0.35">
      <c r="A9556" t="s">
        <v>9587</v>
      </c>
      <c r="B9556" t="s">
        <v>25</v>
      </c>
      <c r="C9556" t="s">
        <v>33</v>
      </c>
      <c r="D9556" s="2">
        <v>4629.37</v>
      </c>
      <c r="E9556">
        <v>0.11</v>
      </c>
      <c r="F9556">
        <v>4</v>
      </c>
      <c r="G9556" s="1">
        <v>44962</v>
      </c>
      <c r="H9556" s="1">
        <v>44966</v>
      </c>
      <c r="I9556" t="s">
        <v>31</v>
      </c>
      <c r="J9556" t="s">
        <v>27</v>
      </c>
      <c r="K9556" s="2">
        <v>873.38</v>
      </c>
      <c r="L9556" t="s">
        <v>39</v>
      </c>
      <c r="M9556">
        <f>YEAR(Table1[[#This Row],[order_date]])</f>
        <v>2023</v>
      </c>
      <c r="N9556">
        <f>MONTH(Table1[[#This Row],[order_date]])</f>
        <v>2</v>
      </c>
      <c r="O9556" s="3">
        <f>Table1[[#This Row],[sales]]-Table1[[#This Row],[profit]]</f>
        <v>3755.99</v>
      </c>
      <c r="P9556" s="3">
        <f>Table1[[#This Row],[sales]]*Table1[[#This Row],[quantity]]</f>
        <v>18517.48</v>
      </c>
      <c r="Q9556" s="9">
        <f>Table1[[#This Row],[delivery_date]]-Table1[[#This Row],[order_date]]</f>
        <v>4</v>
      </c>
    </row>
    <row r="9557" spans="1:17" x14ac:dyDescent="0.35">
      <c r="A9557" t="s">
        <v>9588</v>
      </c>
      <c r="B9557" t="s">
        <v>41</v>
      </c>
      <c r="C9557" t="s">
        <v>20</v>
      </c>
      <c r="D9557" s="2">
        <v>2919.98</v>
      </c>
      <c r="E9557">
        <v>0.03</v>
      </c>
      <c r="F9557">
        <v>2</v>
      </c>
      <c r="G9557" s="1">
        <v>45318</v>
      </c>
      <c r="H9557" s="1">
        <v>45324</v>
      </c>
      <c r="I9557" t="s">
        <v>31</v>
      </c>
      <c r="J9557" t="s">
        <v>22</v>
      </c>
      <c r="K9557" s="2">
        <v>451.52</v>
      </c>
      <c r="L9557" t="s">
        <v>28</v>
      </c>
      <c r="M9557">
        <f>YEAR(Table1[[#This Row],[order_date]])</f>
        <v>2024</v>
      </c>
      <c r="N9557">
        <f>MONTH(Table1[[#This Row],[order_date]])</f>
        <v>1</v>
      </c>
      <c r="O9557" s="3">
        <f>Table1[[#This Row],[sales]]-Table1[[#This Row],[profit]]</f>
        <v>2468.46</v>
      </c>
      <c r="P9557" s="3">
        <f>Table1[[#This Row],[sales]]*Table1[[#This Row],[quantity]]</f>
        <v>5839.96</v>
      </c>
      <c r="Q9557" s="9">
        <f>Table1[[#This Row],[delivery_date]]-Table1[[#This Row],[order_date]]</f>
        <v>6</v>
      </c>
    </row>
    <row r="9558" spans="1:17" x14ac:dyDescent="0.35">
      <c r="A9558" t="s">
        <v>9589</v>
      </c>
      <c r="B9558" t="s">
        <v>25</v>
      </c>
      <c r="C9558" t="s">
        <v>36</v>
      </c>
      <c r="D9558" s="2">
        <v>3224.73</v>
      </c>
      <c r="E9558">
        <v>0.3</v>
      </c>
      <c r="F9558">
        <v>3</v>
      </c>
      <c r="G9558" s="1">
        <v>45601</v>
      </c>
      <c r="H9558" s="1">
        <v>45606</v>
      </c>
      <c r="I9558" t="s">
        <v>15</v>
      </c>
      <c r="J9558" t="s">
        <v>27</v>
      </c>
      <c r="K9558" s="2">
        <v>682.64</v>
      </c>
      <c r="L9558" t="s">
        <v>34</v>
      </c>
      <c r="M9558">
        <f>YEAR(Table1[[#This Row],[order_date]])</f>
        <v>2024</v>
      </c>
      <c r="N9558">
        <f>MONTH(Table1[[#This Row],[order_date]])</f>
        <v>11</v>
      </c>
      <c r="O9558" s="3">
        <f>Table1[[#This Row],[sales]]-Table1[[#This Row],[profit]]</f>
        <v>2542.09</v>
      </c>
      <c r="P9558" s="3">
        <f>Table1[[#This Row],[sales]]*Table1[[#This Row],[quantity]]</f>
        <v>9674.19</v>
      </c>
      <c r="Q9558" s="9">
        <f>Table1[[#This Row],[delivery_date]]-Table1[[#This Row],[order_date]]</f>
        <v>5</v>
      </c>
    </row>
    <row r="9559" spans="1:17" x14ac:dyDescent="0.35">
      <c r="A9559" t="s">
        <v>9590</v>
      </c>
      <c r="B9559" t="s">
        <v>25</v>
      </c>
      <c r="C9559" t="s">
        <v>14</v>
      </c>
      <c r="D9559" s="2">
        <v>3250.03</v>
      </c>
      <c r="E9559">
        <v>0.25</v>
      </c>
      <c r="F9559">
        <v>6</v>
      </c>
      <c r="G9559" s="1">
        <v>45308</v>
      </c>
      <c r="H9559" s="1">
        <v>45310</v>
      </c>
      <c r="I9559" t="s">
        <v>31</v>
      </c>
      <c r="J9559" t="s">
        <v>16</v>
      </c>
      <c r="K9559" s="2">
        <v>438.79</v>
      </c>
      <c r="L9559" t="s">
        <v>28</v>
      </c>
      <c r="M9559">
        <f>YEAR(Table1[[#This Row],[order_date]])</f>
        <v>2024</v>
      </c>
      <c r="N9559">
        <f>MONTH(Table1[[#This Row],[order_date]])</f>
        <v>1</v>
      </c>
      <c r="O9559" s="3">
        <f>Table1[[#This Row],[sales]]-Table1[[#This Row],[profit]]</f>
        <v>2811.2400000000002</v>
      </c>
      <c r="P9559" s="3">
        <f>Table1[[#This Row],[sales]]*Table1[[#This Row],[quantity]]</f>
        <v>19500.18</v>
      </c>
      <c r="Q9559" s="9">
        <f>Table1[[#This Row],[delivery_date]]-Table1[[#This Row],[order_date]]</f>
        <v>2</v>
      </c>
    </row>
    <row r="9560" spans="1:17" x14ac:dyDescent="0.35">
      <c r="A9560" t="s">
        <v>9591</v>
      </c>
      <c r="B9560" t="s">
        <v>19</v>
      </c>
      <c r="C9560" t="s">
        <v>14</v>
      </c>
      <c r="D9560" s="2">
        <v>3100.76</v>
      </c>
      <c r="E9560">
        <v>0.41</v>
      </c>
      <c r="F9560">
        <v>1</v>
      </c>
      <c r="G9560" s="1">
        <v>45014</v>
      </c>
      <c r="H9560" s="1">
        <v>45017</v>
      </c>
      <c r="I9560" t="s">
        <v>21</v>
      </c>
      <c r="J9560" t="s">
        <v>27</v>
      </c>
      <c r="K9560" s="2">
        <v>582.24</v>
      </c>
      <c r="L9560" t="s">
        <v>23</v>
      </c>
      <c r="M9560">
        <f>YEAR(Table1[[#This Row],[order_date]])</f>
        <v>2023</v>
      </c>
      <c r="N9560">
        <f>MONTH(Table1[[#This Row],[order_date]])</f>
        <v>3</v>
      </c>
      <c r="O9560" s="3">
        <f>Table1[[#This Row],[sales]]-Table1[[#This Row],[profit]]</f>
        <v>2518.5200000000004</v>
      </c>
      <c r="P9560" s="3">
        <f>Table1[[#This Row],[sales]]*Table1[[#This Row],[quantity]]</f>
        <v>3100.76</v>
      </c>
      <c r="Q9560" s="9">
        <f>Table1[[#This Row],[delivery_date]]-Table1[[#This Row],[order_date]]</f>
        <v>3</v>
      </c>
    </row>
    <row r="9561" spans="1:17" x14ac:dyDescent="0.35">
      <c r="A9561" t="s">
        <v>9592</v>
      </c>
      <c r="B9561" t="s">
        <v>19</v>
      </c>
      <c r="C9561" t="s">
        <v>26</v>
      </c>
      <c r="D9561" s="2">
        <v>882.87</v>
      </c>
      <c r="E9561">
        <v>0.24</v>
      </c>
      <c r="F9561">
        <v>2</v>
      </c>
      <c r="G9561" s="1">
        <v>45398</v>
      </c>
      <c r="H9561" s="1">
        <v>45404</v>
      </c>
      <c r="I9561" t="s">
        <v>21</v>
      </c>
      <c r="J9561" t="s">
        <v>22</v>
      </c>
      <c r="K9561" s="2">
        <v>138.53</v>
      </c>
      <c r="L9561" t="s">
        <v>23</v>
      </c>
      <c r="M9561">
        <f>YEAR(Table1[[#This Row],[order_date]])</f>
        <v>2024</v>
      </c>
      <c r="N9561">
        <f>MONTH(Table1[[#This Row],[order_date]])</f>
        <v>4</v>
      </c>
      <c r="O9561" s="3">
        <f>Table1[[#This Row],[sales]]-Table1[[#This Row],[profit]]</f>
        <v>744.34</v>
      </c>
      <c r="P9561" s="3">
        <f>Table1[[#This Row],[sales]]*Table1[[#This Row],[quantity]]</f>
        <v>1765.74</v>
      </c>
      <c r="Q9561" s="9">
        <f>Table1[[#This Row],[delivery_date]]-Table1[[#This Row],[order_date]]</f>
        <v>6</v>
      </c>
    </row>
    <row r="9562" spans="1:17" x14ac:dyDescent="0.35">
      <c r="A9562" t="s">
        <v>9593</v>
      </c>
      <c r="B9562" t="s">
        <v>13</v>
      </c>
      <c r="C9562" t="s">
        <v>33</v>
      </c>
      <c r="D9562" s="2">
        <v>2336.44</v>
      </c>
      <c r="E9562">
        <v>0.1</v>
      </c>
      <c r="F9562">
        <v>4</v>
      </c>
      <c r="G9562" s="1">
        <v>45345</v>
      </c>
      <c r="H9562" s="1">
        <v>45347</v>
      </c>
      <c r="I9562" t="s">
        <v>31</v>
      </c>
      <c r="J9562" t="s">
        <v>22</v>
      </c>
      <c r="K9562" s="2">
        <v>248.12</v>
      </c>
      <c r="L9562" t="s">
        <v>17</v>
      </c>
      <c r="M9562">
        <f>YEAR(Table1[[#This Row],[order_date]])</f>
        <v>2024</v>
      </c>
      <c r="N9562">
        <f>MONTH(Table1[[#This Row],[order_date]])</f>
        <v>2</v>
      </c>
      <c r="O9562" s="3">
        <f>Table1[[#This Row],[sales]]-Table1[[#This Row],[profit]]</f>
        <v>2088.3200000000002</v>
      </c>
      <c r="P9562" s="3">
        <f>Table1[[#This Row],[sales]]*Table1[[#This Row],[quantity]]</f>
        <v>9345.76</v>
      </c>
      <c r="Q9562" s="9">
        <f>Table1[[#This Row],[delivery_date]]-Table1[[#This Row],[order_date]]</f>
        <v>2</v>
      </c>
    </row>
    <row r="9563" spans="1:17" x14ac:dyDescent="0.35">
      <c r="A9563" t="s">
        <v>9594</v>
      </c>
      <c r="B9563" t="s">
        <v>13</v>
      </c>
      <c r="C9563" t="s">
        <v>20</v>
      </c>
      <c r="D9563" s="2">
        <v>137.55000000000001</v>
      </c>
      <c r="E9563">
        <v>0.4</v>
      </c>
      <c r="F9563">
        <v>1</v>
      </c>
      <c r="G9563" s="1">
        <v>45065</v>
      </c>
      <c r="H9563" s="1">
        <v>45071</v>
      </c>
      <c r="I9563" t="s">
        <v>21</v>
      </c>
      <c r="J9563" t="s">
        <v>16</v>
      </c>
      <c r="K9563" s="2">
        <v>12.86</v>
      </c>
      <c r="L9563" t="s">
        <v>39</v>
      </c>
      <c r="M9563">
        <f>YEAR(Table1[[#This Row],[order_date]])</f>
        <v>2023</v>
      </c>
      <c r="N9563">
        <f>MONTH(Table1[[#This Row],[order_date]])</f>
        <v>5</v>
      </c>
      <c r="O9563" s="3">
        <f>Table1[[#This Row],[sales]]-Table1[[#This Row],[profit]]</f>
        <v>124.69000000000001</v>
      </c>
      <c r="P9563" s="3">
        <f>Table1[[#This Row],[sales]]*Table1[[#This Row],[quantity]]</f>
        <v>137.55000000000001</v>
      </c>
      <c r="Q9563" s="9">
        <f>Table1[[#This Row],[delivery_date]]-Table1[[#This Row],[order_date]]</f>
        <v>6</v>
      </c>
    </row>
    <row r="9564" spans="1:17" x14ac:dyDescent="0.35">
      <c r="A9564" t="s">
        <v>9595</v>
      </c>
      <c r="B9564" t="s">
        <v>13</v>
      </c>
      <c r="C9564" t="s">
        <v>20</v>
      </c>
      <c r="D9564" s="2">
        <v>3168.7</v>
      </c>
      <c r="E9564">
        <v>0.23</v>
      </c>
      <c r="F9564">
        <v>6</v>
      </c>
      <c r="G9564" s="1">
        <v>45302</v>
      </c>
      <c r="H9564" s="1">
        <v>45306</v>
      </c>
      <c r="I9564" t="s">
        <v>15</v>
      </c>
      <c r="J9564" t="s">
        <v>16</v>
      </c>
      <c r="K9564" s="2">
        <v>542.74</v>
      </c>
      <c r="L9564" t="s">
        <v>48</v>
      </c>
      <c r="M9564">
        <f>YEAR(Table1[[#This Row],[order_date]])</f>
        <v>2024</v>
      </c>
      <c r="N9564">
        <f>MONTH(Table1[[#This Row],[order_date]])</f>
        <v>1</v>
      </c>
      <c r="O9564" s="3">
        <f>Table1[[#This Row],[sales]]-Table1[[#This Row],[profit]]</f>
        <v>2625.96</v>
      </c>
      <c r="P9564" s="3">
        <f>Table1[[#This Row],[sales]]*Table1[[#This Row],[quantity]]</f>
        <v>19012.199999999997</v>
      </c>
      <c r="Q9564" s="9">
        <f>Table1[[#This Row],[delivery_date]]-Table1[[#This Row],[order_date]]</f>
        <v>4</v>
      </c>
    </row>
    <row r="9565" spans="1:17" x14ac:dyDescent="0.35">
      <c r="A9565" t="s">
        <v>9596</v>
      </c>
      <c r="B9565" t="s">
        <v>41</v>
      </c>
      <c r="C9565" t="s">
        <v>20</v>
      </c>
      <c r="D9565" s="2">
        <v>2919.26</v>
      </c>
      <c r="E9565">
        <v>0.48</v>
      </c>
      <c r="F9565">
        <v>4</v>
      </c>
      <c r="G9565" s="1">
        <v>45335</v>
      </c>
      <c r="H9565" s="1">
        <v>45338</v>
      </c>
      <c r="I9565" t="s">
        <v>31</v>
      </c>
      <c r="J9565" t="s">
        <v>22</v>
      </c>
      <c r="K9565" s="2">
        <v>307.93</v>
      </c>
      <c r="L9565" t="s">
        <v>23</v>
      </c>
      <c r="M9565">
        <f>YEAR(Table1[[#This Row],[order_date]])</f>
        <v>2024</v>
      </c>
      <c r="N9565">
        <f>MONTH(Table1[[#This Row],[order_date]])</f>
        <v>2</v>
      </c>
      <c r="O9565" s="3">
        <f>Table1[[#This Row],[sales]]-Table1[[#This Row],[profit]]</f>
        <v>2611.3300000000004</v>
      </c>
      <c r="P9565" s="3">
        <f>Table1[[#This Row],[sales]]*Table1[[#This Row],[quantity]]</f>
        <v>11677.04</v>
      </c>
      <c r="Q9565" s="9">
        <f>Table1[[#This Row],[delivery_date]]-Table1[[#This Row],[order_date]]</f>
        <v>3</v>
      </c>
    </row>
    <row r="9566" spans="1:17" x14ac:dyDescent="0.35">
      <c r="A9566" t="s">
        <v>9597</v>
      </c>
      <c r="B9566" t="s">
        <v>13</v>
      </c>
      <c r="C9566" t="s">
        <v>14</v>
      </c>
      <c r="D9566" s="2">
        <v>1658.87</v>
      </c>
      <c r="E9566">
        <v>0.27</v>
      </c>
      <c r="F9566">
        <v>2</v>
      </c>
      <c r="G9566" s="1">
        <v>44927</v>
      </c>
      <c r="H9566" s="1">
        <v>44933</v>
      </c>
      <c r="I9566" t="s">
        <v>31</v>
      </c>
      <c r="J9566" t="s">
        <v>22</v>
      </c>
      <c r="K9566" s="2">
        <v>333.15</v>
      </c>
      <c r="L9566" t="s">
        <v>23</v>
      </c>
      <c r="M9566">
        <f>YEAR(Table1[[#This Row],[order_date]])</f>
        <v>2023</v>
      </c>
      <c r="N9566">
        <f>MONTH(Table1[[#This Row],[order_date]])</f>
        <v>1</v>
      </c>
      <c r="O9566" s="3">
        <f>Table1[[#This Row],[sales]]-Table1[[#This Row],[profit]]</f>
        <v>1325.7199999999998</v>
      </c>
      <c r="P9566" s="3">
        <f>Table1[[#This Row],[sales]]*Table1[[#This Row],[quantity]]</f>
        <v>3317.74</v>
      </c>
      <c r="Q9566" s="9">
        <f>Table1[[#This Row],[delivery_date]]-Table1[[#This Row],[order_date]]</f>
        <v>6</v>
      </c>
    </row>
    <row r="9567" spans="1:17" x14ac:dyDescent="0.35">
      <c r="A9567" t="s">
        <v>9598</v>
      </c>
      <c r="B9567" t="s">
        <v>25</v>
      </c>
      <c r="C9567" t="s">
        <v>33</v>
      </c>
      <c r="D9567" s="2">
        <v>2667.09</v>
      </c>
      <c r="E9567">
        <v>0.06</v>
      </c>
      <c r="F9567">
        <v>4</v>
      </c>
      <c r="G9567" s="1">
        <v>45051</v>
      </c>
      <c r="H9567" s="1">
        <v>45056</v>
      </c>
      <c r="I9567" t="s">
        <v>15</v>
      </c>
      <c r="J9567" t="s">
        <v>16</v>
      </c>
      <c r="K9567" s="2">
        <v>742.57</v>
      </c>
      <c r="L9567" t="s">
        <v>48</v>
      </c>
      <c r="M9567">
        <f>YEAR(Table1[[#This Row],[order_date]])</f>
        <v>2023</v>
      </c>
      <c r="N9567">
        <f>MONTH(Table1[[#This Row],[order_date]])</f>
        <v>5</v>
      </c>
      <c r="O9567" s="3">
        <f>Table1[[#This Row],[sales]]-Table1[[#This Row],[profit]]</f>
        <v>1924.52</v>
      </c>
      <c r="P9567" s="3">
        <f>Table1[[#This Row],[sales]]*Table1[[#This Row],[quantity]]</f>
        <v>10668.36</v>
      </c>
      <c r="Q9567" s="9">
        <f>Table1[[#This Row],[delivery_date]]-Table1[[#This Row],[order_date]]</f>
        <v>5</v>
      </c>
    </row>
    <row r="9568" spans="1:17" x14ac:dyDescent="0.35">
      <c r="A9568" t="s">
        <v>9599</v>
      </c>
      <c r="B9568" t="s">
        <v>13</v>
      </c>
      <c r="C9568" t="s">
        <v>20</v>
      </c>
      <c r="D9568" s="2">
        <v>2515.98</v>
      </c>
      <c r="E9568">
        <v>0.43</v>
      </c>
      <c r="F9568">
        <v>8</v>
      </c>
      <c r="G9568" s="1">
        <v>45558</v>
      </c>
      <c r="H9568" s="1">
        <v>45565</v>
      </c>
      <c r="I9568" t="s">
        <v>31</v>
      </c>
      <c r="J9568" t="s">
        <v>27</v>
      </c>
      <c r="K9568" s="2">
        <v>413.41</v>
      </c>
      <c r="L9568" t="s">
        <v>39</v>
      </c>
      <c r="M9568">
        <f>YEAR(Table1[[#This Row],[order_date]])</f>
        <v>2024</v>
      </c>
      <c r="N9568">
        <f>MONTH(Table1[[#This Row],[order_date]])</f>
        <v>9</v>
      </c>
      <c r="O9568" s="3">
        <f>Table1[[#This Row],[sales]]-Table1[[#This Row],[profit]]</f>
        <v>2102.5700000000002</v>
      </c>
      <c r="P9568" s="3">
        <f>Table1[[#This Row],[sales]]*Table1[[#This Row],[quantity]]</f>
        <v>20127.84</v>
      </c>
      <c r="Q9568" s="9">
        <f>Table1[[#This Row],[delivery_date]]-Table1[[#This Row],[order_date]]</f>
        <v>7</v>
      </c>
    </row>
    <row r="9569" spans="1:17" x14ac:dyDescent="0.35">
      <c r="A9569" t="s">
        <v>9600</v>
      </c>
      <c r="B9569" t="s">
        <v>19</v>
      </c>
      <c r="C9569" t="s">
        <v>36</v>
      </c>
      <c r="D9569" s="2">
        <v>1329.48</v>
      </c>
      <c r="E9569">
        <v>0.44</v>
      </c>
      <c r="F9569">
        <v>6</v>
      </c>
      <c r="G9569" s="1">
        <v>45467</v>
      </c>
      <c r="H9569" s="1">
        <v>45468</v>
      </c>
      <c r="I9569" t="s">
        <v>31</v>
      </c>
      <c r="J9569" t="s">
        <v>16</v>
      </c>
      <c r="K9569" s="2">
        <v>357.4</v>
      </c>
      <c r="L9569" t="s">
        <v>23</v>
      </c>
      <c r="M9569">
        <f>YEAR(Table1[[#This Row],[order_date]])</f>
        <v>2024</v>
      </c>
      <c r="N9569">
        <f>MONTH(Table1[[#This Row],[order_date]])</f>
        <v>6</v>
      </c>
      <c r="O9569" s="3">
        <f>Table1[[#This Row],[sales]]-Table1[[#This Row],[profit]]</f>
        <v>972.08</v>
      </c>
      <c r="P9569" s="3">
        <f>Table1[[#This Row],[sales]]*Table1[[#This Row],[quantity]]</f>
        <v>7976.88</v>
      </c>
      <c r="Q9569" s="9">
        <f>Table1[[#This Row],[delivery_date]]-Table1[[#This Row],[order_date]]</f>
        <v>1</v>
      </c>
    </row>
    <row r="9570" spans="1:17" x14ac:dyDescent="0.35">
      <c r="A9570" t="s">
        <v>9601</v>
      </c>
      <c r="B9570" t="s">
        <v>13</v>
      </c>
      <c r="C9570" t="s">
        <v>26</v>
      </c>
      <c r="D9570" s="2">
        <v>1537.11</v>
      </c>
      <c r="E9570">
        <v>0.22</v>
      </c>
      <c r="F9570">
        <v>1</v>
      </c>
      <c r="G9570" s="1">
        <v>45214</v>
      </c>
      <c r="H9570" s="1">
        <v>45220</v>
      </c>
      <c r="I9570" t="s">
        <v>15</v>
      </c>
      <c r="J9570" t="s">
        <v>27</v>
      </c>
      <c r="K9570" s="2">
        <v>436.02</v>
      </c>
      <c r="L9570" t="s">
        <v>48</v>
      </c>
      <c r="M9570">
        <f>YEAR(Table1[[#This Row],[order_date]])</f>
        <v>2023</v>
      </c>
      <c r="N9570">
        <f>MONTH(Table1[[#This Row],[order_date]])</f>
        <v>10</v>
      </c>
      <c r="O9570" s="3">
        <f>Table1[[#This Row],[sales]]-Table1[[#This Row],[profit]]</f>
        <v>1101.0899999999999</v>
      </c>
      <c r="P9570" s="3">
        <f>Table1[[#This Row],[sales]]*Table1[[#This Row],[quantity]]</f>
        <v>1537.11</v>
      </c>
      <c r="Q9570" s="9">
        <f>Table1[[#This Row],[delivery_date]]-Table1[[#This Row],[order_date]]</f>
        <v>6</v>
      </c>
    </row>
    <row r="9571" spans="1:17" x14ac:dyDescent="0.35">
      <c r="A9571" t="s">
        <v>9602</v>
      </c>
      <c r="B9571" t="s">
        <v>41</v>
      </c>
      <c r="C9571" t="s">
        <v>26</v>
      </c>
      <c r="D9571" s="2">
        <v>3836.45</v>
      </c>
      <c r="E9571">
        <v>0.01</v>
      </c>
      <c r="F9571">
        <v>5</v>
      </c>
      <c r="G9571" s="1">
        <v>45085</v>
      </c>
      <c r="H9571" s="1">
        <v>45092</v>
      </c>
      <c r="I9571" t="s">
        <v>21</v>
      </c>
      <c r="J9571" t="s">
        <v>27</v>
      </c>
      <c r="K9571" s="2">
        <v>766.34</v>
      </c>
      <c r="L9571" t="s">
        <v>28</v>
      </c>
      <c r="M9571">
        <f>YEAR(Table1[[#This Row],[order_date]])</f>
        <v>2023</v>
      </c>
      <c r="N9571">
        <f>MONTH(Table1[[#This Row],[order_date]])</f>
        <v>6</v>
      </c>
      <c r="O9571" s="3">
        <f>Table1[[#This Row],[sales]]-Table1[[#This Row],[profit]]</f>
        <v>3070.1099999999997</v>
      </c>
      <c r="P9571" s="3">
        <f>Table1[[#This Row],[sales]]*Table1[[#This Row],[quantity]]</f>
        <v>19182.25</v>
      </c>
      <c r="Q9571" s="9">
        <f>Table1[[#This Row],[delivery_date]]-Table1[[#This Row],[order_date]]</f>
        <v>7</v>
      </c>
    </row>
    <row r="9572" spans="1:17" x14ac:dyDescent="0.35">
      <c r="A9572" t="s">
        <v>9603</v>
      </c>
      <c r="B9572" t="s">
        <v>41</v>
      </c>
      <c r="C9572" t="s">
        <v>20</v>
      </c>
      <c r="D9572" s="2">
        <v>3803.09</v>
      </c>
      <c r="E9572">
        <v>0.01</v>
      </c>
      <c r="F9572">
        <v>6</v>
      </c>
      <c r="G9572" s="1">
        <v>45144</v>
      </c>
      <c r="H9572" s="1">
        <v>45149</v>
      </c>
      <c r="I9572" t="s">
        <v>31</v>
      </c>
      <c r="J9572" t="s">
        <v>16</v>
      </c>
      <c r="K9572" s="2">
        <v>745.64</v>
      </c>
      <c r="L9572" t="s">
        <v>48</v>
      </c>
      <c r="M9572">
        <f>YEAR(Table1[[#This Row],[order_date]])</f>
        <v>2023</v>
      </c>
      <c r="N9572">
        <f>MONTH(Table1[[#This Row],[order_date]])</f>
        <v>8</v>
      </c>
      <c r="O9572" s="3">
        <f>Table1[[#This Row],[sales]]-Table1[[#This Row],[profit]]</f>
        <v>3057.4500000000003</v>
      </c>
      <c r="P9572" s="3">
        <f>Table1[[#This Row],[sales]]*Table1[[#This Row],[quantity]]</f>
        <v>22818.54</v>
      </c>
      <c r="Q9572" s="9">
        <f>Table1[[#This Row],[delivery_date]]-Table1[[#This Row],[order_date]]</f>
        <v>5</v>
      </c>
    </row>
    <row r="9573" spans="1:17" x14ac:dyDescent="0.35">
      <c r="A9573" t="s">
        <v>9604</v>
      </c>
      <c r="B9573" t="s">
        <v>25</v>
      </c>
      <c r="C9573" t="s">
        <v>14</v>
      </c>
      <c r="D9573" s="2">
        <v>2401.9299999999998</v>
      </c>
      <c r="E9573">
        <v>0.18</v>
      </c>
      <c r="F9573">
        <v>4</v>
      </c>
      <c r="G9573" s="1">
        <v>45398</v>
      </c>
      <c r="H9573" s="1">
        <v>45404</v>
      </c>
      <c r="I9573" t="s">
        <v>31</v>
      </c>
      <c r="J9573" t="s">
        <v>16</v>
      </c>
      <c r="K9573" s="2">
        <v>542.24</v>
      </c>
      <c r="L9573" t="s">
        <v>17</v>
      </c>
      <c r="M9573">
        <f>YEAR(Table1[[#This Row],[order_date]])</f>
        <v>2024</v>
      </c>
      <c r="N9573">
        <f>MONTH(Table1[[#This Row],[order_date]])</f>
        <v>4</v>
      </c>
      <c r="O9573" s="3">
        <f>Table1[[#This Row],[sales]]-Table1[[#This Row],[profit]]</f>
        <v>1859.6899999999998</v>
      </c>
      <c r="P9573" s="3">
        <f>Table1[[#This Row],[sales]]*Table1[[#This Row],[quantity]]</f>
        <v>9607.7199999999993</v>
      </c>
      <c r="Q9573" s="9">
        <f>Table1[[#This Row],[delivery_date]]-Table1[[#This Row],[order_date]]</f>
        <v>6</v>
      </c>
    </row>
    <row r="9574" spans="1:17" x14ac:dyDescent="0.35">
      <c r="A9574" t="s">
        <v>9605</v>
      </c>
      <c r="B9574" t="s">
        <v>41</v>
      </c>
      <c r="C9574" t="s">
        <v>26</v>
      </c>
      <c r="D9574" s="2">
        <v>3615.79</v>
      </c>
      <c r="E9574">
        <v>0.36</v>
      </c>
      <c r="F9574">
        <v>4</v>
      </c>
      <c r="G9574" s="1">
        <v>45133</v>
      </c>
      <c r="H9574" s="1">
        <v>45139</v>
      </c>
      <c r="I9574" t="s">
        <v>31</v>
      </c>
      <c r="J9574" t="s">
        <v>16</v>
      </c>
      <c r="K9574" s="2">
        <v>307.14</v>
      </c>
      <c r="L9574" t="s">
        <v>34</v>
      </c>
      <c r="M9574">
        <f>YEAR(Table1[[#This Row],[order_date]])</f>
        <v>2023</v>
      </c>
      <c r="N9574">
        <f>MONTH(Table1[[#This Row],[order_date]])</f>
        <v>7</v>
      </c>
      <c r="O9574" s="3">
        <f>Table1[[#This Row],[sales]]-Table1[[#This Row],[profit]]</f>
        <v>3308.65</v>
      </c>
      <c r="P9574" s="3">
        <f>Table1[[#This Row],[sales]]*Table1[[#This Row],[quantity]]</f>
        <v>14463.16</v>
      </c>
      <c r="Q9574" s="9">
        <f>Table1[[#This Row],[delivery_date]]-Table1[[#This Row],[order_date]]</f>
        <v>6</v>
      </c>
    </row>
    <row r="9575" spans="1:17" x14ac:dyDescent="0.35">
      <c r="A9575" t="s">
        <v>9606</v>
      </c>
      <c r="B9575" t="s">
        <v>13</v>
      </c>
      <c r="C9575" t="s">
        <v>26</v>
      </c>
      <c r="D9575" s="2">
        <v>2308.9299999999998</v>
      </c>
      <c r="E9575">
        <v>0.17</v>
      </c>
      <c r="F9575">
        <v>3</v>
      </c>
      <c r="G9575" s="1">
        <v>45288</v>
      </c>
      <c r="H9575" s="1">
        <v>45295</v>
      </c>
      <c r="I9575" t="s">
        <v>21</v>
      </c>
      <c r="J9575" t="s">
        <v>27</v>
      </c>
      <c r="K9575" s="2">
        <v>467.4</v>
      </c>
      <c r="L9575" t="s">
        <v>48</v>
      </c>
      <c r="M9575">
        <f>YEAR(Table1[[#This Row],[order_date]])</f>
        <v>2023</v>
      </c>
      <c r="N9575">
        <f>MONTH(Table1[[#This Row],[order_date]])</f>
        <v>12</v>
      </c>
      <c r="O9575" s="3">
        <f>Table1[[#This Row],[sales]]-Table1[[#This Row],[profit]]</f>
        <v>1841.5299999999997</v>
      </c>
      <c r="P9575" s="3">
        <f>Table1[[#This Row],[sales]]*Table1[[#This Row],[quantity]]</f>
        <v>6926.7899999999991</v>
      </c>
      <c r="Q9575" s="9">
        <f>Table1[[#This Row],[delivery_date]]-Table1[[#This Row],[order_date]]</f>
        <v>7</v>
      </c>
    </row>
    <row r="9576" spans="1:17" x14ac:dyDescent="0.35">
      <c r="A9576" t="s">
        <v>9607</v>
      </c>
      <c r="B9576" t="s">
        <v>19</v>
      </c>
      <c r="C9576" t="s">
        <v>26</v>
      </c>
      <c r="D9576" s="2">
        <v>4271.7299999999996</v>
      </c>
      <c r="E9576">
        <v>0</v>
      </c>
      <c r="F9576">
        <v>6</v>
      </c>
      <c r="G9576" s="1">
        <v>45595</v>
      </c>
      <c r="H9576" s="1">
        <v>45596</v>
      </c>
      <c r="I9576" t="s">
        <v>15</v>
      </c>
      <c r="J9576" t="s">
        <v>27</v>
      </c>
      <c r="K9576" s="2">
        <v>810.16</v>
      </c>
      <c r="L9576" t="s">
        <v>48</v>
      </c>
      <c r="M9576">
        <f>YEAR(Table1[[#This Row],[order_date]])</f>
        <v>2024</v>
      </c>
      <c r="N9576">
        <f>MONTH(Table1[[#This Row],[order_date]])</f>
        <v>10</v>
      </c>
      <c r="O9576" s="3">
        <f>Table1[[#This Row],[sales]]-Table1[[#This Row],[profit]]</f>
        <v>3461.5699999999997</v>
      </c>
      <c r="P9576" s="3">
        <f>Table1[[#This Row],[sales]]*Table1[[#This Row],[quantity]]</f>
        <v>25630.379999999997</v>
      </c>
      <c r="Q9576" s="9">
        <f>Table1[[#This Row],[delivery_date]]-Table1[[#This Row],[order_date]]</f>
        <v>1</v>
      </c>
    </row>
    <row r="9577" spans="1:17" x14ac:dyDescent="0.35">
      <c r="A9577" t="s">
        <v>9608</v>
      </c>
      <c r="B9577" t="s">
        <v>41</v>
      </c>
      <c r="C9577" t="s">
        <v>26</v>
      </c>
      <c r="D9577" s="2">
        <v>1730.75</v>
      </c>
      <c r="E9577">
        <v>0.42</v>
      </c>
      <c r="F9577">
        <v>9</v>
      </c>
      <c r="G9577" s="1">
        <v>45085</v>
      </c>
      <c r="H9577" s="1">
        <v>45092</v>
      </c>
      <c r="I9577" t="s">
        <v>15</v>
      </c>
      <c r="J9577" t="s">
        <v>16</v>
      </c>
      <c r="K9577" s="2">
        <v>184.84</v>
      </c>
      <c r="L9577" t="s">
        <v>17</v>
      </c>
      <c r="M9577">
        <f>YEAR(Table1[[#This Row],[order_date]])</f>
        <v>2023</v>
      </c>
      <c r="N9577">
        <f>MONTH(Table1[[#This Row],[order_date]])</f>
        <v>6</v>
      </c>
      <c r="O9577" s="3">
        <f>Table1[[#This Row],[sales]]-Table1[[#This Row],[profit]]</f>
        <v>1545.91</v>
      </c>
      <c r="P9577" s="3">
        <f>Table1[[#This Row],[sales]]*Table1[[#This Row],[quantity]]</f>
        <v>15576.75</v>
      </c>
      <c r="Q9577" s="9">
        <f>Table1[[#This Row],[delivery_date]]-Table1[[#This Row],[order_date]]</f>
        <v>7</v>
      </c>
    </row>
    <row r="9578" spans="1:17" x14ac:dyDescent="0.35">
      <c r="A9578" t="s">
        <v>9609</v>
      </c>
      <c r="B9578" t="s">
        <v>25</v>
      </c>
      <c r="C9578" t="s">
        <v>20</v>
      </c>
      <c r="D9578" s="2">
        <v>4643.7299999999996</v>
      </c>
      <c r="E9578">
        <v>0.48</v>
      </c>
      <c r="F9578">
        <v>7</v>
      </c>
      <c r="G9578" s="1">
        <v>45640</v>
      </c>
      <c r="H9578" s="1">
        <v>45642</v>
      </c>
      <c r="I9578" t="s">
        <v>31</v>
      </c>
      <c r="J9578" t="s">
        <v>27</v>
      </c>
      <c r="K9578" s="2">
        <v>1049.83</v>
      </c>
      <c r="L9578" t="s">
        <v>23</v>
      </c>
      <c r="M9578">
        <f>YEAR(Table1[[#This Row],[order_date]])</f>
        <v>2024</v>
      </c>
      <c r="N9578">
        <f>MONTH(Table1[[#This Row],[order_date]])</f>
        <v>12</v>
      </c>
      <c r="O9578" s="3">
        <f>Table1[[#This Row],[sales]]-Table1[[#This Row],[profit]]</f>
        <v>3593.8999999999996</v>
      </c>
      <c r="P9578" s="3">
        <f>Table1[[#This Row],[sales]]*Table1[[#This Row],[quantity]]</f>
        <v>32506.109999999997</v>
      </c>
      <c r="Q9578" s="9">
        <f>Table1[[#This Row],[delivery_date]]-Table1[[#This Row],[order_date]]</f>
        <v>2</v>
      </c>
    </row>
    <row r="9579" spans="1:17" x14ac:dyDescent="0.35">
      <c r="A9579" t="s">
        <v>9610</v>
      </c>
      <c r="B9579" t="s">
        <v>13</v>
      </c>
      <c r="C9579" t="s">
        <v>33</v>
      </c>
      <c r="D9579" s="2">
        <v>2757.19</v>
      </c>
      <c r="E9579">
        <v>0.17</v>
      </c>
      <c r="F9579">
        <v>9</v>
      </c>
      <c r="G9579" s="1">
        <v>45181</v>
      </c>
      <c r="H9579" s="1">
        <v>45187</v>
      </c>
      <c r="I9579" t="s">
        <v>15</v>
      </c>
      <c r="J9579" t="s">
        <v>27</v>
      </c>
      <c r="K9579" s="2">
        <v>690.55</v>
      </c>
      <c r="L9579" t="s">
        <v>17</v>
      </c>
      <c r="M9579">
        <f>YEAR(Table1[[#This Row],[order_date]])</f>
        <v>2023</v>
      </c>
      <c r="N9579">
        <f>MONTH(Table1[[#This Row],[order_date]])</f>
        <v>9</v>
      </c>
      <c r="O9579" s="3">
        <f>Table1[[#This Row],[sales]]-Table1[[#This Row],[profit]]</f>
        <v>2066.6400000000003</v>
      </c>
      <c r="P9579" s="3">
        <f>Table1[[#This Row],[sales]]*Table1[[#This Row],[quantity]]</f>
        <v>24814.71</v>
      </c>
      <c r="Q9579" s="9">
        <f>Table1[[#This Row],[delivery_date]]-Table1[[#This Row],[order_date]]</f>
        <v>6</v>
      </c>
    </row>
    <row r="9580" spans="1:17" x14ac:dyDescent="0.35">
      <c r="A9580" t="s">
        <v>9611</v>
      </c>
      <c r="B9580" t="s">
        <v>25</v>
      </c>
      <c r="C9580" t="s">
        <v>33</v>
      </c>
      <c r="D9580" s="2">
        <v>2724.87</v>
      </c>
      <c r="E9580">
        <v>0.04</v>
      </c>
      <c r="F9580">
        <v>6</v>
      </c>
      <c r="G9580" s="1">
        <v>45558</v>
      </c>
      <c r="H9580" s="1">
        <v>45559</v>
      </c>
      <c r="I9580" t="s">
        <v>21</v>
      </c>
      <c r="J9580" t="s">
        <v>27</v>
      </c>
      <c r="K9580" s="2">
        <v>289.86</v>
      </c>
      <c r="L9580" t="s">
        <v>17</v>
      </c>
      <c r="M9580">
        <f>YEAR(Table1[[#This Row],[order_date]])</f>
        <v>2024</v>
      </c>
      <c r="N9580">
        <f>MONTH(Table1[[#This Row],[order_date]])</f>
        <v>9</v>
      </c>
      <c r="O9580" s="3">
        <f>Table1[[#This Row],[sales]]-Table1[[#This Row],[profit]]</f>
        <v>2435.0099999999998</v>
      </c>
      <c r="P9580" s="3">
        <f>Table1[[#This Row],[sales]]*Table1[[#This Row],[quantity]]</f>
        <v>16349.22</v>
      </c>
      <c r="Q9580" s="9">
        <f>Table1[[#This Row],[delivery_date]]-Table1[[#This Row],[order_date]]</f>
        <v>1</v>
      </c>
    </row>
    <row r="9581" spans="1:17" x14ac:dyDescent="0.35">
      <c r="A9581" t="s">
        <v>9612</v>
      </c>
      <c r="B9581" t="s">
        <v>41</v>
      </c>
      <c r="C9581" t="s">
        <v>14</v>
      </c>
      <c r="D9581" s="2">
        <v>3386.97</v>
      </c>
      <c r="E9581">
        <v>0.15</v>
      </c>
      <c r="F9581">
        <v>2</v>
      </c>
      <c r="G9581" s="1">
        <v>45419</v>
      </c>
      <c r="H9581" s="1">
        <v>45420</v>
      </c>
      <c r="I9581" t="s">
        <v>21</v>
      </c>
      <c r="J9581" t="s">
        <v>16</v>
      </c>
      <c r="K9581" s="2">
        <v>194.54</v>
      </c>
      <c r="L9581" t="s">
        <v>39</v>
      </c>
      <c r="M9581">
        <f>YEAR(Table1[[#This Row],[order_date]])</f>
        <v>2024</v>
      </c>
      <c r="N9581">
        <f>MONTH(Table1[[#This Row],[order_date]])</f>
        <v>5</v>
      </c>
      <c r="O9581" s="3">
        <f>Table1[[#This Row],[sales]]-Table1[[#This Row],[profit]]</f>
        <v>3192.43</v>
      </c>
      <c r="P9581" s="3">
        <f>Table1[[#This Row],[sales]]*Table1[[#This Row],[quantity]]</f>
        <v>6773.94</v>
      </c>
      <c r="Q9581" s="9">
        <f>Table1[[#This Row],[delivery_date]]-Table1[[#This Row],[order_date]]</f>
        <v>1</v>
      </c>
    </row>
    <row r="9582" spans="1:17" x14ac:dyDescent="0.35">
      <c r="A9582" t="s">
        <v>9613</v>
      </c>
      <c r="B9582" t="s">
        <v>41</v>
      </c>
      <c r="C9582" t="s">
        <v>36</v>
      </c>
      <c r="D9582" s="2">
        <v>1770.19</v>
      </c>
      <c r="E9582">
        <v>0.4</v>
      </c>
      <c r="F9582">
        <v>6</v>
      </c>
      <c r="G9582" s="1">
        <v>45570</v>
      </c>
      <c r="H9582" s="1">
        <v>45572</v>
      </c>
      <c r="I9582" t="s">
        <v>31</v>
      </c>
      <c r="J9582" t="s">
        <v>22</v>
      </c>
      <c r="K9582" s="2">
        <v>319.23</v>
      </c>
      <c r="L9582" t="s">
        <v>39</v>
      </c>
      <c r="M9582">
        <f>YEAR(Table1[[#This Row],[order_date]])</f>
        <v>2024</v>
      </c>
      <c r="N9582">
        <f>MONTH(Table1[[#This Row],[order_date]])</f>
        <v>10</v>
      </c>
      <c r="O9582" s="3">
        <f>Table1[[#This Row],[sales]]-Table1[[#This Row],[profit]]</f>
        <v>1450.96</v>
      </c>
      <c r="P9582" s="3">
        <f>Table1[[#This Row],[sales]]*Table1[[#This Row],[quantity]]</f>
        <v>10621.14</v>
      </c>
      <c r="Q9582" s="9">
        <f>Table1[[#This Row],[delivery_date]]-Table1[[#This Row],[order_date]]</f>
        <v>2</v>
      </c>
    </row>
    <row r="9583" spans="1:17" x14ac:dyDescent="0.35">
      <c r="A9583" t="s">
        <v>9614</v>
      </c>
      <c r="B9583" t="s">
        <v>25</v>
      </c>
      <c r="C9583" t="s">
        <v>33</v>
      </c>
      <c r="D9583" s="2">
        <v>3649.21</v>
      </c>
      <c r="E9583">
        <v>0.27</v>
      </c>
      <c r="F9583">
        <v>7</v>
      </c>
      <c r="G9583" s="1">
        <v>45054</v>
      </c>
      <c r="H9583" s="1">
        <v>45060</v>
      </c>
      <c r="I9583" t="s">
        <v>15</v>
      </c>
      <c r="J9583" t="s">
        <v>16</v>
      </c>
      <c r="K9583" s="2">
        <v>340.84</v>
      </c>
      <c r="L9583" t="s">
        <v>23</v>
      </c>
      <c r="M9583">
        <f>YEAR(Table1[[#This Row],[order_date]])</f>
        <v>2023</v>
      </c>
      <c r="N9583">
        <f>MONTH(Table1[[#This Row],[order_date]])</f>
        <v>5</v>
      </c>
      <c r="O9583" s="3">
        <f>Table1[[#This Row],[sales]]-Table1[[#This Row],[profit]]</f>
        <v>3308.37</v>
      </c>
      <c r="P9583" s="3">
        <f>Table1[[#This Row],[sales]]*Table1[[#This Row],[quantity]]</f>
        <v>25544.47</v>
      </c>
      <c r="Q9583" s="9">
        <f>Table1[[#This Row],[delivery_date]]-Table1[[#This Row],[order_date]]</f>
        <v>6</v>
      </c>
    </row>
    <row r="9584" spans="1:17" x14ac:dyDescent="0.35">
      <c r="A9584" t="s">
        <v>9615</v>
      </c>
      <c r="B9584" t="s">
        <v>13</v>
      </c>
      <c r="C9584" t="s">
        <v>36</v>
      </c>
      <c r="D9584" s="2">
        <v>1670.08</v>
      </c>
      <c r="E9584">
        <v>0.19</v>
      </c>
      <c r="F9584">
        <v>2</v>
      </c>
      <c r="G9584" s="1">
        <v>45574</v>
      </c>
      <c r="H9584" s="1">
        <v>45580</v>
      </c>
      <c r="I9584" t="s">
        <v>21</v>
      </c>
      <c r="J9584" t="s">
        <v>27</v>
      </c>
      <c r="K9584" s="2">
        <v>96.49</v>
      </c>
      <c r="L9584" t="s">
        <v>23</v>
      </c>
      <c r="M9584">
        <f>YEAR(Table1[[#This Row],[order_date]])</f>
        <v>2024</v>
      </c>
      <c r="N9584">
        <f>MONTH(Table1[[#This Row],[order_date]])</f>
        <v>10</v>
      </c>
      <c r="O9584" s="3">
        <f>Table1[[#This Row],[sales]]-Table1[[#This Row],[profit]]</f>
        <v>1573.59</v>
      </c>
      <c r="P9584" s="3">
        <f>Table1[[#This Row],[sales]]*Table1[[#This Row],[quantity]]</f>
        <v>3340.16</v>
      </c>
      <c r="Q9584" s="9">
        <f>Table1[[#This Row],[delivery_date]]-Table1[[#This Row],[order_date]]</f>
        <v>6</v>
      </c>
    </row>
    <row r="9585" spans="1:17" x14ac:dyDescent="0.35">
      <c r="A9585" t="s">
        <v>9616</v>
      </c>
      <c r="B9585" t="s">
        <v>41</v>
      </c>
      <c r="C9585" t="s">
        <v>33</v>
      </c>
      <c r="D9585" s="2">
        <v>2047.94</v>
      </c>
      <c r="E9585">
        <v>0.17</v>
      </c>
      <c r="F9585">
        <v>1</v>
      </c>
      <c r="G9585" s="1">
        <v>45286</v>
      </c>
      <c r="H9585" s="1">
        <v>45288</v>
      </c>
      <c r="I9585" t="s">
        <v>21</v>
      </c>
      <c r="J9585" t="s">
        <v>27</v>
      </c>
      <c r="K9585" s="2">
        <v>316.18</v>
      </c>
      <c r="L9585" t="s">
        <v>28</v>
      </c>
      <c r="M9585">
        <f>YEAR(Table1[[#This Row],[order_date]])</f>
        <v>2023</v>
      </c>
      <c r="N9585">
        <f>MONTH(Table1[[#This Row],[order_date]])</f>
        <v>12</v>
      </c>
      <c r="O9585" s="3">
        <f>Table1[[#This Row],[sales]]-Table1[[#This Row],[profit]]</f>
        <v>1731.76</v>
      </c>
      <c r="P9585" s="3">
        <f>Table1[[#This Row],[sales]]*Table1[[#This Row],[quantity]]</f>
        <v>2047.94</v>
      </c>
      <c r="Q9585" s="9">
        <f>Table1[[#This Row],[delivery_date]]-Table1[[#This Row],[order_date]]</f>
        <v>2</v>
      </c>
    </row>
    <row r="9586" spans="1:17" x14ac:dyDescent="0.35">
      <c r="A9586" t="s">
        <v>9617</v>
      </c>
      <c r="B9586" t="s">
        <v>19</v>
      </c>
      <c r="C9586" t="s">
        <v>33</v>
      </c>
      <c r="D9586" s="2">
        <v>3406.05</v>
      </c>
      <c r="E9586">
        <v>0.06</v>
      </c>
      <c r="F9586">
        <v>6</v>
      </c>
      <c r="G9586" s="1">
        <v>45385</v>
      </c>
      <c r="H9586" s="1">
        <v>45386</v>
      </c>
      <c r="I9586" t="s">
        <v>21</v>
      </c>
      <c r="J9586" t="s">
        <v>27</v>
      </c>
      <c r="K9586" s="2">
        <v>647.24</v>
      </c>
      <c r="L9586" t="s">
        <v>17</v>
      </c>
      <c r="M9586">
        <f>YEAR(Table1[[#This Row],[order_date]])</f>
        <v>2024</v>
      </c>
      <c r="N9586">
        <f>MONTH(Table1[[#This Row],[order_date]])</f>
        <v>4</v>
      </c>
      <c r="O9586" s="3">
        <f>Table1[[#This Row],[sales]]-Table1[[#This Row],[profit]]</f>
        <v>2758.8100000000004</v>
      </c>
      <c r="P9586" s="3">
        <f>Table1[[#This Row],[sales]]*Table1[[#This Row],[quantity]]</f>
        <v>20436.300000000003</v>
      </c>
      <c r="Q9586" s="9">
        <f>Table1[[#This Row],[delivery_date]]-Table1[[#This Row],[order_date]]</f>
        <v>1</v>
      </c>
    </row>
    <row r="9587" spans="1:17" x14ac:dyDescent="0.35">
      <c r="A9587" t="s">
        <v>9618</v>
      </c>
      <c r="B9587" t="s">
        <v>41</v>
      </c>
      <c r="C9587" t="s">
        <v>14</v>
      </c>
      <c r="D9587" s="2">
        <v>1954.4</v>
      </c>
      <c r="E9587">
        <v>0.17</v>
      </c>
      <c r="F9587">
        <v>8</v>
      </c>
      <c r="G9587" s="1">
        <v>44963</v>
      </c>
      <c r="H9587" s="1">
        <v>44964</v>
      </c>
      <c r="I9587" t="s">
        <v>21</v>
      </c>
      <c r="J9587" t="s">
        <v>16</v>
      </c>
      <c r="K9587" s="2">
        <v>465.4</v>
      </c>
      <c r="L9587" t="s">
        <v>28</v>
      </c>
      <c r="M9587">
        <f>YEAR(Table1[[#This Row],[order_date]])</f>
        <v>2023</v>
      </c>
      <c r="N9587">
        <f>MONTH(Table1[[#This Row],[order_date]])</f>
        <v>2</v>
      </c>
      <c r="O9587" s="3">
        <f>Table1[[#This Row],[sales]]-Table1[[#This Row],[profit]]</f>
        <v>1489</v>
      </c>
      <c r="P9587" s="3">
        <f>Table1[[#This Row],[sales]]*Table1[[#This Row],[quantity]]</f>
        <v>15635.2</v>
      </c>
      <c r="Q9587" s="9">
        <f>Table1[[#This Row],[delivery_date]]-Table1[[#This Row],[order_date]]</f>
        <v>1</v>
      </c>
    </row>
    <row r="9588" spans="1:17" x14ac:dyDescent="0.35">
      <c r="A9588" t="s">
        <v>9619</v>
      </c>
      <c r="B9588" t="s">
        <v>13</v>
      </c>
      <c r="C9588" t="s">
        <v>26</v>
      </c>
      <c r="D9588" s="2">
        <v>1079.8699999999999</v>
      </c>
      <c r="E9588">
        <v>0.24</v>
      </c>
      <c r="F9588">
        <v>6</v>
      </c>
      <c r="G9588" s="1">
        <v>45525</v>
      </c>
      <c r="H9588" s="1">
        <v>45529</v>
      </c>
      <c r="I9588" t="s">
        <v>15</v>
      </c>
      <c r="J9588" t="s">
        <v>27</v>
      </c>
      <c r="K9588" s="2">
        <v>152.4</v>
      </c>
      <c r="L9588" t="s">
        <v>28</v>
      </c>
      <c r="M9588">
        <f>YEAR(Table1[[#This Row],[order_date]])</f>
        <v>2024</v>
      </c>
      <c r="N9588">
        <f>MONTH(Table1[[#This Row],[order_date]])</f>
        <v>8</v>
      </c>
      <c r="O9588" s="3">
        <f>Table1[[#This Row],[sales]]-Table1[[#This Row],[profit]]</f>
        <v>927.46999999999991</v>
      </c>
      <c r="P9588" s="3">
        <f>Table1[[#This Row],[sales]]*Table1[[#This Row],[quantity]]</f>
        <v>6479.2199999999993</v>
      </c>
      <c r="Q9588" s="9">
        <f>Table1[[#This Row],[delivery_date]]-Table1[[#This Row],[order_date]]</f>
        <v>4</v>
      </c>
    </row>
    <row r="9589" spans="1:17" x14ac:dyDescent="0.35">
      <c r="A9589" t="s">
        <v>9620</v>
      </c>
      <c r="B9589" t="s">
        <v>41</v>
      </c>
      <c r="C9589" t="s">
        <v>14</v>
      </c>
      <c r="D9589" s="2">
        <v>4372.32</v>
      </c>
      <c r="E9589">
        <v>0.34</v>
      </c>
      <c r="F9589">
        <v>8</v>
      </c>
      <c r="G9589" s="1">
        <v>45340</v>
      </c>
      <c r="H9589" s="1">
        <v>45345</v>
      </c>
      <c r="I9589" t="s">
        <v>31</v>
      </c>
      <c r="J9589" t="s">
        <v>27</v>
      </c>
      <c r="K9589" s="2">
        <v>451.52</v>
      </c>
      <c r="L9589" t="s">
        <v>17</v>
      </c>
      <c r="M9589">
        <f>YEAR(Table1[[#This Row],[order_date]])</f>
        <v>2024</v>
      </c>
      <c r="N9589">
        <f>MONTH(Table1[[#This Row],[order_date]])</f>
        <v>2</v>
      </c>
      <c r="O9589" s="3">
        <f>Table1[[#This Row],[sales]]-Table1[[#This Row],[profit]]</f>
        <v>3920.7999999999997</v>
      </c>
      <c r="P9589" s="3">
        <f>Table1[[#This Row],[sales]]*Table1[[#This Row],[quantity]]</f>
        <v>34978.559999999998</v>
      </c>
      <c r="Q9589" s="9">
        <f>Table1[[#This Row],[delivery_date]]-Table1[[#This Row],[order_date]]</f>
        <v>5</v>
      </c>
    </row>
    <row r="9590" spans="1:17" x14ac:dyDescent="0.35">
      <c r="A9590" t="s">
        <v>9621</v>
      </c>
      <c r="B9590" t="s">
        <v>25</v>
      </c>
      <c r="C9590" t="s">
        <v>33</v>
      </c>
      <c r="D9590" s="2">
        <v>4618.5600000000004</v>
      </c>
      <c r="E9590">
        <v>0.13</v>
      </c>
      <c r="F9590">
        <v>6</v>
      </c>
      <c r="G9590" s="1">
        <v>45645</v>
      </c>
      <c r="H9590" s="1">
        <v>45648</v>
      </c>
      <c r="I9590" t="s">
        <v>15</v>
      </c>
      <c r="J9590" t="s">
        <v>22</v>
      </c>
      <c r="K9590" s="2">
        <v>609.59</v>
      </c>
      <c r="L9590" t="s">
        <v>48</v>
      </c>
      <c r="M9590">
        <f>YEAR(Table1[[#This Row],[order_date]])</f>
        <v>2024</v>
      </c>
      <c r="N9590">
        <f>MONTH(Table1[[#This Row],[order_date]])</f>
        <v>12</v>
      </c>
      <c r="O9590" s="3">
        <f>Table1[[#This Row],[sales]]-Table1[[#This Row],[profit]]</f>
        <v>4008.9700000000003</v>
      </c>
      <c r="P9590" s="3">
        <f>Table1[[#This Row],[sales]]*Table1[[#This Row],[quantity]]</f>
        <v>27711.360000000001</v>
      </c>
      <c r="Q9590" s="9">
        <f>Table1[[#This Row],[delivery_date]]-Table1[[#This Row],[order_date]]</f>
        <v>3</v>
      </c>
    </row>
    <row r="9591" spans="1:17" x14ac:dyDescent="0.35">
      <c r="A9591" t="s">
        <v>9622</v>
      </c>
      <c r="B9591" t="s">
        <v>41</v>
      </c>
      <c r="C9591" t="s">
        <v>26</v>
      </c>
      <c r="D9591" s="2">
        <v>3170.98</v>
      </c>
      <c r="E9591">
        <v>0.45</v>
      </c>
      <c r="F9591">
        <v>6</v>
      </c>
      <c r="G9591" s="1">
        <v>45147</v>
      </c>
      <c r="H9591" s="1">
        <v>45149</v>
      </c>
      <c r="I9591" t="s">
        <v>31</v>
      </c>
      <c r="J9591" t="s">
        <v>22</v>
      </c>
      <c r="K9591" s="2">
        <v>555.49</v>
      </c>
      <c r="L9591" t="s">
        <v>48</v>
      </c>
      <c r="M9591">
        <f>YEAR(Table1[[#This Row],[order_date]])</f>
        <v>2023</v>
      </c>
      <c r="N9591">
        <f>MONTH(Table1[[#This Row],[order_date]])</f>
        <v>8</v>
      </c>
      <c r="O9591" s="3">
        <f>Table1[[#This Row],[sales]]-Table1[[#This Row],[profit]]</f>
        <v>2615.4899999999998</v>
      </c>
      <c r="P9591" s="3">
        <f>Table1[[#This Row],[sales]]*Table1[[#This Row],[quantity]]</f>
        <v>19025.88</v>
      </c>
      <c r="Q9591" s="9">
        <f>Table1[[#This Row],[delivery_date]]-Table1[[#This Row],[order_date]]</f>
        <v>2</v>
      </c>
    </row>
    <row r="9592" spans="1:17" x14ac:dyDescent="0.35">
      <c r="A9592" t="s">
        <v>9623</v>
      </c>
      <c r="B9592" t="s">
        <v>41</v>
      </c>
      <c r="C9592" t="s">
        <v>26</v>
      </c>
      <c r="D9592" s="2">
        <v>4074.64</v>
      </c>
      <c r="E9592">
        <v>0.24</v>
      </c>
      <c r="F9592">
        <v>8</v>
      </c>
      <c r="G9592" s="1">
        <v>45383</v>
      </c>
      <c r="H9592" s="1">
        <v>45385</v>
      </c>
      <c r="I9592" t="s">
        <v>21</v>
      </c>
      <c r="J9592" t="s">
        <v>27</v>
      </c>
      <c r="K9592" s="2">
        <v>887.67</v>
      </c>
      <c r="L9592" t="s">
        <v>48</v>
      </c>
      <c r="M9592">
        <f>YEAR(Table1[[#This Row],[order_date]])</f>
        <v>2024</v>
      </c>
      <c r="N9592">
        <f>MONTH(Table1[[#This Row],[order_date]])</f>
        <v>4</v>
      </c>
      <c r="O9592" s="3">
        <f>Table1[[#This Row],[sales]]-Table1[[#This Row],[profit]]</f>
        <v>3186.97</v>
      </c>
      <c r="P9592" s="3">
        <f>Table1[[#This Row],[sales]]*Table1[[#This Row],[quantity]]</f>
        <v>32597.119999999999</v>
      </c>
      <c r="Q9592" s="9">
        <f>Table1[[#This Row],[delivery_date]]-Table1[[#This Row],[order_date]]</f>
        <v>2</v>
      </c>
    </row>
    <row r="9593" spans="1:17" x14ac:dyDescent="0.35">
      <c r="A9593" t="s">
        <v>9624</v>
      </c>
      <c r="B9593" t="s">
        <v>13</v>
      </c>
      <c r="C9593" t="s">
        <v>26</v>
      </c>
      <c r="D9593" s="2">
        <v>4934.6000000000004</v>
      </c>
      <c r="E9593">
        <v>0.2</v>
      </c>
      <c r="F9593">
        <v>3</v>
      </c>
      <c r="G9593" s="1">
        <v>45097</v>
      </c>
      <c r="H9593" s="1">
        <v>45098</v>
      </c>
      <c r="I9593" t="s">
        <v>21</v>
      </c>
      <c r="J9593" t="s">
        <v>16</v>
      </c>
      <c r="K9593" s="2">
        <v>1031.49</v>
      </c>
      <c r="L9593" t="s">
        <v>34</v>
      </c>
      <c r="M9593">
        <f>YEAR(Table1[[#This Row],[order_date]])</f>
        <v>2023</v>
      </c>
      <c r="N9593">
        <f>MONTH(Table1[[#This Row],[order_date]])</f>
        <v>6</v>
      </c>
      <c r="O9593" s="3">
        <f>Table1[[#This Row],[sales]]-Table1[[#This Row],[profit]]</f>
        <v>3903.1100000000006</v>
      </c>
      <c r="P9593" s="3">
        <f>Table1[[#This Row],[sales]]*Table1[[#This Row],[quantity]]</f>
        <v>14803.800000000001</v>
      </c>
      <c r="Q9593" s="9">
        <f>Table1[[#This Row],[delivery_date]]-Table1[[#This Row],[order_date]]</f>
        <v>1</v>
      </c>
    </row>
    <row r="9594" spans="1:17" x14ac:dyDescent="0.35">
      <c r="A9594" t="s">
        <v>9625</v>
      </c>
      <c r="B9594" t="s">
        <v>25</v>
      </c>
      <c r="C9594" t="s">
        <v>36</v>
      </c>
      <c r="D9594" s="2">
        <v>3112.4</v>
      </c>
      <c r="E9594">
        <v>0.3</v>
      </c>
      <c r="F9594">
        <v>3</v>
      </c>
      <c r="G9594" s="1">
        <v>45065</v>
      </c>
      <c r="H9594" s="1">
        <v>45067</v>
      </c>
      <c r="I9594" t="s">
        <v>21</v>
      </c>
      <c r="J9594" t="s">
        <v>27</v>
      </c>
      <c r="K9594" s="2">
        <v>567.22</v>
      </c>
      <c r="L9594" t="s">
        <v>39</v>
      </c>
      <c r="M9594">
        <f>YEAR(Table1[[#This Row],[order_date]])</f>
        <v>2023</v>
      </c>
      <c r="N9594">
        <f>MONTH(Table1[[#This Row],[order_date]])</f>
        <v>5</v>
      </c>
      <c r="O9594" s="3">
        <f>Table1[[#This Row],[sales]]-Table1[[#This Row],[profit]]</f>
        <v>2545.1800000000003</v>
      </c>
      <c r="P9594" s="3">
        <f>Table1[[#This Row],[sales]]*Table1[[#This Row],[quantity]]</f>
        <v>9337.2000000000007</v>
      </c>
      <c r="Q9594" s="9">
        <f>Table1[[#This Row],[delivery_date]]-Table1[[#This Row],[order_date]]</f>
        <v>2</v>
      </c>
    </row>
    <row r="9595" spans="1:17" x14ac:dyDescent="0.35">
      <c r="A9595" t="s">
        <v>9626</v>
      </c>
      <c r="B9595" t="s">
        <v>13</v>
      </c>
      <c r="C9595" t="s">
        <v>33</v>
      </c>
      <c r="D9595" s="2">
        <v>4553.08</v>
      </c>
      <c r="E9595">
        <v>0.08</v>
      </c>
      <c r="F9595">
        <v>6</v>
      </c>
      <c r="G9595" s="1">
        <v>45005</v>
      </c>
      <c r="H9595" s="1">
        <v>45010</v>
      </c>
      <c r="I9595" t="s">
        <v>31</v>
      </c>
      <c r="J9595" t="s">
        <v>27</v>
      </c>
      <c r="K9595" s="2">
        <v>518.45000000000005</v>
      </c>
      <c r="L9595" t="s">
        <v>23</v>
      </c>
      <c r="M9595">
        <f>YEAR(Table1[[#This Row],[order_date]])</f>
        <v>2023</v>
      </c>
      <c r="N9595">
        <f>MONTH(Table1[[#This Row],[order_date]])</f>
        <v>3</v>
      </c>
      <c r="O9595" s="3">
        <f>Table1[[#This Row],[sales]]-Table1[[#This Row],[profit]]</f>
        <v>4034.63</v>
      </c>
      <c r="P9595" s="3">
        <f>Table1[[#This Row],[sales]]*Table1[[#This Row],[quantity]]</f>
        <v>27318.48</v>
      </c>
      <c r="Q9595" s="9">
        <f>Table1[[#This Row],[delivery_date]]-Table1[[#This Row],[order_date]]</f>
        <v>5</v>
      </c>
    </row>
    <row r="9596" spans="1:17" x14ac:dyDescent="0.35">
      <c r="A9596" t="s">
        <v>9627</v>
      </c>
      <c r="B9596" t="s">
        <v>41</v>
      </c>
      <c r="C9596" t="s">
        <v>20</v>
      </c>
      <c r="D9596" s="2">
        <v>1860.35</v>
      </c>
      <c r="E9596">
        <v>0.05</v>
      </c>
      <c r="F9596">
        <v>4</v>
      </c>
      <c r="G9596" s="1">
        <v>45115</v>
      </c>
      <c r="H9596" s="1">
        <v>45121</v>
      </c>
      <c r="I9596" t="s">
        <v>15</v>
      </c>
      <c r="J9596" t="s">
        <v>27</v>
      </c>
      <c r="K9596" s="2">
        <v>354.49</v>
      </c>
      <c r="L9596" t="s">
        <v>28</v>
      </c>
      <c r="M9596">
        <f>YEAR(Table1[[#This Row],[order_date]])</f>
        <v>2023</v>
      </c>
      <c r="N9596">
        <f>MONTH(Table1[[#This Row],[order_date]])</f>
        <v>7</v>
      </c>
      <c r="O9596" s="3">
        <f>Table1[[#This Row],[sales]]-Table1[[#This Row],[profit]]</f>
        <v>1505.86</v>
      </c>
      <c r="P9596" s="3">
        <f>Table1[[#This Row],[sales]]*Table1[[#This Row],[quantity]]</f>
        <v>7441.4</v>
      </c>
      <c r="Q9596" s="9">
        <f>Table1[[#This Row],[delivery_date]]-Table1[[#This Row],[order_date]]</f>
        <v>6</v>
      </c>
    </row>
    <row r="9597" spans="1:17" x14ac:dyDescent="0.35">
      <c r="A9597" t="s">
        <v>9628</v>
      </c>
      <c r="B9597" t="s">
        <v>19</v>
      </c>
      <c r="C9597" t="s">
        <v>14</v>
      </c>
      <c r="D9597" s="2">
        <v>3532.31</v>
      </c>
      <c r="E9597">
        <v>0.17</v>
      </c>
      <c r="F9597">
        <v>7</v>
      </c>
      <c r="G9597" s="1">
        <v>45546</v>
      </c>
      <c r="H9597" s="1">
        <v>45550</v>
      </c>
      <c r="I9597" t="s">
        <v>21</v>
      </c>
      <c r="J9597" t="s">
        <v>22</v>
      </c>
      <c r="K9597" s="2">
        <v>784.8</v>
      </c>
      <c r="L9597" t="s">
        <v>28</v>
      </c>
      <c r="M9597">
        <f>YEAR(Table1[[#This Row],[order_date]])</f>
        <v>2024</v>
      </c>
      <c r="N9597">
        <f>MONTH(Table1[[#This Row],[order_date]])</f>
        <v>9</v>
      </c>
      <c r="O9597" s="3">
        <f>Table1[[#This Row],[sales]]-Table1[[#This Row],[profit]]</f>
        <v>2747.51</v>
      </c>
      <c r="P9597" s="3">
        <f>Table1[[#This Row],[sales]]*Table1[[#This Row],[quantity]]</f>
        <v>24726.17</v>
      </c>
      <c r="Q9597" s="9">
        <f>Table1[[#This Row],[delivery_date]]-Table1[[#This Row],[order_date]]</f>
        <v>4</v>
      </c>
    </row>
    <row r="9598" spans="1:17" x14ac:dyDescent="0.35">
      <c r="A9598" t="s">
        <v>9629</v>
      </c>
      <c r="B9598" t="s">
        <v>41</v>
      </c>
      <c r="C9598" t="s">
        <v>36</v>
      </c>
      <c r="D9598" s="2">
        <v>373.45</v>
      </c>
      <c r="E9598">
        <v>0.02</v>
      </c>
      <c r="F9598">
        <v>7</v>
      </c>
      <c r="G9598" s="1">
        <v>45036</v>
      </c>
      <c r="H9598" s="1">
        <v>45042</v>
      </c>
      <c r="I9598" t="s">
        <v>31</v>
      </c>
      <c r="J9598" t="s">
        <v>16</v>
      </c>
      <c r="K9598" s="2">
        <v>102.19</v>
      </c>
      <c r="L9598" t="s">
        <v>34</v>
      </c>
      <c r="M9598">
        <f>YEAR(Table1[[#This Row],[order_date]])</f>
        <v>2023</v>
      </c>
      <c r="N9598">
        <f>MONTH(Table1[[#This Row],[order_date]])</f>
        <v>4</v>
      </c>
      <c r="O9598" s="3">
        <f>Table1[[#This Row],[sales]]-Table1[[#This Row],[profit]]</f>
        <v>271.26</v>
      </c>
      <c r="P9598" s="3">
        <f>Table1[[#This Row],[sales]]*Table1[[#This Row],[quantity]]</f>
        <v>2614.15</v>
      </c>
      <c r="Q9598" s="9">
        <f>Table1[[#This Row],[delivery_date]]-Table1[[#This Row],[order_date]]</f>
        <v>6</v>
      </c>
    </row>
    <row r="9599" spans="1:17" x14ac:dyDescent="0.35">
      <c r="A9599" t="s">
        <v>9630</v>
      </c>
      <c r="B9599" t="s">
        <v>13</v>
      </c>
      <c r="C9599" t="s">
        <v>14</v>
      </c>
      <c r="D9599" s="2">
        <v>3965.96</v>
      </c>
      <c r="E9599">
        <v>0.19</v>
      </c>
      <c r="F9599">
        <v>9</v>
      </c>
      <c r="G9599" s="1">
        <v>45220</v>
      </c>
      <c r="H9599" s="1">
        <v>45226</v>
      </c>
      <c r="I9599" t="s">
        <v>21</v>
      </c>
      <c r="J9599" t="s">
        <v>16</v>
      </c>
      <c r="K9599" s="2">
        <v>201.06</v>
      </c>
      <c r="L9599" t="s">
        <v>17</v>
      </c>
      <c r="M9599">
        <f>YEAR(Table1[[#This Row],[order_date]])</f>
        <v>2023</v>
      </c>
      <c r="N9599">
        <f>MONTH(Table1[[#This Row],[order_date]])</f>
        <v>10</v>
      </c>
      <c r="O9599" s="3">
        <f>Table1[[#This Row],[sales]]-Table1[[#This Row],[profit]]</f>
        <v>3764.9</v>
      </c>
      <c r="P9599" s="3">
        <f>Table1[[#This Row],[sales]]*Table1[[#This Row],[quantity]]</f>
        <v>35693.64</v>
      </c>
      <c r="Q9599" s="9">
        <f>Table1[[#This Row],[delivery_date]]-Table1[[#This Row],[order_date]]</f>
        <v>6</v>
      </c>
    </row>
    <row r="9600" spans="1:17" x14ac:dyDescent="0.35">
      <c r="A9600" t="s">
        <v>9631</v>
      </c>
      <c r="B9600" t="s">
        <v>19</v>
      </c>
      <c r="C9600" t="s">
        <v>20</v>
      </c>
      <c r="D9600" s="2">
        <v>4166.04</v>
      </c>
      <c r="E9600">
        <v>0.34</v>
      </c>
      <c r="F9600">
        <v>2</v>
      </c>
      <c r="G9600" s="1">
        <v>45102</v>
      </c>
      <c r="H9600" s="1">
        <v>45106</v>
      </c>
      <c r="I9600" t="s">
        <v>31</v>
      </c>
      <c r="J9600" t="s">
        <v>22</v>
      </c>
      <c r="K9600" s="2">
        <v>815.99</v>
      </c>
      <c r="L9600" t="s">
        <v>34</v>
      </c>
      <c r="M9600">
        <f>YEAR(Table1[[#This Row],[order_date]])</f>
        <v>2023</v>
      </c>
      <c r="N9600">
        <f>MONTH(Table1[[#This Row],[order_date]])</f>
        <v>6</v>
      </c>
      <c r="O9600" s="3">
        <f>Table1[[#This Row],[sales]]-Table1[[#This Row],[profit]]</f>
        <v>3350.05</v>
      </c>
      <c r="P9600" s="3">
        <f>Table1[[#This Row],[sales]]*Table1[[#This Row],[quantity]]</f>
        <v>8332.08</v>
      </c>
      <c r="Q9600" s="9">
        <f>Table1[[#This Row],[delivery_date]]-Table1[[#This Row],[order_date]]</f>
        <v>4</v>
      </c>
    </row>
    <row r="9601" spans="1:17" x14ac:dyDescent="0.35">
      <c r="A9601" t="s">
        <v>9632</v>
      </c>
      <c r="B9601" t="s">
        <v>13</v>
      </c>
      <c r="C9601" t="s">
        <v>26</v>
      </c>
      <c r="D9601" s="2">
        <v>2065.7600000000002</v>
      </c>
      <c r="E9601">
        <v>0.41</v>
      </c>
      <c r="F9601">
        <v>2</v>
      </c>
      <c r="G9601" s="1">
        <v>45336</v>
      </c>
      <c r="H9601" s="1">
        <v>45343</v>
      </c>
      <c r="I9601" t="s">
        <v>15</v>
      </c>
      <c r="J9601" t="s">
        <v>22</v>
      </c>
      <c r="K9601" s="2">
        <v>424.34</v>
      </c>
      <c r="L9601" t="s">
        <v>17</v>
      </c>
      <c r="M9601">
        <f>YEAR(Table1[[#This Row],[order_date]])</f>
        <v>2024</v>
      </c>
      <c r="N9601">
        <f>MONTH(Table1[[#This Row],[order_date]])</f>
        <v>2</v>
      </c>
      <c r="O9601" s="3">
        <f>Table1[[#This Row],[sales]]-Table1[[#This Row],[profit]]</f>
        <v>1641.4200000000003</v>
      </c>
      <c r="P9601" s="3">
        <f>Table1[[#This Row],[sales]]*Table1[[#This Row],[quantity]]</f>
        <v>4131.5200000000004</v>
      </c>
      <c r="Q9601" s="9">
        <f>Table1[[#This Row],[delivery_date]]-Table1[[#This Row],[order_date]]</f>
        <v>7</v>
      </c>
    </row>
    <row r="9602" spans="1:17" x14ac:dyDescent="0.35">
      <c r="A9602" t="s">
        <v>9633</v>
      </c>
      <c r="B9602" t="s">
        <v>13</v>
      </c>
      <c r="C9602" t="s">
        <v>20</v>
      </c>
      <c r="D9602" s="2">
        <v>3230.88</v>
      </c>
      <c r="E9602">
        <v>0.28999999999999998</v>
      </c>
      <c r="F9602">
        <v>6</v>
      </c>
      <c r="G9602" s="1">
        <v>45054</v>
      </c>
      <c r="H9602" s="1">
        <v>45055</v>
      </c>
      <c r="I9602" t="s">
        <v>21</v>
      </c>
      <c r="J9602" t="s">
        <v>22</v>
      </c>
      <c r="K9602" s="2">
        <v>333.63</v>
      </c>
      <c r="L9602" t="s">
        <v>48</v>
      </c>
      <c r="M9602">
        <f>YEAR(Table1[[#This Row],[order_date]])</f>
        <v>2023</v>
      </c>
      <c r="N9602">
        <f>MONTH(Table1[[#This Row],[order_date]])</f>
        <v>5</v>
      </c>
      <c r="O9602" s="3">
        <f>Table1[[#This Row],[sales]]-Table1[[#This Row],[profit]]</f>
        <v>2897.25</v>
      </c>
      <c r="P9602" s="3">
        <f>Table1[[#This Row],[sales]]*Table1[[#This Row],[quantity]]</f>
        <v>19385.28</v>
      </c>
      <c r="Q9602" s="9">
        <f>Table1[[#This Row],[delivery_date]]-Table1[[#This Row],[order_date]]</f>
        <v>1</v>
      </c>
    </row>
    <row r="9603" spans="1:17" x14ac:dyDescent="0.35">
      <c r="A9603" t="s">
        <v>9634</v>
      </c>
      <c r="B9603" t="s">
        <v>25</v>
      </c>
      <c r="C9603" t="s">
        <v>14</v>
      </c>
      <c r="D9603" s="2">
        <v>4305.97</v>
      </c>
      <c r="E9603">
        <v>0.35</v>
      </c>
      <c r="F9603">
        <v>9</v>
      </c>
      <c r="G9603" s="1">
        <v>45291</v>
      </c>
      <c r="H9603" s="1">
        <v>45297</v>
      </c>
      <c r="I9603" t="s">
        <v>21</v>
      </c>
      <c r="J9603" t="s">
        <v>22</v>
      </c>
      <c r="K9603" s="2">
        <v>817.61</v>
      </c>
      <c r="L9603" t="s">
        <v>28</v>
      </c>
      <c r="M9603">
        <f>YEAR(Table1[[#This Row],[order_date]])</f>
        <v>2023</v>
      </c>
      <c r="N9603">
        <f>MONTH(Table1[[#This Row],[order_date]])</f>
        <v>12</v>
      </c>
      <c r="O9603" s="3">
        <f>Table1[[#This Row],[sales]]-Table1[[#This Row],[profit]]</f>
        <v>3488.36</v>
      </c>
      <c r="P9603" s="3">
        <f>Table1[[#This Row],[sales]]*Table1[[#This Row],[quantity]]</f>
        <v>38753.730000000003</v>
      </c>
      <c r="Q9603" s="9">
        <f>Table1[[#This Row],[delivery_date]]-Table1[[#This Row],[order_date]]</f>
        <v>6</v>
      </c>
    </row>
    <row r="9604" spans="1:17" x14ac:dyDescent="0.35">
      <c r="A9604" t="s">
        <v>9635</v>
      </c>
      <c r="B9604" t="s">
        <v>19</v>
      </c>
      <c r="C9604" t="s">
        <v>20</v>
      </c>
      <c r="D9604" s="2">
        <v>4429.68</v>
      </c>
      <c r="E9604">
        <v>0.42</v>
      </c>
      <c r="F9604">
        <v>7</v>
      </c>
      <c r="G9604" s="1">
        <v>44950</v>
      </c>
      <c r="H9604" s="1">
        <v>44956</v>
      </c>
      <c r="I9604" t="s">
        <v>15</v>
      </c>
      <c r="J9604" t="s">
        <v>22</v>
      </c>
      <c r="K9604" s="2">
        <v>1044.97</v>
      </c>
      <c r="L9604" t="s">
        <v>17</v>
      </c>
      <c r="M9604">
        <f>YEAR(Table1[[#This Row],[order_date]])</f>
        <v>2023</v>
      </c>
      <c r="N9604">
        <f>MONTH(Table1[[#This Row],[order_date]])</f>
        <v>1</v>
      </c>
      <c r="O9604" s="3">
        <f>Table1[[#This Row],[sales]]-Table1[[#This Row],[profit]]</f>
        <v>3384.71</v>
      </c>
      <c r="P9604" s="3">
        <f>Table1[[#This Row],[sales]]*Table1[[#This Row],[quantity]]</f>
        <v>31007.760000000002</v>
      </c>
      <c r="Q9604" s="9">
        <f>Table1[[#This Row],[delivery_date]]-Table1[[#This Row],[order_date]]</f>
        <v>6</v>
      </c>
    </row>
    <row r="9605" spans="1:17" x14ac:dyDescent="0.35">
      <c r="A9605" t="s">
        <v>9636</v>
      </c>
      <c r="B9605" t="s">
        <v>41</v>
      </c>
      <c r="C9605" t="s">
        <v>33</v>
      </c>
      <c r="D9605" s="2">
        <v>622</v>
      </c>
      <c r="E9605">
        <v>0.39</v>
      </c>
      <c r="F9605">
        <v>6</v>
      </c>
      <c r="G9605" s="1">
        <v>45140</v>
      </c>
      <c r="H9605" s="1">
        <v>45141</v>
      </c>
      <c r="I9605" t="s">
        <v>21</v>
      </c>
      <c r="J9605" t="s">
        <v>16</v>
      </c>
      <c r="K9605" s="2">
        <v>160.43</v>
      </c>
      <c r="L9605" t="s">
        <v>34</v>
      </c>
      <c r="M9605">
        <f>YEAR(Table1[[#This Row],[order_date]])</f>
        <v>2023</v>
      </c>
      <c r="N9605">
        <f>MONTH(Table1[[#This Row],[order_date]])</f>
        <v>8</v>
      </c>
      <c r="O9605" s="3">
        <f>Table1[[#This Row],[sales]]-Table1[[#This Row],[profit]]</f>
        <v>461.57</v>
      </c>
      <c r="P9605" s="3">
        <f>Table1[[#This Row],[sales]]*Table1[[#This Row],[quantity]]</f>
        <v>3732</v>
      </c>
      <c r="Q9605" s="9">
        <f>Table1[[#This Row],[delivery_date]]-Table1[[#This Row],[order_date]]</f>
        <v>1</v>
      </c>
    </row>
    <row r="9606" spans="1:17" x14ac:dyDescent="0.35">
      <c r="A9606" t="s">
        <v>9637</v>
      </c>
      <c r="B9606" t="s">
        <v>13</v>
      </c>
      <c r="C9606" t="s">
        <v>20</v>
      </c>
      <c r="D9606" s="2">
        <v>4154.6899999999996</v>
      </c>
      <c r="E9606">
        <v>0.16</v>
      </c>
      <c r="F9606">
        <v>5</v>
      </c>
      <c r="G9606" s="1">
        <v>45511</v>
      </c>
      <c r="H9606" s="1">
        <v>45514</v>
      </c>
      <c r="I9606" t="s">
        <v>15</v>
      </c>
      <c r="J9606" t="s">
        <v>16</v>
      </c>
      <c r="K9606" s="2">
        <v>891.86</v>
      </c>
      <c r="L9606" t="s">
        <v>39</v>
      </c>
      <c r="M9606">
        <f>YEAR(Table1[[#This Row],[order_date]])</f>
        <v>2024</v>
      </c>
      <c r="N9606">
        <f>MONTH(Table1[[#This Row],[order_date]])</f>
        <v>8</v>
      </c>
      <c r="O9606" s="3">
        <f>Table1[[#This Row],[sales]]-Table1[[#This Row],[profit]]</f>
        <v>3262.8299999999995</v>
      </c>
      <c r="P9606" s="3">
        <f>Table1[[#This Row],[sales]]*Table1[[#This Row],[quantity]]</f>
        <v>20773.449999999997</v>
      </c>
      <c r="Q9606" s="9">
        <f>Table1[[#This Row],[delivery_date]]-Table1[[#This Row],[order_date]]</f>
        <v>3</v>
      </c>
    </row>
    <row r="9607" spans="1:17" x14ac:dyDescent="0.35">
      <c r="A9607" t="s">
        <v>9638</v>
      </c>
      <c r="B9607" t="s">
        <v>41</v>
      </c>
      <c r="C9607" t="s">
        <v>33</v>
      </c>
      <c r="D9607" s="2">
        <v>1443.79</v>
      </c>
      <c r="E9607">
        <v>0.28999999999999998</v>
      </c>
      <c r="F9607">
        <v>8</v>
      </c>
      <c r="G9607" s="1">
        <v>45278</v>
      </c>
      <c r="H9607" s="1">
        <v>45283</v>
      </c>
      <c r="I9607" t="s">
        <v>15</v>
      </c>
      <c r="J9607" t="s">
        <v>22</v>
      </c>
      <c r="K9607" s="2">
        <v>424.17</v>
      </c>
      <c r="L9607" t="s">
        <v>17</v>
      </c>
      <c r="M9607">
        <f>YEAR(Table1[[#This Row],[order_date]])</f>
        <v>2023</v>
      </c>
      <c r="N9607">
        <f>MONTH(Table1[[#This Row],[order_date]])</f>
        <v>12</v>
      </c>
      <c r="O9607" s="3">
        <f>Table1[[#This Row],[sales]]-Table1[[#This Row],[profit]]</f>
        <v>1019.6199999999999</v>
      </c>
      <c r="P9607" s="3">
        <f>Table1[[#This Row],[sales]]*Table1[[#This Row],[quantity]]</f>
        <v>11550.32</v>
      </c>
      <c r="Q9607" s="9">
        <f>Table1[[#This Row],[delivery_date]]-Table1[[#This Row],[order_date]]</f>
        <v>5</v>
      </c>
    </row>
    <row r="9608" spans="1:17" x14ac:dyDescent="0.35">
      <c r="A9608" t="s">
        <v>9639</v>
      </c>
      <c r="B9608" t="s">
        <v>25</v>
      </c>
      <c r="C9608" t="s">
        <v>20</v>
      </c>
      <c r="D9608" s="2">
        <v>3663.8</v>
      </c>
      <c r="E9608">
        <v>0.13</v>
      </c>
      <c r="F9608">
        <v>2</v>
      </c>
      <c r="G9608" s="1">
        <v>45066</v>
      </c>
      <c r="H9608" s="1">
        <v>45068</v>
      </c>
      <c r="I9608" t="s">
        <v>21</v>
      </c>
      <c r="J9608" t="s">
        <v>22</v>
      </c>
      <c r="K9608" s="2">
        <v>946.38</v>
      </c>
      <c r="L9608" t="s">
        <v>28</v>
      </c>
      <c r="M9608">
        <f>YEAR(Table1[[#This Row],[order_date]])</f>
        <v>2023</v>
      </c>
      <c r="N9608">
        <f>MONTH(Table1[[#This Row],[order_date]])</f>
        <v>5</v>
      </c>
      <c r="O9608" s="3">
        <f>Table1[[#This Row],[sales]]-Table1[[#This Row],[profit]]</f>
        <v>2717.42</v>
      </c>
      <c r="P9608" s="3">
        <f>Table1[[#This Row],[sales]]*Table1[[#This Row],[quantity]]</f>
        <v>7327.6</v>
      </c>
      <c r="Q9608" s="9">
        <f>Table1[[#This Row],[delivery_date]]-Table1[[#This Row],[order_date]]</f>
        <v>2</v>
      </c>
    </row>
    <row r="9609" spans="1:17" x14ac:dyDescent="0.35">
      <c r="A9609" t="s">
        <v>9640</v>
      </c>
      <c r="B9609" t="s">
        <v>25</v>
      </c>
      <c r="C9609" t="s">
        <v>33</v>
      </c>
      <c r="D9609" s="2">
        <v>1693.3</v>
      </c>
      <c r="E9609">
        <v>0.28999999999999998</v>
      </c>
      <c r="F9609">
        <v>3</v>
      </c>
      <c r="G9609" s="1">
        <v>45031</v>
      </c>
      <c r="H9609" s="1">
        <v>45032</v>
      </c>
      <c r="I9609" t="s">
        <v>31</v>
      </c>
      <c r="J9609" t="s">
        <v>16</v>
      </c>
      <c r="K9609" s="2">
        <v>251.67</v>
      </c>
      <c r="L9609" t="s">
        <v>28</v>
      </c>
      <c r="M9609">
        <f>YEAR(Table1[[#This Row],[order_date]])</f>
        <v>2023</v>
      </c>
      <c r="N9609">
        <f>MONTH(Table1[[#This Row],[order_date]])</f>
        <v>4</v>
      </c>
      <c r="O9609" s="3">
        <f>Table1[[#This Row],[sales]]-Table1[[#This Row],[profit]]</f>
        <v>1441.6299999999999</v>
      </c>
      <c r="P9609" s="3">
        <f>Table1[[#This Row],[sales]]*Table1[[#This Row],[quantity]]</f>
        <v>5079.8999999999996</v>
      </c>
      <c r="Q9609" s="9">
        <f>Table1[[#This Row],[delivery_date]]-Table1[[#This Row],[order_date]]</f>
        <v>1</v>
      </c>
    </row>
    <row r="9610" spans="1:17" x14ac:dyDescent="0.35">
      <c r="A9610" t="s">
        <v>9641</v>
      </c>
      <c r="B9610" t="s">
        <v>19</v>
      </c>
      <c r="C9610" t="s">
        <v>33</v>
      </c>
      <c r="D9610" s="2">
        <v>376.02</v>
      </c>
      <c r="E9610">
        <v>0.21</v>
      </c>
      <c r="F9610">
        <v>6</v>
      </c>
      <c r="G9610" s="1">
        <v>45583</v>
      </c>
      <c r="H9610" s="1">
        <v>45590</v>
      </c>
      <c r="I9610" t="s">
        <v>15</v>
      </c>
      <c r="J9610" t="s">
        <v>16</v>
      </c>
      <c r="K9610" s="2">
        <v>100.63</v>
      </c>
      <c r="L9610" t="s">
        <v>23</v>
      </c>
      <c r="M9610">
        <f>YEAR(Table1[[#This Row],[order_date]])</f>
        <v>2024</v>
      </c>
      <c r="N9610">
        <f>MONTH(Table1[[#This Row],[order_date]])</f>
        <v>10</v>
      </c>
      <c r="O9610" s="3">
        <f>Table1[[#This Row],[sales]]-Table1[[#This Row],[profit]]</f>
        <v>275.39</v>
      </c>
      <c r="P9610" s="3">
        <f>Table1[[#This Row],[sales]]*Table1[[#This Row],[quantity]]</f>
        <v>2256.12</v>
      </c>
      <c r="Q9610" s="9">
        <f>Table1[[#This Row],[delivery_date]]-Table1[[#This Row],[order_date]]</f>
        <v>7</v>
      </c>
    </row>
    <row r="9611" spans="1:17" x14ac:dyDescent="0.35">
      <c r="A9611" t="s">
        <v>9642</v>
      </c>
      <c r="B9611" t="s">
        <v>25</v>
      </c>
      <c r="C9611" t="s">
        <v>20</v>
      </c>
      <c r="D9611" s="2">
        <v>1128.3699999999999</v>
      </c>
      <c r="E9611">
        <v>0.19</v>
      </c>
      <c r="F9611">
        <v>1</v>
      </c>
      <c r="G9611" s="1">
        <v>45655</v>
      </c>
      <c r="H9611" s="1">
        <v>45658</v>
      </c>
      <c r="I9611" t="s">
        <v>21</v>
      </c>
      <c r="J9611" t="s">
        <v>16</v>
      </c>
      <c r="K9611" s="2">
        <v>116.3</v>
      </c>
      <c r="L9611" t="s">
        <v>28</v>
      </c>
      <c r="M9611">
        <f>YEAR(Table1[[#This Row],[order_date]])</f>
        <v>2024</v>
      </c>
      <c r="N9611">
        <f>MONTH(Table1[[#This Row],[order_date]])</f>
        <v>12</v>
      </c>
      <c r="O9611" s="3">
        <f>Table1[[#This Row],[sales]]-Table1[[#This Row],[profit]]</f>
        <v>1012.0699999999999</v>
      </c>
      <c r="P9611" s="3">
        <f>Table1[[#This Row],[sales]]*Table1[[#This Row],[quantity]]</f>
        <v>1128.3699999999999</v>
      </c>
      <c r="Q9611" s="9">
        <f>Table1[[#This Row],[delivery_date]]-Table1[[#This Row],[order_date]]</f>
        <v>3</v>
      </c>
    </row>
    <row r="9612" spans="1:17" x14ac:dyDescent="0.35">
      <c r="A9612" t="s">
        <v>9643</v>
      </c>
      <c r="B9612" t="s">
        <v>25</v>
      </c>
      <c r="C9612" t="s">
        <v>36</v>
      </c>
      <c r="D9612" s="2">
        <v>2102.4899999999998</v>
      </c>
      <c r="E9612">
        <v>0.09</v>
      </c>
      <c r="F9612">
        <v>8</v>
      </c>
      <c r="G9612" s="1">
        <v>45363</v>
      </c>
      <c r="H9612" s="1">
        <v>45367</v>
      </c>
      <c r="I9612" t="s">
        <v>15</v>
      </c>
      <c r="J9612" t="s">
        <v>22</v>
      </c>
      <c r="K9612" s="2">
        <v>475.89</v>
      </c>
      <c r="L9612" t="s">
        <v>39</v>
      </c>
      <c r="M9612">
        <f>YEAR(Table1[[#This Row],[order_date]])</f>
        <v>2024</v>
      </c>
      <c r="N9612">
        <f>MONTH(Table1[[#This Row],[order_date]])</f>
        <v>3</v>
      </c>
      <c r="O9612" s="3">
        <f>Table1[[#This Row],[sales]]-Table1[[#This Row],[profit]]</f>
        <v>1626.6</v>
      </c>
      <c r="P9612" s="3">
        <f>Table1[[#This Row],[sales]]*Table1[[#This Row],[quantity]]</f>
        <v>16819.919999999998</v>
      </c>
      <c r="Q9612" s="9">
        <f>Table1[[#This Row],[delivery_date]]-Table1[[#This Row],[order_date]]</f>
        <v>4</v>
      </c>
    </row>
    <row r="9613" spans="1:17" x14ac:dyDescent="0.35">
      <c r="A9613" t="s">
        <v>9644</v>
      </c>
      <c r="B9613" t="s">
        <v>41</v>
      </c>
      <c r="C9613" t="s">
        <v>26</v>
      </c>
      <c r="D9613" s="2">
        <v>3732.02</v>
      </c>
      <c r="E9613">
        <v>0.28000000000000003</v>
      </c>
      <c r="F9613">
        <v>9</v>
      </c>
      <c r="G9613" s="1">
        <v>45079</v>
      </c>
      <c r="H9613" s="1">
        <v>45081</v>
      </c>
      <c r="I9613" t="s">
        <v>31</v>
      </c>
      <c r="J9613" t="s">
        <v>16</v>
      </c>
      <c r="K9613" s="2">
        <v>342.98</v>
      </c>
      <c r="L9613" t="s">
        <v>39</v>
      </c>
      <c r="M9613">
        <f>YEAR(Table1[[#This Row],[order_date]])</f>
        <v>2023</v>
      </c>
      <c r="N9613">
        <f>MONTH(Table1[[#This Row],[order_date]])</f>
        <v>6</v>
      </c>
      <c r="O9613" s="3">
        <f>Table1[[#This Row],[sales]]-Table1[[#This Row],[profit]]</f>
        <v>3389.04</v>
      </c>
      <c r="P9613" s="3">
        <f>Table1[[#This Row],[sales]]*Table1[[#This Row],[quantity]]</f>
        <v>33588.18</v>
      </c>
      <c r="Q9613" s="9">
        <f>Table1[[#This Row],[delivery_date]]-Table1[[#This Row],[order_date]]</f>
        <v>2</v>
      </c>
    </row>
    <row r="9614" spans="1:17" x14ac:dyDescent="0.35">
      <c r="A9614" t="s">
        <v>9645</v>
      </c>
      <c r="B9614" t="s">
        <v>25</v>
      </c>
      <c r="C9614" t="s">
        <v>26</v>
      </c>
      <c r="D9614" s="2">
        <v>593.45000000000005</v>
      </c>
      <c r="E9614">
        <v>0.36</v>
      </c>
      <c r="F9614">
        <v>2</v>
      </c>
      <c r="G9614" s="1">
        <v>45401</v>
      </c>
      <c r="H9614" s="1">
        <v>45407</v>
      </c>
      <c r="I9614" t="s">
        <v>31</v>
      </c>
      <c r="J9614" t="s">
        <v>16</v>
      </c>
      <c r="K9614" s="2">
        <v>173.85</v>
      </c>
      <c r="L9614" t="s">
        <v>48</v>
      </c>
      <c r="M9614">
        <f>YEAR(Table1[[#This Row],[order_date]])</f>
        <v>2024</v>
      </c>
      <c r="N9614">
        <f>MONTH(Table1[[#This Row],[order_date]])</f>
        <v>4</v>
      </c>
      <c r="O9614" s="3">
        <f>Table1[[#This Row],[sales]]-Table1[[#This Row],[profit]]</f>
        <v>419.6</v>
      </c>
      <c r="P9614" s="3">
        <f>Table1[[#This Row],[sales]]*Table1[[#This Row],[quantity]]</f>
        <v>1186.9000000000001</v>
      </c>
      <c r="Q9614" s="9">
        <f>Table1[[#This Row],[delivery_date]]-Table1[[#This Row],[order_date]]</f>
        <v>6</v>
      </c>
    </row>
    <row r="9615" spans="1:17" x14ac:dyDescent="0.35">
      <c r="A9615" t="s">
        <v>9646</v>
      </c>
      <c r="B9615" t="s">
        <v>25</v>
      </c>
      <c r="C9615" t="s">
        <v>26</v>
      </c>
      <c r="D9615" s="2">
        <v>4083.38</v>
      </c>
      <c r="E9615">
        <v>0.28999999999999998</v>
      </c>
      <c r="F9615">
        <v>9</v>
      </c>
      <c r="G9615" s="1">
        <v>45192</v>
      </c>
      <c r="H9615" s="1">
        <v>45196</v>
      </c>
      <c r="I9615" t="s">
        <v>15</v>
      </c>
      <c r="J9615" t="s">
        <v>22</v>
      </c>
      <c r="K9615" s="2">
        <v>858.41</v>
      </c>
      <c r="L9615" t="s">
        <v>48</v>
      </c>
      <c r="M9615">
        <f>YEAR(Table1[[#This Row],[order_date]])</f>
        <v>2023</v>
      </c>
      <c r="N9615">
        <f>MONTH(Table1[[#This Row],[order_date]])</f>
        <v>9</v>
      </c>
      <c r="O9615" s="3">
        <f>Table1[[#This Row],[sales]]-Table1[[#This Row],[profit]]</f>
        <v>3224.9700000000003</v>
      </c>
      <c r="P9615" s="3">
        <f>Table1[[#This Row],[sales]]*Table1[[#This Row],[quantity]]</f>
        <v>36750.42</v>
      </c>
      <c r="Q9615" s="9">
        <f>Table1[[#This Row],[delivery_date]]-Table1[[#This Row],[order_date]]</f>
        <v>4</v>
      </c>
    </row>
    <row r="9616" spans="1:17" x14ac:dyDescent="0.35">
      <c r="A9616" t="s">
        <v>9647</v>
      </c>
      <c r="B9616" t="s">
        <v>13</v>
      </c>
      <c r="C9616" t="s">
        <v>33</v>
      </c>
      <c r="D9616" s="2">
        <v>4985.0600000000004</v>
      </c>
      <c r="E9616">
        <v>0.03</v>
      </c>
      <c r="F9616">
        <v>5</v>
      </c>
      <c r="G9616" s="1">
        <v>45300</v>
      </c>
      <c r="H9616" s="1">
        <v>45304</v>
      </c>
      <c r="I9616" t="s">
        <v>31</v>
      </c>
      <c r="J9616" t="s">
        <v>22</v>
      </c>
      <c r="K9616" s="2">
        <v>1177.8499999999999</v>
      </c>
      <c r="L9616" t="s">
        <v>39</v>
      </c>
      <c r="M9616">
        <f>YEAR(Table1[[#This Row],[order_date]])</f>
        <v>2024</v>
      </c>
      <c r="N9616">
        <f>MONTH(Table1[[#This Row],[order_date]])</f>
        <v>1</v>
      </c>
      <c r="O9616" s="3">
        <f>Table1[[#This Row],[sales]]-Table1[[#This Row],[profit]]</f>
        <v>3807.2100000000005</v>
      </c>
      <c r="P9616" s="3">
        <f>Table1[[#This Row],[sales]]*Table1[[#This Row],[quantity]]</f>
        <v>24925.300000000003</v>
      </c>
      <c r="Q9616" s="9">
        <f>Table1[[#This Row],[delivery_date]]-Table1[[#This Row],[order_date]]</f>
        <v>4</v>
      </c>
    </row>
    <row r="9617" spans="1:17" x14ac:dyDescent="0.35">
      <c r="A9617" t="s">
        <v>9648</v>
      </c>
      <c r="B9617" t="s">
        <v>25</v>
      </c>
      <c r="C9617" t="s">
        <v>26</v>
      </c>
      <c r="D9617" s="2">
        <v>3962.46</v>
      </c>
      <c r="E9617">
        <v>0.46</v>
      </c>
      <c r="F9617">
        <v>8</v>
      </c>
      <c r="G9617" s="1">
        <v>44999</v>
      </c>
      <c r="H9617" s="1">
        <v>45004</v>
      </c>
      <c r="I9617" t="s">
        <v>15</v>
      </c>
      <c r="J9617" t="s">
        <v>22</v>
      </c>
      <c r="K9617" s="2">
        <v>809.53</v>
      </c>
      <c r="L9617" t="s">
        <v>23</v>
      </c>
      <c r="M9617">
        <f>YEAR(Table1[[#This Row],[order_date]])</f>
        <v>2023</v>
      </c>
      <c r="N9617">
        <f>MONTH(Table1[[#This Row],[order_date]])</f>
        <v>3</v>
      </c>
      <c r="O9617" s="3">
        <f>Table1[[#This Row],[sales]]-Table1[[#This Row],[profit]]</f>
        <v>3152.9300000000003</v>
      </c>
      <c r="P9617" s="3">
        <f>Table1[[#This Row],[sales]]*Table1[[#This Row],[quantity]]</f>
        <v>31699.68</v>
      </c>
      <c r="Q9617" s="9">
        <f>Table1[[#This Row],[delivery_date]]-Table1[[#This Row],[order_date]]</f>
        <v>5</v>
      </c>
    </row>
    <row r="9618" spans="1:17" x14ac:dyDescent="0.35">
      <c r="A9618" t="s">
        <v>9649</v>
      </c>
      <c r="B9618" t="s">
        <v>13</v>
      </c>
      <c r="C9618" t="s">
        <v>33</v>
      </c>
      <c r="D9618" s="2">
        <v>2421.31</v>
      </c>
      <c r="E9618">
        <v>0</v>
      </c>
      <c r="F9618">
        <v>1</v>
      </c>
      <c r="G9618" s="1">
        <v>45387</v>
      </c>
      <c r="H9618" s="1">
        <v>45388</v>
      </c>
      <c r="I9618" t="s">
        <v>31</v>
      </c>
      <c r="J9618" t="s">
        <v>27</v>
      </c>
      <c r="K9618" s="2">
        <v>386.46</v>
      </c>
      <c r="L9618" t="s">
        <v>48</v>
      </c>
      <c r="M9618">
        <f>YEAR(Table1[[#This Row],[order_date]])</f>
        <v>2024</v>
      </c>
      <c r="N9618">
        <f>MONTH(Table1[[#This Row],[order_date]])</f>
        <v>4</v>
      </c>
      <c r="O9618" s="3">
        <f>Table1[[#This Row],[sales]]-Table1[[#This Row],[profit]]</f>
        <v>2034.85</v>
      </c>
      <c r="P9618" s="3">
        <f>Table1[[#This Row],[sales]]*Table1[[#This Row],[quantity]]</f>
        <v>2421.31</v>
      </c>
      <c r="Q9618" s="9">
        <f>Table1[[#This Row],[delivery_date]]-Table1[[#This Row],[order_date]]</f>
        <v>1</v>
      </c>
    </row>
    <row r="9619" spans="1:17" x14ac:dyDescent="0.35">
      <c r="A9619" t="s">
        <v>9650</v>
      </c>
      <c r="B9619" t="s">
        <v>25</v>
      </c>
      <c r="C9619" t="s">
        <v>36</v>
      </c>
      <c r="D9619" s="2">
        <v>2883.99</v>
      </c>
      <c r="E9619">
        <v>0.44</v>
      </c>
      <c r="F9619">
        <v>1</v>
      </c>
      <c r="G9619" s="1">
        <v>45050</v>
      </c>
      <c r="H9619" s="1">
        <v>45051</v>
      </c>
      <c r="I9619" t="s">
        <v>21</v>
      </c>
      <c r="J9619" t="s">
        <v>16</v>
      </c>
      <c r="K9619" s="2">
        <v>395.69</v>
      </c>
      <c r="L9619" t="s">
        <v>28</v>
      </c>
      <c r="M9619">
        <f>YEAR(Table1[[#This Row],[order_date]])</f>
        <v>2023</v>
      </c>
      <c r="N9619">
        <f>MONTH(Table1[[#This Row],[order_date]])</f>
        <v>5</v>
      </c>
      <c r="O9619" s="3">
        <f>Table1[[#This Row],[sales]]-Table1[[#This Row],[profit]]</f>
        <v>2488.2999999999997</v>
      </c>
      <c r="P9619" s="3">
        <f>Table1[[#This Row],[sales]]*Table1[[#This Row],[quantity]]</f>
        <v>2883.99</v>
      </c>
      <c r="Q9619" s="9">
        <f>Table1[[#This Row],[delivery_date]]-Table1[[#This Row],[order_date]]</f>
        <v>1</v>
      </c>
    </row>
    <row r="9620" spans="1:17" x14ac:dyDescent="0.35">
      <c r="A9620" t="s">
        <v>9651</v>
      </c>
      <c r="B9620" t="s">
        <v>25</v>
      </c>
      <c r="C9620" t="s">
        <v>20</v>
      </c>
      <c r="D9620" s="2">
        <v>130.19</v>
      </c>
      <c r="E9620">
        <v>0.38</v>
      </c>
      <c r="F9620">
        <v>4</v>
      </c>
      <c r="G9620" s="1">
        <v>45538</v>
      </c>
      <c r="H9620" s="1">
        <v>45539</v>
      </c>
      <c r="I9620" t="s">
        <v>31</v>
      </c>
      <c r="J9620" t="s">
        <v>27</v>
      </c>
      <c r="K9620" s="2">
        <v>15.64</v>
      </c>
      <c r="L9620" t="s">
        <v>34</v>
      </c>
      <c r="M9620">
        <f>YEAR(Table1[[#This Row],[order_date]])</f>
        <v>2024</v>
      </c>
      <c r="N9620">
        <f>MONTH(Table1[[#This Row],[order_date]])</f>
        <v>9</v>
      </c>
      <c r="O9620" s="3">
        <f>Table1[[#This Row],[sales]]-Table1[[#This Row],[profit]]</f>
        <v>114.55</v>
      </c>
      <c r="P9620" s="3">
        <f>Table1[[#This Row],[sales]]*Table1[[#This Row],[quantity]]</f>
        <v>520.76</v>
      </c>
      <c r="Q9620" s="9">
        <f>Table1[[#This Row],[delivery_date]]-Table1[[#This Row],[order_date]]</f>
        <v>1</v>
      </c>
    </row>
    <row r="9621" spans="1:17" x14ac:dyDescent="0.35">
      <c r="A9621" t="s">
        <v>9652</v>
      </c>
      <c r="B9621" t="s">
        <v>19</v>
      </c>
      <c r="C9621" t="s">
        <v>20</v>
      </c>
      <c r="D9621" s="2">
        <v>1125.44</v>
      </c>
      <c r="E9621">
        <v>0.05</v>
      </c>
      <c r="F9621">
        <v>1</v>
      </c>
      <c r="G9621" s="1">
        <v>45300</v>
      </c>
      <c r="H9621" s="1">
        <v>45304</v>
      </c>
      <c r="I9621" t="s">
        <v>31</v>
      </c>
      <c r="J9621" t="s">
        <v>27</v>
      </c>
      <c r="K9621" s="2">
        <v>278.75</v>
      </c>
      <c r="L9621" t="s">
        <v>39</v>
      </c>
      <c r="M9621">
        <f>YEAR(Table1[[#This Row],[order_date]])</f>
        <v>2024</v>
      </c>
      <c r="N9621">
        <f>MONTH(Table1[[#This Row],[order_date]])</f>
        <v>1</v>
      </c>
      <c r="O9621" s="3">
        <f>Table1[[#This Row],[sales]]-Table1[[#This Row],[profit]]</f>
        <v>846.69</v>
      </c>
      <c r="P9621" s="3">
        <f>Table1[[#This Row],[sales]]*Table1[[#This Row],[quantity]]</f>
        <v>1125.44</v>
      </c>
      <c r="Q9621" s="9">
        <f>Table1[[#This Row],[delivery_date]]-Table1[[#This Row],[order_date]]</f>
        <v>4</v>
      </c>
    </row>
    <row r="9622" spans="1:17" x14ac:dyDescent="0.35">
      <c r="A9622" t="s">
        <v>9653</v>
      </c>
      <c r="B9622" t="s">
        <v>19</v>
      </c>
      <c r="C9622" t="s">
        <v>33</v>
      </c>
      <c r="D9622" s="2">
        <v>4505.04</v>
      </c>
      <c r="E9622">
        <v>0.12</v>
      </c>
      <c r="F9622">
        <v>1</v>
      </c>
      <c r="G9622" s="1">
        <v>45187</v>
      </c>
      <c r="H9622" s="1">
        <v>45194</v>
      </c>
      <c r="I9622" t="s">
        <v>15</v>
      </c>
      <c r="J9622" t="s">
        <v>22</v>
      </c>
      <c r="K9622" s="2">
        <v>485.36</v>
      </c>
      <c r="L9622" t="s">
        <v>48</v>
      </c>
      <c r="M9622">
        <f>YEAR(Table1[[#This Row],[order_date]])</f>
        <v>2023</v>
      </c>
      <c r="N9622">
        <f>MONTH(Table1[[#This Row],[order_date]])</f>
        <v>9</v>
      </c>
      <c r="O9622" s="3">
        <f>Table1[[#This Row],[sales]]-Table1[[#This Row],[profit]]</f>
        <v>4019.68</v>
      </c>
      <c r="P9622" s="3">
        <f>Table1[[#This Row],[sales]]*Table1[[#This Row],[quantity]]</f>
        <v>4505.04</v>
      </c>
      <c r="Q9622" s="9">
        <f>Table1[[#This Row],[delivery_date]]-Table1[[#This Row],[order_date]]</f>
        <v>7</v>
      </c>
    </row>
    <row r="9623" spans="1:17" x14ac:dyDescent="0.35">
      <c r="A9623" t="s">
        <v>9654</v>
      </c>
      <c r="B9623" t="s">
        <v>13</v>
      </c>
      <c r="C9623" t="s">
        <v>33</v>
      </c>
      <c r="D9623" s="2">
        <v>206.47</v>
      </c>
      <c r="E9623">
        <v>0.17</v>
      </c>
      <c r="F9623">
        <v>5</v>
      </c>
      <c r="G9623" s="1">
        <v>44939</v>
      </c>
      <c r="H9623" s="1">
        <v>44942</v>
      </c>
      <c r="I9623" t="s">
        <v>21</v>
      </c>
      <c r="J9623" t="s">
        <v>16</v>
      </c>
      <c r="K9623" s="2">
        <v>54.47</v>
      </c>
      <c r="L9623" t="s">
        <v>23</v>
      </c>
      <c r="M9623">
        <f>YEAR(Table1[[#This Row],[order_date]])</f>
        <v>2023</v>
      </c>
      <c r="N9623">
        <f>MONTH(Table1[[#This Row],[order_date]])</f>
        <v>1</v>
      </c>
      <c r="O9623" s="3">
        <f>Table1[[#This Row],[sales]]-Table1[[#This Row],[profit]]</f>
        <v>152</v>
      </c>
      <c r="P9623" s="3">
        <f>Table1[[#This Row],[sales]]*Table1[[#This Row],[quantity]]</f>
        <v>1032.3499999999999</v>
      </c>
      <c r="Q9623" s="9">
        <f>Table1[[#This Row],[delivery_date]]-Table1[[#This Row],[order_date]]</f>
        <v>3</v>
      </c>
    </row>
    <row r="9624" spans="1:17" x14ac:dyDescent="0.35">
      <c r="A9624" t="s">
        <v>9655</v>
      </c>
      <c r="B9624" t="s">
        <v>25</v>
      </c>
      <c r="C9624" t="s">
        <v>36</v>
      </c>
      <c r="D9624" s="2">
        <v>4533.5</v>
      </c>
      <c r="E9624">
        <v>0.46</v>
      </c>
      <c r="F9624">
        <v>2</v>
      </c>
      <c r="G9624" s="1">
        <v>44946</v>
      </c>
      <c r="H9624" s="1">
        <v>44951</v>
      </c>
      <c r="I9624" t="s">
        <v>21</v>
      </c>
      <c r="J9624" t="s">
        <v>16</v>
      </c>
      <c r="K9624" s="2">
        <v>1083.72</v>
      </c>
      <c r="L9624" t="s">
        <v>17</v>
      </c>
      <c r="M9624">
        <f>YEAR(Table1[[#This Row],[order_date]])</f>
        <v>2023</v>
      </c>
      <c r="N9624">
        <f>MONTH(Table1[[#This Row],[order_date]])</f>
        <v>1</v>
      </c>
      <c r="O9624" s="3">
        <f>Table1[[#This Row],[sales]]-Table1[[#This Row],[profit]]</f>
        <v>3449.7799999999997</v>
      </c>
      <c r="P9624" s="3">
        <f>Table1[[#This Row],[sales]]*Table1[[#This Row],[quantity]]</f>
        <v>9067</v>
      </c>
      <c r="Q9624" s="9">
        <f>Table1[[#This Row],[delivery_date]]-Table1[[#This Row],[order_date]]</f>
        <v>5</v>
      </c>
    </row>
    <row r="9625" spans="1:17" x14ac:dyDescent="0.35">
      <c r="A9625" t="s">
        <v>9656</v>
      </c>
      <c r="B9625" t="s">
        <v>41</v>
      </c>
      <c r="C9625" t="s">
        <v>26</v>
      </c>
      <c r="D9625" s="2">
        <v>654.94000000000005</v>
      </c>
      <c r="E9625">
        <v>0.49</v>
      </c>
      <c r="F9625">
        <v>4</v>
      </c>
      <c r="G9625" s="1">
        <v>44954</v>
      </c>
      <c r="H9625" s="1">
        <v>44959</v>
      </c>
      <c r="I9625" t="s">
        <v>31</v>
      </c>
      <c r="J9625" t="s">
        <v>22</v>
      </c>
      <c r="K9625" s="2">
        <v>99.52</v>
      </c>
      <c r="L9625" t="s">
        <v>39</v>
      </c>
      <c r="M9625">
        <f>YEAR(Table1[[#This Row],[order_date]])</f>
        <v>2023</v>
      </c>
      <c r="N9625">
        <f>MONTH(Table1[[#This Row],[order_date]])</f>
        <v>1</v>
      </c>
      <c r="O9625" s="3">
        <f>Table1[[#This Row],[sales]]-Table1[[#This Row],[profit]]</f>
        <v>555.42000000000007</v>
      </c>
      <c r="P9625" s="3">
        <f>Table1[[#This Row],[sales]]*Table1[[#This Row],[quantity]]</f>
        <v>2619.7600000000002</v>
      </c>
      <c r="Q9625" s="9">
        <f>Table1[[#This Row],[delivery_date]]-Table1[[#This Row],[order_date]]</f>
        <v>5</v>
      </c>
    </row>
    <row r="9626" spans="1:17" x14ac:dyDescent="0.35">
      <c r="A9626" t="s">
        <v>9657</v>
      </c>
      <c r="B9626" t="s">
        <v>19</v>
      </c>
      <c r="C9626" t="s">
        <v>36</v>
      </c>
      <c r="D9626" s="2">
        <v>752.06</v>
      </c>
      <c r="E9626">
        <v>0.04</v>
      </c>
      <c r="F9626">
        <v>8</v>
      </c>
      <c r="G9626" s="1">
        <v>45553</v>
      </c>
      <c r="H9626" s="1">
        <v>45557</v>
      </c>
      <c r="I9626" t="s">
        <v>21</v>
      </c>
      <c r="J9626" t="s">
        <v>16</v>
      </c>
      <c r="K9626" s="2">
        <v>158.24</v>
      </c>
      <c r="L9626" t="s">
        <v>34</v>
      </c>
      <c r="M9626">
        <f>YEAR(Table1[[#This Row],[order_date]])</f>
        <v>2024</v>
      </c>
      <c r="N9626">
        <f>MONTH(Table1[[#This Row],[order_date]])</f>
        <v>9</v>
      </c>
      <c r="O9626" s="3">
        <f>Table1[[#This Row],[sales]]-Table1[[#This Row],[profit]]</f>
        <v>593.81999999999994</v>
      </c>
      <c r="P9626" s="3">
        <f>Table1[[#This Row],[sales]]*Table1[[#This Row],[quantity]]</f>
        <v>6016.48</v>
      </c>
      <c r="Q9626" s="9">
        <f>Table1[[#This Row],[delivery_date]]-Table1[[#This Row],[order_date]]</f>
        <v>4</v>
      </c>
    </row>
    <row r="9627" spans="1:17" x14ac:dyDescent="0.35">
      <c r="A9627" t="s">
        <v>9658</v>
      </c>
      <c r="B9627" t="s">
        <v>41</v>
      </c>
      <c r="C9627" t="s">
        <v>20</v>
      </c>
      <c r="D9627" s="2">
        <v>959.21</v>
      </c>
      <c r="E9627">
        <v>0.2</v>
      </c>
      <c r="F9627">
        <v>6</v>
      </c>
      <c r="G9627" s="1">
        <v>45362</v>
      </c>
      <c r="H9627" s="1">
        <v>45363</v>
      </c>
      <c r="I9627" t="s">
        <v>21</v>
      </c>
      <c r="J9627" t="s">
        <v>27</v>
      </c>
      <c r="K9627" s="2">
        <v>242.01</v>
      </c>
      <c r="L9627" t="s">
        <v>39</v>
      </c>
      <c r="M9627">
        <f>YEAR(Table1[[#This Row],[order_date]])</f>
        <v>2024</v>
      </c>
      <c r="N9627">
        <f>MONTH(Table1[[#This Row],[order_date]])</f>
        <v>3</v>
      </c>
      <c r="O9627" s="3">
        <f>Table1[[#This Row],[sales]]-Table1[[#This Row],[profit]]</f>
        <v>717.2</v>
      </c>
      <c r="P9627" s="3">
        <f>Table1[[#This Row],[sales]]*Table1[[#This Row],[quantity]]</f>
        <v>5755.26</v>
      </c>
      <c r="Q9627" s="9">
        <f>Table1[[#This Row],[delivery_date]]-Table1[[#This Row],[order_date]]</f>
        <v>1</v>
      </c>
    </row>
    <row r="9628" spans="1:17" x14ac:dyDescent="0.35">
      <c r="A9628" t="s">
        <v>9659</v>
      </c>
      <c r="B9628" t="s">
        <v>19</v>
      </c>
      <c r="C9628" t="s">
        <v>20</v>
      </c>
      <c r="D9628" s="2">
        <v>4016.99</v>
      </c>
      <c r="E9628">
        <v>7.0000000000000007E-2</v>
      </c>
      <c r="F9628">
        <v>2</v>
      </c>
      <c r="G9628" s="1">
        <v>45133</v>
      </c>
      <c r="H9628" s="1">
        <v>45139</v>
      </c>
      <c r="I9628" t="s">
        <v>31</v>
      </c>
      <c r="J9628" t="s">
        <v>16</v>
      </c>
      <c r="K9628" s="2">
        <v>217.67</v>
      </c>
      <c r="L9628" t="s">
        <v>23</v>
      </c>
      <c r="M9628">
        <f>YEAR(Table1[[#This Row],[order_date]])</f>
        <v>2023</v>
      </c>
      <c r="N9628">
        <f>MONTH(Table1[[#This Row],[order_date]])</f>
        <v>7</v>
      </c>
      <c r="O9628" s="3">
        <f>Table1[[#This Row],[sales]]-Table1[[#This Row],[profit]]</f>
        <v>3799.3199999999997</v>
      </c>
      <c r="P9628" s="3">
        <f>Table1[[#This Row],[sales]]*Table1[[#This Row],[quantity]]</f>
        <v>8033.98</v>
      </c>
      <c r="Q9628" s="9">
        <f>Table1[[#This Row],[delivery_date]]-Table1[[#This Row],[order_date]]</f>
        <v>6</v>
      </c>
    </row>
    <row r="9629" spans="1:17" x14ac:dyDescent="0.35">
      <c r="A9629" t="s">
        <v>9660</v>
      </c>
      <c r="B9629" t="s">
        <v>19</v>
      </c>
      <c r="C9629" t="s">
        <v>26</v>
      </c>
      <c r="D9629" s="2">
        <v>2443.11</v>
      </c>
      <c r="E9629">
        <v>0.14000000000000001</v>
      </c>
      <c r="F9629">
        <v>3</v>
      </c>
      <c r="G9629" s="1">
        <v>45349</v>
      </c>
      <c r="H9629" s="1">
        <v>45352</v>
      </c>
      <c r="I9629" t="s">
        <v>21</v>
      </c>
      <c r="J9629" t="s">
        <v>16</v>
      </c>
      <c r="K9629" s="2">
        <v>287.56</v>
      </c>
      <c r="L9629" t="s">
        <v>48</v>
      </c>
      <c r="M9629">
        <f>YEAR(Table1[[#This Row],[order_date]])</f>
        <v>2024</v>
      </c>
      <c r="N9629">
        <f>MONTH(Table1[[#This Row],[order_date]])</f>
        <v>2</v>
      </c>
      <c r="O9629" s="3">
        <f>Table1[[#This Row],[sales]]-Table1[[#This Row],[profit]]</f>
        <v>2155.5500000000002</v>
      </c>
      <c r="P9629" s="3">
        <f>Table1[[#This Row],[sales]]*Table1[[#This Row],[quantity]]</f>
        <v>7329.33</v>
      </c>
      <c r="Q9629" s="9">
        <f>Table1[[#This Row],[delivery_date]]-Table1[[#This Row],[order_date]]</f>
        <v>3</v>
      </c>
    </row>
    <row r="9630" spans="1:17" x14ac:dyDescent="0.35">
      <c r="A9630" t="s">
        <v>9661</v>
      </c>
      <c r="B9630" t="s">
        <v>25</v>
      </c>
      <c r="C9630" t="s">
        <v>20</v>
      </c>
      <c r="D9630" s="2">
        <v>811.46</v>
      </c>
      <c r="E9630">
        <v>0.49</v>
      </c>
      <c r="F9630">
        <v>2</v>
      </c>
      <c r="G9630" s="1">
        <v>45305</v>
      </c>
      <c r="H9630" s="1">
        <v>45306</v>
      </c>
      <c r="I9630" t="s">
        <v>31</v>
      </c>
      <c r="J9630" t="s">
        <v>22</v>
      </c>
      <c r="K9630" s="2">
        <v>237.47</v>
      </c>
      <c r="L9630" t="s">
        <v>39</v>
      </c>
      <c r="M9630">
        <f>YEAR(Table1[[#This Row],[order_date]])</f>
        <v>2024</v>
      </c>
      <c r="N9630">
        <f>MONTH(Table1[[#This Row],[order_date]])</f>
        <v>1</v>
      </c>
      <c r="O9630" s="3">
        <f>Table1[[#This Row],[sales]]-Table1[[#This Row],[profit]]</f>
        <v>573.99</v>
      </c>
      <c r="P9630" s="3">
        <f>Table1[[#This Row],[sales]]*Table1[[#This Row],[quantity]]</f>
        <v>1622.92</v>
      </c>
      <c r="Q9630" s="9">
        <f>Table1[[#This Row],[delivery_date]]-Table1[[#This Row],[order_date]]</f>
        <v>1</v>
      </c>
    </row>
    <row r="9631" spans="1:17" x14ac:dyDescent="0.35">
      <c r="A9631" t="s">
        <v>9662</v>
      </c>
      <c r="B9631" t="s">
        <v>19</v>
      </c>
      <c r="C9631" t="s">
        <v>33</v>
      </c>
      <c r="D9631" s="2">
        <v>3465.33</v>
      </c>
      <c r="E9631">
        <v>0.49</v>
      </c>
      <c r="F9631">
        <v>4</v>
      </c>
      <c r="G9631" s="1">
        <v>45118</v>
      </c>
      <c r="H9631" s="1">
        <v>45123</v>
      </c>
      <c r="I9631" t="s">
        <v>21</v>
      </c>
      <c r="J9631" t="s">
        <v>27</v>
      </c>
      <c r="K9631" s="2">
        <v>525.21</v>
      </c>
      <c r="L9631" t="s">
        <v>17</v>
      </c>
      <c r="M9631">
        <f>YEAR(Table1[[#This Row],[order_date]])</f>
        <v>2023</v>
      </c>
      <c r="N9631">
        <f>MONTH(Table1[[#This Row],[order_date]])</f>
        <v>7</v>
      </c>
      <c r="O9631" s="3">
        <f>Table1[[#This Row],[sales]]-Table1[[#This Row],[profit]]</f>
        <v>2940.12</v>
      </c>
      <c r="P9631" s="3">
        <f>Table1[[#This Row],[sales]]*Table1[[#This Row],[quantity]]</f>
        <v>13861.32</v>
      </c>
      <c r="Q9631" s="9">
        <f>Table1[[#This Row],[delivery_date]]-Table1[[#This Row],[order_date]]</f>
        <v>5</v>
      </c>
    </row>
    <row r="9632" spans="1:17" x14ac:dyDescent="0.35">
      <c r="A9632" t="s">
        <v>9663</v>
      </c>
      <c r="B9632" t="s">
        <v>41</v>
      </c>
      <c r="C9632" t="s">
        <v>20</v>
      </c>
      <c r="D9632" s="2">
        <v>4709.37</v>
      </c>
      <c r="E9632">
        <v>0.24</v>
      </c>
      <c r="F9632">
        <v>5</v>
      </c>
      <c r="G9632" s="1">
        <v>45455</v>
      </c>
      <c r="H9632" s="1">
        <v>45458</v>
      </c>
      <c r="I9632" t="s">
        <v>21</v>
      </c>
      <c r="J9632" t="s">
        <v>27</v>
      </c>
      <c r="K9632" s="2">
        <v>1055.9100000000001</v>
      </c>
      <c r="L9632" t="s">
        <v>17</v>
      </c>
      <c r="M9632">
        <f>YEAR(Table1[[#This Row],[order_date]])</f>
        <v>2024</v>
      </c>
      <c r="N9632">
        <f>MONTH(Table1[[#This Row],[order_date]])</f>
        <v>6</v>
      </c>
      <c r="O9632" s="3">
        <f>Table1[[#This Row],[sales]]-Table1[[#This Row],[profit]]</f>
        <v>3653.46</v>
      </c>
      <c r="P9632" s="3">
        <f>Table1[[#This Row],[sales]]*Table1[[#This Row],[quantity]]</f>
        <v>23546.85</v>
      </c>
      <c r="Q9632" s="9">
        <f>Table1[[#This Row],[delivery_date]]-Table1[[#This Row],[order_date]]</f>
        <v>3</v>
      </c>
    </row>
    <row r="9633" spans="1:17" x14ac:dyDescent="0.35">
      <c r="A9633" t="s">
        <v>9664</v>
      </c>
      <c r="B9633" t="s">
        <v>19</v>
      </c>
      <c r="C9633" t="s">
        <v>14</v>
      </c>
      <c r="D9633" s="2">
        <v>2905.01</v>
      </c>
      <c r="E9633">
        <v>0.09</v>
      </c>
      <c r="F9633">
        <v>9</v>
      </c>
      <c r="G9633" s="1">
        <v>45636</v>
      </c>
      <c r="H9633" s="1">
        <v>45643</v>
      </c>
      <c r="I9633" t="s">
        <v>21</v>
      </c>
      <c r="J9633" t="s">
        <v>22</v>
      </c>
      <c r="K9633" s="2">
        <v>277.68</v>
      </c>
      <c r="L9633" t="s">
        <v>23</v>
      </c>
      <c r="M9633">
        <f>YEAR(Table1[[#This Row],[order_date]])</f>
        <v>2024</v>
      </c>
      <c r="N9633">
        <f>MONTH(Table1[[#This Row],[order_date]])</f>
        <v>12</v>
      </c>
      <c r="O9633" s="3">
        <f>Table1[[#This Row],[sales]]-Table1[[#This Row],[profit]]</f>
        <v>2627.3300000000004</v>
      </c>
      <c r="P9633" s="3">
        <f>Table1[[#This Row],[sales]]*Table1[[#This Row],[quantity]]</f>
        <v>26145.090000000004</v>
      </c>
      <c r="Q9633" s="9">
        <f>Table1[[#This Row],[delivery_date]]-Table1[[#This Row],[order_date]]</f>
        <v>7</v>
      </c>
    </row>
    <row r="9634" spans="1:17" x14ac:dyDescent="0.35">
      <c r="A9634" t="s">
        <v>9665</v>
      </c>
      <c r="B9634" t="s">
        <v>13</v>
      </c>
      <c r="C9634" t="s">
        <v>26</v>
      </c>
      <c r="D9634" s="2">
        <v>583.63</v>
      </c>
      <c r="E9634">
        <v>0.27</v>
      </c>
      <c r="F9634">
        <v>7</v>
      </c>
      <c r="G9634" s="1">
        <v>45548</v>
      </c>
      <c r="H9634" s="1">
        <v>45550</v>
      </c>
      <c r="I9634" t="s">
        <v>15</v>
      </c>
      <c r="J9634" t="s">
        <v>22</v>
      </c>
      <c r="K9634" s="2">
        <v>83.15</v>
      </c>
      <c r="L9634" t="s">
        <v>17</v>
      </c>
      <c r="M9634">
        <f>YEAR(Table1[[#This Row],[order_date]])</f>
        <v>2024</v>
      </c>
      <c r="N9634">
        <f>MONTH(Table1[[#This Row],[order_date]])</f>
        <v>9</v>
      </c>
      <c r="O9634" s="3">
        <f>Table1[[#This Row],[sales]]-Table1[[#This Row],[profit]]</f>
        <v>500.48</v>
      </c>
      <c r="P9634" s="3">
        <f>Table1[[#This Row],[sales]]*Table1[[#This Row],[quantity]]</f>
        <v>4085.41</v>
      </c>
      <c r="Q9634" s="9">
        <f>Table1[[#This Row],[delivery_date]]-Table1[[#This Row],[order_date]]</f>
        <v>2</v>
      </c>
    </row>
    <row r="9635" spans="1:17" x14ac:dyDescent="0.35">
      <c r="A9635" t="s">
        <v>9666</v>
      </c>
      <c r="B9635" t="s">
        <v>25</v>
      </c>
      <c r="C9635" t="s">
        <v>26</v>
      </c>
      <c r="D9635" s="2">
        <v>368.28</v>
      </c>
      <c r="E9635">
        <v>0.16</v>
      </c>
      <c r="F9635">
        <v>8</v>
      </c>
      <c r="G9635" s="1">
        <v>45463</v>
      </c>
      <c r="H9635" s="1">
        <v>45465</v>
      </c>
      <c r="I9635" t="s">
        <v>31</v>
      </c>
      <c r="J9635" t="s">
        <v>16</v>
      </c>
      <c r="K9635" s="2">
        <v>92.35</v>
      </c>
      <c r="L9635" t="s">
        <v>23</v>
      </c>
      <c r="M9635">
        <f>YEAR(Table1[[#This Row],[order_date]])</f>
        <v>2024</v>
      </c>
      <c r="N9635">
        <f>MONTH(Table1[[#This Row],[order_date]])</f>
        <v>6</v>
      </c>
      <c r="O9635" s="3">
        <f>Table1[[#This Row],[sales]]-Table1[[#This Row],[profit]]</f>
        <v>275.92999999999995</v>
      </c>
      <c r="P9635" s="3">
        <f>Table1[[#This Row],[sales]]*Table1[[#This Row],[quantity]]</f>
        <v>2946.24</v>
      </c>
      <c r="Q9635" s="9">
        <f>Table1[[#This Row],[delivery_date]]-Table1[[#This Row],[order_date]]</f>
        <v>2</v>
      </c>
    </row>
    <row r="9636" spans="1:17" x14ac:dyDescent="0.35">
      <c r="A9636" t="s">
        <v>9667</v>
      </c>
      <c r="B9636" t="s">
        <v>25</v>
      </c>
      <c r="C9636" t="s">
        <v>26</v>
      </c>
      <c r="D9636" s="2">
        <v>3999.77</v>
      </c>
      <c r="E9636">
        <v>0.46</v>
      </c>
      <c r="F9636">
        <v>7</v>
      </c>
      <c r="G9636" s="1">
        <v>45000</v>
      </c>
      <c r="H9636" s="1">
        <v>45004</v>
      </c>
      <c r="I9636" t="s">
        <v>21</v>
      </c>
      <c r="J9636" t="s">
        <v>22</v>
      </c>
      <c r="K9636" s="2">
        <v>667.33</v>
      </c>
      <c r="L9636" t="s">
        <v>28</v>
      </c>
      <c r="M9636">
        <f>YEAR(Table1[[#This Row],[order_date]])</f>
        <v>2023</v>
      </c>
      <c r="N9636">
        <f>MONTH(Table1[[#This Row],[order_date]])</f>
        <v>3</v>
      </c>
      <c r="O9636" s="3">
        <f>Table1[[#This Row],[sales]]-Table1[[#This Row],[profit]]</f>
        <v>3332.44</v>
      </c>
      <c r="P9636" s="3">
        <f>Table1[[#This Row],[sales]]*Table1[[#This Row],[quantity]]</f>
        <v>27998.39</v>
      </c>
      <c r="Q9636" s="9">
        <f>Table1[[#This Row],[delivery_date]]-Table1[[#This Row],[order_date]]</f>
        <v>4</v>
      </c>
    </row>
    <row r="9637" spans="1:17" x14ac:dyDescent="0.35">
      <c r="A9637" t="s">
        <v>9668</v>
      </c>
      <c r="B9637" t="s">
        <v>13</v>
      </c>
      <c r="C9637" t="s">
        <v>14</v>
      </c>
      <c r="D9637" s="2">
        <v>3167.81</v>
      </c>
      <c r="E9637">
        <v>0.41</v>
      </c>
      <c r="F9637">
        <v>8</v>
      </c>
      <c r="G9637" s="1">
        <v>45388</v>
      </c>
      <c r="H9637" s="1">
        <v>45390</v>
      </c>
      <c r="I9637" t="s">
        <v>21</v>
      </c>
      <c r="J9637" t="s">
        <v>16</v>
      </c>
      <c r="K9637" s="2">
        <v>870.5</v>
      </c>
      <c r="L9637" t="s">
        <v>28</v>
      </c>
      <c r="M9637">
        <f>YEAR(Table1[[#This Row],[order_date]])</f>
        <v>2024</v>
      </c>
      <c r="N9637">
        <f>MONTH(Table1[[#This Row],[order_date]])</f>
        <v>4</v>
      </c>
      <c r="O9637" s="3">
        <f>Table1[[#This Row],[sales]]-Table1[[#This Row],[profit]]</f>
        <v>2297.31</v>
      </c>
      <c r="P9637" s="3">
        <f>Table1[[#This Row],[sales]]*Table1[[#This Row],[quantity]]</f>
        <v>25342.48</v>
      </c>
      <c r="Q9637" s="9">
        <f>Table1[[#This Row],[delivery_date]]-Table1[[#This Row],[order_date]]</f>
        <v>2</v>
      </c>
    </row>
    <row r="9638" spans="1:17" x14ac:dyDescent="0.35">
      <c r="A9638" t="s">
        <v>9669</v>
      </c>
      <c r="B9638" t="s">
        <v>13</v>
      </c>
      <c r="C9638" t="s">
        <v>36</v>
      </c>
      <c r="D9638" s="2">
        <v>4621.0200000000004</v>
      </c>
      <c r="E9638">
        <v>0.15</v>
      </c>
      <c r="F9638">
        <v>5</v>
      </c>
      <c r="G9638" s="1">
        <v>44945</v>
      </c>
      <c r="H9638" s="1">
        <v>44951</v>
      </c>
      <c r="I9638" t="s">
        <v>31</v>
      </c>
      <c r="J9638" t="s">
        <v>16</v>
      </c>
      <c r="K9638" s="2">
        <v>250.66</v>
      </c>
      <c r="L9638" t="s">
        <v>34</v>
      </c>
      <c r="M9638">
        <f>YEAR(Table1[[#This Row],[order_date]])</f>
        <v>2023</v>
      </c>
      <c r="N9638">
        <f>MONTH(Table1[[#This Row],[order_date]])</f>
        <v>1</v>
      </c>
      <c r="O9638" s="3">
        <f>Table1[[#This Row],[sales]]-Table1[[#This Row],[profit]]</f>
        <v>4370.3600000000006</v>
      </c>
      <c r="P9638" s="3">
        <f>Table1[[#This Row],[sales]]*Table1[[#This Row],[quantity]]</f>
        <v>23105.100000000002</v>
      </c>
      <c r="Q9638" s="9">
        <f>Table1[[#This Row],[delivery_date]]-Table1[[#This Row],[order_date]]</f>
        <v>6</v>
      </c>
    </row>
    <row r="9639" spans="1:17" x14ac:dyDescent="0.35">
      <c r="A9639" t="s">
        <v>9670</v>
      </c>
      <c r="B9639" t="s">
        <v>13</v>
      </c>
      <c r="C9639" t="s">
        <v>33</v>
      </c>
      <c r="D9639" s="2">
        <v>2781.53</v>
      </c>
      <c r="E9639">
        <v>0.01</v>
      </c>
      <c r="F9639">
        <v>3</v>
      </c>
      <c r="G9639" s="1">
        <v>44958</v>
      </c>
      <c r="H9639" s="1">
        <v>44963</v>
      </c>
      <c r="I9639" t="s">
        <v>31</v>
      </c>
      <c r="J9639" t="s">
        <v>22</v>
      </c>
      <c r="K9639" s="2">
        <v>520.16999999999996</v>
      </c>
      <c r="L9639" t="s">
        <v>17</v>
      </c>
      <c r="M9639">
        <f>YEAR(Table1[[#This Row],[order_date]])</f>
        <v>2023</v>
      </c>
      <c r="N9639">
        <f>MONTH(Table1[[#This Row],[order_date]])</f>
        <v>2</v>
      </c>
      <c r="O9639" s="3">
        <f>Table1[[#This Row],[sales]]-Table1[[#This Row],[profit]]</f>
        <v>2261.36</v>
      </c>
      <c r="P9639" s="3">
        <f>Table1[[#This Row],[sales]]*Table1[[#This Row],[quantity]]</f>
        <v>8344.59</v>
      </c>
      <c r="Q9639" s="9">
        <f>Table1[[#This Row],[delivery_date]]-Table1[[#This Row],[order_date]]</f>
        <v>5</v>
      </c>
    </row>
    <row r="9640" spans="1:17" x14ac:dyDescent="0.35">
      <c r="A9640" t="s">
        <v>9671</v>
      </c>
      <c r="B9640" t="s">
        <v>19</v>
      </c>
      <c r="C9640" t="s">
        <v>26</v>
      </c>
      <c r="D9640" s="2">
        <v>405.74</v>
      </c>
      <c r="E9640">
        <v>0.5</v>
      </c>
      <c r="F9640">
        <v>7</v>
      </c>
      <c r="G9640" s="1">
        <v>45192</v>
      </c>
      <c r="H9640" s="1">
        <v>45197</v>
      </c>
      <c r="I9640" t="s">
        <v>31</v>
      </c>
      <c r="J9640" t="s">
        <v>22</v>
      </c>
      <c r="K9640" s="2">
        <v>101.86</v>
      </c>
      <c r="L9640" t="s">
        <v>48</v>
      </c>
      <c r="M9640">
        <f>YEAR(Table1[[#This Row],[order_date]])</f>
        <v>2023</v>
      </c>
      <c r="N9640">
        <f>MONTH(Table1[[#This Row],[order_date]])</f>
        <v>9</v>
      </c>
      <c r="O9640" s="3">
        <f>Table1[[#This Row],[sales]]-Table1[[#This Row],[profit]]</f>
        <v>303.88</v>
      </c>
      <c r="P9640" s="3">
        <f>Table1[[#This Row],[sales]]*Table1[[#This Row],[quantity]]</f>
        <v>2840.1800000000003</v>
      </c>
      <c r="Q9640" s="9">
        <f>Table1[[#This Row],[delivery_date]]-Table1[[#This Row],[order_date]]</f>
        <v>5</v>
      </c>
    </row>
    <row r="9641" spans="1:17" x14ac:dyDescent="0.35">
      <c r="A9641" t="s">
        <v>9672</v>
      </c>
      <c r="B9641" t="s">
        <v>25</v>
      </c>
      <c r="C9641" t="s">
        <v>20</v>
      </c>
      <c r="D9641" s="2">
        <v>2078.0700000000002</v>
      </c>
      <c r="E9641">
        <v>0.34</v>
      </c>
      <c r="F9641">
        <v>1</v>
      </c>
      <c r="G9641" s="1">
        <v>45165</v>
      </c>
      <c r="H9641" s="1">
        <v>45167</v>
      </c>
      <c r="I9641" t="s">
        <v>21</v>
      </c>
      <c r="J9641" t="s">
        <v>16</v>
      </c>
      <c r="K9641" s="2">
        <v>315.14999999999998</v>
      </c>
      <c r="L9641" t="s">
        <v>28</v>
      </c>
      <c r="M9641">
        <f>YEAR(Table1[[#This Row],[order_date]])</f>
        <v>2023</v>
      </c>
      <c r="N9641">
        <f>MONTH(Table1[[#This Row],[order_date]])</f>
        <v>8</v>
      </c>
      <c r="O9641" s="3">
        <f>Table1[[#This Row],[sales]]-Table1[[#This Row],[profit]]</f>
        <v>1762.92</v>
      </c>
      <c r="P9641" s="3">
        <f>Table1[[#This Row],[sales]]*Table1[[#This Row],[quantity]]</f>
        <v>2078.0700000000002</v>
      </c>
      <c r="Q9641" s="9">
        <f>Table1[[#This Row],[delivery_date]]-Table1[[#This Row],[order_date]]</f>
        <v>2</v>
      </c>
    </row>
    <row r="9642" spans="1:17" x14ac:dyDescent="0.35">
      <c r="A9642" t="s">
        <v>9673</v>
      </c>
      <c r="B9642" t="s">
        <v>13</v>
      </c>
      <c r="C9642" t="s">
        <v>33</v>
      </c>
      <c r="D9642" s="2">
        <v>3324.15</v>
      </c>
      <c r="E9642">
        <v>0.21</v>
      </c>
      <c r="F9642">
        <v>3</v>
      </c>
      <c r="G9642" s="1">
        <v>45553</v>
      </c>
      <c r="H9642" s="1">
        <v>45557</v>
      </c>
      <c r="I9642" t="s">
        <v>31</v>
      </c>
      <c r="J9642" t="s">
        <v>27</v>
      </c>
      <c r="K9642" s="2">
        <v>394.73</v>
      </c>
      <c r="L9642" t="s">
        <v>48</v>
      </c>
      <c r="M9642">
        <f>YEAR(Table1[[#This Row],[order_date]])</f>
        <v>2024</v>
      </c>
      <c r="N9642">
        <f>MONTH(Table1[[#This Row],[order_date]])</f>
        <v>9</v>
      </c>
      <c r="O9642" s="3">
        <f>Table1[[#This Row],[sales]]-Table1[[#This Row],[profit]]</f>
        <v>2929.42</v>
      </c>
      <c r="P9642" s="3">
        <f>Table1[[#This Row],[sales]]*Table1[[#This Row],[quantity]]</f>
        <v>9972.4500000000007</v>
      </c>
      <c r="Q9642" s="9">
        <f>Table1[[#This Row],[delivery_date]]-Table1[[#This Row],[order_date]]</f>
        <v>4</v>
      </c>
    </row>
    <row r="9643" spans="1:17" x14ac:dyDescent="0.35">
      <c r="A9643" t="s">
        <v>9674</v>
      </c>
      <c r="B9643" t="s">
        <v>19</v>
      </c>
      <c r="C9643" t="s">
        <v>20</v>
      </c>
      <c r="D9643" s="2">
        <v>1985.94</v>
      </c>
      <c r="E9643">
        <v>0.14000000000000001</v>
      </c>
      <c r="F9643">
        <v>7</v>
      </c>
      <c r="G9643" s="1">
        <v>45482</v>
      </c>
      <c r="H9643" s="1">
        <v>45486</v>
      </c>
      <c r="I9643" t="s">
        <v>15</v>
      </c>
      <c r="J9643" t="s">
        <v>27</v>
      </c>
      <c r="K9643" s="2">
        <v>223.2</v>
      </c>
      <c r="L9643" t="s">
        <v>28</v>
      </c>
      <c r="M9643">
        <f>YEAR(Table1[[#This Row],[order_date]])</f>
        <v>2024</v>
      </c>
      <c r="N9643">
        <f>MONTH(Table1[[#This Row],[order_date]])</f>
        <v>7</v>
      </c>
      <c r="O9643" s="3">
        <f>Table1[[#This Row],[sales]]-Table1[[#This Row],[profit]]</f>
        <v>1762.74</v>
      </c>
      <c r="P9643" s="3">
        <f>Table1[[#This Row],[sales]]*Table1[[#This Row],[quantity]]</f>
        <v>13901.58</v>
      </c>
      <c r="Q9643" s="9">
        <f>Table1[[#This Row],[delivery_date]]-Table1[[#This Row],[order_date]]</f>
        <v>4</v>
      </c>
    </row>
    <row r="9644" spans="1:17" x14ac:dyDescent="0.35">
      <c r="A9644" t="s">
        <v>9675</v>
      </c>
      <c r="B9644" t="s">
        <v>13</v>
      </c>
      <c r="C9644" t="s">
        <v>33</v>
      </c>
      <c r="D9644" s="2">
        <v>4998</v>
      </c>
      <c r="E9644">
        <v>0</v>
      </c>
      <c r="F9644">
        <v>4</v>
      </c>
      <c r="G9644" s="1">
        <v>45427</v>
      </c>
      <c r="H9644" s="1">
        <v>45430</v>
      </c>
      <c r="I9644" t="s">
        <v>21</v>
      </c>
      <c r="J9644" t="s">
        <v>16</v>
      </c>
      <c r="K9644" s="2">
        <v>710.2</v>
      </c>
      <c r="L9644" t="s">
        <v>48</v>
      </c>
      <c r="M9644">
        <f>YEAR(Table1[[#This Row],[order_date]])</f>
        <v>2024</v>
      </c>
      <c r="N9644">
        <f>MONTH(Table1[[#This Row],[order_date]])</f>
        <v>5</v>
      </c>
      <c r="O9644" s="3">
        <f>Table1[[#This Row],[sales]]-Table1[[#This Row],[profit]]</f>
        <v>4287.8</v>
      </c>
      <c r="P9644" s="3">
        <f>Table1[[#This Row],[sales]]*Table1[[#This Row],[quantity]]</f>
        <v>19992</v>
      </c>
      <c r="Q9644" s="9">
        <f>Table1[[#This Row],[delivery_date]]-Table1[[#This Row],[order_date]]</f>
        <v>3</v>
      </c>
    </row>
    <row r="9645" spans="1:17" x14ac:dyDescent="0.35">
      <c r="A9645" t="s">
        <v>9676</v>
      </c>
      <c r="B9645" t="s">
        <v>41</v>
      </c>
      <c r="C9645" t="s">
        <v>33</v>
      </c>
      <c r="D9645" s="2">
        <v>2086.36</v>
      </c>
      <c r="E9645">
        <v>0.08</v>
      </c>
      <c r="F9645">
        <v>7</v>
      </c>
      <c r="G9645" s="1">
        <v>45019</v>
      </c>
      <c r="H9645" s="1">
        <v>45021</v>
      </c>
      <c r="I9645" t="s">
        <v>21</v>
      </c>
      <c r="J9645" t="s">
        <v>22</v>
      </c>
      <c r="K9645" s="2">
        <v>491.14</v>
      </c>
      <c r="L9645" t="s">
        <v>23</v>
      </c>
      <c r="M9645">
        <f>YEAR(Table1[[#This Row],[order_date]])</f>
        <v>2023</v>
      </c>
      <c r="N9645">
        <f>MONTH(Table1[[#This Row],[order_date]])</f>
        <v>4</v>
      </c>
      <c r="O9645" s="3">
        <f>Table1[[#This Row],[sales]]-Table1[[#This Row],[profit]]</f>
        <v>1595.2200000000003</v>
      </c>
      <c r="P9645" s="3">
        <f>Table1[[#This Row],[sales]]*Table1[[#This Row],[quantity]]</f>
        <v>14604.52</v>
      </c>
      <c r="Q9645" s="9">
        <f>Table1[[#This Row],[delivery_date]]-Table1[[#This Row],[order_date]]</f>
        <v>2</v>
      </c>
    </row>
    <row r="9646" spans="1:17" x14ac:dyDescent="0.35">
      <c r="A9646" t="s">
        <v>9677</v>
      </c>
      <c r="B9646" t="s">
        <v>41</v>
      </c>
      <c r="C9646" t="s">
        <v>20</v>
      </c>
      <c r="D9646" s="2">
        <v>2776.56</v>
      </c>
      <c r="E9646">
        <v>0</v>
      </c>
      <c r="F9646">
        <v>6</v>
      </c>
      <c r="G9646" s="1">
        <v>45531</v>
      </c>
      <c r="H9646" s="1">
        <v>45538</v>
      </c>
      <c r="I9646" t="s">
        <v>31</v>
      </c>
      <c r="J9646" t="s">
        <v>27</v>
      </c>
      <c r="K9646" s="2">
        <v>262.67</v>
      </c>
      <c r="L9646" t="s">
        <v>28</v>
      </c>
      <c r="M9646">
        <f>YEAR(Table1[[#This Row],[order_date]])</f>
        <v>2024</v>
      </c>
      <c r="N9646">
        <f>MONTH(Table1[[#This Row],[order_date]])</f>
        <v>8</v>
      </c>
      <c r="O9646" s="3">
        <f>Table1[[#This Row],[sales]]-Table1[[#This Row],[profit]]</f>
        <v>2513.89</v>
      </c>
      <c r="P9646" s="3">
        <f>Table1[[#This Row],[sales]]*Table1[[#This Row],[quantity]]</f>
        <v>16659.36</v>
      </c>
      <c r="Q9646" s="9">
        <f>Table1[[#This Row],[delivery_date]]-Table1[[#This Row],[order_date]]</f>
        <v>7</v>
      </c>
    </row>
    <row r="9647" spans="1:17" x14ac:dyDescent="0.35">
      <c r="A9647" t="s">
        <v>9678</v>
      </c>
      <c r="B9647" t="s">
        <v>25</v>
      </c>
      <c r="C9647" t="s">
        <v>20</v>
      </c>
      <c r="D9647" s="2">
        <v>1204.42</v>
      </c>
      <c r="E9647">
        <v>0.3</v>
      </c>
      <c r="F9647">
        <v>4</v>
      </c>
      <c r="G9647" s="1">
        <v>45140</v>
      </c>
      <c r="H9647" s="1">
        <v>45142</v>
      </c>
      <c r="I9647" t="s">
        <v>31</v>
      </c>
      <c r="J9647" t="s">
        <v>22</v>
      </c>
      <c r="K9647" s="2">
        <v>237.18</v>
      </c>
      <c r="L9647" t="s">
        <v>39</v>
      </c>
      <c r="M9647">
        <f>YEAR(Table1[[#This Row],[order_date]])</f>
        <v>2023</v>
      </c>
      <c r="N9647">
        <f>MONTH(Table1[[#This Row],[order_date]])</f>
        <v>8</v>
      </c>
      <c r="O9647" s="3">
        <f>Table1[[#This Row],[sales]]-Table1[[#This Row],[profit]]</f>
        <v>967.24</v>
      </c>
      <c r="P9647" s="3">
        <f>Table1[[#This Row],[sales]]*Table1[[#This Row],[quantity]]</f>
        <v>4817.68</v>
      </c>
      <c r="Q9647" s="9">
        <f>Table1[[#This Row],[delivery_date]]-Table1[[#This Row],[order_date]]</f>
        <v>2</v>
      </c>
    </row>
    <row r="9648" spans="1:17" x14ac:dyDescent="0.35">
      <c r="A9648" t="s">
        <v>9679</v>
      </c>
      <c r="B9648" t="s">
        <v>19</v>
      </c>
      <c r="C9648" t="s">
        <v>33</v>
      </c>
      <c r="D9648" s="2">
        <v>845.48</v>
      </c>
      <c r="E9648">
        <v>0.33</v>
      </c>
      <c r="F9648">
        <v>7</v>
      </c>
      <c r="G9648" s="1">
        <v>45260</v>
      </c>
      <c r="H9648" s="1">
        <v>45266</v>
      </c>
      <c r="I9648" t="s">
        <v>15</v>
      </c>
      <c r="J9648" t="s">
        <v>22</v>
      </c>
      <c r="K9648" s="2">
        <v>46.94</v>
      </c>
      <c r="L9648" t="s">
        <v>28</v>
      </c>
      <c r="M9648">
        <f>YEAR(Table1[[#This Row],[order_date]])</f>
        <v>2023</v>
      </c>
      <c r="N9648">
        <f>MONTH(Table1[[#This Row],[order_date]])</f>
        <v>11</v>
      </c>
      <c r="O9648" s="3">
        <f>Table1[[#This Row],[sales]]-Table1[[#This Row],[profit]]</f>
        <v>798.54</v>
      </c>
      <c r="P9648" s="3">
        <f>Table1[[#This Row],[sales]]*Table1[[#This Row],[quantity]]</f>
        <v>5918.3600000000006</v>
      </c>
      <c r="Q9648" s="9">
        <f>Table1[[#This Row],[delivery_date]]-Table1[[#This Row],[order_date]]</f>
        <v>6</v>
      </c>
    </row>
    <row r="9649" spans="1:17" x14ac:dyDescent="0.35">
      <c r="A9649" t="s">
        <v>9680</v>
      </c>
      <c r="B9649" t="s">
        <v>41</v>
      </c>
      <c r="C9649" t="s">
        <v>26</v>
      </c>
      <c r="D9649" s="2">
        <v>3262</v>
      </c>
      <c r="E9649">
        <v>0.38</v>
      </c>
      <c r="F9649">
        <v>8</v>
      </c>
      <c r="G9649" s="1">
        <v>45184</v>
      </c>
      <c r="H9649" s="1">
        <v>45189</v>
      </c>
      <c r="I9649" t="s">
        <v>15</v>
      </c>
      <c r="J9649" t="s">
        <v>22</v>
      </c>
      <c r="K9649" s="2">
        <v>245.15</v>
      </c>
      <c r="L9649" t="s">
        <v>48</v>
      </c>
      <c r="M9649">
        <f>YEAR(Table1[[#This Row],[order_date]])</f>
        <v>2023</v>
      </c>
      <c r="N9649">
        <f>MONTH(Table1[[#This Row],[order_date]])</f>
        <v>9</v>
      </c>
      <c r="O9649" s="3">
        <f>Table1[[#This Row],[sales]]-Table1[[#This Row],[profit]]</f>
        <v>3016.85</v>
      </c>
      <c r="P9649" s="3">
        <f>Table1[[#This Row],[sales]]*Table1[[#This Row],[quantity]]</f>
        <v>26096</v>
      </c>
      <c r="Q9649" s="9">
        <f>Table1[[#This Row],[delivery_date]]-Table1[[#This Row],[order_date]]</f>
        <v>5</v>
      </c>
    </row>
    <row r="9650" spans="1:17" x14ac:dyDescent="0.35">
      <c r="A9650" t="s">
        <v>9681</v>
      </c>
      <c r="B9650" t="s">
        <v>41</v>
      </c>
      <c r="C9650" t="s">
        <v>20</v>
      </c>
      <c r="D9650" s="2">
        <v>2984.2</v>
      </c>
      <c r="E9650">
        <v>0.09</v>
      </c>
      <c r="F9650">
        <v>8</v>
      </c>
      <c r="G9650" s="1">
        <v>45194</v>
      </c>
      <c r="H9650" s="1">
        <v>45196</v>
      </c>
      <c r="I9650" t="s">
        <v>21</v>
      </c>
      <c r="J9650" t="s">
        <v>27</v>
      </c>
      <c r="K9650" s="2">
        <v>308.04000000000002</v>
      </c>
      <c r="L9650" t="s">
        <v>28</v>
      </c>
      <c r="M9650">
        <f>YEAR(Table1[[#This Row],[order_date]])</f>
        <v>2023</v>
      </c>
      <c r="N9650">
        <f>MONTH(Table1[[#This Row],[order_date]])</f>
        <v>9</v>
      </c>
      <c r="O9650" s="3">
        <f>Table1[[#This Row],[sales]]-Table1[[#This Row],[profit]]</f>
        <v>2676.16</v>
      </c>
      <c r="P9650" s="3">
        <f>Table1[[#This Row],[sales]]*Table1[[#This Row],[quantity]]</f>
        <v>23873.599999999999</v>
      </c>
      <c r="Q9650" s="9">
        <f>Table1[[#This Row],[delivery_date]]-Table1[[#This Row],[order_date]]</f>
        <v>2</v>
      </c>
    </row>
    <row r="9651" spans="1:17" x14ac:dyDescent="0.35">
      <c r="A9651" t="s">
        <v>9682</v>
      </c>
      <c r="B9651" t="s">
        <v>19</v>
      </c>
      <c r="C9651" t="s">
        <v>14</v>
      </c>
      <c r="D9651" s="2">
        <v>121.26</v>
      </c>
      <c r="E9651">
        <v>0.05</v>
      </c>
      <c r="F9651">
        <v>7</v>
      </c>
      <c r="G9651" s="1">
        <v>45012</v>
      </c>
      <c r="H9651" s="1">
        <v>45013</v>
      </c>
      <c r="I9651" t="s">
        <v>21</v>
      </c>
      <c r="J9651" t="s">
        <v>27</v>
      </c>
      <c r="K9651" s="2">
        <v>22.32</v>
      </c>
      <c r="L9651" t="s">
        <v>48</v>
      </c>
      <c r="M9651">
        <f>YEAR(Table1[[#This Row],[order_date]])</f>
        <v>2023</v>
      </c>
      <c r="N9651">
        <f>MONTH(Table1[[#This Row],[order_date]])</f>
        <v>3</v>
      </c>
      <c r="O9651" s="3">
        <f>Table1[[#This Row],[sales]]-Table1[[#This Row],[profit]]</f>
        <v>98.94</v>
      </c>
      <c r="P9651" s="3">
        <f>Table1[[#This Row],[sales]]*Table1[[#This Row],[quantity]]</f>
        <v>848.82</v>
      </c>
      <c r="Q9651" s="9">
        <f>Table1[[#This Row],[delivery_date]]-Table1[[#This Row],[order_date]]</f>
        <v>1</v>
      </c>
    </row>
    <row r="9652" spans="1:17" x14ac:dyDescent="0.35">
      <c r="A9652" t="s">
        <v>9683</v>
      </c>
      <c r="B9652" t="s">
        <v>13</v>
      </c>
      <c r="C9652" t="s">
        <v>14</v>
      </c>
      <c r="D9652" s="2">
        <v>1495.43</v>
      </c>
      <c r="E9652">
        <v>0.33</v>
      </c>
      <c r="F9652">
        <v>2</v>
      </c>
      <c r="G9652" s="1">
        <v>45503</v>
      </c>
      <c r="H9652" s="1">
        <v>45507</v>
      </c>
      <c r="I9652" t="s">
        <v>31</v>
      </c>
      <c r="J9652" t="s">
        <v>22</v>
      </c>
      <c r="K9652" s="2">
        <v>361.92</v>
      </c>
      <c r="L9652" t="s">
        <v>34</v>
      </c>
      <c r="M9652">
        <f>YEAR(Table1[[#This Row],[order_date]])</f>
        <v>2024</v>
      </c>
      <c r="N9652">
        <f>MONTH(Table1[[#This Row],[order_date]])</f>
        <v>7</v>
      </c>
      <c r="O9652" s="3">
        <f>Table1[[#This Row],[sales]]-Table1[[#This Row],[profit]]</f>
        <v>1133.51</v>
      </c>
      <c r="P9652" s="3">
        <f>Table1[[#This Row],[sales]]*Table1[[#This Row],[quantity]]</f>
        <v>2990.86</v>
      </c>
      <c r="Q9652" s="9">
        <f>Table1[[#This Row],[delivery_date]]-Table1[[#This Row],[order_date]]</f>
        <v>4</v>
      </c>
    </row>
    <row r="9653" spans="1:17" x14ac:dyDescent="0.35">
      <c r="A9653" t="s">
        <v>9684</v>
      </c>
      <c r="B9653" t="s">
        <v>19</v>
      </c>
      <c r="C9653" t="s">
        <v>33</v>
      </c>
      <c r="D9653" s="2">
        <v>3253.54</v>
      </c>
      <c r="E9653">
        <v>0.25</v>
      </c>
      <c r="F9653">
        <v>8</v>
      </c>
      <c r="G9653" s="1">
        <v>45514</v>
      </c>
      <c r="H9653" s="1">
        <v>45520</v>
      </c>
      <c r="I9653" t="s">
        <v>31</v>
      </c>
      <c r="J9653" t="s">
        <v>16</v>
      </c>
      <c r="K9653" s="2">
        <v>270.62</v>
      </c>
      <c r="L9653" t="s">
        <v>28</v>
      </c>
      <c r="M9653">
        <f>YEAR(Table1[[#This Row],[order_date]])</f>
        <v>2024</v>
      </c>
      <c r="N9653">
        <f>MONTH(Table1[[#This Row],[order_date]])</f>
        <v>8</v>
      </c>
      <c r="O9653" s="3">
        <f>Table1[[#This Row],[sales]]-Table1[[#This Row],[profit]]</f>
        <v>2982.92</v>
      </c>
      <c r="P9653" s="3">
        <f>Table1[[#This Row],[sales]]*Table1[[#This Row],[quantity]]</f>
        <v>26028.32</v>
      </c>
      <c r="Q9653" s="9">
        <f>Table1[[#This Row],[delivery_date]]-Table1[[#This Row],[order_date]]</f>
        <v>6</v>
      </c>
    </row>
    <row r="9654" spans="1:17" x14ac:dyDescent="0.35">
      <c r="A9654" t="s">
        <v>9685</v>
      </c>
      <c r="B9654" t="s">
        <v>13</v>
      </c>
      <c r="C9654" t="s">
        <v>36</v>
      </c>
      <c r="D9654" s="2">
        <v>4080.02</v>
      </c>
      <c r="E9654">
        <v>0.44</v>
      </c>
      <c r="F9654">
        <v>5</v>
      </c>
      <c r="G9654" s="1">
        <v>45258</v>
      </c>
      <c r="H9654" s="1">
        <v>45262</v>
      </c>
      <c r="I9654" t="s">
        <v>15</v>
      </c>
      <c r="J9654" t="s">
        <v>22</v>
      </c>
      <c r="K9654" s="2">
        <v>793.31</v>
      </c>
      <c r="L9654" t="s">
        <v>28</v>
      </c>
      <c r="M9654">
        <f>YEAR(Table1[[#This Row],[order_date]])</f>
        <v>2023</v>
      </c>
      <c r="N9654">
        <f>MONTH(Table1[[#This Row],[order_date]])</f>
        <v>11</v>
      </c>
      <c r="O9654" s="3">
        <f>Table1[[#This Row],[sales]]-Table1[[#This Row],[profit]]</f>
        <v>3286.71</v>
      </c>
      <c r="P9654" s="3">
        <f>Table1[[#This Row],[sales]]*Table1[[#This Row],[quantity]]</f>
        <v>20400.099999999999</v>
      </c>
      <c r="Q9654" s="9">
        <f>Table1[[#This Row],[delivery_date]]-Table1[[#This Row],[order_date]]</f>
        <v>4</v>
      </c>
    </row>
    <row r="9655" spans="1:17" x14ac:dyDescent="0.35">
      <c r="A9655" t="s">
        <v>9686</v>
      </c>
      <c r="B9655" t="s">
        <v>41</v>
      </c>
      <c r="C9655" t="s">
        <v>33</v>
      </c>
      <c r="D9655" s="2">
        <v>1630.61</v>
      </c>
      <c r="E9655">
        <v>0.27</v>
      </c>
      <c r="F9655">
        <v>9</v>
      </c>
      <c r="G9655" s="1">
        <v>45506</v>
      </c>
      <c r="H9655" s="1">
        <v>45512</v>
      </c>
      <c r="I9655" t="s">
        <v>15</v>
      </c>
      <c r="J9655" t="s">
        <v>22</v>
      </c>
      <c r="K9655" s="2">
        <v>374.73</v>
      </c>
      <c r="L9655" t="s">
        <v>23</v>
      </c>
      <c r="M9655">
        <f>YEAR(Table1[[#This Row],[order_date]])</f>
        <v>2024</v>
      </c>
      <c r="N9655">
        <f>MONTH(Table1[[#This Row],[order_date]])</f>
        <v>8</v>
      </c>
      <c r="O9655" s="3">
        <f>Table1[[#This Row],[sales]]-Table1[[#This Row],[profit]]</f>
        <v>1255.8799999999999</v>
      </c>
      <c r="P9655" s="3">
        <f>Table1[[#This Row],[sales]]*Table1[[#This Row],[quantity]]</f>
        <v>14675.49</v>
      </c>
      <c r="Q9655" s="9">
        <f>Table1[[#This Row],[delivery_date]]-Table1[[#This Row],[order_date]]</f>
        <v>6</v>
      </c>
    </row>
    <row r="9656" spans="1:17" x14ac:dyDescent="0.35">
      <c r="A9656" t="s">
        <v>9687</v>
      </c>
      <c r="B9656" t="s">
        <v>41</v>
      </c>
      <c r="C9656" t="s">
        <v>33</v>
      </c>
      <c r="D9656" s="2">
        <v>3272.44</v>
      </c>
      <c r="E9656">
        <v>0.22</v>
      </c>
      <c r="F9656">
        <v>6</v>
      </c>
      <c r="G9656" s="1">
        <v>45107</v>
      </c>
      <c r="H9656" s="1">
        <v>45114</v>
      </c>
      <c r="I9656" t="s">
        <v>15</v>
      </c>
      <c r="J9656" t="s">
        <v>16</v>
      </c>
      <c r="K9656" s="2">
        <v>857</v>
      </c>
      <c r="L9656" t="s">
        <v>17</v>
      </c>
      <c r="M9656">
        <f>YEAR(Table1[[#This Row],[order_date]])</f>
        <v>2023</v>
      </c>
      <c r="N9656">
        <f>MONTH(Table1[[#This Row],[order_date]])</f>
        <v>6</v>
      </c>
      <c r="O9656" s="3">
        <f>Table1[[#This Row],[sales]]-Table1[[#This Row],[profit]]</f>
        <v>2415.44</v>
      </c>
      <c r="P9656" s="3">
        <f>Table1[[#This Row],[sales]]*Table1[[#This Row],[quantity]]</f>
        <v>19634.64</v>
      </c>
      <c r="Q9656" s="9">
        <f>Table1[[#This Row],[delivery_date]]-Table1[[#This Row],[order_date]]</f>
        <v>7</v>
      </c>
    </row>
    <row r="9657" spans="1:17" x14ac:dyDescent="0.35">
      <c r="A9657" t="s">
        <v>9688</v>
      </c>
      <c r="B9657" t="s">
        <v>41</v>
      </c>
      <c r="C9657" t="s">
        <v>26</v>
      </c>
      <c r="D9657" s="2">
        <v>1399.76</v>
      </c>
      <c r="E9657">
        <v>0.24</v>
      </c>
      <c r="F9657">
        <v>4</v>
      </c>
      <c r="G9657" s="1">
        <v>45166</v>
      </c>
      <c r="H9657" s="1">
        <v>45172</v>
      </c>
      <c r="I9657" t="s">
        <v>31</v>
      </c>
      <c r="J9657" t="s">
        <v>27</v>
      </c>
      <c r="K9657" s="2">
        <v>153.97</v>
      </c>
      <c r="L9657" t="s">
        <v>28</v>
      </c>
      <c r="M9657">
        <f>YEAR(Table1[[#This Row],[order_date]])</f>
        <v>2023</v>
      </c>
      <c r="N9657">
        <f>MONTH(Table1[[#This Row],[order_date]])</f>
        <v>8</v>
      </c>
      <c r="O9657" s="3">
        <f>Table1[[#This Row],[sales]]-Table1[[#This Row],[profit]]</f>
        <v>1245.79</v>
      </c>
      <c r="P9657" s="3">
        <f>Table1[[#This Row],[sales]]*Table1[[#This Row],[quantity]]</f>
        <v>5599.04</v>
      </c>
      <c r="Q9657" s="9">
        <f>Table1[[#This Row],[delivery_date]]-Table1[[#This Row],[order_date]]</f>
        <v>6</v>
      </c>
    </row>
    <row r="9658" spans="1:17" x14ac:dyDescent="0.35">
      <c r="A9658" t="s">
        <v>9689</v>
      </c>
      <c r="B9658" t="s">
        <v>25</v>
      </c>
      <c r="C9658" t="s">
        <v>26</v>
      </c>
      <c r="D9658" s="2">
        <v>3482.86</v>
      </c>
      <c r="E9658">
        <v>0.39</v>
      </c>
      <c r="F9658">
        <v>9</v>
      </c>
      <c r="G9658" s="1">
        <v>45329</v>
      </c>
      <c r="H9658" s="1">
        <v>45332</v>
      </c>
      <c r="I9658" t="s">
        <v>15</v>
      </c>
      <c r="J9658" t="s">
        <v>16</v>
      </c>
      <c r="K9658" s="2">
        <v>294.25</v>
      </c>
      <c r="L9658" t="s">
        <v>17</v>
      </c>
      <c r="M9658">
        <f>YEAR(Table1[[#This Row],[order_date]])</f>
        <v>2024</v>
      </c>
      <c r="N9658">
        <f>MONTH(Table1[[#This Row],[order_date]])</f>
        <v>2</v>
      </c>
      <c r="O9658" s="3">
        <f>Table1[[#This Row],[sales]]-Table1[[#This Row],[profit]]</f>
        <v>3188.61</v>
      </c>
      <c r="P9658" s="3">
        <f>Table1[[#This Row],[sales]]*Table1[[#This Row],[quantity]]</f>
        <v>31345.74</v>
      </c>
      <c r="Q9658" s="9">
        <f>Table1[[#This Row],[delivery_date]]-Table1[[#This Row],[order_date]]</f>
        <v>3</v>
      </c>
    </row>
    <row r="9659" spans="1:17" x14ac:dyDescent="0.35">
      <c r="A9659" t="s">
        <v>9690</v>
      </c>
      <c r="B9659" t="s">
        <v>25</v>
      </c>
      <c r="C9659" t="s">
        <v>36</v>
      </c>
      <c r="D9659" s="2">
        <v>3519.95</v>
      </c>
      <c r="E9659">
        <v>0.01</v>
      </c>
      <c r="F9659">
        <v>1</v>
      </c>
      <c r="G9659" s="1">
        <v>45560</v>
      </c>
      <c r="H9659" s="1">
        <v>45567</v>
      </c>
      <c r="I9659" t="s">
        <v>31</v>
      </c>
      <c r="J9659" t="s">
        <v>16</v>
      </c>
      <c r="K9659" s="2">
        <v>719.36</v>
      </c>
      <c r="L9659" t="s">
        <v>34</v>
      </c>
      <c r="M9659">
        <f>YEAR(Table1[[#This Row],[order_date]])</f>
        <v>2024</v>
      </c>
      <c r="N9659">
        <f>MONTH(Table1[[#This Row],[order_date]])</f>
        <v>9</v>
      </c>
      <c r="O9659" s="3">
        <f>Table1[[#This Row],[sales]]-Table1[[#This Row],[profit]]</f>
        <v>2800.5899999999997</v>
      </c>
      <c r="P9659" s="3">
        <f>Table1[[#This Row],[sales]]*Table1[[#This Row],[quantity]]</f>
        <v>3519.95</v>
      </c>
      <c r="Q9659" s="9">
        <f>Table1[[#This Row],[delivery_date]]-Table1[[#This Row],[order_date]]</f>
        <v>7</v>
      </c>
    </row>
    <row r="9660" spans="1:17" x14ac:dyDescent="0.35">
      <c r="A9660" t="s">
        <v>9691</v>
      </c>
      <c r="B9660" t="s">
        <v>25</v>
      </c>
      <c r="C9660" t="s">
        <v>36</v>
      </c>
      <c r="D9660" s="2">
        <v>738.09</v>
      </c>
      <c r="E9660">
        <v>0.46</v>
      </c>
      <c r="F9660">
        <v>4</v>
      </c>
      <c r="G9660" s="1">
        <v>45311</v>
      </c>
      <c r="H9660" s="1">
        <v>45313</v>
      </c>
      <c r="I9660" t="s">
        <v>31</v>
      </c>
      <c r="J9660" t="s">
        <v>16</v>
      </c>
      <c r="K9660" s="2">
        <v>104.57</v>
      </c>
      <c r="L9660" t="s">
        <v>34</v>
      </c>
      <c r="M9660">
        <f>YEAR(Table1[[#This Row],[order_date]])</f>
        <v>2024</v>
      </c>
      <c r="N9660">
        <f>MONTH(Table1[[#This Row],[order_date]])</f>
        <v>1</v>
      </c>
      <c r="O9660" s="3">
        <f>Table1[[#This Row],[sales]]-Table1[[#This Row],[profit]]</f>
        <v>633.52</v>
      </c>
      <c r="P9660" s="3">
        <f>Table1[[#This Row],[sales]]*Table1[[#This Row],[quantity]]</f>
        <v>2952.36</v>
      </c>
      <c r="Q9660" s="9">
        <f>Table1[[#This Row],[delivery_date]]-Table1[[#This Row],[order_date]]</f>
        <v>2</v>
      </c>
    </row>
    <row r="9661" spans="1:17" x14ac:dyDescent="0.35">
      <c r="A9661" t="s">
        <v>9692</v>
      </c>
      <c r="B9661" t="s">
        <v>19</v>
      </c>
      <c r="C9661" t="s">
        <v>36</v>
      </c>
      <c r="D9661" s="2">
        <v>3358.94</v>
      </c>
      <c r="E9661">
        <v>0.36</v>
      </c>
      <c r="F9661">
        <v>5</v>
      </c>
      <c r="G9661" s="1">
        <v>45490</v>
      </c>
      <c r="H9661" s="1">
        <v>45494</v>
      </c>
      <c r="I9661" t="s">
        <v>15</v>
      </c>
      <c r="J9661" t="s">
        <v>22</v>
      </c>
      <c r="K9661" s="2">
        <v>689.72</v>
      </c>
      <c r="L9661" t="s">
        <v>17</v>
      </c>
      <c r="M9661">
        <f>YEAR(Table1[[#This Row],[order_date]])</f>
        <v>2024</v>
      </c>
      <c r="N9661">
        <f>MONTH(Table1[[#This Row],[order_date]])</f>
        <v>7</v>
      </c>
      <c r="O9661" s="3">
        <f>Table1[[#This Row],[sales]]-Table1[[#This Row],[profit]]</f>
        <v>2669.2200000000003</v>
      </c>
      <c r="P9661" s="3">
        <f>Table1[[#This Row],[sales]]*Table1[[#This Row],[quantity]]</f>
        <v>16794.7</v>
      </c>
      <c r="Q9661" s="9">
        <f>Table1[[#This Row],[delivery_date]]-Table1[[#This Row],[order_date]]</f>
        <v>4</v>
      </c>
    </row>
    <row r="9662" spans="1:17" x14ac:dyDescent="0.35">
      <c r="A9662" t="s">
        <v>9693</v>
      </c>
      <c r="B9662" t="s">
        <v>41</v>
      </c>
      <c r="C9662" t="s">
        <v>36</v>
      </c>
      <c r="D9662" s="2">
        <v>1734.48</v>
      </c>
      <c r="E9662">
        <v>0.44</v>
      </c>
      <c r="F9662">
        <v>4</v>
      </c>
      <c r="G9662" s="1">
        <v>45455</v>
      </c>
      <c r="H9662" s="1">
        <v>45457</v>
      </c>
      <c r="I9662" t="s">
        <v>31</v>
      </c>
      <c r="J9662" t="s">
        <v>27</v>
      </c>
      <c r="K9662" s="2">
        <v>193.33</v>
      </c>
      <c r="L9662" t="s">
        <v>17</v>
      </c>
      <c r="M9662">
        <f>YEAR(Table1[[#This Row],[order_date]])</f>
        <v>2024</v>
      </c>
      <c r="N9662">
        <f>MONTH(Table1[[#This Row],[order_date]])</f>
        <v>6</v>
      </c>
      <c r="O9662" s="3">
        <f>Table1[[#This Row],[sales]]-Table1[[#This Row],[profit]]</f>
        <v>1541.15</v>
      </c>
      <c r="P9662" s="3">
        <f>Table1[[#This Row],[sales]]*Table1[[#This Row],[quantity]]</f>
        <v>6937.92</v>
      </c>
      <c r="Q9662" s="9">
        <f>Table1[[#This Row],[delivery_date]]-Table1[[#This Row],[order_date]]</f>
        <v>2</v>
      </c>
    </row>
    <row r="9663" spans="1:17" x14ac:dyDescent="0.35">
      <c r="A9663" t="s">
        <v>9694</v>
      </c>
      <c r="B9663" t="s">
        <v>41</v>
      </c>
      <c r="C9663" t="s">
        <v>36</v>
      </c>
      <c r="D9663" s="2">
        <v>945.72</v>
      </c>
      <c r="E9663">
        <v>0.48</v>
      </c>
      <c r="F9663">
        <v>9</v>
      </c>
      <c r="G9663" s="1">
        <v>45161</v>
      </c>
      <c r="H9663" s="1">
        <v>45166</v>
      </c>
      <c r="I9663" t="s">
        <v>31</v>
      </c>
      <c r="J9663" t="s">
        <v>27</v>
      </c>
      <c r="K9663" s="2">
        <v>102.58</v>
      </c>
      <c r="L9663" t="s">
        <v>34</v>
      </c>
      <c r="M9663">
        <f>YEAR(Table1[[#This Row],[order_date]])</f>
        <v>2023</v>
      </c>
      <c r="N9663">
        <f>MONTH(Table1[[#This Row],[order_date]])</f>
        <v>8</v>
      </c>
      <c r="O9663" s="3">
        <f>Table1[[#This Row],[sales]]-Table1[[#This Row],[profit]]</f>
        <v>843.14</v>
      </c>
      <c r="P9663" s="3">
        <f>Table1[[#This Row],[sales]]*Table1[[#This Row],[quantity]]</f>
        <v>8511.48</v>
      </c>
      <c r="Q9663" s="9">
        <f>Table1[[#This Row],[delivery_date]]-Table1[[#This Row],[order_date]]</f>
        <v>5</v>
      </c>
    </row>
    <row r="9664" spans="1:17" x14ac:dyDescent="0.35">
      <c r="A9664" t="s">
        <v>9695</v>
      </c>
      <c r="B9664" t="s">
        <v>19</v>
      </c>
      <c r="C9664" t="s">
        <v>33</v>
      </c>
      <c r="D9664" s="2">
        <v>2551.77</v>
      </c>
      <c r="E9664">
        <v>0.11</v>
      </c>
      <c r="F9664">
        <v>1</v>
      </c>
      <c r="G9664" s="1">
        <v>45381</v>
      </c>
      <c r="H9664" s="1">
        <v>45385</v>
      </c>
      <c r="I9664" t="s">
        <v>31</v>
      </c>
      <c r="J9664" t="s">
        <v>16</v>
      </c>
      <c r="K9664" s="2">
        <v>614.48</v>
      </c>
      <c r="L9664" t="s">
        <v>23</v>
      </c>
      <c r="M9664">
        <f>YEAR(Table1[[#This Row],[order_date]])</f>
        <v>2024</v>
      </c>
      <c r="N9664">
        <f>MONTH(Table1[[#This Row],[order_date]])</f>
        <v>3</v>
      </c>
      <c r="O9664" s="3">
        <f>Table1[[#This Row],[sales]]-Table1[[#This Row],[profit]]</f>
        <v>1937.29</v>
      </c>
      <c r="P9664" s="3">
        <f>Table1[[#This Row],[sales]]*Table1[[#This Row],[quantity]]</f>
        <v>2551.77</v>
      </c>
      <c r="Q9664" s="9">
        <f>Table1[[#This Row],[delivery_date]]-Table1[[#This Row],[order_date]]</f>
        <v>4</v>
      </c>
    </row>
    <row r="9665" spans="1:17" x14ac:dyDescent="0.35">
      <c r="A9665" t="s">
        <v>9696</v>
      </c>
      <c r="B9665" t="s">
        <v>25</v>
      </c>
      <c r="C9665" t="s">
        <v>33</v>
      </c>
      <c r="D9665" s="2">
        <v>2316.25</v>
      </c>
      <c r="E9665">
        <v>0.28999999999999998</v>
      </c>
      <c r="F9665">
        <v>3</v>
      </c>
      <c r="G9665" s="1">
        <v>45244</v>
      </c>
      <c r="H9665" s="1">
        <v>45246</v>
      </c>
      <c r="I9665" t="s">
        <v>15</v>
      </c>
      <c r="J9665" t="s">
        <v>27</v>
      </c>
      <c r="K9665" s="2">
        <v>278.99</v>
      </c>
      <c r="L9665" t="s">
        <v>23</v>
      </c>
      <c r="M9665">
        <f>YEAR(Table1[[#This Row],[order_date]])</f>
        <v>2023</v>
      </c>
      <c r="N9665">
        <f>MONTH(Table1[[#This Row],[order_date]])</f>
        <v>11</v>
      </c>
      <c r="O9665" s="3">
        <f>Table1[[#This Row],[sales]]-Table1[[#This Row],[profit]]</f>
        <v>2037.26</v>
      </c>
      <c r="P9665" s="3">
        <f>Table1[[#This Row],[sales]]*Table1[[#This Row],[quantity]]</f>
        <v>6948.75</v>
      </c>
      <c r="Q9665" s="9">
        <f>Table1[[#This Row],[delivery_date]]-Table1[[#This Row],[order_date]]</f>
        <v>2</v>
      </c>
    </row>
    <row r="9666" spans="1:17" x14ac:dyDescent="0.35">
      <c r="A9666" t="s">
        <v>9697</v>
      </c>
      <c r="B9666" t="s">
        <v>19</v>
      </c>
      <c r="C9666" t="s">
        <v>14</v>
      </c>
      <c r="D9666" s="2">
        <v>3891.99</v>
      </c>
      <c r="E9666">
        <v>0.24</v>
      </c>
      <c r="F9666">
        <v>9</v>
      </c>
      <c r="G9666" s="1">
        <v>45343</v>
      </c>
      <c r="H9666" s="1">
        <v>45345</v>
      </c>
      <c r="I9666" t="s">
        <v>31</v>
      </c>
      <c r="J9666" t="s">
        <v>16</v>
      </c>
      <c r="K9666" s="2">
        <v>1122.0999999999999</v>
      </c>
      <c r="L9666" t="s">
        <v>28</v>
      </c>
      <c r="M9666">
        <f>YEAR(Table1[[#This Row],[order_date]])</f>
        <v>2024</v>
      </c>
      <c r="N9666">
        <f>MONTH(Table1[[#This Row],[order_date]])</f>
        <v>2</v>
      </c>
      <c r="O9666" s="3">
        <f>Table1[[#This Row],[sales]]-Table1[[#This Row],[profit]]</f>
        <v>2769.89</v>
      </c>
      <c r="P9666" s="3">
        <f>Table1[[#This Row],[sales]]*Table1[[#This Row],[quantity]]</f>
        <v>35027.909999999996</v>
      </c>
      <c r="Q9666" s="9">
        <f>Table1[[#This Row],[delivery_date]]-Table1[[#This Row],[order_date]]</f>
        <v>2</v>
      </c>
    </row>
    <row r="9667" spans="1:17" x14ac:dyDescent="0.35">
      <c r="A9667" t="s">
        <v>9698</v>
      </c>
      <c r="B9667" t="s">
        <v>25</v>
      </c>
      <c r="C9667" t="s">
        <v>14</v>
      </c>
      <c r="D9667" s="2">
        <v>514.13</v>
      </c>
      <c r="E9667">
        <v>0.27</v>
      </c>
      <c r="F9667">
        <v>7</v>
      </c>
      <c r="G9667" s="1">
        <v>45234</v>
      </c>
      <c r="H9667" s="1">
        <v>45240</v>
      </c>
      <c r="I9667" t="s">
        <v>31</v>
      </c>
      <c r="J9667" t="s">
        <v>16</v>
      </c>
      <c r="K9667" s="2">
        <v>120.49</v>
      </c>
      <c r="L9667" t="s">
        <v>28</v>
      </c>
      <c r="M9667">
        <f>YEAR(Table1[[#This Row],[order_date]])</f>
        <v>2023</v>
      </c>
      <c r="N9667">
        <f>MONTH(Table1[[#This Row],[order_date]])</f>
        <v>11</v>
      </c>
      <c r="O9667" s="3">
        <f>Table1[[#This Row],[sales]]-Table1[[#This Row],[profit]]</f>
        <v>393.64</v>
      </c>
      <c r="P9667" s="3">
        <f>Table1[[#This Row],[sales]]*Table1[[#This Row],[quantity]]</f>
        <v>3598.91</v>
      </c>
      <c r="Q9667" s="9">
        <f>Table1[[#This Row],[delivery_date]]-Table1[[#This Row],[order_date]]</f>
        <v>6</v>
      </c>
    </row>
    <row r="9668" spans="1:17" x14ac:dyDescent="0.35">
      <c r="A9668" t="s">
        <v>9699</v>
      </c>
      <c r="B9668" t="s">
        <v>41</v>
      </c>
      <c r="C9668" t="s">
        <v>20</v>
      </c>
      <c r="D9668" s="2">
        <v>3969.79</v>
      </c>
      <c r="E9668">
        <v>0.02</v>
      </c>
      <c r="F9668">
        <v>5</v>
      </c>
      <c r="G9668" s="1">
        <v>45188</v>
      </c>
      <c r="H9668" s="1">
        <v>45191</v>
      </c>
      <c r="I9668" t="s">
        <v>15</v>
      </c>
      <c r="J9668" t="s">
        <v>22</v>
      </c>
      <c r="K9668" s="2">
        <v>1137.8800000000001</v>
      </c>
      <c r="L9668" t="s">
        <v>48</v>
      </c>
      <c r="M9668">
        <f>YEAR(Table1[[#This Row],[order_date]])</f>
        <v>2023</v>
      </c>
      <c r="N9668">
        <f>MONTH(Table1[[#This Row],[order_date]])</f>
        <v>9</v>
      </c>
      <c r="O9668" s="3">
        <f>Table1[[#This Row],[sales]]-Table1[[#This Row],[profit]]</f>
        <v>2831.91</v>
      </c>
      <c r="P9668" s="3">
        <f>Table1[[#This Row],[sales]]*Table1[[#This Row],[quantity]]</f>
        <v>19848.95</v>
      </c>
      <c r="Q9668" s="9">
        <f>Table1[[#This Row],[delivery_date]]-Table1[[#This Row],[order_date]]</f>
        <v>3</v>
      </c>
    </row>
    <row r="9669" spans="1:17" x14ac:dyDescent="0.35">
      <c r="A9669" t="s">
        <v>9700</v>
      </c>
      <c r="B9669" t="s">
        <v>13</v>
      </c>
      <c r="C9669" t="s">
        <v>33</v>
      </c>
      <c r="D9669" s="2">
        <v>619.79999999999995</v>
      </c>
      <c r="E9669">
        <v>0.46</v>
      </c>
      <c r="F9669">
        <v>6</v>
      </c>
      <c r="G9669" s="1">
        <v>45534</v>
      </c>
      <c r="H9669" s="1">
        <v>45538</v>
      </c>
      <c r="I9669" t="s">
        <v>31</v>
      </c>
      <c r="J9669" t="s">
        <v>27</v>
      </c>
      <c r="K9669" s="2">
        <v>130.54</v>
      </c>
      <c r="L9669" t="s">
        <v>28</v>
      </c>
      <c r="M9669">
        <f>YEAR(Table1[[#This Row],[order_date]])</f>
        <v>2024</v>
      </c>
      <c r="N9669">
        <f>MONTH(Table1[[#This Row],[order_date]])</f>
        <v>8</v>
      </c>
      <c r="O9669" s="3">
        <f>Table1[[#This Row],[sales]]-Table1[[#This Row],[profit]]</f>
        <v>489.26</v>
      </c>
      <c r="P9669" s="3">
        <f>Table1[[#This Row],[sales]]*Table1[[#This Row],[quantity]]</f>
        <v>3718.7999999999997</v>
      </c>
      <c r="Q9669" s="9">
        <f>Table1[[#This Row],[delivery_date]]-Table1[[#This Row],[order_date]]</f>
        <v>4</v>
      </c>
    </row>
    <row r="9670" spans="1:17" x14ac:dyDescent="0.35">
      <c r="A9670" t="s">
        <v>9701</v>
      </c>
      <c r="B9670" t="s">
        <v>25</v>
      </c>
      <c r="C9670" t="s">
        <v>36</v>
      </c>
      <c r="D9670" s="2">
        <v>1116.55</v>
      </c>
      <c r="E9670">
        <v>0.48</v>
      </c>
      <c r="F9670">
        <v>4</v>
      </c>
      <c r="G9670" s="1">
        <v>45283</v>
      </c>
      <c r="H9670" s="1">
        <v>45284</v>
      </c>
      <c r="I9670" t="s">
        <v>15</v>
      </c>
      <c r="J9670" t="s">
        <v>16</v>
      </c>
      <c r="K9670" s="2">
        <v>274.29000000000002</v>
      </c>
      <c r="L9670" t="s">
        <v>48</v>
      </c>
      <c r="M9670">
        <f>YEAR(Table1[[#This Row],[order_date]])</f>
        <v>2023</v>
      </c>
      <c r="N9670">
        <f>MONTH(Table1[[#This Row],[order_date]])</f>
        <v>12</v>
      </c>
      <c r="O9670" s="3">
        <f>Table1[[#This Row],[sales]]-Table1[[#This Row],[profit]]</f>
        <v>842.26</v>
      </c>
      <c r="P9670" s="3">
        <f>Table1[[#This Row],[sales]]*Table1[[#This Row],[quantity]]</f>
        <v>4466.2</v>
      </c>
      <c r="Q9670" s="9">
        <f>Table1[[#This Row],[delivery_date]]-Table1[[#This Row],[order_date]]</f>
        <v>1</v>
      </c>
    </row>
    <row r="9671" spans="1:17" x14ac:dyDescent="0.35">
      <c r="A9671" t="s">
        <v>9702</v>
      </c>
      <c r="B9671" t="s">
        <v>41</v>
      </c>
      <c r="C9671" t="s">
        <v>20</v>
      </c>
      <c r="D9671" s="2">
        <v>2627.82</v>
      </c>
      <c r="E9671">
        <v>0.34</v>
      </c>
      <c r="F9671">
        <v>5</v>
      </c>
      <c r="G9671" s="1">
        <v>45497</v>
      </c>
      <c r="H9671" s="1">
        <v>45504</v>
      </c>
      <c r="I9671" t="s">
        <v>15</v>
      </c>
      <c r="J9671" t="s">
        <v>27</v>
      </c>
      <c r="K9671" s="2">
        <v>385.28</v>
      </c>
      <c r="L9671" t="s">
        <v>17</v>
      </c>
      <c r="M9671">
        <f>YEAR(Table1[[#This Row],[order_date]])</f>
        <v>2024</v>
      </c>
      <c r="N9671">
        <f>MONTH(Table1[[#This Row],[order_date]])</f>
        <v>7</v>
      </c>
      <c r="O9671" s="3">
        <f>Table1[[#This Row],[sales]]-Table1[[#This Row],[profit]]</f>
        <v>2242.54</v>
      </c>
      <c r="P9671" s="3">
        <f>Table1[[#This Row],[sales]]*Table1[[#This Row],[quantity]]</f>
        <v>13139.1</v>
      </c>
      <c r="Q9671" s="9">
        <f>Table1[[#This Row],[delivery_date]]-Table1[[#This Row],[order_date]]</f>
        <v>7</v>
      </c>
    </row>
    <row r="9672" spans="1:17" x14ac:dyDescent="0.35">
      <c r="A9672" t="s">
        <v>9703</v>
      </c>
      <c r="B9672" t="s">
        <v>41</v>
      </c>
      <c r="C9672" t="s">
        <v>26</v>
      </c>
      <c r="D9672" s="2">
        <v>2369.56</v>
      </c>
      <c r="E9672">
        <v>0.13</v>
      </c>
      <c r="F9672">
        <v>8</v>
      </c>
      <c r="G9672" s="1">
        <v>45033</v>
      </c>
      <c r="H9672" s="1">
        <v>45039</v>
      </c>
      <c r="I9672" t="s">
        <v>31</v>
      </c>
      <c r="J9672" t="s">
        <v>27</v>
      </c>
      <c r="K9672" s="2">
        <v>706.27</v>
      </c>
      <c r="L9672" t="s">
        <v>23</v>
      </c>
      <c r="M9672">
        <f>YEAR(Table1[[#This Row],[order_date]])</f>
        <v>2023</v>
      </c>
      <c r="N9672">
        <f>MONTH(Table1[[#This Row],[order_date]])</f>
        <v>4</v>
      </c>
      <c r="O9672" s="3">
        <f>Table1[[#This Row],[sales]]-Table1[[#This Row],[profit]]</f>
        <v>1663.29</v>
      </c>
      <c r="P9672" s="3">
        <f>Table1[[#This Row],[sales]]*Table1[[#This Row],[quantity]]</f>
        <v>18956.48</v>
      </c>
      <c r="Q9672" s="9">
        <f>Table1[[#This Row],[delivery_date]]-Table1[[#This Row],[order_date]]</f>
        <v>6</v>
      </c>
    </row>
    <row r="9673" spans="1:17" x14ac:dyDescent="0.35">
      <c r="A9673" t="s">
        <v>9704</v>
      </c>
      <c r="B9673" t="s">
        <v>13</v>
      </c>
      <c r="C9673" t="s">
        <v>33</v>
      </c>
      <c r="D9673" s="2">
        <v>4945.41</v>
      </c>
      <c r="E9673">
        <v>0.39</v>
      </c>
      <c r="F9673">
        <v>5</v>
      </c>
      <c r="G9673" s="1">
        <v>45404</v>
      </c>
      <c r="H9673" s="1">
        <v>45408</v>
      </c>
      <c r="I9673" t="s">
        <v>31</v>
      </c>
      <c r="J9673" t="s">
        <v>27</v>
      </c>
      <c r="K9673" s="2">
        <v>579.03</v>
      </c>
      <c r="L9673" t="s">
        <v>17</v>
      </c>
      <c r="M9673">
        <f>YEAR(Table1[[#This Row],[order_date]])</f>
        <v>2024</v>
      </c>
      <c r="N9673">
        <f>MONTH(Table1[[#This Row],[order_date]])</f>
        <v>4</v>
      </c>
      <c r="O9673" s="3">
        <f>Table1[[#This Row],[sales]]-Table1[[#This Row],[profit]]</f>
        <v>4366.38</v>
      </c>
      <c r="P9673" s="3">
        <f>Table1[[#This Row],[sales]]*Table1[[#This Row],[quantity]]</f>
        <v>24727.05</v>
      </c>
      <c r="Q9673" s="9">
        <f>Table1[[#This Row],[delivery_date]]-Table1[[#This Row],[order_date]]</f>
        <v>4</v>
      </c>
    </row>
    <row r="9674" spans="1:17" x14ac:dyDescent="0.35">
      <c r="A9674" t="s">
        <v>9705</v>
      </c>
      <c r="B9674" t="s">
        <v>41</v>
      </c>
      <c r="C9674" t="s">
        <v>14</v>
      </c>
      <c r="D9674" s="2">
        <v>2988.42</v>
      </c>
      <c r="E9674">
        <v>0.37</v>
      </c>
      <c r="F9674">
        <v>2</v>
      </c>
      <c r="G9674" s="1">
        <v>44948</v>
      </c>
      <c r="H9674" s="1">
        <v>44953</v>
      </c>
      <c r="I9674" t="s">
        <v>21</v>
      </c>
      <c r="J9674" t="s">
        <v>16</v>
      </c>
      <c r="K9674" s="2">
        <v>212.96</v>
      </c>
      <c r="L9674" t="s">
        <v>39</v>
      </c>
      <c r="M9674">
        <f>YEAR(Table1[[#This Row],[order_date]])</f>
        <v>2023</v>
      </c>
      <c r="N9674">
        <f>MONTH(Table1[[#This Row],[order_date]])</f>
        <v>1</v>
      </c>
      <c r="O9674" s="3">
        <f>Table1[[#This Row],[sales]]-Table1[[#This Row],[profit]]</f>
        <v>2775.46</v>
      </c>
      <c r="P9674" s="3">
        <f>Table1[[#This Row],[sales]]*Table1[[#This Row],[quantity]]</f>
        <v>5976.84</v>
      </c>
      <c r="Q9674" s="9">
        <f>Table1[[#This Row],[delivery_date]]-Table1[[#This Row],[order_date]]</f>
        <v>5</v>
      </c>
    </row>
    <row r="9675" spans="1:17" x14ac:dyDescent="0.35">
      <c r="A9675" t="s">
        <v>9706</v>
      </c>
      <c r="B9675" t="s">
        <v>41</v>
      </c>
      <c r="C9675" t="s">
        <v>33</v>
      </c>
      <c r="D9675" s="2">
        <v>1704.43</v>
      </c>
      <c r="E9675">
        <v>0.28999999999999998</v>
      </c>
      <c r="F9675">
        <v>8</v>
      </c>
      <c r="G9675" s="1">
        <v>45384</v>
      </c>
      <c r="H9675" s="1">
        <v>45386</v>
      </c>
      <c r="I9675" t="s">
        <v>21</v>
      </c>
      <c r="J9675" t="s">
        <v>22</v>
      </c>
      <c r="K9675" s="2">
        <v>457.06</v>
      </c>
      <c r="L9675" t="s">
        <v>28</v>
      </c>
      <c r="M9675">
        <f>YEAR(Table1[[#This Row],[order_date]])</f>
        <v>2024</v>
      </c>
      <c r="N9675">
        <f>MONTH(Table1[[#This Row],[order_date]])</f>
        <v>4</v>
      </c>
      <c r="O9675" s="3">
        <f>Table1[[#This Row],[sales]]-Table1[[#This Row],[profit]]</f>
        <v>1247.3700000000001</v>
      </c>
      <c r="P9675" s="3">
        <f>Table1[[#This Row],[sales]]*Table1[[#This Row],[quantity]]</f>
        <v>13635.44</v>
      </c>
      <c r="Q9675" s="9">
        <f>Table1[[#This Row],[delivery_date]]-Table1[[#This Row],[order_date]]</f>
        <v>2</v>
      </c>
    </row>
    <row r="9676" spans="1:17" x14ac:dyDescent="0.35">
      <c r="A9676" t="s">
        <v>9707</v>
      </c>
      <c r="B9676" t="s">
        <v>25</v>
      </c>
      <c r="C9676" t="s">
        <v>33</v>
      </c>
      <c r="D9676" s="2">
        <v>4510.7299999999996</v>
      </c>
      <c r="E9676">
        <v>0.09</v>
      </c>
      <c r="F9676">
        <v>3</v>
      </c>
      <c r="G9676" s="1">
        <v>44972</v>
      </c>
      <c r="H9676" s="1">
        <v>44976</v>
      </c>
      <c r="I9676" t="s">
        <v>31</v>
      </c>
      <c r="J9676" t="s">
        <v>16</v>
      </c>
      <c r="K9676" s="2">
        <v>852.23</v>
      </c>
      <c r="L9676" t="s">
        <v>48</v>
      </c>
      <c r="M9676">
        <f>YEAR(Table1[[#This Row],[order_date]])</f>
        <v>2023</v>
      </c>
      <c r="N9676">
        <f>MONTH(Table1[[#This Row],[order_date]])</f>
        <v>2</v>
      </c>
      <c r="O9676" s="3">
        <f>Table1[[#This Row],[sales]]-Table1[[#This Row],[profit]]</f>
        <v>3658.4999999999995</v>
      </c>
      <c r="P9676" s="3">
        <f>Table1[[#This Row],[sales]]*Table1[[#This Row],[quantity]]</f>
        <v>13532.189999999999</v>
      </c>
      <c r="Q9676" s="9">
        <f>Table1[[#This Row],[delivery_date]]-Table1[[#This Row],[order_date]]</f>
        <v>4</v>
      </c>
    </row>
    <row r="9677" spans="1:17" x14ac:dyDescent="0.35">
      <c r="A9677" t="s">
        <v>9708</v>
      </c>
      <c r="B9677" t="s">
        <v>25</v>
      </c>
      <c r="C9677" t="s">
        <v>33</v>
      </c>
      <c r="D9677" s="2">
        <v>1629.85</v>
      </c>
      <c r="E9677">
        <v>0.1</v>
      </c>
      <c r="F9677">
        <v>5</v>
      </c>
      <c r="G9677" s="1">
        <v>45394</v>
      </c>
      <c r="H9677" s="1">
        <v>45396</v>
      </c>
      <c r="I9677" t="s">
        <v>15</v>
      </c>
      <c r="J9677" t="s">
        <v>22</v>
      </c>
      <c r="K9677" s="2">
        <v>248.58</v>
      </c>
      <c r="L9677" t="s">
        <v>34</v>
      </c>
      <c r="M9677">
        <f>YEAR(Table1[[#This Row],[order_date]])</f>
        <v>2024</v>
      </c>
      <c r="N9677">
        <f>MONTH(Table1[[#This Row],[order_date]])</f>
        <v>4</v>
      </c>
      <c r="O9677" s="3">
        <f>Table1[[#This Row],[sales]]-Table1[[#This Row],[profit]]</f>
        <v>1381.27</v>
      </c>
      <c r="P9677" s="3">
        <f>Table1[[#This Row],[sales]]*Table1[[#This Row],[quantity]]</f>
        <v>8149.25</v>
      </c>
      <c r="Q9677" s="9">
        <f>Table1[[#This Row],[delivery_date]]-Table1[[#This Row],[order_date]]</f>
        <v>2</v>
      </c>
    </row>
    <row r="9678" spans="1:17" x14ac:dyDescent="0.35">
      <c r="A9678" t="s">
        <v>9709</v>
      </c>
      <c r="B9678" t="s">
        <v>13</v>
      </c>
      <c r="C9678" t="s">
        <v>33</v>
      </c>
      <c r="D9678" s="2">
        <v>1441.5</v>
      </c>
      <c r="E9678">
        <v>0.28999999999999998</v>
      </c>
      <c r="F9678">
        <v>6</v>
      </c>
      <c r="G9678" s="1">
        <v>44978</v>
      </c>
      <c r="H9678" s="1">
        <v>44985</v>
      </c>
      <c r="I9678" t="s">
        <v>15</v>
      </c>
      <c r="J9678" t="s">
        <v>27</v>
      </c>
      <c r="K9678" s="2">
        <v>186.51</v>
      </c>
      <c r="L9678" t="s">
        <v>23</v>
      </c>
      <c r="M9678">
        <f>YEAR(Table1[[#This Row],[order_date]])</f>
        <v>2023</v>
      </c>
      <c r="N9678">
        <f>MONTH(Table1[[#This Row],[order_date]])</f>
        <v>2</v>
      </c>
      <c r="O9678" s="3">
        <f>Table1[[#This Row],[sales]]-Table1[[#This Row],[profit]]</f>
        <v>1254.99</v>
      </c>
      <c r="P9678" s="3">
        <f>Table1[[#This Row],[sales]]*Table1[[#This Row],[quantity]]</f>
        <v>8649</v>
      </c>
      <c r="Q9678" s="9">
        <f>Table1[[#This Row],[delivery_date]]-Table1[[#This Row],[order_date]]</f>
        <v>7</v>
      </c>
    </row>
    <row r="9679" spans="1:17" x14ac:dyDescent="0.35">
      <c r="A9679" t="s">
        <v>9710</v>
      </c>
      <c r="B9679" t="s">
        <v>13</v>
      </c>
      <c r="C9679" t="s">
        <v>26</v>
      </c>
      <c r="D9679" s="2">
        <v>2522.42</v>
      </c>
      <c r="E9679">
        <v>0.06</v>
      </c>
      <c r="F9679">
        <v>1</v>
      </c>
      <c r="G9679" s="1">
        <v>45392</v>
      </c>
      <c r="H9679" s="1">
        <v>45395</v>
      </c>
      <c r="I9679" t="s">
        <v>21</v>
      </c>
      <c r="J9679" t="s">
        <v>27</v>
      </c>
      <c r="K9679" s="2">
        <v>730.15</v>
      </c>
      <c r="L9679" t="s">
        <v>23</v>
      </c>
      <c r="M9679">
        <f>YEAR(Table1[[#This Row],[order_date]])</f>
        <v>2024</v>
      </c>
      <c r="N9679">
        <f>MONTH(Table1[[#This Row],[order_date]])</f>
        <v>4</v>
      </c>
      <c r="O9679" s="3">
        <f>Table1[[#This Row],[sales]]-Table1[[#This Row],[profit]]</f>
        <v>1792.27</v>
      </c>
      <c r="P9679" s="3">
        <f>Table1[[#This Row],[sales]]*Table1[[#This Row],[quantity]]</f>
        <v>2522.42</v>
      </c>
      <c r="Q9679" s="9">
        <f>Table1[[#This Row],[delivery_date]]-Table1[[#This Row],[order_date]]</f>
        <v>3</v>
      </c>
    </row>
    <row r="9680" spans="1:17" x14ac:dyDescent="0.35">
      <c r="A9680" t="s">
        <v>9711</v>
      </c>
      <c r="B9680" t="s">
        <v>41</v>
      </c>
      <c r="C9680" t="s">
        <v>14</v>
      </c>
      <c r="D9680" s="2">
        <v>4574.5600000000004</v>
      </c>
      <c r="E9680">
        <v>0.36</v>
      </c>
      <c r="F9680">
        <v>3</v>
      </c>
      <c r="G9680" s="1">
        <v>45611</v>
      </c>
      <c r="H9680" s="1">
        <v>45614</v>
      </c>
      <c r="I9680" t="s">
        <v>15</v>
      </c>
      <c r="J9680" t="s">
        <v>27</v>
      </c>
      <c r="K9680" s="2">
        <v>1278.79</v>
      </c>
      <c r="L9680" t="s">
        <v>17</v>
      </c>
      <c r="M9680">
        <f>YEAR(Table1[[#This Row],[order_date]])</f>
        <v>2024</v>
      </c>
      <c r="N9680">
        <f>MONTH(Table1[[#This Row],[order_date]])</f>
        <v>11</v>
      </c>
      <c r="O9680" s="3">
        <f>Table1[[#This Row],[sales]]-Table1[[#This Row],[profit]]</f>
        <v>3295.7700000000004</v>
      </c>
      <c r="P9680" s="3">
        <f>Table1[[#This Row],[sales]]*Table1[[#This Row],[quantity]]</f>
        <v>13723.68</v>
      </c>
      <c r="Q9680" s="9">
        <f>Table1[[#This Row],[delivery_date]]-Table1[[#This Row],[order_date]]</f>
        <v>3</v>
      </c>
    </row>
    <row r="9681" spans="1:17" x14ac:dyDescent="0.35">
      <c r="A9681" t="s">
        <v>9712</v>
      </c>
      <c r="B9681" t="s">
        <v>25</v>
      </c>
      <c r="C9681" t="s">
        <v>33</v>
      </c>
      <c r="D9681" s="2">
        <v>3571.72</v>
      </c>
      <c r="E9681">
        <v>0.11</v>
      </c>
      <c r="F9681">
        <v>1</v>
      </c>
      <c r="G9681" s="1">
        <v>45025</v>
      </c>
      <c r="H9681" s="1">
        <v>45029</v>
      </c>
      <c r="I9681" t="s">
        <v>21</v>
      </c>
      <c r="J9681" t="s">
        <v>27</v>
      </c>
      <c r="K9681" s="2">
        <v>952.77</v>
      </c>
      <c r="L9681" t="s">
        <v>28</v>
      </c>
      <c r="M9681">
        <f>YEAR(Table1[[#This Row],[order_date]])</f>
        <v>2023</v>
      </c>
      <c r="N9681">
        <f>MONTH(Table1[[#This Row],[order_date]])</f>
        <v>4</v>
      </c>
      <c r="O9681" s="3">
        <f>Table1[[#This Row],[sales]]-Table1[[#This Row],[profit]]</f>
        <v>2618.9499999999998</v>
      </c>
      <c r="P9681" s="3">
        <f>Table1[[#This Row],[sales]]*Table1[[#This Row],[quantity]]</f>
        <v>3571.72</v>
      </c>
      <c r="Q9681" s="9">
        <f>Table1[[#This Row],[delivery_date]]-Table1[[#This Row],[order_date]]</f>
        <v>4</v>
      </c>
    </row>
    <row r="9682" spans="1:17" x14ac:dyDescent="0.35">
      <c r="A9682" t="s">
        <v>9713</v>
      </c>
      <c r="B9682" t="s">
        <v>13</v>
      </c>
      <c r="C9682" t="s">
        <v>26</v>
      </c>
      <c r="D9682" s="2">
        <v>3419.67</v>
      </c>
      <c r="E9682">
        <v>0.46</v>
      </c>
      <c r="F9682">
        <v>7</v>
      </c>
      <c r="G9682" s="1">
        <v>45107</v>
      </c>
      <c r="H9682" s="1">
        <v>45114</v>
      </c>
      <c r="I9682" t="s">
        <v>15</v>
      </c>
      <c r="J9682" t="s">
        <v>22</v>
      </c>
      <c r="K9682" s="2">
        <v>718.1</v>
      </c>
      <c r="L9682" t="s">
        <v>28</v>
      </c>
      <c r="M9682">
        <f>YEAR(Table1[[#This Row],[order_date]])</f>
        <v>2023</v>
      </c>
      <c r="N9682">
        <f>MONTH(Table1[[#This Row],[order_date]])</f>
        <v>6</v>
      </c>
      <c r="O9682" s="3">
        <f>Table1[[#This Row],[sales]]-Table1[[#This Row],[profit]]</f>
        <v>2701.57</v>
      </c>
      <c r="P9682" s="3">
        <f>Table1[[#This Row],[sales]]*Table1[[#This Row],[quantity]]</f>
        <v>23937.690000000002</v>
      </c>
      <c r="Q9682" s="9">
        <f>Table1[[#This Row],[delivery_date]]-Table1[[#This Row],[order_date]]</f>
        <v>7</v>
      </c>
    </row>
    <row r="9683" spans="1:17" x14ac:dyDescent="0.35">
      <c r="A9683" t="s">
        <v>9714</v>
      </c>
      <c r="B9683" t="s">
        <v>13</v>
      </c>
      <c r="C9683" t="s">
        <v>20</v>
      </c>
      <c r="D9683" s="2">
        <v>3657.78</v>
      </c>
      <c r="E9683">
        <v>0.45</v>
      </c>
      <c r="F9683">
        <v>2</v>
      </c>
      <c r="G9683" s="1">
        <v>44962</v>
      </c>
      <c r="H9683" s="1">
        <v>44965</v>
      </c>
      <c r="I9683" t="s">
        <v>31</v>
      </c>
      <c r="J9683" t="s">
        <v>16</v>
      </c>
      <c r="K9683" s="2">
        <v>395.42</v>
      </c>
      <c r="L9683" t="s">
        <v>39</v>
      </c>
      <c r="M9683">
        <f>YEAR(Table1[[#This Row],[order_date]])</f>
        <v>2023</v>
      </c>
      <c r="N9683">
        <f>MONTH(Table1[[#This Row],[order_date]])</f>
        <v>2</v>
      </c>
      <c r="O9683" s="3">
        <f>Table1[[#This Row],[sales]]-Table1[[#This Row],[profit]]</f>
        <v>3262.36</v>
      </c>
      <c r="P9683" s="3">
        <f>Table1[[#This Row],[sales]]*Table1[[#This Row],[quantity]]</f>
        <v>7315.56</v>
      </c>
      <c r="Q9683" s="9">
        <f>Table1[[#This Row],[delivery_date]]-Table1[[#This Row],[order_date]]</f>
        <v>3</v>
      </c>
    </row>
    <row r="9684" spans="1:17" x14ac:dyDescent="0.35">
      <c r="A9684" t="s">
        <v>9715</v>
      </c>
      <c r="B9684" t="s">
        <v>19</v>
      </c>
      <c r="C9684" t="s">
        <v>33</v>
      </c>
      <c r="D9684" s="2">
        <v>3332.24</v>
      </c>
      <c r="E9684">
        <v>0.15</v>
      </c>
      <c r="F9684">
        <v>7</v>
      </c>
      <c r="G9684" s="1">
        <v>45361</v>
      </c>
      <c r="H9684" s="1">
        <v>45367</v>
      </c>
      <c r="I9684" t="s">
        <v>15</v>
      </c>
      <c r="J9684" t="s">
        <v>22</v>
      </c>
      <c r="K9684" s="2">
        <v>885.05</v>
      </c>
      <c r="L9684" t="s">
        <v>28</v>
      </c>
      <c r="M9684">
        <f>YEAR(Table1[[#This Row],[order_date]])</f>
        <v>2024</v>
      </c>
      <c r="N9684">
        <f>MONTH(Table1[[#This Row],[order_date]])</f>
        <v>3</v>
      </c>
      <c r="O9684" s="3">
        <f>Table1[[#This Row],[sales]]-Table1[[#This Row],[profit]]</f>
        <v>2447.1899999999996</v>
      </c>
      <c r="P9684" s="3">
        <f>Table1[[#This Row],[sales]]*Table1[[#This Row],[quantity]]</f>
        <v>23325.68</v>
      </c>
      <c r="Q9684" s="9">
        <f>Table1[[#This Row],[delivery_date]]-Table1[[#This Row],[order_date]]</f>
        <v>6</v>
      </c>
    </row>
    <row r="9685" spans="1:17" x14ac:dyDescent="0.35">
      <c r="A9685" t="s">
        <v>9716</v>
      </c>
      <c r="B9685" t="s">
        <v>13</v>
      </c>
      <c r="C9685" t="s">
        <v>26</v>
      </c>
      <c r="D9685" s="2">
        <v>3823</v>
      </c>
      <c r="E9685">
        <v>0.04</v>
      </c>
      <c r="F9685">
        <v>3</v>
      </c>
      <c r="G9685" s="1">
        <v>45456</v>
      </c>
      <c r="H9685" s="1">
        <v>45458</v>
      </c>
      <c r="I9685" t="s">
        <v>15</v>
      </c>
      <c r="J9685" t="s">
        <v>16</v>
      </c>
      <c r="K9685" s="2">
        <v>1059.21</v>
      </c>
      <c r="L9685" t="s">
        <v>17</v>
      </c>
      <c r="M9685">
        <f>YEAR(Table1[[#This Row],[order_date]])</f>
        <v>2024</v>
      </c>
      <c r="N9685">
        <f>MONTH(Table1[[#This Row],[order_date]])</f>
        <v>6</v>
      </c>
      <c r="O9685" s="3">
        <f>Table1[[#This Row],[sales]]-Table1[[#This Row],[profit]]</f>
        <v>2763.79</v>
      </c>
      <c r="P9685" s="3">
        <f>Table1[[#This Row],[sales]]*Table1[[#This Row],[quantity]]</f>
        <v>11469</v>
      </c>
      <c r="Q9685" s="9">
        <f>Table1[[#This Row],[delivery_date]]-Table1[[#This Row],[order_date]]</f>
        <v>2</v>
      </c>
    </row>
    <row r="9686" spans="1:17" x14ac:dyDescent="0.35">
      <c r="A9686" t="s">
        <v>9717</v>
      </c>
      <c r="B9686" t="s">
        <v>41</v>
      </c>
      <c r="C9686" t="s">
        <v>36</v>
      </c>
      <c r="D9686" s="2">
        <v>1044.53</v>
      </c>
      <c r="E9686">
        <v>0.31</v>
      </c>
      <c r="F9686">
        <v>3</v>
      </c>
      <c r="G9686" s="1">
        <v>45450</v>
      </c>
      <c r="H9686" s="1">
        <v>45455</v>
      </c>
      <c r="I9686" t="s">
        <v>15</v>
      </c>
      <c r="J9686" t="s">
        <v>27</v>
      </c>
      <c r="K9686" s="2">
        <v>137.69999999999999</v>
      </c>
      <c r="L9686" t="s">
        <v>23</v>
      </c>
      <c r="M9686">
        <f>YEAR(Table1[[#This Row],[order_date]])</f>
        <v>2024</v>
      </c>
      <c r="N9686">
        <f>MONTH(Table1[[#This Row],[order_date]])</f>
        <v>6</v>
      </c>
      <c r="O9686" s="3">
        <f>Table1[[#This Row],[sales]]-Table1[[#This Row],[profit]]</f>
        <v>906.82999999999993</v>
      </c>
      <c r="P9686" s="3">
        <f>Table1[[#This Row],[sales]]*Table1[[#This Row],[quantity]]</f>
        <v>3133.59</v>
      </c>
      <c r="Q9686" s="9">
        <f>Table1[[#This Row],[delivery_date]]-Table1[[#This Row],[order_date]]</f>
        <v>5</v>
      </c>
    </row>
    <row r="9687" spans="1:17" x14ac:dyDescent="0.35">
      <c r="A9687" t="s">
        <v>9718</v>
      </c>
      <c r="B9687" t="s">
        <v>25</v>
      </c>
      <c r="C9687" t="s">
        <v>20</v>
      </c>
      <c r="D9687" s="2">
        <v>968.57</v>
      </c>
      <c r="E9687">
        <v>0.22</v>
      </c>
      <c r="F9687">
        <v>1</v>
      </c>
      <c r="G9687" s="1">
        <v>45239</v>
      </c>
      <c r="H9687" s="1">
        <v>45245</v>
      </c>
      <c r="I9687" t="s">
        <v>21</v>
      </c>
      <c r="J9687" t="s">
        <v>27</v>
      </c>
      <c r="K9687" s="2">
        <v>202.07</v>
      </c>
      <c r="L9687" t="s">
        <v>39</v>
      </c>
      <c r="M9687">
        <f>YEAR(Table1[[#This Row],[order_date]])</f>
        <v>2023</v>
      </c>
      <c r="N9687">
        <f>MONTH(Table1[[#This Row],[order_date]])</f>
        <v>11</v>
      </c>
      <c r="O9687" s="3">
        <f>Table1[[#This Row],[sales]]-Table1[[#This Row],[profit]]</f>
        <v>766.5</v>
      </c>
      <c r="P9687" s="3">
        <f>Table1[[#This Row],[sales]]*Table1[[#This Row],[quantity]]</f>
        <v>968.57</v>
      </c>
      <c r="Q9687" s="9">
        <f>Table1[[#This Row],[delivery_date]]-Table1[[#This Row],[order_date]]</f>
        <v>6</v>
      </c>
    </row>
    <row r="9688" spans="1:17" x14ac:dyDescent="0.35">
      <c r="A9688" t="s">
        <v>9719</v>
      </c>
      <c r="B9688" t="s">
        <v>13</v>
      </c>
      <c r="C9688" t="s">
        <v>14</v>
      </c>
      <c r="D9688" s="2">
        <v>1874.6</v>
      </c>
      <c r="E9688">
        <v>7.0000000000000007E-2</v>
      </c>
      <c r="F9688">
        <v>7</v>
      </c>
      <c r="G9688" s="1">
        <v>45552</v>
      </c>
      <c r="H9688" s="1">
        <v>45556</v>
      </c>
      <c r="I9688" t="s">
        <v>21</v>
      </c>
      <c r="J9688" t="s">
        <v>16</v>
      </c>
      <c r="K9688" s="2">
        <v>94.06</v>
      </c>
      <c r="L9688" t="s">
        <v>17</v>
      </c>
      <c r="M9688">
        <f>YEAR(Table1[[#This Row],[order_date]])</f>
        <v>2024</v>
      </c>
      <c r="N9688">
        <f>MONTH(Table1[[#This Row],[order_date]])</f>
        <v>9</v>
      </c>
      <c r="O9688" s="3">
        <f>Table1[[#This Row],[sales]]-Table1[[#This Row],[profit]]</f>
        <v>1780.54</v>
      </c>
      <c r="P9688" s="3">
        <f>Table1[[#This Row],[sales]]*Table1[[#This Row],[quantity]]</f>
        <v>13122.199999999999</v>
      </c>
      <c r="Q9688" s="9">
        <f>Table1[[#This Row],[delivery_date]]-Table1[[#This Row],[order_date]]</f>
        <v>4</v>
      </c>
    </row>
    <row r="9689" spans="1:17" x14ac:dyDescent="0.35">
      <c r="A9689" t="s">
        <v>9720</v>
      </c>
      <c r="B9689" t="s">
        <v>19</v>
      </c>
      <c r="C9689" t="s">
        <v>33</v>
      </c>
      <c r="D9689" s="2">
        <v>4269.7</v>
      </c>
      <c r="E9689">
        <v>0.27</v>
      </c>
      <c r="F9689">
        <v>8</v>
      </c>
      <c r="G9689" s="1">
        <v>45356</v>
      </c>
      <c r="H9689" s="1">
        <v>45363</v>
      </c>
      <c r="I9689" t="s">
        <v>15</v>
      </c>
      <c r="J9689" t="s">
        <v>27</v>
      </c>
      <c r="K9689" s="2">
        <v>1051.83</v>
      </c>
      <c r="L9689" t="s">
        <v>39</v>
      </c>
      <c r="M9689">
        <f>YEAR(Table1[[#This Row],[order_date]])</f>
        <v>2024</v>
      </c>
      <c r="N9689">
        <f>MONTH(Table1[[#This Row],[order_date]])</f>
        <v>3</v>
      </c>
      <c r="O9689" s="3">
        <f>Table1[[#This Row],[sales]]-Table1[[#This Row],[profit]]</f>
        <v>3217.87</v>
      </c>
      <c r="P9689" s="3">
        <f>Table1[[#This Row],[sales]]*Table1[[#This Row],[quantity]]</f>
        <v>34157.599999999999</v>
      </c>
      <c r="Q9689" s="9">
        <f>Table1[[#This Row],[delivery_date]]-Table1[[#This Row],[order_date]]</f>
        <v>7</v>
      </c>
    </row>
    <row r="9690" spans="1:17" x14ac:dyDescent="0.35">
      <c r="A9690" t="s">
        <v>9721</v>
      </c>
      <c r="B9690" t="s">
        <v>25</v>
      </c>
      <c r="C9690" t="s">
        <v>33</v>
      </c>
      <c r="D9690" s="2">
        <v>3600.83</v>
      </c>
      <c r="E9690">
        <v>0.5</v>
      </c>
      <c r="F9690">
        <v>4</v>
      </c>
      <c r="G9690" s="1">
        <v>45143</v>
      </c>
      <c r="H9690" s="1">
        <v>45148</v>
      </c>
      <c r="I9690" t="s">
        <v>31</v>
      </c>
      <c r="J9690" t="s">
        <v>22</v>
      </c>
      <c r="K9690" s="2">
        <v>825.12</v>
      </c>
      <c r="L9690" t="s">
        <v>28</v>
      </c>
      <c r="M9690">
        <f>YEAR(Table1[[#This Row],[order_date]])</f>
        <v>2023</v>
      </c>
      <c r="N9690">
        <f>MONTH(Table1[[#This Row],[order_date]])</f>
        <v>8</v>
      </c>
      <c r="O9690" s="3">
        <f>Table1[[#This Row],[sales]]-Table1[[#This Row],[profit]]</f>
        <v>2775.71</v>
      </c>
      <c r="P9690" s="3">
        <f>Table1[[#This Row],[sales]]*Table1[[#This Row],[quantity]]</f>
        <v>14403.32</v>
      </c>
      <c r="Q9690" s="9">
        <f>Table1[[#This Row],[delivery_date]]-Table1[[#This Row],[order_date]]</f>
        <v>5</v>
      </c>
    </row>
    <row r="9691" spans="1:17" x14ac:dyDescent="0.35">
      <c r="A9691" t="s">
        <v>9722</v>
      </c>
      <c r="B9691" t="s">
        <v>13</v>
      </c>
      <c r="C9691" t="s">
        <v>26</v>
      </c>
      <c r="D9691" s="2">
        <v>2875.72</v>
      </c>
      <c r="E9691">
        <v>0.03</v>
      </c>
      <c r="F9691">
        <v>9</v>
      </c>
      <c r="G9691" s="1">
        <v>45310</v>
      </c>
      <c r="H9691" s="1">
        <v>45317</v>
      </c>
      <c r="I9691" t="s">
        <v>31</v>
      </c>
      <c r="J9691" t="s">
        <v>16</v>
      </c>
      <c r="K9691" s="2">
        <v>287.22000000000003</v>
      </c>
      <c r="L9691" t="s">
        <v>48</v>
      </c>
      <c r="M9691">
        <f>YEAR(Table1[[#This Row],[order_date]])</f>
        <v>2024</v>
      </c>
      <c r="N9691">
        <f>MONTH(Table1[[#This Row],[order_date]])</f>
        <v>1</v>
      </c>
      <c r="O9691" s="3">
        <f>Table1[[#This Row],[sales]]-Table1[[#This Row],[profit]]</f>
        <v>2588.5</v>
      </c>
      <c r="P9691" s="3">
        <f>Table1[[#This Row],[sales]]*Table1[[#This Row],[quantity]]</f>
        <v>25881.48</v>
      </c>
      <c r="Q9691" s="9">
        <f>Table1[[#This Row],[delivery_date]]-Table1[[#This Row],[order_date]]</f>
        <v>7</v>
      </c>
    </row>
    <row r="9692" spans="1:17" x14ac:dyDescent="0.35">
      <c r="A9692" t="s">
        <v>9723</v>
      </c>
      <c r="B9692" t="s">
        <v>19</v>
      </c>
      <c r="C9692" t="s">
        <v>14</v>
      </c>
      <c r="D9692" s="2">
        <v>195.29</v>
      </c>
      <c r="E9692">
        <v>0.13</v>
      </c>
      <c r="F9692">
        <v>4</v>
      </c>
      <c r="G9692" s="1">
        <v>44967</v>
      </c>
      <c r="H9692" s="1">
        <v>44970</v>
      </c>
      <c r="I9692" t="s">
        <v>31</v>
      </c>
      <c r="J9692" t="s">
        <v>16</v>
      </c>
      <c r="K9692" s="2">
        <v>21.7</v>
      </c>
      <c r="L9692" t="s">
        <v>34</v>
      </c>
      <c r="M9692">
        <f>YEAR(Table1[[#This Row],[order_date]])</f>
        <v>2023</v>
      </c>
      <c r="N9692">
        <f>MONTH(Table1[[#This Row],[order_date]])</f>
        <v>2</v>
      </c>
      <c r="O9692" s="3">
        <f>Table1[[#This Row],[sales]]-Table1[[#This Row],[profit]]</f>
        <v>173.59</v>
      </c>
      <c r="P9692" s="3">
        <f>Table1[[#This Row],[sales]]*Table1[[#This Row],[quantity]]</f>
        <v>781.16</v>
      </c>
      <c r="Q9692" s="9">
        <f>Table1[[#This Row],[delivery_date]]-Table1[[#This Row],[order_date]]</f>
        <v>3</v>
      </c>
    </row>
    <row r="9693" spans="1:17" x14ac:dyDescent="0.35">
      <c r="A9693" t="s">
        <v>9724</v>
      </c>
      <c r="B9693" t="s">
        <v>13</v>
      </c>
      <c r="C9693" t="s">
        <v>36</v>
      </c>
      <c r="D9693" s="2">
        <v>1255.43</v>
      </c>
      <c r="E9693">
        <v>0.27</v>
      </c>
      <c r="F9693">
        <v>5</v>
      </c>
      <c r="G9693" s="1">
        <v>45555</v>
      </c>
      <c r="H9693" s="1">
        <v>45558</v>
      </c>
      <c r="I9693" t="s">
        <v>21</v>
      </c>
      <c r="J9693" t="s">
        <v>16</v>
      </c>
      <c r="K9693" s="2">
        <v>212.91</v>
      </c>
      <c r="L9693" t="s">
        <v>39</v>
      </c>
      <c r="M9693">
        <f>YEAR(Table1[[#This Row],[order_date]])</f>
        <v>2024</v>
      </c>
      <c r="N9693">
        <f>MONTH(Table1[[#This Row],[order_date]])</f>
        <v>9</v>
      </c>
      <c r="O9693" s="3">
        <f>Table1[[#This Row],[sales]]-Table1[[#This Row],[profit]]</f>
        <v>1042.52</v>
      </c>
      <c r="P9693" s="3">
        <f>Table1[[#This Row],[sales]]*Table1[[#This Row],[quantity]]</f>
        <v>6277.1500000000005</v>
      </c>
      <c r="Q9693" s="9">
        <f>Table1[[#This Row],[delivery_date]]-Table1[[#This Row],[order_date]]</f>
        <v>3</v>
      </c>
    </row>
    <row r="9694" spans="1:17" x14ac:dyDescent="0.35">
      <c r="A9694" t="s">
        <v>9725</v>
      </c>
      <c r="B9694" t="s">
        <v>25</v>
      </c>
      <c r="C9694" t="s">
        <v>20</v>
      </c>
      <c r="D9694" s="2">
        <v>4037.22</v>
      </c>
      <c r="E9694">
        <v>0.4</v>
      </c>
      <c r="F9694">
        <v>6</v>
      </c>
      <c r="G9694" s="1">
        <v>45429</v>
      </c>
      <c r="H9694" s="1">
        <v>45431</v>
      </c>
      <c r="I9694" t="s">
        <v>31</v>
      </c>
      <c r="J9694" t="s">
        <v>22</v>
      </c>
      <c r="K9694" s="2">
        <v>866.81</v>
      </c>
      <c r="L9694" t="s">
        <v>48</v>
      </c>
      <c r="M9694">
        <f>YEAR(Table1[[#This Row],[order_date]])</f>
        <v>2024</v>
      </c>
      <c r="N9694">
        <f>MONTH(Table1[[#This Row],[order_date]])</f>
        <v>5</v>
      </c>
      <c r="O9694" s="3">
        <f>Table1[[#This Row],[sales]]-Table1[[#This Row],[profit]]</f>
        <v>3170.41</v>
      </c>
      <c r="P9694" s="3">
        <f>Table1[[#This Row],[sales]]*Table1[[#This Row],[quantity]]</f>
        <v>24223.32</v>
      </c>
      <c r="Q9694" s="9">
        <f>Table1[[#This Row],[delivery_date]]-Table1[[#This Row],[order_date]]</f>
        <v>2</v>
      </c>
    </row>
    <row r="9695" spans="1:17" x14ac:dyDescent="0.35">
      <c r="A9695" t="s">
        <v>9726</v>
      </c>
      <c r="B9695" t="s">
        <v>25</v>
      </c>
      <c r="C9695" t="s">
        <v>14</v>
      </c>
      <c r="D9695" s="2">
        <v>1288.18</v>
      </c>
      <c r="E9695">
        <v>0.01</v>
      </c>
      <c r="F9695">
        <v>9</v>
      </c>
      <c r="G9695" s="1">
        <v>44946</v>
      </c>
      <c r="H9695" s="1">
        <v>44952</v>
      </c>
      <c r="I9695" t="s">
        <v>21</v>
      </c>
      <c r="J9695" t="s">
        <v>16</v>
      </c>
      <c r="K9695" s="2">
        <v>300.41000000000003</v>
      </c>
      <c r="L9695" t="s">
        <v>48</v>
      </c>
      <c r="M9695">
        <f>YEAR(Table1[[#This Row],[order_date]])</f>
        <v>2023</v>
      </c>
      <c r="N9695">
        <f>MONTH(Table1[[#This Row],[order_date]])</f>
        <v>1</v>
      </c>
      <c r="O9695" s="3">
        <f>Table1[[#This Row],[sales]]-Table1[[#This Row],[profit]]</f>
        <v>987.77</v>
      </c>
      <c r="P9695" s="3">
        <f>Table1[[#This Row],[sales]]*Table1[[#This Row],[quantity]]</f>
        <v>11593.62</v>
      </c>
      <c r="Q9695" s="9">
        <f>Table1[[#This Row],[delivery_date]]-Table1[[#This Row],[order_date]]</f>
        <v>6</v>
      </c>
    </row>
    <row r="9696" spans="1:17" x14ac:dyDescent="0.35">
      <c r="A9696" t="s">
        <v>9727</v>
      </c>
      <c r="B9696" t="s">
        <v>25</v>
      </c>
      <c r="C9696" t="s">
        <v>33</v>
      </c>
      <c r="D9696" s="2">
        <v>3678.42</v>
      </c>
      <c r="E9696">
        <v>0.37</v>
      </c>
      <c r="F9696">
        <v>9</v>
      </c>
      <c r="G9696" s="1">
        <v>45050</v>
      </c>
      <c r="H9696" s="1">
        <v>45056</v>
      </c>
      <c r="I9696" t="s">
        <v>15</v>
      </c>
      <c r="J9696" t="s">
        <v>16</v>
      </c>
      <c r="K9696" s="2">
        <v>203.61</v>
      </c>
      <c r="L9696" t="s">
        <v>28</v>
      </c>
      <c r="M9696">
        <f>YEAR(Table1[[#This Row],[order_date]])</f>
        <v>2023</v>
      </c>
      <c r="N9696">
        <f>MONTH(Table1[[#This Row],[order_date]])</f>
        <v>5</v>
      </c>
      <c r="O9696" s="3">
        <f>Table1[[#This Row],[sales]]-Table1[[#This Row],[profit]]</f>
        <v>3474.81</v>
      </c>
      <c r="P9696" s="3">
        <f>Table1[[#This Row],[sales]]*Table1[[#This Row],[quantity]]</f>
        <v>33105.78</v>
      </c>
      <c r="Q9696" s="9">
        <f>Table1[[#This Row],[delivery_date]]-Table1[[#This Row],[order_date]]</f>
        <v>6</v>
      </c>
    </row>
    <row r="9697" spans="1:17" x14ac:dyDescent="0.35">
      <c r="A9697" t="s">
        <v>9728</v>
      </c>
      <c r="B9697" t="s">
        <v>41</v>
      </c>
      <c r="C9697" t="s">
        <v>26</v>
      </c>
      <c r="D9697" s="2">
        <v>1004.71</v>
      </c>
      <c r="E9697">
        <v>7.0000000000000007E-2</v>
      </c>
      <c r="F9697">
        <v>8</v>
      </c>
      <c r="G9697" s="1">
        <v>45550</v>
      </c>
      <c r="H9697" s="1">
        <v>45554</v>
      </c>
      <c r="I9697" t="s">
        <v>21</v>
      </c>
      <c r="J9697" t="s">
        <v>27</v>
      </c>
      <c r="K9697" s="2">
        <v>59.98</v>
      </c>
      <c r="L9697" t="s">
        <v>17</v>
      </c>
      <c r="M9697">
        <f>YEAR(Table1[[#This Row],[order_date]])</f>
        <v>2024</v>
      </c>
      <c r="N9697">
        <f>MONTH(Table1[[#This Row],[order_date]])</f>
        <v>9</v>
      </c>
      <c r="O9697" s="3">
        <f>Table1[[#This Row],[sales]]-Table1[[#This Row],[profit]]</f>
        <v>944.73</v>
      </c>
      <c r="P9697" s="3">
        <f>Table1[[#This Row],[sales]]*Table1[[#This Row],[quantity]]</f>
        <v>8037.68</v>
      </c>
      <c r="Q9697" s="9">
        <f>Table1[[#This Row],[delivery_date]]-Table1[[#This Row],[order_date]]</f>
        <v>4</v>
      </c>
    </row>
    <row r="9698" spans="1:17" x14ac:dyDescent="0.35">
      <c r="A9698" t="s">
        <v>9729</v>
      </c>
      <c r="B9698" t="s">
        <v>13</v>
      </c>
      <c r="C9698" t="s">
        <v>36</v>
      </c>
      <c r="D9698" s="2">
        <v>3071.2</v>
      </c>
      <c r="E9698">
        <v>0.42</v>
      </c>
      <c r="F9698">
        <v>2</v>
      </c>
      <c r="G9698" s="1">
        <v>45641</v>
      </c>
      <c r="H9698" s="1">
        <v>45647</v>
      </c>
      <c r="I9698" t="s">
        <v>31</v>
      </c>
      <c r="J9698" t="s">
        <v>16</v>
      </c>
      <c r="K9698" s="2">
        <v>600.4</v>
      </c>
      <c r="L9698" t="s">
        <v>39</v>
      </c>
      <c r="M9698">
        <f>YEAR(Table1[[#This Row],[order_date]])</f>
        <v>2024</v>
      </c>
      <c r="N9698">
        <f>MONTH(Table1[[#This Row],[order_date]])</f>
        <v>12</v>
      </c>
      <c r="O9698" s="3">
        <f>Table1[[#This Row],[sales]]-Table1[[#This Row],[profit]]</f>
        <v>2470.7999999999997</v>
      </c>
      <c r="P9698" s="3">
        <f>Table1[[#This Row],[sales]]*Table1[[#This Row],[quantity]]</f>
        <v>6142.4</v>
      </c>
      <c r="Q9698" s="9">
        <f>Table1[[#This Row],[delivery_date]]-Table1[[#This Row],[order_date]]</f>
        <v>6</v>
      </c>
    </row>
    <row r="9699" spans="1:17" x14ac:dyDescent="0.35">
      <c r="A9699" t="s">
        <v>9730</v>
      </c>
      <c r="B9699" t="s">
        <v>41</v>
      </c>
      <c r="C9699" t="s">
        <v>26</v>
      </c>
      <c r="D9699" s="2">
        <v>3178.24</v>
      </c>
      <c r="E9699">
        <v>0.35</v>
      </c>
      <c r="F9699">
        <v>1</v>
      </c>
      <c r="G9699" s="1">
        <v>45048</v>
      </c>
      <c r="H9699" s="1">
        <v>45055</v>
      </c>
      <c r="I9699" t="s">
        <v>15</v>
      </c>
      <c r="J9699" t="s">
        <v>22</v>
      </c>
      <c r="K9699" s="2">
        <v>332.8</v>
      </c>
      <c r="L9699" t="s">
        <v>34</v>
      </c>
      <c r="M9699">
        <f>YEAR(Table1[[#This Row],[order_date]])</f>
        <v>2023</v>
      </c>
      <c r="N9699">
        <f>MONTH(Table1[[#This Row],[order_date]])</f>
        <v>5</v>
      </c>
      <c r="O9699" s="3">
        <f>Table1[[#This Row],[sales]]-Table1[[#This Row],[profit]]</f>
        <v>2845.4399999999996</v>
      </c>
      <c r="P9699" s="3">
        <f>Table1[[#This Row],[sales]]*Table1[[#This Row],[quantity]]</f>
        <v>3178.24</v>
      </c>
      <c r="Q9699" s="9">
        <f>Table1[[#This Row],[delivery_date]]-Table1[[#This Row],[order_date]]</f>
        <v>7</v>
      </c>
    </row>
    <row r="9700" spans="1:17" x14ac:dyDescent="0.35">
      <c r="A9700" t="s">
        <v>9731</v>
      </c>
      <c r="B9700" t="s">
        <v>25</v>
      </c>
      <c r="C9700" t="s">
        <v>20</v>
      </c>
      <c r="D9700" s="2">
        <v>3784.63</v>
      </c>
      <c r="E9700">
        <v>0.23</v>
      </c>
      <c r="F9700">
        <v>2</v>
      </c>
      <c r="G9700" s="1">
        <v>45074</v>
      </c>
      <c r="H9700" s="1">
        <v>45078</v>
      </c>
      <c r="I9700" t="s">
        <v>15</v>
      </c>
      <c r="J9700" t="s">
        <v>22</v>
      </c>
      <c r="K9700" s="2">
        <v>601.73</v>
      </c>
      <c r="L9700" t="s">
        <v>48</v>
      </c>
      <c r="M9700">
        <f>YEAR(Table1[[#This Row],[order_date]])</f>
        <v>2023</v>
      </c>
      <c r="N9700">
        <f>MONTH(Table1[[#This Row],[order_date]])</f>
        <v>5</v>
      </c>
      <c r="O9700" s="3">
        <f>Table1[[#This Row],[sales]]-Table1[[#This Row],[profit]]</f>
        <v>3182.9</v>
      </c>
      <c r="P9700" s="3">
        <f>Table1[[#This Row],[sales]]*Table1[[#This Row],[quantity]]</f>
        <v>7569.26</v>
      </c>
      <c r="Q9700" s="9">
        <f>Table1[[#This Row],[delivery_date]]-Table1[[#This Row],[order_date]]</f>
        <v>4</v>
      </c>
    </row>
    <row r="9701" spans="1:17" x14ac:dyDescent="0.35">
      <c r="A9701" t="s">
        <v>9732</v>
      </c>
      <c r="B9701" t="s">
        <v>19</v>
      </c>
      <c r="C9701" t="s">
        <v>14</v>
      </c>
      <c r="D9701" s="2">
        <v>2247.88</v>
      </c>
      <c r="E9701">
        <v>0.41</v>
      </c>
      <c r="F9701">
        <v>6</v>
      </c>
      <c r="G9701" s="1">
        <v>45535</v>
      </c>
      <c r="H9701" s="1">
        <v>45536</v>
      </c>
      <c r="I9701" t="s">
        <v>15</v>
      </c>
      <c r="J9701" t="s">
        <v>27</v>
      </c>
      <c r="K9701" s="2">
        <v>123.46</v>
      </c>
      <c r="L9701" t="s">
        <v>23</v>
      </c>
      <c r="M9701">
        <f>YEAR(Table1[[#This Row],[order_date]])</f>
        <v>2024</v>
      </c>
      <c r="N9701">
        <f>MONTH(Table1[[#This Row],[order_date]])</f>
        <v>8</v>
      </c>
      <c r="O9701" s="3">
        <f>Table1[[#This Row],[sales]]-Table1[[#This Row],[profit]]</f>
        <v>2124.42</v>
      </c>
      <c r="P9701" s="3">
        <f>Table1[[#This Row],[sales]]*Table1[[#This Row],[quantity]]</f>
        <v>13487.28</v>
      </c>
      <c r="Q9701" s="9">
        <f>Table1[[#This Row],[delivery_date]]-Table1[[#This Row],[order_date]]</f>
        <v>1</v>
      </c>
    </row>
    <row r="9702" spans="1:17" x14ac:dyDescent="0.35">
      <c r="A9702" t="s">
        <v>9733</v>
      </c>
      <c r="B9702" t="s">
        <v>13</v>
      </c>
      <c r="C9702" t="s">
        <v>26</v>
      </c>
      <c r="D9702" s="2">
        <v>3200.11</v>
      </c>
      <c r="E9702">
        <v>0.37</v>
      </c>
      <c r="F9702">
        <v>7</v>
      </c>
      <c r="G9702" s="1">
        <v>45576</v>
      </c>
      <c r="H9702" s="1">
        <v>45578</v>
      </c>
      <c r="I9702" t="s">
        <v>15</v>
      </c>
      <c r="J9702" t="s">
        <v>22</v>
      </c>
      <c r="K9702" s="2">
        <v>552.23</v>
      </c>
      <c r="L9702" t="s">
        <v>28</v>
      </c>
      <c r="M9702">
        <f>YEAR(Table1[[#This Row],[order_date]])</f>
        <v>2024</v>
      </c>
      <c r="N9702">
        <f>MONTH(Table1[[#This Row],[order_date]])</f>
        <v>10</v>
      </c>
      <c r="O9702" s="3">
        <f>Table1[[#This Row],[sales]]-Table1[[#This Row],[profit]]</f>
        <v>2647.88</v>
      </c>
      <c r="P9702" s="3">
        <f>Table1[[#This Row],[sales]]*Table1[[#This Row],[quantity]]</f>
        <v>22400.77</v>
      </c>
      <c r="Q9702" s="9">
        <f>Table1[[#This Row],[delivery_date]]-Table1[[#This Row],[order_date]]</f>
        <v>2</v>
      </c>
    </row>
    <row r="9703" spans="1:17" x14ac:dyDescent="0.35">
      <c r="A9703" t="s">
        <v>9734</v>
      </c>
      <c r="B9703" t="s">
        <v>41</v>
      </c>
      <c r="C9703" t="s">
        <v>26</v>
      </c>
      <c r="D9703" s="2">
        <v>2486.15</v>
      </c>
      <c r="E9703">
        <v>0.38</v>
      </c>
      <c r="F9703">
        <v>6</v>
      </c>
      <c r="G9703" s="1">
        <v>44988</v>
      </c>
      <c r="H9703" s="1">
        <v>44992</v>
      </c>
      <c r="I9703" t="s">
        <v>31</v>
      </c>
      <c r="J9703" t="s">
        <v>27</v>
      </c>
      <c r="K9703" s="2">
        <v>131.29</v>
      </c>
      <c r="L9703" t="s">
        <v>17</v>
      </c>
      <c r="M9703">
        <f>YEAR(Table1[[#This Row],[order_date]])</f>
        <v>2023</v>
      </c>
      <c r="N9703">
        <f>MONTH(Table1[[#This Row],[order_date]])</f>
        <v>3</v>
      </c>
      <c r="O9703" s="3">
        <f>Table1[[#This Row],[sales]]-Table1[[#This Row],[profit]]</f>
        <v>2354.86</v>
      </c>
      <c r="P9703" s="3">
        <f>Table1[[#This Row],[sales]]*Table1[[#This Row],[quantity]]</f>
        <v>14916.900000000001</v>
      </c>
      <c r="Q9703" s="9">
        <f>Table1[[#This Row],[delivery_date]]-Table1[[#This Row],[order_date]]</f>
        <v>4</v>
      </c>
    </row>
    <row r="9704" spans="1:17" x14ac:dyDescent="0.35">
      <c r="A9704" t="s">
        <v>9735</v>
      </c>
      <c r="B9704" t="s">
        <v>13</v>
      </c>
      <c r="C9704" t="s">
        <v>33</v>
      </c>
      <c r="D9704" s="2">
        <v>4741.96</v>
      </c>
      <c r="E9704">
        <v>0.15</v>
      </c>
      <c r="F9704">
        <v>1</v>
      </c>
      <c r="G9704" s="1">
        <v>44990</v>
      </c>
      <c r="H9704" s="1">
        <v>44995</v>
      </c>
      <c r="I9704" t="s">
        <v>15</v>
      </c>
      <c r="J9704" t="s">
        <v>27</v>
      </c>
      <c r="K9704" s="2">
        <v>1409.78</v>
      </c>
      <c r="L9704" t="s">
        <v>28</v>
      </c>
      <c r="M9704">
        <f>YEAR(Table1[[#This Row],[order_date]])</f>
        <v>2023</v>
      </c>
      <c r="N9704">
        <f>MONTH(Table1[[#This Row],[order_date]])</f>
        <v>3</v>
      </c>
      <c r="O9704" s="3">
        <f>Table1[[#This Row],[sales]]-Table1[[#This Row],[profit]]</f>
        <v>3332.1800000000003</v>
      </c>
      <c r="P9704" s="3">
        <f>Table1[[#This Row],[sales]]*Table1[[#This Row],[quantity]]</f>
        <v>4741.96</v>
      </c>
      <c r="Q9704" s="9">
        <f>Table1[[#This Row],[delivery_date]]-Table1[[#This Row],[order_date]]</f>
        <v>5</v>
      </c>
    </row>
    <row r="9705" spans="1:17" x14ac:dyDescent="0.35">
      <c r="A9705" t="s">
        <v>9736</v>
      </c>
      <c r="B9705" t="s">
        <v>19</v>
      </c>
      <c r="C9705" t="s">
        <v>26</v>
      </c>
      <c r="D9705" s="2">
        <v>2657.22</v>
      </c>
      <c r="E9705">
        <v>0.31</v>
      </c>
      <c r="F9705">
        <v>1</v>
      </c>
      <c r="G9705" s="1">
        <v>45143</v>
      </c>
      <c r="H9705" s="1">
        <v>45150</v>
      </c>
      <c r="I9705" t="s">
        <v>21</v>
      </c>
      <c r="J9705" t="s">
        <v>22</v>
      </c>
      <c r="K9705" s="2">
        <v>234.3</v>
      </c>
      <c r="L9705" t="s">
        <v>48</v>
      </c>
      <c r="M9705">
        <f>YEAR(Table1[[#This Row],[order_date]])</f>
        <v>2023</v>
      </c>
      <c r="N9705">
        <f>MONTH(Table1[[#This Row],[order_date]])</f>
        <v>8</v>
      </c>
      <c r="O9705" s="3">
        <f>Table1[[#This Row],[sales]]-Table1[[#This Row],[profit]]</f>
        <v>2422.9199999999996</v>
      </c>
      <c r="P9705" s="3">
        <f>Table1[[#This Row],[sales]]*Table1[[#This Row],[quantity]]</f>
        <v>2657.22</v>
      </c>
      <c r="Q9705" s="9">
        <f>Table1[[#This Row],[delivery_date]]-Table1[[#This Row],[order_date]]</f>
        <v>7</v>
      </c>
    </row>
    <row r="9706" spans="1:17" x14ac:dyDescent="0.35">
      <c r="A9706" t="s">
        <v>9737</v>
      </c>
      <c r="B9706" t="s">
        <v>41</v>
      </c>
      <c r="C9706" t="s">
        <v>36</v>
      </c>
      <c r="D9706" s="2">
        <v>1127.03</v>
      </c>
      <c r="E9706">
        <v>7.0000000000000007E-2</v>
      </c>
      <c r="F9706">
        <v>1</v>
      </c>
      <c r="G9706" s="1">
        <v>45640</v>
      </c>
      <c r="H9706" s="1">
        <v>45643</v>
      </c>
      <c r="I9706" t="s">
        <v>15</v>
      </c>
      <c r="J9706" t="s">
        <v>16</v>
      </c>
      <c r="K9706" s="2">
        <v>283.81</v>
      </c>
      <c r="L9706" t="s">
        <v>28</v>
      </c>
      <c r="M9706">
        <f>YEAR(Table1[[#This Row],[order_date]])</f>
        <v>2024</v>
      </c>
      <c r="N9706">
        <f>MONTH(Table1[[#This Row],[order_date]])</f>
        <v>12</v>
      </c>
      <c r="O9706" s="3">
        <f>Table1[[#This Row],[sales]]-Table1[[#This Row],[profit]]</f>
        <v>843.22</v>
      </c>
      <c r="P9706" s="3">
        <f>Table1[[#This Row],[sales]]*Table1[[#This Row],[quantity]]</f>
        <v>1127.03</v>
      </c>
      <c r="Q9706" s="9">
        <f>Table1[[#This Row],[delivery_date]]-Table1[[#This Row],[order_date]]</f>
        <v>3</v>
      </c>
    </row>
    <row r="9707" spans="1:17" x14ac:dyDescent="0.35">
      <c r="A9707" t="s">
        <v>9738</v>
      </c>
      <c r="B9707" t="s">
        <v>25</v>
      </c>
      <c r="C9707" t="s">
        <v>14</v>
      </c>
      <c r="D9707" s="2">
        <v>3372.67</v>
      </c>
      <c r="E9707">
        <v>0.41</v>
      </c>
      <c r="F9707">
        <v>1</v>
      </c>
      <c r="G9707" s="1">
        <v>44950</v>
      </c>
      <c r="H9707" s="1">
        <v>44955</v>
      </c>
      <c r="I9707" t="s">
        <v>21</v>
      </c>
      <c r="J9707" t="s">
        <v>22</v>
      </c>
      <c r="K9707" s="2">
        <v>471.87</v>
      </c>
      <c r="L9707" t="s">
        <v>34</v>
      </c>
      <c r="M9707">
        <f>YEAR(Table1[[#This Row],[order_date]])</f>
        <v>2023</v>
      </c>
      <c r="N9707">
        <f>MONTH(Table1[[#This Row],[order_date]])</f>
        <v>1</v>
      </c>
      <c r="O9707" s="3">
        <f>Table1[[#This Row],[sales]]-Table1[[#This Row],[profit]]</f>
        <v>2900.8</v>
      </c>
      <c r="P9707" s="3">
        <f>Table1[[#This Row],[sales]]*Table1[[#This Row],[quantity]]</f>
        <v>3372.67</v>
      </c>
      <c r="Q9707" s="9">
        <f>Table1[[#This Row],[delivery_date]]-Table1[[#This Row],[order_date]]</f>
        <v>5</v>
      </c>
    </row>
    <row r="9708" spans="1:17" x14ac:dyDescent="0.35">
      <c r="A9708" t="s">
        <v>9739</v>
      </c>
      <c r="B9708" t="s">
        <v>41</v>
      </c>
      <c r="C9708" t="s">
        <v>20</v>
      </c>
      <c r="D9708" s="2">
        <v>2787.49</v>
      </c>
      <c r="E9708">
        <v>0.26</v>
      </c>
      <c r="F9708">
        <v>1</v>
      </c>
      <c r="G9708" s="1">
        <v>45343</v>
      </c>
      <c r="H9708" s="1">
        <v>45350</v>
      </c>
      <c r="I9708" t="s">
        <v>15</v>
      </c>
      <c r="J9708" t="s">
        <v>22</v>
      </c>
      <c r="K9708" s="2">
        <v>317.10000000000002</v>
      </c>
      <c r="L9708" t="s">
        <v>28</v>
      </c>
      <c r="M9708">
        <f>YEAR(Table1[[#This Row],[order_date]])</f>
        <v>2024</v>
      </c>
      <c r="N9708">
        <f>MONTH(Table1[[#This Row],[order_date]])</f>
        <v>2</v>
      </c>
      <c r="O9708" s="3">
        <f>Table1[[#This Row],[sales]]-Table1[[#This Row],[profit]]</f>
        <v>2470.39</v>
      </c>
      <c r="P9708" s="3">
        <f>Table1[[#This Row],[sales]]*Table1[[#This Row],[quantity]]</f>
        <v>2787.49</v>
      </c>
      <c r="Q9708" s="9">
        <f>Table1[[#This Row],[delivery_date]]-Table1[[#This Row],[order_date]]</f>
        <v>7</v>
      </c>
    </row>
    <row r="9709" spans="1:17" x14ac:dyDescent="0.35">
      <c r="A9709" t="s">
        <v>9740</v>
      </c>
      <c r="B9709" t="s">
        <v>13</v>
      </c>
      <c r="C9709" t="s">
        <v>26</v>
      </c>
      <c r="D9709" s="2">
        <v>4038.76</v>
      </c>
      <c r="E9709">
        <v>0.41</v>
      </c>
      <c r="F9709">
        <v>2</v>
      </c>
      <c r="G9709" s="1">
        <v>45344</v>
      </c>
      <c r="H9709" s="1">
        <v>45350</v>
      </c>
      <c r="I9709" t="s">
        <v>31</v>
      </c>
      <c r="J9709" t="s">
        <v>22</v>
      </c>
      <c r="K9709" s="2">
        <v>337.6</v>
      </c>
      <c r="L9709" t="s">
        <v>48</v>
      </c>
      <c r="M9709">
        <f>YEAR(Table1[[#This Row],[order_date]])</f>
        <v>2024</v>
      </c>
      <c r="N9709">
        <f>MONTH(Table1[[#This Row],[order_date]])</f>
        <v>2</v>
      </c>
      <c r="O9709" s="3">
        <f>Table1[[#This Row],[sales]]-Table1[[#This Row],[profit]]</f>
        <v>3701.1600000000003</v>
      </c>
      <c r="P9709" s="3">
        <f>Table1[[#This Row],[sales]]*Table1[[#This Row],[quantity]]</f>
        <v>8077.52</v>
      </c>
      <c r="Q9709" s="9">
        <f>Table1[[#This Row],[delivery_date]]-Table1[[#This Row],[order_date]]</f>
        <v>6</v>
      </c>
    </row>
    <row r="9710" spans="1:17" x14ac:dyDescent="0.35">
      <c r="A9710" t="s">
        <v>9741</v>
      </c>
      <c r="B9710" t="s">
        <v>13</v>
      </c>
      <c r="C9710" t="s">
        <v>36</v>
      </c>
      <c r="D9710" s="2">
        <v>966.87</v>
      </c>
      <c r="E9710">
        <v>0.11</v>
      </c>
      <c r="F9710">
        <v>2</v>
      </c>
      <c r="G9710" s="1">
        <v>45645</v>
      </c>
      <c r="H9710" s="1">
        <v>45648</v>
      </c>
      <c r="I9710" t="s">
        <v>15</v>
      </c>
      <c r="J9710" t="s">
        <v>27</v>
      </c>
      <c r="K9710" s="2">
        <v>258.91000000000003</v>
      </c>
      <c r="L9710" t="s">
        <v>23</v>
      </c>
      <c r="M9710">
        <f>YEAR(Table1[[#This Row],[order_date]])</f>
        <v>2024</v>
      </c>
      <c r="N9710">
        <f>MONTH(Table1[[#This Row],[order_date]])</f>
        <v>12</v>
      </c>
      <c r="O9710" s="3">
        <f>Table1[[#This Row],[sales]]-Table1[[#This Row],[profit]]</f>
        <v>707.96</v>
      </c>
      <c r="P9710" s="3">
        <f>Table1[[#This Row],[sales]]*Table1[[#This Row],[quantity]]</f>
        <v>1933.74</v>
      </c>
      <c r="Q9710" s="9">
        <f>Table1[[#This Row],[delivery_date]]-Table1[[#This Row],[order_date]]</f>
        <v>3</v>
      </c>
    </row>
    <row r="9711" spans="1:17" x14ac:dyDescent="0.35">
      <c r="A9711" t="s">
        <v>9742</v>
      </c>
      <c r="B9711" t="s">
        <v>13</v>
      </c>
      <c r="C9711" t="s">
        <v>20</v>
      </c>
      <c r="D9711" s="2">
        <v>1378.6</v>
      </c>
      <c r="E9711">
        <v>7.0000000000000007E-2</v>
      </c>
      <c r="F9711">
        <v>4</v>
      </c>
      <c r="G9711" s="1">
        <v>45576</v>
      </c>
      <c r="H9711" s="1">
        <v>45578</v>
      </c>
      <c r="I9711" t="s">
        <v>21</v>
      </c>
      <c r="J9711" t="s">
        <v>27</v>
      </c>
      <c r="K9711" s="2">
        <v>179.96</v>
      </c>
      <c r="L9711" t="s">
        <v>23</v>
      </c>
      <c r="M9711">
        <f>YEAR(Table1[[#This Row],[order_date]])</f>
        <v>2024</v>
      </c>
      <c r="N9711">
        <f>MONTH(Table1[[#This Row],[order_date]])</f>
        <v>10</v>
      </c>
      <c r="O9711" s="3">
        <f>Table1[[#This Row],[sales]]-Table1[[#This Row],[profit]]</f>
        <v>1198.6399999999999</v>
      </c>
      <c r="P9711" s="3">
        <f>Table1[[#This Row],[sales]]*Table1[[#This Row],[quantity]]</f>
        <v>5514.4</v>
      </c>
      <c r="Q9711" s="9">
        <f>Table1[[#This Row],[delivery_date]]-Table1[[#This Row],[order_date]]</f>
        <v>2</v>
      </c>
    </row>
    <row r="9712" spans="1:17" x14ac:dyDescent="0.35">
      <c r="A9712" t="s">
        <v>9743</v>
      </c>
      <c r="B9712" t="s">
        <v>13</v>
      </c>
      <c r="C9712" t="s">
        <v>36</v>
      </c>
      <c r="D9712" s="2">
        <v>4615.9799999999996</v>
      </c>
      <c r="E9712">
        <v>0.34</v>
      </c>
      <c r="F9712">
        <v>3</v>
      </c>
      <c r="G9712" s="1">
        <v>45603</v>
      </c>
      <c r="H9712" s="1">
        <v>45607</v>
      </c>
      <c r="I9712" t="s">
        <v>31</v>
      </c>
      <c r="J9712" t="s">
        <v>22</v>
      </c>
      <c r="K9712" s="2">
        <v>1084.45</v>
      </c>
      <c r="L9712" t="s">
        <v>34</v>
      </c>
      <c r="M9712">
        <f>YEAR(Table1[[#This Row],[order_date]])</f>
        <v>2024</v>
      </c>
      <c r="N9712">
        <f>MONTH(Table1[[#This Row],[order_date]])</f>
        <v>11</v>
      </c>
      <c r="O9712" s="3">
        <f>Table1[[#This Row],[sales]]-Table1[[#This Row],[profit]]</f>
        <v>3531.5299999999997</v>
      </c>
      <c r="P9712" s="3">
        <f>Table1[[#This Row],[sales]]*Table1[[#This Row],[quantity]]</f>
        <v>13847.939999999999</v>
      </c>
      <c r="Q9712" s="9">
        <f>Table1[[#This Row],[delivery_date]]-Table1[[#This Row],[order_date]]</f>
        <v>4</v>
      </c>
    </row>
    <row r="9713" spans="1:17" x14ac:dyDescent="0.35">
      <c r="A9713" t="s">
        <v>9744</v>
      </c>
      <c r="B9713" t="s">
        <v>25</v>
      </c>
      <c r="C9713" t="s">
        <v>26</v>
      </c>
      <c r="D9713" s="2">
        <v>4657.13</v>
      </c>
      <c r="E9713">
        <v>0.03</v>
      </c>
      <c r="F9713">
        <v>4</v>
      </c>
      <c r="G9713" s="1">
        <v>45300</v>
      </c>
      <c r="H9713" s="1">
        <v>45303</v>
      </c>
      <c r="I9713" t="s">
        <v>31</v>
      </c>
      <c r="J9713" t="s">
        <v>22</v>
      </c>
      <c r="K9713" s="2">
        <v>364.09</v>
      </c>
      <c r="L9713" t="s">
        <v>28</v>
      </c>
      <c r="M9713">
        <f>YEAR(Table1[[#This Row],[order_date]])</f>
        <v>2024</v>
      </c>
      <c r="N9713">
        <f>MONTH(Table1[[#This Row],[order_date]])</f>
        <v>1</v>
      </c>
      <c r="O9713" s="3">
        <f>Table1[[#This Row],[sales]]-Table1[[#This Row],[profit]]</f>
        <v>4293.04</v>
      </c>
      <c r="P9713" s="3">
        <f>Table1[[#This Row],[sales]]*Table1[[#This Row],[quantity]]</f>
        <v>18628.52</v>
      </c>
      <c r="Q9713" s="9">
        <f>Table1[[#This Row],[delivery_date]]-Table1[[#This Row],[order_date]]</f>
        <v>3</v>
      </c>
    </row>
    <row r="9714" spans="1:17" x14ac:dyDescent="0.35">
      <c r="A9714" t="s">
        <v>9745</v>
      </c>
      <c r="B9714" t="s">
        <v>41</v>
      </c>
      <c r="C9714" t="s">
        <v>26</v>
      </c>
      <c r="D9714" s="2">
        <v>2267.06</v>
      </c>
      <c r="E9714">
        <v>0.12</v>
      </c>
      <c r="F9714">
        <v>5</v>
      </c>
      <c r="G9714" s="1">
        <v>45213</v>
      </c>
      <c r="H9714" s="1">
        <v>45215</v>
      </c>
      <c r="I9714" t="s">
        <v>31</v>
      </c>
      <c r="J9714" t="s">
        <v>27</v>
      </c>
      <c r="K9714" s="2">
        <v>669.63</v>
      </c>
      <c r="L9714" t="s">
        <v>34</v>
      </c>
      <c r="M9714">
        <f>YEAR(Table1[[#This Row],[order_date]])</f>
        <v>2023</v>
      </c>
      <c r="N9714">
        <f>MONTH(Table1[[#This Row],[order_date]])</f>
        <v>10</v>
      </c>
      <c r="O9714" s="3">
        <f>Table1[[#This Row],[sales]]-Table1[[#This Row],[profit]]</f>
        <v>1597.4299999999998</v>
      </c>
      <c r="P9714" s="3">
        <f>Table1[[#This Row],[sales]]*Table1[[#This Row],[quantity]]</f>
        <v>11335.3</v>
      </c>
      <c r="Q9714" s="9">
        <f>Table1[[#This Row],[delivery_date]]-Table1[[#This Row],[order_date]]</f>
        <v>2</v>
      </c>
    </row>
    <row r="9715" spans="1:17" x14ac:dyDescent="0.35">
      <c r="A9715" t="s">
        <v>9746</v>
      </c>
      <c r="B9715" t="s">
        <v>25</v>
      </c>
      <c r="C9715" t="s">
        <v>14</v>
      </c>
      <c r="D9715" s="2">
        <v>333.98</v>
      </c>
      <c r="E9715">
        <v>0.45</v>
      </c>
      <c r="F9715">
        <v>4</v>
      </c>
      <c r="G9715" s="1">
        <v>45589</v>
      </c>
      <c r="H9715" s="1">
        <v>45594</v>
      </c>
      <c r="I9715" t="s">
        <v>31</v>
      </c>
      <c r="J9715" t="s">
        <v>22</v>
      </c>
      <c r="K9715" s="2">
        <v>64.98</v>
      </c>
      <c r="L9715" t="s">
        <v>39</v>
      </c>
      <c r="M9715">
        <f>YEAR(Table1[[#This Row],[order_date]])</f>
        <v>2024</v>
      </c>
      <c r="N9715">
        <f>MONTH(Table1[[#This Row],[order_date]])</f>
        <v>10</v>
      </c>
      <c r="O9715" s="3">
        <f>Table1[[#This Row],[sales]]-Table1[[#This Row],[profit]]</f>
        <v>269</v>
      </c>
      <c r="P9715" s="3">
        <f>Table1[[#This Row],[sales]]*Table1[[#This Row],[quantity]]</f>
        <v>1335.92</v>
      </c>
      <c r="Q9715" s="9">
        <f>Table1[[#This Row],[delivery_date]]-Table1[[#This Row],[order_date]]</f>
        <v>5</v>
      </c>
    </row>
    <row r="9716" spans="1:17" x14ac:dyDescent="0.35">
      <c r="A9716" t="s">
        <v>9747</v>
      </c>
      <c r="B9716" t="s">
        <v>25</v>
      </c>
      <c r="C9716" t="s">
        <v>33</v>
      </c>
      <c r="D9716" s="2">
        <v>1602.12</v>
      </c>
      <c r="E9716">
        <v>7.0000000000000007E-2</v>
      </c>
      <c r="F9716">
        <v>3</v>
      </c>
      <c r="G9716" s="1">
        <v>45449</v>
      </c>
      <c r="H9716" s="1">
        <v>45456</v>
      </c>
      <c r="I9716" t="s">
        <v>31</v>
      </c>
      <c r="J9716" t="s">
        <v>22</v>
      </c>
      <c r="K9716" s="2">
        <v>398.02</v>
      </c>
      <c r="L9716" t="s">
        <v>34</v>
      </c>
      <c r="M9716">
        <f>YEAR(Table1[[#This Row],[order_date]])</f>
        <v>2024</v>
      </c>
      <c r="N9716">
        <f>MONTH(Table1[[#This Row],[order_date]])</f>
        <v>6</v>
      </c>
      <c r="O9716" s="3">
        <f>Table1[[#This Row],[sales]]-Table1[[#This Row],[profit]]</f>
        <v>1204.0999999999999</v>
      </c>
      <c r="P9716" s="3">
        <f>Table1[[#This Row],[sales]]*Table1[[#This Row],[quantity]]</f>
        <v>4806.3599999999997</v>
      </c>
      <c r="Q9716" s="9">
        <f>Table1[[#This Row],[delivery_date]]-Table1[[#This Row],[order_date]]</f>
        <v>7</v>
      </c>
    </row>
    <row r="9717" spans="1:17" x14ac:dyDescent="0.35">
      <c r="A9717" t="s">
        <v>9748</v>
      </c>
      <c r="B9717" t="s">
        <v>25</v>
      </c>
      <c r="C9717" t="s">
        <v>36</v>
      </c>
      <c r="D9717" s="2">
        <v>1310.9</v>
      </c>
      <c r="E9717">
        <v>0.19</v>
      </c>
      <c r="F9717">
        <v>3</v>
      </c>
      <c r="G9717" s="1">
        <v>45000</v>
      </c>
      <c r="H9717" s="1">
        <v>45003</v>
      </c>
      <c r="I9717" t="s">
        <v>21</v>
      </c>
      <c r="J9717" t="s">
        <v>27</v>
      </c>
      <c r="K9717" s="2">
        <v>67.78</v>
      </c>
      <c r="L9717" t="s">
        <v>34</v>
      </c>
      <c r="M9717">
        <f>YEAR(Table1[[#This Row],[order_date]])</f>
        <v>2023</v>
      </c>
      <c r="N9717">
        <f>MONTH(Table1[[#This Row],[order_date]])</f>
        <v>3</v>
      </c>
      <c r="O9717" s="3">
        <f>Table1[[#This Row],[sales]]-Table1[[#This Row],[profit]]</f>
        <v>1243.1200000000001</v>
      </c>
      <c r="P9717" s="3">
        <f>Table1[[#This Row],[sales]]*Table1[[#This Row],[quantity]]</f>
        <v>3932.7000000000003</v>
      </c>
      <c r="Q9717" s="9">
        <f>Table1[[#This Row],[delivery_date]]-Table1[[#This Row],[order_date]]</f>
        <v>3</v>
      </c>
    </row>
    <row r="9718" spans="1:17" x14ac:dyDescent="0.35">
      <c r="A9718" t="s">
        <v>9749</v>
      </c>
      <c r="B9718" t="s">
        <v>13</v>
      </c>
      <c r="C9718" t="s">
        <v>33</v>
      </c>
      <c r="D9718" s="2">
        <v>2131.92</v>
      </c>
      <c r="E9718">
        <v>0.47</v>
      </c>
      <c r="F9718">
        <v>4</v>
      </c>
      <c r="G9718" s="1">
        <v>45588</v>
      </c>
      <c r="H9718" s="1">
        <v>45594</v>
      </c>
      <c r="I9718" t="s">
        <v>15</v>
      </c>
      <c r="J9718" t="s">
        <v>22</v>
      </c>
      <c r="K9718" s="2">
        <v>465.75</v>
      </c>
      <c r="L9718" t="s">
        <v>34</v>
      </c>
      <c r="M9718">
        <f>YEAR(Table1[[#This Row],[order_date]])</f>
        <v>2024</v>
      </c>
      <c r="N9718">
        <f>MONTH(Table1[[#This Row],[order_date]])</f>
        <v>10</v>
      </c>
      <c r="O9718" s="3">
        <f>Table1[[#This Row],[sales]]-Table1[[#This Row],[profit]]</f>
        <v>1666.17</v>
      </c>
      <c r="P9718" s="3">
        <f>Table1[[#This Row],[sales]]*Table1[[#This Row],[quantity]]</f>
        <v>8527.68</v>
      </c>
      <c r="Q9718" s="9">
        <f>Table1[[#This Row],[delivery_date]]-Table1[[#This Row],[order_date]]</f>
        <v>6</v>
      </c>
    </row>
    <row r="9719" spans="1:17" x14ac:dyDescent="0.35">
      <c r="A9719" t="s">
        <v>9750</v>
      </c>
      <c r="B9719" t="s">
        <v>13</v>
      </c>
      <c r="C9719" t="s">
        <v>33</v>
      </c>
      <c r="D9719" s="2">
        <v>1657.22</v>
      </c>
      <c r="E9719">
        <v>0.01</v>
      </c>
      <c r="F9719">
        <v>6</v>
      </c>
      <c r="G9719" s="1">
        <v>45159</v>
      </c>
      <c r="H9719" s="1">
        <v>45163</v>
      </c>
      <c r="I9719" t="s">
        <v>21</v>
      </c>
      <c r="J9719" t="s">
        <v>27</v>
      </c>
      <c r="K9719" s="2">
        <v>456.13</v>
      </c>
      <c r="L9719" t="s">
        <v>28</v>
      </c>
      <c r="M9719">
        <f>YEAR(Table1[[#This Row],[order_date]])</f>
        <v>2023</v>
      </c>
      <c r="N9719">
        <f>MONTH(Table1[[#This Row],[order_date]])</f>
        <v>8</v>
      </c>
      <c r="O9719" s="3">
        <f>Table1[[#This Row],[sales]]-Table1[[#This Row],[profit]]</f>
        <v>1201.0900000000001</v>
      </c>
      <c r="P9719" s="3">
        <f>Table1[[#This Row],[sales]]*Table1[[#This Row],[quantity]]</f>
        <v>9943.32</v>
      </c>
      <c r="Q9719" s="9">
        <f>Table1[[#This Row],[delivery_date]]-Table1[[#This Row],[order_date]]</f>
        <v>4</v>
      </c>
    </row>
    <row r="9720" spans="1:17" x14ac:dyDescent="0.35">
      <c r="A9720" t="s">
        <v>9751</v>
      </c>
      <c r="B9720" t="s">
        <v>13</v>
      </c>
      <c r="C9720" t="s">
        <v>20</v>
      </c>
      <c r="D9720" s="2">
        <v>4162.0600000000004</v>
      </c>
      <c r="E9720">
        <v>0.22</v>
      </c>
      <c r="F9720">
        <v>7</v>
      </c>
      <c r="G9720" s="1">
        <v>45300</v>
      </c>
      <c r="H9720" s="1">
        <v>45306</v>
      </c>
      <c r="I9720" t="s">
        <v>21</v>
      </c>
      <c r="J9720" t="s">
        <v>16</v>
      </c>
      <c r="K9720" s="2">
        <v>752.55</v>
      </c>
      <c r="L9720" t="s">
        <v>28</v>
      </c>
      <c r="M9720">
        <f>YEAR(Table1[[#This Row],[order_date]])</f>
        <v>2024</v>
      </c>
      <c r="N9720">
        <f>MONTH(Table1[[#This Row],[order_date]])</f>
        <v>1</v>
      </c>
      <c r="O9720" s="3">
        <f>Table1[[#This Row],[sales]]-Table1[[#This Row],[profit]]</f>
        <v>3409.51</v>
      </c>
      <c r="P9720" s="3">
        <f>Table1[[#This Row],[sales]]*Table1[[#This Row],[quantity]]</f>
        <v>29134.420000000002</v>
      </c>
      <c r="Q9720" s="9">
        <f>Table1[[#This Row],[delivery_date]]-Table1[[#This Row],[order_date]]</f>
        <v>6</v>
      </c>
    </row>
    <row r="9721" spans="1:17" x14ac:dyDescent="0.35">
      <c r="A9721" t="s">
        <v>9752</v>
      </c>
      <c r="B9721" t="s">
        <v>41</v>
      </c>
      <c r="C9721" t="s">
        <v>20</v>
      </c>
      <c r="D9721" s="2">
        <v>114.88</v>
      </c>
      <c r="E9721">
        <v>0.39</v>
      </c>
      <c r="F9721">
        <v>4</v>
      </c>
      <c r="G9721" s="1">
        <v>45219</v>
      </c>
      <c r="H9721" s="1">
        <v>45224</v>
      </c>
      <c r="I9721" t="s">
        <v>15</v>
      </c>
      <c r="J9721" t="s">
        <v>16</v>
      </c>
      <c r="K9721" s="2">
        <v>29.86</v>
      </c>
      <c r="L9721" t="s">
        <v>17</v>
      </c>
      <c r="M9721">
        <f>YEAR(Table1[[#This Row],[order_date]])</f>
        <v>2023</v>
      </c>
      <c r="N9721">
        <f>MONTH(Table1[[#This Row],[order_date]])</f>
        <v>10</v>
      </c>
      <c r="O9721" s="3">
        <f>Table1[[#This Row],[sales]]-Table1[[#This Row],[profit]]</f>
        <v>85.02</v>
      </c>
      <c r="P9721" s="3">
        <f>Table1[[#This Row],[sales]]*Table1[[#This Row],[quantity]]</f>
        <v>459.52</v>
      </c>
      <c r="Q9721" s="9">
        <f>Table1[[#This Row],[delivery_date]]-Table1[[#This Row],[order_date]]</f>
        <v>5</v>
      </c>
    </row>
    <row r="9722" spans="1:17" x14ac:dyDescent="0.35">
      <c r="A9722" t="s">
        <v>9753</v>
      </c>
      <c r="B9722" t="s">
        <v>19</v>
      </c>
      <c r="C9722" t="s">
        <v>36</v>
      </c>
      <c r="D9722" s="2">
        <v>3258.7</v>
      </c>
      <c r="E9722">
        <v>0.45</v>
      </c>
      <c r="F9722">
        <v>8</v>
      </c>
      <c r="G9722" s="1">
        <v>45465</v>
      </c>
      <c r="H9722" s="1">
        <v>45467</v>
      </c>
      <c r="I9722" t="s">
        <v>15</v>
      </c>
      <c r="J9722" t="s">
        <v>27</v>
      </c>
      <c r="K9722" s="2">
        <v>585.33000000000004</v>
      </c>
      <c r="L9722" t="s">
        <v>34</v>
      </c>
      <c r="M9722">
        <f>YEAR(Table1[[#This Row],[order_date]])</f>
        <v>2024</v>
      </c>
      <c r="N9722">
        <f>MONTH(Table1[[#This Row],[order_date]])</f>
        <v>6</v>
      </c>
      <c r="O9722" s="3">
        <f>Table1[[#This Row],[sales]]-Table1[[#This Row],[profit]]</f>
        <v>2673.37</v>
      </c>
      <c r="P9722" s="3">
        <f>Table1[[#This Row],[sales]]*Table1[[#This Row],[quantity]]</f>
        <v>26069.599999999999</v>
      </c>
      <c r="Q9722" s="9">
        <f>Table1[[#This Row],[delivery_date]]-Table1[[#This Row],[order_date]]</f>
        <v>2</v>
      </c>
    </row>
    <row r="9723" spans="1:17" x14ac:dyDescent="0.35">
      <c r="A9723" t="s">
        <v>9754</v>
      </c>
      <c r="B9723" t="s">
        <v>13</v>
      </c>
      <c r="C9723" t="s">
        <v>33</v>
      </c>
      <c r="D9723" s="2">
        <v>3354.92</v>
      </c>
      <c r="E9723">
        <v>0.37</v>
      </c>
      <c r="F9723">
        <v>6</v>
      </c>
      <c r="G9723" s="1">
        <v>44927</v>
      </c>
      <c r="H9723" s="1">
        <v>44932</v>
      </c>
      <c r="I9723" t="s">
        <v>15</v>
      </c>
      <c r="J9723" t="s">
        <v>22</v>
      </c>
      <c r="K9723" s="2">
        <v>984.32</v>
      </c>
      <c r="L9723" t="s">
        <v>34</v>
      </c>
      <c r="M9723">
        <f>YEAR(Table1[[#This Row],[order_date]])</f>
        <v>2023</v>
      </c>
      <c r="N9723">
        <f>MONTH(Table1[[#This Row],[order_date]])</f>
        <v>1</v>
      </c>
      <c r="O9723" s="3">
        <f>Table1[[#This Row],[sales]]-Table1[[#This Row],[profit]]</f>
        <v>2370.6</v>
      </c>
      <c r="P9723" s="3">
        <f>Table1[[#This Row],[sales]]*Table1[[#This Row],[quantity]]</f>
        <v>20129.52</v>
      </c>
      <c r="Q9723" s="9">
        <f>Table1[[#This Row],[delivery_date]]-Table1[[#This Row],[order_date]]</f>
        <v>5</v>
      </c>
    </row>
    <row r="9724" spans="1:17" x14ac:dyDescent="0.35">
      <c r="A9724" t="s">
        <v>9755</v>
      </c>
      <c r="B9724" t="s">
        <v>41</v>
      </c>
      <c r="C9724" t="s">
        <v>14</v>
      </c>
      <c r="D9724" s="2">
        <v>3337.07</v>
      </c>
      <c r="E9724">
        <v>0.44</v>
      </c>
      <c r="F9724">
        <v>5</v>
      </c>
      <c r="G9724" s="1">
        <v>45373</v>
      </c>
      <c r="H9724" s="1">
        <v>45376</v>
      </c>
      <c r="I9724" t="s">
        <v>31</v>
      </c>
      <c r="J9724" t="s">
        <v>16</v>
      </c>
      <c r="K9724" s="2">
        <v>280.52999999999997</v>
      </c>
      <c r="L9724" t="s">
        <v>39</v>
      </c>
      <c r="M9724">
        <f>YEAR(Table1[[#This Row],[order_date]])</f>
        <v>2024</v>
      </c>
      <c r="N9724">
        <f>MONTH(Table1[[#This Row],[order_date]])</f>
        <v>3</v>
      </c>
      <c r="O9724" s="3">
        <f>Table1[[#This Row],[sales]]-Table1[[#This Row],[profit]]</f>
        <v>3056.54</v>
      </c>
      <c r="P9724" s="3">
        <f>Table1[[#This Row],[sales]]*Table1[[#This Row],[quantity]]</f>
        <v>16685.350000000002</v>
      </c>
      <c r="Q9724" s="9">
        <f>Table1[[#This Row],[delivery_date]]-Table1[[#This Row],[order_date]]</f>
        <v>3</v>
      </c>
    </row>
    <row r="9725" spans="1:17" x14ac:dyDescent="0.35">
      <c r="A9725" t="s">
        <v>9756</v>
      </c>
      <c r="B9725" t="s">
        <v>13</v>
      </c>
      <c r="C9725" t="s">
        <v>33</v>
      </c>
      <c r="D9725" s="2">
        <v>2650.91</v>
      </c>
      <c r="E9725">
        <v>0.02</v>
      </c>
      <c r="F9725">
        <v>8</v>
      </c>
      <c r="G9725" s="1">
        <v>45571</v>
      </c>
      <c r="H9725" s="1">
        <v>45577</v>
      </c>
      <c r="I9725" t="s">
        <v>31</v>
      </c>
      <c r="J9725" t="s">
        <v>22</v>
      </c>
      <c r="K9725" s="2">
        <v>747.12</v>
      </c>
      <c r="L9725" t="s">
        <v>48</v>
      </c>
      <c r="M9725">
        <f>YEAR(Table1[[#This Row],[order_date]])</f>
        <v>2024</v>
      </c>
      <c r="N9725">
        <f>MONTH(Table1[[#This Row],[order_date]])</f>
        <v>10</v>
      </c>
      <c r="O9725" s="3">
        <f>Table1[[#This Row],[sales]]-Table1[[#This Row],[profit]]</f>
        <v>1903.79</v>
      </c>
      <c r="P9725" s="3">
        <f>Table1[[#This Row],[sales]]*Table1[[#This Row],[quantity]]</f>
        <v>21207.279999999999</v>
      </c>
      <c r="Q9725" s="9">
        <f>Table1[[#This Row],[delivery_date]]-Table1[[#This Row],[order_date]]</f>
        <v>6</v>
      </c>
    </row>
    <row r="9726" spans="1:17" x14ac:dyDescent="0.35">
      <c r="A9726" t="s">
        <v>9757</v>
      </c>
      <c r="B9726" t="s">
        <v>13</v>
      </c>
      <c r="C9726" t="s">
        <v>20</v>
      </c>
      <c r="D9726" s="2">
        <v>3094.41</v>
      </c>
      <c r="E9726">
        <v>0.05</v>
      </c>
      <c r="F9726">
        <v>6</v>
      </c>
      <c r="G9726" s="1">
        <v>44937</v>
      </c>
      <c r="H9726" s="1">
        <v>44943</v>
      </c>
      <c r="I9726" t="s">
        <v>31</v>
      </c>
      <c r="J9726" t="s">
        <v>22</v>
      </c>
      <c r="K9726" s="2">
        <v>609.12</v>
      </c>
      <c r="L9726" t="s">
        <v>28</v>
      </c>
      <c r="M9726">
        <f>YEAR(Table1[[#This Row],[order_date]])</f>
        <v>2023</v>
      </c>
      <c r="N9726">
        <f>MONTH(Table1[[#This Row],[order_date]])</f>
        <v>1</v>
      </c>
      <c r="O9726" s="3">
        <f>Table1[[#This Row],[sales]]-Table1[[#This Row],[profit]]</f>
        <v>2485.29</v>
      </c>
      <c r="P9726" s="3">
        <f>Table1[[#This Row],[sales]]*Table1[[#This Row],[quantity]]</f>
        <v>18566.46</v>
      </c>
      <c r="Q9726" s="9">
        <f>Table1[[#This Row],[delivery_date]]-Table1[[#This Row],[order_date]]</f>
        <v>6</v>
      </c>
    </row>
    <row r="9727" spans="1:17" x14ac:dyDescent="0.35">
      <c r="A9727" t="s">
        <v>9758</v>
      </c>
      <c r="B9727" t="s">
        <v>25</v>
      </c>
      <c r="C9727" t="s">
        <v>33</v>
      </c>
      <c r="D9727" s="2">
        <v>4071.42</v>
      </c>
      <c r="E9727">
        <v>0.37</v>
      </c>
      <c r="F9727">
        <v>1</v>
      </c>
      <c r="G9727" s="1">
        <v>45262</v>
      </c>
      <c r="H9727" s="1">
        <v>45269</v>
      </c>
      <c r="I9727" t="s">
        <v>31</v>
      </c>
      <c r="J9727" t="s">
        <v>22</v>
      </c>
      <c r="K9727" s="2">
        <v>1110.8</v>
      </c>
      <c r="L9727" t="s">
        <v>23</v>
      </c>
      <c r="M9727">
        <f>YEAR(Table1[[#This Row],[order_date]])</f>
        <v>2023</v>
      </c>
      <c r="N9727">
        <f>MONTH(Table1[[#This Row],[order_date]])</f>
        <v>12</v>
      </c>
      <c r="O9727" s="3">
        <f>Table1[[#This Row],[sales]]-Table1[[#This Row],[profit]]</f>
        <v>2960.62</v>
      </c>
      <c r="P9727" s="3">
        <f>Table1[[#This Row],[sales]]*Table1[[#This Row],[quantity]]</f>
        <v>4071.42</v>
      </c>
      <c r="Q9727" s="9">
        <f>Table1[[#This Row],[delivery_date]]-Table1[[#This Row],[order_date]]</f>
        <v>7</v>
      </c>
    </row>
    <row r="9728" spans="1:17" x14ac:dyDescent="0.35">
      <c r="A9728" t="s">
        <v>9759</v>
      </c>
      <c r="B9728" t="s">
        <v>25</v>
      </c>
      <c r="C9728" t="s">
        <v>26</v>
      </c>
      <c r="D9728" s="2">
        <v>3942.56</v>
      </c>
      <c r="E9728">
        <v>0.38</v>
      </c>
      <c r="F9728">
        <v>1</v>
      </c>
      <c r="G9728" s="1">
        <v>45350</v>
      </c>
      <c r="H9728" s="1">
        <v>45351</v>
      </c>
      <c r="I9728" t="s">
        <v>15</v>
      </c>
      <c r="J9728" t="s">
        <v>27</v>
      </c>
      <c r="K9728" s="2">
        <v>320.8</v>
      </c>
      <c r="L9728" t="s">
        <v>17</v>
      </c>
      <c r="M9728">
        <f>YEAR(Table1[[#This Row],[order_date]])</f>
        <v>2024</v>
      </c>
      <c r="N9728">
        <f>MONTH(Table1[[#This Row],[order_date]])</f>
        <v>2</v>
      </c>
      <c r="O9728" s="3">
        <f>Table1[[#This Row],[sales]]-Table1[[#This Row],[profit]]</f>
        <v>3621.7599999999998</v>
      </c>
      <c r="P9728" s="3">
        <f>Table1[[#This Row],[sales]]*Table1[[#This Row],[quantity]]</f>
        <v>3942.56</v>
      </c>
      <c r="Q9728" s="9">
        <f>Table1[[#This Row],[delivery_date]]-Table1[[#This Row],[order_date]]</f>
        <v>1</v>
      </c>
    </row>
    <row r="9729" spans="1:17" x14ac:dyDescent="0.35">
      <c r="A9729" t="s">
        <v>9760</v>
      </c>
      <c r="B9729" t="s">
        <v>25</v>
      </c>
      <c r="C9729" t="s">
        <v>26</v>
      </c>
      <c r="D9729" s="2">
        <v>269.66000000000003</v>
      </c>
      <c r="E9729">
        <v>0.3</v>
      </c>
      <c r="F9729">
        <v>6</v>
      </c>
      <c r="G9729" s="1">
        <v>45404</v>
      </c>
      <c r="H9729" s="1">
        <v>45405</v>
      </c>
      <c r="I9729" t="s">
        <v>15</v>
      </c>
      <c r="J9729" t="s">
        <v>16</v>
      </c>
      <c r="K9729" s="2">
        <v>75.09</v>
      </c>
      <c r="L9729" t="s">
        <v>39</v>
      </c>
      <c r="M9729">
        <f>YEAR(Table1[[#This Row],[order_date]])</f>
        <v>2024</v>
      </c>
      <c r="N9729">
        <f>MONTH(Table1[[#This Row],[order_date]])</f>
        <v>4</v>
      </c>
      <c r="O9729" s="3">
        <f>Table1[[#This Row],[sales]]-Table1[[#This Row],[profit]]</f>
        <v>194.57000000000002</v>
      </c>
      <c r="P9729" s="3">
        <f>Table1[[#This Row],[sales]]*Table1[[#This Row],[quantity]]</f>
        <v>1617.96</v>
      </c>
      <c r="Q9729" s="9">
        <f>Table1[[#This Row],[delivery_date]]-Table1[[#This Row],[order_date]]</f>
        <v>1</v>
      </c>
    </row>
    <row r="9730" spans="1:17" x14ac:dyDescent="0.35">
      <c r="A9730" t="s">
        <v>9761</v>
      </c>
      <c r="B9730" t="s">
        <v>41</v>
      </c>
      <c r="C9730" t="s">
        <v>14</v>
      </c>
      <c r="D9730" s="2">
        <v>249.14</v>
      </c>
      <c r="E9730">
        <v>0.37</v>
      </c>
      <c r="F9730">
        <v>8</v>
      </c>
      <c r="G9730" s="1">
        <v>45466</v>
      </c>
      <c r="H9730" s="1">
        <v>45470</v>
      </c>
      <c r="I9730" t="s">
        <v>15</v>
      </c>
      <c r="J9730" t="s">
        <v>16</v>
      </c>
      <c r="K9730" s="2">
        <v>43.13</v>
      </c>
      <c r="L9730" t="s">
        <v>17</v>
      </c>
      <c r="M9730">
        <f>YEAR(Table1[[#This Row],[order_date]])</f>
        <v>2024</v>
      </c>
      <c r="N9730">
        <f>MONTH(Table1[[#This Row],[order_date]])</f>
        <v>6</v>
      </c>
      <c r="O9730" s="3">
        <f>Table1[[#This Row],[sales]]-Table1[[#This Row],[profit]]</f>
        <v>206.01</v>
      </c>
      <c r="P9730" s="3">
        <f>Table1[[#This Row],[sales]]*Table1[[#This Row],[quantity]]</f>
        <v>1993.12</v>
      </c>
      <c r="Q9730" s="9">
        <f>Table1[[#This Row],[delivery_date]]-Table1[[#This Row],[order_date]]</f>
        <v>4</v>
      </c>
    </row>
    <row r="9731" spans="1:17" x14ac:dyDescent="0.35">
      <c r="A9731" t="s">
        <v>9762</v>
      </c>
      <c r="B9731" t="s">
        <v>19</v>
      </c>
      <c r="C9731" t="s">
        <v>36</v>
      </c>
      <c r="D9731" s="2">
        <v>4210.83</v>
      </c>
      <c r="E9731">
        <v>0.43</v>
      </c>
      <c r="F9731">
        <v>9</v>
      </c>
      <c r="G9731" s="1">
        <v>45211</v>
      </c>
      <c r="H9731" s="1">
        <v>45213</v>
      </c>
      <c r="I9731" t="s">
        <v>31</v>
      </c>
      <c r="J9731" t="s">
        <v>22</v>
      </c>
      <c r="K9731" s="2">
        <v>692.16</v>
      </c>
      <c r="L9731" t="s">
        <v>39</v>
      </c>
      <c r="M9731">
        <f>YEAR(Table1[[#This Row],[order_date]])</f>
        <v>2023</v>
      </c>
      <c r="N9731">
        <f>MONTH(Table1[[#This Row],[order_date]])</f>
        <v>10</v>
      </c>
      <c r="O9731" s="3">
        <f>Table1[[#This Row],[sales]]-Table1[[#This Row],[profit]]</f>
        <v>3518.67</v>
      </c>
      <c r="P9731" s="3">
        <f>Table1[[#This Row],[sales]]*Table1[[#This Row],[quantity]]</f>
        <v>37897.47</v>
      </c>
      <c r="Q9731" s="9">
        <f>Table1[[#This Row],[delivery_date]]-Table1[[#This Row],[order_date]]</f>
        <v>2</v>
      </c>
    </row>
    <row r="9732" spans="1:17" x14ac:dyDescent="0.35">
      <c r="A9732" t="s">
        <v>9763</v>
      </c>
      <c r="B9732" t="s">
        <v>19</v>
      </c>
      <c r="C9732" t="s">
        <v>33</v>
      </c>
      <c r="D9732" s="2">
        <v>2916.18</v>
      </c>
      <c r="E9732">
        <v>0.27</v>
      </c>
      <c r="F9732">
        <v>4</v>
      </c>
      <c r="G9732" s="1">
        <v>45070</v>
      </c>
      <c r="H9732" s="1">
        <v>45074</v>
      </c>
      <c r="I9732" t="s">
        <v>15</v>
      </c>
      <c r="J9732" t="s">
        <v>22</v>
      </c>
      <c r="K9732" s="2">
        <v>561.13</v>
      </c>
      <c r="L9732" t="s">
        <v>28</v>
      </c>
      <c r="M9732">
        <f>YEAR(Table1[[#This Row],[order_date]])</f>
        <v>2023</v>
      </c>
      <c r="N9732">
        <f>MONTH(Table1[[#This Row],[order_date]])</f>
        <v>5</v>
      </c>
      <c r="O9732" s="3">
        <f>Table1[[#This Row],[sales]]-Table1[[#This Row],[profit]]</f>
        <v>2355.0499999999997</v>
      </c>
      <c r="P9732" s="3">
        <f>Table1[[#This Row],[sales]]*Table1[[#This Row],[quantity]]</f>
        <v>11664.72</v>
      </c>
      <c r="Q9732" s="9">
        <f>Table1[[#This Row],[delivery_date]]-Table1[[#This Row],[order_date]]</f>
        <v>4</v>
      </c>
    </row>
    <row r="9733" spans="1:17" x14ac:dyDescent="0.35">
      <c r="A9733" t="s">
        <v>9764</v>
      </c>
      <c r="B9733" t="s">
        <v>41</v>
      </c>
      <c r="C9733" t="s">
        <v>26</v>
      </c>
      <c r="D9733" s="2">
        <v>4791.3900000000003</v>
      </c>
      <c r="E9733">
        <v>0.47</v>
      </c>
      <c r="F9733">
        <v>7</v>
      </c>
      <c r="G9733" s="1">
        <v>45245</v>
      </c>
      <c r="H9733" s="1">
        <v>45248</v>
      </c>
      <c r="I9733" t="s">
        <v>21</v>
      </c>
      <c r="J9733" t="s">
        <v>27</v>
      </c>
      <c r="K9733" s="2">
        <v>1288.9100000000001</v>
      </c>
      <c r="L9733" t="s">
        <v>48</v>
      </c>
      <c r="M9733">
        <f>YEAR(Table1[[#This Row],[order_date]])</f>
        <v>2023</v>
      </c>
      <c r="N9733">
        <f>MONTH(Table1[[#This Row],[order_date]])</f>
        <v>11</v>
      </c>
      <c r="O9733" s="3">
        <f>Table1[[#This Row],[sales]]-Table1[[#This Row],[profit]]</f>
        <v>3502.4800000000005</v>
      </c>
      <c r="P9733" s="3">
        <f>Table1[[#This Row],[sales]]*Table1[[#This Row],[quantity]]</f>
        <v>33539.730000000003</v>
      </c>
      <c r="Q9733" s="9">
        <f>Table1[[#This Row],[delivery_date]]-Table1[[#This Row],[order_date]]</f>
        <v>3</v>
      </c>
    </row>
    <row r="9734" spans="1:17" x14ac:dyDescent="0.35">
      <c r="A9734" t="s">
        <v>9765</v>
      </c>
      <c r="B9734" t="s">
        <v>13</v>
      </c>
      <c r="C9734" t="s">
        <v>36</v>
      </c>
      <c r="D9734" s="2">
        <v>2214.8000000000002</v>
      </c>
      <c r="E9734">
        <v>0.35</v>
      </c>
      <c r="F9734">
        <v>9</v>
      </c>
      <c r="G9734" s="1">
        <v>45382</v>
      </c>
      <c r="H9734" s="1">
        <v>45384</v>
      </c>
      <c r="I9734" t="s">
        <v>15</v>
      </c>
      <c r="J9734" t="s">
        <v>16</v>
      </c>
      <c r="K9734" s="2">
        <v>572.76</v>
      </c>
      <c r="L9734" t="s">
        <v>34</v>
      </c>
      <c r="M9734">
        <f>YEAR(Table1[[#This Row],[order_date]])</f>
        <v>2024</v>
      </c>
      <c r="N9734">
        <f>MONTH(Table1[[#This Row],[order_date]])</f>
        <v>3</v>
      </c>
      <c r="O9734" s="3">
        <f>Table1[[#This Row],[sales]]-Table1[[#This Row],[profit]]</f>
        <v>1642.0400000000002</v>
      </c>
      <c r="P9734" s="3">
        <f>Table1[[#This Row],[sales]]*Table1[[#This Row],[quantity]]</f>
        <v>19933.2</v>
      </c>
      <c r="Q9734" s="9">
        <f>Table1[[#This Row],[delivery_date]]-Table1[[#This Row],[order_date]]</f>
        <v>2</v>
      </c>
    </row>
    <row r="9735" spans="1:17" x14ac:dyDescent="0.35">
      <c r="A9735" t="s">
        <v>9766</v>
      </c>
      <c r="B9735" t="s">
        <v>41</v>
      </c>
      <c r="C9735" t="s">
        <v>26</v>
      </c>
      <c r="D9735" s="2">
        <v>966.03</v>
      </c>
      <c r="E9735">
        <v>0.24</v>
      </c>
      <c r="F9735">
        <v>8</v>
      </c>
      <c r="G9735" s="1">
        <v>44930</v>
      </c>
      <c r="H9735" s="1">
        <v>44931</v>
      </c>
      <c r="I9735" t="s">
        <v>31</v>
      </c>
      <c r="J9735" t="s">
        <v>16</v>
      </c>
      <c r="K9735" s="2">
        <v>78.31</v>
      </c>
      <c r="L9735" t="s">
        <v>28</v>
      </c>
      <c r="M9735">
        <f>YEAR(Table1[[#This Row],[order_date]])</f>
        <v>2023</v>
      </c>
      <c r="N9735">
        <f>MONTH(Table1[[#This Row],[order_date]])</f>
        <v>1</v>
      </c>
      <c r="O9735" s="3">
        <f>Table1[[#This Row],[sales]]-Table1[[#This Row],[profit]]</f>
        <v>887.72</v>
      </c>
      <c r="P9735" s="3">
        <f>Table1[[#This Row],[sales]]*Table1[[#This Row],[quantity]]</f>
        <v>7728.24</v>
      </c>
      <c r="Q9735" s="9">
        <f>Table1[[#This Row],[delivery_date]]-Table1[[#This Row],[order_date]]</f>
        <v>1</v>
      </c>
    </row>
    <row r="9736" spans="1:17" x14ac:dyDescent="0.35">
      <c r="A9736" t="s">
        <v>9767</v>
      </c>
      <c r="B9736" t="s">
        <v>13</v>
      </c>
      <c r="C9736" t="s">
        <v>36</v>
      </c>
      <c r="D9736" s="2">
        <v>2418.85</v>
      </c>
      <c r="E9736">
        <v>0.21</v>
      </c>
      <c r="F9736">
        <v>8</v>
      </c>
      <c r="G9736" s="1">
        <v>45489</v>
      </c>
      <c r="H9736" s="1">
        <v>45494</v>
      </c>
      <c r="I9736" t="s">
        <v>15</v>
      </c>
      <c r="J9736" t="s">
        <v>27</v>
      </c>
      <c r="K9736" s="2">
        <v>128.12</v>
      </c>
      <c r="L9736" t="s">
        <v>39</v>
      </c>
      <c r="M9736">
        <f>YEAR(Table1[[#This Row],[order_date]])</f>
        <v>2024</v>
      </c>
      <c r="N9736">
        <f>MONTH(Table1[[#This Row],[order_date]])</f>
        <v>7</v>
      </c>
      <c r="O9736" s="3">
        <f>Table1[[#This Row],[sales]]-Table1[[#This Row],[profit]]</f>
        <v>2290.73</v>
      </c>
      <c r="P9736" s="3">
        <f>Table1[[#This Row],[sales]]*Table1[[#This Row],[quantity]]</f>
        <v>19350.8</v>
      </c>
      <c r="Q9736" s="9">
        <f>Table1[[#This Row],[delivery_date]]-Table1[[#This Row],[order_date]]</f>
        <v>5</v>
      </c>
    </row>
    <row r="9737" spans="1:17" x14ac:dyDescent="0.35">
      <c r="A9737" t="s">
        <v>9768</v>
      </c>
      <c r="B9737" t="s">
        <v>41</v>
      </c>
      <c r="C9737" t="s">
        <v>36</v>
      </c>
      <c r="D9737" s="2">
        <v>2239.0700000000002</v>
      </c>
      <c r="E9737">
        <v>0.38</v>
      </c>
      <c r="F9737">
        <v>1</v>
      </c>
      <c r="G9737" s="1">
        <v>45026</v>
      </c>
      <c r="H9737" s="1">
        <v>45031</v>
      </c>
      <c r="I9737" t="s">
        <v>21</v>
      </c>
      <c r="J9737" t="s">
        <v>22</v>
      </c>
      <c r="K9737" s="2">
        <v>399.06</v>
      </c>
      <c r="L9737" t="s">
        <v>23</v>
      </c>
      <c r="M9737">
        <f>YEAR(Table1[[#This Row],[order_date]])</f>
        <v>2023</v>
      </c>
      <c r="N9737">
        <f>MONTH(Table1[[#This Row],[order_date]])</f>
        <v>4</v>
      </c>
      <c r="O9737" s="3">
        <f>Table1[[#This Row],[sales]]-Table1[[#This Row],[profit]]</f>
        <v>1840.0100000000002</v>
      </c>
      <c r="P9737" s="3">
        <f>Table1[[#This Row],[sales]]*Table1[[#This Row],[quantity]]</f>
        <v>2239.0700000000002</v>
      </c>
      <c r="Q9737" s="9">
        <f>Table1[[#This Row],[delivery_date]]-Table1[[#This Row],[order_date]]</f>
        <v>5</v>
      </c>
    </row>
    <row r="9738" spans="1:17" x14ac:dyDescent="0.35">
      <c r="A9738" t="s">
        <v>9769</v>
      </c>
      <c r="B9738" t="s">
        <v>41</v>
      </c>
      <c r="C9738" t="s">
        <v>26</v>
      </c>
      <c r="D9738" s="2">
        <v>2634.17</v>
      </c>
      <c r="E9738">
        <v>0.32</v>
      </c>
      <c r="F9738">
        <v>6</v>
      </c>
      <c r="G9738" s="1">
        <v>45308</v>
      </c>
      <c r="H9738" s="1">
        <v>45315</v>
      </c>
      <c r="I9738" t="s">
        <v>15</v>
      </c>
      <c r="J9738" t="s">
        <v>16</v>
      </c>
      <c r="K9738" s="2">
        <v>783.82</v>
      </c>
      <c r="L9738" t="s">
        <v>28</v>
      </c>
      <c r="M9738">
        <f>YEAR(Table1[[#This Row],[order_date]])</f>
        <v>2024</v>
      </c>
      <c r="N9738">
        <f>MONTH(Table1[[#This Row],[order_date]])</f>
        <v>1</v>
      </c>
      <c r="O9738" s="3">
        <f>Table1[[#This Row],[sales]]-Table1[[#This Row],[profit]]</f>
        <v>1850.35</v>
      </c>
      <c r="P9738" s="3">
        <f>Table1[[#This Row],[sales]]*Table1[[#This Row],[quantity]]</f>
        <v>15805.02</v>
      </c>
      <c r="Q9738" s="9">
        <f>Table1[[#This Row],[delivery_date]]-Table1[[#This Row],[order_date]]</f>
        <v>7</v>
      </c>
    </row>
    <row r="9739" spans="1:17" x14ac:dyDescent="0.35">
      <c r="A9739" t="s">
        <v>9770</v>
      </c>
      <c r="B9739" t="s">
        <v>41</v>
      </c>
      <c r="C9739" t="s">
        <v>20</v>
      </c>
      <c r="D9739" s="2">
        <v>4058.94</v>
      </c>
      <c r="E9739">
        <v>0.41</v>
      </c>
      <c r="F9739">
        <v>9</v>
      </c>
      <c r="G9739" s="1">
        <v>45627</v>
      </c>
      <c r="H9739" s="1">
        <v>45630</v>
      </c>
      <c r="I9739" t="s">
        <v>31</v>
      </c>
      <c r="J9739" t="s">
        <v>22</v>
      </c>
      <c r="K9739" s="2">
        <v>717.86</v>
      </c>
      <c r="L9739" t="s">
        <v>23</v>
      </c>
      <c r="M9739">
        <f>YEAR(Table1[[#This Row],[order_date]])</f>
        <v>2024</v>
      </c>
      <c r="N9739">
        <f>MONTH(Table1[[#This Row],[order_date]])</f>
        <v>12</v>
      </c>
      <c r="O9739" s="3">
        <f>Table1[[#This Row],[sales]]-Table1[[#This Row],[profit]]</f>
        <v>3341.08</v>
      </c>
      <c r="P9739" s="3">
        <f>Table1[[#This Row],[sales]]*Table1[[#This Row],[quantity]]</f>
        <v>36530.46</v>
      </c>
      <c r="Q9739" s="9">
        <f>Table1[[#This Row],[delivery_date]]-Table1[[#This Row],[order_date]]</f>
        <v>3</v>
      </c>
    </row>
    <row r="9740" spans="1:17" x14ac:dyDescent="0.35">
      <c r="A9740" t="s">
        <v>9771</v>
      </c>
      <c r="B9740" t="s">
        <v>19</v>
      </c>
      <c r="C9740" t="s">
        <v>36</v>
      </c>
      <c r="D9740" s="2">
        <v>3312.36</v>
      </c>
      <c r="E9740">
        <v>0.39</v>
      </c>
      <c r="F9740">
        <v>8</v>
      </c>
      <c r="G9740" s="1">
        <v>45008</v>
      </c>
      <c r="H9740" s="1">
        <v>45011</v>
      </c>
      <c r="I9740" t="s">
        <v>31</v>
      </c>
      <c r="J9740" t="s">
        <v>22</v>
      </c>
      <c r="K9740" s="2">
        <v>285.58</v>
      </c>
      <c r="L9740" t="s">
        <v>17</v>
      </c>
      <c r="M9740">
        <f>YEAR(Table1[[#This Row],[order_date]])</f>
        <v>2023</v>
      </c>
      <c r="N9740">
        <f>MONTH(Table1[[#This Row],[order_date]])</f>
        <v>3</v>
      </c>
      <c r="O9740" s="3">
        <f>Table1[[#This Row],[sales]]-Table1[[#This Row],[profit]]</f>
        <v>3026.78</v>
      </c>
      <c r="P9740" s="3">
        <f>Table1[[#This Row],[sales]]*Table1[[#This Row],[quantity]]</f>
        <v>26498.880000000001</v>
      </c>
      <c r="Q9740" s="9">
        <f>Table1[[#This Row],[delivery_date]]-Table1[[#This Row],[order_date]]</f>
        <v>3</v>
      </c>
    </row>
    <row r="9741" spans="1:17" x14ac:dyDescent="0.35">
      <c r="A9741" t="s">
        <v>9772</v>
      </c>
      <c r="B9741" t="s">
        <v>25</v>
      </c>
      <c r="C9741" t="s">
        <v>33</v>
      </c>
      <c r="D9741" s="2">
        <v>1007.85</v>
      </c>
      <c r="E9741">
        <v>0.26</v>
      </c>
      <c r="F9741">
        <v>2</v>
      </c>
      <c r="G9741" s="1">
        <v>45649</v>
      </c>
      <c r="H9741" s="1">
        <v>45656</v>
      </c>
      <c r="I9741" t="s">
        <v>21</v>
      </c>
      <c r="J9741" t="s">
        <v>16</v>
      </c>
      <c r="K9741" s="2">
        <v>159.87</v>
      </c>
      <c r="L9741" t="s">
        <v>28</v>
      </c>
      <c r="M9741">
        <f>YEAR(Table1[[#This Row],[order_date]])</f>
        <v>2024</v>
      </c>
      <c r="N9741">
        <f>MONTH(Table1[[#This Row],[order_date]])</f>
        <v>12</v>
      </c>
      <c r="O9741" s="3">
        <f>Table1[[#This Row],[sales]]-Table1[[#This Row],[profit]]</f>
        <v>847.98</v>
      </c>
      <c r="P9741" s="3">
        <f>Table1[[#This Row],[sales]]*Table1[[#This Row],[quantity]]</f>
        <v>2015.7</v>
      </c>
      <c r="Q9741" s="9">
        <f>Table1[[#This Row],[delivery_date]]-Table1[[#This Row],[order_date]]</f>
        <v>7</v>
      </c>
    </row>
    <row r="9742" spans="1:17" x14ac:dyDescent="0.35">
      <c r="A9742" t="s">
        <v>9773</v>
      </c>
      <c r="B9742" t="s">
        <v>41</v>
      </c>
      <c r="C9742" t="s">
        <v>26</v>
      </c>
      <c r="D9742" s="2">
        <v>3698.94</v>
      </c>
      <c r="E9742">
        <v>0.47</v>
      </c>
      <c r="F9742">
        <v>5</v>
      </c>
      <c r="G9742" s="1">
        <v>45282</v>
      </c>
      <c r="H9742" s="1">
        <v>45284</v>
      </c>
      <c r="I9742" t="s">
        <v>21</v>
      </c>
      <c r="J9742" t="s">
        <v>16</v>
      </c>
      <c r="K9742" s="2">
        <v>525.79</v>
      </c>
      <c r="L9742" t="s">
        <v>48</v>
      </c>
      <c r="M9742">
        <f>YEAR(Table1[[#This Row],[order_date]])</f>
        <v>2023</v>
      </c>
      <c r="N9742">
        <f>MONTH(Table1[[#This Row],[order_date]])</f>
        <v>12</v>
      </c>
      <c r="O9742" s="3">
        <f>Table1[[#This Row],[sales]]-Table1[[#This Row],[profit]]</f>
        <v>3173.15</v>
      </c>
      <c r="P9742" s="3">
        <f>Table1[[#This Row],[sales]]*Table1[[#This Row],[quantity]]</f>
        <v>18494.7</v>
      </c>
      <c r="Q9742" s="9">
        <f>Table1[[#This Row],[delivery_date]]-Table1[[#This Row],[order_date]]</f>
        <v>2</v>
      </c>
    </row>
    <row r="9743" spans="1:17" x14ac:dyDescent="0.35">
      <c r="A9743" t="s">
        <v>9774</v>
      </c>
      <c r="B9743" t="s">
        <v>19</v>
      </c>
      <c r="C9743" t="s">
        <v>20</v>
      </c>
      <c r="D9743" s="2">
        <v>3000.29</v>
      </c>
      <c r="E9743">
        <v>0.35</v>
      </c>
      <c r="F9743">
        <v>4</v>
      </c>
      <c r="G9743" s="1">
        <v>45208</v>
      </c>
      <c r="H9743" s="1">
        <v>45209</v>
      </c>
      <c r="I9743" t="s">
        <v>31</v>
      </c>
      <c r="J9743" t="s">
        <v>16</v>
      </c>
      <c r="K9743" s="2">
        <v>866.36</v>
      </c>
      <c r="L9743" t="s">
        <v>39</v>
      </c>
      <c r="M9743">
        <f>YEAR(Table1[[#This Row],[order_date]])</f>
        <v>2023</v>
      </c>
      <c r="N9743">
        <f>MONTH(Table1[[#This Row],[order_date]])</f>
        <v>10</v>
      </c>
      <c r="O9743" s="3">
        <f>Table1[[#This Row],[sales]]-Table1[[#This Row],[profit]]</f>
        <v>2133.9299999999998</v>
      </c>
      <c r="P9743" s="3">
        <f>Table1[[#This Row],[sales]]*Table1[[#This Row],[quantity]]</f>
        <v>12001.16</v>
      </c>
      <c r="Q9743" s="9">
        <f>Table1[[#This Row],[delivery_date]]-Table1[[#This Row],[order_date]]</f>
        <v>1</v>
      </c>
    </row>
    <row r="9744" spans="1:17" x14ac:dyDescent="0.35">
      <c r="A9744" t="s">
        <v>9775</v>
      </c>
      <c r="B9744" t="s">
        <v>25</v>
      </c>
      <c r="C9744" t="s">
        <v>26</v>
      </c>
      <c r="D9744" s="2">
        <v>2933.72</v>
      </c>
      <c r="E9744">
        <v>0.1</v>
      </c>
      <c r="F9744">
        <v>8</v>
      </c>
      <c r="G9744" s="1">
        <v>45568</v>
      </c>
      <c r="H9744" s="1">
        <v>45573</v>
      </c>
      <c r="I9744" t="s">
        <v>21</v>
      </c>
      <c r="J9744" t="s">
        <v>16</v>
      </c>
      <c r="K9744" s="2">
        <v>843.44</v>
      </c>
      <c r="L9744" t="s">
        <v>23</v>
      </c>
      <c r="M9744">
        <f>YEAR(Table1[[#This Row],[order_date]])</f>
        <v>2024</v>
      </c>
      <c r="N9744">
        <f>MONTH(Table1[[#This Row],[order_date]])</f>
        <v>10</v>
      </c>
      <c r="O9744" s="3">
        <f>Table1[[#This Row],[sales]]-Table1[[#This Row],[profit]]</f>
        <v>2090.2799999999997</v>
      </c>
      <c r="P9744" s="3">
        <f>Table1[[#This Row],[sales]]*Table1[[#This Row],[quantity]]</f>
        <v>23469.759999999998</v>
      </c>
      <c r="Q9744" s="9">
        <f>Table1[[#This Row],[delivery_date]]-Table1[[#This Row],[order_date]]</f>
        <v>5</v>
      </c>
    </row>
    <row r="9745" spans="1:17" x14ac:dyDescent="0.35">
      <c r="A9745" t="s">
        <v>9776</v>
      </c>
      <c r="B9745" t="s">
        <v>25</v>
      </c>
      <c r="C9745" t="s">
        <v>14</v>
      </c>
      <c r="D9745" s="2">
        <v>3423.46</v>
      </c>
      <c r="E9745">
        <v>0.31</v>
      </c>
      <c r="F9745">
        <v>9</v>
      </c>
      <c r="G9745" s="1">
        <v>45377</v>
      </c>
      <c r="H9745" s="1">
        <v>45379</v>
      </c>
      <c r="I9745" t="s">
        <v>21</v>
      </c>
      <c r="J9745" t="s">
        <v>16</v>
      </c>
      <c r="K9745" s="2">
        <v>232.79</v>
      </c>
      <c r="L9745" t="s">
        <v>28</v>
      </c>
      <c r="M9745">
        <f>YEAR(Table1[[#This Row],[order_date]])</f>
        <v>2024</v>
      </c>
      <c r="N9745">
        <f>MONTH(Table1[[#This Row],[order_date]])</f>
        <v>3</v>
      </c>
      <c r="O9745" s="3">
        <f>Table1[[#This Row],[sales]]-Table1[[#This Row],[profit]]</f>
        <v>3190.67</v>
      </c>
      <c r="P9745" s="3">
        <f>Table1[[#This Row],[sales]]*Table1[[#This Row],[quantity]]</f>
        <v>30811.14</v>
      </c>
      <c r="Q9745" s="9">
        <f>Table1[[#This Row],[delivery_date]]-Table1[[#This Row],[order_date]]</f>
        <v>2</v>
      </c>
    </row>
    <row r="9746" spans="1:17" x14ac:dyDescent="0.35">
      <c r="A9746" t="s">
        <v>9777</v>
      </c>
      <c r="B9746" t="s">
        <v>41</v>
      </c>
      <c r="C9746" t="s">
        <v>33</v>
      </c>
      <c r="D9746" s="2">
        <v>2863.43</v>
      </c>
      <c r="E9746">
        <v>0.1</v>
      </c>
      <c r="F9746">
        <v>3</v>
      </c>
      <c r="G9746" s="1">
        <v>45146</v>
      </c>
      <c r="H9746" s="1">
        <v>45152</v>
      </c>
      <c r="I9746" t="s">
        <v>15</v>
      </c>
      <c r="J9746" t="s">
        <v>22</v>
      </c>
      <c r="K9746" s="2">
        <v>310.35000000000002</v>
      </c>
      <c r="L9746" t="s">
        <v>39</v>
      </c>
      <c r="M9746">
        <f>YEAR(Table1[[#This Row],[order_date]])</f>
        <v>2023</v>
      </c>
      <c r="N9746">
        <f>MONTH(Table1[[#This Row],[order_date]])</f>
        <v>8</v>
      </c>
      <c r="O9746" s="3">
        <f>Table1[[#This Row],[sales]]-Table1[[#This Row],[profit]]</f>
        <v>2553.08</v>
      </c>
      <c r="P9746" s="3">
        <f>Table1[[#This Row],[sales]]*Table1[[#This Row],[quantity]]</f>
        <v>8590.2899999999991</v>
      </c>
      <c r="Q9746" s="9">
        <f>Table1[[#This Row],[delivery_date]]-Table1[[#This Row],[order_date]]</f>
        <v>6</v>
      </c>
    </row>
    <row r="9747" spans="1:17" x14ac:dyDescent="0.35">
      <c r="A9747" t="s">
        <v>9778</v>
      </c>
      <c r="B9747" t="s">
        <v>13</v>
      </c>
      <c r="C9747" t="s">
        <v>14</v>
      </c>
      <c r="D9747" s="2">
        <v>2341.8200000000002</v>
      </c>
      <c r="E9747">
        <v>0.28000000000000003</v>
      </c>
      <c r="F9747">
        <v>9</v>
      </c>
      <c r="G9747" s="1">
        <v>44971</v>
      </c>
      <c r="H9747" s="1">
        <v>44977</v>
      </c>
      <c r="I9747" t="s">
        <v>21</v>
      </c>
      <c r="J9747" t="s">
        <v>16</v>
      </c>
      <c r="K9747" s="2">
        <v>385.24</v>
      </c>
      <c r="L9747" t="s">
        <v>34</v>
      </c>
      <c r="M9747">
        <f>YEAR(Table1[[#This Row],[order_date]])</f>
        <v>2023</v>
      </c>
      <c r="N9747">
        <f>MONTH(Table1[[#This Row],[order_date]])</f>
        <v>2</v>
      </c>
      <c r="O9747" s="3">
        <f>Table1[[#This Row],[sales]]-Table1[[#This Row],[profit]]</f>
        <v>1956.5800000000002</v>
      </c>
      <c r="P9747" s="3">
        <f>Table1[[#This Row],[sales]]*Table1[[#This Row],[quantity]]</f>
        <v>21076.38</v>
      </c>
      <c r="Q9747" s="9">
        <f>Table1[[#This Row],[delivery_date]]-Table1[[#This Row],[order_date]]</f>
        <v>6</v>
      </c>
    </row>
    <row r="9748" spans="1:17" x14ac:dyDescent="0.35">
      <c r="A9748" t="s">
        <v>9779</v>
      </c>
      <c r="B9748" t="s">
        <v>13</v>
      </c>
      <c r="C9748" t="s">
        <v>36</v>
      </c>
      <c r="D9748" s="2">
        <v>3237.86</v>
      </c>
      <c r="E9748">
        <v>0.39</v>
      </c>
      <c r="F9748">
        <v>1</v>
      </c>
      <c r="G9748" s="1">
        <v>45242</v>
      </c>
      <c r="H9748" s="1">
        <v>45248</v>
      </c>
      <c r="I9748" t="s">
        <v>31</v>
      </c>
      <c r="J9748" t="s">
        <v>27</v>
      </c>
      <c r="K9748" s="2">
        <v>622.57000000000005</v>
      </c>
      <c r="L9748" t="s">
        <v>48</v>
      </c>
      <c r="M9748">
        <f>YEAR(Table1[[#This Row],[order_date]])</f>
        <v>2023</v>
      </c>
      <c r="N9748">
        <f>MONTH(Table1[[#This Row],[order_date]])</f>
        <v>11</v>
      </c>
      <c r="O9748" s="3">
        <f>Table1[[#This Row],[sales]]-Table1[[#This Row],[profit]]</f>
        <v>2615.29</v>
      </c>
      <c r="P9748" s="3">
        <f>Table1[[#This Row],[sales]]*Table1[[#This Row],[quantity]]</f>
        <v>3237.86</v>
      </c>
      <c r="Q9748" s="9">
        <f>Table1[[#This Row],[delivery_date]]-Table1[[#This Row],[order_date]]</f>
        <v>6</v>
      </c>
    </row>
    <row r="9749" spans="1:17" x14ac:dyDescent="0.35">
      <c r="A9749" t="s">
        <v>9780</v>
      </c>
      <c r="B9749" t="s">
        <v>13</v>
      </c>
      <c r="C9749" t="s">
        <v>36</v>
      </c>
      <c r="D9749" s="2">
        <v>3646.26</v>
      </c>
      <c r="E9749">
        <v>0.41</v>
      </c>
      <c r="F9749">
        <v>7</v>
      </c>
      <c r="G9749" s="1">
        <v>45457</v>
      </c>
      <c r="H9749" s="1">
        <v>45459</v>
      </c>
      <c r="I9749" t="s">
        <v>21</v>
      </c>
      <c r="J9749" t="s">
        <v>27</v>
      </c>
      <c r="K9749" s="2">
        <v>354.66</v>
      </c>
      <c r="L9749" t="s">
        <v>39</v>
      </c>
      <c r="M9749">
        <f>YEAR(Table1[[#This Row],[order_date]])</f>
        <v>2024</v>
      </c>
      <c r="N9749">
        <f>MONTH(Table1[[#This Row],[order_date]])</f>
        <v>6</v>
      </c>
      <c r="O9749" s="3">
        <f>Table1[[#This Row],[sales]]-Table1[[#This Row],[profit]]</f>
        <v>3291.6000000000004</v>
      </c>
      <c r="P9749" s="3">
        <f>Table1[[#This Row],[sales]]*Table1[[#This Row],[quantity]]</f>
        <v>25523.82</v>
      </c>
      <c r="Q9749" s="9">
        <f>Table1[[#This Row],[delivery_date]]-Table1[[#This Row],[order_date]]</f>
        <v>2</v>
      </c>
    </row>
    <row r="9750" spans="1:17" x14ac:dyDescent="0.35">
      <c r="A9750" t="s">
        <v>9781</v>
      </c>
      <c r="B9750" t="s">
        <v>41</v>
      </c>
      <c r="C9750" t="s">
        <v>14</v>
      </c>
      <c r="D9750" s="2">
        <v>1206.26</v>
      </c>
      <c r="E9750">
        <v>0.33</v>
      </c>
      <c r="F9750">
        <v>8</v>
      </c>
      <c r="G9750" s="1">
        <v>45649</v>
      </c>
      <c r="H9750" s="1">
        <v>45656</v>
      </c>
      <c r="I9750" t="s">
        <v>21</v>
      </c>
      <c r="J9750" t="s">
        <v>27</v>
      </c>
      <c r="K9750" s="2">
        <v>236.79</v>
      </c>
      <c r="L9750" t="s">
        <v>34</v>
      </c>
      <c r="M9750">
        <f>YEAR(Table1[[#This Row],[order_date]])</f>
        <v>2024</v>
      </c>
      <c r="N9750">
        <f>MONTH(Table1[[#This Row],[order_date]])</f>
        <v>12</v>
      </c>
      <c r="O9750" s="3">
        <f>Table1[[#This Row],[sales]]-Table1[[#This Row],[profit]]</f>
        <v>969.47</v>
      </c>
      <c r="P9750" s="3">
        <f>Table1[[#This Row],[sales]]*Table1[[#This Row],[quantity]]</f>
        <v>9650.08</v>
      </c>
      <c r="Q9750" s="9">
        <f>Table1[[#This Row],[delivery_date]]-Table1[[#This Row],[order_date]]</f>
        <v>7</v>
      </c>
    </row>
    <row r="9751" spans="1:17" x14ac:dyDescent="0.35">
      <c r="A9751" t="s">
        <v>9782</v>
      </c>
      <c r="B9751" t="s">
        <v>13</v>
      </c>
      <c r="C9751" t="s">
        <v>14</v>
      </c>
      <c r="D9751" s="2">
        <v>2535.54</v>
      </c>
      <c r="E9751">
        <v>0.39</v>
      </c>
      <c r="F9751">
        <v>6</v>
      </c>
      <c r="G9751" s="1">
        <v>45031</v>
      </c>
      <c r="H9751" s="1">
        <v>45033</v>
      </c>
      <c r="I9751" t="s">
        <v>21</v>
      </c>
      <c r="J9751" t="s">
        <v>16</v>
      </c>
      <c r="K9751" s="2">
        <v>255.86</v>
      </c>
      <c r="L9751" t="s">
        <v>23</v>
      </c>
      <c r="M9751">
        <f>YEAR(Table1[[#This Row],[order_date]])</f>
        <v>2023</v>
      </c>
      <c r="N9751">
        <f>MONTH(Table1[[#This Row],[order_date]])</f>
        <v>4</v>
      </c>
      <c r="O9751" s="3">
        <f>Table1[[#This Row],[sales]]-Table1[[#This Row],[profit]]</f>
        <v>2279.6799999999998</v>
      </c>
      <c r="P9751" s="3">
        <f>Table1[[#This Row],[sales]]*Table1[[#This Row],[quantity]]</f>
        <v>15213.24</v>
      </c>
      <c r="Q9751" s="9">
        <f>Table1[[#This Row],[delivery_date]]-Table1[[#This Row],[order_date]]</f>
        <v>2</v>
      </c>
    </row>
    <row r="9752" spans="1:17" x14ac:dyDescent="0.35">
      <c r="A9752" t="s">
        <v>9783</v>
      </c>
      <c r="B9752" t="s">
        <v>19</v>
      </c>
      <c r="C9752" t="s">
        <v>36</v>
      </c>
      <c r="D9752" s="2">
        <v>2345.0500000000002</v>
      </c>
      <c r="E9752">
        <v>0.24</v>
      </c>
      <c r="F9752">
        <v>4</v>
      </c>
      <c r="G9752" s="1">
        <v>45581</v>
      </c>
      <c r="H9752" s="1">
        <v>45588</v>
      </c>
      <c r="I9752" t="s">
        <v>21</v>
      </c>
      <c r="J9752" t="s">
        <v>27</v>
      </c>
      <c r="K9752" s="2">
        <v>364.09</v>
      </c>
      <c r="L9752" t="s">
        <v>48</v>
      </c>
      <c r="M9752">
        <f>YEAR(Table1[[#This Row],[order_date]])</f>
        <v>2024</v>
      </c>
      <c r="N9752">
        <f>MONTH(Table1[[#This Row],[order_date]])</f>
        <v>10</v>
      </c>
      <c r="O9752" s="3">
        <f>Table1[[#This Row],[sales]]-Table1[[#This Row],[profit]]</f>
        <v>1980.9600000000003</v>
      </c>
      <c r="P9752" s="3">
        <f>Table1[[#This Row],[sales]]*Table1[[#This Row],[quantity]]</f>
        <v>9380.2000000000007</v>
      </c>
      <c r="Q9752" s="9">
        <f>Table1[[#This Row],[delivery_date]]-Table1[[#This Row],[order_date]]</f>
        <v>7</v>
      </c>
    </row>
    <row r="9753" spans="1:17" x14ac:dyDescent="0.35">
      <c r="A9753" t="s">
        <v>9784</v>
      </c>
      <c r="B9753" t="s">
        <v>19</v>
      </c>
      <c r="C9753" t="s">
        <v>20</v>
      </c>
      <c r="D9753" s="2">
        <v>295.52999999999997</v>
      </c>
      <c r="E9753">
        <v>0.28000000000000003</v>
      </c>
      <c r="F9753">
        <v>4</v>
      </c>
      <c r="G9753" s="1">
        <v>45049</v>
      </c>
      <c r="H9753" s="1">
        <v>45053</v>
      </c>
      <c r="I9753" t="s">
        <v>21</v>
      </c>
      <c r="J9753" t="s">
        <v>22</v>
      </c>
      <c r="K9753" s="2">
        <v>53.45</v>
      </c>
      <c r="L9753" t="s">
        <v>17</v>
      </c>
      <c r="M9753">
        <f>YEAR(Table1[[#This Row],[order_date]])</f>
        <v>2023</v>
      </c>
      <c r="N9753">
        <f>MONTH(Table1[[#This Row],[order_date]])</f>
        <v>5</v>
      </c>
      <c r="O9753" s="3">
        <f>Table1[[#This Row],[sales]]-Table1[[#This Row],[profit]]</f>
        <v>242.07999999999998</v>
      </c>
      <c r="P9753" s="3">
        <f>Table1[[#This Row],[sales]]*Table1[[#This Row],[quantity]]</f>
        <v>1182.1199999999999</v>
      </c>
      <c r="Q9753" s="9">
        <f>Table1[[#This Row],[delivery_date]]-Table1[[#This Row],[order_date]]</f>
        <v>4</v>
      </c>
    </row>
    <row r="9754" spans="1:17" x14ac:dyDescent="0.35">
      <c r="A9754" t="s">
        <v>9785</v>
      </c>
      <c r="B9754" t="s">
        <v>19</v>
      </c>
      <c r="C9754" t="s">
        <v>33</v>
      </c>
      <c r="D9754" s="2">
        <v>4188.75</v>
      </c>
      <c r="E9754">
        <v>0.44</v>
      </c>
      <c r="F9754">
        <v>7</v>
      </c>
      <c r="G9754" s="1">
        <v>45415</v>
      </c>
      <c r="H9754" s="1">
        <v>45417</v>
      </c>
      <c r="I9754" t="s">
        <v>21</v>
      </c>
      <c r="J9754" t="s">
        <v>16</v>
      </c>
      <c r="K9754" s="2">
        <v>1230.7</v>
      </c>
      <c r="L9754" t="s">
        <v>39</v>
      </c>
      <c r="M9754">
        <f>YEAR(Table1[[#This Row],[order_date]])</f>
        <v>2024</v>
      </c>
      <c r="N9754">
        <f>MONTH(Table1[[#This Row],[order_date]])</f>
        <v>5</v>
      </c>
      <c r="O9754" s="3">
        <f>Table1[[#This Row],[sales]]-Table1[[#This Row],[profit]]</f>
        <v>2958.05</v>
      </c>
      <c r="P9754" s="3">
        <f>Table1[[#This Row],[sales]]*Table1[[#This Row],[quantity]]</f>
        <v>29321.25</v>
      </c>
      <c r="Q9754" s="9">
        <f>Table1[[#This Row],[delivery_date]]-Table1[[#This Row],[order_date]]</f>
        <v>2</v>
      </c>
    </row>
    <row r="9755" spans="1:17" x14ac:dyDescent="0.35">
      <c r="A9755" t="s">
        <v>9786</v>
      </c>
      <c r="B9755" t="s">
        <v>19</v>
      </c>
      <c r="C9755" t="s">
        <v>26</v>
      </c>
      <c r="D9755" s="2">
        <v>1949.17</v>
      </c>
      <c r="E9755">
        <v>0.25</v>
      </c>
      <c r="F9755">
        <v>6</v>
      </c>
      <c r="G9755" s="1">
        <v>45124</v>
      </c>
      <c r="H9755" s="1">
        <v>45130</v>
      </c>
      <c r="I9755" t="s">
        <v>31</v>
      </c>
      <c r="J9755" t="s">
        <v>22</v>
      </c>
      <c r="K9755" s="2">
        <v>130.96</v>
      </c>
      <c r="L9755" t="s">
        <v>39</v>
      </c>
      <c r="M9755">
        <f>YEAR(Table1[[#This Row],[order_date]])</f>
        <v>2023</v>
      </c>
      <c r="N9755">
        <f>MONTH(Table1[[#This Row],[order_date]])</f>
        <v>7</v>
      </c>
      <c r="O9755" s="3">
        <f>Table1[[#This Row],[sales]]-Table1[[#This Row],[profit]]</f>
        <v>1818.21</v>
      </c>
      <c r="P9755" s="3">
        <f>Table1[[#This Row],[sales]]*Table1[[#This Row],[quantity]]</f>
        <v>11695.02</v>
      </c>
      <c r="Q9755" s="9">
        <f>Table1[[#This Row],[delivery_date]]-Table1[[#This Row],[order_date]]</f>
        <v>6</v>
      </c>
    </row>
    <row r="9756" spans="1:17" x14ac:dyDescent="0.35">
      <c r="A9756" t="s">
        <v>9787</v>
      </c>
      <c r="B9756" t="s">
        <v>25</v>
      </c>
      <c r="C9756" t="s">
        <v>14</v>
      </c>
      <c r="D9756" s="2">
        <v>456.18</v>
      </c>
      <c r="E9756">
        <v>0.18</v>
      </c>
      <c r="F9756">
        <v>4</v>
      </c>
      <c r="G9756" s="1">
        <v>45174</v>
      </c>
      <c r="H9756" s="1">
        <v>45181</v>
      </c>
      <c r="I9756" t="s">
        <v>15</v>
      </c>
      <c r="J9756" t="s">
        <v>27</v>
      </c>
      <c r="K9756" s="2">
        <v>128.43</v>
      </c>
      <c r="L9756" t="s">
        <v>48</v>
      </c>
      <c r="M9756">
        <f>YEAR(Table1[[#This Row],[order_date]])</f>
        <v>2023</v>
      </c>
      <c r="N9756">
        <f>MONTH(Table1[[#This Row],[order_date]])</f>
        <v>9</v>
      </c>
      <c r="O9756" s="3">
        <f>Table1[[#This Row],[sales]]-Table1[[#This Row],[profit]]</f>
        <v>327.75</v>
      </c>
      <c r="P9756" s="3">
        <f>Table1[[#This Row],[sales]]*Table1[[#This Row],[quantity]]</f>
        <v>1824.72</v>
      </c>
      <c r="Q9756" s="9">
        <f>Table1[[#This Row],[delivery_date]]-Table1[[#This Row],[order_date]]</f>
        <v>7</v>
      </c>
    </row>
    <row r="9757" spans="1:17" x14ac:dyDescent="0.35">
      <c r="A9757" t="s">
        <v>9788</v>
      </c>
      <c r="B9757" t="s">
        <v>19</v>
      </c>
      <c r="C9757" t="s">
        <v>33</v>
      </c>
      <c r="D9757" s="2">
        <v>2343.71</v>
      </c>
      <c r="E9757">
        <v>0.4</v>
      </c>
      <c r="F9757">
        <v>5</v>
      </c>
      <c r="G9757" s="1">
        <v>45195</v>
      </c>
      <c r="H9757" s="1">
        <v>45197</v>
      </c>
      <c r="I9757" t="s">
        <v>31</v>
      </c>
      <c r="J9757" t="s">
        <v>27</v>
      </c>
      <c r="K9757" s="2">
        <v>197.02</v>
      </c>
      <c r="L9757" t="s">
        <v>23</v>
      </c>
      <c r="M9757">
        <f>YEAR(Table1[[#This Row],[order_date]])</f>
        <v>2023</v>
      </c>
      <c r="N9757">
        <f>MONTH(Table1[[#This Row],[order_date]])</f>
        <v>9</v>
      </c>
      <c r="O9757" s="3">
        <f>Table1[[#This Row],[sales]]-Table1[[#This Row],[profit]]</f>
        <v>2146.69</v>
      </c>
      <c r="P9757" s="3">
        <f>Table1[[#This Row],[sales]]*Table1[[#This Row],[quantity]]</f>
        <v>11718.55</v>
      </c>
      <c r="Q9757" s="9">
        <f>Table1[[#This Row],[delivery_date]]-Table1[[#This Row],[order_date]]</f>
        <v>2</v>
      </c>
    </row>
    <row r="9758" spans="1:17" x14ac:dyDescent="0.35">
      <c r="A9758" t="s">
        <v>9789</v>
      </c>
      <c r="B9758" t="s">
        <v>13</v>
      </c>
      <c r="C9758" t="s">
        <v>26</v>
      </c>
      <c r="D9758" s="2">
        <v>891.26</v>
      </c>
      <c r="E9758">
        <v>0.03</v>
      </c>
      <c r="F9758">
        <v>4</v>
      </c>
      <c r="G9758" s="1">
        <v>45494</v>
      </c>
      <c r="H9758" s="1">
        <v>45500</v>
      </c>
      <c r="I9758" t="s">
        <v>15</v>
      </c>
      <c r="J9758" t="s">
        <v>27</v>
      </c>
      <c r="K9758" s="2">
        <v>66.16</v>
      </c>
      <c r="L9758" t="s">
        <v>34</v>
      </c>
      <c r="M9758">
        <f>YEAR(Table1[[#This Row],[order_date]])</f>
        <v>2024</v>
      </c>
      <c r="N9758">
        <f>MONTH(Table1[[#This Row],[order_date]])</f>
        <v>7</v>
      </c>
      <c r="O9758" s="3">
        <f>Table1[[#This Row],[sales]]-Table1[[#This Row],[profit]]</f>
        <v>825.1</v>
      </c>
      <c r="P9758" s="3">
        <f>Table1[[#This Row],[sales]]*Table1[[#This Row],[quantity]]</f>
        <v>3565.04</v>
      </c>
      <c r="Q9758" s="9">
        <f>Table1[[#This Row],[delivery_date]]-Table1[[#This Row],[order_date]]</f>
        <v>6</v>
      </c>
    </row>
    <row r="9759" spans="1:17" x14ac:dyDescent="0.35">
      <c r="A9759" t="s">
        <v>9790</v>
      </c>
      <c r="B9759" t="s">
        <v>41</v>
      </c>
      <c r="C9759" t="s">
        <v>26</v>
      </c>
      <c r="D9759" s="2">
        <v>3551.63</v>
      </c>
      <c r="E9759">
        <v>0.48</v>
      </c>
      <c r="F9759">
        <v>1</v>
      </c>
      <c r="G9759" s="1">
        <v>45036</v>
      </c>
      <c r="H9759" s="1">
        <v>45042</v>
      </c>
      <c r="I9759" t="s">
        <v>15</v>
      </c>
      <c r="J9759" t="s">
        <v>16</v>
      </c>
      <c r="K9759" s="2">
        <v>438.89</v>
      </c>
      <c r="L9759" t="s">
        <v>17</v>
      </c>
      <c r="M9759">
        <f>YEAR(Table1[[#This Row],[order_date]])</f>
        <v>2023</v>
      </c>
      <c r="N9759">
        <f>MONTH(Table1[[#This Row],[order_date]])</f>
        <v>4</v>
      </c>
      <c r="O9759" s="3">
        <f>Table1[[#This Row],[sales]]-Table1[[#This Row],[profit]]</f>
        <v>3112.7400000000002</v>
      </c>
      <c r="P9759" s="3">
        <f>Table1[[#This Row],[sales]]*Table1[[#This Row],[quantity]]</f>
        <v>3551.63</v>
      </c>
      <c r="Q9759" s="9">
        <f>Table1[[#This Row],[delivery_date]]-Table1[[#This Row],[order_date]]</f>
        <v>6</v>
      </c>
    </row>
    <row r="9760" spans="1:17" x14ac:dyDescent="0.35">
      <c r="A9760" t="s">
        <v>9791</v>
      </c>
      <c r="B9760" t="s">
        <v>13</v>
      </c>
      <c r="C9760" t="s">
        <v>14</v>
      </c>
      <c r="D9760" s="2">
        <v>2901.68</v>
      </c>
      <c r="E9760">
        <v>0.17</v>
      </c>
      <c r="F9760">
        <v>4</v>
      </c>
      <c r="G9760" s="1">
        <v>45111</v>
      </c>
      <c r="H9760" s="1">
        <v>45113</v>
      </c>
      <c r="I9760" t="s">
        <v>31</v>
      </c>
      <c r="J9760" t="s">
        <v>22</v>
      </c>
      <c r="K9760" s="2">
        <v>553.79999999999995</v>
      </c>
      <c r="L9760" t="s">
        <v>39</v>
      </c>
      <c r="M9760">
        <f>YEAR(Table1[[#This Row],[order_date]])</f>
        <v>2023</v>
      </c>
      <c r="N9760">
        <f>MONTH(Table1[[#This Row],[order_date]])</f>
        <v>7</v>
      </c>
      <c r="O9760" s="3">
        <f>Table1[[#This Row],[sales]]-Table1[[#This Row],[profit]]</f>
        <v>2347.88</v>
      </c>
      <c r="P9760" s="3">
        <f>Table1[[#This Row],[sales]]*Table1[[#This Row],[quantity]]</f>
        <v>11606.72</v>
      </c>
      <c r="Q9760" s="9">
        <f>Table1[[#This Row],[delivery_date]]-Table1[[#This Row],[order_date]]</f>
        <v>2</v>
      </c>
    </row>
    <row r="9761" spans="1:17" x14ac:dyDescent="0.35">
      <c r="A9761" t="s">
        <v>9792</v>
      </c>
      <c r="B9761" t="s">
        <v>19</v>
      </c>
      <c r="C9761" t="s">
        <v>20</v>
      </c>
      <c r="D9761" s="2">
        <v>1423.56</v>
      </c>
      <c r="E9761">
        <v>0.31</v>
      </c>
      <c r="F9761">
        <v>6</v>
      </c>
      <c r="G9761" s="1">
        <v>44929</v>
      </c>
      <c r="H9761" s="1">
        <v>44931</v>
      </c>
      <c r="I9761" t="s">
        <v>21</v>
      </c>
      <c r="J9761" t="s">
        <v>16</v>
      </c>
      <c r="K9761" s="2">
        <v>219.23</v>
      </c>
      <c r="L9761" t="s">
        <v>28</v>
      </c>
      <c r="M9761">
        <f>YEAR(Table1[[#This Row],[order_date]])</f>
        <v>2023</v>
      </c>
      <c r="N9761">
        <f>MONTH(Table1[[#This Row],[order_date]])</f>
        <v>1</v>
      </c>
      <c r="O9761" s="3">
        <f>Table1[[#This Row],[sales]]-Table1[[#This Row],[profit]]</f>
        <v>1204.33</v>
      </c>
      <c r="P9761" s="3">
        <f>Table1[[#This Row],[sales]]*Table1[[#This Row],[quantity]]</f>
        <v>8541.36</v>
      </c>
      <c r="Q9761" s="9">
        <f>Table1[[#This Row],[delivery_date]]-Table1[[#This Row],[order_date]]</f>
        <v>2</v>
      </c>
    </row>
    <row r="9762" spans="1:17" x14ac:dyDescent="0.35">
      <c r="A9762" t="s">
        <v>9793</v>
      </c>
      <c r="B9762" t="s">
        <v>25</v>
      </c>
      <c r="C9762" t="s">
        <v>20</v>
      </c>
      <c r="D9762" s="2">
        <v>4757.32</v>
      </c>
      <c r="E9762">
        <v>0.34</v>
      </c>
      <c r="F9762">
        <v>2</v>
      </c>
      <c r="G9762" s="1">
        <v>45254</v>
      </c>
      <c r="H9762" s="1">
        <v>45258</v>
      </c>
      <c r="I9762" t="s">
        <v>31</v>
      </c>
      <c r="J9762" t="s">
        <v>16</v>
      </c>
      <c r="K9762" s="2">
        <v>859.14</v>
      </c>
      <c r="L9762" t="s">
        <v>23</v>
      </c>
      <c r="M9762">
        <f>YEAR(Table1[[#This Row],[order_date]])</f>
        <v>2023</v>
      </c>
      <c r="N9762">
        <f>MONTH(Table1[[#This Row],[order_date]])</f>
        <v>11</v>
      </c>
      <c r="O9762" s="3">
        <f>Table1[[#This Row],[sales]]-Table1[[#This Row],[profit]]</f>
        <v>3898.18</v>
      </c>
      <c r="P9762" s="3">
        <f>Table1[[#This Row],[sales]]*Table1[[#This Row],[quantity]]</f>
        <v>9514.64</v>
      </c>
      <c r="Q9762" s="9">
        <f>Table1[[#This Row],[delivery_date]]-Table1[[#This Row],[order_date]]</f>
        <v>4</v>
      </c>
    </row>
    <row r="9763" spans="1:17" x14ac:dyDescent="0.35">
      <c r="A9763" t="s">
        <v>9794</v>
      </c>
      <c r="B9763" t="s">
        <v>19</v>
      </c>
      <c r="C9763" t="s">
        <v>33</v>
      </c>
      <c r="D9763" s="2">
        <v>1529.55</v>
      </c>
      <c r="E9763">
        <v>7.0000000000000007E-2</v>
      </c>
      <c r="F9763">
        <v>7</v>
      </c>
      <c r="G9763" s="1">
        <v>45141</v>
      </c>
      <c r="H9763" s="1">
        <v>45144</v>
      </c>
      <c r="I9763" t="s">
        <v>21</v>
      </c>
      <c r="J9763" t="s">
        <v>22</v>
      </c>
      <c r="K9763" s="2">
        <v>374.28</v>
      </c>
      <c r="L9763" t="s">
        <v>17</v>
      </c>
      <c r="M9763">
        <f>YEAR(Table1[[#This Row],[order_date]])</f>
        <v>2023</v>
      </c>
      <c r="N9763">
        <f>MONTH(Table1[[#This Row],[order_date]])</f>
        <v>8</v>
      </c>
      <c r="O9763" s="3">
        <f>Table1[[#This Row],[sales]]-Table1[[#This Row],[profit]]</f>
        <v>1155.27</v>
      </c>
      <c r="P9763" s="3">
        <f>Table1[[#This Row],[sales]]*Table1[[#This Row],[quantity]]</f>
        <v>10706.85</v>
      </c>
      <c r="Q9763" s="9">
        <f>Table1[[#This Row],[delivery_date]]-Table1[[#This Row],[order_date]]</f>
        <v>3</v>
      </c>
    </row>
    <row r="9764" spans="1:17" x14ac:dyDescent="0.35">
      <c r="A9764" t="s">
        <v>9795</v>
      </c>
      <c r="B9764" t="s">
        <v>41</v>
      </c>
      <c r="C9764" t="s">
        <v>33</v>
      </c>
      <c r="D9764" s="2">
        <v>2819.48</v>
      </c>
      <c r="E9764">
        <v>0.41</v>
      </c>
      <c r="F9764">
        <v>9</v>
      </c>
      <c r="G9764" s="1">
        <v>45594</v>
      </c>
      <c r="H9764" s="1">
        <v>45600</v>
      </c>
      <c r="I9764" t="s">
        <v>15</v>
      </c>
      <c r="J9764" t="s">
        <v>16</v>
      </c>
      <c r="K9764" s="2">
        <v>726.57</v>
      </c>
      <c r="L9764" t="s">
        <v>28</v>
      </c>
      <c r="M9764">
        <f>YEAR(Table1[[#This Row],[order_date]])</f>
        <v>2024</v>
      </c>
      <c r="N9764">
        <f>MONTH(Table1[[#This Row],[order_date]])</f>
        <v>10</v>
      </c>
      <c r="O9764" s="3">
        <f>Table1[[#This Row],[sales]]-Table1[[#This Row],[profit]]</f>
        <v>2092.91</v>
      </c>
      <c r="P9764" s="3">
        <f>Table1[[#This Row],[sales]]*Table1[[#This Row],[quantity]]</f>
        <v>25375.32</v>
      </c>
      <c r="Q9764" s="9">
        <f>Table1[[#This Row],[delivery_date]]-Table1[[#This Row],[order_date]]</f>
        <v>6</v>
      </c>
    </row>
    <row r="9765" spans="1:17" x14ac:dyDescent="0.35">
      <c r="A9765" t="s">
        <v>9796</v>
      </c>
      <c r="B9765" t="s">
        <v>13</v>
      </c>
      <c r="C9765" t="s">
        <v>36</v>
      </c>
      <c r="D9765" s="2">
        <v>4027.68</v>
      </c>
      <c r="E9765">
        <v>0.28999999999999998</v>
      </c>
      <c r="F9765">
        <v>2</v>
      </c>
      <c r="G9765" s="1">
        <v>45215</v>
      </c>
      <c r="H9765" s="1">
        <v>45222</v>
      </c>
      <c r="I9765" t="s">
        <v>15</v>
      </c>
      <c r="J9765" t="s">
        <v>27</v>
      </c>
      <c r="K9765" s="2">
        <v>1170.3900000000001</v>
      </c>
      <c r="L9765" t="s">
        <v>48</v>
      </c>
      <c r="M9765">
        <f>YEAR(Table1[[#This Row],[order_date]])</f>
        <v>2023</v>
      </c>
      <c r="N9765">
        <f>MONTH(Table1[[#This Row],[order_date]])</f>
        <v>10</v>
      </c>
      <c r="O9765" s="3">
        <f>Table1[[#This Row],[sales]]-Table1[[#This Row],[profit]]</f>
        <v>2857.29</v>
      </c>
      <c r="P9765" s="3">
        <f>Table1[[#This Row],[sales]]*Table1[[#This Row],[quantity]]</f>
        <v>8055.36</v>
      </c>
      <c r="Q9765" s="9">
        <f>Table1[[#This Row],[delivery_date]]-Table1[[#This Row],[order_date]]</f>
        <v>7</v>
      </c>
    </row>
    <row r="9766" spans="1:17" x14ac:dyDescent="0.35">
      <c r="A9766" t="s">
        <v>9797</v>
      </c>
      <c r="B9766" t="s">
        <v>41</v>
      </c>
      <c r="C9766" t="s">
        <v>20</v>
      </c>
      <c r="D9766" s="2">
        <v>2618.0700000000002</v>
      </c>
      <c r="E9766">
        <v>0.16</v>
      </c>
      <c r="F9766">
        <v>7</v>
      </c>
      <c r="G9766" s="1">
        <v>45301</v>
      </c>
      <c r="H9766" s="1">
        <v>45305</v>
      </c>
      <c r="I9766" t="s">
        <v>15</v>
      </c>
      <c r="J9766" t="s">
        <v>27</v>
      </c>
      <c r="K9766" s="2">
        <v>737.1</v>
      </c>
      <c r="L9766" t="s">
        <v>39</v>
      </c>
      <c r="M9766">
        <f>YEAR(Table1[[#This Row],[order_date]])</f>
        <v>2024</v>
      </c>
      <c r="N9766">
        <f>MONTH(Table1[[#This Row],[order_date]])</f>
        <v>1</v>
      </c>
      <c r="O9766" s="3">
        <f>Table1[[#This Row],[sales]]-Table1[[#This Row],[profit]]</f>
        <v>1880.9700000000003</v>
      </c>
      <c r="P9766" s="3">
        <f>Table1[[#This Row],[sales]]*Table1[[#This Row],[quantity]]</f>
        <v>18326.490000000002</v>
      </c>
      <c r="Q9766" s="9">
        <f>Table1[[#This Row],[delivery_date]]-Table1[[#This Row],[order_date]]</f>
        <v>4</v>
      </c>
    </row>
    <row r="9767" spans="1:17" x14ac:dyDescent="0.35">
      <c r="A9767" t="s">
        <v>9798</v>
      </c>
      <c r="B9767" t="s">
        <v>41</v>
      </c>
      <c r="C9767" t="s">
        <v>33</v>
      </c>
      <c r="D9767" s="2">
        <v>4808.1899999999996</v>
      </c>
      <c r="E9767">
        <v>0.43</v>
      </c>
      <c r="F9767">
        <v>2</v>
      </c>
      <c r="G9767" s="1">
        <v>45024</v>
      </c>
      <c r="H9767" s="1">
        <v>45026</v>
      </c>
      <c r="I9767" t="s">
        <v>21</v>
      </c>
      <c r="J9767" t="s">
        <v>27</v>
      </c>
      <c r="K9767" s="2">
        <v>470.43</v>
      </c>
      <c r="L9767" t="s">
        <v>34</v>
      </c>
      <c r="M9767">
        <f>YEAR(Table1[[#This Row],[order_date]])</f>
        <v>2023</v>
      </c>
      <c r="N9767">
        <f>MONTH(Table1[[#This Row],[order_date]])</f>
        <v>4</v>
      </c>
      <c r="O9767" s="3">
        <f>Table1[[#This Row],[sales]]-Table1[[#This Row],[profit]]</f>
        <v>4337.7599999999993</v>
      </c>
      <c r="P9767" s="3">
        <f>Table1[[#This Row],[sales]]*Table1[[#This Row],[quantity]]</f>
        <v>9616.3799999999992</v>
      </c>
      <c r="Q9767" s="9">
        <f>Table1[[#This Row],[delivery_date]]-Table1[[#This Row],[order_date]]</f>
        <v>2</v>
      </c>
    </row>
    <row r="9768" spans="1:17" x14ac:dyDescent="0.35">
      <c r="A9768" t="s">
        <v>9799</v>
      </c>
      <c r="B9768" t="s">
        <v>41</v>
      </c>
      <c r="C9768" t="s">
        <v>36</v>
      </c>
      <c r="D9768" s="2">
        <v>4234.8900000000003</v>
      </c>
      <c r="E9768">
        <v>0.31</v>
      </c>
      <c r="F9768">
        <v>9</v>
      </c>
      <c r="G9768" s="1">
        <v>45207</v>
      </c>
      <c r="H9768" s="1">
        <v>45214</v>
      </c>
      <c r="I9768" t="s">
        <v>21</v>
      </c>
      <c r="J9768" t="s">
        <v>16</v>
      </c>
      <c r="K9768" s="2">
        <v>969.9</v>
      </c>
      <c r="L9768" t="s">
        <v>39</v>
      </c>
      <c r="M9768">
        <f>YEAR(Table1[[#This Row],[order_date]])</f>
        <v>2023</v>
      </c>
      <c r="N9768">
        <f>MONTH(Table1[[#This Row],[order_date]])</f>
        <v>10</v>
      </c>
      <c r="O9768" s="3">
        <f>Table1[[#This Row],[sales]]-Table1[[#This Row],[profit]]</f>
        <v>3264.9900000000002</v>
      </c>
      <c r="P9768" s="3">
        <f>Table1[[#This Row],[sales]]*Table1[[#This Row],[quantity]]</f>
        <v>38114.01</v>
      </c>
      <c r="Q9768" s="9">
        <f>Table1[[#This Row],[delivery_date]]-Table1[[#This Row],[order_date]]</f>
        <v>7</v>
      </c>
    </row>
    <row r="9769" spans="1:17" x14ac:dyDescent="0.35">
      <c r="A9769" t="s">
        <v>9800</v>
      </c>
      <c r="B9769" t="s">
        <v>13</v>
      </c>
      <c r="C9769" t="s">
        <v>26</v>
      </c>
      <c r="D9769" s="2">
        <v>4612.99</v>
      </c>
      <c r="E9769">
        <v>0.39</v>
      </c>
      <c r="F9769">
        <v>1</v>
      </c>
      <c r="G9769" s="1">
        <v>45509</v>
      </c>
      <c r="H9769" s="1">
        <v>45516</v>
      </c>
      <c r="I9769" t="s">
        <v>15</v>
      </c>
      <c r="J9769" t="s">
        <v>16</v>
      </c>
      <c r="K9769" s="2">
        <v>1095.1400000000001</v>
      </c>
      <c r="L9769" t="s">
        <v>28</v>
      </c>
      <c r="M9769">
        <f>YEAR(Table1[[#This Row],[order_date]])</f>
        <v>2024</v>
      </c>
      <c r="N9769">
        <f>MONTH(Table1[[#This Row],[order_date]])</f>
        <v>8</v>
      </c>
      <c r="O9769" s="3">
        <f>Table1[[#This Row],[sales]]-Table1[[#This Row],[profit]]</f>
        <v>3517.8499999999995</v>
      </c>
      <c r="P9769" s="3">
        <f>Table1[[#This Row],[sales]]*Table1[[#This Row],[quantity]]</f>
        <v>4612.99</v>
      </c>
      <c r="Q9769" s="9">
        <f>Table1[[#This Row],[delivery_date]]-Table1[[#This Row],[order_date]]</f>
        <v>7</v>
      </c>
    </row>
    <row r="9770" spans="1:17" x14ac:dyDescent="0.35">
      <c r="A9770" t="s">
        <v>9801</v>
      </c>
      <c r="B9770" t="s">
        <v>19</v>
      </c>
      <c r="C9770" t="s">
        <v>33</v>
      </c>
      <c r="D9770" s="2">
        <v>1926.24</v>
      </c>
      <c r="E9770">
        <v>0.5</v>
      </c>
      <c r="F9770">
        <v>4</v>
      </c>
      <c r="G9770" s="1">
        <v>45043</v>
      </c>
      <c r="H9770" s="1">
        <v>45046</v>
      </c>
      <c r="I9770" t="s">
        <v>15</v>
      </c>
      <c r="J9770" t="s">
        <v>27</v>
      </c>
      <c r="K9770" s="2">
        <v>326.81</v>
      </c>
      <c r="L9770" t="s">
        <v>17</v>
      </c>
      <c r="M9770">
        <f>YEAR(Table1[[#This Row],[order_date]])</f>
        <v>2023</v>
      </c>
      <c r="N9770">
        <f>MONTH(Table1[[#This Row],[order_date]])</f>
        <v>4</v>
      </c>
      <c r="O9770" s="3">
        <f>Table1[[#This Row],[sales]]-Table1[[#This Row],[profit]]</f>
        <v>1599.43</v>
      </c>
      <c r="P9770" s="3">
        <f>Table1[[#This Row],[sales]]*Table1[[#This Row],[quantity]]</f>
        <v>7704.96</v>
      </c>
      <c r="Q9770" s="9">
        <f>Table1[[#This Row],[delivery_date]]-Table1[[#This Row],[order_date]]</f>
        <v>3</v>
      </c>
    </row>
    <row r="9771" spans="1:17" x14ac:dyDescent="0.35">
      <c r="A9771" t="s">
        <v>9802</v>
      </c>
      <c r="B9771" t="s">
        <v>41</v>
      </c>
      <c r="C9771" t="s">
        <v>36</v>
      </c>
      <c r="D9771" s="2">
        <v>2786.94</v>
      </c>
      <c r="E9771">
        <v>7.0000000000000007E-2</v>
      </c>
      <c r="F9771">
        <v>2</v>
      </c>
      <c r="G9771" s="1">
        <v>45082</v>
      </c>
      <c r="H9771" s="1">
        <v>45086</v>
      </c>
      <c r="I9771" t="s">
        <v>31</v>
      </c>
      <c r="J9771" t="s">
        <v>16</v>
      </c>
      <c r="K9771" s="2">
        <v>756.24</v>
      </c>
      <c r="L9771" t="s">
        <v>48</v>
      </c>
      <c r="M9771">
        <f>YEAR(Table1[[#This Row],[order_date]])</f>
        <v>2023</v>
      </c>
      <c r="N9771">
        <f>MONTH(Table1[[#This Row],[order_date]])</f>
        <v>6</v>
      </c>
      <c r="O9771" s="3">
        <f>Table1[[#This Row],[sales]]-Table1[[#This Row],[profit]]</f>
        <v>2030.7</v>
      </c>
      <c r="P9771" s="3">
        <f>Table1[[#This Row],[sales]]*Table1[[#This Row],[quantity]]</f>
        <v>5573.88</v>
      </c>
      <c r="Q9771" s="9">
        <f>Table1[[#This Row],[delivery_date]]-Table1[[#This Row],[order_date]]</f>
        <v>4</v>
      </c>
    </row>
    <row r="9772" spans="1:17" x14ac:dyDescent="0.35">
      <c r="A9772" t="s">
        <v>9803</v>
      </c>
      <c r="B9772" t="s">
        <v>13</v>
      </c>
      <c r="C9772" t="s">
        <v>20</v>
      </c>
      <c r="D9772" s="2">
        <v>4216.8100000000004</v>
      </c>
      <c r="E9772">
        <v>0.37</v>
      </c>
      <c r="F9772">
        <v>1</v>
      </c>
      <c r="G9772" s="1">
        <v>45263</v>
      </c>
      <c r="H9772" s="1">
        <v>45270</v>
      </c>
      <c r="I9772" t="s">
        <v>21</v>
      </c>
      <c r="J9772" t="s">
        <v>27</v>
      </c>
      <c r="K9772" s="2">
        <v>1010.24</v>
      </c>
      <c r="L9772" t="s">
        <v>34</v>
      </c>
      <c r="M9772">
        <f>YEAR(Table1[[#This Row],[order_date]])</f>
        <v>2023</v>
      </c>
      <c r="N9772">
        <f>MONTH(Table1[[#This Row],[order_date]])</f>
        <v>12</v>
      </c>
      <c r="O9772" s="3">
        <f>Table1[[#This Row],[sales]]-Table1[[#This Row],[profit]]</f>
        <v>3206.5700000000006</v>
      </c>
      <c r="P9772" s="3">
        <f>Table1[[#This Row],[sales]]*Table1[[#This Row],[quantity]]</f>
        <v>4216.8100000000004</v>
      </c>
      <c r="Q9772" s="9">
        <f>Table1[[#This Row],[delivery_date]]-Table1[[#This Row],[order_date]]</f>
        <v>7</v>
      </c>
    </row>
    <row r="9773" spans="1:17" x14ac:dyDescent="0.35">
      <c r="A9773" t="s">
        <v>9804</v>
      </c>
      <c r="B9773" t="s">
        <v>25</v>
      </c>
      <c r="C9773" t="s">
        <v>26</v>
      </c>
      <c r="D9773" s="2">
        <v>4527.1499999999996</v>
      </c>
      <c r="E9773">
        <v>0.38</v>
      </c>
      <c r="F9773">
        <v>2</v>
      </c>
      <c r="G9773" s="1">
        <v>45284</v>
      </c>
      <c r="H9773" s="1">
        <v>45285</v>
      </c>
      <c r="I9773" t="s">
        <v>15</v>
      </c>
      <c r="J9773" t="s">
        <v>27</v>
      </c>
      <c r="K9773" s="2">
        <v>681.41</v>
      </c>
      <c r="L9773" t="s">
        <v>28</v>
      </c>
      <c r="M9773">
        <f>YEAR(Table1[[#This Row],[order_date]])</f>
        <v>2023</v>
      </c>
      <c r="N9773">
        <f>MONTH(Table1[[#This Row],[order_date]])</f>
        <v>12</v>
      </c>
      <c r="O9773" s="3">
        <f>Table1[[#This Row],[sales]]-Table1[[#This Row],[profit]]</f>
        <v>3845.74</v>
      </c>
      <c r="P9773" s="3">
        <f>Table1[[#This Row],[sales]]*Table1[[#This Row],[quantity]]</f>
        <v>9054.2999999999993</v>
      </c>
      <c r="Q9773" s="9">
        <f>Table1[[#This Row],[delivery_date]]-Table1[[#This Row],[order_date]]</f>
        <v>1</v>
      </c>
    </row>
    <row r="9774" spans="1:17" x14ac:dyDescent="0.35">
      <c r="A9774" t="s">
        <v>9805</v>
      </c>
      <c r="B9774" t="s">
        <v>13</v>
      </c>
      <c r="C9774" t="s">
        <v>33</v>
      </c>
      <c r="D9774" s="2">
        <v>4727.38</v>
      </c>
      <c r="E9774">
        <v>0.44</v>
      </c>
      <c r="F9774">
        <v>6</v>
      </c>
      <c r="G9774" s="1">
        <v>45038</v>
      </c>
      <c r="H9774" s="1">
        <v>45039</v>
      </c>
      <c r="I9774" t="s">
        <v>15</v>
      </c>
      <c r="J9774" t="s">
        <v>16</v>
      </c>
      <c r="K9774" s="2">
        <v>735.04</v>
      </c>
      <c r="L9774" t="s">
        <v>23</v>
      </c>
      <c r="M9774">
        <f>YEAR(Table1[[#This Row],[order_date]])</f>
        <v>2023</v>
      </c>
      <c r="N9774">
        <f>MONTH(Table1[[#This Row],[order_date]])</f>
        <v>4</v>
      </c>
      <c r="O9774" s="3">
        <f>Table1[[#This Row],[sales]]-Table1[[#This Row],[profit]]</f>
        <v>3992.34</v>
      </c>
      <c r="P9774" s="3">
        <f>Table1[[#This Row],[sales]]*Table1[[#This Row],[quantity]]</f>
        <v>28364.28</v>
      </c>
      <c r="Q9774" s="9">
        <f>Table1[[#This Row],[delivery_date]]-Table1[[#This Row],[order_date]]</f>
        <v>1</v>
      </c>
    </row>
    <row r="9775" spans="1:17" x14ac:dyDescent="0.35">
      <c r="A9775" t="s">
        <v>9806</v>
      </c>
      <c r="B9775" t="s">
        <v>25</v>
      </c>
      <c r="C9775" t="s">
        <v>20</v>
      </c>
      <c r="D9775" s="2">
        <v>4407.84</v>
      </c>
      <c r="E9775">
        <v>0.2</v>
      </c>
      <c r="F9775">
        <v>5</v>
      </c>
      <c r="G9775" s="1">
        <v>44956</v>
      </c>
      <c r="H9775" s="1">
        <v>44958</v>
      </c>
      <c r="I9775" t="s">
        <v>31</v>
      </c>
      <c r="J9775" t="s">
        <v>22</v>
      </c>
      <c r="K9775" s="2">
        <v>632.48</v>
      </c>
      <c r="L9775" t="s">
        <v>34</v>
      </c>
      <c r="M9775">
        <f>YEAR(Table1[[#This Row],[order_date]])</f>
        <v>2023</v>
      </c>
      <c r="N9775">
        <f>MONTH(Table1[[#This Row],[order_date]])</f>
        <v>1</v>
      </c>
      <c r="O9775" s="3">
        <f>Table1[[#This Row],[sales]]-Table1[[#This Row],[profit]]</f>
        <v>3775.36</v>
      </c>
      <c r="P9775" s="3">
        <f>Table1[[#This Row],[sales]]*Table1[[#This Row],[quantity]]</f>
        <v>22039.200000000001</v>
      </c>
      <c r="Q9775" s="9">
        <f>Table1[[#This Row],[delivery_date]]-Table1[[#This Row],[order_date]]</f>
        <v>2</v>
      </c>
    </row>
    <row r="9776" spans="1:17" x14ac:dyDescent="0.35">
      <c r="A9776" t="s">
        <v>9807</v>
      </c>
      <c r="B9776" t="s">
        <v>13</v>
      </c>
      <c r="C9776" t="s">
        <v>26</v>
      </c>
      <c r="D9776" s="2">
        <v>3680.7</v>
      </c>
      <c r="E9776">
        <v>0.43</v>
      </c>
      <c r="F9776">
        <v>1</v>
      </c>
      <c r="G9776" s="1">
        <v>45567</v>
      </c>
      <c r="H9776" s="1">
        <v>45569</v>
      </c>
      <c r="I9776" t="s">
        <v>31</v>
      </c>
      <c r="J9776" t="s">
        <v>22</v>
      </c>
      <c r="K9776" s="2">
        <v>649.95000000000005</v>
      </c>
      <c r="L9776" t="s">
        <v>23</v>
      </c>
      <c r="M9776">
        <f>YEAR(Table1[[#This Row],[order_date]])</f>
        <v>2024</v>
      </c>
      <c r="N9776">
        <f>MONTH(Table1[[#This Row],[order_date]])</f>
        <v>10</v>
      </c>
      <c r="O9776" s="3">
        <f>Table1[[#This Row],[sales]]-Table1[[#This Row],[profit]]</f>
        <v>3030.75</v>
      </c>
      <c r="P9776" s="3">
        <f>Table1[[#This Row],[sales]]*Table1[[#This Row],[quantity]]</f>
        <v>3680.7</v>
      </c>
      <c r="Q9776" s="9">
        <f>Table1[[#This Row],[delivery_date]]-Table1[[#This Row],[order_date]]</f>
        <v>2</v>
      </c>
    </row>
    <row r="9777" spans="1:17" x14ac:dyDescent="0.35">
      <c r="A9777" t="s">
        <v>9808</v>
      </c>
      <c r="B9777" t="s">
        <v>19</v>
      </c>
      <c r="C9777" t="s">
        <v>14</v>
      </c>
      <c r="D9777" s="2">
        <v>218.65</v>
      </c>
      <c r="E9777">
        <v>0.32</v>
      </c>
      <c r="F9777">
        <v>3</v>
      </c>
      <c r="G9777" s="1">
        <v>45026</v>
      </c>
      <c r="H9777" s="1">
        <v>45031</v>
      </c>
      <c r="I9777" t="s">
        <v>21</v>
      </c>
      <c r="J9777" t="s">
        <v>27</v>
      </c>
      <c r="K9777" s="2">
        <v>50.94</v>
      </c>
      <c r="L9777" t="s">
        <v>17</v>
      </c>
      <c r="M9777">
        <f>YEAR(Table1[[#This Row],[order_date]])</f>
        <v>2023</v>
      </c>
      <c r="N9777">
        <f>MONTH(Table1[[#This Row],[order_date]])</f>
        <v>4</v>
      </c>
      <c r="O9777" s="3">
        <f>Table1[[#This Row],[sales]]-Table1[[#This Row],[profit]]</f>
        <v>167.71</v>
      </c>
      <c r="P9777" s="3">
        <f>Table1[[#This Row],[sales]]*Table1[[#This Row],[quantity]]</f>
        <v>655.95</v>
      </c>
      <c r="Q9777" s="9">
        <f>Table1[[#This Row],[delivery_date]]-Table1[[#This Row],[order_date]]</f>
        <v>5</v>
      </c>
    </row>
    <row r="9778" spans="1:17" x14ac:dyDescent="0.35">
      <c r="A9778" t="s">
        <v>9809</v>
      </c>
      <c r="B9778" t="s">
        <v>41</v>
      </c>
      <c r="C9778" t="s">
        <v>20</v>
      </c>
      <c r="D9778" s="2">
        <v>1643.27</v>
      </c>
      <c r="E9778">
        <v>0.03</v>
      </c>
      <c r="F9778">
        <v>6</v>
      </c>
      <c r="G9778" s="1">
        <v>45328</v>
      </c>
      <c r="H9778" s="1">
        <v>45329</v>
      </c>
      <c r="I9778" t="s">
        <v>31</v>
      </c>
      <c r="J9778" t="s">
        <v>27</v>
      </c>
      <c r="K9778" s="2">
        <v>212.72</v>
      </c>
      <c r="L9778" t="s">
        <v>23</v>
      </c>
      <c r="M9778">
        <f>YEAR(Table1[[#This Row],[order_date]])</f>
        <v>2024</v>
      </c>
      <c r="N9778">
        <f>MONTH(Table1[[#This Row],[order_date]])</f>
        <v>2</v>
      </c>
      <c r="O9778" s="3">
        <f>Table1[[#This Row],[sales]]-Table1[[#This Row],[profit]]</f>
        <v>1430.55</v>
      </c>
      <c r="P9778" s="3">
        <f>Table1[[#This Row],[sales]]*Table1[[#This Row],[quantity]]</f>
        <v>9859.619999999999</v>
      </c>
      <c r="Q9778" s="9">
        <f>Table1[[#This Row],[delivery_date]]-Table1[[#This Row],[order_date]]</f>
        <v>1</v>
      </c>
    </row>
    <row r="9779" spans="1:17" x14ac:dyDescent="0.35">
      <c r="A9779" t="s">
        <v>9810</v>
      </c>
      <c r="B9779" t="s">
        <v>19</v>
      </c>
      <c r="C9779" t="s">
        <v>14</v>
      </c>
      <c r="D9779" s="2">
        <v>731.79</v>
      </c>
      <c r="E9779">
        <v>0.02</v>
      </c>
      <c r="F9779">
        <v>5</v>
      </c>
      <c r="G9779" s="1">
        <v>45312</v>
      </c>
      <c r="H9779" s="1">
        <v>45319</v>
      </c>
      <c r="I9779" t="s">
        <v>21</v>
      </c>
      <c r="J9779" t="s">
        <v>16</v>
      </c>
      <c r="K9779" s="2">
        <v>78.33</v>
      </c>
      <c r="L9779" t="s">
        <v>48</v>
      </c>
      <c r="M9779">
        <f>YEAR(Table1[[#This Row],[order_date]])</f>
        <v>2024</v>
      </c>
      <c r="N9779">
        <f>MONTH(Table1[[#This Row],[order_date]])</f>
        <v>1</v>
      </c>
      <c r="O9779" s="3">
        <f>Table1[[#This Row],[sales]]-Table1[[#This Row],[profit]]</f>
        <v>653.45999999999992</v>
      </c>
      <c r="P9779" s="3">
        <f>Table1[[#This Row],[sales]]*Table1[[#This Row],[quantity]]</f>
        <v>3658.95</v>
      </c>
      <c r="Q9779" s="9">
        <f>Table1[[#This Row],[delivery_date]]-Table1[[#This Row],[order_date]]</f>
        <v>7</v>
      </c>
    </row>
    <row r="9780" spans="1:17" x14ac:dyDescent="0.35">
      <c r="A9780" t="s">
        <v>9811</v>
      </c>
      <c r="B9780" t="s">
        <v>13</v>
      </c>
      <c r="C9780" t="s">
        <v>33</v>
      </c>
      <c r="D9780" s="2">
        <v>858.32</v>
      </c>
      <c r="E9780">
        <v>0.24</v>
      </c>
      <c r="F9780">
        <v>6</v>
      </c>
      <c r="G9780" s="1">
        <v>45535</v>
      </c>
      <c r="H9780" s="1">
        <v>45538</v>
      </c>
      <c r="I9780" t="s">
        <v>15</v>
      </c>
      <c r="J9780" t="s">
        <v>16</v>
      </c>
      <c r="K9780" s="2">
        <v>50.22</v>
      </c>
      <c r="L9780" t="s">
        <v>48</v>
      </c>
      <c r="M9780">
        <f>YEAR(Table1[[#This Row],[order_date]])</f>
        <v>2024</v>
      </c>
      <c r="N9780">
        <f>MONTH(Table1[[#This Row],[order_date]])</f>
        <v>8</v>
      </c>
      <c r="O9780" s="3">
        <f>Table1[[#This Row],[sales]]-Table1[[#This Row],[profit]]</f>
        <v>808.1</v>
      </c>
      <c r="P9780" s="3">
        <f>Table1[[#This Row],[sales]]*Table1[[#This Row],[quantity]]</f>
        <v>5149.92</v>
      </c>
      <c r="Q9780" s="9">
        <f>Table1[[#This Row],[delivery_date]]-Table1[[#This Row],[order_date]]</f>
        <v>3</v>
      </c>
    </row>
    <row r="9781" spans="1:17" x14ac:dyDescent="0.35">
      <c r="A9781" t="s">
        <v>9812</v>
      </c>
      <c r="B9781" t="s">
        <v>41</v>
      </c>
      <c r="C9781" t="s">
        <v>36</v>
      </c>
      <c r="D9781" s="2">
        <v>1525.45</v>
      </c>
      <c r="E9781">
        <v>0.39</v>
      </c>
      <c r="F9781">
        <v>8</v>
      </c>
      <c r="G9781" s="1">
        <v>45253</v>
      </c>
      <c r="H9781" s="1">
        <v>45260</v>
      </c>
      <c r="I9781" t="s">
        <v>15</v>
      </c>
      <c r="J9781" t="s">
        <v>16</v>
      </c>
      <c r="K9781" s="2">
        <v>380.24</v>
      </c>
      <c r="L9781" t="s">
        <v>48</v>
      </c>
      <c r="M9781">
        <f>YEAR(Table1[[#This Row],[order_date]])</f>
        <v>2023</v>
      </c>
      <c r="N9781">
        <f>MONTH(Table1[[#This Row],[order_date]])</f>
        <v>11</v>
      </c>
      <c r="O9781" s="3">
        <f>Table1[[#This Row],[sales]]-Table1[[#This Row],[profit]]</f>
        <v>1145.21</v>
      </c>
      <c r="P9781" s="3">
        <f>Table1[[#This Row],[sales]]*Table1[[#This Row],[quantity]]</f>
        <v>12203.6</v>
      </c>
      <c r="Q9781" s="9">
        <f>Table1[[#This Row],[delivery_date]]-Table1[[#This Row],[order_date]]</f>
        <v>7</v>
      </c>
    </row>
    <row r="9782" spans="1:17" x14ac:dyDescent="0.35">
      <c r="A9782" t="s">
        <v>9813</v>
      </c>
      <c r="B9782" t="s">
        <v>25</v>
      </c>
      <c r="C9782" t="s">
        <v>33</v>
      </c>
      <c r="D9782" s="2">
        <v>466.23</v>
      </c>
      <c r="E9782">
        <v>0.19</v>
      </c>
      <c r="F9782">
        <v>6</v>
      </c>
      <c r="G9782" s="1">
        <v>45038</v>
      </c>
      <c r="H9782" s="1">
        <v>45041</v>
      </c>
      <c r="I9782" t="s">
        <v>15</v>
      </c>
      <c r="J9782" t="s">
        <v>27</v>
      </c>
      <c r="K9782" s="2">
        <v>65.53</v>
      </c>
      <c r="L9782" t="s">
        <v>39</v>
      </c>
      <c r="M9782">
        <f>YEAR(Table1[[#This Row],[order_date]])</f>
        <v>2023</v>
      </c>
      <c r="N9782">
        <f>MONTH(Table1[[#This Row],[order_date]])</f>
        <v>4</v>
      </c>
      <c r="O9782" s="3">
        <f>Table1[[#This Row],[sales]]-Table1[[#This Row],[profit]]</f>
        <v>400.70000000000005</v>
      </c>
      <c r="P9782" s="3">
        <f>Table1[[#This Row],[sales]]*Table1[[#This Row],[quantity]]</f>
        <v>2797.38</v>
      </c>
      <c r="Q9782" s="9">
        <f>Table1[[#This Row],[delivery_date]]-Table1[[#This Row],[order_date]]</f>
        <v>3</v>
      </c>
    </row>
    <row r="9783" spans="1:17" x14ac:dyDescent="0.35">
      <c r="A9783" t="s">
        <v>9814</v>
      </c>
      <c r="B9783" t="s">
        <v>13</v>
      </c>
      <c r="C9783" t="s">
        <v>20</v>
      </c>
      <c r="D9783" s="2">
        <v>1290.8599999999999</v>
      </c>
      <c r="E9783">
        <v>0.43</v>
      </c>
      <c r="F9783">
        <v>5</v>
      </c>
      <c r="G9783" s="1">
        <v>44985</v>
      </c>
      <c r="H9783" s="1">
        <v>44991</v>
      </c>
      <c r="I9783" t="s">
        <v>31</v>
      </c>
      <c r="J9783" t="s">
        <v>27</v>
      </c>
      <c r="K9783" s="2">
        <v>307.79000000000002</v>
      </c>
      <c r="L9783" t="s">
        <v>23</v>
      </c>
      <c r="M9783">
        <f>YEAR(Table1[[#This Row],[order_date]])</f>
        <v>2023</v>
      </c>
      <c r="N9783">
        <f>MONTH(Table1[[#This Row],[order_date]])</f>
        <v>2</v>
      </c>
      <c r="O9783" s="3">
        <f>Table1[[#This Row],[sales]]-Table1[[#This Row],[profit]]</f>
        <v>983.06999999999994</v>
      </c>
      <c r="P9783" s="3">
        <f>Table1[[#This Row],[sales]]*Table1[[#This Row],[quantity]]</f>
        <v>6454.2999999999993</v>
      </c>
      <c r="Q9783" s="9">
        <f>Table1[[#This Row],[delivery_date]]-Table1[[#This Row],[order_date]]</f>
        <v>6</v>
      </c>
    </row>
    <row r="9784" spans="1:17" x14ac:dyDescent="0.35">
      <c r="A9784" t="s">
        <v>9815</v>
      </c>
      <c r="B9784" t="s">
        <v>41</v>
      </c>
      <c r="C9784" t="s">
        <v>14</v>
      </c>
      <c r="D9784" s="2">
        <v>4789.2</v>
      </c>
      <c r="E9784">
        <v>0.25</v>
      </c>
      <c r="F9784">
        <v>4</v>
      </c>
      <c r="G9784" s="1">
        <v>45200</v>
      </c>
      <c r="H9784" s="1">
        <v>45207</v>
      </c>
      <c r="I9784" t="s">
        <v>15</v>
      </c>
      <c r="J9784" t="s">
        <v>16</v>
      </c>
      <c r="K9784" s="2">
        <v>373.14</v>
      </c>
      <c r="L9784" t="s">
        <v>28</v>
      </c>
      <c r="M9784">
        <f>YEAR(Table1[[#This Row],[order_date]])</f>
        <v>2023</v>
      </c>
      <c r="N9784">
        <f>MONTH(Table1[[#This Row],[order_date]])</f>
        <v>10</v>
      </c>
      <c r="O9784" s="3">
        <f>Table1[[#This Row],[sales]]-Table1[[#This Row],[profit]]</f>
        <v>4416.0599999999995</v>
      </c>
      <c r="P9784" s="3">
        <f>Table1[[#This Row],[sales]]*Table1[[#This Row],[quantity]]</f>
        <v>19156.8</v>
      </c>
      <c r="Q9784" s="9">
        <f>Table1[[#This Row],[delivery_date]]-Table1[[#This Row],[order_date]]</f>
        <v>7</v>
      </c>
    </row>
    <row r="9785" spans="1:17" x14ac:dyDescent="0.35">
      <c r="A9785" t="s">
        <v>9816</v>
      </c>
      <c r="B9785" t="s">
        <v>25</v>
      </c>
      <c r="C9785" t="s">
        <v>14</v>
      </c>
      <c r="D9785" s="2">
        <v>1628.52</v>
      </c>
      <c r="E9785">
        <v>0.01</v>
      </c>
      <c r="F9785">
        <v>5</v>
      </c>
      <c r="G9785" s="1">
        <v>45189</v>
      </c>
      <c r="H9785" s="1">
        <v>45195</v>
      </c>
      <c r="I9785" t="s">
        <v>21</v>
      </c>
      <c r="J9785" t="s">
        <v>22</v>
      </c>
      <c r="K9785" s="2">
        <v>298.06</v>
      </c>
      <c r="L9785" t="s">
        <v>34</v>
      </c>
      <c r="M9785">
        <f>YEAR(Table1[[#This Row],[order_date]])</f>
        <v>2023</v>
      </c>
      <c r="N9785">
        <f>MONTH(Table1[[#This Row],[order_date]])</f>
        <v>9</v>
      </c>
      <c r="O9785" s="3">
        <f>Table1[[#This Row],[sales]]-Table1[[#This Row],[profit]]</f>
        <v>1330.46</v>
      </c>
      <c r="P9785" s="3">
        <f>Table1[[#This Row],[sales]]*Table1[[#This Row],[quantity]]</f>
        <v>8142.6</v>
      </c>
      <c r="Q9785" s="9">
        <f>Table1[[#This Row],[delivery_date]]-Table1[[#This Row],[order_date]]</f>
        <v>6</v>
      </c>
    </row>
    <row r="9786" spans="1:17" x14ac:dyDescent="0.35">
      <c r="A9786" t="s">
        <v>9817</v>
      </c>
      <c r="B9786" t="s">
        <v>25</v>
      </c>
      <c r="C9786" t="s">
        <v>26</v>
      </c>
      <c r="D9786" s="2">
        <v>882.59</v>
      </c>
      <c r="E9786">
        <v>0.49</v>
      </c>
      <c r="F9786">
        <v>9</v>
      </c>
      <c r="G9786" s="1">
        <v>45115</v>
      </c>
      <c r="H9786" s="1">
        <v>45120</v>
      </c>
      <c r="I9786" t="s">
        <v>15</v>
      </c>
      <c r="J9786" t="s">
        <v>22</v>
      </c>
      <c r="K9786" s="2">
        <v>132.05000000000001</v>
      </c>
      <c r="L9786" t="s">
        <v>17</v>
      </c>
      <c r="M9786">
        <f>YEAR(Table1[[#This Row],[order_date]])</f>
        <v>2023</v>
      </c>
      <c r="N9786">
        <f>MONTH(Table1[[#This Row],[order_date]])</f>
        <v>7</v>
      </c>
      <c r="O9786" s="3">
        <f>Table1[[#This Row],[sales]]-Table1[[#This Row],[profit]]</f>
        <v>750.54</v>
      </c>
      <c r="P9786" s="3">
        <f>Table1[[#This Row],[sales]]*Table1[[#This Row],[quantity]]</f>
        <v>7943.31</v>
      </c>
      <c r="Q9786" s="9">
        <f>Table1[[#This Row],[delivery_date]]-Table1[[#This Row],[order_date]]</f>
        <v>5</v>
      </c>
    </row>
    <row r="9787" spans="1:17" x14ac:dyDescent="0.35">
      <c r="A9787" t="s">
        <v>9818</v>
      </c>
      <c r="B9787" t="s">
        <v>19</v>
      </c>
      <c r="C9787" t="s">
        <v>33</v>
      </c>
      <c r="D9787" s="2">
        <v>3619.67</v>
      </c>
      <c r="E9787">
        <v>0.24</v>
      </c>
      <c r="F9787">
        <v>6</v>
      </c>
      <c r="G9787" s="1">
        <v>45308</v>
      </c>
      <c r="H9787" s="1">
        <v>45309</v>
      </c>
      <c r="I9787" t="s">
        <v>21</v>
      </c>
      <c r="J9787" t="s">
        <v>22</v>
      </c>
      <c r="K9787" s="2">
        <v>610.29999999999995</v>
      </c>
      <c r="L9787" t="s">
        <v>39</v>
      </c>
      <c r="M9787">
        <f>YEAR(Table1[[#This Row],[order_date]])</f>
        <v>2024</v>
      </c>
      <c r="N9787">
        <f>MONTH(Table1[[#This Row],[order_date]])</f>
        <v>1</v>
      </c>
      <c r="O9787" s="3">
        <f>Table1[[#This Row],[sales]]-Table1[[#This Row],[profit]]</f>
        <v>3009.37</v>
      </c>
      <c r="P9787" s="3">
        <f>Table1[[#This Row],[sales]]*Table1[[#This Row],[quantity]]</f>
        <v>21718.02</v>
      </c>
      <c r="Q9787" s="9">
        <f>Table1[[#This Row],[delivery_date]]-Table1[[#This Row],[order_date]]</f>
        <v>1</v>
      </c>
    </row>
    <row r="9788" spans="1:17" x14ac:dyDescent="0.35">
      <c r="A9788" t="s">
        <v>9819</v>
      </c>
      <c r="B9788" t="s">
        <v>13</v>
      </c>
      <c r="C9788" t="s">
        <v>33</v>
      </c>
      <c r="D9788" s="2">
        <v>4159.68</v>
      </c>
      <c r="E9788">
        <v>0.33</v>
      </c>
      <c r="F9788">
        <v>5</v>
      </c>
      <c r="G9788" s="1">
        <v>45634</v>
      </c>
      <c r="H9788" s="1">
        <v>45638</v>
      </c>
      <c r="I9788" t="s">
        <v>31</v>
      </c>
      <c r="J9788" t="s">
        <v>27</v>
      </c>
      <c r="K9788" s="2">
        <v>1170.27</v>
      </c>
      <c r="L9788" t="s">
        <v>23</v>
      </c>
      <c r="M9788">
        <f>YEAR(Table1[[#This Row],[order_date]])</f>
        <v>2024</v>
      </c>
      <c r="N9788">
        <f>MONTH(Table1[[#This Row],[order_date]])</f>
        <v>12</v>
      </c>
      <c r="O9788" s="3">
        <f>Table1[[#This Row],[sales]]-Table1[[#This Row],[profit]]</f>
        <v>2989.4100000000003</v>
      </c>
      <c r="P9788" s="3">
        <f>Table1[[#This Row],[sales]]*Table1[[#This Row],[quantity]]</f>
        <v>20798.400000000001</v>
      </c>
      <c r="Q9788" s="9">
        <f>Table1[[#This Row],[delivery_date]]-Table1[[#This Row],[order_date]]</f>
        <v>4</v>
      </c>
    </row>
    <row r="9789" spans="1:17" x14ac:dyDescent="0.35">
      <c r="A9789" t="s">
        <v>9820</v>
      </c>
      <c r="B9789" t="s">
        <v>25</v>
      </c>
      <c r="C9789" t="s">
        <v>20</v>
      </c>
      <c r="D9789" s="2">
        <v>1638.79</v>
      </c>
      <c r="E9789">
        <v>0.1</v>
      </c>
      <c r="F9789">
        <v>8</v>
      </c>
      <c r="G9789" s="1">
        <v>45559</v>
      </c>
      <c r="H9789" s="1">
        <v>45566</v>
      </c>
      <c r="I9789" t="s">
        <v>31</v>
      </c>
      <c r="J9789" t="s">
        <v>16</v>
      </c>
      <c r="K9789" s="2">
        <v>108.58</v>
      </c>
      <c r="L9789" t="s">
        <v>28</v>
      </c>
      <c r="M9789">
        <f>YEAR(Table1[[#This Row],[order_date]])</f>
        <v>2024</v>
      </c>
      <c r="N9789">
        <f>MONTH(Table1[[#This Row],[order_date]])</f>
        <v>9</v>
      </c>
      <c r="O9789" s="3">
        <f>Table1[[#This Row],[sales]]-Table1[[#This Row],[profit]]</f>
        <v>1530.21</v>
      </c>
      <c r="P9789" s="3">
        <f>Table1[[#This Row],[sales]]*Table1[[#This Row],[quantity]]</f>
        <v>13110.32</v>
      </c>
      <c r="Q9789" s="9">
        <f>Table1[[#This Row],[delivery_date]]-Table1[[#This Row],[order_date]]</f>
        <v>7</v>
      </c>
    </row>
    <row r="9790" spans="1:17" x14ac:dyDescent="0.35">
      <c r="A9790" t="s">
        <v>9821</v>
      </c>
      <c r="B9790" t="s">
        <v>41</v>
      </c>
      <c r="C9790" t="s">
        <v>14</v>
      </c>
      <c r="D9790" s="2">
        <v>1464.64</v>
      </c>
      <c r="E9790">
        <v>0.15</v>
      </c>
      <c r="F9790">
        <v>5</v>
      </c>
      <c r="G9790" s="1">
        <v>45583</v>
      </c>
      <c r="H9790" s="1">
        <v>45587</v>
      </c>
      <c r="I9790" t="s">
        <v>31</v>
      </c>
      <c r="J9790" t="s">
        <v>22</v>
      </c>
      <c r="K9790" s="2">
        <v>226.99</v>
      </c>
      <c r="L9790" t="s">
        <v>48</v>
      </c>
      <c r="M9790">
        <f>YEAR(Table1[[#This Row],[order_date]])</f>
        <v>2024</v>
      </c>
      <c r="N9790">
        <f>MONTH(Table1[[#This Row],[order_date]])</f>
        <v>10</v>
      </c>
      <c r="O9790" s="3">
        <f>Table1[[#This Row],[sales]]-Table1[[#This Row],[profit]]</f>
        <v>1237.6500000000001</v>
      </c>
      <c r="P9790" s="3">
        <f>Table1[[#This Row],[sales]]*Table1[[#This Row],[quantity]]</f>
        <v>7323.2000000000007</v>
      </c>
      <c r="Q9790" s="9">
        <f>Table1[[#This Row],[delivery_date]]-Table1[[#This Row],[order_date]]</f>
        <v>4</v>
      </c>
    </row>
    <row r="9791" spans="1:17" x14ac:dyDescent="0.35">
      <c r="A9791" t="s">
        <v>9822</v>
      </c>
      <c r="B9791" t="s">
        <v>25</v>
      </c>
      <c r="C9791" t="s">
        <v>20</v>
      </c>
      <c r="D9791" s="2">
        <v>1284.6199999999999</v>
      </c>
      <c r="E9791">
        <v>0.24</v>
      </c>
      <c r="F9791">
        <v>5</v>
      </c>
      <c r="G9791" s="1">
        <v>45521</v>
      </c>
      <c r="H9791" s="1">
        <v>45524</v>
      </c>
      <c r="I9791" t="s">
        <v>31</v>
      </c>
      <c r="J9791" t="s">
        <v>16</v>
      </c>
      <c r="K9791" s="2">
        <v>330.37</v>
      </c>
      <c r="L9791" t="s">
        <v>34</v>
      </c>
      <c r="M9791">
        <f>YEAR(Table1[[#This Row],[order_date]])</f>
        <v>2024</v>
      </c>
      <c r="N9791">
        <f>MONTH(Table1[[#This Row],[order_date]])</f>
        <v>8</v>
      </c>
      <c r="O9791" s="3">
        <f>Table1[[#This Row],[sales]]-Table1[[#This Row],[profit]]</f>
        <v>954.24999999999989</v>
      </c>
      <c r="P9791" s="3">
        <f>Table1[[#This Row],[sales]]*Table1[[#This Row],[quantity]]</f>
        <v>6423.0999999999995</v>
      </c>
      <c r="Q9791" s="9">
        <f>Table1[[#This Row],[delivery_date]]-Table1[[#This Row],[order_date]]</f>
        <v>3</v>
      </c>
    </row>
    <row r="9792" spans="1:17" x14ac:dyDescent="0.35">
      <c r="A9792" t="s">
        <v>9823</v>
      </c>
      <c r="B9792" t="s">
        <v>25</v>
      </c>
      <c r="C9792" t="s">
        <v>20</v>
      </c>
      <c r="D9792" s="2">
        <v>2026.98</v>
      </c>
      <c r="E9792">
        <v>0.43</v>
      </c>
      <c r="F9792">
        <v>8</v>
      </c>
      <c r="G9792" s="1">
        <v>45635</v>
      </c>
      <c r="H9792" s="1">
        <v>45639</v>
      </c>
      <c r="I9792" t="s">
        <v>31</v>
      </c>
      <c r="J9792" t="s">
        <v>22</v>
      </c>
      <c r="K9792" s="2">
        <v>414.56</v>
      </c>
      <c r="L9792" t="s">
        <v>48</v>
      </c>
      <c r="M9792">
        <f>YEAR(Table1[[#This Row],[order_date]])</f>
        <v>2024</v>
      </c>
      <c r="N9792">
        <f>MONTH(Table1[[#This Row],[order_date]])</f>
        <v>12</v>
      </c>
      <c r="O9792" s="3">
        <f>Table1[[#This Row],[sales]]-Table1[[#This Row],[profit]]</f>
        <v>1612.42</v>
      </c>
      <c r="P9792" s="3">
        <f>Table1[[#This Row],[sales]]*Table1[[#This Row],[quantity]]</f>
        <v>16215.84</v>
      </c>
      <c r="Q9792" s="9">
        <f>Table1[[#This Row],[delivery_date]]-Table1[[#This Row],[order_date]]</f>
        <v>4</v>
      </c>
    </row>
    <row r="9793" spans="1:17" x14ac:dyDescent="0.35">
      <c r="A9793" t="s">
        <v>9824</v>
      </c>
      <c r="B9793" t="s">
        <v>19</v>
      </c>
      <c r="C9793" t="s">
        <v>14</v>
      </c>
      <c r="D9793" s="2">
        <v>527.44000000000005</v>
      </c>
      <c r="E9793">
        <v>0.05</v>
      </c>
      <c r="F9793">
        <v>9</v>
      </c>
      <c r="G9793" s="1">
        <v>45285</v>
      </c>
      <c r="H9793" s="1">
        <v>45287</v>
      </c>
      <c r="I9793" t="s">
        <v>21</v>
      </c>
      <c r="J9793" t="s">
        <v>16</v>
      </c>
      <c r="K9793" s="2">
        <v>155.97</v>
      </c>
      <c r="L9793" t="s">
        <v>39</v>
      </c>
      <c r="M9793">
        <f>YEAR(Table1[[#This Row],[order_date]])</f>
        <v>2023</v>
      </c>
      <c r="N9793">
        <f>MONTH(Table1[[#This Row],[order_date]])</f>
        <v>12</v>
      </c>
      <c r="O9793" s="3">
        <f>Table1[[#This Row],[sales]]-Table1[[#This Row],[profit]]</f>
        <v>371.47</v>
      </c>
      <c r="P9793" s="3">
        <f>Table1[[#This Row],[sales]]*Table1[[#This Row],[quantity]]</f>
        <v>4746.9600000000009</v>
      </c>
      <c r="Q9793" s="9">
        <f>Table1[[#This Row],[delivery_date]]-Table1[[#This Row],[order_date]]</f>
        <v>2</v>
      </c>
    </row>
    <row r="9794" spans="1:17" x14ac:dyDescent="0.35">
      <c r="A9794" t="s">
        <v>9825</v>
      </c>
      <c r="B9794" t="s">
        <v>19</v>
      </c>
      <c r="C9794" t="s">
        <v>20</v>
      </c>
      <c r="D9794" s="2">
        <v>3378.73</v>
      </c>
      <c r="E9794">
        <v>0.39</v>
      </c>
      <c r="F9794">
        <v>8</v>
      </c>
      <c r="G9794" s="1">
        <v>45109</v>
      </c>
      <c r="H9794" s="1">
        <v>45111</v>
      </c>
      <c r="I9794" t="s">
        <v>31</v>
      </c>
      <c r="J9794" t="s">
        <v>22</v>
      </c>
      <c r="K9794" s="2">
        <v>797.32</v>
      </c>
      <c r="L9794" t="s">
        <v>28</v>
      </c>
      <c r="M9794">
        <f>YEAR(Table1[[#This Row],[order_date]])</f>
        <v>2023</v>
      </c>
      <c r="N9794">
        <f>MONTH(Table1[[#This Row],[order_date]])</f>
        <v>7</v>
      </c>
      <c r="O9794" s="3">
        <f>Table1[[#This Row],[sales]]-Table1[[#This Row],[profit]]</f>
        <v>2581.41</v>
      </c>
      <c r="P9794" s="3">
        <f>Table1[[#This Row],[sales]]*Table1[[#This Row],[quantity]]</f>
        <v>27029.84</v>
      </c>
      <c r="Q9794" s="9">
        <f>Table1[[#This Row],[delivery_date]]-Table1[[#This Row],[order_date]]</f>
        <v>2</v>
      </c>
    </row>
    <row r="9795" spans="1:17" x14ac:dyDescent="0.35">
      <c r="A9795" t="s">
        <v>9826</v>
      </c>
      <c r="B9795" t="s">
        <v>41</v>
      </c>
      <c r="C9795" t="s">
        <v>14</v>
      </c>
      <c r="D9795" s="2">
        <v>4128.91</v>
      </c>
      <c r="E9795">
        <v>0.28999999999999998</v>
      </c>
      <c r="F9795">
        <v>9</v>
      </c>
      <c r="G9795" s="1">
        <v>45156</v>
      </c>
      <c r="H9795" s="1">
        <v>45163</v>
      </c>
      <c r="I9795" t="s">
        <v>15</v>
      </c>
      <c r="J9795" t="s">
        <v>27</v>
      </c>
      <c r="K9795" s="2">
        <v>304.66000000000003</v>
      </c>
      <c r="L9795" t="s">
        <v>34</v>
      </c>
      <c r="M9795">
        <f>YEAR(Table1[[#This Row],[order_date]])</f>
        <v>2023</v>
      </c>
      <c r="N9795">
        <f>MONTH(Table1[[#This Row],[order_date]])</f>
        <v>8</v>
      </c>
      <c r="O9795" s="3">
        <f>Table1[[#This Row],[sales]]-Table1[[#This Row],[profit]]</f>
        <v>3824.25</v>
      </c>
      <c r="P9795" s="3">
        <f>Table1[[#This Row],[sales]]*Table1[[#This Row],[quantity]]</f>
        <v>37160.19</v>
      </c>
      <c r="Q9795" s="9">
        <f>Table1[[#This Row],[delivery_date]]-Table1[[#This Row],[order_date]]</f>
        <v>7</v>
      </c>
    </row>
    <row r="9796" spans="1:17" x14ac:dyDescent="0.35">
      <c r="A9796" t="s">
        <v>9827</v>
      </c>
      <c r="B9796" t="s">
        <v>19</v>
      </c>
      <c r="C9796" t="s">
        <v>20</v>
      </c>
      <c r="D9796" s="2">
        <v>3352.04</v>
      </c>
      <c r="E9796">
        <v>0.25</v>
      </c>
      <c r="F9796">
        <v>9</v>
      </c>
      <c r="G9796" s="1">
        <v>44939</v>
      </c>
      <c r="H9796" s="1">
        <v>44944</v>
      </c>
      <c r="I9796" t="s">
        <v>15</v>
      </c>
      <c r="J9796" t="s">
        <v>27</v>
      </c>
      <c r="K9796" s="2">
        <v>484.36</v>
      </c>
      <c r="L9796" t="s">
        <v>28</v>
      </c>
      <c r="M9796">
        <f>YEAR(Table1[[#This Row],[order_date]])</f>
        <v>2023</v>
      </c>
      <c r="N9796">
        <f>MONTH(Table1[[#This Row],[order_date]])</f>
        <v>1</v>
      </c>
      <c r="O9796" s="3">
        <f>Table1[[#This Row],[sales]]-Table1[[#This Row],[profit]]</f>
        <v>2867.68</v>
      </c>
      <c r="P9796" s="3">
        <f>Table1[[#This Row],[sales]]*Table1[[#This Row],[quantity]]</f>
        <v>30168.36</v>
      </c>
      <c r="Q9796" s="9">
        <f>Table1[[#This Row],[delivery_date]]-Table1[[#This Row],[order_date]]</f>
        <v>5</v>
      </c>
    </row>
    <row r="9797" spans="1:17" x14ac:dyDescent="0.35">
      <c r="A9797" t="s">
        <v>9828</v>
      </c>
      <c r="B9797" t="s">
        <v>25</v>
      </c>
      <c r="C9797" t="s">
        <v>36</v>
      </c>
      <c r="D9797" s="2">
        <v>2163.88</v>
      </c>
      <c r="E9797">
        <v>0.44</v>
      </c>
      <c r="F9797">
        <v>8</v>
      </c>
      <c r="G9797" s="1">
        <v>45027</v>
      </c>
      <c r="H9797" s="1">
        <v>45031</v>
      </c>
      <c r="I9797" t="s">
        <v>21</v>
      </c>
      <c r="J9797" t="s">
        <v>27</v>
      </c>
      <c r="K9797" s="2">
        <v>286.18</v>
      </c>
      <c r="L9797" t="s">
        <v>17</v>
      </c>
      <c r="M9797">
        <f>YEAR(Table1[[#This Row],[order_date]])</f>
        <v>2023</v>
      </c>
      <c r="N9797">
        <f>MONTH(Table1[[#This Row],[order_date]])</f>
        <v>4</v>
      </c>
      <c r="O9797" s="3">
        <f>Table1[[#This Row],[sales]]-Table1[[#This Row],[profit]]</f>
        <v>1877.7</v>
      </c>
      <c r="P9797" s="3">
        <f>Table1[[#This Row],[sales]]*Table1[[#This Row],[quantity]]</f>
        <v>17311.04</v>
      </c>
      <c r="Q9797" s="9">
        <f>Table1[[#This Row],[delivery_date]]-Table1[[#This Row],[order_date]]</f>
        <v>4</v>
      </c>
    </row>
    <row r="9798" spans="1:17" x14ac:dyDescent="0.35">
      <c r="A9798" t="s">
        <v>9829</v>
      </c>
      <c r="B9798" t="s">
        <v>25</v>
      </c>
      <c r="C9798" t="s">
        <v>20</v>
      </c>
      <c r="D9798" s="2">
        <v>1515.92</v>
      </c>
      <c r="E9798">
        <v>0.06</v>
      </c>
      <c r="F9798">
        <v>7</v>
      </c>
      <c r="G9798" s="1">
        <v>45378</v>
      </c>
      <c r="H9798" s="1">
        <v>45385</v>
      </c>
      <c r="I9798" t="s">
        <v>31</v>
      </c>
      <c r="J9798" t="s">
        <v>22</v>
      </c>
      <c r="K9798" s="2">
        <v>261.76</v>
      </c>
      <c r="L9798" t="s">
        <v>48</v>
      </c>
      <c r="M9798">
        <f>YEAR(Table1[[#This Row],[order_date]])</f>
        <v>2024</v>
      </c>
      <c r="N9798">
        <f>MONTH(Table1[[#This Row],[order_date]])</f>
        <v>3</v>
      </c>
      <c r="O9798" s="3">
        <f>Table1[[#This Row],[sales]]-Table1[[#This Row],[profit]]</f>
        <v>1254.1600000000001</v>
      </c>
      <c r="P9798" s="3">
        <f>Table1[[#This Row],[sales]]*Table1[[#This Row],[quantity]]</f>
        <v>10611.44</v>
      </c>
      <c r="Q9798" s="9">
        <f>Table1[[#This Row],[delivery_date]]-Table1[[#This Row],[order_date]]</f>
        <v>7</v>
      </c>
    </row>
    <row r="9799" spans="1:17" x14ac:dyDescent="0.35">
      <c r="A9799" t="s">
        <v>9830</v>
      </c>
      <c r="B9799" t="s">
        <v>19</v>
      </c>
      <c r="C9799" t="s">
        <v>20</v>
      </c>
      <c r="D9799" s="2">
        <v>2106.29</v>
      </c>
      <c r="E9799">
        <v>0.5</v>
      </c>
      <c r="F9799">
        <v>7</v>
      </c>
      <c r="G9799" s="1">
        <v>45655</v>
      </c>
      <c r="H9799" s="1">
        <v>45660</v>
      </c>
      <c r="I9799" t="s">
        <v>31</v>
      </c>
      <c r="J9799" t="s">
        <v>27</v>
      </c>
      <c r="K9799" s="2">
        <v>432.57</v>
      </c>
      <c r="L9799" t="s">
        <v>23</v>
      </c>
      <c r="M9799">
        <f>YEAR(Table1[[#This Row],[order_date]])</f>
        <v>2024</v>
      </c>
      <c r="N9799">
        <f>MONTH(Table1[[#This Row],[order_date]])</f>
        <v>12</v>
      </c>
      <c r="O9799" s="3">
        <f>Table1[[#This Row],[sales]]-Table1[[#This Row],[profit]]</f>
        <v>1673.72</v>
      </c>
      <c r="P9799" s="3">
        <f>Table1[[#This Row],[sales]]*Table1[[#This Row],[quantity]]</f>
        <v>14744.029999999999</v>
      </c>
      <c r="Q9799" s="9">
        <f>Table1[[#This Row],[delivery_date]]-Table1[[#This Row],[order_date]]</f>
        <v>5</v>
      </c>
    </row>
    <row r="9800" spans="1:17" x14ac:dyDescent="0.35">
      <c r="A9800" t="s">
        <v>9831</v>
      </c>
      <c r="B9800" t="s">
        <v>25</v>
      </c>
      <c r="C9800" t="s">
        <v>36</v>
      </c>
      <c r="D9800" s="2">
        <v>2176.8000000000002</v>
      </c>
      <c r="E9800">
        <v>0.43</v>
      </c>
      <c r="F9800">
        <v>1</v>
      </c>
      <c r="G9800" s="1">
        <v>45405</v>
      </c>
      <c r="H9800" s="1">
        <v>45406</v>
      </c>
      <c r="I9800" t="s">
        <v>31</v>
      </c>
      <c r="J9800" t="s">
        <v>16</v>
      </c>
      <c r="K9800" s="2">
        <v>245.9</v>
      </c>
      <c r="L9800" t="s">
        <v>17</v>
      </c>
      <c r="M9800">
        <f>YEAR(Table1[[#This Row],[order_date]])</f>
        <v>2024</v>
      </c>
      <c r="N9800">
        <f>MONTH(Table1[[#This Row],[order_date]])</f>
        <v>4</v>
      </c>
      <c r="O9800" s="3">
        <f>Table1[[#This Row],[sales]]-Table1[[#This Row],[profit]]</f>
        <v>1930.9</v>
      </c>
      <c r="P9800" s="3">
        <f>Table1[[#This Row],[sales]]*Table1[[#This Row],[quantity]]</f>
        <v>2176.8000000000002</v>
      </c>
      <c r="Q9800" s="9">
        <f>Table1[[#This Row],[delivery_date]]-Table1[[#This Row],[order_date]]</f>
        <v>1</v>
      </c>
    </row>
    <row r="9801" spans="1:17" x14ac:dyDescent="0.35">
      <c r="A9801" t="s">
        <v>9832</v>
      </c>
      <c r="B9801" t="s">
        <v>25</v>
      </c>
      <c r="C9801" t="s">
        <v>33</v>
      </c>
      <c r="D9801" s="2">
        <v>3363.5</v>
      </c>
      <c r="E9801">
        <v>0.16</v>
      </c>
      <c r="F9801">
        <v>7</v>
      </c>
      <c r="G9801" s="1">
        <v>45069</v>
      </c>
      <c r="H9801" s="1">
        <v>45073</v>
      </c>
      <c r="I9801" t="s">
        <v>31</v>
      </c>
      <c r="J9801" t="s">
        <v>27</v>
      </c>
      <c r="K9801" s="2">
        <v>696.77</v>
      </c>
      <c r="L9801" t="s">
        <v>28</v>
      </c>
      <c r="M9801">
        <f>YEAR(Table1[[#This Row],[order_date]])</f>
        <v>2023</v>
      </c>
      <c r="N9801">
        <f>MONTH(Table1[[#This Row],[order_date]])</f>
        <v>5</v>
      </c>
      <c r="O9801" s="3">
        <f>Table1[[#This Row],[sales]]-Table1[[#This Row],[profit]]</f>
        <v>2666.73</v>
      </c>
      <c r="P9801" s="3">
        <f>Table1[[#This Row],[sales]]*Table1[[#This Row],[quantity]]</f>
        <v>23544.5</v>
      </c>
      <c r="Q9801" s="9">
        <f>Table1[[#This Row],[delivery_date]]-Table1[[#This Row],[order_date]]</f>
        <v>4</v>
      </c>
    </row>
    <row r="9802" spans="1:17" x14ac:dyDescent="0.35">
      <c r="A9802" t="s">
        <v>9833</v>
      </c>
      <c r="B9802" t="s">
        <v>41</v>
      </c>
      <c r="C9802" t="s">
        <v>14</v>
      </c>
      <c r="D9802" s="2">
        <v>4647.5</v>
      </c>
      <c r="E9802">
        <v>0.23</v>
      </c>
      <c r="F9802">
        <v>6</v>
      </c>
      <c r="G9802" s="1">
        <v>44954</v>
      </c>
      <c r="H9802" s="1">
        <v>44957</v>
      </c>
      <c r="I9802" t="s">
        <v>21</v>
      </c>
      <c r="J9802" t="s">
        <v>27</v>
      </c>
      <c r="K9802" s="2">
        <v>538.99</v>
      </c>
      <c r="L9802" t="s">
        <v>39</v>
      </c>
      <c r="M9802">
        <f>YEAR(Table1[[#This Row],[order_date]])</f>
        <v>2023</v>
      </c>
      <c r="N9802">
        <f>MONTH(Table1[[#This Row],[order_date]])</f>
        <v>1</v>
      </c>
      <c r="O9802" s="3">
        <f>Table1[[#This Row],[sales]]-Table1[[#This Row],[profit]]</f>
        <v>4108.51</v>
      </c>
      <c r="P9802" s="3">
        <f>Table1[[#This Row],[sales]]*Table1[[#This Row],[quantity]]</f>
        <v>27885</v>
      </c>
      <c r="Q9802" s="9">
        <f>Table1[[#This Row],[delivery_date]]-Table1[[#This Row],[order_date]]</f>
        <v>3</v>
      </c>
    </row>
    <row r="9803" spans="1:17" x14ac:dyDescent="0.35">
      <c r="A9803" t="s">
        <v>9834</v>
      </c>
      <c r="B9803" t="s">
        <v>19</v>
      </c>
      <c r="C9803" t="s">
        <v>26</v>
      </c>
      <c r="D9803" s="2">
        <v>445.87</v>
      </c>
      <c r="E9803">
        <v>0.01</v>
      </c>
      <c r="F9803">
        <v>1</v>
      </c>
      <c r="G9803" s="1">
        <v>45367</v>
      </c>
      <c r="H9803" s="1">
        <v>45370</v>
      </c>
      <c r="I9803" t="s">
        <v>21</v>
      </c>
      <c r="J9803" t="s">
        <v>27</v>
      </c>
      <c r="K9803" s="2">
        <v>36.15</v>
      </c>
      <c r="L9803" t="s">
        <v>34</v>
      </c>
      <c r="M9803">
        <f>YEAR(Table1[[#This Row],[order_date]])</f>
        <v>2024</v>
      </c>
      <c r="N9803">
        <f>MONTH(Table1[[#This Row],[order_date]])</f>
        <v>3</v>
      </c>
      <c r="O9803" s="3">
        <f>Table1[[#This Row],[sales]]-Table1[[#This Row],[profit]]</f>
        <v>409.72</v>
      </c>
      <c r="P9803" s="3">
        <f>Table1[[#This Row],[sales]]*Table1[[#This Row],[quantity]]</f>
        <v>445.87</v>
      </c>
      <c r="Q9803" s="9">
        <f>Table1[[#This Row],[delivery_date]]-Table1[[#This Row],[order_date]]</f>
        <v>3</v>
      </c>
    </row>
    <row r="9804" spans="1:17" x14ac:dyDescent="0.35">
      <c r="A9804" t="s">
        <v>9835</v>
      </c>
      <c r="B9804" t="s">
        <v>25</v>
      </c>
      <c r="C9804" t="s">
        <v>36</v>
      </c>
      <c r="D9804" s="2">
        <v>4771.43</v>
      </c>
      <c r="E9804">
        <v>0.26</v>
      </c>
      <c r="F9804">
        <v>8</v>
      </c>
      <c r="G9804" s="1">
        <v>45118</v>
      </c>
      <c r="H9804" s="1">
        <v>45119</v>
      </c>
      <c r="I9804" t="s">
        <v>31</v>
      </c>
      <c r="J9804" t="s">
        <v>16</v>
      </c>
      <c r="K9804" s="2">
        <v>849.94</v>
      </c>
      <c r="L9804" t="s">
        <v>34</v>
      </c>
      <c r="M9804">
        <f>YEAR(Table1[[#This Row],[order_date]])</f>
        <v>2023</v>
      </c>
      <c r="N9804">
        <f>MONTH(Table1[[#This Row],[order_date]])</f>
        <v>7</v>
      </c>
      <c r="O9804" s="3">
        <f>Table1[[#This Row],[sales]]-Table1[[#This Row],[profit]]</f>
        <v>3921.4900000000002</v>
      </c>
      <c r="P9804" s="3">
        <f>Table1[[#This Row],[sales]]*Table1[[#This Row],[quantity]]</f>
        <v>38171.440000000002</v>
      </c>
      <c r="Q9804" s="9">
        <f>Table1[[#This Row],[delivery_date]]-Table1[[#This Row],[order_date]]</f>
        <v>1</v>
      </c>
    </row>
    <row r="9805" spans="1:17" x14ac:dyDescent="0.35">
      <c r="A9805" t="s">
        <v>9836</v>
      </c>
      <c r="B9805" t="s">
        <v>19</v>
      </c>
      <c r="C9805" t="s">
        <v>33</v>
      </c>
      <c r="D9805" s="2">
        <v>4559.99</v>
      </c>
      <c r="E9805">
        <v>0.27</v>
      </c>
      <c r="F9805">
        <v>9</v>
      </c>
      <c r="G9805" s="1">
        <v>45129</v>
      </c>
      <c r="H9805" s="1">
        <v>45131</v>
      </c>
      <c r="I9805" t="s">
        <v>21</v>
      </c>
      <c r="J9805" t="s">
        <v>27</v>
      </c>
      <c r="K9805" s="2">
        <v>784.51</v>
      </c>
      <c r="L9805" t="s">
        <v>39</v>
      </c>
      <c r="M9805">
        <f>YEAR(Table1[[#This Row],[order_date]])</f>
        <v>2023</v>
      </c>
      <c r="N9805">
        <f>MONTH(Table1[[#This Row],[order_date]])</f>
        <v>7</v>
      </c>
      <c r="O9805" s="3">
        <f>Table1[[#This Row],[sales]]-Table1[[#This Row],[profit]]</f>
        <v>3775.4799999999996</v>
      </c>
      <c r="P9805" s="3">
        <f>Table1[[#This Row],[sales]]*Table1[[#This Row],[quantity]]</f>
        <v>41039.909999999996</v>
      </c>
      <c r="Q9805" s="9">
        <f>Table1[[#This Row],[delivery_date]]-Table1[[#This Row],[order_date]]</f>
        <v>2</v>
      </c>
    </row>
    <row r="9806" spans="1:17" x14ac:dyDescent="0.35">
      <c r="A9806" t="s">
        <v>9837</v>
      </c>
      <c r="B9806" t="s">
        <v>41</v>
      </c>
      <c r="C9806" t="s">
        <v>20</v>
      </c>
      <c r="D9806" s="2">
        <v>676.89</v>
      </c>
      <c r="E9806">
        <v>0.46</v>
      </c>
      <c r="F9806">
        <v>2</v>
      </c>
      <c r="G9806" s="1">
        <v>45147</v>
      </c>
      <c r="H9806" s="1">
        <v>45149</v>
      </c>
      <c r="I9806" t="s">
        <v>31</v>
      </c>
      <c r="J9806" t="s">
        <v>16</v>
      </c>
      <c r="K9806" s="2">
        <v>102.65</v>
      </c>
      <c r="L9806" t="s">
        <v>28</v>
      </c>
      <c r="M9806">
        <f>YEAR(Table1[[#This Row],[order_date]])</f>
        <v>2023</v>
      </c>
      <c r="N9806">
        <f>MONTH(Table1[[#This Row],[order_date]])</f>
        <v>8</v>
      </c>
      <c r="O9806" s="3">
        <f>Table1[[#This Row],[sales]]-Table1[[#This Row],[profit]]</f>
        <v>574.24</v>
      </c>
      <c r="P9806" s="3">
        <f>Table1[[#This Row],[sales]]*Table1[[#This Row],[quantity]]</f>
        <v>1353.78</v>
      </c>
      <c r="Q9806" s="9">
        <f>Table1[[#This Row],[delivery_date]]-Table1[[#This Row],[order_date]]</f>
        <v>2</v>
      </c>
    </row>
    <row r="9807" spans="1:17" x14ac:dyDescent="0.35">
      <c r="A9807" t="s">
        <v>9838</v>
      </c>
      <c r="B9807" t="s">
        <v>19</v>
      </c>
      <c r="C9807" t="s">
        <v>33</v>
      </c>
      <c r="D9807" s="2">
        <v>999.57</v>
      </c>
      <c r="E9807">
        <v>0.19</v>
      </c>
      <c r="F9807">
        <v>4</v>
      </c>
      <c r="G9807" s="1">
        <v>45049</v>
      </c>
      <c r="H9807" s="1">
        <v>45051</v>
      </c>
      <c r="I9807" t="s">
        <v>31</v>
      </c>
      <c r="J9807" t="s">
        <v>22</v>
      </c>
      <c r="K9807" s="2">
        <v>182.86</v>
      </c>
      <c r="L9807" t="s">
        <v>28</v>
      </c>
      <c r="M9807">
        <f>YEAR(Table1[[#This Row],[order_date]])</f>
        <v>2023</v>
      </c>
      <c r="N9807">
        <f>MONTH(Table1[[#This Row],[order_date]])</f>
        <v>5</v>
      </c>
      <c r="O9807" s="3">
        <f>Table1[[#This Row],[sales]]-Table1[[#This Row],[profit]]</f>
        <v>816.71</v>
      </c>
      <c r="P9807" s="3">
        <f>Table1[[#This Row],[sales]]*Table1[[#This Row],[quantity]]</f>
        <v>3998.28</v>
      </c>
      <c r="Q9807" s="9">
        <f>Table1[[#This Row],[delivery_date]]-Table1[[#This Row],[order_date]]</f>
        <v>2</v>
      </c>
    </row>
    <row r="9808" spans="1:17" x14ac:dyDescent="0.35">
      <c r="A9808" t="s">
        <v>9839</v>
      </c>
      <c r="B9808" t="s">
        <v>25</v>
      </c>
      <c r="C9808" t="s">
        <v>36</v>
      </c>
      <c r="D9808" s="2">
        <v>1626.82</v>
      </c>
      <c r="E9808">
        <v>0.28999999999999998</v>
      </c>
      <c r="F9808">
        <v>7</v>
      </c>
      <c r="G9808" s="1">
        <v>45059</v>
      </c>
      <c r="H9808" s="1">
        <v>45063</v>
      </c>
      <c r="I9808" t="s">
        <v>15</v>
      </c>
      <c r="J9808" t="s">
        <v>22</v>
      </c>
      <c r="K9808" s="2">
        <v>284.67</v>
      </c>
      <c r="L9808" t="s">
        <v>34</v>
      </c>
      <c r="M9808">
        <f>YEAR(Table1[[#This Row],[order_date]])</f>
        <v>2023</v>
      </c>
      <c r="N9808">
        <f>MONTH(Table1[[#This Row],[order_date]])</f>
        <v>5</v>
      </c>
      <c r="O9808" s="3">
        <f>Table1[[#This Row],[sales]]-Table1[[#This Row],[profit]]</f>
        <v>1342.1499999999999</v>
      </c>
      <c r="P9808" s="3">
        <f>Table1[[#This Row],[sales]]*Table1[[#This Row],[quantity]]</f>
        <v>11387.74</v>
      </c>
      <c r="Q9808" s="9">
        <f>Table1[[#This Row],[delivery_date]]-Table1[[#This Row],[order_date]]</f>
        <v>4</v>
      </c>
    </row>
    <row r="9809" spans="1:17" x14ac:dyDescent="0.35">
      <c r="A9809" t="s">
        <v>9840</v>
      </c>
      <c r="B9809" t="s">
        <v>19</v>
      </c>
      <c r="C9809" t="s">
        <v>20</v>
      </c>
      <c r="D9809" s="2">
        <v>2842.36</v>
      </c>
      <c r="E9809">
        <v>0.37</v>
      </c>
      <c r="F9809">
        <v>1</v>
      </c>
      <c r="G9809" s="1">
        <v>45161</v>
      </c>
      <c r="H9809" s="1">
        <v>45166</v>
      </c>
      <c r="I9809" t="s">
        <v>21</v>
      </c>
      <c r="J9809" t="s">
        <v>16</v>
      </c>
      <c r="K9809" s="2">
        <v>557.58000000000004</v>
      </c>
      <c r="L9809" t="s">
        <v>28</v>
      </c>
      <c r="M9809">
        <f>YEAR(Table1[[#This Row],[order_date]])</f>
        <v>2023</v>
      </c>
      <c r="N9809">
        <f>MONTH(Table1[[#This Row],[order_date]])</f>
        <v>8</v>
      </c>
      <c r="O9809" s="3">
        <f>Table1[[#This Row],[sales]]-Table1[[#This Row],[profit]]</f>
        <v>2284.7800000000002</v>
      </c>
      <c r="P9809" s="3">
        <f>Table1[[#This Row],[sales]]*Table1[[#This Row],[quantity]]</f>
        <v>2842.36</v>
      </c>
      <c r="Q9809" s="9">
        <f>Table1[[#This Row],[delivery_date]]-Table1[[#This Row],[order_date]]</f>
        <v>5</v>
      </c>
    </row>
    <row r="9810" spans="1:17" x14ac:dyDescent="0.35">
      <c r="A9810" t="s">
        <v>9841</v>
      </c>
      <c r="B9810" t="s">
        <v>25</v>
      </c>
      <c r="C9810" t="s">
        <v>33</v>
      </c>
      <c r="D9810" s="2">
        <v>758.93</v>
      </c>
      <c r="E9810">
        <v>0.3</v>
      </c>
      <c r="F9810">
        <v>8</v>
      </c>
      <c r="G9810" s="1">
        <v>45096</v>
      </c>
      <c r="H9810" s="1">
        <v>45097</v>
      </c>
      <c r="I9810" t="s">
        <v>15</v>
      </c>
      <c r="J9810" t="s">
        <v>27</v>
      </c>
      <c r="K9810" s="2">
        <v>221.43</v>
      </c>
      <c r="L9810" t="s">
        <v>34</v>
      </c>
      <c r="M9810">
        <f>YEAR(Table1[[#This Row],[order_date]])</f>
        <v>2023</v>
      </c>
      <c r="N9810">
        <f>MONTH(Table1[[#This Row],[order_date]])</f>
        <v>6</v>
      </c>
      <c r="O9810" s="3">
        <f>Table1[[#This Row],[sales]]-Table1[[#This Row],[profit]]</f>
        <v>537.5</v>
      </c>
      <c r="P9810" s="3">
        <f>Table1[[#This Row],[sales]]*Table1[[#This Row],[quantity]]</f>
        <v>6071.44</v>
      </c>
      <c r="Q9810" s="9">
        <f>Table1[[#This Row],[delivery_date]]-Table1[[#This Row],[order_date]]</f>
        <v>1</v>
      </c>
    </row>
    <row r="9811" spans="1:17" x14ac:dyDescent="0.35">
      <c r="A9811" t="s">
        <v>9842</v>
      </c>
      <c r="B9811" t="s">
        <v>25</v>
      </c>
      <c r="C9811" t="s">
        <v>26</v>
      </c>
      <c r="D9811" s="2">
        <v>1081.6400000000001</v>
      </c>
      <c r="E9811">
        <v>0.08</v>
      </c>
      <c r="F9811">
        <v>9</v>
      </c>
      <c r="G9811" s="1">
        <v>44946</v>
      </c>
      <c r="H9811" s="1">
        <v>44952</v>
      </c>
      <c r="I9811" t="s">
        <v>15</v>
      </c>
      <c r="J9811" t="s">
        <v>22</v>
      </c>
      <c r="K9811" s="2">
        <v>245.12</v>
      </c>
      <c r="L9811" t="s">
        <v>34</v>
      </c>
      <c r="M9811">
        <f>YEAR(Table1[[#This Row],[order_date]])</f>
        <v>2023</v>
      </c>
      <c r="N9811">
        <f>MONTH(Table1[[#This Row],[order_date]])</f>
        <v>1</v>
      </c>
      <c r="O9811" s="3">
        <f>Table1[[#This Row],[sales]]-Table1[[#This Row],[profit]]</f>
        <v>836.5200000000001</v>
      </c>
      <c r="P9811" s="3">
        <f>Table1[[#This Row],[sales]]*Table1[[#This Row],[quantity]]</f>
        <v>9734.76</v>
      </c>
      <c r="Q9811" s="9">
        <f>Table1[[#This Row],[delivery_date]]-Table1[[#This Row],[order_date]]</f>
        <v>6</v>
      </c>
    </row>
    <row r="9812" spans="1:17" x14ac:dyDescent="0.35">
      <c r="A9812" t="s">
        <v>9843</v>
      </c>
      <c r="B9812" t="s">
        <v>25</v>
      </c>
      <c r="C9812" t="s">
        <v>14</v>
      </c>
      <c r="D9812" s="2">
        <v>4523.1099999999997</v>
      </c>
      <c r="E9812">
        <v>0.09</v>
      </c>
      <c r="F9812">
        <v>8</v>
      </c>
      <c r="G9812" s="1">
        <v>45524</v>
      </c>
      <c r="H9812" s="1">
        <v>45531</v>
      </c>
      <c r="I9812" t="s">
        <v>21</v>
      </c>
      <c r="J9812" t="s">
        <v>16</v>
      </c>
      <c r="K9812" s="2">
        <v>1204.51</v>
      </c>
      <c r="L9812" t="s">
        <v>17</v>
      </c>
      <c r="M9812">
        <f>YEAR(Table1[[#This Row],[order_date]])</f>
        <v>2024</v>
      </c>
      <c r="N9812">
        <f>MONTH(Table1[[#This Row],[order_date]])</f>
        <v>8</v>
      </c>
      <c r="O9812" s="3">
        <f>Table1[[#This Row],[sales]]-Table1[[#This Row],[profit]]</f>
        <v>3318.5999999999995</v>
      </c>
      <c r="P9812" s="3">
        <f>Table1[[#This Row],[sales]]*Table1[[#This Row],[quantity]]</f>
        <v>36184.879999999997</v>
      </c>
      <c r="Q9812" s="9">
        <f>Table1[[#This Row],[delivery_date]]-Table1[[#This Row],[order_date]]</f>
        <v>7</v>
      </c>
    </row>
    <row r="9813" spans="1:17" x14ac:dyDescent="0.35">
      <c r="A9813" t="s">
        <v>9844</v>
      </c>
      <c r="B9813" t="s">
        <v>41</v>
      </c>
      <c r="C9813" t="s">
        <v>14</v>
      </c>
      <c r="D9813" s="2">
        <v>635.57000000000005</v>
      </c>
      <c r="E9813">
        <v>7.0000000000000007E-2</v>
      </c>
      <c r="F9813">
        <v>2</v>
      </c>
      <c r="G9813" s="1">
        <v>45559</v>
      </c>
      <c r="H9813" s="1">
        <v>45566</v>
      </c>
      <c r="I9813" t="s">
        <v>15</v>
      </c>
      <c r="J9813" t="s">
        <v>16</v>
      </c>
      <c r="K9813" s="2">
        <v>110.82</v>
      </c>
      <c r="L9813" t="s">
        <v>34</v>
      </c>
      <c r="M9813">
        <f>YEAR(Table1[[#This Row],[order_date]])</f>
        <v>2024</v>
      </c>
      <c r="N9813">
        <f>MONTH(Table1[[#This Row],[order_date]])</f>
        <v>9</v>
      </c>
      <c r="O9813" s="3">
        <f>Table1[[#This Row],[sales]]-Table1[[#This Row],[profit]]</f>
        <v>524.75</v>
      </c>
      <c r="P9813" s="3">
        <f>Table1[[#This Row],[sales]]*Table1[[#This Row],[quantity]]</f>
        <v>1271.1400000000001</v>
      </c>
      <c r="Q9813" s="9">
        <f>Table1[[#This Row],[delivery_date]]-Table1[[#This Row],[order_date]]</f>
        <v>7</v>
      </c>
    </row>
    <row r="9814" spans="1:17" x14ac:dyDescent="0.35">
      <c r="A9814" t="s">
        <v>9845</v>
      </c>
      <c r="B9814" t="s">
        <v>19</v>
      </c>
      <c r="C9814" t="s">
        <v>36</v>
      </c>
      <c r="D9814" s="2">
        <v>2054.5</v>
      </c>
      <c r="E9814">
        <v>0.11</v>
      </c>
      <c r="F9814">
        <v>8</v>
      </c>
      <c r="G9814" s="1">
        <v>45202</v>
      </c>
      <c r="H9814" s="1">
        <v>45206</v>
      </c>
      <c r="I9814" t="s">
        <v>15</v>
      </c>
      <c r="J9814" t="s">
        <v>22</v>
      </c>
      <c r="K9814" s="2">
        <v>458.38</v>
      </c>
      <c r="L9814" t="s">
        <v>34</v>
      </c>
      <c r="M9814">
        <f>YEAR(Table1[[#This Row],[order_date]])</f>
        <v>2023</v>
      </c>
      <c r="N9814">
        <f>MONTH(Table1[[#This Row],[order_date]])</f>
        <v>10</v>
      </c>
      <c r="O9814" s="3">
        <f>Table1[[#This Row],[sales]]-Table1[[#This Row],[profit]]</f>
        <v>1596.12</v>
      </c>
      <c r="P9814" s="3">
        <f>Table1[[#This Row],[sales]]*Table1[[#This Row],[quantity]]</f>
        <v>16436</v>
      </c>
      <c r="Q9814" s="9">
        <f>Table1[[#This Row],[delivery_date]]-Table1[[#This Row],[order_date]]</f>
        <v>4</v>
      </c>
    </row>
    <row r="9815" spans="1:17" x14ac:dyDescent="0.35">
      <c r="A9815" t="s">
        <v>9846</v>
      </c>
      <c r="B9815" t="s">
        <v>41</v>
      </c>
      <c r="C9815" t="s">
        <v>20</v>
      </c>
      <c r="D9815" s="2">
        <v>3838.71</v>
      </c>
      <c r="E9815">
        <v>0.16</v>
      </c>
      <c r="F9815">
        <v>8</v>
      </c>
      <c r="G9815" s="1">
        <v>45620</v>
      </c>
      <c r="H9815" s="1">
        <v>45623</v>
      </c>
      <c r="I9815" t="s">
        <v>15</v>
      </c>
      <c r="J9815" t="s">
        <v>22</v>
      </c>
      <c r="K9815" s="2">
        <v>254.16</v>
      </c>
      <c r="L9815" t="s">
        <v>39</v>
      </c>
      <c r="M9815">
        <f>YEAR(Table1[[#This Row],[order_date]])</f>
        <v>2024</v>
      </c>
      <c r="N9815">
        <f>MONTH(Table1[[#This Row],[order_date]])</f>
        <v>11</v>
      </c>
      <c r="O9815" s="3">
        <f>Table1[[#This Row],[sales]]-Table1[[#This Row],[profit]]</f>
        <v>3584.55</v>
      </c>
      <c r="P9815" s="3">
        <f>Table1[[#This Row],[sales]]*Table1[[#This Row],[quantity]]</f>
        <v>30709.68</v>
      </c>
      <c r="Q9815" s="9">
        <f>Table1[[#This Row],[delivery_date]]-Table1[[#This Row],[order_date]]</f>
        <v>3</v>
      </c>
    </row>
    <row r="9816" spans="1:17" x14ac:dyDescent="0.35">
      <c r="A9816" t="s">
        <v>9847</v>
      </c>
      <c r="B9816" t="s">
        <v>19</v>
      </c>
      <c r="C9816" t="s">
        <v>20</v>
      </c>
      <c r="D9816" s="2">
        <v>4454.0600000000004</v>
      </c>
      <c r="E9816">
        <v>0.37</v>
      </c>
      <c r="F9816">
        <v>2</v>
      </c>
      <c r="G9816" s="1">
        <v>44962</v>
      </c>
      <c r="H9816" s="1">
        <v>44967</v>
      </c>
      <c r="I9816" t="s">
        <v>31</v>
      </c>
      <c r="J9816" t="s">
        <v>16</v>
      </c>
      <c r="K9816" s="2">
        <v>1128.68</v>
      </c>
      <c r="L9816" t="s">
        <v>48</v>
      </c>
      <c r="M9816">
        <f>YEAR(Table1[[#This Row],[order_date]])</f>
        <v>2023</v>
      </c>
      <c r="N9816">
        <f>MONTH(Table1[[#This Row],[order_date]])</f>
        <v>2</v>
      </c>
      <c r="O9816" s="3">
        <f>Table1[[#This Row],[sales]]-Table1[[#This Row],[profit]]</f>
        <v>3325.38</v>
      </c>
      <c r="P9816" s="3">
        <f>Table1[[#This Row],[sales]]*Table1[[#This Row],[quantity]]</f>
        <v>8908.1200000000008</v>
      </c>
      <c r="Q9816" s="9">
        <f>Table1[[#This Row],[delivery_date]]-Table1[[#This Row],[order_date]]</f>
        <v>5</v>
      </c>
    </row>
    <row r="9817" spans="1:17" x14ac:dyDescent="0.35">
      <c r="A9817" t="s">
        <v>9848</v>
      </c>
      <c r="B9817" t="s">
        <v>41</v>
      </c>
      <c r="C9817" t="s">
        <v>14</v>
      </c>
      <c r="D9817" s="2">
        <v>1746.61</v>
      </c>
      <c r="E9817">
        <v>0.03</v>
      </c>
      <c r="F9817">
        <v>9</v>
      </c>
      <c r="G9817" s="1">
        <v>45038</v>
      </c>
      <c r="H9817" s="1">
        <v>45043</v>
      </c>
      <c r="I9817" t="s">
        <v>15</v>
      </c>
      <c r="J9817" t="s">
        <v>16</v>
      </c>
      <c r="K9817" s="2">
        <v>500.49</v>
      </c>
      <c r="L9817" t="s">
        <v>17</v>
      </c>
      <c r="M9817">
        <f>YEAR(Table1[[#This Row],[order_date]])</f>
        <v>2023</v>
      </c>
      <c r="N9817">
        <f>MONTH(Table1[[#This Row],[order_date]])</f>
        <v>4</v>
      </c>
      <c r="O9817" s="3">
        <f>Table1[[#This Row],[sales]]-Table1[[#This Row],[profit]]</f>
        <v>1246.1199999999999</v>
      </c>
      <c r="P9817" s="3">
        <f>Table1[[#This Row],[sales]]*Table1[[#This Row],[quantity]]</f>
        <v>15719.49</v>
      </c>
      <c r="Q9817" s="9">
        <f>Table1[[#This Row],[delivery_date]]-Table1[[#This Row],[order_date]]</f>
        <v>5</v>
      </c>
    </row>
    <row r="9818" spans="1:17" x14ac:dyDescent="0.35">
      <c r="A9818" t="s">
        <v>9849</v>
      </c>
      <c r="B9818" t="s">
        <v>13</v>
      </c>
      <c r="C9818" t="s">
        <v>33</v>
      </c>
      <c r="D9818" s="2">
        <v>905.74</v>
      </c>
      <c r="E9818">
        <v>0.41</v>
      </c>
      <c r="F9818">
        <v>1</v>
      </c>
      <c r="G9818" s="1">
        <v>45505</v>
      </c>
      <c r="H9818" s="1">
        <v>45509</v>
      </c>
      <c r="I9818" t="s">
        <v>31</v>
      </c>
      <c r="J9818" t="s">
        <v>27</v>
      </c>
      <c r="K9818" s="2">
        <v>265.81</v>
      </c>
      <c r="L9818" t="s">
        <v>28</v>
      </c>
      <c r="M9818">
        <f>YEAR(Table1[[#This Row],[order_date]])</f>
        <v>2024</v>
      </c>
      <c r="N9818">
        <f>MONTH(Table1[[#This Row],[order_date]])</f>
        <v>8</v>
      </c>
      <c r="O9818" s="3">
        <f>Table1[[#This Row],[sales]]-Table1[[#This Row],[profit]]</f>
        <v>639.93000000000006</v>
      </c>
      <c r="P9818" s="3">
        <f>Table1[[#This Row],[sales]]*Table1[[#This Row],[quantity]]</f>
        <v>905.74</v>
      </c>
      <c r="Q9818" s="9">
        <f>Table1[[#This Row],[delivery_date]]-Table1[[#This Row],[order_date]]</f>
        <v>4</v>
      </c>
    </row>
    <row r="9819" spans="1:17" x14ac:dyDescent="0.35">
      <c r="A9819" t="s">
        <v>9850</v>
      </c>
      <c r="B9819" t="s">
        <v>25</v>
      </c>
      <c r="C9819" t="s">
        <v>20</v>
      </c>
      <c r="D9819" s="2">
        <v>3711.36</v>
      </c>
      <c r="E9819">
        <v>0.13</v>
      </c>
      <c r="F9819">
        <v>7</v>
      </c>
      <c r="G9819" s="1">
        <v>45126</v>
      </c>
      <c r="H9819" s="1">
        <v>45129</v>
      </c>
      <c r="I9819" t="s">
        <v>21</v>
      </c>
      <c r="J9819" t="s">
        <v>27</v>
      </c>
      <c r="K9819" s="2">
        <v>357.28</v>
      </c>
      <c r="L9819" t="s">
        <v>23</v>
      </c>
      <c r="M9819">
        <f>YEAR(Table1[[#This Row],[order_date]])</f>
        <v>2023</v>
      </c>
      <c r="N9819">
        <f>MONTH(Table1[[#This Row],[order_date]])</f>
        <v>7</v>
      </c>
      <c r="O9819" s="3">
        <f>Table1[[#This Row],[sales]]-Table1[[#This Row],[profit]]</f>
        <v>3354.08</v>
      </c>
      <c r="P9819" s="3">
        <f>Table1[[#This Row],[sales]]*Table1[[#This Row],[quantity]]</f>
        <v>25979.52</v>
      </c>
      <c r="Q9819" s="9">
        <f>Table1[[#This Row],[delivery_date]]-Table1[[#This Row],[order_date]]</f>
        <v>3</v>
      </c>
    </row>
    <row r="9820" spans="1:17" x14ac:dyDescent="0.35">
      <c r="A9820" t="s">
        <v>9851</v>
      </c>
      <c r="B9820" t="s">
        <v>25</v>
      </c>
      <c r="C9820" t="s">
        <v>26</v>
      </c>
      <c r="D9820" s="2">
        <v>3885.53</v>
      </c>
      <c r="E9820">
        <v>0.31</v>
      </c>
      <c r="F9820">
        <v>2</v>
      </c>
      <c r="G9820" s="1">
        <v>45468</v>
      </c>
      <c r="H9820" s="1">
        <v>45473</v>
      </c>
      <c r="I9820" t="s">
        <v>31</v>
      </c>
      <c r="J9820" t="s">
        <v>22</v>
      </c>
      <c r="K9820" s="2">
        <v>1131.29</v>
      </c>
      <c r="L9820" t="s">
        <v>28</v>
      </c>
      <c r="M9820">
        <f>YEAR(Table1[[#This Row],[order_date]])</f>
        <v>2024</v>
      </c>
      <c r="N9820">
        <f>MONTH(Table1[[#This Row],[order_date]])</f>
        <v>6</v>
      </c>
      <c r="O9820" s="3">
        <f>Table1[[#This Row],[sales]]-Table1[[#This Row],[profit]]</f>
        <v>2754.2400000000002</v>
      </c>
      <c r="P9820" s="3">
        <f>Table1[[#This Row],[sales]]*Table1[[#This Row],[quantity]]</f>
        <v>7771.06</v>
      </c>
      <c r="Q9820" s="9">
        <f>Table1[[#This Row],[delivery_date]]-Table1[[#This Row],[order_date]]</f>
        <v>5</v>
      </c>
    </row>
    <row r="9821" spans="1:17" x14ac:dyDescent="0.35">
      <c r="A9821" t="s">
        <v>9852</v>
      </c>
      <c r="B9821" t="s">
        <v>41</v>
      </c>
      <c r="C9821" t="s">
        <v>26</v>
      </c>
      <c r="D9821" s="2">
        <v>4902.16</v>
      </c>
      <c r="E9821">
        <v>0.28000000000000003</v>
      </c>
      <c r="F9821">
        <v>8</v>
      </c>
      <c r="G9821" s="1">
        <v>45634</v>
      </c>
      <c r="H9821" s="1">
        <v>45638</v>
      </c>
      <c r="I9821" t="s">
        <v>31</v>
      </c>
      <c r="J9821" t="s">
        <v>22</v>
      </c>
      <c r="K9821" s="2">
        <v>909.95</v>
      </c>
      <c r="L9821" t="s">
        <v>28</v>
      </c>
      <c r="M9821">
        <f>YEAR(Table1[[#This Row],[order_date]])</f>
        <v>2024</v>
      </c>
      <c r="N9821">
        <f>MONTH(Table1[[#This Row],[order_date]])</f>
        <v>12</v>
      </c>
      <c r="O9821" s="3">
        <f>Table1[[#This Row],[sales]]-Table1[[#This Row],[profit]]</f>
        <v>3992.21</v>
      </c>
      <c r="P9821" s="3">
        <f>Table1[[#This Row],[sales]]*Table1[[#This Row],[quantity]]</f>
        <v>39217.279999999999</v>
      </c>
      <c r="Q9821" s="9">
        <f>Table1[[#This Row],[delivery_date]]-Table1[[#This Row],[order_date]]</f>
        <v>4</v>
      </c>
    </row>
    <row r="9822" spans="1:17" x14ac:dyDescent="0.35">
      <c r="A9822" t="s">
        <v>9853</v>
      </c>
      <c r="B9822" t="s">
        <v>13</v>
      </c>
      <c r="C9822" t="s">
        <v>20</v>
      </c>
      <c r="D9822" s="2">
        <v>783.76</v>
      </c>
      <c r="E9822">
        <v>0.08</v>
      </c>
      <c r="F9822">
        <v>8</v>
      </c>
      <c r="G9822" s="1">
        <v>45061</v>
      </c>
      <c r="H9822" s="1">
        <v>45064</v>
      </c>
      <c r="I9822" t="s">
        <v>31</v>
      </c>
      <c r="J9822" t="s">
        <v>22</v>
      </c>
      <c r="K9822" s="2">
        <v>206.54</v>
      </c>
      <c r="L9822" t="s">
        <v>17</v>
      </c>
      <c r="M9822">
        <f>YEAR(Table1[[#This Row],[order_date]])</f>
        <v>2023</v>
      </c>
      <c r="N9822">
        <f>MONTH(Table1[[#This Row],[order_date]])</f>
        <v>5</v>
      </c>
      <c r="O9822" s="3">
        <f>Table1[[#This Row],[sales]]-Table1[[#This Row],[profit]]</f>
        <v>577.22</v>
      </c>
      <c r="P9822" s="3">
        <f>Table1[[#This Row],[sales]]*Table1[[#This Row],[quantity]]</f>
        <v>6270.08</v>
      </c>
      <c r="Q9822" s="9">
        <f>Table1[[#This Row],[delivery_date]]-Table1[[#This Row],[order_date]]</f>
        <v>3</v>
      </c>
    </row>
    <row r="9823" spans="1:17" x14ac:dyDescent="0.35">
      <c r="A9823" t="s">
        <v>9854</v>
      </c>
      <c r="B9823" t="s">
        <v>25</v>
      </c>
      <c r="C9823" t="s">
        <v>20</v>
      </c>
      <c r="D9823" s="2">
        <v>3576.16</v>
      </c>
      <c r="E9823">
        <v>0.14000000000000001</v>
      </c>
      <c r="F9823">
        <v>4</v>
      </c>
      <c r="G9823" s="1">
        <v>45048</v>
      </c>
      <c r="H9823" s="1">
        <v>45054</v>
      </c>
      <c r="I9823" t="s">
        <v>15</v>
      </c>
      <c r="J9823" t="s">
        <v>27</v>
      </c>
      <c r="K9823" s="2">
        <v>849.27</v>
      </c>
      <c r="L9823" t="s">
        <v>17</v>
      </c>
      <c r="M9823">
        <f>YEAR(Table1[[#This Row],[order_date]])</f>
        <v>2023</v>
      </c>
      <c r="N9823">
        <f>MONTH(Table1[[#This Row],[order_date]])</f>
        <v>5</v>
      </c>
      <c r="O9823" s="3">
        <f>Table1[[#This Row],[sales]]-Table1[[#This Row],[profit]]</f>
        <v>2726.89</v>
      </c>
      <c r="P9823" s="3">
        <f>Table1[[#This Row],[sales]]*Table1[[#This Row],[quantity]]</f>
        <v>14304.64</v>
      </c>
      <c r="Q9823" s="9">
        <f>Table1[[#This Row],[delivery_date]]-Table1[[#This Row],[order_date]]</f>
        <v>6</v>
      </c>
    </row>
    <row r="9824" spans="1:17" x14ac:dyDescent="0.35">
      <c r="A9824" t="s">
        <v>9855</v>
      </c>
      <c r="B9824" t="s">
        <v>19</v>
      </c>
      <c r="C9824" t="s">
        <v>14</v>
      </c>
      <c r="D9824" s="2">
        <v>2144.73</v>
      </c>
      <c r="E9824">
        <v>0.15</v>
      </c>
      <c r="F9824">
        <v>8</v>
      </c>
      <c r="G9824" s="1">
        <v>45590</v>
      </c>
      <c r="H9824" s="1">
        <v>45594</v>
      </c>
      <c r="I9824" t="s">
        <v>21</v>
      </c>
      <c r="J9824" t="s">
        <v>16</v>
      </c>
      <c r="K9824" s="2">
        <v>593.17999999999995</v>
      </c>
      <c r="L9824" t="s">
        <v>48</v>
      </c>
      <c r="M9824">
        <f>YEAR(Table1[[#This Row],[order_date]])</f>
        <v>2024</v>
      </c>
      <c r="N9824">
        <f>MONTH(Table1[[#This Row],[order_date]])</f>
        <v>10</v>
      </c>
      <c r="O9824" s="3">
        <f>Table1[[#This Row],[sales]]-Table1[[#This Row],[profit]]</f>
        <v>1551.5500000000002</v>
      </c>
      <c r="P9824" s="3">
        <f>Table1[[#This Row],[sales]]*Table1[[#This Row],[quantity]]</f>
        <v>17157.84</v>
      </c>
      <c r="Q9824" s="9">
        <f>Table1[[#This Row],[delivery_date]]-Table1[[#This Row],[order_date]]</f>
        <v>4</v>
      </c>
    </row>
    <row r="9825" spans="1:17" x14ac:dyDescent="0.35">
      <c r="A9825" t="s">
        <v>9856</v>
      </c>
      <c r="B9825" t="s">
        <v>41</v>
      </c>
      <c r="C9825" t="s">
        <v>36</v>
      </c>
      <c r="D9825" s="2">
        <v>4581.68</v>
      </c>
      <c r="E9825">
        <v>0.31</v>
      </c>
      <c r="F9825">
        <v>5</v>
      </c>
      <c r="G9825" s="1">
        <v>45191</v>
      </c>
      <c r="H9825" s="1">
        <v>45197</v>
      </c>
      <c r="I9825" t="s">
        <v>15</v>
      </c>
      <c r="J9825" t="s">
        <v>16</v>
      </c>
      <c r="K9825" s="2">
        <v>933.32</v>
      </c>
      <c r="L9825" t="s">
        <v>39</v>
      </c>
      <c r="M9825">
        <f>YEAR(Table1[[#This Row],[order_date]])</f>
        <v>2023</v>
      </c>
      <c r="N9825">
        <f>MONTH(Table1[[#This Row],[order_date]])</f>
        <v>9</v>
      </c>
      <c r="O9825" s="3">
        <f>Table1[[#This Row],[sales]]-Table1[[#This Row],[profit]]</f>
        <v>3648.36</v>
      </c>
      <c r="P9825" s="3">
        <f>Table1[[#This Row],[sales]]*Table1[[#This Row],[quantity]]</f>
        <v>22908.400000000001</v>
      </c>
      <c r="Q9825" s="9">
        <f>Table1[[#This Row],[delivery_date]]-Table1[[#This Row],[order_date]]</f>
        <v>6</v>
      </c>
    </row>
    <row r="9826" spans="1:17" x14ac:dyDescent="0.35">
      <c r="A9826" t="s">
        <v>9857</v>
      </c>
      <c r="B9826" t="s">
        <v>25</v>
      </c>
      <c r="C9826" t="s">
        <v>14</v>
      </c>
      <c r="D9826" s="2">
        <v>2098.37</v>
      </c>
      <c r="E9826">
        <v>0.39</v>
      </c>
      <c r="F9826">
        <v>9</v>
      </c>
      <c r="G9826" s="1">
        <v>45216</v>
      </c>
      <c r="H9826" s="1">
        <v>45219</v>
      </c>
      <c r="I9826" t="s">
        <v>15</v>
      </c>
      <c r="J9826" t="s">
        <v>22</v>
      </c>
      <c r="K9826" s="2">
        <v>276.20999999999998</v>
      </c>
      <c r="L9826" t="s">
        <v>48</v>
      </c>
      <c r="M9826">
        <f>YEAR(Table1[[#This Row],[order_date]])</f>
        <v>2023</v>
      </c>
      <c r="N9826">
        <f>MONTH(Table1[[#This Row],[order_date]])</f>
        <v>10</v>
      </c>
      <c r="O9826" s="3">
        <f>Table1[[#This Row],[sales]]-Table1[[#This Row],[profit]]</f>
        <v>1822.1599999999999</v>
      </c>
      <c r="P9826" s="3">
        <f>Table1[[#This Row],[sales]]*Table1[[#This Row],[quantity]]</f>
        <v>18885.329999999998</v>
      </c>
      <c r="Q9826" s="9">
        <f>Table1[[#This Row],[delivery_date]]-Table1[[#This Row],[order_date]]</f>
        <v>3</v>
      </c>
    </row>
    <row r="9827" spans="1:17" x14ac:dyDescent="0.35">
      <c r="A9827" t="s">
        <v>9858</v>
      </c>
      <c r="B9827" t="s">
        <v>25</v>
      </c>
      <c r="C9827" t="s">
        <v>36</v>
      </c>
      <c r="D9827" s="2">
        <v>2285.21</v>
      </c>
      <c r="E9827">
        <v>0.5</v>
      </c>
      <c r="F9827">
        <v>1</v>
      </c>
      <c r="G9827" s="1">
        <v>45639</v>
      </c>
      <c r="H9827" s="1">
        <v>45640</v>
      </c>
      <c r="I9827" t="s">
        <v>31</v>
      </c>
      <c r="J9827" t="s">
        <v>16</v>
      </c>
      <c r="K9827" s="2">
        <v>548.61</v>
      </c>
      <c r="L9827" t="s">
        <v>39</v>
      </c>
      <c r="M9827">
        <f>YEAR(Table1[[#This Row],[order_date]])</f>
        <v>2024</v>
      </c>
      <c r="N9827">
        <f>MONTH(Table1[[#This Row],[order_date]])</f>
        <v>12</v>
      </c>
      <c r="O9827" s="3">
        <f>Table1[[#This Row],[sales]]-Table1[[#This Row],[profit]]</f>
        <v>1736.6</v>
      </c>
      <c r="P9827" s="3">
        <f>Table1[[#This Row],[sales]]*Table1[[#This Row],[quantity]]</f>
        <v>2285.21</v>
      </c>
      <c r="Q9827" s="9">
        <f>Table1[[#This Row],[delivery_date]]-Table1[[#This Row],[order_date]]</f>
        <v>1</v>
      </c>
    </row>
    <row r="9828" spans="1:17" x14ac:dyDescent="0.35">
      <c r="A9828" t="s">
        <v>9859</v>
      </c>
      <c r="B9828" t="s">
        <v>41</v>
      </c>
      <c r="C9828" t="s">
        <v>26</v>
      </c>
      <c r="D9828" s="2">
        <v>721.3</v>
      </c>
      <c r="E9828">
        <v>0.05</v>
      </c>
      <c r="F9828">
        <v>5</v>
      </c>
      <c r="G9828" s="1">
        <v>45493</v>
      </c>
      <c r="H9828" s="1">
        <v>45499</v>
      </c>
      <c r="I9828" t="s">
        <v>15</v>
      </c>
      <c r="J9828" t="s">
        <v>27</v>
      </c>
      <c r="K9828" s="2">
        <v>87.91</v>
      </c>
      <c r="L9828" t="s">
        <v>23</v>
      </c>
      <c r="M9828">
        <f>YEAR(Table1[[#This Row],[order_date]])</f>
        <v>2024</v>
      </c>
      <c r="N9828">
        <f>MONTH(Table1[[#This Row],[order_date]])</f>
        <v>7</v>
      </c>
      <c r="O9828" s="3">
        <f>Table1[[#This Row],[sales]]-Table1[[#This Row],[profit]]</f>
        <v>633.39</v>
      </c>
      <c r="P9828" s="3">
        <f>Table1[[#This Row],[sales]]*Table1[[#This Row],[quantity]]</f>
        <v>3606.5</v>
      </c>
      <c r="Q9828" s="9">
        <f>Table1[[#This Row],[delivery_date]]-Table1[[#This Row],[order_date]]</f>
        <v>6</v>
      </c>
    </row>
    <row r="9829" spans="1:17" x14ac:dyDescent="0.35">
      <c r="A9829" t="s">
        <v>9860</v>
      </c>
      <c r="B9829" t="s">
        <v>41</v>
      </c>
      <c r="C9829" t="s">
        <v>36</v>
      </c>
      <c r="D9829" s="2">
        <v>1672.59</v>
      </c>
      <c r="E9829">
        <v>0.47</v>
      </c>
      <c r="F9829">
        <v>9</v>
      </c>
      <c r="G9829" s="1">
        <v>45554</v>
      </c>
      <c r="H9829" s="1">
        <v>45561</v>
      </c>
      <c r="I9829" t="s">
        <v>31</v>
      </c>
      <c r="J9829" t="s">
        <v>16</v>
      </c>
      <c r="K9829" s="2">
        <v>195.02</v>
      </c>
      <c r="L9829" t="s">
        <v>23</v>
      </c>
      <c r="M9829">
        <f>YEAR(Table1[[#This Row],[order_date]])</f>
        <v>2024</v>
      </c>
      <c r="N9829">
        <f>MONTH(Table1[[#This Row],[order_date]])</f>
        <v>9</v>
      </c>
      <c r="O9829" s="3">
        <f>Table1[[#This Row],[sales]]-Table1[[#This Row],[profit]]</f>
        <v>1477.57</v>
      </c>
      <c r="P9829" s="3">
        <f>Table1[[#This Row],[sales]]*Table1[[#This Row],[quantity]]</f>
        <v>15053.31</v>
      </c>
      <c r="Q9829" s="9">
        <f>Table1[[#This Row],[delivery_date]]-Table1[[#This Row],[order_date]]</f>
        <v>7</v>
      </c>
    </row>
    <row r="9830" spans="1:17" x14ac:dyDescent="0.35">
      <c r="A9830" t="s">
        <v>9861</v>
      </c>
      <c r="B9830" t="s">
        <v>19</v>
      </c>
      <c r="C9830" t="s">
        <v>14</v>
      </c>
      <c r="D9830" s="2">
        <v>2064.12</v>
      </c>
      <c r="E9830">
        <v>0.28000000000000003</v>
      </c>
      <c r="F9830">
        <v>6</v>
      </c>
      <c r="G9830" s="1">
        <v>45517</v>
      </c>
      <c r="H9830" s="1">
        <v>45519</v>
      </c>
      <c r="I9830" t="s">
        <v>21</v>
      </c>
      <c r="J9830" t="s">
        <v>27</v>
      </c>
      <c r="K9830" s="2">
        <v>191.46</v>
      </c>
      <c r="L9830" t="s">
        <v>39</v>
      </c>
      <c r="M9830">
        <f>YEAR(Table1[[#This Row],[order_date]])</f>
        <v>2024</v>
      </c>
      <c r="N9830">
        <f>MONTH(Table1[[#This Row],[order_date]])</f>
        <v>8</v>
      </c>
      <c r="O9830" s="3">
        <f>Table1[[#This Row],[sales]]-Table1[[#This Row],[profit]]</f>
        <v>1872.6599999999999</v>
      </c>
      <c r="P9830" s="3">
        <f>Table1[[#This Row],[sales]]*Table1[[#This Row],[quantity]]</f>
        <v>12384.72</v>
      </c>
      <c r="Q9830" s="9">
        <f>Table1[[#This Row],[delivery_date]]-Table1[[#This Row],[order_date]]</f>
        <v>2</v>
      </c>
    </row>
    <row r="9831" spans="1:17" x14ac:dyDescent="0.35">
      <c r="A9831" t="s">
        <v>9862</v>
      </c>
      <c r="B9831" t="s">
        <v>19</v>
      </c>
      <c r="C9831" t="s">
        <v>20</v>
      </c>
      <c r="D9831" s="2">
        <v>185.79</v>
      </c>
      <c r="E9831">
        <v>0.18</v>
      </c>
      <c r="F9831">
        <v>4</v>
      </c>
      <c r="G9831" s="1">
        <v>45295</v>
      </c>
      <c r="H9831" s="1">
        <v>45299</v>
      </c>
      <c r="I9831" t="s">
        <v>21</v>
      </c>
      <c r="J9831" t="s">
        <v>27</v>
      </c>
      <c r="K9831" s="2">
        <v>12.88</v>
      </c>
      <c r="L9831" t="s">
        <v>48</v>
      </c>
      <c r="M9831">
        <f>YEAR(Table1[[#This Row],[order_date]])</f>
        <v>2024</v>
      </c>
      <c r="N9831">
        <f>MONTH(Table1[[#This Row],[order_date]])</f>
        <v>1</v>
      </c>
      <c r="O9831" s="3">
        <f>Table1[[#This Row],[sales]]-Table1[[#This Row],[profit]]</f>
        <v>172.91</v>
      </c>
      <c r="P9831" s="3">
        <f>Table1[[#This Row],[sales]]*Table1[[#This Row],[quantity]]</f>
        <v>743.16</v>
      </c>
      <c r="Q9831" s="9">
        <f>Table1[[#This Row],[delivery_date]]-Table1[[#This Row],[order_date]]</f>
        <v>4</v>
      </c>
    </row>
    <row r="9832" spans="1:17" x14ac:dyDescent="0.35">
      <c r="A9832" t="s">
        <v>9863</v>
      </c>
      <c r="B9832" t="s">
        <v>25</v>
      </c>
      <c r="C9832" t="s">
        <v>36</v>
      </c>
      <c r="D9832" s="2">
        <v>2244.11</v>
      </c>
      <c r="E9832">
        <v>0.14000000000000001</v>
      </c>
      <c r="F9832">
        <v>1</v>
      </c>
      <c r="G9832" s="1">
        <v>45450</v>
      </c>
      <c r="H9832" s="1">
        <v>45454</v>
      </c>
      <c r="I9832" t="s">
        <v>31</v>
      </c>
      <c r="J9832" t="s">
        <v>27</v>
      </c>
      <c r="K9832" s="2">
        <v>563.65</v>
      </c>
      <c r="L9832" t="s">
        <v>39</v>
      </c>
      <c r="M9832">
        <f>YEAR(Table1[[#This Row],[order_date]])</f>
        <v>2024</v>
      </c>
      <c r="N9832">
        <f>MONTH(Table1[[#This Row],[order_date]])</f>
        <v>6</v>
      </c>
      <c r="O9832" s="3">
        <f>Table1[[#This Row],[sales]]-Table1[[#This Row],[profit]]</f>
        <v>1680.46</v>
      </c>
      <c r="P9832" s="3">
        <f>Table1[[#This Row],[sales]]*Table1[[#This Row],[quantity]]</f>
        <v>2244.11</v>
      </c>
      <c r="Q9832" s="9">
        <f>Table1[[#This Row],[delivery_date]]-Table1[[#This Row],[order_date]]</f>
        <v>4</v>
      </c>
    </row>
    <row r="9833" spans="1:17" x14ac:dyDescent="0.35">
      <c r="A9833" t="s">
        <v>9864</v>
      </c>
      <c r="B9833" t="s">
        <v>25</v>
      </c>
      <c r="C9833" t="s">
        <v>14</v>
      </c>
      <c r="D9833" s="2">
        <v>1747.96</v>
      </c>
      <c r="E9833">
        <v>0.1</v>
      </c>
      <c r="F9833">
        <v>6</v>
      </c>
      <c r="G9833" s="1">
        <v>45430</v>
      </c>
      <c r="H9833" s="1">
        <v>45434</v>
      </c>
      <c r="I9833" t="s">
        <v>21</v>
      </c>
      <c r="J9833" t="s">
        <v>27</v>
      </c>
      <c r="K9833" s="2">
        <v>219.44</v>
      </c>
      <c r="L9833" t="s">
        <v>39</v>
      </c>
      <c r="M9833">
        <f>YEAR(Table1[[#This Row],[order_date]])</f>
        <v>2024</v>
      </c>
      <c r="N9833">
        <f>MONTH(Table1[[#This Row],[order_date]])</f>
        <v>5</v>
      </c>
      <c r="O9833" s="3">
        <f>Table1[[#This Row],[sales]]-Table1[[#This Row],[profit]]</f>
        <v>1528.52</v>
      </c>
      <c r="P9833" s="3">
        <f>Table1[[#This Row],[sales]]*Table1[[#This Row],[quantity]]</f>
        <v>10487.76</v>
      </c>
      <c r="Q9833" s="9">
        <f>Table1[[#This Row],[delivery_date]]-Table1[[#This Row],[order_date]]</f>
        <v>4</v>
      </c>
    </row>
    <row r="9834" spans="1:17" x14ac:dyDescent="0.35">
      <c r="A9834" t="s">
        <v>9865</v>
      </c>
      <c r="B9834" t="s">
        <v>41</v>
      </c>
      <c r="C9834" t="s">
        <v>26</v>
      </c>
      <c r="D9834" s="2">
        <v>4038.81</v>
      </c>
      <c r="E9834">
        <v>0.28000000000000003</v>
      </c>
      <c r="F9834">
        <v>7</v>
      </c>
      <c r="G9834" s="1">
        <v>44984</v>
      </c>
      <c r="H9834" s="1">
        <v>44988</v>
      </c>
      <c r="I9834" t="s">
        <v>15</v>
      </c>
      <c r="J9834" t="s">
        <v>27</v>
      </c>
      <c r="K9834" s="2">
        <v>604.05999999999995</v>
      </c>
      <c r="L9834" t="s">
        <v>39</v>
      </c>
      <c r="M9834">
        <f>YEAR(Table1[[#This Row],[order_date]])</f>
        <v>2023</v>
      </c>
      <c r="N9834">
        <f>MONTH(Table1[[#This Row],[order_date]])</f>
        <v>2</v>
      </c>
      <c r="O9834" s="3">
        <f>Table1[[#This Row],[sales]]-Table1[[#This Row],[profit]]</f>
        <v>3434.75</v>
      </c>
      <c r="P9834" s="3">
        <f>Table1[[#This Row],[sales]]*Table1[[#This Row],[quantity]]</f>
        <v>28271.67</v>
      </c>
      <c r="Q9834" s="9">
        <f>Table1[[#This Row],[delivery_date]]-Table1[[#This Row],[order_date]]</f>
        <v>4</v>
      </c>
    </row>
    <row r="9835" spans="1:17" x14ac:dyDescent="0.35">
      <c r="A9835" t="s">
        <v>9866</v>
      </c>
      <c r="B9835" t="s">
        <v>25</v>
      </c>
      <c r="C9835" t="s">
        <v>36</v>
      </c>
      <c r="D9835" s="2">
        <v>624.85</v>
      </c>
      <c r="E9835">
        <v>0.47</v>
      </c>
      <c r="F9835">
        <v>7</v>
      </c>
      <c r="G9835" s="1">
        <v>45431</v>
      </c>
      <c r="H9835" s="1">
        <v>45432</v>
      </c>
      <c r="I9835" t="s">
        <v>15</v>
      </c>
      <c r="J9835" t="s">
        <v>27</v>
      </c>
      <c r="K9835" s="2">
        <v>152.30000000000001</v>
      </c>
      <c r="L9835" t="s">
        <v>28</v>
      </c>
      <c r="M9835">
        <f>YEAR(Table1[[#This Row],[order_date]])</f>
        <v>2024</v>
      </c>
      <c r="N9835">
        <f>MONTH(Table1[[#This Row],[order_date]])</f>
        <v>5</v>
      </c>
      <c r="O9835" s="3">
        <f>Table1[[#This Row],[sales]]-Table1[[#This Row],[profit]]</f>
        <v>472.55</v>
      </c>
      <c r="P9835" s="3">
        <f>Table1[[#This Row],[sales]]*Table1[[#This Row],[quantity]]</f>
        <v>4373.95</v>
      </c>
      <c r="Q9835" s="9">
        <f>Table1[[#This Row],[delivery_date]]-Table1[[#This Row],[order_date]]</f>
        <v>1</v>
      </c>
    </row>
    <row r="9836" spans="1:17" x14ac:dyDescent="0.35">
      <c r="A9836" t="s">
        <v>9867</v>
      </c>
      <c r="B9836" t="s">
        <v>25</v>
      </c>
      <c r="C9836" t="s">
        <v>26</v>
      </c>
      <c r="D9836" s="2">
        <v>3825.03</v>
      </c>
      <c r="E9836">
        <v>0.09</v>
      </c>
      <c r="F9836">
        <v>9</v>
      </c>
      <c r="G9836" s="1">
        <v>45369</v>
      </c>
      <c r="H9836" s="1">
        <v>45375</v>
      </c>
      <c r="I9836" t="s">
        <v>31</v>
      </c>
      <c r="J9836" t="s">
        <v>22</v>
      </c>
      <c r="K9836" s="2">
        <v>225.36</v>
      </c>
      <c r="L9836" t="s">
        <v>17</v>
      </c>
      <c r="M9836">
        <f>YEAR(Table1[[#This Row],[order_date]])</f>
        <v>2024</v>
      </c>
      <c r="N9836">
        <f>MONTH(Table1[[#This Row],[order_date]])</f>
        <v>3</v>
      </c>
      <c r="O9836" s="3">
        <f>Table1[[#This Row],[sales]]-Table1[[#This Row],[profit]]</f>
        <v>3599.67</v>
      </c>
      <c r="P9836" s="3">
        <f>Table1[[#This Row],[sales]]*Table1[[#This Row],[quantity]]</f>
        <v>34425.270000000004</v>
      </c>
      <c r="Q9836" s="9">
        <f>Table1[[#This Row],[delivery_date]]-Table1[[#This Row],[order_date]]</f>
        <v>6</v>
      </c>
    </row>
    <row r="9837" spans="1:17" x14ac:dyDescent="0.35">
      <c r="A9837" t="s">
        <v>9868</v>
      </c>
      <c r="B9837" t="s">
        <v>41</v>
      </c>
      <c r="C9837" t="s">
        <v>26</v>
      </c>
      <c r="D9837" s="2">
        <v>3598.66</v>
      </c>
      <c r="E9837">
        <v>0.22</v>
      </c>
      <c r="F9837">
        <v>4</v>
      </c>
      <c r="G9837" s="1">
        <v>45506</v>
      </c>
      <c r="H9837" s="1">
        <v>45508</v>
      </c>
      <c r="I9837" t="s">
        <v>21</v>
      </c>
      <c r="J9837" t="s">
        <v>27</v>
      </c>
      <c r="K9837" s="2">
        <v>477.43</v>
      </c>
      <c r="L9837" t="s">
        <v>23</v>
      </c>
      <c r="M9837">
        <f>YEAR(Table1[[#This Row],[order_date]])</f>
        <v>2024</v>
      </c>
      <c r="N9837">
        <f>MONTH(Table1[[#This Row],[order_date]])</f>
        <v>8</v>
      </c>
      <c r="O9837" s="3">
        <f>Table1[[#This Row],[sales]]-Table1[[#This Row],[profit]]</f>
        <v>3121.23</v>
      </c>
      <c r="P9837" s="3">
        <f>Table1[[#This Row],[sales]]*Table1[[#This Row],[quantity]]</f>
        <v>14394.64</v>
      </c>
      <c r="Q9837" s="9">
        <f>Table1[[#This Row],[delivery_date]]-Table1[[#This Row],[order_date]]</f>
        <v>2</v>
      </c>
    </row>
    <row r="9838" spans="1:17" x14ac:dyDescent="0.35">
      <c r="A9838" t="s">
        <v>9869</v>
      </c>
      <c r="B9838" t="s">
        <v>25</v>
      </c>
      <c r="C9838" t="s">
        <v>33</v>
      </c>
      <c r="D9838" s="2">
        <v>1284.73</v>
      </c>
      <c r="E9838">
        <v>0.1</v>
      </c>
      <c r="F9838">
        <v>4</v>
      </c>
      <c r="G9838" s="1">
        <v>45127</v>
      </c>
      <c r="H9838" s="1">
        <v>45134</v>
      </c>
      <c r="I9838" t="s">
        <v>15</v>
      </c>
      <c r="J9838" t="s">
        <v>16</v>
      </c>
      <c r="K9838" s="2">
        <v>360.07</v>
      </c>
      <c r="L9838" t="s">
        <v>39</v>
      </c>
      <c r="M9838">
        <f>YEAR(Table1[[#This Row],[order_date]])</f>
        <v>2023</v>
      </c>
      <c r="N9838">
        <f>MONTH(Table1[[#This Row],[order_date]])</f>
        <v>7</v>
      </c>
      <c r="O9838" s="3">
        <f>Table1[[#This Row],[sales]]-Table1[[#This Row],[profit]]</f>
        <v>924.66000000000008</v>
      </c>
      <c r="P9838" s="3">
        <f>Table1[[#This Row],[sales]]*Table1[[#This Row],[quantity]]</f>
        <v>5138.92</v>
      </c>
      <c r="Q9838" s="9">
        <f>Table1[[#This Row],[delivery_date]]-Table1[[#This Row],[order_date]]</f>
        <v>7</v>
      </c>
    </row>
    <row r="9839" spans="1:17" x14ac:dyDescent="0.35">
      <c r="A9839" t="s">
        <v>9870</v>
      </c>
      <c r="B9839" t="s">
        <v>25</v>
      </c>
      <c r="C9839" t="s">
        <v>36</v>
      </c>
      <c r="D9839" s="2">
        <v>508.03</v>
      </c>
      <c r="E9839">
        <v>0.09</v>
      </c>
      <c r="F9839">
        <v>5</v>
      </c>
      <c r="G9839" s="1">
        <v>45340</v>
      </c>
      <c r="H9839" s="1">
        <v>45346</v>
      </c>
      <c r="I9839" t="s">
        <v>15</v>
      </c>
      <c r="J9839" t="s">
        <v>16</v>
      </c>
      <c r="K9839" s="2">
        <v>51.2</v>
      </c>
      <c r="L9839" t="s">
        <v>39</v>
      </c>
      <c r="M9839">
        <f>YEAR(Table1[[#This Row],[order_date]])</f>
        <v>2024</v>
      </c>
      <c r="N9839">
        <f>MONTH(Table1[[#This Row],[order_date]])</f>
        <v>2</v>
      </c>
      <c r="O9839" s="3">
        <f>Table1[[#This Row],[sales]]-Table1[[#This Row],[profit]]</f>
        <v>456.83</v>
      </c>
      <c r="P9839" s="3">
        <f>Table1[[#This Row],[sales]]*Table1[[#This Row],[quantity]]</f>
        <v>2540.1499999999996</v>
      </c>
      <c r="Q9839" s="9">
        <f>Table1[[#This Row],[delivery_date]]-Table1[[#This Row],[order_date]]</f>
        <v>6</v>
      </c>
    </row>
    <row r="9840" spans="1:17" x14ac:dyDescent="0.35">
      <c r="A9840" t="s">
        <v>9871</v>
      </c>
      <c r="B9840" t="s">
        <v>13</v>
      </c>
      <c r="C9840" t="s">
        <v>14</v>
      </c>
      <c r="D9840" s="2">
        <v>4224.9799999999996</v>
      </c>
      <c r="E9840">
        <v>0.43</v>
      </c>
      <c r="F9840">
        <v>9</v>
      </c>
      <c r="G9840" s="1">
        <v>45373</v>
      </c>
      <c r="H9840" s="1">
        <v>45375</v>
      </c>
      <c r="I9840" t="s">
        <v>21</v>
      </c>
      <c r="J9840" t="s">
        <v>22</v>
      </c>
      <c r="K9840" s="2">
        <v>299.44</v>
      </c>
      <c r="L9840" t="s">
        <v>34</v>
      </c>
      <c r="M9840">
        <f>YEAR(Table1[[#This Row],[order_date]])</f>
        <v>2024</v>
      </c>
      <c r="N9840">
        <f>MONTH(Table1[[#This Row],[order_date]])</f>
        <v>3</v>
      </c>
      <c r="O9840" s="3">
        <f>Table1[[#This Row],[sales]]-Table1[[#This Row],[profit]]</f>
        <v>3925.5399999999995</v>
      </c>
      <c r="P9840" s="3">
        <f>Table1[[#This Row],[sales]]*Table1[[#This Row],[quantity]]</f>
        <v>38024.819999999992</v>
      </c>
      <c r="Q9840" s="9">
        <f>Table1[[#This Row],[delivery_date]]-Table1[[#This Row],[order_date]]</f>
        <v>2</v>
      </c>
    </row>
    <row r="9841" spans="1:17" x14ac:dyDescent="0.35">
      <c r="A9841" t="s">
        <v>9872</v>
      </c>
      <c r="B9841" t="s">
        <v>19</v>
      </c>
      <c r="C9841" t="s">
        <v>36</v>
      </c>
      <c r="D9841" s="2">
        <v>1322.21</v>
      </c>
      <c r="E9841">
        <v>0.13</v>
      </c>
      <c r="F9841">
        <v>2</v>
      </c>
      <c r="G9841" s="1">
        <v>45372</v>
      </c>
      <c r="H9841" s="1">
        <v>45377</v>
      </c>
      <c r="I9841" t="s">
        <v>15</v>
      </c>
      <c r="J9841" t="s">
        <v>22</v>
      </c>
      <c r="K9841" s="2">
        <v>386.98</v>
      </c>
      <c r="L9841" t="s">
        <v>17</v>
      </c>
      <c r="M9841">
        <f>YEAR(Table1[[#This Row],[order_date]])</f>
        <v>2024</v>
      </c>
      <c r="N9841">
        <f>MONTH(Table1[[#This Row],[order_date]])</f>
        <v>3</v>
      </c>
      <c r="O9841" s="3">
        <f>Table1[[#This Row],[sales]]-Table1[[#This Row],[profit]]</f>
        <v>935.23</v>
      </c>
      <c r="P9841" s="3">
        <f>Table1[[#This Row],[sales]]*Table1[[#This Row],[quantity]]</f>
        <v>2644.42</v>
      </c>
      <c r="Q9841" s="9">
        <f>Table1[[#This Row],[delivery_date]]-Table1[[#This Row],[order_date]]</f>
        <v>5</v>
      </c>
    </row>
    <row r="9842" spans="1:17" x14ac:dyDescent="0.35">
      <c r="A9842" t="s">
        <v>9873</v>
      </c>
      <c r="B9842" t="s">
        <v>41</v>
      </c>
      <c r="C9842" t="s">
        <v>36</v>
      </c>
      <c r="D9842" s="2">
        <v>813.24</v>
      </c>
      <c r="E9842">
        <v>0.12</v>
      </c>
      <c r="F9842">
        <v>4</v>
      </c>
      <c r="G9842" s="1">
        <v>45456</v>
      </c>
      <c r="H9842" s="1">
        <v>45457</v>
      </c>
      <c r="I9842" t="s">
        <v>21</v>
      </c>
      <c r="J9842" t="s">
        <v>27</v>
      </c>
      <c r="K9842" s="2">
        <v>177.8</v>
      </c>
      <c r="L9842" t="s">
        <v>17</v>
      </c>
      <c r="M9842">
        <f>YEAR(Table1[[#This Row],[order_date]])</f>
        <v>2024</v>
      </c>
      <c r="N9842">
        <f>MONTH(Table1[[#This Row],[order_date]])</f>
        <v>6</v>
      </c>
      <c r="O9842" s="3">
        <f>Table1[[#This Row],[sales]]-Table1[[#This Row],[profit]]</f>
        <v>635.44000000000005</v>
      </c>
      <c r="P9842" s="3">
        <f>Table1[[#This Row],[sales]]*Table1[[#This Row],[quantity]]</f>
        <v>3252.96</v>
      </c>
      <c r="Q9842" s="9">
        <f>Table1[[#This Row],[delivery_date]]-Table1[[#This Row],[order_date]]</f>
        <v>1</v>
      </c>
    </row>
    <row r="9843" spans="1:17" x14ac:dyDescent="0.35">
      <c r="A9843" t="s">
        <v>9874</v>
      </c>
      <c r="B9843" t="s">
        <v>13</v>
      </c>
      <c r="C9843" t="s">
        <v>26</v>
      </c>
      <c r="D9843" s="2">
        <v>1859.28</v>
      </c>
      <c r="E9843">
        <v>0.45</v>
      </c>
      <c r="F9843">
        <v>9</v>
      </c>
      <c r="G9843" s="1">
        <v>45331</v>
      </c>
      <c r="H9843" s="1">
        <v>45333</v>
      </c>
      <c r="I9843" t="s">
        <v>15</v>
      </c>
      <c r="J9843" t="s">
        <v>16</v>
      </c>
      <c r="K9843" s="2">
        <v>473.19</v>
      </c>
      <c r="L9843" t="s">
        <v>48</v>
      </c>
      <c r="M9843">
        <f>YEAR(Table1[[#This Row],[order_date]])</f>
        <v>2024</v>
      </c>
      <c r="N9843">
        <f>MONTH(Table1[[#This Row],[order_date]])</f>
        <v>2</v>
      </c>
      <c r="O9843" s="3">
        <f>Table1[[#This Row],[sales]]-Table1[[#This Row],[profit]]</f>
        <v>1386.09</v>
      </c>
      <c r="P9843" s="3">
        <f>Table1[[#This Row],[sales]]*Table1[[#This Row],[quantity]]</f>
        <v>16733.52</v>
      </c>
      <c r="Q9843" s="9">
        <f>Table1[[#This Row],[delivery_date]]-Table1[[#This Row],[order_date]]</f>
        <v>2</v>
      </c>
    </row>
    <row r="9844" spans="1:17" x14ac:dyDescent="0.35">
      <c r="A9844" t="s">
        <v>9875</v>
      </c>
      <c r="B9844" t="s">
        <v>19</v>
      </c>
      <c r="C9844" t="s">
        <v>26</v>
      </c>
      <c r="D9844" s="2">
        <v>2064.33</v>
      </c>
      <c r="E9844">
        <v>0.19</v>
      </c>
      <c r="F9844">
        <v>6</v>
      </c>
      <c r="G9844" s="1">
        <v>45135</v>
      </c>
      <c r="H9844" s="1">
        <v>45137</v>
      </c>
      <c r="I9844" t="s">
        <v>21</v>
      </c>
      <c r="J9844" t="s">
        <v>27</v>
      </c>
      <c r="K9844" s="2">
        <v>187.27</v>
      </c>
      <c r="L9844" t="s">
        <v>23</v>
      </c>
      <c r="M9844">
        <f>YEAR(Table1[[#This Row],[order_date]])</f>
        <v>2023</v>
      </c>
      <c r="N9844">
        <f>MONTH(Table1[[#This Row],[order_date]])</f>
        <v>7</v>
      </c>
      <c r="O9844" s="3">
        <f>Table1[[#This Row],[sales]]-Table1[[#This Row],[profit]]</f>
        <v>1877.06</v>
      </c>
      <c r="P9844" s="3">
        <f>Table1[[#This Row],[sales]]*Table1[[#This Row],[quantity]]</f>
        <v>12385.98</v>
      </c>
      <c r="Q9844" s="9">
        <f>Table1[[#This Row],[delivery_date]]-Table1[[#This Row],[order_date]]</f>
        <v>2</v>
      </c>
    </row>
    <row r="9845" spans="1:17" x14ac:dyDescent="0.35">
      <c r="A9845" t="s">
        <v>9876</v>
      </c>
      <c r="B9845" t="s">
        <v>19</v>
      </c>
      <c r="C9845" t="s">
        <v>26</v>
      </c>
      <c r="D9845" s="2">
        <v>1697.83</v>
      </c>
      <c r="E9845">
        <v>0</v>
      </c>
      <c r="F9845">
        <v>6</v>
      </c>
      <c r="G9845" s="1">
        <v>45601</v>
      </c>
      <c r="H9845" s="1">
        <v>45604</v>
      </c>
      <c r="I9845" t="s">
        <v>31</v>
      </c>
      <c r="J9845" t="s">
        <v>27</v>
      </c>
      <c r="K9845" s="2">
        <v>89.7</v>
      </c>
      <c r="L9845" t="s">
        <v>39</v>
      </c>
      <c r="M9845">
        <f>YEAR(Table1[[#This Row],[order_date]])</f>
        <v>2024</v>
      </c>
      <c r="N9845">
        <f>MONTH(Table1[[#This Row],[order_date]])</f>
        <v>11</v>
      </c>
      <c r="O9845" s="3">
        <f>Table1[[#This Row],[sales]]-Table1[[#This Row],[profit]]</f>
        <v>1608.1299999999999</v>
      </c>
      <c r="P9845" s="3">
        <f>Table1[[#This Row],[sales]]*Table1[[#This Row],[quantity]]</f>
        <v>10186.98</v>
      </c>
      <c r="Q9845" s="9">
        <f>Table1[[#This Row],[delivery_date]]-Table1[[#This Row],[order_date]]</f>
        <v>3</v>
      </c>
    </row>
    <row r="9846" spans="1:17" x14ac:dyDescent="0.35">
      <c r="A9846" t="s">
        <v>9877</v>
      </c>
      <c r="B9846" t="s">
        <v>19</v>
      </c>
      <c r="C9846" t="s">
        <v>26</v>
      </c>
      <c r="D9846" s="2">
        <v>4884.76</v>
      </c>
      <c r="E9846">
        <v>0.36</v>
      </c>
      <c r="F9846">
        <v>7</v>
      </c>
      <c r="G9846" s="1">
        <v>45327</v>
      </c>
      <c r="H9846" s="1">
        <v>45333</v>
      </c>
      <c r="I9846" t="s">
        <v>15</v>
      </c>
      <c r="J9846" t="s">
        <v>27</v>
      </c>
      <c r="K9846" s="2">
        <v>929.19</v>
      </c>
      <c r="L9846" t="s">
        <v>17</v>
      </c>
      <c r="M9846">
        <f>YEAR(Table1[[#This Row],[order_date]])</f>
        <v>2024</v>
      </c>
      <c r="N9846">
        <f>MONTH(Table1[[#This Row],[order_date]])</f>
        <v>2</v>
      </c>
      <c r="O9846" s="3">
        <f>Table1[[#This Row],[sales]]-Table1[[#This Row],[profit]]</f>
        <v>3955.57</v>
      </c>
      <c r="P9846" s="3">
        <f>Table1[[#This Row],[sales]]*Table1[[#This Row],[quantity]]</f>
        <v>34193.32</v>
      </c>
      <c r="Q9846" s="9">
        <f>Table1[[#This Row],[delivery_date]]-Table1[[#This Row],[order_date]]</f>
        <v>6</v>
      </c>
    </row>
    <row r="9847" spans="1:17" x14ac:dyDescent="0.35">
      <c r="A9847" t="s">
        <v>9878</v>
      </c>
      <c r="B9847" t="s">
        <v>13</v>
      </c>
      <c r="C9847" t="s">
        <v>14</v>
      </c>
      <c r="D9847" s="2">
        <v>4416.0200000000004</v>
      </c>
      <c r="E9847">
        <v>0.26</v>
      </c>
      <c r="F9847">
        <v>5</v>
      </c>
      <c r="G9847" s="1">
        <v>45527</v>
      </c>
      <c r="H9847" s="1">
        <v>45530</v>
      </c>
      <c r="I9847" t="s">
        <v>15</v>
      </c>
      <c r="J9847" t="s">
        <v>22</v>
      </c>
      <c r="K9847" s="2">
        <v>949.4</v>
      </c>
      <c r="L9847" t="s">
        <v>34</v>
      </c>
      <c r="M9847">
        <f>YEAR(Table1[[#This Row],[order_date]])</f>
        <v>2024</v>
      </c>
      <c r="N9847">
        <f>MONTH(Table1[[#This Row],[order_date]])</f>
        <v>8</v>
      </c>
      <c r="O9847" s="3">
        <f>Table1[[#This Row],[sales]]-Table1[[#This Row],[profit]]</f>
        <v>3466.6200000000003</v>
      </c>
      <c r="P9847" s="3">
        <f>Table1[[#This Row],[sales]]*Table1[[#This Row],[quantity]]</f>
        <v>22080.100000000002</v>
      </c>
      <c r="Q9847" s="9">
        <f>Table1[[#This Row],[delivery_date]]-Table1[[#This Row],[order_date]]</f>
        <v>3</v>
      </c>
    </row>
    <row r="9848" spans="1:17" x14ac:dyDescent="0.35">
      <c r="A9848" t="s">
        <v>9879</v>
      </c>
      <c r="B9848" t="s">
        <v>13</v>
      </c>
      <c r="C9848" t="s">
        <v>20</v>
      </c>
      <c r="D9848" s="2">
        <v>4377.58</v>
      </c>
      <c r="E9848">
        <v>0.39</v>
      </c>
      <c r="F9848">
        <v>4</v>
      </c>
      <c r="G9848" s="1">
        <v>45108</v>
      </c>
      <c r="H9848" s="1">
        <v>45109</v>
      </c>
      <c r="I9848" t="s">
        <v>21</v>
      </c>
      <c r="J9848" t="s">
        <v>27</v>
      </c>
      <c r="K9848" s="2">
        <v>463.78</v>
      </c>
      <c r="L9848" t="s">
        <v>23</v>
      </c>
      <c r="M9848">
        <f>YEAR(Table1[[#This Row],[order_date]])</f>
        <v>2023</v>
      </c>
      <c r="N9848">
        <f>MONTH(Table1[[#This Row],[order_date]])</f>
        <v>7</v>
      </c>
      <c r="O9848" s="3">
        <f>Table1[[#This Row],[sales]]-Table1[[#This Row],[profit]]</f>
        <v>3913.8</v>
      </c>
      <c r="P9848" s="3">
        <f>Table1[[#This Row],[sales]]*Table1[[#This Row],[quantity]]</f>
        <v>17510.32</v>
      </c>
      <c r="Q9848" s="9">
        <f>Table1[[#This Row],[delivery_date]]-Table1[[#This Row],[order_date]]</f>
        <v>1</v>
      </c>
    </row>
    <row r="9849" spans="1:17" x14ac:dyDescent="0.35">
      <c r="A9849" t="s">
        <v>9880</v>
      </c>
      <c r="B9849" t="s">
        <v>19</v>
      </c>
      <c r="C9849" t="s">
        <v>33</v>
      </c>
      <c r="D9849" s="2">
        <v>2053.96</v>
      </c>
      <c r="E9849">
        <v>0.28999999999999998</v>
      </c>
      <c r="F9849">
        <v>3</v>
      </c>
      <c r="G9849" s="1">
        <v>45078</v>
      </c>
      <c r="H9849" s="1">
        <v>45079</v>
      </c>
      <c r="I9849" t="s">
        <v>31</v>
      </c>
      <c r="J9849" t="s">
        <v>27</v>
      </c>
      <c r="K9849" s="2">
        <v>112.4</v>
      </c>
      <c r="L9849" t="s">
        <v>17</v>
      </c>
      <c r="M9849">
        <f>YEAR(Table1[[#This Row],[order_date]])</f>
        <v>2023</v>
      </c>
      <c r="N9849">
        <f>MONTH(Table1[[#This Row],[order_date]])</f>
        <v>6</v>
      </c>
      <c r="O9849" s="3">
        <f>Table1[[#This Row],[sales]]-Table1[[#This Row],[profit]]</f>
        <v>1941.56</v>
      </c>
      <c r="P9849" s="3">
        <f>Table1[[#This Row],[sales]]*Table1[[#This Row],[quantity]]</f>
        <v>6161.88</v>
      </c>
      <c r="Q9849" s="9">
        <f>Table1[[#This Row],[delivery_date]]-Table1[[#This Row],[order_date]]</f>
        <v>1</v>
      </c>
    </row>
    <row r="9850" spans="1:17" x14ac:dyDescent="0.35">
      <c r="A9850" t="s">
        <v>9881</v>
      </c>
      <c r="B9850" t="s">
        <v>25</v>
      </c>
      <c r="C9850" t="s">
        <v>26</v>
      </c>
      <c r="D9850" s="2">
        <v>4818.0600000000004</v>
      </c>
      <c r="E9850">
        <v>0.18</v>
      </c>
      <c r="F9850">
        <v>2</v>
      </c>
      <c r="G9850" s="1">
        <v>44941</v>
      </c>
      <c r="H9850" s="1">
        <v>44943</v>
      </c>
      <c r="I9850" t="s">
        <v>15</v>
      </c>
      <c r="J9850" t="s">
        <v>22</v>
      </c>
      <c r="K9850" s="2">
        <v>1408.27</v>
      </c>
      <c r="L9850" t="s">
        <v>39</v>
      </c>
      <c r="M9850">
        <f>YEAR(Table1[[#This Row],[order_date]])</f>
        <v>2023</v>
      </c>
      <c r="N9850">
        <f>MONTH(Table1[[#This Row],[order_date]])</f>
        <v>1</v>
      </c>
      <c r="O9850" s="3">
        <f>Table1[[#This Row],[sales]]-Table1[[#This Row],[profit]]</f>
        <v>3409.7900000000004</v>
      </c>
      <c r="P9850" s="3">
        <f>Table1[[#This Row],[sales]]*Table1[[#This Row],[quantity]]</f>
        <v>9636.1200000000008</v>
      </c>
      <c r="Q9850" s="9">
        <f>Table1[[#This Row],[delivery_date]]-Table1[[#This Row],[order_date]]</f>
        <v>2</v>
      </c>
    </row>
    <row r="9851" spans="1:17" x14ac:dyDescent="0.35">
      <c r="A9851" t="s">
        <v>9882</v>
      </c>
      <c r="B9851" t="s">
        <v>25</v>
      </c>
      <c r="C9851" t="s">
        <v>26</v>
      </c>
      <c r="D9851" s="2">
        <v>3451.67</v>
      </c>
      <c r="E9851">
        <v>0.03</v>
      </c>
      <c r="F9851">
        <v>7</v>
      </c>
      <c r="G9851" s="1">
        <v>45267</v>
      </c>
      <c r="H9851" s="1">
        <v>45270</v>
      </c>
      <c r="I9851" t="s">
        <v>21</v>
      </c>
      <c r="J9851" t="s">
        <v>16</v>
      </c>
      <c r="K9851" s="2">
        <v>488.36</v>
      </c>
      <c r="L9851" t="s">
        <v>48</v>
      </c>
      <c r="M9851">
        <f>YEAR(Table1[[#This Row],[order_date]])</f>
        <v>2023</v>
      </c>
      <c r="N9851">
        <f>MONTH(Table1[[#This Row],[order_date]])</f>
        <v>12</v>
      </c>
      <c r="O9851" s="3">
        <f>Table1[[#This Row],[sales]]-Table1[[#This Row],[profit]]</f>
        <v>2963.31</v>
      </c>
      <c r="P9851" s="3">
        <f>Table1[[#This Row],[sales]]*Table1[[#This Row],[quantity]]</f>
        <v>24161.690000000002</v>
      </c>
      <c r="Q9851" s="9">
        <f>Table1[[#This Row],[delivery_date]]-Table1[[#This Row],[order_date]]</f>
        <v>3</v>
      </c>
    </row>
    <row r="9852" spans="1:17" x14ac:dyDescent="0.35">
      <c r="A9852" t="s">
        <v>9883</v>
      </c>
      <c r="B9852" t="s">
        <v>13</v>
      </c>
      <c r="C9852" t="s">
        <v>33</v>
      </c>
      <c r="D9852" s="2">
        <v>4176.7700000000004</v>
      </c>
      <c r="E9852">
        <v>0.43</v>
      </c>
      <c r="F9852">
        <v>5</v>
      </c>
      <c r="G9852" s="1">
        <v>45178</v>
      </c>
      <c r="H9852" s="1">
        <v>45181</v>
      </c>
      <c r="I9852" t="s">
        <v>31</v>
      </c>
      <c r="J9852" t="s">
        <v>16</v>
      </c>
      <c r="K9852" s="2">
        <v>959.1</v>
      </c>
      <c r="L9852" t="s">
        <v>48</v>
      </c>
      <c r="M9852">
        <f>YEAR(Table1[[#This Row],[order_date]])</f>
        <v>2023</v>
      </c>
      <c r="N9852">
        <f>MONTH(Table1[[#This Row],[order_date]])</f>
        <v>9</v>
      </c>
      <c r="O9852" s="3">
        <f>Table1[[#This Row],[sales]]-Table1[[#This Row],[profit]]</f>
        <v>3217.6700000000005</v>
      </c>
      <c r="P9852" s="3">
        <f>Table1[[#This Row],[sales]]*Table1[[#This Row],[quantity]]</f>
        <v>20883.850000000002</v>
      </c>
      <c r="Q9852" s="9">
        <f>Table1[[#This Row],[delivery_date]]-Table1[[#This Row],[order_date]]</f>
        <v>3</v>
      </c>
    </row>
    <row r="9853" spans="1:17" x14ac:dyDescent="0.35">
      <c r="A9853" t="s">
        <v>9884</v>
      </c>
      <c r="B9853" t="s">
        <v>13</v>
      </c>
      <c r="C9853" t="s">
        <v>26</v>
      </c>
      <c r="D9853" s="2">
        <v>2554.29</v>
      </c>
      <c r="E9853">
        <v>0.1</v>
      </c>
      <c r="F9853">
        <v>1</v>
      </c>
      <c r="G9853" s="1">
        <v>45514</v>
      </c>
      <c r="H9853" s="1">
        <v>45516</v>
      </c>
      <c r="I9853" t="s">
        <v>21</v>
      </c>
      <c r="J9853" t="s">
        <v>22</v>
      </c>
      <c r="K9853" s="2">
        <v>429.01</v>
      </c>
      <c r="L9853" t="s">
        <v>28</v>
      </c>
      <c r="M9853">
        <f>YEAR(Table1[[#This Row],[order_date]])</f>
        <v>2024</v>
      </c>
      <c r="N9853">
        <f>MONTH(Table1[[#This Row],[order_date]])</f>
        <v>8</v>
      </c>
      <c r="O9853" s="3">
        <f>Table1[[#This Row],[sales]]-Table1[[#This Row],[profit]]</f>
        <v>2125.2799999999997</v>
      </c>
      <c r="P9853" s="3">
        <f>Table1[[#This Row],[sales]]*Table1[[#This Row],[quantity]]</f>
        <v>2554.29</v>
      </c>
      <c r="Q9853" s="9">
        <f>Table1[[#This Row],[delivery_date]]-Table1[[#This Row],[order_date]]</f>
        <v>2</v>
      </c>
    </row>
    <row r="9854" spans="1:17" x14ac:dyDescent="0.35">
      <c r="A9854" t="s">
        <v>9885</v>
      </c>
      <c r="B9854" t="s">
        <v>13</v>
      </c>
      <c r="C9854" t="s">
        <v>20</v>
      </c>
      <c r="D9854" s="2">
        <v>887.02</v>
      </c>
      <c r="E9854">
        <v>0.49</v>
      </c>
      <c r="F9854">
        <v>4</v>
      </c>
      <c r="G9854" s="1">
        <v>45452</v>
      </c>
      <c r="H9854" s="1">
        <v>45459</v>
      </c>
      <c r="I9854" t="s">
        <v>21</v>
      </c>
      <c r="J9854" t="s">
        <v>27</v>
      </c>
      <c r="K9854" s="2">
        <v>101.32</v>
      </c>
      <c r="L9854" t="s">
        <v>48</v>
      </c>
      <c r="M9854">
        <f>YEAR(Table1[[#This Row],[order_date]])</f>
        <v>2024</v>
      </c>
      <c r="N9854">
        <f>MONTH(Table1[[#This Row],[order_date]])</f>
        <v>6</v>
      </c>
      <c r="O9854" s="3">
        <f>Table1[[#This Row],[sales]]-Table1[[#This Row],[profit]]</f>
        <v>785.7</v>
      </c>
      <c r="P9854" s="3">
        <f>Table1[[#This Row],[sales]]*Table1[[#This Row],[quantity]]</f>
        <v>3548.08</v>
      </c>
      <c r="Q9854" s="9">
        <f>Table1[[#This Row],[delivery_date]]-Table1[[#This Row],[order_date]]</f>
        <v>7</v>
      </c>
    </row>
    <row r="9855" spans="1:17" x14ac:dyDescent="0.35">
      <c r="A9855" t="s">
        <v>9886</v>
      </c>
      <c r="B9855" t="s">
        <v>19</v>
      </c>
      <c r="C9855" t="s">
        <v>36</v>
      </c>
      <c r="D9855" s="2">
        <v>4445.74</v>
      </c>
      <c r="E9855">
        <v>0.12</v>
      </c>
      <c r="F9855">
        <v>9</v>
      </c>
      <c r="G9855" s="1">
        <v>45613</v>
      </c>
      <c r="H9855" s="1">
        <v>45615</v>
      </c>
      <c r="I9855" t="s">
        <v>31</v>
      </c>
      <c r="J9855" t="s">
        <v>27</v>
      </c>
      <c r="K9855" s="2">
        <v>1282.06</v>
      </c>
      <c r="L9855" t="s">
        <v>34</v>
      </c>
      <c r="M9855">
        <f>YEAR(Table1[[#This Row],[order_date]])</f>
        <v>2024</v>
      </c>
      <c r="N9855">
        <f>MONTH(Table1[[#This Row],[order_date]])</f>
        <v>11</v>
      </c>
      <c r="O9855" s="3">
        <f>Table1[[#This Row],[sales]]-Table1[[#This Row],[profit]]</f>
        <v>3163.68</v>
      </c>
      <c r="P9855" s="3">
        <f>Table1[[#This Row],[sales]]*Table1[[#This Row],[quantity]]</f>
        <v>40011.659999999996</v>
      </c>
      <c r="Q9855" s="9">
        <f>Table1[[#This Row],[delivery_date]]-Table1[[#This Row],[order_date]]</f>
        <v>2</v>
      </c>
    </row>
    <row r="9856" spans="1:17" x14ac:dyDescent="0.35">
      <c r="A9856" t="s">
        <v>9887</v>
      </c>
      <c r="B9856" t="s">
        <v>25</v>
      </c>
      <c r="C9856" t="s">
        <v>33</v>
      </c>
      <c r="D9856" s="2">
        <v>2483.4899999999998</v>
      </c>
      <c r="E9856">
        <v>0.41</v>
      </c>
      <c r="F9856">
        <v>8</v>
      </c>
      <c r="G9856" s="1">
        <v>45292</v>
      </c>
      <c r="H9856" s="1">
        <v>45297</v>
      </c>
      <c r="I9856" t="s">
        <v>21</v>
      </c>
      <c r="J9856" t="s">
        <v>16</v>
      </c>
      <c r="K9856" s="2">
        <v>466.03</v>
      </c>
      <c r="L9856" t="s">
        <v>48</v>
      </c>
      <c r="M9856">
        <f>YEAR(Table1[[#This Row],[order_date]])</f>
        <v>2024</v>
      </c>
      <c r="N9856">
        <f>MONTH(Table1[[#This Row],[order_date]])</f>
        <v>1</v>
      </c>
      <c r="O9856" s="3">
        <f>Table1[[#This Row],[sales]]-Table1[[#This Row],[profit]]</f>
        <v>2017.4599999999998</v>
      </c>
      <c r="P9856" s="3">
        <f>Table1[[#This Row],[sales]]*Table1[[#This Row],[quantity]]</f>
        <v>19867.919999999998</v>
      </c>
      <c r="Q9856" s="9">
        <f>Table1[[#This Row],[delivery_date]]-Table1[[#This Row],[order_date]]</f>
        <v>5</v>
      </c>
    </row>
    <row r="9857" spans="1:17" x14ac:dyDescent="0.35">
      <c r="A9857" t="s">
        <v>9888</v>
      </c>
      <c r="B9857" t="s">
        <v>13</v>
      </c>
      <c r="C9857" t="s">
        <v>14</v>
      </c>
      <c r="D9857" s="2">
        <v>4845.92</v>
      </c>
      <c r="E9857">
        <v>0.39</v>
      </c>
      <c r="F9857">
        <v>7</v>
      </c>
      <c r="G9857" s="1">
        <v>45018</v>
      </c>
      <c r="H9857" s="1">
        <v>45022</v>
      </c>
      <c r="I9857" t="s">
        <v>15</v>
      </c>
      <c r="J9857" t="s">
        <v>27</v>
      </c>
      <c r="K9857" s="2">
        <v>654.54999999999995</v>
      </c>
      <c r="L9857" t="s">
        <v>28</v>
      </c>
      <c r="M9857">
        <f>YEAR(Table1[[#This Row],[order_date]])</f>
        <v>2023</v>
      </c>
      <c r="N9857">
        <f>MONTH(Table1[[#This Row],[order_date]])</f>
        <v>4</v>
      </c>
      <c r="O9857" s="3">
        <f>Table1[[#This Row],[sales]]-Table1[[#This Row],[profit]]</f>
        <v>4191.37</v>
      </c>
      <c r="P9857" s="3">
        <f>Table1[[#This Row],[sales]]*Table1[[#This Row],[quantity]]</f>
        <v>33921.440000000002</v>
      </c>
      <c r="Q9857" s="9">
        <f>Table1[[#This Row],[delivery_date]]-Table1[[#This Row],[order_date]]</f>
        <v>4</v>
      </c>
    </row>
    <row r="9858" spans="1:17" x14ac:dyDescent="0.35">
      <c r="A9858" t="s">
        <v>9889</v>
      </c>
      <c r="B9858" t="s">
        <v>13</v>
      </c>
      <c r="C9858" t="s">
        <v>33</v>
      </c>
      <c r="D9858" s="2">
        <v>1348.82</v>
      </c>
      <c r="E9858">
        <v>0.23</v>
      </c>
      <c r="F9858">
        <v>5</v>
      </c>
      <c r="G9858" s="1">
        <v>45143</v>
      </c>
      <c r="H9858" s="1">
        <v>45149</v>
      </c>
      <c r="I9858" t="s">
        <v>15</v>
      </c>
      <c r="J9858" t="s">
        <v>27</v>
      </c>
      <c r="K9858" s="2">
        <v>315.77999999999997</v>
      </c>
      <c r="L9858" t="s">
        <v>17</v>
      </c>
      <c r="M9858">
        <f>YEAR(Table1[[#This Row],[order_date]])</f>
        <v>2023</v>
      </c>
      <c r="N9858">
        <f>MONTH(Table1[[#This Row],[order_date]])</f>
        <v>8</v>
      </c>
      <c r="O9858" s="3">
        <f>Table1[[#This Row],[sales]]-Table1[[#This Row],[profit]]</f>
        <v>1033.04</v>
      </c>
      <c r="P9858" s="3">
        <f>Table1[[#This Row],[sales]]*Table1[[#This Row],[quantity]]</f>
        <v>6744.0999999999995</v>
      </c>
      <c r="Q9858" s="9">
        <f>Table1[[#This Row],[delivery_date]]-Table1[[#This Row],[order_date]]</f>
        <v>6</v>
      </c>
    </row>
    <row r="9859" spans="1:17" x14ac:dyDescent="0.35">
      <c r="A9859" t="s">
        <v>9890</v>
      </c>
      <c r="B9859" t="s">
        <v>41</v>
      </c>
      <c r="C9859" t="s">
        <v>20</v>
      </c>
      <c r="D9859" s="2">
        <v>4962.66</v>
      </c>
      <c r="E9859">
        <v>0.2</v>
      </c>
      <c r="F9859">
        <v>1</v>
      </c>
      <c r="G9859" s="1">
        <v>45018</v>
      </c>
      <c r="H9859" s="1">
        <v>45019</v>
      </c>
      <c r="I9859" t="s">
        <v>31</v>
      </c>
      <c r="J9859" t="s">
        <v>27</v>
      </c>
      <c r="K9859" s="2">
        <v>1018.78</v>
      </c>
      <c r="L9859" t="s">
        <v>23</v>
      </c>
      <c r="M9859">
        <f>YEAR(Table1[[#This Row],[order_date]])</f>
        <v>2023</v>
      </c>
      <c r="N9859">
        <f>MONTH(Table1[[#This Row],[order_date]])</f>
        <v>4</v>
      </c>
      <c r="O9859" s="3">
        <f>Table1[[#This Row],[sales]]-Table1[[#This Row],[profit]]</f>
        <v>3943.88</v>
      </c>
      <c r="P9859" s="3">
        <f>Table1[[#This Row],[sales]]*Table1[[#This Row],[quantity]]</f>
        <v>4962.66</v>
      </c>
      <c r="Q9859" s="9">
        <f>Table1[[#This Row],[delivery_date]]-Table1[[#This Row],[order_date]]</f>
        <v>1</v>
      </c>
    </row>
    <row r="9860" spans="1:17" x14ac:dyDescent="0.35">
      <c r="A9860" t="s">
        <v>9891</v>
      </c>
      <c r="B9860" t="s">
        <v>19</v>
      </c>
      <c r="C9860" t="s">
        <v>14</v>
      </c>
      <c r="D9860" s="2">
        <v>1189.8800000000001</v>
      </c>
      <c r="E9860">
        <v>0.35</v>
      </c>
      <c r="F9860">
        <v>5</v>
      </c>
      <c r="G9860" s="1">
        <v>45213</v>
      </c>
      <c r="H9860" s="1">
        <v>45214</v>
      </c>
      <c r="I9860" t="s">
        <v>15</v>
      </c>
      <c r="J9860" t="s">
        <v>22</v>
      </c>
      <c r="K9860" s="2">
        <v>268.88</v>
      </c>
      <c r="L9860" t="s">
        <v>28</v>
      </c>
      <c r="M9860">
        <f>YEAR(Table1[[#This Row],[order_date]])</f>
        <v>2023</v>
      </c>
      <c r="N9860">
        <f>MONTH(Table1[[#This Row],[order_date]])</f>
        <v>10</v>
      </c>
      <c r="O9860" s="3">
        <f>Table1[[#This Row],[sales]]-Table1[[#This Row],[profit]]</f>
        <v>921.00000000000011</v>
      </c>
      <c r="P9860" s="3">
        <f>Table1[[#This Row],[sales]]*Table1[[#This Row],[quantity]]</f>
        <v>5949.4000000000005</v>
      </c>
      <c r="Q9860" s="9">
        <f>Table1[[#This Row],[delivery_date]]-Table1[[#This Row],[order_date]]</f>
        <v>1</v>
      </c>
    </row>
    <row r="9861" spans="1:17" x14ac:dyDescent="0.35">
      <c r="A9861" t="s">
        <v>9892</v>
      </c>
      <c r="B9861" t="s">
        <v>41</v>
      </c>
      <c r="C9861" t="s">
        <v>36</v>
      </c>
      <c r="D9861" s="2">
        <v>1904.02</v>
      </c>
      <c r="E9861">
        <v>0.26</v>
      </c>
      <c r="F9861">
        <v>8</v>
      </c>
      <c r="G9861" s="1">
        <v>45026</v>
      </c>
      <c r="H9861" s="1">
        <v>45031</v>
      </c>
      <c r="I9861" t="s">
        <v>31</v>
      </c>
      <c r="J9861" t="s">
        <v>27</v>
      </c>
      <c r="K9861" s="2">
        <v>490.41</v>
      </c>
      <c r="L9861" t="s">
        <v>17</v>
      </c>
      <c r="M9861">
        <f>YEAR(Table1[[#This Row],[order_date]])</f>
        <v>2023</v>
      </c>
      <c r="N9861">
        <f>MONTH(Table1[[#This Row],[order_date]])</f>
        <v>4</v>
      </c>
      <c r="O9861" s="3">
        <f>Table1[[#This Row],[sales]]-Table1[[#This Row],[profit]]</f>
        <v>1413.61</v>
      </c>
      <c r="P9861" s="3">
        <f>Table1[[#This Row],[sales]]*Table1[[#This Row],[quantity]]</f>
        <v>15232.16</v>
      </c>
      <c r="Q9861" s="9">
        <f>Table1[[#This Row],[delivery_date]]-Table1[[#This Row],[order_date]]</f>
        <v>5</v>
      </c>
    </row>
    <row r="9862" spans="1:17" x14ac:dyDescent="0.35">
      <c r="A9862" t="s">
        <v>9893</v>
      </c>
      <c r="B9862" t="s">
        <v>25</v>
      </c>
      <c r="C9862" t="s">
        <v>26</v>
      </c>
      <c r="D9862" s="2">
        <v>3010.68</v>
      </c>
      <c r="E9862">
        <v>0.32</v>
      </c>
      <c r="F9862">
        <v>4</v>
      </c>
      <c r="G9862" s="1">
        <v>44984</v>
      </c>
      <c r="H9862" s="1">
        <v>44991</v>
      </c>
      <c r="I9862" t="s">
        <v>21</v>
      </c>
      <c r="J9862" t="s">
        <v>27</v>
      </c>
      <c r="K9862" s="2">
        <v>272.83999999999997</v>
      </c>
      <c r="L9862" t="s">
        <v>28</v>
      </c>
      <c r="M9862">
        <f>YEAR(Table1[[#This Row],[order_date]])</f>
        <v>2023</v>
      </c>
      <c r="N9862">
        <f>MONTH(Table1[[#This Row],[order_date]])</f>
        <v>2</v>
      </c>
      <c r="O9862" s="3">
        <f>Table1[[#This Row],[sales]]-Table1[[#This Row],[profit]]</f>
        <v>2737.8399999999997</v>
      </c>
      <c r="P9862" s="3">
        <f>Table1[[#This Row],[sales]]*Table1[[#This Row],[quantity]]</f>
        <v>12042.72</v>
      </c>
      <c r="Q9862" s="9">
        <f>Table1[[#This Row],[delivery_date]]-Table1[[#This Row],[order_date]]</f>
        <v>7</v>
      </c>
    </row>
    <row r="9863" spans="1:17" x14ac:dyDescent="0.35">
      <c r="A9863" t="s">
        <v>9894</v>
      </c>
      <c r="B9863" t="s">
        <v>41</v>
      </c>
      <c r="C9863" t="s">
        <v>33</v>
      </c>
      <c r="D9863" s="2">
        <v>3497.28</v>
      </c>
      <c r="E9863">
        <v>0.24</v>
      </c>
      <c r="F9863">
        <v>5</v>
      </c>
      <c r="G9863" s="1">
        <v>45606</v>
      </c>
      <c r="H9863" s="1">
        <v>45609</v>
      </c>
      <c r="I9863" t="s">
        <v>31</v>
      </c>
      <c r="J9863" t="s">
        <v>22</v>
      </c>
      <c r="K9863" s="2">
        <v>228.4</v>
      </c>
      <c r="L9863" t="s">
        <v>34</v>
      </c>
      <c r="M9863">
        <f>YEAR(Table1[[#This Row],[order_date]])</f>
        <v>2024</v>
      </c>
      <c r="N9863">
        <f>MONTH(Table1[[#This Row],[order_date]])</f>
        <v>11</v>
      </c>
      <c r="O9863" s="3">
        <f>Table1[[#This Row],[sales]]-Table1[[#This Row],[profit]]</f>
        <v>3268.88</v>
      </c>
      <c r="P9863" s="3">
        <f>Table1[[#This Row],[sales]]*Table1[[#This Row],[quantity]]</f>
        <v>17486.400000000001</v>
      </c>
      <c r="Q9863" s="9">
        <f>Table1[[#This Row],[delivery_date]]-Table1[[#This Row],[order_date]]</f>
        <v>3</v>
      </c>
    </row>
    <row r="9864" spans="1:17" x14ac:dyDescent="0.35">
      <c r="A9864" t="s">
        <v>9895</v>
      </c>
      <c r="B9864" t="s">
        <v>41</v>
      </c>
      <c r="C9864" t="s">
        <v>14</v>
      </c>
      <c r="D9864" s="2">
        <v>3629.38</v>
      </c>
      <c r="E9864">
        <v>0.28000000000000003</v>
      </c>
      <c r="F9864">
        <v>8</v>
      </c>
      <c r="G9864" s="1">
        <v>45372</v>
      </c>
      <c r="H9864" s="1">
        <v>45378</v>
      </c>
      <c r="I9864" t="s">
        <v>15</v>
      </c>
      <c r="J9864" t="s">
        <v>16</v>
      </c>
      <c r="K9864" s="2">
        <v>601.36</v>
      </c>
      <c r="L9864" t="s">
        <v>23</v>
      </c>
      <c r="M9864">
        <f>YEAR(Table1[[#This Row],[order_date]])</f>
        <v>2024</v>
      </c>
      <c r="N9864">
        <f>MONTH(Table1[[#This Row],[order_date]])</f>
        <v>3</v>
      </c>
      <c r="O9864" s="3">
        <f>Table1[[#This Row],[sales]]-Table1[[#This Row],[profit]]</f>
        <v>3028.02</v>
      </c>
      <c r="P9864" s="3">
        <f>Table1[[#This Row],[sales]]*Table1[[#This Row],[quantity]]</f>
        <v>29035.040000000001</v>
      </c>
      <c r="Q9864" s="9">
        <f>Table1[[#This Row],[delivery_date]]-Table1[[#This Row],[order_date]]</f>
        <v>6</v>
      </c>
    </row>
    <row r="9865" spans="1:17" x14ac:dyDescent="0.35">
      <c r="A9865" t="s">
        <v>9896</v>
      </c>
      <c r="B9865" t="s">
        <v>41</v>
      </c>
      <c r="C9865" t="s">
        <v>33</v>
      </c>
      <c r="D9865" s="2">
        <v>2433.64</v>
      </c>
      <c r="E9865">
        <v>0.09</v>
      </c>
      <c r="F9865">
        <v>5</v>
      </c>
      <c r="G9865" s="1">
        <v>45108</v>
      </c>
      <c r="H9865" s="1">
        <v>45115</v>
      </c>
      <c r="I9865" t="s">
        <v>15</v>
      </c>
      <c r="J9865" t="s">
        <v>22</v>
      </c>
      <c r="K9865" s="2">
        <v>135.31</v>
      </c>
      <c r="L9865" t="s">
        <v>48</v>
      </c>
      <c r="M9865">
        <f>YEAR(Table1[[#This Row],[order_date]])</f>
        <v>2023</v>
      </c>
      <c r="N9865">
        <f>MONTH(Table1[[#This Row],[order_date]])</f>
        <v>7</v>
      </c>
      <c r="O9865" s="3">
        <f>Table1[[#This Row],[sales]]-Table1[[#This Row],[profit]]</f>
        <v>2298.33</v>
      </c>
      <c r="P9865" s="3">
        <f>Table1[[#This Row],[sales]]*Table1[[#This Row],[quantity]]</f>
        <v>12168.199999999999</v>
      </c>
      <c r="Q9865" s="9">
        <f>Table1[[#This Row],[delivery_date]]-Table1[[#This Row],[order_date]]</f>
        <v>7</v>
      </c>
    </row>
    <row r="9866" spans="1:17" x14ac:dyDescent="0.35">
      <c r="A9866" t="s">
        <v>9897</v>
      </c>
      <c r="B9866" t="s">
        <v>19</v>
      </c>
      <c r="C9866" t="s">
        <v>36</v>
      </c>
      <c r="D9866" s="2">
        <v>476.45</v>
      </c>
      <c r="E9866">
        <v>0.03</v>
      </c>
      <c r="F9866">
        <v>4</v>
      </c>
      <c r="G9866" s="1">
        <v>45435</v>
      </c>
      <c r="H9866" s="1">
        <v>45439</v>
      </c>
      <c r="I9866" t="s">
        <v>31</v>
      </c>
      <c r="J9866" t="s">
        <v>22</v>
      </c>
      <c r="K9866" s="2">
        <v>48.81</v>
      </c>
      <c r="L9866" t="s">
        <v>34</v>
      </c>
      <c r="M9866">
        <f>YEAR(Table1[[#This Row],[order_date]])</f>
        <v>2024</v>
      </c>
      <c r="N9866">
        <f>MONTH(Table1[[#This Row],[order_date]])</f>
        <v>5</v>
      </c>
      <c r="O9866" s="3">
        <f>Table1[[#This Row],[sales]]-Table1[[#This Row],[profit]]</f>
        <v>427.64</v>
      </c>
      <c r="P9866" s="3">
        <f>Table1[[#This Row],[sales]]*Table1[[#This Row],[quantity]]</f>
        <v>1905.8</v>
      </c>
      <c r="Q9866" s="9">
        <f>Table1[[#This Row],[delivery_date]]-Table1[[#This Row],[order_date]]</f>
        <v>4</v>
      </c>
    </row>
    <row r="9867" spans="1:17" x14ac:dyDescent="0.35">
      <c r="A9867" t="s">
        <v>9898</v>
      </c>
      <c r="B9867" t="s">
        <v>25</v>
      </c>
      <c r="C9867" t="s">
        <v>33</v>
      </c>
      <c r="D9867" s="2">
        <v>2530.64</v>
      </c>
      <c r="E9867">
        <v>0.18</v>
      </c>
      <c r="F9867">
        <v>4</v>
      </c>
      <c r="G9867" s="1">
        <v>45626</v>
      </c>
      <c r="H9867" s="1">
        <v>45633</v>
      </c>
      <c r="I9867" t="s">
        <v>15</v>
      </c>
      <c r="J9867" t="s">
        <v>22</v>
      </c>
      <c r="K9867" s="2">
        <v>231.33</v>
      </c>
      <c r="L9867" t="s">
        <v>34</v>
      </c>
      <c r="M9867">
        <f>YEAR(Table1[[#This Row],[order_date]])</f>
        <v>2024</v>
      </c>
      <c r="N9867">
        <f>MONTH(Table1[[#This Row],[order_date]])</f>
        <v>11</v>
      </c>
      <c r="O9867" s="3">
        <f>Table1[[#This Row],[sales]]-Table1[[#This Row],[profit]]</f>
        <v>2299.31</v>
      </c>
      <c r="P9867" s="3">
        <f>Table1[[#This Row],[sales]]*Table1[[#This Row],[quantity]]</f>
        <v>10122.56</v>
      </c>
      <c r="Q9867" s="9">
        <f>Table1[[#This Row],[delivery_date]]-Table1[[#This Row],[order_date]]</f>
        <v>7</v>
      </c>
    </row>
    <row r="9868" spans="1:17" x14ac:dyDescent="0.35">
      <c r="A9868" t="s">
        <v>9899</v>
      </c>
      <c r="B9868" t="s">
        <v>41</v>
      </c>
      <c r="C9868" t="s">
        <v>14</v>
      </c>
      <c r="D9868" s="2">
        <v>1739.97</v>
      </c>
      <c r="E9868">
        <v>0.23</v>
      </c>
      <c r="F9868">
        <v>6</v>
      </c>
      <c r="G9868" s="1">
        <v>45321</v>
      </c>
      <c r="H9868" s="1">
        <v>45324</v>
      </c>
      <c r="I9868" t="s">
        <v>31</v>
      </c>
      <c r="J9868" t="s">
        <v>27</v>
      </c>
      <c r="K9868" s="2">
        <v>419.92</v>
      </c>
      <c r="L9868" t="s">
        <v>23</v>
      </c>
      <c r="M9868">
        <f>YEAR(Table1[[#This Row],[order_date]])</f>
        <v>2024</v>
      </c>
      <c r="N9868">
        <f>MONTH(Table1[[#This Row],[order_date]])</f>
        <v>1</v>
      </c>
      <c r="O9868" s="3">
        <f>Table1[[#This Row],[sales]]-Table1[[#This Row],[profit]]</f>
        <v>1320.05</v>
      </c>
      <c r="P9868" s="3">
        <f>Table1[[#This Row],[sales]]*Table1[[#This Row],[quantity]]</f>
        <v>10439.82</v>
      </c>
      <c r="Q9868" s="9">
        <f>Table1[[#This Row],[delivery_date]]-Table1[[#This Row],[order_date]]</f>
        <v>3</v>
      </c>
    </row>
    <row r="9869" spans="1:17" x14ac:dyDescent="0.35">
      <c r="A9869" t="s">
        <v>9900</v>
      </c>
      <c r="B9869" t="s">
        <v>19</v>
      </c>
      <c r="C9869" t="s">
        <v>20</v>
      </c>
      <c r="D9869" s="2">
        <v>3322.51</v>
      </c>
      <c r="E9869">
        <v>0.45</v>
      </c>
      <c r="F9869">
        <v>1</v>
      </c>
      <c r="G9869" s="1">
        <v>45080</v>
      </c>
      <c r="H9869" s="1">
        <v>45085</v>
      </c>
      <c r="I9869" t="s">
        <v>15</v>
      </c>
      <c r="J9869" t="s">
        <v>16</v>
      </c>
      <c r="K9869" s="2">
        <v>816.77</v>
      </c>
      <c r="L9869" t="s">
        <v>48</v>
      </c>
      <c r="M9869">
        <f>YEAR(Table1[[#This Row],[order_date]])</f>
        <v>2023</v>
      </c>
      <c r="N9869">
        <f>MONTH(Table1[[#This Row],[order_date]])</f>
        <v>6</v>
      </c>
      <c r="O9869" s="3">
        <f>Table1[[#This Row],[sales]]-Table1[[#This Row],[profit]]</f>
        <v>2505.7400000000002</v>
      </c>
      <c r="P9869" s="3">
        <f>Table1[[#This Row],[sales]]*Table1[[#This Row],[quantity]]</f>
        <v>3322.51</v>
      </c>
      <c r="Q9869" s="9">
        <f>Table1[[#This Row],[delivery_date]]-Table1[[#This Row],[order_date]]</f>
        <v>5</v>
      </c>
    </row>
    <row r="9870" spans="1:17" x14ac:dyDescent="0.35">
      <c r="A9870" t="s">
        <v>9901</v>
      </c>
      <c r="B9870" t="s">
        <v>25</v>
      </c>
      <c r="C9870" t="s">
        <v>14</v>
      </c>
      <c r="D9870" s="2">
        <v>993.15</v>
      </c>
      <c r="E9870">
        <v>0.21</v>
      </c>
      <c r="F9870">
        <v>4</v>
      </c>
      <c r="G9870" s="1">
        <v>45212</v>
      </c>
      <c r="H9870" s="1">
        <v>45217</v>
      </c>
      <c r="I9870" t="s">
        <v>31</v>
      </c>
      <c r="J9870" t="s">
        <v>27</v>
      </c>
      <c r="K9870" s="2">
        <v>82.75</v>
      </c>
      <c r="L9870" t="s">
        <v>34</v>
      </c>
      <c r="M9870">
        <f>YEAR(Table1[[#This Row],[order_date]])</f>
        <v>2023</v>
      </c>
      <c r="N9870">
        <f>MONTH(Table1[[#This Row],[order_date]])</f>
        <v>10</v>
      </c>
      <c r="O9870" s="3">
        <f>Table1[[#This Row],[sales]]-Table1[[#This Row],[profit]]</f>
        <v>910.4</v>
      </c>
      <c r="P9870" s="3">
        <f>Table1[[#This Row],[sales]]*Table1[[#This Row],[quantity]]</f>
        <v>3972.6</v>
      </c>
      <c r="Q9870" s="9">
        <f>Table1[[#This Row],[delivery_date]]-Table1[[#This Row],[order_date]]</f>
        <v>5</v>
      </c>
    </row>
    <row r="9871" spans="1:17" x14ac:dyDescent="0.35">
      <c r="A9871" t="s">
        <v>9902</v>
      </c>
      <c r="B9871" t="s">
        <v>13</v>
      </c>
      <c r="C9871" t="s">
        <v>33</v>
      </c>
      <c r="D9871" s="2">
        <v>2030.17</v>
      </c>
      <c r="E9871">
        <v>0.22</v>
      </c>
      <c r="F9871">
        <v>1</v>
      </c>
      <c r="G9871" s="1">
        <v>45219</v>
      </c>
      <c r="H9871" s="1">
        <v>45224</v>
      </c>
      <c r="I9871" t="s">
        <v>15</v>
      </c>
      <c r="J9871" t="s">
        <v>22</v>
      </c>
      <c r="K9871" s="2">
        <v>259.77</v>
      </c>
      <c r="L9871" t="s">
        <v>39</v>
      </c>
      <c r="M9871">
        <f>YEAR(Table1[[#This Row],[order_date]])</f>
        <v>2023</v>
      </c>
      <c r="N9871">
        <f>MONTH(Table1[[#This Row],[order_date]])</f>
        <v>10</v>
      </c>
      <c r="O9871" s="3">
        <f>Table1[[#This Row],[sales]]-Table1[[#This Row],[profit]]</f>
        <v>1770.4</v>
      </c>
      <c r="P9871" s="3">
        <f>Table1[[#This Row],[sales]]*Table1[[#This Row],[quantity]]</f>
        <v>2030.17</v>
      </c>
      <c r="Q9871" s="9">
        <f>Table1[[#This Row],[delivery_date]]-Table1[[#This Row],[order_date]]</f>
        <v>5</v>
      </c>
    </row>
    <row r="9872" spans="1:17" x14ac:dyDescent="0.35">
      <c r="A9872" t="s">
        <v>9903</v>
      </c>
      <c r="B9872" t="s">
        <v>41</v>
      </c>
      <c r="C9872" t="s">
        <v>36</v>
      </c>
      <c r="D9872" s="2">
        <v>4833.9799999999996</v>
      </c>
      <c r="E9872">
        <v>0.34</v>
      </c>
      <c r="F9872">
        <v>6</v>
      </c>
      <c r="G9872" s="1">
        <v>45000</v>
      </c>
      <c r="H9872" s="1">
        <v>45001</v>
      </c>
      <c r="I9872" t="s">
        <v>15</v>
      </c>
      <c r="J9872" t="s">
        <v>27</v>
      </c>
      <c r="K9872" s="2">
        <v>1099.76</v>
      </c>
      <c r="L9872" t="s">
        <v>34</v>
      </c>
      <c r="M9872">
        <f>YEAR(Table1[[#This Row],[order_date]])</f>
        <v>2023</v>
      </c>
      <c r="N9872">
        <f>MONTH(Table1[[#This Row],[order_date]])</f>
        <v>3</v>
      </c>
      <c r="O9872" s="3">
        <f>Table1[[#This Row],[sales]]-Table1[[#This Row],[profit]]</f>
        <v>3734.2199999999993</v>
      </c>
      <c r="P9872" s="3">
        <f>Table1[[#This Row],[sales]]*Table1[[#This Row],[quantity]]</f>
        <v>29003.879999999997</v>
      </c>
      <c r="Q9872" s="9">
        <f>Table1[[#This Row],[delivery_date]]-Table1[[#This Row],[order_date]]</f>
        <v>1</v>
      </c>
    </row>
    <row r="9873" spans="1:17" x14ac:dyDescent="0.35">
      <c r="A9873" t="s">
        <v>9904</v>
      </c>
      <c r="B9873" t="s">
        <v>25</v>
      </c>
      <c r="C9873" t="s">
        <v>26</v>
      </c>
      <c r="D9873" s="2">
        <v>535.45000000000005</v>
      </c>
      <c r="E9873">
        <v>0.1</v>
      </c>
      <c r="F9873">
        <v>8</v>
      </c>
      <c r="G9873" s="1">
        <v>45278</v>
      </c>
      <c r="H9873" s="1">
        <v>45279</v>
      </c>
      <c r="I9873" t="s">
        <v>31</v>
      </c>
      <c r="J9873" t="s">
        <v>16</v>
      </c>
      <c r="K9873" s="2">
        <v>53.94</v>
      </c>
      <c r="L9873" t="s">
        <v>28</v>
      </c>
      <c r="M9873">
        <f>YEAR(Table1[[#This Row],[order_date]])</f>
        <v>2023</v>
      </c>
      <c r="N9873">
        <f>MONTH(Table1[[#This Row],[order_date]])</f>
        <v>12</v>
      </c>
      <c r="O9873" s="3">
        <f>Table1[[#This Row],[sales]]-Table1[[#This Row],[profit]]</f>
        <v>481.51000000000005</v>
      </c>
      <c r="P9873" s="3">
        <f>Table1[[#This Row],[sales]]*Table1[[#This Row],[quantity]]</f>
        <v>4283.6000000000004</v>
      </c>
      <c r="Q9873" s="9">
        <f>Table1[[#This Row],[delivery_date]]-Table1[[#This Row],[order_date]]</f>
        <v>1</v>
      </c>
    </row>
    <row r="9874" spans="1:17" x14ac:dyDescent="0.35">
      <c r="A9874" t="s">
        <v>9905</v>
      </c>
      <c r="B9874" t="s">
        <v>41</v>
      </c>
      <c r="C9874" t="s">
        <v>26</v>
      </c>
      <c r="D9874" s="2">
        <v>3051.44</v>
      </c>
      <c r="E9874">
        <v>0.44</v>
      </c>
      <c r="F9874">
        <v>4</v>
      </c>
      <c r="G9874" s="1">
        <v>44995</v>
      </c>
      <c r="H9874" s="1">
        <v>44998</v>
      </c>
      <c r="I9874" t="s">
        <v>15</v>
      </c>
      <c r="J9874" t="s">
        <v>16</v>
      </c>
      <c r="K9874" s="2">
        <v>417.94</v>
      </c>
      <c r="L9874" t="s">
        <v>34</v>
      </c>
      <c r="M9874">
        <f>YEAR(Table1[[#This Row],[order_date]])</f>
        <v>2023</v>
      </c>
      <c r="N9874">
        <f>MONTH(Table1[[#This Row],[order_date]])</f>
        <v>3</v>
      </c>
      <c r="O9874" s="3">
        <f>Table1[[#This Row],[sales]]-Table1[[#This Row],[profit]]</f>
        <v>2633.5</v>
      </c>
      <c r="P9874" s="3">
        <f>Table1[[#This Row],[sales]]*Table1[[#This Row],[quantity]]</f>
        <v>12205.76</v>
      </c>
      <c r="Q9874" s="9">
        <f>Table1[[#This Row],[delivery_date]]-Table1[[#This Row],[order_date]]</f>
        <v>3</v>
      </c>
    </row>
    <row r="9875" spans="1:17" x14ac:dyDescent="0.35">
      <c r="A9875" t="s">
        <v>9906</v>
      </c>
      <c r="B9875" t="s">
        <v>13</v>
      </c>
      <c r="C9875" t="s">
        <v>36</v>
      </c>
      <c r="D9875" s="2">
        <v>544.17999999999995</v>
      </c>
      <c r="E9875">
        <v>0.21</v>
      </c>
      <c r="F9875">
        <v>8</v>
      </c>
      <c r="G9875" s="1">
        <v>45575</v>
      </c>
      <c r="H9875" s="1">
        <v>45581</v>
      </c>
      <c r="I9875" t="s">
        <v>15</v>
      </c>
      <c r="J9875" t="s">
        <v>22</v>
      </c>
      <c r="K9875" s="2">
        <v>77.17</v>
      </c>
      <c r="L9875" t="s">
        <v>48</v>
      </c>
      <c r="M9875">
        <f>YEAR(Table1[[#This Row],[order_date]])</f>
        <v>2024</v>
      </c>
      <c r="N9875">
        <f>MONTH(Table1[[#This Row],[order_date]])</f>
        <v>10</v>
      </c>
      <c r="O9875" s="3">
        <f>Table1[[#This Row],[sales]]-Table1[[#This Row],[profit]]</f>
        <v>467.00999999999993</v>
      </c>
      <c r="P9875" s="3">
        <f>Table1[[#This Row],[sales]]*Table1[[#This Row],[quantity]]</f>
        <v>4353.4399999999996</v>
      </c>
      <c r="Q9875" s="9">
        <f>Table1[[#This Row],[delivery_date]]-Table1[[#This Row],[order_date]]</f>
        <v>6</v>
      </c>
    </row>
    <row r="9876" spans="1:17" x14ac:dyDescent="0.35">
      <c r="A9876" t="s">
        <v>9907</v>
      </c>
      <c r="B9876" t="s">
        <v>25</v>
      </c>
      <c r="C9876" t="s">
        <v>33</v>
      </c>
      <c r="D9876" s="2">
        <v>869.28</v>
      </c>
      <c r="E9876">
        <v>0.47</v>
      </c>
      <c r="F9876">
        <v>2</v>
      </c>
      <c r="G9876" s="1">
        <v>45080</v>
      </c>
      <c r="H9876" s="1">
        <v>45087</v>
      </c>
      <c r="I9876" t="s">
        <v>21</v>
      </c>
      <c r="J9876" t="s">
        <v>22</v>
      </c>
      <c r="K9876" s="2">
        <v>59.09</v>
      </c>
      <c r="L9876" t="s">
        <v>39</v>
      </c>
      <c r="M9876">
        <f>YEAR(Table1[[#This Row],[order_date]])</f>
        <v>2023</v>
      </c>
      <c r="N9876">
        <f>MONTH(Table1[[#This Row],[order_date]])</f>
        <v>6</v>
      </c>
      <c r="O9876" s="3">
        <f>Table1[[#This Row],[sales]]-Table1[[#This Row],[profit]]</f>
        <v>810.18999999999994</v>
      </c>
      <c r="P9876" s="3">
        <f>Table1[[#This Row],[sales]]*Table1[[#This Row],[quantity]]</f>
        <v>1738.56</v>
      </c>
      <c r="Q9876" s="9">
        <f>Table1[[#This Row],[delivery_date]]-Table1[[#This Row],[order_date]]</f>
        <v>7</v>
      </c>
    </row>
    <row r="9877" spans="1:17" x14ac:dyDescent="0.35">
      <c r="A9877" t="s">
        <v>9908</v>
      </c>
      <c r="B9877" t="s">
        <v>19</v>
      </c>
      <c r="C9877" t="s">
        <v>36</v>
      </c>
      <c r="D9877" s="2">
        <v>3064.18</v>
      </c>
      <c r="E9877">
        <v>0.14000000000000001</v>
      </c>
      <c r="F9877">
        <v>5</v>
      </c>
      <c r="G9877" s="1">
        <v>45345</v>
      </c>
      <c r="H9877" s="1">
        <v>45347</v>
      </c>
      <c r="I9877" t="s">
        <v>21</v>
      </c>
      <c r="J9877" t="s">
        <v>27</v>
      </c>
      <c r="K9877" s="2">
        <v>305.19</v>
      </c>
      <c r="L9877" t="s">
        <v>48</v>
      </c>
      <c r="M9877">
        <f>YEAR(Table1[[#This Row],[order_date]])</f>
        <v>2024</v>
      </c>
      <c r="N9877">
        <f>MONTH(Table1[[#This Row],[order_date]])</f>
        <v>2</v>
      </c>
      <c r="O9877" s="3">
        <f>Table1[[#This Row],[sales]]-Table1[[#This Row],[profit]]</f>
        <v>2758.99</v>
      </c>
      <c r="P9877" s="3">
        <f>Table1[[#This Row],[sales]]*Table1[[#This Row],[quantity]]</f>
        <v>15320.9</v>
      </c>
      <c r="Q9877" s="9">
        <f>Table1[[#This Row],[delivery_date]]-Table1[[#This Row],[order_date]]</f>
        <v>2</v>
      </c>
    </row>
    <row r="9878" spans="1:17" x14ac:dyDescent="0.35">
      <c r="A9878" t="s">
        <v>9909</v>
      </c>
      <c r="B9878" t="s">
        <v>25</v>
      </c>
      <c r="C9878" t="s">
        <v>33</v>
      </c>
      <c r="D9878" s="2">
        <v>2275.58</v>
      </c>
      <c r="E9878">
        <v>0.23</v>
      </c>
      <c r="F9878">
        <v>3</v>
      </c>
      <c r="G9878" s="1">
        <v>45251</v>
      </c>
      <c r="H9878" s="1">
        <v>45252</v>
      </c>
      <c r="I9878" t="s">
        <v>21</v>
      </c>
      <c r="J9878" t="s">
        <v>27</v>
      </c>
      <c r="K9878" s="2">
        <v>236.58</v>
      </c>
      <c r="L9878" t="s">
        <v>17</v>
      </c>
      <c r="M9878">
        <f>YEAR(Table1[[#This Row],[order_date]])</f>
        <v>2023</v>
      </c>
      <c r="N9878">
        <f>MONTH(Table1[[#This Row],[order_date]])</f>
        <v>11</v>
      </c>
      <c r="O9878" s="3">
        <f>Table1[[#This Row],[sales]]-Table1[[#This Row],[profit]]</f>
        <v>2039</v>
      </c>
      <c r="P9878" s="3">
        <f>Table1[[#This Row],[sales]]*Table1[[#This Row],[quantity]]</f>
        <v>6826.74</v>
      </c>
      <c r="Q9878" s="9">
        <f>Table1[[#This Row],[delivery_date]]-Table1[[#This Row],[order_date]]</f>
        <v>1</v>
      </c>
    </row>
    <row r="9879" spans="1:17" x14ac:dyDescent="0.35">
      <c r="A9879" t="s">
        <v>9910</v>
      </c>
      <c r="B9879" t="s">
        <v>19</v>
      </c>
      <c r="C9879" t="s">
        <v>14</v>
      </c>
      <c r="D9879" s="2">
        <v>2787.65</v>
      </c>
      <c r="E9879">
        <v>0.39</v>
      </c>
      <c r="F9879">
        <v>7</v>
      </c>
      <c r="G9879" s="1">
        <v>45387</v>
      </c>
      <c r="H9879" s="1">
        <v>45393</v>
      </c>
      <c r="I9879" t="s">
        <v>31</v>
      </c>
      <c r="J9879" t="s">
        <v>22</v>
      </c>
      <c r="K9879" s="2">
        <v>648.25</v>
      </c>
      <c r="L9879" t="s">
        <v>48</v>
      </c>
      <c r="M9879">
        <f>YEAR(Table1[[#This Row],[order_date]])</f>
        <v>2024</v>
      </c>
      <c r="N9879">
        <f>MONTH(Table1[[#This Row],[order_date]])</f>
        <v>4</v>
      </c>
      <c r="O9879" s="3">
        <f>Table1[[#This Row],[sales]]-Table1[[#This Row],[profit]]</f>
        <v>2139.4</v>
      </c>
      <c r="P9879" s="3">
        <f>Table1[[#This Row],[sales]]*Table1[[#This Row],[quantity]]</f>
        <v>19513.55</v>
      </c>
      <c r="Q9879" s="9">
        <f>Table1[[#This Row],[delivery_date]]-Table1[[#This Row],[order_date]]</f>
        <v>6</v>
      </c>
    </row>
    <row r="9880" spans="1:17" x14ac:dyDescent="0.35">
      <c r="A9880" t="s">
        <v>9911</v>
      </c>
      <c r="B9880" t="s">
        <v>25</v>
      </c>
      <c r="C9880" t="s">
        <v>20</v>
      </c>
      <c r="D9880" s="2">
        <v>4411.37</v>
      </c>
      <c r="E9880">
        <v>0.28000000000000003</v>
      </c>
      <c r="F9880">
        <v>9</v>
      </c>
      <c r="G9880" s="1">
        <v>45065</v>
      </c>
      <c r="H9880" s="1">
        <v>45069</v>
      </c>
      <c r="I9880" t="s">
        <v>31</v>
      </c>
      <c r="J9880" t="s">
        <v>22</v>
      </c>
      <c r="K9880" s="2">
        <v>538.29999999999995</v>
      </c>
      <c r="L9880" t="s">
        <v>34</v>
      </c>
      <c r="M9880">
        <f>YEAR(Table1[[#This Row],[order_date]])</f>
        <v>2023</v>
      </c>
      <c r="N9880">
        <f>MONTH(Table1[[#This Row],[order_date]])</f>
        <v>5</v>
      </c>
      <c r="O9880" s="3">
        <f>Table1[[#This Row],[sales]]-Table1[[#This Row],[profit]]</f>
        <v>3873.0699999999997</v>
      </c>
      <c r="P9880" s="3">
        <f>Table1[[#This Row],[sales]]*Table1[[#This Row],[quantity]]</f>
        <v>39702.33</v>
      </c>
      <c r="Q9880" s="9">
        <f>Table1[[#This Row],[delivery_date]]-Table1[[#This Row],[order_date]]</f>
        <v>4</v>
      </c>
    </row>
    <row r="9881" spans="1:17" x14ac:dyDescent="0.35">
      <c r="A9881" t="s">
        <v>9912</v>
      </c>
      <c r="B9881" t="s">
        <v>19</v>
      </c>
      <c r="C9881" t="s">
        <v>33</v>
      </c>
      <c r="D9881" s="2">
        <v>4104.4799999999996</v>
      </c>
      <c r="E9881">
        <v>0.33</v>
      </c>
      <c r="F9881">
        <v>1</v>
      </c>
      <c r="G9881" s="1">
        <v>45047</v>
      </c>
      <c r="H9881" s="1">
        <v>45054</v>
      </c>
      <c r="I9881" t="s">
        <v>15</v>
      </c>
      <c r="J9881" t="s">
        <v>22</v>
      </c>
      <c r="K9881" s="2">
        <v>967.15</v>
      </c>
      <c r="L9881" t="s">
        <v>17</v>
      </c>
      <c r="M9881">
        <f>YEAR(Table1[[#This Row],[order_date]])</f>
        <v>2023</v>
      </c>
      <c r="N9881">
        <f>MONTH(Table1[[#This Row],[order_date]])</f>
        <v>5</v>
      </c>
      <c r="O9881" s="3">
        <f>Table1[[#This Row],[sales]]-Table1[[#This Row],[profit]]</f>
        <v>3137.3299999999995</v>
      </c>
      <c r="P9881" s="3">
        <f>Table1[[#This Row],[sales]]*Table1[[#This Row],[quantity]]</f>
        <v>4104.4799999999996</v>
      </c>
      <c r="Q9881" s="9">
        <f>Table1[[#This Row],[delivery_date]]-Table1[[#This Row],[order_date]]</f>
        <v>7</v>
      </c>
    </row>
    <row r="9882" spans="1:17" x14ac:dyDescent="0.35">
      <c r="A9882" t="s">
        <v>9913</v>
      </c>
      <c r="B9882" t="s">
        <v>13</v>
      </c>
      <c r="C9882" t="s">
        <v>26</v>
      </c>
      <c r="D9882" s="2">
        <v>4451.1099999999997</v>
      </c>
      <c r="E9882">
        <v>0.14000000000000001</v>
      </c>
      <c r="F9882">
        <v>8</v>
      </c>
      <c r="G9882" s="1">
        <v>45186</v>
      </c>
      <c r="H9882" s="1">
        <v>45190</v>
      </c>
      <c r="I9882" t="s">
        <v>15</v>
      </c>
      <c r="J9882" t="s">
        <v>16</v>
      </c>
      <c r="K9882" s="2">
        <v>797.43</v>
      </c>
      <c r="L9882" t="s">
        <v>48</v>
      </c>
      <c r="M9882">
        <f>YEAR(Table1[[#This Row],[order_date]])</f>
        <v>2023</v>
      </c>
      <c r="N9882">
        <f>MONTH(Table1[[#This Row],[order_date]])</f>
        <v>9</v>
      </c>
      <c r="O9882" s="3">
        <f>Table1[[#This Row],[sales]]-Table1[[#This Row],[profit]]</f>
        <v>3653.68</v>
      </c>
      <c r="P9882" s="3">
        <f>Table1[[#This Row],[sales]]*Table1[[#This Row],[quantity]]</f>
        <v>35608.879999999997</v>
      </c>
      <c r="Q9882" s="9">
        <f>Table1[[#This Row],[delivery_date]]-Table1[[#This Row],[order_date]]</f>
        <v>4</v>
      </c>
    </row>
    <row r="9883" spans="1:17" x14ac:dyDescent="0.35">
      <c r="A9883" t="s">
        <v>9914</v>
      </c>
      <c r="B9883" t="s">
        <v>13</v>
      </c>
      <c r="C9883" t="s">
        <v>26</v>
      </c>
      <c r="D9883" s="2">
        <v>3119.65</v>
      </c>
      <c r="E9883">
        <v>0.16</v>
      </c>
      <c r="F9883">
        <v>4</v>
      </c>
      <c r="G9883" s="1">
        <v>45071</v>
      </c>
      <c r="H9883" s="1">
        <v>45075</v>
      </c>
      <c r="I9883" t="s">
        <v>21</v>
      </c>
      <c r="J9883" t="s">
        <v>22</v>
      </c>
      <c r="K9883" s="2">
        <v>218.96</v>
      </c>
      <c r="L9883" t="s">
        <v>39</v>
      </c>
      <c r="M9883">
        <f>YEAR(Table1[[#This Row],[order_date]])</f>
        <v>2023</v>
      </c>
      <c r="N9883">
        <f>MONTH(Table1[[#This Row],[order_date]])</f>
        <v>5</v>
      </c>
      <c r="O9883" s="3">
        <f>Table1[[#This Row],[sales]]-Table1[[#This Row],[profit]]</f>
        <v>2900.69</v>
      </c>
      <c r="P9883" s="3">
        <f>Table1[[#This Row],[sales]]*Table1[[#This Row],[quantity]]</f>
        <v>12478.6</v>
      </c>
      <c r="Q9883" s="9">
        <f>Table1[[#This Row],[delivery_date]]-Table1[[#This Row],[order_date]]</f>
        <v>4</v>
      </c>
    </row>
    <row r="9884" spans="1:17" x14ac:dyDescent="0.35">
      <c r="A9884" t="s">
        <v>9915</v>
      </c>
      <c r="B9884" t="s">
        <v>13</v>
      </c>
      <c r="C9884" t="s">
        <v>20</v>
      </c>
      <c r="D9884" s="2">
        <v>2499.25</v>
      </c>
      <c r="E9884">
        <v>0.25</v>
      </c>
      <c r="F9884">
        <v>5</v>
      </c>
      <c r="G9884" s="1">
        <v>45429</v>
      </c>
      <c r="H9884" s="1">
        <v>45436</v>
      </c>
      <c r="I9884" t="s">
        <v>15</v>
      </c>
      <c r="J9884" t="s">
        <v>16</v>
      </c>
      <c r="K9884" s="2">
        <v>261.61</v>
      </c>
      <c r="L9884" t="s">
        <v>17</v>
      </c>
      <c r="M9884">
        <f>YEAR(Table1[[#This Row],[order_date]])</f>
        <v>2024</v>
      </c>
      <c r="N9884">
        <f>MONTH(Table1[[#This Row],[order_date]])</f>
        <v>5</v>
      </c>
      <c r="O9884" s="3">
        <f>Table1[[#This Row],[sales]]-Table1[[#This Row],[profit]]</f>
        <v>2237.64</v>
      </c>
      <c r="P9884" s="3">
        <f>Table1[[#This Row],[sales]]*Table1[[#This Row],[quantity]]</f>
        <v>12496.25</v>
      </c>
      <c r="Q9884" s="9">
        <f>Table1[[#This Row],[delivery_date]]-Table1[[#This Row],[order_date]]</f>
        <v>7</v>
      </c>
    </row>
    <row r="9885" spans="1:17" x14ac:dyDescent="0.35">
      <c r="A9885" t="s">
        <v>9916</v>
      </c>
      <c r="B9885" t="s">
        <v>25</v>
      </c>
      <c r="C9885" t="s">
        <v>33</v>
      </c>
      <c r="D9885" s="2">
        <v>2350.0700000000002</v>
      </c>
      <c r="E9885">
        <v>0.1</v>
      </c>
      <c r="F9885">
        <v>1</v>
      </c>
      <c r="G9885" s="1">
        <v>45597</v>
      </c>
      <c r="H9885" s="1">
        <v>45604</v>
      </c>
      <c r="I9885" t="s">
        <v>31</v>
      </c>
      <c r="J9885" t="s">
        <v>27</v>
      </c>
      <c r="K9885" s="2">
        <v>143.88</v>
      </c>
      <c r="L9885" t="s">
        <v>28</v>
      </c>
      <c r="M9885">
        <f>YEAR(Table1[[#This Row],[order_date]])</f>
        <v>2024</v>
      </c>
      <c r="N9885">
        <f>MONTH(Table1[[#This Row],[order_date]])</f>
        <v>11</v>
      </c>
      <c r="O9885" s="3">
        <f>Table1[[#This Row],[sales]]-Table1[[#This Row],[profit]]</f>
        <v>2206.19</v>
      </c>
      <c r="P9885" s="3">
        <f>Table1[[#This Row],[sales]]*Table1[[#This Row],[quantity]]</f>
        <v>2350.0700000000002</v>
      </c>
      <c r="Q9885" s="9">
        <f>Table1[[#This Row],[delivery_date]]-Table1[[#This Row],[order_date]]</f>
        <v>7</v>
      </c>
    </row>
    <row r="9886" spans="1:17" x14ac:dyDescent="0.35">
      <c r="A9886" t="s">
        <v>9917</v>
      </c>
      <c r="B9886" t="s">
        <v>13</v>
      </c>
      <c r="C9886" t="s">
        <v>20</v>
      </c>
      <c r="D9886" s="2">
        <v>3725.06</v>
      </c>
      <c r="E9886">
        <v>0.06</v>
      </c>
      <c r="F9886">
        <v>5</v>
      </c>
      <c r="G9886" s="1">
        <v>45444</v>
      </c>
      <c r="H9886" s="1">
        <v>45449</v>
      </c>
      <c r="I9886" t="s">
        <v>31</v>
      </c>
      <c r="J9886" t="s">
        <v>22</v>
      </c>
      <c r="K9886" s="2">
        <v>1085.5</v>
      </c>
      <c r="L9886" t="s">
        <v>17</v>
      </c>
      <c r="M9886">
        <f>YEAR(Table1[[#This Row],[order_date]])</f>
        <v>2024</v>
      </c>
      <c r="N9886">
        <f>MONTH(Table1[[#This Row],[order_date]])</f>
        <v>6</v>
      </c>
      <c r="O9886" s="3">
        <f>Table1[[#This Row],[sales]]-Table1[[#This Row],[profit]]</f>
        <v>2639.56</v>
      </c>
      <c r="P9886" s="3">
        <f>Table1[[#This Row],[sales]]*Table1[[#This Row],[quantity]]</f>
        <v>18625.3</v>
      </c>
      <c r="Q9886" s="9">
        <f>Table1[[#This Row],[delivery_date]]-Table1[[#This Row],[order_date]]</f>
        <v>5</v>
      </c>
    </row>
    <row r="9887" spans="1:17" x14ac:dyDescent="0.35">
      <c r="A9887" t="s">
        <v>9918</v>
      </c>
      <c r="B9887" t="s">
        <v>41</v>
      </c>
      <c r="C9887" t="s">
        <v>14</v>
      </c>
      <c r="D9887" s="2">
        <v>2654.37</v>
      </c>
      <c r="E9887">
        <v>0.42</v>
      </c>
      <c r="F9887">
        <v>9</v>
      </c>
      <c r="G9887" s="1">
        <v>45042</v>
      </c>
      <c r="H9887" s="1">
        <v>45045</v>
      </c>
      <c r="I9887" t="s">
        <v>15</v>
      </c>
      <c r="J9887" t="s">
        <v>22</v>
      </c>
      <c r="K9887" s="2">
        <v>680.82</v>
      </c>
      <c r="L9887" t="s">
        <v>17</v>
      </c>
      <c r="M9887">
        <f>YEAR(Table1[[#This Row],[order_date]])</f>
        <v>2023</v>
      </c>
      <c r="N9887">
        <f>MONTH(Table1[[#This Row],[order_date]])</f>
        <v>4</v>
      </c>
      <c r="O9887" s="3">
        <f>Table1[[#This Row],[sales]]-Table1[[#This Row],[profit]]</f>
        <v>1973.5499999999997</v>
      </c>
      <c r="P9887" s="3">
        <f>Table1[[#This Row],[sales]]*Table1[[#This Row],[quantity]]</f>
        <v>23889.329999999998</v>
      </c>
      <c r="Q9887" s="9">
        <f>Table1[[#This Row],[delivery_date]]-Table1[[#This Row],[order_date]]</f>
        <v>3</v>
      </c>
    </row>
    <row r="9888" spans="1:17" x14ac:dyDescent="0.35">
      <c r="A9888" t="s">
        <v>9919</v>
      </c>
      <c r="B9888" t="s">
        <v>13</v>
      </c>
      <c r="C9888" t="s">
        <v>20</v>
      </c>
      <c r="D9888" s="2">
        <v>618.27</v>
      </c>
      <c r="E9888">
        <v>0.39</v>
      </c>
      <c r="F9888">
        <v>8</v>
      </c>
      <c r="G9888" s="1">
        <v>45477</v>
      </c>
      <c r="H9888" s="1">
        <v>45484</v>
      </c>
      <c r="I9888" t="s">
        <v>15</v>
      </c>
      <c r="J9888" t="s">
        <v>16</v>
      </c>
      <c r="K9888" s="2">
        <v>72.41</v>
      </c>
      <c r="L9888" t="s">
        <v>34</v>
      </c>
      <c r="M9888">
        <f>YEAR(Table1[[#This Row],[order_date]])</f>
        <v>2024</v>
      </c>
      <c r="N9888">
        <f>MONTH(Table1[[#This Row],[order_date]])</f>
        <v>7</v>
      </c>
      <c r="O9888" s="3">
        <f>Table1[[#This Row],[sales]]-Table1[[#This Row],[profit]]</f>
        <v>545.86</v>
      </c>
      <c r="P9888" s="3">
        <f>Table1[[#This Row],[sales]]*Table1[[#This Row],[quantity]]</f>
        <v>4946.16</v>
      </c>
      <c r="Q9888" s="9">
        <f>Table1[[#This Row],[delivery_date]]-Table1[[#This Row],[order_date]]</f>
        <v>7</v>
      </c>
    </row>
    <row r="9889" spans="1:17" x14ac:dyDescent="0.35">
      <c r="A9889" t="s">
        <v>9920</v>
      </c>
      <c r="B9889" t="s">
        <v>19</v>
      </c>
      <c r="C9889" t="s">
        <v>14</v>
      </c>
      <c r="D9889" s="2">
        <v>795.5</v>
      </c>
      <c r="E9889">
        <v>0.47</v>
      </c>
      <c r="F9889">
        <v>8</v>
      </c>
      <c r="G9889" s="1">
        <v>45033</v>
      </c>
      <c r="H9889" s="1">
        <v>45038</v>
      </c>
      <c r="I9889" t="s">
        <v>31</v>
      </c>
      <c r="J9889" t="s">
        <v>22</v>
      </c>
      <c r="K9889" s="2">
        <v>109.79</v>
      </c>
      <c r="L9889" t="s">
        <v>48</v>
      </c>
      <c r="M9889">
        <f>YEAR(Table1[[#This Row],[order_date]])</f>
        <v>2023</v>
      </c>
      <c r="N9889">
        <f>MONTH(Table1[[#This Row],[order_date]])</f>
        <v>4</v>
      </c>
      <c r="O9889" s="3">
        <f>Table1[[#This Row],[sales]]-Table1[[#This Row],[profit]]</f>
        <v>685.71</v>
      </c>
      <c r="P9889" s="3">
        <f>Table1[[#This Row],[sales]]*Table1[[#This Row],[quantity]]</f>
        <v>6364</v>
      </c>
      <c r="Q9889" s="9">
        <f>Table1[[#This Row],[delivery_date]]-Table1[[#This Row],[order_date]]</f>
        <v>5</v>
      </c>
    </row>
    <row r="9890" spans="1:17" x14ac:dyDescent="0.35">
      <c r="A9890" t="s">
        <v>9921</v>
      </c>
      <c r="B9890" t="s">
        <v>19</v>
      </c>
      <c r="C9890" t="s">
        <v>26</v>
      </c>
      <c r="D9890" s="2">
        <v>1849.71</v>
      </c>
      <c r="E9890">
        <v>0.28999999999999998</v>
      </c>
      <c r="F9890">
        <v>6</v>
      </c>
      <c r="G9890" s="1">
        <v>45556</v>
      </c>
      <c r="H9890" s="1">
        <v>45560</v>
      </c>
      <c r="I9890" t="s">
        <v>15</v>
      </c>
      <c r="J9890" t="s">
        <v>22</v>
      </c>
      <c r="K9890" s="2">
        <v>420.6</v>
      </c>
      <c r="L9890" t="s">
        <v>17</v>
      </c>
      <c r="M9890">
        <f>YEAR(Table1[[#This Row],[order_date]])</f>
        <v>2024</v>
      </c>
      <c r="N9890">
        <f>MONTH(Table1[[#This Row],[order_date]])</f>
        <v>9</v>
      </c>
      <c r="O9890" s="3">
        <f>Table1[[#This Row],[sales]]-Table1[[#This Row],[profit]]</f>
        <v>1429.1100000000001</v>
      </c>
      <c r="P9890" s="3">
        <f>Table1[[#This Row],[sales]]*Table1[[#This Row],[quantity]]</f>
        <v>11098.26</v>
      </c>
      <c r="Q9890" s="9">
        <f>Table1[[#This Row],[delivery_date]]-Table1[[#This Row],[order_date]]</f>
        <v>4</v>
      </c>
    </row>
    <row r="9891" spans="1:17" x14ac:dyDescent="0.35">
      <c r="A9891" t="s">
        <v>9922</v>
      </c>
      <c r="B9891" t="s">
        <v>19</v>
      </c>
      <c r="C9891" t="s">
        <v>14</v>
      </c>
      <c r="D9891" s="2">
        <v>432.33</v>
      </c>
      <c r="E9891">
        <v>0.21</v>
      </c>
      <c r="F9891">
        <v>9</v>
      </c>
      <c r="G9891" s="1">
        <v>44968</v>
      </c>
      <c r="H9891" s="1">
        <v>44972</v>
      </c>
      <c r="I9891" t="s">
        <v>31</v>
      </c>
      <c r="J9891" t="s">
        <v>16</v>
      </c>
      <c r="K9891" s="2">
        <v>70.95</v>
      </c>
      <c r="L9891" t="s">
        <v>17</v>
      </c>
      <c r="M9891">
        <f>YEAR(Table1[[#This Row],[order_date]])</f>
        <v>2023</v>
      </c>
      <c r="N9891">
        <f>MONTH(Table1[[#This Row],[order_date]])</f>
        <v>2</v>
      </c>
      <c r="O9891" s="3">
        <f>Table1[[#This Row],[sales]]-Table1[[#This Row],[profit]]</f>
        <v>361.38</v>
      </c>
      <c r="P9891" s="3">
        <f>Table1[[#This Row],[sales]]*Table1[[#This Row],[quantity]]</f>
        <v>3890.97</v>
      </c>
      <c r="Q9891" s="9">
        <f>Table1[[#This Row],[delivery_date]]-Table1[[#This Row],[order_date]]</f>
        <v>4</v>
      </c>
    </row>
    <row r="9892" spans="1:17" x14ac:dyDescent="0.35">
      <c r="A9892" t="s">
        <v>9923</v>
      </c>
      <c r="B9892" t="s">
        <v>25</v>
      </c>
      <c r="C9892" t="s">
        <v>33</v>
      </c>
      <c r="D9892" s="2">
        <v>1272.23</v>
      </c>
      <c r="E9892">
        <v>0.05</v>
      </c>
      <c r="F9892">
        <v>4</v>
      </c>
      <c r="G9892" s="1">
        <v>45465</v>
      </c>
      <c r="H9892" s="1">
        <v>45472</v>
      </c>
      <c r="I9892" t="s">
        <v>21</v>
      </c>
      <c r="J9892" t="s">
        <v>27</v>
      </c>
      <c r="K9892" s="2">
        <v>254.47</v>
      </c>
      <c r="L9892" t="s">
        <v>17</v>
      </c>
      <c r="M9892">
        <f>YEAR(Table1[[#This Row],[order_date]])</f>
        <v>2024</v>
      </c>
      <c r="N9892">
        <f>MONTH(Table1[[#This Row],[order_date]])</f>
        <v>6</v>
      </c>
      <c r="O9892" s="3">
        <f>Table1[[#This Row],[sales]]-Table1[[#This Row],[profit]]</f>
        <v>1017.76</v>
      </c>
      <c r="P9892" s="3">
        <f>Table1[[#This Row],[sales]]*Table1[[#This Row],[quantity]]</f>
        <v>5088.92</v>
      </c>
      <c r="Q9892" s="9">
        <f>Table1[[#This Row],[delivery_date]]-Table1[[#This Row],[order_date]]</f>
        <v>7</v>
      </c>
    </row>
    <row r="9893" spans="1:17" x14ac:dyDescent="0.35">
      <c r="A9893" t="s">
        <v>9924</v>
      </c>
      <c r="B9893" t="s">
        <v>41</v>
      </c>
      <c r="C9893" t="s">
        <v>33</v>
      </c>
      <c r="D9893" s="2">
        <v>3316.36</v>
      </c>
      <c r="E9893">
        <v>0.43</v>
      </c>
      <c r="F9893">
        <v>6</v>
      </c>
      <c r="G9893" s="1">
        <v>45143</v>
      </c>
      <c r="H9893" s="1">
        <v>45148</v>
      </c>
      <c r="I9893" t="s">
        <v>31</v>
      </c>
      <c r="J9893" t="s">
        <v>16</v>
      </c>
      <c r="K9893" s="2">
        <v>187.71</v>
      </c>
      <c r="L9893" t="s">
        <v>48</v>
      </c>
      <c r="M9893">
        <f>YEAR(Table1[[#This Row],[order_date]])</f>
        <v>2023</v>
      </c>
      <c r="N9893">
        <f>MONTH(Table1[[#This Row],[order_date]])</f>
        <v>8</v>
      </c>
      <c r="O9893" s="3">
        <f>Table1[[#This Row],[sales]]-Table1[[#This Row],[profit]]</f>
        <v>3128.65</v>
      </c>
      <c r="P9893" s="3">
        <f>Table1[[#This Row],[sales]]*Table1[[#This Row],[quantity]]</f>
        <v>19898.16</v>
      </c>
      <c r="Q9893" s="9">
        <f>Table1[[#This Row],[delivery_date]]-Table1[[#This Row],[order_date]]</f>
        <v>5</v>
      </c>
    </row>
    <row r="9894" spans="1:17" x14ac:dyDescent="0.35">
      <c r="A9894" t="s">
        <v>9925</v>
      </c>
      <c r="B9894" t="s">
        <v>13</v>
      </c>
      <c r="C9894" t="s">
        <v>33</v>
      </c>
      <c r="D9894" s="2">
        <v>160.91</v>
      </c>
      <c r="E9894">
        <v>0.23</v>
      </c>
      <c r="F9894">
        <v>3</v>
      </c>
      <c r="G9894" s="1">
        <v>45544</v>
      </c>
      <c r="H9894" s="1">
        <v>45548</v>
      </c>
      <c r="I9894" t="s">
        <v>31</v>
      </c>
      <c r="J9894" t="s">
        <v>16</v>
      </c>
      <c r="K9894" s="2">
        <v>45.24</v>
      </c>
      <c r="L9894" t="s">
        <v>39</v>
      </c>
      <c r="M9894">
        <f>YEAR(Table1[[#This Row],[order_date]])</f>
        <v>2024</v>
      </c>
      <c r="N9894">
        <f>MONTH(Table1[[#This Row],[order_date]])</f>
        <v>9</v>
      </c>
      <c r="O9894" s="3">
        <f>Table1[[#This Row],[sales]]-Table1[[#This Row],[profit]]</f>
        <v>115.66999999999999</v>
      </c>
      <c r="P9894" s="3">
        <f>Table1[[#This Row],[sales]]*Table1[[#This Row],[quantity]]</f>
        <v>482.73</v>
      </c>
      <c r="Q9894" s="9">
        <f>Table1[[#This Row],[delivery_date]]-Table1[[#This Row],[order_date]]</f>
        <v>4</v>
      </c>
    </row>
    <row r="9895" spans="1:17" x14ac:dyDescent="0.35">
      <c r="A9895" t="s">
        <v>9926</v>
      </c>
      <c r="B9895" t="s">
        <v>41</v>
      </c>
      <c r="C9895" t="s">
        <v>33</v>
      </c>
      <c r="D9895" s="2">
        <v>3060.06</v>
      </c>
      <c r="E9895">
        <v>0.28000000000000003</v>
      </c>
      <c r="F9895">
        <v>2</v>
      </c>
      <c r="G9895" s="1">
        <v>45009</v>
      </c>
      <c r="H9895" s="1">
        <v>45013</v>
      </c>
      <c r="I9895" t="s">
        <v>15</v>
      </c>
      <c r="J9895" t="s">
        <v>27</v>
      </c>
      <c r="K9895" s="2">
        <v>350.77</v>
      </c>
      <c r="L9895" t="s">
        <v>48</v>
      </c>
      <c r="M9895">
        <f>YEAR(Table1[[#This Row],[order_date]])</f>
        <v>2023</v>
      </c>
      <c r="N9895">
        <f>MONTH(Table1[[#This Row],[order_date]])</f>
        <v>3</v>
      </c>
      <c r="O9895" s="3">
        <f>Table1[[#This Row],[sales]]-Table1[[#This Row],[profit]]</f>
        <v>2709.29</v>
      </c>
      <c r="P9895" s="3">
        <f>Table1[[#This Row],[sales]]*Table1[[#This Row],[quantity]]</f>
        <v>6120.12</v>
      </c>
      <c r="Q9895" s="9">
        <f>Table1[[#This Row],[delivery_date]]-Table1[[#This Row],[order_date]]</f>
        <v>4</v>
      </c>
    </row>
    <row r="9896" spans="1:17" x14ac:dyDescent="0.35">
      <c r="A9896" t="s">
        <v>9927</v>
      </c>
      <c r="B9896" t="s">
        <v>41</v>
      </c>
      <c r="C9896" t="s">
        <v>36</v>
      </c>
      <c r="D9896" s="2">
        <v>3884.55</v>
      </c>
      <c r="E9896">
        <v>0.16</v>
      </c>
      <c r="F9896">
        <v>9</v>
      </c>
      <c r="G9896" s="1">
        <v>45247</v>
      </c>
      <c r="H9896" s="1">
        <v>45250</v>
      </c>
      <c r="I9896" t="s">
        <v>21</v>
      </c>
      <c r="J9896" t="s">
        <v>22</v>
      </c>
      <c r="K9896" s="2">
        <v>831.83</v>
      </c>
      <c r="L9896" t="s">
        <v>39</v>
      </c>
      <c r="M9896">
        <f>YEAR(Table1[[#This Row],[order_date]])</f>
        <v>2023</v>
      </c>
      <c r="N9896">
        <f>MONTH(Table1[[#This Row],[order_date]])</f>
        <v>11</v>
      </c>
      <c r="O9896" s="3">
        <f>Table1[[#This Row],[sales]]-Table1[[#This Row],[profit]]</f>
        <v>3052.7200000000003</v>
      </c>
      <c r="P9896" s="3">
        <f>Table1[[#This Row],[sales]]*Table1[[#This Row],[quantity]]</f>
        <v>34960.950000000004</v>
      </c>
      <c r="Q9896" s="9">
        <f>Table1[[#This Row],[delivery_date]]-Table1[[#This Row],[order_date]]</f>
        <v>3</v>
      </c>
    </row>
    <row r="9897" spans="1:17" x14ac:dyDescent="0.35">
      <c r="A9897" t="s">
        <v>9928</v>
      </c>
      <c r="B9897" t="s">
        <v>19</v>
      </c>
      <c r="C9897" t="s">
        <v>14</v>
      </c>
      <c r="D9897" s="2">
        <v>933.75</v>
      </c>
      <c r="E9897">
        <v>0.26</v>
      </c>
      <c r="F9897">
        <v>5</v>
      </c>
      <c r="G9897" s="1">
        <v>45196</v>
      </c>
      <c r="H9897" s="1">
        <v>45200</v>
      </c>
      <c r="I9897" t="s">
        <v>31</v>
      </c>
      <c r="J9897" t="s">
        <v>27</v>
      </c>
      <c r="K9897" s="2">
        <v>268.45</v>
      </c>
      <c r="L9897" t="s">
        <v>17</v>
      </c>
      <c r="M9897">
        <f>YEAR(Table1[[#This Row],[order_date]])</f>
        <v>2023</v>
      </c>
      <c r="N9897">
        <f>MONTH(Table1[[#This Row],[order_date]])</f>
        <v>9</v>
      </c>
      <c r="O9897" s="3">
        <f>Table1[[#This Row],[sales]]-Table1[[#This Row],[profit]]</f>
        <v>665.3</v>
      </c>
      <c r="P9897" s="3">
        <f>Table1[[#This Row],[sales]]*Table1[[#This Row],[quantity]]</f>
        <v>4668.75</v>
      </c>
      <c r="Q9897" s="9">
        <f>Table1[[#This Row],[delivery_date]]-Table1[[#This Row],[order_date]]</f>
        <v>4</v>
      </c>
    </row>
    <row r="9898" spans="1:17" x14ac:dyDescent="0.35">
      <c r="A9898" t="s">
        <v>9929</v>
      </c>
      <c r="B9898" t="s">
        <v>19</v>
      </c>
      <c r="C9898" t="s">
        <v>33</v>
      </c>
      <c r="D9898" s="2">
        <v>986.75</v>
      </c>
      <c r="E9898">
        <v>0.39</v>
      </c>
      <c r="F9898">
        <v>2</v>
      </c>
      <c r="G9898" s="1">
        <v>45034</v>
      </c>
      <c r="H9898" s="1">
        <v>45039</v>
      </c>
      <c r="I9898" t="s">
        <v>21</v>
      </c>
      <c r="J9898" t="s">
        <v>22</v>
      </c>
      <c r="K9898" s="2">
        <v>212.3</v>
      </c>
      <c r="L9898" t="s">
        <v>48</v>
      </c>
      <c r="M9898">
        <f>YEAR(Table1[[#This Row],[order_date]])</f>
        <v>2023</v>
      </c>
      <c r="N9898">
        <f>MONTH(Table1[[#This Row],[order_date]])</f>
        <v>4</v>
      </c>
      <c r="O9898" s="3">
        <f>Table1[[#This Row],[sales]]-Table1[[#This Row],[profit]]</f>
        <v>774.45</v>
      </c>
      <c r="P9898" s="3">
        <f>Table1[[#This Row],[sales]]*Table1[[#This Row],[quantity]]</f>
        <v>1973.5</v>
      </c>
      <c r="Q9898" s="9">
        <f>Table1[[#This Row],[delivery_date]]-Table1[[#This Row],[order_date]]</f>
        <v>5</v>
      </c>
    </row>
    <row r="9899" spans="1:17" x14ac:dyDescent="0.35">
      <c r="A9899" t="s">
        <v>9930</v>
      </c>
      <c r="B9899" t="s">
        <v>19</v>
      </c>
      <c r="C9899" t="s">
        <v>20</v>
      </c>
      <c r="D9899" s="2">
        <v>241.4</v>
      </c>
      <c r="E9899">
        <v>0.36</v>
      </c>
      <c r="F9899">
        <v>5</v>
      </c>
      <c r="G9899" s="1">
        <v>44941</v>
      </c>
      <c r="H9899" s="1">
        <v>44946</v>
      </c>
      <c r="I9899" t="s">
        <v>21</v>
      </c>
      <c r="J9899" t="s">
        <v>22</v>
      </c>
      <c r="K9899" s="2">
        <v>57.58</v>
      </c>
      <c r="L9899" t="s">
        <v>48</v>
      </c>
      <c r="M9899">
        <f>YEAR(Table1[[#This Row],[order_date]])</f>
        <v>2023</v>
      </c>
      <c r="N9899">
        <f>MONTH(Table1[[#This Row],[order_date]])</f>
        <v>1</v>
      </c>
      <c r="O9899" s="3">
        <f>Table1[[#This Row],[sales]]-Table1[[#This Row],[profit]]</f>
        <v>183.82</v>
      </c>
      <c r="P9899" s="3">
        <f>Table1[[#This Row],[sales]]*Table1[[#This Row],[quantity]]</f>
        <v>1207</v>
      </c>
      <c r="Q9899" s="9">
        <f>Table1[[#This Row],[delivery_date]]-Table1[[#This Row],[order_date]]</f>
        <v>5</v>
      </c>
    </row>
    <row r="9900" spans="1:17" x14ac:dyDescent="0.35">
      <c r="A9900" t="s">
        <v>9931</v>
      </c>
      <c r="B9900" t="s">
        <v>25</v>
      </c>
      <c r="C9900" t="s">
        <v>20</v>
      </c>
      <c r="D9900" s="2">
        <v>2611.0100000000002</v>
      </c>
      <c r="E9900">
        <v>0.49</v>
      </c>
      <c r="F9900">
        <v>6</v>
      </c>
      <c r="G9900" s="1">
        <v>45588</v>
      </c>
      <c r="H9900" s="1">
        <v>45595</v>
      </c>
      <c r="I9900" t="s">
        <v>15</v>
      </c>
      <c r="J9900" t="s">
        <v>22</v>
      </c>
      <c r="K9900" s="2">
        <v>761.18</v>
      </c>
      <c r="L9900" t="s">
        <v>48</v>
      </c>
      <c r="M9900">
        <f>YEAR(Table1[[#This Row],[order_date]])</f>
        <v>2024</v>
      </c>
      <c r="N9900">
        <f>MONTH(Table1[[#This Row],[order_date]])</f>
        <v>10</v>
      </c>
      <c r="O9900" s="3">
        <f>Table1[[#This Row],[sales]]-Table1[[#This Row],[profit]]</f>
        <v>1849.8300000000004</v>
      </c>
      <c r="P9900" s="3">
        <f>Table1[[#This Row],[sales]]*Table1[[#This Row],[quantity]]</f>
        <v>15666.060000000001</v>
      </c>
      <c r="Q9900" s="9">
        <f>Table1[[#This Row],[delivery_date]]-Table1[[#This Row],[order_date]]</f>
        <v>7</v>
      </c>
    </row>
    <row r="9901" spans="1:17" x14ac:dyDescent="0.35">
      <c r="A9901" t="s">
        <v>9932</v>
      </c>
      <c r="B9901" t="s">
        <v>41</v>
      </c>
      <c r="C9901" t="s">
        <v>36</v>
      </c>
      <c r="D9901" s="2">
        <v>3307.48</v>
      </c>
      <c r="E9901">
        <v>0.25</v>
      </c>
      <c r="F9901">
        <v>8</v>
      </c>
      <c r="G9901" s="1">
        <v>45628</v>
      </c>
      <c r="H9901" s="1">
        <v>45630</v>
      </c>
      <c r="I9901" t="s">
        <v>31</v>
      </c>
      <c r="J9901" t="s">
        <v>27</v>
      </c>
      <c r="K9901" s="2">
        <v>722.76</v>
      </c>
      <c r="L9901" t="s">
        <v>17</v>
      </c>
      <c r="M9901">
        <f>YEAR(Table1[[#This Row],[order_date]])</f>
        <v>2024</v>
      </c>
      <c r="N9901">
        <f>MONTH(Table1[[#This Row],[order_date]])</f>
        <v>12</v>
      </c>
      <c r="O9901" s="3">
        <f>Table1[[#This Row],[sales]]-Table1[[#This Row],[profit]]</f>
        <v>2584.7200000000003</v>
      </c>
      <c r="P9901" s="3">
        <f>Table1[[#This Row],[sales]]*Table1[[#This Row],[quantity]]</f>
        <v>26459.84</v>
      </c>
      <c r="Q9901" s="9">
        <f>Table1[[#This Row],[delivery_date]]-Table1[[#This Row],[order_date]]</f>
        <v>2</v>
      </c>
    </row>
    <row r="9902" spans="1:17" x14ac:dyDescent="0.35">
      <c r="A9902" t="s">
        <v>9933</v>
      </c>
      <c r="B9902" t="s">
        <v>41</v>
      </c>
      <c r="C9902" t="s">
        <v>14</v>
      </c>
      <c r="D9902" s="2">
        <v>2338.86</v>
      </c>
      <c r="E9902">
        <v>0.26</v>
      </c>
      <c r="F9902">
        <v>5</v>
      </c>
      <c r="G9902" s="1">
        <v>45607</v>
      </c>
      <c r="H9902" s="1">
        <v>45611</v>
      </c>
      <c r="I9902" t="s">
        <v>21</v>
      </c>
      <c r="J9902" t="s">
        <v>22</v>
      </c>
      <c r="K9902" s="2">
        <v>412.91</v>
      </c>
      <c r="L9902" t="s">
        <v>23</v>
      </c>
      <c r="M9902">
        <f>YEAR(Table1[[#This Row],[order_date]])</f>
        <v>2024</v>
      </c>
      <c r="N9902">
        <f>MONTH(Table1[[#This Row],[order_date]])</f>
        <v>11</v>
      </c>
      <c r="O9902" s="3">
        <f>Table1[[#This Row],[sales]]-Table1[[#This Row],[profit]]</f>
        <v>1925.95</v>
      </c>
      <c r="P9902" s="3">
        <f>Table1[[#This Row],[sales]]*Table1[[#This Row],[quantity]]</f>
        <v>11694.300000000001</v>
      </c>
      <c r="Q9902" s="9">
        <f>Table1[[#This Row],[delivery_date]]-Table1[[#This Row],[order_date]]</f>
        <v>4</v>
      </c>
    </row>
    <row r="9903" spans="1:17" x14ac:dyDescent="0.35">
      <c r="A9903" t="s">
        <v>9934</v>
      </c>
      <c r="B9903" t="s">
        <v>25</v>
      </c>
      <c r="C9903" t="s">
        <v>14</v>
      </c>
      <c r="D9903" s="2">
        <v>2008.3</v>
      </c>
      <c r="E9903">
        <v>0.03</v>
      </c>
      <c r="F9903">
        <v>2</v>
      </c>
      <c r="G9903" s="1">
        <v>45087</v>
      </c>
      <c r="H9903" s="1">
        <v>45094</v>
      </c>
      <c r="I9903" t="s">
        <v>21</v>
      </c>
      <c r="J9903" t="s">
        <v>22</v>
      </c>
      <c r="K9903" s="2">
        <v>367.08</v>
      </c>
      <c r="L9903" t="s">
        <v>17</v>
      </c>
      <c r="M9903">
        <f>YEAR(Table1[[#This Row],[order_date]])</f>
        <v>2023</v>
      </c>
      <c r="N9903">
        <f>MONTH(Table1[[#This Row],[order_date]])</f>
        <v>6</v>
      </c>
      <c r="O9903" s="3">
        <f>Table1[[#This Row],[sales]]-Table1[[#This Row],[profit]]</f>
        <v>1641.22</v>
      </c>
      <c r="P9903" s="3">
        <f>Table1[[#This Row],[sales]]*Table1[[#This Row],[quantity]]</f>
        <v>4016.6</v>
      </c>
      <c r="Q9903" s="9">
        <f>Table1[[#This Row],[delivery_date]]-Table1[[#This Row],[order_date]]</f>
        <v>7</v>
      </c>
    </row>
    <row r="9904" spans="1:17" x14ac:dyDescent="0.35">
      <c r="A9904" t="s">
        <v>9935</v>
      </c>
      <c r="B9904" t="s">
        <v>25</v>
      </c>
      <c r="C9904" t="s">
        <v>14</v>
      </c>
      <c r="D9904" s="2">
        <v>2326.62</v>
      </c>
      <c r="E9904">
        <v>0.19</v>
      </c>
      <c r="F9904">
        <v>7</v>
      </c>
      <c r="G9904" s="1">
        <v>45375</v>
      </c>
      <c r="H9904" s="1">
        <v>45377</v>
      </c>
      <c r="I9904" t="s">
        <v>31</v>
      </c>
      <c r="J9904" t="s">
        <v>22</v>
      </c>
      <c r="K9904" s="2">
        <v>140.58000000000001</v>
      </c>
      <c r="L9904" t="s">
        <v>39</v>
      </c>
      <c r="M9904">
        <f>YEAR(Table1[[#This Row],[order_date]])</f>
        <v>2024</v>
      </c>
      <c r="N9904">
        <f>MONTH(Table1[[#This Row],[order_date]])</f>
        <v>3</v>
      </c>
      <c r="O9904" s="3">
        <f>Table1[[#This Row],[sales]]-Table1[[#This Row],[profit]]</f>
        <v>2186.04</v>
      </c>
      <c r="P9904" s="3">
        <f>Table1[[#This Row],[sales]]*Table1[[#This Row],[quantity]]</f>
        <v>16286.34</v>
      </c>
      <c r="Q9904" s="9">
        <f>Table1[[#This Row],[delivery_date]]-Table1[[#This Row],[order_date]]</f>
        <v>2</v>
      </c>
    </row>
    <row r="9905" spans="1:17" x14ac:dyDescent="0.35">
      <c r="A9905" t="s">
        <v>9936</v>
      </c>
      <c r="B9905" t="s">
        <v>25</v>
      </c>
      <c r="C9905" t="s">
        <v>36</v>
      </c>
      <c r="D9905" s="2">
        <v>3929.49</v>
      </c>
      <c r="E9905">
        <v>0.46</v>
      </c>
      <c r="F9905">
        <v>5</v>
      </c>
      <c r="G9905" s="1">
        <v>45009</v>
      </c>
      <c r="H9905" s="1">
        <v>45016</v>
      </c>
      <c r="I9905" t="s">
        <v>31</v>
      </c>
      <c r="J9905" t="s">
        <v>16</v>
      </c>
      <c r="K9905" s="2">
        <v>277.83999999999997</v>
      </c>
      <c r="L9905" t="s">
        <v>39</v>
      </c>
      <c r="M9905">
        <f>YEAR(Table1[[#This Row],[order_date]])</f>
        <v>2023</v>
      </c>
      <c r="N9905">
        <f>MONTH(Table1[[#This Row],[order_date]])</f>
        <v>3</v>
      </c>
      <c r="O9905" s="3">
        <f>Table1[[#This Row],[sales]]-Table1[[#This Row],[profit]]</f>
        <v>3651.6499999999996</v>
      </c>
      <c r="P9905" s="3">
        <f>Table1[[#This Row],[sales]]*Table1[[#This Row],[quantity]]</f>
        <v>19647.449999999997</v>
      </c>
      <c r="Q9905" s="9">
        <f>Table1[[#This Row],[delivery_date]]-Table1[[#This Row],[order_date]]</f>
        <v>7</v>
      </c>
    </row>
    <row r="9906" spans="1:17" x14ac:dyDescent="0.35">
      <c r="A9906" t="s">
        <v>9937</v>
      </c>
      <c r="B9906" t="s">
        <v>41</v>
      </c>
      <c r="C9906" t="s">
        <v>14</v>
      </c>
      <c r="D9906" s="2">
        <v>264.22000000000003</v>
      </c>
      <c r="E9906">
        <v>0.18</v>
      </c>
      <c r="F9906">
        <v>2</v>
      </c>
      <c r="G9906" s="1">
        <v>45540</v>
      </c>
      <c r="H9906" s="1">
        <v>45547</v>
      </c>
      <c r="I9906" t="s">
        <v>31</v>
      </c>
      <c r="J9906" t="s">
        <v>27</v>
      </c>
      <c r="K9906" s="2">
        <v>50.22</v>
      </c>
      <c r="L9906" t="s">
        <v>48</v>
      </c>
      <c r="M9906">
        <f>YEAR(Table1[[#This Row],[order_date]])</f>
        <v>2024</v>
      </c>
      <c r="N9906">
        <f>MONTH(Table1[[#This Row],[order_date]])</f>
        <v>9</v>
      </c>
      <c r="O9906" s="3">
        <f>Table1[[#This Row],[sales]]-Table1[[#This Row],[profit]]</f>
        <v>214.00000000000003</v>
      </c>
      <c r="P9906" s="3">
        <f>Table1[[#This Row],[sales]]*Table1[[#This Row],[quantity]]</f>
        <v>528.44000000000005</v>
      </c>
      <c r="Q9906" s="9">
        <f>Table1[[#This Row],[delivery_date]]-Table1[[#This Row],[order_date]]</f>
        <v>7</v>
      </c>
    </row>
    <row r="9907" spans="1:17" x14ac:dyDescent="0.35">
      <c r="A9907" t="s">
        <v>9938</v>
      </c>
      <c r="B9907" t="s">
        <v>41</v>
      </c>
      <c r="C9907" t="s">
        <v>14</v>
      </c>
      <c r="D9907" s="2">
        <v>3940.71</v>
      </c>
      <c r="E9907">
        <v>0.38</v>
      </c>
      <c r="F9907">
        <v>6</v>
      </c>
      <c r="G9907" s="1">
        <v>45306</v>
      </c>
      <c r="H9907" s="1">
        <v>45312</v>
      </c>
      <c r="I9907" t="s">
        <v>31</v>
      </c>
      <c r="J9907" t="s">
        <v>16</v>
      </c>
      <c r="K9907" s="2">
        <v>725.71</v>
      </c>
      <c r="L9907" t="s">
        <v>28</v>
      </c>
      <c r="M9907">
        <f>YEAR(Table1[[#This Row],[order_date]])</f>
        <v>2024</v>
      </c>
      <c r="N9907">
        <f>MONTH(Table1[[#This Row],[order_date]])</f>
        <v>1</v>
      </c>
      <c r="O9907" s="3">
        <f>Table1[[#This Row],[sales]]-Table1[[#This Row],[profit]]</f>
        <v>3215</v>
      </c>
      <c r="P9907" s="3">
        <f>Table1[[#This Row],[sales]]*Table1[[#This Row],[quantity]]</f>
        <v>23644.260000000002</v>
      </c>
      <c r="Q9907" s="9">
        <f>Table1[[#This Row],[delivery_date]]-Table1[[#This Row],[order_date]]</f>
        <v>6</v>
      </c>
    </row>
    <row r="9908" spans="1:17" x14ac:dyDescent="0.35">
      <c r="A9908" t="s">
        <v>9939</v>
      </c>
      <c r="B9908" t="s">
        <v>19</v>
      </c>
      <c r="C9908" t="s">
        <v>33</v>
      </c>
      <c r="D9908" s="2">
        <v>3365.08</v>
      </c>
      <c r="E9908">
        <v>0.49</v>
      </c>
      <c r="F9908">
        <v>7</v>
      </c>
      <c r="G9908" s="1">
        <v>45041</v>
      </c>
      <c r="H9908" s="1">
        <v>45046</v>
      </c>
      <c r="I9908" t="s">
        <v>21</v>
      </c>
      <c r="J9908" t="s">
        <v>22</v>
      </c>
      <c r="K9908" s="2">
        <v>595.34</v>
      </c>
      <c r="L9908" t="s">
        <v>34</v>
      </c>
      <c r="M9908">
        <f>YEAR(Table1[[#This Row],[order_date]])</f>
        <v>2023</v>
      </c>
      <c r="N9908">
        <f>MONTH(Table1[[#This Row],[order_date]])</f>
        <v>4</v>
      </c>
      <c r="O9908" s="3">
        <f>Table1[[#This Row],[sales]]-Table1[[#This Row],[profit]]</f>
        <v>2769.74</v>
      </c>
      <c r="P9908" s="3">
        <f>Table1[[#This Row],[sales]]*Table1[[#This Row],[quantity]]</f>
        <v>23555.559999999998</v>
      </c>
      <c r="Q9908" s="9">
        <f>Table1[[#This Row],[delivery_date]]-Table1[[#This Row],[order_date]]</f>
        <v>5</v>
      </c>
    </row>
    <row r="9909" spans="1:17" x14ac:dyDescent="0.35">
      <c r="A9909" t="s">
        <v>9940</v>
      </c>
      <c r="B9909" t="s">
        <v>19</v>
      </c>
      <c r="C9909" t="s">
        <v>14</v>
      </c>
      <c r="D9909" s="2">
        <v>1282.99</v>
      </c>
      <c r="E9909">
        <v>0.06</v>
      </c>
      <c r="F9909">
        <v>8</v>
      </c>
      <c r="G9909" s="1">
        <v>45168</v>
      </c>
      <c r="H9909" s="1">
        <v>45170</v>
      </c>
      <c r="I9909" t="s">
        <v>21</v>
      </c>
      <c r="J9909" t="s">
        <v>16</v>
      </c>
      <c r="K9909" s="2">
        <v>108.91</v>
      </c>
      <c r="L9909" t="s">
        <v>17</v>
      </c>
      <c r="M9909">
        <f>YEAR(Table1[[#This Row],[order_date]])</f>
        <v>2023</v>
      </c>
      <c r="N9909">
        <f>MONTH(Table1[[#This Row],[order_date]])</f>
        <v>8</v>
      </c>
      <c r="O9909" s="3">
        <f>Table1[[#This Row],[sales]]-Table1[[#This Row],[profit]]</f>
        <v>1174.08</v>
      </c>
      <c r="P9909" s="3">
        <f>Table1[[#This Row],[sales]]*Table1[[#This Row],[quantity]]</f>
        <v>10263.92</v>
      </c>
      <c r="Q9909" s="9">
        <f>Table1[[#This Row],[delivery_date]]-Table1[[#This Row],[order_date]]</f>
        <v>2</v>
      </c>
    </row>
    <row r="9910" spans="1:17" x14ac:dyDescent="0.35">
      <c r="A9910" t="s">
        <v>9941</v>
      </c>
      <c r="B9910" t="s">
        <v>41</v>
      </c>
      <c r="C9910" t="s">
        <v>33</v>
      </c>
      <c r="D9910" s="2">
        <v>2671.22</v>
      </c>
      <c r="E9910">
        <v>0.17</v>
      </c>
      <c r="F9910">
        <v>3</v>
      </c>
      <c r="G9910" s="1">
        <v>44985</v>
      </c>
      <c r="H9910" s="1">
        <v>44991</v>
      </c>
      <c r="I9910" t="s">
        <v>15</v>
      </c>
      <c r="J9910" t="s">
        <v>16</v>
      </c>
      <c r="K9910" s="2">
        <v>753.79</v>
      </c>
      <c r="L9910" t="s">
        <v>34</v>
      </c>
      <c r="M9910">
        <f>YEAR(Table1[[#This Row],[order_date]])</f>
        <v>2023</v>
      </c>
      <c r="N9910">
        <f>MONTH(Table1[[#This Row],[order_date]])</f>
        <v>2</v>
      </c>
      <c r="O9910" s="3">
        <f>Table1[[#This Row],[sales]]-Table1[[#This Row],[profit]]</f>
        <v>1917.4299999999998</v>
      </c>
      <c r="P9910" s="3">
        <f>Table1[[#This Row],[sales]]*Table1[[#This Row],[quantity]]</f>
        <v>8013.66</v>
      </c>
      <c r="Q9910" s="9">
        <f>Table1[[#This Row],[delivery_date]]-Table1[[#This Row],[order_date]]</f>
        <v>6</v>
      </c>
    </row>
    <row r="9911" spans="1:17" x14ac:dyDescent="0.35">
      <c r="A9911" t="s">
        <v>9942</v>
      </c>
      <c r="B9911" t="s">
        <v>19</v>
      </c>
      <c r="C9911" t="s">
        <v>33</v>
      </c>
      <c r="D9911" s="2">
        <v>341.52</v>
      </c>
      <c r="E9911">
        <v>0.24</v>
      </c>
      <c r="F9911">
        <v>4</v>
      </c>
      <c r="G9911" s="1">
        <v>45025</v>
      </c>
      <c r="H9911" s="1">
        <v>45029</v>
      </c>
      <c r="I9911" t="s">
        <v>31</v>
      </c>
      <c r="J9911" t="s">
        <v>22</v>
      </c>
      <c r="K9911" s="2">
        <v>94.58</v>
      </c>
      <c r="L9911" t="s">
        <v>34</v>
      </c>
      <c r="M9911">
        <f>YEAR(Table1[[#This Row],[order_date]])</f>
        <v>2023</v>
      </c>
      <c r="N9911">
        <f>MONTH(Table1[[#This Row],[order_date]])</f>
        <v>4</v>
      </c>
      <c r="O9911" s="3">
        <f>Table1[[#This Row],[sales]]-Table1[[#This Row],[profit]]</f>
        <v>246.94</v>
      </c>
      <c r="P9911" s="3">
        <f>Table1[[#This Row],[sales]]*Table1[[#This Row],[quantity]]</f>
        <v>1366.08</v>
      </c>
      <c r="Q9911" s="9">
        <f>Table1[[#This Row],[delivery_date]]-Table1[[#This Row],[order_date]]</f>
        <v>4</v>
      </c>
    </row>
    <row r="9912" spans="1:17" x14ac:dyDescent="0.35">
      <c r="A9912" t="s">
        <v>9943</v>
      </c>
      <c r="B9912" t="s">
        <v>25</v>
      </c>
      <c r="C9912" t="s">
        <v>14</v>
      </c>
      <c r="D9912" s="2">
        <v>1959.98</v>
      </c>
      <c r="E9912">
        <v>0.12</v>
      </c>
      <c r="F9912">
        <v>6</v>
      </c>
      <c r="G9912" s="1">
        <v>45368</v>
      </c>
      <c r="H9912" s="1">
        <v>45369</v>
      </c>
      <c r="I9912" t="s">
        <v>21</v>
      </c>
      <c r="J9912" t="s">
        <v>22</v>
      </c>
      <c r="K9912" s="2">
        <v>244.06</v>
      </c>
      <c r="L9912" t="s">
        <v>34</v>
      </c>
      <c r="M9912">
        <f>YEAR(Table1[[#This Row],[order_date]])</f>
        <v>2024</v>
      </c>
      <c r="N9912">
        <f>MONTH(Table1[[#This Row],[order_date]])</f>
        <v>3</v>
      </c>
      <c r="O9912" s="3">
        <f>Table1[[#This Row],[sales]]-Table1[[#This Row],[profit]]</f>
        <v>1715.92</v>
      </c>
      <c r="P9912" s="3">
        <f>Table1[[#This Row],[sales]]*Table1[[#This Row],[quantity]]</f>
        <v>11759.880000000001</v>
      </c>
      <c r="Q9912" s="9">
        <f>Table1[[#This Row],[delivery_date]]-Table1[[#This Row],[order_date]]</f>
        <v>1</v>
      </c>
    </row>
    <row r="9913" spans="1:17" x14ac:dyDescent="0.35">
      <c r="A9913" t="s">
        <v>9944</v>
      </c>
      <c r="B9913" t="s">
        <v>13</v>
      </c>
      <c r="C9913" t="s">
        <v>20</v>
      </c>
      <c r="D9913" s="2">
        <v>952.81</v>
      </c>
      <c r="E9913">
        <v>0.01</v>
      </c>
      <c r="F9913">
        <v>3</v>
      </c>
      <c r="G9913" s="1">
        <v>45314</v>
      </c>
      <c r="H9913" s="1">
        <v>45317</v>
      </c>
      <c r="I9913" t="s">
        <v>21</v>
      </c>
      <c r="J9913" t="s">
        <v>16</v>
      </c>
      <c r="K9913" s="2">
        <v>143.27000000000001</v>
      </c>
      <c r="L9913" t="s">
        <v>39</v>
      </c>
      <c r="M9913">
        <f>YEAR(Table1[[#This Row],[order_date]])</f>
        <v>2024</v>
      </c>
      <c r="N9913">
        <f>MONTH(Table1[[#This Row],[order_date]])</f>
        <v>1</v>
      </c>
      <c r="O9913" s="3">
        <f>Table1[[#This Row],[sales]]-Table1[[#This Row],[profit]]</f>
        <v>809.54</v>
      </c>
      <c r="P9913" s="3">
        <f>Table1[[#This Row],[sales]]*Table1[[#This Row],[quantity]]</f>
        <v>2858.43</v>
      </c>
      <c r="Q9913" s="9">
        <f>Table1[[#This Row],[delivery_date]]-Table1[[#This Row],[order_date]]</f>
        <v>3</v>
      </c>
    </row>
    <row r="9914" spans="1:17" x14ac:dyDescent="0.35">
      <c r="A9914" t="s">
        <v>9945</v>
      </c>
      <c r="B9914" t="s">
        <v>19</v>
      </c>
      <c r="C9914" t="s">
        <v>26</v>
      </c>
      <c r="D9914" s="2">
        <v>209.27</v>
      </c>
      <c r="E9914">
        <v>0.23</v>
      </c>
      <c r="F9914">
        <v>6</v>
      </c>
      <c r="G9914" s="1">
        <v>45001</v>
      </c>
      <c r="H9914" s="1">
        <v>45007</v>
      </c>
      <c r="I9914" t="s">
        <v>31</v>
      </c>
      <c r="J9914" t="s">
        <v>16</v>
      </c>
      <c r="K9914" s="2">
        <v>30.61</v>
      </c>
      <c r="L9914" t="s">
        <v>17</v>
      </c>
      <c r="M9914">
        <f>YEAR(Table1[[#This Row],[order_date]])</f>
        <v>2023</v>
      </c>
      <c r="N9914">
        <f>MONTH(Table1[[#This Row],[order_date]])</f>
        <v>3</v>
      </c>
      <c r="O9914" s="3">
        <f>Table1[[#This Row],[sales]]-Table1[[#This Row],[profit]]</f>
        <v>178.66000000000003</v>
      </c>
      <c r="P9914" s="3">
        <f>Table1[[#This Row],[sales]]*Table1[[#This Row],[quantity]]</f>
        <v>1255.6200000000001</v>
      </c>
      <c r="Q9914" s="9">
        <f>Table1[[#This Row],[delivery_date]]-Table1[[#This Row],[order_date]]</f>
        <v>6</v>
      </c>
    </row>
    <row r="9915" spans="1:17" x14ac:dyDescent="0.35">
      <c r="A9915" t="s">
        <v>9946</v>
      </c>
      <c r="B9915" t="s">
        <v>41</v>
      </c>
      <c r="C9915" t="s">
        <v>20</v>
      </c>
      <c r="D9915" s="2">
        <v>1849.74</v>
      </c>
      <c r="E9915">
        <v>0.27</v>
      </c>
      <c r="F9915">
        <v>9</v>
      </c>
      <c r="G9915" s="1">
        <v>45167</v>
      </c>
      <c r="H9915" s="1">
        <v>45171</v>
      </c>
      <c r="I9915" t="s">
        <v>31</v>
      </c>
      <c r="J9915" t="s">
        <v>22</v>
      </c>
      <c r="K9915" s="2">
        <v>196.19</v>
      </c>
      <c r="L9915" t="s">
        <v>28</v>
      </c>
      <c r="M9915">
        <f>YEAR(Table1[[#This Row],[order_date]])</f>
        <v>2023</v>
      </c>
      <c r="N9915">
        <f>MONTH(Table1[[#This Row],[order_date]])</f>
        <v>8</v>
      </c>
      <c r="O9915" s="3">
        <f>Table1[[#This Row],[sales]]-Table1[[#This Row],[profit]]</f>
        <v>1653.55</v>
      </c>
      <c r="P9915" s="3">
        <f>Table1[[#This Row],[sales]]*Table1[[#This Row],[quantity]]</f>
        <v>16647.66</v>
      </c>
      <c r="Q9915" s="9">
        <f>Table1[[#This Row],[delivery_date]]-Table1[[#This Row],[order_date]]</f>
        <v>4</v>
      </c>
    </row>
    <row r="9916" spans="1:17" x14ac:dyDescent="0.35">
      <c r="A9916" t="s">
        <v>9947</v>
      </c>
      <c r="B9916" t="s">
        <v>19</v>
      </c>
      <c r="C9916" t="s">
        <v>14</v>
      </c>
      <c r="D9916" s="2">
        <v>3657.95</v>
      </c>
      <c r="E9916">
        <v>0.31</v>
      </c>
      <c r="F9916">
        <v>5</v>
      </c>
      <c r="G9916" s="1">
        <v>45441</v>
      </c>
      <c r="H9916" s="1">
        <v>45443</v>
      </c>
      <c r="I9916" t="s">
        <v>15</v>
      </c>
      <c r="J9916" t="s">
        <v>16</v>
      </c>
      <c r="K9916" s="2">
        <v>485.26</v>
      </c>
      <c r="L9916" t="s">
        <v>23</v>
      </c>
      <c r="M9916">
        <f>YEAR(Table1[[#This Row],[order_date]])</f>
        <v>2024</v>
      </c>
      <c r="N9916">
        <f>MONTH(Table1[[#This Row],[order_date]])</f>
        <v>5</v>
      </c>
      <c r="O9916" s="3">
        <f>Table1[[#This Row],[sales]]-Table1[[#This Row],[profit]]</f>
        <v>3172.6899999999996</v>
      </c>
      <c r="P9916" s="3">
        <f>Table1[[#This Row],[sales]]*Table1[[#This Row],[quantity]]</f>
        <v>18289.75</v>
      </c>
      <c r="Q9916" s="9">
        <f>Table1[[#This Row],[delivery_date]]-Table1[[#This Row],[order_date]]</f>
        <v>2</v>
      </c>
    </row>
    <row r="9917" spans="1:17" x14ac:dyDescent="0.35">
      <c r="A9917" t="s">
        <v>9948</v>
      </c>
      <c r="B9917" t="s">
        <v>19</v>
      </c>
      <c r="C9917" t="s">
        <v>14</v>
      </c>
      <c r="D9917" s="2">
        <v>4613.01</v>
      </c>
      <c r="E9917">
        <v>0.41</v>
      </c>
      <c r="F9917">
        <v>2</v>
      </c>
      <c r="G9917" s="1">
        <v>45301</v>
      </c>
      <c r="H9917" s="1">
        <v>45303</v>
      </c>
      <c r="I9917" t="s">
        <v>21</v>
      </c>
      <c r="J9917" t="s">
        <v>22</v>
      </c>
      <c r="K9917" s="2">
        <v>1376.88</v>
      </c>
      <c r="L9917" t="s">
        <v>28</v>
      </c>
      <c r="M9917">
        <f>YEAR(Table1[[#This Row],[order_date]])</f>
        <v>2024</v>
      </c>
      <c r="N9917">
        <f>MONTH(Table1[[#This Row],[order_date]])</f>
        <v>1</v>
      </c>
      <c r="O9917" s="3">
        <f>Table1[[#This Row],[sales]]-Table1[[#This Row],[profit]]</f>
        <v>3236.13</v>
      </c>
      <c r="P9917" s="3">
        <f>Table1[[#This Row],[sales]]*Table1[[#This Row],[quantity]]</f>
        <v>9226.02</v>
      </c>
      <c r="Q9917" s="9">
        <f>Table1[[#This Row],[delivery_date]]-Table1[[#This Row],[order_date]]</f>
        <v>2</v>
      </c>
    </row>
    <row r="9918" spans="1:17" x14ac:dyDescent="0.35">
      <c r="A9918" t="s">
        <v>9949</v>
      </c>
      <c r="B9918" t="s">
        <v>19</v>
      </c>
      <c r="C9918" t="s">
        <v>20</v>
      </c>
      <c r="D9918" s="2">
        <v>3345.09</v>
      </c>
      <c r="E9918">
        <v>0.13</v>
      </c>
      <c r="F9918">
        <v>2</v>
      </c>
      <c r="G9918" s="1">
        <v>44992</v>
      </c>
      <c r="H9918" s="1">
        <v>44999</v>
      </c>
      <c r="I9918" t="s">
        <v>21</v>
      </c>
      <c r="J9918" t="s">
        <v>27</v>
      </c>
      <c r="K9918" s="2">
        <v>644.16999999999996</v>
      </c>
      <c r="L9918" t="s">
        <v>28</v>
      </c>
      <c r="M9918">
        <f>YEAR(Table1[[#This Row],[order_date]])</f>
        <v>2023</v>
      </c>
      <c r="N9918">
        <f>MONTH(Table1[[#This Row],[order_date]])</f>
        <v>3</v>
      </c>
      <c r="O9918" s="3">
        <f>Table1[[#This Row],[sales]]-Table1[[#This Row],[profit]]</f>
        <v>2700.92</v>
      </c>
      <c r="P9918" s="3">
        <f>Table1[[#This Row],[sales]]*Table1[[#This Row],[quantity]]</f>
        <v>6690.18</v>
      </c>
      <c r="Q9918" s="9">
        <f>Table1[[#This Row],[delivery_date]]-Table1[[#This Row],[order_date]]</f>
        <v>7</v>
      </c>
    </row>
    <row r="9919" spans="1:17" x14ac:dyDescent="0.35">
      <c r="A9919" t="s">
        <v>9950</v>
      </c>
      <c r="B9919" t="s">
        <v>13</v>
      </c>
      <c r="C9919" t="s">
        <v>14</v>
      </c>
      <c r="D9919" s="2">
        <v>2069.65</v>
      </c>
      <c r="E9919">
        <v>0.03</v>
      </c>
      <c r="F9919">
        <v>7</v>
      </c>
      <c r="G9919" s="1">
        <v>45589</v>
      </c>
      <c r="H9919" s="1">
        <v>45595</v>
      </c>
      <c r="I9919" t="s">
        <v>21</v>
      </c>
      <c r="J9919" t="s">
        <v>27</v>
      </c>
      <c r="K9919" s="2">
        <v>568.53</v>
      </c>
      <c r="L9919" t="s">
        <v>48</v>
      </c>
      <c r="M9919">
        <f>YEAR(Table1[[#This Row],[order_date]])</f>
        <v>2024</v>
      </c>
      <c r="N9919">
        <f>MONTH(Table1[[#This Row],[order_date]])</f>
        <v>10</v>
      </c>
      <c r="O9919" s="3">
        <f>Table1[[#This Row],[sales]]-Table1[[#This Row],[profit]]</f>
        <v>1501.1200000000001</v>
      </c>
      <c r="P9919" s="3">
        <f>Table1[[#This Row],[sales]]*Table1[[#This Row],[quantity]]</f>
        <v>14487.550000000001</v>
      </c>
      <c r="Q9919" s="9">
        <f>Table1[[#This Row],[delivery_date]]-Table1[[#This Row],[order_date]]</f>
        <v>6</v>
      </c>
    </row>
    <row r="9920" spans="1:17" x14ac:dyDescent="0.35">
      <c r="A9920" t="s">
        <v>9951</v>
      </c>
      <c r="B9920" t="s">
        <v>25</v>
      </c>
      <c r="C9920" t="s">
        <v>33</v>
      </c>
      <c r="D9920" s="2">
        <v>4997.53</v>
      </c>
      <c r="E9920">
        <v>0.04</v>
      </c>
      <c r="F9920">
        <v>4</v>
      </c>
      <c r="G9920" s="1">
        <v>45089</v>
      </c>
      <c r="H9920" s="1">
        <v>45096</v>
      </c>
      <c r="I9920" t="s">
        <v>21</v>
      </c>
      <c r="J9920" t="s">
        <v>16</v>
      </c>
      <c r="K9920" s="2">
        <v>1164.75</v>
      </c>
      <c r="L9920" t="s">
        <v>17</v>
      </c>
      <c r="M9920">
        <f>YEAR(Table1[[#This Row],[order_date]])</f>
        <v>2023</v>
      </c>
      <c r="N9920">
        <f>MONTH(Table1[[#This Row],[order_date]])</f>
        <v>6</v>
      </c>
      <c r="O9920" s="3">
        <f>Table1[[#This Row],[sales]]-Table1[[#This Row],[profit]]</f>
        <v>3832.7799999999997</v>
      </c>
      <c r="P9920" s="3">
        <f>Table1[[#This Row],[sales]]*Table1[[#This Row],[quantity]]</f>
        <v>19990.12</v>
      </c>
      <c r="Q9920" s="9">
        <f>Table1[[#This Row],[delivery_date]]-Table1[[#This Row],[order_date]]</f>
        <v>7</v>
      </c>
    </row>
    <row r="9921" spans="1:17" x14ac:dyDescent="0.35">
      <c r="A9921" t="s">
        <v>9952</v>
      </c>
      <c r="B9921" t="s">
        <v>41</v>
      </c>
      <c r="C9921" t="s">
        <v>36</v>
      </c>
      <c r="D9921" s="2">
        <v>1486.42</v>
      </c>
      <c r="E9921">
        <v>0.25</v>
      </c>
      <c r="F9921">
        <v>9</v>
      </c>
      <c r="G9921" s="1">
        <v>45173</v>
      </c>
      <c r="H9921" s="1">
        <v>45175</v>
      </c>
      <c r="I9921" t="s">
        <v>15</v>
      </c>
      <c r="J9921" t="s">
        <v>27</v>
      </c>
      <c r="K9921" s="2">
        <v>400.6</v>
      </c>
      <c r="L9921" t="s">
        <v>39</v>
      </c>
      <c r="M9921">
        <f>YEAR(Table1[[#This Row],[order_date]])</f>
        <v>2023</v>
      </c>
      <c r="N9921">
        <f>MONTH(Table1[[#This Row],[order_date]])</f>
        <v>9</v>
      </c>
      <c r="O9921" s="3">
        <f>Table1[[#This Row],[sales]]-Table1[[#This Row],[profit]]</f>
        <v>1085.8200000000002</v>
      </c>
      <c r="P9921" s="3">
        <f>Table1[[#This Row],[sales]]*Table1[[#This Row],[quantity]]</f>
        <v>13377.78</v>
      </c>
      <c r="Q9921" s="9">
        <f>Table1[[#This Row],[delivery_date]]-Table1[[#This Row],[order_date]]</f>
        <v>2</v>
      </c>
    </row>
    <row r="9922" spans="1:17" x14ac:dyDescent="0.35">
      <c r="A9922" t="s">
        <v>9953</v>
      </c>
      <c r="B9922" t="s">
        <v>13</v>
      </c>
      <c r="C9922" t="s">
        <v>14</v>
      </c>
      <c r="D9922" s="2">
        <v>1016.94</v>
      </c>
      <c r="E9922">
        <v>0.46</v>
      </c>
      <c r="F9922">
        <v>9</v>
      </c>
      <c r="G9922" s="1">
        <v>45211</v>
      </c>
      <c r="H9922" s="1">
        <v>45217</v>
      </c>
      <c r="I9922" t="s">
        <v>31</v>
      </c>
      <c r="J9922" t="s">
        <v>27</v>
      </c>
      <c r="K9922" s="2">
        <v>143.83000000000001</v>
      </c>
      <c r="L9922" t="s">
        <v>39</v>
      </c>
      <c r="M9922">
        <f>YEAR(Table1[[#This Row],[order_date]])</f>
        <v>2023</v>
      </c>
      <c r="N9922">
        <f>MONTH(Table1[[#This Row],[order_date]])</f>
        <v>10</v>
      </c>
      <c r="O9922" s="3">
        <f>Table1[[#This Row],[sales]]-Table1[[#This Row],[profit]]</f>
        <v>873.11</v>
      </c>
      <c r="P9922" s="3">
        <f>Table1[[#This Row],[sales]]*Table1[[#This Row],[quantity]]</f>
        <v>9152.4600000000009</v>
      </c>
      <c r="Q9922" s="9">
        <f>Table1[[#This Row],[delivery_date]]-Table1[[#This Row],[order_date]]</f>
        <v>6</v>
      </c>
    </row>
    <row r="9923" spans="1:17" x14ac:dyDescent="0.35">
      <c r="A9923" t="s">
        <v>9954</v>
      </c>
      <c r="B9923" t="s">
        <v>41</v>
      </c>
      <c r="C9923" t="s">
        <v>14</v>
      </c>
      <c r="D9923" s="2">
        <v>2372.04</v>
      </c>
      <c r="E9923">
        <v>0.49</v>
      </c>
      <c r="F9923">
        <v>6</v>
      </c>
      <c r="G9923" s="1">
        <v>45243</v>
      </c>
      <c r="H9923" s="1">
        <v>45248</v>
      </c>
      <c r="I9923" t="s">
        <v>31</v>
      </c>
      <c r="J9923" t="s">
        <v>22</v>
      </c>
      <c r="K9923" s="2">
        <v>499.33</v>
      </c>
      <c r="L9923" t="s">
        <v>48</v>
      </c>
      <c r="M9923">
        <f>YEAR(Table1[[#This Row],[order_date]])</f>
        <v>2023</v>
      </c>
      <c r="N9923">
        <f>MONTH(Table1[[#This Row],[order_date]])</f>
        <v>11</v>
      </c>
      <c r="O9923" s="3">
        <f>Table1[[#This Row],[sales]]-Table1[[#This Row],[profit]]</f>
        <v>1872.71</v>
      </c>
      <c r="P9923" s="3">
        <f>Table1[[#This Row],[sales]]*Table1[[#This Row],[quantity]]</f>
        <v>14232.24</v>
      </c>
      <c r="Q9923" s="9">
        <f>Table1[[#This Row],[delivery_date]]-Table1[[#This Row],[order_date]]</f>
        <v>5</v>
      </c>
    </row>
    <row r="9924" spans="1:17" x14ac:dyDescent="0.35">
      <c r="A9924" t="s">
        <v>9955</v>
      </c>
      <c r="B9924" t="s">
        <v>41</v>
      </c>
      <c r="C9924" t="s">
        <v>20</v>
      </c>
      <c r="D9924" s="2">
        <v>2574.0700000000002</v>
      </c>
      <c r="E9924">
        <v>0.1</v>
      </c>
      <c r="F9924">
        <v>5</v>
      </c>
      <c r="G9924" s="1">
        <v>45116</v>
      </c>
      <c r="H9924" s="1">
        <v>45120</v>
      </c>
      <c r="I9924" t="s">
        <v>31</v>
      </c>
      <c r="J9924" t="s">
        <v>22</v>
      </c>
      <c r="K9924" s="2">
        <v>367.97</v>
      </c>
      <c r="L9924" t="s">
        <v>23</v>
      </c>
      <c r="M9924">
        <f>YEAR(Table1[[#This Row],[order_date]])</f>
        <v>2023</v>
      </c>
      <c r="N9924">
        <f>MONTH(Table1[[#This Row],[order_date]])</f>
        <v>7</v>
      </c>
      <c r="O9924" s="3">
        <f>Table1[[#This Row],[sales]]-Table1[[#This Row],[profit]]</f>
        <v>2206.1000000000004</v>
      </c>
      <c r="P9924" s="3">
        <f>Table1[[#This Row],[sales]]*Table1[[#This Row],[quantity]]</f>
        <v>12870.35</v>
      </c>
      <c r="Q9924" s="9">
        <f>Table1[[#This Row],[delivery_date]]-Table1[[#This Row],[order_date]]</f>
        <v>4</v>
      </c>
    </row>
    <row r="9925" spans="1:17" x14ac:dyDescent="0.35">
      <c r="A9925" t="s">
        <v>9956</v>
      </c>
      <c r="B9925" t="s">
        <v>41</v>
      </c>
      <c r="C9925" t="s">
        <v>33</v>
      </c>
      <c r="D9925" s="2">
        <v>1838.63</v>
      </c>
      <c r="E9925">
        <v>0.08</v>
      </c>
      <c r="F9925">
        <v>7</v>
      </c>
      <c r="G9925" s="1">
        <v>44933</v>
      </c>
      <c r="H9925" s="1">
        <v>44935</v>
      </c>
      <c r="I9925" t="s">
        <v>31</v>
      </c>
      <c r="J9925" t="s">
        <v>22</v>
      </c>
      <c r="K9925" s="2">
        <v>467.67</v>
      </c>
      <c r="L9925" t="s">
        <v>39</v>
      </c>
      <c r="M9925">
        <f>YEAR(Table1[[#This Row],[order_date]])</f>
        <v>2023</v>
      </c>
      <c r="N9925">
        <f>MONTH(Table1[[#This Row],[order_date]])</f>
        <v>1</v>
      </c>
      <c r="O9925" s="3">
        <f>Table1[[#This Row],[sales]]-Table1[[#This Row],[profit]]</f>
        <v>1370.96</v>
      </c>
      <c r="P9925" s="3">
        <f>Table1[[#This Row],[sales]]*Table1[[#This Row],[quantity]]</f>
        <v>12870.41</v>
      </c>
      <c r="Q9925" s="9">
        <f>Table1[[#This Row],[delivery_date]]-Table1[[#This Row],[order_date]]</f>
        <v>2</v>
      </c>
    </row>
    <row r="9926" spans="1:17" x14ac:dyDescent="0.35">
      <c r="A9926" t="s">
        <v>9957</v>
      </c>
      <c r="B9926" t="s">
        <v>13</v>
      </c>
      <c r="C9926" t="s">
        <v>20</v>
      </c>
      <c r="D9926" s="2">
        <v>3507.95</v>
      </c>
      <c r="E9926">
        <v>0.18</v>
      </c>
      <c r="F9926">
        <v>5</v>
      </c>
      <c r="G9926" s="1">
        <v>45457</v>
      </c>
      <c r="H9926" s="1">
        <v>45458</v>
      </c>
      <c r="I9926" t="s">
        <v>21</v>
      </c>
      <c r="J9926" t="s">
        <v>16</v>
      </c>
      <c r="K9926" s="2">
        <v>847.19</v>
      </c>
      <c r="L9926" t="s">
        <v>17</v>
      </c>
      <c r="M9926">
        <f>YEAR(Table1[[#This Row],[order_date]])</f>
        <v>2024</v>
      </c>
      <c r="N9926">
        <f>MONTH(Table1[[#This Row],[order_date]])</f>
        <v>6</v>
      </c>
      <c r="O9926" s="3">
        <f>Table1[[#This Row],[sales]]-Table1[[#This Row],[profit]]</f>
        <v>2660.7599999999998</v>
      </c>
      <c r="P9926" s="3">
        <f>Table1[[#This Row],[sales]]*Table1[[#This Row],[quantity]]</f>
        <v>17539.75</v>
      </c>
      <c r="Q9926" s="9">
        <f>Table1[[#This Row],[delivery_date]]-Table1[[#This Row],[order_date]]</f>
        <v>1</v>
      </c>
    </row>
    <row r="9927" spans="1:17" x14ac:dyDescent="0.35">
      <c r="A9927" t="s">
        <v>9958</v>
      </c>
      <c r="B9927" t="s">
        <v>25</v>
      </c>
      <c r="C9927" t="s">
        <v>20</v>
      </c>
      <c r="D9927" s="2">
        <v>1000.94</v>
      </c>
      <c r="E9927">
        <v>0.23</v>
      </c>
      <c r="F9927">
        <v>9</v>
      </c>
      <c r="G9927" s="1">
        <v>45252</v>
      </c>
      <c r="H9927" s="1">
        <v>45256</v>
      </c>
      <c r="I9927" t="s">
        <v>15</v>
      </c>
      <c r="J9927" t="s">
        <v>27</v>
      </c>
      <c r="K9927" s="2">
        <v>245.43</v>
      </c>
      <c r="L9927" t="s">
        <v>48</v>
      </c>
      <c r="M9927">
        <f>YEAR(Table1[[#This Row],[order_date]])</f>
        <v>2023</v>
      </c>
      <c r="N9927">
        <f>MONTH(Table1[[#This Row],[order_date]])</f>
        <v>11</v>
      </c>
      <c r="O9927" s="3">
        <f>Table1[[#This Row],[sales]]-Table1[[#This Row],[profit]]</f>
        <v>755.51</v>
      </c>
      <c r="P9927" s="3">
        <f>Table1[[#This Row],[sales]]*Table1[[#This Row],[quantity]]</f>
        <v>9008.4600000000009</v>
      </c>
      <c r="Q9927" s="9">
        <f>Table1[[#This Row],[delivery_date]]-Table1[[#This Row],[order_date]]</f>
        <v>4</v>
      </c>
    </row>
    <row r="9928" spans="1:17" x14ac:dyDescent="0.35">
      <c r="A9928" t="s">
        <v>9959</v>
      </c>
      <c r="B9928" t="s">
        <v>41</v>
      </c>
      <c r="C9928" t="s">
        <v>14</v>
      </c>
      <c r="D9928" s="2">
        <v>2600.66</v>
      </c>
      <c r="E9928">
        <v>0.4</v>
      </c>
      <c r="F9928">
        <v>9</v>
      </c>
      <c r="G9928" s="1">
        <v>45015</v>
      </c>
      <c r="H9928" s="1">
        <v>45020</v>
      </c>
      <c r="I9928" t="s">
        <v>31</v>
      </c>
      <c r="J9928" t="s">
        <v>22</v>
      </c>
      <c r="K9928" s="2">
        <v>257.57</v>
      </c>
      <c r="L9928" t="s">
        <v>28</v>
      </c>
      <c r="M9928">
        <f>YEAR(Table1[[#This Row],[order_date]])</f>
        <v>2023</v>
      </c>
      <c r="N9928">
        <f>MONTH(Table1[[#This Row],[order_date]])</f>
        <v>3</v>
      </c>
      <c r="O9928" s="3">
        <f>Table1[[#This Row],[sales]]-Table1[[#This Row],[profit]]</f>
        <v>2343.0899999999997</v>
      </c>
      <c r="P9928" s="3">
        <f>Table1[[#This Row],[sales]]*Table1[[#This Row],[quantity]]</f>
        <v>23405.94</v>
      </c>
      <c r="Q9928" s="9">
        <f>Table1[[#This Row],[delivery_date]]-Table1[[#This Row],[order_date]]</f>
        <v>5</v>
      </c>
    </row>
    <row r="9929" spans="1:17" x14ac:dyDescent="0.35">
      <c r="A9929" t="s">
        <v>9960</v>
      </c>
      <c r="B9929" t="s">
        <v>25</v>
      </c>
      <c r="C9929" t="s">
        <v>33</v>
      </c>
      <c r="D9929" s="2">
        <v>2550.62</v>
      </c>
      <c r="E9929">
        <v>0.39</v>
      </c>
      <c r="F9929">
        <v>7</v>
      </c>
      <c r="G9929" s="1">
        <v>45646</v>
      </c>
      <c r="H9929" s="1">
        <v>45653</v>
      </c>
      <c r="I9929" t="s">
        <v>31</v>
      </c>
      <c r="J9929" t="s">
        <v>16</v>
      </c>
      <c r="K9929" s="2">
        <v>674.69</v>
      </c>
      <c r="L9929" t="s">
        <v>34</v>
      </c>
      <c r="M9929">
        <f>YEAR(Table1[[#This Row],[order_date]])</f>
        <v>2024</v>
      </c>
      <c r="N9929">
        <f>MONTH(Table1[[#This Row],[order_date]])</f>
        <v>12</v>
      </c>
      <c r="O9929" s="3">
        <f>Table1[[#This Row],[sales]]-Table1[[#This Row],[profit]]</f>
        <v>1875.9299999999998</v>
      </c>
      <c r="P9929" s="3">
        <f>Table1[[#This Row],[sales]]*Table1[[#This Row],[quantity]]</f>
        <v>17854.34</v>
      </c>
      <c r="Q9929" s="9">
        <f>Table1[[#This Row],[delivery_date]]-Table1[[#This Row],[order_date]]</f>
        <v>7</v>
      </c>
    </row>
    <row r="9930" spans="1:17" x14ac:dyDescent="0.35">
      <c r="A9930" t="s">
        <v>9961</v>
      </c>
      <c r="B9930" t="s">
        <v>25</v>
      </c>
      <c r="C9930" t="s">
        <v>14</v>
      </c>
      <c r="D9930" s="2">
        <v>4136.55</v>
      </c>
      <c r="E9930">
        <v>0.46</v>
      </c>
      <c r="F9930">
        <v>4</v>
      </c>
      <c r="G9930" s="1">
        <v>45205</v>
      </c>
      <c r="H9930" s="1">
        <v>45209</v>
      </c>
      <c r="I9930" t="s">
        <v>21</v>
      </c>
      <c r="J9930" t="s">
        <v>22</v>
      </c>
      <c r="K9930" s="2">
        <v>1238.81</v>
      </c>
      <c r="L9930" t="s">
        <v>28</v>
      </c>
      <c r="M9930">
        <f>YEAR(Table1[[#This Row],[order_date]])</f>
        <v>2023</v>
      </c>
      <c r="N9930">
        <f>MONTH(Table1[[#This Row],[order_date]])</f>
        <v>10</v>
      </c>
      <c r="O9930" s="3">
        <f>Table1[[#This Row],[sales]]-Table1[[#This Row],[profit]]</f>
        <v>2897.7400000000002</v>
      </c>
      <c r="P9930" s="3">
        <f>Table1[[#This Row],[sales]]*Table1[[#This Row],[quantity]]</f>
        <v>16546.2</v>
      </c>
      <c r="Q9930" s="9">
        <f>Table1[[#This Row],[delivery_date]]-Table1[[#This Row],[order_date]]</f>
        <v>4</v>
      </c>
    </row>
    <row r="9931" spans="1:17" x14ac:dyDescent="0.35">
      <c r="A9931" t="s">
        <v>9962</v>
      </c>
      <c r="B9931" t="s">
        <v>19</v>
      </c>
      <c r="C9931" t="s">
        <v>14</v>
      </c>
      <c r="D9931" s="2">
        <v>4642.1400000000003</v>
      </c>
      <c r="E9931">
        <v>0.43</v>
      </c>
      <c r="F9931">
        <v>1</v>
      </c>
      <c r="G9931" s="1">
        <v>44998</v>
      </c>
      <c r="H9931" s="1">
        <v>45004</v>
      </c>
      <c r="I9931" t="s">
        <v>31</v>
      </c>
      <c r="J9931" t="s">
        <v>16</v>
      </c>
      <c r="K9931" s="2">
        <v>1195.71</v>
      </c>
      <c r="L9931" t="s">
        <v>34</v>
      </c>
      <c r="M9931">
        <f>YEAR(Table1[[#This Row],[order_date]])</f>
        <v>2023</v>
      </c>
      <c r="N9931">
        <f>MONTH(Table1[[#This Row],[order_date]])</f>
        <v>3</v>
      </c>
      <c r="O9931" s="3">
        <f>Table1[[#This Row],[sales]]-Table1[[#This Row],[profit]]</f>
        <v>3446.4300000000003</v>
      </c>
      <c r="P9931" s="3">
        <f>Table1[[#This Row],[sales]]*Table1[[#This Row],[quantity]]</f>
        <v>4642.1400000000003</v>
      </c>
      <c r="Q9931" s="9">
        <f>Table1[[#This Row],[delivery_date]]-Table1[[#This Row],[order_date]]</f>
        <v>6</v>
      </c>
    </row>
    <row r="9932" spans="1:17" x14ac:dyDescent="0.35">
      <c r="A9932" t="s">
        <v>9963</v>
      </c>
      <c r="B9932" t="s">
        <v>13</v>
      </c>
      <c r="C9932" t="s">
        <v>14</v>
      </c>
      <c r="D9932" s="2">
        <v>3350</v>
      </c>
      <c r="E9932">
        <v>0.22</v>
      </c>
      <c r="F9932">
        <v>4</v>
      </c>
      <c r="G9932" s="1">
        <v>45410</v>
      </c>
      <c r="H9932" s="1">
        <v>45416</v>
      </c>
      <c r="I9932" t="s">
        <v>31</v>
      </c>
      <c r="J9932" t="s">
        <v>22</v>
      </c>
      <c r="K9932" s="2">
        <v>572.01</v>
      </c>
      <c r="L9932" t="s">
        <v>17</v>
      </c>
      <c r="M9932">
        <f>YEAR(Table1[[#This Row],[order_date]])</f>
        <v>2024</v>
      </c>
      <c r="N9932">
        <f>MONTH(Table1[[#This Row],[order_date]])</f>
        <v>4</v>
      </c>
      <c r="O9932" s="3">
        <f>Table1[[#This Row],[sales]]-Table1[[#This Row],[profit]]</f>
        <v>2777.99</v>
      </c>
      <c r="P9932" s="3">
        <f>Table1[[#This Row],[sales]]*Table1[[#This Row],[quantity]]</f>
        <v>13400</v>
      </c>
      <c r="Q9932" s="9">
        <f>Table1[[#This Row],[delivery_date]]-Table1[[#This Row],[order_date]]</f>
        <v>6</v>
      </c>
    </row>
    <row r="9933" spans="1:17" x14ac:dyDescent="0.35">
      <c r="A9933" t="s">
        <v>9964</v>
      </c>
      <c r="B9933" t="s">
        <v>13</v>
      </c>
      <c r="C9933" t="s">
        <v>14</v>
      </c>
      <c r="D9933" s="2">
        <v>1596.32</v>
      </c>
      <c r="E9933">
        <v>0.01</v>
      </c>
      <c r="F9933">
        <v>3</v>
      </c>
      <c r="G9933" s="1">
        <v>45433</v>
      </c>
      <c r="H9933" s="1">
        <v>45438</v>
      </c>
      <c r="I9933" t="s">
        <v>21</v>
      </c>
      <c r="J9933" t="s">
        <v>27</v>
      </c>
      <c r="K9933" s="2">
        <v>201.71</v>
      </c>
      <c r="L9933" t="s">
        <v>23</v>
      </c>
      <c r="M9933">
        <f>YEAR(Table1[[#This Row],[order_date]])</f>
        <v>2024</v>
      </c>
      <c r="N9933">
        <f>MONTH(Table1[[#This Row],[order_date]])</f>
        <v>5</v>
      </c>
      <c r="O9933" s="3">
        <f>Table1[[#This Row],[sales]]-Table1[[#This Row],[profit]]</f>
        <v>1394.61</v>
      </c>
      <c r="P9933" s="3">
        <f>Table1[[#This Row],[sales]]*Table1[[#This Row],[quantity]]</f>
        <v>4788.96</v>
      </c>
      <c r="Q9933" s="9">
        <f>Table1[[#This Row],[delivery_date]]-Table1[[#This Row],[order_date]]</f>
        <v>5</v>
      </c>
    </row>
    <row r="9934" spans="1:17" x14ac:dyDescent="0.35">
      <c r="A9934" t="s">
        <v>9965</v>
      </c>
      <c r="B9934" t="s">
        <v>19</v>
      </c>
      <c r="C9934" t="s">
        <v>36</v>
      </c>
      <c r="D9934" s="2">
        <v>3479.09</v>
      </c>
      <c r="E9934">
        <v>0.12</v>
      </c>
      <c r="F9934">
        <v>1</v>
      </c>
      <c r="G9934" s="1">
        <v>45143</v>
      </c>
      <c r="H9934" s="1">
        <v>45148</v>
      </c>
      <c r="I9934" t="s">
        <v>15</v>
      </c>
      <c r="J9934" t="s">
        <v>27</v>
      </c>
      <c r="K9934" s="2">
        <v>286.94</v>
      </c>
      <c r="L9934" t="s">
        <v>17</v>
      </c>
      <c r="M9934">
        <f>YEAR(Table1[[#This Row],[order_date]])</f>
        <v>2023</v>
      </c>
      <c r="N9934">
        <f>MONTH(Table1[[#This Row],[order_date]])</f>
        <v>8</v>
      </c>
      <c r="O9934" s="3">
        <f>Table1[[#This Row],[sales]]-Table1[[#This Row],[profit]]</f>
        <v>3192.15</v>
      </c>
      <c r="P9934" s="3">
        <f>Table1[[#This Row],[sales]]*Table1[[#This Row],[quantity]]</f>
        <v>3479.09</v>
      </c>
      <c r="Q9934" s="9">
        <f>Table1[[#This Row],[delivery_date]]-Table1[[#This Row],[order_date]]</f>
        <v>5</v>
      </c>
    </row>
    <row r="9935" spans="1:17" x14ac:dyDescent="0.35">
      <c r="A9935" t="s">
        <v>9966</v>
      </c>
      <c r="B9935" t="s">
        <v>19</v>
      </c>
      <c r="C9935" t="s">
        <v>26</v>
      </c>
      <c r="D9935" s="2">
        <v>1331.72</v>
      </c>
      <c r="E9935">
        <v>0.31</v>
      </c>
      <c r="F9935">
        <v>4</v>
      </c>
      <c r="G9935" s="1">
        <v>45473</v>
      </c>
      <c r="H9935" s="1">
        <v>45476</v>
      </c>
      <c r="I9935" t="s">
        <v>21</v>
      </c>
      <c r="J9935" t="s">
        <v>27</v>
      </c>
      <c r="K9935" s="2">
        <v>203.54</v>
      </c>
      <c r="L9935" t="s">
        <v>17</v>
      </c>
      <c r="M9935">
        <f>YEAR(Table1[[#This Row],[order_date]])</f>
        <v>2024</v>
      </c>
      <c r="N9935">
        <f>MONTH(Table1[[#This Row],[order_date]])</f>
        <v>6</v>
      </c>
      <c r="O9935" s="3">
        <f>Table1[[#This Row],[sales]]-Table1[[#This Row],[profit]]</f>
        <v>1128.18</v>
      </c>
      <c r="P9935" s="3">
        <f>Table1[[#This Row],[sales]]*Table1[[#This Row],[quantity]]</f>
        <v>5326.88</v>
      </c>
      <c r="Q9935" s="9">
        <f>Table1[[#This Row],[delivery_date]]-Table1[[#This Row],[order_date]]</f>
        <v>3</v>
      </c>
    </row>
    <row r="9936" spans="1:17" x14ac:dyDescent="0.35">
      <c r="A9936" t="s">
        <v>9967</v>
      </c>
      <c r="B9936" t="s">
        <v>25</v>
      </c>
      <c r="C9936" t="s">
        <v>33</v>
      </c>
      <c r="D9936" s="2">
        <v>4836.07</v>
      </c>
      <c r="E9936">
        <v>0.25</v>
      </c>
      <c r="F9936">
        <v>7</v>
      </c>
      <c r="G9936" s="1">
        <v>45380</v>
      </c>
      <c r="H9936" s="1">
        <v>45383</v>
      </c>
      <c r="I9936" t="s">
        <v>15</v>
      </c>
      <c r="J9936" t="s">
        <v>27</v>
      </c>
      <c r="K9936" s="2">
        <v>568.11</v>
      </c>
      <c r="L9936" t="s">
        <v>39</v>
      </c>
      <c r="M9936">
        <f>YEAR(Table1[[#This Row],[order_date]])</f>
        <v>2024</v>
      </c>
      <c r="N9936">
        <f>MONTH(Table1[[#This Row],[order_date]])</f>
        <v>3</v>
      </c>
      <c r="O9936" s="3">
        <f>Table1[[#This Row],[sales]]-Table1[[#This Row],[profit]]</f>
        <v>4267.96</v>
      </c>
      <c r="P9936" s="3">
        <f>Table1[[#This Row],[sales]]*Table1[[#This Row],[quantity]]</f>
        <v>33852.49</v>
      </c>
      <c r="Q9936" s="9">
        <f>Table1[[#This Row],[delivery_date]]-Table1[[#This Row],[order_date]]</f>
        <v>3</v>
      </c>
    </row>
    <row r="9937" spans="1:17" x14ac:dyDescent="0.35">
      <c r="A9937" t="s">
        <v>9968</v>
      </c>
      <c r="B9937" t="s">
        <v>41</v>
      </c>
      <c r="C9937" t="s">
        <v>36</v>
      </c>
      <c r="D9937" s="2">
        <v>4129.57</v>
      </c>
      <c r="E9937">
        <v>0.12</v>
      </c>
      <c r="F9937">
        <v>2</v>
      </c>
      <c r="G9937" s="1">
        <v>45036</v>
      </c>
      <c r="H9937" s="1">
        <v>45037</v>
      </c>
      <c r="I9937" t="s">
        <v>15</v>
      </c>
      <c r="J9937" t="s">
        <v>27</v>
      </c>
      <c r="K9937" s="2">
        <v>652.54999999999995</v>
      </c>
      <c r="L9937" t="s">
        <v>17</v>
      </c>
      <c r="M9937">
        <f>YEAR(Table1[[#This Row],[order_date]])</f>
        <v>2023</v>
      </c>
      <c r="N9937">
        <f>MONTH(Table1[[#This Row],[order_date]])</f>
        <v>4</v>
      </c>
      <c r="O9937" s="3">
        <f>Table1[[#This Row],[sales]]-Table1[[#This Row],[profit]]</f>
        <v>3477.0199999999995</v>
      </c>
      <c r="P9937" s="3">
        <f>Table1[[#This Row],[sales]]*Table1[[#This Row],[quantity]]</f>
        <v>8259.14</v>
      </c>
      <c r="Q9937" s="9">
        <f>Table1[[#This Row],[delivery_date]]-Table1[[#This Row],[order_date]]</f>
        <v>1</v>
      </c>
    </row>
    <row r="9938" spans="1:17" x14ac:dyDescent="0.35">
      <c r="A9938" t="s">
        <v>9969</v>
      </c>
      <c r="B9938" t="s">
        <v>13</v>
      </c>
      <c r="C9938" t="s">
        <v>26</v>
      </c>
      <c r="D9938" s="2">
        <v>2212.83</v>
      </c>
      <c r="E9938">
        <v>7.0000000000000007E-2</v>
      </c>
      <c r="F9938">
        <v>7</v>
      </c>
      <c r="G9938" s="1">
        <v>45093</v>
      </c>
      <c r="H9938" s="1">
        <v>45095</v>
      </c>
      <c r="I9938" t="s">
        <v>15</v>
      </c>
      <c r="J9938" t="s">
        <v>22</v>
      </c>
      <c r="K9938" s="2">
        <v>139.94</v>
      </c>
      <c r="L9938" t="s">
        <v>48</v>
      </c>
      <c r="M9938">
        <f>YEAR(Table1[[#This Row],[order_date]])</f>
        <v>2023</v>
      </c>
      <c r="N9938">
        <f>MONTH(Table1[[#This Row],[order_date]])</f>
        <v>6</v>
      </c>
      <c r="O9938" s="3">
        <f>Table1[[#This Row],[sales]]-Table1[[#This Row],[profit]]</f>
        <v>2072.89</v>
      </c>
      <c r="P9938" s="3">
        <f>Table1[[#This Row],[sales]]*Table1[[#This Row],[quantity]]</f>
        <v>15489.81</v>
      </c>
      <c r="Q9938" s="9">
        <f>Table1[[#This Row],[delivery_date]]-Table1[[#This Row],[order_date]]</f>
        <v>2</v>
      </c>
    </row>
    <row r="9939" spans="1:17" x14ac:dyDescent="0.35">
      <c r="A9939" t="s">
        <v>9970</v>
      </c>
      <c r="B9939" t="s">
        <v>41</v>
      </c>
      <c r="C9939" t="s">
        <v>26</v>
      </c>
      <c r="D9939" s="2">
        <v>3943.28</v>
      </c>
      <c r="E9939">
        <v>0.11</v>
      </c>
      <c r="F9939">
        <v>6</v>
      </c>
      <c r="G9939" s="1">
        <v>45424</v>
      </c>
      <c r="H9939" s="1">
        <v>45431</v>
      </c>
      <c r="I9939" t="s">
        <v>21</v>
      </c>
      <c r="J9939" t="s">
        <v>16</v>
      </c>
      <c r="K9939" s="2">
        <v>486.51</v>
      </c>
      <c r="L9939" t="s">
        <v>39</v>
      </c>
      <c r="M9939">
        <f>YEAR(Table1[[#This Row],[order_date]])</f>
        <v>2024</v>
      </c>
      <c r="N9939">
        <f>MONTH(Table1[[#This Row],[order_date]])</f>
        <v>5</v>
      </c>
      <c r="O9939" s="3">
        <f>Table1[[#This Row],[sales]]-Table1[[#This Row],[profit]]</f>
        <v>3456.7700000000004</v>
      </c>
      <c r="P9939" s="3">
        <f>Table1[[#This Row],[sales]]*Table1[[#This Row],[quantity]]</f>
        <v>23659.68</v>
      </c>
      <c r="Q9939" s="9">
        <f>Table1[[#This Row],[delivery_date]]-Table1[[#This Row],[order_date]]</f>
        <v>7</v>
      </c>
    </row>
    <row r="9940" spans="1:17" x14ac:dyDescent="0.35">
      <c r="A9940" t="s">
        <v>9971</v>
      </c>
      <c r="B9940" t="s">
        <v>41</v>
      </c>
      <c r="C9940" t="s">
        <v>26</v>
      </c>
      <c r="D9940" s="2">
        <v>2102.41</v>
      </c>
      <c r="E9940">
        <v>0.13</v>
      </c>
      <c r="F9940">
        <v>9</v>
      </c>
      <c r="G9940" s="1">
        <v>45506</v>
      </c>
      <c r="H9940" s="1">
        <v>45510</v>
      </c>
      <c r="I9940" t="s">
        <v>21</v>
      </c>
      <c r="J9940" t="s">
        <v>22</v>
      </c>
      <c r="K9940" s="2">
        <v>610.30999999999995</v>
      </c>
      <c r="L9940" t="s">
        <v>39</v>
      </c>
      <c r="M9940">
        <f>YEAR(Table1[[#This Row],[order_date]])</f>
        <v>2024</v>
      </c>
      <c r="N9940">
        <f>MONTH(Table1[[#This Row],[order_date]])</f>
        <v>8</v>
      </c>
      <c r="O9940" s="3">
        <f>Table1[[#This Row],[sales]]-Table1[[#This Row],[profit]]</f>
        <v>1492.1</v>
      </c>
      <c r="P9940" s="3">
        <f>Table1[[#This Row],[sales]]*Table1[[#This Row],[quantity]]</f>
        <v>18921.689999999999</v>
      </c>
      <c r="Q9940" s="9">
        <f>Table1[[#This Row],[delivery_date]]-Table1[[#This Row],[order_date]]</f>
        <v>4</v>
      </c>
    </row>
    <row r="9941" spans="1:17" x14ac:dyDescent="0.35">
      <c r="A9941" t="s">
        <v>9972</v>
      </c>
      <c r="B9941" t="s">
        <v>19</v>
      </c>
      <c r="C9941" t="s">
        <v>36</v>
      </c>
      <c r="D9941" s="2">
        <v>465.59</v>
      </c>
      <c r="E9941">
        <v>0.43</v>
      </c>
      <c r="F9941">
        <v>2</v>
      </c>
      <c r="G9941" s="1">
        <v>45353</v>
      </c>
      <c r="H9941" s="1">
        <v>45355</v>
      </c>
      <c r="I9941" t="s">
        <v>31</v>
      </c>
      <c r="J9941" t="s">
        <v>22</v>
      </c>
      <c r="K9941" s="2">
        <v>37.18</v>
      </c>
      <c r="L9941" t="s">
        <v>39</v>
      </c>
      <c r="M9941">
        <f>YEAR(Table1[[#This Row],[order_date]])</f>
        <v>2024</v>
      </c>
      <c r="N9941">
        <f>MONTH(Table1[[#This Row],[order_date]])</f>
        <v>3</v>
      </c>
      <c r="O9941" s="3">
        <f>Table1[[#This Row],[sales]]-Table1[[#This Row],[profit]]</f>
        <v>428.40999999999997</v>
      </c>
      <c r="P9941" s="3">
        <f>Table1[[#This Row],[sales]]*Table1[[#This Row],[quantity]]</f>
        <v>931.18</v>
      </c>
      <c r="Q9941" s="9">
        <f>Table1[[#This Row],[delivery_date]]-Table1[[#This Row],[order_date]]</f>
        <v>2</v>
      </c>
    </row>
    <row r="9942" spans="1:17" x14ac:dyDescent="0.35">
      <c r="A9942" t="s">
        <v>9973</v>
      </c>
      <c r="B9942" t="s">
        <v>41</v>
      </c>
      <c r="C9942" t="s">
        <v>33</v>
      </c>
      <c r="D9942" s="2">
        <v>3563.17</v>
      </c>
      <c r="E9942">
        <v>0.36</v>
      </c>
      <c r="F9942">
        <v>6</v>
      </c>
      <c r="G9942" s="1">
        <v>45310</v>
      </c>
      <c r="H9942" s="1">
        <v>45314</v>
      </c>
      <c r="I9942" t="s">
        <v>21</v>
      </c>
      <c r="J9942" t="s">
        <v>27</v>
      </c>
      <c r="K9942" s="2">
        <v>243.9</v>
      </c>
      <c r="L9942" t="s">
        <v>39</v>
      </c>
      <c r="M9942">
        <f>YEAR(Table1[[#This Row],[order_date]])</f>
        <v>2024</v>
      </c>
      <c r="N9942">
        <f>MONTH(Table1[[#This Row],[order_date]])</f>
        <v>1</v>
      </c>
      <c r="O9942" s="3">
        <f>Table1[[#This Row],[sales]]-Table1[[#This Row],[profit]]</f>
        <v>3319.27</v>
      </c>
      <c r="P9942" s="3">
        <f>Table1[[#This Row],[sales]]*Table1[[#This Row],[quantity]]</f>
        <v>21379.02</v>
      </c>
      <c r="Q9942" s="9">
        <f>Table1[[#This Row],[delivery_date]]-Table1[[#This Row],[order_date]]</f>
        <v>4</v>
      </c>
    </row>
    <row r="9943" spans="1:17" x14ac:dyDescent="0.35">
      <c r="A9943" t="s">
        <v>9974</v>
      </c>
      <c r="B9943" t="s">
        <v>25</v>
      </c>
      <c r="C9943" t="s">
        <v>20</v>
      </c>
      <c r="D9943" s="2">
        <v>2082.61</v>
      </c>
      <c r="E9943">
        <v>0.28000000000000003</v>
      </c>
      <c r="F9943">
        <v>6</v>
      </c>
      <c r="G9943" s="1">
        <v>45352</v>
      </c>
      <c r="H9943" s="1">
        <v>45353</v>
      </c>
      <c r="I9943" t="s">
        <v>21</v>
      </c>
      <c r="J9943" t="s">
        <v>16</v>
      </c>
      <c r="K9943" s="2">
        <v>463.03</v>
      </c>
      <c r="L9943" t="s">
        <v>28</v>
      </c>
      <c r="M9943">
        <f>YEAR(Table1[[#This Row],[order_date]])</f>
        <v>2024</v>
      </c>
      <c r="N9943">
        <f>MONTH(Table1[[#This Row],[order_date]])</f>
        <v>3</v>
      </c>
      <c r="O9943" s="3">
        <f>Table1[[#This Row],[sales]]-Table1[[#This Row],[profit]]</f>
        <v>1619.5800000000002</v>
      </c>
      <c r="P9943" s="3">
        <f>Table1[[#This Row],[sales]]*Table1[[#This Row],[quantity]]</f>
        <v>12495.66</v>
      </c>
      <c r="Q9943" s="9">
        <f>Table1[[#This Row],[delivery_date]]-Table1[[#This Row],[order_date]]</f>
        <v>1</v>
      </c>
    </row>
    <row r="9944" spans="1:17" x14ac:dyDescent="0.35">
      <c r="A9944" t="s">
        <v>9975</v>
      </c>
      <c r="B9944" t="s">
        <v>19</v>
      </c>
      <c r="C9944" t="s">
        <v>26</v>
      </c>
      <c r="D9944" s="2">
        <v>4658.57</v>
      </c>
      <c r="E9944">
        <v>0.01</v>
      </c>
      <c r="F9944">
        <v>6</v>
      </c>
      <c r="G9944" s="1">
        <v>45193</v>
      </c>
      <c r="H9944" s="1">
        <v>45194</v>
      </c>
      <c r="I9944" t="s">
        <v>15</v>
      </c>
      <c r="J9944" t="s">
        <v>27</v>
      </c>
      <c r="K9944" s="2">
        <v>1197.52</v>
      </c>
      <c r="L9944" t="s">
        <v>17</v>
      </c>
      <c r="M9944">
        <f>YEAR(Table1[[#This Row],[order_date]])</f>
        <v>2023</v>
      </c>
      <c r="N9944">
        <f>MONTH(Table1[[#This Row],[order_date]])</f>
        <v>9</v>
      </c>
      <c r="O9944" s="3">
        <f>Table1[[#This Row],[sales]]-Table1[[#This Row],[profit]]</f>
        <v>3461.0499999999997</v>
      </c>
      <c r="P9944" s="3">
        <f>Table1[[#This Row],[sales]]*Table1[[#This Row],[quantity]]</f>
        <v>27951.42</v>
      </c>
      <c r="Q9944" s="9">
        <f>Table1[[#This Row],[delivery_date]]-Table1[[#This Row],[order_date]]</f>
        <v>1</v>
      </c>
    </row>
    <row r="9945" spans="1:17" x14ac:dyDescent="0.35">
      <c r="A9945" t="s">
        <v>9976</v>
      </c>
      <c r="B9945" t="s">
        <v>41</v>
      </c>
      <c r="C9945" t="s">
        <v>20</v>
      </c>
      <c r="D9945" s="2">
        <v>1602.15</v>
      </c>
      <c r="E9945">
        <v>0.41</v>
      </c>
      <c r="F9945">
        <v>3</v>
      </c>
      <c r="G9945" s="1">
        <v>45526</v>
      </c>
      <c r="H9945" s="1">
        <v>45530</v>
      </c>
      <c r="I9945" t="s">
        <v>31</v>
      </c>
      <c r="J9945" t="s">
        <v>27</v>
      </c>
      <c r="K9945" s="2">
        <v>118.86</v>
      </c>
      <c r="L9945" t="s">
        <v>28</v>
      </c>
      <c r="M9945">
        <f>YEAR(Table1[[#This Row],[order_date]])</f>
        <v>2024</v>
      </c>
      <c r="N9945">
        <f>MONTH(Table1[[#This Row],[order_date]])</f>
        <v>8</v>
      </c>
      <c r="O9945" s="3">
        <f>Table1[[#This Row],[sales]]-Table1[[#This Row],[profit]]</f>
        <v>1483.2900000000002</v>
      </c>
      <c r="P9945" s="3">
        <f>Table1[[#This Row],[sales]]*Table1[[#This Row],[quantity]]</f>
        <v>4806.4500000000007</v>
      </c>
      <c r="Q9945" s="9">
        <f>Table1[[#This Row],[delivery_date]]-Table1[[#This Row],[order_date]]</f>
        <v>4</v>
      </c>
    </row>
    <row r="9946" spans="1:17" x14ac:dyDescent="0.35">
      <c r="A9946" t="s">
        <v>9977</v>
      </c>
      <c r="B9946" t="s">
        <v>19</v>
      </c>
      <c r="C9946" t="s">
        <v>20</v>
      </c>
      <c r="D9946" s="2">
        <v>4232.33</v>
      </c>
      <c r="E9946">
        <v>0.28000000000000003</v>
      </c>
      <c r="F9946">
        <v>6</v>
      </c>
      <c r="G9946" s="1">
        <v>45644</v>
      </c>
      <c r="H9946" s="1">
        <v>45649</v>
      </c>
      <c r="I9946" t="s">
        <v>31</v>
      </c>
      <c r="J9946" t="s">
        <v>27</v>
      </c>
      <c r="K9946" s="2">
        <v>1224.2</v>
      </c>
      <c r="L9946" t="s">
        <v>48</v>
      </c>
      <c r="M9946">
        <f>YEAR(Table1[[#This Row],[order_date]])</f>
        <v>2024</v>
      </c>
      <c r="N9946">
        <f>MONTH(Table1[[#This Row],[order_date]])</f>
        <v>12</v>
      </c>
      <c r="O9946" s="3">
        <f>Table1[[#This Row],[sales]]-Table1[[#This Row],[profit]]</f>
        <v>3008.13</v>
      </c>
      <c r="P9946" s="3">
        <f>Table1[[#This Row],[sales]]*Table1[[#This Row],[quantity]]</f>
        <v>25393.98</v>
      </c>
      <c r="Q9946" s="9">
        <f>Table1[[#This Row],[delivery_date]]-Table1[[#This Row],[order_date]]</f>
        <v>5</v>
      </c>
    </row>
    <row r="9947" spans="1:17" x14ac:dyDescent="0.35">
      <c r="A9947" t="s">
        <v>9978</v>
      </c>
      <c r="B9947" t="s">
        <v>25</v>
      </c>
      <c r="C9947" t="s">
        <v>14</v>
      </c>
      <c r="D9947" s="2">
        <v>3434.15</v>
      </c>
      <c r="E9947">
        <v>0.31</v>
      </c>
      <c r="F9947">
        <v>9</v>
      </c>
      <c r="G9947" s="1">
        <v>45286</v>
      </c>
      <c r="H9947" s="1">
        <v>45289</v>
      </c>
      <c r="I9947" t="s">
        <v>21</v>
      </c>
      <c r="J9947" t="s">
        <v>22</v>
      </c>
      <c r="K9947" s="2">
        <v>203.29</v>
      </c>
      <c r="L9947" t="s">
        <v>48</v>
      </c>
      <c r="M9947">
        <f>YEAR(Table1[[#This Row],[order_date]])</f>
        <v>2023</v>
      </c>
      <c r="N9947">
        <f>MONTH(Table1[[#This Row],[order_date]])</f>
        <v>12</v>
      </c>
      <c r="O9947" s="3">
        <f>Table1[[#This Row],[sales]]-Table1[[#This Row],[profit]]</f>
        <v>3230.86</v>
      </c>
      <c r="P9947" s="3">
        <f>Table1[[#This Row],[sales]]*Table1[[#This Row],[quantity]]</f>
        <v>30907.350000000002</v>
      </c>
      <c r="Q9947" s="9">
        <f>Table1[[#This Row],[delivery_date]]-Table1[[#This Row],[order_date]]</f>
        <v>3</v>
      </c>
    </row>
    <row r="9948" spans="1:17" x14ac:dyDescent="0.35">
      <c r="A9948" t="s">
        <v>9979</v>
      </c>
      <c r="B9948" t="s">
        <v>25</v>
      </c>
      <c r="C9948" t="s">
        <v>20</v>
      </c>
      <c r="D9948" s="2">
        <v>4281.29</v>
      </c>
      <c r="E9948">
        <v>0.03</v>
      </c>
      <c r="F9948">
        <v>3</v>
      </c>
      <c r="G9948" s="1">
        <v>44989</v>
      </c>
      <c r="H9948" s="1">
        <v>44996</v>
      </c>
      <c r="I9948" t="s">
        <v>21</v>
      </c>
      <c r="J9948" t="s">
        <v>22</v>
      </c>
      <c r="K9948" s="2">
        <v>1151.52</v>
      </c>
      <c r="L9948" t="s">
        <v>28</v>
      </c>
      <c r="M9948">
        <f>YEAR(Table1[[#This Row],[order_date]])</f>
        <v>2023</v>
      </c>
      <c r="N9948">
        <f>MONTH(Table1[[#This Row],[order_date]])</f>
        <v>3</v>
      </c>
      <c r="O9948" s="3">
        <f>Table1[[#This Row],[sales]]-Table1[[#This Row],[profit]]</f>
        <v>3129.77</v>
      </c>
      <c r="P9948" s="3">
        <f>Table1[[#This Row],[sales]]*Table1[[#This Row],[quantity]]</f>
        <v>12843.869999999999</v>
      </c>
      <c r="Q9948" s="9">
        <f>Table1[[#This Row],[delivery_date]]-Table1[[#This Row],[order_date]]</f>
        <v>7</v>
      </c>
    </row>
    <row r="9949" spans="1:17" x14ac:dyDescent="0.35">
      <c r="A9949" t="s">
        <v>9980</v>
      </c>
      <c r="B9949" t="s">
        <v>41</v>
      </c>
      <c r="C9949" t="s">
        <v>14</v>
      </c>
      <c r="D9949" s="2">
        <v>1530.22</v>
      </c>
      <c r="E9949">
        <v>0.41</v>
      </c>
      <c r="F9949">
        <v>2</v>
      </c>
      <c r="G9949" s="1">
        <v>45301</v>
      </c>
      <c r="H9949" s="1">
        <v>45305</v>
      </c>
      <c r="I9949" t="s">
        <v>21</v>
      </c>
      <c r="J9949" t="s">
        <v>16</v>
      </c>
      <c r="K9949" s="2">
        <v>394.37</v>
      </c>
      <c r="L9949" t="s">
        <v>48</v>
      </c>
      <c r="M9949">
        <f>YEAR(Table1[[#This Row],[order_date]])</f>
        <v>2024</v>
      </c>
      <c r="N9949">
        <f>MONTH(Table1[[#This Row],[order_date]])</f>
        <v>1</v>
      </c>
      <c r="O9949" s="3">
        <f>Table1[[#This Row],[sales]]-Table1[[#This Row],[profit]]</f>
        <v>1135.8499999999999</v>
      </c>
      <c r="P9949" s="3">
        <f>Table1[[#This Row],[sales]]*Table1[[#This Row],[quantity]]</f>
        <v>3060.44</v>
      </c>
      <c r="Q9949" s="9">
        <f>Table1[[#This Row],[delivery_date]]-Table1[[#This Row],[order_date]]</f>
        <v>4</v>
      </c>
    </row>
    <row r="9950" spans="1:17" x14ac:dyDescent="0.35">
      <c r="A9950" t="s">
        <v>9981</v>
      </c>
      <c r="B9950" t="s">
        <v>19</v>
      </c>
      <c r="C9950" t="s">
        <v>33</v>
      </c>
      <c r="D9950" s="2">
        <v>2360.59</v>
      </c>
      <c r="E9950">
        <v>0.42</v>
      </c>
      <c r="F9950">
        <v>8</v>
      </c>
      <c r="G9950" s="1">
        <v>45404</v>
      </c>
      <c r="H9950" s="1">
        <v>45409</v>
      </c>
      <c r="I9950" t="s">
        <v>21</v>
      </c>
      <c r="J9950" t="s">
        <v>22</v>
      </c>
      <c r="K9950" s="2">
        <v>512.48</v>
      </c>
      <c r="L9950" t="s">
        <v>28</v>
      </c>
      <c r="M9950">
        <f>YEAR(Table1[[#This Row],[order_date]])</f>
        <v>2024</v>
      </c>
      <c r="N9950">
        <f>MONTH(Table1[[#This Row],[order_date]])</f>
        <v>4</v>
      </c>
      <c r="O9950" s="3">
        <f>Table1[[#This Row],[sales]]-Table1[[#This Row],[profit]]</f>
        <v>1848.1100000000001</v>
      </c>
      <c r="P9950" s="3">
        <f>Table1[[#This Row],[sales]]*Table1[[#This Row],[quantity]]</f>
        <v>18884.72</v>
      </c>
      <c r="Q9950" s="9">
        <f>Table1[[#This Row],[delivery_date]]-Table1[[#This Row],[order_date]]</f>
        <v>5</v>
      </c>
    </row>
    <row r="9951" spans="1:17" x14ac:dyDescent="0.35">
      <c r="A9951" t="s">
        <v>9982</v>
      </c>
      <c r="B9951" t="s">
        <v>41</v>
      </c>
      <c r="C9951" t="s">
        <v>33</v>
      </c>
      <c r="D9951" s="2">
        <v>4133.33</v>
      </c>
      <c r="E9951">
        <v>0.44</v>
      </c>
      <c r="F9951">
        <v>3</v>
      </c>
      <c r="G9951" s="1">
        <v>45213</v>
      </c>
      <c r="H9951" s="1">
        <v>45217</v>
      </c>
      <c r="I9951" t="s">
        <v>15</v>
      </c>
      <c r="J9951" t="s">
        <v>27</v>
      </c>
      <c r="K9951" s="2">
        <v>861.49</v>
      </c>
      <c r="L9951" t="s">
        <v>39</v>
      </c>
      <c r="M9951">
        <f>YEAR(Table1[[#This Row],[order_date]])</f>
        <v>2023</v>
      </c>
      <c r="N9951">
        <f>MONTH(Table1[[#This Row],[order_date]])</f>
        <v>10</v>
      </c>
      <c r="O9951" s="3">
        <f>Table1[[#This Row],[sales]]-Table1[[#This Row],[profit]]</f>
        <v>3271.84</v>
      </c>
      <c r="P9951" s="3">
        <f>Table1[[#This Row],[sales]]*Table1[[#This Row],[quantity]]</f>
        <v>12399.99</v>
      </c>
      <c r="Q9951" s="9">
        <f>Table1[[#This Row],[delivery_date]]-Table1[[#This Row],[order_date]]</f>
        <v>4</v>
      </c>
    </row>
    <row r="9952" spans="1:17" x14ac:dyDescent="0.35">
      <c r="A9952" t="s">
        <v>9983</v>
      </c>
      <c r="B9952" t="s">
        <v>41</v>
      </c>
      <c r="C9952" t="s">
        <v>14</v>
      </c>
      <c r="D9952" s="2">
        <v>3254.71</v>
      </c>
      <c r="E9952">
        <v>0.26</v>
      </c>
      <c r="F9952">
        <v>5</v>
      </c>
      <c r="G9952" s="1">
        <v>45380</v>
      </c>
      <c r="H9952" s="1">
        <v>45384</v>
      </c>
      <c r="I9952" t="s">
        <v>31</v>
      </c>
      <c r="J9952" t="s">
        <v>16</v>
      </c>
      <c r="K9952" s="2">
        <v>800.31</v>
      </c>
      <c r="L9952" t="s">
        <v>39</v>
      </c>
      <c r="M9952">
        <f>YEAR(Table1[[#This Row],[order_date]])</f>
        <v>2024</v>
      </c>
      <c r="N9952">
        <f>MONTH(Table1[[#This Row],[order_date]])</f>
        <v>3</v>
      </c>
      <c r="O9952" s="3">
        <f>Table1[[#This Row],[sales]]-Table1[[#This Row],[profit]]</f>
        <v>2454.4</v>
      </c>
      <c r="P9952" s="3">
        <f>Table1[[#This Row],[sales]]*Table1[[#This Row],[quantity]]</f>
        <v>16273.55</v>
      </c>
      <c r="Q9952" s="9">
        <f>Table1[[#This Row],[delivery_date]]-Table1[[#This Row],[order_date]]</f>
        <v>4</v>
      </c>
    </row>
    <row r="9953" spans="1:17" x14ac:dyDescent="0.35">
      <c r="A9953" t="s">
        <v>9984</v>
      </c>
      <c r="B9953" t="s">
        <v>19</v>
      </c>
      <c r="C9953" t="s">
        <v>33</v>
      </c>
      <c r="D9953" s="2">
        <v>1863.62</v>
      </c>
      <c r="E9953">
        <v>0.2</v>
      </c>
      <c r="F9953">
        <v>5</v>
      </c>
      <c r="G9953" s="1">
        <v>45206</v>
      </c>
      <c r="H9953" s="1">
        <v>45212</v>
      </c>
      <c r="I9953" t="s">
        <v>15</v>
      </c>
      <c r="J9953" t="s">
        <v>16</v>
      </c>
      <c r="K9953" s="2">
        <v>129.5</v>
      </c>
      <c r="L9953" t="s">
        <v>34</v>
      </c>
      <c r="M9953">
        <f>YEAR(Table1[[#This Row],[order_date]])</f>
        <v>2023</v>
      </c>
      <c r="N9953">
        <f>MONTH(Table1[[#This Row],[order_date]])</f>
        <v>10</v>
      </c>
      <c r="O9953" s="3">
        <f>Table1[[#This Row],[sales]]-Table1[[#This Row],[profit]]</f>
        <v>1734.12</v>
      </c>
      <c r="P9953" s="3">
        <f>Table1[[#This Row],[sales]]*Table1[[#This Row],[quantity]]</f>
        <v>9318.0999999999985</v>
      </c>
      <c r="Q9953" s="9">
        <f>Table1[[#This Row],[delivery_date]]-Table1[[#This Row],[order_date]]</f>
        <v>6</v>
      </c>
    </row>
    <row r="9954" spans="1:17" x14ac:dyDescent="0.35">
      <c r="A9954" t="s">
        <v>9985</v>
      </c>
      <c r="B9954" t="s">
        <v>41</v>
      </c>
      <c r="C9954" t="s">
        <v>26</v>
      </c>
      <c r="D9954" s="2">
        <v>2608.7800000000002</v>
      </c>
      <c r="E9954">
        <v>0.04</v>
      </c>
      <c r="F9954">
        <v>2</v>
      </c>
      <c r="G9954" s="1">
        <v>45621</v>
      </c>
      <c r="H9954" s="1">
        <v>45625</v>
      </c>
      <c r="I9954" t="s">
        <v>31</v>
      </c>
      <c r="J9954" t="s">
        <v>16</v>
      </c>
      <c r="K9954" s="2">
        <v>376.38</v>
      </c>
      <c r="L9954" t="s">
        <v>39</v>
      </c>
      <c r="M9954">
        <f>YEAR(Table1[[#This Row],[order_date]])</f>
        <v>2024</v>
      </c>
      <c r="N9954">
        <f>MONTH(Table1[[#This Row],[order_date]])</f>
        <v>11</v>
      </c>
      <c r="O9954" s="3">
        <f>Table1[[#This Row],[sales]]-Table1[[#This Row],[profit]]</f>
        <v>2232.4</v>
      </c>
      <c r="P9954" s="3">
        <f>Table1[[#This Row],[sales]]*Table1[[#This Row],[quantity]]</f>
        <v>5217.5600000000004</v>
      </c>
      <c r="Q9954" s="9">
        <f>Table1[[#This Row],[delivery_date]]-Table1[[#This Row],[order_date]]</f>
        <v>4</v>
      </c>
    </row>
    <row r="9955" spans="1:17" x14ac:dyDescent="0.35">
      <c r="A9955" t="s">
        <v>9986</v>
      </c>
      <c r="B9955" t="s">
        <v>25</v>
      </c>
      <c r="C9955" t="s">
        <v>33</v>
      </c>
      <c r="D9955" s="2">
        <v>4980.88</v>
      </c>
      <c r="E9955">
        <v>0.1</v>
      </c>
      <c r="F9955">
        <v>2</v>
      </c>
      <c r="G9955" s="1">
        <v>45438</v>
      </c>
      <c r="H9955" s="1">
        <v>45442</v>
      </c>
      <c r="I9955" t="s">
        <v>31</v>
      </c>
      <c r="J9955" t="s">
        <v>27</v>
      </c>
      <c r="K9955" s="2">
        <v>363.72</v>
      </c>
      <c r="L9955" t="s">
        <v>28</v>
      </c>
      <c r="M9955">
        <f>YEAR(Table1[[#This Row],[order_date]])</f>
        <v>2024</v>
      </c>
      <c r="N9955">
        <f>MONTH(Table1[[#This Row],[order_date]])</f>
        <v>5</v>
      </c>
      <c r="O9955" s="3">
        <f>Table1[[#This Row],[sales]]-Table1[[#This Row],[profit]]</f>
        <v>4617.16</v>
      </c>
      <c r="P9955" s="3">
        <f>Table1[[#This Row],[sales]]*Table1[[#This Row],[quantity]]</f>
        <v>9961.76</v>
      </c>
      <c r="Q9955" s="9">
        <f>Table1[[#This Row],[delivery_date]]-Table1[[#This Row],[order_date]]</f>
        <v>4</v>
      </c>
    </row>
    <row r="9956" spans="1:17" x14ac:dyDescent="0.35">
      <c r="A9956" t="s">
        <v>9987</v>
      </c>
      <c r="B9956" t="s">
        <v>19</v>
      </c>
      <c r="C9956" t="s">
        <v>14</v>
      </c>
      <c r="D9956" s="2">
        <v>3735.06</v>
      </c>
      <c r="E9956">
        <v>0.11</v>
      </c>
      <c r="F9956">
        <v>6</v>
      </c>
      <c r="G9956" s="1">
        <v>45612</v>
      </c>
      <c r="H9956" s="1">
        <v>45616</v>
      </c>
      <c r="I9956" t="s">
        <v>31</v>
      </c>
      <c r="J9956" t="s">
        <v>27</v>
      </c>
      <c r="K9956" s="2">
        <v>330.88</v>
      </c>
      <c r="L9956" t="s">
        <v>48</v>
      </c>
      <c r="M9956">
        <f>YEAR(Table1[[#This Row],[order_date]])</f>
        <v>2024</v>
      </c>
      <c r="N9956">
        <f>MONTH(Table1[[#This Row],[order_date]])</f>
        <v>11</v>
      </c>
      <c r="O9956" s="3">
        <f>Table1[[#This Row],[sales]]-Table1[[#This Row],[profit]]</f>
        <v>3404.18</v>
      </c>
      <c r="P9956" s="3">
        <f>Table1[[#This Row],[sales]]*Table1[[#This Row],[quantity]]</f>
        <v>22410.36</v>
      </c>
      <c r="Q9956" s="9">
        <f>Table1[[#This Row],[delivery_date]]-Table1[[#This Row],[order_date]]</f>
        <v>4</v>
      </c>
    </row>
    <row r="9957" spans="1:17" x14ac:dyDescent="0.35">
      <c r="A9957" t="s">
        <v>9988</v>
      </c>
      <c r="B9957" t="s">
        <v>19</v>
      </c>
      <c r="C9957" t="s">
        <v>26</v>
      </c>
      <c r="D9957" s="2">
        <v>3111.16</v>
      </c>
      <c r="E9957">
        <v>0.03</v>
      </c>
      <c r="F9957">
        <v>2</v>
      </c>
      <c r="G9957" s="1">
        <v>45395</v>
      </c>
      <c r="H9957" s="1">
        <v>45402</v>
      </c>
      <c r="I9957" t="s">
        <v>15</v>
      </c>
      <c r="J9957" t="s">
        <v>16</v>
      </c>
      <c r="K9957" s="2">
        <v>800.21</v>
      </c>
      <c r="L9957" t="s">
        <v>28</v>
      </c>
      <c r="M9957">
        <f>YEAR(Table1[[#This Row],[order_date]])</f>
        <v>2024</v>
      </c>
      <c r="N9957">
        <f>MONTH(Table1[[#This Row],[order_date]])</f>
        <v>4</v>
      </c>
      <c r="O9957" s="3">
        <f>Table1[[#This Row],[sales]]-Table1[[#This Row],[profit]]</f>
        <v>2310.9499999999998</v>
      </c>
      <c r="P9957" s="3">
        <f>Table1[[#This Row],[sales]]*Table1[[#This Row],[quantity]]</f>
        <v>6222.32</v>
      </c>
      <c r="Q9957" s="9">
        <f>Table1[[#This Row],[delivery_date]]-Table1[[#This Row],[order_date]]</f>
        <v>7</v>
      </c>
    </row>
    <row r="9958" spans="1:17" x14ac:dyDescent="0.35">
      <c r="A9958" t="s">
        <v>9989</v>
      </c>
      <c r="B9958" t="s">
        <v>19</v>
      </c>
      <c r="C9958" t="s">
        <v>20</v>
      </c>
      <c r="D9958" s="2">
        <v>4156.7700000000004</v>
      </c>
      <c r="E9958">
        <v>0.08</v>
      </c>
      <c r="F9958">
        <v>6</v>
      </c>
      <c r="G9958" s="1">
        <v>45060</v>
      </c>
      <c r="H9958" s="1">
        <v>45065</v>
      </c>
      <c r="I9958" t="s">
        <v>31</v>
      </c>
      <c r="J9958" t="s">
        <v>16</v>
      </c>
      <c r="K9958" s="2">
        <v>937.2</v>
      </c>
      <c r="L9958" t="s">
        <v>39</v>
      </c>
      <c r="M9958">
        <f>YEAR(Table1[[#This Row],[order_date]])</f>
        <v>2023</v>
      </c>
      <c r="N9958">
        <f>MONTH(Table1[[#This Row],[order_date]])</f>
        <v>5</v>
      </c>
      <c r="O9958" s="3">
        <f>Table1[[#This Row],[sales]]-Table1[[#This Row],[profit]]</f>
        <v>3219.5700000000006</v>
      </c>
      <c r="P9958" s="3">
        <f>Table1[[#This Row],[sales]]*Table1[[#This Row],[quantity]]</f>
        <v>24940.620000000003</v>
      </c>
      <c r="Q9958" s="9">
        <f>Table1[[#This Row],[delivery_date]]-Table1[[#This Row],[order_date]]</f>
        <v>5</v>
      </c>
    </row>
    <row r="9959" spans="1:17" x14ac:dyDescent="0.35">
      <c r="A9959" t="s">
        <v>9990</v>
      </c>
      <c r="B9959" t="s">
        <v>19</v>
      </c>
      <c r="C9959" t="s">
        <v>20</v>
      </c>
      <c r="D9959" s="2">
        <v>2265.9499999999998</v>
      </c>
      <c r="E9959">
        <v>0.44</v>
      </c>
      <c r="F9959">
        <v>7</v>
      </c>
      <c r="G9959" s="1">
        <v>45578</v>
      </c>
      <c r="H9959" s="1">
        <v>45579</v>
      </c>
      <c r="I9959" t="s">
        <v>15</v>
      </c>
      <c r="J9959" t="s">
        <v>22</v>
      </c>
      <c r="K9959" s="2">
        <v>321.19</v>
      </c>
      <c r="L9959" t="s">
        <v>23</v>
      </c>
      <c r="M9959">
        <f>YEAR(Table1[[#This Row],[order_date]])</f>
        <v>2024</v>
      </c>
      <c r="N9959">
        <f>MONTH(Table1[[#This Row],[order_date]])</f>
        <v>10</v>
      </c>
      <c r="O9959" s="3">
        <f>Table1[[#This Row],[sales]]-Table1[[#This Row],[profit]]</f>
        <v>1944.7599999999998</v>
      </c>
      <c r="P9959" s="3">
        <f>Table1[[#This Row],[sales]]*Table1[[#This Row],[quantity]]</f>
        <v>15861.649999999998</v>
      </c>
      <c r="Q9959" s="9">
        <f>Table1[[#This Row],[delivery_date]]-Table1[[#This Row],[order_date]]</f>
        <v>1</v>
      </c>
    </row>
    <row r="9960" spans="1:17" x14ac:dyDescent="0.35">
      <c r="A9960" t="s">
        <v>9991</v>
      </c>
      <c r="B9960" t="s">
        <v>41</v>
      </c>
      <c r="C9960" t="s">
        <v>20</v>
      </c>
      <c r="D9960" s="2">
        <v>4755.3100000000004</v>
      </c>
      <c r="E9960">
        <v>0.27</v>
      </c>
      <c r="F9960">
        <v>4</v>
      </c>
      <c r="G9960" s="1">
        <v>44960</v>
      </c>
      <c r="H9960" s="1">
        <v>44966</v>
      </c>
      <c r="I9960" t="s">
        <v>31</v>
      </c>
      <c r="J9960" t="s">
        <v>27</v>
      </c>
      <c r="K9960" s="2">
        <v>720.6</v>
      </c>
      <c r="L9960" t="s">
        <v>34</v>
      </c>
      <c r="M9960">
        <f>YEAR(Table1[[#This Row],[order_date]])</f>
        <v>2023</v>
      </c>
      <c r="N9960">
        <f>MONTH(Table1[[#This Row],[order_date]])</f>
        <v>2</v>
      </c>
      <c r="O9960" s="3">
        <f>Table1[[#This Row],[sales]]-Table1[[#This Row],[profit]]</f>
        <v>4034.7100000000005</v>
      </c>
      <c r="P9960" s="3">
        <f>Table1[[#This Row],[sales]]*Table1[[#This Row],[quantity]]</f>
        <v>19021.240000000002</v>
      </c>
      <c r="Q9960" s="9">
        <f>Table1[[#This Row],[delivery_date]]-Table1[[#This Row],[order_date]]</f>
        <v>6</v>
      </c>
    </row>
    <row r="9961" spans="1:17" x14ac:dyDescent="0.35">
      <c r="A9961" t="s">
        <v>9992</v>
      </c>
      <c r="B9961" t="s">
        <v>41</v>
      </c>
      <c r="C9961" t="s">
        <v>14</v>
      </c>
      <c r="D9961" s="2">
        <v>2804.9</v>
      </c>
      <c r="E9961">
        <v>0.38</v>
      </c>
      <c r="F9961">
        <v>4</v>
      </c>
      <c r="G9961" s="1">
        <v>44992</v>
      </c>
      <c r="H9961" s="1">
        <v>44995</v>
      </c>
      <c r="I9961" t="s">
        <v>15</v>
      </c>
      <c r="J9961" t="s">
        <v>22</v>
      </c>
      <c r="K9961" s="2">
        <v>615.45000000000005</v>
      </c>
      <c r="L9961" t="s">
        <v>28</v>
      </c>
      <c r="M9961">
        <f>YEAR(Table1[[#This Row],[order_date]])</f>
        <v>2023</v>
      </c>
      <c r="N9961">
        <f>MONTH(Table1[[#This Row],[order_date]])</f>
        <v>3</v>
      </c>
      <c r="O9961" s="3">
        <f>Table1[[#This Row],[sales]]-Table1[[#This Row],[profit]]</f>
        <v>2189.4499999999998</v>
      </c>
      <c r="P9961" s="3">
        <f>Table1[[#This Row],[sales]]*Table1[[#This Row],[quantity]]</f>
        <v>11219.6</v>
      </c>
      <c r="Q9961" s="9">
        <f>Table1[[#This Row],[delivery_date]]-Table1[[#This Row],[order_date]]</f>
        <v>3</v>
      </c>
    </row>
    <row r="9962" spans="1:17" x14ac:dyDescent="0.35">
      <c r="A9962" t="s">
        <v>9993</v>
      </c>
      <c r="B9962" t="s">
        <v>25</v>
      </c>
      <c r="C9962" t="s">
        <v>20</v>
      </c>
      <c r="D9962" s="2">
        <v>1701.67</v>
      </c>
      <c r="E9962">
        <v>0.14000000000000001</v>
      </c>
      <c r="F9962">
        <v>3</v>
      </c>
      <c r="G9962" s="1">
        <v>45098</v>
      </c>
      <c r="H9962" s="1">
        <v>45101</v>
      </c>
      <c r="I9962" t="s">
        <v>31</v>
      </c>
      <c r="J9962" t="s">
        <v>27</v>
      </c>
      <c r="K9962" s="2">
        <v>356.84</v>
      </c>
      <c r="L9962" t="s">
        <v>28</v>
      </c>
      <c r="M9962">
        <f>YEAR(Table1[[#This Row],[order_date]])</f>
        <v>2023</v>
      </c>
      <c r="N9962">
        <f>MONTH(Table1[[#This Row],[order_date]])</f>
        <v>6</v>
      </c>
      <c r="O9962" s="3">
        <f>Table1[[#This Row],[sales]]-Table1[[#This Row],[profit]]</f>
        <v>1344.8300000000002</v>
      </c>
      <c r="P9962" s="3">
        <f>Table1[[#This Row],[sales]]*Table1[[#This Row],[quantity]]</f>
        <v>5105.01</v>
      </c>
      <c r="Q9962" s="9">
        <f>Table1[[#This Row],[delivery_date]]-Table1[[#This Row],[order_date]]</f>
        <v>3</v>
      </c>
    </row>
    <row r="9963" spans="1:17" x14ac:dyDescent="0.35">
      <c r="A9963" t="s">
        <v>9994</v>
      </c>
      <c r="B9963" t="s">
        <v>13</v>
      </c>
      <c r="C9963" t="s">
        <v>33</v>
      </c>
      <c r="D9963" s="2">
        <v>521.5</v>
      </c>
      <c r="E9963">
        <v>7.0000000000000007E-2</v>
      </c>
      <c r="F9963">
        <v>1</v>
      </c>
      <c r="G9963" s="1">
        <v>45459</v>
      </c>
      <c r="H9963" s="1">
        <v>45464</v>
      </c>
      <c r="I9963" t="s">
        <v>15</v>
      </c>
      <c r="J9963" t="s">
        <v>27</v>
      </c>
      <c r="K9963" s="2">
        <v>89.62</v>
      </c>
      <c r="L9963" t="s">
        <v>39</v>
      </c>
      <c r="M9963">
        <f>YEAR(Table1[[#This Row],[order_date]])</f>
        <v>2024</v>
      </c>
      <c r="N9963">
        <f>MONTH(Table1[[#This Row],[order_date]])</f>
        <v>6</v>
      </c>
      <c r="O9963" s="3">
        <f>Table1[[#This Row],[sales]]-Table1[[#This Row],[profit]]</f>
        <v>431.88</v>
      </c>
      <c r="P9963" s="3">
        <f>Table1[[#This Row],[sales]]*Table1[[#This Row],[quantity]]</f>
        <v>521.5</v>
      </c>
      <c r="Q9963" s="9">
        <f>Table1[[#This Row],[delivery_date]]-Table1[[#This Row],[order_date]]</f>
        <v>5</v>
      </c>
    </row>
    <row r="9964" spans="1:17" x14ac:dyDescent="0.35">
      <c r="A9964" t="s">
        <v>9995</v>
      </c>
      <c r="B9964" t="s">
        <v>13</v>
      </c>
      <c r="C9964" t="s">
        <v>20</v>
      </c>
      <c r="D9964" s="2">
        <v>1940.91</v>
      </c>
      <c r="E9964">
        <v>0.19</v>
      </c>
      <c r="F9964">
        <v>4</v>
      </c>
      <c r="G9964" s="1">
        <v>45636</v>
      </c>
      <c r="H9964" s="1">
        <v>45641</v>
      </c>
      <c r="I9964" t="s">
        <v>21</v>
      </c>
      <c r="J9964" t="s">
        <v>16</v>
      </c>
      <c r="K9964" s="2">
        <v>460.5</v>
      </c>
      <c r="L9964" t="s">
        <v>17</v>
      </c>
      <c r="M9964">
        <f>YEAR(Table1[[#This Row],[order_date]])</f>
        <v>2024</v>
      </c>
      <c r="N9964">
        <f>MONTH(Table1[[#This Row],[order_date]])</f>
        <v>12</v>
      </c>
      <c r="O9964" s="3">
        <f>Table1[[#This Row],[sales]]-Table1[[#This Row],[profit]]</f>
        <v>1480.41</v>
      </c>
      <c r="P9964" s="3">
        <f>Table1[[#This Row],[sales]]*Table1[[#This Row],[quantity]]</f>
        <v>7763.64</v>
      </c>
      <c r="Q9964" s="9">
        <f>Table1[[#This Row],[delivery_date]]-Table1[[#This Row],[order_date]]</f>
        <v>5</v>
      </c>
    </row>
    <row r="9965" spans="1:17" x14ac:dyDescent="0.35">
      <c r="A9965" t="s">
        <v>9996</v>
      </c>
      <c r="B9965" t="s">
        <v>25</v>
      </c>
      <c r="C9965" t="s">
        <v>36</v>
      </c>
      <c r="D9965" s="2">
        <v>2886.33</v>
      </c>
      <c r="E9965">
        <v>0.4</v>
      </c>
      <c r="F9965">
        <v>3</v>
      </c>
      <c r="G9965" s="1">
        <v>44932</v>
      </c>
      <c r="H9965" s="1">
        <v>44936</v>
      </c>
      <c r="I9965" t="s">
        <v>15</v>
      </c>
      <c r="J9965" t="s">
        <v>27</v>
      </c>
      <c r="K9965" s="2">
        <v>295.74</v>
      </c>
      <c r="L9965" t="s">
        <v>23</v>
      </c>
      <c r="M9965">
        <f>YEAR(Table1[[#This Row],[order_date]])</f>
        <v>2023</v>
      </c>
      <c r="N9965">
        <f>MONTH(Table1[[#This Row],[order_date]])</f>
        <v>1</v>
      </c>
      <c r="O9965" s="3">
        <f>Table1[[#This Row],[sales]]-Table1[[#This Row],[profit]]</f>
        <v>2590.59</v>
      </c>
      <c r="P9965" s="3">
        <f>Table1[[#This Row],[sales]]*Table1[[#This Row],[quantity]]</f>
        <v>8658.99</v>
      </c>
      <c r="Q9965" s="9">
        <f>Table1[[#This Row],[delivery_date]]-Table1[[#This Row],[order_date]]</f>
        <v>4</v>
      </c>
    </row>
    <row r="9966" spans="1:17" x14ac:dyDescent="0.35">
      <c r="A9966" t="s">
        <v>9997</v>
      </c>
      <c r="B9966" t="s">
        <v>13</v>
      </c>
      <c r="C9966" t="s">
        <v>36</v>
      </c>
      <c r="D9966" s="2">
        <v>3545.92</v>
      </c>
      <c r="E9966">
        <v>0.15</v>
      </c>
      <c r="F9966">
        <v>8</v>
      </c>
      <c r="G9966" s="1">
        <v>45570</v>
      </c>
      <c r="H9966" s="1">
        <v>45577</v>
      </c>
      <c r="I9966" t="s">
        <v>21</v>
      </c>
      <c r="J9966" t="s">
        <v>16</v>
      </c>
      <c r="K9966" s="2">
        <v>444.85</v>
      </c>
      <c r="L9966" t="s">
        <v>39</v>
      </c>
      <c r="M9966">
        <f>YEAR(Table1[[#This Row],[order_date]])</f>
        <v>2024</v>
      </c>
      <c r="N9966">
        <f>MONTH(Table1[[#This Row],[order_date]])</f>
        <v>10</v>
      </c>
      <c r="O9966" s="3">
        <f>Table1[[#This Row],[sales]]-Table1[[#This Row],[profit]]</f>
        <v>3101.07</v>
      </c>
      <c r="P9966" s="3">
        <f>Table1[[#This Row],[sales]]*Table1[[#This Row],[quantity]]</f>
        <v>28367.360000000001</v>
      </c>
      <c r="Q9966" s="9">
        <f>Table1[[#This Row],[delivery_date]]-Table1[[#This Row],[order_date]]</f>
        <v>7</v>
      </c>
    </row>
    <row r="9967" spans="1:17" x14ac:dyDescent="0.35">
      <c r="A9967" t="s">
        <v>9998</v>
      </c>
      <c r="B9967" t="s">
        <v>25</v>
      </c>
      <c r="C9967" t="s">
        <v>20</v>
      </c>
      <c r="D9967" s="2">
        <v>4388.07</v>
      </c>
      <c r="E9967">
        <v>0.1</v>
      </c>
      <c r="F9967">
        <v>5</v>
      </c>
      <c r="G9967" s="1">
        <v>45445</v>
      </c>
      <c r="H9967" s="1">
        <v>45446</v>
      </c>
      <c r="I9967" t="s">
        <v>15</v>
      </c>
      <c r="J9967" t="s">
        <v>16</v>
      </c>
      <c r="K9967" s="2">
        <v>290.51</v>
      </c>
      <c r="L9967" t="s">
        <v>39</v>
      </c>
      <c r="M9967">
        <f>YEAR(Table1[[#This Row],[order_date]])</f>
        <v>2024</v>
      </c>
      <c r="N9967">
        <f>MONTH(Table1[[#This Row],[order_date]])</f>
        <v>6</v>
      </c>
      <c r="O9967" s="3">
        <f>Table1[[#This Row],[sales]]-Table1[[#This Row],[profit]]</f>
        <v>4097.5599999999995</v>
      </c>
      <c r="P9967" s="3">
        <f>Table1[[#This Row],[sales]]*Table1[[#This Row],[quantity]]</f>
        <v>21940.35</v>
      </c>
      <c r="Q9967" s="9">
        <f>Table1[[#This Row],[delivery_date]]-Table1[[#This Row],[order_date]]</f>
        <v>1</v>
      </c>
    </row>
    <row r="9968" spans="1:17" x14ac:dyDescent="0.35">
      <c r="A9968" t="s">
        <v>9999</v>
      </c>
      <c r="B9968" t="s">
        <v>41</v>
      </c>
      <c r="C9968" t="s">
        <v>20</v>
      </c>
      <c r="D9968" s="2">
        <v>4725.41</v>
      </c>
      <c r="E9968">
        <v>0.01</v>
      </c>
      <c r="F9968">
        <v>7</v>
      </c>
      <c r="G9968" s="1">
        <v>45514</v>
      </c>
      <c r="H9968" s="1">
        <v>45520</v>
      </c>
      <c r="I9968" t="s">
        <v>21</v>
      </c>
      <c r="J9968" t="s">
        <v>22</v>
      </c>
      <c r="K9968" s="2">
        <v>913.96</v>
      </c>
      <c r="L9968" t="s">
        <v>34</v>
      </c>
      <c r="M9968">
        <f>YEAR(Table1[[#This Row],[order_date]])</f>
        <v>2024</v>
      </c>
      <c r="N9968">
        <f>MONTH(Table1[[#This Row],[order_date]])</f>
        <v>8</v>
      </c>
      <c r="O9968" s="3">
        <f>Table1[[#This Row],[sales]]-Table1[[#This Row],[profit]]</f>
        <v>3811.45</v>
      </c>
      <c r="P9968" s="3">
        <f>Table1[[#This Row],[sales]]*Table1[[#This Row],[quantity]]</f>
        <v>33077.869999999995</v>
      </c>
      <c r="Q9968" s="9">
        <f>Table1[[#This Row],[delivery_date]]-Table1[[#This Row],[order_date]]</f>
        <v>6</v>
      </c>
    </row>
    <row r="9969" spans="1:17" x14ac:dyDescent="0.35">
      <c r="A9969" t="s">
        <v>10000</v>
      </c>
      <c r="B9969" t="s">
        <v>19</v>
      </c>
      <c r="C9969" t="s">
        <v>36</v>
      </c>
      <c r="D9969" s="2">
        <v>602.02</v>
      </c>
      <c r="E9969">
        <v>0.31</v>
      </c>
      <c r="F9969">
        <v>3</v>
      </c>
      <c r="G9969" s="1">
        <v>45445</v>
      </c>
      <c r="H9969" s="1">
        <v>45446</v>
      </c>
      <c r="I9969" t="s">
        <v>21</v>
      </c>
      <c r="J9969" t="s">
        <v>16</v>
      </c>
      <c r="K9969" s="2">
        <v>144.4</v>
      </c>
      <c r="L9969" t="s">
        <v>48</v>
      </c>
      <c r="M9969">
        <f>YEAR(Table1[[#This Row],[order_date]])</f>
        <v>2024</v>
      </c>
      <c r="N9969">
        <f>MONTH(Table1[[#This Row],[order_date]])</f>
        <v>6</v>
      </c>
      <c r="O9969" s="3">
        <f>Table1[[#This Row],[sales]]-Table1[[#This Row],[profit]]</f>
        <v>457.62</v>
      </c>
      <c r="P9969" s="3">
        <f>Table1[[#This Row],[sales]]*Table1[[#This Row],[quantity]]</f>
        <v>1806.06</v>
      </c>
      <c r="Q9969" s="9">
        <f>Table1[[#This Row],[delivery_date]]-Table1[[#This Row],[order_date]]</f>
        <v>1</v>
      </c>
    </row>
    <row r="9970" spans="1:17" x14ac:dyDescent="0.35">
      <c r="A9970" t="s">
        <v>10001</v>
      </c>
      <c r="B9970" t="s">
        <v>19</v>
      </c>
      <c r="C9970" t="s">
        <v>20</v>
      </c>
      <c r="D9970" s="2">
        <v>3044.43</v>
      </c>
      <c r="E9970">
        <v>0.22</v>
      </c>
      <c r="F9970">
        <v>3</v>
      </c>
      <c r="G9970" s="1">
        <v>45166</v>
      </c>
      <c r="H9970" s="1">
        <v>45168</v>
      </c>
      <c r="I9970" t="s">
        <v>15</v>
      </c>
      <c r="J9970" t="s">
        <v>16</v>
      </c>
      <c r="K9970" s="2">
        <v>552.09</v>
      </c>
      <c r="L9970" t="s">
        <v>17</v>
      </c>
      <c r="M9970">
        <f>YEAR(Table1[[#This Row],[order_date]])</f>
        <v>2023</v>
      </c>
      <c r="N9970">
        <f>MONTH(Table1[[#This Row],[order_date]])</f>
        <v>8</v>
      </c>
      <c r="O9970" s="3">
        <f>Table1[[#This Row],[sales]]-Table1[[#This Row],[profit]]</f>
        <v>2492.3399999999997</v>
      </c>
      <c r="P9970" s="3">
        <f>Table1[[#This Row],[sales]]*Table1[[#This Row],[quantity]]</f>
        <v>9133.2899999999991</v>
      </c>
      <c r="Q9970" s="9">
        <f>Table1[[#This Row],[delivery_date]]-Table1[[#This Row],[order_date]]</f>
        <v>2</v>
      </c>
    </row>
    <row r="9971" spans="1:17" x14ac:dyDescent="0.35">
      <c r="A9971" t="s">
        <v>10002</v>
      </c>
      <c r="B9971" t="s">
        <v>41</v>
      </c>
      <c r="C9971" t="s">
        <v>26</v>
      </c>
      <c r="D9971" s="2">
        <v>3366.29</v>
      </c>
      <c r="E9971">
        <v>0.13</v>
      </c>
      <c r="F9971">
        <v>6</v>
      </c>
      <c r="G9971" s="1">
        <v>44973</v>
      </c>
      <c r="H9971" s="1">
        <v>44980</v>
      </c>
      <c r="I9971" t="s">
        <v>31</v>
      </c>
      <c r="J9971" t="s">
        <v>22</v>
      </c>
      <c r="K9971" s="2">
        <v>477.4</v>
      </c>
      <c r="L9971" t="s">
        <v>17</v>
      </c>
      <c r="M9971">
        <f>YEAR(Table1[[#This Row],[order_date]])</f>
        <v>2023</v>
      </c>
      <c r="N9971">
        <f>MONTH(Table1[[#This Row],[order_date]])</f>
        <v>2</v>
      </c>
      <c r="O9971" s="3">
        <f>Table1[[#This Row],[sales]]-Table1[[#This Row],[profit]]</f>
        <v>2888.89</v>
      </c>
      <c r="P9971" s="3">
        <f>Table1[[#This Row],[sales]]*Table1[[#This Row],[quantity]]</f>
        <v>20197.739999999998</v>
      </c>
      <c r="Q9971" s="9">
        <f>Table1[[#This Row],[delivery_date]]-Table1[[#This Row],[order_date]]</f>
        <v>7</v>
      </c>
    </row>
    <row r="9972" spans="1:17" x14ac:dyDescent="0.35">
      <c r="A9972" t="s">
        <v>10003</v>
      </c>
      <c r="B9972" t="s">
        <v>19</v>
      </c>
      <c r="C9972" t="s">
        <v>36</v>
      </c>
      <c r="D9972" s="2">
        <v>943.11</v>
      </c>
      <c r="E9972">
        <v>0.26</v>
      </c>
      <c r="F9972">
        <v>4</v>
      </c>
      <c r="G9972" s="1">
        <v>45081</v>
      </c>
      <c r="H9972" s="1">
        <v>45082</v>
      </c>
      <c r="I9972" t="s">
        <v>31</v>
      </c>
      <c r="J9972" t="s">
        <v>27</v>
      </c>
      <c r="K9972" s="2">
        <v>94.22</v>
      </c>
      <c r="L9972" t="s">
        <v>48</v>
      </c>
      <c r="M9972">
        <f>YEAR(Table1[[#This Row],[order_date]])</f>
        <v>2023</v>
      </c>
      <c r="N9972">
        <f>MONTH(Table1[[#This Row],[order_date]])</f>
        <v>6</v>
      </c>
      <c r="O9972" s="3">
        <f>Table1[[#This Row],[sales]]-Table1[[#This Row],[profit]]</f>
        <v>848.89</v>
      </c>
      <c r="P9972" s="3">
        <f>Table1[[#This Row],[sales]]*Table1[[#This Row],[quantity]]</f>
        <v>3772.44</v>
      </c>
      <c r="Q9972" s="9">
        <f>Table1[[#This Row],[delivery_date]]-Table1[[#This Row],[order_date]]</f>
        <v>1</v>
      </c>
    </row>
    <row r="9973" spans="1:17" x14ac:dyDescent="0.35">
      <c r="A9973" t="s">
        <v>10004</v>
      </c>
      <c r="B9973" t="s">
        <v>19</v>
      </c>
      <c r="C9973" t="s">
        <v>14</v>
      </c>
      <c r="D9973" s="2">
        <v>2773.44</v>
      </c>
      <c r="E9973">
        <v>0.35</v>
      </c>
      <c r="F9973">
        <v>8</v>
      </c>
      <c r="G9973" s="1">
        <v>45178</v>
      </c>
      <c r="H9973" s="1">
        <v>45185</v>
      </c>
      <c r="I9973" t="s">
        <v>31</v>
      </c>
      <c r="J9973" t="s">
        <v>27</v>
      </c>
      <c r="K9973" s="2">
        <v>526.97</v>
      </c>
      <c r="L9973" t="s">
        <v>48</v>
      </c>
      <c r="M9973">
        <f>YEAR(Table1[[#This Row],[order_date]])</f>
        <v>2023</v>
      </c>
      <c r="N9973">
        <f>MONTH(Table1[[#This Row],[order_date]])</f>
        <v>9</v>
      </c>
      <c r="O9973" s="3">
        <f>Table1[[#This Row],[sales]]-Table1[[#This Row],[profit]]</f>
        <v>2246.4700000000003</v>
      </c>
      <c r="P9973" s="3">
        <f>Table1[[#This Row],[sales]]*Table1[[#This Row],[quantity]]</f>
        <v>22187.52</v>
      </c>
      <c r="Q9973" s="9">
        <f>Table1[[#This Row],[delivery_date]]-Table1[[#This Row],[order_date]]</f>
        <v>7</v>
      </c>
    </row>
    <row r="9974" spans="1:17" x14ac:dyDescent="0.35">
      <c r="A9974" t="s">
        <v>10005</v>
      </c>
      <c r="B9974" t="s">
        <v>13</v>
      </c>
      <c r="C9974" t="s">
        <v>36</v>
      </c>
      <c r="D9974" s="2">
        <v>1740.68</v>
      </c>
      <c r="E9974">
        <v>0.12</v>
      </c>
      <c r="F9974">
        <v>3</v>
      </c>
      <c r="G9974" s="1">
        <v>45476</v>
      </c>
      <c r="H9974" s="1">
        <v>45483</v>
      </c>
      <c r="I9974" t="s">
        <v>31</v>
      </c>
      <c r="J9974" t="s">
        <v>27</v>
      </c>
      <c r="K9974" s="2">
        <v>146.86000000000001</v>
      </c>
      <c r="L9974" t="s">
        <v>39</v>
      </c>
      <c r="M9974">
        <f>YEAR(Table1[[#This Row],[order_date]])</f>
        <v>2024</v>
      </c>
      <c r="N9974">
        <f>MONTH(Table1[[#This Row],[order_date]])</f>
        <v>7</v>
      </c>
      <c r="O9974" s="3">
        <f>Table1[[#This Row],[sales]]-Table1[[#This Row],[profit]]</f>
        <v>1593.8200000000002</v>
      </c>
      <c r="P9974" s="3">
        <f>Table1[[#This Row],[sales]]*Table1[[#This Row],[quantity]]</f>
        <v>5222.04</v>
      </c>
      <c r="Q9974" s="9">
        <f>Table1[[#This Row],[delivery_date]]-Table1[[#This Row],[order_date]]</f>
        <v>7</v>
      </c>
    </row>
    <row r="9975" spans="1:17" x14ac:dyDescent="0.35">
      <c r="A9975" t="s">
        <v>10006</v>
      </c>
      <c r="B9975" t="s">
        <v>41</v>
      </c>
      <c r="C9975" t="s">
        <v>33</v>
      </c>
      <c r="D9975" s="2">
        <v>479.34</v>
      </c>
      <c r="E9975">
        <v>0.3</v>
      </c>
      <c r="F9975">
        <v>5</v>
      </c>
      <c r="G9975" s="1">
        <v>45014</v>
      </c>
      <c r="H9975" s="1">
        <v>45018</v>
      </c>
      <c r="I9975" t="s">
        <v>31</v>
      </c>
      <c r="J9975" t="s">
        <v>16</v>
      </c>
      <c r="K9975" s="2">
        <v>88.97</v>
      </c>
      <c r="L9975" t="s">
        <v>48</v>
      </c>
      <c r="M9975">
        <f>YEAR(Table1[[#This Row],[order_date]])</f>
        <v>2023</v>
      </c>
      <c r="N9975">
        <f>MONTH(Table1[[#This Row],[order_date]])</f>
        <v>3</v>
      </c>
      <c r="O9975" s="3">
        <f>Table1[[#This Row],[sales]]-Table1[[#This Row],[profit]]</f>
        <v>390.37</v>
      </c>
      <c r="P9975" s="3">
        <f>Table1[[#This Row],[sales]]*Table1[[#This Row],[quantity]]</f>
        <v>2396.6999999999998</v>
      </c>
      <c r="Q9975" s="9">
        <f>Table1[[#This Row],[delivery_date]]-Table1[[#This Row],[order_date]]</f>
        <v>4</v>
      </c>
    </row>
    <row r="9976" spans="1:17" x14ac:dyDescent="0.35">
      <c r="A9976" t="s">
        <v>10007</v>
      </c>
      <c r="B9976" t="s">
        <v>13</v>
      </c>
      <c r="C9976" t="s">
        <v>26</v>
      </c>
      <c r="D9976" s="2">
        <v>422.74</v>
      </c>
      <c r="E9976">
        <v>0.13</v>
      </c>
      <c r="F9976">
        <v>1</v>
      </c>
      <c r="G9976" s="1">
        <v>45196</v>
      </c>
      <c r="H9976" s="1">
        <v>45198</v>
      </c>
      <c r="I9976" t="s">
        <v>31</v>
      </c>
      <c r="J9976" t="s">
        <v>27</v>
      </c>
      <c r="K9976" s="2">
        <v>40.729999999999997</v>
      </c>
      <c r="L9976" t="s">
        <v>17</v>
      </c>
      <c r="M9976">
        <f>YEAR(Table1[[#This Row],[order_date]])</f>
        <v>2023</v>
      </c>
      <c r="N9976">
        <f>MONTH(Table1[[#This Row],[order_date]])</f>
        <v>9</v>
      </c>
      <c r="O9976" s="3">
        <f>Table1[[#This Row],[sales]]-Table1[[#This Row],[profit]]</f>
        <v>382.01</v>
      </c>
      <c r="P9976" s="3">
        <f>Table1[[#This Row],[sales]]*Table1[[#This Row],[quantity]]</f>
        <v>422.74</v>
      </c>
      <c r="Q9976" s="9">
        <f>Table1[[#This Row],[delivery_date]]-Table1[[#This Row],[order_date]]</f>
        <v>2</v>
      </c>
    </row>
    <row r="9977" spans="1:17" x14ac:dyDescent="0.35">
      <c r="A9977" t="s">
        <v>10008</v>
      </c>
      <c r="B9977" t="s">
        <v>13</v>
      </c>
      <c r="C9977" t="s">
        <v>14</v>
      </c>
      <c r="D9977" s="2">
        <v>3820.14</v>
      </c>
      <c r="E9977">
        <v>0.49</v>
      </c>
      <c r="F9977">
        <v>1</v>
      </c>
      <c r="G9977" s="1">
        <v>45606</v>
      </c>
      <c r="H9977" s="1">
        <v>45611</v>
      </c>
      <c r="I9977" t="s">
        <v>15</v>
      </c>
      <c r="J9977" t="s">
        <v>22</v>
      </c>
      <c r="K9977" s="2">
        <v>282.3</v>
      </c>
      <c r="L9977" t="s">
        <v>34</v>
      </c>
      <c r="M9977">
        <f>YEAR(Table1[[#This Row],[order_date]])</f>
        <v>2024</v>
      </c>
      <c r="N9977">
        <f>MONTH(Table1[[#This Row],[order_date]])</f>
        <v>11</v>
      </c>
      <c r="O9977" s="3">
        <f>Table1[[#This Row],[sales]]-Table1[[#This Row],[profit]]</f>
        <v>3537.8399999999997</v>
      </c>
      <c r="P9977" s="3">
        <f>Table1[[#This Row],[sales]]*Table1[[#This Row],[quantity]]</f>
        <v>3820.14</v>
      </c>
      <c r="Q9977" s="9">
        <f>Table1[[#This Row],[delivery_date]]-Table1[[#This Row],[order_date]]</f>
        <v>5</v>
      </c>
    </row>
    <row r="9978" spans="1:17" x14ac:dyDescent="0.35">
      <c r="A9978" t="s">
        <v>10009</v>
      </c>
      <c r="B9978" t="s">
        <v>19</v>
      </c>
      <c r="C9978" t="s">
        <v>20</v>
      </c>
      <c r="D9978" s="2">
        <v>3115.73</v>
      </c>
      <c r="E9978">
        <v>0.37</v>
      </c>
      <c r="F9978">
        <v>8</v>
      </c>
      <c r="G9978" s="1">
        <v>45282</v>
      </c>
      <c r="H9978" s="1">
        <v>45289</v>
      </c>
      <c r="I9978" t="s">
        <v>21</v>
      </c>
      <c r="J9978" t="s">
        <v>27</v>
      </c>
      <c r="K9978" s="2">
        <v>907.45</v>
      </c>
      <c r="L9978" t="s">
        <v>28</v>
      </c>
      <c r="M9978">
        <f>YEAR(Table1[[#This Row],[order_date]])</f>
        <v>2023</v>
      </c>
      <c r="N9978">
        <f>MONTH(Table1[[#This Row],[order_date]])</f>
        <v>12</v>
      </c>
      <c r="O9978" s="3">
        <f>Table1[[#This Row],[sales]]-Table1[[#This Row],[profit]]</f>
        <v>2208.2799999999997</v>
      </c>
      <c r="P9978" s="3">
        <f>Table1[[#This Row],[sales]]*Table1[[#This Row],[quantity]]</f>
        <v>24925.84</v>
      </c>
      <c r="Q9978" s="9">
        <f>Table1[[#This Row],[delivery_date]]-Table1[[#This Row],[order_date]]</f>
        <v>7</v>
      </c>
    </row>
    <row r="9979" spans="1:17" x14ac:dyDescent="0.35">
      <c r="A9979" t="s">
        <v>10010</v>
      </c>
      <c r="B9979" t="s">
        <v>19</v>
      </c>
      <c r="C9979" t="s">
        <v>33</v>
      </c>
      <c r="D9979" s="2">
        <v>3604.1</v>
      </c>
      <c r="E9979">
        <v>0.3</v>
      </c>
      <c r="F9979">
        <v>7</v>
      </c>
      <c r="G9979" s="1">
        <v>45643</v>
      </c>
      <c r="H9979" s="1">
        <v>45647</v>
      </c>
      <c r="I9979" t="s">
        <v>15</v>
      </c>
      <c r="J9979" t="s">
        <v>16</v>
      </c>
      <c r="K9979" s="2">
        <v>233.73</v>
      </c>
      <c r="L9979" t="s">
        <v>23</v>
      </c>
      <c r="M9979">
        <f>YEAR(Table1[[#This Row],[order_date]])</f>
        <v>2024</v>
      </c>
      <c r="N9979">
        <f>MONTH(Table1[[#This Row],[order_date]])</f>
        <v>12</v>
      </c>
      <c r="O9979" s="3">
        <f>Table1[[#This Row],[sales]]-Table1[[#This Row],[profit]]</f>
        <v>3370.37</v>
      </c>
      <c r="P9979" s="3">
        <f>Table1[[#This Row],[sales]]*Table1[[#This Row],[quantity]]</f>
        <v>25228.7</v>
      </c>
      <c r="Q9979" s="9">
        <f>Table1[[#This Row],[delivery_date]]-Table1[[#This Row],[order_date]]</f>
        <v>4</v>
      </c>
    </row>
    <row r="9980" spans="1:17" x14ac:dyDescent="0.35">
      <c r="A9980" t="s">
        <v>10011</v>
      </c>
      <c r="B9980" t="s">
        <v>41</v>
      </c>
      <c r="C9980" t="s">
        <v>33</v>
      </c>
      <c r="D9980" s="2">
        <v>3457.86</v>
      </c>
      <c r="E9980">
        <v>0.09</v>
      </c>
      <c r="F9980">
        <v>1</v>
      </c>
      <c r="G9980" s="1">
        <v>45539</v>
      </c>
      <c r="H9980" s="1">
        <v>45545</v>
      </c>
      <c r="I9980" t="s">
        <v>21</v>
      </c>
      <c r="J9980" t="s">
        <v>22</v>
      </c>
      <c r="K9980" s="2">
        <v>935.6</v>
      </c>
      <c r="L9980" t="s">
        <v>23</v>
      </c>
      <c r="M9980">
        <f>YEAR(Table1[[#This Row],[order_date]])</f>
        <v>2024</v>
      </c>
      <c r="N9980">
        <f>MONTH(Table1[[#This Row],[order_date]])</f>
        <v>9</v>
      </c>
      <c r="O9980" s="3">
        <f>Table1[[#This Row],[sales]]-Table1[[#This Row],[profit]]</f>
        <v>2522.2600000000002</v>
      </c>
      <c r="P9980" s="3">
        <f>Table1[[#This Row],[sales]]*Table1[[#This Row],[quantity]]</f>
        <v>3457.86</v>
      </c>
      <c r="Q9980" s="9">
        <f>Table1[[#This Row],[delivery_date]]-Table1[[#This Row],[order_date]]</f>
        <v>6</v>
      </c>
    </row>
    <row r="9981" spans="1:17" x14ac:dyDescent="0.35">
      <c r="A9981" t="s">
        <v>10012</v>
      </c>
      <c r="B9981" t="s">
        <v>19</v>
      </c>
      <c r="C9981" t="s">
        <v>26</v>
      </c>
      <c r="D9981" s="2">
        <v>758.13</v>
      </c>
      <c r="E9981">
        <v>0.28999999999999998</v>
      </c>
      <c r="F9981">
        <v>6</v>
      </c>
      <c r="G9981" s="1">
        <v>45042</v>
      </c>
      <c r="H9981" s="1">
        <v>45048</v>
      </c>
      <c r="I9981" t="s">
        <v>21</v>
      </c>
      <c r="J9981" t="s">
        <v>22</v>
      </c>
      <c r="K9981" s="2">
        <v>219.45</v>
      </c>
      <c r="L9981" t="s">
        <v>48</v>
      </c>
      <c r="M9981">
        <f>YEAR(Table1[[#This Row],[order_date]])</f>
        <v>2023</v>
      </c>
      <c r="N9981">
        <f>MONTH(Table1[[#This Row],[order_date]])</f>
        <v>4</v>
      </c>
      <c r="O9981" s="3">
        <f>Table1[[#This Row],[sales]]-Table1[[#This Row],[profit]]</f>
        <v>538.68000000000006</v>
      </c>
      <c r="P9981" s="3">
        <f>Table1[[#This Row],[sales]]*Table1[[#This Row],[quantity]]</f>
        <v>4548.78</v>
      </c>
      <c r="Q9981" s="9">
        <f>Table1[[#This Row],[delivery_date]]-Table1[[#This Row],[order_date]]</f>
        <v>6</v>
      </c>
    </row>
    <row r="9982" spans="1:17" x14ac:dyDescent="0.35">
      <c r="A9982" t="s">
        <v>10013</v>
      </c>
      <c r="B9982" t="s">
        <v>19</v>
      </c>
      <c r="C9982" t="s">
        <v>14</v>
      </c>
      <c r="D9982" s="2">
        <v>842.67</v>
      </c>
      <c r="E9982">
        <v>0.4</v>
      </c>
      <c r="F9982">
        <v>2</v>
      </c>
      <c r="G9982" s="1">
        <v>44976</v>
      </c>
      <c r="H9982" s="1">
        <v>44982</v>
      </c>
      <c r="I9982" t="s">
        <v>15</v>
      </c>
      <c r="J9982" t="s">
        <v>16</v>
      </c>
      <c r="K9982" s="2">
        <v>188.3</v>
      </c>
      <c r="L9982" t="s">
        <v>23</v>
      </c>
      <c r="M9982">
        <f>YEAR(Table1[[#This Row],[order_date]])</f>
        <v>2023</v>
      </c>
      <c r="N9982">
        <f>MONTH(Table1[[#This Row],[order_date]])</f>
        <v>2</v>
      </c>
      <c r="O9982" s="3">
        <f>Table1[[#This Row],[sales]]-Table1[[#This Row],[profit]]</f>
        <v>654.36999999999989</v>
      </c>
      <c r="P9982" s="3">
        <f>Table1[[#This Row],[sales]]*Table1[[#This Row],[quantity]]</f>
        <v>1685.34</v>
      </c>
      <c r="Q9982" s="9">
        <f>Table1[[#This Row],[delivery_date]]-Table1[[#This Row],[order_date]]</f>
        <v>6</v>
      </c>
    </row>
    <row r="9983" spans="1:17" x14ac:dyDescent="0.35">
      <c r="A9983" t="s">
        <v>10014</v>
      </c>
      <c r="B9983" t="s">
        <v>41</v>
      </c>
      <c r="C9983" t="s">
        <v>33</v>
      </c>
      <c r="D9983" s="2">
        <v>1337.17</v>
      </c>
      <c r="E9983">
        <v>0.37</v>
      </c>
      <c r="F9983">
        <v>1</v>
      </c>
      <c r="G9983" s="1">
        <v>45385</v>
      </c>
      <c r="H9983" s="1">
        <v>45392</v>
      </c>
      <c r="I9983" t="s">
        <v>21</v>
      </c>
      <c r="J9983" t="s">
        <v>16</v>
      </c>
      <c r="K9983" s="2">
        <v>389.64</v>
      </c>
      <c r="L9983" t="s">
        <v>48</v>
      </c>
      <c r="M9983">
        <f>YEAR(Table1[[#This Row],[order_date]])</f>
        <v>2024</v>
      </c>
      <c r="N9983">
        <f>MONTH(Table1[[#This Row],[order_date]])</f>
        <v>4</v>
      </c>
      <c r="O9983" s="3">
        <f>Table1[[#This Row],[sales]]-Table1[[#This Row],[profit]]</f>
        <v>947.53000000000009</v>
      </c>
      <c r="P9983" s="3">
        <f>Table1[[#This Row],[sales]]*Table1[[#This Row],[quantity]]</f>
        <v>1337.17</v>
      </c>
      <c r="Q9983" s="9">
        <f>Table1[[#This Row],[delivery_date]]-Table1[[#This Row],[order_date]]</f>
        <v>7</v>
      </c>
    </row>
    <row r="9984" spans="1:17" x14ac:dyDescent="0.35">
      <c r="A9984" t="s">
        <v>10015</v>
      </c>
      <c r="B9984" t="s">
        <v>19</v>
      </c>
      <c r="C9984" t="s">
        <v>14</v>
      </c>
      <c r="D9984" s="2">
        <v>2055.59</v>
      </c>
      <c r="E9984">
        <v>0.39</v>
      </c>
      <c r="F9984">
        <v>5</v>
      </c>
      <c r="G9984" s="1">
        <v>44958</v>
      </c>
      <c r="H9984" s="1">
        <v>44965</v>
      </c>
      <c r="I9984" t="s">
        <v>15</v>
      </c>
      <c r="J9984" t="s">
        <v>27</v>
      </c>
      <c r="K9984" s="2">
        <v>492.33</v>
      </c>
      <c r="L9984" t="s">
        <v>17</v>
      </c>
      <c r="M9984">
        <f>YEAR(Table1[[#This Row],[order_date]])</f>
        <v>2023</v>
      </c>
      <c r="N9984">
        <f>MONTH(Table1[[#This Row],[order_date]])</f>
        <v>2</v>
      </c>
      <c r="O9984" s="3">
        <f>Table1[[#This Row],[sales]]-Table1[[#This Row],[profit]]</f>
        <v>1563.2600000000002</v>
      </c>
      <c r="P9984" s="3">
        <f>Table1[[#This Row],[sales]]*Table1[[#This Row],[quantity]]</f>
        <v>10277.950000000001</v>
      </c>
      <c r="Q9984" s="9">
        <f>Table1[[#This Row],[delivery_date]]-Table1[[#This Row],[order_date]]</f>
        <v>7</v>
      </c>
    </row>
    <row r="9985" spans="1:17" x14ac:dyDescent="0.35">
      <c r="A9985" t="s">
        <v>10016</v>
      </c>
      <c r="B9985" t="s">
        <v>13</v>
      </c>
      <c r="C9985" t="s">
        <v>14</v>
      </c>
      <c r="D9985" s="2">
        <v>4701.96</v>
      </c>
      <c r="E9985">
        <v>0.16</v>
      </c>
      <c r="F9985">
        <v>5</v>
      </c>
      <c r="G9985" s="1">
        <v>45135</v>
      </c>
      <c r="H9985" s="1">
        <v>45137</v>
      </c>
      <c r="I9985" t="s">
        <v>15</v>
      </c>
      <c r="J9985" t="s">
        <v>16</v>
      </c>
      <c r="K9985" s="2">
        <v>446.46</v>
      </c>
      <c r="L9985" t="s">
        <v>39</v>
      </c>
      <c r="M9985">
        <f>YEAR(Table1[[#This Row],[order_date]])</f>
        <v>2023</v>
      </c>
      <c r="N9985">
        <f>MONTH(Table1[[#This Row],[order_date]])</f>
        <v>7</v>
      </c>
      <c r="O9985" s="3">
        <f>Table1[[#This Row],[sales]]-Table1[[#This Row],[profit]]</f>
        <v>4255.5</v>
      </c>
      <c r="P9985" s="3">
        <f>Table1[[#This Row],[sales]]*Table1[[#This Row],[quantity]]</f>
        <v>23509.8</v>
      </c>
      <c r="Q9985" s="9">
        <f>Table1[[#This Row],[delivery_date]]-Table1[[#This Row],[order_date]]</f>
        <v>2</v>
      </c>
    </row>
    <row r="9986" spans="1:17" x14ac:dyDescent="0.35">
      <c r="A9986" t="s">
        <v>10017</v>
      </c>
      <c r="B9986" t="s">
        <v>41</v>
      </c>
      <c r="C9986" t="s">
        <v>33</v>
      </c>
      <c r="D9986" s="2">
        <v>3402.07</v>
      </c>
      <c r="E9986">
        <v>0.16</v>
      </c>
      <c r="F9986">
        <v>2</v>
      </c>
      <c r="G9986" s="1">
        <v>45120</v>
      </c>
      <c r="H9986" s="1">
        <v>45124</v>
      </c>
      <c r="I9986" t="s">
        <v>31</v>
      </c>
      <c r="J9986" t="s">
        <v>16</v>
      </c>
      <c r="K9986" s="2">
        <v>644.62</v>
      </c>
      <c r="L9986" t="s">
        <v>34</v>
      </c>
      <c r="M9986">
        <f>YEAR(Table1[[#This Row],[order_date]])</f>
        <v>2023</v>
      </c>
      <c r="N9986">
        <f>MONTH(Table1[[#This Row],[order_date]])</f>
        <v>7</v>
      </c>
      <c r="O9986" s="3">
        <f>Table1[[#This Row],[sales]]-Table1[[#This Row],[profit]]</f>
        <v>2757.4500000000003</v>
      </c>
      <c r="P9986" s="3">
        <f>Table1[[#This Row],[sales]]*Table1[[#This Row],[quantity]]</f>
        <v>6804.14</v>
      </c>
      <c r="Q9986" s="9">
        <f>Table1[[#This Row],[delivery_date]]-Table1[[#This Row],[order_date]]</f>
        <v>4</v>
      </c>
    </row>
    <row r="9987" spans="1:17" x14ac:dyDescent="0.35">
      <c r="A9987" t="s">
        <v>10018</v>
      </c>
      <c r="B9987" t="s">
        <v>19</v>
      </c>
      <c r="C9987" t="s">
        <v>14</v>
      </c>
      <c r="D9987" s="2">
        <v>1350.34</v>
      </c>
      <c r="E9987">
        <v>0.27</v>
      </c>
      <c r="F9987">
        <v>5</v>
      </c>
      <c r="G9987" s="1">
        <v>45013</v>
      </c>
      <c r="H9987" s="1">
        <v>45018</v>
      </c>
      <c r="I9987" t="s">
        <v>21</v>
      </c>
      <c r="J9987" t="s">
        <v>22</v>
      </c>
      <c r="K9987" s="2">
        <v>310.08</v>
      </c>
      <c r="L9987" t="s">
        <v>17</v>
      </c>
      <c r="M9987">
        <f>YEAR(Table1[[#This Row],[order_date]])</f>
        <v>2023</v>
      </c>
      <c r="N9987">
        <f>MONTH(Table1[[#This Row],[order_date]])</f>
        <v>3</v>
      </c>
      <c r="O9987" s="3">
        <f>Table1[[#This Row],[sales]]-Table1[[#This Row],[profit]]</f>
        <v>1040.26</v>
      </c>
      <c r="P9987" s="3">
        <f>Table1[[#This Row],[sales]]*Table1[[#This Row],[quantity]]</f>
        <v>6751.7</v>
      </c>
      <c r="Q9987" s="9">
        <f>Table1[[#This Row],[delivery_date]]-Table1[[#This Row],[order_date]]</f>
        <v>5</v>
      </c>
    </row>
    <row r="9988" spans="1:17" x14ac:dyDescent="0.35">
      <c r="A9988" t="s">
        <v>10019</v>
      </c>
      <c r="B9988" t="s">
        <v>25</v>
      </c>
      <c r="C9988" t="s">
        <v>26</v>
      </c>
      <c r="D9988" s="2">
        <v>374.32</v>
      </c>
      <c r="E9988">
        <v>0.14000000000000001</v>
      </c>
      <c r="F9988">
        <v>7</v>
      </c>
      <c r="G9988" s="1">
        <v>45187</v>
      </c>
      <c r="H9988" s="1">
        <v>45189</v>
      </c>
      <c r="I9988" t="s">
        <v>31</v>
      </c>
      <c r="J9988" t="s">
        <v>27</v>
      </c>
      <c r="K9988" s="2">
        <v>74.22</v>
      </c>
      <c r="L9988" t="s">
        <v>34</v>
      </c>
      <c r="M9988">
        <f>YEAR(Table1[[#This Row],[order_date]])</f>
        <v>2023</v>
      </c>
      <c r="N9988">
        <f>MONTH(Table1[[#This Row],[order_date]])</f>
        <v>9</v>
      </c>
      <c r="O9988" s="3">
        <f>Table1[[#This Row],[sales]]-Table1[[#This Row],[profit]]</f>
        <v>300.10000000000002</v>
      </c>
      <c r="P9988" s="3">
        <f>Table1[[#This Row],[sales]]*Table1[[#This Row],[quantity]]</f>
        <v>2620.2399999999998</v>
      </c>
      <c r="Q9988" s="9">
        <f>Table1[[#This Row],[delivery_date]]-Table1[[#This Row],[order_date]]</f>
        <v>2</v>
      </c>
    </row>
    <row r="9989" spans="1:17" x14ac:dyDescent="0.35">
      <c r="A9989" t="s">
        <v>10020</v>
      </c>
      <c r="B9989" t="s">
        <v>41</v>
      </c>
      <c r="C9989" t="s">
        <v>33</v>
      </c>
      <c r="D9989" s="2">
        <v>3452.7</v>
      </c>
      <c r="E9989">
        <v>0.06</v>
      </c>
      <c r="F9989">
        <v>4</v>
      </c>
      <c r="G9989" s="1">
        <v>45560</v>
      </c>
      <c r="H9989" s="1">
        <v>45564</v>
      </c>
      <c r="I9989" t="s">
        <v>15</v>
      </c>
      <c r="J9989" t="s">
        <v>27</v>
      </c>
      <c r="K9989" s="2">
        <v>536.03</v>
      </c>
      <c r="L9989" t="s">
        <v>48</v>
      </c>
      <c r="M9989">
        <f>YEAR(Table1[[#This Row],[order_date]])</f>
        <v>2024</v>
      </c>
      <c r="N9989">
        <f>MONTH(Table1[[#This Row],[order_date]])</f>
        <v>9</v>
      </c>
      <c r="O9989" s="3">
        <f>Table1[[#This Row],[sales]]-Table1[[#This Row],[profit]]</f>
        <v>2916.67</v>
      </c>
      <c r="P9989" s="3">
        <f>Table1[[#This Row],[sales]]*Table1[[#This Row],[quantity]]</f>
        <v>13810.8</v>
      </c>
      <c r="Q9989" s="9">
        <f>Table1[[#This Row],[delivery_date]]-Table1[[#This Row],[order_date]]</f>
        <v>4</v>
      </c>
    </row>
    <row r="9990" spans="1:17" x14ac:dyDescent="0.35">
      <c r="A9990" t="s">
        <v>10021</v>
      </c>
      <c r="B9990" t="s">
        <v>41</v>
      </c>
      <c r="C9990" t="s">
        <v>26</v>
      </c>
      <c r="D9990" s="2">
        <v>3164.06</v>
      </c>
      <c r="E9990">
        <v>0.23</v>
      </c>
      <c r="F9990">
        <v>2</v>
      </c>
      <c r="G9990" s="1">
        <v>45604</v>
      </c>
      <c r="H9990" s="1">
        <v>45607</v>
      </c>
      <c r="I9990" t="s">
        <v>15</v>
      </c>
      <c r="J9990" t="s">
        <v>22</v>
      </c>
      <c r="K9990" s="2">
        <v>419.44</v>
      </c>
      <c r="L9990" t="s">
        <v>28</v>
      </c>
      <c r="M9990">
        <f>YEAR(Table1[[#This Row],[order_date]])</f>
        <v>2024</v>
      </c>
      <c r="N9990">
        <f>MONTH(Table1[[#This Row],[order_date]])</f>
        <v>11</v>
      </c>
      <c r="O9990" s="3">
        <f>Table1[[#This Row],[sales]]-Table1[[#This Row],[profit]]</f>
        <v>2744.62</v>
      </c>
      <c r="P9990" s="3">
        <f>Table1[[#This Row],[sales]]*Table1[[#This Row],[quantity]]</f>
        <v>6328.12</v>
      </c>
      <c r="Q9990" s="9">
        <f>Table1[[#This Row],[delivery_date]]-Table1[[#This Row],[order_date]]</f>
        <v>3</v>
      </c>
    </row>
    <row r="9991" spans="1:17" x14ac:dyDescent="0.35">
      <c r="A9991" t="s">
        <v>10022</v>
      </c>
      <c r="B9991" t="s">
        <v>25</v>
      </c>
      <c r="C9991" t="s">
        <v>26</v>
      </c>
      <c r="D9991" s="2">
        <v>3411.24</v>
      </c>
      <c r="E9991">
        <v>0</v>
      </c>
      <c r="F9991">
        <v>5</v>
      </c>
      <c r="G9991" s="1">
        <v>45401</v>
      </c>
      <c r="H9991" s="1">
        <v>45406</v>
      </c>
      <c r="I9991" t="s">
        <v>21</v>
      </c>
      <c r="J9991" t="s">
        <v>22</v>
      </c>
      <c r="K9991" s="2">
        <v>946.8</v>
      </c>
      <c r="L9991" t="s">
        <v>34</v>
      </c>
      <c r="M9991">
        <f>YEAR(Table1[[#This Row],[order_date]])</f>
        <v>2024</v>
      </c>
      <c r="N9991">
        <f>MONTH(Table1[[#This Row],[order_date]])</f>
        <v>4</v>
      </c>
      <c r="O9991" s="3">
        <f>Table1[[#This Row],[sales]]-Table1[[#This Row],[profit]]</f>
        <v>2464.4399999999996</v>
      </c>
      <c r="P9991" s="3">
        <f>Table1[[#This Row],[sales]]*Table1[[#This Row],[quantity]]</f>
        <v>17056.199999999997</v>
      </c>
      <c r="Q9991" s="9">
        <f>Table1[[#This Row],[delivery_date]]-Table1[[#This Row],[order_date]]</f>
        <v>5</v>
      </c>
    </row>
    <row r="9992" spans="1:17" x14ac:dyDescent="0.35">
      <c r="A9992" t="s">
        <v>10023</v>
      </c>
      <c r="B9992" t="s">
        <v>19</v>
      </c>
      <c r="C9992" t="s">
        <v>14</v>
      </c>
      <c r="D9992" s="2">
        <v>1379.78</v>
      </c>
      <c r="E9992">
        <v>0.38</v>
      </c>
      <c r="F9992">
        <v>6</v>
      </c>
      <c r="G9992" s="1">
        <v>45116</v>
      </c>
      <c r="H9992" s="1">
        <v>45118</v>
      </c>
      <c r="I9992" t="s">
        <v>31</v>
      </c>
      <c r="J9992" t="s">
        <v>22</v>
      </c>
      <c r="K9992" s="2">
        <v>361.37</v>
      </c>
      <c r="L9992" t="s">
        <v>28</v>
      </c>
      <c r="M9992">
        <f>YEAR(Table1[[#This Row],[order_date]])</f>
        <v>2023</v>
      </c>
      <c r="N9992">
        <f>MONTH(Table1[[#This Row],[order_date]])</f>
        <v>7</v>
      </c>
      <c r="O9992" s="3">
        <f>Table1[[#This Row],[sales]]-Table1[[#This Row],[profit]]</f>
        <v>1018.41</v>
      </c>
      <c r="P9992" s="3">
        <f>Table1[[#This Row],[sales]]*Table1[[#This Row],[quantity]]</f>
        <v>8278.68</v>
      </c>
      <c r="Q9992" s="9">
        <f>Table1[[#This Row],[delivery_date]]-Table1[[#This Row],[order_date]]</f>
        <v>2</v>
      </c>
    </row>
    <row r="9993" spans="1:17" x14ac:dyDescent="0.35">
      <c r="A9993" t="s">
        <v>10024</v>
      </c>
      <c r="B9993" t="s">
        <v>19</v>
      </c>
      <c r="C9993" t="s">
        <v>14</v>
      </c>
      <c r="D9993" s="2">
        <v>2633.12</v>
      </c>
      <c r="E9993">
        <v>0.37</v>
      </c>
      <c r="F9993">
        <v>8</v>
      </c>
      <c r="G9993" s="1">
        <v>45184</v>
      </c>
      <c r="H9993" s="1">
        <v>45187</v>
      </c>
      <c r="I9993" t="s">
        <v>31</v>
      </c>
      <c r="J9993" t="s">
        <v>27</v>
      </c>
      <c r="K9993" s="2">
        <v>694.71</v>
      </c>
      <c r="L9993" t="s">
        <v>17</v>
      </c>
      <c r="M9993">
        <f>YEAR(Table1[[#This Row],[order_date]])</f>
        <v>2023</v>
      </c>
      <c r="N9993">
        <f>MONTH(Table1[[#This Row],[order_date]])</f>
        <v>9</v>
      </c>
      <c r="O9993" s="3">
        <f>Table1[[#This Row],[sales]]-Table1[[#This Row],[profit]]</f>
        <v>1938.4099999999999</v>
      </c>
      <c r="P9993" s="3">
        <f>Table1[[#This Row],[sales]]*Table1[[#This Row],[quantity]]</f>
        <v>21064.959999999999</v>
      </c>
      <c r="Q9993" s="9">
        <f>Table1[[#This Row],[delivery_date]]-Table1[[#This Row],[order_date]]</f>
        <v>3</v>
      </c>
    </row>
    <row r="9994" spans="1:17" x14ac:dyDescent="0.35">
      <c r="A9994" t="s">
        <v>10025</v>
      </c>
      <c r="B9994" t="s">
        <v>41</v>
      </c>
      <c r="C9994" t="s">
        <v>33</v>
      </c>
      <c r="D9994" s="2">
        <v>1872.34</v>
      </c>
      <c r="E9994">
        <v>0.28000000000000003</v>
      </c>
      <c r="F9994">
        <v>9</v>
      </c>
      <c r="G9994" s="1">
        <v>45431</v>
      </c>
      <c r="H9994" s="1">
        <v>45434</v>
      </c>
      <c r="I9994" t="s">
        <v>21</v>
      </c>
      <c r="J9994" t="s">
        <v>16</v>
      </c>
      <c r="K9994" s="2">
        <v>272.98</v>
      </c>
      <c r="L9994" t="s">
        <v>34</v>
      </c>
      <c r="M9994">
        <f>YEAR(Table1[[#This Row],[order_date]])</f>
        <v>2024</v>
      </c>
      <c r="N9994">
        <f>MONTH(Table1[[#This Row],[order_date]])</f>
        <v>5</v>
      </c>
      <c r="O9994" s="3">
        <f>Table1[[#This Row],[sales]]-Table1[[#This Row],[profit]]</f>
        <v>1599.36</v>
      </c>
      <c r="P9994" s="3">
        <f>Table1[[#This Row],[sales]]*Table1[[#This Row],[quantity]]</f>
        <v>16851.059999999998</v>
      </c>
      <c r="Q9994" s="9">
        <f>Table1[[#This Row],[delivery_date]]-Table1[[#This Row],[order_date]]</f>
        <v>3</v>
      </c>
    </row>
    <row r="9995" spans="1:17" x14ac:dyDescent="0.35">
      <c r="A9995" t="s">
        <v>10026</v>
      </c>
      <c r="B9995" t="s">
        <v>41</v>
      </c>
      <c r="C9995" t="s">
        <v>20</v>
      </c>
      <c r="D9995" s="2">
        <v>4106.72</v>
      </c>
      <c r="E9995">
        <v>0.37</v>
      </c>
      <c r="F9995">
        <v>8</v>
      </c>
      <c r="G9995" s="1">
        <v>45430</v>
      </c>
      <c r="H9995" s="1">
        <v>45432</v>
      </c>
      <c r="I9995" t="s">
        <v>15</v>
      </c>
      <c r="J9995" t="s">
        <v>27</v>
      </c>
      <c r="K9995" s="2">
        <v>647.79</v>
      </c>
      <c r="L9995" t="s">
        <v>17</v>
      </c>
      <c r="M9995">
        <f>YEAR(Table1[[#This Row],[order_date]])</f>
        <v>2024</v>
      </c>
      <c r="N9995">
        <f>MONTH(Table1[[#This Row],[order_date]])</f>
        <v>5</v>
      </c>
      <c r="O9995" s="3">
        <f>Table1[[#This Row],[sales]]-Table1[[#This Row],[profit]]</f>
        <v>3458.9300000000003</v>
      </c>
      <c r="P9995" s="3">
        <f>Table1[[#This Row],[sales]]*Table1[[#This Row],[quantity]]</f>
        <v>32853.760000000002</v>
      </c>
      <c r="Q9995" s="9">
        <f>Table1[[#This Row],[delivery_date]]-Table1[[#This Row],[order_date]]</f>
        <v>2</v>
      </c>
    </row>
    <row r="9996" spans="1:17" x14ac:dyDescent="0.35">
      <c r="A9996" t="s">
        <v>10027</v>
      </c>
      <c r="B9996" t="s">
        <v>19</v>
      </c>
      <c r="C9996" t="s">
        <v>33</v>
      </c>
      <c r="D9996" s="2">
        <v>440.04</v>
      </c>
      <c r="E9996">
        <v>0.31</v>
      </c>
      <c r="F9996">
        <v>7</v>
      </c>
      <c r="G9996" s="1">
        <v>45509</v>
      </c>
      <c r="H9996" s="1">
        <v>45510</v>
      </c>
      <c r="I9996" t="s">
        <v>15</v>
      </c>
      <c r="J9996" t="s">
        <v>27</v>
      </c>
      <c r="K9996" s="2">
        <v>129.29</v>
      </c>
      <c r="L9996" t="s">
        <v>48</v>
      </c>
      <c r="M9996">
        <f>YEAR(Table1[[#This Row],[order_date]])</f>
        <v>2024</v>
      </c>
      <c r="N9996">
        <f>MONTH(Table1[[#This Row],[order_date]])</f>
        <v>8</v>
      </c>
      <c r="O9996" s="3">
        <f>Table1[[#This Row],[sales]]-Table1[[#This Row],[profit]]</f>
        <v>310.75</v>
      </c>
      <c r="P9996" s="3">
        <f>Table1[[#This Row],[sales]]*Table1[[#This Row],[quantity]]</f>
        <v>3080.28</v>
      </c>
      <c r="Q9996" s="9">
        <f>Table1[[#This Row],[delivery_date]]-Table1[[#This Row],[order_date]]</f>
        <v>1</v>
      </c>
    </row>
    <row r="9997" spans="1:17" x14ac:dyDescent="0.35">
      <c r="A9997" t="s">
        <v>10028</v>
      </c>
      <c r="B9997" t="s">
        <v>19</v>
      </c>
      <c r="C9997" t="s">
        <v>26</v>
      </c>
      <c r="D9997" s="2">
        <v>1449.66</v>
      </c>
      <c r="E9997">
        <v>0.35</v>
      </c>
      <c r="F9997">
        <v>9</v>
      </c>
      <c r="G9997" s="1">
        <v>45158</v>
      </c>
      <c r="H9997" s="1">
        <v>45159</v>
      </c>
      <c r="I9997" t="s">
        <v>21</v>
      </c>
      <c r="J9997" t="s">
        <v>27</v>
      </c>
      <c r="K9997" s="2">
        <v>387.81</v>
      </c>
      <c r="L9997" t="s">
        <v>48</v>
      </c>
      <c r="M9997">
        <f>YEAR(Table1[[#This Row],[order_date]])</f>
        <v>2023</v>
      </c>
      <c r="N9997">
        <f>MONTH(Table1[[#This Row],[order_date]])</f>
        <v>8</v>
      </c>
      <c r="O9997" s="3">
        <f>Table1[[#This Row],[sales]]-Table1[[#This Row],[profit]]</f>
        <v>1061.8500000000001</v>
      </c>
      <c r="P9997" s="3">
        <f>Table1[[#This Row],[sales]]*Table1[[#This Row],[quantity]]</f>
        <v>13046.94</v>
      </c>
      <c r="Q9997" s="9">
        <f>Table1[[#This Row],[delivery_date]]-Table1[[#This Row],[order_date]]</f>
        <v>1</v>
      </c>
    </row>
    <row r="9998" spans="1:17" x14ac:dyDescent="0.35">
      <c r="A9998" t="s">
        <v>10029</v>
      </c>
      <c r="B9998" t="s">
        <v>13</v>
      </c>
      <c r="C9998" t="s">
        <v>14</v>
      </c>
      <c r="D9998" s="2">
        <v>3054.47</v>
      </c>
      <c r="E9998">
        <v>0.03</v>
      </c>
      <c r="F9998">
        <v>9</v>
      </c>
      <c r="G9998" s="1">
        <v>45360</v>
      </c>
      <c r="H9998" s="1">
        <v>45364</v>
      </c>
      <c r="I9998" t="s">
        <v>21</v>
      </c>
      <c r="J9998" t="s">
        <v>16</v>
      </c>
      <c r="K9998" s="2">
        <v>661.78</v>
      </c>
      <c r="L9998" t="s">
        <v>23</v>
      </c>
      <c r="M9998">
        <f>YEAR(Table1[[#This Row],[order_date]])</f>
        <v>2024</v>
      </c>
      <c r="N9998">
        <f>MONTH(Table1[[#This Row],[order_date]])</f>
        <v>3</v>
      </c>
      <c r="O9998" s="3">
        <f>Table1[[#This Row],[sales]]-Table1[[#This Row],[profit]]</f>
        <v>2392.6899999999996</v>
      </c>
      <c r="P9998" s="3">
        <f>Table1[[#This Row],[sales]]*Table1[[#This Row],[quantity]]</f>
        <v>27490.23</v>
      </c>
      <c r="Q9998" s="9">
        <f>Table1[[#This Row],[delivery_date]]-Table1[[#This Row],[order_date]]</f>
        <v>4</v>
      </c>
    </row>
    <row r="9999" spans="1:17" x14ac:dyDescent="0.35">
      <c r="A9999" t="s">
        <v>10030</v>
      </c>
      <c r="B9999" t="s">
        <v>41</v>
      </c>
      <c r="C9999" t="s">
        <v>26</v>
      </c>
      <c r="D9999" s="2">
        <v>1105.5999999999999</v>
      </c>
      <c r="E9999">
        <v>0.44</v>
      </c>
      <c r="F9999">
        <v>6</v>
      </c>
      <c r="G9999" s="1">
        <v>45332</v>
      </c>
      <c r="H9999" s="1">
        <v>45334</v>
      </c>
      <c r="I9999" t="s">
        <v>21</v>
      </c>
      <c r="J9999" t="s">
        <v>22</v>
      </c>
      <c r="K9999" s="2">
        <v>140.75</v>
      </c>
      <c r="L9999" t="s">
        <v>23</v>
      </c>
      <c r="M9999">
        <f>YEAR(Table1[[#This Row],[order_date]])</f>
        <v>2024</v>
      </c>
      <c r="N9999">
        <f>MONTH(Table1[[#This Row],[order_date]])</f>
        <v>2</v>
      </c>
      <c r="O9999" s="3">
        <f>Table1[[#This Row],[sales]]-Table1[[#This Row],[profit]]</f>
        <v>964.84999999999991</v>
      </c>
      <c r="P9999" s="3">
        <f>Table1[[#This Row],[sales]]*Table1[[#This Row],[quantity]]</f>
        <v>6633.5999999999995</v>
      </c>
      <c r="Q9999" s="9">
        <f>Table1[[#This Row],[delivery_date]]-Table1[[#This Row],[order_date]]</f>
        <v>2</v>
      </c>
    </row>
    <row r="10000" spans="1:17" x14ac:dyDescent="0.35">
      <c r="A10000" t="s">
        <v>10031</v>
      </c>
      <c r="B10000" t="s">
        <v>41</v>
      </c>
      <c r="C10000" t="s">
        <v>36</v>
      </c>
      <c r="D10000" s="2">
        <v>3396.3</v>
      </c>
      <c r="E10000">
        <v>0.32</v>
      </c>
      <c r="F10000">
        <v>3</v>
      </c>
      <c r="G10000" s="1">
        <v>45421</v>
      </c>
      <c r="H10000" s="1">
        <v>45428</v>
      </c>
      <c r="I10000" t="s">
        <v>31</v>
      </c>
      <c r="J10000" t="s">
        <v>22</v>
      </c>
      <c r="K10000" s="2">
        <v>478.99</v>
      </c>
      <c r="L10000" t="s">
        <v>34</v>
      </c>
      <c r="M10000">
        <f>YEAR(Table1[[#This Row],[order_date]])</f>
        <v>2024</v>
      </c>
      <c r="N10000">
        <f>MONTH(Table1[[#This Row],[order_date]])</f>
        <v>5</v>
      </c>
      <c r="O10000" s="3">
        <f>Table1[[#This Row],[sales]]-Table1[[#This Row],[profit]]</f>
        <v>2917.3100000000004</v>
      </c>
      <c r="P10000" s="3">
        <f>Table1[[#This Row],[sales]]*Table1[[#This Row],[quantity]]</f>
        <v>10188.900000000001</v>
      </c>
      <c r="Q10000" s="9">
        <f>Table1[[#This Row],[delivery_date]]-Table1[[#This Row],[order_date]]</f>
        <v>7</v>
      </c>
    </row>
    <row r="10001" spans="1:17" x14ac:dyDescent="0.35">
      <c r="A10001" t="s">
        <v>10032</v>
      </c>
      <c r="B10001" t="s">
        <v>25</v>
      </c>
      <c r="C10001" t="s">
        <v>36</v>
      </c>
      <c r="D10001" s="2">
        <v>770.19</v>
      </c>
      <c r="E10001">
        <v>0.31</v>
      </c>
      <c r="F10001">
        <v>8</v>
      </c>
      <c r="G10001" s="1">
        <v>45511</v>
      </c>
      <c r="H10001" s="1">
        <v>45513</v>
      </c>
      <c r="I10001" t="s">
        <v>21</v>
      </c>
      <c r="J10001" t="s">
        <v>16</v>
      </c>
      <c r="K10001" s="2">
        <v>174.67</v>
      </c>
      <c r="L10001" t="s">
        <v>28</v>
      </c>
      <c r="M10001">
        <f>YEAR(Table1[[#This Row],[order_date]])</f>
        <v>2024</v>
      </c>
      <c r="N10001">
        <f>MONTH(Table1[[#This Row],[order_date]])</f>
        <v>8</v>
      </c>
      <c r="O10001" s="3">
        <f>Table1[[#This Row],[sales]]-Table1[[#This Row],[profit]]</f>
        <v>595.5200000000001</v>
      </c>
      <c r="P10001" s="3">
        <f>Table1[[#This Row],[sales]]*Table1[[#This Row],[quantity]]</f>
        <v>6161.52</v>
      </c>
      <c r="Q10001" s="9">
        <f>Table1[[#This Row],[delivery_date]]-Table1[[#This Row],[order_date]]</f>
        <v>2</v>
      </c>
    </row>
    <row r="10002" spans="1:17" x14ac:dyDescent="0.35">
      <c r="A10002" t="s">
        <v>10033</v>
      </c>
      <c r="B10002" t="s">
        <v>13</v>
      </c>
      <c r="C10002" t="s">
        <v>26</v>
      </c>
      <c r="D10002" s="2">
        <v>211.78</v>
      </c>
      <c r="E10002">
        <v>0.19</v>
      </c>
      <c r="F10002">
        <v>3</v>
      </c>
      <c r="G10002" s="1">
        <v>45164</v>
      </c>
      <c r="H10002" s="1">
        <v>45167</v>
      </c>
      <c r="I10002" t="s">
        <v>15</v>
      </c>
      <c r="J10002" t="s">
        <v>27</v>
      </c>
      <c r="K10002" s="2">
        <v>12.86</v>
      </c>
      <c r="L10002" t="s">
        <v>17</v>
      </c>
      <c r="M10002">
        <f>YEAR(Table1[[#This Row],[order_date]])</f>
        <v>2023</v>
      </c>
      <c r="N10002">
        <f>MONTH(Table1[[#This Row],[order_date]])</f>
        <v>8</v>
      </c>
      <c r="O10002" s="3">
        <f>Table1[[#This Row],[sales]]-Table1[[#This Row],[profit]]</f>
        <v>198.92000000000002</v>
      </c>
      <c r="P10002" s="3">
        <f>Table1[[#This Row],[sales]]*Table1[[#This Row],[quantity]]</f>
        <v>635.34</v>
      </c>
      <c r="Q10002" s="9">
        <f>Table1[[#This Row],[delivery_date]]-Table1[[#This Row],[order_date]]</f>
        <v>3</v>
      </c>
    </row>
    <row r="10003" spans="1:17" x14ac:dyDescent="0.35">
      <c r="A10003" t="s">
        <v>10034</v>
      </c>
      <c r="B10003" t="s">
        <v>19</v>
      </c>
      <c r="C10003" t="s">
        <v>20</v>
      </c>
      <c r="D10003" s="2">
        <v>4331.12</v>
      </c>
      <c r="E10003">
        <v>0.01</v>
      </c>
      <c r="F10003">
        <v>1</v>
      </c>
      <c r="G10003" s="1">
        <v>45291</v>
      </c>
      <c r="H10003" s="1">
        <v>45294</v>
      </c>
      <c r="I10003" t="s">
        <v>21</v>
      </c>
      <c r="J10003" t="s">
        <v>27</v>
      </c>
      <c r="K10003" s="2">
        <v>1213.8900000000001</v>
      </c>
      <c r="L10003" t="s">
        <v>17</v>
      </c>
      <c r="M10003">
        <f>YEAR(Table1[[#This Row],[order_date]])</f>
        <v>2023</v>
      </c>
      <c r="N10003">
        <f>MONTH(Table1[[#This Row],[order_date]])</f>
        <v>12</v>
      </c>
      <c r="O10003" s="3">
        <f>Table1[[#This Row],[sales]]-Table1[[#This Row],[profit]]</f>
        <v>3117.2299999999996</v>
      </c>
      <c r="P10003" s="3">
        <f>Table1[[#This Row],[sales]]*Table1[[#This Row],[quantity]]</f>
        <v>4331.12</v>
      </c>
      <c r="Q10003" s="9">
        <f>Table1[[#This Row],[delivery_date]]-Table1[[#This Row],[order_date]]</f>
        <v>3</v>
      </c>
    </row>
    <row r="10004" spans="1:17" x14ac:dyDescent="0.35">
      <c r="A10004" t="s">
        <v>10035</v>
      </c>
      <c r="B10004" t="s">
        <v>13</v>
      </c>
      <c r="C10004" t="s">
        <v>20</v>
      </c>
      <c r="D10004" s="2">
        <v>1733.88</v>
      </c>
      <c r="E10004">
        <v>0.45</v>
      </c>
      <c r="F10004">
        <v>4</v>
      </c>
      <c r="G10004" s="1">
        <v>45345</v>
      </c>
      <c r="H10004" s="1">
        <v>45352</v>
      </c>
      <c r="I10004" t="s">
        <v>31</v>
      </c>
      <c r="J10004" t="s">
        <v>16</v>
      </c>
      <c r="K10004" s="2">
        <v>223.32</v>
      </c>
      <c r="L10004" t="s">
        <v>39</v>
      </c>
      <c r="M10004">
        <f>YEAR(Table1[[#This Row],[order_date]])</f>
        <v>2024</v>
      </c>
      <c r="N10004">
        <f>MONTH(Table1[[#This Row],[order_date]])</f>
        <v>2</v>
      </c>
      <c r="O10004" s="3">
        <f>Table1[[#This Row],[sales]]-Table1[[#This Row],[profit]]</f>
        <v>1510.5600000000002</v>
      </c>
      <c r="P10004" s="3">
        <f>Table1[[#This Row],[sales]]*Table1[[#This Row],[quantity]]</f>
        <v>6935.52</v>
      </c>
      <c r="Q10004" s="9">
        <f>Table1[[#This Row],[delivery_date]]-Table1[[#This Row],[order_date]]</f>
        <v>7</v>
      </c>
    </row>
    <row r="10005" spans="1:17" x14ac:dyDescent="0.35">
      <c r="A10005" t="s">
        <v>10036</v>
      </c>
      <c r="B10005" t="s">
        <v>19</v>
      </c>
      <c r="C10005" t="s">
        <v>33</v>
      </c>
      <c r="D10005" s="2">
        <v>868.56</v>
      </c>
      <c r="E10005">
        <v>0.49</v>
      </c>
      <c r="F10005">
        <v>9</v>
      </c>
      <c r="G10005" s="1">
        <v>45284</v>
      </c>
      <c r="H10005" s="1">
        <v>45291</v>
      </c>
      <c r="I10005" t="s">
        <v>31</v>
      </c>
      <c r="J10005" t="s">
        <v>27</v>
      </c>
      <c r="K10005" s="2">
        <v>112.23</v>
      </c>
      <c r="L10005" t="s">
        <v>17</v>
      </c>
      <c r="M10005">
        <f>YEAR(Table1[[#This Row],[order_date]])</f>
        <v>2023</v>
      </c>
      <c r="N10005">
        <f>MONTH(Table1[[#This Row],[order_date]])</f>
        <v>12</v>
      </c>
      <c r="O10005" s="3">
        <f>Table1[[#This Row],[sales]]-Table1[[#This Row],[profit]]</f>
        <v>756.32999999999993</v>
      </c>
      <c r="P10005" s="3">
        <f>Table1[[#This Row],[sales]]*Table1[[#This Row],[quantity]]</f>
        <v>7817.0399999999991</v>
      </c>
      <c r="Q10005" s="9">
        <f>Table1[[#This Row],[delivery_date]]-Table1[[#This Row],[order_date]]</f>
        <v>7</v>
      </c>
    </row>
    <row r="10006" spans="1:17" x14ac:dyDescent="0.35">
      <c r="A10006" t="s">
        <v>10037</v>
      </c>
      <c r="B10006" t="s">
        <v>19</v>
      </c>
      <c r="C10006" t="s">
        <v>33</v>
      </c>
      <c r="D10006" s="2">
        <v>946.27</v>
      </c>
      <c r="E10006">
        <v>0.4</v>
      </c>
      <c r="F10006">
        <v>8</v>
      </c>
      <c r="G10006" s="1">
        <v>44950</v>
      </c>
      <c r="H10006" s="1">
        <v>44956</v>
      </c>
      <c r="I10006" t="s">
        <v>21</v>
      </c>
      <c r="J10006" t="s">
        <v>27</v>
      </c>
      <c r="K10006" s="2">
        <v>47.59</v>
      </c>
      <c r="L10006" t="s">
        <v>34</v>
      </c>
      <c r="M10006">
        <f>YEAR(Table1[[#This Row],[order_date]])</f>
        <v>2023</v>
      </c>
      <c r="N10006">
        <f>MONTH(Table1[[#This Row],[order_date]])</f>
        <v>1</v>
      </c>
      <c r="O10006" s="3">
        <f>Table1[[#This Row],[sales]]-Table1[[#This Row],[profit]]</f>
        <v>898.68</v>
      </c>
      <c r="P10006" s="3">
        <f>Table1[[#This Row],[sales]]*Table1[[#This Row],[quantity]]</f>
        <v>7570.16</v>
      </c>
      <c r="Q10006" s="9">
        <f>Table1[[#This Row],[delivery_date]]-Table1[[#This Row],[order_date]]</f>
        <v>6</v>
      </c>
    </row>
    <row r="10007" spans="1:17" x14ac:dyDescent="0.35">
      <c r="A10007" t="s">
        <v>10038</v>
      </c>
      <c r="B10007" t="s">
        <v>13</v>
      </c>
      <c r="C10007" t="s">
        <v>33</v>
      </c>
      <c r="D10007" s="2">
        <v>4440.8900000000003</v>
      </c>
      <c r="E10007">
        <v>0.46</v>
      </c>
      <c r="F10007">
        <v>6</v>
      </c>
      <c r="G10007" s="1">
        <v>45090</v>
      </c>
      <c r="H10007" s="1">
        <v>45093</v>
      </c>
      <c r="I10007" t="s">
        <v>15</v>
      </c>
      <c r="J10007" t="s">
        <v>22</v>
      </c>
      <c r="K10007" s="2">
        <v>955.21</v>
      </c>
      <c r="L10007" t="s">
        <v>23</v>
      </c>
      <c r="M10007">
        <f>YEAR(Table1[[#This Row],[order_date]])</f>
        <v>2023</v>
      </c>
      <c r="N10007">
        <f>MONTH(Table1[[#This Row],[order_date]])</f>
        <v>6</v>
      </c>
      <c r="O10007" s="3">
        <f>Table1[[#This Row],[sales]]-Table1[[#This Row],[profit]]</f>
        <v>3485.6800000000003</v>
      </c>
      <c r="P10007" s="3">
        <f>Table1[[#This Row],[sales]]*Table1[[#This Row],[quantity]]</f>
        <v>26645.340000000004</v>
      </c>
      <c r="Q10007" s="9">
        <f>Table1[[#This Row],[delivery_date]]-Table1[[#This Row],[order_date]]</f>
        <v>3</v>
      </c>
    </row>
    <row r="10008" spans="1:17" x14ac:dyDescent="0.35">
      <c r="A10008" t="s">
        <v>10039</v>
      </c>
      <c r="B10008" t="s">
        <v>41</v>
      </c>
      <c r="C10008" t="s">
        <v>14</v>
      </c>
      <c r="D10008" s="2">
        <v>3306.71</v>
      </c>
      <c r="E10008">
        <v>0.06</v>
      </c>
      <c r="F10008">
        <v>3</v>
      </c>
      <c r="G10008" s="1">
        <v>45136</v>
      </c>
      <c r="H10008" s="1">
        <v>45141</v>
      </c>
      <c r="I10008" t="s">
        <v>21</v>
      </c>
      <c r="J10008" t="s">
        <v>22</v>
      </c>
      <c r="K10008" s="2">
        <v>594.77</v>
      </c>
      <c r="L10008" t="s">
        <v>39</v>
      </c>
      <c r="M10008">
        <f>YEAR(Table1[[#This Row],[order_date]])</f>
        <v>2023</v>
      </c>
      <c r="N10008">
        <f>MONTH(Table1[[#This Row],[order_date]])</f>
        <v>7</v>
      </c>
      <c r="O10008" s="3">
        <f>Table1[[#This Row],[sales]]-Table1[[#This Row],[profit]]</f>
        <v>2711.94</v>
      </c>
      <c r="P10008" s="3">
        <f>Table1[[#This Row],[sales]]*Table1[[#This Row],[quantity]]</f>
        <v>9920.130000000001</v>
      </c>
      <c r="Q10008" s="9">
        <f>Table1[[#This Row],[delivery_date]]-Table1[[#This Row],[order_date]]</f>
        <v>5</v>
      </c>
    </row>
    <row r="10009" spans="1:17" x14ac:dyDescent="0.35">
      <c r="A10009" t="s">
        <v>10040</v>
      </c>
      <c r="B10009" t="s">
        <v>19</v>
      </c>
      <c r="C10009" t="s">
        <v>20</v>
      </c>
      <c r="D10009" s="2">
        <v>4786.1000000000004</v>
      </c>
      <c r="E10009">
        <v>0.06</v>
      </c>
      <c r="F10009">
        <v>3</v>
      </c>
      <c r="G10009" s="1">
        <v>45545</v>
      </c>
      <c r="H10009" s="1">
        <v>45546</v>
      </c>
      <c r="I10009" t="s">
        <v>31</v>
      </c>
      <c r="J10009" t="s">
        <v>22</v>
      </c>
      <c r="K10009" s="2">
        <v>816.85</v>
      </c>
      <c r="L10009" t="s">
        <v>17</v>
      </c>
      <c r="M10009">
        <f>YEAR(Table1[[#This Row],[order_date]])</f>
        <v>2024</v>
      </c>
      <c r="N10009">
        <f>MONTH(Table1[[#This Row],[order_date]])</f>
        <v>9</v>
      </c>
      <c r="O10009" s="3">
        <f>Table1[[#This Row],[sales]]-Table1[[#This Row],[profit]]</f>
        <v>3969.2500000000005</v>
      </c>
      <c r="P10009" s="3">
        <f>Table1[[#This Row],[sales]]*Table1[[#This Row],[quantity]]</f>
        <v>14358.300000000001</v>
      </c>
      <c r="Q10009" s="9">
        <f>Table1[[#This Row],[delivery_date]]-Table1[[#This Row],[order_date]]</f>
        <v>1</v>
      </c>
    </row>
    <row r="10010" spans="1:17" x14ac:dyDescent="0.35">
      <c r="A10010" t="s">
        <v>10041</v>
      </c>
      <c r="B10010" t="s">
        <v>13</v>
      </c>
      <c r="C10010" t="s">
        <v>26</v>
      </c>
      <c r="D10010" s="2">
        <v>4020.2</v>
      </c>
      <c r="E10010">
        <v>0.44</v>
      </c>
      <c r="F10010">
        <v>7</v>
      </c>
      <c r="G10010" s="1">
        <v>45157</v>
      </c>
      <c r="H10010" s="1">
        <v>45161</v>
      </c>
      <c r="I10010" t="s">
        <v>15</v>
      </c>
      <c r="J10010" t="s">
        <v>27</v>
      </c>
      <c r="K10010" s="2">
        <v>626.17999999999995</v>
      </c>
      <c r="L10010" t="s">
        <v>17</v>
      </c>
      <c r="M10010">
        <f>YEAR(Table1[[#This Row],[order_date]])</f>
        <v>2023</v>
      </c>
      <c r="N10010">
        <f>MONTH(Table1[[#This Row],[order_date]])</f>
        <v>8</v>
      </c>
      <c r="O10010" s="3">
        <f>Table1[[#This Row],[sales]]-Table1[[#This Row],[profit]]</f>
        <v>3394.02</v>
      </c>
      <c r="P10010" s="3">
        <f>Table1[[#This Row],[sales]]*Table1[[#This Row],[quantity]]</f>
        <v>28141.399999999998</v>
      </c>
      <c r="Q10010" s="9">
        <f>Table1[[#This Row],[delivery_date]]-Table1[[#This Row],[order_date]]</f>
        <v>4</v>
      </c>
    </row>
    <row r="10011" spans="1:17" x14ac:dyDescent="0.35">
      <c r="A10011" t="s">
        <v>10042</v>
      </c>
      <c r="B10011" t="s">
        <v>25</v>
      </c>
      <c r="C10011" t="s">
        <v>36</v>
      </c>
      <c r="D10011" s="2">
        <v>3860.96</v>
      </c>
      <c r="E10011">
        <v>0.03</v>
      </c>
      <c r="F10011">
        <v>5</v>
      </c>
      <c r="G10011" s="1">
        <v>45389</v>
      </c>
      <c r="H10011" s="1">
        <v>45393</v>
      </c>
      <c r="I10011" t="s">
        <v>31</v>
      </c>
      <c r="J10011" t="s">
        <v>22</v>
      </c>
      <c r="K10011" s="2">
        <v>478.69</v>
      </c>
      <c r="L10011" t="s">
        <v>34</v>
      </c>
      <c r="M10011">
        <f>YEAR(Table1[[#This Row],[order_date]])</f>
        <v>2024</v>
      </c>
      <c r="N10011">
        <f>MONTH(Table1[[#This Row],[order_date]])</f>
        <v>4</v>
      </c>
      <c r="O10011" s="3">
        <f>Table1[[#This Row],[sales]]-Table1[[#This Row],[profit]]</f>
        <v>3382.27</v>
      </c>
      <c r="P10011" s="3">
        <f>Table1[[#This Row],[sales]]*Table1[[#This Row],[quantity]]</f>
        <v>19304.8</v>
      </c>
      <c r="Q10011" s="9">
        <f>Table1[[#This Row],[delivery_date]]-Table1[[#This Row],[order_date]]</f>
        <v>4</v>
      </c>
    </row>
    <row r="10012" spans="1:17" x14ac:dyDescent="0.35">
      <c r="A10012" t="s">
        <v>10043</v>
      </c>
      <c r="B10012" t="s">
        <v>13</v>
      </c>
      <c r="C10012" t="s">
        <v>20</v>
      </c>
      <c r="D10012" s="2">
        <v>2549.12</v>
      </c>
      <c r="E10012">
        <v>0.05</v>
      </c>
      <c r="F10012">
        <v>3</v>
      </c>
      <c r="G10012" s="1">
        <v>45238</v>
      </c>
      <c r="H10012" s="1">
        <v>45240</v>
      </c>
      <c r="I10012" t="s">
        <v>31</v>
      </c>
      <c r="J10012" t="s">
        <v>22</v>
      </c>
      <c r="K10012" s="2">
        <v>397.21</v>
      </c>
      <c r="L10012" t="s">
        <v>17</v>
      </c>
      <c r="M10012">
        <f>YEAR(Table1[[#This Row],[order_date]])</f>
        <v>2023</v>
      </c>
      <c r="N10012">
        <f>MONTH(Table1[[#This Row],[order_date]])</f>
        <v>11</v>
      </c>
      <c r="O10012" s="3">
        <f>Table1[[#This Row],[sales]]-Table1[[#This Row],[profit]]</f>
        <v>2151.91</v>
      </c>
      <c r="P10012" s="3">
        <f>Table1[[#This Row],[sales]]*Table1[[#This Row],[quantity]]</f>
        <v>7647.36</v>
      </c>
      <c r="Q10012" s="9">
        <f>Table1[[#This Row],[delivery_date]]-Table1[[#This Row],[order_date]]</f>
        <v>2</v>
      </c>
    </row>
    <row r="10013" spans="1:17" x14ac:dyDescent="0.35">
      <c r="A10013" t="s">
        <v>10044</v>
      </c>
      <c r="B10013" t="s">
        <v>25</v>
      </c>
      <c r="C10013" t="s">
        <v>20</v>
      </c>
      <c r="D10013" s="2">
        <v>4121.9399999999996</v>
      </c>
      <c r="E10013">
        <v>0.41</v>
      </c>
      <c r="F10013">
        <v>1</v>
      </c>
      <c r="G10013" s="1">
        <v>45527</v>
      </c>
      <c r="H10013" s="1">
        <v>45530</v>
      </c>
      <c r="I10013" t="s">
        <v>31</v>
      </c>
      <c r="J10013" t="s">
        <v>16</v>
      </c>
      <c r="K10013" s="2">
        <v>211.2</v>
      </c>
      <c r="L10013" t="s">
        <v>34</v>
      </c>
      <c r="M10013">
        <f>YEAR(Table1[[#This Row],[order_date]])</f>
        <v>2024</v>
      </c>
      <c r="N10013">
        <f>MONTH(Table1[[#This Row],[order_date]])</f>
        <v>8</v>
      </c>
      <c r="O10013" s="3">
        <f>Table1[[#This Row],[sales]]-Table1[[#This Row],[profit]]</f>
        <v>3910.74</v>
      </c>
      <c r="P10013" s="3">
        <f>Table1[[#This Row],[sales]]*Table1[[#This Row],[quantity]]</f>
        <v>4121.9399999999996</v>
      </c>
      <c r="Q10013" s="9">
        <f>Table1[[#This Row],[delivery_date]]-Table1[[#This Row],[order_date]]</f>
        <v>3</v>
      </c>
    </row>
    <row r="10014" spans="1:17" x14ac:dyDescent="0.35">
      <c r="A10014" t="s">
        <v>10045</v>
      </c>
      <c r="B10014" t="s">
        <v>19</v>
      </c>
      <c r="C10014" t="s">
        <v>20</v>
      </c>
      <c r="D10014" s="2">
        <v>2122</v>
      </c>
      <c r="E10014">
        <v>0.28000000000000003</v>
      </c>
      <c r="F10014">
        <v>9</v>
      </c>
      <c r="G10014" s="1">
        <v>45481</v>
      </c>
      <c r="H10014" s="1">
        <v>45488</v>
      </c>
      <c r="I10014" t="s">
        <v>21</v>
      </c>
      <c r="J10014" t="s">
        <v>27</v>
      </c>
      <c r="K10014" s="2">
        <v>264.82</v>
      </c>
      <c r="L10014" t="s">
        <v>39</v>
      </c>
      <c r="M10014">
        <f>YEAR(Table1[[#This Row],[order_date]])</f>
        <v>2024</v>
      </c>
      <c r="N10014">
        <f>MONTH(Table1[[#This Row],[order_date]])</f>
        <v>7</v>
      </c>
      <c r="O10014" s="3">
        <f>Table1[[#This Row],[sales]]-Table1[[#This Row],[profit]]</f>
        <v>1857.18</v>
      </c>
      <c r="P10014" s="3">
        <f>Table1[[#This Row],[sales]]*Table1[[#This Row],[quantity]]</f>
        <v>19098</v>
      </c>
      <c r="Q10014" s="9">
        <f>Table1[[#This Row],[delivery_date]]-Table1[[#This Row],[order_date]]</f>
        <v>7</v>
      </c>
    </row>
    <row r="10015" spans="1:17" x14ac:dyDescent="0.35">
      <c r="A10015" t="s">
        <v>10046</v>
      </c>
      <c r="B10015" t="s">
        <v>13</v>
      </c>
      <c r="C10015" t="s">
        <v>33</v>
      </c>
      <c r="D10015" s="2">
        <v>4152.3</v>
      </c>
      <c r="E10015">
        <v>0.2</v>
      </c>
      <c r="F10015">
        <v>5</v>
      </c>
      <c r="G10015" s="1">
        <v>45527</v>
      </c>
      <c r="H10015" s="1">
        <v>45534</v>
      </c>
      <c r="I10015" t="s">
        <v>31</v>
      </c>
      <c r="J10015" t="s">
        <v>16</v>
      </c>
      <c r="K10015" s="2">
        <v>1168.51</v>
      </c>
      <c r="L10015" t="s">
        <v>23</v>
      </c>
      <c r="M10015">
        <f>YEAR(Table1[[#This Row],[order_date]])</f>
        <v>2024</v>
      </c>
      <c r="N10015">
        <f>MONTH(Table1[[#This Row],[order_date]])</f>
        <v>8</v>
      </c>
      <c r="O10015" s="3">
        <f>Table1[[#This Row],[sales]]-Table1[[#This Row],[profit]]</f>
        <v>2983.79</v>
      </c>
      <c r="P10015" s="3">
        <f>Table1[[#This Row],[sales]]*Table1[[#This Row],[quantity]]</f>
        <v>20761.5</v>
      </c>
      <c r="Q10015" s="9">
        <f>Table1[[#This Row],[delivery_date]]-Table1[[#This Row],[order_date]]</f>
        <v>7</v>
      </c>
    </row>
    <row r="10016" spans="1:17" x14ac:dyDescent="0.35">
      <c r="A10016" t="s">
        <v>10047</v>
      </c>
      <c r="B10016" t="s">
        <v>13</v>
      </c>
      <c r="C10016" t="s">
        <v>14</v>
      </c>
      <c r="D10016" s="2">
        <v>3812.93</v>
      </c>
      <c r="E10016">
        <v>0.28000000000000003</v>
      </c>
      <c r="F10016">
        <v>7</v>
      </c>
      <c r="G10016" s="1">
        <v>45527</v>
      </c>
      <c r="H10016" s="1">
        <v>45529</v>
      </c>
      <c r="I10016" t="s">
        <v>21</v>
      </c>
      <c r="J10016" t="s">
        <v>27</v>
      </c>
      <c r="K10016" s="2">
        <v>974.91</v>
      </c>
      <c r="L10016" t="s">
        <v>23</v>
      </c>
      <c r="M10016">
        <f>YEAR(Table1[[#This Row],[order_date]])</f>
        <v>2024</v>
      </c>
      <c r="N10016">
        <f>MONTH(Table1[[#This Row],[order_date]])</f>
        <v>8</v>
      </c>
      <c r="O10016" s="3">
        <f>Table1[[#This Row],[sales]]-Table1[[#This Row],[profit]]</f>
        <v>2838.02</v>
      </c>
      <c r="P10016" s="3">
        <f>Table1[[#This Row],[sales]]*Table1[[#This Row],[quantity]]</f>
        <v>26690.51</v>
      </c>
      <c r="Q10016" s="9">
        <f>Table1[[#This Row],[delivery_date]]-Table1[[#This Row],[order_date]]</f>
        <v>2</v>
      </c>
    </row>
    <row r="10017" spans="1:17" x14ac:dyDescent="0.35">
      <c r="A10017" t="s">
        <v>10048</v>
      </c>
      <c r="B10017" t="s">
        <v>25</v>
      </c>
      <c r="C10017" t="s">
        <v>26</v>
      </c>
      <c r="D10017" s="2">
        <v>3424.35</v>
      </c>
      <c r="E10017">
        <v>0.44</v>
      </c>
      <c r="F10017">
        <v>9</v>
      </c>
      <c r="G10017" s="1">
        <v>45399</v>
      </c>
      <c r="H10017" s="1">
        <v>45400</v>
      </c>
      <c r="I10017" t="s">
        <v>21</v>
      </c>
      <c r="J10017" t="s">
        <v>16</v>
      </c>
      <c r="K10017" s="2">
        <v>711.34</v>
      </c>
      <c r="L10017" t="s">
        <v>17</v>
      </c>
      <c r="M10017">
        <f>YEAR(Table1[[#This Row],[order_date]])</f>
        <v>2024</v>
      </c>
      <c r="N10017">
        <f>MONTH(Table1[[#This Row],[order_date]])</f>
        <v>4</v>
      </c>
      <c r="O10017" s="3">
        <f>Table1[[#This Row],[sales]]-Table1[[#This Row],[profit]]</f>
        <v>2713.0099999999998</v>
      </c>
      <c r="P10017" s="3">
        <f>Table1[[#This Row],[sales]]*Table1[[#This Row],[quantity]]</f>
        <v>30819.149999999998</v>
      </c>
      <c r="Q10017" s="9">
        <f>Table1[[#This Row],[delivery_date]]-Table1[[#This Row],[order_date]]</f>
        <v>1</v>
      </c>
    </row>
    <row r="10018" spans="1:17" x14ac:dyDescent="0.35">
      <c r="A10018" t="s">
        <v>10049</v>
      </c>
      <c r="B10018" t="s">
        <v>13</v>
      </c>
      <c r="C10018" t="s">
        <v>33</v>
      </c>
      <c r="D10018" s="2">
        <v>1715.61</v>
      </c>
      <c r="E10018">
        <v>0.38</v>
      </c>
      <c r="F10018">
        <v>4</v>
      </c>
      <c r="G10018" s="1">
        <v>45521</v>
      </c>
      <c r="H10018" s="1">
        <v>45528</v>
      </c>
      <c r="I10018" t="s">
        <v>21</v>
      </c>
      <c r="J10018" t="s">
        <v>16</v>
      </c>
      <c r="K10018" s="2">
        <v>441.05</v>
      </c>
      <c r="L10018" t="s">
        <v>39</v>
      </c>
      <c r="M10018">
        <f>YEAR(Table1[[#This Row],[order_date]])</f>
        <v>2024</v>
      </c>
      <c r="N10018">
        <f>MONTH(Table1[[#This Row],[order_date]])</f>
        <v>8</v>
      </c>
      <c r="O10018" s="3">
        <f>Table1[[#This Row],[sales]]-Table1[[#This Row],[profit]]</f>
        <v>1274.56</v>
      </c>
      <c r="P10018" s="3">
        <f>Table1[[#This Row],[sales]]*Table1[[#This Row],[quantity]]</f>
        <v>6862.44</v>
      </c>
      <c r="Q10018" s="9">
        <f>Table1[[#This Row],[delivery_date]]-Table1[[#This Row],[order_date]]</f>
        <v>7</v>
      </c>
    </row>
    <row r="10019" spans="1:17" x14ac:dyDescent="0.35">
      <c r="A10019" t="s">
        <v>10050</v>
      </c>
      <c r="B10019" t="s">
        <v>13</v>
      </c>
      <c r="C10019" t="s">
        <v>14</v>
      </c>
      <c r="D10019" s="2">
        <v>3190.49</v>
      </c>
      <c r="E10019">
        <v>0.35</v>
      </c>
      <c r="F10019">
        <v>5</v>
      </c>
      <c r="G10019" s="1">
        <v>45076</v>
      </c>
      <c r="H10019" s="1">
        <v>45081</v>
      </c>
      <c r="I10019" t="s">
        <v>31</v>
      </c>
      <c r="J10019" t="s">
        <v>16</v>
      </c>
      <c r="K10019" s="2">
        <v>592.04999999999995</v>
      </c>
      <c r="L10019" t="s">
        <v>48</v>
      </c>
      <c r="M10019">
        <f>YEAR(Table1[[#This Row],[order_date]])</f>
        <v>2023</v>
      </c>
      <c r="N10019">
        <f>MONTH(Table1[[#This Row],[order_date]])</f>
        <v>5</v>
      </c>
      <c r="O10019" s="3">
        <f>Table1[[#This Row],[sales]]-Table1[[#This Row],[profit]]</f>
        <v>2598.4399999999996</v>
      </c>
      <c r="P10019" s="3">
        <f>Table1[[#This Row],[sales]]*Table1[[#This Row],[quantity]]</f>
        <v>15952.449999999999</v>
      </c>
      <c r="Q10019" s="9">
        <f>Table1[[#This Row],[delivery_date]]-Table1[[#This Row],[order_date]]</f>
        <v>5</v>
      </c>
    </row>
    <row r="10020" spans="1:17" x14ac:dyDescent="0.35">
      <c r="A10020" t="s">
        <v>10051</v>
      </c>
      <c r="B10020" t="s">
        <v>19</v>
      </c>
      <c r="C10020" t="s">
        <v>20</v>
      </c>
      <c r="D10020" s="2">
        <v>2583.2600000000002</v>
      </c>
      <c r="E10020">
        <v>0.49</v>
      </c>
      <c r="F10020">
        <v>3</v>
      </c>
      <c r="G10020" s="1">
        <v>45228</v>
      </c>
      <c r="H10020" s="1">
        <v>45235</v>
      </c>
      <c r="I10020" t="s">
        <v>31</v>
      </c>
      <c r="J10020" t="s">
        <v>22</v>
      </c>
      <c r="K10020" s="2">
        <v>190.68</v>
      </c>
      <c r="L10020" t="s">
        <v>17</v>
      </c>
      <c r="M10020">
        <f>YEAR(Table1[[#This Row],[order_date]])</f>
        <v>2023</v>
      </c>
      <c r="N10020">
        <f>MONTH(Table1[[#This Row],[order_date]])</f>
        <v>10</v>
      </c>
      <c r="O10020" s="3">
        <f>Table1[[#This Row],[sales]]-Table1[[#This Row],[profit]]</f>
        <v>2392.5800000000004</v>
      </c>
      <c r="P10020" s="3">
        <f>Table1[[#This Row],[sales]]*Table1[[#This Row],[quantity]]</f>
        <v>7749.7800000000007</v>
      </c>
      <c r="Q10020" s="9">
        <f>Table1[[#This Row],[delivery_date]]-Table1[[#This Row],[order_date]]</f>
        <v>7</v>
      </c>
    </row>
    <row r="10021" spans="1:17" x14ac:dyDescent="0.35">
      <c r="A10021" t="s">
        <v>10052</v>
      </c>
      <c r="B10021" t="s">
        <v>13</v>
      </c>
      <c r="C10021" t="s">
        <v>14</v>
      </c>
      <c r="D10021" s="2">
        <v>2361.56</v>
      </c>
      <c r="E10021">
        <v>0.26</v>
      </c>
      <c r="F10021">
        <v>7</v>
      </c>
      <c r="G10021" s="1">
        <v>44949</v>
      </c>
      <c r="H10021" s="1">
        <v>44956</v>
      </c>
      <c r="I10021" t="s">
        <v>31</v>
      </c>
      <c r="J10021" t="s">
        <v>22</v>
      </c>
      <c r="K10021" s="2">
        <v>390.39</v>
      </c>
      <c r="L10021" t="s">
        <v>23</v>
      </c>
      <c r="M10021">
        <f>YEAR(Table1[[#This Row],[order_date]])</f>
        <v>2023</v>
      </c>
      <c r="N10021">
        <f>MONTH(Table1[[#This Row],[order_date]])</f>
        <v>1</v>
      </c>
      <c r="O10021" s="3">
        <f>Table1[[#This Row],[sales]]-Table1[[#This Row],[profit]]</f>
        <v>1971.17</v>
      </c>
      <c r="P10021" s="3">
        <f>Table1[[#This Row],[sales]]*Table1[[#This Row],[quantity]]</f>
        <v>16530.919999999998</v>
      </c>
      <c r="Q10021" s="9">
        <f>Table1[[#This Row],[delivery_date]]-Table1[[#This Row],[order_date]]</f>
        <v>7</v>
      </c>
    </row>
    <row r="10022" spans="1:17" x14ac:dyDescent="0.35">
      <c r="A10022" t="s">
        <v>10053</v>
      </c>
      <c r="B10022" t="s">
        <v>41</v>
      </c>
      <c r="C10022" t="s">
        <v>33</v>
      </c>
      <c r="D10022" s="2">
        <v>4952.21</v>
      </c>
      <c r="E10022">
        <v>0</v>
      </c>
      <c r="F10022">
        <v>1</v>
      </c>
      <c r="G10022" s="1">
        <v>45522</v>
      </c>
      <c r="H10022" s="1">
        <v>45523</v>
      </c>
      <c r="I10022" t="s">
        <v>15</v>
      </c>
      <c r="J10022" t="s">
        <v>22</v>
      </c>
      <c r="K10022" s="2">
        <v>1391.29</v>
      </c>
      <c r="L10022" t="s">
        <v>39</v>
      </c>
      <c r="M10022">
        <f>YEAR(Table1[[#This Row],[order_date]])</f>
        <v>2024</v>
      </c>
      <c r="N10022">
        <f>MONTH(Table1[[#This Row],[order_date]])</f>
        <v>8</v>
      </c>
      <c r="O10022" s="3">
        <f>Table1[[#This Row],[sales]]-Table1[[#This Row],[profit]]</f>
        <v>3560.92</v>
      </c>
      <c r="P10022" s="3">
        <f>Table1[[#This Row],[sales]]*Table1[[#This Row],[quantity]]</f>
        <v>4952.21</v>
      </c>
      <c r="Q10022" s="9">
        <f>Table1[[#This Row],[delivery_date]]-Table1[[#This Row],[order_date]]</f>
        <v>1</v>
      </c>
    </row>
    <row r="10023" spans="1:17" x14ac:dyDescent="0.35">
      <c r="A10023" t="s">
        <v>10054</v>
      </c>
      <c r="B10023" t="s">
        <v>25</v>
      </c>
      <c r="C10023" t="s">
        <v>20</v>
      </c>
      <c r="D10023" s="2">
        <v>2571.5500000000002</v>
      </c>
      <c r="E10023">
        <v>0.21</v>
      </c>
      <c r="F10023">
        <v>8</v>
      </c>
      <c r="G10023" s="1">
        <v>45437</v>
      </c>
      <c r="H10023" s="1">
        <v>45439</v>
      </c>
      <c r="I10023" t="s">
        <v>15</v>
      </c>
      <c r="J10023" t="s">
        <v>27</v>
      </c>
      <c r="K10023" s="2">
        <v>170.27</v>
      </c>
      <c r="L10023" t="s">
        <v>28</v>
      </c>
      <c r="M10023">
        <f>YEAR(Table1[[#This Row],[order_date]])</f>
        <v>2024</v>
      </c>
      <c r="N10023">
        <f>MONTH(Table1[[#This Row],[order_date]])</f>
        <v>5</v>
      </c>
      <c r="O10023" s="3">
        <f>Table1[[#This Row],[sales]]-Table1[[#This Row],[profit]]</f>
        <v>2401.2800000000002</v>
      </c>
      <c r="P10023" s="3">
        <f>Table1[[#This Row],[sales]]*Table1[[#This Row],[quantity]]</f>
        <v>20572.400000000001</v>
      </c>
      <c r="Q10023" s="9">
        <f>Table1[[#This Row],[delivery_date]]-Table1[[#This Row],[order_date]]</f>
        <v>2</v>
      </c>
    </row>
    <row r="10024" spans="1:17" x14ac:dyDescent="0.35">
      <c r="A10024" t="s">
        <v>10055</v>
      </c>
      <c r="B10024" t="s">
        <v>13</v>
      </c>
      <c r="C10024" t="s">
        <v>33</v>
      </c>
      <c r="D10024" s="2">
        <v>256.73</v>
      </c>
      <c r="E10024">
        <v>0.05</v>
      </c>
      <c r="F10024">
        <v>3</v>
      </c>
      <c r="G10024" s="1">
        <v>45266</v>
      </c>
      <c r="H10024" s="1">
        <v>45269</v>
      </c>
      <c r="I10024" t="s">
        <v>15</v>
      </c>
      <c r="J10024" t="s">
        <v>16</v>
      </c>
      <c r="K10024" s="2">
        <v>60.11</v>
      </c>
      <c r="L10024" t="s">
        <v>28</v>
      </c>
      <c r="M10024">
        <f>YEAR(Table1[[#This Row],[order_date]])</f>
        <v>2023</v>
      </c>
      <c r="N10024">
        <f>MONTH(Table1[[#This Row],[order_date]])</f>
        <v>12</v>
      </c>
      <c r="O10024" s="3">
        <f>Table1[[#This Row],[sales]]-Table1[[#This Row],[profit]]</f>
        <v>196.62</v>
      </c>
      <c r="P10024" s="3">
        <f>Table1[[#This Row],[sales]]*Table1[[#This Row],[quantity]]</f>
        <v>770.19</v>
      </c>
      <c r="Q10024" s="9">
        <f>Table1[[#This Row],[delivery_date]]-Table1[[#This Row],[order_date]]</f>
        <v>3</v>
      </c>
    </row>
    <row r="10025" spans="1:17" x14ac:dyDescent="0.35">
      <c r="A10025" t="s">
        <v>10056</v>
      </c>
      <c r="B10025" t="s">
        <v>25</v>
      </c>
      <c r="C10025" t="s">
        <v>26</v>
      </c>
      <c r="D10025" s="2">
        <v>3169.69</v>
      </c>
      <c r="E10025">
        <v>0.06</v>
      </c>
      <c r="F10025">
        <v>4</v>
      </c>
      <c r="G10025" s="1">
        <v>45573</v>
      </c>
      <c r="H10025" s="1">
        <v>45575</v>
      </c>
      <c r="I10025" t="s">
        <v>15</v>
      </c>
      <c r="J10025" t="s">
        <v>16</v>
      </c>
      <c r="K10025" s="2">
        <v>713.08</v>
      </c>
      <c r="L10025" t="s">
        <v>34</v>
      </c>
      <c r="M10025">
        <f>YEAR(Table1[[#This Row],[order_date]])</f>
        <v>2024</v>
      </c>
      <c r="N10025">
        <f>MONTH(Table1[[#This Row],[order_date]])</f>
        <v>10</v>
      </c>
      <c r="O10025" s="3">
        <f>Table1[[#This Row],[sales]]-Table1[[#This Row],[profit]]</f>
        <v>2456.61</v>
      </c>
      <c r="P10025" s="3">
        <f>Table1[[#This Row],[sales]]*Table1[[#This Row],[quantity]]</f>
        <v>12678.76</v>
      </c>
      <c r="Q10025" s="9">
        <f>Table1[[#This Row],[delivery_date]]-Table1[[#This Row],[order_date]]</f>
        <v>2</v>
      </c>
    </row>
    <row r="10026" spans="1:17" x14ac:dyDescent="0.35">
      <c r="A10026" t="s">
        <v>10057</v>
      </c>
      <c r="B10026" t="s">
        <v>25</v>
      </c>
      <c r="C10026" t="s">
        <v>20</v>
      </c>
      <c r="D10026" s="2">
        <v>3667.25</v>
      </c>
      <c r="E10026">
        <v>0.13</v>
      </c>
      <c r="F10026">
        <v>4</v>
      </c>
      <c r="G10026" s="1">
        <v>45321</v>
      </c>
      <c r="H10026" s="1">
        <v>45324</v>
      </c>
      <c r="I10026" t="s">
        <v>15</v>
      </c>
      <c r="J10026" t="s">
        <v>27</v>
      </c>
      <c r="K10026" s="2">
        <v>479.88</v>
      </c>
      <c r="L10026" t="s">
        <v>28</v>
      </c>
      <c r="M10026">
        <f>YEAR(Table1[[#This Row],[order_date]])</f>
        <v>2024</v>
      </c>
      <c r="N10026">
        <f>MONTH(Table1[[#This Row],[order_date]])</f>
        <v>1</v>
      </c>
      <c r="O10026" s="3">
        <f>Table1[[#This Row],[sales]]-Table1[[#This Row],[profit]]</f>
        <v>3187.37</v>
      </c>
      <c r="P10026" s="3">
        <f>Table1[[#This Row],[sales]]*Table1[[#This Row],[quantity]]</f>
        <v>14669</v>
      </c>
      <c r="Q10026" s="9">
        <f>Table1[[#This Row],[delivery_date]]-Table1[[#This Row],[order_date]]</f>
        <v>3</v>
      </c>
    </row>
    <row r="10027" spans="1:17" x14ac:dyDescent="0.35">
      <c r="A10027" t="s">
        <v>10058</v>
      </c>
      <c r="B10027" t="s">
        <v>25</v>
      </c>
      <c r="C10027" t="s">
        <v>14</v>
      </c>
      <c r="D10027" s="2">
        <v>4437.3999999999996</v>
      </c>
      <c r="E10027">
        <v>0.19</v>
      </c>
      <c r="F10027">
        <v>7</v>
      </c>
      <c r="G10027" s="1">
        <v>45254</v>
      </c>
      <c r="H10027" s="1">
        <v>45257</v>
      </c>
      <c r="I10027" t="s">
        <v>31</v>
      </c>
      <c r="J10027" t="s">
        <v>27</v>
      </c>
      <c r="K10027" s="2">
        <v>1183.33</v>
      </c>
      <c r="L10027" t="s">
        <v>39</v>
      </c>
      <c r="M10027">
        <f>YEAR(Table1[[#This Row],[order_date]])</f>
        <v>2023</v>
      </c>
      <c r="N10027">
        <f>MONTH(Table1[[#This Row],[order_date]])</f>
        <v>11</v>
      </c>
      <c r="O10027" s="3">
        <f>Table1[[#This Row],[sales]]-Table1[[#This Row],[profit]]</f>
        <v>3254.0699999999997</v>
      </c>
      <c r="P10027" s="3">
        <f>Table1[[#This Row],[sales]]*Table1[[#This Row],[quantity]]</f>
        <v>31061.799999999996</v>
      </c>
      <c r="Q10027" s="9">
        <f>Table1[[#This Row],[delivery_date]]-Table1[[#This Row],[order_date]]</f>
        <v>3</v>
      </c>
    </row>
    <row r="10028" spans="1:17" x14ac:dyDescent="0.35">
      <c r="A10028" t="s">
        <v>10059</v>
      </c>
      <c r="B10028" t="s">
        <v>13</v>
      </c>
      <c r="C10028" t="s">
        <v>33</v>
      </c>
      <c r="D10028" s="2">
        <v>3200.16</v>
      </c>
      <c r="E10028">
        <v>0.24</v>
      </c>
      <c r="F10028">
        <v>7</v>
      </c>
      <c r="G10028" s="1">
        <v>45284</v>
      </c>
      <c r="H10028" s="1">
        <v>45291</v>
      </c>
      <c r="I10028" t="s">
        <v>31</v>
      </c>
      <c r="J10028" t="s">
        <v>22</v>
      </c>
      <c r="K10028" s="2">
        <v>689.54</v>
      </c>
      <c r="L10028" t="s">
        <v>23</v>
      </c>
      <c r="M10028">
        <f>YEAR(Table1[[#This Row],[order_date]])</f>
        <v>2023</v>
      </c>
      <c r="N10028">
        <f>MONTH(Table1[[#This Row],[order_date]])</f>
        <v>12</v>
      </c>
      <c r="O10028" s="3">
        <f>Table1[[#This Row],[sales]]-Table1[[#This Row],[profit]]</f>
        <v>2510.62</v>
      </c>
      <c r="P10028" s="3">
        <f>Table1[[#This Row],[sales]]*Table1[[#This Row],[quantity]]</f>
        <v>22401.119999999999</v>
      </c>
      <c r="Q10028" s="9">
        <f>Table1[[#This Row],[delivery_date]]-Table1[[#This Row],[order_date]]</f>
        <v>7</v>
      </c>
    </row>
    <row r="10029" spans="1:17" x14ac:dyDescent="0.35">
      <c r="A10029" t="s">
        <v>10060</v>
      </c>
      <c r="B10029" t="s">
        <v>13</v>
      </c>
      <c r="C10029" t="s">
        <v>36</v>
      </c>
      <c r="D10029" s="2">
        <v>195.34</v>
      </c>
      <c r="E10029">
        <v>0.08</v>
      </c>
      <c r="F10029">
        <v>4</v>
      </c>
      <c r="G10029" s="1">
        <v>45321</v>
      </c>
      <c r="H10029" s="1">
        <v>45328</v>
      </c>
      <c r="I10029" t="s">
        <v>31</v>
      </c>
      <c r="J10029" t="s">
        <v>16</v>
      </c>
      <c r="K10029" s="2">
        <v>20.420000000000002</v>
      </c>
      <c r="L10029" t="s">
        <v>17</v>
      </c>
      <c r="M10029">
        <f>YEAR(Table1[[#This Row],[order_date]])</f>
        <v>2024</v>
      </c>
      <c r="N10029">
        <f>MONTH(Table1[[#This Row],[order_date]])</f>
        <v>1</v>
      </c>
      <c r="O10029" s="3">
        <f>Table1[[#This Row],[sales]]-Table1[[#This Row],[profit]]</f>
        <v>174.92000000000002</v>
      </c>
      <c r="P10029" s="3">
        <f>Table1[[#This Row],[sales]]*Table1[[#This Row],[quantity]]</f>
        <v>781.36</v>
      </c>
      <c r="Q10029" s="9">
        <f>Table1[[#This Row],[delivery_date]]-Table1[[#This Row],[order_date]]</f>
        <v>7</v>
      </c>
    </row>
    <row r="10030" spans="1:17" x14ac:dyDescent="0.35">
      <c r="A10030" t="s">
        <v>10061</v>
      </c>
      <c r="B10030" t="s">
        <v>25</v>
      </c>
      <c r="C10030" t="s">
        <v>14</v>
      </c>
      <c r="D10030" s="2">
        <v>686.75</v>
      </c>
      <c r="E10030">
        <v>0.16</v>
      </c>
      <c r="F10030">
        <v>6</v>
      </c>
      <c r="G10030" s="1">
        <v>45207</v>
      </c>
      <c r="H10030" s="1">
        <v>45213</v>
      </c>
      <c r="I10030" t="s">
        <v>21</v>
      </c>
      <c r="J10030" t="s">
        <v>16</v>
      </c>
      <c r="K10030" s="2">
        <v>144.24</v>
      </c>
      <c r="L10030" t="s">
        <v>34</v>
      </c>
      <c r="M10030">
        <f>YEAR(Table1[[#This Row],[order_date]])</f>
        <v>2023</v>
      </c>
      <c r="N10030">
        <f>MONTH(Table1[[#This Row],[order_date]])</f>
        <v>10</v>
      </c>
      <c r="O10030" s="3">
        <f>Table1[[#This Row],[sales]]-Table1[[#This Row],[profit]]</f>
        <v>542.51</v>
      </c>
      <c r="P10030" s="3">
        <f>Table1[[#This Row],[sales]]*Table1[[#This Row],[quantity]]</f>
        <v>4120.5</v>
      </c>
      <c r="Q10030" s="9">
        <f>Table1[[#This Row],[delivery_date]]-Table1[[#This Row],[order_date]]</f>
        <v>6</v>
      </c>
    </row>
    <row r="10031" spans="1:17" x14ac:dyDescent="0.35">
      <c r="A10031" t="s">
        <v>10062</v>
      </c>
      <c r="B10031" t="s">
        <v>41</v>
      </c>
      <c r="C10031" t="s">
        <v>14</v>
      </c>
      <c r="D10031" s="2">
        <v>890.08</v>
      </c>
      <c r="E10031">
        <v>0.14000000000000001</v>
      </c>
      <c r="F10031">
        <v>8</v>
      </c>
      <c r="G10031" s="1">
        <v>44957</v>
      </c>
      <c r="H10031" s="1">
        <v>44959</v>
      </c>
      <c r="I10031" t="s">
        <v>21</v>
      </c>
      <c r="J10031" t="s">
        <v>22</v>
      </c>
      <c r="K10031" s="2">
        <v>228.7</v>
      </c>
      <c r="L10031" t="s">
        <v>23</v>
      </c>
      <c r="M10031">
        <f>YEAR(Table1[[#This Row],[order_date]])</f>
        <v>2023</v>
      </c>
      <c r="N10031">
        <f>MONTH(Table1[[#This Row],[order_date]])</f>
        <v>1</v>
      </c>
      <c r="O10031" s="3">
        <f>Table1[[#This Row],[sales]]-Table1[[#This Row],[profit]]</f>
        <v>661.38000000000011</v>
      </c>
      <c r="P10031" s="3">
        <f>Table1[[#This Row],[sales]]*Table1[[#This Row],[quantity]]</f>
        <v>7120.64</v>
      </c>
      <c r="Q10031" s="9">
        <f>Table1[[#This Row],[delivery_date]]-Table1[[#This Row],[order_date]]</f>
        <v>2</v>
      </c>
    </row>
    <row r="10032" spans="1:17" x14ac:dyDescent="0.35">
      <c r="A10032" t="s">
        <v>10063</v>
      </c>
      <c r="B10032" t="s">
        <v>25</v>
      </c>
      <c r="C10032" t="s">
        <v>20</v>
      </c>
      <c r="D10032" s="2">
        <v>1135.18</v>
      </c>
      <c r="E10032">
        <v>0.18</v>
      </c>
      <c r="F10032">
        <v>4</v>
      </c>
      <c r="G10032" s="1">
        <v>45182</v>
      </c>
      <c r="H10032" s="1">
        <v>45187</v>
      </c>
      <c r="I10032" t="s">
        <v>31</v>
      </c>
      <c r="J10032" t="s">
        <v>22</v>
      </c>
      <c r="K10032" s="2">
        <v>305.7</v>
      </c>
      <c r="L10032" t="s">
        <v>34</v>
      </c>
      <c r="M10032">
        <f>YEAR(Table1[[#This Row],[order_date]])</f>
        <v>2023</v>
      </c>
      <c r="N10032">
        <f>MONTH(Table1[[#This Row],[order_date]])</f>
        <v>9</v>
      </c>
      <c r="O10032" s="3">
        <f>Table1[[#This Row],[sales]]-Table1[[#This Row],[profit]]</f>
        <v>829.48</v>
      </c>
      <c r="P10032" s="3">
        <f>Table1[[#This Row],[sales]]*Table1[[#This Row],[quantity]]</f>
        <v>4540.72</v>
      </c>
      <c r="Q10032" s="9">
        <f>Table1[[#This Row],[delivery_date]]-Table1[[#This Row],[order_date]]</f>
        <v>5</v>
      </c>
    </row>
    <row r="10033" spans="1:17" x14ac:dyDescent="0.35">
      <c r="A10033" t="s">
        <v>10064</v>
      </c>
      <c r="B10033" t="s">
        <v>41</v>
      </c>
      <c r="C10033" t="s">
        <v>14</v>
      </c>
      <c r="D10033" s="2">
        <v>4018.91</v>
      </c>
      <c r="E10033">
        <v>0.05</v>
      </c>
      <c r="F10033">
        <v>1</v>
      </c>
      <c r="G10033" s="1">
        <v>45384</v>
      </c>
      <c r="H10033" s="1">
        <v>45390</v>
      </c>
      <c r="I10033" t="s">
        <v>31</v>
      </c>
      <c r="J10033" t="s">
        <v>22</v>
      </c>
      <c r="K10033" s="2">
        <v>1154.97</v>
      </c>
      <c r="L10033" t="s">
        <v>23</v>
      </c>
      <c r="M10033">
        <f>YEAR(Table1[[#This Row],[order_date]])</f>
        <v>2024</v>
      </c>
      <c r="N10033">
        <f>MONTH(Table1[[#This Row],[order_date]])</f>
        <v>4</v>
      </c>
      <c r="O10033" s="3">
        <f>Table1[[#This Row],[sales]]-Table1[[#This Row],[profit]]</f>
        <v>2863.9399999999996</v>
      </c>
      <c r="P10033" s="3">
        <f>Table1[[#This Row],[sales]]*Table1[[#This Row],[quantity]]</f>
        <v>4018.91</v>
      </c>
      <c r="Q10033" s="9">
        <f>Table1[[#This Row],[delivery_date]]-Table1[[#This Row],[order_date]]</f>
        <v>6</v>
      </c>
    </row>
    <row r="10034" spans="1:17" x14ac:dyDescent="0.35">
      <c r="A10034" t="s">
        <v>10065</v>
      </c>
      <c r="B10034" t="s">
        <v>25</v>
      </c>
      <c r="C10034" t="s">
        <v>33</v>
      </c>
      <c r="D10034" s="2">
        <v>1617.82</v>
      </c>
      <c r="E10034">
        <v>0.2</v>
      </c>
      <c r="F10034">
        <v>7</v>
      </c>
      <c r="G10034" s="1">
        <v>45253</v>
      </c>
      <c r="H10034" s="1">
        <v>45255</v>
      </c>
      <c r="I10034" t="s">
        <v>31</v>
      </c>
      <c r="J10034" t="s">
        <v>27</v>
      </c>
      <c r="K10034" s="2">
        <v>100.48</v>
      </c>
      <c r="L10034" t="s">
        <v>48</v>
      </c>
      <c r="M10034">
        <f>YEAR(Table1[[#This Row],[order_date]])</f>
        <v>2023</v>
      </c>
      <c r="N10034">
        <f>MONTH(Table1[[#This Row],[order_date]])</f>
        <v>11</v>
      </c>
      <c r="O10034" s="3">
        <f>Table1[[#This Row],[sales]]-Table1[[#This Row],[profit]]</f>
        <v>1517.34</v>
      </c>
      <c r="P10034" s="3">
        <f>Table1[[#This Row],[sales]]*Table1[[#This Row],[quantity]]</f>
        <v>11324.74</v>
      </c>
      <c r="Q10034" s="9">
        <f>Table1[[#This Row],[delivery_date]]-Table1[[#This Row],[order_date]]</f>
        <v>2</v>
      </c>
    </row>
    <row r="10035" spans="1:17" x14ac:dyDescent="0.35">
      <c r="A10035" t="s">
        <v>10066</v>
      </c>
      <c r="B10035" t="s">
        <v>19</v>
      </c>
      <c r="C10035" t="s">
        <v>36</v>
      </c>
      <c r="D10035" s="2">
        <v>1630.58</v>
      </c>
      <c r="E10035">
        <v>0.28000000000000003</v>
      </c>
      <c r="F10035">
        <v>2</v>
      </c>
      <c r="G10035" s="1">
        <v>45410</v>
      </c>
      <c r="H10035" s="1">
        <v>45411</v>
      </c>
      <c r="I10035" t="s">
        <v>31</v>
      </c>
      <c r="J10035" t="s">
        <v>16</v>
      </c>
      <c r="K10035" s="2">
        <v>145.93</v>
      </c>
      <c r="L10035" t="s">
        <v>34</v>
      </c>
      <c r="M10035">
        <f>YEAR(Table1[[#This Row],[order_date]])</f>
        <v>2024</v>
      </c>
      <c r="N10035">
        <f>MONTH(Table1[[#This Row],[order_date]])</f>
        <v>4</v>
      </c>
      <c r="O10035" s="3">
        <f>Table1[[#This Row],[sales]]-Table1[[#This Row],[profit]]</f>
        <v>1484.6499999999999</v>
      </c>
      <c r="P10035" s="3">
        <f>Table1[[#This Row],[sales]]*Table1[[#This Row],[quantity]]</f>
        <v>3261.16</v>
      </c>
      <c r="Q10035" s="9">
        <f>Table1[[#This Row],[delivery_date]]-Table1[[#This Row],[order_date]]</f>
        <v>1</v>
      </c>
    </row>
    <row r="10036" spans="1:17" x14ac:dyDescent="0.35">
      <c r="A10036" t="s">
        <v>10067</v>
      </c>
      <c r="B10036" t="s">
        <v>25</v>
      </c>
      <c r="C10036" t="s">
        <v>26</v>
      </c>
      <c r="D10036" s="2">
        <v>3802.38</v>
      </c>
      <c r="E10036">
        <v>0.05</v>
      </c>
      <c r="F10036">
        <v>3</v>
      </c>
      <c r="G10036" s="1">
        <v>45099</v>
      </c>
      <c r="H10036" s="1">
        <v>45100</v>
      </c>
      <c r="I10036" t="s">
        <v>21</v>
      </c>
      <c r="J10036" t="s">
        <v>27</v>
      </c>
      <c r="K10036" s="2">
        <v>351.85</v>
      </c>
      <c r="L10036" t="s">
        <v>48</v>
      </c>
      <c r="M10036">
        <f>YEAR(Table1[[#This Row],[order_date]])</f>
        <v>2023</v>
      </c>
      <c r="N10036">
        <f>MONTH(Table1[[#This Row],[order_date]])</f>
        <v>6</v>
      </c>
      <c r="O10036" s="3">
        <f>Table1[[#This Row],[sales]]-Table1[[#This Row],[profit]]</f>
        <v>3450.53</v>
      </c>
      <c r="P10036" s="3">
        <f>Table1[[#This Row],[sales]]*Table1[[#This Row],[quantity]]</f>
        <v>11407.14</v>
      </c>
      <c r="Q10036" s="9">
        <f>Table1[[#This Row],[delivery_date]]-Table1[[#This Row],[order_date]]</f>
        <v>1</v>
      </c>
    </row>
    <row r="10037" spans="1:17" x14ac:dyDescent="0.35">
      <c r="A10037" t="s">
        <v>10068</v>
      </c>
      <c r="B10037" t="s">
        <v>25</v>
      </c>
      <c r="C10037" t="s">
        <v>36</v>
      </c>
      <c r="D10037" s="2">
        <v>2120.94</v>
      </c>
      <c r="E10037">
        <v>0.26</v>
      </c>
      <c r="F10037">
        <v>8</v>
      </c>
      <c r="G10037" s="1">
        <v>45112</v>
      </c>
      <c r="H10037" s="1">
        <v>45119</v>
      </c>
      <c r="I10037" t="s">
        <v>21</v>
      </c>
      <c r="J10037" t="s">
        <v>16</v>
      </c>
      <c r="K10037" s="2">
        <v>233.21</v>
      </c>
      <c r="L10037" t="s">
        <v>23</v>
      </c>
      <c r="M10037">
        <f>YEAR(Table1[[#This Row],[order_date]])</f>
        <v>2023</v>
      </c>
      <c r="N10037">
        <f>MONTH(Table1[[#This Row],[order_date]])</f>
        <v>7</v>
      </c>
      <c r="O10037" s="3">
        <f>Table1[[#This Row],[sales]]-Table1[[#This Row],[profit]]</f>
        <v>1887.73</v>
      </c>
      <c r="P10037" s="3">
        <f>Table1[[#This Row],[sales]]*Table1[[#This Row],[quantity]]</f>
        <v>16967.52</v>
      </c>
      <c r="Q10037" s="9">
        <f>Table1[[#This Row],[delivery_date]]-Table1[[#This Row],[order_date]]</f>
        <v>7</v>
      </c>
    </row>
    <row r="10038" spans="1:17" x14ac:dyDescent="0.35">
      <c r="A10038" t="s">
        <v>10069</v>
      </c>
      <c r="B10038" t="s">
        <v>13</v>
      </c>
      <c r="C10038" t="s">
        <v>33</v>
      </c>
      <c r="D10038" s="2">
        <v>416.73</v>
      </c>
      <c r="E10038">
        <v>0.38</v>
      </c>
      <c r="F10038">
        <v>2</v>
      </c>
      <c r="G10038" s="1">
        <v>45502</v>
      </c>
      <c r="H10038" s="1">
        <v>45506</v>
      </c>
      <c r="I10038" t="s">
        <v>31</v>
      </c>
      <c r="J10038" t="s">
        <v>22</v>
      </c>
      <c r="K10038" s="2">
        <v>92.19</v>
      </c>
      <c r="L10038" t="s">
        <v>28</v>
      </c>
      <c r="M10038">
        <f>YEAR(Table1[[#This Row],[order_date]])</f>
        <v>2024</v>
      </c>
      <c r="N10038">
        <f>MONTH(Table1[[#This Row],[order_date]])</f>
        <v>7</v>
      </c>
      <c r="O10038" s="3">
        <f>Table1[[#This Row],[sales]]-Table1[[#This Row],[profit]]</f>
        <v>324.54000000000002</v>
      </c>
      <c r="P10038" s="3">
        <f>Table1[[#This Row],[sales]]*Table1[[#This Row],[quantity]]</f>
        <v>833.46</v>
      </c>
      <c r="Q10038" s="9">
        <f>Table1[[#This Row],[delivery_date]]-Table1[[#This Row],[order_date]]</f>
        <v>4</v>
      </c>
    </row>
    <row r="10039" spans="1:17" x14ac:dyDescent="0.35">
      <c r="A10039" t="s">
        <v>10070</v>
      </c>
      <c r="B10039" t="s">
        <v>41</v>
      </c>
      <c r="C10039" t="s">
        <v>20</v>
      </c>
      <c r="D10039" s="2">
        <v>2967.12</v>
      </c>
      <c r="E10039">
        <v>0</v>
      </c>
      <c r="F10039">
        <v>2</v>
      </c>
      <c r="G10039" s="1">
        <v>45202</v>
      </c>
      <c r="H10039" s="1">
        <v>45203</v>
      </c>
      <c r="I10039" t="s">
        <v>31</v>
      </c>
      <c r="J10039" t="s">
        <v>27</v>
      </c>
      <c r="K10039" s="2">
        <v>457.63</v>
      </c>
      <c r="L10039" t="s">
        <v>28</v>
      </c>
      <c r="M10039">
        <f>YEAR(Table1[[#This Row],[order_date]])</f>
        <v>2023</v>
      </c>
      <c r="N10039">
        <f>MONTH(Table1[[#This Row],[order_date]])</f>
        <v>10</v>
      </c>
      <c r="O10039" s="3">
        <f>Table1[[#This Row],[sales]]-Table1[[#This Row],[profit]]</f>
        <v>2509.4899999999998</v>
      </c>
      <c r="P10039" s="3">
        <f>Table1[[#This Row],[sales]]*Table1[[#This Row],[quantity]]</f>
        <v>5934.24</v>
      </c>
      <c r="Q10039" s="9">
        <f>Table1[[#This Row],[delivery_date]]-Table1[[#This Row],[order_date]]</f>
        <v>1</v>
      </c>
    </row>
    <row r="10040" spans="1:17" x14ac:dyDescent="0.35">
      <c r="A10040" t="s">
        <v>10071</v>
      </c>
      <c r="B10040" t="s">
        <v>19</v>
      </c>
      <c r="C10040" t="s">
        <v>33</v>
      </c>
      <c r="D10040" s="2">
        <v>737.33</v>
      </c>
      <c r="E10040">
        <v>0.02</v>
      </c>
      <c r="F10040">
        <v>4</v>
      </c>
      <c r="G10040" s="1">
        <v>45518</v>
      </c>
      <c r="H10040" s="1">
        <v>45524</v>
      </c>
      <c r="I10040" t="s">
        <v>31</v>
      </c>
      <c r="J10040" t="s">
        <v>16</v>
      </c>
      <c r="K10040" s="2">
        <v>59.1</v>
      </c>
      <c r="L10040" t="s">
        <v>28</v>
      </c>
      <c r="M10040">
        <f>YEAR(Table1[[#This Row],[order_date]])</f>
        <v>2024</v>
      </c>
      <c r="N10040">
        <f>MONTH(Table1[[#This Row],[order_date]])</f>
        <v>8</v>
      </c>
      <c r="O10040" s="3">
        <f>Table1[[#This Row],[sales]]-Table1[[#This Row],[profit]]</f>
        <v>678.23</v>
      </c>
      <c r="P10040" s="3">
        <f>Table1[[#This Row],[sales]]*Table1[[#This Row],[quantity]]</f>
        <v>2949.32</v>
      </c>
      <c r="Q10040" s="9">
        <f>Table1[[#This Row],[delivery_date]]-Table1[[#This Row],[order_date]]</f>
        <v>6</v>
      </c>
    </row>
    <row r="10041" spans="1:17" x14ac:dyDescent="0.35">
      <c r="A10041" t="s">
        <v>10072</v>
      </c>
      <c r="B10041" t="s">
        <v>41</v>
      </c>
      <c r="C10041" t="s">
        <v>14</v>
      </c>
      <c r="D10041" s="2">
        <v>2901.15</v>
      </c>
      <c r="E10041">
        <v>0.23</v>
      </c>
      <c r="F10041">
        <v>6</v>
      </c>
      <c r="G10041" s="1">
        <v>45116</v>
      </c>
      <c r="H10041" s="1">
        <v>45117</v>
      </c>
      <c r="I10041" t="s">
        <v>15</v>
      </c>
      <c r="J10041" t="s">
        <v>16</v>
      </c>
      <c r="K10041" s="2">
        <v>852.03</v>
      </c>
      <c r="L10041" t="s">
        <v>34</v>
      </c>
      <c r="M10041">
        <f>YEAR(Table1[[#This Row],[order_date]])</f>
        <v>2023</v>
      </c>
      <c r="N10041">
        <f>MONTH(Table1[[#This Row],[order_date]])</f>
        <v>7</v>
      </c>
      <c r="O10041" s="3">
        <f>Table1[[#This Row],[sales]]-Table1[[#This Row],[profit]]</f>
        <v>2049.12</v>
      </c>
      <c r="P10041" s="3">
        <f>Table1[[#This Row],[sales]]*Table1[[#This Row],[quantity]]</f>
        <v>17406.900000000001</v>
      </c>
      <c r="Q10041" s="9">
        <f>Table1[[#This Row],[delivery_date]]-Table1[[#This Row],[order_date]]</f>
        <v>1</v>
      </c>
    </row>
    <row r="10042" spans="1:17" x14ac:dyDescent="0.35">
      <c r="A10042" t="s">
        <v>10073</v>
      </c>
      <c r="B10042" t="s">
        <v>19</v>
      </c>
      <c r="C10042" t="s">
        <v>20</v>
      </c>
      <c r="D10042" s="2">
        <v>3920.23</v>
      </c>
      <c r="E10042">
        <v>0.44</v>
      </c>
      <c r="F10042">
        <v>2</v>
      </c>
      <c r="G10042" s="1">
        <v>45371</v>
      </c>
      <c r="H10042" s="1">
        <v>45378</v>
      </c>
      <c r="I10042" t="s">
        <v>31</v>
      </c>
      <c r="J10042" t="s">
        <v>27</v>
      </c>
      <c r="K10042" s="2">
        <v>295.07</v>
      </c>
      <c r="L10042" t="s">
        <v>39</v>
      </c>
      <c r="M10042">
        <f>YEAR(Table1[[#This Row],[order_date]])</f>
        <v>2024</v>
      </c>
      <c r="N10042">
        <f>MONTH(Table1[[#This Row],[order_date]])</f>
        <v>3</v>
      </c>
      <c r="O10042" s="3">
        <f>Table1[[#This Row],[sales]]-Table1[[#This Row],[profit]]</f>
        <v>3625.16</v>
      </c>
      <c r="P10042" s="3">
        <f>Table1[[#This Row],[sales]]*Table1[[#This Row],[quantity]]</f>
        <v>7840.46</v>
      </c>
      <c r="Q10042" s="9">
        <f>Table1[[#This Row],[delivery_date]]-Table1[[#This Row],[order_date]]</f>
        <v>7</v>
      </c>
    </row>
    <row r="10043" spans="1:17" x14ac:dyDescent="0.35">
      <c r="A10043" t="s">
        <v>10074</v>
      </c>
      <c r="B10043" t="s">
        <v>25</v>
      </c>
      <c r="C10043" t="s">
        <v>26</v>
      </c>
      <c r="D10043" s="2">
        <v>4654.5</v>
      </c>
      <c r="E10043">
        <v>0.5</v>
      </c>
      <c r="F10043">
        <v>9</v>
      </c>
      <c r="G10043" s="1">
        <v>45542</v>
      </c>
      <c r="H10043" s="1">
        <v>45544</v>
      </c>
      <c r="I10043" t="s">
        <v>31</v>
      </c>
      <c r="J10043" t="s">
        <v>16</v>
      </c>
      <c r="K10043" s="2">
        <v>1257.8399999999999</v>
      </c>
      <c r="L10043" t="s">
        <v>48</v>
      </c>
      <c r="M10043">
        <f>YEAR(Table1[[#This Row],[order_date]])</f>
        <v>2024</v>
      </c>
      <c r="N10043">
        <f>MONTH(Table1[[#This Row],[order_date]])</f>
        <v>9</v>
      </c>
      <c r="O10043" s="3">
        <f>Table1[[#This Row],[sales]]-Table1[[#This Row],[profit]]</f>
        <v>3396.66</v>
      </c>
      <c r="P10043" s="3">
        <f>Table1[[#This Row],[sales]]*Table1[[#This Row],[quantity]]</f>
        <v>41890.5</v>
      </c>
      <c r="Q10043" s="9">
        <f>Table1[[#This Row],[delivery_date]]-Table1[[#This Row],[order_date]]</f>
        <v>2</v>
      </c>
    </row>
    <row r="10044" spans="1:17" x14ac:dyDescent="0.35">
      <c r="A10044" t="s">
        <v>10075</v>
      </c>
      <c r="B10044" t="s">
        <v>13</v>
      </c>
      <c r="C10044" t="s">
        <v>26</v>
      </c>
      <c r="D10044" s="2">
        <v>428.56</v>
      </c>
      <c r="E10044">
        <v>0.05</v>
      </c>
      <c r="F10044">
        <v>2</v>
      </c>
      <c r="G10044" s="1">
        <v>45294</v>
      </c>
      <c r="H10044" s="1">
        <v>45301</v>
      </c>
      <c r="I10044" t="s">
        <v>31</v>
      </c>
      <c r="J10044" t="s">
        <v>27</v>
      </c>
      <c r="K10044" s="2">
        <v>57.74</v>
      </c>
      <c r="L10044" t="s">
        <v>48</v>
      </c>
      <c r="M10044">
        <f>YEAR(Table1[[#This Row],[order_date]])</f>
        <v>2024</v>
      </c>
      <c r="N10044">
        <f>MONTH(Table1[[#This Row],[order_date]])</f>
        <v>1</v>
      </c>
      <c r="O10044" s="3">
        <f>Table1[[#This Row],[sales]]-Table1[[#This Row],[profit]]</f>
        <v>370.82</v>
      </c>
      <c r="P10044" s="3">
        <f>Table1[[#This Row],[sales]]*Table1[[#This Row],[quantity]]</f>
        <v>857.12</v>
      </c>
      <c r="Q10044" s="9">
        <f>Table1[[#This Row],[delivery_date]]-Table1[[#This Row],[order_date]]</f>
        <v>7</v>
      </c>
    </row>
    <row r="10045" spans="1:17" x14ac:dyDescent="0.35">
      <c r="A10045" t="s">
        <v>10076</v>
      </c>
      <c r="B10045" t="s">
        <v>13</v>
      </c>
      <c r="C10045" t="s">
        <v>33</v>
      </c>
      <c r="D10045" s="2">
        <v>1589.44</v>
      </c>
      <c r="E10045">
        <v>0.01</v>
      </c>
      <c r="F10045">
        <v>9</v>
      </c>
      <c r="G10045" s="1">
        <v>45285</v>
      </c>
      <c r="H10045" s="1">
        <v>45287</v>
      </c>
      <c r="I10045" t="s">
        <v>15</v>
      </c>
      <c r="J10045" t="s">
        <v>27</v>
      </c>
      <c r="K10045" s="2">
        <v>128.47</v>
      </c>
      <c r="L10045" t="s">
        <v>34</v>
      </c>
      <c r="M10045">
        <f>YEAR(Table1[[#This Row],[order_date]])</f>
        <v>2023</v>
      </c>
      <c r="N10045">
        <f>MONTH(Table1[[#This Row],[order_date]])</f>
        <v>12</v>
      </c>
      <c r="O10045" s="3">
        <f>Table1[[#This Row],[sales]]-Table1[[#This Row],[profit]]</f>
        <v>1460.97</v>
      </c>
      <c r="P10045" s="3">
        <f>Table1[[#This Row],[sales]]*Table1[[#This Row],[quantity]]</f>
        <v>14304.960000000001</v>
      </c>
      <c r="Q10045" s="9">
        <f>Table1[[#This Row],[delivery_date]]-Table1[[#This Row],[order_date]]</f>
        <v>2</v>
      </c>
    </row>
    <row r="10046" spans="1:17" x14ac:dyDescent="0.35">
      <c r="A10046" t="s">
        <v>10077</v>
      </c>
      <c r="B10046" t="s">
        <v>41</v>
      </c>
      <c r="C10046" t="s">
        <v>14</v>
      </c>
      <c r="D10046" s="2">
        <v>3297.07</v>
      </c>
      <c r="E10046">
        <v>0.11</v>
      </c>
      <c r="F10046">
        <v>7</v>
      </c>
      <c r="G10046" s="1">
        <v>45051</v>
      </c>
      <c r="H10046" s="1">
        <v>45056</v>
      </c>
      <c r="I10046" t="s">
        <v>15</v>
      </c>
      <c r="J10046" t="s">
        <v>22</v>
      </c>
      <c r="K10046" s="2">
        <v>208.07</v>
      </c>
      <c r="L10046" t="s">
        <v>39</v>
      </c>
      <c r="M10046">
        <f>YEAR(Table1[[#This Row],[order_date]])</f>
        <v>2023</v>
      </c>
      <c r="N10046">
        <f>MONTH(Table1[[#This Row],[order_date]])</f>
        <v>5</v>
      </c>
      <c r="O10046" s="3">
        <f>Table1[[#This Row],[sales]]-Table1[[#This Row],[profit]]</f>
        <v>3089</v>
      </c>
      <c r="P10046" s="3">
        <f>Table1[[#This Row],[sales]]*Table1[[#This Row],[quantity]]</f>
        <v>23079.49</v>
      </c>
      <c r="Q10046" s="9">
        <f>Table1[[#This Row],[delivery_date]]-Table1[[#This Row],[order_date]]</f>
        <v>5</v>
      </c>
    </row>
    <row r="10047" spans="1:17" x14ac:dyDescent="0.35">
      <c r="A10047" t="s">
        <v>10078</v>
      </c>
      <c r="B10047" t="s">
        <v>13</v>
      </c>
      <c r="C10047" t="s">
        <v>26</v>
      </c>
      <c r="D10047" s="2">
        <v>1645.72</v>
      </c>
      <c r="E10047">
        <v>0.23</v>
      </c>
      <c r="F10047">
        <v>3</v>
      </c>
      <c r="G10047" s="1">
        <v>45567</v>
      </c>
      <c r="H10047" s="1">
        <v>45568</v>
      </c>
      <c r="I10047" t="s">
        <v>31</v>
      </c>
      <c r="J10047" t="s">
        <v>22</v>
      </c>
      <c r="K10047" s="2">
        <v>277.42</v>
      </c>
      <c r="L10047" t="s">
        <v>34</v>
      </c>
      <c r="M10047">
        <f>YEAR(Table1[[#This Row],[order_date]])</f>
        <v>2024</v>
      </c>
      <c r="N10047">
        <f>MONTH(Table1[[#This Row],[order_date]])</f>
        <v>10</v>
      </c>
      <c r="O10047" s="3">
        <f>Table1[[#This Row],[sales]]-Table1[[#This Row],[profit]]</f>
        <v>1368.3</v>
      </c>
      <c r="P10047" s="3">
        <f>Table1[[#This Row],[sales]]*Table1[[#This Row],[quantity]]</f>
        <v>4937.16</v>
      </c>
      <c r="Q10047" s="9">
        <f>Table1[[#This Row],[delivery_date]]-Table1[[#This Row],[order_date]]</f>
        <v>1</v>
      </c>
    </row>
    <row r="10048" spans="1:17" x14ac:dyDescent="0.35">
      <c r="A10048" t="s">
        <v>10079</v>
      </c>
      <c r="B10048" t="s">
        <v>41</v>
      </c>
      <c r="C10048" t="s">
        <v>36</v>
      </c>
      <c r="D10048" s="2">
        <v>2310.0300000000002</v>
      </c>
      <c r="E10048">
        <v>0.28999999999999998</v>
      </c>
      <c r="F10048">
        <v>9</v>
      </c>
      <c r="G10048" s="1">
        <v>44935</v>
      </c>
      <c r="H10048" s="1">
        <v>44940</v>
      </c>
      <c r="I10048" t="s">
        <v>15</v>
      </c>
      <c r="J10048" t="s">
        <v>22</v>
      </c>
      <c r="K10048" s="2">
        <v>354.43</v>
      </c>
      <c r="L10048" t="s">
        <v>48</v>
      </c>
      <c r="M10048">
        <f>YEAR(Table1[[#This Row],[order_date]])</f>
        <v>2023</v>
      </c>
      <c r="N10048">
        <f>MONTH(Table1[[#This Row],[order_date]])</f>
        <v>1</v>
      </c>
      <c r="O10048" s="3">
        <f>Table1[[#This Row],[sales]]-Table1[[#This Row],[profit]]</f>
        <v>1955.6000000000001</v>
      </c>
      <c r="P10048" s="3">
        <f>Table1[[#This Row],[sales]]*Table1[[#This Row],[quantity]]</f>
        <v>20790.27</v>
      </c>
      <c r="Q10048" s="9">
        <f>Table1[[#This Row],[delivery_date]]-Table1[[#This Row],[order_date]]</f>
        <v>5</v>
      </c>
    </row>
    <row r="10049" spans="1:17" x14ac:dyDescent="0.35">
      <c r="A10049" t="s">
        <v>10080</v>
      </c>
      <c r="B10049" t="s">
        <v>41</v>
      </c>
      <c r="C10049" t="s">
        <v>20</v>
      </c>
      <c r="D10049" s="2">
        <v>198.45</v>
      </c>
      <c r="E10049">
        <v>0.49</v>
      </c>
      <c r="F10049">
        <v>9</v>
      </c>
      <c r="G10049" s="1">
        <v>45031</v>
      </c>
      <c r="H10049" s="1">
        <v>45036</v>
      </c>
      <c r="I10049" t="s">
        <v>15</v>
      </c>
      <c r="J10049" t="s">
        <v>22</v>
      </c>
      <c r="K10049" s="2">
        <v>34.119999999999997</v>
      </c>
      <c r="L10049" t="s">
        <v>39</v>
      </c>
      <c r="M10049">
        <f>YEAR(Table1[[#This Row],[order_date]])</f>
        <v>2023</v>
      </c>
      <c r="N10049">
        <f>MONTH(Table1[[#This Row],[order_date]])</f>
        <v>4</v>
      </c>
      <c r="O10049" s="3">
        <f>Table1[[#This Row],[sales]]-Table1[[#This Row],[profit]]</f>
        <v>164.32999999999998</v>
      </c>
      <c r="P10049" s="3">
        <f>Table1[[#This Row],[sales]]*Table1[[#This Row],[quantity]]</f>
        <v>1786.05</v>
      </c>
      <c r="Q10049" s="9">
        <f>Table1[[#This Row],[delivery_date]]-Table1[[#This Row],[order_date]]</f>
        <v>5</v>
      </c>
    </row>
    <row r="10050" spans="1:17" x14ac:dyDescent="0.35">
      <c r="A10050" t="s">
        <v>10081</v>
      </c>
      <c r="B10050" t="s">
        <v>19</v>
      </c>
      <c r="C10050" t="s">
        <v>36</v>
      </c>
      <c r="D10050" s="2">
        <v>3498.14</v>
      </c>
      <c r="E10050">
        <v>0.44</v>
      </c>
      <c r="F10050">
        <v>6</v>
      </c>
      <c r="G10050" s="1">
        <v>45020</v>
      </c>
      <c r="H10050" s="1">
        <v>45021</v>
      </c>
      <c r="I10050" t="s">
        <v>21</v>
      </c>
      <c r="J10050" t="s">
        <v>27</v>
      </c>
      <c r="K10050" s="2">
        <v>759.24</v>
      </c>
      <c r="L10050" t="s">
        <v>28</v>
      </c>
      <c r="M10050">
        <f>YEAR(Table1[[#This Row],[order_date]])</f>
        <v>2023</v>
      </c>
      <c r="N10050">
        <f>MONTH(Table1[[#This Row],[order_date]])</f>
        <v>4</v>
      </c>
      <c r="O10050" s="3">
        <f>Table1[[#This Row],[sales]]-Table1[[#This Row],[profit]]</f>
        <v>2738.8999999999996</v>
      </c>
      <c r="P10050" s="3">
        <f>Table1[[#This Row],[sales]]*Table1[[#This Row],[quantity]]</f>
        <v>20988.84</v>
      </c>
      <c r="Q10050" s="9">
        <f>Table1[[#This Row],[delivery_date]]-Table1[[#This Row],[order_date]]</f>
        <v>1</v>
      </c>
    </row>
    <row r="10051" spans="1:17" x14ac:dyDescent="0.35">
      <c r="A10051" t="s">
        <v>10082</v>
      </c>
      <c r="B10051" t="s">
        <v>41</v>
      </c>
      <c r="C10051" t="s">
        <v>26</v>
      </c>
      <c r="D10051" s="2">
        <v>4428.07</v>
      </c>
      <c r="E10051">
        <v>0.28000000000000003</v>
      </c>
      <c r="F10051">
        <v>2</v>
      </c>
      <c r="G10051" s="1">
        <v>45459</v>
      </c>
      <c r="H10051" s="1">
        <v>45461</v>
      </c>
      <c r="I10051" t="s">
        <v>31</v>
      </c>
      <c r="J10051" t="s">
        <v>27</v>
      </c>
      <c r="K10051" s="2">
        <v>521.95000000000005</v>
      </c>
      <c r="L10051" t="s">
        <v>23</v>
      </c>
      <c r="M10051">
        <f>YEAR(Table1[[#This Row],[order_date]])</f>
        <v>2024</v>
      </c>
      <c r="N10051">
        <f>MONTH(Table1[[#This Row],[order_date]])</f>
        <v>6</v>
      </c>
      <c r="O10051" s="3">
        <f>Table1[[#This Row],[sales]]-Table1[[#This Row],[profit]]</f>
        <v>3906.12</v>
      </c>
      <c r="P10051" s="3">
        <f>Table1[[#This Row],[sales]]*Table1[[#This Row],[quantity]]</f>
        <v>8856.14</v>
      </c>
      <c r="Q10051" s="9">
        <f>Table1[[#This Row],[delivery_date]]-Table1[[#This Row],[order_date]]</f>
        <v>2</v>
      </c>
    </row>
    <row r="10052" spans="1:17" x14ac:dyDescent="0.35">
      <c r="A10052" t="s">
        <v>10083</v>
      </c>
      <c r="B10052" t="s">
        <v>19</v>
      </c>
      <c r="C10052" t="s">
        <v>26</v>
      </c>
      <c r="D10052" s="2">
        <v>4886.6099999999997</v>
      </c>
      <c r="E10052">
        <v>0.18</v>
      </c>
      <c r="F10052">
        <v>7</v>
      </c>
      <c r="G10052" s="1">
        <v>45648</v>
      </c>
      <c r="H10052" s="1">
        <v>45651</v>
      </c>
      <c r="I10052" t="s">
        <v>21</v>
      </c>
      <c r="J10052" t="s">
        <v>22</v>
      </c>
      <c r="K10052" s="2">
        <v>246.22</v>
      </c>
      <c r="L10052" t="s">
        <v>28</v>
      </c>
      <c r="M10052">
        <f>YEAR(Table1[[#This Row],[order_date]])</f>
        <v>2024</v>
      </c>
      <c r="N10052">
        <f>MONTH(Table1[[#This Row],[order_date]])</f>
        <v>12</v>
      </c>
      <c r="O10052" s="3">
        <f>Table1[[#This Row],[sales]]-Table1[[#This Row],[profit]]</f>
        <v>4640.3899999999994</v>
      </c>
      <c r="P10052" s="3">
        <f>Table1[[#This Row],[sales]]*Table1[[#This Row],[quantity]]</f>
        <v>34206.269999999997</v>
      </c>
      <c r="Q10052" s="9">
        <f>Table1[[#This Row],[delivery_date]]-Table1[[#This Row],[order_date]]</f>
        <v>3</v>
      </c>
    </row>
    <row r="10053" spans="1:17" x14ac:dyDescent="0.35">
      <c r="A10053" t="s">
        <v>10084</v>
      </c>
      <c r="B10053" t="s">
        <v>13</v>
      </c>
      <c r="C10053" t="s">
        <v>33</v>
      </c>
      <c r="D10053" s="2">
        <v>4169.6099999999997</v>
      </c>
      <c r="E10053">
        <v>0.16</v>
      </c>
      <c r="F10053">
        <v>4</v>
      </c>
      <c r="G10053" s="1">
        <v>44948</v>
      </c>
      <c r="H10053" s="1">
        <v>44955</v>
      </c>
      <c r="I10053" t="s">
        <v>31</v>
      </c>
      <c r="J10053" t="s">
        <v>27</v>
      </c>
      <c r="K10053" s="2">
        <v>770.12</v>
      </c>
      <c r="L10053" t="s">
        <v>23</v>
      </c>
      <c r="M10053">
        <f>YEAR(Table1[[#This Row],[order_date]])</f>
        <v>2023</v>
      </c>
      <c r="N10053">
        <f>MONTH(Table1[[#This Row],[order_date]])</f>
        <v>1</v>
      </c>
      <c r="O10053" s="3">
        <f>Table1[[#This Row],[sales]]-Table1[[#This Row],[profit]]</f>
        <v>3399.49</v>
      </c>
      <c r="P10053" s="3">
        <f>Table1[[#This Row],[sales]]*Table1[[#This Row],[quantity]]</f>
        <v>16678.439999999999</v>
      </c>
      <c r="Q10053" s="9">
        <f>Table1[[#This Row],[delivery_date]]-Table1[[#This Row],[order_date]]</f>
        <v>7</v>
      </c>
    </row>
    <row r="10054" spans="1:17" x14ac:dyDescent="0.35">
      <c r="A10054" t="s">
        <v>10085</v>
      </c>
      <c r="B10054" t="s">
        <v>41</v>
      </c>
      <c r="C10054" t="s">
        <v>33</v>
      </c>
      <c r="D10054" s="2">
        <v>255.7</v>
      </c>
      <c r="E10054">
        <v>0.28999999999999998</v>
      </c>
      <c r="F10054">
        <v>4</v>
      </c>
      <c r="G10054" s="1">
        <v>45290</v>
      </c>
      <c r="H10054" s="1">
        <v>45293</v>
      </c>
      <c r="I10054" t="s">
        <v>31</v>
      </c>
      <c r="J10054" t="s">
        <v>22</v>
      </c>
      <c r="K10054" s="2">
        <v>16.07</v>
      </c>
      <c r="L10054" t="s">
        <v>28</v>
      </c>
      <c r="M10054">
        <f>YEAR(Table1[[#This Row],[order_date]])</f>
        <v>2023</v>
      </c>
      <c r="N10054">
        <f>MONTH(Table1[[#This Row],[order_date]])</f>
        <v>12</v>
      </c>
      <c r="O10054" s="3">
        <f>Table1[[#This Row],[sales]]-Table1[[#This Row],[profit]]</f>
        <v>239.63</v>
      </c>
      <c r="P10054" s="3">
        <f>Table1[[#This Row],[sales]]*Table1[[#This Row],[quantity]]</f>
        <v>1022.8</v>
      </c>
      <c r="Q10054" s="9">
        <f>Table1[[#This Row],[delivery_date]]-Table1[[#This Row],[order_date]]</f>
        <v>3</v>
      </c>
    </row>
    <row r="10055" spans="1:17" x14ac:dyDescent="0.35">
      <c r="A10055" t="s">
        <v>10086</v>
      </c>
      <c r="B10055" t="s">
        <v>41</v>
      </c>
      <c r="C10055" t="s">
        <v>20</v>
      </c>
      <c r="D10055" s="2">
        <v>3294.08</v>
      </c>
      <c r="E10055">
        <v>0.36</v>
      </c>
      <c r="F10055">
        <v>7</v>
      </c>
      <c r="G10055" s="1">
        <v>45272</v>
      </c>
      <c r="H10055" s="1">
        <v>45275</v>
      </c>
      <c r="I10055" t="s">
        <v>15</v>
      </c>
      <c r="J10055" t="s">
        <v>16</v>
      </c>
      <c r="K10055" s="2">
        <v>837.91</v>
      </c>
      <c r="L10055" t="s">
        <v>17</v>
      </c>
      <c r="M10055">
        <f>YEAR(Table1[[#This Row],[order_date]])</f>
        <v>2023</v>
      </c>
      <c r="N10055">
        <f>MONTH(Table1[[#This Row],[order_date]])</f>
        <v>12</v>
      </c>
      <c r="O10055" s="3">
        <f>Table1[[#This Row],[sales]]-Table1[[#This Row],[profit]]</f>
        <v>2456.17</v>
      </c>
      <c r="P10055" s="3">
        <f>Table1[[#This Row],[sales]]*Table1[[#This Row],[quantity]]</f>
        <v>23058.559999999998</v>
      </c>
      <c r="Q10055" s="9">
        <f>Table1[[#This Row],[delivery_date]]-Table1[[#This Row],[order_date]]</f>
        <v>3</v>
      </c>
    </row>
    <row r="10056" spans="1:17" x14ac:dyDescent="0.35">
      <c r="A10056" t="s">
        <v>10087</v>
      </c>
      <c r="B10056" t="s">
        <v>25</v>
      </c>
      <c r="C10056" t="s">
        <v>33</v>
      </c>
      <c r="D10056" s="2">
        <v>2528.73</v>
      </c>
      <c r="E10056">
        <v>0.24</v>
      </c>
      <c r="F10056">
        <v>5</v>
      </c>
      <c r="G10056" s="1">
        <v>45642</v>
      </c>
      <c r="H10056" s="1">
        <v>45647</v>
      </c>
      <c r="I10056" t="s">
        <v>31</v>
      </c>
      <c r="J10056" t="s">
        <v>22</v>
      </c>
      <c r="K10056" s="2">
        <v>637.49</v>
      </c>
      <c r="L10056" t="s">
        <v>17</v>
      </c>
      <c r="M10056">
        <f>YEAR(Table1[[#This Row],[order_date]])</f>
        <v>2024</v>
      </c>
      <c r="N10056">
        <f>MONTH(Table1[[#This Row],[order_date]])</f>
        <v>12</v>
      </c>
      <c r="O10056" s="3">
        <f>Table1[[#This Row],[sales]]-Table1[[#This Row],[profit]]</f>
        <v>1891.24</v>
      </c>
      <c r="P10056" s="3">
        <f>Table1[[#This Row],[sales]]*Table1[[#This Row],[quantity]]</f>
        <v>12643.65</v>
      </c>
      <c r="Q10056" s="9">
        <f>Table1[[#This Row],[delivery_date]]-Table1[[#This Row],[order_date]]</f>
        <v>5</v>
      </c>
    </row>
    <row r="10057" spans="1:17" x14ac:dyDescent="0.35">
      <c r="A10057" t="s">
        <v>10088</v>
      </c>
      <c r="B10057" t="s">
        <v>41</v>
      </c>
      <c r="C10057" t="s">
        <v>14</v>
      </c>
      <c r="D10057" s="2">
        <v>4695.6899999999996</v>
      </c>
      <c r="E10057">
        <v>0.15</v>
      </c>
      <c r="F10057">
        <v>1</v>
      </c>
      <c r="G10057" s="1">
        <v>45475</v>
      </c>
      <c r="H10057" s="1">
        <v>45482</v>
      </c>
      <c r="I10057" t="s">
        <v>15</v>
      </c>
      <c r="J10057" t="s">
        <v>16</v>
      </c>
      <c r="K10057" s="2">
        <v>376.47</v>
      </c>
      <c r="L10057" t="s">
        <v>28</v>
      </c>
      <c r="M10057">
        <f>YEAR(Table1[[#This Row],[order_date]])</f>
        <v>2024</v>
      </c>
      <c r="N10057">
        <f>MONTH(Table1[[#This Row],[order_date]])</f>
        <v>7</v>
      </c>
      <c r="O10057" s="3">
        <f>Table1[[#This Row],[sales]]-Table1[[#This Row],[profit]]</f>
        <v>4319.2199999999993</v>
      </c>
      <c r="P10057" s="3">
        <f>Table1[[#This Row],[sales]]*Table1[[#This Row],[quantity]]</f>
        <v>4695.6899999999996</v>
      </c>
      <c r="Q10057" s="9">
        <f>Table1[[#This Row],[delivery_date]]-Table1[[#This Row],[order_date]]</f>
        <v>7</v>
      </c>
    </row>
    <row r="10058" spans="1:17" x14ac:dyDescent="0.35">
      <c r="A10058" t="s">
        <v>10089</v>
      </c>
      <c r="B10058" t="s">
        <v>41</v>
      </c>
      <c r="C10058" t="s">
        <v>20</v>
      </c>
      <c r="D10058" s="2">
        <v>4520.4799999999996</v>
      </c>
      <c r="E10058">
        <v>0.31</v>
      </c>
      <c r="F10058">
        <v>3</v>
      </c>
      <c r="G10058" s="1">
        <v>45181</v>
      </c>
      <c r="H10058" s="1">
        <v>45184</v>
      </c>
      <c r="I10058" t="s">
        <v>15</v>
      </c>
      <c r="J10058" t="s">
        <v>16</v>
      </c>
      <c r="K10058" s="2">
        <v>1302.6099999999999</v>
      </c>
      <c r="L10058" t="s">
        <v>48</v>
      </c>
      <c r="M10058">
        <f>YEAR(Table1[[#This Row],[order_date]])</f>
        <v>2023</v>
      </c>
      <c r="N10058">
        <f>MONTH(Table1[[#This Row],[order_date]])</f>
        <v>9</v>
      </c>
      <c r="O10058" s="3">
        <f>Table1[[#This Row],[sales]]-Table1[[#This Row],[profit]]</f>
        <v>3217.87</v>
      </c>
      <c r="P10058" s="3">
        <f>Table1[[#This Row],[sales]]*Table1[[#This Row],[quantity]]</f>
        <v>13561.439999999999</v>
      </c>
      <c r="Q10058" s="9">
        <f>Table1[[#This Row],[delivery_date]]-Table1[[#This Row],[order_date]]</f>
        <v>3</v>
      </c>
    </row>
    <row r="10059" spans="1:17" x14ac:dyDescent="0.35">
      <c r="A10059" t="s">
        <v>10090</v>
      </c>
      <c r="B10059" t="s">
        <v>25</v>
      </c>
      <c r="C10059" t="s">
        <v>14</v>
      </c>
      <c r="D10059" s="2">
        <v>4941.43</v>
      </c>
      <c r="E10059">
        <v>0.28000000000000003</v>
      </c>
      <c r="F10059">
        <v>7</v>
      </c>
      <c r="G10059" s="1">
        <v>45358</v>
      </c>
      <c r="H10059" s="1">
        <v>45364</v>
      </c>
      <c r="I10059" t="s">
        <v>21</v>
      </c>
      <c r="J10059" t="s">
        <v>27</v>
      </c>
      <c r="K10059" s="2">
        <v>744.5</v>
      </c>
      <c r="L10059" t="s">
        <v>39</v>
      </c>
      <c r="M10059">
        <f>YEAR(Table1[[#This Row],[order_date]])</f>
        <v>2024</v>
      </c>
      <c r="N10059">
        <f>MONTH(Table1[[#This Row],[order_date]])</f>
        <v>3</v>
      </c>
      <c r="O10059" s="3">
        <f>Table1[[#This Row],[sales]]-Table1[[#This Row],[profit]]</f>
        <v>4196.93</v>
      </c>
      <c r="P10059" s="3">
        <f>Table1[[#This Row],[sales]]*Table1[[#This Row],[quantity]]</f>
        <v>34590.01</v>
      </c>
      <c r="Q10059" s="9">
        <f>Table1[[#This Row],[delivery_date]]-Table1[[#This Row],[order_date]]</f>
        <v>6</v>
      </c>
    </row>
    <row r="10060" spans="1:17" x14ac:dyDescent="0.35">
      <c r="A10060" t="s">
        <v>10091</v>
      </c>
      <c r="B10060" t="s">
        <v>25</v>
      </c>
      <c r="C10060" t="s">
        <v>33</v>
      </c>
      <c r="D10060" s="2">
        <v>4323.4799999999996</v>
      </c>
      <c r="E10060">
        <v>0.21</v>
      </c>
      <c r="F10060">
        <v>9</v>
      </c>
      <c r="G10060" s="1">
        <v>45056</v>
      </c>
      <c r="H10060" s="1">
        <v>45060</v>
      </c>
      <c r="I10060" t="s">
        <v>15</v>
      </c>
      <c r="J10060" t="s">
        <v>22</v>
      </c>
      <c r="K10060" s="2">
        <v>820.44</v>
      </c>
      <c r="L10060" t="s">
        <v>48</v>
      </c>
      <c r="M10060">
        <f>YEAR(Table1[[#This Row],[order_date]])</f>
        <v>2023</v>
      </c>
      <c r="N10060">
        <f>MONTH(Table1[[#This Row],[order_date]])</f>
        <v>5</v>
      </c>
      <c r="O10060" s="3">
        <f>Table1[[#This Row],[sales]]-Table1[[#This Row],[profit]]</f>
        <v>3503.0399999999995</v>
      </c>
      <c r="P10060" s="3">
        <f>Table1[[#This Row],[sales]]*Table1[[#This Row],[quantity]]</f>
        <v>38911.319999999992</v>
      </c>
      <c r="Q10060" s="9">
        <f>Table1[[#This Row],[delivery_date]]-Table1[[#This Row],[order_date]]</f>
        <v>4</v>
      </c>
    </row>
    <row r="10061" spans="1:17" x14ac:dyDescent="0.35">
      <c r="A10061" t="s">
        <v>10092</v>
      </c>
      <c r="B10061" t="s">
        <v>13</v>
      </c>
      <c r="C10061" t="s">
        <v>20</v>
      </c>
      <c r="D10061" s="2">
        <v>2779.77</v>
      </c>
      <c r="E10061">
        <v>0.37</v>
      </c>
      <c r="F10061">
        <v>9</v>
      </c>
      <c r="G10061" s="1">
        <v>45542</v>
      </c>
      <c r="H10061" s="1">
        <v>45546</v>
      </c>
      <c r="I10061" t="s">
        <v>21</v>
      </c>
      <c r="J10061" t="s">
        <v>16</v>
      </c>
      <c r="K10061" s="2">
        <v>660.43</v>
      </c>
      <c r="L10061" t="s">
        <v>17</v>
      </c>
      <c r="M10061">
        <f>YEAR(Table1[[#This Row],[order_date]])</f>
        <v>2024</v>
      </c>
      <c r="N10061">
        <f>MONTH(Table1[[#This Row],[order_date]])</f>
        <v>9</v>
      </c>
      <c r="O10061" s="3">
        <f>Table1[[#This Row],[sales]]-Table1[[#This Row],[profit]]</f>
        <v>2119.34</v>
      </c>
      <c r="P10061" s="3">
        <f>Table1[[#This Row],[sales]]*Table1[[#This Row],[quantity]]</f>
        <v>25017.93</v>
      </c>
      <c r="Q10061" s="9">
        <f>Table1[[#This Row],[delivery_date]]-Table1[[#This Row],[order_date]]</f>
        <v>4</v>
      </c>
    </row>
    <row r="10062" spans="1:17" x14ac:dyDescent="0.35">
      <c r="A10062" t="s">
        <v>10093</v>
      </c>
      <c r="B10062" t="s">
        <v>41</v>
      </c>
      <c r="C10062" t="s">
        <v>26</v>
      </c>
      <c r="D10062" s="2">
        <v>3603.01</v>
      </c>
      <c r="E10062">
        <v>0.14000000000000001</v>
      </c>
      <c r="F10062">
        <v>7</v>
      </c>
      <c r="G10062" s="1">
        <v>45582</v>
      </c>
      <c r="H10062" s="1">
        <v>45588</v>
      </c>
      <c r="I10062" t="s">
        <v>15</v>
      </c>
      <c r="J10062" t="s">
        <v>22</v>
      </c>
      <c r="K10062" s="2">
        <v>351.43</v>
      </c>
      <c r="L10062" t="s">
        <v>39</v>
      </c>
      <c r="M10062">
        <f>YEAR(Table1[[#This Row],[order_date]])</f>
        <v>2024</v>
      </c>
      <c r="N10062">
        <f>MONTH(Table1[[#This Row],[order_date]])</f>
        <v>10</v>
      </c>
      <c r="O10062" s="3">
        <f>Table1[[#This Row],[sales]]-Table1[[#This Row],[profit]]</f>
        <v>3251.5800000000004</v>
      </c>
      <c r="P10062" s="3">
        <f>Table1[[#This Row],[sales]]*Table1[[#This Row],[quantity]]</f>
        <v>25221.07</v>
      </c>
      <c r="Q10062" s="9">
        <f>Table1[[#This Row],[delivery_date]]-Table1[[#This Row],[order_date]]</f>
        <v>6</v>
      </c>
    </row>
    <row r="10063" spans="1:17" x14ac:dyDescent="0.35">
      <c r="A10063" t="s">
        <v>10094</v>
      </c>
      <c r="B10063" t="s">
        <v>13</v>
      </c>
      <c r="C10063" t="s">
        <v>36</v>
      </c>
      <c r="D10063" s="2">
        <v>4826.92</v>
      </c>
      <c r="E10063">
        <v>0.24</v>
      </c>
      <c r="F10063">
        <v>5</v>
      </c>
      <c r="G10063" s="1">
        <v>45232</v>
      </c>
      <c r="H10063" s="1">
        <v>45237</v>
      </c>
      <c r="I10063" t="s">
        <v>21</v>
      </c>
      <c r="J10063" t="s">
        <v>16</v>
      </c>
      <c r="K10063" s="2">
        <v>254.26</v>
      </c>
      <c r="L10063" t="s">
        <v>23</v>
      </c>
      <c r="M10063">
        <f>YEAR(Table1[[#This Row],[order_date]])</f>
        <v>2023</v>
      </c>
      <c r="N10063">
        <f>MONTH(Table1[[#This Row],[order_date]])</f>
        <v>11</v>
      </c>
      <c r="O10063" s="3">
        <f>Table1[[#This Row],[sales]]-Table1[[#This Row],[profit]]</f>
        <v>4572.66</v>
      </c>
      <c r="P10063" s="3">
        <f>Table1[[#This Row],[sales]]*Table1[[#This Row],[quantity]]</f>
        <v>24134.6</v>
      </c>
      <c r="Q10063" s="9">
        <f>Table1[[#This Row],[delivery_date]]-Table1[[#This Row],[order_date]]</f>
        <v>5</v>
      </c>
    </row>
    <row r="10064" spans="1:17" x14ac:dyDescent="0.35">
      <c r="A10064" t="s">
        <v>10095</v>
      </c>
      <c r="B10064" t="s">
        <v>13</v>
      </c>
      <c r="C10064" t="s">
        <v>26</v>
      </c>
      <c r="D10064" s="2">
        <v>2932.77</v>
      </c>
      <c r="E10064">
        <v>0.47</v>
      </c>
      <c r="F10064">
        <v>4</v>
      </c>
      <c r="G10064" s="1">
        <v>45307</v>
      </c>
      <c r="H10064" s="1">
        <v>45309</v>
      </c>
      <c r="I10064" t="s">
        <v>31</v>
      </c>
      <c r="J10064" t="s">
        <v>27</v>
      </c>
      <c r="K10064" s="2">
        <v>687.81</v>
      </c>
      <c r="L10064" t="s">
        <v>39</v>
      </c>
      <c r="M10064">
        <f>YEAR(Table1[[#This Row],[order_date]])</f>
        <v>2024</v>
      </c>
      <c r="N10064">
        <f>MONTH(Table1[[#This Row],[order_date]])</f>
        <v>1</v>
      </c>
      <c r="O10064" s="3">
        <f>Table1[[#This Row],[sales]]-Table1[[#This Row],[profit]]</f>
        <v>2244.96</v>
      </c>
      <c r="P10064" s="3">
        <f>Table1[[#This Row],[sales]]*Table1[[#This Row],[quantity]]</f>
        <v>11731.08</v>
      </c>
      <c r="Q10064" s="9">
        <f>Table1[[#This Row],[delivery_date]]-Table1[[#This Row],[order_date]]</f>
        <v>2</v>
      </c>
    </row>
    <row r="10065" spans="1:17" x14ac:dyDescent="0.35">
      <c r="A10065" t="s">
        <v>10096</v>
      </c>
      <c r="B10065" t="s">
        <v>25</v>
      </c>
      <c r="C10065" t="s">
        <v>14</v>
      </c>
      <c r="D10065" s="2">
        <v>4215.8999999999996</v>
      </c>
      <c r="E10065">
        <v>0.36</v>
      </c>
      <c r="F10065">
        <v>9</v>
      </c>
      <c r="G10065" s="1">
        <v>45306</v>
      </c>
      <c r="H10065" s="1">
        <v>45307</v>
      </c>
      <c r="I10065" t="s">
        <v>31</v>
      </c>
      <c r="J10065" t="s">
        <v>27</v>
      </c>
      <c r="K10065" s="2">
        <v>1044.32</v>
      </c>
      <c r="L10065" t="s">
        <v>34</v>
      </c>
      <c r="M10065">
        <f>YEAR(Table1[[#This Row],[order_date]])</f>
        <v>2024</v>
      </c>
      <c r="N10065">
        <f>MONTH(Table1[[#This Row],[order_date]])</f>
        <v>1</v>
      </c>
      <c r="O10065" s="3">
        <f>Table1[[#This Row],[sales]]-Table1[[#This Row],[profit]]</f>
        <v>3171.58</v>
      </c>
      <c r="P10065" s="3">
        <f>Table1[[#This Row],[sales]]*Table1[[#This Row],[quantity]]</f>
        <v>37943.1</v>
      </c>
      <c r="Q10065" s="9">
        <f>Table1[[#This Row],[delivery_date]]-Table1[[#This Row],[order_date]]</f>
        <v>1</v>
      </c>
    </row>
    <row r="10066" spans="1:17" x14ac:dyDescent="0.35">
      <c r="A10066" t="s">
        <v>10097</v>
      </c>
      <c r="B10066" t="s">
        <v>19</v>
      </c>
      <c r="C10066" t="s">
        <v>26</v>
      </c>
      <c r="D10066" s="2">
        <v>4716.83</v>
      </c>
      <c r="E10066">
        <v>0.19</v>
      </c>
      <c r="F10066">
        <v>6</v>
      </c>
      <c r="G10066" s="1">
        <v>45537</v>
      </c>
      <c r="H10066" s="1">
        <v>45544</v>
      </c>
      <c r="I10066" t="s">
        <v>15</v>
      </c>
      <c r="J10066" t="s">
        <v>27</v>
      </c>
      <c r="K10066" s="2">
        <v>1013.61</v>
      </c>
      <c r="L10066" t="s">
        <v>28</v>
      </c>
      <c r="M10066">
        <f>YEAR(Table1[[#This Row],[order_date]])</f>
        <v>2024</v>
      </c>
      <c r="N10066">
        <f>MONTH(Table1[[#This Row],[order_date]])</f>
        <v>9</v>
      </c>
      <c r="O10066" s="3">
        <f>Table1[[#This Row],[sales]]-Table1[[#This Row],[profit]]</f>
        <v>3703.22</v>
      </c>
      <c r="P10066" s="3">
        <f>Table1[[#This Row],[sales]]*Table1[[#This Row],[quantity]]</f>
        <v>28300.98</v>
      </c>
      <c r="Q10066" s="9">
        <f>Table1[[#This Row],[delivery_date]]-Table1[[#This Row],[order_date]]</f>
        <v>7</v>
      </c>
    </row>
    <row r="10067" spans="1:17" x14ac:dyDescent="0.35">
      <c r="A10067" t="s">
        <v>10098</v>
      </c>
      <c r="B10067" t="s">
        <v>13</v>
      </c>
      <c r="C10067" t="s">
        <v>26</v>
      </c>
      <c r="D10067" s="2">
        <v>2895.63</v>
      </c>
      <c r="E10067">
        <v>0.27</v>
      </c>
      <c r="F10067">
        <v>2</v>
      </c>
      <c r="G10067" s="1">
        <v>45444</v>
      </c>
      <c r="H10067" s="1">
        <v>45451</v>
      </c>
      <c r="I10067" t="s">
        <v>31</v>
      </c>
      <c r="J10067" t="s">
        <v>16</v>
      </c>
      <c r="K10067" s="2">
        <v>595.01</v>
      </c>
      <c r="L10067" t="s">
        <v>48</v>
      </c>
      <c r="M10067">
        <f>YEAR(Table1[[#This Row],[order_date]])</f>
        <v>2024</v>
      </c>
      <c r="N10067">
        <f>MONTH(Table1[[#This Row],[order_date]])</f>
        <v>6</v>
      </c>
      <c r="O10067" s="3">
        <f>Table1[[#This Row],[sales]]-Table1[[#This Row],[profit]]</f>
        <v>2300.62</v>
      </c>
      <c r="P10067" s="3">
        <f>Table1[[#This Row],[sales]]*Table1[[#This Row],[quantity]]</f>
        <v>5791.26</v>
      </c>
      <c r="Q10067" s="9">
        <f>Table1[[#This Row],[delivery_date]]-Table1[[#This Row],[order_date]]</f>
        <v>7</v>
      </c>
    </row>
    <row r="10068" spans="1:17" x14ac:dyDescent="0.35">
      <c r="A10068" t="s">
        <v>10099</v>
      </c>
      <c r="B10068" t="s">
        <v>19</v>
      </c>
      <c r="C10068" t="s">
        <v>36</v>
      </c>
      <c r="D10068" s="2">
        <v>879.86</v>
      </c>
      <c r="E10068">
        <v>0.2</v>
      </c>
      <c r="F10068">
        <v>3</v>
      </c>
      <c r="G10068" s="1">
        <v>45627</v>
      </c>
      <c r="H10068" s="1">
        <v>45632</v>
      </c>
      <c r="I10068" t="s">
        <v>31</v>
      </c>
      <c r="J10068" t="s">
        <v>22</v>
      </c>
      <c r="K10068" s="2">
        <v>242.48</v>
      </c>
      <c r="L10068" t="s">
        <v>39</v>
      </c>
      <c r="M10068">
        <f>YEAR(Table1[[#This Row],[order_date]])</f>
        <v>2024</v>
      </c>
      <c r="N10068">
        <f>MONTH(Table1[[#This Row],[order_date]])</f>
        <v>12</v>
      </c>
      <c r="O10068" s="3">
        <f>Table1[[#This Row],[sales]]-Table1[[#This Row],[profit]]</f>
        <v>637.38</v>
      </c>
      <c r="P10068" s="3">
        <f>Table1[[#This Row],[sales]]*Table1[[#This Row],[quantity]]</f>
        <v>2639.58</v>
      </c>
      <c r="Q10068" s="9">
        <f>Table1[[#This Row],[delivery_date]]-Table1[[#This Row],[order_date]]</f>
        <v>5</v>
      </c>
    </row>
    <row r="10069" spans="1:17" x14ac:dyDescent="0.35">
      <c r="A10069" t="s">
        <v>10100</v>
      </c>
      <c r="B10069" t="s">
        <v>41</v>
      </c>
      <c r="C10069" t="s">
        <v>36</v>
      </c>
      <c r="D10069" s="2">
        <v>862.26</v>
      </c>
      <c r="E10069">
        <v>0.06</v>
      </c>
      <c r="F10069">
        <v>7</v>
      </c>
      <c r="G10069" s="1">
        <v>45588</v>
      </c>
      <c r="H10069" s="1">
        <v>45591</v>
      </c>
      <c r="I10069" t="s">
        <v>31</v>
      </c>
      <c r="J10069" t="s">
        <v>27</v>
      </c>
      <c r="K10069" s="2">
        <v>233.53</v>
      </c>
      <c r="L10069" t="s">
        <v>23</v>
      </c>
      <c r="M10069">
        <f>YEAR(Table1[[#This Row],[order_date]])</f>
        <v>2024</v>
      </c>
      <c r="N10069">
        <f>MONTH(Table1[[#This Row],[order_date]])</f>
        <v>10</v>
      </c>
      <c r="O10069" s="3">
        <f>Table1[[#This Row],[sales]]-Table1[[#This Row],[profit]]</f>
        <v>628.73</v>
      </c>
      <c r="P10069" s="3">
        <f>Table1[[#This Row],[sales]]*Table1[[#This Row],[quantity]]</f>
        <v>6035.82</v>
      </c>
      <c r="Q10069" s="9">
        <f>Table1[[#This Row],[delivery_date]]-Table1[[#This Row],[order_date]]</f>
        <v>3</v>
      </c>
    </row>
    <row r="10070" spans="1:17" x14ac:dyDescent="0.35">
      <c r="A10070" t="s">
        <v>10101</v>
      </c>
      <c r="B10070" t="s">
        <v>25</v>
      </c>
      <c r="C10070" t="s">
        <v>26</v>
      </c>
      <c r="D10070" s="2">
        <v>665.05</v>
      </c>
      <c r="E10070">
        <v>0.17</v>
      </c>
      <c r="F10070">
        <v>4</v>
      </c>
      <c r="G10070" s="1">
        <v>45408</v>
      </c>
      <c r="H10070" s="1">
        <v>45409</v>
      </c>
      <c r="I10070" t="s">
        <v>15</v>
      </c>
      <c r="J10070" t="s">
        <v>16</v>
      </c>
      <c r="K10070" s="2">
        <v>49.07</v>
      </c>
      <c r="L10070" t="s">
        <v>23</v>
      </c>
      <c r="M10070">
        <f>YEAR(Table1[[#This Row],[order_date]])</f>
        <v>2024</v>
      </c>
      <c r="N10070">
        <f>MONTH(Table1[[#This Row],[order_date]])</f>
        <v>4</v>
      </c>
      <c r="O10070" s="3">
        <f>Table1[[#This Row],[sales]]-Table1[[#This Row],[profit]]</f>
        <v>615.9799999999999</v>
      </c>
      <c r="P10070" s="3">
        <f>Table1[[#This Row],[sales]]*Table1[[#This Row],[quantity]]</f>
        <v>2660.2</v>
      </c>
      <c r="Q10070" s="9">
        <f>Table1[[#This Row],[delivery_date]]-Table1[[#This Row],[order_date]]</f>
        <v>1</v>
      </c>
    </row>
    <row r="10071" spans="1:17" x14ac:dyDescent="0.35">
      <c r="A10071" t="s">
        <v>10102</v>
      </c>
      <c r="B10071" t="s">
        <v>41</v>
      </c>
      <c r="C10071" t="s">
        <v>36</v>
      </c>
      <c r="D10071" s="2">
        <v>2433.98</v>
      </c>
      <c r="E10071">
        <v>0.43</v>
      </c>
      <c r="F10071">
        <v>7</v>
      </c>
      <c r="G10071" s="1">
        <v>45560</v>
      </c>
      <c r="H10071" s="1">
        <v>45566</v>
      </c>
      <c r="I10071" t="s">
        <v>31</v>
      </c>
      <c r="J10071" t="s">
        <v>22</v>
      </c>
      <c r="K10071" s="2">
        <v>244.53</v>
      </c>
      <c r="L10071" t="s">
        <v>39</v>
      </c>
      <c r="M10071">
        <f>YEAR(Table1[[#This Row],[order_date]])</f>
        <v>2024</v>
      </c>
      <c r="N10071">
        <f>MONTH(Table1[[#This Row],[order_date]])</f>
        <v>9</v>
      </c>
      <c r="O10071" s="3">
        <f>Table1[[#This Row],[sales]]-Table1[[#This Row],[profit]]</f>
        <v>2189.4499999999998</v>
      </c>
      <c r="P10071" s="3">
        <f>Table1[[#This Row],[sales]]*Table1[[#This Row],[quantity]]</f>
        <v>17037.86</v>
      </c>
      <c r="Q10071" s="9">
        <f>Table1[[#This Row],[delivery_date]]-Table1[[#This Row],[order_date]]</f>
        <v>6</v>
      </c>
    </row>
    <row r="10072" spans="1:17" x14ac:dyDescent="0.35">
      <c r="A10072" t="s">
        <v>10103</v>
      </c>
      <c r="B10072" t="s">
        <v>41</v>
      </c>
      <c r="C10072" t="s">
        <v>26</v>
      </c>
      <c r="D10072" s="2">
        <v>2452.69</v>
      </c>
      <c r="E10072">
        <v>0.23</v>
      </c>
      <c r="F10072">
        <v>5</v>
      </c>
      <c r="G10072" s="1">
        <v>45003</v>
      </c>
      <c r="H10072" s="1">
        <v>45005</v>
      </c>
      <c r="I10072" t="s">
        <v>31</v>
      </c>
      <c r="J10072" t="s">
        <v>16</v>
      </c>
      <c r="K10072" s="2">
        <v>517.20000000000005</v>
      </c>
      <c r="L10072" t="s">
        <v>34</v>
      </c>
      <c r="M10072">
        <f>YEAR(Table1[[#This Row],[order_date]])</f>
        <v>2023</v>
      </c>
      <c r="N10072">
        <f>MONTH(Table1[[#This Row],[order_date]])</f>
        <v>3</v>
      </c>
      <c r="O10072" s="3">
        <f>Table1[[#This Row],[sales]]-Table1[[#This Row],[profit]]</f>
        <v>1935.49</v>
      </c>
      <c r="P10072" s="3">
        <f>Table1[[#This Row],[sales]]*Table1[[#This Row],[quantity]]</f>
        <v>12263.45</v>
      </c>
      <c r="Q10072" s="9">
        <f>Table1[[#This Row],[delivery_date]]-Table1[[#This Row],[order_date]]</f>
        <v>2</v>
      </c>
    </row>
    <row r="10073" spans="1:17" x14ac:dyDescent="0.35">
      <c r="A10073" t="s">
        <v>10104</v>
      </c>
      <c r="B10073" t="s">
        <v>25</v>
      </c>
      <c r="C10073" t="s">
        <v>20</v>
      </c>
      <c r="D10073" s="2">
        <v>3125.12</v>
      </c>
      <c r="E10073">
        <v>0.28999999999999998</v>
      </c>
      <c r="F10073">
        <v>1</v>
      </c>
      <c r="G10073" s="1">
        <v>45611</v>
      </c>
      <c r="H10073" s="1">
        <v>45614</v>
      </c>
      <c r="I10073" t="s">
        <v>31</v>
      </c>
      <c r="J10073" t="s">
        <v>22</v>
      </c>
      <c r="K10073" s="2">
        <v>219.47</v>
      </c>
      <c r="L10073" t="s">
        <v>28</v>
      </c>
      <c r="M10073">
        <f>YEAR(Table1[[#This Row],[order_date]])</f>
        <v>2024</v>
      </c>
      <c r="N10073">
        <f>MONTH(Table1[[#This Row],[order_date]])</f>
        <v>11</v>
      </c>
      <c r="O10073" s="3">
        <f>Table1[[#This Row],[sales]]-Table1[[#This Row],[profit]]</f>
        <v>2905.65</v>
      </c>
      <c r="P10073" s="3">
        <f>Table1[[#This Row],[sales]]*Table1[[#This Row],[quantity]]</f>
        <v>3125.12</v>
      </c>
      <c r="Q10073" s="9">
        <f>Table1[[#This Row],[delivery_date]]-Table1[[#This Row],[order_date]]</f>
        <v>3</v>
      </c>
    </row>
    <row r="10074" spans="1:17" x14ac:dyDescent="0.35">
      <c r="A10074" t="s">
        <v>10105</v>
      </c>
      <c r="B10074" t="s">
        <v>41</v>
      </c>
      <c r="C10074" t="s">
        <v>26</v>
      </c>
      <c r="D10074" s="2">
        <v>2466.08</v>
      </c>
      <c r="E10074">
        <v>0.09</v>
      </c>
      <c r="F10074">
        <v>3</v>
      </c>
      <c r="G10074" s="1">
        <v>45136</v>
      </c>
      <c r="H10074" s="1">
        <v>45142</v>
      </c>
      <c r="I10074" t="s">
        <v>21</v>
      </c>
      <c r="J10074" t="s">
        <v>16</v>
      </c>
      <c r="K10074" s="2">
        <v>460.58</v>
      </c>
      <c r="L10074" t="s">
        <v>28</v>
      </c>
      <c r="M10074">
        <f>YEAR(Table1[[#This Row],[order_date]])</f>
        <v>2023</v>
      </c>
      <c r="N10074">
        <f>MONTH(Table1[[#This Row],[order_date]])</f>
        <v>7</v>
      </c>
      <c r="O10074" s="3">
        <f>Table1[[#This Row],[sales]]-Table1[[#This Row],[profit]]</f>
        <v>2005.5</v>
      </c>
      <c r="P10074" s="3">
        <f>Table1[[#This Row],[sales]]*Table1[[#This Row],[quantity]]</f>
        <v>7398.24</v>
      </c>
      <c r="Q10074" s="9">
        <f>Table1[[#This Row],[delivery_date]]-Table1[[#This Row],[order_date]]</f>
        <v>6</v>
      </c>
    </row>
    <row r="10075" spans="1:17" x14ac:dyDescent="0.35">
      <c r="A10075" t="s">
        <v>10106</v>
      </c>
      <c r="B10075" t="s">
        <v>25</v>
      </c>
      <c r="C10075" t="s">
        <v>33</v>
      </c>
      <c r="D10075" s="2">
        <v>4867.97</v>
      </c>
      <c r="E10075">
        <v>0.18</v>
      </c>
      <c r="F10075">
        <v>9</v>
      </c>
      <c r="G10075" s="1">
        <v>45238</v>
      </c>
      <c r="H10075" s="1">
        <v>45242</v>
      </c>
      <c r="I10075" t="s">
        <v>31</v>
      </c>
      <c r="J10075" t="s">
        <v>16</v>
      </c>
      <c r="K10075" s="2">
        <v>413.29</v>
      </c>
      <c r="L10075" t="s">
        <v>17</v>
      </c>
      <c r="M10075">
        <f>YEAR(Table1[[#This Row],[order_date]])</f>
        <v>2023</v>
      </c>
      <c r="N10075">
        <f>MONTH(Table1[[#This Row],[order_date]])</f>
        <v>11</v>
      </c>
      <c r="O10075" s="3">
        <f>Table1[[#This Row],[sales]]-Table1[[#This Row],[profit]]</f>
        <v>4454.68</v>
      </c>
      <c r="P10075" s="3">
        <f>Table1[[#This Row],[sales]]*Table1[[#This Row],[quantity]]</f>
        <v>43811.73</v>
      </c>
      <c r="Q10075" s="9">
        <f>Table1[[#This Row],[delivery_date]]-Table1[[#This Row],[order_date]]</f>
        <v>4</v>
      </c>
    </row>
    <row r="10076" spans="1:17" x14ac:dyDescent="0.35">
      <c r="A10076" t="s">
        <v>10107</v>
      </c>
      <c r="B10076" t="s">
        <v>19</v>
      </c>
      <c r="C10076" t="s">
        <v>36</v>
      </c>
      <c r="D10076" s="2">
        <v>1527.42</v>
      </c>
      <c r="E10076">
        <v>0.46</v>
      </c>
      <c r="F10076">
        <v>4</v>
      </c>
      <c r="G10076" s="1">
        <v>45610</v>
      </c>
      <c r="H10076" s="1">
        <v>45614</v>
      </c>
      <c r="I10076" t="s">
        <v>31</v>
      </c>
      <c r="J10076" t="s">
        <v>16</v>
      </c>
      <c r="K10076" s="2">
        <v>437.44</v>
      </c>
      <c r="L10076" t="s">
        <v>48</v>
      </c>
      <c r="M10076">
        <f>YEAR(Table1[[#This Row],[order_date]])</f>
        <v>2024</v>
      </c>
      <c r="N10076">
        <f>MONTH(Table1[[#This Row],[order_date]])</f>
        <v>11</v>
      </c>
      <c r="O10076" s="3">
        <f>Table1[[#This Row],[sales]]-Table1[[#This Row],[profit]]</f>
        <v>1089.98</v>
      </c>
      <c r="P10076" s="3">
        <f>Table1[[#This Row],[sales]]*Table1[[#This Row],[quantity]]</f>
        <v>6109.68</v>
      </c>
      <c r="Q10076" s="9">
        <f>Table1[[#This Row],[delivery_date]]-Table1[[#This Row],[order_date]]</f>
        <v>4</v>
      </c>
    </row>
    <row r="10077" spans="1:17" x14ac:dyDescent="0.35">
      <c r="A10077" t="s">
        <v>10108</v>
      </c>
      <c r="B10077" t="s">
        <v>41</v>
      </c>
      <c r="C10077" t="s">
        <v>36</v>
      </c>
      <c r="D10077" s="2">
        <v>4381.7</v>
      </c>
      <c r="E10077">
        <v>0.16</v>
      </c>
      <c r="F10077">
        <v>5</v>
      </c>
      <c r="G10077" s="1">
        <v>45031</v>
      </c>
      <c r="H10077" s="1">
        <v>45036</v>
      </c>
      <c r="I10077" t="s">
        <v>21</v>
      </c>
      <c r="J10077" t="s">
        <v>27</v>
      </c>
      <c r="K10077" s="2">
        <v>647.39</v>
      </c>
      <c r="L10077" t="s">
        <v>23</v>
      </c>
      <c r="M10077">
        <f>YEAR(Table1[[#This Row],[order_date]])</f>
        <v>2023</v>
      </c>
      <c r="N10077">
        <f>MONTH(Table1[[#This Row],[order_date]])</f>
        <v>4</v>
      </c>
      <c r="O10077" s="3">
        <f>Table1[[#This Row],[sales]]-Table1[[#This Row],[profit]]</f>
        <v>3734.31</v>
      </c>
      <c r="P10077" s="3">
        <f>Table1[[#This Row],[sales]]*Table1[[#This Row],[quantity]]</f>
        <v>21908.5</v>
      </c>
      <c r="Q10077" s="9">
        <f>Table1[[#This Row],[delivery_date]]-Table1[[#This Row],[order_date]]</f>
        <v>5</v>
      </c>
    </row>
    <row r="10078" spans="1:17" x14ac:dyDescent="0.35">
      <c r="A10078" t="s">
        <v>10109</v>
      </c>
      <c r="B10078" t="s">
        <v>25</v>
      </c>
      <c r="C10078" t="s">
        <v>14</v>
      </c>
      <c r="D10078" s="2">
        <v>591.62</v>
      </c>
      <c r="E10078">
        <v>0.13</v>
      </c>
      <c r="F10078">
        <v>2</v>
      </c>
      <c r="G10078" s="1">
        <v>45142</v>
      </c>
      <c r="H10078" s="1">
        <v>45144</v>
      </c>
      <c r="I10078" t="s">
        <v>15</v>
      </c>
      <c r="J10078" t="s">
        <v>16</v>
      </c>
      <c r="K10078" s="2">
        <v>63.89</v>
      </c>
      <c r="L10078" t="s">
        <v>48</v>
      </c>
      <c r="M10078">
        <f>YEAR(Table1[[#This Row],[order_date]])</f>
        <v>2023</v>
      </c>
      <c r="N10078">
        <f>MONTH(Table1[[#This Row],[order_date]])</f>
        <v>8</v>
      </c>
      <c r="O10078" s="3">
        <f>Table1[[#This Row],[sales]]-Table1[[#This Row],[profit]]</f>
        <v>527.73</v>
      </c>
      <c r="P10078" s="3">
        <f>Table1[[#This Row],[sales]]*Table1[[#This Row],[quantity]]</f>
        <v>1183.24</v>
      </c>
      <c r="Q10078" s="9">
        <f>Table1[[#This Row],[delivery_date]]-Table1[[#This Row],[order_date]]</f>
        <v>2</v>
      </c>
    </row>
    <row r="10079" spans="1:17" x14ac:dyDescent="0.35">
      <c r="A10079" t="s">
        <v>10110</v>
      </c>
      <c r="B10079" t="s">
        <v>13</v>
      </c>
      <c r="C10079" t="s">
        <v>14</v>
      </c>
      <c r="D10079" s="2">
        <v>3049.4</v>
      </c>
      <c r="E10079">
        <v>0.03</v>
      </c>
      <c r="F10079">
        <v>8</v>
      </c>
      <c r="G10079" s="1">
        <v>45567</v>
      </c>
      <c r="H10079" s="1">
        <v>45574</v>
      </c>
      <c r="I10079" t="s">
        <v>15</v>
      </c>
      <c r="J10079" t="s">
        <v>16</v>
      </c>
      <c r="K10079" s="2">
        <v>728.6</v>
      </c>
      <c r="L10079" t="s">
        <v>34</v>
      </c>
      <c r="M10079">
        <f>YEAR(Table1[[#This Row],[order_date]])</f>
        <v>2024</v>
      </c>
      <c r="N10079">
        <f>MONTH(Table1[[#This Row],[order_date]])</f>
        <v>10</v>
      </c>
      <c r="O10079" s="3">
        <f>Table1[[#This Row],[sales]]-Table1[[#This Row],[profit]]</f>
        <v>2320.8000000000002</v>
      </c>
      <c r="P10079" s="3">
        <f>Table1[[#This Row],[sales]]*Table1[[#This Row],[quantity]]</f>
        <v>24395.200000000001</v>
      </c>
      <c r="Q10079" s="9">
        <f>Table1[[#This Row],[delivery_date]]-Table1[[#This Row],[order_date]]</f>
        <v>7</v>
      </c>
    </row>
    <row r="10080" spans="1:17" x14ac:dyDescent="0.35">
      <c r="A10080" t="s">
        <v>10111</v>
      </c>
      <c r="B10080" t="s">
        <v>41</v>
      </c>
      <c r="C10080" t="s">
        <v>33</v>
      </c>
      <c r="D10080" s="2">
        <v>3276.79</v>
      </c>
      <c r="E10080">
        <v>0.05</v>
      </c>
      <c r="F10080">
        <v>1</v>
      </c>
      <c r="G10080" s="1">
        <v>45155</v>
      </c>
      <c r="H10080" s="1">
        <v>45162</v>
      </c>
      <c r="I10080" t="s">
        <v>21</v>
      </c>
      <c r="J10080" t="s">
        <v>22</v>
      </c>
      <c r="K10080" s="2">
        <v>332.23</v>
      </c>
      <c r="L10080" t="s">
        <v>34</v>
      </c>
      <c r="M10080">
        <f>YEAR(Table1[[#This Row],[order_date]])</f>
        <v>2023</v>
      </c>
      <c r="N10080">
        <f>MONTH(Table1[[#This Row],[order_date]])</f>
        <v>8</v>
      </c>
      <c r="O10080" s="3">
        <f>Table1[[#This Row],[sales]]-Table1[[#This Row],[profit]]</f>
        <v>2944.56</v>
      </c>
      <c r="P10080" s="3">
        <f>Table1[[#This Row],[sales]]*Table1[[#This Row],[quantity]]</f>
        <v>3276.79</v>
      </c>
      <c r="Q10080" s="9">
        <f>Table1[[#This Row],[delivery_date]]-Table1[[#This Row],[order_date]]</f>
        <v>7</v>
      </c>
    </row>
    <row r="10081" spans="1:17" x14ac:dyDescent="0.35">
      <c r="A10081" t="s">
        <v>10112</v>
      </c>
      <c r="B10081" t="s">
        <v>19</v>
      </c>
      <c r="C10081" t="s">
        <v>36</v>
      </c>
      <c r="D10081" s="2">
        <v>3883.93</v>
      </c>
      <c r="E10081">
        <v>0.28999999999999998</v>
      </c>
      <c r="F10081">
        <v>4</v>
      </c>
      <c r="G10081" s="1">
        <v>45442</v>
      </c>
      <c r="H10081" s="1">
        <v>45447</v>
      </c>
      <c r="I10081" t="s">
        <v>21</v>
      </c>
      <c r="J10081" t="s">
        <v>16</v>
      </c>
      <c r="K10081" s="2">
        <v>1025.22</v>
      </c>
      <c r="L10081" t="s">
        <v>34</v>
      </c>
      <c r="M10081">
        <f>YEAR(Table1[[#This Row],[order_date]])</f>
        <v>2024</v>
      </c>
      <c r="N10081">
        <f>MONTH(Table1[[#This Row],[order_date]])</f>
        <v>5</v>
      </c>
      <c r="O10081" s="3">
        <f>Table1[[#This Row],[sales]]-Table1[[#This Row],[profit]]</f>
        <v>2858.71</v>
      </c>
      <c r="P10081" s="3">
        <f>Table1[[#This Row],[sales]]*Table1[[#This Row],[quantity]]</f>
        <v>15535.72</v>
      </c>
      <c r="Q10081" s="9">
        <f>Table1[[#This Row],[delivery_date]]-Table1[[#This Row],[order_date]]</f>
        <v>5</v>
      </c>
    </row>
    <row r="10082" spans="1:17" x14ac:dyDescent="0.35">
      <c r="A10082" t="s">
        <v>10113</v>
      </c>
      <c r="B10082" t="s">
        <v>25</v>
      </c>
      <c r="C10082" t="s">
        <v>36</v>
      </c>
      <c r="D10082" s="2">
        <v>2564.81</v>
      </c>
      <c r="E10082">
        <v>0.33</v>
      </c>
      <c r="F10082">
        <v>6</v>
      </c>
      <c r="G10082" s="1">
        <v>45314</v>
      </c>
      <c r="H10082" s="1">
        <v>45320</v>
      </c>
      <c r="I10082" t="s">
        <v>15</v>
      </c>
      <c r="J10082" t="s">
        <v>27</v>
      </c>
      <c r="K10082" s="2">
        <v>658.27</v>
      </c>
      <c r="L10082" t="s">
        <v>23</v>
      </c>
      <c r="M10082">
        <f>YEAR(Table1[[#This Row],[order_date]])</f>
        <v>2024</v>
      </c>
      <c r="N10082">
        <f>MONTH(Table1[[#This Row],[order_date]])</f>
        <v>1</v>
      </c>
      <c r="O10082" s="3">
        <f>Table1[[#This Row],[sales]]-Table1[[#This Row],[profit]]</f>
        <v>1906.54</v>
      </c>
      <c r="P10082" s="3">
        <f>Table1[[#This Row],[sales]]*Table1[[#This Row],[quantity]]</f>
        <v>15388.86</v>
      </c>
      <c r="Q10082" s="9">
        <f>Table1[[#This Row],[delivery_date]]-Table1[[#This Row],[order_date]]</f>
        <v>6</v>
      </c>
    </row>
    <row r="10083" spans="1:17" x14ac:dyDescent="0.35">
      <c r="A10083" t="s">
        <v>10114</v>
      </c>
      <c r="B10083" t="s">
        <v>41</v>
      </c>
      <c r="C10083" t="s">
        <v>14</v>
      </c>
      <c r="D10083" s="2">
        <v>1066.4100000000001</v>
      </c>
      <c r="E10083">
        <v>0.32</v>
      </c>
      <c r="F10083">
        <v>8</v>
      </c>
      <c r="G10083" s="1">
        <v>45260</v>
      </c>
      <c r="H10083" s="1">
        <v>45262</v>
      </c>
      <c r="I10083" t="s">
        <v>31</v>
      </c>
      <c r="J10083" t="s">
        <v>27</v>
      </c>
      <c r="K10083" s="2">
        <v>121.24</v>
      </c>
      <c r="L10083" t="s">
        <v>23</v>
      </c>
      <c r="M10083">
        <f>YEAR(Table1[[#This Row],[order_date]])</f>
        <v>2023</v>
      </c>
      <c r="N10083">
        <f>MONTH(Table1[[#This Row],[order_date]])</f>
        <v>11</v>
      </c>
      <c r="O10083" s="3">
        <f>Table1[[#This Row],[sales]]-Table1[[#This Row],[profit]]</f>
        <v>945.17000000000007</v>
      </c>
      <c r="P10083" s="3">
        <f>Table1[[#This Row],[sales]]*Table1[[#This Row],[quantity]]</f>
        <v>8531.2800000000007</v>
      </c>
      <c r="Q10083" s="9">
        <f>Table1[[#This Row],[delivery_date]]-Table1[[#This Row],[order_date]]</f>
        <v>2</v>
      </c>
    </row>
    <row r="10084" spans="1:17" x14ac:dyDescent="0.35">
      <c r="A10084" t="s">
        <v>10115</v>
      </c>
      <c r="B10084" t="s">
        <v>41</v>
      </c>
      <c r="C10084" t="s">
        <v>14</v>
      </c>
      <c r="D10084" s="2">
        <v>1908.09</v>
      </c>
      <c r="E10084">
        <v>0.27</v>
      </c>
      <c r="F10084">
        <v>4</v>
      </c>
      <c r="G10084" s="1">
        <v>45641</v>
      </c>
      <c r="H10084" s="1">
        <v>45646</v>
      </c>
      <c r="I10084" t="s">
        <v>15</v>
      </c>
      <c r="J10084" t="s">
        <v>16</v>
      </c>
      <c r="K10084" s="2">
        <v>253.95</v>
      </c>
      <c r="L10084" t="s">
        <v>28</v>
      </c>
      <c r="M10084">
        <f>YEAR(Table1[[#This Row],[order_date]])</f>
        <v>2024</v>
      </c>
      <c r="N10084">
        <f>MONTH(Table1[[#This Row],[order_date]])</f>
        <v>12</v>
      </c>
      <c r="O10084" s="3">
        <f>Table1[[#This Row],[sales]]-Table1[[#This Row],[profit]]</f>
        <v>1654.1399999999999</v>
      </c>
      <c r="P10084" s="3">
        <f>Table1[[#This Row],[sales]]*Table1[[#This Row],[quantity]]</f>
        <v>7632.36</v>
      </c>
      <c r="Q10084" s="9">
        <f>Table1[[#This Row],[delivery_date]]-Table1[[#This Row],[order_date]]</f>
        <v>5</v>
      </c>
    </row>
    <row r="10085" spans="1:17" x14ac:dyDescent="0.35">
      <c r="A10085" t="s">
        <v>10116</v>
      </c>
      <c r="B10085" t="s">
        <v>41</v>
      </c>
      <c r="C10085" t="s">
        <v>26</v>
      </c>
      <c r="D10085" s="2">
        <v>1433.59</v>
      </c>
      <c r="E10085">
        <v>0.25</v>
      </c>
      <c r="F10085">
        <v>2</v>
      </c>
      <c r="G10085" s="1">
        <v>45013</v>
      </c>
      <c r="H10085" s="1">
        <v>45014</v>
      </c>
      <c r="I10085" t="s">
        <v>15</v>
      </c>
      <c r="J10085" t="s">
        <v>16</v>
      </c>
      <c r="K10085" s="2">
        <v>83.78</v>
      </c>
      <c r="L10085" t="s">
        <v>39</v>
      </c>
      <c r="M10085">
        <f>YEAR(Table1[[#This Row],[order_date]])</f>
        <v>2023</v>
      </c>
      <c r="N10085">
        <f>MONTH(Table1[[#This Row],[order_date]])</f>
        <v>3</v>
      </c>
      <c r="O10085" s="3">
        <f>Table1[[#This Row],[sales]]-Table1[[#This Row],[profit]]</f>
        <v>1349.81</v>
      </c>
      <c r="P10085" s="3">
        <f>Table1[[#This Row],[sales]]*Table1[[#This Row],[quantity]]</f>
        <v>2867.18</v>
      </c>
      <c r="Q10085" s="9">
        <f>Table1[[#This Row],[delivery_date]]-Table1[[#This Row],[order_date]]</f>
        <v>1</v>
      </c>
    </row>
    <row r="10086" spans="1:17" x14ac:dyDescent="0.35">
      <c r="A10086" t="s">
        <v>10117</v>
      </c>
      <c r="B10086" t="s">
        <v>19</v>
      </c>
      <c r="C10086" t="s">
        <v>36</v>
      </c>
      <c r="D10086" s="2">
        <v>2153.62</v>
      </c>
      <c r="E10086">
        <v>0.04</v>
      </c>
      <c r="F10086">
        <v>4</v>
      </c>
      <c r="G10086" s="1">
        <v>45420</v>
      </c>
      <c r="H10086" s="1">
        <v>45425</v>
      </c>
      <c r="I10086" t="s">
        <v>15</v>
      </c>
      <c r="J10086" t="s">
        <v>22</v>
      </c>
      <c r="K10086" s="2">
        <v>268.67</v>
      </c>
      <c r="L10086" t="s">
        <v>39</v>
      </c>
      <c r="M10086">
        <f>YEAR(Table1[[#This Row],[order_date]])</f>
        <v>2024</v>
      </c>
      <c r="N10086">
        <f>MONTH(Table1[[#This Row],[order_date]])</f>
        <v>5</v>
      </c>
      <c r="O10086" s="3">
        <f>Table1[[#This Row],[sales]]-Table1[[#This Row],[profit]]</f>
        <v>1884.9499999999998</v>
      </c>
      <c r="P10086" s="3">
        <f>Table1[[#This Row],[sales]]*Table1[[#This Row],[quantity]]</f>
        <v>8614.48</v>
      </c>
      <c r="Q10086" s="9">
        <f>Table1[[#This Row],[delivery_date]]-Table1[[#This Row],[order_date]]</f>
        <v>5</v>
      </c>
    </row>
    <row r="10087" spans="1:17" x14ac:dyDescent="0.35">
      <c r="A10087" t="s">
        <v>10118</v>
      </c>
      <c r="B10087" t="s">
        <v>25</v>
      </c>
      <c r="C10087" t="s">
        <v>36</v>
      </c>
      <c r="D10087" s="2">
        <v>2696.84</v>
      </c>
      <c r="E10087">
        <v>0.42</v>
      </c>
      <c r="F10087">
        <v>1</v>
      </c>
      <c r="G10087" s="1">
        <v>45386</v>
      </c>
      <c r="H10087" s="1">
        <v>45393</v>
      </c>
      <c r="I10087" t="s">
        <v>21</v>
      </c>
      <c r="J10087" t="s">
        <v>16</v>
      </c>
      <c r="K10087" s="2">
        <v>244.95</v>
      </c>
      <c r="L10087" t="s">
        <v>39</v>
      </c>
      <c r="M10087">
        <f>YEAR(Table1[[#This Row],[order_date]])</f>
        <v>2024</v>
      </c>
      <c r="N10087">
        <f>MONTH(Table1[[#This Row],[order_date]])</f>
        <v>4</v>
      </c>
      <c r="O10087" s="3">
        <f>Table1[[#This Row],[sales]]-Table1[[#This Row],[profit]]</f>
        <v>2451.8900000000003</v>
      </c>
      <c r="P10087" s="3">
        <f>Table1[[#This Row],[sales]]*Table1[[#This Row],[quantity]]</f>
        <v>2696.84</v>
      </c>
      <c r="Q10087" s="9">
        <f>Table1[[#This Row],[delivery_date]]-Table1[[#This Row],[order_date]]</f>
        <v>7</v>
      </c>
    </row>
    <row r="10088" spans="1:17" x14ac:dyDescent="0.35">
      <c r="A10088" t="s">
        <v>10119</v>
      </c>
      <c r="B10088" t="s">
        <v>13</v>
      </c>
      <c r="C10088" t="s">
        <v>26</v>
      </c>
      <c r="D10088" s="2">
        <v>3162.84</v>
      </c>
      <c r="E10088">
        <v>0.26</v>
      </c>
      <c r="F10088">
        <v>8</v>
      </c>
      <c r="G10088" s="1">
        <v>45166</v>
      </c>
      <c r="H10088" s="1">
        <v>45173</v>
      </c>
      <c r="I10088" t="s">
        <v>31</v>
      </c>
      <c r="J10088" t="s">
        <v>27</v>
      </c>
      <c r="K10088" s="2">
        <v>186.31</v>
      </c>
      <c r="L10088" t="s">
        <v>48</v>
      </c>
      <c r="M10088">
        <f>YEAR(Table1[[#This Row],[order_date]])</f>
        <v>2023</v>
      </c>
      <c r="N10088">
        <f>MONTH(Table1[[#This Row],[order_date]])</f>
        <v>8</v>
      </c>
      <c r="O10088" s="3">
        <f>Table1[[#This Row],[sales]]-Table1[[#This Row],[profit]]</f>
        <v>2976.53</v>
      </c>
      <c r="P10088" s="3">
        <f>Table1[[#This Row],[sales]]*Table1[[#This Row],[quantity]]</f>
        <v>25302.720000000001</v>
      </c>
      <c r="Q10088" s="9">
        <f>Table1[[#This Row],[delivery_date]]-Table1[[#This Row],[order_date]]</f>
        <v>7</v>
      </c>
    </row>
    <row r="10089" spans="1:17" x14ac:dyDescent="0.35">
      <c r="A10089" t="s">
        <v>10120</v>
      </c>
      <c r="B10089" t="s">
        <v>13</v>
      </c>
      <c r="C10089" t="s">
        <v>36</v>
      </c>
      <c r="D10089" s="2">
        <v>4241.1000000000004</v>
      </c>
      <c r="E10089">
        <v>7.0000000000000007E-2</v>
      </c>
      <c r="F10089">
        <v>9</v>
      </c>
      <c r="G10089" s="1">
        <v>45240</v>
      </c>
      <c r="H10089" s="1">
        <v>45241</v>
      </c>
      <c r="I10089" t="s">
        <v>31</v>
      </c>
      <c r="J10089" t="s">
        <v>27</v>
      </c>
      <c r="K10089" s="2">
        <v>1220.24</v>
      </c>
      <c r="L10089" t="s">
        <v>39</v>
      </c>
      <c r="M10089">
        <f>YEAR(Table1[[#This Row],[order_date]])</f>
        <v>2023</v>
      </c>
      <c r="N10089">
        <f>MONTH(Table1[[#This Row],[order_date]])</f>
        <v>11</v>
      </c>
      <c r="O10089" s="3">
        <f>Table1[[#This Row],[sales]]-Table1[[#This Row],[profit]]</f>
        <v>3020.8600000000006</v>
      </c>
      <c r="P10089" s="3">
        <f>Table1[[#This Row],[sales]]*Table1[[#This Row],[quantity]]</f>
        <v>38169.9</v>
      </c>
      <c r="Q10089" s="9">
        <f>Table1[[#This Row],[delivery_date]]-Table1[[#This Row],[order_date]]</f>
        <v>1</v>
      </c>
    </row>
    <row r="10090" spans="1:17" x14ac:dyDescent="0.35">
      <c r="A10090" t="s">
        <v>10121</v>
      </c>
      <c r="B10090" t="s">
        <v>13</v>
      </c>
      <c r="C10090" t="s">
        <v>33</v>
      </c>
      <c r="D10090" s="2">
        <v>4559.05</v>
      </c>
      <c r="E10090">
        <v>7.0000000000000007E-2</v>
      </c>
      <c r="F10090">
        <v>3</v>
      </c>
      <c r="G10090" s="1">
        <v>45037</v>
      </c>
      <c r="H10090" s="1">
        <v>45039</v>
      </c>
      <c r="I10090" t="s">
        <v>31</v>
      </c>
      <c r="J10090" t="s">
        <v>16</v>
      </c>
      <c r="K10090" s="2">
        <v>1301.74</v>
      </c>
      <c r="L10090" t="s">
        <v>48</v>
      </c>
      <c r="M10090">
        <f>YEAR(Table1[[#This Row],[order_date]])</f>
        <v>2023</v>
      </c>
      <c r="N10090">
        <f>MONTH(Table1[[#This Row],[order_date]])</f>
        <v>4</v>
      </c>
      <c r="O10090" s="3">
        <f>Table1[[#This Row],[sales]]-Table1[[#This Row],[profit]]</f>
        <v>3257.3100000000004</v>
      </c>
      <c r="P10090" s="3">
        <f>Table1[[#This Row],[sales]]*Table1[[#This Row],[quantity]]</f>
        <v>13677.150000000001</v>
      </c>
      <c r="Q10090" s="9">
        <f>Table1[[#This Row],[delivery_date]]-Table1[[#This Row],[order_date]]</f>
        <v>2</v>
      </c>
    </row>
    <row r="10091" spans="1:17" x14ac:dyDescent="0.35">
      <c r="A10091" t="s">
        <v>10122</v>
      </c>
      <c r="B10091" t="s">
        <v>25</v>
      </c>
      <c r="C10091" t="s">
        <v>14</v>
      </c>
      <c r="D10091" s="2">
        <v>2366.65</v>
      </c>
      <c r="E10091">
        <v>0.26</v>
      </c>
      <c r="F10091">
        <v>8</v>
      </c>
      <c r="G10091" s="1">
        <v>45480</v>
      </c>
      <c r="H10091" s="1">
        <v>45481</v>
      </c>
      <c r="I10091" t="s">
        <v>31</v>
      </c>
      <c r="J10091" t="s">
        <v>22</v>
      </c>
      <c r="K10091" s="2">
        <v>487.84</v>
      </c>
      <c r="L10091" t="s">
        <v>17</v>
      </c>
      <c r="M10091">
        <f>YEAR(Table1[[#This Row],[order_date]])</f>
        <v>2024</v>
      </c>
      <c r="N10091">
        <f>MONTH(Table1[[#This Row],[order_date]])</f>
        <v>7</v>
      </c>
      <c r="O10091" s="3">
        <f>Table1[[#This Row],[sales]]-Table1[[#This Row],[profit]]</f>
        <v>1878.8100000000002</v>
      </c>
      <c r="P10091" s="3">
        <f>Table1[[#This Row],[sales]]*Table1[[#This Row],[quantity]]</f>
        <v>18933.2</v>
      </c>
      <c r="Q10091" s="9">
        <f>Table1[[#This Row],[delivery_date]]-Table1[[#This Row],[order_date]]</f>
        <v>1</v>
      </c>
    </row>
    <row r="10092" spans="1:17" x14ac:dyDescent="0.35">
      <c r="A10092" t="s">
        <v>10123</v>
      </c>
      <c r="B10092" t="s">
        <v>13</v>
      </c>
      <c r="C10092" t="s">
        <v>14</v>
      </c>
      <c r="D10092" s="2">
        <v>534.49</v>
      </c>
      <c r="E10092">
        <v>0.12</v>
      </c>
      <c r="F10092">
        <v>9</v>
      </c>
      <c r="G10092" s="1">
        <v>45122</v>
      </c>
      <c r="H10092" s="1">
        <v>45123</v>
      </c>
      <c r="I10092" t="s">
        <v>15</v>
      </c>
      <c r="J10092" t="s">
        <v>16</v>
      </c>
      <c r="K10092" s="2">
        <v>88.68</v>
      </c>
      <c r="L10092" t="s">
        <v>23</v>
      </c>
      <c r="M10092">
        <f>YEAR(Table1[[#This Row],[order_date]])</f>
        <v>2023</v>
      </c>
      <c r="N10092">
        <f>MONTH(Table1[[#This Row],[order_date]])</f>
        <v>7</v>
      </c>
      <c r="O10092" s="3">
        <f>Table1[[#This Row],[sales]]-Table1[[#This Row],[profit]]</f>
        <v>445.81</v>
      </c>
      <c r="P10092" s="3">
        <f>Table1[[#This Row],[sales]]*Table1[[#This Row],[quantity]]</f>
        <v>4810.41</v>
      </c>
      <c r="Q10092" s="9">
        <f>Table1[[#This Row],[delivery_date]]-Table1[[#This Row],[order_date]]</f>
        <v>1</v>
      </c>
    </row>
    <row r="10093" spans="1:17" x14ac:dyDescent="0.35">
      <c r="A10093" t="s">
        <v>10124</v>
      </c>
      <c r="B10093" t="s">
        <v>19</v>
      </c>
      <c r="C10093" t="s">
        <v>14</v>
      </c>
      <c r="D10093" s="2">
        <v>4005.62</v>
      </c>
      <c r="E10093">
        <v>0.46</v>
      </c>
      <c r="F10093">
        <v>8</v>
      </c>
      <c r="G10093" s="1">
        <v>45375</v>
      </c>
      <c r="H10093" s="1">
        <v>45380</v>
      </c>
      <c r="I10093" t="s">
        <v>31</v>
      </c>
      <c r="J10093" t="s">
        <v>16</v>
      </c>
      <c r="K10093" s="2">
        <v>669.97</v>
      </c>
      <c r="L10093" t="s">
        <v>17</v>
      </c>
      <c r="M10093">
        <f>YEAR(Table1[[#This Row],[order_date]])</f>
        <v>2024</v>
      </c>
      <c r="N10093">
        <f>MONTH(Table1[[#This Row],[order_date]])</f>
        <v>3</v>
      </c>
      <c r="O10093" s="3">
        <f>Table1[[#This Row],[sales]]-Table1[[#This Row],[profit]]</f>
        <v>3335.6499999999996</v>
      </c>
      <c r="P10093" s="3">
        <f>Table1[[#This Row],[sales]]*Table1[[#This Row],[quantity]]</f>
        <v>32044.959999999999</v>
      </c>
      <c r="Q10093" s="9">
        <f>Table1[[#This Row],[delivery_date]]-Table1[[#This Row],[order_date]]</f>
        <v>5</v>
      </c>
    </row>
    <row r="10094" spans="1:17" x14ac:dyDescent="0.35">
      <c r="A10094" t="s">
        <v>10125</v>
      </c>
      <c r="B10094" t="s">
        <v>25</v>
      </c>
      <c r="C10094" t="s">
        <v>20</v>
      </c>
      <c r="D10094" s="2">
        <v>2438.0700000000002</v>
      </c>
      <c r="E10094">
        <v>0.25</v>
      </c>
      <c r="F10094">
        <v>2</v>
      </c>
      <c r="G10094" s="1">
        <v>45478</v>
      </c>
      <c r="H10094" s="1">
        <v>45479</v>
      </c>
      <c r="I10094" t="s">
        <v>31</v>
      </c>
      <c r="J10094" t="s">
        <v>22</v>
      </c>
      <c r="K10094" s="2">
        <v>507.52</v>
      </c>
      <c r="L10094" t="s">
        <v>39</v>
      </c>
      <c r="M10094">
        <f>YEAR(Table1[[#This Row],[order_date]])</f>
        <v>2024</v>
      </c>
      <c r="N10094">
        <f>MONTH(Table1[[#This Row],[order_date]])</f>
        <v>7</v>
      </c>
      <c r="O10094" s="3">
        <f>Table1[[#This Row],[sales]]-Table1[[#This Row],[profit]]</f>
        <v>1930.5500000000002</v>
      </c>
      <c r="P10094" s="3">
        <f>Table1[[#This Row],[sales]]*Table1[[#This Row],[quantity]]</f>
        <v>4876.1400000000003</v>
      </c>
      <c r="Q10094" s="9">
        <f>Table1[[#This Row],[delivery_date]]-Table1[[#This Row],[order_date]]</f>
        <v>1</v>
      </c>
    </row>
    <row r="10095" spans="1:17" x14ac:dyDescent="0.35">
      <c r="A10095" t="s">
        <v>10126</v>
      </c>
      <c r="B10095" t="s">
        <v>41</v>
      </c>
      <c r="C10095" t="s">
        <v>33</v>
      </c>
      <c r="D10095" s="2">
        <v>2777.59</v>
      </c>
      <c r="E10095">
        <v>0.49</v>
      </c>
      <c r="F10095">
        <v>2</v>
      </c>
      <c r="G10095" s="1">
        <v>45180</v>
      </c>
      <c r="H10095" s="1">
        <v>45183</v>
      </c>
      <c r="I10095" t="s">
        <v>31</v>
      </c>
      <c r="J10095" t="s">
        <v>16</v>
      </c>
      <c r="K10095" s="2">
        <v>309.93</v>
      </c>
      <c r="L10095" t="s">
        <v>23</v>
      </c>
      <c r="M10095">
        <f>YEAR(Table1[[#This Row],[order_date]])</f>
        <v>2023</v>
      </c>
      <c r="N10095">
        <f>MONTH(Table1[[#This Row],[order_date]])</f>
        <v>9</v>
      </c>
      <c r="O10095" s="3">
        <f>Table1[[#This Row],[sales]]-Table1[[#This Row],[profit]]</f>
        <v>2467.6600000000003</v>
      </c>
      <c r="P10095" s="3">
        <f>Table1[[#This Row],[sales]]*Table1[[#This Row],[quantity]]</f>
        <v>5555.18</v>
      </c>
      <c r="Q10095" s="9">
        <f>Table1[[#This Row],[delivery_date]]-Table1[[#This Row],[order_date]]</f>
        <v>3</v>
      </c>
    </row>
    <row r="10096" spans="1:17" x14ac:dyDescent="0.35">
      <c r="A10096" t="s">
        <v>10127</v>
      </c>
      <c r="B10096" t="s">
        <v>19</v>
      </c>
      <c r="C10096" t="s">
        <v>33</v>
      </c>
      <c r="D10096" s="2">
        <v>3019.39</v>
      </c>
      <c r="E10096">
        <v>0.37</v>
      </c>
      <c r="F10096">
        <v>4</v>
      </c>
      <c r="G10096" s="1">
        <v>45000</v>
      </c>
      <c r="H10096" s="1">
        <v>45003</v>
      </c>
      <c r="I10096" t="s">
        <v>31</v>
      </c>
      <c r="J10096" t="s">
        <v>22</v>
      </c>
      <c r="K10096" s="2">
        <v>669.63</v>
      </c>
      <c r="L10096" t="s">
        <v>17</v>
      </c>
      <c r="M10096">
        <f>YEAR(Table1[[#This Row],[order_date]])</f>
        <v>2023</v>
      </c>
      <c r="N10096">
        <f>MONTH(Table1[[#This Row],[order_date]])</f>
        <v>3</v>
      </c>
      <c r="O10096" s="3">
        <f>Table1[[#This Row],[sales]]-Table1[[#This Row],[profit]]</f>
        <v>2349.7599999999998</v>
      </c>
      <c r="P10096" s="3">
        <f>Table1[[#This Row],[sales]]*Table1[[#This Row],[quantity]]</f>
        <v>12077.56</v>
      </c>
      <c r="Q10096" s="9">
        <f>Table1[[#This Row],[delivery_date]]-Table1[[#This Row],[order_date]]</f>
        <v>3</v>
      </c>
    </row>
    <row r="10097" spans="1:17" x14ac:dyDescent="0.35">
      <c r="A10097" t="s">
        <v>10128</v>
      </c>
      <c r="B10097" t="s">
        <v>41</v>
      </c>
      <c r="C10097" t="s">
        <v>26</v>
      </c>
      <c r="D10097" s="2">
        <v>3372.55</v>
      </c>
      <c r="E10097">
        <v>0.41</v>
      </c>
      <c r="F10097">
        <v>1</v>
      </c>
      <c r="G10097" s="1">
        <v>45568</v>
      </c>
      <c r="H10097" s="1">
        <v>45570</v>
      </c>
      <c r="I10097" t="s">
        <v>21</v>
      </c>
      <c r="J10097" t="s">
        <v>22</v>
      </c>
      <c r="K10097" s="2">
        <v>191.13</v>
      </c>
      <c r="L10097" t="s">
        <v>23</v>
      </c>
      <c r="M10097">
        <f>YEAR(Table1[[#This Row],[order_date]])</f>
        <v>2024</v>
      </c>
      <c r="N10097">
        <f>MONTH(Table1[[#This Row],[order_date]])</f>
        <v>10</v>
      </c>
      <c r="O10097" s="3">
        <f>Table1[[#This Row],[sales]]-Table1[[#This Row],[profit]]</f>
        <v>3181.42</v>
      </c>
      <c r="P10097" s="3">
        <f>Table1[[#This Row],[sales]]*Table1[[#This Row],[quantity]]</f>
        <v>3372.55</v>
      </c>
      <c r="Q10097" s="9">
        <f>Table1[[#This Row],[delivery_date]]-Table1[[#This Row],[order_date]]</f>
        <v>2</v>
      </c>
    </row>
    <row r="10098" spans="1:17" x14ac:dyDescent="0.35">
      <c r="A10098" t="s">
        <v>10129</v>
      </c>
      <c r="B10098" t="s">
        <v>13</v>
      </c>
      <c r="C10098" t="s">
        <v>20</v>
      </c>
      <c r="D10098" s="2">
        <v>4461.49</v>
      </c>
      <c r="E10098">
        <v>0.19</v>
      </c>
      <c r="F10098">
        <v>3</v>
      </c>
      <c r="G10098" s="1">
        <v>45653</v>
      </c>
      <c r="H10098" s="1">
        <v>45656</v>
      </c>
      <c r="I10098" t="s">
        <v>21</v>
      </c>
      <c r="J10098" t="s">
        <v>27</v>
      </c>
      <c r="K10098" s="2">
        <v>950.63</v>
      </c>
      <c r="L10098" t="s">
        <v>23</v>
      </c>
      <c r="M10098">
        <f>YEAR(Table1[[#This Row],[order_date]])</f>
        <v>2024</v>
      </c>
      <c r="N10098">
        <f>MONTH(Table1[[#This Row],[order_date]])</f>
        <v>12</v>
      </c>
      <c r="O10098" s="3">
        <f>Table1[[#This Row],[sales]]-Table1[[#This Row],[profit]]</f>
        <v>3510.8599999999997</v>
      </c>
      <c r="P10098" s="3">
        <f>Table1[[#This Row],[sales]]*Table1[[#This Row],[quantity]]</f>
        <v>13384.47</v>
      </c>
      <c r="Q10098" s="9">
        <f>Table1[[#This Row],[delivery_date]]-Table1[[#This Row],[order_date]]</f>
        <v>3</v>
      </c>
    </row>
    <row r="10099" spans="1:17" x14ac:dyDescent="0.35">
      <c r="A10099" t="s">
        <v>10130</v>
      </c>
      <c r="B10099" t="s">
        <v>19</v>
      </c>
      <c r="C10099" t="s">
        <v>36</v>
      </c>
      <c r="D10099" s="2">
        <v>4765.5200000000004</v>
      </c>
      <c r="E10099">
        <v>7.0000000000000007E-2</v>
      </c>
      <c r="F10099">
        <v>4</v>
      </c>
      <c r="G10099" s="1">
        <v>45216</v>
      </c>
      <c r="H10099" s="1">
        <v>45221</v>
      </c>
      <c r="I10099" t="s">
        <v>31</v>
      </c>
      <c r="J10099" t="s">
        <v>16</v>
      </c>
      <c r="K10099" s="2">
        <v>856.15</v>
      </c>
      <c r="L10099" t="s">
        <v>34</v>
      </c>
      <c r="M10099">
        <f>YEAR(Table1[[#This Row],[order_date]])</f>
        <v>2023</v>
      </c>
      <c r="N10099">
        <f>MONTH(Table1[[#This Row],[order_date]])</f>
        <v>10</v>
      </c>
      <c r="O10099" s="3">
        <f>Table1[[#This Row],[sales]]-Table1[[#This Row],[profit]]</f>
        <v>3909.3700000000003</v>
      </c>
      <c r="P10099" s="3">
        <f>Table1[[#This Row],[sales]]*Table1[[#This Row],[quantity]]</f>
        <v>19062.080000000002</v>
      </c>
      <c r="Q10099" s="9">
        <f>Table1[[#This Row],[delivery_date]]-Table1[[#This Row],[order_date]]</f>
        <v>5</v>
      </c>
    </row>
    <row r="10100" spans="1:17" x14ac:dyDescent="0.35">
      <c r="A10100" t="s">
        <v>10131</v>
      </c>
      <c r="B10100" t="s">
        <v>25</v>
      </c>
      <c r="C10100" t="s">
        <v>33</v>
      </c>
      <c r="D10100" s="2">
        <v>4706.83</v>
      </c>
      <c r="E10100">
        <v>0.34</v>
      </c>
      <c r="F10100">
        <v>2</v>
      </c>
      <c r="G10100" s="1">
        <v>45558</v>
      </c>
      <c r="H10100" s="1">
        <v>45559</v>
      </c>
      <c r="I10100" t="s">
        <v>31</v>
      </c>
      <c r="J10100" t="s">
        <v>16</v>
      </c>
      <c r="K10100" s="2">
        <v>1053.57</v>
      </c>
      <c r="L10100" t="s">
        <v>23</v>
      </c>
      <c r="M10100">
        <f>YEAR(Table1[[#This Row],[order_date]])</f>
        <v>2024</v>
      </c>
      <c r="N10100">
        <f>MONTH(Table1[[#This Row],[order_date]])</f>
        <v>9</v>
      </c>
      <c r="O10100" s="3">
        <f>Table1[[#This Row],[sales]]-Table1[[#This Row],[profit]]</f>
        <v>3653.26</v>
      </c>
      <c r="P10100" s="3">
        <f>Table1[[#This Row],[sales]]*Table1[[#This Row],[quantity]]</f>
        <v>9413.66</v>
      </c>
      <c r="Q10100" s="9">
        <f>Table1[[#This Row],[delivery_date]]-Table1[[#This Row],[order_date]]</f>
        <v>1</v>
      </c>
    </row>
    <row r="10101" spans="1:17" x14ac:dyDescent="0.35">
      <c r="A10101" t="s">
        <v>10132</v>
      </c>
      <c r="B10101" t="s">
        <v>19</v>
      </c>
      <c r="C10101" t="s">
        <v>20</v>
      </c>
      <c r="D10101" s="2">
        <v>4066.37</v>
      </c>
      <c r="E10101">
        <v>0.2</v>
      </c>
      <c r="F10101">
        <v>7</v>
      </c>
      <c r="G10101" s="1">
        <v>45169</v>
      </c>
      <c r="H10101" s="1">
        <v>45170</v>
      </c>
      <c r="I10101" t="s">
        <v>31</v>
      </c>
      <c r="J10101" t="s">
        <v>22</v>
      </c>
      <c r="K10101" s="2">
        <v>826.07</v>
      </c>
      <c r="L10101" t="s">
        <v>17</v>
      </c>
      <c r="M10101">
        <f>YEAR(Table1[[#This Row],[order_date]])</f>
        <v>2023</v>
      </c>
      <c r="N10101">
        <f>MONTH(Table1[[#This Row],[order_date]])</f>
        <v>8</v>
      </c>
      <c r="O10101" s="3">
        <f>Table1[[#This Row],[sales]]-Table1[[#This Row],[profit]]</f>
        <v>3240.2999999999997</v>
      </c>
      <c r="P10101" s="3">
        <f>Table1[[#This Row],[sales]]*Table1[[#This Row],[quantity]]</f>
        <v>28464.59</v>
      </c>
      <c r="Q10101" s="9">
        <f>Table1[[#This Row],[delivery_date]]-Table1[[#This Row],[order_date]]</f>
        <v>1</v>
      </c>
    </row>
    <row r="10102" spans="1:17" x14ac:dyDescent="0.35">
      <c r="A10102" t="s">
        <v>10133</v>
      </c>
      <c r="B10102" t="s">
        <v>41</v>
      </c>
      <c r="C10102" t="s">
        <v>20</v>
      </c>
      <c r="D10102" s="2">
        <v>4457.29</v>
      </c>
      <c r="E10102">
        <v>0.47</v>
      </c>
      <c r="F10102">
        <v>3</v>
      </c>
      <c r="G10102" s="1">
        <v>45163</v>
      </c>
      <c r="H10102" s="1">
        <v>45165</v>
      </c>
      <c r="I10102" t="s">
        <v>21</v>
      </c>
      <c r="J10102" t="s">
        <v>27</v>
      </c>
      <c r="K10102" s="2">
        <v>508.02</v>
      </c>
      <c r="L10102" t="s">
        <v>34</v>
      </c>
      <c r="M10102">
        <f>YEAR(Table1[[#This Row],[order_date]])</f>
        <v>2023</v>
      </c>
      <c r="N10102">
        <f>MONTH(Table1[[#This Row],[order_date]])</f>
        <v>8</v>
      </c>
      <c r="O10102" s="3">
        <f>Table1[[#This Row],[sales]]-Table1[[#This Row],[profit]]</f>
        <v>3949.27</v>
      </c>
      <c r="P10102" s="3">
        <f>Table1[[#This Row],[sales]]*Table1[[#This Row],[quantity]]</f>
        <v>13371.869999999999</v>
      </c>
      <c r="Q10102" s="9">
        <f>Table1[[#This Row],[delivery_date]]-Table1[[#This Row],[order_date]]</f>
        <v>2</v>
      </c>
    </row>
    <row r="10103" spans="1:17" x14ac:dyDescent="0.35">
      <c r="A10103" t="s">
        <v>10134</v>
      </c>
      <c r="B10103" t="s">
        <v>25</v>
      </c>
      <c r="C10103" t="s">
        <v>33</v>
      </c>
      <c r="D10103" s="2">
        <v>343.31</v>
      </c>
      <c r="E10103">
        <v>0.1</v>
      </c>
      <c r="F10103">
        <v>7</v>
      </c>
      <c r="G10103" s="1">
        <v>45062</v>
      </c>
      <c r="H10103" s="1">
        <v>45069</v>
      </c>
      <c r="I10103" t="s">
        <v>15</v>
      </c>
      <c r="J10103" t="s">
        <v>27</v>
      </c>
      <c r="K10103" s="2">
        <v>63.3</v>
      </c>
      <c r="L10103" t="s">
        <v>17</v>
      </c>
      <c r="M10103">
        <f>YEAR(Table1[[#This Row],[order_date]])</f>
        <v>2023</v>
      </c>
      <c r="N10103">
        <f>MONTH(Table1[[#This Row],[order_date]])</f>
        <v>5</v>
      </c>
      <c r="O10103" s="3">
        <f>Table1[[#This Row],[sales]]-Table1[[#This Row],[profit]]</f>
        <v>280.01</v>
      </c>
      <c r="P10103" s="3">
        <f>Table1[[#This Row],[sales]]*Table1[[#This Row],[quantity]]</f>
        <v>2403.17</v>
      </c>
      <c r="Q10103" s="9">
        <f>Table1[[#This Row],[delivery_date]]-Table1[[#This Row],[order_date]]</f>
        <v>7</v>
      </c>
    </row>
    <row r="10104" spans="1:17" x14ac:dyDescent="0.35">
      <c r="A10104" t="s">
        <v>10135</v>
      </c>
      <c r="B10104" t="s">
        <v>19</v>
      </c>
      <c r="C10104" t="s">
        <v>26</v>
      </c>
      <c r="D10104" s="2">
        <v>4260.6499999999996</v>
      </c>
      <c r="E10104">
        <v>0.31</v>
      </c>
      <c r="F10104">
        <v>7</v>
      </c>
      <c r="G10104" s="1">
        <v>45608</v>
      </c>
      <c r="H10104" s="1">
        <v>45609</v>
      </c>
      <c r="I10104" t="s">
        <v>31</v>
      </c>
      <c r="J10104" t="s">
        <v>27</v>
      </c>
      <c r="K10104" s="2">
        <v>916.2</v>
      </c>
      <c r="L10104" t="s">
        <v>39</v>
      </c>
      <c r="M10104">
        <f>YEAR(Table1[[#This Row],[order_date]])</f>
        <v>2024</v>
      </c>
      <c r="N10104">
        <f>MONTH(Table1[[#This Row],[order_date]])</f>
        <v>11</v>
      </c>
      <c r="O10104" s="3">
        <f>Table1[[#This Row],[sales]]-Table1[[#This Row],[profit]]</f>
        <v>3344.45</v>
      </c>
      <c r="P10104" s="3">
        <f>Table1[[#This Row],[sales]]*Table1[[#This Row],[quantity]]</f>
        <v>29824.549999999996</v>
      </c>
      <c r="Q10104" s="9">
        <f>Table1[[#This Row],[delivery_date]]-Table1[[#This Row],[order_date]]</f>
        <v>1</v>
      </c>
    </row>
    <row r="10105" spans="1:17" x14ac:dyDescent="0.35">
      <c r="A10105" t="s">
        <v>10136</v>
      </c>
      <c r="B10105" t="s">
        <v>19</v>
      </c>
      <c r="C10105" t="s">
        <v>20</v>
      </c>
      <c r="D10105" s="2">
        <v>454.1</v>
      </c>
      <c r="E10105">
        <v>0.43</v>
      </c>
      <c r="F10105">
        <v>9</v>
      </c>
      <c r="G10105" s="1">
        <v>45444</v>
      </c>
      <c r="H10105" s="1">
        <v>45445</v>
      </c>
      <c r="I10105" t="s">
        <v>21</v>
      </c>
      <c r="J10105" t="s">
        <v>16</v>
      </c>
      <c r="K10105" s="2">
        <v>24.54</v>
      </c>
      <c r="L10105" t="s">
        <v>39</v>
      </c>
      <c r="M10105">
        <f>YEAR(Table1[[#This Row],[order_date]])</f>
        <v>2024</v>
      </c>
      <c r="N10105">
        <f>MONTH(Table1[[#This Row],[order_date]])</f>
        <v>6</v>
      </c>
      <c r="O10105" s="3">
        <f>Table1[[#This Row],[sales]]-Table1[[#This Row],[profit]]</f>
        <v>429.56</v>
      </c>
      <c r="P10105" s="3">
        <f>Table1[[#This Row],[sales]]*Table1[[#This Row],[quantity]]</f>
        <v>4086.9</v>
      </c>
      <c r="Q10105" s="9">
        <f>Table1[[#This Row],[delivery_date]]-Table1[[#This Row],[order_date]]</f>
        <v>1</v>
      </c>
    </row>
    <row r="10106" spans="1:17" x14ac:dyDescent="0.35">
      <c r="A10106" t="s">
        <v>10137</v>
      </c>
      <c r="B10106" t="s">
        <v>19</v>
      </c>
      <c r="C10106" t="s">
        <v>14</v>
      </c>
      <c r="D10106" s="2">
        <v>3756.35</v>
      </c>
      <c r="E10106">
        <v>0.2</v>
      </c>
      <c r="F10106">
        <v>4</v>
      </c>
      <c r="G10106" s="1">
        <v>45389</v>
      </c>
      <c r="H10106" s="1">
        <v>45390</v>
      </c>
      <c r="I10106" t="s">
        <v>15</v>
      </c>
      <c r="J10106" t="s">
        <v>16</v>
      </c>
      <c r="K10106" s="2">
        <v>1096.95</v>
      </c>
      <c r="L10106" t="s">
        <v>34</v>
      </c>
      <c r="M10106">
        <f>YEAR(Table1[[#This Row],[order_date]])</f>
        <v>2024</v>
      </c>
      <c r="N10106">
        <f>MONTH(Table1[[#This Row],[order_date]])</f>
        <v>4</v>
      </c>
      <c r="O10106" s="3">
        <f>Table1[[#This Row],[sales]]-Table1[[#This Row],[profit]]</f>
        <v>2659.3999999999996</v>
      </c>
      <c r="P10106" s="3">
        <f>Table1[[#This Row],[sales]]*Table1[[#This Row],[quantity]]</f>
        <v>15025.4</v>
      </c>
      <c r="Q10106" s="9">
        <f>Table1[[#This Row],[delivery_date]]-Table1[[#This Row],[order_date]]</f>
        <v>1</v>
      </c>
    </row>
    <row r="10107" spans="1:17" x14ac:dyDescent="0.35">
      <c r="A10107" t="s">
        <v>10138</v>
      </c>
      <c r="B10107" t="s">
        <v>19</v>
      </c>
      <c r="C10107" t="s">
        <v>20</v>
      </c>
      <c r="D10107" s="2">
        <v>929.88</v>
      </c>
      <c r="E10107">
        <v>0.48</v>
      </c>
      <c r="F10107">
        <v>4</v>
      </c>
      <c r="G10107" s="1">
        <v>45359</v>
      </c>
      <c r="H10107" s="1">
        <v>45361</v>
      </c>
      <c r="I10107" t="s">
        <v>21</v>
      </c>
      <c r="J10107" t="s">
        <v>16</v>
      </c>
      <c r="K10107" s="2">
        <v>133.88999999999999</v>
      </c>
      <c r="L10107" t="s">
        <v>23</v>
      </c>
      <c r="M10107">
        <f>YEAR(Table1[[#This Row],[order_date]])</f>
        <v>2024</v>
      </c>
      <c r="N10107">
        <f>MONTH(Table1[[#This Row],[order_date]])</f>
        <v>3</v>
      </c>
      <c r="O10107" s="3">
        <f>Table1[[#This Row],[sales]]-Table1[[#This Row],[profit]]</f>
        <v>795.99</v>
      </c>
      <c r="P10107" s="3">
        <f>Table1[[#This Row],[sales]]*Table1[[#This Row],[quantity]]</f>
        <v>3719.52</v>
      </c>
      <c r="Q10107" s="9">
        <f>Table1[[#This Row],[delivery_date]]-Table1[[#This Row],[order_date]]</f>
        <v>2</v>
      </c>
    </row>
    <row r="10108" spans="1:17" x14ac:dyDescent="0.35">
      <c r="A10108" t="s">
        <v>10139</v>
      </c>
      <c r="B10108" t="s">
        <v>25</v>
      </c>
      <c r="C10108" t="s">
        <v>36</v>
      </c>
      <c r="D10108" s="2">
        <v>1864.54</v>
      </c>
      <c r="E10108">
        <v>0.04</v>
      </c>
      <c r="F10108">
        <v>1</v>
      </c>
      <c r="G10108" s="1">
        <v>45065</v>
      </c>
      <c r="H10108" s="1">
        <v>45068</v>
      </c>
      <c r="I10108" t="s">
        <v>31</v>
      </c>
      <c r="J10108" t="s">
        <v>22</v>
      </c>
      <c r="K10108" s="2">
        <v>220.01</v>
      </c>
      <c r="L10108" t="s">
        <v>17</v>
      </c>
      <c r="M10108">
        <f>YEAR(Table1[[#This Row],[order_date]])</f>
        <v>2023</v>
      </c>
      <c r="N10108">
        <f>MONTH(Table1[[#This Row],[order_date]])</f>
        <v>5</v>
      </c>
      <c r="O10108" s="3">
        <f>Table1[[#This Row],[sales]]-Table1[[#This Row],[profit]]</f>
        <v>1644.53</v>
      </c>
      <c r="P10108" s="3">
        <f>Table1[[#This Row],[sales]]*Table1[[#This Row],[quantity]]</f>
        <v>1864.54</v>
      </c>
      <c r="Q10108" s="9">
        <f>Table1[[#This Row],[delivery_date]]-Table1[[#This Row],[order_date]]</f>
        <v>3</v>
      </c>
    </row>
    <row r="10109" spans="1:17" x14ac:dyDescent="0.35">
      <c r="A10109" t="s">
        <v>10140</v>
      </c>
      <c r="B10109" t="s">
        <v>41</v>
      </c>
      <c r="C10109" t="s">
        <v>33</v>
      </c>
      <c r="D10109" s="2">
        <v>1002.5</v>
      </c>
      <c r="E10109">
        <v>0.28999999999999998</v>
      </c>
      <c r="F10109">
        <v>6</v>
      </c>
      <c r="G10109" s="1">
        <v>45084</v>
      </c>
      <c r="H10109" s="1">
        <v>45090</v>
      </c>
      <c r="I10109" t="s">
        <v>15</v>
      </c>
      <c r="J10109" t="s">
        <v>22</v>
      </c>
      <c r="K10109" s="2">
        <v>228.79</v>
      </c>
      <c r="L10109" t="s">
        <v>34</v>
      </c>
      <c r="M10109">
        <f>YEAR(Table1[[#This Row],[order_date]])</f>
        <v>2023</v>
      </c>
      <c r="N10109">
        <f>MONTH(Table1[[#This Row],[order_date]])</f>
        <v>6</v>
      </c>
      <c r="O10109" s="3">
        <f>Table1[[#This Row],[sales]]-Table1[[#This Row],[profit]]</f>
        <v>773.71</v>
      </c>
      <c r="P10109" s="3">
        <f>Table1[[#This Row],[sales]]*Table1[[#This Row],[quantity]]</f>
        <v>6015</v>
      </c>
      <c r="Q10109" s="9">
        <f>Table1[[#This Row],[delivery_date]]-Table1[[#This Row],[order_date]]</f>
        <v>6</v>
      </c>
    </row>
    <row r="10110" spans="1:17" x14ac:dyDescent="0.35">
      <c r="A10110" t="s">
        <v>10141</v>
      </c>
      <c r="B10110" t="s">
        <v>19</v>
      </c>
      <c r="C10110" t="s">
        <v>36</v>
      </c>
      <c r="D10110" s="2">
        <v>2272.96</v>
      </c>
      <c r="E10110">
        <v>0.39</v>
      </c>
      <c r="F10110">
        <v>6</v>
      </c>
      <c r="G10110" s="1">
        <v>45525</v>
      </c>
      <c r="H10110" s="1">
        <v>45528</v>
      </c>
      <c r="I10110" t="s">
        <v>31</v>
      </c>
      <c r="J10110" t="s">
        <v>16</v>
      </c>
      <c r="K10110" s="2">
        <v>561.66</v>
      </c>
      <c r="L10110" t="s">
        <v>34</v>
      </c>
      <c r="M10110">
        <f>YEAR(Table1[[#This Row],[order_date]])</f>
        <v>2024</v>
      </c>
      <c r="N10110">
        <f>MONTH(Table1[[#This Row],[order_date]])</f>
        <v>8</v>
      </c>
      <c r="O10110" s="3">
        <f>Table1[[#This Row],[sales]]-Table1[[#This Row],[profit]]</f>
        <v>1711.3000000000002</v>
      </c>
      <c r="P10110" s="3">
        <f>Table1[[#This Row],[sales]]*Table1[[#This Row],[quantity]]</f>
        <v>13637.76</v>
      </c>
      <c r="Q10110" s="9">
        <f>Table1[[#This Row],[delivery_date]]-Table1[[#This Row],[order_date]]</f>
        <v>3</v>
      </c>
    </row>
    <row r="10111" spans="1:17" x14ac:dyDescent="0.35">
      <c r="A10111" t="s">
        <v>10142</v>
      </c>
      <c r="B10111" t="s">
        <v>25</v>
      </c>
      <c r="C10111" t="s">
        <v>26</v>
      </c>
      <c r="D10111" s="2">
        <v>2117.56</v>
      </c>
      <c r="E10111">
        <v>0.1</v>
      </c>
      <c r="F10111">
        <v>7</v>
      </c>
      <c r="G10111" s="1">
        <v>45456</v>
      </c>
      <c r="H10111" s="1">
        <v>45460</v>
      </c>
      <c r="I10111" t="s">
        <v>21</v>
      </c>
      <c r="J10111" t="s">
        <v>16</v>
      </c>
      <c r="K10111" s="2">
        <v>327.05</v>
      </c>
      <c r="L10111" t="s">
        <v>28</v>
      </c>
      <c r="M10111">
        <f>YEAR(Table1[[#This Row],[order_date]])</f>
        <v>2024</v>
      </c>
      <c r="N10111">
        <f>MONTH(Table1[[#This Row],[order_date]])</f>
        <v>6</v>
      </c>
      <c r="O10111" s="3">
        <f>Table1[[#This Row],[sales]]-Table1[[#This Row],[profit]]</f>
        <v>1790.51</v>
      </c>
      <c r="P10111" s="3">
        <f>Table1[[#This Row],[sales]]*Table1[[#This Row],[quantity]]</f>
        <v>14822.92</v>
      </c>
      <c r="Q10111" s="9">
        <f>Table1[[#This Row],[delivery_date]]-Table1[[#This Row],[order_date]]</f>
        <v>4</v>
      </c>
    </row>
    <row r="10112" spans="1:17" x14ac:dyDescent="0.35">
      <c r="A10112" t="s">
        <v>10143</v>
      </c>
      <c r="B10112" t="s">
        <v>41</v>
      </c>
      <c r="C10112" t="s">
        <v>14</v>
      </c>
      <c r="D10112" s="2">
        <v>335.51</v>
      </c>
      <c r="E10112">
        <v>0.03</v>
      </c>
      <c r="F10112">
        <v>9</v>
      </c>
      <c r="G10112" s="1">
        <v>45447</v>
      </c>
      <c r="H10112" s="1">
        <v>45452</v>
      </c>
      <c r="I10112" t="s">
        <v>21</v>
      </c>
      <c r="J10112" t="s">
        <v>22</v>
      </c>
      <c r="K10112" s="2">
        <v>67.53</v>
      </c>
      <c r="L10112" t="s">
        <v>28</v>
      </c>
      <c r="M10112">
        <f>YEAR(Table1[[#This Row],[order_date]])</f>
        <v>2024</v>
      </c>
      <c r="N10112">
        <f>MONTH(Table1[[#This Row],[order_date]])</f>
        <v>6</v>
      </c>
      <c r="O10112" s="3">
        <f>Table1[[#This Row],[sales]]-Table1[[#This Row],[profit]]</f>
        <v>267.98</v>
      </c>
      <c r="P10112" s="3">
        <f>Table1[[#This Row],[sales]]*Table1[[#This Row],[quantity]]</f>
        <v>3019.59</v>
      </c>
      <c r="Q10112" s="9">
        <f>Table1[[#This Row],[delivery_date]]-Table1[[#This Row],[order_date]]</f>
        <v>5</v>
      </c>
    </row>
    <row r="10113" spans="1:17" x14ac:dyDescent="0.35">
      <c r="A10113" t="s">
        <v>10144</v>
      </c>
      <c r="B10113" t="s">
        <v>19</v>
      </c>
      <c r="C10113" t="s">
        <v>33</v>
      </c>
      <c r="D10113" s="2">
        <v>4169.4399999999996</v>
      </c>
      <c r="E10113">
        <v>0.04</v>
      </c>
      <c r="F10113">
        <v>9</v>
      </c>
      <c r="G10113" s="1">
        <v>45511</v>
      </c>
      <c r="H10113" s="1">
        <v>45515</v>
      </c>
      <c r="I10113" t="s">
        <v>21</v>
      </c>
      <c r="J10113" t="s">
        <v>27</v>
      </c>
      <c r="K10113" s="2">
        <v>483.8</v>
      </c>
      <c r="L10113" t="s">
        <v>23</v>
      </c>
      <c r="M10113">
        <f>YEAR(Table1[[#This Row],[order_date]])</f>
        <v>2024</v>
      </c>
      <c r="N10113">
        <f>MONTH(Table1[[#This Row],[order_date]])</f>
        <v>8</v>
      </c>
      <c r="O10113" s="3">
        <f>Table1[[#This Row],[sales]]-Table1[[#This Row],[profit]]</f>
        <v>3685.6399999999994</v>
      </c>
      <c r="P10113" s="3">
        <f>Table1[[#This Row],[sales]]*Table1[[#This Row],[quantity]]</f>
        <v>37524.959999999999</v>
      </c>
      <c r="Q10113" s="9">
        <f>Table1[[#This Row],[delivery_date]]-Table1[[#This Row],[order_date]]</f>
        <v>4</v>
      </c>
    </row>
    <row r="10114" spans="1:17" x14ac:dyDescent="0.35">
      <c r="A10114" t="s">
        <v>10145</v>
      </c>
      <c r="B10114" t="s">
        <v>41</v>
      </c>
      <c r="C10114" t="s">
        <v>20</v>
      </c>
      <c r="D10114" s="2">
        <v>4285.51</v>
      </c>
      <c r="E10114">
        <v>0.16</v>
      </c>
      <c r="F10114">
        <v>5</v>
      </c>
      <c r="G10114" s="1">
        <v>45552</v>
      </c>
      <c r="H10114" s="1">
        <v>45554</v>
      </c>
      <c r="I10114" t="s">
        <v>15</v>
      </c>
      <c r="J10114" t="s">
        <v>22</v>
      </c>
      <c r="K10114" s="2">
        <v>966.83</v>
      </c>
      <c r="L10114" t="s">
        <v>34</v>
      </c>
      <c r="M10114">
        <f>YEAR(Table1[[#This Row],[order_date]])</f>
        <v>2024</v>
      </c>
      <c r="N10114">
        <f>MONTH(Table1[[#This Row],[order_date]])</f>
        <v>9</v>
      </c>
      <c r="O10114" s="3">
        <f>Table1[[#This Row],[sales]]-Table1[[#This Row],[profit]]</f>
        <v>3318.6800000000003</v>
      </c>
      <c r="P10114" s="3">
        <f>Table1[[#This Row],[sales]]*Table1[[#This Row],[quantity]]</f>
        <v>21427.550000000003</v>
      </c>
      <c r="Q10114" s="9">
        <f>Table1[[#This Row],[delivery_date]]-Table1[[#This Row],[order_date]]</f>
        <v>2</v>
      </c>
    </row>
    <row r="10115" spans="1:17" x14ac:dyDescent="0.35">
      <c r="A10115" t="s">
        <v>10146</v>
      </c>
      <c r="B10115" t="s">
        <v>41</v>
      </c>
      <c r="C10115" t="s">
        <v>14</v>
      </c>
      <c r="D10115" s="2">
        <v>3958.79</v>
      </c>
      <c r="E10115">
        <v>0.11</v>
      </c>
      <c r="F10115">
        <v>2</v>
      </c>
      <c r="G10115" s="1">
        <v>45060</v>
      </c>
      <c r="H10115" s="1">
        <v>45062</v>
      </c>
      <c r="I10115" t="s">
        <v>15</v>
      </c>
      <c r="J10115" t="s">
        <v>27</v>
      </c>
      <c r="K10115" s="2">
        <v>690.28</v>
      </c>
      <c r="L10115" t="s">
        <v>48</v>
      </c>
      <c r="M10115">
        <f>YEAR(Table1[[#This Row],[order_date]])</f>
        <v>2023</v>
      </c>
      <c r="N10115">
        <f>MONTH(Table1[[#This Row],[order_date]])</f>
        <v>5</v>
      </c>
      <c r="O10115" s="3">
        <f>Table1[[#This Row],[sales]]-Table1[[#This Row],[profit]]</f>
        <v>3268.51</v>
      </c>
      <c r="P10115" s="3">
        <f>Table1[[#This Row],[sales]]*Table1[[#This Row],[quantity]]</f>
        <v>7917.58</v>
      </c>
      <c r="Q10115" s="9">
        <f>Table1[[#This Row],[delivery_date]]-Table1[[#This Row],[order_date]]</f>
        <v>2</v>
      </c>
    </row>
    <row r="10116" spans="1:17" x14ac:dyDescent="0.35">
      <c r="A10116" t="s">
        <v>10147</v>
      </c>
      <c r="B10116" t="s">
        <v>25</v>
      </c>
      <c r="C10116" t="s">
        <v>20</v>
      </c>
      <c r="D10116" s="2">
        <v>4253.2700000000004</v>
      </c>
      <c r="E10116">
        <v>0.11</v>
      </c>
      <c r="F10116">
        <v>1</v>
      </c>
      <c r="G10116" s="1">
        <v>45006</v>
      </c>
      <c r="H10116" s="1">
        <v>45012</v>
      </c>
      <c r="I10116" t="s">
        <v>21</v>
      </c>
      <c r="J10116" t="s">
        <v>27</v>
      </c>
      <c r="K10116" s="2">
        <v>360.99</v>
      </c>
      <c r="L10116" t="s">
        <v>39</v>
      </c>
      <c r="M10116">
        <f>YEAR(Table1[[#This Row],[order_date]])</f>
        <v>2023</v>
      </c>
      <c r="N10116">
        <f>MONTH(Table1[[#This Row],[order_date]])</f>
        <v>3</v>
      </c>
      <c r="O10116" s="3">
        <f>Table1[[#This Row],[sales]]-Table1[[#This Row],[profit]]</f>
        <v>3892.2800000000007</v>
      </c>
      <c r="P10116" s="3">
        <f>Table1[[#This Row],[sales]]*Table1[[#This Row],[quantity]]</f>
        <v>4253.2700000000004</v>
      </c>
      <c r="Q10116" s="9">
        <f>Table1[[#This Row],[delivery_date]]-Table1[[#This Row],[order_date]]</f>
        <v>6</v>
      </c>
    </row>
    <row r="10117" spans="1:17" x14ac:dyDescent="0.35">
      <c r="A10117" t="s">
        <v>10148</v>
      </c>
      <c r="B10117" t="s">
        <v>41</v>
      </c>
      <c r="C10117" t="s">
        <v>26</v>
      </c>
      <c r="D10117" s="2">
        <v>3779.31</v>
      </c>
      <c r="E10117">
        <v>0.23</v>
      </c>
      <c r="F10117">
        <v>2</v>
      </c>
      <c r="G10117" s="1">
        <v>45568</v>
      </c>
      <c r="H10117" s="1">
        <v>45571</v>
      </c>
      <c r="I10117" t="s">
        <v>15</v>
      </c>
      <c r="J10117" t="s">
        <v>22</v>
      </c>
      <c r="K10117" s="2">
        <v>965.15</v>
      </c>
      <c r="L10117" t="s">
        <v>39</v>
      </c>
      <c r="M10117">
        <f>YEAR(Table1[[#This Row],[order_date]])</f>
        <v>2024</v>
      </c>
      <c r="N10117">
        <f>MONTH(Table1[[#This Row],[order_date]])</f>
        <v>10</v>
      </c>
      <c r="O10117" s="3">
        <f>Table1[[#This Row],[sales]]-Table1[[#This Row],[profit]]</f>
        <v>2814.16</v>
      </c>
      <c r="P10117" s="3">
        <f>Table1[[#This Row],[sales]]*Table1[[#This Row],[quantity]]</f>
        <v>7558.62</v>
      </c>
      <c r="Q10117" s="9">
        <f>Table1[[#This Row],[delivery_date]]-Table1[[#This Row],[order_date]]</f>
        <v>3</v>
      </c>
    </row>
    <row r="10118" spans="1:17" x14ac:dyDescent="0.35">
      <c r="A10118" t="s">
        <v>10149</v>
      </c>
      <c r="B10118" t="s">
        <v>25</v>
      </c>
      <c r="C10118" t="s">
        <v>33</v>
      </c>
      <c r="D10118" s="2">
        <v>4693.67</v>
      </c>
      <c r="E10118">
        <v>0.04</v>
      </c>
      <c r="F10118">
        <v>2</v>
      </c>
      <c r="G10118" s="1">
        <v>45391</v>
      </c>
      <c r="H10118" s="1">
        <v>45397</v>
      </c>
      <c r="I10118" t="s">
        <v>21</v>
      </c>
      <c r="J10118" t="s">
        <v>16</v>
      </c>
      <c r="K10118" s="2">
        <v>1290.6300000000001</v>
      </c>
      <c r="L10118" t="s">
        <v>23</v>
      </c>
      <c r="M10118">
        <f>YEAR(Table1[[#This Row],[order_date]])</f>
        <v>2024</v>
      </c>
      <c r="N10118">
        <f>MONTH(Table1[[#This Row],[order_date]])</f>
        <v>4</v>
      </c>
      <c r="O10118" s="3">
        <f>Table1[[#This Row],[sales]]-Table1[[#This Row],[profit]]</f>
        <v>3403.04</v>
      </c>
      <c r="P10118" s="3">
        <f>Table1[[#This Row],[sales]]*Table1[[#This Row],[quantity]]</f>
        <v>9387.34</v>
      </c>
      <c r="Q10118" s="9">
        <f>Table1[[#This Row],[delivery_date]]-Table1[[#This Row],[order_date]]</f>
        <v>6</v>
      </c>
    </row>
    <row r="10119" spans="1:17" x14ac:dyDescent="0.35">
      <c r="A10119" t="s">
        <v>10150</v>
      </c>
      <c r="B10119" t="s">
        <v>19</v>
      </c>
      <c r="C10119" t="s">
        <v>26</v>
      </c>
      <c r="D10119" s="2">
        <v>2924.32</v>
      </c>
      <c r="E10119">
        <v>0.5</v>
      </c>
      <c r="F10119">
        <v>1</v>
      </c>
      <c r="G10119" s="1">
        <v>45530</v>
      </c>
      <c r="H10119" s="1">
        <v>45536</v>
      </c>
      <c r="I10119" t="s">
        <v>21</v>
      </c>
      <c r="J10119" t="s">
        <v>22</v>
      </c>
      <c r="K10119" s="2">
        <v>398.51</v>
      </c>
      <c r="L10119" t="s">
        <v>23</v>
      </c>
      <c r="M10119">
        <f>YEAR(Table1[[#This Row],[order_date]])</f>
        <v>2024</v>
      </c>
      <c r="N10119">
        <f>MONTH(Table1[[#This Row],[order_date]])</f>
        <v>8</v>
      </c>
      <c r="O10119" s="3">
        <f>Table1[[#This Row],[sales]]-Table1[[#This Row],[profit]]</f>
        <v>2525.8100000000004</v>
      </c>
      <c r="P10119" s="3">
        <f>Table1[[#This Row],[sales]]*Table1[[#This Row],[quantity]]</f>
        <v>2924.32</v>
      </c>
      <c r="Q10119" s="9">
        <f>Table1[[#This Row],[delivery_date]]-Table1[[#This Row],[order_date]]</f>
        <v>6</v>
      </c>
    </row>
    <row r="10120" spans="1:17" x14ac:dyDescent="0.35">
      <c r="A10120" t="s">
        <v>10151</v>
      </c>
      <c r="B10120" t="s">
        <v>41</v>
      </c>
      <c r="C10120" t="s">
        <v>26</v>
      </c>
      <c r="D10120" s="2">
        <v>2954.95</v>
      </c>
      <c r="E10120">
        <v>0.35</v>
      </c>
      <c r="F10120">
        <v>8</v>
      </c>
      <c r="G10120" s="1">
        <v>45276</v>
      </c>
      <c r="H10120" s="1">
        <v>45277</v>
      </c>
      <c r="I10120" t="s">
        <v>21</v>
      </c>
      <c r="J10120" t="s">
        <v>22</v>
      </c>
      <c r="K10120" s="2">
        <v>422.05</v>
      </c>
      <c r="L10120" t="s">
        <v>23</v>
      </c>
      <c r="M10120">
        <f>YEAR(Table1[[#This Row],[order_date]])</f>
        <v>2023</v>
      </c>
      <c r="N10120">
        <f>MONTH(Table1[[#This Row],[order_date]])</f>
        <v>12</v>
      </c>
      <c r="O10120" s="3">
        <f>Table1[[#This Row],[sales]]-Table1[[#This Row],[profit]]</f>
        <v>2532.8999999999996</v>
      </c>
      <c r="P10120" s="3">
        <f>Table1[[#This Row],[sales]]*Table1[[#This Row],[quantity]]</f>
        <v>23639.599999999999</v>
      </c>
      <c r="Q10120" s="9">
        <f>Table1[[#This Row],[delivery_date]]-Table1[[#This Row],[order_date]]</f>
        <v>1</v>
      </c>
    </row>
    <row r="10121" spans="1:17" x14ac:dyDescent="0.35">
      <c r="A10121" t="s">
        <v>10152</v>
      </c>
      <c r="B10121" t="s">
        <v>41</v>
      </c>
      <c r="C10121" t="s">
        <v>26</v>
      </c>
      <c r="D10121" s="2">
        <v>4313.5600000000004</v>
      </c>
      <c r="E10121">
        <v>0.02</v>
      </c>
      <c r="F10121">
        <v>3</v>
      </c>
      <c r="G10121" s="1">
        <v>45071</v>
      </c>
      <c r="H10121" s="1">
        <v>45075</v>
      </c>
      <c r="I10121" t="s">
        <v>15</v>
      </c>
      <c r="J10121" t="s">
        <v>27</v>
      </c>
      <c r="K10121" s="2">
        <v>1048.31</v>
      </c>
      <c r="L10121" t="s">
        <v>39</v>
      </c>
      <c r="M10121">
        <f>YEAR(Table1[[#This Row],[order_date]])</f>
        <v>2023</v>
      </c>
      <c r="N10121">
        <f>MONTH(Table1[[#This Row],[order_date]])</f>
        <v>5</v>
      </c>
      <c r="O10121" s="3">
        <f>Table1[[#This Row],[sales]]-Table1[[#This Row],[profit]]</f>
        <v>3265.2500000000005</v>
      </c>
      <c r="P10121" s="3">
        <f>Table1[[#This Row],[sales]]*Table1[[#This Row],[quantity]]</f>
        <v>12940.68</v>
      </c>
      <c r="Q10121" s="9">
        <f>Table1[[#This Row],[delivery_date]]-Table1[[#This Row],[order_date]]</f>
        <v>4</v>
      </c>
    </row>
    <row r="10122" spans="1:17" x14ac:dyDescent="0.35">
      <c r="A10122" t="s">
        <v>10153</v>
      </c>
      <c r="B10122" t="s">
        <v>13</v>
      </c>
      <c r="C10122" t="s">
        <v>26</v>
      </c>
      <c r="D10122" s="2">
        <v>1812.14</v>
      </c>
      <c r="E10122">
        <v>0.35</v>
      </c>
      <c r="F10122">
        <v>8</v>
      </c>
      <c r="G10122" s="1">
        <v>45485</v>
      </c>
      <c r="H10122" s="1">
        <v>45487</v>
      </c>
      <c r="I10122" t="s">
        <v>15</v>
      </c>
      <c r="J10122" t="s">
        <v>16</v>
      </c>
      <c r="K10122" s="2">
        <v>478.53</v>
      </c>
      <c r="L10122" t="s">
        <v>23</v>
      </c>
      <c r="M10122">
        <f>YEAR(Table1[[#This Row],[order_date]])</f>
        <v>2024</v>
      </c>
      <c r="N10122">
        <f>MONTH(Table1[[#This Row],[order_date]])</f>
        <v>7</v>
      </c>
      <c r="O10122" s="3">
        <f>Table1[[#This Row],[sales]]-Table1[[#This Row],[profit]]</f>
        <v>1333.6100000000001</v>
      </c>
      <c r="P10122" s="3">
        <f>Table1[[#This Row],[sales]]*Table1[[#This Row],[quantity]]</f>
        <v>14497.12</v>
      </c>
      <c r="Q10122" s="9">
        <f>Table1[[#This Row],[delivery_date]]-Table1[[#This Row],[order_date]]</f>
        <v>2</v>
      </c>
    </row>
    <row r="10123" spans="1:17" x14ac:dyDescent="0.35">
      <c r="A10123" t="s">
        <v>10154</v>
      </c>
      <c r="B10123" t="s">
        <v>19</v>
      </c>
      <c r="C10123" t="s">
        <v>20</v>
      </c>
      <c r="D10123" s="2">
        <v>345.4</v>
      </c>
      <c r="E10123">
        <v>0.4</v>
      </c>
      <c r="F10123">
        <v>6</v>
      </c>
      <c r="G10123" s="1">
        <v>45221</v>
      </c>
      <c r="H10123" s="1">
        <v>45226</v>
      </c>
      <c r="I10123" t="s">
        <v>31</v>
      </c>
      <c r="J10123" t="s">
        <v>16</v>
      </c>
      <c r="K10123" s="2">
        <v>62.59</v>
      </c>
      <c r="L10123" t="s">
        <v>23</v>
      </c>
      <c r="M10123">
        <f>YEAR(Table1[[#This Row],[order_date]])</f>
        <v>2023</v>
      </c>
      <c r="N10123">
        <f>MONTH(Table1[[#This Row],[order_date]])</f>
        <v>10</v>
      </c>
      <c r="O10123" s="3">
        <f>Table1[[#This Row],[sales]]-Table1[[#This Row],[profit]]</f>
        <v>282.80999999999995</v>
      </c>
      <c r="P10123" s="3">
        <f>Table1[[#This Row],[sales]]*Table1[[#This Row],[quantity]]</f>
        <v>2072.3999999999996</v>
      </c>
      <c r="Q10123" s="9">
        <f>Table1[[#This Row],[delivery_date]]-Table1[[#This Row],[order_date]]</f>
        <v>5</v>
      </c>
    </row>
    <row r="10124" spans="1:17" x14ac:dyDescent="0.35">
      <c r="A10124" t="s">
        <v>10155</v>
      </c>
      <c r="B10124" t="s">
        <v>19</v>
      </c>
      <c r="C10124" t="s">
        <v>36</v>
      </c>
      <c r="D10124" s="2">
        <v>3774.29</v>
      </c>
      <c r="E10124">
        <v>0.1</v>
      </c>
      <c r="F10124">
        <v>1</v>
      </c>
      <c r="G10124" s="1">
        <v>45054</v>
      </c>
      <c r="H10124" s="1">
        <v>45058</v>
      </c>
      <c r="I10124" t="s">
        <v>15</v>
      </c>
      <c r="J10124" t="s">
        <v>22</v>
      </c>
      <c r="K10124" s="2">
        <v>1004.76</v>
      </c>
      <c r="L10124" t="s">
        <v>39</v>
      </c>
      <c r="M10124">
        <f>YEAR(Table1[[#This Row],[order_date]])</f>
        <v>2023</v>
      </c>
      <c r="N10124">
        <f>MONTH(Table1[[#This Row],[order_date]])</f>
        <v>5</v>
      </c>
      <c r="O10124" s="3">
        <f>Table1[[#This Row],[sales]]-Table1[[#This Row],[profit]]</f>
        <v>2769.5299999999997</v>
      </c>
      <c r="P10124" s="3">
        <f>Table1[[#This Row],[sales]]*Table1[[#This Row],[quantity]]</f>
        <v>3774.29</v>
      </c>
      <c r="Q10124" s="9">
        <f>Table1[[#This Row],[delivery_date]]-Table1[[#This Row],[order_date]]</f>
        <v>4</v>
      </c>
    </row>
    <row r="10125" spans="1:17" x14ac:dyDescent="0.35">
      <c r="A10125" t="s">
        <v>10156</v>
      </c>
      <c r="B10125" t="s">
        <v>13</v>
      </c>
      <c r="C10125" t="s">
        <v>20</v>
      </c>
      <c r="D10125" s="2">
        <v>1347.49</v>
      </c>
      <c r="E10125">
        <v>0.42</v>
      </c>
      <c r="F10125">
        <v>7</v>
      </c>
      <c r="G10125" s="1">
        <v>45393</v>
      </c>
      <c r="H10125" s="1">
        <v>45398</v>
      </c>
      <c r="I10125" t="s">
        <v>31</v>
      </c>
      <c r="J10125" t="s">
        <v>22</v>
      </c>
      <c r="K10125" s="2">
        <v>73.55</v>
      </c>
      <c r="L10125" t="s">
        <v>28</v>
      </c>
      <c r="M10125">
        <f>YEAR(Table1[[#This Row],[order_date]])</f>
        <v>2024</v>
      </c>
      <c r="N10125">
        <f>MONTH(Table1[[#This Row],[order_date]])</f>
        <v>4</v>
      </c>
      <c r="O10125" s="3">
        <f>Table1[[#This Row],[sales]]-Table1[[#This Row],[profit]]</f>
        <v>1273.94</v>
      </c>
      <c r="P10125" s="3">
        <f>Table1[[#This Row],[sales]]*Table1[[#This Row],[quantity]]</f>
        <v>9432.43</v>
      </c>
      <c r="Q10125" s="9">
        <f>Table1[[#This Row],[delivery_date]]-Table1[[#This Row],[order_date]]</f>
        <v>5</v>
      </c>
    </row>
    <row r="10126" spans="1:17" x14ac:dyDescent="0.35">
      <c r="A10126" t="s">
        <v>10157</v>
      </c>
      <c r="B10126" t="s">
        <v>13</v>
      </c>
      <c r="C10126" t="s">
        <v>14</v>
      </c>
      <c r="D10126" s="2">
        <v>2423.7600000000002</v>
      </c>
      <c r="E10126">
        <v>0.31</v>
      </c>
      <c r="F10126">
        <v>3</v>
      </c>
      <c r="G10126" s="1">
        <v>45634</v>
      </c>
      <c r="H10126" s="1">
        <v>45640</v>
      </c>
      <c r="I10126" t="s">
        <v>31</v>
      </c>
      <c r="J10126" t="s">
        <v>16</v>
      </c>
      <c r="K10126" s="2">
        <v>221.06</v>
      </c>
      <c r="L10126" t="s">
        <v>28</v>
      </c>
      <c r="M10126">
        <f>YEAR(Table1[[#This Row],[order_date]])</f>
        <v>2024</v>
      </c>
      <c r="N10126">
        <f>MONTH(Table1[[#This Row],[order_date]])</f>
        <v>12</v>
      </c>
      <c r="O10126" s="3">
        <f>Table1[[#This Row],[sales]]-Table1[[#This Row],[profit]]</f>
        <v>2202.7000000000003</v>
      </c>
      <c r="P10126" s="3">
        <f>Table1[[#This Row],[sales]]*Table1[[#This Row],[quantity]]</f>
        <v>7271.2800000000007</v>
      </c>
      <c r="Q10126" s="9">
        <f>Table1[[#This Row],[delivery_date]]-Table1[[#This Row],[order_date]]</f>
        <v>6</v>
      </c>
    </row>
    <row r="10127" spans="1:17" x14ac:dyDescent="0.35">
      <c r="A10127" t="s">
        <v>10158</v>
      </c>
      <c r="B10127" t="s">
        <v>25</v>
      </c>
      <c r="C10127" t="s">
        <v>26</v>
      </c>
      <c r="D10127" s="2">
        <v>1278.1600000000001</v>
      </c>
      <c r="E10127">
        <v>0.41</v>
      </c>
      <c r="F10127">
        <v>9</v>
      </c>
      <c r="G10127" s="1">
        <v>45418</v>
      </c>
      <c r="H10127" s="1">
        <v>45423</v>
      </c>
      <c r="I10127" t="s">
        <v>21</v>
      </c>
      <c r="J10127" t="s">
        <v>16</v>
      </c>
      <c r="K10127" s="2">
        <v>339.94</v>
      </c>
      <c r="L10127" t="s">
        <v>34</v>
      </c>
      <c r="M10127">
        <f>YEAR(Table1[[#This Row],[order_date]])</f>
        <v>2024</v>
      </c>
      <c r="N10127">
        <f>MONTH(Table1[[#This Row],[order_date]])</f>
        <v>5</v>
      </c>
      <c r="O10127" s="3">
        <f>Table1[[#This Row],[sales]]-Table1[[#This Row],[profit]]</f>
        <v>938.22</v>
      </c>
      <c r="P10127" s="3">
        <f>Table1[[#This Row],[sales]]*Table1[[#This Row],[quantity]]</f>
        <v>11503.44</v>
      </c>
      <c r="Q10127" s="9">
        <f>Table1[[#This Row],[delivery_date]]-Table1[[#This Row],[order_date]]</f>
        <v>5</v>
      </c>
    </row>
    <row r="10128" spans="1:17" x14ac:dyDescent="0.35">
      <c r="A10128" t="s">
        <v>10159</v>
      </c>
      <c r="B10128" t="s">
        <v>25</v>
      </c>
      <c r="C10128" t="s">
        <v>14</v>
      </c>
      <c r="D10128" s="2">
        <v>4152.75</v>
      </c>
      <c r="E10128">
        <v>0.36</v>
      </c>
      <c r="F10128">
        <v>9</v>
      </c>
      <c r="G10128" s="1">
        <v>45297</v>
      </c>
      <c r="H10128" s="1">
        <v>45304</v>
      </c>
      <c r="I10128" t="s">
        <v>15</v>
      </c>
      <c r="J10128" t="s">
        <v>22</v>
      </c>
      <c r="K10128" s="2">
        <v>905.32</v>
      </c>
      <c r="L10128" t="s">
        <v>48</v>
      </c>
      <c r="M10128">
        <f>YEAR(Table1[[#This Row],[order_date]])</f>
        <v>2024</v>
      </c>
      <c r="N10128">
        <f>MONTH(Table1[[#This Row],[order_date]])</f>
        <v>1</v>
      </c>
      <c r="O10128" s="3">
        <f>Table1[[#This Row],[sales]]-Table1[[#This Row],[profit]]</f>
        <v>3247.43</v>
      </c>
      <c r="P10128" s="3">
        <f>Table1[[#This Row],[sales]]*Table1[[#This Row],[quantity]]</f>
        <v>37374.75</v>
      </c>
      <c r="Q10128" s="9">
        <f>Table1[[#This Row],[delivery_date]]-Table1[[#This Row],[order_date]]</f>
        <v>7</v>
      </c>
    </row>
    <row r="10129" spans="1:17" x14ac:dyDescent="0.35">
      <c r="A10129" t="s">
        <v>10160</v>
      </c>
      <c r="B10129" t="s">
        <v>41</v>
      </c>
      <c r="C10129" t="s">
        <v>20</v>
      </c>
      <c r="D10129" s="2">
        <v>4795.6400000000003</v>
      </c>
      <c r="E10129">
        <v>0.35</v>
      </c>
      <c r="F10129">
        <v>4</v>
      </c>
      <c r="G10129" s="1">
        <v>45092</v>
      </c>
      <c r="H10129" s="1">
        <v>45095</v>
      </c>
      <c r="I10129" t="s">
        <v>15</v>
      </c>
      <c r="J10129" t="s">
        <v>16</v>
      </c>
      <c r="K10129" s="2">
        <v>1008.18</v>
      </c>
      <c r="L10129" t="s">
        <v>23</v>
      </c>
      <c r="M10129">
        <f>YEAR(Table1[[#This Row],[order_date]])</f>
        <v>2023</v>
      </c>
      <c r="N10129">
        <f>MONTH(Table1[[#This Row],[order_date]])</f>
        <v>6</v>
      </c>
      <c r="O10129" s="3">
        <f>Table1[[#This Row],[sales]]-Table1[[#This Row],[profit]]</f>
        <v>3787.4600000000005</v>
      </c>
      <c r="P10129" s="3">
        <f>Table1[[#This Row],[sales]]*Table1[[#This Row],[quantity]]</f>
        <v>19182.560000000001</v>
      </c>
      <c r="Q10129" s="9">
        <f>Table1[[#This Row],[delivery_date]]-Table1[[#This Row],[order_date]]</f>
        <v>3</v>
      </c>
    </row>
    <row r="10130" spans="1:17" x14ac:dyDescent="0.35">
      <c r="A10130" t="s">
        <v>10161</v>
      </c>
      <c r="B10130" t="s">
        <v>41</v>
      </c>
      <c r="C10130" t="s">
        <v>26</v>
      </c>
      <c r="D10130" s="2">
        <v>369.61</v>
      </c>
      <c r="E10130">
        <v>0.08</v>
      </c>
      <c r="F10130">
        <v>2</v>
      </c>
      <c r="G10130" s="1">
        <v>45622</v>
      </c>
      <c r="H10130" s="1">
        <v>45625</v>
      </c>
      <c r="I10130" t="s">
        <v>31</v>
      </c>
      <c r="J10130" t="s">
        <v>27</v>
      </c>
      <c r="K10130" s="2">
        <v>79.06</v>
      </c>
      <c r="L10130" t="s">
        <v>34</v>
      </c>
      <c r="M10130">
        <f>YEAR(Table1[[#This Row],[order_date]])</f>
        <v>2024</v>
      </c>
      <c r="N10130">
        <f>MONTH(Table1[[#This Row],[order_date]])</f>
        <v>11</v>
      </c>
      <c r="O10130" s="3">
        <f>Table1[[#This Row],[sales]]-Table1[[#This Row],[profit]]</f>
        <v>290.55</v>
      </c>
      <c r="P10130" s="3">
        <f>Table1[[#This Row],[sales]]*Table1[[#This Row],[quantity]]</f>
        <v>739.22</v>
      </c>
      <c r="Q10130" s="9">
        <f>Table1[[#This Row],[delivery_date]]-Table1[[#This Row],[order_date]]</f>
        <v>3</v>
      </c>
    </row>
    <row r="10131" spans="1:17" x14ac:dyDescent="0.35">
      <c r="A10131" t="s">
        <v>10162</v>
      </c>
      <c r="B10131" t="s">
        <v>41</v>
      </c>
      <c r="C10131" t="s">
        <v>20</v>
      </c>
      <c r="D10131" s="2">
        <v>1243.52</v>
      </c>
      <c r="E10131">
        <v>0.16</v>
      </c>
      <c r="F10131">
        <v>9</v>
      </c>
      <c r="G10131" s="1">
        <v>45172</v>
      </c>
      <c r="H10131" s="1">
        <v>45177</v>
      </c>
      <c r="I10131" t="s">
        <v>21</v>
      </c>
      <c r="J10131" t="s">
        <v>16</v>
      </c>
      <c r="K10131" s="2">
        <v>96.63</v>
      </c>
      <c r="L10131" t="s">
        <v>48</v>
      </c>
      <c r="M10131">
        <f>YEAR(Table1[[#This Row],[order_date]])</f>
        <v>2023</v>
      </c>
      <c r="N10131">
        <f>MONTH(Table1[[#This Row],[order_date]])</f>
        <v>9</v>
      </c>
      <c r="O10131" s="3">
        <f>Table1[[#This Row],[sales]]-Table1[[#This Row],[profit]]</f>
        <v>1146.8899999999999</v>
      </c>
      <c r="P10131" s="3">
        <f>Table1[[#This Row],[sales]]*Table1[[#This Row],[quantity]]</f>
        <v>11191.68</v>
      </c>
      <c r="Q10131" s="9">
        <f>Table1[[#This Row],[delivery_date]]-Table1[[#This Row],[order_date]]</f>
        <v>5</v>
      </c>
    </row>
    <row r="10132" spans="1:17" x14ac:dyDescent="0.35">
      <c r="A10132" t="s">
        <v>10163</v>
      </c>
      <c r="B10132" t="s">
        <v>41</v>
      </c>
      <c r="C10132" t="s">
        <v>26</v>
      </c>
      <c r="D10132" s="2">
        <v>1028.8499999999999</v>
      </c>
      <c r="E10132">
        <v>0.26</v>
      </c>
      <c r="F10132">
        <v>5</v>
      </c>
      <c r="G10132" s="1">
        <v>45324</v>
      </c>
      <c r="H10132" s="1">
        <v>45328</v>
      </c>
      <c r="I10132" t="s">
        <v>21</v>
      </c>
      <c r="J10132" t="s">
        <v>27</v>
      </c>
      <c r="K10132" s="2">
        <v>273.73</v>
      </c>
      <c r="L10132" t="s">
        <v>17</v>
      </c>
      <c r="M10132">
        <f>YEAR(Table1[[#This Row],[order_date]])</f>
        <v>2024</v>
      </c>
      <c r="N10132">
        <f>MONTH(Table1[[#This Row],[order_date]])</f>
        <v>2</v>
      </c>
      <c r="O10132" s="3">
        <f>Table1[[#This Row],[sales]]-Table1[[#This Row],[profit]]</f>
        <v>755.11999999999989</v>
      </c>
      <c r="P10132" s="3">
        <f>Table1[[#This Row],[sales]]*Table1[[#This Row],[quantity]]</f>
        <v>5144.25</v>
      </c>
      <c r="Q10132" s="9">
        <f>Table1[[#This Row],[delivery_date]]-Table1[[#This Row],[order_date]]</f>
        <v>4</v>
      </c>
    </row>
    <row r="10133" spans="1:17" x14ac:dyDescent="0.35">
      <c r="A10133" t="s">
        <v>10164</v>
      </c>
      <c r="B10133" t="s">
        <v>25</v>
      </c>
      <c r="C10133" t="s">
        <v>20</v>
      </c>
      <c r="D10133" s="2">
        <v>3398.7</v>
      </c>
      <c r="E10133">
        <v>0.06</v>
      </c>
      <c r="F10133">
        <v>8</v>
      </c>
      <c r="G10133" s="1">
        <v>45620</v>
      </c>
      <c r="H10133" s="1">
        <v>45623</v>
      </c>
      <c r="I10133" t="s">
        <v>21</v>
      </c>
      <c r="J10133" t="s">
        <v>22</v>
      </c>
      <c r="K10133" s="2">
        <v>252.97</v>
      </c>
      <c r="L10133" t="s">
        <v>48</v>
      </c>
      <c r="M10133">
        <f>YEAR(Table1[[#This Row],[order_date]])</f>
        <v>2024</v>
      </c>
      <c r="N10133">
        <f>MONTH(Table1[[#This Row],[order_date]])</f>
        <v>11</v>
      </c>
      <c r="O10133" s="3">
        <f>Table1[[#This Row],[sales]]-Table1[[#This Row],[profit]]</f>
        <v>3145.73</v>
      </c>
      <c r="P10133" s="3">
        <f>Table1[[#This Row],[sales]]*Table1[[#This Row],[quantity]]</f>
        <v>27189.599999999999</v>
      </c>
      <c r="Q10133" s="9">
        <f>Table1[[#This Row],[delivery_date]]-Table1[[#This Row],[order_date]]</f>
        <v>3</v>
      </c>
    </row>
    <row r="10134" spans="1:17" x14ac:dyDescent="0.35">
      <c r="A10134" t="s">
        <v>10165</v>
      </c>
      <c r="B10134" t="s">
        <v>19</v>
      </c>
      <c r="C10134" t="s">
        <v>33</v>
      </c>
      <c r="D10134" s="2">
        <v>2200.52</v>
      </c>
      <c r="E10134">
        <v>0.24</v>
      </c>
      <c r="F10134">
        <v>9</v>
      </c>
      <c r="G10134" s="1">
        <v>45027</v>
      </c>
      <c r="H10134" s="1">
        <v>45031</v>
      </c>
      <c r="I10134" t="s">
        <v>21</v>
      </c>
      <c r="J10134" t="s">
        <v>27</v>
      </c>
      <c r="K10134" s="2">
        <v>222.52</v>
      </c>
      <c r="L10134" t="s">
        <v>48</v>
      </c>
      <c r="M10134">
        <f>YEAR(Table1[[#This Row],[order_date]])</f>
        <v>2023</v>
      </c>
      <c r="N10134">
        <f>MONTH(Table1[[#This Row],[order_date]])</f>
        <v>4</v>
      </c>
      <c r="O10134" s="3">
        <f>Table1[[#This Row],[sales]]-Table1[[#This Row],[profit]]</f>
        <v>1978</v>
      </c>
      <c r="P10134" s="3">
        <f>Table1[[#This Row],[sales]]*Table1[[#This Row],[quantity]]</f>
        <v>19804.68</v>
      </c>
      <c r="Q10134" s="9">
        <f>Table1[[#This Row],[delivery_date]]-Table1[[#This Row],[order_date]]</f>
        <v>4</v>
      </c>
    </row>
    <row r="10135" spans="1:17" x14ac:dyDescent="0.35">
      <c r="A10135" t="s">
        <v>10166</v>
      </c>
      <c r="B10135" t="s">
        <v>41</v>
      </c>
      <c r="C10135" t="s">
        <v>36</v>
      </c>
      <c r="D10135" s="2">
        <v>2335.6799999999998</v>
      </c>
      <c r="E10135">
        <v>0.22</v>
      </c>
      <c r="F10135">
        <v>1</v>
      </c>
      <c r="G10135" s="1">
        <v>45598</v>
      </c>
      <c r="H10135" s="1">
        <v>45601</v>
      </c>
      <c r="I10135" t="s">
        <v>31</v>
      </c>
      <c r="J10135" t="s">
        <v>16</v>
      </c>
      <c r="K10135" s="2">
        <v>548.05999999999995</v>
      </c>
      <c r="L10135" t="s">
        <v>23</v>
      </c>
      <c r="M10135">
        <f>YEAR(Table1[[#This Row],[order_date]])</f>
        <v>2024</v>
      </c>
      <c r="N10135">
        <f>MONTH(Table1[[#This Row],[order_date]])</f>
        <v>11</v>
      </c>
      <c r="O10135" s="3">
        <f>Table1[[#This Row],[sales]]-Table1[[#This Row],[profit]]</f>
        <v>1787.62</v>
      </c>
      <c r="P10135" s="3">
        <f>Table1[[#This Row],[sales]]*Table1[[#This Row],[quantity]]</f>
        <v>2335.6799999999998</v>
      </c>
      <c r="Q10135" s="9">
        <f>Table1[[#This Row],[delivery_date]]-Table1[[#This Row],[order_date]]</f>
        <v>3</v>
      </c>
    </row>
    <row r="10136" spans="1:17" x14ac:dyDescent="0.35">
      <c r="A10136" t="s">
        <v>10167</v>
      </c>
      <c r="B10136" t="s">
        <v>19</v>
      </c>
      <c r="C10136" t="s">
        <v>36</v>
      </c>
      <c r="D10136" s="2">
        <v>869.69</v>
      </c>
      <c r="E10136">
        <v>0.12</v>
      </c>
      <c r="F10136">
        <v>3</v>
      </c>
      <c r="G10136" s="1">
        <v>45085</v>
      </c>
      <c r="H10136" s="1">
        <v>45086</v>
      </c>
      <c r="I10136" t="s">
        <v>15</v>
      </c>
      <c r="J10136" t="s">
        <v>27</v>
      </c>
      <c r="K10136" s="2">
        <v>95.52</v>
      </c>
      <c r="L10136" t="s">
        <v>39</v>
      </c>
      <c r="M10136">
        <f>YEAR(Table1[[#This Row],[order_date]])</f>
        <v>2023</v>
      </c>
      <c r="N10136">
        <f>MONTH(Table1[[#This Row],[order_date]])</f>
        <v>6</v>
      </c>
      <c r="O10136" s="3">
        <f>Table1[[#This Row],[sales]]-Table1[[#This Row],[profit]]</f>
        <v>774.17000000000007</v>
      </c>
      <c r="P10136" s="3">
        <f>Table1[[#This Row],[sales]]*Table1[[#This Row],[quantity]]</f>
        <v>2609.0700000000002</v>
      </c>
      <c r="Q10136" s="9">
        <f>Table1[[#This Row],[delivery_date]]-Table1[[#This Row],[order_date]]</f>
        <v>1</v>
      </c>
    </row>
    <row r="10137" spans="1:17" x14ac:dyDescent="0.35">
      <c r="A10137" t="s">
        <v>10168</v>
      </c>
      <c r="B10137" t="s">
        <v>41</v>
      </c>
      <c r="C10137" t="s">
        <v>26</v>
      </c>
      <c r="D10137" s="2">
        <v>2132.1999999999998</v>
      </c>
      <c r="E10137">
        <v>0.1</v>
      </c>
      <c r="F10137">
        <v>7</v>
      </c>
      <c r="G10137" s="1">
        <v>45123</v>
      </c>
      <c r="H10137" s="1">
        <v>45125</v>
      </c>
      <c r="I10137" t="s">
        <v>15</v>
      </c>
      <c r="J10137" t="s">
        <v>16</v>
      </c>
      <c r="K10137" s="2">
        <v>535.16999999999996</v>
      </c>
      <c r="L10137" t="s">
        <v>48</v>
      </c>
      <c r="M10137">
        <f>YEAR(Table1[[#This Row],[order_date]])</f>
        <v>2023</v>
      </c>
      <c r="N10137">
        <f>MONTH(Table1[[#This Row],[order_date]])</f>
        <v>7</v>
      </c>
      <c r="O10137" s="3">
        <f>Table1[[#This Row],[sales]]-Table1[[#This Row],[profit]]</f>
        <v>1597.0299999999997</v>
      </c>
      <c r="P10137" s="3">
        <f>Table1[[#This Row],[sales]]*Table1[[#This Row],[quantity]]</f>
        <v>14925.399999999998</v>
      </c>
      <c r="Q10137" s="9">
        <f>Table1[[#This Row],[delivery_date]]-Table1[[#This Row],[order_date]]</f>
        <v>2</v>
      </c>
    </row>
    <row r="10138" spans="1:17" x14ac:dyDescent="0.35">
      <c r="A10138" t="s">
        <v>10169</v>
      </c>
      <c r="B10138" t="s">
        <v>13</v>
      </c>
      <c r="C10138" t="s">
        <v>33</v>
      </c>
      <c r="D10138" s="2">
        <v>1585.82</v>
      </c>
      <c r="E10138">
        <v>0.12</v>
      </c>
      <c r="F10138">
        <v>2</v>
      </c>
      <c r="G10138" s="1">
        <v>45583</v>
      </c>
      <c r="H10138" s="1">
        <v>45584</v>
      </c>
      <c r="I10138" t="s">
        <v>21</v>
      </c>
      <c r="J10138" t="s">
        <v>27</v>
      </c>
      <c r="K10138" s="2">
        <v>367.31</v>
      </c>
      <c r="L10138" t="s">
        <v>23</v>
      </c>
      <c r="M10138">
        <f>YEAR(Table1[[#This Row],[order_date]])</f>
        <v>2024</v>
      </c>
      <c r="N10138">
        <f>MONTH(Table1[[#This Row],[order_date]])</f>
        <v>10</v>
      </c>
      <c r="O10138" s="3">
        <f>Table1[[#This Row],[sales]]-Table1[[#This Row],[profit]]</f>
        <v>1218.51</v>
      </c>
      <c r="P10138" s="3">
        <f>Table1[[#This Row],[sales]]*Table1[[#This Row],[quantity]]</f>
        <v>3171.64</v>
      </c>
      <c r="Q10138" s="9">
        <f>Table1[[#This Row],[delivery_date]]-Table1[[#This Row],[order_date]]</f>
        <v>1</v>
      </c>
    </row>
    <row r="10139" spans="1:17" x14ac:dyDescent="0.35">
      <c r="A10139" t="s">
        <v>10170</v>
      </c>
      <c r="B10139" t="s">
        <v>41</v>
      </c>
      <c r="C10139" t="s">
        <v>14</v>
      </c>
      <c r="D10139" s="2">
        <v>3094.84</v>
      </c>
      <c r="E10139">
        <v>0.3</v>
      </c>
      <c r="F10139">
        <v>4</v>
      </c>
      <c r="G10139" s="1">
        <v>44930</v>
      </c>
      <c r="H10139" s="1">
        <v>44931</v>
      </c>
      <c r="I10139" t="s">
        <v>15</v>
      </c>
      <c r="J10139" t="s">
        <v>16</v>
      </c>
      <c r="K10139" s="2">
        <v>729.04</v>
      </c>
      <c r="L10139" t="s">
        <v>48</v>
      </c>
      <c r="M10139">
        <f>YEAR(Table1[[#This Row],[order_date]])</f>
        <v>2023</v>
      </c>
      <c r="N10139">
        <f>MONTH(Table1[[#This Row],[order_date]])</f>
        <v>1</v>
      </c>
      <c r="O10139" s="3">
        <f>Table1[[#This Row],[sales]]-Table1[[#This Row],[profit]]</f>
        <v>2365.8000000000002</v>
      </c>
      <c r="P10139" s="3">
        <f>Table1[[#This Row],[sales]]*Table1[[#This Row],[quantity]]</f>
        <v>12379.36</v>
      </c>
      <c r="Q10139" s="9">
        <f>Table1[[#This Row],[delivery_date]]-Table1[[#This Row],[order_date]]</f>
        <v>1</v>
      </c>
    </row>
    <row r="10140" spans="1:17" x14ac:dyDescent="0.35">
      <c r="A10140" t="s">
        <v>10171</v>
      </c>
      <c r="B10140" t="s">
        <v>41</v>
      </c>
      <c r="C10140" t="s">
        <v>33</v>
      </c>
      <c r="D10140" s="2">
        <v>1164.47</v>
      </c>
      <c r="E10140">
        <v>0.21</v>
      </c>
      <c r="F10140">
        <v>4</v>
      </c>
      <c r="G10140" s="1">
        <v>45545</v>
      </c>
      <c r="H10140" s="1">
        <v>45547</v>
      </c>
      <c r="I10140" t="s">
        <v>31</v>
      </c>
      <c r="J10140" t="s">
        <v>22</v>
      </c>
      <c r="K10140" s="2">
        <v>181.39</v>
      </c>
      <c r="L10140" t="s">
        <v>48</v>
      </c>
      <c r="M10140">
        <f>YEAR(Table1[[#This Row],[order_date]])</f>
        <v>2024</v>
      </c>
      <c r="N10140">
        <f>MONTH(Table1[[#This Row],[order_date]])</f>
        <v>9</v>
      </c>
      <c r="O10140" s="3">
        <f>Table1[[#This Row],[sales]]-Table1[[#This Row],[profit]]</f>
        <v>983.08</v>
      </c>
      <c r="P10140" s="3">
        <f>Table1[[#This Row],[sales]]*Table1[[#This Row],[quantity]]</f>
        <v>4657.88</v>
      </c>
      <c r="Q10140" s="9">
        <f>Table1[[#This Row],[delivery_date]]-Table1[[#This Row],[order_date]]</f>
        <v>2</v>
      </c>
    </row>
    <row r="10141" spans="1:17" x14ac:dyDescent="0.35">
      <c r="A10141" t="s">
        <v>10172</v>
      </c>
      <c r="B10141" t="s">
        <v>41</v>
      </c>
      <c r="C10141" t="s">
        <v>26</v>
      </c>
      <c r="D10141" s="2">
        <v>3112.58</v>
      </c>
      <c r="E10141">
        <v>0.21</v>
      </c>
      <c r="F10141">
        <v>7</v>
      </c>
      <c r="G10141" s="1">
        <v>45142</v>
      </c>
      <c r="H10141" s="1">
        <v>45145</v>
      </c>
      <c r="I10141" t="s">
        <v>31</v>
      </c>
      <c r="J10141" t="s">
        <v>22</v>
      </c>
      <c r="K10141" s="2">
        <v>590.64</v>
      </c>
      <c r="L10141" t="s">
        <v>39</v>
      </c>
      <c r="M10141">
        <f>YEAR(Table1[[#This Row],[order_date]])</f>
        <v>2023</v>
      </c>
      <c r="N10141">
        <f>MONTH(Table1[[#This Row],[order_date]])</f>
        <v>8</v>
      </c>
      <c r="O10141" s="3">
        <f>Table1[[#This Row],[sales]]-Table1[[#This Row],[profit]]</f>
        <v>2521.94</v>
      </c>
      <c r="P10141" s="3">
        <f>Table1[[#This Row],[sales]]*Table1[[#This Row],[quantity]]</f>
        <v>21788.059999999998</v>
      </c>
      <c r="Q10141" s="9">
        <f>Table1[[#This Row],[delivery_date]]-Table1[[#This Row],[order_date]]</f>
        <v>3</v>
      </c>
    </row>
    <row r="10142" spans="1:17" x14ac:dyDescent="0.35">
      <c r="A10142" t="s">
        <v>10173</v>
      </c>
      <c r="B10142" t="s">
        <v>25</v>
      </c>
      <c r="C10142" t="s">
        <v>33</v>
      </c>
      <c r="D10142" s="2">
        <v>1950.95</v>
      </c>
      <c r="E10142">
        <v>0.09</v>
      </c>
      <c r="F10142">
        <v>2</v>
      </c>
      <c r="G10142" s="1">
        <v>44932</v>
      </c>
      <c r="H10142" s="1">
        <v>44935</v>
      </c>
      <c r="I10142" t="s">
        <v>15</v>
      </c>
      <c r="J10142" t="s">
        <v>16</v>
      </c>
      <c r="K10142" s="2">
        <v>315.66000000000003</v>
      </c>
      <c r="L10142" t="s">
        <v>39</v>
      </c>
      <c r="M10142">
        <f>YEAR(Table1[[#This Row],[order_date]])</f>
        <v>2023</v>
      </c>
      <c r="N10142">
        <f>MONTH(Table1[[#This Row],[order_date]])</f>
        <v>1</v>
      </c>
      <c r="O10142" s="3">
        <f>Table1[[#This Row],[sales]]-Table1[[#This Row],[profit]]</f>
        <v>1635.29</v>
      </c>
      <c r="P10142" s="3">
        <f>Table1[[#This Row],[sales]]*Table1[[#This Row],[quantity]]</f>
        <v>3901.9</v>
      </c>
      <c r="Q10142" s="9">
        <f>Table1[[#This Row],[delivery_date]]-Table1[[#This Row],[order_date]]</f>
        <v>3</v>
      </c>
    </row>
    <row r="10143" spans="1:17" x14ac:dyDescent="0.35">
      <c r="A10143" t="s">
        <v>10174</v>
      </c>
      <c r="B10143" t="s">
        <v>13</v>
      </c>
      <c r="C10143" t="s">
        <v>14</v>
      </c>
      <c r="D10143" s="2">
        <v>1796.84</v>
      </c>
      <c r="E10143">
        <v>0.39</v>
      </c>
      <c r="F10143">
        <v>8</v>
      </c>
      <c r="G10143" s="1">
        <v>45374</v>
      </c>
      <c r="H10143" s="1">
        <v>45375</v>
      </c>
      <c r="I10143" t="s">
        <v>31</v>
      </c>
      <c r="J10143" t="s">
        <v>27</v>
      </c>
      <c r="K10143" s="2">
        <v>422.09</v>
      </c>
      <c r="L10143" t="s">
        <v>34</v>
      </c>
      <c r="M10143">
        <f>YEAR(Table1[[#This Row],[order_date]])</f>
        <v>2024</v>
      </c>
      <c r="N10143">
        <f>MONTH(Table1[[#This Row],[order_date]])</f>
        <v>3</v>
      </c>
      <c r="O10143" s="3">
        <f>Table1[[#This Row],[sales]]-Table1[[#This Row],[profit]]</f>
        <v>1374.75</v>
      </c>
      <c r="P10143" s="3">
        <f>Table1[[#This Row],[sales]]*Table1[[#This Row],[quantity]]</f>
        <v>14374.72</v>
      </c>
      <c r="Q10143" s="9">
        <f>Table1[[#This Row],[delivery_date]]-Table1[[#This Row],[order_date]]</f>
        <v>1</v>
      </c>
    </row>
    <row r="10144" spans="1:17" x14ac:dyDescent="0.35">
      <c r="A10144" t="s">
        <v>10175</v>
      </c>
      <c r="B10144" t="s">
        <v>41</v>
      </c>
      <c r="C10144" t="s">
        <v>26</v>
      </c>
      <c r="D10144" s="2">
        <v>1597.23</v>
      </c>
      <c r="E10144">
        <v>0.35</v>
      </c>
      <c r="F10144">
        <v>8</v>
      </c>
      <c r="G10144" s="1">
        <v>45084</v>
      </c>
      <c r="H10144" s="1">
        <v>45087</v>
      </c>
      <c r="I10144" t="s">
        <v>21</v>
      </c>
      <c r="J10144" t="s">
        <v>22</v>
      </c>
      <c r="K10144" s="2">
        <v>128.28</v>
      </c>
      <c r="L10144" t="s">
        <v>23</v>
      </c>
      <c r="M10144">
        <f>YEAR(Table1[[#This Row],[order_date]])</f>
        <v>2023</v>
      </c>
      <c r="N10144">
        <f>MONTH(Table1[[#This Row],[order_date]])</f>
        <v>6</v>
      </c>
      <c r="O10144" s="3">
        <f>Table1[[#This Row],[sales]]-Table1[[#This Row],[profit]]</f>
        <v>1468.95</v>
      </c>
      <c r="P10144" s="3">
        <f>Table1[[#This Row],[sales]]*Table1[[#This Row],[quantity]]</f>
        <v>12777.84</v>
      </c>
      <c r="Q10144" s="9">
        <f>Table1[[#This Row],[delivery_date]]-Table1[[#This Row],[order_date]]</f>
        <v>3</v>
      </c>
    </row>
    <row r="10145" spans="1:17" x14ac:dyDescent="0.35">
      <c r="A10145" t="s">
        <v>10176</v>
      </c>
      <c r="B10145" t="s">
        <v>41</v>
      </c>
      <c r="C10145" t="s">
        <v>36</v>
      </c>
      <c r="D10145" s="2">
        <v>3401.78</v>
      </c>
      <c r="E10145">
        <v>0.21</v>
      </c>
      <c r="F10145">
        <v>6</v>
      </c>
      <c r="G10145" s="1">
        <v>45529</v>
      </c>
      <c r="H10145" s="1">
        <v>45534</v>
      </c>
      <c r="I10145" t="s">
        <v>31</v>
      </c>
      <c r="J10145" t="s">
        <v>27</v>
      </c>
      <c r="K10145" s="2">
        <v>556.63</v>
      </c>
      <c r="L10145" t="s">
        <v>28</v>
      </c>
      <c r="M10145">
        <f>YEAR(Table1[[#This Row],[order_date]])</f>
        <v>2024</v>
      </c>
      <c r="N10145">
        <f>MONTH(Table1[[#This Row],[order_date]])</f>
        <v>8</v>
      </c>
      <c r="O10145" s="3">
        <f>Table1[[#This Row],[sales]]-Table1[[#This Row],[profit]]</f>
        <v>2845.15</v>
      </c>
      <c r="P10145" s="3">
        <f>Table1[[#This Row],[sales]]*Table1[[#This Row],[quantity]]</f>
        <v>20410.68</v>
      </c>
      <c r="Q10145" s="9">
        <f>Table1[[#This Row],[delivery_date]]-Table1[[#This Row],[order_date]]</f>
        <v>5</v>
      </c>
    </row>
    <row r="10146" spans="1:17" x14ac:dyDescent="0.35">
      <c r="A10146" t="s">
        <v>10177</v>
      </c>
      <c r="B10146" t="s">
        <v>19</v>
      </c>
      <c r="C10146" t="s">
        <v>33</v>
      </c>
      <c r="D10146" s="2">
        <v>2855.85</v>
      </c>
      <c r="E10146">
        <v>7.0000000000000007E-2</v>
      </c>
      <c r="F10146">
        <v>4</v>
      </c>
      <c r="G10146" s="1">
        <v>45191</v>
      </c>
      <c r="H10146" s="1">
        <v>45196</v>
      </c>
      <c r="I10146" t="s">
        <v>31</v>
      </c>
      <c r="J10146" t="s">
        <v>16</v>
      </c>
      <c r="K10146" s="2">
        <v>708.14</v>
      </c>
      <c r="L10146" t="s">
        <v>39</v>
      </c>
      <c r="M10146">
        <f>YEAR(Table1[[#This Row],[order_date]])</f>
        <v>2023</v>
      </c>
      <c r="N10146">
        <f>MONTH(Table1[[#This Row],[order_date]])</f>
        <v>9</v>
      </c>
      <c r="O10146" s="3">
        <f>Table1[[#This Row],[sales]]-Table1[[#This Row],[profit]]</f>
        <v>2147.71</v>
      </c>
      <c r="P10146" s="3">
        <f>Table1[[#This Row],[sales]]*Table1[[#This Row],[quantity]]</f>
        <v>11423.4</v>
      </c>
      <c r="Q10146" s="9">
        <f>Table1[[#This Row],[delivery_date]]-Table1[[#This Row],[order_date]]</f>
        <v>5</v>
      </c>
    </row>
    <row r="10147" spans="1:17" x14ac:dyDescent="0.35">
      <c r="A10147" t="s">
        <v>10178</v>
      </c>
      <c r="B10147" t="s">
        <v>13</v>
      </c>
      <c r="C10147" t="s">
        <v>36</v>
      </c>
      <c r="D10147" s="2">
        <v>4273.4399999999996</v>
      </c>
      <c r="E10147">
        <v>0.36</v>
      </c>
      <c r="F10147">
        <v>2</v>
      </c>
      <c r="G10147" s="1">
        <v>45334</v>
      </c>
      <c r="H10147" s="1">
        <v>45337</v>
      </c>
      <c r="I10147" t="s">
        <v>15</v>
      </c>
      <c r="J10147" t="s">
        <v>27</v>
      </c>
      <c r="K10147" s="2">
        <v>449.11</v>
      </c>
      <c r="L10147" t="s">
        <v>28</v>
      </c>
      <c r="M10147">
        <f>YEAR(Table1[[#This Row],[order_date]])</f>
        <v>2024</v>
      </c>
      <c r="N10147">
        <f>MONTH(Table1[[#This Row],[order_date]])</f>
        <v>2</v>
      </c>
      <c r="O10147" s="3">
        <f>Table1[[#This Row],[sales]]-Table1[[#This Row],[profit]]</f>
        <v>3824.3299999999995</v>
      </c>
      <c r="P10147" s="3">
        <f>Table1[[#This Row],[sales]]*Table1[[#This Row],[quantity]]</f>
        <v>8546.8799999999992</v>
      </c>
      <c r="Q10147" s="9">
        <f>Table1[[#This Row],[delivery_date]]-Table1[[#This Row],[order_date]]</f>
        <v>3</v>
      </c>
    </row>
    <row r="10148" spans="1:17" x14ac:dyDescent="0.35">
      <c r="A10148" t="s">
        <v>10179</v>
      </c>
      <c r="B10148" t="s">
        <v>41</v>
      </c>
      <c r="C10148" t="s">
        <v>36</v>
      </c>
      <c r="D10148" s="2">
        <v>1283.8900000000001</v>
      </c>
      <c r="E10148">
        <v>0.45</v>
      </c>
      <c r="F10148">
        <v>3</v>
      </c>
      <c r="G10148" s="1">
        <v>44939</v>
      </c>
      <c r="H10148" s="1">
        <v>44944</v>
      </c>
      <c r="I10148" t="s">
        <v>31</v>
      </c>
      <c r="J10148" t="s">
        <v>22</v>
      </c>
      <c r="K10148" s="2">
        <v>204.47</v>
      </c>
      <c r="L10148" t="s">
        <v>23</v>
      </c>
      <c r="M10148">
        <f>YEAR(Table1[[#This Row],[order_date]])</f>
        <v>2023</v>
      </c>
      <c r="N10148">
        <f>MONTH(Table1[[#This Row],[order_date]])</f>
        <v>1</v>
      </c>
      <c r="O10148" s="3">
        <f>Table1[[#This Row],[sales]]-Table1[[#This Row],[profit]]</f>
        <v>1079.42</v>
      </c>
      <c r="P10148" s="3">
        <f>Table1[[#This Row],[sales]]*Table1[[#This Row],[quantity]]</f>
        <v>3851.67</v>
      </c>
      <c r="Q10148" s="9">
        <f>Table1[[#This Row],[delivery_date]]-Table1[[#This Row],[order_date]]</f>
        <v>5</v>
      </c>
    </row>
    <row r="10149" spans="1:17" x14ac:dyDescent="0.35">
      <c r="A10149" t="s">
        <v>10180</v>
      </c>
      <c r="B10149" t="s">
        <v>19</v>
      </c>
      <c r="C10149" t="s">
        <v>20</v>
      </c>
      <c r="D10149" s="2">
        <v>296.58999999999997</v>
      </c>
      <c r="E10149">
        <v>0.09</v>
      </c>
      <c r="F10149">
        <v>3</v>
      </c>
      <c r="G10149" s="1">
        <v>45530</v>
      </c>
      <c r="H10149" s="1">
        <v>45537</v>
      </c>
      <c r="I10149" t="s">
        <v>31</v>
      </c>
      <c r="J10149" t="s">
        <v>16</v>
      </c>
      <c r="K10149" s="2">
        <v>36.409999999999997</v>
      </c>
      <c r="L10149" t="s">
        <v>39</v>
      </c>
      <c r="M10149">
        <f>YEAR(Table1[[#This Row],[order_date]])</f>
        <v>2024</v>
      </c>
      <c r="N10149">
        <f>MONTH(Table1[[#This Row],[order_date]])</f>
        <v>8</v>
      </c>
      <c r="O10149" s="3">
        <f>Table1[[#This Row],[sales]]-Table1[[#This Row],[profit]]</f>
        <v>260.17999999999995</v>
      </c>
      <c r="P10149" s="3">
        <f>Table1[[#This Row],[sales]]*Table1[[#This Row],[quantity]]</f>
        <v>889.77</v>
      </c>
      <c r="Q10149" s="9">
        <f>Table1[[#This Row],[delivery_date]]-Table1[[#This Row],[order_date]]</f>
        <v>7</v>
      </c>
    </row>
    <row r="10150" spans="1:17" x14ac:dyDescent="0.35">
      <c r="A10150" t="s">
        <v>10181</v>
      </c>
      <c r="B10150" t="s">
        <v>19</v>
      </c>
      <c r="C10150" t="s">
        <v>14</v>
      </c>
      <c r="D10150" s="2">
        <v>991.92</v>
      </c>
      <c r="E10150">
        <v>0.3</v>
      </c>
      <c r="F10150">
        <v>3</v>
      </c>
      <c r="G10150" s="1">
        <v>45421</v>
      </c>
      <c r="H10150" s="1">
        <v>45423</v>
      </c>
      <c r="I10150" t="s">
        <v>31</v>
      </c>
      <c r="J10150" t="s">
        <v>16</v>
      </c>
      <c r="K10150" s="2">
        <v>160.54</v>
      </c>
      <c r="L10150" t="s">
        <v>23</v>
      </c>
      <c r="M10150">
        <f>YEAR(Table1[[#This Row],[order_date]])</f>
        <v>2024</v>
      </c>
      <c r="N10150">
        <f>MONTH(Table1[[#This Row],[order_date]])</f>
        <v>5</v>
      </c>
      <c r="O10150" s="3">
        <f>Table1[[#This Row],[sales]]-Table1[[#This Row],[profit]]</f>
        <v>831.38</v>
      </c>
      <c r="P10150" s="3">
        <f>Table1[[#This Row],[sales]]*Table1[[#This Row],[quantity]]</f>
        <v>2975.7599999999998</v>
      </c>
      <c r="Q10150" s="9">
        <f>Table1[[#This Row],[delivery_date]]-Table1[[#This Row],[order_date]]</f>
        <v>2</v>
      </c>
    </row>
    <row r="10151" spans="1:17" x14ac:dyDescent="0.35">
      <c r="A10151" t="s">
        <v>10182</v>
      </c>
      <c r="B10151" t="s">
        <v>25</v>
      </c>
      <c r="C10151" t="s">
        <v>33</v>
      </c>
      <c r="D10151" s="2">
        <v>1782.45</v>
      </c>
      <c r="E10151">
        <v>0.21</v>
      </c>
      <c r="F10151">
        <v>4</v>
      </c>
      <c r="G10151" s="1">
        <v>45534</v>
      </c>
      <c r="H10151" s="1">
        <v>45535</v>
      </c>
      <c r="I10151" t="s">
        <v>21</v>
      </c>
      <c r="J10151" t="s">
        <v>27</v>
      </c>
      <c r="K10151" s="2">
        <v>111.59</v>
      </c>
      <c r="L10151" t="s">
        <v>34</v>
      </c>
      <c r="M10151">
        <f>YEAR(Table1[[#This Row],[order_date]])</f>
        <v>2024</v>
      </c>
      <c r="N10151">
        <f>MONTH(Table1[[#This Row],[order_date]])</f>
        <v>8</v>
      </c>
      <c r="O10151" s="3">
        <f>Table1[[#This Row],[sales]]-Table1[[#This Row],[profit]]</f>
        <v>1670.8600000000001</v>
      </c>
      <c r="P10151" s="3">
        <f>Table1[[#This Row],[sales]]*Table1[[#This Row],[quantity]]</f>
        <v>7129.8</v>
      </c>
      <c r="Q10151" s="9">
        <f>Table1[[#This Row],[delivery_date]]-Table1[[#This Row],[order_date]]</f>
        <v>1</v>
      </c>
    </row>
    <row r="10152" spans="1:17" x14ac:dyDescent="0.35">
      <c r="A10152" t="s">
        <v>10183</v>
      </c>
      <c r="B10152" t="s">
        <v>19</v>
      </c>
      <c r="C10152" t="s">
        <v>36</v>
      </c>
      <c r="D10152" s="2">
        <v>980.31</v>
      </c>
      <c r="E10152">
        <v>0.04</v>
      </c>
      <c r="F10152">
        <v>7</v>
      </c>
      <c r="G10152" s="1">
        <v>45283</v>
      </c>
      <c r="H10152" s="1">
        <v>45286</v>
      </c>
      <c r="I10152" t="s">
        <v>21</v>
      </c>
      <c r="J10152" t="s">
        <v>16</v>
      </c>
      <c r="K10152" s="2">
        <v>165.48</v>
      </c>
      <c r="L10152" t="s">
        <v>48</v>
      </c>
      <c r="M10152">
        <f>YEAR(Table1[[#This Row],[order_date]])</f>
        <v>2023</v>
      </c>
      <c r="N10152">
        <f>MONTH(Table1[[#This Row],[order_date]])</f>
        <v>12</v>
      </c>
      <c r="O10152" s="3">
        <f>Table1[[#This Row],[sales]]-Table1[[#This Row],[profit]]</f>
        <v>814.82999999999993</v>
      </c>
      <c r="P10152" s="3">
        <f>Table1[[#This Row],[sales]]*Table1[[#This Row],[quantity]]</f>
        <v>6862.17</v>
      </c>
      <c r="Q10152" s="9">
        <f>Table1[[#This Row],[delivery_date]]-Table1[[#This Row],[order_date]]</f>
        <v>3</v>
      </c>
    </row>
    <row r="10153" spans="1:17" x14ac:dyDescent="0.35">
      <c r="A10153" t="s">
        <v>10184</v>
      </c>
      <c r="B10153" t="s">
        <v>41</v>
      </c>
      <c r="C10153" t="s">
        <v>36</v>
      </c>
      <c r="D10153" s="2">
        <v>509.2</v>
      </c>
      <c r="E10153">
        <v>0.36</v>
      </c>
      <c r="F10153">
        <v>9</v>
      </c>
      <c r="G10153" s="1">
        <v>45201</v>
      </c>
      <c r="H10153" s="1">
        <v>45207</v>
      </c>
      <c r="I10153" t="s">
        <v>15</v>
      </c>
      <c r="J10153" t="s">
        <v>27</v>
      </c>
      <c r="K10153" s="2">
        <v>77.23</v>
      </c>
      <c r="L10153" t="s">
        <v>17</v>
      </c>
      <c r="M10153">
        <f>YEAR(Table1[[#This Row],[order_date]])</f>
        <v>2023</v>
      </c>
      <c r="N10153">
        <f>MONTH(Table1[[#This Row],[order_date]])</f>
        <v>10</v>
      </c>
      <c r="O10153" s="3">
        <f>Table1[[#This Row],[sales]]-Table1[[#This Row],[profit]]</f>
        <v>431.96999999999997</v>
      </c>
      <c r="P10153" s="3">
        <f>Table1[[#This Row],[sales]]*Table1[[#This Row],[quantity]]</f>
        <v>4582.8</v>
      </c>
      <c r="Q10153" s="9">
        <f>Table1[[#This Row],[delivery_date]]-Table1[[#This Row],[order_date]]</f>
        <v>6</v>
      </c>
    </row>
    <row r="10154" spans="1:17" x14ac:dyDescent="0.35">
      <c r="A10154" t="s">
        <v>10185</v>
      </c>
      <c r="B10154" t="s">
        <v>25</v>
      </c>
      <c r="C10154" t="s">
        <v>14</v>
      </c>
      <c r="D10154" s="2">
        <v>2282.16</v>
      </c>
      <c r="E10154">
        <v>0.04</v>
      </c>
      <c r="F10154">
        <v>4</v>
      </c>
      <c r="G10154" s="1">
        <v>45229</v>
      </c>
      <c r="H10154" s="1">
        <v>45230</v>
      </c>
      <c r="I10154" t="s">
        <v>21</v>
      </c>
      <c r="J10154" t="s">
        <v>27</v>
      </c>
      <c r="K10154" s="2">
        <v>649</v>
      </c>
      <c r="L10154" t="s">
        <v>23</v>
      </c>
      <c r="M10154">
        <f>YEAR(Table1[[#This Row],[order_date]])</f>
        <v>2023</v>
      </c>
      <c r="N10154">
        <f>MONTH(Table1[[#This Row],[order_date]])</f>
        <v>10</v>
      </c>
      <c r="O10154" s="3">
        <f>Table1[[#This Row],[sales]]-Table1[[#This Row],[profit]]</f>
        <v>1633.1599999999999</v>
      </c>
      <c r="P10154" s="3">
        <f>Table1[[#This Row],[sales]]*Table1[[#This Row],[quantity]]</f>
        <v>9128.64</v>
      </c>
      <c r="Q10154" s="9">
        <f>Table1[[#This Row],[delivery_date]]-Table1[[#This Row],[order_date]]</f>
        <v>1</v>
      </c>
    </row>
    <row r="10155" spans="1:17" x14ac:dyDescent="0.35">
      <c r="A10155" t="s">
        <v>10186</v>
      </c>
      <c r="B10155" t="s">
        <v>25</v>
      </c>
      <c r="C10155" t="s">
        <v>36</v>
      </c>
      <c r="D10155" s="2">
        <v>3416.97</v>
      </c>
      <c r="E10155">
        <v>0.35</v>
      </c>
      <c r="F10155">
        <v>7</v>
      </c>
      <c r="G10155" s="1">
        <v>45178</v>
      </c>
      <c r="H10155" s="1">
        <v>45180</v>
      </c>
      <c r="I10155" t="s">
        <v>31</v>
      </c>
      <c r="J10155" t="s">
        <v>27</v>
      </c>
      <c r="K10155" s="2">
        <v>387.79</v>
      </c>
      <c r="L10155" t="s">
        <v>23</v>
      </c>
      <c r="M10155">
        <f>YEAR(Table1[[#This Row],[order_date]])</f>
        <v>2023</v>
      </c>
      <c r="N10155">
        <f>MONTH(Table1[[#This Row],[order_date]])</f>
        <v>9</v>
      </c>
      <c r="O10155" s="3">
        <f>Table1[[#This Row],[sales]]-Table1[[#This Row],[profit]]</f>
        <v>3029.18</v>
      </c>
      <c r="P10155" s="3">
        <f>Table1[[#This Row],[sales]]*Table1[[#This Row],[quantity]]</f>
        <v>23918.789999999997</v>
      </c>
      <c r="Q10155" s="9">
        <f>Table1[[#This Row],[delivery_date]]-Table1[[#This Row],[order_date]]</f>
        <v>2</v>
      </c>
    </row>
    <row r="10156" spans="1:17" x14ac:dyDescent="0.35">
      <c r="A10156" t="s">
        <v>10187</v>
      </c>
      <c r="B10156" t="s">
        <v>41</v>
      </c>
      <c r="C10156" t="s">
        <v>36</v>
      </c>
      <c r="D10156" s="2">
        <v>3782.7</v>
      </c>
      <c r="E10156">
        <v>0.14000000000000001</v>
      </c>
      <c r="F10156">
        <v>6</v>
      </c>
      <c r="G10156" s="1">
        <v>45509</v>
      </c>
      <c r="H10156" s="1">
        <v>45510</v>
      </c>
      <c r="I10156" t="s">
        <v>15</v>
      </c>
      <c r="J10156" t="s">
        <v>27</v>
      </c>
      <c r="K10156" s="2">
        <v>434.11</v>
      </c>
      <c r="L10156" t="s">
        <v>39</v>
      </c>
      <c r="M10156">
        <f>YEAR(Table1[[#This Row],[order_date]])</f>
        <v>2024</v>
      </c>
      <c r="N10156">
        <f>MONTH(Table1[[#This Row],[order_date]])</f>
        <v>8</v>
      </c>
      <c r="O10156" s="3">
        <f>Table1[[#This Row],[sales]]-Table1[[#This Row],[profit]]</f>
        <v>3348.5899999999997</v>
      </c>
      <c r="P10156" s="3">
        <f>Table1[[#This Row],[sales]]*Table1[[#This Row],[quantity]]</f>
        <v>22696.199999999997</v>
      </c>
      <c r="Q10156" s="9">
        <f>Table1[[#This Row],[delivery_date]]-Table1[[#This Row],[order_date]]</f>
        <v>1</v>
      </c>
    </row>
    <row r="10157" spans="1:17" x14ac:dyDescent="0.35">
      <c r="A10157" t="s">
        <v>10188</v>
      </c>
      <c r="B10157" t="s">
        <v>13</v>
      </c>
      <c r="C10157" t="s">
        <v>36</v>
      </c>
      <c r="D10157" s="2">
        <v>2053.7600000000002</v>
      </c>
      <c r="E10157">
        <v>0.28000000000000003</v>
      </c>
      <c r="F10157">
        <v>9</v>
      </c>
      <c r="G10157" s="1">
        <v>45020</v>
      </c>
      <c r="H10157" s="1">
        <v>45023</v>
      </c>
      <c r="I10157" t="s">
        <v>31</v>
      </c>
      <c r="J10157" t="s">
        <v>22</v>
      </c>
      <c r="K10157" s="2">
        <v>179.99</v>
      </c>
      <c r="L10157" t="s">
        <v>34</v>
      </c>
      <c r="M10157">
        <f>YEAR(Table1[[#This Row],[order_date]])</f>
        <v>2023</v>
      </c>
      <c r="N10157">
        <f>MONTH(Table1[[#This Row],[order_date]])</f>
        <v>4</v>
      </c>
      <c r="O10157" s="3">
        <f>Table1[[#This Row],[sales]]-Table1[[#This Row],[profit]]</f>
        <v>1873.7700000000002</v>
      </c>
      <c r="P10157" s="3">
        <f>Table1[[#This Row],[sales]]*Table1[[#This Row],[quantity]]</f>
        <v>18483.840000000004</v>
      </c>
      <c r="Q10157" s="9">
        <f>Table1[[#This Row],[delivery_date]]-Table1[[#This Row],[order_date]]</f>
        <v>3</v>
      </c>
    </row>
    <row r="10158" spans="1:17" x14ac:dyDescent="0.35">
      <c r="A10158" t="s">
        <v>10189</v>
      </c>
      <c r="B10158" t="s">
        <v>19</v>
      </c>
      <c r="C10158" t="s">
        <v>36</v>
      </c>
      <c r="D10158" s="2">
        <v>2442.42</v>
      </c>
      <c r="E10158">
        <v>0.08</v>
      </c>
      <c r="F10158">
        <v>8</v>
      </c>
      <c r="G10158" s="1">
        <v>45496</v>
      </c>
      <c r="H10158" s="1">
        <v>45498</v>
      </c>
      <c r="I10158" t="s">
        <v>21</v>
      </c>
      <c r="J10158" t="s">
        <v>22</v>
      </c>
      <c r="K10158" s="2">
        <v>274.58</v>
      </c>
      <c r="L10158" t="s">
        <v>17</v>
      </c>
      <c r="M10158">
        <f>YEAR(Table1[[#This Row],[order_date]])</f>
        <v>2024</v>
      </c>
      <c r="N10158">
        <f>MONTH(Table1[[#This Row],[order_date]])</f>
        <v>7</v>
      </c>
      <c r="O10158" s="3">
        <f>Table1[[#This Row],[sales]]-Table1[[#This Row],[profit]]</f>
        <v>2167.84</v>
      </c>
      <c r="P10158" s="3">
        <f>Table1[[#This Row],[sales]]*Table1[[#This Row],[quantity]]</f>
        <v>19539.36</v>
      </c>
      <c r="Q10158" s="9">
        <f>Table1[[#This Row],[delivery_date]]-Table1[[#This Row],[order_date]]</f>
        <v>2</v>
      </c>
    </row>
    <row r="10159" spans="1:17" x14ac:dyDescent="0.35">
      <c r="A10159" t="s">
        <v>10190</v>
      </c>
      <c r="B10159" t="s">
        <v>25</v>
      </c>
      <c r="C10159" t="s">
        <v>20</v>
      </c>
      <c r="D10159" s="2">
        <v>3801.81</v>
      </c>
      <c r="E10159">
        <v>0.19</v>
      </c>
      <c r="F10159">
        <v>2</v>
      </c>
      <c r="G10159" s="1">
        <v>44957</v>
      </c>
      <c r="H10159" s="1">
        <v>44963</v>
      </c>
      <c r="I10159" t="s">
        <v>31</v>
      </c>
      <c r="J10159" t="s">
        <v>27</v>
      </c>
      <c r="K10159" s="2">
        <v>1086.72</v>
      </c>
      <c r="L10159" t="s">
        <v>23</v>
      </c>
      <c r="M10159">
        <f>YEAR(Table1[[#This Row],[order_date]])</f>
        <v>2023</v>
      </c>
      <c r="N10159">
        <f>MONTH(Table1[[#This Row],[order_date]])</f>
        <v>1</v>
      </c>
      <c r="O10159" s="3">
        <f>Table1[[#This Row],[sales]]-Table1[[#This Row],[profit]]</f>
        <v>2715.09</v>
      </c>
      <c r="P10159" s="3">
        <f>Table1[[#This Row],[sales]]*Table1[[#This Row],[quantity]]</f>
        <v>7603.62</v>
      </c>
      <c r="Q10159" s="9">
        <f>Table1[[#This Row],[delivery_date]]-Table1[[#This Row],[order_date]]</f>
        <v>6</v>
      </c>
    </row>
    <row r="10160" spans="1:17" x14ac:dyDescent="0.35">
      <c r="A10160" t="s">
        <v>10191</v>
      </c>
      <c r="B10160" t="s">
        <v>13</v>
      </c>
      <c r="C10160" t="s">
        <v>20</v>
      </c>
      <c r="D10160" s="2">
        <v>1828.27</v>
      </c>
      <c r="E10160">
        <v>0.05</v>
      </c>
      <c r="F10160">
        <v>3</v>
      </c>
      <c r="G10160" s="1">
        <v>45227</v>
      </c>
      <c r="H10160" s="1">
        <v>45229</v>
      </c>
      <c r="I10160" t="s">
        <v>15</v>
      </c>
      <c r="J10160" t="s">
        <v>27</v>
      </c>
      <c r="K10160" s="2">
        <v>378.22</v>
      </c>
      <c r="L10160" t="s">
        <v>23</v>
      </c>
      <c r="M10160">
        <f>YEAR(Table1[[#This Row],[order_date]])</f>
        <v>2023</v>
      </c>
      <c r="N10160">
        <f>MONTH(Table1[[#This Row],[order_date]])</f>
        <v>10</v>
      </c>
      <c r="O10160" s="3">
        <f>Table1[[#This Row],[sales]]-Table1[[#This Row],[profit]]</f>
        <v>1450.05</v>
      </c>
      <c r="P10160" s="3">
        <f>Table1[[#This Row],[sales]]*Table1[[#This Row],[quantity]]</f>
        <v>5484.8099999999995</v>
      </c>
      <c r="Q10160" s="9">
        <f>Table1[[#This Row],[delivery_date]]-Table1[[#This Row],[order_date]]</f>
        <v>2</v>
      </c>
    </row>
    <row r="10161" spans="1:17" x14ac:dyDescent="0.35">
      <c r="A10161" t="s">
        <v>10192</v>
      </c>
      <c r="B10161" t="s">
        <v>41</v>
      </c>
      <c r="C10161" t="s">
        <v>26</v>
      </c>
      <c r="D10161" s="2">
        <v>3945.35</v>
      </c>
      <c r="E10161">
        <v>0.23</v>
      </c>
      <c r="F10161">
        <v>6</v>
      </c>
      <c r="G10161" s="1">
        <v>45422</v>
      </c>
      <c r="H10161" s="1">
        <v>45429</v>
      </c>
      <c r="I10161" t="s">
        <v>21</v>
      </c>
      <c r="J10161" t="s">
        <v>22</v>
      </c>
      <c r="K10161" s="2">
        <v>212.64</v>
      </c>
      <c r="L10161" t="s">
        <v>17</v>
      </c>
      <c r="M10161">
        <f>YEAR(Table1[[#This Row],[order_date]])</f>
        <v>2024</v>
      </c>
      <c r="N10161">
        <f>MONTH(Table1[[#This Row],[order_date]])</f>
        <v>5</v>
      </c>
      <c r="O10161" s="3">
        <f>Table1[[#This Row],[sales]]-Table1[[#This Row],[profit]]</f>
        <v>3732.71</v>
      </c>
      <c r="P10161" s="3">
        <f>Table1[[#This Row],[sales]]*Table1[[#This Row],[quantity]]</f>
        <v>23672.1</v>
      </c>
      <c r="Q10161" s="9">
        <f>Table1[[#This Row],[delivery_date]]-Table1[[#This Row],[order_date]]</f>
        <v>7</v>
      </c>
    </row>
    <row r="10162" spans="1:17" x14ac:dyDescent="0.35">
      <c r="A10162" t="s">
        <v>10193</v>
      </c>
      <c r="B10162" t="s">
        <v>19</v>
      </c>
      <c r="C10162" t="s">
        <v>33</v>
      </c>
      <c r="D10162" s="2">
        <v>4840.1400000000003</v>
      </c>
      <c r="E10162">
        <v>0.11</v>
      </c>
      <c r="F10162">
        <v>5</v>
      </c>
      <c r="G10162" s="1">
        <v>45030</v>
      </c>
      <c r="H10162" s="1">
        <v>45035</v>
      </c>
      <c r="I10162" t="s">
        <v>21</v>
      </c>
      <c r="J10162" t="s">
        <v>22</v>
      </c>
      <c r="K10162" s="2">
        <v>283.67</v>
      </c>
      <c r="L10162" t="s">
        <v>48</v>
      </c>
      <c r="M10162">
        <f>YEAR(Table1[[#This Row],[order_date]])</f>
        <v>2023</v>
      </c>
      <c r="N10162">
        <f>MONTH(Table1[[#This Row],[order_date]])</f>
        <v>4</v>
      </c>
      <c r="O10162" s="3">
        <f>Table1[[#This Row],[sales]]-Table1[[#This Row],[profit]]</f>
        <v>4556.47</v>
      </c>
      <c r="P10162" s="3">
        <f>Table1[[#This Row],[sales]]*Table1[[#This Row],[quantity]]</f>
        <v>24200.7</v>
      </c>
      <c r="Q10162" s="9">
        <f>Table1[[#This Row],[delivery_date]]-Table1[[#This Row],[order_date]]</f>
        <v>5</v>
      </c>
    </row>
    <row r="10163" spans="1:17" x14ac:dyDescent="0.35">
      <c r="A10163" t="s">
        <v>10194</v>
      </c>
      <c r="B10163" t="s">
        <v>19</v>
      </c>
      <c r="C10163" t="s">
        <v>14</v>
      </c>
      <c r="D10163" s="2">
        <v>4414.3599999999997</v>
      </c>
      <c r="E10163">
        <v>0.09</v>
      </c>
      <c r="F10163">
        <v>2</v>
      </c>
      <c r="G10163" s="1">
        <v>45236</v>
      </c>
      <c r="H10163" s="1">
        <v>45239</v>
      </c>
      <c r="I10163" t="s">
        <v>15</v>
      </c>
      <c r="J10163" t="s">
        <v>22</v>
      </c>
      <c r="K10163" s="2">
        <v>250.5</v>
      </c>
      <c r="L10163" t="s">
        <v>48</v>
      </c>
      <c r="M10163">
        <f>YEAR(Table1[[#This Row],[order_date]])</f>
        <v>2023</v>
      </c>
      <c r="N10163">
        <f>MONTH(Table1[[#This Row],[order_date]])</f>
        <v>11</v>
      </c>
      <c r="O10163" s="3">
        <f>Table1[[#This Row],[sales]]-Table1[[#This Row],[profit]]</f>
        <v>4163.8599999999997</v>
      </c>
      <c r="P10163" s="3">
        <f>Table1[[#This Row],[sales]]*Table1[[#This Row],[quantity]]</f>
        <v>8828.7199999999993</v>
      </c>
      <c r="Q10163" s="9">
        <f>Table1[[#This Row],[delivery_date]]-Table1[[#This Row],[order_date]]</f>
        <v>3</v>
      </c>
    </row>
    <row r="10164" spans="1:17" x14ac:dyDescent="0.35">
      <c r="A10164" t="s">
        <v>10195</v>
      </c>
      <c r="B10164" t="s">
        <v>25</v>
      </c>
      <c r="C10164" t="s">
        <v>26</v>
      </c>
      <c r="D10164" s="2">
        <v>2322.62</v>
      </c>
      <c r="E10164">
        <v>0.05</v>
      </c>
      <c r="F10164">
        <v>2</v>
      </c>
      <c r="G10164" s="1">
        <v>45255</v>
      </c>
      <c r="H10164" s="1">
        <v>45257</v>
      </c>
      <c r="I10164" t="s">
        <v>15</v>
      </c>
      <c r="J10164" t="s">
        <v>22</v>
      </c>
      <c r="K10164" s="2">
        <v>263.08</v>
      </c>
      <c r="L10164" t="s">
        <v>23</v>
      </c>
      <c r="M10164">
        <f>YEAR(Table1[[#This Row],[order_date]])</f>
        <v>2023</v>
      </c>
      <c r="N10164">
        <f>MONTH(Table1[[#This Row],[order_date]])</f>
        <v>11</v>
      </c>
      <c r="O10164" s="3">
        <f>Table1[[#This Row],[sales]]-Table1[[#This Row],[profit]]</f>
        <v>2059.54</v>
      </c>
      <c r="P10164" s="3">
        <f>Table1[[#This Row],[sales]]*Table1[[#This Row],[quantity]]</f>
        <v>4645.24</v>
      </c>
      <c r="Q10164" s="9">
        <f>Table1[[#This Row],[delivery_date]]-Table1[[#This Row],[order_date]]</f>
        <v>2</v>
      </c>
    </row>
    <row r="10165" spans="1:17" x14ac:dyDescent="0.35">
      <c r="A10165" t="s">
        <v>10196</v>
      </c>
      <c r="B10165" t="s">
        <v>19</v>
      </c>
      <c r="C10165" t="s">
        <v>20</v>
      </c>
      <c r="D10165" s="2">
        <v>2939.64</v>
      </c>
      <c r="E10165">
        <v>0.38</v>
      </c>
      <c r="F10165">
        <v>5</v>
      </c>
      <c r="G10165" s="1">
        <v>45024</v>
      </c>
      <c r="H10165" s="1">
        <v>45026</v>
      </c>
      <c r="I10165" t="s">
        <v>15</v>
      </c>
      <c r="J10165" t="s">
        <v>27</v>
      </c>
      <c r="K10165" s="2">
        <v>189.28</v>
      </c>
      <c r="L10165" t="s">
        <v>48</v>
      </c>
      <c r="M10165">
        <f>YEAR(Table1[[#This Row],[order_date]])</f>
        <v>2023</v>
      </c>
      <c r="N10165">
        <f>MONTH(Table1[[#This Row],[order_date]])</f>
        <v>4</v>
      </c>
      <c r="O10165" s="3">
        <f>Table1[[#This Row],[sales]]-Table1[[#This Row],[profit]]</f>
        <v>2750.3599999999997</v>
      </c>
      <c r="P10165" s="3">
        <f>Table1[[#This Row],[sales]]*Table1[[#This Row],[quantity]]</f>
        <v>14698.199999999999</v>
      </c>
      <c r="Q10165" s="9">
        <f>Table1[[#This Row],[delivery_date]]-Table1[[#This Row],[order_date]]</f>
        <v>2</v>
      </c>
    </row>
    <row r="10166" spans="1:17" x14ac:dyDescent="0.35">
      <c r="A10166" t="s">
        <v>10197</v>
      </c>
      <c r="B10166" t="s">
        <v>19</v>
      </c>
      <c r="C10166" t="s">
        <v>20</v>
      </c>
      <c r="D10166" s="2">
        <v>3610.49</v>
      </c>
      <c r="E10166">
        <v>0.32</v>
      </c>
      <c r="F10166">
        <v>5</v>
      </c>
      <c r="G10166" s="1">
        <v>45396</v>
      </c>
      <c r="H10166" s="1">
        <v>45402</v>
      </c>
      <c r="I10166" t="s">
        <v>31</v>
      </c>
      <c r="J10166" t="s">
        <v>16</v>
      </c>
      <c r="K10166" s="2">
        <v>241.07</v>
      </c>
      <c r="L10166" t="s">
        <v>39</v>
      </c>
      <c r="M10166">
        <f>YEAR(Table1[[#This Row],[order_date]])</f>
        <v>2024</v>
      </c>
      <c r="N10166">
        <f>MONTH(Table1[[#This Row],[order_date]])</f>
        <v>4</v>
      </c>
      <c r="O10166" s="3">
        <f>Table1[[#This Row],[sales]]-Table1[[#This Row],[profit]]</f>
        <v>3369.4199999999996</v>
      </c>
      <c r="P10166" s="3">
        <f>Table1[[#This Row],[sales]]*Table1[[#This Row],[quantity]]</f>
        <v>18052.449999999997</v>
      </c>
      <c r="Q10166" s="9">
        <f>Table1[[#This Row],[delivery_date]]-Table1[[#This Row],[order_date]]</f>
        <v>6</v>
      </c>
    </row>
    <row r="10167" spans="1:17" x14ac:dyDescent="0.35">
      <c r="A10167" t="s">
        <v>10198</v>
      </c>
      <c r="B10167" t="s">
        <v>19</v>
      </c>
      <c r="C10167" t="s">
        <v>20</v>
      </c>
      <c r="D10167" s="2">
        <v>1811.57</v>
      </c>
      <c r="E10167">
        <v>0.08</v>
      </c>
      <c r="F10167">
        <v>1</v>
      </c>
      <c r="G10167" s="1">
        <v>45337</v>
      </c>
      <c r="H10167" s="1">
        <v>45344</v>
      </c>
      <c r="I10167" t="s">
        <v>21</v>
      </c>
      <c r="J10167" t="s">
        <v>22</v>
      </c>
      <c r="K10167" s="2">
        <v>288.86</v>
      </c>
      <c r="L10167" t="s">
        <v>48</v>
      </c>
      <c r="M10167">
        <f>YEAR(Table1[[#This Row],[order_date]])</f>
        <v>2024</v>
      </c>
      <c r="N10167">
        <f>MONTH(Table1[[#This Row],[order_date]])</f>
        <v>2</v>
      </c>
      <c r="O10167" s="3">
        <f>Table1[[#This Row],[sales]]-Table1[[#This Row],[profit]]</f>
        <v>1522.71</v>
      </c>
      <c r="P10167" s="3">
        <f>Table1[[#This Row],[sales]]*Table1[[#This Row],[quantity]]</f>
        <v>1811.57</v>
      </c>
      <c r="Q10167" s="9">
        <f>Table1[[#This Row],[delivery_date]]-Table1[[#This Row],[order_date]]</f>
        <v>7</v>
      </c>
    </row>
    <row r="10168" spans="1:17" x14ac:dyDescent="0.35">
      <c r="A10168" t="s">
        <v>10199</v>
      </c>
      <c r="B10168" t="s">
        <v>19</v>
      </c>
      <c r="C10168" t="s">
        <v>26</v>
      </c>
      <c r="D10168" s="2">
        <v>4016.27</v>
      </c>
      <c r="E10168">
        <v>0.24</v>
      </c>
      <c r="F10168">
        <v>3</v>
      </c>
      <c r="G10168" s="1">
        <v>44978</v>
      </c>
      <c r="H10168" s="1">
        <v>44984</v>
      </c>
      <c r="I10168" t="s">
        <v>31</v>
      </c>
      <c r="J10168" t="s">
        <v>27</v>
      </c>
      <c r="K10168" s="2">
        <v>208.52</v>
      </c>
      <c r="L10168" t="s">
        <v>34</v>
      </c>
      <c r="M10168">
        <f>YEAR(Table1[[#This Row],[order_date]])</f>
        <v>2023</v>
      </c>
      <c r="N10168">
        <f>MONTH(Table1[[#This Row],[order_date]])</f>
        <v>2</v>
      </c>
      <c r="O10168" s="3">
        <f>Table1[[#This Row],[sales]]-Table1[[#This Row],[profit]]</f>
        <v>3807.75</v>
      </c>
      <c r="P10168" s="3">
        <f>Table1[[#This Row],[sales]]*Table1[[#This Row],[quantity]]</f>
        <v>12048.81</v>
      </c>
      <c r="Q10168" s="9">
        <f>Table1[[#This Row],[delivery_date]]-Table1[[#This Row],[order_date]]</f>
        <v>6</v>
      </c>
    </row>
    <row r="10169" spans="1:17" x14ac:dyDescent="0.35">
      <c r="A10169" t="s">
        <v>10200</v>
      </c>
      <c r="B10169" t="s">
        <v>41</v>
      </c>
      <c r="C10169" t="s">
        <v>20</v>
      </c>
      <c r="D10169" s="2">
        <v>2240.89</v>
      </c>
      <c r="E10169">
        <v>0.33</v>
      </c>
      <c r="F10169">
        <v>9</v>
      </c>
      <c r="G10169" s="1">
        <v>45493</v>
      </c>
      <c r="H10169" s="1">
        <v>45494</v>
      </c>
      <c r="I10169" t="s">
        <v>31</v>
      </c>
      <c r="J10169" t="s">
        <v>16</v>
      </c>
      <c r="K10169" s="2">
        <v>121.27</v>
      </c>
      <c r="L10169" t="s">
        <v>48</v>
      </c>
      <c r="M10169">
        <f>YEAR(Table1[[#This Row],[order_date]])</f>
        <v>2024</v>
      </c>
      <c r="N10169">
        <f>MONTH(Table1[[#This Row],[order_date]])</f>
        <v>7</v>
      </c>
      <c r="O10169" s="3">
        <f>Table1[[#This Row],[sales]]-Table1[[#This Row],[profit]]</f>
        <v>2119.62</v>
      </c>
      <c r="P10169" s="3">
        <f>Table1[[#This Row],[sales]]*Table1[[#This Row],[quantity]]</f>
        <v>20168.009999999998</v>
      </c>
      <c r="Q10169" s="9">
        <f>Table1[[#This Row],[delivery_date]]-Table1[[#This Row],[order_date]]</f>
        <v>1</v>
      </c>
    </row>
    <row r="10170" spans="1:17" x14ac:dyDescent="0.35">
      <c r="A10170" t="s">
        <v>10201</v>
      </c>
      <c r="B10170" t="s">
        <v>13</v>
      </c>
      <c r="C10170" t="s">
        <v>26</v>
      </c>
      <c r="D10170" s="2">
        <v>4249.5200000000004</v>
      </c>
      <c r="E10170">
        <v>0.44</v>
      </c>
      <c r="F10170">
        <v>3</v>
      </c>
      <c r="G10170" s="1">
        <v>44953</v>
      </c>
      <c r="H10170" s="1">
        <v>44958</v>
      </c>
      <c r="I10170" t="s">
        <v>31</v>
      </c>
      <c r="J10170" t="s">
        <v>22</v>
      </c>
      <c r="K10170" s="2">
        <v>870.98</v>
      </c>
      <c r="L10170" t="s">
        <v>39</v>
      </c>
      <c r="M10170">
        <f>YEAR(Table1[[#This Row],[order_date]])</f>
        <v>2023</v>
      </c>
      <c r="N10170">
        <f>MONTH(Table1[[#This Row],[order_date]])</f>
        <v>1</v>
      </c>
      <c r="O10170" s="3">
        <f>Table1[[#This Row],[sales]]-Table1[[#This Row],[profit]]</f>
        <v>3378.5400000000004</v>
      </c>
      <c r="P10170" s="3">
        <f>Table1[[#This Row],[sales]]*Table1[[#This Row],[quantity]]</f>
        <v>12748.560000000001</v>
      </c>
      <c r="Q10170" s="9">
        <f>Table1[[#This Row],[delivery_date]]-Table1[[#This Row],[order_date]]</f>
        <v>5</v>
      </c>
    </row>
    <row r="10171" spans="1:17" x14ac:dyDescent="0.35">
      <c r="A10171" t="s">
        <v>10202</v>
      </c>
      <c r="B10171" t="s">
        <v>41</v>
      </c>
      <c r="C10171" t="s">
        <v>20</v>
      </c>
      <c r="D10171" s="2">
        <v>1348.2</v>
      </c>
      <c r="E10171">
        <v>0.03</v>
      </c>
      <c r="F10171">
        <v>6</v>
      </c>
      <c r="G10171" s="1">
        <v>45042</v>
      </c>
      <c r="H10171" s="1">
        <v>45049</v>
      </c>
      <c r="I10171" t="s">
        <v>21</v>
      </c>
      <c r="J10171" t="s">
        <v>22</v>
      </c>
      <c r="K10171" s="2">
        <v>302.55</v>
      </c>
      <c r="L10171" t="s">
        <v>23</v>
      </c>
      <c r="M10171">
        <f>YEAR(Table1[[#This Row],[order_date]])</f>
        <v>2023</v>
      </c>
      <c r="N10171">
        <f>MONTH(Table1[[#This Row],[order_date]])</f>
        <v>4</v>
      </c>
      <c r="O10171" s="3">
        <f>Table1[[#This Row],[sales]]-Table1[[#This Row],[profit]]</f>
        <v>1045.6500000000001</v>
      </c>
      <c r="P10171" s="3">
        <f>Table1[[#This Row],[sales]]*Table1[[#This Row],[quantity]]</f>
        <v>8089.2000000000007</v>
      </c>
      <c r="Q10171" s="9">
        <f>Table1[[#This Row],[delivery_date]]-Table1[[#This Row],[order_date]]</f>
        <v>7</v>
      </c>
    </row>
    <row r="10172" spans="1:17" x14ac:dyDescent="0.35">
      <c r="A10172" t="s">
        <v>10203</v>
      </c>
      <c r="B10172" t="s">
        <v>41</v>
      </c>
      <c r="C10172" t="s">
        <v>36</v>
      </c>
      <c r="D10172" s="2">
        <v>155.75</v>
      </c>
      <c r="E10172">
        <v>0.18</v>
      </c>
      <c r="F10172">
        <v>6</v>
      </c>
      <c r="G10172" s="1">
        <v>45291</v>
      </c>
      <c r="H10172" s="1">
        <v>45292</v>
      </c>
      <c r="I10172" t="s">
        <v>15</v>
      </c>
      <c r="J10172" t="s">
        <v>22</v>
      </c>
      <c r="K10172" s="2">
        <v>45.36</v>
      </c>
      <c r="L10172" t="s">
        <v>39</v>
      </c>
      <c r="M10172">
        <f>YEAR(Table1[[#This Row],[order_date]])</f>
        <v>2023</v>
      </c>
      <c r="N10172">
        <f>MONTH(Table1[[#This Row],[order_date]])</f>
        <v>12</v>
      </c>
      <c r="O10172" s="3">
        <f>Table1[[#This Row],[sales]]-Table1[[#This Row],[profit]]</f>
        <v>110.39</v>
      </c>
      <c r="P10172" s="3">
        <f>Table1[[#This Row],[sales]]*Table1[[#This Row],[quantity]]</f>
        <v>934.5</v>
      </c>
      <c r="Q10172" s="9">
        <f>Table1[[#This Row],[delivery_date]]-Table1[[#This Row],[order_date]]</f>
        <v>1</v>
      </c>
    </row>
    <row r="10173" spans="1:17" x14ac:dyDescent="0.35">
      <c r="A10173" t="s">
        <v>10204</v>
      </c>
      <c r="B10173" t="s">
        <v>25</v>
      </c>
      <c r="C10173" t="s">
        <v>36</v>
      </c>
      <c r="D10173" s="2">
        <v>3200.17</v>
      </c>
      <c r="E10173">
        <v>0.31</v>
      </c>
      <c r="F10173">
        <v>2</v>
      </c>
      <c r="G10173" s="1">
        <v>45611</v>
      </c>
      <c r="H10173" s="1">
        <v>45618</v>
      </c>
      <c r="I10173" t="s">
        <v>21</v>
      </c>
      <c r="J10173" t="s">
        <v>27</v>
      </c>
      <c r="K10173" s="2">
        <v>547.04</v>
      </c>
      <c r="L10173" t="s">
        <v>28</v>
      </c>
      <c r="M10173">
        <f>YEAR(Table1[[#This Row],[order_date]])</f>
        <v>2024</v>
      </c>
      <c r="N10173">
        <f>MONTH(Table1[[#This Row],[order_date]])</f>
        <v>11</v>
      </c>
      <c r="O10173" s="3">
        <f>Table1[[#This Row],[sales]]-Table1[[#This Row],[profit]]</f>
        <v>2653.13</v>
      </c>
      <c r="P10173" s="3">
        <f>Table1[[#This Row],[sales]]*Table1[[#This Row],[quantity]]</f>
        <v>6400.34</v>
      </c>
      <c r="Q10173" s="9">
        <f>Table1[[#This Row],[delivery_date]]-Table1[[#This Row],[order_date]]</f>
        <v>7</v>
      </c>
    </row>
    <row r="10174" spans="1:17" x14ac:dyDescent="0.35">
      <c r="A10174" t="s">
        <v>10205</v>
      </c>
      <c r="B10174" t="s">
        <v>19</v>
      </c>
      <c r="C10174" t="s">
        <v>33</v>
      </c>
      <c r="D10174" s="2">
        <v>2314.2600000000002</v>
      </c>
      <c r="E10174">
        <v>0.01</v>
      </c>
      <c r="F10174">
        <v>7</v>
      </c>
      <c r="G10174" s="1">
        <v>45353</v>
      </c>
      <c r="H10174" s="1">
        <v>45360</v>
      </c>
      <c r="I10174" t="s">
        <v>31</v>
      </c>
      <c r="J10174" t="s">
        <v>27</v>
      </c>
      <c r="K10174" s="2">
        <v>444.4</v>
      </c>
      <c r="L10174" t="s">
        <v>17</v>
      </c>
      <c r="M10174">
        <f>YEAR(Table1[[#This Row],[order_date]])</f>
        <v>2024</v>
      </c>
      <c r="N10174">
        <f>MONTH(Table1[[#This Row],[order_date]])</f>
        <v>3</v>
      </c>
      <c r="O10174" s="3">
        <f>Table1[[#This Row],[sales]]-Table1[[#This Row],[profit]]</f>
        <v>1869.8600000000001</v>
      </c>
      <c r="P10174" s="3">
        <f>Table1[[#This Row],[sales]]*Table1[[#This Row],[quantity]]</f>
        <v>16199.820000000002</v>
      </c>
      <c r="Q10174" s="9">
        <f>Table1[[#This Row],[delivery_date]]-Table1[[#This Row],[order_date]]</f>
        <v>7</v>
      </c>
    </row>
    <row r="10175" spans="1:17" x14ac:dyDescent="0.35">
      <c r="A10175" t="s">
        <v>10206</v>
      </c>
      <c r="B10175" t="s">
        <v>41</v>
      </c>
      <c r="C10175" t="s">
        <v>20</v>
      </c>
      <c r="D10175" s="2">
        <v>393.13</v>
      </c>
      <c r="E10175">
        <v>0.12</v>
      </c>
      <c r="F10175">
        <v>9</v>
      </c>
      <c r="G10175" s="1">
        <v>45480</v>
      </c>
      <c r="H10175" s="1">
        <v>45482</v>
      </c>
      <c r="I10175" t="s">
        <v>15</v>
      </c>
      <c r="J10175" t="s">
        <v>16</v>
      </c>
      <c r="K10175" s="2">
        <v>77.89</v>
      </c>
      <c r="L10175" t="s">
        <v>23</v>
      </c>
      <c r="M10175">
        <f>YEAR(Table1[[#This Row],[order_date]])</f>
        <v>2024</v>
      </c>
      <c r="N10175">
        <f>MONTH(Table1[[#This Row],[order_date]])</f>
        <v>7</v>
      </c>
      <c r="O10175" s="3">
        <f>Table1[[#This Row],[sales]]-Table1[[#This Row],[profit]]</f>
        <v>315.24</v>
      </c>
      <c r="P10175" s="3">
        <f>Table1[[#This Row],[sales]]*Table1[[#This Row],[quantity]]</f>
        <v>3538.17</v>
      </c>
      <c r="Q10175" s="9">
        <f>Table1[[#This Row],[delivery_date]]-Table1[[#This Row],[order_date]]</f>
        <v>2</v>
      </c>
    </row>
    <row r="10176" spans="1:17" x14ac:dyDescent="0.35">
      <c r="A10176" t="s">
        <v>10207</v>
      </c>
      <c r="B10176" t="s">
        <v>19</v>
      </c>
      <c r="C10176" t="s">
        <v>33</v>
      </c>
      <c r="D10176" s="2">
        <v>2489.3000000000002</v>
      </c>
      <c r="E10176">
        <v>0.37</v>
      </c>
      <c r="F10176">
        <v>9</v>
      </c>
      <c r="G10176" s="1">
        <v>45230</v>
      </c>
      <c r="H10176" s="1">
        <v>45237</v>
      </c>
      <c r="I10176" t="s">
        <v>21</v>
      </c>
      <c r="J10176" t="s">
        <v>16</v>
      </c>
      <c r="K10176" s="2">
        <v>590.13</v>
      </c>
      <c r="L10176" t="s">
        <v>48</v>
      </c>
      <c r="M10176">
        <f>YEAR(Table1[[#This Row],[order_date]])</f>
        <v>2023</v>
      </c>
      <c r="N10176">
        <f>MONTH(Table1[[#This Row],[order_date]])</f>
        <v>10</v>
      </c>
      <c r="O10176" s="3">
        <f>Table1[[#This Row],[sales]]-Table1[[#This Row],[profit]]</f>
        <v>1899.17</v>
      </c>
      <c r="P10176" s="3">
        <f>Table1[[#This Row],[sales]]*Table1[[#This Row],[quantity]]</f>
        <v>22403.7</v>
      </c>
      <c r="Q10176" s="9">
        <f>Table1[[#This Row],[delivery_date]]-Table1[[#This Row],[order_date]]</f>
        <v>7</v>
      </c>
    </row>
    <row r="10177" spans="1:17" x14ac:dyDescent="0.35">
      <c r="A10177" t="s">
        <v>10208</v>
      </c>
      <c r="B10177" t="s">
        <v>41</v>
      </c>
      <c r="C10177" t="s">
        <v>26</v>
      </c>
      <c r="D10177" s="2">
        <v>925.99</v>
      </c>
      <c r="E10177">
        <v>0.18</v>
      </c>
      <c r="F10177">
        <v>8</v>
      </c>
      <c r="G10177" s="1">
        <v>45368</v>
      </c>
      <c r="H10177" s="1">
        <v>45370</v>
      </c>
      <c r="I10177" t="s">
        <v>15</v>
      </c>
      <c r="J10177" t="s">
        <v>27</v>
      </c>
      <c r="K10177" s="2">
        <v>142.44</v>
      </c>
      <c r="L10177" t="s">
        <v>17</v>
      </c>
      <c r="M10177">
        <f>YEAR(Table1[[#This Row],[order_date]])</f>
        <v>2024</v>
      </c>
      <c r="N10177">
        <f>MONTH(Table1[[#This Row],[order_date]])</f>
        <v>3</v>
      </c>
      <c r="O10177" s="3">
        <f>Table1[[#This Row],[sales]]-Table1[[#This Row],[profit]]</f>
        <v>783.55</v>
      </c>
      <c r="P10177" s="3">
        <f>Table1[[#This Row],[sales]]*Table1[[#This Row],[quantity]]</f>
        <v>7407.92</v>
      </c>
      <c r="Q10177" s="9">
        <f>Table1[[#This Row],[delivery_date]]-Table1[[#This Row],[order_date]]</f>
        <v>2</v>
      </c>
    </row>
    <row r="10178" spans="1:17" x14ac:dyDescent="0.35">
      <c r="A10178" t="s">
        <v>10209</v>
      </c>
      <c r="B10178" t="s">
        <v>41</v>
      </c>
      <c r="C10178" t="s">
        <v>33</v>
      </c>
      <c r="D10178" s="2">
        <v>3185.77</v>
      </c>
      <c r="E10178">
        <v>0.04</v>
      </c>
      <c r="F10178">
        <v>5</v>
      </c>
      <c r="G10178" s="1">
        <v>45465</v>
      </c>
      <c r="H10178" s="1">
        <v>45466</v>
      </c>
      <c r="I10178" t="s">
        <v>31</v>
      </c>
      <c r="J10178" t="s">
        <v>27</v>
      </c>
      <c r="K10178" s="2">
        <v>943.81</v>
      </c>
      <c r="L10178" t="s">
        <v>39</v>
      </c>
      <c r="M10178">
        <f>YEAR(Table1[[#This Row],[order_date]])</f>
        <v>2024</v>
      </c>
      <c r="N10178">
        <f>MONTH(Table1[[#This Row],[order_date]])</f>
        <v>6</v>
      </c>
      <c r="O10178" s="3">
        <f>Table1[[#This Row],[sales]]-Table1[[#This Row],[profit]]</f>
        <v>2241.96</v>
      </c>
      <c r="P10178" s="3">
        <f>Table1[[#This Row],[sales]]*Table1[[#This Row],[quantity]]</f>
        <v>15928.85</v>
      </c>
      <c r="Q10178" s="9">
        <f>Table1[[#This Row],[delivery_date]]-Table1[[#This Row],[order_date]]</f>
        <v>1</v>
      </c>
    </row>
    <row r="10179" spans="1:17" x14ac:dyDescent="0.35">
      <c r="A10179" t="s">
        <v>10210</v>
      </c>
      <c r="B10179" t="s">
        <v>25</v>
      </c>
      <c r="C10179" t="s">
        <v>20</v>
      </c>
      <c r="D10179" s="2">
        <v>2280.7199999999998</v>
      </c>
      <c r="E10179">
        <v>0.31</v>
      </c>
      <c r="F10179">
        <v>8</v>
      </c>
      <c r="G10179" s="1">
        <v>45086</v>
      </c>
      <c r="H10179" s="1">
        <v>45087</v>
      </c>
      <c r="I10179" t="s">
        <v>15</v>
      </c>
      <c r="J10179" t="s">
        <v>22</v>
      </c>
      <c r="K10179" s="2">
        <v>398.53</v>
      </c>
      <c r="L10179" t="s">
        <v>34</v>
      </c>
      <c r="M10179">
        <f>YEAR(Table1[[#This Row],[order_date]])</f>
        <v>2023</v>
      </c>
      <c r="N10179">
        <f>MONTH(Table1[[#This Row],[order_date]])</f>
        <v>6</v>
      </c>
      <c r="O10179" s="3">
        <f>Table1[[#This Row],[sales]]-Table1[[#This Row],[profit]]</f>
        <v>1882.1899999999998</v>
      </c>
      <c r="P10179" s="3">
        <f>Table1[[#This Row],[sales]]*Table1[[#This Row],[quantity]]</f>
        <v>18245.759999999998</v>
      </c>
      <c r="Q10179" s="9">
        <f>Table1[[#This Row],[delivery_date]]-Table1[[#This Row],[order_date]]</f>
        <v>1</v>
      </c>
    </row>
    <row r="10180" spans="1:17" x14ac:dyDescent="0.35">
      <c r="A10180" t="s">
        <v>10211</v>
      </c>
      <c r="B10180" t="s">
        <v>13</v>
      </c>
      <c r="C10180" t="s">
        <v>26</v>
      </c>
      <c r="D10180" s="2">
        <v>938.51</v>
      </c>
      <c r="E10180">
        <v>0.13</v>
      </c>
      <c r="F10180">
        <v>9</v>
      </c>
      <c r="G10180" s="1">
        <v>45604</v>
      </c>
      <c r="H10180" s="1">
        <v>45606</v>
      </c>
      <c r="I10180" t="s">
        <v>31</v>
      </c>
      <c r="J10180" t="s">
        <v>22</v>
      </c>
      <c r="K10180" s="2">
        <v>76.88</v>
      </c>
      <c r="L10180" t="s">
        <v>48</v>
      </c>
      <c r="M10180">
        <f>YEAR(Table1[[#This Row],[order_date]])</f>
        <v>2024</v>
      </c>
      <c r="N10180">
        <f>MONTH(Table1[[#This Row],[order_date]])</f>
        <v>11</v>
      </c>
      <c r="O10180" s="3">
        <f>Table1[[#This Row],[sales]]-Table1[[#This Row],[profit]]</f>
        <v>861.63</v>
      </c>
      <c r="P10180" s="3">
        <f>Table1[[#This Row],[sales]]*Table1[[#This Row],[quantity]]</f>
        <v>8446.59</v>
      </c>
      <c r="Q10180" s="9">
        <f>Table1[[#This Row],[delivery_date]]-Table1[[#This Row],[order_date]]</f>
        <v>2</v>
      </c>
    </row>
    <row r="10181" spans="1:17" x14ac:dyDescent="0.35">
      <c r="A10181" t="s">
        <v>10212</v>
      </c>
      <c r="B10181" t="s">
        <v>13</v>
      </c>
      <c r="C10181" t="s">
        <v>26</v>
      </c>
      <c r="D10181" s="2">
        <v>2118.5</v>
      </c>
      <c r="E10181">
        <v>0.35</v>
      </c>
      <c r="F10181">
        <v>1</v>
      </c>
      <c r="G10181" s="1">
        <v>45268</v>
      </c>
      <c r="H10181" s="1">
        <v>45270</v>
      </c>
      <c r="I10181" t="s">
        <v>15</v>
      </c>
      <c r="J10181" t="s">
        <v>22</v>
      </c>
      <c r="K10181" s="2">
        <v>501.9</v>
      </c>
      <c r="L10181" t="s">
        <v>17</v>
      </c>
      <c r="M10181">
        <f>YEAR(Table1[[#This Row],[order_date]])</f>
        <v>2023</v>
      </c>
      <c r="N10181">
        <f>MONTH(Table1[[#This Row],[order_date]])</f>
        <v>12</v>
      </c>
      <c r="O10181" s="3">
        <f>Table1[[#This Row],[sales]]-Table1[[#This Row],[profit]]</f>
        <v>1616.6</v>
      </c>
      <c r="P10181" s="3">
        <f>Table1[[#This Row],[sales]]*Table1[[#This Row],[quantity]]</f>
        <v>2118.5</v>
      </c>
      <c r="Q10181" s="9">
        <f>Table1[[#This Row],[delivery_date]]-Table1[[#This Row],[order_date]]</f>
        <v>2</v>
      </c>
    </row>
    <row r="10182" spans="1:17" x14ac:dyDescent="0.35">
      <c r="A10182" t="s">
        <v>10213</v>
      </c>
      <c r="B10182" t="s">
        <v>41</v>
      </c>
      <c r="C10182" t="s">
        <v>36</v>
      </c>
      <c r="D10182" s="2">
        <v>1240.27</v>
      </c>
      <c r="E10182">
        <v>0.45</v>
      </c>
      <c r="F10182">
        <v>1</v>
      </c>
      <c r="G10182" s="1">
        <v>45426</v>
      </c>
      <c r="H10182" s="1">
        <v>45431</v>
      </c>
      <c r="I10182" t="s">
        <v>31</v>
      </c>
      <c r="J10182" t="s">
        <v>22</v>
      </c>
      <c r="K10182" s="2">
        <v>223.09</v>
      </c>
      <c r="L10182" t="s">
        <v>23</v>
      </c>
      <c r="M10182">
        <f>YEAR(Table1[[#This Row],[order_date]])</f>
        <v>2024</v>
      </c>
      <c r="N10182">
        <f>MONTH(Table1[[#This Row],[order_date]])</f>
        <v>5</v>
      </c>
      <c r="O10182" s="3">
        <f>Table1[[#This Row],[sales]]-Table1[[#This Row],[profit]]</f>
        <v>1017.18</v>
      </c>
      <c r="P10182" s="3">
        <f>Table1[[#This Row],[sales]]*Table1[[#This Row],[quantity]]</f>
        <v>1240.27</v>
      </c>
      <c r="Q10182" s="9">
        <f>Table1[[#This Row],[delivery_date]]-Table1[[#This Row],[order_date]]</f>
        <v>5</v>
      </c>
    </row>
    <row r="10183" spans="1:17" x14ac:dyDescent="0.35">
      <c r="A10183" t="s">
        <v>10214</v>
      </c>
      <c r="B10183" t="s">
        <v>25</v>
      </c>
      <c r="C10183" t="s">
        <v>26</v>
      </c>
      <c r="D10183" s="2">
        <v>3300.17</v>
      </c>
      <c r="E10183">
        <v>0.26</v>
      </c>
      <c r="F10183">
        <v>5</v>
      </c>
      <c r="G10183" s="1">
        <v>45619</v>
      </c>
      <c r="H10183" s="1">
        <v>45626</v>
      </c>
      <c r="I10183" t="s">
        <v>15</v>
      </c>
      <c r="J10183" t="s">
        <v>22</v>
      </c>
      <c r="K10183" s="2">
        <v>701.29</v>
      </c>
      <c r="L10183" t="s">
        <v>28</v>
      </c>
      <c r="M10183">
        <f>YEAR(Table1[[#This Row],[order_date]])</f>
        <v>2024</v>
      </c>
      <c r="N10183">
        <f>MONTH(Table1[[#This Row],[order_date]])</f>
        <v>11</v>
      </c>
      <c r="O10183" s="3">
        <f>Table1[[#This Row],[sales]]-Table1[[#This Row],[profit]]</f>
        <v>2598.88</v>
      </c>
      <c r="P10183" s="3">
        <f>Table1[[#This Row],[sales]]*Table1[[#This Row],[quantity]]</f>
        <v>16500.849999999999</v>
      </c>
      <c r="Q10183" s="9">
        <f>Table1[[#This Row],[delivery_date]]-Table1[[#This Row],[order_date]]</f>
        <v>7</v>
      </c>
    </row>
    <row r="10184" spans="1:17" x14ac:dyDescent="0.35">
      <c r="A10184" t="s">
        <v>10215</v>
      </c>
      <c r="B10184" t="s">
        <v>19</v>
      </c>
      <c r="C10184" t="s">
        <v>26</v>
      </c>
      <c r="D10184" s="2">
        <v>1546.2</v>
      </c>
      <c r="E10184">
        <v>0.3</v>
      </c>
      <c r="F10184">
        <v>7</v>
      </c>
      <c r="G10184" s="1">
        <v>45534</v>
      </c>
      <c r="H10184" s="1">
        <v>45536</v>
      </c>
      <c r="I10184" t="s">
        <v>21</v>
      </c>
      <c r="J10184" t="s">
        <v>22</v>
      </c>
      <c r="K10184" s="2">
        <v>276.02999999999997</v>
      </c>
      <c r="L10184" t="s">
        <v>39</v>
      </c>
      <c r="M10184">
        <f>YEAR(Table1[[#This Row],[order_date]])</f>
        <v>2024</v>
      </c>
      <c r="N10184">
        <f>MONTH(Table1[[#This Row],[order_date]])</f>
        <v>8</v>
      </c>
      <c r="O10184" s="3">
        <f>Table1[[#This Row],[sales]]-Table1[[#This Row],[profit]]</f>
        <v>1270.17</v>
      </c>
      <c r="P10184" s="3">
        <f>Table1[[#This Row],[sales]]*Table1[[#This Row],[quantity]]</f>
        <v>10823.4</v>
      </c>
      <c r="Q10184" s="9">
        <f>Table1[[#This Row],[delivery_date]]-Table1[[#This Row],[order_date]]</f>
        <v>2</v>
      </c>
    </row>
    <row r="10185" spans="1:17" x14ac:dyDescent="0.35">
      <c r="A10185" t="s">
        <v>10216</v>
      </c>
      <c r="B10185" t="s">
        <v>19</v>
      </c>
      <c r="C10185" t="s">
        <v>33</v>
      </c>
      <c r="D10185" s="2">
        <v>4127.8900000000003</v>
      </c>
      <c r="E10185">
        <v>0.26</v>
      </c>
      <c r="F10185">
        <v>9</v>
      </c>
      <c r="G10185" s="1">
        <v>45209</v>
      </c>
      <c r="H10185" s="1">
        <v>45215</v>
      </c>
      <c r="I10185" t="s">
        <v>31</v>
      </c>
      <c r="J10185" t="s">
        <v>22</v>
      </c>
      <c r="K10185" s="2">
        <v>877.98</v>
      </c>
      <c r="L10185" t="s">
        <v>23</v>
      </c>
      <c r="M10185">
        <f>YEAR(Table1[[#This Row],[order_date]])</f>
        <v>2023</v>
      </c>
      <c r="N10185">
        <f>MONTH(Table1[[#This Row],[order_date]])</f>
        <v>10</v>
      </c>
      <c r="O10185" s="3">
        <f>Table1[[#This Row],[sales]]-Table1[[#This Row],[profit]]</f>
        <v>3249.9100000000003</v>
      </c>
      <c r="P10185" s="3">
        <f>Table1[[#This Row],[sales]]*Table1[[#This Row],[quantity]]</f>
        <v>37151.01</v>
      </c>
      <c r="Q10185" s="9">
        <f>Table1[[#This Row],[delivery_date]]-Table1[[#This Row],[order_date]]</f>
        <v>6</v>
      </c>
    </row>
    <row r="10186" spans="1:17" x14ac:dyDescent="0.35">
      <c r="A10186" t="s">
        <v>10217</v>
      </c>
      <c r="B10186" t="s">
        <v>41</v>
      </c>
      <c r="C10186" t="s">
        <v>26</v>
      </c>
      <c r="D10186" s="2">
        <v>169.4</v>
      </c>
      <c r="E10186">
        <v>0.41</v>
      </c>
      <c r="F10186">
        <v>9</v>
      </c>
      <c r="G10186" s="1">
        <v>45222</v>
      </c>
      <c r="H10186" s="1">
        <v>45224</v>
      </c>
      <c r="I10186" t="s">
        <v>15</v>
      </c>
      <c r="J10186" t="s">
        <v>22</v>
      </c>
      <c r="K10186" s="2">
        <v>27.65</v>
      </c>
      <c r="L10186" t="s">
        <v>23</v>
      </c>
      <c r="M10186">
        <f>YEAR(Table1[[#This Row],[order_date]])</f>
        <v>2023</v>
      </c>
      <c r="N10186">
        <f>MONTH(Table1[[#This Row],[order_date]])</f>
        <v>10</v>
      </c>
      <c r="O10186" s="3">
        <f>Table1[[#This Row],[sales]]-Table1[[#This Row],[profit]]</f>
        <v>141.75</v>
      </c>
      <c r="P10186" s="3">
        <f>Table1[[#This Row],[sales]]*Table1[[#This Row],[quantity]]</f>
        <v>1524.6000000000001</v>
      </c>
      <c r="Q10186" s="9">
        <f>Table1[[#This Row],[delivery_date]]-Table1[[#This Row],[order_date]]</f>
        <v>2</v>
      </c>
    </row>
    <row r="10187" spans="1:17" x14ac:dyDescent="0.35">
      <c r="A10187" t="s">
        <v>10218</v>
      </c>
      <c r="B10187" t="s">
        <v>13</v>
      </c>
      <c r="C10187" t="s">
        <v>14</v>
      </c>
      <c r="D10187" s="2">
        <v>2076.75</v>
      </c>
      <c r="E10187">
        <v>0.12</v>
      </c>
      <c r="F10187">
        <v>3</v>
      </c>
      <c r="G10187" s="1">
        <v>45020</v>
      </c>
      <c r="H10187" s="1">
        <v>45023</v>
      </c>
      <c r="I10187" t="s">
        <v>21</v>
      </c>
      <c r="J10187" t="s">
        <v>22</v>
      </c>
      <c r="K10187" s="2">
        <v>306.68</v>
      </c>
      <c r="L10187" t="s">
        <v>34</v>
      </c>
      <c r="M10187">
        <f>YEAR(Table1[[#This Row],[order_date]])</f>
        <v>2023</v>
      </c>
      <c r="N10187">
        <f>MONTH(Table1[[#This Row],[order_date]])</f>
        <v>4</v>
      </c>
      <c r="O10187" s="3">
        <f>Table1[[#This Row],[sales]]-Table1[[#This Row],[profit]]</f>
        <v>1770.07</v>
      </c>
      <c r="P10187" s="3">
        <f>Table1[[#This Row],[sales]]*Table1[[#This Row],[quantity]]</f>
        <v>6230.25</v>
      </c>
      <c r="Q10187" s="9">
        <f>Table1[[#This Row],[delivery_date]]-Table1[[#This Row],[order_date]]</f>
        <v>3</v>
      </c>
    </row>
    <row r="10188" spans="1:17" x14ac:dyDescent="0.35">
      <c r="A10188" t="s">
        <v>10219</v>
      </c>
      <c r="B10188" t="s">
        <v>25</v>
      </c>
      <c r="C10188" t="s">
        <v>36</v>
      </c>
      <c r="D10188" s="2">
        <v>3123.69</v>
      </c>
      <c r="E10188">
        <v>0.2</v>
      </c>
      <c r="F10188">
        <v>1</v>
      </c>
      <c r="G10188" s="1">
        <v>45089</v>
      </c>
      <c r="H10188" s="1">
        <v>45096</v>
      </c>
      <c r="I10188" t="s">
        <v>15</v>
      </c>
      <c r="J10188" t="s">
        <v>22</v>
      </c>
      <c r="K10188" s="2">
        <v>303.67</v>
      </c>
      <c r="L10188" t="s">
        <v>23</v>
      </c>
      <c r="M10188">
        <f>YEAR(Table1[[#This Row],[order_date]])</f>
        <v>2023</v>
      </c>
      <c r="N10188">
        <f>MONTH(Table1[[#This Row],[order_date]])</f>
        <v>6</v>
      </c>
      <c r="O10188" s="3">
        <f>Table1[[#This Row],[sales]]-Table1[[#This Row],[profit]]</f>
        <v>2820.02</v>
      </c>
      <c r="P10188" s="3">
        <f>Table1[[#This Row],[sales]]*Table1[[#This Row],[quantity]]</f>
        <v>3123.69</v>
      </c>
      <c r="Q10188" s="9">
        <f>Table1[[#This Row],[delivery_date]]-Table1[[#This Row],[order_date]]</f>
        <v>7</v>
      </c>
    </row>
    <row r="10189" spans="1:17" x14ac:dyDescent="0.35">
      <c r="A10189" t="s">
        <v>10220</v>
      </c>
      <c r="B10189" t="s">
        <v>13</v>
      </c>
      <c r="C10189" t="s">
        <v>36</v>
      </c>
      <c r="D10189" s="2">
        <v>210.78</v>
      </c>
      <c r="E10189">
        <v>0.45</v>
      </c>
      <c r="F10189">
        <v>3</v>
      </c>
      <c r="G10189" s="1">
        <v>45387</v>
      </c>
      <c r="H10189" s="1">
        <v>45391</v>
      </c>
      <c r="I10189" t="s">
        <v>21</v>
      </c>
      <c r="J10189" t="s">
        <v>22</v>
      </c>
      <c r="K10189" s="2">
        <v>28.02</v>
      </c>
      <c r="L10189" t="s">
        <v>17</v>
      </c>
      <c r="M10189">
        <f>YEAR(Table1[[#This Row],[order_date]])</f>
        <v>2024</v>
      </c>
      <c r="N10189">
        <f>MONTH(Table1[[#This Row],[order_date]])</f>
        <v>4</v>
      </c>
      <c r="O10189" s="3">
        <f>Table1[[#This Row],[sales]]-Table1[[#This Row],[profit]]</f>
        <v>182.76</v>
      </c>
      <c r="P10189" s="3">
        <f>Table1[[#This Row],[sales]]*Table1[[#This Row],[quantity]]</f>
        <v>632.34</v>
      </c>
      <c r="Q10189" s="9">
        <f>Table1[[#This Row],[delivery_date]]-Table1[[#This Row],[order_date]]</f>
        <v>4</v>
      </c>
    </row>
    <row r="10190" spans="1:17" x14ac:dyDescent="0.35">
      <c r="A10190" t="s">
        <v>10221</v>
      </c>
      <c r="B10190" t="s">
        <v>19</v>
      </c>
      <c r="C10190" t="s">
        <v>26</v>
      </c>
      <c r="D10190" s="2">
        <v>1157.6300000000001</v>
      </c>
      <c r="E10190">
        <v>0.36</v>
      </c>
      <c r="F10190">
        <v>8</v>
      </c>
      <c r="G10190" s="1">
        <v>45556</v>
      </c>
      <c r="H10190" s="1">
        <v>45560</v>
      </c>
      <c r="I10190" t="s">
        <v>15</v>
      </c>
      <c r="J10190" t="s">
        <v>27</v>
      </c>
      <c r="K10190" s="2">
        <v>68.75</v>
      </c>
      <c r="L10190" t="s">
        <v>34</v>
      </c>
      <c r="M10190">
        <f>YEAR(Table1[[#This Row],[order_date]])</f>
        <v>2024</v>
      </c>
      <c r="N10190">
        <f>MONTH(Table1[[#This Row],[order_date]])</f>
        <v>9</v>
      </c>
      <c r="O10190" s="3">
        <f>Table1[[#This Row],[sales]]-Table1[[#This Row],[profit]]</f>
        <v>1088.8800000000001</v>
      </c>
      <c r="P10190" s="3">
        <f>Table1[[#This Row],[sales]]*Table1[[#This Row],[quantity]]</f>
        <v>9261.0400000000009</v>
      </c>
      <c r="Q10190" s="9">
        <f>Table1[[#This Row],[delivery_date]]-Table1[[#This Row],[order_date]]</f>
        <v>4</v>
      </c>
    </row>
    <row r="10191" spans="1:17" x14ac:dyDescent="0.35">
      <c r="A10191" t="s">
        <v>10222</v>
      </c>
      <c r="B10191" t="s">
        <v>13</v>
      </c>
      <c r="C10191" t="s">
        <v>33</v>
      </c>
      <c r="D10191" s="2">
        <v>1704.36</v>
      </c>
      <c r="E10191">
        <v>0.16</v>
      </c>
      <c r="F10191">
        <v>7</v>
      </c>
      <c r="G10191" s="1">
        <v>45311</v>
      </c>
      <c r="H10191" s="1">
        <v>45313</v>
      </c>
      <c r="I10191" t="s">
        <v>21</v>
      </c>
      <c r="J10191" t="s">
        <v>22</v>
      </c>
      <c r="K10191" s="2">
        <v>296.52999999999997</v>
      </c>
      <c r="L10191" t="s">
        <v>23</v>
      </c>
      <c r="M10191">
        <f>YEAR(Table1[[#This Row],[order_date]])</f>
        <v>2024</v>
      </c>
      <c r="N10191">
        <f>MONTH(Table1[[#This Row],[order_date]])</f>
        <v>1</v>
      </c>
      <c r="O10191" s="3">
        <f>Table1[[#This Row],[sales]]-Table1[[#This Row],[profit]]</f>
        <v>1407.83</v>
      </c>
      <c r="P10191" s="3">
        <f>Table1[[#This Row],[sales]]*Table1[[#This Row],[quantity]]</f>
        <v>11930.519999999999</v>
      </c>
      <c r="Q10191" s="9">
        <f>Table1[[#This Row],[delivery_date]]-Table1[[#This Row],[order_date]]</f>
        <v>2</v>
      </c>
    </row>
    <row r="10192" spans="1:17" x14ac:dyDescent="0.35">
      <c r="A10192" t="s">
        <v>10223</v>
      </c>
      <c r="B10192" t="s">
        <v>19</v>
      </c>
      <c r="C10192" t="s">
        <v>36</v>
      </c>
      <c r="D10192" s="2">
        <v>207.04</v>
      </c>
      <c r="E10192">
        <v>0.42</v>
      </c>
      <c r="F10192">
        <v>5</v>
      </c>
      <c r="G10192" s="1">
        <v>45160</v>
      </c>
      <c r="H10192" s="1">
        <v>45165</v>
      </c>
      <c r="I10192" t="s">
        <v>21</v>
      </c>
      <c r="J10192" t="s">
        <v>16</v>
      </c>
      <c r="K10192" s="2">
        <v>32.64</v>
      </c>
      <c r="L10192" t="s">
        <v>39</v>
      </c>
      <c r="M10192">
        <f>YEAR(Table1[[#This Row],[order_date]])</f>
        <v>2023</v>
      </c>
      <c r="N10192">
        <f>MONTH(Table1[[#This Row],[order_date]])</f>
        <v>8</v>
      </c>
      <c r="O10192" s="3">
        <f>Table1[[#This Row],[sales]]-Table1[[#This Row],[profit]]</f>
        <v>174.39999999999998</v>
      </c>
      <c r="P10192" s="3">
        <f>Table1[[#This Row],[sales]]*Table1[[#This Row],[quantity]]</f>
        <v>1035.2</v>
      </c>
      <c r="Q10192" s="9">
        <f>Table1[[#This Row],[delivery_date]]-Table1[[#This Row],[order_date]]</f>
        <v>5</v>
      </c>
    </row>
    <row r="10193" spans="1:17" x14ac:dyDescent="0.35">
      <c r="A10193" t="s">
        <v>10224</v>
      </c>
      <c r="B10193" t="s">
        <v>25</v>
      </c>
      <c r="C10193" t="s">
        <v>36</v>
      </c>
      <c r="D10193" s="2">
        <v>2778.78</v>
      </c>
      <c r="E10193">
        <v>0.12</v>
      </c>
      <c r="F10193">
        <v>9</v>
      </c>
      <c r="G10193" s="1">
        <v>45081</v>
      </c>
      <c r="H10193" s="1">
        <v>45084</v>
      </c>
      <c r="I10193" t="s">
        <v>15</v>
      </c>
      <c r="J10193" t="s">
        <v>16</v>
      </c>
      <c r="K10193" s="2">
        <v>219.24</v>
      </c>
      <c r="L10193" t="s">
        <v>34</v>
      </c>
      <c r="M10193">
        <f>YEAR(Table1[[#This Row],[order_date]])</f>
        <v>2023</v>
      </c>
      <c r="N10193">
        <f>MONTH(Table1[[#This Row],[order_date]])</f>
        <v>6</v>
      </c>
      <c r="O10193" s="3">
        <f>Table1[[#This Row],[sales]]-Table1[[#This Row],[profit]]</f>
        <v>2559.54</v>
      </c>
      <c r="P10193" s="3">
        <f>Table1[[#This Row],[sales]]*Table1[[#This Row],[quantity]]</f>
        <v>25009.02</v>
      </c>
      <c r="Q10193" s="9">
        <f>Table1[[#This Row],[delivery_date]]-Table1[[#This Row],[order_date]]</f>
        <v>3</v>
      </c>
    </row>
    <row r="10194" spans="1:17" x14ac:dyDescent="0.35">
      <c r="A10194" t="s">
        <v>10225</v>
      </c>
      <c r="B10194" t="s">
        <v>25</v>
      </c>
      <c r="C10194" t="s">
        <v>14</v>
      </c>
      <c r="D10194" s="2">
        <v>3191.26</v>
      </c>
      <c r="E10194">
        <v>0.32</v>
      </c>
      <c r="F10194">
        <v>4</v>
      </c>
      <c r="G10194" s="1">
        <v>45204</v>
      </c>
      <c r="H10194" s="1">
        <v>45206</v>
      </c>
      <c r="I10194" t="s">
        <v>15</v>
      </c>
      <c r="J10194" t="s">
        <v>27</v>
      </c>
      <c r="K10194" s="2">
        <v>608.04</v>
      </c>
      <c r="L10194" t="s">
        <v>34</v>
      </c>
      <c r="M10194">
        <f>YEAR(Table1[[#This Row],[order_date]])</f>
        <v>2023</v>
      </c>
      <c r="N10194">
        <f>MONTH(Table1[[#This Row],[order_date]])</f>
        <v>10</v>
      </c>
      <c r="O10194" s="3">
        <f>Table1[[#This Row],[sales]]-Table1[[#This Row],[profit]]</f>
        <v>2583.2200000000003</v>
      </c>
      <c r="P10194" s="3">
        <f>Table1[[#This Row],[sales]]*Table1[[#This Row],[quantity]]</f>
        <v>12765.04</v>
      </c>
      <c r="Q10194" s="9">
        <f>Table1[[#This Row],[delivery_date]]-Table1[[#This Row],[order_date]]</f>
        <v>2</v>
      </c>
    </row>
    <row r="10195" spans="1:17" x14ac:dyDescent="0.35">
      <c r="A10195" t="s">
        <v>10226</v>
      </c>
      <c r="B10195" t="s">
        <v>41</v>
      </c>
      <c r="C10195" t="s">
        <v>26</v>
      </c>
      <c r="D10195" s="2">
        <v>1214.8599999999999</v>
      </c>
      <c r="E10195">
        <v>0.48</v>
      </c>
      <c r="F10195">
        <v>6</v>
      </c>
      <c r="G10195" s="1">
        <v>45431</v>
      </c>
      <c r="H10195" s="1">
        <v>45434</v>
      </c>
      <c r="I10195" t="s">
        <v>21</v>
      </c>
      <c r="J10195" t="s">
        <v>27</v>
      </c>
      <c r="K10195" s="2">
        <v>331.8</v>
      </c>
      <c r="L10195" t="s">
        <v>28</v>
      </c>
      <c r="M10195">
        <f>YEAR(Table1[[#This Row],[order_date]])</f>
        <v>2024</v>
      </c>
      <c r="N10195">
        <f>MONTH(Table1[[#This Row],[order_date]])</f>
        <v>5</v>
      </c>
      <c r="O10195" s="3">
        <f>Table1[[#This Row],[sales]]-Table1[[#This Row],[profit]]</f>
        <v>883.06</v>
      </c>
      <c r="P10195" s="3">
        <f>Table1[[#This Row],[sales]]*Table1[[#This Row],[quantity]]</f>
        <v>7289.16</v>
      </c>
      <c r="Q10195" s="9">
        <f>Table1[[#This Row],[delivery_date]]-Table1[[#This Row],[order_date]]</f>
        <v>3</v>
      </c>
    </row>
    <row r="10196" spans="1:17" x14ac:dyDescent="0.35">
      <c r="A10196" t="s">
        <v>10227</v>
      </c>
      <c r="B10196" t="s">
        <v>41</v>
      </c>
      <c r="C10196" t="s">
        <v>36</v>
      </c>
      <c r="D10196" s="2">
        <v>2763.07</v>
      </c>
      <c r="E10196">
        <v>0.28999999999999998</v>
      </c>
      <c r="F10196">
        <v>5</v>
      </c>
      <c r="G10196" s="1">
        <v>45549</v>
      </c>
      <c r="H10196" s="1">
        <v>45550</v>
      </c>
      <c r="I10196" t="s">
        <v>31</v>
      </c>
      <c r="J10196" t="s">
        <v>27</v>
      </c>
      <c r="K10196" s="2">
        <v>491.28</v>
      </c>
      <c r="L10196" t="s">
        <v>17</v>
      </c>
      <c r="M10196">
        <f>YEAR(Table1[[#This Row],[order_date]])</f>
        <v>2024</v>
      </c>
      <c r="N10196">
        <f>MONTH(Table1[[#This Row],[order_date]])</f>
        <v>9</v>
      </c>
      <c r="O10196" s="3">
        <f>Table1[[#This Row],[sales]]-Table1[[#This Row],[profit]]</f>
        <v>2271.79</v>
      </c>
      <c r="P10196" s="3">
        <f>Table1[[#This Row],[sales]]*Table1[[#This Row],[quantity]]</f>
        <v>13815.35</v>
      </c>
      <c r="Q10196" s="9">
        <f>Table1[[#This Row],[delivery_date]]-Table1[[#This Row],[order_date]]</f>
        <v>1</v>
      </c>
    </row>
    <row r="10197" spans="1:17" x14ac:dyDescent="0.35">
      <c r="A10197" t="s">
        <v>10228</v>
      </c>
      <c r="B10197" t="s">
        <v>13</v>
      </c>
      <c r="C10197" t="s">
        <v>36</v>
      </c>
      <c r="D10197" s="2">
        <v>4995.72</v>
      </c>
      <c r="E10197">
        <v>0.4</v>
      </c>
      <c r="F10197">
        <v>6</v>
      </c>
      <c r="G10197" s="1">
        <v>45077</v>
      </c>
      <c r="H10197" s="1">
        <v>45084</v>
      </c>
      <c r="I10197" t="s">
        <v>21</v>
      </c>
      <c r="J10197" t="s">
        <v>16</v>
      </c>
      <c r="K10197" s="2">
        <v>310.63</v>
      </c>
      <c r="L10197" t="s">
        <v>17</v>
      </c>
      <c r="M10197">
        <f>YEAR(Table1[[#This Row],[order_date]])</f>
        <v>2023</v>
      </c>
      <c r="N10197">
        <f>MONTH(Table1[[#This Row],[order_date]])</f>
        <v>5</v>
      </c>
      <c r="O10197" s="3">
        <f>Table1[[#This Row],[sales]]-Table1[[#This Row],[profit]]</f>
        <v>4685.09</v>
      </c>
      <c r="P10197" s="3">
        <f>Table1[[#This Row],[sales]]*Table1[[#This Row],[quantity]]</f>
        <v>29974.32</v>
      </c>
      <c r="Q10197" s="9">
        <f>Table1[[#This Row],[delivery_date]]-Table1[[#This Row],[order_date]]</f>
        <v>7</v>
      </c>
    </row>
    <row r="10198" spans="1:17" x14ac:dyDescent="0.35">
      <c r="A10198" t="s">
        <v>10229</v>
      </c>
      <c r="B10198" t="s">
        <v>25</v>
      </c>
      <c r="C10198" t="s">
        <v>36</v>
      </c>
      <c r="D10198" s="2">
        <v>4445.8999999999996</v>
      </c>
      <c r="E10198">
        <v>0.37</v>
      </c>
      <c r="F10198">
        <v>4</v>
      </c>
      <c r="G10198" s="1">
        <v>45107</v>
      </c>
      <c r="H10198" s="1">
        <v>45112</v>
      </c>
      <c r="I10198" t="s">
        <v>15</v>
      </c>
      <c r="J10198" t="s">
        <v>27</v>
      </c>
      <c r="K10198" s="2">
        <v>684.39</v>
      </c>
      <c r="L10198" t="s">
        <v>17</v>
      </c>
      <c r="M10198">
        <f>YEAR(Table1[[#This Row],[order_date]])</f>
        <v>2023</v>
      </c>
      <c r="N10198">
        <f>MONTH(Table1[[#This Row],[order_date]])</f>
        <v>6</v>
      </c>
      <c r="O10198" s="3">
        <f>Table1[[#This Row],[sales]]-Table1[[#This Row],[profit]]</f>
        <v>3761.5099999999998</v>
      </c>
      <c r="P10198" s="3">
        <f>Table1[[#This Row],[sales]]*Table1[[#This Row],[quantity]]</f>
        <v>17783.599999999999</v>
      </c>
      <c r="Q10198" s="9">
        <f>Table1[[#This Row],[delivery_date]]-Table1[[#This Row],[order_date]]</f>
        <v>5</v>
      </c>
    </row>
    <row r="10199" spans="1:17" x14ac:dyDescent="0.35">
      <c r="A10199" t="s">
        <v>10230</v>
      </c>
      <c r="B10199" t="s">
        <v>25</v>
      </c>
      <c r="C10199" t="s">
        <v>36</v>
      </c>
      <c r="D10199" s="2">
        <v>387.44</v>
      </c>
      <c r="E10199">
        <v>0.43</v>
      </c>
      <c r="F10199">
        <v>3</v>
      </c>
      <c r="G10199" s="1">
        <v>45217</v>
      </c>
      <c r="H10199" s="1">
        <v>45221</v>
      </c>
      <c r="I10199" t="s">
        <v>21</v>
      </c>
      <c r="J10199" t="s">
        <v>27</v>
      </c>
      <c r="K10199" s="2">
        <v>107.74</v>
      </c>
      <c r="L10199" t="s">
        <v>17</v>
      </c>
      <c r="M10199">
        <f>YEAR(Table1[[#This Row],[order_date]])</f>
        <v>2023</v>
      </c>
      <c r="N10199">
        <f>MONTH(Table1[[#This Row],[order_date]])</f>
        <v>10</v>
      </c>
      <c r="O10199" s="3">
        <f>Table1[[#This Row],[sales]]-Table1[[#This Row],[profit]]</f>
        <v>279.7</v>
      </c>
      <c r="P10199" s="3">
        <f>Table1[[#This Row],[sales]]*Table1[[#This Row],[quantity]]</f>
        <v>1162.32</v>
      </c>
      <c r="Q10199" s="9">
        <f>Table1[[#This Row],[delivery_date]]-Table1[[#This Row],[order_date]]</f>
        <v>4</v>
      </c>
    </row>
    <row r="10200" spans="1:17" x14ac:dyDescent="0.35">
      <c r="A10200" t="s">
        <v>10231</v>
      </c>
      <c r="B10200" t="s">
        <v>41</v>
      </c>
      <c r="C10200" t="s">
        <v>33</v>
      </c>
      <c r="D10200" s="2">
        <v>726.62</v>
      </c>
      <c r="E10200">
        <v>0.48</v>
      </c>
      <c r="F10200">
        <v>5</v>
      </c>
      <c r="G10200" s="1">
        <v>45445</v>
      </c>
      <c r="H10200" s="1">
        <v>45448</v>
      </c>
      <c r="I10200" t="s">
        <v>21</v>
      </c>
      <c r="J10200" t="s">
        <v>22</v>
      </c>
      <c r="K10200" s="2">
        <v>209.35</v>
      </c>
      <c r="L10200" t="s">
        <v>17</v>
      </c>
      <c r="M10200">
        <f>YEAR(Table1[[#This Row],[order_date]])</f>
        <v>2024</v>
      </c>
      <c r="N10200">
        <f>MONTH(Table1[[#This Row],[order_date]])</f>
        <v>6</v>
      </c>
      <c r="O10200" s="3">
        <f>Table1[[#This Row],[sales]]-Table1[[#This Row],[profit]]</f>
        <v>517.27</v>
      </c>
      <c r="P10200" s="3">
        <f>Table1[[#This Row],[sales]]*Table1[[#This Row],[quantity]]</f>
        <v>3633.1</v>
      </c>
      <c r="Q10200" s="9">
        <f>Table1[[#This Row],[delivery_date]]-Table1[[#This Row],[order_date]]</f>
        <v>3</v>
      </c>
    </row>
    <row r="10201" spans="1:17" x14ac:dyDescent="0.35">
      <c r="A10201" t="s">
        <v>10232</v>
      </c>
      <c r="B10201" t="s">
        <v>19</v>
      </c>
      <c r="C10201" t="s">
        <v>20</v>
      </c>
      <c r="D10201" s="2">
        <v>2522.58</v>
      </c>
      <c r="E10201">
        <v>0.01</v>
      </c>
      <c r="F10201">
        <v>5</v>
      </c>
      <c r="G10201" s="1">
        <v>45334</v>
      </c>
      <c r="H10201" s="1">
        <v>45340</v>
      </c>
      <c r="I10201" t="s">
        <v>31</v>
      </c>
      <c r="J10201" t="s">
        <v>16</v>
      </c>
      <c r="K10201" s="2">
        <v>659.69</v>
      </c>
      <c r="L10201" t="s">
        <v>39</v>
      </c>
      <c r="M10201">
        <f>YEAR(Table1[[#This Row],[order_date]])</f>
        <v>2024</v>
      </c>
      <c r="N10201">
        <f>MONTH(Table1[[#This Row],[order_date]])</f>
        <v>2</v>
      </c>
      <c r="O10201" s="3">
        <f>Table1[[#This Row],[sales]]-Table1[[#This Row],[profit]]</f>
        <v>1862.8899999999999</v>
      </c>
      <c r="P10201" s="3">
        <f>Table1[[#This Row],[sales]]*Table1[[#This Row],[quantity]]</f>
        <v>12612.9</v>
      </c>
      <c r="Q10201" s="9">
        <f>Table1[[#This Row],[delivery_date]]-Table1[[#This Row],[order_date]]</f>
        <v>6</v>
      </c>
    </row>
    <row r="10202" spans="1:17" x14ac:dyDescent="0.35">
      <c r="A10202" t="s">
        <v>10233</v>
      </c>
      <c r="B10202" t="s">
        <v>13</v>
      </c>
      <c r="C10202" t="s">
        <v>14</v>
      </c>
      <c r="D10202" s="2">
        <v>1301.49</v>
      </c>
      <c r="E10202">
        <v>0.01</v>
      </c>
      <c r="F10202">
        <v>2</v>
      </c>
      <c r="G10202" s="1">
        <v>45134</v>
      </c>
      <c r="H10202" s="1">
        <v>45140</v>
      </c>
      <c r="I10202" t="s">
        <v>31</v>
      </c>
      <c r="J10202" t="s">
        <v>16</v>
      </c>
      <c r="K10202" s="2">
        <v>205.31</v>
      </c>
      <c r="L10202" t="s">
        <v>39</v>
      </c>
      <c r="M10202">
        <f>YEAR(Table1[[#This Row],[order_date]])</f>
        <v>2023</v>
      </c>
      <c r="N10202">
        <f>MONTH(Table1[[#This Row],[order_date]])</f>
        <v>7</v>
      </c>
      <c r="O10202" s="3">
        <f>Table1[[#This Row],[sales]]-Table1[[#This Row],[profit]]</f>
        <v>1096.18</v>
      </c>
      <c r="P10202" s="3">
        <f>Table1[[#This Row],[sales]]*Table1[[#This Row],[quantity]]</f>
        <v>2602.98</v>
      </c>
      <c r="Q10202" s="9">
        <f>Table1[[#This Row],[delivery_date]]-Table1[[#This Row],[order_date]]</f>
        <v>6</v>
      </c>
    </row>
    <row r="10203" spans="1:17" x14ac:dyDescent="0.35">
      <c r="A10203" t="s">
        <v>10234</v>
      </c>
      <c r="B10203" t="s">
        <v>13</v>
      </c>
      <c r="C10203" t="s">
        <v>33</v>
      </c>
      <c r="D10203" s="2">
        <v>496.75</v>
      </c>
      <c r="E10203">
        <v>0.3</v>
      </c>
      <c r="F10203">
        <v>4</v>
      </c>
      <c r="G10203" s="1">
        <v>45054</v>
      </c>
      <c r="H10203" s="1">
        <v>45056</v>
      </c>
      <c r="I10203" t="s">
        <v>15</v>
      </c>
      <c r="J10203" t="s">
        <v>27</v>
      </c>
      <c r="K10203" s="2">
        <v>71.95</v>
      </c>
      <c r="L10203" t="s">
        <v>28</v>
      </c>
      <c r="M10203">
        <f>YEAR(Table1[[#This Row],[order_date]])</f>
        <v>2023</v>
      </c>
      <c r="N10203">
        <f>MONTH(Table1[[#This Row],[order_date]])</f>
        <v>5</v>
      </c>
      <c r="O10203" s="3">
        <f>Table1[[#This Row],[sales]]-Table1[[#This Row],[profit]]</f>
        <v>424.8</v>
      </c>
      <c r="P10203" s="3">
        <f>Table1[[#This Row],[sales]]*Table1[[#This Row],[quantity]]</f>
        <v>1987</v>
      </c>
      <c r="Q10203" s="9">
        <f>Table1[[#This Row],[delivery_date]]-Table1[[#This Row],[order_date]]</f>
        <v>2</v>
      </c>
    </row>
    <row r="10204" spans="1:17" x14ac:dyDescent="0.35">
      <c r="A10204" t="s">
        <v>10235</v>
      </c>
      <c r="B10204" t="s">
        <v>41</v>
      </c>
      <c r="C10204" t="s">
        <v>14</v>
      </c>
      <c r="D10204" s="2">
        <v>1347.32</v>
      </c>
      <c r="E10204">
        <v>0.48</v>
      </c>
      <c r="F10204">
        <v>3</v>
      </c>
      <c r="G10204" s="1">
        <v>44949</v>
      </c>
      <c r="H10204" s="1">
        <v>44950</v>
      </c>
      <c r="I10204" t="s">
        <v>31</v>
      </c>
      <c r="J10204" t="s">
        <v>27</v>
      </c>
      <c r="K10204" s="2">
        <v>164.02</v>
      </c>
      <c r="L10204" t="s">
        <v>23</v>
      </c>
      <c r="M10204">
        <f>YEAR(Table1[[#This Row],[order_date]])</f>
        <v>2023</v>
      </c>
      <c r="N10204">
        <f>MONTH(Table1[[#This Row],[order_date]])</f>
        <v>1</v>
      </c>
      <c r="O10204" s="3">
        <f>Table1[[#This Row],[sales]]-Table1[[#This Row],[profit]]</f>
        <v>1183.3</v>
      </c>
      <c r="P10204" s="3">
        <f>Table1[[#This Row],[sales]]*Table1[[#This Row],[quantity]]</f>
        <v>4041.96</v>
      </c>
      <c r="Q10204" s="9">
        <f>Table1[[#This Row],[delivery_date]]-Table1[[#This Row],[order_date]]</f>
        <v>1</v>
      </c>
    </row>
    <row r="10205" spans="1:17" x14ac:dyDescent="0.35">
      <c r="A10205" t="s">
        <v>10236</v>
      </c>
      <c r="B10205" t="s">
        <v>25</v>
      </c>
      <c r="C10205" t="s">
        <v>36</v>
      </c>
      <c r="D10205" s="2">
        <v>399.77</v>
      </c>
      <c r="E10205">
        <v>0.24</v>
      </c>
      <c r="F10205">
        <v>7</v>
      </c>
      <c r="G10205" s="1">
        <v>44933</v>
      </c>
      <c r="H10205" s="1">
        <v>44938</v>
      </c>
      <c r="I10205" t="s">
        <v>21</v>
      </c>
      <c r="J10205" t="s">
        <v>16</v>
      </c>
      <c r="K10205" s="2">
        <v>34.29</v>
      </c>
      <c r="L10205" t="s">
        <v>34</v>
      </c>
      <c r="M10205">
        <f>YEAR(Table1[[#This Row],[order_date]])</f>
        <v>2023</v>
      </c>
      <c r="N10205">
        <f>MONTH(Table1[[#This Row],[order_date]])</f>
        <v>1</v>
      </c>
      <c r="O10205" s="3">
        <f>Table1[[#This Row],[sales]]-Table1[[#This Row],[profit]]</f>
        <v>365.47999999999996</v>
      </c>
      <c r="P10205" s="3">
        <f>Table1[[#This Row],[sales]]*Table1[[#This Row],[quantity]]</f>
        <v>2798.39</v>
      </c>
      <c r="Q10205" s="9">
        <f>Table1[[#This Row],[delivery_date]]-Table1[[#This Row],[order_date]]</f>
        <v>5</v>
      </c>
    </row>
    <row r="10206" spans="1:17" x14ac:dyDescent="0.35">
      <c r="A10206" t="s">
        <v>10237</v>
      </c>
      <c r="B10206" t="s">
        <v>41</v>
      </c>
      <c r="C10206" t="s">
        <v>14</v>
      </c>
      <c r="D10206" s="2">
        <v>2696.57</v>
      </c>
      <c r="E10206">
        <v>0.42</v>
      </c>
      <c r="F10206">
        <v>5</v>
      </c>
      <c r="G10206" s="1">
        <v>45414</v>
      </c>
      <c r="H10206" s="1">
        <v>45421</v>
      </c>
      <c r="I10206" t="s">
        <v>15</v>
      </c>
      <c r="J10206" t="s">
        <v>22</v>
      </c>
      <c r="K10206" s="2">
        <v>742.05</v>
      </c>
      <c r="L10206" t="s">
        <v>39</v>
      </c>
      <c r="M10206">
        <f>YEAR(Table1[[#This Row],[order_date]])</f>
        <v>2024</v>
      </c>
      <c r="N10206">
        <f>MONTH(Table1[[#This Row],[order_date]])</f>
        <v>5</v>
      </c>
      <c r="O10206" s="3">
        <f>Table1[[#This Row],[sales]]-Table1[[#This Row],[profit]]</f>
        <v>1954.5200000000002</v>
      </c>
      <c r="P10206" s="3">
        <f>Table1[[#This Row],[sales]]*Table1[[#This Row],[quantity]]</f>
        <v>13482.85</v>
      </c>
      <c r="Q10206" s="9">
        <f>Table1[[#This Row],[delivery_date]]-Table1[[#This Row],[order_date]]</f>
        <v>7</v>
      </c>
    </row>
    <row r="10207" spans="1:17" x14ac:dyDescent="0.35">
      <c r="A10207" t="s">
        <v>10238</v>
      </c>
      <c r="B10207" t="s">
        <v>41</v>
      </c>
      <c r="C10207" t="s">
        <v>26</v>
      </c>
      <c r="D10207" s="2">
        <v>2502.23</v>
      </c>
      <c r="E10207">
        <v>0.38</v>
      </c>
      <c r="F10207">
        <v>6</v>
      </c>
      <c r="G10207" s="1">
        <v>45238</v>
      </c>
      <c r="H10207" s="1">
        <v>45244</v>
      </c>
      <c r="I10207" t="s">
        <v>15</v>
      </c>
      <c r="J10207" t="s">
        <v>22</v>
      </c>
      <c r="K10207" s="2">
        <v>549.83000000000004</v>
      </c>
      <c r="L10207" t="s">
        <v>23</v>
      </c>
      <c r="M10207">
        <f>YEAR(Table1[[#This Row],[order_date]])</f>
        <v>2023</v>
      </c>
      <c r="N10207">
        <f>MONTH(Table1[[#This Row],[order_date]])</f>
        <v>11</v>
      </c>
      <c r="O10207" s="3">
        <f>Table1[[#This Row],[sales]]-Table1[[#This Row],[profit]]</f>
        <v>1952.4</v>
      </c>
      <c r="P10207" s="3">
        <f>Table1[[#This Row],[sales]]*Table1[[#This Row],[quantity]]</f>
        <v>15013.380000000001</v>
      </c>
      <c r="Q10207" s="9">
        <f>Table1[[#This Row],[delivery_date]]-Table1[[#This Row],[order_date]]</f>
        <v>6</v>
      </c>
    </row>
    <row r="10208" spans="1:17" x14ac:dyDescent="0.35">
      <c r="A10208" t="s">
        <v>10239</v>
      </c>
      <c r="B10208" t="s">
        <v>41</v>
      </c>
      <c r="C10208" t="s">
        <v>26</v>
      </c>
      <c r="D10208" s="2">
        <v>131</v>
      </c>
      <c r="E10208">
        <v>0.25</v>
      </c>
      <c r="F10208">
        <v>7</v>
      </c>
      <c r="G10208" s="1">
        <v>45588</v>
      </c>
      <c r="H10208" s="1">
        <v>45591</v>
      </c>
      <c r="I10208" t="s">
        <v>15</v>
      </c>
      <c r="J10208" t="s">
        <v>16</v>
      </c>
      <c r="K10208" s="2">
        <v>33.46</v>
      </c>
      <c r="L10208" t="s">
        <v>28</v>
      </c>
      <c r="M10208">
        <f>YEAR(Table1[[#This Row],[order_date]])</f>
        <v>2024</v>
      </c>
      <c r="N10208">
        <f>MONTH(Table1[[#This Row],[order_date]])</f>
        <v>10</v>
      </c>
      <c r="O10208" s="3">
        <f>Table1[[#This Row],[sales]]-Table1[[#This Row],[profit]]</f>
        <v>97.539999999999992</v>
      </c>
      <c r="P10208" s="3">
        <f>Table1[[#This Row],[sales]]*Table1[[#This Row],[quantity]]</f>
        <v>917</v>
      </c>
      <c r="Q10208" s="9">
        <f>Table1[[#This Row],[delivery_date]]-Table1[[#This Row],[order_date]]</f>
        <v>3</v>
      </c>
    </row>
    <row r="10209" spans="1:17" x14ac:dyDescent="0.35">
      <c r="A10209" t="s">
        <v>10240</v>
      </c>
      <c r="B10209" t="s">
        <v>41</v>
      </c>
      <c r="C10209" t="s">
        <v>20</v>
      </c>
      <c r="D10209" s="2">
        <v>2464.33</v>
      </c>
      <c r="E10209">
        <v>0.26</v>
      </c>
      <c r="F10209">
        <v>2</v>
      </c>
      <c r="G10209" s="1">
        <v>45531</v>
      </c>
      <c r="H10209" s="1">
        <v>45532</v>
      </c>
      <c r="I10209" t="s">
        <v>31</v>
      </c>
      <c r="J10209" t="s">
        <v>27</v>
      </c>
      <c r="K10209" s="2">
        <v>184.64</v>
      </c>
      <c r="L10209" t="s">
        <v>23</v>
      </c>
      <c r="M10209">
        <f>YEAR(Table1[[#This Row],[order_date]])</f>
        <v>2024</v>
      </c>
      <c r="N10209">
        <f>MONTH(Table1[[#This Row],[order_date]])</f>
        <v>8</v>
      </c>
      <c r="O10209" s="3">
        <f>Table1[[#This Row],[sales]]-Table1[[#This Row],[profit]]</f>
        <v>2279.69</v>
      </c>
      <c r="P10209" s="3">
        <f>Table1[[#This Row],[sales]]*Table1[[#This Row],[quantity]]</f>
        <v>4928.66</v>
      </c>
      <c r="Q10209" s="9">
        <f>Table1[[#This Row],[delivery_date]]-Table1[[#This Row],[order_date]]</f>
        <v>1</v>
      </c>
    </row>
    <row r="10210" spans="1:17" x14ac:dyDescent="0.35">
      <c r="A10210" t="s">
        <v>10241</v>
      </c>
      <c r="B10210" t="s">
        <v>19</v>
      </c>
      <c r="C10210" t="s">
        <v>20</v>
      </c>
      <c r="D10210" s="2">
        <v>2647.05</v>
      </c>
      <c r="E10210">
        <v>0.22</v>
      </c>
      <c r="F10210">
        <v>4</v>
      </c>
      <c r="G10210" s="1">
        <v>45330</v>
      </c>
      <c r="H10210" s="1">
        <v>45336</v>
      </c>
      <c r="I10210" t="s">
        <v>21</v>
      </c>
      <c r="J10210" t="s">
        <v>27</v>
      </c>
      <c r="K10210" s="2">
        <v>245.94</v>
      </c>
      <c r="L10210" t="s">
        <v>39</v>
      </c>
      <c r="M10210">
        <f>YEAR(Table1[[#This Row],[order_date]])</f>
        <v>2024</v>
      </c>
      <c r="N10210">
        <f>MONTH(Table1[[#This Row],[order_date]])</f>
        <v>2</v>
      </c>
      <c r="O10210" s="3">
        <f>Table1[[#This Row],[sales]]-Table1[[#This Row],[profit]]</f>
        <v>2401.11</v>
      </c>
      <c r="P10210" s="3">
        <f>Table1[[#This Row],[sales]]*Table1[[#This Row],[quantity]]</f>
        <v>10588.2</v>
      </c>
      <c r="Q10210" s="9">
        <f>Table1[[#This Row],[delivery_date]]-Table1[[#This Row],[order_date]]</f>
        <v>6</v>
      </c>
    </row>
    <row r="10211" spans="1:17" x14ac:dyDescent="0.35">
      <c r="A10211" t="s">
        <v>10242</v>
      </c>
      <c r="B10211" t="s">
        <v>19</v>
      </c>
      <c r="C10211" t="s">
        <v>14</v>
      </c>
      <c r="D10211" s="2">
        <v>3067.95</v>
      </c>
      <c r="E10211">
        <v>0.13</v>
      </c>
      <c r="F10211">
        <v>6</v>
      </c>
      <c r="G10211" s="1">
        <v>45469</v>
      </c>
      <c r="H10211" s="1">
        <v>45472</v>
      </c>
      <c r="I10211" t="s">
        <v>31</v>
      </c>
      <c r="J10211" t="s">
        <v>16</v>
      </c>
      <c r="K10211" s="2">
        <v>179.96</v>
      </c>
      <c r="L10211" t="s">
        <v>28</v>
      </c>
      <c r="M10211">
        <f>YEAR(Table1[[#This Row],[order_date]])</f>
        <v>2024</v>
      </c>
      <c r="N10211">
        <f>MONTH(Table1[[#This Row],[order_date]])</f>
        <v>6</v>
      </c>
      <c r="O10211" s="3">
        <f>Table1[[#This Row],[sales]]-Table1[[#This Row],[profit]]</f>
        <v>2887.99</v>
      </c>
      <c r="P10211" s="3">
        <f>Table1[[#This Row],[sales]]*Table1[[#This Row],[quantity]]</f>
        <v>18407.699999999997</v>
      </c>
      <c r="Q10211" s="9">
        <f>Table1[[#This Row],[delivery_date]]-Table1[[#This Row],[order_date]]</f>
        <v>3</v>
      </c>
    </row>
    <row r="10212" spans="1:17" x14ac:dyDescent="0.35">
      <c r="A10212" t="s">
        <v>10243</v>
      </c>
      <c r="B10212" t="s">
        <v>25</v>
      </c>
      <c r="C10212" t="s">
        <v>33</v>
      </c>
      <c r="D10212" s="2">
        <v>4853.49</v>
      </c>
      <c r="E10212">
        <v>0.43</v>
      </c>
      <c r="F10212">
        <v>3</v>
      </c>
      <c r="G10212" s="1">
        <v>45401</v>
      </c>
      <c r="H10212" s="1">
        <v>45404</v>
      </c>
      <c r="I10212" t="s">
        <v>21</v>
      </c>
      <c r="J10212" t="s">
        <v>16</v>
      </c>
      <c r="K10212" s="2">
        <v>784.27</v>
      </c>
      <c r="L10212" t="s">
        <v>23</v>
      </c>
      <c r="M10212">
        <f>YEAR(Table1[[#This Row],[order_date]])</f>
        <v>2024</v>
      </c>
      <c r="N10212">
        <f>MONTH(Table1[[#This Row],[order_date]])</f>
        <v>4</v>
      </c>
      <c r="O10212" s="3">
        <f>Table1[[#This Row],[sales]]-Table1[[#This Row],[profit]]</f>
        <v>4069.22</v>
      </c>
      <c r="P10212" s="3">
        <f>Table1[[#This Row],[sales]]*Table1[[#This Row],[quantity]]</f>
        <v>14560.47</v>
      </c>
      <c r="Q10212" s="9">
        <f>Table1[[#This Row],[delivery_date]]-Table1[[#This Row],[order_date]]</f>
        <v>3</v>
      </c>
    </row>
    <row r="10213" spans="1:17" x14ac:dyDescent="0.35">
      <c r="A10213" t="s">
        <v>10244</v>
      </c>
      <c r="B10213" t="s">
        <v>41</v>
      </c>
      <c r="C10213" t="s">
        <v>33</v>
      </c>
      <c r="D10213" s="2">
        <v>4915.1899999999996</v>
      </c>
      <c r="E10213">
        <v>0.1</v>
      </c>
      <c r="F10213">
        <v>6</v>
      </c>
      <c r="G10213" s="1">
        <v>45543</v>
      </c>
      <c r="H10213" s="1">
        <v>45550</v>
      </c>
      <c r="I10213" t="s">
        <v>15</v>
      </c>
      <c r="J10213" t="s">
        <v>27</v>
      </c>
      <c r="K10213" s="2">
        <v>780.2</v>
      </c>
      <c r="L10213" t="s">
        <v>23</v>
      </c>
      <c r="M10213">
        <f>YEAR(Table1[[#This Row],[order_date]])</f>
        <v>2024</v>
      </c>
      <c r="N10213">
        <f>MONTH(Table1[[#This Row],[order_date]])</f>
        <v>9</v>
      </c>
      <c r="O10213" s="3">
        <f>Table1[[#This Row],[sales]]-Table1[[#This Row],[profit]]</f>
        <v>4134.99</v>
      </c>
      <c r="P10213" s="3">
        <f>Table1[[#This Row],[sales]]*Table1[[#This Row],[quantity]]</f>
        <v>29491.14</v>
      </c>
      <c r="Q10213" s="9">
        <f>Table1[[#This Row],[delivery_date]]-Table1[[#This Row],[order_date]]</f>
        <v>7</v>
      </c>
    </row>
    <row r="10214" spans="1:17" x14ac:dyDescent="0.35">
      <c r="A10214" t="s">
        <v>10245</v>
      </c>
      <c r="B10214" t="s">
        <v>19</v>
      </c>
      <c r="C10214" t="s">
        <v>36</v>
      </c>
      <c r="D10214" s="2">
        <v>2681.95</v>
      </c>
      <c r="E10214">
        <v>0.45</v>
      </c>
      <c r="F10214">
        <v>1</v>
      </c>
      <c r="G10214" s="1">
        <v>45411</v>
      </c>
      <c r="H10214" s="1">
        <v>45414</v>
      </c>
      <c r="I10214" t="s">
        <v>15</v>
      </c>
      <c r="J10214" t="s">
        <v>16</v>
      </c>
      <c r="K10214" s="2">
        <v>692.89</v>
      </c>
      <c r="L10214" t="s">
        <v>23</v>
      </c>
      <c r="M10214">
        <f>YEAR(Table1[[#This Row],[order_date]])</f>
        <v>2024</v>
      </c>
      <c r="N10214">
        <f>MONTH(Table1[[#This Row],[order_date]])</f>
        <v>4</v>
      </c>
      <c r="O10214" s="3">
        <f>Table1[[#This Row],[sales]]-Table1[[#This Row],[profit]]</f>
        <v>1989.06</v>
      </c>
      <c r="P10214" s="3">
        <f>Table1[[#This Row],[sales]]*Table1[[#This Row],[quantity]]</f>
        <v>2681.95</v>
      </c>
      <c r="Q10214" s="9">
        <f>Table1[[#This Row],[delivery_date]]-Table1[[#This Row],[order_date]]</f>
        <v>3</v>
      </c>
    </row>
    <row r="10215" spans="1:17" x14ac:dyDescent="0.35">
      <c r="A10215" t="s">
        <v>10246</v>
      </c>
      <c r="B10215" t="s">
        <v>25</v>
      </c>
      <c r="C10215" t="s">
        <v>33</v>
      </c>
      <c r="D10215" s="2">
        <v>4241.41</v>
      </c>
      <c r="E10215">
        <v>0.18</v>
      </c>
      <c r="F10215">
        <v>8</v>
      </c>
      <c r="G10215" s="1">
        <v>45383</v>
      </c>
      <c r="H10215" s="1">
        <v>45388</v>
      </c>
      <c r="I10215" t="s">
        <v>21</v>
      </c>
      <c r="J10215" t="s">
        <v>16</v>
      </c>
      <c r="K10215" s="2">
        <v>243.25</v>
      </c>
      <c r="L10215" t="s">
        <v>17</v>
      </c>
      <c r="M10215">
        <f>YEAR(Table1[[#This Row],[order_date]])</f>
        <v>2024</v>
      </c>
      <c r="N10215">
        <f>MONTH(Table1[[#This Row],[order_date]])</f>
        <v>4</v>
      </c>
      <c r="O10215" s="3">
        <f>Table1[[#This Row],[sales]]-Table1[[#This Row],[profit]]</f>
        <v>3998.16</v>
      </c>
      <c r="P10215" s="3">
        <f>Table1[[#This Row],[sales]]*Table1[[#This Row],[quantity]]</f>
        <v>33931.279999999999</v>
      </c>
      <c r="Q10215" s="9">
        <f>Table1[[#This Row],[delivery_date]]-Table1[[#This Row],[order_date]]</f>
        <v>5</v>
      </c>
    </row>
    <row r="10216" spans="1:17" x14ac:dyDescent="0.35">
      <c r="A10216" t="s">
        <v>10247</v>
      </c>
      <c r="B10216" t="s">
        <v>41</v>
      </c>
      <c r="C10216" t="s">
        <v>20</v>
      </c>
      <c r="D10216" s="2">
        <v>517.30999999999995</v>
      </c>
      <c r="E10216">
        <v>0.01</v>
      </c>
      <c r="F10216">
        <v>5</v>
      </c>
      <c r="G10216" s="1">
        <v>45271</v>
      </c>
      <c r="H10216" s="1">
        <v>45276</v>
      </c>
      <c r="I10216" t="s">
        <v>15</v>
      </c>
      <c r="J10216" t="s">
        <v>16</v>
      </c>
      <c r="K10216" s="2">
        <v>92.7</v>
      </c>
      <c r="L10216" t="s">
        <v>34</v>
      </c>
      <c r="M10216">
        <f>YEAR(Table1[[#This Row],[order_date]])</f>
        <v>2023</v>
      </c>
      <c r="N10216">
        <f>MONTH(Table1[[#This Row],[order_date]])</f>
        <v>12</v>
      </c>
      <c r="O10216" s="3">
        <f>Table1[[#This Row],[sales]]-Table1[[#This Row],[profit]]</f>
        <v>424.60999999999996</v>
      </c>
      <c r="P10216" s="3">
        <f>Table1[[#This Row],[sales]]*Table1[[#This Row],[quantity]]</f>
        <v>2586.5499999999997</v>
      </c>
      <c r="Q10216" s="9">
        <f>Table1[[#This Row],[delivery_date]]-Table1[[#This Row],[order_date]]</f>
        <v>5</v>
      </c>
    </row>
    <row r="10217" spans="1:17" x14ac:dyDescent="0.35">
      <c r="A10217" t="s">
        <v>10248</v>
      </c>
      <c r="B10217" t="s">
        <v>13</v>
      </c>
      <c r="C10217" t="s">
        <v>33</v>
      </c>
      <c r="D10217" s="2">
        <v>2702.66</v>
      </c>
      <c r="E10217">
        <v>0.08</v>
      </c>
      <c r="F10217">
        <v>1</v>
      </c>
      <c r="G10217" s="1">
        <v>45566</v>
      </c>
      <c r="H10217" s="1">
        <v>45570</v>
      </c>
      <c r="I10217" t="s">
        <v>21</v>
      </c>
      <c r="J10217" t="s">
        <v>16</v>
      </c>
      <c r="K10217" s="2">
        <v>635.78</v>
      </c>
      <c r="L10217" t="s">
        <v>48</v>
      </c>
      <c r="M10217">
        <f>YEAR(Table1[[#This Row],[order_date]])</f>
        <v>2024</v>
      </c>
      <c r="N10217">
        <f>MONTH(Table1[[#This Row],[order_date]])</f>
        <v>10</v>
      </c>
      <c r="O10217" s="3">
        <f>Table1[[#This Row],[sales]]-Table1[[#This Row],[profit]]</f>
        <v>2066.88</v>
      </c>
      <c r="P10217" s="3">
        <f>Table1[[#This Row],[sales]]*Table1[[#This Row],[quantity]]</f>
        <v>2702.66</v>
      </c>
      <c r="Q10217" s="9">
        <f>Table1[[#This Row],[delivery_date]]-Table1[[#This Row],[order_date]]</f>
        <v>4</v>
      </c>
    </row>
    <row r="10218" spans="1:17" x14ac:dyDescent="0.35">
      <c r="A10218" t="s">
        <v>10249</v>
      </c>
      <c r="B10218" t="s">
        <v>19</v>
      </c>
      <c r="C10218" t="s">
        <v>36</v>
      </c>
      <c r="D10218" s="2">
        <v>3426.61</v>
      </c>
      <c r="E10218">
        <v>0.44</v>
      </c>
      <c r="F10218">
        <v>1</v>
      </c>
      <c r="G10218" s="1">
        <v>44968</v>
      </c>
      <c r="H10218" s="1">
        <v>44971</v>
      </c>
      <c r="I10218" t="s">
        <v>31</v>
      </c>
      <c r="J10218" t="s">
        <v>27</v>
      </c>
      <c r="K10218" s="2">
        <v>717.97</v>
      </c>
      <c r="L10218" t="s">
        <v>39</v>
      </c>
      <c r="M10218">
        <f>YEAR(Table1[[#This Row],[order_date]])</f>
        <v>2023</v>
      </c>
      <c r="N10218">
        <f>MONTH(Table1[[#This Row],[order_date]])</f>
        <v>2</v>
      </c>
      <c r="O10218" s="3">
        <f>Table1[[#This Row],[sales]]-Table1[[#This Row],[profit]]</f>
        <v>2708.6400000000003</v>
      </c>
      <c r="P10218" s="3">
        <f>Table1[[#This Row],[sales]]*Table1[[#This Row],[quantity]]</f>
        <v>3426.61</v>
      </c>
      <c r="Q10218" s="9">
        <f>Table1[[#This Row],[delivery_date]]-Table1[[#This Row],[order_date]]</f>
        <v>3</v>
      </c>
    </row>
    <row r="10219" spans="1:17" x14ac:dyDescent="0.35">
      <c r="A10219" t="s">
        <v>10250</v>
      </c>
      <c r="B10219" t="s">
        <v>25</v>
      </c>
      <c r="C10219" t="s">
        <v>26</v>
      </c>
      <c r="D10219" s="2">
        <v>2867.17</v>
      </c>
      <c r="E10219">
        <v>0.06</v>
      </c>
      <c r="F10219">
        <v>3</v>
      </c>
      <c r="G10219" s="1">
        <v>45540</v>
      </c>
      <c r="H10219" s="1">
        <v>45541</v>
      </c>
      <c r="I10219" t="s">
        <v>21</v>
      </c>
      <c r="J10219" t="s">
        <v>27</v>
      </c>
      <c r="K10219" s="2">
        <v>834.7</v>
      </c>
      <c r="L10219" t="s">
        <v>34</v>
      </c>
      <c r="M10219">
        <f>YEAR(Table1[[#This Row],[order_date]])</f>
        <v>2024</v>
      </c>
      <c r="N10219">
        <f>MONTH(Table1[[#This Row],[order_date]])</f>
        <v>9</v>
      </c>
      <c r="O10219" s="3">
        <f>Table1[[#This Row],[sales]]-Table1[[#This Row],[profit]]</f>
        <v>2032.47</v>
      </c>
      <c r="P10219" s="3">
        <f>Table1[[#This Row],[sales]]*Table1[[#This Row],[quantity]]</f>
        <v>8601.51</v>
      </c>
      <c r="Q10219" s="9">
        <f>Table1[[#This Row],[delivery_date]]-Table1[[#This Row],[order_date]]</f>
        <v>1</v>
      </c>
    </row>
    <row r="10220" spans="1:17" x14ac:dyDescent="0.35">
      <c r="A10220" t="s">
        <v>10251</v>
      </c>
      <c r="B10220" t="s">
        <v>13</v>
      </c>
      <c r="C10220" t="s">
        <v>33</v>
      </c>
      <c r="D10220" s="2">
        <v>1230.53</v>
      </c>
      <c r="E10220">
        <v>0.37</v>
      </c>
      <c r="F10220">
        <v>6</v>
      </c>
      <c r="G10220" s="1">
        <v>45151</v>
      </c>
      <c r="H10220" s="1">
        <v>45157</v>
      </c>
      <c r="I10220" t="s">
        <v>31</v>
      </c>
      <c r="J10220" t="s">
        <v>27</v>
      </c>
      <c r="K10220" s="2">
        <v>332.29</v>
      </c>
      <c r="L10220" t="s">
        <v>48</v>
      </c>
      <c r="M10220">
        <f>YEAR(Table1[[#This Row],[order_date]])</f>
        <v>2023</v>
      </c>
      <c r="N10220">
        <f>MONTH(Table1[[#This Row],[order_date]])</f>
        <v>8</v>
      </c>
      <c r="O10220" s="3">
        <f>Table1[[#This Row],[sales]]-Table1[[#This Row],[profit]]</f>
        <v>898.24</v>
      </c>
      <c r="P10220" s="3">
        <f>Table1[[#This Row],[sales]]*Table1[[#This Row],[quantity]]</f>
        <v>7383.18</v>
      </c>
      <c r="Q10220" s="9">
        <f>Table1[[#This Row],[delivery_date]]-Table1[[#This Row],[order_date]]</f>
        <v>6</v>
      </c>
    </row>
    <row r="10221" spans="1:17" x14ac:dyDescent="0.35">
      <c r="A10221" t="s">
        <v>10252</v>
      </c>
      <c r="B10221" t="s">
        <v>41</v>
      </c>
      <c r="C10221" t="s">
        <v>33</v>
      </c>
      <c r="D10221" s="2">
        <v>407.02</v>
      </c>
      <c r="E10221">
        <v>0.09</v>
      </c>
      <c r="F10221">
        <v>2</v>
      </c>
      <c r="G10221" s="1">
        <v>45451</v>
      </c>
      <c r="H10221" s="1">
        <v>45453</v>
      </c>
      <c r="I10221" t="s">
        <v>15</v>
      </c>
      <c r="J10221" t="s">
        <v>22</v>
      </c>
      <c r="K10221" s="2">
        <v>37.94</v>
      </c>
      <c r="L10221" t="s">
        <v>28</v>
      </c>
      <c r="M10221">
        <f>YEAR(Table1[[#This Row],[order_date]])</f>
        <v>2024</v>
      </c>
      <c r="N10221">
        <f>MONTH(Table1[[#This Row],[order_date]])</f>
        <v>6</v>
      </c>
      <c r="O10221" s="3">
        <f>Table1[[#This Row],[sales]]-Table1[[#This Row],[profit]]</f>
        <v>369.08</v>
      </c>
      <c r="P10221" s="3">
        <f>Table1[[#This Row],[sales]]*Table1[[#This Row],[quantity]]</f>
        <v>814.04</v>
      </c>
      <c r="Q10221" s="9">
        <f>Table1[[#This Row],[delivery_date]]-Table1[[#This Row],[order_date]]</f>
        <v>2</v>
      </c>
    </row>
    <row r="10222" spans="1:17" x14ac:dyDescent="0.35">
      <c r="A10222" t="s">
        <v>10253</v>
      </c>
      <c r="B10222" t="s">
        <v>41</v>
      </c>
      <c r="C10222" t="s">
        <v>20</v>
      </c>
      <c r="D10222" s="2">
        <v>1994.68</v>
      </c>
      <c r="E10222">
        <v>0.25</v>
      </c>
      <c r="F10222">
        <v>8</v>
      </c>
      <c r="G10222" s="1">
        <v>45539</v>
      </c>
      <c r="H10222" s="1">
        <v>45542</v>
      </c>
      <c r="I10222" t="s">
        <v>15</v>
      </c>
      <c r="J10222" t="s">
        <v>27</v>
      </c>
      <c r="K10222" s="2">
        <v>295.35000000000002</v>
      </c>
      <c r="L10222" t="s">
        <v>34</v>
      </c>
      <c r="M10222">
        <f>YEAR(Table1[[#This Row],[order_date]])</f>
        <v>2024</v>
      </c>
      <c r="N10222">
        <f>MONTH(Table1[[#This Row],[order_date]])</f>
        <v>9</v>
      </c>
      <c r="O10222" s="3">
        <f>Table1[[#This Row],[sales]]-Table1[[#This Row],[profit]]</f>
        <v>1699.33</v>
      </c>
      <c r="P10222" s="3">
        <f>Table1[[#This Row],[sales]]*Table1[[#This Row],[quantity]]</f>
        <v>15957.44</v>
      </c>
      <c r="Q10222" s="9">
        <f>Table1[[#This Row],[delivery_date]]-Table1[[#This Row],[order_date]]</f>
        <v>3</v>
      </c>
    </row>
    <row r="10223" spans="1:17" x14ac:dyDescent="0.35">
      <c r="A10223" t="s">
        <v>10254</v>
      </c>
      <c r="B10223" t="s">
        <v>41</v>
      </c>
      <c r="C10223" t="s">
        <v>14</v>
      </c>
      <c r="D10223" s="2">
        <v>3273.45</v>
      </c>
      <c r="E10223">
        <v>0.1</v>
      </c>
      <c r="F10223">
        <v>7</v>
      </c>
      <c r="G10223" s="1">
        <v>45518</v>
      </c>
      <c r="H10223" s="1">
        <v>45522</v>
      </c>
      <c r="I10223" t="s">
        <v>21</v>
      </c>
      <c r="J10223" t="s">
        <v>16</v>
      </c>
      <c r="K10223" s="2">
        <v>774.81</v>
      </c>
      <c r="L10223" t="s">
        <v>23</v>
      </c>
      <c r="M10223">
        <f>YEAR(Table1[[#This Row],[order_date]])</f>
        <v>2024</v>
      </c>
      <c r="N10223">
        <f>MONTH(Table1[[#This Row],[order_date]])</f>
        <v>8</v>
      </c>
      <c r="O10223" s="3">
        <f>Table1[[#This Row],[sales]]-Table1[[#This Row],[profit]]</f>
        <v>2498.64</v>
      </c>
      <c r="P10223" s="3">
        <f>Table1[[#This Row],[sales]]*Table1[[#This Row],[quantity]]</f>
        <v>22914.149999999998</v>
      </c>
      <c r="Q10223" s="9">
        <f>Table1[[#This Row],[delivery_date]]-Table1[[#This Row],[order_date]]</f>
        <v>4</v>
      </c>
    </row>
    <row r="10224" spans="1:17" x14ac:dyDescent="0.35">
      <c r="A10224" t="s">
        <v>10255</v>
      </c>
      <c r="B10224" t="s">
        <v>19</v>
      </c>
      <c r="C10224" t="s">
        <v>26</v>
      </c>
      <c r="D10224" s="2">
        <v>4959.3900000000003</v>
      </c>
      <c r="E10224">
        <v>0.17</v>
      </c>
      <c r="F10224">
        <v>2</v>
      </c>
      <c r="G10224" s="1">
        <v>44973</v>
      </c>
      <c r="H10224" s="1">
        <v>44979</v>
      </c>
      <c r="I10224" t="s">
        <v>21</v>
      </c>
      <c r="J10224" t="s">
        <v>22</v>
      </c>
      <c r="K10224" s="2">
        <v>770.39</v>
      </c>
      <c r="L10224" t="s">
        <v>39</v>
      </c>
      <c r="M10224">
        <f>YEAR(Table1[[#This Row],[order_date]])</f>
        <v>2023</v>
      </c>
      <c r="N10224">
        <f>MONTH(Table1[[#This Row],[order_date]])</f>
        <v>2</v>
      </c>
      <c r="O10224" s="3">
        <f>Table1[[#This Row],[sales]]-Table1[[#This Row],[profit]]</f>
        <v>4189</v>
      </c>
      <c r="P10224" s="3">
        <f>Table1[[#This Row],[sales]]*Table1[[#This Row],[quantity]]</f>
        <v>9918.7800000000007</v>
      </c>
      <c r="Q10224" s="9">
        <f>Table1[[#This Row],[delivery_date]]-Table1[[#This Row],[order_date]]</f>
        <v>6</v>
      </c>
    </row>
    <row r="10225" spans="1:17" x14ac:dyDescent="0.35">
      <c r="A10225" t="s">
        <v>10256</v>
      </c>
      <c r="B10225" t="s">
        <v>25</v>
      </c>
      <c r="C10225" t="s">
        <v>14</v>
      </c>
      <c r="D10225" s="2">
        <v>1259.01</v>
      </c>
      <c r="E10225">
        <v>0.06</v>
      </c>
      <c r="F10225">
        <v>1</v>
      </c>
      <c r="G10225" s="1">
        <v>45367</v>
      </c>
      <c r="H10225" s="1">
        <v>45373</v>
      </c>
      <c r="I10225" t="s">
        <v>21</v>
      </c>
      <c r="J10225" t="s">
        <v>22</v>
      </c>
      <c r="K10225" s="2">
        <v>196.03</v>
      </c>
      <c r="L10225" t="s">
        <v>39</v>
      </c>
      <c r="M10225">
        <f>YEAR(Table1[[#This Row],[order_date]])</f>
        <v>2024</v>
      </c>
      <c r="N10225">
        <f>MONTH(Table1[[#This Row],[order_date]])</f>
        <v>3</v>
      </c>
      <c r="O10225" s="3">
        <f>Table1[[#This Row],[sales]]-Table1[[#This Row],[profit]]</f>
        <v>1062.98</v>
      </c>
      <c r="P10225" s="3">
        <f>Table1[[#This Row],[sales]]*Table1[[#This Row],[quantity]]</f>
        <v>1259.01</v>
      </c>
      <c r="Q10225" s="9">
        <f>Table1[[#This Row],[delivery_date]]-Table1[[#This Row],[order_date]]</f>
        <v>6</v>
      </c>
    </row>
    <row r="10226" spans="1:17" x14ac:dyDescent="0.35">
      <c r="A10226" t="s">
        <v>10257</v>
      </c>
      <c r="B10226" t="s">
        <v>13</v>
      </c>
      <c r="C10226" t="s">
        <v>36</v>
      </c>
      <c r="D10226" s="2">
        <v>4597.17</v>
      </c>
      <c r="E10226">
        <v>0.28000000000000003</v>
      </c>
      <c r="F10226">
        <v>7</v>
      </c>
      <c r="G10226" s="1">
        <v>45541</v>
      </c>
      <c r="H10226" s="1">
        <v>45548</v>
      </c>
      <c r="I10226" t="s">
        <v>15</v>
      </c>
      <c r="J10226" t="s">
        <v>22</v>
      </c>
      <c r="K10226" s="2">
        <v>474.45</v>
      </c>
      <c r="L10226" t="s">
        <v>39</v>
      </c>
      <c r="M10226">
        <f>YEAR(Table1[[#This Row],[order_date]])</f>
        <v>2024</v>
      </c>
      <c r="N10226">
        <f>MONTH(Table1[[#This Row],[order_date]])</f>
        <v>9</v>
      </c>
      <c r="O10226" s="3">
        <f>Table1[[#This Row],[sales]]-Table1[[#This Row],[profit]]</f>
        <v>4122.72</v>
      </c>
      <c r="P10226" s="3">
        <f>Table1[[#This Row],[sales]]*Table1[[#This Row],[quantity]]</f>
        <v>32180.190000000002</v>
      </c>
      <c r="Q10226" s="9">
        <f>Table1[[#This Row],[delivery_date]]-Table1[[#This Row],[order_date]]</f>
        <v>7</v>
      </c>
    </row>
    <row r="10227" spans="1:17" x14ac:dyDescent="0.35">
      <c r="A10227" t="s">
        <v>10258</v>
      </c>
      <c r="B10227" t="s">
        <v>25</v>
      </c>
      <c r="C10227" t="s">
        <v>36</v>
      </c>
      <c r="D10227" s="2">
        <v>434.48</v>
      </c>
      <c r="E10227">
        <v>0.18</v>
      </c>
      <c r="F10227">
        <v>7</v>
      </c>
      <c r="G10227" s="1">
        <v>45332</v>
      </c>
      <c r="H10227" s="1">
        <v>45337</v>
      </c>
      <c r="I10227" t="s">
        <v>21</v>
      </c>
      <c r="J10227" t="s">
        <v>16</v>
      </c>
      <c r="K10227" s="2">
        <v>39.76</v>
      </c>
      <c r="L10227" t="s">
        <v>17</v>
      </c>
      <c r="M10227">
        <f>YEAR(Table1[[#This Row],[order_date]])</f>
        <v>2024</v>
      </c>
      <c r="N10227">
        <f>MONTH(Table1[[#This Row],[order_date]])</f>
        <v>2</v>
      </c>
      <c r="O10227" s="3">
        <f>Table1[[#This Row],[sales]]-Table1[[#This Row],[profit]]</f>
        <v>394.72</v>
      </c>
      <c r="P10227" s="3">
        <f>Table1[[#This Row],[sales]]*Table1[[#This Row],[quantity]]</f>
        <v>3041.36</v>
      </c>
      <c r="Q10227" s="9">
        <f>Table1[[#This Row],[delivery_date]]-Table1[[#This Row],[order_date]]</f>
        <v>5</v>
      </c>
    </row>
    <row r="10228" spans="1:17" x14ac:dyDescent="0.35">
      <c r="A10228" t="s">
        <v>10259</v>
      </c>
      <c r="B10228" t="s">
        <v>19</v>
      </c>
      <c r="C10228" t="s">
        <v>14</v>
      </c>
      <c r="D10228" s="2">
        <v>4661.8500000000004</v>
      </c>
      <c r="E10228">
        <v>0.18</v>
      </c>
      <c r="F10228">
        <v>3</v>
      </c>
      <c r="G10228" s="1">
        <v>45492</v>
      </c>
      <c r="H10228" s="1">
        <v>45496</v>
      </c>
      <c r="I10228" t="s">
        <v>21</v>
      </c>
      <c r="J10228" t="s">
        <v>16</v>
      </c>
      <c r="K10228" s="2">
        <v>998.93</v>
      </c>
      <c r="L10228" t="s">
        <v>39</v>
      </c>
      <c r="M10228">
        <f>YEAR(Table1[[#This Row],[order_date]])</f>
        <v>2024</v>
      </c>
      <c r="N10228">
        <f>MONTH(Table1[[#This Row],[order_date]])</f>
        <v>7</v>
      </c>
      <c r="O10228" s="3">
        <f>Table1[[#This Row],[sales]]-Table1[[#This Row],[profit]]</f>
        <v>3662.9200000000005</v>
      </c>
      <c r="P10228" s="3">
        <f>Table1[[#This Row],[sales]]*Table1[[#This Row],[quantity]]</f>
        <v>13985.550000000001</v>
      </c>
      <c r="Q10228" s="9">
        <f>Table1[[#This Row],[delivery_date]]-Table1[[#This Row],[order_date]]</f>
        <v>4</v>
      </c>
    </row>
    <row r="10229" spans="1:17" x14ac:dyDescent="0.35">
      <c r="A10229" t="s">
        <v>10260</v>
      </c>
      <c r="B10229" t="s">
        <v>25</v>
      </c>
      <c r="C10229" t="s">
        <v>20</v>
      </c>
      <c r="D10229" s="2">
        <v>4178.6000000000004</v>
      </c>
      <c r="E10229">
        <v>0.02</v>
      </c>
      <c r="F10229">
        <v>8</v>
      </c>
      <c r="G10229" s="1">
        <v>45055</v>
      </c>
      <c r="H10229" s="1">
        <v>45059</v>
      </c>
      <c r="I10229" t="s">
        <v>31</v>
      </c>
      <c r="J10229" t="s">
        <v>22</v>
      </c>
      <c r="K10229" s="2">
        <v>1241.04</v>
      </c>
      <c r="L10229" t="s">
        <v>39</v>
      </c>
      <c r="M10229">
        <f>YEAR(Table1[[#This Row],[order_date]])</f>
        <v>2023</v>
      </c>
      <c r="N10229">
        <f>MONTH(Table1[[#This Row],[order_date]])</f>
        <v>5</v>
      </c>
      <c r="O10229" s="3">
        <f>Table1[[#This Row],[sales]]-Table1[[#This Row],[profit]]</f>
        <v>2937.5600000000004</v>
      </c>
      <c r="P10229" s="3">
        <f>Table1[[#This Row],[sales]]*Table1[[#This Row],[quantity]]</f>
        <v>33428.800000000003</v>
      </c>
      <c r="Q10229" s="9">
        <f>Table1[[#This Row],[delivery_date]]-Table1[[#This Row],[order_date]]</f>
        <v>4</v>
      </c>
    </row>
    <row r="10230" spans="1:17" x14ac:dyDescent="0.35">
      <c r="A10230" t="s">
        <v>10261</v>
      </c>
      <c r="B10230" t="s">
        <v>19</v>
      </c>
      <c r="C10230" t="s">
        <v>20</v>
      </c>
      <c r="D10230" s="2">
        <v>202.63</v>
      </c>
      <c r="E10230">
        <v>7.0000000000000007E-2</v>
      </c>
      <c r="F10230">
        <v>8</v>
      </c>
      <c r="G10230" s="1">
        <v>45105</v>
      </c>
      <c r="H10230" s="1">
        <v>45108</v>
      </c>
      <c r="I10230" t="s">
        <v>15</v>
      </c>
      <c r="J10230" t="s">
        <v>22</v>
      </c>
      <c r="K10230" s="2">
        <v>57.14</v>
      </c>
      <c r="L10230" t="s">
        <v>39</v>
      </c>
      <c r="M10230">
        <f>YEAR(Table1[[#This Row],[order_date]])</f>
        <v>2023</v>
      </c>
      <c r="N10230">
        <f>MONTH(Table1[[#This Row],[order_date]])</f>
        <v>6</v>
      </c>
      <c r="O10230" s="3">
        <f>Table1[[#This Row],[sales]]-Table1[[#This Row],[profit]]</f>
        <v>145.49</v>
      </c>
      <c r="P10230" s="3">
        <f>Table1[[#This Row],[sales]]*Table1[[#This Row],[quantity]]</f>
        <v>1621.04</v>
      </c>
      <c r="Q10230" s="9">
        <f>Table1[[#This Row],[delivery_date]]-Table1[[#This Row],[order_date]]</f>
        <v>3</v>
      </c>
    </row>
    <row r="10231" spans="1:17" x14ac:dyDescent="0.35">
      <c r="A10231" t="s">
        <v>10262</v>
      </c>
      <c r="B10231" t="s">
        <v>41</v>
      </c>
      <c r="C10231" t="s">
        <v>20</v>
      </c>
      <c r="D10231" s="2">
        <v>1561.11</v>
      </c>
      <c r="E10231">
        <v>0.35</v>
      </c>
      <c r="F10231">
        <v>5</v>
      </c>
      <c r="G10231" s="1">
        <v>45395</v>
      </c>
      <c r="H10231" s="1">
        <v>45398</v>
      </c>
      <c r="I10231" t="s">
        <v>21</v>
      </c>
      <c r="J10231" t="s">
        <v>22</v>
      </c>
      <c r="K10231" s="2">
        <v>416.27</v>
      </c>
      <c r="L10231" t="s">
        <v>39</v>
      </c>
      <c r="M10231">
        <f>YEAR(Table1[[#This Row],[order_date]])</f>
        <v>2024</v>
      </c>
      <c r="N10231">
        <f>MONTH(Table1[[#This Row],[order_date]])</f>
        <v>4</v>
      </c>
      <c r="O10231" s="3">
        <f>Table1[[#This Row],[sales]]-Table1[[#This Row],[profit]]</f>
        <v>1144.8399999999999</v>
      </c>
      <c r="P10231" s="3">
        <f>Table1[[#This Row],[sales]]*Table1[[#This Row],[quantity]]</f>
        <v>7805.5499999999993</v>
      </c>
      <c r="Q10231" s="9">
        <f>Table1[[#This Row],[delivery_date]]-Table1[[#This Row],[order_date]]</f>
        <v>3</v>
      </c>
    </row>
    <row r="10232" spans="1:17" x14ac:dyDescent="0.35">
      <c r="A10232" t="s">
        <v>10263</v>
      </c>
      <c r="B10232" t="s">
        <v>13</v>
      </c>
      <c r="C10232" t="s">
        <v>26</v>
      </c>
      <c r="D10232" s="2">
        <v>349.69</v>
      </c>
      <c r="E10232">
        <v>0.15</v>
      </c>
      <c r="F10232">
        <v>7</v>
      </c>
      <c r="G10232" s="1">
        <v>45040</v>
      </c>
      <c r="H10232" s="1">
        <v>45041</v>
      </c>
      <c r="I10232" t="s">
        <v>31</v>
      </c>
      <c r="J10232" t="s">
        <v>22</v>
      </c>
      <c r="K10232" s="2">
        <v>103.22</v>
      </c>
      <c r="L10232" t="s">
        <v>39</v>
      </c>
      <c r="M10232">
        <f>YEAR(Table1[[#This Row],[order_date]])</f>
        <v>2023</v>
      </c>
      <c r="N10232">
        <f>MONTH(Table1[[#This Row],[order_date]])</f>
        <v>4</v>
      </c>
      <c r="O10232" s="3">
        <f>Table1[[#This Row],[sales]]-Table1[[#This Row],[profit]]</f>
        <v>246.47</v>
      </c>
      <c r="P10232" s="3">
        <f>Table1[[#This Row],[sales]]*Table1[[#This Row],[quantity]]</f>
        <v>2447.83</v>
      </c>
      <c r="Q10232" s="9">
        <f>Table1[[#This Row],[delivery_date]]-Table1[[#This Row],[order_date]]</f>
        <v>1</v>
      </c>
    </row>
    <row r="10233" spans="1:17" x14ac:dyDescent="0.35">
      <c r="A10233" t="s">
        <v>10264</v>
      </c>
      <c r="B10233" t="s">
        <v>41</v>
      </c>
      <c r="C10233" t="s">
        <v>36</v>
      </c>
      <c r="D10233" s="2">
        <v>4977.9799999999996</v>
      </c>
      <c r="E10233">
        <v>0.22</v>
      </c>
      <c r="F10233">
        <v>3</v>
      </c>
      <c r="G10233" s="1">
        <v>45501</v>
      </c>
      <c r="H10233" s="1">
        <v>45502</v>
      </c>
      <c r="I10233" t="s">
        <v>21</v>
      </c>
      <c r="J10233" t="s">
        <v>16</v>
      </c>
      <c r="K10233" s="2">
        <v>474.15</v>
      </c>
      <c r="L10233" t="s">
        <v>23</v>
      </c>
      <c r="M10233">
        <f>YEAR(Table1[[#This Row],[order_date]])</f>
        <v>2024</v>
      </c>
      <c r="N10233">
        <f>MONTH(Table1[[#This Row],[order_date]])</f>
        <v>7</v>
      </c>
      <c r="O10233" s="3">
        <f>Table1[[#This Row],[sales]]-Table1[[#This Row],[profit]]</f>
        <v>4503.83</v>
      </c>
      <c r="P10233" s="3">
        <f>Table1[[#This Row],[sales]]*Table1[[#This Row],[quantity]]</f>
        <v>14933.939999999999</v>
      </c>
      <c r="Q10233" s="9">
        <f>Table1[[#This Row],[delivery_date]]-Table1[[#This Row],[order_date]]</f>
        <v>1</v>
      </c>
    </row>
    <row r="10234" spans="1:17" x14ac:dyDescent="0.35">
      <c r="A10234" t="s">
        <v>10265</v>
      </c>
      <c r="B10234" t="s">
        <v>25</v>
      </c>
      <c r="C10234" t="s">
        <v>36</v>
      </c>
      <c r="D10234" s="2">
        <v>2196.44</v>
      </c>
      <c r="E10234">
        <v>0.38</v>
      </c>
      <c r="F10234">
        <v>6</v>
      </c>
      <c r="G10234" s="1">
        <v>45529</v>
      </c>
      <c r="H10234" s="1">
        <v>45533</v>
      </c>
      <c r="I10234" t="s">
        <v>15</v>
      </c>
      <c r="J10234" t="s">
        <v>27</v>
      </c>
      <c r="K10234" s="2">
        <v>347.25</v>
      </c>
      <c r="L10234" t="s">
        <v>28</v>
      </c>
      <c r="M10234">
        <f>YEAR(Table1[[#This Row],[order_date]])</f>
        <v>2024</v>
      </c>
      <c r="N10234">
        <f>MONTH(Table1[[#This Row],[order_date]])</f>
        <v>8</v>
      </c>
      <c r="O10234" s="3">
        <f>Table1[[#This Row],[sales]]-Table1[[#This Row],[profit]]</f>
        <v>1849.19</v>
      </c>
      <c r="P10234" s="3">
        <f>Table1[[#This Row],[sales]]*Table1[[#This Row],[quantity]]</f>
        <v>13178.64</v>
      </c>
      <c r="Q10234" s="9">
        <f>Table1[[#This Row],[delivery_date]]-Table1[[#This Row],[order_date]]</f>
        <v>4</v>
      </c>
    </row>
    <row r="10235" spans="1:17" x14ac:dyDescent="0.35">
      <c r="A10235" t="s">
        <v>10266</v>
      </c>
      <c r="B10235" t="s">
        <v>41</v>
      </c>
      <c r="C10235" t="s">
        <v>36</v>
      </c>
      <c r="D10235" s="2">
        <v>3344.65</v>
      </c>
      <c r="E10235">
        <v>0.22</v>
      </c>
      <c r="F10235">
        <v>3</v>
      </c>
      <c r="G10235" s="1">
        <v>45420</v>
      </c>
      <c r="H10235" s="1">
        <v>45421</v>
      </c>
      <c r="I10235" t="s">
        <v>21</v>
      </c>
      <c r="J10235" t="s">
        <v>22</v>
      </c>
      <c r="K10235" s="2">
        <v>284.14999999999998</v>
      </c>
      <c r="L10235" t="s">
        <v>39</v>
      </c>
      <c r="M10235">
        <f>YEAR(Table1[[#This Row],[order_date]])</f>
        <v>2024</v>
      </c>
      <c r="N10235">
        <f>MONTH(Table1[[#This Row],[order_date]])</f>
        <v>5</v>
      </c>
      <c r="O10235" s="3">
        <f>Table1[[#This Row],[sales]]-Table1[[#This Row],[profit]]</f>
        <v>3060.5</v>
      </c>
      <c r="P10235" s="3">
        <f>Table1[[#This Row],[sales]]*Table1[[#This Row],[quantity]]</f>
        <v>10033.950000000001</v>
      </c>
      <c r="Q10235" s="9">
        <f>Table1[[#This Row],[delivery_date]]-Table1[[#This Row],[order_date]]</f>
        <v>1</v>
      </c>
    </row>
    <row r="10236" spans="1:17" x14ac:dyDescent="0.35">
      <c r="A10236" t="s">
        <v>10267</v>
      </c>
      <c r="B10236" t="s">
        <v>13</v>
      </c>
      <c r="C10236" t="s">
        <v>26</v>
      </c>
      <c r="D10236" s="2">
        <v>1247.53</v>
      </c>
      <c r="E10236">
        <v>0.11</v>
      </c>
      <c r="F10236">
        <v>9</v>
      </c>
      <c r="G10236" s="1">
        <v>45088</v>
      </c>
      <c r="H10236" s="1">
        <v>45094</v>
      </c>
      <c r="I10236" t="s">
        <v>21</v>
      </c>
      <c r="J10236" t="s">
        <v>22</v>
      </c>
      <c r="K10236" s="2">
        <v>210.74</v>
      </c>
      <c r="L10236" t="s">
        <v>23</v>
      </c>
      <c r="M10236">
        <f>YEAR(Table1[[#This Row],[order_date]])</f>
        <v>2023</v>
      </c>
      <c r="N10236">
        <f>MONTH(Table1[[#This Row],[order_date]])</f>
        <v>6</v>
      </c>
      <c r="O10236" s="3">
        <f>Table1[[#This Row],[sales]]-Table1[[#This Row],[profit]]</f>
        <v>1036.79</v>
      </c>
      <c r="P10236" s="3">
        <f>Table1[[#This Row],[sales]]*Table1[[#This Row],[quantity]]</f>
        <v>11227.77</v>
      </c>
      <c r="Q10236" s="9">
        <f>Table1[[#This Row],[delivery_date]]-Table1[[#This Row],[order_date]]</f>
        <v>6</v>
      </c>
    </row>
    <row r="10237" spans="1:17" x14ac:dyDescent="0.35">
      <c r="A10237" t="s">
        <v>10268</v>
      </c>
      <c r="B10237" t="s">
        <v>41</v>
      </c>
      <c r="C10237" t="s">
        <v>36</v>
      </c>
      <c r="D10237" s="2">
        <v>4675.3100000000004</v>
      </c>
      <c r="E10237">
        <v>0.27</v>
      </c>
      <c r="F10237">
        <v>7</v>
      </c>
      <c r="G10237" s="1">
        <v>44955</v>
      </c>
      <c r="H10237" s="1">
        <v>44956</v>
      </c>
      <c r="I10237" t="s">
        <v>15</v>
      </c>
      <c r="J10237" t="s">
        <v>22</v>
      </c>
      <c r="K10237" s="2">
        <v>333.84</v>
      </c>
      <c r="L10237" t="s">
        <v>23</v>
      </c>
      <c r="M10237">
        <f>YEAR(Table1[[#This Row],[order_date]])</f>
        <v>2023</v>
      </c>
      <c r="N10237">
        <f>MONTH(Table1[[#This Row],[order_date]])</f>
        <v>1</v>
      </c>
      <c r="O10237" s="3">
        <f>Table1[[#This Row],[sales]]-Table1[[#This Row],[profit]]</f>
        <v>4341.47</v>
      </c>
      <c r="P10237" s="3">
        <f>Table1[[#This Row],[sales]]*Table1[[#This Row],[quantity]]</f>
        <v>32727.170000000002</v>
      </c>
      <c r="Q10237" s="9">
        <f>Table1[[#This Row],[delivery_date]]-Table1[[#This Row],[order_date]]</f>
        <v>1</v>
      </c>
    </row>
    <row r="10238" spans="1:17" x14ac:dyDescent="0.35">
      <c r="A10238" t="s">
        <v>10269</v>
      </c>
      <c r="B10238" t="s">
        <v>13</v>
      </c>
      <c r="C10238" t="s">
        <v>14</v>
      </c>
      <c r="D10238" s="2">
        <v>1443.45</v>
      </c>
      <c r="E10238">
        <v>0.4</v>
      </c>
      <c r="F10238">
        <v>1</v>
      </c>
      <c r="G10238" s="1">
        <v>45506</v>
      </c>
      <c r="H10238" s="1">
        <v>45508</v>
      </c>
      <c r="I10238" t="s">
        <v>31</v>
      </c>
      <c r="J10238" t="s">
        <v>22</v>
      </c>
      <c r="K10238" s="2">
        <v>316.73</v>
      </c>
      <c r="L10238" t="s">
        <v>17</v>
      </c>
      <c r="M10238">
        <f>YEAR(Table1[[#This Row],[order_date]])</f>
        <v>2024</v>
      </c>
      <c r="N10238">
        <f>MONTH(Table1[[#This Row],[order_date]])</f>
        <v>8</v>
      </c>
      <c r="O10238" s="3">
        <f>Table1[[#This Row],[sales]]-Table1[[#This Row],[profit]]</f>
        <v>1126.72</v>
      </c>
      <c r="P10238" s="3">
        <f>Table1[[#This Row],[sales]]*Table1[[#This Row],[quantity]]</f>
        <v>1443.45</v>
      </c>
      <c r="Q10238" s="9">
        <f>Table1[[#This Row],[delivery_date]]-Table1[[#This Row],[order_date]]</f>
        <v>2</v>
      </c>
    </row>
    <row r="10239" spans="1:17" x14ac:dyDescent="0.35">
      <c r="A10239" t="s">
        <v>10270</v>
      </c>
      <c r="B10239" t="s">
        <v>13</v>
      </c>
      <c r="C10239" t="s">
        <v>33</v>
      </c>
      <c r="D10239" s="2">
        <v>1375.05</v>
      </c>
      <c r="E10239">
        <v>0.3</v>
      </c>
      <c r="F10239">
        <v>8</v>
      </c>
      <c r="G10239" s="1">
        <v>45637</v>
      </c>
      <c r="H10239" s="1">
        <v>45638</v>
      </c>
      <c r="I10239" t="s">
        <v>15</v>
      </c>
      <c r="J10239" t="s">
        <v>16</v>
      </c>
      <c r="K10239" s="2">
        <v>221.96</v>
      </c>
      <c r="L10239" t="s">
        <v>23</v>
      </c>
      <c r="M10239">
        <f>YEAR(Table1[[#This Row],[order_date]])</f>
        <v>2024</v>
      </c>
      <c r="N10239">
        <f>MONTH(Table1[[#This Row],[order_date]])</f>
        <v>12</v>
      </c>
      <c r="O10239" s="3">
        <f>Table1[[#This Row],[sales]]-Table1[[#This Row],[profit]]</f>
        <v>1153.0899999999999</v>
      </c>
      <c r="P10239" s="3">
        <f>Table1[[#This Row],[sales]]*Table1[[#This Row],[quantity]]</f>
        <v>11000.4</v>
      </c>
      <c r="Q10239" s="9">
        <f>Table1[[#This Row],[delivery_date]]-Table1[[#This Row],[order_date]]</f>
        <v>1</v>
      </c>
    </row>
    <row r="10240" spans="1:17" x14ac:dyDescent="0.35">
      <c r="A10240" t="s">
        <v>10271</v>
      </c>
      <c r="B10240" t="s">
        <v>41</v>
      </c>
      <c r="C10240" t="s">
        <v>26</v>
      </c>
      <c r="D10240" s="2">
        <v>1641.54</v>
      </c>
      <c r="E10240">
        <v>0.21</v>
      </c>
      <c r="F10240">
        <v>9</v>
      </c>
      <c r="G10240" s="1">
        <v>45386</v>
      </c>
      <c r="H10240" s="1">
        <v>45390</v>
      </c>
      <c r="I10240" t="s">
        <v>31</v>
      </c>
      <c r="J10240" t="s">
        <v>27</v>
      </c>
      <c r="K10240" s="2">
        <v>440.14</v>
      </c>
      <c r="L10240" t="s">
        <v>23</v>
      </c>
      <c r="M10240">
        <f>YEAR(Table1[[#This Row],[order_date]])</f>
        <v>2024</v>
      </c>
      <c r="N10240">
        <f>MONTH(Table1[[#This Row],[order_date]])</f>
        <v>4</v>
      </c>
      <c r="O10240" s="3">
        <f>Table1[[#This Row],[sales]]-Table1[[#This Row],[profit]]</f>
        <v>1201.4000000000001</v>
      </c>
      <c r="P10240" s="3">
        <f>Table1[[#This Row],[sales]]*Table1[[#This Row],[quantity]]</f>
        <v>14773.86</v>
      </c>
      <c r="Q10240" s="9">
        <f>Table1[[#This Row],[delivery_date]]-Table1[[#This Row],[order_date]]</f>
        <v>4</v>
      </c>
    </row>
    <row r="10241" spans="1:17" x14ac:dyDescent="0.35">
      <c r="A10241" t="s">
        <v>10272</v>
      </c>
      <c r="B10241" t="s">
        <v>19</v>
      </c>
      <c r="C10241" t="s">
        <v>33</v>
      </c>
      <c r="D10241" s="2">
        <v>2366.1999999999998</v>
      </c>
      <c r="E10241">
        <v>0.06</v>
      </c>
      <c r="F10241">
        <v>2</v>
      </c>
      <c r="G10241" s="1">
        <v>45215</v>
      </c>
      <c r="H10241" s="1">
        <v>45218</v>
      </c>
      <c r="I10241" t="s">
        <v>15</v>
      </c>
      <c r="J10241" t="s">
        <v>22</v>
      </c>
      <c r="K10241" s="2">
        <v>254.98</v>
      </c>
      <c r="L10241" t="s">
        <v>23</v>
      </c>
      <c r="M10241">
        <f>YEAR(Table1[[#This Row],[order_date]])</f>
        <v>2023</v>
      </c>
      <c r="N10241">
        <f>MONTH(Table1[[#This Row],[order_date]])</f>
        <v>10</v>
      </c>
      <c r="O10241" s="3">
        <f>Table1[[#This Row],[sales]]-Table1[[#This Row],[profit]]</f>
        <v>2111.2199999999998</v>
      </c>
      <c r="P10241" s="3">
        <f>Table1[[#This Row],[sales]]*Table1[[#This Row],[quantity]]</f>
        <v>4732.3999999999996</v>
      </c>
      <c r="Q10241" s="9">
        <f>Table1[[#This Row],[delivery_date]]-Table1[[#This Row],[order_date]]</f>
        <v>3</v>
      </c>
    </row>
    <row r="10242" spans="1:17" x14ac:dyDescent="0.35">
      <c r="A10242" t="s">
        <v>10273</v>
      </c>
      <c r="B10242" t="s">
        <v>25</v>
      </c>
      <c r="C10242" t="s">
        <v>14</v>
      </c>
      <c r="D10242" s="2">
        <v>190.81</v>
      </c>
      <c r="E10242">
        <v>0.12</v>
      </c>
      <c r="F10242">
        <v>1</v>
      </c>
      <c r="G10242" s="1">
        <v>45292</v>
      </c>
      <c r="H10242" s="1">
        <v>45297</v>
      </c>
      <c r="I10242" t="s">
        <v>21</v>
      </c>
      <c r="J10242" t="s">
        <v>27</v>
      </c>
      <c r="K10242" s="2">
        <v>28.34</v>
      </c>
      <c r="L10242" t="s">
        <v>39</v>
      </c>
      <c r="M10242">
        <f>YEAR(Table1[[#This Row],[order_date]])</f>
        <v>2024</v>
      </c>
      <c r="N10242">
        <f>MONTH(Table1[[#This Row],[order_date]])</f>
        <v>1</v>
      </c>
      <c r="O10242" s="3">
        <f>Table1[[#This Row],[sales]]-Table1[[#This Row],[profit]]</f>
        <v>162.47</v>
      </c>
      <c r="P10242" s="3">
        <f>Table1[[#This Row],[sales]]*Table1[[#This Row],[quantity]]</f>
        <v>190.81</v>
      </c>
      <c r="Q10242" s="9">
        <f>Table1[[#This Row],[delivery_date]]-Table1[[#This Row],[order_date]]</f>
        <v>5</v>
      </c>
    </row>
    <row r="10243" spans="1:17" x14ac:dyDescent="0.35">
      <c r="A10243" t="s">
        <v>10274</v>
      </c>
      <c r="B10243" t="s">
        <v>19</v>
      </c>
      <c r="C10243" t="s">
        <v>20</v>
      </c>
      <c r="D10243" s="2">
        <v>3029.4</v>
      </c>
      <c r="E10243">
        <v>0.47</v>
      </c>
      <c r="F10243">
        <v>4</v>
      </c>
      <c r="G10243" s="1">
        <v>45398</v>
      </c>
      <c r="H10243" s="1">
        <v>45401</v>
      </c>
      <c r="I10243" t="s">
        <v>15</v>
      </c>
      <c r="J10243" t="s">
        <v>22</v>
      </c>
      <c r="K10243" s="2">
        <v>152.46</v>
      </c>
      <c r="L10243" t="s">
        <v>28</v>
      </c>
      <c r="M10243">
        <f>YEAR(Table1[[#This Row],[order_date]])</f>
        <v>2024</v>
      </c>
      <c r="N10243">
        <f>MONTH(Table1[[#This Row],[order_date]])</f>
        <v>4</v>
      </c>
      <c r="O10243" s="3">
        <f>Table1[[#This Row],[sales]]-Table1[[#This Row],[profit]]</f>
        <v>2876.94</v>
      </c>
      <c r="P10243" s="3">
        <f>Table1[[#This Row],[sales]]*Table1[[#This Row],[quantity]]</f>
        <v>12117.6</v>
      </c>
      <c r="Q10243" s="9">
        <f>Table1[[#This Row],[delivery_date]]-Table1[[#This Row],[order_date]]</f>
        <v>3</v>
      </c>
    </row>
    <row r="10244" spans="1:17" x14ac:dyDescent="0.35">
      <c r="A10244" t="s">
        <v>10275</v>
      </c>
      <c r="B10244" t="s">
        <v>19</v>
      </c>
      <c r="C10244" t="s">
        <v>20</v>
      </c>
      <c r="D10244" s="2">
        <v>255.16</v>
      </c>
      <c r="E10244">
        <v>0.39</v>
      </c>
      <c r="F10244">
        <v>9</v>
      </c>
      <c r="G10244" s="1">
        <v>45028</v>
      </c>
      <c r="H10244" s="1">
        <v>45032</v>
      </c>
      <c r="I10244" t="s">
        <v>15</v>
      </c>
      <c r="J10244" t="s">
        <v>27</v>
      </c>
      <c r="K10244" s="2">
        <v>42.49</v>
      </c>
      <c r="L10244" t="s">
        <v>17</v>
      </c>
      <c r="M10244">
        <f>YEAR(Table1[[#This Row],[order_date]])</f>
        <v>2023</v>
      </c>
      <c r="N10244">
        <f>MONTH(Table1[[#This Row],[order_date]])</f>
        <v>4</v>
      </c>
      <c r="O10244" s="3">
        <f>Table1[[#This Row],[sales]]-Table1[[#This Row],[profit]]</f>
        <v>212.67</v>
      </c>
      <c r="P10244" s="3">
        <f>Table1[[#This Row],[sales]]*Table1[[#This Row],[quantity]]</f>
        <v>2296.44</v>
      </c>
      <c r="Q10244" s="9">
        <f>Table1[[#This Row],[delivery_date]]-Table1[[#This Row],[order_date]]</f>
        <v>4</v>
      </c>
    </row>
    <row r="10245" spans="1:17" x14ac:dyDescent="0.35">
      <c r="A10245" t="s">
        <v>10276</v>
      </c>
      <c r="B10245" t="s">
        <v>41</v>
      </c>
      <c r="C10245" t="s">
        <v>20</v>
      </c>
      <c r="D10245" s="2">
        <v>2742.09</v>
      </c>
      <c r="E10245">
        <v>0.04</v>
      </c>
      <c r="F10245">
        <v>6</v>
      </c>
      <c r="G10245" s="1">
        <v>45631</v>
      </c>
      <c r="H10245" s="1">
        <v>45638</v>
      </c>
      <c r="I10245" t="s">
        <v>15</v>
      </c>
      <c r="J10245" t="s">
        <v>27</v>
      </c>
      <c r="K10245" s="2">
        <v>194.18</v>
      </c>
      <c r="L10245" t="s">
        <v>28</v>
      </c>
      <c r="M10245">
        <f>YEAR(Table1[[#This Row],[order_date]])</f>
        <v>2024</v>
      </c>
      <c r="N10245">
        <f>MONTH(Table1[[#This Row],[order_date]])</f>
        <v>12</v>
      </c>
      <c r="O10245" s="3">
        <f>Table1[[#This Row],[sales]]-Table1[[#This Row],[profit]]</f>
        <v>2547.9100000000003</v>
      </c>
      <c r="P10245" s="3">
        <f>Table1[[#This Row],[sales]]*Table1[[#This Row],[quantity]]</f>
        <v>16452.54</v>
      </c>
      <c r="Q10245" s="9">
        <f>Table1[[#This Row],[delivery_date]]-Table1[[#This Row],[order_date]]</f>
        <v>7</v>
      </c>
    </row>
    <row r="10246" spans="1:17" x14ac:dyDescent="0.35">
      <c r="A10246" t="s">
        <v>10277</v>
      </c>
      <c r="B10246" t="s">
        <v>25</v>
      </c>
      <c r="C10246" t="s">
        <v>26</v>
      </c>
      <c r="D10246" s="2">
        <v>2343.64</v>
      </c>
      <c r="E10246">
        <v>0</v>
      </c>
      <c r="F10246">
        <v>8</v>
      </c>
      <c r="G10246" s="1">
        <v>45045</v>
      </c>
      <c r="H10246" s="1">
        <v>45050</v>
      </c>
      <c r="I10246" t="s">
        <v>15</v>
      </c>
      <c r="J10246" t="s">
        <v>27</v>
      </c>
      <c r="K10246" s="2">
        <v>663.23</v>
      </c>
      <c r="L10246" t="s">
        <v>48</v>
      </c>
      <c r="M10246">
        <f>YEAR(Table1[[#This Row],[order_date]])</f>
        <v>2023</v>
      </c>
      <c r="N10246">
        <f>MONTH(Table1[[#This Row],[order_date]])</f>
        <v>4</v>
      </c>
      <c r="O10246" s="3">
        <f>Table1[[#This Row],[sales]]-Table1[[#This Row],[profit]]</f>
        <v>1680.4099999999999</v>
      </c>
      <c r="P10246" s="3">
        <f>Table1[[#This Row],[sales]]*Table1[[#This Row],[quantity]]</f>
        <v>18749.12</v>
      </c>
      <c r="Q10246" s="9">
        <f>Table1[[#This Row],[delivery_date]]-Table1[[#This Row],[order_date]]</f>
        <v>5</v>
      </c>
    </row>
    <row r="10247" spans="1:17" x14ac:dyDescent="0.35">
      <c r="A10247" t="s">
        <v>10278</v>
      </c>
      <c r="B10247" t="s">
        <v>25</v>
      </c>
      <c r="C10247" t="s">
        <v>20</v>
      </c>
      <c r="D10247" s="2">
        <v>1288.48</v>
      </c>
      <c r="E10247">
        <v>0.09</v>
      </c>
      <c r="F10247">
        <v>7</v>
      </c>
      <c r="G10247" s="1">
        <v>45344</v>
      </c>
      <c r="H10247" s="1">
        <v>45350</v>
      </c>
      <c r="I10247" t="s">
        <v>31</v>
      </c>
      <c r="J10247" t="s">
        <v>16</v>
      </c>
      <c r="K10247" s="2">
        <v>370.94</v>
      </c>
      <c r="L10247" t="s">
        <v>34</v>
      </c>
      <c r="M10247">
        <f>YEAR(Table1[[#This Row],[order_date]])</f>
        <v>2024</v>
      </c>
      <c r="N10247">
        <f>MONTH(Table1[[#This Row],[order_date]])</f>
        <v>2</v>
      </c>
      <c r="O10247" s="3">
        <f>Table1[[#This Row],[sales]]-Table1[[#This Row],[profit]]</f>
        <v>917.54</v>
      </c>
      <c r="P10247" s="3">
        <f>Table1[[#This Row],[sales]]*Table1[[#This Row],[quantity]]</f>
        <v>9019.36</v>
      </c>
      <c r="Q10247" s="9">
        <f>Table1[[#This Row],[delivery_date]]-Table1[[#This Row],[order_date]]</f>
        <v>6</v>
      </c>
    </row>
    <row r="10248" spans="1:17" x14ac:dyDescent="0.35">
      <c r="A10248" t="s">
        <v>10279</v>
      </c>
      <c r="B10248" t="s">
        <v>19</v>
      </c>
      <c r="C10248" t="s">
        <v>26</v>
      </c>
      <c r="D10248" s="2">
        <v>1715.86</v>
      </c>
      <c r="E10248">
        <v>0.47</v>
      </c>
      <c r="F10248">
        <v>5</v>
      </c>
      <c r="G10248" s="1">
        <v>45391</v>
      </c>
      <c r="H10248" s="1">
        <v>45393</v>
      </c>
      <c r="I10248" t="s">
        <v>31</v>
      </c>
      <c r="J10248" t="s">
        <v>22</v>
      </c>
      <c r="K10248" s="2">
        <v>323.48</v>
      </c>
      <c r="L10248" t="s">
        <v>48</v>
      </c>
      <c r="M10248">
        <f>YEAR(Table1[[#This Row],[order_date]])</f>
        <v>2024</v>
      </c>
      <c r="N10248">
        <f>MONTH(Table1[[#This Row],[order_date]])</f>
        <v>4</v>
      </c>
      <c r="O10248" s="3">
        <f>Table1[[#This Row],[sales]]-Table1[[#This Row],[profit]]</f>
        <v>1392.3799999999999</v>
      </c>
      <c r="P10248" s="3">
        <f>Table1[[#This Row],[sales]]*Table1[[#This Row],[quantity]]</f>
        <v>8579.2999999999993</v>
      </c>
      <c r="Q10248" s="9">
        <f>Table1[[#This Row],[delivery_date]]-Table1[[#This Row],[order_date]]</f>
        <v>2</v>
      </c>
    </row>
    <row r="10249" spans="1:17" x14ac:dyDescent="0.35">
      <c r="A10249" t="s">
        <v>10280</v>
      </c>
      <c r="B10249" t="s">
        <v>41</v>
      </c>
      <c r="C10249" t="s">
        <v>26</v>
      </c>
      <c r="D10249" s="2">
        <v>3557.73</v>
      </c>
      <c r="E10249">
        <v>0.28999999999999998</v>
      </c>
      <c r="F10249">
        <v>5</v>
      </c>
      <c r="G10249" s="1">
        <v>45030</v>
      </c>
      <c r="H10249" s="1">
        <v>45034</v>
      </c>
      <c r="I10249" t="s">
        <v>15</v>
      </c>
      <c r="J10249" t="s">
        <v>27</v>
      </c>
      <c r="K10249" s="2">
        <v>566.65</v>
      </c>
      <c r="L10249" t="s">
        <v>48</v>
      </c>
      <c r="M10249">
        <f>YEAR(Table1[[#This Row],[order_date]])</f>
        <v>2023</v>
      </c>
      <c r="N10249">
        <f>MONTH(Table1[[#This Row],[order_date]])</f>
        <v>4</v>
      </c>
      <c r="O10249" s="3">
        <f>Table1[[#This Row],[sales]]-Table1[[#This Row],[profit]]</f>
        <v>2991.08</v>
      </c>
      <c r="P10249" s="3">
        <f>Table1[[#This Row],[sales]]*Table1[[#This Row],[quantity]]</f>
        <v>17788.650000000001</v>
      </c>
      <c r="Q10249" s="9">
        <f>Table1[[#This Row],[delivery_date]]-Table1[[#This Row],[order_date]]</f>
        <v>4</v>
      </c>
    </row>
    <row r="10250" spans="1:17" x14ac:dyDescent="0.35">
      <c r="A10250" t="s">
        <v>10281</v>
      </c>
      <c r="B10250" t="s">
        <v>25</v>
      </c>
      <c r="C10250" t="s">
        <v>33</v>
      </c>
      <c r="D10250" s="2">
        <v>147.03</v>
      </c>
      <c r="E10250">
        <v>0.42</v>
      </c>
      <c r="F10250">
        <v>6</v>
      </c>
      <c r="G10250" s="1">
        <v>44976</v>
      </c>
      <c r="H10250" s="1">
        <v>44980</v>
      </c>
      <c r="I10250" t="s">
        <v>31</v>
      </c>
      <c r="J10250" t="s">
        <v>22</v>
      </c>
      <c r="K10250" s="2">
        <v>24.83</v>
      </c>
      <c r="L10250" t="s">
        <v>17</v>
      </c>
      <c r="M10250">
        <f>YEAR(Table1[[#This Row],[order_date]])</f>
        <v>2023</v>
      </c>
      <c r="N10250">
        <f>MONTH(Table1[[#This Row],[order_date]])</f>
        <v>2</v>
      </c>
      <c r="O10250" s="3">
        <f>Table1[[#This Row],[sales]]-Table1[[#This Row],[profit]]</f>
        <v>122.2</v>
      </c>
      <c r="P10250" s="3">
        <f>Table1[[#This Row],[sales]]*Table1[[#This Row],[quantity]]</f>
        <v>882.18000000000006</v>
      </c>
      <c r="Q10250" s="9">
        <f>Table1[[#This Row],[delivery_date]]-Table1[[#This Row],[order_date]]</f>
        <v>4</v>
      </c>
    </row>
    <row r="10251" spans="1:17" x14ac:dyDescent="0.35">
      <c r="A10251" t="s">
        <v>10282</v>
      </c>
      <c r="B10251" t="s">
        <v>19</v>
      </c>
      <c r="C10251" t="s">
        <v>20</v>
      </c>
      <c r="D10251" s="2">
        <v>1651.57</v>
      </c>
      <c r="E10251">
        <v>0.23</v>
      </c>
      <c r="F10251">
        <v>6</v>
      </c>
      <c r="G10251" s="1">
        <v>45623</v>
      </c>
      <c r="H10251" s="1">
        <v>45629</v>
      </c>
      <c r="I10251" t="s">
        <v>15</v>
      </c>
      <c r="J10251" t="s">
        <v>22</v>
      </c>
      <c r="K10251" s="2">
        <v>225.78</v>
      </c>
      <c r="L10251" t="s">
        <v>34</v>
      </c>
      <c r="M10251">
        <f>YEAR(Table1[[#This Row],[order_date]])</f>
        <v>2024</v>
      </c>
      <c r="N10251">
        <f>MONTH(Table1[[#This Row],[order_date]])</f>
        <v>11</v>
      </c>
      <c r="O10251" s="3">
        <f>Table1[[#This Row],[sales]]-Table1[[#This Row],[profit]]</f>
        <v>1425.79</v>
      </c>
      <c r="P10251" s="3">
        <f>Table1[[#This Row],[sales]]*Table1[[#This Row],[quantity]]</f>
        <v>9909.42</v>
      </c>
      <c r="Q10251" s="9">
        <f>Table1[[#This Row],[delivery_date]]-Table1[[#This Row],[order_date]]</f>
        <v>6</v>
      </c>
    </row>
    <row r="10252" spans="1:17" x14ac:dyDescent="0.35">
      <c r="A10252" t="s">
        <v>10283</v>
      </c>
      <c r="B10252" t="s">
        <v>25</v>
      </c>
      <c r="C10252" t="s">
        <v>36</v>
      </c>
      <c r="D10252" s="2">
        <v>3433.46</v>
      </c>
      <c r="E10252">
        <v>0.41</v>
      </c>
      <c r="F10252">
        <v>5</v>
      </c>
      <c r="G10252" s="1">
        <v>45401</v>
      </c>
      <c r="H10252" s="1">
        <v>45405</v>
      </c>
      <c r="I10252" t="s">
        <v>21</v>
      </c>
      <c r="J10252" t="s">
        <v>16</v>
      </c>
      <c r="K10252" s="2">
        <v>546.72</v>
      </c>
      <c r="L10252" t="s">
        <v>34</v>
      </c>
      <c r="M10252">
        <f>YEAR(Table1[[#This Row],[order_date]])</f>
        <v>2024</v>
      </c>
      <c r="N10252">
        <f>MONTH(Table1[[#This Row],[order_date]])</f>
        <v>4</v>
      </c>
      <c r="O10252" s="3">
        <f>Table1[[#This Row],[sales]]-Table1[[#This Row],[profit]]</f>
        <v>2886.74</v>
      </c>
      <c r="P10252" s="3">
        <f>Table1[[#This Row],[sales]]*Table1[[#This Row],[quantity]]</f>
        <v>17167.3</v>
      </c>
      <c r="Q10252" s="9">
        <f>Table1[[#This Row],[delivery_date]]-Table1[[#This Row],[order_date]]</f>
        <v>4</v>
      </c>
    </row>
    <row r="10253" spans="1:17" x14ac:dyDescent="0.35">
      <c r="A10253" t="s">
        <v>10284</v>
      </c>
      <c r="B10253" t="s">
        <v>41</v>
      </c>
      <c r="C10253" t="s">
        <v>20</v>
      </c>
      <c r="D10253" s="2">
        <v>846.14</v>
      </c>
      <c r="E10253">
        <v>0.02</v>
      </c>
      <c r="F10253">
        <v>8</v>
      </c>
      <c r="G10253" s="1">
        <v>45645</v>
      </c>
      <c r="H10253" s="1">
        <v>45648</v>
      </c>
      <c r="I10253" t="s">
        <v>15</v>
      </c>
      <c r="J10253" t="s">
        <v>16</v>
      </c>
      <c r="K10253" s="2">
        <v>148.34</v>
      </c>
      <c r="L10253" t="s">
        <v>23</v>
      </c>
      <c r="M10253">
        <f>YEAR(Table1[[#This Row],[order_date]])</f>
        <v>2024</v>
      </c>
      <c r="N10253">
        <f>MONTH(Table1[[#This Row],[order_date]])</f>
        <v>12</v>
      </c>
      <c r="O10253" s="3">
        <f>Table1[[#This Row],[sales]]-Table1[[#This Row],[profit]]</f>
        <v>697.8</v>
      </c>
      <c r="P10253" s="3">
        <f>Table1[[#This Row],[sales]]*Table1[[#This Row],[quantity]]</f>
        <v>6769.12</v>
      </c>
      <c r="Q10253" s="9">
        <f>Table1[[#This Row],[delivery_date]]-Table1[[#This Row],[order_date]]</f>
        <v>3</v>
      </c>
    </row>
    <row r="10254" spans="1:17" x14ac:dyDescent="0.35">
      <c r="A10254" t="s">
        <v>10285</v>
      </c>
      <c r="B10254" t="s">
        <v>41</v>
      </c>
      <c r="C10254" t="s">
        <v>20</v>
      </c>
      <c r="D10254" s="2">
        <v>2845.89</v>
      </c>
      <c r="E10254">
        <v>0.21</v>
      </c>
      <c r="F10254">
        <v>3</v>
      </c>
      <c r="G10254" s="1">
        <v>45517</v>
      </c>
      <c r="H10254" s="1">
        <v>45523</v>
      </c>
      <c r="I10254" t="s">
        <v>15</v>
      </c>
      <c r="J10254" t="s">
        <v>16</v>
      </c>
      <c r="K10254" s="2">
        <v>827</v>
      </c>
      <c r="L10254" t="s">
        <v>48</v>
      </c>
      <c r="M10254">
        <f>YEAR(Table1[[#This Row],[order_date]])</f>
        <v>2024</v>
      </c>
      <c r="N10254">
        <f>MONTH(Table1[[#This Row],[order_date]])</f>
        <v>8</v>
      </c>
      <c r="O10254" s="3">
        <f>Table1[[#This Row],[sales]]-Table1[[#This Row],[profit]]</f>
        <v>2018.8899999999999</v>
      </c>
      <c r="P10254" s="3">
        <f>Table1[[#This Row],[sales]]*Table1[[#This Row],[quantity]]</f>
        <v>8537.67</v>
      </c>
      <c r="Q10254" s="9">
        <f>Table1[[#This Row],[delivery_date]]-Table1[[#This Row],[order_date]]</f>
        <v>6</v>
      </c>
    </row>
    <row r="10255" spans="1:17" x14ac:dyDescent="0.35">
      <c r="A10255" t="s">
        <v>10286</v>
      </c>
      <c r="B10255" t="s">
        <v>41</v>
      </c>
      <c r="C10255" t="s">
        <v>20</v>
      </c>
      <c r="D10255" s="2">
        <v>927.77</v>
      </c>
      <c r="E10255">
        <v>0.19</v>
      </c>
      <c r="F10255">
        <v>9</v>
      </c>
      <c r="G10255" s="1">
        <v>45110</v>
      </c>
      <c r="H10255" s="1">
        <v>45117</v>
      </c>
      <c r="I10255" t="s">
        <v>15</v>
      </c>
      <c r="J10255" t="s">
        <v>27</v>
      </c>
      <c r="K10255" s="2">
        <v>139.24</v>
      </c>
      <c r="L10255" t="s">
        <v>23</v>
      </c>
      <c r="M10255">
        <f>YEAR(Table1[[#This Row],[order_date]])</f>
        <v>2023</v>
      </c>
      <c r="N10255">
        <f>MONTH(Table1[[#This Row],[order_date]])</f>
        <v>7</v>
      </c>
      <c r="O10255" s="3">
        <f>Table1[[#This Row],[sales]]-Table1[[#This Row],[profit]]</f>
        <v>788.53</v>
      </c>
      <c r="P10255" s="3">
        <f>Table1[[#This Row],[sales]]*Table1[[#This Row],[quantity]]</f>
        <v>8349.93</v>
      </c>
      <c r="Q10255" s="9">
        <f>Table1[[#This Row],[delivery_date]]-Table1[[#This Row],[order_date]]</f>
        <v>7</v>
      </c>
    </row>
    <row r="10256" spans="1:17" x14ac:dyDescent="0.35">
      <c r="A10256" t="s">
        <v>10287</v>
      </c>
      <c r="B10256" t="s">
        <v>25</v>
      </c>
      <c r="C10256" t="s">
        <v>36</v>
      </c>
      <c r="D10256" s="2">
        <v>858.33</v>
      </c>
      <c r="E10256">
        <v>0.49</v>
      </c>
      <c r="F10256">
        <v>5</v>
      </c>
      <c r="G10256" s="1">
        <v>45066</v>
      </c>
      <c r="H10256" s="1">
        <v>45071</v>
      </c>
      <c r="I10256" t="s">
        <v>21</v>
      </c>
      <c r="J10256" t="s">
        <v>16</v>
      </c>
      <c r="K10256" s="2">
        <v>204.3</v>
      </c>
      <c r="L10256" t="s">
        <v>34</v>
      </c>
      <c r="M10256">
        <f>YEAR(Table1[[#This Row],[order_date]])</f>
        <v>2023</v>
      </c>
      <c r="N10256">
        <f>MONTH(Table1[[#This Row],[order_date]])</f>
        <v>5</v>
      </c>
      <c r="O10256" s="3">
        <f>Table1[[#This Row],[sales]]-Table1[[#This Row],[profit]]</f>
        <v>654.03</v>
      </c>
      <c r="P10256" s="3">
        <f>Table1[[#This Row],[sales]]*Table1[[#This Row],[quantity]]</f>
        <v>4291.6500000000005</v>
      </c>
      <c r="Q10256" s="9">
        <f>Table1[[#This Row],[delivery_date]]-Table1[[#This Row],[order_date]]</f>
        <v>5</v>
      </c>
    </row>
    <row r="10257" spans="1:17" x14ac:dyDescent="0.35">
      <c r="A10257" t="s">
        <v>10288</v>
      </c>
      <c r="B10257" t="s">
        <v>13</v>
      </c>
      <c r="C10257" t="s">
        <v>36</v>
      </c>
      <c r="D10257" s="2">
        <v>3884.17</v>
      </c>
      <c r="E10257">
        <v>0.15</v>
      </c>
      <c r="F10257">
        <v>9</v>
      </c>
      <c r="G10257" s="1">
        <v>45657</v>
      </c>
      <c r="H10257" s="1">
        <v>45659</v>
      </c>
      <c r="I10257" t="s">
        <v>21</v>
      </c>
      <c r="J10257" t="s">
        <v>27</v>
      </c>
      <c r="K10257" s="2">
        <v>905.27</v>
      </c>
      <c r="L10257" t="s">
        <v>48</v>
      </c>
      <c r="M10257">
        <f>YEAR(Table1[[#This Row],[order_date]])</f>
        <v>2024</v>
      </c>
      <c r="N10257">
        <f>MONTH(Table1[[#This Row],[order_date]])</f>
        <v>12</v>
      </c>
      <c r="O10257" s="3">
        <f>Table1[[#This Row],[sales]]-Table1[[#This Row],[profit]]</f>
        <v>2978.9</v>
      </c>
      <c r="P10257" s="3">
        <f>Table1[[#This Row],[sales]]*Table1[[#This Row],[quantity]]</f>
        <v>34957.53</v>
      </c>
      <c r="Q10257" s="9">
        <f>Table1[[#This Row],[delivery_date]]-Table1[[#This Row],[order_date]]</f>
        <v>2</v>
      </c>
    </row>
    <row r="10258" spans="1:17" x14ac:dyDescent="0.35">
      <c r="A10258" t="s">
        <v>10289</v>
      </c>
      <c r="B10258" t="s">
        <v>25</v>
      </c>
      <c r="C10258" t="s">
        <v>26</v>
      </c>
      <c r="D10258" s="2">
        <v>1405.97</v>
      </c>
      <c r="E10258">
        <v>0.21</v>
      </c>
      <c r="F10258">
        <v>5</v>
      </c>
      <c r="G10258" s="1">
        <v>45039</v>
      </c>
      <c r="H10258" s="1">
        <v>45040</v>
      </c>
      <c r="I10258" t="s">
        <v>21</v>
      </c>
      <c r="J10258" t="s">
        <v>22</v>
      </c>
      <c r="K10258" s="2">
        <v>407.44</v>
      </c>
      <c r="L10258" t="s">
        <v>23</v>
      </c>
      <c r="M10258">
        <f>YEAR(Table1[[#This Row],[order_date]])</f>
        <v>2023</v>
      </c>
      <c r="N10258">
        <f>MONTH(Table1[[#This Row],[order_date]])</f>
        <v>4</v>
      </c>
      <c r="O10258" s="3">
        <f>Table1[[#This Row],[sales]]-Table1[[#This Row],[profit]]</f>
        <v>998.53</v>
      </c>
      <c r="P10258" s="3">
        <f>Table1[[#This Row],[sales]]*Table1[[#This Row],[quantity]]</f>
        <v>7029.85</v>
      </c>
      <c r="Q10258" s="9">
        <f>Table1[[#This Row],[delivery_date]]-Table1[[#This Row],[order_date]]</f>
        <v>1</v>
      </c>
    </row>
    <row r="10259" spans="1:17" x14ac:dyDescent="0.35">
      <c r="A10259" t="s">
        <v>10290</v>
      </c>
      <c r="B10259" t="s">
        <v>13</v>
      </c>
      <c r="C10259" t="s">
        <v>36</v>
      </c>
      <c r="D10259" s="2">
        <v>1941.27</v>
      </c>
      <c r="E10259">
        <v>0.38</v>
      </c>
      <c r="F10259">
        <v>3</v>
      </c>
      <c r="G10259" s="1">
        <v>45494</v>
      </c>
      <c r="H10259" s="1">
        <v>45499</v>
      </c>
      <c r="I10259" t="s">
        <v>31</v>
      </c>
      <c r="J10259" t="s">
        <v>22</v>
      </c>
      <c r="K10259" s="2">
        <v>121.64</v>
      </c>
      <c r="L10259" t="s">
        <v>34</v>
      </c>
      <c r="M10259">
        <f>YEAR(Table1[[#This Row],[order_date]])</f>
        <v>2024</v>
      </c>
      <c r="N10259">
        <f>MONTH(Table1[[#This Row],[order_date]])</f>
        <v>7</v>
      </c>
      <c r="O10259" s="3">
        <f>Table1[[#This Row],[sales]]-Table1[[#This Row],[profit]]</f>
        <v>1819.6299999999999</v>
      </c>
      <c r="P10259" s="3">
        <f>Table1[[#This Row],[sales]]*Table1[[#This Row],[quantity]]</f>
        <v>5823.8099999999995</v>
      </c>
      <c r="Q10259" s="9">
        <f>Table1[[#This Row],[delivery_date]]-Table1[[#This Row],[order_date]]</f>
        <v>5</v>
      </c>
    </row>
    <row r="10260" spans="1:17" x14ac:dyDescent="0.35">
      <c r="A10260" t="s">
        <v>10291</v>
      </c>
      <c r="B10260" t="s">
        <v>41</v>
      </c>
      <c r="C10260" t="s">
        <v>26</v>
      </c>
      <c r="D10260" s="2">
        <v>3677.09</v>
      </c>
      <c r="E10260">
        <v>0.44</v>
      </c>
      <c r="F10260">
        <v>9</v>
      </c>
      <c r="G10260" s="1">
        <v>45158</v>
      </c>
      <c r="H10260" s="1">
        <v>45165</v>
      </c>
      <c r="I10260" t="s">
        <v>21</v>
      </c>
      <c r="J10260" t="s">
        <v>16</v>
      </c>
      <c r="K10260" s="2">
        <v>263.82</v>
      </c>
      <c r="L10260" t="s">
        <v>28</v>
      </c>
      <c r="M10260">
        <f>YEAR(Table1[[#This Row],[order_date]])</f>
        <v>2023</v>
      </c>
      <c r="N10260">
        <f>MONTH(Table1[[#This Row],[order_date]])</f>
        <v>8</v>
      </c>
      <c r="O10260" s="3">
        <f>Table1[[#This Row],[sales]]-Table1[[#This Row],[profit]]</f>
        <v>3413.27</v>
      </c>
      <c r="P10260" s="3">
        <f>Table1[[#This Row],[sales]]*Table1[[#This Row],[quantity]]</f>
        <v>33093.81</v>
      </c>
      <c r="Q10260" s="9">
        <f>Table1[[#This Row],[delivery_date]]-Table1[[#This Row],[order_date]]</f>
        <v>7</v>
      </c>
    </row>
    <row r="10261" spans="1:17" x14ac:dyDescent="0.35">
      <c r="A10261" t="s">
        <v>10292</v>
      </c>
      <c r="B10261" t="s">
        <v>19</v>
      </c>
      <c r="C10261" t="s">
        <v>33</v>
      </c>
      <c r="D10261" s="2">
        <v>979.65</v>
      </c>
      <c r="E10261">
        <v>0.44</v>
      </c>
      <c r="F10261">
        <v>2</v>
      </c>
      <c r="G10261" s="1">
        <v>45063</v>
      </c>
      <c r="H10261" s="1">
        <v>45067</v>
      </c>
      <c r="I10261" t="s">
        <v>21</v>
      </c>
      <c r="J10261" t="s">
        <v>22</v>
      </c>
      <c r="K10261" s="2">
        <v>190.04</v>
      </c>
      <c r="L10261" t="s">
        <v>28</v>
      </c>
      <c r="M10261">
        <f>YEAR(Table1[[#This Row],[order_date]])</f>
        <v>2023</v>
      </c>
      <c r="N10261">
        <f>MONTH(Table1[[#This Row],[order_date]])</f>
        <v>5</v>
      </c>
      <c r="O10261" s="3">
        <f>Table1[[#This Row],[sales]]-Table1[[#This Row],[profit]]</f>
        <v>789.61</v>
      </c>
      <c r="P10261" s="3">
        <f>Table1[[#This Row],[sales]]*Table1[[#This Row],[quantity]]</f>
        <v>1959.3</v>
      </c>
      <c r="Q10261" s="9">
        <f>Table1[[#This Row],[delivery_date]]-Table1[[#This Row],[order_date]]</f>
        <v>4</v>
      </c>
    </row>
    <row r="10262" spans="1:17" x14ac:dyDescent="0.35">
      <c r="A10262" t="s">
        <v>10293</v>
      </c>
      <c r="B10262" t="s">
        <v>13</v>
      </c>
      <c r="C10262" t="s">
        <v>26</v>
      </c>
      <c r="D10262" s="2">
        <v>2705.51</v>
      </c>
      <c r="E10262">
        <v>0.2</v>
      </c>
      <c r="F10262">
        <v>5</v>
      </c>
      <c r="G10262" s="1">
        <v>45549</v>
      </c>
      <c r="H10262" s="1">
        <v>45556</v>
      </c>
      <c r="I10262" t="s">
        <v>21</v>
      </c>
      <c r="J10262" t="s">
        <v>27</v>
      </c>
      <c r="K10262" s="2">
        <v>457.79</v>
      </c>
      <c r="L10262" t="s">
        <v>48</v>
      </c>
      <c r="M10262">
        <f>YEAR(Table1[[#This Row],[order_date]])</f>
        <v>2024</v>
      </c>
      <c r="N10262">
        <f>MONTH(Table1[[#This Row],[order_date]])</f>
        <v>9</v>
      </c>
      <c r="O10262" s="3">
        <f>Table1[[#This Row],[sales]]-Table1[[#This Row],[profit]]</f>
        <v>2247.7200000000003</v>
      </c>
      <c r="P10262" s="3">
        <f>Table1[[#This Row],[sales]]*Table1[[#This Row],[quantity]]</f>
        <v>13527.550000000001</v>
      </c>
      <c r="Q10262" s="9">
        <f>Table1[[#This Row],[delivery_date]]-Table1[[#This Row],[order_date]]</f>
        <v>7</v>
      </c>
    </row>
    <row r="10263" spans="1:17" x14ac:dyDescent="0.35">
      <c r="A10263" t="s">
        <v>10294</v>
      </c>
      <c r="B10263" t="s">
        <v>41</v>
      </c>
      <c r="C10263" t="s">
        <v>20</v>
      </c>
      <c r="D10263" s="2">
        <v>4597.32</v>
      </c>
      <c r="E10263">
        <v>0.47</v>
      </c>
      <c r="F10263">
        <v>3</v>
      </c>
      <c r="G10263" s="1">
        <v>45091</v>
      </c>
      <c r="H10263" s="1">
        <v>45095</v>
      </c>
      <c r="I10263" t="s">
        <v>21</v>
      </c>
      <c r="J10263" t="s">
        <v>27</v>
      </c>
      <c r="K10263" s="2">
        <v>940.55</v>
      </c>
      <c r="L10263" t="s">
        <v>39</v>
      </c>
      <c r="M10263">
        <f>YEAR(Table1[[#This Row],[order_date]])</f>
        <v>2023</v>
      </c>
      <c r="N10263">
        <f>MONTH(Table1[[#This Row],[order_date]])</f>
        <v>6</v>
      </c>
      <c r="O10263" s="3">
        <f>Table1[[#This Row],[sales]]-Table1[[#This Row],[profit]]</f>
        <v>3656.7699999999995</v>
      </c>
      <c r="P10263" s="3">
        <f>Table1[[#This Row],[sales]]*Table1[[#This Row],[quantity]]</f>
        <v>13791.96</v>
      </c>
      <c r="Q10263" s="9">
        <f>Table1[[#This Row],[delivery_date]]-Table1[[#This Row],[order_date]]</f>
        <v>4</v>
      </c>
    </row>
    <row r="10264" spans="1:17" x14ac:dyDescent="0.35">
      <c r="A10264" t="s">
        <v>10295</v>
      </c>
      <c r="B10264" t="s">
        <v>41</v>
      </c>
      <c r="C10264" t="s">
        <v>14</v>
      </c>
      <c r="D10264" s="2">
        <v>2813.75</v>
      </c>
      <c r="E10264">
        <v>0.33</v>
      </c>
      <c r="F10264">
        <v>7</v>
      </c>
      <c r="G10264" s="1">
        <v>45331</v>
      </c>
      <c r="H10264" s="1">
        <v>45335</v>
      </c>
      <c r="I10264" t="s">
        <v>31</v>
      </c>
      <c r="J10264" t="s">
        <v>16</v>
      </c>
      <c r="K10264" s="2">
        <v>516.04</v>
      </c>
      <c r="L10264" t="s">
        <v>48</v>
      </c>
      <c r="M10264">
        <f>YEAR(Table1[[#This Row],[order_date]])</f>
        <v>2024</v>
      </c>
      <c r="N10264">
        <f>MONTH(Table1[[#This Row],[order_date]])</f>
        <v>2</v>
      </c>
      <c r="O10264" s="3">
        <f>Table1[[#This Row],[sales]]-Table1[[#This Row],[profit]]</f>
        <v>2297.71</v>
      </c>
      <c r="P10264" s="3">
        <f>Table1[[#This Row],[sales]]*Table1[[#This Row],[quantity]]</f>
        <v>19696.25</v>
      </c>
      <c r="Q10264" s="9">
        <f>Table1[[#This Row],[delivery_date]]-Table1[[#This Row],[order_date]]</f>
        <v>4</v>
      </c>
    </row>
    <row r="10265" spans="1:17" x14ac:dyDescent="0.35">
      <c r="A10265" t="s">
        <v>10296</v>
      </c>
      <c r="B10265" t="s">
        <v>13</v>
      </c>
      <c r="C10265" t="s">
        <v>14</v>
      </c>
      <c r="D10265" s="2">
        <v>339.34</v>
      </c>
      <c r="E10265">
        <v>0.43</v>
      </c>
      <c r="F10265">
        <v>4</v>
      </c>
      <c r="G10265" s="1">
        <v>45045</v>
      </c>
      <c r="H10265" s="1">
        <v>45052</v>
      </c>
      <c r="I10265" t="s">
        <v>31</v>
      </c>
      <c r="J10265" t="s">
        <v>16</v>
      </c>
      <c r="K10265" s="2">
        <v>81.88</v>
      </c>
      <c r="L10265" t="s">
        <v>28</v>
      </c>
      <c r="M10265">
        <f>YEAR(Table1[[#This Row],[order_date]])</f>
        <v>2023</v>
      </c>
      <c r="N10265">
        <f>MONTH(Table1[[#This Row],[order_date]])</f>
        <v>4</v>
      </c>
      <c r="O10265" s="3">
        <f>Table1[[#This Row],[sales]]-Table1[[#This Row],[profit]]</f>
        <v>257.45999999999998</v>
      </c>
      <c r="P10265" s="3">
        <f>Table1[[#This Row],[sales]]*Table1[[#This Row],[quantity]]</f>
        <v>1357.36</v>
      </c>
      <c r="Q10265" s="9">
        <f>Table1[[#This Row],[delivery_date]]-Table1[[#This Row],[order_date]]</f>
        <v>7</v>
      </c>
    </row>
    <row r="10266" spans="1:17" x14ac:dyDescent="0.35">
      <c r="A10266" t="s">
        <v>10297</v>
      </c>
      <c r="B10266" t="s">
        <v>19</v>
      </c>
      <c r="C10266" t="s">
        <v>20</v>
      </c>
      <c r="D10266" s="2">
        <v>2989.52</v>
      </c>
      <c r="E10266">
        <v>0.46</v>
      </c>
      <c r="F10266">
        <v>8</v>
      </c>
      <c r="G10266" s="1">
        <v>45439</v>
      </c>
      <c r="H10266" s="1">
        <v>45443</v>
      </c>
      <c r="I10266" t="s">
        <v>31</v>
      </c>
      <c r="J10266" t="s">
        <v>16</v>
      </c>
      <c r="K10266" s="2">
        <v>813.91</v>
      </c>
      <c r="L10266" t="s">
        <v>17</v>
      </c>
      <c r="M10266">
        <f>YEAR(Table1[[#This Row],[order_date]])</f>
        <v>2024</v>
      </c>
      <c r="N10266">
        <f>MONTH(Table1[[#This Row],[order_date]])</f>
        <v>5</v>
      </c>
      <c r="O10266" s="3">
        <f>Table1[[#This Row],[sales]]-Table1[[#This Row],[profit]]</f>
        <v>2175.61</v>
      </c>
      <c r="P10266" s="3">
        <f>Table1[[#This Row],[sales]]*Table1[[#This Row],[quantity]]</f>
        <v>23916.16</v>
      </c>
      <c r="Q10266" s="9">
        <f>Table1[[#This Row],[delivery_date]]-Table1[[#This Row],[order_date]]</f>
        <v>4</v>
      </c>
    </row>
    <row r="10267" spans="1:17" x14ac:dyDescent="0.35">
      <c r="A10267" t="s">
        <v>10298</v>
      </c>
      <c r="B10267" t="s">
        <v>41</v>
      </c>
      <c r="C10267" t="s">
        <v>26</v>
      </c>
      <c r="D10267" s="2">
        <v>541.75</v>
      </c>
      <c r="E10267">
        <v>0.12</v>
      </c>
      <c r="F10267">
        <v>1</v>
      </c>
      <c r="G10267" s="1">
        <v>45427</v>
      </c>
      <c r="H10267" s="1">
        <v>45434</v>
      </c>
      <c r="I10267" t="s">
        <v>21</v>
      </c>
      <c r="J10267" t="s">
        <v>16</v>
      </c>
      <c r="K10267" s="2">
        <v>99.33</v>
      </c>
      <c r="L10267" t="s">
        <v>39</v>
      </c>
      <c r="M10267">
        <f>YEAR(Table1[[#This Row],[order_date]])</f>
        <v>2024</v>
      </c>
      <c r="N10267">
        <f>MONTH(Table1[[#This Row],[order_date]])</f>
        <v>5</v>
      </c>
      <c r="O10267" s="3">
        <f>Table1[[#This Row],[sales]]-Table1[[#This Row],[profit]]</f>
        <v>442.42</v>
      </c>
      <c r="P10267" s="3">
        <f>Table1[[#This Row],[sales]]*Table1[[#This Row],[quantity]]</f>
        <v>541.75</v>
      </c>
      <c r="Q10267" s="9">
        <f>Table1[[#This Row],[delivery_date]]-Table1[[#This Row],[order_date]]</f>
        <v>7</v>
      </c>
    </row>
    <row r="10268" spans="1:17" x14ac:dyDescent="0.35">
      <c r="A10268" t="s">
        <v>10299</v>
      </c>
      <c r="B10268" t="s">
        <v>13</v>
      </c>
      <c r="C10268" t="s">
        <v>20</v>
      </c>
      <c r="D10268" s="2">
        <v>1482.41</v>
      </c>
      <c r="E10268">
        <v>0.25</v>
      </c>
      <c r="F10268">
        <v>5</v>
      </c>
      <c r="G10268" s="1">
        <v>45258</v>
      </c>
      <c r="H10268" s="1">
        <v>45260</v>
      </c>
      <c r="I10268" t="s">
        <v>31</v>
      </c>
      <c r="J10268" t="s">
        <v>16</v>
      </c>
      <c r="K10268" s="2">
        <v>107.14</v>
      </c>
      <c r="L10268" t="s">
        <v>23</v>
      </c>
      <c r="M10268">
        <f>YEAR(Table1[[#This Row],[order_date]])</f>
        <v>2023</v>
      </c>
      <c r="N10268">
        <f>MONTH(Table1[[#This Row],[order_date]])</f>
        <v>11</v>
      </c>
      <c r="O10268" s="3">
        <f>Table1[[#This Row],[sales]]-Table1[[#This Row],[profit]]</f>
        <v>1375.27</v>
      </c>
      <c r="P10268" s="3">
        <f>Table1[[#This Row],[sales]]*Table1[[#This Row],[quantity]]</f>
        <v>7412.05</v>
      </c>
      <c r="Q10268" s="9">
        <f>Table1[[#This Row],[delivery_date]]-Table1[[#This Row],[order_date]]</f>
        <v>2</v>
      </c>
    </row>
    <row r="10269" spans="1:17" x14ac:dyDescent="0.35">
      <c r="A10269" t="s">
        <v>10300</v>
      </c>
      <c r="B10269" t="s">
        <v>19</v>
      </c>
      <c r="C10269" t="s">
        <v>36</v>
      </c>
      <c r="D10269" s="2">
        <v>4263.41</v>
      </c>
      <c r="E10269">
        <v>0.28999999999999998</v>
      </c>
      <c r="F10269">
        <v>8</v>
      </c>
      <c r="G10269" s="1">
        <v>45503</v>
      </c>
      <c r="H10269" s="1">
        <v>45506</v>
      </c>
      <c r="I10269" t="s">
        <v>15</v>
      </c>
      <c r="J10269" t="s">
        <v>22</v>
      </c>
      <c r="K10269" s="2">
        <v>329.55</v>
      </c>
      <c r="L10269" t="s">
        <v>34</v>
      </c>
      <c r="M10269">
        <f>YEAR(Table1[[#This Row],[order_date]])</f>
        <v>2024</v>
      </c>
      <c r="N10269">
        <f>MONTH(Table1[[#This Row],[order_date]])</f>
        <v>7</v>
      </c>
      <c r="O10269" s="3">
        <f>Table1[[#This Row],[sales]]-Table1[[#This Row],[profit]]</f>
        <v>3933.8599999999997</v>
      </c>
      <c r="P10269" s="3">
        <f>Table1[[#This Row],[sales]]*Table1[[#This Row],[quantity]]</f>
        <v>34107.279999999999</v>
      </c>
      <c r="Q10269" s="9">
        <f>Table1[[#This Row],[delivery_date]]-Table1[[#This Row],[order_date]]</f>
        <v>3</v>
      </c>
    </row>
    <row r="10270" spans="1:17" x14ac:dyDescent="0.35">
      <c r="A10270" t="s">
        <v>10301</v>
      </c>
      <c r="B10270" t="s">
        <v>19</v>
      </c>
      <c r="C10270" t="s">
        <v>26</v>
      </c>
      <c r="D10270" s="2">
        <v>154.24</v>
      </c>
      <c r="E10270">
        <v>0.4</v>
      </c>
      <c r="F10270">
        <v>2</v>
      </c>
      <c r="G10270" s="1">
        <v>45593</v>
      </c>
      <c r="H10270" s="1">
        <v>45598</v>
      </c>
      <c r="I10270" t="s">
        <v>31</v>
      </c>
      <c r="J10270" t="s">
        <v>16</v>
      </c>
      <c r="K10270" s="2">
        <v>16.329999999999998</v>
      </c>
      <c r="L10270" t="s">
        <v>17</v>
      </c>
      <c r="M10270">
        <f>YEAR(Table1[[#This Row],[order_date]])</f>
        <v>2024</v>
      </c>
      <c r="N10270">
        <f>MONTH(Table1[[#This Row],[order_date]])</f>
        <v>10</v>
      </c>
      <c r="O10270" s="3">
        <f>Table1[[#This Row],[sales]]-Table1[[#This Row],[profit]]</f>
        <v>137.91000000000003</v>
      </c>
      <c r="P10270" s="3">
        <f>Table1[[#This Row],[sales]]*Table1[[#This Row],[quantity]]</f>
        <v>308.48</v>
      </c>
      <c r="Q10270" s="9">
        <f>Table1[[#This Row],[delivery_date]]-Table1[[#This Row],[order_date]]</f>
        <v>5</v>
      </c>
    </row>
    <row r="10271" spans="1:17" x14ac:dyDescent="0.35">
      <c r="A10271" t="s">
        <v>10302</v>
      </c>
      <c r="B10271" t="s">
        <v>41</v>
      </c>
      <c r="C10271" t="s">
        <v>20</v>
      </c>
      <c r="D10271" s="2">
        <v>477.37</v>
      </c>
      <c r="E10271">
        <v>0.2</v>
      </c>
      <c r="F10271">
        <v>6</v>
      </c>
      <c r="G10271" s="1">
        <v>45206</v>
      </c>
      <c r="H10271" s="1">
        <v>45208</v>
      </c>
      <c r="I10271" t="s">
        <v>31</v>
      </c>
      <c r="J10271" t="s">
        <v>22</v>
      </c>
      <c r="K10271" s="2">
        <v>126.59</v>
      </c>
      <c r="L10271" t="s">
        <v>17</v>
      </c>
      <c r="M10271">
        <f>YEAR(Table1[[#This Row],[order_date]])</f>
        <v>2023</v>
      </c>
      <c r="N10271">
        <f>MONTH(Table1[[#This Row],[order_date]])</f>
        <v>10</v>
      </c>
      <c r="O10271" s="3">
        <f>Table1[[#This Row],[sales]]-Table1[[#This Row],[profit]]</f>
        <v>350.78</v>
      </c>
      <c r="P10271" s="3">
        <f>Table1[[#This Row],[sales]]*Table1[[#This Row],[quantity]]</f>
        <v>2864.2200000000003</v>
      </c>
      <c r="Q10271" s="9">
        <f>Table1[[#This Row],[delivery_date]]-Table1[[#This Row],[order_date]]</f>
        <v>2</v>
      </c>
    </row>
    <row r="10272" spans="1:17" x14ac:dyDescent="0.35">
      <c r="A10272" t="s">
        <v>10303</v>
      </c>
      <c r="B10272" t="s">
        <v>25</v>
      </c>
      <c r="C10272" t="s">
        <v>36</v>
      </c>
      <c r="D10272" s="2">
        <v>1880.48</v>
      </c>
      <c r="E10272">
        <v>0.11</v>
      </c>
      <c r="F10272">
        <v>7</v>
      </c>
      <c r="G10272" s="1">
        <v>45270</v>
      </c>
      <c r="H10272" s="1">
        <v>45272</v>
      </c>
      <c r="I10272" t="s">
        <v>31</v>
      </c>
      <c r="J10272" t="s">
        <v>16</v>
      </c>
      <c r="K10272" s="2">
        <v>366.56</v>
      </c>
      <c r="L10272" t="s">
        <v>34</v>
      </c>
      <c r="M10272">
        <f>YEAR(Table1[[#This Row],[order_date]])</f>
        <v>2023</v>
      </c>
      <c r="N10272">
        <f>MONTH(Table1[[#This Row],[order_date]])</f>
        <v>12</v>
      </c>
      <c r="O10272" s="3">
        <f>Table1[[#This Row],[sales]]-Table1[[#This Row],[profit]]</f>
        <v>1513.92</v>
      </c>
      <c r="P10272" s="3">
        <f>Table1[[#This Row],[sales]]*Table1[[#This Row],[quantity]]</f>
        <v>13163.36</v>
      </c>
      <c r="Q10272" s="9">
        <f>Table1[[#This Row],[delivery_date]]-Table1[[#This Row],[order_date]]</f>
        <v>2</v>
      </c>
    </row>
    <row r="10273" spans="1:17" x14ac:dyDescent="0.35">
      <c r="A10273" t="s">
        <v>10304</v>
      </c>
      <c r="B10273" t="s">
        <v>25</v>
      </c>
      <c r="C10273" t="s">
        <v>36</v>
      </c>
      <c r="D10273" s="2">
        <v>4997.04</v>
      </c>
      <c r="E10273">
        <v>0.37</v>
      </c>
      <c r="F10273">
        <v>6</v>
      </c>
      <c r="G10273" s="1">
        <v>45103</v>
      </c>
      <c r="H10273" s="1">
        <v>45105</v>
      </c>
      <c r="I10273" t="s">
        <v>21</v>
      </c>
      <c r="J10273" t="s">
        <v>22</v>
      </c>
      <c r="K10273" s="2">
        <v>720.21</v>
      </c>
      <c r="L10273" t="s">
        <v>48</v>
      </c>
      <c r="M10273">
        <f>YEAR(Table1[[#This Row],[order_date]])</f>
        <v>2023</v>
      </c>
      <c r="N10273">
        <f>MONTH(Table1[[#This Row],[order_date]])</f>
        <v>6</v>
      </c>
      <c r="O10273" s="3">
        <f>Table1[[#This Row],[sales]]-Table1[[#This Row],[profit]]</f>
        <v>4276.83</v>
      </c>
      <c r="P10273" s="3">
        <f>Table1[[#This Row],[sales]]*Table1[[#This Row],[quantity]]</f>
        <v>29982.239999999998</v>
      </c>
      <c r="Q10273" s="9">
        <f>Table1[[#This Row],[delivery_date]]-Table1[[#This Row],[order_date]]</f>
        <v>2</v>
      </c>
    </row>
    <row r="10274" spans="1:17" x14ac:dyDescent="0.35">
      <c r="A10274" t="s">
        <v>10305</v>
      </c>
      <c r="B10274" t="s">
        <v>41</v>
      </c>
      <c r="C10274" t="s">
        <v>26</v>
      </c>
      <c r="D10274" s="2">
        <v>1530.13</v>
      </c>
      <c r="E10274">
        <v>0.3</v>
      </c>
      <c r="F10274">
        <v>3</v>
      </c>
      <c r="G10274" s="1">
        <v>45472</v>
      </c>
      <c r="H10274" s="1">
        <v>45474</v>
      </c>
      <c r="I10274" t="s">
        <v>21</v>
      </c>
      <c r="J10274" t="s">
        <v>16</v>
      </c>
      <c r="K10274" s="2">
        <v>215.15</v>
      </c>
      <c r="L10274" t="s">
        <v>28</v>
      </c>
      <c r="M10274">
        <f>YEAR(Table1[[#This Row],[order_date]])</f>
        <v>2024</v>
      </c>
      <c r="N10274">
        <f>MONTH(Table1[[#This Row],[order_date]])</f>
        <v>6</v>
      </c>
      <c r="O10274" s="3">
        <f>Table1[[#This Row],[sales]]-Table1[[#This Row],[profit]]</f>
        <v>1314.98</v>
      </c>
      <c r="P10274" s="3">
        <f>Table1[[#This Row],[sales]]*Table1[[#This Row],[quantity]]</f>
        <v>4590.3900000000003</v>
      </c>
      <c r="Q10274" s="9">
        <f>Table1[[#This Row],[delivery_date]]-Table1[[#This Row],[order_date]]</f>
        <v>2</v>
      </c>
    </row>
    <row r="10275" spans="1:17" x14ac:dyDescent="0.35">
      <c r="A10275" t="s">
        <v>10306</v>
      </c>
      <c r="B10275" t="s">
        <v>19</v>
      </c>
      <c r="C10275" t="s">
        <v>33</v>
      </c>
      <c r="D10275" s="2">
        <v>870.65</v>
      </c>
      <c r="E10275">
        <v>0.45</v>
      </c>
      <c r="F10275">
        <v>6</v>
      </c>
      <c r="G10275" s="1">
        <v>45029</v>
      </c>
      <c r="H10275" s="1">
        <v>45036</v>
      </c>
      <c r="I10275" t="s">
        <v>31</v>
      </c>
      <c r="J10275" t="s">
        <v>22</v>
      </c>
      <c r="K10275" s="2">
        <v>56.86</v>
      </c>
      <c r="L10275" t="s">
        <v>39</v>
      </c>
      <c r="M10275">
        <f>YEAR(Table1[[#This Row],[order_date]])</f>
        <v>2023</v>
      </c>
      <c r="N10275">
        <f>MONTH(Table1[[#This Row],[order_date]])</f>
        <v>4</v>
      </c>
      <c r="O10275" s="3">
        <f>Table1[[#This Row],[sales]]-Table1[[#This Row],[profit]]</f>
        <v>813.79</v>
      </c>
      <c r="P10275" s="3">
        <f>Table1[[#This Row],[sales]]*Table1[[#This Row],[quantity]]</f>
        <v>5223.8999999999996</v>
      </c>
      <c r="Q10275" s="9">
        <f>Table1[[#This Row],[delivery_date]]-Table1[[#This Row],[order_date]]</f>
        <v>7</v>
      </c>
    </row>
    <row r="10276" spans="1:17" x14ac:dyDescent="0.35">
      <c r="A10276" t="s">
        <v>10307</v>
      </c>
      <c r="B10276" t="s">
        <v>41</v>
      </c>
      <c r="C10276" t="s">
        <v>33</v>
      </c>
      <c r="D10276" s="2">
        <v>2792.17</v>
      </c>
      <c r="E10276">
        <v>0.33</v>
      </c>
      <c r="F10276">
        <v>7</v>
      </c>
      <c r="G10276" s="1">
        <v>45050</v>
      </c>
      <c r="H10276" s="1">
        <v>45052</v>
      </c>
      <c r="I10276" t="s">
        <v>21</v>
      </c>
      <c r="J10276" t="s">
        <v>16</v>
      </c>
      <c r="K10276" s="2">
        <v>333.75</v>
      </c>
      <c r="L10276" t="s">
        <v>28</v>
      </c>
      <c r="M10276">
        <f>YEAR(Table1[[#This Row],[order_date]])</f>
        <v>2023</v>
      </c>
      <c r="N10276">
        <f>MONTH(Table1[[#This Row],[order_date]])</f>
        <v>5</v>
      </c>
      <c r="O10276" s="3">
        <f>Table1[[#This Row],[sales]]-Table1[[#This Row],[profit]]</f>
        <v>2458.42</v>
      </c>
      <c r="P10276" s="3">
        <f>Table1[[#This Row],[sales]]*Table1[[#This Row],[quantity]]</f>
        <v>19545.190000000002</v>
      </c>
      <c r="Q10276" s="9">
        <f>Table1[[#This Row],[delivery_date]]-Table1[[#This Row],[order_date]]</f>
        <v>2</v>
      </c>
    </row>
    <row r="10277" spans="1:17" x14ac:dyDescent="0.35">
      <c r="A10277" t="s">
        <v>10308</v>
      </c>
      <c r="B10277" t="s">
        <v>13</v>
      </c>
      <c r="C10277" t="s">
        <v>36</v>
      </c>
      <c r="D10277" s="2">
        <v>2644.35</v>
      </c>
      <c r="E10277">
        <v>0.01</v>
      </c>
      <c r="F10277">
        <v>3</v>
      </c>
      <c r="G10277" s="1">
        <v>45409</v>
      </c>
      <c r="H10277" s="1">
        <v>45411</v>
      </c>
      <c r="I10277" t="s">
        <v>15</v>
      </c>
      <c r="J10277" t="s">
        <v>16</v>
      </c>
      <c r="K10277" s="2">
        <v>370.24</v>
      </c>
      <c r="L10277" t="s">
        <v>39</v>
      </c>
      <c r="M10277">
        <f>YEAR(Table1[[#This Row],[order_date]])</f>
        <v>2024</v>
      </c>
      <c r="N10277">
        <f>MONTH(Table1[[#This Row],[order_date]])</f>
        <v>4</v>
      </c>
      <c r="O10277" s="3">
        <f>Table1[[#This Row],[sales]]-Table1[[#This Row],[profit]]</f>
        <v>2274.1099999999997</v>
      </c>
      <c r="P10277" s="3">
        <f>Table1[[#This Row],[sales]]*Table1[[#This Row],[quantity]]</f>
        <v>7933.0499999999993</v>
      </c>
      <c r="Q10277" s="9">
        <f>Table1[[#This Row],[delivery_date]]-Table1[[#This Row],[order_date]]</f>
        <v>2</v>
      </c>
    </row>
    <row r="10278" spans="1:17" x14ac:dyDescent="0.35">
      <c r="A10278" t="s">
        <v>10309</v>
      </c>
      <c r="B10278" t="s">
        <v>25</v>
      </c>
      <c r="C10278" t="s">
        <v>33</v>
      </c>
      <c r="D10278" s="2">
        <v>2303.14</v>
      </c>
      <c r="E10278">
        <v>0.48</v>
      </c>
      <c r="F10278">
        <v>2</v>
      </c>
      <c r="G10278" s="1">
        <v>44976</v>
      </c>
      <c r="H10278" s="1">
        <v>44978</v>
      </c>
      <c r="I10278" t="s">
        <v>15</v>
      </c>
      <c r="J10278" t="s">
        <v>27</v>
      </c>
      <c r="K10278" s="2">
        <v>164.53</v>
      </c>
      <c r="L10278" t="s">
        <v>28</v>
      </c>
      <c r="M10278">
        <f>YEAR(Table1[[#This Row],[order_date]])</f>
        <v>2023</v>
      </c>
      <c r="N10278">
        <f>MONTH(Table1[[#This Row],[order_date]])</f>
        <v>2</v>
      </c>
      <c r="O10278" s="3">
        <f>Table1[[#This Row],[sales]]-Table1[[#This Row],[profit]]</f>
        <v>2138.6099999999997</v>
      </c>
      <c r="P10278" s="3">
        <f>Table1[[#This Row],[sales]]*Table1[[#This Row],[quantity]]</f>
        <v>4606.28</v>
      </c>
      <c r="Q10278" s="9">
        <f>Table1[[#This Row],[delivery_date]]-Table1[[#This Row],[order_date]]</f>
        <v>2</v>
      </c>
    </row>
    <row r="10279" spans="1:17" x14ac:dyDescent="0.35">
      <c r="A10279" t="s">
        <v>10310</v>
      </c>
      <c r="B10279" t="s">
        <v>13</v>
      </c>
      <c r="C10279" t="s">
        <v>36</v>
      </c>
      <c r="D10279" s="2">
        <v>4738.6000000000004</v>
      </c>
      <c r="E10279">
        <v>0.3</v>
      </c>
      <c r="F10279">
        <v>3</v>
      </c>
      <c r="G10279" s="1">
        <v>45612</v>
      </c>
      <c r="H10279" s="1">
        <v>45615</v>
      </c>
      <c r="I10279" t="s">
        <v>31</v>
      </c>
      <c r="J10279" t="s">
        <v>27</v>
      </c>
      <c r="K10279" s="2">
        <v>730.16</v>
      </c>
      <c r="L10279" t="s">
        <v>23</v>
      </c>
      <c r="M10279">
        <f>YEAR(Table1[[#This Row],[order_date]])</f>
        <v>2024</v>
      </c>
      <c r="N10279">
        <f>MONTH(Table1[[#This Row],[order_date]])</f>
        <v>11</v>
      </c>
      <c r="O10279" s="3">
        <f>Table1[[#This Row],[sales]]-Table1[[#This Row],[profit]]</f>
        <v>4008.4400000000005</v>
      </c>
      <c r="P10279" s="3">
        <f>Table1[[#This Row],[sales]]*Table1[[#This Row],[quantity]]</f>
        <v>14215.800000000001</v>
      </c>
      <c r="Q10279" s="9">
        <f>Table1[[#This Row],[delivery_date]]-Table1[[#This Row],[order_date]]</f>
        <v>3</v>
      </c>
    </row>
    <row r="10280" spans="1:17" x14ac:dyDescent="0.35">
      <c r="A10280" t="s">
        <v>10311</v>
      </c>
      <c r="B10280" t="s">
        <v>41</v>
      </c>
      <c r="C10280" t="s">
        <v>33</v>
      </c>
      <c r="D10280" s="2">
        <v>1472.73</v>
      </c>
      <c r="E10280">
        <v>0.3</v>
      </c>
      <c r="F10280">
        <v>1</v>
      </c>
      <c r="G10280" s="1">
        <v>45192</v>
      </c>
      <c r="H10280" s="1">
        <v>45195</v>
      </c>
      <c r="I10280" t="s">
        <v>15</v>
      </c>
      <c r="J10280" t="s">
        <v>22</v>
      </c>
      <c r="K10280" s="2">
        <v>216.82</v>
      </c>
      <c r="L10280" t="s">
        <v>28</v>
      </c>
      <c r="M10280">
        <f>YEAR(Table1[[#This Row],[order_date]])</f>
        <v>2023</v>
      </c>
      <c r="N10280">
        <f>MONTH(Table1[[#This Row],[order_date]])</f>
        <v>9</v>
      </c>
      <c r="O10280" s="3">
        <f>Table1[[#This Row],[sales]]-Table1[[#This Row],[profit]]</f>
        <v>1255.9100000000001</v>
      </c>
      <c r="P10280" s="3">
        <f>Table1[[#This Row],[sales]]*Table1[[#This Row],[quantity]]</f>
        <v>1472.73</v>
      </c>
      <c r="Q10280" s="9">
        <f>Table1[[#This Row],[delivery_date]]-Table1[[#This Row],[order_date]]</f>
        <v>3</v>
      </c>
    </row>
    <row r="10281" spans="1:17" x14ac:dyDescent="0.35">
      <c r="A10281" t="s">
        <v>10312</v>
      </c>
      <c r="B10281" t="s">
        <v>41</v>
      </c>
      <c r="C10281" t="s">
        <v>36</v>
      </c>
      <c r="D10281" s="2">
        <v>1537.29</v>
      </c>
      <c r="E10281">
        <v>0.45</v>
      </c>
      <c r="F10281">
        <v>7</v>
      </c>
      <c r="G10281" s="1">
        <v>45654</v>
      </c>
      <c r="H10281" s="1">
        <v>45660</v>
      </c>
      <c r="I10281" t="s">
        <v>31</v>
      </c>
      <c r="J10281" t="s">
        <v>22</v>
      </c>
      <c r="K10281" s="2">
        <v>442.49</v>
      </c>
      <c r="L10281" t="s">
        <v>48</v>
      </c>
      <c r="M10281">
        <f>YEAR(Table1[[#This Row],[order_date]])</f>
        <v>2024</v>
      </c>
      <c r="N10281">
        <f>MONTH(Table1[[#This Row],[order_date]])</f>
        <v>12</v>
      </c>
      <c r="O10281" s="3">
        <f>Table1[[#This Row],[sales]]-Table1[[#This Row],[profit]]</f>
        <v>1094.8</v>
      </c>
      <c r="P10281" s="3">
        <f>Table1[[#This Row],[sales]]*Table1[[#This Row],[quantity]]</f>
        <v>10761.029999999999</v>
      </c>
      <c r="Q10281" s="9">
        <f>Table1[[#This Row],[delivery_date]]-Table1[[#This Row],[order_date]]</f>
        <v>6</v>
      </c>
    </row>
    <row r="10282" spans="1:17" x14ac:dyDescent="0.35">
      <c r="A10282" t="s">
        <v>10313</v>
      </c>
      <c r="B10282" t="s">
        <v>19</v>
      </c>
      <c r="C10282" t="s">
        <v>36</v>
      </c>
      <c r="D10282" s="2">
        <v>787.26</v>
      </c>
      <c r="E10282">
        <v>0.33</v>
      </c>
      <c r="F10282">
        <v>4</v>
      </c>
      <c r="G10282" s="1">
        <v>45017</v>
      </c>
      <c r="H10282" s="1">
        <v>45019</v>
      </c>
      <c r="I10282" t="s">
        <v>15</v>
      </c>
      <c r="J10282" t="s">
        <v>16</v>
      </c>
      <c r="K10282" s="2">
        <v>132.57</v>
      </c>
      <c r="L10282" t="s">
        <v>48</v>
      </c>
      <c r="M10282">
        <f>YEAR(Table1[[#This Row],[order_date]])</f>
        <v>2023</v>
      </c>
      <c r="N10282">
        <f>MONTH(Table1[[#This Row],[order_date]])</f>
        <v>4</v>
      </c>
      <c r="O10282" s="3">
        <f>Table1[[#This Row],[sales]]-Table1[[#This Row],[profit]]</f>
        <v>654.69000000000005</v>
      </c>
      <c r="P10282" s="3">
        <f>Table1[[#This Row],[sales]]*Table1[[#This Row],[quantity]]</f>
        <v>3149.04</v>
      </c>
      <c r="Q10282" s="9">
        <f>Table1[[#This Row],[delivery_date]]-Table1[[#This Row],[order_date]]</f>
        <v>2</v>
      </c>
    </row>
    <row r="10283" spans="1:17" x14ac:dyDescent="0.35">
      <c r="A10283" t="s">
        <v>10314</v>
      </c>
      <c r="B10283" t="s">
        <v>19</v>
      </c>
      <c r="C10283" t="s">
        <v>36</v>
      </c>
      <c r="D10283" s="2">
        <v>3516.71</v>
      </c>
      <c r="E10283">
        <v>0.24</v>
      </c>
      <c r="F10283">
        <v>3</v>
      </c>
      <c r="G10283" s="1">
        <v>45189</v>
      </c>
      <c r="H10283" s="1">
        <v>45193</v>
      </c>
      <c r="I10283" t="s">
        <v>31</v>
      </c>
      <c r="J10283" t="s">
        <v>16</v>
      </c>
      <c r="K10283" s="2">
        <v>755.24</v>
      </c>
      <c r="L10283" t="s">
        <v>34</v>
      </c>
      <c r="M10283">
        <f>YEAR(Table1[[#This Row],[order_date]])</f>
        <v>2023</v>
      </c>
      <c r="N10283">
        <f>MONTH(Table1[[#This Row],[order_date]])</f>
        <v>9</v>
      </c>
      <c r="O10283" s="3">
        <f>Table1[[#This Row],[sales]]-Table1[[#This Row],[profit]]</f>
        <v>2761.4700000000003</v>
      </c>
      <c r="P10283" s="3">
        <f>Table1[[#This Row],[sales]]*Table1[[#This Row],[quantity]]</f>
        <v>10550.130000000001</v>
      </c>
      <c r="Q10283" s="9">
        <f>Table1[[#This Row],[delivery_date]]-Table1[[#This Row],[order_date]]</f>
        <v>4</v>
      </c>
    </row>
    <row r="10284" spans="1:17" x14ac:dyDescent="0.35">
      <c r="A10284" t="s">
        <v>10315</v>
      </c>
      <c r="B10284" t="s">
        <v>19</v>
      </c>
      <c r="C10284" t="s">
        <v>36</v>
      </c>
      <c r="D10284" s="2">
        <v>1674.71</v>
      </c>
      <c r="E10284">
        <v>0.05</v>
      </c>
      <c r="F10284">
        <v>6</v>
      </c>
      <c r="G10284" s="1">
        <v>45324</v>
      </c>
      <c r="H10284" s="1">
        <v>45325</v>
      </c>
      <c r="I10284" t="s">
        <v>21</v>
      </c>
      <c r="J10284" t="s">
        <v>16</v>
      </c>
      <c r="K10284" s="2">
        <v>451.83</v>
      </c>
      <c r="L10284" t="s">
        <v>17</v>
      </c>
      <c r="M10284">
        <f>YEAR(Table1[[#This Row],[order_date]])</f>
        <v>2024</v>
      </c>
      <c r="N10284">
        <f>MONTH(Table1[[#This Row],[order_date]])</f>
        <v>2</v>
      </c>
      <c r="O10284" s="3">
        <f>Table1[[#This Row],[sales]]-Table1[[#This Row],[profit]]</f>
        <v>1222.8800000000001</v>
      </c>
      <c r="P10284" s="3">
        <f>Table1[[#This Row],[sales]]*Table1[[#This Row],[quantity]]</f>
        <v>10048.26</v>
      </c>
      <c r="Q10284" s="9">
        <f>Table1[[#This Row],[delivery_date]]-Table1[[#This Row],[order_date]]</f>
        <v>1</v>
      </c>
    </row>
    <row r="10285" spans="1:17" x14ac:dyDescent="0.35">
      <c r="A10285" t="s">
        <v>10316</v>
      </c>
      <c r="B10285" t="s">
        <v>13</v>
      </c>
      <c r="C10285" t="s">
        <v>14</v>
      </c>
      <c r="D10285" s="2">
        <v>4033.43</v>
      </c>
      <c r="E10285">
        <v>0.48</v>
      </c>
      <c r="F10285">
        <v>3</v>
      </c>
      <c r="G10285" s="1">
        <v>45325</v>
      </c>
      <c r="H10285" s="1">
        <v>45327</v>
      </c>
      <c r="I10285" t="s">
        <v>21</v>
      </c>
      <c r="J10285" t="s">
        <v>16</v>
      </c>
      <c r="K10285" s="2">
        <v>1092.94</v>
      </c>
      <c r="L10285" t="s">
        <v>23</v>
      </c>
      <c r="M10285">
        <f>YEAR(Table1[[#This Row],[order_date]])</f>
        <v>2024</v>
      </c>
      <c r="N10285">
        <f>MONTH(Table1[[#This Row],[order_date]])</f>
        <v>2</v>
      </c>
      <c r="O10285" s="3">
        <f>Table1[[#This Row],[sales]]-Table1[[#This Row],[profit]]</f>
        <v>2940.49</v>
      </c>
      <c r="P10285" s="3">
        <f>Table1[[#This Row],[sales]]*Table1[[#This Row],[quantity]]</f>
        <v>12100.289999999999</v>
      </c>
      <c r="Q10285" s="9">
        <f>Table1[[#This Row],[delivery_date]]-Table1[[#This Row],[order_date]]</f>
        <v>2</v>
      </c>
    </row>
    <row r="10286" spans="1:17" x14ac:dyDescent="0.35">
      <c r="A10286" t="s">
        <v>10317</v>
      </c>
      <c r="B10286" t="s">
        <v>19</v>
      </c>
      <c r="C10286" t="s">
        <v>33</v>
      </c>
      <c r="D10286" s="2">
        <v>4861.6099999999997</v>
      </c>
      <c r="E10286">
        <v>0.04</v>
      </c>
      <c r="F10286">
        <v>3</v>
      </c>
      <c r="G10286" s="1">
        <v>45233</v>
      </c>
      <c r="H10286" s="1">
        <v>45238</v>
      </c>
      <c r="I10286" t="s">
        <v>21</v>
      </c>
      <c r="J10286" t="s">
        <v>27</v>
      </c>
      <c r="K10286" s="2">
        <v>994.87</v>
      </c>
      <c r="L10286" t="s">
        <v>48</v>
      </c>
      <c r="M10286">
        <f>YEAR(Table1[[#This Row],[order_date]])</f>
        <v>2023</v>
      </c>
      <c r="N10286">
        <f>MONTH(Table1[[#This Row],[order_date]])</f>
        <v>11</v>
      </c>
      <c r="O10286" s="3">
        <f>Table1[[#This Row],[sales]]-Table1[[#This Row],[profit]]</f>
        <v>3866.74</v>
      </c>
      <c r="P10286" s="3">
        <f>Table1[[#This Row],[sales]]*Table1[[#This Row],[quantity]]</f>
        <v>14584.829999999998</v>
      </c>
      <c r="Q10286" s="9">
        <f>Table1[[#This Row],[delivery_date]]-Table1[[#This Row],[order_date]]</f>
        <v>5</v>
      </c>
    </row>
    <row r="10287" spans="1:17" x14ac:dyDescent="0.35">
      <c r="A10287" t="s">
        <v>10318</v>
      </c>
      <c r="B10287" t="s">
        <v>41</v>
      </c>
      <c r="C10287" t="s">
        <v>36</v>
      </c>
      <c r="D10287" s="2">
        <v>314.06</v>
      </c>
      <c r="E10287">
        <v>0.09</v>
      </c>
      <c r="F10287">
        <v>9</v>
      </c>
      <c r="G10287" s="1">
        <v>45621</v>
      </c>
      <c r="H10287" s="1">
        <v>45626</v>
      </c>
      <c r="I10287" t="s">
        <v>31</v>
      </c>
      <c r="J10287" t="s">
        <v>16</v>
      </c>
      <c r="K10287" s="2">
        <v>56.58</v>
      </c>
      <c r="L10287" t="s">
        <v>39</v>
      </c>
      <c r="M10287">
        <f>YEAR(Table1[[#This Row],[order_date]])</f>
        <v>2024</v>
      </c>
      <c r="N10287">
        <f>MONTH(Table1[[#This Row],[order_date]])</f>
        <v>11</v>
      </c>
      <c r="O10287" s="3">
        <f>Table1[[#This Row],[sales]]-Table1[[#This Row],[profit]]</f>
        <v>257.48</v>
      </c>
      <c r="P10287" s="3">
        <f>Table1[[#This Row],[sales]]*Table1[[#This Row],[quantity]]</f>
        <v>2826.54</v>
      </c>
      <c r="Q10287" s="9">
        <f>Table1[[#This Row],[delivery_date]]-Table1[[#This Row],[order_date]]</f>
        <v>5</v>
      </c>
    </row>
    <row r="10288" spans="1:17" x14ac:dyDescent="0.35">
      <c r="A10288" t="s">
        <v>10319</v>
      </c>
      <c r="B10288" t="s">
        <v>19</v>
      </c>
      <c r="C10288" t="s">
        <v>20</v>
      </c>
      <c r="D10288" s="2">
        <v>4966.3</v>
      </c>
      <c r="E10288">
        <v>0.41</v>
      </c>
      <c r="F10288">
        <v>2</v>
      </c>
      <c r="G10288" s="1">
        <v>45563</v>
      </c>
      <c r="H10288" s="1">
        <v>45565</v>
      </c>
      <c r="I10288" t="s">
        <v>31</v>
      </c>
      <c r="J10288" t="s">
        <v>27</v>
      </c>
      <c r="K10288" s="2">
        <v>646.51</v>
      </c>
      <c r="L10288" t="s">
        <v>39</v>
      </c>
      <c r="M10288">
        <f>YEAR(Table1[[#This Row],[order_date]])</f>
        <v>2024</v>
      </c>
      <c r="N10288">
        <f>MONTH(Table1[[#This Row],[order_date]])</f>
        <v>9</v>
      </c>
      <c r="O10288" s="3">
        <f>Table1[[#This Row],[sales]]-Table1[[#This Row],[profit]]</f>
        <v>4319.79</v>
      </c>
      <c r="P10288" s="3">
        <f>Table1[[#This Row],[sales]]*Table1[[#This Row],[quantity]]</f>
        <v>9932.6</v>
      </c>
      <c r="Q10288" s="9">
        <f>Table1[[#This Row],[delivery_date]]-Table1[[#This Row],[order_date]]</f>
        <v>2</v>
      </c>
    </row>
    <row r="10289" spans="1:17" x14ac:dyDescent="0.35">
      <c r="A10289" t="s">
        <v>10320</v>
      </c>
      <c r="B10289" t="s">
        <v>25</v>
      </c>
      <c r="C10289" t="s">
        <v>26</v>
      </c>
      <c r="D10289" s="2">
        <v>1345.11</v>
      </c>
      <c r="E10289">
        <v>0.25</v>
      </c>
      <c r="F10289">
        <v>5</v>
      </c>
      <c r="G10289" s="1">
        <v>45290</v>
      </c>
      <c r="H10289" s="1">
        <v>45297</v>
      </c>
      <c r="I10289" t="s">
        <v>15</v>
      </c>
      <c r="J10289" t="s">
        <v>22</v>
      </c>
      <c r="K10289" s="2">
        <v>219.3</v>
      </c>
      <c r="L10289" t="s">
        <v>23</v>
      </c>
      <c r="M10289">
        <f>YEAR(Table1[[#This Row],[order_date]])</f>
        <v>2023</v>
      </c>
      <c r="N10289">
        <f>MONTH(Table1[[#This Row],[order_date]])</f>
        <v>12</v>
      </c>
      <c r="O10289" s="3">
        <f>Table1[[#This Row],[sales]]-Table1[[#This Row],[profit]]</f>
        <v>1125.81</v>
      </c>
      <c r="P10289" s="3">
        <f>Table1[[#This Row],[sales]]*Table1[[#This Row],[quantity]]</f>
        <v>6725.5499999999993</v>
      </c>
      <c r="Q10289" s="9">
        <f>Table1[[#This Row],[delivery_date]]-Table1[[#This Row],[order_date]]</f>
        <v>7</v>
      </c>
    </row>
    <row r="10290" spans="1:17" x14ac:dyDescent="0.35">
      <c r="A10290" t="s">
        <v>10321</v>
      </c>
      <c r="B10290" t="s">
        <v>19</v>
      </c>
      <c r="C10290" t="s">
        <v>20</v>
      </c>
      <c r="D10290" s="2">
        <v>2158.54</v>
      </c>
      <c r="E10290">
        <v>0.09</v>
      </c>
      <c r="F10290">
        <v>2</v>
      </c>
      <c r="G10290" s="1">
        <v>45113</v>
      </c>
      <c r="H10290" s="1">
        <v>45116</v>
      </c>
      <c r="I10290" t="s">
        <v>21</v>
      </c>
      <c r="J10290" t="s">
        <v>22</v>
      </c>
      <c r="K10290" s="2">
        <v>148.02000000000001</v>
      </c>
      <c r="L10290" t="s">
        <v>28</v>
      </c>
      <c r="M10290">
        <f>YEAR(Table1[[#This Row],[order_date]])</f>
        <v>2023</v>
      </c>
      <c r="N10290">
        <f>MONTH(Table1[[#This Row],[order_date]])</f>
        <v>7</v>
      </c>
      <c r="O10290" s="3">
        <f>Table1[[#This Row],[sales]]-Table1[[#This Row],[profit]]</f>
        <v>2010.52</v>
      </c>
      <c r="P10290" s="3">
        <f>Table1[[#This Row],[sales]]*Table1[[#This Row],[quantity]]</f>
        <v>4317.08</v>
      </c>
      <c r="Q10290" s="9">
        <f>Table1[[#This Row],[delivery_date]]-Table1[[#This Row],[order_date]]</f>
        <v>3</v>
      </c>
    </row>
    <row r="10291" spans="1:17" x14ac:dyDescent="0.35">
      <c r="A10291" t="s">
        <v>10322</v>
      </c>
      <c r="B10291" t="s">
        <v>13</v>
      </c>
      <c r="C10291" t="s">
        <v>20</v>
      </c>
      <c r="D10291" s="2">
        <v>3910.94</v>
      </c>
      <c r="E10291">
        <v>0.14000000000000001</v>
      </c>
      <c r="F10291">
        <v>6</v>
      </c>
      <c r="G10291" s="1">
        <v>45255</v>
      </c>
      <c r="H10291" s="1">
        <v>45261</v>
      </c>
      <c r="I10291" t="s">
        <v>21</v>
      </c>
      <c r="J10291" t="s">
        <v>27</v>
      </c>
      <c r="K10291" s="2">
        <v>356.18</v>
      </c>
      <c r="L10291" t="s">
        <v>23</v>
      </c>
      <c r="M10291">
        <f>YEAR(Table1[[#This Row],[order_date]])</f>
        <v>2023</v>
      </c>
      <c r="N10291">
        <f>MONTH(Table1[[#This Row],[order_date]])</f>
        <v>11</v>
      </c>
      <c r="O10291" s="3">
        <f>Table1[[#This Row],[sales]]-Table1[[#This Row],[profit]]</f>
        <v>3554.76</v>
      </c>
      <c r="P10291" s="3">
        <f>Table1[[#This Row],[sales]]*Table1[[#This Row],[quantity]]</f>
        <v>23465.64</v>
      </c>
      <c r="Q10291" s="9">
        <f>Table1[[#This Row],[delivery_date]]-Table1[[#This Row],[order_date]]</f>
        <v>6</v>
      </c>
    </row>
    <row r="10292" spans="1:17" x14ac:dyDescent="0.35">
      <c r="A10292" t="s">
        <v>10323</v>
      </c>
      <c r="B10292" t="s">
        <v>25</v>
      </c>
      <c r="C10292" t="s">
        <v>14</v>
      </c>
      <c r="D10292" s="2">
        <v>3360.12</v>
      </c>
      <c r="E10292">
        <v>0.5</v>
      </c>
      <c r="F10292">
        <v>4</v>
      </c>
      <c r="G10292" s="1">
        <v>45357</v>
      </c>
      <c r="H10292" s="1">
        <v>45362</v>
      </c>
      <c r="I10292" t="s">
        <v>31</v>
      </c>
      <c r="J10292" t="s">
        <v>22</v>
      </c>
      <c r="K10292" s="2">
        <v>482.28</v>
      </c>
      <c r="L10292" t="s">
        <v>17</v>
      </c>
      <c r="M10292">
        <f>YEAR(Table1[[#This Row],[order_date]])</f>
        <v>2024</v>
      </c>
      <c r="N10292">
        <f>MONTH(Table1[[#This Row],[order_date]])</f>
        <v>3</v>
      </c>
      <c r="O10292" s="3">
        <f>Table1[[#This Row],[sales]]-Table1[[#This Row],[profit]]</f>
        <v>2877.84</v>
      </c>
      <c r="P10292" s="3">
        <f>Table1[[#This Row],[sales]]*Table1[[#This Row],[quantity]]</f>
        <v>13440.48</v>
      </c>
      <c r="Q10292" s="9">
        <f>Table1[[#This Row],[delivery_date]]-Table1[[#This Row],[order_date]]</f>
        <v>5</v>
      </c>
    </row>
    <row r="10293" spans="1:17" x14ac:dyDescent="0.35">
      <c r="A10293" t="s">
        <v>10324</v>
      </c>
      <c r="B10293" t="s">
        <v>25</v>
      </c>
      <c r="C10293" t="s">
        <v>33</v>
      </c>
      <c r="D10293" s="2">
        <v>3914.34</v>
      </c>
      <c r="E10293">
        <v>0.28999999999999998</v>
      </c>
      <c r="F10293">
        <v>7</v>
      </c>
      <c r="G10293" s="1">
        <v>44959</v>
      </c>
      <c r="H10293" s="1">
        <v>44962</v>
      </c>
      <c r="I10293" t="s">
        <v>31</v>
      </c>
      <c r="J10293" t="s">
        <v>16</v>
      </c>
      <c r="K10293" s="2">
        <v>218.38</v>
      </c>
      <c r="L10293" t="s">
        <v>28</v>
      </c>
      <c r="M10293">
        <f>YEAR(Table1[[#This Row],[order_date]])</f>
        <v>2023</v>
      </c>
      <c r="N10293">
        <f>MONTH(Table1[[#This Row],[order_date]])</f>
        <v>2</v>
      </c>
      <c r="O10293" s="3">
        <f>Table1[[#This Row],[sales]]-Table1[[#This Row],[profit]]</f>
        <v>3695.96</v>
      </c>
      <c r="P10293" s="3">
        <f>Table1[[#This Row],[sales]]*Table1[[#This Row],[quantity]]</f>
        <v>27400.38</v>
      </c>
      <c r="Q10293" s="9">
        <f>Table1[[#This Row],[delivery_date]]-Table1[[#This Row],[order_date]]</f>
        <v>3</v>
      </c>
    </row>
    <row r="10294" spans="1:17" x14ac:dyDescent="0.35">
      <c r="A10294" t="s">
        <v>10325</v>
      </c>
      <c r="B10294" t="s">
        <v>25</v>
      </c>
      <c r="C10294" t="s">
        <v>14</v>
      </c>
      <c r="D10294" s="2">
        <v>2385.0300000000002</v>
      </c>
      <c r="E10294">
        <v>0.2</v>
      </c>
      <c r="F10294">
        <v>1</v>
      </c>
      <c r="G10294" s="1">
        <v>45471</v>
      </c>
      <c r="H10294" s="1">
        <v>45478</v>
      </c>
      <c r="I10294" t="s">
        <v>15</v>
      </c>
      <c r="J10294" t="s">
        <v>22</v>
      </c>
      <c r="K10294" s="2">
        <v>546.23</v>
      </c>
      <c r="L10294" t="s">
        <v>17</v>
      </c>
      <c r="M10294">
        <f>YEAR(Table1[[#This Row],[order_date]])</f>
        <v>2024</v>
      </c>
      <c r="N10294">
        <f>MONTH(Table1[[#This Row],[order_date]])</f>
        <v>6</v>
      </c>
      <c r="O10294" s="3">
        <f>Table1[[#This Row],[sales]]-Table1[[#This Row],[profit]]</f>
        <v>1838.8000000000002</v>
      </c>
      <c r="P10294" s="3">
        <f>Table1[[#This Row],[sales]]*Table1[[#This Row],[quantity]]</f>
        <v>2385.0300000000002</v>
      </c>
      <c r="Q10294" s="9">
        <f>Table1[[#This Row],[delivery_date]]-Table1[[#This Row],[order_date]]</f>
        <v>7</v>
      </c>
    </row>
    <row r="10295" spans="1:17" x14ac:dyDescent="0.35">
      <c r="A10295" t="s">
        <v>10326</v>
      </c>
      <c r="B10295" t="s">
        <v>13</v>
      </c>
      <c r="C10295" t="s">
        <v>33</v>
      </c>
      <c r="D10295" s="2">
        <v>4588.7299999999996</v>
      </c>
      <c r="E10295">
        <v>0.44</v>
      </c>
      <c r="F10295">
        <v>8</v>
      </c>
      <c r="G10295" s="1">
        <v>44964</v>
      </c>
      <c r="H10295" s="1">
        <v>44965</v>
      </c>
      <c r="I10295" t="s">
        <v>31</v>
      </c>
      <c r="J10295" t="s">
        <v>22</v>
      </c>
      <c r="K10295" s="2">
        <v>904.71</v>
      </c>
      <c r="L10295" t="s">
        <v>28</v>
      </c>
      <c r="M10295">
        <f>YEAR(Table1[[#This Row],[order_date]])</f>
        <v>2023</v>
      </c>
      <c r="N10295">
        <f>MONTH(Table1[[#This Row],[order_date]])</f>
        <v>2</v>
      </c>
      <c r="O10295" s="3">
        <f>Table1[[#This Row],[sales]]-Table1[[#This Row],[profit]]</f>
        <v>3684.0199999999995</v>
      </c>
      <c r="P10295" s="3">
        <f>Table1[[#This Row],[sales]]*Table1[[#This Row],[quantity]]</f>
        <v>36709.839999999997</v>
      </c>
      <c r="Q10295" s="9">
        <f>Table1[[#This Row],[delivery_date]]-Table1[[#This Row],[order_date]]</f>
        <v>1</v>
      </c>
    </row>
    <row r="10296" spans="1:17" x14ac:dyDescent="0.35">
      <c r="A10296" t="s">
        <v>10327</v>
      </c>
      <c r="B10296" t="s">
        <v>41</v>
      </c>
      <c r="C10296" t="s">
        <v>36</v>
      </c>
      <c r="D10296" s="2">
        <v>3970.71</v>
      </c>
      <c r="E10296">
        <v>0.24</v>
      </c>
      <c r="F10296">
        <v>2</v>
      </c>
      <c r="G10296" s="1">
        <v>45459</v>
      </c>
      <c r="H10296" s="1">
        <v>45463</v>
      </c>
      <c r="I10296" t="s">
        <v>15</v>
      </c>
      <c r="J10296" t="s">
        <v>27</v>
      </c>
      <c r="K10296" s="2">
        <v>1047.6199999999999</v>
      </c>
      <c r="L10296" t="s">
        <v>17</v>
      </c>
      <c r="M10296">
        <f>YEAR(Table1[[#This Row],[order_date]])</f>
        <v>2024</v>
      </c>
      <c r="N10296">
        <f>MONTH(Table1[[#This Row],[order_date]])</f>
        <v>6</v>
      </c>
      <c r="O10296" s="3">
        <f>Table1[[#This Row],[sales]]-Table1[[#This Row],[profit]]</f>
        <v>2923.09</v>
      </c>
      <c r="P10296" s="3">
        <f>Table1[[#This Row],[sales]]*Table1[[#This Row],[quantity]]</f>
        <v>7941.42</v>
      </c>
      <c r="Q10296" s="9">
        <f>Table1[[#This Row],[delivery_date]]-Table1[[#This Row],[order_date]]</f>
        <v>4</v>
      </c>
    </row>
    <row r="10297" spans="1:17" x14ac:dyDescent="0.35">
      <c r="A10297" t="s">
        <v>10328</v>
      </c>
      <c r="B10297" t="s">
        <v>19</v>
      </c>
      <c r="C10297" t="s">
        <v>14</v>
      </c>
      <c r="D10297" s="2">
        <v>1615.22</v>
      </c>
      <c r="E10297">
        <v>0.15</v>
      </c>
      <c r="F10297">
        <v>4</v>
      </c>
      <c r="G10297" s="1">
        <v>45507</v>
      </c>
      <c r="H10297" s="1">
        <v>45510</v>
      </c>
      <c r="I10297" t="s">
        <v>15</v>
      </c>
      <c r="J10297" t="s">
        <v>22</v>
      </c>
      <c r="K10297" s="2">
        <v>148.38</v>
      </c>
      <c r="L10297" t="s">
        <v>48</v>
      </c>
      <c r="M10297">
        <f>YEAR(Table1[[#This Row],[order_date]])</f>
        <v>2024</v>
      </c>
      <c r="N10297">
        <f>MONTH(Table1[[#This Row],[order_date]])</f>
        <v>8</v>
      </c>
      <c r="O10297" s="3">
        <f>Table1[[#This Row],[sales]]-Table1[[#This Row],[profit]]</f>
        <v>1466.8400000000001</v>
      </c>
      <c r="P10297" s="3">
        <f>Table1[[#This Row],[sales]]*Table1[[#This Row],[quantity]]</f>
        <v>6460.88</v>
      </c>
      <c r="Q10297" s="9">
        <f>Table1[[#This Row],[delivery_date]]-Table1[[#This Row],[order_date]]</f>
        <v>3</v>
      </c>
    </row>
    <row r="10298" spans="1:17" x14ac:dyDescent="0.35">
      <c r="A10298" t="s">
        <v>10329</v>
      </c>
      <c r="B10298" t="s">
        <v>25</v>
      </c>
      <c r="C10298" t="s">
        <v>26</v>
      </c>
      <c r="D10298" s="2">
        <v>4747.55</v>
      </c>
      <c r="E10298">
        <v>0.08</v>
      </c>
      <c r="F10298">
        <v>7</v>
      </c>
      <c r="G10298" s="1">
        <v>45193</v>
      </c>
      <c r="H10298" s="1">
        <v>45198</v>
      </c>
      <c r="I10298" t="s">
        <v>21</v>
      </c>
      <c r="J10298" t="s">
        <v>16</v>
      </c>
      <c r="K10298" s="2">
        <v>1343.68</v>
      </c>
      <c r="L10298" t="s">
        <v>48</v>
      </c>
      <c r="M10298">
        <f>YEAR(Table1[[#This Row],[order_date]])</f>
        <v>2023</v>
      </c>
      <c r="N10298">
        <f>MONTH(Table1[[#This Row],[order_date]])</f>
        <v>9</v>
      </c>
      <c r="O10298" s="3">
        <f>Table1[[#This Row],[sales]]-Table1[[#This Row],[profit]]</f>
        <v>3403.87</v>
      </c>
      <c r="P10298" s="3">
        <f>Table1[[#This Row],[sales]]*Table1[[#This Row],[quantity]]</f>
        <v>33232.85</v>
      </c>
      <c r="Q10298" s="9">
        <f>Table1[[#This Row],[delivery_date]]-Table1[[#This Row],[order_date]]</f>
        <v>5</v>
      </c>
    </row>
    <row r="10299" spans="1:17" x14ac:dyDescent="0.35">
      <c r="A10299" t="s">
        <v>10330</v>
      </c>
      <c r="B10299" t="s">
        <v>25</v>
      </c>
      <c r="C10299" t="s">
        <v>33</v>
      </c>
      <c r="D10299" s="2">
        <v>4809.17</v>
      </c>
      <c r="E10299">
        <v>0.37</v>
      </c>
      <c r="F10299">
        <v>8</v>
      </c>
      <c r="G10299" s="1">
        <v>45403</v>
      </c>
      <c r="H10299" s="1">
        <v>45409</v>
      </c>
      <c r="I10299" t="s">
        <v>21</v>
      </c>
      <c r="J10299" t="s">
        <v>16</v>
      </c>
      <c r="K10299" s="2">
        <v>1324.74</v>
      </c>
      <c r="L10299" t="s">
        <v>48</v>
      </c>
      <c r="M10299">
        <f>YEAR(Table1[[#This Row],[order_date]])</f>
        <v>2024</v>
      </c>
      <c r="N10299">
        <f>MONTH(Table1[[#This Row],[order_date]])</f>
        <v>4</v>
      </c>
      <c r="O10299" s="3">
        <f>Table1[[#This Row],[sales]]-Table1[[#This Row],[profit]]</f>
        <v>3484.4300000000003</v>
      </c>
      <c r="P10299" s="3">
        <f>Table1[[#This Row],[sales]]*Table1[[#This Row],[quantity]]</f>
        <v>38473.360000000001</v>
      </c>
      <c r="Q10299" s="9">
        <f>Table1[[#This Row],[delivery_date]]-Table1[[#This Row],[order_date]]</f>
        <v>6</v>
      </c>
    </row>
    <row r="10300" spans="1:17" x14ac:dyDescent="0.35">
      <c r="A10300" t="s">
        <v>10331</v>
      </c>
      <c r="B10300" t="s">
        <v>25</v>
      </c>
      <c r="C10300" t="s">
        <v>14</v>
      </c>
      <c r="D10300" s="2">
        <v>2133.7600000000002</v>
      </c>
      <c r="E10300">
        <v>0.3</v>
      </c>
      <c r="F10300">
        <v>9</v>
      </c>
      <c r="G10300" s="1">
        <v>45114</v>
      </c>
      <c r="H10300" s="1">
        <v>45115</v>
      </c>
      <c r="I10300" t="s">
        <v>31</v>
      </c>
      <c r="J10300" t="s">
        <v>27</v>
      </c>
      <c r="K10300" s="2">
        <v>393.45</v>
      </c>
      <c r="L10300" t="s">
        <v>48</v>
      </c>
      <c r="M10300">
        <f>YEAR(Table1[[#This Row],[order_date]])</f>
        <v>2023</v>
      </c>
      <c r="N10300">
        <f>MONTH(Table1[[#This Row],[order_date]])</f>
        <v>7</v>
      </c>
      <c r="O10300" s="3">
        <f>Table1[[#This Row],[sales]]-Table1[[#This Row],[profit]]</f>
        <v>1740.3100000000002</v>
      </c>
      <c r="P10300" s="3">
        <f>Table1[[#This Row],[sales]]*Table1[[#This Row],[quantity]]</f>
        <v>19203.840000000004</v>
      </c>
      <c r="Q10300" s="9">
        <f>Table1[[#This Row],[delivery_date]]-Table1[[#This Row],[order_date]]</f>
        <v>1</v>
      </c>
    </row>
    <row r="10301" spans="1:17" x14ac:dyDescent="0.35">
      <c r="A10301" t="s">
        <v>10332</v>
      </c>
      <c r="B10301" t="s">
        <v>41</v>
      </c>
      <c r="C10301" t="s">
        <v>26</v>
      </c>
      <c r="D10301" s="2">
        <v>3294.61</v>
      </c>
      <c r="E10301">
        <v>0.05</v>
      </c>
      <c r="F10301">
        <v>5</v>
      </c>
      <c r="G10301" s="1">
        <v>45612</v>
      </c>
      <c r="H10301" s="1">
        <v>45619</v>
      </c>
      <c r="I10301" t="s">
        <v>15</v>
      </c>
      <c r="J10301" t="s">
        <v>27</v>
      </c>
      <c r="K10301" s="2">
        <v>466.86</v>
      </c>
      <c r="L10301" t="s">
        <v>23</v>
      </c>
      <c r="M10301">
        <f>YEAR(Table1[[#This Row],[order_date]])</f>
        <v>2024</v>
      </c>
      <c r="N10301">
        <f>MONTH(Table1[[#This Row],[order_date]])</f>
        <v>11</v>
      </c>
      <c r="O10301" s="3">
        <f>Table1[[#This Row],[sales]]-Table1[[#This Row],[profit]]</f>
        <v>2827.75</v>
      </c>
      <c r="P10301" s="3">
        <f>Table1[[#This Row],[sales]]*Table1[[#This Row],[quantity]]</f>
        <v>16473.05</v>
      </c>
      <c r="Q10301" s="9">
        <f>Table1[[#This Row],[delivery_date]]-Table1[[#This Row],[order_date]]</f>
        <v>7</v>
      </c>
    </row>
    <row r="10302" spans="1:17" x14ac:dyDescent="0.35">
      <c r="A10302" t="s">
        <v>10333</v>
      </c>
      <c r="B10302" t="s">
        <v>41</v>
      </c>
      <c r="C10302" t="s">
        <v>20</v>
      </c>
      <c r="D10302" s="2">
        <v>4092.37</v>
      </c>
      <c r="E10302">
        <v>0.3</v>
      </c>
      <c r="F10302">
        <v>9</v>
      </c>
      <c r="G10302" s="1">
        <v>45308</v>
      </c>
      <c r="H10302" s="1">
        <v>45312</v>
      </c>
      <c r="I10302" t="s">
        <v>15</v>
      </c>
      <c r="J10302" t="s">
        <v>16</v>
      </c>
      <c r="K10302" s="2">
        <v>1090.5999999999999</v>
      </c>
      <c r="L10302" t="s">
        <v>34</v>
      </c>
      <c r="M10302">
        <f>YEAR(Table1[[#This Row],[order_date]])</f>
        <v>2024</v>
      </c>
      <c r="N10302">
        <f>MONTH(Table1[[#This Row],[order_date]])</f>
        <v>1</v>
      </c>
      <c r="O10302" s="3">
        <f>Table1[[#This Row],[sales]]-Table1[[#This Row],[profit]]</f>
        <v>3001.77</v>
      </c>
      <c r="P10302" s="3">
        <f>Table1[[#This Row],[sales]]*Table1[[#This Row],[quantity]]</f>
        <v>36831.33</v>
      </c>
      <c r="Q10302" s="9">
        <f>Table1[[#This Row],[delivery_date]]-Table1[[#This Row],[order_date]]</f>
        <v>4</v>
      </c>
    </row>
    <row r="10303" spans="1:17" x14ac:dyDescent="0.35">
      <c r="A10303" t="s">
        <v>10334</v>
      </c>
      <c r="B10303" t="s">
        <v>13</v>
      </c>
      <c r="C10303" t="s">
        <v>36</v>
      </c>
      <c r="D10303" s="2">
        <v>4104.7700000000004</v>
      </c>
      <c r="E10303">
        <v>0.08</v>
      </c>
      <c r="F10303">
        <v>9</v>
      </c>
      <c r="G10303" s="1">
        <v>45382</v>
      </c>
      <c r="H10303" s="1">
        <v>45388</v>
      </c>
      <c r="I10303" t="s">
        <v>15</v>
      </c>
      <c r="J10303" t="s">
        <v>22</v>
      </c>
      <c r="K10303" s="2">
        <v>1170.9100000000001</v>
      </c>
      <c r="L10303" t="s">
        <v>39</v>
      </c>
      <c r="M10303">
        <f>YEAR(Table1[[#This Row],[order_date]])</f>
        <v>2024</v>
      </c>
      <c r="N10303">
        <f>MONTH(Table1[[#This Row],[order_date]])</f>
        <v>3</v>
      </c>
      <c r="O10303" s="3">
        <f>Table1[[#This Row],[sales]]-Table1[[#This Row],[profit]]</f>
        <v>2933.8600000000006</v>
      </c>
      <c r="P10303" s="3">
        <f>Table1[[#This Row],[sales]]*Table1[[#This Row],[quantity]]</f>
        <v>36942.930000000008</v>
      </c>
      <c r="Q10303" s="9">
        <f>Table1[[#This Row],[delivery_date]]-Table1[[#This Row],[order_date]]</f>
        <v>6</v>
      </c>
    </row>
    <row r="10304" spans="1:17" x14ac:dyDescent="0.35">
      <c r="A10304" t="s">
        <v>10335</v>
      </c>
      <c r="B10304" t="s">
        <v>41</v>
      </c>
      <c r="C10304" t="s">
        <v>36</v>
      </c>
      <c r="D10304" s="2">
        <v>169.21</v>
      </c>
      <c r="E10304">
        <v>0.49</v>
      </c>
      <c r="F10304">
        <v>3</v>
      </c>
      <c r="G10304" s="1">
        <v>45657</v>
      </c>
      <c r="H10304" s="1">
        <v>45663</v>
      </c>
      <c r="I10304" t="s">
        <v>15</v>
      </c>
      <c r="J10304" t="s">
        <v>22</v>
      </c>
      <c r="K10304" s="2">
        <v>15.3</v>
      </c>
      <c r="L10304" t="s">
        <v>48</v>
      </c>
      <c r="M10304">
        <f>YEAR(Table1[[#This Row],[order_date]])</f>
        <v>2024</v>
      </c>
      <c r="N10304">
        <f>MONTH(Table1[[#This Row],[order_date]])</f>
        <v>12</v>
      </c>
      <c r="O10304" s="3">
        <f>Table1[[#This Row],[sales]]-Table1[[#This Row],[profit]]</f>
        <v>153.91</v>
      </c>
      <c r="P10304" s="3">
        <f>Table1[[#This Row],[sales]]*Table1[[#This Row],[quantity]]</f>
        <v>507.63</v>
      </c>
      <c r="Q10304" s="9">
        <f>Table1[[#This Row],[delivery_date]]-Table1[[#This Row],[order_date]]</f>
        <v>6</v>
      </c>
    </row>
    <row r="10305" spans="1:17" x14ac:dyDescent="0.35">
      <c r="A10305" t="s">
        <v>10336</v>
      </c>
      <c r="B10305" t="s">
        <v>19</v>
      </c>
      <c r="C10305" t="s">
        <v>20</v>
      </c>
      <c r="D10305" s="2">
        <v>3182.17</v>
      </c>
      <c r="E10305">
        <v>0.13</v>
      </c>
      <c r="F10305">
        <v>7</v>
      </c>
      <c r="G10305" s="1">
        <v>44982</v>
      </c>
      <c r="H10305" s="1">
        <v>44985</v>
      </c>
      <c r="I10305" t="s">
        <v>21</v>
      </c>
      <c r="J10305" t="s">
        <v>27</v>
      </c>
      <c r="K10305" s="2">
        <v>619.1</v>
      </c>
      <c r="L10305" t="s">
        <v>48</v>
      </c>
      <c r="M10305">
        <f>YEAR(Table1[[#This Row],[order_date]])</f>
        <v>2023</v>
      </c>
      <c r="N10305">
        <f>MONTH(Table1[[#This Row],[order_date]])</f>
        <v>2</v>
      </c>
      <c r="O10305" s="3">
        <f>Table1[[#This Row],[sales]]-Table1[[#This Row],[profit]]</f>
        <v>2563.0700000000002</v>
      </c>
      <c r="P10305" s="3">
        <f>Table1[[#This Row],[sales]]*Table1[[#This Row],[quantity]]</f>
        <v>22275.190000000002</v>
      </c>
      <c r="Q10305" s="9">
        <f>Table1[[#This Row],[delivery_date]]-Table1[[#This Row],[order_date]]</f>
        <v>3</v>
      </c>
    </row>
    <row r="10306" spans="1:17" x14ac:dyDescent="0.35">
      <c r="A10306" t="s">
        <v>10337</v>
      </c>
      <c r="B10306" t="s">
        <v>13</v>
      </c>
      <c r="C10306" t="s">
        <v>14</v>
      </c>
      <c r="D10306" s="2">
        <v>4871.13</v>
      </c>
      <c r="E10306">
        <v>0.35</v>
      </c>
      <c r="F10306">
        <v>8</v>
      </c>
      <c r="G10306" s="1">
        <v>45420</v>
      </c>
      <c r="H10306" s="1">
        <v>45424</v>
      </c>
      <c r="I10306" t="s">
        <v>31</v>
      </c>
      <c r="J10306" t="s">
        <v>16</v>
      </c>
      <c r="K10306" s="2">
        <v>856.22</v>
      </c>
      <c r="L10306" t="s">
        <v>34</v>
      </c>
      <c r="M10306">
        <f>YEAR(Table1[[#This Row],[order_date]])</f>
        <v>2024</v>
      </c>
      <c r="N10306">
        <f>MONTH(Table1[[#This Row],[order_date]])</f>
        <v>5</v>
      </c>
      <c r="O10306" s="3">
        <f>Table1[[#This Row],[sales]]-Table1[[#This Row],[profit]]</f>
        <v>4014.91</v>
      </c>
      <c r="P10306" s="3">
        <f>Table1[[#This Row],[sales]]*Table1[[#This Row],[quantity]]</f>
        <v>38969.040000000001</v>
      </c>
      <c r="Q10306" s="9">
        <f>Table1[[#This Row],[delivery_date]]-Table1[[#This Row],[order_date]]</f>
        <v>4</v>
      </c>
    </row>
    <row r="10307" spans="1:17" x14ac:dyDescent="0.35">
      <c r="A10307" t="s">
        <v>10338</v>
      </c>
      <c r="B10307" t="s">
        <v>13</v>
      </c>
      <c r="C10307" t="s">
        <v>20</v>
      </c>
      <c r="D10307" s="2">
        <v>1233.5999999999999</v>
      </c>
      <c r="E10307">
        <v>0.33</v>
      </c>
      <c r="F10307">
        <v>1</v>
      </c>
      <c r="G10307" s="1">
        <v>45289</v>
      </c>
      <c r="H10307" s="1">
        <v>45296</v>
      </c>
      <c r="I10307" t="s">
        <v>15</v>
      </c>
      <c r="J10307" t="s">
        <v>16</v>
      </c>
      <c r="K10307" s="2">
        <v>227.08</v>
      </c>
      <c r="L10307" t="s">
        <v>39</v>
      </c>
      <c r="M10307">
        <f>YEAR(Table1[[#This Row],[order_date]])</f>
        <v>2023</v>
      </c>
      <c r="N10307">
        <f>MONTH(Table1[[#This Row],[order_date]])</f>
        <v>12</v>
      </c>
      <c r="O10307" s="3">
        <f>Table1[[#This Row],[sales]]-Table1[[#This Row],[profit]]</f>
        <v>1006.5199999999999</v>
      </c>
      <c r="P10307" s="3">
        <f>Table1[[#This Row],[sales]]*Table1[[#This Row],[quantity]]</f>
        <v>1233.5999999999999</v>
      </c>
      <c r="Q10307" s="9">
        <f>Table1[[#This Row],[delivery_date]]-Table1[[#This Row],[order_date]]</f>
        <v>7</v>
      </c>
    </row>
    <row r="10308" spans="1:17" x14ac:dyDescent="0.35">
      <c r="A10308" t="s">
        <v>10339</v>
      </c>
      <c r="B10308" t="s">
        <v>19</v>
      </c>
      <c r="C10308" t="s">
        <v>26</v>
      </c>
      <c r="D10308" s="2">
        <v>3998.48</v>
      </c>
      <c r="E10308">
        <v>0.35</v>
      </c>
      <c r="F10308">
        <v>5</v>
      </c>
      <c r="G10308" s="1">
        <v>45225</v>
      </c>
      <c r="H10308" s="1">
        <v>45226</v>
      </c>
      <c r="I10308" t="s">
        <v>31</v>
      </c>
      <c r="J10308" t="s">
        <v>16</v>
      </c>
      <c r="K10308" s="2">
        <v>269.07</v>
      </c>
      <c r="L10308" t="s">
        <v>28</v>
      </c>
      <c r="M10308">
        <f>YEAR(Table1[[#This Row],[order_date]])</f>
        <v>2023</v>
      </c>
      <c r="N10308">
        <f>MONTH(Table1[[#This Row],[order_date]])</f>
        <v>10</v>
      </c>
      <c r="O10308" s="3">
        <f>Table1[[#This Row],[sales]]-Table1[[#This Row],[profit]]</f>
        <v>3729.41</v>
      </c>
      <c r="P10308" s="3">
        <f>Table1[[#This Row],[sales]]*Table1[[#This Row],[quantity]]</f>
        <v>19992.400000000001</v>
      </c>
      <c r="Q10308" s="9">
        <f>Table1[[#This Row],[delivery_date]]-Table1[[#This Row],[order_date]]</f>
        <v>1</v>
      </c>
    </row>
    <row r="10309" spans="1:17" x14ac:dyDescent="0.35">
      <c r="A10309" t="s">
        <v>10340</v>
      </c>
      <c r="B10309" t="s">
        <v>19</v>
      </c>
      <c r="C10309" t="s">
        <v>33</v>
      </c>
      <c r="D10309" s="2">
        <v>2717.81</v>
      </c>
      <c r="E10309">
        <v>0.21</v>
      </c>
      <c r="F10309">
        <v>1</v>
      </c>
      <c r="G10309" s="1">
        <v>45490</v>
      </c>
      <c r="H10309" s="1">
        <v>45491</v>
      </c>
      <c r="I10309" t="s">
        <v>31</v>
      </c>
      <c r="J10309" t="s">
        <v>16</v>
      </c>
      <c r="K10309" s="2">
        <v>395.31</v>
      </c>
      <c r="L10309" t="s">
        <v>39</v>
      </c>
      <c r="M10309">
        <f>YEAR(Table1[[#This Row],[order_date]])</f>
        <v>2024</v>
      </c>
      <c r="N10309">
        <f>MONTH(Table1[[#This Row],[order_date]])</f>
        <v>7</v>
      </c>
      <c r="O10309" s="3">
        <f>Table1[[#This Row],[sales]]-Table1[[#This Row],[profit]]</f>
        <v>2322.5</v>
      </c>
      <c r="P10309" s="3">
        <f>Table1[[#This Row],[sales]]*Table1[[#This Row],[quantity]]</f>
        <v>2717.81</v>
      </c>
      <c r="Q10309" s="9">
        <f>Table1[[#This Row],[delivery_date]]-Table1[[#This Row],[order_date]]</f>
        <v>1</v>
      </c>
    </row>
    <row r="10310" spans="1:17" x14ac:dyDescent="0.35">
      <c r="A10310" t="s">
        <v>10341</v>
      </c>
      <c r="B10310" t="s">
        <v>19</v>
      </c>
      <c r="C10310" t="s">
        <v>14</v>
      </c>
      <c r="D10310" s="2">
        <v>1185.2</v>
      </c>
      <c r="E10310">
        <v>0.04</v>
      </c>
      <c r="F10310">
        <v>3</v>
      </c>
      <c r="G10310" s="1">
        <v>45230</v>
      </c>
      <c r="H10310" s="1">
        <v>45232</v>
      </c>
      <c r="I10310" t="s">
        <v>21</v>
      </c>
      <c r="J10310" t="s">
        <v>22</v>
      </c>
      <c r="K10310" s="2">
        <v>103.41</v>
      </c>
      <c r="L10310" t="s">
        <v>17</v>
      </c>
      <c r="M10310">
        <f>YEAR(Table1[[#This Row],[order_date]])</f>
        <v>2023</v>
      </c>
      <c r="N10310">
        <f>MONTH(Table1[[#This Row],[order_date]])</f>
        <v>10</v>
      </c>
      <c r="O10310" s="3">
        <f>Table1[[#This Row],[sales]]-Table1[[#This Row],[profit]]</f>
        <v>1081.79</v>
      </c>
      <c r="P10310" s="3">
        <f>Table1[[#This Row],[sales]]*Table1[[#This Row],[quantity]]</f>
        <v>3555.6000000000004</v>
      </c>
      <c r="Q10310" s="9">
        <f>Table1[[#This Row],[delivery_date]]-Table1[[#This Row],[order_date]]</f>
        <v>2</v>
      </c>
    </row>
    <row r="10311" spans="1:17" x14ac:dyDescent="0.35">
      <c r="A10311" t="s">
        <v>10342</v>
      </c>
      <c r="B10311" t="s">
        <v>13</v>
      </c>
      <c r="C10311" t="s">
        <v>33</v>
      </c>
      <c r="D10311" s="2">
        <v>350.09</v>
      </c>
      <c r="E10311">
        <v>0.49</v>
      </c>
      <c r="F10311">
        <v>2</v>
      </c>
      <c r="G10311" s="1">
        <v>45573</v>
      </c>
      <c r="H10311" s="1">
        <v>45575</v>
      </c>
      <c r="I10311" t="s">
        <v>31</v>
      </c>
      <c r="J10311" t="s">
        <v>22</v>
      </c>
      <c r="K10311" s="2">
        <v>93.84</v>
      </c>
      <c r="L10311" t="s">
        <v>28</v>
      </c>
      <c r="M10311">
        <f>YEAR(Table1[[#This Row],[order_date]])</f>
        <v>2024</v>
      </c>
      <c r="N10311">
        <f>MONTH(Table1[[#This Row],[order_date]])</f>
        <v>10</v>
      </c>
      <c r="O10311" s="3">
        <f>Table1[[#This Row],[sales]]-Table1[[#This Row],[profit]]</f>
        <v>256.25</v>
      </c>
      <c r="P10311" s="3">
        <f>Table1[[#This Row],[sales]]*Table1[[#This Row],[quantity]]</f>
        <v>700.18</v>
      </c>
      <c r="Q10311" s="9">
        <f>Table1[[#This Row],[delivery_date]]-Table1[[#This Row],[order_date]]</f>
        <v>2</v>
      </c>
    </row>
    <row r="10312" spans="1:17" x14ac:dyDescent="0.35">
      <c r="A10312" t="s">
        <v>10343</v>
      </c>
      <c r="B10312" t="s">
        <v>13</v>
      </c>
      <c r="C10312" t="s">
        <v>20</v>
      </c>
      <c r="D10312" s="2">
        <v>3823.62</v>
      </c>
      <c r="E10312">
        <v>0.1</v>
      </c>
      <c r="F10312">
        <v>2</v>
      </c>
      <c r="G10312" s="1">
        <v>45025</v>
      </c>
      <c r="H10312" s="1">
        <v>45028</v>
      </c>
      <c r="I10312" t="s">
        <v>21</v>
      </c>
      <c r="J10312" t="s">
        <v>27</v>
      </c>
      <c r="K10312" s="2">
        <v>625.20000000000005</v>
      </c>
      <c r="L10312" t="s">
        <v>28</v>
      </c>
      <c r="M10312">
        <f>YEAR(Table1[[#This Row],[order_date]])</f>
        <v>2023</v>
      </c>
      <c r="N10312">
        <f>MONTH(Table1[[#This Row],[order_date]])</f>
        <v>4</v>
      </c>
      <c r="O10312" s="3">
        <f>Table1[[#This Row],[sales]]-Table1[[#This Row],[profit]]</f>
        <v>3198.42</v>
      </c>
      <c r="P10312" s="3">
        <f>Table1[[#This Row],[sales]]*Table1[[#This Row],[quantity]]</f>
        <v>7647.24</v>
      </c>
      <c r="Q10312" s="9">
        <f>Table1[[#This Row],[delivery_date]]-Table1[[#This Row],[order_date]]</f>
        <v>3</v>
      </c>
    </row>
    <row r="10313" spans="1:17" x14ac:dyDescent="0.35">
      <c r="A10313" t="s">
        <v>10344</v>
      </c>
      <c r="B10313" t="s">
        <v>13</v>
      </c>
      <c r="C10313" t="s">
        <v>36</v>
      </c>
      <c r="D10313" s="2">
        <v>1650.7</v>
      </c>
      <c r="E10313">
        <v>0.38</v>
      </c>
      <c r="F10313">
        <v>4</v>
      </c>
      <c r="G10313" s="1">
        <v>45482</v>
      </c>
      <c r="H10313" s="1">
        <v>45487</v>
      </c>
      <c r="I10313" t="s">
        <v>15</v>
      </c>
      <c r="J10313" t="s">
        <v>27</v>
      </c>
      <c r="K10313" s="2">
        <v>428.13</v>
      </c>
      <c r="L10313" t="s">
        <v>17</v>
      </c>
      <c r="M10313">
        <f>YEAR(Table1[[#This Row],[order_date]])</f>
        <v>2024</v>
      </c>
      <c r="N10313">
        <f>MONTH(Table1[[#This Row],[order_date]])</f>
        <v>7</v>
      </c>
      <c r="O10313" s="3">
        <f>Table1[[#This Row],[sales]]-Table1[[#This Row],[profit]]</f>
        <v>1222.5700000000002</v>
      </c>
      <c r="P10313" s="3">
        <f>Table1[[#This Row],[sales]]*Table1[[#This Row],[quantity]]</f>
        <v>6602.8</v>
      </c>
      <c r="Q10313" s="9">
        <f>Table1[[#This Row],[delivery_date]]-Table1[[#This Row],[order_date]]</f>
        <v>5</v>
      </c>
    </row>
    <row r="10314" spans="1:17" x14ac:dyDescent="0.35">
      <c r="A10314" t="s">
        <v>10345</v>
      </c>
      <c r="B10314" t="s">
        <v>19</v>
      </c>
      <c r="C10314" t="s">
        <v>33</v>
      </c>
      <c r="D10314" s="2">
        <v>1940.37</v>
      </c>
      <c r="E10314">
        <v>7.0000000000000007E-2</v>
      </c>
      <c r="F10314">
        <v>5</v>
      </c>
      <c r="G10314" s="1">
        <v>45060</v>
      </c>
      <c r="H10314" s="1">
        <v>45062</v>
      </c>
      <c r="I10314" t="s">
        <v>31</v>
      </c>
      <c r="J10314" t="s">
        <v>27</v>
      </c>
      <c r="K10314" s="2">
        <v>202.49</v>
      </c>
      <c r="L10314" t="s">
        <v>48</v>
      </c>
      <c r="M10314">
        <f>YEAR(Table1[[#This Row],[order_date]])</f>
        <v>2023</v>
      </c>
      <c r="N10314">
        <f>MONTH(Table1[[#This Row],[order_date]])</f>
        <v>5</v>
      </c>
      <c r="O10314" s="3">
        <f>Table1[[#This Row],[sales]]-Table1[[#This Row],[profit]]</f>
        <v>1737.8799999999999</v>
      </c>
      <c r="P10314" s="3">
        <f>Table1[[#This Row],[sales]]*Table1[[#This Row],[quantity]]</f>
        <v>9701.8499999999985</v>
      </c>
      <c r="Q10314" s="9">
        <f>Table1[[#This Row],[delivery_date]]-Table1[[#This Row],[order_date]]</f>
        <v>2</v>
      </c>
    </row>
    <row r="10315" spans="1:17" x14ac:dyDescent="0.35">
      <c r="A10315" t="s">
        <v>10346</v>
      </c>
      <c r="B10315" t="s">
        <v>19</v>
      </c>
      <c r="C10315" t="s">
        <v>33</v>
      </c>
      <c r="D10315" s="2">
        <v>2477.63</v>
      </c>
      <c r="E10315">
        <v>0.14000000000000001</v>
      </c>
      <c r="F10315">
        <v>1</v>
      </c>
      <c r="G10315" s="1">
        <v>45073</v>
      </c>
      <c r="H10315" s="1">
        <v>45076</v>
      </c>
      <c r="I10315" t="s">
        <v>15</v>
      </c>
      <c r="J10315" t="s">
        <v>16</v>
      </c>
      <c r="K10315" s="2">
        <v>659.36</v>
      </c>
      <c r="L10315" t="s">
        <v>39</v>
      </c>
      <c r="M10315">
        <f>YEAR(Table1[[#This Row],[order_date]])</f>
        <v>2023</v>
      </c>
      <c r="N10315">
        <f>MONTH(Table1[[#This Row],[order_date]])</f>
        <v>5</v>
      </c>
      <c r="O10315" s="3">
        <f>Table1[[#This Row],[sales]]-Table1[[#This Row],[profit]]</f>
        <v>1818.27</v>
      </c>
      <c r="P10315" s="3">
        <f>Table1[[#This Row],[sales]]*Table1[[#This Row],[quantity]]</f>
        <v>2477.63</v>
      </c>
      <c r="Q10315" s="9">
        <f>Table1[[#This Row],[delivery_date]]-Table1[[#This Row],[order_date]]</f>
        <v>3</v>
      </c>
    </row>
    <row r="10316" spans="1:17" x14ac:dyDescent="0.35">
      <c r="A10316" t="s">
        <v>10347</v>
      </c>
      <c r="B10316" t="s">
        <v>25</v>
      </c>
      <c r="C10316" t="s">
        <v>36</v>
      </c>
      <c r="D10316" s="2">
        <v>2585.2600000000002</v>
      </c>
      <c r="E10316">
        <v>0.28000000000000003</v>
      </c>
      <c r="F10316">
        <v>6</v>
      </c>
      <c r="G10316" s="1">
        <v>45154</v>
      </c>
      <c r="H10316" s="1">
        <v>45158</v>
      </c>
      <c r="I10316" t="s">
        <v>15</v>
      </c>
      <c r="J10316" t="s">
        <v>27</v>
      </c>
      <c r="K10316" s="2">
        <v>219.37</v>
      </c>
      <c r="L10316" t="s">
        <v>17</v>
      </c>
      <c r="M10316">
        <f>YEAR(Table1[[#This Row],[order_date]])</f>
        <v>2023</v>
      </c>
      <c r="N10316">
        <f>MONTH(Table1[[#This Row],[order_date]])</f>
        <v>8</v>
      </c>
      <c r="O10316" s="3">
        <f>Table1[[#This Row],[sales]]-Table1[[#This Row],[profit]]</f>
        <v>2365.8900000000003</v>
      </c>
      <c r="P10316" s="3">
        <f>Table1[[#This Row],[sales]]*Table1[[#This Row],[quantity]]</f>
        <v>15511.560000000001</v>
      </c>
      <c r="Q10316" s="9">
        <f>Table1[[#This Row],[delivery_date]]-Table1[[#This Row],[order_date]]</f>
        <v>4</v>
      </c>
    </row>
    <row r="10317" spans="1:17" x14ac:dyDescent="0.35">
      <c r="A10317" t="s">
        <v>10348</v>
      </c>
      <c r="B10317" t="s">
        <v>41</v>
      </c>
      <c r="C10317" t="s">
        <v>33</v>
      </c>
      <c r="D10317" s="2">
        <v>1110.31</v>
      </c>
      <c r="E10317">
        <v>0.21</v>
      </c>
      <c r="F10317">
        <v>5</v>
      </c>
      <c r="G10317" s="1">
        <v>45158</v>
      </c>
      <c r="H10317" s="1">
        <v>45159</v>
      </c>
      <c r="I10317" t="s">
        <v>21</v>
      </c>
      <c r="J10317" t="s">
        <v>27</v>
      </c>
      <c r="K10317" s="2">
        <v>98.3</v>
      </c>
      <c r="L10317" t="s">
        <v>39</v>
      </c>
      <c r="M10317">
        <f>YEAR(Table1[[#This Row],[order_date]])</f>
        <v>2023</v>
      </c>
      <c r="N10317">
        <f>MONTH(Table1[[#This Row],[order_date]])</f>
        <v>8</v>
      </c>
      <c r="O10317" s="3">
        <f>Table1[[#This Row],[sales]]-Table1[[#This Row],[profit]]</f>
        <v>1012.01</v>
      </c>
      <c r="P10317" s="3">
        <f>Table1[[#This Row],[sales]]*Table1[[#This Row],[quantity]]</f>
        <v>5551.5499999999993</v>
      </c>
      <c r="Q10317" s="9">
        <f>Table1[[#This Row],[delivery_date]]-Table1[[#This Row],[order_date]]</f>
        <v>1</v>
      </c>
    </row>
    <row r="10318" spans="1:17" x14ac:dyDescent="0.35">
      <c r="A10318" t="s">
        <v>10349</v>
      </c>
      <c r="B10318" t="s">
        <v>25</v>
      </c>
      <c r="C10318" t="s">
        <v>33</v>
      </c>
      <c r="D10318" s="2">
        <v>3386.15</v>
      </c>
      <c r="E10318">
        <v>0.48</v>
      </c>
      <c r="F10318">
        <v>4</v>
      </c>
      <c r="G10318" s="1">
        <v>45326</v>
      </c>
      <c r="H10318" s="1">
        <v>45328</v>
      </c>
      <c r="I10318" t="s">
        <v>21</v>
      </c>
      <c r="J10318" t="s">
        <v>22</v>
      </c>
      <c r="K10318" s="2">
        <v>1005.45</v>
      </c>
      <c r="L10318" t="s">
        <v>23</v>
      </c>
      <c r="M10318">
        <f>YEAR(Table1[[#This Row],[order_date]])</f>
        <v>2024</v>
      </c>
      <c r="N10318">
        <f>MONTH(Table1[[#This Row],[order_date]])</f>
        <v>2</v>
      </c>
      <c r="O10318" s="3">
        <f>Table1[[#This Row],[sales]]-Table1[[#This Row],[profit]]</f>
        <v>2380.6999999999998</v>
      </c>
      <c r="P10318" s="3">
        <f>Table1[[#This Row],[sales]]*Table1[[#This Row],[quantity]]</f>
        <v>13544.6</v>
      </c>
      <c r="Q10318" s="9">
        <f>Table1[[#This Row],[delivery_date]]-Table1[[#This Row],[order_date]]</f>
        <v>2</v>
      </c>
    </row>
    <row r="10319" spans="1:17" x14ac:dyDescent="0.35">
      <c r="A10319" t="s">
        <v>10350</v>
      </c>
      <c r="B10319" t="s">
        <v>19</v>
      </c>
      <c r="C10319" t="s">
        <v>36</v>
      </c>
      <c r="D10319" s="2">
        <v>3493.45</v>
      </c>
      <c r="E10319">
        <v>0.42</v>
      </c>
      <c r="F10319">
        <v>6</v>
      </c>
      <c r="G10319" s="1">
        <v>45321</v>
      </c>
      <c r="H10319" s="1">
        <v>45324</v>
      </c>
      <c r="I10319" t="s">
        <v>15</v>
      </c>
      <c r="J10319" t="s">
        <v>16</v>
      </c>
      <c r="K10319" s="2">
        <v>199.81</v>
      </c>
      <c r="L10319" t="s">
        <v>28</v>
      </c>
      <c r="M10319">
        <f>YEAR(Table1[[#This Row],[order_date]])</f>
        <v>2024</v>
      </c>
      <c r="N10319">
        <f>MONTH(Table1[[#This Row],[order_date]])</f>
        <v>1</v>
      </c>
      <c r="O10319" s="3">
        <f>Table1[[#This Row],[sales]]-Table1[[#This Row],[profit]]</f>
        <v>3293.64</v>
      </c>
      <c r="P10319" s="3">
        <f>Table1[[#This Row],[sales]]*Table1[[#This Row],[quantity]]</f>
        <v>20960.699999999997</v>
      </c>
      <c r="Q10319" s="9">
        <f>Table1[[#This Row],[delivery_date]]-Table1[[#This Row],[order_date]]</f>
        <v>3</v>
      </c>
    </row>
    <row r="10320" spans="1:17" x14ac:dyDescent="0.35">
      <c r="A10320" t="s">
        <v>10351</v>
      </c>
      <c r="B10320" t="s">
        <v>13</v>
      </c>
      <c r="C10320" t="s">
        <v>36</v>
      </c>
      <c r="D10320" s="2">
        <v>797.27</v>
      </c>
      <c r="E10320">
        <v>0.46</v>
      </c>
      <c r="F10320">
        <v>2</v>
      </c>
      <c r="G10320" s="1">
        <v>45497</v>
      </c>
      <c r="H10320" s="1">
        <v>45504</v>
      </c>
      <c r="I10320" t="s">
        <v>15</v>
      </c>
      <c r="J10320" t="s">
        <v>27</v>
      </c>
      <c r="K10320" s="2">
        <v>46.15</v>
      </c>
      <c r="L10320" t="s">
        <v>28</v>
      </c>
      <c r="M10320">
        <f>YEAR(Table1[[#This Row],[order_date]])</f>
        <v>2024</v>
      </c>
      <c r="N10320">
        <f>MONTH(Table1[[#This Row],[order_date]])</f>
        <v>7</v>
      </c>
      <c r="O10320" s="3">
        <f>Table1[[#This Row],[sales]]-Table1[[#This Row],[profit]]</f>
        <v>751.12</v>
      </c>
      <c r="P10320" s="3">
        <f>Table1[[#This Row],[sales]]*Table1[[#This Row],[quantity]]</f>
        <v>1594.54</v>
      </c>
      <c r="Q10320" s="9">
        <f>Table1[[#This Row],[delivery_date]]-Table1[[#This Row],[order_date]]</f>
        <v>7</v>
      </c>
    </row>
    <row r="10321" spans="1:17" x14ac:dyDescent="0.35">
      <c r="A10321" t="s">
        <v>10352</v>
      </c>
      <c r="B10321" t="s">
        <v>19</v>
      </c>
      <c r="C10321" t="s">
        <v>20</v>
      </c>
      <c r="D10321" s="2">
        <v>2711.26</v>
      </c>
      <c r="E10321">
        <v>0.32</v>
      </c>
      <c r="F10321">
        <v>8</v>
      </c>
      <c r="G10321" s="1">
        <v>45530</v>
      </c>
      <c r="H10321" s="1">
        <v>45536</v>
      </c>
      <c r="I10321" t="s">
        <v>31</v>
      </c>
      <c r="J10321" t="s">
        <v>27</v>
      </c>
      <c r="K10321" s="2">
        <v>206.87</v>
      </c>
      <c r="L10321" t="s">
        <v>48</v>
      </c>
      <c r="M10321">
        <f>YEAR(Table1[[#This Row],[order_date]])</f>
        <v>2024</v>
      </c>
      <c r="N10321">
        <f>MONTH(Table1[[#This Row],[order_date]])</f>
        <v>8</v>
      </c>
      <c r="O10321" s="3">
        <f>Table1[[#This Row],[sales]]-Table1[[#This Row],[profit]]</f>
        <v>2504.3900000000003</v>
      </c>
      <c r="P10321" s="3">
        <f>Table1[[#This Row],[sales]]*Table1[[#This Row],[quantity]]</f>
        <v>21690.080000000002</v>
      </c>
      <c r="Q10321" s="9">
        <f>Table1[[#This Row],[delivery_date]]-Table1[[#This Row],[order_date]]</f>
        <v>6</v>
      </c>
    </row>
    <row r="10322" spans="1:17" x14ac:dyDescent="0.35">
      <c r="A10322" t="s">
        <v>10353</v>
      </c>
      <c r="B10322" t="s">
        <v>41</v>
      </c>
      <c r="C10322" t="s">
        <v>20</v>
      </c>
      <c r="D10322" s="2">
        <v>3085.37</v>
      </c>
      <c r="E10322">
        <v>0.11</v>
      </c>
      <c r="F10322">
        <v>6</v>
      </c>
      <c r="G10322" s="1">
        <v>45554</v>
      </c>
      <c r="H10322" s="1">
        <v>45560</v>
      </c>
      <c r="I10322" t="s">
        <v>15</v>
      </c>
      <c r="J10322" t="s">
        <v>16</v>
      </c>
      <c r="K10322" s="2">
        <v>300.10000000000002</v>
      </c>
      <c r="L10322" t="s">
        <v>23</v>
      </c>
      <c r="M10322">
        <f>YEAR(Table1[[#This Row],[order_date]])</f>
        <v>2024</v>
      </c>
      <c r="N10322">
        <f>MONTH(Table1[[#This Row],[order_date]])</f>
        <v>9</v>
      </c>
      <c r="O10322" s="3">
        <f>Table1[[#This Row],[sales]]-Table1[[#This Row],[profit]]</f>
        <v>2785.27</v>
      </c>
      <c r="P10322" s="3">
        <f>Table1[[#This Row],[sales]]*Table1[[#This Row],[quantity]]</f>
        <v>18512.22</v>
      </c>
      <c r="Q10322" s="9">
        <f>Table1[[#This Row],[delivery_date]]-Table1[[#This Row],[order_date]]</f>
        <v>6</v>
      </c>
    </row>
    <row r="10323" spans="1:17" x14ac:dyDescent="0.35">
      <c r="A10323" t="s">
        <v>10354</v>
      </c>
      <c r="B10323" t="s">
        <v>25</v>
      </c>
      <c r="C10323" t="s">
        <v>33</v>
      </c>
      <c r="D10323" s="2">
        <v>1012.63</v>
      </c>
      <c r="E10323">
        <v>0.26</v>
      </c>
      <c r="F10323">
        <v>3</v>
      </c>
      <c r="G10323" s="1">
        <v>45013</v>
      </c>
      <c r="H10323" s="1">
        <v>45014</v>
      </c>
      <c r="I10323" t="s">
        <v>31</v>
      </c>
      <c r="J10323" t="s">
        <v>27</v>
      </c>
      <c r="K10323" s="2">
        <v>67.97</v>
      </c>
      <c r="L10323" t="s">
        <v>48</v>
      </c>
      <c r="M10323">
        <f>YEAR(Table1[[#This Row],[order_date]])</f>
        <v>2023</v>
      </c>
      <c r="N10323">
        <f>MONTH(Table1[[#This Row],[order_date]])</f>
        <v>3</v>
      </c>
      <c r="O10323" s="3">
        <f>Table1[[#This Row],[sales]]-Table1[[#This Row],[profit]]</f>
        <v>944.66</v>
      </c>
      <c r="P10323" s="3">
        <f>Table1[[#This Row],[sales]]*Table1[[#This Row],[quantity]]</f>
        <v>3037.89</v>
      </c>
      <c r="Q10323" s="9">
        <f>Table1[[#This Row],[delivery_date]]-Table1[[#This Row],[order_date]]</f>
        <v>1</v>
      </c>
    </row>
    <row r="10324" spans="1:17" x14ac:dyDescent="0.35">
      <c r="A10324" t="s">
        <v>10355</v>
      </c>
      <c r="B10324" t="s">
        <v>25</v>
      </c>
      <c r="C10324" t="s">
        <v>14</v>
      </c>
      <c r="D10324" s="2">
        <v>4482.8599999999997</v>
      </c>
      <c r="E10324">
        <v>0.38</v>
      </c>
      <c r="F10324">
        <v>4</v>
      </c>
      <c r="G10324" s="1">
        <v>45345</v>
      </c>
      <c r="H10324" s="1">
        <v>45349</v>
      </c>
      <c r="I10324" t="s">
        <v>15</v>
      </c>
      <c r="J10324" t="s">
        <v>22</v>
      </c>
      <c r="K10324" s="2">
        <v>1289.45</v>
      </c>
      <c r="L10324" t="s">
        <v>17</v>
      </c>
      <c r="M10324">
        <f>YEAR(Table1[[#This Row],[order_date]])</f>
        <v>2024</v>
      </c>
      <c r="N10324">
        <f>MONTH(Table1[[#This Row],[order_date]])</f>
        <v>2</v>
      </c>
      <c r="O10324" s="3">
        <f>Table1[[#This Row],[sales]]-Table1[[#This Row],[profit]]</f>
        <v>3193.41</v>
      </c>
      <c r="P10324" s="3">
        <f>Table1[[#This Row],[sales]]*Table1[[#This Row],[quantity]]</f>
        <v>17931.439999999999</v>
      </c>
      <c r="Q10324" s="9">
        <f>Table1[[#This Row],[delivery_date]]-Table1[[#This Row],[order_date]]</f>
        <v>4</v>
      </c>
    </row>
    <row r="10325" spans="1:17" x14ac:dyDescent="0.35">
      <c r="A10325" t="s">
        <v>10356</v>
      </c>
      <c r="B10325" t="s">
        <v>13</v>
      </c>
      <c r="C10325" t="s">
        <v>20</v>
      </c>
      <c r="D10325" s="2">
        <v>2465.85</v>
      </c>
      <c r="E10325">
        <v>0.03</v>
      </c>
      <c r="F10325">
        <v>2</v>
      </c>
      <c r="G10325" s="1">
        <v>44986</v>
      </c>
      <c r="H10325" s="1">
        <v>44988</v>
      </c>
      <c r="I10325" t="s">
        <v>31</v>
      </c>
      <c r="J10325" t="s">
        <v>27</v>
      </c>
      <c r="K10325" s="2">
        <v>309.2</v>
      </c>
      <c r="L10325" t="s">
        <v>39</v>
      </c>
      <c r="M10325">
        <f>YEAR(Table1[[#This Row],[order_date]])</f>
        <v>2023</v>
      </c>
      <c r="N10325">
        <f>MONTH(Table1[[#This Row],[order_date]])</f>
        <v>3</v>
      </c>
      <c r="O10325" s="3">
        <f>Table1[[#This Row],[sales]]-Table1[[#This Row],[profit]]</f>
        <v>2156.65</v>
      </c>
      <c r="P10325" s="3">
        <f>Table1[[#This Row],[sales]]*Table1[[#This Row],[quantity]]</f>
        <v>4931.7</v>
      </c>
      <c r="Q10325" s="9">
        <f>Table1[[#This Row],[delivery_date]]-Table1[[#This Row],[order_date]]</f>
        <v>2</v>
      </c>
    </row>
    <row r="10326" spans="1:17" x14ac:dyDescent="0.35">
      <c r="A10326" t="s">
        <v>10357</v>
      </c>
      <c r="B10326" t="s">
        <v>25</v>
      </c>
      <c r="C10326" t="s">
        <v>20</v>
      </c>
      <c r="D10326" s="2">
        <v>663.64</v>
      </c>
      <c r="E10326">
        <v>0.43</v>
      </c>
      <c r="F10326">
        <v>4</v>
      </c>
      <c r="G10326" s="1">
        <v>45601</v>
      </c>
      <c r="H10326" s="1">
        <v>45603</v>
      </c>
      <c r="I10326" t="s">
        <v>21</v>
      </c>
      <c r="J10326" t="s">
        <v>22</v>
      </c>
      <c r="K10326" s="2">
        <v>193.34</v>
      </c>
      <c r="L10326" t="s">
        <v>23</v>
      </c>
      <c r="M10326">
        <f>YEAR(Table1[[#This Row],[order_date]])</f>
        <v>2024</v>
      </c>
      <c r="N10326">
        <f>MONTH(Table1[[#This Row],[order_date]])</f>
        <v>11</v>
      </c>
      <c r="O10326" s="3">
        <f>Table1[[#This Row],[sales]]-Table1[[#This Row],[profit]]</f>
        <v>470.29999999999995</v>
      </c>
      <c r="P10326" s="3">
        <f>Table1[[#This Row],[sales]]*Table1[[#This Row],[quantity]]</f>
        <v>2654.56</v>
      </c>
      <c r="Q10326" s="9">
        <f>Table1[[#This Row],[delivery_date]]-Table1[[#This Row],[order_date]]</f>
        <v>2</v>
      </c>
    </row>
    <row r="10327" spans="1:17" x14ac:dyDescent="0.35">
      <c r="A10327" t="s">
        <v>10358</v>
      </c>
      <c r="B10327" t="s">
        <v>25</v>
      </c>
      <c r="C10327" t="s">
        <v>14</v>
      </c>
      <c r="D10327" s="2">
        <v>1738.54</v>
      </c>
      <c r="E10327">
        <v>0.32</v>
      </c>
      <c r="F10327">
        <v>9</v>
      </c>
      <c r="G10327" s="1">
        <v>45433</v>
      </c>
      <c r="H10327" s="1">
        <v>45437</v>
      </c>
      <c r="I10327" t="s">
        <v>21</v>
      </c>
      <c r="J10327" t="s">
        <v>22</v>
      </c>
      <c r="K10327" s="2">
        <v>467.86</v>
      </c>
      <c r="L10327" t="s">
        <v>48</v>
      </c>
      <c r="M10327">
        <f>YEAR(Table1[[#This Row],[order_date]])</f>
        <v>2024</v>
      </c>
      <c r="N10327">
        <f>MONTH(Table1[[#This Row],[order_date]])</f>
        <v>5</v>
      </c>
      <c r="O10327" s="3">
        <f>Table1[[#This Row],[sales]]-Table1[[#This Row],[profit]]</f>
        <v>1270.6799999999998</v>
      </c>
      <c r="P10327" s="3">
        <f>Table1[[#This Row],[sales]]*Table1[[#This Row],[quantity]]</f>
        <v>15646.86</v>
      </c>
      <c r="Q10327" s="9">
        <f>Table1[[#This Row],[delivery_date]]-Table1[[#This Row],[order_date]]</f>
        <v>4</v>
      </c>
    </row>
    <row r="10328" spans="1:17" x14ac:dyDescent="0.35">
      <c r="A10328" t="s">
        <v>10359</v>
      </c>
      <c r="B10328" t="s">
        <v>19</v>
      </c>
      <c r="C10328" t="s">
        <v>14</v>
      </c>
      <c r="D10328" s="2">
        <v>2437.11</v>
      </c>
      <c r="E10328">
        <v>0.36</v>
      </c>
      <c r="F10328">
        <v>4</v>
      </c>
      <c r="G10328" s="1">
        <v>45583</v>
      </c>
      <c r="H10328" s="1">
        <v>45589</v>
      </c>
      <c r="I10328" t="s">
        <v>31</v>
      </c>
      <c r="J10328" t="s">
        <v>16</v>
      </c>
      <c r="K10328" s="2">
        <v>588.24</v>
      </c>
      <c r="L10328" t="s">
        <v>39</v>
      </c>
      <c r="M10328">
        <f>YEAR(Table1[[#This Row],[order_date]])</f>
        <v>2024</v>
      </c>
      <c r="N10328">
        <f>MONTH(Table1[[#This Row],[order_date]])</f>
        <v>10</v>
      </c>
      <c r="O10328" s="3">
        <f>Table1[[#This Row],[sales]]-Table1[[#This Row],[profit]]</f>
        <v>1848.8700000000001</v>
      </c>
      <c r="P10328" s="3">
        <f>Table1[[#This Row],[sales]]*Table1[[#This Row],[quantity]]</f>
        <v>9748.44</v>
      </c>
      <c r="Q10328" s="9">
        <f>Table1[[#This Row],[delivery_date]]-Table1[[#This Row],[order_date]]</f>
        <v>6</v>
      </c>
    </row>
    <row r="10329" spans="1:17" x14ac:dyDescent="0.35">
      <c r="A10329" t="s">
        <v>10360</v>
      </c>
      <c r="B10329" t="s">
        <v>25</v>
      </c>
      <c r="C10329" t="s">
        <v>36</v>
      </c>
      <c r="D10329" s="2">
        <v>149.71</v>
      </c>
      <c r="E10329">
        <v>0.35</v>
      </c>
      <c r="F10329">
        <v>8</v>
      </c>
      <c r="G10329" s="1">
        <v>45093</v>
      </c>
      <c r="H10329" s="1">
        <v>45098</v>
      </c>
      <c r="I10329" t="s">
        <v>31</v>
      </c>
      <c r="J10329" t="s">
        <v>16</v>
      </c>
      <c r="K10329" s="2">
        <v>8.5</v>
      </c>
      <c r="L10329" t="s">
        <v>34</v>
      </c>
      <c r="M10329">
        <f>YEAR(Table1[[#This Row],[order_date]])</f>
        <v>2023</v>
      </c>
      <c r="N10329">
        <f>MONTH(Table1[[#This Row],[order_date]])</f>
        <v>6</v>
      </c>
      <c r="O10329" s="3">
        <f>Table1[[#This Row],[sales]]-Table1[[#This Row],[profit]]</f>
        <v>141.21</v>
      </c>
      <c r="P10329" s="3">
        <f>Table1[[#This Row],[sales]]*Table1[[#This Row],[quantity]]</f>
        <v>1197.68</v>
      </c>
      <c r="Q10329" s="9">
        <f>Table1[[#This Row],[delivery_date]]-Table1[[#This Row],[order_date]]</f>
        <v>5</v>
      </c>
    </row>
    <row r="10330" spans="1:17" x14ac:dyDescent="0.35">
      <c r="A10330" t="s">
        <v>10361</v>
      </c>
      <c r="B10330" t="s">
        <v>25</v>
      </c>
      <c r="C10330" t="s">
        <v>20</v>
      </c>
      <c r="D10330" s="2">
        <v>256.36</v>
      </c>
      <c r="E10330">
        <v>0.42</v>
      </c>
      <c r="F10330">
        <v>3</v>
      </c>
      <c r="G10330" s="1">
        <v>45417</v>
      </c>
      <c r="H10330" s="1">
        <v>45420</v>
      </c>
      <c r="I10330" t="s">
        <v>31</v>
      </c>
      <c r="J10330" t="s">
        <v>16</v>
      </c>
      <c r="K10330" s="2">
        <v>59.44</v>
      </c>
      <c r="L10330" t="s">
        <v>17</v>
      </c>
      <c r="M10330">
        <f>YEAR(Table1[[#This Row],[order_date]])</f>
        <v>2024</v>
      </c>
      <c r="N10330">
        <f>MONTH(Table1[[#This Row],[order_date]])</f>
        <v>5</v>
      </c>
      <c r="O10330" s="3">
        <f>Table1[[#This Row],[sales]]-Table1[[#This Row],[profit]]</f>
        <v>196.92000000000002</v>
      </c>
      <c r="P10330" s="3">
        <f>Table1[[#This Row],[sales]]*Table1[[#This Row],[quantity]]</f>
        <v>769.08</v>
      </c>
      <c r="Q10330" s="9">
        <f>Table1[[#This Row],[delivery_date]]-Table1[[#This Row],[order_date]]</f>
        <v>3</v>
      </c>
    </row>
    <row r="10331" spans="1:17" x14ac:dyDescent="0.35">
      <c r="A10331" t="s">
        <v>10362</v>
      </c>
      <c r="B10331" t="s">
        <v>25</v>
      </c>
      <c r="C10331" t="s">
        <v>26</v>
      </c>
      <c r="D10331" s="2">
        <v>372.05</v>
      </c>
      <c r="E10331">
        <v>0.04</v>
      </c>
      <c r="F10331">
        <v>5</v>
      </c>
      <c r="G10331" s="1">
        <v>45058</v>
      </c>
      <c r="H10331" s="1">
        <v>45062</v>
      </c>
      <c r="I10331" t="s">
        <v>15</v>
      </c>
      <c r="J10331" t="s">
        <v>27</v>
      </c>
      <c r="K10331" s="2">
        <v>53.71</v>
      </c>
      <c r="L10331" t="s">
        <v>23</v>
      </c>
      <c r="M10331">
        <f>YEAR(Table1[[#This Row],[order_date]])</f>
        <v>2023</v>
      </c>
      <c r="N10331">
        <f>MONTH(Table1[[#This Row],[order_date]])</f>
        <v>5</v>
      </c>
      <c r="O10331" s="3">
        <f>Table1[[#This Row],[sales]]-Table1[[#This Row],[profit]]</f>
        <v>318.34000000000003</v>
      </c>
      <c r="P10331" s="3">
        <f>Table1[[#This Row],[sales]]*Table1[[#This Row],[quantity]]</f>
        <v>1860.25</v>
      </c>
      <c r="Q10331" s="9">
        <f>Table1[[#This Row],[delivery_date]]-Table1[[#This Row],[order_date]]</f>
        <v>4</v>
      </c>
    </row>
    <row r="10332" spans="1:17" x14ac:dyDescent="0.35">
      <c r="A10332" t="s">
        <v>10363</v>
      </c>
      <c r="B10332" t="s">
        <v>13</v>
      </c>
      <c r="C10332" t="s">
        <v>26</v>
      </c>
      <c r="D10332" s="2">
        <v>2736.86</v>
      </c>
      <c r="E10332">
        <v>0.19</v>
      </c>
      <c r="F10332">
        <v>2</v>
      </c>
      <c r="G10332" s="1">
        <v>45102</v>
      </c>
      <c r="H10332" s="1">
        <v>45108</v>
      </c>
      <c r="I10332" t="s">
        <v>15</v>
      </c>
      <c r="J10332" t="s">
        <v>16</v>
      </c>
      <c r="K10332" s="2">
        <v>735.72</v>
      </c>
      <c r="L10332" t="s">
        <v>39</v>
      </c>
      <c r="M10332">
        <f>YEAR(Table1[[#This Row],[order_date]])</f>
        <v>2023</v>
      </c>
      <c r="N10332">
        <f>MONTH(Table1[[#This Row],[order_date]])</f>
        <v>6</v>
      </c>
      <c r="O10332" s="3">
        <f>Table1[[#This Row],[sales]]-Table1[[#This Row],[profit]]</f>
        <v>2001.14</v>
      </c>
      <c r="P10332" s="3">
        <f>Table1[[#This Row],[sales]]*Table1[[#This Row],[quantity]]</f>
        <v>5473.72</v>
      </c>
      <c r="Q10332" s="9">
        <f>Table1[[#This Row],[delivery_date]]-Table1[[#This Row],[order_date]]</f>
        <v>6</v>
      </c>
    </row>
    <row r="10333" spans="1:17" x14ac:dyDescent="0.35">
      <c r="A10333" t="s">
        <v>10364</v>
      </c>
      <c r="B10333" t="s">
        <v>13</v>
      </c>
      <c r="C10333" t="s">
        <v>33</v>
      </c>
      <c r="D10333" s="2">
        <v>1746.83</v>
      </c>
      <c r="E10333">
        <v>0.25</v>
      </c>
      <c r="F10333">
        <v>9</v>
      </c>
      <c r="G10333" s="1">
        <v>45381</v>
      </c>
      <c r="H10333" s="1">
        <v>45382</v>
      </c>
      <c r="I10333" t="s">
        <v>21</v>
      </c>
      <c r="J10333" t="s">
        <v>22</v>
      </c>
      <c r="K10333" s="2">
        <v>328.52</v>
      </c>
      <c r="L10333" t="s">
        <v>48</v>
      </c>
      <c r="M10333">
        <f>YEAR(Table1[[#This Row],[order_date]])</f>
        <v>2024</v>
      </c>
      <c r="N10333">
        <f>MONTH(Table1[[#This Row],[order_date]])</f>
        <v>3</v>
      </c>
      <c r="O10333" s="3">
        <f>Table1[[#This Row],[sales]]-Table1[[#This Row],[profit]]</f>
        <v>1418.31</v>
      </c>
      <c r="P10333" s="3">
        <f>Table1[[#This Row],[sales]]*Table1[[#This Row],[quantity]]</f>
        <v>15721.47</v>
      </c>
      <c r="Q10333" s="9">
        <f>Table1[[#This Row],[delivery_date]]-Table1[[#This Row],[order_date]]</f>
        <v>1</v>
      </c>
    </row>
    <row r="10334" spans="1:17" x14ac:dyDescent="0.35">
      <c r="A10334" t="s">
        <v>10365</v>
      </c>
      <c r="B10334" t="s">
        <v>19</v>
      </c>
      <c r="C10334" t="s">
        <v>20</v>
      </c>
      <c r="D10334" s="2">
        <v>4476.21</v>
      </c>
      <c r="E10334">
        <v>0.27</v>
      </c>
      <c r="F10334">
        <v>9</v>
      </c>
      <c r="G10334" s="1">
        <v>45486</v>
      </c>
      <c r="H10334" s="1">
        <v>45487</v>
      </c>
      <c r="I10334" t="s">
        <v>31</v>
      </c>
      <c r="J10334" t="s">
        <v>27</v>
      </c>
      <c r="K10334" s="2">
        <v>484.09</v>
      </c>
      <c r="L10334" t="s">
        <v>48</v>
      </c>
      <c r="M10334">
        <f>YEAR(Table1[[#This Row],[order_date]])</f>
        <v>2024</v>
      </c>
      <c r="N10334">
        <f>MONTH(Table1[[#This Row],[order_date]])</f>
        <v>7</v>
      </c>
      <c r="O10334" s="3">
        <f>Table1[[#This Row],[sales]]-Table1[[#This Row],[profit]]</f>
        <v>3992.12</v>
      </c>
      <c r="P10334" s="3">
        <f>Table1[[#This Row],[sales]]*Table1[[#This Row],[quantity]]</f>
        <v>40285.89</v>
      </c>
      <c r="Q10334" s="9">
        <f>Table1[[#This Row],[delivery_date]]-Table1[[#This Row],[order_date]]</f>
        <v>1</v>
      </c>
    </row>
    <row r="10335" spans="1:17" x14ac:dyDescent="0.35">
      <c r="A10335" t="s">
        <v>10366</v>
      </c>
      <c r="B10335" t="s">
        <v>25</v>
      </c>
      <c r="C10335" t="s">
        <v>26</v>
      </c>
      <c r="D10335" s="2">
        <v>2840.25</v>
      </c>
      <c r="E10335">
        <v>0.47</v>
      </c>
      <c r="F10335">
        <v>7</v>
      </c>
      <c r="G10335" s="1">
        <v>45264</v>
      </c>
      <c r="H10335" s="1">
        <v>45271</v>
      </c>
      <c r="I10335" t="s">
        <v>21</v>
      </c>
      <c r="J10335" t="s">
        <v>22</v>
      </c>
      <c r="K10335" s="2">
        <v>572.65</v>
      </c>
      <c r="L10335" t="s">
        <v>23</v>
      </c>
      <c r="M10335">
        <f>YEAR(Table1[[#This Row],[order_date]])</f>
        <v>2023</v>
      </c>
      <c r="N10335">
        <f>MONTH(Table1[[#This Row],[order_date]])</f>
        <v>12</v>
      </c>
      <c r="O10335" s="3">
        <f>Table1[[#This Row],[sales]]-Table1[[#This Row],[profit]]</f>
        <v>2267.6</v>
      </c>
      <c r="P10335" s="3">
        <f>Table1[[#This Row],[sales]]*Table1[[#This Row],[quantity]]</f>
        <v>19881.75</v>
      </c>
      <c r="Q10335" s="9">
        <f>Table1[[#This Row],[delivery_date]]-Table1[[#This Row],[order_date]]</f>
        <v>7</v>
      </c>
    </row>
    <row r="10336" spans="1:17" x14ac:dyDescent="0.35">
      <c r="A10336" t="s">
        <v>10367</v>
      </c>
      <c r="B10336" t="s">
        <v>13</v>
      </c>
      <c r="C10336" t="s">
        <v>20</v>
      </c>
      <c r="D10336" s="2">
        <v>3823.49</v>
      </c>
      <c r="E10336">
        <v>0.02</v>
      </c>
      <c r="F10336">
        <v>2</v>
      </c>
      <c r="G10336" s="1">
        <v>45427</v>
      </c>
      <c r="H10336" s="1">
        <v>45432</v>
      </c>
      <c r="I10336" t="s">
        <v>31</v>
      </c>
      <c r="J10336" t="s">
        <v>22</v>
      </c>
      <c r="K10336" s="2">
        <v>698.49</v>
      </c>
      <c r="L10336" t="s">
        <v>39</v>
      </c>
      <c r="M10336">
        <f>YEAR(Table1[[#This Row],[order_date]])</f>
        <v>2024</v>
      </c>
      <c r="N10336">
        <f>MONTH(Table1[[#This Row],[order_date]])</f>
        <v>5</v>
      </c>
      <c r="O10336" s="3">
        <f>Table1[[#This Row],[sales]]-Table1[[#This Row],[profit]]</f>
        <v>3125</v>
      </c>
      <c r="P10336" s="3">
        <f>Table1[[#This Row],[sales]]*Table1[[#This Row],[quantity]]</f>
        <v>7646.98</v>
      </c>
      <c r="Q10336" s="9">
        <f>Table1[[#This Row],[delivery_date]]-Table1[[#This Row],[order_date]]</f>
        <v>5</v>
      </c>
    </row>
    <row r="10337" spans="1:17" x14ac:dyDescent="0.35">
      <c r="A10337" t="s">
        <v>10368</v>
      </c>
      <c r="B10337" t="s">
        <v>13</v>
      </c>
      <c r="C10337" t="s">
        <v>20</v>
      </c>
      <c r="D10337" s="2">
        <v>3466.95</v>
      </c>
      <c r="E10337">
        <v>0.43</v>
      </c>
      <c r="F10337">
        <v>4</v>
      </c>
      <c r="G10337" s="1">
        <v>44988</v>
      </c>
      <c r="H10337" s="1">
        <v>44995</v>
      </c>
      <c r="I10337" t="s">
        <v>31</v>
      </c>
      <c r="J10337" t="s">
        <v>16</v>
      </c>
      <c r="K10337" s="2">
        <v>773.33</v>
      </c>
      <c r="L10337" t="s">
        <v>28</v>
      </c>
      <c r="M10337">
        <f>YEAR(Table1[[#This Row],[order_date]])</f>
        <v>2023</v>
      </c>
      <c r="N10337">
        <f>MONTH(Table1[[#This Row],[order_date]])</f>
        <v>3</v>
      </c>
      <c r="O10337" s="3">
        <f>Table1[[#This Row],[sales]]-Table1[[#This Row],[profit]]</f>
        <v>2693.62</v>
      </c>
      <c r="P10337" s="3">
        <f>Table1[[#This Row],[sales]]*Table1[[#This Row],[quantity]]</f>
        <v>13867.8</v>
      </c>
      <c r="Q10337" s="9">
        <f>Table1[[#This Row],[delivery_date]]-Table1[[#This Row],[order_date]]</f>
        <v>7</v>
      </c>
    </row>
    <row r="10338" spans="1:17" x14ac:dyDescent="0.35">
      <c r="A10338" t="s">
        <v>10369</v>
      </c>
      <c r="B10338" t="s">
        <v>19</v>
      </c>
      <c r="C10338" t="s">
        <v>26</v>
      </c>
      <c r="D10338" s="2">
        <v>2649.57</v>
      </c>
      <c r="E10338">
        <v>0.28000000000000003</v>
      </c>
      <c r="F10338">
        <v>6</v>
      </c>
      <c r="G10338" s="1">
        <v>45053</v>
      </c>
      <c r="H10338" s="1">
        <v>45057</v>
      </c>
      <c r="I10338" t="s">
        <v>21</v>
      </c>
      <c r="J10338" t="s">
        <v>22</v>
      </c>
      <c r="K10338" s="2">
        <v>300.49</v>
      </c>
      <c r="L10338" t="s">
        <v>34</v>
      </c>
      <c r="M10338">
        <f>YEAR(Table1[[#This Row],[order_date]])</f>
        <v>2023</v>
      </c>
      <c r="N10338">
        <f>MONTH(Table1[[#This Row],[order_date]])</f>
        <v>5</v>
      </c>
      <c r="O10338" s="3">
        <f>Table1[[#This Row],[sales]]-Table1[[#This Row],[profit]]</f>
        <v>2349.08</v>
      </c>
      <c r="P10338" s="3">
        <f>Table1[[#This Row],[sales]]*Table1[[#This Row],[quantity]]</f>
        <v>15897.420000000002</v>
      </c>
      <c r="Q10338" s="9">
        <f>Table1[[#This Row],[delivery_date]]-Table1[[#This Row],[order_date]]</f>
        <v>4</v>
      </c>
    </row>
    <row r="10339" spans="1:17" x14ac:dyDescent="0.35">
      <c r="A10339" t="s">
        <v>10370</v>
      </c>
      <c r="B10339" t="s">
        <v>41</v>
      </c>
      <c r="C10339" t="s">
        <v>20</v>
      </c>
      <c r="D10339" s="2">
        <v>3749.13</v>
      </c>
      <c r="E10339">
        <v>0.28000000000000003</v>
      </c>
      <c r="F10339">
        <v>9</v>
      </c>
      <c r="G10339" s="1">
        <v>44949</v>
      </c>
      <c r="H10339" s="1">
        <v>44955</v>
      </c>
      <c r="I10339" t="s">
        <v>31</v>
      </c>
      <c r="J10339" t="s">
        <v>22</v>
      </c>
      <c r="K10339" s="2">
        <v>1115.19</v>
      </c>
      <c r="L10339" t="s">
        <v>17</v>
      </c>
      <c r="M10339">
        <f>YEAR(Table1[[#This Row],[order_date]])</f>
        <v>2023</v>
      </c>
      <c r="N10339">
        <f>MONTH(Table1[[#This Row],[order_date]])</f>
        <v>1</v>
      </c>
      <c r="O10339" s="3">
        <f>Table1[[#This Row],[sales]]-Table1[[#This Row],[profit]]</f>
        <v>2633.94</v>
      </c>
      <c r="P10339" s="3">
        <f>Table1[[#This Row],[sales]]*Table1[[#This Row],[quantity]]</f>
        <v>33742.17</v>
      </c>
      <c r="Q10339" s="9">
        <f>Table1[[#This Row],[delivery_date]]-Table1[[#This Row],[order_date]]</f>
        <v>6</v>
      </c>
    </row>
    <row r="10340" spans="1:17" x14ac:dyDescent="0.35">
      <c r="A10340" t="s">
        <v>10371</v>
      </c>
      <c r="B10340" t="s">
        <v>25</v>
      </c>
      <c r="C10340" t="s">
        <v>14</v>
      </c>
      <c r="D10340" s="2">
        <v>2769.06</v>
      </c>
      <c r="E10340">
        <v>0.16</v>
      </c>
      <c r="F10340">
        <v>6</v>
      </c>
      <c r="G10340" s="1">
        <v>45114</v>
      </c>
      <c r="H10340" s="1">
        <v>45117</v>
      </c>
      <c r="I10340" t="s">
        <v>31</v>
      </c>
      <c r="J10340" t="s">
        <v>16</v>
      </c>
      <c r="K10340" s="2">
        <v>601.91</v>
      </c>
      <c r="L10340" t="s">
        <v>39</v>
      </c>
      <c r="M10340">
        <f>YEAR(Table1[[#This Row],[order_date]])</f>
        <v>2023</v>
      </c>
      <c r="N10340">
        <f>MONTH(Table1[[#This Row],[order_date]])</f>
        <v>7</v>
      </c>
      <c r="O10340" s="3">
        <f>Table1[[#This Row],[sales]]-Table1[[#This Row],[profit]]</f>
        <v>2167.15</v>
      </c>
      <c r="P10340" s="3">
        <f>Table1[[#This Row],[sales]]*Table1[[#This Row],[quantity]]</f>
        <v>16614.36</v>
      </c>
      <c r="Q10340" s="9">
        <f>Table1[[#This Row],[delivery_date]]-Table1[[#This Row],[order_date]]</f>
        <v>3</v>
      </c>
    </row>
    <row r="10341" spans="1:17" x14ac:dyDescent="0.35">
      <c r="A10341" t="s">
        <v>10372</v>
      </c>
      <c r="B10341" t="s">
        <v>13</v>
      </c>
      <c r="C10341" t="s">
        <v>33</v>
      </c>
      <c r="D10341" s="2">
        <v>1988.74</v>
      </c>
      <c r="E10341">
        <v>0.32</v>
      </c>
      <c r="F10341">
        <v>4</v>
      </c>
      <c r="G10341" s="1">
        <v>45594</v>
      </c>
      <c r="H10341" s="1">
        <v>45598</v>
      </c>
      <c r="I10341" t="s">
        <v>31</v>
      </c>
      <c r="J10341" t="s">
        <v>22</v>
      </c>
      <c r="K10341" s="2">
        <v>291.24</v>
      </c>
      <c r="L10341" t="s">
        <v>48</v>
      </c>
      <c r="M10341">
        <f>YEAR(Table1[[#This Row],[order_date]])</f>
        <v>2024</v>
      </c>
      <c r="N10341">
        <f>MONTH(Table1[[#This Row],[order_date]])</f>
        <v>10</v>
      </c>
      <c r="O10341" s="3">
        <f>Table1[[#This Row],[sales]]-Table1[[#This Row],[profit]]</f>
        <v>1697.5</v>
      </c>
      <c r="P10341" s="3">
        <f>Table1[[#This Row],[sales]]*Table1[[#This Row],[quantity]]</f>
        <v>7954.96</v>
      </c>
      <c r="Q10341" s="9">
        <f>Table1[[#This Row],[delivery_date]]-Table1[[#This Row],[order_date]]</f>
        <v>4</v>
      </c>
    </row>
    <row r="10342" spans="1:17" x14ac:dyDescent="0.35">
      <c r="A10342" t="s">
        <v>10373</v>
      </c>
      <c r="B10342" t="s">
        <v>19</v>
      </c>
      <c r="C10342" t="s">
        <v>36</v>
      </c>
      <c r="D10342" s="2">
        <v>2235.44</v>
      </c>
      <c r="E10342">
        <v>0.32</v>
      </c>
      <c r="F10342">
        <v>1</v>
      </c>
      <c r="G10342" s="1">
        <v>45031</v>
      </c>
      <c r="H10342" s="1">
        <v>45036</v>
      </c>
      <c r="I10342" t="s">
        <v>21</v>
      </c>
      <c r="J10342" t="s">
        <v>27</v>
      </c>
      <c r="K10342" s="2">
        <v>441.14</v>
      </c>
      <c r="L10342" t="s">
        <v>17</v>
      </c>
      <c r="M10342">
        <f>YEAR(Table1[[#This Row],[order_date]])</f>
        <v>2023</v>
      </c>
      <c r="N10342">
        <f>MONTH(Table1[[#This Row],[order_date]])</f>
        <v>4</v>
      </c>
      <c r="O10342" s="3">
        <f>Table1[[#This Row],[sales]]-Table1[[#This Row],[profit]]</f>
        <v>1794.3000000000002</v>
      </c>
      <c r="P10342" s="3">
        <f>Table1[[#This Row],[sales]]*Table1[[#This Row],[quantity]]</f>
        <v>2235.44</v>
      </c>
      <c r="Q10342" s="9">
        <f>Table1[[#This Row],[delivery_date]]-Table1[[#This Row],[order_date]]</f>
        <v>5</v>
      </c>
    </row>
    <row r="10343" spans="1:17" x14ac:dyDescent="0.35">
      <c r="A10343" t="s">
        <v>10374</v>
      </c>
      <c r="B10343" t="s">
        <v>19</v>
      </c>
      <c r="C10343" t="s">
        <v>26</v>
      </c>
      <c r="D10343" s="2">
        <v>4208.66</v>
      </c>
      <c r="E10343">
        <v>0.09</v>
      </c>
      <c r="F10343">
        <v>7</v>
      </c>
      <c r="G10343" s="1">
        <v>45224</v>
      </c>
      <c r="H10343" s="1">
        <v>45231</v>
      </c>
      <c r="I10343" t="s">
        <v>31</v>
      </c>
      <c r="J10343" t="s">
        <v>22</v>
      </c>
      <c r="K10343" s="2">
        <v>639.51</v>
      </c>
      <c r="L10343" t="s">
        <v>39</v>
      </c>
      <c r="M10343">
        <f>YEAR(Table1[[#This Row],[order_date]])</f>
        <v>2023</v>
      </c>
      <c r="N10343">
        <f>MONTH(Table1[[#This Row],[order_date]])</f>
        <v>10</v>
      </c>
      <c r="O10343" s="3">
        <f>Table1[[#This Row],[sales]]-Table1[[#This Row],[profit]]</f>
        <v>3569.1499999999996</v>
      </c>
      <c r="P10343" s="3">
        <f>Table1[[#This Row],[sales]]*Table1[[#This Row],[quantity]]</f>
        <v>29460.62</v>
      </c>
      <c r="Q10343" s="9">
        <f>Table1[[#This Row],[delivery_date]]-Table1[[#This Row],[order_date]]</f>
        <v>7</v>
      </c>
    </row>
    <row r="10344" spans="1:17" x14ac:dyDescent="0.35">
      <c r="A10344" t="s">
        <v>10375</v>
      </c>
      <c r="B10344" t="s">
        <v>19</v>
      </c>
      <c r="C10344" t="s">
        <v>36</v>
      </c>
      <c r="D10344" s="2">
        <v>2860.04</v>
      </c>
      <c r="E10344">
        <v>0.34</v>
      </c>
      <c r="F10344">
        <v>7</v>
      </c>
      <c r="G10344" s="1">
        <v>45092</v>
      </c>
      <c r="H10344" s="1">
        <v>45094</v>
      </c>
      <c r="I10344" t="s">
        <v>21</v>
      </c>
      <c r="J10344" t="s">
        <v>22</v>
      </c>
      <c r="K10344" s="2">
        <v>762.3</v>
      </c>
      <c r="L10344" t="s">
        <v>48</v>
      </c>
      <c r="M10344">
        <f>YEAR(Table1[[#This Row],[order_date]])</f>
        <v>2023</v>
      </c>
      <c r="N10344">
        <f>MONTH(Table1[[#This Row],[order_date]])</f>
        <v>6</v>
      </c>
      <c r="O10344" s="3">
        <f>Table1[[#This Row],[sales]]-Table1[[#This Row],[profit]]</f>
        <v>2097.7399999999998</v>
      </c>
      <c r="P10344" s="3">
        <f>Table1[[#This Row],[sales]]*Table1[[#This Row],[quantity]]</f>
        <v>20020.28</v>
      </c>
      <c r="Q10344" s="9">
        <f>Table1[[#This Row],[delivery_date]]-Table1[[#This Row],[order_date]]</f>
        <v>2</v>
      </c>
    </row>
    <row r="10345" spans="1:17" x14ac:dyDescent="0.35">
      <c r="A10345" t="s">
        <v>10376</v>
      </c>
      <c r="B10345" t="s">
        <v>13</v>
      </c>
      <c r="C10345" t="s">
        <v>33</v>
      </c>
      <c r="D10345" s="2">
        <v>1948.75</v>
      </c>
      <c r="E10345">
        <v>0.13</v>
      </c>
      <c r="F10345">
        <v>6</v>
      </c>
      <c r="G10345" s="1">
        <v>44984</v>
      </c>
      <c r="H10345" s="1">
        <v>44991</v>
      </c>
      <c r="I10345" t="s">
        <v>15</v>
      </c>
      <c r="J10345" t="s">
        <v>22</v>
      </c>
      <c r="K10345" s="2">
        <v>555.75</v>
      </c>
      <c r="L10345" t="s">
        <v>23</v>
      </c>
      <c r="M10345">
        <f>YEAR(Table1[[#This Row],[order_date]])</f>
        <v>2023</v>
      </c>
      <c r="N10345">
        <f>MONTH(Table1[[#This Row],[order_date]])</f>
        <v>2</v>
      </c>
      <c r="O10345" s="3">
        <f>Table1[[#This Row],[sales]]-Table1[[#This Row],[profit]]</f>
        <v>1393</v>
      </c>
      <c r="P10345" s="3">
        <f>Table1[[#This Row],[sales]]*Table1[[#This Row],[quantity]]</f>
        <v>11692.5</v>
      </c>
      <c r="Q10345" s="9">
        <f>Table1[[#This Row],[delivery_date]]-Table1[[#This Row],[order_date]]</f>
        <v>7</v>
      </c>
    </row>
    <row r="10346" spans="1:17" x14ac:dyDescent="0.35">
      <c r="A10346" t="s">
        <v>10377</v>
      </c>
      <c r="B10346" t="s">
        <v>25</v>
      </c>
      <c r="C10346" t="s">
        <v>14</v>
      </c>
      <c r="D10346" s="2">
        <v>980.74</v>
      </c>
      <c r="E10346">
        <v>0.34</v>
      </c>
      <c r="F10346">
        <v>3</v>
      </c>
      <c r="G10346" s="1">
        <v>45373</v>
      </c>
      <c r="H10346" s="1">
        <v>45380</v>
      </c>
      <c r="I10346" t="s">
        <v>21</v>
      </c>
      <c r="J10346" t="s">
        <v>16</v>
      </c>
      <c r="K10346" s="2">
        <v>271.83999999999997</v>
      </c>
      <c r="L10346" t="s">
        <v>34</v>
      </c>
      <c r="M10346">
        <f>YEAR(Table1[[#This Row],[order_date]])</f>
        <v>2024</v>
      </c>
      <c r="N10346">
        <f>MONTH(Table1[[#This Row],[order_date]])</f>
        <v>3</v>
      </c>
      <c r="O10346" s="3">
        <f>Table1[[#This Row],[sales]]-Table1[[#This Row],[profit]]</f>
        <v>708.90000000000009</v>
      </c>
      <c r="P10346" s="3">
        <f>Table1[[#This Row],[sales]]*Table1[[#This Row],[quantity]]</f>
        <v>2942.2200000000003</v>
      </c>
      <c r="Q10346" s="9">
        <f>Table1[[#This Row],[delivery_date]]-Table1[[#This Row],[order_date]]</f>
        <v>7</v>
      </c>
    </row>
    <row r="10347" spans="1:17" x14ac:dyDescent="0.35">
      <c r="A10347" t="s">
        <v>10378</v>
      </c>
      <c r="B10347" t="s">
        <v>41</v>
      </c>
      <c r="C10347" t="s">
        <v>14</v>
      </c>
      <c r="D10347" s="2">
        <v>2527.25</v>
      </c>
      <c r="E10347">
        <v>0.31</v>
      </c>
      <c r="F10347">
        <v>5</v>
      </c>
      <c r="G10347" s="1">
        <v>45369</v>
      </c>
      <c r="H10347" s="1">
        <v>45376</v>
      </c>
      <c r="I10347" t="s">
        <v>31</v>
      </c>
      <c r="J10347" t="s">
        <v>22</v>
      </c>
      <c r="K10347" s="2">
        <v>396.89</v>
      </c>
      <c r="L10347" t="s">
        <v>23</v>
      </c>
      <c r="M10347">
        <f>YEAR(Table1[[#This Row],[order_date]])</f>
        <v>2024</v>
      </c>
      <c r="N10347">
        <f>MONTH(Table1[[#This Row],[order_date]])</f>
        <v>3</v>
      </c>
      <c r="O10347" s="3">
        <f>Table1[[#This Row],[sales]]-Table1[[#This Row],[profit]]</f>
        <v>2130.36</v>
      </c>
      <c r="P10347" s="3">
        <f>Table1[[#This Row],[sales]]*Table1[[#This Row],[quantity]]</f>
        <v>12636.25</v>
      </c>
      <c r="Q10347" s="9">
        <f>Table1[[#This Row],[delivery_date]]-Table1[[#This Row],[order_date]]</f>
        <v>7</v>
      </c>
    </row>
    <row r="10348" spans="1:17" x14ac:dyDescent="0.35">
      <c r="A10348" t="s">
        <v>10379</v>
      </c>
      <c r="B10348" t="s">
        <v>25</v>
      </c>
      <c r="C10348" t="s">
        <v>14</v>
      </c>
      <c r="D10348" s="2">
        <v>1336.78</v>
      </c>
      <c r="E10348">
        <v>0.36</v>
      </c>
      <c r="F10348">
        <v>7</v>
      </c>
      <c r="G10348" s="1">
        <v>45437</v>
      </c>
      <c r="H10348" s="1">
        <v>45443</v>
      </c>
      <c r="I10348" t="s">
        <v>21</v>
      </c>
      <c r="J10348" t="s">
        <v>22</v>
      </c>
      <c r="K10348" s="2">
        <v>139.54</v>
      </c>
      <c r="L10348" t="s">
        <v>39</v>
      </c>
      <c r="M10348">
        <f>YEAR(Table1[[#This Row],[order_date]])</f>
        <v>2024</v>
      </c>
      <c r="N10348">
        <f>MONTH(Table1[[#This Row],[order_date]])</f>
        <v>5</v>
      </c>
      <c r="O10348" s="3">
        <f>Table1[[#This Row],[sales]]-Table1[[#This Row],[profit]]</f>
        <v>1197.24</v>
      </c>
      <c r="P10348" s="3">
        <f>Table1[[#This Row],[sales]]*Table1[[#This Row],[quantity]]</f>
        <v>9357.4599999999991</v>
      </c>
      <c r="Q10348" s="9">
        <f>Table1[[#This Row],[delivery_date]]-Table1[[#This Row],[order_date]]</f>
        <v>6</v>
      </c>
    </row>
    <row r="10349" spans="1:17" x14ac:dyDescent="0.35">
      <c r="A10349" t="s">
        <v>10380</v>
      </c>
      <c r="B10349" t="s">
        <v>19</v>
      </c>
      <c r="C10349" t="s">
        <v>14</v>
      </c>
      <c r="D10349" s="2">
        <v>4782.34</v>
      </c>
      <c r="E10349">
        <v>0.01</v>
      </c>
      <c r="F10349">
        <v>6</v>
      </c>
      <c r="G10349" s="1">
        <v>45459</v>
      </c>
      <c r="H10349" s="1">
        <v>45463</v>
      </c>
      <c r="I10349" t="s">
        <v>21</v>
      </c>
      <c r="J10349" t="s">
        <v>22</v>
      </c>
      <c r="K10349" s="2">
        <v>963.35</v>
      </c>
      <c r="L10349" t="s">
        <v>39</v>
      </c>
      <c r="M10349">
        <f>YEAR(Table1[[#This Row],[order_date]])</f>
        <v>2024</v>
      </c>
      <c r="N10349">
        <f>MONTH(Table1[[#This Row],[order_date]])</f>
        <v>6</v>
      </c>
      <c r="O10349" s="3">
        <f>Table1[[#This Row],[sales]]-Table1[[#This Row],[profit]]</f>
        <v>3818.9900000000002</v>
      </c>
      <c r="P10349" s="3">
        <f>Table1[[#This Row],[sales]]*Table1[[#This Row],[quantity]]</f>
        <v>28694.04</v>
      </c>
      <c r="Q10349" s="9">
        <f>Table1[[#This Row],[delivery_date]]-Table1[[#This Row],[order_date]]</f>
        <v>4</v>
      </c>
    </row>
    <row r="10350" spans="1:17" x14ac:dyDescent="0.35">
      <c r="A10350" t="s">
        <v>10381</v>
      </c>
      <c r="B10350" t="s">
        <v>19</v>
      </c>
      <c r="C10350" t="s">
        <v>26</v>
      </c>
      <c r="D10350" s="2">
        <v>2505.81</v>
      </c>
      <c r="E10350">
        <v>0.06</v>
      </c>
      <c r="F10350">
        <v>7</v>
      </c>
      <c r="G10350" s="1">
        <v>45488</v>
      </c>
      <c r="H10350" s="1">
        <v>45493</v>
      </c>
      <c r="I10350" t="s">
        <v>21</v>
      </c>
      <c r="J10350" t="s">
        <v>22</v>
      </c>
      <c r="K10350" s="2">
        <v>477.74</v>
      </c>
      <c r="L10350" t="s">
        <v>17</v>
      </c>
      <c r="M10350">
        <f>YEAR(Table1[[#This Row],[order_date]])</f>
        <v>2024</v>
      </c>
      <c r="N10350">
        <f>MONTH(Table1[[#This Row],[order_date]])</f>
        <v>7</v>
      </c>
      <c r="O10350" s="3">
        <f>Table1[[#This Row],[sales]]-Table1[[#This Row],[profit]]</f>
        <v>2028.07</v>
      </c>
      <c r="P10350" s="3">
        <f>Table1[[#This Row],[sales]]*Table1[[#This Row],[quantity]]</f>
        <v>17540.669999999998</v>
      </c>
      <c r="Q10350" s="9">
        <f>Table1[[#This Row],[delivery_date]]-Table1[[#This Row],[order_date]]</f>
        <v>5</v>
      </c>
    </row>
    <row r="10351" spans="1:17" x14ac:dyDescent="0.35">
      <c r="A10351" t="s">
        <v>10382</v>
      </c>
      <c r="B10351" t="s">
        <v>41</v>
      </c>
      <c r="C10351" t="s">
        <v>26</v>
      </c>
      <c r="D10351" s="2">
        <v>143.85</v>
      </c>
      <c r="E10351">
        <v>0.42</v>
      </c>
      <c r="F10351">
        <v>5</v>
      </c>
      <c r="G10351" s="1">
        <v>45263</v>
      </c>
      <c r="H10351" s="1">
        <v>45268</v>
      </c>
      <c r="I10351" t="s">
        <v>15</v>
      </c>
      <c r="J10351" t="s">
        <v>16</v>
      </c>
      <c r="K10351" s="2">
        <v>9.49</v>
      </c>
      <c r="L10351" t="s">
        <v>17</v>
      </c>
      <c r="M10351">
        <f>YEAR(Table1[[#This Row],[order_date]])</f>
        <v>2023</v>
      </c>
      <c r="N10351">
        <f>MONTH(Table1[[#This Row],[order_date]])</f>
        <v>12</v>
      </c>
      <c r="O10351" s="3">
        <f>Table1[[#This Row],[sales]]-Table1[[#This Row],[profit]]</f>
        <v>134.35999999999999</v>
      </c>
      <c r="P10351" s="3">
        <f>Table1[[#This Row],[sales]]*Table1[[#This Row],[quantity]]</f>
        <v>719.25</v>
      </c>
      <c r="Q10351" s="9">
        <f>Table1[[#This Row],[delivery_date]]-Table1[[#This Row],[order_date]]</f>
        <v>5</v>
      </c>
    </row>
    <row r="10352" spans="1:17" x14ac:dyDescent="0.35">
      <c r="A10352" t="s">
        <v>10383</v>
      </c>
      <c r="B10352" t="s">
        <v>25</v>
      </c>
      <c r="C10352" t="s">
        <v>20</v>
      </c>
      <c r="D10352" s="2">
        <v>555.1</v>
      </c>
      <c r="E10352">
        <v>0.19</v>
      </c>
      <c r="F10352">
        <v>1</v>
      </c>
      <c r="G10352" s="1">
        <v>45195</v>
      </c>
      <c r="H10352" s="1">
        <v>45197</v>
      </c>
      <c r="I10352" t="s">
        <v>31</v>
      </c>
      <c r="J10352" t="s">
        <v>16</v>
      </c>
      <c r="K10352" s="2">
        <v>145.79</v>
      </c>
      <c r="L10352" t="s">
        <v>48</v>
      </c>
      <c r="M10352">
        <f>YEAR(Table1[[#This Row],[order_date]])</f>
        <v>2023</v>
      </c>
      <c r="N10352">
        <f>MONTH(Table1[[#This Row],[order_date]])</f>
        <v>9</v>
      </c>
      <c r="O10352" s="3">
        <f>Table1[[#This Row],[sales]]-Table1[[#This Row],[profit]]</f>
        <v>409.31000000000006</v>
      </c>
      <c r="P10352" s="3">
        <f>Table1[[#This Row],[sales]]*Table1[[#This Row],[quantity]]</f>
        <v>555.1</v>
      </c>
      <c r="Q10352" s="9">
        <f>Table1[[#This Row],[delivery_date]]-Table1[[#This Row],[order_date]]</f>
        <v>2</v>
      </c>
    </row>
    <row r="10353" spans="1:17" x14ac:dyDescent="0.35">
      <c r="A10353" t="s">
        <v>10384</v>
      </c>
      <c r="B10353" t="s">
        <v>19</v>
      </c>
      <c r="C10353" t="s">
        <v>20</v>
      </c>
      <c r="D10353" s="2">
        <v>1493.19</v>
      </c>
      <c r="E10353">
        <v>0.42</v>
      </c>
      <c r="F10353">
        <v>5</v>
      </c>
      <c r="G10353" s="1">
        <v>44982</v>
      </c>
      <c r="H10353" s="1">
        <v>44987</v>
      </c>
      <c r="I10353" t="s">
        <v>15</v>
      </c>
      <c r="J10353" t="s">
        <v>22</v>
      </c>
      <c r="K10353" s="2">
        <v>88.71</v>
      </c>
      <c r="L10353" t="s">
        <v>28</v>
      </c>
      <c r="M10353">
        <f>YEAR(Table1[[#This Row],[order_date]])</f>
        <v>2023</v>
      </c>
      <c r="N10353">
        <f>MONTH(Table1[[#This Row],[order_date]])</f>
        <v>2</v>
      </c>
      <c r="O10353" s="3">
        <f>Table1[[#This Row],[sales]]-Table1[[#This Row],[profit]]</f>
        <v>1404.48</v>
      </c>
      <c r="P10353" s="3">
        <f>Table1[[#This Row],[sales]]*Table1[[#This Row],[quantity]]</f>
        <v>7465.9500000000007</v>
      </c>
      <c r="Q10353" s="9">
        <f>Table1[[#This Row],[delivery_date]]-Table1[[#This Row],[order_date]]</f>
        <v>5</v>
      </c>
    </row>
    <row r="10354" spans="1:17" x14ac:dyDescent="0.35">
      <c r="A10354" t="s">
        <v>10385</v>
      </c>
      <c r="B10354" t="s">
        <v>19</v>
      </c>
      <c r="C10354" t="s">
        <v>33</v>
      </c>
      <c r="D10354" s="2">
        <v>551.6</v>
      </c>
      <c r="E10354">
        <v>0.03</v>
      </c>
      <c r="F10354">
        <v>2</v>
      </c>
      <c r="G10354" s="1">
        <v>45146</v>
      </c>
      <c r="H10354" s="1">
        <v>45153</v>
      </c>
      <c r="I10354" t="s">
        <v>15</v>
      </c>
      <c r="J10354" t="s">
        <v>22</v>
      </c>
      <c r="K10354" s="2">
        <v>32.49</v>
      </c>
      <c r="L10354" t="s">
        <v>34</v>
      </c>
      <c r="M10354">
        <f>YEAR(Table1[[#This Row],[order_date]])</f>
        <v>2023</v>
      </c>
      <c r="N10354">
        <f>MONTH(Table1[[#This Row],[order_date]])</f>
        <v>8</v>
      </c>
      <c r="O10354" s="3">
        <f>Table1[[#This Row],[sales]]-Table1[[#This Row],[profit]]</f>
        <v>519.11</v>
      </c>
      <c r="P10354" s="3">
        <f>Table1[[#This Row],[sales]]*Table1[[#This Row],[quantity]]</f>
        <v>1103.2</v>
      </c>
      <c r="Q10354" s="9">
        <f>Table1[[#This Row],[delivery_date]]-Table1[[#This Row],[order_date]]</f>
        <v>7</v>
      </c>
    </row>
    <row r="10355" spans="1:17" x14ac:dyDescent="0.35">
      <c r="A10355" t="s">
        <v>10386</v>
      </c>
      <c r="B10355" t="s">
        <v>25</v>
      </c>
      <c r="C10355" t="s">
        <v>20</v>
      </c>
      <c r="D10355" s="2">
        <v>4480.41</v>
      </c>
      <c r="E10355">
        <v>0.38</v>
      </c>
      <c r="F10355">
        <v>2</v>
      </c>
      <c r="G10355" s="1">
        <v>44943</v>
      </c>
      <c r="H10355" s="1">
        <v>44946</v>
      </c>
      <c r="I10355" t="s">
        <v>15</v>
      </c>
      <c r="J10355" t="s">
        <v>22</v>
      </c>
      <c r="K10355" s="2">
        <v>1046.83</v>
      </c>
      <c r="L10355" t="s">
        <v>48</v>
      </c>
      <c r="M10355">
        <f>YEAR(Table1[[#This Row],[order_date]])</f>
        <v>2023</v>
      </c>
      <c r="N10355">
        <f>MONTH(Table1[[#This Row],[order_date]])</f>
        <v>1</v>
      </c>
      <c r="O10355" s="3">
        <f>Table1[[#This Row],[sales]]-Table1[[#This Row],[profit]]</f>
        <v>3433.58</v>
      </c>
      <c r="P10355" s="3">
        <f>Table1[[#This Row],[sales]]*Table1[[#This Row],[quantity]]</f>
        <v>8960.82</v>
      </c>
      <c r="Q10355" s="9">
        <f>Table1[[#This Row],[delivery_date]]-Table1[[#This Row],[order_date]]</f>
        <v>3</v>
      </c>
    </row>
    <row r="10356" spans="1:17" x14ac:dyDescent="0.35">
      <c r="A10356" t="s">
        <v>10387</v>
      </c>
      <c r="B10356" t="s">
        <v>19</v>
      </c>
      <c r="C10356" t="s">
        <v>33</v>
      </c>
      <c r="D10356" s="2">
        <v>4286.32</v>
      </c>
      <c r="E10356">
        <v>0.04</v>
      </c>
      <c r="F10356">
        <v>4</v>
      </c>
      <c r="G10356" s="1">
        <v>45235</v>
      </c>
      <c r="H10356" s="1">
        <v>45240</v>
      </c>
      <c r="I10356" t="s">
        <v>15</v>
      </c>
      <c r="J10356" t="s">
        <v>16</v>
      </c>
      <c r="K10356" s="2">
        <v>1225.3699999999999</v>
      </c>
      <c r="L10356" t="s">
        <v>23</v>
      </c>
      <c r="M10356">
        <f>YEAR(Table1[[#This Row],[order_date]])</f>
        <v>2023</v>
      </c>
      <c r="N10356">
        <f>MONTH(Table1[[#This Row],[order_date]])</f>
        <v>11</v>
      </c>
      <c r="O10356" s="3">
        <f>Table1[[#This Row],[sales]]-Table1[[#This Row],[profit]]</f>
        <v>3060.95</v>
      </c>
      <c r="P10356" s="3">
        <f>Table1[[#This Row],[sales]]*Table1[[#This Row],[quantity]]</f>
        <v>17145.28</v>
      </c>
      <c r="Q10356" s="9">
        <f>Table1[[#This Row],[delivery_date]]-Table1[[#This Row],[order_date]]</f>
        <v>5</v>
      </c>
    </row>
    <row r="10357" spans="1:17" x14ac:dyDescent="0.35">
      <c r="A10357" t="s">
        <v>10388</v>
      </c>
      <c r="B10357" t="s">
        <v>25</v>
      </c>
      <c r="C10357" t="s">
        <v>33</v>
      </c>
      <c r="D10357" s="2">
        <v>4857.22</v>
      </c>
      <c r="E10357">
        <v>0.23</v>
      </c>
      <c r="F10357">
        <v>6</v>
      </c>
      <c r="G10357" s="1">
        <v>45014</v>
      </c>
      <c r="H10357" s="1">
        <v>45021</v>
      </c>
      <c r="I10357" t="s">
        <v>31</v>
      </c>
      <c r="J10357" t="s">
        <v>22</v>
      </c>
      <c r="K10357" s="2">
        <v>1090.6300000000001</v>
      </c>
      <c r="L10357" t="s">
        <v>23</v>
      </c>
      <c r="M10357">
        <f>YEAR(Table1[[#This Row],[order_date]])</f>
        <v>2023</v>
      </c>
      <c r="N10357">
        <f>MONTH(Table1[[#This Row],[order_date]])</f>
        <v>3</v>
      </c>
      <c r="O10357" s="3">
        <f>Table1[[#This Row],[sales]]-Table1[[#This Row],[profit]]</f>
        <v>3766.59</v>
      </c>
      <c r="P10357" s="3">
        <f>Table1[[#This Row],[sales]]*Table1[[#This Row],[quantity]]</f>
        <v>29143.32</v>
      </c>
      <c r="Q10357" s="9">
        <f>Table1[[#This Row],[delivery_date]]-Table1[[#This Row],[order_date]]</f>
        <v>7</v>
      </c>
    </row>
    <row r="10358" spans="1:17" x14ac:dyDescent="0.35">
      <c r="A10358" t="s">
        <v>10389</v>
      </c>
      <c r="B10358" t="s">
        <v>19</v>
      </c>
      <c r="C10358" t="s">
        <v>33</v>
      </c>
      <c r="D10358" s="2">
        <v>3561.68</v>
      </c>
      <c r="E10358">
        <v>0.47</v>
      </c>
      <c r="F10358">
        <v>5</v>
      </c>
      <c r="G10358" s="1">
        <v>45408</v>
      </c>
      <c r="H10358" s="1">
        <v>45410</v>
      </c>
      <c r="I10358" t="s">
        <v>21</v>
      </c>
      <c r="J10358" t="s">
        <v>27</v>
      </c>
      <c r="K10358" s="2">
        <v>874.91</v>
      </c>
      <c r="L10358" t="s">
        <v>48</v>
      </c>
      <c r="M10358">
        <f>YEAR(Table1[[#This Row],[order_date]])</f>
        <v>2024</v>
      </c>
      <c r="N10358">
        <f>MONTH(Table1[[#This Row],[order_date]])</f>
        <v>4</v>
      </c>
      <c r="O10358" s="3">
        <f>Table1[[#This Row],[sales]]-Table1[[#This Row],[profit]]</f>
        <v>2686.77</v>
      </c>
      <c r="P10358" s="3">
        <f>Table1[[#This Row],[sales]]*Table1[[#This Row],[quantity]]</f>
        <v>17808.399999999998</v>
      </c>
      <c r="Q10358" s="9">
        <f>Table1[[#This Row],[delivery_date]]-Table1[[#This Row],[order_date]]</f>
        <v>2</v>
      </c>
    </row>
    <row r="10359" spans="1:17" x14ac:dyDescent="0.35">
      <c r="A10359" t="s">
        <v>10390</v>
      </c>
      <c r="B10359" t="s">
        <v>25</v>
      </c>
      <c r="C10359" t="s">
        <v>14</v>
      </c>
      <c r="D10359" s="2">
        <v>3262.78</v>
      </c>
      <c r="E10359">
        <v>0.04</v>
      </c>
      <c r="F10359">
        <v>7</v>
      </c>
      <c r="G10359" s="1">
        <v>44963</v>
      </c>
      <c r="H10359" s="1">
        <v>44970</v>
      </c>
      <c r="I10359" t="s">
        <v>15</v>
      </c>
      <c r="J10359" t="s">
        <v>16</v>
      </c>
      <c r="K10359" s="2">
        <v>911.34</v>
      </c>
      <c r="L10359" t="s">
        <v>17</v>
      </c>
      <c r="M10359">
        <f>YEAR(Table1[[#This Row],[order_date]])</f>
        <v>2023</v>
      </c>
      <c r="N10359">
        <f>MONTH(Table1[[#This Row],[order_date]])</f>
        <v>2</v>
      </c>
      <c r="O10359" s="3">
        <f>Table1[[#This Row],[sales]]-Table1[[#This Row],[profit]]</f>
        <v>2351.44</v>
      </c>
      <c r="P10359" s="3">
        <f>Table1[[#This Row],[sales]]*Table1[[#This Row],[quantity]]</f>
        <v>22839.460000000003</v>
      </c>
      <c r="Q10359" s="9">
        <f>Table1[[#This Row],[delivery_date]]-Table1[[#This Row],[order_date]]</f>
        <v>7</v>
      </c>
    </row>
    <row r="10360" spans="1:17" x14ac:dyDescent="0.35">
      <c r="A10360" t="s">
        <v>10391</v>
      </c>
      <c r="B10360" t="s">
        <v>41</v>
      </c>
      <c r="C10360" t="s">
        <v>36</v>
      </c>
      <c r="D10360" s="2">
        <v>4625.13</v>
      </c>
      <c r="E10360">
        <v>0.18</v>
      </c>
      <c r="F10360">
        <v>8</v>
      </c>
      <c r="G10360" s="1">
        <v>45580</v>
      </c>
      <c r="H10360" s="1">
        <v>45586</v>
      </c>
      <c r="I10360" t="s">
        <v>31</v>
      </c>
      <c r="J10360" t="s">
        <v>16</v>
      </c>
      <c r="K10360" s="2">
        <v>607.66999999999996</v>
      </c>
      <c r="L10360" t="s">
        <v>48</v>
      </c>
      <c r="M10360">
        <f>YEAR(Table1[[#This Row],[order_date]])</f>
        <v>2024</v>
      </c>
      <c r="N10360">
        <f>MONTH(Table1[[#This Row],[order_date]])</f>
        <v>10</v>
      </c>
      <c r="O10360" s="3">
        <f>Table1[[#This Row],[sales]]-Table1[[#This Row],[profit]]</f>
        <v>4017.46</v>
      </c>
      <c r="P10360" s="3">
        <f>Table1[[#This Row],[sales]]*Table1[[#This Row],[quantity]]</f>
        <v>37001.040000000001</v>
      </c>
      <c r="Q10360" s="9">
        <f>Table1[[#This Row],[delivery_date]]-Table1[[#This Row],[order_date]]</f>
        <v>6</v>
      </c>
    </row>
    <row r="10361" spans="1:17" x14ac:dyDescent="0.35">
      <c r="A10361" t="s">
        <v>10392</v>
      </c>
      <c r="B10361" t="s">
        <v>19</v>
      </c>
      <c r="C10361" t="s">
        <v>36</v>
      </c>
      <c r="D10361" s="2">
        <v>4737.33</v>
      </c>
      <c r="E10361">
        <v>0.26</v>
      </c>
      <c r="F10361">
        <v>1</v>
      </c>
      <c r="G10361" s="1">
        <v>45039</v>
      </c>
      <c r="H10361" s="1">
        <v>45046</v>
      </c>
      <c r="I10361" t="s">
        <v>15</v>
      </c>
      <c r="J10361" t="s">
        <v>22</v>
      </c>
      <c r="K10361" s="2">
        <v>965.41</v>
      </c>
      <c r="L10361" t="s">
        <v>23</v>
      </c>
      <c r="M10361">
        <f>YEAR(Table1[[#This Row],[order_date]])</f>
        <v>2023</v>
      </c>
      <c r="N10361">
        <f>MONTH(Table1[[#This Row],[order_date]])</f>
        <v>4</v>
      </c>
      <c r="O10361" s="3">
        <f>Table1[[#This Row],[sales]]-Table1[[#This Row],[profit]]</f>
        <v>3771.92</v>
      </c>
      <c r="P10361" s="3">
        <f>Table1[[#This Row],[sales]]*Table1[[#This Row],[quantity]]</f>
        <v>4737.33</v>
      </c>
      <c r="Q10361" s="9">
        <f>Table1[[#This Row],[delivery_date]]-Table1[[#This Row],[order_date]]</f>
        <v>7</v>
      </c>
    </row>
    <row r="10362" spans="1:17" x14ac:dyDescent="0.35">
      <c r="A10362" t="s">
        <v>10393</v>
      </c>
      <c r="B10362" t="s">
        <v>41</v>
      </c>
      <c r="C10362" t="s">
        <v>26</v>
      </c>
      <c r="D10362" s="2">
        <v>4399.6899999999996</v>
      </c>
      <c r="E10362">
        <v>0.45</v>
      </c>
      <c r="F10362">
        <v>8</v>
      </c>
      <c r="G10362" s="1">
        <v>45124</v>
      </c>
      <c r="H10362" s="1">
        <v>45128</v>
      </c>
      <c r="I10362" t="s">
        <v>21</v>
      </c>
      <c r="J10362" t="s">
        <v>22</v>
      </c>
      <c r="K10362" s="2">
        <v>614.72</v>
      </c>
      <c r="L10362" t="s">
        <v>34</v>
      </c>
      <c r="M10362">
        <f>YEAR(Table1[[#This Row],[order_date]])</f>
        <v>2023</v>
      </c>
      <c r="N10362">
        <f>MONTH(Table1[[#This Row],[order_date]])</f>
        <v>7</v>
      </c>
      <c r="O10362" s="3">
        <f>Table1[[#This Row],[sales]]-Table1[[#This Row],[profit]]</f>
        <v>3784.9699999999993</v>
      </c>
      <c r="P10362" s="3">
        <f>Table1[[#This Row],[sales]]*Table1[[#This Row],[quantity]]</f>
        <v>35197.519999999997</v>
      </c>
      <c r="Q10362" s="9">
        <f>Table1[[#This Row],[delivery_date]]-Table1[[#This Row],[order_date]]</f>
        <v>4</v>
      </c>
    </row>
    <row r="10363" spans="1:17" x14ac:dyDescent="0.35">
      <c r="A10363" t="s">
        <v>10394</v>
      </c>
      <c r="B10363" t="s">
        <v>19</v>
      </c>
      <c r="C10363" t="s">
        <v>33</v>
      </c>
      <c r="D10363" s="2">
        <v>4321.22</v>
      </c>
      <c r="E10363">
        <v>0.17</v>
      </c>
      <c r="F10363">
        <v>3</v>
      </c>
      <c r="G10363" s="1">
        <v>45110</v>
      </c>
      <c r="H10363" s="1">
        <v>45115</v>
      </c>
      <c r="I10363" t="s">
        <v>15</v>
      </c>
      <c r="J10363" t="s">
        <v>22</v>
      </c>
      <c r="K10363" s="2">
        <v>1066.71</v>
      </c>
      <c r="L10363" t="s">
        <v>39</v>
      </c>
      <c r="M10363">
        <f>YEAR(Table1[[#This Row],[order_date]])</f>
        <v>2023</v>
      </c>
      <c r="N10363">
        <f>MONTH(Table1[[#This Row],[order_date]])</f>
        <v>7</v>
      </c>
      <c r="O10363" s="3">
        <f>Table1[[#This Row],[sales]]-Table1[[#This Row],[profit]]</f>
        <v>3254.51</v>
      </c>
      <c r="P10363" s="3">
        <f>Table1[[#This Row],[sales]]*Table1[[#This Row],[quantity]]</f>
        <v>12963.66</v>
      </c>
      <c r="Q10363" s="9">
        <f>Table1[[#This Row],[delivery_date]]-Table1[[#This Row],[order_date]]</f>
        <v>5</v>
      </c>
    </row>
    <row r="10364" spans="1:17" x14ac:dyDescent="0.35">
      <c r="A10364" t="s">
        <v>10395</v>
      </c>
      <c r="B10364" t="s">
        <v>19</v>
      </c>
      <c r="C10364" t="s">
        <v>14</v>
      </c>
      <c r="D10364" s="2">
        <v>3391.35</v>
      </c>
      <c r="E10364">
        <v>0.4</v>
      </c>
      <c r="F10364">
        <v>2</v>
      </c>
      <c r="G10364" s="1">
        <v>45333</v>
      </c>
      <c r="H10364" s="1">
        <v>45338</v>
      </c>
      <c r="I10364" t="s">
        <v>31</v>
      </c>
      <c r="J10364" t="s">
        <v>27</v>
      </c>
      <c r="K10364" s="2">
        <v>844.92</v>
      </c>
      <c r="L10364" t="s">
        <v>28</v>
      </c>
      <c r="M10364">
        <f>YEAR(Table1[[#This Row],[order_date]])</f>
        <v>2024</v>
      </c>
      <c r="N10364">
        <f>MONTH(Table1[[#This Row],[order_date]])</f>
        <v>2</v>
      </c>
      <c r="O10364" s="3">
        <f>Table1[[#This Row],[sales]]-Table1[[#This Row],[profit]]</f>
        <v>2546.4299999999998</v>
      </c>
      <c r="P10364" s="3">
        <f>Table1[[#This Row],[sales]]*Table1[[#This Row],[quantity]]</f>
        <v>6782.7</v>
      </c>
      <c r="Q10364" s="9">
        <f>Table1[[#This Row],[delivery_date]]-Table1[[#This Row],[order_date]]</f>
        <v>5</v>
      </c>
    </row>
    <row r="10365" spans="1:17" x14ac:dyDescent="0.35">
      <c r="A10365" t="s">
        <v>10396</v>
      </c>
      <c r="B10365" t="s">
        <v>13</v>
      </c>
      <c r="C10365" t="s">
        <v>20</v>
      </c>
      <c r="D10365" s="2">
        <v>107.87</v>
      </c>
      <c r="E10365">
        <v>0.36</v>
      </c>
      <c r="F10365">
        <v>2</v>
      </c>
      <c r="G10365" s="1">
        <v>45610</v>
      </c>
      <c r="H10365" s="1">
        <v>45613</v>
      </c>
      <c r="I10365" t="s">
        <v>21</v>
      </c>
      <c r="J10365" t="s">
        <v>22</v>
      </c>
      <c r="K10365" s="2">
        <v>18.5</v>
      </c>
      <c r="L10365" t="s">
        <v>28</v>
      </c>
      <c r="M10365">
        <f>YEAR(Table1[[#This Row],[order_date]])</f>
        <v>2024</v>
      </c>
      <c r="N10365">
        <f>MONTH(Table1[[#This Row],[order_date]])</f>
        <v>11</v>
      </c>
      <c r="O10365" s="3">
        <f>Table1[[#This Row],[sales]]-Table1[[#This Row],[profit]]</f>
        <v>89.37</v>
      </c>
      <c r="P10365" s="3">
        <f>Table1[[#This Row],[sales]]*Table1[[#This Row],[quantity]]</f>
        <v>215.74</v>
      </c>
      <c r="Q10365" s="9">
        <f>Table1[[#This Row],[delivery_date]]-Table1[[#This Row],[order_date]]</f>
        <v>3</v>
      </c>
    </row>
    <row r="10366" spans="1:17" x14ac:dyDescent="0.35">
      <c r="A10366" t="s">
        <v>10397</v>
      </c>
      <c r="B10366" t="s">
        <v>25</v>
      </c>
      <c r="C10366" t="s">
        <v>20</v>
      </c>
      <c r="D10366" s="2">
        <v>2204.63</v>
      </c>
      <c r="E10366">
        <v>0.15</v>
      </c>
      <c r="F10366">
        <v>5</v>
      </c>
      <c r="G10366" s="1">
        <v>45342</v>
      </c>
      <c r="H10366" s="1">
        <v>45344</v>
      </c>
      <c r="I10366" t="s">
        <v>21</v>
      </c>
      <c r="J10366" t="s">
        <v>16</v>
      </c>
      <c r="K10366" s="2">
        <v>533.6</v>
      </c>
      <c r="L10366" t="s">
        <v>39</v>
      </c>
      <c r="M10366">
        <f>YEAR(Table1[[#This Row],[order_date]])</f>
        <v>2024</v>
      </c>
      <c r="N10366">
        <f>MONTH(Table1[[#This Row],[order_date]])</f>
        <v>2</v>
      </c>
      <c r="O10366" s="3">
        <f>Table1[[#This Row],[sales]]-Table1[[#This Row],[profit]]</f>
        <v>1671.0300000000002</v>
      </c>
      <c r="P10366" s="3">
        <f>Table1[[#This Row],[sales]]*Table1[[#This Row],[quantity]]</f>
        <v>11023.150000000001</v>
      </c>
      <c r="Q10366" s="9">
        <f>Table1[[#This Row],[delivery_date]]-Table1[[#This Row],[order_date]]</f>
        <v>2</v>
      </c>
    </row>
    <row r="10367" spans="1:17" x14ac:dyDescent="0.35">
      <c r="A10367" t="s">
        <v>10398</v>
      </c>
      <c r="B10367" t="s">
        <v>41</v>
      </c>
      <c r="C10367" t="s">
        <v>26</v>
      </c>
      <c r="D10367" s="2">
        <v>3214.75</v>
      </c>
      <c r="E10367">
        <v>0.17</v>
      </c>
      <c r="F10367">
        <v>2</v>
      </c>
      <c r="G10367" s="1">
        <v>45652</v>
      </c>
      <c r="H10367" s="1">
        <v>45654</v>
      </c>
      <c r="I10367" t="s">
        <v>21</v>
      </c>
      <c r="J10367" t="s">
        <v>16</v>
      </c>
      <c r="K10367" s="2">
        <v>473.57</v>
      </c>
      <c r="L10367" t="s">
        <v>17</v>
      </c>
      <c r="M10367">
        <f>YEAR(Table1[[#This Row],[order_date]])</f>
        <v>2024</v>
      </c>
      <c r="N10367">
        <f>MONTH(Table1[[#This Row],[order_date]])</f>
        <v>12</v>
      </c>
      <c r="O10367" s="3">
        <f>Table1[[#This Row],[sales]]-Table1[[#This Row],[profit]]</f>
        <v>2741.18</v>
      </c>
      <c r="P10367" s="3">
        <f>Table1[[#This Row],[sales]]*Table1[[#This Row],[quantity]]</f>
        <v>6429.5</v>
      </c>
      <c r="Q10367" s="9">
        <f>Table1[[#This Row],[delivery_date]]-Table1[[#This Row],[order_date]]</f>
        <v>2</v>
      </c>
    </row>
    <row r="10368" spans="1:17" x14ac:dyDescent="0.35">
      <c r="A10368" t="s">
        <v>10399</v>
      </c>
      <c r="B10368" t="s">
        <v>41</v>
      </c>
      <c r="C10368" t="s">
        <v>26</v>
      </c>
      <c r="D10368" s="2">
        <v>2780.92</v>
      </c>
      <c r="E10368">
        <v>0.1</v>
      </c>
      <c r="F10368">
        <v>4</v>
      </c>
      <c r="G10368" s="1">
        <v>45040</v>
      </c>
      <c r="H10368" s="1">
        <v>45046</v>
      </c>
      <c r="I10368" t="s">
        <v>31</v>
      </c>
      <c r="J10368" t="s">
        <v>22</v>
      </c>
      <c r="K10368" s="2">
        <v>612.13</v>
      </c>
      <c r="L10368" t="s">
        <v>23</v>
      </c>
      <c r="M10368">
        <f>YEAR(Table1[[#This Row],[order_date]])</f>
        <v>2023</v>
      </c>
      <c r="N10368">
        <f>MONTH(Table1[[#This Row],[order_date]])</f>
        <v>4</v>
      </c>
      <c r="O10368" s="3">
        <f>Table1[[#This Row],[sales]]-Table1[[#This Row],[profit]]</f>
        <v>2168.79</v>
      </c>
      <c r="P10368" s="3">
        <f>Table1[[#This Row],[sales]]*Table1[[#This Row],[quantity]]</f>
        <v>11123.68</v>
      </c>
      <c r="Q10368" s="9">
        <f>Table1[[#This Row],[delivery_date]]-Table1[[#This Row],[order_date]]</f>
        <v>6</v>
      </c>
    </row>
    <row r="10369" spans="1:17" x14ac:dyDescent="0.35">
      <c r="A10369" t="s">
        <v>10400</v>
      </c>
      <c r="B10369" t="s">
        <v>41</v>
      </c>
      <c r="C10369" t="s">
        <v>33</v>
      </c>
      <c r="D10369" s="2">
        <v>4123.5200000000004</v>
      </c>
      <c r="E10369">
        <v>0.35</v>
      </c>
      <c r="F10369">
        <v>3</v>
      </c>
      <c r="G10369" s="1">
        <v>45269</v>
      </c>
      <c r="H10369" s="1">
        <v>45271</v>
      </c>
      <c r="I10369" t="s">
        <v>15</v>
      </c>
      <c r="J10369" t="s">
        <v>16</v>
      </c>
      <c r="K10369" s="2">
        <v>528.48</v>
      </c>
      <c r="L10369" t="s">
        <v>48</v>
      </c>
      <c r="M10369">
        <f>YEAR(Table1[[#This Row],[order_date]])</f>
        <v>2023</v>
      </c>
      <c r="N10369">
        <f>MONTH(Table1[[#This Row],[order_date]])</f>
        <v>12</v>
      </c>
      <c r="O10369" s="3">
        <f>Table1[[#This Row],[sales]]-Table1[[#This Row],[profit]]</f>
        <v>3595.0400000000004</v>
      </c>
      <c r="P10369" s="3">
        <f>Table1[[#This Row],[sales]]*Table1[[#This Row],[quantity]]</f>
        <v>12370.560000000001</v>
      </c>
      <c r="Q10369" s="9">
        <f>Table1[[#This Row],[delivery_date]]-Table1[[#This Row],[order_date]]</f>
        <v>2</v>
      </c>
    </row>
    <row r="10370" spans="1:17" x14ac:dyDescent="0.35">
      <c r="A10370" t="s">
        <v>10401</v>
      </c>
      <c r="B10370" t="s">
        <v>25</v>
      </c>
      <c r="C10370" t="s">
        <v>33</v>
      </c>
      <c r="D10370" s="2">
        <v>4112.62</v>
      </c>
      <c r="E10370">
        <v>0.28000000000000003</v>
      </c>
      <c r="F10370">
        <v>8</v>
      </c>
      <c r="G10370" s="1">
        <v>45309</v>
      </c>
      <c r="H10370" s="1">
        <v>45311</v>
      </c>
      <c r="I10370" t="s">
        <v>15</v>
      </c>
      <c r="J10370" t="s">
        <v>27</v>
      </c>
      <c r="K10370" s="2">
        <v>334.61</v>
      </c>
      <c r="L10370" t="s">
        <v>28</v>
      </c>
      <c r="M10370">
        <f>YEAR(Table1[[#This Row],[order_date]])</f>
        <v>2024</v>
      </c>
      <c r="N10370">
        <f>MONTH(Table1[[#This Row],[order_date]])</f>
        <v>1</v>
      </c>
      <c r="O10370" s="3">
        <f>Table1[[#This Row],[sales]]-Table1[[#This Row],[profit]]</f>
        <v>3778.0099999999998</v>
      </c>
      <c r="P10370" s="3">
        <f>Table1[[#This Row],[sales]]*Table1[[#This Row],[quantity]]</f>
        <v>32900.959999999999</v>
      </c>
      <c r="Q10370" s="9">
        <f>Table1[[#This Row],[delivery_date]]-Table1[[#This Row],[order_date]]</f>
        <v>2</v>
      </c>
    </row>
    <row r="10371" spans="1:17" x14ac:dyDescent="0.35">
      <c r="A10371" t="s">
        <v>10402</v>
      </c>
      <c r="B10371" t="s">
        <v>13</v>
      </c>
      <c r="C10371" t="s">
        <v>20</v>
      </c>
      <c r="D10371" s="2">
        <v>3033.54</v>
      </c>
      <c r="E10371">
        <v>0.08</v>
      </c>
      <c r="F10371">
        <v>9</v>
      </c>
      <c r="G10371" s="1">
        <v>45432</v>
      </c>
      <c r="H10371" s="1">
        <v>45438</v>
      </c>
      <c r="I10371" t="s">
        <v>31</v>
      </c>
      <c r="J10371" t="s">
        <v>27</v>
      </c>
      <c r="K10371" s="2">
        <v>778.08</v>
      </c>
      <c r="L10371" t="s">
        <v>17</v>
      </c>
      <c r="M10371">
        <f>YEAR(Table1[[#This Row],[order_date]])</f>
        <v>2024</v>
      </c>
      <c r="N10371">
        <f>MONTH(Table1[[#This Row],[order_date]])</f>
        <v>5</v>
      </c>
      <c r="O10371" s="3">
        <f>Table1[[#This Row],[sales]]-Table1[[#This Row],[profit]]</f>
        <v>2255.46</v>
      </c>
      <c r="P10371" s="3">
        <f>Table1[[#This Row],[sales]]*Table1[[#This Row],[quantity]]</f>
        <v>27301.86</v>
      </c>
      <c r="Q10371" s="9">
        <f>Table1[[#This Row],[delivery_date]]-Table1[[#This Row],[order_date]]</f>
        <v>6</v>
      </c>
    </row>
    <row r="10372" spans="1:17" x14ac:dyDescent="0.35">
      <c r="A10372" t="s">
        <v>10403</v>
      </c>
      <c r="B10372" t="s">
        <v>41</v>
      </c>
      <c r="C10372" t="s">
        <v>20</v>
      </c>
      <c r="D10372" s="2">
        <v>207.77</v>
      </c>
      <c r="E10372">
        <v>0.31</v>
      </c>
      <c r="F10372">
        <v>6</v>
      </c>
      <c r="G10372" s="1">
        <v>45010</v>
      </c>
      <c r="H10372" s="1">
        <v>45012</v>
      </c>
      <c r="I10372" t="s">
        <v>31</v>
      </c>
      <c r="J10372" t="s">
        <v>27</v>
      </c>
      <c r="K10372" s="2">
        <v>12.11</v>
      </c>
      <c r="L10372" t="s">
        <v>48</v>
      </c>
      <c r="M10372">
        <f>YEAR(Table1[[#This Row],[order_date]])</f>
        <v>2023</v>
      </c>
      <c r="N10372">
        <f>MONTH(Table1[[#This Row],[order_date]])</f>
        <v>3</v>
      </c>
      <c r="O10372" s="3">
        <f>Table1[[#This Row],[sales]]-Table1[[#This Row],[profit]]</f>
        <v>195.66000000000003</v>
      </c>
      <c r="P10372" s="3">
        <f>Table1[[#This Row],[sales]]*Table1[[#This Row],[quantity]]</f>
        <v>1246.6200000000001</v>
      </c>
      <c r="Q10372" s="9">
        <f>Table1[[#This Row],[delivery_date]]-Table1[[#This Row],[order_date]]</f>
        <v>2</v>
      </c>
    </row>
    <row r="10373" spans="1:17" x14ac:dyDescent="0.35">
      <c r="A10373" t="s">
        <v>10404</v>
      </c>
      <c r="B10373" t="s">
        <v>25</v>
      </c>
      <c r="C10373" t="s">
        <v>20</v>
      </c>
      <c r="D10373" s="2">
        <v>1909.72</v>
      </c>
      <c r="E10373">
        <v>0.25</v>
      </c>
      <c r="F10373">
        <v>4</v>
      </c>
      <c r="G10373" s="1">
        <v>45603</v>
      </c>
      <c r="H10373" s="1">
        <v>45604</v>
      </c>
      <c r="I10373" t="s">
        <v>21</v>
      </c>
      <c r="J10373" t="s">
        <v>22</v>
      </c>
      <c r="K10373" s="2">
        <v>324.38</v>
      </c>
      <c r="L10373" t="s">
        <v>28</v>
      </c>
      <c r="M10373">
        <f>YEAR(Table1[[#This Row],[order_date]])</f>
        <v>2024</v>
      </c>
      <c r="N10373">
        <f>MONTH(Table1[[#This Row],[order_date]])</f>
        <v>11</v>
      </c>
      <c r="O10373" s="3">
        <f>Table1[[#This Row],[sales]]-Table1[[#This Row],[profit]]</f>
        <v>1585.3400000000001</v>
      </c>
      <c r="P10373" s="3">
        <f>Table1[[#This Row],[sales]]*Table1[[#This Row],[quantity]]</f>
        <v>7638.88</v>
      </c>
      <c r="Q10373" s="9">
        <f>Table1[[#This Row],[delivery_date]]-Table1[[#This Row],[order_date]]</f>
        <v>1</v>
      </c>
    </row>
    <row r="10374" spans="1:17" x14ac:dyDescent="0.35">
      <c r="A10374" t="s">
        <v>10405</v>
      </c>
      <c r="B10374" t="s">
        <v>19</v>
      </c>
      <c r="C10374" t="s">
        <v>20</v>
      </c>
      <c r="D10374" s="2">
        <v>1221.2</v>
      </c>
      <c r="E10374">
        <v>0.05</v>
      </c>
      <c r="F10374">
        <v>2</v>
      </c>
      <c r="G10374" s="1">
        <v>45417</v>
      </c>
      <c r="H10374" s="1">
        <v>45421</v>
      </c>
      <c r="I10374" t="s">
        <v>15</v>
      </c>
      <c r="J10374" t="s">
        <v>16</v>
      </c>
      <c r="K10374" s="2">
        <v>353.01</v>
      </c>
      <c r="L10374" t="s">
        <v>28</v>
      </c>
      <c r="M10374">
        <f>YEAR(Table1[[#This Row],[order_date]])</f>
        <v>2024</v>
      </c>
      <c r="N10374">
        <f>MONTH(Table1[[#This Row],[order_date]])</f>
        <v>5</v>
      </c>
      <c r="O10374" s="3">
        <f>Table1[[#This Row],[sales]]-Table1[[#This Row],[profit]]</f>
        <v>868.19</v>
      </c>
      <c r="P10374" s="3">
        <f>Table1[[#This Row],[sales]]*Table1[[#This Row],[quantity]]</f>
        <v>2442.4</v>
      </c>
      <c r="Q10374" s="9">
        <f>Table1[[#This Row],[delivery_date]]-Table1[[#This Row],[order_date]]</f>
        <v>4</v>
      </c>
    </row>
    <row r="10375" spans="1:17" x14ac:dyDescent="0.35">
      <c r="A10375" t="s">
        <v>10406</v>
      </c>
      <c r="B10375" t="s">
        <v>41</v>
      </c>
      <c r="C10375" t="s">
        <v>36</v>
      </c>
      <c r="D10375" s="2">
        <v>1760.06</v>
      </c>
      <c r="E10375">
        <v>0.48</v>
      </c>
      <c r="F10375">
        <v>8</v>
      </c>
      <c r="G10375" s="1">
        <v>45477</v>
      </c>
      <c r="H10375" s="1">
        <v>45482</v>
      </c>
      <c r="I10375" t="s">
        <v>15</v>
      </c>
      <c r="J10375" t="s">
        <v>16</v>
      </c>
      <c r="K10375" s="2">
        <v>88.45</v>
      </c>
      <c r="L10375" t="s">
        <v>39</v>
      </c>
      <c r="M10375">
        <f>YEAR(Table1[[#This Row],[order_date]])</f>
        <v>2024</v>
      </c>
      <c r="N10375">
        <f>MONTH(Table1[[#This Row],[order_date]])</f>
        <v>7</v>
      </c>
      <c r="O10375" s="3">
        <f>Table1[[#This Row],[sales]]-Table1[[#This Row],[profit]]</f>
        <v>1671.61</v>
      </c>
      <c r="P10375" s="3">
        <f>Table1[[#This Row],[sales]]*Table1[[#This Row],[quantity]]</f>
        <v>14080.48</v>
      </c>
      <c r="Q10375" s="9">
        <f>Table1[[#This Row],[delivery_date]]-Table1[[#This Row],[order_date]]</f>
        <v>5</v>
      </c>
    </row>
    <row r="10376" spans="1:17" x14ac:dyDescent="0.35">
      <c r="A10376" t="s">
        <v>10407</v>
      </c>
      <c r="B10376" t="s">
        <v>41</v>
      </c>
      <c r="C10376" t="s">
        <v>33</v>
      </c>
      <c r="D10376" s="2">
        <v>3124.73</v>
      </c>
      <c r="E10376">
        <v>0.42</v>
      </c>
      <c r="F10376">
        <v>3</v>
      </c>
      <c r="G10376" s="1">
        <v>45176</v>
      </c>
      <c r="H10376" s="1">
        <v>45181</v>
      </c>
      <c r="I10376" t="s">
        <v>15</v>
      </c>
      <c r="J10376" t="s">
        <v>16</v>
      </c>
      <c r="K10376" s="2">
        <v>886.83</v>
      </c>
      <c r="L10376" t="s">
        <v>17</v>
      </c>
      <c r="M10376">
        <f>YEAR(Table1[[#This Row],[order_date]])</f>
        <v>2023</v>
      </c>
      <c r="N10376">
        <f>MONTH(Table1[[#This Row],[order_date]])</f>
        <v>9</v>
      </c>
      <c r="O10376" s="3">
        <f>Table1[[#This Row],[sales]]-Table1[[#This Row],[profit]]</f>
        <v>2237.9</v>
      </c>
      <c r="P10376" s="3">
        <f>Table1[[#This Row],[sales]]*Table1[[#This Row],[quantity]]</f>
        <v>9374.19</v>
      </c>
      <c r="Q10376" s="9">
        <f>Table1[[#This Row],[delivery_date]]-Table1[[#This Row],[order_date]]</f>
        <v>5</v>
      </c>
    </row>
    <row r="10377" spans="1:17" x14ac:dyDescent="0.35">
      <c r="A10377" t="s">
        <v>10408</v>
      </c>
      <c r="B10377" t="s">
        <v>13</v>
      </c>
      <c r="C10377" t="s">
        <v>33</v>
      </c>
      <c r="D10377" s="2">
        <v>425.66</v>
      </c>
      <c r="E10377">
        <v>0.04</v>
      </c>
      <c r="F10377">
        <v>2</v>
      </c>
      <c r="G10377" s="1">
        <v>45545</v>
      </c>
      <c r="H10377" s="1">
        <v>45550</v>
      </c>
      <c r="I10377" t="s">
        <v>15</v>
      </c>
      <c r="J10377" t="s">
        <v>16</v>
      </c>
      <c r="K10377" s="2">
        <v>30.77</v>
      </c>
      <c r="L10377" t="s">
        <v>34</v>
      </c>
      <c r="M10377">
        <f>YEAR(Table1[[#This Row],[order_date]])</f>
        <v>2024</v>
      </c>
      <c r="N10377">
        <f>MONTH(Table1[[#This Row],[order_date]])</f>
        <v>9</v>
      </c>
      <c r="O10377" s="3">
        <f>Table1[[#This Row],[sales]]-Table1[[#This Row],[profit]]</f>
        <v>394.89000000000004</v>
      </c>
      <c r="P10377" s="3">
        <f>Table1[[#This Row],[sales]]*Table1[[#This Row],[quantity]]</f>
        <v>851.32</v>
      </c>
      <c r="Q10377" s="9">
        <f>Table1[[#This Row],[delivery_date]]-Table1[[#This Row],[order_date]]</f>
        <v>5</v>
      </c>
    </row>
    <row r="10378" spans="1:17" x14ac:dyDescent="0.35">
      <c r="A10378" t="s">
        <v>10409</v>
      </c>
      <c r="B10378" t="s">
        <v>41</v>
      </c>
      <c r="C10378" t="s">
        <v>20</v>
      </c>
      <c r="D10378" s="2">
        <v>208.99</v>
      </c>
      <c r="E10378">
        <v>0.47</v>
      </c>
      <c r="F10378">
        <v>4</v>
      </c>
      <c r="G10378" s="1">
        <v>45344</v>
      </c>
      <c r="H10378" s="1">
        <v>45347</v>
      </c>
      <c r="I10378" t="s">
        <v>31</v>
      </c>
      <c r="J10378" t="s">
        <v>22</v>
      </c>
      <c r="K10378" s="2">
        <v>40.42</v>
      </c>
      <c r="L10378" t="s">
        <v>28</v>
      </c>
      <c r="M10378">
        <f>YEAR(Table1[[#This Row],[order_date]])</f>
        <v>2024</v>
      </c>
      <c r="N10378">
        <f>MONTH(Table1[[#This Row],[order_date]])</f>
        <v>2</v>
      </c>
      <c r="O10378" s="3">
        <f>Table1[[#This Row],[sales]]-Table1[[#This Row],[profit]]</f>
        <v>168.57</v>
      </c>
      <c r="P10378" s="3">
        <f>Table1[[#This Row],[sales]]*Table1[[#This Row],[quantity]]</f>
        <v>835.96</v>
      </c>
      <c r="Q10378" s="9">
        <f>Table1[[#This Row],[delivery_date]]-Table1[[#This Row],[order_date]]</f>
        <v>3</v>
      </c>
    </row>
    <row r="10379" spans="1:17" x14ac:dyDescent="0.35">
      <c r="A10379" t="s">
        <v>10410</v>
      </c>
      <c r="B10379" t="s">
        <v>41</v>
      </c>
      <c r="C10379" t="s">
        <v>14</v>
      </c>
      <c r="D10379" s="2">
        <v>2240.6799999999998</v>
      </c>
      <c r="E10379">
        <v>0.46</v>
      </c>
      <c r="F10379">
        <v>2</v>
      </c>
      <c r="G10379" s="1">
        <v>45263</v>
      </c>
      <c r="H10379" s="1">
        <v>45265</v>
      </c>
      <c r="I10379" t="s">
        <v>31</v>
      </c>
      <c r="J10379" t="s">
        <v>16</v>
      </c>
      <c r="K10379" s="2">
        <v>358.33</v>
      </c>
      <c r="L10379" t="s">
        <v>48</v>
      </c>
      <c r="M10379">
        <f>YEAR(Table1[[#This Row],[order_date]])</f>
        <v>2023</v>
      </c>
      <c r="N10379">
        <f>MONTH(Table1[[#This Row],[order_date]])</f>
        <v>12</v>
      </c>
      <c r="O10379" s="3">
        <f>Table1[[#This Row],[sales]]-Table1[[#This Row],[profit]]</f>
        <v>1882.35</v>
      </c>
      <c r="P10379" s="3">
        <f>Table1[[#This Row],[sales]]*Table1[[#This Row],[quantity]]</f>
        <v>4481.3599999999997</v>
      </c>
      <c r="Q10379" s="9">
        <f>Table1[[#This Row],[delivery_date]]-Table1[[#This Row],[order_date]]</f>
        <v>2</v>
      </c>
    </row>
    <row r="10380" spans="1:17" x14ac:dyDescent="0.35">
      <c r="A10380" t="s">
        <v>10411</v>
      </c>
      <c r="B10380" t="s">
        <v>19</v>
      </c>
      <c r="C10380" t="s">
        <v>20</v>
      </c>
      <c r="D10380" s="2">
        <v>3988.51</v>
      </c>
      <c r="E10380">
        <v>0.02</v>
      </c>
      <c r="F10380">
        <v>3</v>
      </c>
      <c r="G10380" s="1">
        <v>45389</v>
      </c>
      <c r="H10380" s="1">
        <v>45393</v>
      </c>
      <c r="I10380" t="s">
        <v>21</v>
      </c>
      <c r="J10380" t="s">
        <v>22</v>
      </c>
      <c r="K10380" s="2">
        <v>396.06</v>
      </c>
      <c r="L10380" t="s">
        <v>17</v>
      </c>
      <c r="M10380">
        <f>YEAR(Table1[[#This Row],[order_date]])</f>
        <v>2024</v>
      </c>
      <c r="N10380">
        <f>MONTH(Table1[[#This Row],[order_date]])</f>
        <v>4</v>
      </c>
      <c r="O10380" s="3">
        <f>Table1[[#This Row],[sales]]-Table1[[#This Row],[profit]]</f>
        <v>3592.4500000000003</v>
      </c>
      <c r="P10380" s="3">
        <f>Table1[[#This Row],[sales]]*Table1[[#This Row],[quantity]]</f>
        <v>11965.53</v>
      </c>
      <c r="Q10380" s="9">
        <f>Table1[[#This Row],[delivery_date]]-Table1[[#This Row],[order_date]]</f>
        <v>4</v>
      </c>
    </row>
    <row r="10381" spans="1:17" x14ac:dyDescent="0.35">
      <c r="A10381" t="s">
        <v>10412</v>
      </c>
      <c r="B10381" t="s">
        <v>25</v>
      </c>
      <c r="C10381" t="s">
        <v>26</v>
      </c>
      <c r="D10381" s="2">
        <v>250.42</v>
      </c>
      <c r="E10381">
        <v>0.1</v>
      </c>
      <c r="F10381">
        <v>9</v>
      </c>
      <c r="G10381" s="1">
        <v>45523</v>
      </c>
      <c r="H10381" s="1">
        <v>45528</v>
      </c>
      <c r="I10381" t="s">
        <v>21</v>
      </c>
      <c r="J10381" t="s">
        <v>16</v>
      </c>
      <c r="K10381" s="2">
        <v>56.98</v>
      </c>
      <c r="L10381" t="s">
        <v>23</v>
      </c>
      <c r="M10381">
        <f>YEAR(Table1[[#This Row],[order_date]])</f>
        <v>2024</v>
      </c>
      <c r="N10381">
        <f>MONTH(Table1[[#This Row],[order_date]])</f>
        <v>8</v>
      </c>
      <c r="O10381" s="3">
        <f>Table1[[#This Row],[sales]]-Table1[[#This Row],[profit]]</f>
        <v>193.44</v>
      </c>
      <c r="P10381" s="3">
        <f>Table1[[#This Row],[sales]]*Table1[[#This Row],[quantity]]</f>
        <v>2253.7799999999997</v>
      </c>
      <c r="Q10381" s="9">
        <f>Table1[[#This Row],[delivery_date]]-Table1[[#This Row],[order_date]]</f>
        <v>5</v>
      </c>
    </row>
    <row r="10382" spans="1:17" x14ac:dyDescent="0.35">
      <c r="A10382" t="s">
        <v>10413</v>
      </c>
      <c r="B10382" t="s">
        <v>25</v>
      </c>
      <c r="C10382" t="s">
        <v>14</v>
      </c>
      <c r="D10382" s="2">
        <v>4260.34</v>
      </c>
      <c r="E10382">
        <v>0.35</v>
      </c>
      <c r="F10382">
        <v>7</v>
      </c>
      <c r="G10382" s="1">
        <v>45048</v>
      </c>
      <c r="H10382" s="1">
        <v>45054</v>
      </c>
      <c r="I10382" t="s">
        <v>31</v>
      </c>
      <c r="J10382" t="s">
        <v>27</v>
      </c>
      <c r="K10382" s="2">
        <v>525.91999999999996</v>
      </c>
      <c r="L10382" t="s">
        <v>23</v>
      </c>
      <c r="M10382">
        <f>YEAR(Table1[[#This Row],[order_date]])</f>
        <v>2023</v>
      </c>
      <c r="N10382">
        <f>MONTH(Table1[[#This Row],[order_date]])</f>
        <v>5</v>
      </c>
      <c r="O10382" s="3">
        <f>Table1[[#This Row],[sales]]-Table1[[#This Row],[profit]]</f>
        <v>3734.42</v>
      </c>
      <c r="P10382" s="3">
        <f>Table1[[#This Row],[sales]]*Table1[[#This Row],[quantity]]</f>
        <v>29822.38</v>
      </c>
      <c r="Q10382" s="9">
        <f>Table1[[#This Row],[delivery_date]]-Table1[[#This Row],[order_date]]</f>
        <v>6</v>
      </c>
    </row>
    <row r="10383" spans="1:17" x14ac:dyDescent="0.35">
      <c r="A10383" t="s">
        <v>10414</v>
      </c>
      <c r="B10383" t="s">
        <v>13</v>
      </c>
      <c r="C10383" t="s">
        <v>26</v>
      </c>
      <c r="D10383" s="2">
        <v>1981.01</v>
      </c>
      <c r="E10383">
        <v>0.47</v>
      </c>
      <c r="F10383">
        <v>1</v>
      </c>
      <c r="G10383" s="1">
        <v>45183</v>
      </c>
      <c r="H10383" s="1">
        <v>45185</v>
      </c>
      <c r="I10383" t="s">
        <v>15</v>
      </c>
      <c r="J10383" t="s">
        <v>22</v>
      </c>
      <c r="K10383" s="2">
        <v>468.56</v>
      </c>
      <c r="L10383" t="s">
        <v>23</v>
      </c>
      <c r="M10383">
        <f>YEAR(Table1[[#This Row],[order_date]])</f>
        <v>2023</v>
      </c>
      <c r="N10383">
        <f>MONTH(Table1[[#This Row],[order_date]])</f>
        <v>9</v>
      </c>
      <c r="O10383" s="3">
        <f>Table1[[#This Row],[sales]]-Table1[[#This Row],[profit]]</f>
        <v>1512.45</v>
      </c>
      <c r="P10383" s="3">
        <f>Table1[[#This Row],[sales]]*Table1[[#This Row],[quantity]]</f>
        <v>1981.01</v>
      </c>
      <c r="Q10383" s="9">
        <f>Table1[[#This Row],[delivery_date]]-Table1[[#This Row],[order_date]]</f>
        <v>2</v>
      </c>
    </row>
    <row r="10384" spans="1:17" x14ac:dyDescent="0.35">
      <c r="A10384" t="s">
        <v>10415</v>
      </c>
      <c r="B10384" t="s">
        <v>19</v>
      </c>
      <c r="C10384" t="s">
        <v>14</v>
      </c>
      <c r="D10384" s="2">
        <v>679.35</v>
      </c>
      <c r="E10384">
        <v>0.41</v>
      </c>
      <c r="F10384">
        <v>5</v>
      </c>
      <c r="G10384" s="1">
        <v>45291</v>
      </c>
      <c r="H10384" s="1">
        <v>45293</v>
      </c>
      <c r="I10384" t="s">
        <v>21</v>
      </c>
      <c r="J10384" t="s">
        <v>22</v>
      </c>
      <c r="K10384" s="2">
        <v>100.88</v>
      </c>
      <c r="L10384" t="s">
        <v>28</v>
      </c>
      <c r="M10384">
        <f>YEAR(Table1[[#This Row],[order_date]])</f>
        <v>2023</v>
      </c>
      <c r="N10384">
        <f>MONTH(Table1[[#This Row],[order_date]])</f>
        <v>12</v>
      </c>
      <c r="O10384" s="3">
        <f>Table1[[#This Row],[sales]]-Table1[[#This Row],[profit]]</f>
        <v>578.47</v>
      </c>
      <c r="P10384" s="3">
        <f>Table1[[#This Row],[sales]]*Table1[[#This Row],[quantity]]</f>
        <v>3396.75</v>
      </c>
      <c r="Q10384" s="9">
        <f>Table1[[#This Row],[delivery_date]]-Table1[[#This Row],[order_date]]</f>
        <v>2</v>
      </c>
    </row>
    <row r="10385" spans="1:17" x14ac:dyDescent="0.35">
      <c r="A10385" t="s">
        <v>10416</v>
      </c>
      <c r="B10385" t="s">
        <v>25</v>
      </c>
      <c r="C10385" t="s">
        <v>26</v>
      </c>
      <c r="D10385" s="2">
        <v>2880.74</v>
      </c>
      <c r="E10385">
        <v>0.14000000000000001</v>
      </c>
      <c r="F10385">
        <v>5</v>
      </c>
      <c r="G10385" s="1">
        <v>45092</v>
      </c>
      <c r="H10385" s="1">
        <v>45094</v>
      </c>
      <c r="I10385" t="s">
        <v>31</v>
      </c>
      <c r="J10385" t="s">
        <v>16</v>
      </c>
      <c r="K10385" s="2">
        <v>174.66</v>
      </c>
      <c r="L10385" t="s">
        <v>23</v>
      </c>
      <c r="M10385">
        <f>YEAR(Table1[[#This Row],[order_date]])</f>
        <v>2023</v>
      </c>
      <c r="N10385">
        <f>MONTH(Table1[[#This Row],[order_date]])</f>
        <v>6</v>
      </c>
      <c r="O10385" s="3">
        <f>Table1[[#This Row],[sales]]-Table1[[#This Row],[profit]]</f>
        <v>2706.08</v>
      </c>
      <c r="P10385" s="3">
        <f>Table1[[#This Row],[sales]]*Table1[[#This Row],[quantity]]</f>
        <v>14403.699999999999</v>
      </c>
      <c r="Q10385" s="9">
        <f>Table1[[#This Row],[delivery_date]]-Table1[[#This Row],[order_date]]</f>
        <v>2</v>
      </c>
    </row>
    <row r="10386" spans="1:17" x14ac:dyDescent="0.35">
      <c r="A10386" t="s">
        <v>10417</v>
      </c>
      <c r="B10386" t="s">
        <v>19</v>
      </c>
      <c r="C10386" t="s">
        <v>20</v>
      </c>
      <c r="D10386" s="2">
        <v>4766.57</v>
      </c>
      <c r="E10386">
        <v>0.02</v>
      </c>
      <c r="F10386">
        <v>9</v>
      </c>
      <c r="G10386" s="1">
        <v>45632</v>
      </c>
      <c r="H10386" s="1">
        <v>45635</v>
      </c>
      <c r="I10386" t="s">
        <v>15</v>
      </c>
      <c r="J10386" t="s">
        <v>16</v>
      </c>
      <c r="K10386" s="2">
        <v>751.89</v>
      </c>
      <c r="L10386" t="s">
        <v>23</v>
      </c>
      <c r="M10386">
        <f>YEAR(Table1[[#This Row],[order_date]])</f>
        <v>2024</v>
      </c>
      <c r="N10386">
        <f>MONTH(Table1[[#This Row],[order_date]])</f>
        <v>12</v>
      </c>
      <c r="O10386" s="3">
        <f>Table1[[#This Row],[sales]]-Table1[[#This Row],[profit]]</f>
        <v>4014.68</v>
      </c>
      <c r="P10386" s="3">
        <f>Table1[[#This Row],[sales]]*Table1[[#This Row],[quantity]]</f>
        <v>42899.13</v>
      </c>
      <c r="Q10386" s="9">
        <f>Table1[[#This Row],[delivery_date]]-Table1[[#This Row],[order_date]]</f>
        <v>3</v>
      </c>
    </row>
    <row r="10387" spans="1:17" x14ac:dyDescent="0.35">
      <c r="A10387" t="s">
        <v>10418</v>
      </c>
      <c r="B10387" t="s">
        <v>25</v>
      </c>
      <c r="C10387" t="s">
        <v>20</v>
      </c>
      <c r="D10387" s="2">
        <v>2758.31</v>
      </c>
      <c r="E10387">
        <v>0.24</v>
      </c>
      <c r="F10387">
        <v>1</v>
      </c>
      <c r="G10387" s="1">
        <v>44968</v>
      </c>
      <c r="H10387" s="1">
        <v>44972</v>
      </c>
      <c r="I10387" t="s">
        <v>31</v>
      </c>
      <c r="J10387" t="s">
        <v>16</v>
      </c>
      <c r="K10387" s="2">
        <v>587.79</v>
      </c>
      <c r="L10387" t="s">
        <v>34</v>
      </c>
      <c r="M10387">
        <f>YEAR(Table1[[#This Row],[order_date]])</f>
        <v>2023</v>
      </c>
      <c r="N10387">
        <f>MONTH(Table1[[#This Row],[order_date]])</f>
        <v>2</v>
      </c>
      <c r="O10387" s="3">
        <f>Table1[[#This Row],[sales]]-Table1[[#This Row],[profit]]</f>
        <v>2170.52</v>
      </c>
      <c r="P10387" s="3">
        <f>Table1[[#This Row],[sales]]*Table1[[#This Row],[quantity]]</f>
        <v>2758.31</v>
      </c>
      <c r="Q10387" s="9">
        <f>Table1[[#This Row],[delivery_date]]-Table1[[#This Row],[order_date]]</f>
        <v>4</v>
      </c>
    </row>
    <row r="10388" spans="1:17" x14ac:dyDescent="0.35">
      <c r="A10388" t="s">
        <v>10419</v>
      </c>
      <c r="B10388" t="s">
        <v>19</v>
      </c>
      <c r="C10388" t="s">
        <v>14</v>
      </c>
      <c r="D10388" s="2">
        <v>3464.51</v>
      </c>
      <c r="E10388">
        <v>0.05</v>
      </c>
      <c r="F10388">
        <v>1</v>
      </c>
      <c r="G10388" s="1">
        <v>45495</v>
      </c>
      <c r="H10388" s="1">
        <v>45501</v>
      </c>
      <c r="I10388" t="s">
        <v>31</v>
      </c>
      <c r="J10388" t="s">
        <v>27</v>
      </c>
      <c r="K10388" s="2">
        <v>278.92</v>
      </c>
      <c r="L10388" t="s">
        <v>34</v>
      </c>
      <c r="M10388">
        <f>YEAR(Table1[[#This Row],[order_date]])</f>
        <v>2024</v>
      </c>
      <c r="N10388">
        <f>MONTH(Table1[[#This Row],[order_date]])</f>
        <v>7</v>
      </c>
      <c r="O10388" s="3">
        <f>Table1[[#This Row],[sales]]-Table1[[#This Row],[profit]]</f>
        <v>3185.59</v>
      </c>
      <c r="P10388" s="3">
        <f>Table1[[#This Row],[sales]]*Table1[[#This Row],[quantity]]</f>
        <v>3464.51</v>
      </c>
      <c r="Q10388" s="9">
        <f>Table1[[#This Row],[delivery_date]]-Table1[[#This Row],[order_date]]</f>
        <v>6</v>
      </c>
    </row>
    <row r="10389" spans="1:17" x14ac:dyDescent="0.35">
      <c r="A10389" t="s">
        <v>10420</v>
      </c>
      <c r="B10389" t="s">
        <v>13</v>
      </c>
      <c r="C10389" t="s">
        <v>26</v>
      </c>
      <c r="D10389" s="2">
        <v>4100.46</v>
      </c>
      <c r="E10389">
        <v>0.12</v>
      </c>
      <c r="F10389">
        <v>7</v>
      </c>
      <c r="G10389" s="1">
        <v>45162</v>
      </c>
      <c r="H10389" s="1">
        <v>45167</v>
      </c>
      <c r="I10389" t="s">
        <v>21</v>
      </c>
      <c r="J10389" t="s">
        <v>27</v>
      </c>
      <c r="K10389" s="2">
        <v>1050.21</v>
      </c>
      <c r="L10389" t="s">
        <v>28</v>
      </c>
      <c r="M10389">
        <f>YEAR(Table1[[#This Row],[order_date]])</f>
        <v>2023</v>
      </c>
      <c r="N10389">
        <f>MONTH(Table1[[#This Row],[order_date]])</f>
        <v>8</v>
      </c>
      <c r="O10389" s="3">
        <f>Table1[[#This Row],[sales]]-Table1[[#This Row],[profit]]</f>
        <v>3050.25</v>
      </c>
      <c r="P10389" s="3">
        <f>Table1[[#This Row],[sales]]*Table1[[#This Row],[quantity]]</f>
        <v>28703.22</v>
      </c>
      <c r="Q10389" s="9">
        <f>Table1[[#This Row],[delivery_date]]-Table1[[#This Row],[order_date]]</f>
        <v>5</v>
      </c>
    </row>
    <row r="10390" spans="1:17" x14ac:dyDescent="0.35">
      <c r="A10390" t="s">
        <v>10421</v>
      </c>
      <c r="B10390" t="s">
        <v>41</v>
      </c>
      <c r="C10390" t="s">
        <v>36</v>
      </c>
      <c r="D10390" s="2">
        <v>4016.77</v>
      </c>
      <c r="E10390">
        <v>0.32</v>
      </c>
      <c r="F10390">
        <v>7</v>
      </c>
      <c r="G10390" s="1">
        <v>45446</v>
      </c>
      <c r="H10390" s="1">
        <v>45447</v>
      </c>
      <c r="I10390" t="s">
        <v>31</v>
      </c>
      <c r="J10390" t="s">
        <v>22</v>
      </c>
      <c r="K10390" s="2">
        <v>806.1</v>
      </c>
      <c r="L10390" t="s">
        <v>39</v>
      </c>
      <c r="M10390">
        <f>YEAR(Table1[[#This Row],[order_date]])</f>
        <v>2024</v>
      </c>
      <c r="N10390">
        <f>MONTH(Table1[[#This Row],[order_date]])</f>
        <v>6</v>
      </c>
      <c r="O10390" s="3">
        <f>Table1[[#This Row],[sales]]-Table1[[#This Row],[profit]]</f>
        <v>3210.67</v>
      </c>
      <c r="P10390" s="3">
        <f>Table1[[#This Row],[sales]]*Table1[[#This Row],[quantity]]</f>
        <v>28117.39</v>
      </c>
      <c r="Q10390" s="9">
        <f>Table1[[#This Row],[delivery_date]]-Table1[[#This Row],[order_date]]</f>
        <v>1</v>
      </c>
    </row>
    <row r="10391" spans="1:17" x14ac:dyDescent="0.35">
      <c r="A10391" t="s">
        <v>10422</v>
      </c>
      <c r="B10391" t="s">
        <v>13</v>
      </c>
      <c r="C10391" t="s">
        <v>14</v>
      </c>
      <c r="D10391" s="2">
        <v>458.28</v>
      </c>
      <c r="E10391">
        <v>0.25</v>
      </c>
      <c r="F10391">
        <v>8</v>
      </c>
      <c r="G10391" s="1">
        <v>45141</v>
      </c>
      <c r="H10391" s="1">
        <v>45148</v>
      </c>
      <c r="I10391" t="s">
        <v>31</v>
      </c>
      <c r="J10391" t="s">
        <v>22</v>
      </c>
      <c r="K10391" s="2">
        <v>126.57</v>
      </c>
      <c r="L10391" t="s">
        <v>23</v>
      </c>
      <c r="M10391">
        <f>YEAR(Table1[[#This Row],[order_date]])</f>
        <v>2023</v>
      </c>
      <c r="N10391">
        <f>MONTH(Table1[[#This Row],[order_date]])</f>
        <v>8</v>
      </c>
      <c r="O10391" s="3">
        <f>Table1[[#This Row],[sales]]-Table1[[#This Row],[profit]]</f>
        <v>331.71</v>
      </c>
      <c r="P10391" s="3">
        <f>Table1[[#This Row],[sales]]*Table1[[#This Row],[quantity]]</f>
        <v>3666.24</v>
      </c>
      <c r="Q10391" s="9">
        <f>Table1[[#This Row],[delivery_date]]-Table1[[#This Row],[order_date]]</f>
        <v>7</v>
      </c>
    </row>
    <row r="10392" spans="1:17" x14ac:dyDescent="0.35">
      <c r="A10392" t="s">
        <v>10423</v>
      </c>
      <c r="B10392" t="s">
        <v>25</v>
      </c>
      <c r="C10392" t="s">
        <v>14</v>
      </c>
      <c r="D10392" s="2">
        <v>3730.88</v>
      </c>
      <c r="E10392">
        <v>0.19</v>
      </c>
      <c r="F10392">
        <v>4</v>
      </c>
      <c r="G10392" s="1">
        <v>44985</v>
      </c>
      <c r="H10392" s="1">
        <v>44988</v>
      </c>
      <c r="I10392" t="s">
        <v>21</v>
      </c>
      <c r="J10392" t="s">
        <v>22</v>
      </c>
      <c r="K10392" s="2">
        <v>1043.77</v>
      </c>
      <c r="L10392" t="s">
        <v>28</v>
      </c>
      <c r="M10392">
        <f>YEAR(Table1[[#This Row],[order_date]])</f>
        <v>2023</v>
      </c>
      <c r="N10392">
        <f>MONTH(Table1[[#This Row],[order_date]])</f>
        <v>2</v>
      </c>
      <c r="O10392" s="3">
        <f>Table1[[#This Row],[sales]]-Table1[[#This Row],[profit]]</f>
        <v>2687.11</v>
      </c>
      <c r="P10392" s="3">
        <f>Table1[[#This Row],[sales]]*Table1[[#This Row],[quantity]]</f>
        <v>14923.52</v>
      </c>
      <c r="Q10392" s="9">
        <f>Table1[[#This Row],[delivery_date]]-Table1[[#This Row],[order_date]]</f>
        <v>3</v>
      </c>
    </row>
    <row r="10393" spans="1:17" x14ac:dyDescent="0.35">
      <c r="A10393" t="s">
        <v>10424</v>
      </c>
      <c r="B10393" t="s">
        <v>13</v>
      </c>
      <c r="C10393" t="s">
        <v>33</v>
      </c>
      <c r="D10393" s="2">
        <v>4752.3</v>
      </c>
      <c r="E10393">
        <v>0.46</v>
      </c>
      <c r="F10393">
        <v>7</v>
      </c>
      <c r="G10393" s="1">
        <v>45321</v>
      </c>
      <c r="H10393" s="1">
        <v>45327</v>
      </c>
      <c r="I10393" t="s">
        <v>31</v>
      </c>
      <c r="J10393" t="s">
        <v>27</v>
      </c>
      <c r="K10393" s="2">
        <v>1384.86</v>
      </c>
      <c r="L10393" t="s">
        <v>28</v>
      </c>
      <c r="M10393">
        <f>YEAR(Table1[[#This Row],[order_date]])</f>
        <v>2024</v>
      </c>
      <c r="N10393">
        <f>MONTH(Table1[[#This Row],[order_date]])</f>
        <v>1</v>
      </c>
      <c r="O10393" s="3">
        <f>Table1[[#This Row],[sales]]-Table1[[#This Row],[profit]]</f>
        <v>3367.4400000000005</v>
      </c>
      <c r="P10393" s="3">
        <f>Table1[[#This Row],[sales]]*Table1[[#This Row],[quantity]]</f>
        <v>33266.1</v>
      </c>
      <c r="Q10393" s="9">
        <f>Table1[[#This Row],[delivery_date]]-Table1[[#This Row],[order_date]]</f>
        <v>6</v>
      </c>
    </row>
    <row r="10394" spans="1:17" x14ac:dyDescent="0.35">
      <c r="A10394" t="s">
        <v>10425</v>
      </c>
      <c r="B10394" t="s">
        <v>41</v>
      </c>
      <c r="C10394" t="s">
        <v>14</v>
      </c>
      <c r="D10394" s="2">
        <v>3533.2</v>
      </c>
      <c r="E10394">
        <v>0.1</v>
      </c>
      <c r="F10394">
        <v>6</v>
      </c>
      <c r="G10394" s="1">
        <v>45269</v>
      </c>
      <c r="H10394" s="1">
        <v>45276</v>
      </c>
      <c r="I10394" t="s">
        <v>21</v>
      </c>
      <c r="J10394" t="s">
        <v>22</v>
      </c>
      <c r="K10394" s="2">
        <v>557.41</v>
      </c>
      <c r="L10394" t="s">
        <v>23</v>
      </c>
      <c r="M10394">
        <f>YEAR(Table1[[#This Row],[order_date]])</f>
        <v>2023</v>
      </c>
      <c r="N10394">
        <f>MONTH(Table1[[#This Row],[order_date]])</f>
        <v>12</v>
      </c>
      <c r="O10394" s="3">
        <f>Table1[[#This Row],[sales]]-Table1[[#This Row],[profit]]</f>
        <v>2975.79</v>
      </c>
      <c r="P10394" s="3">
        <f>Table1[[#This Row],[sales]]*Table1[[#This Row],[quantity]]</f>
        <v>21199.199999999997</v>
      </c>
      <c r="Q10394" s="9">
        <f>Table1[[#This Row],[delivery_date]]-Table1[[#This Row],[order_date]]</f>
        <v>7</v>
      </c>
    </row>
    <row r="10395" spans="1:17" x14ac:dyDescent="0.35">
      <c r="A10395" t="s">
        <v>10426</v>
      </c>
      <c r="B10395" t="s">
        <v>13</v>
      </c>
      <c r="C10395" t="s">
        <v>36</v>
      </c>
      <c r="D10395" s="2">
        <v>4198.57</v>
      </c>
      <c r="E10395">
        <v>0.24</v>
      </c>
      <c r="F10395">
        <v>1</v>
      </c>
      <c r="G10395" s="1">
        <v>45170</v>
      </c>
      <c r="H10395" s="1">
        <v>45173</v>
      </c>
      <c r="I10395" t="s">
        <v>31</v>
      </c>
      <c r="J10395" t="s">
        <v>22</v>
      </c>
      <c r="K10395" s="2">
        <v>560.88</v>
      </c>
      <c r="L10395" t="s">
        <v>48</v>
      </c>
      <c r="M10395">
        <f>YEAR(Table1[[#This Row],[order_date]])</f>
        <v>2023</v>
      </c>
      <c r="N10395">
        <f>MONTH(Table1[[#This Row],[order_date]])</f>
        <v>9</v>
      </c>
      <c r="O10395" s="3">
        <f>Table1[[#This Row],[sales]]-Table1[[#This Row],[profit]]</f>
        <v>3637.6899999999996</v>
      </c>
      <c r="P10395" s="3">
        <f>Table1[[#This Row],[sales]]*Table1[[#This Row],[quantity]]</f>
        <v>4198.57</v>
      </c>
      <c r="Q10395" s="9">
        <f>Table1[[#This Row],[delivery_date]]-Table1[[#This Row],[order_date]]</f>
        <v>3</v>
      </c>
    </row>
    <row r="10396" spans="1:17" x14ac:dyDescent="0.35">
      <c r="A10396" t="s">
        <v>10427</v>
      </c>
      <c r="B10396" t="s">
        <v>25</v>
      </c>
      <c r="C10396" t="s">
        <v>20</v>
      </c>
      <c r="D10396" s="2">
        <v>2479.19</v>
      </c>
      <c r="E10396">
        <v>0.28999999999999998</v>
      </c>
      <c r="F10396">
        <v>2</v>
      </c>
      <c r="G10396" s="1">
        <v>45474</v>
      </c>
      <c r="H10396" s="1">
        <v>45475</v>
      </c>
      <c r="I10396" t="s">
        <v>31</v>
      </c>
      <c r="J10396" t="s">
        <v>22</v>
      </c>
      <c r="K10396" s="2">
        <v>650.23</v>
      </c>
      <c r="L10396" t="s">
        <v>48</v>
      </c>
      <c r="M10396">
        <f>YEAR(Table1[[#This Row],[order_date]])</f>
        <v>2024</v>
      </c>
      <c r="N10396">
        <f>MONTH(Table1[[#This Row],[order_date]])</f>
        <v>7</v>
      </c>
      <c r="O10396" s="3">
        <f>Table1[[#This Row],[sales]]-Table1[[#This Row],[profit]]</f>
        <v>1828.96</v>
      </c>
      <c r="P10396" s="3">
        <f>Table1[[#This Row],[sales]]*Table1[[#This Row],[quantity]]</f>
        <v>4958.38</v>
      </c>
      <c r="Q10396" s="9">
        <f>Table1[[#This Row],[delivery_date]]-Table1[[#This Row],[order_date]]</f>
        <v>1</v>
      </c>
    </row>
    <row r="10397" spans="1:17" x14ac:dyDescent="0.35">
      <c r="A10397" t="s">
        <v>10428</v>
      </c>
      <c r="B10397" t="s">
        <v>25</v>
      </c>
      <c r="C10397" t="s">
        <v>26</v>
      </c>
      <c r="D10397" s="2">
        <v>1663.44</v>
      </c>
      <c r="E10397">
        <v>0.16</v>
      </c>
      <c r="F10397">
        <v>8</v>
      </c>
      <c r="G10397" s="1">
        <v>45210</v>
      </c>
      <c r="H10397" s="1">
        <v>45213</v>
      </c>
      <c r="I10397" t="s">
        <v>15</v>
      </c>
      <c r="J10397" t="s">
        <v>16</v>
      </c>
      <c r="K10397" s="2">
        <v>359.9</v>
      </c>
      <c r="L10397" t="s">
        <v>39</v>
      </c>
      <c r="M10397">
        <f>YEAR(Table1[[#This Row],[order_date]])</f>
        <v>2023</v>
      </c>
      <c r="N10397">
        <f>MONTH(Table1[[#This Row],[order_date]])</f>
        <v>10</v>
      </c>
      <c r="O10397" s="3">
        <f>Table1[[#This Row],[sales]]-Table1[[#This Row],[profit]]</f>
        <v>1303.54</v>
      </c>
      <c r="P10397" s="3">
        <f>Table1[[#This Row],[sales]]*Table1[[#This Row],[quantity]]</f>
        <v>13307.52</v>
      </c>
      <c r="Q10397" s="9">
        <f>Table1[[#This Row],[delivery_date]]-Table1[[#This Row],[order_date]]</f>
        <v>3</v>
      </c>
    </row>
    <row r="10398" spans="1:17" x14ac:dyDescent="0.35">
      <c r="A10398" t="s">
        <v>10429</v>
      </c>
      <c r="B10398" t="s">
        <v>13</v>
      </c>
      <c r="C10398" t="s">
        <v>33</v>
      </c>
      <c r="D10398" s="2">
        <v>3413.57</v>
      </c>
      <c r="E10398">
        <v>0.35</v>
      </c>
      <c r="F10398">
        <v>6</v>
      </c>
      <c r="G10398" s="1">
        <v>45007</v>
      </c>
      <c r="H10398" s="1">
        <v>45012</v>
      </c>
      <c r="I10398" t="s">
        <v>21</v>
      </c>
      <c r="J10398" t="s">
        <v>27</v>
      </c>
      <c r="K10398" s="2">
        <v>478.63</v>
      </c>
      <c r="L10398" t="s">
        <v>48</v>
      </c>
      <c r="M10398">
        <f>YEAR(Table1[[#This Row],[order_date]])</f>
        <v>2023</v>
      </c>
      <c r="N10398">
        <f>MONTH(Table1[[#This Row],[order_date]])</f>
        <v>3</v>
      </c>
      <c r="O10398" s="3">
        <f>Table1[[#This Row],[sales]]-Table1[[#This Row],[profit]]</f>
        <v>2934.94</v>
      </c>
      <c r="P10398" s="3">
        <f>Table1[[#This Row],[sales]]*Table1[[#This Row],[quantity]]</f>
        <v>20481.420000000002</v>
      </c>
      <c r="Q10398" s="9">
        <f>Table1[[#This Row],[delivery_date]]-Table1[[#This Row],[order_date]]</f>
        <v>5</v>
      </c>
    </row>
    <row r="10399" spans="1:17" x14ac:dyDescent="0.35">
      <c r="A10399" t="s">
        <v>10430</v>
      </c>
      <c r="B10399" t="s">
        <v>41</v>
      </c>
      <c r="C10399" t="s">
        <v>26</v>
      </c>
      <c r="D10399" s="2">
        <v>2511.7800000000002</v>
      </c>
      <c r="E10399">
        <v>0.43</v>
      </c>
      <c r="F10399">
        <v>7</v>
      </c>
      <c r="G10399" s="1">
        <v>45510</v>
      </c>
      <c r="H10399" s="1">
        <v>45514</v>
      </c>
      <c r="I10399" t="s">
        <v>15</v>
      </c>
      <c r="J10399" t="s">
        <v>22</v>
      </c>
      <c r="K10399" s="2">
        <v>687.57</v>
      </c>
      <c r="L10399" t="s">
        <v>28</v>
      </c>
      <c r="M10399">
        <f>YEAR(Table1[[#This Row],[order_date]])</f>
        <v>2024</v>
      </c>
      <c r="N10399">
        <f>MONTH(Table1[[#This Row],[order_date]])</f>
        <v>8</v>
      </c>
      <c r="O10399" s="3">
        <f>Table1[[#This Row],[sales]]-Table1[[#This Row],[profit]]</f>
        <v>1824.21</v>
      </c>
      <c r="P10399" s="3">
        <f>Table1[[#This Row],[sales]]*Table1[[#This Row],[quantity]]</f>
        <v>17582.460000000003</v>
      </c>
      <c r="Q10399" s="9">
        <f>Table1[[#This Row],[delivery_date]]-Table1[[#This Row],[order_date]]</f>
        <v>4</v>
      </c>
    </row>
    <row r="10400" spans="1:17" x14ac:dyDescent="0.35">
      <c r="A10400" t="s">
        <v>10431</v>
      </c>
      <c r="B10400" t="s">
        <v>13</v>
      </c>
      <c r="C10400" t="s">
        <v>20</v>
      </c>
      <c r="D10400" s="2">
        <v>4486.92</v>
      </c>
      <c r="E10400">
        <v>0.27</v>
      </c>
      <c r="F10400">
        <v>8</v>
      </c>
      <c r="G10400" s="1">
        <v>45439</v>
      </c>
      <c r="H10400" s="1">
        <v>45443</v>
      </c>
      <c r="I10400" t="s">
        <v>15</v>
      </c>
      <c r="J10400" t="s">
        <v>22</v>
      </c>
      <c r="K10400" s="2">
        <v>512.86</v>
      </c>
      <c r="L10400" t="s">
        <v>39</v>
      </c>
      <c r="M10400">
        <f>YEAR(Table1[[#This Row],[order_date]])</f>
        <v>2024</v>
      </c>
      <c r="N10400">
        <f>MONTH(Table1[[#This Row],[order_date]])</f>
        <v>5</v>
      </c>
      <c r="O10400" s="3">
        <f>Table1[[#This Row],[sales]]-Table1[[#This Row],[profit]]</f>
        <v>3974.06</v>
      </c>
      <c r="P10400" s="3">
        <f>Table1[[#This Row],[sales]]*Table1[[#This Row],[quantity]]</f>
        <v>35895.360000000001</v>
      </c>
      <c r="Q10400" s="9">
        <f>Table1[[#This Row],[delivery_date]]-Table1[[#This Row],[order_date]]</f>
        <v>4</v>
      </c>
    </row>
    <row r="10401" spans="1:17" x14ac:dyDescent="0.35">
      <c r="A10401" t="s">
        <v>10432</v>
      </c>
      <c r="B10401" t="s">
        <v>41</v>
      </c>
      <c r="C10401" t="s">
        <v>14</v>
      </c>
      <c r="D10401" s="2">
        <v>4874.47</v>
      </c>
      <c r="E10401">
        <v>0.39</v>
      </c>
      <c r="F10401">
        <v>5</v>
      </c>
      <c r="G10401" s="1">
        <v>45275</v>
      </c>
      <c r="H10401" s="1">
        <v>45280</v>
      </c>
      <c r="I10401" t="s">
        <v>15</v>
      </c>
      <c r="J10401" t="s">
        <v>27</v>
      </c>
      <c r="K10401" s="2">
        <v>1352.65</v>
      </c>
      <c r="L10401" t="s">
        <v>48</v>
      </c>
      <c r="M10401">
        <f>YEAR(Table1[[#This Row],[order_date]])</f>
        <v>2023</v>
      </c>
      <c r="N10401">
        <f>MONTH(Table1[[#This Row],[order_date]])</f>
        <v>12</v>
      </c>
      <c r="O10401" s="3">
        <f>Table1[[#This Row],[sales]]-Table1[[#This Row],[profit]]</f>
        <v>3521.82</v>
      </c>
      <c r="P10401" s="3">
        <f>Table1[[#This Row],[sales]]*Table1[[#This Row],[quantity]]</f>
        <v>24372.350000000002</v>
      </c>
      <c r="Q10401" s="9">
        <f>Table1[[#This Row],[delivery_date]]-Table1[[#This Row],[order_date]]</f>
        <v>5</v>
      </c>
    </row>
    <row r="10402" spans="1:17" x14ac:dyDescent="0.35">
      <c r="A10402" t="s">
        <v>10433</v>
      </c>
      <c r="B10402" t="s">
        <v>19</v>
      </c>
      <c r="C10402" t="s">
        <v>36</v>
      </c>
      <c r="D10402" s="2">
        <v>4117.03</v>
      </c>
      <c r="E10402">
        <v>0.03</v>
      </c>
      <c r="F10402">
        <v>5</v>
      </c>
      <c r="G10402" s="1">
        <v>45362</v>
      </c>
      <c r="H10402" s="1">
        <v>45367</v>
      </c>
      <c r="I10402" t="s">
        <v>15</v>
      </c>
      <c r="J10402" t="s">
        <v>16</v>
      </c>
      <c r="K10402" s="2">
        <v>1031.18</v>
      </c>
      <c r="L10402" t="s">
        <v>48</v>
      </c>
      <c r="M10402">
        <f>YEAR(Table1[[#This Row],[order_date]])</f>
        <v>2024</v>
      </c>
      <c r="N10402">
        <f>MONTH(Table1[[#This Row],[order_date]])</f>
        <v>3</v>
      </c>
      <c r="O10402" s="3">
        <f>Table1[[#This Row],[sales]]-Table1[[#This Row],[profit]]</f>
        <v>3085.8499999999995</v>
      </c>
      <c r="P10402" s="3">
        <f>Table1[[#This Row],[sales]]*Table1[[#This Row],[quantity]]</f>
        <v>20585.149999999998</v>
      </c>
      <c r="Q10402" s="9">
        <f>Table1[[#This Row],[delivery_date]]-Table1[[#This Row],[order_date]]</f>
        <v>5</v>
      </c>
    </row>
    <row r="10403" spans="1:17" x14ac:dyDescent="0.35">
      <c r="A10403" t="s">
        <v>10434</v>
      </c>
      <c r="B10403" t="s">
        <v>41</v>
      </c>
      <c r="C10403" t="s">
        <v>33</v>
      </c>
      <c r="D10403" s="2">
        <v>4964.13</v>
      </c>
      <c r="E10403">
        <v>0.08</v>
      </c>
      <c r="F10403">
        <v>2</v>
      </c>
      <c r="G10403" s="1">
        <v>45195</v>
      </c>
      <c r="H10403" s="1">
        <v>45199</v>
      </c>
      <c r="I10403" t="s">
        <v>21</v>
      </c>
      <c r="J10403" t="s">
        <v>22</v>
      </c>
      <c r="K10403" s="2">
        <v>759.76</v>
      </c>
      <c r="L10403" t="s">
        <v>28</v>
      </c>
      <c r="M10403">
        <f>YEAR(Table1[[#This Row],[order_date]])</f>
        <v>2023</v>
      </c>
      <c r="N10403">
        <f>MONTH(Table1[[#This Row],[order_date]])</f>
        <v>9</v>
      </c>
      <c r="O10403" s="3">
        <f>Table1[[#This Row],[sales]]-Table1[[#This Row],[profit]]</f>
        <v>4204.37</v>
      </c>
      <c r="P10403" s="3">
        <f>Table1[[#This Row],[sales]]*Table1[[#This Row],[quantity]]</f>
        <v>9928.26</v>
      </c>
      <c r="Q10403" s="9">
        <f>Table1[[#This Row],[delivery_date]]-Table1[[#This Row],[order_date]]</f>
        <v>4</v>
      </c>
    </row>
    <row r="10404" spans="1:17" x14ac:dyDescent="0.35">
      <c r="A10404" t="s">
        <v>10435</v>
      </c>
      <c r="B10404" t="s">
        <v>19</v>
      </c>
      <c r="C10404" t="s">
        <v>36</v>
      </c>
      <c r="D10404" s="2">
        <v>1807.02</v>
      </c>
      <c r="E10404">
        <v>0.23</v>
      </c>
      <c r="F10404">
        <v>4</v>
      </c>
      <c r="G10404" s="1">
        <v>45205</v>
      </c>
      <c r="H10404" s="1">
        <v>45211</v>
      </c>
      <c r="I10404" t="s">
        <v>31</v>
      </c>
      <c r="J10404" t="s">
        <v>16</v>
      </c>
      <c r="K10404" s="2">
        <v>251.98</v>
      </c>
      <c r="L10404" t="s">
        <v>39</v>
      </c>
      <c r="M10404">
        <f>YEAR(Table1[[#This Row],[order_date]])</f>
        <v>2023</v>
      </c>
      <c r="N10404">
        <f>MONTH(Table1[[#This Row],[order_date]])</f>
        <v>10</v>
      </c>
      <c r="O10404" s="3">
        <f>Table1[[#This Row],[sales]]-Table1[[#This Row],[profit]]</f>
        <v>1555.04</v>
      </c>
      <c r="P10404" s="3">
        <f>Table1[[#This Row],[sales]]*Table1[[#This Row],[quantity]]</f>
        <v>7228.08</v>
      </c>
      <c r="Q10404" s="9">
        <f>Table1[[#This Row],[delivery_date]]-Table1[[#This Row],[order_date]]</f>
        <v>6</v>
      </c>
    </row>
    <row r="10405" spans="1:17" x14ac:dyDescent="0.35">
      <c r="A10405" t="s">
        <v>10436</v>
      </c>
      <c r="B10405" t="s">
        <v>13</v>
      </c>
      <c r="C10405" t="s">
        <v>36</v>
      </c>
      <c r="D10405" s="2">
        <v>4489.2</v>
      </c>
      <c r="E10405">
        <v>0.46</v>
      </c>
      <c r="F10405">
        <v>2</v>
      </c>
      <c r="G10405" s="1">
        <v>45653</v>
      </c>
      <c r="H10405" s="1">
        <v>45658</v>
      </c>
      <c r="I10405" t="s">
        <v>15</v>
      </c>
      <c r="J10405" t="s">
        <v>22</v>
      </c>
      <c r="K10405" s="2">
        <v>1215.1500000000001</v>
      </c>
      <c r="L10405" t="s">
        <v>48</v>
      </c>
      <c r="M10405">
        <f>YEAR(Table1[[#This Row],[order_date]])</f>
        <v>2024</v>
      </c>
      <c r="N10405">
        <f>MONTH(Table1[[#This Row],[order_date]])</f>
        <v>12</v>
      </c>
      <c r="O10405" s="3">
        <f>Table1[[#This Row],[sales]]-Table1[[#This Row],[profit]]</f>
        <v>3274.0499999999997</v>
      </c>
      <c r="P10405" s="3">
        <f>Table1[[#This Row],[sales]]*Table1[[#This Row],[quantity]]</f>
        <v>8978.4</v>
      </c>
      <c r="Q10405" s="9">
        <f>Table1[[#This Row],[delivery_date]]-Table1[[#This Row],[order_date]]</f>
        <v>5</v>
      </c>
    </row>
    <row r="10406" spans="1:17" x14ac:dyDescent="0.35">
      <c r="A10406" t="s">
        <v>10437</v>
      </c>
      <c r="B10406" t="s">
        <v>41</v>
      </c>
      <c r="C10406" t="s">
        <v>36</v>
      </c>
      <c r="D10406" s="2">
        <v>1716.67</v>
      </c>
      <c r="E10406">
        <v>0.27</v>
      </c>
      <c r="F10406">
        <v>7</v>
      </c>
      <c r="G10406" s="1">
        <v>45216</v>
      </c>
      <c r="H10406" s="1">
        <v>45223</v>
      </c>
      <c r="I10406" t="s">
        <v>21</v>
      </c>
      <c r="J10406" t="s">
        <v>22</v>
      </c>
      <c r="K10406" s="2">
        <v>294.06</v>
      </c>
      <c r="L10406" t="s">
        <v>17</v>
      </c>
      <c r="M10406">
        <f>YEAR(Table1[[#This Row],[order_date]])</f>
        <v>2023</v>
      </c>
      <c r="N10406">
        <f>MONTH(Table1[[#This Row],[order_date]])</f>
        <v>10</v>
      </c>
      <c r="O10406" s="3">
        <f>Table1[[#This Row],[sales]]-Table1[[#This Row],[profit]]</f>
        <v>1422.6100000000001</v>
      </c>
      <c r="P10406" s="3">
        <f>Table1[[#This Row],[sales]]*Table1[[#This Row],[quantity]]</f>
        <v>12016.69</v>
      </c>
      <c r="Q10406" s="9">
        <f>Table1[[#This Row],[delivery_date]]-Table1[[#This Row],[order_date]]</f>
        <v>7</v>
      </c>
    </row>
    <row r="10407" spans="1:17" x14ac:dyDescent="0.35">
      <c r="A10407" t="s">
        <v>10438</v>
      </c>
      <c r="B10407" t="s">
        <v>19</v>
      </c>
      <c r="C10407" t="s">
        <v>36</v>
      </c>
      <c r="D10407" s="2">
        <v>678.39</v>
      </c>
      <c r="E10407">
        <v>0.22</v>
      </c>
      <c r="F10407">
        <v>9</v>
      </c>
      <c r="G10407" s="1">
        <v>45592</v>
      </c>
      <c r="H10407" s="1">
        <v>45595</v>
      </c>
      <c r="I10407" t="s">
        <v>31</v>
      </c>
      <c r="J10407" t="s">
        <v>22</v>
      </c>
      <c r="K10407" s="2">
        <v>164.05</v>
      </c>
      <c r="L10407" t="s">
        <v>28</v>
      </c>
      <c r="M10407">
        <f>YEAR(Table1[[#This Row],[order_date]])</f>
        <v>2024</v>
      </c>
      <c r="N10407">
        <f>MONTH(Table1[[#This Row],[order_date]])</f>
        <v>10</v>
      </c>
      <c r="O10407" s="3">
        <f>Table1[[#This Row],[sales]]-Table1[[#This Row],[profit]]</f>
        <v>514.33999999999992</v>
      </c>
      <c r="P10407" s="3">
        <f>Table1[[#This Row],[sales]]*Table1[[#This Row],[quantity]]</f>
        <v>6105.51</v>
      </c>
      <c r="Q10407" s="9">
        <f>Table1[[#This Row],[delivery_date]]-Table1[[#This Row],[order_date]]</f>
        <v>3</v>
      </c>
    </row>
    <row r="10408" spans="1:17" x14ac:dyDescent="0.35">
      <c r="A10408" t="s">
        <v>10439</v>
      </c>
      <c r="B10408" t="s">
        <v>19</v>
      </c>
      <c r="C10408" t="s">
        <v>20</v>
      </c>
      <c r="D10408" s="2">
        <v>3144.73</v>
      </c>
      <c r="E10408">
        <v>0.3</v>
      </c>
      <c r="F10408">
        <v>2</v>
      </c>
      <c r="G10408" s="1">
        <v>45519</v>
      </c>
      <c r="H10408" s="1">
        <v>45523</v>
      </c>
      <c r="I10408" t="s">
        <v>31</v>
      </c>
      <c r="J10408" t="s">
        <v>16</v>
      </c>
      <c r="K10408" s="2">
        <v>664.33</v>
      </c>
      <c r="L10408" t="s">
        <v>17</v>
      </c>
      <c r="M10408">
        <f>YEAR(Table1[[#This Row],[order_date]])</f>
        <v>2024</v>
      </c>
      <c r="N10408">
        <f>MONTH(Table1[[#This Row],[order_date]])</f>
        <v>8</v>
      </c>
      <c r="O10408" s="3">
        <f>Table1[[#This Row],[sales]]-Table1[[#This Row],[profit]]</f>
        <v>2480.4</v>
      </c>
      <c r="P10408" s="3">
        <f>Table1[[#This Row],[sales]]*Table1[[#This Row],[quantity]]</f>
        <v>6289.46</v>
      </c>
      <c r="Q10408" s="9">
        <f>Table1[[#This Row],[delivery_date]]-Table1[[#This Row],[order_date]]</f>
        <v>4</v>
      </c>
    </row>
    <row r="10409" spans="1:17" x14ac:dyDescent="0.35">
      <c r="A10409" t="s">
        <v>10440</v>
      </c>
      <c r="B10409" t="s">
        <v>19</v>
      </c>
      <c r="C10409" t="s">
        <v>36</v>
      </c>
      <c r="D10409" s="2">
        <v>2329.44</v>
      </c>
      <c r="E10409">
        <v>0.06</v>
      </c>
      <c r="F10409">
        <v>4</v>
      </c>
      <c r="G10409" s="1">
        <v>45591</v>
      </c>
      <c r="H10409" s="1">
        <v>45592</v>
      </c>
      <c r="I10409" t="s">
        <v>15</v>
      </c>
      <c r="J10409" t="s">
        <v>27</v>
      </c>
      <c r="K10409" s="2">
        <v>219.66</v>
      </c>
      <c r="L10409" t="s">
        <v>34</v>
      </c>
      <c r="M10409">
        <f>YEAR(Table1[[#This Row],[order_date]])</f>
        <v>2024</v>
      </c>
      <c r="N10409">
        <f>MONTH(Table1[[#This Row],[order_date]])</f>
        <v>10</v>
      </c>
      <c r="O10409" s="3">
        <f>Table1[[#This Row],[sales]]-Table1[[#This Row],[profit]]</f>
        <v>2109.7800000000002</v>
      </c>
      <c r="P10409" s="3">
        <f>Table1[[#This Row],[sales]]*Table1[[#This Row],[quantity]]</f>
        <v>9317.76</v>
      </c>
      <c r="Q10409" s="9">
        <f>Table1[[#This Row],[delivery_date]]-Table1[[#This Row],[order_date]]</f>
        <v>1</v>
      </c>
    </row>
    <row r="10410" spans="1:17" x14ac:dyDescent="0.35">
      <c r="A10410" t="s">
        <v>10441</v>
      </c>
      <c r="B10410" t="s">
        <v>25</v>
      </c>
      <c r="C10410" t="s">
        <v>36</v>
      </c>
      <c r="D10410" s="2">
        <v>4616.33</v>
      </c>
      <c r="E10410">
        <v>0.33</v>
      </c>
      <c r="F10410">
        <v>8</v>
      </c>
      <c r="G10410" s="1">
        <v>45397</v>
      </c>
      <c r="H10410" s="1">
        <v>45398</v>
      </c>
      <c r="I10410" t="s">
        <v>21</v>
      </c>
      <c r="J10410" t="s">
        <v>27</v>
      </c>
      <c r="K10410" s="2">
        <v>1271.54</v>
      </c>
      <c r="L10410" t="s">
        <v>48</v>
      </c>
      <c r="M10410">
        <f>YEAR(Table1[[#This Row],[order_date]])</f>
        <v>2024</v>
      </c>
      <c r="N10410">
        <f>MONTH(Table1[[#This Row],[order_date]])</f>
        <v>4</v>
      </c>
      <c r="O10410" s="3">
        <f>Table1[[#This Row],[sales]]-Table1[[#This Row],[profit]]</f>
        <v>3344.79</v>
      </c>
      <c r="P10410" s="3">
        <f>Table1[[#This Row],[sales]]*Table1[[#This Row],[quantity]]</f>
        <v>36930.639999999999</v>
      </c>
      <c r="Q10410" s="9">
        <f>Table1[[#This Row],[delivery_date]]-Table1[[#This Row],[order_date]]</f>
        <v>1</v>
      </c>
    </row>
    <row r="10411" spans="1:17" x14ac:dyDescent="0.35">
      <c r="A10411" t="s">
        <v>10442</v>
      </c>
      <c r="B10411" t="s">
        <v>13</v>
      </c>
      <c r="C10411" t="s">
        <v>20</v>
      </c>
      <c r="D10411" s="2">
        <v>2511.75</v>
      </c>
      <c r="E10411">
        <v>0.05</v>
      </c>
      <c r="F10411">
        <v>9</v>
      </c>
      <c r="G10411" s="1">
        <v>45365</v>
      </c>
      <c r="H10411" s="1">
        <v>45370</v>
      </c>
      <c r="I10411" t="s">
        <v>15</v>
      </c>
      <c r="J10411" t="s">
        <v>16</v>
      </c>
      <c r="K10411" s="2">
        <v>514.27</v>
      </c>
      <c r="L10411" t="s">
        <v>17</v>
      </c>
      <c r="M10411">
        <f>YEAR(Table1[[#This Row],[order_date]])</f>
        <v>2024</v>
      </c>
      <c r="N10411">
        <f>MONTH(Table1[[#This Row],[order_date]])</f>
        <v>3</v>
      </c>
      <c r="O10411" s="3">
        <f>Table1[[#This Row],[sales]]-Table1[[#This Row],[profit]]</f>
        <v>1997.48</v>
      </c>
      <c r="P10411" s="3">
        <f>Table1[[#This Row],[sales]]*Table1[[#This Row],[quantity]]</f>
        <v>22605.75</v>
      </c>
      <c r="Q10411" s="9">
        <f>Table1[[#This Row],[delivery_date]]-Table1[[#This Row],[order_date]]</f>
        <v>5</v>
      </c>
    </row>
    <row r="10412" spans="1:17" x14ac:dyDescent="0.35">
      <c r="A10412" t="s">
        <v>10443</v>
      </c>
      <c r="B10412" t="s">
        <v>19</v>
      </c>
      <c r="C10412" t="s">
        <v>26</v>
      </c>
      <c r="D10412" s="2">
        <v>4645.3999999999996</v>
      </c>
      <c r="E10412">
        <v>0.28999999999999998</v>
      </c>
      <c r="F10412">
        <v>4</v>
      </c>
      <c r="G10412" s="1">
        <v>45466</v>
      </c>
      <c r="H10412" s="1">
        <v>45467</v>
      </c>
      <c r="I10412" t="s">
        <v>31</v>
      </c>
      <c r="J10412" t="s">
        <v>22</v>
      </c>
      <c r="K10412" s="2">
        <v>610.87</v>
      </c>
      <c r="L10412" t="s">
        <v>34</v>
      </c>
      <c r="M10412">
        <f>YEAR(Table1[[#This Row],[order_date]])</f>
        <v>2024</v>
      </c>
      <c r="N10412">
        <f>MONTH(Table1[[#This Row],[order_date]])</f>
        <v>6</v>
      </c>
      <c r="O10412" s="3">
        <f>Table1[[#This Row],[sales]]-Table1[[#This Row],[profit]]</f>
        <v>4034.5299999999997</v>
      </c>
      <c r="P10412" s="3">
        <f>Table1[[#This Row],[sales]]*Table1[[#This Row],[quantity]]</f>
        <v>18581.599999999999</v>
      </c>
      <c r="Q10412" s="9">
        <f>Table1[[#This Row],[delivery_date]]-Table1[[#This Row],[order_date]]</f>
        <v>1</v>
      </c>
    </row>
    <row r="10413" spans="1:17" x14ac:dyDescent="0.35">
      <c r="A10413" t="s">
        <v>10444</v>
      </c>
      <c r="B10413" t="s">
        <v>41</v>
      </c>
      <c r="C10413" t="s">
        <v>20</v>
      </c>
      <c r="D10413" s="2">
        <v>485.31</v>
      </c>
      <c r="E10413">
        <v>0.36</v>
      </c>
      <c r="F10413">
        <v>8</v>
      </c>
      <c r="G10413" s="1">
        <v>45201</v>
      </c>
      <c r="H10413" s="1">
        <v>45202</v>
      </c>
      <c r="I10413" t="s">
        <v>31</v>
      </c>
      <c r="J10413" t="s">
        <v>16</v>
      </c>
      <c r="K10413" s="2">
        <v>68.099999999999994</v>
      </c>
      <c r="L10413" t="s">
        <v>28</v>
      </c>
      <c r="M10413">
        <f>YEAR(Table1[[#This Row],[order_date]])</f>
        <v>2023</v>
      </c>
      <c r="N10413">
        <f>MONTH(Table1[[#This Row],[order_date]])</f>
        <v>10</v>
      </c>
      <c r="O10413" s="3">
        <f>Table1[[#This Row],[sales]]-Table1[[#This Row],[profit]]</f>
        <v>417.21000000000004</v>
      </c>
      <c r="P10413" s="3">
        <f>Table1[[#This Row],[sales]]*Table1[[#This Row],[quantity]]</f>
        <v>3882.48</v>
      </c>
      <c r="Q10413" s="9">
        <f>Table1[[#This Row],[delivery_date]]-Table1[[#This Row],[order_date]]</f>
        <v>1</v>
      </c>
    </row>
    <row r="10414" spans="1:17" x14ac:dyDescent="0.35">
      <c r="A10414" t="s">
        <v>10445</v>
      </c>
      <c r="B10414" t="s">
        <v>19</v>
      </c>
      <c r="C10414" t="s">
        <v>14</v>
      </c>
      <c r="D10414" s="2">
        <v>4169.51</v>
      </c>
      <c r="E10414">
        <v>0.21</v>
      </c>
      <c r="F10414">
        <v>7</v>
      </c>
      <c r="G10414" s="1">
        <v>45067</v>
      </c>
      <c r="H10414" s="1">
        <v>45071</v>
      </c>
      <c r="I10414" t="s">
        <v>21</v>
      </c>
      <c r="J10414" t="s">
        <v>27</v>
      </c>
      <c r="K10414" s="2">
        <v>454.76</v>
      </c>
      <c r="L10414" t="s">
        <v>17</v>
      </c>
      <c r="M10414">
        <f>YEAR(Table1[[#This Row],[order_date]])</f>
        <v>2023</v>
      </c>
      <c r="N10414">
        <f>MONTH(Table1[[#This Row],[order_date]])</f>
        <v>5</v>
      </c>
      <c r="O10414" s="3">
        <f>Table1[[#This Row],[sales]]-Table1[[#This Row],[profit]]</f>
        <v>3714.75</v>
      </c>
      <c r="P10414" s="3">
        <f>Table1[[#This Row],[sales]]*Table1[[#This Row],[quantity]]</f>
        <v>29186.57</v>
      </c>
      <c r="Q10414" s="9">
        <f>Table1[[#This Row],[delivery_date]]-Table1[[#This Row],[order_date]]</f>
        <v>4</v>
      </c>
    </row>
    <row r="10415" spans="1:17" x14ac:dyDescent="0.35">
      <c r="A10415" t="s">
        <v>10446</v>
      </c>
      <c r="B10415" t="s">
        <v>25</v>
      </c>
      <c r="C10415" t="s">
        <v>20</v>
      </c>
      <c r="D10415" s="2">
        <v>3819.66</v>
      </c>
      <c r="E10415">
        <v>0.46</v>
      </c>
      <c r="F10415">
        <v>5</v>
      </c>
      <c r="G10415" s="1">
        <v>45605</v>
      </c>
      <c r="H10415" s="1">
        <v>45608</v>
      </c>
      <c r="I10415" t="s">
        <v>31</v>
      </c>
      <c r="J10415" t="s">
        <v>27</v>
      </c>
      <c r="K10415" s="2">
        <v>752.66</v>
      </c>
      <c r="L10415" t="s">
        <v>39</v>
      </c>
      <c r="M10415">
        <f>YEAR(Table1[[#This Row],[order_date]])</f>
        <v>2024</v>
      </c>
      <c r="N10415">
        <f>MONTH(Table1[[#This Row],[order_date]])</f>
        <v>11</v>
      </c>
      <c r="O10415" s="3">
        <f>Table1[[#This Row],[sales]]-Table1[[#This Row],[profit]]</f>
        <v>3067</v>
      </c>
      <c r="P10415" s="3">
        <f>Table1[[#This Row],[sales]]*Table1[[#This Row],[quantity]]</f>
        <v>19098.3</v>
      </c>
      <c r="Q10415" s="9">
        <f>Table1[[#This Row],[delivery_date]]-Table1[[#This Row],[order_date]]</f>
        <v>3</v>
      </c>
    </row>
    <row r="10416" spans="1:17" x14ac:dyDescent="0.35">
      <c r="A10416" t="s">
        <v>10447</v>
      </c>
      <c r="B10416" t="s">
        <v>13</v>
      </c>
      <c r="C10416" t="s">
        <v>26</v>
      </c>
      <c r="D10416" s="2">
        <v>3627.89</v>
      </c>
      <c r="E10416">
        <v>0.08</v>
      </c>
      <c r="F10416">
        <v>4</v>
      </c>
      <c r="G10416" s="1">
        <v>45233</v>
      </c>
      <c r="H10416" s="1">
        <v>45235</v>
      </c>
      <c r="I10416" t="s">
        <v>31</v>
      </c>
      <c r="J10416" t="s">
        <v>27</v>
      </c>
      <c r="K10416" s="2">
        <v>351.1</v>
      </c>
      <c r="L10416" t="s">
        <v>28</v>
      </c>
      <c r="M10416">
        <f>YEAR(Table1[[#This Row],[order_date]])</f>
        <v>2023</v>
      </c>
      <c r="N10416">
        <f>MONTH(Table1[[#This Row],[order_date]])</f>
        <v>11</v>
      </c>
      <c r="O10416" s="3">
        <f>Table1[[#This Row],[sales]]-Table1[[#This Row],[profit]]</f>
        <v>3276.79</v>
      </c>
      <c r="P10416" s="3">
        <f>Table1[[#This Row],[sales]]*Table1[[#This Row],[quantity]]</f>
        <v>14511.56</v>
      </c>
      <c r="Q10416" s="9">
        <f>Table1[[#This Row],[delivery_date]]-Table1[[#This Row],[order_date]]</f>
        <v>2</v>
      </c>
    </row>
    <row r="10417" spans="1:17" x14ac:dyDescent="0.35">
      <c r="A10417" t="s">
        <v>10448</v>
      </c>
      <c r="B10417" t="s">
        <v>25</v>
      </c>
      <c r="C10417" t="s">
        <v>14</v>
      </c>
      <c r="D10417" s="2">
        <v>1840.17</v>
      </c>
      <c r="E10417">
        <v>0.09</v>
      </c>
      <c r="F10417">
        <v>6</v>
      </c>
      <c r="G10417" s="1">
        <v>45195</v>
      </c>
      <c r="H10417" s="1">
        <v>45196</v>
      </c>
      <c r="I10417" t="s">
        <v>21</v>
      </c>
      <c r="J10417" t="s">
        <v>22</v>
      </c>
      <c r="K10417" s="2">
        <v>258.05</v>
      </c>
      <c r="L10417" t="s">
        <v>28</v>
      </c>
      <c r="M10417">
        <f>YEAR(Table1[[#This Row],[order_date]])</f>
        <v>2023</v>
      </c>
      <c r="N10417">
        <f>MONTH(Table1[[#This Row],[order_date]])</f>
        <v>9</v>
      </c>
      <c r="O10417" s="3">
        <f>Table1[[#This Row],[sales]]-Table1[[#This Row],[profit]]</f>
        <v>1582.1200000000001</v>
      </c>
      <c r="P10417" s="3">
        <f>Table1[[#This Row],[sales]]*Table1[[#This Row],[quantity]]</f>
        <v>11041.02</v>
      </c>
      <c r="Q10417" s="9">
        <f>Table1[[#This Row],[delivery_date]]-Table1[[#This Row],[order_date]]</f>
        <v>1</v>
      </c>
    </row>
    <row r="10418" spans="1:17" x14ac:dyDescent="0.35">
      <c r="A10418" t="s">
        <v>10449</v>
      </c>
      <c r="B10418" t="s">
        <v>25</v>
      </c>
      <c r="C10418" t="s">
        <v>14</v>
      </c>
      <c r="D10418" s="2">
        <v>3940.42</v>
      </c>
      <c r="E10418">
        <v>0.26</v>
      </c>
      <c r="F10418">
        <v>6</v>
      </c>
      <c r="G10418" s="1">
        <v>45423</v>
      </c>
      <c r="H10418" s="1">
        <v>45428</v>
      </c>
      <c r="I10418" t="s">
        <v>15</v>
      </c>
      <c r="J10418" t="s">
        <v>27</v>
      </c>
      <c r="K10418" s="2">
        <v>1122.5899999999999</v>
      </c>
      <c r="L10418" t="s">
        <v>23</v>
      </c>
      <c r="M10418">
        <f>YEAR(Table1[[#This Row],[order_date]])</f>
        <v>2024</v>
      </c>
      <c r="N10418">
        <f>MONTH(Table1[[#This Row],[order_date]])</f>
        <v>5</v>
      </c>
      <c r="O10418" s="3">
        <f>Table1[[#This Row],[sales]]-Table1[[#This Row],[profit]]</f>
        <v>2817.83</v>
      </c>
      <c r="P10418" s="3">
        <f>Table1[[#This Row],[sales]]*Table1[[#This Row],[quantity]]</f>
        <v>23642.52</v>
      </c>
      <c r="Q10418" s="9">
        <f>Table1[[#This Row],[delivery_date]]-Table1[[#This Row],[order_date]]</f>
        <v>5</v>
      </c>
    </row>
    <row r="10419" spans="1:17" x14ac:dyDescent="0.35">
      <c r="A10419" t="s">
        <v>10450</v>
      </c>
      <c r="B10419" t="s">
        <v>25</v>
      </c>
      <c r="C10419" t="s">
        <v>33</v>
      </c>
      <c r="D10419" s="2">
        <v>2468.15</v>
      </c>
      <c r="E10419">
        <v>0.47</v>
      </c>
      <c r="F10419">
        <v>2</v>
      </c>
      <c r="G10419" s="1">
        <v>44978</v>
      </c>
      <c r="H10419" s="1">
        <v>44980</v>
      </c>
      <c r="I10419" t="s">
        <v>21</v>
      </c>
      <c r="J10419" t="s">
        <v>16</v>
      </c>
      <c r="K10419" s="2">
        <v>150.54</v>
      </c>
      <c r="L10419" t="s">
        <v>39</v>
      </c>
      <c r="M10419">
        <f>YEAR(Table1[[#This Row],[order_date]])</f>
        <v>2023</v>
      </c>
      <c r="N10419">
        <f>MONTH(Table1[[#This Row],[order_date]])</f>
        <v>2</v>
      </c>
      <c r="O10419" s="3">
        <f>Table1[[#This Row],[sales]]-Table1[[#This Row],[profit]]</f>
        <v>2317.61</v>
      </c>
      <c r="P10419" s="3">
        <f>Table1[[#This Row],[sales]]*Table1[[#This Row],[quantity]]</f>
        <v>4936.3</v>
      </c>
      <c r="Q10419" s="9">
        <f>Table1[[#This Row],[delivery_date]]-Table1[[#This Row],[order_date]]</f>
        <v>2</v>
      </c>
    </row>
    <row r="10420" spans="1:17" x14ac:dyDescent="0.35">
      <c r="A10420" t="s">
        <v>10451</v>
      </c>
      <c r="B10420" t="s">
        <v>41</v>
      </c>
      <c r="C10420" t="s">
        <v>36</v>
      </c>
      <c r="D10420" s="2">
        <v>3604.5</v>
      </c>
      <c r="E10420">
        <v>0.2</v>
      </c>
      <c r="F10420">
        <v>3</v>
      </c>
      <c r="G10420" s="1">
        <v>45431</v>
      </c>
      <c r="H10420" s="1">
        <v>45432</v>
      </c>
      <c r="I10420" t="s">
        <v>21</v>
      </c>
      <c r="J10420" t="s">
        <v>22</v>
      </c>
      <c r="K10420" s="2">
        <v>829.97</v>
      </c>
      <c r="L10420" t="s">
        <v>23</v>
      </c>
      <c r="M10420">
        <f>YEAR(Table1[[#This Row],[order_date]])</f>
        <v>2024</v>
      </c>
      <c r="N10420">
        <f>MONTH(Table1[[#This Row],[order_date]])</f>
        <v>5</v>
      </c>
      <c r="O10420" s="3">
        <f>Table1[[#This Row],[sales]]-Table1[[#This Row],[profit]]</f>
        <v>2774.5299999999997</v>
      </c>
      <c r="P10420" s="3">
        <f>Table1[[#This Row],[sales]]*Table1[[#This Row],[quantity]]</f>
        <v>10813.5</v>
      </c>
      <c r="Q10420" s="9">
        <f>Table1[[#This Row],[delivery_date]]-Table1[[#This Row],[order_date]]</f>
        <v>1</v>
      </c>
    </row>
    <row r="10421" spans="1:17" x14ac:dyDescent="0.35">
      <c r="A10421" t="s">
        <v>10452</v>
      </c>
      <c r="B10421" t="s">
        <v>13</v>
      </c>
      <c r="C10421" t="s">
        <v>14</v>
      </c>
      <c r="D10421" s="2">
        <v>2805.91</v>
      </c>
      <c r="E10421">
        <v>0.46</v>
      </c>
      <c r="F10421">
        <v>6</v>
      </c>
      <c r="G10421" s="1">
        <v>45173</v>
      </c>
      <c r="H10421" s="1">
        <v>45180</v>
      </c>
      <c r="I10421" t="s">
        <v>15</v>
      </c>
      <c r="J10421" t="s">
        <v>27</v>
      </c>
      <c r="K10421" s="2">
        <v>234.65</v>
      </c>
      <c r="L10421" t="s">
        <v>28</v>
      </c>
      <c r="M10421">
        <f>YEAR(Table1[[#This Row],[order_date]])</f>
        <v>2023</v>
      </c>
      <c r="N10421">
        <f>MONTH(Table1[[#This Row],[order_date]])</f>
        <v>9</v>
      </c>
      <c r="O10421" s="3">
        <f>Table1[[#This Row],[sales]]-Table1[[#This Row],[profit]]</f>
        <v>2571.2599999999998</v>
      </c>
      <c r="P10421" s="3">
        <f>Table1[[#This Row],[sales]]*Table1[[#This Row],[quantity]]</f>
        <v>16835.46</v>
      </c>
      <c r="Q10421" s="9">
        <f>Table1[[#This Row],[delivery_date]]-Table1[[#This Row],[order_date]]</f>
        <v>7</v>
      </c>
    </row>
    <row r="10422" spans="1:17" x14ac:dyDescent="0.35">
      <c r="A10422" t="s">
        <v>10453</v>
      </c>
      <c r="B10422" t="s">
        <v>13</v>
      </c>
      <c r="C10422" t="s">
        <v>14</v>
      </c>
      <c r="D10422" s="2">
        <v>871.45</v>
      </c>
      <c r="E10422">
        <v>0.35</v>
      </c>
      <c r="F10422">
        <v>4</v>
      </c>
      <c r="G10422" s="1">
        <v>44962</v>
      </c>
      <c r="H10422" s="1">
        <v>44965</v>
      </c>
      <c r="I10422" t="s">
        <v>31</v>
      </c>
      <c r="J10422" t="s">
        <v>27</v>
      </c>
      <c r="K10422" s="2">
        <v>122.45</v>
      </c>
      <c r="L10422" t="s">
        <v>23</v>
      </c>
      <c r="M10422">
        <f>YEAR(Table1[[#This Row],[order_date]])</f>
        <v>2023</v>
      </c>
      <c r="N10422">
        <f>MONTH(Table1[[#This Row],[order_date]])</f>
        <v>2</v>
      </c>
      <c r="O10422" s="3">
        <f>Table1[[#This Row],[sales]]-Table1[[#This Row],[profit]]</f>
        <v>749</v>
      </c>
      <c r="P10422" s="3">
        <f>Table1[[#This Row],[sales]]*Table1[[#This Row],[quantity]]</f>
        <v>3485.8</v>
      </c>
      <c r="Q10422" s="9">
        <f>Table1[[#This Row],[delivery_date]]-Table1[[#This Row],[order_date]]</f>
        <v>3</v>
      </c>
    </row>
    <row r="10423" spans="1:17" x14ac:dyDescent="0.35">
      <c r="A10423" t="s">
        <v>10454</v>
      </c>
      <c r="B10423" t="s">
        <v>41</v>
      </c>
      <c r="C10423" t="s">
        <v>26</v>
      </c>
      <c r="D10423" s="2">
        <v>416.34</v>
      </c>
      <c r="E10423">
        <v>0.39</v>
      </c>
      <c r="F10423">
        <v>3</v>
      </c>
      <c r="G10423" s="1">
        <v>45033</v>
      </c>
      <c r="H10423" s="1">
        <v>45039</v>
      </c>
      <c r="I10423" t="s">
        <v>21</v>
      </c>
      <c r="J10423" t="s">
        <v>22</v>
      </c>
      <c r="K10423" s="2">
        <v>80.52</v>
      </c>
      <c r="L10423" t="s">
        <v>34</v>
      </c>
      <c r="M10423">
        <f>YEAR(Table1[[#This Row],[order_date]])</f>
        <v>2023</v>
      </c>
      <c r="N10423">
        <f>MONTH(Table1[[#This Row],[order_date]])</f>
        <v>4</v>
      </c>
      <c r="O10423" s="3">
        <f>Table1[[#This Row],[sales]]-Table1[[#This Row],[profit]]</f>
        <v>335.82</v>
      </c>
      <c r="P10423" s="3">
        <f>Table1[[#This Row],[sales]]*Table1[[#This Row],[quantity]]</f>
        <v>1249.02</v>
      </c>
      <c r="Q10423" s="9">
        <f>Table1[[#This Row],[delivery_date]]-Table1[[#This Row],[order_date]]</f>
        <v>6</v>
      </c>
    </row>
    <row r="10424" spans="1:17" x14ac:dyDescent="0.35">
      <c r="A10424" t="s">
        <v>10455</v>
      </c>
      <c r="B10424" t="s">
        <v>13</v>
      </c>
      <c r="C10424" t="s">
        <v>14</v>
      </c>
      <c r="D10424" s="2">
        <v>1894.31</v>
      </c>
      <c r="E10424">
        <v>0.47</v>
      </c>
      <c r="F10424">
        <v>4</v>
      </c>
      <c r="G10424" s="1">
        <v>45481</v>
      </c>
      <c r="H10424" s="1">
        <v>45482</v>
      </c>
      <c r="I10424" t="s">
        <v>15</v>
      </c>
      <c r="J10424" t="s">
        <v>27</v>
      </c>
      <c r="K10424" s="2">
        <v>560.28</v>
      </c>
      <c r="L10424" t="s">
        <v>48</v>
      </c>
      <c r="M10424">
        <f>YEAR(Table1[[#This Row],[order_date]])</f>
        <v>2024</v>
      </c>
      <c r="N10424">
        <f>MONTH(Table1[[#This Row],[order_date]])</f>
        <v>7</v>
      </c>
      <c r="O10424" s="3">
        <f>Table1[[#This Row],[sales]]-Table1[[#This Row],[profit]]</f>
        <v>1334.03</v>
      </c>
      <c r="P10424" s="3">
        <f>Table1[[#This Row],[sales]]*Table1[[#This Row],[quantity]]</f>
        <v>7577.24</v>
      </c>
      <c r="Q10424" s="9">
        <f>Table1[[#This Row],[delivery_date]]-Table1[[#This Row],[order_date]]</f>
        <v>1</v>
      </c>
    </row>
    <row r="10425" spans="1:17" x14ac:dyDescent="0.35">
      <c r="A10425" t="s">
        <v>10456</v>
      </c>
      <c r="B10425" t="s">
        <v>25</v>
      </c>
      <c r="C10425" t="s">
        <v>26</v>
      </c>
      <c r="D10425" s="2">
        <v>4670.67</v>
      </c>
      <c r="E10425">
        <v>0.28999999999999998</v>
      </c>
      <c r="F10425">
        <v>6</v>
      </c>
      <c r="G10425" s="1">
        <v>45067</v>
      </c>
      <c r="H10425" s="1">
        <v>45072</v>
      </c>
      <c r="I10425" t="s">
        <v>21</v>
      </c>
      <c r="J10425" t="s">
        <v>22</v>
      </c>
      <c r="K10425" s="2">
        <v>607.48</v>
      </c>
      <c r="L10425" t="s">
        <v>28</v>
      </c>
      <c r="M10425">
        <f>YEAR(Table1[[#This Row],[order_date]])</f>
        <v>2023</v>
      </c>
      <c r="N10425">
        <f>MONTH(Table1[[#This Row],[order_date]])</f>
        <v>5</v>
      </c>
      <c r="O10425" s="3">
        <f>Table1[[#This Row],[sales]]-Table1[[#This Row],[profit]]</f>
        <v>4063.19</v>
      </c>
      <c r="P10425" s="3">
        <f>Table1[[#This Row],[sales]]*Table1[[#This Row],[quantity]]</f>
        <v>28024.02</v>
      </c>
      <c r="Q10425" s="9">
        <f>Table1[[#This Row],[delivery_date]]-Table1[[#This Row],[order_date]]</f>
        <v>5</v>
      </c>
    </row>
    <row r="10426" spans="1:17" x14ac:dyDescent="0.35">
      <c r="A10426" t="s">
        <v>10457</v>
      </c>
      <c r="B10426" t="s">
        <v>13</v>
      </c>
      <c r="C10426" t="s">
        <v>36</v>
      </c>
      <c r="D10426" s="2">
        <v>2695.7</v>
      </c>
      <c r="E10426">
        <v>0.32</v>
      </c>
      <c r="F10426">
        <v>3</v>
      </c>
      <c r="G10426" s="1">
        <v>45018</v>
      </c>
      <c r="H10426" s="1">
        <v>45025</v>
      </c>
      <c r="I10426" t="s">
        <v>21</v>
      </c>
      <c r="J10426" t="s">
        <v>22</v>
      </c>
      <c r="K10426" s="2">
        <v>263.69</v>
      </c>
      <c r="L10426" t="s">
        <v>17</v>
      </c>
      <c r="M10426">
        <f>YEAR(Table1[[#This Row],[order_date]])</f>
        <v>2023</v>
      </c>
      <c r="N10426">
        <f>MONTH(Table1[[#This Row],[order_date]])</f>
        <v>4</v>
      </c>
      <c r="O10426" s="3">
        <f>Table1[[#This Row],[sales]]-Table1[[#This Row],[profit]]</f>
        <v>2432.0099999999998</v>
      </c>
      <c r="P10426" s="3">
        <f>Table1[[#This Row],[sales]]*Table1[[#This Row],[quantity]]</f>
        <v>8087.0999999999995</v>
      </c>
      <c r="Q10426" s="9">
        <f>Table1[[#This Row],[delivery_date]]-Table1[[#This Row],[order_date]]</f>
        <v>7</v>
      </c>
    </row>
    <row r="10427" spans="1:17" x14ac:dyDescent="0.35">
      <c r="A10427" t="s">
        <v>10458</v>
      </c>
      <c r="B10427" t="s">
        <v>41</v>
      </c>
      <c r="C10427" t="s">
        <v>33</v>
      </c>
      <c r="D10427" s="2">
        <v>4030.74</v>
      </c>
      <c r="E10427">
        <v>0.28999999999999998</v>
      </c>
      <c r="F10427">
        <v>1</v>
      </c>
      <c r="G10427" s="1">
        <v>45117</v>
      </c>
      <c r="H10427" s="1">
        <v>45120</v>
      </c>
      <c r="I10427" t="s">
        <v>15</v>
      </c>
      <c r="J10427" t="s">
        <v>27</v>
      </c>
      <c r="K10427" s="2">
        <v>832.18</v>
      </c>
      <c r="L10427" t="s">
        <v>28</v>
      </c>
      <c r="M10427">
        <f>YEAR(Table1[[#This Row],[order_date]])</f>
        <v>2023</v>
      </c>
      <c r="N10427">
        <f>MONTH(Table1[[#This Row],[order_date]])</f>
        <v>7</v>
      </c>
      <c r="O10427" s="3">
        <f>Table1[[#This Row],[sales]]-Table1[[#This Row],[profit]]</f>
        <v>3198.56</v>
      </c>
      <c r="P10427" s="3">
        <f>Table1[[#This Row],[sales]]*Table1[[#This Row],[quantity]]</f>
        <v>4030.74</v>
      </c>
      <c r="Q10427" s="9">
        <f>Table1[[#This Row],[delivery_date]]-Table1[[#This Row],[order_date]]</f>
        <v>3</v>
      </c>
    </row>
    <row r="10428" spans="1:17" x14ac:dyDescent="0.35">
      <c r="A10428" t="s">
        <v>10459</v>
      </c>
      <c r="B10428" t="s">
        <v>25</v>
      </c>
      <c r="C10428" t="s">
        <v>33</v>
      </c>
      <c r="D10428" s="2">
        <v>2922.17</v>
      </c>
      <c r="E10428">
        <v>0.39</v>
      </c>
      <c r="F10428">
        <v>6</v>
      </c>
      <c r="G10428" s="1">
        <v>45109</v>
      </c>
      <c r="H10428" s="1">
        <v>45114</v>
      </c>
      <c r="I10428" t="s">
        <v>15</v>
      </c>
      <c r="J10428" t="s">
        <v>22</v>
      </c>
      <c r="K10428" s="2">
        <v>493.57</v>
      </c>
      <c r="L10428" t="s">
        <v>39</v>
      </c>
      <c r="M10428">
        <f>YEAR(Table1[[#This Row],[order_date]])</f>
        <v>2023</v>
      </c>
      <c r="N10428">
        <f>MONTH(Table1[[#This Row],[order_date]])</f>
        <v>7</v>
      </c>
      <c r="O10428" s="3">
        <f>Table1[[#This Row],[sales]]-Table1[[#This Row],[profit]]</f>
        <v>2428.6</v>
      </c>
      <c r="P10428" s="3">
        <f>Table1[[#This Row],[sales]]*Table1[[#This Row],[quantity]]</f>
        <v>17533.02</v>
      </c>
      <c r="Q10428" s="9">
        <f>Table1[[#This Row],[delivery_date]]-Table1[[#This Row],[order_date]]</f>
        <v>5</v>
      </c>
    </row>
    <row r="10429" spans="1:17" x14ac:dyDescent="0.35">
      <c r="A10429" t="s">
        <v>10460</v>
      </c>
      <c r="B10429" t="s">
        <v>41</v>
      </c>
      <c r="C10429" t="s">
        <v>36</v>
      </c>
      <c r="D10429" s="2">
        <v>4793.74</v>
      </c>
      <c r="E10429">
        <v>0.14000000000000001</v>
      </c>
      <c r="F10429">
        <v>2</v>
      </c>
      <c r="G10429" s="1">
        <v>45132</v>
      </c>
      <c r="H10429" s="1">
        <v>45137</v>
      </c>
      <c r="I10429" t="s">
        <v>31</v>
      </c>
      <c r="J10429" t="s">
        <v>22</v>
      </c>
      <c r="K10429" s="2">
        <v>552.1</v>
      </c>
      <c r="L10429" t="s">
        <v>17</v>
      </c>
      <c r="M10429">
        <f>YEAR(Table1[[#This Row],[order_date]])</f>
        <v>2023</v>
      </c>
      <c r="N10429">
        <f>MONTH(Table1[[#This Row],[order_date]])</f>
        <v>7</v>
      </c>
      <c r="O10429" s="3">
        <f>Table1[[#This Row],[sales]]-Table1[[#This Row],[profit]]</f>
        <v>4241.6399999999994</v>
      </c>
      <c r="P10429" s="3">
        <f>Table1[[#This Row],[sales]]*Table1[[#This Row],[quantity]]</f>
        <v>9587.48</v>
      </c>
      <c r="Q10429" s="9">
        <f>Table1[[#This Row],[delivery_date]]-Table1[[#This Row],[order_date]]</f>
        <v>5</v>
      </c>
    </row>
    <row r="10430" spans="1:17" x14ac:dyDescent="0.35">
      <c r="A10430" t="s">
        <v>10461</v>
      </c>
      <c r="B10430" t="s">
        <v>19</v>
      </c>
      <c r="C10430" t="s">
        <v>36</v>
      </c>
      <c r="D10430" s="2">
        <v>1910.33</v>
      </c>
      <c r="E10430">
        <v>0.39</v>
      </c>
      <c r="F10430">
        <v>9</v>
      </c>
      <c r="G10430" s="1">
        <v>45580</v>
      </c>
      <c r="H10430" s="1">
        <v>45585</v>
      </c>
      <c r="I10430" t="s">
        <v>15</v>
      </c>
      <c r="J10430" t="s">
        <v>16</v>
      </c>
      <c r="K10430" s="2">
        <v>445.1</v>
      </c>
      <c r="L10430" t="s">
        <v>39</v>
      </c>
      <c r="M10430">
        <f>YEAR(Table1[[#This Row],[order_date]])</f>
        <v>2024</v>
      </c>
      <c r="N10430">
        <f>MONTH(Table1[[#This Row],[order_date]])</f>
        <v>10</v>
      </c>
      <c r="O10430" s="3">
        <f>Table1[[#This Row],[sales]]-Table1[[#This Row],[profit]]</f>
        <v>1465.23</v>
      </c>
      <c r="P10430" s="3">
        <f>Table1[[#This Row],[sales]]*Table1[[#This Row],[quantity]]</f>
        <v>17192.97</v>
      </c>
      <c r="Q10430" s="9">
        <f>Table1[[#This Row],[delivery_date]]-Table1[[#This Row],[order_date]]</f>
        <v>5</v>
      </c>
    </row>
    <row r="10431" spans="1:17" x14ac:dyDescent="0.35">
      <c r="A10431" t="s">
        <v>10462</v>
      </c>
      <c r="B10431" t="s">
        <v>25</v>
      </c>
      <c r="C10431" t="s">
        <v>20</v>
      </c>
      <c r="D10431" s="2">
        <v>379.55</v>
      </c>
      <c r="E10431">
        <v>0.36</v>
      </c>
      <c r="F10431">
        <v>6</v>
      </c>
      <c r="G10431" s="1">
        <v>45637</v>
      </c>
      <c r="H10431" s="1">
        <v>45642</v>
      </c>
      <c r="I10431" t="s">
        <v>15</v>
      </c>
      <c r="J10431" t="s">
        <v>27</v>
      </c>
      <c r="K10431" s="2">
        <v>92.68</v>
      </c>
      <c r="L10431" t="s">
        <v>28</v>
      </c>
      <c r="M10431">
        <f>YEAR(Table1[[#This Row],[order_date]])</f>
        <v>2024</v>
      </c>
      <c r="N10431">
        <f>MONTH(Table1[[#This Row],[order_date]])</f>
        <v>12</v>
      </c>
      <c r="O10431" s="3">
        <f>Table1[[#This Row],[sales]]-Table1[[#This Row],[profit]]</f>
        <v>286.87</v>
      </c>
      <c r="P10431" s="3">
        <f>Table1[[#This Row],[sales]]*Table1[[#This Row],[quantity]]</f>
        <v>2277.3000000000002</v>
      </c>
      <c r="Q10431" s="9">
        <f>Table1[[#This Row],[delivery_date]]-Table1[[#This Row],[order_date]]</f>
        <v>5</v>
      </c>
    </row>
    <row r="10432" spans="1:17" x14ac:dyDescent="0.35">
      <c r="A10432" t="s">
        <v>10463</v>
      </c>
      <c r="B10432" t="s">
        <v>25</v>
      </c>
      <c r="C10432" t="s">
        <v>14</v>
      </c>
      <c r="D10432" s="2">
        <v>3925.28</v>
      </c>
      <c r="E10432">
        <v>0.3</v>
      </c>
      <c r="F10432">
        <v>1</v>
      </c>
      <c r="G10432" s="1">
        <v>45539</v>
      </c>
      <c r="H10432" s="1">
        <v>45544</v>
      </c>
      <c r="I10432" t="s">
        <v>15</v>
      </c>
      <c r="J10432" t="s">
        <v>27</v>
      </c>
      <c r="K10432" s="2">
        <v>915.38</v>
      </c>
      <c r="L10432" t="s">
        <v>34</v>
      </c>
      <c r="M10432">
        <f>YEAR(Table1[[#This Row],[order_date]])</f>
        <v>2024</v>
      </c>
      <c r="N10432">
        <f>MONTH(Table1[[#This Row],[order_date]])</f>
        <v>9</v>
      </c>
      <c r="O10432" s="3">
        <f>Table1[[#This Row],[sales]]-Table1[[#This Row],[profit]]</f>
        <v>3009.9</v>
      </c>
      <c r="P10432" s="3">
        <f>Table1[[#This Row],[sales]]*Table1[[#This Row],[quantity]]</f>
        <v>3925.28</v>
      </c>
      <c r="Q10432" s="9">
        <f>Table1[[#This Row],[delivery_date]]-Table1[[#This Row],[order_date]]</f>
        <v>5</v>
      </c>
    </row>
    <row r="10433" spans="1:17" x14ac:dyDescent="0.35">
      <c r="A10433" t="s">
        <v>10464</v>
      </c>
      <c r="B10433" t="s">
        <v>13</v>
      </c>
      <c r="C10433" t="s">
        <v>14</v>
      </c>
      <c r="D10433" s="2">
        <v>3556.74</v>
      </c>
      <c r="E10433">
        <v>0.02</v>
      </c>
      <c r="F10433">
        <v>4</v>
      </c>
      <c r="G10433" s="1">
        <v>44967</v>
      </c>
      <c r="H10433" s="1">
        <v>44970</v>
      </c>
      <c r="I10433" t="s">
        <v>31</v>
      </c>
      <c r="J10433" t="s">
        <v>22</v>
      </c>
      <c r="K10433" s="2">
        <v>919.45</v>
      </c>
      <c r="L10433" t="s">
        <v>17</v>
      </c>
      <c r="M10433">
        <f>YEAR(Table1[[#This Row],[order_date]])</f>
        <v>2023</v>
      </c>
      <c r="N10433">
        <f>MONTH(Table1[[#This Row],[order_date]])</f>
        <v>2</v>
      </c>
      <c r="O10433" s="3">
        <f>Table1[[#This Row],[sales]]-Table1[[#This Row],[profit]]</f>
        <v>2637.29</v>
      </c>
      <c r="P10433" s="3">
        <f>Table1[[#This Row],[sales]]*Table1[[#This Row],[quantity]]</f>
        <v>14226.96</v>
      </c>
      <c r="Q10433" s="9">
        <f>Table1[[#This Row],[delivery_date]]-Table1[[#This Row],[order_date]]</f>
        <v>3</v>
      </c>
    </row>
    <row r="10434" spans="1:17" x14ac:dyDescent="0.35">
      <c r="A10434" t="s">
        <v>10465</v>
      </c>
      <c r="B10434" t="s">
        <v>25</v>
      </c>
      <c r="C10434" t="s">
        <v>14</v>
      </c>
      <c r="D10434" s="2">
        <v>2684.92</v>
      </c>
      <c r="E10434">
        <v>0.39</v>
      </c>
      <c r="F10434">
        <v>5</v>
      </c>
      <c r="G10434" s="1">
        <v>45353</v>
      </c>
      <c r="H10434" s="1">
        <v>45357</v>
      </c>
      <c r="I10434" t="s">
        <v>31</v>
      </c>
      <c r="J10434" t="s">
        <v>27</v>
      </c>
      <c r="K10434" s="2">
        <v>590.32000000000005</v>
      </c>
      <c r="L10434" t="s">
        <v>28</v>
      </c>
      <c r="M10434">
        <f>YEAR(Table1[[#This Row],[order_date]])</f>
        <v>2024</v>
      </c>
      <c r="N10434">
        <f>MONTH(Table1[[#This Row],[order_date]])</f>
        <v>3</v>
      </c>
      <c r="O10434" s="3">
        <f>Table1[[#This Row],[sales]]-Table1[[#This Row],[profit]]</f>
        <v>2094.6</v>
      </c>
      <c r="P10434" s="3">
        <f>Table1[[#This Row],[sales]]*Table1[[#This Row],[quantity]]</f>
        <v>13424.6</v>
      </c>
      <c r="Q10434" s="9">
        <f>Table1[[#This Row],[delivery_date]]-Table1[[#This Row],[order_date]]</f>
        <v>4</v>
      </c>
    </row>
    <row r="10435" spans="1:17" x14ac:dyDescent="0.35">
      <c r="A10435" t="s">
        <v>10466</v>
      </c>
      <c r="B10435" t="s">
        <v>41</v>
      </c>
      <c r="C10435" t="s">
        <v>26</v>
      </c>
      <c r="D10435" s="2">
        <v>1699.32</v>
      </c>
      <c r="E10435">
        <v>7.0000000000000007E-2</v>
      </c>
      <c r="F10435">
        <v>8</v>
      </c>
      <c r="G10435" s="1">
        <v>45629</v>
      </c>
      <c r="H10435" s="1">
        <v>45636</v>
      </c>
      <c r="I10435" t="s">
        <v>31</v>
      </c>
      <c r="J10435" t="s">
        <v>16</v>
      </c>
      <c r="K10435" s="2">
        <v>375.36</v>
      </c>
      <c r="L10435" t="s">
        <v>28</v>
      </c>
      <c r="M10435">
        <f>YEAR(Table1[[#This Row],[order_date]])</f>
        <v>2024</v>
      </c>
      <c r="N10435">
        <f>MONTH(Table1[[#This Row],[order_date]])</f>
        <v>12</v>
      </c>
      <c r="O10435" s="3">
        <f>Table1[[#This Row],[sales]]-Table1[[#This Row],[profit]]</f>
        <v>1323.96</v>
      </c>
      <c r="P10435" s="3">
        <f>Table1[[#This Row],[sales]]*Table1[[#This Row],[quantity]]</f>
        <v>13594.56</v>
      </c>
      <c r="Q10435" s="9">
        <f>Table1[[#This Row],[delivery_date]]-Table1[[#This Row],[order_date]]</f>
        <v>7</v>
      </c>
    </row>
    <row r="10436" spans="1:17" x14ac:dyDescent="0.35">
      <c r="A10436" t="s">
        <v>10467</v>
      </c>
      <c r="B10436" t="s">
        <v>13</v>
      </c>
      <c r="C10436" t="s">
        <v>20</v>
      </c>
      <c r="D10436" s="2">
        <v>1022.5</v>
      </c>
      <c r="E10436">
        <v>0.48</v>
      </c>
      <c r="F10436">
        <v>3</v>
      </c>
      <c r="G10436" s="1">
        <v>45264</v>
      </c>
      <c r="H10436" s="1">
        <v>45267</v>
      </c>
      <c r="I10436" t="s">
        <v>31</v>
      </c>
      <c r="J10436" t="s">
        <v>16</v>
      </c>
      <c r="K10436" s="2">
        <v>164.61</v>
      </c>
      <c r="L10436" t="s">
        <v>39</v>
      </c>
      <c r="M10436">
        <f>YEAR(Table1[[#This Row],[order_date]])</f>
        <v>2023</v>
      </c>
      <c r="N10436">
        <f>MONTH(Table1[[#This Row],[order_date]])</f>
        <v>12</v>
      </c>
      <c r="O10436" s="3">
        <f>Table1[[#This Row],[sales]]-Table1[[#This Row],[profit]]</f>
        <v>857.89</v>
      </c>
      <c r="P10436" s="3">
        <f>Table1[[#This Row],[sales]]*Table1[[#This Row],[quantity]]</f>
        <v>3067.5</v>
      </c>
      <c r="Q10436" s="9">
        <f>Table1[[#This Row],[delivery_date]]-Table1[[#This Row],[order_date]]</f>
        <v>3</v>
      </c>
    </row>
    <row r="10437" spans="1:17" x14ac:dyDescent="0.35">
      <c r="A10437" t="s">
        <v>10468</v>
      </c>
      <c r="B10437" t="s">
        <v>19</v>
      </c>
      <c r="C10437" t="s">
        <v>14</v>
      </c>
      <c r="D10437" s="2">
        <v>2463.15</v>
      </c>
      <c r="E10437">
        <v>0.04</v>
      </c>
      <c r="F10437">
        <v>9</v>
      </c>
      <c r="G10437" s="1">
        <v>45607</v>
      </c>
      <c r="H10437" s="1">
        <v>45611</v>
      </c>
      <c r="I10437" t="s">
        <v>31</v>
      </c>
      <c r="J10437" t="s">
        <v>16</v>
      </c>
      <c r="K10437" s="2">
        <v>479.98</v>
      </c>
      <c r="L10437" t="s">
        <v>23</v>
      </c>
      <c r="M10437">
        <f>YEAR(Table1[[#This Row],[order_date]])</f>
        <v>2024</v>
      </c>
      <c r="N10437">
        <f>MONTH(Table1[[#This Row],[order_date]])</f>
        <v>11</v>
      </c>
      <c r="O10437" s="3">
        <f>Table1[[#This Row],[sales]]-Table1[[#This Row],[profit]]</f>
        <v>1983.17</v>
      </c>
      <c r="P10437" s="3">
        <f>Table1[[#This Row],[sales]]*Table1[[#This Row],[quantity]]</f>
        <v>22168.350000000002</v>
      </c>
      <c r="Q10437" s="9">
        <f>Table1[[#This Row],[delivery_date]]-Table1[[#This Row],[order_date]]</f>
        <v>4</v>
      </c>
    </row>
    <row r="10438" spans="1:17" x14ac:dyDescent="0.35">
      <c r="A10438" t="s">
        <v>10469</v>
      </c>
      <c r="B10438" t="s">
        <v>41</v>
      </c>
      <c r="C10438" t="s">
        <v>26</v>
      </c>
      <c r="D10438" s="2">
        <v>3364.39</v>
      </c>
      <c r="E10438">
        <v>0.36</v>
      </c>
      <c r="F10438">
        <v>9</v>
      </c>
      <c r="G10438" s="1">
        <v>45447</v>
      </c>
      <c r="H10438" s="1">
        <v>45454</v>
      </c>
      <c r="I10438" t="s">
        <v>21</v>
      </c>
      <c r="J10438" t="s">
        <v>16</v>
      </c>
      <c r="K10438" s="2">
        <v>741.85</v>
      </c>
      <c r="L10438" t="s">
        <v>28</v>
      </c>
      <c r="M10438">
        <f>YEAR(Table1[[#This Row],[order_date]])</f>
        <v>2024</v>
      </c>
      <c r="N10438">
        <f>MONTH(Table1[[#This Row],[order_date]])</f>
        <v>6</v>
      </c>
      <c r="O10438" s="3">
        <f>Table1[[#This Row],[sales]]-Table1[[#This Row],[profit]]</f>
        <v>2622.54</v>
      </c>
      <c r="P10438" s="3">
        <f>Table1[[#This Row],[sales]]*Table1[[#This Row],[quantity]]</f>
        <v>30279.51</v>
      </c>
      <c r="Q10438" s="9">
        <f>Table1[[#This Row],[delivery_date]]-Table1[[#This Row],[order_date]]</f>
        <v>7</v>
      </c>
    </row>
    <row r="10439" spans="1:17" x14ac:dyDescent="0.35">
      <c r="A10439" t="s">
        <v>10470</v>
      </c>
      <c r="B10439" t="s">
        <v>19</v>
      </c>
      <c r="C10439" t="s">
        <v>26</v>
      </c>
      <c r="D10439" s="2">
        <v>2936.54</v>
      </c>
      <c r="E10439">
        <v>0.18</v>
      </c>
      <c r="F10439">
        <v>5</v>
      </c>
      <c r="G10439" s="1">
        <v>45586</v>
      </c>
      <c r="H10439" s="1">
        <v>45592</v>
      </c>
      <c r="I10439" t="s">
        <v>31</v>
      </c>
      <c r="J10439" t="s">
        <v>27</v>
      </c>
      <c r="K10439" s="2">
        <v>528.71</v>
      </c>
      <c r="L10439" t="s">
        <v>34</v>
      </c>
      <c r="M10439">
        <f>YEAR(Table1[[#This Row],[order_date]])</f>
        <v>2024</v>
      </c>
      <c r="N10439">
        <f>MONTH(Table1[[#This Row],[order_date]])</f>
        <v>10</v>
      </c>
      <c r="O10439" s="3">
        <f>Table1[[#This Row],[sales]]-Table1[[#This Row],[profit]]</f>
        <v>2407.83</v>
      </c>
      <c r="P10439" s="3">
        <f>Table1[[#This Row],[sales]]*Table1[[#This Row],[quantity]]</f>
        <v>14682.7</v>
      </c>
      <c r="Q10439" s="9">
        <f>Table1[[#This Row],[delivery_date]]-Table1[[#This Row],[order_date]]</f>
        <v>6</v>
      </c>
    </row>
    <row r="10440" spans="1:17" x14ac:dyDescent="0.35">
      <c r="A10440" t="s">
        <v>10471</v>
      </c>
      <c r="B10440" t="s">
        <v>19</v>
      </c>
      <c r="C10440" t="s">
        <v>33</v>
      </c>
      <c r="D10440" s="2">
        <v>2243.6999999999998</v>
      </c>
      <c r="E10440">
        <v>0.37</v>
      </c>
      <c r="F10440">
        <v>4</v>
      </c>
      <c r="G10440" s="1">
        <v>45540</v>
      </c>
      <c r="H10440" s="1">
        <v>45543</v>
      </c>
      <c r="I10440" t="s">
        <v>15</v>
      </c>
      <c r="J10440" t="s">
        <v>22</v>
      </c>
      <c r="K10440" s="2">
        <v>498.08</v>
      </c>
      <c r="L10440" t="s">
        <v>23</v>
      </c>
      <c r="M10440">
        <f>YEAR(Table1[[#This Row],[order_date]])</f>
        <v>2024</v>
      </c>
      <c r="N10440">
        <f>MONTH(Table1[[#This Row],[order_date]])</f>
        <v>9</v>
      </c>
      <c r="O10440" s="3">
        <f>Table1[[#This Row],[sales]]-Table1[[#This Row],[profit]]</f>
        <v>1745.62</v>
      </c>
      <c r="P10440" s="3">
        <f>Table1[[#This Row],[sales]]*Table1[[#This Row],[quantity]]</f>
        <v>8974.7999999999993</v>
      </c>
      <c r="Q10440" s="9">
        <f>Table1[[#This Row],[delivery_date]]-Table1[[#This Row],[order_date]]</f>
        <v>3</v>
      </c>
    </row>
    <row r="10441" spans="1:17" x14ac:dyDescent="0.35">
      <c r="A10441" t="s">
        <v>10472</v>
      </c>
      <c r="B10441" t="s">
        <v>19</v>
      </c>
      <c r="C10441" t="s">
        <v>26</v>
      </c>
      <c r="D10441" s="2">
        <v>2744.5</v>
      </c>
      <c r="E10441">
        <v>0.26</v>
      </c>
      <c r="F10441">
        <v>7</v>
      </c>
      <c r="G10441" s="1">
        <v>45463</v>
      </c>
      <c r="H10441" s="1">
        <v>45468</v>
      </c>
      <c r="I10441" t="s">
        <v>15</v>
      </c>
      <c r="J10441" t="s">
        <v>22</v>
      </c>
      <c r="K10441" s="2">
        <v>743.3</v>
      </c>
      <c r="L10441" t="s">
        <v>17</v>
      </c>
      <c r="M10441">
        <f>YEAR(Table1[[#This Row],[order_date]])</f>
        <v>2024</v>
      </c>
      <c r="N10441">
        <f>MONTH(Table1[[#This Row],[order_date]])</f>
        <v>6</v>
      </c>
      <c r="O10441" s="3">
        <f>Table1[[#This Row],[sales]]-Table1[[#This Row],[profit]]</f>
        <v>2001.2</v>
      </c>
      <c r="P10441" s="3">
        <f>Table1[[#This Row],[sales]]*Table1[[#This Row],[quantity]]</f>
        <v>19211.5</v>
      </c>
      <c r="Q10441" s="9">
        <f>Table1[[#This Row],[delivery_date]]-Table1[[#This Row],[order_date]]</f>
        <v>5</v>
      </c>
    </row>
    <row r="10442" spans="1:17" x14ac:dyDescent="0.35">
      <c r="A10442" t="s">
        <v>10473</v>
      </c>
      <c r="B10442" t="s">
        <v>25</v>
      </c>
      <c r="C10442" t="s">
        <v>36</v>
      </c>
      <c r="D10442" s="2">
        <v>628.98</v>
      </c>
      <c r="E10442">
        <v>0.31</v>
      </c>
      <c r="F10442">
        <v>9</v>
      </c>
      <c r="G10442" s="1">
        <v>45212</v>
      </c>
      <c r="H10442" s="1">
        <v>45215</v>
      </c>
      <c r="I10442" t="s">
        <v>15</v>
      </c>
      <c r="J10442" t="s">
        <v>16</v>
      </c>
      <c r="K10442" s="2">
        <v>98.73</v>
      </c>
      <c r="L10442" t="s">
        <v>28</v>
      </c>
      <c r="M10442">
        <f>YEAR(Table1[[#This Row],[order_date]])</f>
        <v>2023</v>
      </c>
      <c r="N10442">
        <f>MONTH(Table1[[#This Row],[order_date]])</f>
        <v>10</v>
      </c>
      <c r="O10442" s="3">
        <f>Table1[[#This Row],[sales]]-Table1[[#This Row],[profit]]</f>
        <v>530.25</v>
      </c>
      <c r="P10442" s="3">
        <f>Table1[[#This Row],[sales]]*Table1[[#This Row],[quantity]]</f>
        <v>5660.82</v>
      </c>
      <c r="Q10442" s="9">
        <f>Table1[[#This Row],[delivery_date]]-Table1[[#This Row],[order_date]]</f>
        <v>3</v>
      </c>
    </row>
    <row r="10443" spans="1:17" x14ac:dyDescent="0.35">
      <c r="A10443" t="s">
        <v>10474</v>
      </c>
      <c r="B10443" t="s">
        <v>41</v>
      </c>
      <c r="C10443" t="s">
        <v>26</v>
      </c>
      <c r="D10443" s="2">
        <v>3509.62</v>
      </c>
      <c r="E10443">
        <v>0.04</v>
      </c>
      <c r="F10443">
        <v>6</v>
      </c>
      <c r="G10443" s="1">
        <v>45310</v>
      </c>
      <c r="H10443" s="1">
        <v>45313</v>
      </c>
      <c r="I10443" t="s">
        <v>31</v>
      </c>
      <c r="J10443" t="s">
        <v>16</v>
      </c>
      <c r="K10443" s="2">
        <v>562.64</v>
      </c>
      <c r="L10443" t="s">
        <v>39</v>
      </c>
      <c r="M10443">
        <f>YEAR(Table1[[#This Row],[order_date]])</f>
        <v>2024</v>
      </c>
      <c r="N10443">
        <f>MONTH(Table1[[#This Row],[order_date]])</f>
        <v>1</v>
      </c>
      <c r="O10443" s="3">
        <f>Table1[[#This Row],[sales]]-Table1[[#This Row],[profit]]</f>
        <v>2946.98</v>
      </c>
      <c r="P10443" s="3">
        <f>Table1[[#This Row],[sales]]*Table1[[#This Row],[quantity]]</f>
        <v>21057.72</v>
      </c>
      <c r="Q10443" s="9">
        <f>Table1[[#This Row],[delivery_date]]-Table1[[#This Row],[order_date]]</f>
        <v>3</v>
      </c>
    </row>
    <row r="10444" spans="1:17" x14ac:dyDescent="0.35">
      <c r="A10444" t="s">
        <v>10475</v>
      </c>
      <c r="B10444" t="s">
        <v>41</v>
      </c>
      <c r="C10444" t="s">
        <v>36</v>
      </c>
      <c r="D10444" s="2">
        <v>3697.85</v>
      </c>
      <c r="E10444">
        <v>0.48</v>
      </c>
      <c r="F10444">
        <v>7</v>
      </c>
      <c r="G10444" s="1">
        <v>45510</v>
      </c>
      <c r="H10444" s="1">
        <v>45514</v>
      </c>
      <c r="I10444" t="s">
        <v>15</v>
      </c>
      <c r="J10444" t="s">
        <v>16</v>
      </c>
      <c r="K10444" s="2">
        <v>903.2</v>
      </c>
      <c r="L10444" t="s">
        <v>34</v>
      </c>
      <c r="M10444">
        <f>YEAR(Table1[[#This Row],[order_date]])</f>
        <v>2024</v>
      </c>
      <c r="N10444">
        <f>MONTH(Table1[[#This Row],[order_date]])</f>
        <v>8</v>
      </c>
      <c r="O10444" s="3">
        <f>Table1[[#This Row],[sales]]-Table1[[#This Row],[profit]]</f>
        <v>2794.6499999999996</v>
      </c>
      <c r="P10444" s="3">
        <f>Table1[[#This Row],[sales]]*Table1[[#This Row],[quantity]]</f>
        <v>25884.95</v>
      </c>
      <c r="Q10444" s="9">
        <f>Table1[[#This Row],[delivery_date]]-Table1[[#This Row],[order_date]]</f>
        <v>4</v>
      </c>
    </row>
    <row r="10445" spans="1:17" x14ac:dyDescent="0.35">
      <c r="A10445" t="s">
        <v>10476</v>
      </c>
      <c r="B10445" t="s">
        <v>25</v>
      </c>
      <c r="C10445" t="s">
        <v>36</v>
      </c>
      <c r="D10445" s="2">
        <v>156.12</v>
      </c>
      <c r="E10445">
        <v>0</v>
      </c>
      <c r="F10445">
        <v>1</v>
      </c>
      <c r="G10445" s="1">
        <v>45463</v>
      </c>
      <c r="H10445" s="1">
        <v>45466</v>
      </c>
      <c r="I10445" t="s">
        <v>31</v>
      </c>
      <c r="J10445" t="s">
        <v>27</v>
      </c>
      <c r="K10445" s="2">
        <v>20.13</v>
      </c>
      <c r="L10445" t="s">
        <v>48</v>
      </c>
      <c r="M10445">
        <f>YEAR(Table1[[#This Row],[order_date]])</f>
        <v>2024</v>
      </c>
      <c r="N10445">
        <f>MONTH(Table1[[#This Row],[order_date]])</f>
        <v>6</v>
      </c>
      <c r="O10445" s="3">
        <f>Table1[[#This Row],[sales]]-Table1[[#This Row],[profit]]</f>
        <v>135.99</v>
      </c>
      <c r="P10445" s="3">
        <f>Table1[[#This Row],[sales]]*Table1[[#This Row],[quantity]]</f>
        <v>156.12</v>
      </c>
      <c r="Q10445" s="9">
        <f>Table1[[#This Row],[delivery_date]]-Table1[[#This Row],[order_date]]</f>
        <v>3</v>
      </c>
    </row>
    <row r="10446" spans="1:17" x14ac:dyDescent="0.35">
      <c r="A10446" t="s">
        <v>10477</v>
      </c>
      <c r="B10446" t="s">
        <v>13</v>
      </c>
      <c r="C10446" t="s">
        <v>33</v>
      </c>
      <c r="D10446" s="2">
        <v>1425.55</v>
      </c>
      <c r="E10446">
        <v>0.47</v>
      </c>
      <c r="F10446">
        <v>4</v>
      </c>
      <c r="G10446" s="1">
        <v>45182</v>
      </c>
      <c r="H10446" s="1">
        <v>45188</v>
      </c>
      <c r="I10446" t="s">
        <v>15</v>
      </c>
      <c r="J10446" t="s">
        <v>22</v>
      </c>
      <c r="K10446" s="2">
        <v>98.75</v>
      </c>
      <c r="L10446" t="s">
        <v>34</v>
      </c>
      <c r="M10446">
        <f>YEAR(Table1[[#This Row],[order_date]])</f>
        <v>2023</v>
      </c>
      <c r="N10446">
        <f>MONTH(Table1[[#This Row],[order_date]])</f>
        <v>9</v>
      </c>
      <c r="O10446" s="3">
        <f>Table1[[#This Row],[sales]]-Table1[[#This Row],[profit]]</f>
        <v>1326.8</v>
      </c>
      <c r="P10446" s="3">
        <f>Table1[[#This Row],[sales]]*Table1[[#This Row],[quantity]]</f>
        <v>5702.2</v>
      </c>
      <c r="Q10446" s="9">
        <f>Table1[[#This Row],[delivery_date]]-Table1[[#This Row],[order_date]]</f>
        <v>6</v>
      </c>
    </row>
    <row r="10447" spans="1:17" x14ac:dyDescent="0.35">
      <c r="A10447" t="s">
        <v>10478</v>
      </c>
      <c r="B10447" t="s">
        <v>19</v>
      </c>
      <c r="C10447" t="s">
        <v>33</v>
      </c>
      <c r="D10447" s="2">
        <v>551.37</v>
      </c>
      <c r="E10447">
        <v>0.28000000000000003</v>
      </c>
      <c r="F10447">
        <v>2</v>
      </c>
      <c r="G10447" s="1">
        <v>45020</v>
      </c>
      <c r="H10447" s="1">
        <v>45027</v>
      </c>
      <c r="I10447" t="s">
        <v>21</v>
      </c>
      <c r="J10447" t="s">
        <v>22</v>
      </c>
      <c r="K10447" s="2">
        <v>80.290000000000006</v>
      </c>
      <c r="L10447" t="s">
        <v>28</v>
      </c>
      <c r="M10447">
        <f>YEAR(Table1[[#This Row],[order_date]])</f>
        <v>2023</v>
      </c>
      <c r="N10447">
        <f>MONTH(Table1[[#This Row],[order_date]])</f>
        <v>4</v>
      </c>
      <c r="O10447" s="3">
        <f>Table1[[#This Row],[sales]]-Table1[[#This Row],[profit]]</f>
        <v>471.08</v>
      </c>
      <c r="P10447" s="3">
        <f>Table1[[#This Row],[sales]]*Table1[[#This Row],[quantity]]</f>
        <v>1102.74</v>
      </c>
      <c r="Q10447" s="9">
        <f>Table1[[#This Row],[delivery_date]]-Table1[[#This Row],[order_date]]</f>
        <v>7</v>
      </c>
    </row>
    <row r="10448" spans="1:17" x14ac:dyDescent="0.35">
      <c r="A10448" t="s">
        <v>10479</v>
      </c>
      <c r="B10448" t="s">
        <v>41</v>
      </c>
      <c r="C10448" t="s">
        <v>26</v>
      </c>
      <c r="D10448" s="2">
        <v>4991.34</v>
      </c>
      <c r="E10448">
        <v>0.13</v>
      </c>
      <c r="F10448">
        <v>1</v>
      </c>
      <c r="G10448" s="1">
        <v>45596</v>
      </c>
      <c r="H10448" s="1">
        <v>45599</v>
      </c>
      <c r="I10448" t="s">
        <v>31</v>
      </c>
      <c r="J10448" t="s">
        <v>22</v>
      </c>
      <c r="K10448" s="2">
        <v>890.76</v>
      </c>
      <c r="L10448" t="s">
        <v>28</v>
      </c>
      <c r="M10448">
        <f>YEAR(Table1[[#This Row],[order_date]])</f>
        <v>2024</v>
      </c>
      <c r="N10448">
        <f>MONTH(Table1[[#This Row],[order_date]])</f>
        <v>10</v>
      </c>
      <c r="O10448" s="3">
        <f>Table1[[#This Row],[sales]]-Table1[[#This Row],[profit]]</f>
        <v>4100.58</v>
      </c>
      <c r="P10448" s="3">
        <f>Table1[[#This Row],[sales]]*Table1[[#This Row],[quantity]]</f>
        <v>4991.34</v>
      </c>
      <c r="Q10448" s="9">
        <f>Table1[[#This Row],[delivery_date]]-Table1[[#This Row],[order_date]]</f>
        <v>3</v>
      </c>
    </row>
    <row r="10449" spans="1:17" x14ac:dyDescent="0.35">
      <c r="A10449" t="s">
        <v>10480</v>
      </c>
      <c r="B10449" t="s">
        <v>25</v>
      </c>
      <c r="C10449" t="s">
        <v>33</v>
      </c>
      <c r="D10449" s="2">
        <v>3007.38</v>
      </c>
      <c r="E10449">
        <v>0.32</v>
      </c>
      <c r="F10449">
        <v>7</v>
      </c>
      <c r="G10449" s="1">
        <v>45387</v>
      </c>
      <c r="H10449" s="1">
        <v>45388</v>
      </c>
      <c r="I10449" t="s">
        <v>15</v>
      </c>
      <c r="J10449" t="s">
        <v>27</v>
      </c>
      <c r="K10449" s="2">
        <v>360.06</v>
      </c>
      <c r="L10449" t="s">
        <v>17</v>
      </c>
      <c r="M10449">
        <f>YEAR(Table1[[#This Row],[order_date]])</f>
        <v>2024</v>
      </c>
      <c r="N10449">
        <f>MONTH(Table1[[#This Row],[order_date]])</f>
        <v>4</v>
      </c>
      <c r="O10449" s="3">
        <f>Table1[[#This Row],[sales]]-Table1[[#This Row],[profit]]</f>
        <v>2647.32</v>
      </c>
      <c r="P10449" s="3">
        <f>Table1[[#This Row],[sales]]*Table1[[#This Row],[quantity]]</f>
        <v>21051.66</v>
      </c>
      <c r="Q10449" s="9">
        <f>Table1[[#This Row],[delivery_date]]-Table1[[#This Row],[order_date]]</f>
        <v>1</v>
      </c>
    </row>
    <row r="10450" spans="1:17" x14ac:dyDescent="0.35">
      <c r="A10450" t="s">
        <v>10481</v>
      </c>
      <c r="B10450" t="s">
        <v>19</v>
      </c>
      <c r="C10450" t="s">
        <v>33</v>
      </c>
      <c r="D10450" s="2">
        <v>2382.12</v>
      </c>
      <c r="E10450">
        <v>0.34</v>
      </c>
      <c r="F10450">
        <v>4</v>
      </c>
      <c r="G10450" s="1">
        <v>44957</v>
      </c>
      <c r="H10450" s="1">
        <v>44962</v>
      </c>
      <c r="I10450" t="s">
        <v>15</v>
      </c>
      <c r="J10450" t="s">
        <v>16</v>
      </c>
      <c r="K10450" s="2">
        <v>520.48</v>
      </c>
      <c r="L10450" t="s">
        <v>28</v>
      </c>
      <c r="M10450">
        <f>YEAR(Table1[[#This Row],[order_date]])</f>
        <v>2023</v>
      </c>
      <c r="N10450">
        <f>MONTH(Table1[[#This Row],[order_date]])</f>
        <v>1</v>
      </c>
      <c r="O10450" s="3">
        <f>Table1[[#This Row],[sales]]-Table1[[#This Row],[profit]]</f>
        <v>1861.6399999999999</v>
      </c>
      <c r="P10450" s="3">
        <f>Table1[[#This Row],[sales]]*Table1[[#This Row],[quantity]]</f>
        <v>9528.48</v>
      </c>
      <c r="Q10450" s="9">
        <f>Table1[[#This Row],[delivery_date]]-Table1[[#This Row],[order_date]]</f>
        <v>5</v>
      </c>
    </row>
    <row r="10451" spans="1:17" x14ac:dyDescent="0.35">
      <c r="A10451" t="s">
        <v>10482</v>
      </c>
      <c r="B10451" t="s">
        <v>13</v>
      </c>
      <c r="C10451" t="s">
        <v>14</v>
      </c>
      <c r="D10451" s="2">
        <v>2368.6999999999998</v>
      </c>
      <c r="E10451">
        <v>0.37</v>
      </c>
      <c r="F10451">
        <v>2</v>
      </c>
      <c r="G10451" s="1">
        <v>45534</v>
      </c>
      <c r="H10451" s="1">
        <v>45539</v>
      </c>
      <c r="I10451" t="s">
        <v>15</v>
      </c>
      <c r="J10451" t="s">
        <v>16</v>
      </c>
      <c r="K10451" s="2">
        <v>436.78</v>
      </c>
      <c r="L10451" t="s">
        <v>34</v>
      </c>
      <c r="M10451">
        <f>YEAR(Table1[[#This Row],[order_date]])</f>
        <v>2024</v>
      </c>
      <c r="N10451">
        <f>MONTH(Table1[[#This Row],[order_date]])</f>
        <v>8</v>
      </c>
      <c r="O10451" s="3">
        <f>Table1[[#This Row],[sales]]-Table1[[#This Row],[profit]]</f>
        <v>1931.9199999999998</v>
      </c>
      <c r="P10451" s="3">
        <f>Table1[[#This Row],[sales]]*Table1[[#This Row],[quantity]]</f>
        <v>4737.3999999999996</v>
      </c>
      <c r="Q10451" s="9">
        <f>Table1[[#This Row],[delivery_date]]-Table1[[#This Row],[order_date]]</f>
        <v>5</v>
      </c>
    </row>
    <row r="10452" spans="1:17" x14ac:dyDescent="0.35">
      <c r="A10452" t="s">
        <v>10483</v>
      </c>
      <c r="B10452" t="s">
        <v>13</v>
      </c>
      <c r="C10452" t="s">
        <v>26</v>
      </c>
      <c r="D10452" s="2">
        <v>4827.3900000000003</v>
      </c>
      <c r="E10452">
        <v>0.01</v>
      </c>
      <c r="F10452">
        <v>5</v>
      </c>
      <c r="G10452" s="1">
        <v>45218</v>
      </c>
      <c r="H10452" s="1">
        <v>45219</v>
      </c>
      <c r="I10452" t="s">
        <v>15</v>
      </c>
      <c r="J10452" t="s">
        <v>16</v>
      </c>
      <c r="K10452" s="2">
        <v>603.12</v>
      </c>
      <c r="L10452" t="s">
        <v>48</v>
      </c>
      <c r="M10452">
        <f>YEAR(Table1[[#This Row],[order_date]])</f>
        <v>2023</v>
      </c>
      <c r="N10452">
        <f>MONTH(Table1[[#This Row],[order_date]])</f>
        <v>10</v>
      </c>
      <c r="O10452" s="3">
        <f>Table1[[#This Row],[sales]]-Table1[[#This Row],[profit]]</f>
        <v>4224.2700000000004</v>
      </c>
      <c r="P10452" s="3">
        <f>Table1[[#This Row],[sales]]*Table1[[#This Row],[quantity]]</f>
        <v>24136.95</v>
      </c>
      <c r="Q10452" s="9">
        <f>Table1[[#This Row],[delivery_date]]-Table1[[#This Row],[order_date]]</f>
        <v>1</v>
      </c>
    </row>
    <row r="10453" spans="1:17" x14ac:dyDescent="0.35">
      <c r="A10453" t="s">
        <v>10484</v>
      </c>
      <c r="B10453" t="s">
        <v>19</v>
      </c>
      <c r="C10453" t="s">
        <v>26</v>
      </c>
      <c r="D10453" s="2">
        <v>3333.29</v>
      </c>
      <c r="E10453">
        <v>0.49</v>
      </c>
      <c r="F10453">
        <v>7</v>
      </c>
      <c r="G10453" s="1">
        <v>45607</v>
      </c>
      <c r="H10453" s="1">
        <v>45613</v>
      </c>
      <c r="I10453" t="s">
        <v>21</v>
      </c>
      <c r="J10453" t="s">
        <v>22</v>
      </c>
      <c r="K10453" s="2">
        <v>309.45</v>
      </c>
      <c r="L10453" t="s">
        <v>34</v>
      </c>
      <c r="M10453">
        <f>YEAR(Table1[[#This Row],[order_date]])</f>
        <v>2024</v>
      </c>
      <c r="N10453">
        <f>MONTH(Table1[[#This Row],[order_date]])</f>
        <v>11</v>
      </c>
      <c r="O10453" s="3">
        <f>Table1[[#This Row],[sales]]-Table1[[#This Row],[profit]]</f>
        <v>3023.84</v>
      </c>
      <c r="P10453" s="3">
        <f>Table1[[#This Row],[sales]]*Table1[[#This Row],[quantity]]</f>
        <v>23333.03</v>
      </c>
      <c r="Q10453" s="9">
        <f>Table1[[#This Row],[delivery_date]]-Table1[[#This Row],[order_date]]</f>
        <v>6</v>
      </c>
    </row>
    <row r="10454" spans="1:17" x14ac:dyDescent="0.35">
      <c r="A10454" t="s">
        <v>10485</v>
      </c>
      <c r="B10454" t="s">
        <v>13</v>
      </c>
      <c r="C10454" t="s">
        <v>26</v>
      </c>
      <c r="D10454" s="2">
        <v>926.43</v>
      </c>
      <c r="E10454">
        <v>0.31</v>
      </c>
      <c r="F10454">
        <v>2</v>
      </c>
      <c r="G10454" s="1">
        <v>45499</v>
      </c>
      <c r="H10454" s="1">
        <v>45502</v>
      </c>
      <c r="I10454" t="s">
        <v>21</v>
      </c>
      <c r="J10454" t="s">
        <v>27</v>
      </c>
      <c r="K10454" s="2">
        <v>216</v>
      </c>
      <c r="L10454" t="s">
        <v>28</v>
      </c>
      <c r="M10454">
        <f>YEAR(Table1[[#This Row],[order_date]])</f>
        <v>2024</v>
      </c>
      <c r="N10454">
        <f>MONTH(Table1[[#This Row],[order_date]])</f>
        <v>7</v>
      </c>
      <c r="O10454" s="3">
        <f>Table1[[#This Row],[sales]]-Table1[[#This Row],[profit]]</f>
        <v>710.43</v>
      </c>
      <c r="P10454" s="3">
        <f>Table1[[#This Row],[sales]]*Table1[[#This Row],[quantity]]</f>
        <v>1852.86</v>
      </c>
      <c r="Q10454" s="9">
        <f>Table1[[#This Row],[delivery_date]]-Table1[[#This Row],[order_date]]</f>
        <v>3</v>
      </c>
    </row>
    <row r="10455" spans="1:17" x14ac:dyDescent="0.35">
      <c r="A10455" t="s">
        <v>10486</v>
      </c>
      <c r="B10455" t="s">
        <v>41</v>
      </c>
      <c r="C10455" t="s">
        <v>33</v>
      </c>
      <c r="D10455" s="2">
        <v>2295.98</v>
      </c>
      <c r="E10455">
        <v>0.19</v>
      </c>
      <c r="F10455">
        <v>7</v>
      </c>
      <c r="G10455" s="1">
        <v>45457</v>
      </c>
      <c r="H10455" s="1">
        <v>45459</v>
      </c>
      <c r="I10455" t="s">
        <v>31</v>
      </c>
      <c r="J10455" t="s">
        <v>27</v>
      </c>
      <c r="K10455" s="2">
        <v>115.4</v>
      </c>
      <c r="L10455" t="s">
        <v>28</v>
      </c>
      <c r="M10455">
        <f>YEAR(Table1[[#This Row],[order_date]])</f>
        <v>2024</v>
      </c>
      <c r="N10455">
        <f>MONTH(Table1[[#This Row],[order_date]])</f>
        <v>6</v>
      </c>
      <c r="O10455" s="3">
        <f>Table1[[#This Row],[sales]]-Table1[[#This Row],[profit]]</f>
        <v>2180.58</v>
      </c>
      <c r="P10455" s="3">
        <f>Table1[[#This Row],[sales]]*Table1[[#This Row],[quantity]]</f>
        <v>16071.86</v>
      </c>
      <c r="Q10455" s="9">
        <f>Table1[[#This Row],[delivery_date]]-Table1[[#This Row],[order_date]]</f>
        <v>2</v>
      </c>
    </row>
    <row r="10456" spans="1:17" x14ac:dyDescent="0.35">
      <c r="A10456" t="s">
        <v>10487</v>
      </c>
      <c r="B10456" t="s">
        <v>41</v>
      </c>
      <c r="C10456" t="s">
        <v>33</v>
      </c>
      <c r="D10456" s="2">
        <v>3893.56</v>
      </c>
      <c r="E10456">
        <v>0.28999999999999998</v>
      </c>
      <c r="F10456">
        <v>3</v>
      </c>
      <c r="G10456" s="1">
        <v>45586</v>
      </c>
      <c r="H10456" s="1">
        <v>45589</v>
      </c>
      <c r="I10456" t="s">
        <v>21</v>
      </c>
      <c r="J10456" t="s">
        <v>27</v>
      </c>
      <c r="K10456" s="2">
        <v>551.23</v>
      </c>
      <c r="L10456" t="s">
        <v>48</v>
      </c>
      <c r="M10456">
        <f>YEAR(Table1[[#This Row],[order_date]])</f>
        <v>2024</v>
      </c>
      <c r="N10456">
        <f>MONTH(Table1[[#This Row],[order_date]])</f>
        <v>10</v>
      </c>
      <c r="O10456" s="3">
        <f>Table1[[#This Row],[sales]]-Table1[[#This Row],[profit]]</f>
        <v>3342.33</v>
      </c>
      <c r="P10456" s="3">
        <f>Table1[[#This Row],[sales]]*Table1[[#This Row],[quantity]]</f>
        <v>11680.68</v>
      </c>
      <c r="Q10456" s="9">
        <f>Table1[[#This Row],[delivery_date]]-Table1[[#This Row],[order_date]]</f>
        <v>3</v>
      </c>
    </row>
    <row r="10457" spans="1:17" x14ac:dyDescent="0.35">
      <c r="A10457" t="s">
        <v>10488</v>
      </c>
      <c r="B10457" t="s">
        <v>41</v>
      </c>
      <c r="C10457" t="s">
        <v>36</v>
      </c>
      <c r="D10457" s="2">
        <v>2174.42</v>
      </c>
      <c r="E10457">
        <v>0.09</v>
      </c>
      <c r="F10457">
        <v>8</v>
      </c>
      <c r="G10457" s="1">
        <v>45161</v>
      </c>
      <c r="H10457" s="1">
        <v>45166</v>
      </c>
      <c r="I10457" t="s">
        <v>31</v>
      </c>
      <c r="J10457" t="s">
        <v>22</v>
      </c>
      <c r="K10457" s="2">
        <v>279.31</v>
      </c>
      <c r="L10457" t="s">
        <v>48</v>
      </c>
      <c r="M10457">
        <f>YEAR(Table1[[#This Row],[order_date]])</f>
        <v>2023</v>
      </c>
      <c r="N10457">
        <f>MONTH(Table1[[#This Row],[order_date]])</f>
        <v>8</v>
      </c>
      <c r="O10457" s="3">
        <f>Table1[[#This Row],[sales]]-Table1[[#This Row],[profit]]</f>
        <v>1895.1100000000001</v>
      </c>
      <c r="P10457" s="3">
        <f>Table1[[#This Row],[sales]]*Table1[[#This Row],[quantity]]</f>
        <v>17395.36</v>
      </c>
      <c r="Q10457" s="9">
        <f>Table1[[#This Row],[delivery_date]]-Table1[[#This Row],[order_date]]</f>
        <v>5</v>
      </c>
    </row>
    <row r="10458" spans="1:17" x14ac:dyDescent="0.35">
      <c r="A10458" t="s">
        <v>10489</v>
      </c>
      <c r="B10458" t="s">
        <v>13</v>
      </c>
      <c r="C10458" t="s">
        <v>20</v>
      </c>
      <c r="D10458" s="2">
        <v>1616.71</v>
      </c>
      <c r="E10458">
        <v>0.12</v>
      </c>
      <c r="F10458">
        <v>7</v>
      </c>
      <c r="G10458" s="1">
        <v>45211</v>
      </c>
      <c r="H10458" s="1">
        <v>45218</v>
      </c>
      <c r="I10458" t="s">
        <v>31</v>
      </c>
      <c r="J10458" t="s">
        <v>16</v>
      </c>
      <c r="K10458" s="2">
        <v>130.13999999999999</v>
      </c>
      <c r="L10458" t="s">
        <v>17</v>
      </c>
      <c r="M10458">
        <f>YEAR(Table1[[#This Row],[order_date]])</f>
        <v>2023</v>
      </c>
      <c r="N10458">
        <f>MONTH(Table1[[#This Row],[order_date]])</f>
        <v>10</v>
      </c>
      <c r="O10458" s="3">
        <f>Table1[[#This Row],[sales]]-Table1[[#This Row],[profit]]</f>
        <v>1486.5700000000002</v>
      </c>
      <c r="P10458" s="3">
        <f>Table1[[#This Row],[sales]]*Table1[[#This Row],[quantity]]</f>
        <v>11316.970000000001</v>
      </c>
      <c r="Q10458" s="9">
        <f>Table1[[#This Row],[delivery_date]]-Table1[[#This Row],[order_date]]</f>
        <v>7</v>
      </c>
    </row>
    <row r="10459" spans="1:17" x14ac:dyDescent="0.35">
      <c r="A10459" t="s">
        <v>10490</v>
      </c>
      <c r="B10459" t="s">
        <v>41</v>
      </c>
      <c r="C10459" t="s">
        <v>20</v>
      </c>
      <c r="D10459" s="2">
        <v>4956.96</v>
      </c>
      <c r="E10459">
        <v>0.04</v>
      </c>
      <c r="F10459">
        <v>1</v>
      </c>
      <c r="G10459" s="1">
        <v>45441</v>
      </c>
      <c r="H10459" s="1">
        <v>45448</v>
      </c>
      <c r="I10459" t="s">
        <v>21</v>
      </c>
      <c r="J10459" t="s">
        <v>22</v>
      </c>
      <c r="K10459" s="2">
        <v>1439.95</v>
      </c>
      <c r="L10459" t="s">
        <v>48</v>
      </c>
      <c r="M10459">
        <f>YEAR(Table1[[#This Row],[order_date]])</f>
        <v>2024</v>
      </c>
      <c r="N10459">
        <f>MONTH(Table1[[#This Row],[order_date]])</f>
        <v>5</v>
      </c>
      <c r="O10459" s="3">
        <f>Table1[[#This Row],[sales]]-Table1[[#This Row],[profit]]</f>
        <v>3517.01</v>
      </c>
      <c r="P10459" s="3">
        <f>Table1[[#This Row],[sales]]*Table1[[#This Row],[quantity]]</f>
        <v>4956.96</v>
      </c>
      <c r="Q10459" s="9">
        <f>Table1[[#This Row],[delivery_date]]-Table1[[#This Row],[order_date]]</f>
        <v>7</v>
      </c>
    </row>
    <row r="10460" spans="1:17" x14ac:dyDescent="0.35">
      <c r="A10460" t="s">
        <v>10491</v>
      </c>
      <c r="B10460" t="s">
        <v>25</v>
      </c>
      <c r="C10460" t="s">
        <v>20</v>
      </c>
      <c r="D10460" s="2">
        <v>4684.62</v>
      </c>
      <c r="E10460">
        <v>0.44</v>
      </c>
      <c r="F10460">
        <v>9</v>
      </c>
      <c r="G10460" s="1">
        <v>45266</v>
      </c>
      <c r="H10460" s="1">
        <v>45269</v>
      </c>
      <c r="I10460" t="s">
        <v>31</v>
      </c>
      <c r="J10460" t="s">
        <v>27</v>
      </c>
      <c r="K10460" s="2">
        <v>619.14</v>
      </c>
      <c r="L10460" t="s">
        <v>39</v>
      </c>
      <c r="M10460">
        <f>YEAR(Table1[[#This Row],[order_date]])</f>
        <v>2023</v>
      </c>
      <c r="N10460">
        <f>MONTH(Table1[[#This Row],[order_date]])</f>
        <v>12</v>
      </c>
      <c r="O10460" s="3">
        <f>Table1[[#This Row],[sales]]-Table1[[#This Row],[profit]]</f>
        <v>4065.48</v>
      </c>
      <c r="P10460" s="3">
        <f>Table1[[#This Row],[sales]]*Table1[[#This Row],[quantity]]</f>
        <v>42161.58</v>
      </c>
      <c r="Q10460" s="9">
        <f>Table1[[#This Row],[delivery_date]]-Table1[[#This Row],[order_date]]</f>
        <v>3</v>
      </c>
    </row>
    <row r="10461" spans="1:17" x14ac:dyDescent="0.35">
      <c r="A10461" t="s">
        <v>10492</v>
      </c>
      <c r="B10461" t="s">
        <v>41</v>
      </c>
      <c r="C10461" t="s">
        <v>14</v>
      </c>
      <c r="D10461" s="2">
        <v>4713.6499999999996</v>
      </c>
      <c r="E10461">
        <v>0.13</v>
      </c>
      <c r="F10461">
        <v>6</v>
      </c>
      <c r="G10461" s="1">
        <v>45463</v>
      </c>
      <c r="H10461" s="1">
        <v>45465</v>
      </c>
      <c r="I10461" t="s">
        <v>31</v>
      </c>
      <c r="J10461" t="s">
        <v>27</v>
      </c>
      <c r="K10461" s="2">
        <v>1238.03</v>
      </c>
      <c r="L10461" t="s">
        <v>28</v>
      </c>
      <c r="M10461">
        <f>YEAR(Table1[[#This Row],[order_date]])</f>
        <v>2024</v>
      </c>
      <c r="N10461">
        <f>MONTH(Table1[[#This Row],[order_date]])</f>
        <v>6</v>
      </c>
      <c r="O10461" s="3">
        <f>Table1[[#This Row],[sales]]-Table1[[#This Row],[profit]]</f>
        <v>3475.62</v>
      </c>
      <c r="P10461" s="3">
        <f>Table1[[#This Row],[sales]]*Table1[[#This Row],[quantity]]</f>
        <v>28281.899999999998</v>
      </c>
      <c r="Q10461" s="9">
        <f>Table1[[#This Row],[delivery_date]]-Table1[[#This Row],[order_date]]</f>
        <v>2</v>
      </c>
    </row>
    <row r="10462" spans="1:17" x14ac:dyDescent="0.35">
      <c r="A10462" t="s">
        <v>10493</v>
      </c>
      <c r="B10462" t="s">
        <v>41</v>
      </c>
      <c r="C10462" t="s">
        <v>33</v>
      </c>
      <c r="D10462" s="2">
        <v>745.2</v>
      </c>
      <c r="E10462">
        <v>0.37</v>
      </c>
      <c r="F10462">
        <v>4</v>
      </c>
      <c r="G10462" s="1">
        <v>45159</v>
      </c>
      <c r="H10462" s="1">
        <v>45160</v>
      </c>
      <c r="I10462" t="s">
        <v>21</v>
      </c>
      <c r="J10462" t="s">
        <v>16</v>
      </c>
      <c r="K10462" s="2">
        <v>122.95</v>
      </c>
      <c r="L10462" t="s">
        <v>17</v>
      </c>
      <c r="M10462">
        <f>YEAR(Table1[[#This Row],[order_date]])</f>
        <v>2023</v>
      </c>
      <c r="N10462">
        <f>MONTH(Table1[[#This Row],[order_date]])</f>
        <v>8</v>
      </c>
      <c r="O10462" s="3">
        <f>Table1[[#This Row],[sales]]-Table1[[#This Row],[profit]]</f>
        <v>622.25</v>
      </c>
      <c r="P10462" s="3">
        <f>Table1[[#This Row],[sales]]*Table1[[#This Row],[quantity]]</f>
        <v>2980.8</v>
      </c>
      <c r="Q10462" s="9">
        <f>Table1[[#This Row],[delivery_date]]-Table1[[#This Row],[order_date]]</f>
        <v>1</v>
      </c>
    </row>
    <row r="10463" spans="1:17" x14ac:dyDescent="0.35">
      <c r="A10463" t="s">
        <v>10494</v>
      </c>
      <c r="B10463" t="s">
        <v>13</v>
      </c>
      <c r="C10463" t="s">
        <v>36</v>
      </c>
      <c r="D10463" s="2">
        <v>1247.8499999999999</v>
      </c>
      <c r="E10463">
        <v>0.14000000000000001</v>
      </c>
      <c r="F10463">
        <v>6</v>
      </c>
      <c r="G10463" s="1">
        <v>45251</v>
      </c>
      <c r="H10463" s="1">
        <v>45256</v>
      </c>
      <c r="I10463" t="s">
        <v>21</v>
      </c>
      <c r="J10463" t="s">
        <v>16</v>
      </c>
      <c r="K10463" s="2">
        <v>243.94</v>
      </c>
      <c r="L10463" t="s">
        <v>23</v>
      </c>
      <c r="M10463">
        <f>YEAR(Table1[[#This Row],[order_date]])</f>
        <v>2023</v>
      </c>
      <c r="N10463">
        <f>MONTH(Table1[[#This Row],[order_date]])</f>
        <v>11</v>
      </c>
      <c r="O10463" s="3">
        <f>Table1[[#This Row],[sales]]-Table1[[#This Row],[profit]]</f>
        <v>1003.9099999999999</v>
      </c>
      <c r="P10463" s="3">
        <f>Table1[[#This Row],[sales]]*Table1[[#This Row],[quantity]]</f>
        <v>7487.0999999999995</v>
      </c>
      <c r="Q10463" s="9">
        <f>Table1[[#This Row],[delivery_date]]-Table1[[#This Row],[order_date]]</f>
        <v>5</v>
      </c>
    </row>
    <row r="10464" spans="1:17" x14ac:dyDescent="0.35">
      <c r="A10464" t="s">
        <v>10495</v>
      </c>
      <c r="B10464" t="s">
        <v>41</v>
      </c>
      <c r="C10464" t="s">
        <v>36</v>
      </c>
      <c r="D10464" s="2">
        <v>2266.13</v>
      </c>
      <c r="E10464">
        <v>7.0000000000000007E-2</v>
      </c>
      <c r="F10464">
        <v>2</v>
      </c>
      <c r="G10464" s="1">
        <v>44981</v>
      </c>
      <c r="H10464" s="1">
        <v>44983</v>
      </c>
      <c r="I10464" t="s">
        <v>15</v>
      </c>
      <c r="J10464" t="s">
        <v>22</v>
      </c>
      <c r="K10464" s="2">
        <v>449.79</v>
      </c>
      <c r="L10464" t="s">
        <v>34</v>
      </c>
      <c r="M10464">
        <f>YEAR(Table1[[#This Row],[order_date]])</f>
        <v>2023</v>
      </c>
      <c r="N10464">
        <f>MONTH(Table1[[#This Row],[order_date]])</f>
        <v>2</v>
      </c>
      <c r="O10464" s="3">
        <f>Table1[[#This Row],[sales]]-Table1[[#This Row],[profit]]</f>
        <v>1816.3400000000001</v>
      </c>
      <c r="P10464" s="3">
        <f>Table1[[#This Row],[sales]]*Table1[[#This Row],[quantity]]</f>
        <v>4532.26</v>
      </c>
      <c r="Q10464" s="9">
        <f>Table1[[#This Row],[delivery_date]]-Table1[[#This Row],[order_date]]</f>
        <v>2</v>
      </c>
    </row>
    <row r="10465" spans="1:17" x14ac:dyDescent="0.35">
      <c r="A10465" t="s">
        <v>10496</v>
      </c>
      <c r="B10465" t="s">
        <v>19</v>
      </c>
      <c r="C10465" t="s">
        <v>20</v>
      </c>
      <c r="D10465" s="2">
        <v>4177.43</v>
      </c>
      <c r="E10465">
        <v>0.05</v>
      </c>
      <c r="F10465">
        <v>2</v>
      </c>
      <c r="G10465" s="1">
        <v>45366</v>
      </c>
      <c r="H10465" s="1">
        <v>45368</v>
      </c>
      <c r="I10465" t="s">
        <v>15</v>
      </c>
      <c r="J10465" t="s">
        <v>27</v>
      </c>
      <c r="K10465" s="2">
        <v>792.97</v>
      </c>
      <c r="L10465" t="s">
        <v>17</v>
      </c>
      <c r="M10465">
        <f>YEAR(Table1[[#This Row],[order_date]])</f>
        <v>2024</v>
      </c>
      <c r="N10465">
        <f>MONTH(Table1[[#This Row],[order_date]])</f>
        <v>3</v>
      </c>
      <c r="O10465" s="3">
        <f>Table1[[#This Row],[sales]]-Table1[[#This Row],[profit]]</f>
        <v>3384.46</v>
      </c>
      <c r="P10465" s="3">
        <f>Table1[[#This Row],[sales]]*Table1[[#This Row],[quantity]]</f>
        <v>8354.86</v>
      </c>
      <c r="Q10465" s="9">
        <f>Table1[[#This Row],[delivery_date]]-Table1[[#This Row],[order_date]]</f>
        <v>2</v>
      </c>
    </row>
    <row r="10466" spans="1:17" x14ac:dyDescent="0.35">
      <c r="A10466" t="s">
        <v>10497</v>
      </c>
      <c r="B10466" t="s">
        <v>25</v>
      </c>
      <c r="C10466" t="s">
        <v>14</v>
      </c>
      <c r="D10466" s="2">
        <v>3710.45</v>
      </c>
      <c r="E10466">
        <v>0.43</v>
      </c>
      <c r="F10466">
        <v>8</v>
      </c>
      <c r="G10466" s="1">
        <v>45168</v>
      </c>
      <c r="H10466" s="1">
        <v>45170</v>
      </c>
      <c r="I10466" t="s">
        <v>15</v>
      </c>
      <c r="J10466" t="s">
        <v>22</v>
      </c>
      <c r="K10466" s="2">
        <v>1056.78</v>
      </c>
      <c r="L10466" t="s">
        <v>28</v>
      </c>
      <c r="M10466">
        <f>YEAR(Table1[[#This Row],[order_date]])</f>
        <v>2023</v>
      </c>
      <c r="N10466">
        <f>MONTH(Table1[[#This Row],[order_date]])</f>
        <v>8</v>
      </c>
      <c r="O10466" s="3">
        <f>Table1[[#This Row],[sales]]-Table1[[#This Row],[profit]]</f>
        <v>2653.67</v>
      </c>
      <c r="P10466" s="3">
        <f>Table1[[#This Row],[sales]]*Table1[[#This Row],[quantity]]</f>
        <v>29683.599999999999</v>
      </c>
      <c r="Q10466" s="9">
        <f>Table1[[#This Row],[delivery_date]]-Table1[[#This Row],[order_date]]</f>
        <v>2</v>
      </c>
    </row>
    <row r="10467" spans="1:17" x14ac:dyDescent="0.35">
      <c r="A10467" t="s">
        <v>10498</v>
      </c>
      <c r="B10467" t="s">
        <v>13</v>
      </c>
      <c r="C10467" t="s">
        <v>14</v>
      </c>
      <c r="D10467" s="2">
        <v>4263.37</v>
      </c>
      <c r="E10467">
        <v>0.06</v>
      </c>
      <c r="F10467">
        <v>5</v>
      </c>
      <c r="G10467" s="1">
        <v>45563</v>
      </c>
      <c r="H10467" s="1">
        <v>45567</v>
      </c>
      <c r="I10467" t="s">
        <v>21</v>
      </c>
      <c r="J10467" t="s">
        <v>27</v>
      </c>
      <c r="K10467" s="2">
        <v>833.91</v>
      </c>
      <c r="L10467" t="s">
        <v>28</v>
      </c>
      <c r="M10467">
        <f>YEAR(Table1[[#This Row],[order_date]])</f>
        <v>2024</v>
      </c>
      <c r="N10467">
        <f>MONTH(Table1[[#This Row],[order_date]])</f>
        <v>9</v>
      </c>
      <c r="O10467" s="3">
        <f>Table1[[#This Row],[sales]]-Table1[[#This Row],[profit]]</f>
        <v>3429.46</v>
      </c>
      <c r="P10467" s="3">
        <f>Table1[[#This Row],[sales]]*Table1[[#This Row],[quantity]]</f>
        <v>21316.85</v>
      </c>
      <c r="Q10467" s="9">
        <f>Table1[[#This Row],[delivery_date]]-Table1[[#This Row],[order_date]]</f>
        <v>4</v>
      </c>
    </row>
    <row r="10468" spans="1:17" x14ac:dyDescent="0.35">
      <c r="A10468" t="s">
        <v>10499</v>
      </c>
      <c r="B10468" t="s">
        <v>25</v>
      </c>
      <c r="C10468" t="s">
        <v>20</v>
      </c>
      <c r="D10468" s="2">
        <v>4611.74</v>
      </c>
      <c r="E10468">
        <v>0.04</v>
      </c>
      <c r="F10468">
        <v>7</v>
      </c>
      <c r="G10468" s="1">
        <v>45223</v>
      </c>
      <c r="H10468" s="1">
        <v>45224</v>
      </c>
      <c r="I10468" t="s">
        <v>31</v>
      </c>
      <c r="J10468" t="s">
        <v>27</v>
      </c>
      <c r="K10468" s="2">
        <v>1374.09</v>
      </c>
      <c r="L10468" t="s">
        <v>48</v>
      </c>
      <c r="M10468">
        <f>YEAR(Table1[[#This Row],[order_date]])</f>
        <v>2023</v>
      </c>
      <c r="N10468">
        <f>MONTH(Table1[[#This Row],[order_date]])</f>
        <v>10</v>
      </c>
      <c r="O10468" s="3">
        <f>Table1[[#This Row],[sales]]-Table1[[#This Row],[profit]]</f>
        <v>3237.6499999999996</v>
      </c>
      <c r="P10468" s="3">
        <f>Table1[[#This Row],[sales]]*Table1[[#This Row],[quantity]]</f>
        <v>32282.18</v>
      </c>
      <c r="Q10468" s="9">
        <f>Table1[[#This Row],[delivery_date]]-Table1[[#This Row],[order_date]]</f>
        <v>1</v>
      </c>
    </row>
    <row r="10469" spans="1:17" x14ac:dyDescent="0.35">
      <c r="A10469" t="s">
        <v>10500</v>
      </c>
      <c r="B10469" t="s">
        <v>19</v>
      </c>
      <c r="C10469" t="s">
        <v>20</v>
      </c>
      <c r="D10469" s="2">
        <v>3925.76</v>
      </c>
      <c r="E10469">
        <v>0</v>
      </c>
      <c r="F10469">
        <v>1</v>
      </c>
      <c r="G10469" s="1">
        <v>45056</v>
      </c>
      <c r="H10469" s="1">
        <v>45061</v>
      </c>
      <c r="I10469" t="s">
        <v>21</v>
      </c>
      <c r="J10469" t="s">
        <v>27</v>
      </c>
      <c r="K10469" s="2">
        <v>537.79999999999995</v>
      </c>
      <c r="L10469" t="s">
        <v>48</v>
      </c>
      <c r="M10469">
        <f>YEAR(Table1[[#This Row],[order_date]])</f>
        <v>2023</v>
      </c>
      <c r="N10469">
        <f>MONTH(Table1[[#This Row],[order_date]])</f>
        <v>5</v>
      </c>
      <c r="O10469" s="3">
        <f>Table1[[#This Row],[sales]]-Table1[[#This Row],[profit]]</f>
        <v>3387.96</v>
      </c>
      <c r="P10469" s="3">
        <f>Table1[[#This Row],[sales]]*Table1[[#This Row],[quantity]]</f>
        <v>3925.76</v>
      </c>
      <c r="Q10469" s="9">
        <f>Table1[[#This Row],[delivery_date]]-Table1[[#This Row],[order_date]]</f>
        <v>5</v>
      </c>
    </row>
    <row r="10470" spans="1:17" x14ac:dyDescent="0.35">
      <c r="A10470" t="s">
        <v>10501</v>
      </c>
      <c r="B10470" t="s">
        <v>13</v>
      </c>
      <c r="C10470" t="s">
        <v>33</v>
      </c>
      <c r="D10470" s="2">
        <v>1382.67</v>
      </c>
      <c r="E10470">
        <v>0.18</v>
      </c>
      <c r="F10470">
        <v>6</v>
      </c>
      <c r="G10470" s="1">
        <v>45444</v>
      </c>
      <c r="H10470" s="1">
        <v>45445</v>
      </c>
      <c r="I10470" t="s">
        <v>31</v>
      </c>
      <c r="J10470" t="s">
        <v>22</v>
      </c>
      <c r="K10470" s="2">
        <v>283.47000000000003</v>
      </c>
      <c r="L10470" t="s">
        <v>39</v>
      </c>
      <c r="M10470">
        <f>YEAR(Table1[[#This Row],[order_date]])</f>
        <v>2024</v>
      </c>
      <c r="N10470">
        <f>MONTH(Table1[[#This Row],[order_date]])</f>
        <v>6</v>
      </c>
      <c r="O10470" s="3">
        <f>Table1[[#This Row],[sales]]-Table1[[#This Row],[profit]]</f>
        <v>1099.2</v>
      </c>
      <c r="P10470" s="3">
        <f>Table1[[#This Row],[sales]]*Table1[[#This Row],[quantity]]</f>
        <v>8296.02</v>
      </c>
      <c r="Q10470" s="9">
        <f>Table1[[#This Row],[delivery_date]]-Table1[[#This Row],[order_date]]</f>
        <v>1</v>
      </c>
    </row>
    <row r="10471" spans="1:17" x14ac:dyDescent="0.35">
      <c r="A10471" t="s">
        <v>10502</v>
      </c>
      <c r="B10471" t="s">
        <v>13</v>
      </c>
      <c r="C10471" t="s">
        <v>14</v>
      </c>
      <c r="D10471" s="2">
        <v>1498.68</v>
      </c>
      <c r="E10471">
        <v>0.47</v>
      </c>
      <c r="F10471">
        <v>7</v>
      </c>
      <c r="G10471" s="1">
        <v>45154</v>
      </c>
      <c r="H10471" s="1">
        <v>45160</v>
      </c>
      <c r="I10471" t="s">
        <v>31</v>
      </c>
      <c r="J10471" t="s">
        <v>27</v>
      </c>
      <c r="K10471" s="2">
        <v>429.06</v>
      </c>
      <c r="L10471" t="s">
        <v>39</v>
      </c>
      <c r="M10471">
        <f>YEAR(Table1[[#This Row],[order_date]])</f>
        <v>2023</v>
      </c>
      <c r="N10471">
        <f>MONTH(Table1[[#This Row],[order_date]])</f>
        <v>8</v>
      </c>
      <c r="O10471" s="3">
        <f>Table1[[#This Row],[sales]]-Table1[[#This Row],[profit]]</f>
        <v>1069.6200000000001</v>
      </c>
      <c r="P10471" s="3">
        <f>Table1[[#This Row],[sales]]*Table1[[#This Row],[quantity]]</f>
        <v>10490.76</v>
      </c>
      <c r="Q10471" s="9">
        <f>Table1[[#This Row],[delivery_date]]-Table1[[#This Row],[order_date]]</f>
        <v>6</v>
      </c>
    </row>
    <row r="10472" spans="1:17" x14ac:dyDescent="0.35">
      <c r="A10472" t="s">
        <v>10503</v>
      </c>
      <c r="B10472" t="s">
        <v>41</v>
      </c>
      <c r="C10472" t="s">
        <v>36</v>
      </c>
      <c r="D10472" s="2">
        <v>1827.19</v>
      </c>
      <c r="E10472">
        <v>0.45</v>
      </c>
      <c r="F10472">
        <v>7</v>
      </c>
      <c r="G10472" s="1">
        <v>45113</v>
      </c>
      <c r="H10472" s="1">
        <v>45117</v>
      </c>
      <c r="I10472" t="s">
        <v>31</v>
      </c>
      <c r="J10472" t="s">
        <v>16</v>
      </c>
      <c r="K10472" s="2">
        <v>398.79</v>
      </c>
      <c r="L10472" t="s">
        <v>28</v>
      </c>
      <c r="M10472">
        <f>YEAR(Table1[[#This Row],[order_date]])</f>
        <v>2023</v>
      </c>
      <c r="N10472">
        <f>MONTH(Table1[[#This Row],[order_date]])</f>
        <v>7</v>
      </c>
      <c r="O10472" s="3">
        <f>Table1[[#This Row],[sales]]-Table1[[#This Row],[profit]]</f>
        <v>1428.4</v>
      </c>
      <c r="P10472" s="3">
        <f>Table1[[#This Row],[sales]]*Table1[[#This Row],[quantity]]</f>
        <v>12790.33</v>
      </c>
      <c r="Q10472" s="9">
        <f>Table1[[#This Row],[delivery_date]]-Table1[[#This Row],[order_date]]</f>
        <v>4</v>
      </c>
    </row>
    <row r="10473" spans="1:17" x14ac:dyDescent="0.35">
      <c r="A10473" t="s">
        <v>10504</v>
      </c>
      <c r="B10473" t="s">
        <v>25</v>
      </c>
      <c r="C10473" t="s">
        <v>20</v>
      </c>
      <c r="D10473" s="2">
        <v>1585.07</v>
      </c>
      <c r="E10473">
        <v>0.06</v>
      </c>
      <c r="F10473">
        <v>3</v>
      </c>
      <c r="G10473" s="1">
        <v>45119</v>
      </c>
      <c r="H10473" s="1">
        <v>45125</v>
      </c>
      <c r="I10473" t="s">
        <v>21</v>
      </c>
      <c r="J10473" t="s">
        <v>16</v>
      </c>
      <c r="K10473" s="2">
        <v>179.04</v>
      </c>
      <c r="L10473" t="s">
        <v>28</v>
      </c>
      <c r="M10473">
        <f>YEAR(Table1[[#This Row],[order_date]])</f>
        <v>2023</v>
      </c>
      <c r="N10473">
        <f>MONTH(Table1[[#This Row],[order_date]])</f>
        <v>7</v>
      </c>
      <c r="O10473" s="3">
        <f>Table1[[#This Row],[sales]]-Table1[[#This Row],[profit]]</f>
        <v>1406.03</v>
      </c>
      <c r="P10473" s="3">
        <f>Table1[[#This Row],[sales]]*Table1[[#This Row],[quantity]]</f>
        <v>4755.21</v>
      </c>
      <c r="Q10473" s="9">
        <f>Table1[[#This Row],[delivery_date]]-Table1[[#This Row],[order_date]]</f>
        <v>6</v>
      </c>
    </row>
    <row r="10474" spans="1:17" x14ac:dyDescent="0.35">
      <c r="A10474" t="s">
        <v>10505</v>
      </c>
      <c r="B10474" t="s">
        <v>19</v>
      </c>
      <c r="C10474" t="s">
        <v>33</v>
      </c>
      <c r="D10474" s="2">
        <v>1320.58</v>
      </c>
      <c r="E10474">
        <v>0.01</v>
      </c>
      <c r="F10474">
        <v>9</v>
      </c>
      <c r="G10474" s="1">
        <v>45213</v>
      </c>
      <c r="H10474" s="1">
        <v>45218</v>
      </c>
      <c r="I10474" t="s">
        <v>15</v>
      </c>
      <c r="J10474" t="s">
        <v>22</v>
      </c>
      <c r="K10474" s="2">
        <v>342.47</v>
      </c>
      <c r="L10474" t="s">
        <v>39</v>
      </c>
      <c r="M10474">
        <f>YEAR(Table1[[#This Row],[order_date]])</f>
        <v>2023</v>
      </c>
      <c r="N10474">
        <f>MONTH(Table1[[#This Row],[order_date]])</f>
        <v>10</v>
      </c>
      <c r="O10474" s="3">
        <f>Table1[[#This Row],[sales]]-Table1[[#This Row],[profit]]</f>
        <v>978.1099999999999</v>
      </c>
      <c r="P10474" s="3">
        <f>Table1[[#This Row],[sales]]*Table1[[#This Row],[quantity]]</f>
        <v>11885.22</v>
      </c>
      <c r="Q10474" s="9">
        <f>Table1[[#This Row],[delivery_date]]-Table1[[#This Row],[order_date]]</f>
        <v>5</v>
      </c>
    </row>
    <row r="10475" spans="1:17" x14ac:dyDescent="0.35">
      <c r="A10475" t="s">
        <v>10506</v>
      </c>
      <c r="B10475" t="s">
        <v>19</v>
      </c>
      <c r="C10475" t="s">
        <v>36</v>
      </c>
      <c r="D10475" s="2">
        <v>3787.18</v>
      </c>
      <c r="E10475">
        <v>0.38</v>
      </c>
      <c r="F10475">
        <v>9</v>
      </c>
      <c r="G10475" s="1">
        <v>45291</v>
      </c>
      <c r="H10475" s="1">
        <v>45294</v>
      </c>
      <c r="I10475" t="s">
        <v>31</v>
      </c>
      <c r="J10475" t="s">
        <v>27</v>
      </c>
      <c r="K10475" s="2">
        <v>686.32</v>
      </c>
      <c r="L10475" t="s">
        <v>39</v>
      </c>
      <c r="M10475">
        <f>YEAR(Table1[[#This Row],[order_date]])</f>
        <v>2023</v>
      </c>
      <c r="N10475">
        <f>MONTH(Table1[[#This Row],[order_date]])</f>
        <v>12</v>
      </c>
      <c r="O10475" s="3">
        <f>Table1[[#This Row],[sales]]-Table1[[#This Row],[profit]]</f>
        <v>3100.8599999999997</v>
      </c>
      <c r="P10475" s="3">
        <f>Table1[[#This Row],[sales]]*Table1[[#This Row],[quantity]]</f>
        <v>34084.619999999995</v>
      </c>
      <c r="Q10475" s="9">
        <f>Table1[[#This Row],[delivery_date]]-Table1[[#This Row],[order_date]]</f>
        <v>3</v>
      </c>
    </row>
    <row r="10476" spans="1:17" x14ac:dyDescent="0.35">
      <c r="A10476" t="s">
        <v>10507</v>
      </c>
      <c r="B10476" t="s">
        <v>13</v>
      </c>
      <c r="C10476" t="s">
        <v>14</v>
      </c>
      <c r="D10476" s="2">
        <v>266.56</v>
      </c>
      <c r="E10476">
        <v>0.15</v>
      </c>
      <c r="F10476">
        <v>5</v>
      </c>
      <c r="G10476" s="1">
        <v>45027</v>
      </c>
      <c r="H10476" s="1">
        <v>45034</v>
      </c>
      <c r="I10476" t="s">
        <v>15</v>
      </c>
      <c r="J10476" t="s">
        <v>16</v>
      </c>
      <c r="K10476" s="2">
        <v>61.8</v>
      </c>
      <c r="L10476" t="s">
        <v>48</v>
      </c>
      <c r="M10476">
        <f>YEAR(Table1[[#This Row],[order_date]])</f>
        <v>2023</v>
      </c>
      <c r="N10476">
        <f>MONTH(Table1[[#This Row],[order_date]])</f>
        <v>4</v>
      </c>
      <c r="O10476" s="3">
        <f>Table1[[#This Row],[sales]]-Table1[[#This Row],[profit]]</f>
        <v>204.76</v>
      </c>
      <c r="P10476" s="3">
        <f>Table1[[#This Row],[sales]]*Table1[[#This Row],[quantity]]</f>
        <v>1332.8</v>
      </c>
      <c r="Q10476" s="9">
        <f>Table1[[#This Row],[delivery_date]]-Table1[[#This Row],[order_date]]</f>
        <v>7</v>
      </c>
    </row>
    <row r="10477" spans="1:17" x14ac:dyDescent="0.35">
      <c r="A10477" t="s">
        <v>10508</v>
      </c>
      <c r="B10477" t="s">
        <v>41</v>
      </c>
      <c r="C10477" t="s">
        <v>20</v>
      </c>
      <c r="D10477" s="2">
        <v>3669.13</v>
      </c>
      <c r="E10477">
        <v>0.42</v>
      </c>
      <c r="F10477">
        <v>9</v>
      </c>
      <c r="G10477" s="1">
        <v>44972</v>
      </c>
      <c r="H10477" s="1">
        <v>44973</v>
      </c>
      <c r="I10477" t="s">
        <v>15</v>
      </c>
      <c r="J10477" t="s">
        <v>16</v>
      </c>
      <c r="K10477" s="2">
        <v>207.5</v>
      </c>
      <c r="L10477" t="s">
        <v>23</v>
      </c>
      <c r="M10477">
        <f>YEAR(Table1[[#This Row],[order_date]])</f>
        <v>2023</v>
      </c>
      <c r="N10477">
        <f>MONTH(Table1[[#This Row],[order_date]])</f>
        <v>2</v>
      </c>
      <c r="O10477" s="3">
        <f>Table1[[#This Row],[sales]]-Table1[[#This Row],[profit]]</f>
        <v>3461.63</v>
      </c>
      <c r="P10477" s="3">
        <f>Table1[[#This Row],[sales]]*Table1[[#This Row],[quantity]]</f>
        <v>33022.17</v>
      </c>
      <c r="Q10477" s="9">
        <f>Table1[[#This Row],[delivery_date]]-Table1[[#This Row],[order_date]]</f>
        <v>1</v>
      </c>
    </row>
    <row r="10478" spans="1:17" x14ac:dyDescent="0.35">
      <c r="A10478" t="s">
        <v>10509</v>
      </c>
      <c r="B10478" t="s">
        <v>13</v>
      </c>
      <c r="C10478" t="s">
        <v>20</v>
      </c>
      <c r="D10478" s="2">
        <v>4135.46</v>
      </c>
      <c r="E10478">
        <v>0.11</v>
      </c>
      <c r="F10478">
        <v>7</v>
      </c>
      <c r="G10478" s="1">
        <v>45498</v>
      </c>
      <c r="H10478" s="1">
        <v>45502</v>
      </c>
      <c r="I10478" t="s">
        <v>15</v>
      </c>
      <c r="J10478" t="s">
        <v>27</v>
      </c>
      <c r="K10478" s="2">
        <v>619.25</v>
      </c>
      <c r="L10478" t="s">
        <v>17</v>
      </c>
      <c r="M10478">
        <f>YEAR(Table1[[#This Row],[order_date]])</f>
        <v>2024</v>
      </c>
      <c r="N10478">
        <f>MONTH(Table1[[#This Row],[order_date]])</f>
        <v>7</v>
      </c>
      <c r="O10478" s="3">
        <f>Table1[[#This Row],[sales]]-Table1[[#This Row],[profit]]</f>
        <v>3516.21</v>
      </c>
      <c r="P10478" s="3">
        <f>Table1[[#This Row],[sales]]*Table1[[#This Row],[quantity]]</f>
        <v>28948.22</v>
      </c>
      <c r="Q10478" s="9">
        <f>Table1[[#This Row],[delivery_date]]-Table1[[#This Row],[order_date]]</f>
        <v>4</v>
      </c>
    </row>
    <row r="10479" spans="1:17" x14ac:dyDescent="0.35">
      <c r="A10479" t="s">
        <v>10510</v>
      </c>
      <c r="B10479" t="s">
        <v>13</v>
      </c>
      <c r="C10479" t="s">
        <v>33</v>
      </c>
      <c r="D10479" s="2">
        <v>423.62</v>
      </c>
      <c r="E10479">
        <v>0.25</v>
      </c>
      <c r="F10479">
        <v>7</v>
      </c>
      <c r="G10479" s="1">
        <v>45484</v>
      </c>
      <c r="H10479" s="1">
        <v>45487</v>
      </c>
      <c r="I10479" t="s">
        <v>15</v>
      </c>
      <c r="J10479" t="s">
        <v>27</v>
      </c>
      <c r="K10479" s="2">
        <v>88.95</v>
      </c>
      <c r="L10479" t="s">
        <v>48</v>
      </c>
      <c r="M10479">
        <f>YEAR(Table1[[#This Row],[order_date]])</f>
        <v>2024</v>
      </c>
      <c r="N10479">
        <f>MONTH(Table1[[#This Row],[order_date]])</f>
        <v>7</v>
      </c>
      <c r="O10479" s="3">
        <f>Table1[[#This Row],[sales]]-Table1[[#This Row],[profit]]</f>
        <v>334.67</v>
      </c>
      <c r="P10479" s="3">
        <f>Table1[[#This Row],[sales]]*Table1[[#This Row],[quantity]]</f>
        <v>2965.34</v>
      </c>
      <c r="Q10479" s="9">
        <f>Table1[[#This Row],[delivery_date]]-Table1[[#This Row],[order_date]]</f>
        <v>3</v>
      </c>
    </row>
    <row r="10480" spans="1:17" x14ac:dyDescent="0.35">
      <c r="A10480" t="s">
        <v>10511</v>
      </c>
      <c r="B10480" t="s">
        <v>13</v>
      </c>
      <c r="C10480" t="s">
        <v>33</v>
      </c>
      <c r="D10480" s="2">
        <v>403.05</v>
      </c>
      <c r="E10480">
        <v>0.02</v>
      </c>
      <c r="F10480">
        <v>9</v>
      </c>
      <c r="G10480" s="1">
        <v>45201</v>
      </c>
      <c r="H10480" s="1">
        <v>45207</v>
      </c>
      <c r="I10480" t="s">
        <v>15</v>
      </c>
      <c r="J10480" t="s">
        <v>16</v>
      </c>
      <c r="K10480" s="2">
        <v>88.31</v>
      </c>
      <c r="L10480" t="s">
        <v>39</v>
      </c>
      <c r="M10480">
        <f>YEAR(Table1[[#This Row],[order_date]])</f>
        <v>2023</v>
      </c>
      <c r="N10480">
        <f>MONTH(Table1[[#This Row],[order_date]])</f>
        <v>10</v>
      </c>
      <c r="O10480" s="3">
        <f>Table1[[#This Row],[sales]]-Table1[[#This Row],[profit]]</f>
        <v>314.74</v>
      </c>
      <c r="P10480" s="3">
        <f>Table1[[#This Row],[sales]]*Table1[[#This Row],[quantity]]</f>
        <v>3627.4500000000003</v>
      </c>
      <c r="Q10480" s="9">
        <f>Table1[[#This Row],[delivery_date]]-Table1[[#This Row],[order_date]]</f>
        <v>6</v>
      </c>
    </row>
    <row r="10481" spans="1:17" x14ac:dyDescent="0.35">
      <c r="A10481" t="s">
        <v>10512</v>
      </c>
      <c r="B10481" t="s">
        <v>13</v>
      </c>
      <c r="C10481" t="s">
        <v>14</v>
      </c>
      <c r="D10481" s="2">
        <v>1498.77</v>
      </c>
      <c r="E10481">
        <v>0.45</v>
      </c>
      <c r="F10481">
        <v>2</v>
      </c>
      <c r="G10481" s="1">
        <v>45183</v>
      </c>
      <c r="H10481" s="1">
        <v>45187</v>
      </c>
      <c r="I10481" t="s">
        <v>31</v>
      </c>
      <c r="J10481" t="s">
        <v>16</v>
      </c>
      <c r="K10481" s="2">
        <v>276.36</v>
      </c>
      <c r="L10481" t="s">
        <v>34</v>
      </c>
      <c r="M10481">
        <f>YEAR(Table1[[#This Row],[order_date]])</f>
        <v>2023</v>
      </c>
      <c r="N10481">
        <f>MONTH(Table1[[#This Row],[order_date]])</f>
        <v>9</v>
      </c>
      <c r="O10481" s="3">
        <f>Table1[[#This Row],[sales]]-Table1[[#This Row],[profit]]</f>
        <v>1222.4099999999999</v>
      </c>
      <c r="P10481" s="3">
        <f>Table1[[#This Row],[sales]]*Table1[[#This Row],[quantity]]</f>
        <v>2997.54</v>
      </c>
      <c r="Q10481" s="9">
        <f>Table1[[#This Row],[delivery_date]]-Table1[[#This Row],[order_date]]</f>
        <v>4</v>
      </c>
    </row>
    <row r="10482" spans="1:17" x14ac:dyDescent="0.35">
      <c r="A10482" t="s">
        <v>10513</v>
      </c>
      <c r="B10482" t="s">
        <v>19</v>
      </c>
      <c r="C10482" t="s">
        <v>20</v>
      </c>
      <c r="D10482" s="2">
        <v>1120.7</v>
      </c>
      <c r="E10482">
        <v>0.09</v>
      </c>
      <c r="F10482">
        <v>5</v>
      </c>
      <c r="G10482" s="1">
        <v>44944</v>
      </c>
      <c r="H10482" s="1">
        <v>44949</v>
      </c>
      <c r="I10482" t="s">
        <v>31</v>
      </c>
      <c r="J10482" t="s">
        <v>16</v>
      </c>
      <c r="K10482" s="2">
        <v>67.400000000000006</v>
      </c>
      <c r="L10482" t="s">
        <v>39</v>
      </c>
      <c r="M10482">
        <f>YEAR(Table1[[#This Row],[order_date]])</f>
        <v>2023</v>
      </c>
      <c r="N10482">
        <f>MONTH(Table1[[#This Row],[order_date]])</f>
        <v>1</v>
      </c>
      <c r="O10482" s="3">
        <f>Table1[[#This Row],[sales]]-Table1[[#This Row],[profit]]</f>
        <v>1053.3</v>
      </c>
      <c r="P10482" s="3">
        <f>Table1[[#This Row],[sales]]*Table1[[#This Row],[quantity]]</f>
        <v>5603.5</v>
      </c>
      <c r="Q10482" s="9">
        <f>Table1[[#This Row],[delivery_date]]-Table1[[#This Row],[order_date]]</f>
        <v>5</v>
      </c>
    </row>
    <row r="10483" spans="1:17" x14ac:dyDescent="0.35">
      <c r="A10483" t="s">
        <v>10514</v>
      </c>
      <c r="B10483" t="s">
        <v>19</v>
      </c>
      <c r="C10483" t="s">
        <v>33</v>
      </c>
      <c r="D10483" s="2">
        <v>2947.56</v>
      </c>
      <c r="E10483">
        <v>0.15</v>
      </c>
      <c r="F10483">
        <v>8</v>
      </c>
      <c r="G10483" s="1">
        <v>45342</v>
      </c>
      <c r="H10483" s="1">
        <v>45348</v>
      </c>
      <c r="I10483" t="s">
        <v>31</v>
      </c>
      <c r="J10483" t="s">
        <v>16</v>
      </c>
      <c r="K10483" s="2">
        <v>737.25</v>
      </c>
      <c r="L10483" t="s">
        <v>34</v>
      </c>
      <c r="M10483">
        <f>YEAR(Table1[[#This Row],[order_date]])</f>
        <v>2024</v>
      </c>
      <c r="N10483">
        <f>MONTH(Table1[[#This Row],[order_date]])</f>
        <v>2</v>
      </c>
      <c r="O10483" s="3">
        <f>Table1[[#This Row],[sales]]-Table1[[#This Row],[profit]]</f>
        <v>2210.31</v>
      </c>
      <c r="P10483" s="3">
        <f>Table1[[#This Row],[sales]]*Table1[[#This Row],[quantity]]</f>
        <v>23580.48</v>
      </c>
      <c r="Q10483" s="9">
        <f>Table1[[#This Row],[delivery_date]]-Table1[[#This Row],[order_date]]</f>
        <v>6</v>
      </c>
    </row>
    <row r="10484" spans="1:17" x14ac:dyDescent="0.35">
      <c r="A10484" t="s">
        <v>10515</v>
      </c>
      <c r="B10484" t="s">
        <v>13</v>
      </c>
      <c r="C10484" t="s">
        <v>20</v>
      </c>
      <c r="D10484" s="2">
        <v>3409.71</v>
      </c>
      <c r="E10484">
        <v>0.24</v>
      </c>
      <c r="F10484">
        <v>8</v>
      </c>
      <c r="G10484" s="1">
        <v>45153</v>
      </c>
      <c r="H10484" s="1">
        <v>45160</v>
      </c>
      <c r="I10484" t="s">
        <v>21</v>
      </c>
      <c r="J10484" t="s">
        <v>27</v>
      </c>
      <c r="K10484" s="2">
        <v>708.31</v>
      </c>
      <c r="L10484" t="s">
        <v>48</v>
      </c>
      <c r="M10484">
        <f>YEAR(Table1[[#This Row],[order_date]])</f>
        <v>2023</v>
      </c>
      <c r="N10484">
        <f>MONTH(Table1[[#This Row],[order_date]])</f>
        <v>8</v>
      </c>
      <c r="O10484" s="3">
        <f>Table1[[#This Row],[sales]]-Table1[[#This Row],[profit]]</f>
        <v>2701.4</v>
      </c>
      <c r="P10484" s="3">
        <f>Table1[[#This Row],[sales]]*Table1[[#This Row],[quantity]]</f>
        <v>27277.68</v>
      </c>
      <c r="Q10484" s="9">
        <f>Table1[[#This Row],[delivery_date]]-Table1[[#This Row],[order_date]]</f>
        <v>7</v>
      </c>
    </row>
    <row r="10485" spans="1:17" x14ac:dyDescent="0.35">
      <c r="A10485" t="s">
        <v>10516</v>
      </c>
      <c r="B10485" t="s">
        <v>13</v>
      </c>
      <c r="C10485" t="s">
        <v>14</v>
      </c>
      <c r="D10485" s="2">
        <v>3207.3</v>
      </c>
      <c r="E10485">
        <v>0.14000000000000001</v>
      </c>
      <c r="F10485">
        <v>3</v>
      </c>
      <c r="G10485" s="1">
        <v>45150</v>
      </c>
      <c r="H10485" s="1">
        <v>45151</v>
      </c>
      <c r="I10485" t="s">
        <v>21</v>
      </c>
      <c r="J10485" t="s">
        <v>22</v>
      </c>
      <c r="K10485" s="2">
        <v>237.26</v>
      </c>
      <c r="L10485" t="s">
        <v>48</v>
      </c>
      <c r="M10485">
        <f>YEAR(Table1[[#This Row],[order_date]])</f>
        <v>2023</v>
      </c>
      <c r="N10485">
        <f>MONTH(Table1[[#This Row],[order_date]])</f>
        <v>8</v>
      </c>
      <c r="O10485" s="3">
        <f>Table1[[#This Row],[sales]]-Table1[[#This Row],[profit]]</f>
        <v>2970.04</v>
      </c>
      <c r="P10485" s="3">
        <f>Table1[[#This Row],[sales]]*Table1[[#This Row],[quantity]]</f>
        <v>9621.9000000000015</v>
      </c>
      <c r="Q10485" s="9">
        <f>Table1[[#This Row],[delivery_date]]-Table1[[#This Row],[order_date]]</f>
        <v>1</v>
      </c>
    </row>
    <row r="10486" spans="1:17" x14ac:dyDescent="0.35">
      <c r="A10486" t="s">
        <v>10517</v>
      </c>
      <c r="B10486" t="s">
        <v>41</v>
      </c>
      <c r="C10486" t="s">
        <v>20</v>
      </c>
      <c r="D10486" s="2">
        <v>1851</v>
      </c>
      <c r="E10486">
        <v>0.02</v>
      </c>
      <c r="F10486">
        <v>5</v>
      </c>
      <c r="G10486" s="1">
        <v>45241</v>
      </c>
      <c r="H10486" s="1">
        <v>45245</v>
      </c>
      <c r="I10486" t="s">
        <v>21</v>
      </c>
      <c r="J10486" t="s">
        <v>27</v>
      </c>
      <c r="K10486" s="2">
        <v>492.65</v>
      </c>
      <c r="L10486" t="s">
        <v>48</v>
      </c>
      <c r="M10486">
        <f>YEAR(Table1[[#This Row],[order_date]])</f>
        <v>2023</v>
      </c>
      <c r="N10486">
        <f>MONTH(Table1[[#This Row],[order_date]])</f>
        <v>11</v>
      </c>
      <c r="O10486" s="3">
        <f>Table1[[#This Row],[sales]]-Table1[[#This Row],[profit]]</f>
        <v>1358.35</v>
      </c>
      <c r="P10486" s="3">
        <f>Table1[[#This Row],[sales]]*Table1[[#This Row],[quantity]]</f>
        <v>9255</v>
      </c>
      <c r="Q10486" s="9">
        <f>Table1[[#This Row],[delivery_date]]-Table1[[#This Row],[order_date]]</f>
        <v>4</v>
      </c>
    </row>
    <row r="10487" spans="1:17" x14ac:dyDescent="0.35">
      <c r="A10487" t="s">
        <v>10518</v>
      </c>
      <c r="B10487" t="s">
        <v>13</v>
      </c>
      <c r="C10487" t="s">
        <v>36</v>
      </c>
      <c r="D10487" s="2">
        <v>2542.15</v>
      </c>
      <c r="E10487">
        <v>0.01</v>
      </c>
      <c r="F10487">
        <v>4</v>
      </c>
      <c r="G10487" s="1">
        <v>44991</v>
      </c>
      <c r="H10487" s="1">
        <v>44998</v>
      </c>
      <c r="I10487" t="s">
        <v>15</v>
      </c>
      <c r="J10487" t="s">
        <v>22</v>
      </c>
      <c r="K10487" s="2">
        <v>523.49</v>
      </c>
      <c r="L10487" t="s">
        <v>23</v>
      </c>
      <c r="M10487">
        <f>YEAR(Table1[[#This Row],[order_date]])</f>
        <v>2023</v>
      </c>
      <c r="N10487">
        <f>MONTH(Table1[[#This Row],[order_date]])</f>
        <v>3</v>
      </c>
      <c r="O10487" s="3">
        <f>Table1[[#This Row],[sales]]-Table1[[#This Row],[profit]]</f>
        <v>2018.66</v>
      </c>
      <c r="P10487" s="3">
        <f>Table1[[#This Row],[sales]]*Table1[[#This Row],[quantity]]</f>
        <v>10168.6</v>
      </c>
      <c r="Q10487" s="9">
        <f>Table1[[#This Row],[delivery_date]]-Table1[[#This Row],[order_date]]</f>
        <v>7</v>
      </c>
    </row>
    <row r="10488" spans="1:17" x14ac:dyDescent="0.35">
      <c r="A10488" t="s">
        <v>10519</v>
      </c>
      <c r="B10488" t="s">
        <v>19</v>
      </c>
      <c r="C10488" t="s">
        <v>20</v>
      </c>
      <c r="D10488" s="2">
        <v>3235.96</v>
      </c>
      <c r="E10488">
        <v>0.48</v>
      </c>
      <c r="F10488">
        <v>4</v>
      </c>
      <c r="G10488" s="1">
        <v>45099</v>
      </c>
      <c r="H10488" s="1">
        <v>45105</v>
      </c>
      <c r="I10488" t="s">
        <v>31</v>
      </c>
      <c r="J10488" t="s">
        <v>27</v>
      </c>
      <c r="K10488" s="2">
        <v>847.28</v>
      </c>
      <c r="L10488" t="s">
        <v>28</v>
      </c>
      <c r="M10488">
        <f>YEAR(Table1[[#This Row],[order_date]])</f>
        <v>2023</v>
      </c>
      <c r="N10488">
        <f>MONTH(Table1[[#This Row],[order_date]])</f>
        <v>6</v>
      </c>
      <c r="O10488" s="3">
        <f>Table1[[#This Row],[sales]]-Table1[[#This Row],[profit]]</f>
        <v>2388.6800000000003</v>
      </c>
      <c r="P10488" s="3">
        <f>Table1[[#This Row],[sales]]*Table1[[#This Row],[quantity]]</f>
        <v>12943.84</v>
      </c>
      <c r="Q10488" s="9">
        <f>Table1[[#This Row],[delivery_date]]-Table1[[#This Row],[order_date]]</f>
        <v>6</v>
      </c>
    </row>
    <row r="10489" spans="1:17" x14ac:dyDescent="0.35">
      <c r="A10489" t="s">
        <v>10520</v>
      </c>
      <c r="B10489" t="s">
        <v>25</v>
      </c>
      <c r="C10489" t="s">
        <v>26</v>
      </c>
      <c r="D10489" s="2">
        <v>685.19</v>
      </c>
      <c r="E10489">
        <v>0.16</v>
      </c>
      <c r="F10489">
        <v>2</v>
      </c>
      <c r="G10489" s="1">
        <v>45590</v>
      </c>
      <c r="H10489" s="1">
        <v>45595</v>
      </c>
      <c r="I10489" t="s">
        <v>15</v>
      </c>
      <c r="J10489" t="s">
        <v>27</v>
      </c>
      <c r="K10489" s="2">
        <v>177.11</v>
      </c>
      <c r="L10489" t="s">
        <v>28</v>
      </c>
      <c r="M10489">
        <f>YEAR(Table1[[#This Row],[order_date]])</f>
        <v>2024</v>
      </c>
      <c r="N10489">
        <f>MONTH(Table1[[#This Row],[order_date]])</f>
        <v>10</v>
      </c>
      <c r="O10489" s="3">
        <f>Table1[[#This Row],[sales]]-Table1[[#This Row],[profit]]</f>
        <v>508.08000000000004</v>
      </c>
      <c r="P10489" s="3">
        <f>Table1[[#This Row],[sales]]*Table1[[#This Row],[quantity]]</f>
        <v>1370.38</v>
      </c>
      <c r="Q10489" s="9">
        <f>Table1[[#This Row],[delivery_date]]-Table1[[#This Row],[order_date]]</f>
        <v>5</v>
      </c>
    </row>
    <row r="10490" spans="1:17" x14ac:dyDescent="0.35">
      <c r="A10490" t="s">
        <v>10521</v>
      </c>
      <c r="B10490" t="s">
        <v>19</v>
      </c>
      <c r="C10490" t="s">
        <v>26</v>
      </c>
      <c r="D10490" s="2">
        <v>1224.6099999999999</v>
      </c>
      <c r="E10490">
        <v>0.17</v>
      </c>
      <c r="F10490">
        <v>6</v>
      </c>
      <c r="G10490" s="1">
        <v>45364</v>
      </c>
      <c r="H10490" s="1">
        <v>45368</v>
      </c>
      <c r="I10490" t="s">
        <v>21</v>
      </c>
      <c r="J10490" t="s">
        <v>22</v>
      </c>
      <c r="K10490" s="2">
        <v>273.11</v>
      </c>
      <c r="L10490" t="s">
        <v>48</v>
      </c>
      <c r="M10490">
        <f>YEAR(Table1[[#This Row],[order_date]])</f>
        <v>2024</v>
      </c>
      <c r="N10490">
        <f>MONTH(Table1[[#This Row],[order_date]])</f>
        <v>3</v>
      </c>
      <c r="O10490" s="3">
        <f>Table1[[#This Row],[sales]]-Table1[[#This Row],[profit]]</f>
        <v>951.49999999999989</v>
      </c>
      <c r="P10490" s="3">
        <f>Table1[[#This Row],[sales]]*Table1[[#This Row],[quantity]]</f>
        <v>7347.66</v>
      </c>
      <c r="Q10490" s="9">
        <f>Table1[[#This Row],[delivery_date]]-Table1[[#This Row],[order_date]]</f>
        <v>4</v>
      </c>
    </row>
    <row r="10491" spans="1:17" x14ac:dyDescent="0.35">
      <c r="A10491" t="s">
        <v>10522</v>
      </c>
      <c r="B10491" t="s">
        <v>41</v>
      </c>
      <c r="C10491" t="s">
        <v>14</v>
      </c>
      <c r="D10491" s="2">
        <v>4463.43</v>
      </c>
      <c r="E10491">
        <v>0.46</v>
      </c>
      <c r="F10491">
        <v>1</v>
      </c>
      <c r="G10491" s="1">
        <v>45005</v>
      </c>
      <c r="H10491" s="1">
        <v>45007</v>
      </c>
      <c r="I10491" t="s">
        <v>15</v>
      </c>
      <c r="J10491" t="s">
        <v>16</v>
      </c>
      <c r="K10491" s="2">
        <v>542.87</v>
      </c>
      <c r="L10491" t="s">
        <v>23</v>
      </c>
      <c r="M10491">
        <f>YEAR(Table1[[#This Row],[order_date]])</f>
        <v>2023</v>
      </c>
      <c r="N10491">
        <f>MONTH(Table1[[#This Row],[order_date]])</f>
        <v>3</v>
      </c>
      <c r="O10491" s="3">
        <f>Table1[[#This Row],[sales]]-Table1[[#This Row],[profit]]</f>
        <v>3920.5600000000004</v>
      </c>
      <c r="P10491" s="3">
        <f>Table1[[#This Row],[sales]]*Table1[[#This Row],[quantity]]</f>
        <v>4463.43</v>
      </c>
      <c r="Q10491" s="9">
        <f>Table1[[#This Row],[delivery_date]]-Table1[[#This Row],[order_date]]</f>
        <v>2</v>
      </c>
    </row>
    <row r="10492" spans="1:17" x14ac:dyDescent="0.35">
      <c r="A10492" t="s">
        <v>10523</v>
      </c>
      <c r="B10492" t="s">
        <v>19</v>
      </c>
      <c r="C10492" t="s">
        <v>14</v>
      </c>
      <c r="D10492" s="2">
        <v>1777.4</v>
      </c>
      <c r="E10492">
        <v>0.42</v>
      </c>
      <c r="F10492">
        <v>8</v>
      </c>
      <c r="G10492" s="1">
        <v>45150</v>
      </c>
      <c r="H10492" s="1">
        <v>45156</v>
      </c>
      <c r="I10492" t="s">
        <v>15</v>
      </c>
      <c r="J10492" t="s">
        <v>16</v>
      </c>
      <c r="K10492" s="2">
        <v>432</v>
      </c>
      <c r="L10492" t="s">
        <v>17</v>
      </c>
      <c r="M10492">
        <f>YEAR(Table1[[#This Row],[order_date]])</f>
        <v>2023</v>
      </c>
      <c r="N10492">
        <f>MONTH(Table1[[#This Row],[order_date]])</f>
        <v>8</v>
      </c>
      <c r="O10492" s="3">
        <f>Table1[[#This Row],[sales]]-Table1[[#This Row],[profit]]</f>
        <v>1345.4</v>
      </c>
      <c r="P10492" s="3">
        <f>Table1[[#This Row],[sales]]*Table1[[#This Row],[quantity]]</f>
        <v>14219.2</v>
      </c>
      <c r="Q10492" s="9">
        <f>Table1[[#This Row],[delivery_date]]-Table1[[#This Row],[order_date]]</f>
        <v>6</v>
      </c>
    </row>
    <row r="10493" spans="1:17" x14ac:dyDescent="0.35">
      <c r="A10493" t="s">
        <v>10524</v>
      </c>
      <c r="B10493" t="s">
        <v>25</v>
      </c>
      <c r="C10493" t="s">
        <v>14</v>
      </c>
      <c r="D10493" s="2">
        <v>4025.67</v>
      </c>
      <c r="E10493">
        <v>0.34</v>
      </c>
      <c r="F10493">
        <v>9</v>
      </c>
      <c r="G10493" s="1">
        <v>45206</v>
      </c>
      <c r="H10493" s="1">
        <v>45212</v>
      </c>
      <c r="I10493" t="s">
        <v>15</v>
      </c>
      <c r="J10493" t="s">
        <v>27</v>
      </c>
      <c r="K10493" s="2">
        <v>532.02</v>
      </c>
      <c r="L10493" t="s">
        <v>23</v>
      </c>
      <c r="M10493">
        <f>YEAR(Table1[[#This Row],[order_date]])</f>
        <v>2023</v>
      </c>
      <c r="N10493">
        <f>MONTH(Table1[[#This Row],[order_date]])</f>
        <v>10</v>
      </c>
      <c r="O10493" s="3">
        <f>Table1[[#This Row],[sales]]-Table1[[#This Row],[profit]]</f>
        <v>3493.65</v>
      </c>
      <c r="P10493" s="3">
        <f>Table1[[#This Row],[sales]]*Table1[[#This Row],[quantity]]</f>
        <v>36231.03</v>
      </c>
      <c r="Q10493" s="9">
        <f>Table1[[#This Row],[delivery_date]]-Table1[[#This Row],[order_date]]</f>
        <v>6</v>
      </c>
    </row>
    <row r="10494" spans="1:17" x14ac:dyDescent="0.35">
      <c r="A10494" t="s">
        <v>10525</v>
      </c>
      <c r="B10494" t="s">
        <v>13</v>
      </c>
      <c r="C10494" t="s">
        <v>36</v>
      </c>
      <c r="D10494" s="2">
        <v>1329.85</v>
      </c>
      <c r="E10494">
        <v>0.33</v>
      </c>
      <c r="F10494">
        <v>5</v>
      </c>
      <c r="G10494" s="1">
        <v>44949</v>
      </c>
      <c r="H10494" s="1">
        <v>44955</v>
      </c>
      <c r="I10494" t="s">
        <v>21</v>
      </c>
      <c r="J10494" t="s">
        <v>22</v>
      </c>
      <c r="K10494" s="2">
        <v>179.95</v>
      </c>
      <c r="L10494" t="s">
        <v>28</v>
      </c>
      <c r="M10494">
        <f>YEAR(Table1[[#This Row],[order_date]])</f>
        <v>2023</v>
      </c>
      <c r="N10494">
        <f>MONTH(Table1[[#This Row],[order_date]])</f>
        <v>1</v>
      </c>
      <c r="O10494" s="3">
        <f>Table1[[#This Row],[sales]]-Table1[[#This Row],[profit]]</f>
        <v>1149.8999999999999</v>
      </c>
      <c r="P10494" s="3">
        <f>Table1[[#This Row],[sales]]*Table1[[#This Row],[quantity]]</f>
        <v>6649.25</v>
      </c>
      <c r="Q10494" s="9">
        <f>Table1[[#This Row],[delivery_date]]-Table1[[#This Row],[order_date]]</f>
        <v>6</v>
      </c>
    </row>
    <row r="10495" spans="1:17" x14ac:dyDescent="0.35">
      <c r="A10495" t="s">
        <v>10526</v>
      </c>
      <c r="B10495" t="s">
        <v>25</v>
      </c>
      <c r="C10495" t="s">
        <v>36</v>
      </c>
      <c r="D10495" s="2">
        <v>304.04000000000002</v>
      </c>
      <c r="E10495">
        <v>0.4</v>
      </c>
      <c r="F10495">
        <v>6</v>
      </c>
      <c r="G10495" s="1">
        <v>45271</v>
      </c>
      <c r="H10495" s="1">
        <v>45272</v>
      </c>
      <c r="I10495" t="s">
        <v>15</v>
      </c>
      <c r="J10495" t="s">
        <v>16</v>
      </c>
      <c r="K10495" s="2">
        <v>65.900000000000006</v>
      </c>
      <c r="L10495" t="s">
        <v>17</v>
      </c>
      <c r="M10495">
        <f>YEAR(Table1[[#This Row],[order_date]])</f>
        <v>2023</v>
      </c>
      <c r="N10495">
        <f>MONTH(Table1[[#This Row],[order_date]])</f>
        <v>12</v>
      </c>
      <c r="O10495" s="3">
        <f>Table1[[#This Row],[sales]]-Table1[[#This Row],[profit]]</f>
        <v>238.14000000000001</v>
      </c>
      <c r="P10495" s="3">
        <f>Table1[[#This Row],[sales]]*Table1[[#This Row],[quantity]]</f>
        <v>1824.2400000000002</v>
      </c>
      <c r="Q10495" s="9">
        <f>Table1[[#This Row],[delivery_date]]-Table1[[#This Row],[order_date]]</f>
        <v>1</v>
      </c>
    </row>
    <row r="10496" spans="1:17" x14ac:dyDescent="0.35">
      <c r="A10496" t="s">
        <v>10527</v>
      </c>
      <c r="B10496" t="s">
        <v>13</v>
      </c>
      <c r="C10496" t="s">
        <v>20</v>
      </c>
      <c r="D10496" s="2">
        <v>2551.96</v>
      </c>
      <c r="E10496">
        <v>0.08</v>
      </c>
      <c r="F10496">
        <v>1</v>
      </c>
      <c r="G10496" s="1">
        <v>45656</v>
      </c>
      <c r="H10496" s="1">
        <v>45663</v>
      </c>
      <c r="I10496" t="s">
        <v>31</v>
      </c>
      <c r="J10496" t="s">
        <v>27</v>
      </c>
      <c r="K10496" s="2">
        <v>705.33</v>
      </c>
      <c r="L10496" t="s">
        <v>28</v>
      </c>
      <c r="M10496">
        <f>YEAR(Table1[[#This Row],[order_date]])</f>
        <v>2024</v>
      </c>
      <c r="N10496">
        <f>MONTH(Table1[[#This Row],[order_date]])</f>
        <v>12</v>
      </c>
      <c r="O10496" s="3">
        <f>Table1[[#This Row],[sales]]-Table1[[#This Row],[profit]]</f>
        <v>1846.63</v>
      </c>
      <c r="P10496" s="3">
        <f>Table1[[#This Row],[sales]]*Table1[[#This Row],[quantity]]</f>
        <v>2551.96</v>
      </c>
      <c r="Q10496" s="9">
        <f>Table1[[#This Row],[delivery_date]]-Table1[[#This Row],[order_date]]</f>
        <v>7</v>
      </c>
    </row>
    <row r="10497" spans="1:17" x14ac:dyDescent="0.35">
      <c r="A10497" t="s">
        <v>10528</v>
      </c>
      <c r="B10497" t="s">
        <v>13</v>
      </c>
      <c r="C10497" t="s">
        <v>33</v>
      </c>
      <c r="D10497" s="2">
        <v>4473.16</v>
      </c>
      <c r="E10497">
        <v>0.33</v>
      </c>
      <c r="F10497">
        <v>6</v>
      </c>
      <c r="G10497" s="1">
        <v>45203</v>
      </c>
      <c r="H10497" s="1">
        <v>45210</v>
      </c>
      <c r="I10497" t="s">
        <v>15</v>
      </c>
      <c r="J10497" t="s">
        <v>27</v>
      </c>
      <c r="K10497" s="2">
        <v>722.77</v>
      </c>
      <c r="L10497" t="s">
        <v>39</v>
      </c>
      <c r="M10497">
        <f>YEAR(Table1[[#This Row],[order_date]])</f>
        <v>2023</v>
      </c>
      <c r="N10497">
        <f>MONTH(Table1[[#This Row],[order_date]])</f>
        <v>10</v>
      </c>
      <c r="O10497" s="3">
        <f>Table1[[#This Row],[sales]]-Table1[[#This Row],[profit]]</f>
        <v>3750.39</v>
      </c>
      <c r="P10497" s="3">
        <f>Table1[[#This Row],[sales]]*Table1[[#This Row],[quantity]]</f>
        <v>26838.959999999999</v>
      </c>
      <c r="Q10497" s="9">
        <f>Table1[[#This Row],[delivery_date]]-Table1[[#This Row],[order_date]]</f>
        <v>7</v>
      </c>
    </row>
    <row r="10498" spans="1:17" x14ac:dyDescent="0.35">
      <c r="A10498" t="s">
        <v>10529</v>
      </c>
      <c r="B10498" t="s">
        <v>19</v>
      </c>
      <c r="C10498" t="s">
        <v>26</v>
      </c>
      <c r="D10498" s="2">
        <v>4114.49</v>
      </c>
      <c r="E10498">
        <v>0.05</v>
      </c>
      <c r="F10498">
        <v>1</v>
      </c>
      <c r="G10498" s="1">
        <v>45636</v>
      </c>
      <c r="H10498" s="1">
        <v>45642</v>
      </c>
      <c r="I10498" t="s">
        <v>15</v>
      </c>
      <c r="J10498" t="s">
        <v>27</v>
      </c>
      <c r="K10498" s="2">
        <v>783.59</v>
      </c>
      <c r="L10498" t="s">
        <v>48</v>
      </c>
      <c r="M10498">
        <f>YEAR(Table1[[#This Row],[order_date]])</f>
        <v>2024</v>
      </c>
      <c r="N10498">
        <f>MONTH(Table1[[#This Row],[order_date]])</f>
        <v>12</v>
      </c>
      <c r="O10498" s="3">
        <f>Table1[[#This Row],[sales]]-Table1[[#This Row],[profit]]</f>
        <v>3330.8999999999996</v>
      </c>
      <c r="P10498" s="3">
        <f>Table1[[#This Row],[sales]]*Table1[[#This Row],[quantity]]</f>
        <v>4114.49</v>
      </c>
      <c r="Q10498" s="9">
        <f>Table1[[#This Row],[delivery_date]]-Table1[[#This Row],[order_date]]</f>
        <v>6</v>
      </c>
    </row>
    <row r="10499" spans="1:17" x14ac:dyDescent="0.35">
      <c r="A10499" t="s">
        <v>10530</v>
      </c>
      <c r="B10499" t="s">
        <v>19</v>
      </c>
      <c r="C10499" t="s">
        <v>26</v>
      </c>
      <c r="D10499" s="2">
        <v>1339.4</v>
      </c>
      <c r="E10499">
        <v>0.06</v>
      </c>
      <c r="F10499">
        <v>5</v>
      </c>
      <c r="G10499" s="1">
        <v>45076</v>
      </c>
      <c r="H10499" s="1">
        <v>45082</v>
      </c>
      <c r="I10499" t="s">
        <v>21</v>
      </c>
      <c r="J10499" t="s">
        <v>16</v>
      </c>
      <c r="K10499" s="2">
        <v>142.44</v>
      </c>
      <c r="L10499" t="s">
        <v>28</v>
      </c>
      <c r="M10499">
        <f>YEAR(Table1[[#This Row],[order_date]])</f>
        <v>2023</v>
      </c>
      <c r="N10499">
        <f>MONTH(Table1[[#This Row],[order_date]])</f>
        <v>5</v>
      </c>
      <c r="O10499" s="3">
        <f>Table1[[#This Row],[sales]]-Table1[[#This Row],[profit]]</f>
        <v>1196.96</v>
      </c>
      <c r="P10499" s="3">
        <f>Table1[[#This Row],[sales]]*Table1[[#This Row],[quantity]]</f>
        <v>6697</v>
      </c>
      <c r="Q10499" s="9">
        <f>Table1[[#This Row],[delivery_date]]-Table1[[#This Row],[order_date]]</f>
        <v>6</v>
      </c>
    </row>
    <row r="10500" spans="1:17" x14ac:dyDescent="0.35">
      <c r="A10500" t="s">
        <v>10531</v>
      </c>
      <c r="B10500" t="s">
        <v>19</v>
      </c>
      <c r="C10500" t="s">
        <v>26</v>
      </c>
      <c r="D10500" s="2">
        <v>4558.6899999999996</v>
      </c>
      <c r="E10500">
        <v>0.12</v>
      </c>
      <c r="F10500">
        <v>9</v>
      </c>
      <c r="G10500" s="1">
        <v>45560</v>
      </c>
      <c r="H10500" s="1">
        <v>45562</v>
      </c>
      <c r="I10500" t="s">
        <v>15</v>
      </c>
      <c r="J10500" t="s">
        <v>27</v>
      </c>
      <c r="K10500" s="2">
        <v>991.65</v>
      </c>
      <c r="L10500" t="s">
        <v>39</v>
      </c>
      <c r="M10500">
        <f>YEAR(Table1[[#This Row],[order_date]])</f>
        <v>2024</v>
      </c>
      <c r="N10500">
        <f>MONTH(Table1[[#This Row],[order_date]])</f>
        <v>9</v>
      </c>
      <c r="O10500" s="3">
        <f>Table1[[#This Row],[sales]]-Table1[[#This Row],[profit]]</f>
        <v>3567.0399999999995</v>
      </c>
      <c r="P10500" s="3">
        <f>Table1[[#This Row],[sales]]*Table1[[#This Row],[quantity]]</f>
        <v>41028.21</v>
      </c>
      <c r="Q10500" s="9">
        <f>Table1[[#This Row],[delivery_date]]-Table1[[#This Row],[order_date]]</f>
        <v>2</v>
      </c>
    </row>
    <row r="10501" spans="1:17" x14ac:dyDescent="0.35">
      <c r="A10501" t="s">
        <v>10532</v>
      </c>
      <c r="B10501" t="s">
        <v>41</v>
      </c>
      <c r="C10501" t="s">
        <v>20</v>
      </c>
      <c r="D10501" s="2">
        <v>2450.61</v>
      </c>
      <c r="E10501">
        <v>0.35</v>
      </c>
      <c r="F10501">
        <v>5</v>
      </c>
      <c r="G10501" s="1">
        <v>45035</v>
      </c>
      <c r="H10501" s="1">
        <v>45039</v>
      </c>
      <c r="I10501" t="s">
        <v>31</v>
      </c>
      <c r="J10501" t="s">
        <v>27</v>
      </c>
      <c r="K10501" s="2">
        <v>311.23</v>
      </c>
      <c r="L10501" t="s">
        <v>17</v>
      </c>
      <c r="M10501">
        <f>YEAR(Table1[[#This Row],[order_date]])</f>
        <v>2023</v>
      </c>
      <c r="N10501">
        <f>MONTH(Table1[[#This Row],[order_date]])</f>
        <v>4</v>
      </c>
      <c r="O10501" s="3">
        <f>Table1[[#This Row],[sales]]-Table1[[#This Row],[profit]]</f>
        <v>2139.38</v>
      </c>
      <c r="P10501" s="3">
        <f>Table1[[#This Row],[sales]]*Table1[[#This Row],[quantity]]</f>
        <v>12253.050000000001</v>
      </c>
      <c r="Q10501" s="9">
        <f>Table1[[#This Row],[delivery_date]]-Table1[[#This Row],[order_date]]</f>
        <v>4</v>
      </c>
    </row>
    <row r="10502" spans="1:17" x14ac:dyDescent="0.35">
      <c r="A10502" t="s">
        <v>10533</v>
      </c>
      <c r="B10502" t="s">
        <v>19</v>
      </c>
      <c r="C10502" t="s">
        <v>20</v>
      </c>
      <c r="D10502" s="2">
        <v>340.1</v>
      </c>
      <c r="E10502">
        <v>0.45</v>
      </c>
      <c r="F10502">
        <v>3</v>
      </c>
      <c r="G10502" s="1">
        <v>45641</v>
      </c>
      <c r="H10502" s="1">
        <v>45644</v>
      </c>
      <c r="I10502" t="s">
        <v>31</v>
      </c>
      <c r="J10502" t="s">
        <v>16</v>
      </c>
      <c r="K10502" s="2">
        <v>92.45</v>
      </c>
      <c r="L10502" t="s">
        <v>28</v>
      </c>
      <c r="M10502">
        <f>YEAR(Table1[[#This Row],[order_date]])</f>
        <v>2024</v>
      </c>
      <c r="N10502">
        <f>MONTH(Table1[[#This Row],[order_date]])</f>
        <v>12</v>
      </c>
      <c r="O10502" s="3">
        <f>Table1[[#This Row],[sales]]-Table1[[#This Row],[profit]]</f>
        <v>247.65000000000003</v>
      </c>
      <c r="P10502" s="3">
        <f>Table1[[#This Row],[sales]]*Table1[[#This Row],[quantity]]</f>
        <v>1020.3000000000001</v>
      </c>
      <c r="Q10502" s="9">
        <f>Table1[[#This Row],[delivery_date]]-Table1[[#This Row],[order_date]]</f>
        <v>3</v>
      </c>
    </row>
    <row r="10503" spans="1:17" x14ac:dyDescent="0.35">
      <c r="A10503" t="s">
        <v>10534</v>
      </c>
      <c r="B10503" t="s">
        <v>41</v>
      </c>
      <c r="C10503" t="s">
        <v>14</v>
      </c>
      <c r="D10503" s="2">
        <v>236.83</v>
      </c>
      <c r="E10503">
        <v>0.35</v>
      </c>
      <c r="F10503">
        <v>4</v>
      </c>
      <c r="G10503" s="1">
        <v>45212</v>
      </c>
      <c r="H10503" s="1">
        <v>45217</v>
      </c>
      <c r="I10503" t="s">
        <v>21</v>
      </c>
      <c r="J10503" t="s">
        <v>22</v>
      </c>
      <c r="K10503" s="2">
        <v>11.95</v>
      </c>
      <c r="L10503" t="s">
        <v>23</v>
      </c>
      <c r="M10503">
        <f>YEAR(Table1[[#This Row],[order_date]])</f>
        <v>2023</v>
      </c>
      <c r="N10503">
        <f>MONTH(Table1[[#This Row],[order_date]])</f>
        <v>10</v>
      </c>
      <c r="O10503" s="3">
        <f>Table1[[#This Row],[sales]]-Table1[[#This Row],[profit]]</f>
        <v>224.88000000000002</v>
      </c>
      <c r="P10503" s="3">
        <f>Table1[[#This Row],[sales]]*Table1[[#This Row],[quantity]]</f>
        <v>947.32</v>
      </c>
      <c r="Q10503" s="9">
        <f>Table1[[#This Row],[delivery_date]]-Table1[[#This Row],[order_date]]</f>
        <v>5</v>
      </c>
    </row>
    <row r="10504" spans="1:17" x14ac:dyDescent="0.35">
      <c r="A10504" t="s">
        <v>10535</v>
      </c>
      <c r="B10504" t="s">
        <v>19</v>
      </c>
      <c r="C10504" t="s">
        <v>33</v>
      </c>
      <c r="D10504" s="2">
        <v>2477.06</v>
      </c>
      <c r="E10504">
        <v>0.21</v>
      </c>
      <c r="F10504">
        <v>3</v>
      </c>
      <c r="G10504" s="1">
        <v>45213</v>
      </c>
      <c r="H10504" s="1">
        <v>45216</v>
      </c>
      <c r="I10504" t="s">
        <v>21</v>
      </c>
      <c r="J10504" t="s">
        <v>27</v>
      </c>
      <c r="K10504" s="2">
        <v>420.12</v>
      </c>
      <c r="L10504" t="s">
        <v>17</v>
      </c>
      <c r="M10504">
        <f>YEAR(Table1[[#This Row],[order_date]])</f>
        <v>2023</v>
      </c>
      <c r="N10504">
        <f>MONTH(Table1[[#This Row],[order_date]])</f>
        <v>10</v>
      </c>
      <c r="O10504" s="3">
        <f>Table1[[#This Row],[sales]]-Table1[[#This Row],[profit]]</f>
        <v>2056.94</v>
      </c>
      <c r="P10504" s="3">
        <f>Table1[[#This Row],[sales]]*Table1[[#This Row],[quantity]]</f>
        <v>7431.18</v>
      </c>
      <c r="Q10504" s="9">
        <f>Table1[[#This Row],[delivery_date]]-Table1[[#This Row],[order_date]]</f>
        <v>3</v>
      </c>
    </row>
    <row r="10505" spans="1:17" x14ac:dyDescent="0.35">
      <c r="A10505" t="s">
        <v>10536</v>
      </c>
      <c r="B10505" t="s">
        <v>13</v>
      </c>
      <c r="C10505" t="s">
        <v>14</v>
      </c>
      <c r="D10505" s="2">
        <v>2776.98</v>
      </c>
      <c r="E10505">
        <v>0.26</v>
      </c>
      <c r="F10505">
        <v>4</v>
      </c>
      <c r="G10505" s="1">
        <v>45215</v>
      </c>
      <c r="H10505" s="1">
        <v>45218</v>
      </c>
      <c r="I10505" t="s">
        <v>15</v>
      </c>
      <c r="J10505" t="s">
        <v>27</v>
      </c>
      <c r="K10505" s="2">
        <v>716.13</v>
      </c>
      <c r="L10505" t="s">
        <v>23</v>
      </c>
      <c r="M10505">
        <f>YEAR(Table1[[#This Row],[order_date]])</f>
        <v>2023</v>
      </c>
      <c r="N10505">
        <f>MONTH(Table1[[#This Row],[order_date]])</f>
        <v>10</v>
      </c>
      <c r="O10505" s="3">
        <f>Table1[[#This Row],[sales]]-Table1[[#This Row],[profit]]</f>
        <v>2060.85</v>
      </c>
      <c r="P10505" s="3">
        <f>Table1[[#This Row],[sales]]*Table1[[#This Row],[quantity]]</f>
        <v>11107.92</v>
      </c>
      <c r="Q10505" s="9">
        <f>Table1[[#This Row],[delivery_date]]-Table1[[#This Row],[order_date]]</f>
        <v>3</v>
      </c>
    </row>
    <row r="10506" spans="1:17" x14ac:dyDescent="0.35">
      <c r="A10506" t="s">
        <v>10537</v>
      </c>
      <c r="B10506" t="s">
        <v>41</v>
      </c>
      <c r="C10506" t="s">
        <v>20</v>
      </c>
      <c r="D10506" s="2">
        <v>491.57</v>
      </c>
      <c r="E10506">
        <v>0.36</v>
      </c>
      <c r="F10506">
        <v>6</v>
      </c>
      <c r="G10506" s="1">
        <v>45002</v>
      </c>
      <c r="H10506" s="1">
        <v>45004</v>
      </c>
      <c r="I10506" t="s">
        <v>15</v>
      </c>
      <c r="J10506" t="s">
        <v>27</v>
      </c>
      <c r="K10506" s="2">
        <v>60.69</v>
      </c>
      <c r="L10506" t="s">
        <v>48</v>
      </c>
      <c r="M10506">
        <f>YEAR(Table1[[#This Row],[order_date]])</f>
        <v>2023</v>
      </c>
      <c r="N10506">
        <f>MONTH(Table1[[#This Row],[order_date]])</f>
        <v>3</v>
      </c>
      <c r="O10506" s="3">
        <f>Table1[[#This Row],[sales]]-Table1[[#This Row],[profit]]</f>
        <v>430.88</v>
      </c>
      <c r="P10506" s="3">
        <f>Table1[[#This Row],[sales]]*Table1[[#This Row],[quantity]]</f>
        <v>2949.42</v>
      </c>
      <c r="Q10506" s="9">
        <f>Table1[[#This Row],[delivery_date]]-Table1[[#This Row],[order_date]]</f>
        <v>2</v>
      </c>
    </row>
    <row r="10507" spans="1:17" x14ac:dyDescent="0.35">
      <c r="A10507" t="s">
        <v>10538</v>
      </c>
      <c r="B10507" t="s">
        <v>25</v>
      </c>
      <c r="C10507" t="s">
        <v>36</v>
      </c>
      <c r="D10507" s="2">
        <v>4618.9799999999996</v>
      </c>
      <c r="E10507">
        <v>0.31</v>
      </c>
      <c r="F10507">
        <v>3</v>
      </c>
      <c r="G10507" s="1">
        <v>45337</v>
      </c>
      <c r="H10507" s="1">
        <v>45343</v>
      </c>
      <c r="I10507" t="s">
        <v>15</v>
      </c>
      <c r="J10507" t="s">
        <v>22</v>
      </c>
      <c r="K10507" s="2">
        <v>791.05</v>
      </c>
      <c r="L10507" t="s">
        <v>28</v>
      </c>
      <c r="M10507">
        <f>YEAR(Table1[[#This Row],[order_date]])</f>
        <v>2024</v>
      </c>
      <c r="N10507">
        <f>MONTH(Table1[[#This Row],[order_date]])</f>
        <v>2</v>
      </c>
      <c r="O10507" s="3">
        <f>Table1[[#This Row],[sales]]-Table1[[#This Row],[profit]]</f>
        <v>3827.9299999999994</v>
      </c>
      <c r="P10507" s="3">
        <f>Table1[[#This Row],[sales]]*Table1[[#This Row],[quantity]]</f>
        <v>13856.939999999999</v>
      </c>
      <c r="Q10507" s="9">
        <f>Table1[[#This Row],[delivery_date]]-Table1[[#This Row],[order_date]]</f>
        <v>6</v>
      </c>
    </row>
    <row r="10508" spans="1:17" x14ac:dyDescent="0.35">
      <c r="A10508" t="s">
        <v>10539</v>
      </c>
      <c r="B10508" t="s">
        <v>41</v>
      </c>
      <c r="C10508" t="s">
        <v>14</v>
      </c>
      <c r="D10508" s="2">
        <v>3619.26</v>
      </c>
      <c r="E10508">
        <v>0.26</v>
      </c>
      <c r="F10508">
        <v>5</v>
      </c>
      <c r="G10508" s="1">
        <v>45176</v>
      </c>
      <c r="H10508" s="1">
        <v>45181</v>
      </c>
      <c r="I10508" t="s">
        <v>15</v>
      </c>
      <c r="J10508" t="s">
        <v>16</v>
      </c>
      <c r="K10508" s="2">
        <v>276.64</v>
      </c>
      <c r="L10508" t="s">
        <v>48</v>
      </c>
      <c r="M10508">
        <f>YEAR(Table1[[#This Row],[order_date]])</f>
        <v>2023</v>
      </c>
      <c r="N10508">
        <f>MONTH(Table1[[#This Row],[order_date]])</f>
        <v>9</v>
      </c>
      <c r="O10508" s="3">
        <f>Table1[[#This Row],[sales]]-Table1[[#This Row],[profit]]</f>
        <v>3342.6200000000003</v>
      </c>
      <c r="P10508" s="3">
        <f>Table1[[#This Row],[sales]]*Table1[[#This Row],[quantity]]</f>
        <v>18096.300000000003</v>
      </c>
      <c r="Q10508" s="9">
        <f>Table1[[#This Row],[delivery_date]]-Table1[[#This Row],[order_date]]</f>
        <v>5</v>
      </c>
    </row>
    <row r="10509" spans="1:17" x14ac:dyDescent="0.35">
      <c r="A10509" t="s">
        <v>10540</v>
      </c>
      <c r="B10509" t="s">
        <v>41</v>
      </c>
      <c r="C10509" t="s">
        <v>20</v>
      </c>
      <c r="D10509" s="2">
        <v>4026.28</v>
      </c>
      <c r="E10509">
        <v>0.12</v>
      </c>
      <c r="F10509">
        <v>7</v>
      </c>
      <c r="G10509" s="1">
        <v>45004</v>
      </c>
      <c r="H10509" s="1">
        <v>45010</v>
      </c>
      <c r="I10509" t="s">
        <v>15</v>
      </c>
      <c r="J10509" t="s">
        <v>22</v>
      </c>
      <c r="K10509" s="2">
        <v>318.02999999999997</v>
      </c>
      <c r="L10509" t="s">
        <v>23</v>
      </c>
      <c r="M10509">
        <f>YEAR(Table1[[#This Row],[order_date]])</f>
        <v>2023</v>
      </c>
      <c r="N10509">
        <f>MONTH(Table1[[#This Row],[order_date]])</f>
        <v>3</v>
      </c>
      <c r="O10509" s="3">
        <f>Table1[[#This Row],[sales]]-Table1[[#This Row],[profit]]</f>
        <v>3708.25</v>
      </c>
      <c r="P10509" s="3">
        <f>Table1[[#This Row],[sales]]*Table1[[#This Row],[quantity]]</f>
        <v>28183.960000000003</v>
      </c>
      <c r="Q10509" s="9">
        <f>Table1[[#This Row],[delivery_date]]-Table1[[#This Row],[order_date]]</f>
        <v>6</v>
      </c>
    </row>
    <row r="10510" spans="1:17" x14ac:dyDescent="0.35">
      <c r="A10510" t="s">
        <v>10541</v>
      </c>
      <c r="B10510" t="s">
        <v>25</v>
      </c>
      <c r="C10510" t="s">
        <v>20</v>
      </c>
      <c r="D10510" s="2">
        <v>2961.71</v>
      </c>
      <c r="E10510">
        <v>0.31</v>
      </c>
      <c r="F10510">
        <v>1</v>
      </c>
      <c r="G10510" s="1">
        <v>45240</v>
      </c>
      <c r="H10510" s="1">
        <v>45244</v>
      </c>
      <c r="I10510" t="s">
        <v>15</v>
      </c>
      <c r="J10510" t="s">
        <v>16</v>
      </c>
      <c r="K10510" s="2">
        <v>619.95000000000005</v>
      </c>
      <c r="L10510" t="s">
        <v>34</v>
      </c>
      <c r="M10510">
        <f>YEAR(Table1[[#This Row],[order_date]])</f>
        <v>2023</v>
      </c>
      <c r="N10510">
        <f>MONTH(Table1[[#This Row],[order_date]])</f>
        <v>11</v>
      </c>
      <c r="O10510" s="3">
        <f>Table1[[#This Row],[sales]]-Table1[[#This Row],[profit]]</f>
        <v>2341.7600000000002</v>
      </c>
      <c r="P10510" s="3">
        <f>Table1[[#This Row],[sales]]*Table1[[#This Row],[quantity]]</f>
        <v>2961.71</v>
      </c>
      <c r="Q10510" s="9">
        <f>Table1[[#This Row],[delivery_date]]-Table1[[#This Row],[order_date]]</f>
        <v>4</v>
      </c>
    </row>
    <row r="10511" spans="1:17" x14ac:dyDescent="0.35">
      <c r="A10511" t="s">
        <v>10542</v>
      </c>
      <c r="B10511" t="s">
        <v>41</v>
      </c>
      <c r="C10511" t="s">
        <v>36</v>
      </c>
      <c r="D10511" s="2">
        <v>3351.37</v>
      </c>
      <c r="E10511">
        <v>0.01</v>
      </c>
      <c r="F10511">
        <v>3</v>
      </c>
      <c r="G10511" s="1">
        <v>45502</v>
      </c>
      <c r="H10511" s="1">
        <v>45506</v>
      </c>
      <c r="I10511" t="s">
        <v>15</v>
      </c>
      <c r="J10511" t="s">
        <v>27</v>
      </c>
      <c r="K10511" s="2">
        <v>844.65</v>
      </c>
      <c r="L10511" t="s">
        <v>23</v>
      </c>
      <c r="M10511">
        <f>YEAR(Table1[[#This Row],[order_date]])</f>
        <v>2024</v>
      </c>
      <c r="N10511">
        <f>MONTH(Table1[[#This Row],[order_date]])</f>
        <v>7</v>
      </c>
      <c r="O10511" s="3">
        <f>Table1[[#This Row],[sales]]-Table1[[#This Row],[profit]]</f>
        <v>2506.7199999999998</v>
      </c>
      <c r="P10511" s="3">
        <f>Table1[[#This Row],[sales]]*Table1[[#This Row],[quantity]]</f>
        <v>10054.11</v>
      </c>
      <c r="Q10511" s="9">
        <f>Table1[[#This Row],[delivery_date]]-Table1[[#This Row],[order_date]]</f>
        <v>4</v>
      </c>
    </row>
    <row r="10512" spans="1:17" x14ac:dyDescent="0.35">
      <c r="A10512" t="s">
        <v>10543</v>
      </c>
      <c r="B10512" t="s">
        <v>13</v>
      </c>
      <c r="C10512" t="s">
        <v>36</v>
      </c>
      <c r="D10512" s="2">
        <v>2000.52</v>
      </c>
      <c r="E10512">
        <v>0.28000000000000003</v>
      </c>
      <c r="F10512">
        <v>6</v>
      </c>
      <c r="G10512" s="1">
        <v>45035</v>
      </c>
      <c r="H10512" s="1">
        <v>45039</v>
      </c>
      <c r="I10512" t="s">
        <v>31</v>
      </c>
      <c r="J10512" t="s">
        <v>22</v>
      </c>
      <c r="K10512" s="2">
        <v>130.28</v>
      </c>
      <c r="L10512" t="s">
        <v>48</v>
      </c>
      <c r="M10512">
        <f>YEAR(Table1[[#This Row],[order_date]])</f>
        <v>2023</v>
      </c>
      <c r="N10512">
        <f>MONTH(Table1[[#This Row],[order_date]])</f>
        <v>4</v>
      </c>
      <c r="O10512" s="3">
        <f>Table1[[#This Row],[sales]]-Table1[[#This Row],[profit]]</f>
        <v>1870.24</v>
      </c>
      <c r="P10512" s="3">
        <f>Table1[[#This Row],[sales]]*Table1[[#This Row],[quantity]]</f>
        <v>12003.119999999999</v>
      </c>
      <c r="Q10512" s="9">
        <f>Table1[[#This Row],[delivery_date]]-Table1[[#This Row],[order_date]]</f>
        <v>4</v>
      </c>
    </row>
    <row r="10513" spans="1:17" x14ac:dyDescent="0.35">
      <c r="A10513" t="s">
        <v>10544</v>
      </c>
      <c r="B10513" t="s">
        <v>19</v>
      </c>
      <c r="C10513" t="s">
        <v>36</v>
      </c>
      <c r="D10513" s="2">
        <v>3428.56</v>
      </c>
      <c r="E10513">
        <v>0.41</v>
      </c>
      <c r="F10513">
        <v>2</v>
      </c>
      <c r="G10513" s="1">
        <v>45552</v>
      </c>
      <c r="H10513" s="1">
        <v>45556</v>
      </c>
      <c r="I10513" t="s">
        <v>31</v>
      </c>
      <c r="J10513" t="s">
        <v>27</v>
      </c>
      <c r="K10513" s="2">
        <v>354.16</v>
      </c>
      <c r="L10513" t="s">
        <v>17</v>
      </c>
      <c r="M10513">
        <f>YEAR(Table1[[#This Row],[order_date]])</f>
        <v>2024</v>
      </c>
      <c r="N10513">
        <f>MONTH(Table1[[#This Row],[order_date]])</f>
        <v>9</v>
      </c>
      <c r="O10513" s="3">
        <f>Table1[[#This Row],[sales]]-Table1[[#This Row],[profit]]</f>
        <v>3074.4</v>
      </c>
      <c r="P10513" s="3">
        <f>Table1[[#This Row],[sales]]*Table1[[#This Row],[quantity]]</f>
        <v>6857.12</v>
      </c>
      <c r="Q10513" s="9">
        <f>Table1[[#This Row],[delivery_date]]-Table1[[#This Row],[order_date]]</f>
        <v>4</v>
      </c>
    </row>
    <row r="10514" spans="1:17" x14ac:dyDescent="0.35">
      <c r="A10514" t="s">
        <v>10545</v>
      </c>
      <c r="B10514" t="s">
        <v>25</v>
      </c>
      <c r="C10514" t="s">
        <v>33</v>
      </c>
      <c r="D10514" s="2">
        <v>4893.1000000000004</v>
      </c>
      <c r="E10514">
        <v>0.09</v>
      </c>
      <c r="F10514">
        <v>8</v>
      </c>
      <c r="G10514" s="1">
        <v>45254</v>
      </c>
      <c r="H10514" s="1">
        <v>45260</v>
      </c>
      <c r="I10514" t="s">
        <v>21</v>
      </c>
      <c r="J10514" t="s">
        <v>16</v>
      </c>
      <c r="K10514" s="2">
        <v>771.49</v>
      </c>
      <c r="L10514" t="s">
        <v>17</v>
      </c>
      <c r="M10514">
        <f>YEAR(Table1[[#This Row],[order_date]])</f>
        <v>2023</v>
      </c>
      <c r="N10514">
        <f>MONTH(Table1[[#This Row],[order_date]])</f>
        <v>11</v>
      </c>
      <c r="O10514" s="3">
        <f>Table1[[#This Row],[sales]]-Table1[[#This Row],[profit]]</f>
        <v>4121.6100000000006</v>
      </c>
      <c r="P10514" s="3">
        <f>Table1[[#This Row],[sales]]*Table1[[#This Row],[quantity]]</f>
        <v>39144.800000000003</v>
      </c>
      <c r="Q10514" s="9">
        <f>Table1[[#This Row],[delivery_date]]-Table1[[#This Row],[order_date]]</f>
        <v>6</v>
      </c>
    </row>
    <row r="10515" spans="1:17" x14ac:dyDescent="0.35">
      <c r="A10515" t="s">
        <v>10546</v>
      </c>
      <c r="B10515" t="s">
        <v>19</v>
      </c>
      <c r="C10515" t="s">
        <v>20</v>
      </c>
      <c r="D10515" s="2">
        <v>3273.81</v>
      </c>
      <c r="E10515">
        <v>0.06</v>
      </c>
      <c r="F10515">
        <v>7</v>
      </c>
      <c r="G10515" s="1">
        <v>45158</v>
      </c>
      <c r="H10515" s="1">
        <v>45160</v>
      </c>
      <c r="I10515" t="s">
        <v>21</v>
      </c>
      <c r="J10515" t="s">
        <v>27</v>
      </c>
      <c r="K10515" s="2">
        <v>948.06</v>
      </c>
      <c r="L10515" t="s">
        <v>48</v>
      </c>
      <c r="M10515">
        <f>YEAR(Table1[[#This Row],[order_date]])</f>
        <v>2023</v>
      </c>
      <c r="N10515">
        <f>MONTH(Table1[[#This Row],[order_date]])</f>
        <v>8</v>
      </c>
      <c r="O10515" s="3">
        <f>Table1[[#This Row],[sales]]-Table1[[#This Row],[profit]]</f>
        <v>2325.75</v>
      </c>
      <c r="P10515" s="3">
        <f>Table1[[#This Row],[sales]]*Table1[[#This Row],[quantity]]</f>
        <v>22916.67</v>
      </c>
      <c r="Q10515" s="9">
        <f>Table1[[#This Row],[delivery_date]]-Table1[[#This Row],[order_date]]</f>
        <v>2</v>
      </c>
    </row>
    <row r="10516" spans="1:17" x14ac:dyDescent="0.35">
      <c r="A10516" t="s">
        <v>10547</v>
      </c>
      <c r="B10516" t="s">
        <v>13</v>
      </c>
      <c r="C10516" t="s">
        <v>36</v>
      </c>
      <c r="D10516" s="2">
        <v>1774.01</v>
      </c>
      <c r="E10516">
        <v>0.49</v>
      </c>
      <c r="F10516">
        <v>2</v>
      </c>
      <c r="G10516" s="1">
        <v>45403</v>
      </c>
      <c r="H10516" s="1">
        <v>45410</v>
      </c>
      <c r="I10516" t="s">
        <v>21</v>
      </c>
      <c r="J10516" t="s">
        <v>16</v>
      </c>
      <c r="K10516" s="2">
        <v>131.21</v>
      </c>
      <c r="L10516" t="s">
        <v>28</v>
      </c>
      <c r="M10516">
        <f>YEAR(Table1[[#This Row],[order_date]])</f>
        <v>2024</v>
      </c>
      <c r="N10516">
        <f>MONTH(Table1[[#This Row],[order_date]])</f>
        <v>4</v>
      </c>
      <c r="O10516" s="3">
        <f>Table1[[#This Row],[sales]]-Table1[[#This Row],[profit]]</f>
        <v>1642.8</v>
      </c>
      <c r="P10516" s="3">
        <f>Table1[[#This Row],[sales]]*Table1[[#This Row],[quantity]]</f>
        <v>3548.02</v>
      </c>
      <c r="Q10516" s="9">
        <f>Table1[[#This Row],[delivery_date]]-Table1[[#This Row],[order_date]]</f>
        <v>7</v>
      </c>
    </row>
    <row r="10517" spans="1:17" x14ac:dyDescent="0.35">
      <c r="A10517" t="s">
        <v>10548</v>
      </c>
      <c r="B10517" t="s">
        <v>25</v>
      </c>
      <c r="C10517" t="s">
        <v>33</v>
      </c>
      <c r="D10517" s="2">
        <v>1497.67</v>
      </c>
      <c r="E10517">
        <v>0.42</v>
      </c>
      <c r="F10517">
        <v>5</v>
      </c>
      <c r="G10517" s="1">
        <v>45464</v>
      </c>
      <c r="H10517" s="1">
        <v>45469</v>
      </c>
      <c r="I10517" t="s">
        <v>15</v>
      </c>
      <c r="J10517" t="s">
        <v>16</v>
      </c>
      <c r="K10517" s="2">
        <v>360.78</v>
      </c>
      <c r="L10517" t="s">
        <v>28</v>
      </c>
      <c r="M10517">
        <f>YEAR(Table1[[#This Row],[order_date]])</f>
        <v>2024</v>
      </c>
      <c r="N10517">
        <f>MONTH(Table1[[#This Row],[order_date]])</f>
        <v>6</v>
      </c>
      <c r="O10517" s="3">
        <f>Table1[[#This Row],[sales]]-Table1[[#This Row],[profit]]</f>
        <v>1136.8900000000001</v>
      </c>
      <c r="P10517" s="3">
        <f>Table1[[#This Row],[sales]]*Table1[[#This Row],[quantity]]</f>
        <v>7488.35</v>
      </c>
      <c r="Q10517" s="9">
        <f>Table1[[#This Row],[delivery_date]]-Table1[[#This Row],[order_date]]</f>
        <v>5</v>
      </c>
    </row>
    <row r="10518" spans="1:17" x14ac:dyDescent="0.35">
      <c r="A10518" t="s">
        <v>10549</v>
      </c>
      <c r="B10518" t="s">
        <v>19</v>
      </c>
      <c r="C10518" t="s">
        <v>26</v>
      </c>
      <c r="D10518" s="2">
        <v>4820.3999999999996</v>
      </c>
      <c r="E10518">
        <v>0.15</v>
      </c>
      <c r="F10518">
        <v>4</v>
      </c>
      <c r="G10518" s="1">
        <v>45615</v>
      </c>
      <c r="H10518" s="1">
        <v>45619</v>
      </c>
      <c r="I10518" t="s">
        <v>31</v>
      </c>
      <c r="J10518" t="s">
        <v>27</v>
      </c>
      <c r="K10518" s="2">
        <v>977.95</v>
      </c>
      <c r="L10518" t="s">
        <v>17</v>
      </c>
      <c r="M10518">
        <f>YEAR(Table1[[#This Row],[order_date]])</f>
        <v>2024</v>
      </c>
      <c r="N10518">
        <f>MONTH(Table1[[#This Row],[order_date]])</f>
        <v>11</v>
      </c>
      <c r="O10518" s="3">
        <f>Table1[[#This Row],[sales]]-Table1[[#This Row],[profit]]</f>
        <v>3842.45</v>
      </c>
      <c r="P10518" s="3">
        <f>Table1[[#This Row],[sales]]*Table1[[#This Row],[quantity]]</f>
        <v>19281.599999999999</v>
      </c>
      <c r="Q10518" s="9">
        <f>Table1[[#This Row],[delivery_date]]-Table1[[#This Row],[order_date]]</f>
        <v>4</v>
      </c>
    </row>
    <row r="10519" spans="1:17" x14ac:dyDescent="0.35">
      <c r="A10519" t="s">
        <v>10550</v>
      </c>
      <c r="B10519" t="s">
        <v>19</v>
      </c>
      <c r="C10519" t="s">
        <v>26</v>
      </c>
      <c r="D10519" s="2">
        <v>1006.51</v>
      </c>
      <c r="E10519">
        <v>0.1</v>
      </c>
      <c r="F10519">
        <v>2</v>
      </c>
      <c r="G10519" s="1">
        <v>45354</v>
      </c>
      <c r="H10519" s="1">
        <v>45355</v>
      </c>
      <c r="I10519" t="s">
        <v>15</v>
      </c>
      <c r="J10519" t="s">
        <v>22</v>
      </c>
      <c r="K10519" s="2">
        <v>156.1</v>
      </c>
      <c r="L10519" t="s">
        <v>17</v>
      </c>
      <c r="M10519">
        <f>YEAR(Table1[[#This Row],[order_date]])</f>
        <v>2024</v>
      </c>
      <c r="N10519">
        <f>MONTH(Table1[[#This Row],[order_date]])</f>
        <v>3</v>
      </c>
      <c r="O10519" s="3">
        <f>Table1[[#This Row],[sales]]-Table1[[#This Row],[profit]]</f>
        <v>850.41</v>
      </c>
      <c r="P10519" s="3">
        <f>Table1[[#This Row],[sales]]*Table1[[#This Row],[quantity]]</f>
        <v>2013.02</v>
      </c>
      <c r="Q10519" s="9">
        <f>Table1[[#This Row],[delivery_date]]-Table1[[#This Row],[order_date]]</f>
        <v>1</v>
      </c>
    </row>
    <row r="10520" spans="1:17" x14ac:dyDescent="0.35">
      <c r="A10520" t="s">
        <v>10551</v>
      </c>
      <c r="B10520" t="s">
        <v>13</v>
      </c>
      <c r="C10520" t="s">
        <v>26</v>
      </c>
      <c r="D10520" s="2">
        <v>4050.36</v>
      </c>
      <c r="E10520">
        <v>0.17</v>
      </c>
      <c r="F10520">
        <v>4</v>
      </c>
      <c r="G10520" s="1">
        <v>45481</v>
      </c>
      <c r="H10520" s="1">
        <v>45488</v>
      </c>
      <c r="I10520" t="s">
        <v>15</v>
      </c>
      <c r="J10520" t="s">
        <v>27</v>
      </c>
      <c r="K10520" s="2">
        <v>499.39</v>
      </c>
      <c r="L10520" t="s">
        <v>23</v>
      </c>
      <c r="M10520">
        <f>YEAR(Table1[[#This Row],[order_date]])</f>
        <v>2024</v>
      </c>
      <c r="N10520">
        <f>MONTH(Table1[[#This Row],[order_date]])</f>
        <v>7</v>
      </c>
      <c r="O10520" s="3">
        <f>Table1[[#This Row],[sales]]-Table1[[#This Row],[profit]]</f>
        <v>3550.9700000000003</v>
      </c>
      <c r="P10520" s="3">
        <f>Table1[[#This Row],[sales]]*Table1[[#This Row],[quantity]]</f>
        <v>16201.44</v>
      </c>
      <c r="Q10520" s="9">
        <f>Table1[[#This Row],[delivery_date]]-Table1[[#This Row],[order_date]]</f>
        <v>7</v>
      </c>
    </row>
    <row r="10521" spans="1:17" x14ac:dyDescent="0.35">
      <c r="A10521" t="s">
        <v>10552</v>
      </c>
      <c r="B10521" t="s">
        <v>19</v>
      </c>
      <c r="C10521" t="s">
        <v>20</v>
      </c>
      <c r="D10521" s="2">
        <v>2379.79</v>
      </c>
      <c r="E10521">
        <v>0.22</v>
      </c>
      <c r="F10521">
        <v>9</v>
      </c>
      <c r="G10521" s="1">
        <v>44975</v>
      </c>
      <c r="H10521" s="1">
        <v>44979</v>
      </c>
      <c r="I10521" t="s">
        <v>31</v>
      </c>
      <c r="J10521" t="s">
        <v>22</v>
      </c>
      <c r="K10521" s="2">
        <v>342</v>
      </c>
      <c r="L10521" t="s">
        <v>39</v>
      </c>
      <c r="M10521">
        <f>YEAR(Table1[[#This Row],[order_date]])</f>
        <v>2023</v>
      </c>
      <c r="N10521">
        <f>MONTH(Table1[[#This Row],[order_date]])</f>
        <v>2</v>
      </c>
      <c r="O10521" s="3">
        <f>Table1[[#This Row],[sales]]-Table1[[#This Row],[profit]]</f>
        <v>2037.79</v>
      </c>
      <c r="P10521" s="3">
        <f>Table1[[#This Row],[sales]]*Table1[[#This Row],[quantity]]</f>
        <v>21418.11</v>
      </c>
      <c r="Q10521" s="9">
        <f>Table1[[#This Row],[delivery_date]]-Table1[[#This Row],[order_date]]</f>
        <v>4</v>
      </c>
    </row>
    <row r="10522" spans="1:17" x14ac:dyDescent="0.35">
      <c r="A10522" t="s">
        <v>10553</v>
      </c>
      <c r="B10522" t="s">
        <v>13</v>
      </c>
      <c r="C10522" t="s">
        <v>33</v>
      </c>
      <c r="D10522" s="2">
        <v>2274.42</v>
      </c>
      <c r="E10522">
        <v>0.41</v>
      </c>
      <c r="F10522">
        <v>2</v>
      </c>
      <c r="G10522" s="1">
        <v>45106</v>
      </c>
      <c r="H10522" s="1">
        <v>45113</v>
      </c>
      <c r="I10522" t="s">
        <v>15</v>
      </c>
      <c r="J10522" t="s">
        <v>16</v>
      </c>
      <c r="K10522" s="2">
        <v>354.17</v>
      </c>
      <c r="L10522" t="s">
        <v>28</v>
      </c>
      <c r="M10522">
        <f>YEAR(Table1[[#This Row],[order_date]])</f>
        <v>2023</v>
      </c>
      <c r="N10522">
        <f>MONTH(Table1[[#This Row],[order_date]])</f>
        <v>6</v>
      </c>
      <c r="O10522" s="3">
        <f>Table1[[#This Row],[sales]]-Table1[[#This Row],[profit]]</f>
        <v>1920.25</v>
      </c>
      <c r="P10522" s="3">
        <f>Table1[[#This Row],[sales]]*Table1[[#This Row],[quantity]]</f>
        <v>4548.84</v>
      </c>
      <c r="Q10522" s="9">
        <f>Table1[[#This Row],[delivery_date]]-Table1[[#This Row],[order_date]]</f>
        <v>7</v>
      </c>
    </row>
    <row r="10523" spans="1:17" x14ac:dyDescent="0.35">
      <c r="A10523" t="s">
        <v>10554</v>
      </c>
      <c r="B10523" t="s">
        <v>41</v>
      </c>
      <c r="C10523" t="s">
        <v>33</v>
      </c>
      <c r="D10523" s="2">
        <v>3762.94</v>
      </c>
      <c r="E10523">
        <v>0.12</v>
      </c>
      <c r="F10523">
        <v>6</v>
      </c>
      <c r="G10523" s="1">
        <v>45253</v>
      </c>
      <c r="H10523" s="1">
        <v>45255</v>
      </c>
      <c r="I10523" t="s">
        <v>21</v>
      </c>
      <c r="J10523" t="s">
        <v>27</v>
      </c>
      <c r="K10523" s="2">
        <v>1011.69</v>
      </c>
      <c r="L10523" t="s">
        <v>39</v>
      </c>
      <c r="M10523">
        <f>YEAR(Table1[[#This Row],[order_date]])</f>
        <v>2023</v>
      </c>
      <c r="N10523">
        <f>MONTH(Table1[[#This Row],[order_date]])</f>
        <v>11</v>
      </c>
      <c r="O10523" s="3">
        <f>Table1[[#This Row],[sales]]-Table1[[#This Row],[profit]]</f>
        <v>2751.25</v>
      </c>
      <c r="P10523" s="3">
        <f>Table1[[#This Row],[sales]]*Table1[[#This Row],[quantity]]</f>
        <v>22577.64</v>
      </c>
      <c r="Q10523" s="9">
        <f>Table1[[#This Row],[delivery_date]]-Table1[[#This Row],[order_date]]</f>
        <v>2</v>
      </c>
    </row>
    <row r="10524" spans="1:17" x14ac:dyDescent="0.35">
      <c r="A10524" t="s">
        <v>10555</v>
      </c>
      <c r="B10524" t="s">
        <v>13</v>
      </c>
      <c r="C10524" t="s">
        <v>26</v>
      </c>
      <c r="D10524" s="2">
        <v>825.39</v>
      </c>
      <c r="E10524">
        <v>0.36</v>
      </c>
      <c r="F10524">
        <v>4</v>
      </c>
      <c r="G10524" s="1">
        <v>45598</v>
      </c>
      <c r="H10524" s="1">
        <v>45599</v>
      </c>
      <c r="I10524" t="s">
        <v>15</v>
      </c>
      <c r="J10524" t="s">
        <v>27</v>
      </c>
      <c r="K10524" s="2">
        <v>244.72</v>
      </c>
      <c r="L10524" t="s">
        <v>17</v>
      </c>
      <c r="M10524">
        <f>YEAR(Table1[[#This Row],[order_date]])</f>
        <v>2024</v>
      </c>
      <c r="N10524">
        <f>MONTH(Table1[[#This Row],[order_date]])</f>
        <v>11</v>
      </c>
      <c r="O10524" s="3">
        <f>Table1[[#This Row],[sales]]-Table1[[#This Row],[profit]]</f>
        <v>580.66999999999996</v>
      </c>
      <c r="P10524" s="3">
        <f>Table1[[#This Row],[sales]]*Table1[[#This Row],[quantity]]</f>
        <v>3301.56</v>
      </c>
      <c r="Q10524" s="9">
        <f>Table1[[#This Row],[delivery_date]]-Table1[[#This Row],[order_date]]</f>
        <v>1</v>
      </c>
    </row>
    <row r="10525" spans="1:17" x14ac:dyDescent="0.35">
      <c r="A10525" t="s">
        <v>10556</v>
      </c>
      <c r="B10525" t="s">
        <v>41</v>
      </c>
      <c r="C10525" t="s">
        <v>14</v>
      </c>
      <c r="D10525" s="2">
        <v>2384.85</v>
      </c>
      <c r="E10525">
        <v>0.46</v>
      </c>
      <c r="F10525">
        <v>8</v>
      </c>
      <c r="G10525" s="1">
        <v>45544</v>
      </c>
      <c r="H10525" s="1">
        <v>45547</v>
      </c>
      <c r="I10525" t="s">
        <v>31</v>
      </c>
      <c r="J10525" t="s">
        <v>22</v>
      </c>
      <c r="K10525" s="2">
        <v>689.62</v>
      </c>
      <c r="L10525" t="s">
        <v>17</v>
      </c>
      <c r="M10525">
        <f>YEAR(Table1[[#This Row],[order_date]])</f>
        <v>2024</v>
      </c>
      <c r="N10525">
        <f>MONTH(Table1[[#This Row],[order_date]])</f>
        <v>9</v>
      </c>
      <c r="O10525" s="3">
        <f>Table1[[#This Row],[sales]]-Table1[[#This Row],[profit]]</f>
        <v>1695.23</v>
      </c>
      <c r="P10525" s="3">
        <f>Table1[[#This Row],[sales]]*Table1[[#This Row],[quantity]]</f>
        <v>19078.8</v>
      </c>
      <c r="Q10525" s="9">
        <f>Table1[[#This Row],[delivery_date]]-Table1[[#This Row],[order_date]]</f>
        <v>3</v>
      </c>
    </row>
    <row r="10526" spans="1:17" x14ac:dyDescent="0.35">
      <c r="A10526" t="s">
        <v>10557</v>
      </c>
      <c r="B10526" t="s">
        <v>25</v>
      </c>
      <c r="C10526" t="s">
        <v>26</v>
      </c>
      <c r="D10526" s="2">
        <v>275.58999999999997</v>
      </c>
      <c r="E10526">
        <v>0.19</v>
      </c>
      <c r="F10526">
        <v>4</v>
      </c>
      <c r="G10526" s="1">
        <v>45039</v>
      </c>
      <c r="H10526" s="1">
        <v>45046</v>
      </c>
      <c r="I10526" t="s">
        <v>21</v>
      </c>
      <c r="J10526" t="s">
        <v>22</v>
      </c>
      <c r="K10526" s="2">
        <v>23.86</v>
      </c>
      <c r="L10526" t="s">
        <v>39</v>
      </c>
      <c r="M10526">
        <f>YEAR(Table1[[#This Row],[order_date]])</f>
        <v>2023</v>
      </c>
      <c r="N10526">
        <f>MONTH(Table1[[#This Row],[order_date]])</f>
        <v>4</v>
      </c>
      <c r="O10526" s="3">
        <f>Table1[[#This Row],[sales]]-Table1[[#This Row],[profit]]</f>
        <v>251.72999999999996</v>
      </c>
      <c r="P10526" s="3">
        <f>Table1[[#This Row],[sales]]*Table1[[#This Row],[quantity]]</f>
        <v>1102.3599999999999</v>
      </c>
      <c r="Q10526" s="9">
        <f>Table1[[#This Row],[delivery_date]]-Table1[[#This Row],[order_date]]</f>
        <v>7</v>
      </c>
    </row>
    <row r="10527" spans="1:17" x14ac:dyDescent="0.35">
      <c r="A10527" t="s">
        <v>10558</v>
      </c>
      <c r="B10527" t="s">
        <v>19</v>
      </c>
      <c r="C10527" t="s">
        <v>20</v>
      </c>
      <c r="D10527" s="2">
        <v>3384.99</v>
      </c>
      <c r="E10527">
        <v>0.01</v>
      </c>
      <c r="F10527">
        <v>9</v>
      </c>
      <c r="G10527" s="1">
        <v>45176</v>
      </c>
      <c r="H10527" s="1">
        <v>45178</v>
      </c>
      <c r="I10527" t="s">
        <v>15</v>
      </c>
      <c r="J10527" t="s">
        <v>16</v>
      </c>
      <c r="K10527" s="2">
        <v>193.8</v>
      </c>
      <c r="L10527" t="s">
        <v>28</v>
      </c>
      <c r="M10527">
        <f>YEAR(Table1[[#This Row],[order_date]])</f>
        <v>2023</v>
      </c>
      <c r="N10527">
        <f>MONTH(Table1[[#This Row],[order_date]])</f>
        <v>9</v>
      </c>
      <c r="O10527" s="3">
        <f>Table1[[#This Row],[sales]]-Table1[[#This Row],[profit]]</f>
        <v>3191.1899999999996</v>
      </c>
      <c r="P10527" s="3">
        <f>Table1[[#This Row],[sales]]*Table1[[#This Row],[quantity]]</f>
        <v>30464.909999999996</v>
      </c>
      <c r="Q10527" s="9">
        <f>Table1[[#This Row],[delivery_date]]-Table1[[#This Row],[order_date]]</f>
        <v>2</v>
      </c>
    </row>
    <row r="10528" spans="1:17" x14ac:dyDescent="0.35">
      <c r="A10528" t="s">
        <v>10559</v>
      </c>
      <c r="B10528" t="s">
        <v>13</v>
      </c>
      <c r="C10528" t="s">
        <v>26</v>
      </c>
      <c r="D10528" s="2">
        <v>386.05</v>
      </c>
      <c r="E10528">
        <v>0.41</v>
      </c>
      <c r="F10528">
        <v>3</v>
      </c>
      <c r="G10528" s="1">
        <v>45456</v>
      </c>
      <c r="H10528" s="1">
        <v>45462</v>
      </c>
      <c r="I10528" t="s">
        <v>15</v>
      </c>
      <c r="J10528" t="s">
        <v>22</v>
      </c>
      <c r="K10528" s="2">
        <v>39.840000000000003</v>
      </c>
      <c r="L10528" t="s">
        <v>28</v>
      </c>
      <c r="M10528">
        <f>YEAR(Table1[[#This Row],[order_date]])</f>
        <v>2024</v>
      </c>
      <c r="N10528">
        <f>MONTH(Table1[[#This Row],[order_date]])</f>
        <v>6</v>
      </c>
      <c r="O10528" s="3">
        <f>Table1[[#This Row],[sales]]-Table1[[#This Row],[profit]]</f>
        <v>346.21000000000004</v>
      </c>
      <c r="P10528" s="3">
        <f>Table1[[#This Row],[sales]]*Table1[[#This Row],[quantity]]</f>
        <v>1158.1500000000001</v>
      </c>
      <c r="Q10528" s="9">
        <f>Table1[[#This Row],[delivery_date]]-Table1[[#This Row],[order_date]]</f>
        <v>6</v>
      </c>
    </row>
    <row r="10529" spans="1:17" x14ac:dyDescent="0.35">
      <c r="A10529" t="s">
        <v>10560</v>
      </c>
      <c r="B10529" t="s">
        <v>13</v>
      </c>
      <c r="C10529" t="s">
        <v>26</v>
      </c>
      <c r="D10529" s="2">
        <v>527.72</v>
      </c>
      <c r="E10529">
        <v>0.35</v>
      </c>
      <c r="F10529">
        <v>7</v>
      </c>
      <c r="G10529" s="1">
        <v>45049</v>
      </c>
      <c r="H10529" s="1">
        <v>45053</v>
      </c>
      <c r="I10529" t="s">
        <v>15</v>
      </c>
      <c r="J10529" t="s">
        <v>22</v>
      </c>
      <c r="K10529" s="2">
        <v>66.44</v>
      </c>
      <c r="L10529" t="s">
        <v>17</v>
      </c>
      <c r="M10529">
        <f>YEAR(Table1[[#This Row],[order_date]])</f>
        <v>2023</v>
      </c>
      <c r="N10529">
        <f>MONTH(Table1[[#This Row],[order_date]])</f>
        <v>5</v>
      </c>
      <c r="O10529" s="3">
        <f>Table1[[#This Row],[sales]]-Table1[[#This Row],[profit]]</f>
        <v>461.28000000000003</v>
      </c>
      <c r="P10529" s="3">
        <f>Table1[[#This Row],[sales]]*Table1[[#This Row],[quantity]]</f>
        <v>3694.04</v>
      </c>
      <c r="Q10529" s="9">
        <f>Table1[[#This Row],[delivery_date]]-Table1[[#This Row],[order_date]]</f>
        <v>4</v>
      </c>
    </row>
    <row r="10530" spans="1:17" x14ac:dyDescent="0.35">
      <c r="A10530" t="s">
        <v>10561</v>
      </c>
      <c r="B10530" t="s">
        <v>19</v>
      </c>
      <c r="C10530" t="s">
        <v>33</v>
      </c>
      <c r="D10530" s="2">
        <v>4239.6499999999996</v>
      </c>
      <c r="E10530">
        <v>7.0000000000000007E-2</v>
      </c>
      <c r="F10530">
        <v>5</v>
      </c>
      <c r="G10530" s="1">
        <v>45598</v>
      </c>
      <c r="H10530" s="1">
        <v>45603</v>
      </c>
      <c r="I10530" t="s">
        <v>21</v>
      </c>
      <c r="J10530" t="s">
        <v>22</v>
      </c>
      <c r="K10530" s="2">
        <v>698.99</v>
      </c>
      <c r="L10530" t="s">
        <v>34</v>
      </c>
      <c r="M10530">
        <f>YEAR(Table1[[#This Row],[order_date]])</f>
        <v>2024</v>
      </c>
      <c r="N10530">
        <f>MONTH(Table1[[#This Row],[order_date]])</f>
        <v>11</v>
      </c>
      <c r="O10530" s="3">
        <f>Table1[[#This Row],[sales]]-Table1[[#This Row],[profit]]</f>
        <v>3540.66</v>
      </c>
      <c r="P10530" s="3">
        <f>Table1[[#This Row],[sales]]*Table1[[#This Row],[quantity]]</f>
        <v>21198.25</v>
      </c>
      <c r="Q10530" s="9">
        <f>Table1[[#This Row],[delivery_date]]-Table1[[#This Row],[order_date]]</f>
        <v>5</v>
      </c>
    </row>
    <row r="10531" spans="1:17" x14ac:dyDescent="0.35">
      <c r="A10531" t="s">
        <v>10562</v>
      </c>
      <c r="B10531" t="s">
        <v>19</v>
      </c>
      <c r="C10531" t="s">
        <v>26</v>
      </c>
      <c r="D10531" s="2">
        <v>2270.48</v>
      </c>
      <c r="E10531">
        <v>0.3</v>
      </c>
      <c r="F10531">
        <v>1</v>
      </c>
      <c r="G10531" s="1">
        <v>45108</v>
      </c>
      <c r="H10531" s="1">
        <v>45113</v>
      </c>
      <c r="I10531" t="s">
        <v>21</v>
      </c>
      <c r="J10531" t="s">
        <v>27</v>
      </c>
      <c r="K10531" s="2">
        <v>404.4</v>
      </c>
      <c r="L10531" t="s">
        <v>34</v>
      </c>
      <c r="M10531">
        <f>YEAR(Table1[[#This Row],[order_date]])</f>
        <v>2023</v>
      </c>
      <c r="N10531">
        <f>MONTH(Table1[[#This Row],[order_date]])</f>
        <v>7</v>
      </c>
      <c r="O10531" s="3">
        <f>Table1[[#This Row],[sales]]-Table1[[#This Row],[profit]]</f>
        <v>1866.08</v>
      </c>
      <c r="P10531" s="3">
        <f>Table1[[#This Row],[sales]]*Table1[[#This Row],[quantity]]</f>
        <v>2270.48</v>
      </c>
      <c r="Q10531" s="9">
        <f>Table1[[#This Row],[delivery_date]]-Table1[[#This Row],[order_date]]</f>
        <v>5</v>
      </c>
    </row>
    <row r="10532" spans="1:17" x14ac:dyDescent="0.35">
      <c r="A10532" t="s">
        <v>10563</v>
      </c>
      <c r="B10532" t="s">
        <v>25</v>
      </c>
      <c r="C10532" t="s">
        <v>36</v>
      </c>
      <c r="D10532" s="2">
        <v>1084.78</v>
      </c>
      <c r="E10532">
        <v>0.41</v>
      </c>
      <c r="F10532">
        <v>3</v>
      </c>
      <c r="G10532" s="1">
        <v>45423</v>
      </c>
      <c r="H10532" s="1">
        <v>45424</v>
      </c>
      <c r="I10532" t="s">
        <v>21</v>
      </c>
      <c r="J10532" t="s">
        <v>22</v>
      </c>
      <c r="K10532" s="2">
        <v>154.78</v>
      </c>
      <c r="L10532" t="s">
        <v>17</v>
      </c>
      <c r="M10532">
        <f>YEAR(Table1[[#This Row],[order_date]])</f>
        <v>2024</v>
      </c>
      <c r="N10532">
        <f>MONTH(Table1[[#This Row],[order_date]])</f>
        <v>5</v>
      </c>
      <c r="O10532" s="3">
        <f>Table1[[#This Row],[sales]]-Table1[[#This Row],[profit]]</f>
        <v>930</v>
      </c>
      <c r="P10532" s="3">
        <f>Table1[[#This Row],[sales]]*Table1[[#This Row],[quantity]]</f>
        <v>3254.34</v>
      </c>
      <c r="Q10532" s="9">
        <f>Table1[[#This Row],[delivery_date]]-Table1[[#This Row],[order_date]]</f>
        <v>1</v>
      </c>
    </row>
    <row r="10533" spans="1:17" x14ac:dyDescent="0.35">
      <c r="A10533" t="s">
        <v>10564</v>
      </c>
      <c r="B10533" t="s">
        <v>25</v>
      </c>
      <c r="C10533" t="s">
        <v>36</v>
      </c>
      <c r="D10533" s="2">
        <v>3003.66</v>
      </c>
      <c r="E10533">
        <v>0.09</v>
      </c>
      <c r="F10533">
        <v>9</v>
      </c>
      <c r="G10533" s="1">
        <v>45522</v>
      </c>
      <c r="H10533" s="1">
        <v>45524</v>
      </c>
      <c r="I10533" t="s">
        <v>15</v>
      </c>
      <c r="J10533" t="s">
        <v>16</v>
      </c>
      <c r="K10533" s="2">
        <v>844.01</v>
      </c>
      <c r="L10533" t="s">
        <v>23</v>
      </c>
      <c r="M10533">
        <f>YEAR(Table1[[#This Row],[order_date]])</f>
        <v>2024</v>
      </c>
      <c r="N10533">
        <f>MONTH(Table1[[#This Row],[order_date]])</f>
        <v>8</v>
      </c>
      <c r="O10533" s="3">
        <f>Table1[[#This Row],[sales]]-Table1[[#This Row],[profit]]</f>
        <v>2159.6499999999996</v>
      </c>
      <c r="P10533" s="3">
        <f>Table1[[#This Row],[sales]]*Table1[[#This Row],[quantity]]</f>
        <v>27032.94</v>
      </c>
      <c r="Q10533" s="9">
        <f>Table1[[#This Row],[delivery_date]]-Table1[[#This Row],[order_date]]</f>
        <v>2</v>
      </c>
    </row>
    <row r="10534" spans="1:17" x14ac:dyDescent="0.35">
      <c r="A10534" t="s">
        <v>10565</v>
      </c>
      <c r="B10534" t="s">
        <v>13</v>
      </c>
      <c r="C10534" t="s">
        <v>14</v>
      </c>
      <c r="D10534" s="2">
        <v>2644.49</v>
      </c>
      <c r="E10534">
        <v>0.11</v>
      </c>
      <c r="F10534">
        <v>9</v>
      </c>
      <c r="G10534" s="1">
        <v>45609</v>
      </c>
      <c r="H10534" s="1">
        <v>45610</v>
      </c>
      <c r="I10534" t="s">
        <v>31</v>
      </c>
      <c r="J10534" t="s">
        <v>22</v>
      </c>
      <c r="K10534" s="2">
        <v>611.48</v>
      </c>
      <c r="L10534" t="s">
        <v>34</v>
      </c>
      <c r="M10534">
        <f>YEAR(Table1[[#This Row],[order_date]])</f>
        <v>2024</v>
      </c>
      <c r="N10534">
        <f>MONTH(Table1[[#This Row],[order_date]])</f>
        <v>11</v>
      </c>
      <c r="O10534" s="3">
        <f>Table1[[#This Row],[sales]]-Table1[[#This Row],[profit]]</f>
        <v>2033.0099999999998</v>
      </c>
      <c r="P10534" s="3">
        <f>Table1[[#This Row],[sales]]*Table1[[#This Row],[quantity]]</f>
        <v>23800.409999999996</v>
      </c>
      <c r="Q10534" s="9">
        <f>Table1[[#This Row],[delivery_date]]-Table1[[#This Row],[order_date]]</f>
        <v>1</v>
      </c>
    </row>
    <row r="10535" spans="1:17" x14ac:dyDescent="0.35">
      <c r="A10535" t="s">
        <v>10566</v>
      </c>
      <c r="B10535" t="s">
        <v>25</v>
      </c>
      <c r="C10535" t="s">
        <v>20</v>
      </c>
      <c r="D10535" s="2">
        <v>2113.4499999999998</v>
      </c>
      <c r="E10535">
        <v>0.1</v>
      </c>
      <c r="F10535">
        <v>5</v>
      </c>
      <c r="G10535" s="1">
        <v>45607</v>
      </c>
      <c r="H10535" s="1">
        <v>45613</v>
      </c>
      <c r="I10535" t="s">
        <v>31</v>
      </c>
      <c r="J10535" t="s">
        <v>27</v>
      </c>
      <c r="K10535" s="2">
        <v>472.53</v>
      </c>
      <c r="L10535" t="s">
        <v>17</v>
      </c>
      <c r="M10535">
        <f>YEAR(Table1[[#This Row],[order_date]])</f>
        <v>2024</v>
      </c>
      <c r="N10535">
        <f>MONTH(Table1[[#This Row],[order_date]])</f>
        <v>11</v>
      </c>
      <c r="O10535" s="3">
        <f>Table1[[#This Row],[sales]]-Table1[[#This Row],[profit]]</f>
        <v>1640.9199999999998</v>
      </c>
      <c r="P10535" s="3">
        <f>Table1[[#This Row],[sales]]*Table1[[#This Row],[quantity]]</f>
        <v>10567.25</v>
      </c>
      <c r="Q10535" s="9">
        <f>Table1[[#This Row],[delivery_date]]-Table1[[#This Row],[order_date]]</f>
        <v>6</v>
      </c>
    </row>
    <row r="10536" spans="1:17" x14ac:dyDescent="0.35">
      <c r="A10536" t="s">
        <v>10567</v>
      </c>
      <c r="B10536" t="s">
        <v>41</v>
      </c>
      <c r="C10536" t="s">
        <v>20</v>
      </c>
      <c r="D10536" s="2">
        <v>4536.54</v>
      </c>
      <c r="E10536">
        <v>0.5</v>
      </c>
      <c r="F10536">
        <v>5</v>
      </c>
      <c r="G10536" s="1">
        <v>45062</v>
      </c>
      <c r="H10536" s="1">
        <v>45063</v>
      </c>
      <c r="I10536" t="s">
        <v>31</v>
      </c>
      <c r="J10536" t="s">
        <v>22</v>
      </c>
      <c r="K10536" s="2">
        <v>881.43</v>
      </c>
      <c r="L10536" t="s">
        <v>28</v>
      </c>
      <c r="M10536">
        <f>YEAR(Table1[[#This Row],[order_date]])</f>
        <v>2023</v>
      </c>
      <c r="N10536">
        <f>MONTH(Table1[[#This Row],[order_date]])</f>
        <v>5</v>
      </c>
      <c r="O10536" s="3">
        <f>Table1[[#This Row],[sales]]-Table1[[#This Row],[profit]]</f>
        <v>3655.11</v>
      </c>
      <c r="P10536" s="3">
        <f>Table1[[#This Row],[sales]]*Table1[[#This Row],[quantity]]</f>
        <v>22682.7</v>
      </c>
      <c r="Q10536" s="9">
        <f>Table1[[#This Row],[delivery_date]]-Table1[[#This Row],[order_date]]</f>
        <v>1</v>
      </c>
    </row>
    <row r="10537" spans="1:17" x14ac:dyDescent="0.35">
      <c r="A10537" t="s">
        <v>10568</v>
      </c>
      <c r="B10537" t="s">
        <v>25</v>
      </c>
      <c r="C10537" t="s">
        <v>33</v>
      </c>
      <c r="D10537" s="2">
        <v>3772.34</v>
      </c>
      <c r="E10537">
        <v>0.11</v>
      </c>
      <c r="F10537">
        <v>4</v>
      </c>
      <c r="G10537" s="1">
        <v>45563</v>
      </c>
      <c r="H10537" s="1">
        <v>45569</v>
      </c>
      <c r="I10537" t="s">
        <v>31</v>
      </c>
      <c r="J10537" t="s">
        <v>22</v>
      </c>
      <c r="K10537" s="2">
        <v>714.96</v>
      </c>
      <c r="L10537" t="s">
        <v>28</v>
      </c>
      <c r="M10537">
        <f>YEAR(Table1[[#This Row],[order_date]])</f>
        <v>2024</v>
      </c>
      <c r="N10537">
        <f>MONTH(Table1[[#This Row],[order_date]])</f>
        <v>9</v>
      </c>
      <c r="O10537" s="3">
        <f>Table1[[#This Row],[sales]]-Table1[[#This Row],[profit]]</f>
        <v>3057.38</v>
      </c>
      <c r="P10537" s="3">
        <f>Table1[[#This Row],[sales]]*Table1[[#This Row],[quantity]]</f>
        <v>15089.36</v>
      </c>
      <c r="Q10537" s="9">
        <f>Table1[[#This Row],[delivery_date]]-Table1[[#This Row],[order_date]]</f>
        <v>6</v>
      </c>
    </row>
    <row r="10538" spans="1:17" x14ac:dyDescent="0.35">
      <c r="A10538" t="s">
        <v>10569</v>
      </c>
      <c r="B10538" t="s">
        <v>25</v>
      </c>
      <c r="C10538" t="s">
        <v>20</v>
      </c>
      <c r="D10538" s="2">
        <v>842.81</v>
      </c>
      <c r="E10538">
        <v>0.13</v>
      </c>
      <c r="F10538">
        <v>4</v>
      </c>
      <c r="G10538" s="1">
        <v>45447</v>
      </c>
      <c r="H10538" s="1">
        <v>45452</v>
      </c>
      <c r="I10538" t="s">
        <v>15</v>
      </c>
      <c r="J10538" t="s">
        <v>22</v>
      </c>
      <c r="K10538" s="2">
        <v>133.06</v>
      </c>
      <c r="L10538" t="s">
        <v>23</v>
      </c>
      <c r="M10538">
        <f>YEAR(Table1[[#This Row],[order_date]])</f>
        <v>2024</v>
      </c>
      <c r="N10538">
        <f>MONTH(Table1[[#This Row],[order_date]])</f>
        <v>6</v>
      </c>
      <c r="O10538" s="3">
        <f>Table1[[#This Row],[sales]]-Table1[[#This Row],[profit]]</f>
        <v>709.75</v>
      </c>
      <c r="P10538" s="3">
        <f>Table1[[#This Row],[sales]]*Table1[[#This Row],[quantity]]</f>
        <v>3371.24</v>
      </c>
      <c r="Q10538" s="9">
        <f>Table1[[#This Row],[delivery_date]]-Table1[[#This Row],[order_date]]</f>
        <v>5</v>
      </c>
    </row>
    <row r="10539" spans="1:17" x14ac:dyDescent="0.35">
      <c r="A10539" t="s">
        <v>10570</v>
      </c>
      <c r="B10539" t="s">
        <v>13</v>
      </c>
      <c r="C10539" t="s">
        <v>14</v>
      </c>
      <c r="D10539" s="2">
        <v>2896.8</v>
      </c>
      <c r="E10539">
        <v>0.02</v>
      </c>
      <c r="F10539">
        <v>4</v>
      </c>
      <c r="G10539" s="1">
        <v>45516</v>
      </c>
      <c r="H10539" s="1">
        <v>45523</v>
      </c>
      <c r="I10539" t="s">
        <v>21</v>
      </c>
      <c r="J10539" t="s">
        <v>22</v>
      </c>
      <c r="K10539" s="2">
        <v>463.02</v>
      </c>
      <c r="L10539" t="s">
        <v>34</v>
      </c>
      <c r="M10539">
        <f>YEAR(Table1[[#This Row],[order_date]])</f>
        <v>2024</v>
      </c>
      <c r="N10539">
        <f>MONTH(Table1[[#This Row],[order_date]])</f>
        <v>8</v>
      </c>
      <c r="O10539" s="3">
        <f>Table1[[#This Row],[sales]]-Table1[[#This Row],[profit]]</f>
        <v>2433.7800000000002</v>
      </c>
      <c r="P10539" s="3">
        <f>Table1[[#This Row],[sales]]*Table1[[#This Row],[quantity]]</f>
        <v>11587.2</v>
      </c>
      <c r="Q10539" s="9">
        <f>Table1[[#This Row],[delivery_date]]-Table1[[#This Row],[order_date]]</f>
        <v>7</v>
      </c>
    </row>
    <row r="10540" spans="1:17" x14ac:dyDescent="0.35">
      <c r="A10540" t="s">
        <v>10571</v>
      </c>
      <c r="B10540" t="s">
        <v>41</v>
      </c>
      <c r="C10540" t="s">
        <v>36</v>
      </c>
      <c r="D10540" s="2">
        <v>534.85</v>
      </c>
      <c r="E10540">
        <v>0.49</v>
      </c>
      <c r="F10540">
        <v>2</v>
      </c>
      <c r="G10540" s="1">
        <v>45356</v>
      </c>
      <c r="H10540" s="1">
        <v>45358</v>
      </c>
      <c r="I10540" t="s">
        <v>15</v>
      </c>
      <c r="J10540" t="s">
        <v>16</v>
      </c>
      <c r="K10540" s="2">
        <v>152.34</v>
      </c>
      <c r="L10540" t="s">
        <v>23</v>
      </c>
      <c r="M10540">
        <f>YEAR(Table1[[#This Row],[order_date]])</f>
        <v>2024</v>
      </c>
      <c r="N10540">
        <f>MONTH(Table1[[#This Row],[order_date]])</f>
        <v>3</v>
      </c>
      <c r="O10540" s="3">
        <f>Table1[[#This Row],[sales]]-Table1[[#This Row],[profit]]</f>
        <v>382.51</v>
      </c>
      <c r="P10540" s="3">
        <f>Table1[[#This Row],[sales]]*Table1[[#This Row],[quantity]]</f>
        <v>1069.7</v>
      </c>
      <c r="Q10540" s="9">
        <f>Table1[[#This Row],[delivery_date]]-Table1[[#This Row],[order_date]]</f>
        <v>2</v>
      </c>
    </row>
    <row r="10541" spans="1:17" x14ac:dyDescent="0.35">
      <c r="A10541" t="s">
        <v>10572</v>
      </c>
      <c r="B10541" t="s">
        <v>25</v>
      </c>
      <c r="C10541" t="s">
        <v>33</v>
      </c>
      <c r="D10541" s="2">
        <v>1298.8</v>
      </c>
      <c r="E10541">
        <v>0.12</v>
      </c>
      <c r="F10541">
        <v>7</v>
      </c>
      <c r="G10541" s="1">
        <v>45471</v>
      </c>
      <c r="H10541" s="1">
        <v>45478</v>
      </c>
      <c r="I10541" t="s">
        <v>21</v>
      </c>
      <c r="J10541" t="s">
        <v>16</v>
      </c>
      <c r="K10541" s="2">
        <v>255.85</v>
      </c>
      <c r="L10541" t="s">
        <v>34</v>
      </c>
      <c r="M10541">
        <f>YEAR(Table1[[#This Row],[order_date]])</f>
        <v>2024</v>
      </c>
      <c r="N10541">
        <f>MONTH(Table1[[#This Row],[order_date]])</f>
        <v>6</v>
      </c>
      <c r="O10541" s="3">
        <f>Table1[[#This Row],[sales]]-Table1[[#This Row],[profit]]</f>
        <v>1042.95</v>
      </c>
      <c r="P10541" s="3">
        <f>Table1[[#This Row],[sales]]*Table1[[#This Row],[quantity]]</f>
        <v>9091.6</v>
      </c>
      <c r="Q10541" s="9">
        <f>Table1[[#This Row],[delivery_date]]-Table1[[#This Row],[order_date]]</f>
        <v>7</v>
      </c>
    </row>
    <row r="10542" spans="1:17" x14ac:dyDescent="0.35">
      <c r="A10542" t="s">
        <v>10573</v>
      </c>
      <c r="B10542" t="s">
        <v>41</v>
      </c>
      <c r="C10542" t="s">
        <v>36</v>
      </c>
      <c r="D10542" s="2">
        <v>4558.32</v>
      </c>
      <c r="E10542">
        <v>0.36</v>
      </c>
      <c r="F10542">
        <v>3</v>
      </c>
      <c r="G10542" s="1">
        <v>45240</v>
      </c>
      <c r="H10542" s="1">
        <v>45245</v>
      </c>
      <c r="I10542" t="s">
        <v>15</v>
      </c>
      <c r="J10542" t="s">
        <v>16</v>
      </c>
      <c r="K10542" s="2">
        <v>700.71</v>
      </c>
      <c r="L10542" t="s">
        <v>28</v>
      </c>
      <c r="M10542">
        <f>YEAR(Table1[[#This Row],[order_date]])</f>
        <v>2023</v>
      </c>
      <c r="N10542">
        <f>MONTH(Table1[[#This Row],[order_date]])</f>
        <v>11</v>
      </c>
      <c r="O10542" s="3">
        <f>Table1[[#This Row],[sales]]-Table1[[#This Row],[profit]]</f>
        <v>3857.6099999999997</v>
      </c>
      <c r="P10542" s="3">
        <f>Table1[[#This Row],[sales]]*Table1[[#This Row],[quantity]]</f>
        <v>13674.96</v>
      </c>
      <c r="Q10542" s="9">
        <f>Table1[[#This Row],[delivery_date]]-Table1[[#This Row],[order_date]]</f>
        <v>5</v>
      </c>
    </row>
    <row r="10543" spans="1:17" x14ac:dyDescent="0.35">
      <c r="A10543" t="s">
        <v>10574</v>
      </c>
      <c r="B10543" t="s">
        <v>41</v>
      </c>
      <c r="C10543" t="s">
        <v>14</v>
      </c>
      <c r="D10543" s="2">
        <v>2364.19</v>
      </c>
      <c r="E10543">
        <v>0.01</v>
      </c>
      <c r="F10543">
        <v>1</v>
      </c>
      <c r="G10543" s="1">
        <v>45005</v>
      </c>
      <c r="H10543" s="1">
        <v>45007</v>
      </c>
      <c r="I10543" t="s">
        <v>15</v>
      </c>
      <c r="J10543" t="s">
        <v>22</v>
      </c>
      <c r="K10543" s="2">
        <v>407.65</v>
      </c>
      <c r="L10543" t="s">
        <v>48</v>
      </c>
      <c r="M10543">
        <f>YEAR(Table1[[#This Row],[order_date]])</f>
        <v>2023</v>
      </c>
      <c r="N10543">
        <f>MONTH(Table1[[#This Row],[order_date]])</f>
        <v>3</v>
      </c>
      <c r="O10543" s="3">
        <f>Table1[[#This Row],[sales]]-Table1[[#This Row],[profit]]</f>
        <v>1956.54</v>
      </c>
      <c r="P10543" s="3">
        <f>Table1[[#This Row],[sales]]*Table1[[#This Row],[quantity]]</f>
        <v>2364.19</v>
      </c>
      <c r="Q10543" s="9">
        <f>Table1[[#This Row],[delivery_date]]-Table1[[#This Row],[order_date]]</f>
        <v>2</v>
      </c>
    </row>
    <row r="10544" spans="1:17" x14ac:dyDescent="0.35">
      <c r="A10544" t="s">
        <v>10575</v>
      </c>
      <c r="B10544" t="s">
        <v>41</v>
      </c>
      <c r="C10544" t="s">
        <v>33</v>
      </c>
      <c r="D10544" s="2">
        <v>4471.32</v>
      </c>
      <c r="E10544">
        <v>0.39</v>
      </c>
      <c r="F10544">
        <v>3</v>
      </c>
      <c r="G10544" s="1">
        <v>45148</v>
      </c>
      <c r="H10544" s="1">
        <v>45153</v>
      </c>
      <c r="I10544" t="s">
        <v>21</v>
      </c>
      <c r="J10544" t="s">
        <v>22</v>
      </c>
      <c r="K10544" s="2">
        <v>1262.54</v>
      </c>
      <c r="L10544" t="s">
        <v>48</v>
      </c>
      <c r="M10544">
        <f>YEAR(Table1[[#This Row],[order_date]])</f>
        <v>2023</v>
      </c>
      <c r="N10544">
        <f>MONTH(Table1[[#This Row],[order_date]])</f>
        <v>8</v>
      </c>
      <c r="O10544" s="3">
        <f>Table1[[#This Row],[sales]]-Table1[[#This Row],[profit]]</f>
        <v>3208.7799999999997</v>
      </c>
      <c r="P10544" s="3">
        <f>Table1[[#This Row],[sales]]*Table1[[#This Row],[quantity]]</f>
        <v>13413.96</v>
      </c>
      <c r="Q10544" s="9">
        <f>Table1[[#This Row],[delivery_date]]-Table1[[#This Row],[order_date]]</f>
        <v>5</v>
      </c>
    </row>
    <row r="10545" spans="1:17" x14ac:dyDescent="0.35">
      <c r="A10545" t="s">
        <v>10576</v>
      </c>
      <c r="B10545" t="s">
        <v>19</v>
      </c>
      <c r="C10545" t="s">
        <v>26</v>
      </c>
      <c r="D10545" s="2">
        <v>913.39</v>
      </c>
      <c r="E10545">
        <v>0.38</v>
      </c>
      <c r="F10545">
        <v>9</v>
      </c>
      <c r="G10545" s="1">
        <v>45276</v>
      </c>
      <c r="H10545" s="1">
        <v>45278</v>
      </c>
      <c r="I10545" t="s">
        <v>21</v>
      </c>
      <c r="J10545" t="s">
        <v>22</v>
      </c>
      <c r="K10545" s="2">
        <v>124.57</v>
      </c>
      <c r="L10545" t="s">
        <v>39</v>
      </c>
      <c r="M10545">
        <f>YEAR(Table1[[#This Row],[order_date]])</f>
        <v>2023</v>
      </c>
      <c r="N10545">
        <f>MONTH(Table1[[#This Row],[order_date]])</f>
        <v>12</v>
      </c>
      <c r="O10545" s="3">
        <f>Table1[[#This Row],[sales]]-Table1[[#This Row],[profit]]</f>
        <v>788.81999999999994</v>
      </c>
      <c r="P10545" s="3">
        <f>Table1[[#This Row],[sales]]*Table1[[#This Row],[quantity]]</f>
        <v>8220.51</v>
      </c>
      <c r="Q10545" s="9">
        <f>Table1[[#This Row],[delivery_date]]-Table1[[#This Row],[order_date]]</f>
        <v>2</v>
      </c>
    </row>
    <row r="10546" spans="1:17" x14ac:dyDescent="0.35">
      <c r="A10546" t="s">
        <v>10577</v>
      </c>
      <c r="B10546" t="s">
        <v>19</v>
      </c>
      <c r="C10546" t="s">
        <v>20</v>
      </c>
      <c r="D10546" s="2">
        <v>1106.17</v>
      </c>
      <c r="E10546">
        <v>0.04</v>
      </c>
      <c r="F10546">
        <v>9</v>
      </c>
      <c r="G10546" s="1">
        <v>45158</v>
      </c>
      <c r="H10546" s="1">
        <v>45161</v>
      </c>
      <c r="I10546" t="s">
        <v>15</v>
      </c>
      <c r="J10546" t="s">
        <v>16</v>
      </c>
      <c r="K10546" s="2">
        <v>331.17</v>
      </c>
      <c r="L10546" t="s">
        <v>39</v>
      </c>
      <c r="M10546">
        <f>YEAR(Table1[[#This Row],[order_date]])</f>
        <v>2023</v>
      </c>
      <c r="N10546">
        <f>MONTH(Table1[[#This Row],[order_date]])</f>
        <v>8</v>
      </c>
      <c r="O10546" s="3">
        <f>Table1[[#This Row],[sales]]-Table1[[#This Row],[profit]]</f>
        <v>775</v>
      </c>
      <c r="P10546" s="3">
        <f>Table1[[#This Row],[sales]]*Table1[[#This Row],[quantity]]</f>
        <v>9955.5300000000007</v>
      </c>
      <c r="Q10546" s="9">
        <f>Table1[[#This Row],[delivery_date]]-Table1[[#This Row],[order_date]]</f>
        <v>3</v>
      </c>
    </row>
    <row r="10547" spans="1:17" x14ac:dyDescent="0.35">
      <c r="A10547" t="s">
        <v>10578</v>
      </c>
      <c r="B10547" t="s">
        <v>19</v>
      </c>
      <c r="C10547" t="s">
        <v>14</v>
      </c>
      <c r="D10547" s="2">
        <v>1828.84</v>
      </c>
      <c r="E10547">
        <v>0.06</v>
      </c>
      <c r="F10547">
        <v>7</v>
      </c>
      <c r="G10547" s="1">
        <v>45009</v>
      </c>
      <c r="H10547" s="1">
        <v>45014</v>
      </c>
      <c r="I10547" t="s">
        <v>21</v>
      </c>
      <c r="J10547" t="s">
        <v>22</v>
      </c>
      <c r="K10547" s="2">
        <v>268.7</v>
      </c>
      <c r="L10547" t="s">
        <v>23</v>
      </c>
      <c r="M10547">
        <f>YEAR(Table1[[#This Row],[order_date]])</f>
        <v>2023</v>
      </c>
      <c r="N10547">
        <f>MONTH(Table1[[#This Row],[order_date]])</f>
        <v>3</v>
      </c>
      <c r="O10547" s="3">
        <f>Table1[[#This Row],[sales]]-Table1[[#This Row],[profit]]</f>
        <v>1560.1399999999999</v>
      </c>
      <c r="P10547" s="3">
        <f>Table1[[#This Row],[sales]]*Table1[[#This Row],[quantity]]</f>
        <v>12801.88</v>
      </c>
      <c r="Q10547" s="9">
        <f>Table1[[#This Row],[delivery_date]]-Table1[[#This Row],[order_date]]</f>
        <v>5</v>
      </c>
    </row>
    <row r="10548" spans="1:17" x14ac:dyDescent="0.35">
      <c r="A10548" t="s">
        <v>10579</v>
      </c>
      <c r="B10548" t="s">
        <v>19</v>
      </c>
      <c r="C10548" t="s">
        <v>33</v>
      </c>
      <c r="D10548" s="2">
        <v>1895</v>
      </c>
      <c r="E10548">
        <v>0.15</v>
      </c>
      <c r="F10548">
        <v>1</v>
      </c>
      <c r="G10548" s="1">
        <v>45230</v>
      </c>
      <c r="H10548" s="1">
        <v>45236</v>
      </c>
      <c r="I10548" t="s">
        <v>21</v>
      </c>
      <c r="J10548" t="s">
        <v>22</v>
      </c>
      <c r="K10548" s="2">
        <v>470.05</v>
      </c>
      <c r="L10548" t="s">
        <v>34</v>
      </c>
      <c r="M10548">
        <f>YEAR(Table1[[#This Row],[order_date]])</f>
        <v>2023</v>
      </c>
      <c r="N10548">
        <f>MONTH(Table1[[#This Row],[order_date]])</f>
        <v>10</v>
      </c>
      <c r="O10548" s="3">
        <f>Table1[[#This Row],[sales]]-Table1[[#This Row],[profit]]</f>
        <v>1424.95</v>
      </c>
      <c r="P10548" s="3">
        <f>Table1[[#This Row],[sales]]*Table1[[#This Row],[quantity]]</f>
        <v>1895</v>
      </c>
      <c r="Q10548" s="9">
        <f>Table1[[#This Row],[delivery_date]]-Table1[[#This Row],[order_date]]</f>
        <v>6</v>
      </c>
    </row>
    <row r="10549" spans="1:17" x14ac:dyDescent="0.35">
      <c r="A10549" t="s">
        <v>10580</v>
      </c>
      <c r="B10549" t="s">
        <v>13</v>
      </c>
      <c r="C10549" t="s">
        <v>36</v>
      </c>
      <c r="D10549" s="2">
        <v>3751.86</v>
      </c>
      <c r="E10549">
        <v>0.18</v>
      </c>
      <c r="F10549">
        <v>6</v>
      </c>
      <c r="G10549" s="1">
        <v>45577</v>
      </c>
      <c r="H10549" s="1">
        <v>45580</v>
      </c>
      <c r="I10549" t="s">
        <v>15</v>
      </c>
      <c r="J10549" t="s">
        <v>16</v>
      </c>
      <c r="K10549" s="2">
        <v>251.41</v>
      </c>
      <c r="L10549" t="s">
        <v>23</v>
      </c>
      <c r="M10549">
        <f>YEAR(Table1[[#This Row],[order_date]])</f>
        <v>2024</v>
      </c>
      <c r="N10549">
        <f>MONTH(Table1[[#This Row],[order_date]])</f>
        <v>10</v>
      </c>
      <c r="O10549" s="3">
        <f>Table1[[#This Row],[sales]]-Table1[[#This Row],[profit]]</f>
        <v>3500.4500000000003</v>
      </c>
      <c r="P10549" s="3">
        <f>Table1[[#This Row],[sales]]*Table1[[#This Row],[quantity]]</f>
        <v>22511.16</v>
      </c>
      <c r="Q10549" s="9">
        <f>Table1[[#This Row],[delivery_date]]-Table1[[#This Row],[order_date]]</f>
        <v>3</v>
      </c>
    </row>
    <row r="10550" spans="1:17" x14ac:dyDescent="0.35">
      <c r="A10550" t="s">
        <v>10581</v>
      </c>
      <c r="B10550" t="s">
        <v>25</v>
      </c>
      <c r="C10550" t="s">
        <v>33</v>
      </c>
      <c r="D10550" s="2">
        <v>3037.11</v>
      </c>
      <c r="E10550">
        <v>0.39</v>
      </c>
      <c r="F10550">
        <v>1</v>
      </c>
      <c r="G10550" s="1">
        <v>45411</v>
      </c>
      <c r="H10550" s="1">
        <v>45418</v>
      </c>
      <c r="I10550" t="s">
        <v>31</v>
      </c>
      <c r="J10550" t="s">
        <v>22</v>
      </c>
      <c r="K10550" s="2">
        <v>462.41</v>
      </c>
      <c r="L10550" t="s">
        <v>39</v>
      </c>
      <c r="M10550">
        <f>YEAR(Table1[[#This Row],[order_date]])</f>
        <v>2024</v>
      </c>
      <c r="N10550">
        <f>MONTH(Table1[[#This Row],[order_date]])</f>
        <v>4</v>
      </c>
      <c r="O10550" s="3">
        <f>Table1[[#This Row],[sales]]-Table1[[#This Row],[profit]]</f>
        <v>2574.7000000000003</v>
      </c>
      <c r="P10550" s="3">
        <f>Table1[[#This Row],[sales]]*Table1[[#This Row],[quantity]]</f>
        <v>3037.11</v>
      </c>
      <c r="Q10550" s="9">
        <f>Table1[[#This Row],[delivery_date]]-Table1[[#This Row],[order_date]]</f>
        <v>7</v>
      </c>
    </row>
    <row r="10551" spans="1:17" x14ac:dyDescent="0.35">
      <c r="A10551" t="s">
        <v>10582</v>
      </c>
      <c r="B10551" t="s">
        <v>19</v>
      </c>
      <c r="C10551" t="s">
        <v>26</v>
      </c>
      <c r="D10551" s="2">
        <v>2810.92</v>
      </c>
      <c r="E10551">
        <v>0.03</v>
      </c>
      <c r="F10551">
        <v>2</v>
      </c>
      <c r="G10551" s="1">
        <v>45256</v>
      </c>
      <c r="H10551" s="1">
        <v>45263</v>
      </c>
      <c r="I10551" t="s">
        <v>15</v>
      </c>
      <c r="J10551" t="s">
        <v>16</v>
      </c>
      <c r="K10551" s="2">
        <v>243.61</v>
      </c>
      <c r="L10551" t="s">
        <v>48</v>
      </c>
      <c r="M10551">
        <f>YEAR(Table1[[#This Row],[order_date]])</f>
        <v>2023</v>
      </c>
      <c r="N10551">
        <f>MONTH(Table1[[#This Row],[order_date]])</f>
        <v>11</v>
      </c>
      <c r="O10551" s="3">
        <f>Table1[[#This Row],[sales]]-Table1[[#This Row],[profit]]</f>
        <v>2567.31</v>
      </c>
      <c r="P10551" s="3">
        <f>Table1[[#This Row],[sales]]*Table1[[#This Row],[quantity]]</f>
        <v>5621.84</v>
      </c>
      <c r="Q10551" s="9">
        <f>Table1[[#This Row],[delivery_date]]-Table1[[#This Row],[order_date]]</f>
        <v>7</v>
      </c>
    </row>
    <row r="10552" spans="1:17" x14ac:dyDescent="0.35">
      <c r="A10552" t="s">
        <v>10583</v>
      </c>
      <c r="B10552" t="s">
        <v>13</v>
      </c>
      <c r="C10552" t="s">
        <v>14</v>
      </c>
      <c r="D10552" s="2">
        <v>3051.64</v>
      </c>
      <c r="E10552">
        <v>0.33</v>
      </c>
      <c r="F10552">
        <v>3</v>
      </c>
      <c r="G10552" s="1">
        <v>45566</v>
      </c>
      <c r="H10552" s="1">
        <v>45567</v>
      </c>
      <c r="I10552" t="s">
        <v>15</v>
      </c>
      <c r="J10552" t="s">
        <v>22</v>
      </c>
      <c r="K10552" s="2">
        <v>375.21</v>
      </c>
      <c r="L10552" t="s">
        <v>17</v>
      </c>
      <c r="M10552">
        <f>YEAR(Table1[[#This Row],[order_date]])</f>
        <v>2024</v>
      </c>
      <c r="N10552">
        <f>MONTH(Table1[[#This Row],[order_date]])</f>
        <v>10</v>
      </c>
      <c r="O10552" s="3">
        <f>Table1[[#This Row],[sales]]-Table1[[#This Row],[profit]]</f>
        <v>2676.43</v>
      </c>
      <c r="P10552" s="3">
        <f>Table1[[#This Row],[sales]]*Table1[[#This Row],[quantity]]</f>
        <v>9154.92</v>
      </c>
      <c r="Q10552" s="9">
        <f>Table1[[#This Row],[delivery_date]]-Table1[[#This Row],[order_date]]</f>
        <v>1</v>
      </c>
    </row>
    <row r="10553" spans="1:17" x14ac:dyDescent="0.35">
      <c r="A10553" t="s">
        <v>10584</v>
      </c>
      <c r="B10553" t="s">
        <v>25</v>
      </c>
      <c r="C10553" t="s">
        <v>33</v>
      </c>
      <c r="D10553" s="2">
        <v>3687.74</v>
      </c>
      <c r="E10553">
        <v>0.11</v>
      </c>
      <c r="F10553">
        <v>6</v>
      </c>
      <c r="G10553" s="1">
        <v>45282</v>
      </c>
      <c r="H10553" s="1">
        <v>45287</v>
      </c>
      <c r="I10553" t="s">
        <v>15</v>
      </c>
      <c r="J10553" t="s">
        <v>16</v>
      </c>
      <c r="K10553" s="2">
        <v>557.88</v>
      </c>
      <c r="L10553" t="s">
        <v>17</v>
      </c>
      <c r="M10553">
        <f>YEAR(Table1[[#This Row],[order_date]])</f>
        <v>2023</v>
      </c>
      <c r="N10553">
        <f>MONTH(Table1[[#This Row],[order_date]])</f>
        <v>12</v>
      </c>
      <c r="O10553" s="3">
        <f>Table1[[#This Row],[sales]]-Table1[[#This Row],[profit]]</f>
        <v>3129.8599999999997</v>
      </c>
      <c r="P10553" s="3">
        <f>Table1[[#This Row],[sales]]*Table1[[#This Row],[quantity]]</f>
        <v>22126.44</v>
      </c>
      <c r="Q10553" s="9">
        <f>Table1[[#This Row],[delivery_date]]-Table1[[#This Row],[order_date]]</f>
        <v>5</v>
      </c>
    </row>
    <row r="10554" spans="1:17" x14ac:dyDescent="0.35">
      <c r="A10554" t="s">
        <v>10585</v>
      </c>
      <c r="B10554" t="s">
        <v>19</v>
      </c>
      <c r="C10554" t="s">
        <v>14</v>
      </c>
      <c r="D10554" s="2">
        <v>4474.8</v>
      </c>
      <c r="E10554">
        <v>0.19</v>
      </c>
      <c r="F10554">
        <v>7</v>
      </c>
      <c r="G10554" s="1">
        <v>45371</v>
      </c>
      <c r="H10554" s="1">
        <v>45378</v>
      </c>
      <c r="I10554" t="s">
        <v>15</v>
      </c>
      <c r="J10554" t="s">
        <v>16</v>
      </c>
      <c r="K10554" s="2">
        <v>849.95</v>
      </c>
      <c r="L10554" t="s">
        <v>48</v>
      </c>
      <c r="M10554">
        <f>YEAR(Table1[[#This Row],[order_date]])</f>
        <v>2024</v>
      </c>
      <c r="N10554">
        <f>MONTH(Table1[[#This Row],[order_date]])</f>
        <v>3</v>
      </c>
      <c r="O10554" s="3">
        <f>Table1[[#This Row],[sales]]-Table1[[#This Row],[profit]]</f>
        <v>3624.8500000000004</v>
      </c>
      <c r="P10554" s="3">
        <f>Table1[[#This Row],[sales]]*Table1[[#This Row],[quantity]]</f>
        <v>31323.600000000002</v>
      </c>
      <c r="Q10554" s="9">
        <f>Table1[[#This Row],[delivery_date]]-Table1[[#This Row],[order_date]]</f>
        <v>7</v>
      </c>
    </row>
    <row r="10555" spans="1:17" x14ac:dyDescent="0.35">
      <c r="A10555" t="s">
        <v>10586</v>
      </c>
      <c r="B10555" t="s">
        <v>25</v>
      </c>
      <c r="C10555" t="s">
        <v>14</v>
      </c>
      <c r="D10555" s="2">
        <v>2132.23</v>
      </c>
      <c r="E10555">
        <v>0</v>
      </c>
      <c r="F10555">
        <v>8</v>
      </c>
      <c r="G10555" s="1">
        <v>45014</v>
      </c>
      <c r="H10555" s="1">
        <v>45020</v>
      </c>
      <c r="I10555" t="s">
        <v>31</v>
      </c>
      <c r="J10555" t="s">
        <v>22</v>
      </c>
      <c r="K10555" s="2">
        <v>180.89</v>
      </c>
      <c r="L10555" t="s">
        <v>17</v>
      </c>
      <c r="M10555">
        <f>YEAR(Table1[[#This Row],[order_date]])</f>
        <v>2023</v>
      </c>
      <c r="N10555">
        <f>MONTH(Table1[[#This Row],[order_date]])</f>
        <v>3</v>
      </c>
      <c r="O10555" s="3">
        <f>Table1[[#This Row],[sales]]-Table1[[#This Row],[profit]]</f>
        <v>1951.3400000000001</v>
      </c>
      <c r="P10555" s="3">
        <f>Table1[[#This Row],[sales]]*Table1[[#This Row],[quantity]]</f>
        <v>17057.84</v>
      </c>
      <c r="Q10555" s="9">
        <f>Table1[[#This Row],[delivery_date]]-Table1[[#This Row],[order_date]]</f>
        <v>6</v>
      </c>
    </row>
    <row r="10556" spans="1:17" x14ac:dyDescent="0.35">
      <c r="A10556" t="s">
        <v>10587</v>
      </c>
      <c r="B10556" t="s">
        <v>19</v>
      </c>
      <c r="C10556" t="s">
        <v>36</v>
      </c>
      <c r="D10556" s="2">
        <v>4034.34</v>
      </c>
      <c r="E10556">
        <v>0.15</v>
      </c>
      <c r="F10556">
        <v>9</v>
      </c>
      <c r="G10556" s="1">
        <v>45197</v>
      </c>
      <c r="H10556" s="1">
        <v>45198</v>
      </c>
      <c r="I10556" t="s">
        <v>21</v>
      </c>
      <c r="J10556" t="s">
        <v>22</v>
      </c>
      <c r="K10556" s="2">
        <v>649.01</v>
      </c>
      <c r="L10556" t="s">
        <v>39</v>
      </c>
      <c r="M10556">
        <f>YEAR(Table1[[#This Row],[order_date]])</f>
        <v>2023</v>
      </c>
      <c r="N10556">
        <f>MONTH(Table1[[#This Row],[order_date]])</f>
        <v>9</v>
      </c>
      <c r="O10556" s="3">
        <f>Table1[[#This Row],[sales]]-Table1[[#This Row],[profit]]</f>
        <v>3385.33</v>
      </c>
      <c r="P10556" s="3">
        <f>Table1[[#This Row],[sales]]*Table1[[#This Row],[quantity]]</f>
        <v>36309.06</v>
      </c>
      <c r="Q10556" s="9">
        <f>Table1[[#This Row],[delivery_date]]-Table1[[#This Row],[order_date]]</f>
        <v>1</v>
      </c>
    </row>
    <row r="10557" spans="1:17" x14ac:dyDescent="0.35">
      <c r="A10557" t="s">
        <v>10588</v>
      </c>
      <c r="B10557" t="s">
        <v>13</v>
      </c>
      <c r="C10557" t="s">
        <v>20</v>
      </c>
      <c r="D10557" s="2">
        <v>2525.9699999999998</v>
      </c>
      <c r="E10557">
        <v>0.09</v>
      </c>
      <c r="F10557">
        <v>7</v>
      </c>
      <c r="G10557" s="1">
        <v>45467</v>
      </c>
      <c r="H10557" s="1">
        <v>45472</v>
      </c>
      <c r="I10557" t="s">
        <v>31</v>
      </c>
      <c r="J10557" t="s">
        <v>22</v>
      </c>
      <c r="K10557" s="2">
        <v>714.45</v>
      </c>
      <c r="L10557" t="s">
        <v>34</v>
      </c>
      <c r="M10557">
        <f>YEAR(Table1[[#This Row],[order_date]])</f>
        <v>2024</v>
      </c>
      <c r="N10557">
        <f>MONTH(Table1[[#This Row],[order_date]])</f>
        <v>6</v>
      </c>
      <c r="O10557" s="3">
        <f>Table1[[#This Row],[sales]]-Table1[[#This Row],[profit]]</f>
        <v>1811.5199999999998</v>
      </c>
      <c r="P10557" s="3">
        <f>Table1[[#This Row],[sales]]*Table1[[#This Row],[quantity]]</f>
        <v>17681.789999999997</v>
      </c>
      <c r="Q10557" s="9">
        <f>Table1[[#This Row],[delivery_date]]-Table1[[#This Row],[order_date]]</f>
        <v>5</v>
      </c>
    </row>
    <row r="10558" spans="1:17" x14ac:dyDescent="0.35">
      <c r="A10558" t="s">
        <v>10589</v>
      </c>
      <c r="B10558" t="s">
        <v>41</v>
      </c>
      <c r="C10558" t="s">
        <v>26</v>
      </c>
      <c r="D10558" s="2">
        <v>3638.18</v>
      </c>
      <c r="E10558">
        <v>0.25</v>
      </c>
      <c r="F10558">
        <v>6</v>
      </c>
      <c r="G10558" s="1">
        <v>45081</v>
      </c>
      <c r="H10558" s="1">
        <v>45082</v>
      </c>
      <c r="I10558" t="s">
        <v>21</v>
      </c>
      <c r="J10558" t="s">
        <v>27</v>
      </c>
      <c r="K10558" s="2">
        <v>643.57000000000005</v>
      </c>
      <c r="L10558" t="s">
        <v>48</v>
      </c>
      <c r="M10558">
        <f>YEAR(Table1[[#This Row],[order_date]])</f>
        <v>2023</v>
      </c>
      <c r="N10558">
        <f>MONTH(Table1[[#This Row],[order_date]])</f>
        <v>6</v>
      </c>
      <c r="O10558" s="3">
        <f>Table1[[#This Row],[sales]]-Table1[[#This Row],[profit]]</f>
        <v>2994.6099999999997</v>
      </c>
      <c r="P10558" s="3">
        <f>Table1[[#This Row],[sales]]*Table1[[#This Row],[quantity]]</f>
        <v>21829.079999999998</v>
      </c>
      <c r="Q10558" s="9">
        <f>Table1[[#This Row],[delivery_date]]-Table1[[#This Row],[order_date]]</f>
        <v>1</v>
      </c>
    </row>
    <row r="10559" spans="1:17" x14ac:dyDescent="0.35">
      <c r="A10559" t="s">
        <v>10590</v>
      </c>
      <c r="B10559" t="s">
        <v>41</v>
      </c>
      <c r="C10559" t="s">
        <v>33</v>
      </c>
      <c r="D10559" s="2">
        <v>4386.6400000000003</v>
      </c>
      <c r="E10559">
        <v>0.08</v>
      </c>
      <c r="F10559">
        <v>5</v>
      </c>
      <c r="G10559" s="1">
        <v>44940</v>
      </c>
      <c r="H10559" s="1">
        <v>44944</v>
      </c>
      <c r="I10559" t="s">
        <v>31</v>
      </c>
      <c r="J10559" t="s">
        <v>16</v>
      </c>
      <c r="K10559" s="2">
        <v>293.63</v>
      </c>
      <c r="L10559" t="s">
        <v>28</v>
      </c>
      <c r="M10559">
        <f>YEAR(Table1[[#This Row],[order_date]])</f>
        <v>2023</v>
      </c>
      <c r="N10559">
        <f>MONTH(Table1[[#This Row],[order_date]])</f>
        <v>1</v>
      </c>
      <c r="O10559" s="3">
        <f>Table1[[#This Row],[sales]]-Table1[[#This Row],[profit]]</f>
        <v>4093.01</v>
      </c>
      <c r="P10559" s="3">
        <f>Table1[[#This Row],[sales]]*Table1[[#This Row],[quantity]]</f>
        <v>21933.200000000001</v>
      </c>
      <c r="Q10559" s="9">
        <f>Table1[[#This Row],[delivery_date]]-Table1[[#This Row],[order_date]]</f>
        <v>4</v>
      </c>
    </row>
    <row r="10560" spans="1:17" x14ac:dyDescent="0.35">
      <c r="A10560" t="s">
        <v>10591</v>
      </c>
      <c r="B10560" t="s">
        <v>25</v>
      </c>
      <c r="C10560" t="s">
        <v>20</v>
      </c>
      <c r="D10560" s="2">
        <v>257.85000000000002</v>
      </c>
      <c r="E10560">
        <v>0.42</v>
      </c>
      <c r="F10560">
        <v>2</v>
      </c>
      <c r="G10560" s="1">
        <v>45435</v>
      </c>
      <c r="H10560" s="1">
        <v>45442</v>
      </c>
      <c r="I10560" t="s">
        <v>15</v>
      </c>
      <c r="J10560" t="s">
        <v>16</v>
      </c>
      <c r="K10560" s="2">
        <v>25.56</v>
      </c>
      <c r="L10560" t="s">
        <v>28</v>
      </c>
      <c r="M10560">
        <f>YEAR(Table1[[#This Row],[order_date]])</f>
        <v>2024</v>
      </c>
      <c r="N10560">
        <f>MONTH(Table1[[#This Row],[order_date]])</f>
        <v>5</v>
      </c>
      <c r="O10560" s="3">
        <f>Table1[[#This Row],[sales]]-Table1[[#This Row],[profit]]</f>
        <v>232.29000000000002</v>
      </c>
      <c r="P10560" s="3">
        <f>Table1[[#This Row],[sales]]*Table1[[#This Row],[quantity]]</f>
        <v>515.70000000000005</v>
      </c>
      <c r="Q10560" s="9">
        <f>Table1[[#This Row],[delivery_date]]-Table1[[#This Row],[order_date]]</f>
        <v>7</v>
      </c>
    </row>
    <row r="10561" spans="1:17" x14ac:dyDescent="0.35">
      <c r="A10561" t="s">
        <v>10592</v>
      </c>
      <c r="B10561" t="s">
        <v>13</v>
      </c>
      <c r="C10561" t="s">
        <v>36</v>
      </c>
      <c r="D10561" s="2">
        <v>2778.49</v>
      </c>
      <c r="E10561">
        <v>0.44</v>
      </c>
      <c r="F10561">
        <v>8</v>
      </c>
      <c r="G10561" s="1">
        <v>45475</v>
      </c>
      <c r="H10561" s="1">
        <v>45477</v>
      </c>
      <c r="I10561" t="s">
        <v>31</v>
      </c>
      <c r="J10561" t="s">
        <v>16</v>
      </c>
      <c r="K10561" s="2">
        <v>695.64</v>
      </c>
      <c r="L10561" t="s">
        <v>34</v>
      </c>
      <c r="M10561">
        <f>YEAR(Table1[[#This Row],[order_date]])</f>
        <v>2024</v>
      </c>
      <c r="N10561">
        <f>MONTH(Table1[[#This Row],[order_date]])</f>
        <v>7</v>
      </c>
      <c r="O10561" s="3">
        <f>Table1[[#This Row],[sales]]-Table1[[#This Row],[profit]]</f>
        <v>2082.85</v>
      </c>
      <c r="P10561" s="3">
        <f>Table1[[#This Row],[sales]]*Table1[[#This Row],[quantity]]</f>
        <v>22227.919999999998</v>
      </c>
      <c r="Q10561" s="9">
        <f>Table1[[#This Row],[delivery_date]]-Table1[[#This Row],[order_date]]</f>
        <v>2</v>
      </c>
    </row>
    <row r="10562" spans="1:17" x14ac:dyDescent="0.35">
      <c r="A10562" t="s">
        <v>10593</v>
      </c>
      <c r="B10562" t="s">
        <v>41</v>
      </c>
      <c r="C10562" t="s">
        <v>20</v>
      </c>
      <c r="D10562" s="2">
        <v>4947.97</v>
      </c>
      <c r="E10562">
        <v>0.42</v>
      </c>
      <c r="F10562">
        <v>5</v>
      </c>
      <c r="G10562" s="1">
        <v>45410</v>
      </c>
      <c r="H10562" s="1">
        <v>45411</v>
      </c>
      <c r="I10562" t="s">
        <v>31</v>
      </c>
      <c r="J10562" t="s">
        <v>16</v>
      </c>
      <c r="K10562" s="2">
        <v>625.52</v>
      </c>
      <c r="L10562" t="s">
        <v>17</v>
      </c>
      <c r="M10562">
        <f>YEAR(Table1[[#This Row],[order_date]])</f>
        <v>2024</v>
      </c>
      <c r="N10562">
        <f>MONTH(Table1[[#This Row],[order_date]])</f>
        <v>4</v>
      </c>
      <c r="O10562" s="3">
        <f>Table1[[#This Row],[sales]]-Table1[[#This Row],[profit]]</f>
        <v>4322.4500000000007</v>
      </c>
      <c r="P10562" s="3">
        <f>Table1[[#This Row],[sales]]*Table1[[#This Row],[quantity]]</f>
        <v>24739.850000000002</v>
      </c>
      <c r="Q10562" s="9">
        <f>Table1[[#This Row],[delivery_date]]-Table1[[#This Row],[order_date]]</f>
        <v>1</v>
      </c>
    </row>
    <row r="10563" spans="1:17" x14ac:dyDescent="0.35">
      <c r="A10563" t="s">
        <v>10594</v>
      </c>
      <c r="B10563" t="s">
        <v>19</v>
      </c>
      <c r="C10563" t="s">
        <v>14</v>
      </c>
      <c r="D10563" s="2">
        <v>2531.5</v>
      </c>
      <c r="E10563">
        <v>0.49</v>
      </c>
      <c r="F10563">
        <v>2</v>
      </c>
      <c r="G10563" s="1">
        <v>45142</v>
      </c>
      <c r="H10563" s="1">
        <v>45144</v>
      </c>
      <c r="I10563" t="s">
        <v>15</v>
      </c>
      <c r="J10563" t="s">
        <v>27</v>
      </c>
      <c r="K10563" s="2">
        <v>663.92</v>
      </c>
      <c r="L10563" t="s">
        <v>28</v>
      </c>
      <c r="M10563">
        <f>YEAR(Table1[[#This Row],[order_date]])</f>
        <v>2023</v>
      </c>
      <c r="N10563">
        <f>MONTH(Table1[[#This Row],[order_date]])</f>
        <v>8</v>
      </c>
      <c r="O10563" s="3">
        <f>Table1[[#This Row],[sales]]-Table1[[#This Row],[profit]]</f>
        <v>1867.58</v>
      </c>
      <c r="P10563" s="3">
        <f>Table1[[#This Row],[sales]]*Table1[[#This Row],[quantity]]</f>
        <v>5063</v>
      </c>
      <c r="Q10563" s="9">
        <f>Table1[[#This Row],[delivery_date]]-Table1[[#This Row],[order_date]]</f>
        <v>2</v>
      </c>
    </row>
    <row r="10564" spans="1:17" x14ac:dyDescent="0.35">
      <c r="A10564" t="s">
        <v>10595</v>
      </c>
      <c r="B10564" t="s">
        <v>41</v>
      </c>
      <c r="C10564" t="s">
        <v>14</v>
      </c>
      <c r="D10564" s="2">
        <v>4335.09</v>
      </c>
      <c r="E10564">
        <v>0.46</v>
      </c>
      <c r="F10564">
        <v>3</v>
      </c>
      <c r="G10564" s="1">
        <v>44975</v>
      </c>
      <c r="H10564" s="1">
        <v>44976</v>
      </c>
      <c r="I10564" t="s">
        <v>31</v>
      </c>
      <c r="J10564" t="s">
        <v>16</v>
      </c>
      <c r="K10564" s="2">
        <v>542.89</v>
      </c>
      <c r="L10564" t="s">
        <v>23</v>
      </c>
      <c r="M10564">
        <f>YEAR(Table1[[#This Row],[order_date]])</f>
        <v>2023</v>
      </c>
      <c r="N10564">
        <f>MONTH(Table1[[#This Row],[order_date]])</f>
        <v>2</v>
      </c>
      <c r="O10564" s="3">
        <f>Table1[[#This Row],[sales]]-Table1[[#This Row],[profit]]</f>
        <v>3792.2000000000003</v>
      </c>
      <c r="P10564" s="3">
        <f>Table1[[#This Row],[sales]]*Table1[[#This Row],[quantity]]</f>
        <v>13005.27</v>
      </c>
      <c r="Q10564" s="9">
        <f>Table1[[#This Row],[delivery_date]]-Table1[[#This Row],[order_date]]</f>
        <v>1</v>
      </c>
    </row>
    <row r="10565" spans="1:17" x14ac:dyDescent="0.35">
      <c r="A10565" t="s">
        <v>10596</v>
      </c>
      <c r="B10565" t="s">
        <v>25</v>
      </c>
      <c r="C10565" t="s">
        <v>26</v>
      </c>
      <c r="D10565" s="2">
        <v>1010.91</v>
      </c>
      <c r="E10565">
        <v>0.14000000000000001</v>
      </c>
      <c r="F10565">
        <v>7</v>
      </c>
      <c r="G10565" s="1">
        <v>45368</v>
      </c>
      <c r="H10565" s="1">
        <v>45373</v>
      </c>
      <c r="I10565" t="s">
        <v>21</v>
      </c>
      <c r="J10565" t="s">
        <v>27</v>
      </c>
      <c r="K10565" s="2">
        <v>191.84</v>
      </c>
      <c r="L10565" t="s">
        <v>28</v>
      </c>
      <c r="M10565">
        <f>YEAR(Table1[[#This Row],[order_date]])</f>
        <v>2024</v>
      </c>
      <c r="N10565">
        <f>MONTH(Table1[[#This Row],[order_date]])</f>
        <v>3</v>
      </c>
      <c r="O10565" s="3">
        <f>Table1[[#This Row],[sales]]-Table1[[#This Row],[profit]]</f>
        <v>819.06999999999994</v>
      </c>
      <c r="P10565" s="3">
        <f>Table1[[#This Row],[sales]]*Table1[[#This Row],[quantity]]</f>
        <v>7076.37</v>
      </c>
      <c r="Q10565" s="9">
        <f>Table1[[#This Row],[delivery_date]]-Table1[[#This Row],[order_date]]</f>
        <v>5</v>
      </c>
    </row>
    <row r="10566" spans="1:17" x14ac:dyDescent="0.35">
      <c r="A10566" t="s">
        <v>10597</v>
      </c>
      <c r="B10566" t="s">
        <v>25</v>
      </c>
      <c r="C10566" t="s">
        <v>33</v>
      </c>
      <c r="D10566" s="2">
        <v>3061.01</v>
      </c>
      <c r="E10566">
        <v>0.16</v>
      </c>
      <c r="F10566">
        <v>8</v>
      </c>
      <c r="G10566" s="1">
        <v>44941</v>
      </c>
      <c r="H10566" s="1">
        <v>44943</v>
      </c>
      <c r="I10566" t="s">
        <v>15</v>
      </c>
      <c r="J10566" t="s">
        <v>16</v>
      </c>
      <c r="K10566" s="2">
        <v>601.54</v>
      </c>
      <c r="L10566" t="s">
        <v>48</v>
      </c>
      <c r="M10566">
        <f>YEAR(Table1[[#This Row],[order_date]])</f>
        <v>2023</v>
      </c>
      <c r="N10566">
        <f>MONTH(Table1[[#This Row],[order_date]])</f>
        <v>1</v>
      </c>
      <c r="O10566" s="3">
        <f>Table1[[#This Row],[sales]]-Table1[[#This Row],[profit]]</f>
        <v>2459.4700000000003</v>
      </c>
      <c r="P10566" s="3">
        <f>Table1[[#This Row],[sales]]*Table1[[#This Row],[quantity]]</f>
        <v>24488.080000000002</v>
      </c>
      <c r="Q10566" s="9">
        <f>Table1[[#This Row],[delivery_date]]-Table1[[#This Row],[order_date]]</f>
        <v>2</v>
      </c>
    </row>
    <row r="10567" spans="1:17" x14ac:dyDescent="0.35">
      <c r="A10567" t="s">
        <v>10598</v>
      </c>
      <c r="B10567" t="s">
        <v>13</v>
      </c>
      <c r="C10567" t="s">
        <v>33</v>
      </c>
      <c r="D10567" s="2">
        <v>4364.5</v>
      </c>
      <c r="E10567">
        <v>0.27</v>
      </c>
      <c r="F10567">
        <v>5</v>
      </c>
      <c r="G10567" s="1">
        <v>45443</v>
      </c>
      <c r="H10567" s="1">
        <v>45449</v>
      </c>
      <c r="I10567" t="s">
        <v>21</v>
      </c>
      <c r="J10567" t="s">
        <v>27</v>
      </c>
      <c r="K10567" s="2">
        <v>931.44</v>
      </c>
      <c r="L10567" t="s">
        <v>17</v>
      </c>
      <c r="M10567">
        <f>YEAR(Table1[[#This Row],[order_date]])</f>
        <v>2024</v>
      </c>
      <c r="N10567">
        <f>MONTH(Table1[[#This Row],[order_date]])</f>
        <v>5</v>
      </c>
      <c r="O10567" s="3">
        <f>Table1[[#This Row],[sales]]-Table1[[#This Row],[profit]]</f>
        <v>3433.06</v>
      </c>
      <c r="P10567" s="3">
        <f>Table1[[#This Row],[sales]]*Table1[[#This Row],[quantity]]</f>
        <v>21822.5</v>
      </c>
      <c r="Q10567" s="9">
        <f>Table1[[#This Row],[delivery_date]]-Table1[[#This Row],[order_date]]</f>
        <v>6</v>
      </c>
    </row>
    <row r="10568" spans="1:17" x14ac:dyDescent="0.35">
      <c r="A10568" t="s">
        <v>10599</v>
      </c>
      <c r="B10568" t="s">
        <v>25</v>
      </c>
      <c r="C10568" t="s">
        <v>36</v>
      </c>
      <c r="D10568" s="2">
        <v>2214.5100000000002</v>
      </c>
      <c r="E10568">
        <v>0.19</v>
      </c>
      <c r="F10568">
        <v>8</v>
      </c>
      <c r="G10568" s="1">
        <v>45535</v>
      </c>
      <c r="H10568" s="1">
        <v>45537</v>
      </c>
      <c r="I10568" t="s">
        <v>21</v>
      </c>
      <c r="J10568" t="s">
        <v>16</v>
      </c>
      <c r="K10568" s="2">
        <v>521.59</v>
      </c>
      <c r="L10568" t="s">
        <v>17</v>
      </c>
      <c r="M10568">
        <f>YEAR(Table1[[#This Row],[order_date]])</f>
        <v>2024</v>
      </c>
      <c r="N10568">
        <f>MONTH(Table1[[#This Row],[order_date]])</f>
        <v>8</v>
      </c>
      <c r="O10568" s="3">
        <f>Table1[[#This Row],[sales]]-Table1[[#This Row],[profit]]</f>
        <v>1692.92</v>
      </c>
      <c r="P10568" s="3">
        <f>Table1[[#This Row],[sales]]*Table1[[#This Row],[quantity]]</f>
        <v>17716.080000000002</v>
      </c>
      <c r="Q10568" s="9">
        <f>Table1[[#This Row],[delivery_date]]-Table1[[#This Row],[order_date]]</f>
        <v>2</v>
      </c>
    </row>
    <row r="10569" spans="1:17" x14ac:dyDescent="0.35">
      <c r="A10569" t="s">
        <v>10600</v>
      </c>
      <c r="B10569" t="s">
        <v>41</v>
      </c>
      <c r="C10569" t="s">
        <v>26</v>
      </c>
      <c r="D10569" s="2">
        <v>2484.94</v>
      </c>
      <c r="E10569">
        <v>0.48</v>
      </c>
      <c r="F10569">
        <v>6</v>
      </c>
      <c r="G10569" s="1">
        <v>45229</v>
      </c>
      <c r="H10569" s="1">
        <v>45232</v>
      </c>
      <c r="I10569" t="s">
        <v>15</v>
      </c>
      <c r="J10569" t="s">
        <v>27</v>
      </c>
      <c r="K10569" s="2">
        <v>742.92</v>
      </c>
      <c r="L10569" t="s">
        <v>34</v>
      </c>
      <c r="M10569">
        <f>YEAR(Table1[[#This Row],[order_date]])</f>
        <v>2023</v>
      </c>
      <c r="N10569">
        <f>MONTH(Table1[[#This Row],[order_date]])</f>
        <v>10</v>
      </c>
      <c r="O10569" s="3">
        <f>Table1[[#This Row],[sales]]-Table1[[#This Row],[profit]]</f>
        <v>1742.02</v>
      </c>
      <c r="P10569" s="3">
        <f>Table1[[#This Row],[sales]]*Table1[[#This Row],[quantity]]</f>
        <v>14909.64</v>
      </c>
      <c r="Q10569" s="9">
        <f>Table1[[#This Row],[delivery_date]]-Table1[[#This Row],[order_date]]</f>
        <v>3</v>
      </c>
    </row>
    <row r="10570" spans="1:17" x14ac:dyDescent="0.35">
      <c r="A10570" t="s">
        <v>10601</v>
      </c>
      <c r="B10570" t="s">
        <v>41</v>
      </c>
      <c r="C10570" t="s">
        <v>33</v>
      </c>
      <c r="D10570" s="2">
        <v>501.89</v>
      </c>
      <c r="E10570">
        <v>0.17</v>
      </c>
      <c r="F10570">
        <v>2</v>
      </c>
      <c r="G10570" s="1">
        <v>45216</v>
      </c>
      <c r="H10570" s="1">
        <v>45222</v>
      </c>
      <c r="I10570" t="s">
        <v>21</v>
      </c>
      <c r="J10570" t="s">
        <v>16</v>
      </c>
      <c r="K10570" s="2">
        <v>25.95</v>
      </c>
      <c r="L10570" t="s">
        <v>23</v>
      </c>
      <c r="M10570">
        <f>YEAR(Table1[[#This Row],[order_date]])</f>
        <v>2023</v>
      </c>
      <c r="N10570">
        <f>MONTH(Table1[[#This Row],[order_date]])</f>
        <v>10</v>
      </c>
      <c r="O10570" s="3">
        <f>Table1[[#This Row],[sales]]-Table1[[#This Row],[profit]]</f>
        <v>475.94</v>
      </c>
      <c r="P10570" s="3">
        <f>Table1[[#This Row],[sales]]*Table1[[#This Row],[quantity]]</f>
        <v>1003.78</v>
      </c>
      <c r="Q10570" s="9">
        <f>Table1[[#This Row],[delivery_date]]-Table1[[#This Row],[order_date]]</f>
        <v>6</v>
      </c>
    </row>
    <row r="10571" spans="1:17" x14ac:dyDescent="0.35">
      <c r="A10571" t="s">
        <v>10602</v>
      </c>
      <c r="B10571" t="s">
        <v>41</v>
      </c>
      <c r="C10571" t="s">
        <v>14</v>
      </c>
      <c r="D10571" s="2">
        <v>306.64</v>
      </c>
      <c r="E10571">
        <v>0.37</v>
      </c>
      <c r="F10571">
        <v>2</v>
      </c>
      <c r="G10571" s="1">
        <v>45062</v>
      </c>
      <c r="H10571" s="1">
        <v>45068</v>
      </c>
      <c r="I10571" t="s">
        <v>21</v>
      </c>
      <c r="J10571" t="s">
        <v>27</v>
      </c>
      <c r="K10571" s="2">
        <v>74.77</v>
      </c>
      <c r="L10571" t="s">
        <v>48</v>
      </c>
      <c r="M10571">
        <f>YEAR(Table1[[#This Row],[order_date]])</f>
        <v>2023</v>
      </c>
      <c r="N10571">
        <f>MONTH(Table1[[#This Row],[order_date]])</f>
        <v>5</v>
      </c>
      <c r="O10571" s="3">
        <f>Table1[[#This Row],[sales]]-Table1[[#This Row],[profit]]</f>
        <v>231.87</v>
      </c>
      <c r="P10571" s="3">
        <f>Table1[[#This Row],[sales]]*Table1[[#This Row],[quantity]]</f>
        <v>613.28</v>
      </c>
      <c r="Q10571" s="9">
        <f>Table1[[#This Row],[delivery_date]]-Table1[[#This Row],[order_date]]</f>
        <v>6</v>
      </c>
    </row>
    <row r="10572" spans="1:17" x14ac:dyDescent="0.35">
      <c r="A10572" t="s">
        <v>10603</v>
      </c>
      <c r="B10572" t="s">
        <v>41</v>
      </c>
      <c r="C10572" t="s">
        <v>26</v>
      </c>
      <c r="D10572" s="2">
        <v>2396.67</v>
      </c>
      <c r="E10572">
        <v>0.28999999999999998</v>
      </c>
      <c r="F10572">
        <v>8</v>
      </c>
      <c r="G10572" s="1">
        <v>45164</v>
      </c>
      <c r="H10572" s="1">
        <v>45170</v>
      </c>
      <c r="I10572" t="s">
        <v>15</v>
      </c>
      <c r="J10572" t="s">
        <v>27</v>
      </c>
      <c r="K10572" s="2">
        <v>598.54</v>
      </c>
      <c r="L10572" t="s">
        <v>34</v>
      </c>
      <c r="M10572">
        <f>YEAR(Table1[[#This Row],[order_date]])</f>
        <v>2023</v>
      </c>
      <c r="N10572">
        <f>MONTH(Table1[[#This Row],[order_date]])</f>
        <v>8</v>
      </c>
      <c r="O10572" s="3">
        <f>Table1[[#This Row],[sales]]-Table1[[#This Row],[profit]]</f>
        <v>1798.13</v>
      </c>
      <c r="P10572" s="3">
        <f>Table1[[#This Row],[sales]]*Table1[[#This Row],[quantity]]</f>
        <v>19173.36</v>
      </c>
      <c r="Q10572" s="9">
        <f>Table1[[#This Row],[delivery_date]]-Table1[[#This Row],[order_date]]</f>
        <v>6</v>
      </c>
    </row>
    <row r="10573" spans="1:17" x14ac:dyDescent="0.35">
      <c r="A10573" t="s">
        <v>10604</v>
      </c>
      <c r="B10573" t="s">
        <v>13</v>
      </c>
      <c r="C10573" t="s">
        <v>20</v>
      </c>
      <c r="D10573" s="2">
        <v>4233.03</v>
      </c>
      <c r="E10573">
        <v>0.48</v>
      </c>
      <c r="F10573">
        <v>4</v>
      </c>
      <c r="G10573" s="1">
        <v>45492</v>
      </c>
      <c r="H10573" s="1">
        <v>45494</v>
      </c>
      <c r="I10573" t="s">
        <v>15</v>
      </c>
      <c r="J10573" t="s">
        <v>22</v>
      </c>
      <c r="K10573" s="2">
        <v>437.7</v>
      </c>
      <c r="L10573" t="s">
        <v>39</v>
      </c>
      <c r="M10573">
        <f>YEAR(Table1[[#This Row],[order_date]])</f>
        <v>2024</v>
      </c>
      <c r="N10573">
        <f>MONTH(Table1[[#This Row],[order_date]])</f>
        <v>7</v>
      </c>
      <c r="O10573" s="3">
        <f>Table1[[#This Row],[sales]]-Table1[[#This Row],[profit]]</f>
        <v>3795.33</v>
      </c>
      <c r="P10573" s="3">
        <f>Table1[[#This Row],[sales]]*Table1[[#This Row],[quantity]]</f>
        <v>16932.12</v>
      </c>
      <c r="Q10573" s="9">
        <f>Table1[[#This Row],[delivery_date]]-Table1[[#This Row],[order_date]]</f>
        <v>2</v>
      </c>
    </row>
    <row r="10574" spans="1:17" x14ac:dyDescent="0.35">
      <c r="A10574" t="s">
        <v>10605</v>
      </c>
      <c r="B10574" t="s">
        <v>19</v>
      </c>
      <c r="C10574" t="s">
        <v>26</v>
      </c>
      <c r="D10574" s="2">
        <v>4663.49</v>
      </c>
      <c r="E10574">
        <v>0.37</v>
      </c>
      <c r="F10574">
        <v>8</v>
      </c>
      <c r="G10574" s="1">
        <v>45013</v>
      </c>
      <c r="H10574" s="1">
        <v>45015</v>
      </c>
      <c r="I10574" t="s">
        <v>31</v>
      </c>
      <c r="J10574" t="s">
        <v>16</v>
      </c>
      <c r="K10574" s="2">
        <v>554.22</v>
      </c>
      <c r="L10574" t="s">
        <v>34</v>
      </c>
      <c r="M10574">
        <f>YEAR(Table1[[#This Row],[order_date]])</f>
        <v>2023</v>
      </c>
      <c r="N10574">
        <f>MONTH(Table1[[#This Row],[order_date]])</f>
        <v>3</v>
      </c>
      <c r="O10574" s="3">
        <f>Table1[[#This Row],[sales]]-Table1[[#This Row],[profit]]</f>
        <v>4109.2699999999995</v>
      </c>
      <c r="P10574" s="3">
        <f>Table1[[#This Row],[sales]]*Table1[[#This Row],[quantity]]</f>
        <v>37307.919999999998</v>
      </c>
      <c r="Q10574" s="9">
        <f>Table1[[#This Row],[delivery_date]]-Table1[[#This Row],[order_date]]</f>
        <v>2</v>
      </c>
    </row>
    <row r="10575" spans="1:17" x14ac:dyDescent="0.35">
      <c r="A10575" t="s">
        <v>10606</v>
      </c>
      <c r="B10575" t="s">
        <v>19</v>
      </c>
      <c r="C10575" t="s">
        <v>26</v>
      </c>
      <c r="D10575" s="2">
        <v>3327.4</v>
      </c>
      <c r="E10575">
        <v>0.15</v>
      </c>
      <c r="F10575">
        <v>9</v>
      </c>
      <c r="G10575" s="1">
        <v>45154</v>
      </c>
      <c r="H10575" s="1">
        <v>45156</v>
      </c>
      <c r="I10575" t="s">
        <v>15</v>
      </c>
      <c r="J10575" t="s">
        <v>22</v>
      </c>
      <c r="K10575" s="2">
        <v>664.75</v>
      </c>
      <c r="L10575" t="s">
        <v>39</v>
      </c>
      <c r="M10575">
        <f>YEAR(Table1[[#This Row],[order_date]])</f>
        <v>2023</v>
      </c>
      <c r="N10575">
        <f>MONTH(Table1[[#This Row],[order_date]])</f>
        <v>8</v>
      </c>
      <c r="O10575" s="3">
        <f>Table1[[#This Row],[sales]]-Table1[[#This Row],[profit]]</f>
        <v>2662.65</v>
      </c>
      <c r="P10575" s="3">
        <f>Table1[[#This Row],[sales]]*Table1[[#This Row],[quantity]]</f>
        <v>29946.600000000002</v>
      </c>
      <c r="Q10575" s="9">
        <f>Table1[[#This Row],[delivery_date]]-Table1[[#This Row],[order_date]]</f>
        <v>2</v>
      </c>
    </row>
    <row r="10576" spans="1:17" x14ac:dyDescent="0.35">
      <c r="A10576" t="s">
        <v>10607</v>
      </c>
      <c r="B10576" t="s">
        <v>13</v>
      </c>
      <c r="C10576" t="s">
        <v>33</v>
      </c>
      <c r="D10576" s="2">
        <v>4149.3500000000004</v>
      </c>
      <c r="E10576">
        <v>0.1</v>
      </c>
      <c r="F10576">
        <v>6</v>
      </c>
      <c r="G10576" s="1">
        <v>45498</v>
      </c>
      <c r="H10576" s="1">
        <v>45504</v>
      </c>
      <c r="I10576" t="s">
        <v>31</v>
      </c>
      <c r="J10576" t="s">
        <v>27</v>
      </c>
      <c r="K10576" s="2">
        <v>425.52</v>
      </c>
      <c r="L10576" t="s">
        <v>17</v>
      </c>
      <c r="M10576">
        <f>YEAR(Table1[[#This Row],[order_date]])</f>
        <v>2024</v>
      </c>
      <c r="N10576">
        <f>MONTH(Table1[[#This Row],[order_date]])</f>
        <v>7</v>
      </c>
      <c r="O10576" s="3">
        <f>Table1[[#This Row],[sales]]-Table1[[#This Row],[profit]]</f>
        <v>3723.8300000000004</v>
      </c>
      <c r="P10576" s="3">
        <f>Table1[[#This Row],[sales]]*Table1[[#This Row],[quantity]]</f>
        <v>24896.100000000002</v>
      </c>
      <c r="Q10576" s="9">
        <f>Table1[[#This Row],[delivery_date]]-Table1[[#This Row],[order_date]]</f>
        <v>6</v>
      </c>
    </row>
    <row r="10577" spans="1:17" x14ac:dyDescent="0.35">
      <c r="A10577" t="s">
        <v>10608</v>
      </c>
      <c r="B10577" t="s">
        <v>25</v>
      </c>
      <c r="C10577" t="s">
        <v>36</v>
      </c>
      <c r="D10577" s="2">
        <v>3700.79</v>
      </c>
      <c r="E10577">
        <v>0.43</v>
      </c>
      <c r="F10577">
        <v>9</v>
      </c>
      <c r="G10577" s="1">
        <v>45356</v>
      </c>
      <c r="H10577" s="1">
        <v>45357</v>
      </c>
      <c r="I10577" t="s">
        <v>15</v>
      </c>
      <c r="J10577" t="s">
        <v>22</v>
      </c>
      <c r="K10577" s="2">
        <v>742.53</v>
      </c>
      <c r="L10577" t="s">
        <v>34</v>
      </c>
      <c r="M10577">
        <f>YEAR(Table1[[#This Row],[order_date]])</f>
        <v>2024</v>
      </c>
      <c r="N10577">
        <f>MONTH(Table1[[#This Row],[order_date]])</f>
        <v>3</v>
      </c>
      <c r="O10577" s="3">
        <f>Table1[[#This Row],[sales]]-Table1[[#This Row],[profit]]</f>
        <v>2958.26</v>
      </c>
      <c r="P10577" s="3">
        <f>Table1[[#This Row],[sales]]*Table1[[#This Row],[quantity]]</f>
        <v>33307.11</v>
      </c>
      <c r="Q10577" s="9">
        <f>Table1[[#This Row],[delivery_date]]-Table1[[#This Row],[order_date]]</f>
        <v>1</v>
      </c>
    </row>
    <row r="10578" spans="1:17" x14ac:dyDescent="0.35">
      <c r="A10578" t="s">
        <v>10609</v>
      </c>
      <c r="B10578" t="s">
        <v>19</v>
      </c>
      <c r="C10578" t="s">
        <v>36</v>
      </c>
      <c r="D10578" s="2">
        <v>3537.28</v>
      </c>
      <c r="E10578">
        <v>0.46</v>
      </c>
      <c r="F10578">
        <v>6</v>
      </c>
      <c r="G10578" s="1">
        <v>45200</v>
      </c>
      <c r="H10578" s="1">
        <v>45206</v>
      </c>
      <c r="I10578" t="s">
        <v>21</v>
      </c>
      <c r="J10578" t="s">
        <v>22</v>
      </c>
      <c r="K10578" s="2">
        <v>337.03</v>
      </c>
      <c r="L10578" t="s">
        <v>23</v>
      </c>
      <c r="M10578">
        <f>YEAR(Table1[[#This Row],[order_date]])</f>
        <v>2023</v>
      </c>
      <c r="N10578">
        <f>MONTH(Table1[[#This Row],[order_date]])</f>
        <v>10</v>
      </c>
      <c r="O10578" s="3">
        <f>Table1[[#This Row],[sales]]-Table1[[#This Row],[profit]]</f>
        <v>3200.25</v>
      </c>
      <c r="P10578" s="3">
        <f>Table1[[#This Row],[sales]]*Table1[[#This Row],[quantity]]</f>
        <v>21223.68</v>
      </c>
      <c r="Q10578" s="9">
        <f>Table1[[#This Row],[delivery_date]]-Table1[[#This Row],[order_date]]</f>
        <v>6</v>
      </c>
    </row>
    <row r="10579" spans="1:17" x14ac:dyDescent="0.35">
      <c r="A10579" t="s">
        <v>10610</v>
      </c>
      <c r="B10579" t="s">
        <v>25</v>
      </c>
      <c r="C10579" t="s">
        <v>33</v>
      </c>
      <c r="D10579" s="2">
        <v>3868.26</v>
      </c>
      <c r="E10579">
        <v>0.42</v>
      </c>
      <c r="F10579">
        <v>3</v>
      </c>
      <c r="G10579" s="1">
        <v>45448</v>
      </c>
      <c r="H10579" s="1">
        <v>45454</v>
      </c>
      <c r="I10579" t="s">
        <v>21</v>
      </c>
      <c r="J10579" t="s">
        <v>27</v>
      </c>
      <c r="K10579" s="2">
        <v>729.88</v>
      </c>
      <c r="L10579" t="s">
        <v>48</v>
      </c>
      <c r="M10579">
        <f>YEAR(Table1[[#This Row],[order_date]])</f>
        <v>2024</v>
      </c>
      <c r="N10579">
        <f>MONTH(Table1[[#This Row],[order_date]])</f>
        <v>6</v>
      </c>
      <c r="O10579" s="3">
        <f>Table1[[#This Row],[sales]]-Table1[[#This Row],[profit]]</f>
        <v>3138.38</v>
      </c>
      <c r="P10579" s="3">
        <f>Table1[[#This Row],[sales]]*Table1[[#This Row],[quantity]]</f>
        <v>11604.78</v>
      </c>
      <c r="Q10579" s="9">
        <f>Table1[[#This Row],[delivery_date]]-Table1[[#This Row],[order_date]]</f>
        <v>6</v>
      </c>
    </row>
    <row r="10580" spans="1:17" x14ac:dyDescent="0.35">
      <c r="A10580" t="s">
        <v>10611</v>
      </c>
      <c r="B10580" t="s">
        <v>19</v>
      </c>
      <c r="C10580" t="s">
        <v>33</v>
      </c>
      <c r="D10580" s="2">
        <v>2575.98</v>
      </c>
      <c r="E10580">
        <v>0.37</v>
      </c>
      <c r="F10580">
        <v>8</v>
      </c>
      <c r="G10580" s="1">
        <v>45506</v>
      </c>
      <c r="H10580" s="1">
        <v>45510</v>
      </c>
      <c r="I10580" t="s">
        <v>15</v>
      </c>
      <c r="J10580" t="s">
        <v>22</v>
      </c>
      <c r="K10580" s="2">
        <v>637.05999999999995</v>
      </c>
      <c r="L10580" t="s">
        <v>23</v>
      </c>
      <c r="M10580">
        <f>YEAR(Table1[[#This Row],[order_date]])</f>
        <v>2024</v>
      </c>
      <c r="N10580">
        <f>MONTH(Table1[[#This Row],[order_date]])</f>
        <v>8</v>
      </c>
      <c r="O10580" s="3">
        <f>Table1[[#This Row],[sales]]-Table1[[#This Row],[profit]]</f>
        <v>1938.92</v>
      </c>
      <c r="P10580" s="3">
        <f>Table1[[#This Row],[sales]]*Table1[[#This Row],[quantity]]</f>
        <v>20607.84</v>
      </c>
      <c r="Q10580" s="9">
        <f>Table1[[#This Row],[delivery_date]]-Table1[[#This Row],[order_date]]</f>
        <v>4</v>
      </c>
    </row>
    <row r="10581" spans="1:17" x14ac:dyDescent="0.35">
      <c r="A10581" t="s">
        <v>10612</v>
      </c>
      <c r="B10581" t="s">
        <v>25</v>
      </c>
      <c r="C10581" t="s">
        <v>33</v>
      </c>
      <c r="D10581" s="2">
        <v>2343.9</v>
      </c>
      <c r="E10581">
        <v>0.16</v>
      </c>
      <c r="F10581">
        <v>1</v>
      </c>
      <c r="G10581" s="1">
        <v>45637</v>
      </c>
      <c r="H10581" s="1">
        <v>45639</v>
      </c>
      <c r="I10581" t="s">
        <v>31</v>
      </c>
      <c r="J10581" t="s">
        <v>22</v>
      </c>
      <c r="K10581" s="2">
        <v>687.85</v>
      </c>
      <c r="L10581" t="s">
        <v>23</v>
      </c>
      <c r="M10581">
        <f>YEAR(Table1[[#This Row],[order_date]])</f>
        <v>2024</v>
      </c>
      <c r="N10581">
        <f>MONTH(Table1[[#This Row],[order_date]])</f>
        <v>12</v>
      </c>
      <c r="O10581" s="3">
        <f>Table1[[#This Row],[sales]]-Table1[[#This Row],[profit]]</f>
        <v>1656.0500000000002</v>
      </c>
      <c r="P10581" s="3">
        <f>Table1[[#This Row],[sales]]*Table1[[#This Row],[quantity]]</f>
        <v>2343.9</v>
      </c>
      <c r="Q10581" s="9">
        <f>Table1[[#This Row],[delivery_date]]-Table1[[#This Row],[order_date]]</f>
        <v>2</v>
      </c>
    </row>
    <row r="10582" spans="1:17" x14ac:dyDescent="0.35">
      <c r="A10582" t="s">
        <v>10613</v>
      </c>
      <c r="B10582" t="s">
        <v>13</v>
      </c>
      <c r="C10582" t="s">
        <v>36</v>
      </c>
      <c r="D10582" s="2">
        <v>879.8</v>
      </c>
      <c r="E10582">
        <v>0.25</v>
      </c>
      <c r="F10582">
        <v>6</v>
      </c>
      <c r="G10582" s="1">
        <v>45410</v>
      </c>
      <c r="H10582" s="1">
        <v>45414</v>
      </c>
      <c r="I10582" t="s">
        <v>15</v>
      </c>
      <c r="J10582" t="s">
        <v>22</v>
      </c>
      <c r="K10582" s="2">
        <v>141.15</v>
      </c>
      <c r="L10582" t="s">
        <v>28</v>
      </c>
      <c r="M10582">
        <f>YEAR(Table1[[#This Row],[order_date]])</f>
        <v>2024</v>
      </c>
      <c r="N10582">
        <f>MONTH(Table1[[#This Row],[order_date]])</f>
        <v>4</v>
      </c>
      <c r="O10582" s="3">
        <f>Table1[[#This Row],[sales]]-Table1[[#This Row],[profit]]</f>
        <v>738.65</v>
      </c>
      <c r="P10582" s="3">
        <f>Table1[[#This Row],[sales]]*Table1[[#This Row],[quantity]]</f>
        <v>5278.7999999999993</v>
      </c>
      <c r="Q10582" s="9">
        <f>Table1[[#This Row],[delivery_date]]-Table1[[#This Row],[order_date]]</f>
        <v>4</v>
      </c>
    </row>
    <row r="10583" spans="1:17" x14ac:dyDescent="0.35">
      <c r="A10583" t="s">
        <v>10614</v>
      </c>
      <c r="B10583" t="s">
        <v>41</v>
      </c>
      <c r="C10583" t="s">
        <v>33</v>
      </c>
      <c r="D10583" s="2">
        <v>4234.7</v>
      </c>
      <c r="E10583">
        <v>0.46</v>
      </c>
      <c r="F10583">
        <v>3</v>
      </c>
      <c r="G10583" s="1">
        <v>45524</v>
      </c>
      <c r="H10583" s="1">
        <v>45530</v>
      </c>
      <c r="I10583" t="s">
        <v>31</v>
      </c>
      <c r="J10583" t="s">
        <v>22</v>
      </c>
      <c r="K10583" s="2">
        <v>593.44000000000005</v>
      </c>
      <c r="L10583" t="s">
        <v>48</v>
      </c>
      <c r="M10583">
        <f>YEAR(Table1[[#This Row],[order_date]])</f>
        <v>2024</v>
      </c>
      <c r="N10583">
        <f>MONTH(Table1[[#This Row],[order_date]])</f>
        <v>8</v>
      </c>
      <c r="O10583" s="3">
        <f>Table1[[#This Row],[sales]]-Table1[[#This Row],[profit]]</f>
        <v>3641.2599999999998</v>
      </c>
      <c r="P10583" s="3">
        <f>Table1[[#This Row],[sales]]*Table1[[#This Row],[quantity]]</f>
        <v>12704.099999999999</v>
      </c>
      <c r="Q10583" s="9">
        <f>Table1[[#This Row],[delivery_date]]-Table1[[#This Row],[order_date]]</f>
        <v>6</v>
      </c>
    </row>
    <row r="10584" spans="1:17" x14ac:dyDescent="0.35">
      <c r="A10584" t="s">
        <v>10615</v>
      </c>
      <c r="B10584" t="s">
        <v>25</v>
      </c>
      <c r="C10584" t="s">
        <v>20</v>
      </c>
      <c r="D10584" s="2">
        <v>318.61</v>
      </c>
      <c r="E10584">
        <v>7.0000000000000007E-2</v>
      </c>
      <c r="F10584">
        <v>3</v>
      </c>
      <c r="G10584" s="1">
        <v>45417</v>
      </c>
      <c r="H10584" s="1">
        <v>45419</v>
      </c>
      <c r="I10584" t="s">
        <v>15</v>
      </c>
      <c r="J10584" t="s">
        <v>27</v>
      </c>
      <c r="K10584" s="2">
        <v>79.7</v>
      </c>
      <c r="L10584" t="s">
        <v>28</v>
      </c>
      <c r="M10584">
        <f>YEAR(Table1[[#This Row],[order_date]])</f>
        <v>2024</v>
      </c>
      <c r="N10584">
        <f>MONTH(Table1[[#This Row],[order_date]])</f>
        <v>5</v>
      </c>
      <c r="O10584" s="3">
        <f>Table1[[#This Row],[sales]]-Table1[[#This Row],[profit]]</f>
        <v>238.91000000000003</v>
      </c>
      <c r="P10584" s="3">
        <f>Table1[[#This Row],[sales]]*Table1[[#This Row],[quantity]]</f>
        <v>955.83</v>
      </c>
      <c r="Q10584" s="9">
        <f>Table1[[#This Row],[delivery_date]]-Table1[[#This Row],[order_date]]</f>
        <v>2</v>
      </c>
    </row>
    <row r="10585" spans="1:17" x14ac:dyDescent="0.35">
      <c r="A10585" t="s">
        <v>10616</v>
      </c>
      <c r="B10585" t="s">
        <v>41</v>
      </c>
      <c r="C10585" t="s">
        <v>20</v>
      </c>
      <c r="D10585" s="2">
        <v>1410.48</v>
      </c>
      <c r="E10585">
        <v>0.25</v>
      </c>
      <c r="F10585">
        <v>9</v>
      </c>
      <c r="G10585" s="1">
        <v>45334</v>
      </c>
      <c r="H10585" s="1">
        <v>45339</v>
      </c>
      <c r="I10585" t="s">
        <v>31</v>
      </c>
      <c r="J10585" t="s">
        <v>27</v>
      </c>
      <c r="K10585" s="2">
        <v>164.11</v>
      </c>
      <c r="L10585" t="s">
        <v>28</v>
      </c>
      <c r="M10585">
        <f>YEAR(Table1[[#This Row],[order_date]])</f>
        <v>2024</v>
      </c>
      <c r="N10585">
        <f>MONTH(Table1[[#This Row],[order_date]])</f>
        <v>2</v>
      </c>
      <c r="O10585" s="3">
        <f>Table1[[#This Row],[sales]]-Table1[[#This Row],[profit]]</f>
        <v>1246.3699999999999</v>
      </c>
      <c r="P10585" s="3">
        <f>Table1[[#This Row],[sales]]*Table1[[#This Row],[quantity]]</f>
        <v>12694.32</v>
      </c>
      <c r="Q10585" s="9">
        <f>Table1[[#This Row],[delivery_date]]-Table1[[#This Row],[order_date]]</f>
        <v>5</v>
      </c>
    </row>
    <row r="10586" spans="1:17" x14ac:dyDescent="0.35">
      <c r="A10586" t="s">
        <v>10617</v>
      </c>
      <c r="B10586" t="s">
        <v>25</v>
      </c>
      <c r="C10586" t="s">
        <v>14</v>
      </c>
      <c r="D10586" s="2">
        <v>2647.59</v>
      </c>
      <c r="E10586">
        <v>0.18</v>
      </c>
      <c r="F10586">
        <v>7</v>
      </c>
      <c r="G10586" s="1">
        <v>44963</v>
      </c>
      <c r="H10586" s="1">
        <v>44967</v>
      </c>
      <c r="I10586" t="s">
        <v>15</v>
      </c>
      <c r="J10586" t="s">
        <v>22</v>
      </c>
      <c r="K10586" s="2">
        <v>430.63</v>
      </c>
      <c r="L10586" t="s">
        <v>34</v>
      </c>
      <c r="M10586">
        <f>YEAR(Table1[[#This Row],[order_date]])</f>
        <v>2023</v>
      </c>
      <c r="N10586">
        <f>MONTH(Table1[[#This Row],[order_date]])</f>
        <v>2</v>
      </c>
      <c r="O10586" s="3">
        <f>Table1[[#This Row],[sales]]-Table1[[#This Row],[profit]]</f>
        <v>2216.96</v>
      </c>
      <c r="P10586" s="3">
        <f>Table1[[#This Row],[sales]]*Table1[[#This Row],[quantity]]</f>
        <v>18533.13</v>
      </c>
      <c r="Q10586" s="9">
        <f>Table1[[#This Row],[delivery_date]]-Table1[[#This Row],[order_date]]</f>
        <v>4</v>
      </c>
    </row>
    <row r="10587" spans="1:17" x14ac:dyDescent="0.35">
      <c r="A10587" t="s">
        <v>10618</v>
      </c>
      <c r="B10587" t="s">
        <v>25</v>
      </c>
      <c r="C10587" t="s">
        <v>20</v>
      </c>
      <c r="D10587" s="2">
        <v>4860.83</v>
      </c>
      <c r="E10587">
        <v>0.34</v>
      </c>
      <c r="F10587">
        <v>2</v>
      </c>
      <c r="G10587" s="1">
        <v>45126</v>
      </c>
      <c r="H10587" s="1">
        <v>45129</v>
      </c>
      <c r="I10587" t="s">
        <v>21</v>
      </c>
      <c r="J10587" t="s">
        <v>16</v>
      </c>
      <c r="K10587" s="2">
        <v>470.77</v>
      </c>
      <c r="L10587" t="s">
        <v>48</v>
      </c>
      <c r="M10587">
        <f>YEAR(Table1[[#This Row],[order_date]])</f>
        <v>2023</v>
      </c>
      <c r="N10587">
        <f>MONTH(Table1[[#This Row],[order_date]])</f>
        <v>7</v>
      </c>
      <c r="O10587" s="3">
        <f>Table1[[#This Row],[sales]]-Table1[[#This Row],[profit]]</f>
        <v>4390.0599999999995</v>
      </c>
      <c r="P10587" s="3">
        <f>Table1[[#This Row],[sales]]*Table1[[#This Row],[quantity]]</f>
        <v>9721.66</v>
      </c>
      <c r="Q10587" s="9">
        <f>Table1[[#This Row],[delivery_date]]-Table1[[#This Row],[order_date]]</f>
        <v>3</v>
      </c>
    </row>
    <row r="10588" spans="1:17" x14ac:dyDescent="0.35">
      <c r="A10588" t="s">
        <v>10619</v>
      </c>
      <c r="B10588" t="s">
        <v>25</v>
      </c>
      <c r="C10588" t="s">
        <v>26</v>
      </c>
      <c r="D10588" s="2">
        <v>3951.27</v>
      </c>
      <c r="E10588">
        <v>0.32</v>
      </c>
      <c r="F10588">
        <v>6</v>
      </c>
      <c r="G10588" s="1">
        <v>45394</v>
      </c>
      <c r="H10588" s="1">
        <v>45396</v>
      </c>
      <c r="I10588" t="s">
        <v>31</v>
      </c>
      <c r="J10588" t="s">
        <v>16</v>
      </c>
      <c r="K10588" s="2">
        <v>969.33</v>
      </c>
      <c r="L10588" t="s">
        <v>17</v>
      </c>
      <c r="M10588">
        <f>YEAR(Table1[[#This Row],[order_date]])</f>
        <v>2024</v>
      </c>
      <c r="N10588">
        <f>MONTH(Table1[[#This Row],[order_date]])</f>
        <v>4</v>
      </c>
      <c r="O10588" s="3">
        <f>Table1[[#This Row],[sales]]-Table1[[#This Row],[profit]]</f>
        <v>2981.94</v>
      </c>
      <c r="P10588" s="3">
        <f>Table1[[#This Row],[sales]]*Table1[[#This Row],[quantity]]</f>
        <v>23707.62</v>
      </c>
      <c r="Q10588" s="9">
        <f>Table1[[#This Row],[delivery_date]]-Table1[[#This Row],[order_date]]</f>
        <v>2</v>
      </c>
    </row>
    <row r="10589" spans="1:17" x14ac:dyDescent="0.35">
      <c r="A10589" t="s">
        <v>10620</v>
      </c>
      <c r="B10589" t="s">
        <v>25</v>
      </c>
      <c r="C10589" t="s">
        <v>14</v>
      </c>
      <c r="D10589" s="2">
        <v>1906.49</v>
      </c>
      <c r="E10589">
        <v>0.28000000000000003</v>
      </c>
      <c r="F10589">
        <v>4</v>
      </c>
      <c r="G10589" s="1">
        <v>44969</v>
      </c>
      <c r="H10589" s="1">
        <v>44974</v>
      </c>
      <c r="I10589" t="s">
        <v>31</v>
      </c>
      <c r="J10589" t="s">
        <v>22</v>
      </c>
      <c r="K10589" s="2">
        <v>294.68</v>
      </c>
      <c r="L10589" t="s">
        <v>48</v>
      </c>
      <c r="M10589">
        <f>YEAR(Table1[[#This Row],[order_date]])</f>
        <v>2023</v>
      </c>
      <c r="N10589">
        <f>MONTH(Table1[[#This Row],[order_date]])</f>
        <v>2</v>
      </c>
      <c r="O10589" s="3">
        <f>Table1[[#This Row],[sales]]-Table1[[#This Row],[profit]]</f>
        <v>1611.81</v>
      </c>
      <c r="P10589" s="3">
        <f>Table1[[#This Row],[sales]]*Table1[[#This Row],[quantity]]</f>
        <v>7625.96</v>
      </c>
      <c r="Q10589" s="9">
        <f>Table1[[#This Row],[delivery_date]]-Table1[[#This Row],[order_date]]</f>
        <v>5</v>
      </c>
    </row>
    <row r="10590" spans="1:17" x14ac:dyDescent="0.35">
      <c r="A10590" t="s">
        <v>10621</v>
      </c>
      <c r="B10590" t="s">
        <v>25</v>
      </c>
      <c r="C10590" t="s">
        <v>20</v>
      </c>
      <c r="D10590" s="2">
        <v>3598.35</v>
      </c>
      <c r="E10590">
        <v>0.14000000000000001</v>
      </c>
      <c r="F10590">
        <v>7</v>
      </c>
      <c r="G10590" s="1">
        <v>45136</v>
      </c>
      <c r="H10590" s="1">
        <v>45143</v>
      </c>
      <c r="I10590" t="s">
        <v>21</v>
      </c>
      <c r="J10590" t="s">
        <v>27</v>
      </c>
      <c r="K10590" s="2">
        <v>723.24</v>
      </c>
      <c r="L10590" t="s">
        <v>28</v>
      </c>
      <c r="M10590">
        <f>YEAR(Table1[[#This Row],[order_date]])</f>
        <v>2023</v>
      </c>
      <c r="N10590">
        <f>MONTH(Table1[[#This Row],[order_date]])</f>
        <v>7</v>
      </c>
      <c r="O10590" s="3">
        <f>Table1[[#This Row],[sales]]-Table1[[#This Row],[profit]]</f>
        <v>2875.1099999999997</v>
      </c>
      <c r="P10590" s="3">
        <f>Table1[[#This Row],[sales]]*Table1[[#This Row],[quantity]]</f>
        <v>25188.45</v>
      </c>
      <c r="Q10590" s="9">
        <f>Table1[[#This Row],[delivery_date]]-Table1[[#This Row],[order_date]]</f>
        <v>7</v>
      </c>
    </row>
    <row r="10591" spans="1:17" x14ac:dyDescent="0.35">
      <c r="A10591" t="s">
        <v>10622</v>
      </c>
      <c r="B10591" t="s">
        <v>41</v>
      </c>
      <c r="C10591" t="s">
        <v>26</v>
      </c>
      <c r="D10591" s="2">
        <v>4663.71</v>
      </c>
      <c r="E10591">
        <v>0.08</v>
      </c>
      <c r="F10591">
        <v>4</v>
      </c>
      <c r="G10591" s="1">
        <v>45207</v>
      </c>
      <c r="H10591" s="1">
        <v>45211</v>
      </c>
      <c r="I10591" t="s">
        <v>15</v>
      </c>
      <c r="J10591" t="s">
        <v>22</v>
      </c>
      <c r="K10591" s="2">
        <v>421.13</v>
      </c>
      <c r="L10591" t="s">
        <v>17</v>
      </c>
      <c r="M10591">
        <f>YEAR(Table1[[#This Row],[order_date]])</f>
        <v>2023</v>
      </c>
      <c r="N10591">
        <f>MONTH(Table1[[#This Row],[order_date]])</f>
        <v>10</v>
      </c>
      <c r="O10591" s="3">
        <f>Table1[[#This Row],[sales]]-Table1[[#This Row],[profit]]</f>
        <v>4242.58</v>
      </c>
      <c r="P10591" s="3">
        <f>Table1[[#This Row],[sales]]*Table1[[#This Row],[quantity]]</f>
        <v>18654.84</v>
      </c>
      <c r="Q10591" s="9">
        <f>Table1[[#This Row],[delivery_date]]-Table1[[#This Row],[order_date]]</f>
        <v>4</v>
      </c>
    </row>
    <row r="10592" spans="1:17" x14ac:dyDescent="0.35">
      <c r="A10592" t="s">
        <v>10623</v>
      </c>
      <c r="B10592" t="s">
        <v>25</v>
      </c>
      <c r="C10592" t="s">
        <v>20</v>
      </c>
      <c r="D10592" s="2">
        <v>2740.53</v>
      </c>
      <c r="E10592">
        <v>0.39</v>
      </c>
      <c r="F10592">
        <v>7</v>
      </c>
      <c r="G10592" s="1">
        <v>45412</v>
      </c>
      <c r="H10592" s="1">
        <v>45418</v>
      </c>
      <c r="I10592" t="s">
        <v>15</v>
      </c>
      <c r="J10592" t="s">
        <v>27</v>
      </c>
      <c r="K10592" s="2">
        <v>779.18</v>
      </c>
      <c r="L10592" t="s">
        <v>17</v>
      </c>
      <c r="M10592">
        <f>YEAR(Table1[[#This Row],[order_date]])</f>
        <v>2024</v>
      </c>
      <c r="N10592">
        <f>MONTH(Table1[[#This Row],[order_date]])</f>
        <v>4</v>
      </c>
      <c r="O10592" s="3">
        <f>Table1[[#This Row],[sales]]-Table1[[#This Row],[profit]]</f>
        <v>1961.3500000000004</v>
      </c>
      <c r="P10592" s="3">
        <f>Table1[[#This Row],[sales]]*Table1[[#This Row],[quantity]]</f>
        <v>19183.710000000003</v>
      </c>
      <c r="Q10592" s="9">
        <f>Table1[[#This Row],[delivery_date]]-Table1[[#This Row],[order_date]]</f>
        <v>6</v>
      </c>
    </row>
    <row r="10593" spans="1:17" x14ac:dyDescent="0.35">
      <c r="A10593" t="s">
        <v>10624</v>
      </c>
      <c r="B10593" t="s">
        <v>41</v>
      </c>
      <c r="C10593" t="s">
        <v>26</v>
      </c>
      <c r="D10593" s="2">
        <v>2363.5100000000002</v>
      </c>
      <c r="E10593">
        <v>0.5</v>
      </c>
      <c r="F10593">
        <v>6</v>
      </c>
      <c r="G10593" s="1">
        <v>45584</v>
      </c>
      <c r="H10593" s="1">
        <v>45589</v>
      </c>
      <c r="I10593" t="s">
        <v>15</v>
      </c>
      <c r="J10593" t="s">
        <v>16</v>
      </c>
      <c r="K10593" s="2">
        <v>702.63</v>
      </c>
      <c r="L10593" t="s">
        <v>39</v>
      </c>
      <c r="M10593">
        <f>YEAR(Table1[[#This Row],[order_date]])</f>
        <v>2024</v>
      </c>
      <c r="N10593">
        <f>MONTH(Table1[[#This Row],[order_date]])</f>
        <v>10</v>
      </c>
      <c r="O10593" s="3">
        <f>Table1[[#This Row],[sales]]-Table1[[#This Row],[profit]]</f>
        <v>1660.88</v>
      </c>
      <c r="P10593" s="3">
        <f>Table1[[#This Row],[sales]]*Table1[[#This Row],[quantity]]</f>
        <v>14181.060000000001</v>
      </c>
      <c r="Q10593" s="9">
        <f>Table1[[#This Row],[delivery_date]]-Table1[[#This Row],[order_date]]</f>
        <v>5</v>
      </c>
    </row>
    <row r="10594" spans="1:17" x14ac:dyDescent="0.35">
      <c r="A10594" t="s">
        <v>10625</v>
      </c>
      <c r="B10594" t="s">
        <v>13</v>
      </c>
      <c r="C10594" t="s">
        <v>33</v>
      </c>
      <c r="D10594" s="2">
        <v>2809.67</v>
      </c>
      <c r="E10594">
        <v>0.08</v>
      </c>
      <c r="F10594">
        <v>8</v>
      </c>
      <c r="G10594" s="1">
        <v>45228</v>
      </c>
      <c r="H10594" s="1">
        <v>45235</v>
      </c>
      <c r="I10594" t="s">
        <v>15</v>
      </c>
      <c r="J10594" t="s">
        <v>22</v>
      </c>
      <c r="K10594" s="2">
        <v>414.87</v>
      </c>
      <c r="L10594" t="s">
        <v>39</v>
      </c>
      <c r="M10594">
        <f>YEAR(Table1[[#This Row],[order_date]])</f>
        <v>2023</v>
      </c>
      <c r="N10594">
        <f>MONTH(Table1[[#This Row],[order_date]])</f>
        <v>10</v>
      </c>
      <c r="O10594" s="3">
        <f>Table1[[#This Row],[sales]]-Table1[[#This Row],[profit]]</f>
        <v>2394.8000000000002</v>
      </c>
      <c r="P10594" s="3">
        <f>Table1[[#This Row],[sales]]*Table1[[#This Row],[quantity]]</f>
        <v>22477.360000000001</v>
      </c>
      <c r="Q10594" s="9">
        <f>Table1[[#This Row],[delivery_date]]-Table1[[#This Row],[order_date]]</f>
        <v>7</v>
      </c>
    </row>
    <row r="10595" spans="1:17" x14ac:dyDescent="0.35">
      <c r="A10595" t="s">
        <v>10626</v>
      </c>
      <c r="B10595" t="s">
        <v>19</v>
      </c>
      <c r="C10595" t="s">
        <v>26</v>
      </c>
      <c r="D10595" s="2">
        <v>1626.5</v>
      </c>
      <c r="E10595">
        <v>0.04</v>
      </c>
      <c r="F10595">
        <v>7</v>
      </c>
      <c r="G10595" s="1">
        <v>45641</v>
      </c>
      <c r="H10595" s="1">
        <v>45644</v>
      </c>
      <c r="I10595" t="s">
        <v>31</v>
      </c>
      <c r="J10595" t="s">
        <v>22</v>
      </c>
      <c r="K10595" s="2">
        <v>423.82</v>
      </c>
      <c r="L10595" t="s">
        <v>23</v>
      </c>
      <c r="M10595">
        <f>YEAR(Table1[[#This Row],[order_date]])</f>
        <v>2024</v>
      </c>
      <c r="N10595">
        <f>MONTH(Table1[[#This Row],[order_date]])</f>
        <v>12</v>
      </c>
      <c r="O10595" s="3">
        <f>Table1[[#This Row],[sales]]-Table1[[#This Row],[profit]]</f>
        <v>1202.68</v>
      </c>
      <c r="P10595" s="3">
        <f>Table1[[#This Row],[sales]]*Table1[[#This Row],[quantity]]</f>
        <v>11385.5</v>
      </c>
      <c r="Q10595" s="9">
        <f>Table1[[#This Row],[delivery_date]]-Table1[[#This Row],[order_date]]</f>
        <v>3</v>
      </c>
    </row>
    <row r="10596" spans="1:17" x14ac:dyDescent="0.35">
      <c r="A10596" t="s">
        <v>10627</v>
      </c>
      <c r="B10596" t="s">
        <v>25</v>
      </c>
      <c r="C10596" t="s">
        <v>33</v>
      </c>
      <c r="D10596" s="2">
        <v>4546.01</v>
      </c>
      <c r="E10596">
        <v>0.37</v>
      </c>
      <c r="F10596">
        <v>9</v>
      </c>
      <c r="G10596" s="1">
        <v>45093</v>
      </c>
      <c r="H10596" s="1">
        <v>45096</v>
      </c>
      <c r="I10596" t="s">
        <v>15</v>
      </c>
      <c r="J10596" t="s">
        <v>27</v>
      </c>
      <c r="K10596" s="2">
        <v>392.31</v>
      </c>
      <c r="L10596" t="s">
        <v>39</v>
      </c>
      <c r="M10596">
        <f>YEAR(Table1[[#This Row],[order_date]])</f>
        <v>2023</v>
      </c>
      <c r="N10596">
        <f>MONTH(Table1[[#This Row],[order_date]])</f>
        <v>6</v>
      </c>
      <c r="O10596" s="3">
        <f>Table1[[#This Row],[sales]]-Table1[[#This Row],[profit]]</f>
        <v>4153.7</v>
      </c>
      <c r="P10596" s="3">
        <f>Table1[[#This Row],[sales]]*Table1[[#This Row],[quantity]]</f>
        <v>40914.090000000004</v>
      </c>
      <c r="Q10596" s="9">
        <f>Table1[[#This Row],[delivery_date]]-Table1[[#This Row],[order_date]]</f>
        <v>3</v>
      </c>
    </row>
    <row r="10597" spans="1:17" x14ac:dyDescent="0.35">
      <c r="A10597" t="s">
        <v>10628</v>
      </c>
      <c r="B10597" t="s">
        <v>19</v>
      </c>
      <c r="C10597" t="s">
        <v>26</v>
      </c>
      <c r="D10597" s="2">
        <v>4006.68</v>
      </c>
      <c r="E10597">
        <v>0.17</v>
      </c>
      <c r="F10597">
        <v>4</v>
      </c>
      <c r="G10597" s="1">
        <v>45260</v>
      </c>
      <c r="H10597" s="1">
        <v>45263</v>
      </c>
      <c r="I10597" t="s">
        <v>15</v>
      </c>
      <c r="J10597" t="s">
        <v>27</v>
      </c>
      <c r="K10597" s="2">
        <v>957.67</v>
      </c>
      <c r="L10597" t="s">
        <v>28</v>
      </c>
      <c r="M10597">
        <f>YEAR(Table1[[#This Row],[order_date]])</f>
        <v>2023</v>
      </c>
      <c r="N10597">
        <f>MONTH(Table1[[#This Row],[order_date]])</f>
        <v>11</v>
      </c>
      <c r="O10597" s="3">
        <f>Table1[[#This Row],[sales]]-Table1[[#This Row],[profit]]</f>
        <v>3049.0099999999998</v>
      </c>
      <c r="P10597" s="3">
        <f>Table1[[#This Row],[sales]]*Table1[[#This Row],[quantity]]</f>
        <v>16026.72</v>
      </c>
      <c r="Q10597" s="9">
        <f>Table1[[#This Row],[delivery_date]]-Table1[[#This Row],[order_date]]</f>
        <v>3</v>
      </c>
    </row>
    <row r="10598" spans="1:17" x14ac:dyDescent="0.35">
      <c r="A10598" t="s">
        <v>10629</v>
      </c>
      <c r="B10598" t="s">
        <v>41</v>
      </c>
      <c r="C10598" t="s">
        <v>26</v>
      </c>
      <c r="D10598" s="2">
        <v>3556.87</v>
      </c>
      <c r="E10598">
        <v>0.11</v>
      </c>
      <c r="F10598">
        <v>9</v>
      </c>
      <c r="G10598" s="1">
        <v>45180</v>
      </c>
      <c r="H10598" s="1">
        <v>45183</v>
      </c>
      <c r="I10598" t="s">
        <v>21</v>
      </c>
      <c r="J10598" t="s">
        <v>16</v>
      </c>
      <c r="K10598" s="2">
        <v>905.51</v>
      </c>
      <c r="L10598" t="s">
        <v>23</v>
      </c>
      <c r="M10598">
        <f>YEAR(Table1[[#This Row],[order_date]])</f>
        <v>2023</v>
      </c>
      <c r="N10598">
        <f>MONTH(Table1[[#This Row],[order_date]])</f>
        <v>9</v>
      </c>
      <c r="O10598" s="3">
        <f>Table1[[#This Row],[sales]]-Table1[[#This Row],[profit]]</f>
        <v>2651.3599999999997</v>
      </c>
      <c r="P10598" s="3">
        <f>Table1[[#This Row],[sales]]*Table1[[#This Row],[quantity]]</f>
        <v>32011.829999999998</v>
      </c>
      <c r="Q10598" s="9">
        <f>Table1[[#This Row],[delivery_date]]-Table1[[#This Row],[order_date]]</f>
        <v>3</v>
      </c>
    </row>
    <row r="10599" spans="1:17" x14ac:dyDescent="0.35">
      <c r="A10599" t="s">
        <v>10630</v>
      </c>
      <c r="B10599" t="s">
        <v>13</v>
      </c>
      <c r="C10599" t="s">
        <v>20</v>
      </c>
      <c r="D10599" s="2">
        <v>2986.55</v>
      </c>
      <c r="E10599">
        <v>0.26</v>
      </c>
      <c r="F10599">
        <v>5</v>
      </c>
      <c r="G10599" s="1">
        <v>45163</v>
      </c>
      <c r="H10599" s="1">
        <v>45168</v>
      </c>
      <c r="I10599" t="s">
        <v>21</v>
      </c>
      <c r="J10599" t="s">
        <v>16</v>
      </c>
      <c r="K10599" s="2">
        <v>559.15</v>
      </c>
      <c r="L10599" t="s">
        <v>23</v>
      </c>
      <c r="M10599">
        <f>YEAR(Table1[[#This Row],[order_date]])</f>
        <v>2023</v>
      </c>
      <c r="N10599">
        <f>MONTH(Table1[[#This Row],[order_date]])</f>
        <v>8</v>
      </c>
      <c r="O10599" s="3">
        <f>Table1[[#This Row],[sales]]-Table1[[#This Row],[profit]]</f>
        <v>2427.4</v>
      </c>
      <c r="P10599" s="3">
        <f>Table1[[#This Row],[sales]]*Table1[[#This Row],[quantity]]</f>
        <v>14932.75</v>
      </c>
      <c r="Q10599" s="9">
        <f>Table1[[#This Row],[delivery_date]]-Table1[[#This Row],[order_date]]</f>
        <v>5</v>
      </c>
    </row>
    <row r="10600" spans="1:17" x14ac:dyDescent="0.35">
      <c r="A10600" t="s">
        <v>10631</v>
      </c>
      <c r="B10600" t="s">
        <v>13</v>
      </c>
      <c r="C10600" t="s">
        <v>26</v>
      </c>
      <c r="D10600" s="2">
        <v>4850.43</v>
      </c>
      <c r="E10600">
        <v>0.34</v>
      </c>
      <c r="F10600">
        <v>9</v>
      </c>
      <c r="G10600" s="1">
        <v>45348</v>
      </c>
      <c r="H10600" s="1">
        <v>45354</v>
      </c>
      <c r="I10600" t="s">
        <v>31</v>
      </c>
      <c r="J10600" t="s">
        <v>22</v>
      </c>
      <c r="K10600" s="2">
        <v>935.98</v>
      </c>
      <c r="L10600" t="s">
        <v>23</v>
      </c>
      <c r="M10600">
        <f>YEAR(Table1[[#This Row],[order_date]])</f>
        <v>2024</v>
      </c>
      <c r="N10600">
        <f>MONTH(Table1[[#This Row],[order_date]])</f>
        <v>2</v>
      </c>
      <c r="O10600" s="3">
        <f>Table1[[#This Row],[sales]]-Table1[[#This Row],[profit]]</f>
        <v>3914.4500000000003</v>
      </c>
      <c r="P10600" s="3">
        <f>Table1[[#This Row],[sales]]*Table1[[#This Row],[quantity]]</f>
        <v>43653.87</v>
      </c>
      <c r="Q10600" s="9">
        <f>Table1[[#This Row],[delivery_date]]-Table1[[#This Row],[order_date]]</f>
        <v>6</v>
      </c>
    </row>
    <row r="10601" spans="1:17" x14ac:dyDescent="0.35">
      <c r="A10601" t="s">
        <v>10632</v>
      </c>
      <c r="B10601" t="s">
        <v>13</v>
      </c>
      <c r="C10601" t="s">
        <v>20</v>
      </c>
      <c r="D10601" s="2">
        <v>1558.76</v>
      </c>
      <c r="E10601">
        <v>0.11</v>
      </c>
      <c r="F10601">
        <v>4</v>
      </c>
      <c r="G10601" s="1">
        <v>45621</v>
      </c>
      <c r="H10601" s="1">
        <v>45625</v>
      </c>
      <c r="I10601" t="s">
        <v>31</v>
      </c>
      <c r="J10601" t="s">
        <v>22</v>
      </c>
      <c r="K10601" s="2">
        <v>383.22</v>
      </c>
      <c r="L10601" t="s">
        <v>23</v>
      </c>
      <c r="M10601">
        <f>YEAR(Table1[[#This Row],[order_date]])</f>
        <v>2024</v>
      </c>
      <c r="N10601">
        <f>MONTH(Table1[[#This Row],[order_date]])</f>
        <v>11</v>
      </c>
      <c r="O10601" s="3">
        <f>Table1[[#This Row],[sales]]-Table1[[#This Row],[profit]]</f>
        <v>1175.54</v>
      </c>
      <c r="P10601" s="3">
        <f>Table1[[#This Row],[sales]]*Table1[[#This Row],[quantity]]</f>
        <v>6235.04</v>
      </c>
      <c r="Q10601" s="9">
        <f>Table1[[#This Row],[delivery_date]]-Table1[[#This Row],[order_date]]</f>
        <v>4</v>
      </c>
    </row>
    <row r="10602" spans="1:17" x14ac:dyDescent="0.35">
      <c r="A10602" t="s">
        <v>10633</v>
      </c>
      <c r="B10602" t="s">
        <v>19</v>
      </c>
      <c r="C10602" t="s">
        <v>26</v>
      </c>
      <c r="D10602" s="2">
        <v>1487.36</v>
      </c>
      <c r="E10602">
        <v>0.5</v>
      </c>
      <c r="F10602">
        <v>3</v>
      </c>
      <c r="G10602" s="1">
        <v>45261</v>
      </c>
      <c r="H10602" s="1">
        <v>45264</v>
      </c>
      <c r="I10602" t="s">
        <v>21</v>
      </c>
      <c r="J10602" t="s">
        <v>27</v>
      </c>
      <c r="K10602" s="2">
        <v>166.72</v>
      </c>
      <c r="L10602" t="s">
        <v>39</v>
      </c>
      <c r="M10602">
        <f>YEAR(Table1[[#This Row],[order_date]])</f>
        <v>2023</v>
      </c>
      <c r="N10602">
        <f>MONTH(Table1[[#This Row],[order_date]])</f>
        <v>12</v>
      </c>
      <c r="O10602" s="3">
        <f>Table1[[#This Row],[sales]]-Table1[[#This Row],[profit]]</f>
        <v>1320.6399999999999</v>
      </c>
      <c r="P10602" s="3">
        <f>Table1[[#This Row],[sales]]*Table1[[#This Row],[quantity]]</f>
        <v>4462.08</v>
      </c>
      <c r="Q10602" s="9">
        <f>Table1[[#This Row],[delivery_date]]-Table1[[#This Row],[order_date]]</f>
        <v>3</v>
      </c>
    </row>
    <row r="10603" spans="1:17" x14ac:dyDescent="0.35">
      <c r="A10603" t="s">
        <v>10634</v>
      </c>
      <c r="B10603" t="s">
        <v>41</v>
      </c>
      <c r="C10603" t="s">
        <v>36</v>
      </c>
      <c r="D10603" s="2">
        <v>1286.48</v>
      </c>
      <c r="E10603">
        <v>0.16</v>
      </c>
      <c r="F10603">
        <v>7</v>
      </c>
      <c r="G10603" s="1">
        <v>45039</v>
      </c>
      <c r="H10603" s="1">
        <v>45044</v>
      </c>
      <c r="I10603" t="s">
        <v>15</v>
      </c>
      <c r="J10603" t="s">
        <v>16</v>
      </c>
      <c r="K10603" s="2">
        <v>121.58</v>
      </c>
      <c r="L10603" t="s">
        <v>17</v>
      </c>
      <c r="M10603">
        <f>YEAR(Table1[[#This Row],[order_date]])</f>
        <v>2023</v>
      </c>
      <c r="N10603">
        <f>MONTH(Table1[[#This Row],[order_date]])</f>
        <v>4</v>
      </c>
      <c r="O10603" s="3">
        <f>Table1[[#This Row],[sales]]-Table1[[#This Row],[profit]]</f>
        <v>1164.9000000000001</v>
      </c>
      <c r="P10603" s="3">
        <f>Table1[[#This Row],[sales]]*Table1[[#This Row],[quantity]]</f>
        <v>9005.36</v>
      </c>
      <c r="Q10603" s="9">
        <f>Table1[[#This Row],[delivery_date]]-Table1[[#This Row],[order_date]]</f>
        <v>5</v>
      </c>
    </row>
    <row r="10604" spans="1:17" x14ac:dyDescent="0.35">
      <c r="A10604" t="s">
        <v>10635</v>
      </c>
      <c r="B10604" t="s">
        <v>25</v>
      </c>
      <c r="C10604" t="s">
        <v>14</v>
      </c>
      <c r="D10604" s="2">
        <v>3734.7</v>
      </c>
      <c r="E10604">
        <v>0.16</v>
      </c>
      <c r="F10604">
        <v>4</v>
      </c>
      <c r="G10604" s="1">
        <v>45315</v>
      </c>
      <c r="H10604" s="1">
        <v>45321</v>
      </c>
      <c r="I10604" t="s">
        <v>31</v>
      </c>
      <c r="J10604" t="s">
        <v>16</v>
      </c>
      <c r="K10604" s="2">
        <v>878.7</v>
      </c>
      <c r="L10604" t="s">
        <v>23</v>
      </c>
      <c r="M10604">
        <f>YEAR(Table1[[#This Row],[order_date]])</f>
        <v>2024</v>
      </c>
      <c r="N10604">
        <f>MONTH(Table1[[#This Row],[order_date]])</f>
        <v>1</v>
      </c>
      <c r="O10604" s="3">
        <f>Table1[[#This Row],[sales]]-Table1[[#This Row],[profit]]</f>
        <v>2856</v>
      </c>
      <c r="P10604" s="3">
        <f>Table1[[#This Row],[sales]]*Table1[[#This Row],[quantity]]</f>
        <v>14938.8</v>
      </c>
      <c r="Q10604" s="9">
        <f>Table1[[#This Row],[delivery_date]]-Table1[[#This Row],[order_date]]</f>
        <v>6</v>
      </c>
    </row>
    <row r="10605" spans="1:17" x14ac:dyDescent="0.35">
      <c r="A10605" t="s">
        <v>10636</v>
      </c>
      <c r="B10605" t="s">
        <v>25</v>
      </c>
      <c r="C10605" t="s">
        <v>20</v>
      </c>
      <c r="D10605" s="2">
        <v>4006.7</v>
      </c>
      <c r="E10605">
        <v>0.21</v>
      </c>
      <c r="F10605">
        <v>5</v>
      </c>
      <c r="G10605" s="1">
        <v>45616</v>
      </c>
      <c r="H10605" s="1">
        <v>45621</v>
      </c>
      <c r="I10605" t="s">
        <v>21</v>
      </c>
      <c r="J10605" t="s">
        <v>22</v>
      </c>
      <c r="K10605" s="2">
        <v>692.25</v>
      </c>
      <c r="L10605" t="s">
        <v>34</v>
      </c>
      <c r="M10605">
        <f>YEAR(Table1[[#This Row],[order_date]])</f>
        <v>2024</v>
      </c>
      <c r="N10605">
        <f>MONTH(Table1[[#This Row],[order_date]])</f>
        <v>11</v>
      </c>
      <c r="O10605" s="3">
        <f>Table1[[#This Row],[sales]]-Table1[[#This Row],[profit]]</f>
        <v>3314.45</v>
      </c>
      <c r="P10605" s="3">
        <f>Table1[[#This Row],[sales]]*Table1[[#This Row],[quantity]]</f>
        <v>20033.5</v>
      </c>
      <c r="Q10605" s="9">
        <f>Table1[[#This Row],[delivery_date]]-Table1[[#This Row],[order_date]]</f>
        <v>5</v>
      </c>
    </row>
    <row r="10606" spans="1:17" x14ac:dyDescent="0.35">
      <c r="A10606" t="s">
        <v>10637</v>
      </c>
      <c r="B10606" t="s">
        <v>41</v>
      </c>
      <c r="C10606" t="s">
        <v>20</v>
      </c>
      <c r="D10606" s="2">
        <v>3025.86</v>
      </c>
      <c r="E10606">
        <v>0.37</v>
      </c>
      <c r="F10606">
        <v>3</v>
      </c>
      <c r="G10606" s="1">
        <v>45329</v>
      </c>
      <c r="H10606" s="1">
        <v>45333</v>
      </c>
      <c r="I10606" t="s">
        <v>21</v>
      </c>
      <c r="J10606" t="s">
        <v>16</v>
      </c>
      <c r="K10606" s="2">
        <v>822</v>
      </c>
      <c r="L10606" t="s">
        <v>48</v>
      </c>
      <c r="M10606">
        <f>YEAR(Table1[[#This Row],[order_date]])</f>
        <v>2024</v>
      </c>
      <c r="N10606">
        <f>MONTH(Table1[[#This Row],[order_date]])</f>
        <v>2</v>
      </c>
      <c r="O10606" s="3">
        <f>Table1[[#This Row],[sales]]-Table1[[#This Row],[profit]]</f>
        <v>2203.86</v>
      </c>
      <c r="P10606" s="3">
        <f>Table1[[#This Row],[sales]]*Table1[[#This Row],[quantity]]</f>
        <v>9077.58</v>
      </c>
      <c r="Q10606" s="9">
        <f>Table1[[#This Row],[delivery_date]]-Table1[[#This Row],[order_date]]</f>
        <v>4</v>
      </c>
    </row>
    <row r="10607" spans="1:17" x14ac:dyDescent="0.35">
      <c r="A10607" t="s">
        <v>10638</v>
      </c>
      <c r="B10607" t="s">
        <v>19</v>
      </c>
      <c r="C10607" t="s">
        <v>33</v>
      </c>
      <c r="D10607" s="2">
        <v>3294.72</v>
      </c>
      <c r="E10607">
        <v>0.44</v>
      </c>
      <c r="F10607">
        <v>6</v>
      </c>
      <c r="G10607" s="1">
        <v>45600</v>
      </c>
      <c r="H10607" s="1">
        <v>45605</v>
      </c>
      <c r="I10607" t="s">
        <v>21</v>
      </c>
      <c r="J10607" t="s">
        <v>27</v>
      </c>
      <c r="K10607" s="2">
        <v>982.5</v>
      </c>
      <c r="L10607" t="s">
        <v>23</v>
      </c>
      <c r="M10607">
        <f>YEAR(Table1[[#This Row],[order_date]])</f>
        <v>2024</v>
      </c>
      <c r="N10607">
        <f>MONTH(Table1[[#This Row],[order_date]])</f>
        <v>11</v>
      </c>
      <c r="O10607" s="3">
        <f>Table1[[#This Row],[sales]]-Table1[[#This Row],[profit]]</f>
        <v>2312.2199999999998</v>
      </c>
      <c r="P10607" s="3">
        <f>Table1[[#This Row],[sales]]*Table1[[#This Row],[quantity]]</f>
        <v>19768.32</v>
      </c>
      <c r="Q10607" s="9">
        <f>Table1[[#This Row],[delivery_date]]-Table1[[#This Row],[order_date]]</f>
        <v>5</v>
      </c>
    </row>
    <row r="10608" spans="1:17" x14ac:dyDescent="0.35">
      <c r="A10608" t="s">
        <v>10639</v>
      </c>
      <c r="B10608" t="s">
        <v>25</v>
      </c>
      <c r="C10608" t="s">
        <v>36</v>
      </c>
      <c r="D10608" s="2">
        <v>1809.91</v>
      </c>
      <c r="E10608">
        <v>0.16</v>
      </c>
      <c r="F10608">
        <v>4</v>
      </c>
      <c r="G10608" s="1">
        <v>45235</v>
      </c>
      <c r="H10608" s="1">
        <v>45242</v>
      </c>
      <c r="I10608" t="s">
        <v>31</v>
      </c>
      <c r="J10608" t="s">
        <v>27</v>
      </c>
      <c r="K10608" s="2">
        <v>476.79</v>
      </c>
      <c r="L10608" t="s">
        <v>39</v>
      </c>
      <c r="M10608">
        <f>YEAR(Table1[[#This Row],[order_date]])</f>
        <v>2023</v>
      </c>
      <c r="N10608">
        <f>MONTH(Table1[[#This Row],[order_date]])</f>
        <v>11</v>
      </c>
      <c r="O10608" s="3">
        <f>Table1[[#This Row],[sales]]-Table1[[#This Row],[profit]]</f>
        <v>1333.1200000000001</v>
      </c>
      <c r="P10608" s="3">
        <f>Table1[[#This Row],[sales]]*Table1[[#This Row],[quantity]]</f>
        <v>7239.64</v>
      </c>
      <c r="Q10608" s="9">
        <f>Table1[[#This Row],[delivery_date]]-Table1[[#This Row],[order_date]]</f>
        <v>7</v>
      </c>
    </row>
    <row r="10609" spans="1:17" x14ac:dyDescent="0.35">
      <c r="A10609" t="s">
        <v>10640</v>
      </c>
      <c r="B10609" t="s">
        <v>41</v>
      </c>
      <c r="C10609" t="s">
        <v>33</v>
      </c>
      <c r="D10609" s="2">
        <v>294.81</v>
      </c>
      <c r="E10609">
        <v>0.06</v>
      </c>
      <c r="F10609">
        <v>1</v>
      </c>
      <c r="G10609" s="1">
        <v>44947</v>
      </c>
      <c r="H10609" s="1">
        <v>44953</v>
      </c>
      <c r="I10609" t="s">
        <v>31</v>
      </c>
      <c r="J10609" t="s">
        <v>27</v>
      </c>
      <c r="K10609" s="2">
        <v>28.6</v>
      </c>
      <c r="L10609" t="s">
        <v>48</v>
      </c>
      <c r="M10609">
        <f>YEAR(Table1[[#This Row],[order_date]])</f>
        <v>2023</v>
      </c>
      <c r="N10609">
        <f>MONTH(Table1[[#This Row],[order_date]])</f>
        <v>1</v>
      </c>
      <c r="O10609" s="3">
        <f>Table1[[#This Row],[sales]]-Table1[[#This Row],[profit]]</f>
        <v>266.20999999999998</v>
      </c>
      <c r="P10609" s="3">
        <f>Table1[[#This Row],[sales]]*Table1[[#This Row],[quantity]]</f>
        <v>294.81</v>
      </c>
      <c r="Q10609" s="9">
        <f>Table1[[#This Row],[delivery_date]]-Table1[[#This Row],[order_date]]</f>
        <v>6</v>
      </c>
    </row>
    <row r="10610" spans="1:17" x14ac:dyDescent="0.35">
      <c r="A10610" t="s">
        <v>10641</v>
      </c>
      <c r="B10610" t="s">
        <v>25</v>
      </c>
      <c r="C10610" t="s">
        <v>36</v>
      </c>
      <c r="D10610" s="2">
        <v>1342.82</v>
      </c>
      <c r="E10610">
        <v>0.13</v>
      </c>
      <c r="F10610">
        <v>2</v>
      </c>
      <c r="G10610" s="1">
        <v>45227</v>
      </c>
      <c r="H10610" s="1">
        <v>45228</v>
      </c>
      <c r="I10610" t="s">
        <v>15</v>
      </c>
      <c r="J10610" t="s">
        <v>16</v>
      </c>
      <c r="K10610" s="2">
        <v>216.33</v>
      </c>
      <c r="L10610" t="s">
        <v>23</v>
      </c>
      <c r="M10610">
        <f>YEAR(Table1[[#This Row],[order_date]])</f>
        <v>2023</v>
      </c>
      <c r="N10610">
        <f>MONTH(Table1[[#This Row],[order_date]])</f>
        <v>10</v>
      </c>
      <c r="O10610" s="3">
        <f>Table1[[#This Row],[sales]]-Table1[[#This Row],[profit]]</f>
        <v>1126.49</v>
      </c>
      <c r="P10610" s="3">
        <f>Table1[[#This Row],[sales]]*Table1[[#This Row],[quantity]]</f>
        <v>2685.64</v>
      </c>
      <c r="Q10610" s="9">
        <f>Table1[[#This Row],[delivery_date]]-Table1[[#This Row],[order_date]]</f>
        <v>1</v>
      </c>
    </row>
    <row r="10611" spans="1:17" x14ac:dyDescent="0.35">
      <c r="A10611" t="s">
        <v>10642</v>
      </c>
      <c r="B10611" t="s">
        <v>13</v>
      </c>
      <c r="C10611" t="s">
        <v>36</v>
      </c>
      <c r="D10611" s="2">
        <v>2963.09</v>
      </c>
      <c r="E10611">
        <v>0.04</v>
      </c>
      <c r="F10611">
        <v>8</v>
      </c>
      <c r="G10611" s="1">
        <v>45498</v>
      </c>
      <c r="H10611" s="1">
        <v>45504</v>
      </c>
      <c r="I10611" t="s">
        <v>31</v>
      </c>
      <c r="J10611" t="s">
        <v>27</v>
      </c>
      <c r="K10611" s="2">
        <v>630.16999999999996</v>
      </c>
      <c r="L10611" t="s">
        <v>28</v>
      </c>
      <c r="M10611">
        <f>YEAR(Table1[[#This Row],[order_date]])</f>
        <v>2024</v>
      </c>
      <c r="N10611">
        <f>MONTH(Table1[[#This Row],[order_date]])</f>
        <v>7</v>
      </c>
      <c r="O10611" s="3">
        <f>Table1[[#This Row],[sales]]-Table1[[#This Row],[profit]]</f>
        <v>2332.92</v>
      </c>
      <c r="P10611" s="3">
        <f>Table1[[#This Row],[sales]]*Table1[[#This Row],[quantity]]</f>
        <v>23704.720000000001</v>
      </c>
      <c r="Q10611" s="9">
        <f>Table1[[#This Row],[delivery_date]]-Table1[[#This Row],[order_date]]</f>
        <v>6</v>
      </c>
    </row>
    <row r="10612" spans="1:17" x14ac:dyDescent="0.35">
      <c r="A10612" t="s">
        <v>10643</v>
      </c>
      <c r="B10612" t="s">
        <v>25</v>
      </c>
      <c r="C10612" t="s">
        <v>26</v>
      </c>
      <c r="D10612" s="2">
        <v>4083.37</v>
      </c>
      <c r="E10612">
        <v>0.32</v>
      </c>
      <c r="F10612">
        <v>4</v>
      </c>
      <c r="G10612" s="1">
        <v>45457</v>
      </c>
      <c r="H10612" s="1">
        <v>45464</v>
      </c>
      <c r="I10612" t="s">
        <v>21</v>
      </c>
      <c r="J10612" t="s">
        <v>22</v>
      </c>
      <c r="K10612" s="2">
        <v>505.13</v>
      </c>
      <c r="L10612" t="s">
        <v>23</v>
      </c>
      <c r="M10612">
        <f>YEAR(Table1[[#This Row],[order_date]])</f>
        <v>2024</v>
      </c>
      <c r="N10612">
        <f>MONTH(Table1[[#This Row],[order_date]])</f>
        <v>6</v>
      </c>
      <c r="O10612" s="3">
        <f>Table1[[#This Row],[sales]]-Table1[[#This Row],[profit]]</f>
        <v>3578.24</v>
      </c>
      <c r="P10612" s="3">
        <f>Table1[[#This Row],[sales]]*Table1[[#This Row],[quantity]]</f>
        <v>16333.48</v>
      </c>
      <c r="Q10612" s="9">
        <f>Table1[[#This Row],[delivery_date]]-Table1[[#This Row],[order_date]]</f>
        <v>7</v>
      </c>
    </row>
    <row r="10613" spans="1:17" x14ac:dyDescent="0.35">
      <c r="A10613" t="s">
        <v>10644</v>
      </c>
      <c r="B10613" t="s">
        <v>19</v>
      </c>
      <c r="C10613" t="s">
        <v>33</v>
      </c>
      <c r="D10613" s="2">
        <v>3908.26</v>
      </c>
      <c r="E10613">
        <v>0.37</v>
      </c>
      <c r="F10613">
        <v>2</v>
      </c>
      <c r="G10613" s="1">
        <v>45398</v>
      </c>
      <c r="H10613" s="1">
        <v>45402</v>
      </c>
      <c r="I10613" t="s">
        <v>15</v>
      </c>
      <c r="J10613" t="s">
        <v>16</v>
      </c>
      <c r="K10613" s="2">
        <v>1014.79</v>
      </c>
      <c r="L10613" t="s">
        <v>23</v>
      </c>
      <c r="M10613">
        <f>YEAR(Table1[[#This Row],[order_date]])</f>
        <v>2024</v>
      </c>
      <c r="N10613">
        <f>MONTH(Table1[[#This Row],[order_date]])</f>
        <v>4</v>
      </c>
      <c r="O10613" s="3">
        <f>Table1[[#This Row],[sales]]-Table1[[#This Row],[profit]]</f>
        <v>2893.4700000000003</v>
      </c>
      <c r="P10613" s="3">
        <f>Table1[[#This Row],[sales]]*Table1[[#This Row],[quantity]]</f>
        <v>7816.52</v>
      </c>
      <c r="Q10613" s="9">
        <f>Table1[[#This Row],[delivery_date]]-Table1[[#This Row],[order_date]]</f>
        <v>4</v>
      </c>
    </row>
    <row r="10614" spans="1:17" x14ac:dyDescent="0.35">
      <c r="A10614" t="s">
        <v>10645</v>
      </c>
      <c r="B10614" t="s">
        <v>41</v>
      </c>
      <c r="C10614" t="s">
        <v>14</v>
      </c>
      <c r="D10614" s="2">
        <v>979.49</v>
      </c>
      <c r="E10614">
        <v>0.21</v>
      </c>
      <c r="F10614">
        <v>4</v>
      </c>
      <c r="G10614" s="1">
        <v>44940</v>
      </c>
      <c r="H10614" s="1">
        <v>44946</v>
      </c>
      <c r="I10614" t="s">
        <v>15</v>
      </c>
      <c r="J10614" t="s">
        <v>16</v>
      </c>
      <c r="K10614" s="2">
        <v>158.34</v>
      </c>
      <c r="L10614" t="s">
        <v>17</v>
      </c>
      <c r="M10614">
        <f>YEAR(Table1[[#This Row],[order_date]])</f>
        <v>2023</v>
      </c>
      <c r="N10614">
        <f>MONTH(Table1[[#This Row],[order_date]])</f>
        <v>1</v>
      </c>
      <c r="O10614" s="3">
        <f>Table1[[#This Row],[sales]]-Table1[[#This Row],[profit]]</f>
        <v>821.15</v>
      </c>
      <c r="P10614" s="3">
        <f>Table1[[#This Row],[sales]]*Table1[[#This Row],[quantity]]</f>
        <v>3917.96</v>
      </c>
      <c r="Q10614" s="9">
        <f>Table1[[#This Row],[delivery_date]]-Table1[[#This Row],[order_date]]</f>
        <v>6</v>
      </c>
    </row>
    <row r="10615" spans="1:17" x14ac:dyDescent="0.35">
      <c r="A10615" t="s">
        <v>10646</v>
      </c>
      <c r="B10615" t="s">
        <v>19</v>
      </c>
      <c r="C10615" t="s">
        <v>36</v>
      </c>
      <c r="D10615" s="2">
        <v>352.09</v>
      </c>
      <c r="E10615">
        <v>0.48</v>
      </c>
      <c r="F10615">
        <v>7</v>
      </c>
      <c r="G10615" s="1">
        <v>45524</v>
      </c>
      <c r="H10615" s="1">
        <v>45531</v>
      </c>
      <c r="I10615" t="s">
        <v>31</v>
      </c>
      <c r="J10615" t="s">
        <v>27</v>
      </c>
      <c r="K10615" s="2">
        <v>27.22</v>
      </c>
      <c r="L10615" t="s">
        <v>28</v>
      </c>
      <c r="M10615">
        <f>YEAR(Table1[[#This Row],[order_date]])</f>
        <v>2024</v>
      </c>
      <c r="N10615">
        <f>MONTH(Table1[[#This Row],[order_date]])</f>
        <v>8</v>
      </c>
      <c r="O10615" s="3">
        <f>Table1[[#This Row],[sales]]-Table1[[#This Row],[profit]]</f>
        <v>324.87</v>
      </c>
      <c r="P10615" s="3">
        <f>Table1[[#This Row],[sales]]*Table1[[#This Row],[quantity]]</f>
        <v>2464.6299999999997</v>
      </c>
      <c r="Q10615" s="9">
        <f>Table1[[#This Row],[delivery_date]]-Table1[[#This Row],[order_date]]</f>
        <v>7</v>
      </c>
    </row>
    <row r="10616" spans="1:17" x14ac:dyDescent="0.35">
      <c r="A10616" t="s">
        <v>10647</v>
      </c>
      <c r="B10616" t="s">
        <v>41</v>
      </c>
      <c r="C10616" t="s">
        <v>36</v>
      </c>
      <c r="D10616" s="2">
        <v>4267.74</v>
      </c>
      <c r="E10616">
        <v>0.36</v>
      </c>
      <c r="F10616">
        <v>2</v>
      </c>
      <c r="G10616" s="1">
        <v>45541</v>
      </c>
      <c r="H10616" s="1">
        <v>45546</v>
      </c>
      <c r="I10616" t="s">
        <v>31</v>
      </c>
      <c r="J10616" t="s">
        <v>16</v>
      </c>
      <c r="K10616" s="2">
        <v>468.31</v>
      </c>
      <c r="L10616" t="s">
        <v>23</v>
      </c>
      <c r="M10616">
        <f>YEAR(Table1[[#This Row],[order_date]])</f>
        <v>2024</v>
      </c>
      <c r="N10616">
        <f>MONTH(Table1[[#This Row],[order_date]])</f>
        <v>9</v>
      </c>
      <c r="O10616" s="3">
        <f>Table1[[#This Row],[sales]]-Table1[[#This Row],[profit]]</f>
        <v>3799.43</v>
      </c>
      <c r="P10616" s="3">
        <f>Table1[[#This Row],[sales]]*Table1[[#This Row],[quantity]]</f>
        <v>8535.48</v>
      </c>
      <c r="Q10616" s="9">
        <f>Table1[[#This Row],[delivery_date]]-Table1[[#This Row],[order_date]]</f>
        <v>5</v>
      </c>
    </row>
    <row r="10617" spans="1:17" x14ac:dyDescent="0.35">
      <c r="A10617" t="s">
        <v>10648</v>
      </c>
      <c r="B10617" t="s">
        <v>13</v>
      </c>
      <c r="C10617" t="s">
        <v>20</v>
      </c>
      <c r="D10617" s="2">
        <v>470.39</v>
      </c>
      <c r="E10617">
        <v>0.19</v>
      </c>
      <c r="F10617">
        <v>6</v>
      </c>
      <c r="G10617" s="1">
        <v>45148</v>
      </c>
      <c r="H10617" s="1">
        <v>45150</v>
      </c>
      <c r="I10617" t="s">
        <v>31</v>
      </c>
      <c r="J10617" t="s">
        <v>22</v>
      </c>
      <c r="K10617" s="2">
        <v>93.56</v>
      </c>
      <c r="L10617" t="s">
        <v>23</v>
      </c>
      <c r="M10617">
        <f>YEAR(Table1[[#This Row],[order_date]])</f>
        <v>2023</v>
      </c>
      <c r="N10617">
        <f>MONTH(Table1[[#This Row],[order_date]])</f>
        <v>8</v>
      </c>
      <c r="O10617" s="3">
        <f>Table1[[#This Row],[sales]]-Table1[[#This Row],[profit]]</f>
        <v>376.83</v>
      </c>
      <c r="P10617" s="3">
        <f>Table1[[#This Row],[sales]]*Table1[[#This Row],[quantity]]</f>
        <v>2822.34</v>
      </c>
      <c r="Q10617" s="9">
        <f>Table1[[#This Row],[delivery_date]]-Table1[[#This Row],[order_date]]</f>
        <v>2</v>
      </c>
    </row>
    <row r="10618" spans="1:17" x14ac:dyDescent="0.35">
      <c r="A10618" t="s">
        <v>10649</v>
      </c>
      <c r="B10618" t="s">
        <v>41</v>
      </c>
      <c r="C10618" t="s">
        <v>26</v>
      </c>
      <c r="D10618" s="2">
        <v>2027.23</v>
      </c>
      <c r="E10618">
        <v>0.05</v>
      </c>
      <c r="F10618">
        <v>1</v>
      </c>
      <c r="G10618" s="1">
        <v>45194</v>
      </c>
      <c r="H10618" s="1">
        <v>45196</v>
      </c>
      <c r="I10618" t="s">
        <v>31</v>
      </c>
      <c r="J10618" t="s">
        <v>22</v>
      </c>
      <c r="K10618" s="2">
        <v>448.21</v>
      </c>
      <c r="L10618" t="s">
        <v>34</v>
      </c>
      <c r="M10618">
        <f>YEAR(Table1[[#This Row],[order_date]])</f>
        <v>2023</v>
      </c>
      <c r="N10618">
        <f>MONTH(Table1[[#This Row],[order_date]])</f>
        <v>9</v>
      </c>
      <c r="O10618" s="3">
        <f>Table1[[#This Row],[sales]]-Table1[[#This Row],[profit]]</f>
        <v>1579.02</v>
      </c>
      <c r="P10618" s="3">
        <f>Table1[[#This Row],[sales]]*Table1[[#This Row],[quantity]]</f>
        <v>2027.23</v>
      </c>
      <c r="Q10618" s="9">
        <f>Table1[[#This Row],[delivery_date]]-Table1[[#This Row],[order_date]]</f>
        <v>2</v>
      </c>
    </row>
    <row r="10619" spans="1:17" x14ac:dyDescent="0.35">
      <c r="A10619" t="s">
        <v>10650</v>
      </c>
      <c r="B10619" t="s">
        <v>25</v>
      </c>
      <c r="C10619" t="s">
        <v>14</v>
      </c>
      <c r="D10619" s="2">
        <v>561.71</v>
      </c>
      <c r="E10619">
        <v>0.25</v>
      </c>
      <c r="F10619">
        <v>3</v>
      </c>
      <c r="G10619" s="1">
        <v>45615</v>
      </c>
      <c r="H10619" s="1">
        <v>45622</v>
      </c>
      <c r="I10619" t="s">
        <v>15</v>
      </c>
      <c r="J10619" t="s">
        <v>16</v>
      </c>
      <c r="K10619" s="2">
        <v>126.14</v>
      </c>
      <c r="L10619" t="s">
        <v>23</v>
      </c>
      <c r="M10619">
        <f>YEAR(Table1[[#This Row],[order_date]])</f>
        <v>2024</v>
      </c>
      <c r="N10619">
        <f>MONTH(Table1[[#This Row],[order_date]])</f>
        <v>11</v>
      </c>
      <c r="O10619" s="3">
        <f>Table1[[#This Row],[sales]]-Table1[[#This Row],[profit]]</f>
        <v>435.57000000000005</v>
      </c>
      <c r="P10619" s="3">
        <f>Table1[[#This Row],[sales]]*Table1[[#This Row],[quantity]]</f>
        <v>1685.13</v>
      </c>
      <c r="Q10619" s="9">
        <f>Table1[[#This Row],[delivery_date]]-Table1[[#This Row],[order_date]]</f>
        <v>7</v>
      </c>
    </row>
    <row r="10620" spans="1:17" x14ac:dyDescent="0.35">
      <c r="A10620" t="s">
        <v>10651</v>
      </c>
      <c r="B10620" t="s">
        <v>25</v>
      </c>
      <c r="C10620" t="s">
        <v>36</v>
      </c>
      <c r="D10620" s="2">
        <v>2863.84</v>
      </c>
      <c r="E10620">
        <v>0.25</v>
      </c>
      <c r="F10620">
        <v>9</v>
      </c>
      <c r="G10620" s="1">
        <v>45642</v>
      </c>
      <c r="H10620" s="1">
        <v>45645</v>
      </c>
      <c r="I10620" t="s">
        <v>21</v>
      </c>
      <c r="J10620" t="s">
        <v>16</v>
      </c>
      <c r="K10620" s="2">
        <v>260.69</v>
      </c>
      <c r="L10620" t="s">
        <v>28</v>
      </c>
      <c r="M10620">
        <f>YEAR(Table1[[#This Row],[order_date]])</f>
        <v>2024</v>
      </c>
      <c r="N10620">
        <f>MONTH(Table1[[#This Row],[order_date]])</f>
        <v>12</v>
      </c>
      <c r="O10620" s="3">
        <f>Table1[[#This Row],[sales]]-Table1[[#This Row],[profit]]</f>
        <v>2603.15</v>
      </c>
      <c r="P10620" s="3">
        <f>Table1[[#This Row],[sales]]*Table1[[#This Row],[quantity]]</f>
        <v>25774.560000000001</v>
      </c>
      <c r="Q10620" s="9">
        <f>Table1[[#This Row],[delivery_date]]-Table1[[#This Row],[order_date]]</f>
        <v>3</v>
      </c>
    </row>
    <row r="10621" spans="1:17" x14ac:dyDescent="0.35">
      <c r="A10621" t="s">
        <v>10652</v>
      </c>
      <c r="B10621" t="s">
        <v>13</v>
      </c>
      <c r="C10621" t="s">
        <v>20</v>
      </c>
      <c r="D10621" s="2">
        <v>1880.35</v>
      </c>
      <c r="E10621">
        <v>0.28000000000000003</v>
      </c>
      <c r="F10621">
        <v>5</v>
      </c>
      <c r="G10621" s="1">
        <v>45404</v>
      </c>
      <c r="H10621" s="1">
        <v>45408</v>
      </c>
      <c r="I10621" t="s">
        <v>15</v>
      </c>
      <c r="J10621" t="s">
        <v>16</v>
      </c>
      <c r="K10621" s="2">
        <v>453.4</v>
      </c>
      <c r="L10621" t="s">
        <v>39</v>
      </c>
      <c r="M10621">
        <f>YEAR(Table1[[#This Row],[order_date]])</f>
        <v>2024</v>
      </c>
      <c r="N10621">
        <f>MONTH(Table1[[#This Row],[order_date]])</f>
        <v>4</v>
      </c>
      <c r="O10621" s="3">
        <f>Table1[[#This Row],[sales]]-Table1[[#This Row],[profit]]</f>
        <v>1426.9499999999998</v>
      </c>
      <c r="P10621" s="3">
        <f>Table1[[#This Row],[sales]]*Table1[[#This Row],[quantity]]</f>
        <v>9401.75</v>
      </c>
      <c r="Q10621" s="9">
        <f>Table1[[#This Row],[delivery_date]]-Table1[[#This Row],[order_date]]</f>
        <v>4</v>
      </c>
    </row>
    <row r="10622" spans="1:17" x14ac:dyDescent="0.35">
      <c r="A10622" t="s">
        <v>10653</v>
      </c>
      <c r="B10622" t="s">
        <v>41</v>
      </c>
      <c r="C10622" t="s">
        <v>33</v>
      </c>
      <c r="D10622" s="2">
        <v>1092.22</v>
      </c>
      <c r="E10622">
        <v>0.34</v>
      </c>
      <c r="F10622">
        <v>8</v>
      </c>
      <c r="G10622" s="1">
        <v>44929</v>
      </c>
      <c r="H10622" s="1">
        <v>44935</v>
      </c>
      <c r="I10622" t="s">
        <v>21</v>
      </c>
      <c r="J10622" t="s">
        <v>16</v>
      </c>
      <c r="K10622" s="2">
        <v>81.03</v>
      </c>
      <c r="L10622" t="s">
        <v>17</v>
      </c>
      <c r="M10622">
        <f>YEAR(Table1[[#This Row],[order_date]])</f>
        <v>2023</v>
      </c>
      <c r="N10622">
        <f>MONTH(Table1[[#This Row],[order_date]])</f>
        <v>1</v>
      </c>
      <c r="O10622" s="3">
        <f>Table1[[#This Row],[sales]]-Table1[[#This Row],[profit]]</f>
        <v>1011.19</v>
      </c>
      <c r="P10622" s="3">
        <f>Table1[[#This Row],[sales]]*Table1[[#This Row],[quantity]]</f>
        <v>8737.76</v>
      </c>
      <c r="Q10622" s="9">
        <f>Table1[[#This Row],[delivery_date]]-Table1[[#This Row],[order_date]]</f>
        <v>6</v>
      </c>
    </row>
    <row r="10623" spans="1:17" x14ac:dyDescent="0.35">
      <c r="A10623" t="s">
        <v>10654</v>
      </c>
      <c r="B10623" t="s">
        <v>13</v>
      </c>
      <c r="C10623" t="s">
        <v>36</v>
      </c>
      <c r="D10623" s="2">
        <v>3016.32</v>
      </c>
      <c r="E10623">
        <v>0.13</v>
      </c>
      <c r="F10623">
        <v>1</v>
      </c>
      <c r="G10623" s="1">
        <v>45045</v>
      </c>
      <c r="H10623" s="1">
        <v>45050</v>
      </c>
      <c r="I10623" t="s">
        <v>21</v>
      </c>
      <c r="J10623" t="s">
        <v>16</v>
      </c>
      <c r="K10623" s="2">
        <v>871.08</v>
      </c>
      <c r="L10623" t="s">
        <v>34</v>
      </c>
      <c r="M10623">
        <f>YEAR(Table1[[#This Row],[order_date]])</f>
        <v>2023</v>
      </c>
      <c r="N10623">
        <f>MONTH(Table1[[#This Row],[order_date]])</f>
        <v>4</v>
      </c>
      <c r="O10623" s="3">
        <f>Table1[[#This Row],[sales]]-Table1[[#This Row],[profit]]</f>
        <v>2145.2400000000002</v>
      </c>
      <c r="P10623" s="3">
        <f>Table1[[#This Row],[sales]]*Table1[[#This Row],[quantity]]</f>
        <v>3016.32</v>
      </c>
      <c r="Q10623" s="9">
        <f>Table1[[#This Row],[delivery_date]]-Table1[[#This Row],[order_date]]</f>
        <v>5</v>
      </c>
    </row>
    <row r="10624" spans="1:17" x14ac:dyDescent="0.35">
      <c r="A10624" t="s">
        <v>10655</v>
      </c>
      <c r="B10624" t="s">
        <v>25</v>
      </c>
      <c r="C10624" t="s">
        <v>20</v>
      </c>
      <c r="D10624" s="2">
        <v>1880.62</v>
      </c>
      <c r="E10624">
        <v>0</v>
      </c>
      <c r="F10624">
        <v>4</v>
      </c>
      <c r="G10624" s="1">
        <v>45030</v>
      </c>
      <c r="H10624" s="1">
        <v>45035</v>
      </c>
      <c r="I10624" t="s">
        <v>31</v>
      </c>
      <c r="J10624" t="s">
        <v>22</v>
      </c>
      <c r="K10624" s="2">
        <v>456.03</v>
      </c>
      <c r="L10624" t="s">
        <v>39</v>
      </c>
      <c r="M10624">
        <f>YEAR(Table1[[#This Row],[order_date]])</f>
        <v>2023</v>
      </c>
      <c r="N10624">
        <f>MONTH(Table1[[#This Row],[order_date]])</f>
        <v>4</v>
      </c>
      <c r="O10624" s="3">
        <f>Table1[[#This Row],[sales]]-Table1[[#This Row],[profit]]</f>
        <v>1424.59</v>
      </c>
      <c r="P10624" s="3">
        <f>Table1[[#This Row],[sales]]*Table1[[#This Row],[quantity]]</f>
        <v>7522.48</v>
      </c>
      <c r="Q10624" s="9">
        <f>Table1[[#This Row],[delivery_date]]-Table1[[#This Row],[order_date]]</f>
        <v>5</v>
      </c>
    </row>
    <row r="10625" spans="1:17" x14ac:dyDescent="0.35">
      <c r="A10625" t="s">
        <v>10656</v>
      </c>
      <c r="B10625" t="s">
        <v>19</v>
      </c>
      <c r="C10625" t="s">
        <v>33</v>
      </c>
      <c r="D10625" s="2">
        <v>917.26</v>
      </c>
      <c r="E10625">
        <v>0.41</v>
      </c>
      <c r="F10625">
        <v>3</v>
      </c>
      <c r="G10625" s="1">
        <v>45278</v>
      </c>
      <c r="H10625" s="1">
        <v>45279</v>
      </c>
      <c r="I10625" t="s">
        <v>21</v>
      </c>
      <c r="J10625" t="s">
        <v>22</v>
      </c>
      <c r="K10625" s="2">
        <v>206.73</v>
      </c>
      <c r="L10625" t="s">
        <v>48</v>
      </c>
      <c r="M10625">
        <f>YEAR(Table1[[#This Row],[order_date]])</f>
        <v>2023</v>
      </c>
      <c r="N10625">
        <f>MONTH(Table1[[#This Row],[order_date]])</f>
        <v>12</v>
      </c>
      <c r="O10625" s="3">
        <f>Table1[[#This Row],[sales]]-Table1[[#This Row],[profit]]</f>
        <v>710.53</v>
      </c>
      <c r="P10625" s="3">
        <f>Table1[[#This Row],[sales]]*Table1[[#This Row],[quantity]]</f>
        <v>2751.7799999999997</v>
      </c>
      <c r="Q10625" s="9">
        <f>Table1[[#This Row],[delivery_date]]-Table1[[#This Row],[order_date]]</f>
        <v>1</v>
      </c>
    </row>
    <row r="10626" spans="1:17" x14ac:dyDescent="0.35">
      <c r="A10626" t="s">
        <v>10657</v>
      </c>
      <c r="B10626" t="s">
        <v>13</v>
      </c>
      <c r="C10626" t="s">
        <v>26</v>
      </c>
      <c r="D10626" s="2">
        <v>3530.42</v>
      </c>
      <c r="E10626">
        <v>0.41</v>
      </c>
      <c r="F10626">
        <v>9</v>
      </c>
      <c r="G10626" s="1">
        <v>45593</v>
      </c>
      <c r="H10626" s="1">
        <v>45594</v>
      </c>
      <c r="I10626" t="s">
        <v>15</v>
      </c>
      <c r="J10626" t="s">
        <v>22</v>
      </c>
      <c r="K10626" s="2">
        <v>368.05</v>
      </c>
      <c r="L10626" t="s">
        <v>48</v>
      </c>
      <c r="M10626">
        <f>YEAR(Table1[[#This Row],[order_date]])</f>
        <v>2024</v>
      </c>
      <c r="N10626">
        <f>MONTH(Table1[[#This Row],[order_date]])</f>
        <v>10</v>
      </c>
      <c r="O10626" s="3">
        <f>Table1[[#This Row],[sales]]-Table1[[#This Row],[profit]]</f>
        <v>3162.37</v>
      </c>
      <c r="P10626" s="3">
        <f>Table1[[#This Row],[sales]]*Table1[[#This Row],[quantity]]</f>
        <v>31773.78</v>
      </c>
      <c r="Q10626" s="9">
        <f>Table1[[#This Row],[delivery_date]]-Table1[[#This Row],[order_date]]</f>
        <v>1</v>
      </c>
    </row>
    <row r="10627" spans="1:17" x14ac:dyDescent="0.35">
      <c r="A10627" t="s">
        <v>10658</v>
      </c>
      <c r="B10627" t="s">
        <v>19</v>
      </c>
      <c r="C10627" t="s">
        <v>33</v>
      </c>
      <c r="D10627" s="2">
        <v>4200.3599999999997</v>
      </c>
      <c r="E10627">
        <v>0.46</v>
      </c>
      <c r="F10627">
        <v>7</v>
      </c>
      <c r="G10627" s="1">
        <v>45392</v>
      </c>
      <c r="H10627" s="1">
        <v>45395</v>
      </c>
      <c r="I10627" t="s">
        <v>31</v>
      </c>
      <c r="J10627" t="s">
        <v>16</v>
      </c>
      <c r="K10627" s="2">
        <v>358.59</v>
      </c>
      <c r="L10627" t="s">
        <v>39</v>
      </c>
      <c r="M10627">
        <f>YEAR(Table1[[#This Row],[order_date]])</f>
        <v>2024</v>
      </c>
      <c r="N10627">
        <f>MONTH(Table1[[#This Row],[order_date]])</f>
        <v>4</v>
      </c>
      <c r="O10627" s="3">
        <f>Table1[[#This Row],[sales]]-Table1[[#This Row],[profit]]</f>
        <v>3841.7699999999995</v>
      </c>
      <c r="P10627" s="3">
        <f>Table1[[#This Row],[sales]]*Table1[[#This Row],[quantity]]</f>
        <v>29402.519999999997</v>
      </c>
      <c r="Q10627" s="9">
        <f>Table1[[#This Row],[delivery_date]]-Table1[[#This Row],[order_date]]</f>
        <v>3</v>
      </c>
    </row>
    <row r="10628" spans="1:17" x14ac:dyDescent="0.35">
      <c r="A10628" t="s">
        <v>10659</v>
      </c>
      <c r="B10628" t="s">
        <v>19</v>
      </c>
      <c r="C10628" t="s">
        <v>36</v>
      </c>
      <c r="D10628" s="2">
        <v>1441.34</v>
      </c>
      <c r="E10628">
        <v>0.48</v>
      </c>
      <c r="F10628">
        <v>3</v>
      </c>
      <c r="G10628" s="1">
        <v>45299</v>
      </c>
      <c r="H10628" s="1">
        <v>45303</v>
      </c>
      <c r="I10628" t="s">
        <v>15</v>
      </c>
      <c r="J10628" t="s">
        <v>22</v>
      </c>
      <c r="K10628" s="2">
        <v>124.85</v>
      </c>
      <c r="L10628" t="s">
        <v>39</v>
      </c>
      <c r="M10628">
        <f>YEAR(Table1[[#This Row],[order_date]])</f>
        <v>2024</v>
      </c>
      <c r="N10628">
        <f>MONTH(Table1[[#This Row],[order_date]])</f>
        <v>1</v>
      </c>
      <c r="O10628" s="3">
        <f>Table1[[#This Row],[sales]]-Table1[[#This Row],[profit]]</f>
        <v>1316.49</v>
      </c>
      <c r="P10628" s="3">
        <f>Table1[[#This Row],[sales]]*Table1[[#This Row],[quantity]]</f>
        <v>4324.0199999999995</v>
      </c>
      <c r="Q10628" s="9">
        <f>Table1[[#This Row],[delivery_date]]-Table1[[#This Row],[order_date]]</f>
        <v>4</v>
      </c>
    </row>
    <row r="10629" spans="1:17" x14ac:dyDescent="0.35">
      <c r="A10629" t="s">
        <v>10660</v>
      </c>
      <c r="B10629" t="s">
        <v>41</v>
      </c>
      <c r="C10629" t="s">
        <v>14</v>
      </c>
      <c r="D10629" s="2">
        <v>1013.48</v>
      </c>
      <c r="E10629">
        <v>0.08</v>
      </c>
      <c r="F10629">
        <v>1</v>
      </c>
      <c r="G10629" s="1">
        <v>45591</v>
      </c>
      <c r="H10629" s="1">
        <v>45594</v>
      </c>
      <c r="I10629" t="s">
        <v>15</v>
      </c>
      <c r="J10629" t="s">
        <v>22</v>
      </c>
      <c r="K10629" s="2">
        <v>109.22</v>
      </c>
      <c r="L10629" t="s">
        <v>48</v>
      </c>
      <c r="M10629">
        <f>YEAR(Table1[[#This Row],[order_date]])</f>
        <v>2024</v>
      </c>
      <c r="N10629">
        <f>MONTH(Table1[[#This Row],[order_date]])</f>
        <v>10</v>
      </c>
      <c r="O10629" s="3">
        <f>Table1[[#This Row],[sales]]-Table1[[#This Row],[profit]]</f>
        <v>904.26</v>
      </c>
      <c r="P10629" s="3">
        <f>Table1[[#This Row],[sales]]*Table1[[#This Row],[quantity]]</f>
        <v>1013.48</v>
      </c>
      <c r="Q10629" s="9">
        <f>Table1[[#This Row],[delivery_date]]-Table1[[#This Row],[order_date]]</f>
        <v>3</v>
      </c>
    </row>
    <row r="10630" spans="1:17" x14ac:dyDescent="0.35">
      <c r="A10630" t="s">
        <v>10661</v>
      </c>
      <c r="B10630" t="s">
        <v>13</v>
      </c>
      <c r="C10630" t="s">
        <v>33</v>
      </c>
      <c r="D10630" s="2">
        <v>468.73</v>
      </c>
      <c r="E10630">
        <v>0.18</v>
      </c>
      <c r="F10630">
        <v>5</v>
      </c>
      <c r="G10630" s="1">
        <v>45437</v>
      </c>
      <c r="H10630" s="1">
        <v>45438</v>
      </c>
      <c r="I10630" t="s">
        <v>31</v>
      </c>
      <c r="J10630" t="s">
        <v>16</v>
      </c>
      <c r="K10630" s="2">
        <v>121.31</v>
      </c>
      <c r="L10630" t="s">
        <v>34</v>
      </c>
      <c r="M10630">
        <f>YEAR(Table1[[#This Row],[order_date]])</f>
        <v>2024</v>
      </c>
      <c r="N10630">
        <f>MONTH(Table1[[#This Row],[order_date]])</f>
        <v>5</v>
      </c>
      <c r="O10630" s="3">
        <f>Table1[[#This Row],[sales]]-Table1[[#This Row],[profit]]</f>
        <v>347.42</v>
      </c>
      <c r="P10630" s="3">
        <f>Table1[[#This Row],[sales]]*Table1[[#This Row],[quantity]]</f>
        <v>2343.65</v>
      </c>
      <c r="Q10630" s="9">
        <f>Table1[[#This Row],[delivery_date]]-Table1[[#This Row],[order_date]]</f>
        <v>1</v>
      </c>
    </row>
    <row r="10631" spans="1:17" x14ac:dyDescent="0.35">
      <c r="A10631" t="s">
        <v>10662</v>
      </c>
      <c r="B10631" t="s">
        <v>19</v>
      </c>
      <c r="C10631" t="s">
        <v>14</v>
      </c>
      <c r="D10631" s="2">
        <v>2686.72</v>
      </c>
      <c r="E10631">
        <v>0.43</v>
      </c>
      <c r="F10631">
        <v>3</v>
      </c>
      <c r="G10631" s="1">
        <v>45419</v>
      </c>
      <c r="H10631" s="1">
        <v>45420</v>
      </c>
      <c r="I10631" t="s">
        <v>21</v>
      </c>
      <c r="J10631" t="s">
        <v>27</v>
      </c>
      <c r="K10631" s="2">
        <v>577.74</v>
      </c>
      <c r="L10631" t="s">
        <v>23</v>
      </c>
      <c r="M10631">
        <f>YEAR(Table1[[#This Row],[order_date]])</f>
        <v>2024</v>
      </c>
      <c r="N10631">
        <f>MONTH(Table1[[#This Row],[order_date]])</f>
        <v>5</v>
      </c>
      <c r="O10631" s="3">
        <f>Table1[[#This Row],[sales]]-Table1[[#This Row],[profit]]</f>
        <v>2108.9799999999996</v>
      </c>
      <c r="P10631" s="3">
        <f>Table1[[#This Row],[sales]]*Table1[[#This Row],[quantity]]</f>
        <v>8060.16</v>
      </c>
      <c r="Q10631" s="9">
        <f>Table1[[#This Row],[delivery_date]]-Table1[[#This Row],[order_date]]</f>
        <v>1</v>
      </c>
    </row>
    <row r="10632" spans="1:17" x14ac:dyDescent="0.35">
      <c r="A10632" t="s">
        <v>10663</v>
      </c>
      <c r="B10632" t="s">
        <v>19</v>
      </c>
      <c r="C10632" t="s">
        <v>14</v>
      </c>
      <c r="D10632" s="2">
        <v>4173.34</v>
      </c>
      <c r="E10632">
        <v>0.47</v>
      </c>
      <c r="F10632">
        <v>2</v>
      </c>
      <c r="G10632" s="1">
        <v>44953</v>
      </c>
      <c r="H10632" s="1">
        <v>44957</v>
      </c>
      <c r="I10632" t="s">
        <v>15</v>
      </c>
      <c r="J10632" t="s">
        <v>22</v>
      </c>
      <c r="K10632" s="2">
        <v>1218.6199999999999</v>
      </c>
      <c r="L10632" t="s">
        <v>17</v>
      </c>
      <c r="M10632">
        <f>YEAR(Table1[[#This Row],[order_date]])</f>
        <v>2023</v>
      </c>
      <c r="N10632">
        <f>MONTH(Table1[[#This Row],[order_date]])</f>
        <v>1</v>
      </c>
      <c r="O10632" s="3">
        <f>Table1[[#This Row],[sales]]-Table1[[#This Row],[profit]]</f>
        <v>2954.7200000000003</v>
      </c>
      <c r="P10632" s="3">
        <f>Table1[[#This Row],[sales]]*Table1[[#This Row],[quantity]]</f>
        <v>8346.68</v>
      </c>
      <c r="Q10632" s="9">
        <f>Table1[[#This Row],[delivery_date]]-Table1[[#This Row],[order_date]]</f>
        <v>4</v>
      </c>
    </row>
    <row r="10633" spans="1:17" x14ac:dyDescent="0.35">
      <c r="A10633" t="s">
        <v>10664</v>
      </c>
      <c r="B10633" t="s">
        <v>41</v>
      </c>
      <c r="C10633" t="s">
        <v>33</v>
      </c>
      <c r="D10633" s="2">
        <v>1328.87</v>
      </c>
      <c r="E10633">
        <v>0.01</v>
      </c>
      <c r="F10633">
        <v>3</v>
      </c>
      <c r="G10633" s="1">
        <v>45084</v>
      </c>
      <c r="H10633" s="1">
        <v>45090</v>
      </c>
      <c r="I10633" t="s">
        <v>21</v>
      </c>
      <c r="J10633" t="s">
        <v>16</v>
      </c>
      <c r="K10633" s="2">
        <v>97.24</v>
      </c>
      <c r="L10633" t="s">
        <v>48</v>
      </c>
      <c r="M10633">
        <f>YEAR(Table1[[#This Row],[order_date]])</f>
        <v>2023</v>
      </c>
      <c r="N10633">
        <f>MONTH(Table1[[#This Row],[order_date]])</f>
        <v>6</v>
      </c>
      <c r="O10633" s="3">
        <f>Table1[[#This Row],[sales]]-Table1[[#This Row],[profit]]</f>
        <v>1231.6299999999999</v>
      </c>
      <c r="P10633" s="3">
        <f>Table1[[#This Row],[sales]]*Table1[[#This Row],[quantity]]</f>
        <v>3986.6099999999997</v>
      </c>
      <c r="Q10633" s="9">
        <f>Table1[[#This Row],[delivery_date]]-Table1[[#This Row],[order_date]]</f>
        <v>6</v>
      </c>
    </row>
    <row r="10634" spans="1:17" x14ac:dyDescent="0.35">
      <c r="A10634" t="s">
        <v>10665</v>
      </c>
      <c r="B10634" t="s">
        <v>41</v>
      </c>
      <c r="C10634" t="s">
        <v>26</v>
      </c>
      <c r="D10634" s="2">
        <v>2357.13</v>
      </c>
      <c r="E10634">
        <v>0.19</v>
      </c>
      <c r="F10634">
        <v>5</v>
      </c>
      <c r="G10634" s="1">
        <v>45641</v>
      </c>
      <c r="H10634" s="1">
        <v>45644</v>
      </c>
      <c r="I10634" t="s">
        <v>21</v>
      </c>
      <c r="J10634" t="s">
        <v>16</v>
      </c>
      <c r="K10634" s="2">
        <v>533.77</v>
      </c>
      <c r="L10634" t="s">
        <v>48</v>
      </c>
      <c r="M10634">
        <f>YEAR(Table1[[#This Row],[order_date]])</f>
        <v>2024</v>
      </c>
      <c r="N10634">
        <f>MONTH(Table1[[#This Row],[order_date]])</f>
        <v>12</v>
      </c>
      <c r="O10634" s="3">
        <f>Table1[[#This Row],[sales]]-Table1[[#This Row],[profit]]</f>
        <v>1823.3600000000001</v>
      </c>
      <c r="P10634" s="3">
        <f>Table1[[#This Row],[sales]]*Table1[[#This Row],[quantity]]</f>
        <v>11785.650000000001</v>
      </c>
      <c r="Q10634" s="9">
        <f>Table1[[#This Row],[delivery_date]]-Table1[[#This Row],[order_date]]</f>
        <v>3</v>
      </c>
    </row>
    <row r="10635" spans="1:17" x14ac:dyDescent="0.35">
      <c r="A10635" t="s">
        <v>10666</v>
      </c>
      <c r="B10635" t="s">
        <v>25</v>
      </c>
      <c r="C10635" t="s">
        <v>33</v>
      </c>
      <c r="D10635" s="2">
        <v>887.94</v>
      </c>
      <c r="E10635">
        <v>0.06</v>
      </c>
      <c r="F10635">
        <v>5</v>
      </c>
      <c r="G10635" s="1">
        <v>45625</v>
      </c>
      <c r="H10635" s="1">
        <v>45626</v>
      </c>
      <c r="I10635" t="s">
        <v>15</v>
      </c>
      <c r="J10635" t="s">
        <v>22</v>
      </c>
      <c r="K10635" s="2">
        <v>233.7</v>
      </c>
      <c r="L10635" t="s">
        <v>17</v>
      </c>
      <c r="M10635">
        <f>YEAR(Table1[[#This Row],[order_date]])</f>
        <v>2024</v>
      </c>
      <c r="N10635">
        <f>MONTH(Table1[[#This Row],[order_date]])</f>
        <v>11</v>
      </c>
      <c r="O10635" s="3">
        <f>Table1[[#This Row],[sales]]-Table1[[#This Row],[profit]]</f>
        <v>654.24</v>
      </c>
      <c r="P10635" s="3">
        <f>Table1[[#This Row],[sales]]*Table1[[#This Row],[quantity]]</f>
        <v>4439.7000000000007</v>
      </c>
      <c r="Q10635" s="9">
        <f>Table1[[#This Row],[delivery_date]]-Table1[[#This Row],[order_date]]</f>
        <v>1</v>
      </c>
    </row>
    <row r="10636" spans="1:17" x14ac:dyDescent="0.35">
      <c r="A10636" t="s">
        <v>10667</v>
      </c>
      <c r="B10636" t="s">
        <v>19</v>
      </c>
      <c r="C10636" t="s">
        <v>20</v>
      </c>
      <c r="D10636" s="2">
        <v>2080.58</v>
      </c>
      <c r="E10636">
        <v>0.39</v>
      </c>
      <c r="F10636">
        <v>8</v>
      </c>
      <c r="G10636" s="1">
        <v>45107</v>
      </c>
      <c r="H10636" s="1">
        <v>45112</v>
      </c>
      <c r="I10636" t="s">
        <v>21</v>
      </c>
      <c r="J10636" t="s">
        <v>27</v>
      </c>
      <c r="K10636" s="2">
        <v>354.14</v>
      </c>
      <c r="L10636" t="s">
        <v>23</v>
      </c>
      <c r="M10636">
        <f>YEAR(Table1[[#This Row],[order_date]])</f>
        <v>2023</v>
      </c>
      <c r="N10636">
        <f>MONTH(Table1[[#This Row],[order_date]])</f>
        <v>6</v>
      </c>
      <c r="O10636" s="3">
        <f>Table1[[#This Row],[sales]]-Table1[[#This Row],[profit]]</f>
        <v>1726.44</v>
      </c>
      <c r="P10636" s="3">
        <f>Table1[[#This Row],[sales]]*Table1[[#This Row],[quantity]]</f>
        <v>16644.64</v>
      </c>
      <c r="Q10636" s="9">
        <f>Table1[[#This Row],[delivery_date]]-Table1[[#This Row],[order_date]]</f>
        <v>5</v>
      </c>
    </row>
    <row r="10637" spans="1:17" x14ac:dyDescent="0.35">
      <c r="A10637" t="s">
        <v>10668</v>
      </c>
      <c r="B10637" t="s">
        <v>25</v>
      </c>
      <c r="C10637" t="s">
        <v>14</v>
      </c>
      <c r="D10637" s="2">
        <v>175.68</v>
      </c>
      <c r="E10637">
        <v>0.37</v>
      </c>
      <c r="F10637">
        <v>4</v>
      </c>
      <c r="G10637" s="1">
        <v>45516</v>
      </c>
      <c r="H10637" s="1">
        <v>45518</v>
      </c>
      <c r="I10637" t="s">
        <v>31</v>
      </c>
      <c r="J10637" t="s">
        <v>22</v>
      </c>
      <c r="K10637" s="2">
        <v>11.37</v>
      </c>
      <c r="L10637" t="s">
        <v>17</v>
      </c>
      <c r="M10637">
        <f>YEAR(Table1[[#This Row],[order_date]])</f>
        <v>2024</v>
      </c>
      <c r="N10637">
        <f>MONTH(Table1[[#This Row],[order_date]])</f>
        <v>8</v>
      </c>
      <c r="O10637" s="3">
        <f>Table1[[#This Row],[sales]]-Table1[[#This Row],[profit]]</f>
        <v>164.31</v>
      </c>
      <c r="P10637" s="3">
        <f>Table1[[#This Row],[sales]]*Table1[[#This Row],[quantity]]</f>
        <v>702.72</v>
      </c>
      <c r="Q10637" s="9">
        <f>Table1[[#This Row],[delivery_date]]-Table1[[#This Row],[order_date]]</f>
        <v>2</v>
      </c>
    </row>
    <row r="10638" spans="1:17" x14ac:dyDescent="0.35">
      <c r="A10638" t="s">
        <v>10669</v>
      </c>
      <c r="B10638" t="s">
        <v>19</v>
      </c>
      <c r="C10638" t="s">
        <v>36</v>
      </c>
      <c r="D10638" s="2">
        <v>4562.57</v>
      </c>
      <c r="E10638">
        <v>0.38</v>
      </c>
      <c r="F10638">
        <v>2</v>
      </c>
      <c r="G10638" s="1">
        <v>45227</v>
      </c>
      <c r="H10638" s="1">
        <v>45228</v>
      </c>
      <c r="I10638" t="s">
        <v>15</v>
      </c>
      <c r="J10638" t="s">
        <v>16</v>
      </c>
      <c r="K10638" s="2">
        <v>967.49</v>
      </c>
      <c r="L10638" t="s">
        <v>39</v>
      </c>
      <c r="M10638">
        <f>YEAR(Table1[[#This Row],[order_date]])</f>
        <v>2023</v>
      </c>
      <c r="N10638">
        <f>MONTH(Table1[[#This Row],[order_date]])</f>
        <v>10</v>
      </c>
      <c r="O10638" s="3">
        <f>Table1[[#This Row],[sales]]-Table1[[#This Row],[profit]]</f>
        <v>3595.08</v>
      </c>
      <c r="P10638" s="3">
        <f>Table1[[#This Row],[sales]]*Table1[[#This Row],[quantity]]</f>
        <v>9125.14</v>
      </c>
      <c r="Q10638" s="9">
        <f>Table1[[#This Row],[delivery_date]]-Table1[[#This Row],[order_date]]</f>
        <v>1</v>
      </c>
    </row>
    <row r="10639" spans="1:17" x14ac:dyDescent="0.35">
      <c r="A10639" t="s">
        <v>10670</v>
      </c>
      <c r="B10639" t="s">
        <v>25</v>
      </c>
      <c r="C10639" t="s">
        <v>14</v>
      </c>
      <c r="D10639" s="2">
        <v>3415.2</v>
      </c>
      <c r="E10639">
        <v>0.2</v>
      </c>
      <c r="F10639">
        <v>8</v>
      </c>
      <c r="G10639" s="1">
        <v>45126</v>
      </c>
      <c r="H10639" s="1">
        <v>45132</v>
      </c>
      <c r="I10639" t="s">
        <v>15</v>
      </c>
      <c r="J10639" t="s">
        <v>16</v>
      </c>
      <c r="K10639" s="2">
        <v>701.16</v>
      </c>
      <c r="L10639" t="s">
        <v>28</v>
      </c>
      <c r="M10639">
        <f>YEAR(Table1[[#This Row],[order_date]])</f>
        <v>2023</v>
      </c>
      <c r="N10639">
        <f>MONTH(Table1[[#This Row],[order_date]])</f>
        <v>7</v>
      </c>
      <c r="O10639" s="3">
        <f>Table1[[#This Row],[sales]]-Table1[[#This Row],[profit]]</f>
        <v>2714.04</v>
      </c>
      <c r="P10639" s="3">
        <f>Table1[[#This Row],[sales]]*Table1[[#This Row],[quantity]]</f>
        <v>27321.599999999999</v>
      </c>
      <c r="Q10639" s="9">
        <f>Table1[[#This Row],[delivery_date]]-Table1[[#This Row],[order_date]]</f>
        <v>6</v>
      </c>
    </row>
    <row r="10640" spans="1:17" x14ac:dyDescent="0.35">
      <c r="A10640" t="s">
        <v>10671</v>
      </c>
      <c r="B10640" t="s">
        <v>41</v>
      </c>
      <c r="C10640" t="s">
        <v>36</v>
      </c>
      <c r="D10640" s="2">
        <v>1730.79</v>
      </c>
      <c r="E10640">
        <v>0.2</v>
      </c>
      <c r="F10640">
        <v>8</v>
      </c>
      <c r="G10640" s="1">
        <v>45371</v>
      </c>
      <c r="H10640" s="1">
        <v>45374</v>
      </c>
      <c r="I10640" t="s">
        <v>21</v>
      </c>
      <c r="J10640" t="s">
        <v>16</v>
      </c>
      <c r="K10640" s="2">
        <v>494.65</v>
      </c>
      <c r="L10640" t="s">
        <v>23</v>
      </c>
      <c r="M10640">
        <f>YEAR(Table1[[#This Row],[order_date]])</f>
        <v>2024</v>
      </c>
      <c r="N10640">
        <f>MONTH(Table1[[#This Row],[order_date]])</f>
        <v>3</v>
      </c>
      <c r="O10640" s="3">
        <f>Table1[[#This Row],[sales]]-Table1[[#This Row],[profit]]</f>
        <v>1236.1399999999999</v>
      </c>
      <c r="P10640" s="3">
        <f>Table1[[#This Row],[sales]]*Table1[[#This Row],[quantity]]</f>
        <v>13846.32</v>
      </c>
      <c r="Q10640" s="9">
        <f>Table1[[#This Row],[delivery_date]]-Table1[[#This Row],[order_date]]</f>
        <v>3</v>
      </c>
    </row>
    <row r="10641" spans="1:17" x14ac:dyDescent="0.35">
      <c r="A10641" t="s">
        <v>10672</v>
      </c>
      <c r="B10641" t="s">
        <v>13</v>
      </c>
      <c r="C10641" t="s">
        <v>20</v>
      </c>
      <c r="D10641" s="2">
        <v>4417.87</v>
      </c>
      <c r="E10641">
        <v>0.13</v>
      </c>
      <c r="F10641">
        <v>8</v>
      </c>
      <c r="G10641" s="1">
        <v>45193</v>
      </c>
      <c r="H10641" s="1">
        <v>45194</v>
      </c>
      <c r="I10641" t="s">
        <v>15</v>
      </c>
      <c r="J10641" t="s">
        <v>16</v>
      </c>
      <c r="K10641" s="2">
        <v>1131.8399999999999</v>
      </c>
      <c r="L10641" t="s">
        <v>23</v>
      </c>
      <c r="M10641">
        <f>YEAR(Table1[[#This Row],[order_date]])</f>
        <v>2023</v>
      </c>
      <c r="N10641">
        <f>MONTH(Table1[[#This Row],[order_date]])</f>
        <v>9</v>
      </c>
      <c r="O10641" s="3">
        <f>Table1[[#This Row],[sales]]-Table1[[#This Row],[profit]]</f>
        <v>3286.0299999999997</v>
      </c>
      <c r="P10641" s="3">
        <f>Table1[[#This Row],[sales]]*Table1[[#This Row],[quantity]]</f>
        <v>35342.959999999999</v>
      </c>
      <c r="Q10641" s="9">
        <f>Table1[[#This Row],[delivery_date]]-Table1[[#This Row],[order_date]]</f>
        <v>1</v>
      </c>
    </row>
    <row r="10642" spans="1:17" x14ac:dyDescent="0.35">
      <c r="A10642" t="s">
        <v>10673</v>
      </c>
      <c r="B10642" t="s">
        <v>41</v>
      </c>
      <c r="C10642" t="s">
        <v>20</v>
      </c>
      <c r="D10642" s="2">
        <v>996.36</v>
      </c>
      <c r="E10642">
        <v>0.18</v>
      </c>
      <c r="F10642">
        <v>1</v>
      </c>
      <c r="G10642" s="1">
        <v>45004</v>
      </c>
      <c r="H10642" s="1">
        <v>45009</v>
      </c>
      <c r="I10642" t="s">
        <v>21</v>
      </c>
      <c r="J10642" t="s">
        <v>16</v>
      </c>
      <c r="K10642" s="2">
        <v>185.35</v>
      </c>
      <c r="L10642" t="s">
        <v>17</v>
      </c>
      <c r="M10642">
        <f>YEAR(Table1[[#This Row],[order_date]])</f>
        <v>2023</v>
      </c>
      <c r="N10642">
        <f>MONTH(Table1[[#This Row],[order_date]])</f>
        <v>3</v>
      </c>
      <c r="O10642" s="3">
        <f>Table1[[#This Row],[sales]]-Table1[[#This Row],[profit]]</f>
        <v>811.01</v>
      </c>
      <c r="P10642" s="3">
        <f>Table1[[#This Row],[sales]]*Table1[[#This Row],[quantity]]</f>
        <v>996.36</v>
      </c>
      <c r="Q10642" s="9">
        <f>Table1[[#This Row],[delivery_date]]-Table1[[#This Row],[order_date]]</f>
        <v>5</v>
      </c>
    </row>
    <row r="10643" spans="1:17" x14ac:dyDescent="0.35">
      <c r="A10643" t="s">
        <v>10674</v>
      </c>
      <c r="B10643" t="s">
        <v>25</v>
      </c>
      <c r="C10643" t="s">
        <v>20</v>
      </c>
      <c r="D10643" s="2">
        <v>485.8</v>
      </c>
      <c r="E10643">
        <v>0.49</v>
      </c>
      <c r="F10643">
        <v>9</v>
      </c>
      <c r="G10643" s="1">
        <v>45617</v>
      </c>
      <c r="H10643" s="1">
        <v>45619</v>
      </c>
      <c r="I10643" t="s">
        <v>21</v>
      </c>
      <c r="J10643" t="s">
        <v>16</v>
      </c>
      <c r="K10643" s="2">
        <v>38.049999999999997</v>
      </c>
      <c r="L10643" t="s">
        <v>17</v>
      </c>
      <c r="M10643">
        <f>YEAR(Table1[[#This Row],[order_date]])</f>
        <v>2024</v>
      </c>
      <c r="N10643">
        <f>MONTH(Table1[[#This Row],[order_date]])</f>
        <v>11</v>
      </c>
      <c r="O10643" s="3">
        <f>Table1[[#This Row],[sales]]-Table1[[#This Row],[profit]]</f>
        <v>447.75</v>
      </c>
      <c r="P10643" s="3">
        <f>Table1[[#This Row],[sales]]*Table1[[#This Row],[quantity]]</f>
        <v>4372.2</v>
      </c>
      <c r="Q10643" s="9">
        <f>Table1[[#This Row],[delivery_date]]-Table1[[#This Row],[order_date]]</f>
        <v>2</v>
      </c>
    </row>
    <row r="10644" spans="1:17" x14ac:dyDescent="0.35">
      <c r="A10644" t="s">
        <v>10675</v>
      </c>
      <c r="B10644" t="s">
        <v>25</v>
      </c>
      <c r="C10644" t="s">
        <v>33</v>
      </c>
      <c r="D10644" s="2">
        <v>4718.8500000000004</v>
      </c>
      <c r="E10644">
        <v>0.02</v>
      </c>
      <c r="F10644">
        <v>4</v>
      </c>
      <c r="G10644" s="1">
        <v>45549</v>
      </c>
      <c r="H10644" s="1">
        <v>45551</v>
      </c>
      <c r="I10644" t="s">
        <v>15</v>
      </c>
      <c r="J10644" t="s">
        <v>16</v>
      </c>
      <c r="K10644" s="2">
        <v>301.39</v>
      </c>
      <c r="L10644" t="s">
        <v>28</v>
      </c>
      <c r="M10644">
        <f>YEAR(Table1[[#This Row],[order_date]])</f>
        <v>2024</v>
      </c>
      <c r="N10644">
        <f>MONTH(Table1[[#This Row],[order_date]])</f>
        <v>9</v>
      </c>
      <c r="O10644" s="3">
        <f>Table1[[#This Row],[sales]]-Table1[[#This Row],[profit]]</f>
        <v>4417.46</v>
      </c>
      <c r="P10644" s="3">
        <f>Table1[[#This Row],[sales]]*Table1[[#This Row],[quantity]]</f>
        <v>18875.400000000001</v>
      </c>
      <c r="Q10644" s="9">
        <f>Table1[[#This Row],[delivery_date]]-Table1[[#This Row],[order_date]]</f>
        <v>2</v>
      </c>
    </row>
    <row r="10645" spans="1:17" x14ac:dyDescent="0.35">
      <c r="A10645" t="s">
        <v>10676</v>
      </c>
      <c r="B10645" t="s">
        <v>13</v>
      </c>
      <c r="C10645" t="s">
        <v>14</v>
      </c>
      <c r="D10645" s="2">
        <v>1614.18</v>
      </c>
      <c r="E10645">
        <v>0.16</v>
      </c>
      <c r="F10645">
        <v>4</v>
      </c>
      <c r="G10645" s="1">
        <v>45652</v>
      </c>
      <c r="H10645" s="1">
        <v>45657</v>
      </c>
      <c r="I10645" t="s">
        <v>15</v>
      </c>
      <c r="J10645" t="s">
        <v>22</v>
      </c>
      <c r="K10645" s="2">
        <v>444.99</v>
      </c>
      <c r="L10645" t="s">
        <v>28</v>
      </c>
      <c r="M10645">
        <f>YEAR(Table1[[#This Row],[order_date]])</f>
        <v>2024</v>
      </c>
      <c r="N10645">
        <f>MONTH(Table1[[#This Row],[order_date]])</f>
        <v>12</v>
      </c>
      <c r="O10645" s="3">
        <f>Table1[[#This Row],[sales]]-Table1[[#This Row],[profit]]</f>
        <v>1169.19</v>
      </c>
      <c r="P10645" s="3">
        <f>Table1[[#This Row],[sales]]*Table1[[#This Row],[quantity]]</f>
        <v>6456.72</v>
      </c>
      <c r="Q10645" s="9">
        <f>Table1[[#This Row],[delivery_date]]-Table1[[#This Row],[order_date]]</f>
        <v>5</v>
      </c>
    </row>
    <row r="10646" spans="1:17" x14ac:dyDescent="0.35">
      <c r="A10646" t="s">
        <v>10677</v>
      </c>
      <c r="B10646" t="s">
        <v>19</v>
      </c>
      <c r="C10646" t="s">
        <v>36</v>
      </c>
      <c r="D10646" s="2">
        <v>4686.2700000000004</v>
      </c>
      <c r="E10646">
        <v>0.39</v>
      </c>
      <c r="F10646">
        <v>8</v>
      </c>
      <c r="G10646" s="1">
        <v>45128</v>
      </c>
      <c r="H10646" s="1">
        <v>45131</v>
      </c>
      <c r="I10646" t="s">
        <v>15</v>
      </c>
      <c r="J10646" t="s">
        <v>27</v>
      </c>
      <c r="K10646" s="2">
        <v>790.01</v>
      </c>
      <c r="L10646" t="s">
        <v>28</v>
      </c>
      <c r="M10646">
        <f>YEAR(Table1[[#This Row],[order_date]])</f>
        <v>2023</v>
      </c>
      <c r="N10646">
        <f>MONTH(Table1[[#This Row],[order_date]])</f>
        <v>7</v>
      </c>
      <c r="O10646" s="3">
        <f>Table1[[#This Row],[sales]]-Table1[[#This Row],[profit]]</f>
        <v>3896.26</v>
      </c>
      <c r="P10646" s="3">
        <f>Table1[[#This Row],[sales]]*Table1[[#This Row],[quantity]]</f>
        <v>37490.160000000003</v>
      </c>
      <c r="Q10646" s="9">
        <f>Table1[[#This Row],[delivery_date]]-Table1[[#This Row],[order_date]]</f>
        <v>3</v>
      </c>
    </row>
    <row r="10647" spans="1:17" x14ac:dyDescent="0.35">
      <c r="A10647" t="s">
        <v>10678</v>
      </c>
      <c r="B10647" t="s">
        <v>25</v>
      </c>
      <c r="C10647" t="s">
        <v>20</v>
      </c>
      <c r="D10647" s="2">
        <v>3224.3</v>
      </c>
      <c r="E10647">
        <v>0.19</v>
      </c>
      <c r="F10647">
        <v>8</v>
      </c>
      <c r="G10647" s="1">
        <v>45154</v>
      </c>
      <c r="H10647" s="1">
        <v>45159</v>
      </c>
      <c r="I10647" t="s">
        <v>15</v>
      </c>
      <c r="J10647" t="s">
        <v>27</v>
      </c>
      <c r="K10647" s="2">
        <v>678.6</v>
      </c>
      <c r="L10647" t="s">
        <v>39</v>
      </c>
      <c r="M10647">
        <f>YEAR(Table1[[#This Row],[order_date]])</f>
        <v>2023</v>
      </c>
      <c r="N10647">
        <f>MONTH(Table1[[#This Row],[order_date]])</f>
        <v>8</v>
      </c>
      <c r="O10647" s="3">
        <f>Table1[[#This Row],[sales]]-Table1[[#This Row],[profit]]</f>
        <v>2545.7000000000003</v>
      </c>
      <c r="P10647" s="3">
        <f>Table1[[#This Row],[sales]]*Table1[[#This Row],[quantity]]</f>
        <v>25794.400000000001</v>
      </c>
      <c r="Q10647" s="9">
        <f>Table1[[#This Row],[delivery_date]]-Table1[[#This Row],[order_date]]</f>
        <v>5</v>
      </c>
    </row>
    <row r="10648" spans="1:17" x14ac:dyDescent="0.35">
      <c r="A10648" t="s">
        <v>10679</v>
      </c>
      <c r="B10648" t="s">
        <v>25</v>
      </c>
      <c r="C10648" t="s">
        <v>20</v>
      </c>
      <c r="D10648" s="2">
        <v>4902.21</v>
      </c>
      <c r="E10648">
        <v>0.47</v>
      </c>
      <c r="F10648">
        <v>6</v>
      </c>
      <c r="G10648" s="1">
        <v>45349</v>
      </c>
      <c r="H10648" s="1">
        <v>45355</v>
      </c>
      <c r="I10648" t="s">
        <v>21</v>
      </c>
      <c r="J10648" t="s">
        <v>27</v>
      </c>
      <c r="K10648" s="2">
        <v>1122.8699999999999</v>
      </c>
      <c r="L10648" t="s">
        <v>34</v>
      </c>
      <c r="M10648">
        <f>YEAR(Table1[[#This Row],[order_date]])</f>
        <v>2024</v>
      </c>
      <c r="N10648">
        <f>MONTH(Table1[[#This Row],[order_date]])</f>
        <v>2</v>
      </c>
      <c r="O10648" s="3">
        <f>Table1[[#This Row],[sales]]-Table1[[#This Row],[profit]]</f>
        <v>3779.34</v>
      </c>
      <c r="P10648" s="3">
        <f>Table1[[#This Row],[sales]]*Table1[[#This Row],[quantity]]</f>
        <v>29413.260000000002</v>
      </c>
      <c r="Q10648" s="9">
        <f>Table1[[#This Row],[delivery_date]]-Table1[[#This Row],[order_date]]</f>
        <v>6</v>
      </c>
    </row>
    <row r="10649" spans="1:17" x14ac:dyDescent="0.35">
      <c r="A10649" t="s">
        <v>10680</v>
      </c>
      <c r="B10649" t="s">
        <v>25</v>
      </c>
      <c r="C10649" t="s">
        <v>36</v>
      </c>
      <c r="D10649" s="2">
        <v>3791.8</v>
      </c>
      <c r="E10649">
        <v>0.17</v>
      </c>
      <c r="F10649">
        <v>4</v>
      </c>
      <c r="G10649" s="1">
        <v>44950</v>
      </c>
      <c r="H10649" s="1">
        <v>44957</v>
      </c>
      <c r="I10649" t="s">
        <v>21</v>
      </c>
      <c r="J10649" t="s">
        <v>16</v>
      </c>
      <c r="K10649" s="2">
        <v>716.04</v>
      </c>
      <c r="L10649" t="s">
        <v>48</v>
      </c>
      <c r="M10649">
        <f>YEAR(Table1[[#This Row],[order_date]])</f>
        <v>2023</v>
      </c>
      <c r="N10649">
        <f>MONTH(Table1[[#This Row],[order_date]])</f>
        <v>1</v>
      </c>
      <c r="O10649" s="3">
        <f>Table1[[#This Row],[sales]]-Table1[[#This Row],[profit]]</f>
        <v>3075.76</v>
      </c>
      <c r="P10649" s="3">
        <f>Table1[[#This Row],[sales]]*Table1[[#This Row],[quantity]]</f>
        <v>15167.2</v>
      </c>
      <c r="Q10649" s="9">
        <f>Table1[[#This Row],[delivery_date]]-Table1[[#This Row],[order_date]]</f>
        <v>7</v>
      </c>
    </row>
    <row r="10650" spans="1:17" x14ac:dyDescent="0.35">
      <c r="A10650" t="s">
        <v>10681</v>
      </c>
      <c r="B10650" t="s">
        <v>13</v>
      </c>
      <c r="C10650" t="s">
        <v>14</v>
      </c>
      <c r="D10650" s="2">
        <v>616.87</v>
      </c>
      <c r="E10650">
        <v>0.42</v>
      </c>
      <c r="F10650">
        <v>3</v>
      </c>
      <c r="G10650" s="1">
        <v>45572</v>
      </c>
      <c r="H10650" s="1">
        <v>45577</v>
      </c>
      <c r="I10650" t="s">
        <v>21</v>
      </c>
      <c r="J10650" t="s">
        <v>27</v>
      </c>
      <c r="K10650" s="2">
        <v>163.71</v>
      </c>
      <c r="L10650" t="s">
        <v>48</v>
      </c>
      <c r="M10650">
        <f>YEAR(Table1[[#This Row],[order_date]])</f>
        <v>2024</v>
      </c>
      <c r="N10650">
        <f>MONTH(Table1[[#This Row],[order_date]])</f>
        <v>10</v>
      </c>
      <c r="O10650" s="3">
        <f>Table1[[#This Row],[sales]]-Table1[[#This Row],[profit]]</f>
        <v>453.15999999999997</v>
      </c>
      <c r="P10650" s="3">
        <f>Table1[[#This Row],[sales]]*Table1[[#This Row],[quantity]]</f>
        <v>1850.6100000000001</v>
      </c>
      <c r="Q10650" s="9">
        <f>Table1[[#This Row],[delivery_date]]-Table1[[#This Row],[order_date]]</f>
        <v>5</v>
      </c>
    </row>
    <row r="10651" spans="1:17" x14ac:dyDescent="0.35">
      <c r="A10651" t="s">
        <v>10682</v>
      </c>
      <c r="B10651" t="s">
        <v>41</v>
      </c>
      <c r="C10651" t="s">
        <v>14</v>
      </c>
      <c r="D10651" s="2">
        <v>4275.92</v>
      </c>
      <c r="E10651">
        <v>0.41</v>
      </c>
      <c r="F10651">
        <v>5</v>
      </c>
      <c r="G10651" s="1">
        <v>45471</v>
      </c>
      <c r="H10651" s="1">
        <v>45475</v>
      </c>
      <c r="I10651" t="s">
        <v>31</v>
      </c>
      <c r="J10651" t="s">
        <v>16</v>
      </c>
      <c r="K10651" s="2">
        <v>277.91000000000003</v>
      </c>
      <c r="L10651" t="s">
        <v>34</v>
      </c>
      <c r="M10651">
        <f>YEAR(Table1[[#This Row],[order_date]])</f>
        <v>2024</v>
      </c>
      <c r="N10651">
        <f>MONTH(Table1[[#This Row],[order_date]])</f>
        <v>6</v>
      </c>
      <c r="O10651" s="3">
        <f>Table1[[#This Row],[sales]]-Table1[[#This Row],[profit]]</f>
        <v>3998.01</v>
      </c>
      <c r="P10651" s="3">
        <f>Table1[[#This Row],[sales]]*Table1[[#This Row],[quantity]]</f>
        <v>21379.599999999999</v>
      </c>
      <c r="Q10651" s="9">
        <f>Table1[[#This Row],[delivery_date]]-Table1[[#This Row],[order_date]]</f>
        <v>4</v>
      </c>
    </row>
    <row r="10652" spans="1:17" x14ac:dyDescent="0.35">
      <c r="A10652" t="s">
        <v>10683</v>
      </c>
      <c r="B10652" t="s">
        <v>25</v>
      </c>
      <c r="C10652" t="s">
        <v>36</v>
      </c>
      <c r="D10652" s="2">
        <v>824.6</v>
      </c>
      <c r="E10652">
        <v>0</v>
      </c>
      <c r="F10652">
        <v>8</v>
      </c>
      <c r="G10652" s="1">
        <v>45332</v>
      </c>
      <c r="H10652" s="1">
        <v>45339</v>
      </c>
      <c r="I10652" t="s">
        <v>21</v>
      </c>
      <c r="J10652" t="s">
        <v>22</v>
      </c>
      <c r="K10652" s="2">
        <v>198.81</v>
      </c>
      <c r="L10652" t="s">
        <v>34</v>
      </c>
      <c r="M10652">
        <f>YEAR(Table1[[#This Row],[order_date]])</f>
        <v>2024</v>
      </c>
      <c r="N10652">
        <f>MONTH(Table1[[#This Row],[order_date]])</f>
        <v>2</v>
      </c>
      <c r="O10652" s="3">
        <f>Table1[[#This Row],[sales]]-Table1[[#This Row],[profit]]</f>
        <v>625.79</v>
      </c>
      <c r="P10652" s="3">
        <f>Table1[[#This Row],[sales]]*Table1[[#This Row],[quantity]]</f>
        <v>6596.8</v>
      </c>
      <c r="Q10652" s="9">
        <f>Table1[[#This Row],[delivery_date]]-Table1[[#This Row],[order_date]]</f>
        <v>7</v>
      </c>
    </row>
    <row r="10653" spans="1:17" x14ac:dyDescent="0.35">
      <c r="A10653" t="s">
        <v>10684</v>
      </c>
      <c r="B10653" t="s">
        <v>13</v>
      </c>
      <c r="C10653" t="s">
        <v>26</v>
      </c>
      <c r="D10653" s="2">
        <v>3491.77</v>
      </c>
      <c r="E10653">
        <v>0.2</v>
      </c>
      <c r="F10653">
        <v>7</v>
      </c>
      <c r="G10653" s="1">
        <v>45330</v>
      </c>
      <c r="H10653" s="1">
        <v>45336</v>
      </c>
      <c r="I10653" t="s">
        <v>21</v>
      </c>
      <c r="J10653" t="s">
        <v>22</v>
      </c>
      <c r="K10653" s="2">
        <v>840.06</v>
      </c>
      <c r="L10653" t="s">
        <v>28</v>
      </c>
      <c r="M10653">
        <f>YEAR(Table1[[#This Row],[order_date]])</f>
        <v>2024</v>
      </c>
      <c r="N10653">
        <f>MONTH(Table1[[#This Row],[order_date]])</f>
        <v>2</v>
      </c>
      <c r="O10653" s="3">
        <f>Table1[[#This Row],[sales]]-Table1[[#This Row],[profit]]</f>
        <v>2651.71</v>
      </c>
      <c r="P10653" s="3">
        <f>Table1[[#This Row],[sales]]*Table1[[#This Row],[quantity]]</f>
        <v>24442.39</v>
      </c>
      <c r="Q10653" s="9">
        <f>Table1[[#This Row],[delivery_date]]-Table1[[#This Row],[order_date]]</f>
        <v>6</v>
      </c>
    </row>
    <row r="10654" spans="1:17" x14ac:dyDescent="0.35">
      <c r="A10654" t="s">
        <v>10685</v>
      </c>
      <c r="B10654" t="s">
        <v>25</v>
      </c>
      <c r="C10654" t="s">
        <v>14</v>
      </c>
      <c r="D10654" s="2">
        <v>2552</v>
      </c>
      <c r="E10654">
        <v>0.14000000000000001</v>
      </c>
      <c r="F10654">
        <v>8</v>
      </c>
      <c r="G10654" s="1">
        <v>44937</v>
      </c>
      <c r="H10654" s="1">
        <v>44941</v>
      </c>
      <c r="I10654" t="s">
        <v>31</v>
      </c>
      <c r="J10654" t="s">
        <v>16</v>
      </c>
      <c r="K10654" s="2">
        <v>275.62</v>
      </c>
      <c r="L10654" t="s">
        <v>28</v>
      </c>
      <c r="M10654">
        <f>YEAR(Table1[[#This Row],[order_date]])</f>
        <v>2023</v>
      </c>
      <c r="N10654">
        <f>MONTH(Table1[[#This Row],[order_date]])</f>
        <v>1</v>
      </c>
      <c r="O10654" s="3">
        <f>Table1[[#This Row],[sales]]-Table1[[#This Row],[profit]]</f>
        <v>2276.38</v>
      </c>
      <c r="P10654" s="3">
        <f>Table1[[#This Row],[sales]]*Table1[[#This Row],[quantity]]</f>
        <v>20416</v>
      </c>
      <c r="Q10654" s="9">
        <f>Table1[[#This Row],[delivery_date]]-Table1[[#This Row],[order_date]]</f>
        <v>4</v>
      </c>
    </row>
    <row r="10655" spans="1:17" x14ac:dyDescent="0.35">
      <c r="A10655" t="s">
        <v>10686</v>
      </c>
      <c r="B10655" t="s">
        <v>19</v>
      </c>
      <c r="C10655" t="s">
        <v>36</v>
      </c>
      <c r="D10655" s="2">
        <v>3567.85</v>
      </c>
      <c r="E10655">
        <v>0.24</v>
      </c>
      <c r="F10655">
        <v>1</v>
      </c>
      <c r="G10655" s="1">
        <v>45041</v>
      </c>
      <c r="H10655" s="1">
        <v>45045</v>
      </c>
      <c r="I10655" t="s">
        <v>15</v>
      </c>
      <c r="J10655" t="s">
        <v>27</v>
      </c>
      <c r="K10655" s="2">
        <v>285.91000000000003</v>
      </c>
      <c r="L10655" t="s">
        <v>23</v>
      </c>
      <c r="M10655">
        <f>YEAR(Table1[[#This Row],[order_date]])</f>
        <v>2023</v>
      </c>
      <c r="N10655">
        <f>MONTH(Table1[[#This Row],[order_date]])</f>
        <v>4</v>
      </c>
      <c r="O10655" s="3">
        <f>Table1[[#This Row],[sales]]-Table1[[#This Row],[profit]]</f>
        <v>3281.94</v>
      </c>
      <c r="P10655" s="3">
        <f>Table1[[#This Row],[sales]]*Table1[[#This Row],[quantity]]</f>
        <v>3567.85</v>
      </c>
      <c r="Q10655" s="9">
        <f>Table1[[#This Row],[delivery_date]]-Table1[[#This Row],[order_date]]</f>
        <v>4</v>
      </c>
    </row>
    <row r="10656" spans="1:17" x14ac:dyDescent="0.35">
      <c r="A10656" t="s">
        <v>10687</v>
      </c>
      <c r="B10656" t="s">
        <v>13</v>
      </c>
      <c r="C10656" t="s">
        <v>36</v>
      </c>
      <c r="D10656" s="2">
        <v>3848.45</v>
      </c>
      <c r="E10656">
        <v>0.23</v>
      </c>
      <c r="F10656">
        <v>4</v>
      </c>
      <c r="G10656" s="1">
        <v>44991</v>
      </c>
      <c r="H10656" s="1">
        <v>44993</v>
      </c>
      <c r="I10656" t="s">
        <v>15</v>
      </c>
      <c r="J10656" t="s">
        <v>16</v>
      </c>
      <c r="K10656" s="2">
        <v>806.62</v>
      </c>
      <c r="L10656" t="s">
        <v>28</v>
      </c>
      <c r="M10656">
        <f>YEAR(Table1[[#This Row],[order_date]])</f>
        <v>2023</v>
      </c>
      <c r="N10656">
        <f>MONTH(Table1[[#This Row],[order_date]])</f>
        <v>3</v>
      </c>
      <c r="O10656" s="3">
        <f>Table1[[#This Row],[sales]]-Table1[[#This Row],[profit]]</f>
        <v>3041.83</v>
      </c>
      <c r="P10656" s="3">
        <f>Table1[[#This Row],[sales]]*Table1[[#This Row],[quantity]]</f>
        <v>15393.8</v>
      </c>
      <c r="Q10656" s="9">
        <f>Table1[[#This Row],[delivery_date]]-Table1[[#This Row],[order_date]]</f>
        <v>2</v>
      </c>
    </row>
    <row r="10657" spans="1:17" x14ac:dyDescent="0.35">
      <c r="A10657" t="s">
        <v>10688</v>
      </c>
      <c r="B10657" t="s">
        <v>25</v>
      </c>
      <c r="C10657" t="s">
        <v>20</v>
      </c>
      <c r="D10657" s="2">
        <v>4037.96</v>
      </c>
      <c r="E10657">
        <v>0.45</v>
      </c>
      <c r="F10657">
        <v>9</v>
      </c>
      <c r="G10657" s="1">
        <v>45288</v>
      </c>
      <c r="H10657" s="1">
        <v>45290</v>
      </c>
      <c r="I10657" t="s">
        <v>21</v>
      </c>
      <c r="J10657" t="s">
        <v>16</v>
      </c>
      <c r="K10657" s="2">
        <v>537.54999999999995</v>
      </c>
      <c r="L10657" t="s">
        <v>39</v>
      </c>
      <c r="M10657">
        <f>YEAR(Table1[[#This Row],[order_date]])</f>
        <v>2023</v>
      </c>
      <c r="N10657">
        <f>MONTH(Table1[[#This Row],[order_date]])</f>
        <v>12</v>
      </c>
      <c r="O10657" s="3">
        <f>Table1[[#This Row],[sales]]-Table1[[#This Row],[profit]]</f>
        <v>3500.41</v>
      </c>
      <c r="P10657" s="3">
        <f>Table1[[#This Row],[sales]]*Table1[[#This Row],[quantity]]</f>
        <v>36341.64</v>
      </c>
      <c r="Q10657" s="9">
        <f>Table1[[#This Row],[delivery_date]]-Table1[[#This Row],[order_date]]</f>
        <v>2</v>
      </c>
    </row>
    <row r="10658" spans="1:17" x14ac:dyDescent="0.35">
      <c r="A10658" t="s">
        <v>10689</v>
      </c>
      <c r="B10658" t="s">
        <v>13</v>
      </c>
      <c r="C10658" t="s">
        <v>36</v>
      </c>
      <c r="D10658" s="2">
        <v>4191.3999999999996</v>
      </c>
      <c r="E10658">
        <v>0.09</v>
      </c>
      <c r="F10658">
        <v>6</v>
      </c>
      <c r="G10658" s="1">
        <v>45132</v>
      </c>
      <c r="H10658" s="1">
        <v>45133</v>
      </c>
      <c r="I10658" t="s">
        <v>21</v>
      </c>
      <c r="J10658" t="s">
        <v>16</v>
      </c>
      <c r="K10658" s="2">
        <v>225.6</v>
      </c>
      <c r="L10658" t="s">
        <v>34</v>
      </c>
      <c r="M10658">
        <f>YEAR(Table1[[#This Row],[order_date]])</f>
        <v>2023</v>
      </c>
      <c r="N10658">
        <f>MONTH(Table1[[#This Row],[order_date]])</f>
        <v>7</v>
      </c>
      <c r="O10658" s="3">
        <f>Table1[[#This Row],[sales]]-Table1[[#This Row],[profit]]</f>
        <v>3965.7999999999997</v>
      </c>
      <c r="P10658" s="3">
        <f>Table1[[#This Row],[sales]]*Table1[[#This Row],[quantity]]</f>
        <v>25148.399999999998</v>
      </c>
      <c r="Q10658" s="9">
        <f>Table1[[#This Row],[delivery_date]]-Table1[[#This Row],[order_date]]</f>
        <v>1</v>
      </c>
    </row>
    <row r="10659" spans="1:17" x14ac:dyDescent="0.35">
      <c r="A10659" t="s">
        <v>10690</v>
      </c>
      <c r="B10659" t="s">
        <v>25</v>
      </c>
      <c r="C10659" t="s">
        <v>33</v>
      </c>
      <c r="D10659" s="2">
        <v>4251.3999999999996</v>
      </c>
      <c r="E10659">
        <v>0.09</v>
      </c>
      <c r="F10659">
        <v>8</v>
      </c>
      <c r="G10659" s="1">
        <v>45359</v>
      </c>
      <c r="H10659" s="1">
        <v>45363</v>
      </c>
      <c r="I10659" t="s">
        <v>31</v>
      </c>
      <c r="J10659" t="s">
        <v>22</v>
      </c>
      <c r="K10659" s="2">
        <v>679.5</v>
      </c>
      <c r="L10659" t="s">
        <v>34</v>
      </c>
      <c r="M10659">
        <f>YEAR(Table1[[#This Row],[order_date]])</f>
        <v>2024</v>
      </c>
      <c r="N10659">
        <f>MONTH(Table1[[#This Row],[order_date]])</f>
        <v>3</v>
      </c>
      <c r="O10659" s="3">
        <f>Table1[[#This Row],[sales]]-Table1[[#This Row],[profit]]</f>
        <v>3571.8999999999996</v>
      </c>
      <c r="P10659" s="3">
        <f>Table1[[#This Row],[sales]]*Table1[[#This Row],[quantity]]</f>
        <v>34011.199999999997</v>
      </c>
      <c r="Q10659" s="9">
        <f>Table1[[#This Row],[delivery_date]]-Table1[[#This Row],[order_date]]</f>
        <v>4</v>
      </c>
    </row>
    <row r="10660" spans="1:17" x14ac:dyDescent="0.35">
      <c r="A10660" t="s">
        <v>10691</v>
      </c>
      <c r="B10660" t="s">
        <v>41</v>
      </c>
      <c r="C10660" t="s">
        <v>20</v>
      </c>
      <c r="D10660" s="2">
        <v>2121.61</v>
      </c>
      <c r="E10660">
        <v>0.05</v>
      </c>
      <c r="F10660">
        <v>8</v>
      </c>
      <c r="G10660" s="1">
        <v>44992</v>
      </c>
      <c r="H10660" s="1">
        <v>44995</v>
      </c>
      <c r="I10660" t="s">
        <v>21</v>
      </c>
      <c r="J10660" t="s">
        <v>27</v>
      </c>
      <c r="K10660" s="2">
        <v>444.76</v>
      </c>
      <c r="L10660" t="s">
        <v>39</v>
      </c>
      <c r="M10660">
        <f>YEAR(Table1[[#This Row],[order_date]])</f>
        <v>2023</v>
      </c>
      <c r="N10660">
        <f>MONTH(Table1[[#This Row],[order_date]])</f>
        <v>3</v>
      </c>
      <c r="O10660" s="3">
        <f>Table1[[#This Row],[sales]]-Table1[[#This Row],[profit]]</f>
        <v>1676.8500000000001</v>
      </c>
      <c r="P10660" s="3">
        <f>Table1[[#This Row],[sales]]*Table1[[#This Row],[quantity]]</f>
        <v>16972.88</v>
      </c>
      <c r="Q10660" s="9">
        <f>Table1[[#This Row],[delivery_date]]-Table1[[#This Row],[order_date]]</f>
        <v>3</v>
      </c>
    </row>
    <row r="10661" spans="1:17" x14ac:dyDescent="0.35">
      <c r="A10661" t="s">
        <v>10692</v>
      </c>
      <c r="B10661" t="s">
        <v>25</v>
      </c>
      <c r="C10661" t="s">
        <v>20</v>
      </c>
      <c r="D10661" s="2">
        <v>4457.22</v>
      </c>
      <c r="E10661">
        <v>0.37</v>
      </c>
      <c r="F10661">
        <v>5</v>
      </c>
      <c r="G10661" s="1">
        <v>45356</v>
      </c>
      <c r="H10661" s="1">
        <v>45359</v>
      </c>
      <c r="I10661" t="s">
        <v>15</v>
      </c>
      <c r="J10661" t="s">
        <v>22</v>
      </c>
      <c r="K10661" s="2">
        <v>1245.4000000000001</v>
      </c>
      <c r="L10661" t="s">
        <v>34</v>
      </c>
      <c r="M10661">
        <f>YEAR(Table1[[#This Row],[order_date]])</f>
        <v>2024</v>
      </c>
      <c r="N10661">
        <f>MONTH(Table1[[#This Row],[order_date]])</f>
        <v>3</v>
      </c>
      <c r="O10661" s="3">
        <f>Table1[[#This Row],[sales]]-Table1[[#This Row],[profit]]</f>
        <v>3211.82</v>
      </c>
      <c r="P10661" s="3">
        <f>Table1[[#This Row],[sales]]*Table1[[#This Row],[quantity]]</f>
        <v>22286.100000000002</v>
      </c>
      <c r="Q10661" s="9">
        <f>Table1[[#This Row],[delivery_date]]-Table1[[#This Row],[order_date]]</f>
        <v>3</v>
      </c>
    </row>
    <row r="10662" spans="1:17" x14ac:dyDescent="0.35">
      <c r="A10662" t="s">
        <v>10693</v>
      </c>
      <c r="B10662" t="s">
        <v>13</v>
      </c>
      <c r="C10662" t="s">
        <v>14</v>
      </c>
      <c r="D10662" s="2">
        <v>3625.94</v>
      </c>
      <c r="E10662">
        <v>0.46</v>
      </c>
      <c r="F10662">
        <v>8</v>
      </c>
      <c r="G10662" s="1">
        <v>45571</v>
      </c>
      <c r="H10662" s="1">
        <v>45575</v>
      </c>
      <c r="I10662" t="s">
        <v>15</v>
      </c>
      <c r="J10662" t="s">
        <v>27</v>
      </c>
      <c r="K10662" s="2">
        <v>573.63</v>
      </c>
      <c r="L10662" t="s">
        <v>23</v>
      </c>
      <c r="M10662">
        <f>YEAR(Table1[[#This Row],[order_date]])</f>
        <v>2024</v>
      </c>
      <c r="N10662">
        <f>MONTH(Table1[[#This Row],[order_date]])</f>
        <v>10</v>
      </c>
      <c r="O10662" s="3">
        <f>Table1[[#This Row],[sales]]-Table1[[#This Row],[profit]]</f>
        <v>3052.31</v>
      </c>
      <c r="P10662" s="3">
        <f>Table1[[#This Row],[sales]]*Table1[[#This Row],[quantity]]</f>
        <v>29007.52</v>
      </c>
      <c r="Q10662" s="9">
        <f>Table1[[#This Row],[delivery_date]]-Table1[[#This Row],[order_date]]</f>
        <v>4</v>
      </c>
    </row>
    <row r="10663" spans="1:17" x14ac:dyDescent="0.35">
      <c r="A10663" t="s">
        <v>10694</v>
      </c>
      <c r="B10663" t="s">
        <v>19</v>
      </c>
      <c r="C10663" t="s">
        <v>26</v>
      </c>
      <c r="D10663" s="2">
        <v>4210.96</v>
      </c>
      <c r="E10663">
        <v>0.18</v>
      </c>
      <c r="F10663">
        <v>4</v>
      </c>
      <c r="G10663" s="1">
        <v>45605</v>
      </c>
      <c r="H10663" s="1">
        <v>45607</v>
      </c>
      <c r="I10663" t="s">
        <v>21</v>
      </c>
      <c r="J10663" t="s">
        <v>22</v>
      </c>
      <c r="K10663" s="2">
        <v>362.25</v>
      </c>
      <c r="L10663" t="s">
        <v>28</v>
      </c>
      <c r="M10663">
        <f>YEAR(Table1[[#This Row],[order_date]])</f>
        <v>2024</v>
      </c>
      <c r="N10663">
        <f>MONTH(Table1[[#This Row],[order_date]])</f>
        <v>11</v>
      </c>
      <c r="O10663" s="3">
        <f>Table1[[#This Row],[sales]]-Table1[[#This Row],[profit]]</f>
        <v>3848.71</v>
      </c>
      <c r="P10663" s="3">
        <f>Table1[[#This Row],[sales]]*Table1[[#This Row],[quantity]]</f>
        <v>16843.84</v>
      </c>
      <c r="Q10663" s="9">
        <f>Table1[[#This Row],[delivery_date]]-Table1[[#This Row],[order_date]]</f>
        <v>2</v>
      </c>
    </row>
    <row r="10664" spans="1:17" x14ac:dyDescent="0.35">
      <c r="A10664" t="s">
        <v>10695</v>
      </c>
      <c r="B10664" t="s">
        <v>19</v>
      </c>
      <c r="C10664" t="s">
        <v>14</v>
      </c>
      <c r="D10664" s="2">
        <v>4947.04</v>
      </c>
      <c r="E10664">
        <v>0.03</v>
      </c>
      <c r="F10664">
        <v>6</v>
      </c>
      <c r="G10664" s="1">
        <v>45005</v>
      </c>
      <c r="H10664" s="1">
        <v>45010</v>
      </c>
      <c r="I10664" t="s">
        <v>21</v>
      </c>
      <c r="J10664" t="s">
        <v>16</v>
      </c>
      <c r="K10664" s="2">
        <v>779.86</v>
      </c>
      <c r="L10664" t="s">
        <v>28</v>
      </c>
      <c r="M10664">
        <f>YEAR(Table1[[#This Row],[order_date]])</f>
        <v>2023</v>
      </c>
      <c r="N10664">
        <f>MONTH(Table1[[#This Row],[order_date]])</f>
        <v>3</v>
      </c>
      <c r="O10664" s="3">
        <f>Table1[[#This Row],[sales]]-Table1[[#This Row],[profit]]</f>
        <v>4167.18</v>
      </c>
      <c r="P10664" s="3">
        <f>Table1[[#This Row],[sales]]*Table1[[#This Row],[quantity]]</f>
        <v>29682.239999999998</v>
      </c>
      <c r="Q10664" s="9">
        <f>Table1[[#This Row],[delivery_date]]-Table1[[#This Row],[order_date]]</f>
        <v>5</v>
      </c>
    </row>
    <row r="10665" spans="1:17" x14ac:dyDescent="0.35">
      <c r="A10665" t="s">
        <v>10696</v>
      </c>
      <c r="B10665" t="s">
        <v>19</v>
      </c>
      <c r="C10665" t="s">
        <v>33</v>
      </c>
      <c r="D10665" s="2">
        <v>670.43</v>
      </c>
      <c r="E10665">
        <v>0.08</v>
      </c>
      <c r="F10665">
        <v>7</v>
      </c>
      <c r="G10665" s="1">
        <v>45361</v>
      </c>
      <c r="H10665" s="1">
        <v>45367</v>
      </c>
      <c r="I10665" t="s">
        <v>31</v>
      </c>
      <c r="J10665" t="s">
        <v>27</v>
      </c>
      <c r="K10665" s="2">
        <v>161.61000000000001</v>
      </c>
      <c r="L10665" t="s">
        <v>23</v>
      </c>
      <c r="M10665">
        <f>YEAR(Table1[[#This Row],[order_date]])</f>
        <v>2024</v>
      </c>
      <c r="N10665">
        <f>MONTH(Table1[[#This Row],[order_date]])</f>
        <v>3</v>
      </c>
      <c r="O10665" s="3">
        <f>Table1[[#This Row],[sales]]-Table1[[#This Row],[profit]]</f>
        <v>508.81999999999994</v>
      </c>
      <c r="P10665" s="3">
        <f>Table1[[#This Row],[sales]]*Table1[[#This Row],[quantity]]</f>
        <v>4693.0099999999993</v>
      </c>
      <c r="Q10665" s="9">
        <f>Table1[[#This Row],[delivery_date]]-Table1[[#This Row],[order_date]]</f>
        <v>6</v>
      </c>
    </row>
    <row r="10666" spans="1:17" x14ac:dyDescent="0.35">
      <c r="A10666" t="s">
        <v>10697</v>
      </c>
      <c r="B10666" t="s">
        <v>25</v>
      </c>
      <c r="C10666" t="s">
        <v>20</v>
      </c>
      <c r="D10666" s="2">
        <v>1915.84</v>
      </c>
      <c r="E10666">
        <v>0.05</v>
      </c>
      <c r="F10666">
        <v>6</v>
      </c>
      <c r="G10666" s="1">
        <v>45331</v>
      </c>
      <c r="H10666" s="1">
        <v>45333</v>
      </c>
      <c r="I10666" t="s">
        <v>31</v>
      </c>
      <c r="J10666" t="s">
        <v>22</v>
      </c>
      <c r="K10666" s="2">
        <v>142.21</v>
      </c>
      <c r="L10666" t="s">
        <v>28</v>
      </c>
      <c r="M10666">
        <f>YEAR(Table1[[#This Row],[order_date]])</f>
        <v>2024</v>
      </c>
      <c r="N10666">
        <f>MONTH(Table1[[#This Row],[order_date]])</f>
        <v>2</v>
      </c>
      <c r="O10666" s="3">
        <f>Table1[[#This Row],[sales]]-Table1[[#This Row],[profit]]</f>
        <v>1773.6299999999999</v>
      </c>
      <c r="P10666" s="3">
        <f>Table1[[#This Row],[sales]]*Table1[[#This Row],[quantity]]</f>
        <v>11495.039999999999</v>
      </c>
      <c r="Q10666" s="9">
        <f>Table1[[#This Row],[delivery_date]]-Table1[[#This Row],[order_date]]</f>
        <v>2</v>
      </c>
    </row>
    <row r="10667" spans="1:17" x14ac:dyDescent="0.35">
      <c r="A10667" t="s">
        <v>10698</v>
      </c>
      <c r="B10667" t="s">
        <v>41</v>
      </c>
      <c r="C10667" t="s">
        <v>20</v>
      </c>
      <c r="D10667" s="2">
        <v>4052.08</v>
      </c>
      <c r="E10667">
        <v>0.3</v>
      </c>
      <c r="F10667">
        <v>6</v>
      </c>
      <c r="G10667" s="1">
        <v>45092</v>
      </c>
      <c r="H10667" s="1">
        <v>45093</v>
      </c>
      <c r="I10667" t="s">
        <v>21</v>
      </c>
      <c r="J10667" t="s">
        <v>22</v>
      </c>
      <c r="K10667" s="2">
        <v>390.67</v>
      </c>
      <c r="L10667" t="s">
        <v>28</v>
      </c>
      <c r="M10667">
        <f>YEAR(Table1[[#This Row],[order_date]])</f>
        <v>2023</v>
      </c>
      <c r="N10667">
        <f>MONTH(Table1[[#This Row],[order_date]])</f>
        <v>6</v>
      </c>
      <c r="O10667" s="3">
        <f>Table1[[#This Row],[sales]]-Table1[[#This Row],[profit]]</f>
        <v>3661.41</v>
      </c>
      <c r="P10667" s="3">
        <f>Table1[[#This Row],[sales]]*Table1[[#This Row],[quantity]]</f>
        <v>24312.48</v>
      </c>
      <c r="Q10667" s="9">
        <f>Table1[[#This Row],[delivery_date]]-Table1[[#This Row],[order_date]]</f>
        <v>1</v>
      </c>
    </row>
    <row r="10668" spans="1:17" x14ac:dyDescent="0.35">
      <c r="A10668" t="s">
        <v>10699</v>
      </c>
      <c r="B10668" t="s">
        <v>25</v>
      </c>
      <c r="C10668" t="s">
        <v>36</v>
      </c>
      <c r="D10668" s="2">
        <v>522.89</v>
      </c>
      <c r="E10668">
        <v>0.14000000000000001</v>
      </c>
      <c r="F10668">
        <v>8</v>
      </c>
      <c r="G10668" s="1">
        <v>45426</v>
      </c>
      <c r="H10668" s="1">
        <v>45430</v>
      </c>
      <c r="I10668" t="s">
        <v>31</v>
      </c>
      <c r="J10668" t="s">
        <v>27</v>
      </c>
      <c r="K10668" s="2">
        <v>61.98</v>
      </c>
      <c r="L10668" t="s">
        <v>23</v>
      </c>
      <c r="M10668">
        <f>YEAR(Table1[[#This Row],[order_date]])</f>
        <v>2024</v>
      </c>
      <c r="N10668">
        <f>MONTH(Table1[[#This Row],[order_date]])</f>
        <v>5</v>
      </c>
      <c r="O10668" s="3">
        <f>Table1[[#This Row],[sales]]-Table1[[#This Row],[profit]]</f>
        <v>460.90999999999997</v>
      </c>
      <c r="P10668" s="3">
        <f>Table1[[#This Row],[sales]]*Table1[[#This Row],[quantity]]</f>
        <v>4183.12</v>
      </c>
      <c r="Q10668" s="9">
        <f>Table1[[#This Row],[delivery_date]]-Table1[[#This Row],[order_date]]</f>
        <v>4</v>
      </c>
    </row>
    <row r="10669" spans="1:17" x14ac:dyDescent="0.35">
      <c r="A10669" t="s">
        <v>10700</v>
      </c>
      <c r="B10669" t="s">
        <v>19</v>
      </c>
      <c r="C10669" t="s">
        <v>26</v>
      </c>
      <c r="D10669" s="2">
        <v>2749.83</v>
      </c>
      <c r="E10669">
        <v>0.45</v>
      </c>
      <c r="F10669">
        <v>5</v>
      </c>
      <c r="G10669" s="1">
        <v>45346</v>
      </c>
      <c r="H10669" s="1">
        <v>45348</v>
      </c>
      <c r="I10669" t="s">
        <v>15</v>
      </c>
      <c r="J10669" t="s">
        <v>22</v>
      </c>
      <c r="K10669" s="2">
        <v>451.27</v>
      </c>
      <c r="L10669" t="s">
        <v>28</v>
      </c>
      <c r="M10669">
        <f>YEAR(Table1[[#This Row],[order_date]])</f>
        <v>2024</v>
      </c>
      <c r="N10669">
        <f>MONTH(Table1[[#This Row],[order_date]])</f>
        <v>2</v>
      </c>
      <c r="O10669" s="3">
        <f>Table1[[#This Row],[sales]]-Table1[[#This Row],[profit]]</f>
        <v>2298.56</v>
      </c>
      <c r="P10669" s="3">
        <f>Table1[[#This Row],[sales]]*Table1[[#This Row],[quantity]]</f>
        <v>13749.15</v>
      </c>
      <c r="Q10669" s="9">
        <f>Table1[[#This Row],[delivery_date]]-Table1[[#This Row],[order_date]]</f>
        <v>2</v>
      </c>
    </row>
    <row r="10670" spans="1:17" x14ac:dyDescent="0.35">
      <c r="A10670" t="s">
        <v>10701</v>
      </c>
      <c r="B10670" t="s">
        <v>13</v>
      </c>
      <c r="C10670" t="s">
        <v>26</v>
      </c>
      <c r="D10670" s="2">
        <v>4306.1499999999996</v>
      </c>
      <c r="E10670">
        <v>0.08</v>
      </c>
      <c r="F10670">
        <v>8</v>
      </c>
      <c r="G10670" s="1">
        <v>45343</v>
      </c>
      <c r="H10670" s="1">
        <v>45350</v>
      </c>
      <c r="I10670" t="s">
        <v>15</v>
      </c>
      <c r="J10670" t="s">
        <v>16</v>
      </c>
      <c r="K10670" s="2">
        <v>1202.3699999999999</v>
      </c>
      <c r="L10670" t="s">
        <v>17</v>
      </c>
      <c r="M10670">
        <f>YEAR(Table1[[#This Row],[order_date]])</f>
        <v>2024</v>
      </c>
      <c r="N10670">
        <f>MONTH(Table1[[#This Row],[order_date]])</f>
        <v>2</v>
      </c>
      <c r="O10670" s="3">
        <f>Table1[[#This Row],[sales]]-Table1[[#This Row],[profit]]</f>
        <v>3103.7799999999997</v>
      </c>
      <c r="P10670" s="3">
        <f>Table1[[#This Row],[sales]]*Table1[[#This Row],[quantity]]</f>
        <v>34449.199999999997</v>
      </c>
      <c r="Q10670" s="9">
        <f>Table1[[#This Row],[delivery_date]]-Table1[[#This Row],[order_date]]</f>
        <v>7</v>
      </c>
    </row>
    <row r="10671" spans="1:17" x14ac:dyDescent="0.35">
      <c r="A10671" t="s">
        <v>10702</v>
      </c>
      <c r="B10671" t="s">
        <v>19</v>
      </c>
      <c r="C10671" t="s">
        <v>36</v>
      </c>
      <c r="D10671" s="2">
        <v>193.06</v>
      </c>
      <c r="E10671">
        <v>0.47</v>
      </c>
      <c r="F10671">
        <v>9</v>
      </c>
      <c r="G10671" s="1">
        <v>45461</v>
      </c>
      <c r="H10671" s="1">
        <v>45466</v>
      </c>
      <c r="I10671" t="s">
        <v>31</v>
      </c>
      <c r="J10671" t="s">
        <v>22</v>
      </c>
      <c r="K10671" s="2">
        <v>46.57</v>
      </c>
      <c r="L10671" t="s">
        <v>28</v>
      </c>
      <c r="M10671">
        <f>YEAR(Table1[[#This Row],[order_date]])</f>
        <v>2024</v>
      </c>
      <c r="N10671">
        <f>MONTH(Table1[[#This Row],[order_date]])</f>
        <v>6</v>
      </c>
      <c r="O10671" s="3">
        <f>Table1[[#This Row],[sales]]-Table1[[#This Row],[profit]]</f>
        <v>146.49</v>
      </c>
      <c r="P10671" s="3">
        <f>Table1[[#This Row],[sales]]*Table1[[#This Row],[quantity]]</f>
        <v>1737.54</v>
      </c>
      <c r="Q10671" s="9">
        <f>Table1[[#This Row],[delivery_date]]-Table1[[#This Row],[order_date]]</f>
        <v>5</v>
      </c>
    </row>
    <row r="10672" spans="1:17" x14ac:dyDescent="0.35">
      <c r="A10672" t="s">
        <v>10703</v>
      </c>
      <c r="B10672" t="s">
        <v>13</v>
      </c>
      <c r="C10672" t="s">
        <v>33</v>
      </c>
      <c r="D10672" s="2">
        <v>4703.6400000000003</v>
      </c>
      <c r="E10672">
        <v>0.17</v>
      </c>
      <c r="F10672">
        <v>4</v>
      </c>
      <c r="G10672" s="1">
        <v>44998</v>
      </c>
      <c r="H10672" s="1">
        <v>44999</v>
      </c>
      <c r="I10672" t="s">
        <v>15</v>
      </c>
      <c r="J10672" t="s">
        <v>16</v>
      </c>
      <c r="K10672" s="2">
        <v>968.7</v>
      </c>
      <c r="L10672" t="s">
        <v>17</v>
      </c>
      <c r="M10672">
        <f>YEAR(Table1[[#This Row],[order_date]])</f>
        <v>2023</v>
      </c>
      <c r="N10672">
        <f>MONTH(Table1[[#This Row],[order_date]])</f>
        <v>3</v>
      </c>
      <c r="O10672" s="3">
        <f>Table1[[#This Row],[sales]]-Table1[[#This Row],[profit]]</f>
        <v>3734.9400000000005</v>
      </c>
      <c r="P10672" s="3">
        <f>Table1[[#This Row],[sales]]*Table1[[#This Row],[quantity]]</f>
        <v>18814.560000000001</v>
      </c>
      <c r="Q10672" s="9">
        <f>Table1[[#This Row],[delivery_date]]-Table1[[#This Row],[order_date]]</f>
        <v>1</v>
      </c>
    </row>
    <row r="10673" spans="1:17" x14ac:dyDescent="0.35">
      <c r="A10673" t="s">
        <v>10704</v>
      </c>
      <c r="B10673" t="s">
        <v>41</v>
      </c>
      <c r="C10673" t="s">
        <v>26</v>
      </c>
      <c r="D10673" s="2">
        <v>4892.91</v>
      </c>
      <c r="E10673">
        <v>0.43</v>
      </c>
      <c r="F10673">
        <v>3</v>
      </c>
      <c r="G10673" s="1">
        <v>45138</v>
      </c>
      <c r="H10673" s="1">
        <v>45140</v>
      </c>
      <c r="I10673" t="s">
        <v>15</v>
      </c>
      <c r="J10673" t="s">
        <v>27</v>
      </c>
      <c r="K10673" s="2">
        <v>1232.33</v>
      </c>
      <c r="L10673" t="s">
        <v>23</v>
      </c>
      <c r="M10673">
        <f>YEAR(Table1[[#This Row],[order_date]])</f>
        <v>2023</v>
      </c>
      <c r="N10673">
        <f>MONTH(Table1[[#This Row],[order_date]])</f>
        <v>7</v>
      </c>
      <c r="O10673" s="3">
        <f>Table1[[#This Row],[sales]]-Table1[[#This Row],[profit]]</f>
        <v>3660.58</v>
      </c>
      <c r="P10673" s="3">
        <f>Table1[[#This Row],[sales]]*Table1[[#This Row],[quantity]]</f>
        <v>14678.73</v>
      </c>
      <c r="Q10673" s="9">
        <f>Table1[[#This Row],[delivery_date]]-Table1[[#This Row],[order_date]]</f>
        <v>2</v>
      </c>
    </row>
    <row r="10674" spans="1:17" x14ac:dyDescent="0.35">
      <c r="A10674" t="s">
        <v>10705</v>
      </c>
      <c r="B10674" t="s">
        <v>13</v>
      </c>
      <c r="C10674" t="s">
        <v>20</v>
      </c>
      <c r="D10674" s="2">
        <v>1679.18</v>
      </c>
      <c r="E10674">
        <v>0.47</v>
      </c>
      <c r="F10674">
        <v>5</v>
      </c>
      <c r="G10674" s="1">
        <v>45092</v>
      </c>
      <c r="H10674" s="1">
        <v>45096</v>
      </c>
      <c r="I10674" t="s">
        <v>15</v>
      </c>
      <c r="J10674" t="s">
        <v>27</v>
      </c>
      <c r="K10674" s="2">
        <v>454.61</v>
      </c>
      <c r="L10674" t="s">
        <v>39</v>
      </c>
      <c r="M10674">
        <f>YEAR(Table1[[#This Row],[order_date]])</f>
        <v>2023</v>
      </c>
      <c r="N10674">
        <f>MONTH(Table1[[#This Row],[order_date]])</f>
        <v>6</v>
      </c>
      <c r="O10674" s="3">
        <f>Table1[[#This Row],[sales]]-Table1[[#This Row],[profit]]</f>
        <v>1224.5700000000002</v>
      </c>
      <c r="P10674" s="3">
        <f>Table1[[#This Row],[sales]]*Table1[[#This Row],[quantity]]</f>
        <v>8395.9</v>
      </c>
      <c r="Q10674" s="9">
        <f>Table1[[#This Row],[delivery_date]]-Table1[[#This Row],[order_date]]</f>
        <v>4</v>
      </c>
    </row>
    <row r="10675" spans="1:17" x14ac:dyDescent="0.35">
      <c r="A10675" t="s">
        <v>10706</v>
      </c>
      <c r="B10675" t="s">
        <v>25</v>
      </c>
      <c r="C10675" t="s">
        <v>33</v>
      </c>
      <c r="D10675" s="2">
        <v>3857.28</v>
      </c>
      <c r="E10675">
        <v>0.49</v>
      </c>
      <c r="F10675">
        <v>5</v>
      </c>
      <c r="G10675" s="1">
        <v>45502</v>
      </c>
      <c r="H10675" s="1">
        <v>45507</v>
      </c>
      <c r="I10675" t="s">
        <v>15</v>
      </c>
      <c r="J10675" t="s">
        <v>16</v>
      </c>
      <c r="K10675" s="2">
        <v>638.82000000000005</v>
      </c>
      <c r="L10675" t="s">
        <v>39</v>
      </c>
      <c r="M10675">
        <f>YEAR(Table1[[#This Row],[order_date]])</f>
        <v>2024</v>
      </c>
      <c r="N10675">
        <f>MONTH(Table1[[#This Row],[order_date]])</f>
        <v>7</v>
      </c>
      <c r="O10675" s="3">
        <f>Table1[[#This Row],[sales]]-Table1[[#This Row],[profit]]</f>
        <v>3218.46</v>
      </c>
      <c r="P10675" s="3">
        <f>Table1[[#This Row],[sales]]*Table1[[#This Row],[quantity]]</f>
        <v>19286.400000000001</v>
      </c>
      <c r="Q10675" s="9">
        <f>Table1[[#This Row],[delivery_date]]-Table1[[#This Row],[order_date]]</f>
        <v>5</v>
      </c>
    </row>
    <row r="10676" spans="1:17" x14ac:dyDescent="0.35">
      <c r="A10676" t="s">
        <v>10707</v>
      </c>
      <c r="B10676" t="s">
        <v>25</v>
      </c>
      <c r="C10676" t="s">
        <v>14</v>
      </c>
      <c r="D10676" s="2">
        <v>723.16</v>
      </c>
      <c r="E10676">
        <v>0.4</v>
      </c>
      <c r="F10676">
        <v>7</v>
      </c>
      <c r="G10676" s="1">
        <v>45357</v>
      </c>
      <c r="H10676" s="1">
        <v>45359</v>
      </c>
      <c r="I10676" t="s">
        <v>31</v>
      </c>
      <c r="J10676" t="s">
        <v>27</v>
      </c>
      <c r="K10676" s="2">
        <v>170.33</v>
      </c>
      <c r="L10676" t="s">
        <v>17</v>
      </c>
      <c r="M10676">
        <f>YEAR(Table1[[#This Row],[order_date]])</f>
        <v>2024</v>
      </c>
      <c r="N10676">
        <f>MONTH(Table1[[#This Row],[order_date]])</f>
        <v>3</v>
      </c>
      <c r="O10676" s="3">
        <f>Table1[[#This Row],[sales]]-Table1[[#This Row],[profit]]</f>
        <v>552.82999999999993</v>
      </c>
      <c r="P10676" s="3">
        <f>Table1[[#This Row],[sales]]*Table1[[#This Row],[quantity]]</f>
        <v>5062.12</v>
      </c>
      <c r="Q10676" s="9">
        <f>Table1[[#This Row],[delivery_date]]-Table1[[#This Row],[order_date]]</f>
        <v>2</v>
      </c>
    </row>
    <row r="10677" spans="1:17" x14ac:dyDescent="0.35">
      <c r="A10677" t="s">
        <v>10708</v>
      </c>
      <c r="B10677" t="s">
        <v>25</v>
      </c>
      <c r="C10677" t="s">
        <v>14</v>
      </c>
      <c r="D10677" s="2">
        <v>3887.03</v>
      </c>
      <c r="E10677">
        <v>0.05</v>
      </c>
      <c r="F10677">
        <v>3</v>
      </c>
      <c r="G10677" s="1">
        <v>45250</v>
      </c>
      <c r="H10677" s="1">
        <v>45256</v>
      </c>
      <c r="I10677" t="s">
        <v>15</v>
      </c>
      <c r="J10677" t="s">
        <v>27</v>
      </c>
      <c r="K10677" s="2">
        <v>1093.0999999999999</v>
      </c>
      <c r="L10677" t="s">
        <v>23</v>
      </c>
      <c r="M10677">
        <f>YEAR(Table1[[#This Row],[order_date]])</f>
        <v>2023</v>
      </c>
      <c r="N10677">
        <f>MONTH(Table1[[#This Row],[order_date]])</f>
        <v>11</v>
      </c>
      <c r="O10677" s="3">
        <f>Table1[[#This Row],[sales]]-Table1[[#This Row],[profit]]</f>
        <v>2793.9300000000003</v>
      </c>
      <c r="P10677" s="3">
        <f>Table1[[#This Row],[sales]]*Table1[[#This Row],[quantity]]</f>
        <v>11661.09</v>
      </c>
      <c r="Q10677" s="9">
        <f>Table1[[#This Row],[delivery_date]]-Table1[[#This Row],[order_date]]</f>
        <v>6</v>
      </c>
    </row>
    <row r="10678" spans="1:17" x14ac:dyDescent="0.35">
      <c r="A10678" t="s">
        <v>10709</v>
      </c>
      <c r="B10678" t="s">
        <v>13</v>
      </c>
      <c r="C10678" t="s">
        <v>33</v>
      </c>
      <c r="D10678" s="2">
        <v>2459.46</v>
      </c>
      <c r="E10678">
        <v>0.03</v>
      </c>
      <c r="F10678">
        <v>9</v>
      </c>
      <c r="G10678" s="1">
        <v>45140</v>
      </c>
      <c r="H10678" s="1">
        <v>45144</v>
      </c>
      <c r="I10678" t="s">
        <v>21</v>
      </c>
      <c r="J10678" t="s">
        <v>22</v>
      </c>
      <c r="K10678" s="2">
        <v>450.08</v>
      </c>
      <c r="L10678" t="s">
        <v>34</v>
      </c>
      <c r="M10678">
        <f>YEAR(Table1[[#This Row],[order_date]])</f>
        <v>2023</v>
      </c>
      <c r="N10678">
        <f>MONTH(Table1[[#This Row],[order_date]])</f>
        <v>8</v>
      </c>
      <c r="O10678" s="3">
        <f>Table1[[#This Row],[sales]]-Table1[[#This Row],[profit]]</f>
        <v>2009.38</v>
      </c>
      <c r="P10678" s="3">
        <f>Table1[[#This Row],[sales]]*Table1[[#This Row],[quantity]]</f>
        <v>22135.14</v>
      </c>
      <c r="Q10678" s="9">
        <f>Table1[[#This Row],[delivery_date]]-Table1[[#This Row],[order_date]]</f>
        <v>4</v>
      </c>
    </row>
    <row r="10679" spans="1:17" x14ac:dyDescent="0.35">
      <c r="A10679" t="s">
        <v>10710</v>
      </c>
      <c r="B10679" t="s">
        <v>25</v>
      </c>
      <c r="C10679" t="s">
        <v>20</v>
      </c>
      <c r="D10679" s="2">
        <v>4315.34</v>
      </c>
      <c r="E10679">
        <v>0.37</v>
      </c>
      <c r="F10679">
        <v>6</v>
      </c>
      <c r="G10679" s="1">
        <v>45642</v>
      </c>
      <c r="H10679" s="1">
        <v>45646</v>
      </c>
      <c r="I10679" t="s">
        <v>31</v>
      </c>
      <c r="J10679" t="s">
        <v>22</v>
      </c>
      <c r="K10679" s="2">
        <v>1039.24</v>
      </c>
      <c r="L10679" t="s">
        <v>28</v>
      </c>
      <c r="M10679">
        <f>YEAR(Table1[[#This Row],[order_date]])</f>
        <v>2024</v>
      </c>
      <c r="N10679">
        <f>MONTH(Table1[[#This Row],[order_date]])</f>
        <v>12</v>
      </c>
      <c r="O10679" s="3">
        <f>Table1[[#This Row],[sales]]-Table1[[#This Row],[profit]]</f>
        <v>3276.1000000000004</v>
      </c>
      <c r="P10679" s="3">
        <f>Table1[[#This Row],[sales]]*Table1[[#This Row],[quantity]]</f>
        <v>25892.04</v>
      </c>
      <c r="Q10679" s="9">
        <f>Table1[[#This Row],[delivery_date]]-Table1[[#This Row],[order_date]]</f>
        <v>4</v>
      </c>
    </row>
    <row r="10680" spans="1:17" x14ac:dyDescent="0.35">
      <c r="A10680" t="s">
        <v>10711</v>
      </c>
      <c r="B10680" t="s">
        <v>25</v>
      </c>
      <c r="C10680" t="s">
        <v>14</v>
      </c>
      <c r="D10680" s="2">
        <v>1141.77</v>
      </c>
      <c r="E10680">
        <v>0.45</v>
      </c>
      <c r="F10680">
        <v>9</v>
      </c>
      <c r="G10680" s="1">
        <v>45463</v>
      </c>
      <c r="H10680" s="1">
        <v>45465</v>
      </c>
      <c r="I10680" t="s">
        <v>31</v>
      </c>
      <c r="J10680" t="s">
        <v>16</v>
      </c>
      <c r="K10680" s="2">
        <v>337.48</v>
      </c>
      <c r="L10680" t="s">
        <v>48</v>
      </c>
      <c r="M10680">
        <f>YEAR(Table1[[#This Row],[order_date]])</f>
        <v>2024</v>
      </c>
      <c r="N10680">
        <f>MONTH(Table1[[#This Row],[order_date]])</f>
        <v>6</v>
      </c>
      <c r="O10680" s="3">
        <f>Table1[[#This Row],[sales]]-Table1[[#This Row],[profit]]</f>
        <v>804.29</v>
      </c>
      <c r="P10680" s="3">
        <f>Table1[[#This Row],[sales]]*Table1[[#This Row],[quantity]]</f>
        <v>10275.93</v>
      </c>
      <c r="Q10680" s="9">
        <f>Table1[[#This Row],[delivery_date]]-Table1[[#This Row],[order_date]]</f>
        <v>2</v>
      </c>
    </row>
    <row r="10681" spans="1:17" x14ac:dyDescent="0.35">
      <c r="A10681" t="s">
        <v>10712</v>
      </c>
      <c r="B10681" t="s">
        <v>25</v>
      </c>
      <c r="C10681" t="s">
        <v>20</v>
      </c>
      <c r="D10681" s="2">
        <v>3396.02</v>
      </c>
      <c r="E10681">
        <v>0.08</v>
      </c>
      <c r="F10681">
        <v>1</v>
      </c>
      <c r="G10681" s="1">
        <v>45554</v>
      </c>
      <c r="H10681" s="1">
        <v>45556</v>
      </c>
      <c r="I10681" t="s">
        <v>15</v>
      </c>
      <c r="J10681" t="s">
        <v>27</v>
      </c>
      <c r="K10681" s="2">
        <v>570.92999999999995</v>
      </c>
      <c r="L10681" t="s">
        <v>23</v>
      </c>
      <c r="M10681">
        <f>YEAR(Table1[[#This Row],[order_date]])</f>
        <v>2024</v>
      </c>
      <c r="N10681">
        <f>MONTH(Table1[[#This Row],[order_date]])</f>
        <v>9</v>
      </c>
      <c r="O10681" s="3">
        <f>Table1[[#This Row],[sales]]-Table1[[#This Row],[profit]]</f>
        <v>2825.09</v>
      </c>
      <c r="P10681" s="3">
        <f>Table1[[#This Row],[sales]]*Table1[[#This Row],[quantity]]</f>
        <v>3396.02</v>
      </c>
      <c r="Q10681" s="9">
        <f>Table1[[#This Row],[delivery_date]]-Table1[[#This Row],[order_date]]</f>
        <v>2</v>
      </c>
    </row>
    <row r="10682" spans="1:17" x14ac:dyDescent="0.35">
      <c r="A10682" t="s">
        <v>10713</v>
      </c>
      <c r="B10682" t="s">
        <v>41</v>
      </c>
      <c r="C10682" t="s">
        <v>36</v>
      </c>
      <c r="D10682" s="2">
        <v>3951.98</v>
      </c>
      <c r="E10682">
        <v>0.47</v>
      </c>
      <c r="F10682">
        <v>2</v>
      </c>
      <c r="G10682" s="1">
        <v>45294</v>
      </c>
      <c r="H10682" s="1">
        <v>45301</v>
      </c>
      <c r="I10682" t="s">
        <v>21</v>
      </c>
      <c r="J10682" t="s">
        <v>22</v>
      </c>
      <c r="K10682" s="2">
        <v>861.6</v>
      </c>
      <c r="L10682" t="s">
        <v>34</v>
      </c>
      <c r="M10682">
        <f>YEAR(Table1[[#This Row],[order_date]])</f>
        <v>2024</v>
      </c>
      <c r="N10682">
        <f>MONTH(Table1[[#This Row],[order_date]])</f>
        <v>1</v>
      </c>
      <c r="O10682" s="3">
        <f>Table1[[#This Row],[sales]]-Table1[[#This Row],[profit]]</f>
        <v>3090.38</v>
      </c>
      <c r="P10682" s="3">
        <f>Table1[[#This Row],[sales]]*Table1[[#This Row],[quantity]]</f>
        <v>7903.96</v>
      </c>
      <c r="Q10682" s="9">
        <f>Table1[[#This Row],[delivery_date]]-Table1[[#This Row],[order_date]]</f>
        <v>7</v>
      </c>
    </row>
    <row r="10683" spans="1:17" x14ac:dyDescent="0.35">
      <c r="A10683" t="s">
        <v>10714</v>
      </c>
      <c r="B10683" t="s">
        <v>13</v>
      </c>
      <c r="C10683" t="s">
        <v>26</v>
      </c>
      <c r="D10683" s="2">
        <v>1092.21</v>
      </c>
      <c r="E10683">
        <v>0.31</v>
      </c>
      <c r="F10683">
        <v>2</v>
      </c>
      <c r="G10683" s="1">
        <v>45111</v>
      </c>
      <c r="H10683" s="1">
        <v>45113</v>
      </c>
      <c r="I10683" t="s">
        <v>15</v>
      </c>
      <c r="J10683" t="s">
        <v>16</v>
      </c>
      <c r="K10683" s="2">
        <v>176.56</v>
      </c>
      <c r="L10683" t="s">
        <v>34</v>
      </c>
      <c r="M10683">
        <f>YEAR(Table1[[#This Row],[order_date]])</f>
        <v>2023</v>
      </c>
      <c r="N10683">
        <f>MONTH(Table1[[#This Row],[order_date]])</f>
        <v>7</v>
      </c>
      <c r="O10683" s="3">
        <f>Table1[[#This Row],[sales]]-Table1[[#This Row],[profit]]</f>
        <v>915.65000000000009</v>
      </c>
      <c r="P10683" s="3">
        <f>Table1[[#This Row],[sales]]*Table1[[#This Row],[quantity]]</f>
        <v>2184.42</v>
      </c>
      <c r="Q10683" s="9">
        <f>Table1[[#This Row],[delivery_date]]-Table1[[#This Row],[order_date]]</f>
        <v>2</v>
      </c>
    </row>
    <row r="10684" spans="1:17" x14ac:dyDescent="0.35">
      <c r="A10684" t="s">
        <v>10715</v>
      </c>
      <c r="B10684" t="s">
        <v>13</v>
      </c>
      <c r="C10684" t="s">
        <v>33</v>
      </c>
      <c r="D10684" s="2">
        <v>4109.6099999999997</v>
      </c>
      <c r="E10684">
        <v>0.06</v>
      </c>
      <c r="F10684">
        <v>8</v>
      </c>
      <c r="G10684" s="1">
        <v>45106</v>
      </c>
      <c r="H10684" s="1">
        <v>45111</v>
      </c>
      <c r="I10684" t="s">
        <v>15</v>
      </c>
      <c r="J10684" t="s">
        <v>27</v>
      </c>
      <c r="K10684" s="2">
        <v>940.76</v>
      </c>
      <c r="L10684" t="s">
        <v>48</v>
      </c>
      <c r="M10684">
        <f>YEAR(Table1[[#This Row],[order_date]])</f>
        <v>2023</v>
      </c>
      <c r="N10684">
        <f>MONTH(Table1[[#This Row],[order_date]])</f>
        <v>6</v>
      </c>
      <c r="O10684" s="3">
        <f>Table1[[#This Row],[sales]]-Table1[[#This Row],[profit]]</f>
        <v>3168.8499999999995</v>
      </c>
      <c r="P10684" s="3">
        <f>Table1[[#This Row],[sales]]*Table1[[#This Row],[quantity]]</f>
        <v>32876.879999999997</v>
      </c>
      <c r="Q10684" s="9">
        <f>Table1[[#This Row],[delivery_date]]-Table1[[#This Row],[order_date]]</f>
        <v>5</v>
      </c>
    </row>
    <row r="10685" spans="1:17" x14ac:dyDescent="0.35">
      <c r="A10685" t="s">
        <v>10716</v>
      </c>
      <c r="B10685" t="s">
        <v>19</v>
      </c>
      <c r="C10685" t="s">
        <v>26</v>
      </c>
      <c r="D10685" s="2">
        <v>4794.13</v>
      </c>
      <c r="E10685">
        <v>0.08</v>
      </c>
      <c r="F10685">
        <v>4</v>
      </c>
      <c r="G10685" s="1">
        <v>45009</v>
      </c>
      <c r="H10685" s="1">
        <v>45011</v>
      </c>
      <c r="I10685" t="s">
        <v>31</v>
      </c>
      <c r="J10685" t="s">
        <v>22</v>
      </c>
      <c r="K10685" s="2">
        <v>704.72</v>
      </c>
      <c r="L10685" t="s">
        <v>48</v>
      </c>
      <c r="M10685">
        <f>YEAR(Table1[[#This Row],[order_date]])</f>
        <v>2023</v>
      </c>
      <c r="N10685">
        <f>MONTH(Table1[[#This Row],[order_date]])</f>
        <v>3</v>
      </c>
      <c r="O10685" s="3">
        <f>Table1[[#This Row],[sales]]-Table1[[#This Row],[profit]]</f>
        <v>4089.41</v>
      </c>
      <c r="P10685" s="3">
        <f>Table1[[#This Row],[sales]]*Table1[[#This Row],[quantity]]</f>
        <v>19176.52</v>
      </c>
      <c r="Q10685" s="9">
        <f>Table1[[#This Row],[delivery_date]]-Table1[[#This Row],[order_date]]</f>
        <v>2</v>
      </c>
    </row>
    <row r="10686" spans="1:17" x14ac:dyDescent="0.35">
      <c r="A10686" t="s">
        <v>10717</v>
      </c>
      <c r="B10686" t="s">
        <v>13</v>
      </c>
      <c r="C10686" t="s">
        <v>36</v>
      </c>
      <c r="D10686" s="2">
        <v>3118.79</v>
      </c>
      <c r="E10686">
        <v>0.03</v>
      </c>
      <c r="F10686">
        <v>7</v>
      </c>
      <c r="G10686" s="1">
        <v>45368</v>
      </c>
      <c r="H10686" s="1">
        <v>45374</v>
      </c>
      <c r="I10686" t="s">
        <v>15</v>
      </c>
      <c r="J10686" t="s">
        <v>16</v>
      </c>
      <c r="K10686" s="2">
        <v>255.43</v>
      </c>
      <c r="L10686" t="s">
        <v>28</v>
      </c>
      <c r="M10686">
        <f>YEAR(Table1[[#This Row],[order_date]])</f>
        <v>2024</v>
      </c>
      <c r="N10686">
        <f>MONTH(Table1[[#This Row],[order_date]])</f>
        <v>3</v>
      </c>
      <c r="O10686" s="3">
        <f>Table1[[#This Row],[sales]]-Table1[[#This Row],[profit]]</f>
        <v>2863.36</v>
      </c>
      <c r="P10686" s="3">
        <f>Table1[[#This Row],[sales]]*Table1[[#This Row],[quantity]]</f>
        <v>21831.53</v>
      </c>
      <c r="Q10686" s="9">
        <f>Table1[[#This Row],[delivery_date]]-Table1[[#This Row],[order_date]]</f>
        <v>6</v>
      </c>
    </row>
    <row r="10687" spans="1:17" x14ac:dyDescent="0.35">
      <c r="A10687" t="s">
        <v>10718</v>
      </c>
      <c r="B10687" t="s">
        <v>41</v>
      </c>
      <c r="C10687" t="s">
        <v>14</v>
      </c>
      <c r="D10687" s="2">
        <v>3945.77</v>
      </c>
      <c r="E10687">
        <v>7.0000000000000007E-2</v>
      </c>
      <c r="F10687">
        <v>4</v>
      </c>
      <c r="G10687" s="1">
        <v>45077</v>
      </c>
      <c r="H10687" s="1">
        <v>45083</v>
      </c>
      <c r="I10687" t="s">
        <v>21</v>
      </c>
      <c r="J10687" t="s">
        <v>27</v>
      </c>
      <c r="K10687" s="2">
        <v>1073.4100000000001</v>
      </c>
      <c r="L10687" t="s">
        <v>23</v>
      </c>
      <c r="M10687">
        <f>YEAR(Table1[[#This Row],[order_date]])</f>
        <v>2023</v>
      </c>
      <c r="N10687">
        <f>MONTH(Table1[[#This Row],[order_date]])</f>
        <v>5</v>
      </c>
      <c r="O10687" s="3">
        <f>Table1[[#This Row],[sales]]-Table1[[#This Row],[profit]]</f>
        <v>2872.3599999999997</v>
      </c>
      <c r="P10687" s="3">
        <f>Table1[[#This Row],[sales]]*Table1[[#This Row],[quantity]]</f>
        <v>15783.08</v>
      </c>
      <c r="Q10687" s="9">
        <f>Table1[[#This Row],[delivery_date]]-Table1[[#This Row],[order_date]]</f>
        <v>6</v>
      </c>
    </row>
    <row r="10688" spans="1:17" x14ac:dyDescent="0.35">
      <c r="A10688" t="s">
        <v>10719</v>
      </c>
      <c r="B10688" t="s">
        <v>13</v>
      </c>
      <c r="C10688" t="s">
        <v>20</v>
      </c>
      <c r="D10688" s="2">
        <v>2709.66</v>
      </c>
      <c r="E10688">
        <v>0.37</v>
      </c>
      <c r="F10688">
        <v>4</v>
      </c>
      <c r="G10688" s="1">
        <v>45044</v>
      </c>
      <c r="H10688" s="1">
        <v>45047</v>
      </c>
      <c r="I10688" t="s">
        <v>31</v>
      </c>
      <c r="J10688" t="s">
        <v>16</v>
      </c>
      <c r="K10688" s="2">
        <v>617.27</v>
      </c>
      <c r="L10688" t="s">
        <v>17</v>
      </c>
      <c r="M10688">
        <f>YEAR(Table1[[#This Row],[order_date]])</f>
        <v>2023</v>
      </c>
      <c r="N10688">
        <f>MONTH(Table1[[#This Row],[order_date]])</f>
        <v>4</v>
      </c>
      <c r="O10688" s="3">
        <f>Table1[[#This Row],[sales]]-Table1[[#This Row],[profit]]</f>
        <v>2092.39</v>
      </c>
      <c r="P10688" s="3">
        <f>Table1[[#This Row],[sales]]*Table1[[#This Row],[quantity]]</f>
        <v>10838.64</v>
      </c>
      <c r="Q10688" s="9">
        <f>Table1[[#This Row],[delivery_date]]-Table1[[#This Row],[order_date]]</f>
        <v>3</v>
      </c>
    </row>
    <row r="10689" spans="1:17" x14ac:dyDescent="0.35">
      <c r="A10689" t="s">
        <v>10720</v>
      </c>
      <c r="B10689" t="s">
        <v>41</v>
      </c>
      <c r="C10689" t="s">
        <v>20</v>
      </c>
      <c r="D10689" s="2">
        <v>3030.71</v>
      </c>
      <c r="E10689">
        <v>0.11</v>
      </c>
      <c r="F10689">
        <v>8</v>
      </c>
      <c r="G10689" s="1">
        <v>45576</v>
      </c>
      <c r="H10689" s="1">
        <v>45582</v>
      </c>
      <c r="I10689" t="s">
        <v>21</v>
      </c>
      <c r="J10689" t="s">
        <v>27</v>
      </c>
      <c r="K10689" s="2">
        <v>905.39</v>
      </c>
      <c r="L10689" t="s">
        <v>23</v>
      </c>
      <c r="M10689">
        <f>YEAR(Table1[[#This Row],[order_date]])</f>
        <v>2024</v>
      </c>
      <c r="N10689">
        <f>MONTH(Table1[[#This Row],[order_date]])</f>
        <v>10</v>
      </c>
      <c r="O10689" s="3">
        <f>Table1[[#This Row],[sales]]-Table1[[#This Row],[profit]]</f>
        <v>2125.3200000000002</v>
      </c>
      <c r="P10689" s="3">
        <f>Table1[[#This Row],[sales]]*Table1[[#This Row],[quantity]]</f>
        <v>24245.68</v>
      </c>
      <c r="Q10689" s="9">
        <f>Table1[[#This Row],[delivery_date]]-Table1[[#This Row],[order_date]]</f>
        <v>6</v>
      </c>
    </row>
    <row r="10690" spans="1:17" x14ac:dyDescent="0.35">
      <c r="A10690" t="s">
        <v>10721</v>
      </c>
      <c r="B10690" t="s">
        <v>41</v>
      </c>
      <c r="C10690" t="s">
        <v>36</v>
      </c>
      <c r="D10690" s="2">
        <v>165.43</v>
      </c>
      <c r="E10690">
        <v>0.28000000000000003</v>
      </c>
      <c r="F10690">
        <v>4</v>
      </c>
      <c r="G10690" s="1">
        <v>45602</v>
      </c>
      <c r="H10690" s="1">
        <v>45604</v>
      </c>
      <c r="I10690" t="s">
        <v>15</v>
      </c>
      <c r="J10690" t="s">
        <v>16</v>
      </c>
      <c r="K10690" s="2">
        <v>38.33</v>
      </c>
      <c r="L10690" t="s">
        <v>28</v>
      </c>
      <c r="M10690">
        <f>YEAR(Table1[[#This Row],[order_date]])</f>
        <v>2024</v>
      </c>
      <c r="N10690">
        <f>MONTH(Table1[[#This Row],[order_date]])</f>
        <v>11</v>
      </c>
      <c r="O10690" s="3">
        <f>Table1[[#This Row],[sales]]-Table1[[#This Row],[profit]]</f>
        <v>127.10000000000001</v>
      </c>
      <c r="P10690" s="3">
        <f>Table1[[#This Row],[sales]]*Table1[[#This Row],[quantity]]</f>
        <v>661.72</v>
      </c>
      <c r="Q10690" s="9">
        <f>Table1[[#This Row],[delivery_date]]-Table1[[#This Row],[order_date]]</f>
        <v>2</v>
      </c>
    </row>
    <row r="10691" spans="1:17" x14ac:dyDescent="0.35">
      <c r="A10691" t="s">
        <v>10722</v>
      </c>
      <c r="B10691" t="s">
        <v>13</v>
      </c>
      <c r="C10691" t="s">
        <v>33</v>
      </c>
      <c r="D10691" s="2">
        <v>2669.01</v>
      </c>
      <c r="E10691">
        <v>0.36</v>
      </c>
      <c r="F10691">
        <v>3</v>
      </c>
      <c r="G10691" s="1">
        <v>45569</v>
      </c>
      <c r="H10691" s="1">
        <v>45570</v>
      </c>
      <c r="I10691" t="s">
        <v>15</v>
      </c>
      <c r="J10691" t="s">
        <v>22</v>
      </c>
      <c r="K10691" s="2">
        <v>697.32</v>
      </c>
      <c r="L10691" t="s">
        <v>28</v>
      </c>
      <c r="M10691">
        <f>YEAR(Table1[[#This Row],[order_date]])</f>
        <v>2024</v>
      </c>
      <c r="N10691">
        <f>MONTH(Table1[[#This Row],[order_date]])</f>
        <v>10</v>
      </c>
      <c r="O10691" s="3">
        <f>Table1[[#This Row],[sales]]-Table1[[#This Row],[profit]]</f>
        <v>1971.69</v>
      </c>
      <c r="P10691" s="3">
        <f>Table1[[#This Row],[sales]]*Table1[[#This Row],[quantity]]</f>
        <v>8007.0300000000007</v>
      </c>
      <c r="Q10691" s="9">
        <f>Table1[[#This Row],[delivery_date]]-Table1[[#This Row],[order_date]]</f>
        <v>1</v>
      </c>
    </row>
    <row r="10692" spans="1:17" x14ac:dyDescent="0.35">
      <c r="A10692" t="s">
        <v>10723</v>
      </c>
      <c r="B10692" t="s">
        <v>19</v>
      </c>
      <c r="C10692" t="s">
        <v>26</v>
      </c>
      <c r="D10692" s="2">
        <v>2920.26</v>
      </c>
      <c r="E10692">
        <v>0.45</v>
      </c>
      <c r="F10692">
        <v>9</v>
      </c>
      <c r="G10692" s="1">
        <v>44998</v>
      </c>
      <c r="H10692" s="1">
        <v>45001</v>
      </c>
      <c r="I10692" t="s">
        <v>21</v>
      </c>
      <c r="J10692" t="s">
        <v>16</v>
      </c>
      <c r="K10692" s="2">
        <v>844.5</v>
      </c>
      <c r="L10692" t="s">
        <v>28</v>
      </c>
      <c r="M10692">
        <f>YEAR(Table1[[#This Row],[order_date]])</f>
        <v>2023</v>
      </c>
      <c r="N10692">
        <f>MONTH(Table1[[#This Row],[order_date]])</f>
        <v>3</v>
      </c>
      <c r="O10692" s="3">
        <f>Table1[[#This Row],[sales]]-Table1[[#This Row],[profit]]</f>
        <v>2075.7600000000002</v>
      </c>
      <c r="P10692" s="3">
        <f>Table1[[#This Row],[sales]]*Table1[[#This Row],[quantity]]</f>
        <v>26282.340000000004</v>
      </c>
      <c r="Q10692" s="9">
        <f>Table1[[#This Row],[delivery_date]]-Table1[[#This Row],[order_date]]</f>
        <v>3</v>
      </c>
    </row>
    <row r="10693" spans="1:17" x14ac:dyDescent="0.35">
      <c r="A10693" t="s">
        <v>10724</v>
      </c>
      <c r="B10693" t="s">
        <v>25</v>
      </c>
      <c r="C10693" t="s">
        <v>14</v>
      </c>
      <c r="D10693" s="2">
        <v>3383.23</v>
      </c>
      <c r="E10693">
        <v>0.28999999999999998</v>
      </c>
      <c r="F10693">
        <v>3</v>
      </c>
      <c r="G10693" s="1">
        <v>45259</v>
      </c>
      <c r="H10693" s="1">
        <v>45260</v>
      </c>
      <c r="I10693" t="s">
        <v>21</v>
      </c>
      <c r="J10693" t="s">
        <v>27</v>
      </c>
      <c r="K10693" s="2">
        <v>219.27</v>
      </c>
      <c r="L10693" t="s">
        <v>23</v>
      </c>
      <c r="M10693">
        <f>YEAR(Table1[[#This Row],[order_date]])</f>
        <v>2023</v>
      </c>
      <c r="N10693">
        <f>MONTH(Table1[[#This Row],[order_date]])</f>
        <v>11</v>
      </c>
      <c r="O10693" s="3">
        <f>Table1[[#This Row],[sales]]-Table1[[#This Row],[profit]]</f>
        <v>3163.96</v>
      </c>
      <c r="P10693" s="3">
        <f>Table1[[#This Row],[sales]]*Table1[[#This Row],[quantity]]</f>
        <v>10149.69</v>
      </c>
      <c r="Q10693" s="9">
        <f>Table1[[#This Row],[delivery_date]]-Table1[[#This Row],[order_date]]</f>
        <v>1</v>
      </c>
    </row>
    <row r="10694" spans="1:17" x14ac:dyDescent="0.35">
      <c r="A10694" t="s">
        <v>10725</v>
      </c>
      <c r="B10694" t="s">
        <v>25</v>
      </c>
      <c r="C10694" t="s">
        <v>33</v>
      </c>
      <c r="D10694" s="2">
        <v>930.01</v>
      </c>
      <c r="E10694">
        <v>0.28000000000000003</v>
      </c>
      <c r="F10694">
        <v>5</v>
      </c>
      <c r="G10694" s="1">
        <v>45405</v>
      </c>
      <c r="H10694" s="1">
        <v>45411</v>
      </c>
      <c r="I10694" t="s">
        <v>15</v>
      </c>
      <c r="J10694" t="s">
        <v>27</v>
      </c>
      <c r="K10694" s="2">
        <v>245.73</v>
      </c>
      <c r="L10694" t="s">
        <v>28</v>
      </c>
      <c r="M10694">
        <f>YEAR(Table1[[#This Row],[order_date]])</f>
        <v>2024</v>
      </c>
      <c r="N10694">
        <f>MONTH(Table1[[#This Row],[order_date]])</f>
        <v>4</v>
      </c>
      <c r="O10694" s="3">
        <f>Table1[[#This Row],[sales]]-Table1[[#This Row],[profit]]</f>
        <v>684.28</v>
      </c>
      <c r="P10694" s="3">
        <f>Table1[[#This Row],[sales]]*Table1[[#This Row],[quantity]]</f>
        <v>4650.05</v>
      </c>
      <c r="Q10694" s="9">
        <f>Table1[[#This Row],[delivery_date]]-Table1[[#This Row],[order_date]]</f>
        <v>6</v>
      </c>
    </row>
    <row r="10695" spans="1:17" x14ac:dyDescent="0.35">
      <c r="A10695" t="s">
        <v>10726</v>
      </c>
      <c r="B10695" t="s">
        <v>13</v>
      </c>
      <c r="C10695" t="s">
        <v>36</v>
      </c>
      <c r="D10695" s="2">
        <v>1282.73</v>
      </c>
      <c r="E10695">
        <v>0.46</v>
      </c>
      <c r="F10695">
        <v>1</v>
      </c>
      <c r="G10695" s="1">
        <v>45323</v>
      </c>
      <c r="H10695" s="1">
        <v>45324</v>
      </c>
      <c r="I10695" t="s">
        <v>15</v>
      </c>
      <c r="J10695" t="s">
        <v>16</v>
      </c>
      <c r="K10695" s="2">
        <v>99.68</v>
      </c>
      <c r="L10695" t="s">
        <v>34</v>
      </c>
      <c r="M10695">
        <f>YEAR(Table1[[#This Row],[order_date]])</f>
        <v>2024</v>
      </c>
      <c r="N10695">
        <f>MONTH(Table1[[#This Row],[order_date]])</f>
        <v>2</v>
      </c>
      <c r="O10695" s="3">
        <f>Table1[[#This Row],[sales]]-Table1[[#This Row],[profit]]</f>
        <v>1183.05</v>
      </c>
      <c r="P10695" s="3">
        <f>Table1[[#This Row],[sales]]*Table1[[#This Row],[quantity]]</f>
        <v>1282.73</v>
      </c>
      <c r="Q10695" s="9">
        <f>Table1[[#This Row],[delivery_date]]-Table1[[#This Row],[order_date]]</f>
        <v>1</v>
      </c>
    </row>
    <row r="10696" spans="1:17" x14ac:dyDescent="0.35">
      <c r="A10696" t="s">
        <v>10727</v>
      </c>
      <c r="B10696" t="s">
        <v>13</v>
      </c>
      <c r="C10696" t="s">
        <v>36</v>
      </c>
      <c r="D10696" s="2">
        <v>3804.42</v>
      </c>
      <c r="E10696">
        <v>0.15</v>
      </c>
      <c r="F10696">
        <v>9</v>
      </c>
      <c r="G10696" s="1">
        <v>45102</v>
      </c>
      <c r="H10696" s="1">
        <v>45106</v>
      </c>
      <c r="I10696" t="s">
        <v>15</v>
      </c>
      <c r="J10696" t="s">
        <v>22</v>
      </c>
      <c r="K10696" s="2">
        <v>1025.92</v>
      </c>
      <c r="L10696" t="s">
        <v>34</v>
      </c>
      <c r="M10696">
        <f>YEAR(Table1[[#This Row],[order_date]])</f>
        <v>2023</v>
      </c>
      <c r="N10696">
        <f>MONTH(Table1[[#This Row],[order_date]])</f>
        <v>6</v>
      </c>
      <c r="O10696" s="3">
        <f>Table1[[#This Row],[sales]]-Table1[[#This Row],[profit]]</f>
        <v>2778.5</v>
      </c>
      <c r="P10696" s="3">
        <f>Table1[[#This Row],[sales]]*Table1[[#This Row],[quantity]]</f>
        <v>34239.78</v>
      </c>
      <c r="Q10696" s="9">
        <f>Table1[[#This Row],[delivery_date]]-Table1[[#This Row],[order_date]]</f>
        <v>4</v>
      </c>
    </row>
    <row r="10697" spans="1:17" x14ac:dyDescent="0.35">
      <c r="A10697" t="s">
        <v>10728</v>
      </c>
      <c r="B10697" t="s">
        <v>41</v>
      </c>
      <c r="C10697" t="s">
        <v>20</v>
      </c>
      <c r="D10697" s="2">
        <v>921.43</v>
      </c>
      <c r="E10697">
        <v>0.1</v>
      </c>
      <c r="F10697">
        <v>6</v>
      </c>
      <c r="G10697" s="1">
        <v>45550</v>
      </c>
      <c r="H10697" s="1">
        <v>45555</v>
      </c>
      <c r="I10697" t="s">
        <v>31</v>
      </c>
      <c r="J10697" t="s">
        <v>27</v>
      </c>
      <c r="K10697" s="2">
        <v>224.18</v>
      </c>
      <c r="L10697" t="s">
        <v>17</v>
      </c>
      <c r="M10697">
        <f>YEAR(Table1[[#This Row],[order_date]])</f>
        <v>2024</v>
      </c>
      <c r="N10697">
        <f>MONTH(Table1[[#This Row],[order_date]])</f>
        <v>9</v>
      </c>
      <c r="O10697" s="3">
        <f>Table1[[#This Row],[sales]]-Table1[[#This Row],[profit]]</f>
        <v>697.25</v>
      </c>
      <c r="P10697" s="3">
        <f>Table1[[#This Row],[sales]]*Table1[[#This Row],[quantity]]</f>
        <v>5528.58</v>
      </c>
      <c r="Q10697" s="9">
        <f>Table1[[#This Row],[delivery_date]]-Table1[[#This Row],[order_date]]</f>
        <v>5</v>
      </c>
    </row>
    <row r="10698" spans="1:17" x14ac:dyDescent="0.35">
      <c r="A10698" t="s">
        <v>10729</v>
      </c>
      <c r="B10698" t="s">
        <v>13</v>
      </c>
      <c r="C10698" t="s">
        <v>14</v>
      </c>
      <c r="D10698" s="2">
        <v>2138.5300000000002</v>
      </c>
      <c r="E10698">
        <v>0.44</v>
      </c>
      <c r="F10698">
        <v>5</v>
      </c>
      <c r="G10698" s="1">
        <v>45504</v>
      </c>
      <c r="H10698" s="1">
        <v>45507</v>
      </c>
      <c r="I10698" t="s">
        <v>21</v>
      </c>
      <c r="J10698" t="s">
        <v>16</v>
      </c>
      <c r="K10698" s="2">
        <v>356.03</v>
      </c>
      <c r="L10698" t="s">
        <v>48</v>
      </c>
      <c r="M10698">
        <f>YEAR(Table1[[#This Row],[order_date]])</f>
        <v>2024</v>
      </c>
      <c r="N10698">
        <f>MONTH(Table1[[#This Row],[order_date]])</f>
        <v>7</v>
      </c>
      <c r="O10698" s="3">
        <f>Table1[[#This Row],[sales]]-Table1[[#This Row],[profit]]</f>
        <v>1782.5000000000002</v>
      </c>
      <c r="P10698" s="3">
        <f>Table1[[#This Row],[sales]]*Table1[[#This Row],[quantity]]</f>
        <v>10692.650000000001</v>
      </c>
      <c r="Q10698" s="9">
        <f>Table1[[#This Row],[delivery_date]]-Table1[[#This Row],[order_date]]</f>
        <v>3</v>
      </c>
    </row>
    <row r="10699" spans="1:17" x14ac:dyDescent="0.35">
      <c r="A10699" t="s">
        <v>10730</v>
      </c>
      <c r="B10699" t="s">
        <v>41</v>
      </c>
      <c r="C10699" t="s">
        <v>33</v>
      </c>
      <c r="D10699" s="2">
        <v>1327.4</v>
      </c>
      <c r="E10699">
        <v>0.04</v>
      </c>
      <c r="F10699">
        <v>4</v>
      </c>
      <c r="G10699" s="1">
        <v>45569</v>
      </c>
      <c r="H10699" s="1">
        <v>45572</v>
      </c>
      <c r="I10699" t="s">
        <v>31</v>
      </c>
      <c r="J10699" t="s">
        <v>16</v>
      </c>
      <c r="K10699" s="2">
        <v>336.19</v>
      </c>
      <c r="L10699" t="s">
        <v>39</v>
      </c>
      <c r="M10699">
        <f>YEAR(Table1[[#This Row],[order_date]])</f>
        <v>2024</v>
      </c>
      <c r="N10699">
        <f>MONTH(Table1[[#This Row],[order_date]])</f>
        <v>10</v>
      </c>
      <c r="O10699" s="3">
        <f>Table1[[#This Row],[sales]]-Table1[[#This Row],[profit]]</f>
        <v>991.21</v>
      </c>
      <c r="P10699" s="3">
        <f>Table1[[#This Row],[sales]]*Table1[[#This Row],[quantity]]</f>
        <v>5309.6</v>
      </c>
      <c r="Q10699" s="9">
        <f>Table1[[#This Row],[delivery_date]]-Table1[[#This Row],[order_date]]</f>
        <v>3</v>
      </c>
    </row>
    <row r="10700" spans="1:17" x14ac:dyDescent="0.35">
      <c r="A10700" t="s">
        <v>10731</v>
      </c>
      <c r="B10700" t="s">
        <v>19</v>
      </c>
      <c r="C10700" t="s">
        <v>20</v>
      </c>
      <c r="D10700" s="2">
        <v>2771.4</v>
      </c>
      <c r="E10700">
        <v>0.09</v>
      </c>
      <c r="F10700">
        <v>8</v>
      </c>
      <c r="G10700" s="1">
        <v>45501</v>
      </c>
      <c r="H10700" s="1">
        <v>45508</v>
      </c>
      <c r="I10700" t="s">
        <v>21</v>
      </c>
      <c r="J10700" t="s">
        <v>16</v>
      </c>
      <c r="K10700" s="2">
        <v>417.04</v>
      </c>
      <c r="L10700" t="s">
        <v>17</v>
      </c>
      <c r="M10700">
        <f>YEAR(Table1[[#This Row],[order_date]])</f>
        <v>2024</v>
      </c>
      <c r="N10700">
        <f>MONTH(Table1[[#This Row],[order_date]])</f>
        <v>7</v>
      </c>
      <c r="O10700" s="3">
        <f>Table1[[#This Row],[sales]]-Table1[[#This Row],[profit]]</f>
        <v>2354.36</v>
      </c>
      <c r="P10700" s="3">
        <f>Table1[[#This Row],[sales]]*Table1[[#This Row],[quantity]]</f>
        <v>22171.200000000001</v>
      </c>
      <c r="Q10700" s="9">
        <f>Table1[[#This Row],[delivery_date]]-Table1[[#This Row],[order_date]]</f>
        <v>7</v>
      </c>
    </row>
    <row r="10701" spans="1:17" x14ac:dyDescent="0.35">
      <c r="A10701" t="s">
        <v>10732</v>
      </c>
      <c r="B10701" t="s">
        <v>13</v>
      </c>
      <c r="C10701" t="s">
        <v>14</v>
      </c>
      <c r="D10701" s="2">
        <v>4935.67</v>
      </c>
      <c r="E10701">
        <v>0.21</v>
      </c>
      <c r="F10701">
        <v>2</v>
      </c>
      <c r="G10701" s="1">
        <v>44941</v>
      </c>
      <c r="H10701" s="1">
        <v>44945</v>
      </c>
      <c r="I10701" t="s">
        <v>15</v>
      </c>
      <c r="J10701" t="s">
        <v>22</v>
      </c>
      <c r="K10701" s="2">
        <v>1145.71</v>
      </c>
      <c r="L10701" t="s">
        <v>23</v>
      </c>
      <c r="M10701">
        <f>YEAR(Table1[[#This Row],[order_date]])</f>
        <v>2023</v>
      </c>
      <c r="N10701">
        <f>MONTH(Table1[[#This Row],[order_date]])</f>
        <v>1</v>
      </c>
      <c r="O10701" s="3">
        <f>Table1[[#This Row],[sales]]-Table1[[#This Row],[profit]]</f>
        <v>3789.96</v>
      </c>
      <c r="P10701" s="3">
        <f>Table1[[#This Row],[sales]]*Table1[[#This Row],[quantity]]</f>
        <v>9871.34</v>
      </c>
      <c r="Q10701" s="9">
        <f>Table1[[#This Row],[delivery_date]]-Table1[[#This Row],[order_date]]</f>
        <v>4</v>
      </c>
    </row>
    <row r="10702" spans="1:17" x14ac:dyDescent="0.35">
      <c r="A10702" t="s">
        <v>10733</v>
      </c>
      <c r="B10702" t="s">
        <v>25</v>
      </c>
      <c r="C10702" t="s">
        <v>26</v>
      </c>
      <c r="D10702" s="2">
        <v>4274.99</v>
      </c>
      <c r="E10702">
        <v>0.18</v>
      </c>
      <c r="F10702">
        <v>5</v>
      </c>
      <c r="G10702" s="1">
        <v>45568</v>
      </c>
      <c r="H10702" s="1">
        <v>45569</v>
      </c>
      <c r="I10702" t="s">
        <v>15</v>
      </c>
      <c r="J10702" t="s">
        <v>16</v>
      </c>
      <c r="K10702" s="2">
        <v>425.53</v>
      </c>
      <c r="L10702" t="s">
        <v>23</v>
      </c>
      <c r="M10702">
        <f>YEAR(Table1[[#This Row],[order_date]])</f>
        <v>2024</v>
      </c>
      <c r="N10702">
        <f>MONTH(Table1[[#This Row],[order_date]])</f>
        <v>10</v>
      </c>
      <c r="O10702" s="3">
        <f>Table1[[#This Row],[sales]]-Table1[[#This Row],[profit]]</f>
        <v>3849.46</v>
      </c>
      <c r="P10702" s="3">
        <f>Table1[[#This Row],[sales]]*Table1[[#This Row],[quantity]]</f>
        <v>21374.949999999997</v>
      </c>
      <c r="Q10702" s="9">
        <f>Table1[[#This Row],[delivery_date]]-Table1[[#This Row],[order_date]]</f>
        <v>1</v>
      </c>
    </row>
    <row r="10703" spans="1:17" x14ac:dyDescent="0.35">
      <c r="A10703" t="s">
        <v>10734</v>
      </c>
      <c r="B10703" t="s">
        <v>25</v>
      </c>
      <c r="C10703" t="s">
        <v>26</v>
      </c>
      <c r="D10703" s="2">
        <v>1420.42</v>
      </c>
      <c r="E10703">
        <v>0.35</v>
      </c>
      <c r="F10703">
        <v>8</v>
      </c>
      <c r="G10703" s="1">
        <v>45071</v>
      </c>
      <c r="H10703" s="1">
        <v>45078</v>
      </c>
      <c r="I10703" t="s">
        <v>15</v>
      </c>
      <c r="J10703" t="s">
        <v>16</v>
      </c>
      <c r="K10703" s="2">
        <v>96.29</v>
      </c>
      <c r="L10703" t="s">
        <v>28</v>
      </c>
      <c r="M10703">
        <f>YEAR(Table1[[#This Row],[order_date]])</f>
        <v>2023</v>
      </c>
      <c r="N10703">
        <f>MONTH(Table1[[#This Row],[order_date]])</f>
        <v>5</v>
      </c>
      <c r="O10703" s="3">
        <f>Table1[[#This Row],[sales]]-Table1[[#This Row],[profit]]</f>
        <v>1324.13</v>
      </c>
      <c r="P10703" s="3">
        <f>Table1[[#This Row],[sales]]*Table1[[#This Row],[quantity]]</f>
        <v>11363.36</v>
      </c>
      <c r="Q10703" s="9">
        <f>Table1[[#This Row],[delivery_date]]-Table1[[#This Row],[order_date]]</f>
        <v>7</v>
      </c>
    </row>
    <row r="10704" spans="1:17" x14ac:dyDescent="0.35">
      <c r="A10704" t="s">
        <v>10735</v>
      </c>
      <c r="B10704" t="s">
        <v>13</v>
      </c>
      <c r="C10704" t="s">
        <v>20</v>
      </c>
      <c r="D10704" s="2">
        <v>1906.2</v>
      </c>
      <c r="E10704">
        <v>0.05</v>
      </c>
      <c r="F10704">
        <v>1</v>
      </c>
      <c r="G10704" s="1">
        <v>45412</v>
      </c>
      <c r="H10704" s="1">
        <v>45417</v>
      </c>
      <c r="I10704" t="s">
        <v>15</v>
      </c>
      <c r="J10704" t="s">
        <v>22</v>
      </c>
      <c r="K10704" s="2">
        <v>412.5</v>
      </c>
      <c r="L10704" t="s">
        <v>28</v>
      </c>
      <c r="M10704">
        <f>YEAR(Table1[[#This Row],[order_date]])</f>
        <v>2024</v>
      </c>
      <c r="N10704">
        <f>MONTH(Table1[[#This Row],[order_date]])</f>
        <v>4</v>
      </c>
      <c r="O10704" s="3">
        <f>Table1[[#This Row],[sales]]-Table1[[#This Row],[profit]]</f>
        <v>1493.7</v>
      </c>
      <c r="P10704" s="3">
        <f>Table1[[#This Row],[sales]]*Table1[[#This Row],[quantity]]</f>
        <v>1906.2</v>
      </c>
      <c r="Q10704" s="9">
        <f>Table1[[#This Row],[delivery_date]]-Table1[[#This Row],[order_date]]</f>
        <v>5</v>
      </c>
    </row>
    <row r="10705" spans="1:17" x14ac:dyDescent="0.35">
      <c r="A10705" t="s">
        <v>10736</v>
      </c>
      <c r="B10705" t="s">
        <v>41</v>
      </c>
      <c r="C10705" t="s">
        <v>33</v>
      </c>
      <c r="D10705" s="2">
        <v>4601.3</v>
      </c>
      <c r="E10705">
        <v>0.24</v>
      </c>
      <c r="F10705">
        <v>3</v>
      </c>
      <c r="G10705" s="1">
        <v>45187</v>
      </c>
      <c r="H10705" s="1">
        <v>45192</v>
      </c>
      <c r="I10705" t="s">
        <v>21</v>
      </c>
      <c r="J10705" t="s">
        <v>16</v>
      </c>
      <c r="K10705" s="2">
        <v>705.57</v>
      </c>
      <c r="L10705" t="s">
        <v>34</v>
      </c>
      <c r="M10705">
        <f>YEAR(Table1[[#This Row],[order_date]])</f>
        <v>2023</v>
      </c>
      <c r="N10705">
        <f>MONTH(Table1[[#This Row],[order_date]])</f>
        <v>9</v>
      </c>
      <c r="O10705" s="3">
        <f>Table1[[#This Row],[sales]]-Table1[[#This Row],[profit]]</f>
        <v>3895.73</v>
      </c>
      <c r="P10705" s="3">
        <f>Table1[[#This Row],[sales]]*Table1[[#This Row],[quantity]]</f>
        <v>13803.900000000001</v>
      </c>
      <c r="Q10705" s="9">
        <f>Table1[[#This Row],[delivery_date]]-Table1[[#This Row],[order_date]]</f>
        <v>5</v>
      </c>
    </row>
    <row r="10706" spans="1:17" x14ac:dyDescent="0.35">
      <c r="A10706" t="s">
        <v>10737</v>
      </c>
      <c r="B10706" t="s">
        <v>25</v>
      </c>
      <c r="C10706" t="s">
        <v>14</v>
      </c>
      <c r="D10706" s="2">
        <v>4501.6499999999996</v>
      </c>
      <c r="E10706">
        <v>0.4</v>
      </c>
      <c r="F10706">
        <v>7</v>
      </c>
      <c r="G10706" s="1">
        <v>45534</v>
      </c>
      <c r="H10706" s="1">
        <v>45538</v>
      </c>
      <c r="I10706" t="s">
        <v>15</v>
      </c>
      <c r="J10706" t="s">
        <v>27</v>
      </c>
      <c r="K10706" s="2">
        <v>473.43</v>
      </c>
      <c r="L10706" t="s">
        <v>17</v>
      </c>
      <c r="M10706">
        <f>YEAR(Table1[[#This Row],[order_date]])</f>
        <v>2024</v>
      </c>
      <c r="N10706">
        <f>MONTH(Table1[[#This Row],[order_date]])</f>
        <v>8</v>
      </c>
      <c r="O10706" s="3">
        <f>Table1[[#This Row],[sales]]-Table1[[#This Row],[profit]]</f>
        <v>4028.22</v>
      </c>
      <c r="P10706" s="3">
        <f>Table1[[#This Row],[sales]]*Table1[[#This Row],[quantity]]</f>
        <v>31511.549999999996</v>
      </c>
      <c r="Q10706" s="9">
        <f>Table1[[#This Row],[delivery_date]]-Table1[[#This Row],[order_date]]</f>
        <v>4</v>
      </c>
    </row>
    <row r="10707" spans="1:17" x14ac:dyDescent="0.35">
      <c r="A10707" t="s">
        <v>10738</v>
      </c>
      <c r="B10707" t="s">
        <v>41</v>
      </c>
      <c r="C10707" t="s">
        <v>26</v>
      </c>
      <c r="D10707" s="2">
        <v>886.59</v>
      </c>
      <c r="E10707">
        <v>0.34</v>
      </c>
      <c r="F10707">
        <v>5</v>
      </c>
      <c r="G10707" s="1">
        <v>45501</v>
      </c>
      <c r="H10707" s="1">
        <v>45503</v>
      </c>
      <c r="I10707" t="s">
        <v>21</v>
      </c>
      <c r="J10707" t="s">
        <v>16</v>
      </c>
      <c r="K10707" s="2">
        <v>80.290000000000006</v>
      </c>
      <c r="L10707" t="s">
        <v>48</v>
      </c>
      <c r="M10707">
        <f>YEAR(Table1[[#This Row],[order_date]])</f>
        <v>2024</v>
      </c>
      <c r="N10707">
        <f>MONTH(Table1[[#This Row],[order_date]])</f>
        <v>7</v>
      </c>
      <c r="O10707" s="3">
        <f>Table1[[#This Row],[sales]]-Table1[[#This Row],[profit]]</f>
        <v>806.30000000000007</v>
      </c>
      <c r="P10707" s="3">
        <f>Table1[[#This Row],[sales]]*Table1[[#This Row],[quantity]]</f>
        <v>4432.95</v>
      </c>
      <c r="Q10707" s="9">
        <f>Table1[[#This Row],[delivery_date]]-Table1[[#This Row],[order_date]]</f>
        <v>2</v>
      </c>
    </row>
    <row r="10708" spans="1:17" x14ac:dyDescent="0.35">
      <c r="A10708" t="s">
        <v>10739</v>
      </c>
      <c r="B10708" t="s">
        <v>13</v>
      </c>
      <c r="C10708" t="s">
        <v>26</v>
      </c>
      <c r="D10708" s="2">
        <v>4163.43</v>
      </c>
      <c r="E10708">
        <v>0.32</v>
      </c>
      <c r="F10708">
        <v>9</v>
      </c>
      <c r="G10708" s="1">
        <v>45314</v>
      </c>
      <c r="H10708" s="1">
        <v>45319</v>
      </c>
      <c r="I10708" t="s">
        <v>31</v>
      </c>
      <c r="J10708" t="s">
        <v>16</v>
      </c>
      <c r="K10708" s="2">
        <v>1118.17</v>
      </c>
      <c r="L10708" t="s">
        <v>23</v>
      </c>
      <c r="M10708">
        <f>YEAR(Table1[[#This Row],[order_date]])</f>
        <v>2024</v>
      </c>
      <c r="N10708">
        <f>MONTH(Table1[[#This Row],[order_date]])</f>
        <v>1</v>
      </c>
      <c r="O10708" s="3">
        <f>Table1[[#This Row],[sales]]-Table1[[#This Row],[profit]]</f>
        <v>3045.26</v>
      </c>
      <c r="P10708" s="3">
        <f>Table1[[#This Row],[sales]]*Table1[[#This Row],[quantity]]</f>
        <v>37470.870000000003</v>
      </c>
      <c r="Q10708" s="9">
        <f>Table1[[#This Row],[delivery_date]]-Table1[[#This Row],[order_date]]</f>
        <v>5</v>
      </c>
    </row>
    <row r="10709" spans="1:17" x14ac:dyDescent="0.35">
      <c r="A10709" t="s">
        <v>10740</v>
      </c>
      <c r="B10709" t="s">
        <v>13</v>
      </c>
      <c r="C10709" t="s">
        <v>33</v>
      </c>
      <c r="D10709" s="2">
        <v>1558.28</v>
      </c>
      <c r="E10709">
        <v>0.12</v>
      </c>
      <c r="F10709">
        <v>1</v>
      </c>
      <c r="G10709" s="1">
        <v>45467</v>
      </c>
      <c r="H10709" s="1">
        <v>45469</v>
      </c>
      <c r="I10709" t="s">
        <v>15</v>
      </c>
      <c r="J10709" t="s">
        <v>27</v>
      </c>
      <c r="K10709" s="2">
        <v>213.55</v>
      </c>
      <c r="L10709" t="s">
        <v>39</v>
      </c>
      <c r="M10709">
        <f>YEAR(Table1[[#This Row],[order_date]])</f>
        <v>2024</v>
      </c>
      <c r="N10709">
        <f>MONTH(Table1[[#This Row],[order_date]])</f>
        <v>6</v>
      </c>
      <c r="O10709" s="3">
        <f>Table1[[#This Row],[sales]]-Table1[[#This Row],[profit]]</f>
        <v>1344.73</v>
      </c>
      <c r="P10709" s="3">
        <f>Table1[[#This Row],[sales]]*Table1[[#This Row],[quantity]]</f>
        <v>1558.28</v>
      </c>
      <c r="Q10709" s="9">
        <f>Table1[[#This Row],[delivery_date]]-Table1[[#This Row],[order_date]]</f>
        <v>2</v>
      </c>
    </row>
    <row r="10710" spans="1:17" x14ac:dyDescent="0.35">
      <c r="A10710" t="s">
        <v>10741</v>
      </c>
      <c r="B10710" t="s">
        <v>25</v>
      </c>
      <c r="C10710" t="s">
        <v>20</v>
      </c>
      <c r="D10710" s="2">
        <v>2764.64</v>
      </c>
      <c r="E10710">
        <v>0.2</v>
      </c>
      <c r="F10710">
        <v>7</v>
      </c>
      <c r="G10710" s="1">
        <v>45071</v>
      </c>
      <c r="H10710" s="1">
        <v>45075</v>
      </c>
      <c r="I10710" t="s">
        <v>31</v>
      </c>
      <c r="J10710" t="s">
        <v>16</v>
      </c>
      <c r="K10710" s="2">
        <v>709.71</v>
      </c>
      <c r="L10710" t="s">
        <v>17</v>
      </c>
      <c r="M10710">
        <f>YEAR(Table1[[#This Row],[order_date]])</f>
        <v>2023</v>
      </c>
      <c r="N10710">
        <f>MONTH(Table1[[#This Row],[order_date]])</f>
        <v>5</v>
      </c>
      <c r="O10710" s="3">
        <f>Table1[[#This Row],[sales]]-Table1[[#This Row],[profit]]</f>
        <v>2054.9299999999998</v>
      </c>
      <c r="P10710" s="3">
        <f>Table1[[#This Row],[sales]]*Table1[[#This Row],[quantity]]</f>
        <v>19352.48</v>
      </c>
      <c r="Q10710" s="9">
        <f>Table1[[#This Row],[delivery_date]]-Table1[[#This Row],[order_date]]</f>
        <v>4</v>
      </c>
    </row>
    <row r="10711" spans="1:17" x14ac:dyDescent="0.35">
      <c r="A10711" t="s">
        <v>10742</v>
      </c>
      <c r="B10711" t="s">
        <v>13</v>
      </c>
      <c r="C10711" t="s">
        <v>36</v>
      </c>
      <c r="D10711" s="2">
        <v>124.98</v>
      </c>
      <c r="E10711">
        <v>0.09</v>
      </c>
      <c r="F10711">
        <v>6</v>
      </c>
      <c r="G10711" s="1">
        <v>45601</v>
      </c>
      <c r="H10711" s="1">
        <v>45602</v>
      </c>
      <c r="I10711" t="s">
        <v>21</v>
      </c>
      <c r="J10711" t="s">
        <v>16</v>
      </c>
      <c r="K10711" s="2">
        <v>11.66</v>
      </c>
      <c r="L10711" t="s">
        <v>48</v>
      </c>
      <c r="M10711">
        <f>YEAR(Table1[[#This Row],[order_date]])</f>
        <v>2024</v>
      </c>
      <c r="N10711">
        <f>MONTH(Table1[[#This Row],[order_date]])</f>
        <v>11</v>
      </c>
      <c r="O10711" s="3">
        <f>Table1[[#This Row],[sales]]-Table1[[#This Row],[profit]]</f>
        <v>113.32000000000001</v>
      </c>
      <c r="P10711" s="3">
        <f>Table1[[#This Row],[sales]]*Table1[[#This Row],[quantity]]</f>
        <v>749.88</v>
      </c>
      <c r="Q10711" s="9">
        <f>Table1[[#This Row],[delivery_date]]-Table1[[#This Row],[order_date]]</f>
        <v>1</v>
      </c>
    </row>
    <row r="10712" spans="1:17" x14ac:dyDescent="0.35">
      <c r="A10712" t="s">
        <v>10743</v>
      </c>
      <c r="B10712" t="s">
        <v>19</v>
      </c>
      <c r="C10712" t="s">
        <v>14</v>
      </c>
      <c r="D10712" s="2">
        <v>4993.09</v>
      </c>
      <c r="E10712">
        <v>0.25</v>
      </c>
      <c r="F10712">
        <v>4</v>
      </c>
      <c r="G10712" s="1">
        <v>45614</v>
      </c>
      <c r="H10712" s="1">
        <v>45616</v>
      </c>
      <c r="I10712" t="s">
        <v>21</v>
      </c>
      <c r="J10712" t="s">
        <v>27</v>
      </c>
      <c r="K10712" s="2">
        <v>824.62</v>
      </c>
      <c r="L10712" t="s">
        <v>28</v>
      </c>
      <c r="M10712">
        <f>YEAR(Table1[[#This Row],[order_date]])</f>
        <v>2024</v>
      </c>
      <c r="N10712">
        <f>MONTH(Table1[[#This Row],[order_date]])</f>
        <v>11</v>
      </c>
      <c r="O10712" s="3">
        <f>Table1[[#This Row],[sales]]-Table1[[#This Row],[profit]]</f>
        <v>4168.47</v>
      </c>
      <c r="P10712" s="3">
        <f>Table1[[#This Row],[sales]]*Table1[[#This Row],[quantity]]</f>
        <v>19972.36</v>
      </c>
      <c r="Q10712" s="9">
        <f>Table1[[#This Row],[delivery_date]]-Table1[[#This Row],[order_date]]</f>
        <v>2</v>
      </c>
    </row>
    <row r="10713" spans="1:17" x14ac:dyDescent="0.35">
      <c r="A10713" t="s">
        <v>10744</v>
      </c>
      <c r="B10713" t="s">
        <v>19</v>
      </c>
      <c r="C10713" t="s">
        <v>26</v>
      </c>
      <c r="D10713" s="2">
        <v>3829.37</v>
      </c>
      <c r="E10713">
        <v>0.28999999999999998</v>
      </c>
      <c r="F10713">
        <v>6</v>
      </c>
      <c r="G10713" s="1">
        <v>45267</v>
      </c>
      <c r="H10713" s="1">
        <v>45270</v>
      </c>
      <c r="I10713" t="s">
        <v>21</v>
      </c>
      <c r="J10713" t="s">
        <v>16</v>
      </c>
      <c r="K10713" s="2">
        <v>609.99</v>
      </c>
      <c r="L10713" t="s">
        <v>23</v>
      </c>
      <c r="M10713">
        <f>YEAR(Table1[[#This Row],[order_date]])</f>
        <v>2023</v>
      </c>
      <c r="N10713">
        <f>MONTH(Table1[[#This Row],[order_date]])</f>
        <v>12</v>
      </c>
      <c r="O10713" s="3">
        <f>Table1[[#This Row],[sales]]-Table1[[#This Row],[profit]]</f>
        <v>3219.38</v>
      </c>
      <c r="P10713" s="3">
        <f>Table1[[#This Row],[sales]]*Table1[[#This Row],[quantity]]</f>
        <v>22976.22</v>
      </c>
      <c r="Q10713" s="9">
        <f>Table1[[#This Row],[delivery_date]]-Table1[[#This Row],[order_date]]</f>
        <v>3</v>
      </c>
    </row>
    <row r="10714" spans="1:17" x14ac:dyDescent="0.35">
      <c r="A10714" t="s">
        <v>10745</v>
      </c>
      <c r="B10714" t="s">
        <v>25</v>
      </c>
      <c r="C10714" t="s">
        <v>36</v>
      </c>
      <c r="D10714" s="2">
        <v>1284.49</v>
      </c>
      <c r="E10714">
        <v>0.32</v>
      </c>
      <c r="F10714">
        <v>9</v>
      </c>
      <c r="G10714" s="1">
        <v>45013</v>
      </c>
      <c r="H10714" s="1">
        <v>45015</v>
      </c>
      <c r="I10714" t="s">
        <v>31</v>
      </c>
      <c r="J10714" t="s">
        <v>27</v>
      </c>
      <c r="K10714" s="2">
        <v>138.27000000000001</v>
      </c>
      <c r="L10714" t="s">
        <v>39</v>
      </c>
      <c r="M10714">
        <f>YEAR(Table1[[#This Row],[order_date]])</f>
        <v>2023</v>
      </c>
      <c r="N10714">
        <f>MONTH(Table1[[#This Row],[order_date]])</f>
        <v>3</v>
      </c>
      <c r="O10714" s="3">
        <f>Table1[[#This Row],[sales]]-Table1[[#This Row],[profit]]</f>
        <v>1146.22</v>
      </c>
      <c r="P10714" s="3">
        <f>Table1[[#This Row],[sales]]*Table1[[#This Row],[quantity]]</f>
        <v>11560.41</v>
      </c>
      <c r="Q10714" s="9">
        <f>Table1[[#This Row],[delivery_date]]-Table1[[#This Row],[order_date]]</f>
        <v>2</v>
      </c>
    </row>
    <row r="10715" spans="1:17" x14ac:dyDescent="0.35">
      <c r="A10715" t="s">
        <v>10746</v>
      </c>
      <c r="B10715" t="s">
        <v>19</v>
      </c>
      <c r="C10715" t="s">
        <v>33</v>
      </c>
      <c r="D10715" s="2">
        <v>3450.59</v>
      </c>
      <c r="E10715">
        <v>0.44</v>
      </c>
      <c r="F10715">
        <v>9</v>
      </c>
      <c r="G10715" s="1">
        <v>45230</v>
      </c>
      <c r="H10715" s="1">
        <v>45231</v>
      </c>
      <c r="I10715" t="s">
        <v>21</v>
      </c>
      <c r="J10715" t="s">
        <v>16</v>
      </c>
      <c r="K10715" s="2">
        <v>342.01</v>
      </c>
      <c r="L10715" t="s">
        <v>39</v>
      </c>
      <c r="M10715">
        <f>YEAR(Table1[[#This Row],[order_date]])</f>
        <v>2023</v>
      </c>
      <c r="N10715">
        <f>MONTH(Table1[[#This Row],[order_date]])</f>
        <v>10</v>
      </c>
      <c r="O10715" s="3">
        <f>Table1[[#This Row],[sales]]-Table1[[#This Row],[profit]]</f>
        <v>3108.58</v>
      </c>
      <c r="P10715" s="3">
        <f>Table1[[#This Row],[sales]]*Table1[[#This Row],[quantity]]</f>
        <v>31055.31</v>
      </c>
      <c r="Q10715" s="9">
        <f>Table1[[#This Row],[delivery_date]]-Table1[[#This Row],[order_date]]</f>
        <v>1</v>
      </c>
    </row>
    <row r="10716" spans="1:17" x14ac:dyDescent="0.35">
      <c r="A10716" t="s">
        <v>10747</v>
      </c>
      <c r="B10716" t="s">
        <v>41</v>
      </c>
      <c r="C10716" t="s">
        <v>20</v>
      </c>
      <c r="D10716" s="2">
        <v>1537.21</v>
      </c>
      <c r="E10716">
        <v>0.03</v>
      </c>
      <c r="F10716">
        <v>2</v>
      </c>
      <c r="G10716" s="1">
        <v>45555</v>
      </c>
      <c r="H10716" s="1">
        <v>45557</v>
      </c>
      <c r="I10716" t="s">
        <v>21</v>
      </c>
      <c r="J10716" t="s">
        <v>27</v>
      </c>
      <c r="K10716" s="2">
        <v>267.08999999999997</v>
      </c>
      <c r="L10716" t="s">
        <v>48</v>
      </c>
      <c r="M10716">
        <f>YEAR(Table1[[#This Row],[order_date]])</f>
        <v>2024</v>
      </c>
      <c r="N10716">
        <f>MONTH(Table1[[#This Row],[order_date]])</f>
        <v>9</v>
      </c>
      <c r="O10716" s="3">
        <f>Table1[[#This Row],[sales]]-Table1[[#This Row],[profit]]</f>
        <v>1270.1200000000001</v>
      </c>
      <c r="P10716" s="3">
        <f>Table1[[#This Row],[sales]]*Table1[[#This Row],[quantity]]</f>
        <v>3074.42</v>
      </c>
      <c r="Q10716" s="9">
        <f>Table1[[#This Row],[delivery_date]]-Table1[[#This Row],[order_date]]</f>
        <v>2</v>
      </c>
    </row>
    <row r="10717" spans="1:17" x14ac:dyDescent="0.35">
      <c r="A10717" t="s">
        <v>10748</v>
      </c>
      <c r="B10717" t="s">
        <v>25</v>
      </c>
      <c r="C10717" t="s">
        <v>14</v>
      </c>
      <c r="D10717" s="2">
        <v>538.33000000000004</v>
      </c>
      <c r="E10717">
        <v>0.19</v>
      </c>
      <c r="F10717">
        <v>9</v>
      </c>
      <c r="G10717" s="1">
        <v>45129</v>
      </c>
      <c r="H10717" s="1">
        <v>45133</v>
      </c>
      <c r="I10717" t="s">
        <v>31</v>
      </c>
      <c r="J10717" t="s">
        <v>27</v>
      </c>
      <c r="K10717" s="2">
        <v>88.13</v>
      </c>
      <c r="L10717" t="s">
        <v>23</v>
      </c>
      <c r="M10717">
        <f>YEAR(Table1[[#This Row],[order_date]])</f>
        <v>2023</v>
      </c>
      <c r="N10717">
        <f>MONTH(Table1[[#This Row],[order_date]])</f>
        <v>7</v>
      </c>
      <c r="O10717" s="3">
        <f>Table1[[#This Row],[sales]]-Table1[[#This Row],[profit]]</f>
        <v>450.20000000000005</v>
      </c>
      <c r="P10717" s="3">
        <f>Table1[[#This Row],[sales]]*Table1[[#This Row],[quantity]]</f>
        <v>4844.97</v>
      </c>
      <c r="Q10717" s="9">
        <f>Table1[[#This Row],[delivery_date]]-Table1[[#This Row],[order_date]]</f>
        <v>4</v>
      </c>
    </row>
    <row r="10718" spans="1:17" x14ac:dyDescent="0.35">
      <c r="A10718" t="s">
        <v>10749</v>
      </c>
      <c r="B10718" t="s">
        <v>25</v>
      </c>
      <c r="C10718" t="s">
        <v>33</v>
      </c>
      <c r="D10718" s="2">
        <v>2184.02</v>
      </c>
      <c r="E10718">
        <v>0.3</v>
      </c>
      <c r="F10718">
        <v>2</v>
      </c>
      <c r="G10718" s="1">
        <v>45183</v>
      </c>
      <c r="H10718" s="1">
        <v>45185</v>
      </c>
      <c r="I10718" t="s">
        <v>15</v>
      </c>
      <c r="J10718" t="s">
        <v>16</v>
      </c>
      <c r="K10718" s="2">
        <v>537.45000000000005</v>
      </c>
      <c r="L10718" t="s">
        <v>23</v>
      </c>
      <c r="M10718">
        <f>YEAR(Table1[[#This Row],[order_date]])</f>
        <v>2023</v>
      </c>
      <c r="N10718">
        <f>MONTH(Table1[[#This Row],[order_date]])</f>
        <v>9</v>
      </c>
      <c r="O10718" s="3">
        <f>Table1[[#This Row],[sales]]-Table1[[#This Row],[profit]]</f>
        <v>1646.57</v>
      </c>
      <c r="P10718" s="3">
        <f>Table1[[#This Row],[sales]]*Table1[[#This Row],[quantity]]</f>
        <v>4368.04</v>
      </c>
      <c r="Q10718" s="9">
        <f>Table1[[#This Row],[delivery_date]]-Table1[[#This Row],[order_date]]</f>
        <v>2</v>
      </c>
    </row>
    <row r="10719" spans="1:17" x14ac:dyDescent="0.35">
      <c r="A10719" t="s">
        <v>10750</v>
      </c>
      <c r="B10719" t="s">
        <v>41</v>
      </c>
      <c r="C10719" t="s">
        <v>20</v>
      </c>
      <c r="D10719" s="2">
        <v>3107.22</v>
      </c>
      <c r="E10719">
        <v>0.28999999999999998</v>
      </c>
      <c r="F10719">
        <v>6</v>
      </c>
      <c r="G10719" s="1">
        <v>45573</v>
      </c>
      <c r="H10719" s="1">
        <v>45580</v>
      </c>
      <c r="I10719" t="s">
        <v>31</v>
      </c>
      <c r="J10719" t="s">
        <v>22</v>
      </c>
      <c r="K10719" s="2">
        <v>523.44000000000005</v>
      </c>
      <c r="L10719" t="s">
        <v>17</v>
      </c>
      <c r="M10719">
        <f>YEAR(Table1[[#This Row],[order_date]])</f>
        <v>2024</v>
      </c>
      <c r="N10719">
        <f>MONTH(Table1[[#This Row],[order_date]])</f>
        <v>10</v>
      </c>
      <c r="O10719" s="3">
        <f>Table1[[#This Row],[sales]]-Table1[[#This Row],[profit]]</f>
        <v>2583.7799999999997</v>
      </c>
      <c r="P10719" s="3">
        <f>Table1[[#This Row],[sales]]*Table1[[#This Row],[quantity]]</f>
        <v>18643.32</v>
      </c>
      <c r="Q10719" s="9">
        <f>Table1[[#This Row],[delivery_date]]-Table1[[#This Row],[order_date]]</f>
        <v>7</v>
      </c>
    </row>
    <row r="10720" spans="1:17" x14ac:dyDescent="0.35">
      <c r="A10720" t="s">
        <v>10751</v>
      </c>
      <c r="B10720" t="s">
        <v>19</v>
      </c>
      <c r="C10720" t="s">
        <v>33</v>
      </c>
      <c r="D10720" s="2">
        <v>539.91</v>
      </c>
      <c r="E10720">
        <v>0.01</v>
      </c>
      <c r="F10720">
        <v>7</v>
      </c>
      <c r="G10720" s="1">
        <v>45159</v>
      </c>
      <c r="H10720" s="1">
        <v>45165</v>
      </c>
      <c r="I10720" t="s">
        <v>31</v>
      </c>
      <c r="J10720" t="s">
        <v>27</v>
      </c>
      <c r="K10720" s="2">
        <v>71.75</v>
      </c>
      <c r="L10720" t="s">
        <v>17</v>
      </c>
      <c r="M10720">
        <f>YEAR(Table1[[#This Row],[order_date]])</f>
        <v>2023</v>
      </c>
      <c r="N10720">
        <f>MONTH(Table1[[#This Row],[order_date]])</f>
        <v>8</v>
      </c>
      <c r="O10720" s="3">
        <f>Table1[[#This Row],[sales]]-Table1[[#This Row],[profit]]</f>
        <v>468.15999999999997</v>
      </c>
      <c r="P10720" s="3">
        <f>Table1[[#This Row],[sales]]*Table1[[#This Row],[quantity]]</f>
        <v>3779.37</v>
      </c>
      <c r="Q10720" s="9">
        <f>Table1[[#This Row],[delivery_date]]-Table1[[#This Row],[order_date]]</f>
        <v>6</v>
      </c>
    </row>
    <row r="10721" spans="1:17" x14ac:dyDescent="0.35">
      <c r="A10721" t="s">
        <v>10752</v>
      </c>
      <c r="B10721" t="s">
        <v>19</v>
      </c>
      <c r="C10721" t="s">
        <v>26</v>
      </c>
      <c r="D10721" s="2">
        <v>2640.19</v>
      </c>
      <c r="E10721">
        <v>0.09</v>
      </c>
      <c r="F10721">
        <v>9</v>
      </c>
      <c r="G10721" s="1">
        <v>45515</v>
      </c>
      <c r="H10721" s="1">
        <v>45518</v>
      </c>
      <c r="I10721" t="s">
        <v>21</v>
      </c>
      <c r="J10721" t="s">
        <v>27</v>
      </c>
      <c r="K10721" s="2">
        <v>449.34</v>
      </c>
      <c r="L10721" t="s">
        <v>17</v>
      </c>
      <c r="M10721">
        <f>YEAR(Table1[[#This Row],[order_date]])</f>
        <v>2024</v>
      </c>
      <c r="N10721">
        <f>MONTH(Table1[[#This Row],[order_date]])</f>
        <v>8</v>
      </c>
      <c r="O10721" s="3">
        <f>Table1[[#This Row],[sales]]-Table1[[#This Row],[profit]]</f>
        <v>2190.85</v>
      </c>
      <c r="P10721" s="3">
        <f>Table1[[#This Row],[sales]]*Table1[[#This Row],[quantity]]</f>
        <v>23761.71</v>
      </c>
      <c r="Q10721" s="9">
        <f>Table1[[#This Row],[delivery_date]]-Table1[[#This Row],[order_date]]</f>
        <v>3</v>
      </c>
    </row>
    <row r="10722" spans="1:17" x14ac:dyDescent="0.35">
      <c r="A10722" t="s">
        <v>10753</v>
      </c>
      <c r="B10722" t="s">
        <v>19</v>
      </c>
      <c r="C10722" t="s">
        <v>26</v>
      </c>
      <c r="D10722" s="2">
        <v>2622.83</v>
      </c>
      <c r="E10722">
        <v>0.42</v>
      </c>
      <c r="F10722">
        <v>6</v>
      </c>
      <c r="G10722" s="1">
        <v>45300</v>
      </c>
      <c r="H10722" s="1">
        <v>45302</v>
      </c>
      <c r="I10722" t="s">
        <v>31</v>
      </c>
      <c r="J10722" t="s">
        <v>27</v>
      </c>
      <c r="K10722" s="2">
        <v>733.06</v>
      </c>
      <c r="L10722" t="s">
        <v>39</v>
      </c>
      <c r="M10722">
        <f>YEAR(Table1[[#This Row],[order_date]])</f>
        <v>2024</v>
      </c>
      <c r="N10722">
        <f>MONTH(Table1[[#This Row],[order_date]])</f>
        <v>1</v>
      </c>
      <c r="O10722" s="3">
        <f>Table1[[#This Row],[sales]]-Table1[[#This Row],[profit]]</f>
        <v>1889.77</v>
      </c>
      <c r="P10722" s="3">
        <f>Table1[[#This Row],[sales]]*Table1[[#This Row],[quantity]]</f>
        <v>15736.98</v>
      </c>
      <c r="Q10722" s="9">
        <f>Table1[[#This Row],[delivery_date]]-Table1[[#This Row],[order_date]]</f>
        <v>2</v>
      </c>
    </row>
    <row r="10723" spans="1:17" x14ac:dyDescent="0.35">
      <c r="A10723" t="s">
        <v>10754</v>
      </c>
      <c r="B10723" t="s">
        <v>25</v>
      </c>
      <c r="C10723" t="s">
        <v>36</v>
      </c>
      <c r="D10723" s="2">
        <v>3180.36</v>
      </c>
      <c r="E10723">
        <v>0.26</v>
      </c>
      <c r="F10723">
        <v>8</v>
      </c>
      <c r="G10723" s="1">
        <v>45522</v>
      </c>
      <c r="H10723" s="1">
        <v>45526</v>
      </c>
      <c r="I10723" t="s">
        <v>21</v>
      </c>
      <c r="J10723" t="s">
        <v>16</v>
      </c>
      <c r="K10723" s="2">
        <v>277.5</v>
      </c>
      <c r="L10723" t="s">
        <v>48</v>
      </c>
      <c r="M10723">
        <f>YEAR(Table1[[#This Row],[order_date]])</f>
        <v>2024</v>
      </c>
      <c r="N10723">
        <f>MONTH(Table1[[#This Row],[order_date]])</f>
        <v>8</v>
      </c>
      <c r="O10723" s="3">
        <f>Table1[[#This Row],[sales]]-Table1[[#This Row],[profit]]</f>
        <v>2902.86</v>
      </c>
      <c r="P10723" s="3">
        <f>Table1[[#This Row],[sales]]*Table1[[#This Row],[quantity]]</f>
        <v>25442.880000000001</v>
      </c>
      <c r="Q10723" s="9">
        <f>Table1[[#This Row],[delivery_date]]-Table1[[#This Row],[order_date]]</f>
        <v>4</v>
      </c>
    </row>
    <row r="10724" spans="1:17" x14ac:dyDescent="0.35">
      <c r="A10724" t="s">
        <v>10755</v>
      </c>
      <c r="B10724" t="s">
        <v>25</v>
      </c>
      <c r="C10724" t="s">
        <v>33</v>
      </c>
      <c r="D10724" s="2">
        <v>1298.76</v>
      </c>
      <c r="E10724">
        <v>0.21</v>
      </c>
      <c r="F10724">
        <v>3</v>
      </c>
      <c r="G10724" s="1">
        <v>45636</v>
      </c>
      <c r="H10724" s="1">
        <v>45638</v>
      </c>
      <c r="I10724" t="s">
        <v>15</v>
      </c>
      <c r="J10724" t="s">
        <v>16</v>
      </c>
      <c r="K10724" s="2">
        <v>362.5</v>
      </c>
      <c r="L10724" t="s">
        <v>34</v>
      </c>
      <c r="M10724">
        <f>YEAR(Table1[[#This Row],[order_date]])</f>
        <v>2024</v>
      </c>
      <c r="N10724">
        <f>MONTH(Table1[[#This Row],[order_date]])</f>
        <v>12</v>
      </c>
      <c r="O10724" s="3">
        <f>Table1[[#This Row],[sales]]-Table1[[#This Row],[profit]]</f>
        <v>936.26</v>
      </c>
      <c r="P10724" s="3">
        <f>Table1[[#This Row],[sales]]*Table1[[#This Row],[quantity]]</f>
        <v>3896.2799999999997</v>
      </c>
      <c r="Q10724" s="9">
        <f>Table1[[#This Row],[delivery_date]]-Table1[[#This Row],[order_date]]</f>
        <v>2</v>
      </c>
    </row>
    <row r="10725" spans="1:17" x14ac:dyDescent="0.35">
      <c r="A10725" t="s">
        <v>10756</v>
      </c>
      <c r="B10725" t="s">
        <v>19</v>
      </c>
      <c r="C10725" t="s">
        <v>26</v>
      </c>
      <c r="D10725" s="2">
        <v>201.14</v>
      </c>
      <c r="E10725">
        <v>0.45</v>
      </c>
      <c r="F10725">
        <v>6</v>
      </c>
      <c r="G10725" s="1">
        <v>45508</v>
      </c>
      <c r="H10725" s="1">
        <v>45513</v>
      </c>
      <c r="I10725" t="s">
        <v>21</v>
      </c>
      <c r="J10725" t="s">
        <v>16</v>
      </c>
      <c r="K10725" s="2">
        <v>45.15</v>
      </c>
      <c r="L10725" t="s">
        <v>39</v>
      </c>
      <c r="M10725">
        <f>YEAR(Table1[[#This Row],[order_date]])</f>
        <v>2024</v>
      </c>
      <c r="N10725">
        <f>MONTH(Table1[[#This Row],[order_date]])</f>
        <v>8</v>
      </c>
      <c r="O10725" s="3">
        <f>Table1[[#This Row],[sales]]-Table1[[#This Row],[profit]]</f>
        <v>155.98999999999998</v>
      </c>
      <c r="P10725" s="3">
        <f>Table1[[#This Row],[sales]]*Table1[[#This Row],[quantity]]</f>
        <v>1206.8399999999999</v>
      </c>
      <c r="Q10725" s="9">
        <f>Table1[[#This Row],[delivery_date]]-Table1[[#This Row],[order_date]]</f>
        <v>5</v>
      </c>
    </row>
    <row r="10726" spans="1:17" x14ac:dyDescent="0.35">
      <c r="A10726" t="s">
        <v>10757</v>
      </c>
      <c r="B10726" t="s">
        <v>13</v>
      </c>
      <c r="C10726" t="s">
        <v>20</v>
      </c>
      <c r="D10726" s="2">
        <v>1691.8</v>
      </c>
      <c r="E10726">
        <v>0.04</v>
      </c>
      <c r="F10726">
        <v>2</v>
      </c>
      <c r="G10726" s="1">
        <v>45024</v>
      </c>
      <c r="H10726" s="1">
        <v>45025</v>
      </c>
      <c r="I10726" t="s">
        <v>31</v>
      </c>
      <c r="J10726" t="s">
        <v>27</v>
      </c>
      <c r="K10726" s="2">
        <v>366.05</v>
      </c>
      <c r="L10726" t="s">
        <v>23</v>
      </c>
      <c r="M10726">
        <f>YEAR(Table1[[#This Row],[order_date]])</f>
        <v>2023</v>
      </c>
      <c r="N10726">
        <f>MONTH(Table1[[#This Row],[order_date]])</f>
        <v>4</v>
      </c>
      <c r="O10726" s="3">
        <f>Table1[[#This Row],[sales]]-Table1[[#This Row],[profit]]</f>
        <v>1325.75</v>
      </c>
      <c r="P10726" s="3">
        <f>Table1[[#This Row],[sales]]*Table1[[#This Row],[quantity]]</f>
        <v>3383.6</v>
      </c>
      <c r="Q10726" s="9">
        <f>Table1[[#This Row],[delivery_date]]-Table1[[#This Row],[order_date]]</f>
        <v>1</v>
      </c>
    </row>
    <row r="10727" spans="1:17" x14ac:dyDescent="0.35">
      <c r="A10727" t="s">
        <v>10758</v>
      </c>
      <c r="B10727" t="s">
        <v>19</v>
      </c>
      <c r="C10727" t="s">
        <v>36</v>
      </c>
      <c r="D10727" s="2">
        <v>2053.0500000000002</v>
      </c>
      <c r="E10727">
        <v>0.46</v>
      </c>
      <c r="F10727">
        <v>1</v>
      </c>
      <c r="G10727" s="1">
        <v>45537</v>
      </c>
      <c r="H10727" s="1">
        <v>45540</v>
      </c>
      <c r="I10727" t="s">
        <v>31</v>
      </c>
      <c r="J10727" t="s">
        <v>22</v>
      </c>
      <c r="K10727" s="2">
        <v>324.87</v>
      </c>
      <c r="L10727" t="s">
        <v>39</v>
      </c>
      <c r="M10727">
        <f>YEAR(Table1[[#This Row],[order_date]])</f>
        <v>2024</v>
      </c>
      <c r="N10727">
        <f>MONTH(Table1[[#This Row],[order_date]])</f>
        <v>9</v>
      </c>
      <c r="O10727" s="3">
        <f>Table1[[#This Row],[sales]]-Table1[[#This Row],[profit]]</f>
        <v>1728.1800000000003</v>
      </c>
      <c r="P10727" s="3">
        <f>Table1[[#This Row],[sales]]*Table1[[#This Row],[quantity]]</f>
        <v>2053.0500000000002</v>
      </c>
      <c r="Q10727" s="9">
        <f>Table1[[#This Row],[delivery_date]]-Table1[[#This Row],[order_date]]</f>
        <v>3</v>
      </c>
    </row>
    <row r="10728" spans="1:17" x14ac:dyDescent="0.35">
      <c r="A10728" t="s">
        <v>10759</v>
      </c>
      <c r="B10728" t="s">
        <v>41</v>
      </c>
      <c r="C10728" t="s">
        <v>14</v>
      </c>
      <c r="D10728" s="2">
        <v>3215.13</v>
      </c>
      <c r="E10728">
        <v>0.01</v>
      </c>
      <c r="F10728">
        <v>6</v>
      </c>
      <c r="G10728" s="1">
        <v>45010</v>
      </c>
      <c r="H10728" s="1">
        <v>45017</v>
      </c>
      <c r="I10728" t="s">
        <v>31</v>
      </c>
      <c r="J10728" t="s">
        <v>16</v>
      </c>
      <c r="K10728" s="2">
        <v>450.78</v>
      </c>
      <c r="L10728" t="s">
        <v>17</v>
      </c>
      <c r="M10728">
        <f>YEAR(Table1[[#This Row],[order_date]])</f>
        <v>2023</v>
      </c>
      <c r="N10728">
        <f>MONTH(Table1[[#This Row],[order_date]])</f>
        <v>3</v>
      </c>
      <c r="O10728" s="3">
        <f>Table1[[#This Row],[sales]]-Table1[[#This Row],[profit]]</f>
        <v>2764.3500000000004</v>
      </c>
      <c r="P10728" s="3">
        <f>Table1[[#This Row],[sales]]*Table1[[#This Row],[quantity]]</f>
        <v>19290.78</v>
      </c>
      <c r="Q10728" s="9">
        <f>Table1[[#This Row],[delivery_date]]-Table1[[#This Row],[order_date]]</f>
        <v>7</v>
      </c>
    </row>
    <row r="10729" spans="1:17" x14ac:dyDescent="0.35">
      <c r="A10729" t="s">
        <v>10760</v>
      </c>
      <c r="B10729" t="s">
        <v>25</v>
      </c>
      <c r="C10729" t="s">
        <v>33</v>
      </c>
      <c r="D10729" s="2">
        <v>4657.84</v>
      </c>
      <c r="E10729">
        <v>0.28000000000000003</v>
      </c>
      <c r="F10729">
        <v>3</v>
      </c>
      <c r="G10729" s="1">
        <v>45092</v>
      </c>
      <c r="H10729" s="1">
        <v>45093</v>
      </c>
      <c r="I10729" t="s">
        <v>15</v>
      </c>
      <c r="J10729" t="s">
        <v>22</v>
      </c>
      <c r="K10729" s="2">
        <v>1102.45</v>
      </c>
      <c r="L10729" t="s">
        <v>34</v>
      </c>
      <c r="M10729">
        <f>YEAR(Table1[[#This Row],[order_date]])</f>
        <v>2023</v>
      </c>
      <c r="N10729">
        <f>MONTH(Table1[[#This Row],[order_date]])</f>
        <v>6</v>
      </c>
      <c r="O10729" s="3">
        <f>Table1[[#This Row],[sales]]-Table1[[#This Row],[profit]]</f>
        <v>3555.3900000000003</v>
      </c>
      <c r="P10729" s="3">
        <f>Table1[[#This Row],[sales]]*Table1[[#This Row],[quantity]]</f>
        <v>13973.52</v>
      </c>
      <c r="Q10729" s="9">
        <f>Table1[[#This Row],[delivery_date]]-Table1[[#This Row],[order_date]]</f>
        <v>1</v>
      </c>
    </row>
    <row r="10730" spans="1:17" x14ac:dyDescent="0.35">
      <c r="A10730" t="s">
        <v>10761</v>
      </c>
      <c r="B10730" t="s">
        <v>41</v>
      </c>
      <c r="C10730" t="s">
        <v>26</v>
      </c>
      <c r="D10730" s="2">
        <v>1096.5899999999999</v>
      </c>
      <c r="E10730">
        <v>0.28000000000000003</v>
      </c>
      <c r="F10730">
        <v>5</v>
      </c>
      <c r="G10730" s="1">
        <v>45084</v>
      </c>
      <c r="H10730" s="1">
        <v>45087</v>
      </c>
      <c r="I10730" t="s">
        <v>15</v>
      </c>
      <c r="J10730" t="s">
        <v>16</v>
      </c>
      <c r="K10730" s="2">
        <v>222.11</v>
      </c>
      <c r="L10730" t="s">
        <v>23</v>
      </c>
      <c r="M10730">
        <f>YEAR(Table1[[#This Row],[order_date]])</f>
        <v>2023</v>
      </c>
      <c r="N10730">
        <f>MONTH(Table1[[#This Row],[order_date]])</f>
        <v>6</v>
      </c>
      <c r="O10730" s="3">
        <f>Table1[[#This Row],[sales]]-Table1[[#This Row],[profit]]</f>
        <v>874.4799999999999</v>
      </c>
      <c r="P10730" s="3">
        <f>Table1[[#This Row],[sales]]*Table1[[#This Row],[quantity]]</f>
        <v>5482.95</v>
      </c>
      <c r="Q10730" s="9">
        <f>Table1[[#This Row],[delivery_date]]-Table1[[#This Row],[order_date]]</f>
        <v>3</v>
      </c>
    </row>
    <row r="10731" spans="1:17" x14ac:dyDescent="0.35">
      <c r="A10731" t="s">
        <v>10762</v>
      </c>
      <c r="B10731" t="s">
        <v>41</v>
      </c>
      <c r="C10731" t="s">
        <v>20</v>
      </c>
      <c r="D10731" s="2">
        <v>3467.93</v>
      </c>
      <c r="E10731">
        <v>0.32</v>
      </c>
      <c r="F10731">
        <v>6</v>
      </c>
      <c r="G10731" s="1">
        <v>45425</v>
      </c>
      <c r="H10731" s="1">
        <v>45426</v>
      </c>
      <c r="I10731" t="s">
        <v>21</v>
      </c>
      <c r="J10731" t="s">
        <v>27</v>
      </c>
      <c r="K10731" s="2">
        <v>739.08</v>
      </c>
      <c r="L10731" t="s">
        <v>34</v>
      </c>
      <c r="M10731">
        <f>YEAR(Table1[[#This Row],[order_date]])</f>
        <v>2024</v>
      </c>
      <c r="N10731">
        <f>MONTH(Table1[[#This Row],[order_date]])</f>
        <v>5</v>
      </c>
      <c r="O10731" s="3">
        <f>Table1[[#This Row],[sales]]-Table1[[#This Row],[profit]]</f>
        <v>2728.85</v>
      </c>
      <c r="P10731" s="3">
        <f>Table1[[#This Row],[sales]]*Table1[[#This Row],[quantity]]</f>
        <v>20807.579999999998</v>
      </c>
      <c r="Q10731" s="9">
        <f>Table1[[#This Row],[delivery_date]]-Table1[[#This Row],[order_date]]</f>
        <v>1</v>
      </c>
    </row>
    <row r="10732" spans="1:17" x14ac:dyDescent="0.35">
      <c r="A10732" t="s">
        <v>10763</v>
      </c>
      <c r="B10732" t="s">
        <v>25</v>
      </c>
      <c r="C10732" t="s">
        <v>33</v>
      </c>
      <c r="D10732" s="2">
        <v>577.26</v>
      </c>
      <c r="E10732">
        <v>0.01</v>
      </c>
      <c r="F10732">
        <v>6</v>
      </c>
      <c r="G10732" s="1">
        <v>45023</v>
      </c>
      <c r="H10732" s="1">
        <v>45029</v>
      </c>
      <c r="I10732" t="s">
        <v>31</v>
      </c>
      <c r="J10732" t="s">
        <v>16</v>
      </c>
      <c r="K10732" s="2">
        <v>118.26</v>
      </c>
      <c r="L10732" t="s">
        <v>28</v>
      </c>
      <c r="M10732">
        <f>YEAR(Table1[[#This Row],[order_date]])</f>
        <v>2023</v>
      </c>
      <c r="N10732">
        <f>MONTH(Table1[[#This Row],[order_date]])</f>
        <v>4</v>
      </c>
      <c r="O10732" s="3">
        <f>Table1[[#This Row],[sales]]-Table1[[#This Row],[profit]]</f>
        <v>459</v>
      </c>
      <c r="P10732" s="3">
        <f>Table1[[#This Row],[sales]]*Table1[[#This Row],[quantity]]</f>
        <v>3463.56</v>
      </c>
      <c r="Q10732" s="9">
        <f>Table1[[#This Row],[delivery_date]]-Table1[[#This Row],[order_date]]</f>
        <v>6</v>
      </c>
    </row>
    <row r="10733" spans="1:17" x14ac:dyDescent="0.35">
      <c r="A10733" t="s">
        <v>10764</v>
      </c>
      <c r="B10733" t="s">
        <v>13</v>
      </c>
      <c r="C10733" t="s">
        <v>20</v>
      </c>
      <c r="D10733" s="2">
        <v>1034.05</v>
      </c>
      <c r="E10733">
        <v>0.27</v>
      </c>
      <c r="F10733">
        <v>7</v>
      </c>
      <c r="G10733" s="1">
        <v>45236</v>
      </c>
      <c r="H10733" s="1">
        <v>45239</v>
      </c>
      <c r="I10733" t="s">
        <v>15</v>
      </c>
      <c r="J10733" t="s">
        <v>27</v>
      </c>
      <c r="K10733" s="2">
        <v>67.069999999999993</v>
      </c>
      <c r="L10733" t="s">
        <v>34</v>
      </c>
      <c r="M10733">
        <f>YEAR(Table1[[#This Row],[order_date]])</f>
        <v>2023</v>
      </c>
      <c r="N10733">
        <f>MONTH(Table1[[#This Row],[order_date]])</f>
        <v>11</v>
      </c>
      <c r="O10733" s="3">
        <f>Table1[[#This Row],[sales]]-Table1[[#This Row],[profit]]</f>
        <v>966.98</v>
      </c>
      <c r="P10733" s="3">
        <f>Table1[[#This Row],[sales]]*Table1[[#This Row],[quantity]]</f>
        <v>7238.3499999999995</v>
      </c>
      <c r="Q10733" s="9">
        <f>Table1[[#This Row],[delivery_date]]-Table1[[#This Row],[order_date]]</f>
        <v>3</v>
      </c>
    </row>
    <row r="10734" spans="1:17" x14ac:dyDescent="0.35">
      <c r="A10734" t="s">
        <v>10765</v>
      </c>
      <c r="B10734" t="s">
        <v>19</v>
      </c>
      <c r="C10734" t="s">
        <v>36</v>
      </c>
      <c r="D10734" s="2">
        <v>2594.7600000000002</v>
      </c>
      <c r="E10734">
        <v>0.06</v>
      </c>
      <c r="F10734">
        <v>7</v>
      </c>
      <c r="G10734" s="1">
        <v>45542</v>
      </c>
      <c r="H10734" s="1">
        <v>45544</v>
      </c>
      <c r="I10734" t="s">
        <v>21</v>
      </c>
      <c r="J10734" t="s">
        <v>22</v>
      </c>
      <c r="K10734" s="2">
        <v>464.3</v>
      </c>
      <c r="L10734" t="s">
        <v>17</v>
      </c>
      <c r="M10734">
        <f>YEAR(Table1[[#This Row],[order_date]])</f>
        <v>2024</v>
      </c>
      <c r="N10734">
        <f>MONTH(Table1[[#This Row],[order_date]])</f>
        <v>9</v>
      </c>
      <c r="O10734" s="3">
        <f>Table1[[#This Row],[sales]]-Table1[[#This Row],[profit]]</f>
        <v>2130.46</v>
      </c>
      <c r="P10734" s="3">
        <f>Table1[[#This Row],[sales]]*Table1[[#This Row],[quantity]]</f>
        <v>18163.32</v>
      </c>
      <c r="Q10734" s="9">
        <f>Table1[[#This Row],[delivery_date]]-Table1[[#This Row],[order_date]]</f>
        <v>2</v>
      </c>
    </row>
    <row r="10735" spans="1:17" x14ac:dyDescent="0.35">
      <c r="A10735" t="s">
        <v>10766</v>
      </c>
      <c r="B10735" t="s">
        <v>41</v>
      </c>
      <c r="C10735" t="s">
        <v>26</v>
      </c>
      <c r="D10735" s="2">
        <v>3571.05</v>
      </c>
      <c r="E10735">
        <v>0.08</v>
      </c>
      <c r="F10735">
        <v>6</v>
      </c>
      <c r="G10735" s="1">
        <v>45198</v>
      </c>
      <c r="H10735" s="1">
        <v>45199</v>
      </c>
      <c r="I10735" t="s">
        <v>21</v>
      </c>
      <c r="J10735" t="s">
        <v>16</v>
      </c>
      <c r="K10735" s="2">
        <v>501.05</v>
      </c>
      <c r="L10735" t="s">
        <v>28</v>
      </c>
      <c r="M10735">
        <f>YEAR(Table1[[#This Row],[order_date]])</f>
        <v>2023</v>
      </c>
      <c r="N10735">
        <f>MONTH(Table1[[#This Row],[order_date]])</f>
        <v>9</v>
      </c>
      <c r="O10735" s="3">
        <f>Table1[[#This Row],[sales]]-Table1[[#This Row],[profit]]</f>
        <v>3070</v>
      </c>
      <c r="P10735" s="3">
        <f>Table1[[#This Row],[sales]]*Table1[[#This Row],[quantity]]</f>
        <v>21426.300000000003</v>
      </c>
      <c r="Q10735" s="9">
        <f>Table1[[#This Row],[delivery_date]]-Table1[[#This Row],[order_date]]</f>
        <v>1</v>
      </c>
    </row>
    <row r="10736" spans="1:17" x14ac:dyDescent="0.35">
      <c r="A10736" t="s">
        <v>10767</v>
      </c>
      <c r="B10736" t="s">
        <v>25</v>
      </c>
      <c r="C10736" t="s">
        <v>26</v>
      </c>
      <c r="D10736" s="2">
        <v>4306.99</v>
      </c>
      <c r="E10736">
        <v>0.11</v>
      </c>
      <c r="F10736">
        <v>1</v>
      </c>
      <c r="G10736" s="1">
        <v>45209</v>
      </c>
      <c r="H10736" s="1">
        <v>45216</v>
      </c>
      <c r="I10736" t="s">
        <v>31</v>
      </c>
      <c r="J10736" t="s">
        <v>16</v>
      </c>
      <c r="K10736" s="2">
        <v>1078.79</v>
      </c>
      <c r="L10736" t="s">
        <v>34</v>
      </c>
      <c r="M10736">
        <f>YEAR(Table1[[#This Row],[order_date]])</f>
        <v>2023</v>
      </c>
      <c r="N10736">
        <f>MONTH(Table1[[#This Row],[order_date]])</f>
        <v>10</v>
      </c>
      <c r="O10736" s="3">
        <f>Table1[[#This Row],[sales]]-Table1[[#This Row],[profit]]</f>
        <v>3228.2</v>
      </c>
      <c r="P10736" s="3">
        <f>Table1[[#This Row],[sales]]*Table1[[#This Row],[quantity]]</f>
        <v>4306.99</v>
      </c>
      <c r="Q10736" s="9">
        <f>Table1[[#This Row],[delivery_date]]-Table1[[#This Row],[order_date]]</f>
        <v>7</v>
      </c>
    </row>
    <row r="10737" spans="1:17" x14ac:dyDescent="0.35">
      <c r="A10737" t="s">
        <v>10768</v>
      </c>
      <c r="B10737" t="s">
        <v>41</v>
      </c>
      <c r="C10737" t="s">
        <v>36</v>
      </c>
      <c r="D10737" s="2">
        <v>3745.13</v>
      </c>
      <c r="E10737">
        <v>0.31</v>
      </c>
      <c r="F10737">
        <v>8</v>
      </c>
      <c r="G10737" s="1">
        <v>45538</v>
      </c>
      <c r="H10737" s="1">
        <v>45541</v>
      </c>
      <c r="I10737" t="s">
        <v>31</v>
      </c>
      <c r="J10737" t="s">
        <v>16</v>
      </c>
      <c r="K10737" s="2">
        <v>738.44</v>
      </c>
      <c r="L10737" t="s">
        <v>48</v>
      </c>
      <c r="M10737">
        <f>YEAR(Table1[[#This Row],[order_date]])</f>
        <v>2024</v>
      </c>
      <c r="N10737">
        <f>MONTH(Table1[[#This Row],[order_date]])</f>
        <v>9</v>
      </c>
      <c r="O10737" s="3">
        <f>Table1[[#This Row],[sales]]-Table1[[#This Row],[profit]]</f>
        <v>3006.69</v>
      </c>
      <c r="P10737" s="3">
        <f>Table1[[#This Row],[sales]]*Table1[[#This Row],[quantity]]</f>
        <v>29961.040000000001</v>
      </c>
      <c r="Q10737" s="9">
        <f>Table1[[#This Row],[delivery_date]]-Table1[[#This Row],[order_date]]</f>
        <v>3</v>
      </c>
    </row>
    <row r="10738" spans="1:17" x14ac:dyDescent="0.35">
      <c r="A10738" t="s">
        <v>10769</v>
      </c>
      <c r="B10738" t="s">
        <v>19</v>
      </c>
      <c r="C10738" t="s">
        <v>20</v>
      </c>
      <c r="D10738" s="2">
        <v>175.23</v>
      </c>
      <c r="E10738">
        <v>0.2</v>
      </c>
      <c r="F10738">
        <v>4</v>
      </c>
      <c r="G10738" s="1">
        <v>45325</v>
      </c>
      <c r="H10738" s="1">
        <v>45332</v>
      </c>
      <c r="I10738" t="s">
        <v>15</v>
      </c>
      <c r="J10738" t="s">
        <v>16</v>
      </c>
      <c r="K10738" s="2">
        <v>27.84</v>
      </c>
      <c r="L10738" t="s">
        <v>28</v>
      </c>
      <c r="M10738">
        <f>YEAR(Table1[[#This Row],[order_date]])</f>
        <v>2024</v>
      </c>
      <c r="N10738">
        <f>MONTH(Table1[[#This Row],[order_date]])</f>
        <v>2</v>
      </c>
      <c r="O10738" s="3">
        <f>Table1[[#This Row],[sales]]-Table1[[#This Row],[profit]]</f>
        <v>147.38999999999999</v>
      </c>
      <c r="P10738" s="3">
        <f>Table1[[#This Row],[sales]]*Table1[[#This Row],[quantity]]</f>
        <v>700.92</v>
      </c>
      <c r="Q10738" s="9">
        <f>Table1[[#This Row],[delivery_date]]-Table1[[#This Row],[order_date]]</f>
        <v>7</v>
      </c>
    </row>
    <row r="10739" spans="1:17" x14ac:dyDescent="0.35">
      <c r="A10739" t="s">
        <v>10770</v>
      </c>
      <c r="B10739" t="s">
        <v>13</v>
      </c>
      <c r="C10739" t="s">
        <v>33</v>
      </c>
      <c r="D10739" s="2">
        <v>3451.26</v>
      </c>
      <c r="E10739">
        <v>0.04</v>
      </c>
      <c r="F10739">
        <v>1</v>
      </c>
      <c r="G10739" s="1">
        <v>44972</v>
      </c>
      <c r="H10739" s="1">
        <v>44979</v>
      </c>
      <c r="I10739" t="s">
        <v>31</v>
      </c>
      <c r="J10739" t="s">
        <v>27</v>
      </c>
      <c r="K10739" s="2">
        <v>1029.1600000000001</v>
      </c>
      <c r="L10739" t="s">
        <v>28</v>
      </c>
      <c r="M10739">
        <f>YEAR(Table1[[#This Row],[order_date]])</f>
        <v>2023</v>
      </c>
      <c r="N10739">
        <f>MONTH(Table1[[#This Row],[order_date]])</f>
        <v>2</v>
      </c>
      <c r="O10739" s="3">
        <f>Table1[[#This Row],[sales]]-Table1[[#This Row],[profit]]</f>
        <v>2422.1000000000004</v>
      </c>
      <c r="P10739" s="3">
        <f>Table1[[#This Row],[sales]]*Table1[[#This Row],[quantity]]</f>
        <v>3451.26</v>
      </c>
      <c r="Q10739" s="9">
        <f>Table1[[#This Row],[delivery_date]]-Table1[[#This Row],[order_date]]</f>
        <v>7</v>
      </c>
    </row>
    <row r="10740" spans="1:17" x14ac:dyDescent="0.35">
      <c r="A10740" t="s">
        <v>10771</v>
      </c>
      <c r="B10740" t="s">
        <v>13</v>
      </c>
      <c r="C10740" t="s">
        <v>20</v>
      </c>
      <c r="D10740" s="2">
        <v>4140.82</v>
      </c>
      <c r="E10740">
        <v>0.14000000000000001</v>
      </c>
      <c r="F10740">
        <v>2</v>
      </c>
      <c r="G10740" s="1">
        <v>45311</v>
      </c>
      <c r="H10740" s="1">
        <v>45313</v>
      </c>
      <c r="I10740" t="s">
        <v>15</v>
      </c>
      <c r="J10740" t="s">
        <v>22</v>
      </c>
      <c r="K10740" s="2">
        <v>904.16</v>
      </c>
      <c r="L10740" t="s">
        <v>23</v>
      </c>
      <c r="M10740">
        <f>YEAR(Table1[[#This Row],[order_date]])</f>
        <v>2024</v>
      </c>
      <c r="N10740">
        <f>MONTH(Table1[[#This Row],[order_date]])</f>
        <v>1</v>
      </c>
      <c r="O10740" s="3">
        <f>Table1[[#This Row],[sales]]-Table1[[#This Row],[profit]]</f>
        <v>3236.66</v>
      </c>
      <c r="P10740" s="3">
        <f>Table1[[#This Row],[sales]]*Table1[[#This Row],[quantity]]</f>
        <v>8281.64</v>
      </c>
      <c r="Q10740" s="9">
        <f>Table1[[#This Row],[delivery_date]]-Table1[[#This Row],[order_date]]</f>
        <v>2</v>
      </c>
    </row>
    <row r="10741" spans="1:17" x14ac:dyDescent="0.35">
      <c r="A10741" t="s">
        <v>10772</v>
      </c>
      <c r="B10741" t="s">
        <v>13</v>
      </c>
      <c r="C10741" t="s">
        <v>33</v>
      </c>
      <c r="D10741" s="2">
        <v>2675.11</v>
      </c>
      <c r="E10741">
        <v>0.04</v>
      </c>
      <c r="F10741">
        <v>3</v>
      </c>
      <c r="G10741" s="1">
        <v>45428</v>
      </c>
      <c r="H10741" s="1">
        <v>45431</v>
      </c>
      <c r="I10741" t="s">
        <v>15</v>
      </c>
      <c r="J10741" t="s">
        <v>16</v>
      </c>
      <c r="K10741" s="2">
        <v>723.87</v>
      </c>
      <c r="L10741" t="s">
        <v>23</v>
      </c>
      <c r="M10741">
        <f>YEAR(Table1[[#This Row],[order_date]])</f>
        <v>2024</v>
      </c>
      <c r="N10741">
        <f>MONTH(Table1[[#This Row],[order_date]])</f>
        <v>5</v>
      </c>
      <c r="O10741" s="3">
        <f>Table1[[#This Row],[sales]]-Table1[[#This Row],[profit]]</f>
        <v>1951.2400000000002</v>
      </c>
      <c r="P10741" s="3">
        <f>Table1[[#This Row],[sales]]*Table1[[#This Row],[quantity]]</f>
        <v>8025.33</v>
      </c>
      <c r="Q10741" s="9">
        <f>Table1[[#This Row],[delivery_date]]-Table1[[#This Row],[order_date]]</f>
        <v>3</v>
      </c>
    </row>
    <row r="10742" spans="1:17" x14ac:dyDescent="0.35">
      <c r="A10742" t="s">
        <v>10773</v>
      </c>
      <c r="B10742" t="s">
        <v>25</v>
      </c>
      <c r="C10742" t="s">
        <v>36</v>
      </c>
      <c r="D10742" s="2">
        <v>4831.43</v>
      </c>
      <c r="E10742">
        <v>0.33</v>
      </c>
      <c r="F10742">
        <v>6</v>
      </c>
      <c r="G10742" s="1">
        <v>45599</v>
      </c>
      <c r="H10742" s="1">
        <v>45602</v>
      </c>
      <c r="I10742" t="s">
        <v>15</v>
      </c>
      <c r="J10742" t="s">
        <v>22</v>
      </c>
      <c r="K10742" s="2">
        <v>1354.77</v>
      </c>
      <c r="L10742" t="s">
        <v>17</v>
      </c>
      <c r="M10742">
        <f>YEAR(Table1[[#This Row],[order_date]])</f>
        <v>2024</v>
      </c>
      <c r="N10742">
        <f>MONTH(Table1[[#This Row],[order_date]])</f>
        <v>11</v>
      </c>
      <c r="O10742" s="3">
        <f>Table1[[#This Row],[sales]]-Table1[[#This Row],[profit]]</f>
        <v>3476.6600000000003</v>
      </c>
      <c r="P10742" s="3">
        <f>Table1[[#This Row],[sales]]*Table1[[#This Row],[quantity]]</f>
        <v>28988.58</v>
      </c>
      <c r="Q10742" s="9">
        <f>Table1[[#This Row],[delivery_date]]-Table1[[#This Row],[order_date]]</f>
        <v>3</v>
      </c>
    </row>
    <row r="10743" spans="1:17" x14ac:dyDescent="0.35">
      <c r="A10743" t="s">
        <v>10774</v>
      </c>
      <c r="B10743" t="s">
        <v>25</v>
      </c>
      <c r="C10743" t="s">
        <v>14</v>
      </c>
      <c r="D10743" s="2">
        <v>121.13</v>
      </c>
      <c r="E10743">
        <v>0.28000000000000003</v>
      </c>
      <c r="F10743">
        <v>2</v>
      </c>
      <c r="G10743" s="1">
        <v>45538</v>
      </c>
      <c r="H10743" s="1">
        <v>45542</v>
      </c>
      <c r="I10743" t="s">
        <v>21</v>
      </c>
      <c r="J10743" t="s">
        <v>22</v>
      </c>
      <c r="K10743" s="2">
        <v>28.55</v>
      </c>
      <c r="L10743" t="s">
        <v>34</v>
      </c>
      <c r="M10743">
        <f>YEAR(Table1[[#This Row],[order_date]])</f>
        <v>2024</v>
      </c>
      <c r="N10743">
        <f>MONTH(Table1[[#This Row],[order_date]])</f>
        <v>9</v>
      </c>
      <c r="O10743" s="3">
        <f>Table1[[#This Row],[sales]]-Table1[[#This Row],[profit]]</f>
        <v>92.58</v>
      </c>
      <c r="P10743" s="3">
        <f>Table1[[#This Row],[sales]]*Table1[[#This Row],[quantity]]</f>
        <v>242.26</v>
      </c>
      <c r="Q10743" s="9">
        <f>Table1[[#This Row],[delivery_date]]-Table1[[#This Row],[order_date]]</f>
        <v>4</v>
      </c>
    </row>
    <row r="10744" spans="1:17" x14ac:dyDescent="0.35">
      <c r="A10744" t="s">
        <v>10775</v>
      </c>
      <c r="B10744" t="s">
        <v>13</v>
      </c>
      <c r="C10744" t="s">
        <v>33</v>
      </c>
      <c r="D10744" s="2">
        <v>4111.42</v>
      </c>
      <c r="E10744">
        <v>0.2</v>
      </c>
      <c r="F10744">
        <v>2</v>
      </c>
      <c r="G10744" s="1">
        <v>45325</v>
      </c>
      <c r="H10744" s="1">
        <v>45332</v>
      </c>
      <c r="I10744" t="s">
        <v>15</v>
      </c>
      <c r="J10744" t="s">
        <v>22</v>
      </c>
      <c r="K10744" s="2">
        <v>636.83000000000004</v>
      </c>
      <c r="L10744" t="s">
        <v>34</v>
      </c>
      <c r="M10744">
        <f>YEAR(Table1[[#This Row],[order_date]])</f>
        <v>2024</v>
      </c>
      <c r="N10744">
        <f>MONTH(Table1[[#This Row],[order_date]])</f>
        <v>2</v>
      </c>
      <c r="O10744" s="3">
        <f>Table1[[#This Row],[sales]]-Table1[[#This Row],[profit]]</f>
        <v>3474.59</v>
      </c>
      <c r="P10744" s="3">
        <f>Table1[[#This Row],[sales]]*Table1[[#This Row],[quantity]]</f>
        <v>8222.84</v>
      </c>
      <c r="Q10744" s="9">
        <f>Table1[[#This Row],[delivery_date]]-Table1[[#This Row],[order_date]]</f>
        <v>7</v>
      </c>
    </row>
    <row r="10745" spans="1:17" x14ac:dyDescent="0.35">
      <c r="A10745" t="s">
        <v>10776</v>
      </c>
      <c r="B10745" t="s">
        <v>19</v>
      </c>
      <c r="C10745" t="s">
        <v>26</v>
      </c>
      <c r="D10745" s="2">
        <v>1740.62</v>
      </c>
      <c r="E10745">
        <v>0.46</v>
      </c>
      <c r="F10745">
        <v>6</v>
      </c>
      <c r="G10745" s="1">
        <v>45239</v>
      </c>
      <c r="H10745" s="1">
        <v>45246</v>
      </c>
      <c r="I10745" t="s">
        <v>15</v>
      </c>
      <c r="J10745" t="s">
        <v>22</v>
      </c>
      <c r="K10745" s="2">
        <v>301.27999999999997</v>
      </c>
      <c r="L10745" t="s">
        <v>39</v>
      </c>
      <c r="M10745">
        <f>YEAR(Table1[[#This Row],[order_date]])</f>
        <v>2023</v>
      </c>
      <c r="N10745">
        <f>MONTH(Table1[[#This Row],[order_date]])</f>
        <v>11</v>
      </c>
      <c r="O10745" s="3">
        <f>Table1[[#This Row],[sales]]-Table1[[#This Row],[profit]]</f>
        <v>1439.34</v>
      </c>
      <c r="P10745" s="3">
        <f>Table1[[#This Row],[sales]]*Table1[[#This Row],[quantity]]</f>
        <v>10443.719999999999</v>
      </c>
      <c r="Q10745" s="9">
        <f>Table1[[#This Row],[delivery_date]]-Table1[[#This Row],[order_date]]</f>
        <v>7</v>
      </c>
    </row>
    <row r="10746" spans="1:17" x14ac:dyDescent="0.35">
      <c r="A10746" t="s">
        <v>10777</v>
      </c>
      <c r="B10746" t="s">
        <v>19</v>
      </c>
      <c r="C10746" t="s">
        <v>26</v>
      </c>
      <c r="D10746" s="2">
        <v>3287.2</v>
      </c>
      <c r="E10746">
        <v>0.26</v>
      </c>
      <c r="F10746">
        <v>4</v>
      </c>
      <c r="G10746" s="1">
        <v>45252</v>
      </c>
      <c r="H10746" s="1">
        <v>45256</v>
      </c>
      <c r="I10746" t="s">
        <v>15</v>
      </c>
      <c r="J10746" t="s">
        <v>16</v>
      </c>
      <c r="K10746" s="2">
        <v>294.3</v>
      </c>
      <c r="L10746" t="s">
        <v>17</v>
      </c>
      <c r="M10746">
        <f>YEAR(Table1[[#This Row],[order_date]])</f>
        <v>2023</v>
      </c>
      <c r="N10746">
        <f>MONTH(Table1[[#This Row],[order_date]])</f>
        <v>11</v>
      </c>
      <c r="O10746" s="3">
        <f>Table1[[#This Row],[sales]]-Table1[[#This Row],[profit]]</f>
        <v>2992.8999999999996</v>
      </c>
      <c r="P10746" s="3">
        <f>Table1[[#This Row],[sales]]*Table1[[#This Row],[quantity]]</f>
        <v>13148.8</v>
      </c>
      <c r="Q10746" s="9">
        <f>Table1[[#This Row],[delivery_date]]-Table1[[#This Row],[order_date]]</f>
        <v>4</v>
      </c>
    </row>
    <row r="10747" spans="1:17" x14ac:dyDescent="0.35">
      <c r="A10747" t="s">
        <v>10778</v>
      </c>
      <c r="B10747" t="s">
        <v>25</v>
      </c>
      <c r="C10747" t="s">
        <v>26</v>
      </c>
      <c r="D10747" s="2">
        <v>3498.06</v>
      </c>
      <c r="E10747">
        <v>0.44</v>
      </c>
      <c r="F10747">
        <v>5</v>
      </c>
      <c r="G10747" s="1">
        <v>45634</v>
      </c>
      <c r="H10747" s="1">
        <v>45635</v>
      </c>
      <c r="I10747" t="s">
        <v>21</v>
      </c>
      <c r="J10747" t="s">
        <v>16</v>
      </c>
      <c r="K10747" s="2">
        <v>713.95</v>
      </c>
      <c r="L10747" t="s">
        <v>34</v>
      </c>
      <c r="M10747">
        <f>YEAR(Table1[[#This Row],[order_date]])</f>
        <v>2024</v>
      </c>
      <c r="N10747">
        <f>MONTH(Table1[[#This Row],[order_date]])</f>
        <v>12</v>
      </c>
      <c r="O10747" s="3">
        <f>Table1[[#This Row],[sales]]-Table1[[#This Row],[profit]]</f>
        <v>2784.1099999999997</v>
      </c>
      <c r="P10747" s="3">
        <f>Table1[[#This Row],[sales]]*Table1[[#This Row],[quantity]]</f>
        <v>17490.3</v>
      </c>
      <c r="Q10747" s="9">
        <f>Table1[[#This Row],[delivery_date]]-Table1[[#This Row],[order_date]]</f>
        <v>1</v>
      </c>
    </row>
    <row r="10748" spans="1:17" x14ac:dyDescent="0.35">
      <c r="A10748" t="s">
        <v>10779</v>
      </c>
      <c r="B10748" t="s">
        <v>13</v>
      </c>
      <c r="C10748" t="s">
        <v>20</v>
      </c>
      <c r="D10748" s="2">
        <v>1600.62</v>
      </c>
      <c r="E10748">
        <v>0.28999999999999998</v>
      </c>
      <c r="F10748">
        <v>8</v>
      </c>
      <c r="G10748" s="1">
        <v>45442</v>
      </c>
      <c r="H10748" s="1">
        <v>45444</v>
      </c>
      <c r="I10748" t="s">
        <v>31</v>
      </c>
      <c r="J10748" t="s">
        <v>16</v>
      </c>
      <c r="K10748" s="2">
        <v>285.02999999999997</v>
      </c>
      <c r="L10748" t="s">
        <v>48</v>
      </c>
      <c r="M10748">
        <f>YEAR(Table1[[#This Row],[order_date]])</f>
        <v>2024</v>
      </c>
      <c r="N10748">
        <f>MONTH(Table1[[#This Row],[order_date]])</f>
        <v>5</v>
      </c>
      <c r="O10748" s="3">
        <f>Table1[[#This Row],[sales]]-Table1[[#This Row],[profit]]</f>
        <v>1315.59</v>
      </c>
      <c r="P10748" s="3">
        <f>Table1[[#This Row],[sales]]*Table1[[#This Row],[quantity]]</f>
        <v>12804.96</v>
      </c>
      <c r="Q10748" s="9">
        <f>Table1[[#This Row],[delivery_date]]-Table1[[#This Row],[order_date]]</f>
        <v>2</v>
      </c>
    </row>
    <row r="10749" spans="1:17" x14ac:dyDescent="0.35">
      <c r="A10749" t="s">
        <v>10780</v>
      </c>
      <c r="B10749" t="s">
        <v>19</v>
      </c>
      <c r="C10749" t="s">
        <v>20</v>
      </c>
      <c r="D10749" s="2">
        <v>4977.58</v>
      </c>
      <c r="E10749">
        <v>0.19</v>
      </c>
      <c r="F10749">
        <v>3</v>
      </c>
      <c r="G10749" s="1">
        <v>44936</v>
      </c>
      <c r="H10749" s="1">
        <v>44941</v>
      </c>
      <c r="I10749" t="s">
        <v>15</v>
      </c>
      <c r="J10749" t="s">
        <v>16</v>
      </c>
      <c r="K10749" s="2">
        <v>515.17999999999995</v>
      </c>
      <c r="L10749" t="s">
        <v>39</v>
      </c>
      <c r="M10749">
        <f>YEAR(Table1[[#This Row],[order_date]])</f>
        <v>2023</v>
      </c>
      <c r="N10749">
        <f>MONTH(Table1[[#This Row],[order_date]])</f>
        <v>1</v>
      </c>
      <c r="O10749" s="3">
        <f>Table1[[#This Row],[sales]]-Table1[[#This Row],[profit]]</f>
        <v>4462.3999999999996</v>
      </c>
      <c r="P10749" s="3">
        <f>Table1[[#This Row],[sales]]*Table1[[#This Row],[quantity]]</f>
        <v>14932.74</v>
      </c>
      <c r="Q10749" s="9">
        <f>Table1[[#This Row],[delivery_date]]-Table1[[#This Row],[order_date]]</f>
        <v>5</v>
      </c>
    </row>
    <row r="10750" spans="1:17" x14ac:dyDescent="0.35">
      <c r="A10750" t="s">
        <v>10781</v>
      </c>
      <c r="B10750" t="s">
        <v>19</v>
      </c>
      <c r="C10750" t="s">
        <v>20</v>
      </c>
      <c r="D10750" s="2">
        <v>605.92999999999995</v>
      </c>
      <c r="E10750">
        <v>0.27</v>
      </c>
      <c r="F10750">
        <v>5</v>
      </c>
      <c r="G10750" s="1">
        <v>45239</v>
      </c>
      <c r="H10750" s="1">
        <v>45245</v>
      </c>
      <c r="I10750" t="s">
        <v>21</v>
      </c>
      <c r="J10750" t="s">
        <v>22</v>
      </c>
      <c r="K10750" s="2">
        <v>36.51</v>
      </c>
      <c r="L10750" t="s">
        <v>23</v>
      </c>
      <c r="M10750">
        <f>YEAR(Table1[[#This Row],[order_date]])</f>
        <v>2023</v>
      </c>
      <c r="N10750">
        <f>MONTH(Table1[[#This Row],[order_date]])</f>
        <v>11</v>
      </c>
      <c r="O10750" s="3">
        <f>Table1[[#This Row],[sales]]-Table1[[#This Row],[profit]]</f>
        <v>569.41999999999996</v>
      </c>
      <c r="P10750" s="3">
        <f>Table1[[#This Row],[sales]]*Table1[[#This Row],[quantity]]</f>
        <v>3029.6499999999996</v>
      </c>
      <c r="Q10750" s="9">
        <f>Table1[[#This Row],[delivery_date]]-Table1[[#This Row],[order_date]]</f>
        <v>6</v>
      </c>
    </row>
    <row r="10751" spans="1:17" x14ac:dyDescent="0.35">
      <c r="A10751" t="s">
        <v>10782</v>
      </c>
      <c r="B10751" t="s">
        <v>19</v>
      </c>
      <c r="C10751" t="s">
        <v>26</v>
      </c>
      <c r="D10751" s="2">
        <v>869.44</v>
      </c>
      <c r="E10751">
        <v>0.08</v>
      </c>
      <c r="F10751">
        <v>1</v>
      </c>
      <c r="G10751" s="1">
        <v>45237</v>
      </c>
      <c r="H10751" s="1">
        <v>45240</v>
      </c>
      <c r="I10751" t="s">
        <v>31</v>
      </c>
      <c r="J10751" t="s">
        <v>22</v>
      </c>
      <c r="K10751" s="2">
        <v>232.37</v>
      </c>
      <c r="L10751" t="s">
        <v>48</v>
      </c>
      <c r="M10751">
        <f>YEAR(Table1[[#This Row],[order_date]])</f>
        <v>2023</v>
      </c>
      <c r="N10751">
        <f>MONTH(Table1[[#This Row],[order_date]])</f>
        <v>11</v>
      </c>
      <c r="O10751" s="3">
        <f>Table1[[#This Row],[sales]]-Table1[[#This Row],[profit]]</f>
        <v>637.07000000000005</v>
      </c>
      <c r="P10751" s="3">
        <f>Table1[[#This Row],[sales]]*Table1[[#This Row],[quantity]]</f>
        <v>869.44</v>
      </c>
      <c r="Q10751" s="9">
        <f>Table1[[#This Row],[delivery_date]]-Table1[[#This Row],[order_date]]</f>
        <v>3</v>
      </c>
    </row>
    <row r="10752" spans="1:17" x14ac:dyDescent="0.35">
      <c r="A10752" t="s">
        <v>10783</v>
      </c>
      <c r="B10752" t="s">
        <v>25</v>
      </c>
      <c r="C10752" t="s">
        <v>33</v>
      </c>
      <c r="D10752" s="2">
        <v>4471.74</v>
      </c>
      <c r="E10752">
        <v>0.34</v>
      </c>
      <c r="F10752">
        <v>4</v>
      </c>
      <c r="G10752" s="1">
        <v>45597</v>
      </c>
      <c r="H10752" s="1">
        <v>45604</v>
      </c>
      <c r="I10752" t="s">
        <v>21</v>
      </c>
      <c r="J10752" t="s">
        <v>27</v>
      </c>
      <c r="K10752" s="2">
        <v>257.70999999999998</v>
      </c>
      <c r="L10752" t="s">
        <v>28</v>
      </c>
      <c r="M10752">
        <f>YEAR(Table1[[#This Row],[order_date]])</f>
        <v>2024</v>
      </c>
      <c r="N10752">
        <f>MONTH(Table1[[#This Row],[order_date]])</f>
        <v>11</v>
      </c>
      <c r="O10752" s="3">
        <f>Table1[[#This Row],[sales]]-Table1[[#This Row],[profit]]</f>
        <v>4214.03</v>
      </c>
      <c r="P10752" s="3">
        <f>Table1[[#This Row],[sales]]*Table1[[#This Row],[quantity]]</f>
        <v>17886.96</v>
      </c>
      <c r="Q10752" s="9">
        <f>Table1[[#This Row],[delivery_date]]-Table1[[#This Row],[order_date]]</f>
        <v>7</v>
      </c>
    </row>
    <row r="10753" spans="1:17" x14ac:dyDescent="0.35">
      <c r="A10753" t="s">
        <v>10784</v>
      </c>
      <c r="B10753" t="s">
        <v>13</v>
      </c>
      <c r="C10753" t="s">
        <v>26</v>
      </c>
      <c r="D10753" s="2">
        <v>683.98</v>
      </c>
      <c r="E10753">
        <v>0.49</v>
      </c>
      <c r="F10753">
        <v>5</v>
      </c>
      <c r="G10753" s="1">
        <v>45246</v>
      </c>
      <c r="H10753" s="1">
        <v>45247</v>
      </c>
      <c r="I10753" t="s">
        <v>15</v>
      </c>
      <c r="J10753" t="s">
        <v>27</v>
      </c>
      <c r="K10753" s="2">
        <v>99.27</v>
      </c>
      <c r="L10753" t="s">
        <v>23</v>
      </c>
      <c r="M10753">
        <f>YEAR(Table1[[#This Row],[order_date]])</f>
        <v>2023</v>
      </c>
      <c r="N10753">
        <f>MONTH(Table1[[#This Row],[order_date]])</f>
        <v>11</v>
      </c>
      <c r="O10753" s="3">
        <f>Table1[[#This Row],[sales]]-Table1[[#This Row],[profit]]</f>
        <v>584.71</v>
      </c>
      <c r="P10753" s="3">
        <f>Table1[[#This Row],[sales]]*Table1[[#This Row],[quantity]]</f>
        <v>3419.9</v>
      </c>
      <c r="Q10753" s="9">
        <f>Table1[[#This Row],[delivery_date]]-Table1[[#This Row],[order_date]]</f>
        <v>1</v>
      </c>
    </row>
    <row r="10754" spans="1:17" x14ac:dyDescent="0.35">
      <c r="A10754" t="s">
        <v>10785</v>
      </c>
      <c r="B10754" t="s">
        <v>41</v>
      </c>
      <c r="C10754" t="s">
        <v>33</v>
      </c>
      <c r="D10754" s="2">
        <v>1968.3</v>
      </c>
      <c r="E10754">
        <v>0.12</v>
      </c>
      <c r="F10754">
        <v>4</v>
      </c>
      <c r="G10754" s="1">
        <v>45346</v>
      </c>
      <c r="H10754" s="1">
        <v>45350</v>
      </c>
      <c r="I10754" t="s">
        <v>21</v>
      </c>
      <c r="J10754" t="s">
        <v>22</v>
      </c>
      <c r="K10754" s="2">
        <v>373.98</v>
      </c>
      <c r="L10754" t="s">
        <v>23</v>
      </c>
      <c r="M10754">
        <f>YEAR(Table1[[#This Row],[order_date]])</f>
        <v>2024</v>
      </c>
      <c r="N10754">
        <f>MONTH(Table1[[#This Row],[order_date]])</f>
        <v>2</v>
      </c>
      <c r="O10754" s="3">
        <f>Table1[[#This Row],[sales]]-Table1[[#This Row],[profit]]</f>
        <v>1594.32</v>
      </c>
      <c r="P10754" s="3">
        <f>Table1[[#This Row],[sales]]*Table1[[#This Row],[quantity]]</f>
        <v>7873.2</v>
      </c>
      <c r="Q10754" s="9">
        <f>Table1[[#This Row],[delivery_date]]-Table1[[#This Row],[order_date]]</f>
        <v>4</v>
      </c>
    </row>
    <row r="10755" spans="1:17" x14ac:dyDescent="0.35">
      <c r="A10755" t="s">
        <v>10786</v>
      </c>
      <c r="B10755" t="s">
        <v>13</v>
      </c>
      <c r="C10755" t="s">
        <v>20</v>
      </c>
      <c r="D10755" s="2">
        <v>3692.4</v>
      </c>
      <c r="E10755">
        <v>0.16</v>
      </c>
      <c r="F10755">
        <v>9</v>
      </c>
      <c r="G10755" s="1">
        <v>45017</v>
      </c>
      <c r="H10755" s="1">
        <v>45019</v>
      </c>
      <c r="I10755" t="s">
        <v>21</v>
      </c>
      <c r="J10755" t="s">
        <v>27</v>
      </c>
      <c r="K10755" s="2">
        <v>673.21</v>
      </c>
      <c r="L10755" t="s">
        <v>17</v>
      </c>
      <c r="M10755">
        <f>YEAR(Table1[[#This Row],[order_date]])</f>
        <v>2023</v>
      </c>
      <c r="N10755">
        <f>MONTH(Table1[[#This Row],[order_date]])</f>
        <v>4</v>
      </c>
      <c r="O10755" s="3">
        <f>Table1[[#This Row],[sales]]-Table1[[#This Row],[profit]]</f>
        <v>3019.19</v>
      </c>
      <c r="P10755" s="3">
        <f>Table1[[#This Row],[sales]]*Table1[[#This Row],[quantity]]</f>
        <v>33231.599999999999</v>
      </c>
      <c r="Q10755" s="9">
        <f>Table1[[#This Row],[delivery_date]]-Table1[[#This Row],[order_date]]</f>
        <v>2</v>
      </c>
    </row>
    <row r="10756" spans="1:17" x14ac:dyDescent="0.35">
      <c r="A10756" t="s">
        <v>10787</v>
      </c>
      <c r="B10756" t="s">
        <v>13</v>
      </c>
      <c r="C10756" t="s">
        <v>14</v>
      </c>
      <c r="D10756" s="2">
        <v>3978.31</v>
      </c>
      <c r="E10756">
        <v>0.2</v>
      </c>
      <c r="F10756">
        <v>8</v>
      </c>
      <c r="G10756" s="1">
        <v>44939</v>
      </c>
      <c r="H10756" s="1">
        <v>44943</v>
      </c>
      <c r="I10756" t="s">
        <v>31</v>
      </c>
      <c r="J10756" t="s">
        <v>22</v>
      </c>
      <c r="K10756" s="2">
        <v>730</v>
      </c>
      <c r="L10756" t="s">
        <v>23</v>
      </c>
      <c r="M10756">
        <f>YEAR(Table1[[#This Row],[order_date]])</f>
        <v>2023</v>
      </c>
      <c r="N10756">
        <f>MONTH(Table1[[#This Row],[order_date]])</f>
        <v>1</v>
      </c>
      <c r="O10756" s="3">
        <f>Table1[[#This Row],[sales]]-Table1[[#This Row],[profit]]</f>
        <v>3248.31</v>
      </c>
      <c r="P10756" s="3">
        <f>Table1[[#This Row],[sales]]*Table1[[#This Row],[quantity]]</f>
        <v>31826.48</v>
      </c>
      <c r="Q10756" s="9">
        <f>Table1[[#This Row],[delivery_date]]-Table1[[#This Row],[order_date]]</f>
        <v>4</v>
      </c>
    </row>
    <row r="10757" spans="1:17" x14ac:dyDescent="0.35">
      <c r="A10757" t="s">
        <v>10788</v>
      </c>
      <c r="B10757" t="s">
        <v>25</v>
      </c>
      <c r="C10757" t="s">
        <v>20</v>
      </c>
      <c r="D10757" s="2">
        <v>4777.88</v>
      </c>
      <c r="E10757">
        <v>0.24</v>
      </c>
      <c r="F10757">
        <v>2</v>
      </c>
      <c r="G10757" s="1">
        <v>45001</v>
      </c>
      <c r="H10757" s="1">
        <v>45004</v>
      </c>
      <c r="I10757" t="s">
        <v>31</v>
      </c>
      <c r="J10757" t="s">
        <v>27</v>
      </c>
      <c r="K10757" s="2">
        <v>509.73</v>
      </c>
      <c r="L10757" t="s">
        <v>48</v>
      </c>
      <c r="M10757">
        <f>YEAR(Table1[[#This Row],[order_date]])</f>
        <v>2023</v>
      </c>
      <c r="N10757">
        <f>MONTH(Table1[[#This Row],[order_date]])</f>
        <v>3</v>
      </c>
      <c r="O10757" s="3">
        <f>Table1[[#This Row],[sales]]-Table1[[#This Row],[profit]]</f>
        <v>4268.1499999999996</v>
      </c>
      <c r="P10757" s="3">
        <f>Table1[[#This Row],[sales]]*Table1[[#This Row],[quantity]]</f>
        <v>9555.76</v>
      </c>
      <c r="Q10757" s="9">
        <f>Table1[[#This Row],[delivery_date]]-Table1[[#This Row],[order_date]]</f>
        <v>3</v>
      </c>
    </row>
    <row r="10758" spans="1:17" x14ac:dyDescent="0.35">
      <c r="A10758" t="s">
        <v>10789</v>
      </c>
      <c r="B10758" t="s">
        <v>19</v>
      </c>
      <c r="C10758" t="s">
        <v>36</v>
      </c>
      <c r="D10758" s="2">
        <v>3968.91</v>
      </c>
      <c r="E10758">
        <v>0.36</v>
      </c>
      <c r="F10758">
        <v>9</v>
      </c>
      <c r="G10758" s="1">
        <v>45299</v>
      </c>
      <c r="H10758" s="1">
        <v>45303</v>
      </c>
      <c r="I10758" t="s">
        <v>21</v>
      </c>
      <c r="J10758" t="s">
        <v>27</v>
      </c>
      <c r="K10758" s="2">
        <v>527.01</v>
      </c>
      <c r="L10758" t="s">
        <v>17</v>
      </c>
      <c r="M10758">
        <f>YEAR(Table1[[#This Row],[order_date]])</f>
        <v>2024</v>
      </c>
      <c r="N10758">
        <f>MONTH(Table1[[#This Row],[order_date]])</f>
        <v>1</v>
      </c>
      <c r="O10758" s="3">
        <f>Table1[[#This Row],[sales]]-Table1[[#This Row],[profit]]</f>
        <v>3441.8999999999996</v>
      </c>
      <c r="P10758" s="3">
        <f>Table1[[#This Row],[sales]]*Table1[[#This Row],[quantity]]</f>
        <v>35720.19</v>
      </c>
      <c r="Q10758" s="9">
        <f>Table1[[#This Row],[delivery_date]]-Table1[[#This Row],[order_date]]</f>
        <v>4</v>
      </c>
    </row>
    <row r="10759" spans="1:17" x14ac:dyDescent="0.35">
      <c r="A10759" t="s">
        <v>10790</v>
      </c>
      <c r="B10759" t="s">
        <v>19</v>
      </c>
      <c r="C10759" t="s">
        <v>33</v>
      </c>
      <c r="D10759" s="2">
        <v>4238.21</v>
      </c>
      <c r="E10759">
        <v>7.0000000000000007E-2</v>
      </c>
      <c r="F10759">
        <v>2</v>
      </c>
      <c r="G10759" s="1">
        <v>45255</v>
      </c>
      <c r="H10759" s="1">
        <v>45261</v>
      </c>
      <c r="I10759" t="s">
        <v>15</v>
      </c>
      <c r="J10759" t="s">
        <v>27</v>
      </c>
      <c r="K10759" s="2">
        <v>218.26</v>
      </c>
      <c r="L10759" t="s">
        <v>28</v>
      </c>
      <c r="M10759">
        <f>YEAR(Table1[[#This Row],[order_date]])</f>
        <v>2023</v>
      </c>
      <c r="N10759">
        <f>MONTH(Table1[[#This Row],[order_date]])</f>
        <v>11</v>
      </c>
      <c r="O10759" s="3">
        <f>Table1[[#This Row],[sales]]-Table1[[#This Row],[profit]]</f>
        <v>4019.95</v>
      </c>
      <c r="P10759" s="3">
        <f>Table1[[#This Row],[sales]]*Table1[[#This Row],[quantity]]</f>
        <v>8476.42</v>
      </c>
      <c r="Q10759" s="9">
        <f>Table1[[#This Row],[delivery_date]]-Table1[[#This Row],[order_date]]</f>
        <v>6</v>
      </c>
    </row>
    <row r="10760" spans="1:17" x14ac:dyDescent="0.35">
      <c r="A10760" t="s">
        <v>10791</v>
      </c>
      <c r="B10760" t="s">
        <v>25</v>
      </c>
      <c r="C10760" t="s">
        <v>14</v>
      </c>
      <c r="D10760" s="2">
        <v>4751.9399999999996</v>
      </c>
      <c r="E10760">
        <v>0.15</v>
      </c>
      <c r="F10760">
        <v>6</v>
      </c>
      <c r="G10760" s="1">
        <v>45627</v>
      </c>
      <c r="H10760" s="1">
        <v>45631</v>
      </c>
      <c r="I10760" t="s">
        <v>21</v>
      </c>
      <c r="J10760" t="s">
        <v>27</v>
      </c>
      <c r="K10760" s="2">
        <v>1336.42</v>
      </c>
      <c r="L10760" t="s">
        <v>28</v>
      </c>
      <c r="M10760">
        <f>YEAR(Table1[[#This Row],[order_date]])</f>
        <v>2024</v>
      </c>
      <c r="N10760">
        <f>MONTH(Table1[[#This Row],[order_date]])</f>
        <v>12</v>
      </c>
      <c r="O10760" s="3">
        <f>Table1[[#This Row],[sales]]-Table1[[#This Row],[profit]]</f>
        <v>3415.5199999999995</v>
      </c>
      <c r="P10760" s="3">
        <f>Table1[[#This Row],[sales]]*Table1[[#This Row],[quantity]]</f>
        <v>28511.64</v>
      </c>
      <c r="Q10760" s="9">
        <f>Table1[[#This Row],[delivery_date]]-Table1[[#This Row],[order_date]]</f>
        <v>4</v>
      </c>
    </row>
    <row r="10761" spans="1:17" x14ac:dyDescent="0.35">
      <c r="A10761" t="s">
        <v>10792</v>
      </c>
      <c r="B10761" t="s">
        <v>25</v>
      </c>
      <c r="C10761" t="s">
        <v>20</v>
      </c>
      <c r="D10761" s="2">
        <v>2813.07</v>
      </c>
      <c r="E10761">
        <v>0.27</v>
      </c>
      <c r="F10761">
        <v>2</v>
      </c>
      <c r="G10761" s="1">
        <v>44936</v>
      </c>
      <c r="H10761" s="1">
        <v>44942</v>
      </c>
      <c r="I10761" t="s">
        <v>21</v>
      </c>
      <c r="J10761" t="s">
        <v>22</v>
      </c>
      <c r="K10761" s="2">
        <v>566.6</v>
      </c>
      <c r="L10761" t="s">
        <v>39</v>
      </c>
      <c r="M10761">
        <f>YEAR(Table1[[#This Row],[order_date]])</f>
        <v>2023</v>
      </c>
      <c r="N10761">
        <f>MONTH(Table1[[#This Row],[order_date]])</f>
        <v>1</v>
      </c>
      <c r="O10761" s="3">
        <f>Table1[[#This Row],[sales]]-Table1[[#This Row],[profit]]</f>
        <v>2246.4700000000003</v>
      </c>
      <c r="P10761" s="3">
        <f>Table1[[#This Row],[sales]]*Table1[[#This Row],[quantity]]</f>
        <v>5626.14</v>
      </c>
      <c r="Q10761" s="9">
        <f>Table1[[#This Row],[delivery_date]]-Table1[[#This Row],[order_date]]</f>
        <v>6</v>
      </c>
    </row>
    <row r="10762" spans="1:17" x14ac:dyDescent="0.35">
      <c r="A10762" t="s">
        <v>10793</v>
      </c>
      <c r="B10762" t="s">
        <v>25</v>
      </c>
      <c r="C10762" t="s">
        <v>14</v>
      </c>
      <c r="D10762" s="2">
        <v>1782.82</v>
      </c>
      <c r="E10762">
        <v>0.28999999999999998</v>
      </c>
      <c r="F10762">
        <v>6</v>
      </c>
      <c r="G10762" s="1">
        <v>45376</v>
      </c>
      <c r="H10762" s="1">
        <v>45378</v>
      </c>
      <c r="I10762" t="s">
        <v>31</v>
      </c>
      <c r="J10762" t="s">
        <v>27</v>
      </c>
      <c r="K10762" s="2">
        <v>453.98</v>
      </c>
      <c r="L10762" t="s">
        <v>48</v>
      </c>
      <c r="M10762">
        <f>YEAR(Table1[[#This Row],[order_date]])</f>
        <v>2024</v>
      </c>
      <c r="N10762">
        <f>MONTH(Table1[[#This Row],[order_date]])</f>
        <v>3</v>
      </c>
      <c r="O10762" s="3">
        <f>Table1[[#This Row],[sales]]-Table1[[#This Row],[profit]]</f>
        <v>1328.84</v>
      </c>
      <c r="P10762" s="3">
        <f>Table1[[#This Row],[sales]]*Table1[[#This Row],[quantity]]</f>
        <v>10696.92</v>
      </c>
      <c r="Q10762" s="9">
        <f>Table1[[#This Row],[delivery_date]]-Table1[[#This Row],[order_date]]</f>
        <v>2</v>
      </c>
    </row>
    <row r="10763" spans="1:17" x14ac:dyDescent="0.35">
      <c r="A10763" t="s">
        <v>10794</v>
      </c>
      <c r="B10763" t="s">
        <v>25</v>
      </c>
      <c r="C10763" t="s">
        <v>26</v>
      </c>
      <c r="D10763" s="2">
        <v>3831.9</v>
      </c>
      <c r="E10763">
        <v>0.27</v>
      </c>
      <c r="F10763">
        <v>6</v>
      </c>
      <c r="G10763" s="1">
        <v>45590</v>
      </c>
      <c r="H10763" s="1">
        <v>45596</v>
      </c>
      <c r="I10763" t="s">
        <v>31</v>
      </c>
      <c r="J10763" t="s">
        <v>22</v>
      </c>
      <c r="K10763" s="2">
        <v>883.52</v>
      </c>
      <c r="L10763" t="s">
        <v>28</v>
      </c>
      <c r="M10763">
        <f>YEAR(Table1[[#This Row],[order_date]])</f>
        <v>2024</v>
      </c>
      <c r="N10763">
        <f>MONTH(Table1[[#This Row],[order_date]])</f>
        <v>10</v>
      </c>
      <c r="O10763" s="3">
        <f>Table1[[#This Row],[sales]]-Table1[[#This Row],[profit]]</f>
        <v>2948.38</v>
      </c>
      <c r="P10763" s="3">
        <f>Table1[[#This Row],[sales]]*Table1[[#This Row],[quantity]]</f>
        <v>22991.4</v>
      </c>
      <c r="Q10763" s="9">
        <f>Table1[[#This Row],[delivery_date]]-Table1[[#This Row],[order_date]]</f>
        <v>6</v>
      </c>
    </row>
    <row r="10764" spans="1:17" x14ac:dyDescent="0.35">
      <c r="A10764" t="s">
        <v>10795</v>
      </c>
      <c r="B10764" t="s">
        <v>25</v>
      </c>
      <c r="C10764" t="s">
        <v>33</v>
      </c>
      <c r="D10764" s="2">
        <v>901.35</v>
      </c>
      <c r="E10764">
        <v>0.22</v>
      </c>
      <c r="F10764">
        <v>7</v>
      </c>
      <c r="G10764" s="1">
        <v>45281</v>
      </c>
      <c r="H10764" s="1">
        <v>45282</v>
      </c>
      <c r="I10764" t="s">
        <v>31</v>
      </c>
      <c r="J10764" t="s">
        <v>27</v>
      </c>
      <c r="K10764" s="2">
        <v>172.03</v>
      </c>
      <c r="L10764" t="s">
        <v>23</v>
      </c>
      <c r="M10764">
        <f>YEAR(Table1[[#This Row],[order_date]])</f>
        <v>2023</v>
      </c>
      <c r="N10764">
        <f>MONTH(Table1[[#This Row],[order_date]])</f>
        <v>12</v>
      </c>
      <c r="O10764" s="3">
        <f>Table1[[#This Row],[sales]]-Table1[[#This Row],[profit]]</f>
        <v>729.32</v>
      </c>
      <c r="P10764" s="3">
        <f>Table1[[#This Row],[sales]]*Table1[[#This Row],[quantity]]</f>
        <v>6309.45</v>
      </c>
      <c r="Q10764" s="9">
        <f>Table1[[#This Row],[delivery_date]]-Table1[[#This Row],[order_date]]</f>
        <v>1</v>
      </c>
    </row>
    <row r="10765" spans="1:17" x14ac:dyDescent="0.35">
      <c r="A10765" t="s">
        <v>10796</v>
      </c>
      <c r="B10765" t="s">
        <v>41</v>
      </c>
      <c r="C10765" t="s">
        <v>36</v>
      </c>
      <c r="D10765" s="2">
        <v>434.34</v>
      </c>
      <c r="E10765">
        <v>0.36</v>
      </c>
      <c r="F10765">
        <v>5</v>
      </c>
      <c r="G10765" s="1">
        <v>45360</v>
      </c>
      <c r="H10765" s="1">
        <v>45363</v>
      </c>
      <c r="I10765" t="s">
        <v>31</v>
      </c>
      <c r="J10765" t="s">
        <v>27</v>
      </c>
      <c r="K10765" s="2">
        <v>77.489999999999995</v>
      </c>
      <c r="L10765" t="s">
        <v>48</v>
      </c>
      <c r="M10765">
        <f>YEAR(Table1[[#This Row],[order_date]])</f>
        <v>2024</v>
      </c>
      <c r="N10765">
        <f>MONTH(Table1[[#This Row],[order_date]])</f>
        <v>3</v>
      </c>
      <c r="O10765" s="3">
        <f>Table1[[#This Row],[sales]]-Table1[[#This Row],[profit]]</f>
        <v>356.84999999999997</v>
      </c>
      <c r="P10765" s="3">
        <f>Table1[[#This Row],[sales]]*Table1[[#This Row],[quantity]]</f>
        <v>2171.6999999999998</v>
      </c>
      <c r="Q10765" s="9">
        <f>Table1[[#This Row],[delivery_date]]-Table1[[#This Row],[order_date]]</f>
        <v>3</v>
      </c>
    </row>
    <row r="10766" spans="1:17" x14ac:dyDescent="0.35">
      <c r="A10766" t="s">
        <v>10797</v>
      </c>
      <c r="B10766" t="s">
        <v>13</v>
      </c>
      <c r="C10766" t="s">
        <v>26</v>
      </c>
      <c r="D10766" s="2">
        <v>3948.12</v>
      </c>
      <c r="E10766">
        <v>0.1</v>
      </c>
      <c r="F10766">
        <v>3</v>
      </c>
      <c r="G10766" s="1">
        <v>45257</v>
      </c>
      <c r="H10766" s="1">
        <v>45264</v>
      </c>
      <c r="I10766" t="s">
        <v>31</v>
      </c>
      <c r="J10766" t="s">
        <v>27</v>
      </c>
      <c r="K10766" s="2">
        <v>638.12</v>
      </c>
      <c r="L10766" t="s">
        <v>17</v>
      </c>
      <c r="M10766">
        <f>YEAR(Table1[[#This Row],[order_date]])</f>
        <v>2023</v>
      </c>
      <c r="N10766">
        <f>MONTH(Table1[[#This Row],[order_date]])</f>
        <v>11</v>
      </c>
      <c r="O10766" s="3">
        <f>Table1[[#This Row],[sales]]-Table1[[#This Row],[profit]]</f>
        <v>3310</v>
      </c>
      <c r="P10766" s="3">
        <f>Table1[[#This Row],[sales]]*Table1[[#This Row],[quantity]]</f>
        <v>11844.36</v>
      </c>
      <c r="Q10766" s="9">
        <f>Table1[[#This Row],[delivery_date]]-Table1[[#This Row],[order_date]]</f>
        <v>7</v>
      </c>
    </row>
    <row r="10767" spans="1:17" x14ac:dyDescent="0.35">
      <c r="A10767" t="s">
        <v>10798</v>
      </c>
      <c r="B10767" t="s">
        <v>13</v>
      </c>
      <c r="C10767" t="s">
        <v>14</v>
      </c>
      <c r="D10767" s="2">
        <v>4758.29</v>
      </c>
      <c r="E10767">
        <v>0.14000000000000001</v>
      </c>
      <c r="F10767">
        <v>2</v>
      </c>
      <c r="G10767" s="1">
        <v>45554</v>
      </c>
      <c r="H10767" s="1">
        <v>45557</v>
      </c>
      <c r="I10767" t="s">
        <v>15</v>
      </c>
      <c r="J10767" t="s">
        <v>22</v>
      </c>
      <c r="K10767" s="2">
        <v>895.57</v>
      </c>
      <c r="L10767" t="s">
        <v>39</v>
      </c>
      <c r="M10767">
        <f>YEAR(Table1[[#This Row],[order_date]])</f>
        <v>2024</v>
      </c>
      <c r="N10767">
        <f>MONTH(Table1[[#This Row],[order_date]])</f>
        <v>9</v>
      </c>
      <c r="O10767" s="3">
        <f>Table1[[#This Row],[sales]]-Table1[[#This Row],[profit]]</f>
        <v>3862.72</v>
      </c>
      <c r="P10767" s="3">
        <f>Table1[[#This Row],[sales]]*Table1[[#This Row],[quantity]]</f>
        <v>9516.58</v>
      </c>
      <c r="Q10767" s="9">
        <f>Table1[[#This Row],[delivery_date]]-Table1[[#This Row],[order_date]]</f>
        <v>3</v>
      </c>
    </row>
    <row r="10768" spans="1:17" x14ac:dyDescent="0.35">
      <c r="A10768" t="s">
        <v>10799</v>
      </c>
      <c r="B10768" t="s">
        <v>13</v>
      </c>
      <c r="C10768" t="s">
        <v>20</v>
      </c>
      <c r="D10768" s="2">
        <v>2267.9899999999998</v>
      </c>
      <c r="E10768">
        <v>0.22</v>
      </c>
      <c r="F10768">
        <v>4</v>
      </c>
      <c r="G10768" s="1">
        <v>45567</v>
      </c>
      <c r="H10768" s="1">
        <v>45573</v>
      </c>
      <c r="I10768" t="s">
        <v>15</v>
      </c>
      <c r="J10768" t="s">
        <v>16</v>
      </c>
      <c r="K10768" s="2">
        <v>227.97</v>
      </c>
      <c r="L10768" t="s">
        <v>28</v>
      </c>
      <c r="M10768">
        <f>YEAR(Table1[[#This Row],[order_date]])</f>
        <v>2024</v>
      </c>
      <c r="N10768">
        <f>MONTH(Table1[[#This Row],[order_date]])</f>
        <v>10</v>
      </c>
      <c r="O10768" s="3">
        <f>Table1[[#This Row],[sales]]-Table1[[#This Row],[profit]]</f>
        <v>2040.0199999999998</v>
      </c>
      <c r="P10768" s="3">
        <f>Table1[[#This Row],[sales]]*Table1[[#This Row],[quantity]]</f>
        <v>9071.9599999999991</v>
      </c>
      <c r="Q10768" s="9">
        <f>Table1[[#This Row],[delivery_date]]-Table1[[#This Row],[order_date]]</f>
        <v>6</v>
      </c>
    </row>
    <row r="10769" spans="1:17" x14ac:dyDescent="0.35">
      <c r="A10769" t="s">
        <v>10800</v>
      </c>
      <c r="B10769" t="s">
        <v>19</v>
      </c>
      <c r="C10769" t="s">
        <v>33</v>
      </c>
      <c r="D10769" s="2">
        <v>889.55</v>
      </c>
      <c r="E10769">
        <v>0.35</v>
      </c>
      <c r="F10769">
        <v>1</v>
      </c>
      <c r="G10769" s="1">
        <v>45443</v>
      </c>
      <c r="H10769" s="1">
        <v>45445</v>
      </c>
      <c r="I10769" t="s">
        <v>21</v>
      </c>
      <c r="J10769" t="s">
        <v>22</v>
      </c>
      <c r="K10769" s="2">
        <v>132.47999999999999</v>
      </c>
      <c r="L10769" t="s">
        <v>48</v>
      </c>
      <c r="M10769">
        <f>YEAR(Table1[[#This Row],[order_date]])</f>
        <v>2024</v>
      </c>
      <c r="N10769">
        <f>MONTH(Table1[[#This Row],[order_date]])</f>
        <v>5</v>
      </c>
      <c r="O10769" s="3">
        <f>Table1[[#This Row],[sales]]-Table1[[#This Row],[profit]]</f>
        <v>757.06999999999994</v>
      </c>
      <c r="P10769" s="3">
        <f>Table1[[#This Row],[sales]]*Table1[[#This Row],[quantity]]</f>
        <v>889.55</v>
      </c>
      <c r="Q10769" s="9">
        <f>Table1[[#This Row],[delivery_date]]-Table1[[#This Row],[order_date]]</f>
        <v>2</v>
      </c>
    </row>
    <row r="10770" spans="1:17" x14ac:dyDescent="0.35">
      <c r="A10770" t="s">
        <v>10801</v>
      </c>
      <c r="B10770" t="s">
        <v>41</v>
      </c>
      <c r="C10770" t="s">
        <v>36</v>
      </c>
      <c r="D10770" s="2">
        <v>2535.4</v>
      </c>
      <c r="E10770">
        <v>0.04</v>
      </c>
      <c r="F10770">
        <v>2</v>
      </c>
      <c r="G10770" s="1">
        <v>45337</v>
      </c>
      <c r="H10770" s="1">
        <v>45343</v>
      </c>
      <c r="I10770" t="s">
        <v>31</v>
      </c>
      <c r="J10770" t="s">
        <v>16</v>
      </c>
      <c r="K10770" s="2">
        <v>476.01</v>
      </c>
      <c r="L10770" t="s">
        <v>28</v>
      </c>
      <c r="M10770">
        <f>YEAR(Table1[[#This Row],[order_date]])</f>
        <v>2024</v>
      </c>
      <c r="N10770">
        <f>MONTH(Table1[[#This Row],[order_date]])</f>
        <v>2</v>
      </c>
      <c r="O10770" s="3">
        <f>Table1[[#This Row],[sales]]-Table1[[#This Row],[profit]]</f>
        <v>2059.3900000000003</v>
      </c>
      <c r="P10770" s="3">
        <f>Table1[[#This Row],[sales]]*Table1[[#This Row],[quantity]]</f>
        <v>5070.8</v>
      </c>
      <c r="Q10770" s="9">
        <f>Table1[[#This Row],[delivery_date]]-Table1[[#This Row],[order_date]]</f>
        <v>6</v>
      </c>
    </row>
    <row r="10771" spans="1:17" x14ac:dyDescent="0.35">
      <c r="A10771" t="s">
        <v>10802</v>
      </c>
      <c r="B10771" t="s">
        <v>13</v>
      </c>
      <c r="C10771" t="s">
        <v>20</v>
      </c>
      <c r="D10771" s="2">
        <v>2027.26</v>
      </c>
      <c r="E10771">
        <v>0.06</v>
      </c>
      <c r="F10771">
        <v>8</v>
      </c>
      <c r="G10771" s="1">
        <v>44933</v>
      </c>
      <c r="H10771" s="1">
        <v>44939</v>
      </c>
      <c r="I10771" t="s">
        <v>31</v>
      </c>
      <c r="J10771" t="s">
        <v>16</v>
      </c>
      <c r="K10771" s="2">
        <v>473.15</v>
      </c>
      <c r="L10771" t="s">
        <v>48</v>
      </c>
      <c r="M10771">
        <f>YEAR(Table1[[#This Row],[order_date]])</f>
        <v>2023</v>
      </c>
      <c r="N10771">
        <f>MONTH(Table1[[#This Row],[order_date]])</f>
        <v>1</v>
      </c>
      <c r="O10771" s="3">
        <f>Table1[[#This Row],[sales]]-Table1[[#This Row],[profit]]</f>
        <v>1554.1100000000001</v>
      </c>
      <c r="P10771" s="3">
        <f>Table1[[#This Row],[sales]]*Table1[[#This Row],[quantity]]</f>
        <v>16218.08</v>
      </c>
      <c r="Q10771" s="9">
        <f>Table1[[#This Row],[delivery_date]]-Table1[[#This Row],[order_date]]</f>
        <v>6</v>
      </c>
    </row>
    <row r="10772" spans="1:17" x14ac:dyDescent="0.35">
      <c r="A10772" t="s">
        <v>10803</v>
      </c>
      <c r="B10772" t="s">
        <v>19</v>
      </c>
      <c r="C10772" t="s">
        <v>36</v>
      </c>
      <c r="D10772" s="2">
        <v>1925.12</v>
      </c>
      <c r="E10772">
        <v>0.39</v>
      </c>
      <c r="F10772">
        <v>5</v>
      </c>
      <c r="G10772" s="1">
        <v>45168</v>
      </c>
      <c r="H10772" s="1">
        <v>45169</v>
      </c>
      <c r="I10772" t="s">
        <v>21</v>
      </c>
      <c r="J10772" t="s">
        <v>22</v>
      </c>
      <c r="K10772" s="2">
        <v>474.52</v>
      </c>
      <c r="L10772" t="s">
        <v>39</v>
      </c>
      <c r="M10772">
        <f>YEAR(Table1[[#This Row],[order_date]])</f>
        <v>2023</v>
      </c>
      <c r="N10772">
        <f>MONTH(Table1[[#This Row],[order_date]])</f>
        <v>8</v>
      </c>
      <c r="O10772" s="3">
        <f>Table1[[#This Row],[sales]]-Table1[[#This Row],[profit]]</f>
        <v>1450.6</v>
      </c>
      <c r="P10772" s="3">
        <f>Table1[[#This Row],[sales]]*Table1[[#This Row],[quantity]]</f>
        <v>9625.5999999999985</v>
      </c>
      <c r="Q10772" s="9">
        <f>Table1[[#This Row],[delivery_date]]-Table1[[#This Row],[order_date]]</f>
        <v>1</v>
      </c>
    </row>
    <row r="10773" spans="1:17" x14ac:dyDescent="0.35">
      <c r="A10773" t="s">
        <v>10804</v>
      </c>
      <c r="B10773" t="s">
        <v>41</v>
      </c>
      <c r="C10773" t="s">
        <v>33</v>
      </c>
      <c r="D10773" s="2">
        <v>3177.6</v>
      </c>
      <c r="E10773">
        <v>0.13</v>
      </c>
      <c r="F10773">
        <v>5</v>
      </c>
      <c r="G10773" s="1">
        <v>45027</v>
      </c>
      <c r="H10773" s="1">
        <v>45029</v>
      </c>
      <c r="I10773" t="s">
        <v>31</v>
      </c>
      <c r="J10773" t="s">
        <v>27</v>
      </c>
      <c r="K10773" s="2">
        <v>843.97</v>
      </c>
      <c r="L10773" t="s">
        <v>48</v>
      </c>
      <c r="M10773">
        <f>YEAR(Table1[[#This Row],[order_date]])</f>
        <v>2023</v>
      </c>
      <c r="N10773">
        <f>MONTH(Table1[[#This Row],[order_date]])</f>
        <v>4</v>
      </c>
      <c r="O10773" s="3">
        <f>Table1[[#This Row],[sales]]-Table1[[#This Row],[profit]]</f>
        <v>2333.63</v>
      </c>
      <c r="P10773" s="3">
        <f>Table1[[#This Row],[sales]]*Table1[[#This Row],[quantity]]</f>
        <v>15888</v>
      </c>
      <c r="Q10773" s="9">
        <f>Table1[[#This Row],[delivery_date]]-Table1[[#This Row],[order_date]]</f>
        <v>2</v>
      </c>
    </row>
    <row r="10774" spans="1:17" x14ac:dyDescent="0.35">
      <c r="A10774" t="s">
        <v>10805</v>
      </c>
      <c r="B10774" t="s">
        <v>41</v>
      </c>
      <c r="C10774" t="s">
        <v>14</v>
      </c>
      <c r="D10774" s="2">
        <v>956.21</v>
      </c>
      <c r="E10774">
        <v>0.48</v>
      </c>
      <c r="F10774">
        <v>3</v>
      </c>
      <c r="G10774" s="1">
        <v>45426</v>
      </c>
      <c r="H10774" s="1">
        <v>45432</v>
      </c>
      <c r="I10774" t="s">
        <v>21</v>
      </c>
      <c r="J10774" t="s">
        <v>27</v>
      </c>
      <c r="K10774" s="2">
        <v>131.47</v>
      </c>
      <c r="L10774" t="s">
        <v>39</v>
      </c>
      <c r="M10774">
        <f>YEAR(Table1[[#This Row],[order_date]])</f>
        <v>2024</v>
      </c>
      <c r="N10774">
        <f>MONTH(Table1[[#This Row],[order_date]])</f>
        <v>5</v>
      </c>
      <c r="O10774" s="3">
        <f>Table1[[#This Row],[sales]]-Table1[[#This Row],[profit]]</f>
        <v>824.74</v>
      </c>
      <c r="P10774" s="3">
        <f>Table1[[#This Row],[sales]]*Table1[[#This Row],[quantity]]</f>
        <v>2868.63</v>
      </c>
      <c r="Q10774" s="9">
        <f>Table1[[#This Row],[delivery_date]]-Table1[[#This Row],[order_date]]</f>
        <v>6</v>
      </c>
    </row>
    <row r="10775" spans="1:17" x14ac:dyDescent="0.35">
      <c r="A10775" t="s">
        <v>10806</v>
      </c>
      <c r="B10775" t="s">
        <v>19</v>
      </c>
      <c r="C10775" t="s">
        <v>36</v>
      </c>
      <c r="D10775" s="2">
        <v>1964.36</v>
      </c>
      <c r="E10775">
        <v>0.48</v>
      </c>
      <c r="F10775">
        <v>1</v>
      </c>
      <c r="G10775" s="1">
        <v>45156</v>
      </c>
      <c r="H10775" s="1">
        <v>45158</v>
      </c>
      <c r="I10775" t="s">
        <v>15</v>
      </c>
      <c r="J10775" t="s">
        <v>22</v>
      </c>
      <c r="K10775" s="2">
        <v>387.92</v>
      </c>
      <c r="L10775" t="s">
        <v>17</v>
      </c>
      <c r="M10775">
        <f>YEAR(Table1[[#This Row],[order_date]])</f>
        <v>2023</v>
      </c>
      <c r="N10775">
        <f>MONTH(Table1[[#This Row],[order_date]])</f>
        <v>8</v>
      </c>
      <c r="O10775" s="3">
        <f>Table1[[#This Row],[sales]]-Table1[[#This Row],[profit]]</f>
        <v>1576.4399999999998</v>
      </c>
      <c r="P10775" s="3">
        <f>Table1[[#This Row],[sales]]*Table1[[#This Row],[quantity]]</f>
        <v>1964.36</v>
      </c>
      <c r="Q10775" s="9">
        <f>Table1[[#This Row],[delivery_date]]-Table1[[#This Row],[order_date]]</f>
        <v>2</v>
      </c>
    </row>
    <row r="10776" spans="1:17" x14ac:dyDescent="0.35">
      <c r="A10776" t="s">
        <v>10807</v>
      </c>
      <c r="B10776" t="s">
        <v>41</v>
      </c>
      <c r="C10776" t="s">
        <v>33</v>
      </c>
      <c r="D10776" s="2">
        <v>4356.5200000000004</v>
      </c>
      <c r="E10776">
        <v>0.34</v>
      </c>
      <c r="F10776">
        <v>6</v>
      </c>
      <c r="G10776" s="1">
        <v>45214</v>
      </c>
      <c r="H10776" s="1">
        <v>45220</v>
      </c>
      <c r="I10776" t="s">
        <v>15</v>
      </c>
      <c r="J10776" t="s">
        <v>16</v>
      </c>
      <c r="K10776" s="2">
        <v>802.84</v>
      </c>
      <c r="L10776" t="s">
        <v>17</v>
      </c>
      <c r="M10776">
        <f>YEAR(Table1[[#This Row],[order_date]])</f>
        <v>2023</v>
      </c>
      <c r="N10776">
        <f>MONTH(Table1[[#This Row],[order_date]])</f>
        <v>10</v>
      </c>
      <c r="O10776" s="3">
        <f>Table1[[#This Row],[sales]]-Table1[[#This Row],[profit]]</f>
        <v>3553.6800000000003</v>
      </c>
      <c r="P10776" s="3">
        <f>Table1[[#This Row],[sales]]*Table1[[#This Row],[quantity]]</f>
        <v>26139.120000000003</v>
      </c>
      <c r="Q10776" s="9">
        <f>Table1[[#This Row],[delivery_date]]-Table1[[#This Row],[order_date]]</f>
        <v>6</v>
      </c>
    </row>
    <row r="10777" spans="1:17" x14ac:dyDescent="0.35">
      <c r="A10777" t="s">
        <v>10808</v>
      </c>
      <c r="B10777" t="s">
        <v>19</v>
      </c>
      <c r="C10777" t="s">
        <v>36</v>
      </c>
      <c r="D10777" s="2">
        <v>3675.36</v>
      </c>
      <c r="E10777">
        <v>0.36</v>
      </c>
      <c r="F10777">
        <v>1</v>
      </c>
      <c r="G10777" s="1">
        <v>45583</v>
      </c>
      <c r="H10777" s="1">
        <v>45587</v>
      </c>
      <c r="I10777" t="s">
        <v>15</v>
      </c>
      <c r="J10777" t="s">
        <v>22</v>
      </c>
      <c r="K10777" s="2">
        <v>553.28</v>
      </c>
      <c r="L10777" t="s">
        <v>23</v>
      </c>
      <c r="M10777">
        <f>YEAR(Table1[[#This Row],[order_date]])</f>
        <v>2024</v>
      </c>
      <c r="N10777">
        <f>MONTH(Table1[[#This Row],[order_date]])</f>
        <v>10</v>
      </c>
      <c r="O10777" s="3">
        <f>Table1[[#This Row],[sales]]-Table1[[#This Row],[profit]]</f>
        <v>3122.08</v>
      </c>
      <c r="P10777" s="3">
        <f>Table1[[#This Row],[sales]]*Table1[[#This Row],[quantity]]</f>
        <v>3675.36</v>
      </c>
      <c r="Q10777" s="9">
        <f>Table1[[#This Row],[delivery_date]]-Table1[[#This Row],[order_date]]</f>
        <v>4</v>
      </c>
    </row>
    <row r="10778" spans="1:17" x14ac:dyDescent="0.35">
      <c r="A10778" t="s">
        <v>10809</v>
      </c>
      <c r="B10778" t="s">
        <v>13</v>
      </c>
      <c r="C10778" t="s">
        <v>20</v>
      </c>
      <c r="D10778" s="2">
        <v>372.38</v>
      </c>
      <c r="E10778">
        <v>0.33</v>
      </c>
      <c r="F10778">
        <v>4</v>
      </c>
      <c r="G10778" s="1">
        <v>45200</v>
      </c>
      <c r="H10778" s="1">
        <v>45201</v>
      </c>
      <c r="I10778" t="s">
        <v>15</v>
      </c>
      <c r="J10778" t="s">
        <v>27</v>
      </c>
      <c r="K10778" s="2">
        <v>49.9</v>
      </c>
      <c r="L10778" t="s">
        <v>17</v>
      </c>
      <c r="M10778">
        <f>YEAR(Table1[[#This Row],[order_date]])</f>
        <v>2023</v>
      </c>
      <c r="N10778">
        <f>MONTH(Table1[[#This Row],[order_date]])</f>
        <v>10</v>
      </c>
      <c r="O10778" s="3">
        <f>Table1[[#This Row],[sales]]-Table1[[#This Row],[profit]]</f>
        <v>322.48</v>
      </c>
      <c r="P10778" s="3">
        <f>Table1[[#This Row],[sales]]*Table1[[#This Row],[quantity]]</f>
        <v>1489.52</v>
      </c>
      <c r="Q10778" s="9">
        <f>Table1[[#This Row],[delivery_date]]-Table1[[#This Row],[order_date]]</f>
        <v>1</v>
      </c>
    </row>
    <row r="10779" spans="1:17" x14ac:dyDescent="0.35">
      <c r="A10779" t="s">
        <v>10810</v>
      </c>
      <c r="B10779" t="s">
        <v>19</v>
      </c>
      <c r="C10779" t="s">
        <v>36</v>
      </c>
      <c r="D10779" s="2">
        <v>2618.13</v>
      </c>
      <c r="E10779">
        <v>0.09</v>
      </c>
      <c r="F10779">
        <v>4</v>
      </c>
      <c r="G10779" s="1">
        <v>45506</v>
      </c>
      <c r="H10779" s="1">
        <v>45512</v>
      </c>
      <c r="I10779" t="s">
        <v>21</v>
      </c>
      <c r="J10779" t="s">
        <v>16</v>
      </c>
      <c r="K10779" s="2">
        <v>137.13999999999999</v>
      </c>
      <c r="L10779" t="s">
        <v>28</v>
      </c>
      <c r="M10779">
        <f>YEAR(Table1[[#This Row],[order_date]])</f>
        <v>2024</v>
      </c>
      <c r="N10779">
        <f>MONTH(Table1[[#This Row],[order_date]])</f>
        <v>8</v>
      </c>
      <c r="O10779" s="3">
        <f>Table1[[#This Row],[sales]]-Table1[[#This Row],[profit]]</f>
        <v>2480.9900000000002</v>
      </c>
      <c r="P10779" s="3">
        <f>Table1[[#This Row],[sales]]*Table1[[#This Row],[quantity]]</f>
        <v>10472.52</v>
      </c>
      <c r="Q10779" s="9">
        <f>Table1[[#This Row],[delivery_date]]-Table1[[#This Row],[order_date]]</f>
        <v>6</v>
      </c>
    </row>
    <row r="10780" spans="1:17" x14ac:dyDescent="0.35">
      <c r="A10780" t="s">
        <v>10811</v>
      </c>
      <c r="B10780" t="s">
        <v>41</v>
      </c>
      <c r="C10780" t="s">
        <v>20</v>
      </c>
      <c r="D10780" s="2">
        <v>547.35</v>
      </c>
      <c r="E10780">
        <v>0.25</v>
      </c>
      <c r="F10780">
        <v>3</v>
      </c>
      <c r="G10780" s="1">
        <v>45487</v>
      </c>
      <c r="H10780" s="1">
        <v>45490</v>
      </c>
      <c r="I10780" t="s">
        <v>31</v>
      </c>
      <c r="J10780" t="s">
        <v>16</v>
      </c>
      <c r="K10780" s="2">
        <v>51.62</v>
      </c>
      <c r="L10780" t="s">
        <v>39</v>
      </c>
      <c r="M10780">
        <f>YEAR(Table1[[#This Row],[order_date]])</f>
        <v>2024</v>
      </c>
      <c r="N10780">
        <f>MONTH(Table1[[#This Row],[order_date]])</f>
        <v>7</v>
      </c>
      <c r="O10780" s="3">
        <f>Table1[[#This Row],[sales]]-Table1[[#This Row],[profit]]</f>
        <v>495.73</v>
      </c>
      <c r="P10780" s="3">
        <f>Table1[[#This Row],[sales]]*Table1[[#This Row],[quantity]]</f>
        <v>1642.0500000000002</v>
      </c>
      <c r="Q10780" s="9">
        <f>Table1[[#This Row],[delivery_date]]-Table1[[#This Row],[order_date]]</f>
        <v>3</v>
      </c>
    </row>
    <row r="10781" spans="1:17" x14ac:dyDescent="0.35">
      <c r="A10781" t="s">
        <v>10812</v>
      </c>
      <c r="B10781" t="s">
        <v>13</v>
      </c>
      <c r="C10781" t="s">
        <v>20</v>
      </c>
      <c r="D10781" s="2">
        <v>4791.7299999999996</v>
      </c>
      <c r="E10781">
        <v>0.4</v>
      </c>
      <c r="F10781">
        <v>4</v>
      </c>
      <c r="G10781" s="1">
        <v>44995</v>
      </c>
      <c r="H10781" s="1">
        <v>45001</v>
      </c>
      <c r="I10781" t="s">
        <v>21</v>
      </c>
      <c r="J10781" t="s">
        <v>16</v>
      </c>
      <c r="K10781" s="2">
        <v>404.14</v>
      </c>
      <c r="L10781" t="s">
        <v>48</v>
      </c>
      <c r="M10781">
        <f>YEAR(Table1[[#This Row],[order_date]])</f>
        <v>2023</v>
      </c>
      <c r="N10781">
        <f>MONTH(Table1[[#This Row],[order_date]])</f>
        <v>3</v>
      </c>
      <c r="O10781" s="3">
        <f>Table1[[#This Row],[sales]]-Table1[[#This Row],[profit]]</f>
        <v>4387.5899999999992</v>
      </c>
      <c r="P10781" s="3">
        <f>Table1[[#This Row],[sales]]*Table1[[#This Row],[quantity]]</f>
        <v>19166.919999999998</v>
      </c>
      <c r="Q10781" s="9">
        <f>Table1[[#This Row],[delivery_date]]-Table1[[#This Row],[order_date]]</f>
        <v>6</v>
      </c>
    </row>
    <row r="10782" spans="1:17" x14ac:dyDescent="0.35">
      <c r="A10782" t="s">
        <v>10813</v>
      </c>
      <c r="B10782" t="s">
        <v>13</v>
      </c>
      <c r="C10782" t="s">
        <v>33</v>
      </c>
      <c r="D10782" s="2">
        <v>1298.74</v>
      </c>
      <c r="E10782">
        <v>0.39</v>
      </c>
      <c r="F10782">
        <v>6</v>
      </c>
      <c r="G10782" s="1">
        <v>45250</v>
      </c>
      <c r="H10782" s="1">
        <v>45255</v>
      </c>
      <c r="I10782" t="s">
        <v>31</v>
      </c>
      <c r="J10782" t="s">
        <v>22</v>
      </c>
      <c r="K10782" s="2">
        <v>162.47999999999999</v>
      </c>
      <c r="L10782" t="s">
        <v>23</v>
      </c>
      <c r="M10782">
        <f>YEAR(Table1[[#This Row],[order_date]])</f>
        <v>2023</v>
      </c>
      <c r="N10782">
        <f>MONTH(Table1[[#This Row],[order_date]])</f>
        <v>11</v>
      </c>
      <c r="O10782" s="3">
        <f>Table1[[#This Row],[sales]]-Table1[[#This Row],[profit]]</f>
        <v>1136.26</v>
      </c>
      <c r="P10782" s="3">
        <f>Table1[[#This Row],[sales]]*Table1[[#This Row],[quantity]]</f>
        <v>7792.4400000000005</v>
      </c>
      <c r="Q10782" s="9">
        <f>Table1[[#This Row],[delivery_date]]-Table1[[#This Row],[order_date]]</f>
        <v>5</v>
      </c>
    </row>
    <row r="10783" spans="1:17" x14ac:dyDescent="0.35">
      <c r="A10783" t="s">
        <v>10814</v>
      </c>
      <c r="B10783" t="s">
        <v>25</v>
      </c>
      <c r="C10783" t="s">
        <v>26</v>
      </c>
      <c r="D10783" s="2">
        <v>4669.84</v>
      </c>
      <c r="E10783">
        <v>0.45</v>
      </c>
      <c r="F10783">
        <v>6</v>
      </c>
      <c r="G10783" s="1">
        <v>45013</v>
      </c>
      <c r="H10783" s="1">
        <v>45019</v>
      </c>
      <c r="I10783" t="s">
        <v>21</v>
      </c>
      <c r="J10783" t="s">
        <v>22</v>
      </c>
      <c r="K10783" s="2">
        <v>653.64</v>
      </c>
      <c r="L10783" t="s">
        <v>34</v>
      </c>
      <c r="M10783">
        <f>YEAR(Table1[[#This Row],[order_date]])</f>
        <v>2023</v>
      </c>
      <c r="N10783">
        <f>MONTH(Table1[[#This Row],[order_date]])</f>
        <v>3</v>
      </c>
      <c r="O10783" s="3">
        <f>Table1[[#This Row],[sales]]-Table1[[#This Row],[profit]]</f>
        <v>4016.2000000000003</v>
      </c>
      <c r="P10783" s="3">
        <f>Table1[[#This Row],[sales]]*Table1[[#This Row],[quantity]]</f>
        <v>28019.040000000001</v>
      </c>
      <c r="Q10783" s="9">
        <f>Table1[[#This Row],[delivery_date]]-Table1[[#This Row],[order_date]]</f>
        <v>6</v>
      </c>
    </row>
    <row r="10784" spans="1:17" x14ac:dyDescent="0.35">
      <c r="A10784" t="s">
        <v>10815</v>
      </c>
      <c r="B10784" t="s">
        <v>25</v>
      </c>
      <c r="C10784" t="s">
        <v>36</v>
      </c>
      <c r="D10784" s="2">
        <v>4186.6400000000003</v>
      </c>
      <c r="E10784">
        <v>0.45</v>
      </c>
      <c r="F10784">
        <v>6</v>
      </c>
      <c r="G10784" s="1">
        <v>45571</v>
      </c>
      <c r="H10784" s="1">
        <v>45574</v>
      </c>
      <c r="I10784" t="s">
        <v>15</v>
      </c>
      <c r="J10784" t="s">
        <v>16</v>
      </c>
      <c r="K10784" s="2">
        <v>502.09</v>
      </c>
      <c r="L10784" t="s">
        <v>17</v>
      </c>
      <c r="M10784">
        <f>YEAR(Table1[[#This Row],[order_date]])</f>
        <v>2024</v>
      </c>
      <c r="N10784">
        <f>MONTH(Table1[[#This Row],[order_date]])</f>
        <v>10</v>
      </c>
      <c r="O10784" s="3">
        <f>Table1[[#This Row],[sales]]-Table1[[#This Row],[profit]]</f>
        <v>3684.55</v>
      </c>
      <c r="P10784" s="3">
        <f>Table1[[#This Row],[sales]]*Table1[[#This Row],[quantity]]</f>
        <v>25119.840000000004</v>
      </c>
      <c r="Q10784" s="9">
        <f>Table1[[#This Row],[delivery_date]]-Table1[[#This Row],[order_date]]</f>
        <v>3</v>
      </c>
    </row>
    <row r="10785" spans="1:17" x14ac:dyDescent="0.35">
      <c r="A10785" t="s">
        <v>10816</v>
      </c>
      <c r="B10785" t="s">
        <v>41</v>
      </c>
      <c r="C10785" t="s">
        <v>14</v>
      </c>
      <c r="D10785" s="2">
        <v>2801.69</v>
      </c>
      <c r="E10785">
        <v>0.13</v>
      </c>
      <c r="F10785">
        <v>6</v>
      </c>
      <c r="G10785" s="1">
        <v>45003</v>
      </c>
      <c r="H10785" s="1">
        <v>45005</v>
      </c>
      <c r="I10785" t="s">
        <v>15</v>
      </c>
      <c r="J10785" t="s">
        <v>27</v>
      </c>
      <c r="K10785" s="2">
        <v>695.21</v>
      </c>
      <c r="L10785" t="s">
        <v>28</v>
      </c>
      <c r="M10785">
        <f>YEAR(Table1[[#This Row],[order_date]])</f>
        <v>2023</v>
      </c>
      <c r="N10785">
        <f>MONTH(Table1[[#This Row],[order_date]])</f>
        <v>3</v>
      </c>
      <c r="O10785" s="3">
        <f>Table1[[#This Row],[sales]]-Table1[[#This Row],[profit]]</f>
        <v>2106.48</v>
      </c>
      <c r="P10785" s="3">
        <f>Table1[[#This Row],[sales]]*Table1[[#This Row],[quantity]]</f>
        <v>16810.14</v>
      </c>
      <c r="Q10785" s="9">
        <f>Table1[[#This Row],[delivery_date]]-Table1[[#This Row],[order_date]]</f>
        <v>2</v>
      </c>
    </row>
    <row r="10786" spans="1:17" x14ac:dyDescent="0.35">
      <c r="A10786" t="s">
        <v>10817</v>
      </c>
      <c r="B10786" t="s">
        <v>19</v>
      </c>
      <c r="C10786" t="s">
        <v>20</v>
      </c>
      <c r="D10786" s="2">
        <v>1747.89</v>
      </c>
      <c r="E10786">
        <v>0.36</v>
      </c>
      <c r="F10786">
        <v>4</v>
      </c>
      <c r="G10786" s="1">
        <v>45500</v>
      </c>
      <c r="H10786" s="1">
        <v>45505</v>
      </c>
      <c r="I10786" t="s">
        <v>15</v>
      </c>
      <c r="J10786" t="s">
        <v>16</v>
      </c>
      <c r="K10786" s="2">
        <v>174.02</v>
      </c>
      <c r="L10786" t="s">
        <v>17</v>
      </c>
      <c r="M10786">
        <f>YEAR(Table1[[#This Row],[order_date]])</f>
        <v>2024</v>
      </c>
      <c r="N10786">
        <f>MONTH(Table1[[#This Row],[order_date]])</f>
        <v>7</v>
      </c>
      <c r="O10786" s="3">
        <f>Table1[[#This Row],[sales]]-Table1[[#This Row],[profit]]</f>
        <v>1573.8700000000001</v>
      </c>
      <c r="P10786" s="3">
        <f>Table1[[#This Row],[sales]]*Table1[[#This Row],[quantity]]</f>
        <v>6991.56</v>
      </c>
      <c r="Q10786" s="9">
        <f>Table1[[#This Row],[delivery_date]]-Table1[[#This Row],[order_date]]</f>
        <v>5</v>
      </c>
    </row>
    <row r="10787" spans="1:17" x14ac:dyDescent="0.35">
      <c r="A10787" t="s">
        <v>10818</v>
      </c>
      <c r="B10787" t="s">
        <v>19</v>
      </c>
      <c r="C10787" t="s">
        <v>26</v>
      </c>
      <c r="D10787" s="2">
        <v>4303.9399999999996</v>
      </c>
      <c r="E10787">
        <v>0.33</v>
      </c>
      <c r="F10787">
        <v>7</v>
      </c>
      <c r="G10787" s="1">
        <v>44999</v>
      </c>
      <c r="H10787" s="1">
        <v>45001</v>
      </c>
      <c r="I10787" t="s">
        <v>15</v>
      </c>
      <c r="J10787" t="s">
        <v>27</v>
      </c>
      <c r="K10787" s="2">
        <v>498.4</v>
      </c>
      <c r="L10787" t="s">
        <v>17</v>
      </c>
      <c r="M10787">
        <f>YEAR(Table1[[#This Row],[order_date]])</f>
        <v>2023</v>
      </c>
      <c r="N10787">
        <f>MONTH(Table1[[#This Row],[order_date]])</f>
        <v>3</v>
      </c>
      <c r="O10787" s="3">
        <f>Table1[[#This Row],[sales]]-Table1[[#This Row],[profit]]</f>
        <v>3805.5399999999995</v>
      </c>
      <c r="P10787" s="3">
        <f>Table1[[#This Row],[sales]]*Table1[[#This Row],[quantity]]</f>
        <v>30127.579999999998</v>
      </c>
      <c r="Q10787" s="9">
        <f>Table1[[#This Row],[delivery_date]]-Table1[[#This Row],[order_date]]</f>
        <v>2</v>
      </c>
    </row>
    <row r="10788" spans="1:17" x14ac:dyDescent="0.35">
      <c r="A10788" t="s">
        <v>10819</v>
      </c>
      <c r="B10788" t="s">
        <v>41</v>
      </c>
      <c r="C10788" t="s">
        <v>20</v>
      </c>
      <c r="D10788" s="2">
        <v>848.64</v>
      </c>
      <c r="E10788">
        <v>0.44</v>
      </c>
      <c r="F10788">
        <v>7</v>
      </c>
      <c r="G10788" s="1">
        <v>44994</v>
      </c>
      <c r="H10788" s="1">
        <v>44999</v>
      </c>
      <c r="I10788" t="s">
        <v>21</v>
      </c>
      <c r="J10788" t="s">
        <v>22</v>
      </c>
      <c r="K10788" s="2">
        <v>149.12</v>
      </c>
      <c r="L10788" t="s">
        <v>23</v>
      </c>
      <c r="M10788">
        <f>YEAR(Table1[[#This Row],[order_date]])</f>
        <v>2023</v>
      </c>
      <c r="N10788">
        <f>MONTH(Table1[[#This Row],[order_date]])</f>
        <v>3</v>
      </c>
      <c r="O10788" s="3">
        <f>Table1[[#This Row],[sales]]-Table1[[#This Row],[profit]]</f>
        <v>699.52</v>
      </c>
      <c r="P10788" s="3">
        <f>Table1[[#This Row],[sales]]*Table1[[#This Row],[quantity]]</f>
        <v>5940.48</v>
      </c>
      <c r="Q10788" s="9">
        <f>Table1[[#This Row],[delivery_date]]-Table1[[#This Row],[order_date]]</f>
        <v>5</v>
      </c>
    </row>
    <row r="10789" spans="1:17" x14ac:dyDescent="0.35">
      <c r="A10789" t="s">
        <v>10820</v>
      </c>
      <c r="B10789" t="s">
        <v>13</v>
      </c>
      <c r="C10789" t="s">
        <v>26</v>
      </c>
      <c r="D10789" s="2">
        <v>981.87</v>
      </c>
      <c r="E10789">
        <v>0.09</v>
      </c>
      <c r="F10789">
        <v>2</v>
      </c>
      <c r="G10789" s="1">
        <v>45144</v>
      </c>
      <c r="H10789" s="1">
        <v>45150</v>
      </c>
      <c r="I10789" t="s">
        <v>15</v>
      </c>
      <c r="J10789" t="s">
        <v>22</v>
      </c>
      <c r="K10789" s="2">
        <v>118.9</v>
      </c>
      <c r="L10789" t="s">
        <v>28</v>
      </c>
      <c r="M10789">
        <f>YEAR(Table1[[#This Row],[order_date]])</f>
        <v>2023</v>
      </c>
      <c r="N10789">
        <f>MONTH(Table1[[#This Row],[order_date]])</f>
        <v>8</v>
      </c>
      <c r="O10789" s="3">
        <f>Table1[[#This Row],[sales]]-Table1[[#This Row],[profit]]</f>
        <v>862.97</v>
      </c>
      <c r="P10789" s="3">
        <f>Table1[[#This Row],[sales]]*Table1[[#This Row],[quantity]]</f>
        <v>1963.74</v>
      </c>
      <c r="Q10789" s="9">
        <f>Table1[[#This Row],[delivery_date]]-Table1[[#This Row],[order_date]]</f>
        <v>6</v>
      </c>
    </row>
    <row r="10790" spans="1:17" x14ac:dyDescent="0.35">
      <c r="A10790" t="s">
        <v>10821</v>
      </c>
      <c r="B10790" t="s">
        <v>41</v>
      </c>
      <c r="C10790" t="s">
        <v>26</v>
      </c>
      <c r="D10790" s="2">
        <v>1201.1400000000001</v>
      </c>
      <c r="E10790">
        <v>0.37</v>
      </c>
      <c r="F10790">
        <v>6</v>
      </c>
      <c r="G10790" s="1">
        <v>45516</v>
      </c>
      <c r="H10790" s="1">
        <v>45522</v>
      </c>
      <c r="I10790" t="s">
        <v>31</v>
      </c>
      <c r="J10790" t="s">
        <v>27</v>
      </c>
      <c r="K10790" s="2">
        <v>329.07</v>
      </c>
      <c r="L10790" t="s">
        <v>39</v>
      </c>
      <c r="M10790">
        <f>YEAR(Table1[[#This Row],[order_date]])</f>
        <v>2024</v>
      </c>
      <c r="N10790">
        <f>MONTH(Table1[[#This Row],[order_date]])</f>
        <v>8</v>
      </c>
      <c r="O10790" s="3">
        <f>Table1[[#This Row],[sales]]-Table1[[#This Row],[profit]]</f>
        <v>872.07000000000016</v>
      </c>
      <c r="P10790" s="3">
        <f>Table1[[#This Row],[sales]]*Table1[[#This Row],[quantity]]</f>
        <v>7206.84</v>
      </c>
      <c r="Q10790" s="9">
        <f>Table1[[#This Row],[delivery_date]]-Table1[[#This Row],[order_date]]</f>
        <v>6</v>
      </c>
    </row>
    <row r="10791" spans="1:17" x14ac:dyDescent="0.35">
      <c r="A10791" t="s">
        <v>10822</v>
      </c>
      <c r="B10791" t="s">
        <v>41</v>
      </c>
      <c r="C10791" t="s">
        <v>14</v>
      </c>
      <c r="D10791" s="2">
        <v>3028.71</v>
      </c>
      <c r="E10791">
        <v>0.21</v>
      </c>
      <c r="F10791">
        <v>5</v>
      </c>
      <c r="G10791" s="1">
        <v>45172</v>
      </c>
      <c r="H10791" s="1">
        <v>45176</v>
      </c>
      <c r="I10791" t="s">
        <v>31</v>
      </c>
      <c r="J10791" t="s">
        <v>27</v>
      </c>
      <c r="K10791" s="2">
        <v>614.86</v>
      </c>
      <c r="L10791" t="s">
        <v>23</v>
      </c>
      <c r="M10791">
        <f>YEAR(Table1[[#This Row],[order_date]])</f>
        <v>2023</v>
      </c>
      <c r="N10791">
        <f>MONTH(Table1[[#This Row],[order_date]])</f>
        <v>9</v>
      </c>
      <c r="O10791" s="3">
        <f>Table1[[#This Row],[sales]]-Table1[[#This Row],[profit]]</f>
        <v>2413.85</v>
      </c>
      <c r="P10791" s="3">
        <f>Table1[[#This Row],[sales]]*Table1[[#This Row],[quantity]]</f>
        <v>15143.55</v>
      </c>
      <c r="Q10791" s="9">
        <f>Table1[[#This Row],[delivery_date]]-Table1[[#This Row],[order_date]]</f>
        <v>4</v>
      </c>
    </row>
    <row r="10792" spans="1:17" x14ac:dyDescent="0.35">
      <c r="A10792" t="s">
        <v>10823</v>
      </c>
      <c r="B10792" t="s">
        <v>13</v>
      </c>
      <c r="C10792" t="s">
        <v>26</v>
      </c>
      <c r="D10792" s="2">
        <v>1640.19</v>
      </c>
      <c r="E10792">
        <v>0.2</v>
      </c>
      <c r="F10792">
        <v>1</v>
      </c>
      <c r="G10792" s="1">
        <v>45021</v>
      </c>
      <c r="H10792" s="1">
        <v>45023</v>
      </c>
      <c r="I10792" t="s">
        <v>15</v>
      </c>
      <c r="J10792" t="s">
        <v>22</v>
      </c>
      <c r="K10792" s="2">
        <v>220.23</v>
      </c>
      <c r="L10792" t="s">
        <v>23</v>
      </c>
      <c r="M10792">
        <f>YEAR(Table1[[#This Row],[order_date]])</f>
        <v>2023</v>
      </c>
      <c r="N10792">
        <f>MONTH(Table1[[#This Row],[order_date]])</f>
        <v>4</v>
      </c>
      <c r="O10792" s="3">
        <f>Table1[[#This Row],[sales]]-Table1[[#This Row],[profit]]</f>
        <v>1419.96</v>
      </c>
      <c r="P10792" s="3">
        <f>Table1[[#This Row],[sales]]*Table1[[#This Row],[quantity]]</f>
        <v>1640.19</v>
      </c>
      <c r="Q10792" s="9">
        <f>Table1[[#This Row],[delivery_date]]-Table1[[#This Row],[order_date]]</f>
        <v>2</v>
      </c>
    </row>
    <row r="10793" spans="1:17" x14ac:dyDescent="0.35">
      <c r="A10793" t="s">
        <v>10824</v>
      </c>
      <c r="B10793" t="s">
        <v>19</v>
      </c>
      <c r="C10793" t="s">
        <v>14</v>
      </c>
      <c r="D10793" s="2">
        <v>4946.99</v>
      </c>
      <c r="E10793">
        <v>0.02</v>
      </c>
      <c r="F10793">
        <v>3</v>
      </c>
      <c r="G10793" s="1">
        <v>45616</v>
      </c>
      <c r="H10793" s="1">
        <v>45621</v>
      </c>
      <c r="I10793" t="s">
        <v>31</v>
      </c>
      <c r="J10793" t="s">
        <v>22</v>
      </c>
      <c r="K10793" s="2">
        <v>806.71</v>
      </c>
      <c r="L10793" t="s">
        <v>28</v>
      </c>
      <c r="M10793">
        <f>YEAR(Table1[[#This Row],[order_date]])</f>
        <v>2024</v>
      </c>
      <c r="N10793">
        <f>MONTH(Table1[[#This Row],[order_date]])</f>
        <v>11</v>
      </c>
      <c r="O10793" s="3">
        <f>Table1[[#This Row],[sales]]-Table1[[#This Row],[profit]]</f>
        <v>4140.28</v>
      </c>
      <c r="P10793" s="3">
        <f>Table1[[#This Row],[sales]]*Table1[[#This Row],[quantity]]</f>
        <v>14840.97</v>
      </c>
      <c r="Q10793" s="9">
        <f>Table1[[#This Row],[delivery_date]]-Table1[[#This Row],[order_date]]</f>
        <v>5</v>
      </c>
    </row>
    <row r="10794" spans="1:17" x14ac:dyDescent="0.35">
      <c r="A10794" t="s">
        <v>10825</v>
      </c>
      <c r="B10794" t="s">
        <v>41</v>
      </c>
      <c r="C10794" t="s">
        <v>33</v>
      </c>
      <c r="D10794" s="2">
        <v>1056.05</v>
      </c>
      <c r="E10794">
        <v>0.48</v>
      </c>
      <c r="F10794">
        <v>9</v>
      </c>
      <c r="G10794" s="1">
        <v>45400</v>
      </c>
      <c r="H10794" s="1">
        <v>45403</v>
      </c>
      <c r="I10794" t="s">
        <v>21</v>
      </c>
      <c r="J10794" t="s">
        <v>22</v>
      </c>
      <c r="K10794" s="2">
        <v>164.39</v>
      </c>
      <c r="L10794" t="s">
        <v>17</v>
      </c>
      <c r="M10794">
        <f>YEAR(Table1[[#This Row],[order_date]])</f>
        <v>2024</v>
      </c>
      <c r="N10794">
        <f>MONTH(Table1[[#This Row],[order_date]])</f>
        <v>4</v>
      </c>
      <c r="O10794" s="3">
        <f>Table1[[#This Row],[sales]]-Table1[[#This Row],[profit]]</f>
        <v>891.66</v>
      </c>
      <c r="P10794" s="3">
        <f>Table1[[#This Row],[sales]]*Table1[[#This Row],[quantity]]</f>
        <v>9504.4499999999989</v>
      </c>
      <c r="Q10794" s="9">
        <f>Table1[[#This Row],[delivery_date]]-Table1[[#This Row],[order_date]]</f>
        <v>3</v>
      </c>
    </row>
    <row r="10795" spans="1:17" x14ac:dyDescent="0.35">
      <c r="A10795" t="s">
        <v>10826</v>
      </c>
      <c r="B10795" t="s">
        <v>19</v>
      </c>
      <c r="C10795" t="s">
        <v>20</v>
      </c>
      <c r="D10795" s="2">
        <v>4047.49</v>
      </c>
      <c r="E10795">
        <v>0.34</v>
      </c>
      <c r="F10795">
        <v>9</v>
      </c>
      <c r="G10795" s="1">
        <v>44928</v>
      </c>
      <c r="H10795" s="1">
        <v>44932</v>
      </c>
      <c r="I10795" t="s">
        <v>21</v>
      </c>
      <c r="J10795" t="s">
        <v>22</v>
      </c>
      <c r="K10795" s="2">
        <v>1103.48</v>
      </c>
      <c r="L10795" t="s">
        <v>28</v>
      </c>
      <c r="M10795">
        <f>YEAR(Table1[[#This Row],[order_date]])</f>
        <v>2023</v>
      </c>
      <c r="N10795">
        <f>MONTH(Table1[[#This Row],[order_date]])</f>
        <v>1</v>
      </c>
      <c r="O10795" s="3">
        <f>Table1[[#This Row],[sales]]-Table1[[#This Row],[profit]]</f>
        <v>2944.0099999999998</v>
      </c>
      <c r="P10795" s="3">
        <f>Table1[[#This Row],[sales]]*Table1[[#This Row],[quantity]]</f>
        <v>36427.409999999996</v>
      </c>
      <c r="Q10795" s="9">
        <f>Table1[[#This Row],[delivery_date]]-Table1[[#This Row],[order_date]]</f>
        <v>4</v>
      </c>
    </row>
    <row r="10796" spans="1:17" x14ac:dyDescent="0.35">
      <c r="A10796" t="s">
        <v>10827</v>
      </c>
      <c r="B10796" t="s">
        <v>41</v>
      </c>
      <c r="C10796" t="s">
        <v>14</v>
      </c>
      <c r="D10796" s="2">
        <v>569.6</v>
      </c>
      <c r="E10796">
        <v>0.3</v>
      </c>
      <c r="F10796">
        <v>9</v>
      </c>
      <c r="G10796" s="1">
        <v>45420</v>
      </c>
      <c r="H10796" s="1">
        <v>45422</v>
      </c>
      <c r="I10796" t="s">
        <v>21</v>
      </c>
      <c r="J10796" t="s">
        <v>27</v>
      </c>
      <c r="K10796" s="2">
        <v>111.68</v>
      </c>
      <c r="L10796" t="s">
        <v>48</v>
      </c>
      <c r="M10796">
        <f>YEAR(Table1[[#This Row],[order_date]])</f>
        <v>2024</v>
      </c>
      <c r="N10796">
        <f>MONTH(Table1[[#This Row],[order_date]])</f>
        <v>5</v>
      </c>
      <c r="O10796" s="3">
        <f>Table1[[#This Row],[sales]]-Table1[[#This Row],[profit]]</f>
        <v>457.92</v>
      </c>
      <c r="P10796" s="3">
        <f>Table1[[#This Row],[sales]]*Table1[[#This Row],[quantity]]</f>
        <v>5126.4000000000005</v>
      </c>
      <c r="Q10796" s="9">
        <f>Table1[[#This Row],[delivery_date]]-Table1[[#This Row],[order_date]]</f>
        <v>2</v>
      </c>
    </row>
    <row r="10797" spans="1:17" x14ac:dyDescent="0.35">
      <c r="A10797" t="s">
        <v>10828</v>
      </c>
      <c r="B10797" t="s">
        <v>13</v>
      </c>
      <c r="C10797" t="s">
        <v>20</v>
      </c>
      <c r="D10797" s="2">
        <v>1831.89</v>
      </c>
      <c r="E10797">
        <v>0.13</v>
      </c>
      <c r="F10797">
        <v>5</v>
      </c>
      <c r="G10797" s="1">
        <v>45610</v>
      </c>
      <c r="H10797" s="1">
        <v>45611</v>
      </c>
      <c r="I10797" t="s">
        <v>21</v>
      </c>
      <c r="J10797" t="s">
        <v>16</v>
      </c>
      <c r="K10797" s="2">
        <v>261.83</v>
      </c>
      <c r="L10797" t="s">
        <v>17</v>
      </c>
      <c r="M10797">
        <f>YEAR(Table1[[#This Row],[order_date]])</f>
        <v>2024</v>
      </c>
      <c r="N10797">
        <f>MONTH(Table1[[#This Row],[order_date]])</f>
        <v>11</v>
      </c>
      <c r="O10797" s="3">
        <f>Table1[[#This Row],[sales]]-Table1[[#This Row],[profit]]</f>
        <v>1570.0600000000002</v>
      </c>
      <c r="P10797" s="3">
        <f>Table1[[#This Row],[sales]]*Table1[[#This Row],[quantity]]</f>
        <v>9159.4500000000007</v>
      </c>
      <c r="Q10797" s="9">
        <f>Table1[[#This Row],[delivery_date]]-Table1[[#This Row],[order_date]]</f>
        <v>1</v>
      </c>
    </row>
    <row r="10798" spans="1:17" x14ac:dyDescent="0.35">
      <c r="A10798" t="s">
        <v>10829</v>
      </c>
      <c r="B10798" t="s">
        <v>13</v>
      </c>
      <c r="C10798" t="s">
        <v>36</v>
      </c>
      <c r="D10798" s="2">
        <v>1294.44</v>
      </c>
      <c r="E10798">
        <v>0.33</v>
      </c>
      <c r="F10798">
        <v>6</v>
      </c>
      <c r="G10798" s="1">
        <v>45490</v>
      </c>
      <c r="H10798" s="1">
        <v>45496</v>
      </c>
      <c r="I10798" t="s">
        <v>21</v>
      </c>
      <c r="J10798" t="s">
        <v>22</v>
      </c>
      <c r="K10798" s="2">
        <v>225</v>
      </c>
      <c r="L10798" t="s">
        <v>23</v>
      </c>
      <c r="M10798">
        <f>YEAR(Table1[[#This Row],[order_date]])</f>
        <v>2024</v>
      </c>
      <c r="N10798">
        <f>MONTH(Table1[[#This Row],[order_date]])</f>
        <v>7</v>
      </c>
      <c r="O10798" s="3">
        <f>Table1[[#This Row],[sales]]-Table1[[#This Row],[profit]]</f>
        <v>1069.44</v>
      </c>
      <c r="P10798" s="3">
        <f>Table1[[#This Row],[sales]]*Table1[[#This Row],[quantity]]</f>
        <v>7766.64</v>
      </c>
      <c r="Q10798" s="9">
        <f>Table1[[#This Row],[delivery_date]]-Table1[[#This Row],[order_date]]</f>
        <v>6</v>
      </c>
    </row>
    <row r="10799" spans="1:17" x14ac:dyDescent="0.35">
      <c r="A10799" t="s">
        <v>10830</v>
      </c>
      <c r="B10799" t="s">
        <v>25</v>
      </c>
      <c r="C10799" t="s">
        <v>33</v>
      </c>
      <c r="D10799" s="2">
        <v>4886.5</v>
      </c>
      <c r="E10799">
        <v>0.47</v>
      </c>
      <c r="F10799">
        <v>9</v>
      </c>
      <c r="G10799" s="1">
        <v>45475</v>
      </c>
      <c r="H10799" s="1">
        <v>45481</v>
      </c>
      <c r="I10799" t="s">
        <v>15</v>
      </c>
      <c r="J10799" t="s">
        <v>27</v>
      </c>
      <c r="K10799" s="2">
        <v>687.33</v>
      </c>
      <c r="L10799" t="s">
        <v>48</v>
      </c>
      <c r="M10799">
        <f>YEAR(Table1[[#This Row],[order_date]])</f>
        <v>2024</v>
      </c>
      <c r="N10799">
        <f>MONTH(Table1[[#This Row],[order_date]])</f>
        <v>7</v>
      </c>
      <c r="O10799" s="3">
        <f>Table1[[#This Row],[sales]]-Table1[[#This Row],[profit]]</f>
        <v>4199.17</v>
      </c>
      <c r="P10799" s="3">
        <f>Table1[[#This Row],[sales]]*Table1[[#This Row],[quantity]]</f>
        <v>43978.5</v>
      </c>
      <c r="Q10799" s="9">
        <f>Table1[[#This Row],[delivery_date]]-Table1[[#This Row],[order_date]]</f>
        <v>6</v>
      </c>
    </row>
    <row r="10800" spans="1:17" x14ac:dyDescent="0.35">
      <c r="A10800" t="s">
        <v>10831</v>
      </c>
      <c r="B10800" t="s">
        <v>13</v>
      </c>
      <c r="C10800" t="s">
        <v>36</v>
      </c>
      <c r="D10800" s="2">
        <v>226.08</v>
      </c>
      <c r="E10800">
        <v>0.08</v>
      </c>
      <c r="F10800">
        <v>4</v>
      </c>
      <c r="G10800" s="1">
        <v>44992</v>
      </c>
      <c r="H10800" s="1">
        <v>44996</v>
      </c>
      <c r="I10800" t="s">
        <v>15</v>
      </c>
      <c r="J10800" t="s">
        <v>22</v>
      </c>
      <c r="K10800" s="2">
        <v>54.76</v>
      </c>
      <c r="L10800" t="s">
        <v>48</v>
      </c>
      <c r="M10800">
        <f>YEAR(Table1[[#This Row],[order_date]])</f>
        <v>2023</v>
      </c>
      <c r="N10800">
        <f>MONTH(Table1[[#This Row],[order_date]])</f>
        <v>3</v>
      </c>
      <c r="O10800" s="3">
        <f>Table1[[#This Row],[sales]]-Table1[[#This Row],[profit]]</f>
        <v>171.32000000000002</v>
      </c>
      <c r="P10800" s="3">
        <f>Table1[[#This Row],[sales]]*Table1[[#This Row],[quantity]]</f>
        <v>904.32</v>
      </c>
      <c r="Q10800" s="9">
        <f>Table1[[#This Row],[delivery_date]]-Table1[[#This Row],[order_date]]</f>
        <v>4</v>
      </c>
    </row>
    <row r="10801" spans="1:17" x14ac:dyDescent="0.35">
      <c r="A10801" t="s">
        <v>10832</v>
      </c>
      <c r="B10801" t="s">
        <v>25</v>
      </c>
      <c r="C10801" t="s">
        <v>36</v>
      </c>
      <c r="D10801" s="2">
        <v>3636.18</v>
      </c>
      <c r="E10801">
        <v>0.49</v>
      </c>
      <c r="F10801">
        <v>4</v>
      </c>
      <c r="G10801" s="1">
        <v>45018</v>
      </c>
      <c r="H10801" s="1">
        <v>45023</v>
      </c>
      <c r="I10801" t="s">
        <v>31</v>
      </c>
      <c r="J10801" t="s">
        <v>16</v>
      </c>
      <c r="K10801" s="2">
        <v>198.81</v>
      </c>
      <c r="L10801" t="s">
        <v>34</v>
      </c>
      <c r="M10801">
        <f>YEAR(Table1[[#This Row],[order_date]])</f>
        <v>2023</v>
      </c>
      <c r="N10801">
        <f>MONTH(Table1[[#This Row],[order_date]])</f>
        <v>4</v>
      </c>
      <c r="O10801" s="3">
        <f>Table1[[#This Row],[sales]]-Table1[[#This Row],[profit]]</f>
        <v>3437.37</v>
      </c>
      <c r="P10801" s="3">
        <f>Table1[[#This Row],[sales]]*Table1[[#This Row],[quantity]]</f>
        <v>14544.72</v>
      </c>
      <c r="Q10801" s="9">
        <f>Table1[[#This Row],[delivery_date]]-Table1[[#This Row],[order_date]]</f>
        <v>5</v>
      </c>
    </row>
    <row r="10802" spans="1:17" x14ac:dyDescent="0.35">
      <c r="A10802" t="s">
        <v>10833</v>
      </c>
      <c r="B10802" t="s">
        <v>41</v>
      </c>
      <c r="C10802" t="s">
        <v>26</v>
      </c>
      <c r="D10802" s="2">
        <v>1313.84</v>
      </c>
      <c r="E10802">
        <v>0.21</v>
      </c>
      <c r="F10802">
        <v>9</v>
      </c>
      <c r="G10802" s="1">
        <v>45110</v>
      </c>
      <c r="H10802" s="1">
        <v>45116</v>
      </c>
      <c r="I10802" t="s">
        <v>21</v>
      </c>
      <c r="J10802" t="s">
        <v>27</v>
      </c>
      <c r="K10802" s="2">
        <v>229.22</v>
      </c>
      <c r="L10802" t="s">
        <v>34</v>
      </c>
      <c r="M10802">
        <f>YEAR(Table1[[#This Row],[order_date]])</f>
        <v>2023</v>
      </c>
      <c r="N10802">
        <f>MONTH(Table1[[#This Row],[order_date]])</f>
        <v>7</v>
      </c>
      <c r="O10802" s="3">
        <f>Table1[[#This Row],[sales]]-Table1[[#This Row],[profit]]</f>
        <v>1084.6199999999999</v>
      </c>
      <c r="P10802" s="3">
        <f>Table1[[#This Row],[sales]]*Table1[[#This Row],[quantity]]</f>
        <v>11824.56</v>
      </c>
      <c r="Q10802" s="9">
        <f>Table1[[#This Row],[delivery_date]]-Table1[[#This Row],[order_date]]</f>
        <v>6</v>
      </c>
    </row>
    <row r="10803" spans="1:17" x14ac:dyDescent="0.35">
      <c r="A10803" t="s">
        <v>10834</v>
      </c>
      <c r="B10803" t="s">
        <v>19</v>
      </c>
      <c r="C10803" t="s">
        <v>26</v>
      </c>
      <c r="D10803" s="2">
        <v>4075.12</v>
      </c>
      <c r="E10803">
        <v>0.49</v>
      </c>
      <c r="F10803">
        <v>7</v>
      </c>
      <c r="G10803" s="1">
        <v>45125</v>
      </c>
      <c r="H10803" s="1">
        <v>45126</v>
      </c>
      <c r="I10803" t="s">
        <v>15</v>
      </c>
      <c r="J10803" t="s">
        <v>22</v>
      </c>
      <c r="K10803" s="2">
        <v>455.67</v>
      </c>
      <c r="L10803" t="s">
        <v>17</v>
      </c>
      <c r="M10803">
        <f>YEAR(Table1[[#This Row],[order_date]])</f>
        <v>2023</v>
      </c>
      <c r="N10803">
        <f>MONTH(Table1[[#This Row],[order_date]])</f>
        <v>7</v>
      </c>
      <c r="O10803" s="3">
        <f>Table1[[#This Row],[sales]]-Table1[[#This Row],[profit]]</f>
        <v>3619.45</v>
      </c>
      <c r="P10803" s="3">
        <f>Table1[[#This Row],[sales]]*Table1[[#This Row],[quantity]]</f>
        <v>28525.84</v>
      </c>
      <c r="Q10803" s="9">
        <f>Table1[[#This Row],[delivery_date]]-Table1[[#This Row],[order_date]]</f>
        <v>1</v>
      </c>
    </row>
    <row r="10804" spans="1:17" x14ac:dyDescent="0.35">
      <c r="A10804" t="s">
        <v>10835</v>
      </c>
      <c r="B10804" t="s">
        <v>13</v>
      </c>
      <c r="C10804" t="s">
        <v>36</v>
      </c>
      <c r="D10804" s="2">
        <v>1625</v>
      </c>
      <c r="E10804">
        <v>0.32</v>
      </c>
      <c r="F10804">
        <v>6</v>
      </c>
      <c r="G10804" s="1">
        <v>45605</v>
      </c>
      <c r="H10804" s="1">
        <v>45606</v>
      </c>
      <c r="I10804" t="s">
        <v>31</v>
      </c>
      <c r="J10804" t="s">
        <v>16</v>
      </c>
      <c r="K10804" s="2">
        <v>175.64</v>
      </c>
      <c r="L10804" t="s">
        <v>28</v>
      </c>
      <c r="M10804">
        <f>YEAR(Table1[[#This Row],[order_date]])</f>
        <v>2024</v>
      </c>
      <c r="N10804">
        <f>MONTH(Table1[[#This Row],[order_date]])</f>
        <v>11</v>
      </c>
      <c r="O10804" s="3">
        <f>Table1[[#This Row],[sales]]-Table1[[#This Row],[profit]]</f>
        <v>1449.3600000000001</v>
      </c>
      <c r="P10804" s="3">
        <f>Table1[[#This Row],[sales]]*Table1[[#This Row],[quantity]]</f>
        <v>9750</v>
      </c>
      <c r="Q10804" s="9">
        <f>Table1[[#This Row],[delivery_date]]-Table1[[#This Row],[order_date]]</f>
        <v>1</v>
      </c>
    </row>
    <row r="10805" spans="1:17" x14ac:dyDescent="0.35">
      <c r="A10805" t="s">
        <v>10836</v>
      </c>
      <c r="B10805" t="s">
        <v>13</v>
      </c>
      <c r="C10805" t="s">
        <v>26</v>
      </c>
      <c r="D10805" s="2">
        <v>1017.69</v>
      </c>
      <c r="E10805">
        <v>0.16</v>
      </c>
      <c r="F10805">
        <v>6</v>
      </c>
      <c r="G10805" s="1">
        <v>45298</v>
      </c>
      <c r="H10805" s="1">
        <v>45304</v>
      </c>
      <c r="I10805" t="s">
        <v>15</v>
      </c>
      <c r="J10805" t="s">
        <v>27</v>
      </c>
      <c r="K10805" s="2">
        <v>97.96</v>
      </c>
      <c r="L10805" t="s">
        <v>23</v>
      </c>
      <c r="M10805">
        <f>YEAR(Table1[[#This Row],[order_date]])</f>
        <v>2024</v>
      </c>
      <c r="N10805">
        <f>MONTH(Table1[[#This Row],[order_date]])</f>
        <v>1</v>
      </c>
      <c r="O10805" s="3">
        <f>Table1[[#This Row],[sales]]-Table1[[#This Row],[profit]]</f>
        <v>919.73</v>
      </c>
      <c r="P10805" s="3">
        <f>Table1[[#This Row],[sales]]*Table1[[#This Row],[quantity]]</f>
        <v>6106.14</v>
      </c>
      <c r="Q10805" s="9">
        <f>Table1[[#This Row],[delivery_date]]-Table1[[#This Row],[order_date]]</f>
        <v>6</v>
      </c>
    </row>
    <row r="10806" spans="1:17" x14ac:dyDescent="0.35">
      <c r="A10806" t="s">
        <v>10837</v>
      </c>
      <c r="B10806" t="s">
        <v>13</v>
      </c>
      <c r="C10806" t="s">
        <v>20</v>
      </c>
      <c r="D10806" s="2">
        <v>3495.9</v>
      </c>
      <c r="E10806">
        <v>0.19</v>
      </c>
      <c r="F10806">
        <v>5</v>
      </c>
      <c r="G10806" s="1">
        <v>45012</v>
      </c>
      <c r="H10806" s="1">
        <v>45018</v>
      </c>
      <c r="I10806" t="s">
        <v>21</v>
      </c>
      <c r="J10806" t="s">
        <v>27</v>
      </c>
      <c r="K10806" s="2">
        <v>612.28</v>
      </c>
      <c r="L10806" t="s">
        <v>23</v>
      </c>
      <c r="M10806">
        <f>YEAR(Table1[[#This Row],[order_date]])</f>
        <v>2023</v>
      </c>
      <c r="N10806">
        <f>MONTH(Table1[[#This Row],[order_date]])</f>
        <v>3</v>
      </c>
      <c r="O10806" s="3">
        <f>Table1[[#This Row],[sales]]-Table1[[#This Row],[profit]]</f>
        <v>2883.62</v>
      </c>
      <c r="P10806" s="3">
        <f>Table1[[#This Row],[sales]]*Table1[[#This Row],[quantity]]</f>
        <v>17479.5</v>
      </c>
      <c r="Q10806" s="9">
        <f>Table1[[#This Row],[delivery_date]]-Table1[[#This Row],[order_date]]</f>
        <v>6</v>
      </c>
    </row>
    <row r="10807" spans="1:17" x14ac:dyDescent="0.35">
      <c r="A10807" t="s">
        <v>10838</v>
      </c>
      <c r="B10807" t="s">
        <v>41</v>
      </c>
      <c r="C10807" t="s">
        <v>26</v>
      </c>
      <c r="D10807" s="2">
        <v>1362.13</v>
      </c>
      <c r="E10807">
        <v>0.15</v>
      </c>
      <c r="F10807">
        <v>4</v>
      </c>
      <c r="G10807" s="1">
        <v>45238</v>
      </c>
      <c r="H10807" s="1">
        <v>45239</v>
      </c>
      <c r="I10807" t="s">
        <v>21</v>
      </c>
      <c r="J10807" t="s">
        <v>16</v>
      </c>
      <c r="K10807" s="2">
        <v>104.41</v>
      </c>
      <c r="L10807" t="s">
        <v>17</v>
      </c>
      <c r="M10807">
        <f>YEAR(Table1[[#This Row],[order_date]])</f>
        <v>2023</v>
      </c>
      <c r="N10807">
        <f>MONTH(Table1[[#This Row],[order_date]])</f>
        <v>11</v>
      </c>
      <c r="O10807" s="3">
        <f>Table1[[#This Row],[sales]]-Table1[[#This Row],[profit]]</f>
        <v>1257.72</v>
      </c>
      <c r="P10807" s="3">
        <f>Table1[[#This Row],[sales]]*Table1[[#This Row],[quantity]]</f>
        <v>5448.52</v>
      </c>
      <c r="Q10807" s="9">
        <f>Table1[[#This Row],[delivery_date]]-Table1[[#This Row],[order_date]]</f>
        <v>1</v>
      </c>
    </row>
    <row r="10808" spans="1:17" x14ac:dyDescent="0.35">
      <c r="A10808" t="s">
        <v>10839</v>
      </c>
      <c r="B10808" t="s">
        <v>25</v>
      </c>
      <c r="C10808" t="s">
        <v>36</v>
      </c>
      <c r="D10808" s="2">
        <v>2479.1799999999998</v>
      </c>
      <c r="E10808">
        <v>0.17</v>
      </c>
      <c r="F10808">
        <v>3</v>
      </c>
      <c r="G10808" s="1">
        <v>45302</v>
      </c>
      <c r="H10808" s="1">
        <v>45307</v>
      </c>
      <c r="I10808" t="s">
        <v>31</v>
      </c>
      <c r="J10808" t="s">
        <v>16</v>
      </c>
      <c r="K10808" s="2">
        <v>446.03</v>
      </c>
      <c r="L10808" t="s">
        <v>48</v>
      </c>
      <c r="M10808">
        <f>YEAR(Table1[[#This Row],[order_date]])</f>
        <v>2024</v>
      </c>
      <c r="N10808">
        <f>MONTH(Table1[[#This Row],[order_date]])</f>
        <v>1</v>
      </c>
      <c r="O10808" s="3">
        <f>Table1[[#This Row],[sales]]-Table1[[#This Row],[profit]]</f>
        <v>2033.1499999999999</v>
      </c>
      <c r="P10808" s="3">
        <f>Table1[[#This Row],[sales]]*Table1[[#This Row],[quantity]]</f>
        <v>7437.5399999999991</v>
      </c>
      <c r="Q10808" s="9">
        <f>Table1[[#This Row],[delivery_date]]-Table1[[#This Row],[order_date]]</f>
        <v>5</v>
      </c>
    </row>
    <row r="10809" spans="1:17" x14ac:dyDescent="0.35">
      <c r="A10809" t="s">
        <v>10840</v>
      </c>
      <c r="B10809" t="s">
        <v>41</v>
      </c>
      <c r="C10809" t="s">
        <v>26</v>
      </c>
      <c r="D10809" s="2">
        <v>744.51</v>
      </c>
      <c r="E10809">
        <v>0.32</v>
      </c>
      <c r="F10809">
        <v>7</v>
      </c>
      <c r="G10809" s="1">
        <v>45346</v>
      </c>
      <c r="H10809" s="1">
        <v>45350</v>
      </c>
      <c r="I10809" t="s">
        <v>15</v>
      </c>
      <c r="J10809" t="s">
        <v>22</v>
      </c>
      <c r="K10809" s="2">
        <v>149.51</v>
      </c>
      <c r="L10809" t="s">
        <v>17</v>
      </c>
      <c r="M10809">
        <f>YEAR(Table1[[#This Row],[order_date]])</f>
        <v>2024</v>
      </c>
      <c r="N10809">
        <f>MONTH(Table1[[#This Row],[order_date]])</f>
        <v>2</v>
      </c>
      <c r="O10809" s="3">
        <f>Table1[[#This Row],[sales]]-Table1[[#This Row],[profit]]</f>
        <v>595</v>
      </c>
      <c r="P10809" s="3">
        <f>Table1[[#This Row],[sales]]*Table1[[#This Row],[quantity]]</f>
        <v>5211.57</v>
      </c>
      <c r="Q10809" s="9">
        <f>Table1[[#This Row],[delivery_date]]-Table1[[#This Row],[order_date]]</f>
        <v>4</v>
      </c>
    </row>
    <row r="10810" spans="1:17" x14ac:dyDescent="0.35">
      <c r="A10810" t="s">
        <v>10841</v>
      </c>
      <c r="B10810" t="s">
        <v>19</v>
      </c>
      <c r="C10810" t="s">
        <v>26</v>
      </c>
      <c r="D10810" s="2">
        <v>3650.53</v>
      </c>
      <c r="E10810">
        <v>0.01</v>
      </c>
      <c r="F10810">
        <v>5</v>
      </c>
      <c r="G10810" s="1">
        <v>45280</v>
      </c>
      <c r="H10810" s="1">
        <v>45287</v>
      </c>
      <c r="I10810" t="s">
        <v>31</v>
      </c>
      <c r="J10810" t="s">
        <v>22</v>
      </c>
      <c r="K10810" s="2">
        <v>1002.64</v>
      </c>
      <c r="L10810" t="s">
        <v>23</v>
      </c>
      <c r="M10810">
        <f>YEAR(Table1[[#This Row],[order_date]])</f>
        <v>2023</v>
      </c>
      <c r="N10810">
        <f>MONTH(Table1[[#This Row],[order_date]])</f>
        <v>12</v>
      </c>
      <c r="O10810" s="3">
        <f>Table1[[#This Row],[sales]]-Table1[[#This Row],[profit]]</f>
        <v>2647.8900000000003</v>
      </c>
      <c r="P10810" s="3">
        <f>Table1[[#This Row],[sales]]*Table1[[#This Row],[quantity]]</f>
        <v>18252.650000000001</v>
      </c>
      <c r="Q10810" s="9">
        <f>Table1[[#This Row],[delivery_date]]-Table1[[#This Row],[order_date]]</f>
        <v>7</v>
      </c>
    </row>
    <row r="10811" spans="1:17" x14ac:dyDescent="0.35">
      <c r="A10811" t="s">
        <v>10842</v>
      </c>
      <c r="B10811" t="s">
        <v>41</v>
      </c>
      <c r="C10811" t="s">
        <v>14</v>
      </c>
      <c r="D10811" s="2">
        <v>2093.5</v>
      </c>
      <c r="E10811">
        <v>0.48</v>
      </c>
      <c r="F10811">
        <v>2</v>
      </c>
      <c r="G10811" s="1">
        <v>45186</v>
      </c>
      <c r="H10811" s="1">
        <v>45187</v>
      </c>
      <c r="I10811" t="s">
        <v>31</v>
      </c>
      <c r="J10811" t="s">
        <v>16</v>
      </c>
      <c r="K10811" s="2">
        <v>505.3</v>
      </c>
      <c r="L10811" t="s">
        <v>39</v>
      </c>
      <c r="M10811">
        <f>YEAR(Table1[[#This Row],[order_date]])</f>
        <v>2023</v>
      </c>
      <c r="N10811">
        <f>MONTH(Table1[[#This Row],[order_date]])</f>
        <v>9</v>
      </c>
      <c r="O10811" s="3">
        <f>Table1[[#This Row],[sales]]-Table1[[#This Row],[profit]]</f>
        <v>1588.2</v>
      </c>
      <c r="P10811" s="3">
        <f>Table1[[#This Row],[sales]]*Table1[[#This Row],[quantity]]</f>
        <v>4187</v>
      </c>
      <c r="Q10811" s="9">
        <f>Table1[[#This Row],[delivery_date]]-Table1[[#This Row],[order_date]]</f>
        <v>1</v>
      </c>
    </row>
    <row r="10812" spans="1:17" x14ac:dyDescent="0.35">
      <c r="A10812" t="s">
        <v>10843</v>
      </c>
      <c r="B10812" t="s">
        <v>19</v>
      </c>
      <c r="C10812" t="s">
        <v>14</v>
      </c>
      <c r="D10812" s="2">
        <v>788.84</v>
      </c>
      <c r="E10812">
        <v>0.38</v>
      </c>
      <c r="F10812">
        <v>3</v>
      </c>
      <c r="G10812" s="1">
        <v>45479</v>
      </c>
      <c r="H10812" s="1">
        <v>45485</v>
      </c>
      <c r="I10812" t="s">
        <v>21</v>
      </c>
      <c r="J10812" t="s">
        <v>16</v>
      </c>
      <c r="K10812" s="2">
        <v>167.56</v>
      </c>
      <c r="L10812" t="s">
        <v>28</v>
      </c>
      <c r="M10812">
        <f>YEAR(Table1[[#This Row],[order_date]])</f>
        <v>2024</v>
      </c>
      <c r="N10812">
        <f>MONTH(Table1[[#This Row],[order_date]])</f>
        <v>7</v>
      </c>
      <c r="O10812" s="3">
        <f>Table1[[#This Row],[sales]]-Table1[[#This Row],[profit]]</f>
        <v>621.28</v>
      </c>
      <c r="P10812" s="3">
        <f>Table1[[#This Row],[sales]]*Table1[[#This Row],[quantity]]</f>
        <v>2366.52</v>
      </c>
      <c r="Q10812" s="9">
        <f>Table1[[#This Row],[delivery_date]]-Table1[[#This Row],[order_date]]</f>
        <v>6</v>
      </c>
    </row>
    <row r="10813" spans="1:17" x14ac:dyDescent="0.35">
      <c r="A10813" t="s">
        <v>10844</v>
      </c>
      <c r="B10813" t="s">
        <v>13</v>
      </c>
      <c r="C10813" t="s">
        <v>36</v>
      </c>
      <c r="D10813" s="2">
        <v>3733.82</v>
      </c>
      <c r="E10813">
        <v>0.47</v>
      </c>
      <c r="F10813">
        <v>5</v>
      </c>
      <c r="G10813" s="1">
        <v>45025</v>
      </c>
      <c r="H10813" s="1">
        <v>45026</v>
      </c>
      <c r="I10813" t="s">
        <v>21</v>
      </c>
      <c r="J10813" t="s">
        <v>22</v>
      </c>
      <c r="K10813" s="2">
        <v>939.87</v>
      </c>
      <c r="L10813" t="s">
        <v>23</v>
      </c>
      <c r="M10813">
        <f>YEAR(Table1[[#This Row],[order_date]])</f>
        <v>2023</v>
      </c>
      <c r="N10813">
        <f>MONTH(Table1[[#This Row],[order_date]])</f>
        <v>4</v>
      </c>
      <c r="O10813" s="3">
        <f>Table1[[#This Row],[sales]]-Table1[[#This Row],[profit]]</f>
        <v>2793.9500000000003</v>
      </c>
      <c r="P10813" s="3">
        <f>Table1[[#This Row],[sales]]*Table1[[#This Row],[quantity]]</f>
        <v>18669.100000000002</v>
      </c>
      <c r="Q10813" s="9">
        <f>Table1[[#This Row],[delivery_date]]-Table1[[#This Row],[order_date]]</f>
        <v>1</v>
      </c>
    </row>
    <row r="10814" spans="1:17" x14ac:dyDescent="0.35">
      <c r="A10814" t="s">
        <v>10845</v>
      </c>
      <c r="B10814" t="s">
        <v>19</v>
      </c>
      <c r="C10814" t="s">
        <v>20</v>
      </c>
      <c r="D10814" s="2">
        <v>606.47</v>
      </c>
      <c r="E10814">
        <v>0.36</v>
      </c>
      <c r="F10814">
        <v>9</v>
      </c>
      <c r="G10814" s="1">
        <v>45085</v>
      </c>
      <c r="H10814" s="1">
        <v>45091</v>
      </c>
      <c r="I10814" t="s">
        <v>31</v>
      </c>
      <c r="J10814" t="s">
        <v>16</v>
      </c>
      <c r="K10814" s="2">
        <v>83.63</v>
      </c>
      <c r="L10814" t="s">
        <v>28</v>
      </c>
      <c r="M10814">
        <f>YEAR(Table1[[#This Row],[order_date]])</f>
        <v>2023</v>
      </c>
      <c r="N10814">
        <f>MONTH(Table1[[#This Row],[order_date]])</f>
        <v>6</v>
      </c>
      <c r="O10814" s="3">
        <f>Table1[[#This Row],[sales]]-Table1[[#This Row],[profit]]</f>
        <v>522.84</v>
      </c>
      <c r="P10814" s="3">
        <f>Table1[[#This Row],[sales]]*Table1[[#This Row],[quantity]]</f>
        <v>5458.2300000000005</v>
      </c>
      <c r="Q10814" s="9">
        <f>Table1[[#This Row],[delivery_date]]-Table1[[#This Row],[order_date]]</f>
        <v>6</v>
      </c>
    </row>
    <row r="10815" spans="1:17" x14ac:dyDescent="0.35">
      <c r="A10815" t="s">
        <v>10846</v>
      </c>
      <c r="B10815" t="s">
        <v>19</v>
      </c>
      <c r="C10815" t="s">
        <v>33</v>
      </c>
      <c r="D10815" s="2">
        <v>2916.62</v>
      </c>
      <c r="E10815">
        <v>0.24</v>
      </c>
      <c r="F10815">
        <v>6</v>
      </c>
      <c r="G10815" s="1">
        <v>45343</v>
      </c>
      <c r="H10815" s="1">
        <v>45350</v>
      </c>
      <c r="I10815" t="s">
        <v>21</v>
      </c>
      <c r="J10815" t="s">
        <v>27</v>
      </c>
      <c r="K10815" s="2">
        <v>533.80999999999995</v>
      </c>
      <c r="L10815" t="s">
        <v>28</v>
      </c>
      <c r="M10815">
        <f>YEAR(Table1[[#This Row],[order_date]])</f>
        <v>2024</v>
      </c>
      <c r="N10815">
        <f>MONTH(Table1[[#This Row],[order_date]])</f>
        <v>2</v>
      </c>
      <c r="O10815" s="3">
        <f>Table1[[#This Row],[sales]]-Table1[[#This Row],[profit]]</f>
        <v>2382.81</v>
      </c>
      <c r="P10815" s="3">
        <f>Table1[[#This Row],[sales]]*Table1[[#This Row],[quantity]]</f>
        <v>17499.72</v>
      </c>
      <c r="Q10815" s="9">
        <f>Table1[[#This Row],[delivery_date]]-Table1[[#This Row],[order_date]]</f>
        <v>7</v>
      </c>
    </row>
    <row r="10816" spans="1:17" x14ac:dyDescent="0.35">
      <c r="A10816" t="s">
        <v>10847</v>
      </c>
      <c r="B10816" t="s">
        <v>25</v>
      </c>
      <c r="C10816" t="s">
        <v>33</v>
      </c>
      <c r="D10816" s="2">
        <v>3076.68</v>
      </c>
      <c r="E10816">
        <v>0.09</v>
      </c>
      <c r="F10816">
        <v>2</v>
      </c>
      <c r="G10816" s="1">
        <v>45315</v>
      </c>
      <c r="H10816" s="1">
        <v>45320</v>
      </c>
      <c r="I10816" t="s">
        <v>21</v>
      </c>
      <c r="J10816" t="s">
        <v>16</v>
      </c>
      <c r="K10816" s="2">
        <v>219.61</v>
      </c>
      <c r="L10816" t="s">
        <v>48</v>
      </c>
      <c r="M10816">
        <f>YEAR(Table1[[#This Row],[order_date]])</f>
        <v>2024</v>
      </c>
      <c r="N10816">
        <f>MONTH(Table1[[#This Row],[order_date]])</f>
        <v>1</v>
      </c>
      <c r="O10816" s="3">
        <f>Table1[[#This Row],[sales]]-Table1[[#This Row],[profit]]</f>
        <v>2857.0699999999997</v>
      </c>
      <c r="P10816" s="3">
        <f>Table1[[#This Row],[sales]]*Table1[[#This Row],[quantity]]</f>
        <v>6153.36</v>
      </c>
      <c r="Q10816" s="9">
        <f>Table1[[#This Row],[delivery_date]]-Table1[[#This Row],[order_date]]</f>
        <v>5</v>
      </c>
    </row>
    <row r="10817" spans="1:17" x14ac:dyDescent="0.35">
      <c r="A10817" t="s">
        <v>10848</v>
      </c>
      <c r="B10817" t="s">
        <v>19</v>
      </c>
      <c r="C10817" t="s">
        <v>36</v>
      </c>
      <c r="D10817" s="2">
        <v>4658.72</v>
      </c>
      <c r="E10817">
        <v>0.26</v>
      </c>
      <c r="F10817">
        <v>8</v>
      </c>
      <c r="G10817" s="1">
        <v>45353</v>
      </c>
      <c r="H10817" s="1">
        <v>45355</v>
      </c>
      <c r="I10817" t="s">
        <v>15</v>
      </c>
      <c r="J10817" t="s">
        <v>16</v>
      </c>
      <c r="K10817" s="2">
        <v>841.57</v>
      </c>
      <c r="L10817" t="s">
        <v>48</v>
      </c>
      <c r="M10817">
        <f>YEAR(Table1[[#This Row],[order_date]])</f>
        <v>2024</v>
      </c>
      <c r="N10817">
        <f>MONTH(Table1[[#This Row],[order_date]])</f>
        <v>3</v>
      </c>
      <c r="O10817" s="3">
        <f>Table1[[#This Row],[sales]]-Table1[[#This Row],[profit]]</f>
        <v>3817.15</v>
      </c>
      <c r="P10817" s="3">
        <f>Table1[[#This Row],[sales]]*Table1[[#This Row],[quantity]]</f>
        <v>37269.760000000002</v>
      </c>
      <c r="Q10817" s="9">
        <f>Table1[[#This Row],[delivery_date]]-Table1[[#This Row],[order_date]]</f>
        <v>2</v>
      </c>
    </row>
    <row r="10818" spans="1:17" x14ac:dyDescent="0.35">
      <c r="A10818" t="s">
        <v>10849</v>
      </c>
      <c r="B10818" t="s">
        <v>19</v>
      </c>
      <c r="C10818" t="s">
        <v>20</v>
      </c>
      <c r="D10818" s="2">
        <v>839.8</v>
      </c>
      <c r="E10818">
        <v>0.36</v>
      </c>
      <c r="F10818">
        <v>6</v>
      </c>
      <c r="G10818" s="1">
        <v>45161</v>
      </c>
      <c r="H10818" s="1">
        <v>45163</v>
      </c>
      <c r="I10818" t="s">
        <v>31</v>
      </c>
      <c r="J10818" t="s">
        <v>16</v>
      </c>
      <c r="K10818" s="2">
        <v>123.64</v>
      </c>
      <c r="L10818" t="s">
        <v>39</v>
      </c>
      <c r="M10818">
        <f>YEAR(Table1[[#This Row],[order_date]])</f>
        <v>2023</v>
      </c>
      <c r="N10818">
        <f>MONTH(Table1[[#This Row],[order_date]])</f>
        <v>8</v>
      </c>
      <c r="O10818" s="3">
        <f>Table1[[#This Row],[sales]]-Table1[[#This Row],[profit]]</f>
        <v>716.16</v>
      </c>
      <c r="P10818" s="3">
        <f>Table1[[#This Row],[sales]]*Table1[[#This Row],[quantity]]</f>
        <v>5038.7999999999993</v>
      </c>
      <c r="Q10818" s="9">
        <f>Table1[[#This Row],[delivery_date]]-Table1[[#This Row],[order_date]]</f>
        <v>2</v>
      </c>
    </row>
    <row r="10819" spans="1:17" x14ac:dyDescent="0.35">
      <c r="A10819" t="s">
        <v>10850</v>
      </c>
      <c r="B10819" t="s">
        <v>41</v>
      </c>
      <c r="C10819" t="s">
        <v>20</v>
      </c>
      <c r="D10819" s="2">
        <v>3301.4</v>
      </c>
      <c r="E10819">
        <v>0.43</v>
      </c>
      <c r="F10819">
        <v>6</v>
      </c>
      <c r="G10819" s="1">
        <v>45321</v>
      </c>
      <c r="H10819" s="1">
        <v>45327</v>
      </c>
      <c r="I10819" t="s">
        <v>21</v>
      </c>
      <c r="J10819" t="s">
        <v>22</v>
      </c>
      <c r="K10819" s="2">
        <v>918.6</v>
      </c>
      <c r="L10819" t="s">
        <v>23</v>
      </c>
      <c r="M10819">
        <f>YEAR(Table1[[#This Row],[order_date]])</f>
        <v>2024</v>
      </c>
      <c r="N10819">
        <f>MONTH(Table1[[#This Row],[order_date]])</f>
        <v>1</v>
      </c>
      <c r="O10819" s="3">
        <f>Table1[[#This Row],[sales]]-Table1[[#This Row],[profit]]</f>
        <v>2382.8000000000002</v>
      </c>
      <c r="P10819" s="3">
        <f>Table1[[#This Row],[sales]]*Table1[[#This Row],[quantity]]</f>
        <v>19808.400000000001</v>
      </c>
      <c r="Q10819" s="9">
        <f>Table1[[#This Row],[delivery_date]]-Table1[[#This Row],[order_date]]</f>
        <v>6</v>
      </c>
    </row>
    <row r="10820" spans="1:17" x14ac:dyDescent="0.35">
      <c r="A10820" t="s">
        <v>10851</v>
      </c>
      <c r="B10820" t="s">
        <v>13</v>
      </c>
      <c r="C10820" t="s">
        <v>20</v>
      </c>
      <c r="D10820" s="2">
        <v>1965.77</v>
      </c>
      <c r="E10820">
        <v>0.16</v>
      </c>
      <c r="F10820">
        <v>8</v>
      </c>
      <c r="G10820" s="1">
        <v>44958</v>
      </c>
      <c r="H10820" s="1">
        <v>44962</v>
      </c>
      <c r="I10820" t="s">
        <v>21</v>
      </c>
      <c r="J10820" t="s">
        <v>27</v>
      </c>
      <c r="K10820" s="2">
        <v>246.56</v>
      </c>
      <c r="L10820" t="s">
        <v>48</v>
      </c>
      <c r="M10820">
        <f>YEAR(Table1[[#This Row],[order_date]])</f>
        <v>2023</v>
      </c>
      <c r="N10820">
        <f>MONTH(Table1[[#This Row],[order_date]])</f>
        <v>2</v>
      </c>
      <c r="O10820" s="3">
        <f>Table1[[#This Row],[sales]]-Table1[[#This Row],[profit]]</f>
        <v>1719.21</v>
      </c>
      <c r="P10820" s="3">
        <f>Table1[[#This Row],[sales]]*Table1[[#This Row],[quantity]]</f>
        <v>15726.16</v>
      </c>
      <c r="Q10820" s="9">
        <f>Table1[[#This Row],[delivery_date]]-Table1[[#This Row],[order_date]]</f>
        <v>4</v>
      </c>
    </row>
    <row r="10821" spans="1:17" x14ac:dyDescent="0.35">
      <c r="A10821" t="s">
        <v>10852</v>
      </c>
      <c r="B10821" t="s">
        <v>41</v>
      </c>
      <c r="C10821" t="s">
        <v>14</v>
      </c>
      <c r="D10821" s="2">
        <v>2063.9899999999998</v>
      </c>
      <c r="E10821">
        <v>0.26</v>
      </c>
      <c r="F10821">
        <v>7</v>
      </c>
      <c r="G10821" s="1">
        <v>45293</v>
      </c>
      <c r="H10821" s="1">
        <v>45299</v>
      </c>
      <c r="I10821" t="s">
        <v>21</v>
      </c>
      <c r="J10821" t="s">
        <v>27</v>
      </c>
      <c r="K10821" s="2">
        <v>457.53</v>
      </c>
      <c r="L10821" t="s">
        <v>17</v>
      </c>
      <c r="M10821">
        <f>YEAR(Table1[[#This Row],[order_date]])</f>
        <v>2024</v>
      </c>
      <c r="N10821">
        <f>MONTH(Table1[[#This Row],[order_date]])</f>
        <v>1</v>
      </c>
      <c r="O10821" s="3">
        <f>Table1[[#This Row],[sales]]-Table1[[#This Row],[profit]]</f>
        <v>1606.4599999999998</v>
      </c>
      <c r="P10821" s="3">
        <f>Table1[[#This Row],[sales]]*Table1[[#This Row],[quantity]]</f>
        <v>14447.929999999998</v>
      </c>
      <c r="Q10821" s="9">
        <f>Table1[[#This Row],[delivery_date]]-Table1[[#This Row],[order_date]]</f>
        <v>6</v>
      </c>
    </row>
    <row r="10822" spans="1:17" x14ac:dyDescent="0.35">
      <c r="A10822" t="s">
        <v>10853</v>
      </c>
      <c r="B10822" t="s">
        <v>41</v>
      </c>
      <c r="C10822" t="s">
        <v>36</v>
      </c>
      <c r="D10822" s="2">
        <v>2558.94</v>
      </c>
      <c r="E10822">
        <v>0.31</v>
      </c>
      <c r="F10822">
        <v>5</v>
      </c>
      <c r="G10822" s="1">
        <v>45311</v>
      </c>
      <c r="H10822" s="1">
        <v>45318</v>
      </c>
      <c r="I10822" t="s">
        <v>21</v>
      </c>
      <c r="J10822" t="s">
        <v>16</v>
      </c>
      <c r="K10822" s="2">
        <v>567.84</v>
      </c>
      <c r="L10822" t="s">
        <v>23</v>
      </c>
      <c r="M10822">
        <f>YEAR(Table1[[#This Row],[order_date]])</f>
        <v>2024</v>
      </c>
      <c r="N10822">
        <f>MONTH(Table1[[#This Row],[order_date]])</f>
        <v>1</v>
      </c>
      <c r="O10822" s="3">
        <f>Table1[[#This Row],[sales]]-Table1[[#This Row],[profit]]</f>
        <v>1991.1</v>
      </c>
      <c r="P10822" s="3">
        <f>Table1[[#This Row],[sales]]*Table1[[#This Row],[quantity]]</f>
        <v>12794.7</v>
      </c>
      <c r="Q10822" s="9">
        <f>Table1[[#This Row],[delivery_date]]-Table1[[#This Row],[order_date]]</f>
        <v>7</v>
      </c>
    </row>
    <row r="10823" spans="1:17" x14ac:dyDescent="0.35">
      <c r="A10823" t="s">
        <v>10854</v>
      </c>
      <c r="B10823" t="s">
        <v>13</v>
      </c>
      <c r="C10823" t="s">
        <v>33</v>
      </c>
      <c r="D10823" s="2">
        <v>1245.54</v>
      </c>
      <c r="E10823">
        <v>0.28999999999999998</v>
      </c>
      <c r="F10823">
        <v>9</v>
      </c>
      <c r="G10823" s="1">
        <v>44969</v>
      </c>
      <c r="H10823" s="1">
        <v>44975</v>
      </c>
      <c r="I10823" t="s">
        <v>21</v>
      </c>
      <c r="J10823" t="s">
        <v>22</v>
      </c>
      <c r="K10823" s="2">
        <v>284.35000000000002</v>
      </c>
      <c r="L10823" t="s">
        <v>34</v>
      </c>
      <c r="M10823">
        <f>YEAR(Table1[[#This Row],[order_date]])</f>
        <v>2023</v>
      </c>
      <c r="N10823">
        <f>MONTH(Table1[[#This Row],[order_date]])</f>
        <v>2</v>
      </c>
      <c r="O10823" s="3">
        <f>Table1[[#This Row],[sales]]-Table1[[#This Row],[profit]]</f>
        <v>961.18999999999994</v>
      </c>
      <c r="P10823" s="3">
        <f>Table1[[#This Row],[sales]]*Table1[[#This Row],[quantity]]</f>
        <v>11209.86</v>
      </c>
      <c r="Q10823" s="9">
        <f>Table1[[#This Row],[delivery_date]]-Table1[[#This Row],[order_date]]</f>
        <v>6</v>
      </c>
    </row>
    <row r="10824" spans="1:17" x14ac:dyDescent="0.35">
      <c r="A10824" t="s">
        <v>10855</v>
      </c>
      <c r="B10824" t="s">
        <v>13</v>
      </c>
      <c r="C10824" t="s">
        <v>20</v>
      </c>
      <c r="D10824" s="2">
        <v>2359.8000000000002</v>
      </c>
      <c r="E10824">
        <v>0.03</v>
      </c>
      <c r="F10824">
        <v>1</v>
      </c>
      <c r="G10824" s="1">
        <v>45530</v>
      </c>
      <c r="H10824" s="1">
        <v>45531</v>
      </c>
      <c r="I10824" t="s">
        <v>21</v>
      </c>
      <c r="J10824" t="s">
        <v>22</v>
      </c>
      <c r="K10824" s="2">
        <v>519.72</v>
      </c>
      <c r="L10824" t="s">
        <v>23</v>
      </c>
      <c r="M10824">
        <f>YEAR(Table1[[#This Row],[order_date]])</f>
        <v>2024</v>
      </c>
      <c r="N10824">
        <f>MONTH(Table1[[#This Row],[order_date]])</f>
        <v>8</v>
      </c>
      <c r="O10824" s="3">
        <f>Table1[[#This Row],[sales]]-Table1[[#This Row],[profit]]</f>
        <v>1840.0800000000002</v>
      </c>
      <c r="P10824" s="3">
        <f>Table1[[#This Row],[sales]]*Table1[[#This Row],[quantity]]</f>
        <v>2359.8000000000002</v>
      </c>
      <c r="Q10824" s="9">
        <f>Table1[[#This Row],[delivery_date]]-Table1[[#This Row],[order_date]]</f>
        <v>1</v>
      </c>
    </row>
    <row r="10825" spans="1:17" x14ac:dyDescent="0.35">
      <c r="A10825" t="s">
        <v>10856</v>
      </c>
      <c r="B10825" t="s">
        <v>19</v>
      </c>
      <c r="C10825" t="s">
        <v>36</v>
      </c>
      <c r="D10825" s="2">
        <v>3465.55</v>
      </c>
      <c r="E10825">
        <v>0.24</v>
      </c>
      <c r="F10825">
        <v>4</v>
      </c>
      <c r="G10825" s="1">
        <v>45135</v>
      </c>
      <c r="H10825" s="1">
        <v>45138</v>
      </c>
      <c r="I10825" t="s">
        <v>31</v>
      </c>
      <c r="J10825" t="s">
        <v>16</v>
      </c>
      <c r="K10825" s="2">
        <v>937.9</v>
      </c>
      <c r="L10825" t="s">
        <v>34</v>
      </c>
      <c r="M10825">
        <f>YEAR(Table1[[#This Row],[order_date]])</f>
        <v>2023</v>
      </c>
      <c r="N10825">
        <f>MONTH(Table1[[#This Row],[order_date]])</f>
        <v>7</v>
      </c>
      <c r="O10825" s="3">
        <f>Table1[[#This Row],[sales]]-Table1[[#This Row],[profit]]</f>
        <v>2527.65</v>
      </c>
      <c r="P10825" s="3">
        <f>Table1[[#This Row],[sales]]*Table1[[#This Row],[quantity]]</f>
        <v>13862.2</v>
      </c>
      <c r="Q10825" s="9">
        <f>Table1[[#This Row],[delivery_date]]-Table1[[#This Row],[order_date]]</f>
        <v>3</v>
      </c>
    </row>
    <row r="10826" spans="1:17" x14ac:dyDescent="0.35">
      <c r="A10826" t="s">
        <v>10857</v>
      </c>
      <c r="B10826" t="s">
        <v>19</v>
      </c>
      <c r="C10826" t="s">
        <v>33</v>
      </c>
      <c r="D10826" s="2">
        <v>2339.85</v>
      </c>
      <c r="E10826">
        <v>0.4</v>
      </c>
      <c r="F10826">
        <v>9</v>
      </c>
      <c r="G10826" s="1">
        <v>45607</v>
      </c>
      <c r="H10826" s="1">
        <v>45609</v>
      </c>
      <c r="I10826" t="s">
        <v>15</v>
      </c>
      <c r="J10826" t="s">
        <v>16</v>
      </c>
      <c r="K10826" s="2">
        <v>465.61</v>
      </c>
      <c r="L10826" t="s">
        <v>39</v>
      </c>
      <c r="M10826">
        <f>YEAR(Table1[[#This Row],[order_date]])</f>
        <v>2024</v>
      </c>
      <c r="N10826">
        <f>MONTH(Table1[[#This Row],[order_date]])</f>
        <v>11</v>
      </c>
      <c r="O10826" s="3">
        <f>Table1[[#This Row],[sales]]-Table1[[#This Row],[profit]]</f>
        <v>1874.2399999999998</v>
      </c>
      <c r="P10826" s="3">
        <f>Table1[[#This Row],[sales]]*Table1[[#This Row],[quantity]]</f>
        <v>21058.649999999998</v>
      </c>
      <c r="Q10826" s="9">
        <f>Table1[[#This Row],[delivery_date]]-Table1[[#This Row],[order_date]]</f>
        <v>2</v>
      </c>
    </row>
    <row r="10827" spans="1:17" x14ac:dyDescent="0.35">
      <c r="A10827" t="s">
        <v>10858</v>
      </c>
      <c r="B10827" t="s">
        <v>25</v>
      </c>
      <c r="C10827" t="s">
        <v>14</v>
      </c>
      <c r="D10827" s="2">
        <v>308.29000000000002</v>
      </c>
      <c r="E10827">
        <v>0.4</v>
      </c>
      <c r="F10827">
        <v>2</v>
      </c>
      <c r="G10827" s="1">
        <v>45209</v>
      </c>
      <c r="H10827" s="1">
        <v>45216</v>
      </c>
      <c r="I10827" t="s">
        <v>15</v>
      </c>
      <c r="J10827" t="s">
        <v>22</v>
      </c>
      <c r="K10827" s="2">
        <v>81.34</v>
      </c>
      <c r="L10827" t="s">
        <v>23</v>
      </c>
      <c r="M10827">
        <f>YEAR(Table1[[#This Row],[order_date]])</f>
        <v>2023</v>
      </c>
      <c r="N10827">
        <f>MONTH(Table1[[#This Row],[order_date]])</f>
        <v>10</v>
      </c>
      <c r="O10827" s="3">
        <f>Table1[[#This Row],[sales]]-Table1[[#This Row],[profit]]</f>
        <v>226.95000000000002</v>
      </c>
      <c r="P10827" s="3">
        <f>Table1[[#This Row],[sales]]*Table1[[#This Row],[quantity]]</f>
        <v>616.58000000000004</v>
      </c>
      <c r="Q10827" s="9">
        <f>Table1[[#This Row],[delivery_date]]-Table1[[#This Row],[order_date]]</f>
        <v>7</v>
      </c>
    </row>
    <row r="10828" spans="1:17" x14ac:dyDescent="0.35">
      <c r="A10828" t="s">
        <v>10859</v>
      </c>
      <c r="B10828" t="s">
        <v>41</v>
      </c>
      <c r="C10828" t="s">
        <v>26</v>
      </c>
      <c r="D10828" s="2">
        <v>1363.35</v>
      </c>
      <c r="E10828">
        <v>0.25</v>
      </c>
      <c r="F10828">
        <v>3</v>
      </c>
      <c r="G10828" s="1">
        <v>45627</v>
      </c>
      <c r="H10828" s="1">
        <v>45628</v>
      </c>
      <c r="I10828" t="s">
        <v>31</v>
      </c>
      <c r="J10828" t="s">
        <v>22</v>
      </c>
      <c r="K10828" s="2">
        <v>297.76</v>
      </c>
      <c r="L10828" t="s">
        <v>28</v>
      </c>
      <c r="M10828">
        <f>YEAR(Table1[[#This Row],[order_date]])</f>
        <v>2024</v>
      </c>
      <c r="N10828">
        <f>MONTH(Table1[[#This Row],[order_date]])</f>
        <v>12</v>
      </c>
      <c r="O10828" s="3">
        <f>Table1[[#This Row],[sales]]-Table1[[#This Row],[profit]]</f>
        <v>1065.5899999999999</v>
      </c>
      <c r="P10828" s="3">
        <f>Table1[[#This Row],[sales]]*Table1[[#This Row],[quantity]]</f>
        <v>4090.0499999999997</v>
      </c>
      <c r="Q10828" s="9">
        <f>Table1[[#This Row],[delivery_date]]-Table1[[#This Row],[order_date]]</f>
        <v>1</v>
      </c>
    </row>
    <row r="10829" spans="1:17" x14ac:dyDescent="0.35">
      <c r="A10829" t="s">
        <v>10860</v>
      </c>
      <c r="B10829" t="s">
        <v>13</v>
      </c>
      <c r="C10829" t="s">
        <v>33</v>
      </c>
      <c r="D10829" s="2">
        <v>1822.16</v>
      </c>
      <c r="E10829">
        <v>0.48</v>
      </c>
      <c r="F10829">
        <v>3</v>
      </c>
      <c r="G10829" s="1">
        <v>45002</v>
      </c>
      <c r="H10829" s="1">
        <v>45009</v>
      </c>
      <c r="I10829" t="s">
        <v>21</v>
      </c>
      <c r="J10829" t="s">
        <v>27</v>
      </c>
      <c r="K10829" s="2">
        <v>492.57</v>
      </c>
      <c r="L10829" t="s">
        <v>39</v>
      </c>
      <c r="M10829">
        <f>YEAR(Table1[[#This Row],[order_date]])</f>
        <v>2023</v>
      </c>
      <c r="N10829">
        <f>MONTH(Table1[[#This Row],[order_date]])</f>
        <v>3</v>
      </c>
      <c r="O10829" s="3">
        <f>Table1[[#This Row],[sales]]-Table1[[#This Row],[profit]]</f>
        <v>1329.5900000000001</v>
      </c>
      <c r="P10829" s="3">
        <f>Table1[[#This Row],[sales]]*Table1[[#This Row],[quantity]]</f>
        <v>5466.4800000000005</v>
      </c>
      <c r="Q10829" s="9">
        <f>Table1[[#This Row],[delivery_date]]-Table1[[#This Row],[order_date]]</f>
        <v>7</v>
      </c>
    </row>
    <row r="10830" spans="1:17" x14ac:dyDescent="0.35">
      <c r="A10830" t="s">
        <v>10861</v>
      </c>
      <c r="B10830" t="s">
        <v>19</v>
      </c>
      <c r="C10830" t="s">
        <v>33</v>
      </c>
      <c r="D10830" s="2">
        <v>1838.13</v>
      </c>
      <c r="E10830">
        <v>0.41</v>
      </c>
      <c r="F10830">
        <v>6</v>
      </c>
      <c r="G10830" s="1">
        <v>44939</v>
      </c>
      <c r="H10830" s="1">
        <v>44943</v>
      </c>
      <c r="I10830" t="s">
        <v>21</v>
      </c>
      <c r="J10830" t="s">
        <v>16</v>
      </c>
      <c r="K10830" s="2">
        <v>426.78</v>
      </c>
      <c r="L10830" t="s">
        <v>39</v>
      </c>
      <c r="M10830">
        <f>YEAR(Table1[[#This Row],[order_date]])</f>
        <v>2023</v>
      </c>
      <c r="N10830">
        <f>MONTH(Table1[[#This Row],[order_date]])</f>
        <v>1</v>
      </c>
      <c r="O10830" s="3">
        <f>Table1[[#This Row],[sales]]-Table1[[#This Row],[profit]]</f>
        <v>1411.3500000000001</v>
      </c>
      <c r="P10830" s="3">
        <f>Table1[[#This Row],[sales]]*Table1[[#This Row],[quantity]]</f>
        <v>11028.78</v>
      </c>
      <c r="Q10830" s="9">
        <f>Table1[[#This Row],[delivery_date]]-Table1[[#This Row],[order_date]]</f>
        <v>4</v>
      </c>
    </row>
    <row r="10831" spans="1:17" x14ac:dyDescent="0.35">
      <c r="A10831" t="s">
        <v>10862</v>
      </c>
      <c r="B10831" t="s">
        <v>13</v>
      </c>
      <c r="C10831" t="s">
        <v>33</v>
      </c>
      <c r="D10831" s="2">
        <v>496.93</v>
      </c>
      <c r="E10831">
        <v>0.37</v>
      </c>
      <c r="F10831">
        <v>3</v>
      </c>
      <c r="G10831" s="1">
        <v>45277</v>
      </c>
      <c r="H10831" s="1">
        <v>45280</v>
      </c>
      <c r="I10831" t="s">
        <v>31</v>
      </c>
      <c r="J10831" t="s">
        <v>22</v>
      </c>
      <c r="K10831" s="2">
        <v>81.709999999999994</v>
      </c>
      <c r="L10831" t="s">
        <v>39</v>
      </c>
      <c r="M10831">
        <f>YEAR(Table1[[#This Row],[order_date]])</f>
        <v>2023</v>
      </c>
      <c r="N10831">
        <f>MONTH(Table1[[#This Row],[order_date]])</f>
        <v>12</v>
      </c>
      <c r="O10831" s="3">
        <f>Table1[[#This Row],[sales]]-Table1[[#This Row],[profit]]</f>
        <v>415.22</v>
      </c>
      <c r="P10831" s="3">
        <f>Table1[[#This Row],[sales]]*Table1[[#This Row],[quantity]]</f>
        <v>1490.79</v>
      </c>
      <c r="Q10831" s="9">
        <f>Table1[[#This Row],[delivery_date]]-Table1[[#This Row],[order_date]]</f>
        <v>3</v>
      </c>
    </row>
    <row r="10832" spans="1:17" x14ac:dyDescent="0.35">
      <c r="A10832" t="s">
        <v>10863</v>
      </c>
      <c r="B10832" t="s">
        <v>19</v>
      </c>
      <c r="C10832" t="s">
        <v>26</v>
      </c>
      <c r="D10832" s="2">
        <v>2302.9</v>
      </c>
      <c r="E10832">
        <v>0.26</v>
      </c>
      <c r="F10832">
        <v>3</v>
      </c>
      <c r="G10832" s="1">
        <v>45473</v>
      </c>
      <c r="H10832" s="1">
        <v>45475</v>
      </c>
      <c r="I10832" t="s">
        <v>21</v>
      </c>
      <c r="J10832" t="s">
        <v>22</v>
      </c>
      <c r="K10832" s="2">
        <v>270.92</v>
      </c>
      <c r="L10832" t="s">
        <v>34</v>
      </c>
      <c r="M10832">
        <f>YEAR(Table1[[#This Row],[order_date]])</f>
        <v>2024</v>
      </c>
      <c r="N10832">
        <f>MONTH(Table1[[#This Row],[order_date]])</f>
        <v>6</v>
      </c>
      <c r="O10832" s="3">
        <f>Table1[[#This Row],[sales]]-Table1[[#This Row],[profit]]</f>
        <v>2031.98</v>
      </c>
      <c r="P10832" s="3">
        <f>Table1[[#This Row],[sales]]*Table1[[#This Row],[quantity]]</f>
        <v>6908.7000000000007</v>
      </c>
      <c r="Q10832" s="9">
        <f>Table1[[#This Row],[delivery_date]]-Table1[[#This Row],[order_date]]</f>
        <v>2</v>
      </c>
    </row>
    <row r="10833" spans="1:17" x14ac:dyDescent="0.35">
      <c r="A10833" t="s">
        <v>10864</v>
      </c>
      <c r="B10833" t="s">
        <v>25</v>
      </c>
      <c r="C10833" t="s">
        <v>20</v>
      </c>
      <c r="D10833" s="2">
        <v>3490.55</v>
      </c>
      <c r="E10833">
        <v>0.3</v>
      </c>
      <c r="F10833">
        <v>5</v>
      </c>
      <c r="G10833" s="1">
        <v>45463</v>
      </c>
      <c r="H10833" s="1">
        <v>45465</v>
      </c>
      <c r="I10833" t="s">
        <v>15</v>
      </c>
      <c r="J10833" t="s">
        <v>27</v>
      </c>
      <c r="K10833" s="2">
        <v>967.84</v>
      </c>
      <c r="L10833" t="s">
        <v>39</v>
      </c>
      <c r="M10833">
        <f>YEAR(Table1[[#This Row],[order_date]])</f>
        <v>2024</v>
      </c>
      <c r="N10833">
        <f>MONTH(Table1[[#This Row],[order_date]])</f>
        <v>6</v>
      </c>
      <c r="O10833" s="3">
        <f>Table1[[#This Row],[sales]]-Table1[[#This Row],[profit]]</f>
        <v>2522.71</v>
      </c>
      <c r="P10833" s="3">
        <f>Table1[[#This Row],[sales]]*Table1[[#This Row],[quantity]]</f>
        <v>17452.75</v>
      </c>
      <c r="Q10833" s="9">
        <f>Table1[[#This Row],[delivery_date]]-Table1[[#This Row],[order_date]]</f>
        <v>2</v>
      </c>
    </row>
    <row r="10834" spans="1:17" x14ac:dyDescent="0.35">
      <c r="A10834" t="s">
        <v>10865</v>
      </c>
      <c r="B10834" t="s">
        <v>25</v>
      </c>
      <c r="C10834" t="s">
        <v>26</v>
      </c>
      <c r="D10834" s="2">
        <v>338.49</v>
      </c>
      <c r="E10834">
        <v>0.11</v>
      </c>
      <c r="F10834">
        <v>3</v>
      </c>
      <c r="G10834" s="1">
        <v>45587</v>
      </c>
      <c r="H10834" s="1">
        <v>45593</v>
      </c>
      <c r="I10834" t="s">
        <v>15</v>
      </c>
      <c r="J10834" t="s">
        <v>27</v>
      </c>
      <c r="K10834" s="2">
        <v>28.1</v>
      </c>
      <c r="L10834" t="s">
        <v>28</v>
      </c>
      <c r="M10834">
        <f>YEAR(Table1[[#This Row],[order_date]])</f>
        <v>2024</v>
      </c>
      <c r="N10834">
        <f>MONTH(Table1[[#This Row],[order_date]])</f>
        <v>10</v>
      </c>
      <c r="O10834" s="3">
        <f>Table1[[#This Row],[sales]]-Table1[[#This Row],[profit]]</f>
        <v>310.39</v>
      </c>
      <c r="P10834" s="3">
        <f>Table1[[#This Row],[sales]]*Table1[[#This Row],[quantity]]</f>
        <v>1015.47</v>
      </c>
      <c r="Q10834" s="9">
        <f>Table1[[#This Row],[delivery_date]]-Table1[[#This Row],[order_date]]</f>
        <v>6</v>
      </c>
    </row>
    <row r="10835" spans="1:17" x14ac:dyDescent="0.35">
      <c r="A10835" t="s">
        <v>10866</v>
      </c>
      <c r="B10835" t="s">
        <v>13</v>
      </c>
      <c r="C10835" t="s">
        <v>33</v>
      </c>
      <c r="D10835" s="2">
        <v>3779.53</v>
      </c>
      <c r="E10835">
        <v>0.27</v>
      </c>
      <c r="F10835">
        <v>5</v>
      </c>
      <c r="G10835" s="1">
        <v>45038</v>
      </c>
      <c r="H10835" s="1">
        <v>45044</v>
      </c>
      <c r="I10835" t="s">
        <v>31</v>
      </c>
      <c r="J10835" t="s">
        <v>16</v>
      </c>
      <c r="K10835" s="2">
        <v>1010.61</v>
      </c>
      <c r="L10835" t="s">
        <v>23</v>
      </c>
      <c r="M10835">
        <f>YEAR(Table1[[#This Row],[order_date]])</f>
        <v>2023</v>
      </c>
      <c r="N10835">
        <f>MONTH(Table1[[#This Row],[order_date]])</f>
        <v>4</v>
      </c>
      <c r="O10835" s="3">
        <f>Table1[[#This Row],[sales]]-Table1[[#This Row],[profit]]</f>
        <v>2768.92</v>
      </c>
      <c r="P10835" s="3">
        <f>Table1[[#This Row],[sales]]*Table1[[#This Row],[quantity]]</f>
        <v>18897.650000000001</v>
      </c>
      <c r="Q10835" s="9">
        <f>Table1[[#This Row],[delivery_date]]-Table1[[#This Row],[order_date]]</f>
        <v>6</v>
      </c>
    </row>
    <row r="10836" spans="1:17" x14ac:dyDescent="0.35">
      <c r="A10836" t="s">
        <v>10867</v>
      </c>
      <c r="B10836" t="s">
        <v>25</v>
      </c>
      <c r="C10836" t="s">
        <v>14</v>
      </c>
      <c r="D10836" s="2">
        <v>4780.0200000000004</v>
      </c>
      <c r="E10836">
        <v>0.26</v>
      </c>
      <c r="F10836">
        <v>3</v>
      </c>
      <c r="G10836" s="1">
        <v>45237</v>
      </c>
      <c r="H10836" s="1">
        <v>45238</v>
      </c>
      <c r="I10836" t="s">
        <v>21</v>
      </c>
      <c r="J10836" t="s">
        <v>27</v>
      </c>
      <c r="K10836" s="2">
        <v>1018.42</v>
      </c>
      <c r="L10836" t="s">
        <v>48</v>
      </c>
      <c r="M10836">
        <f>YEAR(Table1[[#This Row],[order_date]])</f>
        <v>2023</v>
      </c>
      <c r="N10836">
        <f>MONTH(Table1[[#This Row],[order_date]])</f>
        <v>11</v>
      </c>
      <c r="O10836" s="3">
        <f>Table1[[#This Row],[sales]]-Table1[[#This Row],[profit]]</f>
        <v>3761.6000000000004</v>
      </c>
      <c r="P10836" s="3">
        <f>Table1[[#This Row],[sales]]*Table1[[#This Row],[quantity]]</f>
        <v>14340.060000000001</v>
      </c>
      <c r="Q10836" s="9">
        <f>Table1[[#This Row],[delivery_date]]-Table1[[#This Row],[order_date]]</f>
        <v>1</v>
      </c>
    </row>
    <row r="10837" spans="1:17" x14ac:dyDescent="0.35">
      <c r="A10837" t="s">
        <v>10868</v>
      </c>
      <c r="B10837" t="s">
        <v>13</v>
      </c>
      <c r="C10837" t="s">
        <v>33</v>
      </c>
      <c r="D10837" s="2">
        <v>145.76</v>
      </c>
      <c r="E10837">
        <v>0.1</v>
      </c>
      <c r="F10837">
        <v>2</v>
      </c>
      <c r="G10837" s="1">
        <v>44962</v>
      </c>
      <c r="H10837" s="1">
        <v>44963</v>
      </c>
      <c r="I10837" t="s">
        <v>21</v>
      </c>
      <c r="J10837" t="s">
        <v>16</v>
      </c>
      <c r="K10837" s="2">
        <v>29.52</v>
      </c>
      <c r="L10837" t="s">
        <v>48</v>
      </c>
      <c r="M10837">
        <f>YEAR(Table1[[#This Row],[order_date]])</f>
        <v>2023</v>
      </c>
      <c r="N10837">
        <f>MONTH(Table1[[#This Row],[order_date]])</f>
        <v>2</v>
      </c>
      <c r="O10837" s="3">
        <f>Table1[[#This Row],[sales]]-Table1[[#This Row],[profit]]</f>
        <v>116.24</v>
      </c>
      <c r="P10837" s="3">
        <f>Table1[[#This Row],[sales]]*Table1[[#This Row],[quantity]]</f>
        <v>291.52</v>
      </c>
      <c r="Q10837" s="9">
        <f>Table1[[#This Row],[delivery_date]]-Table1[[#This Row],[order_date]]</f>
        <v>1</v>
      </c>
    </row>
    <row r="10838" spans="1:17" x14ac:dyDescent="0.35">
      <c r="A10838" t="s">
        <v>10869</v>
      </c>
      <c r="B10838" t="s">
        <v>19</v>
      </c>
      <c r="C10838" t="s">
        <v>14</v>
      </c>
      <c r="D10838" s="2">
        <v>1049.0899999999999</v>
      </c>
      <c r="E10838">
        <v>0.48</v>
      </c>
      <c r="F10838">
        <v>8</v>
      </c>
      <c r="G10838" s="1">
        <v>45081</v>
      </c>
      <c r="H10838" s="1">
        <v>45084</v>
      </c>
      <c r="I10838" t="s">
        <v>21</v>
      </c>
      <c r="J10838" t="s">
        <v>27</v>
      </c>
      <c r="K10838" s="2">
        <v>193.12</v>
      </c>
      <c r="L10838" t="s">
        <v>34</v>
      </c>
      <c r="M10838">
        <f>YEAR(Table1[[#This Row],[order_date]])</f>
        <v>2023</v>
      </c>
      <c r="N10838">
        <f>MONTH(Table1[[#This Row],[order_date]])</f>
        <v>6</v>
      </c>
      <c r="O10838" s="3">
        <f>Table1[[#This Row],[sales]]-Table1[[#This Row],[profit]]</f>
        <v>855.96999999999991</v>
      </c>
      <c r="P10838" s="3">
        <f>Table1[[#This Row],[sales]]*Table1[[#This Row],[quantity]]</f>
        <v>8392.7199999999993</v>
      </c>
      <c r="Q10838" s="9">
        <f>Table1[[#This Row],[delivery_date]]-Table1[[#This Row],[order_date]]</f>
        <v>3</v>
      </c>
    </row>
    <row r="10839" spans="1:17" x14ac:dyDescent="0.35">
      <c r="A10839" t="s">
        <v>10870</v>
      </c>
      <c r="B10839" t="s">
        <v>41</v>
      </c>
      <c r="C10839" t="s">
        <v>36</v>
      </c>
      <c r="D10839" s="2">
        <v>2763.09</v>
      </c>
      <c r="E10839">
        <v>0.12</v>
      </c>
      <c r="F10839">
        <v>3</v>
      </c>
      <c r="G10839" s="1">
        <v>45322</v>
      </c>
      <c r="H10839" s="1">
        <v>45327</v>
      </c>
      <c r="I10839" t="s">
        <v>21</v>
      </c>
      <c r="J10839" t="s">
        <v>16</v>
      </c>
      <c r="K10839" s="2">
        <v>340.12</v>
      </c>
      <c r="L10839" t="s">
        <v>28</v>
      </c>
      <c r="M10839">
        <f>YEAR(Table1[[#This Row],[order_date]])</f>
        <v>2024</v>
      </c>
      <c r="N10839">
        <f>MONTH(Table1[[#This Row],[order_date]])</f>
        <v>1</v>
      </c>
      <c r="O10839" s="3">
        <f>Table1[[#This Row],[sales]]-Table1[[#This Row],[profit]]</f>
        <v>2422.9700000000003</v>
      </c>
      <c r="P10839" s="3">
        <f>Table1[[#This Row],[sales]]*Table1[[#This Row],[quantity]]</f>
        <v>8289.27</v>
      </c>
      <c r="Q10839" s="9">
        <f>Table1[[#This Row],[delivery_date]]-Table1[[#This Row],[order_date]]</f>
        <v>5</v>
      </c>
    </row>
    <row r="10840" spans="1:17" x14ac:dyDescent="0.35">
      <c r="A10840" t="s">
        <v>10871</v>
      </c>
      <c r="B10840" t="s">
        <v>25</v>
      </c>
      <c r="C10840" t="s">
        <v>14</v>
      </c>
      <c r="D10840" s="2">
        <v>1168.44</v>
      </c>
      <c r="E10840">
        <v>0.05</v>
      </c>
      <c r="F10840">
        <v>6</v>
      </c>
      <c r="G10840" s="1">
        <v>45128</v>
      </c>
      <c r="H10840" s="1">
        <v>45134</v>
      </c>
      <c r="I10840" t="s">
        <v>15</v>
      </c>
      <c r="J10840" t="s">
        <v>16</v>
      </c>
      <c r="K10840" s="2">
        <v>236</v>
      </c>
      <c r="L10840" t="s">
        <v>48</v>
      </c>
      <c r="M10840">
        <f>YEAR(Table1[[#This Row],[order_date]])</f>
        <v>2023</v>
      </c>
      <c r="N10840">
        <f>MONTH(Table1[[#This Row],[order_date]])</f>
        <v>7</v>
      </c>
      <c r="O10840" s="3">
        <f>Table1[[#This Row],[sales]]-Table1[[#This Row],[profit]]</f>
        <v>932.44</v>
      </c>
      <c r="P10840" s="3">
        <f>Table1[[#This Row],[sales]]*Table1[[#This Row],[quantity]]</f>
        <v>7010.64</v>
      </c>
      <c r="Q10840" s="9">
        <f>Table1[[#This Row],[delivery_date]]-Table1[[#This Row],[order_date]]</f>
        <v>6</v>
      </c>
    </row>
    <row r="10841" spans="1:17" x14ac:dyDescent="0.35">
      <c r="A10841" t="s">
        <v>10872</v>
      </c>
      <c r="B10841" t="s">
        <v>19</v>
      </c>
      <c r="C10841" t="s">
        <v>33</v>
      </c>
      <c r="D10841" s="2">
        <v>3846.67</v>
      </c>
      <c r="E10841">
        <v>0.23</v>
      </c>
      <c r="F10841">
        <v>2</v>
      </c>
      <c r="G10841" s="1">
        <v>45464</v>
      </c>
      <c r="H10841" s="1">
        <v>45468</v>
      </c>
      <c r="I10841" t="s">
        <v>15</v>
      </c>
      <c r="J10841" t="s">
        <v>16</v>
      </c>
      <c r="K10841" s="2">
        <v>650.55999999999995</v>
      </c>
      <c r="L10841" t="s">
        <v>23</v>
      </c>
      <c r="M10841">
        <f>YEAR(Table1[[#This Row],[order_date]])</f>
        <v>2024</v>
      </c>
      <c r="N10841">
        <f>MONTH(Table1[[#This Row],[order_date]])</f>
        <v>6</v>
      </c>
      <c r="O10841" s="3">
        <f>Table1[[#This Row],[sales]]-Table1[[#This Row],[profit]]</f>
        <v>3196.11</v>
      </c>
      <c r="P10841" s="3">
        <f>Table1[[#This Row],[sales]]*Table1[[#This Row],[quantity]]</f>
        <v>7693.34</v>
      </c>
      <c r="Q10841" s="9">
        <f>Table1[[#This Row],[delivery_date]]-Table1[[#This Row],[order_date]]</f>
        <v>4</v>
      </c>
    </row>
    <row r="10842" spans="1:17" x14ac:dyDescent="0.35">
      <c r="A10842" t="s">
        <v>10873</v>
      </c>
      <c r="B10842" t="s">
        <v>41</v>
      </c>
      <c r="C10842" t="s">
        <v>26</v>
      </c>
      <c r="D10842" s="2">
        <v>1629.46</v>
      </c>
      <c r="E10842">
        <v>0.34</v>
      </c>
      <c r="F10842">
        <v>1</v>
      </c>
      <c r="G10842" s="1">
        <v>45099</v>
      </c>
      <c r="H10842" s="1">
        <v>45100</v>
      </c>
      <c r="I10842" t="s">
        <v>21</v>
      </c>
      <c r="J10842" t="s">
        <v>22</v>
      </c>
      <c r="K10842" s="2">
        <v>244.13</v>
      </c>
      <c r="L10842" t="s">
        <v>34</v>
      </c>
      <c r="M10842">
        <f>YEAR(Table1[[#This Row],[order_date]])</f>
        <v>2023</v>
      </c>
      <c r="N10842">
        <f>MONTH(Table1[[#This Row],[order_date]])</f>
        <v>6</v>
      </c>
      <c r="O10842" s="3">
        <f>Table1[[#This Row],[sales]]-Table1[[#This Row],[profit]]</f>
        <v>1385.33</v>
      </c>
      <c r="P10842" s="3">
        <f>Table1[[#This Row],[sales]]*Table1[[#This Row],[quantity]]</f>
        <v>1629.46</v>
      </c>
      <c r="Q10842" s="9">
        <f>Table1[[#This Row],[delivery_date]]-Table1[[#This Row],[order_date]]</f>
        <v>1</v>
      </c>
    </row>
    <row r="10843" spans="1:17" x14ac:dyDescent="0.35">
      <c r="A10843" t="s">
        <v>10874</v>
      </c>
      <c r="B10843" t="s">
        <v>41</v>
      </c>
      <c r="C10843" t="s">
        <v>33</v>
      </c>
      <c r="D10843" s="2">
        <v>1538.76</v>
      </c>
      <c r="E10843">
        <v>0.1</v>
      </c>
      <c r="F10843">
        <v>8</v>
      </c>
      <c r="G10843" s="1">
        <v>45446</v>
      </c>
      <c r="H10843" s="1">
        <v>45453</v>
      </c>
      <c r="I10843" t="s">
        <v>31</v>
      </c>
      <c r="J10843" t="s">
        <v>16</v>
      </c>
      <c r="K10843" s="2">
        <v>323.63</v>
      </c>
      <c r="L10843" t="s">
        <v>39</v>
      </c>
      <c r="M10843">
        <f>YEAR(Table1[[#This Row],[order_date]])</f>
        <v>2024</v>
      </c>
      <c r="N10843">
        <f>MONTH(Table1[[#This Row],[order_date]])</f>
        <v>6</v>
      </c>
      <c r="O10843" s="3">
        <f>Table1[[#This Row],[sales]]-Table1[[#This Row],[profit]]</f>
        <v>1215.1300000000001</v>
      </c>
      <c r="P10843" s="3">
        <f>Table1[[#This Row],[sales]]*Table1[[#This Row],[quantity]]</f>
        <v>12310.08</v>
      </c>
      <c r="Q10843" s="9">
        <f>Table1[[#This Row],[delivery_date]]-Table1[[#This Row],[order_date]]</f>
        <v>7</v>
      </c>
    </row>
    <row r="10844" spans="1:17" x14ac:dyDescent="0.35">
      <c r="A10844" t="s">
        <v>10875</v>
      </c>
      <c r="B10844" t="s">
        <v>41</v>
      </c>
      <c r="C10844" t="s">
        <v>33</v>
      </c>
      <c r="D10844" s="2">
        <v>104.53</v>
      </c>
      <c r="E10844">
        <v>0.09</v>
      </c>
      <c r="F10844">
        <v>3</v>
      </c>
      <c r="G10844" s="1">
        <v>45563</v>
      </c>
      <c r="H10844" s="1">
        <v>45564</v>
      </c>
      <c r="I10844" t="s">
        <v>31</v>
      </c>
      <c r="J10844" t="s">
        <v>22</v>
      </c>
      <c r="K10844" s="2">
        <v>7.37</v>
      </c>
      <c r="L10844" t="s">
        <v>23</v>
      </c>
      <c r="M10844">
        <f>YEAR(Table1[[#This Row],[order_date]])</f>
        <v>2024</v>
      </c>
      <c r="N10844">
        <f>MONTH(Table1[[#This Row],[order_date]])</f>
        <v>9</v>
      </c>
      <c r="O10844" s="3">
        <f>Table1[[#This Row],[sales]]-Table1[[#This Row],[profit]]</f>
        <v>97.16</v>
      </c>
      <c r="P10844" s="3">
        <f>Table1[[#This Row],[sales]]*Table1[[#This Row],[quantity]]</f>
        <v>313.59000000000003</v>
      </c>
      <c r="Q10844" s="9">
        <f>Table1[[#This Row],[delivery_date]]-Table1[[#This Row],[order_date]]</f>
        <v>1</v>
      </c>
    </row>
    <row r="10845" spans="1:17" x14ac:dyDescent="0.35">
      <c r="A10845" t="s">
        <v>10876</v>
      </c>
      <c r="B10845" t="s">
        <v>19</v>
      </c>
      <c r="C10845" t="s">
        <v>36</v>
      </c>
      <c r="D10845" s="2">
        <v>1423.62</v>
      </c>
      <c r="E10845">
        <v>0.13</v>
      </c>
      <c r="F10845">
        <v>2</v>
      </c>
      <c r="G10845" s="1">
        <v>45348</v>
      </c>
      <c r="H10845" s="1">
        <v>45355</v>
      </c>
      <c r="I10845" t="s">
        <v>15</v>
      </c>
      <c r="J10845" t="s">
        <v>27</v>
      </c>
      <c r="K10845" s="2">
        <v>286.5</v>
      </c>
      <c r="L10845" t="s">
        <v>48</v>
      </c>
      <c r="M10845">
        <f>YEAR(Table1[[#This Row],[order_date]])</f>
        <v>2024</v>
      </c>
      <c r="N10845">
        <f>MONTH(Table1[[#This Row],[order_date]])</f>
        <v>2</v>
      </c>
      <c r="O10845" s="3">
        <f>Table1[[#This Row],[sales]]-Table1[[#This Row],[profit]]</f>
        <v>1137.1199999999999</v>
      </c>
      <c r="P10845" s="3">
        <f>Table1[[#This Row],[sales]]*Table1[[#This Row],[quantity]]</f>
        <v>2847.24</v>
      </c>
      <c r="Q10845" s="9">
        <f>Table1[[#This Row],[delivery_date]]-Table1[[#This Row],[order_date]]</f>
        <v>7</v>
      </c>
    </row>
    <row r="10846" spans="1:17" x14ac:dyDescent="0.35">
      <c r="A10846" t="s">
        <v>10877</v>
      </c>
      <c r="B10846" t="s">
        <v>19</v>
      </c>
      <c r="C10846" t="s">
        <v>20</v>
      </c>
      <c r="D10846" s="2">
        <v>1166.5899999999999</v>
      </c>
      <c r="E10846">
        <v>0.15</v>
      </c>
      <c r="F10846">
        <v>2</v>
      </c>
      <c r="G10846" s="1">
        <v>45165</v>
      </c>
      <c r="H10846" s="1">
        <v>45172</v>
      </c>
      <c r="I10846" t="s">
        <v>31</v>
      </c>
      <c r="J10846" t="s">
        <v>22</v>
      </c>
      <c r="K10846" s="2">
        <v>349.28</v>
      </c>
      <c r="L10846" t="s">
        <v>48</v>
      </c>
      <c r="M10846">
        <f>YEAR(Table1[[#This Row],[order_date]])</f>
        <v>2023</v>
      </c>
      <c r="N10846">
        <f>MONTH(Table1[[#This Row],[order_date]])</f>
        <v>8</v>
      </c>
      <c r="O10846" s="3">
        <f>Table1[[#This Row],[sales]]-Table1[[#This Row],[profit]]</f>
        <v>817.31</v>
      </c>
      <c r="P10846" s="3">
        <f>Table1[[#This Row],[sales]]*Table1[[#This Row],[quantity]]</f>
        <v>2333.1799999999998</v>
      </c>
      <c r="Q10846" s="9">
        <f>Table1[[#This Row],[delivery_date]]-Table1[[#This Row],[order_date]]</f>
        <v>7</v>
      </c>
    </row>
    <row r="10847" spans="1:17" x14ac:dyDescent="0.35">
      <c r="A10847" t="s">
        <v>10878</v>
      </c>
      <c r="B10847" t="s">
        <v>13</v>
      </c>
      <c r="C10847" t="s">
        <v>33</v>
      </c>
      <c r="D10847" s="2">
        <v>1781.88</v>
      </c>
      <c r="E10847">
        <v>0.12</v>
      </c>
      <c r="F10847">
        <v>5</v>
      </c>
      <c r="G10847" s="1">
        <v>45131</v>
      </c>
      <c r="H10847" s="1">
        <v>45133</v>
      </c>
      <c r="I10847" t="s">
        <v>15</v>
      </c>
      <c r="J10847" t="s">
        <v>22</v>
      </c>
      <c r="K10847" s="2">
        <v>108.13</v>
      </c>
      <c r="L10847" t="s">
        <v>48</v>
      </c>
      <c r="M10847">
        <f>YEAR(Table1[[#This Row],[order_date]])</f>
        <v>2023</v>
      </c>
      <c r="N10847">
        <f>MONTH(Table1[[#This Row],[order_date]])</f>
        <v>7</v>
      </c>
      <c r="O10847" s="3">
        <f>Table1[[#This Row],[sales]]-Table1[[#This Row],[profit]]</f>
        <v>1673.75</v>
      </c>
      <c r="P10847" s="3">
        <f>Table1[[#This Row],[sales]]*Table1[[#This Row],[quantity]]</f>
        <v>8909.4000000000015</v>
      </c>
      <c r="Q10847" s="9">
        <f>Table1[[#This Row],[delivery_date]]-Table1[[#This Row],[order_date]]</f>
        <v>2</v>
      </c>
    </row>
    <row r="10848" spans="1:17" x14ac:dyDescent="0.35">
      <c r="A10848" t="s">
        <v>10879</v>
      </c>
      <c r="B10848" t="s">
        <v>41</v>
      </c>
      <c r="C10848" t="s">
        <v>36</v>
      </c>
      <c r="D10848" s="2">
        <v>823.52</v>
      </c>
      <c r="E10848">
        <v>0.24</v>
      </c>
      <c r="F10848">
        <v>6</v>
      </c>
      <c r="G10848" s="1">
        <v>45607</v>
      </c>
      <c r="H10848" s="1">
        <v>45610</v>
      </c>
      <c r="I10848" t="s">
        <v>15</v>
      </c>
      <c r="J10848" t="s">
        <v>22</v>
      </c>
      <c r="K10848" s="2">
        <v>138.87</v>
      </c>
      <c r="L10848" t="s">
        <v>23</v>
      </c>
      <c r="M10848">
        <f>YEAR(Table1[[#This Row],[order_date]])</f>
        <v>2024</v>
      </c>
      <c r="N10848">
        <f>MONTH(Table1[[#This Row],[order_date]])</f>
        <v>11</v>
      </c>
      <c r="O10848" s="3">
        <f>Table1[[#This Row],[sales]]-Table1[[#This Row],[profit]]</f>
        <v>684.65</v>
      </c>
      <c r="P10848" s="3">
        <f>Table1[[#This Row],[sales]]*Table1[[#This Row],[quantity]]</f>
        <v>4941.12</v>
      </c>
      <c r="Q10848" s="9">
        <f>Table1[[#This Row],[delivery_date]]-Table1[[#This Row],[order_date]]</f>
        <v>3</v>
      </c>
    </row>
    <row r="10849" spans="1:17" x14ac:dyDescent="0.35">
      <c r="A10849" t="s">
        <v>10880</v>
      </c>
      <c r="B10849" t="s">
        <v>41</v>
      </c>
      <c r="C10849" t="s">
        <v>26</v>
      </c>
      <c r="D10849" s="2">
        <v>3013.78</v>
      </c>
      <c r="E10849">
        <v>0.01</v>
      </c>
      <c r="F10849">
        <v>2</v>
      </c>
      <c r="G10849" s="1">
        <v>45325</v>
      </c>
      <c r="H10849" s="1">
        <v>45332</v>
      </c>
      <c r="I10849" t="s">
        <v>31</v>
      </c>
      <c r="J10849" t="s">
        <v>27</v>
      </c>
      <c r="K10849" s="2">
        <v>492.48</v>
      </c>
      <c r="L10849" t="s">
        <v>39</v>
      </c>
      <c r="M10849">
        <f>YEAR(Table1[[#This Row],[order_date]])</f>
        <v>2024</v>
      </c>
      <c r="N10849">
        <f>MONTH(Table1[[#This Row],[order_date]])</f>
        <v>2</v>
      </c>
      <c r="O10849" s="3">
        <f>Table1[[#This Row],[sales]]-Table1[[#This Row],[profit]]</f>
        <v>2521.3000000000002</v>
      </c>
      <c r="P10849" s="3">
        <f>Table1[[#This Row],[sales]]*Table1[[#This Row],[quantity]]</f>
        <v>6027.56</v>
      </c>
      <c r="Q10849" s="9">
        <f>Table1[[#This Row],[delivery_date]]-Table1[[#This Row],[order_date]]</f>
        <v>7</v>
      </c>
    </row>
    <row r="10850" spans="1:17" x14ac:dyDescent="0.35">
      <c r="A10850" t="s">
        <v>10881</v>
      </c>
      <c r="B10850" t="s">
        <v>41</v>
      </c>
      <c r="C10850" t="s">
        <v>36</v>
      </c>
      <c r="D10850" s="2">
        <v>1269.83</v>
      </c>
      <c r="E10850">
        <v>0.04</v>
      </c>
      <c r="F10850">
        <v>6</v>
      </c>
      <c r="G10850" s="1">
        <v>45521</v>
      </c>
      <c r="H10850" s="1">
        <v>45527</v>
      </c>
      <c r="I10850" t="s">
        <v>21</v>
      </c>
      <c r="J10850" t="s">
        <v>16</v>
      </c>
      <c r="K10850" s="2">
        <v>86.98</v>
      </c>
      <c r="L10850" t="s">
        <v>23</v>
      </c>
      <c r="M10850">
        <f>YEAR(Table1[[#This Row],[order_date]])</f>
        <v>2024</v>
      </c>
      <c r="N10850">
        <f>MONTH(Table1[[#This Row],[order_date]])</f>
        <v>8</v>
      </c>
      <c r="O10850" s="3">
        <f>Table1[[#This Row],[sales]]-Table1[[#This Row],[profit]]</f>
        <v>1182.8499999999999</v>
      </c>
      <c r="P10850" s="3">
        <f>Table1[[#This Row],[sales]]*Table1[[#This Row],[quantity]]</f>
        <v>7618.98</v>
      </c>
      <c r="Q10850" s="9">
        <f>Table1[[#This Row],[delivery_date]]-Table1[[#This Row],[order_date]]</f>
        <v>6</v>
      </c>
    </row>
    <row r="10851" spans="1:17" x14ac:dyDescent="0.35">
      <c r="A10851" t="s">
        <v>10882</v>
      </c>
      <c r="B10851" t="s">
        <v>13</v>
      </c>
      <c r="C10851" t="s">
        <v>36</v>
      </c>
      <c r="D10851" s="2">
        <v>4175.58</v>
      </c>
      <c r="E10851">
        <v>0.36</v>
      </c>
      <c r="F10851">
        <v>1</v>
      </c>
      <c r="G10851" s="1">
        <v>45521</v>
      </c>
      <c r="H10851" s="1">
        <v>45528</v>
      </c>
      <c r="I10851" t="s">
        <v>21</v>
      </c>
      <c r="J10851" t="s">
        <v>16</v>
      </c>
      <c r="K10851" s="2">
        <v>723.52</v>
      </c>
      <c r="L10851" t="s">
        <v>34</v>
      </c>
      <c r="M10851">
        <f>YEAR(Table1[[#This Row],[order_date]])</f>
        <v>2024</v>
      </c>
      <c r="N10851">
        <f>MONTH(Table1[[#This Row],[order_date]])</f>
        <v>8</v>
      </c>
      <c r="O10851" s="3">
        <f>Table1[[#This Row],[sales]]-Table1[[#This Row],[profit]]</f>
        <v>3452.06</v>
      </c>
      <c r="P10851" s="3">
        <f>Table1[[#This Row],[sales]]*Table1[[#This Row],[quantity]]</f>
        <v>4175.58</v>
      </c>
      <c r="Q10851" s="9">
        <f>Table1[[#This Row],[delivery_date]]-Table1[[#This Row],[order_date]]</f>
        <v>7</v>
      </c>
    </row>
    <row r="10852" spans="1:17" x14ac:dyDescent="0.35">
      <c r="A10852" t="s">
        <v>10883</v>
      </c>
      <c r="B10852" t="s">
        <v>41</v>
      </c>
      <c r="C10852" t="s">
        <v>14</v>
      </c>
      <c r="D10852" s="2">
        <v>1494.33</v>
      </c>
      <c r="E10852">
        <v>0.21</v>
      </c>
      <c r="F10852">
        <v>9</v>
      </c>
      <c r="G10852" s="1">
        <v>45435</v>
      </c>
      <c r="H10852" s="1">
        <v>45440</v>
      </c>
      <c r="I10852" t="s">
        <v>15</v>
      </c>
      <c r="J10852" t="s">
        <v>27</v>
      </c>
      <c r="K10852" s="2">
        <v>130.81</v>
      </c>
      <c r="L10852" t="s">
        <v>48</v>
      </c>
      <c r="M10852">
        <f>YEAR(Table1[[#This Row],[order_date]])</f>
        <v>2024</v>
      </c>
      <c r="N10852">
        <f>MONTH(Table1[[#This Row],[order_date]])</f>
        <v>5</v>
      </c>
      <c r="O10852" s="3">
        <f>Table1[[#This Row],[sales]]-Table1[[#This Row],[profit]]</f>
        <v>1363.52</v>
      </c>
      <c r="P10852" s="3">
        <f>Table1[[#This Row],[sales]]*Table1[[#This Row],[quantity]]</f>
        <v>13448.97</v>
      </c>
      <c r="Q10852" s="9">
        <f>Table1[[#This Row],[delivery_date]]-Table1[[#This Row],[order_date]]</f>
        <v>5</v>
      </c>
    </row>
    <row r="10853" spans="1:17" x14ac:dyDescent="0.35">
      <c r="A10853" t="s">
        <v>10884</v>
      </c>
      <c r="B10853" t="s">
        <v>19</v>
      </c>
      <c r="C10853" t="s">
        <v>20</v>
      </c>
      <c r="D10853" s="2">
        <v>1133.26</v>
      </c>
      <c r="E10853">
        <v>0.18</v>
      </c>
      <c r="F10853">
        <v>4</v>
      </c>
      <c r="G10853" s="1">
        <v>45000</v>
      </c>
      <c r="H10853" s="1">
        <v>45005</v>
      </c>
      <c r="I10853" t="s">
        <v>21</v>
      </c>
      <c r="J10853" t="s">
        <v>16</v>
      </c>
      <c r="K10853" s="2">
        <v>289.58999999999997</v>
      </c>
      <c r="L10853" t="s">
        <v>39</v>
      </c>
      <c r="M10853">
        <f>YEAR(Table1[[#This Row],[order_date]])</f>
        <v>2023</v>
      </c>
      <c r="N10853">
        <f>MONTH(Table1[[#This Row],[order_date]])</f>
        <v>3</v>
      </c>
      <c r="O10853" s="3">
        <f>Table1[[#This Row],[sales]]-Table1[[#This Row],[profit]]</f>
        <v>843.67000000000007</v>
      </c>
      <c r="P10853" s="3">
        <f>Table1[[#This Row],[sales]]*Table1[[#This Row],[quantity]]</f>
        <v>4533.04</v>
      </c>
      <c r="Q10853" s="9">
        <f>Table1[[#This Row],[delivery_date]]-Table1[[#This Row],[order_date]]</f>
        <v>5</v>
      </c>
    </row>
    <row r="10854" spans="1:17" x14ac:dyDescent="0.35">
      <c r="A10854" t="s">
        <v>10885</v>
      </c>
      <c r="B10854" t="s">
        <v>41</v>
      </c>
      <c r="C10854" t="s">
        <v>20</v>
      </c>
      <c r="D10854" s="2">
        <v>378.08</v>
      </c>
      <c r="E10854">
        <v>0.01</v>
      </c>
      <c r="F10854">
        <v>5</v>
      </c>
      <c r="G10854" s="1">
        <v>45411</v>
      </c>
      <c r="H10854" s="1">
        <v>45415</v>
      </c>
      <c r="I10854" t="s">
        <v>15</v>
      </c>
      <c r="J10854" t="s">
        <v>16</v>
      </c>
      <c r="K10854" s="2">
        <v>104</v>
      </c>
      <c r="L10854" t="s">
        <v>23</v>
      </c>
      <c r="M10854">
        <f>YEAR(Table1[[#This Row],[order_date]])</f>
        <v>2024</v>
      </c>
      <c r="N10854">
        <f>MONTH(Table1[[#This Row],[order_date]])</f>
        <v>4</v>
      </c>
      <c r="O10854" s="3">
        <f>Table1[[#This Row],[sales]]-Table1[[#This Row],[profit]]</f>
        <v>274.08</v>
      </c>
      <c r="P10854" s="3">
        <f>Table1[[#This Row],[sales]]*Table1[[#This Row],[quantity]]</f>
        <v>1890.3999999999999</v>
      </c>
      <c r="Q10854" s="9">
        <f>Table1[[#This Row],[delivery_date]]-Table1[[#This Row],[order_date]]</f>
        <v>4</v>
      </c>
    </row>
    <row r="10855" spans="1:17" x14ac:dyDescent="0.35">
      <c r="A10855" t="s">
        <v>10886</v>
      </c>
      <c r="B10855" t="s">
        <v>25</v>
      </c>
      <c r="C10855" t="s">
        <v>26</v>
      </c>
      <c r="D10855" s="2">
        <v>3725.54</v>
      </c>
      <c r="E10855">
        <v>0.15</v>
      </c>
      <c r="F10855">
        <v>3</v>
      </c>
      <c r="G10855" s="1">
        <v>45079</v>
      </c>
      <c r="H10855" s="1">
        <v>45083</v>
      </c>
      <c r="I10855" t="s">
        <v>21</v>
      </c>
      <c r="J10855" t="s">
        <v>16</v>
      </c>
      <c r="K10855" s="2">
        <v>953.8</v>
      </c>
      <c r="L10855" t="s">
        <v>39</v>
      </c>
      <c r="M10855">
        <f>YEAR(Table1[[#This Row],[order_date]])</f>
        <v>2023</v>
      </c>
      <c r="N10855">
        <f>MONTH(Table1[[#This Row],[order_date]])</f>
        <v>6</v>
      </c>
      <c r="O10855" s="3">
        <f>Table1[[#This Row],[sales]]-Table1[[#This Row],[profit]]</f>
        <v>2771.74</v>
      </c>
      <c r="P10855" s="3">
        <f>Table1[[#This Row],[sales]]*Table1[[#This Row],[quantity]]</f>
        <v>11176.619999999999</v>
      </c>
      <c r="Q10855" s="9">
        <f>Table1[[#This Row],[delivery_date]]-Table1[[#This Row],[order_date]]</f>
        <v>4</v>
      </c>
    </row>
    <row r="10856" spans="1:17" x14ac:dyDescent="0.35">
      <c r="A10856" t="s">
        <v>10887</v>
      </c>
      <c r="B10856" t="s">
        <v>19</v>
      </c>
      <c r="C10856" t="s">
        <v>36</v>
      </c>
      <c r="D10856" s="2">
        <v>2590.2199999999998</v>
      </c>
      <c r="E10856">
        <v>0.41</v>
      </c>
      <c r="F10856">
        <v>6</v>
      </c>
      <c r="G10856" s="1">
        <v>45261</v>
      </c>
      <c r="H10856" s="1">
        <v>45262</v>
      </c>
      <c r="I10856" t="s">
        <v>15</v>
      </c>
      <c r="J10856" t="s">
        <v>16</v>
      </c>
      <c r="K10856" s="2">
        <v>730.54</v>
      </c>
      <c r="L10856" t="s">
        <v>23</v>
      </c>
      <c r="M10856">
        <f>YEAR(Table1[[#This Row],[order_date]])</f>
        <v>2023</v>
      </c>
      <c r="N10856">
        <f>MONTH(Table1[[#This Row],[order_date]])</f>
        <v>12</v>
      </c>
      <c r="O10856" s="3">
        <f>Table1[[#This Row],[sales]]-Table1[[#This Row],[profit]]</f>
        <v>1859.6799999999998</v>
      </c>
      <c r="P10856" s="3">
        <f>Table1[[#This Row],[sales]]*Table1[[#This Row],[quantity]]</f>
        <v>15541.32</v>
      </c>
      <c r="Q10856" s="9">
        <f>Table1[[#This Row],[delivery_date]]-Table1[[#This Row],[order_date]]</f>
        <v>1</v>
      </c>
    </row>
    <row r="10857" spans="1:17" x14ac:dyDescent="0.35">
      <c r="A10857" t="s">
        <v>10888</v>
      </c>
      <c r="B10857" t="s">
        <v>13</v>
      </c>
      <c r="C10857" t="s">
        <v>26</v>
      </c>
      <c r="D10857" s="2">
        <v>657.54</v>
      </c>
      <c r="E10857">
        <v>0.17</v>
      </c>
      <c r="F10857">
        <v>1</v>
      </c>
      <c r="G10857" s="1">
        <v>45601</v>
      </c>
      <c r="H10857" s="1">
        <v>45608</v>
      </c>
      <c r="I10857" t="s">
        <v>31</v>
      </c>
      <c r="J10857" t="s">
        <v>27</v>
      </c>
      <c r="K10857" s="2">
        <v>139.28</v>
      </c>
      <c r="L10857" t="s">
        <v>34</v>
      </c>
      <c r="M10857">
        <f>YEAR(Table1[[#This Row],[order_date]])</f>
        <v>2024</v>
      </c>
      <c r="N10857">
        <f>MONTH(Table1[[#This Row],[order_date]])</f>
        <v>11</v>
      </c>
      <c r="O10857" s="3">
        <f>Table1[[#This Row],[sales]]-Table1[[#This Row],[profit]]</f>
        <v>518.26</v>
      </c>
      <c r="P10857" s="3">
        <f>Table1[[#This Row],[sales]]*Table1[[#This Row],[quantity]]</f>
        <v>657.54</v>
      </c>
      <c r="Q10857" s="9">
        <f>Table1[[#This Row],[delivery_date]]-Table1[[#This Row],[order_date]]</f>
        <v>7</v>
      </c>
    </row>
    <row r="10858" spans="1:17" x14ac:dyDescent="0.35">
      <c r="A10858" t="s">
        <v>10889</v>
      </c>
      <c r="B10858" t="s">
        <v>41</v>
      </c>
      <c r="C10858" t="s">
        <v>26</v>
      </c>
      <c r="D10858" s="2">
        <v>1184.54</v>
      </c>
      <c r="E10858">
        <v>0.48</v>
      </c>
      <c r="F10858">
        <v>7</v>
      </c>
      <c r="G10858" s="1">
        <v>44963</v>
      </c>
      <c r="H10858" s="1">
        <v>44966</v>
      </c>
      <c r="I10858" t="s">
        <v>21</v>
      </c>
      <c r="J10858" t="s">
        <v>16</v>
      </c>
      <c r="K10858" s="2">
        <v>309.04000000000002</v>
      </c>
      <c r="L10858" t="s">
        <v>34</v>
      </c>
      <c r="M10858">
        <f>YEAR(Table1[[#This Row],[order_date]])</f>
        <v>2023</v>
      </c>
      <c r="N10858">
        <f>MONTH(Table1[[#This Row],[order_date]])</f>
        <v>2</v>
      </c>
      <c r="O10858" s="3">
        <f>Table1[[#This Row],[sales]]-Table1[[#This Row],[profit]]</f>
        <v>875.5</v>
      </c>
      <c r="P10858" s="3">
        <f>Table1[[#This Row],[sales]]*Table1[[#This Row],[quantity]]</f>
        <v>8291.7799999999988</v>
      </c>
      <c r="Q10858" s="9">
        <f>Table1[[#This Row],[delivery_date]]-Table1[[#This Row],[order_date]]</f>
        <v>3</v>
      </c>
    </row>
    <row r="10859" spans="1:17" x14ac:dyDescent="0.35">
      <c r="A10859" t="s">
        <v>10890</v>
      </c>
      <c r="B10859" t="s">
        <v>25</v>
      </c>
      <c r="C10859" t="s">
        <v>20</v>
      </c>
      <c r="D10859" s="2">
        <v>4993.72</v>
      </c>
      <c r="E10859">
        <v>0.19</v>
      </c>
      <c r="F10859">
        <v>8</v>
      </c>
      <c r="G10859" s="1">
        <v>45593</v>
      </c>
      <c r="H10859" s="1">
        <v>45595</v>
      </c>
      <c r="I10859" t="s">
        <v>15</v>
      </c>
      <c r="J10859" t="s">
        <v>16</v>
      </c>
      <c r="K10859" s="2">
        <v>872.93</v>
      </c>
      <c r="L10859" t="s">
        <v>34</v>
      </c>
      <c r="M10859">
        <f>YEAR(Table1[[#This Row],[order_date]])</f>
        <v>2024</v>
      </c>
      <c r="N10859">
        <f>MONTH(Table1[[#This Row],[order_date]])</f>
        <v>10</v>
      </c>
      <c r="O10859" s="3">
        <f>Table1[[#This Row],[sales]]-Table1[[#This Row],[profit]]</f>
        <v>4120.79</v>
      </c>
      <c r="P10859" s="3">
        <f>Table1[[#This Row],[sales]]*Table1[[#This Row],[quantity]]</f>
        <v>39949.760000000002</v>
      </c>
      <c r="Q10859" s="9">
        <f>Table1[[#This Row],[delivery_date]]-Table1[[#This Row],[order_date]]</f>
        <v>2</v>
      </c>
    </row>
    <row r="10860" spans="1:17" x14ac:dyDescent="0.35">
      <c r="A10860" t="s">
        <v>10891</v>
      </c>
      <c r="B10860" t="s">
        <v>13</v>
      </c>
      <c r="C10860" t="s">
        <v>20</v>
      </c>
      <c r="D10860" s="2">
        <v>4049.54</v>
      </c>
      <c r="E10860">
        <v>0.23</v>
      </c>
      <c r="F10860">
        <v>3</v>
      </c>
      <c r="G10860" s="1">
        <v>45526</v>
      </c>
      <c r="H10860" s="1">
        <v>45530</v>
      </c>
      <c r="I10860" t="s">
        <v>31</v>
      </c>
      <c r="J10860" t="s">
        <v>22</v>
      </c>
      <c r="K10860" s="2">
        <v>1002.45</v>
      </c>
      <c r="L10860" t="s">
        <v>23</v>
      </c>
      <c r="M10860">
        <f>YEAR(Table1[[#This Row],[order_date]])</f>
        <v>2024</v>
      </c>
      <c r="N10860">
        <f>MONTH(Table1[[#This Row],[order_date]])</f>
        <v>8</v>
      </c>
      <c r="O10860" s="3">
        <f>Table1[[#This Row],[sales]]-Table1[[#This Row],[profit]]</f>
        <v>3047.09</v>
      </c>
      <c r="P10860" s="3">
        <f>Table1[[#This Row],[sales]]*Table1[[#This Row],[quantity]]</f>
        <v>12148.619999999999</v>
      </c>
      <c r="Q10860" s="9">
        <f>Table1[[#This Row],[delivery_date]]-Table1[[#This Row],[order_date]]</f>
        <v>4</v>
      </c>
    </row>
    <row r="10861" spans="1:17" x14ac:dyDescent="0.35">
      <c r="A10861" t="s">
        <v>10892</v>
      </c>
      <c r="B10861" t="s">
        <v>13</v>
      </c>
      <c r="C10861" t="s">
        <v>20</v>
      </c>
      <c r="D10861" s="2">
        <v>1814.36</v>
      </c>
      <c r="E10861">
        <v>0.4</v>
      </c>
      <c r="F10861">
        <v>2</v>
      </c>
      <c r="G10861" s="1">
        <v>45632</v>
      </c>
      <c r="H10861" s="1">
        <v>45639</v>
      </c>
      <c r="I10861" t="s">
        <v>31</v>
      </c>
      <c r="J10861" t="s">
        <v>22</v>
      </c>
      <c r="K10861" s="2">
        <v>520.07000000000005</v>
      </c>
      <c r="L10861" t="s">
        <v>34</v>
      </c>
      <c r="M10861">
        <f>YEAR(Table1[[#This Row],[order_date]])</f>
        <v>2024</v>
      </c>
      <c r="N10861">
        <f>MONTH(Table1[[#This Row],[order_date]])</f>
        <v>12</v>
      </c>
      <c r="O10861" s="3">
        <f>Table1[[#This Row],[sales]]-Table1[[#This Row],[profit]]</f>
        <v>1294.29</v>
      </c>
      <c r="P10861" s="3">
        <f>Table1[[#This Row],[sales]]*Table1[[#This Row],[quantity]]</f>
        <v>3628.72</v>
      </c>
      <c r="Q10861" s="9">
        <f>Table1[[#This Row],[delivery_date]]-Table1[[#This Row],[order_date]]</f>
        <v>7</v>
      </c>
    </row>
    <row r="10862" spans="1:17" x14ac:dyDescent="0.35">
      <c r="A10862" t="s">
        <v>10893</v>
      </c>
      <c r="B10862" t="s">
        <v>19</v>
      </c>
      <c r="C10862" t="s">
        <v>33</v>
      </c>
      <c r="D10862" s="2">
        <v>2758.52</v>
      </c>
      <c r="E10862">
        <v>0.49</v>
      </c>
      <c r="F10862">
        <v>4</v>
      </c>
      <c r="G10862" s="1">
        <v>45495</v>
      </c>
      <c r="H10862" s="1">
        <v>45502</v>
      </c>
      <c r="I10862" t="s">
        <v>31</v>
      </c>
      <c r="J10862" t="s">
        <v>16</v>
      </c>
      <c r="K10862" s="2">
        <v>400.46</v>
      </c>
      <c r="L10862" t="s">
        <v>39</v>
      </c>
      <c r="M10862">
        <f>YEAR(Table1[[#This Row],[order_date]])</f>
        <v>2024</v>
      </c>
      <c r="N10862">
        <f>MONTH(Table1[[#This Row],[order_date]])</f>
        <v>7</v>
      </c>
      <c r="O10862" s="3">
        <f>Table1[[#This Row],[sales]]-Table1[[#This Row],[profit]]</f>
        <v>2358.06</v>
      </c>
      <c r="P10862" s="3">
        <f>Table1[[#This Row],[sales]]*Table1[[#This Row],[quantity]]</f>
        <v>11034.08</v>
      </c>
      <c r="Q10862" s="9">
        <f>Table1[[#This Row],[delivery_date]]-Table1[[#This Row],[order_date]]</f>
        <v>7</v>
      </c>
    </row>
    <row r="10863" spans="1:17" x14ac:dyDescent="0.35">
      <c r="A10863" t="s">
        <v>10894</v>
      </c>
      <c r="B10863" t="s">
        <v>13</v>
      </c>
      <c r="C10863" t="s">
        <v>36</v>
      </c>
      <c r="D10863" s="2">
        <v>2138.48</v>
      </c>
      <c r="E10863">
        <v>0.19</v>
      </c>
      <c r="F10863">
        <v>8</v>
      </c>
      <c r="G10863" s="1">
        <v>45627</v>
      </c>
      <c r="H10863" s="1">
        <v>45632</v>
      </c>
      <c r="I10863" t="s">
        <v>31</v>
      </c>
      <c r="J10863" t="s">
        <v>22</v>
      </c>
      <c r="K10863" s="2">
        <v>552.88</v>
      </c>
      <c r="L10863" t="s">
        <v>23</v>
      </c>
      <c r="M10863">
        <f>YEAR(Table1[[#This Row],[order_date]])</f>
        <v>2024</v>
      </c>
      <c r="N10863">
        <f>MONTH(Table1[[#This Row],[order_date]])</f>
        <v>12</v>
      </c>
      <c r="O10863" s="3">
        <f>Table1[[#This Row],[sales]]-Table1[[#This Row],[profit]]</f>
        <v>1585.6</v>
      </c>
      <c r="P10863" s="3">
        <f>Table1[[#This Row],[sales]]*Table1[[#This Row],[quantity]]</f>
        <v>17107.84</v>
      </c>
      <c r="Q10863" s="9">
        <f>Table1[[#This Row],[delivery_date]]-Table1[[#This Row],[order_date]]</f>
        <v>5</v>
      </c>
    </row>
    <row r="10864" spans="1:17" x14ac:dyDescent="0.35">
      <c r="A10864" t="s">
        <v>10895</v>
      </c>
      <c r="B10864" t="s">
        <v>13</v>
      </c>
      <c r="C10864" t="s">
        <v>26</v>
      </c>
      <c r="D10864" s="2">
        <v>278.31</v>
      </c>
      <c r="E10864">
        <v>0.06</v>
      </c>
      <c r="F10864">
        <v>8</v>
      </c>
      <c r="G10864" s="1">
        <v>45565</v>
      </c>
      <c r="H10864" s="1">
        <v>45566</v>
      </c>
      <c r="I10864" t="s">
        <v>21</v>
      </c>
      <c r="J10864" t="s">
        <v>16</v>
      </c>
      <c r="K10864" s="2">
        <v>46.9</v>
      </c>
      <c r="L10864" t="s">
        <v>17</v>
      </c>
      <c r="M10864">
        <f>YEAR(Table1[[#This Row],[order_date]])</f>
        <v>2024</v>
      </c>
      <c r="N10864">
        <f>MONTH(Table1[[#This Row],[order_date]])</f>
        <v>9</v>
      </c>
      <c r="O10864" s="3">
        <f>Table1[[#This Row],[sales]]-Table1[[#This Row],[profit]]</f>
        <v>231.41</v>
      </c>
      <c r="P10864" s="3">
        <f>Table1[[#This Row],[sales]]*Table1[[#This Row],[quantity]]</f>
        <v>2226.48</v>
      </c>
      <c r="Q10864" s="9">
        <f>Table1[[#This Row],[delivery_date]]-Table1[[#This Row],[order_date]]</f>
        <v>1</v>
      </c>
    </row>
    <row r="10865" spans="1:17" x14ac:dyDescent="0.35">
      <c r="A10865" t="s">
        <v>10896</v>
      </c>
      <c r="B10865" t="s">
        <v>13</v>
      </c>
      <c r="C10865" t="s">
        <v>36</v>
      </c>
      <c r="D10865" s="2">
        <v>3915.52</v>
      </c>
      <c r="E10865">
        <v>0.26</v>
      </c>
      <c r="F10865">
        <v>8</v>
      </c>
      <c r="G10865" s="1">
        <v>45433</v>
      </c>
      <c r="H10865" s="1">
        <v>45440</v>
      </c>
      <c r="I10865" t="s">
        <v>21</v>
      </c>
      <c r="J10865" t="s">
        <v>16</v>
      </c>
      <c r="K10865" s="2">
        <v>795.62</v>
      </c>
      <c r="L10865" t="s">
        <v>48</v>
      </c>
      <c r="M10865">
        <f>YEAR(Table1[[#This Row],[order_date]])</f>
        <v>2024</v>
      </c>
      <c r="N10865">
        <f>MONTH(Table1[[#This Row],[order_date]])</f>
        <v>5</v>
      </c>
      <c r="O10865" s="3">
        <f>Table1[[#This Row],[sales]]-Table1[[#This Row],[profit]]</f>
        <v>3119.9</v>
      </c>
      <c r="P10865" s="3">
        <f>Table1[[#This Row],[sales]]*Table1[[#This Row],[quantity]]</f>
        <v>31324.16</v>
      </c>
      <c r="Q10865" s="9">
        <f>Table1[[#This Row],[delivery_date]]-Table1[[#This Row],[order_date]]</f>
        <v>7</v>
      </c>
    </row>
    <row r="10866" spans="1:17" x14ac:dyDescent="0.35">
      <c r="A10866" t="s">
        <v>10897</v>
      </c>
      <c r="B10866" t="s">
        <v>13</v>
      </c>
      <c r="C10866" t="s">
        <v>26</v>
      </c>
      <c r="D10866" s="2">
        <v>3613.23</v>
      </c>
      <c r="E10866">
        <v>0.3</v>
      </c>
      <c r="F10866">
        <v>2</v>
      </c>
      <c r="G10866" s="1">
        <v>45407</v>
      </c>
      <c r="H10866" s="1">
        <v>45413</v>
      </c>
      <c r="I10866" t="s">
        <v>21</v>
      </c>
      <c r="J10866" t="s">
        <v>22</v>
      </c>
      <c r="K10866" s="2">
        <v>978.08</v>
      </c>
      <c r="L10866" t="s">
        <v>39</v>
      </c>
      <c r="M10866">
        <f>YEAR(Table1[[#This Row],[order_date]])</f>
        <v>2024</v>
      </c>
      <c r="N10866">
        <f>MONTH(Table1[[#This Row],[order_date]])</f>
        <v>4</v>
      </c>
      <c r="O10866" s="3">
        <f>Table1[[#This Row],[sales]]-Table1[[#This Row],[profit]]</f>
        <v>2635.15</v>
      </c>
      <c r="P10866" s="3">
        <f>Table1[[#This Row],[sales]]*Table1[[#This Row],[quantity]]</f>
        <v>7226.46</v>
      </c>
      <c r="Q10866" s="9">
        <f>Table1[[#This Row],[delivery_date]]-Table1[[#This Row],[order_date]]</f>
        <v>6</v>
      </c>
    </row>
    <row r="10867" spans="1:17" x14ac:dyDescent="0.35">
      <c r="A10867" t="s">
        <v>10898</v>
      </c>
      <c r="B10867" t="s">
        <v>41</v>
      </c>
      <c r="C10867" t="s">
        <v>26</v>
      </c>
      <c r="D10867" s="2">
        <v>2103.13</v>
      </c>
      <c r="E10867">
        <v>0.48</v>
      </c>
      <c r="F10867">
        <v>4</v>
      </c>
      <c r="G10867" s="1">
        <v>45406</v>
      </c>
      <c r="H10867" s="1">
        <v>45407</v>
      </c>
      <c r="I10867" t="s">
        <v>21</v>
      </c>
      <c r="J10867" t="s">
        <v>16</v>
      </c>
      <c r="K10867" s="2">
        <v>568.30999999999995</v>
      </c>
      <c r="L10867" t="s">
        <v>28</v>
      </c>
      <c r="M10867">
        <f>YEAR(Table1[[#This Row],[order_date]])</f>
        <v>2024</v>
      </c>
      <c r="N10867">
        <f>MONTH(Table1[[#This Row],[order_date]])</f>
        <v>4</v>
      </c>
      <c r="O10867" s="3">
        <f>Table1[[#This Row],[sales]]-Table1[[#This Row],[profit]]</f>
        <v>1534.8200000000002</v>
      </c>
      <c r="P10867" s="3">
        <f>Table1[[#This Row],[sales]]*Table1[[#This Row],[quantity]]</f>
        <v>8412.52</v>
      </c>
      <c r="Q10867" s="9">
        <f>Table1[[#This Row],[delivery_date]]-Table1[[#This Row],[order_date]]</f>
        <v>1</v>
      </c>
    </row>
    <row r="10868" spans="1:17" x14ac:dyDescent="0.35">
      <c r="A10868" t="s">
        <v>10899</v>
      </c>
      <c r="B10868" t="s">
        <v>41</v>
      </c>
      <c r="C10868" t="s">
        <v>26</v>
      </c>
      <c r="D10868" s="2">
        <v>4244.8999999999996</v>
      </c>
      <c r="E10868">
        <v>0.21</v>
      </c>
      <c r="F10868">
        <v>1</v>
      </c>
      <c r="G10868" s="1">
        <v>45374</v>
      </c>
      <c r="H10868" s="1">
        <v>45381</v>
      </c>
      <c r="I10868" t="s">
        <v>15</v>
      </c>
      <c r="J10868" t="s">
        <v>22</v>
      </c>
      <c r="K10868" s="2">
        <v>999.84</v>
      </c>
      <c r="L10868" t="s">
        <v>23</v>
      </c>
      <c r="M10868">
        <f>YEAR(Table1[[#This Row],[order_date]])</f>
        <v>2024</v>
      </c>
      <c r="N10868">
        <f>MONTH(Table1[[#This Row],[order_date]])</f>
        <v>3</v>
      </c>
      <c r="O10868" s="3">
        <f>Table1[[#This Row],[sales]]-Table1[[#This Row],[profit]]</f>
        <v>3245.0599999999995</v>
      </c>
      <c r="P10868" s="3">
        <f>Table1[[#This Row],[sales]]*Table1[[#This Row],[quantity]]</f>
        <v>4244.8999999999996</v>
      </c>
      <c r="Q10868" s="9">
        <f>Table1[[#This Row],[delivery_date]]-Table1[[#This Row],[order_date]]</f>
        <v>7</v>
      </c>
    </row>
    <row r="10869" spans="1:17" x14ac:dyDescent="0.35">
      <c r="A10869" t="s">
        <v>10900</v>
      </c>
      <c r="B10869" t="s">
        <v>41</v>
      </c>
      <c r="C10869" t="s">
        <v>26</v>
      </c>
      <c r="D10869" s="2">
        <v>2720.22</v>
      </c>
      <c r="E10869">
        <v>0.05</v>
      </c>
      <c r="F10869">
        <v>7</v>
      </c>
      <c r="G10869" s="1">
        <v>45470</v>
      </c>
      <c r="H10869" s="1">
        <v>45472</v>
      </c>
      <c r="I10869" t="s">
        <v>31</v>
      </c>
      <c r="J10869" t="s">
        <v>27</v>
      </c>
      <c r="K10869" s="2">
        <v>348.54</v>
      </c>
      <c r="L10869" t="s">
        <v>23</v>
      </c>
      <c r="M10869">
        <f>YEAR(Table1[[#This Row],[order_date]])</f>
        <v>2024</v>
      </c>
      <c r="N10869">
        <f>MONTH(Table1[[#This Row],[order_date]])</f>
        <v>6</v>
      </c>
      <c r="O10869" s="3">
        <f>Table1[[#This Row],[sales]]-Table1[[#This Row],[profit]]</f>
        <v>2371.6799999999998</v>
      </c>
      <c r="P10869" s="3">
        <f>Table1[[#This Row],[sales]]*Table1[[#This Row],[quantity]]</f>
        <v>19041.539999999997</v>
      </c>
      <c r="Q10869" s="9">
        <f>Table1[[#This Row],[delivery_date]]-Table1[[#This Row],[order_date]]</f>
        <v>2</v>
      </c>
    </row>
    <row r="10870" spans="1:17" x14ac:dyDescent="0.35">
      <c r="A10870" t="s">
        <v>10901</v>
      </c>
      <c r="B10870" t="s">
        <v>41</v>
      </c>
      <c r="C10870" t="s">
        <v>14</v>
      </c>
      <c r="D10870" s="2">
        <v>419.52</v>
      </c>
      <c r="E10870">
        <v>0.33</v>
      </c>
      <c r="F10870">
        <v>6</v>
      </c>
      <c r="G10870" s="1">
        <v>45326</v>
      </c>
      <c r="H10870" s="1">
        <v>45332</v>
      </c>
      <c r="I10870" t="s">
        <v>15</v>
      </c>
      <c r="J10870" t="s">
        <v>22</v>
      </c>
      <c r="K10870" s="2">
        <v>30.05</v>
      </c>
      <c r="L10870" t="s">
        <v>17</v>
      </c>
      <c r="M10870">
        <f>YEAR(Table1[[#This Row],[order_date]])</f>
        <v>2024</v>
      </c>
      <c r="N10870">
        <f>MONTH(Table1[[#This Row],[order_date]])</f>
        <v>2</v>
      </c>
      <c r="O10870" s="3">
        <f>Table1[[#This Row],[sales]]-Table1[[#This Row],[profit]]</f>
        <v>389.46999999999997</v>
      </c>
      <c r="P10870" s="3">
        <f>Table1[[#This Row],[sales]]*Table1[[#This Row],[quantity]]</f>
        <v>2517.12</v>
      </c>
      <c r="Q10870" s="9">
        <f>Table1[[#This Row],[delivery_date]]-Table1[[#This Row],[order_date]]</f>
        <v>6</v>
      </c>
    </row>
    <row r="10871" spans="1:17" x14ac:dyDescent="0.35">
      <c r="A10871" t="s">
        <v>10902</v>
      </c>
      <c r="B10871" t="s">
        <v>25</v>
      </c>
      <c r="C10871" t="s">
        <v>14</v>
      </c>
      <c r="D10871" s="2">
        <v>1371.09</v>
      </c>
      <c r="E10871">
        <v>0.01</v>
      </c>
      <c r="F10871">
        <v>7</v>
      </c>
      <c r="G10871" s="1">
        <v>45291</v>
      </c>
      <c r="H10871" s="1">
        <v>45294</v>
      </c>
      <c r="I10871" t="s">
        <v>15</v>
      </c>
      <c r="J10871" t="s">
        <v>27</v>
      </c>
      <c r="K10871" s="2">
        <v>406.79</v>
      </c>
      <c r="L10871" t="s">
        <v>28</v>
      </c>
      <c r="M10871">
        <f>YEAR(Table1[[#This Row],[order_date]])</f>
        <v>2023</v>
      </c>
      <c r="N10871">
        <f>MONTH(Table1[[#This Row],[order_date]])</f>
        <v>12</v>
      </c>
      <c r="O10871" s="3">
        <f>Table1[[#This Row],[sales]]-Table1[[#This Row],[profit]]</f>
        <v>964.3</v>
      </c>
      <c r="P10871" s="3">
        <f>Table1[[#This Row],[sales]]*Table1[[#This Row],[quantity]]</f>
        <v>9597.6299999999992</v>
      </c>
      <c r="Q10871" s="9">
        <f>Table1[[#This Row],[delivery_date]]-Table1[[#This Row],[order_date]]</f>
        <v>3</v>
      </c>
    </row>
    <row r="10872" spans="1:17" x14ac:dyDescent="0.35">
      <c r="A10872" t="s">
        <v>10903</v>
      </c>
      <c r="B10872" t="s">
        <v>41</v>
      </c>
      <c r="C10872" t="s">
        <v>33</v>
      </c>
      <c r="D10872" s="2">
        <v>2362.69</v>
      </c>
      <c r="E10872">
        <v>0.21</v>
      </c>
      <c r="F10872">
        <v>5</v>
      </c>
      <c r="G10872" s="1">
        <v>45226</v>
      </c>
      <c r="H10872" s="1">
        <v>45231</v>
      </c>
      <c r="I10872" t="s">
        <v>21</v>
      </c>
      <c r="J10872" t="s">
        <v>22</v>
      </c>
      <c r="K10872" s="2">
        <v>453.92</v>
      </c>
      <c r="L10872" t="s">
        <v>48</v>
      </c>
      <c r="M10872">
        <f>YEAR(Table1[[#This Row],[order_date]])</f>
        <v>2023</v>
      </c>
      <c r="N10872">
        <f>MONTH(Table1[[#This Row],[order_date]])</f>
        <v>10</v>
      </c>
      <c r="O10872" s="3">
        <f>Table1[[#This Row],[sales]]-Table1[[#This Row],[profit]]</f>
        <v>1908.77</v>
      </c>
      <c r="P10872" s="3">
        <f>Table1[[#This Row],[sales]]*Table1[[#This Row],[quantity]]</f>
        <v>11813.45</v>
      </c>
      <c r="Q10872" s="9">
        <f>Table1[[#This Row],[delivery_date]]-Table1[[#This Row],[order_date]]</f>
        <v>5</v>
      </c>
    </row>
    <row r="10873" spans="1:17" x14ac:dyDescent="0.35">
      <c r="A10873" t="s">
        <v>10904</v>
      </c>
      <c r="B10873" t="s">
        <v>13</v>
      </c>
      <c r="C10873" t="s">
        <v>20</v>
      </c>
      <c r="D10873" s="2">
        <v>606.9</v>
      </c>
      <c r="E10873">
        <v>0.2</v>
      </c>
      <c r="F10873">
        <v>6</v>
      </c>
      <c r="G10873" s="1">
        <v>45141</v>
      </c>
      <c r="H10873" s="1">
        <v>45147</v>
      </c>
      <c r="I10873" t="s">
        <v>31</v>
      </c>
      <c r="J10873" t="s">
        <v>27</v>
      </c>
      <c r="K10873" s="2">
        <v>47.13</v>
      </c>
      <c r="L10873" t="s">
        <v>28</v>
      </c>
      <c r="M10873">
        <f>YEAR(Table1[[#This Row],[order_date]])</f>
        <v>2023</v>
      </c>
      <c r="N10873">
        <f>MONTH(Table1[[#This Row],[order_date]])</f>
        <v>8</v>
      </c>
      <c r="O10873" s="3">
        <f>Table1[[#This Row],[sales]]-Table1[[#This Row],[profit]]</f>
        <v>559.77</v>
      </c>
      <c r="P10873" s="3">
        <f>Table1[[#This Row],[sales]]*Table1[[#This Row],[quantity]]</f>
        <v>3641.3999999999996</v>
      </c>
      <c r="Q10873" s="9">
        <f>Table1[[#This Row],[delivery_date]]-Table1[[#This Row],[order_date]]</f>
        <v>6</v>
      </c>
    </row>
    <row r="10874" spans="1:17" x14ac:dyDescent="0.35">
      <c r="A10874" t="s">
        <v>10905</v>
      </c>
      <c r="B10874" t="s">
        <v>41</v>
      </c>
      <c r="C10874" t="s">
        <v>26</v>
      </c>
      <c r="D10874" s="2">
        <v>2898.3</v>
      </c>
      <c r="E10874">
        <v>0.13</v>
      </c>
      <c r="F10874">
        <v>6</v>
      </c>
      <c r="G10874" s="1">
        <v>45272</v>
      </c>
      <c r="H10874" s="1">
        <v>45278</v>
      </c>
      <c r="I10874" t="s">
        <v>31</v>
      </c>
      <c r="J10874" t="s">
        <v>16</v>
      </c>
      <c r="K10874" s="2">
        <v>840.08</v>
      </c>
      <c r="L10874" t="s">
        <v>39</v>
      </c>
      <c r="M10874">
        <f>YEAR(Table1[[#This Row],[order_date]])</f>
        <v>2023</v>
      </c>
      <c r="N10874">
        <f>MONTH(Table1[[#This Row],[order_date]])</f>
        <v>12</v>
      </c>
      <c r="O10874" s="3">
        <f>Table1[[#This Row],[sales]]-Table1[[#This Row],[profit]]</f>
        <v>2058.2200000000003</v>
      </c>
      <c r="P10874" s="3">
        <f>Table1[[#This Row],[sales]]*Table1[[#This Row],[quantity]]</f>
        <v>17389.800000000003</v>
      </c>
      <c r="Q10874" s="9">
        <f>Table1[[#This Row],[delivery_date]]-Table1[[#This Row],[order_date]]</f>
        <v>6</v>
      </c>
    </row>
    <row r="10875" spans="1:17" x14ac:dyDescent="0.35">
      <c r="A10875" t="s">
        <v>10906</v>
      </c>
      <c r="B10875" t="s">
        <v>41</v>
      </c>
      <c r="C10875" t="s">
        <v>36</v>
      </c>
      <c r="D10875" s="2">
        <v>690.78</v>
      </c>
      <c r="E10875">
        <v>0.48</v>
      </c>
      <c r="F10875">
        <v>6</v>
      </c>
      <c r="G10875" s="1">
        <v>45048</v>
      </c>
      <c r="H10875" s="1">
        <v>45054</v>
      </c>
      <c r="I10875" t="s">
        <v>31</v>
      </c>
      <c r="J10875" t="s">
        <v>16</v>
      </c>
      <c r="K10875" s="2">
        <v>113.51</v>
      </c>
      <c r="L10875" t="s">
        <v>48</v>
      </c>
      <c r="M10875">
        <f>YEAR(Table1[[#This Row],[order_date]])</f>
        <v>2023</v>
      </c>
      <c r="N10875">
        <f>MONTH(Table1[[#This Row],[order_date]])</f>
        <v>5</v>
      </c>
      <c r="O10875" s="3">
        <f>Table1[[#This Row],[sales]]-Table1[[#This Row],[profit]]</f>
        <v>577.27</v>
      </c>
      <c r="P10875" s="3">
        <f>Table1[[#This Row],[sales]]*Table1[[#This Row],[quantity]]</f>
        <v>4144.68</v>
      </c>
      <c r="Q10875" s="9">
        <f>Table1[[#This Row],[delivery_date]]-Table1[[#This Row],[order_date]]</f>
        <v>6</v>
      </c>
    </row>
    <row r="10876" spans="1:17" x14ac:dyDescent="0.35">
      <c r="A10876" t="s">
        <v>10907</v>
      </c>
      <c r="B10876" t="s">
        <v>19</v>
      </c>
      <c r="C10876" t="s">
        <v>14</v>
      </c>
      <c r="D10876" s="2">
        <v>1082.49</v>
      </c>
      <c r="E10876">
        <v>0.2</v>
      </c>
      <c r="F10876">
        <v>9</v>
      </c>
      <c r="G10876" s="1">
        <v>45627</v>
      </c>
      <c r="H10876" s="1">
        <v>45628</v>
      </c>
      <c r="I10876" t="s">
        <v>15</v>
      </c>
      <c r="J10876" t="s">
        <v>22</v>
      </c>
      <c r="K10876" s="2">
        <v>314.54000000000002</v>
      </c>
      <c r="L10876" t="s">
        <v>39</v>
      </c>
      <c r="M10876">
        <f>YEAR(Table1[[#This Row],[order_date]])</f>
        <v>2024</v>
      </c>
      <c r="N10876">
        <f>MONTH(Table1[[#This Row],[order_date]])</f>
        <v>12</v>
      </c>
      <c r="O10876" s="3">
        <f>Table1[[#This Row],[sales]]-Table1[[#This Row],[profit]]</f>
        <v>767.95</v>
      </c>
      <c r="P10876" s="3">
        <f>Table1[[#This Row],[sales]]*Table1[[#This Row],[quantity]]</f>
        <v>9742.41</v>
      </c>
      <c r="Q10876" s="9">
        <f>Table1[[#This Row],[delivery_date]]-Table1[[#This Row],[order_date]]</f>
        <v>1</v>
      </c>
    </row>
    <row r="10877" spans="1:17" x14ac:dyDescent="0.35">
      <c r="A10877" t="s">
        <v>10908</v>
      </c>
      <c r="B10877" t="s">
        <v>13</v>
      </c>
      <c r="C10877" t="s">
        <v>20</v>
      </c>
      <c r="D10877" s="2">
        <v>4480.5200000000004</v>
      </c>
      <c r="E10877">
        <v>0.45</v>
      </c>
      <c r="F10877">
        <v>4</v>
      </c>
      <c r="G10877" s="1">
        <v>45253</v>
      </c>
      <c r="H10877" s="1">
        <v>45260</v>
      </c>
      <c r="I10877" t="s">
        <v>21</v>
      </c>
      <c r="J10877" t="s">
        <v>16</v>
      </c>
      <c r="K10877" s="2">
        <v>633.08000000000004</v>
      </c>
      <c r="L10877" t="s">
        <v>28</v>
      </c>
      <c r="M10877">
        <f>YEAR(Table1[[#This Row],[order_date]])</f>
        <v>2023</v>
      </c>
      <c r="N10877">
        <f>MONTH(Table1[[#This Row],[order_date]])</f>
        <v>11</v>
      </c>
      <c r="O10877" s="3">
        <f>Table1[[#This Row],[sales]]-Table1[[#This Row],[profit]]</f>
        <v>3847.4400000000005</v>
      </c>
      <c r="P10877" s="3">
        <f>Table1[[#This Row],[sales]]*Table1[[#This Row],[quantity]]</f>
        <v>17922.080000000002</v>
      </c>
      <c r="Q10877" s="9">
        <f>Table1[[#This Row],[delivery_date]]-Table1[[#This Row],[order_date]]</f>
        <v>7</v>
      </c>
    </row>
    <row r="10878" spans="1:17" x14ac:dyDescent="0.35">
      <c r="A10878" t="s">
        <v>10909</v>
      </c>
      <c r="B10878" t="s">
        <v>41</v>
      </c>
      <c r="C10878" t="s">
        <v>33</v>
      </c>
      <c r="D10878" s="2">
        <v>4999.08</v>
      </c>
      <c r="E10878">
        <v>0.26</v>
      </c>
      <c r="F10878">
        <v>2</v>
      </c>
      <c r="G10878" s="1">
        <v>45600</v>
      </c>
      <c r="H10878" s="1">
        <v>45606</v>
      </c>
      <c r="I10878" t="s">
        <v>15</v>
      </c>
      <c r="J10878" t="s">
        <v>22</v>
      </c>
      <c r="K10878" s="2">
        <v>1386.43</v>
      </c>
      <c r="L10878" t="s">
        <v>34</v>
      </c>
      <c r="M10878">
        <f>YEAR(Table1[[#This Row],[order_date]])</f>
        <v>2024</v>
      </c>
      <c r="N10878">
        <f>MONTH(Table1[[#This Row],[order_date]])</f>
        <v>11</v>
      </c>
      <c r="O10878" s="3">
        <f>Table1[[#This Row],[sales]]-Table1[[#This Row],[profit]]</f>
        <v>3612.6499999999996</v>
      </c>
      <c r="P10878" s="3">
        <f>Table1[[#This Row],[sales]]*Table1[[#This Row],[quantity]]</f>
        <v>9998.16</v>
      </c>
      <c r="Q10878" s="9">
        <f>Table1[[#This Row],[delivery_date]]-Table1[[#This Row],[order_date]]</f>
        <v>6</v>
      </c>
    </row>
    <row r="10879" spans="1:17" x14ac:dyDescent="0.35">
      <c r="A10879" t="s">
        <v>10910</v>
      </c>
      <c r="B10879" t="s">
        <v>41</v>
      </c>
      <c r="C10879" t="s">
        <v>20</v>
      </c>
      <c r="D10879" s="2">
        <v>2796.24</v>
      </c>
      <c r="E10879">
        <v>0.41</v>
      </c>
      <c r="F10879">
        <v>9</v>
      </c>
      <c r="G10879" s="1">
        <v>45168</v>
      </c>
      <c r="H10879" s="1">
        <v>45169</v>
      </c>
      <c r="I10879" t="s">
        <v>21</v>
      </c>
      <c r="J10879" t="s">
        <v>16</v>
      </c>
      <c r="K10879" s="2">
        <v>736.35</v>
      </c>
      <c r="L10879" t="s">
        <v>28</v>
      </c>
      <c r="M10879">
        <f>YEAR(Table1[[#This Row],[order_date]])</f>
        <v>2023</v>
      </c>
      <c r="N10879">
        <f>MONTH(Table1[[#This Row],[order_date]])</f>
        <v>8</v>
      </c>
      <c r="O10879" s="3">
        <f>Table1[[#This Row],[sales]]-Table1[[#This Row],[profit]]</f>
        <v>2059.89</v>
      </c>
      <c r="P10879" s="3">
        <f>Table1[[#This Row],[sales]]*Table1[[#This Row],[quantity]]</f>
        <v>25166.159999999996</v>
      </c>
      <c r="Q10879" s="9">
        <f>Table1[[#This Row],[delivery_date]]-Table1[[#This Row],[order_date]]</f>
        <v>1</v>
      </c>
    </row>
    <row r="10880" spans="1:17" x14ac:dyDescent="0.35">
      <c r="A10880" t="s">
        <v>10911</v>
      </c>
      <c r="B10880" t="s">
        <v>41</v>
      </c>
      <c r="C10880" t="s">
        <v>26</v>
      </c>
      <c r="D10880" s="2">
        <v>3136.28</v>
      </c>
      <c r="E10880">
        <v>0.23</v>
      </c>
      <c r="F10880">
        <v>7</v>
      </c>
      <c r="G10880" s="1">
        <v>45558</v>
      </c>
      <c r="H10880" s="1">
        <v>45562</v>
      </c>
      <c r="I10880" t="s">
        <v>15</v>
      </c>
      <c r="J10880" t="s">
        <v>16</v>
      </c>
      <c r="K10880" s="2">
        <v>526.30999999999995</v>
      </c>
      <c r="L10880" t="s">
        <v>28</v>
      </c>
      <c r="M10880">
        <f>YEAR(Table1[[#This Row],[order_date]])</f>
        <v>2024</v>
      </c>
      <c r="N10880">
        <f>MONTH(Table1[[#This Row],[order_date]])</f>
        <v>9</v>
      </c>
      <c r="O10880" s="3">
        <f>Table1[[#This Row],[sales]]-Table1[[#This Row],[profit]]</f>
        <v>2609.9700000000003</v>
      </c>
      <c r="P10880" s="3">
        <f>Table1[[#This Row],[sales]]*Table1[[#This Row],[quantity]]</f>
        <v>21953.960000000003</v>
      </c>
      <c r="Q10880" s="9">
        <f>Table1[[#This Row],[delivery_date]]-Table1[[#This Row],[order_date]]</f>
        <v>4</v>
      </c>
    </row>
    <row r="10881" spans="1:17" x14ac:dyDescent="0.35">
      <c r="A10881" t="s">
        <v>10912</v>
      </c>
      <c r="B10881" t="s">
        <v>25</v>
      </c>
      <c r="C10881" t="s">
        <v>20</v>
      </c>
      <c r="D10881" s="2">
        <v>4007.41</v>
      </c>
      <c r="E10881">
        <v>0.5</v>
      </c>
      <c r="F10881">
        <v>5</v>
      </c>
      <c r="G10881" s="1">
        <v>45524</v>
      </c>
      <c r="H10881" s="1">
        <v>45529</v>
      </c>
      <c r="I10881" t="s">
        <v>21</v>
      </c>
      <c r="J10881" t="s">
        <v>16</v>
      </c>
      <c r="K10881" s="2">
        <v>513.29</v>
      </c>
      <c r="L10881" t="s">
        <v>34</v>
      </c>
      <c r="M10881">
        <f>YEAR(Table1[[#This Row],[order_date]])</f>
        <v>2024</v>
      </c>
      <c r="N10881">
        <f>MONTH(Table1[[#This Row],[order_date]])</f>
        <v>8</v>
      </c>
      <c r="O10881" s="3">
        <f>Table1[[#This Row],[sales]]-Table1[[#This Row],[profit]]</f>
        <v>3494.12</v>
      </c>
      <c r="P10881" s="3">
        <f>Table1[[#This Row],[sales]]*Table1[[#This Row],[quantity]]</f>
        <v>20037.05</v>
      </c>
      <c r="Q10881" s="9">
        <f>Table1[[#This Row],[delivery_date]]-Table1[[#This Row],[order_date]]</f>
        <v>5</v>
      </c>
    </row>
    <row r="10882" spans="1:17" x14ac:dyDescent="0.35">
      <c r="A10882" t="s">
        <v>10913</v>
      </c>
      <c r="B10882" t="s">
        <v>41</v>
      </c>
      <c r="C10882" t="s">
        <v>26</v>
      </c>
      <c r="D10882" s="2">
        <v>3511.08</v>
      </c>
      <c r="E10882">
        <v>0.32</v>
      </c>
      <c r="F10882">
        <v>6</v>
      </c>
      <c r="G10882" s="1">
        <v>45203</v>
      </c>
      <c r="H10882" s="1">
        <v>45205</v>
      </c>
      <c r="I10882" t="s">
        <v>31</v>
      </c>
      <c r="J10882" t="s">
        <v>16</v>
      </c>
      <c r="K10882" s="2">
        <v>825.53</v>
      </c>
      <c r="L10882" t="s">
        <v>23</v>
      </c>
      <c r="M10882">
        <f>YEAR(Table1[[#This Row],[order_date]])</f>
        <v>2023</v>
      </c>
      <c r="N10882">
        <f>MONTH(Table1[[#This Row],[order_date]])</f>
        <v>10</v>
      </c>
      <c r="O10882" s="3">
        <f>Table1[[#This Row],[sales]]-Table1[[#This Row],[profit]]</f>
        <v>2685.55</v>
      </c>
      <c r="P10882" s="3">
        <f>Table1[[#This Row],[sales]]*Table1[[#This Row],[quantity]]</f>
        <v>21066.48</v>
      </c>
      <c r="Q10882" s="9">
        <f>Table1[[#This Row],[delivery_date]]-Table1[[#This Row],[order_date]]</f>
        <v>2</v>
      </c>
    </row>
    <row r="10883" spans="1:17" x14ac:dyDescent="0.35">
      <c r="A10883" t="s">
        <v>10914</v>
      </c>
      <c r="B10883" t="s">
        <v>19</v>
      </c>
      <c r="C10883" t="s">
        <v>14</v>
      </c>
      <c r="D10883" s="2">
        <v>994.09</v>
      </c>
      <c r="E10883">
        <v>0.08</v>
      </c>
      <c r="F10883">
        <v>7</v>
      </c>
      <c r="G10883" s="1">
        <v>45490</v>
      </c>
      <c r="H10883" s="1">
        <v>45491</v>
      </c>
      <c r="I10883" t="s">
        <v>15</v>
      </c>
      <c r="J10883" t="s">
        <v>22</v>
      </c>
      <c r="K10883" s="2">
        <v>261.05</v>
      </c>
      <c r="L10883" t="s">
        <v>34</v>
      </c>
      <c r="M10883">
        <f>YEAR(Table1[[#This Row],[order_date]])</f>
        <v>2024</v>
      </c>
      <c r="N10883">
        <f>MONTH(Table1[[#This Row],[order_date]])</f>
        <v>7</v>
      </c>
      <c r="O10883" s="3">
        <f>Table1[[#This Row],[sales]]-Table1[[#This Row],[profit]]</f>
        <v>733.04</v>
      </c>
      <c r="P10883" s="3">
        <f>Table1[[#This Row],[sales]]*Table1[[#This Row],[quantity]]</f>
        <v>6958.63</v>
      </c>
      <c r="Q10883" s="9">
        <f>Table1[[#This Row],[delivery_date]]-Table1[[#This Row],[order_date]]</f>
        <v>1</v>
      </c>
    </row>
    <row r="10884" spans="1:17" x14ac:dyDescent="0.35">
      <c r="A10884" t="s">
        <v>10915</v>
      </c>
      <c r="B10884" t="s">
        <v>13</v>
      </c>
      <c r="C10884" t="s">
        <v>14</v>
      </c>
      <c r="D10884" s="2">
        <v>2117.19</v>
      </c>
      <c r="E10884">
        <v>0</v>
      </c>
      <c r="F10884">
        <v>5</v>
      </c>
      <c r="G10884" s="1">
        <v>45046</v>
      </c>
      <c r="H10884" s="1">
        <v>45052</v>
      </c>
      <c r="I10884" t="s">
        <v>21</v>
      </c>
      <c r="J10884" t="s">
        <v>16</v>
      </c>
      <c r="K10884" s="2">
        <v>128.44999999999999</v>
      </c>
      <c r="L10884" t="s">
        <v>34</v>
      </c>
      <c r="M10884">
        <f>YEAR(Table1[[#This Row],[order_date]])</f>
        <v>2023</v>
      </c>
      <c r="N10884">
        <f>MONTH(Table1[[#This Row],[order_date]])</f>
        <v>4</v>
      </c>
      <c r="O10884" s="3">
        <f>Table1[[#This Row],[sales]]-Table1[[#This Row],[profit]]</f>
        <v>1988.74</v>
      </c>
      <c r="P10884" s="3">
        <f>Table1[[#This Row],[sales]]*Table1[[#This Row],[quantity]]</f>
        <v>10585.95</v>
      </c>
      <c r="Q10884" s="9">
        <f>Table1[[#This Row],[delivery_date]]-Table1[[#This Row],[order_date]]</f>
        <v>6</v>
      </c>
    </row>
    <row r="10885" spans="1:17" x14ac:dyDescent="0.35">
      <c r="A10885" t="s">
        <v>10916</v>
      </c>
      <c r="B10885" t="s">
        <v>13</v>
      </c>
      <c r="C10885" t="s">
        <v>26</v>
      </c>
      <c r="D10885" s="2">
        <v>2722.07</v>
      </c>
      <c r="E10885">
        <v>0.46</v>
      </c>
      <c r="F10885">
        <v>5</v>
      </c>
      <c r="G10885" s="1">
        <v>44965</v>
      </c>
      <c r="H10885" s="1">
        <v>44970</v>
      </c>
      <c r="I10885" t="s">
        <v>31</v>
      </c>
      <c r="J10885" t="s">
        <v>22</v>
      </c>
      <c r="K10885" s="2">
        <v>289.11</v>
      </c>
      <c r="L10885" t="s">
        <v>23</v>
      </c>
      <c r="M10885">
        <f>YEAR(Table1[[#This Row],[order_date]])</f>
        <v>2023</v>
      </c>
      <c r="N10885">
        <f>MONTH(Table1[[#This Row],[order_date]])</f>
        <v>2</v>
      </c>
      <c r="O10885" s="3">
        <f>Table1[[#This Row],[sales]]-Table1[[#This Row],[profit]]</f>
        <v>2432.96</v>
      </c>
      <c r="P10885" s="3">
        <f>Table1[[#This Row],[sales]]*Table1[[#This Row],[quantity]]</f>
        <v>13610.35</v>
      </c>
      <c r="Q10885" s="9">
        <f>Table1[[#This Row],[delivery_date]]-Table1[[#This Row],[order_date]]</f>
        <v>5</v>
      </c>
    </row>
    <row r="10886" spans="1:17" x14ac:dyDescent="0.35">
      <c r="A10886" t="s">
        <v>10917</v>
      </c>
      <c r="B10886" t="s">
        <v>41</v>
      </c>
      <c r="C10886" t="s">
        <v>36</v>
      </c>
      <c r="D10886" s="2">
        <v>1862.59</v>
      </c>
      <c r="E10886">
        <v>0.34</v>
      </c>
      <c r="F10886">
        <v>6</v>
      </c>
      <c r="G10886" s="1">
        <v>45271</v>
      </c>
      <c r="H10886" s="1">
        <v>45274</v>
      </c>
      <c r="I10886" t="s">
        <v>31</v>
      </c>
      <c r="J10886" t="s">
        <v>27</v>
      </c>
      <c r="K10886" s="2">
        <v>293.31</v>
      </c>
      <c r="L10886" t="s">
        <v>28</v>
      </c>
      <c r="M10886">
        <f>YEAR(Table1[[#This Row],[order_date]])</f>
        <v>2023</v>
      </c>
      <c r="N10886">
        <f>MONTH(Table1[[#This Row],[order_date]])</f>
        <v>12</v>
      </c>
      <c r="O10886" s="3">
        <f>Table1[[#This Row],[sales]]-Table1[[#This Row],[profit]]</f>
        <v>1569.28</v>
      </c>
      <c r="P10886" s="3">
        <f>Table1[[#This Row],[sales]]*Table1[[#This Row],[quantity]]</f>
        <v>11175.539999999999</v>
      </c>
      <c r="Q10886" s="9">
        <f>Table1[[#This Row],[delivery_date]]-Table1[[#This Row],[order_date]]</f>
        <v>3</v>
      </c>
    </row>
    <row r="10887" spans="1:17" x14ac:dyDescent="0.35">
      <c r="A10887" t="s">
        <v>10918</v>
      </c>
      <c r="B10887" t="s">
        <v>41</v>
      </c>
      <c r="C10887" t="s">
        <v>14</v>
      </c>
      <c r="D10887" s="2">
        <v>962.92</v>
      </c>
      <c r="E10887">
        <v>0.05</v>
      </c>
      <c r="F10887">
        <v>8</v>
      </c>
      <c r="G10887" s="1">
        <v>45609</v>
      </c>
      <c r="H10887" s="1">
        <v>45614</v>
      </c>
      <c r="I10887" t="s">
        <v>21</v>
      </c>
      <c r="J10887" t="s">
        <v>16</v>
      </c>
      <c r="K10887" s="2">
        <v>98.19</v>
      </c>
      <c r="L10887" t="s">
        <v>23</v>
      </c>
      <c r="M10887">
        <f>YEAR(Table1[[#This Row],[order_date]])</f>
        <v>2024</v>
      </c>
      <c r="N10887">
        <f>MONTH(Table1[[#This Row],[order_date]])</f>
        <v>11</v>
      </c>
      <c r="O10887" s="3">
        <f>Table1[[#This Row],[sales]]-Table1[[#This Row],[profit]]</f>
        <v>864.73</v>
      </c>
      <c r="P10887" s="3">
        <f>Table1[[#This Row],[sales]]*Table1[[#This Row],[quantity]]</f>
        <v>7703.36</v>
      </c>
      <c r="Q10887" s="9">
        <f>Table1[[#This Row],[delivery_date]]-Table1[[#This Row],[order_date]]</f>
        <v>5</v>
      </c>
    </row>
    <row r="10888" spans="1:17" x14ac:dyDescent="0.35">
      <c r="A10888" t="s">
        <v>10919</v>
      </c>
      <c r="B10888" t="s">
        <v>41</v>
      </c>
      <c r="C10888" t="s">
        <v>36</v>
      </c>
      <c r="D10888" s="2">
        <v>3706.96</v>
      </c>
      <c r="E10888">
        <v>0.37</v>
      </c>
      <c r="F10888">
        <v>2</v>
      </c>
      <c r="G10888" s="1">
        <v>45300</v>
      </c>
      <c r="H10888" s="1">
        <v>45303</v>
      </c>
      <c r="I10888" t="s">
        <v>31</v>
      </c>
      <c r="J10888" t="s">
        <v>16</v>
      </c>
      <c r="K10888" s="2">
        <v>436.78</v>
      </c>
      <c r="L10888" t="s">
        <v>17</v>
      </c>
      <c r="M10888">
        <f>YEAR(Table1[[#This Row],[order_date]])</f>
        <v>2024</v>
      </c>
      <c r="N10888">
        <f>MONTH(Table1[[#This Row],[order_date]])</f>
        <v>1</v>
      </c>
      <c r="O10888" s="3">
        <f>Table1[[#This Row],[sales]]-Table1[[#This Row],[profit]]</f>
        <v>3270.1800000000003</v>
      </c>
      <c r="P10888" s="3">
        <f>Table1[[#This Row],[sales]]*Table1[[#This Row],[quantity]]</f>
        <v>7413.92</v>
      </c>
      <c r="Q10888" s="9">
        <f>Table1[[#This Row],[delivery_date]]-Table1[[#This Row],[order_date]]</f>
        <v>3</v>
      </c>
    </row>
    <row r="10889" spans="1:17" x14ac:dyDescent="0.35">
      <c r="A10889" t="s">
        <v>10920</v>
      </c>
      <c r="B10889" t="s">
        <v>13</v>
      </c>
      <c r="C10889" t="s">
        <v>26</v>
      </c>
      <c r="D10889" s="2">
        <v>1074.3499999999999</v>
      </c>
      <c r="E10889">
        <v>0.11</v>
      </c>
      <c r="F10889">
        <v>9</v>
      </c>
      <c r="G10889" s="1">
        <v>45637</v>
      </c>
      <c r="H10889" s="1">
        <v>45640</v>
      </c>
      <c r="I10889" t="s">
        <v>31</v>
      </c>
      <c r="J10889" t="s">
        <v>27</v>
      </c>
      <c r="K10889" s="2">
        <v>191.97</v>
      </c>
      <c r="L10889" t="s">
        <v>48</v>
      </c>
      <c r="M10889">
        <f>YEAR(Table1[[#This Row],[order_date]])</f>
        <v>2024</v>
      </c>
      <c r="N10889">
        <f>MONTH(Table1[[#This Row],[order_date]])</f>
        <v>12</v>
      </c>
      <c r="O10889" s="3">
        <f>Table1[[#This Row],[sales]]-Table1[[#This Row],[profit]]</f>
        <v>882.37999999999988</v>
      </c>
      <c r="P10889" s="3">
        <f>Table1[[#This Row],[sales]]*Table1[[#This Row],[quantity]]</f>
        <v>9669.15</v>
      </c>
      <c r="Q10889" s="9">
        <f>Table1[[#This Row],[delivery_date]]-Table1[[#This Row],[order_date]]</f>
        <v>3</v>
      </c>
    </row>
    <row r="10890" spans="1:17" x14ac:dyDescent="0.35">
      <c r="A10890" t="s">
        <v>10921</v>
      </c>
      <c r="B10890" t="s">
        <v>13</v>
      </c>
      <c r="C10890" t="s">
        <v>26</v>
      </c>
      <c r="D10890" s="2">
        <v>1376.38</v>
      </c>
      <c r="E10890">
        <v>0.4</v>
      </c>
      <c r="F10890">
        <v>5</v>
      </c>
      <c r="G10890" s="1">
        <v>45405</v>
      </c>
      <c r="H10890" s="1">
        <v>45407</v>
      </c>
      <c r="I10890" t="s">
        <v>15</v>
      </c>
      <c r="J10890" t="s">
        <v>22</v>
      </c>
      <c r="K10890" s="2">
        <v>200.57</v>
      </c>
      <c r="L10890" t="s">
        <v>39</v>
      </c>
      <c r="M10890">
        <f>YEAR(Table1[[#This Row],[order_date]])</f>
        <v>2024</v>
      </c>
      <c r="N10890">
        <f>MONTH(Table1[[#This Row],[order_date]])</f>
        <v>4</v>
      </c>
      <c r="O10890" s="3">
        <f>Table1[[#This Row],[sales]]-Table1[[#This Row],[profit]]</f>
        <v>1175.8100000000002</v>
      </c>
      <c r="P10890" s="3">
        <f>Table1[[#This Row],[sales]]*Table1[[#This Row],[quantity]]</f>
        <v>6881.9000000000005</v>
      </c>
      <c r="Q10890" s="9">
        <f>Table1[[#This Row],[delivery_date]]-Table1[[#This Row],[order_date]]</f>
        <v>2</v>
      </c>
    </row>
    <row r="10891" spans="1:17" x14ac:dyDescent="0.35">
      <c r="A10891" t="s">
        <v>10922</v>
      </c>
      <c r="B10891" t="s">
        <v>25</v>
      </c>
      <c r="C10891" t="s">
        <v>14</v>
      </c>
      <c r="D10891" s="2">
        <v>1503.95</v>
      </c>
      <c r="E10891">
        <v>0.3</v>
      </c>
      <c r="F10891">
        <v>4</v>
      </c>
      <c r="G10891" s="1">
        <v>45120</v>
      </c>
      <c r="H10891" s="1">
        <v>45121</v>
      </c>
      <c r="I10891" t="s">
        <v>15</v>
      </c>
      <c r="J10891" t="s">
        <v>22</v>
      </c>
      <c r="K10891" s="2">
        <v>426.54</v>
      </c>
      <c r="L10891" t="s">
        <v>23</v>
      </c>
      <c r="M10891">
        <f>YEAR(Table1[[#This Row],[order_date]])</f>
        <v>2023</v>
      </c>
      <c r="N10891">
        <f>MONTH(Table1[[#This Row],[order_date]])</f>
        <v>7</v>
      </c>
      <c r="O10891" s="3">
        <f>Table1[[#This Row],[sales]]-Table1[[#This Row],[profit]]</f>
        <v>1077.4100000000001</v>
      </c>
      <c r="P10891" s="3">
        <f>Table1[[#This Row],[sales]]*Table1[[#This Row],[quantity]]</f>
        <v>6015.8</v>
      </c>
      <c r="Q10891" s="9">
        <f>Table1[[#This Row],[delivery_date]]-Table1[[#This Row],[order_date]]</f>
        <v>1</v>
      </c>
    </row>
    <row r="10892" spans="1:17" x14ac:dyDescent="0.35">
      <c r="A10892" t="s">
        <v>10923</v>
      </c>
      <c r="B10892" t="s">
        <v>19</v>
      </c>
      <c r="C10892" t="s">
        <v>36</v>
      </c>
      <c r="D10892" s="2">
        <v>892.72</v>
      </c>
      <c r="E10892">
        <v>0.06</v>
      </c>
      <c r="F10892">
        <v>8</v>
      </c>
      <c r="G10892" s="1">
        <v>45034</v>
      </c>
      <c r="H10892" s="1">
        <v>45037</v>
      </c>
      <c r="I10892" t="s">
        <v>21</v>
      </c>
      <c r="J10892" t="s">
        <v>22</v>
      </c>
      <c r="K10892" s="2">
        <v>232.52</v>
      </c>
      <c r="L10892" t="s">
        <v>23</v>
      </c>
      <c r="M10892">
        <f>YEAR(Table1[[#This Row],[order_date]])</f>
        <v>2023</v>
      </c>
      <c r="N10892">
        <f>MONTH(Table1[[#This Row],[order_date]])</f>
        <v>4</v>
      </c>
      <c r="O10892" s="3">
        <f>Table1[[#This Row],[sales]]-Table1[[#This Row],[profit]]</f>
        <v>660.2</v>
      </c>
      <c r="P10892" s="3">
        <f>Table1[[#This Row],[sales]]*Table1[[#This Row],[quantity]]</f>
        <v>7141.76</v>
      </c>
      <c r="Q10892" s="9">
        <f>Table1[[#This Row],[delivery_date]]-Table1[[#This Row],[order_date]]</f>
        <v>3</v>
      </c>
    </row>
    <row r="10893" spans="1:17" x14ac:dyDescent="0.35">
      <c r="A10893" t="s">
        <v>10924</v>
      </c>
      <c r="B10893" t="s">
        <v>25</v>
      </c>
      <c r="C10893" t="s">
        <v>26</v>
      </c>
      <c r="D10893" s="2">
        <v>4262.8</v>
      </c>
      <c r="E10893">
        <v>0.04</v>
      </c>
      <c r="F10893">
        <v>4</v>
      </c>
      <c r="G10893" s="1">
        <v>45570</v>
      </c>
      <c r="H10893" s="1">
        <v>45572</v>
      </c>
      <c r="I10893" t="s">
        <v>21</v>
      </c>
      <c r="J10893" t="s">
        <v>22</v>
      </c>
      <c r="K10893" s="2">
        <v>435.04</v>
      </c>
      <c r="L10893" t="s">
        <v>48</v>
      </c>
      <c r="M10893">
        <f>YEAR(Table1[[#This Row],[order_date]])</f>
        <v>2024</v>
      </c>
      <c r="N10893">
        <f>MONTH(Table1[[#This Row],[order_date]])</f>
        <v>10</v>
      </c>
      <c r="O10893" s="3">
        <f>Table1[[#This Row],[sales]]-Table1[[#This Row],[profit]]</f>
        <v>3827.76</v>
      </c>
      <c r="P10893" s="3">
        <f>Table1[[#This Row],[sales]]*Table1[[#This Row],[quantity]]</f>
        <v>17051.2</v>
      </c>
      <c r="Q10893" s="9">
        <f>Table1[[#This Row],[delivery_date]]-Table1[[#This Row],[order_date]]</f>
        <v>2</v>
      </c>
    </row>
    <row r="10894" spans="1:17" x14ac:dyDescent="0.35">
      <c r="A10894" t="s">
        <v>10925</v>
      </c>
      <c r="B10894" t="s">
        <v>19</v>
      </c>
      <c r="C10894" t="s">
        <v>14</v>
      </c>
      <c r="D10894" s="2">
        <v>3092.02</v>
      </c>
      <c r="E10894">
        <v>0.23</v>
      </c>
      <c r="F10894">
        <v>2</v>
      </c>
      <c r="G10894" s="1">
        <v>45311</v>
      </c>
      <c r="H10894" s="1">
        <v>45316</v>
      </c>
      <c r="I10894" t="s">
        <v>21</v>
      </c>
      <c r="J10894" t="s">
        <v>16</v>
      </c>
      <c r="K10894" s="2">
        <v>887.58</v>
      </c>
      <c r="L10894" t="s">
        <v>28</v>
      </c>
      <c r="M10894">
        <f>YEAR(Table1[[#This Row],[order_date]])</f>
        <v>2024</v>
      </c>
      <c r="N10894">
        <f>MONTH(Table1[[#This Row],[order_date]])</f>
        <v>1</v>
      </c>
      <c r="O10894" s="3">
        <f>Table1[[#This Row],[sales]]-Table1[[#This Row],[profit]]</f>
        <v>2204.44</v>
      </c>
      <c r="P10894" s="3">
        <f>Table1[[#This Row],[sales]]*Table1[[#This Row],[quantity]]</f>
        <v>6184.04</v>
      </c>
      <c r="Q10894" s="9">
        <f>Table1[[#This Row],[delivery_date]]-Table1[[#This Row],[order_date]]</f>
        <v>5</v>
      </c>
    </row>
    <row r="10895" spans="1:17" x14ac:dyDescent="0.35">
      <c r="A10895" t="s">
        <v>10926</v>
      </c>
      <c r="B10895" t="s">
        <v>25</v>
      </c>
      <c r="C10895" t="s">
        <v>26</v>
      </c>
      <c r="D10895" s="2">
        <v>4190.2700000000004</v>
      </c>
      <c r="E10895">
        <v>0.47</v>
      </c>
      <c r="F10895">
        <v>5</v>
      </c>
      <c r="G10895" s="1">
        <v>45037</v>
      </c>
      <c r="H10895" s="1">
        <v>45044</v>
      </c>
      <c r="I10895" t="s">
        <v>31</v>
      </c>
      <c r="J10895" t="s">
        <v>27</v>
      </c>
      <c r="K10895" s="2">
        <v>436.78</v>
      </c>
      <c r="L10895" t="s">
        <v>39</v>
      </c>
      <c r="M10895">
        <f>YEAR(Table1[[#This Row],[order_date]])</f>
        <v>2023</v>
      </c>
      <c r="N10895">
        <f>MONTH(Table1[[#This Row],[order_date]])</f>
        <v>4</v>
      </c>
      <c r="O10895" s="3">
        <f>Table1[[#This Row],[sales]]-Table1[[#This Row],[profit]]</f>
        <v>3753.4900000000007</v>
      </c>
      <c r="P10895" s="3">
        <f>Table1[[#This Row],[sales]]*Table1[[#This Row],[quantity]]</f>
        <v>20951.350000000002</v>
      </c>
      <c r="Q10895" s="9">
        <f>Table1[[#This Row],[delivery_date]]-Table1[[#This Row],[order_date]]</f>
        <v>7</v>
      </c>
    </row>
    <row r="10896" spans="1:17" x14ac:dyDescent="0.35">
      <c r="A10896" t="s">
        <v>10927</v>
      </c>
      <c r="B10896" t="s">
        <v>13</v>
      </c>
      <c r="C10896" t="s">
        <v>20</v>
      </c>
      <c r="D10896" s="2">
        <v>2519.27</v>
      </c>
      <c r="E10896">
        <v>0.28000000000000003</v>
      </c>
      <c r="F10896">
        <v>5</v>
      </c>
      <c r="G10896" s="1">
        <v>45498</v>
      </c>
      <c r="H10896" s="1">
        <v>45499</v>
      </c>
      <c r="I10896" t="s">
        <v>21</v>
      </c>
      <c r="J10896" t="s">
        <v>27</v>
      </c>
      <c r="K10896" s="2">
        <v>501.67</v>
      </c>
      <c r="L10896" t="s">
        <v>28</v>
      </c>
      <c r="M10896">
        <f>YEAR(Table1[[#This Row],[order_date]])</f>
        <v>2024</v>
      </c>
      <c r="N10896">
        <f>MONTH(Table1[[#This Row],[order_date]])</f>
        <v>7</v>
      </c>
      <c r="O10896" s="3">
        <f>Table1[[#This Row],[sales]]-Table1[[#This Row],[profit]]</f>
        <v>2017.6</v>
      </c>
      <c r="P10896" s="3">
        <f>Table1[[#This Row],[sales]]*Table1[[#This Row],[quantity]]</f>
        <v>12596.35</v>
      </c>
      <c r="Q10896" s="9">
        <f>Table1[[#This Row],[delivery_date]]-Table1[[#This Row],[order_date]]</f>
        <v>1</v>
      </c>
    </row>
    <row r="10897" spans="1:17" x14ac:dyDescent="0.35">
      <c r="A10897" t="s">
        <v>10928</v>
      </c>
      <c r="B10897" t="s">
        <v>25</v>
      </c>
      <c r="C10897" t="s">
        <v>20</v>
      </c>
      <c r="D10897" s="2">
        <v>2645.86</v>
      </c>
      <c r="E10897">
        <v>0.38</v>
      </c>
      <c r="F10897">
        <v>4</v>
      </c>
      <c r="G10897" s="1">
        <v>45232</v>
      </c>
      <c r="H10897" s="1">
        <v>45233</v>
      </c>
      <c r="I10897" t="s">
        <v>15</v>
      </c>
      <c r="J10897" t="s">
        <v>27</v>
      </c>
      <c r="K10897" s="2">
        <v>335.29</v>
      </c>
      <c r="L10897" t="s">
        <v>17</v>
      </c>
      <c r="M10897">
        <f>YEAR(Table1[[#This Row],[order_date]])</f>
        <v>2023</v>
      </c>
      <c r="N10897">
        <f>MONTH(Table1[[#This Row],[order_date]])</f>
        <v>11</v>
      </c>
      <c r="O10897" s="3">
        <f>Table1[[#This Row],[sales]]-Table1[[#This Row],[profit]]</f>
        <v>2310.5700000000002</v>
      </c>
      <c r="P10897" s="3">
        <f>Table1[[#This Row],[sales]]*Table1[[#This Row],[quantity]]</f>
        <v>10583.44</v>
      </c>
      <c r="Q10897" s="9">
        <f>Table1[[#This Row],[delivery_date]]-Table1[[#This Row],[order_date]]</f>
        <v>1</v>
      </c>
    </row>
    <row r="10898" spans="1:17" x14ac:dyDescent="0.35">
      <c r="A10898" t="s">
        <v>10929</v>
      </c>
      <c r="B10898" t="s">
        <v>19</v>
      </c>
      <c r="C10898" t="s">
        <v>14</v>
      </c>
      <c r="D10898" s="2">
        <v>3119.11</v>
      </c>
      <c r="E10898">
        <v>0.23</v>
      </c>
      <c r="F10898">
        <v>3</v>
      </c>
      <c r="G10898" s="1">
        <v>45269</v>
      </c>
      <c r="H10898" s="1">
        <v>45271</v>
      </c>
      <c r="I10898" t="s">
        <v>31</v>
      </c>
      <c r="J10898" t="s">
        <v>27</v>
      </c>
      <c r="K10898" s="2">
        <v>377.96</v>
      </c>
      <c r="L10898" t="s">
        <v>39</v>
      </c>
      <c r="M10898">
        <f>YEAR(Table1[[#This Row],[order_date]])</f>
        <v>2023</v>
      </c>
      <c r="N10898">
        <f>MONTH(Table1[[#This Row],[order_date]])</f>
        <v>12</v>
      </c>
      <c r="O10898" s="3">
        <f>Table1[[#This Row],[sales]]-Table1[[#This Row],[profit]]</f>
        <v>2741.15</v>
      </c>
      <c r="P10898" s="3">
        <f>Table1[[#This Row],[sales]]*Table1[[#This Row],[quantity]]</f>
        <v>9357.33</v>
      </c>
      <c r="Q10898" s="9">
        <f>Table1[[#This Row],[delivery_date]]-Table1[[#This Row],[order_date]]</f>
        <v>2</v>
      </c>
    </row>
    <row r="10899" spans="1:17" x14ac:dyDescent="0.35">
      <c r="A10899" t="s">
        <v>10930</v>
      </c>
      <c r="B10899" t="s">
        <v>41</v>
      </c>
      <c r="C10899" t="s">
        <v>26</v>
      </c>
      <c r="D10899" s="2">
        <v>1917.51</v>
      </c>
      <c r="E10899">
        <v>0.19</v>
      </c>
      <c r="F10899">
        <v>5</v>
      </c>
      <c r="G10899" s="1">
        <v>45229</v>
      </c>
      <c r="H10899" s="1">
        <v>45231</v>
      </c>
      <c r="I10899" t="s">
        <v>15</v>
      </c>
      <c r="J10899" t="s">
        <v>27</v>
      </c>
      <c r="K10899" s="2">
        <v>354.88</v>
      </c>
      <c r="L10899" t="s">
        <v>28</v>
      </c>
      <c r="M10899">
        <f>YEAR(Table1[[#This Row],[order_date]])</f>
        <v>2023</v>
      </c>
      <c r="N10899">
        <f>MONTH(Table1[[#This Row],[order_date]])</f>
        <v>10</v>
      </c>
      <c r="O10899" s="3">
        <f>Table1[[#This Row],[sales]]-Table1[[#This Row],[profit]]</f>
        <v>1562.63</v>
      </c>
      <c r="P10899" s="3">
        <f>Table1[[#This Row],[sales]]*Table1[[#This Row],[quantity]]</f>
        <v>9587.5499999999993</v>
      </c>
      <c r="Q10899" s="9">
        <f>Table1[[#This Row],[delivery_date]]-Table1[[#This Row],[order_date]]</f>
        <v>2</v>
      </c>
    </row>
    <row r="10900" spans="1:17" x14ac:dyDescent="0.35">
      <c r="A10900" t="s">
        <v>10931</v>
      </c>
      <c r="B10900" t="s">
        <v>19</v>
      </c>
      <c r="C10900" t="s">
        <v>14</v>
      </c>
      <c r="D10900" s="2">
        <v>2533.2600000000002</v>
      </c>
      <c r="E10900">
        <v>0.41</v>
      </c>
      <c r="F10900">
        <v>9</v>
      </c>
      <c r="G10900" s="1">
        <v>44943</v>
      </c>
      <c r="H10900" s="1">
        <v>44947</v>
      </c>
      <c r="I10900" t="s">
        <v>15</v>
      </c>
      <c r="J10900" t="s">
        <v>16</v>
      </c>
      <c r="K10900" s="2">
        <v>726.35</v>
      </c>
      <c r="L10900" t="s">
        <v>39</v>
      </c>
      <c r="M10900">
        <f>YEAR(Table1[[#This Row],[order_date]])</f>
        <v>2023</v>
      </c>
      <c r="N10900">
        <f>MONTH(Table1[[#This Row],[order_date]])</f>
        <v>1</v>
      </c>
      <c r="O10900" s="3">
        <f>Table1[[#This Row],[sales]]-Table1[[#This Row],[profit]]</f>
        <v>1806.9100000000003</v>
      </c>
      <c r="P10900" s="3">
        <f>Table1[[#This Row],[sales]]*Table1[[#This Row],[quantity]]</f>
        <v>22799.340000000004</v>
      </c>
      <c r="Q10900" s="9">
        <f>Table1[[#This Row],[delivery_date]]-Table1[[#This Row],[order_date]]</f>
        <v>4</v>
      </c>
    </row>
    <row r="10901" spans="1:17" x14ac:dyDescent="0.35">
      <c r="A10901" t="s">
        <v>10932</v>
      </c>
      <c r="B10901" t="s">
        <v>41</v>
      </c>
      <c r="C10901" t="s">
        <v>33</v>
      </c>
      <c r="D10901" s="2">
        <v>2779.88</v>
      </c>
      <c r="E10901">
        <v>0.23</v>
      </c>
      <c r="F10901">
        <v>9</v>
      </c>
      <c r="G10901" s="1">
        <v>45601</v>
      </c>
      <c r="H10901" s="1">
        <v>45607</v>
      </c>
      <c r="I10901" t="s">
        <v>15</v>
      </c>
      <c r="J10901" t="s">
        <v>16</v>
      </c>
      <c r="K10901" s="2">
        <v>430.11</v>
      </c>
      <c r="L10901" t="s">
        <v>48</v>
      </c>
      <c r="M10901">
        <f>YEAR(Table1[[#This Row],[order_date]])</f>
        <v>2024</v>
      </c>
      <c r="N10901">
        <f>MONTH(Table1[[#This Row],[order_date]])</f>
        <v>11</v>
      </c>
      <c r="O10901" s="3">
        <f>Table1[[#This Row],[sales]]-Table1[[#This Row],[profit]]</f>
        <v>2349.77</v>
      </c>
      <c r="P10901" s="3">
        <f>Table1[[#This Row],[sales]]*Table1[[#This Row],[quantity]]</f>
        <v>25018.920000000002</v>
      </c>
      <c r="Q10901" s="9">
        <f>Table1[[#This Row],[delivery_date]]-Table1[[#This Row],[order_date]]</f>
        <v>6</v>
      </c>
    </row>
    <row r="10902" spans="1:17" x14ac:dyDescent="0.35">
      <c r="A10902" t="s">
        <v>10933</v>
      </c>
      <c r="B10902" t="s">
        <v>13</v>
      </c>
      <c r="C10902" t="s">
        <v>14</v>
      </c>
      <c r="D10902" s="2">
        <v>4772.3599999999997</v>
      </c>
      <c r="E10902">
        <v>7.0000000000000007E-2</v>
      </c>
      <c r="F10902">
        <v>9</v>
      </c>
      <c r="G10902" s="1">
        <v>45446</v>
      </c>
      <c r="H10902" s="1">
        <v>45451</v>
      </c>
      <c r="I10902" t="s">
        <v>31</v>
      </c>
      <c r="J10902" t="s">
        <v>22</v>
      </c>
      <c r="K10902" s="2">
        <v>574.28</v>
      </c>
      <c r="L10902" t="s">
        <v>48</v>
      </c>
      <c r="M10902">
        <f>YEAR(Table1[[#This Row],[order_date]])</f>
        <v>2024</v>
      </c>
      <c r="N10902">
        <f>MONTH(Table1[[#This Row],[order_date]])</f>
        <v>6</v>
      </c>
      <c r="O10902" s="3">
        <f>Table1[[#This Row],[sales]]-Table1[[#This Row],[profit]]</f>
        <v>4198.08</v>
      </c>
      <c r="P10902" s="3">
        <f>Table1[[#This Row],[sales]]*Table1[[#This Row],[quantity]]</f>
        <v>42951.24</v>
      </c>
      <c r="Q10902" s="9">
        <f>Table1[[#This Row],[delivery_date]]-Table1[[#This Row],[order_date]]</f>
        <v>5</v>
      </c>
    </row>
    <row r="10903" spans="1:17" x14ac:dyDescent="0.35">
      <c r="A10903" t="s">
        <v>10934</v>
      </c>
      <c r="B10903" t="s">
        <v>19</v>
      </c>
      <c r="C10903" t="s">
        <v>14</v>
      </c>
      <c r="D10903" s="2">
        <v>4426.25</v>
      </c>
      <c r="E10903">
        <v>0.14000000000000001</v>
      </c>
      <c r="F10903">
        <v>6</v>
      </c>
      <c r="G10903" s="1">
        <v>45494</v>
      </c>
      <c r="H10903" s="1">
        <v>45498</v>
      </c>
      <c r="I10903" t="s">
        <v>21</v>
      </c>
      <c r="J10903" t="s">
        <v>16</v>
      </c>
      <c r="K10903" s="2">
        <v>498.29</v>
      </c>
      <c r="L10903" t="s">
        <v>17</v>
      </c>
      <c r="M10903">
        <f>YEAR(Table1[[#This Row],[order_date]])</f>
        <v>2024</v>
      </c>
      <c r="N10903">
        <f>MONTH(Table1[[#This Row],[order_date]])</f>
        <v>7</v>
      </c>
      <c r="O10903" s="3">
        <f>Table1[[#This Row],[sales]]-Table1[[#This Row],[profit]]</f>
        <v>3927.96</v>
      </c>
      <c r="P10903" s="3">
        <f>Table1[[#This Row],[sales]]*Table1[[#This Row],[quantity]]</f>
        <v>26557.5</v>
      </c>
      <c r="Q10903" s="9">
        <f>Table1[[#This Row],[delivery_date]]-Table1[[#This Row],[order_date]]</f>
        <v>4</v>
      </c>
    </row>
    <row r="10904" spans="1:17" x14ac:dyDescent="0.35">
      <c r="A10904" t="s">
        <v>10935</v>
      </c>
      <c r="B10904" t="s">
        <v>25</v>
      </c>
      <c r="C10904" t="s">
        <v>20</v>
      </c>
      <c r="D10904" s="2">
        <v>733.3</v>
      </c>
      <c r="E10904">
        <v>0.28000000000000003</v>
      </c>
      <c r="F10904">
        <v>8</v>
      </c>
      <c r="G10904" s="1">
        <v>45626</v>
      </c>
      <c r="H10904" s="1">
        <v>45633</v>
      </c>
      <c r="I10904" t="s">
        <v>21</v>
      </c>
      <c r="J10904" t="s">
        <v>22</v>
      </c>
      <c r="K10904" s="2">
        <v>93.33</v>
      </c>
      <c r="L10904" t="s">
        <v>17</v>
      </c>
      <c r="M10904">
        <f>YEAR(Table1[[#This Row],[order_date]])</f>
        <v>2024</v>
      </c>
      <c r="N10904">
        <f>MONTH(Table1[[#This Row],[order_date]])</f>
        <v>11</v>
      </c>
      <c r="O10904" s="3">
        <f>Table1[[#This Row],[sales]]-Table1[[#This Row],[profit]]</f>
        <v>639.96999999999991</v>
      </c>
      <c r="P10904" s="3">
        <f>Table1[[#This Row],[sales]]*Table1[[#This Row],[quantity]]</f>
        <v>5866.4</v>
      </c>
      <c r="Q10904" s="9">
        <f>Table1[[#This Row],[delivery_date]]-Table1[[#This Row],[order_date]]</f>
        <v>7</v>
      </c>
    </row>
    <row r="10905" spans="1:17" x14ac:dyDescent="0.35">
      <c r="A10905" t="s">
        <v>10936</v>
      </c>
      <c r="B10905" t="s">
        <v>19</v>
      </c>
      <c r="C10905" t="s">
        <v>20</v>
      </c>
      <c r="D10905" s="2">
        <v>302.27999999999997</v>
      </c>
      <c r="E10905">
        <v>0.2</v>
      </c>
      <c r="F10905">
        <v>1</v>
      </c>
      <c r="G10905" s="1">
        <v>45109</v>
      </c>
      <c r="H10905" s="1">
        <v>45113</v>
      </c>
      <c r="I10905" t="s">
        <v>15</v>
      </c>
      <c r="J10905" t="s">
        <v>16</v>
      </c>
      <c r="K10905" s="2">
        <v>48.72</v>
      </c>
      <c r="L10905" t="s">
        <v>23</v>
      </c>
      <c r="M10905">
        <f>YEAR(Table1[[#This Row],[order_date]])</f>
        <v>2023</v>
      </c>
      <c r="N10905">
        <f>MONTH(Table1[[#This Row],[order_date]])</f>
        <v>7</v>
      </c>
      <c r="O10905" s="3">
        <f>Table1[[#This Row],[sales]]-Table1[[#This Row],[profit]]</f>
        <v>253.55999999999997</v>
      </c>
      <c r="P10905" s="3">
        <f>Table1[[#This Row],[sales]]*Table1[[#This Row],[quantity]]</f>
        <v>302.27999999999997</v>
      </c>
      <c r="Q10905" s="9">
        <f>Table1[[#This Row],[delivery_date]]-Table1[[#This Row],[order_date]]</f>
        <v>4</v>
      </c>
    </row>
    <row r="10906" spans="1:17" x14ac:dyDescent="0.35">
      <c r="A10906" t="s">
        <v>10937</v>
      </c>
      <c r="B10906" t="s">
        <v>41</v>
      </c>
      <c r="C10906" t="s">
        <v>26</v>
      </c>
      <c r="D10906" s="2">
        <v>3433.64</v>
      </c>
      <c r="E10906">
        <v>0.18</v>
      </c>
      <c r="F10906">
        <v>1</v>
      </c>
      <c r="G10906" s="1">
        <v>45189</v>
      </c>
      <c r="H10906" s="1">
        <v>45190</v>
      </c>
      <c r="I10906" t="s">
        <v>31</v>
      </c>
      <c r="J10906" t="s">
        <v>16</v>
      </c>
      <c r="K10906" s="2">
        <v>921.19</v>
      </c>
      <c r="L10906" t="s">
        <v>17</v>
      </c>
      <c r="M10906">
        <f>YEAR(Table1[[#This Row],[order_date]])</f>
        <v>2023</v>
      </c>
      <c r="N10906">
        <f>MONTH(Table1[[#This Row],[order_date]])</f>
        <v>9</v>
      </c>
      <c r="O10906" s="3">
        <f>Table1[[#This Row],[sales]]-Table1[[#This Row],[profit]]</f>
        <v>2512.4499999999998</v>
      </c>
      <c r="P10906" s="3">
        <f>Table1[[#This Row],[sales]]*Table1[[#This Row],[quantity]]</f>
        <v>3433.64</v>
      </c>
      <c r="Q10906" s="9">
        <f>Table1[[#This Row],[delivery_date]]-Table1[[#This Row],[order_date]]</f>
        <v>1</v>
      </c>
    </row>
    <row r="10907" spans="1:17" x14ac:dyDescent="0.35">
      <c r="A10907" t="s">
        <v>10938</v>
      </c>
      <c r="B10907" t="s">
        <v>13</v>
      </c>
      <c r="C10907" t="s">
        <v>14</v>
      </c>
      <c r="D10907" s="2">
        <v>341.07</v>
      </c>
      <c r="E10907">
        <v>0.33</v>
      </c>
      <c r="F10907">
        <v>7</v>
      </c>
      <c r="G10907" s="1">
        <v>44991</v>
      </c>
      <c r="H10907" s="1">
        <v>44995</v>
      </c>
      <c r="I10907" t="s">
        <v>31</v>
      </c>
      <c r="J10907" t="s">
        <v>27</v>
      </c>
      <c r="K10907" s="2">
        <v>43.89</v>
      </c>
      <c r="L10907" t="s">
        <v>23</v>
      </c>
      <c r="M10907">
        <f>YEAR(Table1[[#This Row],[order_date]])</f>
        <v>2023</v>
      </c>
      <c r="N10907">
        <f>MONTH(Table1[[#This Row],[order_date]])</f>
        <v>3</v>
      </c>
      <c r="O10907" s="3">
        <f>Table1[[#This Row],[sales]]-Table1[[#This Row],[profit]]</f>
        <v>297.18</v>
      </c>
      <c r="P10907" s="3">
        <f>Table1[[#This Row],[sales]]*Table1[[#This Row],[quantity]]</f>
        <v>2387.4899999999998</v>
      </c>
      <c r="Q10907" s="9">
        <f>Table1[[#This Row],[delivery_date]]-Table1[[#This Row],[order_date]]</f>
        <v>4</v>
      </c>
    </row>
    <row r="10908" spans="1:17" x14ac:dyDescent="0.35">
      <c r="A10908" t="s">
        <v>10939</v>
      </c>
      <c r="B10908" t="s">
        <v>25</v>
      </c>
      <c r="C10908" t="s">
        <v>14</v>
      </c>
      <c r="D10908" s="2">
        <v>395.72</v>
      </c>
      <c r="E10908">
        <v>0.32</v>
      </c>
      <c r="F10908">
        <v>5</v>
      </c>
      <c r="G10908" s="1">
        <v>45207</v>
      </c>
      <c r="H10908" s="1">
        <v>45212</v>
      </c>
      <c r="I10908" t="s">
        <v>15</v>
      </c>
      <c r="J10908" t="s">
        <v>22</v>
      </c>
      <c r="K10908" s="2">
        <v>46.74</v>
      </c>
      <c r="L10908" t="s">
        <v>17</v>
      </c>
      <c r="M10908">
        <f>YEAR(Table1[[#This Row],[order_date]])</f>
        <v>2023</v>
      </c>
      <c r="N10908">
        <f>MONTH(Table1[[#This Row],[order_date]])</f>
        <v>10</v>
      </c>
      <c r="O10908" s="3">
        <f>Table1[[#This Row],[sales]]-Table1[[#This Row],[profit]]</f>
        <v>348.98</v>
      </c>
      <c r="P10908" s="3">
        <f>Table1[[#This Row],[sales]]*Table1[[#This Row],[quantity]]</f>
        <v>1978.6000000000001</v>
      </c>
      <c r="Q10908" s="9">
        <f>Table1[[#This Row],[delivery_date]]-Table1[[#This Row],[order_date]]</f>
        <v>5</v>
      </c>
    </row>
    <row r="10909" spans="1:17" x14ac:dyDescent="0.35">
      <c r="A10909" t="s">
        <v>10940</v>
      </c>
      <c r="B10909" t="s">
        <v>19</v>
      </c>
      <c r="C10909" t="s">
        <v>26</v>
      </c>
      <c r="D10909" s="2">
        <v>880.39</v>
      </c>
      <c r="E10909">
        <v>0.16</v>
      </c>
      <c r="F10909">
        <v>2</v>
      </c>
      <c r="G10909" s="1">
        <v>45425</v>
      </c>
      <c r="H10909" s="1">
        <v>45427</v>
      </c>
      <c r="I10909" t="s">
        <v>21</v>
      </c>
      <c r="J10909" t="s">
        <v>22</v>
      </c>
      <c r="K10909" s="2">
        <v>170.4</v>
      </c>
      <c r="L10909" t="s">
        <v>17</v>
      </c>
      <c r="M10909">
        <f>YEAR(Table1[[#This Row],[order_date]])</f>
        <v>2024</v>
      </c>
      <c r="N10909">
        <f>MONTH(Table1[[#This Row],[order_date]])</f>
        <v>5</v>
      </c>
      <c r="O10909" s="3">
        <f>Table1[[#This Row],[sales]]-Table1[[#This Row],[profit]]</f>
        <v>709.99</v>
      </c>
      <c r="P10909" s="3">
        <f>Table1[[#This Row],[sales]]*Table1[[#This Row],[quantity]]</f>
        <v>1760.78</v>
      </c>
      <c r="Q10909" s="9">
        <f>Table1[[#This Row],[delivery_date]]-Table1[[#This Row],[order_date]]</f>
        <v>2</v>
      </c>
    </row>
    <row r="10910" spans="1:17" x14ac:dyDescent="0.35">
      <c r="A10910" t="s">
        <v>10941</v>
      </c>
      <c r="B10910" t="s">
        <v>41</v>
      </c>
      <c r="C10910" t="s">
        <v>36</v>
      </c>
      <c r="D10910" s="2">
        <v>1823.36</v>
      </c>
      <c r="E10910">
        <v>0.18</v>
      </c>
      <c r="F10910">
        <v>4</v>
      </c>
      <c r="G10910" s="1">
        <v>45462</v>
      </c>
      <c r="H10910" s="1">
        <v>45463</v>
      </c>
      <c r="I10910" t="s">
        <v>31</v>
      </c>
      <c r="J10910" t="s">
        <v>22</v>
      </c>
      <c r="K10910" s="2">
        <v>360.65</v>
      </c>
      <c r="L10910" t="s">
        <v>17</v>
      </c>
      <c r="M10910">
        <f>YEAR(Table1[[#This Row],[order_date]])</f>
        <v>2024</v>
      </c>
      <c r="N10910">
        <f>MONTH(Table1[[#This Row],[order_date]])</f>
        <v>6</v>
      </c>
      <c r="O10910" s="3">
        <f>Table1[[#This Row],[sales]]-Table1[[#This Row],[profit]]</f>
        <v>1462.71</v>
      </c>
      <c r="P10910" s="3">
        <f>Table1[[#This Row],[sales]]*Table1[[#This Row],[quantity]]</f>
        <v>7293.44</v>
      </c>
      <c r="Q10910" s="9">
        <f>Table1[[#This Row],[delivery_date]]-Table1[[#This Row],[order_date]]</f>
        <v>1</v>
      </c>
    </row>
    <row r="10911" spans="1:17" x14ac:dyDescent="0.35">
      <c r="A10911" t="s">
        <v>10942</v>
      </c>
      <c r="B10911" t="s">
        <v>25</v>
      </c>
      <c r="C10911" t="s">
        <v>26</v>
      </c>
      <c r="D10911" s="2">
        <v>2231.48</v>
      </c>
      <c r="E10911">
        <v>0.38</v>
      </c>
      <c r="F10911">
        <v>4</v>
      </c>
      <c r="G10911" s="1">
        <v>45552</v>
      </c>
      <c r="H10911" s="1">
        <v>45559</v>
      </c>
      <c r="I10911" t="s">
        <v>21</v>
      </c>
      <c r="J10911" t="s">
        <v>22</v>
      </c>
      <c r="K10911" s="2">
        <v>360.19</v>
      </c>
      <c r="L10911" t="s">
        <v>48</v>
      </c>
      <c r="M10911">
        <f>YEAR(Table1[[#This Row],[order_date]])</f>
        <v>2024</v>
      </c>
      <c r="N10911">
        <f>MONTH(Table1[[#This Row],[order_date]])</f>
        <v>9</v>
      </c>
      <c r="O10911" s="3">
        <f>Table1[[#This Row],[sales]]-Table1[[#This Row],[profit]]</f>
        <v>1871.29</v>
      </c>
      <c r="P10911" s="3">
        <f>Table1[[#This Row],[sales]]*Table1[[#This Row],[quantity]]</f>
        <v>8925.92</v>
      </c>
      <c r="Q10911" s="9">
        <f>Table1[[#This Row],[delivery_date]]-Table1[[#This Row],[order_date]]</f>
        <v>7</v>
      </c>
    </row>
    <row r="10912" spans="1:17" x14ac:dyDescent="0.35">
      <c r="A10912" t="s">
        <v>10943</v>
      </c>
      <c r="B10912" t="s">
        <v>13</v>
      </c>
      <c r="C10912" t="s">
        <v>20</v>
      </c>
      <c r="D10912" s="2">
        <v>2644.95</v>
      </c>
      <c r="E10912">
        <v>0.46</v>
      </c>
      <c r="F10912">
        <v>6</v>
      </c>
      <c r="G10912" s="1">
        <v>45023</v>
      </c>
      <c r="H10912" s="1">
        <v>45029</v>
      </c>
      <c r="I10912" t="s">
        <v>21</v>
      </c>
      <c r="J10912" t="s">
        <v>22</v>
      </c>
      <c r="K10912" s="2">
        <v>258.27999999999997</v>
      </c>
      <c r="L10912" t="s">
        <v>17</v>
      </c>
      <c r="M10912">
        <f>YEAR(Table1[[#This Row],[order_date]])</f>
        <v>2023</v>
      </c>
      <c r="N10912">
        <f>MONTH(Table1[[#This Row],[order_date]])</f>
        <v>4</v>
      </c>
      <c r="O10912" s="3">
        <f>Table1[[#This Row],[sales]]-Table1[[#This Row],[profit]]</f>
        <v>2386.67</v>
      </c>
      <c r="P10912" s="3">
        <f>Table1[[#This Row],[sales]]*Table1[[#This Row],[quantity]]</f>
        <v>15869.699999999999</v>
      </c>
      <c r="Q10912" s="9">
        <f>Table1[[#This Row],[delivery_date]]-Table1[[#This Row],[order_date]]</f>
        <v>6</v>
      </c>
    </row>
    <row r="10913" spans="1:17" x14ac:dyDescent="0.35">
      <c r="A10913" t="s">
        <v>10944</v>
      </c>
      <c r="B10913" t="s">
        <v>25</v>
      </c>
      <c r="C10913" t="s">
        <v>20</v>
      </c>
      <c r="D10913" s="2">
        <v>4962.21</v>
      </c>
      <c r="E10913">
        <v>0.16</v>
      </c>
      <c r="F10913">
        <v>8</v>
      </c>
      <c r="G10913" s="1">
        <v>45385</v>
      </c>
      <c r="H10913" s="1">
        <v>45386</v>
      </c>
      <c r="I10913" t="s">
        <v>31</v>
      </c>
      <c r="J10913" t="s">
        <v>16</v>
      </c>
      <c r="K10913" s="2">
        <v>485.17</v>
      </c>
      <c r="L10913" t="s">
        <v>34</v>
      </c>
      <c r="M10913">
        <f>YEAR(Table1[[#This Row],[order_date]])</f>
        <v>2024</v>
      </c>
      <c r="N10913">
        <f>MONTH(Table1[[#This Row],[order_date]])</f>
        <v>4</v>
      </c>
      <c r="O10913" s="3">
        <f>Table1[[#This Row],[sales]]-Table1[[#This Row],[profit]]</f>
        <v>4477.04</v>
      </c>
      <c r="P10913" s="3">
        <f>Table1[[#This Row],[sales]]*Table1[[#This Row],[quantity]]</f>
        <v>39697.68</v>
      </c>
      <c r="Q10913" s="9">
        <f>Table1[[#This Row],[delivery_date]]-Table1[[#This Row],[order_date]]</f>
        <v>1</v>
      </c>
    </row>
    <row r="10914" spans="1:17" x14ac:dyDescent="0.35">
      <c r="A10914" t="s">
        <v>10945</v>
      </c>
      <c r="B10914" t="s">
        <v>13</v>
      </c>
      <c r="C10914" t="s">
        <v>14</v>
      </c>
      <c r="D10914" s="2">
        <v>1987.64</v>
      </c>
      <c r="E10914">
        <v>0.15</v>
      </c>
      <c r="F10914">
        <v>3</v>
      </c>
      <c r="G10914" s="1">
        <v>45534</v>
      </c>
      <c r="H10914" s="1">
        <v>45541</v>
      </c>
      <c r="I10914" t="s">
        <v>21</v>
      </c>
      <c r="J10914" t="s">
        <v>27</v>
      </c>
      <c r="K10914" s="2">
        <v>357.87</v>
      </c>
      <c r="L10914" t="s">
        <v>28</v>
      </c>
      <c r="M10914">
        <f>YEAR(Table1[[#This Row],[order_date]])</f>
        <v>2024</v>
      </c>
      <c r="N10914">
        <f>MONTH(Table1[[#This Row],[order_date]])</f>
        <v>8</v>
      </c>
      <c r="O10914" s="3">
        <f>Table1[[#This Row],[sales]]-Table1[[#This Row],[profit]]</f>
        <v>1629.77</v>
      </c>
      <c r="P10914" s="3">
        <f>Table1[[#This Row],[sales]]*Table1[[#This Row],[quantity]]</f>
        <v>5962.92</v>
      </c>
      <c r="Q10914" s="9">
        <f>Table1[[#This Row],[delivery_date]]-Table1[[#This Row],[order_date]]</f>
        <v>7</v>
      </c>
    </row>
    <row r="10915" spans="1:17" x14ac:dyDescent="0.35">
      <c r="A10915" t="s">
        <v>10946</v>
      </c>
      <c r="B10915" t="s">
        <v>25</v>
      </c>
      <c r="C10915" t="s">
        <v>20</v>
      </c>
      <c r="D10915" s="2">
        <v>1289.49</v>
      </c>
      <c r="E10915">
        <v>0.13</v>
      </c>
      <c r="F10915">
        <v>7</v>
      </c>
      <c r="G10915" s="1">
        <v>45275</v>
      </c>
      <c r="H10915" s="1">
        <v>45279</v>
      </c>
      <c r="I10915" t="s">
        <v>31</v>
      </c>
      <c r="J10915" t="s">
        <v>16</v>
      </c>
      <c r="K10915" s="2">
        <v>156.32</v>
      </c>
      <c r="L10915" t="s">
        <v>48</v>
      </c>
      <c r="M10915">
        <f>YEAR(Table1[[#This Row],[order_date]])</f>
        <v>2023</v>
      </c>
      <c r="N10915">
        <f>MONTH(Table1[[#This Row],[order_date]])</f>
        <v>12</v>
      </c>
      <c r="O10915" s="3">
        <f>Table1[[#This Row],[sales]]-Table1[[#This Row],[profit]]</f>
        <v>1133.17</v>
      </c>
      <c r="P10915" s="3">
        <f>Table1[[#This Row],[sales]]*Table1[[#This Row],[quantity]]</f>
        <v>9026.43</v>
      </c>
      <c r="Q10915" s="9">
        <f>Table1[[#This Row],[delivery_date]]-Table1[[#This Row],[order_date]]</f>
        <v>4</v>
      </c>
    </row>
    <row r="10916" spans="1:17" x14ac:dyDescent="0.35">
      <c r="A10916" t="s">
        <v>10947</v>
      </c>
      <c r="B10916" t="s">
        <v>19</v>
      </c>
      <c r="C10916" t="s">
        <v>26</v>
      </c>
      <c r="D10916" s="2">
        <v>2918.74</v>
      </c>
      <c r="E10916">
        <v>7.0000000000000007E-2</v>
      </c>
      <c r="F10916">
        <v>2</v>
      </c>
      <c r="G10916" s="1">
        <v>45503</v>
      </c>
      <c r="H10916" s="1">
        <v>45508</v>
      </c>
      <c r="I10916" t="s">
        <v>15</v>
      </c>
      <c r="J10916" t="s">
        <v>16</v>
      </c>
      <c r="K10916" s="2">
        <v>257.61</v>
      </c>
      <c r="L10916" t="s">
        <v>28</v>
      </c>
      <c r="M10916">
        <f>YEAR(Table1[[#This Row],[order_date]])</f>
        <v>2024</v>
      </c>
      <c r="N10916">
        <f>MONTH(Table1[[#This Row],[order_date]])</f>
        <v>7</v>
      </c>
      <c r="O10916" s="3">
        <f>Table1[[#This Row],[sales]]-Table1[[#This Row],[profit]]</f>
        <v>2661.1299999999997</v>
      </c>
      <c r="P10916" s="3">
        <f>Table1[[#This Row],[sales]]*Table1[[#This Row],[quantity]]</f>
        <v>5837.48</v>
      </c>
      <c r="Q10916" s="9">
        <f>Table1[[#This Row],[delivery_date]]-Table1[[#This Row],[order_date]]</f>
        <v>5</v>
      </c>
    </row>
    <row r="10917" spans="1:17" x14ac:dyDescent="0.35">
      <c r="A10917" t="s">
        <v>10948</v>
      </c>
      <c r="B10917" t="s">
        <v>41</v>
      </c>
      <c r="C10917" t="s">
        <v>14</v>
      </c>
      <c r="D10917" s="2">
        <v>1154.24</v>
      </c>
      <c r="E10917">
        <v>0.19</v>
      </c>
      <c r="F10917">
        <v>9</v>
      </c>
      <c r="G10917" s="1">
        <v>45229</v>
      </c>
      <c r="H10917" s="1">
        <v>45231</v>
      </c>
      <c r="I10917" t="s">
        <v>31</v>
      </c>
      <c r="J10917" t="s">
        <v>16</v>
      </c>
      <c r="K10917" s="2">
        <v>65.34</v>
      </c>
      <c r="L10917" t="s">
        <v>48</v>
      </c>
      <c r="M10917">
        <f>YEAR(Table1[[#This Row],[order_date]])</f>
        <v>2023</v>
      </c>
      <c r="N10917">
        <f>MONTH(Table1[[#This Row],[order_date]])</f>
        <v>10</v>
      </c>
      <c r="O10917" s="3">
        <f>Table1[[#This Row],[sales]]-Table1[[#This Row],[profit]]</f>
        <v>1088.9000000000001</v>
      </c>
      <c r="P10917" s="3">
        <f>Table1[[#This Row],[sales]]*Table1[[#This Row],[quantity]]</f>
        <v>10388.16</v>
      </c>
      <c r="Q10917" s="9">
        <f>Table1[[#This Row],[delivery_date]]-Table1[[#This Row],[order_date]]</f>
        <v>2</v>
      </c>
    </row>
    <row r="10918" spans="1:17" x14ac:dyDescent="0.35">
      <c r="A10918" t="s">
        <v>10949</v>
      </c>
      <c r="B10918" t="s">
        <v>19</v>
      </c>
      <c r="C10918" t="s">
        <v>26</v>
      </c>
      <c r="D10918" s="2">
        <v>4708.66</v>
      </c>
      <c r="E10918">
        <v>0.26</v>
      </c>
      <c r="F10918">
        <v>7</v>
      </c>
      <c r="G10918" s="1">
        <v>45574</v>
      </c>
      <c r="H10918" s="1">
        <v>45579</v>
      </c>
      <c r="I10918" t="s">
        <v>21</v>
      </c>
      <c r="J10918" t="s">
        <v>27</v>
      </c>
      <c r="K10918" s="2">
        <v>393.51</v>
      </c>
      <c r="L10918" t="s">
        <v>23</v>
      </c>
      <c r="M10918">
        <f>YEAR(Table1[[#This Row],[order_date]])</f>
        <v>2024</v>
      </c>
      <c r="N10918">
        <f>MONTH(Table1[[#This Row],[order_date]])</f>
        <v>10</v>
      </c>
      <c r="O10918" s="3">
        <f>Table1[[#This Row],[sales]]-Table1[[#This Row],[profit]]</f>
        <v>4315.1499999999996</v>
      </c>
      <c r="P10918" s="3">
        <f>Table1[[#This Row],[sales]]*Table1[[#This Row],[quantity]]</f>
        <v>32960.619999999995</v>
      </c>
      <c r="Q10918" s="9">
        <f>Table1[[#This Row],[delivery_date]]-Table1[[#This Row],[order_date]]</f>
        <v>5</v>
      </c>
    </row>
    <row r="10919" spans="1:17" x14ac:dyDescent="0.35">
      <c r="A10919" t="s">
        <v>10950</v>
      </c>
      <c r="B10919" t="s">
        <v>19</v>
      </c>
      <c r="C10919" t="s">
        <v>26</v>
      </c>
      <c r="D10919" s="2">
        <v>1370.35</v>
      </c>
      <c r="E10919">
        <v>0.27</v>
      </c>
      <c r="F10919">
        <v>1</v>
      </c>
      <c r="G10919" s="1">
        <v>45099</v>
      </c>
      <c r="H10919" s="1">
        <v>45102</v>
      </c>
      <c r="I10919" t="s">
        <v>21</v>
      </c>
      <c r="J10919" t="s">
        <v>22</v>
      </c>
      <c r="K10919" s="2">
        <v>353.26</v>
      </c>
      <c r="L10919" t="s">
        <v>48</v>
      </c>
      <c r="M10919">
        <f>YEAR(Table1[[#This Row],[order_date]])</f>
        <v>2023</v>
      </c>
      <c r="N10919">
        <f>MONTH(Table1[[#This Row],[order_date]])</f>
        <v>6</v>
      </c>
      <c r="O10919" s="3">
        <f>Table1[[#This Row],[sales]]-Table1[[#This Row],[profit]]</f>
        <v>1017.0899999999999</v>
      </c>
      <c r="P10919" s="3">
        <f>Table1[[#This Row],[sales]]*Table1[[#This Row],[quantity]]</f>
        <v>1370.35</v>
      </c>
      <c r="Q10919" s="9">
        <f>Table1[[#This Row],[delivery_date]]-Table1[[#This Row],[order_date]]</f>
        <v>3</v>
      </c>
    </row>
    <row r="10920" spans="1:17" x14ac:dyDescent="0.35">
      <c r="A10920" t="s">
        <v>10951</v>
      </c>
      <c r="B10920" t="s">
        <v>13</v>
      </c>
      <c r="C10920" t="s">
        <v>14</v>
      </c>
      <c r="D10920" s="2">
        <v>4950.68</v>
      </c>
      <c r="E10920">
        <v>0.35</v>
      </c>
      <c r="F10920">
        <v>4</v>
      </c>
      <c r="G10920" s="1">
        <v>45339</v>
      </c>
      <c r="H10920" s="1">
        <v>45344</v>
      </c>
      <c r="I10920" t="s">
        <v>21</v>
      </c>
      <c r="J10920" t="s">
        <v>27</v>
      </c>
      <c r="K10920" s="2">
        <v>440.4</v>
      </c>
      <c r="L10920" t="s">
        <v>28</v>
      </c>
      <c r="M10920">
        <f>YEAR(Table1[[#This Row],[order_date]])</f>
        <v>2024</v>
      </c>
      <c r="N10920">
        <f>MONTH(Table1[[#This Row],[order_date]])</f>
        <v>2</v>
      </c>
      <c r="O10920" s="3">
        <f>Table1[[#This Row],[sales]]-Table1[[#This Row],[profit]]</f>
        <v>4510.2800000000007</v>
      </c>
      <c r="P10920" s="3">
        <f>Table1[[#This Row],[sales]]*Table1[[#This Row],[quantity]]</f>
        <v>19802.72</v>
      </c>
      <c r="Q10920" s="9">
        <f>Table1[[#This Row],[delivery_date]]-Table1[[#This Row],[order_date]]</f>
        <v>5</v>
      </c>
    </row>
    <row r="10921" spans="1:17" x14ac:dyDescent="0.35">
      <c r="A10921" t="s">
        <v>10952</v>
      </c>
      <c r="B10921" t="s">
        <v>13</v>
      </c>
      <c r="C10921" t="s">
        <v>36</v>
      </c>
      <c r="D10921" s="2">
        <v>2151.4699999999998</v>
      </c>
      <c r="E10921">
        <v>0.03</v>
      </c>
      <c r="F10921">
        <v>2</v>
      </c>
      <c r="G10921" s="1">
        <v>44957</v>
      </c>
      <c r="H10921" s="1">
        <v>44960</v>
      </c>
      <c r="I10921" t="s">
        <v>15</v>
      </c>
      <c r="J10921" t="s">
        <v>22</v>
      </c>
      <c r="K10921" s="2">
        <v>109.03</v>
      </c>
      <c r="L10921" t="s">
        <v>17</v>
      </c>
      <c r="M10921">
        <f>YEAR(Table1[[#This Row],[order_date]])</f>
        <v>2023</v>
      </c>
      <c r="N10921">
        <f>MONTH(Table1[[#This Row],[order_date]])</f>
        <v>1</v>
      </c>
      <c r="O10921" s="3">
        <f>Table1[[#This Row],[sales]]-Table1[[#This Row],[profit]]</f>
        <v>2042.4399999999998</v>
      </c>
      <c r="P10921" s="3">
        <f>Table1[[#This Row],[sales]]*Table1[[#This Row],[quantity]]</f>
        <v>4302.9399999999996</v>
      </c>
      <c r="Q10921" s="9">
        <f>Table1[[#This Row],[delivery_date]]-Table1[[#This Row],[order_date]]</f>
        <v>3</v>
      </c>
    </row>
    <row r="10922" spans="1:17" x14ac:dyDescent="0.35">
      <c r="A10922" t="s">
        <v>10953</v>
      </c>
      <c r="B10922" t="s">
        <v>13</v>
      </c>
      <c r="C10922" t="s">
        <v>20</v>
      </c>
      <c r="D10922" s="2">
        <v>4082.16</v>
      </c>
      <c r="E10922">
        <v>0.28000000000000003</v>
      </c>
      <c r="F10922">
        <v>5</v>
      </c>
      <c r="G10922" s="1">
        <v>45409</v>
      </c>
      <c r="H10922" s="1">
        <v>45410</v>
      </c>
      <c r="I10922" t="s">
        <v>15</v>
      </c>
      <c r="J10922" t="s">
        <v>22</v>
      </c>
      <c r="K10922" s="2">
        <v>603.51</v>
      </c>
      <c r="L10922" t="s">
        <v>23</v>
      </c>
      <c r="M10922">
        <f>YEAR(Table1[[#This Row],[order_date]])</f>
        <v>2024</v>
      </c>
      <c r="N10922">
        <f>MONTH(Table1[[#This Row],[order_date]])</f>
        <v>4</v>
      </c>
      <c r="O10922" s="3">
        <f>Table1[[#This Row],[sales]]-Table1[[#This Row],[profit]]</f>
        <v>3478.6499999999996</v>
      </c>
      <c r="P10922" s="3">
        <f>Table1[[#This Row],[sales]]*Table1[[#This Row],[quantity]]</f>
        <v>20410.8</v>
      </c>
      <c r="Q10922" s="9">
        <f>Table1[[#This Row],[delivery_date]]-Table1[[#This Row],[order_date]]</f>
        <v>1</v>
      </c>
    </row>
    <row r="10923" spans="1:17" x14ac:dyDescent="0.35">
      <c r="A10923" t="s">
        <v>10954</v>
      </c>
      <c r="B10923" t="s">
        <v>19</v>
      </c>
      <c r="C10923" t="s">
        <v>33</v>
      </c>
      <c r="D10923" s="2">
        <v>3276.57</v>
      </c>
      <c r="E10923">
        <v>0.13</v>
      </c>
      <c r="F10923">
        <v>9</v>
      </c>
      <c r="G10923" s="1">
        <v>45061</v>
      </c>
      <c r="H10923" s="1">
        <v>45068</v>
      </c>
      <c r="I10923" t="s">
        <v>21</v>
      </c>
      <c r="J10923" t="s">
        <v>27</v>
      </c>
      <c r="K10923" s="2">
        <v>924.12</v>
      </c>
      <c r="L10923" t="s">
        <v>48</v>
      </c>
      <c r="M10923">
        <f>YEAR(Table1[[#This Row],[order_date]])</f>
        <v>2023</v>
      </c>
      <c r="N10923">
        <f>MONTH(Table1[[#This Row],[order_date]])</f>
        <v>5</v>
      </c>
      <c r="O10923" s="3">
        <f>Table1[[#This Row],[sales]]-Table1[[#This Row],[profit]]</f>
        <v>2352.4500000000003</v>
      </c>
      <c r="P10923" s="3">
        <f>Table1[[#This Row],[sales]]*Table1[[#This Row],[quantity]]</f>
        <v>29489.13</v>
      </c>
      <c r="Q10923" s="9">
        <f>Table1[[#This Row],[delivery_date]]-Table1[[#This Row],[order_date]]</f>
        <v>7</v>
      </c>
    </row>
    <row r="10924" spans="1:17" x14ac:dyDescent="0.35">
      <c r="A10924" t="s">
        <v>10955</v>
      </c>
      <c r="B10924" t="s">
        <v>25</v>
      </c>
      <c r="C10924" t="s">
        <v>33</v>
      </c>
      <c r="D10924" s="2">
        <v>4674.12</v>
      </c>
      <c r="E10924">
        <v>0.12</v>
      </c>
      <c r="F10924">
        <v>3</v>
      </c>
      <c r="G10924" s="1">
        <v>45085</v>
      </c>
      <c r="H10924" s="1">
        <v>45090</v>
      </c>
      <c r="I10924" t="s">
        <v>15</v>
      </c>
      <c r="J10924" t="s">
        <v>27</v>
      </c>
      <c r="K10924" s="2">
        <v>843.12</v>
      </c>
      <c r="L10924" t="s">
        <v>39</v>
      </c>
      <c r="M10924">
        <f>YEAR(Table1[[#This Row],[order_date]])</f>
        <v>2023</v>
      </c>
      <c r="N10924">
        <f>MONTH(Table1[[#This Row],[order_date]])</f>
        <v>6</v>
      </c>
      <c r="O10924" s="3">
        <f>Table1[[#This Row],[sales]]-Table1[[#This Row],[profit]]</f>
        <v>3831</v>
      </c>
      <c r="P10924" s="3">
        <f>Table1[[#This Row],[sales]]*Table1[[#This Row],[quantity]]</f>
        <v>14022.36</v>
      </c>
      <c r="Q10924" s="9">
        <f>Table1[[#This Row],[delivery_date]]-Table1[[#This Row],[order_date]]</f>
        <v>5</v>
      </c>
    </row>
    <row r="10925" spans="1:17" x14ac:dyDescent="0.35">
      <c r="A10925" t="s">
        <v>10956</v>
      </c>
      <c r="B10925" t="s">
        <v>25</v>
      </c>
      <c r="C10925" t="s">
        <v>33</v>
      </c>
      <c r="D10925" s="2">
        <v>3164.59</v>
      </c>
      <c r="E10925">
        <v>0.39</v>
      </c>
      <c r="F10925">
        <v>5</v>
      </c>
      <c r="G10925" s="1">
        <v>45547</v>
      </c>
      <c r="H10925" s="1">
        <v>45552</v>
      </c>
      <c r="I10925" t="s">
        <v>31</v>
      </c>
      <c r="J10925" t="s">
        <v>22</v>
      </c>
      <c r="K10925" s="2">
        <v>166.37</v>
      </c>
      <c r="L10925" t="s">
        <v>17</v>
      </c>
      <c r="M10925">
        <f>YEAR(Table1[[#This Row],[order_date]])</f>
        <v>2024</v>
      </c>
      <c r="N10925">
        <f>MONTH(Table1[[#This Row],[order_date]])</f>
        <v>9</v>
      </c>
      <c r="O10925" s="3">
        <f>Table1[[#This Row],[sales]]-Table1[[#This Row],[profit]]</f>
        <v>2998.2200000000003</v>
      </c>
      <c r="P10925" s="3">
        <f>Table1[[#This Row],[sales]]*Table1[[#This Row],[quantity]]</f>
        <v>15822.95</v>
      </c>
      <c r="Q10925" s="9">
        <f>Table1[[#This Row],[delivery_date]]-Table1[[#This Row],[order_date]]</f>
        <v>5</v>
      </c>
    </row>
    <row r="10926" spans="1:17" x14ac:dyDescent="0.35">
      <c r="A10926" t="s">
        <v>10957</v>
      </c>
      <c r="B10926" t="s">
        <v>19</v>
      </c>
      <c r="C10926" t="s">
        <v>20</v>
      </c>
      <c r="D10926" s="2">
        <v>2947.97</v>
      </c>
      <c r="E10926">
        <v>0.08</v>
      </c>
      <c r="F10926">
        <v>2</v>
      </c>
      <c r="G10926" s="1">
        <v>45168</v>
      </c>
      <c r="H10926" s="1">
        <v>45173</v>
      </c>
      <c r="I10926" t="s">
        <v>31</v>
      </c>
      <c r="J10926" t="s">
        <v>16</v>
      </c>
      <c r="K10926" s="2">
        <v>670.13</v>
      </c>
      <c r="L10926" t="s">
        <v>28</v>
      </c>
      <c r="M10926">
        <f>YEAR(Table1[[#This Row],[order_date]])</f>
        <v>2023</v>
      </c>
      <c r="N10926">
        <f>MONTH(Table1[[#This Row],[order_date]])</f>
        <v>8</v>
      </c>
      <c r="O10926" s="3">
        <f>Table1[[#This Row],[sales]]-Table1[[#This Row],[profit]]</f>
        <v>2277.8399999999997</v>
      </c>
      <c r="P10926" s="3">
        <f>Table1[[#This Row],[sales]]*Table1[[#This Row],[quantity]]</f>
        <v>5895.94</v>
      </c>
      <c r="Q10926" s="9">
        <f>Table1[[#This Row],[delivery_date]]-Table1[[#This Row],[order_date]]</f>
        <v>5</v>
      </c>
    </row>
    <row r="10927" spans="1:17" x14ac:dyDescent="0.35">
      <c r="A10927" t="s">
        <v>10958</v>
      </c>
      <c r="B10927" t="s">
        <v>19</v>
      </c>
      <c r="C10927" t="s">
        <v>36</v>
      </c>
      <c r="D10927" s="2">
        <v>3298.98</v>
      </c>
      <c r="E10927">
        <v>0.16</v>
      </c>
      <c r="F10927">
        <v>4</v>
      </c>
      <c r="G10927" s="1">
        <v>45114</v>
      </c>
      <c r="H10927" s="1">
        <v>45121</v>
      </c>
      <c r="I10927" t="s">
        <v>21</v>
      </c>
      <c r="J10927" t="s">
        <v>22</v>
      </c>
      <c r="K10927" s="2">
        <v>495.42</v>
      </c>
      <c r="L10927" t="s">
        <v>28</v>
      </c>
      <c r="M10927">
        <f>YEAR(Table1[[#This Row],[order_date]])</f>
        <v>2023</v>
      </c>
      <c r="N10927">
        <f>MONTH(Table1[[#This Row],[order_date]])</f>
        <v>7</v>
      </c>
      <c r="O10927" s="3">
        <f>Table1[[#This Row],[sales]]-Table1[[#This Row],[profit]]</f>
        <v>2803.56</v>
      </c>
      <c r="P10927" s="3">
        <f>Table1[[#This Row],[sales]]*Table1[[#This Row],[quantity]]</f>
        <v>13195.92</v>
      </c>
      <c r="Q10927" s="9">
        <f>Table1[[#This Row],[delivery_date]]-Table1[[#This Row],[order_date]]</f>
        <v>7</v>
      </c>
    </row>
    <row r="10928" spans="1:17" x14ac:dyDescent="0.35">
      <c r="A10928" t="s">
        <v>10959</v>
      </c>
      <c r="B10928" t="s">
        <v>41</v>
      </c>
      <c r="C10928" t="s">
        <v>26</v>
      </c>
      <c r="D10928" s="2">
        <v>3953.68</v>
      </c>
      <c r="E10928">
        <v>0.32</v>
      </c>
      <c r="F10928">
        <v>2</v>
      </c>
      <c r="G10928" s="1">
        <v>45110</v>
      </c>
      <c r="H10928" s="1">
        <v>45114</v>
      </c>
      <c r="I10928" t="s">
        <v>31</v>
      </c>
      <c r="J10928" t="s">
        <v>27</v>
      </c>
      <c r="K10928" s="2">
        <v>957.53</v>
      </c>
      <c r="L10928" t="s">
        <v>48</v>
      </c>
      <c r="M10928">
        <f>YEAR(Table1[[#This Row],[order_date]])</f>
        <v>2023</v>
      </c>
      <c r="N10928">
        <f>MONTH(Table1[[#This Row],[order_date]])</f>
        <v>7</v>
      </c>
      <c r="O10928" s="3">
        <f>Table1[[#This Row],[sales]]-Table1[[#This Row],[profit]]</f>
        <v>2996.1499999999996</v>
      </c>
      <c r="P10928" s="3">
        <f>Table1[[#This Row],[sales]]*Table1[[#This Row],[quantity]]</f>
        <v>7907.36</v>
      </c>
      <c r="Q10928" s="9">
        <f>Table1[[#This Row],[delivery_date]]-Table1[[#This Row],[order_date]]</f>
        <v>4</v>
      </c>
    </row>
    <row r="10929" spans="1:17" x14ac:dyDescent="0.35">
      <c r="A10929" t="s">
        <v>10960</v>
      </c>
      <c r="B10929" t="s">
        <v>13</v>
      </c>
      <c r="C10929" t="s">
        <v>14</v>
      </c>
      <c r="D10929" s="2">
        <v>4504.32</v>
      </c>
      <c r="E10929">
        <v>0.32</v>
      </c>
      <c r="F10929">
        <v>8</v>
      </c>
      <c r="G10929" s="1">
        <v>45598</v>
      </c>
      <c r="H10929" s="1">
        <v>45599</v>
      </c>
      <c r="I10929" t="s">
        <v>21</v>
      </c>
      <c r="J10929" t="s">
        <v>27</v>
      </c>
      <c r="K10929" s="2">
        <v>897.31</v>
      </c>
      <c r="L10929" t="s">
        <v>48</v>
      </c>
      <c r="M10929">
        <f>YEAR(Table1[[#This Row],[order_date]])</f>
        <v>2024</v>
      </c>
      <c r="N10929">
        <f>MONTH(Table1[[#This Row],[order_date]])</f>
        <v>11</v>
      </c>
      <c r="O10929" s="3">
        <f>Table1[[#This Row],[sales]]-Table1[[#This Row],[profit]]</f>
        <v>3607.0099999999998</v>
      </c>
      <c r="P10929" s="3">
        <f>Table1[[#This Row],[sales]]*Table1[[#This Row],[quantity]]</f>
        <v>36034.559999999998</v>
      </c>
      <c r="Q10929" s="9">
        <f>Table1[[#This Row],[delivery_date]]-Table1[[#This Row],[order_date]]</f>
        <v>1</v>
      </c>
    </row>
    <row r="10930" spans="1:17" x14ac:dyDescent="0.35">
      <c r="A10930" t="s">
        <v>10961</v>
      </c>
      <c r="B10930" t="s">
        <v>13</v>
      </c>
      <c r="C10930" t="s">
        <v>36</v>
      </c>
      <c r="D10930" s="2">
        <v>1407.39</v>
      </c>
      <c r="E10930">
        <v>0.02</v>
      </c>
      <c r="F10930">
        <v>7</v>
      </c>
      <c r="G10930" s="1">
        <v>45532</v>
      </c>
      <c r="H10930" s="1">
        <v>45537</v>
      </c>
      <c r="I10930" t="s">
        <v>15</v>
      </c>
      <c r="J10930" t="s">
        <v>16</v>
      </c>
      <c r="K10930" s="2">
        <v>119.44</v>
      </c>
      <c r="L10930" t="s">
        <v>23</v>
      </c>
      <c r="M10930">
        <f>YEAR(Table1[[#This Row],[order_date]])</f>
        <v>2024</v>
      </c>
      <c r="N10930">
        <f>MONTH(Table1[[#This Row],[order_date]])</f>
        <v>8</v>
      </c>
      <c r="O10930" s="3">
        <f>Table1[[#This Row],[sales]]-Table1[[#This Row],[profit]]</f>
        <v>1287.95</v>
      </c>
      <c r="P10930" s="3">
        <f>Table1[[#This Row],[sales]]*Table1[[#This Row],[quantity]]</f>
        <v>9851.7300000000014</v>
      </c>
      <c r="Q10930" s="9">
        <f>Table1[[#This Row],[delivery_date]]-Table1[[#This Row],[order_date]]</f>
        <v>5</v>
      </c>
    </row>
    <row r="10931" spans="1:17" x14ac:dyDescent="0.35">
      <c r="A10931" t="s">
        <v>10962</v>
      </c>
      <c r="B10931" t="s">
        <v>19</v>
      </c>
      <c r="C10931" t="s">
        <v>33</v>
      </c>
      <c r="D10931" s="2">
        <v>1084.3499999999999</v>
      </c>
      <c r="E10931">
        <v>0.04</v>
      </c>
      <c r="F10931">
        <v>7</v>
      </c>
      <c r="G10931" s="1">
        <v>45243</v>
      </c>
      <c r="H10931" s="1">
        <v>45245</v>
      </c>
      <c r="I10931" t="s">
        <v>21</v>
      </c>
      <c r="J10931" t="s">
        <v>16</v>
      </c>
      <c r="K10931" s="2">
        <v>182.14</v>
      </c>
      <c r="L10931" t="s">
        <v>39</v>
      </c>
      <c r="M10931">
        <f>YEAR(Table1[[#This Row],[order_date]])</f>
        <v>2023</v>
      </c>
      <c r="N10931">
        <f>MONTH(Table1[[#This Row],[order_date]])</f>
        <v>11</v>
      </c>
      <c r="O10931" s="3">
        <f>Table1[[#This Row],[sales]]-Table1[[#This Row],[profit]]</f>
        <v>902.20999999999992</v>
      </c>
      <c r="P10931" s="3">
        <f>Table1[[#This Row],[sales]]*Table1[[#This Row],[quantity]]</f>
        <v>7590.4499999999989</v>
      </c>
      <c r="Q10931" s="9">
        <f>Table1[[#This Row],[delivery_date]]-Table1[[#This Row],[order_date]]</f>
        <v>2</v>
      </c>
    </row>
    <row r="10932" spans="1:17" x14ac:dyDescent="0.35">
      <c r="A10932" t="s">
        <v>10963</v>
      </c>
      <c r="B10932" t="s">
        <v>19</v>
      </c>
      <c r="C10932" t="s">
        <v>20</v>
      </c>
      <c r="D10932" s="2">
        <v>268.31</v>
      </c>
      <c r="E10932">
        <v>0.33</v>
      </c>
      <c r="F10932">
        <v>7</v>
      </c>
      <c r="G10932" s="1">
        <v>45115</v>
      </c>
      <c r="H10932" s="1">
        <v>45116</v>
      </c>
      <c r="I10932" t="s">
        <v>21</v>
      </c>
      <c r="J10932" t="s">
        <v>22</v>
      </c>
      <c r="K10932" s="2">
        <v>50.66</v>
      </c>
      <c r="L10932" t="s">
        <v>34</v>
      </c>
      <c r="M10932">
        <f>YEAR(Table1[[#This Row],[order_date]])</f>
        <v>2023</v>
      </c>
      <c r="N10932">
        <f>MONTH(Table1[[#This Row],[order_date]])</f>
        <v>7</v>
      </c>
      <c r="O10932" s="3">
        <f>Table1[[#This Row],[sales]]-Table1[[#This Row],[profit]]</f>
        <v>217.65</v>
      </c>
      <c r="P10932" s="3">
        <f>Table1[[#This Row],[sales]]*Table1[[#This Row],[quantity]]</f>
        <v>1878.17</v>
      </c>
      <c r="Q10932" s="9">
        <f>Table1[[#This Row],[delivery_date]]-Table1[[#This Row],[order_date]]</f>
        <v>1</v>
      </c>
    </row>
    <row r="10933" spans="1:17" x14ac:dyDescent="0.35">
      <c r="A10933" t="s">
        <v>10964</v>
      </c>
      <c r="B10933" t="s">
        <v>25</v>
      </c>
      <c r="C10933" t="s">
        <v>20</v>
      </c>
      <c r="D10933" s="2">
        <v>1913.39</v>
      </c>
      <c r="E10933">
        <v>0.48</v>
      </c>
      <c r="F10933">
        <v>9</v>
      </c>
      <c r="G10933" s="1">
        <v>45514</v>
      </c>
      <c r="H10933" s="1">
        <v>45519</v>
      </c>
      <c r="I10933" t="s">
        <v>15</v>
      </c>
      <c r="J10933" t="s">
        <v>22</v>
      </c>
      <c r="K10933" s="2">
        <v>335.04</v>
      </c>
      <c r="L10933" t="s">
        <v>39</v>
      </c>
      <c r="M10933">
        <f>YEAR(Table1[[#This Row],[order_date]])</f>
        <v>2024</v>
      </c>
      <c r="N10933">
        <f>MONTH(Table1[[#This Row],[order_date]])</f>
        <v>8</v>
      </c>
      <c r="O10933" s="3">
        <f>Table1[[#This Row],[sales]]-Table1[[#This Row],[profit]]</f>
        <v>1578.3500000000001</v>
      </c>
      <c r="P10933" s="3">
        <f>Table1[[#This Row],[sales]]*Table1[[#This Row],[quantity]]</f>
        <v>17220.510000000002</v>
      </c>
      <c r="Q10933" s="9">
        <f>Table1[[#This Row],[delivery_date]]-Table1[[#This Row],[order_date]]</f>
        <v>5</v>
      </c>
    </row>
    <row r="10934" spans="1:17" x14ac:dyDescent="0.35">
      <c r="A10934" t="s">
        <v>10965</v>
      </c>
      <c r="B10934" t="s">
        <v>19</v>
      </c>
      <c r="C10934" t="s">
        <v>14</v>
      </c>
      <c r="D10934" s="2">
        <v>4246.3100000000004</v>
      </c>
      <c r="E10934">
        <v>0.5</v>
      </c>
      <c r="F10934">
        <v>2</v>
      </c>
      <c r="G10934" s="1">
        <v>45281</v>
      </c>
      <c r="H10934" s="1">
        <v>45288</v>
      </c>
      <c r="I10934" t="s">
        <v>15</v>
      </c>
      <c r="J10934" t="s">
        <v>22</v>
      </c>
      <c r="K10934" s="2">
        <v>1048.46</v>
      </c>
      <c r="L10934" t="s">
        <v>23</v>
      </c>
      <c r="M10934">
        <f>YEAR(Table1[[#This Row],[order_date]])</f>
        <v>2023</v>
      </c>
      <c r="N10934">
        <f>MONTH(Table1[[#This Row],[order_date]])</f>
        <v>12</v>
      </c>
      <c r="O10934" s="3">
        <f>Table1[[#This Row],[sales]]-Table1[[#This Row],[profit]]</f>
        <v>3197.8500000000004</v>
      </c>
      <c r="P10934" s="3">
        <f>Table1[[#This Row],[sales]]*Table1[[#This Row],[quantity]]</f>
        <v>8492.6200000000008</v>
      </c>
      <c r="Q10934" s="9">
        <f>Table1[[#This Row],[delivery_date]]-Table1[[#This Row],[order_date]]</f>
        <v>7</v>
      </c>
    </row>
    <row r="10935" spans="1:17" x14ac:dyDescent="0.35">
      <c r="A10935" t="s">
        <v>10966</v>
      </c>
      <c r="B10935" t="s">
        <v>25</v>
      </c>
      <c r="C10935" t="s">
        <v>26</v>
      </c>
      <c r="D10935" s="2">
        <v>442.3</v>
      </c>
      <c r="E10935">
        <v>0.49</v>
      </c>
      <c r="F10935">
        <v>6</v>
      </c>
      <c r="G10935" s="1">
        <v>45374</v>
      </c>
      <c r="H10935" s="1">
        <v>45380</v>
      </c>
      <c r="I10935" t="s">
        <v>31</v>
      </c>
      <c r="J10935" t="s">
        <v>22</v>
      </c>
      <c r="K10935" s="2">
        <v>116.06</v>
      </c>
      <c r="L10935" t="s">
        <v>39</v>
      </c>
      <c r="M10935">
        <f>YEAR(Table1[[#This Row],[order_date]])</f>
        <v>2024</v>
      </c>
      <c r="N10935">
        <f>MONTH(Table1[[#This Row],[order_date]])</f>
        <v>3</v>
      </c>
      <c r="O10935" s="3">
        <f>Table1[[#This Row],[sales]]-Table1[[#This Row],[profit]]</f>
        <v>326.24</v>
      </c>
      <c r="P10935" s="3">
        <f>Table1[[#This Row],[sales]]*Table1[[#This Row],[quantity]]</f>
        <v>2653.8</v>
      </c>
      <c r="Q10935" s="9">
        <f>Table1[[#This Row],[delivery_date]]-Table1[[#This Row],[order_date]]</f>
        <v>6</v>
      </c>
    </row>
    <row r="10936" spans="1:17" x14ac:dyDescent="0.35">
      <c r="A10936" t="s">
        <v>10967</v>
      </c>
      <c r="B10936" t="s">
        <v>19</v>
      </c>
      <c r="C10936" t="s">
        <v>36</v>
      </c>
      <c r="D10936" s="2">
        <v>2738.75</v>
      </c>
      <c r="E10936">
        <v>0.18</v>
      </c>
      <c r="F10936">
        <v>4</v>
      </c>
      <c r="G10936" s="1">
        <v>45192</v>
      </c>
      <c r="H10936" s="1">
        <v>45194</v>
      </c>
      <c r="I10936" t="s">
        <v>21</v>
      </c>
      <c r="J10936" t="s">
        <v>22</v>
      </c>
      <c r="K10936" s="2">
        <v>593.38</v>
      </c>
      <c r="L10936" t="s">
        <v>17</v>
      </c>
      <c r="M10936">
        <f>YEAR(Table1[[#This Row],[order_date]])</f>
        <v>2023</v>
      </c>
      <c r="N10936">
        <f>MONTH(Table1[[#This Row],[order_date]])</f>
        <v>9</v>
      </c>
      <c r="O10936" s="3">
        <f>Table1[[#This Row],[sales]]-Table1[[#This Row],[profit]]</f>
        <v>2145.37</v>
      </c>
      <c r="P10936" s="3">
        <f>Table1[[#This Row],[sales]]*Table1[[#This Row],[quantity]]</f>
        <v>10955</v>
      </c>
      <c r="Q10936" s="9">
        <f>Table1[[#This Row],[delivery_date]]-Table1[[#This Row],[order_date]]</f>
        <v>2</v>
      </c>
    </row>
    <row r="10937" spans="1:17" x14ac:dyDescent="0.35">
      <c r="A10937" t="s">
        <v>10968</v>
      </c>
      <c r="B10937" t="s">
        <v>41</v>
      </c>
      <c r="C10937" t="s">
        <v>36</v>
      </c>
      <c r="D10937" s="2">
        <v>3504.46</v>
      </c>
      <c r="E10937">
        <v>0.12</v>
      </c>
      <c r="F10937">
        <v>6</v>
      </c>
      <c r="G10937" s="1">
        <v>45336</v>
      </c>
      <c r="H10937" s="1">
        <v>45342</v>
      </c>
      <c r="I10937" t="s">
        <v>21</v>
      </c>
      <c r="J10937" t="s">
        <v>22</v>
      </c>
      <c r="K10937" s="2">
        <v>207.92</v>
      </c>
      <c r="L10937" t="s">
        <v>39</v>
      </c>
      <c r="M10937">
        <f>YEAR(Table1[[#This Row],[order_date]])</f>
        <v>2024</v>
      </c>
      <c r="N10937">
        <f>MONTH(Table1[[#This Row],[order_date]])</f>
        <v>2</v>
      </c>
      <c r="O10937" s="3">
        <f>Table1[[#This Row],[sales]]-Table1[[#This Row],[profit]]</f>
        <v>3296.54</v>
      </c>
      <c r="P10937" s="3">
        <f>Table1[[#This Row],[sales]]*Table1[[#This Row],[quantity]]</f>
        <v>21026.760000000002</v>
      </c>
      <c r="Q10937" s="9">
        <f>Table1[[#This Row],[delivery_date]]-Table1[[#This Row],[order_date]]</f>
        <v>6</v>
      </c>
    </row>
    <row r="10938" spans="1:17" x14ac:dyDescent="0.35">
      <c r="A10938" t="s">
        <v>10969</v>
      </c>
      <c r="B10938" t="s">
        <v>41</v>
      </c>
      <c r="C10938" t="s">
        <v>36</v>
      </c>
      <c r="D10938" s="2">
        <v>4200.58</v>
      </c>
      <c r="E10938">
        <v>0.05</v>
      </c>
      <c r="F10938">
        <v>9</v>
      </c>
      <c r="G10938" s="1">
        <v>44995</v>
      </c>
      <c r="H10938" s="1">
        <v>44999</v>
      </c>
      <c r="I10938" t="s">
        <v>31</v>
      </c>
      <c r="J10938" t="s">
        <v>16</v>
      </c>
      <c r="K10938" s="2">
        <v>580.17999999999995</v>
      </c>
      <c r="L10938" t="s">
        <v>34</v>
      </c>
      <c r="M10938">
        <f>YEAR(Table1[[#This Row],[order_date]])</f>
        <v>2023</v>
      </c>
      <c r="N10938">
        <f>MONTH(Table1[[#This Row],[order_date]])</f>
        <v>3</v>
      </c>
      <c r="O10938" s="3">
        <f>Table1[[#This Row],[sales]]-Table1[[#This Row],[profit]]</f>
        <v>3620.4</v>
      </c>
      <c r="P10938" s="3">
        <f>Table1[[#This Row],[sales]]*Table1[[#This Row],[quantity]]</f>
        <v>37805.22</v>
      </c>
      <c r="Q10938" s="9">
        <f>Table1[[#This Row],[delivery_date]]-Table1[[#This Row],[order_date]]</f>
        <v>4</v>
      </c>
    </row>
    <row r="10939" spans="1:17" x14ac:dyDescent="0.35">
      <c r="A10939" t="s">
        <v>10970</v>
      </c>
      <c r="B10939" t="s">
        <v>25</v>
      </c>
      <c r="C10939" t="s">
        <v>26</v>
      </c>
      <c r="D10939" s="2">
        <v>2958.81</v>
      </c>
      <c r="E10939">
        <v>0.16</v>
      </c>
      <c r="F10939">
        <v>1</v>
      </c>
      <c r="G10939" s="1">
        <v>45525</v>
      </c>
      <c r="H10939" s="1">
        <v>45527</v>
      </c>
      <c r="I10939" t="s">
        <v>21</v>
      </c>
      <c r="J10939" t="s">
        <v>22</v>
      </c>
      <c r="K10939" s="2">
        <v>420.79</v>
      </c>
      <c r="L10939" t="s">
        <v>48</v>
      </c>
      <c r="M10939">
        <f>YEAR(Table1[[#This Row],[order_date]])</f>
        <v>2024</v>
      </c>
      <c r="N10939">
        <f>MONTH(Table1[[#This Row],[order_date]])</f>
        <v>8</v>
      </c>
      <c r="O10939" s="3">
        <f>Table1[[#This Row],[sales]]-Table1[[#This Row],[profit]]</f>
        <v>2538.02</v>
      </c>
      <c r="P10939" s="3">
        <f>Table1[[#This Row],[sales]]*Table1[[#This Row],[quantity]]</f>
        <v>2958.81</v>
      </c>
      <c r="Q10939" s="9">
        <f>Table1[[#This Row],[delivery_date]]-Table1[[#This Row],[order_date]]</f>
        <v>2</v>
      </c>
    </row>
    <row r="10940" spans="1:17" x14ac:dyDescent="0.35">
      <c r="A10940" t="s">
        <v>10971</v>
      </c>
      <c r="B10940" t="s">
        <v>13</v>
      </c>
      <c r="C10940" t="s">
        <v>26</v>
      </c>
      <c r="D10940" s="2">
        <v>1012.97</v>
      </c>
      <c r="E10940">
        <v>0.14000000000000001</v>
      </c>
      <c r="F10940">
        <v>2</v>
      </c>
      <c r="G10940" s="1">
        <v>45255</v>
      </c>
      <c r="H10940" s="1">
        <v>45262</v>
      </c>
      <c r="I10940" t="s">
        <v>15</v>
      </c>
      <c r="J10940" t="s">
        <v>16</v>
      </c>
      <c r="K10940" s="2">
        <v>106.99</v>
      </c>
      <c r="L10940" t="s">
        <v>23</v>
      </c>
      <c r="M10940">
        <f>YEAR(Table1[[#This Row],[order_date]])</f>
        <v>2023</v>
      </c>
      <c r="N10940">
        <f>MONTH(Table1[[#This Row],[order_date]])</f>
        <v>11</v>
      </c>
      <c r="O10940" s="3">
        <f>Table1[[#This Row],[sales]]-Table1[[#This Row],[profit]]</f>
        <v>905.98</v>
      </c>
      <c r="P10940" s="3">
        <f>Table1[[#This Row],[sales]]*Table1[[#This Row],[quantity]]</f>
        <v>2025.94</v>
      </c>
      <c r="Q10940" s="9">
        <f>Table1[[#This Row],[delivery_date]]-Table1[[#This Row],[order_date]]</f>
        <v>7</v>
      </c>
    </row>
    <row r="10941" spans="1:17" x14ac:dyDescent="0.35">
      <c r="A10941" t="s">
        <v>10972</v>
      </c>
      <c r="B10941" t="s">
        <v>41</v>
      </c>
      <c r="C10941" t="s">
        <v>26</v>
      </c>
      <c r="D10941" s="2">
        <v>4826.2299999999996</v>
      </c>
      <c r="E10941">
        <v>0.28999999999999998</v>
      </c>
      <c r="F10941">
        <v>6</v>
      </c>
      <c r="G10941" s="1">
        <v>45023</v>
      </c>
      <c r="H10941" s="1">
        <v>45024</v>
      </c>
      <c r="I10941" t="s">
        <v>21</v>
      </c>
      <c r="J10941" t="s">
        <v>27</v>
      </c>
      <c r="K10941" s="2">
        <v>757.27</v>
      </c>
      <c r="L10941" t="s">
        <v>23</v>
      </c>
      <c r="M10941">
        <f>YEAR(Table1[[#This Row],[order_date]])</f>
        <v>2023</v>
      </c>
      <c r="N10941">
        <f>MONTH(Table1[[#This Row],[order_date]])</f>
        <v>4</v>
      </c>
      <c r="O10941" s="3">
        <f>Table1[[#This Row],[sales]]-Table1[[#This Row],[profit]]</f>
        <v>4068.9599999999996</v>
      </c>
      <c r="P10941" s="3">
        <f>Table1[[#This Row],[sales]]*Table1[[#This Row],[quantity]]</f>
        <v>28957.379999999997</v>
      </c>
      <c r="Q10941" s="9">
        <f>Table1[[#This Row],[delivery_date]]-Table1[[#This Row],[order_date]]</f>
        <v>1</v>
      </c>
    </row>
    <row r="10942" spans="1:17" x14ac:dyDescent="0.35">
      <c r="A10942" t="s">
        <v>10973</v>
      </c>
      <c r="B10942" t="s">
        <v>25</v>
      </c>
      <c r="C10942" t="s">
        <v>14</v>
      </c>
      <c r="D10942" s="2">
        <v>563.79</v>
      </c>
      <c r="E10942">
        <v>0.18</v>
      </c>
      <c r="F10942">
        <v>7</v>
      </c>
      <c r="G10942" s="1">
        <v>45180</v>
      </c>
      <c r="H10942" s="1">
        <v>45181</v>
      </c>
      <c r="I10942" t="s">
        <v>15</v>
      </c>
      <c r="J10942" t="s">
        <v>16</v>
      </c>
      <c r="K10942" s="2">
        <v>54.65</v>
      </c>
      <c r="L10942" t="s">
        <v>28</v>
      </c>
      <c r="M10942">
        <f>YEAR(Table1[[#This Row],[order_date]])</f>
        <v>2023</v>
      </c>
      <c r="N10942">
        <f>MONTH(Table1[[#This Row],[order_date]])</f>
        <v>9</v>
      </c>
      <c r="O10942" s="3">
        <f>Table1[[#This Row],[sales]]-Table1[[#This Row],[profit]]</f>
        <v>509.14</v>
      </c>
      <c r="P10942" s="3">
        <f>Table1[[#This Row],[sales]]*Table1[[#This Row],[quantity]]</f>
        <v>3946.5299999999997</v>
      </c>
      <c r="Q10942" s="9">
        <f>Table1[[#This Row],[delivery_date]]-Table1[[#This Row],[order_date]]</f>
        <v>1</v>
      </c>
    </row>
    <row r="10943" spans="1:17" x14ac:dyDescent="0.35">
      <c r="A10943" t="s">
        <v>10974</v>
      </c>
      <c r="B10943" t="s">
        <v>19</v>
      </c>
      <c r="C10943" t="s">
        <v>20</v>
      </c>
      <c r="D10943" s="2">
        <v>3868.1</v>
      </c>
      <c r="E10943">
        <v>0.12</v>
      </c>
      <c r="F10943">
        <v>3</v>
      </c>
      <c r="G10943" s="1">
        <v>45440</v>
      </c>
      <c r="H10943" s="1">
        <v>45443</v>
      </c>
      <c r="I10943" t="s">
        <v>15</v>
      </c>
      <c r="J10943" t="s">
        <v>22</v>
      </c>
      <c r="K10943" s="2">
        <v>924.07</v>
      </c>
      <c r="L10943" t="s">
        <v>28</v>
      </c>
      <c r="M10943">
        <f>YEAR(Table1[[#This Row],[order_date]])</f>
        <v>2024</v>
      </c>
      <c r="N10943">
        <f>MONTH(Table1[[#This Row],[order_date]])</f>
        <v>5</v>
      </c>
      <c r="O10943" s="3">
        <f>Table1[[#This Row],[sales]]-Table1[[#This Row],[profit]]</f>
        <v>2944.0299999999997</v>
      </c>
      <c r="P10943" s="3">
        <f>Table1[[#This Row],[sales]]*Table1[[#This Row],[quantity]]</f>
        <v>11604.3</v>
      </c>
      <c r="Q10943" s="9">
        <f>Table1[[#This Row],[delivery_date]]-Table1[[#This Row],[order_date]]</f>
        <v>3</v>
      </c>
    </row>
    <row r="10944" spans="1:17" x14ac:dyDescent="0.35">
      <c r="A10944" t="s">
        <v>10975</v>
      </c>
      <c r="B10944" t="s">
        <v>19</v>
      </c>
      <c r="C10944" t="s">
        <v>33</v>
      </c>
      <c r="D10944" s="2">
        <v>524.14</v>
      </c>
      <c r="E10944">
        <v>0.31</v>
      </c>
      <c r="F10944">
        <v>1</v>
      </c>
      <c r="G10944" s="1">
        <v>45224</v>
      </c>
      <c r="H10944" s="1">
        <v>45227</v>
      </c>
      <c r="I10944" t="s">
        <v>15</v>
      </c>
      <c r="J10944" t="s">
        <v>16</v>
      </c>
      <c r="K10944" s="2">
        <v>135.55000000000001</v>
      </c>
      <c r="L10944" t="s">
        <v>34</v>
      </c>
      <c r="M10944">
        <f>YEAR(Table1[[#This Row],[order_date]])</f>
        <v>2023</v>
      </c>
      <c r="N10944">
        <f>MONTH(Table1[[#This Row],[order_date]])</f>
        <v>10</v>
      </c>
      <c r="O10944" s="3">
        <f>Table1[[#This Row],[sales]]-Table1[[#This Row],[profit]]</f>
        <v>388.59</v>
      </c>
      <c r="P10944" s="3">
        <f>Table1[[#This Row],[sales]]*Table1[[#This Row],[quantity]]</f>
        <v>524.14</v>
      </c>
      <c r="Q10944" s="9">
        <f>Table1[[#This Row],[delivery_date]]-Table1[[#This Row],[order_date]]</f>
        <v>3</v>
      </c>
    </row>
    <row r="10945" spans="1:17" x14ac:dyDescent="0.35">
      <c r="A10945" t="s">
        <v>10976</v>
      </c>
      <c r="B10945" t="s">
        <v>25</v>
      </c>
      <c r="C10945" t="s">
        <v>26</v>
      </c>
      <c r="D10945" s="2">
        <v>802.75</v>
      </c>
      <c r="E10945">
        <v>0.16</v>
      </c>
      <c r="F10945">
        <v>7</v>
      </c>
      <c r="G10945" s="1">
        <v>45122</v>
      </c>
      <c r="H10945" s="1">
        <v>45125</v>
      </c>
      <c r="I10945" t="s">
        <v>15</v>
      </c>
      <c r="J10945" t="s">
        <v>22</v>
      </c>
      <c r="K10945" s="2">
        <v>227.66</v>
      </c>
      <c r="L10945" t="s">
        <v>48</v>
      </c>
      <c r="M10945">
        <f>YEAR(Table1[[#This Row],[order_date]])</f>
        <v>2023</v>
      </c>
      <c r="N10945">
        <f>MONTH(Table1[[#This Row],[order_date]])</f>
        <v>7</v>
      </c>
      <c r="O10945" s="3">
        <f>Table1[[#This Row],[sales]]-Table1[[#This Row],[profit]]</f>
        <v>575.09</v>
      </c>
      <c r="P10945" s="3">
        <f>Table1[[#This Row],[sales]]*Table1[[#This Row],[quantity]]</f>
        <v>5619.25</v>
      </c>
      <c r="Q10945" s="9">
        <f>Table1[[#This Row],[delivery_date]]-Table1[[#This Row],[order_date]]</f>
        <v>3</v>
      </c>
    </row>
    <row r="10946" spans="1:17" x14ac:dyDescent="0.35">
      <c r="A10946" t="s">
        <v>10977</v>
      </c>
      <c r="B10946" t="s">
        <v>13</v>
      </c>
      <c r="C10946" t="s">
        <v>20</v>
      </c>
      <c r="D10946" s="2">
        <v>4501.26</v>
      </c>
      <c r="E10946">
        <v>0.18</v>
      </c>
      <c r="F10946">
        <v>2</v>
      </c>
      <c r="G10946" s="1">
        <v>45576</v>
      </c>
      <c r="H10946" s="1">
        <v>45580</v>
      </c>
      <c r="I10946" t="s">
        <v>21</v>
      </c>
      <c r="J10946" t="s">
        <v>16</v>
      </c>
      <c r="K10946" s="2">
        <v>240.96</v>
      </c>
      <c r="L10946" t="s">
        <v>17</v>
      </c>
      <c r="M10946">
        <f>YEAR(Table1[[#This Row],[order_date]])</f>
        <v>2024</v>
      </c>
      <c r="N10946">
        <f>MONTH(Table1[[#This Row],[order_date]])</f>
        <v>10</v>
      </c>
      <c r="O10946" s="3">
        <f>Table1[[#This Row],[sales]]-Table1[[#This Row],[profit]]</f>
        <v>4260.3</v>
      </c>
      <c r="P10946" s="3">
        <f>Table1[[#This Row],[sales]]*Table1[[#This Row],[quantity]]</f>
        <v>9002.52</v>
      </c>
      <c r="Q10946" s="9">
        <f>Table1[[#This Row],[delivery_date]]-Table1[[#This Row],[order_date]]</f>
        <v>4</v>
      </c>
    </row>
    <row r="10947" spans="1:17" x14ac:dyDescent="0.35">
      <c r="A10947" t="s">
        <v>10978</v>
      </c>
      <c r="B10947" t="s">
        <v>25</v>
      </c>
      <c r="C10947" t="s">
        <v>26</v>
      </c>
      <c r="D10947" s="2">
        <v>3790.07</v>
      </c>
      <c r="E10947">
        <v>0.3</v>
      </c>
      <c r="F10947">
        <v>6</v>
      </c>
      <c r="G10947" s="1">
        <v>45469</v>
      </c>
      <c r="H10947" s="1">
        <v>45470</v>
      </c>
      <c r="I10947" t="s">
        <v>31</v>
      </c>
      <c r="J10947" t="s">
        <v>16</v>
      </c>
      <c r="K10947" s="2">
        <v>700.02</v>
      </c>
      <c r="L10947" t="s">
        <v>48</v>
      </c>
      <c r="M10947">
        <f>YEAR(Table1[[#This Row],[order_date]])</f>
        <v>2024</v>
      </c>
      <c r="N10947">
        <f>MONTH(Table1[[#This Row],[order_date]])</f>
        <v>6</v>
      </c>
      <c r="O10947" s="3">
        <f>Table1[[#This Row],[sales]]-Table1[[#This Row],[profit]]</f>
        <v>3090.05</v>
      </c>
      <c r="P10947" s="3">
        <f>Table1[[#This Row],[sales]]*Table1[[#This Row],[quantity]]</f>
        <v>22740.420000000002</v>
      </c>
      <c r="Q10947" s="9">
        <f>Table1[[#This Row],[delivery_date]]-Table1[[#This Row],[order_date]]</f>
        <v>1</v>
      </c>
    </row>
    <row r="10948" spans="1:17" x14ac:dyDescent="0.35">
      <c r="A10948" t="s">
        <v>10979</v>
      </c>
      <c r="B10948" t="s">
        <v>25</v>
      </c>
      <c r="C10948" t="s">
        <v>33</v>
      </c>
      <c r="D10948" s="2">
        <v>1890.99</v>
      </c>
      <c r="E10948">
        <v>0.06</v>
      </c>
      <c r="F10948">
        <v>4</v>
      </c>
      <c r="G10948" s="1">
        <v>45645</v>
      </c>
      <c r="H10948" s="1">
        <v>45649</v>
      </c>
      <c r="I10948" t="s">
        <v>15</v>
      </c>
      <c r="J10948" t="s">
        <v>22</v>
      </c>
      <c r="K10948" s="2">
        <v>193.4</v>
      </c>
      <c r="L10948" t="s">
        <v>17</v>
      </c>
      <c r="M10948">
        <f>YEAR(Table1[[#This Row],[order_date]])</f>
        <v>2024</v>
      </c>
      <c r="N10948">
        <f>MONTH(Table1[[#This Row],[order_date]])</f>
        <v>12</v>
      </c>
      <c r="O10948" s="3">
        <f>Table1[[#This Row],[sales]]-Table1[[#This Row],[profit]]</f>
        <v>1697.59</v>
      </c>
      <c r="P10948" s="3">
        <f>Table1[[#This Row],[sales]]*Table1[[#This Row],[quantity]]</f>
        <v>7563.96</v>
      </c>
      <c r="Q10948" s="9">
        <f>Table1[[#This Row],[delivery_date]]-Table1[[#This Row],[order_date]]</f>
        <v>4</v>
      </c>
    </row>
    <row r="10949" spans="1:17" x14ac:dyDescent="0.35">
      <c r="A10949" t="s">
        <v>10980</v>
      </c>
      <c r="B10949" t="s">
        <v>41</v>
      </c>
      <c r="C10949" t="s">
        <v>26</v>
      </c>
      <c r="D10949" s="2">
        <v>3229.75</v>
      </c>
      <c r="E10949">
        <v>0.39</v>
      </c>
      <c r="F10949">
        <v>4</v>
      </c>
      <c r="G10949" s="1">
        <v>45395</v>
      </c>
      <c r="H10949" s="1">
        <v>45396</v>
      </c>
      <c r="I10949" t="s">
        <v>31</v>
      </c>
      <c r="J10949" t="s">
        <v>16</v>
      </c>
      <c r="K10949" s="2">
        <v>590.05999999999995</v>
      </c>
      <c r="L10949" t="s">
        <v>23</v>
      </c>
      <c r="M10949">
        <f>YEAR(Table1[[#This Row],[order_date]])</f>
        <v>2024</v>
      </c>
      <c r="N10949">
        <f>MONTH(Table1[[#This Row],[order_date]])</f>
        <v>4</v>
      </c>
      <c r="O10949" s="3">
        <f>Table1[[#This Row],[sales]]-Table1[[#This Row],[profit]]</f>
        <v>2639.69</v>
      </c>
      <c r="P10949" s="3">
        <f>Table1[[#This Row],[sales]]*Table1[[#This Row],[quantity]]</f>
        <v>12919</v>
      </c>
      <c r="Q10949" s="9">
        <f>Table1[[#This Row],[delivery_date]]-Table1[[#This Row],[order_date]]</f>
        <v>1</v>
      </c>
    </row>
    <row r="10950" spans="1:17" x14ac:dyDescent="0.35">
      <c r="A10950" t="s">
        <v>10981</v>
      </c>
      <c r="B10950" t="s">
        <v>25</v>
      </c>
      <c r="C10950" t="s">
        <v>20</v>
      </c>
      <c r="D10950" s="2">
        <v>2340.5100000000002</v>
      </c>
      <c r="E10950">
        <v>0.48</v>
      </c>
      <c r="F10950">
        <v>9</v>
      </c>
      <c r="G10950" s="1">
        <v>45444</v>
      </c>
      <c r="H10950" s="1">
        <v>45451</v>
      </c>
      <c r="I10950" t="s">
        <v>31</v>
      </c>
      <c r="J10950" t="s">
        <v>22</v>
      </c>
      <c r="K10950" s="2">
        <v>158.44</v>
      </c>
      <c r="L10950" t="s">
        <v>17</v>
      </c>
      <c r="M10950">
        <f>YEAR(Table1[[#This Row],[order_date]])</f>
        <v>2024</v>
      </c>
      <c r="N10950">
        <f>MONTH(Table1[[#This Row],[order_date]])</f>
        <v>6</v>
      </c>
      <c r="O10950" s="3">
        <f>Table1[[#This Row],[sales]]-Table1[[#This Row],[profit]]</f>
        <v>2182.0700000000002</v>
      </c>
      <c r="P10950" s="3">
        <f>Table1[[#This Row],[sales]]*Table1[[#This Row],[quantity]]</f>
        <v>21064.590000000004</v>
      </c>
      <c r="Q10950" s="9">
        <f>Table1[[#This Row],[delivery_date]]-Table1[[#This Row],[order_date]]</f>
        <v>7</v>
      </c>
    </row>
    <row r="10951" spans="1:17" x14ac:dyDescent="0.35">
      <c r="A10951" t="s">
        <v>10982</v>
      </c>
      <c r="B10951" t="s">
        <v>25</v>
      </c>
      <c r="C10951" t="s">
        <v>14</v>
      </c>
      <c r="D10951" s="2">
        <v>426.04</v>
      </c>
      <c r="E10951">
        <v>0.25</v>
      </c>
      <c r="F10951">
        <v>7</v>
      </c>
      <c r="G10951" s="1">
        <v>44991</v>
      </c>
      <c r="H10951" s="1">
        <v>44997</v>
      </c>
      <c r="I10951" t="s">
        <v>15</v>
      </c>
      <c r="J10951" t="s">
        <v>22</v>
      </c>
      <c r="K10951" s="2">
        <v>102.81</v>
      </c>
      <c r="L10951" t="s">
        <v>23</v>
      </c>
      <c r="M10951">
        <f>YEAR(Table1[[#This Row],[order_date]])</f>
        <v>2023</v>
      </c>
      <c r="N10951">
        <f>MONTH(Table1[[#This Row],[order_date]])</f>
        <v>3</v>
      </c>
      <c r="O10951" s="3">
        <f>Table1[[#This Row],[sales]]-Table1[[#This Row],[profit]]</f>
        <v>323.23</v>
      </c>
      <c r="P10951" s="3">
        <f>Table1[[#This Row],[sales]]*Table1[[#This Row],[quantity]]</f>
        <v>2982.28</v>
      </c>
      <c r="Q10951" s="9">
        <f>Table1[[#This Row],[delivery_date]]-Table1[[#This Row],[order_date]]</f>
        <v>6</v>
      </c>
    </row>
    <row r="10952" spans="1:17" x14ac:dyDescent="0.35">
      <c r="A10952" t="s">
        <v>10983</v>
      </c>
      <c r="B10952" t="s">
        <v>19</v>
      </c>
      <c r="C10952" t="s">
        <v>33</v>
      </c>
      <c r="D10952" s="2">
        <v>3633.53</v>
      </c>
      <c r="E10952">
        <v>0.28000000000000003</v>
      </c>
      <c r="F10952">
        <v>1</v>
      </c>
      <c r="G10952" s="1">
        <v>45640</v>
      </c>
      <c r="H10952" s="1">
        <v>45643</v>
      </c>
      <c r="I10952" t="s">
        <v>15</v>
      </c>
      <c r="J10952" t="s">
        <v>27</v>
      </c>
      <c r="K10952" s="2">
        <v>449.55</v>
      </c>
      <c r="L10952" t="s">
        <v>17</v>
      </c>
      <c r="M10952">
        <f>YEAR(Table1[[#This Row],[order_date]])</f>
        <v>2024</v>
      </c>
      <c r="N10952">
        <f>MONTH(Table1[[#This Row],[order_date]])</f>
        <v>12</v>
      </c>
      <c r="O10952" s="3">
        <f>Table1[[#This Row],[sales]]-Table1[[#This Row],[profit]]</f>
        <v>3183.98</v>
      </c>
      <c r="P10952" s="3">
        <f>Table1[[#This Row],[sales]]*Table1[[#This Row],[quantity]]</f>
        <v>3633.53</v>
      </c>
      <c r="Q10952" s="9">
        <f>Table1[[#This Row],[delivery_date]]-Table1[[#This Row],[order_date]]</f>
        <v>3</v>
      </c>
    </row>
    <row r="10953" spans="1:17" x14ac:dyDescent="0.35">
      <c r="A10953" t="s">
        <v>10984</v>
      </c>
      <c r="B10953" t="s">
        <v>41</v>
      </c>
      <c r="C10953" t="s">
        <v>20</v>
      </c>
      <c r="D10953" s="2">
        <v>3839.95</v>
      </c>
      <c r="E10953">
        <v>0.19</v>
      </c>
      <c r="F10953">
        <v>4</v>
      </c>
      <c r="G10953" s="1">
        <v>45430</v>
      </c>
      <c r="H10953" s="1">
        <v>45433</v>
      </c>
      <c r="I10953" t="s">
        <v>31</v>
      </c>
      <c r="J10953" t="s">
        <v>22</v>
      </c>
      <c r="K10953" s="2">
        <v>736</v>
      </c>
      <c r="L10953" t="s">
        <v>48</v>
      </c>
      <c r="M10953">
        <f>YEAR(Table1[[#This Row],[order_date]])</f>
        <v>2024</v>
      </c>
      <c r="N10953">
        <f>MONTH(Table1[[#This Row],[order_date]])</f>
        <v>5</v>
      </c>
      <c r="O10953" s="3">
        <f>Table1[[#This Row],[sales]]-Table1[[#This Row],[profit]]</f>
        <v>3103.95</v>
      </c>
      <c r="P10953" s="3">
        <f>Table1[[#This Row],[sales]]*Table1[[#This Row],[quantity]]</f>
        <v>15359.8</v>
      </c>
      <c r="Q10953" s="9">
        <f>Table1[[#This Row],[delivery_date]]-Table1[[#This Row],[order_date]]</f>
        <v>3</v>
      </c>
    </row>
    <row r="10954" spans="1:17" x14ac:dyDescent="0.35">
      <c r="A10954" t="s">
        <v>10985</v>
      </c>
      <c r="B10954" t="s">
        <v>19</v>
      </c>
      <c r="C10954" t="s">
        <v>36</v>
      </c>
      <c r="D10954" s="2">
        <v>4423.47</v>
      </c>
      <c r="E10954">
        <v>0.48</v>
      </c>
      <c r="F10954">
        <v>6</v>
      </c>
      <c r="G10954" s="1">
        <v>45319</v>
      </c>
      <c r="H10954" s="1">
        <v>45321</v>
      </c>
      <c r="I10954" t="s">
        <v>31</v>
      </c>
      <c r="J10954" t="s">
        <v>27</v>
      </c>
      <c r="K10954" s="2">
        <v>1102.06</v>
      </c>
      <c r="L10954" t="s">
        <v>17</v>
      </c>
      <c r="M10954">
        <f>YEAR(Table1[[#This Row],[order_date]])</f>
        <v>2024</v>
      </c>
      <c r="N10954">
        <f>MONTH(Table1[[#This Row],[order_date]])</f>
        <v>1</v>
      </c>
      <c r="O10954" s="3">
        <f>Table1[[#This Row],[sales]]-Table1[[#This Row],[profit]]</f>
        <v>3321.4100000000003</v>
      </c>
      <c r="P10954" s="3">
        <f>Table1[[#This Row],[sales]]*Table1[[#This Row],[quantity]]</f>
        <v>26540.82</v>
      </c>
      <c r="Q10954" s="9">
        <f>Table1[[#This Row],[delivery_date]]-Table1[[#This Row],[order_date]]</f>
        <v>2</v>
      </c>
    </row>
    <row r="10955" spans="1:17" x14ac:dyDescent="0.35">
      <c r="A10955" t="s">
        <v>10986</v>
      </c>
      <c r="B10955" t="s">
        <v>19</v>
      </c>
      <c r="C10955" t="s">
        <v>36</v>
      </c>
      <c r="D10955" s="2">
        <v>2749.12</v>
      </c>
      <c r="E10955">
        <v>7.0000000000000007E-2</v>
      </c>
      <c r="F10955">
        <v>2</v>
      </c>
      <c r="G10955" s="1">
        <v>45519</v>
      </c>
      <c r="H10955" s="1">
        <v>45525</v>
      </c>
      <c r="I10955" t="s">
        <v>21</v>
      </c>
      <c r="J10955" t="s">
        <v>27</v>
      </c>
      <c r="K10955" s="2">
        <v>435.84</v>
      </c>
      <c r="L10955" t="s">
        <v>23</v>
      </c>
      <c r="M10955">
        <f>YEAR(Table1[[#This Row],[order_date]])</f>
        <v>2024</v>
      </c>
      <c r="N10955">
        <f>MONTH(Table1[[#This Row],[order_date]])</f>
        <v>8</v>
      </c>
      <c r="O10955" s="3">
        <f>Table1[[#This Row],[sales]]-Table1[[#This Row],[profit]]</f>
        <v>2313.2799999999997</v>
      </c>
      <c r="P10955" s="3">
        <f>Table1[[#This Row],[sales]]*Table1[[#This Row],[quantity]]</f>
        <v>5498.24</v>
      </c>
      <c r="Q10955" s="9">
        <f>Table1[[#This Row],[delivery_date]]-Table1[[#This Row],[order_date]]</f>
        <v>6</v>
      </c>
    </row>
    <row r="10956" spans="1:17" x14ac:dyDescent="0.35">
      <c r="A10956" t="s">
        <v>10987</v>
      </c>
      <c r="B10956" t="s">
        <v>13</v>
      </c>
      <c r="C10956" t="s">
        <v>36</v>
      </c>
      <c r="D10956" s="2">
        <v>3398.38</v>
      </c>
      <c r="E10956">
        <v>0.41</v>
      </c>
      <c r="F10956">
        <v>4</v>
      </c>
      <c r="G10956" s="1">
        <v>45376</v>
      </c>
      <c r="H10956" s="1">
        <v>45382</v>
      </c>
      <c r="I10956" t="s">
        <v>15</v>
      </c>
      <c r="J10956" t="s">
        <v>16</v>
      </c>
      <c r="K10956" s="2">
        <v>1013.44</v>
      </c>
      <c r="L10956" t="s">
        <v>48</v>
      </c>
      <c r="M10956">
        <f>YEAR(Table1[[#This Row],[order_date]])</f>
        <v>2024</v>
      </c>
      <c r="N10956">
        <f>MONTH(Table1[[#This Row],[order_date]])</f>
        <v>3</v>
      </c>
      <c r="O10956" s="3">
        <f>Table1[[#This Row],[sales]]-Table1[[#This Row],[profit]]</f>
        <v>2384.94</v>
      </c>
      <c r="P10956" s="3">
        <f>Table1[[#This Row],[sales]]*Table1[[#This Row],[quantity]]</f>
        <v>13593.52</v>
      </c>
      <c r="Q10956" s="9">
        <f>Table1[[#This Row],[delivery_date]]-Table1[[#This Row],[order_date]]</f>
        <v>6</v>
      </c>
    </row>
    <row r="10957" spans="1:17" x14ac:dyDescent="0.35">
      <c r="A10957" t="s">
        <v>10988</v>
      </c>
      <c r="B10957" t="s">
        <v>13</v>
      </c>
      <c r="C10957" t="s">
        <v>14</v>
      </c>
      <c r="D10957" s="2">
        <v>2246.4499999999998</v>
      </c>
      <c r="E10957">
        <v>0.33</v>
      </c>
      <c r="F10957">
        <v>2</v>
      </c>
      <c r="G10957" s="1">
        <v>45262</v>
      </c>
      <c r="H10957" s="1">
        <v>45268</v>
      </c>
      <c r="I10957" t="s">
        <v>21</v>
      </c>
      <c r="J10957" t="s">
        <v>27</v>
      </c>
      <c r="K10957" s="2">
        <v>564.53</v>
      </c>
      <c r="L10957" t="s">
        <v>39</v>
      </c>
      <c r="M10957">
        <f>YEAR(Table1[[#This Row],[order_date]])</f>
        <v>2023</v>
      </c>
      <c r="N10957">
        <f>MONTH(Table1[[#This Row],[order_date]])</f>
        <v>12</v>
      </c>
      <c r="O10957" s="3">
        <f>Table1[[#This Row],[sales]]-Table1[[#This Row],[profit]]</f>
        <v>1681.9199999999998</v>
      </c>
      <c r="P10957" s="3">
        <f>Table1[[#This Row],[sales]]*Table1[[#This Row],[quantity]]</f>
        <v>4492.8999999999996</v>
      </c>
      <c r="Q10957" s="9">
        <f>Table1[[#This Row],[delivery_date]]-Table1[[#This Row],[order_date]]</f>
        <v>6</v>
      </c>
    </row>
    <row r="10958" spans="1:17" x14ac:dyDescent="0.35">
      <c r="A10958" t="s">
        <v>10989</v>
      </c>
      <c r="B10958" t="s">
        <v>41</v>
      </c>
      <c r="C10958" t="s">
        <v>26</v>
      </c>
      <c r="D10958" s="2">
        <v>1662.66</v>
      </c>
      <c r="E10958">
        <v>0.4</v>
      </c>
      <c r="F10958">
        <v>1</v>
      </c>
      <c r="G10958" s="1">
        <v>45497</v>
      </c>
      <c r="H10958" s="1">
        <v>45500</v>
      </c>
      <c r="I10958" t="s">
        <v>15</v>
      </c>
      <c r="J10958" t="s">
        <v>27</v>
      </c>
      <c r="K10958" s="2">
        <v>259.22000000000003</v>
      </c>
      <c r="L10958" t="s">
        <v>28</v>
      </c>
      <c r="M10958">
        <f>YEAR(Table1[[#This Row],[order_date]])</f>
        <v>2024</v>
      </c>
      <c r="N10958">
        <f>MONTH(Table1[[#This Row],[order_date]])</f>
        <v>7</v>
      </c>
      <c r="O10958" s="3">
        <f>Table1[[#This Row],[sales]]-Table1[[#This Row],[profit]]</f>
        <v>1403.44</v>
      </c>
      <c r="P10958" s="3">
        <f>Table1[[#This Row],[sales]]*Table1[[#This Row],[quantity]]</f>
        <v>1662.66</v>
      </c>
      <c r="Q10958" s="9">
        <f>Table1[[#This Row],[delivery_date]]-Table1[[#This Row],[order_date]]</f>
        <v>3</v>
      </c>
    </row>
    <row r="10959" spans="1:17" x14ac:dyDescent="0.35">
      <c r="A10959" t="s">
        <v>10990</v>
      </c>
      <c r="B10959" t="s">
        <v>41</v>
      </c>
      <c r="C10959" t="s">
        <v>26</v>
      </c>
      <c r="D10959" s="2">
        <v>2117.33</v>
      </c>
      <c r="E10959">
        <v>0.48</v>
      </c>
      <c r="F10959">
        <v>1</v>
      </c>
      <c r="G10959" s="1">
        <v>45169</v>
      </c>
      <c r="H10959" s="1">
        <v>45172</v>
      </c>
      <c r="I10959" t="s">
        <v>31</v>
      </c>
      <c r="J10959" t="s">
        <v>22</v>
      </c>
      <c r="K10959" s="2">
        <v>478.84</v>
      </c>
      <c r="L10959" t="s">
        <v>23</v>
      </c>
      <c r="M10959">
        <f>YEAR(Table1[[#This Row],[order_date]])</f>
        <v>2023</v>
      </c>
      <c r="N10959">
        <f>MONTH(Table1[[#This Row],[order_date]])</f>
        <v>8</v>
      </c>
      <c r="O10959" s="3">
        <f>Table1[[#This Row],[sales]]-Table1[[#This Row],[profit]]</f>
        <v>1638.49</v>
      </c>
      <c r="P10959" s="3">
        <f>Table1[[#This Row],[sales]]*Table1[[#This Row],[quantity]]</f>
        <v>2117.33</v>
      </c>
      <c r="Q10959" s="9">
        <f>Table1[[#This Row],[delivery_date]]-Table1[[#This Row],[order_date]]</f>
        <v>3</v>
      </c>
    </row>
    <row r="10960" spans="1:17" x14ac:dyDescent="0.35">
      <c r="A10960" t="s">
        <v>10991</v>
      </c>
      <c r="B10960" t="s">
        <v>13</v>
      </c>
      <c r="C10960" t="s">
        <v>26</v>
      </c>
      <c r="D10960" s="2">
        <v>4567.59</v>
      </c>
      <c r="E10960">
        <v>0.25</v>
      </c>
      <c r="F10960">
        <v>9</v>
      </c>
      <c r="G10960" s="1">
        <v>45579</v>
      </c>
      <c r="H10960" s="1">
        <v>45584</v>
      </c>
      <c r="I10960" t="s">
        <v>31</v>
      </c>
      <c r="J10960" t="s">
        <v>27</v>
      </c>
      <c r="K10960" s="2">
        <v>993.06</v>
      </c>
      <c r="L10960" t="s">
        <v>48</v>
      </c>
      <c r="M10960">
        <f>YEAR(Table1[[#This Row],[order_date]])</f>
        <v>2024</v>
      </c>
      <c r="N10960">
        <f>MONTH(Table1[[#This Row],[order_date]])</f>
        <v>10</v>
      </c>
      <c r="O10960" s="3">
        <f>Table1[[#This Row],[sales]]-Table1[[#This Row],[profit]]</f>
        <v>3574.53</v>
      </c>
      <c r="P10960" s="3">
        <f>Table1[[#This Row],[sales]]*Table1[[#This Row],[quantity]]</f>
        <v>41108.31</v>
      </c>
      <c r="Q10960" s="9">
        <f>Table1[[#This Row],[delivery_date]]-Table1[[#This Row],[order_date]]</f>
        <v>5</v>
      </c>
    </row>
    <row r="10961" spans="1:17" x14ac:dyDescent="0.35">
      <c r="A10961" t="s">
        <v>10992</v>
      </c>
      <c r="B10961" t="s">
        <v>13</v>
      </c>
      <c r="C10961" t="s">
        <v>14</v>
      </c>
      <c r="D10961" s="2">
        <v>904.44</v>
      </c>
      <c r="E10961">
        <v>0.14000000000000001</v>
      </c>
      <c r="F10961">
        <v>9</v>
      </c>
      <c r="G10961" s="1">
        <v>45188</v>
      </c>
      <c r="H10961" s="1">
        <v>45189</v>
      </c>
      <c r="I10961" t="s">
        <v>31</v>
      </c>
      <c r="J10961" t="s">
        <v>16</v>
      </c>
      <c r="K10961" s="2">
        <v>55.04</v>
      </c>
      <c r="L10961" t="s">
        <v>28</v>
      </c>
      <c r="M10961">
        <f>YEAR(Table1[[#This Row],[order_date]])</f>
        <v>2023</v>
      </c>
      <c r="N10961">
        <f>MONTH(Table1[[#This Row],[order_date]])</f>
        <v>9</v>
      </c>
      <c r="O10961" s="3">
        <f>Table1[[#This Row],[sales]]-Table1[[#This Row],[profit]]</f>
        <v>849.40000000000009</v>
      </c>
      <c r="P10961" s="3">
        <f>Table1[[#This Row],[sales]]*Table1[[#This Row],[quantity]]</f>
        <v>8139.9600000000009</v>
      </c>
      <c r="Q10961" s="9">
        <f>Table1[[#This Row],[delivery_date]]-Table1[[#This Row],[order_date]]</f>
        <v>1</v>
      </c>
    </row>
    <row r="10962" spans="1:17" x14ac:dyDescent="0.35">
      <c r="A10962" t="s">
        <v>10993</v>
      </c>
      <c r="B10962" t="s">
        <v>13</v>
      </c>
      <c r="C10962" t="s">
        <v>36</v>
      </c>
      <c r="D10962" s="2">
        <v>1317.65</v>
      </c>
      <c r="E10962">
        <v>0.39</v>
      </c>
      <c r="F10962">
        <v>4</v>
      </c>
      <c r="G10962" s="1">
        <v>45335</v>
      </c>
      <c r="H10962" s="1">
        <v>45338</v>
      </c>
      <c r="I10962" t="s">
        <v>31</v>
      </c>
      <c r="J10962" t="s">
        <v>16</v>
      </c>
      <c r="K10962" s="2">
        <v>188.01</v>
      </c>
      <c r="L10962" t="s">
        <v>48</v>
      </c>
      <c r="M10962">
        <f>YEAR(Table1[[#This Row],[order_date]])</f>
        <v>2024</v>
      </c>
      <c r="N10962">
        <f>MONTH(Table1[[#This Row],[order_date]])</f>
        <v>2</v>
      </c>
      <c r="O10962" s="3">
        <f>Table1[[#This Row],[sales]]-Table1[[#This Row],[profit]]</f>
        <v>1129.6400000000001</v>
      </c>
      <c r="P10962" s="3">
        <f>Table1[[#This Row],[sales]]*Table1[[#This Row],[quantity]]</f>
        <v>5270.6</v>
      </c>
      <c r="Q10962" s="9">
        <f>Table1[[#This Row],[delivery_date]]-Table1[[#This Row],[order_date]]</f>
        <v>3</v>
      </c>
    </row>
    <row r="10963" spans="1:17" x14ac:dyDescent="0.35">
      <c r="A10963" t="s">
        <v>10994</v>
      </c>
      <c r="B10963" t="s">
        <v>13</v>
      </c>
      <c r="C10963" t="s">
        <v>26</v>
      </c>
      <c r="D10963" s="2">
        <v>3070.33</v>
      </c>
      <c r="E10963">
        <v>0.42</v>
      </c>
      <c r="F10963">
        <v>8</v>
      </c>
      <c r="G10963" s="1">
        <v>45373</v>
      </c>
      <c r="H10963" s="1">
        <v>45378</v>
      </c>
      <c r="I10963" t="s">
        <v>21</v>
      </c>
      <c r="J10963" t="s">
        <v>16</v>
      </c>
      <c r="K10963" s="2">
        <v>556.94000000000005</v>
      </c>
      <c r="L10963" t="s">
        <v>17</v>
      </c>
      <c r="M10963">
        <f>YEAR(Table1[[#This Row],[order_date]])</f>
        <v>2024</v>
      </c>
      <c r="N10963">
        <f>MONTH(Table1[[#This Row],[order_date]])</f>
        <v>3</v>
      </c>
      <c r="O10963" s="3">
        <f>Table1[[#This Row],[sales]]-Table1[[#This Row],[profit]]</f>
        <v>2513.39</v>
      </c>
      <c r="P10963" s="3">
        <f>Table1[[#This Row],[sales]]*Table1[[#This Row],[quantity]]</f>
        <v>24562.639999999999</v>
      </c>
      <c r="Q10963" s="9">
        <f>Table1[[#This Row],[delivery_date]]-Table1[[#This Row],[order_date]]</f>
        <v>5</v>
      </c>
    </row>
    <row r="10964" spans="1:17" x14ac:dyDescent="0.35">
      <c r="A10964" t="s">
        <v>10995</v>
      </c>
      <c r="B10964" t="s">
        <v>13</v>
      </c>
      <c r="C10964" t="s">
        <v>14</v>
      </c>
      <c r="D10964" s="2">
        <v>669.78</v>
      </c>
      <c r="E10964">
        <v>0.34</v>
      </c>
      <c r="F10964">
        <v>7</v>
      </c>
      <c r="G10964" s="1">
        <v>45113</v>
      </c>
      <c r="H10964" s="1">
        <v>45118</v>
      </c>
      <c r="I10964" t="s">
        <v>31</v>
      </c>
      <c r="J10964" t="s">
        <v>16</v>
      </c>
      <c r="K10964" s="2">
        <v>102.98</v>
      </c>
      <c r="L10964" t="s">
        <v>28</v>
      </c>
      <c r="M10964">
        <f>YEAR(Table1[[#This Row],[order_date]])</f>
        <v>2023</v>
      </c>
      <c r="N10964">
        <f>MONTH(Table1[[#This Row],[order_date]])</f>
        <v>7</v>
      </c>
      <c r="O10964" s="3">
        <f>Table1[[#This Row],[sales]]-Table1[[#This Row],[profit]]</f>
        <v>566.79999999999995</v>
      </c>
      <c r="P10964" s="3">
        <f>Table1[[#This Row],[sales]]*Table1[[#This Row],[quantity]]</f>
        <v>4688.46</v>
      </c>
      <c r="Q10964" s="9">
        <f>Table1[[#This Row],[delivery_date]]-Table1[[#This Row],[order_date]]</f>
        <v>5</v>
      </c>
    </row>
    <row r="10965" spans="1:17" x14ac:dyDescent="0.35">
      <c r="A10965" t="s">
        <v>10996</v>
      </c>
      <c r="B10965" t="s">
        <v>19</v>
      </c>
      <c r="C10965" t="s">
        <v>14</v>
      </c>
      <c r="D10965" s="2">
        <v>4470.1400000000003</v>
      </c>
      <c r="E10965">
        <v>0.42</v>
      </c>
      <c r="F10965">
        <v>5</v>
      </c>
      <c r="G10965" s="1">
        <v>45528</v>
      </c>
      <c r="H10965" s="1">
        <v>45533</v>
      </c>
      <c r="I10965" t="s">
        <v>21</v>
      </c>
      <c r="J10965" t="s">
        <v>16</v>
      </c>
      <c r="K10965" s="2">
        <v>426.83</v>
      </c>
      <c r="L10965" t="s">
        <v>17</v>
      </c>
      <c r="M10965">
        <f>YEAR(Table1[[#This Row],[order_date]])</f>
        <v>2024</v>
      </c>
      <c r="N10965">
        <f>MONTH(Table1[[#This Row],[order_date]])</f>
        <v>8</v>
      </c>
      <c r="O10965" s="3">
        <f>Table1[[#This Row],[sales]]-Table1[[#This Row],[profit]]</f>
        <v>4043.3100000000004</v>
      </c>
      <c r="P10965" s="3">
        <f>Table1[[#This Row],[sales]]*Table1[[#This Row],[quantity]]</f>
        <v>22350.7</v>
      </c>
      <c r="Q10965" s="9">
        <f>Table1[[#This Row],[delivery_date]]-Table1[[#This Row],[order_date]]</f>
        <v>5</v>
      </c>
    </row>
    <row r="10966" spans="1:17" x14ac:dyDescent="0.35">
      <c r="A10966" t="s">
        <v>10997</v>
      </c>
      <c r="B10966" t="s">
        <v>41</v>
      </c>
      <c r="C10966" t="s">
        <v>20</v>
      </c>
      <c r="D10966" s="2">
        <v>331.46</v>
      </c>
      <c r="E10966">
        <v>0.37</v>
      </c>
      <c r="F10966">
        <v>2</v>
      </c>
      <c r="G10966" s="1">
        <v>45172</v>
      </c>
      <c r="H10966" s="1">
        <v>45178</v>
      </c>
      <c r="I10966" t="s">
        <v>31</v>
      </c>
      <c r="J10966" t="s">
        <v>27</v>
      </c>
      <c r="K10966" s="2">
        <v>71.39</v>
      </c>
      <c r="L10966" t="s">
        <v>39</v>
      </c>
      <c r="M10966">
        <f>YEAR(Table1[[#This Row],[order_date]])</f>
        <v>2023</v>
      </c>
      <c r="N10966">
        <f>MONTH(Table1[[#This Row],[order_date]])</f>
        <v>9</v>
      </c>
      <c r="O10966" s="3">
        <f>Table1[[#This Row],[sales]]-Table1[[#This Row],[profit]]</f>
        <v>260.07</v>
      </c>
      <c r="P10966" s="3">
        <f>Table1[[#This Row],[sales]]*Table1[[#This Row],[quantity]]</f>
        <v>662.92</v>
      </c>
      <c r="Q10966" s="9">
        <f>Table1[[#This Row],[delivery_date]]-Table1[[#This Row],[order_date]]</f>
        <v>6</v>
      </c>
    </row>
    <row r="10967" spans="1:17" x14ac:dyDescent="0.35">
      <c r="A10967" t="s">
        <v>10998</v>
      </c>
      <c r="B10967" t="s">
        <v>19</v>
      </c>
      <c r="C10967" t="s">
        <v>26</v>
      </c>
      <c r="D10967" s="2">
        <v>3801.03</v>
      </c>
      <c r="E10967">
        <v>0.48</v>
      </c>
      <c r="F10967">
        <v>9</v>
      </c>
      <c r="G10967" s="1">
        <v>45268</v>
      </c>
      <c r="H10967" s="1">
        <v>45274</v>
      </c>
      <c r="I10967" t="s">
        <v>21</v>
      </c>
      <c r="J10967" t="s">
        <v>27</v>
      </c>
      <c r="K10967" s="2">
        <v>1128.8699999999999</v>
      </c>
      <c r="L10967" t="s">
        <v>28</v>
      </c>
      <c r="M10967">
        <f>YEAR(Table1[[#This Row],[order_date]])</f>
        <v>2023</v>
      </c>
      <c r="N10967">
        <f>MONTH(Table1[[#This Row],[order_date]])</f>
        <v>12</v>
      </c>
      <c r="O10967" s="3">
        <f>Table1[[#This Row],[sales]]-Table1[[#This Row],[profit]]</f>
        <v>2672.1600000000003</v>
      </c>
      <c r="P10967" s="3">
        <f>Table1[[#This Row],[sales]]*Table1[[#This Row],[quantity]]</f>
        <v>34209.270000000004</v>
      </c>
      <c r="Q10967" s="9">
        <f>Table1[[#This Row],[delivery_date]]-Table1[[#This Row],[order_date]]</f>
        <v>6</v>
      </c>
    </row>
    <row r="10968" spans="1:17" x14ac:dyDescent="0.35">
      <c r="A10968" t="s">
        <v>10999</v>
      </c>
      <c r="B10968" t="s">
        <v>19</v>
      </c>
      <c r="C10968" t="s">
        <v>36</v>
      </c>
      <c r="D10968" s="2">
        <v>1931.27</v>
      </c>
      <c r="E10968">
        <v>0.28999999999999998</v>
      </c>
      <c r="F10968">
        <v>7</v>
      </c>
      <c r="G10968" s="1">
        <v>44968</v>
      </c>
      <c r="H10968" s="1">
        <v>44974</v>
      </c>
      <c r="I10968" t="s">
        <v>15</v>
      </c>
      <c r="J10968" t="s">
        <v>22</v>
      </c>
      <c r="K10968" s="2">
        <v>261.06</v>
      </c>
      <c r="L10968" t="s">
        <v>39</v>
      </c>
      <c r="M10968">
        <f>YEAR(Table1[[#This Row],[order_date]])</f>
        <v>2023</v>
      </c>
      <c r="N10968">
        <f>MONTH(Table1[[#This Row],[order_date]])</f>
        <v>2</v>
      </c>
      <c r="O10968" s="3">
        <f>Table1[[#This Row],[sales]]-Table1[[#This Row],[profit]]</f>
        <v>1670.21</v>
      </c>
      <c r="P10968" s="3">
        <f>Table1[[#This Row],[sales]]*Table1[[#This Row],[quantity]]</f>
        <v>13518.89</v>
      </c>
      <c r="Q10968" s="9">
        <f>Table1[[#This Row],[delivery_date]]-Table1[[#This Row],[order_date]]</f>
        <v>6</v>
      </c>
    </row>
    <row r="10969" spans="1:17" x14ac:dyDescent="0.35">
      <c r="A10969" t="s">
        <v>11000</v>
      </c>
      <c r="B10969" t="s">
        <v>25</v>
      </c>
      <c r="C10969" t="s">
        <v>33</v>
      </c>
      <c r="D10969" s="2">
        <v>350.71</v>
      </c>
      <c r="E10969">
        <v>0.19</v>
      </c>
      <c r="F10969">
        <v>4</v>
      </c>
      <c r="G10969" s="1">
        <v>45583</v>
      </c>
      <c r="H10969" s="1">
        <v>45586</v>
      </c>
      <c r="I10969" t="s">
        <v>15</v>
      </c>
      <c r="J10969" t="s">
        <v>16</v>
      </c>
      <c r="K10969" s="2">
        <v>101.71</v>
      </c>
      <c r="L10969" t="s">
        <v>17</v>
      </c>
      <c r="M10969">
        <f>YEAR(Table1[[#This Row],[order_date]])</f>
        <v>2024</v>
      </c>
      <c r="N10969">
        <f>MONTH(Table1[[#This Row],[order_date]])</f>
        <v>10</v>
      </c>
      <c r="O10969" s="3">
        <f>Table1[[#This Row],[sales]]-Table1[[#This Row],[profit]]</f>
        <v>249</v>
      </c>
      <c r="P10969" s="3">
        <f>Table1[[#This Row],[sales]]*Table1[[#This Row],[quantity]]</f>
        <v>1402.84</v>
      </c>
      <c r="Q10969" s="9">
        <f>Table1[[#This Row],[delivery_date]]-Table1[[#This Row],[order_date]]</f>
        <v>3</v>
      </c>
    </row>
    <row r="10970" spans="1:17" x14ac:dyDescent="0.35">
      <c r="A10970" t="s">
        <v>11001</v>
      </c>
      <c r="B10970" t="s">
        <v>19</v>
      </c>
      <c r="C10970" t="s">
        <v>14</v>
      </c>
      <c r="D10970" s="2">
        <v>4230.3500000000004</v>
      </c>
      <c r="E10970">
        <v>0.34</v>
      </c>
      <c r="F10970">
        <v>2</v>
      </c>
      <c r="G10970" s="1">
        <v>45309</v>
      </c>
      <c r="H10970" s="1">
        <v>45313</v>
      </c>
      <c r="I10970" t="s">
        <v>21</v>
      </c>
      <c r="J10970" t="s">
        <v>16</v>
      </c>
      <c r="K10970" s="2">
        <v>1011.55</v>
      </c>
      <c r="L10970" t="s">
        <v>34</v>
      </c>
      <c r="M10970">
        <f>YEAR(Table1[[#This Row],[order_date]])</f>
        <v>2024</v>
      </c>
      <c r="N10970">
        <f>MONTH(Table1[[#This Row],[order_date]])</f>
        <v>1</v>
      </c>
      <c r="O10970" s="3">
        <f>Table1[[#This Row],[sales]]-Table1[[#This Row],[profit]]</f>
        <v>3218.8</v>
      </c>
      <c r="P10970" s="3">
        <f>Table1[[#This Row],[sales]]*Table1[[#This Row],[quantity]]</f>
        <v>8460.7000000000007</v>
      </c>
      <c r="Q10970" s="9">
        <f>Table1[[#This Row],[delivery_date]]-Table1[[#This Row],[order_date]]</f>
        <v>4</v>
      </c>
    </row>
    <row r="10971" spans="1:17" x14ac:dyDescent="0.35">
      <c r="A10971" t="s">
        <v>11002</v>
      </c>
      <c r="B10971" t="s">
        <v>13</v>
      </c>
      <c r="C10971" t="s">
        <v>20</v>
      </c>
      <c r="D10971" s="2">
        <v>3238.26</v>
      </c>
      <c r="E10971">
        <v>0.03</v>
      </c>
      <c r="F10971">
        <v>2</v>
      </c>
      <c r="G10971" s="1">
        <v>44949</v>
      </c>
      <c r="H10971" s="1">
        <v>44953</v>
      </c>
      <c r="I10971" t="s">
        <v>21</v>
      </c>
      <c r="J10971" t="s">
        <v>27</v>
      </c>
      <c r="K10971" s="2">
        <v>427.62</v>
      </c>
      <c r="L10971" t="s">
        <v>39</v>
      </c>
      <c r="M10971">
        <f>YEAR(Table1[[#This Row],[order_date]])</f>
        <v>2023</v>
      </c>
      <c r="N10971">
        <f>MONTH(Table1[[#This Row],[order_date]])</f>
        <v>1</v>
      </c>
      <c r="O10971" s="3">
        <f>Table1[[#This Row],[sales]]-Table1[[#This Row],[profit]]</f>
        <v>2810.6400000000003</v>
      </c>
      <c r="P10971" s="3">
        <f>Table1[[#This Row],[sales]]*Table1[[#This Row],[quantity]]</f>
        <v>6476.52</v>
      </c>
      <c r="Q10971" s="9">
        <f>Table1[[#This Row],[delivery_date]]-Table1[[#This Row],[order_date]]</f>
        <v>4</v>
      </c>
    </row>
    <row r="10972" spans="1:17" x14ac:dyDescent="0.35">
      <c r="A10972" t="s">
        <v>11003</v>
      </c>
      <c r="B10972" t="s">
        <v>13</v>
      </c>
      <c r="C10972" t="s">
        <v>33</v>
      </c>
      <c r="D10972" s="2">
        <v>143.41</v>
      </c>
      <c r="E10972">
        <v>0.25</v>
      </c>
      <c r="F10972">
        <v>3</v>
      </c>
      <c r="G10972" s="1">
        <v>45581</v>
      </c>
      <c r="H10972" s="1">
        <v>45587</v>
      </c>
      <c r="I10972" t="s">
        <v>15</v>
      </c>
      <c r="J10972" t="s">
        <v>27</v>
      </c>
      <c r="K10972" s="2">
        <v>22.22</v>
      </c>
      <c r="L10972" t="s">
        <v>39</v>
      </c>
      <c r="M10972">
        <f>YEAR(Table1[[#This Row],[order_date]])</f>
        <v>2024</v>
      </c>
      <c r="N10972">
        <f>MONTH(Table1[[#This Row],[order_date]])</f>
        <v>10</v>
      </c>
      <c r="O10972" s="3">
        <f>Table1[[#This Row],[sales]]-Table1[[#This Row],[profit]]</f>
        <v>121.19</v>
      </c>
      <c r="P10972" s="3">
        <f>Table1[[#This Row],[sales]]*Table1[[#This Row],[quantity]]</f>
        <v>430.23</v>
      </c>
      <c r="Q10972" s="9">
        <f>Table1[[#This Row],[delivery_date]]-Table1[[#This Row],[order_date]]</f>
        <v>6</v>
      </c>
    </row>
    <row r="10973" spans="1:17" x14ac:dyDescent="0.35">
      <c r="A10973" t="s">
        <v>11004</v>
      </c>
      <c r="B10973" t="s">
        <v>25</v>
      </c>
      <c r="C10973" t="s">
        <v>14</v>
      </c>
      <c r="D10973" s="2">
        <v>1410.91</v>
      </c>
      <c r="E10973">
        <v>0.39</v>
      </c>
      <c r="F10973">
        <v>6</v>
      </c>
      <c r="G10973" s="1">
        <v>45494</v>
      </c>
      <c r="H10973" s="1">
        <v>45495</v>
      </c>
      <c r="I10973" t="s">
        <v>15</v>
      </c>
      <c r="J10973" t="s">
        <v>22</v>
      </c>
      <c r="K10973" s="2">
        <v>291.72000000000003</v>
      </c>
      <c r="L10973" t="s">
        <v>39</v>
      </c>
      <c r="M10973">
        <f>YEAR(Table1[[#This Row],[order_date]])</f>
        <v>2024</v>
      </c>
      <c r="N10973">
        <f>MONTH(Table1[[#This Row],[order_date]])</f>
        <v>7</v>
      </c>
      <c r="O10973" s="3">
        <f>Table1[[#This Row],[sales]]-Table1[[#This Row],[profit]]</f>
        <v>1119.19</v>
      </c>
      <c r="P10973" s="3">
        <f>Table1[[#This Row],[sales]]*Table1[[#This Row],[quantity]]</f>
        <v>8465.4600000000009</v>
      </c>
      <c r="Q10973" s="9">
        <f>Table1[[#This Row],[delivery_date]]-Table1[[#This Row],[order_date]]</f>
        <v>1</v>
      </c>
    </row>
    <row r="10974" spans="1:17" x14ac:dyDescent="0.35">
      <c r="A10974" t="s">
        <v>11005</v>
      </c>
      <c r="B10974" t="s">
        <v>25</v>
      </c>
      <c r="C10974" t="s">
        <v>20</v>
      </c>
      <c r="D10974" s="2">
        <v>1825.02</v>
      </c>
      <c r="E10974">
        <v>0.08</v>
      </c>
      <c r="F10974">
        <v>1</v>
      </c>
      <c r="G10974" s="1">
        <v>45344</v>
      </c>
      <c r="H10974" s="1">
        <v>45348</v>
      </c>
      <c r="I10974" t="s">
        <v>31</v>
      </c>
      <c r="J10974" t="s">
        <v>16</v>
      </c>
      <c r="K10974" s="2">
        <v>432.43</v>
      </c>
      <c r="L10974" t="s">
        <v>39</v>
      </c>
      <c r="M10974">
        <f>YEAR(Table1[[#This Row],[order_date]])</f>
        <v>2024</v>
      </c>
      <c r="N10974">
        <f>MONTH(Table1[[#This Row],[order_date]])</f>
        <v>2</v>
      </c>
      <c r="O10974" s="3">
        <f>Table1[[#This Row],[sales]]-Table1[[#This Row],[profit]]</f>
        <v>1392.59</v>
      </c>
      <c r="P10974" s="3">
        <f>Table1[[#This Row],[sales]]*Table1[[#This Row],[quantity]]</f>
        <v>1825.02</v>
      </c>
      <c r="Q10974" s="9">
        <f>Table1[[#This Row],[delivery_date]]-Table1[[#This Row],[order_date]]</f>
        <v>4</v>
      </c>
    </row>
    <row r="10975" spans="1:17" x14ac:dyDescent="0.35">
      <c r="A10975" t="s">
        <v>11006</v>
      </c>
      <c r="B10975" t="s">
        <v>25</v>
      </c>
      <c r="C10975" t="s">
        <v>26</v>
      </c>
      <c r="D10975" s="2">
        <v>1680.63</v>
      </c>
      <c r="E10975">
        <v>0.2</v>
      </c>
      <c r="F10975">
        <v>5</v>
      </c>
      <c r="G10975" s="1">
        <v>45503</v>
      </c>
      <c r="H10975" s="1">
        <v>45506</v>
      </c>
      <c r="I10975" t="s">
        <v>15</v>
      </c>
      <c r="J10975" t="s">
        <v>16</v>
      </c>
      <c r="K10975" s="2">
        <v>397.84</v>
      </c>
      <c r="L10975" t="s">
        <v>17</v>
      </c>
      <c r="M10975">
        <f>YEAR(Table1[[#This Row],[order_date]])</f>
        <v>2024</v>
      </c>
      <c r="N10975">
        <f>MONTH(Table1[[#This Row],[order_date]])</f>
        <v>7</v>
      </c>
      <c r="O10975" s="3">
        <f>Table1[[#This Row],[sales]]-Table1[[#This Row],[profit]]</f>
        <v>1282.7900000000002</v>
      </c>
      <c r="P10975" s="3">
        <f>Table1[[#This Row],[sales]]*Table1[[#This Row],[quantity]]</f>
        <v>8403.1500000000015</v>
      </c>
      <c r="Q10975" s="9">
        <f>Table1[[#This Row],[delivery_date]]-Table1[[#This Row],[order_date]]</f>
        <v>3</v>
      </c>
    </row>
    <row r="10976" spans="1:17" x14ac:dyDescent="0.35">
      <c r="A10976" t="s">
        <v>11007</v>
      </c>
      <c r="B10976" t="s">
        <v>25</v>
      </c>
      <c r="C10976" t="s">
        <v>20</v>
      </c>
      <c r="D10976" s="2">
        <v>2541.88</v>
      </c>
      <c r="E10976">
        <v>0.18</v>
      </c>
      <c r="F10976">
        <v>3</v>
      </c>
      <c r="G10976" s="1">
        <v>45287</v>
      </c>
      <c r="H10976" s="1">
        <v>45294</v>
      </c>
      <c r="I10976" t="s">
        <v>31</v>
      </c>
      <c r="J10976" t="s">
        <v>27</v>
      </c>
      <c r="K10976" s="2">
        <v>534.51</v>
      </c>
      <c r="L10976" t="s">
        <v>34</v>
      </c>
      <c r="M10976">
        <f>YEAR(Table1[[#This Row],[order_date]])</f>
        <v>2023</v>
      </c>
      <c r="N10976">
        <f>MONTH(Table1[[#This Row],[order_date]])</f>
        <v>12</v>
      </c>
      <c r="O10976" s="3">
        <f>Table1[[#This Row],[sales]]-Table1[[#This Row],[profit]]</f>
        <v>2007.3700000000001</v>
      </c>
      <c r="P10976" s="3">
        <f>Table1[[#This Row],[sales]]*Table1[[#This Row],[quantity]]</f>
        <v>7625.64</v>
      </c>
      <c r="Q10976" s="9">
        <f>Table1[[#This Row],[delivery_date]]-Table1[[#This Row],[order_date]]</f>
        <v>7</v>
      </c>
    </row>
    <row r="10977" spans="1:17" x14ac:dyDescent="0.35">
      <c r="A10977" t="s">
        <v>11008</v>
      </c>
      <c r="B10977" t="s">
        <v>25</v>
      </c>
      <c r="C10977" t="s">
        <v>14</v>
      </c>
      <c r="D10977" s="2">
        <v>2681.33</v>
      </c>
      <c r="E10977">
        <v>0.17</v>
      </c>
      <c r="F10977">
        <v>7</v>
      </c>
      <c r="G10977" s="1">
        <v>45143</v>
      </c>
      <c r="H10977" s="1">
        <v>45144</v>
      </c>
      <c r="I10977" t="s">
        <v>21</v>
      </c>
      <c r="J10977" t="s">
        <v>22</v>
      </c>
      <c r="K10977" s="2">
        <v>209.44</v>
      </c>
      <c r="L10977" t="s">
        <v>48</v>
      </c>
      <c r="M10977">
        <f>YEAR(Table1[[#This Row],[order_date]])</f>
        <v>2023</v>
      </c>
      <c r="N10977">
        <f>MONTH(Table1[[#This Row],[order_date]])</f>
        <v>8</v>
      </c>
      <c r="O10977" s="3">
        <f>Table1[[#This Row],[sales]]-Table1[[#This Row],[profit]]</f>
        <v>2471.89</v>
      </c>
      <c r="P10977" s="3">
        <f>Table1[[#This Row],[sales]]*Table1[[#This Row],[quantity]]</f>
        <v>18769.309999999998</v>
      </c>
      <c r="Q10977" s="9">
        <f>Table1[[#This Row],[delivery_date]]-Table1[[#This Row],[order_date]]</f>
        <v>1</v>
      </c>
    </row>
    <row r="10978" spans="1:17" x14ac:dyDescent="0.35">
      <c r="A10978" t="s">
        <v>11009</v>
      </c>
      <c r="B10978" t="s">
        <v>19</v>
      </c>
      <c r="C10978" t="s">
        <v>26</v>
      </c>
      <c r="D10978" s="2">
        <v>2044.09</v>
      </c>
      <c r="E10978">
        <v>0.33</v>
      </c>
      <c r="F10978">
        <v>7</v>
      </c>
      <c r="G10978" s="1">
        <v>45550</v>
      </c>
      <c r="H10978" s="1">
        <v>45551</v>
      </c>
      <c r="I10978" t="s">
        <v>15</v>
      </c>
      <c r="J10978" t="s">
        <v>22</v>
      </c>
      <c r="K10978" s="2">
        <v>538.70000000000005</v>
      </c>
      <c r="L10978" t="s">
        <v>23</v>
      </c>
      <c r="M10978">
        <f>YEAR(Table1[[#This Row],[order_date]])</f>
        <v>2024</v>
      </c>
      <c r="N10978">
        <f>MONTH(Table1[[#This Row],[order_date]])</f>
        <v>9</v>
      </c>
      <c r="O10978" s="3">
        <f>Table1[[#This Row],[sales]]-Table1[[#This Row],[profit]]</f>
        <v>1505.3899999999999</v>
      </c>
      <c r="P10978" s="3">
        <f>Table1[[#This Row],[sales]]*Table1[[#This Row],[quantity]]</f>
        <v>14308.63</v>
      </c>
      <c r="Q10978" s="9">
        <f>Table1[[#This Row],[delivery_date]]-Table1[[#This Row],[order_date]]</f>
        <v>1</v>
      </c>
    </row>
    <row r="10979" spans="1:17" x14ac:dyDescent="0.35">
      <c r="A10979" t="s">
        <v>11010</v>
      </c>
      <c r="B10979" t="s">
        <v>25</v>
      </c>
      <c r="C10979" t="s">
        <v>36</v>
      </c>
      <c r="D10979" s="2">
        <v>1725.67</v>
      </c>
      <c r="E10979">
        <v>0.25</v>
      </c>
      <c r="F10979">
        <v>5</v>
      </c>
      <c r="G10979" s="1">
        <v>45013</v>
      </c>
      <c r="H10979" s="1">
        <v>45019</v>
      </c>
      <c r="I10979" t="s">
        <v>31</v>
      </c>
      <c r="J10979" t="s">
        <v>16</v>
      </c>
      <c r="K10979" s="2">
        <v>201.58</v>
      </c>
      <c r="L10979" t="s">
        <v>23</v>
      </c>
      <c r="M10979">
        <f>YEAR(Table1[[#This Row],[order_date]])</f>
        <v>2023</v>
      </c>
      <c r="N10979">
        <f>MONTH(Table1[[#This Row],[order_date]])</f>
        <v>3</v>
      </c>
      <c r="O10979" s="3">
        <f>Table1[[#This Row],[sales]]-Table1[[#This Row],[profit]]</f>
        <v>1524.0900000000001</v>
      </c>
      <c r="P10979" s="3">
        <f>Table1[[#This Row],[sales]]*Table1[[#This Row],[quantity]]</f>
        <v>8628.35</v>
      </c>
      <c r="Q10979" s="9">
        <f>Table1[[#This Row],[delivery_date]]-Table1[[#This Row],[order_date]]</f>
        <v>6</v>
      </c>
    </row>
    <row r="10980" spans="1:17" x14ac:dyDescent="0.35">
      <c r="A10980" t="s">
        <v>11011</v>
      </c>
      <c r="B10980" t="s">
        <v>19</v>
      </c>
      <c r="C10980" t="s">
        <v>20</v>
      </c>
      <c r="D10980" s="2">
        <v>2571.61</v>
      </c>
      <c r="E10980">
        <v>0.4</v>
      </c>
      <c r="F10980">
        <v>9</v>
      </c>
      <c r="G10980" s="1">
        <v>45216</v>
      </c>
      <c r="H10980" s="1">
        <v>45217</v>
      </c>
      <c r="I10980" t="s">
        <v>15</v>
      </c>
      <c r="J10980" t="s">
        <v>22</v>
      </c>
      <c r="K10980" s="2">
        <v>241.28</v>
      </c>
      <c r="L10980" t="s">
        <v>48</v>
      </c>
      <c r="M10980">
        <f>YEAR(Table1[[#This Row],[order_date]])</f>
        <v>2023</v>
      </c>
      <c r="N10980">
        <f>MONTH(Table1[[#This Row],[order_date]])</f>
        <v>10</v>
      </c>
      <c r="O10980" s="3">
        <f>Table1[[#This Row],[sales]]-Table1[[#This Row],[profit]]</f>
        <v>2330.33</v>
      </c>
      <c r="P10980" s="3">
        <f>Table1[[#This Row],[sales]]*Table1[[#This Row],[quantity]]</f>
        <v>23144.49</v>
      </c>
      <c r="Q10980" s="9">
        <f>Table1[[#This Row],[delivery_date]]-Table1[[#This Row],[order_date]]</f>
        <v>1</v>
      </c>
    </row>
    <row r="10981" spans="1:17" x14ac:dyDescent="0.35">
      <c r="A10981" t="s">
        <v>11012</v>
      </c>
      <c r="B10981" t="s">
        <v>41</v>
      </c>
      <c r="C10981" t="s">
        <v>33</v>
      </c>
      <c r="D10981" s="2">
        <v>264.72000000000003</v>
      </c>
      <c r="E10981">
        <v>0.03</v>
      </c>
      <c r="F10981">
        <v>8</v>
      </c>
      <c r="G10981" s="1">
        <v>45383</v>
      </c>
      <c r="H10981" s="1">
        <v>45385</v>
      </c>
      <c r="I10981" t="s">
        <v>15</v>
      </c>
      <c r="J10981" t="s">
        <v>27</v>
      </c>
      <c r="K10981" s="2">
        <v>27.27</v>
      </c>
      <c r="L10981" t="s">
        <v>48</v>
      </c>
      <c r="M10981">
        <f>YEAR(Table1[[#This Row],[order_date]])</f>
        <v>2024</v>
      </c>
      <c r="N10981">
        <f>MONTH(Table1[[#This Row],[order_date]])</f>
        <v>4</v>
      </c>
      <c r="O10981" s="3">
        <f>Table1[[#This Row],[sales]]-Table1[[#This Row],[profit]]</f>
        <v>237.45000000000002</v>
      </c>
      <c r="P10981" s="3">
        <f>Table1[[#This Row],[sales]]*Table1[[#This Row],[quantity]]</f>
        <v>2117.7600000000002</v>
      </c>
      <c r="Q10981" s="9">
        <f>Table1[[#This Row],[delivery_date]]-Table1[[#This Row],[order_date]]</f>
        <v>2</v>
      </c>
    </row>
    <row r="10982" spans="1:17" x14ac:dyDescent="0.35">
      <c r="A10982" t="s">
        <v>11013</v>
      </c>
      <c r="B10982" t="s">
        <v>25</v>
      </c>
      <c r="C10982" t="s">
        <v>26</v>
      </c>
      <c r="D10982" s="2">
        <v>3261.49</v>
      </c>
      <c r="E10982">
        <v>0.23</v>
      </c>
      <c r="F10982">
        <v>9</v>
      </c>
      <c r="G10982" s="1">
        <v>45283</v>
      </c>
      <c r="H10982" s="1">
        <v>45286</v>
      </c>
      <c r="I10982" t="s">
        <v>21</v>
      </c>
      <c r="J10982" t="s">
        <v>22</v>
      </c>
      <c r="K10982" s="2">
        <v>196.04</v>
      </c>
      <c r="L10982" t="s">
        <v>23</v>
      </c>
      <c r="M10982">
        <f>YEAR(Table1[[#This Row],[order_date]])</f>
        <v>2023</v>
      </c>
      <c r="N10982">
        <f>MONTH(Table1[[#This Row],[order_date]])</f>
        <v>12</v>
      </c>
      <c r="O10982" s="3">
        <f>Table1[[#This Row],[sales]]-Table1[[#This Row],[profit]]</f>
        <v>3065.45</v>
      </c>
      <c r="P10982" s="3">
        <f>Table1[[#This Row],[sales]]*Table1[[#This Row],[quantity]]</f>
        <v>29353.409999999996</v>
      </c>
      <c r="Q10982" s="9">
        <f>Table1[[#This Row],[delivery_date]]-Table1[[#This Row],[order_date]]</f>
        <v>3</v>
      </c>
    </row>
    <row r="10983" spans="1:17" x14ac:dyDescent="0.35">
      <c r="A10983" t="s">
        <v>11014</v>
      </c>
      <c r="B10983" t="s">
        <v>25</v>
      </c>
      <c r="C10983" t="s">
        <v>26</v>
      </c>
      <c r="D10983" s="2">
        <v>3069.31</v>
      </c>
      <c r="E10983">
        <v>0.01</v>
      </c>
      <c r="F10983">
        <v>6</v>
      </c>
      <c r="G10983" s="1">
        <v>45550</v>
      </c>
      <c r="H10983" s="1">
        <v>45556</v>
      </c>
      <c r="I10983" t="s">
        <v>21</v>
      </c>
      <c r="J10983" t="s">
        <v>16</v>
      </c>
      <c r="K10983" s="2">
        <v>718.05</v>
      </c>
      <c r="L10983" t="s">
        <v>17</v>
      </c>
      <c r="M10983">
        <f>YEAR(Table1[[#This Row],[order_date]])</f>
        <v>2024</v>
      </c>
      <c r="N10983">
        <f>MONTH(Table1[[#This Row],[order_date]])</f>
        <v>9</v>
      </c>
      <c r="O10983" s="3">
        <f>Table1[[#This Row],[sales]]-Table1[[#This Row],[profit]]</f>
        <v>2351.2600000000002</v>
      </c>
      <c r="P10983" s="3">
        <f>Table1[[#This Row],[sales]]*Table1[[#This Row],[quantity]]</f>
        <v>18415.86</v>
      </c>
      <c r="Q10983" s="9">
        <f>Table1[[#This Row],[delivery_date]]-Table1[[#This Row],[order_date]]</f>
        <v>6</v>
      </c>
    </row>
    <row r="10984" spans="1:17" x14ac:dyDescent="0.35">
      <c r="A10984" t="s">
        <v>11015</v>
      </c>
      <c r="B10984" t="s">
        <v>19</v>
      </c>
      <c r="C10984" t="s">
        <v>36</v>
      </c>
      <c r="D10984" s="2">
        <v>1468.18</v>
      </c>
      <c r="E10984">
        <v>0.11</v>
      </c>
      <c r="F10984">
        <v>8</v>
      </c>
      <c r="G10984" s="1">
        <v>45372</v>
      </c>
      <c r="H10984" s="1">
        <v>45375</v>
      </c>
      <c r="I10984" t="s">
        <v>21</v>
      </c>
      <c r="J10984" t="s">
        <v>27</v>
      </c>
      <c r="K10984" s="2">
        <v>92.46</v>
      </c>
      <c r="L10984" t="s">
        <v>17</v>
      </c>
      <c r="M10984">
        <f>YEAR(Table1[[#This Row],[order_date]])</f>
        <v>2024</v>
      </c>
      <c r="N10984">
        <f>MONTH(Table1[[#This Row],[order_date]])</f>
        <v>3</v>
      </c>
      <c r="O10984" s="3">
        <f>Table1[[#This Row],[sales]]-Table1[[#This Row],[profit]]</f>
        <v>1375.72</v>
      </c>
      <c r="P10984" s="3">
        <f>Table1[[#This Row],[sales]]*Table1[[#This Row],[quantity]]</f>
        <v>11745.44</v>
      </c>
      <c r="Q10984" s="9">
        <f>Table1[[#This Row],[delivery_date]]-Table1[[#This Row],[order_date]]</f>
        <v>3</v>
      </c>
    </row>
    <row r="10985" spans="1:17" x14ac:dyDescent="0.35">
      <c r="A10985" t="s">
        <v>11016</v>
      </c>
      <c r="B10985" t="s">
        <v>41</v>
      </c>
      <c r="C10985" t="s">
        <v>20</v>
      </c>
      <c r="D10985" s="2">
        <v>979.63</v>
      </c>
      <c r="E10985">
        <v>0.39</v>
      </c>
      <c r="F10985">
        <v>2</v>
      </c>
      <c r="G10985" s="1">
        <v>45194</v>
      </c>
      <c r="H10985" s="1">
        <v>45198</v>
      </c>
      <c r="I10985" t="s">
        <v>21</v>
      </c>
      <c r="J10985" t="s">
        <v>22</v>
      </c>
      <c r="K10985" s="2">
        <v>59.22</v>
      </c>
      <c r="L10985" t="s">
        <v>34</v>
      </c>
      <c r="M10985">
        <f>YEAR(Table1[[#This Row],[order_date]])</f>
        <v>2023</v>
      </c>
      <c r="N10985">
        <f>MONTH(Table1[[#This Row],[order_date]])</f>
        <v>9</v>
      </c>
      <c r="O10985" s="3">
        <f>Table1[[#This Row],[sales]]-Table1[[#This Row],[profit]]</f>
        <v>920.41</v>
      </c>
      <c r="P10985" s="3">
        <f>Table1[[#This Row],[sales]]*Table1[[#This Row],[quantity]]</f>
        <v>1959.26</v>
      </c>
      <c r="Q10985" s="9">
        <f>Table1[[#This Row],[delivery_date]]-Table1[[#This Row],[order_date]]</f>
        <v>4</v>
      </c>
    </row>
    <row r="10986" spans="1:17" x14ac:dyDescent="0.35">
      <c r="A10986" t="s">
        <v>11017</v>
      </c>
      <c r="B10986" t="s">
        <v>19</v>
      </c>
      <c r="C10986" t="s">
        <v>33</v>
      </c>
      <c r="D10986" s="2">
        <v>457.63</v>
      </c>
      <c r="E10986">
        <v>0.05</v>
      </c>
      <c r="F10986">
        <v>5</v>
      </c>
      <c r="G10986" s="1">
        <v>45525</v>
      </c>
      <c r="H10986" s="1">
        <v>45529</v>
      </c>
      <c r="I10986" t="s">
        <v>15</v>
      </c>
      <c r="J10986" t="s">
        <v>16</v>
      </c>
      <c r="K10986" s="2">
        <v>23.06</v>
      </c>
      <c r="L10986" t="s">
        <v>48</v>
      </c>
      <c r="M10986">
        <f>YEAR(Table1[[#This Row],[order_date]])</f>
        <v>2024</v>
      </c>
      <c r="N10986">
        <f>MONTH(Table1[[#This Row],[order_date]])</f>
        <v>8</v>
      </c>
      <c r="O10986" s="3">
        <f>Table1[[#This Row],[sales]]-Table1[[#This Row],[profit]]</f>
        <v>434.57</v>
      </c>
      <c r="P10986" s="3">
        <f>Table1[[#This Row],[sales]]*Table1[[#This Row],[quantity]]</f>
        <v>2288.15</v>
      </c>
      <c r="Q10986" s="9">
        <f>Table1[[#This Row],[delivery_date]]-Table1[[#This Row],[order_date]]</f>
        <v>4</v>
      </c>
    </row>
    <row r="10987" spans="1:17" x14ac:dyDescent="0.35">
      <c r="A10987" t="s">
        <v>11018</v>
      </c>
      <c r="B10987" t="s">
        <v>19</v>
      </c>
      <c r="C10987" t="s">
        <v>36</v>
      </c>
      <c r="D10987" s="2">
        <v>2977.98</v>
      </c>
      <c r="E10987">
        <v>0.05</v>
      </c>
      <c r="F10987">
        <v>8</v>
      </c>
      <c r="G10987" s="1">
        <v>45510</v>
      </c>
      <c r="H10987" s="1">
        <v>45513</v>
      </c>
      <c r="I10987" t="s">
        <v>31</v>
      </c>
      <c r="J10987" t="s">
        <v>16</v>
      </c>
      <c r="K10987" s="2">
        <v>152.43</v>
      </c>
      <c r="L10987" t="s">
        <v>48</v>
      </c>
      <c r="M10987">
        <f>YEAR(Table1[[#This Row],[order_date]])</f>
        <v>2024</v>
      </c>
      <c r="N10987">
        <f>MONTH(Table1[[#This Row],[order_date]])</f>
        <v>8</v>
      </c>
      <c r="O10987" s="3">
        <f>Table1[[#This Row],[sales]]-Table1[[#This Row],[profit]]</f>
        <v>2825.55</v>
      </c>
      <c r="P10987" s="3">
        <f>Table1[[#This Row],[sales]]*Table1[[#This Row],[quantity]]</f>
        <v>23823.84</v>
      </c>
      <c r="Q10987" s="9">
        <f>Table1[[#This Row],[delivery_date]]-Table1[[#This Row],[order_date]]</f>
        <v>3</v>
      </c>
    </row>
    <row r="10988" spans="1:17" x14ac:dyDescent="0.35">
      <c r="A10988" t="s">
        <v>11019</v>
      </c>
      <c r="B10988" t="s">
        <v>25</v>
      </c>
      <c r="C10988" t="s">
        <v>20</v>
      </c>
      <c r="D10988" s="2">
        <v>2887.61</v>
      </c>
      <c r="E10988">
        <v>0.2</v>
      </c>
      <c r="F10988">
        <v>2</v>
      </c>
      <c r="G10988" s="1">
        <v>45054</v>
      </c>
      <c r="H10988" s="1">
        <v>45056</v>
      </c>
      <c r="I10988" t="s">
        <v>21</v>
      </c>
      <c r="J10988" t="s">
        <v>27</v>
      </c>
      <c r="K10988" s="2">
        <v>635.25</v>
      </c>
      <c r="L10988" t="s">
        <v>48</v>
      </c>
      <c r="M10988">
        <f>YEAR(Table1[[#This Row],[order_date]])</f>
        <v>2023</v>
      </c>
      <c r="N10988">
        <f>MONTH(Table1[[#This Row],[order_date]])</f>
        <v>5</v>
      </c>
      <c r="O10988" s="3">
        <f>Table1[[#This Row],[sales]]-Table1[[#This Row],[profit]]</f>
        <v>2252.36</v>
      </c>
      <c r="P10988" s="3">
        <f>Table1[[#This Row],[sales]]*Table1[[#This Row],[quantity]]</f>
        <v>5775.22</v>
      </c>
      <c r="Q10988" s="9">
        <f>Table1[[#This Row],[delivery_date]]-Table1[[#This Row],[order_date]]</f>
        <v>2</v>
      </c>
    </row>
    <row r="10989" spans="1:17" x14ac:dyDescent="0.35">
      <c r="A10989" t="s">
        <v>11020</v>
      </c>
      <c r="B10989" t="s">
        <v>13</v>
      </c>
      <c r="C10989" t="s">
        <v>33</v>
      </c>
      <c r="D10989" s="2">
        <v>2713.26</v>
      </c>
      <c r="E10989">
        <v>0.39</v>
      </c>
      <c r="F10989">
        <v>2</v>
      </c>
      <c r="G10989" s="1">
        <v>45006</v>
      </c>
      <c r="H10989" s="1">
        <v>45013</v>
      </c>
      <c r="I10989" t="s">
        <v>15</v>
      </c>
      <c r="J10989" t="s">
        <v>22</v>
      </c>
      <c r="K10989" s="2">
        <v>471.68</v>
      </c>
      <c r="L10989" t="s">
        <v>28</v>
      </c>
      <c r="M10989">
        <f>YEAR(Table1[[#This Row],[order_date]])</f>
        <v>2023</v>
      </c>
      <c r="N10989">
        <f>MONTH(Table1[[#This Row],[order_date]])</f>
        <v>3</v>
      </c>
      <c r="O10989" s="3">
        <f>Table1[[#This Row],[sales]]-Table1[[#This Row],[profit]]</f>
        <v>2241.5800000000004</v>
      </c>
      <c r="P10989" s="3">
        <f>Table1[[#This Row],[sales]]*Table1[[#This Row],[quantity]]</f>
        <v>5426.52</v>
      </c>
      <c r="Q10989" s="9">
        <f>Table1[[#This Row],[delivery_date]]-Table1[[#This Row],[order_date]]</f>
        <v>7</v>
      </c>
    </row>
    <row r="10990" spans="1:17" x14ac:dyDescent="0.35">
      <c r="A10990" t="s">
        <v>11021</v>
      </c>
      <c r="B10990" t="s">
        <v>13</v>
      </c>
      <c r="C10990" t="s">
        <v>33</v>
      </c>
      <c r="D10990" s="2">
        <v>4929.53</v>
      </c>
      <c r="E10990">
        <v>0.32</v>
      </c>
      <c r="F10990">
        <v>3</v>
      </c>
      <c r="G10990" s="1">
        <v>45010</v>
      </c>
      <c r="H10990" s="1">
        <v>45015</v>
      </c>
      <c r="I10990" t="s">
        <v>15</v>
      </c>
      <c r="J10990" t="s">
        <v>27</v>
      </c>
      <c r="K10990" s="2">
        <v>1075.03</v>
      </c>
      <c r="L10990" t="s">
        <v>48</v>
      </c>
      <c r="M10990">
        <f>YEAR(Table1[[#This Row],[order_date]])</f>
        <v>2023</v>
      </c>
      <c r="N10990">
        <f>MONTH(Table1[[#This Row],[order_date]])</f>
        <v>3</v>
      </c>
      <c r="O10990" s="3">
        <f>Table1[[#This Row],[sales]]-Table1[[#This Row],[profit]]</f>
        <v>3854.5</v>
      </c>
      <c r="P10990" s="3">
        <f>Table1[[#This Row],[sales]]*Table1[[#This Row],[quantity]]</f>
        <v>14788.59</v>
      </c>
      <c r="Q10990" s="9">
        <f>Table1[[#This Row],[delivery_date]]-Table1[[#This Row],[order_date]]</f>
        <v>5</v>
      </c>
    </row>
    <row r="10991" spans="1:17" x14ac:dyDescent="0.35">
      <c r="A10991" t="s">
        <v>11022</v>
      </c>
      <c r="B10991" t="s">
        <v>19</v>
      </c>
      <c r="C10991" t="s">
        <v>14</v>
      </c>
      <c r="D10991" s="2">
        <v>2704.57</v>
      </c>
      <c r="E10991">
        <v>0.39</v>
      </c>
      <c r="F10991">
        <v>2</v>
      </c>
      <c r="G10991" s="1">
        <v>45466</v>
      </c>
      <c r="H10991" s="1">
        <v>45473</v>
      </c>
      <c r="I10991" t="s">
        <v>21</v>
      </c>
      <c r="J10991" t="s">
        <v>22</v>
      </c>
      <c r="K10991" s="2">
        <v>291.93</v>
      </c>
      <c r="L10991" t="s">
        <v>28</v>
      </c>
      <c r="M10991">
        <f>YEAR(Table1[[#This Row],[order_date]])</f>
        <v>2024</v>
      </c>
      <c r="N10991">
        <f>MONTH(Table1[[#This Row],[order_date]])</f>
        <v>6</v>
      </c>
      <c r="O10991" s="3">
        <f>Table1[[#This Row],[sales]]-Table1[[#This Row],[profit]]</f>
        <v>2412.6400000000003</v>
      </c>
      <c r="P10991" s="3">
        <f>Table1[[#This Row],[sales]]*Table1[[#This Row],[quantity]]</f>
        <v>5409.14</v>
      </c>
      <c r="Q10991" s="9">
        <f>Table1[[#This Row],[delivery_date]]-Table1[[#This Row],[order_date]]</f>
        <v>7</v>
      </c>
    </row>
    <row r="10992" spans="1:17" x14ac:dyDescent="0.35">
      <c r="A10992" t="s">
        <v>11023</v>
      </c>
      <c r="B10992" t="s">
        <v>25</v>
      </c>
      <c r="C10992" t="s">
        <v>33</v>
      </c>
      <c r="D10992" s="2">
        <v>3636.77</v>
      </c>
      <c r="E10992">
        <v>0.02</v>
      </c>
      <c r="F10992">
        <v>4</v>
      </c>
      <c r="G10992" s="1">
        <v>45340</v>
      </c>
      <c r="H10992" s="1">
        <v>45342</v>
      </c>
      <c r="I10992" t="s">
        <v>21</v>
      </c>
      <c r="J10992" t="s">
        <v>27</v>
      </c>
      <c r="K10992" s="2">
        <v>835.97</v>
      </c>
      <c r="L10992" t="s">
        <v>23</v>
      </c>
      <c r="M10992">
        <f>YEAR(Table1[[#This Row],[order_date]])</f>
        <v>2024</v>
      </c>
      <c r="N10992">
        <f>MONTH(Table1[[#This Row],[order_date]])</f>
        <v>2</v>
      </c>
      <c r="O10992" s="3">
        <f>Table1[[#This Row],[sales]]-Table1[[#This Row],[profit]]</f>
        <v>2800.8</v>
      </c>
      <c r="P10992" s="3">
        <f>Table1[[#This Row],[sales]]*Table1[[#This Row],[quantity]]</f>
        <v>14547.08</v>
      </c>
      <c r="Q10992" s="9">
        <f>Table1[[#This Row],[delivery_date]]-Table1[[#This Row],[order_date]]</f>
        <v>2</v>
      </c>
    </row>
    <row r="10993" spans="1:17" x14ac:dyDescent="0.35">
      <c r="A10993" t="s">
        <v>11024</v>
      </c>
      <c r="B10993" t="s">
        <v>41</v>
      </c>
      <c r="C10993" t="s">
        <v>20</v>
      </c>
      <c r="D10993" s="2">
        <v>653.29999999999995</v>
      </c>
      <c r="E10993">
        <v>0.28000000000000003</v>
      </c>
      <c r="F10993">
        <v>4</v>
      </c>
      <c r="G10993" s="1">
        <v>45385</v>
      </c>
      <c r="H10993" s="1">
        <v>45392</v>
      </c>
      <c r="I10993" t="s">
        <v>15</v>
      </c>
      <c r="J10993" t="s">
        <v>27</v>
      </c>
      <c r="K10993" s="2">
        <v>83.55</v>
      </c>
      <c r="L10993" t="s">
        <v>28</v>
      </c>
      <c r="M10993">
        <f>YEAR(Table1[[#This Row],[order_date]])</f>
        <v>2024</v>
      </c>
      <c r="N10993">
        <f>MONTH(Table1[[#This Row],[order_date]])</f>
        <v>4</v>
      </c>
      <c r="O10993" s="3">
        <f>Table1[[#This Row],[sales]]-Table1[[#This Row],[profit]]</f>
        <v>569.75</v>
      </c>
      <c r="P10993" s="3">
        <f>Table1[[#This Row],[sales]]*Table1[[#This Row],[quantity]]</f>
        <v>2613.1999999999998</v>
      </c>
      <c r="Q10993" s="9">
        <f>Table1[[#This Row],[delivery_date]]-Table1[[#This Row],[order_date]]</f>
        <v>7</v>
      </c>
    </row>
    <row r="10994" spans="1:17" x14ac:dyDescent="0.35">
      <c r="A10994" t="s">
        <v>11025</v>
      </c>
      <c r="B10994" t="s">
        <v>13</v>
      </c>
      <c r="C10994" t="s">
        <v>36</v>
      </c>
      <c r="D10994" s="2">
        <v>1564.96</v>
      </c>
      <c r="E10994">
        <v>0.23</v>
      </c>
      <c r="F10994">
        <v>1</v>
      </c>
      <c r="G10994" s="1">
        <v>45327</v>
      </c>
      <c r="H10994" s="1">
        <v>45329</v>
      </c>
      <c r="I10994" t="s">
        <v>21</v>
      </c>
      <c r="J10994" t="s">
        <v>27</v>
      </c>
      <c r="K10994" s="2">
        <v>272.73</v>
      </c>
      <c r="L10994" t="s">
        <v>17</v>
      </c>
      <c r="M10994">
        <f>YEAR(Table1[[#This Row],[order_date]])</f>
        <v>2024</v>
      </c>
      <c r="N10994">
        <f>MONTH(Table1[[#This Row],[order_date]])</f>
        <v>2</v>
      </c>
      <c r="O10994" s="3">
        <f>Table1[[#This Row],[sales]]-Table1[[#This Row],[profit]]</f>
        <v>1292.23</v>
      </c>
      <c r="P10994" s="3">
        <f>Table1[[#This Row],[sales]]*Table1[[#This Row],[quantity]]</f>
        <v>1564.96</v>
      </c>
      <c r="Q10994" s="9">
        <f>Table1[[#This Row],[delivery_date]]-Table1[[#This Row],[order_date]]</f>
        <v>2</v>
      </c>
    </row>
    <row r="10995" spans="1:17" x14ac:dyDescent="0.35">
      <c r="A10995" t="s">
        <v>11026</v>
      </c>
      <c r="B10995" t="s">
        <v>41</v>
      </c>
      <c r="C10995" t="s">
        <v>36</v>
      </c>
      <c r="D10995" s="2">
        <v>1449.69</v>
      </c>
      <c r="E10995">
        <v>0.45</v>
      </c>
      <c r="F10995">
        <v>6</v>
      </c>
      <c r="G10995" s="1">
        <v>45576</v>
      </c>
      <c r="H10995" s="1">
        <v>45580</v>
      </c>
      <c r="I10995" t="s">
        <v>15</v>
      </c>
      <c r="J10995" t="s">
        <v>22</v>
      </c>
      <c r="K10995" s="2">
        <v>385.06</v>
      </c>
      <c r="L10995" t="s">
        <v>34</v>
      </c>
      <c r="M10995">
        <f>YEAR(Table1[[#This Row],[order_date]])</f>
        <v>2024</v>
      </c>
      <c r="N10995">
        <f>MONTH(Table1[[#This Row],[order_date]])</f>
        <v>10</v>
      </c>
      <c r="O10995" s="3">
        <f>Table1[[#This Row],[sales]]-Table1[[#This Row],[profit]]</f>
        <v>1064.6300000000001</v>
      </c>
      <c r="P10995" s="3">
        <f>Table1[[#This Row],[sales]]*Table1[[#This Row],[quantity]]</f>
        <v>8698.14</v>
      </c>
      <c r="Q10995" s="9">
        <f>Table1[[#This Row],[delivery_date]]-Table1[[#This Row],[order_date]]</f>
        <v>4</v>
      </c>
    </row>
    <row r="10996" spans="1:17" x14ac:dyDescent="0.35">
      <c r="A10996" t="s">
        <v>11027</v>
      </c>
      <c r="B10996" t="s">
        <v>13</v>
      </c>
      <c r="C10996" t="s">
        <v>14</v>
      </c>
      <c r="D10996" s="2">
        <v>2922.28</v>
      </c>
      <c r="E10996">
        <v>0.37</v>
      </c>
      <c r="F10996">
        <v>7</v>
      </c>
      <c r="G10996" s="1">
        <v>45429</v>
      </c>
      <c r="H10996" s="1">
        <v>45431</v>
      </c>
      <c r="I10996" t="s">
        <v>15</v>
      </c>
      <c r="J10996" t="s">
        <v>16</v>
      </c>
      <c r="K10996" s="2">
        <v>193.39</v>
      </c>
      <c r="L10996" t="s">
        <v>48</v>
      </c>
      <c r="M10996">
        <f>YEAR(Table1[[#This Row],[order_date]])</f>
        <v>2024</v>
      </c>
      <c r="N10996">
        <f>MONTH(Table1[[#This Row],[order_date]])</f>
        <v>5</v>
      </c>
      <c r="O10996" s="3">
        <f>Table1[[#This Row],[sales]]-Table1[[#This Row],[profit]]</f>
        <v>2728.8900000000003</v>
      </c>
      <c r="P10996" s="3">
        <f>Table1[[#This Row],[sales]]*Table1[[#This Row],[quantity]]</f>
        <v>20455.960000000003</v>
      </c>
      <c r="Q10996" s="9">
        <f>Table1[[#This Row],[delivery_date]]-Table1[[#This Row],[order_date]]</f>
        <v>2</v>
      </c>
    </row>
    <row r="10997" spans="1:17" x14ac:dyDescent="0.35">
      <c r="A10997" t="s">
        <v>11028</v>
      </c>
      <c r="B10997" t="s">
        <v>25</v>
      </c>
      <c r="C10997" t="s">
        <v>20</v>
      </c>
      <c r="D10997" s="2">
        <v>1720.98</v>
      </c>
      <c r="E10997">
        <v>0.21</v>
      </c>
      <c r="F10997">
        <v>7</v>
      </c>
      <c r="G10997" s="1">
        <v>45277</v>
      </c>
      <c r="H10997" s="1">
        <v>45281</v>
      </c>
      <c r="I10997" t="s">
        <v>21</v>
      </c>
      <c r="J10997" t="s">
        <v>22</v>
      </c>
      <c r="K10997" s="2">
        <v>454.01</v>
      </c>
      <c r="L10997" t="s">
        <v>28</v>
      </c>
      <c r="M10997">
        <f>YEAR(Table1[[#This Row],[order_date]])</f>
        <v>2023</v>
      </c>
      <c r="N10997">
        <f>MONTH(Table1[[#This Row],[order_date]])</f>
        <v>12</v>
      </c>
      <c r="O10997" s="3">
        <f>Table1[[#This Row],[sales]]-Table1[[#This Row],[profit]]</f>
        <v>1266.97</v>
      </c>
      <c r="P10997" s="3">
        <f>Table1[[#This Row],[sales]]*Table1[[#This Row],[quantity]]</f>
        <v>12046.86</v>
      </c>
      <c r="Q10997" s="9">
        <f>Table1[[#This Row],[delivery_date]]-Table1[[#This Row],[order_date]]</f>
        <v>4</v>
      </c>
    </row>
    <row r="10998" spans="1:17" x14ac:dyDescent="0.35">
      <c r="A10998" t="s">
        <v>11029</v>
      </c>
      <c r="B10998" t="s">
        <v>19</v>
      </c>
      <c r="C10998" t="s">
        <v>33</v>
      </c>
      <c r="D10998" s="2">
        <v>3241.23</v>
      </c>
      <c r="E10998">
        <v>0.28000000000000003</v>
      </c>
      <c r="F10998">
        <v>5</v>
      </c>
      <c r="G10998" s="1">
        <v>45449</v>
      </c>
      <c r="H10998" s="1">
        <v>45453</v>
      </c>
      <c r="I10998" t="s">
        <v>15</v>
      </c>
      <c r="J10998" t="s">
        <v>22</v>
      </c>
      <c r="K10998" s="2">
        <v>430.68</v>
      </c>
      <c r="L10998" t="s">
        <v>17</v>
      </c>
      <c r="M10998">
        <f>YEAR(Table1[[#This Row],[order_date]])</f>
        <v>2024</v>
      </c>
      <c r="N10998">
        <f>MONTH(Table1[[#This Row],[order_date]])</f>
        <v>6</v>
      </c>
      <c r="O10998" s="3">
        <f>Table1[[#This Row],[sales]]-Table1[[#This Row],[profit]]</f>
        <v>2810.55</v>
      </c>
      <c r="P10998" s="3">
        <f>Table1[[#This Row],[sales]]*Table1[[#This Row],[quantity]]</f>
        <v>16206.15</v>
      </c>
      <c r="Q10998" s="9">
        <f>Table1[[#This Row],[delivery_date]]-Table1[[#This Row],[order_date]]</f>
        <v>4</v>
      </c>
    </row>
    <row r="10999" spans="1:17" x14ac:dyDescent="0.35">
      <c r="A10999" t="s">
        <v>11030</v>
      </c>
      <c r="B10999" t="s">
        <v>41</v>
      </c>
      <c r="C10999" t="s">
        <v>14</v>
      </c>
      <c r="D10999" s="2">
        <v>3481.44</v>
      </c>
      <c r="E10999">
        <v>0.21</v>
      </c>
      <c r="F10999">
        <v>4</v>
      </c>
      <c r="G10999" s="1">
        <v>45613</v>
      </c>
      <c r="H10999" s="1">
        <v>45619</v>
      </c>
      <c r="I10999" t="s">
        <v>21</v>
      </c>
      <c r="J10999" t="s">
        <v>27</v>
      </c>
      <c r="K10999" s="2">
        <v>387.86</v>
      </c>
      <c r="L10999" t="s">
        <v>48</v>
      </c>
      <c r="M10999">
        <f>YEAR(Table1[[#This Row],[order_date]])</f>
        <v>2024</v>
      </c>
      <c r="N10999">
        <f>MONTH(Table1[[#This Row],[order_date]])</f>
        <v>11</v>
      </c>
      <c r="O10999" s="3">
        <f>Table1[[#This Row],[sales]]-Table1[[#This Row],[profit]]</f>
        <v>3093.58</v>
      </c>
      <c r="P10999" s="3">
        <f>Table1[[#This Row],[sales]]*Table1[[#This Row],[quantity]]</f>
        <v>13925.76</v>
      </c>
      <c r="Q10999" s="9">
        <f>Table1[[#This Row],[delivery_date]]-Table1[[#This Row],[order_date]]</f>
        <v>6</v>
      </c>
    </row>
    <row r="11000" spans="1:17" x14ac:dyDescent="0.35">
      <c r="A11000" t="s">
        <v>11031</v>
      </c>
      <c r="B11000" t="s">
        <v>41</v>
      </c>
      <c r="C11000" t="s">
        <v>26</v>
      </c>
      <c r="D11000" s="2">
        <v>265.08</v>
      </c>
      <c r="E11000">
        <v>0.22</v>
      </c>
      <c r="F11000">
        <v>2</v>
      </c>
      <c r="G11000" s="1">
        <v>45574</v>
      </c>
      <c r="H11000" s="1">
        <v>45581</v>
      </c>
      <c r="I11000" t="s">
        <v>31</v>
      </c>
      <c r="J11000" t="s">
        <v>22</v>
      </c>
      <c r="K11000" s="2">
        <v>69.5</v>
      </c>
      <c r="L11000" t="s">
        <v>28</v>
      </c>
      <c r="M11000">
        <f>YEAR(Table1[[#This Row],[order_date]])</f>
        <v>2024</v>
      </c>
      <c r="N11000">
        <f>MONTH(Table1[[#This Row],[order_date]])</f>
        <v>10</v>
      </c>
      <c r="O11000" s="3">
        <f>Table1[[#This Row],[sales]]-Table1[[#This Row],[profit]]</f>
        <v>195.57999999999998</v>
      </c>
      <c r="P11000" s="3">
        <f>Table1[[#This Row],[sales]]*Table1[[#This Row],[quantity]]</f>
        <v>530.16</v>
      </c>
      <c r="Q11000" s="9">
        <f>Table1[[#This Row],[delivery_date]]-Table1[[#This Row],[order_date]]</f>
        <v>7</v>
      </c>
    </row>
    <row r="11001" spans="1:17" x14ac:dyDescent="0.35">
      <c r="A11001" t="s">
        <v>11032</v>
      </c>
      <c r="B11001" t="s">
        <v>19</v>
      </c>
      <c r="C11001" t="s">
        <v>20</v>
      </c>
      <c r="D11001" s="2">
        <v>3234.81</v>
      </c>
      <c r="E11001">
        <v>0.32</v>
      </c>
      <c r="F11001">
        <v>5</v>
      </c>
      <c r="G11001" s="1">
        <v>44957</v>
      </c>
      <c r="H11001" s="1">
        <v>44958</v>
      </c>
      <c r="I11001" t="s">
        <v>31</v>
      </c>
      <c r="J11001" t="s">
        <v>16</v>
      </c>
      <c r="K11001" s="2">
        <v>723.79</v>
      </c>
      <c r="L11001" t="s">
        <v>39</v>
      </c>
      <c r="M11001">
        <f>YEAR(Table1[[#This Row],[order_date]])</f>
        <v>2023</v>
      </c>
      <c r="N11001">
        <f>MONTH(Table1[[#This Row],[order_date]])</f>
        <v>1</v>
      </c>
      <c r="O11001" s="3">
        <f>Table1[[#This Row],[sales]]-Table1[[#This Row],[profit]]</f>
        <v>2511.02</v>
      </c>
      <c r="P11001" s="3">
        <f>Table1[[#This Row],[sales]]*Table1[[#This Row],[quantity]]</f>
        <v>16174.05</v>
      </c>
      <c r="Q11001" s="9">
        <f>Table1[[#This Row],[delivery_date]]-Table1[[#This Row],[order_date]]</f>
        <v>1</v>
      </c>
    </row>
    <row r="11002" spans="1:17" x14ac:dyDescent="0.35">
      <c r="A11002" t="s">
        <v>11033</v>
      </c>
      <c r="B11002" t="s">
        <v>41</v>
      </c>
      <c r="C11002" t="s">
        <v>14</v>
      </c>
      <c r="D11002" s="2">
        <v>672.26</v>
      </c>
      <c r="E11002">
        <v>0.11</v>
      </c>
      <c r="F11002">
        <v>4</v>
      </c>
      <c r="G11002" s="1">
        <v>45283</v>
      </c>
      <c r="H11002" s="1">
        <v>45290</v>
      </c>
      <c r="I11002" t="s">
        <v>15</v>
      </c>
      <c r="J11002" t="s">
        <v>22</v>
      </c>
      <c r="K11002" s="2">
        <v>83.36</v>
      </c>
      <c r="L11002" t="s">
        <v>34</v>
      </c>
      <c r="M11002">
        <f>YEAR(Table1[[#This Row],[order_date]])</f>
        <v>2023</v>
      </c>
      <c r="N11002">
        <f>MONTH(Table1[[#This Row],[order_date]])</f>
        <v>12</v>
      </c>
      <c r="O11002" s="3">
        <f>Table1[[#This Row],[sales]]-Table1[[#This Row],[profit]]</f>
        <v>588.9</v>
      </c>
      <c r="P11002" s="3">
        <f>Table1[[#This Row],[sales]]*Table1[[#This Row],[quantity]]</f>
        <v>2689.04</v>
      </c>
      <c r="Q11002" s="9">
        <f>Table1[[#This Row],[delivery_date]]-Table1[[#This Row],[order_date]]</f>
        <v>7</v>
      </c>
    </row>
    <row r="11003" spans="1:17" x14ac:dyDescent="0.35">
      <c r="A11003" t="s">
        <v>11034</v>
      </c>
      <c r="B11003" t="s">
        <v>13</v>
      </c>
      <c r="C11003" t="s">
        <v>36</v>
      </c>
      <c r="D11003" s="2">
        <v>2379.16</v>
      </c>
      <c r="E11003">
        <v>0.17</v>
      </c>
      <c r="F11003">
        <v>8</v>
      </c>
      <c r="G11003" s="1">
        <v>45603</v>
      </c>
      <c r="H11003" s="1">
        <v>45609</v>
      </c>
      <c r="I11003" t="s">
        <v>15</v>
      </c>
      <c r="J11003" t="s">
        <v>27</v>
      </c>
      <c r="K11003" s="2">
        <v>533.44000000000005</v>
      </c>
      <c r="L11003" t="s">
        <v>23</v>
      </c>
      <c r="M11003">
        <f>YEAR(Table1[[#This Row],[order_date]])</f>
        <v>2024</v>
      </c>
      <c r="N11003">
        <f>MONTH(Table1[[#This Row],[order_date]])</f>
        <v>11</v>
      </c>
      <c r="O11003" s="3">
        <f>Table1[[#This Row],[sales]]-Table1[[#This Row],[profit]]</f>
        <v>1845.7199999999998</v>
      </c>
      <c r="P11003" s="3">
        <f>Table1[[#This Row],[sales]]*Table1[[#This Row],[quantity]]</f>
        <v>19033.28</v>
      </c>
      <c r="Q11003" s="9">
        <f>Table1[[#This Row],[delivery_date]]-Table1[[#This Row],[order_date]]</f>
        <v>6</v>
      </c>
    </row>
    <row r="11004" spans="1:17" x14ac:dyDescent="0.35">
      <c r="A11004" t="s">
        <v>11035</v>
      </c>
      <c r="B11004" t="s">
        <v>19</v>
      </c>
      <c r="C11004" t="s">
        <v>14</v>
      </c>
      <c r="D11004" s="2">
        <v>3660.23</v>
      </c>
      <c r="E11004">
        <v>0.14000000000000001</v>
      </c>
      <c r="F11004">
        <v>1</v>
      </c>
      <c r="G11004" s="1">
        <v>45087</v>
      </c>
      <c r="H11004" s="1">
        <v>45089</v>
      </c>
      <c r="I11004" t="s">
        <v>21</v>
      </c>
      <c r="J11004" t="s">
        <v>27</v>
      </c>
      <c r="K11004" s="2">
        <v>1009.75</v>
      </c>
      <c r="L11004" t="s">
        <v>39</v>
      </c>
      <c r="M11004">
        <f>YEAR(Table1[[#This Row],[order_date]])</f>
        <v>2023</v>
      </c>
      <c r="N11004">
        <f>MONTH(Table1[[#This Row],[order_date]])</f>
        <v>6</v>
      </c>
      <c r="O11004" s="3">
        <f>Table1[[#This Row],[sales]]-Table1[[#This Row],[profit]]</f>
        <v>2650.48</v>
      </c>
      <c r="P11004" s="3">
        <f>Table1[[#This Row],[sales]]*Table1[[#This Row],[quantity]]</f>
        <v>3660.23</v>
      </c>
      <c r="Q11004" s="9">
        <f>Table1[[#This Row],[delivery_date]]-Table1[[#This Row],[order_date]]</f>
        <v>2</v>
      </c>
    </row>
    <row r="11005" spans="1:17" x14ac:dyDescent="0.35">
      <c r="A11005" t="s">
        <v>11036</v>
      </c>
      <c r="B11005" t="s">
        <v>13</v>
      </c>
      <c r="C11005" t="s">
        <v>26</v>
      </c>
      <c r="D11005" s="2">
        <v>3546.39</v>
      </c>
      <c r="E11005">
        <v>0.4</v>
      </c>
      <c r="F11005">
        <v>7</v>
      </c>
      <c r="G11005" s="1">
        <v>45575</v>
      </c>
      <c r="H11005" s="1">
        <v>45582</v>
      </c>
      <c r="I11005" t="s">
        <v>21</v>
      </c>
      <c r="J11005" t="s">
        <v>27</v>
      </c>
      <c r="K11005" s="2">
        <v>949.09</v>
      </c>
      <c r="L11005" t="s">
        <v>17</v>
      </c>
      <c r="M11005">
        <f>YEAR(Table1[[#This Row],[order_date]])</f>
        <v>2024</v>
      </c>
      <c r="N11005">
        <f>MONTH(Table1[[#This Row],[order_date]])</f>
        <v>10</v>
      </c>
      <c r="O11005" s="3">
        <f>Table1[[#This Row],[sales]]-Table1[[#This Row],[profit]]</f>
        <v>2597.2999999999997</v>
      </c>
      <c r="P11005" s="3">
        <f>Table1[[#This Row],[sales]]*Table1[[#This Row],[quantity]]</f>
        <v>24824.73</v>
      </c>
      <c r="Q11005" s="9">
        <f>Table1[[#This Row],[delivery_date]]-Table1[[#This Row],[order_date]]</f>
        <v>7</v>
      </c>
    </row>
    <row r="11006" spans="1:17" x14ac:dyDescent="0.35">
      <c r="A11006" t="s">
        <v>11037</v>
      </c>
      <c r="B11006" t="s">
        <v>13</v>
      </c>
      <c r="C11006" t="s">
        <v>20</v>
      </c>
      <c r="D11006" s="2">
        <v>1569.13</v>
      </c>
      <c r="E11006">
        <v>0.47</v>
      </c>
      <c r="F11006">
        <v>5</v>
      </c>
      <c r="G11006" s="1">
        <v>45612</v>
      </c>
      <c r="H11006" s="1">
        <v>45614</v>
      </c>
      <c r="I11006" t="s">
        <v>21</v>
      </c>
      <c r="J11006" t="s">
        <v>27</v>
      </c>
      <c r="K11006" s="2">
        <v>394.73</v>
      </c>
      <c r="L11006" t="s">
        <v>39</v>
      </c>
      <c r="M11006">
        <f>YEAR(Table1[[#This Row],[order_date]])</f>
        <v>2024</v>
      </c>
      <c r="N11006">
        <f>MONTH(Table1[[#This Row],[order_date]])</f>
        <v>11</v>
      </c>
      <c r="O11006" s="3">
        <f>Table1[[#This Row],[sales]]-Table1[[#This Row],[profit]]</f>
        <v>1174.4000000000001</v>
      </c>
      <c r="P11006" s="3">
        <f>Table1[[#This Row],[sales]]*Table1[[#This Row],[quantity]]</f>
        <v>7845.6500000000005</v>
      </c>
      <c r="Q11006" s="9">
        <f>Table1[[#This Row],[delivery_date]]-Table1[[#This Row],[order_date]]</f>
        <v>2</v>
      </c>
    </row>
    <row r="11007" spans="1:17" x14ac:dyDescent="0.35">
      <c r="A11007" t="s">
        <v>11038</v>
      </c>
      <c r="B11007" t="s">
        <v>25</v>
      </c>
      <c r="C11007" t="s">
        <v>14</v>
      </c>
      <c r="D11007" s="2">
        <v>1434.59</v>
      </c>
      <c r="E11007">
        <v>0.21</v>
      </c>
      <c r="F11007">
        <v>5</v>
      </c>
      <c r="G11007" s="1">
        <v>45423</v>
      </c>
      <c r="H11007" s="1">
        <v>45425</v>
      </c>
      <c r="I11007" t="s">
        <v>15</v>
      </c>
      <c r="J11007" t="s">
        <v>22</v>
      </c>
      <c r="K11007" s="2">
        <v>429.21</v>
      </c>
      <c r="L11007" t="s">
        <v>34</v>
      </c>
      <c r="M11007">
        <f>YEAR(Table1[[#This Row],[order_date]])</f>
        <v>2024</v>
      </c>
      <c r="N11007">
        <f>MONTH(Table1[[#This Row],[order_date]])</f>
        <v>5</v>
      </c>
      <c r="O11007" s="3">
        <f>Table1[[#This Row],[sales]]-Table1[[#This Row],[profit]]</f>
        <v>1005.3799999999999</v>
      </c>
      <c r="P11007" s="3">
        <f>Table1[[#This Row],[sales]]*Table1[[#This Row],[quantity]]</f>
        <v>7172.95</v>
      </c>
      <c r="Q11007" s="9">
        <f>Table1[[#This Row],[delivery_date]]-Table1[[#This Row],[order_date]]</f>
        <v>2</v>
      </c>
    </row>
    <row r="11008" spans="1:17" x14ac:dyDescent="0.35">
      <c r="A11008" t="s">
        <v>11039</v>
      </c>
      <c r="B11008" t="s">
        <v>13</v>
      </c>
      <c r="C11008" t="s">
        <v>33</v>
      </c>
      <c r="D11008" s="2">
        <v>2257.11</v>
      </c>
      <c r="E11008">
        <v>0.04</v>
      </c>
      <c r="F11008">
        <v>1</v>
      </c>
      <c r="G11008" s="1">
        <v>45195</v>
      </c>
      <c r="H11008" s="1">
        <v>45201</v>
      </c>
      <c r="I11008" t="s">
        <v>15</v>
      </c>
      <c r="J11008" t="s">
        <v>22</v>
      </c>
      <c r="K11008" s="2">
        <v>208.14</v>
      </c>
      <c r="L11008" t="s">
        <v>48</v>
      </c>
      <c r="M11008">
        <f>YEAR(Table1[[#This Row],[order_date]])</f>
        <v>2023</v>
      </c>
      <c r="N11008">
        <f>MONTH(Table1[[#This Row],[order_date]])</f>
        <v>9</v>
      </c>
      <c r="O11008" s="3">
        <f>Table1[[#This Row],[sales]]-Table1[[#This Row],[profit]]</f>
        <v>2048.9700000000003</v>
      </c>
      <c r="P11008" s="3">
        <f>Table1[[#This Row],[sales]]*Table1[[#This Row],[quantity]]</f>
        <v>2257.11</v>
      </c>
      <c r="Q11008" s="9">
        <f>Table1[[#This Row],[delivery_date]]-Table1[[#This Row],[order_date]]</f>
        <v>6</v>
      </c>
    </row>
    <row r="11009" spans="1:17" x14ac:dyDescent="0.35">
      <c r="A11009" t="s">
        <v>11040</v>
      </c>
      <c r="B11009" t="s">
        <v>25</v>
      </c>
      <c r="C11009" t="s">
        <v>20</v>
      </c>
      <c r="D11009" s="2">
        <v>1024.47</v>
      </c>
      <c r="E11009">
        <v>0.05</v>
      </c>
      <c r="F11009">
        <v>9</v>
      </c>
      <c r="G11009" s="1">
        <v>45170</v>
      </c>
      <c r="H11009" s="1">
        <v>45177</v>
      </c>
      <c r="I11009" t="s">
        <v>21</v>
      </c>
      <c r="J11009" t="s">
        <v>22</v>
      </c>
      <c r="K11009" s="2">
        <v>243.16</v>
      </c>
      <c r="L11009" t="s">
        <v>39</v>
      </c>
      <c r="M11009">
        <f>YEAR(Table1[[#This Row],[order_date]])</f>
        <v>2023</v>
      </c>
      <c r="N11009">
        <f>MONTH(Table1[[#This Row],[order_date]])</f>
        <v>9</v>
      </c>
      <c r="O11009" s="3">
        <f>Table1[[#This Row],[sales]]-Table1[[#This Row],[profit]]</f>
        <v>781.31000000000006</v>
      </c>
      <c r="P11009" s="3">
        <f>Table1[[#This Row],[sales]]*Table1[[#This Row],[quantity]]</f>
        <v>9220.23</v>
      </c>
      <c r="Q11009" s="9">
        <f>Table1[[#This Row],[delivery_date]]-Table1[[#This Row],[order_date]]</f>
        <v>7</v>
      </c>
    </row>
    <row r="11010" spans="1:17" x14ac:dyDescent="0.35">
      <c r="A11010" t="s">
        <v>11041</v>
      </c>
      <c r="B11010" t="s">
        <v>41</v>
      </c>
      <c r="C11010" t="s">
        <v>14</v>
      </c>
      <c r="D11010" s="2">
        <v>4876.03</v>
      </c>
      <c r="E11010">
        <v>0.2</v>
      </c>
      <c r="F11010">
        <v>7</v>
      </c>
      <c r="G11010" s="1">
        <v>45338</v>
      </c>
      <c r="H11010" s="1">
        <v>45341</v>
      </c>
      <c r="I11010" t="s">
        <v>21</v>
      </c>
      <c r="J11010" t="s">
        <v>22</v>
      </c>
      <c r="K11010" s="2">
        <v>602.71</v>
      </c>
      <c r="L11010" t="s">
        <v>28</v>
      </c>
      <c r="M11010">
        <f>YEAR(Table1[[#This Row],[order_date]])</f>
        <v>2024</v>
      </c>
      <c r="N11010">
        <f>MONTH(Table1[[#This Row],[order_date]])</f>
        <v>2</v>
      </c>
      <c r="O11010" s="3">
        <f>Table1[[#This Row],[sales]]-Table1[[#This Row],[profit]]</f>
        <v>4273.32</v>
      </c>
      <c r="P11010" s="3">
        <f>Table1[[#This Row],[sales]]*Table1[[#This Row],[quantity]]</f>
        <v>34132.21</v>
      </c>
      <c r="Q11010" s="9">
        <f>Table1[[#This Row],[delivery_date]]-Table1[[#This Row],[order_date]]</f>
        <v>3</v>
      </c>
    </row>
    <row r="11011" spans="1:17" x14ac:dyDescent="0.35">
      <c r="A11011" t="s">
        <v>11042</v>
      </c>
      <c r="B11011" t="s">
        <v>41</v>
      </c>
      <c r="C11011" t="s">
        <v>14</v>
      </c>
      <c r="D11011" s="2">
        <v>1790.09</v>
      </c>
      <c r="E11011">
        <v>0.2</v>
      </c>
      <c r="F11011">
        <v>2</v>
      </c>
      <c r="G11011" s="1">
        <v>45490</v>
      </c>
      <c r="H11011" s="1">
        <v>45495</v>
      </c>
      <c r="I11011" t="s">
        <v>15</v>
      </c>
      <c r="J11011" t="s">
        <v>22</v>
      </c>
      <c r="K11011" s="2">
        <v>506.54</v>
      </c>
      <c r="L11011" t="s">
        <v>48</v>
      </c>
      <c r="M11011">
        <f>YEAR(Table1[[#This Row],[order_date]])</f>
        <v>2024</v>
      </c>
      <c r="N11011">
        <f>MONTH(Table1[[#This Row],[order_date]])</f>
        <v>7</v>
      </c>
      <c r="O11011" s="3">
        <f>Table1[[#This Row],[sales]]-Table1[[#This Row],[profit]]</f>
        <v>1283.55</v>
      </c>
      <c r="P11011" s="3">
        <f>Table1[[#This Row],[sales]]*Table1[[#This Row],[quantity]]</f>
        <v>3580.18</v>
      </c>
      <c r="Q11011" s="9">
        <f>Table1[[#This Row],[delivery_date]]-Table1[[#This Row],[order_date]]</f>
        <v>5</v>
      </c>
    </row>
    <row r="11012" spans="1:17" x14ac:dyDescent="0.35">
      <c r="A11012" t="s">
        <v>11043</v>
      </c>
      <c r="B11012" t="s">
        <v>25</v>
      </c>
      <c r="C11012" t="s">
        <v>20</v>
      </c>
      <c r="D11012" s="2">
        <v>4622.67</v>
      </c>
      <c r="E11012">
        <v>7.0000000000000007E-2</v>
      </c>
      <c r="F11012">
        <v>5</v>
      </c>
      <c r="G11012" s="1">
        <v>45115</v>
      </c>
      <c r="H11012" s="1">
        <v>45120</v>
      </c>
      <c r="I11012" t="s">
        <v>31</v>
      </c>
      <c r="J11012" t="s">
        <v>16</v>
      </c>
      <c r="K11012" s="2">
        <v>324.13</v>
      </c>
      <c r="L11012" t="s">
        <v>17</v>
      </c>
      <c r="M11012">
        <f>YEAR(Table1[[#This Row],[order_date]])</f>
        <v>2023</v>
      </c>
      <c r="N11012">
        <f>MONTH(Table1[[#This Row],[order_date]])</f>
        <v>7</v>
      </c>
      <c r="O11012" s="3">
        <f>Table1[[#This Row],[sales]]-Table1[[#This Row],[profit]]</f>
        <v>4298.54</v>
      </c>
      <c r="P11012" s="3">
        <f>Table1[[#This Row],[sales]]*Table1[[#This Row],[quantity]]</f>
        <v>23113.35</v>
      </c>
      <c r="Q11012" s="9">
        <f>Table1[[#This Row],[delivery_date]]-Table1[[#This Row],[order_date]]</f>
        <v>5</v>
      </c>
    </row>
    <row r="11013" spans="1:17" x14ac:dyDescent="0.35">
      <c r="A11013" t="s">
        <v>11044</v>
      </c>
      <c r="B11013" t="s">
        <v>13</v>
      </c>
      <c r="C11013" t="s">
        <v>36</v>
      </c>
      <c r="D11013" s="2">
        <v>4550.5</v>
      </c>
      <c r="E11013">
        <v>0.4</v>
      </c>
      <c r="F11013">
        <v>8</v>
      </c>
      <c r="G11013" s="1">
        <v>44936</v>
      </c>
      <c r="H11013" s="1">
        <v>44939</v>
      </c>
      <c r="I11013" t="s">
        <v>15</v>
      </c>
      <c r="J11013" t="s">
        <v>27</v>
      </c>
      <c r="K11013" s="2">
        <v>987.07</v>
      </c>
      <c r="L11013" t="s">
        <v>48</v>
      </c>
      <c r="M11013">
        <f>YEAR(Table1[[#This Row],[order_date]])</f>
        <v>2023</v>
      </c>
      <c r="N11013">
        <f>MONTH(Table1[[#This Row],[order_date]])</f>
        <v>1</v>
      </c>
      <c r="O11013" s="3">
        <f>Table1[[#This Row],[sales]]-Table1[[#This Row],[profit]]</f>
        <v>3563.43</v>
      </c>
      <c r="P11013" s="3">
        <f>Table1[[#This Row],[sales]]*Table1[[#This Row],[quantity]]</f>
        <v>36404</v>
      </c>
      <c r="Q11013" s="9">
        <f>Table1[[#This Row],[delivery_date]]-Table1[[#This Row],[order_date]]</f>
        <v>3</v>
      </c>
    </row>
    <row r="11014" spans="1:17" x14ac:dyDescent="0.35">
      <c r="A11014" t="s">
        <v>11045</v>
      </c>
      <c r="B11014" t="s">
        <v>19</v>
      </c>
      <c r="C11014" t="s">
        <v>33</v>
      </c>
      <c r="D11014" s="2">
        <v>1887.76</v>
      </c>
      <c r="E11014">
        <v>0.25</v>
      </c>
      <c r="F11014">
        <v>7</v>
      </c>
      <c r="G11014" s="1">
        <v>45608</v>
      </c>
      <c r="H11014" s="1">
        <v>45614</v>
      </c>
      <c r="I11014" t="s">
        <v>31</v>
      </c>
      <c r="J11014" t="s">
        <v>22</v>
      </c>
      <c r="K11014" s="2">
        <v>189.71</v>
      </c>
      <c r="L11014" t="s">
        <v>17</v>
      </c>
      <c r="M11014">
        <f>YEAR(Table1[[#This Row],[order_date]])</f>
        <v>2024</v>
      </c>
      <c r="N11014">
        <f>MONTH(Table1[[#This Row],[order_date]])</f>
        <v>11</v>
      </c>
      <c r="O11014" s="3">
        <f>Table1[[#This Row],[sales]]-Table1[[#This Row],[profit]]</f>
        <v>1698.05</v>
      </c>
      <c r="P11014" s="3">
        <f>Table1[[#This Row],[sales]]*Table1[[#This Row],[quantity]]</f>
        <v>13214.32</v>
      </c>
      <c r="Q11014" s="9">
        <f>Table1[[#This Row],[delivery_date]]-Table1[[#This Row],[order_date]]</f>
        <v>6</v>
      </c>
    </row>
    <row r="11015" spans="1:17" x14ac:dyDescent="0.35">
      <c r="A11015" t="s">
        <v>11046</v>
      </c>
      <c r="B11015" t="s">
        <v>19</v>
      </c>
      <c r="C11015" t="s">
        <v>20</v>
      </c>
      <c r="D11015" s="2">
        <v>1345.01</v>
      </c>
      <c r="E11015">
        <v>0.05</v>
      </c>
      <c r="F11015">
        <v>2</v>
      </c>
      <c r="G11015" s="1">
        <v>45091</v>
      </c>
      <c r="H11015" s="1">
        <v>45097</v>
      </c>
      <c r="I11015" t="s">
        <v>15</v>
      </c>
      <c r="J11015" t="s">
        <v>22</v>
      </c>
      <c r="K11015" s="2">
        <v>400.31</v>
      </c>
      <c r="L11015" t="s">
        <v>23</v>
      </c>
      <c r="M11015">
        <f>YEAR(Table1[[#This Row],[order_date]])</f>
        <v>2023</v>
      </c>
      <c r="N11015">
        <f>MONTH(Table1[[#This Row],[order_date]])</f>
        <v>6</v>
      </c>
      <c r="O11015" s="3">
        <f>Table1[[#This Row],[sales]]-Table1[[#This Row],[profit]]</f>
        <v>944.7</v>
      </c>
      <c r="P11015" s="3">
        <f>Table1[[#This Row],[sales]]*Table1[[#This Row],[quantity]]</f>
        <v>2690.02</v>
      </c>
      <c r="Q11015" s="9">
        <f>Table1[[#This Row],[delivery_date]]-Table1[[#This Row],[order_date]]</f>
        <v>6</v>
      </c>
    </row>
    <row r="11016" spans="1:17" x14ac:dyDescent="0.35">
      <c r="A11016" t="s">
        <v>11047</v>
      </c>
      <c r="B11016" t="s">
        <v>25</v>
      </c>
      <c r="C11016" t="s">
        <v>33</v>
      </c>
      <c r="D11016" s="2">
        <v>3877.09</v>
      </c>
      <c r="E11016">
        <v>0.05</v>
      </c>
      <c r="F11016">
        <v>7</v>
      </c>
      <c r="G11016" s="1">
        <v>45453</v>
      </c>
      <c r="H11016" s="1">
        <v>45455</v>
      </c>
      <c r="I11016" t="s">
        <v>31</v>
      </c>
      <c r="J11016" t="s">
        <v>16</v>
      </c>
      <c r="K11016" s="2">
        <v>697.53</v>
      </c>
      <c r="L11016" t="s">
        <v>48</v>
      </c>
      <c r="M11016">
        <f>YEAR(Table1[[#This Row],[order_date]])</f>
        <v>2024</v>
      </c>
      <c r="N11016">
        <f>MONTH(Table1[[#This Row],[order_date]])</f>
        <v>6</v>
      </c>
      <c r="O11016" s="3">
        <f>Table1[[#This Row],[sales]]-Table1[[#This Row],[profit]]</f>
        <v>3179.5600000000004</v>
      </c>
      <c r="P11016" s="3">
        <f>Table1[[#This Row],[sales]]*Table1[[#This Row],[quantity]]</f>
        <v>27139.63</v>
      </c>
      <c r="Q11016" s="9">
        <f>Table1[[#This Row],[delivery_date]]-Table1[[#This Row],[order_date]]</f>
        <v>2</v>
      </c>
    </row>
    <row r="11017" spans="1:17" x14ac:dyDescent="0.35">
      <c r="A11017" t="s">
        <v>11048</v>
      </c>
      <c r="B11017" t="s">
        <v>41</v>
      </c>
      <c r="C11017" t="s">
        <v>33</v>
      </c>
      <c r="D11017" s="2">
        <v>1223.95</v>
      </c>
      <c r="E11017">
        <v>0.22</v>
      </c>
      <c r="F11017">
        <v>6</v>
      </c>
      <c r="G11017" s="1">
        <v>45288</v>
      </c>
      <c r="H11017" s="1">
        <v>45292</v>
      </c>
      <c r="I11017" t="s">
        <v>15</v>
      </c>
      <c r="J11017" t="s">
        <v>16</v>
      </c>
      <c r="K11017" s="2">
        <v>224.32</v>
      </c>
      <c r="L11017" t="s">
        <v>39</v>
      </c>
      <c r="M11017">
        <f>YEAR(Table1[[#This Row],[order_date]])</f>
        <v>2023</v>
      </c>
      <c r="N11017">
        <f>MONTH(Table1[[#This Row],[order_date]])</f>
        <v>12</v>
      </c>
      <c r="O11017" s="3">
        <f>Table1[[#This Row],[sales]]-Table1[[#This Row],[profit]]</f>
        <v>999.63000000000011</v>
      </c>
      <c r="P11017" s="3">
        <f>Table1[[#This Row],[sales]]*Table1[[#This Row],[quantity]]</f>
        <v>7343.7000000000007</v>
      </c>
      <c r="Q11017" s="9">
        <f>Table1[[#This Row],[delivery_date]]-Table1[[#This Row],[order_date]]</f>
        <v>4</v>
      </c>
    </row>
    <row r="11018" spans="1:17" x14ac:dyDescent="0.35">
      <c r="A11018" t="s">
        <v>11049</v>
      </c>
      <c r="B11018" t="s">
        <v>41</v>
      </c>
      <c r="C11018" t="s">
        <v>20</v>
      </c>
      <c r="D11018" s="2">
        <v>2654.11</v>
      </c>
      <c r="E11018">
        <v>0.06</v>
      </c>
      <c r="F11018">
        <v>8</v>
      </c>
      <c r="G11018" s="1">
        <v>45594</v>
      </c>
      <c r="H11018" s="1">
        <v>45601</v>
      </c>
      <c r="I11018" t="s">
        <v>21</v>
      </c>
      <c r="J11018" t="s">
        <v>27</v>
      </c>
      <c r="K11018" s="2">
        <v>482.6</v>
      </c>
      <c r="L11018" t="s">
        <v>34</v>
      </c>
      <c r="M11018">
        <f>YEAR(Table1[[#This Row],[order_date]])</f>
        <v>2024</v>
      </c>
      <c r="N11018">
        <f>MONTH(Table1[[#This Row],[order_date]])</f>
        <v>10</v>
      </c>
      <c r="O11018" s="3">
        <f>Table1[[#This Row],[sales]]-Table1[[#This Row],[profit]]</f>
        <v>2171.5100000000002</v>
      </c>
      <c r="P11018" s="3">
        <f>Table1[[#This Row],[sales]]*Table1[[#This Row],[quantity]]</f>
        <v>21232.880000000001</v>
      </c>
      <c r="Q11018" s="9">
        <f>Table1[[#This Row],[delivery_date]]-Table1[[#This Row],[order_date]]</f>
        <v>7</v>
      </c>
    </row>
    <row r="11019" spans="1:17" x14ac:dyDescent="0.35">
      <c r="A11019" t="s">
        <v>11050</v>
      </c>
      <c r="B11019" t="s">
        <v>19</v>
      </c>
      <c r="C11019" t="s">
        <v>14</v>
      </c>
      <c r="D11019" s="2">
        <v>642.38</v>
      </c>
      <c r="E11019">
        <v>0.28000000000000003</v>
      </c>
      <c r="F11019">
        <v>9</v>
      </c>
      <c r="G11019" s="1">
        <v>45603</v>
      </c>
      <c r="H11019" s="1">
        <v>45606</v>
      </c>
      <c r="I11019" t="s">
        <v>31</v>
      </c>
      <c r="J11019" t="s">
        <v>16</v>
      </c>
      <c r="K11019" s="2">
        <v>153.97999999999999</v>
      </c>
      <c r="L11019" t="s">
        <v>23</v>
      </c>
      <c r="M11019">
        <f>YEAR(Table1[[#This Row],[order_date]])</f>
        <v>2024</v>
      </c>
      <c r="N11019">
        <f>MONTH(Table1[[#This Row],[order_date]])</f>
        <v>11</v>
      </c>
      <c r="O11019" s="3">
        <f>Table1[[#This Row],[sales]]-Table1[[#This Row],[profit]]</f>
        <v>488.4</v>
      </c>
      <c r="P11019" s="3">
        <f>Table1[[#This Row],[sales]]*Table1[[#This Row],[quantity]]</f>
        <v>5781.42</v>
      </c>
      <c r="Q11019" s="9">
        <f>Table1[[#This Row],[delivery_date]]-Table1[[#This Row],[order_date]]</f>
        <v>3</v>
      </c>
    </row>
    <row r="11020" spans="1:17" x14ac:dyDescent="0.35">
      <c r="A11020" t="s">
        <v>11051</v>
      </c>
      <c r="B11020" t="s">
        <v>25</v>
      </c>
      <c r="C11020" t="s">
        <v>36</v>
      </c>
      <c r="D11020" s="2">
        <v>1991.07</v>
      </c>
      <c r="E11020">
        <v>0.19</v>
      </c>
      <c r="F11020">
        <v>7</v>
      </c>
      <c r="G11020" s="1">
        <v>45119</v>
      </c>
      <c r="H11020" s="1">
        <v>45123</v>
      </c>
      <c r="I11020" t="s">
        <v>31</v>
      </c>
      <c r="J11020" t="s">
        <v>27</v>
      </c>
      <c r="K11020" s="2">
        <v>583.08000000000004</v>
      </c>
      <c r="L11020" t="s">
        <v>28</v>
      </c>
      <c r="M11020">
        <f>YEAR(Table1[[#This Row],[order_date]])</f>
        <v>2023</v>
      </c>
      <c r="N11020">
        <f>MONTH(Table1[[#This Row],[order_date]])</f>
        <v>7</v>
      </c>
      <c r="O11020" s="3">
        <f>Table1[[#This Row],[sales]]-Table1[[#This Row],[profit]]</f>
        <v>1407.9899999999998</v>
      </c>
      <c r="P11020" s="3">
        <f>Table1[[#This Row],[sales]]*Table1[[#This Row],[quantity]]</f>
        <v>13937.49</v>
      </c>
      <c r="Q11020" s="9">
        <f>Table1[[#This Row],[delivery_date]]-Table1[[#This Row],[order_date]]</f>
        <v>4</v>
      </c>
    </row>
    <row r="11021" spans="1:17" x14ac:dyDescent="0.35">
      <c r="A11021" t="s">
        <v>11052</v>
      </c>
      <c r="B11021" t="s">
        <v>19</v>
      </c>
      <c r="C11021" t="s">
        <v>33</v>
      </c>
      <c r="D11021" s="2">
        <v>482.96</v>
      </c>
      <c r="E11021">
        <v>0.46</v>
      </c>
      <c r="F11021">
        <v>8</v>
      </c>
      <c r="G11021" s="1">
        <v>45323</v>
      </c>
      <c r="H11021" s="1">
        <v>45326</v>
      </c>
      <c r="I11021" t="s">
        <v>31</v>
      </c>
      <c r="J11021" t="s">
        <v>16</v>
      </c>
      <c r="K11021" s="2">
        <v>140.13</v>
      </c>
      <c r="L11021" t="s">
        <v>48</v>
      </c>
      <c r="M11021">
        <f>YEAR(Table1[[#This Row],[order_date]])</f>
        <v>2024</v>
      </c>
      <c r="N11021">
        <f>MONTH(Table1[[#This Row],[order_date]])</f>
        <v>2</v>
      </c>
      <c r="O11021" s="3">
        <f>Table1[[#This Row],[sales]]-Table1[[#This Row],[profit]]</f>
        <v>342.83</v>
      </c>
      <c r="P11021" s="3">
        <f>Table1[[#This Row],[sales]]*Table1[[#This Row],[quantity]]</f>
        <v>3863.68</v>
      </c>
      <c r="Q11021" s="9">
        <f>Table1[[#This Row],[delivery_date]]-Table1[[#This Row],[order_date]]</f>
        <v>3</v>
      </c>
    </row>
    <row r="11022" spans="1:17" x14ac:dyDescent="0.35">
      <c r="A11022" t="s">
        <v>11053</v>
      </c>
      <c r="B11022" t="s">
        <v>13</v>
      </c>
      <c r="C11022" t="s">
        <v>33</v>
      </c>
      <c r="D11022" s="2">
        <v>1488.85</v>
      </c>
      <c r="E11022">
        <v>0.21</v>
      </c>
      <c r="F11022">
        <v>7</v>
      </c>
      <c r="G11022" s="1">
        <v>44982</v>
      </c>
      <c r="H11022" s="1">
        <v>44984</v>
      </c>
      <c r="I11022" t="s">
        <v>15</v>
      </c>
      <c r="J11022" t="s">
        <v>16</v>
      </c>
      <c r="K11022" s="2">
        <v>161.28</v>
      </c>
      <c r="L11022" t="s">
        <v>48</v>
      </c>
      <c r="M11022">
        <f>YEAR(Table1[[#This Row],[order_date]])</f>
        <v>2023</v>
      </c>
      <c r="N11022">
        <f>MONTH(Table1[[#This Row],[order_date]])</f>
        <v>2</v>
      </c>
      <c r="O11022" s="3">
        <f>Table1[[#This Row],[sales]]-Table1[[#This Row],[profit]]</f>
        <v>1327.57</v>
      </c>
      <c r="P11022" s="3">
        <f>Table1[[#This Row],[sales]]*Table1[[#This Row],[quantity]]</f>
        <v>10421.949999999999</v>
      </c>
      <c r="Q11022" s="9">
        <f>Table1[[#This Row],[delivery_date]]-Table1[[#This Row],[order_date]]</f>
        <v>2</v>
      </c>
    </row>
    <row r="11023" spans="1:17" x14ac:dyDescent="0.35">
      <c r="A11023" t="s">
        <v>11054</v>
      </c>
      <c r="B11023" t="s">
        <v>13</v>
      </c>
      <c r="C11023" t="s">
        <v>14</v>
      </c>
      <c r="D11023" s="2">
        <v>3359.94</v>
      </c>
      <c r="E11023">
        <v>0.31</v>
      </c>
      <c r="F11023">
        <v>7</v>
      </c>
      <c r="G11023" s="1">
        <v>45414</v>
      </c>
      <c r="H11023" s="1">
        <v>45420</v>
      </c>
      <c r="I11023" t="s">
        <v>15</v>
      </c>
      <c r="J11023" t="s">
        <v>16</v>
      </c>
      <c r="K11023" s="2">
        <v>637.34</v>
      </c>
      <c r="L11023" t="s">
        <v>28</v>
      </c>
      <c r="M11023">
        <f>YEAR(Table1[[#This Row],[order_date]])</f>
        <v>2024</v>
      </c>
      <c r="N11023">
        <f>MONTH(Table1[[#This Row],[order_date]])</f>
        <v>5</v>
      </c>
      <c r="O11023" s="3">
        <f>Table1[[#This Row],[sales]]-Table1[[#This Row],[profit]]</f>
        <v>2722.6</v>
      </c>
      <c r="P11023" s="3">
        <f>Table1[[#This Row],[sales]]*Table1[[#This Row],[quantity]]</f>
        <v>23519.58</v>
      </c>
      <c r="Q11023" s="9">
        <f>Table1[[#This Row],[delivery_date]]-Table1[[#This Row],[order_date]]</f>
        <v>6</v>
      </c>
    </row>
    <row r="11024" spans="1:17" x14ac:dyDescent="0.35">
      <c r="A11024" t="s">
        <v>11055</v>
      </c>
      <c r="B11024" t="s">
        <v>25</v>
      </c>
      <c r="C11024" t="s">
        <v>20</v>
      </c>
      <c r="D11024" s="2">
        <v>4957.41</v>
      </c>
      <c r="E11024">
        <v>0.41</v>
      </c>
      <c r="F11024">
        <v>1</v>
      </c>
      <c r="G11024" s="1">
        <v>45212</v>
      </c>
      <c r="H11024" s="1">
        <v>45218</v>
      </c>
      <c r="I11024" t="s">
        <v>15</v>
      </c>
      <c r="J11024" t="s">
        <v>22</v>
      </c>
      <c r="K11024" s="2">
        <v>924.4</v>
      </c>
      <c r="L11024" t="s">
        <v>39</v>
      </c>
      <c r="M11024">
        <f>YEAR(Table1[[#This Row],[order_date]])</f>
        <v>2023</v>
      </c>
      <c r="N11024">
        <f>MONTH(Table1[[#This Row],[order_date]])</f>
        <v>10</v>
      </c>
      <c r="O11024" s="3">
        <f>Table1[[#This Row],[sales]]-Table1[[#This Row],[profit]]</f>
        <v>4033.0099999999998</v>
      </c>
      <c r="P11024" s="3">
        <f>Table1[[#This Row],[sales]]*Table1[[#This Row],[quantity]]</f>
        <v>4957.41</v>
      </c>
      <c r="Q11024" s="9">
        <f>Table1[[#This Row],[delivery_date]]-Table1[[#This Row],[order_date]]</f>
        <v>6</v>
      </c>
    </row>
    <row r="11025" spans="1:17" x14ac:dyDescent="0.35">
      <c r="A11025" t="s">
        <v>11056</v>
      </c>
      <c r="B11025" t="s">
        <v>25</v>
      </c>
      <c r="C11025" t="s">
        <v>36</v>
      </c>
      <c r="D11025" s="2">
        <v>1348.56</v>
      </c>
      <c r="E11025">
        <v>0.15</v>
      </c>
      <c r="F11025">
        <v>5</v>
      </c>
      <c r="G11025" s="1">
        <v>45170</v>
      </c>
      <c r="H11025" s="1">
        <v>45177</v>
      </c>
      <c r="I11025" t="s">
        <v>31</v>
      </c>
      <c r="J11025" t="s">
        <v>16</v>
      </c>
      <c r="K11025" s="2">
        <v>109.41</v>
      </c>
      <c r="L11025" t="s">
        <v>17</v>
      </c>
      <c r="M11025">
        <f>YEAR(Table1[[#This Row],[order_date]])</f>
        <v>2023</v>
      </c>
      <c r="N11025">
        <f>MONTH(Table1[[#This Row],[order_date]])</f>
        <v>9</v>
      </c>
      <c r="O11025" s="3">
        <f>Table1[[#This Row],[sales]]-Table1[[#This Row],[profit]]</f>
        <v>1239.1499999999999</v>
      </c>
      <c r="P11025" s="3">
        <f>Table1[[#This Row],[sales]]*Table1[[#This Row],[quantity]]</f>
        <v>6742.7999999999993</v>
      </c>
      <c r="Q11025" s="9">
        <f>Table1[[#This Row],[delivery_date]]-Table1[[#This Row],[order_date]]</f>
        <v>7</v>
      </c>
    </row>
    <row r="11026" spans="1:17" x14ac:dyDescent="0.35">
      <c r="A11026" t="s">
        <v>11057</v>
      </c>
      <c r="B11026" t="s">
        <v>13</v>
      </c>
      <c r="C11026" t="s">
        <v>33</v>
      </c>
      <c r="D11026" s="2">
        <v>2419.27</v>
      </c>
      <c r="E11026">
        <v>0.26</v>
      </c>
      <c r="F11026">
        <v>5</v>
      </c>
      <c r="G11026" s="1">
        <v>44990</v>
      </c>
      <c r="H11026" s="1">
        <v>44992</v>
      </c>
      <c r="I11026" t="s">
        <v>21</v>
      </c>
      <c r="J11026" t="s">
        <v>22</v>
      </c>
      <c r="K11026" s="2">
        <v>542.59</v>
      </c>
      <c r="L11026" t="s">
        <v>39</v>
      </c>
      <c r="M11026">
        <f>YEAR(Table1[[#This Row],[order_date]])</f>
        <v>2023</v>
      </c>
      <c r="N11026">
        <f>MONTH(Table1[[#This Row],[order_date]])</f>
        <v>3</v>
      </c>
      <c r="O11026" s="3">
        <f>Table1[[#This Row],[sales]]-Table1[[#This Row],[profit]]</f>
        <v>1876.6799999999998</v>
      </c>
      <c r="P11026" s="3">
        <f>Table1[[#This Row],[sales]]*Table1[[#This Row],[quantity]]</f>
        <v>12096.35</v>
      </c>
      <c r="Q11026" s="9">
        <f>Table1[[#This Row],[delivery_date]]-Table1[[#This Row],[order_date]]</f>
        <v>2</v>
      </c>
    </row>
    <row r="11027" spans="1:17" x14ac:dyDescent="0.35">
      <c r="A11027" t="s">
        <v>11058</v>
      </c>
      <c r="B11027" t="s">
        <v>41</v>
      </c>
      <c r="C11027" t="s">
        <v>33</v>
      </c>
      <c r="D11027" s="2">
        <v>2295.4299999999998</v>
      </c>
      <c r="E11027">
        <v>0.06</v>
      </c>
      <c r="F11027">
        <v>4</v>
      </c>
      <c r="G11027" s="1">
        <v>45202</v>
      </c>
      <c r="H11027" s="1">
        <v>45205</v>
      </c>
      <c r="I11027" t="s">
        <v>15</v>
      </c>
      <c r="J11027" t="s">
        <v>27</v>
      </c>
      <c r="K11027" s="2">
        <v>550.39</v>
      </c>
      <c r="L11027" t="s">
        <v>23</v>
      </c>
      <c r="M11027">
        <f>YEAR(Table1[[#This Row],[order_date]])</f>
        <v>2023</v>
      </c>
      <c r="N11027">
        <f>MONTH(Table1[[#This Row],[order_date]])</f>
        <v>10</v>
      </c>
      <c r="O11027" s="3">
        <f>Table1[[#This Row],[sales]]-Table1[[#This Row],[profit]]</f>
        <v>1745.04</v>
      </c>
      <c r="P11027" s="3">
        <f>Table1[[#This Row],[sales]]*Table1[[#This Row],[quantity]]</f>
        <v>9181.7199999999993</v>
      </c>
      <c r="Q11027" s="9">
        <f>Table1[[#This Row],[delivery_date]]-Table1[[#This Row],[order_date]]</f>
        <v>3</v>
      </c>
    </row>
    <row r="11028" spans="1:17" x14ac:dyDescent="0.35">
      <c r="A11028" t="s">
        <v>11059</v>
      </c>
      <c r="B11028" t="s">
        <v>25</v>
      </c>
      <c r="C11028" t="s">
        <v>20</v>
      </c>
      <c r="D11028" s="2">
        <v>1002.35</v>
      </c>
      <c r="E11028">
        <v>0.22</v>
      </c>
      <c r="F11028">
        <v>1</v>
      </c>
      <c r="G11028" s="1">
        <v>45172</v>
      </c>
      <c r="H11028" s="1">
        <v>45179</v>
      </c>
      <c r="I11028" t="s">
        <v>31</v>
      </c>
      <c r="J11028" t="s">
        <v>16</v>
      </c>
      <c r="K11028" s="2">
        <v>267.95999999999998</v>
      </c>
      <c r="L11028" t="s">
        <v>39</v>
      </c>
      <c r="M11028">
        <f>YEAR(Table1[[#This Row],[order_date]])</f>
        <v>2023</v>
      </c>
      <c r="N11028">
        <f>MONTH(Table1[[#This Row],[order_date]])</f>
        <v>9</v>
      </c>
      <c r="O11028" s="3">
        <f>Table1[[#This Row],[sales]]-Table1[[#This Row],[profit]]</f>
        <v>734.3900000000001</v>
      </c>
      <c r="P11028" s="3">
        <f>Table1[[#This Row],[sales]]*Table1[[#This Row],[quantity]]</f>
        <v>1002.35</v>
      </c>
      <c r="Q11028" s="9">
        <f>Table1[[#This Row],[delivery_date]]-Table1[[#This Row],[order_date]]</f>
        <v>7</v>
      </c>
    </row>
    <row r="11029" spans="1:17" x14ac:dyDescent="0.35">
      <c r="A11029" t="s">
        <v>11060</v>
      </c>
      <c r="B11029" t="s">
        <v>13</v>
      </c>
      <c r="C11029" t="s">
        <v>14</v>
      </c>
      <c r="D11029" s="2">
        <v>3089.34</v>
      </c>
      <c r="E11029">
        <v>0.19</v>
      </c>
      <c r="F11029">
        <v>7</v>
      </c>
      <c r="G11029" s="1">
        <v>45025</v>
      </c>
      <c r="H11029" s="1">
        <v>45027</v>
      </c>
      <c r="I11029" t="s">
        <v>21</v>
      </c>
      <c r="J11029" t="s">
        <v>22</v>
      </c>
      <c r="K11029" s="2">
        <v>722.54</v>
      </c>
      <c r="L11029" t="s">
        <v>48</v>
      </c>
      <c r="M11029">
        <f>YEAR(Table1[[#This Row],[order_date]])</f>
        <v>2023</v>
      </c>
      <c r="N11029">
        <f>MONTH(Table1[[#This Row],[order_date]])</f>
        <v>4</v>
      </c>
      <c r="O11029" s="3">
        <f>Table1[[#This Row],[sales]]-Table1[[#This Row],[profit]]</f>
        <v>2366.8000000000002</v>
      </c>
      <c r="P11029" s="3">
        <f>Table1[[#This Row],[sales]]*Table1[[#This Row],[quantity]]</f>
        <v>21625.38</v>
      </c>
      <c r="Q11029" s="9">
        <f>Table1[[#This Row],[delivery_date]]-Table1[[#This Row],[order_date]]</f>
        <v>2</v>
      </c>
    </row>
    <row r="11030" spans="1:17" x14ac:dyDescent="0.35">
      <c r="A11030" t="s">
        <v>11061</v>
      </c>
      <c r="B11030" t="s">
        <v>13</v>
      </c>
      <c r="C11030" t="s">
        <v>26</v>
      </c>
      <c r="D11030" s="2">
        <v>3651.05</v>
      </c>
      <c r="E11030">
        <v>0.21</v>
      </c>
      <c r="F11030">
        <v>8</v>
      </c>
      <c r="G11030" s="1">
        <v>45436</v>
      </c>
      <c r="H11030" s="1">
        <v>45437</v>
      </c>
      <c r="I11030" t="s">
        <v>15</v>
      </c>
      <c r="J11030" t="s">
        <v>27</v>
      </c>
      <c r="K11030" s="2">
        <v>290.87</v>
      </c>
      <c r="L11030" t="s">
        <v>17</v>
      </c>
      <c r="M11030">
        <f>YEAR(Table1[[#This Row],[order_date]])</f>
        <v>2024</v>
      </c>
      <c r="N11030">
        <f>MONTH(Table1[[#This Row],[order_date]])</f>
        <v>5</v>
      </c>
      <c r="O11030" s="3">
        <f>Table1[[#This Row],[sales]]-Table1[[#This Row],[profit]]</f>
        <v>3360.1800000000003</v>
      </c>
      <c r="P11030" s="3">
        <f>Table1[[#This Row],[sales]]*Table1[[#This Row],[quantity]]</f>
        <v>29208.400000000001</v>
      </c>
      <c r="Q11030" s="9">
        <f>Table1[[#This Row],[delivery_date]]-Table1[[#This Row],[order_date]]</f>
        <v>1</v>
      </c>
    </row>
    <row r="11031" spans="1:17" x14ac:dyDescent="0.35">
      <c r="A11031" t="s">
        <v>11062</v>
      </c>
      <c r="B11031" t="s">
        <v>41</v>
      </c>
      <c r="C11031" t="s">
        <v>14</v>
      </c>
      <c r="D11031" s="2">
        <v>821.38</v>
      </c>
      <c r="E11031">
        <v>0.05</v>
      </c>
      <c r="F11031">
        <v>5</v>
      </c>
      <c r="G11031" s="1">
        <v>45209</v>
      </c>
      <c r="H11031" s="1">
        <v>45212</v>
      </c>
      <c r="I11031" t="s">
        <v>31</v>
      </c>
      <c r="J11031" t="s">
        <v>27</v>
      </c>
      <c r="K11031" s="2">
        <v>229.77</v>
      </c>
      <c r="L11031" t="s">
        <v>34</v>
      </c>
      <c r="M11031">
        <f>YEAR(Table1[[#This Row],[order_date]])</f>
        <v>2023</v>
      </c>
      <c r="N11031">
        <f>MONTH(Table1[[#This Row],[order_date]])</f>
        <v>10</v>
      </c>
      <c r="O11031" s="3">
        <f>Table1[[#This Row],[sales]]-Table1[[#This Row],[profit]]</f>
        <v>591.61</v>
      </c>
      <c r="P11031" s="3">
        <f>Table1[[#This Row],[sales]]*Table1[[#This Row],[quantity]]</f>
        <v>4106.8999999999996</v>
      </c>
      <c r="Q11031" s="9">
        <f>Table1[[#This Row],[delivery_date]]-Table1[[#This Row],[order_date]]</f>
        <v>3</v>
      </c>
    </row>
    <row r="11032" spans="1:17" x14ac:dyDescent="0.35">
      <c r="A11032" t="s">
        <v>11063</v>
      </c>
      <c r="B11032" t="s">
        <v>41</v>
      </c>
      <c r="C11032" t="s">
        <v>33</v>
      </c>
      <c r="D11032" s="2">
        <v>3809.91</v>
      </c>
      <c r="E11032">
        <v>0.2</v>
      </c>
      <c r="F11032">
        <v>4</v>
      </c>
      <c r="G11032" s="1">
        <v>45066</v>
      </c>
      <c r="H11032" s="1">
        <v>45073</v>
      </c>
      <c r="I11032" t="s">
        <v>31</v>
      </c>
      <c r="J11032" t="s">
        <v>22</v>
      </c>
      <c r="K11032" s="2">
        <v>391.37</v>
      </c>
      <c r="L11032" t="s">
        <v>17</v>
      </c>
      <c r="M11032">
        <f>YEAR(Table1[[#This Row],[order_date]])</f>
        <v>2023</v>
      </c>
      <c r="N11032">
        <f>MONTH(Table1[[#This Row],[order_date]])</f>
        <v>5</v>
      </c>
      <c r="O11032" s="3">
        <f>Table1[[#This Row],[sales]]-Table1[[#This Row],[profit]]</f>
        <v>3418.54</v>
      </c>
      <c r="P11032" s="3">
        <f>Table1[[#This Row],[sales]]*Table1[[#This Row],[quantity]]</f>
        <v>15239.64</v>
      </c>
      <c r="Q11032" s="9">
        <f>Table1[[#This Row],[delivery_date]]-Table1[[#This Row],[order_date]]</f>
        <v>7</v>
      </c>
    </row>
    <row r="11033" spans="1:17" x14ac:dyDescent="0.35">
      <c r="A11033" t="s">
        <v>11064</v>
      </c>
      <c r="B11033" t="s">
        <v>41</v>
      </c>
      <c r="C11033" t="s">
        <v>33</v>
      </c>
      <c r="D11033" s="2">
        <v>3530.79</v>
      </c>
      <c r="E11033">
        <v>0.44</v>
      </c>
      <c r="F11033">
        <v>9</v>
      </c>
      <c r="G11033" s="1">
        <v>45035</v>
      </c>
      <c r="H11033" s="1">
        <v>45037</v>
      </c>
      <c r="I11033" t="s">
        <v>15</v>
      </c>
      <c r="J11033" t="s">
        <v>27</v>
      </c>
      <c r="K11033" s="2">
        <v>714.62</v>
      </c>
      <c r="L11033" t="s">
        <v>28</v>
      </c>
      <c r="M11033">
        <f>YEAR(Table1[[#This Row],[order_date]])</f>
        <v>2023</v>
      </c>
      <c r="N11033">
        <f>MONTH(Table1[[#This Row],[order_date]])</f>
        <v>4</v>
      </c>
      <c r="O11033" s="3">
        <f>Table1[[#This Row],[sales]]-Table1[[#This Row],[profit]]</f>
        <v>2816.17</v>
      </c>
      <c r="P11033" s="3">
        <f>Table1[[#This Row],[sales]]*Table1[[#This Row],[quantity]]</f>
        <v>31777.11</v>
      </c>
      <c r="Q11033" s="9">
        <f>Table1[[#This Row],[delivery_date]]-Table1[[#This Row],[order_date]]</f>
        <v>2</v>
      </c>
    </row>
    <row r="11034" spans="1:17" x14ac:dyDescent="0.35">
      <c r="A11034" t="s">
        <v>11065</v>
      </c>
      <c r="B11034" t="s">
        <v>41</v>
      </c>
      <c r="C11034" t="s">
        <v>36</v>
      </c>
      <c r="D11034" s="2">
        <v>1066.98</v>
      </c>
      <c r="E11034">
        <v>0.47</v>
      </c>
      <c r="F11034">
        <v>3</v>
      </c>
      <c r="G11034" s="1">
        <v>45169</v>
      </c>
      <c r="H11034" s="1">
        <v>45173</v>
      </c>
      <c r="I11034" t="s">
        <v>31</v>
      </c>
      <c r="J11034" t="s">
        <v>22</v>
      </c>
      <c r="K11034" s="2">
        <v>225.37</v>
      </c>
      <c r="L11034" t="s">
        <v>23</v>
      </c>
      <c r="M11034">
        <f>YEAR(Table1[[#This Row],[order_date]])</f>
        <v>2023</v>
      </c>
      <c r="N11034">
        <f>MONTH(Table1[[#This Row],[order_date]])</f>
        <v>8</v>
      </c>
      <c r="O11034" s="3">
        <f>Table1[[#This Row],[sales]]-Table1[[#This Row],[profit]]</f>
        <v>841.61</v>
      </c>
      <c r="P11034" s="3">
        <f>Table1[[#This Row],[sales]]*Table1[[#This Row],[quantity]]</f>
        <v>3200.94</v>
      </c>
      <c r="Q11034" s="9">
        <f>Table1[[#This Row],[delivery_date]]-Table1[[#This Row],[order_date]]</f>
        <v>4</v>
      </c>
    </row>
    <row r="11035" spans="1:17" x14ac:dyDescent="0.35">
      <c r="A11035" t="s">
        <v>11066</v>
      </c>
      <c r="B11035" t="s">
        <v>19</v>
      </c>
      <c r="C11035" t="s">
        <v>14</v>
      </c>
      <c r="D11035" s="2">
        <v>3279.84</v>
      </c>
      <c r="E11035">
        <v>0.12</v>
      </c>
      <c r="F11035">
        <v>3</v>
      </c>
      <c r="G11035" s="1">
        <v>44967</v>
      </c>
      <c r="H11035" s="1">
        <v>44972</v>
      </c>
      <c r="I11035" t="s">
        <v>21</v>
      </c>
      <c r="J11035" t="s">
        <v>16</v>
      </c>
      <c r="K11035" s="2">
        <v>288.63</v>
      </c>
      <c r="L11035" t="s">
        <v>17</v>
      </c>
      <c r="M11035">
        <f>YEAR(Table1[[#This Row],[order_date]])</f>
        <v>2023</v>
      </c>
      <c r="N11035">
        <f>MONTH(Table1[[#This Row],[order_date]])</f>
        <v>2</v>
      </c>
      <c r="O11035" s="3">
        <f>Table1[[#This Row],[sales]]-Table1[[#This Row],[profit]]</f>
        <v>2991.21</v>
      </c>
      <c r="P11035" s="3">
        <f>Table1[[#This Row],[sales]]*Table1[[#This Row],[quantity]]</f>
        <v>9839.52</v>
      </c>
      <c r="Q11035" s="9">
        <f>Table1[[#This Row],[delivery_date]]-Table1[[#This Row],[order_date]]</f>
        <v>5</v>
      </c>
    </row>
    <row r="11036" spans="1:17" x14ac:dyDescent="0.35">
      <c r="A11036" t="s">
        <v>11067</v>
      </c>
      <c r="B11036" t="s">
        <v>41</v>
      </c>
      <c r="C11036" t="s">
        <v>26</v>
      </c>
      <c r="D11036" s="2">
        <v>2028.99</v>
      </c>
      <c r="E11036">
        <v>0.15</v>
      </c>
      <c r="F11036">
        <v>4</v>
      </c>
      <c r="G11036" s="1">
        <v>45646</v>
      </c>
      <c r="H11036" s="1">
        <v>45651</v>
      </c>
      <c r="I11036" t="s">
        <v>21</v>
      </c>
      <c r="J11036" t="s">
        <v>27</v>
      </c>
      <c r="K11036" s="2">
        <v>275.58999999999997</v>
      </c>
      <c r="L11036" t="s">
        <v>28</v>
      </c>
      <c r="M11036">
        <f>YEAR(Table1[[#This Row],[order_date]])</f>
        <v>2024</v>
      </c>
      <c r="N11036">
        <f>MONTH(Table1[[#This Row],[order_date]])</f>
        <v>12</v>
      </c>
      <c r="O11036" s="3">
        <f>Table1[[#This Row],[sales]]-Table1[[#This Row],[profit]]</f>
        <v>1753.4</v>
      </c>
      <c r="P11036" s="3">
        <f>Table1[[#This Row],[sales]]*Table1[[#This Row],[quantity]]</f>
        <v>8115.96</v>
      </c>
      <c r="Q11036" s="9">
        <f>Table1[[#This Row],[delivery_date]]-Table1[[#This Row],[order_date]]</f>
        <v>5</v>
      </c>
    </row>
    <row r="11037" spans="1:17" x14ac:dyDescent="0.35">
      <c r="A11037" t="s">
        <v>11068</v>
      </c>
      <c r="B11037" t="s">
        <v>19</v>
      </c>
      <c r="C11037" t="s">
        <v>36</v>
      </c>
      <c r="D11037" s="2">
        <v>3437.57</v>
      </c>
      <c r="E11037">
        <v>0</v>
      </c>
      <c r="F11037">
        <v>7</v>
      </c>
      <c r="G11037" s="1">
        <v>45150</v>
      </c>
      <c r="H11037" s="1">
        <v>45152</v>
      </c>
      <c r="I11037" t="s">
        <v>21</v>
      </c>
      <c r="J11037" t="s">
        <v>22</v>
      </c>
      <c r="K11037" s="2">
        <v>429.55</v>
      </c>
      <c r="L11037" t="s">
        <v>48</v>
      </c>
      <c r="M11037">
        <f>YEAR(Table1[[#This Row],[order_date]])</f>
        <v>2023</v>
      </c>
      <c r="N11037">
        <f>MONTH(Table1[[#This Row],[order_date]])</f>
        <v>8</v>
      </c>
      <c r="O11037" s="3">
        <f>Table1[[#This Row],[sales]]-Table1[[#This Row],[profit]]</f>
        <v>3008.02</v>
      </c>
      <c r="P11037" s="3">
        <f>Table1[[#This Row],[sales]]*Table1[[#This Row],[quantity]]</f>
        <v>24062.99</v>
      </c>
      <c r="Q11037" s="9">
        <f>Table1[[#This Row],[delivery_date]]-Table1[[#This Row],[order_date]]</f>
        <v>2</v>
      </c>
    </row>
    <row r="11038" spans="1:17" x14ac:dyDescent="0.35">
      <c r="A11038" t="s">
        <v>11069</v>
      </c>
      <c r="B11038" t="s">
        <v>25</v>
      </c>
      <c r="C11038" t="s">
        <v>26</v>
      </c>
      <c r="D11038" s="2">
        <v>2530.87</v>
      </c>
      <c r="E11038">
        <v>0.06</v>
      </c>
      <c r="F11038">
        <v>2</v>
      </c>
      <c r="G11038" s="1">
        <v>44977</v>
      </c>
      <c r="H11038" s="1">
        <v>44981</v>
      </c>
      <c r="I11038" t="s">
        <v>21</v>
      </c>
      <c r="J11038" t="s">
        <v>22</v>
      </c>
      <c r="K11038" s="2">
        <v>575.64</v>
      </c>
      <c r="L11038" t="s">
        <v>28</v>
      </c>
      <c r="M11038">
        <f>YEAR(Table1[[#This Row],[order_date]])</f>
        <v>2023</v>
      </c>
      <c r="N11038">
        <f>MONTH(Table1[[#This Row],[order_date]])</f>
        <v>2</v>
      </c>
      <c r="O11038" s="3">
        <f>Table1[[#This Row],[sales]]-Table1[[#This Row],[profit]]</f>
        <v>1955.23</v>
      </c>
      <c r="P11038" s="3">
        <f>Table1[[#This Row],[sales]]*Table1[[#This Row],[quantity]]</f>
        <v>5061.74</v>
      </c>
      <c r="Q11038" s="9">
        <f>Table1[[#This Row],[delivery_date]]-Table1[[#This Row],[order_date]]</f>
        <v>4</v>
      </c>
    </row>
    <row r="11039" spans="1:17" x14ac:dyDescent="0.35">
      <c r="A11039" t="s">
        <v>11070</v>
      </c>
      <c r="B11039" t="s">
        <v>13</v>
      </c>
      <c r="C11039" t="s">
        <v>36</v>
      </c>
      <c r="D11039" s="2">
        <v>335.87</v>
      </c>
      <c r="E11039">
        <v>0.17</v>
      </c>
      <c r="F11039">
        <v>8</v>
      </c>
      <c r="G11039" s="1">
        <v>45279</v>
      </c>
      <c r="H11039" s="1">
        <v>45283</v>
      </c>
      <c r="I11039" t="s">
        <v>15</v>
      </c>
      <c r="J11039" t="s">
        <v>27</v>
      </c>
      <c r="K11039" s="2">
        <v>69.27</v>
      </c>
      <c r="L11039" t="s">
        <v>23</v>
      </c>
      <c r="M11039">
        <f>YEAR(Table1[[#This Row],[order_date]])</f>
        <v>2023</v>
      </c>
      <c r="N11039">
        <f>MONTH(Table1[[#This Row],[order_date]])</f>
        <v>12</v>
      </c>
      <c r="O11039" s="3">
        <f>Table1[[#This Row],[sales]]-Table1[[#This Row],[profit]]</f>
        <v>266.60000000000002</v>
      </c>
      <c r="P11039" s="3">
        <f>Table1[[#This Row],[sales]]*Table1[[#This Row],[quantity]]</f>
        <v>2686.96</v>
      </c>
      <c r="Q11039" s="9">
        <f>Table1[[#This Row],[delivery_date]]-Table1[[#This Row],[order_date]]</f>
        <v>4</v>
      </c>
    </row>
    <row r="11040" spans="1:17" x14ac:dyDescent="0.35">
      <c r="A11040" t="s">
        <v>11071</v>
      </c>
      <c r="B11040" t="s">
        <v>19</v>
      </c>
      <c r="C11040" t="s">
        <v>14</v>
      </c>
      <c r="D11040" s="2">
        <v>3956.14</v>
      </c>
      <c r="E11040">
        <v>0.34</v>
      </c>
      <c r="F11040">
        <v>2</v>
      </c>
      <c r="G11040" s="1">
        <v>45006</v>
      </c>
      <c r="H11040" s="1">
        <v>45011</v>
      </c>
      <c r="I11040" t="s">
        <v>31</v>
      </c>
      <c r="J11040" t="s">
        <v>22</v>
      </c>
      <c r="K11040" s="2">
        <v>615.61</v>
      </c>
      <c r="L11040" t="s">
        <v>48</v>
      </c>
      <c r="M11040">
        <f>YEAR(Table1[[#This Row],[order_date]])</f>
        <v>2023</v>
      </c>
      <c r="N11040">
        <f>MONTH(Table1[[#This Row],[order_date]])</f>
        <v>3</v>
      </c>
      <c r="O11040" s="3">
        <f>Table1[[#This Row],[sales]]-Table1[[#This Row],[profit]]</f>
        <v>3340.5299999999997</v>
      </c>
      <c r="P11040" s="3">
        <f>Table1[[#This Row],[sales]]*Table1[[#This Row],[quantity]]</f>
        <v>7912.28</v>
      </c>
      <c r="Q11040" s="9">
        <f>Table1[[#This Row],[delivery_date]]-Table1[[#This Row],[order_date]]</f>
        <v>5</v>
      </c>
    </row>
    <row r="11041" spans="1:17" x14ac:dyDescent="0.35">
      <c r="A11041" t="s">
        <v>11072</v>
      </c>
      <c r="B11041" t="s">
        <v>25</v>
      </c>
      <c r="C11041" t="s">
        <v>33</v>
      </c>
      <c r="D11041" s="2">
        <v>2822.44</v>
      </c>
      <c r="E11041">
        <v>0.15</v>
      </c>
      <c r="F11041">
        <v>4</v>
      </c>
      <c r="G11041" s="1">
        <v>45467</v>
      </c>
      <c r="H11041" s="1">
        <v>45473</v>
      </c>
      <c r="I11041" t="s">
        <v>15</v>
      </c>
      <c r="J11041" t="s">
        <v>16</v>
      </c>
      <c r="K11041" s="2">
        <v>257.81</v>
      </c>
      <c r="L11041" t="s">
        <v>23</v>
      </c>
      <c r="M11041">
        <f>YEAR(Table1[[#This Row],[order_date]])</f>
        <v>2024</v>
      </c>
      <c r="N11041">
        <f>MONTH(Table1[[#This Row],[order_date]])</f>
        <v>6</v>
      </c>
      <c r="O11041" s="3">
        <f>Table1[[#This Row],[sales]]-Table1[[#This Row],[profit]]</f>
        <v>2564.63</v>
      </c>
      <c r="P11041" s="3">
        <f>Table1[[#This Row],[sales]]*Table1[[#This Row],[quantity]]</f>
        <v>11289.76</v>
      </c>
      <c r="Q11041" s="9">
        <f>Table1[[#This Row],[delivery_date]]-Table1[[#This Row],[order_date]]</f>
        <v>6</v>
      </c>
    </row>
    <row r="11042" spans="1:17" x14ac:dyDescent="0.35">
      <c r="A11042" t="s">
        <v>11073</v>
      </c>
      <c r="B11042" t="s">
        <v>25</v>
      </c>
      <c r="C11042" t="s">
        <v>26</v>
      </c>
      <c r="D11042" s="2">
        <v>3651.49</v>
      </c>
      <c r="E11042">
        <v>0.04</v>
      </c>
      <c r="F11042">
        <v>2</v>
      </c>
      <c r="G11042" s="1">
        <v>45273</v>
      </c>
      <c r="H11042" s="1">
        <v>45279</v>
      </c>
      <c r="I11042" t="s">
        <v>31</v>
      </c>
      <c r="J11042" t="s">
        <v>16</v>
      </c>
      <c r="K11042" s="2">
        <v>857.2</v>
      </c>
      <c r="L11042" t="s">
        <v>34</v>
      </c>
      <c r="M11042">
        <f>YEAR(Table1[[#This Row],[order_date]])</f>
        <v>2023</v>
      </c>
      <c r="N11042">
        <f>MONTH(Table1[[#This Row],[order_date]])</f>
        <v>12</v>
      </c>
      <c r="O11042" s="3">
        <f>Table1[[#This Row],[sales]]-Table1[[#This Row],[profit]]</f>
        <v>2794.29</v>
      </c>
      <c r="P11042" s="3">
        <f>Table1[[#This Row],[sales]]*Table1[[#This Row],[quantity]]</f>
        <v>7302.98</v>
      </c>
      <c r="Q11042" s="9">
        <f>Table1[[#This Row],[delivery_date]]-Table1[[#This Row],[order_date]]</f>
        <v>6</v>
      </c>
    </row>
    <row r="11043" spans="1:17" x14ac:dyDescent="0.35">
      <c r="A11043" t="s">
        <v>11074</v>
      </c>
      <c r="B11043" t="s">
        <v>19</v>
      </c>
      <c r="C11043" t="s">
        <v>14</v>
      </c>
      <c r="D11043" s="2">
        <v>717.75</v>
      </c>
      <c r="E11043">
        <v>0.37</v>
      </c>
      <c r="F11043">
        <v>9</v>
      </c>
      <c r="G11043" s="1">
        <v>44977</v>
      </c>
      <c r="H11043" s="1">
        <v>44978</v>
      </c>
      <c r="I11043" t="s">
        <v>31</v>
      </c>
      <c r="J11043" t="s">
        <v>22</v>
      </c>
      <c r="K11043" s="2">
        <v>204.37</v>
      </c>
      <c r="L11043" t="s">
        <v>17</v>
      </c>
      <c r="M11043">
        <f>YEAR(Table1[[#This Row],[order_date]])</f>
        <v>2023</v>
      </c>
      <c r="N11043">
        <f>MONTH(Table1[[#This Row],[order_date]])</f>
        <v>2</v>
      </c>
      <c r="O11043" s="3">
        <f>Table1[[#This Row],[sales]]-Table1[[#This Row],[profit]]</f>
        <v>513.38</v>
      </c>
      <c r="P11043" s="3">
        <f>Table1[[#This Row],[sales]]*Table1[[#This Row],[quantity]]</f>
        <v>6459.75</v>
      </c>
      <c r="Q11043" s="9">
        <f>Table1[[#This Row],[delivery_date]]-Table1[[#This Row],[order_date]]</f>
        <v>1</v>
      </c>
    </row>
    <row r="11044" spans="1:17" x14ac:dyDescent="0.35">
      <c r="A11044" t="s">
        <v>11075</v>
      </c>
      <c r="B11044" t="s">
        <v>25</v>
      </c>
      <c r="C11044" t="s">
        <v>26</v>
      </c>
      <c r="D11044" s="2">
        <v>3634.24</v>
      </c>
      <c r="E11044">
        <v>0.23</v>
      </c>
      <c r="F11044">
        <v>4</v>
      </c>
      <c r="G11044" s="1">
        <v>45241</v>
      </c>
      <c r="H11044" s="1">
        <v>45248</v>
      </c>
      <c r="I11044" t="s">
        <v>21</v>
      </c>
      <c r="J11044" t="s">
        <v>22</v>
      </c>
      <c r="K11044" s="2">
        <v>706</v>
      </c>
      <c r="L11044" t="s">
        <v>34</v>
      </c>
      <c r="M11044">
        <f>YEAR(Table1[[#This Row],[order_date]])</f>
        <v>2023</v>
      </c>
      <c r="N11044">
        <f>MONTH(Table1[[#This Row],[order_date]])</f>
        <v>11</v>
      </c>
      <c r="O11044" s="3">
        <f>Table1[[#This Row],[sales]]-Table1[[#This Row],[profit]]</f>
        <v>2928.24</v>
      </c>
      <c r="P11044" s="3">
        <f>Table1[[#This Row],[sales]]*Table1[[#This Row],[quantity]]</f>
        <v>14536.96</v>
      </c>
      <c r="Q11044" s="9">
        <f>Table1[[#This Row],[delivery_date]]-Table1[[#This Row],[order_date]]</f>
        <v>7</v>
      </c>
    </row>
    <row r="11045" spans="1:17" x14ac:dyDescent="0.35">
      <c r="A11045" t="s">
        <v>11076</v>
      </c>
      <c r="B11045" t="s">
        <v>25</v>
      </c>
      <c r="C11045" t="s">
        <v>14</v>
      </c>
      <c r="D11045" s="2">
        <v>2126.96</v>
      </c>
      <c r="E11045">
        <v>0.26</v>
      </c>
      <c r="F11045">
        <v>5</v>
      </c>
      <c r="G11045" s="1">
        <v>45526</v>
      </c>
      <c r="H11045" s="1">
        <v>45527</v>
      </c>
      <c r="I11045" t="s">
        <v>21</v>
      </c>
      <c r="J11045" t="s">
        <v>27</v>
      </c>
      <c r="K11045" s="2">
        <v>591.32000000000005</v>
      </c>
      <c r="L11045" t="s">
        <v>34</v>
      </c>
      <c r="M11045">
        <f>YEAR(Table1[[#This Row],[order_date]])</f>
        <v>2024</v>
      </c>
      <c r="N11045">
        <f>MONTH(Table1[[#This Row],[order_date]])</f>
        <v>8</v>
      </c>
      <c r="O11045" s="3">
        <f>Table1[[#This Row],[sales]]-Table1[[#This Row],[profit]]</f>
        <v>1535.6399999999999</v>
      </c>
      <c r="P11045" s="3">
        <f>Table1[[#This Row],[sales]]*Table1[[#This Row],[quantity]]</f>
        <v>10634.8</v>
      </c>
      <c r="Q11045" s="9">
        <f>Table1[[#This Row],[delivery_date]]-Table1[[#This Row],[order_date]]</f>
        <v>1</v>
      </c>
    </row>
    <row r="11046" spans="1:17" x14ac:dyDescent="0.35">
      <c r="A11046" t="s">
        <v>11077</v>
      </c>
      <c r="B11046" t="s">
        <v>19</v>
      </c>
      <c r="C11046" t="s">
        <v>36</v>
      </c>
      <c r="D11046" s="2">
        <v>4016.41</v>
      </c>
      <c r="E11046">
        <v>0.16</v>
      </c>
      <c r="F11046">
        <v>9</v>
      </c>
      <c r="G11046" s="1">
        <v>45085</v>
      </c>
      <c r="H11046" s="1">
        <v>45088</v>
      </c>
      <c r="I11046" t="s">
        <v>31</v>
      </c>
      <c r="J11046" t="s">
        <v>16</v>
      </c>
      <c r="K11046" s="2">
        <v>1015.16</v>
      </c>
      <c r="L11046" t="s">
        <v>39</v>
      </c>
      <c r="M11046">
        <f>YEAR(Table1[[#This Row],[order_date]])</f>
        <v>2023</v>
      </c>
      <c r="N11046">
        <f>MONTH(Table1[[#This Row],[order_date]])</f>
        <v>6</v>
      </c>
      <c r="O11046" s="3">
        <f>Table1[[#This Row],[sales]]-Table1[[#This Row],[profit]]</f>
        <v>3001.25</v>
      </c>
      <c r="P11046" s="3">
        <f>Table1[[#This Row],[sales]]*Table1[[#This Row],[quantity]]</f>
        <v>36147.69</v>
      </c>
      <c r="Q11046" s="9">
        <f>Table1[[#This Row],[delivery_date]]-Table1[[#This Row],[order_date]]</f>
        <v>3</v>
      </c>
    </row>
    <row r="11047" spans="1:17" x14ac:dyDescent="0.35">
      <c r="A11047" t="s">
        <v>11078</v>
      </c>
      <c r="B11047" t="s">
        <v>25</v>
      </c>
      <c r="C11047" t="s">
        <v>14</v>
      </c>
      <c r="D11047" s="2">
        <v>3035.91</v>
      </c>
      <c r="E11047">
        <v>0.31</v>
      </c>
      <c r="F11047">
        <v>2</v>
      </c>
      <c r="G11047" s="1">
        <v>45575</v>
      </c>
      <c r="H11047" s="1">
        <v>45582</v>
      </c>
      <c r="I11047" t="s">
        <v>15</v>
      </c>
      <c r="J11047" t="s">
        <v>16</v>
      </c>
      <c r="K11047" s="2">
        <v>872.94</v>
      </c>
      <c r="L11047" t="s">
        <v>17</v>
      </c>
      <c r="M11047">
        <f>YEAR(Table1[[#This Row],[order_date]])</f>
        <v>2024</v>
      </c>
      <c r="N11047">
        <f>MONTH(Table1[[#This Row],[order_date]])</f>
        <v>10</v>
      </c>
      <c r="O11047" s="3">
        <f>Table1[[#This Row],[sales]]-Table1[[#This Row],[profit]]</f>
        <v>2162.9699999999998</v>
      </c>
      <c r="P11047" s="3">
        <f>Table1[[#This Row],[sales]]*Table1[[#This Row],[quantity]]</f>
        <v>6071.82</v>
      </c>
      <c r="Q11047" s="9">
        <f>Table1[[#This Row],[delivery_date]]-Table1[[#This Row],[order_date]]</f>
        <v>7</v>
      </c>
    </row>
    <row r="11048" spans="1:17" x14ac:dyDescent="0.35">
      <c r="A11048" t="s">
        <v>11079</v>
      </c>
      <c r="B11048" t="s">
        <v>41</v>
      </c>
      <c r="C11048" t="s">
        <v>36</v>
      </c>
      <c r="D11048" s="2">
        <v>1839.02</v>
      </c>
      <c r="E11048">
        <v>0.45</v>
      </c>
      <c r="F11048">
        <v>4</v>
      </c>
      <c r="G11048" s="1">
        <v>45035</v>
      </c>
      <c r="H11048" s="1">
        <v>45038</v>
      </c>
      <c r="I11048" t="s">
        <v>21</v>
      </c>
      <c r="J11048" t="s">
        <v>22</v>
      </c>
      <c r="K11048" s="2">
        <v>247.94</v>
      </c>
      <c r="L11048" t="s">
        <v>39</v>
      </c>
      <c r="M11048">
        <f>YEAR(Table1[[#This Row],[order_date]])</f>
        <v>2023</v>
      </c>
      <c r="N11048">
        <f>MONTH(Table1[[#This Row],[order_date]])</f>
        <v>4</v>
      </c>
      <c r="O11048" s="3">
        <f>Table1[[#This Row],[sales]]-Table1[[#This Row],[profit]]</f>
        <v>1591.08</v>
      </c>
      <c r="P11048" s="3">
        <f>Table1[[#This Row],[sales]]*Table1[[#This Row],[quantity]]</f>
        <v>7356.08</v>
      </c>
      <c r="Q11048" s="9">
        <f>Table1[[#This Row],[delivery_date]]-Table1[[#This Row],[order_date]]</f>
        <v>3</v>
      </c>
    </row>
    <row r="11049" spans="1:17" x14ac:dyDescent="0.35">
      <c r="A11049" t="s">
        <v>11080</v>
      </c>
      <c r="B11049" t="s">
        <v>41</v>
      </c>
      <c r="C11049" t="s">
        <v>33</v>
      </c>
      <c r="D11049" s="2">
        <v>1089.3900000000001</v>
      </c>
      <c r="E11049">
        <v>0.28000000000000003</v>
      </c>
      <c r="F11049">
        <v>6</v>
      </c>
      <c r="G11049" s="1">
        <v>45380</v>
      </c>
      <c r="H11049" s="1">
        <v>45384</v>
      </c>
      <c r="I11049" t="s">
        <v>21</v>
      </c>
      <c r="J11049" t="s">
        <v>22</v>
      </c>
      <c r="K11049" s="2">
        <v>226.63</v>
      </c>
      <c r="L11049" t="s">
        <v>28</v>
      </c>
      <c r="M11049">
        <f>YEAR(Table1[[#This Row],[order_date]])</f>
        <v>2024</v>
      </c>
      <c r="N11049">
        <f>MONTH(Table1[[#This Row],[order_date]])</f>
        <v>3</v>
      </c>
      <c r="O11049" s="3">
        <f>Table1[[#This Row],[sales]]-Table1[[#This Row],[profit]]</f>
        <v>862.7600000000001</v>
      </c>
      <c r="P11049" s="3">
        <f>Table1[[#This Row],[sales]]*Table1[[#This Row],[quantity]]</f>
        <v>6536.34</v>
      </c>
      <c r="Q11049" s="9">
        <f>Table1[[#This Row],[delivery_date]]-Table1[[#This Row],[order_date]]</f>
        <v>4</v>
      </c>
    </row>
    <row r="11050" spans="1:17" x14ac:dyDescent="0.35">
      <c r="A11050" t="s">
        <v>11081</v>
      </c>
      <c r="B11050" t="s">
        <v>13</v>
      </c>
      <c r="C11050" t="s">
        <v>36</v>
      </c>
      <c r="D11050" s="2">
        <v>4098.03</v>
      </c>
      <c r="E11050">
        <v>0.28999999999999998</v>
      </c>
      <c r="F11050">
        <v>1</v>
      </c>
      <c r="G11050" s="1">
        <v>45212</v>
      </c>
      <c r="H11050" s="1">
        <v>45217</v>
      </c>
      <c r="I11050" t="s">
        <v>15</v>
      </c>
      <c r="J11050" t="s">
        <v>22</v>
      </c>
      <c r="K11050" s="2">
        <v>438.95</v>
      </c>
      <c r="L11050" t="s">
        <v>48</v>
      </c>
      <c r="M11050">
        <f>YEAR(Table1[[#This Row],[order_date]])</f>
        <v>2023</v>
      </c>
      <c r="N11050">
        <f>MONTH(Table1[[#This Row],[order_date]])</f>
        <v>10</v>
      </c>
      <c r="O11050" s="3">
        <f>Table1[[#This Row],[sales]]-Table1[[#This Row],[profit]]</f>
        <v>3659.08</v>
      </c>
      <c r="P11050" s="3">
        <f>Table1[[#This Row],[sales]]*Table1[[#This Row],[quantity]]</f>
        <v>4098.03</v>
      </c>
      <c r="Q11050" s="9">
        <f>Table1[[#This Row],[delivery_date]]-Table1[[#This Row],[order_date]]</f>
        <v>5</v>
      </c>
    </row>
    <row r="11051" spans="1:17" x14ac:dyDescent="0.35">
      <c r="A11051" t="s">
        <v>11082</v>
      </c>
      <c r="B11051" t="s">
        <v>25</v>
      </c>
      <c r="C11051" t="s">
        <v>20</v>
      </c>
      <c r="D11051" s="2">
        <v>2844.94</v>
      </c>
      <c r="E11051">
        <v>0.19</v>
      </c>
      <c r="F11051">
        <v>1</v>
      </c>
      <c r="G11051" s="1">
        <v>45016</v>
      </c>
      <c r="H11051" s="1">
        <v>45023</v>
      </c>
      <c r="I11051" t="s">
        <v>31</v>
      </c>
      <c r="J11051" t="s">
        <v>22</v>
      </c>
      <c r="K11051" s="2">
        <v>667.09</v>
      </c>
      <c r="L11051" t="s">
        <v>28</v>
      </c>
      <c r="M11051">
        <f>YEAR(Table1[[#This Row],[order_date]])</f>
        <v>2023</v>
      </c>
      <c r="N11051">
        <f>MONTH(Table1[[#This Row],[order_date]])</f>
        <v>3</v>
      </c>
      <c r="O11051" s="3">
        <f>Table1[[#This Row],[sales]]-Table1[[#This Row],[profit]]</f>
        <v>2177.85</v>
      </c>
      <c r="P11051" s="3">
        <f>Table1[[#This Row],[sales]]*Table1[[#This Row],[quantity]]</f>
        <v>2844.94</v>
      </c>
      <c r="Q11051" s="9">
        <f>Table1[[#This Row],[delivery_date]]-Table1[[#This Row],[order_date]]</f>
        <v>7</v>
      </c>
    </row>
    <row r="11052" spans="1:17" x14ac:dyDescent="0.35">
      <c r="A11052" t="s">
        <v>11083</v>
      </c>
      <c r="B11052" t="s">
        <v>13</v>
      </c>
      <c r="C11052" t="s">
        <v>33</v>
      </c>
      <c r="D11052" s="2">
        <v>4938.59</v>
      </c>
      <c r="E11052">
        <v>0.04</v>
      </c>
      <c r="F11052">
        <v>7</v>
      </c>
      <c r="G11052" s="1">
        <v>45222</v>
      </c>
      <c r="H11052" s="1">
        <v>45228</v>
      </c>
      <c r="I11052" t="s">
        <v>15</v>
      </c>
      <c r="J11052" t="s">
        <v>27</v>
      </c>
      <c r="K11052" s="2">
        <v>1462.02</v>
      </c>
      <c r="L11052" t="s">
        <v>39</v>
      </c>
      <c r="M11052">
        <f>YEAR(Table1[[#This Row],[order_date]])</f>
        <v>2023</v>
      </c>
      <c r="N11052">
        <f>MONTH(Table1[[#This Row],[order_date]])</f>
        <v>10</v>
      </c>
      <c r="O11052" s="3">
        <f>Table1[[#This Row],[sales]]-Table1[[#This Row],[profit]]</f>
        <v>3476.57</v>
      </c>
      <c r="P11052" s="3">
        <f>Table1[[#This Row],[sales]]*Table1[[#This Row],[quantity]]</f>
        <v>34570.130000000005</v>
      </c>
      <c r="Q11052" s="9">
        <f>Table1[[#This Row],[delivery_date]]-Table1[[#This Row],[order_date]]</f>
        <v>6</v>
      </c>
    </row>
    <row r="11053" spans="1:17" x14ac:dyDescent="0.35">
      <c r="A11053" t="s">
        <v>11084</v>
      </c>
      <c r="B11053" t="s">
        <v>41</v>
      </c>
      <c r="C11053" t="s">
        <v>14</v>
      </c>
      <c r="D11053" s="2">
        <v>1930.09</v>
      </c>
      <c r="E11053">
        <v>0.21</v>
      </c>
      <c r="F11053">
        <v>6</v>
      </c>
      <c r="G11053" s="1">
        <v>45445</v>
      </c>
      <c r="H11053" s="1">
        <v>45447</v>
      </c>
      <c r="I11053" t="s">
        <v>21</v>
      </c>
      <c r="J11053" t="s">
        <v>22</v>
      </c>
      <c r="K11053" s="2">
        <v>251.68</v>
      </c>
      <c r="L11053" t="s">
        <v>28</v>
      </c>
      <c r="M11053">
        <f>YEAR(Table1[[#This Row],[order_date]])</f>
        <v>2024</v>
      </c>
      <c r="N11053">
        <f>MONTH(Table1[[#This Row],[order_date]])</f>
        <v>6</v>
      </c>
      <c r="O11053" s="3">
        <f>Table1[[#This Row],[sales]]-Table1[[#This Row],[profit]]</f>
        <v>1678.4099999999999</v>
      </c>
      <c r="P11053" s="3">
        <f>Table1[[#This Row],[sales]]*Table1[[#This Row],[quantity]]</f>
        <v>11580.539999999999</v>
      </c>
      <c r="Q11053" s="9">
        <f>Table1[[#This Row],[delivery_date]]-Table1[[#This Row],[order_date]]</f>
        <v>2</v>
      </c>
    </row>
    <row r="11054" spans="1:17" x14ac:dyDescent="0.35">
      <c r="A11054" t="s">
        <v>11085</v>
      </c>
      <c r="B11054" t="s">
        <v>41</v>
      </c>
      <c r="C11054" t="s">
        <v>14</v>
      </c>
      <c r="D11054" s="2">
        <v>3460.02</v>
      </c>
      <c r="E11054">
        <v>0.46</v>
      </c>
      <c r="F11054">
        <v>4</v>
      </c>
      <c r="G11054" s="1">
        <v>45382</v>
      </c>
      <c r="H11054" s="1">
        <v>45385</v>
      </c>
      <c r="I11054" t="s">
        <v>31</v>
      </c>
      <c r="J11054" t="s">
        <v>22</v>
      </c>
      <c r="K11054" s="2">
        <v>229.7</v>
      </c>
      <c r="L11054" t="s">
        <v>48</v>
      </c>
      <c r="M11054">
        <f>YEAR(Table1[[#This Row],[order_date]])</f>
        <v>2024</v>
      </c>
      <c r="N11054">
        <f>MONTH(Table1[[#This Row],[order_date]])</f>
        <v>3</v>
      </c>
      <c r="O11054" s="3">
        <f>Table1[[#This Row],[sales]]-Table1[[#This Row],[profit]]</f>
        <v>3230.32</v>
      </c>
      <c r="P11054" s="3">
        <f>Table1[[#This Row],[sales]]*Table1[[#This Row],[quantity]]</f>
        <v>13840.08</v>
      </c>
      <c r="Q11054" s="9">
        <f>Table1[[#This Row],[delivery_date]]-Table1[[#This Row],[order_date]]</f>
        <v>3</v>
      </c>
    </row>
    <row r="11055" spans="1:17" x14ac:dyDescent="0.35">
      <c r="A11055" t="s">
        <v>11086</v>
      </c>
      <c r="B11055" t="s">
        <v>41</v>
      </c>
      <c r="C11055" t="s">
        <v>20</v>
      </c>
      <c r="D11055" s="2">
        <v>3151.82</v>
      </c>
      <c r="E11055">
        <v>0.34</v>
      </c>
      <c r="F11055">
        <v>5</v>
      </c>
      <c r="G11055" s="1">
        <v>45065</v>
      </c>
      <c r="H11055" s="1">
        <v>45066</v>
      </c>
      <c r="I11055" t="s">
        <v>31</v>
      </c>
      <c r="J11055" t="s">
        <v>16</v>
      </c>
      <c r="K11055" s="2">
        <v>924.55</v>
      </c>
      <c r="L11055" t="s">
        <v>48</v>
      </c>
      <c r="M11055">
        <f>YEAR(Table1[[#This Row],[order_date]])</f>
        <v>2023</v>
      </c>
      <c r="N11055">
        <f>MONTH(Table1[[#This Row],[order_date]])</f>
        <v>5</v>
      </c>
      <c r="O11055" s="3">
        <f>Table1[[#This Row],[sales]]-Table1[[#This Row],[profit]]</f>
        <v>2227.2700000000004</v>
      </c>
      <c r="P11055" s="3">
        <f>Table1[[#This Row],[sales]]*Table1[[#This Row],[quantity]]</f>
        <v>15759.1</v>
      </c>
      <c r="Q11055" s="9">
        <f>Table1[[#This Row],[delivery_date]]-Table1[[#This Row],[order_date]]</f>
        <v>1</v>
      </c>
    </row>
    <row r="11056" spans="1:17" x14ac:dyDescent="0.35">
      <c r="A11056" t="s">
        <v>11087</v>
      </c>
      <c r="B11056" t="s">
        <v>25</v>
      </c>
      <c r="C11056" t="s">
        <v>14</v>
      </c>
      <c r="D11056" s="2">
        <v>3224.15</v>
      </c>
      <c r="E11056">
        <v>0.25</v>
      </c>
      <c r="F11056">
        <v>5</v>
      </c>
      <c r="G11056" s="1">
        <v>45441</v>
      </c>
      <c r="H11056" s="1">
        <v>45445</v>
      </c>
      <c r="I11056" t="s">
        <v>31</v>
      </c>
      <c r="J11056" t="s">
        <v>22</v>
      </c>
      <c r="K11056" s="2">
        <v>186.35</v>
      </c>
      <c r="L11056" t="s">
        <v>28</v>
      </c>
      <c r="M11056">
        <f>YEAR(Table1[[#This Row],[order_date]])</f>
        <v>2024</v>
      </c>
      <c r="N11056">
        <f>MONTH(Table1[[#This Row],[order_date]])</f>
        <v>5</v>
      </c>
      <c r="O11056" s="3">
        <f>Table1[[#This Row],[sales]]-Table1[[#This Row],[profit]]</f>
        <v>3037.8</v>
      </c>
      <c r="P11056" s="3">
        <f>Table1[[#This Row],[sales]]*Table1[[#This Row],[quantity]]</f>
        <v>16120.75</v>
      </c>
      <c r="Q11056" s="9">
        <f>Table1[[#This Row],[delivery_date]]-Table1[[#This Row],[order_date]]</f>
        <v>4</v>
      </c>
    </row>
    <row r="11057" spans="1:17" x14ac:dyDescent="0.35">
      <c r="A11057" t="s">
        <v>11088</v>
      </c>
      <c r="B11057" t="s">
        <v>25</v>
      </c>
      <c r="C11057" t="s">
        <v>33</v>
      </c>
      <c r="D11057" s="2">
        <v>3711.2</v>
      </c>
      <c r="E11057">
        <v>0.31</v>
      </c>
      <c r="F11057">
        <v>9</v>
      </c>
      <c r="G11057" s="1">
        <v>45151</v>
      </c>
      <c r="H11057" s="1">
        <v>45154</v>
      </c>
      <c r="I11057" t="s">
        <v>21</v>
      </c>
      <c r="J11057" t="s">
        <v>16</v>
      </c>
      <c r="K11057" s="2">
        <v>523.47</v>
      </c>
      <c r="L11057" t="s">
        <v>17</v>
      </c>
      <c r="M11057">
        <f>YEAR(Table1[[#This Row],[order_date]])</f>
        <v>2023</v>
      </c>
      <c r="N11057">
        <f>MONTH(Table1[[#This Row],[order_date]])</f>
        <v>8</v>
      </c>
      <c r="O11057" s="3">
        <f>Table1[[#This Row],[sales]]-Table1[[#This Row],[profit]]</f>
        <v>3187.7299999999996</v>
      </c>
      <c r="P11057" s="3">
        <f>Table1[[#This Row],[sales]]*Table1[[#This Row],[quantity]]</f>
        <v>33400.799999999996</v>
      </c>
      <c r="Q11057" s="9">
        <f>Table1[[#This Row],[delivery_date]]-Table1[[#This Row],[order_date]]</f>
        <v>3</v>
      </c>
    </row>
    <row r="11058" spans="1:17" x14ac:dyDescent="0.35">
      <c r="A11058" t="s">
        <v>11089</v>
      </c>
      <c r="B11058" t="s">
        <v>41</v>
      </c>
      <c r="C11058" t="s">
        <v>33</v>
      </c>
      <c r="D11058" s="2">
        <v>781.63</v>
      </c>
      <c r="E11058">
        <v>0.28000000000000003</v>
      </c>
      <c r="F11058">
        <v>5</v>
      </c>
      <c r="G11058" s="1">
        <v>44946</v>
      </c>
      <c r="H11058" s="1">
        <v>44950</v>
      </c>
      <c r="I11058" t="s">
        <v>21</v>
      </c>
      <c r="J11058" t="s">
        <v>22</v>
      </c>
      <c r="K11058" s="2">
        <v>148.46</v>
      </c>
      <c r="L11058" t="s">
        <v>34</v>
      </c>
      <c r="M11058">
        <f>YEAR(Table1[[#This Row],[order_date]])</f>
        <v>2023</v>
      </c>
      <c r="N11058">
        <f>MONTH(Table1[[#This Row],[order_date]])</f>
        <v>1</v>
      </c>
      <c r="O11058" s="3">
        <f>Table1[[#This Row],[sales]]-Table1[[#This Row],[profit]]</f>
        <v>633.16999999999996</v>
      </c>
      <c r="P11058" s="3">
        <f>Table1[[#This Row],[sales]]*Table1[[#This Row],[quantity]]</f>
        <v>3908.15</v>
      </c>
      <c r="Q11058" s="9">
        <f>Table1[[#This Row],[delivery_date]]-Table1[[#This Row],[order_date]]</f>
        <v>4</v>
      </c>
    </row>
    <row r="11059" spans="1:17" x14ac:dyDescent="0.35">
      <c r="A11059" t="s">
        <v>11090</v>
      </c>
      <c r="B11059" t="s">
        <v>13</v>
      </c>
      <c r="C11059" t="s">
        <v>36</v>
      </c>
      <c r="D11059" s="2">
        <v>2793.26</v>
      </c>
      <c r="E11059">
        <v>0.46</v>
      </c>
      <c r="F11059">
        <v>2</v>
      </c>
      <c r="G11059" s="1">
        <v>45600</v>
      </c>
      <c r="H11059" s="1">
        <v>45606</v>
      </c>
      <c r="I11059" t="s">
        <v>15</v>
      </c>
      <c r="J11059" t="s">
        <v>27</v>
      </c>
      <c r="K11059" s="2">
        <v>685.7</v>
      </c>
      <c r="L11059" t="s">
        <v>48</v>
      </c>
      <c r="M11059">
        <f>YEAR(Table1[[#This Row],[order_date]])</f>
        <v>2024</v>
      </c>
      <c r="N11059">
        <f>MONTH(Table1[[#This Row],[order_date]])</f>
        <v>11</v>
      </c>
      <c r="O11059" s="3">
        <f>Table1[[#This Row],[sales]]-Table1[[#This Row],[profit]]</f>
        <v>2107.5600000000004</v>
      </c>
      <c r="P11059" s="3">
        <f>Table1[[#This Row],[sales]]*Table1[[#This Row],[quantity]]</f>
        <v>5586.52</v>
      </c>
      <c r="Q11059" s="9">
        <f>Table1[[#This Row],[delivery_date]]-Table1[[#This Row],[order_date]]</f>
        <v>6</v>
      </c>
    </row>
    <row r="11060" spans="1:17" x14ac:dyDescent="0.35">
      <c r="A11060" t="s">
        <v>11091</v>
      </c>
      <c r="B11060" t="s">
        <v>13</v>
      </c>
      <c r="C11060" t="s">
        <v>26</v>
      </c>
      <c r="D11060" s="2">
        <v>2594.7399999999998</v>
      </c>
      <c r="E11060">
        <v>0.11</v>
      </c>
      <c r="F11060">
        <v>7</v>
      </c>
      <c r="G11060" s="1">
        <v>45580</v>
      </c>
      <c r="H11060" s="1">
        <v>45582</v>
      </c>
      <c r="I11060" t="s">
        <v>31</v>
      </c>
      <c r="J11060" t="s">
        <v>16</v>
      </c>
      <c r="K11060" s="2">
        <v>270.20999999999998</v>
      </c>
      <c r="L11060" t="s">
        <v>17</v>
      </c>
      <c r="M11060">
        <f>YEAR(Table1[[#This Row],[order_date]])</f>
        <v>2024</v>
      </c>
      <c r="N11060">
        <f>MONTH(Table1[[#This Row],[order_date]])</f>
        <v>10</v>
      </c>
      <c r="O11060" s="3">
        <f>Table1[[#This Row],[sales]]-Table1[[#This Row],[profit]]</f>
        <v>2324.5299999999997</v>
      </c>
      <c r="P11060" s="3">
        <f>Table1[[#This Row],[sales]]*Table1[[#This Row],[quantity]]</f>
        <v>18163.18</v>
      </c>
      <c r="Q11060" s="9">
        <f>Table1[[#This Row],[delivery_date]]-Table1[[#This Row],[order_date]]</f>
        <v>2</v>
      </c>
    </row>
    <row r="11061" spans="1:17" x14ac:dyDescent="0.35">
      <c r="A11061" t="s">
        <v>11092</v>
      </c>
      <c r="B11061" t="s">
        <v>19</v>
      </c>
      <c r="C11061" t="s">
        <v>14</v>
      </c>
      <c r="D11061" s="2">
        <v>1778.4</v>
      </c>
      <c r="E11061">
        <v>0.44</v>
      </c>
      <c r="F11061">
        <v>9</v>
      </c>
      <c r="G11061" s="1">
        <v>45323</v>
      </c>
      <c r="H11061" s="1">
        <v>45326</v>
      </c>
      <c r="I11061" t="s">
        <v>21</v>
      </c>
      <c r="J11061" t="s">
        <v>22</v>
      </c>
      <c r="K11061" s="2">
        <v>112.96</v>
      </c>
      <c r="L11061" t="s">
        <v>28</v>
      </c>
      <c r="M11061">
        <f>YEAR(Table1[[#This Row],[order_date]])</f>
        <v>2024</v>
      </c>
      <c r="N11061">
        <f>MONTH(Table1[[#This Row],[order_date]])</f>
        <v>2</v>
      </c>
      <c r="O11061" s="3">
        <f>Table1[[#This Row],[sales]]-Table1[[#This Row],[profit]]</f>
        <v>1665.44</v>
      </c>
      <c r="P11061" s="3">
        <f>Table1[[#This Row],[sales]]*Table1[[#This Row],[quantity]]</f>
        <v>16005.6</v>
      </c>
      <c r="Q11061" s="9">
        <f>Table1[[#This Row],[delivery_date]]-Table1[[#This Row],[order_date]]</f>
        <v>3</v>
      </c>
    </row>
    <row r="11062" spans="1:17" x14ac:dyDescent="0.35">
      <c r="A11062" t="s">
        <v>11093</v>
      </c>
      <c r="B11062" t="s">
        <v>41</v>
      </c>
      <c r="C11062" t="s">
        <v>20</v>
      </c>
      <c r="D11062" s="2">
        <v>2237.14</v>
      </c>
      <c r="E11062">
        <v>0.34</v>
      </c>
      <c r="F11062">
        <v>7</v>
      </c>
      <c r="G11062" s="1">
        <v>45371</v>
      </c>
      <c r="H11062" s="1">
        <v>45376</v>
      </c>
      <c r="I11062" t="s">
        <v>21</v>
      </c>
      <c r="J11062" t="s">
        <v>22</v>
      </c>
      <c r="K11062" s="2">
        <v>501.63</v>
      </c>
      <c r="L11062" t="s">
        <v>34</v>
      </c>
      <c r="M11062">
        <f>YEAR(Table1[[#This Row],[order_date]])</f>
        <v>2024</v>
      </c>
      <c r="N11062">
        <f>MONTH(Table1[[#This Row],[order_date]])</f>
        <v>3</v>
      </c>
      <c r="O11062" s="3">
        <f>Table1[[#This Row],[sales]]-Table1[[#This Row],[profit]]</f>
        <v>1735.5099999999998</v>
      </c>
      <c r="P11062" s="3">
        <f>Table1[[#This Row],[sales]]*Table1[[#This Row],[quantity]]</f>
        <v>15659.98</v>
      </c>
      <c r="Q11062" s="9">
        <f>Table1[[#This Row],[delivery_date]]-Table1[[#This Row],[order_date]]</f>
        <v>5</v>
      </c>
    </row>
    <row r="11063" spans="1:17" x14ac:dyDescent="0.35">
      <c r="A11063" t="s">
        <v>11094</v>
      </c>
      <c r="B11063" t="s">
        <v>13</v>
      </c>
      <c r="C11063" t="s">
        <v>33</v>
      </c>
      <c r="D11063" s="2">
        <v>2642.18</v>
      </c>
      <c r="E11063">
        <v>0.06</v>
      </c>
      <c r="F11063">
        <v>8</v>
      </c>
      <c r="G11063" s="1">
        <v>45359</v>
      </c>
      <c r="H11063" s="1">
        <v>45361</v>
      </c>
      <c r="I11063" t="s">
        <v>31</v>
      </c>
      <c r="J11063" t="s">
        <v>22</v>
      </c>
      <c r="K11063" s="2">
        <v>196.25</v>
      </c>
      <c r="L11063" t="s">
        <v>48</v>
      </c>
      <c r="M11063">
        <f>YEAR(Table1[[#This Row],[order_date]])</f>
        <v>2024</v>
      </c>
      <c r="N11063">
        <f>MONTH(Table1[[#This Row],[order_date]])</f>
        <v>3</v>
      </c>
      <c r="O11063" s="3">
        <f>Table1[[#This Row],[sales]]-Table1[[#This Row],[profit]]</f>
        <v>2445.9299999999998</v>
      </c>
      <c r="P11063" s="3">
        <f>Table1[[#This Row],[sales]]*Table1[[#This Row],[quantity]]</f>
        <v>21137.439999999999</v>
      </c>
      <c r="Q11063" s="9">
        <f>Table1[[#This Row],[delivery_date]]-Table1[[#This Row],[order_date]]</f>
        <v>2</v>
      </c>
    </row>
    <row r="11064" spans="1:17" x14ac:dyDescent="0.35">
      <c r="A11064" t="s">
        <v>11095</v>
      </c>
      <c r="B11064" t="s">
        <v>41</v>
      </c>
      <c r="C11064" t="s">
        <v>33</v>
      </c>
      <c r="D11064" s="2">
        <v>1672.52</v>
      </c>
      <c r="E11064">
        <v>0.19</v>
      </c>
      <c r="F11064">
        <v>3</v>
      </c>
      <c r="G11064" s="1">
        <v>44971</v>
      </c>
      <c r="H11064" s="1">
        <v>44972</v>
      </c>
      <c r="I11064" t="s">
        <v>15</v>
      </c>
      <c r="J11064" t="s">
        <v>22</v>
      </c>
      <c r="K11064" s="2">
        <v>185.59</v>
      </c>
      <c r="L11064" t="s">
        <v>23</v>
      </c>
      <c r="M11064">
        <f>YEAR(Table1[[#This Row],[order_date]])</f>
        <v>2023</v>
      </c>
      <c r="N11064">
        <f>MONTH(Table1[[#This Row],[order_date]])</f>
        <v>2</v>
      </c>
      <c r="O11064" s="3">
        <f>Table1[[#This Row],[sales]]-Table1[[#This Row],[profit]]</f>
        <v>1486.93</v>
      </c>
      <c r="P11064" s="3">
        <f>Table1[[#This Row],[sales]]*Table1[[#This Row],[quantity]]</f>
        <v>5017.5599999999995</v>
      </c>
      <c r="Q11064" s="9">
        <f>Table1[[#This Row],[delivery_date]]-Table1[[#This Row],[order_date]]</f>
        <v>1</v>
      </c>
    </row>
    <row r="11065" spans="1:17" x14ac:dyDescent="0.35">
      <c r="A11065" t="s">
        <v>11096</v>
      </c>
      <c r="B11065" t="s">
        <v>13</v>
      </c>
      <c r="C11065" t="s">
        <v>33</v>
      </c>
      <c r="D11065" s="2">
        <v>1536.48</v>
      </c>
      <c r="E11065">
        <v>0.22</v>
      </c>
      <c r="F11065">
        <v>9</v>
      </c>
      <c r="G11065" s="1">
        <v>45206</v>
      </c>
      <c r="H11065" s="1">
        <v>45210</v>
      </c>
      <c r="I11065" t="s">
        <v>15</v>
      </c>
      <c r="J11065" t="s">
        <v>16</v>
      </c>
      <c r="K11065" s="2">
        <v>179.68</v>
      </c>
      <c r="L11065" t="s">
        <v>23</v>
      </c>
      <c r="M11065">
        <f>YEAR(Table1[[#This Row],[order_date]])</f>
        <v>2023</v>
      </c>
      <c r="N11065">
        <f>MONTH(Table1[[#This Row],[order_date]])</f>
        <v>10</v>
      </c>
      <c r="O11065" s="3">
        <f>Table1[[#This Row],[sales]]-Table1[[#This Row],[profit]]</f>
        <v>1356.8</v>
      </c>
      <c r="P11065" s="3">
        <f>Table1[[#This Row],[sales]]*Table1[[#This Row],[quantity]]</f>
        <v>13828.32</v>
      </c>
      <c r="Q11065" s="9">
        <f>Table1[[#This Row],[delivery_date]]-Table1[[#This Row],[order_date]]</f>
        <v>4</v>
      </c>
    </row>
    <row r="11066" spans="1:17" x14ac:dyDescent="0.35">
      <c r="A11066" t="s">
        <v>11097</v>
      </c>
      <c r="B11066" t="s">
        <v>19</v>
      </c>
      <c r="C11066" t="s">
        <v>26</v>
      </c>
      <c r="D11066" s="2">
        <v>3717.54</v>
      </c>
      <c r="E11066">
        <v>0.04</v>
      </c>
      <c r="F11066">
        <v>7</v>
      </c>
      <c r="G11066" s="1">
        <v>45148</v>
      </c>
      <c r="H11066" s="1">
        <v>45150</v>
      </c>
      <c r="I11066" t="s">
        <v>31</v>
      </c>
      <c r="J11066" t="s">
        <v>22</v>
      </c>
      <c r="K11066" s="2">
        <v>964.5</v>
      </c>
      <c r="L11066" t="s">
        <v>23</v>
      </c>
      <c r="M11066">
        <f>YEAR(Table1[[#This Row],[order_date]])</f>
        <v>2023</v>
      </c>
      <c r="N11066">
        <f>MONTH(Table1[[#This Row],[order_date]])</f>
        <v>8</v>
      </c>
      <c r="O11066" s="3">
        <f>Table1[[#This Row],[sales]]-Table1[[#This Row],[profit]]</f>
        <v>2753.04</v>
      </c>
      <c r="P11066" s="3">
        <f>Table1[[#This Row],[sales]]*Table1[[#This Row],[quantity]]</f>
        <v>26022.78</v>
      </c>
      <c r="Q11066" s="9">
        <f>Table1[[#This Row],[delivery_date]]-Table1[[#This Row],[order_date]]</f>
        <v>2</v>
      </c>
    </row>
    <row r="11067" spans="1:17" x14ac:dyDescent="0.35">
      <c r="A11067" t="s">
        <v>11098</v>
      </c>
      <c r="B11067" t="s">
        <v>19</v>
      </c>
      <c r="C11067" t="s">
        <v>26</v>
      </c>
      <c r="D11067" s="2">
        <v>427.9</v>
      </c>
      <c r="E11067">
        <v>0.28000000000000003</v>
      </c>
      <c r="F11067">
        <v>4</v>
      </c>
      <c r="G11067" s="1">
        <v>45117</v>
      </c>
      <c r="H11067" s="1">
        <v>45119</v>
      </c>
      <c r="I11067" t="s">
        <v>15</v>
      </c>
      <c r="J11067" t="s">
        <v>22</v>
      </c>
      <c r="K11067" s="2">
        <v>83.38</v>
      </c>
      <c r="L11067" t="s">
        <v>34</v>
      </c>
      <c r="M11067">
        <f>YEAR(Table1[[#This Row],[order_date]])</f>
        <v>2023</v>
      </c>
      <c r="N11067">
        <f>MONTH(Table1[[#This Row],[order_date]])</f>
        <v>7</v>
      </c>
      <c r="O11067" s="3">
        <f>Table1[[#This Row],[sales]]-Table1[[#This Row],[profit]]</f>
        <v>344.52</v>
      </c>
      <c r="P11067" s="3">
        <f>Table1[[#This Row],[sales]]*Table1[[#This Row],[quantity]]</f>
        <v>1711.6</v>
      </c>
      <c r="Q11067" s="9">
        <f>Table1[[#This Row],[delivery_date]]-Table1[[#This Row],[order_date]]</f>
        <v>2</v>
      </c>
    </row>
    <row r="11068" spans="1:17" x14ac:dyDescent="0.35">
      <c r="A11068" t="s">
        <v>11099</v>
      </c>
      <c r="B11068" t="s">
        <v>41</v>
      </c>
      <c r="C11068" t="s">
        <v>14</v>
      </c>
      <c r="D11068" s="2">
        <v>1633.52</v>
      </c>
      <c r="E11068">
        <v>0.13</v>
      </c>
      <c r="F11068">
        <v>7</v>
      </c>
      <c r="G11068" s="1">
        <v>45447</v>
      </c>
      <c r="H11068" s="1">
        <v>45454</v>
      </c>
      <c r="I11068" t="s">
        <v>31</v>
      </c>
      <c r="J11068" t="s">
        <v>22</v>
      </c>
      <c r="K11068" s="2">
        <v>266.14</v>
      </c>
      <c r="L11068" t="s">
        <v>17</v>
      </c>
      <c r="M11068">
        <f>YEAR(Table1[[#This Row],[order_date]])</f>
        <v>2024</v>
      </c>
      <c r="N11068">
        <f>MONTH(Table1[[#This Row],[order_date]])</f>
        <v>6</v>
      </c>
      <c r="O11068" s="3">
        <f>Table1[[#This Row],[sales]]-Table1[[#This Row],[profit]]</f>
        <v>1367.38</v>
      </c>
      <c r="P11068" s="3">
        <f>Table1[[#This Row],[sales]]*Table1[[#This Row],[quantity]]</f>
        <v>11434.64</v>
      </c>
      <c r="Q11068" s="9">
        <f>Table1[[#This Row],[delivery_date]]-Table1[[#This Row],[order_date]]</f>
        <v>7</v>
      </c>
    </row>
    <row r="11069" spans="1:17" x14ac:dyDescent="0.35">
      <c r="A11069" t="s">
        <v>11100</v>
      </c>
      <c r="B11069" t="s">
        <v>13</v>
      </c>
      <c r="C11069" t="s">
        <v>20</v>
      </c>
      <c r="D11069" s="2">
        <v>3303.18</v>
      </c>
      <c r="E11069">
        <v>0.23</v>
      </c>
      <c r="F11069">
        <v>3</v>
      </c>
      <c r="G11069" s="1">
        <v>45629</v>
      </c>
      <c r="H11069" s="1">
        <v>45631</v>
      </c>
      <c r="I11069" t="s">
        <v>21</v>
      </c>
      <c r="J11069" t="s">
        <v>16</v>
      </c>
      <c r="K11069" s="2">
        <v>186.34</v>
      </c>
      <c r="L11069" t="s">
        <v>17</v>
      </c>
      <c r="M11069">
        <f>YEAR(Table1[[#This Row],[order_date]])</f>
        <v>2024</v>
      </c>
      <c r="N11069">
        <f>MONTH(Table1[[#This Row],[order_date]])</f>
        <v>12</v>
      </c>
      <c r="O11069" s="3">
        <f>Table1[[#This Row],[sales]]-Table1[[#This Row],[profit]]</f>
        <v>3116.8399999999997</v>
      </c>
      <c r="P11069" s="3">
        <f>Table1[[#This Row],[sales]]*Table1[[#This Row],[quantity]]</f>
        <v>9909.5399999999991</v>
      </c>
      <c r="Q11069" s="9">
        <f>Table1[[#This Row],[delivery_date]]-Table1[[#This Row],[order_date]]</f>
        <v>2</v>
      </c>
    </row>
    <row r="11070" spans="1:17" x14ac:dyDescent="0.35">
      <c r="A11070" t="s">
        <v>11101</v>
      </c>
      <c r="B11070" t="s">
        <v>25</v>
      </c>
      <c r="C11070" t="s">
        <v>26</v>
      </c>
      <c r="D11070" s="2">
        <v>1122.99</v>
      </c>
      <c r="E11070">
        <v>0.22</v>
      </c>
      <c r="F11070">
        <v>7</v>
      </c>
      <c r="G11070" s="1">
        <v>45238</v>
      </c>
      <c r="H11070" s="1">
        <v>45242</v>
      </c>
      <c r="I11070" t="s">
        <v>21</v>
      </c>
      <c r="J11070" t="s">
        <v>27</v>
      </c>
      <c r="K11070" s="2">
        <v>198.8</v>
      </c>
      <c r="L11070" t="s">
        <v>17</v>
      </c>
      <c r="M11070">
        <f>YEAR(Table1[[#This Row],[order_date]])</f>
        <v>2023</v>
      </c>
      <c r="N11070">
        <f>MONTH(Table1[[#This Row],[order_date]])</f>
        <v>11</v>
      </c>
      <c r="O11070" s="3">
        <f>Table1[[#This Row],[sales]]-Table1[[#This Row],[profit]]</f>
        <v>924.19</v>
      </c>
      <c r="P11070" s="3">
        <f>Table1[[#This Row],[sales]]*Table1[[#This Row],[quantity]]</f>
        <v>7860.93</v>
      </c>
      <c r="Q11070" s="9">
        <f>Table1[[#This Row],[delivery_date]]-Table1[[#This Row],[order_date]]</f>
        <v>4</v>
      </c>
    </row>
    <row r="11071" spans="1:17" x14ac:dyDescent="0.35">
      <c r="A11071" t="s">
        <v>11102</v>
      </c>
      <c r="B11071" t="s">
        <v>19</v>
      </c>
      <c r="C11071" t="s">
        <v>36</v>
      </c>
      <c r="D11071" s="2">
        <v>2904.14</v>
      </c>
      <c r="E11071">
        <v>0.26</v>
      </c>
      <c r="F11071">
        <v>3</v>
      </c>
      <c r="G11071" s="1">
        <v>45259</v>
      </c>
      <c r="H11071" s="1">
        <v>45266</v>
      </c>
      <c r="I11071" t="s">
        <v>21</v>
      </c>
      <c r="J11071" t="s">
        <v>27</v>
      </c>
      <c r="K11071" s="2">
        <v>662.63</v>
      </c>
      <c r="L11071" t="s">
        <v>39</v>
      </c>
      <c r="M11071">
        <f>YEAR(Table1[[#This Row],[order_date]])</f>
        <v>2023</v>
      </c>
      <c r="N11071">
        <f>MONTH(Table1[[#This Row],[order_date]])</f>
        <v>11</v>
      </c>
      <c r="O11071" s="3">
        <f>Table1[[#This Row],[sales]]-Table1[[#This Row],[profit]]</f>
        <v>2241.5099999999998</v>
      </c>
      <c r="P11071" s="3">
        <f>Table1[[#This Row],[sales]]*Table1[[#This Row],[quantity]]</f>
        <v>8712.42</v>
      </c>
      <c r="Q11071" s="9">
        <f>Table1[[#This Row],[delivery_date]]-Table1[[#This Row],[order_date]]</f>
        <v>7</v>
      </c>
    </row>
    <row r="11072" spans="1:17" x14ac:dyDescent="0.35">
      <c r="A11072" t="s">
        <v>11103</v>
      </c>
      <c r="B11072" t="s">
        <v>41</v>
      </c>
      <c r="C11072" t="s">
        <v>26</v>
      </c>
      <c r="D11072" s="2">
        <v>1580.6</v>
      </c>
      <c r="E11072">
        <v>0.42</v>
      </c>
      <c r="F11072">
        <v>2</v>
      </c>
      <c r="G11072" s="1">
        <v>45259</v>
      </c>
      <c r="H11072" s="1">
        <v>45265</v>
      </c>
      <c r="I11072" t="s">
        <v>15</v>
      </c>
      <c r="J11072" t="s">
        <v>22</v>
      </c>
      <c r="K11072" s="2">
        <v>464.96</v>
      </c>
      <c r="L11072" t="s">
        <v>48</v>
      </c>
      <c r="M11072">
        <f>YEAR(Table1[[#This Row],[order_date]])</f>
        <v>2023</v>
      </c>
      <c r="N11072">
        <f>MONTH(Table1[[#This Row],[order_date]])</f>
        <v>11</v>
      </c>
      <c r="O11072" s="3">
        <f>Table1[[#This Row],[sales]]-Table1[[#This Row],[profit]]</f>
        <v>1115.6399999999999</v>
      </c>
      <c r="P11072" s="3">
        <f>Table1[[#This Row],[sales]]*Table1[[#This Row],[quantity]]</f>
        <v>3161.2</v>
      </c>
      <c r="Q11072" s="9">
        <f>Table1[[#This Row],[delivery_date]]-Table1[[#This Row],[order_date]]</f>
        <v>6</v>
      </c>
    </row>
    <row r="11073" spans="1:17" x14ac:dyDescent="0.35">
      <c r="A11073" t="s">
        <v>11104</v>
      </c>
      <c r="B11073" t="s">
        <v>41</v>
      </c>
      <c r="C11073" t="s">
        <v>33</v>
      </c>
      <c r="D11073" s="2">
        <v>4232.18</v>
      </c>
      <c r="E11073">
        <v>0.39</v>
      </c>
      <c r="F11073">
        <v>1</v>
      </c>
      <c r="G11073" s="1">
        <v>45125</v>
      </c>
      <c r="H11073" s="1">
        <v>45131</v>
      </c>
      <c r="I11073" t="s">
        <v>15</v>
      </c>
      <c r="J11073" t="s">
        <v>22</v>
      </c>
      <c r="K11073" s="2">
        <v>722.38</v>
      </c>
      <c r="L11073" t="s">
        <v>28</v>
      </c>
      <c r="M11073">
        <f>YEAR(Table1[[#This Row],[order_date]])</f>
        <v>2023</v>
      </c>
      <c r="N11073">
        <f>MONTH(Table1[[#This Row],[order_date]])</f>
        <v>7</v>
      </c>
      <c r="O11073" s="3">
        <f>Table1[[#This Row],[sales]]-Table1[[#This Row],[profit]]</f>
        <v>3509.8</v>
      </c>
      <c r="P11073" s="3">
        <f>Table1[[#This Row],[sales]]*Table1[[#This Row],[quantity]]</f>
        <v>4232.18</v>
      </c>
      <c r="Q11073" s="9">
        <f>Table1[[#This Row],[delivery_date]]-Table1[[#This Row],[order_date]]</f>
        <v>6</v>
      </c>
    </row>
    <row r="11074" spans="1:17" x14ac:dyDescent="0.35">
      <c r="A11074" t="s">
        <v>11105</v>
      </c>
      <c r="B11074" t="s">
        <v>13</v>
      </c>
      <c r="C11074" t="s">
        <v>20</v>
      </c>
      <c r="D11074" s="2">
        <v>1814.95</v>
      </c>
      <c r="E11074">
        <v>0.44</v>
      </c>
      <c r="F11074">
        <v>6</v>
      </c>
      <c r="G11074" s="1">
        <v>45310</v>
      </c>
      <c r="H11074" s="1">
        <v>45315</v>
      </c>
      <c r="I11074" t="s">
        <v>15</v>
      </c>
      <c r="J11074" t="s">
        <v>27</v>
      </c>
      <c r="K11074" s="2">
        <v>343.46</v>
      </c>
      <c r="L11074" t="s">
        <v>28</v>
      </c>
      <c r="M11074">
        <f>YEAR(Table1[[#This Row],[order_date]])</f>
        <v>2024</v>
      </c>
      <c r="N11074">
        <f>MONTH(Table1[[#This Row],[order_date]])</f>
        <v>1</v>
      </c>
      <c r="O11074" s="3">
        <f>Table1[[#This Row],[sales]]-Table1[[#This Row],[profit]]</f>
        <v>1471.49</v>
      </c>
      <c r="P11074" s="3">
        <f>Table1[[#This Row],[sales]]*Table1[[#This Row],[quantity]]</f>
        <v>10889.7</v>
      </c>
      <c r="Q11074" s="9">
        <f>Table1[[#This Row],[delivery_date]]-Table1[[#This Row],[order_date]]</f>
        <v>5</v>
      </c>
    </row>
    <row r="11075" spans="1:17" x14ac:dyDescent="0.35">
      <c r="A11075" t="s">
        <v>11106</v>
      </c>
      <c r="B11075" t="s">
        <v>41</v>
      </c>
      <c r="C11075" t="s">
        <v>14</v>
      </c>
      <c r="D11075" s="2">
        <v>1224.6300000000001</v>
      </c>
      <c r="E11075">
        <v>0.28999999999999998</v>
      </c>
      <c r="F11075">
        <v>3</v>
      </c>
      <c r="G11075" s="1">
        <v>45641</v>
      </c>
      <c r="H11075" s="1">
        <v>45648</v>
      </c>
      <c r="I11075" t="s">
        <v>15</v>
      </c>
      <c r="J11075" t="s">
        <v>27</v>
      </c>
      <c r="K11075" s="2">
        <v>159.63999999999999</v>
      </c>
      <c r="L11075" t="s">
        <v>48</v>
      </c>
      <c r="M11075">
        <f>YEAR(Table1[[#This Row],[order_date]])</f>
        <v>2024</v>
      </c>
      <c r="N11075">
        <f>MONTH(Table1[[#This Row],[order_date]])</f>
        <v>12</v>
      </c>
      <c r="O11075" s="3">
        <f>Table1[[#This Row],[sales]]-Table1[[#This Row],[profit]]</f>
        <v>1064.9900000000002</v>
      </c>
      <c r="P11075" s="3">
        <f>Table1[[#This Row],[sales]]*Table1[[#This Row],[quantity]]</f>
        <v>3673.8900000000003</v>
      </c>
      <c r="Q11075" s="9">
        <f>Table1[[#This Row],[delivery_date]]-Table1[[#This Row],[order_date]]</f>
        <v>7</v>
      </c>
    </row>
    <row r="11076" spans="1:17" x14ac:dyDescent="0.35">
      <c r="A11076" t="s">
        <v>11107</v>
      </c>
      <c r="B11076" t="s">
        <v>19</v>
      </c>
      <c r="C11076" t="s">
        <v>26</v>
      </c>
      <c r="D11076" s="2">
        <v>2697.51</v>
      </c>
      <c r="E11076">
        <v>0.31</v>
      </c>
      <c r="F11076">
        <v>2</v>
      </c>
      <c r="G11076" s="1">
        <v>45437</v>
      </c>
      <c r="H11076" s="1">
        <v>45441</v>
      </c>
      <c r="I11076" t="s">
        <v>31</v>
      </c>
      <c r="J11076" t="s">
        <v>27</v>
      </c>
      <c r="K11076" s="2">
        <v>685</v>
      </c>
      <c r="L11076" t="s">
        <v>23</v>
      </c>
      <c r="M11076">
        <f>YEAR(Table1[[#This Row],[order_date]])</f>
        <v>2024</v>
      </c>
      <c r="N11076">
        <f>MONTH(Table1[[#This Row],[order_date]])</f>
        <v>5</v>
      </c>
      <c r="O11076" s="3">
        <f>Table1[[#This Row],[sales]]-Table1[[#This Row],[profit]]</f>
        <v>2012.5100000000002</v>
      </c>
      <c r="P11076" s="3">
        <f>Table1[[#This Row],[sales]]*Table1[[#This Row],[quantity]]</f>
        <v>5395.02</v>
      </c>
      <c r="Q11076" s="9">
        <f>Table1[[#This Row],[delivery_date]]-Table1[[#This Row],[order_date]]</f>
        <v>4</v>
      </c>
    </row>
    <row r="11077" spans="1:17" x14ac:dyDescent="0.35">
      <c r="A11077" t="s">
        <v>11108</v>
      </c>
      <c r="B11077" t="s">
        <v>41</v>
      </c>
      <c r="C11077" t="s">
        <v>33</v>
      </c>
      <c r="D11077" s="2">
        <v>764.74</v>
      </c>
      <c r="E11077">
        <v>0.22</v>
      </c>
      <c r="F11077">
        <v>3</v>
      </c>
      <c r="G11077" s="1">
        <v>45054</v>
      </c>
      <c r="H11077" s="1">
        <v>45058</v>
      </c>
      <c r="I11077" t="s">
        <v>15</v>
      </c>
      <c r="J11077" t="s">
        <v>27</v>
      </c>
      <c r="K11077" s="2">
        <v>141.54</v>
      </c>
      <c r="L11077" t="s">
        <v>17</v>
      </c>
      <c r="M11077">
        <f>YEAR(Table1[[#This Row],[order_date]])</f>
        <v>2023</v>
      </c>
      <c r="N11077">
        <f>MONTH(Table1[[#This Row],[order_date]])</f>
        <v>5</v>
      </c>
      <c r="O11077" s="3">
        <f>Table1[[#This Row],[sales]]-Table1[[#This Row],[profit]]</f>
        <v>623.20000000000005</v>
      </c>
      <c r="P11077" s="3">
        <f>Table1[[#This Row],[sales]]*Table1[[#This Row],[quantity]]</f>
        <v>2294.2200000000003</v>
      </c>
      <c r="Q11077" s="9">
        <f>Table1[[#This Row],[delivery_date]]-Table1[[#This Row],[order_date]]</f>
        <v>4</v>
      </c>
    </row>
    <row r="11078" spans="1:17" x14ac:dyDescent="0.35">
      <c r="A11078" t="s">
        <v>11109</v>
      </c>
      <c r="B11078" t="s">
        <v>41</v>
      </c>
      <c r="C11078" t="s">
        <v>36</v>
      </c>
      <c r="D11078" s="2">
        <v>4007.67</v>
      </c>
      <c r="E11078">
        <v>0.36</v>
      </c>
      <c r="F11078">
        <v>8</v>
      </c>
      <c r="G11078" s="1">
        <v>45039</v>
      </c>
      <c r="H11078" s="1">
        <v>45040</v>
      </c>
      <c r="I11078" t="s">
        <v>15</v>
      </c>
      <c r="J11078" t="s">
        <v>16</v>
      </c>
      <c r="K11078" s="2">
        <v>577.24</v>
      </c>
      <c r="L11078" t="s">
        <v>17</v>
      </c>
      <c r="M11078">
        <f>YEAR(Table1[[#This Row],[order_date]])</f>
        <v>2023</v>
      </c>
      <c r="N11078">
        <f>MONTH(Table1[[#This Row],[order_date]])</f>
        <v>4</v>
      </c>
      <c r="O11078" s="3">
        <f>Table1[[#This Row],[sales]]-Table1[[#This Row],[profit]]</f>
        <v>3430.4300000000003</v>
      </c>
      <c r="P11078" s="3">
        <f>Table1[[#This Row],[sales]]*Table1[[#This Row],[quantity]]</f>
        <v>32061.360000000001</v>
      </c>
      <c r="Q11078" s="9">
        <f>Table1[[#This Row],[delivery_date]]-Table1[[#This Row],[order_date]]</f>
        <v>1</v>
      </c>
    </row>
    <row r="11079" spans="1:17" x14ac:dyDescent="0.35">
      <c r="A11079" t="s">
        <v>11110</v>
      </c>
      <c r="B11079" t="s">
        <v>25</v>
      </c>
      <c r="C11079" t="s">
        <v>36</v>
      </c>
      <c r="D11079" s="2">
        <v>3432.14</v>
      </c>
      <c r="E11079">
        <v>0.1</v>
      </c>
      <c r="F11079">
        <v>3</v>
      </c>
      <c r="G11079" s="1">
        <v>44968</v>
      </c>
      <c r="H11079" s="1">
        <v>44975</v>
      </c>
      <c r="I11079" t="s">
        <v>15</v>
      </c>
      <c r="J11079" t="s">
        <v>22</v>
      </c>
      <c r="K11079" s="2">
        <v>271.55</v>
      </c>
      <c r="L11079" t="s">
        <v>39</v>
      </c>
      <c r="M11079">
        <f>YEAR(Table1[[#This Row],[order_date]])</f>
        <v>2023</v>
      </c>
      <c r="N11079">
        <f>MONTH(Table1[[#This Row],[order_date]])</f>
        <v>2</v>
      </c>
      <c r="O11079" s="3">
        <f>Table1[[#This Row],[sales]]-Table1[[#This Row],[profit]]</f>
        <v>3160.5899999999997</v>
      </c>
      <c r="P11079" s="3">
        <f>Table1[[#This Row],[sales]]*Table1[[#This Row],[quantity]]</f>
        <v>10296.42</v>
      </c>
      <c r="Q11079" s="9">
        <f>Table1[[#This Row],[delivery_date]]-Table1[[#This Row],[order_date]]</f>
        <v>7</v>
      </c>
    </row>
    <row r="11080" spans="1:17" x14ac:dyDescent="0.35">
      <c r="A11080" t="s">
        <v>11111</v>
      </c>
      <c r="B11080" t="s">
        <v>25</v>
      </c>
      <c r="C11080" t="s">
        <v>14</v>
      </c>
      <c r="D11080" s="2">
        <v>3875.49</v>
      </c>
      <c r="E11080">
        <v>0.24</v>
      </c>
      <c r="F11080">
        <v>4</v>
      </c>
      <c r="G11080" s="1">
        <v>45439</v>
      </c>
      <c r="H11080" s="1">
        <v>45443</v>
      </c>
      <c r="I11080" t="s">
        <v>15</v>
      </c>
      <c r="J11080" t="s">
        <v>27</v>
      </c>
      <c r="K11080" s="2">
        <v>1057.8900000000001</v>
      </c>
      <c r="L11080" t="s">
        <v>17</v>
      </c>
      <c r="M11080">
        <f>YEAR(Table1[[#This Row],[order_date]])</f>
        <v>2024</v>
      </c>
      <c r="N11080">
        <f>MONTH(Table1[[#This Row],[order_date]])</f>
        <v>5</v>
      </c>
      <c r="O11080" s="3">
        <f>Table1[[#This Row],[sales]]-Table1[[#This Row],[profit]]</f>
        <v>2817.5999999999995</v>
      </c>
      <c r="P11080" s="3">
        <f>Table1[[#This Row],[sales]]*Table1[[#This Row],[quantity]]</f>
        <v>15501.96</v>
      </c>
      <c r="Q11080" s="9">
        <f>Table1[[#This Row],[delivery_date]]-Table1[[#This Row],[order_date]]</f>
        <v>4</v>
      </c>
    </row>
    <row r="11081" spans="1:17" x14ac:dyDescent="0.35">
      <c r="A11081" t="s">
        <v>11112</v>
      </c>
      <c r="B11081" t="s">
        <v>19</v>
      </c>
      <c r="C11081" t="s">
        <v>14</v>
      </c>
      <c r="D11081" s="2">
        <v>2054.5</v>
      </c>
      <c r="E11081">
        <v>0.36</v>
      </c>
      <c r="F11081">
        <v>2</v>
      </c>
      <c r="G11081" s="1">
        <v>44990</v>
      </c>
      <c r="H11081" s="1">
        <v>44994</v>
      </c>
      <c r="I11081" t="s">
        <v>15</v>
      </c>
      <c r="J11081" t="s">
        <v>16</v>
      </c>
      <c r="K11081" s="2">
        <v>514.36</v>
      </c>
      <c r="L11081" t="s">
        <v>34</v>
      </c>
      <c r="M11081">
        <f>YEAR(Table1[[#This Row],[order_date]])</f>
        <v>2023</v>
      </c>
      <c r="N11081">
        <f>MONTH(Table1[[#This Row],[order_date]])</f>
        <v>3</v>
      </c>
      <c r="O11081" s="3">
        <f>Table1[[#This Row],[sales]]-Table1[[#This Row],[profit]]</f>
        <v>1540.1399999999999</v>
      </c>
      <c r="P11081" s="3">
        <f>Table1[[#This Row],[sales]]*Table1[[#This Row],[quantity]]</f>
        <v>4109</v>
      </c>
      <c r="Q11081" s="9">
        <f>Table1[[#This Row],[delivery_date]]-Table1[[#This Row],[order_date]]</f>
        <v>4</v>
      </c>
    </row>
    <row r="11082" spans="1:17" x14ac:dyDescent="0.35">
      <c r="A11082" t="s">
        <v>11113</v>
      </c>
      <c r="B11082" t="s">
        <v>13</v>
      </c>
      <c r="C11082" t="s">
        <v>26</v>
      </c>
      <c r="D11082" s="2">
        <v>4191.5200000000004</v>
      </c>
      <c r="E11082">
        <v>0.39</v>
      </c>
      <c r="F11082">
        <v>8</v>
      </c>
      <c r="G11082" s="1">
        <v>45146</v>
      </c>
      <c r="H11082" s="1">
        <v>45151</v>
      </c>
      <c r="I11082" t="s">
        <v>31</v>
      </c>
      <c r="J11082" t="s">
        <v>16</v>
      </c>
      <c r="K11082" s="2">
        <v>426.77</v>
      </c>
      <c r="L11082" t="s">
        <v>39</v>
      </c>
      <c r="M11082">
        <f>YEAR(Table1[[#This Row],[order_date]])</f>
        <v>2023</v>
      </c>
      <c r="N11082">
        <f>MONTH(Table1[[#This Row],[order_date]])</f>
        <v>8</v>
      </c>
      <c r="O11082" s="3">
        <f>Table1[[#This Row],[sales]]-Table1[[#This Row],[profit]]</f>
        <v>3764.7500000000005</v>
      </c>
      <c r="P11082" s="3">
        <f>Table1[[#This Row],[sales]]*Table1[[#This Row],[quantity]]</f>
        <v>33532.160000000003</v>
      </c>
      <c r="Q11082" s="9">
        <f>Table1[[#This Row],[delivery_date]]-Table1[[#This Row],[order_date]]</f>
        <v>5</v>
      </c>
    </row>
    <row r="11083" spans="1:17" x14ac:dyDescent="0.35">
      <c r="A11083" t="s">
        <v>11114</v>
      </c>
      <c r="B11083" t="s">
        <v>25</v>
      </c>
      <c r="C11083" t="s">
        <v>14</v>
      </c>
      <c r="D11083" s="2">
        <v>2518.39</v>
      </c>
      <c r="E11083">
        <v>0.12</v>
      </c>
      <c r="F11083">
        <v>6</v>
      </c>
      <c r="G11083" s="1">
        <v>45510</v>
      </c>
      <c r="H11083" s="1">
        <v>45516</v>
      </c>
      <c r="I11083" t="s">
        <v>21</v>
      </c>
      <c r="J11083" t="s">
        <v>16</v>
      </c>
      <c r="K11083" s="2">
        <v>676.88</v>
      </c>
      <c r="L11083" t="s">
        <v>17</v>
      </c>
      <c r="M11083">
        <f>YEAR(Table1[[#This Row],[order_date]])</f>
        <v>2024</v>
      </c>
      <c r="N11083">
        <f>MONTH(Table1[[#This Row],[order_date]])</f>
        <v>8</v>
      </c>
      <c r="O11083" s="3">
        <f>Table1[[#This Row],[sales]]-Table1[[#This Row],[profit]]</f>
        <v>1841.5099999999998</v>
      </c>
      <c r="P11083" s="3">
        <f>Table1[[#This Row],[sales]]*Table1[[#This Row],[quantity]]</f>
        <v>15110.34</v>
      </c>
      <c r="Q11083" s="9">
        <f>Table1[[#This Row],[delivery_date]]-Table1[[#This Row],[order_date]]</f>
        <v>6</v>
      </c>
    </row>
    <row r="11084" spans="1:17" x14ac:dyDescent="0.35">
      <c r="A11084" t="s">
        <v>11115</v>
      </c>
      <c r="B11084" t="s">
        <v>13</v>
      </c>
      <c r="C11084" t="s">
        <v>33</v>
      </c>
      <c r="D11084" s="2">
        <v>564.03</v>
      </c>
      <c r="E11084">
        <v>0.09</v>
      </c>
      <c r="F11084">
        <v>9</v>
      </c>
      <c r="G11084" s="1">
        <v>45453</v>
      </c>
      <c r="H11084" s="1">
        <v>45457</v>
      </c>
      <c r="I11084" t="s">
        <v>15</v>
      </c>
      <c r="J11084" t="s">
        <v>27</v>
      </c>
      <c r="K11084" s="2">
        <v>106.78</v>
      </c>
      <c r="L11084" t="s">
        <v>48</v>
      </c>
      <c r="M11084">
        <f>YEAR(Table1[[#This Row],[order_date]])</f>
        <v>2024</v>
      </c>
      <c r="N11084">
        <f>MONTH(Table1[[#This Row],[order_date]])</f>
        <v>6</v>
      </c>
      <c r="O11084" s="3">
        <f>Table1[[#This Row],[sales]]-Table1[[#This Row],[profit]]</f>
        <v>457.25</v>
      </c>
      <c r="P11084" s="3">
        <f>Table1[[#This Row],[sales]]*Table1[[#This Row],[quantity]]</f>
        <v>5076.2699999999995</v>
      </c>
      <c r="Q11084" s="9">
        <f>Table1[[#This Row],[delivery_date]]-Table1[[#This Row],[order_date]]</f>
        <v>4</v>
      </c>
    </row>
    <row r="11085" spans="1:17" x14ac:dyDescent="0.35">
      <c r="A11085" t="s">
        <v>11116</v>
      </c>
      <c r="B11085" t="s">
        <v>19</v>
      </c>
      <c r="C11085" t="s">
        <v>33</v>
      </c>
      <c r="D11085" s="2">
        <v>1197.74</v>
      </c>
      <c r="E11085">
        <v>0.14000000000000001</v>
      </c>
      <c r="F11085">
        <v>8</v>
      </c>
      <c r="G11085" s="1">
        <v>45332</v>
      </c>
      <c r="H11085" s="1">
        <v>45339</v>
      </c>
      <c r="I11085" t="s">
        <v>21</v>
      </c>
      <c r="J11085" t="s">
        <v>16</v>
      </c>
      <c r="K11085" s="2">
        <v>290.61</v>
      </c>
      <c r="L11085" t="s">
        <v>28</v>
      </c>
      <c r="M11085">
        <f>YEAR(Table1[[#This Row],[order_date]])</f>
        <v>2024</v>
      </c>
      <c r="N11085">
        <f>MONTH(Table1[[#This Row],[order_date]])</f>
        <v>2</v>
      </c>
      <c r="O11085" s="3">
        <f>Table1[[#This Row],[sales]]-Table1[[#This Row],[profit]]</f>
        <v>907.13</v>
      </c>
      <c r="P11085" s="3">
        <f>Table1[[#This Row],[sales]]*Table1[[#This Row],[quantity]]</f>
        <v>9581.92</v>
      </c>
      <c r="Q11085" s="9">
        <f>Table1[[#This Row],[delivery_date]]-Table1[[#This Row],[order_date]]</f>
        <v>7</v>
      </c>
    </row>
    <row r="11086" spans="1:17" x14ac:dyDescent="0.35">
      <c r="A11086" t="s">
        <v>11117</v>
      </c>
      <c r="B11086" t="s">
        <v>25</v>
      </c>
      <c r="C11086" t="s">
        <v>33</v>
      </c>
      <c r="D11086" s="2">
        <v>3584.16</v>
      </c>
      <c r="E11086">
        <v>0.46</v>
      </c>
      <c r="F11086">
        <v>4</v>
      </c>
      <c r="G11086" s="1">
        <v>45330</v>
      </c>
      <c r="H11086" s="1">
        <v>45334</v>
      </c>
      <c r="I11086" t="s">
        <v>15</v>
      </c>
      <c r="J11086" t="s">
        <v>22</v>
      </c>
      <c r="K11086" s="2">
        <v>762.78</v>
      </c>
      <c r="L11086" t="s">
        <v>28</v>
      </c>
      <c r="M11086">
        <f>YEAR(Table1[[#This Row],[order_date]])</f>
        <v>2024</v>
      </c>
      <c r="N11086">
        <f>MONTH(Table1[[#This Row],[order_date]])</f>
        <v>2</v>
      </c>
      <c r="O11086" s="3">
        <f>Table1[[#This Row],[sales]]-Table1[[#This Row],[profit]]</f>
        <v>2821.38</v>
      </c>
      <c r="P11086" s="3">
        <f>Table1[[#This Row],[sales]]*Table1[[#This Row],[quantity]]</f>
        <v>14336.64</v>
      </c>
      <c r="Q11086" s="9">
        <f>Table1[[#This Row],[delivery_date]]-Table1[[#This Row],[order_date]]</f>
        <v>4</v>
      </c>
    </row>
    <row r="11087" spans="1:17" x14ac:dyDescent="0.35">
      <c r="A11087" t="s">
        <v>11118</v>
      </c>
      <c r="B11087" t="s">
        <v>13</v>
      </c>
      <c r="C11087" t="s">
        <v>26</v>
      </c>
      <c r="D11087" s="2">
        <v>4492.47</v>
      </c>
      <c r="E11087">
        <v>0.06</v>
      </c>
      <c r="F11087">
        <v>8</v>
      </c>
      <c r="G11087" s="1">
        <v>45432</v>
      </c>
      <c r="H11087" s="1">
        <v>45436</v>
      </c>
      <c r="I11087" t="s">
        <v>15</v>
      </c>
      <c r="J11087" t="s">
        <v>22</v>
      </c>
      <c r="K11087" s="2">
        <v>303.43</v>
      </c>
      <c r="L11087" t="s">
        <v>17</v>
      </c>
      <c r="M11087">
        <f>YEAR(Table1[[#This Row],[order_date]])</f>
        <v>2024</v>
      </c>
      <c r="N11087">
        <f>MONTH(Table1[[#This Row],[order_date]])</f>
        <v>5</v>
      </c>
      <c r="O11087" s="3">
        <f>Table1[[#This Row],[sales]]-Table1[[#This Row],[profit]]</f>
        <v>4189.04</v>
      </c>
      <c r="P11087" s="3">
        <f>Table1[[#This Row],[sales]]*Table1[[#This Row],[quantity]]</f>
        <v>35939.760000000002</v>
      </c>
      <c r="Q11087" s="9">
        <f>Table1[[#This Row],[delivery_date]]-Table1[[#This Row],[order_date]]</f>
        <v>4</v>
      </c>
    </row>
    <row r="11088" spans="1:17" x14ac:dyDescent="0.35">
      <c r="A11088" t="s">
        <v>11119</v>
      </c>
      <c r="B11088" t="s">
        <v>25</v>
      </c>
      <c r="C11088" t="s">
        <v>26</v>
      </c>
      <c r="D11088" s="2">
        <v>566.41</v>
      </c>
      <c r="E11088">
        <v>0.48</v>
      </c>
      <c r="F11088">
        <v>1</v>
      </c>
      <c r="G11088" s="1">
        <v>45015</v>
      </c>
      <c r="H11088" s="1">
        <v>45022</v>
      </c>
      <c r="I11088" t="s">
        <v>31</v>
      </c>
      <c r="J11088" t="s">
        <v>16</v>
      </c>
      <c r="K11088" s="2">
        <v>63.54</v>
      </c>
      <c r="L11088" t="s">
        <v>17</v>
      </c>
      <c r="M11088">
        <f>YEAR(Table1[[#This Row],[order_date]])</f>
        <v>2023</v>
      </c>
      <c r="N11088">
        <f>MONTH(Table1[[#This Row],[order_date]])</f>
        <v>3</v>
      </c>
      <c r="O11088" s="3">
        <f>Table1[[#This Row],[sales]]-Table1[[#This Row],[profit]]</f>
        <v>502.86999999999995</v>
      </c>
      <c r="P11088" s="3">
        <f>Table1[[#This Row],[sales]]*Table1[[#This Row],[quantity]]</f>
        <v>566.41</v>
      </c>
      <c r="Q11088" s="9">
        <f>Table1[[#This Row],[delivery_date]]-Table1[[#This Row],[order_date]]</f>
        <v>7</v>
      </c>
    </row>
    <row r="11089" spans="1:17" x14ac:dyDescent="0.35">
      <c r="A11089" t="s">
        <v>11120</v>
      </c>
      <c r="B11089" t="s">
        <v>19</v>
      </c>
      <c r="C11089" t="s">
        <v>14</v>
      </c>
      <c r="D11089" s="2">
        <v>4334.6499999999996</v>
      </c>
      <c r="E11089">
        <v>0.5</v>
      </c>
      <c r="F11089">
        <v>9</v>
      </c>
      <c r="G11089" s="1">
        <v>45518</v>
      </c>
      <c r="H11089" s="1">
        <v>45525</v>
      </c>
      <c r="I11089" t="s">
        <v>21</v>
      </c>
      <c r="J11089" t="s">
        <v>27</v>
      </c>
      <c r="K11089" s="2">
        <v>674.84</v>
      </c>
      <c r="L11089" t="s">
        <v>28</v>
      </c>
      <c r="M11089">
        <f>YEAR(Table1[[#This Row],[order_date]])</f>
        <v>2024</v>
      </c>
      <c r="N11089">
        <f>MONTH(Table1[[#This Row],[order_date]])</f>
        <v>8</v>
      </c>
      <c r="O11089" s="3">
        <f>Table1[[#This Row],[sales]]-Table1[[#This Row],[profit]]</f>
        <v>3659.8099999999995</v>
      </c>
      <c r="P11089" s="3">
        <f>Table1[[#This Row],[sales]]*Table1[[#This Row],[quantity]]</f>
        <v>39011.85</v>
      </c>
      <c r="Q11089" s="9">
        <f>Table1[[#This Row],[delivery_date]]-Table1[[#This Row],[order_date]]</f>
        <v>7</v>
      </c>
    </row>
    <row r="11090" spans="1:17" x14ac:dyDescent="0.35">
      <c r="A11090" t="s">
        <v>11121</v>
      </c>
      <c r="B11090" t="s">
        <v>19</v>
      </c>
      <c r="C11090" t="s">
        <v>26</v>
      </c>
      <c r="D11090" s="2">
        <v>4015.44</v>
      </c>
      <c r="E11090">
        <v>0.39</v>
      </c>
      <c r="F11090">
        <v>5</v>
      </c>
      <c r="G11090" s="1">
        <v>45094</v>
      </c>
      <c r="H11090" s="1">
        <v>45100</v>
      </c>
      <c r="I11090" t="s">
        <v>31</v>
      </c>
      <c r="J11090" t="s">
        <v>27</v>
      </c>
      <c r="K11090" s="2">
        <v>312.88</v>
      </c>
      <c r="L11090" t="s">
        <v>23</v>
      </c>
      <c r="M11090">
        <f>YEAR(Table1[[#This Row],[order_date]])</f>
        <v>2023</v>
      </c>
      <c r="N11090">
        <f>MONTH(Table1[[#This Row],[order_date]])</f>
        <v>6</v>
      </c>
      <c r="O11090" s="3">
        <f>Table1[[#This Row],[sales]]-Table1[[#This Row],[profit]]</f>
        <v>3702.56</v>
      </c>
      <c r="P11090" s="3">
        <f>Table1[[#This Row],[sales]]*Table1[[#This Row],[quantity]]</f>
        <v>20077.2</v>
      </c>
      <c r="Q11090" s="9">
        <f>Table1[[#This Row],[delivery_date]]-Table1[[#This Row],[order_date]]</f>
        <v>6</v>
      </c>
    </row>
    <row r="11091" spans="1:17" x14ac:dyDescent="0.35">
      <c r="A11091" t="s">
        <v>11122</v>
      </c>
      <c r="B11091" t="s">
        <v>25</v>
      </c>
      <c r="C11091" t="s">
        <v>33</v>
      </c>
      <c r="D11091" s="2">
        <v>1847.15</v>
      </c>
      <c r="E11091">
        <v>0.38</v>
      </c>
      <c r="F11091">
        <v>4</v>
      </c>
      <c r="G11091" s="1">
        <v>45356</v>
      </c>
      <c r="H11091" s="1">
        <v>45360</v>
      </c>
      <c r="I11091" t="s">
        <v>21</v>
      </c>
      <c r="J11091" t="s">
        <v>27</v>
      </c>
      <c r="K11091" s="2">
        <v>264.45999999999998</v>
      </c>
      <c r="L11091" t="s">
        <v>39</v>
      </c>
      <c r="M11091">
        <f>YEAR(Table1[[#This Row],[order_date]])</f>
        <v>2024</v>
      </c>
      <c r="N11091">
        <f>MONTH(Table1[[#This Row],[order_date]])</f>
        <v>3</v>
      </c>
      <c r="O11091" s="3">
        <f>Table1[[#This Row],[sales]]-Table1[[#This Row],[profit]]</f>
        <v>1582.69</v>
      </c>
      <c r="P11091" s="3">
        <f>Table1[[#This Row],[sales]]*Table1[[#This Row],[quantity]]</f>
        <v>7388.6</v>
      </c>
      <c r="Q11091" s="9">
        <f>Table1[[#This Row],[delivery_date]]-Table1[[#This Row],[order_date]]</f>
        <v>4</v>
      </c>
    </row>
    <row r="11092" spans="1:17" x14ac:dyDescent="0.35">
      <c r="A11092" t="s">
        <v>11123</v>
      </c>
      <c r="B11092" t="s">
        <v>13</v>
      </c>
      <c r="C11092" t="s">
        <v>20</v>
      </c>
      <c r="D11092" s="2">
        <v>3477.46</v>
      </c>
      <c r="E11092">
        <v>0.48</v>
      </c>
      <c r="F11092">
        <v>5</v>
      </c>
      <c r="G11092" s="1">
        <v>45529</v>
      </c>
      <c r="H11092" s="1">
        <v>45535</v>
      </c>
      <c r="I11092" t="s">
        <v>31</v>
      </c>
      <c r="J11092" t="s">
        <v>22</v>
      </c>
      <c r="K11092" s="2">
        <v>205.22</v>
      </c>
      <c r="L11092" t="s">
        <v>28</v>
      </c>
      <c r="M11092">
        <f>YEAR(Table1[[#This Row],[order_date]])</f>
        <v>2024</v>
      </c>
      <c r="N11092">
        <f>MONTH(Table1[[#This Row],[order_date]])</f>
        <v>8</v>
      </c>
      <c r="O11092" s="3">
        <f>Table1[[#This Row],[sales]]-Table1[[#This Row],[profit]]</f>
        <v>3272.2400000000002</v>
      </c>
      <c r="P11092" s="3">
        <f>Table1[[#This Row],[sales]]*Table1[[#This Row],[quantity]]</f>
        <v>17387.3</v>
      </c>
      <c r="Q11092" s="9">
        <f>Table1[[#This Row],[delivery_date]]-Table1[[#This Row],[order_date]]</f>
        <v>6</v>
      </c>
    </row>
    <row r="11093" spans="1:17" x14ac:dyDescent="0.35">
      <c r="A11093" t="s">
        <v>11124</v>
      </c>
      <c r="B11093" t="s">
        <v>41</v>
      </c>
      <c r="C11093" t="s">
        <v>33</v>
      </c>
      <c r="D11093" s="2">
        <v>1016.06</v>
      </c>
      <c r="E11093">
        <v>0.15</v>
      </c>
      <c r="F11093">
        <v>1</v>
      </c>
      <c r="G11093" s="1">
        <v>45501</v>
      </c>
      <c r="H11093" s="1">
        <v>45508</v>
      </c>
      <c r="I11093" t="s">
        <v>31</v>
      </c>
      <c r="J11093" t="s">
        <v>16</v>
      </c>
      <c r="K11093" s="2">
        <v>275.24</v>
      </c>
      <c r="L11093" t="s">
        <v>34</v>
      </c>
      <c r="M11093">
        <f>YEAR(Table1[[#This Row],[order_date]])</f>
        <v>2024</v>
      </c>
      <c r="N11093">
        <f>MONTH(Table1[[#This Row],[order_date]])</f>
        <v>7</v>
      </c>
      <c r="O11093" s="3">
        <f>Table1[[#This Row],[sales]]-Table1[[#This Row],[profit]]</f>
        <v>740.81999999999994</v>
      </c>
      <c r="P11093" s="3">
        <f>Table1[[#This Row],[sales]]*Table1[[#This Row],[quantity]]</f>
        <v>1016.06</v>
      </c>
      <c r="Q11093" s="9">
        <f>Table1[[#This Row],[delivery_date]]-Table1[[#This Row],[order_date]]</f>
        <v>7</v>
      </c>
    </row>
    <row r="11094" spans="1:17" x14ac:dyDescent="0.35">
      <c r="A11094" t="s">
        <v>11125</v>
      </c>
      <c r="B11094" t="s">
        <v>41</v>
      </c>
      <c r="C11094" t="s">
        <v>20</v>
      </c>
      <c r="D11094" s="2">
        <v>4085.63</v>
      </c>
      <c r="E11094">
        <v>0.06</v>
      </c>
      <c r="F11094">
        <v>2</v>
      </c>
      <c r="G11094" s="1">
        <v>45618</v>
      </c>
      <c r="H11094" s="1">
        <v>45619</v>
      </c>
      <c r="I11094" t="s">
        <v>21</v>
      </c>
      <c r="J11094" t="s">
        <v>22</v>
      </c>
      <c r="K11094" s="2">
        <v>248.41</v>
      </c>
      <c r="L11094" t="s">
        <v>39</v>
      </c>
      <c r="M11094">
        <f>YEAR(Table1[[#This Row],[order_date]])</f>
        <v>2024</v>
      </c>
      <c r="N11094">
        <f>MONTH(Table1[[#This Row],[order_date]])</f>
        <v>11</v>
      </c>
      <c r="O11094" s="3">
        <f>Table1[[#This Row],[sales]]-Table1[[#This Row],[profit]]</f>
        <v>3837.2200000000003</v>
      </c>
      <c r="P11094" s="3">
        <f>Table1[[#This Row],[sales]]*Table1[[#This Row],[quantity]]</f>
        <v>8171.26</v>
      </c>
      <c r="Q11094" s="9">
        <f>Table1[[#This Row],[delivery_date]]-Table1[[#This Row],[order_date]]</f>
        <v>1</v>
      </c>
    </row>
    <row r="11095" spans="1:17" x14ac:dyDescent="0.35">
      <c r="A11095" t="s">
        <v>11126</v>
      </c>
      <c r="B11095" t="s">
        <v>25</v>
      </c>
      <c r="C11095" t="s">
        <v>14</v>
      </c>
      <c r="D11095" s="2">
        <v>3320.96</v>
      </c>
      <c r="E11095">
        <v>0.41</v>
      </c>
      <c r="F11095">
        <v>2</v>
      </c>
      <c r="G11095" s="1">
        <v>45142</v>
      </c>
      <c r="H11095" s="1">
        <v>45143</v>
      </c>
      <c r="I11095" t="s">
        <v>31</v>
      </c>
      <c r="J11095" t="s">
        <v>22</v>
      </c>
      <c r="K11095" s="2">
        <v>621.32000000000005</v>
      </c>
      <c r="L11095" t="s">
        <v>28</v>
      </c>
      <c r="M11095">
        <f>YEAR(Table1[[#This Row],[order_date]])</f>
        <v>2023</v>
      </c>
      <c r="N11095">
        <f>MONTH(Table1[[#This Row],[order_date]])</f>
        <v>8</v>
      </c>
      <c r="O11095" s="3">
        <f>Table1[[#This Row],[sales]]-Table1[[#This Row],[profit]]</f>
        <v>2699.64</v>
      </c>
      <c r="P11095" s="3">
        <f>Table1[[#This Row],[sales]]*Table1[[#This Row],[quantity]]</f>
        <v>6641.92</v>
      </c>
      <c r="Q11095" s="9">
        <f>Table1[[#This Row],[delivery_date]]-Table1[[#This Row],[order_date]]</f>
        <v>1</v>
      </c>
    </row>
    <row r="11096" spans="1:17" x14ac:dyDescent="0.35">
      <c r="A11096" t="s">
        <v>11127</v>
      </c>
      <c r="B11096" t="s">
        <v>13</v>
      </c>
      <c r="C11096" t="s">
        <v>36</v>
      </c>
      <c r="D11096" s="2">
        <v>2250.2600000000002</v>
      </c>
      <c r="E11096">
        <v>0.09</v>
      </c>
      <c r="F11096">
        <v>9</v>
      </c>
      <c r="G11096" s="1">
        <v>45237</v>
      </c>
      <c r="H11096" s="1">
        <v>45243</v>
      </c>
      <c r="I11096" t="s">
        <v>31</v>
      </c>
      <c r="J11096" t="s">
        <v>16</v>
      </c>
      <c r="K11096" s="2">
        <v>500.45</v>
      </c>
      <c r="L11096" t="s">
        <v>48</v>
      </c>
      <c r="M11096">
        <f>YEAR(Table1[[#This Row],[order_date]])</f>
        <v>2023</v>
      </c>
      <c r="N11096">
        <f>MONTH(Table1[[#This Row],[order_date]])</f>
        <v>11</v>
      </c>
      <c r="O11096" s="3">
        <f>Table1[[#This Row],[sales]]-Table1[[#This Row],[profit]]</f>
        <v>1749.8100000000002</v>
      </c>
      <c r="P11096" s="3">
        <f>Table1[[#This Row],[sales]]*Table1[[#This Row],[quantity]]</f>
        <v>20252.340000000004</v>
      </c>
      <c r="Q11096" s="9">
        <f>Table1[[#This Row],[delivery_date]]-Table1[[#This Row],[order_date]]</f>
        <v>6</v>
      </c>
    </row>
    <row r="11097" spans="1:17" x14ac:dyDescent="0.35">
      <c r="A11097" t="s">
        <v>11128</v>
      </c>
      <c r="B11097" t="s">
        <v>41</v>
      </c>
      <c r="C11097" t="s">
        <v>26</v>
      </c>
      <c r="D11097" s="2">
        <v>4336.13</v>
      </c>
      <c r="E11097">
        <v>0.02</v>
      </c>
      <c r="F11097">
        <v>6</v>
      </c>
      <c r="G11097" s="1">
        <v>45315</v>
      </c>
      <c r="H11097" s="1">
        <v>45319</v>
      </c>
      <c r="I11097" t="s">
        <v>15</v>
      </c>
      <c r="J11097" t="s">
        <v>27</v>
      </c>
      <c r="K11097" s="2">
        <v>534.23</v>
      </c>
      <c r="L11097" t="s">
        <v>39</v>
      </c>
      <c r="M11097">
        <f>YEAR(Table1[[#This Row],[order_date]])</f>
        <v>2024</v>
      </c>
      <c r="N11097">
        <f>MONTH(Table1[[#This Row],[order_date]])</f>
        <v>1</v>
      </c>
      <c r="O11097" s="3">
        <f>Table1[[#This Row],[sales]]-Table1[[#This Row],[profit]]</f>
        <v>3801.9</v>
      </c>
      <c r="P11097" s="3">
        <f>Table1[[#This Row],[sales]]*Table1[[#This Row],[quantity]]</f>
        <v>26016.78</v>
      </c>
      <c r="Q11097" s="9">
        <f>Table1[[#This Row],[delivery_date]]-Table1[[#This Row],[order_date]]</f>
        <v>4</v>
      </c>
    </row>
    <row r="11098" spans="1:17" x14ac:dyDescent="0.35">
      <c r="A11098" t="s">
        <v>11129</v>
      </c>
      <c r="B11098" t="s">
        <v>19</v>
      </c>
      <c r="C11098" t="s">
        <v>26</v>
      </c>
      <c r="D11098" s="2">
        <v>782.25</v>
      </c>
      <c r="E11098">
        <v>0.1</v>
      </c>
      <c r="F11098">
        <v>3</v>
      </c>
      <c r="G11098" s="1">
        <v>45485</v>
      </c>
      <c r="H11098" s="1">
        <v>45491</v>
      </c>
      <c r="I11098" t="s">
        <v>21</v>
      </c>
      <c r="J11098" t="s">
        <v>27</v>
      </c>
      <c r="K11098" s="2">
        <v>39.53</v>
      </c>
      <c r="L11098" t="s">
        <v>17</v>
      </c>
      <c r="M11098">
        <f>YEAR(Table1[[#This Row],[order_date]])</f>
        <v>2024</v>
      </c>
      <c r="N11098">
        <f>MONTH(Table1[[#This Row],[order_date]])</f>
        <v>7</v>
      </c>
      <c r="O11098" s="3">
        <f>Table1[[#This Row],[sales]]-Table1[[#This Row],[profit]]</f>
        <v>742.72</v>
      </c>
      <c r="P11098" s="3">
        <f>Table1[[#This Row],[sales]]*Table1[[#This Row],[quantity]]</f>
        <v>2346.75</v>
      </c>
      <c r="Q11098" s="9">
        <f>Table1[[#This Row],[delivery_date]]-Table1[[#This Row],[order_date]]</f>
        <v>6</v>
      </c>
    </row>
    <row r="11099" spans="1:17" x14ac:dyDescent="0.35">
      <c r="A11099" t="s">
        <v>11130</v>
      </c>
      <c r="B11099" t="s">
        <v>13</v>
      </c>
      <c r="C11099" t="s">
        <v>33</v>
      </c>
      <c r="D11099" s="2">
        <v>4244.3500000000004</v>
      </c>
      <c r="E11099">
        <v>0.22</v>
      </c>
      <c r="F11099">
        <v>4</v>
      </c>
      <c r="G11099" s="1">
        <v>45416</v>
      </c>
      <c r="H11099" s="1">
        <v>45420</v>
      </c>
      <c r="I11099" t="s">
        <v>31</v>
      </c>
      <c r="J11099" t="s">
        <v>22</v>
      </c>
      <c r="K11099" s="2">
        <v>800.01</v>
      </c>
      <c r="L11099" t="s">
        <v>48</v>
      </c>
      <c r="M11099">
        <f>YEAR(Table1[[#This Row],[order_date]])</f>
        <v>2024</v>
      </c>
      <c r="N11099">
        <f>MONTH(Table1[[#This Row],[order_date]])</f>
        <v>5</v>
      </c>
      <c r="O11099" s="3">
        <f>Table1[[#This Row],[sales]]-Table1[[#This Row],[profit]]</f>
        <v>3444.34</v>
      </c>
      <c r="P11099" s="3">
        <f>Table1[[#This Row],[sales]]*Table1[[#This Row],[quantity]]</f>
        <v>16977.400000000001</v>
      </c>
      <c r="Q11099" s="9">
        <f>Table1[[#This Row],[delivery_date]]-Table1[[#This Row],[order_date]]</f>
        <v>4</v>
      </c>
    </row>
    <row r="11100" spans="1:17" x14ac:dyDescent="0.35">
      <c r="A11100" t="s">
        <v>11131</v>
      </c>
      <c r="B11100" t="s">
        <v>41</v>
      </c>
      <c r="C11100" t="s">
        <v>33</v>
      </c>
      <c r="D11100" s="2">
        <v>217.04</v>
      </c>
      <c r="E11100">
        <v>0.25</v>
      </c>
      <c r="F11100">
        <v>1</v>
      </c>
      <c r="G11100" s="1">
        <v>45092</v>
      </c>
      <c r="H11100" s="1">
        <v>45093</v>
      </c>
      <c r="I11100" t="s">
        <v>21</v>
      </c>
      <c r="J11100" t="s">
        <v>27</v>
      </c>
      <c r="K11100" s="2">
        <v>36.08</v>
      </c>
      <c r="L11100" t="s">
        <v>39</v>
      </c>
      <c r="M11100">
        <f>YEAR(Table1[[#This Row],[order_date]])</f>
        <v>2023</v>
      </c>
      <c r="N11100">
        <f>MONTH(Table1[[#This Row],[order_date]])</f>
        <v>6</v>
      </c>
      <c r="O11100" s="3">
        <f>Table1[[#This Row],[sales]]-Table1[[#This Row],[profit]]</f>
        <v>180.95999999999998</v>
      </c>
      <c r="P11100" s="3">
        <f>Table1[[#This Row],[sales]]*Table1[[#This Row],[quantity]]</f>
        <v>217.04</v>
      </c>
      <c r="Q11100" s="9">
        <f>Table1[[#This Row],[delivery_date]]-Table1[[#This Row],[order_date]]</f>
        <v>1</v>
      </c>
    </row>
    <row r="11101" spans="1:17" x14ac:dyDescent="0.35">
      <c r="A11101" t="s">
        <v>11132</v>
      </c>
      <c r="B11101" t="s">
        <v>13</v>
      </c>
      <c r="C11101" t="s">
        <v>20</v>
      </c>
      <c r="D11101" s="2">
        <v>3790.68</v>
      </c>
      <c r="E11101">
        <v>0.03</v>
      </c>
      <c r="F11101">
        <v>7</v>
      </c>
      <c r="G11101" s="1">
        <v>45636</v>
      </c>
      <c r="H11101" s="1">
        <v>45637</v>
      </c>
      <c r="I11101" t="s">
        <v>31</v>
      </c>
      <c r="J11101" t="s">
        <v>27</v>
      </c>
      <c r="K11101" s="2">
        <v>366.66</v>
      </c>
      <c r="L11101" t="s">
        <v>23</v>
      </c>
      <c r="M11101">
        <f>YEAR(Table1[[#This Row],[order_date]])</f>
        <v>2024</v>
      </c>
      <c r="N11101">
        <f>MONTH(Table1[[#This Row],[order_date]])</f>
        <v>12</v>
      </c>
      <c r="O11101" s="3">
        <f>Table1[[#This Row],[sales]]-Table1[[#This Row],[profit]]</f>
        <v>3424.02</v>
      </c>
      <c r="P11101" s="3">
        <f>Table1[[#This Row],[sales]]*Table1[[#This Row],[quantity]]</f>
        <v>26534.76</v>
      </c>
      <c r="Q11101" s="9">
        <f>Table1[[#This Row],[delivery_date]]-Table1[[#This Row],[order_date]]</f>
        <v>1</v>
      </c>
    </row>
    <row r="11102" spans="1:17" x14ac:dyDescent="0.35">
      <c r="A11102" t="s">
        <v>11133</v>
      </c>
      <c r="B11102" t="s">
        <v>25</v>
      </c>
      <c r="C11102" t="s">
        <v>26</v>
      </c>
      <c r="D11102" s="2">
        <v>2909.48</v>
      </c>
      <c r="E11102">
        <v>0.22</v>
      </c>
      <c r="F11102">
        <v>7</v>
      </c>
      <c r="G11102" s="1">
        <v>45062</v>
      </c>
      <c r="H11102" s="1">
        <v>45068</v>
      </c>
      <c r="I11102" t="s">
        <v>31</v>
      </c>
      <c r="J11102" t="s">
        <v>22</v>
      </c>
      <c r="K11102" s="2">
        <v>212.49</v>
      </c>
      <c r="L11102" t="s">
        <v>23</v>
      </c>
      <c r="M11102">
        <f>YEAR(Table1[[#This Row],[order_date]])</f>
        <v>2023</v>
      </c>
      <c r="N11102">
        <f>MONTH(Table1[[#This Row],[order_date]])</f>
        <v>5</v>
      </c>
      <c r="O11102" s="3">
        <f>Table1[[#This Row],[sales]]-Table1[[#This Row],[profit]]</f>
        <v>2696.99</v>
      </c>
      <c r="P11102" s="3">
        <f>Table1[[#This Row],[sales]]*Table1[[#This Row],[quantity]]</f>
        <v>20366.36</v>
      </c>
      <c r="Q11102" s="9">
        <f>Table1[[#This Row],[delivery_date]]-Table1[[#This Row],[order_date]]</f>
        <v>6</v>
      </c>
    </row>
    <row r="11103" spans="1:17" x14ac:dyDescent="0.35">
      <c r="A11103" t="s">
        <v>11134</v>
      </c>
      <c r="B11103" t="s">
        <v>13</v>
      </c>
      <c r="C11103" t="s">
        <v>14</v>
      </c>
      <c r="D11103" s="2">
        <v>3513.94</v>
      </c>
      <c r="E11103">
        <v>0.3</v>
      </c>
      <c r="F11103">
        <v>8</v>
      </c>
      <c r="G11103" s="1">
        <v>45616</v>
      </c>
      <c r="H11103" s="1">
        <v>45620</v>
      </c>
      <c r="I11103" t="s">
        <v>15</v>
      </c>
      <c r="J11103" t="s">
        <v>16</v>
      </c>
      <c r="K11103" s="2">
        <v>876.52</v>
      </c>
      <c r="L11103" t="s">
        <v>39</v>
      </c>
      <c r="M11103">
        <f>YEAR(Table1[[#This Row],[order_date]])</f>
        <v>2024</v>
      </c>
      <c r="N11103">
        <f>MONTH(Table1[[#This Row],[order_date]])</f>
        <v>11</v>
      </c>
      <c r="O11103" s="3">
        <f>Table1[[#This Row],[sales]]-Table1[[#This Row],[profit]]</f>
        <v>2637.42</v>
      </c>
      <c r="P11103" s="3">
        <f>Table1[[#This Row],[sales]]*Table1[[#This Row],[quantity]]</f>
        <v>28111.52</v>
      </c>
      <c r="Q11103" s="9">
        <f>Table1[[#This Row],[delivery_date]]-Table1[[#This Row],[order_date]]</f>
        <v>4</v>
      </c>
    </row>
    <row r="11104" spans="1:17" x14ac:dyDescent="0.35">
      <c r="A11104" t="s">
        <v>11135</v>
      </c>
      <c r="B11104" t="s">
        <v>41</v>
      </c>
      <c r="C11104" t="s">
        <v>33</v>
      </c>
      <c r="D11104" s="2">
        <v>2120.4899999999998</v>
      </c>
      <c r="E11104">
        <v>0.47</v>
      </c>
      <c r="F11104">
        <v>1</v>
      </c>
      <c r="G11104" s="1">
        <v>45516</v>
      </c>
      <c r="H11104" s="1">
        <v>45520</v>
      </c>
      <c r="I11104" t="s">
        <v>15</v>
      </c>
      <c r="J11104" t="s">
        <v>27</v>
      </c>
      <c r="K11104" s="2">
        <v>209.41</v>
      </c>
      <c r="L11104" t="s">
        <v>39</v>
      </c>
      <c r="M11104">
        <f>YEAR(Table1[[#This Row],[order_date]])</f>
        <v>2024</v>
      </c>
      <c r="N11104">
        <f>MONTH(Table1[[#This Row],[order_date]])</f>
        <v>8</v>
      </c>
      <c r="O11104" s="3">
        <f>Table1[[#This Row],[sales]]-Table1[[#This Row],[profit]]</f>
        <v>1911.0799999999997</v>
      </c>
      <c r="P11104" s="3">
        <f>Table1[[#This Row],[sales]]*Table1[[#This Row],[quantity]]</f>
        <v>2120.4899999999998</v>
      </c>
      <c r="Q11104" s="9">
        <f>Table1[[#This Row],[delivery_date]]-Table1[[#This Row],[order_date]]</f>
        <v>4</v>
      </c>
    </row>
    <row r="11105" spans="1:17" x14ac:dyDescent="0.35">
      <c r="A11105" t="s">
        <v>11136</v>
      </c>
      <c r="B11105" t="s">
        <v>25</v>
      </c>
      <c r="C11105" t="s">
        <v>26</v>
      </c>
      <c r="D11105" s="2">
        <v>4335.76</v>
      </c>
      <c r="E11105">
        <v>0.11</v>
      </c>
      <c r="F11105">
        <v>9</v>
      </c>
      <c r="G11105" s="1">
        <v>45067</v>
      </c>
      <c r="H11105" s="1">
        <v>45072</v>
      </c>
      <c r="I11105" t="s">
        <v>15</v>
      </c>
      <c r="J11105" t="s">
        <v>22</v>
      </c>
      <c r="K11105" s="2">
        <v>677.45</v>
      </c>
      <c r="L11105" t="s">
        <v>39</v>
      </c>
      <c r="M11105">
        <f>YEAR(Table1[[#This Row],[order_date]])</f>
        <v>2023</v>
      </c>
      <c r="N11105">
        <f>MONTH(Table1[[#This Row],[order_date]])</f>
        <v>5</v>
      </c>
      <c r="O11105" s="3">
        <f>Table1[[#This Row],[sales]]-Table1[[#This Row],[profit]]</f>
        <v>3658.3100000000004</v>
      </c>
      <c r="P11105" s="3">
        <f>Table1[[#This Row],[sales]]*Table1[[#This Row],[quantity]]</f>
        <v>39021.840000000004</v>
      </c>
      <c r="Q11105" s="9">
        <f>Table1[[#This Row],[delivery_date]]-Table1[[#This Row],[order_date]]</f>
        <v>5</v>
      </c>
    </row>
    <row r="11106" spans="1:17" x14ac:dyDescent="0.35">
      <c r="A11106" t="s">
        <v>11137</v>
      </c>
      <c r="B11106" t="s">
        <v>13</v>
      </c>
      <c r="C11106" t="s">
        <v>36</v>
      </c>
      <c r="D11106" s="2">
        <v>1634.43</v>
      </c>
      <c r="E11106">
        <v>0.11</v>
      </c>
      <c r="F11106">
        <v>2</v>
      </c>
      <c r="G11106" s="1">
        <v>45022</v>
      </c>
      <c r="H11106" s="1">
        <v>45023</v>
      </c>
      <c r="I11106" t="s">
        <v>15</v>
      </c>
      <c r="J11106" t="s">
        <v>16</v>
      </c>
      <c r="K11106" s="2">
        <v>403.65</v>
      </c>
      <c r="L11106" t="s">
        <v>17</v>
      </c>
      <c r="M11106">
        <f>YEAR(Table1[[#This Row],[order_date]])</f>
        <v>2023</v>
      </c>
      <c r="N11106">
        <f>MONTH(Table1[[#This Row],[order_date]])</f>
        <v>4</v>
      </c>
      <c r="O11106" s="3">
        <f>Table1[[#This Row],[sales]]-Table1[[#This Row],[profit]]</f>
        <v>1230.7800000000002</v>
      </c>
      <c r="P11106" s="3">
        <f>Table1[[#This Row],[sales]]*Table1[[#This Row],[quantity]]</f>
        <v>3268.86</v>
      </c>
      <c r="Q11106" s="9">
        <f>Table1[[#This Row],[delivery_date]]-Table1[[#This Row],[order_date]]</f>
        <v>1</v>
      </c>
    </row>
    <row r="11107" spans="1:17" x14ac:dyDescent="0.35">
      <c r="A11107" t="s">
        <v>11138</v>
      </c>
      <c r="B11107" t="s">
        <v>19</v>
      </c>
      <c r="C11107" t="s">
        <v>20</v>
      </c>
      <c r="D11107" s="2">
        <v>1447.28</v>
      </c>
      <c r="E11107">
        <v>0.19</v>
      </c>
      <c r="F11107">
        <v>1</v>
      </c>
      <c r="G11107" s="1">
        <v>45089</v>
      </c>
      <c r="H11107" s="1">
        <v>45090</v>
      </c>
      <c r="I11107" t="s">
        <v>31</v>
      </c>
      <c r="J11107" t="s">
        <v>27</v>
      </c>
      <c r="K11107" s="2">
        <v>403.58</v>
      </c>
      <c r="L11107" t="s">
        <v>34</v>
      </c>
      <c r="M11107">
        <f>YEAR(Table1[[#This Row],[order_date]])</f>
        <v>2023</v>
      </c>
      <c r="N11107">
        <f>MONTH(Table1[[#This Row],[order_date]])</f>
        <v>6</v>
      </c>
      <c r="O11107" s="3">
        <f>Table1[[#This Row],[sales]]-Table1[[#This Row],[profit]]</f>
        <v>1043.7</v>
      </c>
      <c r="P11107" s="3">
        <f>Table1[[#This Row],[sales]]*Table1[[#This Row],[quantity]]</f>
        <v>1447.28</v>
      </c>
      <c r="Q11107" s="9">
        <f>Table1[[#This Row],[delivery_date]]-Table1[[#This Row],[order_date]]</f>
        <v>1</v>
      </c>
    </row>
    <row r="11108" spans="1:17" x14ac:dyDescent="0.35">
      <c r="A11108" t="s">
        <v>11139</v>
      </c>
      <c r="B11108" t="s">
        <v>41</v>
      </c>
      <c r="C11108" t="s">
        <v>33</v>
      </c>
      <c r="D11108" s="2">
        <v>1578.58</v>
      </c>
      <c r="E11108">
        <v>0.49</v>
      </c>
      <c r="F11108">
        <v>1</v>
      </c>
      <c r="G11108" s="1">
        <v>44951</v>
      </c>
      <c r="H11108" s="1">
        <v>44957</v>
      </c>
      <c r="I11108" t="s">
        <v>21</v>
      </c>
      <c r="J11108" t="s">
        <v>27</v>
      </c>
      <c r="K11108" s="2">
        <v>236.2</v>
      </c>
      <c r="L11108" t="s">
        <v>17</v>
      </c>
      <c r="M11108">
        <f>YEAR(Table1[[#This Row],[order_date]])</f>
        <v>2023</v>
      </c>
      <c r="N11108">
        <f>MONTH(Table1[[#This Row],[order_date]])</f>
        <v>1</v>
      </c>
      <c r="O11108" s="3">
        <f>Table1[[#This Row],[sales]]-Table1[[#This Row],[profit]]</f>
        <v>1342.3799999999999</v>
      </c>
      <c r="P11108" s="3">
        <f>Table1[[#This Row],[sales]]*Table1[[#This Row],[quantity]]</f>
        <v>1578.58</v>
      </c>
      <c r="Q11108" s="9">
        <f>Table1[[#This Row],[delivery_date]]-Table1[[#This Row],[order_date]]</f>
        <v>6</v>
      </c>
    </row>
    <row r="11109" spans="1:17" x14ac:dyDescent="0.35">
      <c r="A11109" t="s">
        <v>11140</v>
      </c>
      <c r="B11109" t="s">
        <v>25</v>
      </c>
      <c r="C11109" t="s">
        <v>33</v>
      </c>
      <c r="D11109" s="2">
        <v>3894.38</v>
      </c>
      <c r="E11109">
        <v>0.17</v>
      </c>
      <c r="F11109">
        <v>8</v>
      </c>
      <c r="G11109" s="1">
        <v>45371</v>
      </c>
      <c r="H11109" s="1">
        <v>45372</v>
      </c>
      <c r="I11109" t="s">
        <v>15</v>
      </c>
      <c r="J11109" t="s">
        <v>16</v>
      </c>
      <c r="K11109" s="2">
        <v>648.27</v>
      </c>
      <c r="L11109" t="s">
        <v>48</v>
      </c>
      <c r="M11109">
        <f>YEAR(Table1[[#This Row],[order_date]])</f>
        <v>2024</v>
      </c>
      <c r="N11109">
        <f>MONTH(Table1[[#This Row],[order_date]])</f>
        <v>3</v>
      </c>
      <c r="O11109" s="3">
        <f>Table1[[#This Row],[sales]]-Table1[[#This Row],[profit]]</f>
        <v>3246.11</v>
      </c>
      <c r="P11109" s="3">
        <f>Table1[[#This Row],[sales]]*Table1[[#This Row],[quantity]]</f>
        <v>31155.040000000001</v>
      </c>
      <c r="Q11109" s="9">
        <f>Table1[[#This Row],[delivery_date]]-Table1[[#This Row],[order_date]]</f>
        <v>1</v>
      </c>
    </row>
    <row r="11110" spans="1:17" x14ac:dyDescent="0.35">
      <c r="A11110" t="s">
        <v>11141</v>
      </c>
      <c r="B11110" t="s">
        <v>13</v>
      </c>
      <c r="C11110" t="s">
        <v>14</v>
      </c>
      <c r="D11110" s="2">
        <v>2526.9299999999998</v>
      </c>
      <c r="E11110">
        <v>0.02</v>
      </c>
      <c r="F11110">
        <v>3</v>
      </c>
      <c r="G11110" s="1">
        <v>44957</v>
      </c>
      <c r="H11110" s="1">
        <v>44960</v>
      </c>
      <c r="I11110" t="s">
        <v>31</v>
      </c>
      <c r="J11110" t="s">
        <v>27</v>
      </c>
      <c r="K11110" s="2">
        <v>575.25</v>
      </c>
      <c r="L11110" t="s">
        <v>34</v>
      </c>
      <c r="M11110">
        <f>YEAR(Table1[[#This Row],[order_date]])</f>
        <v>2023</v>
      </c>
      <c r="N11110">
        <f>MONTH(Table1[[#This Row],[order_date]])</f>
        <v>1</v>
      </c>
      <c r="O11110" s="3">
        <f>Table1[[#This Row],[sales]]-Table1[[#This Row],[profit]]</f>
        <v>1951.6799999999998</v>
      </c>
      <c r="P11110" s="3">
        <f>Table1[[#This Row],[sales]]*Table1[[#This Row],[quantity]]</f>
        <v>7580.7899999999991</v>
      </c>
      <c r="Q11110" s="9">
        <f>Table1[[#This Row],[delivery_date]]-Table1[[#This Row],[order_date]]</f>
        <v>3</v>
      </c>
    </row>
    <row r="11111" spans="1:17" x14ac:dyDescent="0.35">
      <c r="A11111" t="s">
        <v>11142</v>
      </c>
      <c r="B11111" t="s">
        <v>19</v>
      </c>
      <c r="C11111" t="s">
        <v>33</v>
      </c>
      <c r="D11111" s="2">
        <v>2731.72</v>
      </c>
      <c r="E11111">
        <v>0.13</v>
      </c>
      <c r="F11111">
        <v>6</v>
      </c>
      <c r="G11111" s="1">
        <v>45487</v>
      </c>
      <c r="H11111" s="1">
        <v>45489</v>
      </c>
      <c r="I11111" t="s">
        <v>15</v>
      </c>
      <c r="J11111" t="s">
        <v>16</v>
      </c>
      <c r="K11111" s="2">
        <v>241.17</v>
      </c>
      <c r="L11111" t="s">
        <v>48</v>
      </c>
      <c r="M11111">
        <f>YEAR(Table1[[#This Row],[order_date]])</f>
        <v>2024</v>
      </c>
      <c r="N11111">
        <f>MONTH(Table1[[#This Row],[order_date]])</f>
        <v>7</v>
      </c>
      <c r="O11111" s="3">
        <f>Table1[[#This Row],[sales]]-Table1[[#This Row],[profit]]</f>
        <v>2490.5499999999997</v>
      </c>
      <c r="P11111" s="3">
        <f>Table1[[#This Row],[sales]]*Table1[[#This Row],[quantity]]</f>
        <v>16390.32</v>
      </c>
      <c r="Q11111" s="9">
        <f>Table1[[#This Row],[delivery_date]]-Table1[[#This Row],[order_date]]</f>
        <v>2</v>
      </c>
    </row>
    <row r="11112" spans="1:17" x14ac:dyDescent="0.35">
      <c r="A11112" t="s">
        <v>11143</v>
      </c>
      <c r="B11112" t="s">
        <v>41</v>
      </c>
      <c r="C11112" t="s">
        <v>26</v>
      </c>
      <c r="D11112" s="2">
        <v>4175.1099999999997</v>
      </c>
      <c r="E11112">
        <v>0.28000000000000003</v>
      </c>
      <c r="F11112">
        <v>6</v>
      </c>
      <c r="G11112" s="1">
        <v>45609</v>
      </c>
      <c r="H11112" s="1">
        <v>45616</v>
      </c>
      <c r="I11112" t="s">
        <v>31</v>
      </c>
      <c r="J11112" t="s">
        <v>16</v>
      </c>
      <c r="K11112" s="2">
        <v>1085.25</v>
      </c>
      <c r="L11112" t="s">
        <v>34</v>
      </c>
      <c r="M11112">
        <f>YEAR(Table1[[#This Row],[order_date]])</f>
        <v>2024</v>
      </c>
      <c r="N11112">
        <f>MONTH(Table1[[#This Row],[order_date]])</f>
        <v>11</v>
      </c>
      <c r="O11112" s="3">
        <f>Table1[[#This Row],[sales]]-Table1[[#This Row],[profit]]</f>
        <v>3089.8599999999997</v>
      </c>
      <c r="P11112" s="3">
        <f>Table1[[#This Row],[sales]]*Table1[[#This Row],[quantity]]</f>
        <v>25050.659999999996</v>
      </c>
      <c r="Q11112" s="9">
        <f>Table1[[#This Row],[delivery_date]]-Table1[[#This Row],[order_date]]</f>
        <v>7</v>
      </c>
    </row>
    <row r="11113" spans="1:17" x14ac:dyDescent="0.35">
      <c r="A11113" t="s">
        <v>11144</v>
      </c>
      <c r="B11113" t="s">
        <v>19</v>
      </c>
      <c r="C11113" t="s">
        <v>26</v>
      </c>
      <c r="D11113" s="2">
        <v>4183.49</v>
      </c>
      <c r="E11113">
        <v>0.21</v>
      </c>
      <c r="F11113">
        <v>2</v>
      </c>
      <c r="G11113" s="1">
        <v>45227</v>
      </c>
      <c r="H11113" s="1">
        <v>45234</v>
      </c>
      <c r="I11113" t="s">
        <v>21</v>
      </c>
      <c r="J11113" t="s">
        <v>16</v>
      </c>
      <c r="K11113" s="2">
        <v>493.72</v>
      </c>
      <c r="L11113" t="s">
        <v>34</v>
      </c>
      <c r="M11113">
        <f>YEAR(Table1[[#This Row],[order_date]])</f>
        <v>2023</v>
      </c>
      <c r="N11113">
        <f>MONTH(Table1[[#This Row],[order_date]])</f>
        <v>10</v>
      </c>
      <c r="O11113" s="3">
        <f>Table1[[#This Row],[sales]]-Table1[[#This Row],[profit]]</f>
        <v>3689.7699999999995</v>
      </c>
      <c r="P11113" s="3">
        <f>Table1[[#This Row],[sales]]*Table1[[#This Row],[quantity]]</f>
        <v>8366.98</v>
      </c>
      <c r="Q11113" s="9">
        <f>Table1[[#This Row],[delivery_date]]-Table1[[#This Row],[order_date]]</f>
        <v>7</v>
      </c>
    </row>
    <row r="11114" spans="1:17" x14ac:dyDescent="0.35">
      <c r="A11114" t="s">
        <v>11145</v>
      </c>
      <c r="B11114" t="s">
        <v>13</v>
      </c>
      <c r="C11114" t="s">
        <v>26</v>
      </c>
      <c r="D11114" s="2">
        <v>892.52</v>
      </c>
      <c r="E11114">
        <v>0.39</v>
      </c>
      <c r="F11114">
        <v>2</v>
      </c>
      <c r="G11114" s="1">
        <v>45554</v>
      </c>
      <c r="H11114" s="1">
        <v>45555</v>
      </c>
      <c r="I11114" t="s">
        <v>31</v>
      </c>
      <c r="J11114" t="s">
        <v>22</v>
      </c>
      <c r="K11114" s="2">
        <v>137.49</v>
      </c>
      <c r="L11114" t="s">
        <v>23</v>
      </c>
      <c r="M11114">
        <f>YEAR(Table1[[#This Row],[order_date]])</f>
        <v>2024</v>
      </c>
      <c r="N11114">
        <f>MONTH(Table1[[#This Row],[order_date]])</f>
        <v>9</v>
      </c>
      <c r="O11114" s="3">
        <f>Table1[[#This Row],[sales]]-Table1[[#This Row],[profit]]</f>
        <v>755.03</v>
      </c>
      <c r="P11114" s="3">
        <f>Table1[[#This Row],[sales]]*Table1[[#This Row],[quantity]]</f>
        <v>1785.04</v>
      </c>
      <c r="Q11114" s="9">
        <f>Table1[[#This Row],[delivery_date]]-Table1[[#This Row],[order_date]]</f>
        <v>1</v>
      </c>
    </row>
    <row r="11115" spans="1:17" x14ac:dyDescent="0.35">
      <c r="A11115" t="s">
        <v>11146</v>
      </c>
      <c r="B11115" t="s">
        <v>13</v>
      </c>
      <c r="C11115" t="s">
        <v>36</v>
      </c>
      <c r="D11115" s="2">
        <v>2793.86</v>
      </c>
      <c r="E11115">
        <v>0.3</v>
      </c>
      <c r="F11115">
        <v>1</v>
      </c>
      <c r="G11115" s="1">
        <v>45138</v>
      </c>
      <c r="H11115" s="1">
        <v>45141</v>
      </c>
      <c r="I11115" t="s">
        <v>15</v>
      </c>
      <c r="J11115" t="s">
        <v>22</v>
      </c>
      <c r="K11115" s="2">
        <v>795.13</v>
      </c>
      <c r="L11115" t="s">
        <v>34</v>
      </c>
      <c r="M11115">
        <f>YEAR(Table1[[#This Row],[order_date]])</f>
        <v>2023</v>
      </c>
      <c r="N11115">
        <f>MONTH(Table1[[#This Row],[order_date]])</f>
        <v>7</v>
      </c>
      <c r="O11115" s="3">
        <f>Table1[[#This Row],[sales]]-Table1[[#This Row],[profit]]</f>
        <v>1998.73</v>
      </c>
      <c r="P11115" s="3">
        <f>Table1[[#This Row],[sales]]*Table1[[#This Row],[quantity]]</f>
        <v>2793.86</v>
      </c>
      <c r="Q11115" s="9">
        <f>Table1[[#This Row],[delivery_date]]-Table1[[#This Row],[order_date]]</f>
        <v>3</v>
      </c>
    </row>
    <row r="11116" spans="1:17" x14ac:dyDescent="0.35">
      <c r="A11116" t="s">
        <v>11147</v>
      </c>
      <c r="B11116" t="s">
        <v>25</v>
      </c>
      <c r="C11116" t="s">
        <v>36</v>
      </c>
      <c r="D11116" s="2">
        <v>717.49</v>
      </c>
      <c r="E11116">
        <v>0.28000000000000003</v>
      </c>
      <c r="F11116">
        <v>9</v>
      </c>
      <c r="G11116" s="1">
        <v>45416</v>
      </c>
      <c r="H11116" s="1">
        <v>45422</v>
      </c>
      <c r="I11116" t="s">
        <v>21</v>
      </c>
      <c r="J11116" t="s">
        <v>22</v>
      </c>
      <c r="K11116" s="2">
        <v>209.9</v>
      </c>
      <c r="L11116" t="s">
        <v>39</v>
      </c>
      <c r="M11116">
        <f>YEAR(Table1[[#This Row],[order_date]])</f>
        <v>2024</v>
      </c>
      <c r="N11116">
        <f>MONTH(Table1[[#This Row],[order_date]])</f>
        <v>5</v>
      </c>
      <c r="O11116" s="3">
        <f>Table1[[#This Row],[sales]]-Table1[[#This Row],[profit]]</f>
        <v>507.59000000000003</v>
      </c>
      <c r="P11116" s="3">
        <f>Table1[[#This Row],[sales]]*Table1[[#This Row],[quantity]]</f>
        <v>6457.41</v>
      </c>
      <c r="Q11116" s="9">
        <f>Table1[[#This Row],[delivery_date]]-Table1[[#This Row],[order_date]]</f>
        <v>6</v>
      </c>
    </row>
    <row r="11117" spans="1:17" x14ac:dyDescent="0.35">
      <c r="A11117" t="s">
        <v>11148</v>
      </c>
      <c r="B11117" t="s">
        <v>19</v>
      </c>
      <c r="C11117" t="s">
        <v>33</v>
      </c>
      <c r="D11117" s="2">
        <v>4355.79</v>
      </c>
      <c r="E11117">
        <v>0.16</v>
      </c>
      <c r="F11117">
        <v>1</v>
      </c>
      <c r="G11117" s="1">
        <v>45283</v>
      </c>
      <c r="H11117" s="1">
        <v>45289</v>
      </c>
      <c r="I11117" t="s">
        <v>31</v>
      </c>
      <c r="J11117" t="s">
        <v>16</v>
      </c>
      <c r="K11117" s="2">
        <v>689.82</v>
      </c>
      <c r="L11117" t="s">
        <v>28</v>
      </c>
      <c r="M11117">
        <f>YEAR(Table1[[#This Row],[order_date]])</f>
        <v>2023</v>
      </c>
      <c r="N11117">
        <f>MONTH(Table1[[#This Row],[order_date]])</f>
        <v>12</v>
      </c>
      <c r="O11117" s="3">
        <f>Table1[[#This Row],[sales]]-Table1[[#This Row],[profit]]</f>
        <v>3665.97</v>
      </c>
      <c r="P11117" s="3">
        <f>Table1[[#This Row],[sales]]*Table1[[#This Row],[quantity]]</f>
        <v>4355.79</v>
      </c>
      <c r="Q11117" s="9">
        <f>Table1[[#This Row],[delivery_date]]-Table1[[#This Row],[order_date]]</f>
        <v>6</v>
      </c>
    </row>
    <row r="11118" spans="1:17" x14ac:dyDescent="0.35">
      <c r="A11118" t="s">
        <v>11149</v>
      </c>
      <c r="B11118" t="s">
        <v>25</v>
      </c>
      <c r="C11118" t="s">
        <v>36</v>
      </c>
      <c r="D11118" s="2">
        <v>4201.33</v>
      </c>
      <c r="E11118">
        <v>0.28000000000000003</v>
      </c>
      <c r="F11118">
        <v>6</v>
      </c>
      <c r="G11118" s="1">
        <v>44933</v>
      </c>
      <c r="H11118" s="1">
        <v>44935</v>
      </c>
      <c r="I11118" t="s">
        <v>31</v>
      </c>
      <c r="J11118" t="s">
        <v>27</v>
      </c>
      <c r="K11118" s="2">
        <v>492.42</v>
      </c>
      <c r="L11118" t="s">
        <v>34</v>
      </c>
      <c r="M11118">
        <f>YEAR(Table1[[#This Row],[order_date]])</f>
        <v>2023</v>
      </c>
      <c r="N11118">
        <f>MONTH(Table1[[#This Row],[order_date]])</f>
        <v>1</v>
      </c>
      <c r="O11118" s="3">
        <f>Table1[[#This Row],[sales]]-Table1[[#This Row],[profit]]</f>
        <v>3708.91</v>
      </c>
      <c r="P11118" s="3">
        <f>Table1[[#This Row],[sales]]*Table1[[#This Row],[quantity]]</f>
        <v>25207.98</v>
      </c>
      <c r="Q11118" s="9">
        <f>Table1[[#This Row],[delivery_date]]-Table1[[#This Row],[order_date]]</f>
        <v>2</v>
      </c>
    </row>
    <row r="11119" spans="1:17" x14ac:dyDescent="0.35">
      <c r="A11119" t="s">
        <v>11150</v>
      </c>
      <c r="B11119" t="s">
        <v>41</v>
      </c>
      <c r="C11119" t="s">
        <v>36</v>
      </c>
      <c r="D11119" s="2">
        <v>4261.8100000000004</v>
      </c>
      <c r="E11119">
        <v>0.31</v>
      </c>
      <c r="F11119">
        <v>9</v>
      </c>
      <c r="G11119" s="1">
        <v>45427</v>
      </c>
      <c r="H11119" s="1">
        <v>45429</v>
      </c>
      <c r="I11119" t="s">
        <v>31</v>
      </c>
      <c r="J11119" t="s">
        <v>16</v>
      </c>
      <c r="K11119" s="2">
        <v>359.15</v>
      </c>
      <c r="L11119" t="s">
        <v>39</v>
      </c>
      <c r="M11119">
        <f>YEAR(Table1[[#This Row],[order_date]])</f>
        <v>2024</v>
      </c>
      <c r="N11119">
        <f>MONTH(Table1[[#This Row],[order_date]])</f>
        <v>5</v>
      </c>
      <c r="O11119" s="3">
        <f>Table1[[#This Row],[sales]]-Table1[[#This Row],[profit]]</f>
        <v>3902.6600000000003</v>
      </c>
      <c r="P11119" s="3">
        <f>Table1[[#This Row],[sales]]*Table1[[#This Row],[quantity]]</f>
        <v>38356.29</v>
      </c>
      <c r="Q11119" s="9">
        <f>Table1[[#This Row],[delivery_date]]-Table1[[#This Row],[order_date]]</f>
        <v>2</v>
      </c>
    </row>
    <row r="11120" spans="1:17" x14ac:dyDescent="0.35">
      <c r="A11120" t="s">
        <v>11151</v>
      </c>
      <c r="B11120" t="s">
        <v>25</v>
      </c>
      <c r="C11120" t="s">
        <v>14</v>
      </c>
      <c r="D11120" s="2">
        <v>3553.81</v>
      </c>
      <c r="E11120">
        <v>0.09</v>
      </c>
      <c r="F11120">
        <v>6</v>
      </c>
      <c r="G11120" s="1">
        <v>45128</v>
      </c>
      <c r="H11120" s="1">
        <v>45129</v>
      </c>
      <c r="I11120" t="s">
        <v>21</v>
      </c>
      <c r="J11120" t="s">
        <v>22</v>
      </c>
      <c r="K11120" s="2">
        <v>315.89</v>
      </c>
      <c r="L11120" t="s">
        <v>23</v>
      </c>
      <c r="M11120">
        <f>YEAR(Table1[[#This Row],[order_date]])</f>
        <v>2023</v>
      </c>
      <c r="N11120">
        <f>MONTH(Table1[[#This Row],[order_date]])</f>
        <v>7</v>
      </c>
      <c r="O11120" s="3">
        <f>Table1[[#This Row],[sales]]-Table1[[#This Row],[profit]]</f>
        <v>3237.92</v>
      </c>
      <c r="P11120" s="3">
        <f>Table1[[#This Row],[sales]]*Table1[[#This Row],[quantity]]</f>
        <v>21322.86</v>
      </c>
      <c r="Q11120" s="9">
        <f>Table1[[#This Row],[delivery_date]]-Table1[[#This Row],[order_date]]</f>
        <v>1</v>
      </c>
    </row>
    <row r="11121" spans="1:17" x14ac:dyDescent="0.35">
      <c r="A11121" t="s">
        <v>11152</v>
      </c>
      <c r="B11121" t="s">
        <v>41</v>
      </c>
      <c r="C11121" t="s">
        <v>36</v>
      </c>
      <c r="D11121" s="2">
        <v>2387.6999999999998</v>
      </c>
      <c r="E11121">
        <v>0.37</v>
      </c>
      <c r="F11121">
        <v>6</v>
      </c>
      <c r="G11121" s="1">
        <v>45572</v>
      </c>
      <c r="H11121" s="1">
        <v>45574</v>
      </c>
      <c r="I11121" t="s">
        <v>31</v>
      </c>
      <c r="J11121" t="s">
        <v>16</v>
      </c>
      <c r="K11121" s="2">
        <v>423.94</v>
      </c>
      <c r="L11121" t="s">
        <v>39</v>
      </c>
      <c r="M11121">
        <f>YEAR(Table1[[#This Row],[order_date]])</f>
        <v>2024</v>
      </c>
      <c r="N11121">
        <f>MONTH(Table1[[#This Row],[order_date]])</f>
        <v>10</v>
      </c>
      <c r="O11121" s="3">
        <f>Table1[[#This Row],[sales]]-Table1[[#This Row],[profit]]</f>
        <v>1963.7599999999998</v>
      </c>
      <c r="P11121" s="3">
        <f>Table1[[#This Row],[sales]]*Table1[[#This Row],[quantity]]</f>
        <v>14326.199999999999</v>
      </c>
      <c r="Q11121" s="9">
        <f>Table1[[#This Row],[delivery_date]]-Table1[[#This Row],[order_date]]</f>
        <v>2</v>
      </c>
    </row>
    <row r="11122" spans="1:17" x14ac:dyDescent="0.35">
      <c r="A11122" t="s">
        <v>11153</v>
      </c>
      <c r="B11122" t="s">
        <v>13</v>
      </c>
      <c r="C11122" t="s">
        <v>20</v>
      </c>
      <c r="D11122" s="2">
        <v>2083.13</v>
      </c>
      <c r="E11122">
        <v>0.2</v>
      </c>
      <c r="F11122">
        <v>4</v>
      </c>
      <c r="G11122" s="1">
        <v>45143</v>
      </c>
      <c r="H11122" s="1">
        <v>45146</v>
      </c>
      <c r="I11122" t="s">
        <v>31</v>
      </c>
      <c r="J11122" t="s">
        <v>16</v>
      </c>
      <c r="K11122" s="2">
        <v>461.3</v>
      </c>
      <c r="L11122" t="s">
        <v>34</v>
      </c>
      <c r="M11122">
        <f>YEAR(Table1[[#This Row],[order_date]])</f>
        <v>2023</v>
      </c>
      <c r="N11122">
        <f>MONTH(Table1[[#This Row],[order_date]])</f>
        <v>8</v>
      </c>
      <c r="O11122" s="3">
        <f>Table1[[#This Row],[sales]]-Table1[[#This Row],[profit]]</f>
        <v>1621.8300000000002</v>
      </c>
      <c r="P11122" s="3">
        <f>Table1[[#This Row],[sales]]*Table1[[#This Row],[quantity]]</f>
        <v>8332.52</v>
      </c>
      <c r="Q11122" s="9">
        <f>Table1[[#This Row],[delivery_date]]-Table1[[#This Row],[order_date]]</f>
        <v>3</v>
      </c>
    </row>
    <row r="11123" spans="1:17" x14ac:dyDescent="0.35">
      <c r="A11123" t="s">
        <v>11154</v>
      </c>
      <c r="B11123" t="s">
        <v>13</v>
      </c>
      <c r="C11123" t="s">
        <v>20</v>
      </c>
      <c r="D11123" s="2">
        <v>2036.6</v>
      </c>
      <c r="E11123">
        <v>0.37</v>
      </c>
      <c r="F11123">
        <v>5</v>
      </c>
      <c r="G11123" s="1">
        <v>45380</v>
      </c>
      <c r="H11123" s="1">
        <v>45381</v>
      </c>
      <c r="I11123" t="s">
        <v>21</v>
      </c>
      <c r="J11123" t="s">
        <v>16</v>
      </c>
      <c r="K11123" s="2">
        <v>286.58</v>
      </c>
      <c r="L11123" t="s">
        <v>28</v>
      </c>
      <c r="M11123">
        <f>YEAR(Table1[[#This Row],[order_date]])</f>
        <v>2024</v>
      </c>
      <c r="N11123">
        <f>MONTH(Table1[[#This Row],[order_date]])</f>
        <v>3</v>
      </c>
      <c r="O11123" s="3">
        <f>Table1[[#This Row],[sales]]-Table1[[#This Row],[profit]]</f>
        <v>1750.02</v>
      </c>
      <c r="P11123" s="3">
        <f>Table1[[#This Row],[sales]]*Table1[[#This Row],[quantity]]</f>
        <v>10183</v>
      </c>
      <c r="Q11123" s="9">
        <f>Table1[[#This Row],[delivery_date]]-Table1[[#This Row],[order_date]]</f>
        <v>1</v>
      </c>
    </row>
    <row r="11124" spans="1:17" x14ac:dyDescent="0.35">
      <c r="A11124" t="s">
        <v>11155</v>
      </c>
      <c r="B11124" t="s">
        <v>19</v>
      </c>
      <c r="C11124" t="s">
        <v>20</v>
      </c>
      <c r="D11124" s="2">
        <v>424.44</v>
      </c>
      <c r="E11124">
        <v>0.09</v>
      </c>
      <c r="F11124">
        <v>1</v>
      </c>
      <c r="G11124" s="1">
        <v>45227</v>
      </c>
      <c r="H11124" s="1">
        <v>45231</v>
      </c>
      <c r="I11124" t="s">
        <v>31</v>
      </c>
      <c r="J11124" t="s">
        <v>16</v>
      </c>
      <c r="K11124" s="2">
        <v>46.58</v>
      </c>
      <c r="L11124" t="s">
        <v>39</v>
      </c>
      <c r="M11124">
        <f>YEAR(Table1[[#This Row],[order_date]])</f>
        <v>2023</v>
      </c>
      <c r="N11124">
        <f>MONTH(Table1[[#This Row],[order_date]])</f>
        <v>10</v>
      </c>
      <c r="O11124" s="3">
        <f>Table1[[#This Row],[sales]]-Table1[[#This Row],[profit]]</f>
        <v>377.86</v>
      </c>
      <c r="P11124" s="3">
        <f>Table1[[#This Row],[sales]]*Table1[[#This Row],[quantity]]</f>
        <v>424.44</v>
      </c>
      <c r="Q11124" s="9">
        <f>Table1[[#This Row],[delivery_date]]-Table1[[#This Row],[order_date]]</f>
        <v>4</v>
      </c>
    </row>
    <row r="11125" spans="1:17" x14ac:dyDescent="0.35">
      <c r="A11125" t="s">
        <v>11156</v>
      </c>
      <c r="B11125" t="s">
        <v>41</v>
      </c>
      <c r="C11125" t="s">
        <v>33</v>
      </c>
      <c r="D11125" s="2">
        <v>4749.46</v>
      </c>
      <c r="E11125">
        <v>0.33</v>
      </c>
      <c r="F11125">
        <v>3</v>
      </c>
      <c r="G11125" s="1">
        <v>45620</v>
      </c>
      <c r="H11125" s="1">
        <v>45624</v>
      </c>
      <c r="I11125" t="s">
        <v>15</v>
      </c>
      <c r="J11125" t="s">
        <v>16</v>
      </c>
      <c r="K11125" s="2">
        <v>241.16</v>
      </c>
      <c r="L11125" t="s">
        <v>28</v>
      </c>
      <c r="M11125">
        <f>YEAR(Table1[[#This Row],[order_date]])</f>
        <v>2024</v>
      </c>
      <c r="N11125">
        <f>MONTH(Table1[[#This Row],[order_date]])</f>
        <v>11</v>
      </c>
      <c r="O11125" s="3">
        <f>Table1[[#This Row],[sales]]-Table1[[#This Row],[profit]]</f>
        <v>4508.3</v>
      </c>
      <c r="P11125" s="3">
        <f>Table1[[#This Row],[sales]]*Table1[[#This Row],[quantity]]</f>
        <v>14248.380000000001</v>
      </c>
      <c r="Q11125" s="9">
        <f>Table1[[#This Row],[delivery_date]]-Table1[[#This Row],[order_date]]</f>
        <v>4</v>
      </c>
    </row>
    <row r="11126" spans="1:17" x14ac:dyDescent="0.35">
      <c r="A11126" t="s">
        <v>11157</v>
      </c>
      <c r="B11126" t="s">
        <v>13</v>
      </c>
      <c r="C11126" t="s">
        <v>26</v>
      </c>
      <c r="D11126" s="2">
        <v>2306.35</v>
      </c>
      <c r="E11126">
        <v>0.01</v>
      </c>
      <c r="F11126">
        <v>6</v>
      </c>
      <c r="G11126" s="1">
        <v>45562</v>
      </c>
      <c r="H11126" s="1">
        <v>45568</v>
      </c>
      <c r="I11126" t="s">
        <v>21</v>
      </c>
      <c r="J11126" t="s">
        <v>16</v>
      </c>
      <c r="K11126" s="2">
        <v>282.79000000000002</v>
      </c>
      <c r="L11126" t="s">
        <v>48</v>
      </c>
      <c r="M11126">
        <f>YEAR(Table1[[#This Row],[order_date]])</f>
        <v>2024</v>
      </c>
      <c r="N11126">
        <f>MONTH(Table1[[#This Row],[order_date]])</f>
        <v>9</v>
      </c>
      <c r="O11126" s="3">
        <f>Table1[[#This Row],[sales]]-Table1[[#This Row],[profit]]</f>
        <v>2023.56</v>
      </c>
      <c r="P11126" s="3">
        <f>Table1[[#This Row],[sales]]*Table1[[#This Row],[quantity]]</f>
        <v>13838.099999999999</v>
      </c>
      <c r="Q11126" s="9">
        <f>Table1[[#This Row],[delivery_date]]-Table1[[#This Row],[order_date]]</f>
        <v>6</v>
      </c>
    </row>
    <row r="11127" spans="1:17" x14ac:dyDescent="0.35">
      <c r="A11127" t="s">
        <v>11158</v>
      </c>
      <c r="B11127" t="s">
        <v>19</v>
      </c>
      <c r="C11127" t="s">
        <v>14</v>
      </c>
      <c r="D11127" s="2">
        <v>4657.5600000000004</v>
      </c>
      <c r="E11127">
        <v>0.08</v>
      </c>
      <c r="F11127">
        <v>2</v>
      </c>
      <c r="G11127" s="1">
        <v>45071</v>
      </c>
      <c r="H11127" s="1">
        <v>45075</v>
      </c>
      <c r="I11127" t="s">
        <v>31</v>
      </c>
      <c r="J11127" t="s">
        <v>16</v>
      </c>
      <c r="K11127" s="2">
        <v>966.21</v>
      </c>
      <c r="L11127" t="s">
        <v>34</v>
      </c>
      <c r="M11127">
        <f>YEAR(Table1[[#This Row],[order_date]])</f>
        <v>2023</v>
      </c>
      <c r="N11127">
        <f>MONTH(Table1[[#This Row],[order_date]])</f>
        <v>5</v>
      </c>
      <c r="O11127" s="3">
        <f>Table1[[#This Row],[sales]]-Table1[[#This Row],[profit]]</f>
        <v>3691.3500000000004</v>
      </c>
      <c r="P11127" s="3">
        <f>Table1[[#This Row],[sales]]*Table1[[#This Row],[quantity]]</f>
        <v>9315.1200000000008</v>
      </c>
      <c r="Q11127" s="9">
        <f>Table1[[#This Row],[delivery_date]]-Table1[[#This Row],[order_date]]</f>
        <v>4</v>
      </c>
    </row>
    <row r="11128" spans="1:17" x14ac:dyDescent="0.35">
      <c r="A11128" t="s">
        <v>11159</v>
      </c>
      <c r="B11128" t="s">
        <v>19</v>
      </c>
      <c r="C11128" t="s">
        <v>33</v>
      </c>
      <c r="D11128" s="2">
        <v>4408.3599999999997</v>
      </c>
      <c r="E11128">
        <v>0.45</v>
      </c>
      <c r="F11128">
        <v>1</v>
      </c>
      <c r="G11128" s="1">
        <v>45269</v>
      </c>
      <c r="H11128" s="1">
        <v>45272</v>
      </c>
      <c r="I11128" t="s">
        <v>31</v>
      </c>
      <c r="J11128" t="s">
        <v>16</v>
      </c>
      <c r="K11128" s="2">
        <v>1037.07</v>
      </c>
      <c r="L11128" t="s">
        <v>23</v>
      </c>
      <c r="M11128">
        <f>YEAR(Table1[[#This Row],[order_date]])</f>
        <v>2023</v>
      </c>
      <c r="N11128">
        <f>MONTH(Table1[[#This Row],[order_date]])</f>
        <v>12</v>
      </c>
      <c r="O11128" s="3">
        <f>Table1[[#This Row],[sales]]-Table1[[#This Row],[profit]]</f>
        <v>3371.29</v>
      </c>
      <c r="P11128" s="3">
        <f>Table1[[#This Row],[sales]]*Table1[[#This Row],[quantity]]</f>
        <v>4408.3599999999997</v>
      </c>
      <c r="Q11128" s="9">
        <f>Table1[[#This Row],[delivery_date]]-Table1[[#This Row],[order_date]]</f>
        <v>3</v>
      </c>
    </row>
    <row r="11129" spans="1:17" x14ac:dyDescent="0.35">
      <c r="A11129" t="s">
        <v>11160</v>
      </c>
      <c r="B11129" t="s">
        <v>25</v>
      </c>
      <c r="C11129" t="s">
        <v>26</v>
      </c>
      <c r="D11129" s="2">
        <v>4160.1899999999996</v>
      </c>
      <c r="E11129">
        <v>0.23</v>
      </c>
      <c r="F11129">
        <v>1</v>
      </c>
      <c r="G11129" s="1">
        <v>45339</v>
      </c>
      <c r="H11129" s="1">
        <v>45342</v>
      </c>
      <c r="I11129" t="s">
        <v>21</v>
      </c>
      <c r="J11129" t="s">
        <v>27</v>
      </c>
      <c r="K11129" s="2">
        <v>1055.3800000000001</v>
      </c>
      <c r="L11129" t="s">
        <v>28</v>
      </c>
      <c r="M11129">
        <f>YEAR(Table1[[#This Row],[order_date]])</f>
        <v>2024</v>
      </c>
      <c r="N11129">
        <f>MONTH(Table1[[#This Row],[order_date]])</f>
        <v>2</v>
      </c>
      <c r="O11129" s="3">
        <f>Table1[[#This Row],[sales]]-Table1[[#This Row],[profit]]</f>
        <v>3104.8099999999995</v>
      </c>
      <c r="P11129" s="3">
        <f>Table1[[#This Row],[sales]]*Table1[[#This Row],[quantity]]</f>
        <v>4160.1899999999996</v>
      </c>
      <c r="Q11129" s="9">
        <f>Table1[[#This Row],[delivery_date]]-Table1[[#This Row],[order_date]]</f>
        <v>3</v>
      </c>
    </row>
    <row r="11130" spans="1:17" x14ac:dyDescent="0.35">
      <c r="A11130" t="s">
        <v>11161</v>
      </c>
      <c r="B11130" t="s">
        <v>19</v>
      </c>
      <c r="C11130" t="s">
        <v>14</v>
      </c>
      <c r="D11130" s="2">
        <v>2982.71</v>
      </c>
      <c r="E11130">
        <v>0.25</v>
      </c>
      <c r="F11130">
        <v>1</v>
      </c>
      <c r="G11130" s="1">
        <v>45630</v>
      </c>
      <c r="H11130" s="1">
        <v>45636</v>
      </c>
      <c r="I11130" t="s">
        <v>31</v>
      </c>
      <c r="J11130" t="s">
        <v>22</v>
      </c>
      <c r="K11130" s="2">
        <v>538.53</v>
      </c>
      <c r="L11130" t="s">
        <v>48</v>
      </c>
      <c r="M11130">
        <f>YEAR(Table1[[#This Row],[order_date]])</f>
        <v>2024</v>
      </c>
      <c r="N11130">
        <f>MONTH(Table1[[#This Row],[order_date]])</f>
        <v>12</v>
      </c>
      <c r="O11130" s="3">
        <f>Table1[[#This Row],[sales]]-Table1[[#This Row],[profit]]</f>
        <v>2444.1800000000003</v>
      </c>
      <c r="P11130" s="3">
        <f>Table1[[#This Row],[sales]]*Table1[[#This Row],[quantity]]</f>
        <v>2982.71</v>
      </c>
      <c r="Q11130" s="9">
        <f>Table1[[#This Row],[delivery_date]]-Table1[[#This Row],[order_date]]</f>
        <v>6</v>
      </c>
    </row>
    <row r="11131" spans="1:17" x14ac:dyDescent="0.35">
      <c r="A11131" t="s">
        <v>11162</v>
      </c>
      <c r="B11131" t="s">
        <v>13</v>
      </c>
      <c r="C11131" t="s">
        <v>14</v>
      </c>
      <c r="D11131" s="2">
        <v>597.62</v>
      </c>
      <c r="E11131">
        <v>0.45</v>
      </c>
      <c r="F11131">
        <v>1</v>
      </c>
      <c r="G11131" s="1">
        <v>45381</v>
      </c>
      <c r="H11131" s="1">
        <v>45383</v>
      </c>
      <c r="I11131" t="s">
        <v>31</v>
      </c>
      <c r="J11131" t="s">
        <v>27</v>
      </c>
      <c r="K11131" s="2">
        <v>167.68</v>
      </c>
      <c r="L11131" t="s">
        <v>23</v>
      </c>
      <c r="M11131">
        <f>YEAR(Table1[[#This Row],[order_date]])</f>
        <v>2024</v>
      </c>
      <c r="N11131">
        <f>MONTH(Table1[[#This Row],[order_date]])</f>
        <v>3</v>
      </c>
      <c r="O11131" s="3">
        <f>Table1[[#This Row],[sales]]-Table1[[#This Row],[profit]]</f>
        <v>429.94</v>
      </c>
      <c r="P11131" s="3">
        <f>Table1[[#This Row],[sales]]*Table1[[#This Row],[quantity]]</f>
        <v>597.62</v>
      </c>
      <c r="Q11131" s="9">
        <f>Table1[[#This Row],[delivery_date]]-Table1[[#This Row],[order_date]]</f>
        <v>2</v>
      </c>
    </row>
    <row r="11132" spans="1:17" x14ac:dyDescent="0.35">
      <c r="A11132" t="s">
        <v>11163</v>
      </c>
      <c r="B11132" t="s">
        <v>25</v>
      </c>
      <c r="C11132" t="s">
        <v>14</v>
      </c>
      <c r="D11132" s="2">
        <v>1687.17</v>
      </c>
      <c r="E11132">
        <v>0.24</v>
      </c>
      <c r="F11132">
        <v>6</v>
      </c>
      <c r="G11132" s="1">
        <v>45537</v>
      </c>
      <c r="H11132" s="1">
        <v>45544</v>
      </c>
      <c r="I11132" t="s">
        <v>21</v>
      </c>
      <c r="J11132" t="s">
        <v>16</v>
      </c>
      <c r="K11132" s="2">
        <v>417.26</v>
      </c>
      <c r="L11132" t="s">
        <v>23</v>
      </c>
      <c r="M11132">
        <f>YEAR(Table1[[#This Row],[order_date]])</f>
        <v>2024</v>
      </c>
      <c r="N11132">
        <f>MONTH(Table1[[#This Row],[order_date]])</f>
        <v>9</v>
      </c>
      <c r="O11132" s="3">
        <f>Table1[[#This Row],[sales]]-Table1[[#This Row],[profit]]</f>
        <v>1269.9100000000001</v>
      </c>
      <c r="P11132" s="3">
        <f>Table1[[#This Row],[sales]]*Table1[[#This Row],[quantity]]</f>
        <v>10123.02</v>
      </c>
      <c r="Q11132" s="9">
        <f>Table1[[#This Row],[delivery_date]]-Table1[[#This Row],[order_date]]</f>
        <v>7</v>
      </c>
    </row>
    <row r="11133" spans="1:17" x14ac:dyDescent="0.35">
      <c r="A11133" t="s">
        <v>11164</v>
      </c>
      <c r="B11133" t="s">
        <v>41</v>
      </c>
      <c r="C11133" t="s">
        <v>20</v>
      </c>
      <c r="D11133" s="2">
        <v>3057.57</v>
      </c>
      <c r="E11133">
        <v>0.33</v>
      </c>
      <c r="F11133">
        <v>4</v>
      </c>
      <c r="G11133" s="1">
        <v>45558</v>
      </c>
      <c r="H11133" s="1">
        <v>45565</v>
      </c>
      <c r="I11133" t="s">
        <v>21</v>
      </c>
      <c r="J11133" t="s">
        <v>22</v>
      </c>
      <c r="K11133" s="2">
        <v>754.03</v>
      </c>
      <c r="L11133" t="s">
        <v>34</v>
      </c>
      <c r="M11133">
        <f>YEAR(Table1[[#This Row],[order_date]])</f>
        <v>2024</v>
      </c>
      <c r="N11133">
        <f>MONTH(Table1[[#This Row],[order_date]])</f>
        <v>9</v>
      </c>
      <c r="O11133" s="3">
        <f>Table1[[#This Row],[sales]]-Table1[[#This Row],[profit]]</f>
        <v>2303.54</v>
      </c>
      <c r="P11133" s="3">
        <f>Table1[[#This Row],[sales]]*Table1[[#This Row],[quantity]]</f>
        <v>12230.28</v>
      </c>
      <c r="Q11133" s="9">
        <f>Table1[[#This Row],[delivery_date]]-Table1[[#This Row],[order_date]]</f>
        <v>7</v>
      </c>
    </row>
    <row r="11134" spans="1:17" x14ac:dyDescent="0.35">
      <c r="A11134" t="s">
        <v>11165</v>
      </c>
      <c r="B11134" t="s">
        <v>41</v>
      </c>
      <c r="C11134" t="s">
        <v>20</v>
      </c>
      <c r="D11134" s="2">
        <v>165.93</v>
      </c>
      <c r="E11134">
        <v>0.11</v>
      </c>
      <c r="F11134">
        <v>4</v>
      </c>
      <c r="G11134" s="1">
        <v>45042</v>
      </c>
      <c r="H11134" s="1">
        <v>45048</v>
      </c>
      <c r="I11134" t="s">
        <v>21</v>
      </c>
      <c r="J11134" t="s">
        <v>22</v>
      </c>
      <c r="K11134" s="2">
        <v>9.02</v>
      </c>
      <c r="L11134" t="s">
        <v>39</v>
      </c>
      <c r="M11134">
        <f>YEAR(Table1[[#This Row],[order_date]])</f>
        <v>2023</v>
      </c>
      <c r="N11134">
        <f>MONTH(Table1[[#This Row],[order_date]])</f>
        <v>4</v>
      </c>
      <c r="O11134" s="3">
        <f>Table1[[#This Row],[sales]]-Table1[[#This Row],[profit]]</f>
        <v>156.91</v>
      </c>
      <c r="P11134" s="3">
        <f>Table1[[#This Row],[sales]]*Table1[[#This Row],[quantity]]</f>
        <v>663.72</v>
      </c>
      <c r="Q11134" s="9">
        <f>Table1[[#This Row],[delivery_date]]-Table1[[#This Row],[order_date]]</f>
        <v>6</v>
      </c>
    </row>
    <row r="11135" spans="1:17" x14ac:dyDescent="0.35">
      <c r="A11135" t="s">
        <v>11166</v>
      </c>
      <c r="B11135" t="s">
        <v>13</v>
      </c>
      <c r="C11135" t="s">
        <v>20</v>
      </c>
      <c r="D11135" s="2">
        <v>308.89</v>
      </c>
      <c r="E11135">
        <v>0.04</v>
      </c>
      <c r="F11135">
        <v>4</v>
      </c>
      <c r="G11135" s="1">
        <v>45330</v>
      </c>
      <c r="H11135" s="1">
        <v>45333</v>
      </c>
      <c r="I11135" t="s">
        <v>31</v>
      </c>
      <c r="J11135" t="s">
        <v>27</v>
      </c>
      <c r="K11135" s="2">
        <v>19.22</v>
      </c>
      <c r="L11135" t="s">
        <v>34</v>
      </c>
      <c r="M11135">
        <f>YEAR(Table1[[#This Row],[order_date]])</f>
        <v>2024</v>
      </c>
      <c r="N11135">
        <f>MONTH(Table1[[#This Row],[order_date]])</f>
        <v>2</v>
      </c>
      <c r="O11135" s="3">
        <f>Table1[[#This Row],[sales]]-Table1[[#This Row],[profit]]</f>
        <v>289.66999999999996</v>
      </c>
      <c r="P11135" s="3">
        <f>Table1[[#This Row],[sales]]*Table1[[#This Row],[quantity]]</f>
        <v>1235.56</v>
      </c>
      <c r="Q11135" s="9">
        <f>Table1[[#This Row],[delivery_date]]-Table1[[#This Row],[order_date]]</f>
        <v>3</v>
      </c>
    </row>
    <row r="11136" spans="1:17" x14ac:dyDescent="0.35">
      <c r="A11136" t="s">
        <v>11167</v>
      </c>
      <c r="B11136" t="s">
        <v>13</v>
      </c>
      <c r="C11136" t="s">
        <v>14</v>
      </c>
      <c r="D11136" s="2">
        <v>3420.55</v>
      </c>
      <c r="E11136">
        <v>0.18</v>
      </c>
      <c r="F11136">
        <v>8</v>
      </c>
      <c r="G11136" s="1">
        <v>45403</v>
      </c>
      <c r="H11136" s="1">
        <v>45409</v>
      </c>
      <c r="I11136" t="s">
        <v>31</v>
      </c>
      <c r="J11136" t="s">
        <v>22</v>
      </c>
      <c r="K11136" s="2">
        <v>825.5</v>
      </c>
      <c r="L11136" t="s">
        <v>48</v>
      </c>
      <c r="M11136">
        <f>YEAR(Table1[[#This Row],[order_date]])</f>
        <v>2024</v>
      </c>
      <c r="N11136">
        <f>MONTH(Table1[[#This Row],[order_date]])</f>
        <v>4</v>
      </c>
      <c r="O11136" s="3">
        <f>Table1[[#This Row],[sales]]-Table1[[#This Row],[profit]]</f>
        <v>2595.0500000000002</v>
      </c>
      <c r="P11136" s="3">
        <f>Table1[[#This Row],[sales]]*Table1[[#This Row],[quantity]]</f>
        <v>27364.400000000001</v>
      </c>
      <c r="Q11136" s="9">
        <f>Table1[[#This Row],[delivery_date]]-Table1[[#This Row],[order_date]]</f>
        <v>6</v>
      </c>
    </row>
    <row r="11137" spans="1:17" x14ac:dyDescent="0.35">
      <c r="A11137" t="s">
        <v>11168</v>
      </c>
      <c r="B11137" t="s">
        <v>25</v>
      </c>
      <c r="C11137" t="s">
        <v>14</v>
      </c>
      <c r="D11137" s="2">
        <v>4452.1899999999996</v>
      </c>
      <c r="E11137">
        <v>0.4</v>
      </c>
      <c r="F11137">
        <v>7</v>
      </c>
      <c r="G11137" s="1">
        <v>45189</v>
      </c>
      <c r="H11137" s="1">
        <v>45190</v>
      </c>
      <c r="I11137" t="s">
        <v>15</v>
      </c>
      <c r="J11137" t="s">
        <v>16</v>
      </c>
      <c r="K11137" s="2">
        <v>560.4</v>
      </c>
      <c r="L11137" t="s">
        <v>17</v>
      </c>
      <c r="M11137">
        <f>YEAR(Table1[[#This Row],[order_date]])</f>
        <v>2023</v>
      </c>
      <c r="N11137">
        <f>MONTH(Table1[[#This Row],[order_date]])</f>
        <v>9</v>
      </c>
      <c r="O11137" s="3">
        <f>Table1[[#This Row],[sales]]-Table1[[#This Row],[profit]]</f>
        <v>3891.7899999999995</v>
      </c>
      <c r="P11137" s="3">
        <f>Table1[[#This Row],[sales]]*Table1[[#This Row],[quantity]]</f>
        <v>31165.329999999998</v>
      </c>
      <c r="Q11137" s="9">
        <f>Table1[[#This Row],[delivery_date]]-Table1[[#This Row],[order_date]]</f>
        <v>1</v>
      </c>
    </row>
    <row r="11138" spans="1:17" x14ac:dyDescent="0.35">
      <c r="A11138" t="s">
        <v>11169</v>
      </c>
      <c r="B11138" t="s">
        <v>25</v>
      </c>
      <c r="C11138" t="s">
        <v>20</v>
      </c>
      <c r="D11138" s="2">
        <v>4290.3</v>
      </c>
      <c r="E11138">
        <v>0.22</v>
      </c>
      <c r="F11138">
        <v>5</v>
      </c>
      <c r="G11138" s="1">
        <v>45309</v>
      </c>
      <c r="H11138" s="1">
        <v>45314</v>
      </c>
      <c r="I11138" t="s">
        <v>31</v>
      </c>
      <c r="J11138" t="s">
        <v>22</v>
      </c>
      <c r="K11138" s="2">
        <v>517.52</v>
      </c>
      <c r="L11138" t="s">
        <v>23</v>
      </c>
      <c r="M11138">
        <f>YEAR(Table1[[#This Row],[order_date]])</f>
        <v>2024</v>
      </c>
      <c r="N11138">
        <f>MONTH(Table1[[#This Row],[order_date]])</f>
        <v>1</v>
      </c>
      <c r="O11138" s="3">
        <f>Table1[[#This Row],[sales]]-Table1[[#This Row],[profit]]</f>
        <v>3772.78</v>
      </c>
      <c r="P11138" s="3">
        <f>Table1[[#This Row],[sales]]*Table1[[#This Row],[quantity]]</f>
        <v>21451.5</v>
      </c>
      <c r="Q11138" s="9">
        <f>Table1[[#This Row],[delivery_date]]-Table1[[#This Row],[order_date]]</f>
        <v>5</v>
      </c>
    </row>
    <row r="11139" spans="1:17" x14ac:dyDescent="0.35">
      <c r="A11139" t="s">
        <v>11170</v>
      </c>
      <c r="B11139" t="s">
        <v>13</v>
      </c>
      <c r="C11139" t="s">
        <v>14</v>
      </c>
      <c r="D11139" s="2">
        <v>923.91</v>
      </c>
      <c r="E11139">
        <v>0.08</v>
      </c>
      <c r="F11139">
        <v>7</v>
      </c>
      <c r="G11139" s="1">
        <v>45088</v>
      </c>
      <c r="H11139" s="1">
        <v>45092</v>
      </c>
      <c r="I11139" t="s">
        <v>31</v>
      </c>
      <c r="J11139" t="s">
        <v>27</v>
      </c>
      <c r="K11139" s="2">
        <v>114.52</v>
      </c>
      <c r="L11139" t="s">
        <v>17</v>
      </c>
      <c r="M11139">
        <f>YEAR(Table1[[#This Row],[order_date]])</f>
        <v>2023</v>
      </c>
      <c r="N11139">
        <f>MONTH(Table1[[#This Row],[order_date]])</f>
        <v>6</v>
      </c>
      <c r="O11139" s="3">
        <f>Table1[[#This Row],[sales]]-Table1[[#This Row],[profit]]</f>
        <v>809.39</v>
      </c>
      <c r="P11139" s="3">
        <f>Table1[[#This Row],[sales]]*Table1[[#This Row],[quantity]]</f>
        <v>6467.37</v>
      </c>
      <c r="Q11139" s="9">
        <f>Table1[[#This Row],[delivery_date]]-Table1[[#This Row],[order_date]]</f>
        <v>4</v>
      </c>
    </row>
    <row r="11140" spans="1:17" x14ac:dyDescent="0.35">
      <c r="A11140" t="s">
        <v>11171</v>
      </c>
      <c r="B11140" t="s">
        <v>13</v>
      </c>
      <c r="C11140" t="s">
        <v>20</v>
      </c>
      <c r="D11140" s="2">
        <v>4565.04</v>
      </c>
      <c r="E11140">
        <v>0.27</v>
      </c>
      <c r="F11140">
        <v>8</v>
      </c>
      <c r="G11140" s="1">
        <v>45443</v>
      </c>
      <c r="H11140" s="1">
        <v>45449</v>
      </c>
      <c r="I11140" t="s">
        <v>21</v>
      </c>
      <c r="J11140" t="s">
        <v>27</v>
      </c>
      <c r="K11140" s="2">
        <v>1086.44</v>
      </c>
      <c r="L11140" t="s">
        <v>34</v>
      </c>
      <c r="M11140">
        <f>YEAR(Table1[[#This Row],[order_date]])</f>
        <v>2024</v>
      </c>
      <c r="N11140">
        <f>MONTH(Table1[[#This Row],[order_date]])</f>
        <v>5</v>
      </c>
      <c r="O11140" s="3">
        <f>Table1[[#This Row],[sales]]-Table1[[#This Row],[profit]]</f>
        <v>3478.6</v>
      </c>
      <c r="P11140" s="3">
        <f>Table1[[#This Row],[sales]]*Table1[[#This Row],[quantity]]</f>
        <v>36520.32</v>
      </c>
      <c r="Q11140" s="9">
        <f>Table1[[#This Row],[delivery_date]]-Table1[[#This Row],[order_date]]</f>
        <v>6</v>
      </c>
    </row>
    <row r="11141" spans="1:17" x14ac:dyDescent="0.35">
      <c r="A11141" t="s">
        <v>11172</v>
      </c>
      <c r="B11141" t="s">
        <v>41</v>
      </c>
      <c r="C11141" t="s">
        <v>20</v>
      </c>
      <c r="D11141" s="2">
        <v>3511.88</v>
      </c>
      <c r="E11141">
        <v>0.13</v>
      </c>
      <c r="F11141">
        <v>8</v>
      </c>
      <c r="G11141" s="1">
        <v>45131</v>
      </c>
      <c r="H11141" s="1">
        <v>45133</v>
      </c>
      <c r="I11141" t="s">
        <v>21</v>
      </c>
      <c r="J11141" t="s">
        <v>27</v>
      </c>
      <c r="K11141" s="2">
        <v>770.62</v>
      </c>
      <c r="L11141" t="s">
        <v>39</v>
      </c>
      <c r="M11141">
        <f>YEAR(Table1[[#This Row],[order_date]])</f>
        <v>2023</v>
      </c>
      <c r="N11141">
        <f>MONTH(Table1[[#This Row],[order_date]])</f>
        <v>7</v>
      </c>
      <c r="O11141" s="3">
        <f>Table1[[#This Row],[sales]]-Table1[[#This Row],[profit]]</f>
        <v>2741.26</v>
      </c>
      <c r="P11141" s="3">
        <f>Table1[[#This Row],[sales]]*Table1[[#This Row],[quantity]]</f>
        <v>28095.040000000001</v>
      </c>
      <c r="Q11141" s="9">
        <f>Table1[[#This Row],[delivery_date]]-Table1[[#This Row],[order_date]]</f>
        <v>2</v>
      </c>
    </row>
    <row r="11142" spans="1:17" x14ac:dyDescent="0.35">
      <c r="A11142" t="s">
        <v>11173</v>
      </c>
      <c r="B11142" t="s">
        <v>41</v>
      </c>
      <c r="C11142" t="s">
        <v>20</v>
      </c>
      <c r="D11142" s="2">
        <v>3610</v>
      </c>
      <c r="E11142">
        <v>0.47</v>
      </c>
      <c r="F11142">
        <v>7</v>
      </c>
      <c r="G11142" s="1">
        <v>45316</v>
      </c>
      <c r="H11142" s="1">
        <v>45318</v>
      </c>
      <c r="I11142" t="s">
        <v>31</v>
      </c>
      <c r="J11142" t="s">
        <v>27</v>
      </c>
      <c r="K11142" s="2">
        <v>225.25</v>
      </c>
      <c r="L11142" t="s">
        <v>23</v>
      </c>
      <c r="M11142">
        <f>YEAR(Table1[[#This Row],[order_date]])</f>
        <v>2024</v>
      </c>
      <c r="N11142">
        <f>MONTH(Table1[[#This Row],[order_date]])</f>
        <v>1</v>
      </c>
      <c r="O11142" s="3">
        <f>Table1[[#This Row],[sales]]-Table1[[#This Row],[profit]]</f>
        <v>3384.75</v>
      </c>
      <c r="P11142" s="3">
        <f>Table1[[#This Row],[sales]]*Table1[[#This Row],[quantity]]</f>
        <v>25270</v>
      </c>
      <c r="Q11142" s="9">
        <f>Table1[[#This Row],[delivery_date]]-Table1[[#This Row],[order_date]]</f>
        <v>2</v>
      </c>
    </row>
    <row r="11143" spans="1:17" x14ac:dyDescent="0.35">
      <c r="A11143" t="s">
        <v>11174</v>
      </c>
      <c r="B11143" t="s">
        <v>41</v>
      </c>
      <c r="C11143" t="s">
        <v>26</v>
      </c>
      <c r="D11143" s="2">
        <v>1589.8</v>
      </c>
      <c r="E11143">
        <v>0.28999999999999998</v>
      </c>
      <c r="F11143">
        <v>7</v>
      </c>
      <c r="G11143" s="1">
        <v>45406</v>
      </c>
      <c r="H11143" s="1">
        <v>45410</v>
      </c>
      <c r="I11143" t="s">
        <v>31</v>
      </c>
      <c r="J11143" t="s">
        <v>16</v>
      </c>
      <c r="K11143" s="2">
        <v>394.01</v>
      </c>
      <c r="L11143" t="s">
        <v>17</v>
      </c>
      <c r="M11143">
        <f>YEAR(Table1[[#This Row],[order_date]])</f>
        <v>2024</v>
      </c>
      <c r="N11143">
        <f>MONTH(Table1[[#This Row],[order_date]])</f>
        <v>4</v>
      </c>
      <c r="O11143" s="3">
        <f>Table1[[#This Row],[sales]]-Table1[[#This Row],[profit]]</f>
        <v>1195.79</v>
      </c>
      <c r="P11143" s="3">
        <f>Table1[[#This Row],[sales]]*Table1[[#This Row],[quantity]]</f>
        <v>11128.6</v>
      </c>
      <c r="Q11143" s="9">
        <f>Table1[[#This Row],[delivery_date]]-Table1[[#This Row],[order_date]]</f>
        <v>4</v>
      </c>
    </row>
    <row r="11144" spans="1:17" x14ac:dyDescent="0.35">
      <c r="A11144" t="s">
        <v>11175</v>
      </c>
      <c r="B11144" t="s">
        <v>13</v>
      </c>
      <c r="C11144" t="s">
        <v>14</v>
      </c>
      <c r="D11144" s="2">
        <v>3608.38</v>
      </c>
      <c r="E11144">
        <v>0.49</v>
      </c>
      <c r="F11144">
        <v>9</v>
      </c>
      <c r="G11144" s="1">
        <v>45215</v>
      </c>
      <c r="H11144" s="1">
        <v>45222</v>
      </c>
      <c r="I11144" t="s">
        <v>21</v>
      </c>
      <c r="J11144" t="s">
        <v>27</v>
      </c>
      <c r="K11144" s="2">
        <v>575.28</v>
      </c>
      <c r="L11144" t="s">
        <v>48</v>
      </c>
      <c r="M11144">
        <f>YEAR(Table1[[#This Row],[order_date]])</f>
        <v>2023</v>
      </c>
      <c r="N11144">
        <f>MONTH(Table1[[#This Row],[order_date]])</f>
        <v>10</v>
      </c>
      <c r="O11144" s="3">
        <f>Table1[[#This Row],[sales]]-Table1[[#This Row],[profit]]</f>
        <v>3033.1000000000004</v>
      </c>
      <c r="P11144" s="3">
        <f>Table1[[#This Row],[sales]]*Table1[[#This Row],[quantity]]</f>
        <v>32475.420000000002</v>
      </c>
      <c r="Q11144" s="9">
        <f>Table1[[#This Row],[delivery_date]]-Table1[[#This Row],[order_date]]</f>
        <v>7</v>
      </c>
    </row>
    <row r="11145" spans="1:17" x14ac:dyDescent="0.35">
      <c r="A11145" t="s">
        <v>11176</v>
      </c>
      <c r="B11145" t="s">
        <v>19</v>
      </c>
      <c r="C11145" t="s">
        <v>33</v>
      </c>
      <c r="D11145" s="2">
        <v>3577.88</v>
      </c>
      <c r="E11145">
        <v>0.02</v>
      </c>
      <c r="F11145">
        <v>5</v>
      </c>
      <c r="G11145" s="1">
        <v>45609</v>
      </c>
      <c r="H11145" s="1">
        <v>45616</v>
      </c>
      <c r="I11145" t="s">
        <v>21</v>
      </c>
      <c r="J11145" t="s">
        <v>16</v>
      </c>
      <c r="K11145" s="2">
        <v>841.15</v>
      </c>
      <c r="L11145" t="s">
        <v>39</v>
      </c>
      <c r="M11145">
        <f>YEAR(Table1[[#This Row],[order_date]])</f>
        <v>2024</v>
      </c>
      <c r="N11145">
        <f>MONTH(Table1[[#This Row],[order_date]])</f>
        <v>11</v>
      </c>
      <c r="O11145" s="3">
        <f>Table1[[#This Row],[sales]]-Table1[[#This Row],[profit]]</f>
        <v>2736.73</v>
      </c>
      <c r="P11145" s="3">
        <f>Table1[[#This Row],[sales]]*Table1[[#This Row],[quantity]]</f>
        <v>17889.400000000001</v>
      </c>
      <c r="Q11145" s="9">
        <f>Table1[[#This Row],[delivery_date]]-Table1[[#This Row],[order_date]]</f>
        <v>7</v>
      </c>
    </row>
    <row r="11146" spans="1:17" x14ac:dyDescent="0.35">
      <c r="A11146" t="s">
        <v>11177</v>
      </c>
      <c r="B11146" t="s">
        <v>13</v>
      </c>
      <c r="C11146" t="s">
        <v>20</v>
      </c>
      <c r="D11146" s="2">
        <v>3013.86</v>
      </c>
      <c r="E11146">
        <v>0.01</v>
      </c>
      <c r="F11146">
        <v>8</v>
      </c>
      <c r="G11146" s="1">
        <v>45137</v>
      </c>
      <c r="H11146" s="1">
        <v>45141</v>
      </c>
      <c r="I11146" t="s">
        <v>15</v>
      </c>
      <c r="J11146" t="s">
        <v>22</v>
      </c>
      <c r="K11146" s="2">
        <v>863.91</v>
      </c>
      <c r="L11146" t="s">
        <v>23</v>
      </c>
      <c r="M11146">
        <f>YEAR(Table1[[#This Row],[order_date]])</f>
        <v>2023</v>
      </c>
      <c r="N11146">
        <f>MONTH(Table1[[#This Row],[order_date]])</f>
        <v>7</v>
      </c>
      <c r="O11146" s="3">
        <f>Table1[[#This Row],[sales]]-Table1[[#This Row],[profit]]</f>
        <v>2149.9500000000003</v>
      </c>
      <c r="P11146" s="3">
        <f>Table1[[#This Row],[sales]]*Table1[[#This Row],[quantity]]</f>
        <v>24110.880000000001</v>
      </c>
      <c r="Q11146" s="9">
        <f>Table1[[#This Row],[delivery_date]]-Table1[[#This Row],[order_date]]</f>
        <v>4</v>
      </c>
    </row>
    <row r="11147" spans="1:17" x14ac:dyDescent="0.35">
      <c r="A11147" t="s">
        <v>11178</v>
      </c>
      <c r="B11147" t="s">
        <v>13</v>
      </c>
      <c r="C11147" t="s">
        <v>33</v>
      </c>
      <c r="D11147" s="2">
        <v>1850.71</v>
      </c>
      <c r="E11147">
        <v>0.24</v>
      </c>
      <c r="F11147">
        <v>2</v>
      </c>
      <c r="G11147" s="1">
        <v>45115</v>
      </c>
      <c r="H11147" s="1">
        <v>45116</v>
      </c>
      <c r="I11147" t="s">
        <v>21</v>
      </c>
      <c r="J11147" t="s">
        <v>27</v>
      </c>
      <c r="K11147" s="2">
        <v>387.05</v>
      </c>
      <c r="L11147" t="s">
        <v>39</v>
      </c>
      <c r="M11147">
        <f>YEAR(Table1[[#This Row],[order_date]])</f>
        <v>2023</v>
      </c>
      <c r="N11147">
        <f>MONTH(Table1[[#This Row],[order_date]])</f>
        <v>7</v>
      </c>
      <c r="O11147" s="3">
        <f>Table1[[#This Row],[sales]]-Table1[[#This Row],[profit]]</f>
        <v>1463.66</v>
      </c>
      <c r="P11147" s="3">
        <f>Table1[[#This Row],[sales]]*Table1[[#This Row],[quantity]]</f>
        <v>3701.42</v>
      </c>
      <c r="Q11147" s="9">
        <f>Table1[[#This Row],[delivery_date]]-Table1[[#This Row],[order_date]]</f>
        <v>1</v>
      </c>
    </row>
    <row r="11148" spans="1:17" x14ac:dyDescent="0.35">
      <c r="A11148" t="s">
        <v>11179</v>
      </c>
      <c r="B11148" t="s">
        <v>41</v>
      </c>
      <c r="C11148" t="s">
        <v>26</v>
      </c>
      <c r="D11148" s="2">
        <v>4073.97</v>
      </c>
      <c r="E11148">
        <v>0.43</v>
      </c>
      <c r="F11148">
        <v>8</v>
      </c>
      <c r="G11148" s="1">
        <v>45072</v>
      </c>
      <c r="H11148" s="1">
        <v>45074</v>
      </c>
      <c r="I11148" t="s">
        <v>15</v>
      </c>
      <c r="J11148" t="s">
        <v>22</v>
      </c>
      <c r="K11148" s="2">
        <v>898.76</v>
      </c>
      <c r="L11148" t="s">
        <v>48</v>
      </c>
      <c r="M11148">
        <f>YEAR(Table1[[#This Row],[order_date]])</f>
        <v>2023</v>
      </c>
      <c r="N11148">
        <f>MONTH(Table1[[#This Row],[order_date]])</f>
        <v>5</v>
      </c>
      <c r="O11148" s="3">
        <f>Table1[[#This Row],[sales]]-Table1[[#This Row],[profit]]</f>
        <v>3175.21</v>
      </c>
      <c r="P11148" s="3">
        <f>Table1[[#This Row],[sales]]*Table1[[#This Row],[quantity]]</f>
        <v>32591.759999999998</v>
      </c>
      <c r="Q11148" s="9">
        <f>Table1[[#This Row],[delivery_date]]-Table1[[#This Row],[order_date]]</f>
        <v>2</v>
      </c>
    </row>
    <row r="11149" spans="1:17" x14ac:dyDescent="0.35">
      <c r="A11149" t="s">
        <v>11180</v>
      </c>
      <c r="B11149" t="s">
        <v>13</v>
      </c>
      <c r="C11149" t="s">
        <v>14</v>
      </c>
      <c r="D11149" s="2">
        <v>4693.84</v>
      </c>
      <c r="E11149">
        <v>0.26</v>
      </c>
      <c r="F11149">
        <v>1</v>
      </c>
      <c r="G11149" s="1">
        <v>45068</v>
      </c>
      <c r="H11149" s="1">
        <v>45074</v>
      </c>
      <c r="I11149" t="s">
        <v>31</v>
      </c>
      <c r="J11149" t="s">
        <v>16</v>
      </c>
      <c r="K11149" s="2">
        <v>633.19000000000005</v>
      </c>
      <c r="L11149" t="s">
        <v>28</v>
      </c>
      <c r="M11149">
        <f>YEAR(Table1[[#This Row],[order_date]])</f>
        <v>2023</v>
      </c>
      <c r="N11149">
        <f>MONTH(Table1[[#This Row],[order_date]])</f>
        <v>5</v>
      </c>
      <c r="O11149" s="3">
        <f>Table1[[#This Row],[sales]]-Table1[[#This Row],[profit]]</f>
        <v>4060.65</v>
      </c>
      <c r="P11149" s="3">
        <f>Table1[[#This Row],[sales]]*Table1[[#This Row],[quantity]]</f>
        <v>4693.84</v>
      </c>
      <c r="Q11149" s="9">
        <f>Table1[[#This Row],[delivery_date]]-Table1[[#This Row],[order_date]]</f>
        <v>6</v>
      </c>
    </row>
    <row r="11150" spans="1:17" x14ac:dyDescent="0.35">
      <c r="A11150" t="s">
        <v>11181</v>
      </c>
      <c r="B11150" t="s">
        <v>25</v>
      </c>
      <c r="C11150" t="s">
        <v>20</v>
      </c>
      <c r="D11150" s="2">
        <v>4362.45</v>
      </c>
      <c r="E11150">
        <v>0.44</v>
      </c>
      <c r="F11150">
        <v>9</v>
      </c>
      <c r="G11150" s="1">
        <v>45085</v>
      </c>
      <c r="H11150" s="1">
        <v>45089</v>
      </c>
      <c r="I11150" t="s">
        <v>15</v>
      </c>
      <c r="J11150" t="s">
        <v>27</v>
      </c>
      <c r="K11150" s="2">
        <v>896.54</v>
      </c>
      <c r="L11150" t="s">
        <v>23</v>
      </c>
      <c r="M11150">
        <f>YEAR(Table1[[#This Row],[order_date]])</f>
        <v>2023</v>
      </c>
      <c r="N11150">
        <f>MONTH(Table1[[#This Row],[order_date]])</f>
        <v>6</v>
      </c>
      <c r="O11150" s="3">
        <f>Table1[[#This Row],[sales]]-Table1[[#This Row],[profit]]</f>
        <v>3465.91</v>
      </c>
      <c r="P11150" s="3">
        <f>Table1[[#This Row],[sales]]*Table1[[#This Row],[quantity]]</f>
        <v>39262.049999999996</v>
      </c>
      <c r="Q11150" s="9">
        <f>Table1[[#This Row],[delivery_date]]-Table1[[#This Row],[order_date]]</f>
        <v>4</v>
      </c>
    </row>
    <row r="11151" spans="1:17" x14ac:dyDescent="0.35">
      <c r="A11151" t="s">
        <v>11182</v>
      </c>
      <c r="B11151" t="s">
        <v>13</v>
      </c>
      <c r="C11151" t="s">
        <v>20</v>
      </c>
      <c r="D11151" s="2">
        <v>1290.5999999999999</v>
      </c>
      <c r="E11151">
        <v>7.0000000000000007E-2</v>
      </c>
      <c r="F11151">
        <v>1</v>
      </c>
      <c r="G11151" s="1">
        <v>45007</v>
      </c>
      <c r="H11151" s="1">
        <v>45013</v>
      </c>
      <c r="I11151" t="s">
        <v>15</v>
      </c>
      <c r="J11151" t="s">
        <v>27</v>
      </c>
      <c r="K11151" s="2">
        <v>295.76</v>
      </c>
      <c r="L11151" t="s">
        <v>39</v>
      </c>
      <c r="M11151">
        <f>YEAR(Table1[[#This Row],[order_date]])</f>
        <v>2023</v>
      </c>
      <c r="N11151">
        <f>MONTH(Table1[[#This Row],[order_date]])</f>
        <v>3</v>
      </c>
      <c r="O11151" s="3">
        <f>Table1[[#This Row],[sales]]-Table1[[#This Row],[profit]]</f>
        <v>994.83999999999992</v>
      </c>
      <c r="P11151" s="3">
        <f>Table1[[#This Row],[sales]]*Table1[[#This Row],[quantity]]</f>
        <v>1290.5999999999999</v>
      </c>
      <c r="Q11151" s="9">
        <f>Table1[[#This Row],[delivery_date]]-Table1[[#This Row],[order_date]]</f>
        <v>6</v>
      </c>
    </row>
    <row r="11152" spans="1:17" x14ac:dyDescent="0.35">
      <c r="A11152" t="s">
        <v>11183</v>
      </c>
      <c r="B11152" t="s">
        <v>13</v>
      </c>
      <c r="C11152" t="s">
        <v>20</v>
      </c>
      <c r="D11152" s="2">
        <v>2283.8000000000002</v>
      </c>
      <c r="E11152">
        <v>0.35</v>
      </c>
      <c r="F11152">
        <v>8</v>
      </c>
      <c r="G11152" s="1">
        <v>45061</v>
      </c>
      <c r="H11152" s="1">
        <v>45064</v>
      </c>
      <c r="I11152" t="s">
        <v>21</v>
      </c>
      <c r="J11152" t="s">
        <v>27</v>
      </c>
      <c r="K11152" s="2">
        <v>263.12</v>
      </c>
      <c r="L11152" t="s">
        <v>17</v>
      </c>
      <c r="M11152">
        <f>YEAR(Table1[[#This Row],[order_date]])</f>
        <v>2023</v>
      </c>
      <c r="N11152">
        <f>MONTH(Table1[[#This Row],[order_date]])</f>
        <v>5</v>
      </c>
      <c r="O11152" s="3">
        <f>Table1[[#This Row],[sales]]-Table1[[#This Row],[profit]]</f>
        <v>2020.6800000000003</v>
      </c>
      <c r="P11152" s="3">
        <f>Table1[[#This Row],[sales]]*Table1[[#This Row],[quantity]]</f>
        <v>18270.400000000001</v>
      </c>
      <c r="Q11152" s="9">
        <f>Table1[[#This Row],[delivery_date]]-Table1[[#This Row],[order_date]]</f>
        <v>3</v>
      </c>
    </row>
    <row r="11153" spans="1:17" x14ac:dyDescent="0.35">
      <c r="A11153" t="s">
        <v>11184</v>
      </c>
      <c r="B11153" t="s">
        <v>13</v>
      </c>
      <c r="C11153" t="s">
        <v>33</v>
      </c>
      <c r="D11153" s="2">
        <v>1777.83</v>
      </c>
      <c r="E11153">
        <v>0.33</v>
      </c>
      <c r="F11153">
        <v>3</v>
      </c>
      <c r="G11153" s="1">
        <v>45267</v>
      </c>
      <c r="H11153" s="1">
        <v>45269</v>
      </c>
      <c r="I11153" t="s">
        <v>21</v>
      </c>
      <c r="J11153" t="s">
        <v>16</v>
      </c>
      <c r="K11153" s="2">
        <v>236.05</v>
      </c>
      <c r="L11153" t="s">
        <v>39</v>
      </c>
      <c r="M11153">
        <f>YEAR(Table1[[#This Row],[order_date]])</f>
        <v>2023</v>
      </c>
      <c r="N11153">
        <f>MONTH(Table1[[#This Row],[order_date]])</f>
        <v>12</v>
      </c>
      <c r="O11153" s="3">
        <f>Table1[[#This Row],[sales]]-Table1[[#This Row],[profit]]</f>
        <v>1541.78</v>
      </c>
      <c r="P11153" s="3">
        <f>Table1[[#This Row],[sales]]*Table1[[#This Row],[quantity]]</f>
        <v>5333.49</v>
      </c>
      <c r="Q11153" s="9">
        <f>Table1[[#This Row],[delivery_date]]-Table1[[#This Row],[order_date]]</f>
        <v>2</v>
      </c>
    </row>
    <row r="11154" spans="1:17" x14ac:dyDescent="0.35">
      <c r="A11154" t="s">
        <v>11185</v>
      </c>
      <c r="B11154" t="s">
        <v>13</v>
      </c>
      <c r="C11154" t="s">
        <v>26</v>
      </c>
      <c r="D11154" s="2">
        <v>3566.65</v>
      </c>
      <c r="E11154">
        <v>0.27</v>
      </c>
      <c r="F11154">
        <v>4</v>
      </c>
      <c r="G11154" s="1">
        <v>44997</v>
      </c>
      <c r="H11154" s="1">
        <v>45000</v>
      </c>
      <c r="I11154" t="s">
        <v>21</v>
      </c>
      <c r="J11154" t="s">
        <v>27</v>
      </c>
      <c r="K11154" s="2">
        <v>258.36</v>
      </c>
      <c r="L11154" t="s">
        <v>34</v>
      </c>
      <c r="M11154">
        <f>YEAR(Table1[[#This Row],[order_date]])</f>
        <v>2023</v>
      </c>
      <c r="N11154">
        <f>MONTH(Table1[[#This Row],[order_date]])</f>
        <v>3</v>
      </c>
      <c r="O11154" s="3">
        <f>Table1[[#This Row],[sales]]-Table1[[#This Row],[profit]]</f>
        <v>3308.29</v>
      </c>
      <c r="P11154" s="3">
        <f>Table1[[#This Row],[sales]]*Table1[[#This Row],[quantity]]</f>
        <v>14266.6</v>
      </c>
      <c r="Q11154" s="9">
        <f>Table1[[#This Row],[delivery_date]]-Table1[[#This Row],[order_date]]</f>
        <v>3</v>
      </c>
    </row>
    <row r="11155" spans="1:17" x14ac:dyDescent="0.35">
      <c r="A11155" t="s">
        <v>11186</v>
      </c>
      <c r="B11155" t="s">
        <v>19</v>
      </c>
      <c r="C11155" t="s">
        <v>14</v>
      </c>
      <c r="D11155" s="2">
        <v>4174.3</v>
      </c>
      <c r="E11155">
        <v>0.2</v>
      </c>
      <c r="F11155">
        <v>7</v>
      </c>
      <c r="G11155" s="1">
        <v>45567</v>
      </c>
      <c r="H11155" s="1">
        <v>45571</v>
      </c>
      <c r="I11155" t="s">
        <v>21</v>
      </c>
      <c r="J11155" t="s">
        <v>27</v>
      </c>
      <c r="K11155" s="2">
        <v>1008.28</v>
      </c>
      <c r="L11155" t="s">
        <v>48</v>
      </c>
      <c r="M11155">
        <f>YEAR(Table1[[#This Row],[order_date]])</f>
        <v>2024</v>
      </c>
      <c r="N11155">
        <f>MONTH(Table1[[#This Row],[order_date]])</f>
        <v>10</v>
      </c>
      <c r="O11155" s="3">
        <f>Table1[[#This Row],[sales]]-Table1[[#This Row],[profit]]</f>
        <v>3166.0200000000004</v>
      </c>
      <c r="P11155" s="3">
        <f>Table1[[#This Row],[sales]]*Table1[[#This Row],[quantity]]</f>
        <v>29220.100000000002</v>
      </c>
      <c r="Q11155" s="9">
        <f>Table1[[#This Row],[delivery_date]]-Table1[[#This Row],[order_date]]</f>
        <v>4</v>
      </c>
    </row>
    <row r="11156" spans="1:17" x14ac:dyDescent="0.35">
      <c r="A11156" t="s">
        <v>11187</v>
      </c>
      <c r="B11156" t="s">
        <v>13</v>
      </c>
      <c r="C11156" t="s">
        <v>26</v>
      </c>
      <c r="D11156" s="2">
        <v>1157.4000000000001</v>
      </c>
      <c r="E11156">
        <v>0.32</v>
      </c>
      <c r="F11156">
        <v>3</v>
      </c>
      <c r="G11156" s="1">
        <v>45268</v>
      </c>
      <c r="H11156" s="1">
        <v>45269</v>
      </c>
      <c r="I11156" t="s">
        <v>21</v>
      </c>
      <c r="J11156" t="s">
        <v>27</v>
      </c>
      <c r="K11156" s="2">
        <v>239.57</v>
      </c>
      <c r="L11156" t="s">
        <v>39</v>
      </c>
      <c r="M11156">
        <f>YEAR(Table1[[#This Row],[order_date]])</f>
        <v>2023</v>
      </c>
      <c r="N11156">
        <f>MONTH(Table1[[#This Row],[order_date]])</f>
        <v>12</v>
      </c>
      <c r="O11156" s="3">
        <f>Table1[[#This Row],[sales]]-Table1[[#This Row],[profit]]</f>
        <v>917.83000000000015</v>
      </c>
      <c r="P11156" s="3">
        <f>Table1[[#This Row],[sales]]*Table1[[#This Row],[quantity]]</f>
        <v>3472.2000000000003</v>
      </c>
      <c r="Q11156" s="9">
        <f>Table1[[#This Row],[delivery_date]]-Table1[[#This Row],[order_date]]</f>
        <v>1</v>
      </c>
    </row>
    <row r="11157" spans="1:17" x14ac:dyDescent="0.35">
      <c r="A11157" t="s">
        <v>11188</v>
      </c>
      <c r="B11157" t="s">
        <v>25</v>
      </c>
      <c r="C11157" t="s">
        <v>20</v>
      </c>
      <c r="D11157" s="2">
        <v>4741.6499999999996</v>
      </c>
      <c r="E11157">
        <v>0.28000000000000003</v>
      </c>
      <c r="F11157">
        <v>9</v>
      </c>
      <c r="G11157" s="1">
        <v>45204</v>
      </c>
      <c r="H11157" s="1">
        <v>45206</v>
      </c>
      <c r="I11157" t="s">
        <v>31</v>
      </c>
      <c r="J11157" t="s">
        <v>22</v>
      </c>
      <c r="K11157" s="2">
        <v>692.21</v>
      </c>
      <c r="L11157" t="s">
        <v>17</v>
      </c>
      <c r="M11157">
        <f>YEAR(Table1[[#This Row],[order_date]])</f>
        <v>2023</v>
      </c>
      <c r="N11157">
        <f>MONTH(Table1[[#This Row],[order_date]])</f>
        <v>10</v>
      </c>
      <c r="O11157" s="3">
        <f>Table1[[#This Row],[sales]]-Table1[[#This Row],[profit]]</f>
        <v>4049.4399999999996</v>
      </c>
      <c r="P11157" s="3">
        <f>Table1[[#This Row],[sales]]*Table1[[#This Row],[quantity]]</f>
        <v>42674.85</v>
      </c>
      <c r="Q11157" s="9">
        <f>Table1[[#This Row],[delivery_date]]-Table1[[#This Row],[order_date]]</f>
        <v>2</v>
      </c>
    </row>
    <row r="11158" spans="1:17" x14ac:dyDescent="0.35">
      <c r="A11158" t="s">
        <v>11189</v>
      </c>
      <c r="B11158" t="s">
        <v>25</v>
      </c>
      <c r="C11158" t="s">
        <v>26</v>
      </c>
      <c r="D11158" s="2">
        <v>3418.91</v>
      </c>
      <c r="E11158">
        <v>0.14000000000000001</v>
      </c>
      <c r="F11158">
        <v>3</v>
      </c>
      <c r="G11158" s="1">
        <v>45013</v>
      </c>
      <c r="H11158" s="1">
        <v>45015</v>
      </c>
      <c r="I11158" t="s">
        <v>31</v>
      </c>
      <c r="J11158" t="s">
        <v>16</v>
      </c>
      <c r="K11158" s="2">
        <v>626.64</v>
      </c>
      <c r="L11158" t="s">
        <v>48</v>
      </c>
      <c r="M11158">
        <f>YEAR(Table1[[#This Row],[order_date]])</f>
        <v>2023</v>
      </c>
      <c r="N11158">
        <f>MONTH(Table1[[#This Row],[order_date]])</f>
        <v>3</v>
      </c>
      <c r="O11158" s="3">
        <f>Table1[[#This Row],[sales]]-Table1[[#This Row],[profit]]</f>
        <v>2792.27</v>
      </c>
      <c r="P11158" s="3">
        <f>Table1[[#This Row],[sales]]*Table1[[#This Row],[quantity]]</f>
        <v>10256.73</v>
      </c>
      <c r="Q11158" s="9">
        <f>Table1[[#This Row],[delivery_date]]-Table1[[#This Row],[order_date]]</f>
        <v>2</v>
      </c>
    </row>
    <row r="11159" spans="1:17" x14ac:dyDescent="0.35">
      <c r="A11159" t="s">
        <v>11190</v>
      </c>
      <c r="B11159" t="s">
        <v>13</v>
      </c>
      <c r="C11159" t="s">
        <v>33</v>
      </c>
      <c r="D11159" s="2">
        <v>1170.3900000000001</v>
      </c>
      <c r="E11159">
        <v>0.05</v>
      </c>
      <c r="F11159">
        <v>8</v>
      </c>
      <c r="G11159" s="1">
        <v>45018</v>
      </c>
      <c r="H11159" s="1">
        <v>45025</v>
      </c>
      <c r="I11159" t="s">
        <v>31</v>
      </c>
      <c r="J11159" t="s">
        <v>27</v>
      </c>
      <c r="K11159" s="2">
        <v>256.72000000000003</v>
      </c>
      <c r="L11159" t="s">
        <v>48</v>
      </c>
      <c r="M11159">
        <f>YEAR(Table1[[#This Row],[order_date]])</f>
        <v>2023</v>
      </c>
      <c r="N11159">
        <f>MONTH(Table1[[#This Row],[order_date]])</f>
        <v>4</v>
      </c>
      <c r="O11159" s="3">
        <f>Table1[[#This Row],[sales]]-Table1[[#This Row],[profit]]</f>
        <v>913.67000000000007</v>
      </c>
      <c r="P11159" s="3">
        <f>Table1[[#This Row],[sales]]*Table1[[#This Row],[quantity]]</f>
        <v>9363.1200000000008</v>
      </c>
      <c r="Q11159" s="9">
        <f>Table1[[#This Row],[delivery_date]]-Table1[[#This Row],[order_date]]</f>
        <v>7</v>
      </c>
    </row>
    <row r="11160" spans="1:17" x14ac:dyDescent="0.35">
      <c r="A11160" t="s">
        <v>11191</v>
      </c>
      <c r="B11160" t="s">
        <v>41</v>
      </c>
      <c r="C11160" t="s">
        <v>36</v>
      </c>
      <c r="D11160" s="2">
        <v>1918.36</v>
      </c>
      <c r="E11160">
        <v>0.19</v>
      </c>
      <c r="F11160">
        <v>8</v>
      </c>
      <c r="G11160" s="1">
        <v>45117</v>
      </c>
      <c r="H11160" s="1">
        <v>45123</v>
      </c>
      <c r="I11160" t="s">
        <v>21</v>
      </c>
      <c r="J11160" t="s">
        <v>16</v>
      </c>
      <c r="K11160" s="2">
        <v>183.8</v>
      </c>
      <c r="L11160" t="s">
        <v>28</v>
      </c>
      <c r="M11160">
        <f>YEAR(Table1[[#This Row],[order_date]])</f>
        <v>2023</v>
      </c>
      <c r="N11160">
        <f>MONTH(Table1[[#This Row],[order_date]])</f>
        <v>7</v>
      </c>
      <c r="O11160" s="3">
        <f>Table1[[#This Row],[sales]]-Table1[[#This Row],[profit]]</f>
        <v>1734.56</v>
      </c>
      <c r="P11160" s="3">
        <f>Table1[[#This Row],[sales]]*Table1[[#This Row],[quantity]]</f>
        <v>15346.88</v>
      </c>
      <c r="Q11160" s="9">
        <f>Table1[[#This Row],[delivery_date]]-Table1[[#This Row],[order_date]]</f>
        <v>6</v>
      </c>
    </row>
    <row r="11161" spans="1:17" x14ac:dyDescent="0.35">
      <c r="A11161" t="s">
        <v>11192</v>
      </c>
      <c r="B11161" t="s">
        <v>19</v>
      </c>
      <c r="C11161" t="s">
        <v>36</v>
      </c>
      <c r="D11161" s="2">
        <v>612.57000000000005</v>
      </c>
      <c r="E11161">
        <v>0.26</v>
      </c>
      <c r="F11161">
        <v>3</v>
      </c>
      <c r="G11161" s="1">
        <v>45158</v>
      </c>
      <c r="H11161" s="1">
        <v>45162</v>
      </c>
      <c r="I11161" t="s">
        <v>15</v>
      </c>
      <c r="J11161" t="s">
        <v>16</v>
      </c>
      <c r="K11161" s="2">
        <v>134.33000000000001</v>
      </c>
      <c r="L11161" t="s">
        <v>39</v>
      </c>
      <c r="M11161">
        <f>YEAR(Table1[[#This Row],[order_date]])</f>
        <v>2023</v>
      </c>
      <c r="N11161">
        <f>MONTH(Table1[[#This Row],[order_date]])</f>
        <v>8</v>
      </c>
      <c r="O11161" s="3">
        <f>Table1[[#This Row],[sales]]-Table1[[#This Row],[profit]]</f>
        <v>478.24</v>
      </c>
      <c r="P11161" s="3">
        <f>Table1[[#This Row],[sales]]*Table1[[#This Row],[quantity]]</f>
        <v>1837.71</v>
      </c>
      <c r="Q11161" s="9">
        <f>Table1[[#This Row],[delivery_date]]-Table1[[#This Row],[order_date]]</f>
        <v>4</v>
      </c>
    </row>
    <row r="11162" spans="1:17" x14ac:dyDescent="0.35">
      <c r="A11162" t="s">
        <v>11193</v>
      </c>
      <c r="B11162" t="s">
        <v>13</v>
      </c>
      <c r="C11162" t="s">
        <v>14</v>
      </c>
      <c r="D11162" s="2">
        <v>3025.64</v>
      </c>
      <c r="E11162">
        <v>0.25</v>
      </c>
      <c r="F11162">
        <v>3</v>
      </c>
      <c r="G11162" s="1">
        <v>45372</v>
      </c>
      <c r="H11162" s="1">
        <v>45375</v>
      </c>
      <c r="I11162" t="s">
        <v>15</v>
      </c>
      <c r="J11162" t="s">
        <v>27</v>
      </c>
      <c r="K11162" s="2">
        <v>626.67999999999995</v>
      </c>
      <c r="L11162" t="s">
        <v>17</v>
      </c>
      <c r="M11162">
        <f>YEAR(Table1[[#This Row],[order_date]])</f>
        <v>2024</v>
      </c>
      <c r="N11162">
        <f>MONTH(Table1[[#This Row],[order_date]])</f>
        <v>3</v>
      </c>
      <c r="O11162" s="3">
        <f>Table1[[#This Row],[sales]]-Table1[[#This Row],[profit]]</f>
        <v>2398.96</v>
      </c>
      <c r="P11162" s="3">
        <f>Table1[[#This Row],[sales]]*Table1[[#This Row],[quantity]]</f>
        <v>9076.92</v>
      </c>
      <c r="Q11162" s="9">
        <f>Table1[[#This Row],[delivery_date]]-Table1[[#This Row],[order_date]]</f>
        <v>3</v>
      </c>
    </row>
    <row r="11163" spans="1:17" x14ac:dyDescent="0.35">
      <c r="A11163" t="s">
        <v>11194</v>
      </c>
      <c r="B11163" t="s">
        <v>13</v>
      </c>
      <c r="C11163" t="s">
        <v>14</v>
      </c>
      <c r="D11163" s="2">
        <v>929.04</v>
      </c>
      <c r="E11163">
        <v>0.21</v>
      </c>
      <c r="F11163">
        <v>5</v>
      </c>
      <c r="G11163" s="1">
        <v>45182</v>
      </c>
      <c r="H11163" s="1">
        <v>45188</v>
      </c>
      <c r="I11163" t="s">
        <v>15</v>
      </c>
      <c r="J11163" t="s">
        <v>27</v>
      </c>
      <c r="K11163" s="2">
        <v>196.87</v>
      </c>
      <c r="L11163" t="s">
        <v>17</v>
      </c>
      <c r="M11163">
        <f>YEAR(Table1[[#This Row],[order_date]])</f>
        <v>2023</v>
      </c>
      <c r="N11163">
        <f>MONTH(Table1[[#This Row],[order_date]])</f>
        <v>9</v>
      </c>
      <c r="O11163" s="3">
        <f>Table1[[#This Row],[sales]]-Table1[[#This Row],[profit]]</f>
        <v>732.17</v>
      </c>
      <c r="P11163" s="3">
        <f>Table1[[#This Row],[sales]]*Table1[[#This Row],[quantity]]</f>
        <v>4645.2</v>
      </c>
      <c r="Q11163" s="9">
        <f>Table1[[#This Row],[delivery_date]]-Table1[[#This Row],[order_date]]</f>
        <v>6</v>
      </c>
    </row>
    <row r="11164" spans="1:17" x14ac:dyDescent="0.35">
      <c r="A11164" t="s">
        <v>11195</v>
      </c>
      <c r="B11164" t="s">
        <v>13</v>
      </c>
      <c r="C11164" t="s">
        <v>26</v>
      </c>
      <c r="D11164" s="2">
        <v>3496.14</v>
      </c>
      <c r="E11164">
        <v>0.16</v>
      </c>
      <c r="F11164">
        <v>8</v>
      </c>
      <c r="G11164" s="1">
        <v>45484</v>
      </c>
      <c r="H11164" s="1">
        <v>45489</v>
      </c>
      <c r="I11164" t="s">
        <v>15</v>
      </c>
      <c r="J11164" t="s">
        <v>27</v>
      </c>
      <c r="K11164" s="2">
        <v>458.98</v>
      </c>
      <c r="L11164" t="s">
        <v>28</v>
      </c>
      <c r="M11164">
        <f>YEAR(Table1[[#This Row],[order_date]])</f>
        <v>2024</v>
      </c>
      <c r="N11164">
        <f>MONTH(Table1[[#This Row],[order_date]])</f>
        <v>7</v>
      </c>
      <c r="O11164" s="3">
        <f>Table1[[#This Row],[sales]]-Table1[[#This Row],[profit]]</f>
        <v>3037.16</v>
      </c>
      <c r="P11164" s="3">
        <f>Table1[[#This Row],[sales]]*Table1[[#This Row],[quantity]]</f>
        <v>27969.119999999999</v>
      </c>
      <c r="Q11164" s="9">
        <f>Table1[[#This Row],[delivery_date]]-Table1[[#This Row],[order_date]]</f>
        <v>5</v>
      </c>
    </row>
    <row r="11165" spans="1:17" x14ac:dyDescent="0.35">
      <c r="A11165" t="s">
        <v>11196</v>
      </c>
      <c r="B11165" t="s">
        <v>41</v>
      </c>
      <c r="C11165" t="s">
        <v>14</v>
      </c>
      <c r="D11165" s="2">
        <v>3712.51</v>
      </c>
      <c r="E11165">
        <v>0.18</v>
      </c>
      <c r="F11165">
        <v>6</v>
      </c>
      <c r="G11165" s="1">
        <v>45495</v>
      </c>
      <c r="H11165" s="1">
        <v>45501</v>
      </c>
      <c r="I11165" t="s">
        <v>21</v>
      </c>
      <c r="J11165" t="s">
        <v>22</v>
      </c>
      <c r="K11165" s="2">
        <v>325.63</v>
      </c>
      <c r="L11165" t="s">
        <v>23</v>
      </c>
      <c r="M11165">
        <f>YEAR(Table1[[#This Row],[order_date]])</f>
        <v>2024</v>
      </c>
      <c r="N11165">
        <f>MONTH(Table1[[#This Row],[order_date]])</f>
        <v>7</v>
      </c>
      <c r="O11165" s="3">
        <f>Table1[[#This Row],[sales]]-Table1[[#This Row],[profit]]</f>
        <v>3386.88</v>
      </c>
      <c r="P11165" s="3">
        <f>Table1[[#This Row],[sales]]*Table1[[#This Row],[quantity]]</f>
        <v>22275.06</v>
      </c>
      <c r="Q11165" s="9">
        <f>Table1[[#This Row],[delivery_date]]-Table1[[#This Row],[order_date]]</f>
        <v>6</v>
      </c>
    </row>
    <row r="11166" spans="1:17" x14ac:dyDescent="0.35">
      <c r="A11166" t="s">
        <v>11197</v>
      </c>
      <c r="B11166" t="s">
        <v>41</v>
      </c>
      <c r="C11166" t="s">
        <v>33</v>
      </c>
      <c r="D11166" s="2">
        <v>2448.7399999999998</v>
      </c>
      <c r="E11166">
        <v>0.13</v>
      </c>
      <c r="F11166">
        <v>5</v>
      </c>
      <c r="G11166" s="1">
        <v>45099</v>
      </c>
      <c r="H11166" s="1">
        <v>45106</v>
      </c>
      <c r="I11166" t="s">
        <v>15</v>
      </c>
      <c r="J11166" t="s">
        <v>16</v>
      </c>
      <c r="K11166" s="2">
        <v>361.91</v>
      </c>
      <c r="L11166" t="s">
        <v>23</v>
      </c>
      <c r="M11166">
        <f>YEAR(Table1[[#This Row],[order_date]])</f>
        <v>2023</v>
      </c>
      <c r="N11166">
        <f>MONTH(Table1[[#This Row],[order_date]])</f>
        <v>6</v>
      </c>
      <c r="O11166" s="3">
        <f>Table1[[#This Row],[sales]]-Table1[[#This Row],[profit]]</f>
        <v>2086.83</v>
      </c>
      <c r="P11166" s="3">
        <f>Table1[[#This Row],[sales]]*Table1[[#This Row],[quantity]]</f>
        <v>12243.699999999999</v>
      </c>
      <c r="Q11166" s="9">
        <f>Table1[[#This Row],[delivery_date]]-Table1[[#This Row],[order_date]]</f>
        <v>7</v>
      </c>
    </row>
    <row r="11167" spans="1:17" x14ac:dyDescent="0.35">
      <c r="A11167" t="s">
        <v>11198</v>
      </c>
      <c r="B11167" t="s">
        <v>41</v>
      </c>
      <c r="C11167" t="s">
        <v>20</v>
      </c>
      <c r="D11167" s="2">
        <v>559.70000000000005</v>
      </c>
      <c r="E11167">
        <v>0.28999999999999998</v>
      </c>
      <c r="F11167">
        <v>5</v>
      </c>
      <c r="G11167" s="1">
        <v>45640</v>
      </c>
      <c r="H11167" s="1">
        <v>45644</v>
      </c>
      <c r="I11167" t="s">
        <v>15</v>
      </c>
      <c r="J11167" t="s">
        <v>16</v>
      </c>
      <c r="K11167" s="2">
        <v>41.14</v>
      </c>
      <c r="L11167" t="s">
        <v>39</v>
      </c>
      <c r="M11167">
        <f>YEAR(Table1[[#This Row],[order_date]])</f>
        <v>2024</v>
      </c>
      <c r="N11167">
        <f>MONTH(Table1[[#This Row],[order_date]])</f>
        <v>12</v>
      </c>
      <c r="O11167" s="3">
        <f>Table1[[#This Row],[sales]]-Table1[[#This Row],[profit]]</f>
        <v>518.56000000000006</v>
      </c>
      <c r="P11167" s="3">
        <f>Table1[[#This Row],[sales]]*Table1[[#This Row],[quantity]]</f>
        <v>2798.5</v>
      </c>
      <c r="Q11167" s="9">
        <f>Table1[[#This Row],[delivery_date]]-Table1[[#This Row],[order_date]]</f>
        <v>4</v>
      </c>
    </row>
    <row r="11168" spans="1:17" x14ac:dyDescent="0.35">
      <c r="A11168" t="s">
        <v>11199</v>
      </c>
      <c r="B11168" t="s">
        <v>19</v>
      </c>
      <c r="C11168" t="s">
        <v>20</v>
      </c>
      <c r="D11168" s="2">
        <v>3093.28</v>
      </c>
      <c r="E11168">
        <v>0.42</v>
      </c>
      <c r="F11168">
        <v>6</v>
      </c>
      <c r="G11168" s="1">
        <v>45390</v>
      </c>
      <c r="H11168" s="1">
        <v>45396</v>
      </c>
      <c r="I11168" t="s">
        <v>21</v>
      </c>
      <c r="J11168" t="s">
        <v>27</v>
      </c>
      <c r="K11168" s="2">
        <v>281.07</v>
      </c>
      <c r="L11168" t="s">
        <v>48</v>
      </c>
      <c r="M11168">
        <f>YEAR(Table1[[#This Row],[order_date]])</f>
        <v>2024</v>
      </c>
      <c r="N11168">
        <f>MONTH(Table1[[#This Row],[order_date]])</f>
        <v>4</v>
      </c>
      <c r="O11168" s="3">
        <f>Table1[[#This Row],[sales]]-Table1[[#This Row],[profit]]</f>
        <v>2812.21</v>
      </c>
      <c r="P11168" s="3">
        <f>Table1[[#This Row],[sales]]*Table1[[#This Row],[quantity]]</f>
        <v>18559.68</v>
      </c>
      <c r="Q11168" s="9">
        <f>Table1[[#This Row],[delivery_date]]-Table1[[#This Row],[order_date]]</f>
        <v>6</v>
      </c>
    </row>
    <row r="11169" spans="1:17" x14ac:dyDescent="0.35">
      <c r="A11169" t="s">
        <v>11200</v>
      </c>
      <c r="B11169" t="s">
        <v>25</v>
      </c>
      <c r="C11169" t="s">
        <v>26</v>
      </c>
      <c r="D11169" s="2">
        <v>1923.81</v>
      </c>
      <c r="E11169">
        <v>0.44</v>
      </c>
      <c r="F11169">
        <v>8</v>
      </c>
      <c r="G11169" s="1">
        <v>45395</v>
      </c>
      <c r="H11169" s="1">
        <v>45398</v>
      </c>
      <c r="I11169" t="s">
        <v>15</v>
      </c>
      <c r="J11169" t="s">
        <v>22</v>
      </c>
      <c r="K11169" s="2">
        <v>362.59</v>
      </c>
      <c r="L11169" t="s">
        <v>39</v>
      </c>
      <c r="M11169">
        <f>YEAR(Table1[[#This Row],[order_date]])</f>
        <v>2024</v>
      </c>
      <c r="N11169">
        <f>MONTH(Table1[[#This Row],[order_date]])</f>
        <v>4</v>
      </c>
      <c r="O11169" s="3">
        <f>Table1[[#This Row],[sales]]-Table1[[#This Row],[profit]]</f>
        <v>1561.22</v>
      </c>
      <c r="P11169" s="3">
        <f>Table1[[#This Row],[sales]]*Table1[[#This Row],[quantity]]</f>
        <v>15390.48</v>
      </c>
      <c r="Q11169" s="9">
        <f>Table1[[#This Row],[delivery_date]]-Table1[[#This Row],[order_date]]</f>
        <v>3</v>
      </c>
    </row>
    <row r="11170" spans="1:17" x14ac:dyDescent="0.35">
      <c r="A11170" t="s">
        <v>11201</v>
      </c>
      <c r="B11170" t="s">
        <v>19</v>
      </c>
      <c r="C11170" t="s">
        <v>20</v>
      </c>
      <c r="D11170" s="2">
        <v>4753.2700000000004</v>
      </c>
      <c r="E11170">
        <v>0.5</v>
      </c>
      <c r="F11170">
        <v>6</v>
      </c>
      <c r="G11170" s="1">
        <v>45451</v>
      </c>
      <c r="H11170" s="1">
        <v>45457</v>
      </c>
      <c r="I11170" t="s">
        <v>31</v>
      </c>
      <c r="J11170" t="s">
        <v>22</v>
      </c>
      <c r="K11170" s="2">
        <v>1337.34</v>
      </c>
      <c r="L11170" t="s">
        <v>28</v>
      </c>
      <c r="M11170">
        <f>YEAR(Table1[[#This Row],[order_date]])</f>
        <v>2024</v>
      </c>
      <c r="N11170">
        <f>MONTH(Table1[[#This Row],[order_date]])</f>
        <v>6</v>
      </c>
      <c r="O11170" s="3">
        <f>Table1[[#This Row],[sales]]-Table1[[#This Row],[profit]]</f>
        <v>3415.9300000000003</v>
      </c>
      <c r="P11170" s="3">
        <f>Table1[[#This Row],[sales]]*Table1[[#This Row],[quantity]]</f>
        <v>28519.620000000003</v>
      </c>
      <c r="Q11170" s="9">
        <f>Table1[[#This Row],[delivery_date]]-Table1[[#This Row],[order_date]]</f>
        <v>6</v>
      </c>
    </row>
    <row r="11171" spans="1:17" x14ac:dyDescent="0.35">
      <c r="A11171" t="s">
        <v>11202</v>
      </c>
      <c r="B11171" t="s">
        <v>41</v>
      </c>
      <c r="C11171" t="s">
        <v>26</v>
      </c>
      <c r="D11171" s="2">
        <v>2614.71</v>
      </c>
      <c r="E11171">
        <v>0.04</v>
      </c>
      <c r="F11171">
        <v>7</v>
      </c>
      <c r="G11171" s="1">
        <v>45421</v>
      </c>
      <c r="H11171" s="1">
        <v>45424</v>
      </c>
      <c r="I11171" t="s">
        <v>15</v>
      </c>
      <c r="J11171" t="s">
        <v>27</v>
      </c>
      <c r="K11171" s="2">
        <v>276.38</v>
      </c>
      <c r="L11171" t="s">
        <v>34</v>
      </c>
      <c r="M11171">
        <f>YEAR(Table1[[#This Row],[order_date]])</f>
        <v>2024</v>
      </c>
      <c r="N11171">
        <f>MONTH(Table1[[#This Row],[order_date]])</f>
        <v>5</v>
      </c>
      <c r="O11171" s="3">
        <f>Table1[[#This Row],[sales]]-Table1[[#This Row],[profit]]</f>
        <v>2338.33</v>
      </c>
      <c r="P11171" s="3">
        <f>Table1[[#This Row],[sales]]*Table1[[#This Row],[quantity]]</f>
        <v>18302.97</v>
      </c>
      <c r="Q11171" s="9">
        <f>Table1[[#This Row],[delivery_date]]-Table1[[#This Row],[order_date]]</f>
        <v>3</v>
      </c>
    </row>
    <row r="11172" spans="1:17" x14ac:dyDescent="0.35">
      <c r="A11172" t="s">
        <v>11203</v>
      </c>
      <c r="B11172" t="s">
        <v>25</v>
      </c>
      <c r="C11172" t="s">
        <v>14</v>
      </c>
      <c r="D11172" s="2">
        <v>454.1</v>
      </c>
      <c r="E11172">
        <v>0.11</v>
      </c>
      <c r="F11172">
        <v>9</v>
      </c>
      <c r="G11172" s="1">
        <v>45532</v>
      </c>
      <c r="H11172" s="1">
        <v>45538</v>
      </c>
      <c r="I11172" t="s">
        <v>31</v>
      </c>
      <c r="J11172" t="s">
        <v>22</v>
      </c>
      <c r="K11172" s="2">
        <v>83.62</v>
      </c>
      <c r="L11172" t="s">
        <v>39</v>
      </c>
      <c r="M11172">
        <f>YEAR(Table1[[#This Row],[order_date]])</f>
        <v>2024</v>
      </c>
      <c r="N11172">
        <f>MONTH(Table1[[#This Row],[order_date]])</f>
        <v>8</v>
      </c>
      <c r="O11172" s="3">
        <f>Table1[[#This Row],[sales]]-Table1[[#This Row],[profit]]</f>
        <v>370.48</v>
      </c>
      <c r="P11172" s="3">
        <f>Table1[[#This Row],[sales]]*Table1[[#This Row],[quantity]]</f>
        <v>4086.9</v>
      </c>
      <c r="Q11172" s="9">
        <f>Table1[[#This Row],[delivery_date]]-Table1[[#This Row],[order_date]]</f>
        <v>6</v>
      </c>
    </row>
    <row r="11173" spans="1:17" x14ac:dyDescent="0.35">
      <c r="A11173" t="s">
        <v>11204</v>
      </c>
      <c r="B11173" t="s">
        <v>25</v>
      </c>
      <c r="C11173" t="s">
        <v>14</v>
      </c>
      <c r="D11173" s="2">
        <v>3216.64</v>
      </c>
      <c r="E11173">
        <v>0.37</v>
      </c>
      <c r="F11173">
        <v>7</v>
      </c>
      <c r="G11173" s="1">
        <v>45068</v>
      </c>
      <c r="H11173" s="1">
        <v>45073</v>
      </c>
      <c r="I11173" t="s">
        <v>31</v>
      </c>
      <c r="J11173" t="s">
        <v>22</v>
      </c>
      <c r="K11173" s="2">
        <v>287.93</v>
      </c>
      <c r="L11173" t="s">
        <v>34</v>
      </c>
      <c r="M11173">
        <f>YEAR(Table1[[#This Row],[order_date]])</f>
        <v>2023</v>
      </c>
      <c r="N11173">
        <f>MONTH(Table1[[#This Row],[order_date]])</f>
        <v>5</v>
      </c>
      <c r="O11173" s="3">
        <f>Table1[[#This Row],[sales]]-Table1[[#This Row],[profit]]</f>
        <v>2928.71</v>
      </c>
      <c r="P11173" s="3">
        <f>Table1[[#This Row],[sales]]*Table1[[#This Row],[quantity]]</f>
        <v>22516.48</v>
      </c>
      <c r="Q11173" s="9">
        <f>Table1[[#This Row],[delivery_date]]-Table1[[#This Row],[order_date]]</f>
        <v>5</v>
      </c>
    </row>
    <row r="11174" spans="1:17" x14ac:dyDescent="0.35">
      <c r="A11174" t="s">
        <v>11205</v>
      </c>
      <c r="B11174" t="s">
        <v>41</v>
      </c>
      <c r="C11174" t="s">
        <v>33</v>
      </c>
      <c r="D11174" s="2">
        <v>3918.83</v>
      </c>
      <c r="E11174">
        <v>0.32</v>
      </c>
      <c r="F11174">
        <v>9</v>
      </c>
      <c r="G11174" s="1">
        <v>45219</v>
      </c>
      <c r="H11174" s="1">
        <v>45221</v>
      </c>
      <c r="I11174" t="s">
        <v>21</v>
      </c>
      <c r="J11174" t="s">
        <v>27</v>
      </c>
      <c r="K11174" s="2">
        <v>721.91</v>
      </c>
      <c r="L11174" t="s">
        <v>34</v>
      </c>
      <c r="M11174">
        <f>YEAR(Table1[[#This Row],[order_date]])</f>
        <v>2023</v>
      </c>
      <c r="N11174">
        <f>MONTH(Table1[[#This Row],[order_date]])</f>
        <v>10</v>
      </c>
      <c r="O11174" s="3">
        <f>Table1[[#This Row],[sales]]-Table1[[#This Row],[profit]]</f>
        <v>3196.92</v>
      </c>
      <c r="P11174" s="3">
        <f>Table1[[#This Row],[sales]]*Table1[[#This Row],[quantity]]</f>
        <v>35269.47</v>
      </c>
      <c r="Q11174" s="9">
        <f>Table1[[#This Row],[delivery_date]]-Table1[[#This Row],[order_date]]</f>
        <v>2</v>
      </c>
    </row>
    <row r="11175" spans="1:17" x14ac:dyDescent="0.35">
      <c r="A11175" t="s">
        <v>11206</v>
      </c>
      <c r="B11175" t="s">
        <v>41</v>
      </c>
      <c r="C11175" t="s">
        <v>20</v>
      </c>
      <c r="D11175" s="2">
        <v>886.46</v>
      </c>
      <c r="E11175">
        <v>7.0000000000000007E-2</v>
      </c>
      <c r="F11175">
        <v>1</v>
      </c>
      <c r="G11175" s="1">
        <v>45399</v>
      </c>
      <c r="H11175" s="1">
        <v>45406</v>
      </c>
      <c r="I11175" t="s">
        <v>31</v>
      </c>
      <c r="J11175" t="s">
        <v>22</v>
      </c>
      <c r="K11175" s="2">
        <v>211.53</v>
      </c>
      <c r="L11175" t="s">
        <v>34</v>
      </c>
      <c r="M11175">
        <f>YEAR(Table1[[#This Row],[order_date]])</f>
        <v>2024</v>
      </c>
      <c r="N11175">
        <f>MONTH(Table1[[#This Row],[order_date]])</f>
        <v>4</v>
      </c>
      <c r="O11175" s="3">
        <f>Table1[[#This Row],[sales]]-Table1[[#This Row],[profit]]</f>
        <v>674.93000000000006</v>
      </c>
      <c r="P11175" s="3">
        <f>Table1[[#This Row],[sales]]*Table1[[#This Row],[quantity]]</f>
        <v>886.46</v>
      </c>
      <c r="Q11175" s="9">
        <f>Table1[[#This Row],[delivery_date]]-Table1[[#This Row],[order_date]]</f>
        <v>7</v>
      </c>
    </row>
    <row r="11176" spans="1:17" x14ac:dyDescent="0.35">
      <c r="A11176" t="s">
        <v>11207</v>
      </c>
      <c r="B11176" t="s">
        <v>19</v>
      </c>
      <c r="C11176" t="s">
        <v>33</v>
      </c>
      <c r="D11176" s="2">
        <v>2300.38</v>
      </c>
      <c r="E11176">
        <v>0.32</v>
      </c>
      <c r="F11176">
        <v>3</v>
      </c>
      <c r="G11176" s="1">
        <v>45541</v>
      </c>
      <c r="H11176" s="1">
        <v>45542</v>
      </c>
      <c r="I11176" t="s">
        <v>15</v>
      </c>
      <c r="J11176" t="s">
        <v>16</v>
      </c>
      <c r="K11176" s="2">
        <v>582.47</v>
      </c>
      <c r="L11176" t="s">
        <v>39</v>
      </c>
      <c r="M11176">
        <f>YEAR(Table1[[#This Row],[order_date]])</f>
        <v>2024</v>
      </c>
      <c r="N11176">
        <f>MONTH(Table1[[#This Row],[order_date]])</f>
        <v>9</v>
      </c>
      <c r="O11176" s="3">
        <f>Table1[[#This Row],[sales]]-Table1[[#This Row],[profit]]</f>
        <v>1717.91</v>
      </c>
      <c r="P11176" s="3">
        <f>Table1[[#This Row],[sales]]*Table1[[#This Row],[quantity]]</f>
        <v>6901.14</v>
      </c>
      <c r="Q11176" s="9">
        <f>Table1[[#This Row],[delivery_date]]-Table1[[#This Row],[order_date]]</f>
        <v>1</v>
      </c>
    </row>
    <row r="11177" spans="1:17" x14ac:dyDescent="0.35">
      <c r="A11177" t="s">
        <v>11208</v>
      </c>
      <c r="B11177" t="s">
        <v>41</v>
      </c>
      <c r="C11177" t="s">
        <v>36</v>
      </c>
      <c r="D11177" s="2">
        <v>3741.67</v>
      </c>
      <c r="E11177">
        <v>0.2</v>
      </c>
      <c r="F11177">
        <v>6</v>
      </c>
      <c r="G11177" s="1">
        <v>45273</v>
      </c>
      <c r="H11177" s="1">
        <v>45278</v>
      </c>
      <c r="I11177" t="s">
        <v>21</v>
      </c>
      <c r="J11177" t="s">
        <v>16</v>
      </c>
      <c r="K11177" s="2">
        <v>841.57</v>
      </c>
      <c r="L11177" t="s">
        <v>39</v>
      </c>
      <c r="M11177">
        <f>YEAR(Table1[[#This Row],[order_date]])</f>
        <v>2023</v>
      </c>
      <c r="N11177">
        <f>MONTH(Table1[[#This Row],[order_date]])</f>
        <v>12</v>
      </c>
      <c r="O11177" s="3">
        <f>Table1[[#This Row],[sales]]-Table1[[#This Row],[profit]]</f>
        <v>2900.1</v>
      </c>
      <c r="P11177" s="3">
        <f>Table1[[#This Row],[sales]]*Table1[[#This Row],[quantity]]</f>
        <v>22450.02</v>
      </c>
      <c r="Q11177" s="9">
        <f>Table1[[#This Row],[delivery_date]]-Table1[[#This Row],[order_date]]</f>
        <v>5</v>
      </c>
    </row>
    <row r="11178" spans="1:17" x14ac:dyDescent="0.35">
      <c r="A11178" t="s">
        <v>11209</v>
      </c>
      <c r="B11178" t="s">
        <v>25</v>
      </c>
      <c r="C11178" t="s">
        <v>33</v>
      </c>
      <c r="D11178" s="2">
        <v>200.42</v>
      </c>
      <c r="E11178">
        <v>0.48</v>
      </c>
      <c r="F11178">
        <v>3</v>
      </c>
      <c r="G11178" s="1">
        <v>45196</v>
      </c>
      <c r="H11178" s="1">
        <v>45200</v>
      </c>
      <c r="I11178" t="s">
        <v>31</v>
      </c>
      <c r="J11178" t="s">
        <v>16</v>
      </c>
      <c r="K11178" s="2">
        <v>20.16</v>
      </c>
      <c r="L11178" t="s">
        <v>17</v>
      </c>
      <c r="M11178">
        <f>YEAR(Table1[[#This Row],[order_date]])</f>
        <v>2023</v>
      </c>
      <c r="N11178">
        <f>MONTH(Table1[[#This Row],[order_date]])</f>
        <v>9</v>
      </c>
      <c r="O11178" s="3">
        <f>Table1[[#This Row],[sales]]-Table1[[#This Row],[profit]]</f>
        <v>180.26</v>
      </c>
      <c r="P11178" s="3">
        <f>Table1[[#This Row],[sales]]*Table1[[#This Row],[quantity]]</f>
        <v>601.26</v>
      </c>
      <c r="Q11178" s="9">
        <f>Table1[[#This Row],[delivery_date]]-Table1[[#This Row],[order_date]]</f>
        <v>4</v>
      </c>
    </row>
    <row r="11179" spans="1:17" x14ac:dyDescent="0.35">
      <c r="A11179" t="s">
        <v>11210</v>
      </c>
      <c r="B11179" t="s">
        <v>13</v>
      </c>
      <c r="C11179" t="s">
        <v>26</v>
      </c>
      <c r="D11179" s="2">
        <v>241.95</v>
      </c>
      <c r="E11179">
        <v>0.43</v>
      </c>
      <c r="F11179">
        <v>2</v>
      </c>
      <c r="G11179" s="1">
        <v>45376</v>
      </c>
      <c r="H11179" s="1">
        <v>45383</v>
      </c>
      <c r="I11179" t="s">
        <v>31</v>
      </c>
      <c r="J11179" t="s">
        <v>22</v>
      </c>
      <c r="K11179" s="2">
        <v>39.299999999999997</v>
      </c>
      <c r="L11179" t="s">
        <v>23</v>
      </c>
      <c r="M11179">
        <f>YEAR(Table1[[#This Row],[order_date]])</f>
        <v>2024</v>
      </c>
      <c r="N11179">
        <f>MONTH(Table1[[#This Row],[order_date]])</f>
        <v>3</v>
      </c>
      <c r="O11179" s="3">
        <f>Table1[[#This Row],[sales]]-Table1[[#This Row],[profit]]</f>
        <v>202.64999999999998</v>
      </c>
      <c r="P11179" s="3">
        <f>Table1[[#This Row],[sales]]*Table1[[#This Row],[quantity]]</f>
        <v>483.9</v>
      </c>
      <c r="Q11179" s="9">
        <f>Table1[[#This Row],[delivery_date]]-Table1[[#This Row],[order_date]]</f>
        <v>7</v>
      </c>
    </row>
    <row r="11180" spans="1:17" x14ac:dyDescent="0.35">
      <c r="A11180" t="s">
        <v>11211</v>
      </c>
      <c r="B11180" t="s">
        <v>41</v>
      </c>
      <c r="C11180" t="s">
        <v>26</v>
      </c>
      <c r="D11180" s="2">
        <v>3416.87</v>
      </c>
      <c r="E11180">
        <v>0.04</v>
      </c>
      <c r="F11180">
        <v>5</v>
      </c>
      <c r="G11180" s="1">
        <v>45632</v>
      </c>
      <c r="H11180" s="1">
        <v>45635</v>
      </c>
      <c r="I11180" t="s">
        <v>31</v>
      </c>
      <c r="J11180" t="s">
        <v>27</v>
      </c>
      <c r="K11180" s="2">
        <v>868.85</v>
      </c>
      <c r="L11180" t="s">
        <v>17</v>
      </c>
      <c r="M11180">
        <f>YEAR(Table1[[#This Row],[order_date]])</f>
        <v>2024</v>
      </c>
      <c r="N11180">
        <f>MONTH(Table1[[#This Row],[order_date]])</f>
        <v>12</v>
      </c>
      <c r="O11180" s="3">
        <f>Table1[[#This Row],[sales]]-Table1[[#This Row],[profit]]</f>
        <v>2548.02</v>
      </c>
      <c r="P11180" s="3">
        <f>Table1[[#This Row],[sales]]*Table1[[#This Row],[quantity]]</f>
        <v>17084.349999999999</v>
      </c>
      <c r="Q11180" s="9">
        <f>Table1[[#This Row],[delivery_date]]-Table1[[#This Row],[order_date]]</f>
        <v>3</v>
      </c>
    </row>
    <row r="11181" spans="1:17" x14ac:dyDescent="0.35">
      <c r="A11181" t="s">
        <v>11212</v>
      </c>
      <c r="B11181" t="s">
        <v>41</v>
      </c>
      <c r="C11181" t="s">
        <v>33</v>
      </c>
      <c r="D11181" s="2">
        <v>3653.12</v>
      </c>
      <c r="E11181">
        <v>0.04</v>
      </c>
      <c r="F11181">
        <v>1</v>
      </c>
      <c r="G11181" s="1">
        <v>45599</v>
      </c>
      <c r="H11181" s="1">
        <v>45605</v>
      </c>
      <c r="I11181" t="s">
        <v>31</v>
      </c>
      <c r="J11181" t="s">
        <v>27</v>
      </c>
      <c r="K11181" s="2">
        <v>854.33</v>
      </c>
      <c r="L11181" t="s">
        <v>23</v>
      </c>
      <c r="M11181">
        <f>YEAR(Table1[[#This Row],[order_date]])</f>
        <v>2024</v>
      </c>
      <c r="N11181">
        <f>MONTH(Table1[[#This Row],[order_date]])</f>
        <v>11</v>
      </c>
      <c r="O11181" s="3">
        <f>Table1[[#This Row],[sales]]-Table1[[#This Row],[profit]]</f>
        <v>2798.79</v>
      </c>
      <c r="P11181" s="3">
        <f>Table1[[#This Row],[sales]]*Table1[[#This Row],[quantity]]</f>
        <v>3653.12</v>
      </c>
      <c r="Q11181" s="9">
        <f>Table1[[#This Row],[delivery_date]]-Table1[[#This Row],[order_date]]</f>
        <v>6</v>
      </c>
    </row>
    <row r="11182" spans="1:17" x14ac:dyDescent="0.35">
      <c r="A11182" t="s">
        <v>11213</v>
      </c>
      <c r="B11182" t="s">
        <v>19</v>
      </c>
      <c r="C11182" t="s">
        <v>14</v>
      </c>
      <c r="D11182" s="2">
        <v>4244.76</v>
      </c>
      <c r="E11182">
        <v>0.21</v>
      </c>
      <c r="F11182">
        <v>5</v>
      </c>
      <c r="G11182" s="1">
        <v>45182</v>
      </c>
      <c r="H11182" s="1">
        <v>45187</v>
      </c>
      <c r="I11182" t="s">
        <v>15</v>
      </c>
      <c r="J11182" t="s">
        <v>16</v>
      </c>
      <c r="K11182" s="2">
        <v>1064.26</v>
      </c>
      <c r="L11182" t="s">
        <v>48</v>
      </c>
      <c r="M11182">
        <f>YEAR(Table1[[#This Row],[order_date]])</f>
        <v>2023</v>
      </c>
      <c r="N11182">
        <f>MONTH(Table1[[#This Row],[order_date]])</f>
        <v>9</v>
      </c>
      <c r="O11182" s="3">
        <f>Table1[[#This Row],[sales]]-Table1[[#This Row],[profit]]</f>
        <v>3180.5</v>
      </c>
      <c r="P11182" s="3">
        <f>Table1[[#This Row],[sales]]*Table1[[#This Row],[quantity]]</f>
        <v>21223.800000000003</v>
      </c>
      <c r="Q11182" s="9">
        <f>Table1[[#This Row],[delivery_date]]-Table1[[#This Row],[order_date]]</f>
        <v>5</v>
      </c>
    </row>
    <row r="11183" spans="1:17" x14ac:dyDescent="0.35">
      <c r="A11183" t="s">
        <v>11214</v>
      </c>
      <c r="B11183" t="s">
        <v>19</v>
      </c>
      <c r="C11183" t="s">
        <v>36</v>
      </c>
      <c r="D11183" s="2">
        <v>2058.04</v>
      </c>
      <c r="E11183">
        <v>0</v>
      </c>
      <c r="F11183">
        <v>8</v>
      </c>
      <c r="G11183" s="1">
        <v>45619</v>
      </c>
      <c r="H11183" s="1">
        <v>45622</v>
      </c>
      <c r="I11183" t="s">
        <v>15</v>
      </c>
      <c r="J11183" t="s">
        <v>22</v>
      </c>
      <c r="K11183" s="2">
        <v>151.81</v>
      </c>
      <c r="L11183" t="s">
        <v>34</v>
      </c>
      <c r="M11183">
        <f>YEAR(Table1[[#This Row],[order_date]])</f>
        <v>2024</v>
      </c>
      <c r="N11183">
        <f>MONTH(Table1[[#This Row],[order_date]])</f>
        <v>11</v>
      </c>
      <c r="O11183" s="3">
        <f>Table1[[#This Row],[sales]]-Table1[[#This Row],[profit]]</f>
        <v>1906.23</v>
      </c>
      <c r="P11183" s="3">
        <f>Table1[[#This Row],[sales]]*Table1[[#This Row],[quantity]]</f>
        <v>16464.32</v>
      </c>
      <c r="Q11183" s="9">
        <f>Table1[[#This Row],[delivery_date]]-Table1[[#This Row],[order_date]]</f>
        <v>3</v>
      </c>
    </row>
    <row r="11184" spans="1:17" x14ac:dyDescent="0.35">
      <c r="A11184" t="s">
        <v>11215</v>
      </c>
      <c r="B11184" t="s">
        <v>41</v>
      </c>
      <c r="C11184" t="s">
        <v>33</v>
      </c>
      <c r="D11184" s="2">
        <v>2009.91</v>
      </c>
      <c r="E11184">
        <v>0.05</v>
      </c>
      <c r="F11184">
        <v>9</v>
      </c>
      <c r="G11184" s="1">
        <v>45527</v>
      </c>
      <c r="H11184" s="1">
        <v>45529</v>
      </c>
      <c r="I11184" t="s">
        <v>21</v>
      </c>
      <c r="J11184" t="s">
        <v>22</v>
      </c>
      <c r="K11184" s="2">
        <v>466.13</v>
      </c>
      <c r="L11184" t="s">
        <v>17</v>
      </c>
      <c r="M11184">
        <f>YEAR(Table1[[#This Row],[order_date]])</f>
        <v>2024</v>
      </c>
      <c r="N11184">
        <f>MONTH(Table1[[#This Row],[order_date]])</f>
        <v>8</v>
      </c>
      <c r="O11184" s="3">
        <f>Table1[[#This Row],[sales]]-Table1[[#This Row],[profit]]</f>
        <v>1543.7800000000002</v>
      </c>
      <c r="P11184" s="3">
        <f>Table1[[#This Row],[sales]]*Table1[[#This Row],[quantity]]</f>
        <v>18089.190000000002</v>
      </c>
      <c r="Q11184" s="9">
        <f>Table1[[#This Row],[delivery_date]]-Table1[[#This Row],[order_date]]</f>
        <v>2</v>
      </c>
    </row>
    <row r="11185" spans="1:17" x14ac:dyDescent="0.35">
      <c r="A11185" t="s">
        <v>11216</v>
      </c>
      <c r="B11185" t="s">
        <v>25</v>
      </c>
      <c r="C11185" t="s">
        <v>14</v>
      </c>
      <c r="D11185" s="2">
        <v>2806.6</v>
      </c>
      <c r="E11185">
        <v>0.47</v>
      </c>
      <c r="F11185">
        <v>6</v>
      </c>
      <c r="G11185" s="1">
        <v>44981</v>
      </c>
      <c r="H11185" s="1">
        <v>44987</v>
      </c>
      <c r="I11185" t="s">
        <v>21</v>
      </c>
      <c r="J11185" t="s">
        <v>16</v>
      </c>
      <c r="K11185" s="2">
        <v>451.2</v>
      </c>
      <c r="L11185" t="s">
        <v>28</v>
      </c>
      <c r="M11185">
        <f>YEAR(Table1[[#This Row],[order_date]])</f>
        <v>2023</v>
      </c>
      <c r="N11185">
        <f>MONTH(Table1[[#This Row],[order_date]])</f>
        <v>2</v>
      </c>
      <c r="O11185" s="3">
        <f>Table1[[#This Row],[sales]]-Table1[[#This Row],[profit]]</f>
        <v>2355.4</v>
      </c>
      <c r="P11185" s="3">
        <f>Table1[[#This Row],[sales]]*Table1[[#This Row],[quantity]]</f>
        <v>16839.599999999999</v>
      </c>
      <c r="Q11185" s="9">
        <f>Table1[[#This Row],[delivery_date]]-Table1[[#This Row],[order_date]]</f>
        <v>6</v>
      </c>
    </row>
    <row r="11186" spans="1:17" x14ac:dyDescent="0.35">
      <c r="A11186" t="s">
        <v>11217</v>
      </c>
      <c r="B11186" t="s">
        <v>25</v>
      </c>
      <c r="C11186" t="s">
        <v>33</v>
      </c>
      <c r="D11186" s="2">
        <v>3810.9</v>
      </c>
      <c r="E11186">
        <v>0.4</v>
      </c>
      <c r="F11186">
        <v>4</v>
      </c>
      <c r="G11186" s="1">
        <v>45433</v>
      </c>
      <c r="H11186" s="1">
        <v>45436</v>
      </c>
      <c r="I11186" t="s">
        <v>31</v>
      </c>
      <c r="J11186" t="s">
        <v>27</v>
      </c>
      <c r="K11186" s="2">
        <v>530.58000000000004</v>
      </c>
      <c r="L11186" t="s">
        <v>17</v>
      </c>
      <c r="M11186">
        <f>YEAR(Table1[[#This Row],[order_date]])</f>
        <v>2024</v>
      </c>
      <c r="N11186">
        <f>MONTH(Table1[[#This Row],[order_date]])</f>
        <v>5</v>
      </c>
      <c r="O11186" s="3">
        <f>Table1[[#This Row],[sales]]-Table1[[#This Row],[profit]]</f>
        <v>3280.32</v>
      </c>
      <c r="P11186" s="3">
        <f>Table1[[#This Row],[sales]]*Table1[[#This Row],[quantity]]</f>
        <v>15243.6</v>
      </c>
      <c r="Q11186" s="9">
        <f>Table1[[#This Row],[delivery_date]]-Table1[[#This Row],[order_date]]</f>
        <v>3</v>
      </c>
    </row>
    <row r="11187" spans="1:17" x14ac:dyDescent="0.35">
      <c r="A11187" t="s">
        <v>11218</v>
      </c>
      <c r="B11187" t="s">
        <v>13</v>
      </c>
      <c r="C11187" t="s">
        <v>20</v>
      </c>
      <c r="D11187" s="2">
        <v>3240.86</v>
      </c>
      <c r="E11187">
        <v>0.34</v>
      </c>
      <c r="F11187">
        <v>3</v>
      </c>
      <c r="G11187" s="1">
        <v>45099</v>
      </c>
      <c r="H11187" s="1">
        <v>45100</v>
      </c>
      <c r="I11187" t="s">
        <v>15</v>
      </c>
      <c r="J11187" t="s">
        <v>22</v>
      </c>
      <c r="K11187" s="2">
        <v>293.06</v>
      </c>
      <c r="L11187" t="s">
        <v>48</v>
      </c>
      <c r="M11187">
        <f>YEAR(Table1[[#This Row],[order_date]])</f>
        <v>2023</v>
      </c>
      <c r="N11187">
        <f>MONTH(Table1[[#This Row],[order_date]])</f>
        <v>6</v>
      </c>
      <c r="O11187" s="3">
        <f>Table1[[#This Row],[sales]]-Table1[[#This Row],[profit]]</f>
        <v>2947.8</v>
      </c>
      <c r="P11187" s="3">
        <f>Table1[[#This Row],[sales]]*Table1[[#This Row],[quantity]]</f>
        <v>9722.58</v>
      </c>
      <c r="Q11187" s="9">
        <f>Table1[[#This Row],[delivery_date]]-Table1[[#This Row],[order_date]]</f>
        <v>1</v>
      </c>
    </row>
    <row r="11188" spans="1:17" x14ac:dyDescent="0.35">
      <c r="A11188" t="s">
        <v>11219</v>
      </c>
      <c r="B11188" t="s">
        <v>41</v>
      </c>
      <c r="C11188" t="s">
        <v>26</v>
      </c>
      <c r="D11188" s="2">
        <v>1703.88</v>
      </c>
      <c r="E11188">
        <v>0.42</v>
      </c>
      <c r="F11188">
        <v>8</v>
      </c>
      <c r="G11188" s="1">
        <v>45081</v>
      </c>
      <c r="H11188" s="1">
        <v>45088</v>
      </c>
      <c r="I11188" t="s">
        <v>15</v>
      </c>
      <c r="J11188" t="s">
        <v>16</v>
      </c>
      <c r="K11188" s="2">
        <v>186.61</v>
      </c>
      <c r="L11188" t="s">
        <v>23</v>
      </c>
      <c r="M11188">
        <f>YEAR(Table1[[#This Row],[order_date]])</f>
        <v>2023</v>
      </c>
      <c r="N11188">
        <f>MONTH(Table1[[#This Row],[order_date]])</f>
        <v>6</v>
      </c>
      <c r="O11188" s="3">
        <f>Table1[[#This Row],[sales]]-Table1[[#This Row],[profit]]</f>
        <v>1517.27</v>
      </c>
      <c r="P11188" s="3">
        <f>Table1[[#This Row],[sales]]*Table1[[#This Row],[quantity]]</f>
        <v>13631.04</v>
      </c>
      <c r="Q11188" s="9">
        <f>Table1[[#This Row],[delivery_date]]-Table1[[#This Row],[order_date]]</f>
        <v>7</v>
      </c>
    </row>
    <row r="11189" spans="1:17" x14ac:dyDescent="0.35">
      <c r="A11189" t="s">
        <v>11220</v>
      </c>
      <c r="B11189" t="s">
        <v>19</v>
      </c>
      <c r="C11189" t="s">
        <v>20</v>
      </c>
      <c r="D11189" s="2">
        <v>1798.08</v>
      </c>
      <c r="E11189">
        <v>0.13</v>
      </c>
      <c r="F11189">
        <v>2</v>
      </c>
      <c r="G11189" s="1">
        <v>45656</v>
      </c>
      <c r="H11189" s="1">
        <v>45662</v>
      </c>
      <c r="I11189" t="s">
        <v>31</v>
      </c>
      <c r="J11189" t="s">
        <v>27</v>
      </c>
      <c r="K11189" s="2">
        <v>359.69</v>
      </c>
      <c r="L11189" t="s">
        <v>23</v>
      </c>
      <c r="M11189">
        <f>YEAR(Table1[[#This Row],[order_date]])</f>
        <v>2024</v>
      </c>
      <c r="N11189">
        <f>MONTH(Table1[[#This Row],[order_date]])</f>
        <v>12</v>
      </c>
      <c r="O11189" s="3">
        <f>Table1[[#This Row],[sales]]-Table1[[#This Row],[profit]]</f>
        <v>1438.3899999999999</v>
      </c>
      <c r="P11189" s="3">
        <f>Table1[[#This Row],[sales]]*Table1[[#This Row],[quantity]]</f>
        <v>3596.16</v>
      </c>
      <c r="Q11189" s="9">
        <f>Table1[[#This Row],[delivery_date]]-Table1[[#This Row],[order_date]]</f>
        <v>6</v>
      </c>
    </row>
    <row r="11190" spans="1:17" x14ac:dyDescent="0.35">
      <c r="A11190" t="s">
        <v>11221</v>
      </c>
      <c r="B11190" t="s">
        <v>25</v>
      </c>
      <c r="C11190" t="s">
        <v>20</v>
      </c>
      <c r="D11190" s="2">
        <v>3838.72</v>
      </c>
      <c r="E11190">
        <v>0.36</v>
      </c>
      <c r="F11190">
        <v>8</v>
      </c>
      <c r="G11190" s="1">
        <v>45106</v>
      </c>
      <c r="H11190" s="1">
        <v>45113</v>
      </c>
      <c r="I11190" t="s">
        <v>21</v>
      </c>
      <c r="J11190" t="s">
        <v>22</v>
      </c>
      <c r="K11190" s="2">
        <v>865.77</v>
      </c>
      <c r="L11190" t="s">
        <v>23</v>
      </c>
      <c r="M11190">
        <f>YEAR(Table1[[#This Row],[order_date]])</f>
        <v>2023</v>
      </c>
      <c r="N11190">
        <f>MONTH(Table1[[#This Row],[order_date]])</f>
        <v>6</v>
      </c>
      <c r="O11190" s="3">
        <f>Table1[[#This Row],[sales]]-Table1[[#This Row],[profit]]</f>
        <v>2972.95</v>
      </c>
      <c r="P11190" s="3">
        <f>Table1[[#This Row],[sales]]*Table1[[#This Row],[quantity]]</f>
        <v>30709.759999999998</v>
      </c>
      <c r="Q11190" s="9">
        <f>Table1[[#This Row],[delivery_date]]-Table1[[#This Row],[order_date]]</f>
        <v>7</v>
      </c>
    </row>
    <row r="11191" spans="1:17" x14ac:dyDescent="0.35">
      <c r="A11191" t="s">
        <v>11222</v>
      </c>
      <c r="B11191" t="s">
        <v>13</v>
      </c>
      <c r="C11191" t="s">
        <v>36</v>
      </c>
      <c r="D11191" s="2">
        <v>2719.77</v>
      </c>
      <c r="E11191">
        <v>0.31</v>
      </c>
      <c r="F11191">
        <v>7</v>
      </c>
      <c r="G11191" s="1">
        <v>45565</v>
      </c>
      <c r="H11191" s="1">
        <v>45569</v>
      </c>
      <c r="I11191" t="s">
        <v>31</v>
      </c>
      <c r="J11191" t="s">
        <v>16</v>
      </c>
      <c r="K11191" s="2">
        <v>506.31</v>
      </c>
      <c r="L11191" t="s">
        <v>28</v>
      </c>
      <c r="M11191">
        <f>YEAR(Table1[[#This Row],[order_date]])</f>
        <v>2024</v>
      </c>
      <c r="N11191">
        <f>MONTH(Table1[[#This Row],[order_date]])</f>
        <v>9</v>
      </c>
      <c r="O11191" s="3">
        <f>Table1[[#This Row],[sales]]-Table1[[#This Row],[profit]]</f>
        <v>2213.46</v>
      </c>
      <c r="P11191" s="3">
        <f>Table1[[#This Row],[sales]]*Table1[[#This Row],[quantity]]</f>
        <v>19038.39</v>
      </c>
      <c r="Q11191" s="9">
        <f>Table1[[#This Row],[delivery_date]]-Table1[[#This Row],[order_date]]</f>
        <v>4</v>
      </c>
    </row>
    <row r="11192" spans="1:17" x14ac:dyDescent="0.35">
      <c r="A11192" t="s">
        <v>11223</v>
      </c>
      <c r="B11192" t="s">
        <v>41</v>
      </c>
      <c r="C11192" t="s">
        <v>14</v>
      </c>
      <c r="D11192" s="2">
        <v>580.08000000000004</v>
      </c>
      <c r="E11192">
        <v>0.42</v>
      </c>
      <c r="F11192">
        <v>2</v>
      </c>
      <c r="G11192" s="1">
        <v>45298</v>
      </c>
      <c r="H11192" s="1">
        <v>45300</v>
      </c>
      <c r="I11192" t="s">
        <v>21</v>
      </c>
      <c r="J11192" t="s">
        <v>22</v>
      </c>
      <c r="K11192" s="2">
        <v>168.97</v>
      </c>
      <c r="L11192" t="s">
        <v>23</v>
      </c>
      <c r="M11192">
        <f>YEAR(Table1[[#This Row],[order_date]])</f>
        <v>2024</v>
      </c>
      <c r="N11192">
        <f>MONTH(Table1[[#This Row],[order_date]])</f>
        <v>1</v>
      </c>
      <c r="O11192" s="3">
        <f>Table1[[#This Row],[sales]]-Table1[[#This Row],[profit]]</f>
        <v>411.11</v>
      </c>
      <c r="P11192" s="3">
        <f>Table1[[#This Row],[sales]]*Table1[[#This Row],[quantity]]</f>
        <v>1160.1600000000001</v>
      </c>
      <c r="Q11192" s="9">
        <f>Table1[[#This Row],[delivery_date]]-Table1[[#This Row],[order_date]]</f>
        <v>2</v>
      </c>
    </row>
    <row r="11193" spans="1:17" x14ac:dyDescent="0.35">
      <c r="A11193" t="s">
        <v>11224</v>
      </c>
      <c r="B11193" t="s">
        <v>25</v>
      </c>
      <c r="C11193" t="s">
        <v>26</v>
      </c>
      <c r="D11193" s="2">
        <v>849.68</v>
      </c>
      <c r="E11193">
        <v>0.14000000000000001</v>
      </c>
      <c r="F11193">
        <v>2</v>
      </c>
      <c r="G11193" s="1">
        <v>45613</v>
      </c>
      <c r="H11193" s="1">
        <v>45616</v>
      </c>
      <c r="I11193" t="s">
        <v>15</v>
      </c>
      <c r="J11193" t="s">
        <v>22</v>
      </c>
      <c r="K11193" s="2">
        <v>82.2</v>
      </c>
      <c r="L11193" t="s">
        <v>48</v>
      </c>
      <c r="M11193">
        <f>YEAR(Table1[[#This Row],[order_date]])</f>
        <v>2024</v>
      </c>
      <c r="N11193">
        <f>MONTH(Table1[[#This Row],[order_date]])</f>
        <v>11</v>
      </c>
      <c r="O11193" s="3">
        <f>Table1[[#This Row],[sales]]-Table1[[#This Row],[profit]]</f>
        <v>767.4799999999999</v>
      </c>
      <c r="P11193" s="3">
        <f>Table1[[#This Row],[sales]]*Table1[[#This Row],[quantity]]</f>
        <v>1699.36</v>
      </c>
      <c r="Q11193" s="9">
        <f>Table1[[#This Row],[delivery_date]]-Table1[[#This Row],[order_date]]</f>
        <v>3</v>
      </c>
    </row>
    <row r="11194" spans="1:17" x14ac:dyDescent="0.35">
      <c r="A11194" t="s">
        <v>11225</v>
      </c>
      <c r="B11194" t="s">
        <v>41</v>
      </c>
      <c r="C11194" t="s">
        <v>20</v>
      </c>
      <c r="D11194" s="2">
        <v>4270.83</v>
      </c>
      <c r="E11194">
        <v>0.38</v>
      </c>
      <c r="F11194">
        <v>2</v>
      </c>
      <c r="G11194" s="1">
        <v>44984</v>
      </c>
      <c r="H11194" s="1">
        <v>44991</v>
      </c>
      <c r="I11194" t="s">
        <v>31</v>
      </c>
      <c r="J11194" t="s">
        <v>27</v>
      </c>
      <c r="K11194" s="2">
        <v>826.96</v>
      </c>
      <c r="L11194" t="s">
        <v>28</v>
      </c>
      <c r="M11194">
        <f>YEAR(Table1[[#This Row],[order_date]])</f>
        <v>2023</v>
      </c>
      <c r="N11194">
        <f>MONTH(Table1[[#This Row],[order_date]])</f>
        <v>2</v>
      </c>
      <c r="O11194" s="3">
        <f>Table1[[#This Row],[sales]]-Table1[[#This Row],[profit]]</f>
        <v>3443.87</v>
      </c>
      <c r="P11194" s="3">
        <f>Table1[[#This Row],[sales]]*Table1[[#This Row],[quantity]]</f>
        <v>8541.66</v>
      </c>
      <c r="Q11194" s="9">
        <f>Table1[[#This Row],[delivery_date]]-Table1[[#This Row],[order_date]]</f>
        <v>7</v>
      </c>
    </row>
    <row r="11195" spans="1:17" x14ac:dyDescent="0.35">
      <c r="A11195" t="s">
        <v>11226</v>
      </c>
      <c r="B11195" t="s">
        <v>41</v>
      </c>
      <c r="C11195" t="s">
        <v>26</v>
      </c>
      <c r="D11195" s="2">
        <v>4994.1400000000003</v>
      </c>
      <c r="E11195">
        <v>0.43</v>
      </c>
      <c r="F11195">
        <v>1</v>
      </c>
      <c r="G11195" s="1">
        <v>45573</v>
      </c>
      <c r="H11195" s="1">
        <v>45574</v>
      </c>
      <c r="I11195" t="s">
        <v>21</v>
      </c>
      <c r="J11195" t="s">
        <v>27</v>
      </c>
      <c r="K11195" s="2">
        <v>1177.17</v>
      </c>
      <c r="L11195" t="s">
        <v>28</v>
      </c>
      <c r="M11195">
        <f>YEAR(Table1[[#This Row],[order_date]])</f>
        <v>2024</v>
      </c>
      <c r="N11195">
        <f>MONTH(Table1[[#This Row],[order_date]])</f>
        <v>10</v>
      </c>
      <c r="O11195" s="3">
        <f>Table1[[#This Row],[sales]]-Table1[[#This Row],[profit]]</f>
        <v>3816.9700000000003</v>
      </c>
      <c r="P11195" s="3">
        <f>Table1[[#This Row],[sales]]*Table1[[#This Row],[quantity]]</f>
        <v>4994.1400000000003</v>
      </c>
      <c r="Q11195" s="9">
        <f>Table1[[#This Row],[delivery_date]]-Table1[[#This Row],[order_date]]</f>
        <v>1</v>
      </c>
    </row>
    <row r="11196" spans="1:17" x14ac:dyDescent="0.35">
      <c r="A11196" t="s">
        <v>11227</v>
      </c>
      <c r="B11196" t="s">
        <v>25</v>
      </c>
      <c r="C11196" t="s">
        <v>14</v>
      </c>
      <c r="D11196" s="2">
        <v>1744.85</v>
      </c>
      <c r="E11196">
        <v>0.27</v>
      </c>
      <c r="F11196">
        <v>7</v>
      </c>
      <c r="G11196" s="1">
        <v>45067</v>
      </c>
      <c r="H11196" s="1">
        <v>45068</v>
      </c>
      <c r="I11196" t="s">
        <v>21</v>
      </c>
      <c r="J11196" t="s">
        <v>22</v>
      </c>
      <c r="K11196" s="2">
        <v>192.09</v>
      </c>
      <c r="L11196" t="s">
        <v>28</v>
      </c>
      <c r="M11196">
        <f>YEAR(Table1[[#This Row],[order_date]])</f>
        <v>2023</v>
      </c>
      <c r="N11196">
        <f>MONTH(Table1[[#This Row],[order_date]])</f>
        <v>5</v>
      </c>
      <c r="O11196" s="3">
        <f>Table1[[#This Row],[sales]]-Table1[[#This Row],[profit]]</f>
        <v>1552.76</v>
      </c>
      <c r="P11196" s="3">
        <f>Table1[[#This Row],[sales]]*Table1[[#This Row],[quantity]]</f>
        <v>12213.949999999999</v>
      </c>
      <c r="Q11196" s="9">
        <f>Table1[[#This Row],[delivery_date]]-Table1[[#This Row],[order_date]]</f>
        <v>1</v>
      </c>
    </row>
    <row r="11197" spans="1:17" x14ac:dyDescent="0.35">
      <c r="A11197" t="s">
        <v>11228</v>
      </c>
      <c r="B11197" t="s">
        <v>25</v>
      </c>
      <c r="C11197" t="s">
        <v>33</v>
      </c>
      <c r="D11197" s="2">
        <v>1994.84</v>
      </c>
      <c r="E11197">
        <v>0.21</v>
      </c>
      <c r="F11197">
        <v>8</v>
      </c>
      <c r="G11197" s="1">
        <v>44974</v>
      </c>
      <c r="H11197" s="1">
        <v>44978</v>
      </c>
      <c r="I11197" t="s">
        <v>21</v>
      </c>
      <c r="J11197" t="s">
        <v>27</v>
      </c>
      <c r="K11197" s="2">
        <v>121.36</v>
      </c>
      <c r="L11197" t="s">
        <v>48</v>
      </c>
      <c r="M11197">
        <f>YEAR(Table1[[#This Row],[order_date]])</f>
        <v>2023</v>
      </c>
      <c r="N11197">
        <f>MONTH(Table1[[#This Row],[order_date]])</f>
        <v>2</v>
      </c>
      <c r="O11197" s="3">
        <f>Table1[[#This Row],[sales]]-Table1[[#This Row],[profit]]</f>
        <v>1873.48</v>
      </c>
      <c r="P11197" s="3">
        <f>Table1[[#This Row],[sales]]*Table1[[#This Row],[quantity]]</f>
        <v>15958.72</v>
      </c>
      <c r="Q11197" s="9">
        <f>Table1[[#This Row],[delivery_date]]-Table1[[#This Row],[order_date]]</f>
        <v>4</v>
      </c>
    </row>
    <row r="11198" spans="1:17" x14ac:dyDescent="0.35">
      <c r="A11198" t="s">
        <v>11229</v>
      </c>
      <c r="B11198" t="s">
        <v>25</v>
      </c>
      <c r="C11198" t="s">
        <v>20</v>
      </c>
      <c r="D11198" s="2">
        <v>856.99</v>
      </c>
      <c r="E11198">
        <v>0.47</v>
      </c>
      <c r="F11198">
        <v>7</v>
      </c>
      <c r="G11198" s="1">
        <v>45594</v>
      </c>
      <c r="H11198" s="1">
        <v>45596</v>
      </c>
      <c r="I11198" t="s">
        <v>31</v>
      </c>
      <c r="J11198" t="s">
        <v>16</v>
      </c>
      <c r="K11198" s="2">
        <v>93.97</v>
      </c>
      <c r="L11198" t="s">
        <v>17</v>
      </c>
      <c r="M11198">
        <f>YEAR(Table1[[#This Row],[order_date]])</f>
        <v>2024</v>
      </c>
      <c r="N11198">
        <f>MONTH(Table1[[#This Row],[order_date]])</f>
        <v>10</v>
      </c>
      <c r="O11198" s="3">
        <f>Table1[[#This Row],[sales]]-Table1[[#This Row],[profit]]</f>
        <v>763.02</v>
      </c>
      <c r="P11198" s="3">
        <f>Table1[[#This Row],[sales]]*Table1[[#This Row],[quantity]]</f>
        <v>5998.93</v>
      </c>
      <c r="Q11198" s="9">
        <f>Table1[[#This Row],[delivery_date]]-Table1[[#This Row],[order_date]]</f>
        <v>2</v>
      </c>
    </row>
    <row r="11199" spans="1:17" x14ac:dyDescent="0.35">
      <c r="A11199" t="s">
        <v>11230</v>
      </c>
      <c r="B11199" t="s">
        <v>41</v>
      </c>
      <c r="C11199" t="s">
        <v>14</v>
      </c>
      <c r="D11199" s="2">
        <v>1254.99</v>
      </c>
      <c r="E11199">
        <v>0.08</v>
      </c>
      <c r="F11199">
        <v>4</v>
      </c>
      <c r="G11199" s="1">
        <v>45355</v>
      </c>
      <c r="H11199" s="1">
        <v>45359</v>
      </c>
      <c r="I11199" t="s">
        <v>31</v>
      </c>
      <c r="J11199" t="s">
        <v>27</v>
      </c>
      <c r="K11199" s="2">
        <v>64.91</v>
      </c>
      <c r="L11199" t="s">
        <v>17</v>
      </c>
      <c r="M11199">
        <f>YEAR(Table1[[#This Row],[order_date]])</f>
        <v>2024</v>
      </c>
      <c r="N11199">
        <f>MONTH(Table1[[#This Row],[order_date]])</f>
        <v>3</v>
      </c>
      <c r="O11199" s="3">
        <f>Table1[[#This Row],[sales]]-Table1[[#This Row],[profit]]</f>
        <v>1190.08</v>
      </c>
      <c r="P11199" s="3">
        <f>Table1[[#This Row],[sales]]*Table1[[#This Row],[quantity]]</f>
        <v>5019.96</v>
      </c>
      <c r="Q11199" s="9">
        <f>Table1[[#This Row],[delivery_date]]-Table1[[#This Row],[order_date]]</f>
        <v>4</v>
      </c>
    </row>
    <row r="11200" spans="1:17" x14ac:dyDescent="0.35">
      <c r="A11200" t="s">
        <v>11231</v>
      </c>
      <c r="B11200" t="s">
        <v>41</v>
      </c>
      <c r="C11200" t="s">
        <v>26</v>
      </c>
      <c r="D11200" s="2">
        <v>2180.69</v>
      </c>
      <c r="E11200">
        <v>0.02</v>
      </c>
      <c r="F11200">
        <v>9</v>
      </c>
      <c r="G11200" s="1">
        <v>45622</v>
      </c>
      <c r="H11200" s="1">
        <v>45626</v>
      </c>
      <c r="I11200" t="s">
        <v>15</v>
      </c>
      <c r="J11200" t="s">
        <v>16</v>
      </c>
      <c r="K11200" s="2">
        <v>358.85</v>
      </c>
      <c r="L11200" t="s">
        <v>17</v>
      </c>
      <c r="M11200">
        <f>YEAR(Table1[[#This Row],[order_date]])</f>
        <v>2024</v>
      </c>
      <c r="N11200">
        <f>MONTH(Table1[[#This Row],[order_date]])</f>
        <v>11</v>
      </c>
      <c r="O11200" s="3">
        <f>Table1[[#This Row],[sales]]-Table1[[#This Row],[profit]]</f>
        <v>1821.8400000000001</v>
      </c>
      <c r="P11200" s="3">
        <f>Table1[[#This Row],[sales]]*Table1[[#This Row],[quantity]]</f>
        <v>19626.21</v>
      </c>
      <c r="Q11200" s="9">
        <f>Table1[[#This Row],[delivery_date]]-Table1[[#This Row],[order_date]]</f>
        <v>4</v>
      </c>
    </row>
    <row r="11201" spans="1:17" x14ac:dyDescent="0.35">
      <c r="A11201" t="s">
        <v>11232</v>
      </c>
      <c r="B11201" t="s">
        <v>13</v>
      </c>
      <c r="C11201" t="s">
        <v>14</v>
      </c>
      <c r="D11201" s="2">
        <v>1493.51</v>
      </c>
      <c r="E11201">
        <v>0.09</v>
      </c>
      <c r="F11201">
        <v>2</v>
      </c>
      <c r="G11201" s="1">
        <v>45402</v>
      </c>
      <c r="H11201" s="1">
        <v>45403</v>
      </c>
      <c r="I11201" t="s">
        <v>21</v>
      </c>
      <c r="J11201" t="s">
        <v>16</v>
      </c>
      <c r="K11201" s="2">
        <v>91.02</v>
      </c>
      <c r="L11201" t="s">
        <v>34</v>
      </c>
      <c r="M11201">
        <f>YEAR(Table1[[#This Row],[order_date]])</f>
        <v>2024</v>
      </c>
      <c r="N11201">
        <f>MONTH(Table1[[#This Row],[order_date]])</f>
        <v>4</v>
      </c>
      <c r="O11201" s="3">
        <f>Table1[[#This Row],[sales]]-Table1[[#This Row],[profit]]</f>
        <v>1402.49</v>
      </c>
      <c r="P11201" s="3">
        <f>Table1[[#This Row],[sales]]*Table1[[#This Row],[quantity]]</f>
        <v>2987.02</v>
      </c>
      <c r="Q11201" s="9">
        <f>Table1[[#This Row],[delivery_date]]-Table1[[#This Row],[order_date]]</f>
        <v>1</v>
      </c>
    </row>
    <row r="11202" spans="1:17" x14ac:dyDescent="0.35">
      <c r="A11202" t="s">
        <v>11233</v>
      </c>
      <c r="B11202" t="s">
        <v>19</v>
      </c>
      <c r="C11202" t="s">
        <v>33</v>
      </c>
      <c r="D11202" s="2">
        <v>3536.98</v>
      </c>
      <c r="E11202">
        <v>0.34</v>
      </c>
      <c r="F11202">
        <v>5</v>
      </c>
      <c r="G11202" s="1">
        <v>45142</v>
      </c>
      <c r="H11202" s="1">
        <v>45149</v>
      </c>
      <c r="I11202" t="s">
        <v>31</v>
      </c>
      <c r="J11202" t="s">
        <v>22</v>
      </c>
      <c r="K11202" s="2">
        <v>841.35</v>
      </c>
      <c r="L11202" t="s">
        <v>23</v>
      </c>
      <c r="M11202">
        <f>YEAR(Table1[[#This Row],[order_date]])</f>
        <v>2023</v>
      </c>
      <c r="N11202">
        <f>MONTH(Table1[[#This Row],[order_date]])</f>
        <v>8</v>
      </c>
      <c r="O11202" s="3">
        <f>Table1[[#This Row],[sales]]-Table1[[#This Row],[profit]]</f>
        <v>2695.63</v>
      </c>
      <c r="P11202" s="3">
        <f>Table1[[#This Row],[sales]]*Table1[[#This Row],[quantity]]</f>
        <v>17684.900000000001</v>
      </c>
      <c r="Q11202" s="9">
        <f>Table1[[#This Row],[delivery_date]]-Table1[[#This Row],[order_date]]</f>
        <v>7</v>
      </c>
    </row>
    <row r="11203" spans="1:17" x14ac:dyDescent="0.35">
      <c r="A11203" t="s">
        <v>11234</v>
      </c>
      <c r="B11203" t="s">
        <v>41</v>
      </c>
      <c r="C11203" t="s">
        <v>14</v>
      </c>
      <c r="D11203" s="2">
        <v>2735.46</v>
      </c>
      <c r="E11203">
        <v>0.39</v>
      </c>
      <c r="F11203">
        <v>2</v>
      </c>
      <c r="G11203" s="1">
        <v>45601</v>
      </c>
      <c r="H11203" s="1">
        <v>45606</v>
      </c>
      <c r="I11203" t="s">
        <v>31</v>
      </c>
      <c r="J11203" t="s">
        <v>27</v>
      </c>
      <c r="K11203" s="2">
        <v>752.61</v>
      </c>
      <c r="L11203" t="s">
        <v>23</v>
      </c>
      <c r="M11203">
        <f>YEAR(Table1[[#This Row],[order_date]])</f>
        <v>2024</v>
      </c>
      <c r="N11203">
        <f>MONTH(Table1[[#This Row],[order_date]])</f>
        <v>11</v>
      </c>
      <c r="O11203" s="3">
        <f>Table1[[#This Row],[sales]]-Table1[[#This Row],[profit]]</f>
        <v>1982.85</v>
      </c>
      <c r="P11203" s="3">
        <f>Table1[[#This Row],[sales]]*Table1[[#This Row],[quantity]]</f>
        <v>5470.92</v>
      </c>
      <c r="Q11203" s="9">
        <f>Table1[[#This Row],[delivery_date]]-Table1[[#This Row],[order_date]]</f>
        <v>5</v>
      </c>
    </row>
    <row r="11204" spans="1:17" x14ac:dyDescent="0.35">
      <c r="A11204" t="s">
        <v>11235</v>
      </c>
      <c r="B11204" t="s">
        <v>19</v>
      </c>
      <c r="C11204" t="s">
        <v>26</v>
      </c>
      <c r="D11204" s="2">
        <v>4129.26</v>
      </c>
      <c r="E11204">
        <v>0.36</v>
      </c>
      <c r="F11204">
        <v>3</v>
      </c>
      <c r="G11204" s="1">
        <v>45051</v>
      </c>
      <c r="H11204" s="1">
        <v>45054</v>
      </c>
      <c r="I11204" t="s">
        <v>15</v>
      </c>
      <c r="J11204" t="s">
        <v>27</v>
      </c>
      <c r="K11204" s="2">
        <v>537.64</v>
      </c>
      <c r="L11204" t="s">
        <v>48</v>
      </c>
      <c r="M11204">
        <f>YEAR(Table1[[#This Row],[order_date]])</f>
        <v>2023</v>
      </c>
      <c r="N11204">
        <f>MONTH(Table1[[#This Row],[order_date]])</f>
        <v>5</v>
      </c>
      <c r="O11204" s="3">
        <f>Table1[[#This Row],[sales]]-Table1[[#This Row],[profit]]</f>
        <v>3591.6200000000003</v>
      </c>
      <c r="P11204" s="3">
        <f>Table1[[#This Row],[sales]]*Table1[[#This Row],[quantity]]</f>
        <v>12387.78</v>
      </c>
      <c r="Q11204" s="9">
        <f>Table1[[#This Row],[delivery_date]]-Table1[[#This Row],[order_date]]</f>
        <v>3</v>
      </c>
    </row>
    <row r="11205" spans="1:17" x14ac:dyDescent="0.35">
      <c r="A11205" t="s">
        <v>11236</v>
      </c>
      <c r="B11205" t="s">
        <v>25</v>
      </c>
      <c r="C11205" t="s">
        <v>20</v>
      </c>
      <c r="D11205" s="2">
        <v>3650.17</v>
      </c>
      <c r="E11205">
        <v>0.21</v>
      </c>
      <c r="F11205">
        <v>2</v>
      </c>
      <c r="G11205" s="1">
        <v>45237</v>
      </c>
      <c r="H11205" s="1">
        <v>45244</v>
      </c>
      <c r="I11205" t="s">
        <v>21</v>
      </c>
      <c r="J11205" t="s">
        <v>16</v>
      </c>
      <c r="K11205" s="2">
        <v>718.71</v>
      </c>
      <c r="L11205" t="s">
        <v>39</v>
      </c>
      <c r="M11205">
        <f>YEAR(Table1[[#This Row],[order_date]])</f>
        <v>2023</v>
      </c>
      <c r="N11205">
        <f>MONTH(Table1[[#This Row],[order_date]])</f>
        <v>11</v>
      </c>
      <c r="O11205" s="3">
        <f>Table1[[#This Row],[sales]]-Table1[[#This Row],[profit]]</f>
        <v>2931.46</v>
      </c>
      <c r="P11205" s="3">
        <f>Table1[[#This Row],[sales]]*Table1[[#This Row],[quantity]]</f>
        <v>7300.34</v>
      </c>
      <c r="Q11205" s="9">
        <f>Table1[[#This Row],[delivery_date]]-Table1[[#This Row],[order_date]]</f>
        <v>7</v>
      </c>
    </row>
    <row r="11206" spans="1:17" x14ac:dyDescent="0.35">
      <c r="A11206" t="s">
        <v>11237</v>
      </c>
      <c r="B11206" t="s">
        <v>41</v>
      </c>
      <c r="C11206" t="s">
        <v>20</v>
      </c>
      <c r="D11206" s="2">
        <v>727.69</v>
      </c>
      <c r="E11206">
        <v>0.48</v>
      </c>
      <c r="F11206">
        <v>8</v>
      </c>
      <c r="G11206" s="1">
        <v>45437</v>
      </c>
      <c r="H11206" s="1">
        <v>45439</v>
      </c>
      <c r="I11206" t="s">
        <v>31</v>
      </c>
      <c r="J11206" t="s">
        <v>27</v>
      </c>
      <c r="K11206" s="2">
        <v>186.63</v>
      </c>
      <c r="L11206" t="s">
        <v>23</v>
      </c>
      <c r="M11206">
        <f>YEAR(Table1[[#This Row],[order_date]])</f>
        <v>2024</v>
      </c>
      <c r="N11206">
        <f>MONTH(Table1[[#This Row],[order_date]])</f>
        <v>5</v>
      </c>
      <c r="O11206" s="3">
        <f>Table1[[#This Row],[sales]]-Table1[[#This Row],[profit]]</f>
        <v>541.06000000000006</v>
      </c>
      <c r="P11206" s="3">
        <f>Table1[[#This Row],[sales]]*Table1[[#This Row],[quantity]]</f>
        <v>5821.52</v>
      </c>
      <c r="Q11206" s="9">
        <f>Table1[[#This Row],[delivery_date]]-Table1[[#This Row],[order_date]]</f>
        <v>2</v>
      </c>
    </row>
    <row r="11207" spans="1:17" x14ac:dyDescent="0.35">
      <c r="A11207" t="s">
        <v>11238</v>
      </c>
      <c r="B11207" t="s">
        <v>13</v>
      </c>
      <c r="C11207" t="s">
        <v>36</v>
      </c>
      <c r="D11207" s="2">
        <v>704.61</v>
      </c>
      <c r="E11207">
        <v>0.22</v>
      </c>
      <c r="F11207">
        <v>6</v>
      </c>
      <c r="G11207" s="1">
        <v>45063</v>
      </c>
      <c r="H11207" s="1">
        <v>45068</v>
      </c>
      <c r="I11207" t="s">
        <v>31</v>
      </c>
      <c r="J11207" t="s">
        <v>16</v>
      </c>
      <c r="K11207" s="2">
        <v>81.47</v>
      </c>
      <c r="L11207" t="s">
        <v>28</v>
      </c>
      <c r="M11207">
        <f>YEAR(Table1[[#This Row],[order_date]])</f>
        <v>2023</v>
      </c>
      <c r="N11207">
        <f>MONTH(Table1[[#This Row],[order_date]])</f>
        <v>5</v>
      </c>
      <c r="O11207" s="3">
        <f>Table1[[#This Row],[sales]]-Table1[[#This Row],[profit]]</f>
        <v>623.14</v>
      </c>
      <c r="P11207" s="3">
        <f>Table1[[#This Row],[sales]]*Table1[[#This Row],[quantity]]</f>
        <v>4227.66</v>
      </c>
      <c r="Q11207" s="9">
        <f>Table1[[#This Row],[delivery_date]]-Table1[[#This Row],[order_date]]</f>
        <v>5</v>
      </c>
    </row>
    <row r="11208" spans="1:17" x14ac:dyDescent="0.35">
      <c r="A11208" t="s">
        <v>11239</v>
      </c>
      <c r="B11208" t="s">
        <v>13</v>
      </c>
      <c r="C11208" t="s">
        <v>26</v>
      </c>
      <c r="D11208" s="2">
        <v>4488.68</v>
      </c>
      <c r="E11208">
        <v>0.49</v>
      </c>
      <c r="F11208">
        <v>5</v>
      </c>
      <c r="G11208" s="1">
        <v>45042</v>
      </c>
      <c r="H11208" s="1">
        <v>45046</v>
      </c>
      <c r="I11208" t="s">
        <v>31</v>
      </c>
      <c r="J11208" t="s">
        <v>22</v>
      </c>
      <c r="K11208" s="2">
        <v>1017.86</v>
      </c>
      <c r="L11208" t="s">
        <v>17</v>
      </c>
      <c r="M11208">
        <f>YEAR(Table1[[#This Row],[order_date]])</f>
        <v>2023</v>
      </c>
      <c r="N11208">
        <f>MONTH(Table1[[#This Row],[order_date]])</f>
        <v>4</v>
      </c>
      <c r="O11208" s="3">
        <f>Table1[[#This Row],[sales]]-Table1[[#This Row],[profit]]</f>
        <v>3470.82</v>
      </c>
      <c r="P11208" s="3">
        <f>Table1[[#This Row],[sales]]*Table1[[#This Row],[quantity]]</f>
        <v>22443.4</v>
      </c>
      <c r="Q11208" s="9">
        <f>Table1[[#This Row],[delivery_date]]-Table1[[#This Row],[order_date]]</f>
        <v>4</v>
      </c>
    </row>
    <row r="11209" spans="1:17" x14ac:dyDescent="0.35">
      <c r="A11209" t="s">
        <v>11240</v>
      </c>
      <c r="B11209" t="s">
        <v>19</v>
      </c>
      <c r="C11209" t="s">
        <v>36</v>
      </c>
      <c r="D11209" s="2">
        <v>4115.6099999999997</v>
      </c>
      <c r="E11209">
        <v>0.46</v>
      </c>
      <c r="F11209">
        <v>5</v>
      </c>
      <c r="G11209" s="1">
        <v>45056</v>
      </c>
      <c r="H11209" s="1">
        <v>45058</v>
      </c>
      <c r="I11209" t="s">
        <v>31</v>
      </c>
      <c r="J11209" t="s">
        <v>27</v>
      </c>
      <c r="K11209" s="2">
        <v>1126.54</v>
      </c>
      <c r="L11209" t="s">
        <v>39</v>
      </c>
      <c r="M11209">
        <f>YEAR(Table1[[#This Row],[order_date]])</f>
        <v>2023</v>
      </c>
      <c r="N11209">
        <f>MONTH(Table1[[#This Row],[order_date]])</f>
        <v>5</v>
      </c>
      <c r="O11209" s="3">
        <f>Table1[[#This Row],[sales]]-Table1[[#This Row],[profit]]</f>
        <v>2989.0699999999997</v>
      </c>
      <c r="P11209" s="3">
        <f>Table1[[#This Row],[sales]]*Table1[[#This Row],[quantity]]</f>
        <v>20578.05</v>
      </c>
      <c r="Q11209" s="9">
        <f>Table1[[#This Row],[delivery_date]]-Table1[[#This Row],[order_date]]</f>
        <v>2</v>
      </c>
    </row>
    <row r="11210" spans="1:17" x14ac:dyDescent="0.35">
      <c r="A11210" t="s">
        <v>11241</v>
      </c>
      <c r="B11210" t="s">
        <v>25</v>
      </c>
      <c r="C11210" t="s">
        <v>36</v>
      </c>
      <c r="D11210" s="2">
        <v>2392.79</v>
      </c>
      <c r="E11210">
        <v>0.2</v>
      </c>
      <c r="F11210">
        <v>9</v>
      </c>
      <c r="G11210" s="1">
        <v>45368</v>
      </c>
      <c r="H11210" s="1">
        <v>45375</v>
      </c>
      <c r="I11210" t="s">
        <v>15</v>
      </c>
      <c r="J11210" t="s">
        <v>22</v>
      </c>
      <c r="K11210" s="2">
        <v>530.38</v>
      </c>
      <c r="L11210" t="s">
        <v>23</v>
      </c>
      <c r="M11210">
        <f>YEAR(Table1[[#This Row],[order_date]])</f>
        <v>2024</v>
      </c>
      <c r="N11210">
        <f>MONTH(Table1[[#This Row],[order_date]])</f>
        <v>3</v>
      </c>
      <c r="O11210" s="3">
        <f>Table1[[#This Row],[sales]]-Table1[[#This Row],[profit]]</f>
        <v>1862.4099999999999</v>
      </c>
      <c r="P11210" s="3">
        <f>Table1[[#This Row],[sales]]*Table1[[#This Row],[quantity]]</f>
        <v>21535.11</v>
      </c>
      <c r="Q11210" s="9">
        <f>Table1[[#This Row],[delivery_date]]-Table1[[#This Row],[order_date]]</f>
        <v>7</v>
      </c>
    </row>
    <row r="11211" spans="1:17" x14ac:dyDescent="0.35">
      <c r="A11211" t="s">
        <v>11242</v>
      </c>
      <c r="B11211" t="s">
        <v>19</v>
      </c>
      <c r="C11211" t="s">
        <v>33</v>
      </c>
      <c r="D11211" s="2">
        <v>738.78</v>
      </c>
      <c r="E11211">
        <v>0.08</v>
      </c>
      <c r="F11211">
        <v>2</v>
      </c>
      <c r="G11211" s="1">
        <v>45204</v>
      </c>
      <c r="H11211" s="1">
        <v>45208</v>
      </c>
      <c r="I11211" t="s">
        <v>15</v>
      </c>
      <c r="J11211" t="s">
        <v>22</v>
      </c>
      <c r="K11211" s="2">
        <v>162.57</v>
      </c>
      <c r="L11211" t="s">
        <v>17</v>
      </c>
      <c r="M11211">
        <f>YEAR(Table1[[#This Row],[order_date]])</f>
        <v>2023</v>
      </c>
      <c r="N11211">
        <f>MONTH(Table1[[#This Row],[order_date]])</f>
        <v>10</v>
      </c>
      <c r="O11211" s="3">
        <f>Table1[[#This Row],[sales]]-Table1[[#This Row],[profit]]</f>
        <v>576.21</v>
      </c>
      <c r="P11211" s="3">
        <f>Table1[[#This Row],[sales]]*Table1[[#This Row],[quantity]]</f>
        <v>1477.56</v>
      </c>
      <c r="Q11211" s="9">
        <f>Table1[[#This Row],[delivery_date]]-Table1[[#This Row],[order_date]]</f>
        <v>4</v>
      </c>
    </row>
    <row r="11212" spans="1:17" x14ac:dyDescent="0.35">
      <c r="A11212" t="s">
        <v>11243</v>
      </c>
      <c r="B11212" t="s">
        <v>25</v>
      </c>
      <c r="C11212" t="s">
        <v>26</v>
      </c>
      <c r="D11212" s="2">
        <v>4503.0200000000004</v>
      </c>
      <c r="E11212">
        <v>0.04</v>
      </c>
      <c r="F11212">
        <v>1</v>
      </c>
      <c r="G11212" s="1">
        <v>45436</v>
      </c>
      <c r="H11212" s="1">
        <v>45443</v>
      </c>
      <c r="I11212" t="s">
        <v>21</v>
      </c>
      <c r="J11212" t="s">
        <v>16</v>
      </c>
      <c r="K11212" s="2">
        <v>345.53</v>
      </c>
      <c r="L11212" t="s">
        <v>23</v>
      </c>
      <c r="M11212">
        <f>YEAR(Table1[[#This Row],[order_date]])</f>
        <v>2024</v>
      </c>
      <c r="N11212">
        <f>MONTH(Table1[[#This Row],[order_date]])</f>
        <v>5</v>
      </c>
      <c r="O11212" s="3">
        <f>Table1[[#This Row],[sales]]-Table1[[#This Row],[profit]]</f>
        <v>4157.4900000000007</v>
      </c>
      <c r="P11212" s="3">
        <f>Table1[[#This Row],[sales]]*Table1[[#This Row],[quantity]]</f>
        <v>4503.0200000000004</v>
      </c>
      <c r="Q11212" s="9">
        <f>Table1[[#This Row],[delivery_date]]-Table1[[#This Row],[order_date]]</f>
        <v>7</v>
      </c>
    </row>
    <row r="11213" spans="1:17" x14ac:dyDescent="0.35">
      <c r="A11213" t="s">
        <v>11244</v>
      </c>
      <c r="B11213" t="s">
        <v>13</v>
      </c>
      <c r="C11213" t="s">
        <v>20</v>
      </c>
      <c r="D11213" s="2">
        <v>1230.43</v>
      </c>
      <c r="E11213">
        <v>0.27</v>
      </c>
      <c r="F11213">
        <v>6</v>
      </c>
      <c r="G11213" s="1">
        <v>45139</v>
      </c>
      <c r="H11213" s="1">
        <v>45145</v>
      </c>
      <c r="I11213" t="s">
        <v>15</v>
      </c>
      <c r="J11213" t="s">
        <v>27</v>
      </c>
      <c r="K11213" s="2">
        <v>110.29</v>
      </c>
      <c r="L11213" t="s">
        <v>48</v>
      </c>
      <c r="M11213">
        <f>YEAR(Table1[[#This Row],[order_date]])</f>
        <v>2023</v>
      </c>
      <c r="N11213">
        <f>MONTH(Table1[[#This Row],[order_date]])</f>
        <v>8</v>
      </c>
      <c r="O11213" s="3">
        <f>Table1[[#This Row],[sales]]-Table1[[#This Row],[profit]]</f>
        <v>1120.1400000000001</v>
      </c>
      <c r="P11213" s="3">
        <f>Table1[[#This Row],[sales]]*Table1[[#This Row],[quantity]]</f>
        <v>7382.58</v>
      </c>
      <c r="Q11213" s="9">
        <f>Table1[[#This Row],[delivery_date]]-Table1[[#This Row],[order_date]]</f>
        <v>6</v>
      </c>
    </row>
    <row r="11214" spans="1:17" x14ac:dyDescent="0.35">
      <c r="A11214" t="s">
        <v>11245</v>
      </c>
      <c r="B11214" t="s">
        <v>19</v>
      </c>
      <c r="C11214" t="s">
        <v>26</v>
      </c>
      <c r="D11214" s="2">
        <v>274.12</v>
      </c>
      <c r="E11214">
        <v>0.38</v>
      </c>
      <c r="F11214">
        <v>8</v>
      </c>
      <c r="G11214" s="1">
        <v>45411</v>
      </c>
      <c r="H11214" s="1">
        <v>45413</v>
      </c>
      <c r="I11214" t="s">
        <v>21</v>
      </c>
      <c r="J11214" t="s">
        <v>27</v>
      </c>
      <c r="K11214" s="2">
        <v>53.87</v>
      </c>
      <c r="L11214" t="s">
        <v>39</v>
      </c>
      <c r="M11214">
        <f>YEAR(Table1[[#This Row],[order_date]])</f>
        <v>2024</v>
      </c>
      <c r="N11214">
        <f>MONTH(Table1[[#This Row],[order_date]])</f>
        <v>4</v>
      </c>
      <c r="O11214" s="3">
        <f>Table1[[#This Row],[sales]]-Table1[[#This Row],[profit]]</f>
        <v>220.25</v>
      </c>
      <c r="P11214" s="3">
        <f>Table1[[#This Row],[sales]]*Table1[[#This Row],[quantity]]</f>
        <v>2192.96</v>
      </c>
      <c r="Q11214" s="9">
        <f>Table1[[#This Row],[delivery_date]]-Table1[[#This Row],[order_date]]</f>
        <v>2</v>
      </c>
    </row>
    <row r="11215" spans="1:17" x14ac:dyDescent="0.35">
      <c r="A11215" t="s">
        <v>11246</v>
      </c>
      <c r="B11215" t="s">
        <v>13</v>
      </c>
      <c r="C11215" t="s">
        <v>33</v>
      </c>
      <c r="D11215" s="2">
        <v>4628.7700000000004</v>
      </c>
      <c r="E11215">
        <v>0.09</v>
      </c>
      <c r="F11215">
        <v>8</v>
      </c>
      <c r="G11215" s="1">
        <v>45206</v>
      </c>
      <c r="H11215" s="1">
        <v>45208</v>
      </c>
      <c r="I11215" t="s">
        <v>21</v>
      </c>
      <c r="J11215" t="s">
        <v>27</v>
      </c>
      <c r="K11215" s="2">
        <v>451.72</v>
      </c>
      <c r="L11215" t="s">
        <v>39</v>
      </c>
      <c r="M11215">
        <f>YEAR(Table1[[#This Row],[order_date]])</f>
        <v>2023</v>
      </c>
      <c r="N11215">
        <f>MONTH(Table1[[#This Row],[order_date]])</f>
        <v>10</v>
      </c>
      <c r="O11215" s="3">
        <f>Table1[[#This Row],[sales]]-Table1[[#This Row],[profit]]</f>
        <v>4177.05</v>
      </c>
      <c r="P11215" s="3">
        <f>Table1[[#This Row],[sales]]*Table1[[#This Row],[quantity]]</f>
        <v>37030.160000000003</v>
      </c>
      <c r="Q11215" s="9">
        <f>Table1[[#This Row],[delivery_date]]-Table1[[#This Row],[order_date]]</f>
        <v>2</v>
      </c>
    </row>
    <row r="11216" spans="1:17" x14ac:dyDescent="0.35">
      <c r="A11216" t="s">
        <v>11247</v>
      </c>
      <c r="B11216" t="s">
        <v>13</v>
      </c>
      <c r="C11216" t="s">
        <v>26</v>
      </c>
      <c r="D11216" s="2">
        <v>4063.78</v>
      </c>
      <c r="E11216">
        <v>0.16</v>
      </c>
      <c r="F11216">
        <v>6</v>
      </c>
      <c r="G11216" s="1">
        <v>45132</v>
      </c>
      <c r="H11216" s="1">
        <v>45135</v>
      </c>
      <c r="I11216" t="s">
        <v>31</v>
      </c>
      <c r="J11216" t="s">
        <v>16</v>
      </c>
      <c r="K11216" s="2">
        <v>677.81</v>
      </c>
      <c r="L11216" t="s">
        <v>39</v>
      </c>
      <c r="M11216">
        <f>YEAR(Table1[[#This Row],[order_date]])</f>
        <v>2023</v>
      </c>
      <c r="N11216">
        <f>MONTH(Table1[[#This Row],[order_date]])</f>
        <v>7</v>
      </c>
      <c r="O11216" s="3">
        <f>Table1[[#This Row],[sales]]-Table1[[#This Row],[profit]]</f>
        <v>3385.9700000000003</v>
      </c>
      <c r="P11216" s="3">
        <f>Table1[[#This Row],[sales]]*Table1[[#This Row],[quantity]]</f>
        <v>24382.68</v>
      </c>
      <c r="Q11216" s="9">
        <f>Table1[[#This Row],[delivery_date]]-Table1[[#This Row],[order_date]]</f>
        <v>3</v>
      </c>
    </row>
    <row r="11217" spans="1:17" x14ac:dyDescent="0.35">
      <c r="A11217" t="s">
        <v>11248</v>
      </c>
      <c r="B11217" t="s">
        <v>25</v>
      </c>
      <c r="C11217" t="s">
        <v>26</v>
      </c>
      <c r="D11217" s="2">
        <v>3498.06</v>
      </c>
      <c r="E11217">
        <v>0.32</v>
      </c>
      <c r="F11217">
        <v>3</v>
      </c>
      <c r="G11217" s="1">
        <v>45624</v>
      </c>
      <c r="H11217" s="1">
        <v>45625</v>
      </c>
      <c r="I11217" t="s">
        <v>31</v>
      </c>
      <c r="J11217" t="s">
        <v>22</v>
      </c>
      <c r="K11217" s="2">
        <v>935.85</v>
      </c>
      <c r="L11217" t="s">
        <v>28</v>
      </c>
      <c r="M11217">
        <f>YEAR(Table1[[#This Row],[order_date]])</f>
        <v>2024</v>
      </c>
      <c r="N11217">
        <f>MONTH(Table1[[#This Row],[order_date]])</f>
        <v>11</v>
      </c>
      <c r="O11217" s="3">
        <f>Table1[[#This Row],[sales]]-Table1[[#This Row],[profit]]</f>
        <v>2562.21</v>
      </c>
      <c r="P11217" s="3">
        <f>Table1[[#This Row],[sales]]*Table1[[#This Row],[quantity]]</f>
        <v>10494.18</v>
      </c>
      <c r="Q11217" s="9">
        <f>Table1[[#This Row],[delivery_date]]-Table1[[#This Row],[order_date]]</f>
        <v>1</v>
      </c>
    </row>
    <row r="11218" spans="1:17" x14ac:dyDescent="0.35">
      <c r="A11218" t="s">
        <v>11249</v>
      </c>
      <c r="B11218" t="s">
        <v>19</v>
      </c>
      <c r="C11218" t="s">
        <v>36</v>
      </c>
      <c r="D11218" s="2">
        <v>266.75</v>
      </c>
      <c r="E11218">
        <v>0.23</v>
      </c>
      <c r="F11218">
        <v>3</v>
      </c>
      <c r="G11218" s="1">
        <v>45112</v>
      </c>
      <c r="H11218" s="1">
        <v>45115</v>
      </c>
      <c r="I11218" t="s">
        <v>31</v>
      </c>
      <c r="J11218" t="s">
        <v>16</v>
      </c>
      <c r="K11218" s="2">
        <v>76.75</v>
      </c>
      <c r="L11218" t="s">
        <v>23</v>
      </c>
      <c r="M11218">
        <f>YEAR(Table1[[#This Row],[order_date]])</f>
        <v>2023</v>
      </c>
      <c r="N11218">
        <f>MONTH(Table1[[#This Row],[order_date]])</f>
        <v>7</v>
      </c>
      <c r="O11218" s="3">
        <f>Table1[[#This Row],[sales]]-Table1[[#This Row],[profit]]</f>
        <v>190</v>
      </c>
      <c r="P11218" s="3">
        <f>Table1[[#This Row],[sales]]*Table1[[#This Row],[quantity]]</f>
        <v>800.25</v>
      </c>
      <c r="Q11218" s="9">
        <f>Table1[[#This Row],[delivery_date]]-Table1[[#This Row],[order_date]]</f>
        <v>3</v>
      </c>
    </row>
    <row r="11219" spans="1:17" x14ac:dyDescent="0.35">
      <c r="A11219" t="s">
        <v>11250</v>
      </c>
      <c r="B11219" t="s">
        <v>19</v>
      </c>
      <c r="C11219" t="s">
        <v>26</v>
      </c>
      <c r="D11219" s="2">
        <v>2689.31</v>
      </c>
      <c r="E11219">
        <v>0.3</v>
      </c>
      <c r="F11219">
        <v>2</v>
      </c>
      <c r="G11219" s="1">
        <v>45331</v>
      </c>
      <c r="H11219" s="1">
        <v>45338</v>
      </c>
      <c r="I11219" t="s">
        <v>21</v>
      </c>
      <c r="J11219" t="s">
        <v>22</v>
      </c>
      <c r="K11219" s="2">
        <v>412.03</v>
      </c>
      <c r="L11219" t="s">
        <v>17</v>
      </c>
      <c r="M11219">
        <f>YEAR(Table1[[#This Row],[order_date]])</f>
        <v>2024</v>
      </c>
      <c r="N11219">
        <f>MONTH(Table1[[#This Row],[order_date]])</f>
        <v>2</v>
      </c>
      <c r="O11219" s="3">
        <f>Table1[[#This Row],[sales]]-Table1[[#This Row],[profit]]</f>
        <v>2277.2799999999997</v>
      </c>
      <c r="P11219" s="3">
        <f>Table1[[#This Row],[sales]]*Table1[[#This Row],[quantity]]</f>
        <v>5378.62</v>
      </c>
      <c r="Q11219" s="9">
        <f>Table1[[#This Row],[delivery_date]]-Table1[[#This Row],[order_date]]</f>
        <v>7</v>
      </c>
    </row>
    <row r="11220" spans="1:17" x14ac:dyDescent="0.35">
      <c r="A11220" t="s">
        <v>11251</v>
      </c>
      <c r="B11220" t="s">
        <v>13</v>
      </c>
      <c r="C11220" t="s">
        <v>36</v>
      </c>
      <c r="D11220" s="2">
        <v>3302.82</v>
      </c>
      <c r="E11220">
        <v>0.34</v>
      </c>
      <c r="F11220">
        <v>2</v>
      </c>
      <c r="G11220" s="1">
        <v>45259</v>
      </c>
      <c r="H11220" s="1">
        <v>45266</v>
      </c>
      <c r="I11220" t="s">
        <v>31</v>
      </c>
      <c r="J11220" t="s">
        <v>16</v>
      </c>
      <c r="K11220" s="2">
        <v>289.67</v>
      </c>
      <c r="L11220" t="s">
        <v>17</v>
      </c>
      <c r="M11220">
        <f>YEAR(Table1[[#This Row],[order_date]])</f>
        <v>2023</v>
      </c>
      <c r="N11220">
        <f>MONTH(Table1[[#This Row],[order_date]])</f>
        <v>11</v>
      </c>
      <c r="O11220" s="3">
        <f>Table1[[#This Row],[sales]]-Table1[[#This Row],[profit]]</f>
        <v>3013.15</v>
      </c>
      <c r="P11220" s="3">
        <f>Table1[[#This Row],[sales]]*Table1[[#This Row],[quantity]]</f>
        <v>6605.64</v>
      </c>
      <c r="Q11220" s="9">
        <f>Table1[[#This Row],[delivery_date]]-Table1[[#This Row],[order_date]]</f>
        <v>7</v>
      </c>
    </row>
    <row r="11221" spans="1:17" x14ac:dyDescent="0.35">
      <c r="A11221" t="s">
        <v>11252</v>
      </c>
      <c r="B11221" t="s">
        <v>13</v>
      </c>
      <c r="C11221" t="s">
        <v>36</v>
      </c>
      <c r="D11221" s="2">
        <v>3820.8</v>
      </c>
      <c r="E11221">
        <v>0.19</v>
      </c>
      <c r="F11221">
        <v>2</v>
      </c>
      <c r="G11221" s="1">
        <v>44989</v>
      </c>
      <c r="H11221" s="1">
        <v>44992</v>
      </c>
      <c r="I11221" t="s">
        <v>31</v>
      </c>
      <c r="J11221" t="s">
        <v>27</v>
      </c>
      <c r="K11221" s="2">
        <v>1063.27</v>
      </c>
      <c r="L11221" t="s">
        <v>34</v>
      </c>
      <c r="M11221">
        <f>YEAR(Table1[[#This Row],[order_date]])</f>
        <v>2023</v>
      </c>
      <c r="N11221">
        <f>MONTH(Table1[[#This Row],[order_date]])</f>
        <v>3</v>
      </c>
      <c r="O11221" s="3">
        <f>Table1[[#This Row],[sales]]-Table1[[#This Row],[profit]]</f>
        <v>2757.53</v>
      </c>
      <c r="P11221" s="3">
        <f>Table1[[#This Row],[sales]]*Table1[[#This Row],[quantity]]</f>
        <v>7641.6</v>
      </c>
      <c r="Q11221" s="9">
        <f>Table1[[#This Row],[delivery_date]]-Table1[[#This Row],[order_date]]</f>
        <v>3</v>
      </c>
    </row>
    <row r="11222" spans="1:17" x14ac:dyDescent="0.35">
      <c r="A11222" t="s">
        <v>11253</v>
      </c>
      <c r="B11222" t="s">
        <v>25</v>
      </c>
      <c r="C11222" t="s">
        <v>14</v>
      </c>
      <c r="D11222" s="2">
        <v>2408.2600000000002</v>
      </c>
      <c r="E11222">
        <v>0.39</v>
      </c>
      <c r="F11222">
        <v>7</v>
      </c>
      <c r="G11222" s="1">
        <v>45117</v>
      </c>
      <c r="H11222" s="1">
        <v>45122</v>
      </c>
      <c r="I11222" t="s">
        <v>15</v>
      </c>
      <c r="J11222" t="s">
        <v>16</v>
      </c>
      <c r="K11222" s="2">
        <v>401.9</v>
      </c>
      <c r="L11222" t="s">
        <v>17</v>
      </c>
      <c r="M11222">
        <f>YEAR(Table1[[#This Row],[order_date]])</f>
        <v>2023</v>
      </c>
      <c r="N11222">
        <f>MONTH(Table1[[#This Row],[order_date]])</f>
        <v>7</v>
      </c>
      <c r="O11222" s="3">
        <f>Table1[[#This Row],[sales]]-Table1[[#This Row],[profit]]</f>
        <v>2006.3600000000001</v>
      </c>
      <c r="P11222" s="3">
        <f>Table1[[#This Row],[sales]]*Table1[[#This Row],[quantity]]</f>
        <v>16857.82</v>
      </c>
      <c r="Q11222" s="9">
        <f>Table1[[#This Row],[delivery_date]]-Table1[[#This Row],[order_date]]</f>
        <v>5</v>
      </c>
    </row>
    <row r="11223" spans="1:17" x14ac:dyDescent="0.35">
      <c r="A11223" t="s">
        <v>11254</v>
      </c>
      <c r="B11223" t="s">
        <v>41</v>
      </c>
      <c r="C11223" t="s">
        <v>33</v>
      </c>
      <c r="D11223" s="2">
        <v>4771.41</v>
      </c>
      <c r="E11223">
        <v>0.35</v>
      </c>
      <c r="F11223">
        <v>9</v>
      </c>
      <c r="G11223" s="1">
        <v>45290</v>
      </c>
      <c r="H11223" s="1">
        <v>45293</v>
      </c>
      <c r="I11223" t="s">
        <v>15</v>
      </c>
      <c r="J11223" t="s">
        <v>16</v>
      </c>
      <c r="K11223" s="2">
        <v>584.17999999999995</v>
      </c>
      <c r="L11223" t="s">
        <v>28</v>
      </c>
      <c r="M11223">
        <f>YEAR(Table1[[#This Row],[order_date]])</f>
        <v>2023</v>
      </c>
      <c r="N11223">
        <f>MONTH(Table1[[#This Row],[order_date]])</f>
        <v>12</v>
      </c>
      <c r="O11223" s="3">
        <f>Table1[[#This Row],[sales]]-Table1[[#This Row],[profit]]</f>
        <v>4187.2299999999996</v>
      </c>
      <c r="P11223" s="3">
        <f>Table1[[#This Row],[sales]]*Table1[[#This Row],[quantity]]</f>
        <v>42942.69</v>
      </c>
      <c r="Q11223" s="9">
        <f>Table1[[#This Row],[delivery_date]]-Table1[[#This Row],[order_date]]</f>
        <v>3</v>
      </c>
    </row>
    <row r="11224" spans="1:17" x14ac:dyDescent="0.35">
      <c r="A11224" t="s">
        <v>11255</v>
      </c>
      <c r="B11224" t="s">
        <v>41</v>
      </c>
      <c r="C11224" t="s">
        <v>36</v>
      </c>
      <c r="D11224" s="2">
        <v>1299.43</v>
      </c>
      <c r="E11224">
        <v>0.34</v>
      </c>
      <c r="F11224">
        <v>7</v>
      </c>
      <c r="G11224" s="1">
        <v>45297</v>
      </c>
      <c r="H11224" s="1">
        <v>45299</v>
      </c>
      <c r="I11224" t="s">
        <v>15</v>
      </c>
      <c r="J11224" t="s">
        <v>22</v>
      </c>
      <c r="K11224" s="2">
        <v>387.77</v>
      </c>
      <c r="L11224" t="s">
        <v>23</v>
      </c>
      <c r="M11224">
        <f>YEAR(Table1[[#This Row],[order_date]])</f>
        <v>2024</v>
      </c>
      <c r="N11224">
        <f>MONTH(Table1[[#This Row],[order_date]])</f>
        <v>1</v>
      </c>
      <c r="O11224" s="3">
        <f>Table1[[#This Row],[sales]]-Table1[[#This Row],[profit]]</f>
        <v>911.66000000000008</v>
      </c>
      <c r="P11224" s="3">
        <f>Table1[[#This Row],[sales]]*Table1[[#This Row],[quantity]]</f>
        <v>9096.01</v>
      </c>
      <c r="Q11224" s="9">
        <f>Table1[[#This Row],[delivery_date]]-Table1[[#This Row],[order_date]]</f>
        <v>2</v>
      </c>
    </row>
    <row r="11225" spans="1:17" x14ac:dyDescent="0.35">
      <c r="A11225" t="s">
        <v>11256</v>
      </c>
      <c r="B11225" t="s">
        <v>13</v>
      </c>
      <c r="C11225" t="s">
        <v>26</v>
      </c>
      <c r="D11225" s="2">
        <v>441.7</v>
      </c>
      <c r="E11225">
        <v>7.0000000000000007E-2</v>
      </c>
      <c r="F11225">
        <v>8</v>
      </c>
      <c r="G11225" s="1">
        <v>45350</v>
      </c>
      <c r="H11225" s="1">
        <v>45354</v>
      </c>
      <c r="I11225" t="s">
        <v>15</v>
      </c>
      <c r="J11225" t="s">
        <v>16</v>
      </c>
      <c r="K11225" s="2">
        <v>121.42</v>
      </c>
      <c r="L11225" t="s">
        <v>23</v>
      </c>
      <c r="M11225">
        <f>YEAR(Table1[[#This Row],[order_date]])</f>
        <v>2024</v>
      </c>
      <c r="N11225">
        <f>MONTH(Table1[[#This Row],[order_date]])</f>
        <v>2</v>
      </c>
      <c r="O11225" s="3">
        <f>Table1[[#This Row],[sales]]-Table1[[#This Row],[profit]]</f>
        <v>320.27999999999997</v>
      </c>
      <c r="P11225" s="3">
        <f>Table1[[#This Row],[sales]]*Table1[[#This Row],[quantity]]</f>
        <v>3533.6</v>
      </c>
      <c r="Q11225" s="9">
        <f>Table1[[#This Row],[delivery_date]]-Table1[[#This Row],[order_date]]</f>
        <v>4</v>
      </c>
    </row>
    <row r="11226" spans="1:17" x14ac:dyDescent="0.35">
      <c r="A11226" t="s">
        <v>11257</v>
      </c>
      <c r="B11226" t="s">
        <v>41</v>
      </c>
      <c r="C11226" t="s">
        <v>36</v>
      </c>
      <c r="D11226" s="2">
        <v>1730.55</v>
      </c>
      <c r="E11226">
        <v>0.24</v>
      </c>
      <c r="F11226">
        <v>5</v>
      </c>
      <c r="G11226" s="1">
        <v>45001</v>
      </c>
      <c r="H11226" s="1">
        <v>45006</v>
      </c>
      <c r="I11226" t="s">
        <v>21</v>
      </c>
      <c r="J11226" t="s">
        <v>16</v>
      </c>
      <c r="K11226" s="2">
        <v>273.44</v>
      </c>
      <c r="L11226" t="s">
        <v>23</v>
      </c>
      <c r="M11226">
        <f>YEAR(Table1[[#This Row],[order_date]])</f>
        <v>2023</v>
      </c>
      <c r="N11226">
        <f>MONTH(Table1[[#This Row],[order_date]])</f>
        <v>3</v>
      </c>
      <c r="O11226" s="3">
        <f>Table1[[#This Row],[sales]]-Table1[[#This Row],[profit]]</f>
        <v>1457.11</v>
      </c>
      <c r="P11226" s="3">
        <f>Table1[[#This Row],[sales]]*Table1[[#This Row],[quantity]]</f>
        <v>8652.75</v>
      </c>
      <c r="Q11226" s="9">
        <f>Table1[[#This Row],[delivery_date]]-Table1[[#This Row],[order_date]]</f>
        <v>5</v>
      </c>
    </row>
    <row r="11227" spans="1:17" x14ac:dyDescent="0.35">
      <c r="A11227" t="s">
        <v>11258</v>
      </c>
      <c r="B11227" t="s">
        <v>41</v>
      </c>
      <c r="C11227" t="s">
        <v>36</v>
      </c>
      <c r="D11227" s="2">
        <v>3342.84</v>
      </c>
      <c r="E11227">
        <v>0.28999999999999998</v>
      </c>
      <c r="F11227">
        <v>2</v>
      </c>
      <c r="G11227" s="1">
        <v>45632</v>
      </c>
      <c r="H11227" s="1">
        <v>45634</v>
      </c>
      <c r="I11227" t="s">
        <v>31</v>
      </c>
      <c r="J11227" t="s">
        <v>27</v>
      </c>
      <c r="K11227" s="2">
        <v>209.38</v>
      </c>
      <c r="L11227" t="s">
        <v>39</v>
      </c>
      <c r="M11227">
        <f>YEAR(Table1[[#This Row],[order_date]])</f>
        <v>2024</v>
      </c>
      <c r="N11227">
        <f>MONTH(Table1[[#This Row],[order_date]])</f>
        <v>12</v>
      </c>
      <c r="O11227" s="3">
        <f>Table1[[#This Row],[sales]]-Table1[[#This Row],[profit]]</f>
        <v>3133.46</v>
      </c>
      <c r="P11227" s="3">
        <f>Table1[[#This Row],[sales]]*Table1[[#This Row],[quantity]]</f>
        <v>6685.68</v>
      </c>
      <c r="Q11227" s="9">
        <f>Table1[[#This Row],[delivery_date]]-Table1[[#This Row],[order_date]]</f>
        <v>2</v>
      </c>
    </row>
    <row r="11228" spans="1:17" x14ac:dyDescent="0.35">
      <c r="A11228" t="s">
        <v>11259</v>
      </c>
      <c r="B11228" t="s">
        <v>41</v>
      </c>
      <c r="C11228" t="s">
        <v>36</v>
      </c>
      <c r="D11228" s="2">
        <v>3712.07</v>
      </c>
      <c r="E11228">
        <v>0.11</v>
      </c>
      <c r="F11228">
        <v>8</v>
      </c>
      <c r="G11228" s="1">
        <v>45155</v>
      </c>
      <c r="H11228" s="1">
        <v>45161</v>
      </c>
      <c r="I11228" t="s">
        <v>15</v>
      </c>
      <c r="J11228" t="s">
        <v>27</v>
      </c>
      <c r="K11228" s="2">
        <v>727.88</v>
      </c>
      <c r="L11228" t="s">
        <v>48</v>
      </c>
      <c r="M11228">
        <f>YEAR(Table1[[#This Row],[order_date]])</f>
        <v>2023</v>
      </c>
      <c r="N11228">
        <f>MONTH(Table1[[#This Row],[order_date]])</f>
        <v>8</v>
      </c>
      <c r="O11228" s="3">
        <f>Table1[[#This Row],[sales]]-Table1[[#This Row],[profit]]</f>
        <v>2984.19</v>
      </c>
      <c r="P11228" s="3">
        <f>Table1[[#This Row],[sales]]*Table1[[#This Row],[quantity]]</f>
        <v>29696.560000000001</v>
      </c>
      <c r="Q11228" s="9">
        <f>Table1[[#This Row],[delivery_date]]-Table1[[#This Row],[order_date]]</f>
        <v>6</v>
      </c>
    </row>
    <row r="11229" spans="1:17" x14ac:dyDescent="0.35">
      <c r="A11229" t="s">
        <v>11260</v>
      </c>
      <c r="B11229" t="s">
        <v>41</v>
      </c>
      <c r="C11229" t="s">
        <v>20</v>
      </c>
      <c r="D11229" s="2">
        <v>3718.63</v>
      </c>
      <c r="E11229">
        <v>0.38</v>
      </c>
      <c r="F11229">
        <v>5</v>
      </c>
      <c r="G11229" s="1">
        <v>45274</v>
      </c>
      <c r="H11229" s="1">
        <v>45281</v>
      </c>
      <c r="I11229" t="s">
        <v>21</v>
      </c>
      <c r="J11229" t="s">
        <v>22</v>
      </c>
      <c r="K11229" s="2">
        <v>852.07</v>
      </c>
      <c r="L11229" t="s">
        <v>23</v>
      </c>
      <c r="M11229">
        <f>YEAR(Table1[[#This Row],[order_date]])</f>
        <v>2023</v>
      </c>
      <c r="N11229">
        <f>MONTH(Table1[[#This Row],[order_date]])</f>
        <v>12</v>
      </c>
      <c r="O11229" s="3">
        <f>Table1[[#This Row],[sales]]-Table1[[#This Row],[profit]]</f>
        <v>2866.56</v>
      </c>
      <c r="P11229" s="3">
        <f>Table1[[#This Row],[sales]]*Table1[[#This Row],[quantity]]</f>
        <v>18593.150000000001</v>
      </c>
      <c r="Q11229" s="9">
        <f>Table1[[#This Row],[delivery_date]]-Table1[[#This Row],[order_date]]</f>
        <v>7</v>
      </c>
    </row>
    <row r="11230" spans="1:17" x14ac:dyDescent="0.35">
      <c r="A11230" t="s">
        <v>11261</v>
      </c>
      <c r="B11230" t="s">
        <v>13</v>
      </c>
      <c r="C11230" t="s">
        <v>20</v>
      </c>
      <c r="D11230" s="2">
        <v>642.29999999999995</v>
      </c>
      <c r="E11230">
        <v>0.06</v>
      </c>
      <c r="F11230">
        <v>9</v>
      </c>
      <c r="G11230" s="1">
        <v>45556</v>
      </c>
      <c r="H11230" s="1">
        <v>45560</v>
      </c>
      <c r="I11230" t="s">
        <v>21</v>
      </c>
      <c r="J11230" t="s">
        <v>22</v>
      </c>
      <c r="K11230" s="2">
        <v>32.96</v>
      </c>
      <c r="L11230" t="s">
        <v>48</v>
      </c>
      <c r="M11230">
        <f>YEAR(Table1[[#This Row],[order_date]])</f>
        <v>2024</v>
      </c>
      <c r="N11230">
        <f>MONTH(Table1[[#This Row],[order_date]])</f>
        <v>9</v>
      </c>
      <c r="O11230" s="3">
        <f>Table1[[#This Row],[sales]]-Table1[[#This Row],[profit]]</f>
        <v>609.33999999999992</v>
      </c>
      <c r="P11230" s="3">
        <f>Table1[[#This Row],[sales]]*Table1[[#This Row],[quantity]]</f>
        <v>5780.7</v>
      </c>
      <c r="Q11230" s="9">
        <f>Table1[[#This Row],[delivery_date]]-Table1[[#This Row],[order_date]]</f>
        <v>4</v>
      </c>
    </row>
    <row r="11231" spans="1:17" x14ac:dyDescent="0.35">
      <c r="A11231" t="s">
        <v>11262</v>
      </c>
      <c r="B11231" t="s">
        <v>41</v>
      </c>
      <c r="C11231" t="s">
        <v>20</v>
      </c>
      <c r="D11231" s="2">
        <v>4436.9399999999996</v>
      </c>
      <c r="E11231">
        <v>7.0000000000000007E-2</v>
      </c>
      <c r="F11231">
        <v>6</v>
      </c>
      <c r="G11231" s="1">
        <v>45121</v>
      </c>
      <c r="H11231" s="1">
        <v>45125</v>
      </c>
      <c r="I11231" t="s">
        <v>31</v>
      </c>
      <c r="J11231" t="s">
        <v>16</v>
      </c>
      <c r="K11231" s="2">
        <v>589.23</v>
      </c>
      <c r="L11231" t="s">
        <v>34</v>
      </c>
      <c r="M11231">
        <f>YEAR(Table1[[#This Row],[order_date]])</f>
        <v>2023</v>
      </c>
      <c r="N11231">
        <f>MONTH(Table1[[#This Row],[order_date]])</f>
        <v>7</v>
      </c>
      <c r="O11231" s="3">
        <f>Table1[[#This Row],[sales]]-Table1[[#This Row],[profit]]</f>
        <v>3847.7099999999996</v>
      </c>
      <c r="P11231" s="3">
        <f>Table1[[#This Row],[sales]]*Table1[[#This Row],[quantity]]</f>
        <v>26621.64</v>
      </c>
      <c r="Q11231" s="9">
        <f>Table1[[#This Row],[delivery_date]]-Table1[[#This Row],[order_date]]</f>
        <v>4</v>
      </c>
    </row>
    <row r="11232" spans="1:17" x14ac:dyDescent="0.35">
      <c r="A11232" t="s">
        <v>11263</v>
      </c>
      <c r="B11232" t="s">
        <v>41</v>
      </c>
      <c r="C11232" t="s">
        <v>20</v>
      </c>
      <c r="D11232" s="2">
        <v>1476.09</v>
      </c>
      <c r="E11232">
        <v>0.21</v>
      </c>
      <c r="F11232">
        <v>7</v>
      </c>
      <c r="G11232" s="1">
        <v>45389</v>
      </c>
      <c r="H11232" s="1">
        <v>45394</v>
      </c>
      <c r="I11232" t="s">
        <v>21</v>
      </c>
      <c r="J11232" t="s">
        <v>27</v>
      </c>
      <c r="K11232" s="2">
        <v>108.65</v>
      </c>
      <c r="L11232" t="s">
        <v>34</v>
      </c>
      <c r="M11232">
        <f>YEAR(Table1[[#This Row],[order_date]])</f>
        <v>2024</v>
      </c>
      <c r="N11232">
        <f>MONTH(Table1[[#This Row],[order_date]])</f>
        <v>4</v>
      </c>
      <c r="O11232" s="3">
        <f>Table1[[#This Row],[sales]]-Table1[[#This Row],[profit]]</f>
        <v>1367.4399999999998</v>
      </c>
      <c r="P11232" s="3">
        <f>Table1[[#This Row],[sales]]*Table1[[#This Row],[quantity]]</f>
        <v>10332.629999999999</v>
      </c>
      <c r="Q11232" s="9">
        <f>Table1[[#This Row],[delivery_date]]-Table1[[#This Row],[order_date]]</f>
        <v>5</v>
      </c>
    </row>
    <row r="11233" spans="1:17" x14ac:dyDescent="0.35">
      <c r="A11233" t="s">
        <v>11264</v>
      </c>
      <c r="B11233" t="s">
        <v>25</v>
      </c>
      <c r="C11233" t="s">
        <v>14</v>
      </c>
      <c r="D11233" s="2">
        <v>1128.56</v>
      </c>
      <c r="E11233">
        <v>7.0000000000000007E-2</v>
      </c>
      <c r="F11233">
        <v>1</v>
      </c>
      <c r="G11233" s="1">
        <v>45078</v>
      </c>
      <c r="H11233" s="1">
        <v>45081</v>
      </c>
      <c r="I11233" t="s">
        <v>21</v>
      </c>
      <c r="J11233" t="s">
        <v>16</v>
      </c>
      <c r="K11233" s="2">
        <v>304.44</v>
      </c>
      <c r="L11233" t="s">
        <v>39</v>
      </c>
      <c r="M11233">
        <f>YEAR(Table1[[#This Row],[order_date]])</f>
        <v>2023</v>
      </c>
      <c r="N11233">
        <f>MONTH(Table1[[#This Row],[order_date]])</f>
        <v>6</v>
      </c>
      <c r="O11233" s="3">
        <f>Table1[[#This Row],[sales]]-Table1[[#This Row],[profit]]</f>
        <v>824.11999999999989</v>
      </c>
      <c r="P11233" s="3">
        <f>Table1[[#This Row],[sales]]*Table1[[#This Row],[quantity]]</f>
        <v>1128.56</v>
      </c>
      <c r="Q11233" s="9">
        <f>Table1[[#This Row],[delivery_date]]-Table1[[#This Row],[order_date]]</f>
        <v>3</v>
      </c>
    </row>
    <row r="11234" spans="1:17" x14ac:dyDescent="0.35">
      <c r="A11234" t="s">
        <v>11265</v>
      </c>
      <c r="B11234" t="s">
        <v>13</v>
      </c>
      <c r="C11234" t="s">
        <v>36</v>
      </c>
      <c r="D11234" s="2">
        <v>3110.84</v>
      </c>
      <c r="E11234">
        <v>0.01</v>
      </c>
      <c r="F11234">
        <v>8</v>
      </c>
      <c r="G11234" s="1">
        <v>45636</v>
      </c>
      <c r="H11234" s="1">
        <v>45641</v>
      </c>
      <c r="I11234" t="s">
        <v>21</v>
      </c>
      <c r="J11234" t="s">
        <v>27</v>
      </c>
      <c r="K11234" s="2">
        <v>188.16</v>
      </c>
      <c r="L11234" t="s">
        <v>28</v>
      </c>
      <c r="M11234">
        <f>YEAR(Table1[[#This Row],[order_date]])</f>
        <v>2024</v>
      </c>
      <c r="N11234">
        <f>MONTH(Table1[[#This Row],[order_date]])</f>
        <v>12</v>
      </c>
      <c r="O11234" s="3">
        <f>Table1[[#This Row],[sales]]-Table1[[#This Row],[profit]]</f>
        <v>2922.6800000000003</v>
      </c>
      <c r="P11234" s="3">
        <f>Table1[[#This Row],[sales]]*Table1[[#This Row],[quantity]]</f>
        <v>24886.720000000001</v>
      </c>
      <c r="Q11234" s="9">
        <f>Table1[[#This Row],[delivery_date]]-Table1[[#This Row],[order_date]]</f>
        <v>5</v>
      </c>
    </row>
    <row r="11235" spans="1:17" x14ac:dyDescent="0.35">
      <c r="A11235" t="s">
        <v>11266</v>
      </c>
      <c r="B11235" t="s">
        <v>19</v>
      </c>
      <c r="C11235" t="s">
        <v>14</v>
      </c>
      <c r="D11235" s="2">
        <v>1138.06</v>
      </c>
      <c r="E11235">
        <v>0.21</v>
      </c>
      <c r="F11235">
        <v>7</v>
      </c>
      <c r="G11235" s="1">
        <v>45361</v>
      </c>
      <c r="H11235" s="1">
        <v>45366</v>
      </c>
      <c r="I11235" t="s">
        <v>15</v>
      </c>
      <c r="J11235" t="s">
        <v>22</v>
      </c>
      <c r="K11235" s="2">
        <v>327.3</v>
      </c>
      <c r="L11235" t="s">
        <v>39</v>
      </c>
      <c r="M11235">
        <f>YEAR(Table1[[#This Row],[order_date]])</f>
        <v>2024</v>
      </c>
      <c r="N11235">
        <f>MONTH(Table1[[#This Row],[order_date]])</f>
        <v>3</v>
      </c>
      <c r="O11235" s="3">
        <f>Table1[[#This Row],[sales]]-Table1[[#This Row],[profit]]</f>
        <v>810.76</v>
      </c>
      <c r="P11235" s="3">
        <f>Table1[[#This Row],[sales]]*Table1[[#This Row],[quantity]]</f>
        <v>7966.42</v>
      </c>
      <c r="Q11235" s="9">
        <f>Table1[[#This Row],[delivery_date]]-Table1[[#This Row],[order_date]]</f>
        <v>5</v>
      </c>
    </row>
    <row r="11236" spans="1:17" x14ac:dyDescent="0.35">
      <c r="A11236" t="s">
        <v>11267</v>
      </c>
      <c r="B11236" t="s">
        <v>19</v>
      </c>
      <c r="C11236" t="s">
        <v>26</v>
      </c>
      <c r="D11236" s="2">
        <v>2589.39</v>
      </c>
      <c r="E11236">
        <v>0.32</v>
      </c>
      <c r="F11236">
        <v>7</v>
      </c>
      <c r="G11236" s="1">
        <v>45537</v>
      </c>
      <c r="H11236" s="1">
        <v>45543</v>
      </c>
      <c r="I11236" t="s">
        <v>15</v>
      </c>
      <c r="J11236" t="s">
        <v>22</v>
      </c>
      <c r="K11236" s="2">
        <v>152.18</v>
      </c>
      <c r="L11236" t="s">
        <v>28</v>
      </c>
      <c r="M11236">
        <f>YEAR(Table1[[#This Row],[order_date]])</f>
        <v>2024</v>
      </c>
      <c r="N11236">
        <f>MONTH(Table1[[#This Row],[order_date]])</f>
        <v>9</v>
      </c>
      <c r="O11236" s="3">
        <f>Table1[[#This Row],[sales]]-Table1[[#This Row],[profit]]</f>
        <v>2437.21</v>
      </c>
      <c r="P11236" s="3">
        <f>Table1[[#This Row],[sales]]*Table1[[#This Row],[quantity]]</f>
        <v>18125.73</v>
      </c>
      <c r="Q11236" s="9">
        <f>Table1[[#This Row],[delivery_date]]-Table1[[#This Row],[order_date]]</f>
        <v>6</v>
      </c>
    </row>
    <row r="11237" spans="1:17" x14ac:dyDescent="0.35">
      <c r="A11237" t="s">
        <v>11268</v>
      </c>
      <c r="B11237" t="s">
        <v>25</v>
      </c>
      <c r="C11237" t="s">
        <v>33</v>
      </c>
      <c r="D11237" s="2">
        <v>2094.4499999999998</v>
      </c>
      <c r="E11237">
        <v>0.25</v>
      </c>
      <c r="F11237">
        <v>7</v>
      </c>
      <c r="G11237" s="1">
        <v>45046</v>
      </c>
      <c r="H11237" s="1">
        <v>45051</v>
      </c>
      <c r="I11237" t="s">
        <v>15</v>
      </c>
      <c r="J11237" t="s">
        <v>27</v>
      </c>
      <c r="K11237" s="2">
        <v>122.49</v>
      </c>
      <c r="L11237" t="s">
        <v>34</v>
      </c>
      <c r="M11237">
        <f>YEAR(Table1[[#This Row],[order_date]])</f>
        <v>2023</v>
      </c>
      <c r="N11237">
        <f>MONTH(Table1[[#This Row],[order_date]])</f>
        <v>4</v>
      </c>
      <c r="O11237" s="3">
        <f>Table1[[#This Row],[sales]]-Table1[[#This Row],[profit]]</f>
        <v>1971.9599999999998</v>
      </c>
      <c r="P11237" s="3">
        <f>Table1[[#This Row],[sales]]*Table1[[#This Row],[quantity]]</f>
        <v>14661.149999999998</v>
      </c>
      <c r="Q11237" s="9">
        <f>Table1[[#This Row],[delivery_date]]-Table1[[#This Row],[order_date]]</f>
        <v>5</v>
      </c>
    </row>
    <row r="11238" spans="1:17" x14ac:dyDescent="0.35">
      <c r="A11238" t="s">
        <v>11269</v>
      </c>
      <c r="B11238" t="s">
        <v>25</v>
      </c>
      <c r="C11238" t="s">
        <v>14</v>
      </c>
      <c r="D11238" s="2">
        <v>1236.97</v>
      </c>
      <c r="E11238">
        <v>0.03</v>
      </c>
      <c r="F11238">
        <v>7</v>
      </c>
      <c r="G11238" s="1">
        <v>45180</v>
      </c>
      <c r="H11238" s="1">
        <v>45186</v>
      </c>
      <c r="I11238" t="s">
        <v>31</v>
      </c>
      <c r="J11238" t="s">
        <v>16</v>
      </c>
      <c r="K11238" s="2">
        <v>196</v>
      </c>
      <c r="L11238" t="s">
        <v>28</v>
      </c>
      <c r="M11238">
        <f>YEAR(Table1[[#This Row],[order_date]])</f>
        <v>2023</v>
      </c>
      <c r="N11238">
        <f>MONTH(Table1[[#This Row],[order_date]])</f>
        <v>9</v>
      </c>
      <c r="O11238" s="3">
        <f>Table1[[#This Row],[sales]]-Table1[[#This Row],[profit]]</f>
        <v>1040.97</v>
      </c>
      <c r="P11238" s="3">
        <f>Table1[[#This Row],[sales]]*Table1[[#This Row],[quantity]]</f>
        <v>8658.7900000000009</v>
      </c>
      <c r="Q11238" s="9">
        <f>Table1[[#This Row],[delivery_date]]-Table1[[#This Row],[order_date]]</f>
        <v>6</v>
      </c>
    </row>
    <row r="11239" spans="1:17" x14ac:dyDescent="0.35">
      <c r="A11239" t="s">
        <v>11270</v>
      </c>
      <c r="B11239" t="s">
        <v>13</v>
      </c>
      <c r="C11239" t="s">
        <v>20</v>
      </c>
      <c r="D11239" s="2">
        <v>1531.09</v>
      </c>
      <c r="E11239">
        <v>0.12</v>
      </c>
      <c r="F11239">
        <v>1</v>
      </c>
      <c r="G11239" s="1">
        <v>45131</v>
      </c>
      <c r="H11239" s="1">
        <v>45135</v>
      </c>
      <c r="I11239" t="s">
        <v>31</v>
      </c>
      <c r="J11239" t="s">
        <v>22</v>
      </c>
      <c r="K11239" s="2">
        <v>211.68</v>
      </c>
      <c r="L11239" t="s">
        <v>39</v>
      </c>
      <c r="M11239">
        <f>YEAR(Table1[[#This Row],[order_date]])</f>
        <v>2023</v>
      </c>
      <c r="N11239">
        <f>MONTH(Table1[[#This Row],[order_date]])</f>
        <v>7</v>
      </c>
      <c r="O11239" s="3">
        <f>Table1[[#This Row],[sales]]-Table1[[#This Row],[profit]]</f>
        <v>1319.4099999999999</v>
      </c>
      <c r="P11239" s="3">
        <f>Table1[[#This Row],[sales]]*Table1[[#This Row],[quantity]]</f>
        <v>1531.09</v>
      </c>
      <c r="Q11239" s="9">
        <f>Table1[[#This Row],[delivery_date]]-Table1[[#This Row],[order_date]]</f>
        <v>4</v>
      </c>
    </row>
    <row r="11240" spans="1:17" x14ac:dyDescent="0.35">
      <c r="A11240" t="s">
        <v>11271</v>
      </c>
      <c r="B11240" t="s">
        <v>19</v>
      </c>
      <c r="C11240" t="s">
        <v>20</v>
      </c>
      <c r="D11240" s="2">
        <v>2194.3000000000002</v>
      </c>
      <c r="E11240">
        <v>0.26</v>
      </c>
      <c r="F11240">
        <v>9</v>
      </c>
      <c r="G11240" s="1">
        <v>45288</v>
      </c>
      <c r="H11240" s="1">
        <v>45291</v>
      </c>
      <c r="I11240" t="s">
        <v>31</v>
      </c>
      <c r="J11240" t="s">
        <v>22</v>
      </c>
      <c r="K11240" s="2">
        <v>136.56</v>
      </c>
      <c r="L11240" t="s">
        <v>39</v>
      </c>
      <c r="M11240">
        <f>YEAR(Table1[[#This Row],[order_date]])</f>
        <v>2023</v>
      </c>
      <c r="N11240">
        <f>MONTH(Table1[[#This Row],[order_date]])</f>
        <v>12</v>
      </c>
      <c r="O11240" s="3">
        <f>Table1[[#This Row],[sales]]-Table1[[#This Row],[profit]]</f>
        <v>2057.7400000000002</v>
      </c>
      <c r="P11240" s="3">
        <f>Table1[[#This Row],[sales]]*Table1[[#This Row],[quantity]]</f>
        <v>19748.7</v>
      </c>
      <c r="Q11240" s="9">
        <f>Table1[[#This Row],[delivery_date]]-Table1[[#This Row],[order_date]]</f>
        <v>3</v>
      </c>
    </row>
    <row r="11241" spans="1:17" x14ac:dyDescent="0.35">
      <c r="A11241" t="s">
        <v>11272</v>
      </c>
      <c r="B11241" t="s">
        <v>41</v>
      </c>
      <c r="C11241" t="s">
        <v>26</v>
      </c>
      <c r="D11241" s="2">
        <v>1796.19</v>
      </c>
      <c r="E11241">
        <v>0.37</v>
      </c>
      <c r="F11241">
        <v>7</v>
      </c>
      <c r="G11241" s="1">
        <v>45180</v>
      </c>
      <c r="H11241" s="1">
        <v>45186</v>
      </c>
      <c r="I11241" t="s">
        <v>15</v>
      </c>
      <c r="J11241" t="s">
        <v>27</v>
      </c>
      <c r="K11241" s="2">
        <v>445.23</v>
      </c>
      <c r="L11241" t="s">
        <v>17</v>
      </c>
      <c r="M11241">
        <f>YEAR(Table1[[#This Row],[order_date]])</f>
        <v>2023</v>
      </c>
      <c r="N11241">
        <f>MONTH(Table1[[#This Row],[order_date]])</f>
        <v>9</v>
      </c>
      <c r="O11241" s="3">
        <f>Table1[[#This Row],[sales]]-Table1[[#This Row],[profit]]</f>
        <v>1350.96</v>
      </c>
      <c r="P11241" s="3">
        <f>Table1[[#This Row],[sales]]*Table1[[#This Row],[quantity]]</f>
        <v>12573.33</v>
      </c>
      <c r="Q11241" s="9">
        <f>Table1[[#This Row],[delivery_date]]-Table1[[#This Row],[order_date]]</f>
        <v>6</v>
      </c>
    </row>
    <row r="11242" spans="1:17" x14ac:dyDescent="0.35">
      <c r="A11242" t="s">
        <v>11273</v>
      </c>
      <c r="B11242" t="s">
        <v>25</v>
      </c>
      <c r="C11242" t="s">
        <v>36</v>
      </c>
      <c r="D11242" s="2">
        <v>1969.72</v>
      </c>
      <c r="E11242">
        <v>0.4</v>
      </c>
      <c r="F11242">
        <v>7</v>
      </c>
      <c r="G11242" s="1">
        <v>45597</v>
      </c>
      <c r="H11242" s="1">
        <v>45603</v>
      </c>
      <c r="I11242" t="s">
        <v>21</v>
      </c>
      <c r="J11242" t="s">
        <v>16</v>
      </c>
      <c r="K11242" s="2">
        <v>130.84</v>
      </c>
      <c r="L11242" t="s">
        <v>28</v>
      </c>
      <c r="M11242">
        <f>YEAR(Table1[[#This Row],[order_date]])</f>
        <v>2024</v>
      </c>
      <c r="N11242">
        <f>MONTH(Table1[[#This Row],[order_date]])</f>
        <v>11</v>
      </c>
      <c r="O11242" s="3">
        <f>Table1[[#This Row],[sales]]-Table1[[#This Row],[profit]]</f>
        <v>1838.88</v>
      </c>
      <c r="P11242" s="3">
        <f>Table1[[#This Row],[sales]]*Table1[[#This Row],[quantity]]</f>
        <v>13788.04</v>
      </c>
      <c r="Q11242" s="9">
        <f>Table1[[#This Row],[delivery_date]]-Table1[[#This Row],[order_date]]</f>
        <v>6</v>
      </c>
    </row>
    <row r="11243" spans="1:17" x14ac:dyDescent="0.35">
      <c r="A11243" t="s">
        <v>11274</v>
      </c>
      <c r="B11243" t="s">
        <v>19</v>
      </c>
      <c r="C11243" t="s">
        <v>33</v>
      </c>
      <c r="D11243" s="2">
        <v>3703.63</v>
      </c>
      <c r="E11243">
        <v>0.26</v>
      </c>
      <c r="F11243">
        <v>1</v>
      </c>
      <c r="G11243" s="1">
        <v>45212</v>
      </c>
      <c r="H11243" s="1">
        <v>45213</v>
      </c>
      <c r="I11243" t="s">
        <v>21</v>
      </c>
      <c r="J11243" t="s">
        <v>27</v>
      </c>
      <c r="K11243" s="2">
        <v>241.3</v>
      </c>
      <c r="L11243" t="s">
        <v>34</v>
      </c>
      <c r="M11243">
        <f>YEAR(Table1[[#This Row],[order_date]])</f>
        <v>2023</v>
      </c>
      <c r="N11243">
        <f>MONTH(Table1[[#This Row],[order_date]])</f>
        <v>10</v>
      </c>
      <c r="O11243" s="3">
        <f>Table1[[#This Row],[sales]]-Table1[[#This Row],[profit]]</f>
        <v>3462.33</v>
      </c>
      <c r="P11243" s="3">
        <f>Table1[[#This Row],[sales]]*Table1[[#This Row],[quantity]]</f>
        <v>3703.63</v>
      </c>
      <c r="Q11243" s="9">
        <f>Table1[[#This Row],[delivery_date]]-Table1[[#This Row],[order_date]]</f>
        <v>1</v>
      </c>
    </row>
    <row r="11244" spans="1:17" x14ac:dyDescent="0.35">
      <c r="A11244" t="s">
        <v>11275</v>
      </c>
      <c r="B11244" t="s">
        <v>13</v>
      </c>
      <c r="C11244" t="s">
        <v>14</v>
      </c>
      <c r="D11244" s="2">
        <v>925.06</v>
      </c>
      <c r="E11244">
        <v>0.32</v>
      </c>
      <c r="F11244">
        <v>6</v>
      </c>
      <c r="G11244" s="1">
        <v>45478</v>
      </c>
      <c r="H11244" s="1">
        <v>45482</v>
      </c>
      <c r="I11244" t="s">
        <v>31</v>
      </c>
      <c r="J11244" t="s">
        <v>22</v>
      </c>
      <c r="K11244" s="2">
        <v>158.59</v>
      </c>
      <c r="L11244" t="s">
        <v>48</v>
      </c>
      <c r="M11244">
        <f>YEAR(Table1[[#This Row],[order_date]])</f>
        <v>2024</v>
      </c>
      <c r="N11244">
        <f>MONTH(Table1[[#This Row],[order_date]])</f>
        <v>7</v>
      </c>
      <c r="O11244" s="3">
        <f>Table1[[#This Row],[sales]]-Table1[[#This Row],[profit]]</f>
        <v>766.46999999999991</v>
      </c>
      <c r="P11244" s="3">
        <f>Table1[[#This Row],[sales]]*Table1[[#This Row],[quantity]]</f>
        <v>5550.36</v>
      </c>
      <c r="Q11244" s="9">
        <f>Table1[[#This Row],[delivery_date]]-Table1[[#This Row],[order_date]]</f>
        <v>4</v>
      </c>
    </row>
    <row r="11245" spans="1:17" x14ac:dyDescent="0.35">
      <c r="A11245" t="s">
        <v>11276</v>
      </c>
      <c r="B11245" t="s">
        <v>41</v>
      </c>
      <c r="C11245" t="s">
        <v>36</v>
      </c>
      <c r="D11245" s="2">
        <v>3175.33</v>
      </c>
      <c r="E11245">
        <v>0.45</v>
      </c>
      <c r="F11245">
        <v>8</v>
      </c>
      <c r="G11245" s="1">
        <v>45164</v>
      </c>
      <c r="H11245" s="1">
        <v>45169</v>
      </c>
      <c r="I11245" t="s">
        <v>31</v>
      </c>
      <c r="J11245" t="s">
        <v>16</v>
      </c>
      <c r="K11245" s="2">
        <v>435.92</v>
      </c>
      <c r="L11245" t="s">
        <v>17</v>
      </c>
      <c r="M11245">
        <f>YEAR(Table1[[#This Row],[order_date]])</f>
        <v>2023</v>
      </c>
      <c r="N11245">
        <f>MONTH(Table1[[#This Row],[order_date]])</f>
        <v>8</v>
      </c>
      <c r="O11245" s="3">
        <f>Table1[[#This Row],[sales]]-Table1[[#This Row],[profit]]</f>
        <v>2739.41</v>
      </c>
      <c r="P11245" s="3">
        <f>Table1[[#This Row],[sales]]*Table1[[#This Row],[quantity]]</f>
        <v>25402.639999999999</v>
      </c>
      <c r="Q11245" s="9">
        <f>Table1[[#This Row],[delivery_date]]-Table1[[#This Row],[order_date]]</f>
        <v>5</v>
      </c>
    </row>
    <row r="11246" spans="1:17" x14ac:dyDescent="0.35">
      <c r="A11246" t="s">
        <v>11277</v>
      </c>
      <c r="B11246" t="s">
        <v>13</v>
      </c>
      <c r="C11246" t="s">
        <v>36</v>
      </c>
      <c r="D11246" s="2">
        <v>3422.97</v>
      </c>
      <c r="E11246">
        <v>0.03</v>
      </c>
      <c r="F11246">
        <v>5</v>
      </c>
      <c r="G11246" s="1">
        <v>45555</v>
      </c>
      <c r="H11246" s="1">
        <v>45561</v>
      </c>
      <c r="I11246" t="s">
        <v>15</v>
      </c>
      <c r="J11246" t="s">
        <v>16</v>
      </c>
      <c r="K11246" s="2">
        <v>292.27999999999997</v>
      </c>
      <c r="L11246" t="s">
        <v>34</v>
      </c>
      <c r="M11246">
        <f>YEAR(Table1[[#This Row],[order_date]])</f>
        <v>2024</v>
      </c>
      <c r="N11246">
        <f>MONTH(Table1[[#This Row],[order_date]])</f>
        <v>9</v>
      </c>
      <c r="O11246" s="3">
        <f>Table1[[#This Row],[sales]]-Table1[[#This Row],[profit]]</f>
        <v>3130.6899999999996</v>
      </c>
      <c r="P11246" s="3">
        <f>Table1[[#This Row],[sales]]*Table1[[#This Row],[quantity]]</f>
        <v>17114.849999999999</v>
      </c>
      <c r="Q11246" s="9">
        <f>Table1[[#This Row],[delivery_date]]-Table1[[#This Row],[order_date]]</f>
        <v>6</v>
      </c>
    </row>
    <row r="11247" spans="1:17" x14ac:dyDescent="0.35">
      <c r="A11247" t="s">
        <v>11278</v>
      </c>
      <c r="B11247" t="s">
        <v>25</v>
      </c>
      <c r="C11247" t="s">
        <v>14</v>
      </c>
      <c r="D11247" s="2">
        <v>4030.23</v>
      </c>
      <c r="E11247">
        <v>0.05</v>
      </c>
      <c r="F11247">
        <v>1</v>
      </c>
      <c r="G11247" s="1">
        <v>45305</v>
      </c>
      <c r="H11247" s="1">
        <v>45312</v>
      </c>
      <c r="I11247" t="s">
        <v>31</v>
      </c>
      <c r="J11247" t="s">
        <v>27</v>
      </c>
      <c r="K11247" s="2">
        <v>325.08</v>
      </c>
      <c r="L11247" t="s">
        <v>23</v>
      </c>
      <c r="M11247">
        <f>YEAR(Table1[[#This Row],[order_date]])</f>
        <v>2024</v>
      </c>
      <c r="N11247">
        <f>MONTH(Table1[[#This Row],[order_date]])</f>
        <v>1</v>
      </c>
      <c r="O11247" s="3">
        <f>Table1[[#This Row],[sales]]-Table1[[#This Row],[profit]]</f>
        <v>3705.15</v>
      </c>
      <c r="P11247" s="3">
        <f>Table1[[#This Row],[sales]]*Table1[[#This Row],[quantity]]</f>
        <v>4030.23</v>
      </c>
      <c r="Q11247" s="9">
        <f>Table1[[#This Row],[delivery_date]]-Table1[[#This Row],[order_date]]</f>
        <v>7</v>
      </c>
    </row>
    <row r="11248" spans="1:17" x14ac:dyDescent="0.35">
      <c r="A11248" t="s">
        <v>11279</v>
      </c>
      <c r="B11248" t="s">
        <v>19</v>
      </c>
      <c r="C11248" t="s">
        <v>14</v>
      </c>
      <c r="D11248" s="2">
        <v>4251.8999999999996</v>
      </c>
      <c r="E11248">
        <v>0.23</v>
      </c>
      <c r="F11248">
        <v>5</v>
      </c>
      <c r="G11248" s="1">
        <v>45452</v>
      </c>
      <c r="H11248" s="1">
        <v>45456</v>
      </c>
      <c r="I11248" t="s">
        <v>15</v>
      </c>
      <c r="J11248" t="s">
        <v>27</v>
      </c>
      <c r="K11248" s="2">
        <v>1243.53</v>
      </c>
      <c r="L11248" t="s">
        <v>34</v>
      </c>
      <c r="M11248">
        <f>YEAR(Table1[[#This Row],[order_date]])</f>
        <v>2024</v>
      </c>
      <c r="N11248">
        <f>MONTH(Table1[[#This Row],[order_date]])</f>
        <v>6</v>
      </c>
      <c r="O11248" s="3">
        <f>Table1[[#This Row],[sales]]-Table1[[#This Row],[profit]]</f>
        <v>3008.37</v>
      </c>
      <c r="P11248" s="3">
        <f>Table1[[#This Row],[sales]]*Table1[[#This Row],[quantity]]</f>
        <v>21259.5</v>
      </c>
      <c r="Q11248" s="9">
        <f>Table1[[#This Row],[delivery_date]]-Table1[[#This Row],[order_date]]</f>
        <v>4</v>
      </c>
    </row>
    <row r="11249" spans="1:17" x14ac:dyDescent="0.35">
      <c r="A11249" t="s">
        <v>11280</v>
      </c>
      <c r="B11249" t="s">
        <v>19</v>
      </c>
      <c r="C11249" t="s">
        <v>14</v>
      </c>
      <c r="D11249" s="2">
        <v>877.46</v>
      </c>
      <c r="E11249">
        <v>0.3</v>
      </c>
      <c r="F11249">
        <v>2</v>
      </c>
      <c r="G11249" s="1">
        <v>45482</v>
      </c>
      <c r="H11249" s="1">
        <v>45484</v>
      </c>
      <c r="I11249" t="s">
        <v>31</v>
      </c>
      <c r="J11249" t="s">
        <v>22</v>
      </c>
      <c r="K11249" s="2">
        <v>185.03</v>
      </c>
      <c r="L11249" t="s">
        <v>23</v>
      </c>
      <c r="M11249">
        <f>YEAR(Table1[[#This Row],[order_date]])</f>
        <v>2024</v>
      </c>
      <c r="N11249">
        <f>MONTH(Table1[[#This Row],[order_date]])</f>
        <v>7</v>
      </c>
      <c r="O11249" s="3">
        <f>Table1[[#This Row],[sales]]-Table1[[#This Row],[profit]]</f>
        <v>692.43000000000006</v>
      </c>
      <c r="P11249" s="3">
        <f>Table1[[#This Row],[sales]]*Table1[[#This Row],[quantity]]</f>
        <v>1754.92</v>
      </c>
      <c r="Q11249" s="9">
        <f>Table1[[#This Row],[delivery_date]]-Table1[[#This Row],[order_date]]</f>
        <v>2</v>
      </c>
    </row>
    <row r="11250" spans="1:17" x14ac:dyDescent="0.35">
      <c r="A11250" t="s">
        <v>11281</v>
      </c>
      <c r="B11250" t="s">
        <v>19</v>
      </c>
      <c r="C11250" t="s">
        <v>14</v>
      </c>
      <c r="D11250" s="2">
        <v>777.48</v>
      </c>
      <c r="E11250">
        <v>0</v>
      </c>
      <c r="F11250">
        <v>2</v>
      </c>
      <c r="G11250" s="1">
        <v>45600</v>
      </c>
      <c r="H11250" s="1">
        <v>45603</v>
      </c>
      <c r="I11250" t="s">
        <v>21</v>
      </c>
      <c r="J11250" t="s">
        <v>27</v>
      </c>
      <c r="K11250" s="2">
        <v>79.52</v>
      </c>
      <c r="L11250" t="s">
        <v>23</v>
      </c>
      <c r="M11250">
        <f>YEAR(Table1[[#This Row],[order_date]])</f>
        <v>2024</v>
      </c>
      <c r="N11250">
        <f>MONTH(Table1[[#This Row],[order_date]])</f>
        <v>11</v>
      </c>
      <c r="O11250" s="3">
        <f>Table1[[#This Row],[sales]]-Table1[[#This Row],[profit]]</f>
        <v>697.96</v>
      </c>
      <c r="P11250" s="3">
        <f>Table1[[#This Row],[sales]]*Table1[[#This Row],[quantity]]</f>
        <v>1554.96</v>
      </c>
      <c r="Q11250" s="9">
        <f>Table1[[#This Row],[delivery_date]]-Table1[[#This Row],[order_date]]</f>
        <v>3</v>
      </c>
    </row>
    <row r="11251" spans="1:17" x14ac:dyDescent="0.35">
      <c r="A11251" t="s">
        <v>11282</v>
      </c>
      <c r="B11251" t="s">
        <v>19</v>
      </c>
      <c r="C11251" t="s">
        <v>20</v>
      </c>
      <c r="D11251" s="2">
        <v>3112.38</v>
      </c>
      <c r="E11251">
        <v>0.23</v>
      </c>
      <c r="F11251">
        <v>4</v>
      </c>
      <c r="G11251" s="1">
        <v>45093</v>
      </c>
      <c r="H11251" s="1">
        <v>45100</v>
      </c>
      <c r="I11251" t="s">
        <v>21</v>
      </c>
      <c r="J11251" t="s">
        <v>16</v>
      </c>
      <c r="K11251" s="2">
        <v>405.53</v>
      </c>
      <c r="L11251" t="s">
        <v>34</v>
      </c>
      <c r="M11251">
        <f>YEAR(Table1[[#This Row],[order_date]])</f>
        <v>2023</v>
      </c>
      <c r="N11251">
        <f>MONTH(Table1[[#This Row],[order_date]])</f>
        <v>6</v>
      </c>
      <c r="O11251" s="3">
        <f>Table1[[#This Row],[sales]]-Table1[[#This Row],[profit]]</f>
        <v>2706.8500000000004</v>
      </c>
      <c r="P11251" s="3">
        <f>Table1[[#This Row],[sales]]*Table1[[#This Row],[quantity]]</f>
        <v>12449.52</v>
      </c>
      <c r="Q11251" s="9">
        <f>Table1[[#This Row],[delivery_date]]-Table1[[#This Row],[order_date]]</f>
        <v>7</v>
      </c>
    </row>
    <row r="11252" spans="1:17" x14ac:dyDescent="0.35">
      <c r="A11252" t="s">
        <v>11283</v>
      </c>
      <c r="B11252" t="s">
        <v>41</v>
      </c>
      <c r="C11252" t="s">
        <v>36</v>
      </c>
      <c r="D11252" s="2">
        <v>3808.89</v>
      </c>
      <c r="E11252">
        <v>0.09</v>
      </c>
      <c r="F11252">
        <v>4</v>
      </c>
      <c r="G11252" s="1">
        <v>45570</v>
      </c>
      <c r="H11252" s="1">
        <v>45571</v>
      </c>
      <c r="I11252" t="s">
        <v>15</v>
      </c>
      <c r="J11252" t="s">
        <v>27</v>
      </c>
      <c r="K11252" s="2">
        <v>820.72</v>
      </c>
      <c r="L11252" t="s">
        <v>28</v>
      </c>
      <c r="M11252">
        <f>YEAR(Table1[[#This Row],[order_date]])</f>
        <v>2024</v>
      </c>
      <c r="N11252">
        <f>MONTH(Table1[[#This Row],[order_date]])</f>
        <v>10</v>
      </c>
      <c r="O11252" s="3">
        <f>Table1[[#This Row],[sales]]-Table1[[#This Row],[profit]]</f>
        <v>2988.17</v>
      </c>
      <c r="P11252" s="3">
        <f>Table1[[#This Row],[sales]]*Table1[[#This Row],[quantity]]</f>
        <v>15235.56</v>
      </c>
      <c r="Q11252" s="9">
        <f>Table1[[#This Row],[delivery_date]]-Table1[[#This Row],[order_date]]</f>
        <v>1</v>
      </c>
    </row>
    <row r="11253" spans="1:17" x14ac:dyDescent="0.35">
      <c r="A11253" t="s">
        <v>11284</v>
      </c>
      <c r="B11253" t="s">
        <v>41</v>
      </c>
      <c r="C11253" t="s">
        <v>36</v>
      </c>
      <c r="D11253" s="2">
        <v>1434.4</v>
      </c>
      <c r="E11253">
        <v>0.32</v>
      </c>
      <c r="F11253">
        <v>7</v>
      </c>
      <c r="G11253" s="1">
        <v>45142</v>
      </c>
      <c r="H11253" s="1">
        <v>45145</v>
      </c>
      <c r="I11253" t="s">
        <v>21</v>
      </c>
      <c r="J11253" t="s">
        <v>27</v>
      </c>
      <c r="K11253" s="2">
        <v>103.04</v>
      </c>
      <c r="L11253" t="s">
        <v>34</v>
      </c>
      <c r="M11253">
        <f>YEAR(Table1[[#This Row],[order_date]])</f>
        <v>2023</v>
      </c>
      <c r="N11253">
        <f>MONTH(Table1[[#This Row],[order_date]])</f>
        <v>8</v>
      </c>
      <c r="O11253" s="3">
        <f>Table1[[#This Row],[sales]]-Table1[[#This Row],[profit]]</f>
        <v>1331.3600000000001</v>
      </c>
      <c r="P11253" s="3">
        <f>Table1[[#This Row],[sales]]*Table1[[#This Row],[quantity]]</f>
        <v>10040.800000000001</v>
      </c>
      <c r="Q11253" s="9">
        <f>Table1[[#This Row],[delivery_date]]-Table1[[#This Row],[order_date]]</f>
        <v>3</v>
      </c>
    </row>
    <row r="11254" spans="1:17" x14ac:dyDescent="0.35">
      <c r="A11254" t="s">
        <v>11285</v>
      </c>
      <c r="B11254" t="s">
        <v>13</v>
      </c>
      <c r="C11254" t="s">
        <v>20</v>
      </c>
      <c r="D11254" s="2">
        <v>2676.65</v>
      </c>
      <c r="E11254">
        <v>0.13</v>
      </c>
      <c r="F11254">
        <v>9</v>
      </c>
      <c r="G11254" s="1">
        <v>45337</v>
      </c>
      <c r="H11254" s="1">
        <v>45339</v>
      </c>
      <c r="I11254" t="s">
        <v>21</v>
      </c>
      <c r="J11254" t="s">
        <v>27</v>
      </c>
      <c r="K11254" s="2">
        <v>372.99</v>
      </c>
      <c r="L11254" t="s">
        <v>48</v>
      </c>
      <c r="M11254">
        <f>YEAR(Table1[[#This Row],[order_date]])</f>
        <v>2024</v>
      </c>
      <c r="N11254">
        <f>MONTH(Table1[[#This Row],[order_date]])</f>
        <v>2</v>
      </c>
      <c r="O11254" s="3">
        <f>Table1[[#This Row],[sales]]-Table1[[#This Row],[profit]]</f>
        <v>2303.66</v>
      </c>
      <c r="P11254" s="3">
        <f>Table1[[#This Row],[sales]]*Table1[[#This Row],[quantity]]</f>
        <v>24089.850000000002</v>
      </c>
      <c r="Q11254" s="9">
        <f>Table1[[#This Row],[delivery_date]]-Table1[[#This Row],[order_date]]</f>
        <v>2</v>
      </c>
    </row>
    <row r="11255" spans="1:17" x14ac:dyDescent="0.35">
      <c r="A11255" t="s">
        <v>11286</v>
      </c>
      <c r="B11255" t="s">
        <v>41</v>
      </c>
      <c r="C11255" t="s">
        <v>36</v>
      </c>
      <c r="D11255" s="2">
        <v>3883.97</v>
      </c>
      <c r="E11255">
        <v>0.45</v>
      </c>
      <c r="F11255">
        <v>2</v>
      </c>
      <c r="G11255" s="1">
        <v>45224</v>
      </c>
      <c r="H11255" s="1">
        <v>45225</v>
      </c>
      <c r="I11255" t="s">
        <v>21</v>
      </c>
      <c r="J11255" t="s">
        <v>27</v>
      </c>
      <c r="K11255" s="2">
        <v>221.35</v>
      </c>
      <c r="L11255" t="s">
        <v>48</v>
      </c>
      <c r="M11255">
        <f>YEAR(Table1[[#This Row],[order_date]])</f>
        <v>2023</v>
      </c>
      <c r="N11255">
        <f>MONTH(Table1[[#This Row],[order_date]])</f>
        <v>10</v>
      </c>
      <c r="O11255" s="3">
        <f>Table1[[#This Row],[sales]]-Table1[[#This Row],[profit]]</f>
        <v>3662.62</v>
      </c>
      <c r="P11255" s="3">
        <f>Table1[[#This Row],[sales]]*Table1[[#This Row],[quantity]]</f>
        <v>7767.94</v>
      </c>
      <c r="Q11255" s="9">
        <f>Table1[[#This Row],[delivery_date]]-Table1[[#This Row],[order_date]]</f>
        <v>1</v>
      </c>
    </row>
    <row r="11256" spans="1:17" x14ac:dyDescent="0.35">
      <c r="A11256" t="s">
        <v>11287</v>
      </c>
      <c r="B11256" t="s">
        <v>25</v>
      </c>
      <c r="C11256" t="s">
        <v>14</v>
      </c>
      <c r="D11256" s="2">
        <v>3860.77</v>
      </c>
      <c r="E11256">
        <v>0.03</v>
      </c>
      <c r="F11256">
        <v>8</v>
      </c>
      <c r="G11256" s="1">
        <v>45065</v>
      </c>
      <c r="H11256" s="1">
        <v>45069</v>
      </c>
      <c r="I11256" t="s">
        <v>15</v>
      </c>
      <c r="J11256" t="s">
        <v>22</v>
      </c>
      <c r="K11256" s="2">
        <v>777.49</v>
      </c>
      <c r="L11256" t="s">
        <v>39</v>
      </c>
      <c r="M11256">
        <f>YEAR(Table1[[#This Row],[order_date]])</f>
        <v>2023</v>
      </c>
      <c r="N11256">
        <f>MONTH(Table1[[#This Row],[order_date]])</f>
        <v>5</v>
      </c>
      <c r="O11256" s="3">
        <f>Table1[[#This Row],[sales]]-Table1[[#This Row],[profit]]</f>
        <v>3083.2799999999997</v>
      </c>
      <c r="P11256" s="3">
        <f>Table1[[#This Row],[sales]]*Table1[[#This Row],[quantity]]</f>
        <v>30886.16</v>
      </c>
      <c r="Q11256" s="9">
        <f>Table1[[#This Row],[delivery_date]]-Table1[[#This Row],[order_date]]</f>
        <v>4</v>
      </c>
    </row>
    <row r="11257" spans="1:17" x14ac:dyDescent="0.35">
      <c r="A11257" t="s">
        <v>11288</v>
      </c>
      <c r="B11257" t="s">
        <v>25</v>
      </c>
      <c r="C11257" t="s">
        <v>33</v>
      </c>
      <c r="D11257" s="2">
        <v>3303.72</v>
      </c>
      <c r="E11257">
        <v>0.4</v>
      </c>
      <c r="F11257">
        <v>8</v>
      </c>
      <c r="G11257" s="1">
        <v>45544</v>
      </c>
      <c r="H11257" s="1">
        <v>45545</v>
      </c>
      <c r="I11257" t="s">
        <v>31</v>
      </c>
      <c r="J11257" t="s">
        <v>27</v>
      </c>
      <c r="K11257" s="2">
        <v>870.92</v>
      </c>
      <c r="L11257" t="s">
        <v>17</v>
      </c>
      <c r="M11257">
        <f>YEAR(Table1[[#This Row],[order_date]])</f>
        <v>2024</v>
      </c>
      <c r="N11257">
        <f>MONTH(Table1[[#This Row],[order_date]])</f>
        <v>9</v>
      </c>
      <c r="O11257" s="3">
        <f>Table1[[#This Row],[sales]]-Table1[[#This Row],[profit]]</f>
        <v>2432.7999999999997</v>
      </c>
      <c r="P11257" s="3">
        <f>Table1[[#This Row],[sales]]*Table1[[#This Row],[quantity]]</f>
        <v>26429.759999999998</v>
      </c>
      <c r="Q11257" s="9">
        <f>Table1[[#This Row],[delivery_date]]-Table1[[#This Row],[order_date]]</f>
        <v>1</v>
      </c>
    </row>
    <row r="11258" spans="1:17" x14ac:dyDescent="0.35">
      <c r="A11258" t="s">
        <v>11289</v>
      </c>
      <c r="B11258" t="s">
        <v>19</v>
      </c>
      <c r="C11258" t="s">
        <v>36</v>
      </c>
      <c r="D11258" s="2">
        <v>486.06</v>
      </c>
      <c r="E11258">
        <v>0.2</v>
      </c>
      <c r="F11258">
        <v>8</v>
      </c>
      <c r="G11258" s="1">
        <v>45049</v>
      </c>
      <c r="H11258" s="1">
        <v>45054</v>
      </c>
      <c r="I11258" t="s">
        <v>31</v>
      </c>
      <c r="J11258" t="s">
        <v>16</v>
      </c>
      <c r="K11258" s="2">
        <v>133.93</v>
      </c>
      <c r="L11258" t="s">
        <v>48</v>
      </c>
      <c r="M11258">
        <f>YEAR(Table1[[#This Row],[order_date]])</f>
        <v>2023</v>
      </c>
      <c r="N11258">
        <f>MONTH(Table1[[#This Row],[order_date]])</f>
        <v>5</v>
      </c>
      <c r="O11258" s="3">
        <f>Table1[[#This Row],[sales]]-Table1[[#This Row],[profit]]</f>
        <v>352.13</v>
      </c>
      <c r="P11258" s="3">
        <f>Table1[[#This Row],[sales]]*Table1[[#This Row],[quantity]]</f>
        <v>3888.48</v>
      </c>
      <c r="Q11258" s="9">
        <f>Table1[[#This Row],[delivery_date]]-Table1[[#This Row],[order_date]]</f>
        <v>5</v>
      </c>
    </row>
    <row r="11259" spans="1:17" x14ac:dyDescent="0.35">
      <c r="A11259" t="s">
        <v>11290</v>
      </c>
      <c r="B11259" t="s">
        <v>25</v>
      </c>
      <c r="C11259" t="s">
        <v>33</v>
      </c>
      <c r="D11259" s="2">
        <v>348.15</v>
      </c>
      <c r="E11259">
        <v>0.43</v>
      </c>
      <c r="F11259">
        <v>9</v>
      </c>
      <c r="G11259" s="1">
        <v>45232</v>
      </c>
      <c r="H11259" s="1">
        <v>45239</v>
      </c>
      <c r="I11259" t="s">
        <v>15</v>
      </c>
      <c r="J11259" t="s">
        <v>27</v>
      </c>
      <c r="K11259" s="2">
        <v>73.52</v>
      </c>
      <c r="L11259" t="s">
        <v>28</v>
      </c>
      <c r="M11259">
        <f>YEAR(Table1[[#This Row],[order_date]])</f>
        <v>2023</v>
      </c>
      <c r="N11259">
        <f>MONTH(Table1[[#This Row],[order_date]])</f>
        <v>11</v>
      </c>
      <c r="O11259" s="3">
        <f>Table1[[#This Row],[sales]]-Table1[[#This Row],[profit]]</f>
        <v>274.63</v>
      </c>
      <c r="P11259" s="3">
        <f>Table1[[#This Row],[sales]]*Table1[[#This Row],[quantity]]</f>
        <v>3133.35</v>
      </c>
      <c r="Q11259" s="9">
        <f>Table1[[#This Row],[delivery_date]]-Table1[[#This Row],[order_date]]</f>
        <v>7</v>
      </c>
    </row>
    <row r="11260" spans="1:17" x14ac:dyDescent="0.35">
      <c r="A11260" t="s">
        <v>11291</v>
      </c>
      <c r="B11260" t="s">
        <v>13</v>
      </c>
      <c r="C11260" t="s">
        <v>33</v>
      </c>
      <c r="D11260" s="2">
        <v>2003.38</v>
      </c>
      <c r="E11260">
        <v>0.41</v>
      </c>
      <c r="F11260">
        <v>9</v>
      </c>
      <c r="G11260" s="1">
        <v>45491</v>
      </c>
      <c r="H11260" s="1">
        <v>45493</v>
      </c>
      <c r="I11260" t="s">
        <v>31</v>
      </c>
      <c r="J11260" t="s">
        <v>16</v>
      </c>
      <c r="K11260" s="2">
        <v>505.24</v>
      </c>
      <c r="L11260" t="s">
        <v>17</v>
      </c>
      <c r="M11260">
        <f>YEAR(Table1[[#This Row],[order_date]])</f>
        <v>2024</v>
      </c>
      <c r="N11260">
        <f>MONTH(Table1[[#This Row],[order_date]])</f>
        <v>7</v>
      </c>
      <c r="O11260" s="3">
        <f>Table1[[#This Row],[sales]]-Table1[[#This Row],[profit]]</f>
        <v>1498.14</v>
      </c>
      <c r="P11260" s="3">
        <f>Table1[[#This Row],[sales]]*Table1[[#This Row],[quantity]]</f>
        <v>18030.420000000002</v>
      </c>
      <c r="Q11260" s="9">
        <f>Table1[[#This Row],[delivery_date]]-Table1[[#This Row],[order_date]]</f>
        <v>2</v>
      </c>
    </row>
    <row r="11261" spans="1:17" x14ac:dyDescent="0.35">
      <c r="A11261" t="s">
        <v>11292</v>
      </c>
      <c r="B11261" t="s">
        <v>41</v>
      </c>
      <c r="C11261" t="s">
        <v>20</v>
      </c>
      <c r="D11261" s="2">
        <v>230.77</v>
      </c>
      <c r="E11261">
        <v>0.12</v>
      </c>
      <c r="F11261">
        <v>7</v>
      </c>
      <c r="G11261" s="1">
        <v>45570</v>
      </c>
      <c r="H11261" s="1">
        <v>45576</v>
      </c>
      <c r="I11261" t="s">
        <v>21</v>
      </c>
      <c r="J11261" t="s">
        <v>27</v>
      </c>
      <c r="K11261" s="2">
        <v>55.46</v>
      </c>
      <c r="L11261" t="s">
        <v>28</v>
      </c>
      <c r="M11261">
        <f>YEAR(Table1[[#This Row],[order_date]])</f>
        <v>2024</v>
      </c>
      <c r="N11261">
        <f>MONTH(Table1[[#This Row],[order_date]])</f>
        <v>10</v>
      </c>
      <c r="O11261" s="3">
        <f>Table1[[#This Row],[sales]]-Table1[[#This Row],[profit]]</f>
        <v>175.31</v>
      </c>
      <c r="P11261" s="3">
        <f>Table1[[#This Row],[sales]]*Table1[[#This Row],[quantity]]</f>
        <v>1615.39</v>
      </c>
      <c r="Q11261" s="9">
        <f>Table1[[#This Row],[delivery_date]]-Table1[[#This Row],[order_date]]</f>
        <v>6</v>
      </c>
    </row>
    <row r="11262" spans="1:17" x14ac:dyDescent="0.35">
      <c r="A11262" t="s">
        <v>11293</v>
      </c>
      <c r="B11262" t="s">
        <v>41</v>
      </c>
      <c r="C11262" t="s">
        <v>26</v>
      </c>
      <c r="D11262" s="2">
        <v>4530.3100000000004</v>
      </c>
      <c r="E11262">
        <v>0.03</v>
      </c>
      <c r="F11262">
        <v>5</v>
      </c>
      <c r="G11262" s="1">
        <v>45585</v>
      </c>
      <c r="H11262" s="1">
        <v>45590</v>
      </c>
      <c r="I11262" t="s">
        <v>21</v>
      </c>
      <c r="J11262" t="s">
        <v>27</v>
      </c>
      <c r="K11262" s="2">
        <v>249.78</v>
      </c>
      <c r="L11262" t="s">
        <v>48</v>
      </c>
      <c r="M11262">
        <f>YEAR(Table1[[#This Row],[order_date]])</f>
        <v>2024</v>
      </c>
      <c r="N11262">
        <f>MONTH(Table1[[#This Row],[order_date]])</f>
        <v>10</v>
      </c>
      <c r="O11262" s="3">
        <f>Table1[[#This Row],[sales]]-Table1[[#This Row],[profit]]</f>
        <v>4280.5300000000007</v>
      </c>
      <c r="P11262" s="3">
        <f>Table1[[#This Row],[sales]]*Table1[[#This Row],[quantity]]</f>
        <v>22651.550000000003</v>
      </c>
      <c r="Q11262" s="9">
        <f>Table1[[#This Row],[delivery_date]]-Table1[[#This Row],[order_date]]</f>
        <v>5</v>
      </c>
    </row>
    <row r="11263" spans="1:17" x14ac:dyDescent="0.35">
      <c r="A11263" t="s">
        <v>11294</v>
      </c>
      <c r="B11263" t="s">
        <v>41</v>
      </c>
      <c r="C11263" t="s">
        <v>36</v>
      </c>
      <c r="D11263" s="2">
        <v>198.71</v>
      </c>
      <c r="E11263">
        <v>0.35</v>
      </c>
      <c r="F11263">
        <v>7</v>
      </c>
      <c r="G11263" s="1">
        <v>45253</v>
      </c>
      <c r="H11263" s="1">
        <v>45260</v>
      </c>
      <c r="I11263" t="s">
        <v>21</v>
      </c>
      <c r="J11263" t="s">
        <v>22</v>
      </c>
      <c r="K11263" s="2">
        <v>18.43</v>
      </c>
      <c r="L11263" t="s">
        <v>17</v>
      </c>
      <c r="M11263">
        <f>YEAR(Table1[[#This Row],[order_date]])</f>
        <v>2023</v>
      </c>
      <c r="N11263">
        <f>MONTH(Table1[[#This Row],[order_date]])</f>
        <v>11</v>
      </c>
      <c r="O11263" s="3">
        <f>Table1[[#This Row],[sales]]-Table1[[#This Row],[profit]]</f>
        <v>180.28</v>
      </c>
      <c r="P11263" s="3">
        <f>Table1[[#This Row],[sales]]*Table1[[#This Row],[quantity]]</f>
        <v>1390.97</v>
      </c>
      <c r="Q11263" s="9">
        <f>Table1[[#This Row],[delivery_date]]-Table1[[#This Row],[order_date]]</f>
        <v>7</v>
      </c>
    </row>
    <row r="11264" spans="1:17" x14ac:dyDescent="0.35">
      <c r="A11264" t="s">
        <v>11295</v>
      </c>
      <c r="B11264" t="s">
        <v>25</v>
      </c>
      <c r="C11264" t="s">
        <v>20</v>
      </c>
      <c r="D11264" s="2">
        <v>245.1</v>
      </c>
      <c r="E11264">
        <v>0.1</v>
      </c>
      <c r="F11264">
        <v>7</v>
      </c>
      <c r="G11264" s="1">
        <v>44959</v>
      </c>
      <c r="H11264" s="1">
        <v>44961</v>
      </c>
      <c r="I11264" t="s">
        <v>15</v>
      </c>
      <c r="J11264" t="s">
        <v>16</v>
      </c>
      <c r="K11264" s="2">
        <v>16.29</v>
      </c>
      <c r="L11264" t="s">
        <v>48</v>
      </c>
      <c r="M11264">
        <f>YEAR(Table1[[#This Row],[order_date]])</f>
        <v>2023</v>
      </c>
      <c r="N11264">
        <f>MONTH(Table1[[#This Row],[order_date]])</f>
        <v>2</v>
      </c>
      <c r="O11264" s="3">
        <f>Table1[[#This Row],[sales]]-Table1[[#This Row],[profit]]</f>
        <v>228.81</v>
      </c>
      <c r="P11264" s="3">
        <f>Table1[[#This Row],[sales]]*Table1[[#This Row],[quantity]]</f>
        <v>1715.7</v>
      </c>
      <c r="Q11264" s="9">
        <f>Table1[[#This Row],[delivery_date]]-Table1[[#This Row],[order_date]]</f>
        <v>2</v>
      </c>
    </row>
    <row r="11265" spans="1:17" x14ac:dyDescent="0.35">
      <c r="A11265" t="s">
        <v>11296</v>
      </c>
      <c r="B11265" t="s">
        <v>41</v>
      </c>
      <c r="C11265" t="s">
        <v>20</v>
      </c>
      <c r="D11265" s="2">
        <v>910.1</v>
      </c>
      <c r="E11265">
        <v>0.47</v>
      </c>
      <c r="F11265">
        <v>7</v>
      </c>
      <c r="G11265" s="1">
        <v>45516</v>
      </c>
      <c r="H11265" s="1">
        <v>45520</v>
      </c>
      <c r="I11265" t="s">
        <v>15</v>
      </c>
      <c r="J11265" t="s">
        <v>27</v>
      </c>
      <c r="K11265" s="2">
        <v>109.23</v>
      </c>
      <c r="L11265" t="s">
        <v>34</v>
      </c>
      <c r="M11265">
        <f>YEAR(Table1[[#This Row],[order_date]])</f>
        <v>2024</v>
      </c>
      <c r="N11265">
        <f>MONTH(Table1[[#This Row],[order_date]])</f>
        <v>8</v>
      </c>
      <c r="O11265" s="3">
        <f>Table1[[#This Row],[sales]]-Table1[[#This Row],[profit]]</f>
        <v>800.87</v>
      </c>
      <c r="P11265" s="3">
        <f>Table1[[#This Row],[sales]]*Table1[[#This Row],[quantity]]</f>
        <v>6370.7</v>
      </c>
      <c r="Q11265" s="9">
        <f>Table1[[#This Row],[delivery_date]]-Table1[[#This Row],[order_date]]</f>
        <v>4</v>
      </c>
    </row>
    <row r="11266" spans="1:17" x14ac:dyDescent="0.35">
      <c r="A11266" t="s">
        <v>11297</v>
      </c>
      <c r="B11266" t="s">
        <v>19</v>
      </c>
      <c r="C11266" t="s">
        <v>33</v>
      </c>
      <c r="D11266" s="2">
        <v>3172.37</v>
      </c>
      <c r="E11266">
        <v>0.03</v>
      </c>
      <c r="F11266">
        <v>8</v>
      </c>
      <c r="G11266" s="1">
        <v>45380</v>
      </c>
      <c r="H11266" s="1">
        <v>45387</v>
      </c>
      <c r="I11266" t="s">
        <v>21</v>
      </c>
      <c r="J11266" t="s">
        <v>27</v>
      </c>
      <c r="K11266" s="2">
        <v>225.38</v>
      </c>
      <c r="L11266" t="s">
        <v>23</v>
      </c>
      <c r="M11266">
        <f>YEAR(Table1[[#This Row],[order_date]])</f>
        <v>2024</v>
      </c>
      <c r="N11266">
        <f>MONTH(Table1[[#This Row],[order_date]])</f>
        <v>3</v>
      </c>
      <c r="O11266" s="3">
        <f>Table1[[#This Row],[sales]]-Table1[[#This Row],[profit]]</f>
        <v>2946.99</v>
      </c>
      <c r="P11266" s="3">
        <f>Table1[[#This Row],[sales]]*Table1[[#This Row],[quantity]]</f>
        <v>25378.959999999999</v>
      </c>
      <c r="Q11266" s="9">
        <f>Table1[[#This Row],[delivery_date]]-Table1[[#This Row],[order_date]]</f>
        <v>7</v>
      </c>
    </row>
    <row r="11267" spans="1:17" x14ac:dyDescent="0.35">
      <c r="A11267" t="s">
        <v>11298</v>
      </c>
      <c r="B11267" t="s">
        <v>19</v>
      </c>
      <c r="C11267" t="s">
        <v>36</v>
      </c>
      <c r="D11267" s="2">
        <v>2753.62</v>
      </c>
      <c r="E11267">
        <v>0.16</v>
      </c>
      <c r="F11267">
        <v>2</v>
      </c>
      <c r="G11267" s="1">
        <v>45561</v>
      </c>
      <c r="H11267" s="1">
        <v>45565</v>
      </c>
      <c r="I11267" t="s">
        <v>15</v>
      </c>
      <c r="J11267" t="s">
        <v>16</v>
      </c>
      <c r="K11267" s="2">
        <v>488.17</v>
      </c>
      <c r="L11267" t="s">
        <v>17</v>
      </c>
      <c r="M11267">
        <f>YEAR(Table1[[#This Row],[order_date]])</f>
        <v>2024</v>
      </c>
      <c r="N11267">
        <f>MONTH(Table1[[#This Row],[order_date]])</f>
        <v>9</v>
      </c>
      <c r="O11267" s="3">
        <f>Table1[[#This Row],[sales]]-Table1[[#This Row],[profit]]</f>
        <v>2265.4499999999998</v>
      </c>
      <c r="P11267" s="3">
        <f>Table1[[#This Row],[sales]]*Table1[[#This Row],[quantity]]</f>
        <v>5507.24</v>
      </c>
      <c r="Q11267" s="9">
        <f>Table1[[#This Row],[delivery_date]]-Table1[[#This Row],[order_date]]</f>
        <v>4</v>
      </c>
    </row>
    <row r="11268" spans="1:17" x14ac:dyDescent="0.35">
      <c r="A11268" t="s">
        <v>11299</v>
      </c>
      <c r="B11268" t="s">
        <v>19</v>
      </c>
      <c r="C11268" t="s">
        <v>20</v>
      </c>
      <c r="D11268" s="2">
        <v>3331.49</v>
      </c>
      <c r="E11268">
        <v>0.01</v>
      </c>
      <c r="F11268">
        <v>4</v>
      </c>
      <c r="G11268" s="1">
        <v>45521</v>
      </c>
      <c r="H11268" s="1">
        <v>45526</v>
      </c>
      <c r="I11268" t="s">
        <v>15</v>
      </c>
      <c r="J11268" t="s">
        <v>16</v>
      </c>
      <c r="K11268" s="2">
        <v>326.25</v>
      </c>
      <c r="L11268" t="s">
        <v>23</v>
      </c>
      <c r="M11268">
        <f>YEAR(Table1[[#This Row],[order_date]])</f>
        <v>2024</v>
      </c>
      <c r="N11268">
        <f>MONTH(Table1[[#This Row],[order_date]])</f>
        <v>8</v>
      </c>
      <c r="O11268" s="3">
        <f>Table1[[#This Row],[sales]]-Table1[[#This Row],[profit]]</f>
        <v>3005.24</v>
      </c>
      <c r="P11268" s="3">
        <f>Table1[[#This Row],[sales]]*Table1[[#This Row],[quantity]]</f>
        <v>13325.96</v>
      </c>
      <c r="Q11268" s="9">
        <f>Table1[[#This Row],[delivery_date]]-Table1[[#This Row],[order_date]]</f>
        <v>5</v>
      </c>
    </row>
    <row r="11269" spans="1:17" x14ac:dyDescent="0.35">
      <c r="A11269" t="s">
        <v>11300</v>
      </c>
      <c r="B11269" t="s">
        <v>25</v>
      </c>
      <c r="C11269" t="s">
        <v>14</v>
      </c>
      <c r="D11269" s="2">
        <v>4478.42</v>
      </c>
      <c r="E11269">
        <v>0.16</v>
      </c>
      <c r="F11269">
        <v>9</v>
      </c>
      <c r="G11269" s="1">
        <v>45493</v>
      </c>
      <c r="H11269" s="1">
        <v>45495</v>
      </c>
      <c r="I11269" t="s">
        <v>15</v>
      </c>
      <c r="J11269" t="s">
        <v>27</v>
      </c>
      <c r="K11269" s="2">
        <v>414.82</v>
      </c>
      <c r="L11269" t="s">
        <v>48</v>
      </c>
      <c r="M11269">
        <f>YEAR(Table1[[#This Row],[order_date]])</f>
        <v>2024</v>
      </c>
      <c r="N11269">
        <f>MONTH(Table1[[#This Row],[order_date]])</f>
        <v>7</v>
      </c>
      <c r="O11269" s="3">
        <f>Table1[[#This Row],[sales]]-Table1[[#This Row],[profit]]</f>
        <v>4063.6</v>
      </c>
      <c r="P11269" s="3">
        <f>Table1[[#This Row],[sales]]*Table1[[#This Row],[quantity]]</f>
        <v>40305.78</v>
      </c>
      <c r="Q11269" s="9">
        <f>Table1[[#This Row],[delivery_date]]-Table1[[#This Row],[order_date]]</f>
        <v>2</v>
      </c>
    </row>
    <row r="11270" spans="1:17" x14ac:dyDescent="0.35">
      <c r="A11270" t="s">
        <v>11301</v>
      </c>
      <c r="B11270" t="s">
        <v>41</v>
      </c>
      <c r="C11270" t="s">
        <v>20</v>
      </c>
      <c r="D11270" s="2">
        <v>2329.23</v>
      </c>
      <c r="E11270">
        <v>0.27</v>
      </c>
      <c r="F11270">
        <v>4</v>
      </c>
      <c r="G11270" s="1">
        <v>45447</v>
      </c>
      <c r="H11270" s="1">
        <v>45449</v>
      </c>
      <c r="I11270" t="s">
        <v>21</v>
      </c>
      <c r="J11270" t="s">
        <v>22</v>
      </c>
      <c r="K11270" s="2">
        <v>689.64</v>
      </c>
      <c r="L11270" t="s">
        <v>23</v>
      </c>
      <c r="M11270">
        <f>YEAR(Table1[[#This Row],[order_date]])</f>
        <v>2024</v>
      </c>
      <c r="N11270">
        <f>MONTH(Table1[[#This Row],[order_date]])</f>
        <v>6</v>
      </c>
      <c r="O11270" s="3">
        <f>Table1[[#This Row],[sales]]-Table1[[#This Row],[profit]]</f>
        <v>1639.5900000000001</v>
      </c>
      <c r="P11270" s="3">
        <f>Table1[[#This Row],[sales]]*Table1[[#This Row],[quantity]]</f>
        <v>9316.92</v>
      </c>
      <c r="Q11270" s="9">
        <f>Table1[[#This Row],[delivery_date]]-Table1[[#This Row],[order_date]]</f>
        <v>2</v>
      </c>
    </row>
    <row r="11271" spans="1:17" x14ac:dyDescent="0.35">
      <c r="A11271" t="s">
        <v>11302</v>
      </c>
      <c r="B11271" t="s">
        <v>25</v>
      </c>
      <c r="C11271" t="s">
        <v>14</v>
      </c>
      <c r="D11271" s="2">
        <v>314.99</v>
      </c>
      <c r="E11271">
        <v>0.33</v>
      </c>
      <c r="F11271">
        <v>2</v>
      </c>
      <c r="G11271" s="1">
        <v>45116</v>
      </c>
      <c r="H11271" s="1">
        <v>45120</v>
      </c>
      <c r="I11271" t="s">
        <v>15</v>
      </c>
      <c r="J11271" t="s">
        <v>22</v>
      </c>
      <c r="K11271" s="2">
        <v>87.79</v>
      </c>
      <c r="L11271" t="s">
        <v>23</v>
      </c>
      <c r="M11271">
        <f>YEAR(Table1[[#This Row],[order_date]])</f>
        <v>2023</v>
      </c>
      <c r="N11271">
        <f>MONTH(Table1[[#This Row],[order_date]])</f>
        <v>7</v>
      </c>
      <c r="O11271" s="3">
        <f>Table1[[#This Row],[sales]]-Table1[[#This Row],[profit]]</f>
        <v>227.2</v>
      </c>
      <c r="P11271" s="3">
        <f>Table1[[#This Row],[sales]]*Table1[[#This Row],[quantity]]</f>
        <v>629.98</v>
      </c>
      <c r="Q11271" s="9">
        <f>Table1[[#This Row],[delivery_date]]-Table1[[#This Row],[order_date]]</f>
        <v>4</v>
      </c>
    </row>
    <row r="11272" spans="1:17" x14ac:dyDescent="0.35">
      <c r="A11272" t="s">
        <v>11303</v>
      </c>
      <c r="B11272" t="s">
        <v>41</v>
      </c>
      <c r="C11272" t="s">
        <v>26</v>
      </c>
      <c r="D11272" s="2">
        <v>3841.13</v>
      </c>
      <c r="E11272">
        <v>0.36</v>
      </c>
      <c r="F11272">
        <v>7</v>
      </c>
      <c r="G11272" s="1">
        <v>45244</v>
      </c>
      <c r="H11272" s="1">
        <v>45247</v>
      </c>
      <c r="I11272" t="s">
        <v>15</v>
      </c>
      <c r="J11272" t="s">
        <v>16</v>
      </c>
      <c r="K11272" s="2">
        <v>383.46</v>
      </c>
      <c r="L11272" t="s">
        <v>28</v>
      </c>
      <c r="M11272">
        <f>YEAR(Table1[[#This Row],[order_date]])</f>
        <v>2023</v>
      </c>
      <c r="N11272">
        <f>MONTH(Table1[[#This Row],[order_date]])</f>
        <v>11</v>
      </c>
      <c r="O11272" s="3">
        <f>Table1[[#This Row],[sales]]-Table1[[#This Row],[profit]]</f>
        <v>3457.67</v>
      </c>
      <c r="P11272" s="3">
        <f>Table1[[#This Row],[sales]]*Table1[[#This Row],[quantity]]</f>
        <v>26887.91</v>
      </c>
      <c r="Q11272" s="9">
        <f>Table1[[#This Row],[delivery_date]]-Table1[[#This Row],[order_date]]</f>
        <v>3</v>
      </c>
    </row>
    <row r="11273" spans="1:17" x14ac:dyDescent="0.35">
      <c r="A11273" t="s">
        <v>11304</v>
      </c>
      <c r="B11273" t="s">
        <v>13</v>
      </c>
      <c r="C11273" t="s">
        <v>14</v>
      </c>
      <c r="D11273" s="2">
        <v>4078.63</v>
      </c>
      <c r="E11273">
        <v>0.42</v>
      </c>
      <c r="F11273">
        <v>6</v>
      </c>
      <c r="G11273" s="1">
        <v>45486</v>
      </c>
      <c r="H11273" s="1">
        <v>45493</v>
      </c>
      <c r="I11273" t="s">
        <v>21</v>
      </c>
      <c r="J11273" t="s">
        <v>27</v>
      </c>
      <c r="K11273" s="2">
        <v>414.74</v>
      </c>
      <c r="L11273" t="s">
        <v>23</v>
      </c>
      <c r="M11273">
        <f>YEAR(Table1[[#This Row],[order_date]])</f>
        <v>2024</v>
      </c>
      <c r="N11273">
        <f>MONTH(Table1[[#This Row],[order_date]])</f>
        <v>7</v>
      </c>
      <c r="O11273" s="3">
        <f>Table1[[#This Row],[sales]]-Table1[[#This Row],[profit]]</f>
        <v>3663.8900000000003</v>
      </c>
      <c r="P11273" s="3">
        <f>Table1[[#This Row],[sales]]*Table1[[#This Row],[quantity]]</f>
        <v>24471.78</v>
      </c>
      <c r="Q11273" s="9">
        <f>Table1[[#This Row],[delivery_date]]-Table1[[#This Row],[order_date]]</f>
        <v>7</v>
      </c>
    </row>
    <row r="11274" spans="1:17" x14ac:dyDescent="0.35">
      <c r="A11274" t="s">
        <v>11305</v>
      </c>
      <c r="B11274" t="s">
        <v>13</v>
      </c>
      <c r="C11274" t="s">
        <v>14</v>
      </c>
      <c r="D11274" s="2">
        <v>344.45</v>
      </c>
      <c r="E11274">
        <v>0.06</v>
      </c>
      <c r="F11274">
        <v>4</v>
      </c>
      <c r="G11274" s="1">
        <v>45272</v>
      </c>
      <c r="H11274" s="1">
        <v>45277</v>
      </c>
      <c r="I11274" t="s">
        <v>31</v>
      </c>
      <c r="J11274" t="s">
        <v>22</v>
      </c>
      <c r="K11274" s="2">
        <v>80.38</v>
      </c>
      <c r="L11274" t="s">
        <v>23</v>
      </c>
      <c r="M11274">
        <f>YEAR(Table1[[#This Row],[order_date]])</f>
        <v>2023</v>
      </c>
      <c r="N11274">
        <f>MONTH(Table1[[#This Row],[order_date]])</f>
        <v>12</v>
      </c>
      <c r="O11274" s="3">
        <f>Table1[[#This Row],[sales]]-Table1[[#This Row],[profit]]</f>
        <v>264.07</v>
      </c>
      <c r="P11274" s="3">
        <f>Table1[[#This Row],[sales]]*Table1[[#This Row],[quantity]]</f>
        <v>1377.8</v>
      </c>
      <c r="Q11274" s="9">
        <f>Table1[[#This Row],[delivery_date]]-Table1[[#This Row],[order_date]]</f>
        <v>5</v>
      </c>
    </row>
    <row r="11275" spans="1:17" x14ac:dyDescent="0.35">
      <c r="A11275" t="s">
        <v>11306</v>
      </c>
      <c r="B11275" t="s">
        <v>25</v>
      </c>
      <c r="C11275" t="s">
        <v>33</v>
      </c>
      <c r="D11275" s="2">
        <v>1289.96</v>
      </c>
      <c r="E11275">
        <v>0.38</v>
      </c>
      <c r="F11275">
        <v>8</v>
      </c>
      <c r="G11275" s="1">
        <v>45506</v>
      </c>
      <c r="H11275" s="1">
        <v>45511</v>
      </c>
      <c r="I11275" t="s">
        <v>21</v>
      </c>
      <c r="J11275" t="s">
        <v>22</v>
      </c>
      <c r="K11275" s="2">
        <v>276.08999999999997</v>
      </c>
      <c r="L11275" t="s">
        <v>17</v>
      </c>
      <c r="M11275">
        <f>YEAR(Table1[[#This Row],[order_date]])</f>
        <v>2024</v>
      </c>
      <c r="N11275">
        <f>MONTH(Table1[[#This Row],[order_date]])</f>
        <v>8</v>
      </c>
      <c r="O11275" s="3">
        <f>Table1[[#This Row],[sales]]-Table1[[#This Row],[profit]]</f>
        <v>1013.8700000000001</v>
      </c>
      <c r="P11275" s="3">
        <f>Table1[[#This Row],[sales]]*Table1[[#This Row],[quantity]]</f>
        <v>10319.68</v>
      </c>
      <c r="Q11275" s="9">
        <f>Table1[[#This Row],[delivery_date]]-Table1[[#This Row],[order_date]]</f>
        <v>5</v>
      </c>
    </row>
    <row r="11276" spans="1:17" x14ac:dyDescent="0.35">
      <c r="A11276" t="s">
        <v>11307</v>
      </c>
      <c r="B11276" t="s">
        <v>19</v>
      </c>
      <c r="C11276" t="s">
        <v>20</v>
      </c>
      <c r="D11276" s="2">
        <v>3875.92</v>
      </c>
      <c r="E11276">
        <v>0.14000000000000001</v>
      </c>
      <c r="F11276">
        <v>6</v>
      </c>
      <c r="G11276" s="1">
        <v>45337</v>
      </c>
      <c r="H11276" s="1">
        <v>45339</v>
      </c>
      <c r="I11276" t="s">
        <v>21</v>
      </c>
      <c r="J11276" t="s">
        <v>27</v>
      </c>
      <c r="K11276" s="2">
        <v>487.21</v>
      </c>
      <c r="L11276" t="s">
        <v>17</v>
      </c>
      <c r="M11276">
        <f>YEAR(Table1[[#This Row],[order_date]])</f>
        <v>2024</v>
      </c>
      <c r="N11276">
        <f>MONTH(Table1[[#This Row],[order_date]])</f>
        <v>2</v>
      </c>
      <c r="O11276" s="3">
        <f>Table1[[#This Row],[sales]]-Table1[[#This Row],[profit]]</f>
        <v>3388.71</v>
      </c>
      <c r="P11276" s="3">
        <f>Table1[[#This Row],[sales]]*Table1[[#This Row],[quantity]]</f>
        <v>23255.52</v>
      </c>
      <c r="Q11276" s="9">
        <f>Table1[[#This Row],[delivery_date]]-Table1[[#This Row],[order_date]]</f>
        <v>2</v>
      </c>
    </row>
    <row r="11277" spans="1:17" x14ac:dyDescent="0.35">
      <c r="A11277" t="s">
        <v>11308</v>
      </c>
      <c r="B11277" t="s">
        <v>25</v>
      </c>
      <c r="C11277" t="s">
        <v>26</v>
      </c>
      <c r="D11277" s="2">
        <v>1943.16</v>
      </c>
      <c r="E11277">
        <v>7.0000000000000007E-2</v>
      </c>
      <c r="F11277">
        <v>8</v>
      </c>
      <c r="G11277" s="1">
        <v>45237</v>
      </c>
      <c r="H11277" s="1">
        <v>45243</v>
      </c>
      <c r="I11277" t="s">
        <v>15</v>
      </c>
      <c r="J11277" t="s">
        <v>22</v>
      </c>
      <c r="K11277" s="2">
        <v>517.80999999999995</v>
      </c>
      <c r="L11277" t="s">
        <v>17</v>
      </c>
      <c r="M11277">
        <f>YEAR(Table1[[#This Row],[order_date]])</f>
        <v>2023</v>
      </c>
      <c r="N11277">
        <f>MONTH(Table1[[#This Row],[order_date]])</f>
        <v>11</v>
      </c>
      <c r="O11277" s="3">
        <f>Table1[[#This Row],[sales]]-Table1[[#This Row],[profit]]</f>
        <v>1425.3500000000001</v>
      </c>
      <c r="P11277" s="3">
        <f>Table1[[#This Row],[sales]]*Table1[[#This Row],[quantity]]</f>
        <v>15545.28</v>
      </c>
      <c r="Q11277" s="9">
        <f>Table1[[#This Row],[delivery_date]]-Table1[[#This Row],[order_date]]</f>
        <v>6</v>
      </c>
    </row>
    <row r="11278" spans="1:17" x14ac:dyDescent="0.35">
      <c r="A11278" t="s">
        <v>11309</v>
      </c>
      <c r="B11278" t="s">
        <v>19</v>
      </c>
      <c r="C11278" t="s">
        <v>20</v>
      </c>
      <c r="D11278" s="2">
        <v>2415.9899999999998</v>
      </c>
      <c r="E11278">
        <v>0.13</v>
      </c>
      <c r="F11278">
        <v>4</v>
      </c>
      <c r="G11278" s="1">
        <v>45098</v>
      </c>
      <c r="H11278" s="1">
        <v>45099</v>
      </c>
      <c r="I11278" t="s">
        <v>31</v>
      </c>
      <c r="J11278" t="s">
        <v>22</v>
      </c>
      <c r="K11278" s="2">
        <v>194.31</v>
      </c>
      <c r="L11278" t="s">
        <v>39</v>
      </c>
      <c r="M11278">
        <f>YEAR(Table1[[#This Row],[order_date]])</f>
        <v>2023</v>
      </c>
      <c r="N11278">
        <f>MONTH(Table1[[#This Row],[order_date]])</f>
        <v>6</v>
      </c>
      <c r="O11278" s="3">
        <f>Table1[[#This Row],[sales]]-Table1[[#This Row],[profit]]</f>
        <v>2221.6799999999998</v>
      </c>
      <c r="P11278" s="3">
        <f>Table1[[#This Row],[sales]]*Table1[[#This Row],[quantity]]</f>
        <v>9663.9599999999991</v>
      </c>
      <c r="Q11278" s="9">
        <f>Table1[[#This Row],[delivery_date]]-Table1[[#This Row],[order_date]]</f>
        <v>1</v>
      </c>
    </row>
    <row r="11279" spans="1:17" x14ac:dyDescent="0.35">
      <c r="A11279" t="s">
        <v>11310</v>
      </c>
      <c r="B11279" t="s">
        <v>41</v>
      </c>
      <c r="C11279" t="s">
        <v>14</v>
      </c>
      <c r="D11279" s="2">
        <v>4133.5600000000004</v>
      </c>
      <c r="E11279">
        <v>0.43</v>
      </c>
      <c r="F11279">
        <v>2</v>
      </c>
      <c r="G11279" s="1">
        <v>45253</v>
      </c>
      <c r="H11279" s="1">
        <v>45259</v>
      </c>
      <c r="I11279" t="s">
        <v>15</v>
      </c>
      <c r="J11279" t="s">
        <v>27</v>
      </c>
      <c r="K11279" s="2">
        <v>1007.77</v>
      </c>
      <c r="L11279" t="s">
        <v>34</v>
      </c>
      <c r="M11279">
        <f>YEAR(Table1[[#This Row],[order_date]])</f>
        <v>2023</v>
      </c>
      <c r="N11279">
        <f>MONTH(Table1[[#This Row],[order_date]])</f>
        <v>11</v>
      </c>
      <c r="O11279" s="3">
        <f>Table1[[#This Row],[sales]]-Table1[[#This Row],[profit]]</f>
        <v>3125.7900000000004</v>
      </c>
      <c r="P11279" s="3">
        <f>Table1[[#This Row],[sales]]*Table1[[#This Row],[quantity]]</f>
        <v>8267.1200000000008</v>
      </c>
      <c r="Q11279" s="9">
        <f>Table1[[#This Row],[delivery_date]]-Table1[[#This Row],[order_date]]</f>
        <v>6</v>
      </c>
    </row>
    <row r="11280" spans="1:17" x14ac:dyDescent="0.35">
      <c r="A11280" t="s">
        <v>11311</v>
      </c>
      <c r="B11280" t="s">
        <v>19</v>
      </c>
      <c r="C11280" t="s">
        <v>14</v>
      </c>
      <c r="D11280" s="2">
        <v>563.64</v>
      </c>
      <c r="E11280">
        <v>0.31</v>
      </c>
      <c r="F11280">
        <v>6</v>
      </c>
      <c r="G11280" s="1">
        <v>45362</v>
      </c>
      <c r="H11280" s="1">
        <v>45366</v>
      </c>
      <c r="I11280" t="s">
        <v>15</v>
      </c>
      <c r="J11280" t="s">
        <v>27</v>
      </c>
      <c r="K11280" s="2">
        <v>155.97</v>
      </c>
      <c r="L11280" t="s">
        <v>17</v>
      </c>
      <c r="M11280">
        <f>YEAR(Table1[[#This Row],[order_date]])</f>
        <v>2024</v>
      </c>
      <c r="N11280">
        <f>MONTH(Table1[[#This Row],[order_date]])</f>
        <v>3</v>
      </c>
      <c r="O11280" s="3">
        <f>Table1[[#This Row],[sales]]-Table1[[#This Row],[profit]]</f>
        <v>407.66999999999996</v>
      </c>
      <c r="P11280" s="3">
        <f>Table1[[#This Row],[sales]]*Table1[[#This Row],[quantity]]</f>
        <v>3381.84</v>
      </c>
      <c r="Q11280" s="9">
        <f>Table1[[#This Row],[delivery_date]]-Table1[[#This Row],[order_date]]</f>
        <v>4</v>
      </c>
    </row>
    <row r="11281" spans="1:17" x14ac:dyDescent="0.35">
      <c r="A11281" t="s">
        <v>11312</v>
      </c>
      <c r="B11281" t="s">
        <v>19</v>
      </c>
      <c r="C11281" t="s">
        <v>20</v>
      </c>
      <c r="D11281" s="2">
        <v>3418.69</v>
      </c>
      <c r="E11281">
        <v>0.3</v>
      </c>
      <c r="F11281">
        <v>9</v>
      </c>
      <c r="G11281" s="1">
        <v>45239</v>
      </c>
      <c r="H11281" s="1">
        <v>45245</v>
      </c>
      <c r="I11281" t="s">
        <v>31</v>
      </c>
      <c r="J11281" t="s">
        <v>22</v>
      </c>
      <c r="K11281" s="2">
        <v>299.98</v>
      </c>
      <c r="L11281" t="s">
        <v>23</v>
      </c>
      <c r="M11281">
        <f>YEAR(Table1[[#This Row],[order_date]])</f>
        <v>2023</v>
      </c>
      <c r="N11281">
        <f>MONTH(Table1[[#This Row],[order_date]])</f>
        <v>11</v>
      </c>
      <c r="O11281" s="3">
        <f>Table1[[#This Row],[sales]]-Table1[[#This Row],[profit]]</f>
        <v>3118.71</v>
      </c>
      <c r="P11281" s="3">
        <f>Table1[[#This Row],[sales]]*Table1[[#This Row],[quantity]]</f>
        <v>30768.21</v>
      </c>
      <c r="Q11281" s="9">
        <f>Table1[[#This Row],[delivery_date]]-Table1[[#This Row],[order_date]]</f>
        <v>6</v>
      </c>
    </row>
    <row r="11282" spans="1:17" x14ac:dyDescent="0.35">
      <c r="A11282" t="s">
        <v>11313</v>
      </c>
      <c r="B11282" t="s">
        <v>41</v>
      </c>
      <c r="C11282" t="s">
        <v>26</v>
      </c>
      <c r="D11282" s="2">
        <v>1153.42</v>
      </c>
      <c r="E11282">
        <v>0.28999999999999998</v>
      </c>
      <c r="F11282">
        <v>9</v>
      </c>
      <c r="G11282" s="1">
        <v>45319</v>
      </c>
      <c r="H11282" s="1">
        <v>45323</v>
      </c>
      <c r="I11282" t="s">
        <v>31</v>
      </c>
      <c r="J11282" t="s">
        <v>22</v>
      </c>
      <c r="K11282" s="2">
        <v>218.32</v>
      </c>
      <c r="L11282" t="s">
        <v>48</v>
      </c>
      <c r="M11282">
        <f>YEAR(Table1[[#This Row],[order_date]])</f>
        <v>2024</v>
      </c>
      <c r="N11282">
        <f>MONTH(Table1[[#This Row],[order_date]])</f>
        <v>1</v>
      </c>
      <c r="O11282" s="3">
        <f>Table1[[#This Row],[sales]]-Table1[[#This Row],[profit]]</f>
        <v>935.10000000000014</v>
      </c>
      <c r="P11282" s="3">
        <f>Table1[[#This Row],[sales]]*Table1[[#This Row],[quantity]]</f>
        <v>10380.780000000001</v>
      </c>
      <c r="Q11282" s="9">
        <f>Table1[[#This Row],[delivery_date]]-Table1[[#This Row],[order_date]]</f>
        <v>4</v>
      </c>
    </row>
    <row r="11283" spans="1:17" x14ac:dyDescent="0.35">
      <c r="A11283" t="s">
        <v>11314</v>
      </c>
      <c r="B11283" t="s">
        <v>13</v>
      </c>
      <c r="C11283" t="s">
        <v>26</v>
      </c>
      <c r="D11283" s="2">
        <v>406.99</v>
      </c>
      <c r="E11283">
        <v>0.2</v>
      </c>
      <c r="F11283">
        <v>9</v>
      </c>
      <c r="G11283" s="1">
        <v>45280</v>
      </c>
      <c r="H11283" s="1">
        <v>45287</v>
      </c>
      <c r="I11283" t="s">
        <v>21</v>
      </c>
      <c r="J11283" t="s">
        <v>16</v>
      </c>
      <c r="K11283" s="2">
        <v>26.15</v>
      </c>
      <c r="L11283" t="s">
        <v>28</v>
      </c>
      <c r="M11283">
        <f>YEAR(Table1[[#This Row],[order_date]])</f>
        <v>2023</v>
      </c>
      <c r="N11283">
        <f>MONTH(Table1[[#This Row],[order_date]])</f>
        <v>12</v>
      </c>
      <c r="O11283" s="3">
        <f>Table1[[#This Row],[sales]]-Table1[[#This Row],[profit]]</f>
        <v>380.84000000000003</v>
      </c>
      <c r="P11283" s="3">
        <f>Table1[[#This Row],[sales]]*Table1[[#This Row],[quantity]]</f>
        <v>3662.91</v>
      </c>
      <c r="Q11283" s="9">
        <f>Table1[[#This Row],[delivery_date]]-Table1[[#This Row],[order_date]]</f>
        <v>7</v>
      </c>
    </row>
    <row r="11284" spans="1:17" x14ac:dyDescent="0.35">
      <c r="A11284" t="s">
        <v>11315</v>
      </c>
      <c r="B11284" t="s">
        <v>41</v>
      </c>
      <c r="C11284" t="s">
        <v>33</v>
      </c>
      <c r="D11284" s="2">
        <v>3346.24</v>
      </c>
      <c r="E11284">
        <v>0.21</v>
      </c>
      <c r="F11284">
        <v>3</v>
      </c>
      <c r="G11284" s="1">
        <v>45190</v>
      </c>
      <c r="H11284" s="1">
        <v>45196</v>
      </c>
      <c r="I11284" t="s">
        <v>21</v>
      </c>
      <c r="J11284" t="s">
        <v>22</v>
      </c>
      <c r="K11284" s="2">
        <v>844.73</v>
      </c>
      <c r="L11284" t="s">
        <v>48</v>
      </c>
      <c r="M11284">
        <f>YEAR(Table1[[#This Row],[order_date]])</f>
        <v>2023</v>
      </c>
      <c r="N11284">
        <f>MONTH(Table1[[#This Row],[order_date]])</f>
        <v>9</v>
      </c>
      <c r="O11284" s="3">
        <f>Table1[[#This Row],[sales]]-Table1[[#This Row],[profit]]</f>
        <v>2501.5099999999998</v>
      </c>
      <c r="P11284" s="3">
        <f>Table1[[#This Row],[sales]]*Table1[[#This Row],[quantity]]</f>
        <v>10038.719999999999</v>
      </c>
      <c r="Q11284" s="9">
        <f>Table1[[#This Row],[delivery_date]]-Table1[[#This Row],[order_date]]</f>
        <v>6</v>
      </c>
    </row>
    <row r="11285" spans="1:17" x14ac:dyDescent="0.35">
      <c r="A11285" t="s">
        <v>11316</v>
      </c>
      <c r="B11285" t="s">
        <v>25</v>
      </c>
      <c r="C11285" t="s">
        <v>14</v>
      </c>
      <c r="D11285" s="2">
        <v>694.92</v>
      </c>
      <c r="E11285">
        <v>7.0000000000000007E-2</v>
      </c>
      <c r="F11285">
        <v>3</v>
      </c>
      <c r="G11285" s="1">
        <v>45622</v>
      </c>
      <c r="H11285" s="1">
        <v>45625</v>
      </c>
      <c r="I11285" t="s">
        <v>21</v>
      </c>
      <c r="J11285" t="s">
        <v>22</v>
      </c>
      <c r="K11285" s="2">
        <v>161.19999999999999</v>
      </c>
      <c r="L11285" t="s">
        <v>39</v>
      </c>
      <c r="M11285">
        <f>YEAR(Table1[[#This Row],[order_date]])</f>
        <v>2024</v>
      </c>
      <c r="N11285">
        <f>MONTH(Table1[[#This Row],[order_date]])</f>
        <v>11</v>
      </c>
      <c r="O11285" s="3">
        <f>Table1[[#This Row],[sales]]-Table1[[#This Row],[profit]]</f>
        <v>533.72</v>
      </c>
      <c r="P11285" s="3">
        <f>Table1[[#This Row],[sales]]*Table1[[#This Row],[quantity]]</f>
        <v>2084.7599999999998</v>
      </c>
      <c r="Q11285" s="9">
        <f>Table1[[#This Row],[delivery_date]]-Table1[[#This Row],[order_date]]</f>
        <v>3</v>
      </c>
    </row>
    <row r="11286" spans="1:17" x14ac:dyDescent="0.35">
      <c r="A11286" t="s">
        <v>11317</v>
      </c>
      <c r="B11286" t="s">
        <v>25</v>
      </c>
      <c r="C11286" t="s">
        <v>14</v>
      </c>
      <c r="D11286" s="2">
        <v>3760.34</v>
      </c>
      <c r="E11286">
        <v>0.17</v>
      </c>
      <c r="F11286">
        <v>3</v>
      </c>
      <c r="G11286" s="1">
        <v>45448</v>
      </c>
      <c r="H11286" s="1">
        <v>45449</v>
      </c>
      <c r="I11286" t="s">
        <v>15</v>
      </c>
      <c r="J11286" t="s">
        <v>27</v>
      </c>
      <c r="K11286" s="2">
        <v>628.92999999999995</v>
      </c>
      <c r="L11286" t="s">
        <v>23</v>
      </c>
      <c r="M11286">
        <f>YEAR(Table1[[#This Row],[order_date]])</f>
        <v>2024</v>
      </c>
      <c r="N11286">
        <f>MONTH(Table1[[#This Row],[order_date]])</f>
        <v>6</v>
      </c>
      <c r="O11286" s="3">
        <f>Table1[[#This Row],[sales]]-Table1[[#This Row],[profit]]</f>
        <v>3131.4100000000003</v>
      </c>
      <c r="P11286" s="3">
        <f>Table1[[#This Row],[sales]]*Table1[[#This Row],[quantity]]</f>
        <v>11281.02</v>
      </c>
      <c r="Q11286" s="9">
        <f>Table1[[#This Row],[delivery_date]]-Table1[[#This Row],[order_date]]</f>
        <v>1</v>
      </c>
    </row>
    <row r="11287" spans="1:17" x14ac:dyDescent="0.35">
      <c r="A11287" t="s">
        <v>11318</v>
      </c>
      <c r="B11287" t="s">
        <v>25</v>
      </c>
      <c r="C11287" t="s">
        <v>33</v>
      </c>
      <c r="D11287" s="2">
        <v>1093.26</v>
      </c>
      <c r="E11287">
        <v>0.26</v>
      </c>
      <c r="F11287">
        <v>5</v>
      </c>
      <c r="G11287" s="1">
        <v>45631</v>
      </c>
      <c r="H11287" s="1">
        <v>45632</v>
      </c>
      <c r="I11287" t="s">
        <v>15</v>
      </c>
      <c r="J11287" t="s">
        <v>27</v>
      </c>
      <c r="K11287" s="2">
        <v>134.34</v>
      </c>
      <c r="L11287" t="s">
        <v>23</v>
      </c>
      <c r="M11287">
        <f>YEAR(Table1[[#This Row],[order_date]])</f>
        <v>2024</v>
      </c>
      <c r="N11287">
        <f>MONTH(Table1[[#This Row],[order_date]])</f>
        <v>12</v>
      </c>
      <c r="O11287" s="3">
        <f>Table1[[#This Row],[sales]]-Table1[[#This Row],[profit]]</f>
        <v>958.92</v>
      </c>
      <c r="P11287" s="3">
        <f>Table1[[#This Row],[sales]]*Table1[[#This Row],[quantity]]</f>
        <v>5466.3</v>
      </c>
      <c r="Q11287" s="9">
        <f>Table1[[#This Row],[delivery_date]]-Table1[[#This Row],[order_date]]</f>
        <v>1</v>
      </c>
    </row>
    <row r="11288" spans="1:17" x14ac:dyDescent="0.35">
      <c r="A11288" t="s">
        <v>11319</v>
      </c>
      <c r="B11288" t="s">
        <v>25</v>
      </c>
      <c r="C11288" t="s">
        <v>20</v>
      </c>
      <c r="D11288" s="2">
        <v>337.71</v>
      </c>
      <c r="E11288">
        <v>0.3</v>
      </c>
      <c r="F11288">
        <v>5</v>
      </c>
      <c r="G11288" s="1">
        <v>45296</v>
      </c>
      <c r="H11288" s="1">
        <v>45297</v>
      </c>
      <c r="I11288" t="s">
        <v>31</v>
      </c>
      <c r="J11288" t="s">
        <v>22</v>
      </c>
      <c r="K11288" s="2">
        <v>32.04</v>
      </c>
      <c r="L11288" t="s">
        <v>17</v>
      </c>
      <c r="M11288">
        <f>YEAR(Table1[[#This Row],[order_date]])</f>
        <v>2024</v>
      </c>
      <c r="N11288">
        <f>MONTH(Table1[[#This Row],[order_date]])</f>
        <v>1</v>
      </c>
      <c r="O11288" s="3">
        <f>Table1[[#This Row],[sales]]-Table1[[#This Row],[profit]]</f>
        <v>305.66999999999996</v>
      </c>
      <c r="P11288" s="3">
        <f>Table1[[#This Row],[sales]]*Table1[[#This Row],[quantity]]</f>
        <v>1688.55</v>
      </c>
      <c r="Q11288" s="9">
        <f>Table1[[#This Row],[delivery_date]]-Table1[[#This Row],[order_date]]</f>
        <v>1</v>
      </c>
    </row>
    <row r="11289" spans="1:17" x14ac:dyDescent="0.35">
      <c r="A11289" t="s">
        <v>11320</v>
      </c>
      <c r="B11289" t="s">
        <v>25</v>
      </c>
      <c r="C11289" t="s">
        <v>14</v>
      </c>
      <c r="D11289" s="2">
        <v>586.55999999999995</v>
      </c>
      <c r="E11289">
        <v>0.04</v>
      </c>
      <c r="F11289">
        <v>5</v>
      </c>
      <c r="G11289" s="1">
        <v>45182</v>
      </c>
      <c r="H11289" s="1">
        <v>45185</v>
      </c>
      <c r="I11289" t="s">
        <v>31</v>
      </c>
      <c r="J11289" t="s">
        <v>22</v>
      </c>
      <c r="K11289" s="2">
        <v>135.41</v>
      </c>
      <c r="L11289" t="s">
        <v>34</v>
      </c>
      <c r="M11289">
        <f>YEAR(Table1[[#This Row],[order_date]])</f>
        <v>2023</v>
      </c>
      <c r="N11289">
        <f>MONTH(Table1[[#This Row],[order_date]])</f>
        <v>9</v>
      </c>
      <c r="O11289" s="3">
        <f>Table1[[#This Row],[sales]]-Table1[[#This Row],[profit]]</f>
        <v>451.15</v>
      </c>
      <c r="P11289" s="3">
        <f>Table1[[#This Row],[sales]]*Table1[[#This Row],[quantity]]</f>
        <v>2932.7999999999997</v>
      </c>
      <c r="Q11289" s="9">
        <f>Table1[[#This Row],[delivery_date]]-Table1[[#This Row],[order_date]]</f>
        <v>3</v>
      </c>
    </row>
    <row r="11290" spans="1:17" x14ac:dyDescent="0.35">
      <c r="A11290" t="s">
        <v>11321</v>
      </c>
      <c r="B11290" t="s">
        <v>13</v>
      </c>
      <c r="C11290" t="s">
        <v>20</v>
      </c>
      <c r="D11290" s="2">
        <v>4222.22</v>
      </c>
      <c r="E11290">
        <v>0.17</v>
      </c>
      <c r="F11290">
        <v>8</v>
      </c>
      <c r="G11290" s="1">
        <v>44971</v>
      </c>
      <c r="H11290" s="1">
        <v>44975</v>
      </c>
      <c r="I11290" t="s">
        <v>21</v>
      </c>
      <c r="J11290" t="s">
        <v>22</v>
      </c>
      <c r="K11290" s="2">
        <v>942.94</v>
      </c>
      <c r="L11290" t="s">
        <v>23</v>
      </c>
      <c r="M11290">
        <f>YEAR(Table1[[#This Row],[order_date]])</f>
        <v>2023</v>
      </c>
      <c r="N11290">
        <f>MONTH(Table1[[#This Row],[order_date]])</f>
        <v>2</v>
      </c>
      <c r="O11290" s="3">
        <f>Table1[[#This Row],[sales]]-Table1[[#This Row],[profit]]</f>
        <v>3279.28</v>
      </c>
      <c r="P11290" s="3">
        <f>Table1[[#This Row],[sales]]*Table1[[#This Row],[quantity]]</f>
        <v>33777.760000000002</v>
      </c>
      <c r="Q11290" s="9">
        <f>Table1[[#This Row],[delivery_date]]-Table1[[#This Row],[order_date]]</f>
        <v>4</v>
      </c>
    </row>
    <row r="11291" spans="1:17" x14ac:dyDescent="0.35">
      <c r="A11291" t="s">
        <v>11322</v>
      </c>
      <c r="B11291" t="s">
        <v>13</v>
      </c>
      <c r="C11291" t="s">
        <v>26</v>
      </c>
      <c r="D11291" s="2">
        <v>1917.74</v>
      </c>
      <c r="E11291">
        <v>0.17</v>
      </c>
      <c r="F11291">
        <v>8</v>
      </c>
      <c r="G11291" s="1">
        <v>45605</v>
      </c>
      <c r="H11291" s="1">
        <v>45606</v>
      </c>
      <c r="I11291" t="s">
        <v>15</v>
      </c>
      <c r="J11291" t="s">
        <v>22</v>
      </c>
      <c r="K11291" s="2">
        <v>345.66</v>
      </c>
      <c r="L11291" t="s">
        <v>28</v>
      </c>
      <c r="M11291">
        <f>YEAR(Table1[[#This Row],[order_date]])</f>
        <v>2024</v>
      </c>
      <c r="N11291">
        <f>MONTH(Table1[[#This Row],[order_date]])</f>
        <v>11</v>
      </c>
      <c r="O11291" s="3">
        <f>Table1[[#This Row],[sales]]-Table1[[#This Row],[profit]]</f>
        <v>1572.08</v>
      </c>
      <c r="P11291" s="3">
        <f>Table1[[#This Row],[sales]]*Table1[[#This Row],[quantity]]</f>
        <v>15341.92</v>
      </c>
      <c r="Q11291" s="9">
        <f>Table1[[#This Row],[delivery_date]]-Table1[[#This Row],[order_date]]</f>
        <v>1</v>
      </c>
    </row>
    <row r="11292" spans="1:17" x14ac:dyDescent="0.35">
      <c r="A11292" t="s">
        <v>11323</v>
      </c>
      <c r="B11292" t="s">
        <v>19</v>
      </c>
      <c r="C11292" t="s">
        <v>36</v>
      </c>
      <c r="D11292" s="2">
        <v>1581.11</v>
      </c>
      <c r="E11292">
        <v>0.26</v>
      </c>
      <c r="F11292">
        <v>8</v>
      </c>
      <c r="G11292" s="1">
        <v>45228</v>
      </c>
      <c r="H11292" s="1">
        <v>45232</v>
      </c>
      <c r="I11292" t="s">
        <v>31</v>
      </c>
      <c r="J11292" t="s">
        <v>16</v>
      </c>
      <c r="K11292" s="2">
        <v>135.12</v>
      </c>
      <c r="L11292" t="s">
        <v>39</v>
      </c>
      <c r="M11292">
        <f>YEAR(Table1[[#This Row],[order_date]])</f>
        <v>2023</v>
      </c>
      <c r="N11292">
        <f>MONTH(Table1[[#This Row],[order_date]])</f>
        <v>10</v>
      </c>
      <c r="O11292" s="3">
        <f>Table1[[#This Row],[sales]]-Table1[[#This Row],[profit]]</f>
        <v>1445.9899999999998</v>
      </c>
      <c r="P11292" s="3">
        <f>Table1[[#This Row],[sales]]*Table1[[#This Row],[quantity]]</f>
        <v>12648.88</v>
      </c>
      <c r="Q11292" s="9">
        <f>Table1[[#This Row],[delivery_date]]-Table1[[#This Row],[order_date]]</f>
        <v>4</v>
      </c>
    </row>
    <row r="11293" spans="1:17" x14ac:dyDescent="0.35">
      <c r="A11293" t="s">
        <v>11324</v>
      </c>
      <c r="B11293" t="s">
        <v>25</v>
      </c>
      <c r="C11293" t="s">
        <v>33</v>
      </c>
      <c r="D11293" s="2">
        <v>2506.87</v>
      </c>
      <c r="E11293">
        <v>0.36</v>
      </c>
      <c r="F11293">
        <v>9</v>
      </c>
      <c r="G11293" s="1">
        <v>45008</v>
      </c>
      <c r="H11293" s="1">
        <v>45012</v>
      </c>
      <c r="I11293" t="s">
        <v>21</v>
      </c>
      <c r="J11293" t="s">
        <v>16</v>
      </c>
      <c r="K11293" s="2">
        <v>157.71</v>
      </c>
      <c r="L11293" t="s">
        <v>23</v>
      </c>
      <c r="M11293">
        <f>YEAR(Table1[[#This Row],[order_date]])</f>
        <v>2023</v>
      </c>
      <c r="N11293">
        <f>MONTH(Table1[[#This Row],[order_date]])</f>
        <v>3</v>
      </c>
      <c r="O11293" s="3">
        <f>Table1[[#This Row],[sales]]-Table1[[#This Row],[profit]]</f>
        <v>2349.16</v>
      </c>
      <c r="P11293" s="3">
        <f>Table1[[#This Row],[sales]]*Table1[[#This Row],[quantity]]</f>
        <v>22561.829999999998</v>
      </c>
      <c r="Q11293" s="9">
        <f>Table1[[#This Row],[delivery_date]]-Table1[[#This Row],[order_date]]</f>
        <v>4</v>
      </c>
    </row>
    <row r="11294" spans="1:17" x14ac:dyDescent="0.35">
      <c r="A11294" t="s">
        <v>11325</v>
      </c>
      <c r="B11294" t="s">
        <v>41</v>
      </c>
      <c r="C11294" t="s">
        <v>14</v>
      </c>
      <c r="D11294" s="2">
        <v>3201.37</v>
      </c>
      <c r="E11294">
        <v>0.32</v>
      </c>
      <c r="F11294">
        <v>6</v>
      </c>
      <c r="G11294" s="1">
        <v>45152</v>
      </c>
      <c r="H11294" s="1">
        <v>45155</v>
      </c>
      <c r="I11294" t="s">
        <v>15</v>
      </c>
      <c r="J11294" t="s">
        <v>16</v>
      </c>
      <c r="K11294" s="2">
        <v>186.66</v>
      </c>
      <c r="L11294" t="s">
        <v>17</v>
      </c>
      <c r="M11294">
        <f>YEAR(Table1[[#This Row],[order_date]])</f>
        <v>2023</v>
      </c>
      <c r="N11294">
        <f>MONTH(Table1[[#This Row],[order_date]])</f>
        <v>8</v>
      </c>
      <c r="O11294" s="3">
        <f>Table1[[#This Row],[sales]]-Table1[[#This Row],[profit]]</f>
        <v>3014.71</v>
      </c>
      <c r="P11294" s="3">
        <f>Table1[[#This Row],[sales]]*Table1[[#This Row],[quantity]]</f>
        <v>19208.22</v>
      </c>
      <c r="Q11294" s="9">
        <f>Table1[[#This Row],[delivery_date]]-Table1[[#This Row],[order_date]]</f>
        <v>3</v>
      </c>
    </row>
    <row r="11295" spans="1:17" x14ac:dyDescent="0.35">
      <c r="A11295" t="s">
        <v>11326</v>
      </c>
      <c r="B11295" t="s">
        <v>25</v>
      </c>
      <c r="C11295" t="s">
        <v>33</v>
      </c>
      <c r="D11295" s="2">
        <v>281.8</v>
      </c>
      <c r="E11295">
        <v>0.28999999999999998</v>
      </c>
      <c r="F11295">
        <v>2</v>
      </c>
      <c r="G11295" s="1">
        <v>45054</v>
      </c>
      <c r="H11295" s="1">
        <v>45058</v>
      </c>
      <c r="I11295" t="s">
        <v>21</v>
      </c>
      <c r="J11295" t="s">
        <v>16</v>
      </c>
      <c r="K11295" s="2">
        <v>76.290000000000006</v>
      </c>
      <c r="L11295" t="s">
        <v>34</v>
      </c>
      <c r="M11295">
        <f>YEAR(Table1[[#This Row],[order_date]])</f>
        <v>2023</v>
      </c>
      <c r="N11295">
        <f>MONTH(Table1[[#This Row],[order_date]])</f>
        <v>5</v>
      </c>
      <c r="O11295" s="3">
        <f>Table1[[#This Row],[sales]]-Table1[[#This Row],[profit]]</f>
        <v>205.51</v>
      </c>
      <c r="P11295" s="3">
        <f>Table1[[#This Row],[sales]]*Table1[[#This Row],[quantity]]</f>
        <v>563.6</v>
      </c>
      <c r="Q11295" s="9">
        <f>Table1[[#This Row],[delivery_date]]-Table1[[#This Row],[order_date]]</f>
        <v>4</v>
      </c>
    </row>
    <row r="11296" spans="1:17" x14ac:dyDescent="0.35">
      <c r="A11296" t="s">
        <v>11327</v>
      </c>
      <c r="B11296" t="s">
        <v>13</v>
      </c>
      <c r="C11296" t="s">
        <v>26</v>
      </c>
      <c r="D11296" s="2">
        <v>4501.12</v>
      </c>
      <c r="E11296">
        <v>0.15</v>
      </c>
      <c r="F11296">
        <v>9</v>
      </c>
      <c r="G11296" s="1">
        <v>45297</v>
      </c>
      <c r="H11296" s="1">
        <v>45299</v>
      </c>
      <c r="I11296" t="s">
        <v>31</v>
      </c>
      <c r="J11296" t="s">
        <v>16</v>
      </c>
      <c r="K11296" s="2">
        <v>363.79</v>
      </c>
      <c r="L11296" t="s">
        <v>28</v>
      </c>
      <c r="M11296">
        <f>YEAR(Table1[[#This Row],[order_date]])</f>
        <v>2024</v>
      </c>
      <c r="N11296">
        <f>MONTH(Table1[[#This Row],[order_date]])</f>
        <v>1</v>
      </c>
      <c r="O11296" s="3">
        <f>Table1[[#This Row],[sales]]-Table1[[#This Row],[profit]]</f>
        <v>4137.33</v>
      </c>
      <c r="P11296" s="3">
        <f>Table1[[#This Row],[sales]]*Table1[[#This Row],[quantity]]</f>
        <v>40510.080000000002</v>
      </c>
      <c r="Q11296" s="9">
        <f>Table1[[#This Row],[delivery_date]]-Table1[[#This Row],[order_date]]</f>
        <v>2</v>
      </c>
    </row>
    <row r="11297" spans="1:17" x14ac:dyDescent="0.35">
      <c r="A11297" t="s">
        <v>11328</v>
      </c>
      <c r="B11297" t="s">
        <v>25</v>
      </c>
      <c r="C11297" t="s">
        <v>26</v>
      </c>
      <c r="D11297" s="2">
        <v>4796.5600000000004</v>
      </c>
      <c r="E11297">
        <v>0.42</v>
      </c>
      <c r="F11297">
        <v>6</v>
      </c>
      <c r="G11297" s="1">
        <v>45249</v>
      </c>
      <c r="H11297" s="1">
        <v>45253</v>
      </c>
      <c r="I11297" t="s">
        <v>15</v>
      </c>
      <c r="J11297" t="s">
        <v>16</v>
      </c>
      <c r="K11297" s="2">
        <v>822.93</v>
      </c>
      <c r="L11297" t="s">
        <v>28</v>
      </c>
      <c r="M11297">
        <f>YEAR(Table1[[#This Row],[order_date]])</f>
        <v>2023</v>
      </c>
      <c r="N11297">
        <f>MONTH(Table1[[#This Row],[order_date]])</f>
        <v>11</v>
      </c>
      <c r="O11297" s="3">
        <f>Table1[[#This Row],[sales]]-Table1[[#This Row],[profit]]</f>
        <v>3973.6300000000006</v>
      </c>
      <c r="P11297" s="3">
        <f>Table1[[#This Row],[sales]]*Table1[[#This Row],[quantity]]</f>
        <v>28779.360000000001</v>
      </c>
      <c r="Q11297" s="9">
        <f>Table1[[#This Row],[delivery_date]]-Table1[[#This Row],[order_date]]</f>
        <v>4</v>
      </c>
    </row>
    <row r="11298" spans="1:17" x14ac:dyDescent="0.35">
      <c r="A11298" t="s">
        <v>11329</v>
      </c>
      <c r="B11298" t="s">
        <v>13</v>
      </c>
      <c r="C11298" t="s">
        <v>26</v>
      </c>
      <c r="D11298" s="2">
        <v>2144.8000000000002</v>
      </c>
      <c r="E11298">
        <v>0.39</v>
      </c>
      <c r="F11298">
        <v>1</v>
      </c>
      <c r="G11298" s="1">
        <v>45116</v>
      </c>
      <c r="H11298" s="1">
        <v>45123</v>
      </c>
      <c r="I11298" t="s">
        <v>21</v>
      </c>
      <c r="J11298" t="s">
        <v>16</v>
      </c>
      <c r="K11298" s="2">
        <v>549.72</v>
      </c>
      <c r="L11298" t="s">
        <v>28</v>
      </c>
      <c r="M11298">
        <f>YEAR(Table1[[#This Row],[order_date]])</f>
        <v>2023</v>
      </c>
      <c r="N11298">
        <f>MONTH(Table1[[#This Row],[order_date]])</f>
        <v>7</v>
      </c>
      <c r="O11298" s="3">
        <f>Table1[[#This Row],[sales]]-Table1[[#This Row],[profit]]</f>
        <v>1595.0800000000002</v>
      </c>
      <c r="P11298" s="3">
        <f>Table1[[#This Row],[sales]]*Table1[[#This Row],[quantity]]</f>
        <v>2144.8000000000002</v>
      </c>
      <c r="Q11298" s="9">
        <f>Table1[[#This Row],[delivery_date]]-Table1[[#This Row],[order_date]]</f>
        <v>7</v>
      </c>
    </row>
    <row r="11299" spans="1:17" x14ac:dyDescent="0.35">
      <c r="A11299" t="s">
        <v>11330</v>
      </c>
      <c r="B11299" t="s">
        <v>19</v>
      </c>
      <c r="C11299" t="s">
        <v>26</v>
      </c>
      <c r="D11299" s="2">
        <v>2121.88</v>
      </c>
      <c r="E11299">
        <v>0.09</v>
      </c>
      <c r="F11299">
        <v>5</v>
      </c>
      <c r="G11299" s="1">
        <v>45506</v>
      </c>
      <c r="H11299" s="1">
        <v>45508</v>
      </c>
      <c r="I11299" t="s">
        <v>21</v>
      </c>
      <c r="J11299" t="s">
        <v>27</v>
      </c>
      <c r="K11299" s="2">
        <v>350.64</v>
      </c>
      <c r="L11299" t="s">
        <v>28</v>
      </c>
      <c r="M11299">
        <f>YEAR(Table1[[#This Row],[order_date]])</f>
        <v>2024</v>
      </c>
      <c r="N11299">
        <f>MONTH(Table1[[#This Row],[order_date]])</f>
        <v>8</v>
      </c>
      <c r="O11299" s="3">
        <f>Table1[[#This Row],[sales]]-Table1[[#This Row],[profit]]</f>
        <v>1771.2400000000002</v>
      </c>
      <c r="P11299" s="3">
        <f>Table1[[#This Row],[sales]]*Table1[[#This Row],[quantity]]</f>
        <v>10609.400000000001</v>
      </c>
      <c r="Q11299" s="9">
        <f>Table1[[#This Row],[delivery_date]]-Table1[[#This Row],[order_date]]</f>
        <v>2</v>
      </c>
    </row>
    <row r="11300" spans="1:17" x14ac:dyDescent="0.35">
      <c r="A11300" t="s">
        <v>11331</v>
      </c>
      <c r="B11300" t="s">
        <v>19</v>
      </c>
      <c r="C11300" t="s">
        <v>36</v>
      </c>
      <c r="D11300" s="2">
        <v>4404.9399999999996</v>
      </c>
      <c r="E11300">
        <v>0.33</v>
      </c>
      <c r="F11300">
        <v>7</v>
      </c>
      <c r="G11300" s="1">
        <v>45602</v>
      </c>
      <c r="H11300" s="1">
        <v>45603</v>
      </c>
      <c r="I11300" t="s">
        <v>21</v>
      </c>
      <c r="J11300" t="s">
        <v>22</v>
      </c>
      <c r="K11300" s="2">
        <v>232.6</v>
      </c>
      <c r="L11300" t="s">
        <v>34</v>
      </c>
      <c r="M11300">
        <f>YEAR(Table1[[#This Row],[order_date]])</f>
        <v>2024</v>
      </c>
      <c r="N11300">
        <f>MONTH(Table1[[#This Row],[order_date]])</f>
        <v>11</v>
      </c>
      <c r="O11300" s="3">
        <f>Table1[[#This Row],[sales]]-Table1[[#This Row],[profit]]</f>
        <v>4172.3399999999992</v>
      </c>
      <c r="P11300" s="3">
        <f>Table1[[#This Row],[sales]]*Table1[[#This Row],[quantity]]</f>
        <v>30834.579999999998</v>
      </c>
      <c r="Q11300" s="9">
        <f>Table1[[#This Row],[delivery_date]]-Table1[[#This Row],[order_date]]</f>
        <v>1</v>
      </c>
    </row>
    <row r="11301" spans="1:17" x14ac:dyDescent="0.35">
      <c r="A11301" t="s">
        <v>11332</v>
      </c>
      <c r="B11301" t="s">
        <v>19</v>
      </c>
      <c r="C11301" t="s">
        <v>20</v>
      </c>
      <c r="D11301" s="2">
        <v>2203.63</v>
      </c>
      <c r="E11301">
        <v>0.45</v>
      </c>
      <c r="F11301">
        <v>1</v>
      </c>
      <c r="G11301" s="1">
        <v>44935</v>
      </c>
      <c r="H11301" s="1">
        <v>44941</v>
      </c>
      <c r="I11301" t="s">
        <v>15</v>
      </c>
      <c r="J11301" t="s">
        <v>27</v>
      </c>
      <c r="K11301" s="2">
        <v>555.35</v>
      </c>
      <c r="L11301" t="s">
        <v>17</v>
      </c>
      <c r="M11301">
        <f>YEAR(Table1[[#This Row],[order_date]])</f>
        <v>2023</v>
      </c>
      <c r="N11301">
        <f>MONTH(Table1[[#This Row],[order_date]])</f>
        <v>1</v>
      </c>
      <c r="O11301" s="3">
        <f>Table1[[#This Row],[sales]]-Table1[[#This Row],[profit]]</f>
        <v>1648.2800000000002</v>
      </c>
      <c r="P11301" s="3">
        <f>Table1[[#This Row],[sales]]*Table1[[#This Row],[quantity]]</f>
        <v>2203.63</v>
      </c>
      <c r="Q11301" s="9">
        <f>Table1[[#This Row],[delivery_date]]-Table1[[#This Row],[order_date]]</f>
        <v>6</v>
      </c>
    </row>
    <row r="11302" spans="1:17" x14ac:dyDescent="0.35">
      <c r="A11302" t="s">
        <v>11333</v>
      </c>
      <c r="B11302" t="s">
        <v>13</v>
      </c>
      <c r="C11302" t="s">
        <v>20</v>
      </c>
      <c r="D11302" s="2">
        <v>4295.33</v>
      </c>
      <c r="E11302">
        <v>0.22</v>
      </c>
      <c r="F11302">
        <v>7</v>
      </c>
      <c r="G11302" s="1">
        <v>45089</v>
      </c>
      <c r="H11302" s="1">
        <v>45091</v>
      </c>
      <c r="I11302" t="s">
        <v>21</v>
      </c>
      <c r="J11302" t="s">
        <v>16</v>
      </c>
      <c r="K11302" s="2">
        <v>316.27</v>
      </c>
      <c r="L11302" t="s">
        <v>17</v>
      </c>
      <c r="M11302">
        <f>YEAR(Table1[[#This Row],[order_date]])</f>
        <v>2023</v>
      </c>
      <c r="N11302">
        <f>MONTH(Table1[[#This Row],[order_date]])</f>
        <v>6</v>
      </c>
      <c r="O11302" s="3">
        <f>Table1[[#This Row],[sales]]-Table1[[#This Row],[profit]]</f>
        <v>3979.06</v>
      </c>
      <c r="P11302" s="3">
        <f>Table1[[#This Row],[sales]]*Table1[[#This Row],[quantity]]</f>
        <v>30067.309999999998</v>
      </c>
      <c r="Q11302" s="9">
        <f>Table1[[#This Row],[delivery_date]]-Table1[[#This Row],[order_date]]</f>
        <v>2</v>
      </c>
    </row>
    <row r="11303" spans="1:17" x14ac:dyDescent="0.35">
      <c r="A11303" t="s">
        <v>11334</v>
      </c>
      <c r="B11303" t="s">
        <v>25</v>
      </c>
      <c r="C11303" t="s">
        <v>36</v>
      </c>
      <c r="D11303" s="2">
        <v>238.85</v>
      </c>
      <c r="E11303">
        <v>0.46</v>
      </c>
      <c r="F11303">
        <v>5</v>
      </c>
      <c r="G11303" s="1">
        <v>45655</v>
      </c>
      <c r="H11303" s="1">
        <v>45656</v>
      </c>
      <c r="I11303" t="s">
        <v>31</v>
      </c>
      <c r="J11303" t="s">
        <v>22</v>
      </c>
      <c r="K11303" s="2">
        <v>42.33</v>
      </c>
      <c r="L11303" t="s">
        <v>34</v>
      </c>
      <c r="M11303">
        <f>YEAR(Table1[[#This Row],[order_date]])</f>
        <v>2024</v>
      </c>
      <c r="N11303">
        <f>MONTH(Table1[[#This Row],[order_date]])</f>
        <v>12</v>
      </c>
      <c r="O11303" s="3">
        <f>Table1[[#This Row],[sales]]-Table1[[#This Row],[profit]]</f>
        <v>196.51999999999998</v>
      </c>
      <c r="P11303" s="3">
        <f>Table1[[#This Row],[sales]]*Table1[[#This Row],[quantity]]</f>
        <v>1194.25</v>
      </c>
      <c r="Q11303" s="9">
        <f>Table1[[#This Row],[delivery_date]]-Table1[[#This Row],[order_date]]</f>
        <v>1</v>
      </c>
    </row>
    <row r="11304" spans="1:17" x14ac:dyDescent="0.35">
      <c r="A11304" t="s">
        <v>11335</v>
      </c>
      <c r="B11304" t="s">
        <v>25</v>
      </c>
      <c r="C11304" t="s">
        <v>20</v>
      </c>
      <c r="D11304" s="2">
        <v>2499.29</v>
      </c>
      <c r="E11304">
        <v>0.01</v>
      </c>
      <c r="F11304">
        <v>5</v>
      </c>
      <c r="G11304" s="1">
        <v>44978</v>
      </c>
      <c r="H11304" s="1">
        <v>44984</v>
      </c>
      <c r="I11304" t="s">
        <v>15</v>
      </c>
      <c r="J11304" t="s">
        <v>16</v>
      </c>
      <c r="K11304" s="2">
        <v>636.82000000000005</v>
      </c>
      <c r="L11304" t="s">
        <v>28</v>
      </c>
      <c r="M11304">
        <f>YEAR(Table1[[#This Row],[order_date]])</f>
        <v>2023</v>
      </c>
      <c r="N11304">
        <f>MONTH(Table1[[#This Row],[order_date]])</f>
        <v>2</v>
      </c>
      <c r="O11304" s="3">
        <f>Table1[[#This Row],[sales]]-Table1[[#This Row],[profit]]</f>
        <v>1862.4699999999998</v>
      </c>
      <c r="P11304" s="3">
        <f>Table1[[#This Row],[sales]]*Table1[[#This Row],[quantity]]</f>
        <v>12496.45</v>
      </c>
      <c r="Q11304" s="9">
        <f>Table1[[#This Row],[delivery_date]]-Table1[[#This Row],[order_date]]</f>
        <v>6</v>
      </c>
    </row>
    <row r="11305" spans="1:17" x14ac:dyDescent="0.35">
      <c r="A11305" t="s">
        <v>11336</v>
      </c>
      <c r="B11305" t="s">
        <v>41</v>
      </c>
      <c r="C11305" t="s">
        <v>26</v>
      </c>
      <c r="D11305" s="2">
        <v>4766.8999999999996</v>
      </c>
      <c r="E11305">
        <v>0.26</v>
      </c>
      <c r="F11305">
        <v>2</v>
      </c>
      <c r="G11305" s="1">
        <v>45044</v>
      </c>
      <c r="H11305" s="1">
        <v>45046</v>
      </c>
      <c r="I11305" t="s">
        <v>31</v>
      </c>
      <c r="J11305" t="s">
        <v>22</v>
      </c>
      <c r="K11305" s="2">
        <v>917.86</v>
      </c>
      <c r="L11305" t="s">
        <v>48</v>
      </c>
      <c r="M11305">
        <f>YEAR(Table1[[#This Row],[order_date]])</f>
        <v>2023</v>
      </c>
      <c r="N11305">
        <f>MONTH(Table1[[#This Row],[order_date]])</f>
        <v>4</v>
      </c>
      <c r="O11305" s="3">
        <f>Table1[[#This Row],[sales]]-Table1[[#This Row],[profit]]</f>
        <v>3849.0399999999995</v>
      </c>
      <c r="P11305" s="3">
        <f>Table1[[#This Row],[sales]]*Table1[[#This Row],[quantity]]</f>
        <v>9533.7999999999993</v>
      </c>
      <c r="Q11305" s="9">
        <f>Table1[[#This Row],[delivery_date]]-Table1[[#This Row],[order_date]]</f>
        <v>2</v>
      </c>
    </row>
    <row r="11306" spans="1:17" x14ac:dyDescent="0.35">
      <c r="A11306" t="s">
        <v>11337</v>
      </c>
      <c r="B11306" t="s">
        <v>13</v>
      </c>
      <c r="C11306" t="s">
        <v>20</v>
      </c>
      <c r="D11306" s="2">
        <v>1338.74</v>
      </c>
      <c r="E11306">
        <v>0.13</v>
      </c>
      <c r="F11306">
        <v>4</v>
      </c>
      <c r="G11306" s="1">
        <v>45027</v>
      </c>
      <c r="H11306" s="1">
        <v>45034</v>
      </c>
      <c r="I11306" t="s">
        <v>21</v>
      </c>
      <c r="J11306" t="s">
        <v>22</v>
      </c>
      <c r="K11306" s="2">
        <v>133.54</v>
      </c>
      <c r="L11306" t="s">
        <v>28</v>
      </c>
      <c r="M11306">
        <f>YEAR(Table1[[#This Row],[order_date]])</f>
        <v>2023</v>
      </c>
      <c r="N11306">
        <f>MONTH(Table1[[#This Row],[order_date]])</f>
        <v>4</v>
      </c>
      <c r="O11306" s="3">
        <f>Table1[[#This Row],[sales]]-Table1[[#This Row],[profit]]</f>
        <v>1205.2</v>
      </c>
      <c r="P11306" s="3">
        <f>Table1[[#This Row],[sales]]*Table1[[#This Row],[quantity]]</f>
        <v>5354.96</v>
      </c>
      <c r="Q11306" s="9">
        <f>Table1[[#This Row],[delivery_date]]-Table1[[#This Row],[order_date]]</f>
        <v>7</v>
      </c>
    </row>
    <row r="11307" spans="1:17" x14ac:dyDescent="0.35">
      <c r="A11307" t="s">
        <v>11338</v>
      </c>
      <c r="B11307" t="s">
        <v>41</v>
      </c>
      <c r="C11307" t="s">
        <v>33</v>
      </c>
      <c r="D11307" s="2">
        <v>1404.16</v>
      </c>
      <c r="E11307">
        <v>0.13</v>
      </c>
      <c r="F11307">
        <v>9</v>
      </c>
      <c r="G11307" s="1">
        <v>45550</v>
      </c>
      <c r="H11307" s="1">
        <v>45552</v>
      </c>
      <c r="I11307" t="s">
        <v>15</v>
      </c>
      <c r="J11307" t="s">
        <v>27</v>
      </c>
      <c r="K11307" s="2">
        <v>114.14</v>
      </c>
      <c r="L11307" t="s">
        <v>23</v>
      </c>
      <c r="M11307">
        <f>YEAR(Table1[[#This Row],[order_date]])</f>
        <v>2024</v>
      </c>
      <c r="N11307">
        <f>MONTH(Table1[[#This Row],[order_date]])</f>
        <v>9</v>
      </c>
      <c r="O11307" s="3">
        <f>Table1[[#This Row],[sales]]-Table1[[#This Row],[profit]]</f>
        <v>1290.02</v>
      </c>
      <c r="P11307" s="3">
        <f>Table1[[#This Row],[sales]]*Table1[[#This Row],[quantity]]</f>
        <v>12637.44</v>
      </c>
      <c r="Q11307" s="9">
        <f>Table1[[#This Row],[delivery_date]]-Table1[[#This Row],[order_date]]</f>
        <v>2</v>
      </c>
    </row>
    <row r="11308" spans="1:17" x14ac:dyDescent="0.35">
      <c r="A11308" t="s">
        <v>11339</v>
      </c>
      <c r="B11308" t="s">
        <v>19</v>
      </c>
      <c r="C11308" t="s">
        <v>20</v>
      </c>
      <c r="D11308" s="2">
        <v>3187.6</v>
      </c>
      <c r="E11308">
        <v>0.44</v>
      </c>
      <c r="F11308">
        <v>2</v>
      </c>
      <c r="G11308" s="1">
        <v>45338</v>
      </c>
      <c r="H11308" s="1">
        <v>45339</v>
      </c>
      <c r="I11308" t="s">
        <v>15</v>
      </c>
      <c r="J11308" t="s">
        <v>22</v>
      </c>
      <c r="K11308" s="2">
        <v>945.26</v>
      </c>
      <c r="L11308" t="s">
        <v>17</v>
      </c>
      <c r="M11308">
        <f>YEAR(Table1[[#This Row],[order_date]])</f>
        <v>2024</v>
      </c>
      <c r="N11308">
        <f>MONTH(Table1[[#This Row],[order_date]])</f>
        <v>2</v>
      </c>
      <c r="O11308" s="3">
        <f>Table1[[#This Row],[sales]]-Table1[[#This Row],[profit]]</f>
        <v>2242.34</v>
      </c>
      <c r="P11308" s="3">
        <f>Table1[[#This Row],[sales]]*Table1[[#This Row],[quantity]]</f>
        <v>6375.2</v>
      </c>
      <c r="Q11308" s="9">
        <f>Table1[[#This Row],[delivery_date]]-Table1[[#This Row],[order_date]]</f>
        <v>1</v>
      </c>
    </row>
    <row r="11309" spans="1:17" x14ac:dyDescent="0.35">
      <c r="A11309" t="s">
        <v>11340</v>
      </c>
      <c r="B11309" t="s">
        <v>25</v>
      </c>
      <c r="C11309" t="s">
        <v>33</v>
      </c>
      <c r="D11309" s="2">
        <v>4638.34</v>
      </c>
      <c r="E11309">
        <v>0.16</v>
      </c>
      <c r="F11309">
        <v>9</v>
      </c>
      <c r="G11309" s="1">
        <v>45393</v>
      </c>
      <c r="H11309" s="1">
        <v>45396</v>
      </c>
      <c r="I11309" t="s">
        <v>31</v>
      </c>
      <c r="J11309" t="s">
        <v>27</v>
      </c>
      <c r="K11309" s="2">
        <v>519.73</v>
      </c>
      <c r="L11309" t="s">
        <v>34</v>
      </c>
      <c r="M11309">
        <f>YEAR(Table1[[#This Row],[order_date]])</f>
        <v>2024</v>
      </c>
      <c r="N11309">
        <f>MONTH(Table1[[#This Row],[order_date]])</f>
        <v>4</v>
      </c>
      <c r="O11309" s="3">
        <f>Table1[[#This Row],[sales]]-Table1[[#This Row],[profit]]</f>
        <v>4118.6100000000006</v>
      </c>
      <c r="P11309" s="3">
        <f>Table1[[#This Row],[sales]]*Table1[[#This Row],[quantity]]</f>
        <v>41745.06</v>
      </c>
      <c r="Q11309" s="9">
        <f>Table1[[#This Row],[delivery_date]]-Table1[[#This Row],[order_date]]</f>
        <v>3</v>
      </c>
    </row>
    <row r="11310" spans="1:17" x14ac:dyDescent="0.35">
      <c r="A11310" t="s">
        <v>11341</v>
      </c>
      <c r="B11310" t="s">
        <v>13</v>
      </c>
      <c r="C11310" t="s">
        <v>14</v>
      </c>
      <c r="D11310" s="2">
        <v>1073.8399999999999</v>
      </c>
      <c r="E11310">
        <v>0.01</v>
      </c>
      <c r="F11310">
        <v>8</v>
      </c>
      <c r="G11310" s="1">
        <v>45590</v>
      </c>
      <c r="H11310" s="1">
        <v>45594</v>
      </c>
      <c r="I11310" t="s">
        <v>21</v>
      </c>
      <c r="J11310" t="s">
        <v>16</v>
      </c>
      <c r="K11310" s="2">
        <v>57.45</v>
      </c>
      <c r="L11310" t="s">
        <v>23</v>
      </c>
      <c r="M11310">
        <f>YEAR(Table1[[#This Row],[order_date]])</f>
        <v>2024</v>
      </c>
      <c r="N11310">
        <f>MONTH(Table1[[#This Row],[order_date]])</f>
        <v>10</v>
      </c>
      <c r="O11310" s="3">
        <f>Table1[[#This Row],[sales]]-Table1[[#This Row],[profit]]</f>
        <v>1016.3899999999999</v>
      </c>
      <c r="P11310" s="3">
        <f>Table1[[#This Row],[sales]]*Table1[[#This Row],[quantity]]</f>
        <v>8590.7199999999993</v>
      </c>
      <c r="Q11310" s="9">
        <f>Table1[[#This Row],[delivery_date]]-Table1[[#This Row],[order_date]]</f>
        <v>4</v>
      </c>
    </row>
    <row r="11311" spans="1:17" x14ac:dyDescent="0.35">
      <c r="A11311" t="s">
        <v>11342</v>
      </c>
      <c r="B11311" t="s">
        <v>41</v>
      </c>
      <c r="C11311" t="s">
        <v>33</v>
      </c>
      <c r="D11311" s="2">
        <v>4616.09</v>
      </c>
      <c r="E11311">
        <v>0.27</v>
      </c>
      <c r="F11311">
        <v>4</v>
      </c>
      <c r="G11311" s="1">
        <v>45497</v>
      </c>
      <c r="H11311" s="1">
        <v>45499</v>
      </c>
      <c r="I11311" t="s">
        <v>15</v>
      </c>
      <c r="J11311" t="s">
        <v>27</v>
      </c>
      <c r="K11311" s="2">
        <v>660.47</v>
      </c>
      <c r="L11311" t="s">
        <v>23</v>
      </c>
      <c r="M11311">
        <f>YEAR(Table1[[#This Row],[order_date]])</f>
        <v>2024</v>
      </c>
      <c r="N11311">
        <f>MONTH(Table1[[#This Row],[order_date]])</f>
        <v>7</v>
      </c>
      <c r="O11311" s="3">
        <f>Table1[[#This Row],[sales]]-Table1[[#This Row],[profit]]</f>
        <v>3955.62</v>
      </c>
      <c r="P11311" s="3">
        <f>Table1[[#This Row],[sales]]*Table1[[#This Row],[quantity]]</f>
        <v>18464.36</v>
      </c>
      <c r="Q11311" s="9">
        <f>Table1[[#This Row],[delivery_date]]-Table1[[#This Row],[order_date]]</f>
        <v>2</v>
      </c>
    </row>
    <row r="11312" spans="1:17" x14ac:dyDescent="0.35">
      <c r="A11312" t="s">
        <v>11343</v>
      </c>
      <c r="B11312" t="s">
        <v>41</v>
      </c>
      <c r="C11312" t="s">
        <v>33</v>
      </c>
      <c r="D11312" s="2">
        <v>3348.72</v>
      </c>
      <c r="E11312">
        <v>0.49</v>
      </c>
      <c r="F11312">
        <v>2</v>
      </c>
      <c r="G11312" s="1">
        <v>44963</v>
      </c>
      <c r="H11312" s="1">
        <v>44968</v>
      </c>
      <c r="I11312" t="s">
        <v>21</v>
      </c>
      <c r="J11312" t="s">
        <v>16</v>
      </c>
      <c r="K11312" s="2">
        <v>781.95</v>
      </c>
      <c r="L11312" t="s">
        <v>28</v>
      </c>
      <c r="M11312">
        <f>YEAR(Table1[[#This Row],[order_date]])</f>
        <v>2023</v>
      </c>
      <c r="N11312">
        <f>MONTH(Table1[[#This Row],[order_date]])</f>
        <v>2</v>
      </c>
      <c r="O11312" s="3">
        <f>Table1[[#This Row],[sales]]-Table1[[#This Row],[profit]]</f>
        <v>2566.7699999999995</v>
      </c>
      <c r="P11312" s="3">
        <f>Table1[[#This Row],[sales]]*Table1[[#This Row],[quantity]]</f>
        <v>6697.44</v>
      </c>
      <c r="Q11312" s="9">
        <f>Table1[[#This Row],[delivery_date]]-Table1[[#This Row],[order_date]]</f>
        <v>5</v>
      </c>
    </row>
    <row r="11313" spans="1:17" x14ac:dyDescent="0.35">
      <c r="A11313" t="s">
        <v>11344</v>
      </c>
      <c r="B11313" t="s">
        <v>41</v>
      </c>
      <c r="C11313" t="s">
        <v>26</v>
      </c>
      <c r="D11313" s="2">
        <v>4965.93</v>
      </c>
      <c r="E11313">
        <v>0.04</v>
      </c>
      <c r="F11313">
        <v>6</v>
      </c>
      <c r="G11313" s="1">
        <v>45030</v>
      </c>
      <c r="H11313" s="1">
        <v>45033</v>
      </c>
      <c r="I11313" t="s">
        <v>21</v>
      </c>
      <c r="J11313" t="s">
        <v>22</v>
      </c>
      <c r="K11313" s="2">
        <v>763.94</v>
      </c>
      <c r="L11313" t="s">
        <v>23</v>
      </c>
      <c r="M11313">
        <f>YEAR(Table1[[#This Row],[order_date]])</f>
        <v>2023</v>
      </c>
      <c r="N11313">
        <f>MONTH(Table1[[#This Row],[order_date]])</f>
        <v>4</v>
      </c>
      <c r="O11313" s="3">
        <f>Table1[[#This Row],[sales]]-Table1[[#This Row],[profit]]</f>
        <v>4201.99</v>
      </c>
      <c r="P11313" s="3">
        <f>Table1[[#This Row],[sales]]*Table1[[#This Row],[quantity]]</f>
        <v>29795.58</v>
      </c>
      <c r="Q11313" s="9">
        <f>Table1[[#This Row],[delivery_date]]-Table1[[#This Row],[order_date]]</f>
        <v>3</v>
      </c>
    </row>
    <row r="11314" spans="1:17" x14ac:dyDescent="0.35">
      <c r="A11314" t="s">
        <v>11345</v>
      </c>
      <c r="B11314" t="s">
        <v>25</v>
      </c>
      <c r="C11314" t="s">
        <v>26</v>
      </c>
      <c r="D11314" s="2">
        <v>3708.65</v>
      </c>
      <c r="E11314">
        <v>0.14000000000000001</v>
      </c>
      <c r="F11314">
        <v>7</v>
      </c>
      <c r="G11314" s="1">
        <v>45476</v>
      </c>
      <c r="H11314" s="1">
        <v>45483</v>
      </c>
      <c r="I11314" t="s">
        <v>15</v>
      </c>
      <c r="J11314" t="s">
        <v>22</v>
      </c>
      <c r="K11314" s="2">
        <v>332.28</v>
      </c>
      <c r="L11314" t="s">
        <v>34</v>
      </c>
      <c r="M11314">
        <f>YEAR(Table1[[#This Row],[order_date]])</f>
        <v>2024</v>
      </c>
      <c r="N11314">
        <f>MONTH(Table1[[#This Row],[order_date]])</f>
        <v>7</v>
      </c>
      <c r="O11314" s="3">
        <f>Table1[[#This Row],[sales]]-Table1[[#This Row],[profit]]</f>
        <v>3376.37</v>
      </c>
      <c r="P11314" s="3">
        <f>Table1[[#This Row],[sales]]*Table1[[#This Row],[quantity]]</f>
        <v>25960.55</v>
      </c>
      <c r="Q11314" s="9">
        <f>Table1[[#This Row],[delivery_date]]-Table1[[#This Row],[order_date]]</f>
        <v>7</v>
      </c>
    </row>
    <row r="11315" spans="1:17" x14ac:dyDescent="0.35">
      <c r="A11315" t="s">
        <v>11346</v>
      </c>
      <c r="B11315" t="s">
        <v>25</v>
      </c>
      <c r="C11315" t="s">
        <v>26</v>
      </c>
      <c r="D11315" s="2">
        <v>3372.22</v>
      </c>
      <c r="E11315">
        <v>0.23</v>
      </c>
      <c r="F11315">
        <v>2</v>
      </c>
      <c r="G11315" s="1">
        <v>44941</v>
      </c>
      <c r="H11315" s="1">
        <v>44947</v>
      </c>
      <c r="I11315" t="s">
        <v>21</v>
      </c>
      <c r="J11315" t="s">
        <v>22</v>
      </c>
      <c r="K11315" s="2">
        <v>332.15</v>
      </c>
      <c r="L11315" t="s">
        <v>28</v>
      </c>
      <c r="M11315">
        <f>YEAR(Table1[[#This Row],[order_date]])</f>
        <v>2023</v>
      </c>
      <c r="N11315">
        <f>MONTH(Table1[[#This Row],[order_date]])</f>
        <v>1</v>
      </c>
      <c r="O11315" s="3">
        <f>Table1[[#This Row],[sales]]-Table1[[#This Row],[profit]]</f>
        <v>3040.0699999999997</v>
      </c>
      <c r="P11315" s="3">
        <f>Table1[[#This Row],[sales]]*Table1[[#This Row],[quantity]]</f>
        <v>6744.44</v>
      </c>
      <c r="Q11315" s="9">
        <f>Table1[[#This Row],[delivery_date]]-Table1[[#This Row],[order_date]]</f>
        <v>6</v>
      </c>
    </row>
    <row r="11316" spans="1:17" x14ac:dyDescent="0.35">
      <c r="A11316" t="s">
        <v>11347</v>
      </c>
      <c r="B11316" t="s">
        <v>25</v>
      </c>
      <c r="C11316" t="s">
        <v>33</v>
      </c>
      <c r="D11316" s="2">
        <v>4093.03</v>
      </c>
      <c r="E11316">
        <v>0.42</v>
      </c>
      <c r="F11316">
        <v>8</v>
      </c>
      <c r="G11316" s="1">
        <v>45070</v>
      </c>
      <c r="H11316" s="1">
        <v>45074</v>
      </c>
      <c r="I11316" t="s">
        <v>15</v>
      </c>
      <c r="J11316" t="s">
        <v>27</v>
      </c>
      <c r="K11316" s="2">
        <v>939.25</v>
      </c>
      <c r="L11316" t="s">
        <v>48</v>
      </c>
      <c r="M11316">
        <f>YEAR(Table1[[#This Row],[order_date]])</f>
        <v>2023</v>
      </c>
      <c r="N11316">
        <f>MONTH(Table1[[#This Row],[order_date]])</f>
        <v>5</v>
      </c>
      <c r="O11316" s="3">
        <f>Table1[[#This Row],[sales]]-Table1[[#This Row],[profit]]</f>
        <v>3153.78</v>
      </c>
      <c r="P11316" s="3">
        <f>Table1[[#This Row],[sales]]*Table1[[#This Row],[quantity]]</f>
        <v>32744.240000000002</v>
      </c>
      <c r="Q11316" s="9">
        <f>Table1[[#This Row],[delivery_date]]-Table1[[#This Row],[order_date]]</f>
        <v>4</v>
      </c>
    </row>
    <row r="11317" spans="1:17" x14ac:dyDescent="0.35">
      <c r="A11317" t="s">
        <v>11348</v>
      </c>
      <c r="B11317" t="s">
        <v>13</v>
      </c>
      <c r="C11317" t="s">
        <v>36</v>
      </c>
      <c r="D11317" s="2">
        <v>958.19</v>
      </c>
      <c r="E11317">
        <v>0.13</v>
      </c>
      <c r="F11317">
        <v>9</v>
      </c>
      <c r="G11317" s="1">
        <v>45176</v>
      </c>
      <c r="H11317" s="1">
        <v>45179</v>
      </c>
      <c r="I11317" t="s">
        <v>31</v>
      </c>
      <c r="J11317" t="s">
        <v>16</v>
      </c>
      <c r="K11317" s="2">
        <v>271.64999999999998</v>
      </c>
      <c r="L11317" t="s">
        <v>34</v>
      </c>
      <c r="M11317">
        <f>YEAR(Table1[[#This Row],[order_date]])</f>
        <v>2023</v>
      </c>
      <c r="N11317">
        <f>MONTH(Table1[[#This Row],[order_date]])</f>
        <v>9</v>
      </c>
      <c r="O11317" s="3">
        <f>Table1[[#This Row],[sales]]-Table1[[#This Row],[profit]]</f>
        <v>686.54000000000008</v>
      </c>
      <c r="P11317" s="3">
        <f>Table1[[#This Row],[sales]]*Table1[[#This Row],[quantity]]</f>
        <v>8623.7100000000009</v>
      </c>
      <c r="Q11317" s="9">
        <f>Table1[[#This Row],[delivery_date]]-Table1[[#This Row],[order_date]]</f>
        <v>3</v>
      </c>
    </row>
    <row r="11318" spans="1:17" x14ac:dyDescent="0.35">
      <c r="A11318" t="s">
        <v>11349</v>
      </c>
      <c r="B11318" t="s">
        <v>25</v>
      </c>
      <c r="C11318" t="s">
        <v>26</v>
      </c>
      <c r="D11318" s="2">
        <v>4735.33</v>
      </c>
      <c r="E11318">
        <v>0.17</v>
      </c>
      <c r="F11318">
        <v>5</v>
      </c>
      <c r="G11318" s="1">
        <v>45314</v>
      </c>
      <c r="H11318" s="1">
        <v>45317</v>
      </c>
      <c r="I11318" t="s">
        <v>31</v>
      </c>
      <c r="J11318" t="s">
        <v>16</v>
      </c>
      <c r="K11318" s="2">
        <v>554.05999999999995</v>
      </c>
      <c r="L11318" t="s">
        <v>48</v>
      </c>
      <c r="M11318">
        <f>YEAR(Table1[[#This Row],[order_date]])</f>
        <v>2024</v>
      </c>
      <c r="N11318">
        <f>MONTH(Table1[[#This Row],[order_date]])</f>
        <v>1</v>
      </c>
      <c r="O11318" s="3">
        <f>Table1[[#This Row],[sales]]-Table1[[#This Row],[profit]]</f>
        <v>4181.2700000000004</v>
      </c>
      <c r="P11318" s="3">
        <f>Table1[[#This Row],[sales]]*Table1[[#This Row],[quantity]]</f>
        <v>23676.65</v>
      </c>
      <c r="Q11318" s="9">
        <f>Table1[[#This Row],[delivery_date]]-Table1[[#This Row],[order_date]]</f>
        <v>3</v>
      </c>
    </row>
    <row r="11319" spans="1:17" x14ac:dyDescent="0.35">
      <c r="A11319" t="s">
        <v>11350</v>
      </c>
      <c r="B11319" t="s">
        <v>13</v>
      </c>
      <c r="C11319" t="s">
        <v>26</v>
      </c>
      <c r="D11319" s="2">
        <v>911.42</v>
      </c>
      <c r="E11319">
        <v>0.19</v>
      </c>
      <c r="F11319">
        <v>6</v>
      </c>
      <c r="G11319" s="1">
        <v>45208</v>
      </c>
      <c r="H11319" s="1">
        <v>45209</v>
      </c>
      <c r="I11319" t="s">
        <v>15</v>
      </c>
      <c r="J11319" t="s">
        <v>22</v>
      </c>
      <c r="K11319" s="2">
        <v>257.19</v>
      </c>
      <c r="L11319" t="s">
        <v>34</v>
      </c>
      <c r="M11319">
        <f>YEAR(Table1[[#This Row],[order_date]])</f>
        <v>2023</v>
      </c>
      <c r="N11319">
        <f>MONTH(Table1[[#This Row],[order_date]])</f>
        <v>10</v>
      </c>
      <c r="O11319" s="3">
        <f>Table1[[#This Row],[sales]]-Table1[[#This Row],[profit]]</f>
        <v>654.23</v>
      </c>
      <c r="P11319" s="3">
        <f>Table1[[#This Row],[sales]]*Table1[[#This Row],[quantity]]</f>
        <v>5468.5199999999995</v>
      </c>
      <c r="Q11319" s="9">
        <f>Table1[[#This Row],[delivery_date]]-Table1[[#This Row],[order_date]]</f>
        <v>1</v>
      </c>
    </row>
    <row r="11320" spans="1:17" x14ac:dyDescent="0.35">
      <c r="A11320" t="s">
        <v>11351</v>
      </c>
      <c r="B11320" t="s">
        <v>41</v>
      </c>
      <c r="C11320" t="s">
        <v>33</v>
      </c>
      <c r="D11320" s="2">
        <v>225.78</v>
      </c>
      <c r="E11320">
        <v>0.19</v>
      </c>
      <c r="F11320">
        <v>6</v>
      </c>
      <c r="G11320" s="1">
        <v>45221</v>
      </c>
      <c r="H11320" s="1">
        <v>45226</v>
      </c>
      <c r="I11320" t="s">
        <v>15</v>
      </c>
      <c r="J11320" t="s">
        <v>16</v>
      </c>
      <c r="K11320" s="2">
        <v>18.54</v>
      </c>
      <c r="L11320" t="s">
        <v>28</v>
      </c>
      <c r="M11320">
        <f>YEAR(Table1[[#This Row],[order_date]])</f>
        <v>2023</v>
      </c>
      <c r="N11320">
        <f>MONTH(Table1[[#This Row],[order_date]])</f>
        <v>10</v>
      </c>
      <c r="O11320" s="3">
        <f>Table1[[#This Row],[sales]]-Table1[[#This Row],[profit]]</f>
        <v>207.24</v>
      </c>
      <c r="P11320" s="3">
        <f>Table1[[#This Row],[sales]]*Table1[[#This Row],[quantity]]</f>
        <v>1354.68</v>
      </c>
      <c r="Q11320" s="9">
        <f>Table1[[#This Row],[delivery_date]]-Table1[[#This Row],[order_date]]</f>
        <v>5</v>
      </c>
    </row>
    <row r="11321" spans="1:17" x14ac:dyDescent="0.35">
      <c r="A11321" t="s">
        <v>11352</v>
      </c>
      <c r="B11321" t="s">
        <v>41</v>
      </c>
      <c r="C11321" t="s">
        <v>14</v>
      </c>
      <c r="D11321" s="2">
        <v>3519.5</v>
      </c>
      <c r="E11321">
        <v>0.1</v>
      </c>
      <c r="F11321">
        <v>2</v>
      </c>
      <c r="G11321" s="1">
        <v>45367</v>
      </c>
      <c r="H11321" s="1">
        <v>45374</v>
      </c>
      <c r="I11321" t="s">
        <v>21</v>
      </c>
      <c r="J11321" t="s">
        <v>22</v>
      </c>
      <c r="K11321" s="2">
        <v>257.70999999999998</v>
      </c>
      <c r="L11321" t="s">
        <v>34</v>
      </c>
      <c r="M11321">
        <f>YEAR(Table1[[#This Row],[order_date]])</f>
        <v>2024</v>
      </c>
      <c r="N11321">
        <f>MONTH(Table1[[#This Row],[order_date]])</f>
        <v>3</v>
      </c>
      <c r="O11321" s="3">
        <f>Table1[[#This Row],[sales]]-Table1[[#This Row],[profit]]</f>
        <v>3261.79</v>
      </c>
      <c r="P11321" s="3">
        <f>Table1[[#This Row],[sales]]*Table1[[#This Row],[quantity]]</f>
        <v>7039</v>
      </c>
      <c r="Q11321" s="9">
        <f>Table1[[#This Row],[delivery_date]]-Table1[[#This Row],[order_date]]</f>
        <v>7</v>
      </c>
    </row>
    <row r="11322" spans="1:17" x14ac:dyDescent="0.35">
      <c r="A11322" t="s">
        <v>11353</v>
      </c>
      <c r="B11322" t="s">
        <v>19</v>
      </c>
      <c r="C11322" t="s">
        <v>14</v>
      </c>
      <c r="D11322" s="2">
        <v>1004.52</v>
      </c>
      <c r="E11322">
        <v>0.46</v>
      </c>
      <c r="F11322">
        <v>1</v>
      </c>
      <c r="G11322" s="1">
        <v>45310</v>
      </c>
      <c r="H11322" s="1">
        <v>45317</v>
      </c>
      <c r="I11322" t="s">
        <v>15</v>
      </c>
      <c r="J11322" t="s">
        <v>27</v>
      </c>
      <c r="K11322" s="2">
        <v>92.96</v>
      </c>
      <c r="L11322" t="s">
        <v>48</v>
      </c>
      <c r="M11322">
        <f>YEAR(Table1[[#This Row],[order_date]])</f>
        <v>2024</v>
      </c>
      <c r="N11322">
        <f>MONTH(Table1[[#This Row],[order_date]])</f>
        <v>1</v>
      </c>
      <c r="O11322" s="3">
        <f>Table1[[#This Row],[sales]]-Table1[[#This Row],[profit]]</f>
        <v>911.56</v>
      </c>
      <c r="P11322" s="3">
        <f>Table1[[#This Row],[sales]]*Table1[[#This Row],[quantity]]</f>
        <v>1004.52</v>
      </c>
      <c r="Q11322" s="9">
        <f>Table1[[#This Row],[delivery_date]]-Table1[[#This Row],[order_date]]</f>
        <v>7</v>
      </c>
    </row>
    <row r="11323" spans="1:17" x14ac:dyDescent="0.35">
      <c r="A11323" t="s">
        <v>11354</v>
      </c>
      <c r="B11323" t="s">
        <v>25</v>
      </c>
      <c r="C11323" t="s">
        <v>20</v>
      </c>
      <c r="D11323" s="2">
        <v>3817.89</v>
      </c>
      <c r="E11323">
        <v>0.4</v>
      </c>
      <c r="F11323">
        <v>5</v>
      </c>
      <c r="G11323" s="1">
        <v>44973</v>
      </c>
      <c r="H11323" s="1">
        <v>44977</v>
      </c>
      <c r="I11323" t="s">
        <v>31</v>
      </c>
      <c r="J11323" t="s">
        <v>22</v>
      </c>
      <c r="K11323" s="2">
        <v>565.39</v>
      </c>
      <c r="L11323" t="s">
        <v>17</v>
      </c>
      <c r="M11323">
        <f>YEAR(Table1[[#This Row],[order_date]])</f>
        <v>2023</v>
      </c>
      <c r="N11323">
        <f>MONTH(Table1[[#This Row],[order_date]])</f>
        <v>2</v>
      </c>
      <c r="O11323" s="3">
        <f>Table1[[#This Row],[sales]]-Table1[[#This Row],[profit]]</f>
        <v>3252.5</v>
      </c>
      <c r="P11323" s="3">
        <f>Table1[[#This Row],[sales]]*Table1[[#This Row],[quantity]]</f>
        <v>19089.45</v>
      </c>
      <c r="Q11323" s="9">
        <f>Table1[[#This Row],[delivery_date]]-Table1[[#This Row],[order_date]]</f>
        <v>4</v>
      </c>
    </row>
    <row r="11324" spans="1:17" x14ac:dyDescent="0.35">
      <c r="A11324" t="s">
        <v>11355</v>
      </c>
      <c r="B11324" t="s">
        <v>41</v>
      </c>
      <c r="C11324" t="s">
        <v>14</v>
      </c>
      <c r="D11324" s="2">
        <v>3995.69</v>
      </c>
      <c r="E11324">
        <v>0.49</v>
      </c>
      <c r="F11324">
        <v>6</v>
      </c>
      <c r="G11324" s="1">
        <v>45400</v>
      </c>
      <c r="H11324" s="1">
        <v>45407</v>
      </c>
      <c r="I11324" t="s">
        <v>21</v>
      </c>
      <c r="J11324" t="s">
        <v>22</v>
      </c>
      <c r="K11324" s="2">
        <v>734.39</v>
      </c>
      <c r="L11324" t="s">
        <v>48</v>
      </c>
      <c r="M11324">
        <f>YEAR(Table1[[#This Row],[order_date]])</f>
        <v>2024</v>
      </c>
      <c r="N11324">
        <f>MONTH(Table1[[#This Row],[order_date]])</f>
        <v>4</v>
      </c>
      <c r="O11324" s="3">
        <f>Table1[[#This Row],[sales]]-Table1[[#This Row],[profit]]</f>
        <v>3261.3</v>
      </c>
      <c r="P11324" s="3">
        <f>Table1[[#This Row],[sales]]*Table1[[#This Row],[quantity]]</f>
        <v>23974.14</v>
      </c>
      <c r="Q11324" s="9">
        <f>Table1[[#This Row],[delivery_date]]-Table1[[#This Row],[order_date]]</f>
        <v>7</v>
      </c>
    </row>
    <row r="11325" spans="1:17" x14ac:dyDescent="0.35">
      <c r="A11325" t="s">
        <v>11356</v>
      </c>
      <c r="B11325" t="s">
        <v>25</v>
      </c>
      <c r="C11325" t="s">
        <v>26</v>
      </c>
      <c r="D11325" s="2">
        <v>1259.83</v>
      </c>
      <c r="E11325">
        <v>0.19</v>
      </c>
      <c r="F11325">
        <v>1</v>
      </c>
      <c r="G11325" s="1">
        <v>45530</v>
      </c>
      <c r="H11325" s="1">
        <v>45537</v>
      </c>
      <c r="I11325" t="s">
        <v>31</v>
      </c>
      <c r="J11325" t="s">
        <v>16</v>
      </c>
      <c r="K11325" s="2">
        <v>135.33000000000001</v>
      </c>
      <c r="L11325" t="s">
        <v>28</v>
      </c>
      <c r="M11325">
        <f>YEAR(Table1[[#This Row],[order_date]])</f>
        <v>2024</v>
      </c>
      <c r="N11325">
        <f>MONTH(Table1[[#This Row],[order_date]])</f>
        <v>8</v>
      </c>
      <c r="O11325" s="3">
        <f>Table1[[#This Row],[sales]]-Table1[[#This Row],[profit]]</f>
        <v>1124.5</v>
      </c>
      <c r="P11325" s="3">
        <f>Table1[[#This Row],[sales]]*Table1[[#This Row],[quantity]]</f>
        <v>1259.83</v>
      </c>
      <c r="Q11325" s="9">
        <f>Table1[[#This Row],[delivery_date]]-Table1[[#This Row],[order_date]]</f>
        <v>7</v>
      </c>
    </row>
    <row r="11326" spans="1:17" x14ac:dyDescent="0.35">
      <c r="A11326" t="s">
        <v>11357</v>
      </c>
      <c r="B11326" t="s">
        <v>13</v>
      </c>
      <c r="C11326" t="s">
        <v>36</v>
      </c>
      <c r="D11326" s="2">
        <v>524.92999999999995</v>
      </c>
      <c r="E11326">
        <v>0.02</v>
      </c>
      <c r="F11326">
        <v>8</v>
      </c>
      <c r="G11326" s="1">
        <v>45615</v>
      </c>
      <c r="H11326" s="1">
        <v>45618</v>
      </c>
      <c r="I11326" t="s">
        <v>31</v>
      </c>
      <c r="J11326" t="s">
        <v>27</v>
      </c>
      <c r="K11326" s="2">
        <v>37</v>
      </c>
      <c r="L11326" t="s">
        <v>17</v>
      </c>
      <c r="M11326">
        <f>YEAR(Table1[[#This Row],[order_date]])</f>
        <v>2024</v>
      </c>
      <c r="N11326">
        <f>MONTH(Table1[[#This Row],[order_date]])</f>
        <v>11</v>
      </c>
      <c r="O11326" s="3">
        <f>Table1[[#This Row],[sales]]-Table1[[#This Row],[profit]]</f>
        <v>487.92999999999995</v>
      </c>
      <c r="P11326" s="3">
        <f>Table1[[#This Row],[sales]]*Table1[[#This Row],[quantity]]</f>
        <v>4199.4399999999996</v>
      </c>
      <c r="Q11326" s="9">
        <f>Table1[[#This Row],[delivery_date]]-Table1[[#This Row],[order_date]]</f>
        <v>3</v>
      </c>
    </row>
    <row r="11327" spans="1:17" x14ac:dyDescent="0.35">
      <c r="A11327" t="s">
        <v>11358</v>
      </c>
      <c r="B11327" t="s">
        <v>41</v>
      </c>
      <c r="C11327" t="s">
        <v>20</v>
      </c>
      <c r="D11327" s="2">
        <v>2554.02</v>
      </c>
      <c r="E11327">
        <v>0.06</v>
      </c>
      <c r="F11327">
        <v>5</v>
      </c>
      <c r="G11327" s="1">
        <v>45091</v>
      </c>
      <c r="H11327" s="1">
        <v>45092</v>
      </c>
      <c r="I11327" t="s">
        <v>31</v>
      </c>
      <c r="J11327" t="s">
        <v>27</v>
      </c>
      <c r="K11327" s="2">
        <v>597.54999999999995</v>
      </c>
      <c r="L11327" t="s">
        <v>17</v>
      </c>
      <c r="M11327">
        <f>YEAR(Table1[[#This Row],[order_date]])</f>
        <v>2023</v>
      </c>
      <c r="N11327">
        <f>MONTH(Table1[[#This Row],[order_date]])</f>
        <v>6</v>
      </c>
      <c r="O11327" s="3">
        <f>Table1[[#This Row],[sales]]-Table1[[#This Row],[profit]]</f>
        <v>1956.47</v>
      </c>
      <c r="P11327" s="3">
        <f>Table1[[#This Row],[sales]]*Table1[[#This Row],[quantity]]</f>
        <v>12770.1</v>
      </c>
      <c r="Q11327" s="9">
        <f>Table1[[#This Row],[delivery_date]]-Table1[[#This Row],[order_date]]</f>
        <v>1</v>
      </c>
    </row>
    <row r="11328" spans="1:17" x14ac:dyDescent="0.35">
      <c r="A11328" t="s">
        <v>11359</v>
      </c>
      <c r="B11328" t="s">
        <v>25</v>
      </c>
      <c r="C11328" t="s">
        <v>36</v>
      </c>
      <c r="D11328" s="2">
        <v>4462.07</v>
      </c>
      <c r="E11328">
        <v>0.18</v>
      </c>
      <c r="F11328">
        <v>5</v>
      </c>
      <c r="G11328" s="1">
        <v>44964</v>
      </c>
      <c r="H11328" s="1">
        <v>44968</v>
      </c>
      <c r="I11328" t="s">
        <v>21</v>
      </c>
      <c r="J11328" t="s">
        <v>27</v>
      </c>
      <c r="K11328" s="2">
        <v>549.96</v>
      </c>
      <c r="L11328" t="s">
        <v>48</v>
      </c>
      <c r="M11328">
        <f>YEAR(Table1[[#This Row],[order_date]])</f>
        <v>2023</v>
      </c>
      <c r="N11328">
        <f>MONTH(Table1[[#This Row],[order_date]])</f>
        <v>2</v>
      </c>
      <c r="O11328" s="3">
        <f>Table1[[#This Row],[sales]]-Table1[[#This Row],[profit]]</f>
        <v>3912.1099999999997</v>
      </c>
      <c r="P11328" s="3">
        <f>Table1[[#This Row],[sales]]*Table1[[#This Row],[quantity]]</f>
        <v>22310.35</v>
      </c>
      <c r="Q11328" s="9">
        <f>Table1[[#This Row],[delivery_date]]-Table1[[#This Row],[order_date]]</f>
        <v>4</v>
      </c>
    </row>
    <row r="11329" spans="1:17" x14ac:dyDescent="0.35">
      <c r="A11329" t="s">
        <v>11360</v>
      </c>
      <c r="B11329" t="s">
        <v>41</v>
      </c>
      <c r="C11329" t="s">
        <v>36</v>
      </c>
      <c r="D11329" s="2">
        <v>4251.7299999999996</v>
      </c>
      <c r="E11329">
        <v>0.46</v>
      </c>
      <c r="F11329">
        <v>8</v>
      </c>
      <c r="G11329" s="1">
        <v>45538</v>
      </c>
      <c r="H11329" s="1">
        <v>45539</v>
      </c>
      <c r="I11329" t="s">
        <v>31</v>
      </c>
      <c r="J11329" t="s">
        <v>22</v>
      </c>
      <c r="K11329" s="2">
        <v>793.21</v>
      </c>
      <c r="L11329" t="s">
        <v>17</v>
      </c>
      <c r="M11329">
        <f>YEAR(Table1[[#This Row],[order_date]])</f>
        <v>2024</v>
      </c>
      <c r="N11329">
        <f>MONTH(Table1[[#This Row],[order_date]])</f>
        <v>9</v>
      </c>
      <c r="O11329" s="3">
        <f>Table1[[#This Row],[sales]]-Table1[[#This Row],[profit]]</f>
        <v>3458.5199999999995</v>
      </c>
      <c r="P11329" s="3">
        <f>Table1[[#This Row],[sales]]*Table1[[#This Row],[quantity]]</f>
        <v>34013.839999999997</v>
      </c>
      <c r="Q11329" s="9">
        <f>Table1[[#This Row],[delivery_date]]-Table1[[#This Row],[order_date]]</f>
        <v>1</v>
      </c>
    </row>
    <row r="11330" spans="1:17" x14ac:dyDescent="0.35">
      <c r="A11330" t="s">
        <v>11361</v>
      </c>
      <c r="B11330" t="s">
        <v>41</v>
      </c>
      <c r="C11330" t="s">
        <v>26</v>
      </c>
      <c r="D11330" s="2">
        <v>673.7</v>
      </c>
      <c r="E11330">
        <v>0.49</v>
      </c>
      <c r="F11330">
        <v>8</v>
      </c>
      <c r="G11330" s="1">
        <v>44988</v>
      </c>
      <c r="H11330" s="1">
        <v>44992</v>
      </c>
      <c r="I11330" t="s">
        <v>31</v>
      </c>
      <c r="J11330" t="s">
        <v>16</v>
      </c>
      <c r="K11330" s="2">
        <v>162.44999999999999</v>
      </c>
      <c r="L11330" t="s">
        <v>28</v>
      </c>
      <c r="M11330">
        <f>YEAR(Table1[[#This Row],[order_date]])</f>
        <v>2023</v>
      </c>
      <c r="N11330">
        <f>MONTH(Table1[[#This Row],[order_date]])</f>
        <v>3</v>
      </c>
      <c r="O11330" s="3">
        <f>Table1[[#This Row],[sales]]-Table1[[#This Row],[profit]]</f>
        <v>511.25000000000006</v>
      </c>
      <c r="P11330" s="3">
        <f>Table1[[#This Row],[sales]]*Table1[[#This Row],[quantity]]</f>
        <v>5389.6</v>
      </c>
      <c r="Q11330" s="9">
        <f>Table1[[#This Row],[delivery_date]]-Table1[[#This Row],[order_date]]</f>
        <v>4</v>
      </c>
    </row>
    <row r="11331" spans="1:17" x14ac:dyDescent="0.35">
      <c r="A11331" t="s">
        <v>11362</v>
      </c>
      <c r="B11331" t="s">
        <v>25</v>
      </c>
      <c r="C11331" t="s">
        <v>33</v>
      </c>
      <c r="D11331" s="2">
        <v>4827.4399999999996</v>
      </c>
      <c r="E11331">
        <v>0.41</v>
      </c>
      <c r="F11331">
        <v>9</v>
      </c>
      <c r="G11331" s="1">
        <v>45499</v>
      </c>
      <c r="H11331" s="1">
        <v>45502</v>
      </c>
      <c r="I11331" t="s">
        <v>31</v>
      </c>
      <c r="J11331" t="s">
        <v>27</v>
      </c>
      <c r="K11331" s="2">
        <v>368.56</v>
      </c>
      <c r="L11331" t="s">
        <v>34</v>
      </c>
      <c r="M11331">
        <f>YEAR(Table1[[#This Row],[order_date]])</f>
        <v>2024</v>
      </c>
      <c r="N11331">
        <f>MONTH(Table1[[#This Row],[order_date]])</f>
        <v>7</v>
      </c>
      <c r="O11331" s="3">
        <f>Table1[[#This Row],[sales]]-Table1[[#This Row],[profit]]</f>
        <v>4458.8799999999992</v>
      </c>
      <c r="P11331" s="3">
        <f>Table1[[#This Row],[sales]]*Table1[[#This Row],[quantity]]</f>
        <v>43446.96</v>
      </c>
      <c r="Q11331" s="9">
        <f>Table1[[#This Row],[delivery_date]]-Table1[[#This Row],[order_date]]</f>
        <v>3</v>
      </c>
    </row>
    <row r="11332" spans="1:17" x14ac:dyDescent="0.35">
      <c r="A11332" t="s">
        <v>11363</v>
      </c>
      <c r="B11332" t="s">
        <v>41</v>
      </c>
      <c r="C11332" t="s">
        <v>33</v>
      </c>
      <c r="D11332" s="2">
        <v>1393.35</v>
      </c>
      <c r="E11332">
        <v>0.12</v>
      </c>
      <c r="F11332">
        <v>4</v>
      </c>
      <c r="G11332" s="1">
        <v>45640</v>
      </c>
      <c r="H11332" s="1">
        <v>45642</v>
      </c>
      <c r="I11332" t="s">
        <v>15</v>
      </c>
      <c r="J11332" t="s">
        <v>22</v>
      </c>
      <c r="K11332" s="2">
        <v>248.36</v>
      </c>
      <c r="L11332" t="s">
        <v>48</v>
      </c>
      <c r="M11332">
        <f>YEAR(Table1[[#This Row],[order_date]])</f>
        <v>2024</v>
      </c>
      <c r="N11332">
        <f>MONTH(Table1[[#This Row],[order_date]])</f>
        <v>12</v>
      </c>
      <c r="O11332" s="3">
        <f>Table1[[#This Row],[sales]]-Table1[[#This Row],[profit]]</f>
        <v>1144.9899999999998</v>
      </c>
      <c r="P11332" s="3">
        <f>Table1[[#This Row],[sales]]*Table1[[#This Row],[quantity]]</f>
        <v>5573.4</v>
      </c>
      <c r="Q11332" s="9">
        <f>Table1[[#This Row],[delivery_date]]-Table1[[#This Row],[order_date]]</f>
        <v>2</v>
      </c>
    </row>
    <row r="11333" spans="1:17" x14ac:dyDescent="0.35">
      <c r="A11333" t="s">
        <v>11364</v>
      </c>
      <c r="B11333" t="s">
        <v>41</v>
      </c>
      <c r="C11333" t="s">
        <v>33</v>
      </c>
      <c r="D11333" s="2">
        <v>1812.02</v>
      </c>
      <c r="E11333">
        <v>0.33</v>
      </c>
      <c r="F11333">
        <v>3</v>
      </c>
      <c r="G11333" s="1">
        <v>45044</v>
      </c>
      <c r="H11333" s="1">
        <v>45050</v>
      </c>
      <c r="I11333" t="s">
        <v>31</v>
      </c>
      <c r="J11333" t="s">
        <v>22</v>
      </c>
      <c r="K11333" s="2">
        <v>468.68</v>
      </c>
      <c r="L11333" t="s">
        <v>28</v>
      </c>
      <c r="M11333">
        <f>YEAR(Table1[[#This Row],[order_date]])</f>
        <v>2023</v>
      </c>
      <c r="N11333">
        <f>MONTH(Table1[[#This Row],[order_date]])</f>
        <v>4</v>
      </c>
      <c r="O11333" s="3">
        <f>Table1[[#This Row],[sales]]-Table1[[#This Row],[profit]]</f>
        <v>1343.34</v>
      </c>
      <c r="P11333" s="3">
        <f>Table1[[#This Row],[sales]]*Table1[[#This Row],[quantity]]</f>
        <v>5436.0599999999995</v>
      </c>
      <c r="Q11333" s="9">
        <f>Table1[[#This Row],[delivery_date]]-Table1[[#This Row],[order_date]]</f>
        <v>6</v>
      </c>
    </row>
    <row r="11334" spans="1:17" x14ac:dyDescent="0.35">
      <c r="A11334" t="s">
        <v>11365</v>
      </c>
      <c r="B11334" t="s">
        <v>41</v>
      </c>
      <c r="C11334" t="s">
        <v>14</v>
      </c>
      <c r="D11334" s="2">
        <v>830.35</v>
      </c>
      <c r="E11334">
        <v>0.3</v>
      </c>
      <c r="F11334">
        <v>2</v>
      </c>
      <c r="G11334" s="1">
        <v>45407</v>
      </c>
      <c r="H11334" s="1">
        <v>45413</v>
      </c>
      <c r="I11334" t="s">
        <v>21</v>
      </c>
      <c r="J11334" t="s">
        <v>16</v>
      </c>
      <c r="K11334" s="2">
        <v>116.15</v>
      </c>
      <c r="L11334" t="s">
        <v>23</v>
      </c>
      <c r="M11334">
        <f>YEAR(Table1[[#This Row],[order_date]])</f>
        <v>2024</v>
      </c>
      <c r="N11334">
        <f>MONTH(Table1[[#This Row],[order_date]])</f>
        <v>4</v>
      </c>
      <c r="O11334" s="3">
        <f>Table1[[#This Row],[sales]]-Table1[[#This Row],[profit]]</f>
        <v>714.2</v>
      </c>
      <c r="P11334" s="3">
        <f>Table1[[#This Row],[sales]]*Table1[[#This Row],[quantity]]</f>
        <v>1660.7</v>
      </c>
      <c r="Q11334" s="9">
        <f>Table1[[#This Row],[delivery_date]]-Table1[[#This Row],[order_date]]</f>
        <v>6</v>
      </c>
    </row>
    <row r="11335" spans="1:17" x14ac:dyDescent="0.35">
      <c r="A11335" t="s">
        <v>11366</v>
      </c>
      <c r="B11335" t="s">
        <v>41</v>
      </c>
      <c r="C11335" t="s">
        <v>33</v>
      </c>
      <c r="D11335" s="2">
        <v>1951.23</v>
      </c>
      <c r="E11335">
        <v>0.41</v>
      </c>
      <c r="F11335">
        <v>1</v>
      </c>
      <c r="G11335" s="1">
        <v>44934</v>
      </c>
      <c r="H11335" s="1">
        <v>44939</v>
      </c>
      <c r="I11335" t="s">
        <v>15</v>
      </c>
      <c r="J11335" t="s">
        <v>22</v>
      </c>
      <c r="K11335" s="2">
        <v>356.71</v>
      </c>
      <c r="L11335" t="s">
        <v>28</v>
      </c>
      <c r="M11335">
        <f>YEAR(Table1[[#This Row],[order_date]])</f>
        <v>2023</v>
      </c>
      <c r="N11335">
        <f>MONTH(Table1[[#This Row],[order_date]])</f>
        <v>1</v>
      </c>
      <c r="O11335" s="3">
        <f>Table1[[#This Row],[sales]]-Table1[[#This Row],[profit]]</f>
        <v>1594.52</v>
      </c>
      <c r="P11335" s="3">
        <f>Table1[[#This Row],[sales]]*Table1[[#This Row],[quantity]]</f>
        <v>1951.23</v>
      </c>
      <c r="Q11335" s="9">
        <f>Table1[[#This Row],[delivery_date]]-Table1[[#This Row],[order_date]]</f>
        <v>5</v>
      </c>
    </row>
    <row r="11336" spans="1:17" x14ac:dyDescent="0.35">
      <c r="A11336" t="s">
        <v>11367</v>
      </c>
      <c r="B11336" t="s">
        <v>13</v>
      </c>
      <c r="C11336" t="s">
        <v>26</v>
      </c>
      <c r="D11336" s="2">
        <v>3214.64</v>
      </c>
      <c r="E11336">
        <v>0.25</v>
      </c>
      <c r="F11336">
        <v>5</v>
      </c>
      <c r="G11336" s="1">
        <v>45032</v>
      </c>
      <c r="H11336" s="1">
        <v>45039</v>
      </c>
      <c r="I11336" t="s">
        <v>31</v>
      </c>
      <c r="J11336" t="s">
        <v>22</v>
      </c>
      <c r="K11336" s="2">
        <v>916.05</v>
      </c>
      <c r="L11336" t="s">
        <v>23</v>
      </c>
      <c r="M11336">
        <f>YEAR(Table1[[#This Row],[order_date]])</f>
        <v>2023</v>
      </c>
      <c r="N11336">
        <f>MONTH(Table1[[#This Row],[order_date]])</f>
        <v>4</v>
      </c>
      <c r="O11336" s="3">
        <f>Table1[[#This Row],[sales]]-Table1[[#This Row],[profit]]</f>
        <v>2298.59</v>
      </c>
      <c r="P11336" s="3">
        <f>Table1[[#This Row],[sales]]*Table1[[#This Row],[quantity]]</f>
        <v>16073.199999999999</v>
      </c>
      <c r="Q11336" s="9">
        <f>Table1[[#This Row],[delivery_date]]-Table1[[#This Row],[order_date]]</f>
        <v>7</v>
      </c>
    </row>
    <row r="11337" spans="1:17" x14ac:dyDescent="0.35">
      <c r="A11337" t="s">
        <v>11368</v>
      </c>
      <c r="B11337" t="s">
        <v>41</v>
      </c>
      <c r="C11337" t="s">
        <v>14</v>
      </c>
      <c r="D11337" s="2">
        <v>2579.7800000000002</v>
      </c>
      <c r="E11337">
        <v>0.16</v>
      </c>
      <c r="F11337">
        <v>6</v>
      </c>
      <c r="G11337" s="1">
        <v>45218</v>
      </c>
      <c r="H11337" s="1">
        <v>45224</v>
      </c>
      <c r="I11337" t="s">
        <v>15</v>
      </c>
      <c r="J11337" t="s">
        <v>16</v>
      </c>
      <c r="K11337" s="2">
        <v>609.07000000000005</v>
      </c>
      <c r="L11337" t="s">
        <v>34</v>
      </c>
      <c r="M11337">
        <f>YEAR(Table1[[#This Row],[order_date]])</f>
        <v>2023</v>
      </c>
      <c r="N11337">
        <f>MONTH(Table1[[#This Row],[order_date]])</f>
        <v>10</v>
      </c>
      <c r="O11337" s="3">
        <f>Table1[[#This Row],[sales]]-Table1[[#This Row],[profit]]</f>
        <v>1970.71</v>
      </c>
      <c r="P11337" s="3">
        <f>Table1[[#This Row],[sales]]*Table1[[#This Row],[quantity]]</f>
        <v>15478.68</v>
      </c>
      <c r="Q11337" s="9">
        <f>Table1[[#This Row],[delivery_date]]-Table1[[#This Row],[order_date]]</f>
        <v>6</v>
      </c>
    </row>
    <row r="11338" spans="1:17" x14ac:dyDescent="0.35">
      <c r="A11338" t="s">
        <v>11369</v>
      </c>
      <c r="B11338" t="s">
        <v>19</v>
      </c>
      <c r="C11338" t="s">
        <v>33</v>
      </c>
      <c r="D11338" s="2">
        <v>4154.9399999999996</v>
      </c>
      <c r="E11338">
        <v>0.01</v>
      </c>
      <c r="F11338">
        <v>8</v>
      </c>
      <c r="G11338" s="1">
        <v>45494</v>
      </c>
      <c r="H11338" s="1">
        <v>45496</v>
      </c>
      <c r="I11338" t="s">
        <v>21</v>
      </c>
      <c r="J11338" t="s">
        <v>22</v>
      </c>
      <c r="K11338" s="2">
        <v>614.03</v>
      </c>
      <c r="L11338" t="s">
        <v>23</v>
      </c>
      <c r="M11338">
        <f>YEAR(Table1[[#This Row],[order_date]])</f>
        <v>2024</v>
      </c>
      <c r="N11338">
        <f>MONTH(Table1[[#This Row],[order_date]])</f>
        <v>7</v>
      </c>
      <c r="O11338" s="3">
        <f>Table1[[#This Row],[sales]]-Table1[[#This Row],[profit]]</f>
        <v>3540.91</v>
      </c>
      <c r="P11338" s="3">
        <f>Table1[[#This Row],[sales]]*Table1[[#This Row],[quantity]]</f>
        <v>33239.519999999997</v>
      </c>
      <c r="Q11338" s="9">
        <f>Table1[[#This Row],[delivery_date]]-Table1[[#This Row],[order_date]]</f>
        <v>2</v>
      </c>
    </row>
    <row r="11339" spans="1:17" x14ac:dyDescent="0.35">
      <c r="A11339" t="s">
        <v>11370</v>
      </c>
      <c r="B11339" t="s">
        <v>41</v>
      </c>
      <c r="C11339" t="s">
        <v>36</v>
      </c>
      <c r="D11339" s="2">
        <v>3242.37</v>
      </c>
      <c r="E11339">
        <v>0.4</v>
      </c>
      <c r="F11339">
        <v>6</v>
      </c>
      <c r="G11339" s="1">
        <v>45483</v>
      </c>
      <c r="H11339" s="1">
        <v>45485</v>
      </c>
      <c r="I11339" t="s">
        <v>15</v>
      </c>
      <c r="J11339" t="s">
        <v>22</v>
      </c>
      <c r="K11339" s="2">
        <v>279.39999999999998</v>
      </c>
      <c r="L11339" t="s">
        <v>48</v>
      </c>
      <c r="M11339">
        <f>YEAR(Table1[[#This Row],[order_date]])</f>
        <v>2024</v>
      </c>
      <c r="N11339">
        <f>MONTH(Table1[[#This Row],[order_date]])</f>
        <v>7</v>
      </c>
      <c r="O11339" s="3">
        <f>Table1[[#This Row],[sales]]-Table1[[#This Row],[profit]]</f>
        <v>2962.97</v>
      </c>
      <c r="P11339" s="3">
        <f>Table1[[#This Row],[sales]]*Table1[[#This Row],[quantity]]</f>
        <v>19454.22</v>
      </c>
      <c r="Q11339" s="9">
        <f>Table1[[#This Row],[delivery_date]]-Table1[[#This Row],[order_date]]</f>
        <v>2</v>
      </c>
    </row>
    <row r="11340" spans="1:17" x14ac:dyDescent="0.35">
      <c r="A11340" t="s">
        <v>11371</v>
      </c>
      <c r="B11340" t="s">
        <v>25</v>
      </c>
      <c r="C11340" t="s">
        <v>26</v>
      </c>
      <c r="D11340" s="2">
        <v>1391.37</v>
      </c>
      <c r="E11340">
        <v>0.27</v>
      </c>
      <c r="F11340">
        <v>2</v>
      </c>
      <c r="G11340" s="1">
        <v>45458</v>
      </c>
      <c r="H11340" s="1">
        <v>45461</v>
      </c>
      <c r="I11340" t="s">
        <v>21</v>
      </c>
      <c r="J11340" t="s">
        <v>22</v>
      </c>
      <c r="K11340" s="2">
        <v>164.29</v>
      </c>
      <c r="L11340" t="s">
        <v>34</v>
      </c>
      <c r="M11340">
        <f>YEAR(Table1[[#This Row],[order_date]])</f>
        <v>2024</v>
      </c>
      <c r="N11340">
        <f>MONTH(Table1[[#This Row],[order_date]])</f>
        <v>6</v>
      </c>
      <c r="O11340" s="3">
        <f>Table1[[#This Row],[sales]]-Table1[[#This Row],[profit]]</f>
        <v>1227.08</v>
      </c>
      <c r="P11340" s="3">
        <f>Table1[[#This Row],[sales]]*Table1[[#This Row],[quantity]]</f>
        <v>2782.74</v>
      </c>
      <c r="Q11340" s="9">
        <f>Table1[[#This Row],[delivery_date]]-Table1[[#This Row],[order_date]]</f>
        <v>3</v>
      </c>
    </row>
    <row r="11341" spans="1:17" x14ac:dyDescent="0.35">
      <c r="A11341" t="s">
        <v>11372</v>
      </c>
      <c r="B11341" t="s">
        <v>19</v>
      </c>
      <c r="C11341" t="s">
        <v>26</v>
      </c>
      <c r="D11341" s="2">
        <v>2831.45</v>
      </c>
      <c r="E11341">
        <v>0.27</v>
      </c>
      <c r="F11341">
        <v>8</v>
      </c>
      <c r="G11341" s="1">
        <v>45109</v>
      </c>
      <c r="H11341" s="1">
        <v>45116</v>
      </c>
      <c r="I11341" t="s">
        <v>31</v>
      </c>
      <c r="J11341" t="s">
        <v>27</v>
      </c>
      <c r="K11341" s="2">
        <v>533.19000000000005</v>
      </c>
      <c r="L11341" t="s">
        <v>34</v>
      </c>
      <c r="M11341">
        <f>YEAR(Table1[[#This Row],[order_date]])</f>
        <v>2023</v>
      </c>
      <c r="N11341">
        <f>MONTH(Table1[[#This Row],[order_date]])</f>
        <v>7</v>
      </c>
      <c r="O11341" s="3">
        <f>Table1[[#This Row],[sales]]-Table1[[#This Row],[profit]]</f>
        <v>2298.2599999999998</v>
      </c>
      <c r="P11341" s="3">
        <f>Table1[[#This Row],[sales]]*Table1[[#This Row],[quantity]]</f>
        <v>22651.599999999999</v>
      </c>
      <c r="Q11341" s="9">
        <f>Table1[[#This Row],[delivery_date]]-Table1[[#This Row],[order_date]]</f>
        <v>7</v>
      </c>
    </row>
    <row r="11342" spans="1:17" x14ac:dyDescent="0.35">
      <c r="A11342" t="s">
        <v>11373</v>
      </c>
      <c r="B11342" t="s">
        <v>13</v>
      </c>
      <c r="C11342" t="s">
        <v>20</v>
      </c>
      <c r="D11342" s="2">
        <v>414.54</v>
      </c>
      <c r="E11342">
        <v>0.48</v>
      </c>
      <c r="F11342">
        <v>5</v>
      </c>
      <c r="G11342" s="1">
        <v>45540</v>
      </c>
      <c r="H11342" s="1">
        <v>45541</v>
      </c>
      <c r="I11342" t="s">
        <v>15</v>
      </c>
      <c r="J11342" t="s">
        <v>27</v>
      </c>
      <c r="K11342" s="2">
        <v>37.979999999999997</v>
      </c>
      <c r="L11342" t="s">
        <v>48</v>
      </c>
      <c r="M11342">
        <f>YEAR(Table1[[#This Row],[order_date]])</f>
        <v>2024</v>
      </c>
      <c r="N11342">
        <f>MONTH(Table1[[#This Row],[order_date]])</f>
        <v>9</v>
      </c>
      <c r="O11342" s="3">
        <f>Table1[[#This Row],[sales]]-Table1[[#This Row],[profit]]</f>
        <v>376.56</v>
      </c>
      <c r="P11342" s="3">
        <f>Table1[[#This Row],[sales]]*Table1[[#This Row],[quantity]]</f>
        <v>2072.7000000000003</v>
      </c>
      <c r="Q11342" s="9">
        <f>Table1[[#This Row],[delivery_date]]-Table1[[#This Row],[order_date]]</f>
        <v>1</v>
      </c>
    </row>
    <row r="11343" spans="1:17" x14ac:dyDescent="0.35">
      <c r="A11343" t="s">
        <v>11374</v>
      </c>
      <c r="B11343" t="s">
        <v>19</v>
      </c>
      <c r="C11343" t="s">
        <v>26</v>
      </c>
      <c r="D11343" s="2">
        <v>2945.87</v>
      </c>
      <c r="E11343">
        <v>0.24</v>
      </c>
      <c r="F11343">
        <v>3</v>
      </c>
      <c r="G11343" s="1">
        <v>45274</v>
      </c>
      <c r="H11343" s="1">
        <v>45281</v>
      </c>
      <c r="I11343" t="s">
        <v>15</v>
      </c>
      <c r="J11343" t="s">
        <v>22</v>
      </c>
      <c r="K11343" s="2">
        <v>409.71</v>
      </c>
      <c r="L11343" t="s">
        <v>39</v>
      </c>
      <c r="M11343">
        <f>YEAR(Table1[[#This Row],[order_date]])</f>
        <v>2023</v>
      </c>
      <c r="N11343">
        <f>MONTH(Table1[[#This Row],[order_date]])</f>
        <v>12</v>
      </c>
      <c r="O11343" s="3">
        <f>Table1[[#This Row],[sales]]-Table1[[#This Row],[profit]]</f>
        <v>2536.16</v>
      </c>
      <c r="P11343" s="3">
        <f>Table1[[#This Row],[sales]]*Table1[[#This Row],[quantity]]</f>
        <v>8837.61</v>
      </c>
      <c r="Q11343" s="9">
        <f>Table1[[#This Row],[delivery_date]]-Table1[[#This Row],[order_date]]</f>
        <v>7</v>
      </c>
    </row>
    <row r="11344" spans="1:17" x14ac:dyDescent="0.35">
      <c r="A11344" t="s">
        <v>11375</v>
      </c>
      <c r="B11344" t="s">
        <v>19</v>
      </c>
      <c r="C11344" t="s">
        <v>36</v>
      </c>
      <c r="D11344" s="2">
        <v>2009.35</v>
      </c>
      <c r="E11344">
        <v>0.16</v>
      </c>
      <c r="F11344">
        <v>6</v>
      </c>
      <c r="G11344" s="1">
        <v>45214</v>
      </c>
      <c r="H11344" s="1">
        <v>45219</v>
      </c>
      <c r="I11344" t="s">
        <v>21</v>
      </c>
      <c r="J11344" t="s">
        <v>22</v>
      </c>
      <c r="K11344" s="2">
        <v>428.56</v>
      </c>
      <c r="L11344" t="s">
        <v>17</v>
      </c>
      <c r="M11344">
        <f>YEAR(Table1[[#This Row],[order_date]])</f>
        <v>2023</v>
      </c>
      <c r="N11344">
        <f>MONTH(Table1[[#This Row],[order_date]])</f>
        <v>10</v>
      </c>
      <c r="O11344" s="3">
        <f>Table1[[#This Row],[sales]]-Table1[[#This Row],[profit]]</f>
        <v>1580.79</v>
      </c>
      <c r="P11344" s="3">
        <f>Table1[[#This Row],[sales]]*Table1[[#This Row],[quantity]]</f>
        <v>12056.099999999999</v>
      </c>
      <c r="Q11344" s="9">
        <f>Table1[[#This Row],[delivery_date]]-Table1[[#This Row],[order_date]]</f>
        <v>5</v>
      </c>
    </row>
    <row r="11345" spans="1:17" x14ac:dyDescent="0.35">
      <c r="A11345" t="s">
        <v>11376</v>
      </c>
      <c r="B11345" t="s">
        <v>19</v>
      </c>
      <c r="C11345" t="s">
        <v>26</v>
      </c>
      <c r="D11345" s="2">
        <v>582.15</v>
      </c>
      <c r="E11345">
        <v>0.17</v>
      </c>
      <c r="F11345">
        <v>6</v>
      </c>
      <c r="G11345" s="1">
        <v>45130</v>
      </c>
      <c r="H11345" s="1">
        <v>45132</v>
      </c>
      <c r="I11345" t="s">
        <v>31</v>
      </c>
      <c r="J11345" t="s">
        <v>22</v>
      </c>
      <c r="K11345" s="2">
        <v>164.68</v>
      </c>
      <c r="L11345" t="s">
        <v>39</v>
      </c>
      <c r="M11345">
        <f>YEAR(Table1[[#This Row],[order_date]])</f>
        <v>2023</v>
      </c>
      <c r="N11345">
        <f>MONTH(Table1[[#This Row],[order_date]])</f>
        <v>7</v>
      </c>
      <c r="O11345" s="3">
        <f>Table1[[#This Row],[sales]]-Table1[[#This Row],[profit]]</f>
        <v>417.46999999999997</v>
      </c>
      <c r="P11345" s="3">
        <f>Table1[[#This Row],[sales]]*Table1[[#This Row],[quantity]]</f>
        <v>3492.8999999999996</v>
      </c>
      <c r="Q11345" s="9">
        <f>Table1[[#This Row],[delivery_date]]-Table1[[#This Row],[order_date]]</f>
        <v>2</v>
      </c>
    </row>
    <row r="11346" spans="1:17" x14ac:dyDescent="0.35">
      <c r="A11346" t="s">
        <v>11377</v>
      </c>
      <c r="B11346" t="s">
        <v>25</v>
      </c>
      <c r="C11346" t="s">
        <v>20</v>
      </c>
      <c r="D11346" s="2">
        <v>1606.57</v>
      </c>
      <c r="E11346">
        <v>0.01</v>
      </c>
      <c r="F11346">
        <v>3</v>
      </c>
      <c r="G11346" s="1">
        <v>45639</v>
      </c>
      <c r="H11346" s="1">
        <v>45640</v>
      </c>
      <c r="I11346" t="s">
        <v>21</v>
      </c>
      <c r="J11346" t="s">
        <v>16</v>
      </c>
      <c r="K11346" s="2">
        <v>170.69</v>
      </c>
      <c r="L11346" t="s">
        <v>48</v>
      </c>
      <c r="M11346">
        <f>YEAR(Table1[[#This Row],[order_date]])</f>
        <v>2024</v>
      </c>
      <c r="N11346">
        <f>MONTH(Table1[[#This Row],[order_date]])</f>
        <v>12</v>
      </c>
      <c r="O11346" s="3">
        <f>Table1[[#This Row],[sales]]-Table1[[#This Row],[profit]]</f>
        <v>1435.8799999999999</v>
      </c>
      <c r="P11346" s="3">
        <f>Table1[[#This Row],[sales]]*Table1[[#This Row],[quantity]]</f>
        <v>4819.71</v>
      </c>
      <c r="Q11346" s="9">
        <f>Table1[[#This Row],[delivery_date]]-Table1[[#This Row],[order_date]]</f>
        <v>1</v>
      </c>
    </row>
    <row r="11347" spans="1:17" x14ac:dyDescent="0.35">
      <c r="A11347" t="s">
        <v>11378</v>
      </c>
      <c r="B11347" t="s">
        <v>25</v>
      </c>
      <c r="C11347" t="s">
        <v>26</v>
      </c>
      <c r="D11347" s="2">
        <v>4500.63</v>
      </c>
      <c r="E11347">
        <v>0.06</v>
      </c>
      <c r="F11347">
        <v>7</v>
      </c>
      <c r="G11347" s="1">
        <v>44969</v>
      </c>
      <c r="H11347" s="1">
        <v>44974</v>
      </c>
      <c r="I11347" t="s">
        <v>15</v>
      </c>
      <c r="J11347" t="s">
        <v>27</v>
      </c>
      <c r="K11347" s="2">
        <v>510.91</v>
      </c>
      <c r="L11347" t="s">
        <v>39</v>
      </c>
      <c r="M11347">
        <f>YEAR(Table1[[#This Row],[order_date]])</f>
        <v>2023</v>
      </c>
      <c r="N11347">
        <f>MONTH(Table1[[#This Row],[order_date]])</f>
        <v>2</v>
      </c>
      <c r="O11347" s="3">
        <f>Table1[[#This Row],[sales]]-Table1[[#This Row],[profit]]</f>
        <v>3989.7200000000003</v>
      </c>
      <c r="P11347" s="3">
        <f>Table1[[#This Row],[sales]]*Table1[[#This Row],[quantity]]</f>
        <v>31504.41</v>
      </c>
      <c r="Q11347" s="9">
        <f>Table1[[#This Row],[delivery_date]]-Table1[[#This Row],[order_date]]</f>
        <v>5</v>
      </c>
    </row>
    <row r="11348" spans="1:17" x14ac:dyDescent="0.35">
      <c r="A11348" t="s">
        <v>11379</v>
      </c>
      <c r="B11348" t="s">
        <v>25</v>
      </c>
      <c r="C11348" t="s">
        <v>26</v>
      </c>
      <c r="D11348" s="2">
        <v>2971.59</v>
      </c>
      <c r="E11348">
        <v>0.02</v>
      </c>
      <c r="F11348">
        <v>7</v>
      </c>
      <c r="G11348" s="1">
        <v>45261</v>
      </c>
      <c r="H11348" s="1">
        <v>45264</v>
      </c>
      <c r="I11348" t="s">
        <v>21</v>
      </c>
      <c r="J11348" t="s">
        <v>22</v>
      </c>
      <c r="K11348" s="2">
        <v>657.8</v>
      </c>
      <c r="L11348" t="s">
        <v>48</v>
      </c>
      <c r="M11348">
        <f>YEAR(Table1[[#This Row],[order_date]])</f>
        <v>2023</v>
      </c>
      <c r="N11348">
        <f>MONTH(Table1[[#This Row],[order_date]])</f>
        <v>12</v>
      </c>
      <c r="O11348" s="3">
        <f>Table1[[#This Row],[sales]]-Table1[[#This Row],[profit]]</f>
        <v>2313.79</v>
      </c>
      <c r="P11348" s="3">
        <f>Table1[[#This Row],[sales]]*Table1[[#This Row],[quantity]]</f>
        <v>20801.13</v>
      </c>
      <c r="Q11348" s="9">
        <f>Table1[[#This Row],[delivery_date]]-Table1[[#This Row],[order_date]]</f>
        <v>3</v>
      </c>
    </row>
    <row r="11349" spans="1:17" x14ac:dyDescent="0.35">
      <c r="A11349" t="s">
        <v>11380</v>
      </c>
      <c r="B11349" t="s">
        <v>13</v>
      </c>
      <c r="C11349" t="s">
        <v>20</v>
      </c>
      <c r="D11349" s="2">
        <v>4526</v>
      </c>
      <c r="E11349">
        <v>0.12</v>
      </c>
      <c r="F11349">
        <v>7</v>
      </c>
      <c r="G11349" s="1">
        <v>45323</v>
      </c>
      <c r="H11349" s="1">
        <v>45329</v>
      </c>
      <c r="I11349" t="s">
        <v>21</v>
      </c>
      <c r="J11349" t="s">
        <v>16</v>
      </c>
      <c r="K11349" s="2">
        <v>362.55</v>
      </c>
      <c r="L11349" t="s">
        <v>39</v>
      </c>
      <c r="M11349">
        <f>YEAR(Table1[[#This Row],[order_date]])</f>
        <v>2024</v>
      </c>
      <c r="N11349">
        <f>MONTH(Table1[[#This Row],[order_date]])</f>
        <v>2</v>
      </c>
      <c r="O11349" s="3">
        <f>Table1[[#This Row],[sales]]-Table1[[#This Row],[profit]]</f>
        <v>4163.45</v>
      </c>
      <c r="P11349" s="3">
        <f>Table1[[#This Row],[sales]]*Table1[[#This Row],[quantity]]</f>
        <v>31682</v>
      </c>
      <c r="Q11349" s="9">
        <f>Table1[[#This Row],[delivery_date]]-Table1[[#This Row],[order_date]]</f>
        <v>6</v>
      </c>
    </row>
    <row r="11350" spans="1:17" x14ac:dyDescent="0.35">
      <c r="A11350" t="s">
        <v>11381</v>
      </c>
      <c r="B11350" t="s">
        <v>25</v>
      </c>
      <c r="C11350" t="s">
        <v>26</v>
      </c>
      <c r="D11350" s="2">
        <v>2112.94</v>
      </c>
      <c r="E11350">
        <v>0.03</v>
      </c>
      <c r="F11350">
        <v>8</v>
      </c>
      <c r="G11350" s="1">
        <v>44928</v>
      </c>
      <c r="H11350" s="1">
        <v>44933</v>
      </c>
      <c r="I11350" t="s">
        <v>31</v>
      </c>
      <c r="J11350" t="s">
        <v>16</v>
      </c>
      <c r="K11350" s="2">
        <v>192.82</v>
      </c>
      <c r="L11350" t="s">
        <v>39</v>
      </c>
      <c r="M11350">
        <f>YEAR(Table1[[#This Row],[order_date]])</f>
        <v>2023</v>
      </c>
      <c r="N11350">
        <f>MONTH(Table1[[#This Row],[order_date]])</f>
        <v>1</v>
      </c>
      <c r="O11350" s="3">
        <f>Table1[[#This Row],[sales]]-Table1[[#This Row],[profit]]</f>
        <v>1920.1200000000001</v>
      </c>
      <c r="P11350" s="3">
        <f>Table1[[#This Row],[sales]]*Table1[[#This Row],[quantity]]</f>
        <v>16903.52</v>
      </c>
      <c r="Q11350" s="9">
        <f>Table1[[#This Row],[delivery_date]]-Table1[[#This Row],[order_date]]</f>
        <v>5</v>
      </c>
    </row>
    <row r="11351" spans="1:17" x14ac:dyDescent="0.35">
      <c r="A11351" t="s">
        <v>11382</v>
      </c>
      <c r="B11351" t="s">
        <v>25</v>
      </c>
      <c r="C11351" t="s">
        <v>14</v>
      </c>
      <c r="D11351" s="2">
        <v>4896.6499999999996</v>
      </c>
      <c r="E11351">
        <v>0.17</v>
      </c>
      <c r="F11351">
        <v>7</v>
      </c>
      <c r="G11351" s="1">
        <v>45138</v>
      </c>
      <c r="H11351" s="1">
        <v>45144</v>
      </c>
      <c r="I11351" t="s">
        <v>15</v>
      </c>
      <c r="J11351" t="s">
        <v>22</v>
      </c>
      <c r="K11351" s="2">
        <v>458.66</v>
      </c>
      <c r="L11351" t="s">
        <v>28</v>
      </c>
      <c r="M11351">
        <f>YEAR(Table1[[#This Row],[order_date]])</f>
        <v>2023</v>
      </c>
      <c r="N11351">
        <f>MONTH(Table1[[#This Row],[order_date]])</f>
        <v>7</v>
      </c>
      <c r="O11351" s="3">
        <f>Table1[[#This Row],[sales]]-Table1[[#This Row],[profit]]</f>
        <v>4437.99</v>
      </c>
      <c r="P11351" s="3">
        <f>Table1[[#This Row],[sales]]*Table1[[#This Row],[quantity]]</f>
        <v>34276.549999999996</v>
      </c>
      <c r="Q11351" s="9">
        <f>Table1[[#This Row],[delivery_date]]-Table1[[#This Row],[order_date]]</f>
        <v>6</v>
      </c>
    </row>
    <row r="11352" spans="1:17" x14ac:dyDescent="0.35">
      <c r="A11352" t="s">
        <v>11383</v>
      </c>
      <c r="B11352" t="s">
        <v>19</v>
      </c>
      <c r="C11352" t="s">
        <v>26</v>
      </c>
      <c r="D11352" s="2">
        <v>1864.09</v>
      </c>
      <c r="E11352">
        <v>0.06</v>
      </c>
      <c r="F11352">
        <v>4</v>
      </c>
      <c r="G11352" s="1">
        <v>45608</v>
      </c>
      <c r="H11352" s="1">
        <v>45612</v>
      </c>
      <c r="I11352" t="s">
        <v>21</v>
      </c>
      <c r="J11352" t="s">
        <v>27</v>
      </c>
      <c r="K11352" s="2">
        <v>396.44</v>
      </c>
      <c r="L11352" t="s">
        <v>17</v>
      </c>
      <c r="M11352">
        <f>YEAR(Table1[[#This Row],[order_date]])</f>
        <v>2024</v>
      </c>
      <c r="N11352">
        <f>MONTH(Table1[[#This Row],[order_date]])</f>
        <v>11</v>
      </c>
      <c r="O11352" s="3">
        <f>Table1[[#This Row],[sales]]-Table1[[#This Row],[profit]]</f>
        <v>1467.6499999999999</v>
      </c>
      <c r="P11352" s="3">
        <f>Table1[[#This Row],[sales]]*Table1[[#This Row],[quantity]]</f>
        <v>7456.36</v>
      </c>
      <c r="Q11352" s="9">
        <f>Table1[[#This Row],[delivery_date]]-Table1[[#This Row],[order_date]]</f>
        <v>4</v>
      </c>
    </row>
    <row r="11353" spans="1:17" x14ac:dyDescent="0.35">
      <c r="A11353" t="s">
        <v>11384</v>
      </c>
      <c r="B11353" t="s">
        <v>25</v>
      </c>
      <c r="C11353" t="s">
        <v>33</v>
      </c>
      <c r="D11353" s="2">
        <v>3808.34</v>
      </c>
      <c r="E11353">
        <v>0.46</v>
      </c>
      <c r="F11353">
        <v>5</v>
      </c>
      <c r="G11353" s="1">
        <v>45069</v>
      </c>
      <c r="H11353" s="1">
        <v>45075</v>
      </c>
      <c r="I11353" t="s">
        <v>31</v>
      </c>
      <c r="J11353" t="s">
        <v>16</v>
      </c>
      <c r="K11353" s="2">
        <v>634.96</v>
      </c>
      <c r="L11353" t="s">
        <v>23</v>
      </c>
      <c r="M11353">
        <f>YEAR(Table1[[#This Row],[order_date]])</f>
        <v>2023</v>
      </c>
      <c r="N11353">
        <f>MONTH(Table1[[#This Row],[order_date]])</f>
        <v>5</v>
      </c>
      <c r="O11353" s="3">
        <f>Table1[[#This Row],[sales]]-Table1[[#This Row],[profit]]</f>
        <v>3173.38</v>
      </c>
      <c r="P11353" s="3">
        <f>Table1[[#This Row],[sales]]*Table1[[#This Row],[quantity]]</f>
        <v>19041.7</v>
      </c>
      <c r="Q11353" s="9">
        <f>Table1[[#This Row],[delivery_date]]-Table1[[#This Row],[order_date]]</f>
        <v>6</v>
      </c>
    </row>
    <row r="11354" spans="1:17" x14ac:dyDescent="0.35">
      <c r="A11354" t="s">
        <v>11385</v>
      </c>
      <c r="B11354" t="s">
        <v>41</v>
      </c>
      <c r="C11354" t="s">
        <v>33</v>
      </c>
      <c r="D11354" s="2">
        <v>1596.48</v>
      </c>
      <c r="E11354">
        <v>0.47</v>
      </c>
      <c r="F11354">
        <v>4</v>
      </c>
      <c r="G11354" s="1">
        <v>45019</v>
      </c>
      <c r="H11354" s="1">
        <v>45022</v>
      </c>
      <c r="I11354" t="s">
        <v>15</v>
      </c>
      <c r="J11354" t="s">
        <v>22</v>
      </c>
      <c r="K11354" s="2">
        <v>128.66999999999999</v>
      </c>
      <c r="L11354" t="s">
        <v>23</v>
      </c>
      <c r="M11354">
        <f>YEAR(Table1[[#This Row],[order_date]])</f>
        <v>2023</v>
      </c>
      <c r="N11354">
        <f>MONTH(Table1[[#This Row],[order_date]])</f>
        <v>4</v>
      </c>
      <c r="O11354" s="3">
        <f>Table1[[#This Row],[sales]]-Table1[[#This Row],[profit]]</f>
        <v>1467.81</v>
      </c>
      <c r="P11354" s="3">
        <f>Table1[[#This Row],[sales]]*Table1[[#This Row],[quantity]]</f>
        <v>6385.92</v>
      </c>
      <c r="Q11354" s="9">
        <f>Table1[[#This Row],[delivery_date]]-Table1[[#This Row],[order_date]]</f>
        <v>3</v>
      </c>
    </row>
    <row r="11355" spans="1:17" x14ac:dyDescent="0.35">
      <c r="A11355" t="s">
        <v>11386</v>
      </c>
      <c r="B11355" t="s">
        <v>25</v>
      </c>
      <c r="C11355" t="s">
        <v>14</v>
      </c>
      <c r="D11355" s="2">
        <v>619.35</v>
      </c>
      <c r="E11355">
        <v>0.3</v>
      </c>
      <c r="F11355">
        <v>2</v>
      </c>
      <c r="G11355" s="1">
        <v>45048</v>
      </c>
      <c r="H11355" s="1">
        <v>45050</v>
      </c>
      <c r="I11355" t="s">
        <v>31</v>
      </c>
      <c r="J11355" t="s">
        <v>22</v>
      </c>
      <c r="K11355" s="2">
        <v>73.239999999999995</v>
      </c>
      <c r="L11355" t="s">
        <v>34</v>
      </c>
      <c r="M11355">
        <f>YEAR(Table1[[#This Row],[order_date]])</f>
        <v>2023</v>
      </c>
      <c r="N11355">
        <f>MONTH(Table1[[#This Row],[order_date]])</f>
        <v>5</v>
      </c>
      <c r="O11355" s="3">
        <f>Table1[[#This Row],[sales]]-Table1[[#This Row],[profit]]</f>
        <v>546.11</v>
      </c>
      <c r="P11355" s="3">
        <f>Table1[[#This Row],[sales]]*Table1[[#This Row],[quantity]]</f>
        <v>1238.7</v>
      </c>
      <c r="Q11355" s="9">
        <f>Table1[[#This Row],[delivery_date]]-Table1[[#This Row],[order_date]]</f>
        <v>2</v>
      </c>
    </row>
    <row r="11356" spans="1:17" x14ac:dyDescent="0.35">
      <c r="A11356" t="s">
        <v>11387</v>
      </c>
      <c r="B11356" t="s">
        <v>13</v>
      </c>
      <c r="C11356" t="s">
        <v>26</v>
      </c>
      <c r="D11356" s="2">
        <v>4181.9799999999996</v>
      </c>
      <c r="E11356">
        <v>0.4</v>
      </c>
      <c r="F11356">
        <v>7</v>
      </c>
      <c r="G11356" s="1">
        <v>45651</v>
      </c>
      <c r="H11356" s="1">
        <v>45655</v>
      </c>
      <c r="I11356" t="s">
        <v>31</v>
      </c>
      <c r="J11356" t="s">
        <v>27</v>
      </c>
      <c r="K11356" s="2">
        <v>690.95</v>
      </c>
      <c r="L11356" t="s">
        <v>28</v>
      </c>
      <c r="M11356">
        <f>YEAR(Table1[[#This Row],[order_date]])</f>
        <v>2024</v>
      </c>
      <c r="N11356">
        <f>MONTH(Table1[[#This Row],[order_date]])</f>
        <v>12</v>
      </c>
      <c r="O11356" s="3">
        <f>Table1[[#This Row],[sales]]-Table1[[#This Row],[profit]]</f>
        <v>3491.0299999999997</v>
      </c>
      <c r="P11356" s="3">
        <f>Table1[[#This Row],[sales]]*Table1[[#This Row],[quantity]]</f>
        <v>29273.859999999997</v>
      </c>
      <c r="Q11356" s="9">
        <f>Table1[[#This Row],[delivery_date]]-Table1[[#This Row],[order_date]]</f>
        <v>4</v>
      </c>
    </row>
    <row r="11357" spans="1:17" x14ac:dyDescent="0.35">
      <c r="A11357" t="s">
        <v>11388</v>
      </c>
      <c r="B11357" t="s">
        <v>13</v>
      </c>
      <c r="C11357" t="s">
        <v>36</v>
      </c>
      <c r="D11357" s="2">
        <v>3836.65</v>
      </c>
      <c r="E11357">
        <v>0.34</v>
      </c>
      <c r="F11357">
        <v>3</v>
      </c>
      <c r="G11357" s="1">
        <v>45320</v>
      </c>
      <c r="H11357" s="1">
        <v>45321</v>
      </c>
      <c r="I11357" t="s">
        <v>31</v>
      </c>
      <c r="J11357" t="s">
        <v>27</v>
      </c>
      <c r="K11357" s="2">
        <v>488.67</v>
      </c>
      <c r="L11357" t="s">
        <v>48</v>
      </c>
      <c r="M11357">
        <f>YEAR(Table1[[#This Row],[order_date]])</f>
        <v>2024</v>
      </c>
      <c r="N11357">
        <f>MONTH(Table1[[#This Row],[order_date]])</f>
        <v>1</v>
      </c>
      <c r="O11357" s="3">
        <f>Table1[[#This Row],[sales]]-Table1[[#This Row],[profit]]</f>
        <v>3347.98</v>
      </c>
      <c r="P11357" s="3">
        <f>Table1[[#This Row],[sales]]*Table1[[#This Row],[quantity]]</f>
        <v>11509.95</v>
      </c>
      <c r="Q11357" s="9">
        <f>Table1[[#This Row],[delivery_date]]-Table1[[#This Row],[order_date]]</f>
        <v>1</v>
      </c>
    </row>
    <row r="11358" spans="1:17" x14ac:dyDescent="0.35">
      <c r="A11358" t="s">
        <v>11389</v>
      </c>
      <c r="B11358" t="s">
        <v>41</v>
      </c>
      <c r="C11358" t="s">
        <v>26</v>
      </c>
      <c r="D11358" s="2">
        <v>4121.08</v>
      </c>
      <c r="E11358">
        <v>0.41</v>
      </c>
      <c r="F11358">
        <v>1</v>
      </c>
      <c r="G11358" s="1">
        <v>45366</v>
      </c>
      <c r="H11358" s="1">
        <v>45368</v>
      </c>
      <c r="I11358" t="s">
        <v>15</v>
      </c>
      <c r="J11358" t="s">
        <v>22</v>
      </c>
      <c r="K11358" s="2">
        <v>635.05999999999995</v>
      </c>
      <c r="L11358" t="s">
        <v>48</v>
      </c>
      <c r="M11358">
        <f>YEAR(Table1[[#This Row],[order_date]])</f>
        <v>2024</v>
      </c>
      <c r="N11358">
        <f>MONTH(Table1[[#This Row],[order_date]])</f>
        <v>3</v>
      </c>
      <c r="O11358" s="3">
        <f>Table1[[#This Row],[sales]]-Table1[[#This Row],[profit]]</f>
        <v>3486.02</v>
      </c>
      <c r="P11358" s="3">
        <f>Table1[[#This Row],[sales]]*Table1[[#This Row],[quantity]]</f>
        <v>4121.08</v>
      </c>
      <c r="Q11358" s="9">
        <f>Table1[[#This Row],[delivery_date]]-Table1[[#This Row],[order_date]]</f>
        <v>2</v>
      </c>
    </row>
    <row r="11359" spans="1:17" x14ac:dyDescent="0.35">
      <c r="A11359" t="s">
        <v>11390</v>
      </c>
      <c r="B11359" t="s">
        <v>13</v>
      </c>
      <c r="C11359" t="s">
        <v>33</v>
      </c>
      <c r="D11359" s="2">
        <v>1568.5</v>
      </c>
      <c r="E11359">
        <v>0.32</v>
      </c>
      <c r="F11359">
        <v>1</v>
      </c>
      <c r="G11359" s="1">
        <v>45182</v>
      </c>
      <c r="H11359" s="1">
        <v>45186</v>
      </c>
      <c r="I11359" t="s">
        <v>15</v>
      </c>
      <c r="J11359" t="s">
        <v>16</v>
      </c>
      <c r="K11359" s="2">
        <v>438</v>
      </c>
      <c r="L11359" t="s">
        <v>34</v>
      </c>
      <c r="M11359">
        <f>YEAR(Table1[[#This Row],[order_date]])</f>
        <v>2023</v>
      </c>
      <c r="N11359">
        <f>MONTH(Table1[[#This Row],[order_date]])</f>
        <v>9</v>
      </c>
      <c r="O11359" s="3">
        <f>Table1[[#This Row],[sales]]-Table1[[#This Row],[profit]]</f>
        <v>1130.5</v>
      </c>
      <c r="P11359" s="3">
        <f>Table1[[#This Row],[sales]]*Table1[[#This Row],[quantity]]</f>
        <v>1568.5</v>
      </c>
      <c r="Q11359" s="9">
        <f>Table1[[#This Row],[delivery_date]]-Table1[[#This Row],[order_date]]</f>
        <v>4</v>
      </c>
    </row>
    <row r="11360" spans="1:17" x14ac:dyDescent="0.35">
      <c r="A11360" t="s">
        <v>11391</v>
      </c>
      <c r="B11360" t="s">
        <v>13</v>
      </c>
      <c r="C11360" t="s">
        <v>20</v>
      </c>
      <c r="D11360" s="2">
        <v>3547.94</v>
      </c>
      <c r="E11360">
        <v>0.22</v>
      </c>
      <c r="F11360">
        <v>9</v>
      </c>
      <c r="G11360" s="1">
        <v>45176</v>
      </c>
      <c r="H11360" s="1">
        <v>45182</v>
      </c>
      <c r="I11360" t="s">
        <v>31</v>
      </c>
      <c r="J11360" t="s">
        <v>27</v>
      </c>
      <c r="K11360" s="2">
        <v>1033.73</v>
      </c>
      <c r="L11360" t="s">
        <v>28</v>
      </c>
      <c r="M11360">
        <f>YEAR(Table1[[#This Row],[order_date]])</f>
        <v>2023</v>
      </c>
      <c r="N11360">
        <f>MONTH(Table1[[#This Row],[order_date]])</f>
        <v>9</v>
      </c>
      <c r="O11360" s="3">
        <f>Table1[[#This Row],[sales]]-Table1[[#This Row],[profit]]</f>
        <v>2514.21</v>
      </c>
      <c r="P11360" s="3">
        <f>Table1[[#This Row],[sales]]*Table1[[#This Row],[quantity]]</f>
        <v>31931.46</v>
      </c>
      <c r="Q11360" s="9">
        <f>Table1[[#This Row],[delivery_date]]-Table1[[#This Row],[order_date]]</f>
        <v>6</v>
      </c>
    </row>
    <row r="11361" spans="1:17" x14ac:dyDescent="0.35">
      <c r="A11361" t="s">
        <v>11392</v>
      </c>
      <c r="B11361" t="s">
        <v>19</v>
      </c>
      <c r="C11361" t="s">
        <v>14</v>
      </c>
      <c r="D11361" s="2">
        <v>1177.6199999999999</v>
      </c>
      <c r="E11361">
        <v>0.44</v>
      </c>
      <c r="F11361">
        <v>3</v>
      </c>
      <c r="G11361" s="1">
        <v>45543</v>
      </c>
      <c r="H11361" s="1">
        <v>45549</v>
      </c>
      <c r="I11361" t="s">
        <v>15</v>
      </c>
      <c r="J11361" t="s">
        <v>22</v>
      </c>
      <c r="K11361" s="2">
        <v>350.96</v>
      </c>
      <c r="L11361" t="s">
        <v>28</v>
      </c>
      <c r="M11361">
        <f>YEAR(Table1[[#This Row],[order_date]])</f>
        <v>2024</v>
      </c>
      <c r="N11361">
        <f>MONTH(Table1[[#This Row],[order_date]])</f>
        <v>9</v>
      </c>
      <c r="O11361" s="3">
        <f>Table1[[#This Row],[sales]]-Table1[[#This Row],[profit]]</f>
        <v>826.65999999999985</v>
      </c>
      <c r="P11361" s="3">
        <f>Table1[[#This Row],[sales]]*Table1[[#This Row],[quantity]]</f>
        <v>3532.8599999999997</v>
      </c>
      <c r="Q11361" s="9">
        <f>Table1[[#This Row],[delivery_date]]-Table1[[#This Row],[order_date]]</f>
        <v>6</v>
      </c>
    </row>
    <row r="11362" spans="1:17" x14ac:dyDescent="0.35">
      <c r="A11362" t="s">
        <v>11393</v>
      </c>
      <c r="B11362" t="s">
        <v>41</v>
      </c>
      <c r="C11362" t="s">
        <v>20</v>
      </c>
      <c r="D11362" s="2">
        <v>155.43</v>
      </c>
      <c r="E11362">
        <v>0.22</v>
      </c>
      <c r="F11362">
        <v>7</v>
      </c>
      <c r="G11362" s="1">
        <v>45156</v>
      </c>
      <c r="H11362" s="1">
        <v>45159</v>
      </c>
      <c r="I11362" t="s">
        <v>31</v>
      </c>
      <c r="J11362" t="s">
        <v>27</v>
      </c>
      <c r="K11362" s="2">
        <v>8.7899999999999991</v>
      </c>
      <c r="L11362" t="s">
        <v>17</v>
      </c>
      <c r="M11362">
        <f>YEAR(Table1[[#This Row],[order_date]])</f>
        <v>2023</v>
      </c>
      <c r="N11362">
        <f>MONTH(Table1[[#This Row],[order_date]])</f>
        <v>8</v>
      </c>
      <c r="O11362" s="3">
        <f>Table1[[#This Row],[sales]]-Table1[[#This Row],[profit]]</f>
        <v>146.64000000000001</v>
      </c>
      <c r="P11362" s="3">
        <f>Table1[[#This Row],[sales]]*Table1[[#This Row],[quantity]]</f>
        <v>1088.01</v>
      </c>
      <c r="Q11362" s="9">
        <f>Table1[[#This Row],[delivery_date]]-Table1[[#This Row],[order_date]]</f>
        <v>3</v>
      </c>
    </row>
    <row r="11363" spans="1:17" x14ac:dyDescent="0.35">
      <c r="A11363" t="s">
        <v>11394</v>
      </c>
      <c r="B11363" t="s">
        <v>19</v>
      </c>
      <c r="C11363" t="s">
        <v>36</v>
      </c>
      <c r="D11363" s="2">
        <v>4345.8</v>
      </c>
      <c r="E11363">
        <v>0.2</v>
      </c>
      <c r="F11363">
        <v>9</v>
      </c>
      <c r="G11363" s="1">
        <v>45395</v>
      </c>
      <c r="H11363" s="1">
        <v>45399</v>
      </c>
      <c r="I11363" t="s">
        <v>31</v>
      </c>
      <c r="J11363" t="s">
        <v>16</v>
      </c>
      <c r="K11363" s="2">
        <v>993.72</v>
      </c>
      <c r="L11363" t="s">
        <v>23</v>
      </c>
      <c r="M11363">
        <f>YEAR(Table1[[#This Row],[order_date]])</f>
        <v>2024</v>
      </c>
      <c r="N11363">
        <f>MONTH(Table1[[#This Row],[order_date]])</f>
        <v>4</v>
      </c>
      <c r="O11363" s="3">
        <f>Table1[[#This Row],[sales]]-Table1[[#This Row],[profit]]</f>
        <v>3352.08</v>
      </c>
      <c r="P11363" s="3">
        <f>Table1[[#This Row],[sales]]*Table1[[#This Row],[quantity]]</f>
        <v>39112.200000000004</v>
      </c>
      <c r="Q11363" s="9">
        <f>Table1[[#This Row],[delivery_date]]-Table1[[#This Row],[order_date]]</f>
        <v>4</v>
      </c>
    </row>
    <row r="11364" spans="1:17" x14ac:dyDescent="0.35">
      <c r="A11364" t="s">
        <v>11395</v>
      </c>
      <c r="B11364" t="s">
        <v>19</v>
      </c>
      <c r="C11364" t="s">
        <v>26</v>
      </c>
      <c r="D11364" s="2">
        <v>2665.27</v>
      </c>
      <c r="E11364">
        <v>0.31</v>
      </c>
      <c r="F11364">
        <v>7</v>
      </c>
      <c r="G11364" s="1">
        <v>45418</v>
      </c>
      <c r="H11364" s="1">
        <v>45425</v>
      </c>
      <c r="I11364" t="s">
        <v>21</v>
      </c>
      <c r="J11364" t="s">
        <v>27</v>
      </c>
      <c r="K11364" s="2">
        <v>756.33</v>
      </c>
      <c r="L11364" t="s">
        <v>28</v>
      </c>
      <c r="M11364">
        <f>YEAR(Table1[[#This Row],[order_date]])</f>
        <v>2024</v>
      </c>
      <c r="N11364">
        <f>MONTH(Table1[[#This Row],[order_date]])</f>
        <v>5</v>
      </c>
      <c r="O11364" s="3">
        <f>Table1[[#This Row],[sales]]-Table1[[#This Row],[profit]]</f>
        <v>1908.94</v>
      </c>
      <c r="P11364" s="3">
        <f>Table1[[#This Row],[sales]]*Table1[[#This Row],[quantity]]</f>
        <v>18656.89</v>
      </c>
      <c r="Q11364" s="9">
        <f>Table1[[#This Row],[delivery_date]]-Table1[[#This Row],[order_date]]</f>
        <v>7</v>
      </c>
    </row>
    <row r="11365" spans="1:17" x14ac:dyDescent="0.35">
      <c r="A11365" t="s">
        <v>11396</v>
      </c>
      <c r="B11365" t="s">
        <v>25</v>
      </c>
      <c r="C11365" t="s">
        <v>36</v>
      </c>
      <c r="D11365" s="2">
        <v>4919.8999999999996</v>
      </c>
      <c r="E11365">
        <v>0.47</v>
      </c>
      <c r="F11365">
        <v>8</v>
      </c>
      <c r="G11365" s="1">
        <v>45391</v>
      </c>
      <c r="H11365" s="1">
        <v>45395</v>
      </c>
      <c r="I11365" t="s">
        <v>15</v>
      </c>
      <c r="J11365" t="s">
        <v>16</v>
      </c>
      <c r="K11365" s="2">
        <v>1358.03</v>
      </c>
      <c r="L11365" t="s">
        <v>28</v>
      </c>
      <c r="M11365">
        <f>YEAR(Table1[[#This Row],[order_date]])</f>
        <v>2024</v>
      </c>
      <c r="N11365">
        <f>MONTH(Table1[[#This Row],[order_date]])</f>
        <v>4</v>
      </c>
      <c r="O11365" s="3">
        <f>Table1[[#This Row],[sales]]-Table1[[#This Row],[profit]]</f>
        <v>3561.87</v>
      </c>
      <c r="P11365" s="3">
        <f>Table1[[#This Row],[sales]]*Table1[[#This Row],[quantity]]</f>
        <v>39359.199999999997</v>
      </c>
      <c r="Q11365" s="9">
        <f>Table1[[#This Row],[delivery_date]]-Table1[[#This Row],[order_date]]</f>
        <v>4</v>
      </c>
    </row>
    <row r="11366" spans="1:17" x14ac:dyDescent="0.35">
      <c r="A11366" t="s">
        <v>11397</v>
      </c>
      <c r="B11366" t="s">
        <v>41</v>
      </c>
      <c r="C11366" t="s">
        <v>20</v>
      </c>
      <c r="D11366" s="2">
        <v>1986.67</v>
      </c>
      <c r="E11366">
        <v>0.22</v>
      </c>
      <c r="F11366">
        <v>6</v>
      </c>
      <c r="G11366" s="1">
        <v>45300</v>
      </c>
      <c r="H11366" s="1">
        <v>45306</v>
      </c>
      <c r="I11366" t="s">
        <v>31</v>
      </c>
      <c r="J11366" t="s">
        <v>16</v>
      </c>
      <c r="K11366" s="2">
        <v>111.65</v>
      </c>
      <c r="L11366" t="s">
        <v>48</v>
      </c>
      <c r="M11366">
        <f>YEAR(Table1[[#This Row],[order_date]])</f>
        <v>2024</v>
      </c>
      <c r="N11366">
        <f>MONTH(Table1[[#This Row],[order_date]])</f>
        <v>1</v>
      </c>
      <c r="O11366" s="3">
        <f>Table1[[#This Row],[sales]]-Table1[[#This Row],[profit]]</f>
        <v>1875.02</v>
      </c>
      <c r="P11366" s="3">
        <f>Table1[[#This Row],[sales]]*Table1[[#This Row],[quantity]]</f>
        <v>11920.02</v>
      </c>
      <c r="Q11366" s="9">
        <f>Table1[[#This Row],[delivery_date]]-Table1[[#This Row],[order_date]]</f>
        <v>6</v>
      </c>
    </row>
    <row r="11367" spans="1:17" x14ac:dyDescent="0.35">
      <c r="A11367" t="s">
        <v>11398</v>
      </c>
      <c r="B11367" t="s">
        <v>25</v>
      </c>
      <c r="C11367" t="s">
        <v>26</v>
      </c>
      <c r="D11367" s="2">
        <v>4788.68</v>
      </c>
      <c r="E11367">
        <v>0.28999999999999998</v>
      </c>
      <c r="F11367">
        <v>3</v>
      </c>
      <c r="G11367" s="1">
        <v>45034</v>
      </c>
      <c r="H11367" s="1">
        <v>45040</v>
      </c>
      <c r="I11367" t="s">
        <v>31</v>
      </c>
      <c r="J11367" t="s">
        <v>22</v>
      </c>
      <c r="K11367" s="2">
        <v>1205.82</v>
      </c>
      <c r="L11367" t="s">
        <v>17</v>
      </c>
      <c r="M11367">
        <f>YEAR(Table1[[#This Row],[order_date]])</f>
        <v>2023</v>
      </c>
      <c r="N11367">
        <f>MONTH(Table1[[#This Row],[order_date]])</f>
        <v>4</v>
      </c>
      <c r="O11367" s="3">
        <f>Table1[[#This Row],[sales]]-Table1[[#This Row],[profit]]</f>
        <v>3582.8600000000006</v>
      </c>
      <c r="P11367" s="3">
        <f>Table1[[#This Row],[sales]]*Table1[[#This Row],[quantity]]</f>
        <v>14366.04</v>
      </c>
      <c r="Q11367" s="9">
        <f>Table1[[#This Row],[delivery_date]]-Table1[[#This Row],[order_date]]</f>
        <v>6</v>
      </c>
    </row>
    <row r="11368" spans="1:17" x14ac:dyDescent="0.35">
      <c r="A11368" t="s">
        <v>11399</v>
      </c>
      <c r="B11368" t="s">
        <v>25</v>
      </c>
      <c r="C11368" t="s">
        <v>36</v>
      </c>
      <c r="D11368" s="2">
        <v>3113.78</v>
      </c>
      <c r="E11368">
        <v>0.25</v>
      </c>
      <c r="F11368">
        <v>1</v>
      </c>
      <c r="G11368" s="1">
        <v>44988</v>
      </c>
      <c r="H11368" s="1">
        <v>44990</v>
      </c>
      <c r="I11368" t="s">
        <v>21</v>
      </c>
      <c r="J11368" t="s">
        <v>22</v>
      </c>
      <c r="K11368" s="2">
        <v>512.9</v>
      </c>
      <c r="L11368" t="s">
        <v>17</v>
      </c>
      <c r="M11368">
        <f>YEAR(Table1[[#This Row],[order_date]])</f>
        <v>2023</v>
      </c>
      <c r="N11368">
        <f>MONTH(Table1[[#This Row],[order_date]])</f>
        <v>3</v>
      </c>
      <c r="O11368" s="3">
        <f>Table1[[#This Row],[sales]]-Table1[[#This Row],[profit]]</f>
        <v>2600.88</v>
      </c>
      <c r="P11368" s="3">
        <f>Table1[[#This Row],[sales]]*Table1[[#This Row],[quantity]]</f>
        <v>3113.78</v>
      </c>
      <c r="Q11368" s="9">
        <f>Table1[[#This Row],[delivery_date]]-Table1[[#This Row],[order_date]]</f>
        <v>2</v>
      </c>
    </row>
    <row r="11369" spans="1:17" x14ac:dyDescent="0.35">
      <c r="A11369" t="s">
        <v>11400</v>
      </c>
      <c r="B11369" t="s">
        <v>19</v>
      </c>
      <c r="C11369" t="s">
        <v>33</v>
      </c>
      <c r="D11369" s="2">
        <v>2609.8000000000002</v>
      </c>
      <c r="E11369">
        <v>0.45</v>
      </c>
      <c r="F11369">
        <v>8</v>
      </c>
      <c r="G11369" s="1">
        <v>44983</v>
      </c>
      <c r="H11369" s="1">
        <v>44989</v>
      </c>
      <c r="I11369" t="s">
        <v>21</v>
      </c>
      <c r="J11369" t="s">
        <v>16</v>
      </c>
      <c r="K11369" s="2">
        <v>685.19</v>
      </c>
      <c r="L11369" t="s">
        <v>28</v>
      </c>
      <c r="M11369">
        <f>YEAR(Table1[[#This Row],[order_date]])</f>
        <v>2023</v>
      </c>
      <c r="N11369">
        <f>MONTH(Table1[[#This Row],[order_date]])</f>
        <v>2</v>
      </c>
      <c r="O11369" s="3">
        <f>Table1[[#This Row],[sales]]-Table1[[#This Row],[profit]]</f>
        <v>1924.6100000000001</v>
      </c>
      <c r="P11369" s="3">
        <f>Table1[[#This Row],[sales]]*Table1[[#This Row],[quantity]]</f>
        <v>20878.400000000001</v>
      </c>
      <c r="Q11369" s="9">
        <f>Table1[[#This Row],[delivery_date]]-Table1[[#This Row],[order_date]]</f>
        <v>6</v>
      </c>
    </row>
    <row r="11370" spans="1:17" x14ac:dyDescent="0.35">
      <c r="A11370" t="s">
        <v>11401</v>
      </c>
      <c r="B11370" t="s">
        <v>13</v>
      </c>
      <c r="C11370" t="s">
        <v>33</v>
      </c>
      <c r="D11370" s="2">
        <v>1583.77</v>
      </c>
      <c r="E11370">
        <v>0.34</v>
      </c>
      <c r="F11370">
        <v>6</v>
      </c>
      <c r="G11370" s="1">
        <v>45058</v>
      </c>
      <c r="H11370" s="1">
        <v>45062</v>
      </c>
      <c r="I11370" t="s">
        <v>31</v>
      </c>
      <c r="J11370" t="s">
        <v>22</v>
      </c>
      <c r="K11370" s="2">
        <v>362.51</v>
      </c>
      <c r="L11370" t="s">
        <v>23</v>
      </c>
      <c r="M11370">
        <f>YEAR(Table1[[#This Row],[order_date]])</f>
        <v>2023</v>
      </c>
      <c r="N11370">
        <f>MONTH(Table1[[#This Row],[order_date]])</f>
        <v>5</v>
      </c>
      <c r="O11370" s="3">
        <f>Table1[[#This Row],[sales]]-Table1[[#This Row],[profit]]</f>
        <v>1221.26</v>
      </c>
      <c r="P11370" s="3">
        <f>Table1[[#This Row],[sales]]*Table1[[#This Row],[quantity]]</f>
        <v>9502.619999999999</v>
      </c>
      <c r="Q11370" s="9">
        <f>Table1[[#This Row],[delivery_date]]-Table1[[#This Row],[order_date]]</f>
        <v>4</v>
      </c>
    </row>
    <row r="11371" spans="1:17" x14ac:dyDescent="0.35">
      <c r="A11371" t="s">
        <v>11402</v>
      </c>
      <c r="B11371" t="s">
        <v>41</v>
      </c>
      <c r="C11371" t="s">
        <v>14</v>
      </c>
      <c r="D11371" s="2">
        <v>4143.8500000000004</v>
      </c>
      <c r="E11371">
        <v>0.21</v>
      </c>
      <c r="F11371">
        <v>2</v>
      </c>
      <c r="G11371" s="1">
        <v>45004</v>
      </c>
      <c r="H11371" s="1">
        <v>45009</v>
      </c>
      <c r="I11371" t="s">
        <v>31</v>
      </c>
      <c r="J11371" t="s">
        <v>16</v>
      </c>
      <c r="K11371" s="2">
        <v>663.1</v>
      </c>
      <c r="L11371" t="s">
        <v>28</v>
      </c>
      <c r="M11371">
        <f>YEAR(Table1[[#This Row],[order_date]])</f>
        <v>2023</v>
      </c>
      <c r="N11371">
        <f>MONTH(Table1[[#This Row],[order_date]])</f>
        <v>3</v>
      </c>
      <c r="O11371" s="3">
        <f>Table1[[#This Row],[sales]]-Table1[[#This Row],[profit]]</f>
        <v>3480.7500000000005</v>
      </c>
      <c r="P11371" s="3">
        <f>Table1[[#This Row],[sales]]*Table1[[#This Row],[quantity]]</f>
        <v>8287.7000000000007</v>
      </c>
      <c r="Q11371" s="9">
        <f>Table1[[#This Row],[delivery_date]]-Table1[[#This Row],[order_date]]</f>
        <v>5</v>
      </c>
    </row>
    <row r="11372" spans="1:17" x14ac:dyDescent="0.35">
      <c r="A11372" t="s">
        <v>11403</v>
      </c>
      <c r="B11372" t="s">
        <v>13</v>
      </c>
      <c r="C11372" t="s">
        <v>33</v>
      </c>
      <c r="D11372" s="2">
        <v>4161.09</v>
      </c>
      <c r="E11372">
        <v>0.3</v>
      </c>
      <c r="F11372">
        <v>8</v>
      </c>
      <c r="G11372" s="1">
        <v>45344</v>
      </c>
      <c r="H11372" s="1">
        <v>45350</v>
      </c>
      <c r="I11372" t="s">
        <v>21</v>
      </c>
      <c r="J11372" t="s">
        <v>22</v>
      </c>
      <c r="K11372" s="2">
        <v>515.33000000000004</v>
      </c>
      <c r="L11372" t="s">
        <v>34</v>
      </c>
      <c r="M11372">
        <f>YEAR(Table1[[#This Row],[order_date]])</f>
        <v>2024</v>
      </c>
      <c r="N11372">
        <f>MONTH(Table1[[#This Row],[order_date]])</f>
        <v>2</v>
      </c>
      <c r="O11372" s="3">
        <f>Table1[[#This Row],[sales]]-Table1[[#This Row],[profit]]</f>
        <v>3645.76</v>
      </c>
      <c r="P11372" s="3">
        <f>Table1[[#This Row],[sales]]*Table1[[#This Row],[quantity]]</f>
        <v>33288.720000000001</v>
      </c>
      <c r="Q11372" s="9">
        <f>Table1[[#This Row],[delivery_date]]-Table1[[#This Row],[order_date]]</f>
        <v>6</v>
      </c>
    </row>
    <row r="11373" spans="1:17" x14ac:dyDescent="0.35">
      <c r="A11373" t="s">
        <v>11404</v>
      </c>
      <c r="B11373" t="s">
        <v>19</v>
      </c>
      <c r="C11373" t="s">
        <v>33</v>
      </c>
      <c r="D11373" s="2">
        <v>2142.9499999999998</v>
      </c>
      <c r="E11373">
        <v>0.08</v>
      </c>
      <c r="F11373">
        <v>4</v>
      </c>
      <c r="G11373" s="1">
        <v>45088</v>
      </c>
      <c r="H11373" s="1">
        <v>45090</v>
      </c>
      <c r="I11373" t="s">
        <v>21</v>
      </c>
      <c r="J11373" t="s">
        <v>16</v>
      </c>
      <c r="K11373" s="2">
        <v>107.6</v>
      </c>
      <c r="L11373" t="s">
        <v>28</v>
      </c>
      <c r="M11373">
        <f>YEAR(Table1[[#This Row],[order_date]])</f>
        <v>2023</v>
      </c>
      <c r="N11373">
        <f>MONTH(Table1[[#This Row],[order_date]])</f>
        <v>6</v>
      </c>
      <c r="O11373" s="3">
        <f>Table1[[#This Row],[sales]]-Table1[[#This Row],[profit]]</f>
        <v>2035.35</v>
      </c>
      <c r="P11373" s="3">
        <f>Table1[[#This Row],[sales]]*Table1[[#This Row],[quantity]]</f>
        <v>8571.7999999999993</v>
      </c>
      <c r="Q11373" s="9">
        <f>Table1[[#This Row],[delivery_date]]-Table1[[#This Row],[order_date]]</f>
        <v>2</v>
      </c>
    </row>
    <row r="11374" spans="1:17" x14ac:dyDescent="0.35">
      <c r="A11374" t="s">
        <v>11405</v>
      </c>
      <c r="B11374" t="s">
        <v>19</v>
      </c>
      <c r="C11374" t="s">
        <v>20</v>
      </c>
      <c r="D11374" s="2">
        <v>3663.74</v>
      </c>
      <c r="E11374">
        <v>0.17</v>
      </c>
      <c r="F11374">
        <v>9</v>
      </c>
      <c r="G11374" s="1">
        <v>45473</v>
      </c>
      <c r="H11374" s="1">
        <v>45478</v>
      </c>
      <c r="I11374" t="s">
        <v>15</v>
      </c>
      <c r="J11374" t="s">
        <v>16</v>
      </c>
      <c r="K11374" s="2">
        <v>678.03</v>
      </c>
      <c r="L11374" t="s">
        <v>23</v>
      </c>
      <c r="M11374">
        <f>YEAR(Table1[[#This Row],[order_date]])</f>
        <v>2024</v>
      </c>
      <c r="N11374">
        <f>MONTH(Table1[[#This Row],[order_date]])</f>
        <v>6</v>
      </c>
      <c r="O11374" s="3">
        <f>Table1[[#This Row],[sales]]-Table1[[#This Row],[profit]]</f>
        <v>2985.71</v>
      </c>
      <c r="P11374" s="3">
        <f>Table1[[#This Row],[sales]]*Table1[[#This Row],[quantity]]</f>
        <v>32973.659999999996</v>
      </c>
      <c r="Q11374" s="9">
        <f>Table1[[#This Row],[delivery_date]]-Table1[[#This Row],[order_date]]</f>
        <v>5</v>
      </c>
    </row>
    <row r="11375" spans="1:17" x14ac:dyDescent="0.35">
      <c r="A11375" t="s">
        <v>11406</v>
      </c>
      <c r="B11375" t="s">
        <v>19</v>
      </c>
      <c r="C11375" t="s">
        <v>33</v>
      </c>
      <c r="D11375" s="2">
        <v>2291.4699999999998</v>
      </c>
      <c r="E11375">
        <v>0.37</v>
      </c>
      <c r="F11375">
        <v>9</v>
      </c>
      <c r="G11375" s="1">
        <v>45453</v>
      </c>
      <c r="H11375" s="1">
        <v>45457</v>
      </c>
      <c r="I11375" t="s">
        <v>21</v>
      </c>
      <c r="J11375" t="s">
        <v>22</v>
      </c>
      <c r="K11375" s="2">
        <v>343.19</v>
      </c>
      <c r="L11375" t="s">
        <v>39</v>
      </c>
      <c r="M11375">
        <f>YEAR(Table1[[#This Row],[order_date]])</f>
        <v>2024</v>
      </c>
      <c r="N11375">
        <f>MONTH(Table1[[#This Row],[order_date]])</f>
        <v>6</v>
      </c>
      <c r="O11375" s="3">
        <f>Table1[[#This Row],[sales]]-Table1[[#This Row],[profit]]</f>
        <v>1948.2799999999997</v>
      </c>
      <c r="P11375" s="3">
        <f>Table1[[#This Row],[sales]]*Table1[[#This Row],[quantity]]</f>
        <v>20623.23</v>
      </c>
      <c r="Q11375" s="9">
        <f>Table1[[#This Row],[delivery_date]]-Table1[[#This Row],[order_date]]</f>
        <v>4</v>
      </c>
    </row>
    <row r="11376" spans="1:17" x14ac:dyDescent="0.35">
      <c r="A11376" t="s">
        <v>11407</v>
      </c>
      <c r="B11376" t="s">
        <v>19</v>
      </c>
      <c r="C11376" t="s">
        <v>33</v>
      </c>
      <c r="D11376" s="2">
        <v>3724.33</v>
      </c>
      <c r="E11376">
        <v>0.28000000000000003</v>
      </c>
      <c r="F11376">
        <v>9</v>
      </c>
      <c r="G11376" s="1">
        <v>44946</v>
      </c>
      <c r="H11376" s="1">
        <v>44952</v>
      </c>
      <c r="I11376" t="s">
        <v>15</v>
      </c>
      <c r="J11376" t="s">
        <v>22</v>
      </c>
      <c r="K11376" s="2">
        <v>502.14</v>
      </c>
      <c r="L11376" t="s">
        <v>23</v>
      </c>
      <c r="M11376">
        <f>YEAR(Table1[[#This Row],[order_date]])</f>
        <v>2023</v>
      </c>
      <c r="N11376">
        <f>MONTH(Table1[[#This Row],[order_date]])</f>
        <v>1</v>
      </c>
      <c r="O11376" s="3">
        <f>Table1[[#This Row],[sales]]-Table1[[#This Row],[profit]]</f>
        <v>3222.19</v>
      </c>
      <c r="P11376" s="3">
        <f>Table1[[#This Row],[sales]]*Table1[[#This Row],[quantity]]</f>
        <v>33518.97</v>
      </c>
      <c r="Q11376" s="9">
        <f>Table1[[#This Row],[delivery_date]]-Table1[[#This Row],[order_date]]</f>
        <v>6</v>
      </c>
    </row>
    <row r="11377" spans="1:17" x14ac:dyDescent="0.35">
      <c r="A11377" t="s">
        <v>11408</v>
      </c>
      <c r="B11377" t="s">
        <v>19</v>
      </c>
      <c r="C11377" t="s">
        <v>20</v>
      </c>
      <c r="D11377" s="2">
        <v>4971.53</v>
      </c>
      <c r="E11377">
        <v>0.16</v>
      </c>
      <c r="F11377">
        <v>4</v>
      </c>
      <c r="G11377" s="1">
        <v>45402</v>
      </c>
      <c r="H11377" s="1">
        <v>45409</v>
      </c>
      <c r="I11377" t="s">
        <v>21</v>
      </c>
      <c r="J11377" t="s">
        <v>22</v>
      </c>
      <c r="K11377" s="2">
        <v>830.62</v>
      </c>
      <c r="L11377" t="s">
        <v>48</v>
      </c>
      <c r="M11377">
        <f>YEAR(Table1[[#This Row],[order_date]])</f>
        <v>2024</v>
      </c>
      <c r="N11377">
        <f>MONTH(Table1[[#This Row],[order_date]])</f>
        <v>4</v>
      </c>
      <c r="O11377" s="3">
        <f>Table1[[#This Row],[sales]]-Table1[[#This Row],[profit]]</f>
        <v>4140.91</v>
      </c>
      <c r="P11377" s="3">
        <f>Table1[[#This Row],[sales]]*Table1[[#This Row],[quantity]]</f>
        <v>19886.12</v>
      </c>
      <c r="Q11377" s="9">
        <f>Table1[[#This Row],[delivery_date]]-Table1[[#This Row],[order_date]]</f>
        <v>7</v>
      </c>
    </row>
    <row r="11378" spans="1:17" x14ac:dyDescent="0.35">
      <c r="A11378" t="s">
        <v>11409</v>
      </c>
      <c r="B11378" t="s">
        <v>19</v>
      </c>
      <c r="C11378" t="s">
        <v>33</v>
      </c>
      <c r="D11378" s="2">
        <v>1386.23</v>
      </c>
      <c r="E11378">
        <v>0.18</v>
      </c>
      <c r="F11378">
        <v>6</v>
      </c>
      <c r="G11378" s="1">
        <v>44964</v>
      </c>
      <c r="H11378" s="1">
        <v>44969</v>
      </c>
      <c r="I11378" t="s">
        <v>31</v>
      </c>
      <c r="J11378" t="s">
        <v>27</v>
      </c>
      <c r="K11378" s="2">
        <v>234.36</v>
      </c>
      <c r="L11378" t="s">
        <v>39</v>
      </c>
      <c r="M11378">
        <f>YEAR(Table1[[#This Row],[order_date]])</f>
        <v>2023</v>
      </c>
      <c r="N11378">
        <f>MONTH(Table1[[#This Row],[order_date]])</f>
        <v>2</v>
      </c>
      <c r="O11378" s="3">
        <f>Table1[[#This Row],[sales]]-Table1[[#This Row],[profit]]</f>
        <v>1151.8699999999999</v>
      </c>
      <c r="P11378" s="3">
        <f>Table1[[#This Row],[sales]]*Table1[[#This Row],[quantity]]</f>
        <v>8317.380000000001</v>
      </c>
      <c r="Q11378" s="9">
        <f>Table1[[#This Row],[delivery_date]]-Table1[[#This Row],[order_date]]</f>
        <v>5</v>
      </c>
    </row>
    <row r="11379" spans="1:17" x14ac:dyDescent="0.35">
      <c r="A11379" t="s">
        <v>11410</v>
      </c>
      <c r="B11379" t="s">
        <v>13</v>
      </c>
      <c r="C11379" t="s">
        <v>33</v>
      </c>
      <c r="D11379" s="2">
        <v>3206.86</v>
      </c>
      <c r="E11379">
        <v>0.4</v>
      </c>
      <c r="F11379">
        <v>4</v>
      </c>
      <c r="G11379" s="1">
        <v>45587</v>
      </c>
      <c r="H11379" s="1">
        <v>45594</v>
      </c>
      <c r="I11379" t="s">
        <v>15</v>
      </c>
      <c r="J11379" t="s">
        <v>22</v>
      </c>
      <c r="K11379" s="2">
        <v>622.45000000000005</v>
      </c>
      <c r="L11379" t="s">
        <v>23</v>
      </c>
      <c r="M11379">
        <f>YEAR(Table1[[#This Row],[order_date]])</f>
        <v>2024</v>
      </c>
      <c r="N11379">
        <f>MONTH(Table1[[#This Row],[order_date]])</f>
        <v>10</v>
      </c>
      <c r="O11379" s="3">
        <f>Table1[[#This Row],[sales]]-Table1[[#This Row],[profit]]</f>
        <v>2584.41</v>
      </c>
      <c r="P11379" s="3">
        <f>Table1[[#This Row],[sales]]*Table1[[#This Row],[quantity]]</f>
        <v>12827.44</v>
      </c>
      <c r="Q11379" s="9">
        <f>Table1[[#This Row],[delivery_date]]-Table1[[#This Row],[order_date]]</f>
        <v>7</v>
      </c>
    </row>
    <row r="11380" spans="1:17" x14ac:dyDescent="0.35">
      <c r="A11380" t="s">
        <v>11411</v>
      </c>
      <c r="B11380" t="s">
        <v>25</v>
      </c>
      <c r="C11380" t="s">
        <v>14</v>
      </c>
      <c r="D11380" s="2">
        <v>1961.4</v>
      </c>
      <c r="E11380">
        <v>0.27</v>
      </c>
      <c r="F11380">
        <v>5</v>
      </c>
      <c r="G11380" s="1">
        <v>45142</v>
      </c>
      <c r="H11380" s="1">
        <v>45145</v>
      </c>
      <c r="I11380" t="s">
        <v>15</v>
      </c>
      <c r="J11380" t="s">
        <v>16</v>
      </c>
      <c r="K11380" s="2">
        <v>420.94</v>
      </c>
      <c r="L11380" t="s">
        <v>17</v>
      </c>
      <c r="M11380">
        <f>YEAR(Table1[[#This Row],[order_date]])</f>
        <v>2023</v>
      </c>
      <c r="N11380">
        <f>MONTH(Table1[[#This Row],[order_date]])</f>
        <v>8</v>
      </c>
      <c r="O11380" s="3">
        <f>Table1[[#This Row],[sales]]-Table1[[#This Row],[profit]]</f>
        <v>1540.46</v>
      </c>
      <c r="P11380" s="3">
        <f>Table1[[#This Row],[sales]]*Table1[[#This Row],[quantity]]</f>
        <v>9807</v>
      </c>
      <c r="Q11380" s="9">
        <f>Table1[[#This Row],[delivery_date]]-Table1[[#This Row],[order_date]]</f>
        <v>3</v>
      </c>
    </row>
    <row r="11381" spans="1:17" x14ac:dyDescent="0.35">
      <c r="A11381" t="s">
        <v>11412</v>
      </c>
      <c r="B11381" t="s">
        <v>13</v>
      </c>
      <c r="C11381" t="s">
        <v>33</v>
      </c>
      <c r="D11381" s="2">
        <v>2787.02</v>
      </c>
      <c r="E11381">
        <v>0.12</v>
      </c>
      <c r="F11381">
        <v>7</v>
      </c>
      <c r="G11381" s="1">
        <v>44936</v>
      </c>
      <c r="H11381" s="1">
        <v>44942</v>
      </c>
      <c r="I11381" t="s">
        <v>31</v>
      </c>
      <c r="J11381" t="s">
        <v>22</v>
      </c>
      <c r="K11381" s="2">
        <v>253.34</v>
      </c>
      <c r="L11381" t="s">
        <v>48</v>
      </c>
      <c r="M11381">
        <f>YEAR(Table1[[#This Row],[order_date]])</f>
        <v>2023</v>
      </c>
      <c r="N11381">
        <f>MONTH(Table1[[#This Row],[order_date]])</f>
        <v>1</v>
      </c>
      <c r="O11381" s="3">
        <f>Table1[[#This Row],[sales]]-Table1[[#This Row],[profit]]</f>
        <v>2533.6799999999998</v>
      </c>
      <c r="P11381" s="3">
        <f>Table1[[#This Row],[sales]]*Table1[[#This Row],[quantity]]</f>
        <v>19509.14</v>
      </c>
      <c r="Q11381" s="9">
        <f>Table1[[#This Row],[delivery_date]]-Table1[[#This Row],[order_date]]</f>
        <v>6</v>
      </c>
    </row>
    <row r="11382" spans="1:17" x14ac:dyDescent="0.35">
      <c r="A11382" t="s">
        <v>11413</v>
      </c>
      <c r="B11382" t="s">
        <v>41</v>
      </c>
      <c r="C11382" t="s">
        <v>33</v>
      </c>
      <c r="D11382" s="2">
        <v>4383.32</v>
      </c>
      <c r="E11382">
        <v>0.15</v>
      </c>
      <c r="F11382">
        <v>7</v>
      </c>
      <c r="G11382" s="1">
        <v>45026</v>
      </c>
      <c r="H11382" s="1">
        <v>45029</v>
      </c>
      <c r="I11382" t="s">
        <v>31</v>
      </c>
      <c r="J11382" t="s">
        <v>16</v>
      </c>
      <c r="K11382" s="2">
        <v>462.49</v>
      </c>
      <c r="L11382" t="s">
        <v>39</v>
      </c>
      <c r="M11382">
        <f>YEAR(Table1[[#This Row],[order_date]])</f>
        <v>2023</v>
      </c>
      <c r="N11382">
        <f>MONTH(Table1[[#This Row],[order_date]])</f>
        <v>4</v>
      </c>
      <c r="O11382" s="3">
        <f>Table1[[#This Row],[sales]]-Table1[[#This Row],[profit]]</f>
        <v>3920.83</v>
      </c>
      <c r="P11382" s="3">
        <f>Table1[[#This Row],[sales]]*Table1[[#This Row],[quantity]]</f>
        <v>30683.239999999998</v>
      </c>
      <c r="Q11382" s="9">
        <f>Table1[[#This Row],[delivery_date]]-Table1[[#This Row],[order_date]]</f>
        <v>3</v>
      </c>
    </row>
    <row r="11383" spans="1:17" x14ac:dyDescent="0.35">
      <c r="A11383" t="s">
        <v>11414</v>
      </c>
      <c r="B11383" t="s">
        <v>13</v>
      </c>
      <c r="C11383" t="s">
        <v>14</v>
      </c>
      <c r="D11383" s="2">
        <v>1803.12</v>
      </c>
      <c r="E11383">
        <v>0.23</v>
      </c>
      <c r="F11383">
        <v>6</v>
      </c>
      <c r="G11383" s="1">
        <v>45364</v>
      </c>
      <c r="H11383" s="1">
        <v>45368</v>
      </c>
      <c r="I11383" t="s">
        <v>21</v>
      </c>
      <c r="J11383" t="s">
        <v>22</v>
      </c>
      <c r="K11383" s="2">
        <v>296.07</v>
      </c>
      <c r="L11383" t="s">
        <v>28</v>
      </c>
      <c r="M11383">
        <f>YEAR(Table1[[#This Row],[order_date]])</f>
        <v>2024</v>
      </c>
      <c r="N11383">
        <f>MONTH(Table1[[#This Row],[order_date]])</f>
        <v>3</v>
      </c>
      <c r="O11383" s="3">
        <f>Table1[[#This Row],[sales]]-Table1[[#This Row],[profit]]</f>
        <v>1507.05</v>
      </c>
      <c r="P11383" s="3">
        <f>Table1[[#This Row],[sales]]*Table1[[#This Row],[quantity]]</f>
        <v>10818.72</v>
      </c>
      <c r="Q11383" s="9">
        <f>Table1[[#This Row],[delivery_date]]-Table1[[#This Row],[order_date]]</f>
        <v>4</v>
      </c>
    </row>
    <row r="11384" spans="1:17" x14ac:dyDescent="0.35">
      <c r="A11384" t="s">
        <v>11415</v>
      </c>
      <c r="B11384" t="s">
        <v>19</v>
      </c>
      <c r="C11384" t="s">
        <v>20</v>
      </c>
      <c r="D11384" s="2">
        <v>454.7</v>
      </c>
      <c r="E11384">
        <v>0.38</v>
      </c>
      <c r="F11384">
        <v>4</v>
      </c>
      <c r="G11384" s="1">
        <v>45319</v>
      </c>
      <c r="H11384" s="1">
        <v>45324</v>
      </c>
      <c r="I11384" t="s">
        <v>15</v>
      </c>
      <c r="J11384" t="s">
        <v>16</v>
      </c>
      <c r="K11384" s="2">
        <v>52.95</v>
      </c>
      <c r="L11384" t="s">
        <v>39</v>
      </c>
      <c r="M11384">
        <f>YEAR(Table1[[#This Row],[order_date]])</f>
        <v>2024</v>
      </c>
      <c r="N11384">
        <f>MONTH(Table1[[#This Row],[order_date]])</f>
        <v>1</v>
      </c>
      <c r="O11384" s="3">
        <f>Table1[[#This Row],[sales]]-Table1[[#This Row],[profit]]</f>
        <v>401.75</v>
      </c>
      <c r="P11384" s="3">
        <f>Table1[[#This Row],[sales]]*Table1[[#This Row],[quantity]]</f>
        <v>1818.8</v>
      </c>
      <c r="Q11384" s="9">
        <f>Table1[[#This Row],[delivery_date]]-Table1[[#This Row],[order_date]]</f>
        <v>5</v>
      </c>
    </row>
    <row r="11385" spans="1:17" x14ac:dyDescent="0.35">
      <c r="A11385" t="s">
        <v>11416</v>
      </c>
      <c r="B11385" t="s">
        <v>13</v>
      </c>
      <c r="C11385" t="s">
        <v>33</v>
      </c>
      <c r="D11385" s="2">
        <v>4014.79</v>
      </c>
      <c r="E11385">
        <v>0.5</v>
      </c>
      <c r="F11385">
        <v>5</v>
      </c>
      <c r="G11385" s="1">
        <v>45652</v>
      </c>
      <c r="H11385" s="1">
        <v>45656</v>
      </c>
      <c r="I11385" t="s">
        <v>31</v>
      </c>
      <c r="J11385" t="s">
        <v>16</v>
      </c>
      <c r="K11385" s="2">
        <v>998.41</v>
      </c>
      <c r="L11385" t="s">
        <v>39</v>
      </c>
      <c r="M11385">
        <f>YEAR(Table1[[#This Row],[order_date]])</f>
        <v>2024</v>
      </c>
      <c r="N11385">
        <f>MONTH(Table1[[#This Row],[order_date]])</f>
        <v>12</v>
      </c>
      <c r="O11385" s="3">
        <f>Table1[[#This Row],[sales]]-Table1[[#This Row],[profit]]</f>
        <v>3016.38</v>
      </c>
      <c r="P11385" s="3">
        <f>Table1[[#This Row],[sales]]*Table1[[#This Row],[quantity]]</f>
        <v>20073.95</v>
      </c>
      <c r="Q11385" s="9">
        <f>Table1[[#This Row],[delivery_date]]-Table1[[#This Row],[order_date]]</f>
        <v>4</v>
      </c>
    </row>
    <row r="11386" spans="1:17" x14ac:dyDescent="0.35">
      <c r="A11386" t="s">
        <v>11417</v>
      </c>
      <c r="B11386" t="s">
        <v>25</v>
      </c>
      <c r="C11386" t="s">
        <v>36</v>
      </c>
      <c r="D11386" s="2">
        <v>2819.62</v>
      </c>
      <c r="E11386">
        <v>0.09</v>
      </c>
      <c r="F11386">
        <v>5</v>
      </c>
      <c r="G11386" s="1">
        <v>45027</v>
      </c>
      <c r="H11386" s="1">
        <v>45030</v>
      </c>
      <c r="I11386" t="s">
        <v>15</v>
      </c>
      <c r="J11386" t="s">
        <v>27</v>
      </c>
      <c r="K11386" s="2">
        <v>480.2</v>
      </c>
      <c r="L11386" t="s">
        <v>28</v>
      </c>
      <c r="M11386">
        <f>YEAR(Table1[[#This Row],[order_date]])</f>
        <v>2023</v>
      </c>
      <c r="N11386">
        <f>MONTH(Table1[[#This Row],[order_date]])</f>
        <v>4</v>
      </c>
      <c r="O11386" s="3">
        <f>Table1[[#This Row],[sales]]-Table1[[#This Row],[profit]]</f>
        <v>2339.42</v>
      </c>
      <c r="P11386" s="3">
        <f>Table1[[#This Row],[sales]]*Table1[[#This Row],[quantity]]</f>
        <v>14098.099999999999</v>
      </c>
      <c r="Q11386" s="9">
        <f>Table1[[#This Row],[delivery_date]]-Table1[[#This Row],[order_date]]</f>
        <v>3</v>
      </c>
    </row>
    <row r="11387" spans="1:17" x14ac:dyDescent="0.35">
      <c r="A11387" t="s">
        <v>11418</v>
      </c>
      <c r="B11387" t="s">
        <v>41</v>
      </c>
      <c r="C11387" t="s">
        <v>20</v>
      </c>
      <c r="D11387" s="2">
        <v>2302.06</v>
      </c>
      <c r="E11387">
        <v>0.38</v>
      </c>
      <c r="F11387">
        <v>9</v>
      </c>
      <c r="G11387" s="1">
        <v>45289</v>
      </c>
      <c r="H11387" s="1">
        <v>45294</v>
      </c>
      <c r="I11387" t="s">
        <v>15</v>
      </c>
      <c r="J11387" t="s">
        <v>27</v>
      </c>
      <c r="K11387" s="2">
        <v>423.21</v>
      </c>
      <c r="L11387" t="s">
        <v>23</v>
      </c>
      <c r="M11387">
        <f>YEAR(Table1[[#This Row],[order_date]])</f>
        <v>2023</v>
      </c>
      <c r="N11387">
        <f>MONTH(Table1[[#This Row],[order_date]])</f>
        <v>12</v>
      </c>
      <c r="O11387" s="3">
        <f>Table1[[#This Row],[sales]]-Table1[[#This Row],[profit]]</f>
        <v>1878.85</v>
      </c>
      <c r="P11387" s="3">
        <f>Table1[[#This Row],[sales]]*Table1[[#This Row],[quantity]]</f>
        <v>20718.54</v>
      </c>
      <c r="Q11387" s="9">
        <f>Table1[[#This Row],[delivery_date]]-Table1[[#This Row],[order_date]]</f>
        <v>5</v>
      </c>
    </row>
    <row r="11388" spans="1:17" x14ac:dyDescent="0.35">
      <c r="A11388" t="s">
        <v>11419</v>
      </c>
      <c r="B11388" t="s">
        <v>13</v>
      </c>
      <c r="C11388" t="s">
        <v>20</v>
      </c>
      <c r="D11388" s="2">
        <v>998.33</v>
      </c>
      <c r="E11388">
        <v>0.31</v>
      </c>
      <c r="F11388">
        <v>6</v>
      </c>
      <c r="G11388" s="1">
        <v>45206</v>
      </c>
      <c r="H11388" s="1">
        <v>45209</v>
      </c>
      <c r="I11388" t="s">
        <v>21</v>
      </c>
      <c r="J11388" t="s">
        <v>16</v>
      </c>
      <c r="K11388" s="2">
        <v>189.88</v>
      </c>
      <c r="L11388" t="s">
        <v>23</v>
      </c>
      <c r="M11388">
        <f>YEAR(Table1[[#This Row],[order_date]])</f>
        <v>2023</v>
      </c>
      <c r="N11388">
        <f>MONTH(Table1[[#This Row],[order_date]])</f>
        <v>10</v>
      </c>
      <c r="O11388" s="3">
        <f>Table1[[#This Row],[sales]]-Table1[[#This Row],[profit]]</f>
        <v>808.45</v>
      </c>
      <c r="P11388" s="3">
        <f>Table1[[#This Row],[sales]]*Table1[[#This Row],[quantity]]</f>
        <v>5989.9800000000005</v>
      </c>
      <c r="Q11388" s="9">
        <f>Table1[[#This Row],[delivery_date]]-Table1[[#This Row],[order_date]]</f>
        <v>3</v>
      </c>
    </row>
    <row r="11389" spans="1:17" x14ac:dyDescent="0.35">
      <c r="A11389" t="s">
        <v>11420</v>
      </c>
      <c r="B11389" t="s">
        <v>25</v>
      </c>
      <c r="C11389" t="s">
        <v>33</v>
      </c>
      <c r="D11389" s="2">
        <v>554.98</v>
      </c>
      <c r="E11389">
        <v>0.27</v>
      </c>
      <c r="F11389">
        <v>4</v>
      </c>
      <c r="G11389" s="1">
        <v>44930</v>
      </c>
      <c r="H11389" s="1">
        <v>44935</v>
      </c>
      <c r="I11389" t="s">
        <v>15</v>
      </c>
      <c r="J11389" t="s">
        <v>16</v>
      </c>
      <c r="K11389" s="2">
        <v>128.5</v>
      </c>
      <c r="L11389" t="s">
        <v>48</v>
      </c>
      <c r="M11389">
        <f>YEAR(Table1[[#This Row],[order_date]])</f>
        <v>2023</v>
      </c>
      <c r="N11389">
        <f>MONTH(Table1[[#This Row],[order_date]])</f>
        <v>1</v>
      </c>
      <c r="O11389" s="3">
        <f>Table1[[#This Row],[sales]]-Table1[[#This Row],[profit]]</f>
        <v>426.48</v>
      </c>
      <c r="P11389" s="3">
        <f>Table1[[#This Row],[sales]]*Table1[[#This Row],[quantity]]</f>
        <v>2219.92</v>
      </c>
      <c r="Q11389" s="9">
        <f>Table1[[#This Row],[delivery_date]]-Table1[[#This Row],[order_date]]</f>
        <v>5</v>
      </c>
    </row>
    <row r="11390" spans="1:17" x14ac:dyDescent="0.35">
      <c r="A11390" t="s">
        <v>11421</v>
      </c>
      <c r="B11390" t="s">
        <v>13</v>
      </c>
      <c r="C11390" t="s">
        <v>14</v>
      </c>
      <c r="D11390" s="2">
        <v>1465.8</v>
      </c>
      <c r="E11390">
        <v>0.48</v>
      </c>
      <c r="F11390">
        <v>6</v>
      </c>
      <c r="G11390" s="1">
        <v>45556</v>
      </c>
      <c r="H11390" s="1">
        <v>45562</v>
      </c>
      <c r="I11390" t="s">
        <v>21</v>
      </c>
      <c r="J11390" t="s">
        <v>16</v>
      </c>
      <c r="K11390" s="2">
        <v>332.1</v>
      </c>
      <c r="L11390" t="s">
        <v>34</v>
      </c>
      <c r="M11390">
        <f>YEAR(Table1[[#This Row],[order_date]])</f>
        <v>2024</v>
      </c>
      <c r="N11390">
        <f>MONTH(Table1[[#This Row],[order_date]])</f>
        <v>9</v>
      </c>
      <c r="O11390" s="3">
        <f>Table1[[#This Row],[sales]]-Table1[[#This Row],[profit]]</f>
        <v>1133.6999999999998</v>
      </c>
      <c r="P11390" s="3">
        <f>Table1[[#This Row],[sales]]*Table1[[#This Row],[quantity]]</f>
        <v>8794.7999999999993</v>
      </c>
      <c r="Q11390" s="9">
        <f>Table1[[#This Row],[delivery_date]]-Table1[[#This Row],[order_date]]</f>
        <v>6</v>
      </c>
    </row>
    <row r="11391" spans="1:17" x14ac:dyDescent="0.35">
      <c r="A11391" t="s">
        <v>11422</v>
      </c>
      <c r="B11391" t="s">
        <v>41</v>
      </c>
      <c r="C11391" t="s">
        <v>20</v>
      </c>
      <c r="D11391" s="2">
        <v>3622.63</v>
      </c>
      <c r="E11391">
        <v>0.16</v>
      </c>
      <c r="F11391">
        <v>7</v>
      </c>
      <c r="G11391" s="1">
        <v>45077</v>
      </c>
      <c r="H11391" s="1">
        <v>45079</v>
      </c>
      <c r="I11391" t="s">
        <v>15</v>
      </c>
      <c r="J11391" t="s">
        <v>22</v>
      </c>
      <c r="K11391" s="2">
        <v>803.64</v>
      </c>
      <c r="L11391" t="s">
        <v>23</v>
      </c>
      <c r="M11391">
        <f>YEAR(Table1[[#This Row],[order_date]])</f>
        <v>2023</v>
      </c>
      <c r="N11391">
        <f>MONTH(Table1[[#This Row],[order_date]])</f>
        <v>5</v>
      </c>
      <c r="O11391" s="3">
        <f>Table1[[#This Row],[sales]]-Table1[[#This Row],[profit]]</f>
        <v>2818.9900000000002</v>
      </c>
      <c r="P11391" s="3">
        <f>Table1[[#This Row],[sales]]*Table1[[#This Row],[quantity]]</f>
        <v>25358.41</v>
      </c>
      <c r="Q11391" s="9">
        <f>Table1[[#This Row],[delivery_date]]-Table1[[#This Row],[order_date]]</f>
        <v>2</v>
      </c>
    </row>
    <row r="11392" spans="1:17" x14ac:dyDescent="0.35">
      <c r="A11392" t="s">
        <v>11423</v>
      </c>
      <c r="B11392" t="s">
        <v>13</v>
      </c>
      <c r="C11392" t="s">
        <v>14</v>
      </c>
      <c r="D11392" s="2">
        <v>2117.6799999999998</v>
      </c>
      <c r="E11392">
        <v>0.09</v>
      </c>
      <c r="F11392">
        <v>7</v>
      </c>
      <c r="G11392" s="1">
        <v>44968</v>
      </c>
      <c r="H11392" s="1">
        <v>44972</v>
      </c>
      <c r="I11392" t="s">
        <v>15</v>
      </c>
      <c r="J11392" t="s">
        <v>22</v>
      </c>
      <c r="K11392" s="2">
        <v>149.06</v>
      </c>
      <c r="L11392" t="s">
        <v>28</v>
      </c>
      <c r="M11392">
        <f>YEAR(Table1[[#This Row],[order_date]])</f>
        <v>2023</v>
      </c>
      <c r="N11392">
        <f>MONTH(Table1[[#This Row],[order_date]])</f>
        <v>2</v>
      </c>
      <c r="O11392" s="3">
        <f>Table1[[#This Row],[sales]]-Table1[[#This Row],[profit]]</f>
        <v>1968.62</v>
      </c>
      <c r="P11392" s="3">
        <f>Table1[[#This Row],[sales]]*Table1[[#This Row],[quantity]]</f>
        <v>14823.759999999998</v>
      </c>
      <c r="Q11392" s="9">
        <f>Table1[[#This Row],[delivery_date]]-Table1[[#This Row],[order_date]]</f>
        <v>4</v>
      </c>
    </row>
    <row r="11393" spans="1:17" x14ac:dyDescent="0.35">
      <c r="A11393" t="s">
        <v>11424</v>
      </c>
      <c r="B11393" t="s">
        <v>19</v>
      </c>
      <c r="C11393" t="s">
        <v>36</v>
      </c>
      <c r="D11393" s="2">
        <v>2894.12</v>
      </c>
      <c r="E11393">
        <v>0.44</v>
      </c>
      <c r="F11393">
        <v>3</v>
      </c>
      <c r="G11393" s="1">
        <v>45302</v>
      </c>
      <c r="H11393" s="1">
        <v>45309</v>
      </c>
      <c r="I11393" t="s">
        <v>15</v>
      </c>
      <c r="J11393" t="s">
        <v>22</v>
      </c>
      <c r="K11393" s="2">
        <v>688.53</v>
      </c>
      <c r="L11393" t="s">
        <v>28</v>
      </c>
      <c r="M11393">
        <f>YEAR(Table1[[#This Row],[order_date]])</f>
        <v>2024</v>
      </c>
      <c r="N11393">
        <f>MONTH(Table1[[#This Row],[order_date]])</f>
        <v>1</v>
      </c>
      <c r="O11393" s="3">
        <f>Table1[[#This Row],[sales]]-Table1[[#This Row],[profit]]</f>
        <v>2205.59</v>
      </c>
      <c r="P11393" s="3">
        <f>Table1[[#This Row],[sales]]*Table1[[#This Row],[quantity]]</f>
        <v>8682.36</v>
      </c>
      <c r="Q11393" s="9">
        <f>Table1[[#This Row],[delivery_date]]-Table1[[#This Row],[order_date]]</f>
        <v>7</v>
      </c>
    </row>
    <row r="11394" spans="1:17" x14ac:dyDescent="0.35">
      <c r="A11394" t="s">
        <v>11425</v>
      </c>
      <c r="B11394" t="s">
        <v>13</v>
      </c>
      <c r="C11394" t="s">
        <v>14</v>
      </c>
      <c r="D11394" s="2">
        <v>502.02</v>
      </c>
      <c r="E11394">
        <v>0.03</v>
      </c>
      <c r="F11394">
        <v>6</v>
      </c>
      <c r="G11394" s="1">
        <v>45555</v>
      </c>
      <c r="H11394" s="1">
        <v>45562</v>
      </c>
      <c r="I11394" t="s">
        <v>21</v>
      </c>
      <c r="J11394" t="s">
        <v>16</v>
      </c>
      <c r="K11394" s="2">
        <v>124.36</v>
      </c>
      <c r="L11394" t="s">
        <v>48</v>
      </c>
      <c r="M11394">
        <f>YEAR(Table1[[#This Row],[order_date]])</f>
        <v>2024</v>
      </c>
      <c r="N11394">
        <f>MONTH(Table1[[#This Row],[order_date]])</f>
        <v>9</v>
      </c>
      <c r="O11394" s="3">
        <f>Table1[[#This Row],[sales]]-Table1[[#This Row],[profit]]</f>
        <v>377.65999999999997</v>
      </c>
      <c r="P11394" s="3">
        <f>Table1[[#This Row],[sales]]*Table1[[#This Row],[quantity]]</f>
        <v>3012.12</v>
      </c>
      <c r="Q11394" s="9">
        <f>Table1[[#This Row],[delivery_date]]-Table1[[#This Row],[order_date]]</f>
        <v>7</v>
      </c>
    </row>
    <row r="11395" spans="1:17" x14ac:dyDescent="0.35">
      <c r="A11395" t="s">
        <v>11426</v>
      </c>
      <c r="B11395" t="s">
        <v>25</v>
      </c>
      <c r="C11395" t="s">
        <v>26</v>
      </c>
      <c r="D11395" s="2">
        <v>703.89</v>
      </c>
      <c r="E11395">
        <v>0.41</v>
      </c>
      <c r="F11395">
        <v>7</v>
      </c>
      <c r="G11395" s="1">
        <v>44945</v>
      </c>
      <c r="H11395" s="1">
        <v>44951</v>
      </c>
      <c r="I11395" t="s">
        <v>21</v>
      </c>
      <c r="J11395" t="s">
        <v>16</v>
      </c>
      <c r="K11395" s="2">
        <v>148.21</v>
      </c>
      <c r="L11395" t="s">
        <v>17</v>
      </c>
      <c r="M11395">
        <f>YEAR(Table1[[#This Row],[order_date]])</f>
        <v>2023</v>
      </c>
      <c r="N11395">
        <f>MONTH(Table1[[#This Row],[order_date]])</f>
        <v>1</v>
      </c>
      <c r="O11395" s="3">
        <f>Table1[[#This Row],[sales]]-Table1[[#This Row],[profit]]</f>
        <v>555.67999999999995</v>
      </c>
      <c r="P11395" s="3">
        <f>Table1[[#This Row],[sales]]*Table1[[#This Row],[quantity]]</f>
        <v>4927.2299999999996</v>
      </c>
      <c r="Q11395" s="9">
        <f>Table1[[#This Row],[delivery_date]]-Table1[[#This Row],[order_date]]</f>
        <v>6</v>
      </c>
    </row>
    <row r="11396" spans="1:17" x14ac:dyDescent="0.35">
      <c r="A11396" t="s">
        <v>11427</v>
      </c>
      <c r="B11396" t="s">
        <v>13</v>
      </c>
      <c r="C11396" t="s">
        <v>14</v>
      </c>
      <c r="D11396" s="2">
        <v>155.4</v>
      </c>
      <c r="E11396">
        <v>0.28999999999999998</v>
      </c>
      <c r="F11396">
        <v>1</v>
      </c>
      <c r="G11396" s="1">
        <v>45338</v>
      </c>
      <c r="H11396" s="1">
        <v>45344</v>
      </c>
      <c r="I11396" t="s">
        <v>15</v>
      </c>
      <c r="J11396" t="s">
        <v>22</v>
      </c>
      <c r="K11396" s="2">
        <v>40.880000000000003</v>
      </c>
      <c r="L11396" t="s">
        <v>23</v>
      </c>
      <c r="M11396">
        <f>YEAR(Table1[[#This Row],[order_date]])</f>
        <v>2024</v>
      </c>
      <c r="N11396">
        <f>MONTH(Table1[[#This Row],[order_date]])</f>
        <v>2</v>
      </c>
      <c r="O11396" s="3">
        <f>Table1[[#This Row],[sales]]-Table1[[#This Row],[profit]]</f>
        <v>114.52000000000001</v>
      </c>
      <c r="P11396" s="3">
        <f>Table1[[#This Row],[sales]]*Table1[[#This Row],[quantity]]</f>
        <v>155.4</v>
      </c>
      <c r="Q11396" s="9">
        <f>Table1[[#This Row],[delivery_date]]-Table1[[#This Row],[order_date]]</f>
        <v>6</v>
      </c>
    </row>
    <row r="11397" spans="1:17" x14ac:dyDescent="0.35">
      <c r="A11397" t="s">
        <v>11428</v>
      </c>
      <c r="B11397" t="s">
        <v>25</v>
      </c>
      <c r="C11397" t="s">
        <v>20</v>
      </c>
      <c r="D11397" s="2">
        <v>3399.09</v>
      </c>
      <c r="E11397">
        <v>0.08</v>
      </c>
      <c r="F11397">
        <v>4</v>
      </c>
      <c r="G11397" s="1">
        <v>45462</v>
      </c>
      <c r="H11397" s="1">
        <v>45467</v>
      </c>
      <c r="I11397" t="s">
        <v>31</v>
      </c>
      <c r="J11397" t="s">
        <v>27</v>
      </c>
      <c r="K11397" s="2">
        <v>429.47</v>
      </c>
      <c r="L11397" t="s">
        <v>28</v>
      </c>
      <c r="M11397">
        <f>YEAR(Table1[[#This Row],[order_date]])</f>
        <v>2024</v>
      </c>
      <c r="N11397">
        <f>MONTH(Table1[[#This Row],[order_date]])</f>
        <v>6</v>
      </c>
      <c r="O11397" s="3">
        <f>Table1[[#This Row],[sales]]-Table1[[#This Row],[profit]]</f>
        <v>2969.62</v>
      </c>
      <c r="P11397" s="3">
        <f>Table1[[#This Row],[sales]]*Table1[[#This Row],[quantity]]</f>
        <v>13596.36</v>
      </c>
      <c r="Q11397" s="9">
        <f>Table1[[#This Row],[delivery_date]]-Table1[[#This Row],[order_date]]</f>
        <v>5</v>
      </c>
    </row>
    <row r="11398" spans="1:17" x14ac:dyDescent="0.35">
      <c r="A11398" t="s">
        <v>11429</v>
      </c>
      <c r="B11398" t="s">
        <v>41</v>
      </c>
      <c r="C11398" t="s">
        <v>14</v>
      </c>
      <c r="D11398" s="2">
        <v>1395.83</v>
      </c>
      <c r="E11398">
        <v>0.11</v>
      </c>
      <c r="F11398">
        <v>7</v>
      </c>
      <c r="G11398" s="1">
        <v>45162</v>
      </c>
      <c r="H11398" s="1">
        <v>45168</v>
      </c>
      <c r="I11398" t="s">
        <v>31</v>
      </c>
      <c r="J11398" t="s">
        <v>27</v>
      </c>
      <c r="K11398" s="2">
        <v>97.14</v>
      </c>
      <c r="L11398" t="s">
        <v>34</v>
      </c>
      <c r="M11398">
        <f>YEAR(Table1[[#This Row],[order_date]])</f>
        <v>2023</v>
      </c>
      <c r="N11398">
        <f>MONTH(Table1[[#This Row],[order_date]])</f>
        <v>8</v>
      </c>
      <c r="O11398" s="3">
        <f>Table1[[#This Row],[sales]]-Table1[[#This Row],[profit]]</f>
        <v>1298.6899999999998</v>
      </c>
      <c r="P11398" s="3">
        <f>Table1[[#This Row],[sales]]*Table1[[#This Row],[quantity]]</f>
        <v>9770.81</v>
      </c>
      <c r="Q11398" s="9">
        <f>Table1[[#This Row],[delivery_date]]-Table1[[#This Row],[order_date]]</f>
        <v>6</v>
      </c>
    </row>
    <row r="11399" spans="1:17" x14ac:dyDescent="0.35">
      <c r="A11399" t="s">
        <v>11430</v>
      </c>
      <c r="B11399" t="s">
        <v>13</v>
      </c>
      <c r="C11399" t="s">
        <v>14</v>
      </c>
      <c r="D11399" s="2">
        <v>4837.9399999999996</v>
      </c>
      <c r="E11399">
        <v>0.08</v>
      </c>
      <c r="F11399">
        <v>1</v>
      </c>
      <c r="G11399" s="1">
        <v>45431</v>
      </c>
      <c r="H11399" s="1">
        <v>45437</v>
      </c>
      <c r="I11399" t="s">
        <v>31</v>
      </c>
      <c r="J11399" t="s">
        <v>27</v>
      </c>
      <c r="K11399" s="2">
        <v>611.44000000000005</v>
      </c>
      <c r="L11399" t="s">
        <v>34</v>
      </c>
      <c r="M11399">
        <f>YEAR(Table1[[#This Row],[order_date]])</f>
        <v>2024</v>
      </c>
      <c r="N11399">
        <f>MONTH(Table1[[#This Row],[order_date]])</f>
        <v>5</v>
      </c>
      <c r="O11399" s="3">
        <f>Table1[[#This Row],[sales]]-Table1[[#This Row],[profit]]</f>
        <v>4226.5</v>
      </c>
      <c r="P11399" s="3">
        <f>Table1[[#This Row],[sales]]*Table1[[#This Row],[quantity]]</f>
        <v>4837.9399999999996</v>
      </c>
      <c r="Q11399" s="9">
        <f>Table1[[#This Row],[delivery_date]]-Table1[[#This Row],[order_date]]</f>
        <v>6</v>
      </c>
    </row>
    <row r="11400" spans="1:17" x14ac:dyDescent="0.35">
      <c r="A11400" t="s">
        <v>11431</v>
      </c>
      <c r="B11400" t="s">
        <v>41</v>
      </c>
      <c r="C11400" t="s">
        <v>26</v>
      </c>
      <c r="D11400" s="2">
        <v>1611.43</v>
      </c>
      <c r="E11400">
        <v>0.36</v>
      </c>
      <c r="F11400">
        <v>8</v>
      </c>
      <c r="G11400" s="1">
        <v>44933</v>
      </c>
      <c r="H11400" s="1">
        <v>44938</v>
      </c>
      <c r="I11400" t="s">
        <v>31</v>
      </c>
      <c r="J11400" t="s">
        <v>27</v>
      </c>
      <c r="K11400" s="2">
        <v>370.73</v>
      </c>
      <c r="L11400" t="s">
        <v>28</v>
      </c>
      <c r="M11400">
        <f>YEAR(Table1[[#This Row],[order_date]])</f>
        <v>2023</v>
      </c>
      <c r="N11400">
        <f>MONTH(Table1[[#This Row],[order_date]])</f>
        <v>1</v>
      </c>
      <c r="O11400" s="3">
        <f>Table1[[#This Row],[sales]]-Table1[[#This Row],[profit]]</f>
        <v>1240.7</v>
      </c>
      <c r="P11400" s="3">
        <f>Table1[[#This Row],[sales]]*Table1[[#This Row],[quantity]]</f>
        <v>12891.44</v>
      </c>
      <c r="Q11400" s="9">
        <f>Table1[[#This Row],[delivery_date]]-Table1[[#This Row],[order_date]]</f>
        <v>5</v>
      </c>
    </row>
    <row r="11401" spans="1:17" x14ac:dyDescent="0.35">
      <c r="A11401" t="s">
        <v>11432</v>
      </c>
      <c r="B11401" t="s">
        <v>41</v>
      </c>
      <c r="C11401" t="s">
        <v>26</v>
      </c>
      <c r="D11401" s="2">
        <v>1881.73</v>
      </c>
      <c r="E11401">
        <v>7.0000000000000007E-2</v>
      </c>
      <c r="F11401">
        <v>6</v>
      </c>
      <c r="G11401" s="1">
        <v>45050</v>
      </c>
      <c r="H11401" s="1">
        <v>45052</v>
      </c>
      <c r="I11401" t="s">
        <v>31</v>
      </c>
      <c r="J11401" t="s">
        <v>27</v>
      </c>
      <c r="K11401" s="2">
        <v>457.77</v>
      </c>
      <c r="L11401" t="s">
        <v>28</v>
      </c>
      <c r="M11401">
        <f>YEAR(Table1[[#This Row],[order_date]])</f>
        <v>2023</v>
      </c>
      <c r="N11401">
        <f>MONTH(Table1[[#This Row],[order_date]])</f>
        <v>5</v>
      </c>
      <c r="O11401" s="3">
        <f>Table1[[#This Row],[sales]]-Table1[[#This Row],[profit]]</f>
        <v>1423.96</v>
      </c>
      <c r="P11401" s="3">
        <f>Table1[[#This Row],[sales]]*Table1[[#This Row],[quantity]]</f>
        <v>11290.380000000001</v>
      </c>
      <c r="Q11401" s="9">
        <f>Table1[[#This Row],[delivery_date]]-Table1[[#This Row],[order_date]]</f>
        <v>2</v>
      </c>
    </row>
    <row r="11402" spans="1:17" x14ac:dyDescent="0.35">
      <c r="A11402" t="s">
        <v>11433</v>
      </c>
      <c r="B11402" t="s">
        <v>13</v>
      </c>
      <c r="C11402" t="s">
        <v>33</v>
      </c>
      <c r="D11402" s="2">
        <v>2400.5</v>
      </c>
      <c r="E11402">
        <v>0.34</v>
      </c>
      <c r="F11402">
        <v>6</v>
      </c>
      <c r="G11402" s="1">
        <v>45439</v>
      </c>
      <c r="H11402" s="1">
        <v>45440</v>
      </c>
      <c r="I11402" t="s">
        <v>15</v>
      </c>
      <c r="J11402" t="s">
        <v>27</v>
      </c>
      <c r="K11402" s="2">
        <v>491.51</v>
      </c>
      <c r="L11402" t="s">
        <v>28</v>
      </c>
      <c r="M11402">
        <f>YEAR(Table1[[#This Row],[order_date]])</f>
        <v>2024</v>
      </c>
      <c r="N11402">
        <f>MONTH(Table1[[#This Row],[order_date]])</f>
        <v>5</v>
      </c>
      <c r="O11402" s="3">
        <f>Table1[[#This Row],[sales]]-Table1[[#This Row],[profit]]</f>
        <v>1908.99</v>
      </c>
      <c r="P11402" s="3">
        <f>Table1[[#This Row],[sales]]*Table1[[#This Row],[quantity]]</f>
        <v>14403</v>
      </c>
      <c r="Q11402" s="9">
        <f>Table1[[#This Row],[delivery_date]]-Table1[[#This Row],[order_date]]</f>
        <v>1</v>
      </c>
    </row>
    <row r="11403" spans="1:17" x14ac:dyDescent="0.35">
      <c r="A11403" t="s">
        <v>11434</v>
      </c>
      <c r="B11403" t="s">
        <v>25</v>
      </c>
      <c r="C11403" t="s">
        <v>20</v>
      </c>
      <c r="D11403" s="2">
        <v>1663.79</v>
      </c>
      <c r="E11403">
        <v>0.06</v>
      </c>
      <c r="F11403">
        <v>3</v>
      </c>
      <c r="G11403" s="1">
        <v>45321</v>
      </c>
      <c r="H11403" s="1">
        <v>45323</v>
      </c>
      <c r="I11403" t="s">
        <v>31</v>
      </c>
      <c r="J11403" t="s">
        <v>27</v>
      </c>
      <c r="K11403" s="2">
        <v>153.44</v>
      </c>
      <c r="L11403" t="s">
        <v>28</v>
      </c>
      <c r="M11403">
        <f>YEAR(Table1[[#This Row],[order_date]])</f>
        <v>2024</v>
      </c>
      <c r="N11403">
        <f>MONTH(Table1[[#This Row],[order_date]])</f>
        <v>1</v>
      </c>
      <c r="O11403" s="3">
        <f>Table1[[#This Row],[sales]]-Table1[[#This Row],[profit]]</f>
        <v>1510.35</v>
      </c>
      <c r="P11403" s="3">
        <f>Table1[[#This Row],[sales]]*Table1[[#This Row],[quantity]]</f>
        <v>4991.37</v>
      </c>
      <c r="Q11403" s="9">
        <f>Table1[[#This Row],[delivery_date]]-Table1[[#This Row],[order_date]]</f>
        <v>2</v>
      </c>
    </row>
    <row r="11404" spans="1:17" x14ac:dyDescent="0.35">
      <c r="A11404" t="s">
        <v>11435</v>
      </c>
      <c r="B11404" t="s">
        <v>41</v>
      </c>
      <c r="C11404" t="s">
        <v>33</v>
      </c>
      <c r="D11404" s="2">
        <v>4105.47</v>
      </c>
      <c r="E11404">
        <v>0.4</v>
      </c>
      <c r="F11404">
        <v>6</v>
      </c>
      <c r="G11404" s="1">
        <v>45617</v>
      </c>
      <c r="H11404" s="1">
        <v>45622</v>
      </c>
      <c r="I11404" t="s">
        <v>31</v>
      </c>
      <c r="J11404" t="s">
        <v>27</v>
      </c>
      <c r="K11404" s="2">
        <v>958.83</v>
      </c>
      <c r="L11404" t="s">
        <v>17</v>
      </c>
      <c r="M11404">
        <f>YEAR(Table1[[#This Row],[order_date]])</f>
        <v>2024</v>
      </c>
      <c r="N11404">
        <f>MONTH(Table1[[#This Row],[order_date]])</f>
        <v>11</v>
      </c>
      <c r="O11404" s="3">
        <f>Table1[[#This Row],[sales]]-Table1[[#This Row],[profit]]</f>
        <v>3146.6400000000003</v>
      </c>
      <c r="P11404" s="3">
        <f>Table1[[#This Row],[sales]]*Table1[[#This Row],[quantity]]</f>
        <v>24632.82</v>
      </c>
      <c r="Q11404" s="9">
        <f>Table1[[#This Row],[delivery_date]]-Table1[[#This Row],[order_date]]</f>
        <v>5</v>
      </c>
    </row>
    <row r="11405" spans="1:17" x14ac:dyDescent="0.35">
      <c r="A11405" t="s">
        <v>11436</v>
      </c>
      <c r="B11405" t="s">
        <v>41</v>
      </c>
      <c r="C11405" t="s">
        <v>26</v>
      </c>
      <c r="D11405" s="2">
        <v>4393.41</v>
      </c>
      <c r="E11405">
        <v>0.46</v>
      </c>
      <c r="F11405">
        <v>4</v>
      </c>
      <c r="G11405" s="1">
        <v>45626</v>
      </c>
      <c r="H11405" s="1">
        <v>45632</v>
      </c>
      <c r="I11405" t="s">
        <v>15</v>
      </c>
      <c r="J11405" t="s">
        <v>22</v>
      </c>
      <c r="K11405" s="2">
        <v>231.85</v>
      </c>
      <c r="L11405" t="s">
        <v>28</v>
      </c>
      <c r="M11405">
        <f>YEAR(Table1[[#This Row],[order_date]])</f>
        <v>2024</v>
      </c>
      <c r="N11405">
        <f>MONTH(Table1[[#This Row],[order_date]])</f>
        <v>11</v>
      </c>
      <c r="O11405" s="3">
        <f>Table1[[#This Row],[sales]]-Table1[[#This Row],[profit]]</f>
        <v>4161.5599999999995</v>
      </c>
      <c r="P11405" s="3">
        <f>Table1[[#This Row],[sales]]*Table1[[#This Row],[quantity]]</f>
        <v>17573.64</v>
      </c>
      <c r="Q11405" s="9">
        <f>Table1[[#This Row],[delivery_date]]-Table1[[#This Row],[order_date]]</f>
        <v>6</v>
      </c>
    </row>
    <row r="11406" spans="1:17" x14ac:dyDescent="0.35">
      <c r="A11406" t="s">
        <v>11437</v>
      </c>
      <c r="B11406" t="s">
        <v>13</v>
      </c>
      <c r="C11406" t="s">
        <v>14</v>
      </c>
      <c r="D11406" s="2">
        <v>154.08000000000001</v>
      </c>
      <c r="E11406">
        <v>0.28000000000000003</v>
      </c>
      <c r="F11406">
        <v>9</v>
      </c>
      <c r="G11406" s="1">
        <v>45597</v>
      </c>
      <c r="H11406" s="1">
        <v>45603</v>
      </c>
      <c r="I11406" t="s">
        <v>31</v>
      </c>
      <c r="J11406" t="s">
        <v>16</v>
      </c>
      <c r="K11406" s="2">
        <v>9.9499999999999993</v>
      </c>
      <c r="L11406" t="s">
        <v>48</v>
      </c>
      <c r="M11406">
        <f>YEAR(Table1[[#This Row],[order_date]])</f>
        <v>2024</v>
      </c>
      <c r="N11406">
        <f>MONTH(Table1[[#This Row],[order_date]])</f>
        <v>11</v>
      </c>
      <c r="O11406" s="3">
        <f>Table1[[#This Row],[sales]]-Table1[[#This Row],[profit]]</f>
        <v>144.13000000000002</v>
      </c>
      <c r="P11406" s="3">
        <f>Table1[[#This Row],[sales]]*Table1[[#This Row],[quantity]]</f>
        <v>1386.72</v>
      </c>
      <c r="Q11406" s="9">
        <f>Table1[[#This Row],[delivery_date]]-Table1[[#This Row],[order_date]]</f>
        <v>6</v>
      </c>
    </row>
    <row r="11407" spans="1:17" x14ac:dyDescent="0.35">
      <c r="A11407" t="s">
        <v>11438</v>
      </c>
      <c r="B11407" t="s">
        <v>13</v>
      </c>
      <c r="C11407" t="s">
        <v>26</v>
      </c>
      <c r="D11407" s="2">
        <v>3307.84</v>
      </c>
      <c r="E11407">
        <v>0.48</v>
      </c>
      <c r="F11407">
        <v>4</v>
      </c>
      <c r="G11407" s="1">
        <v>44956</v>
      </c>
      <c r="H11407" s="1">
        <v>44963</v>
      </c>
      <c r="I11407" t="s">
        <v>21</v>
      </c>
      <c r="J11407" t="s">
        <v>22</v>
      </c>
      <c r="K11407" s="2">
        <v>242.53</v>
      </c>
      <c r="L11407" t="s">
        <v>48</v>
      </c>
      <c r="M11407">
        <f>YEAR(Table1[[#This Row],[order_date]])</f>
        <v>2023</v>
      </c>
      <c r="N11407">
        <f>MONTH(Table1[[#This Row],[order_date]])</f>
        <v>1</v>
      </c>
      <c r="O11407" s="3">
        <f>Table1[[#This Row],[sales]]-Table1[[#This Row],[profit]]</f>
        <v>3065.31</v>
      </c>
      <c r="P11407" s="3">
        <f>Table1[[#This Row],[sales]]*Table1[[#This Row],[quantity]]</f>
        <v>13231.36</v>
      </c>
      <c r="Q11407" s="9">
        <f>Table1[[#This Row],[delivery_date]]-Table1[[#This Row],[order_date]]</f>
        <v>7</v>
      </c>
    </row>
    <row r="11408" spans="1:17" x14ac:dyDescent="0.35">
      <c r="A11408" t="s">
        <v>11439</v>
      </c>
      <c r="B11408" t="s">
        <v>13</v>
      </c>
      <c r="C11408" t="s">
        <v>36</v>
      </c>
      <c r="D11408" s="2">
        <v>3461.83</v>
      </c>
      <c r="E11408">
        <v>0.2</v>
      </c>
      <c r="F11408">
        <v>6</v>
      </c>
      <c r="G11408" s="1">
        <v>45003</v>
      </c>
      <c r="H11408" s="1">
        <v>45004</v>
      </c>
      <c r="I11408" t="s">
        <v>31</v>
      </c>
      <c r="J11408" t="s">
        <v>16</v>
      </c>
      <c r="K11408" s="2">
        <v>387.13</v>
      </c>
      <c r="L11408" t="s">
        <v>17</v>
      </c>
      <c r="M11408">
        <f>YEAR(Table1[[#This Row],[order_date]])</f>
        <v>2023</v>
      </c>
      <c r="N11408">
        <f>MONTH(Table1[[#This Row],[order_date]])</f>
        <v>3</v>
      </c>
      <c r="O11408" s="3">
        <f>Table1[[#This Row],[sales]]-Table1[[#This Row],[profit]]</f>
        <v>3074.7</v>
      </c>
      <c r="P11408" s="3">
        <f>Table1[[#This Row],[sales]]*Table1[[#This Row],[quantity]]</f>
        <v>20770.98</v>
      </c>
      <c r="Q11408" s="9">
        <f>Table1[[#This Row],[delivery_date]]-Table1[[#This Row],[order_date]]</f>
        <v>1</v>
      </c>
    </row>
    <row r="11409" spans="1:17" x14ac:dyDescent="0.35">
      <c r="A11409" t="s">
        <v>11440</v>
      </c>
      <c r="B11409" t="s">
        <v>13</v>
      </c>
      <c r="C11409" t="s">
        <v>14</v>
      </c>
      <c r="D11409" s="2">
        <v>4810.9799999999996</v>
      </c>
      <c r="E11409">
        <v>0.12</v>
      </c>
      <c r="F11409">
        <v>6</v>
      </c>
      <c r="G11409" s="1">
        <v>45456</v>
      </c>
      <c r="H11409" s="1">
        <v>45462</v>
      </c>
      <c r="I11409" t="s">
        <v>31</v>
      </c>
      <c r="J11409" t="s">
        <v>16</v>
      </c>
      <c r="K11409" s="2">
        <v>775.61</v>
      </c>
      <c r="L11409" t="s">
        <v>39</v>
      </c>
      <c r="M11409">
        <f>YEAR(Table1[[#This Row],[order_date]])</f>
        <v>2024</v>
      </c>
      <c r="N11409">
        <f>MONTH(Table1[[#This Row],[order_date]])</f>
        <v>6</v>
      </c>
      <c r="O11409" s="3">
        <f>Table1[[#This Row],[sales]]-Table1[[#This Row],[profit]]</f>
        <v>4035.3699999999994</v>
      </c>
      <c r="P11409" s="3">
        <f>Table1[[#This Row],[sales]]*Table1[[#This Row],[quantity]]</f>
        <v>28865.879999999997</v>
      </c>
      <c r="Q11409" s="9">
        <f>Table1[[#This Row],[delivery_date]]-Table1[[#This Row],[order_date]]</f>
        <v>6</v>
      </c>
    </row>
    <row r="11410" spans="1:17" x14ac:dyDescent="0.35">
      <c r="A11410" t="s">
        <v>11441</v>
      </c>
      <c r="B11410" t="s">
        <v>13</v>
      </c>
      <c r="C11410" t="s">
        <v>33</v>
      </c>
      <c r="D11410" s="2">
        <v>1914.96</v>
      </c>
      <c r="E11410">
        <v>0.09</v>
      </c>
      <c r="F11410">
        <v>1</v>
      </c>
      <c r="G11410" s="1">
        <v>45112</v>
      </c>
      <c r="H11410" s="1">
        <v>45115</v>
      </c>
      <c r="I11410" t="s">
        <v>15</v>
      </c>
      <c r="J11410" t="s">
        <v>16</v>
      </c>
      <c r="K11410" s="2">
        <v>354.48</v>
      </c>
      <c r="L11410" t="s">
        <v>17</v>
      </c>
      <c r="M11410">
        <f>YEAR(Table1[[#This Row],[order_date]])</f>
        <v>2023</v>
      </c>
      <c r="N11410">
        <f>MONTH(Table1[[#This Row],[order_date]])</f>
        <v>7</v>
      </c>
      <c r="O11410" s="3">
        <f>Table1[[#This Row],[sales]]-Table1[[#This Row],[profit]]</f>
        <v>1560.48</v>
      </c>
      <c r="P11410" s="3">
        <f>Table1[[#This Row],[sales]]*Table1[[#This Row],[quantity]]</f>
        <v>1914.96</v>
      </c>
      <c r="Q11410" s="9">
        <f>Table1[[#This Row],[delivery_date]]-Table1[[#This Row],[order_date]]</f>
        <v>3</v>
      </c>
    </row>
    <row r="11411" spans="1:17" x14ac:dyDescent="0.35">
      <c r="A11411" t="s">
        <v>11442</v>
      </c>
      <c r="B11411" t="s">
        <v>19</v>
      </c>
      <c r="C11411" t="s">
        <v>14</v>
      </c>
      <c r="D11411" s="2">
        <v>1056.8699999999999</v>
      </c>
      <c r="E11411">
        <v>0.24</v>
      </c>
      <c r="F11411">
        <v>4</v>
      </c>
      <c r="G11411" s="1">
        <v>45387</v>
      </c>
      <c r="H11411" s="1">
        <v>45391</v>
      </c>
      <c r="I11411" t="s">
        <v>21</v>
      </c>
      <c r="J11411" t="s">
        <v>27</v>
      </c>
      <c r="K11411" s="2">
        <v>188.78</v>
      </c>
      <c r="L11411" t="s">
        <v>28</v>
      </c>
      <c r="M11411">
        <f>YEAR(Table1[[#This Row],[order_date]])</f>
        <v>2024</v>
      </c>
      <c r="N11411">
        <f>MONTH(Table1[[#This Row],[order_date]])</f>
        <v>4</v>
      </c>
      <c r="O11411" s="3">
        <f>Table1[[#This Row],[sales]]-Table1[[#This Row],[profit]]</f>
        <v>868.08999999999992</v>
      </c>
      <c r="P11411" s="3">
        <f>Table1[[#This Row],[sales]]*Table1[[#This Row],[quantity]]</f>
        <v>4227.4799999999996</v>
      </c>
      <c r="Q11411" s="9">
        <f>Table1[[#This Row],[delivery_date]]-Table1[[#This Row],[order_date]]</f>
        <v>4</v>
      </c>
    </row>
    <row r="11412" spans="1:17" x14ac:dyDescent="0.35">
      <c r="A11412" t="s">
        <v>11443</v>
      </c>
      <c r="B11412" t="s">
        <v>13</v>
      </c>
      <c r="C11412" t="s">
        <v>36</v>
      </c>
      <c r="D11412" s="2">
        <v>2650.85</v>
      </c>
      <c r="E11412">
        <v>7.0000000000000007E-2</v>
      </c>
      <c r="F11412">
        <v>9</v>
      </c>
      <c r="G11412" s="1">
        <v>45429</v>
      </c>
      <c r="H11412" s="1">
        <v>45436</v>
      </c>
      <c r="I11412" t="s">
        <v>15</v>
      </c>
      <c r="J11412" t="s">
        <v>16</v>
      </c>
      <c r="K11412" s="2">
        <v>614.32000000000005</v>
      </c>
      <c r="L11412" t="s">
        <v>39</v>
      </c>
      <c r="M11412">
        <f>YEAR(Table1[[#This Row],[order_date]])</f>
        <v>2024</v>
      </c>
      <c r="N11412">
        <f>MONTH(Table1[[#This Row],[order_date]])</f>
        <v>5</v>
      </c>
      <c r="O11412" s="3">
        <f>Table1[[#This Row],[sales]]-Table1[[#This Row],[profit]]</f>
        <v>2036.5299999999997</v>
      </c>
      <c r="P11412" s="3">
        <f>Table1[[#This Row],[sales]]*Table1[[#This Row],[quantity]]</f>
        <v>23857.649999999998</v>
      </c>
      <c r="Q11412" s="9">
        <f>Table1[[#This Row],[delivery_date]]-Table1[[#This Row],[order_date]]</f>
        <v>7</v>
      </c>
    </row>
    <row r="11413" spans="1:17" x14ac:dyDescent="0.35">
      <c r="A11413" t="s">
        <v>11444</v>
      </c>
      <c r="B11413" t="s">
        <v>25</v>
      </c>
      <c r="C11413" t="s">
        <v>26</v>
      </c>
      <c r="D11413" s="2">
        <v>2293.02</v>
      </c>
      <c r="E11413">
        <v>0.44</v>
      </c>
      <c r="F11413">
        <v>6</v>
      </c>
      <c r="G11413" s="1">
        <v>45228</v>
      </c>
      <c r="H11413" s="1">
        <v>45229</v>
      </c>
      <c r="I11413" t="s">
        <v>21</v>
      </c>
      <c r="J11413" t="s">
        <v>22</v>
      </c>
      <c r="K11413" s="2">
        <v>188.97</v>
      </c>
      <c r="L11413" t="s">
        <v>39</v>
      </c>
      <c r="M11413">
        <f>YEAR(Table1[[#This Row],[order_date]])</f>
        <v>2023</v>
      </c>
      <c r="N11413">
        <f>MONTH(Table1[[#This Row],[order_date]])</f>
        <v>10</v>
      </c>
      <c r="O11413" s="3">
        <f>Table1[[#This Row],[sales]]-Table1[[#This Row],[profit]]</f>
        <v>2104.0500000000002</v>
      </c>
      <c r="P11413" s="3">
        <f>Table1[[#This Row],[sales]]*Table1[[#This Row],[quantity]]</f>
        <v>13758.119999999999</v>
      </c>
      <c r="Q11413" s="9">
        <f>Table1[[#This Row],[delivery_date]]-Table1[[#This Row],[order_date]]</f>
        <v>1</v>
      </c>
    </row>
    <row r="11414" spans="1:17" x14ac:dyDescent="0.35">
      <c r="A11414" t="s">
        <v>11445</v>
      </c>
      <c r="B11414" t="s">
        <v>41</v>
      </c>
      <c r="C11414" t="s">
        <v>20</v>
      </c>
      <c r="D11414" s="2">
        <v>3979.48</v>
      </c>
      <c r="E11414">
        <v>0.39</v>
      </c>
      <c r="F11414">
        <v>4</v>
      </c>
      <c r="G11414" s="1">
        <v>45038</v>
      </c>
      <c r="H11414" s="1">
        <v>45041</v>
      </c>
      <c r="I11414" t="s">
        <v>15</v>
      </c>
      <c r="J11414" t="s">
        <v>16</v>
      </c>
      <c r="K11414" s="2">
        <v>799.15</v>
      </c>
      <c r="L11414" t="s">
        <v>34</v>
      </c>
      <c r="M11414">
        <f>YEAR(Table1[[#This Row],[order_date]])</f>
        <v>2023</v>
      </c>
      <c r="N11414">
        <f>MONTH(Table1[[#This Row],[order_date]])</f>
        <v>4</v>
      </c>
      <c r="O11414" s="3">
        <f>Table1[[#This Row],[sales]]-Table1[[#This Row],[profit]]</f>
        <v>3180.33</v>
      </c>
      <c r="P11414" s="3">
        <f>Table1[[#This Row],[sales]]*Table1[[#This Row],[quantity]]</f>
        <v>15917.92</v>
      </c>
      <c r="Q11414" s="9">
        <f>Table1[[#This Row],[delivery_date]]-Table1[[#This Row],[order_date]]</f>
        <v>3</v>
      </c>
    </row>
    <row r="11415" spans="1:17" x14ac:dyDescent="0.35">
      <c r="A11415" t="s">
        <v>11446</v>
      </c>
      <c r="B11415" t="s">
        <v>25</v>
      </c>
      <c r="C11415" t="s">
        <v>20</v>
      </c>
      <c r="D11415" s="2">
        <v>4529.4799999999996</v>
      </c>
      <c r="E11415">
        <v>0.28000000000000003</v>
      </c>
      <c r="F11415">
        <v>7</v>
      </c>
      <c r="G11415" s="1">
        <v>44945</v>
      </c>
      <c r="H11415" s="1">
        <v>44951</v>
      </c>
      <c r="I11415" t="s">
        <v>15</v>
      </c>
      <c r="J11415" t="s">
        <v>22</v>
      </c>
      <c r="K11415" s="2">
        <v>761.11</v>
      </c>
      <c r="L11415" t="s">
        <v>48</v>
      </c>
      <c r="M11415">
        <f>YEAR(Table1[[#This Row],[order_date]])</f>
        <v>2023</v>
      </c>
      <c r="N11415">
        <f>MONTH(Table1[[#This Row],[order_date]])</f>
        <v>1</v>
      </c>
      <c r="O11415" s="3">
        <f>Table1[[#This Row],[sales]]-Table1[[#This Row],[profit]]</f>
        <v>3768.3699999999994</v>
      </c>
      <c r="P11415" s="3">
        <f>Table1[[#This Row],[sales]]*Table1[[#This Row],[quantity]]</f>
        <v>31706.359999999997</v>
      </c>
      <c r="Q11415" s="9">
        <f>Table1[[#This Row],[delivery_date]]-Table1[[#This Row],[order_date]]</f>
        <v>6</v>
      </c>
    </row>
    <row r="11416" spans="1:17" x14ac:dyDescent="0.35">
      <c r="A11416" t="s">
        <v>11447</v>
      </c>
      <c r="B11416" t="s">
        <v>25</v>
      </c>
      <c r="C11416" t="s">
        <v>20</v>
      </c>
      <c r="D11416" s="2">
        <v>524.87</v>
      </c>
      <c r="E11416">
        <v>0.36</v>
      </c>
      <c r="F11416">
        <v>7</v>
      </c>
      <c r="G11416" s="1">
        <v>44938</v>
      </c>
      <c r="H11416" s="1">
        <v>44945</v>
      </c>
      <c r="I11416" t="s">
        <v>21</v>
      </c>
      <c r="J11416" t="s">
        <v>22</v>
      </c>
      <c r="K11416" s="2">
        <v>115.24</v>
      </c>
      <c r="L11416" t="s">
        <v>23</v>
      </c>
      <c r="M11416">
        <f>YEAR(Table1[[#This Row],[order_date]])</f>
        <v>2023</v>
      </c>
      <c r="N11416">
        <f>MONTH(Table1[[#This Row],[order_date]])</f>
        <v>1</v>
      </c>
      <c r="O11416" s="3">
        <f>Table1[[#This Row],[sales]]-Table1[[#This Row],[profit]]</f>
        <v>409.63</v>
      </c>
      <c r="P11416" s="3">
        <f>Table1[[#This Row],[sales]]*Table1[[#This Row],[quantity]]</f>
        <v>3674.09</v>
      </c>
      <c r="Q11416" s="9">
        <f>Table1[[#This Row],[delivery_date]]-Table1[[#This Row],[order_date]]</f>
        <v>7</v>
      </c>
    </row>
    <row r="11417" spans="1:17" x14ac:dyDescent="0.35">
      <c r="A11417" t="s">
        <v>11448</v>
      </c>
      <c r="B11417" t="s">
        <v>19</v>
      </c>
      <c r="C11417" t="s">
        <v>26</v>
      </c>
      <c r="D11417" s="2">
        <v>4248.24</v>
      </c>
      <c r="E11417">
        <v>0.02</v>
      </c>
      <c r="F11417">
        <v>5</v>
      </c>
      <c r="G11417" s="1">
        <v>45144</v>
      </c>
      <c r="H11417" s="1">
        <v>45149</v>
      </c>
      <c r="I11417" t="s">
        <v>21</v>
      </c>
      <c r="J11417" t="s">
        <v>22</v>
      </c>
      <c r="K11417" s="2">
        <v>1247.78</v>
      </c>
      <c r="L11417" t="s">
        <v>17</v>
      </c>
      <c r="M11417">
        <f>YEAR(Table1[[#This Row],[order_date]])</f>
        <v>2023</v>
      </c>
      <c r="N11417">
        <f>MONTH(Table1[[#This Row],[order_date]])</f>
        <v>8</v>
      </c>
      <c r="O11417" s="3">
        <f>Table1[[#This Row],[sales]]-Table1[[#This Row],[profit]]</f>
        <v>3000.46</v>
      </c>
      <c r="P11417" s="3">
        <f>Table1[[#This Row],[sales]]*Table1[[#This Row],[quantity]]</f>
        <v>21241.199999999997</v>
      </c>
      <c r="Q11417" s="9">
        <f>Table1[[#This Row],[delivery_date]]-Table1[[#This Row],[order_date]]</f>
        <v>5</v>
      </c>
    </row>
    <row r="11418" spans="1:17" x14ac:dyDescent="0.35">
      <c r="A11418" t="s">
        <v>11449</v>
      </c>
      <c r="B11418" t="s">
        <v>13</v>
      </c>
      <c r="C11418" t="s">
        <v>20</v>
      </c>
      <c r="D11418" s="2">
        <v>4553.96</v>
      </c>
      <c r="E11418">
        <v>0.1</v>
      </c>
      <c r="F11418">
        <v>4</v>
      </c>
      <c r="G11418" s="1">
        <v>45264</v>
      </c>
      <c r="H11418" s="1">
        <v>45265</v>
      </c>
      <c r="I11418" t="s">
        <v>21</v>
      </c>
      <c r="J11418" t="s">
        <v>27</v>
      </c>
      <c r="K11418" s="2">
        <v>650.52</v>
      </c>
      <c r="L11418" t="s">
        <v>23</v>
      </c>
      <c r="M11418">
        <f>YEAR(Table1[[#This Row],[order_date]])</f>
        <v>2023</v>
      </c>
      <c r="N11418">
        <f>MONTH(Table1[[#This Row],[order_date]])</f>
        <v>12</v>
      </c>
      <c r="O11418" s="3">
        <f>Table1[[#This Row],[sales]]-Table1[[#This Row],[profit]]</f>
        <v>3903.44</v>
      </c>
      <c r="P11418" s="3">
        <f>Table1[[#This Row],[sales]]*Table1[[#This Row],[quantity]]</f>
        <v>18215.84</v>
      </c>
      <c r="Q11418" s="9">
        <f>Table1[[#This Row],[delivery_date]]-Table1[[#This Row],[order_date]]</f>
        <v>1</v>
      </c>
    </row>
    <row r="11419" spans="1:17" x14ac:dyDescent="0.35">
      <c r="A11419" t="s">
        <v>11450</v>
      </c>
      <c r="B11419" t="s">
        <v>41</v>
      </c>
      <c r="C11419" t="s">
        <v>36</v>
      </c>
      <c r="D11419" s="2">
        <v>4628.2700000000004</v>
      </c>
      <c r="E11419">
        <v>0.31</v>
      </c>
      <c r="F11419">
        <v>4</v>
      </c>
      <c r="G11419" s="1">
        <v>45232</v>
      </c>
      <c r="H11419" s="1">
        <v>45234</v>
      </c>
      <c r="I11419" t="s">
        <v>21</v>
      </c>
      <c r="J11419" t="s">
        <v>27</v>
      </c>
      <c r="K11419" s="2">
        <v>516.41999999999996</v>
      </c>
      <c r="L11419" t="s">
        <v>23</v>
      </c>
      <c r="M11419">
        <f>YEAR(Table1[[#This Row],[order_date]])</f>
        <v>2023</v>
      </c>
      <c r="N11419">
        <f>MONTH(Table1[[#This Row],[order_date]])</f>
        <v>11</v>
      </c>
      <c r="O11419" s="3">
        <f>Table1[[#This Row],[sales]]-Table1[[#This Row],[profit]]</f>
        <v>4111.8500000000004</v>
      </c>
      <c r="P11419" s="3">
        <f>Table1[[#This Row],[sales]]*Table1[[#This Row],[quantity]]</f>
        <v>18513.080000000002</v>
      </c>
      <c r="Q11419" s="9">
        <f>Table1[[#This Row],[delivery_date]]-Table1[[#This Row],[order_date]]</f>
        <v>2</v>
      </c>
    </row>
    <row r="11420" spans="1:17" x14ac:dyDescent="0.35">
      <c r="A11420" t="s">
        <v>11451</v>
      </c>
      <c r="B11420" t="s">
        <v>25</v>
      </c>
      <c r="C11420" t="s">
        <v>26</v>
      </c>
      <c r="D11420" s="2">
        <v>3845.12</v>
      </c>
      <c r="E11420">
        <v>0.24</v>
      </c>
      <c r="F11420">
        <v>7</v>
      </c>
      <c r="G11420" s="1">
        <v>45330</v>
      </c>
      <c r="H11420" s="1">
        <v>45336</v>
      </c>
      <c r="I11420" t="s">
        <v>31</v>
      </c>
      <c r="J11420" t="s">
        <v>27</v>
      </c>
      <c r="K11420" s="2">
        <v>1017.28</v>
      </c>
      <c r="L11420" t="s">
        <v>17</v>
      </c>
      <c r="M11420">
        <f>YEAR(Table1[[#This Row],[order_date]])</f>
        <v>2024</v>
      </c>
      <c r="N11420">
        <f>MONTH(Table1[[#This Row],[order_date]])</f>
        <v>2</v>
      </c>
      <c r="O11420" s="3">
        <f>Table1[[#This Row],[sales]]-Table1[[#This Row],[profit]]</f>
        <v>2827.84</v>
      </c>
      <c r="P11420" s="3">
        <f>Table1[[#This Row],[sales]]*Table1[[#This Row],[quantity]]</f>
        <v>26915.84</v>
      </c>
      <c r="Q11420" s="9">
        <f>Table1[[#This Row],[delivery_date]]-Table1[[#This Row],[order_date]]</f>
        <v>6</v>
      </c>
    </row>
    <row r="11421" spans="1:17" x14ac:dyDescent="0.35">
      <c r="A11421" t="s">
        <v>11452</v>
      </c>
      <c r="B11421" t="s">
        <v>13</v>
      </c>
      <c r="C11421" t="s">
        <v>20</v>
      </c>
      <c r="D11421" s="2">
        <v>3736.2</v>
      </c>
      <c r="E11421">
        <v>0.3</v>
      </c>
      <c r="F11421">
        <v>6</v>
      </c>
      <c r="G11421" s="1">
        <v>45444</v>
      </c>
      <c r="H11421" s="1">
        <v>45448</v>
      </c>
      <c r="I11421" t="s">
        <v>31</v>
      </c>
      <c r="J11421" t="s">
        <v>22</v>
      </c>
      <c r="K11421" s="2">
        <v>459.32</v>
      </c>
      <c r="L11421" t="s">
        <v>17</v>
      </c>
      <c r="M11421">
        <f>YEAR(Table1[[#This Row],[order_date]])</f>
        <v>2024</v>
      </c>
      <c r="N11421">
        <f>MONTH(Table1[[#This Row],[order_date]])</f>
        <v>6</v>
      </c>
      <c r="O11421" s="3">
        <f>Table1[[#This Row],[sales]]-Table1[[#This Row],[profit]]</f>
        <v>3276.8799999999997</v>
      </c>
      <c r="P11421" s="3">
        <f>Table1[[#This Row],[sales]]*Table1[[#This Row],[quantity]]</f>
        <v>22417.199999999997</v>
      </c>
      <c r="Q11421" s="9">
        <f>Table1[[#This Row],[delivery_date]]-Table1[[#This Row],[order_date]]</f>
        <v>4</v>
      </c>
    </row>
    <row r="11422" spans="1:17" x14ac:dyDescent="0.35">
      <c r="A11422" t="s">
        <v>11453</v>
      </c>
      <c r="B11422" t="s">
        <v>13</v>
      </c>
      <c r="C11422" t="s">
        <v>33</v>
      </c>
      <c r="D11422" s="2">
        <v>172.99</v>
      </c>
      <c r="E11422">
        <v>0.04</v>
      </c>
      <c r="F11422">
        <v>4</v>
      </c>
      <c r="G11422" s="1">
        <v>45317</v>
      </c>
      <c r="H11422" s="1">
        <v>45323</v>
      </c>
      <c r="I11422" t="s">
        <v>31</v>
      </c>
      <c r="J11422" t="s">
        <v>22</v>
      </c>
      <c r="K11422" s="2">
        <v>45.88</v>
      </c>
      <c r="L11422" t="s">
        <v>28</v>
      </c>
      <c r="M11422">
        <f>YEAR(Table1[[#This Row],[order_date]])</f>
        <v>2024</v>
      </c>
      <c r="N11422">
        <f>MONTH(Table1[[#This Row],[order_date]])</f>
        <v>1</v>
      </c>
      <c r="O11422" s="3">
        <f>Table1[[#This Row],[sales]]-Table1[[#This Row],[profit]]</f>
        <v>127.11000000000001</v>
      </c>
      <c r="P11422" s="3">
        <f>Table1[[#This Row],[sales]]*Table1[[#This Row],[quantity]]</f>
        <v>691.96</v>
      </c>
      <c r="Q11422" s="9">
        <f>Table1[[#This Row],[delivery_date]]-Table1[[#This Row],[order_date]]</f>
        <v>6</v>
      </c>
    </row>
    <row r="11423" spans="1:17" x14ac:dyDescent="0.35">
      <c r="A11423" t="s">
        <v>11454</v>
      </c>
      <c r="B11423" t="s">
        <v>19</v>
      </c>
      <c r="C11423" t="s">
        <v>26</v>
      </c>
      <c r="D11423" s="2">
        <v>4608.9399999999996</v>
      </c>
      <c r="E11423">
        <v>0.33</v>
      </c>
      <c r="F11423">
        <v>3</v>
      </c>
      <c r="G11423" s="1">
        <v>45278</v>
      </c>
      <c r="H11423" s="1">
        <v>45285</v>
      </c>
      <c r="I11423" t="s">
        <v>21</v>
      </c>
      <c r="J11423" t="s">
        <v>22</v>
      </c>
      <c r="K11423" s="2">
        <v>295.87</v>
      </c>
      <c r="L11423" t="s">
        <v>28</v>
      </c>
      <c r="M11423">
        <f>YEAR(Table1[[#This Row],[order_date]])</f>
        <v>2023</v>
      </c>
      <c r="N11423">
        <f>MONTH(Table1[[#This Row],[order_date]])</f>
        <v>12</v>
      </c>
      <c r="O11423" s="3">
        <f>Table1[[#This Row],[sales]]-Table1[[#This Row],[profit]]</f>
        <v>4313.07</v>
      </c>
      <c r="P11423" s="3">
        <f>Table1[[#This Row],[sales]]*Table1[[#This Row],[quantity]]</f>
        <v>13826.82</v>
      </c>
      <c r="Q11423" s="9">
        <f>Table1[[#This Row],[delivery_date]]-Table1[[#This Row],[order_date]]</f>
        <v>7</v>
      </c>
    </row>
    <row r="11424" spans="1:17" x14ac:dyDescent="0.35">
      <c r="A11424" t="s">
        <v>11455</v>
      </c>
      <c r="B11424" t="s">
        <v>19</v>
      </c>
      <c r="C11424" t="s">
        <v>26</v>
      </c>
      <c r="D11424" s="2">
        <v>1822.38</v>
      </c>
      <c r="E11424">
        <v>0.4</v>
      </c>
      <c r="F11424">
        <v>2</v>
      </c>
      <c r="G11424" s="1">
        <v>45237</v>
      </c>
      <c r="H11424" s="1">
        <v>45239</v>
      </c>
      <c r="I11424" t="s">
        <v>31</v>
      </c>
      <c r="J11424" t="s">
        <v>22</v>
      </c>
      <c r="K11424" s="2">
        <v>119.85</v>
      </c>
      <c r="L11424" t="s">
        <v>34</v>
      </c>
      <c r="M11424">
        <f>YEAR(Table1[[#This Row],[order_date]])</f>
        <v>2023</v>
      </c>
      <c r="N11424">
        <f>MONTH(Table1[[#This Row],[order_date]])</f>
        <v>11</v>
      </c>
      <c r="O11424" s="3">
        <f>Table1[[#This Row],[sales]]-Table1[[#This Row],[profit]]</f>
        <v>1702.5300000000002</v>
      </c>
      <c r="P11424" s="3">
        <f>Table1[[#This Row],[sales]]*Table1[[#This Row],[quantity]]</f>
        <v>3644.76</v>
      </c>
      <c r="Q11424" s="9">
        <f>Table1[[#This Row],[delivery_date]]-Table1[[#This Row],[order_date]]</f>
        <v>2</v>
      </c>
    </row>
    <row r="11425" spans="1:17" x14ac:dyDescent="0.35">
      <c r="A11425" t="s">
        <v>11456</v>
      </c>
      <c r="B11425" t="s">
        <v>19</v>
      </c>
      <c r="C11425" t="s">
        <v>14</v>
      </c>
      <c r="D11425" s="2">
        <v>301.5</v>
      </c>
      <c r="E11425">
        <v>0.27</v>
      </c>
      <c r="F11425">
        <v>4</v>
      </c>
      <c r="G11425" s="1">
        <v>45407</v>
      </c>
      <c r="H11425" s="1">
        <v>45409</v>
      </c>
      <c r="I11425" t="s">
        <v>31</v>
      </c>
      <c r="J11425" t="s">
        <v>22</v>
      </c>
      <c r="K11425" s="2">
        <v>62.33</v>
      </c>
      <c r="L11425" t="s">
        <v>23</v>
      </c>
      <c r="M11425">
        <f>YEAR(Table1[[#This Row],[order_date]])</f>
        <v>2024</v>
      </c>
      <c r="N11425">
        <f>MONTH(Table1[[#This Row],[order_date]])</f>
        <v>4</v>
      </c>
      <c r="O11425" s="3">
        <f>Table1[[#This Row],[sales]]-Table1[[#This Row],[profit]]</f>
        <v>239.17000000000002</v>
      </c>
      <c r="P11425" s="3">
        <f>Table1[[#This Row],[sales]]*Table1[[#This Row],[quantity]]</f>
        <v>1206</v>
      </c>
      <c r="Q11425" s="9">
        <f>Table1[[#This Row],[delivery_date]]-Table1[[#This Row],[order_date]]</f>
        <v>2</v>
      </c>
    </row>
    <row r="11426" spans="1:17" x14ac:dyDescent="0.35">
      <c r="A11426" t="s">
        <v>11457</v>
      </c>
      <c r="B11426" t="s">
        <v>41</v>
      </c>
      <c r="C11426" t="s">
        <v>20</v>
      </c>
      <c r="D11426" s="2">
        <v>2123.6</v>
      </c>
      <c r="E11426">
        <v>0.18</v>
      </c>
      <c r="F11426">
        <v>7</v>
      </c>
      <c r="G11426" s="1">
        <v>45050</v>
      </c>
      <c r="H11426" s="1">
        <v>45054</v>
      </c>
      <c r="I11426" t="s">
        <v>31</v>
      </c>
      <c r="J11426" t="s">
        <v>22</v>
      </c>
      <c r="K11426" s="2">
        <v>256.54000000000002</v>
      </c>
      <c r="L11426" t="s">
        <v>17</v>
      </c>
      <c r="M11426">
        <f>YEAR(Table1[[#This Row],[order_date]])</f>
        <v>2023</v>
      </c>
      <c r="N11426">
        <f>MONTH(Table1[[#This Row],[order_date]])</f>
        <v>5</v>
      </c>
      <c r="O11426" s="3">
        <f>Table1[[#This Row],[sales]]-Table1[[#This Row],[profit]]</f>
        <v>1867.06</v>
      </c>
      <c r="P11426" s="3">
        <f>Table1[[#This Row],[sales]]*Table1[[#This Row],[quantity]]</f>
        <v>14865.199999999999</v>
      </c>
      <c r="Q11426" s="9">
        <f>Table1[[#This Row],[delivery_date]]-Table1[[#This Row],[order_date]]</f>
        <v>4</v>
      </c>
    </row>
    <row r="11427" spans="1:17" x14ac:dyDescent="0.35">
      <c r="A11427" t="s">
        <v>11458</v>
      </c>
      <c r="B11427" t="s">
        <v>25</v>
      </c>
      <c r="C11427" t="s">
        <v>33</v>
      </c>
      <c r="D11427" s="2">
        <v>3690.98</v>
      </c>
      <c r="E11427">
        <v>0.09</v>
      </c>
      <c r="F11427">
        <v>2</v>
      </c>
      <c r="G11427" s="1">
        <v>45453</v>
      </c>
      <c r="H11427" s="1">
        <v>45455</v>
      </c>
      <c r="I11427" t="s">
        <v>31</v>
      </c>
      <c r="J11427" t="s">
        <v>22</v>
      </c>
      <c r="K11427" s="2">
        <v>546.28</v>
      </c>
      <c r="L11427" t="s">
        <v>39</v>
      </c>
      <c r="M11427">
        <f>YEAR(Table1[[#This Row],[order_date]])</f>
        <v>2024</v>
      </c>
      <c r="N11427">
        <f>MONTH(Table1[[#This Row],[order_date]])</f>
        <v>6</v>
      </c>
      <c r="O11427" s="3">
        <f>Table1[[#This Row],[sales]]-Table1[[#This Row],[profit]]</f>
        <v>3144.7</v>
      </c>
      <c r="P11427" s="3">
        <f>Table1[[#This Row],[sales]]*Table1[[#This Row],[quantity]]</f>
        <v>7381.96</v>
      </c>
      <c r="Q11427" s="9">
        <f>Table1[[#This Row],[delivery_date]]-Table1[[#This Row],[order_date]]</f>
        <v>2</v>
      </c>
    </row>
    <row r="11428" spans="1:17" x14ac:dyDescent="0.35">
      <c r="A11428" t="s">
        <v>11459</v>
      </c>
      <c r="B11428" t="s">
        <v>19</v>
      </c>
      <c r="C11428" t="s">
        <v>36</v>
      </c>
      <c r="D11428" s="2">
        <v>2265.58</v>
      </c>
      <c r="E11428">
        <v>0.13</v>
      </c>
      <c r="F11428">
        <v>9</v>
      </c>
      <c r="G11428" s="1">
        <v>45334</v>
      </c>
      <c r="H11428" s="1">
        <v>45339</v>
      </c>
      <c r="I11428" t="s">
        <v>21</v>
      </c>
      <c r="J11428" t="s">
        <v>27</v>
      </c>
      <c r="K11428" s="2">
        <v>123.44</v>
      </c>
      <c r="L11428" t="s">
        <v>48</v>
      </c>
      <c r="M11428">
        <f>YEAR(Table1[[#This Row],[order_date]])</f>
        <v>2024</v>
      </c>
      <c r="N11428">
        <f>MONTH(Table1[[#This Row],[order_date]])</f>
        <v>2</v>
      </c>
      <c r="O11428" s="3">
        <f>Table1[[#This Row],[sales]]-Table1[[#This Row],[profit]]</f>
        <v>2142.14</v>
      </c>
      <c r="P11428" s="3">
        <f>Table1[[#This Row],[sales]]*Table1[[#This Row],[quantity]]</f>
        <v>20390.22</v>
      </c>
      <c r="Q11428" s="9">
        <f>Table1[[#This Row],[delivery_date]]-Table1[[#This Row],[order_date]]</f>
        <v>5</v>
      </c>
    </row>
    <row r="11429" spans="1:17" x14ac:dyDescent="0.35">
      <c r="A11429" t="s">
        <v>11460</v>
      </c>
      <c r="B11429" t="s">
        <v>19</v>
      </c>
      <c r="C11429" t="s">
        <v>26</v>
      </c>
      <c r="D11429" s="2">
        <v>3814.25</v>
      </c>
      <c r="E11429">
        <v>0.26</v>
      </c>
      <c r="F11429">
        <v>9</v>
      </c>
      <c r="G11429" s="1">
        <v>45211</v>
      </c>
      <c r="H11429" s="1">
        <v>45213</v>
      </c>
      <c r="I11429" t="s">
        <v>15</v>
      </c>
      <c r="J11429" t="s">
        <v>16</v>
      </c>
      <c r="K11429" s="2">
        <v>686.7</v>
      </c>
      <c r="L11429" t="s">
        <v>28</v>
      </c>
      <c r="M11429">
        <f>YEAR(Table1[[#This Row],[order_date]])</f>
        <v>2023</v>
      </c>
      <c r="N11429">
        <f>MONTH(Table1[[#This Row],[order_date]])</f>
        <v>10</v>
      </c>
      <c r="O11429" s="3">
        <f>Table1[[#This Row],[sales]]-Table1[[#This Row],[profit]]</f>
        <v>3127.55</v>
      </c>
      <c r="P11429" s="3">
        <f>Table1[[#This Row],[sales]]*Table1[[#This Row],[quantity]]</f>
        <v>34328.25</v>
      </c>
      <c r="Q11429" s="9">
        <f>Table1[[#This Row],[delivery_date]]-Table1[[#This Row],[order_date]]</f>
        <v>2</v>
      </c>
    </row>
    <row r="11430" spans="1:17" x14ac:dyDescent="0.35">
      <c r="A11430" t="s">
        <v>11461</v>
      </c>
      <c r="B11430" t="s">
        <v>19</v>
      </c>
      <c r="C11430" t="s">
        <v>36</v>
      </c>
      <c r="D11430" s="2">
        <v>2596.11</v>
      </c>
      <c r="E11430">
        <v>0.13</v>
      </c>
      <c r="F11430">
        <v>6</v>
      </c>
      <c r="G11430" s="1">
        <v>45125</v>
      </c>
      <c r="H11430" s="1">
        <v>45132</v>
      </c>
      <c r="I11430" t="s">
        <v>21</v>
      </c>
      <c r="J11430" t="s">
        <v>22</v>
      </c>
      <c r="K11430" s="2">
        <v>139</v>
      </c>
      <c r="L11430" t="s">
        <v>39</v>
      </c>
      <c r="M11430">
        <f>YEAR(Table1[[#This Row],[order_date]])</f>
        <v>2023</v>
      </c>
      <c r="N11430">
        <f>MONTH(Table1[[#This Row],[order_date]])</f>
        <v>7</v>
      </c>
      <c r="O11430" s="3">
        <f>Table1[[#This Row],[sales]]-Table1[[#This Row],[profit]]</f>
        <v>2457.11</v>
      </c>
      <c r="P11430" s="3">
        <f>Table1[[#This Row],[sales]]*Table1[[#This Row],[quantity]]</f>
        <v>15576.66</v>
      </c>
      <c r="Q11430" s="9">
        <f>Table1[[#This Row],[delivery_date]]-Table1[[#This Row],[order_date]]</f>
        <v>7</v>
      </c>
    </row>
    <row r="11431" spans="1:17" x14ac:dyDescent="0.35">
      <c r="A11431" t="s">
        <v>11462</v>
      </c>
      <c r="B11431" t="s">
        <v>25</v>
      </c>
      <c r="C11431" t="s">
        <v>36</v>
      </c>
      <c r="D11431" s="2">
        <v>1567.19</v>
      </c>
      <c r="E11431">
        <v>0.39</v>
      </c>
      <c r="F11431">
        <v>9</v>
      </c>
      <c r="G11431" s="1">
        <v>45388</v>
      </c>
      <c r="H11431" s="1">
        <v>45393</v>
      </c>
      <c r="I11431" t="s">
        <v>15</v>
      </c>
      <c r="J11431" t="s">
        <v>27</v>
      </c>
      <c r="K11431" s="2">
        <v>413.69</v>
      </c>
      <c r="L11431" t="s">
        <v>34</v>
      </c>
      <c r="M11431">
        <f>YEAR(Table1[[#This Row],[order_date]])</f>
        <v>2024</v>
      </c>
      <c r="N11431">
        <f>MONTH(Table1[[#This Row],[order_date]])</f>
        <v>4</v>
      </c>
      <c r="O11431" s="3">
        <f>Table1[[#This Row],[sales]]-Table1[[#This Row],[profit]]</f>
        <v>1153.5</v>
      </c>
      <c r="P11431" s="3">
        <f>Table1[[#This Row],[sales]]*Table1[[#This Row],[quantity]]</f>
        <v>14104.710000000001</v>
      </c>
      <c r="Q11431" s="9">
        <f>Table1[[#This Row],[delivery_date]]-Table1[[#This Row],[order_date]]</f>
        <v>5</v>
      </c>
    </row>
    <row r="11432" spans="1:17" x14ac:dyDescent="0.35">
      <c r="A11432" t="s">
        <v>11463</v>
      </c>
      <c r="B11432" t="s">
        <v>25</v>
      </c>
      <c r="C11432" t="s">
        <v>36</v>
      </c>
      <c r="D11432" s="2">
        <v>1094.27</v>
      </c>
      <c r="E11432">
        <v>7.0000000000000007E-2</v>
      </c>
      <c r="F11432">
        <v>1</v>
      </c>
      <c r="G11432" s="1">
        <v>45394</v>
      </c>
      <c r="H11432" s="1">
        <v>45396</v>
      </c>
      <c r="I11432" t="s">
        <v>21</v>
      </c>
      <c r="J11432" t="s">
        <v>27</v>
      </c>
      <c r="K11432" s="2">
        <v>239.43</v>
      </c>
      <c r="L11432" t="s">
        <v>23</v>
      </c>
      <c r="M11432">
        <f>YEAR(Table1[[#This Row],[order_date]])</f>
        <v>2024</v>
      </c>
      <c r="N11432">
        <f>MONTH(Table1[[#This Row],[order_date]])</f>
        <v>4</v>
      </c>
      <c r="O11432" s="3">
        <f>Table1[[#This Row],[sales]]-Table1[[#This Row],[profit]]</f>
        <v>854.83999999999992</v>
      </c>
      <c r="P11432" s="3">
        <f>Table1[[#This Row],[sales]]*Table1[[#This Row],[quantity]]</f>
        <v>1094.27</v>
      </c>
      <c r="Q11432" s="9">
        <f>Table1[[#This Row],[delivery_date]]-Table1[[#This Row],[order_date]]</f>
        <v>2</v>
      </c>
    </row>
    <row r="11433" spans="1:17" x14ac:dyDescent="0.35">
      <c r="A11433" t="s">
        <v>11464</v>
      </c>
      <c r="B11433" t="s">
        <v>19</v>
      </c>
      <c r="C11433" t="s">
        <v>14</v>
      </c>
      <c r="D11433" s="2">
        <v>2163.41</v>
      </c>
      <c r="E11433">
        <v>0.26</v>
      </c>
      <c r="F11433">
        <v>6</v>
      </c>
      <c r="G11433" s="1">
        <v>45019</v>
      </c>
      <c r="H11433" s="1">
        <v>45025</v>
      </c>
      <c r="I11433" t="s">
        <v>21</v>
      </c>
      <c r="J11433" t="s">
        <v>22</v>
      </c>
      <c r="K11433" s="2">
        <v>345.32</v>
      </c>
      <c r="L11433" t="s">
        <v>17</v>
      </c>
      <c r="M11433">
        <f>YEAR(Table1[[#This Row],[order_date]])</f>
        <v>2023</v>
      </c>
      <c r="N11433">
        <f>MONTH(Table1[[#This Row],[order_date]])</f>
        <v>4</v>
      </c>
      <c r="O11433" s="3">
        <f>Table1[[#This Row],[sales]]-Table1[[#This Row],[profit]]</f>
        <v>1818.09</v>
      </c>
      <c r="P11433" s="3">
        <f>Table1[[#This Row],[sales]]*Table1[[#This Row],[quantity]]</f>
        <v>12980.46</v>
      </c>
      <c r="Q11433" s="9">
        <f>Table1[[#This Row],[delivery_date]]-Table1[[#This Row],[order_date]]</f>
        <v>6</v>
      </c>
    </row>
    <row r="11434" spans="1:17" x14ac:dyDescent="0.35">
      <c r="A11434" t="s">
        <v>11465</v>
      </c>
      <c r="B11434" t="s">
        <v>19</v>
      </c>
      <c r="C11434" t="s">
        <v>36</v>
      </c>
      <c r="D11434" s="2">
        <v>275.44</v>
      </c>
      <c r="E11434">
        <v>0.25</v>
      </c>
      <c r="F11434">
        <v>3</v>
      </c>
      <c r="G11434" s="1">
        <v>45475</v>
      </c>
      <c r="H11434" s="1">
        <v>45480</v>
      </c>
      <c r="I11434" t="s">
        <v>31</v>
      </c>
      <c r="J11434" t="s">
        <v>27</v>
      </c>
      <c r="K11434" s="2">
        <v>57.88</v>
      </c>
      <c r="L11434" t="s">
        <v>34</v>
      </c>
      <c r="M11434">
        <f>YEAR(Table1[[#This Row],[order_date]])</f>
        <v>2024</v>
      </c>
      <c r="N11434">
        <f>MONTH(Table1[[#This Row],[order_date]])</f>
        <v>7</v>
      </c>
      <c r="O11434" s="3">
        <f>Table1[[#This Row],[sales]]-Table1[[#This Row],[profit]]</f>
        <v>217.56</v>
      </c>
      <c r="P11434" s="3">
        <f>Table1[[#This Row],[sales]]*Table1[[#This Row],[quantity]]</f>
        <v>826.31999999999994</v>
      </c>
      <c r="Q11434" s="9">
        <f>Table1[[#This Row],[delivery_date]]-Table1[[#This Row],[order_date]]</f>
        <v>5</v>
      </c>
    </row>
    <row r="11435" spans="1:17" x14ac:dyDescent="0.35">
      <c r="A11435" t="s">
        <v>11466</v>
      </c>
      <c r="B11435" t="s">
        <v>13</v>
      </c>
      <c r="C11435" t="s">
        <v>20</v>
      </c>
      <c r="D11435" s="2">
        <v>2170.4699999999998</v>
      </c>
      <c r="E11435">
        <v>7.0000000000000007E-2</v>
      </c>
      <c r="F11435">
        <v>6</v>
      </c>
      <c r="G11435" s="1">
        <v>45630</v>
      </c>
      <c r="H11435" s="1">
        <v>45631</v>
      </c>
      <c r="I11435" t="s">
        <v>31</v>
      </c>
      <c r="J11435" t="s">
        <v>22</v>
      </c>
      <c r="K11435" s="2">
        <v>364.25</v>
      </c>
      <c r="L11435" t="s">
        <v>23</v>
      </c>
      <c r="M11435">
        <f>YEAR(Table1[[#This Row],[order_date]])</f>
        <v>2024</v>
      </c>
      <c r="N11435">
        <f>MONTH(Table1[[#This Row],[order_date]])</f>
        <v>12</v>
      </c>
      <c r="O11435" s="3">
        <f>Table1[[#This Row],[sales]]-Table1[[#This Row],[profit]]</f>
        <v>1806.2199999999998</v>
      </c>
      <c r="P11435" s="3">
        <f>Table1[[#This Row],[sales]]*Table1[[#This Row],[quantity]]</f>
        <v>13022.82</v>
      </c>
      <c r="Q11435" s="9">
        <f>Table1[[#This Row],[delivery_date]]-Table1[[#This Row],[order_date]]</f>
        <v>1</v>
      </c>
    </row>
    <row r="11436" spans="1:17" x14ac:dyDescent="0.35">
      <c r="A11436" t="s">
        <v>11467</v>
      </c>
      <c r="B11436" t="s">
        <v>19</v>
      </c>
      <c r="C11436" t="s">
        <v>20</v>
      </c>
      <c r="D11436" s="2">
        <v>436.24</v>
      </c>
      <c r="E11436">
        <v>0.5</v>
      </c>
      <c r="F11436">
        <v>5</v>
      </c>
      <c r="G11436" s="1">
        <v>45021</v>
      </c>
      <c r="H11436" s="1">
        <v>45026</v>
      </c>
      <c r="I11436" t="s">
        <v>21</v>
      </c>
      <c r="J11436" t="s">
        <v>16</v>
      </c>
      <c r="K11436" s="2">
        <v>39.5</v>
      </c>
      <c r="L11436" t="s">
        <v>39</v>
      </c>
      <c r="M11436">
        <f>YEAR(Table1[[#This Row],[order_date]])</f>
        <v>2023</v>
      </c>
      <c r="N11436">
        <f>MONTH(Table1[[#This Row],[order_date]])</f>
        <v>4</v>
      </c>
      <c r="O11436" s="3">
        <f>Table1[[#This Row],[sales]]-Table1[[#This Row],[profit]]</f>
        <v>396.74</v>
      </c>
      <c r="P11436" s="3">
        <f>Table1[[#This Row],[sales]]*Table1[[#This Row],[quantity]]</f>
        <v>2181.1999999999998</v>
      </c>
      <c r="Q11436" s="9">
        <f>Table1[[#This Row],[delivery_date]]-Table1[[#This Row],[order_date]]</f>
        <v>5</v>
      </c>
    </row>
    <row r="11437" spans="1:17" x14ac:dyDescent="0.35">
      <c r="A11437" t="s">
        <v>11468</v>
      </c>
      <c r="B11437" t="s">
        <v>41</v>
      </c>
      <c r="C11437" t="s">
        <v>33</v>
      </c>
      <c r="D11437" s="2">
        <v>4397.32</v>
      </c>
      <c r="E11437">
        <v>0.41</v>
      </c>
      <c r="F11437">
        <v>5</v>
      </c>
      <c r="G11437" s="1">
        <v>45329</v>
      </c>
      <c r="H11437" s="1">
        <v>45336</v>
      </c>
      <c r="I11437" t="s">
        <v>31</v>
      </c>
      <c r="J11437" t="s">
        <v>27</v>
      </c>
      <c r="K11437" s="2">
        <v>808.88</v>
      </c>
      <c r="L11437" t="s">
        <v>34</v>
      </c>
      <c r="M11437">
        <f>YEAR(Table1[[#This Row],[order_date]])</f>
        <v>2024</v>
      </c>
      <c r="N11437">
        <f>MONTH(Table1[[#This Row],[order_date]])</f>
        <v>2</v>
      </c>
      <c r="O11437" s="3">
        <f>Table1[[#This Row],[sales]]-Table1[[#This Row],[profit]]</f>
        <v>3588.4399999999996</v>
      </c>
      <c r="P11437" s="3">
        <f>Table1[[#This Row],[sales]]*Table1[[#This Row],[quantity]]</f>
        <v>21986.6</v>
      </c>
      <c r="Q11437" s="9">
        <f>Table1[[#This Row],[delivery_date]]-Table1[[#This Row],[order_date]]</f>
        <v>7</v>
      </c>
    </row>
    <row r="11438" spans="1:17" x14ac:dyDescent="0.35">
      <c r="A11438" t="s">
        <v>11469</v>
      </c>
      <c r="B11438" t="s">
        <v>41</v>
      </c>
      <c r="C11438" t="s">
        <v>33</v>
      </c>
      <c r="D11438" s="2">
        <v>2919.86</v>
      </c>
      <c r="E11438">
        <v>0.19</v>
      </c>
      <c r="F11438">
        <v>1</v>
      </c>
      <c r="G11438" s="1">
        <v>44997</v>
      </c>
      <c r="H11438" s="1">
        <v>45003</v>
      </c>
      <c r="I11438" t="s">
        <v>15</v>
      </c>
      <c r="J11438" t="s">
        <v>27</v>
      </c>
      <c r="K11438" s="2">
        <v>816.09</v>
      </c>
      <c r="L11438" t="s">
        <v>28</v>
      </c>
      <c r="M11438">
        <f>YEAR(Table1[[#This Row],[order_date]])</f>
        <v>2023</v>
      </c>
      <c r="N11438">
        <f>MONTH(Table1[[#This Row],[order_date]])</f>
        <v>3</v>
      </c>
      <c r="O11438" s="3">
        <f>Table1[[#This Row],[sales]]-Table1[[#This Row],[profit]]</f>
        <v>2103.77</v>
      </c>
      <c r="P11438" s="3">
        <f>Table1[[#This Row],[sales]]*Table1[[#This Row],[quantity]]</f>
        <v>2919.86</v>
      </c>
      <c r="Q11438" s="9">
        <f>Table1[[#This Row],[delivery_date]]-Table1[[#This Row],[order_date]]</f>
        <v>6</v>
      </c>
    </row>
    <row r="11439" spans="1:17" x14ac:dyDescent="0.35">
      <c r="A11439" t="s">
        <v>11470</v>
      </c>
      <c r="B11439" t="s">
        <v>19</v>
      </c>
      <c r="C11439" t="s">
        <v>36</v>
      </c>
      <c r="D11439" s="2">
        <v>3265.61</v>
      </c>
      <c r="E11439">
        <v>0.34</v>
      </c>
      <c r="F11439">
        <v>5</v>
      </c>
      <c r="G11439" s="1">
        <v>45444</v>
      </c>
      <c r="H11439" s="1">
        <v>45448</v>
      </c>
      <c r="I11439" t="s">
        <v>15</v>
      </c>
      <c r="J11439" t="s">
        <v>16</v>
      </c>
      <c r="K11439" s="2">
        <v>681.35</v>
      </c>
      <c r="L11439" t="s">
        <v>39</v>
      </c>
      <c r="M11439">
        <f>YEAR(Table1[[#This Row],[order_date]])</f>
        <v>2024</v>
      </c>
      <c r="N11439">
        <f>MONTH(Table1[[#This Row],[order_date]])</f>
        <v>6</v>
      </c>
      <c r="O11439" s="3">
        <f>Table1[[#This Row],[sales]]-Table1[[#This Row],[profit]]</f>
        <v>2584.2600000000002</v>
      </c>
      <c r="P11439" s="3">
        <f>Table1[[#This Row],[sales]]*Table1[[#This Row],[quantity]]</f>
        <v>16328.050000000001</v>
      </c>
      <c r="Q11439" s="9">
        <f>Table1[[#This Row],[delivery_date]]-Table1[[#This Row],[order_date]]</f>
        <v>4</v>
      </c>
    </row>
    <row r="11440" spans="1:17" x14ac:dyDescent="0.35">
      <c r="A11440" t="s">
        <v>11471</v>
      </c>
      <c r="B11440" t="s">
        <v>25</v>
      </c>
      <c r="C11440" t="s">
        <v>36</v>
      </c>
      <c r="D11440" s="2">
        <v>1515.43</v>
      </c>
      <c r="E11440">
        <v>0.36</v>
      </c>
      <c r="F11440">
        <v>6</v>
      </c>
      <c r="G11440" s="1">
        <v>45281</v>
      </c>
      <c r="H11440" s="1">
        <v>45283</v>
      </c>
      <c r="I11440" t="s">
        <v>31</v>
      </c>
      <c r="J11440" t="s">
        <v>16</v>
      </c>
      <c r="K11440" s="2">
        <v>386.25</v>
      </c>
      <c r="L11440" t="s">
        <v>39</v>
      </c>
      <c r="M11440">
        <f>YEAR(Table1[[#This Row],[order_date]])</f>
        <v>2023</v>
      </c>
      <c r="N11440">
        <f>MONTH(Table1[[#This Row],[order_date]])</f>
        <v>12</v>
      </c>
      <c r="O11440" s="3">
        <f>Table1[[#This Row],[sales]]-Table1[[#This Row],[profit]]</f>
        <v>1129.18</v>
      </c>
      <c r="P11440" s="3">
        <f>Table1[[#This Row],[sales]]*Table1[[#This Row],[quantity]]</f>
        <v>9092.58</v>
      </c>
      <c r="Q11440" s="9">
        <f>Table1[[#This Row],[delivery_date]]-Table1[[#This Row],[order_date]]</f>
        <v>2</v>
      </c>
    </row>
    <row r="11441" spans="1:17" x14ac:dyDescent="0.35">
      <c r="A11441" t="s">
        <v>11472</v>
      </c>
      <c r="B11441" t="s">
        <v>13</v>
      </c>
      <c r="C11441" t="s">
        <v>14</v>
      </c>
      <c r="D11441" s="2">
        <v>1206.52</v>
      </c>
      <c r="E11441">
        <v>0.33</v>
      </c>
      <c r="F11441">
        <v>1</v>
      </c>
      <c r="G11441" s="1">
        <v>45493</v>
      </c>
      <c r="H11441" s="1">
        <v>45499</v>
      </c>
      <c r="I11441" t="s">
        <v>31</v>
      </c>
      <c r="J11441" t="s">
        <v>16</v>
      </c>
      <c r="K11441" s="2">
        <v>135.96</v>
      </c>
      <c r="L11441" t="s">
        <v>48</v>
      </c>
      <c r="M11441">
        <f>YEAR(Table1[[#This Row],[order_date]])</f>
        <v>2024</v>
      </c>
      <c r="N11441">
        <f>MONTH(Table1[[#This Row],[order_date]])</f>
        <v>7</v>
      </c>
      <c r="O11441" s="3">
        <f>Table1[[#This Row],[sales]]-Table1[[#This Row],[profit]]</f>
        <v>1070.56</v>
      </c>
      <c r="P11441" s="3">
        <f>Table1[[#This Row],[sales]]*Table1[[#This Row],[quantity]]</f>
        <v>1206.52</v>
      </c>
      <c r="Q11441" s="9">
        <f>Table1[[#This Row],[delivery_date]]-Table1[[#This Row],[order_date]]</f>
        <v>6</v>
      </c>
    </row>
    <row r="11442" spans="1:17" x14ac:dyDescent="0.35">
      <c r="A11442" t="s">
        <v>11473</v>
      </c>
      <c r="B11442" t="s">
        <v>25</v>
      </c>
      <c r="C11442" t="s">
        <v>36</v>
      </c>
      <c r="D11442" s="2">
        <v>3568.74</v>
      </c>
      <c r="E11442">
        <v>0.22</v>
      </c>
      <c r="F11442">
        <v>7</v>
      </c>
      <c r="G11442" s="1">
        <v>45207</v>
      </c>
      <c r="H11442" s="1">
        <v>45208</v>
      </c>
      <c r="I11442" t="s">
        <v>21</v>
      </c>
      <c r="J11442" t="s">
        <v>27</v>
      </c>
      <c r="K11442" s="2">
        <v>548.23</v>
      </c>
      <c r="L11442" t="s">
        <v>48</v>
      </c>
      <c r="M11442">
        <f>YEAR(Table1[[#This Row],[order_date]])</f>
        <v>2023</v>
      </c>
      <c r="N11442">
        <f>MONTH(Table1[[#This Row],[order_date]])</f>
        <v>10</v>
      </c>
      <c r="O11442" s="3">
        <f>Table1[[#This Row],[sales]]-Table1[[#This Row],[profit]]</f>
        <v>3020.5099999999998</v>
      </c>
      <c r="P11442" s="3">
        <f>Table1[[#This Row],[sales]]*Table1[[#This Row],[quantity]]</f>
        <v>24981.18</v>
      </c>
      <c r="Q11442" s="9">
        <f>Table1[[#This Row],[delivery_date]]-Table1[[#This Row],[order_date]]</f>
        <v>1</v>
      </c>
    </row>
    <row r="11443" spans="1:17" x14ac:dyDescent="0.35">
      <c r="A11443" t="s">
        <v>11474</v>
      </c>
      <c r="B11443" t="s">
        <v>19</v>
      </c>
      <c r="C11443" t="s">
        <v>36</v>
      </c>
      <c r="D11443" s="2">
        <v>3390.67</v>
      </c>
      <c r="E11443">
        <v>0.44</v>
      </c>
      <c r="F11443">
        <v>1</v>
      </c>
      <c r="G11443" s="1">
        <v>45024</v>
      </c>
      <c r="H11443" s="1">
        <v>45026</v>
      </c>
      <c r="I11443" t="s">
        <v>21</v>
      </c>
      <c r="J11443" t="s">
        <v>16</v>
      </c>
      <c r="K11443" s="2">
        <v>404.01</v>
      </c>
      <c r="L11443" t="s">
        <v>28</v>
      </c>
      <c r="M11443">
        <f>YEAR(Table1[[#This Row],[order_date]])</f>
        <v>2023</v>
      </c>
      <c r="N11443">
        <f>MONTH(Table1[[#This Row],[order_date]])</f>
        <v>4</v>
      </c>
      <c r="O11443" s="3">
        <f>Table1[[#This Row],[sales]]-Table1[[#This Row],[profit]]</f>
        <v>2986.66</v>
      </c>
      <c r="P11443" s="3">
        <f>Table1[[#This Row],[sales]]*Table1[[#This Row],[quantity]]</f>
        <v>3390.67</v>
      </c>
      <c r="Q11443" s="9">
        <f>Table1[[#This Row],[delivery_date]]-Table1[[#This Row],[order_date]]</f>
        <v>2</v>
      </c>
    </row>
    <row r="11444" spans="1:17" x14ac:dyDescent="0.35">
      <c r="A11444" t="s">
        <v>11475</v>
      </c>
      <c r="B11444" t="s">
        <v>41</v>
      </c>
      <c r="C11444" t="s">
        <v>36</v>
      </c>
      <c r="D11444" s="2">
        <v>701.12</v>
      </c>
      <c r="E11444">
        <v>0.39</v>
      </c>
      <c r="F11444">
        <v>7</v>
      </c>
      <c r="G11444" s="1">
        <v>45009</v>
      </c>
      <c r="H11444" s="1">
        <v>45015</v>
      </c>
      <c r="I11444" t="s">
        <v>21</v>
      </c>
      <c r="J11444" t="s">
        <v>22</v>
      </c>
      <c r="K11444" s="2">
        <v>167.06</v>
      </c>
      <c r="L11444" t="s">
        <v>28</v>
      </c>
      <c r="M11444">
        <f>YEAR(Table1[[#This Row],[order_date]])</f>
        <v>2023</v>
      </c>
      <c r="N11444">
        <f>MONTH(Table1[[#This Row],[order_date]])</f>
        <v>3</v>
      </c>
      <c r="O11444" s="3">
        <f>Table1[[#This Row],[sales]]-Table1[[#This Row],[profit]]</f>
        <v>534.05999999999995</v>
      </c>
      <c r="P11444" s="3">
        <f>Table1[[#This Row],[sales]]*Table1[[#This Row],[quantity]]</f>
        <v>4907.84</v>
      </c>
      <c r="Q11444" s="9">
        <f>Table1[[#This Row],[delivery_date]]-Table1[[#This Row],[order_date]]</f>
        <v>6</v>
      </c>
    </row>
    <row r="11445" spans="1:17" x14ac:dyDescent="0.35">
      <c r="A11445" t="s">
        <v>11476</v>
      </c>
      <c r="B11445" t="s">
        <v>13</v>
      </c>
      <c r="C11445" t="s">
        <v>26</v>
      </c>
      <c r="D11445" s="2">
        <v>1269.3399999999999</v>
      </c>
      <c r="E11445">
        <v>0.27</v>
      </c>
      <c r="F11445">
        <v>9</v>
      </c>
      <c r="G11445" s="1">
        <v>45186</v>
      </c>
      <c r="H11445" s="1">
        <v>45191</v>
      </c>
      <c r="I11445" t="s">
        <v>31</v>
      </c>
      <c r="J11445" t="s">
        <v>22</v>
      </c>
      <c r="K11445" s="2">
        <v>265.91000000000003</v>
      </c>
      <c r="L11445" t="s">
        <v>28</v>
      </c>
      <c r="M11445">
        <f>YEAR(Table1[[#This Row],[order_date]])</f>
        <v>2023</v>
      </c>
      <c r="N11445">
        <f>MONTH(Table1[[#This Row],[order_date]])</f>
        <v>9</v>
      </c>
      <c r="O11445" s="3">
        <f>Table1[[#This Row],[sales]]-Table1[[#This Row],[profit]]</f>
        <v>1003.4299999999998</v>
      </c>
      <c r="P11445" s="3">
        <f>Table1[[#This Row],[sales]]*Table1[[#This Row],[quantity]]</f>
        <v>11424.06</v>
      </c>
      <c r="Q11445" s="9">
        <f>Table1[[#This Row],[delivery_date]]-Table1[[#This Row],[order_date]]</f>
        <v>5</v>
      </c>
    </row>
    <row r="11446" spans="1:17" x14ac:dyDescent="0.35">
      <c r="A11446" t="s">
        <v>11477</v>
      </c>
      <c r="B11446" t="s">
        <v>25</v>
      </c>
      <c r="C11446" t="s">
        <v>26</v>
      </c>
      <c r="D11446" s="2">
        <v>4738.22</v>
      </c>
      <c r="E11446">
        <v>0</v>
      </c>
      <c r="F11446">
        <v>7</v>
      </c>
      <c r="G11446" s="1">
        <v>45142</v>
      </c>
      <c r="H11446" s="1">
        <v>45144</v>
      </c>
      <c r="I11446" t="s">
        <v>31</v>
      </c>
      <c r="J11446" t="s">
        <v>27</v>
      </c>
      <c r="K11446" s="2">
        <v>914.61</v>
      </c>
      <c r="L11446" t="s">
        <v>34</v>
      </c>
      <c r="M11446">
        <f>YEAR(Table1[[#This Row],[order_date]])</f>
        <v>2023</v>
      </c>
      <c r="N11446">
        <f>MONTH(Table1[[#This Row],[order_date]])</f>
        <v>8</v>
      </c>
      <c r="O11446" s="3">
        <f>Table1[[#This Row],[sales]]-Table1[[#This Row],[profit]]</f>
        <v>3823.61</v>
      </c>
      <c r="P11446" s="3">
        <f>Table1[[#This Row],[sales]]*Table1[[#This Row],[quantity]]</f>
        <v>33167.54</v>
      </c>
      <c r="Q11446" s="9">
        <f>Table1[[#This Row],[delivery_date]]-Table1[[#This Row],[order_date]]</f>
        <v>2</v>
      </c>
    </row>
    <row r="11447" spans="1:17" x14ac:dyDescent="0.35">
      <c r="A11447" t="s">
        <v>11478</v>
      </c>
      <c r="B11447" t="s">
        <v>25</v>
      </c>
      <c r="C11447" t="s">
        <v>14</v>
      </c>
      <c r="D11447" s="2">
        <v>1590.47</v>
      </c>
      <c r="E11447">
        <v>0.11</v>
      </c>
      <c r="F11447">
        <v>5</v>
      </c>
      <c r="G11447" s="1">
        <v>45161</v>
      </c>
      <c r="H11447" s="1">
        <v>45168</v>
      </c>
      <c r="I11447" t="s">
        <v>21</v>
      </c>
      <c r="J11447" t="s">
        <v>22</v>
      </c>
      <c r="K11447" s="2">
        <v>82.49</v>
      </c>
      <c r="L11447" t="s">
        <v>48</v>
      </c>
      <c r="M11447">
        <f>YEAR(Table1[[#This Row],[order_date]])</f>
        <v>2023</v>
      </c>
      <c r="N11447">
        <f>MONTH(Table1[[#This Row],[order_date]])</f>
        <v>8</v>
      </c>
      <c r="O11447" s="3">
        <f>Table1[[#This Row],[sales]]-Table1[[#This Row],[profit]]</f>
        <v>1507.98</v>
      </c>
      <c r="P11447" s="3">
        <f>Table1[[#This Row],[sales]]*Table1[[#This Row],[quantity]]</f>
        <v>7952.35</v>
      </c>
      <c r="Q11447" s="9">
        <f>Table1[[#This Row],[delivery_date]]-Table1[[#This Row],[order_date]]</f>
        <v>7</v>
      </c>
    </row>
    <row r="11448" spans="1:17" x14ac:dyDescent="0.35">
      <c r="A11448" t="s">
        <v>11479</v>
      </c>
      <c r="B11448" t="s">
        <v>19</v>
      </c>
      <c r="C11448" t="s">
        <v>14</v>
      </c>
      <c r="D11448" s="2">
        <v>226.57</v>
      </c>
      <c r="E11448">
        <v>0.25</v>
      </c>
      <c r="F11448">
        <v>3</v>
      </c>
      <c r="G11448" s="1">
        <v>45248</v>
      </c>
      <c r="H11448" s="1">
        <v>45254</v>
      </c>
      <c r="I11448" t="s">
        <v>31</v>
      </c>
      <c r="J11448" t="s">
        <v>16</v>
      </c>
      <c r="K11448" s="2">
        <v>59.94</v>
      </c>
      <c r="L11448" t="s">
        <v>39</v>
      </c>
      <c r="M11448">
        <f>YEAR(Table1[[#This Row],[order_date]])</f>
        <v>2023</v>
      </c>
      <c r="N11448">
        <f>MONTH(Table1[[#This Row],[order_date]])</f>
        <v>11</v>
      </c>
      <c r="O11448" s="3">
        <f>Table1[[#This Row],[sales]]-Table1[[#This Row],[profit]]</f>
        <v>166.63</v>
      </c>
      <c r="P11448" s="3">
        <f>Table1[[#This Row],[sales]]*Table1[[#This Row],[quantity]]</f>
        <v>679.71</v>
      </c>
      <c r="Q11448" s="9">
        <f>Table1[[#This Row],[delivery_date]]-Table1[[#This Row],[order_date]]</f>
        <v>6</v>
      </c>
    </row>
    <row r="11449" spans="1:17" x14ac:dyDescent="0.35">
      <c r="A11449" t="s">
        <v>11480</v>
      </c>
      <c r="B11449" t="s">
        <v>13</v>
      </c>
      <c r="C11449" t="s">
        <v>20</v>
      </c>
      <c r="D11449" s="2">
        <v>412.53</v>
      </c>
      <c r="E11449">
        <v>0.45</v>
      </c>
      <c r="F11449">
        <v>7</v>
      </c>
      <c r="G11449" s="1">
        <v>45324</v>
      </c>
      <c r="H11449" s="1">
        <v>45327</v>
      </c>
      <c r="I11449" t="s">
        <v>15</v>
      </c>
      <c r="J11449" t="s">
        <v>22</v>
      </c>
      <c r="K11449" s="2">
        <v>114.76</v>
      </c>
      <c r="L11449" t="s">
        <v>17</v>
      </c>
      <c r="M11449">
        <f>YEAR(Table1[[#This Row],[order_date]])</f>
        <v>2024</v>
      </c>
      <c r="N11449">
        <f>MONTH(Table1[[#This Row],[order_date]])</f>
        <v>2</v>
      </c>
      <c r="O11449" s="3">
        <f>Table1[[#This Row],[sales]]-Table1[[#This Row],[profit]]</f>
        <v>297.77</v>
      </c>
      <c r="P11449" s="3">
        <f>Table1[[#This Row],[sales]]*Table1[[#This Row],[quantity]]</f>
        <v>2887.71</v>
      </c>
      <c r="Q11449" s="9">
        <f>Table1[[#This Row],[delivery_date]]-Table1[[#This Row],[order_date]]</f>
        <v>3</v>
      </c>
    </row>
    <row r="11450" spans="1:17" x14ac:dyDescent="0.35">
      <c r="A11450" t="s">
        <v>11481</v>
      </c>
      <c r="B11450" t="s">
        <v>41</v>
      </c>
      <c r="C11450" t="s">
        <v>14</v>
      </c>
      <c r="D11450" s="2">
        <v>3899.92</v>
      </c>
      <c r="E11450">
        <v>0.31</v>
      </c>
      <c r="F11450">
        <v>6</v>
      </c>
      <c r="G11450" s="1">
        <v>45616</v>
      </c>
      <c r="H11450" s="1">
        <v>45617</v>
      </c>
      <c r="I11450" t="s">
        <v>15</v>
      </c>
      <c r="J11450" t="s">
        <v>16</v>
      </c>
      <c r="K11450" s="2">
        <v>879.54</v>
      </c>
      <c r="L11450" t="s">
        <v>17</v>
      </c>
      <c r="M11450">
        <f>YEAR(Table1[[#This Row],[order_date]])</f>
        <v>2024</v>
      </c>
      <c r="N11450">
        <f>MONTH(Table1[[#This Row],[order_date]])</f>
        <v>11</v>
      </c>
      <c r="O11450" s="3">
        <f>Table1[[#This Row],[sales]]-Table1[[#This Row],[profit]]</f>
        <v>3020.38</v>
      </c>
      <c r="P11450" s="3">
        <f>Table1[[#This Row],[sales]]*Table1[[#This Row],[quantity]]</f>
        <v>23399.52</v>
      </c>
      <c r="Q11450" s="9">
        <f>Table1[[#This Row],[delivery_date]]-Table1[[#This Row],[order_date]]</f>
        <v>1</v>
      </c>
    </row>
    <row r="11451" spans="1:17" x14ac:dyDescent="0.35">
      <c r="A11451" t="s">
        <v>11482</v>
      </c>
      <c r="B11451" t="s">
        <v>19</v>
      </c>
      <c r="C11451" t="s">
        <v>20</v>
      </c>
      <c r="D11451" s="2">
        <v>3810.06</v>
      </c>
      <c r="E11451">
        <v>0.21</v>
      </c>
      <c r="F11451">
        <v>8</v>
      </c>
      <c r="G11451" s="1">
        <v>45472</v>
      </c>
      <c r="H11451" s="1">
        <v>45478</v>
      </c>
      <c r="I11451" t="s">
        <v>15</v>
      </c>
      <c r="J11451" t="s">
        <v>27</v>
      </c>
      <c r="K11451" s="2">
        <v>1032.6099999999999</v>
      </c>
      <c r="L11451" t="s">
        <v>34</v>
      </c>
      <c r="M11451">
        <f>YEAR(Table1[[#This Row],[order_date]])</f>
        <v>2024</v>
      </c>
      <c r="N11451">
        <f>MONTH(Table1[[#This Row],[order_date]])</f>
        <v>6</v>
      </c>
      <c r="O11451" s="3">
        <f>Table1[[#This Row],[sales]]-Table1[[#This Row],[profit]]</f>
        <v>2777.45</v>
      </c>
      <c r="P11451" s="3">
        <f>Table1[[#This Row],[sales]]*Table1[[#This Row],[quantity]]</f>
        <v>30480.48</v>
      </c>
      <c r="Q11451" s="9">
        <f>Table1[[#This Row],[delivery_date]]-Table1[[#This Row],[order_date]]</f>
        <v>6</v>
      </c>
    </row>
    <row r="11452" spans="1:17" x14ac:dyDescent="0.35">
      <c r="A11452" t="s">
        <v>11483</v>
      </c>
      <c r="B11452" t="s">
        <v>13</v>
      </c>
      <c r="C11452" t="s">
        <v>36</v>
      </c>
      <c r="D11452" s="2">
        <v>1970.95</v>
      </c>
      <c r="E11452">
        <v>0.02</v>
      </c>
      <c r="F11452">
        <v>8</v>
      </c>
      <c r="G11452" s="1">
        <v>45173</v>
      </c>
      <c r="H11452" s="1">
        <v>45176</v>
      </c>
      <c r="I11452" t="s">
        <v>21</v>
      </c>
      <c r="J11452" t="s">
        <v>16</v>
      </c>
      <c r="K11452" s="2">
        <v>511.79</v>
      </c>
      <c r="L11452" t="s">
        <v>17</v>
      </c>
      <c r="M11452">
        <f>YEAR(Table1[[#This Row],[order_date]])</f>
        <v>2023</v>
      </c>
      <c r="N11452">
        <f>MONTH(Table1[[#This Row],[order_date]])</f>
        <v>9</v>
      </c>
      <c r="O11452" s="3">
        <f>Table1[[#This Row],[sales]]-Table1[[#This Row],[profit]]</f>
        <v>1459.16</v>
      </c>
      <c r="P11452" s="3">
        <f>Table1[[#This Row],[sales]]*Table1[[#This Row],[quantity]]</f>
        <v>15767.6</v>
      </c>
      <c r="Q11452" s="9">
        <f>Table1[[#This Row],[delivery_date]]-Table1[[#This Row],[order_date]]</f>
        <v>3</v>
      </c>
    </row>
    <row r="11453" spans="1:17" x14ac:dyDescent="0.35">
      <c r="A11453" t="s">
        <v>11484</v>
      </c>
      <c r="B11453" t="s">
        <v>25</v>
      </c>
      <c r="C11453" t="s">
        <v>14</v>
      </c>
      <c r="D11453" s="2">
        <v>850.68</v>
      </c>
      <c r="E11453">
        <v>0.3</v>
      </c>
      <c r="F11453">
        <v>6</v>
      </c>
      <c r="G11453" s="1">
        <v>45146</v>
      </c>
      <c r="H11453" s="1">
        <v>45148</v>
      </c>
      <c r="I11453" t="s">
        <v>21</v>
      </c>
      <c r="J11453" t="s">
        <v>22</v>
      </c>
      <c r="K11453" s="2">
        <v>216.77</v>
      </c>
      <c r="L11453" t="s">
        <v>34</v>
      </c>
      <c r="M11453">
        <f>YEAR(Table1[[#This Row],[order_date]])</f>
        <v>2023</v>
      </c>
      <c r="N11453">
        <f>MONTH(Table1[[#This Row],[order_date]])</f>
        <v>8</v>
      </c>
      <c r="O11453" s="3">
        <f>Table1[[#This Row],[sales]]-Table1[[#This Row],[profit]]</f>
        <v>633.91</v>
      </c>
      <c r="P11453" s="3">
        <f>Table1[[#This Row],[sales]]*Table1[[#This Row],[quantity]]</f>
        <v>5104.08</v>
      </c>
      <c r="Q11453" s="9">
        <f>Table1[[#This Row],[delivery_date]]-Table1[[#This Row],[order_date]]</f>
        <v>2</v>
      </c>
    </row>
    <row r="11454" spans="1:17" x14ac:dyDescent="0.35">
      <c r="A11454" t="s">
        <v>11485</v>
      </c>
      <c r="B11454" t="s">
        <v>19</v>
      </c>
      <c r="C11454" t="s">
        <v>14</v>
      </c>
      <c r="D11454" s="2">
        <v>2540.7199999999998</v>
      </c>
      <c r="E11454">
        <v>0.18</v>
      </c>
      <c r="F11454">
        <v>7</v>
      </c>
      <c r="G11454" s="1">
        <v>45588</v>
      </c>
      <c r="H11454" s="1">
        <v>45593</v>
      </c>
      <c r="I11454" t="s">
        <v>15</v>
      </c>
      <c r="J11454" t="s">
        <v>16</v>
      </c>
      <c r="K11454" s="2">
        <v>595.14</v>
      </c>
      <c r="L11454" t="s">
        <v>28</v>
      </c>
      <c r="M11454">
        <f>YEAR(Table1[[#This Row],[order_date]])</f>
        <v>2024</v>
      </c>
      <c r="N11454">
        <f>MONTH(Table1[[#This Row],[order_date]])</f>
        <v>10</v>
      </c>
      <c r="O11454" s="3">
        <f>Table1[[#This Row],[sales]]-Table1[[#This Row],[profit]]</f>
        <v>1945.58</v>
      </c>
      <c r="P11454" s="3">
        <f>Table1[[#This Row],[sales]]*Table1[[#This Row],[quantity]]</f>
        <v>17785.039999999997</v>
      </c>
      <c r="Q11454" s="9">
        <f>Table1[[#This Row],[delivery_date]]-Table1[[#This Row],[order_date]]</f>
        <v>5</v>
      </c>
    </row>
    <row r="11455" spans="1:17" x14ac:dyDescent="0.35">
      <c r="A11455" t="s">
        <v>11486</v>
      </c>
      <c r="B11455" t="s">
        <v>25</v>
      </c>
      <c r="C11455" t="s">
        <v>14</v>
      </c>
      <c r="D11455" s="2">
        <v>1726.25</v>
      </c>
      <c r="E11455">
        <v>0.27</v>
      </c>
      <c r="F11455">
        <v>3</v>
      </c>
      <c r="G11455" s="1">
        <v>45407</v>
      </c>
      <c r="H11455" s="1">
        <v>45408</v>
      </c>
      <c r="I11455" t="s">
        <v>15</v>
      </c>
      <c r="J11455" t="s">
        <v>27</v>
      </c>
      <c r="K11455" s="2">
        <v>113.84</v>
      </c>
      <c r="L11455" t="s">
        <v>23</v>
      </c>
      <c r="M11455">
        <f>YEAR(Table1[[#This Row],[order_date]])</f>
        <v>2024</v>
      </c>
      <c r="N11455">
        <f>MONTH(Table1[[#This Row],[order_date]])</f>
        <v>4</v>
      </c>
      <c r="O11455" s="3">
        <f>Table1[[#This Row],[sales]]-Table1[[#This Row],[profit]]</f>
        <v>1612.41</v>
      </c>
      <c r="P11455" s="3">
        <f>Table1[[#This Row],[sales]]*Table1[[#This Row],[quantity]]</f>
        <v>5178.75</v>
      </c>
      <c r="Q11455" s="9">
        <f>Table1[[#This Row],[delivery_date]]-Table1[[#This Row],[order_date]]</f>
        <v>1</v>
      </c>
    </row>
    <row r="11456" spans="1:17" x14ac:dyDescent="0.35">
      <c r="A11456" t="s">
        <v>11487</v>
      </c>
      <c r="B11456" t="s">
        <v>25</v>
      </c>
      <c r="C11456" t="s">
        <v>20</v>
      </c>
      <c r="D11456" s="2">
        <v>1932.44</v>
      </c>
      <c r="E11456">
        <v>0.38</v>
      </c>
      <c r="F11456">
        <v>4</v>
      </c>
      <c r="G11456" s="1">
        <v>45170</v>
      </c>
      <c r="H11456" s="1">
        <v>45176</v>
      </c>
      <c r="I11456" t="s">
        <v>15</v>
      </c>
      <c r="J11456" t="s">
        <v>16</v>
      </c>
      <c r="K11456" s="2">
        <v>158.88999999999999</v>
      </c>
      <c r="L11456" t="s">
        <v>48</v>
      </c>
      <c r="M11456">
        <f>YEAR(Table1[[#This Row],[order_date]])</f>
        <v>2023</v>
      </c>
      <c r="N11456">
        <f>MONTH(Table1[[#This Row],[order_date]])</f>
        <v>9</v>
      </c>
      <c r="O11456" s="3">
        <f>Table1[[#This Row],[sales]]-Table1[[#This Row],[profit]]</f>
        <v>1773.5500000000002</v>
      </c>
      <c r="P11456" s="3">
        <f>Table1[[#This Row],[sales]]*Table1[[#This Row],[quantity]]</f>
        <v>7729.76</v>
      </c>
      <c r="Q11456" s="9">
        <f>Table1[[#This Row],[delivery_date]]-Table1[[#This Row],[order_date]]</f>
        <v>6</v>
      </c>
    </row>
    <row r="11457" spans="1:17" x14ac:dyDescent="0.35">
      <c r="A11457" t="s">
        <v>11488</v>
      </c>
      <c r="B11457" t="s">
        <v>19</v>
      </c>
      <c r="C11457" t="s">
        <v>20</v>
      </c>
      <c r="D11457" s="2">
        <v>1378.83</v>
      </c>
      <c r="E11457">
        <v>0.4</v>
      </c>
      <c r="F11457">
        <v>7</v>
      </c>
      <c r="G11457" s="1">
        <v>45367</v>
      </c>
      <c r="H11457" s="1">
        <v>45368</v>
      </c>
      <c r="I11457" t="s">
        <v>31</v>
      </c>
      <c r="J11457" t="s">
        <v>22</v>
      </c>
      <c r="K11457" s="2">
        <v>359.51</v>
      </c>
      <c r="L11457" t="s">
        <v>28</v>
      </c>
      <c r="M11457">
        <f>YEAR(Table1[[#This Row],[order_date]])</f>
        <v>2024</v>
      </c>
      <c r="N11457">
        <f>MONTH(Table1[[#This Row],[order_date]])</f>
        <v>3</v>
      </c>
      <c r="O11457" s="3">
        <f>Table1[[#This Row],[sales]]-Table1[[#This Row],[profit]]</f>
        <v>1019.3199999999999</v>
      </c>
      <c r="P11457" s="3">
        <f>Table1[[#This Row],[sales]]*Table1[[#This Row],[quantity]]</f>
        <v>9651.81</v>
      </c>
      <c r="Q11457" s="9">
        <f>Table1[[#This Row],[delivery_date]]-Table1[[#This Row],[order_date]]</f>
        <v>1</v>
      </c>
    </row>
    <row r="11458" spans="1:17" x14ac:dyDescent="0.35">
      <c r="A11458" t="s">
        <v>11489</v>
      </c>
      <c r="B11458" t="s">
        <v>19</v>
      </c>
      <c r="C11458" t="s">
        <v>33</v>
      </c>
      <c r="D11458" s="2">
        <v>408</v>
      </c>
      <c r="E11458">
        <v>0.43</v>
      </c>
      <c r="F11458">
        <v>6</v>
      </c>
      <c r="G11458" s="1">
        <v>45644</v>
      </c>
      <c r="H11458" s="1">
        <v>45651</v>
      </c>
      <c r="I11458" t="s">
        <v>15</v>
      </c>
      <c r="J11458" t="s">
        <v>27</v>
      </c>
      <c r="K11458" s="2">
        <v>61.01</v>
      </c>
      <c r="L11458" t="s">
        <v>34</v>
      </c>
      <c r="M11458">
        <f>YEAR(Table1[[#This Row],[order_date]])</f>
        <v>2024</v>
      </c>
      <c r="N11458">
        <f>MONTH(Table1[[#This Row],[order_date]])</f>
        <v>12</v>
      </c>
      <c r="O11458" s="3">
        <f>Table1[[#This Row],[sales]]-Table1[[#This Row],[profit]]</f>
        <v>346.99</v>
      </c>
      <c r="P11458" s="3">
        <f>Table1[[#This Row],[sales]]*Table1[[#This Row],[quantity]]</f>
        <v>2448</v>
      </c>
      <c r="Q11458" s="9">
        <f>Table1[[#This Row],[delivery_date]]-Table1[[#This Row],[order_date]]</f>
        <v>7</v>
      </c>
    </row>
    <row r="11459" spans="1:17" x14ac:dyDescent="0.35">
      <c r="A11459" t="s">
        <v>11490</v>
      </c>
      <c r="B11459" t="s">
        <v>19</v>
      </c>
      <c r="C11459" t="s">
        <v>20</v>
      </c>
      <c r="D11459" s="2">
        <v>3976.68</v>
      </c>
      <c r="E11459">
        <v>0.32</v>
      </c>
      <c r="F11459">
        <v>3</v>
      </c>
      <c r="G11459" s="1">
        <v>45604</v>
      </c>
      <c r="H11459" s="1">
        <v>45609</v>
      </c>
      <c r="I11459" t="s">
        <v>15</v>
      </c>
      <c r="J11459" t="s">
        <v>22</v>
      </c>
      <c r="K11459" s="2">
        <v>949.93</v>
      </c>
      <c r="L11459" t="s">
        <v>39</v>
      </c>
      <c r="M11459">
        <f>YEAR(Table1[[#This Row],[order_date]])</f>
        <v>2024</v>
      </c>
      <c r="N11459">
        <f>MONTH(Table1[[#This Row],[order_date]])</f>
        <v>11</v>
      </c>
      <c r="O11459" s="3">
        <f>Table1[[#This Row],[sales]]-Table1[[#This Row],[profit]]</f>
        <v>3026.75</v>
      </c>
      <c r="P11459" s="3">
        <f>Table1[[#This Row],[sales]]*Table1[[#This Row],[quantity]]</f>
        <v>11930.039999999999</v>
      </c>
      <c r="Q11459" s="9">
        <f>Table1[[#This Row],[delivery_date]]-Table1[[#This Row],[order_date]]</f>
        <v>5</v>
      </c>
    </row>
    <row r="11460" spans="1:17" x14ac:dyDescent="0.35">
      <c r="A11460" t="s">
        <v>11491</v>
      </c>
      <c r="B11460" t="s">
        <v>19</v>
      </c>
      <c r="C11460" t="s">
        <v>20</v>
      </c>
      <c r="D11460" s="2">
        <v>3129.28</v>
      </c>
      <c r="E11460">
        <v>0.45</v>
      </c>
      <c r="F11460">
        <v>7</v>
      </c>
      <c r="G11460" s="1">
        <v>45191</v>
      </c>
      <c r="H11460" s="1">
        <v>45192</v>
      </c>
      <c r="I11460" t="s">
        <v>21</v>
      </c>
      <c r="J11460" t="s">
        <v>22</v>
      </c>
      <c r="K11460" s="2">
        <v>312.06</v>
      </c>
      <c r="L11460" t="s">
        <v>39</v>
      </c>
      <c r="M11460">
        <f>YEAR(Table1[[#This Row],[order_date]])</f>
        <v>2023</v>
      </c>
      <c r="N11460">
        <f>MONTH(Table1[[#This Row],[order_date]])</f>
        <v>9</v>
      </c>
      <c r="O11460" s="3">
        <f>Table1[[#This Row],[sales]]-Table1[[#This Row],[profit]]</f>
        <v>2817.2200000000003</v>
      </c>
      <c r="P11460" s="3">
        <f>Table1[[#This Row],[sales]]*Table1[[#This Row],[quantity]]</f>
        <v>21904.960000000003</v>
      </c>
      <c r="Q11460" s="9">
        <f>Table1[[#This Row],[delivery_date]]-Table1[[#This Row],[order_date]]</f>
        <v>1</v>
      </c>
    </row>
    <row r="11461" spans="1:17" x14ac:dyDescent="0.35">
      <c r="A11461" t="s">
        <v>11492</v>
      </c>
      <c r="B11461" t="s">
        <v>19</v>
      </c>
      <c r="C11461" t="s">
        <v>26</v>
      </c>
      <c r="D11461" s="2">
        <v>4189.71</v>
      </c>
      <c r="E11461">
        <v>0.35</v>
      </c>
      <c r="F11461">
        <v>3</v>
      </c>
      <c r="G11461" s="1">
        <v>44955</v>
      </c>
      <c r="H11461" s="1">
        <v>44962</v>
      </c>
      <c r="I11461" t="s">
        <v>21</v>
      </c>
      <c r="J11461" t="s">
        <v>22</v>
      </c>
      <c r="K11461" s="2">
        <v>890.22</v>
      </c>
      <c r="L11461" t="s">
        <v>28</v>
      </c>
      <c r="M11461">
        <f>YEAR(Table1[[#This Row],[order_date]])</f>
        <v>2023</v>
      </c>
      <c r="N11461">
        <f>MONTH(Table1[[#This Row],[order_date]])</f>
        <v>1</v>
      </c>
      <c r="O11461" s="3">
        <f>Table1[[#This Row],[sales]]-Table1[[#This Row],[profit]]</f>
        <v>3299.49</v>
      </c>
      <c r="P11461" s="3">
        <f>Table1[[#This Row],[sales]]*Table1[[#This Row],[quantity]]</f>
        <v>12569.130000000001</v>
      </c>
      <c r="Q11461" s="9">
        <f>Table1[[#This Row],[delivery_date]]-Table1[[#This Row],[order_date]]</f>
        <v>7</v>
      </c>
    </row>
    <row r="11462" spans="1:17" x14ac:dyDescent="0.35">
      <c r="A11462" t="s">
        <v>11493</v>
      </c>
      <c r="B11462" t="s">
        <v>25</v>
      </c>
      <c r="C11462" t="s">
        <v>14</v>
      </c>
      <c r="D11462" s="2">
        <v>2565.69</v>
      </c>
      <c r="E11462">
        <v>0.39</v>
      </c>
      <c r="F11462">
        <v>8</v>
      </c>
      <c r="G11462" s="1">
        <v>45352</v>
      </c>
      <c r="H11462" s="1">
        <v>45358</v>
      </c>
      <c r="I11462" t="s">
        <v>31</v>
      </c>
      <c r="J11462" t="s">
        <v>16</v>
      </c>
      <c r="K11462" s="2">
        <v>283.3</v>
      </c>
      <c r="L11462" t="s">
        <v>17</v>
      </c>
      <c r="M11462">
        <f>YEAR(Table1[[#This Row],[order_date]])</f>
        <v>2024</v>
      </c>
      <c r="N11462">
        <f>MONTH(Table1[[#This Row],[order_date]])</f>
        <v>3</v>
      </c>
      <c r="O11462" s="3">
        <f>Table1[[#This Row],[sales]]-Table1[[#This Row],[profit]]</f>
        <v>2282.39</v>
      </c>
      <c r="P11462" s="3">
        <f>Table1[[#This Row],[sales]]*Table1[[#This Row],[quantity]]</f>
        <v>20525.52</v>
      </c>
      <c r="Q11462" s="9">
        <f>Table1[[#This Row],[delivery_date]]-Table1[[#This Row],[order_date]]</f>
        <v>6</v>
      </c>
    </row>
    <row r="11463" spans="1:17" x14ac:dyDescent="0.35">
      <c r="A11463" t="s">
        <v>11494</v>
      </c>
      <c r="B11463" t="s">
        <v>41</v>
      </c>
      <c r="C11463" t="s">
        <v>20</v>
      </c>
      <c r="D11463" s="2">
        <v>4926.43</v>
      </c>
      <c r="E11463">
        <v>0.34</v>
      </c>
      <c r="F11463">
        <v>7</v>
      </c>
      <c r="G11463" s="1">
        <v>45349</v>
      </c>
      <c r="H11463" s="1">
        <v>45354</v>
      </c>
      <c r="I11463" t="s">
        <v>15</v>
      </c>
      <c r="J11463" t="s">
        <v>22</v>
      </c>
      <c r="K11463" s="2">
        <v>782.54</v>
      </c>
      <c r="L11463" t="s">
        <v>23</v>
      </c>
      <c r="M11463">
        <f>YEAR(Table1[[#This Row],[order_date]])</f>
        <v>2024</v>
      </c>
      <c r="N11463">
        <f>MONTH(Table1[[#This Row],[order_date]])</f>
        <v>2</v>
      </c>
      <c r="O11463" s="3">
        <f>Table1[[#This Row],[sales]]-Table1[[#This Row],[profit]]</f>
        <v>4143.8900000000003</v>
      </c>
      <c r="P11463" s="3">
        <f>Table1[[#This Row],[sales]]*Table1[[#This Row],[quantity]]</f>
        <v>34485.01</v>
      </c>
      <c r="Q11463" s="9">
        <f>Table1[[#This Row],[delivery_date]]-Table1[[#This Row],[order_date]]</f>
        <v>5</v>
      </c>
    </row>
    <row r="11464" spans="1:17" x14ac:dyDescent="0.35">
      <c r="A11464" t="s">
        <v>11495</v>
      </c>
      <c r="B11464" t="s">
        <v>41</v>
      </c>
      <c r="C11464" t="s">
        <v>14</v>
      </c>
      <c r="D11464" s="2">
        <v>4816.37</v>
      </c>
      <c r="E11464">
        <v>0.44</v>
      </c>
      <c r="F11464">
        <v>4</v>
      </c>
      <c r="G11464" s="1">
        <v>45382</v>
      </c>
      <c r="H11464" s="1">
        <v>45388</v>
      </c>
      <c r="I11464" t="s">
        <v>21</v>
      </c>
      <c r="J11464" t="s">
        <v>27</v>
      </c>
      <c r="K11464" s="2">
        <v>586.44000000000005</v>
      </c>
      <c r="L11464" t="s">
        <v>39</v>
      </c>
      <c r="M11464">
        <f>YEAR(Table1[[#This Row],[order_date]])</f>
        <v>2024</v>
      </c>
      <c r="N11464">
        <f>MONTH(Table1[[#This Row],[order_date]])</f>
        <v>3</v>
      </c>
      <c r="O11464" s="3">
        <f>Table1[[#This Row],[sales]]-Table1[[#This Row],[profit]]</f>
        <v>4229.93</v>
      </c>
      <c r="P11464" s="3">
        <f>Table1[[#This Row],[sales]]*Table1[[#This Row],[quantity]]</f>
        <v>19265.48</v>
      </c>
      <c r="Q11464" s="9">
        <f>Table1[[#This Row],[delivery_date]]-Table1[[#This Row],[order_date]]</f>
        <v>6</v>
      </c>
    </row>
    <row r="11465" spans="1:17" x14ac:dyDescent="0.35">
      <c r="A11465" t="s">
        <v>11496</v>
      </c>
      <c r="B11465" t="s">
        <v>19</v>
      </c>
      <c r="C11465" t="s">
        <v>14</v>
      </c>
      <c r="D11465" s="2">
        <v>1431.74</v>
      </c>
      <c r="E11465">
        <v>0.11</v>
      </c>
      <c r="F11465">
        <v>1</v>
      </c>
      <c r="G11465" s="1">
        <v>45242</v>
      </c>
      <c r="H11465" s="1">
        <v>45245</v>
      </c>
      <c r="I11465" t="s">
        <v>31</v>
      </c>
      <c r="J11465" t="s">
        <v>27</v>
      </c>
      <c r="K11465" s="2">
        <v>231.9</v>
      </c>
      <c r="L11465" t="s">
        <v>34</v>
      </c>
      <c r="M11465">
        <f>YEAR(Table1[[#This Row],[order_date]])</f>
        <v>2023</v>
      </c>
      <c r="N11465">
        <f>MONTH(Table1[[#This Row],[order_date]])</f>
        <v>11</v>
      </c>
      <c r="O11465" s="3">
        <f>Table1[[#This Row],[sales]]-Table1[[#This Row],[profit]]</f>
        <v>1199.8399999999999</v>
      </c>
      <c r="P11465" s="3">
        <f>Table1[[#This Row],[sales]]*Table1[[#This Row],[quantity]]</f>
        <v>1431.74</v>
      </c>
      <c r="Q11465" s="9">
        <f>Table1[[#This Row],[delivery_date]]-Table1[[#This Row],[order_date]]</f>
        <v>3</v>
      </c>
    </row>
    <row r="11466" spans="1:17" x14ac:dyDescent="0.35">
      <c r="A11466" t="s">
        <v>11497</v>
      </c>
      <c r="B11466" t="s">
        <v>25</v>
      </c>
      <c r="C11466" t="s">
        <v>26</v>
      </c>
      <c r="D11466" s="2">
        <v>1996.19</v>
      </c>
      <c r="E11466">
        <v>0.38</v>
      </c>
      <c r="F11466">
        <v>6</v>
      </c>
      <c r="G11466" s="1">
        <v>45564</v>
      </c>
      <c r="H11466" s="1">
        <v>45566</v>
      </c>
      <c r="I11466" t="s">
        <v>31</v>
      </c>
      <c r="J11466" t="s">
        <v>22</v>
      </c>
      <c r="K11466" s="2">
        <v>589.89</v>
      </c>
      <c r="L11466" t="s">
        <v>17</v>
      </c>
      <c r="M11466">
        <f>YEAR(Table1[[#This Row],[order_date]])</f>
        <v>2024</v>
      </c>
      <c r="N11466">
        <f>MONTH(Table1[[#This Row],[order_date]])</f>
        <v>9</v>
      </c>
      <c r="O11466" s="3">
        <f>Table1[[#This Row],[sales]]-Table1[[#This Row],[profit]]</f>
        <v>1406.3000000000002</v>
      </c>
      <c r="P11466" s="3">
        <f>Table1[[#This Row],[sales]]*Table1[[#This Row],[quantity]]</f>
        <v>11977.14</v>
      </c>
      <c r="Q11466" s="9">
        <f>Table1[[#This Row],[delivery_date]]-Table1[[#This Row],[order_date]]</f>
        <v>2</v>
      </c>
    </row>
    <row r="11467" spans="1:17" x14ac:dyDescent="0.35">
      <c r="A11467" t="s">
        <v>11498</v>
      </c>
      <c r="B11467" t="s">
        <v>41</v>
      </c>
      <c r="C11467" t="s">
        <v>14</v>
      </c>
      <c r="D11467" s="2">
        <v>3788.28</v>
      </c>
      <c r="E11467">
        <v>0.06</v>
      </c>
      <c r="F11467">
        <v>5</v>
      </c>
      <c r="G11467" s="1">
        <v>45574</v>
      </c>
      <c r="H11467" s="1">
        <v>45575</v>
      </c>
      <c r="I11467" t="s">
        <v>31</v>
      </c>
      <c r="J11467" t="s">
        <v>16</v>
      </c>
      <c r="K11467" s="2">
        <v>820.85</v>
      </c>
      <c r="L11467" t="s">
        <v>34</v>
      </c>
      <c r="M11467">
        <f>YEAR(Table1[[#This Row],[order_date]])</f>
        <v>2024</v>
      </c>
      <c r="N11467">
        <f>MONTH(Table1[[#This Row],[order_date]])</f>
        <v>10</v>
      </c>
      <c r="O11467" s="3">
        <f>Table1[[#This Row],[sales]]-Table1[[#This Row],[profit]]</f>
        <v>2967.4300000000003</v>
      </c>
      <c r="P11467" s="3">
        <f>Table1[[#This Row],[sales]]*Table1[[#This Row],[quantity]]</f>
        <v>18941.400000000001</v>
      </c>
      <c r="Q11467" s="9">
        <f>Table1[[#This Row],[delivery_date]]-Table1[[#This Row],[order_date]]</f>
        <v>1</v>
      </c>
    </row>
    <row r="11468" spans="1:17" x14ac:dyDescent="0.35">
      <c r="A11468" t="s">
        <v>11499</v>
      </c>
      <c r="B11468" t="s">
        <v>41</v>
      </c>
      <c r="C11468" t="s">
        <v>20</v>
      </c>
      <c r="D11468" s="2">
        <v>3905.36</v>
      </c>
      <c r="E11468">
        <v>0.05</v>
      </c>
      <c r="F11468">
        <v>9</v>
      </c>
      <c r="G11468" s="1">
        <v>45032</v>
      </c>
      <c r="H11468" s="1">
        <v>45033</v>
      </c>
      <c r="I11468" t="s">
        <v>21</v>
      </c>
      <c r="J11468" t="s">
        <v>16</v>
      </c>
      <c r="K11468" s="2">
        <v>1037.54</v>
      </c>
      <c r="L11468" t="s">
        <v>28</v>
      </c>
      <c r="M11468">
        <f>YEAR(Table1[[#This Row],[order_date]])</f>
        <v>2023</v>
      </c>
      <c r="N11468">
        <f>MONTH(Table1[[#This Row],[order_date]])</f>
        <v>4</v>
      </c>
      <c r="O11468" s="3">
        <f>Table1[[#This Row],[sales]]-Table1[[#This Row],[profit]]</f>
        <v>2867.82</v>
      </c>
      <c r="P11468" s="3">
        <f>Table1[[#This Row],[sales]]*Table1[[#This Row],[quantity]]</f>
        <v>35148.239999999998</v>
      </c>
      <c r="Q11468" s="9">
        <f>Table1[[#This Row],[delivery_date]]-Table1[[#This Row],[order_date]]</f>
        <v>1</v>
      </c>
    </row>
    <row r="11469" spans="1:17" x14ac:dyDescent="0.35">
      <c r="A11469" t="s">
        <v>11500</v>
      </c>
      <c r="B11469" t="s">
        <v>41</v>
      </c>
      <c r="C11469" t="s">
        <v>14</v>
      </c>
      <c r="D11469" s="2">
        <v>4562.43</v>
      </c>
      <c r="E11469">
        <v>0.25</v>
      </c>
      <c r="F11469">
        <v>6</v>
      </c>
      <c r="G11469" s="1">
        <v>45543</v>
      </c>
      <c r="H11469" s="1">
        <v>45544</v>
      </c>
      <c r="I11469" t="s">
        <v>15</v>
      </c>
      <c r="J11469" t="s">
        <v>27</v>
      </c>
      <c r="K11469" s="2">
        <v>777.1</v>
      </c>
      <c r="L11469" t="s">
        <v>17</v>
      </c>
      <c r="M11469">
        <f>YEAR(Table1[[#This Row],[order_date]])</f>
        <v>2024</v>
      </c>
      <c r="N11469">
        <f>MONTH(Table1[[#This Row],[order_date]])</f>
        <v>9</v>
      </c>
      <c r="O11469" s="3">
        <f>Table1[[#This Row],[sales]]-Table1[[#This Row],[profit]]</f>
        <v>3785.3300000000004</v>
      </c>
      <c r="P11469" s="3">
        <f>Table1[[#This Row],[sales]]*Table1[[#This Row],[quantity]]</f>
        <v>27374.58</v>
      </c>
      <c r="Q11469" s="9">
        <f>Table1[[#This Row],[delivery_date]]-Table1[[#This Row],[order_date]]</f>
        <v>1</v>
      </c>
    </row>
    <row r="11470" spans="1:17" x14ac:dyDescent="0.35">
      <c r="A11470" t="s">
        <v>11501</v>
      </c>
      <c r="B11470" t="s">
        <v>25</v>
      </c>
      <c r="C11470" t="s">
        <v>33</v>
      </c>
      <c r="D11470" s="2">
        <v>3297.91</v>
      </c>
      <c r="E11470">
        <v>0.15</v>
      </c>
      <c r="F11470">
        <v>1</v>
      </c>
      <c r="G11470" s="1">
        <v>45075</v>
      </c>
      <c r="H11470" s="1">
        <v>45078</v>
      </c>
      <c r="I11470" t="s">
        <v>15</v>
      </c>
      <c r="J11470" t="s">
        <v>16</v>
      </c>
      <c r="K11470" s="2">
        <v>178.41</v>
      </c>
      <c r="L11470" t="s">
        <v>39</v>
      </c>
      <c r="M11470">
        <f>YEAR(Table1[[#This Row],[order_date]])</f>
        <v>2023</v>
      </c>
      <c r="N11470">
        <f>MONTH(Table1[[#This Row],[order_date]])</f>
        <v>5</v>
      </c>
      <c r="O11470" s="3">
        <f>Table1[[#This Row],[sales]]-Table1[[#This Row],[profit]]</f>
        <v>3119.5</v>
      </c>
      <c r="P11470" s="3">
        <f>Table1[[#This Row],[sales]]*Table1[[#This Row],[quantity]]</f>
        <v>3297.91</v>
      </c>
      <c r="Q11470" s="9">
        <f>Table1[[#This Row],[delivery_date]]-Table1[[#This Row],[order_date]]</f>
        <v>3</v>
      </c>
    </row>
    <row r="11471" spans="1:17" x14ac:dyDescent="0.35">
      <c r="A11471" t="s">
        <v>11502</v>
      </c>
      <c r="B11471" t="s">
        <v>19</v>
      </c>
      <c r="C11471" t="s">
        <v>33</v>
      </c>
      <c r="D11471" s="2">
        <v>2428.09</v>
      </c>
      <c r="E11471">
        <v>0.28000000000000003</v>
      </c>
      <c r="F11471">
        <v>3</v>
      </c>
      <c r="G11471" s="1">
        <v>45622</v>
      </c>
      <c r="H11471" s="1">
        <v>45627</v>
      </c>
      <c r="I11471" t="s">
        <v>15</v>
      </c>
      <c r="J11471" t="s">
        <v>27</v>
      </c>
      <c r="K11471" s="2">
        <v>555.26</v>
      </c>
      <c r="L11471" t="s">
        <v>23</v>
      </c>
      <c r="M11471">
        <f>YEAR(Table1[[#This Row],[order_date]])</f>
        <v>2024</v>
      </c>
      <c r="N11471">
        <f>MONTH(Table1[[#This Row],[order_date]])</f>
        <v>11</v>
      </c>
      <c r="O11471" s="3">
        <f>Table1[[#This Row],[sales]]-Table1[[#This Row],[profit]]</f>
        <v>1872.8300000000002</v>
      </c>
      <c r="P11471" s="3">
        <f>Table1[[#This Row],[sales]]*Table1[[#This Row],[quantity]]</f>
        <v>7284.27</v>
      </c>
      <c r="Q11471" s="9">
        <f>Table1[[#This Row],[delivery_date]]-Table1[[#This Row],[order_date]]</f>
        <v>5</v>
      </c>
    </row>
    <row r="11472" spans="1:17" x14ac:dyDescent="0.35">
      <c r="A11472" t="s">
        <v>11503</v>
      </c>
      <c r="B11472" t="s">
        <v>19</v>
      </c>
      <c r="C11472" t="s">
        <v>26</v>
      </c>
      <c r="D11472" s="2">
        <v>1950.49</v>
      </c>
      <c r="E11472">
        <v>0.34</v>
      </c>
      <c r="F11472">
        <v>2</v>
      </c>
      <c r="G11472" s="1">
        <v>45614</v>
      </c>
      <c r="H11472" s="1">
        <v>45620</v>
      </c>
      <c r="I11472" t="s">
        <v>31</v>
      </c>
      <c r="J11472" t="s">
        <v>22</v>
      </c>
      <c r="K11472" s="2">
        <v>569.28</v>
      </c>
      <c r="L11472" t="s">
        <v>39</v>
      </c>
      <c r="M11472">
        <f>YEAR(Table1[[#This Row],[order_date]])</f>
        <v>2024</v>
      </c>
      <c r="N11472">
        <f>MONTH(Table1[[#This Row],[order_date]])</f>
        <v>11</v>
      </c>
      <c r="O11472" s="3">
        <f>Table1[[#This Row],[sales]]-Table1[[#This Row],[profit]]</f>
        <v>1381.21</v>
      </c>
      <c r="P11472" s="3">
        <f>Table1[[#This Row],[sales]]*Table1[[#This Row],[quantity]]</f>
        <v>3900.98</v>
      </c>
      <c r="Q11472" s="9">
        <f>Table1[[#This Row],[delivery_date]]-Table1[[#This Row],[order_date]]</f>
        <v>6</v>
      </c>
    </row>
    <row r="11473" spans="1:17" x14ac:dyDescent="0.35">
      <c r="A11473" t="s">
        <v>11504</v>
      </c>
      <c r="B11473" t="s">
        <v>19</v>
      </c>
      <c r="C11473" t="s">
        <v>20</v>
      </c>
      <c r="D11473" s="2">
        <v>2153.9699999999998</v>
      </c>
      <c r="E11473">
        <v>0.11</v>
      </c>
      <c r="F11473">
        <v>3</v>
      </c>
      <c r="G11473" s="1">
        <v>45229</v>
      </c>
      <c r="H11473" s="1">
        <v>45234</v>
      </c>
      <c r="I11473" t="s">
        <v>21</v>
      </c>
      <c r="J11473" t="s">
        <v>22</v>
      </c>
      <c r="K11473" s="2">
        <v>261.89999999999998</v>
      </c>
      <c r="L11473" t="s">
        <v>48</v>
      </c>
      <c r="M11473">
        <f>YEAR(Table1[[#This Row],[order_date]])</f>
        <v>2023</v>
      </c>
      <c r="N11473">
        <f>MONTH(Table1[[#This Row],[order_date]])</f>
        <v>10</v>
      </c>
      <c r="O11473" s="3">
        <f>Table1[[#This Row],[sales]]-Table1[[#This Row],[profit]]</f>
        <v>1892.0699999999997</v>
      </c>
      <c r="P11473" s="3">
        <f>Table1[[#This Row],[sales]]*Table1[[#This Row],[quantity]]</f>
        <v>6461.91</v>
      </c>
      <c r="Q11473" s="9">
        <f>Table1[[#This Row],[delivery_date]]-Table1[[#This Row],[order_date]]</f>
        <v>5</v>
      </c>
    </row>
    <row r="11474" spans="1:17" x14ac:dyDescent="0.35">
      <c r="A11474" t="s">
        <v>11505</v>
      </c>
      <c r="B11474" t="s">
        <v>13</v>
      </c>
      <c r="C11474" t="s">
        <v>26</v>
      </c>
      <c r="D11474" s="2">
        <v>4266.99</v>
      </c>
      <c r="E11474">
        <v>0.35</v>
      </c>
      <c r="F11474">
        <v>1</v>
      </c>
      <c r="G11474" s="1">
        <v>45004</v>
      </c>
      <c r="H11474" s="1">
        <v>45007</v>
      </c>
      <c r="I11474" t="s">
        <v>21</v>
      </c>
      <c r="J11474" t="s">
        <v>16</v>
      </c>
      <c r="K11474" s="2">
        <v>915.94</v>
      </c>
      <c r="L11474" t="s">
        <v>28</v>
      </c>
      <c r="M11474">
        <f>YEAR(Table1[[#This Row],[order_date]])</f>
        <v>2023</v>
      </c>
      <c r="N11474">
        <f>MONTH(Table1[[#This Row],[order_date]])</f>
        <v>3</v>
      </c>
      <c r="O11474" s="3">
        <f>Table1[[#This Row],[sales]]-Table1[[#This Row],[profit]]</f>
        <v>3351.0499999999997</v>
      </c>
      <c r="P11474" s="3">
        <f>Table1[[#This Row],[sales]]*Table1[[#This Row],[quantity]]</f>
        <v>4266.99</v>
      </c>
      <c r="Q11474" s="9">
        <f>Table1[[#This Row],[delivery_date]]-Table1[[#This Row],[order_date]]</f>
        <v>3</v>
      </c>
    </row>
    <row r="11475" spans="1:17" x14ac:dyDescent="0.35">
      <c r="A11475" t="s">
        <v>11506</v>
      </c>
      <c r="B11475" t="s">
        <v>13</v>
      </c>
      <c r="C11475" t="s">
        <v>33</v>
      </c>
      <c r="D11475" s="2">
        <v>4902.04</v>
      </c>
      <c r="E11475">
        <v>0.5</v>
      </c>
      <c r="F11475">
        <v>2</v>
      </c>
      <c r="G11475" s="1">
        <v>45213</v>
      </c>
      <c r="H11475" s="1">
        <v>45215</v>
      </c>
      <c r="I11475" t="s">
        <v>15</v>
      </c>
      <c r="J11475" t="s">
        <v>27</v>
      </c>
      <c r="K11475" s="2">
        <v>778.24</v>
      </c>
      <c r="L11475" t="s">
        <v>17</v>
      </c>
      <c r="M11475">
        <f>YEAR(Table1[[#This Row],[order_date]])</f>
        <v>2023</v>
      </c>
      <c r="N11475">
        <f>MONTH(Table1[[#This Row],[order_date]])</f>
        <v>10</v>
      </c>
      <c r="O11475" s="3">
        <f>Table1[[#This Row],[sales]]-Table1[[#This Row],[profit]]</f>
        <v>4123.8</v>
      </c>
      <c r="P11475" s="3">
        <f>Table1[[#This Row],[sales]]*Table1[[#This Row],[quantity]]</f>
        <v>9804.08</v>
      </c>
      <c r="Q11475" s="9">
        <f>Table1[[#This Row],[delivery_date]]-Table1[[#This Row],[order_date]]</f>
        <v>2</v>
      </c>
    </row>
    <row r="11476" spans="1:17" x14ac:dyDescent="0.35">
      <c r="A11476" t="s">
        <v>11507</v>
      </c>
      <c r="B11476" t="s">
        <v>13</v>
      </c>
      <c r="C11476" t="s">
        <v>20</v>
      </c>
      <c r="D11476" s="2">
        <v>354.36</v>
      </c>
      <c r="E11476">
        <v>0.38</v>
      </c>
      <c r="F11476">
        <v>8</v>
      </c>
      <c r="G11476" s="1">
        <v>45017</v>
      </c>
      <c r="H11476" s="1">
        <v>45023</v>
      </c>
      <c r="I11476" t="s">
        <v>31</v>
      </c>
      <c r="J11476" t="s">
        <v>27</v>
      </c>
      <c r="K11476" s="2">
        <v>65.62</v>
      </c>
      <c r="L11476" t="s">
        <v>48</v>
      </c>
      <c r="M11476">
        <f>YEAR(Table1[[#This Row],[order_date]])</f>
        <v>2023</v>
      </c>
      <c r="N11476">
        <f>MONTH(Table1[[#This Row],[order_date]])</f>
        <v>4</v>
      </c>
      <c r="O11476" s="3">
        <f>Table1[[#This Row],[sales]]-Table1[[#This Row],[profit]]</f>
        <v>288.74</v>
      </c>
      <c r="P11476" s="3">
        <f>Table1[[#This Row],[sales]]*Table1[[#This Row],[quantity]]</f>
        <v>2834.88</v>
      </c>
      <c r="Q11476" s="9">
        <f>Table1[[#This Row],[delivery_date]]-Table1[[#This Row],[order_date]]</f>
        <v>6</v>
      </c>
    </row>
    <row r="11477" spans="1:17" x14ac:dyDescent="0.35">
      <c r="A11477" t="s">
        <v>11508</v>
      </c>
      <c r="B11477" t="s">
        <v>25</v>
      </c>
      <c r="C11477" t="s">
        <v>14</v>
      </c>
      <c r="D11477" s="2">
        <v>2943.2</v>
      </c>
      <c r="E11477">
        <v>0.09</v>
      </c>
      <c r="F11477">
        <v>3</v>
      </c>
      <c r="G11477" s="1">
        <v>45321</v>
      </c>
      <c r="H11477" s="1">
        <v>45324</v>
      </c>
      <c r="I11477" t="s">
        <v>15</v>
      </c>
      <c r="J11477" t="s">
        <v>27</v>
      </c>
      <c r="K11477" s="2">
        <v>197.67</v>
      </c>
      <c r="L11477" t="s">
        <v>34</v>
      </c>
      <c r="M11477">
        <f>YEAR(Table1[[#This Row],[order_date]])</f>
        <v>2024</v>
      </c>
      <c r="N11477">
        <f>MONTH(Table1[[#This Row],[order_date]])</f>
        <v>1</v>
      </c>
      <c r="O11477" s="3">
        <f>Table1[[#This Row],[sales]]-Table1[[#This Row],[profit]]</f>
        <v>2745.5299999999997</v>
      </c>
      <c r="P11477" s="3">
        <f>Table1[[#This Row],[sales]]*Table1[[#This Row],[quantity]]</f>
        <v>8829.5999999999985</v>
      </c>
      <c r="Q11477" s="9">
        <f>Table1[[#This Row],[delivery_date]]-Table1[[#This Row],[order_date]]</f>
        <v>3</v>
      </c>
    </row>
    <row r="11478" spans="1:17" x14ac:dyDescent="0.35">
      <c r="A11478" t="s">
        <v>11509</v>
      </c>
      <c r="B11478" t="s">
        <v>41</v>
      </c>
      <c r="C11478" t="s">
        <v>20</v>
      </c>
      <c r="D11478" s="2">
        <v>2648.26</v>
      </c>
      <c r="E11478">
        <v>0.32</v>
      </c>
      <c r="F11478">
        <v>9</v>
      </c>
      <c r="G11478" s="1">
        <v>45248</v>
      </c>
      <c r="H11478" s="1">
        <v>45254</v>
      </c>
      <c r="I11478" t="s">
        <v>15</v>
      </c>
      <c r="J11478" t="s">
        <v>27</v>
      </c>
      <c r="K11478" s="2">
        <v>631.48</v>
      </c>
      <c r="L11478" t="s">
        <v>28</v>
      </c>
      <c r="M11478">
        <f>YEAR(Table1[[#This Row],[order_date]])</f>
        <v>2023</v>
      </c>
      <c r="N11478">
        <f>MONTH(Table1[[#This Row],[order_date]])</f>
        <v>11</v>
      </c>
      <c r="O11478" s="3">
        <f>Table1[[#This Row],[sales]]-Table1[[#This Row],[profit]]</f>
        <v>2016.7800000000002</v>
      </c>
      <c r="P11478" s="3">
        <f>Table1[[#This Row],[sales]]*Table1[[#This Row],[quantity]]</f>
        <v>23834.340000000004</v>
      </c>
      <c r="Q11478" s="9">
        <f>Table1[[#This Row],[delivery_date]]-Table1[[#This Row],[order_date]]</f>
        <v>6</v>
      </c>
    </row>
    <row r="11479" spans="1:17" x14ac:dyDescent="0.35">
      <c r="A11479" t="s">
        <v>11510</v>
      </c>
      <c r="B11479" t="s">
        <v>41</v>
      </c>
      <c r="C11479" t="s">
        <v>36</v>
      </c>
      <c r="D11479" s="2">
        <v>1943.1</v>
      </c>
      <c r="E11479">
        <v>0</v>
      </c>
      <c r="F11479">
        <v>4</v>
      </c>
      <c r="G11479" s="1">
        <v>45370</v>
      </c>
      <c r="H11479" s="1">
        <v>45371</v>
      </c>
      <c r="I11479" t="s">
        <v>31</v>
      </c>
      <c r="J11479" t="s">
        <v>16</v>
      </c>
      <c r="K11479" s="2">
        <v>513.70000000000005</v>
      </c>
      <c r="L11479" t="s">
        <v>23</v>
      </c>
      <c r="M11479">
        <f>YEAR(Table1[[#This Row],[order_date]])</f>
        <v>2024</v>
      </c>
      <c r="N11479">
        <f>MONTH(Table1[[#This Row],[order_date]])</f>
        <v>3</v>
      </c>
      <c r="O11479" s="3">
        <f>Table1[[#This Row],[sales]]-Table1[[#This Row],[profit]]</f>
        <v>1429.3999999999999</v>
      </c>
      <c r="P11479" s="3">
        <f>Table1[[#This Row],[sales]]*Table1[[#This Row],[quantity]]</f>
        <v>7772.4</v>
      </c>
      <c r="Q11479" s="9">
        <f>Table1[[#This Row],[delivery_date]]-Table1[[#This Row],[order_date]]</f>
        <v>1</v>
      </c>
    </row>
    <row r="11480" spans="1:17" x14ac:dyDescent="0.35">
      <c r="A11480" t="s">
        <v>11511</v>
      </c>
      <c r="B11480" t="s">
        <v>25</v>
      </c>
      <c r="C11480" t="s">
        <v>20</v>
      </c>
      <c r="D11480" s="2">
        <v>4272.72</v>
      </c>
      <c r="E11480">
        <v>0.23</v>
      </c>
      <c r="F11480">
        <v>2</v>
      </c>
      <c r="G11480" s="1">
        <v>44957</v>
      </c>
      <c r="H11480" s="1">
        <v>44959</v>
      </c>
      <c r="I11480" t="s">
        <v>15</v>
      </c>
      <c r="J11480" t="s">
        <v>27</v>
      </c>
      <c r="K11480" s="2">
        <v>288.91000000000003</v>
      </c>
      <c r="L11480" t="s">
        <v>39</v>
      </c>
      <c r="M11480">
        <f>YEAR(Table1[[#This Row],[order_date]])</f>
        <v>2023</v>
      </c>
      <c r="N11480">
        <f>MONTH(Table1[[#This Row],[order_date]])</f>
        <v>1</v>
      </c>
      <c r="O11480" s="3">
        <f>Table1[[#This Row],[sales]]-Table1[[#This Row],[profit]]</f>
        <v>3983.8100000000004</v>
      </c>
      <c r="P11480" s="3">
        <f>Table1[[#This Row],[sales]]*Table1[[#This Row],[quantity]]</f>
        <v>8545.44</v>
      </c>
      <c r="Q11480" s="9">
        <f>Table1[[#This Row],[delivery_date]]-Table1[[#This Row],[order_date]]</f>
        <v>2</v>
      </c>
    </row>
    <row r="11481" spans="1:17" x14ac:dyDescent="0.35">
      <c r="A11481" t="s">
        <v>11512</v>
      </c>
      <c r="B11481" t="s">
        <v>25</v>
      </c>
      <c r="C11481" t="s">
        <v>14</v>
      </c>
      <c r="D11481" s="2">
        <v>2921.14</v>
      </c>
      <c r="E11481">
        <v>0.27</v>
      </c>
      <c r="F11481">
        <v>7</v>
      </c>
      <c r="G11481" s="1">
        <v>45104</v>
      </c>
      <c r="H11481" s="1">
        <v>45108</v>
      </c>
      <c r="I11481" t="s">
        <v>31</v>
      </c>
      <c r="J11481" t="s">
        <v>27</v>
      </c>
      <c r="K11481" s="2">
        <v>546.09</v>
      </c>
      <c r="L11481" t="s">
        <v>34</v>
      </c>
      <c r="M11481">
        <f>YEAR(Table1[[#This Row],[order_date]])</f>
        <v>2023</v>
      </c>
      <c r="N11481">
        <f>MONTH(Table1[[#This Row],[order_date]])</f>
        <v>6</v>
      </c>
      <c r="O11481" s="3">
        <f>Table1[[#This Row],[sales]]-Table1[[#This Row],[profit]]</f>
        <v>2375.0499999999997</v>
      </c>
      <c r="P11481" s="3">
        <f>Table1[[#This Row],[sales]]*Table1[[#This Row],[quantity]]</f>
        <v>20447.98</v>
      </c>
      <c r="Q11481" s="9">
        <f>Table1[[#This Row],[delivery_date]]-Table1[[#This Row],[order_date]]</f>
        <v>4</v>
      </c>
    </row>
    <row r="11482" spans="1:17" x14ac:dyDescent="0.35">
      <c r="A11482" t="s">
        <v>11513</v>
      </c>
      <c r="B11482" t="s">
        <v>19</v>
      </c>
      <c r="C11482" t="s">
        <v>36</v>
      </c>
      <c r="D11482" s="2">
        <v>1634.27</v>
      </c>
      <c r="E11482">
        <v>0.49</v>
      </c>
      <c r="F11482">
        <v>9</v>
      </c>
      <c r="G11482" s="1">
        <v>45242</v>
      </c>
      <c r="H11482" s="1">
        <v>45249</v>
      </c>
      <c r="I11482" t="s">
        <v>21</v>
      </c>
      <c r="J11482" t="s">
        <v>27</v>
      </c>
      <c r="K11482" s="2">
        <v>393.26</v>
      </c>
      <c r="L11482" t="s">
        <v>34</v>
      </c>
      <c r="M11482">
        <f>YEAR(Table1[[#This Row],[order_date]])</f>
        <v>2023</v>
      </c>
      <c r="N11482">
        <f>MONTH(Table1[[#This Row],[order_date]])</f>
        <v>11</v>
      </c>
      <c r="O11482" s="3">
        <f>Table1[[#This Row],[sales]]-Table1[[#This Row],[profit]]</f>
        <v>1241.01</v>
      </c>
      <c r="P11482" s="3">
        <f>Table1[[#This Row],[sales]]*Table1[[#This Row],[quantity]]</f>
        <v>14708.43</v>
      </c>
      <c r="Q11482" s="9">
        <f>Table1[[#This Row],[delivery_date]]-Table1[[#This Row],[order_date]]</f>
        <v>7</v>
      </c>
    </row>
    <row r="11483" spans="1:17" x14ac:dyDescent="0.35">
      <c r="A11483" t="s">
        <v>11514</v>
      </c>
      <c r="B11483" t="s">
        <v>19</v>
      </c>
      <c r="C11483" t="s">
        <v>26</v>
      </c>
      <c r="D11483" s="2">
        <v>2276.11</v>
      </c>
      <c r="E11483">
        <v>0.37</v>
      </c>
      <c r="F11483">
        <v>5</v>
      </c>
      <c r="G11483" s="1">
        <v>45605</v>
      </c>
      <c r="H11483" s="1">
        <v>45607</v>
      </c>
      <c r="I11483" t="s">
        <v>31</v>
      </c>
      <c r="J11483" t="s">
        <v>27</v>
      </c>
      <c r="K11483" s="2">
        <v>673.15</v>
      </c>
      <c r="L11483" t="s">
        <v>34</v>
      </c>
      <c r="M11483">
        <f>YEAR(Table1[[#This Row],[order_date]])</f>
        <v>2024</v>
      </c>
      <c r="N11483">
        <f>MONTH(Table1[[#This Row],[order_date]])</f>
        <v>11</v>
      </c>
      <c r="O11483" s="3">
        <f>Table1[[#This Row],[sales]]-Table1[[#This Row],[profit]]</f>
        <v>1602.96</v>
      </c>
      <c r="P11483" s="3">
        <f>Table1[[#This Row],[sales]]*Table1[[#This Row],[quantity]]</f>
        <v>11380.550000000001</v>
      </c>
      <c r="Q11483" s="9">
        <f>Table1[[#This Row],[delivery_date]]-Table1[[#This Row],[order_date]]</f>
        <v>2</v>
      </c>
    </row>
    <row r="11484" spans="1:17" x14ac:dyDescent="0.35">
      <c r="A11484" t="s">
        <v>11515</v>
      </c>
      <c r="B11484" t="s">
        <v>13</v>
      </c>
      <c r="C11484" t="s">
        <v>20</v>
      </c>
      <c r="D11484" s="2">
        <v>1848.34</v>
      </c>
      <c r="E11484">
        <v>0.35</v>
      </c>
      <c r="F11484">
        <v>1</v>
      </c>
      <c r="G11484" s="1">
        <v>44994</v>
      </c>
      <c r="H11484" s="1">
        <v>45000</v>
      </c>
      <c r="I11484" t="s">
        <v>21</v>
      </c>
      <c r="J11484" t="s">
        <v>22</v>
      </c>
      <c r="K11484" s="2">
        <v>243.09</v>
      </c>
      <c r="L11484" t="s">
        <v>34</v>
      </c>
      <c r="M11484">
        <f>YEAR(Table1[[#This Row],[order_date]])</f>
        <v>2023</v>
      </c>
      <c r="N11484">
        <f>MONTH(Table1[[#This Row],[order_date]])</f>
        <v>3</v>
      </c>
      <c r="O11484" s="3">
        <f>Table1[[#This Row],[sales]]-Table1[[#This Row],[profit]]</f>
        <v>1605.25</v>
      </c>
      <c r="P11484" s="3">
        <f>Table1[[#This Row],[sales]]*Table1[[#This Row],[quantity]]</f>
        <v>1848.34</v>
      </c>
      <c r="Q11484" s="9">
        <f>Table1[[#This Row],[delivery_date]]-Table1[[#This Row],[order_date]]</f>
        <v>6</v>
      </c>
    </row>
    <row r="11485" spans="1:17" x14ac:dyDescent="0.35">
      <c r="A11485" t="s">
        <v>11516</v>
      </c>
      <c r="B11485" t="s">
        <v>13</v>
      </c>
      <c r="C11485" t="s">
        <v>26</v>
      </c>
      <c r="D11485" s="2">
        <v>2207.42</v>
      </c>
      <c r="E11485">
        <v>0.27</v>
      </c>
      <c r="F11485">
        <v>9</v>
      </c>
      <c r="G11485" s="1">
        <v>45468</v>
      </c>
      <c r="H11485" s="1">
        <v>45471</v>
      </c>
      <c r="I11485" t="s">
        <v>15</v>
      </c>
      <c r="J11485" t="s">
        <v>22</v>
      </c>
      <c r="K11485" s="2">
        <v>298.23</v>
      </c>
      <c r="L11485" t="s">
        <v>28</v>
      </c>
      <c r="M11485">
        <f>YEAR(Table1[[#This Row],[order_date]])</f>
        <v>2024</v>
      </c>
      <c r="N11485">
        <f>MONTH(Table1[[#This Row],[order_date]])</f>
        <v>6</v>
      </c>
      <c r="O11485" s="3">
        <f>Table1[[#This Row],[sales]]-Table1[[#This Row],[profit]]</f>
        <v>1909.19</v>
      </c>
      <c r="P11485" s="3">
        <f>Table1[[#This Row],[sales]]*Table1[[#This Row],[quantity]]</f>
        <v>19866.78</v>
      </c>
      <c r="Q11485" s="9">
        <f>Table1[[#This Row],[delivery_date]]-Table1[[#This Row],[order_date]]</f>
        <v>3</v>
      </c>
    </row>
    <row r="11486" spans="1:17" x14ac:dyDescent="0.35">
      <c r="A11486" t="s">
        <v>11517</v>
      </c>
      <c r="B11486" t="s">
        <v>25</v>
      </c>
      <c r="C11486" t="s">
        <v>20</v>
      </c>
      <c r="D11486" s="2">
        <v>449.2</v>
      </c>
      <c r="E11486">
        <v>0.26</v>
      </c>
      <c r="F11486">
        <v>9</v>
      </c>
      <c r="G11486" s="1">
        <v>44993</v>
      </c>
      <c r="H11486" s="1">
        <v>44999</v>
      </c>
      <c r="I11486" t="s">
        <v>15</v>
      </c>
      <c r="J11486" t="s">
        <v>27</v>
      </c>
      <c r="K11486" s="2">
        <v>120.89</v>
      </c>
      <c r="L11486" t="s">
        <v>48</v>
      </c>
      <c r="M11486">
        <f>YEAR(Table1[[#This Row],[order_date]])</f>
        <v>2023</v>
      </c>
      <c r="N11486">
        <f>MONTH(Table1[[#This Row],[order_date]])</f>
        <v>3</v>
      </c>
      <c r="O11486" s="3">
        <f>Table1[[#This Row],[sales]]-Table1[[#This Row],[profit]]</f>
        <v>328.31</v>
      </c>
      <c r="P11486" s="3">
        <f>Table1[[#This Row],[sales]]*Table1[[#This Row],[quantity]]</f>
        <v>4042.7999999999997</v>
      </c>
      <c r="Q11486" s="9">
        <f>Table1[[#This Row],[delivery_date]]-Table1[[#This Row],[order_date]]</f>
        <v>6</v>
      </c>
    </row>
    <row r="11487" spans="1:17" x14ac:dyDescent="0.35">
      <c r="A11487" t="s">
        <v>11518</v>
      </c>
      <c r="B11487" t="s">
        <v>13</v>
      </c>
      <c r="C11487" t="s">
        <v>33</v>
      </c>
      <c r="D11487" s="2">
        <v>648.39</v>
      </c>
      <c r="E11487">
        <v>0.5</v>
      </c>
      <c r="F11487">
        <v>7</v>
      </c>
      <c r="G11487" s="1">
        <v>45506</v>
      </c>
      <c r="H11487" s="1">
        <v>45513</v>
      </c>
      <c r="I11487" t="s">
        <v>15</v>
      </c>
      <c r="J11487" t="s">
        <v>22</v>
      </c>
      <c r="K11487" s="2">
        <v>146.24</v>
      </c>
      <c r="L11487" t="s">
        <v>28</v>
      </c>
      <c r="M11487">
        <f>YEAR(Table1[[#This Row],[order_date]])</f>
        <v>2024</v>
      </c>
      <c r="N11487">
        <f>MONTH(Table1[[#This Row],[order_date]])</f>
        <v>8</v>
      </c>
      <c r="O11487" s="3">
        <f>Table1[[#This Row],[sales]]-Table1[[#This Row],[profit]]</f>
        <v>502.15</v>
      </c>
      <c r="P11487" s="3">
        <f>Table1[[#This Row],[sales]]*Table1[[#This Row],[quantity]]</f>
        <v>4538.7299999999996</v>
      </c>
      <c r="Q11487" s="9">
        <f>Table1[[#This Row],[delivery_date]]-Table1[[#This Row],[order_date]]</f>
        <v>7</v>
      </c>
    </row>
    <row r="11488" spans="1:17" x14ac:dyDescent="0.35">
      <c r="A11488" t="s">
        <v>11519</v>
      </c>
      <c r="B11488" t="s">
        <v>41</v>
      </c>
      <c r="C11488" t="s">
        <v>33</v>
      </c>
      <c r="D11488" s="2">
        <v>3156.09</v>
      </c>
      <c r="E11488">
        <v>0.01</v>
      </c>
      <c r="F11488">
        <v>1</v>
      </c>
      <c r="G11488" s="1">
        <v>45112</v>
      </c>
      <c r="H11488" s="1">
        <v>45113</v>
      </c>
      <c r="I11488" t="s">
        <v>31</v>
      </c>
      <c r="J11488" t="s">
        <v>16</v>
      </c>
      <c r="K11488" s="2">
        <v>911.81</v>
      </c>
      <c r="L11488" t="s">
        <v>23</v>
      </c>
      <c r="M11488">
        <f>YEAR(Table1[[#This Row],[order_date]])</f>
        <v>2023</v>
      </c>
      <c r="N11488">
        <f>MONTH(Table1[[#This Row],[order_date]])</f>
        <v>7</v>
      </c>
      <c r="O11488" s="3">
        <f>Table1[[#This Row],[sales]]-Table1[[#This Row],[profit]]</f>
        <v>2244.2800000000002</v>
      </c>
      <c r="P11488" s="3">
        <f>Table1[[#This Row],[sales]]*Table1[[#This Row],[quantity]]</f>
        <v>3156.09</v>
      </c>
      <c r="Q11488" s="9">
        <f>Table1[[#This Row],[delivery_date]]-Table1[[#This Row],[order_date]]</f>
        <v>1</v>
      </c>
    </row>
    <row r="11489" spans="1:17" x14ac:dyDescent="0.35">
      <c r="A11489" t="s">
        <v>11520</v>
      </c>
      <c r="B11489" t="s">
        <v>25</v>
      </c>
      <c r="C11489" t="s">
        <v>14</v>
      </c>
      <c r="D11489" s="2">
        <v>3451.94</v>
      </c>
      <c r="E11489">
        <v>0.15</v>
      </c>
      <c r="F11489">
        <v>4</v>
      </c>
      <c r="G11489" s="1">
        <v>45003</v>
      </c>
      <c r="H11489" s="1">
        <v>45010</v>
      </c>
      <c r="I11489" t="s">
        <v>31</v>
      </c>
      <c r="J11489" t="s">
        <v>27</v>
      </c>
      <c r="K11489" s="2">
        <v>588.63</v>
      </c>
      <c r="L11489" t="s">
        <v>23</v>
      </c>
      <c r="M11489">
        <f>YEAR(Table1[[#This Row],[order_date]])</f>
        <v>2023</v>
      </c>
      <c r="N11489">
        <f>MONTH(Table1[[#This Row],[order_date]])</f>
        <v>3</v>
      </c>
      <c r="O11489" s="3">
        <f>Table1[[#This Row],[sales]]-Table1[[#This Row],[profit]]</f>
        <v>2863.31</v>
      </c>
      <c r="P11489" s="3">
        <f>Table1[[#This Row],[sales]]*Table1[[#This Row],[quantity]]</f>
        <v>13807.76</v>
      </c>
      <c r="Q11489" s="9">
        <f>Table1[[#This Row],[delivery_date]]-Table1[[#This Row],[order_date]]</f>
        <v>7</v>
      </c>
    </row>
    <row r="11490" spans="1:17" x14ac:dyDescent="0.35">
      <c r="A11490" t="s">
        <v>11521</v>
      </c>
      <c r="B11490" t="s">
        <v>25</v>
      </c>
      <c r="C11490" t="s">
        <v>33</v>
      </c>
      <c r="D11490" s="2">
        <v>3219.44</v>
      </c>
      <c r="E11490">
        <v>7.0000000000000007E-2</v>
      </c>
      <c r="F11490">
        <v>1</v>
      </c>
      <c r="G11490" s="1">
        <v>45107</v>
      </c>
      <c r="H11490" s="1">
        <v>45113</v>
      </c>
      <c r="I11490" t="s">
        <v>21</v>
      </c>
      <c r="J11490" t="s">
        <v>16</v>
      </c>
      <c r="K11490" s="2">
        <v>660.39</v>
      </c>
      <c r="L11490" t="s">
        <v>39</v>
      </c>
      <c r="M11490">
        <f>YEAR(Table1[[#This Row],[order_date]])</f>
        <v>2023</v>
      </c>
      <c r="N11490">
        <f>MONTH(Table1[[#This Row],[order_date]])</f>
        <v>6</v>
      </c>
      <c r="O11490" s="3">
        <f>Table1[[#This Row],[sales]]-Table1[[#This Row],[profit]]</f>
        <v>2559.0500000000002</v>
      </c>
      <c r="P11490" s="3">
        <f>Table1[[#This Row],[sales]]*Table1[[#This Row],[quantity]]</f>
        <v>3219.44</v>
      </c>
      <c r="Q11490" s="9">
        <f>Table1[[#This Row],[delivery_date]]-Table1[[#This Row],[order_date]]</f>
        <v>6</v>
      </c>
    </row>
    <row r="11491" spans="1:17" x14ac:dyDescent="0.35">
      <c r="A11491" t="s">
        <v>11522</v>
      </c>
      <c r="B11491" t="s">
        <v>41</v>
      </c>
      <c r="C11491" t="s">
        <v>36</v>
      </c>
      <c r="D11491" s="2">
        <v>3839.07</v>
      </c>
      <c r="E11491">
        <v>0.16</v>
      </c>
      <c r="F11491">
        <v>3</v>
      </c>
      <c r="G11491" s="1">
        <v>45452</v>
      </c>
      <c r="H11491" s="1">
        <v>45454</v>
      </c>
      <c r="I11491" t="s">
        <v>15</v>
      </c>
      <c r="J11491" t="s">
        <v>16</v>
      </c>
      <c r="K11491" s="2">
        <v>266.10000000000002</v>
      </c>
      <c r="L11491" t="s">
        <v>23</v>
      </c>
      <c r="M11491">
        <f>YEAR(Table1[[#This Row],[order_date]])</f>
        <v>2024</v>
      </c>
      <c r="N11491">
        <f>MONTH(Table1[[#This Row],[order_date]])</f>
        <v>6</v>
      </c>
      <c r="O11491" s="3">
        <f>Table1[[#This Row],[sales]]-Table1[[#This Row],[profit]]</f>
        <v>3572.9700000000003</v>
      </c>
      <c r="P11491" s="3">
        <f>Table1[[#This Row],[sales]]*Table1[[#This Row],[quantity]]</f>
        <v>11517.210000000001</v>
      </c>
      <c r="Q11491" s="9">
        <f>Table1[[#This Row],[delivery_date]]-Table1[[#This Row],[order_date]]</f>
        <v>2</v>
      </c>
    </row>
    <row r="11492" spans="1:17" x14ac:dyDescent="0.35">
      <c r="A11492" t="s">
        <v>11523</v>
      </c>
      <c r="B11492" t="s">
        <v>19</v>
      </c>
      <c r="C11492" t="s">
        <v>36</v>
      </c>
      <c r="D11492" s="2">
        <v>4723.32</v>
      </c>
      <c r="E11492">
        <v>0.23</v>
      </c>
      <c r="F11492">
        <v>7</v>
      </c>
      <c r="G11492" s="1">
        <v>45064</v>
      </c>
      <c r="H11492" s="1">
        <v>45069</v>
      </c>
      <c r="I11492" t="s">
        <v>31</v>
      </c>
      <c r="J11492" t="s">
        <v>22</v>
      </c>
      <c r="K11492" s="2">
        <v>1380.33</v>
      </c>
      <c r="L11492" t="s">
        <v>17</v>
      </c>
      <c r="M11492">
        <f>YEAR(Table1[[#This Row],[order_date]])</f>
        <v>2023</v>
      </c>
      <c r="N11492">
        <f>MONTH(Table1[[#This Row],[order_date]])</f>
        <v>5</v>
      </c>
      <c r="O11492" s="3">
        <f>Table1[[#This Row],[sales]]-Table1[[#This Row],[profit]]</f>
        <v>3342.99</v>
      </c>
      <c r="P11492" s="3">
        <f>Table1[[#This Row],[sales]]*Table1[[#This Row],[quantity]]</f>
        <v>33063.24</v>
      </c>
      <c r="Q11492" s="9">
        <f>Table1[[#This Row],[delivery_date]]-Table1[[#This Row],[order_date]]</f>
        <v>5</v>
      </c>
    </row>
    <row r="11493" spans="1:17" x14ac:dyDescent="0.35">
      <c r="A11493" t="s">
        <v>11524</v>
      </c>
      <c r="B11493" t="s">
        <v>19</v>
      </c>
      <c r="C11493" t="s">
        <v>20</v>
      </c>
      <c r="D11493" s="2">
        <v>4317.03</v>
      </c>
      <c r="E11493">
        <v>0.17</v>
      </c>
      <c r="F11493">
        <v>1</v>
      </c>
      <c r="G11493" s="1">
        <v>45388</v>
      </c>
      <c r="H11493" s="1">
        <v>45390</v>
      </c>
      <c r="I11493" t="s">
        <v>15</v>
      </c>
      <c r="J11493" t="s">
        <v>22</v>
      </c>
      <c r="K11493" s="2">
        <v>609.79</v>
      </c>
      <c r="L11493" t="s">
        <v>39</v>
      </c>
      <c r="M11493">
        <f>YEAR(Table1[[#This Row],[order_date]])</f>
        <v>2024</v>
      </c>
      <c r="N11493">
        <f>MONTH(Table1[[#This Row],[order_date]])</f>
        <v>4</v>
      </c>
      <c r="O11493" s="3">
        <f>Table1[[#This Row],[sales]]-Table1[[#This Row],[profit]]</f>
        <v>3707.24</v>
      </c>
      <c r="P11493" s="3">
        <f>Table1[[#This Row],[sales]]*Table1[[#This Row],[quantity]]</f>
        <v>4317.03</v>
      </c>
      <c r="Q11493" s="9">
        <f>Table1[[#This Row],[delivery_date]]-Table1[[#This Row],[order_date]]</f>
        <v>2</v>
      </c>
    </row>
    <row r="11494" spans="1:17" x14ac:dyDescent="0.35">
      <c r="A11494" t="s">
        <v>11525</v>
      </c>
      <c r="B11494" t="s">
        <v>41</v>
      </c>
      <c r="C11494" t="s">
        <v>26</v>
      </c>
      <c r="D11494" s="2">
        <v>2150.6999999999998</v>
      </c>
      <c r="E11494">
        <v>0.48</v>
      </c>
      <c r="F11494">
        <v>8</v>
      </c>
      <c r="G11494" s="1">
        <v>45629</v>
      </c>
      <c r="H11494" s="1">
        <v>45633</v>
      </c>
      <c r="I11494" t="s">
        <v>15</v>
      </c>
      <c r="J11494" t="s">
        <v>22</v>
      </c>
      <c r="K11494" s="2">
        <v>411.03</v>
      </c>
      <c r="L11494" t="s">
        <v>17</v>
      </c>
      <c r="M11494">
        <f>YEAR(Table1[[#This Row],[order_date]])</f>
        <v>2024</v>
      </c>
      <c r="N11494">
        <f>MONTH(Table1[[#This Row],[order_date]])</f>
        <v>12</v>
      </c>
      <c r="O11494" s="3">
        <f>Table1[[#This Row],[sales]]-Table1[[#This Row],[profit]]</f>
        <v>1739.6699999999998</v>
      </c>
      <c r="P11494" s="3">
        <f>Table1[[#This Row],[sales]]*Table1[[#This Row],[quantity]]</f>
        <v>17205.599999999999</v>
      </c>
      <c r="Q11494" s="9">
        <f>Table1[[#This Row],[delivery_date]]-Table1[[#This Row],[order_date]]</f>
        <v>4</v>
      </c>
    </row>
    <row r="11495" spans="1:17" x14ac:dyDescent="0.35">
      <c r="A11495" t="s">
        <v>11526</v>
      </c>
      <c r="B11495" t="s">
        <v>41</v>
      </c>
      <c r="C11495" t="s">
        <v>36</v>
      </c>
      <c r="D11495" s="2">
        <v>1165.96</v>
      </c>
      <c r="E11495">
        <v>0.34</v>
      </c>
      <c r="F11495">
        <v>4</v>
      </c>
      <c r="G11495" s="1">
        <v>45499</v>
      </c>
      <c r="H11495" s="1">
        <v>45505</v>
      </c>
      <c r="I11495" t="s">
        <v>15</v>
      </c>
      <c r="J11495" t="s">
        <v>27</v>
      </c>
      <c r="K11495" s="2">
        <v>227.77</v>
      </c>
      <c r="L11495" t="s">
        <v>39</v>
      </c>
      <c r="M11495">
        <f>YEAR(Table1[[#This Row],[order_date]])</f>
        <v>2024</v>
      </c>
      <c r="N11495">
        <f>MONTH(Table1[[#This Row],[order_date]])</f>
        <v>7</v>
      </c>
      <c r="O11495" s="3">
        <f>Table1[[#This Row],[sales]]-Table1[[#This Row],[profit]]</f>
        <v>938.19</v>
      </c>
      <c r="P11495" s="3">
        <f>Table1[[#This Row],[sales]]*Table1[[#This Row],[quantity]]</f>
        <v>4663.84</v>
      </c>
      <c r="Q11495" s="9">
        <f>Table1[[#This Row],[delivery_date]]-Table1[[#This Row],[order_date]]</f>
        <v>6</v>
      </c>
    </row>
    <row r="11496" spans="1:17" x14ac:dyDescent="0.35">
      <c r="A11496" t="s">
        <v>11527</v>
      </c>
      <c r="B11496" t="s">
        <v>13</v>
      </c>
      <c r="C11496" t="s">
        <v>20</v>
      </c>
      <c r="D11496" s="2">
        <v>1628.08</v>
      </c>
      <c r="E11496">
        <v>0.36</v>
      </c>
      <c r="F11496">
        <v>4</v>
      </c>
      <c r="G11496" s="1">
        <v>45100</v>
      </c>
      <c r="H11496" s="1">
        <v>45106</v>
      </c>
      <c r="I11496" t="s">
        <v>15</v>
      </c>
      <c r="J11496" t="s">
        <v>16</v>
      </c>
      <c r="K11496" s="2">
        <v>265.94</v>
      </c>
      <c r="L11496" t="s">
        <v>48</v>
      </c>
      <c r="M11496">
        <f>YEAR(Table1[[#This Row],[order_date]])</f>
        <v>2023</v>
      </c>
      <c r="N11496">
        <f>MONTH(Table1[[#This Row],[order_date]])</f>
        <v>6</v>
      </c>
      <c r="O11496" s="3">
        <f>Table1[[#This Row],[sales]]-Table1[[#This Row],[profit]]</f>
        <v>1362.1399999999999</v>
      </c>
      <c r="P11496" s="3">
        <f>Table1[[#This Row],[sales]]*Table1[[#This Row],[quantity]]</f>
        <v>6512.32</v>
      </c>
      <c r="Q11496" s="9">
        <f>Table1[[#This Row],[delivery_date]]-Table1[[#This Row],[order_date]]</f>
        <v>6</v>
      </c>
    </row>
    <row r="11497" spans="1:17" x14ac:dyDescent="0.35">
      <c r="A11497" t="s">
        <v>11528</v>
      </c>
      <c r="B11497" t="s">
        <v>25</v>
      </c>
      <c r="C11497" t="s">
        <v>26</v>
      </c>
      <c r="D11497" s="2">
        <v>2979.93</v>
      </c>
      <c r="E11497">
        <v>0.37</v>
      </c>
      <c r="F11497">
        <v>1</v>
      </c>
      <c r="G11497" s="1">
        <v>45219</v>
      </c>
      <c r="H11497" s="1">
        <v>45225</v>
      </c>
      <c r="I11497" t="s">
        <v>21</v>
      </c>
      <c r="J11497" t="s">
        <v>16</v>
      </c>
      <c r="K11497" s="2">
        <v>738.09</v>
      </c>
      <c r="L11497" t="s">
        <v>23</v>
      </c>
      <c r="M11497">
        <f>YEAR(Table1[[#This Row],[order_date]])</f>
        <v>2023</v>
      </c>
      <c r="N11497">
        <f>MONTH(Table1[[#This Row],[order_date]])</f>
        <v>10</v>
      </c>
      <c r="O11497" s="3">
        <f>Table1[[#This Row],[sales]]-Table1[[#This Row],[profit]]</f>
        <v>2241.8399999999997</v>
      </c>
      <c r="P11497" s="3">
        <f>Table1[[#This Row],[sales]]*Table1[[#This Row],[quantity]]</f>
        <v>2979.93</v>
      </c>
      <c r="Q11497" s="9">
        <f>Table1[[#This Row],[delivery_date]]-Table1[[#This Row],[order_date]]</f>
        <v>6</v>
      </c>
    </row>
    <row r="11498" spans="1:17" x14ac:dyDescent="0.35">
      <c r="A11498" t="s">
        <v>11529</v>
      </c>
      <c r="B11498" t="s">
        <v>13</v>
      </c>
      <c r="C11498" t="s">
        <v>33</v>
      </c>
      <c r="D11498" s="2">
        <v>4295.42</v>
      </c>
      <c r="E11498">
        <v>0.45</v>
      </c>
      <c r="F11498">
        <v>5</v>
      </c>
      <c r="G11498" s="1">
        <v>45313</v>
      </c>
      <c r="H11498" s="1">
        <v>45320</v>
      </c>
      <c r="I11498" t="s">
        <v>21</v>
      </c>
      <c r="J11498" t="s">
        <v>22</v>
      </c>
      <c r="K11498" s="2">
        <v>839.12</v>
      </c>
      <c r="L11498" t="s">
        <v>23</v>
      </c>
      <c r="M11498">
        <f>YEAR(Table1[[#This Row],[order_date]])</f>
        <v>2024</v>
      </c>
      <c r="N11498">
        <f>MONTH(Table1[[#This Row],[order_date]])</f>
        <v>1</v>
      </c>
      <c r="O11498" s="3">
        <f>Table1[[#This Row],[sales]]-Table1[[#This Row],[profit]]</f>
        <v>3456.3</v>
      </c>
      <c r="P11498" s="3">
        <f>Table1[[#This Row],[sales]]*Table1[[#This Row],[quantity]]</f>
        <v>21477.1</v>
      </c>
      <c r="Q11498" s="9">
        <f>Table1[[#This Row],[delivery_date]]-Table1[[#This Row],[order_date]]</f>
        <v>7</v>
      </c>
    </row>
    <row r="11499" spans="1:17" x14ac:dyDescent="0.35">
      <c r="A11499" t="s">
        <v>11530</v>
      </c>
      <c r="B11499" t="s">
        <v>41</v>
      </c>
      <c r="C11499" t="s">
        <v>20</v>
      </c>
      <c r="D11499" s="2">
        <v>3538.45</v>
      </c>
      <c r="E11499">
        <v>0.38</v>
      </c>
      <c r="F11499">
        <v>8</v>
      </c>
      <c r="G11499" s="1">
        <v>45329</v>
      </c>
      <c r="H11499" s="1">
        <v>45331</v>
      </c>
      <c r="I11499" t="s">
        <v>31</v>
      </c>
      <c r="J11499" t="s">
        <v>22</v>
      </c>
      <c r="K11499" s="2">
        <v>379.62</v>
      </c>
      <c r="L11499" t="s">
        <v>39</v>
      </c>
      <c r="M11499">
        <f>YEAR(Table1[[#This Row],[order_date]])</f>
        <v>2024</v>
      </c>
      <c r="N11499">
        <f>MONTH(Table1[[#This Row],[order_date]])</f>
        <v>2</v>
      </c>
      <c r="O11499" s="3">
        <f>Table1[[#This Row],[sales]]-Table1[[#This Row],[profit]]</f>
        <v>3158.83</v>
      </c>
      <c r="P11499" s="3">
        <f>Table1[[#This Row],[sales]]*Table1[[#This Row],[quantity]]</f>
        <v>28307.599999999999</v>
      </c>
      <c r="Q11499" s="9">
        <f>Table1[[#This Row],[delivery_date]]-Table1[[#This Row],[order_date]]</f>
        <v>2</v>
      </c>
    </row>
    <row r="11500" spans="1:17" x14ac:dyDescent="0.35">
      <c r="A11500" t="s">
        <v>11531</v>
      </c>
      <c r="B11500" t="s">
        <v>13</v>
      </c>
      <c r="C11500" t="s">
        <v>26</v>
      </c>
      <c r="D11500" s="2">
        <v>2760.76</v>
      </c>
      <c r="E11500">
        <v>0.01</v>
      </c>
      <c r="F11500">
        <v>8</v>
      </c>
      <c r="G11500" s="1">
        <v>45133</v>
      </c>
      <c r="H11500" s="1">
        <v>45140</v>
      </c>
      <c r="I11500" t="s">
        <v>31</v>
      </c>
      <c r="J11500" t="s">
        <v>27</v>
      </c>
      <c r="K11500" s="2">
        <v>375.93</v>
      </c>
      <c r="L11500" t="s">
        <v>17</v>
      </c>
      <c r="M11500">
        <f>YEAR(Table1[[#This Row],[order_date]])</f>
        <v>2023</v>
      </c>
      <c r="N11500">
        <f>MONTH(Table1[[#This Row],[order_date]])</f>
        <v>7</v>
      </c>
      <c r="O11500" s="3">
        <f>Table1[[#This Row],[sales]]-Table1[[#This Row],[profit]]</f>
        <v>2384.8300000000004</v>
      </c>
      <c r="P11500" s="3">
        <f>Table1[[#This Row],[sales]]*Table1[[#This Row],[quantity]]</f>
        <v>22086.080000000002</v>
      </c>
      <c r="Q11500" s="9">
        <f>Table1[[#This Row],[delivery_date]]-Table1[[#This Row],[order_date]]</f>
        <v>7</v>
      </c>
    </row>
    <row r="11501" spans="1:17" x14ac:dyDescent="0.35">
      <c r="A11501" t="s">
        <v>11532</v>
      </c>
      <c r="B11501" t="s">
        <v>41</v>
      </c>
      <c r="C11501" t="s">
        <v>14</v>
      </c>
      <c r="D11501" s="2">
        <v>3049.2</v>
      </c>
      <c r="E11501">
        <v>0.13</v>
      </c>
      <c r="F11501">
        <v>7</v>
      </c>
      <c r="G11501" s="1">
        <v>45180</v>
      </c>
      <c r="H11501" s="1">
        <v>45182</v>
      </c>
      <c r="I11501" t="s">
        <v>31</v>
      </c>
      <c r="J11501" t="s">
        <v>27</v>
      </c>
      <c r="K11501" s="2">
        <v>879.88</v>
      </c>
      <c r="L11501" t="s">
        <v>28</v>
      </c>
      <c r="M11501">
        <f>YEAR(Table1[[#This Row],[order_date]])</f>
        <v>2023</v>
      </c>
      <c r="N11501">
        <f>MONTH(Table1[[#This Row],[order_date]])</f>
        <v>9</v>
      </c>
      <c r="O11501" s="3">
        <f>Table1[[#This Row],[sales]]-Table1[[#This Row],[profit]]</f>
        <v>2169.3199999999997</v>
      </c>
      <c r="P11501" s="3">
        <f>Table1[[#This Row],[sales]]*Table1[[#This Row],[quantity]]</f>
        <v>21344.399999999998</v>
      </c>
      <c r="Q11501" s="9">
        <f>Table1[[#This Row],[delivery_date]]-Table1[[#This Row],[order_date]]</f>
        <v>2</v>
      </c>
    </row>
    <row r="11502" spans="1:17" x14ac:dyDescent="0.35">
      <c r="A11502" t="s">
        <v>11533</v>
      </c>
      <c r="B11502" t="s">
        <v>13</v>
      </c>
      <c r="C11502" t="s">
        <v>14</v>
      </c>
      <c r="D11502" s="2">
        <v>2688.48</v>
      </c>
      <c r="E11502">
        <v>0.49</v>
      </c>
      <c r="F11502">
        <v>7</v>
      </c>
      <c r="G11502" s="1">
        <v>45256</v>
      </c>
      <c r="H11502" s="1">
        <v>45262</v>
      </c>
      <c r="I11502" t="s">
        <v>21</v>
      </c>
      <c r="J11502" t="s">
        <v>22</v>
      </c>
      <c r="K11502" s="2">
        <v>698.46</v>
      </c>
      <c r="L11502" t="s">
        <v>17</v>
      </c>
      <c r="M11502">
        <f>YEAR(Table1[[#This Row],[order_date]])</f>
        <v>2023</v>
      </c>
      <c r="N11502">
        <f>MONTH(Table1[[#This Row],[order_date]])</f>
        <v>11</v>
      </c>
      <c r="O11502" s="3">
        <f>Table1[[#This Row],[sales]]-Table1[[#This Row],[profit]]</f>
        <v>1990.02</v>
      </c>
      <c r="P11502" s="3">
        <f>Table1[[#This Row],[sales]]*Table1[[#This Row],[quantity]]</f>
        <v>18819.36</v>
      </c>
      <c r="Q11502" s="9">
        <f>Table1[[#This Row],[delivery_date]]-Table1[[#This Row],[order_date]]</f>
        <v>6</v>
      </c>
    </row>
    <row r="11503" spans="1:17" x14ac:dyDescent="0.35">
      <c r="A11503" t="s">
        <v>11534</v>
      </c>
      <c r="B11503" t="s">
        <v>13</v>
      </c>
      <c r="C11503" t="s">
        <v>36</v>
      </c>
      <c r="D11503" s="2">
        <v>4860.97</v>
      </c>
      <c r="E11503">
        <v>0.33</v>
      </c>
      <c r="F11503">
        <v>8</v>
      </c>
      <c r="G11503" s="1">
        <v>45278</v>
      </c>
      <c r="H11503" s="1">
        <v>45280</v>
      </c>
      <c r="I11503" t="s">
        <v>15</v>
      </c>
      <c r="J11503" t="s">
        <v>22</v>
      </c>
      <c r="K11503" s="2">
        <v>1418.09</v>
      </c>
      <c r="L11503" t="s">
        <v>23</v>
      </c>
      <c r="M11503">
        <f>YEAR(Table1[[#This Row],[order_date]])</f>
        <v>2023</v>
      </c>
      <c r="N11503">
        <f>MONTH(Table1[[#This Row],[order_date]])</f>
        <v>12</v>
      </c>
      <c r="O11503" s="3">
        <f>Table1[[#This Row],[sales]]-Table1[[#This Row],[profit]]</f>
        <v>3442.88</v>
      </c>
      <c r="P11503" s="3">
        <f>Table1[[#This Row],[sales]]*Table1[[#This Row],[quantity]]</f>
        <v>38887.760000000002</v>
      </c>
      <c r="Q11503" s="9">
        <f>Table1[[#This Row],[delivery_date]]-Table1[[#This Row],[order_date]]</f>
        <v>2</v>
      </c>
    </row>
    <row r="11504" spans="1:17" x14ac:dyDescent="0.35">
      <c r="A11504" t="s">
        <v>11535</v>
      </c>
      <c r="B11504" t="s">
        <v>19</v>
      </c>
      <c r="C11504" t="s">
        <v>26</v>
      </c>
      <c r="D11504" s="2">
        <v>4098.8500000000004</v>
      </c>
      <c r="E11504">
        <v>0.03</v>
      </c>
      <c r="F11504">
        <v>8</v>
      </c>
      <c r="G11504" s="1">
        <v>45350</v>
      </c>
      <c r="H11504" s="1">
        <v>45351</v>
      </c>
      <c r="I11504" t="s">
        <v>21</v>
      </c>
      <c r="J11504" t="s">
        <v>22</v>
      </c>
      <c r="K11504" s="2">
        <v>460.12</v>
      </c>
      <c r="L11504" t="s">
        <v>48</v>
      </c>
      <c r="M11504">
        <f>YEAR(Table1[[#This Row],[order_date]])</f>
        <v>2024</v>
      </c>
      <c r="N11504">
        <f>MONTH(Table1[[#This Row],[order_date]])</f>
        <v>2</v>
      </c>
      <c r="O11504" s="3">
        <f>Table1[[#This Row],[sales]]-Table1[[#This Row],[profit]]</f>
        <v>3638.7300000000005</v>
      </c>
      <c r="P11504" s="3">
        <f>Table1[[#This Row],[sales]]*Table1[[#This Row],[quantity]]</f>
        <v>32790.800000000003</v>
      </c>
      <c r="Q11504" s="9">
        <f>Table1[[#This Row],[delivery_date]]-Table1[[#This Row],[order_date]]</f>
        <v>1</v>
      </c>
    </row>
    <row r="11505" spans="1:17" x14ac:dyDescent="0.35">
      <c r="A11505" t="s">
        <v>11536</v>
      </c>
      <c r="B11505" t="s">
        <v>41</v>
      </c>
      <c r="C11505" t="s">
        <v>14</v>
      </c>
      <c r="D11505" s="2">
        <v>3928.26</v>
      </c>
      <c r="E11505">
        <v>0.23</v>
      </c>
      <c r="F11505">
        <v>1</v>
      </c>
      <c r="G11505" s="1">
        <v>45061</v>
      </c>
      <c r="H11505" s="1">
        <v>45064</v>
      </c>
      <c r="I11505" t="s">
        <v>31</v>
      </c>
      <c r="J11505" t="s">
        <v>16</v>
      </c>
      <c r="K11505" s="2">
        <v>630.41999999999996</v>
      </c>
      <c r="L11505" t="s">
        <v>17</v>
      </c>
      <c r="M11505">
        <f>YEAR(Table1[[#This Row],[order_date]])</f>
        <v>2023</v>
      </c>
      <c r="N11505">
        <f>MONTH(Table1[[#This Row],[order_date]])</f>
        <v>5</v>
      </c>
      <c r="O11505" s="3">
        <f>Table1[[#This Row],[sales]]-Table1[[#This Row],[profit]]</f>
        <v>3297.84</v>
      </c>
      <c r="P11505" s="3">
        <f>Table1[[#This Row],[sales]]*Table1[[#This Row],[quantity]]</f>
        <v>3928.26</v>
      </c>
      <c r="Q11505" s="9">
        <f>Table1[[#This Row],[delivery_date]]-Table1[[#This Row],[order_date]]</f>
        <v>3</v>
      </c>
    </row>
    <row r="11506" spans="1:17" x14ac:dyDescent="0.35">
      <c r="A11506" t="s">
        <v>11537</v>
      </c>
      <c r="B11506" t="s">
        <v>13</v>
      </c>
      <c r="C11506" t="s">
        <v>36</v>
      </c>
      <c r="D11506" s="2">
        <v>2634.91</v>
      </c>
      <c r="E11506">
        <v>0.49</v>
      </c>
      <c r="F11506">
        <v>2</v>
      </c>
      <c r="G11506" s="1">
        <v>45484</v>
      </c>
      <c r="H11506" s="1">
        <v>45485</v>
      </c>
      <c r="I11506" t="s">
        <v>21</v>
      </c>
      <c r="J11506" t="s">
        <v>27</v>
      </c>
      <c r="K11506" s="2">
        <v>179.29</v>
      </c>
      <c r="L11506" t="s">
        <v>34</v>
      </c>
      <c r="M11506">
        <f>YEAR(Table1[[#This Row],[order_date]])</f>
        <v>2024</v>
      </c>
      <c r="N11506">
        <f>MONTH(Table1[[#This Row],[order_date]])</f>
        <v>7</v>
      </c>
      <c r="O11506" s="3">
        <f>Table1[[#This Row],[sales]]-Table1[[#This Row],[profit]]</f>
        <v>2455.62</v>
      </c>
      <c r="P11506" s="3">
        <f>Table1[[#This Row],[sales]]*Table1[[#This Row],[quantity]]</f>
        <v>5269.82</v>
      </c>
      <c r="Q11506" s="9">
        <f>Table1[[#This Row],[delivery_date]]-Table1[[#This Row],[order_date]]</f>
        <v>1</v>
      </c>
    </row>
    <row r="11507" spans="1:17" x14ac:dyDescent="0.35">
      <c r="A11507" t="s">
        <v>11538</v>
      </c>
      <c r="B11507" t="s">
        <v>25</v>
      </c>
      <c r="C11507" t="s">
        <v>20</v>
      </c>
      <c r="D11507" s="2">
        <v>1725.87</v>
      </c>
      <c r="E11507">
        <v>0.5</v>
      </c>
      <c r="F11507">
        <v>8</v>
      </c>
      <c r="G11507" s="1">
        <v>45296</v>
      </c>
      <c r="H11507" s="1">
        <v>45298</v>
      </c>
      <c r="I11507" t="s">
        <v>15</v>
      </c>
      <c r="J11507" t="s">
        <v>16</v>
      </c>
      <c r="K11507" s="2">
        <v>285.70999999999998</v>
      </c>
      <c r="L11507" t="s">
        <v>17</v>
      </c>
      <c r="M11507">
        <f>YEAR(Table1[[#This Row],[order_date]])</f>
        <v>2024</v>
      </c>
      <c r="N11507">
        <f>MONTH(Table1[[#This Row],[order_date]])</f>
        <v>1</v>
      </c>
      <c r="O11507" s="3">
        <f>Table1[[#This Row],[sales]]-Table1[[#This Row],[profit]]</f>
        <v>1440.1599999999999</v>
      </c>
      <c r="P11507" s="3">
        <f>Table1[[#This Row],[sales]]*Table1[[#This Row],[quantity]]</f>
        <v>13806.96</v>
      </c>
      <c r="Q11507" s="9">
        <f>Table1[[#This Row],[delivery_date]]-Table1[[#This Row],[order_date]]</f>
        <v>2</v>
      </c>
    </row>
    <row r="11508" spans="1:17" x14ac:dyDescent="0.35">
      <c r="A11508" t="s">
        <v>11539</v>
      </c>
      <c r="B11508" t="s">
        <v>13</v>
      </c>
      <c r="C11508" t="s">
        <v>20</v>
      </c>
      <c r="D11508" s="2">
        <v>195.62</v>
      </c>
      <c r="E11508">
        <v>0.22</v>
      </c>
      <c r="F11508">
        <v>1</v>
      </c>
      <c r="G11508" s="1">
        <v>45052</v>
      </c>
      <c r="H11508" s="1">
        <v>45057</v>
      </c>
      <c r="I11508" t="s">
        <v>15</v>
      </c>
      <c r="J11508" t="s">
        <v>22</v>
      </c>
      <c r="K11508" s="2">
        <v>21.28</v>
      </c>
      <c r="L11508" t="s">
        <v>17</v>
      </c>
      <c r="M11508">
        <f>YEAR(Table1[[#This Row],[order_date]])</f>
        <v>2023</v>
      </c>
      <c r="N11508">
        <f>MONTH(Table1[[#This Row],[order_date]])</f>
        <v>5</v>
      </c>
      <c r="O11508" s="3">
        <f>Table1[[#This Row],[sales]]-Table1[[#This Row],[profit]]</f>
        <v>174.34</v>
      </c>
      <c r="P11508" s="3">
        <f>Table1[[#This Row],[sales]]*Table1[[#This Row],[quantity]]</f>
        <v>195.62</v>
      </c>
      <c r="Q11508" s="9">
        <f>Table1[[#This Row],[delivery_date]]-Table1[[#This Row],[order_date]]</f>
        <v>5</v>
      </c>
    </row>
    <row r="11509" spans="1:17" x14ac:dyDescent="0.35">
      <c r="A11509" t="s">
        <v>11540</v>
      </c>
      <c r="B11509" t="s">
        <v>13</v>
      </c>
      <c r="C11509" t="s">
        <v>26</v>
      </c>
      <c r="D11509" s="2">
        <v>312.81</v>
      </c>
      <c r="E11509">
        <v>0.45</v>
      </c>
      <c r="F11509">
        <v>9</v>
      </c>
      <c r="G11509" s="1">
        <v>45325</v>
      </c>
      <c r="H11509" s="1">
        <v>45330</v>
      </c>
      <c r="I11509" t="s">
        <v>15</v>
      </c>
      <c r="J11509" t="s">
        <v>27</v>
      </c>
      <c r="K11509" s="2">
        <v>48.19</v>
      </c>
      <c r="L11509" t="s">
        <v>39</v>
      </c>
      <c r="M11509">
        <f>YEAR(Table1[[#This Row],[order_date]])</f>
        <v>2024</v>
      </c>
      <c r="N11509">
        <f>MONTH(Table1[[#This Row],[order_date]])</f>
        <v>2</v>
      </c>
      <c r="O11509" s="3">
        <f>Table1[[#This Row],[sales]]-Table1[[#This Row],[profit]]</f>
        <v>264.62</v>
      </c>
      <c r="P11509" s="3">
        <f>Table1[[#This Row],[sales]]*Table1[[#This Row],[quantity]]</f>
        <v>2815.29</v>
      </c>
      <c r="Q11509" s="9">
        <f>Table1[[#This Row],[delivery_date]]-Table1[[#This Row],[order_date]]</f>
        <v>5</v>
      </c>
    </row>
    <row r="11510" spans="1:17" x14ac:dyDescent="0.35">
      <c r="A11510" t="s">
        <v>11541</v>
      </c>
      <c r="B11510" t="s">
        <v>25</v>
      </c>
      <c r="C11510" t="s">
        <v>26</v>
      </c>
      <c r="D11510" s="2">
        <v>248.17</v>
      </c>
      <c r="E11510">
        <v>0.3</v>
      </c>
      <c r="F11510">
        <v>9</v>
      </c>
      <c r="G11510" s="1">
        <v>45418</v>
      </c>
      <c r="H11510" s="1">
        <v>45423</v>
      </c>
      <c r="I11510" t="s">
        <v>15</v>
      </c>
      <c r="J11510" t="s">
        <v>22</v>
      </c>
      <c r="K11510" s="2">
        <v>31.41</v>
      </c>
      <c r="L11510" t="s">
        <v>39</v>
      </c>
      <c r="M11510">
        <f>YEAR(Table1[[#This Row],[order_date]])</f>
        <v>2024</v>
      </c>
      <c r="N11510">
        <f>MONTH(Table1[[#This Row],[order_date]])</f>
        <v>5</v>
      </c>
      <c r="O11510" s="3">
        <f>Table1[[#This Row],[sales]]-Table1[[#This Row],[profit]]</f>
        <v>216.76</v>
      </c>
      <c r="P11510" s="3">
        <f>Table1[[#This Row],[sales]]*Table1[[#This Row],[quantity]]</f>
        <v>2233.5299999999997</v>
      </c>
      <c r="Q11510" s="9">
        <f>Table1[[#This Row],[delivery_date]]-Table1[[#This Row],[order_date]]</f>
        <v>5</v>
      </c>
    </row>
    <row r="11511" spans="1:17" x14ac:dyDescent="0.35">
      <c r="A11511" t="s">
        <v>11542</v>
      </c>
      <c r="B11511" t="s">
        <v>41</v>
      </c>
      <c r="C11511" t="s">
        <v>26</v>
      </c>
      <c r="D11511" s="2">
        <v>4904.34</v>
      </c>
      <c r="E11511">
        <v>0.25</v>
      </c>
      <c r="F11511">
        <v>2</v>
      </c>
      <c r="G11511" s="1">
        <v>45651</v>
      </c>
      <c r="H11511" s="1">
        <v>45658</v>
      </c>
      <c r="I11511" t="s">
        <v>21</v>
      </c>
      <c r="J11511" t="s">
        <v>16</v>
      </c>
      <c r="K11511" s="2">
        <v>301.72000000000003</v>
      </c>
      <c r="L11511" t="s">
        <v>28</v>
      </c>
      <c r="M11511">
        <f>YEAR(Table1[[#This Row],[order_date]])</f>
        <v>2024</v>
      </c>
      <c r="N11511">
        <f>MONTH(Table1[[#This Row],[order_date]])</f>
        <v>12</v>
      </c>
      <c r="O11511" s="3">
        <f>Table1[[#This Row],[sales]]-Table1[[#This Row],[profit]]</f>
        <v>4602.62</v>
      </c>
      <c r="P11511" s="3">
        <f>Table1[[#This Row],[sales]]*Table1[[#This Row],[quantity]]</f>
        <v>9808.68</v>
      </c>
      <c r="Q11511" s="9">
        <f>Table1[[#This Row],[delivery_date]]-Table1[[#This Row],[order_date]]</f>
        <v>7</v>
      </c>
    </row>
    <row r="11512" spans="1:17" x14ac:dyDescent="0.35">
      <c r="A11512" t="s">
        <v>11543</v>
      </c>
      <c r="B11512" t="s">
        <v>19</v>
      </c>
      <c r="C11512" t="s">
        <v>26</v>
      </c>
      <c r="D11512" s="2">
        <v>660.96</v>
      </c>
      <c r="E11512">
        <v>0.21</v>
      </c>
      <c r="F11512">
        <v>6</v>
      </c>
      <c r="G11512" s="1">
        <v>45000</v>
      </c>
      <c r="H11512" s="1">
        <v>45002</v>
      </c>
      <c r="I11512" t="s">
        <v>15</v>
      </c>
      <c r="J11512" t="s">
        <v>27</v>
      </c>
      <c r="K11512" s="2">
        <v>77.27</v>
      </c>
      <c r="L11512" t="s">
        <v>34</v>
      </c>
      <c r="M11512">
        <f>YEAR(Table1[[#This Row],[order_date]])</f>
        <v>2023</v>
      </c>
      <c r="N11512">
        <f>MONTH(Table1[[#This Row],[order_date]])</f>
        <v>3</v>
      </c>
      <c r="O11512" s="3">
        <f>Table1[[#This Row],[sales]]-Table1[[#This Row],[profit]]</f>
        <v>583.69000000000005</v>
      </c>
      <c r="P11512" s="3">
        <f>Table1[[#This Row],[sales]]*Table1[[#This Row],[quantity]]</f>
        <v>3965.76</v>
      </c>
      <c r="Q11512" s="9">
        <f>Table1[[#This Row],[delivery_date]]-Table1[[#This Row],[order_date]]</f>
        <v>2</v>
      </c>
    </row>
    <row r="11513" spans="1:17" x14ac:dyDescent="0.35">
      <c r="A11513" t="s">
        <v>11544</v>
      </c>
      <c r="B11513" t="s">
        <v>19</v>
      </c>
      <c r="C11513" t="s">
        <v>14</v>
      </c>
      <c r="D11513" s="2">
        <v>796.38</v>
      </c>
      <c r="E11513">
        <v>0.45</v>
      </c>
      <c r="F11513">
        <v>4</v>
      </c>
      <c r="G11513" s="1">
        <v>45013</v>
      </c>
      <c r="H11513" s="1">
        <v>45015</v>
      </c>
      <c r="I11513" t="s">
        <v>15</v>
      </c>
      <c r="J11513" t="s">
        <v>27</v>
      </c>
      <c r="K11513" s="2">
        <v>144.31</v>
      </c>
      <c r="L11513" t="s">
        <v>23</v>
      </c>
      <c r="M11513">
        <f>YEAR(Table1[[#This Row],[order_date]])</f>
        <v>2023</v>
      </c>
      <c r="N11513">
        <f>MONTH(Table1[[#This Row],[order_date]])</f>
        <v>3</v>
      </c>
      <c r="O11513" s="3">
        <f>Table1[[#This Row],[sales]]-Table1[[#This Row],[profit]]</f>
        <v>652.06999999999994</v>
      </c>
      <c r="P11513" s="3">
        <f>Table1[[#This Row],[sales]]*Table1[[#This Row],[quantity]]</f>
        <v>3185.52</v>
      </c>
      <c r="Q11513" s="9">
        <f>Table1[[#This Row],[delivery_date]]-Table1[[#This Row],[order_date]]</f>
        <v>2</v>
      </c>
    </row>
    <row r="11514" spans="1:17" x14ac:dyDescent="0.35">
      <c r="A11514" t="s">
        <v>11545</v>
      </c>
      <c r="B11514" t="s">
        <v>19</v>
      </c>
      <c r="C11514" t="s">
        <v>14</v>
      </c>
      <c r="D11514" s="2">
        <v>2472.33</v>
      </c>
      <c r="E11514">
        <v>0.31</v>
      </c>
      <c r="F11514">
        <v>7</v>
      </c>
      <c r="G11514" s="1">
        <v>45443</v>
      </c>
      <c r="H11514" s="1">
        <v>45447</v>
      </c>
      <c r="I11514" t="s">
        <v>15</v>
      </c>
      <c r="J11514" t="s">
        <v>22</v>
      </c>
      <c r="K11514" s="2">
        <v>176.83</v>
      </c>
      <c r="L11514" t="s">
        <v>28</v>
      </c>
      <c r="M11514">
        <f>YEAR(Table1[[#This Row],[order_date]])</f>
        <v>2024</v>
      </c>
      <c r="N11514">
        <f>MONTH(Table1[[#This Row],[order_date]])</f>
        <v>5</v>
      </c>
      <c r="O11514" s="3">
        <f>Table1[[#This Row],[sales]]-Table1[[#This Row],[profit]]</f>
        <v>2295.5</v>
      </c>
      <c r="P11514" s="3">
        <f>Table1[[#This Row],[sales]]*Table1[[#This Row],[quantity]]</f>
        <v>17306.309999999998</v>
      </c>
      <c r="Q11514" s="9">
        <f>Table1[[#This Row],[delivery_date]]-Table1[[#This Row],[order_date]]</f>
        <v>4</v>
      </c>
    </row>
    <row r="11515" spans="1:17" x14ac:dyDescent="0.35">
      <c r="A11515" t="s">
        <v>11546</v>
      </c>
      <c r="B11515" t="s">
        <v>25</v>
      </c>
      <c r="C11515" t="s">
        <v>36</v>
      </c>
      <c r="D11515" s="2">
        <v>2458.87</v>
      </c>
      <c r="E11515">
        <v>0.17</v>
      </c>
      <c r="F11515">
        <v>2</v>
      </c>
      <c r="G11515" s="1">
        <v>45167</v>
      </c>
      <c r="H11515" s="1">
        <v>45171</v>
      </c>
      <c r="I11515" t="s">
        <v>31</v>
      </c>
      <c r="J11515" t="s">
        <v>22</v>
      </c>
      <c r="K11515" s="2">
        <v>507.21</v>
      </c>
      <c r="L11515" t="s">
        <v>34</v>
      </c>
      <c r="M11515">
        <f>YEAR(Table1[[#This Row],[order_date]])</f>
        <v>2023</v>
      </c>
      <c r="N11515">
        <f>MONTH(Table1[[#This Row],[order_date]])</f>
        <v>8</v>
      </c>
      <c r="O11515" s="3">
        <f>Table1[[#This Row],[sales]]-Table1[[#This Row],[profit]]</f>
        <v>1951.6599999999999</v>
      </c>
      <c r="P11515" s="3">
        <f>Table1[[#This Row],[sales]]*Table1[[#This Row],[quantity]]</f>
        <v>4917.74</v>
      </c>
      <c r="Q11515" s="9">
        <f>Table1[[#This Row],[delivery_date]]-Table1[[#This Row],[order_date]]</f>
        <v>4</v>
      </c>
    </row>
    <row r="11516" spans="1:17" x14ac:dyDescent="0.35">
      <c r="A11516" t="s">
        <v>11547</v>
      </c>
      <c r="B11516" t="s">
        <v>13</v>
      </c>
      <c r="C11516" t="s">
        <v>14</v>
      </c>
      <c r="D11516" s="2">
        <v>4607.87</v>
      </c>
      <c r="E11516">
        <v>0.25</v>
      </c>
      <c r="F11516">
        <v>1</v>
      </c>
      <c r="G11516" s="1">
        <v>45625</v>
      </c>
      <c r="H11516" s="1">
        <v>45632</v>
      </c>
      <c r="I11516" t="s">
        <v>31</v>
      </c>
      <c r="J11516" t="s">
        <v>16</v>
      </c>
      <c r="K11516" s="2">
        <v>1026.73</v>
      </c>
      <c r="L11516" t="s">
        <v>17</v>
      </c>
      <c r="M11516">
        <f>YEAR(Table1[[#This Row],[order_date]])</f>
        <v>2024</v>
      </c>
      <c r="N11516">
        <f>MONTH(Table1[[#This Row],[order_date]])</f>
        <v>11</v>
      </c>
      <c r="O11516" s="3">
        <f>Table1[[#This Row],[sales]]-Table1[[#This Row],[profit]]</f>
        <v>3581.14</v>
      </c>
      <c r="P11516" s="3">
        <f>Table1[[#This Row],[sales]]*Table1[[#This Row],[quantity]]</f>
        <v>4607.87</v>
      </c>
      <c r="Q11516" s="9">
        <f>Table1[[#This Row],[delivery_date]]-Table1[[#This Row],[order_date]]</f>
        <v>7</v>
      </c>
    </row>
    <row r="11517" spans="1:17" x14ac:dyDescent="0.35">
      <c r="A11517" t="s">
        <v>11548</v>
      </c>
      <c r="B11517" t="s">
        <v>41</v>
      </c>
      <c r="C11517" t="s">
        <v>20</v>
      </c>
      <c r="D11517" s="2">
        <v>460.31</v>
      </c>
      <c r="E11517">
        <v>0.22</v>
      </c>
      <c r="F11517">
        <v>9</v>
      </c>
      <c r="G11517" s="1">
        <v>45176</v>
      </c>
      <c r="H11517" s="1">
        <v>45179</v>
      </c>
      <c r="I11517" t="s">
        <v>21</v>
      </c>
      <c r="J11517" t="s">
        <v>16</v>
      </c>
      <c r="K11517" s="2">
        <v>67.2</v>
      </c>
      <c r="L11517" t="s">
        <v>34</v>
      </c>
      <c r="M11517">
        <f>YEAR(Table1[[#This Row],[order_date]])</f>
        <v>2023</v>
      </c>
      <c r="N11517">
        <f>MONTH(Table1[[#This Row],[order_date]])</f>
        <v>9</v>
      </c>
      <c r="O11517" s="3">
        <f>Table1[[#This Row],[sales]]-Table1[[#This Row],[profit]]</f>
        <v>393.11</v>
      </c>
      <c r="P11517" s="3">
        <f>Table1[[#This Row],[sales]]*Table1[[#This Row],[quantity]]</f>
        <v>4142.79</v>
      </c>
      <c r="Q11517" s="9">
        <f>Table1[[#This Row],[delivery_date]]-Table1[[#This Row],[order_date]]</f>
        <v>3</v>
      </c>
    </row>
    <row r="11518" spans="1:17" x14ac:dyDescent="0.35">
      <c r="A11518" t="s">
        <v>11549</v>
      </c>
      <c r="B11518" t="s">
        <v>13</v>
      </c>
      <c r="C11518" t="s">
        <v>36</v>
      </c>
      <c r="D11518" s="2">
        <v>4790.47</v>
      </c>
      <c r="E11518">
        <v>0.23</v>
      </c>
      <c r="F11518">
        <v>9</v>
      </c>
      <c r="G11518" s="1">
        <v>45636</v>
      </c>
      <c r="H11518" s="1">
        <v>45638</v>
      </c>
      <c r="I11518" t="s">
        <v>15</v>
      </c>
      <c r="J11518" t="s">
        <v>16</v>
      </c>
      <c r="K11518" s="2">
        <v>1328.2</v>
      </c>
      <c r="L11518" t="s">
        <v>48</v>
      </c>
      <c r="M11518">
        <f>YEAR(Table1[[#This Row],[order_date]])</f>
        <v>2024</v>
      </c>
      <c r="N11518">
        <f>MONTH(Table1[[#This Row],[order_date]])</f>
        <v>12</v>
      </c>
      <c r="O11518" s="3">
        <f>Table1[[#This Row],[sales]]-Table1[[#This Row],[profit]]</f>
        <v>3462.2700000000004</v>
      </c>
      <c r="P11518" s="3">
        <f>Table1[[#This Row],[sales]]*Table1[[#This Row],[quantity]]</f>
        <v>43114.23</v>
      </c>
      <c r="Q11518" s="9">
        <f>Table1[[#This Row],[delivery_date]]-Table1[[#This Row],[order_date]]</f>
        <v>2</v>
      </c>
    </row>
    <row r="11519" spans="1:17" x14ac:dyDescent="0.35">
      <c r="A11519" t="s">
        <v>11550</v>
      </c>
      <c r="B11519" t="s">
        <v>19</v>
      </c>
      <c r="C11519" t="s">
        <v>14</v>
      </c>
      <c r="D11519" s="2">
        <v>1160.31</v>
      </c>
      <c r="E11519">
        <v>0.16</v>
      </c>
      <c r="F11519">
        <v>9</v>
      </c>
      <c r="G11519" s="1">
        <v>44948</v>
      </c>
      <c r="H11519" s="1">
        <v>44950</v>
      </c>
      <c r="I11519" t="s">
        <v>31</v>
      </c>
      <c r="J11519" t="s">
        <v>27</v>
      </c>
      <c r="K11519" s="2">
        <v>82.62</v>
      </c>
      <c r="L11519" t="s">
        <v>17</v>
      </c>
      <c r="M11519">
        <f>YEAR(Table1[[#This Row],[order_date]])</f>
        <v>2023</v>
      </c>
      <c r="N11519">
        <f>MONTH(Table1[[#This Row],[order_date]])</f>
        <v>1</v>
      </c>
      <c r="O11519" s="3">
        <f>Table1[[#This Row],[sales]]-Table1[[#This Row],[profit]]</f>
        <v>1077.69</v>
      </c>
      <c r="P11519" s="3">
        <f>Table1[[#This Row],[sales]]*Table1[[#This Row],[quantity]]</f>
        <v>10442.789999999999</v>
      </c>
      <c r="Q11519" s="9">
        <f>Table1[[#This Row],[delivery_date]]-Table1[[#This Row],[order_date]]</f>
        <v>2</v>
      </c>
    </row>
    <row r="11520" spans="1:17" x14ac:dyDescent="0.35">
      <c r="A11520" t="s">
        <v>11551</v>
      </c>
      <c r="B11520" t="s">
        <v>13</v>
      </c>
      <c r="C11520" t="s">
        <v>26</v>
      </c>
      <c r="D11520" s="2">
        <v>4853.75</v>
      </c>
      <c r="E11520">
        <v>0.32</v>
      </c>
      <c r="F11520">
        <v>5</v>
      </c>
      <c r="G11520" s="1">
        <v>44954</v>
      </c>
      <c r="H11520" s="1">
        <v>44959</v>
      </c>
      <c r="I11520" t="s">
        <v>31</v>
      </c>
      <c r="J11520" t="s">
        <v>22</v>
      </c>
      <c r="K11520" s="2">
        <v>1002.34</v>
      </c>
      <c r="L11520" t="s">
        <v>34</v>
      </c>
      <c r="M11520">
        <f>YEAR(Table1[[#This Row],[order_date]])</f>
        <v>2023</v>
      </c>
      <c r="N11520">
        <f>MONTH(Table1[[#This Row],[order_date]])</f>
        <v>1</v>
      </c>
      <c r="O11520" s="3">
        <f>Table1[[#This Row],[sales]]-Table1[[#This Row],[profit]]</f>
        <v>3851.41</v>
      </c>
      <c r="P11520" s="3">
        <f>Table1[[#This Row],[sales]]*Table1[[#This Row],[quantity]]</f>
        <v>24268.75</v>
      </c>
      <c r="Q11520" s="9">
        <f>Table1[[#This Row],[delivery_date]]-Table1[[#This Row],[order_date]]</f>
        <v>5</v>
      </c>
    </row>
    <row r="11521" spans="1:17" x14ac:dyDescent="0.35">
      <c r="A11521" t="s">
        <v>11552</v>
      </c>
      <c r="B11521" t="s">
        <v>25</v>
      </c>
      <c r="C11521" t="s">
        <v>14</v>
      </c>
      <c r="D11521" s="2">
        <v>2752.49</v>
      </c>
      <c r="E11521">
        <v>0.03</v>
      </c>
      <c r="F11521">
        <v>3</v>
      </c>
      <c r="G11521" s="1">
        <v>45364</v>
      </c>
      <c r="H11521" s="1">
        <v>45371</v>
      </c>
      <c r="I11521" t="s">
        <v>31</v>
      </c>
      <c r="J11521" t="s">
        <v>27</v>
      </c>
      <c r="K11521" s="2">
        <v>643.76</v>
      </c>
      <c r="L11521" t="s">
        <v>34</v>
      </c>
      <c r="M11521">
        <f>YEAR(Table1[[#This Row],[order_date]])</f>
        <v>2024</v>
      </c>
      <c r="N11521">
        <f>MONTH(Table1[[#This Row],[order_date]])</f>
        <v>3</v>
      </c>
      <c r="O11521" s="3">
        <f>Table1[[#This Row],[sales]]-Table1[[#This Row],[profit]]</f>
        <v>2108.7299999999996</v>
      </c>
      <c r="P11521" s="3">
        <f>Table1[[#This Row],[sales]]*Table1[[#This Row],[quantity]]</f>
        <v>8257.4699999999993</v>
      </c>
      <c r="Q11521" s="9">
        <f>Table1[[#This Row],[delivery_date]]-Table1[[#This Row],[order_date]]</f>
        <v>7</v>
      </c>
    </row>
    <row r="11522" spans="1:17" x14ac:dyDescent="0.35">
      <c r="A11522" t="s">
        <v>11553</v>
      </c>
      <c r="B11522" t="s">
        <v>25</v>
      </c>
      <c r="C11522" t="s">
        <v>33</v>
      </c>
      <c r="D11522" s="2">
        <v>3294.86</v>
      </c>
      <c r="E11522">
        <v>0.44</v>
      </c>
      <c r="F11522">
        <v>6</v>
      </c>
      <c r="G11522" s="1">
        <v>44945</v>
      </c>
      <c r="H11522" s="1">
        <v>44949</v>
      </c>
      <c r="I11522" t="s">
        <v>15</v>
      </c>
      <c r="J11522" t="s">
        <v>27</v>
      </c>
      <c r="K11522" s="2">
        <v>811.87</v>
      </c>
      <c r="L11522" t="s">
        <v>23</v>
      </c>
      <c r="M11522">
        <f>YEAR(Table1[[#This Row],[order_date]])</f>
        <v>2023</v>
      </c>
      <c r="N11522">
        <f>MONTH(Table1[[#This Row],[order_date]])</f>
        <v>1</v>
      </c>
      <c r="O11522" s="3">
        <f>Table1[[#This Row],[sales]]-Table1[[#This Row],[profit]]</f>
        <v>2482.9900000000002</v>
      </c>
      <c r="P11522" s="3">
        <f>Table1[[#This Row],[sales]]*Table1[[#This Row],[quantity]]</f>
        <v>19769.16</v>
      </c>
      <c r="Q11522" s="9">
        <f>Table1[[#This Row],[delivery_date]]-Table1[[#This Row],[order_date]]</f>
        <v>4</v>
      </c>
    </row>
    <row r="11523" spans="1:17" x14ac:dyDescent="0.35">
      <c r="A11523" t="s">
        <v>11554</v>
      </c>
      <c r="B11523" t="s">
        <v>41</v>
      </c>
      <c r="C11523" t="s">
        <v>36</v>
      </c>
      <c r="D11523" s="2">
        <v>1647.07</v>
      </c>
      <c r="E11523">
        <v>0.21</v>
      </c>
      <c r="F11523">
        <v>1</v>
      </c>
      <c r="G11523" s="1">
        <v>45039</v>
      </c>
      <c r="H11523" s="1">
        <v>45045</v>
      </c>
      <c r="I11523" t="s">
        <v>21</v>
      </c>
      <c r="J11523" t="s">
        <v>27</v>
      </c>
      <c r="K11523" s="2">
        <v>268.19</v>
      </c>
      <c r="L11523" t="s">
        <v>23</v>
      </c>
      <c r="M11523">
        <f>YEAR(Table1[[#This Row],[order_date]])</f>
        <v>2023</v>
      </c>
      <c r="N11523">
        <f>MONTH(Table1[[#This Row],[order_date]])</f>
        <v>4</v>
      </c>
      <c r="O11523" s="3">
        <f>Table1[[#This Row],[sales]]-Table1[[#This Row],[profit]]</f>
        <v>1378.8799999999999</v>
      </c>
      <c r="P11523" s="3">
        <f>Table1[[#This Row],[sales]]*Table1[[#This Row],[quantity]]</f>
        <v>1647.07</v>
      </c>
      <c r="Q11523" s="9">
        <f>Table1[[#This Row],[delivery_date]]-Table1[[#This Row],[order_date]]</f>
        <v>6</v>
      </c>
    </row>
    <row r="11524" spans="1:17" x14ac:dyDescent="0.35">
      <c r="A11524" t="s">
        <v>11555</v>
      </c>
      <c r="B11524" t="s">
        <v>41</v>
      </c>
      <c r="C11524" t="s">
        <v>14</v>
      </c>
      <c r="D11524" s="2">
        <v>3097.94</v>
      </c>
      <c r="E11524">
        <v>0.4</v>
      </c>
      <c r="F11524">
        <v>8</v>
      </c>
      <c r="G11524" s="1">
        <v>45452</v>
      </c>
      <c r="H11524" s="1">
        <v>45458</v>
      </c>
      <c r="I11524" t="s">
        <v>31</v>
      </c>
      <c r="J11524" t="s">
        <v>27</v>
      </c>
      <c r="K11524" s="2">
        <v>362.38</v>
      </c>
      <c r="L11524" t="s">
        <v>39</v>
      </c>
      <c r="M11524">
        <f>YEAR(Table1[[#This Row],[order_date]])</f>
        <v>2024</v>
      </c>
      <c r="N11524">
        <f>MONTH(Table1[[#This Row],[order_date]])</f>
        <v>6</v>
      </c>
      <c r="O11524" s="3">
        <f>Table1[[#This Row],[sales]]-Table1[[#This Row],[profit]]</f>
        <v>2735.56</v>
      </c>
      <c r="P11524" s="3">
        <f>Table1[[#This Row],[sales]]*Table1[[#This Row],[quantity]]</f>
        <v>24783.52</v>
      </c>
      <c r="Q11524" s="9">
        <f>Table1[[#This Row],[delivery_date]]-Table1[[#This Row],[order_date]]</f>
        <v>6</v>
      </c>
    </row>
    <row r="11525" spans="1:17" x14ac:dyDescent="0.35">
      <c r="A11525" t="s">
        <v>11556</v>
      </c>
      <c r="B11525" t="s">
        <v>19</v>
      </c>
      <c r="C11525" t="s">
        <v>14</v>
      </c>
      <c r="D11525" s="2">
        <v>3583.07</v>
      </c>
      <c r="E11525">
        <v>0.36</v>
      </c>
      <c r="F11525">
        <v>4</v>
      </c>
      <c r="G11525" s="1">
        <v>45102</v>
      </c>
      <c r="H11525" s="1">
        <v>45103</v>
      </c>
      <c r="I11525" t="s">
        <v>21</v>
      </c>
      <c r="J11525" t="s">
        <v>16</v>
      </c>
      <c r="K11525" s="2">
        <v>1041.46</v>
      </c>
      <c r="L11525" t="s">
        <v>34</v>
      </c>
      <c r="M11525">
        <f>YEAR(Table1[[#This Row],[order_date]])</f>
        <v>2023</v>
      </c>
      <c r="N11525">
        <f>MONTH(Table1[[#This Row],[order_date]])</f>
        <v>6</v>
      </c>
      <c r="O11525" s="3">
        <f>Table1[[#This Row],[sales]]-Table1[[#This Row],[profit]]</f>
        <v>2541.61</v>
      </c>
      <c r="P11525" s="3">
        <f>Table1[[#This Row],[sales]]*Table1[[#This Row],[quantity]]</f>
        <v>14332.28</v>
      </c>
      <c r="Q11525" s="9">
        <f>Table1[[#This Row],[delivery_date]]-Table1[[#This Row],[order_date]]</f>
        <v>1</v>
      </c>
    </row>
    <row r="11526" spans="1:17" x14ac:dyDescent="0.35">
      <c r="A11526" t="s">
        <v>11557</v>
      </c>
      <c r="B11526" t="s">
        <v>41</v>
      </c>
      <c r="C11526" t="s">
        <v>20</v>
      </c>
      <c r="D11526" s="2">
        <v>150.81</v>
      </c>
      <c r="E11526">
        <v>0.24</v>
      </c>
      <c r="F11526">
        <v>2</v>
      </c>
      <c r="G11526" s="1">
        <v>45133</v>
      </c>
      <c r="H11526" s="1">
        <v>45137</v>
      </c>
      <c r="I11526" t="s">
        <v>15</v>
      </c>
      <c r="J11526" t="s">
        <v>16</v>
      </c>
      <c r="K11526" s="2">
        <v>42.5</v>
      </c>
      <c r="L11526" t="s">
        <v>28</v>
      </c>
      <c r="M11526">
        <f>YEAR(Table1[[#This Row],[order_date]])</f>
        <v>2023</v>
      </c>
      <c r="N11526">
        <f>MONTH(Table1[[#This Row],[order_date]])</f>
        <v>7</v>
      </c>
      <c r="O11526" s="3">
        <f>Table1[[#This Row],[sales]]-Table1[[#This Row],[profit]]</f>
        <v>108.31</v>
      </c>
      <c r="P11526" s="3">
        <f>Table1[[#This Row],[sales]]*Table1[[#This Row],[quantity]]</f>
        <v>301.62</v>
      </c>
      <c r="Q11526" s="9">
        <f>Table1[[#This Row],[delivery_date]]-Table1[[#This Row],[order_date]]</f>
        <v>4</v>
      </c>
    </row>
    <row r="11527" spans="1:17" x14ac:dyDescent="0.35">
      <c r="A11527" t="s">
        <v>11558</v>
      </c>
      <c r="B11527" t="s">
        <v>13</v>
      </c>
      <c r="C11527" t="s">
        <v>26</v>
      </c>
      <c r="D11527" s="2">
        <v>267.72000000000003</v>
      </c>
      <c r="E11527">
        <v>0.1</v>
      </c>
      <c r="F11527">
        <v>4</v>
      </c>
      <c r="G11527" s="1">
        <v>45588</v>
      </c>
      <c r="H11527" s="1">
        <v>45594</v>
      </c>
      <c r="I11527" t="s">
        <v>31</v>
      </c>
      <c r="J11527" t="s">
        <v>22</v>
      </c>
      <c r="K11527" s="2">
        <v>79.34</v>
      </c>
      <c r="L11527" t="s">
        <v>48</v>
      </c>
      <c r="M11527">
        <f>YEAR(Table1[[#This Row],[order_date]])</f>
        <v>2024</v>
      </c>
      <c r="N11527">
        <f>MONTH(Table1[[#This Row],[order_date]])</f>
        <v>10</v>
      </c>
      <c r="O11527" s="3">
        <f>Table1[[#This Row],[sales]]-Table1[[#This Row],[profit]]</f>
        <v>188.38000000000002</v>
      </c>
      <c r="P11527" s="3">
        <f>Table1[[#This Row],[sales]]*Table1[[#This Row],[quantity]]</f>
        <v>1070.8800000000001</v>
      </c>
      <c r="Q11527" s="9">
        <f>Table1[[#This Row],[delivery_date]]-Table1[[#This Row],[order_date]]</f>
        <v>6</v>
      </c>
    </row>
    <row r="11528" spans="1:17" x14ac:dyDescent="0.35">
      <c r="A11528" t="s">
        <v>11559</v>
      </c>
      <c r="B11528" t="s">
        <v>25</v>
      </c>
      <c r="C11528" t="s">
        <v>26</v>
      </c>
      <c r="D11528" s="2">
        <v>4933.74</v>
      </c>
      <c r="E11528">
        <v>0.28000000000000003</v>
      </c>
      <c r="F11528">
        <v>1</v>
      </c>
      <c r="G11528" s="1">
        <v>45228</v>
      </c>
      <c r="H11528" s="1">
        <v>45235</v>
      </c>
      <c r="I11528" t="s">
        <v>21</v>
      </c>
      <c r="J11528" t="s">
        <v>22</v>
      </c>
      <c r="K11528" s="2">
        <v>1140.04</v>
      </c>
      <c r="L11528" t="s">
        <v>39</v>
      </c>
      <c r="M11528">
        <f>YEAR(Table1[[#This Row],[order_date]])</f>
        <v>2023</v>
      </c>
      <c r="N11528">
        <f>MONTH(Table1[[#This Row],[order_date]])</f>
        <v>10</v>
      </c>
      <c r="O11528" s="3">
        <f>Table1[[#This Row],[sales]]-Table1[[#This Row],[profit]]</f>
        <v>3793.7</v>
      </c>
      <c r="P11528" s="3">
        <f>Table1[[#This Row],[sales]]*Table1[[#This Row],[quantity]]</f>
        <v>4933.74</v>
      </c>
      <c r="Q11528" s="9">
        <f>Table1[[#This Row],[delivery_date]]-Table1[[#This Row],[order_date]]</f>
        <v>7</v>
      </c>
    </row>
    <row r="11529" spans="1:17" x14ac:dyDescent="0.35">
      <c r="A11529" t="s">
        <v>11560</v>
      </c>
      <c r="B11529" t="s">
        <v>25</v>
      </c>
      <c r="C11529" t="s">
        <v>20</v>
      </c>
      <c r="D11529" s="2">
        <v>2342.0300000000002</v>
      </c>
      <c r="E11529">
        <v>0.47</v>
      </c>
      <c r="F11529">
        <v>8</v>
      </c>
      <c r="G11529" s="1">
        <v>45649</v>
      </c>
      <c r="H11529" s="1">
        <v>45652</v>
      </c>
      <c r="I11529" t="s">
        <v>15</v>
      </c>
      <c r="J11529" t="s">
        <v>22</v>
      </c>
      <c r="K11529" s="2">
        <v>574.80999999999995</v>
      </c>
      <c r="L11529" t="s">
        <v>17</v>
      </c>
      <c r="M11529">
        <f>YEAR(Table1[[#This Row],[order_date]])</f>
        <v>2024</v>
      </c>
      <c r="N11529">
        <f>MONTH(Table1[[#This Row],[order_date]])</f>
        <v>12</v>
      </c>
      <c r="O11529" s="3">
        <f>Table1[[#This Row],[sales]]-Table1[[#This Row],[profit]]</f>
        <v>1767.2200000000003</v>
      </c>
      <c r="P11529" s="3">
        <f>Table1[[#This Row],[sales]]*Table1[[#This Row],[quantity]]</f>
        <v>18736.240000000002</v>
      </c>
      <c r="Q11529" s="9">
        <f>Table1[[#This Row],[delivery_date]]-Table1[[#This Row],[order_date]]</f>
        <v>3</v>
      </c>
    </row>
    <row r="11530" spans="1:17" x14ac:dyDescent="0.35">
      <c r="A11530" t="s">
        <v>11561</v>
      </c>
      <c r="B11530" t="s">
        <v>25</v>
      </c>
      <c r="C11530" t="s">
        <v>20</v>
      </c>
      <c r="D11530" s="2">
        <v>4685.51</v>
      </c>
      <c r="E11530">
        <v>0.09</v>
      </c>
      <c r="F11530">
        <v>6</v>
      </c>
      <c r="G11530" s="1">
        <v>45437</v>
      </c>
      <c r="H11530" s="1">
        <v>45444</v>
      </c>
      <c r="I11530" t="s">
        <v>31</v>
      </c>
      <c r="J11530" t="s">
        <v>16</v>
      </c>
      <c r="K11530" s="2">
        <v>1323.75</v>
      </c>
      <c r="L11530" t="s">
        <v>28</v>
      </c>
      <c r="M11530">
        <f>YEAR(Table1[[#This Row],[order_date]])</f>
        <v>2024</v>
      </c>
      <c r="N11530">
        <f>MONTH(Table1[[#This Row],[order_date]])</f>
        <v>5</v>
      </c>
      <c r="O11530" s="3">
        <f>Table1[[#This Row],[sales]]-Table1[[#This Row],[profit]]</f>
        <v>3361.76</v>
      </c>
      <c r="P11530" s="3">
        <f>Table1[[#This Row],[sales]]*Table1[[#This Row],[quantity]]</f>
        <v>28113.06</v>
      </c>
      <c r="Q11530" s="9">
        <f>Table1[[#This Row],[delivery_date]]-Table1[[#This Row],[order_date]]</f>
        <v>7</v>
      </c>
    </row>
    <row r="11531" spans="1:17" x14ac:dyDescent="0.35">
      <c r="A11531" t="s">
        <v>11562</v>
      </c>
      <c r="B11531" t="s">
        <v>41</v>
      </c>
      <c r="C11531" t="s">
        <v>33</v>
      </c>
      <c r="D11531" s="2">
        <v>3676.5</v>
      </c>
      <c r="E11531">
        <v>0.13</v>
      </c>
      <c r="F11531">
        <v>1</v>
      </c>
      <c r="G11531" s="1">
        <v>45579</v>
      </c>
      <c r="H11531" s="1">
        <v>45580</v>
      </c>
      <c r="I11531" t="s">
        <v>21</v>
      </c>
      <c r="J11531" t="s">
        <v>27</v>
      </c>
      <c r="K11531" s="2">
        <v>591.15</v>
      </c>
      <c r="L11531" t="s">
        <v>17</v>
      </c>
      <c r="M11531">
        <f>YEAR(Table1[[#This Row],[order_date]])</f>
        <v>2024</v>
      </c>
      <c r="N11531">
        <f>MONTH(Table1[[#This Row],[order_date]])</f>
        <v>10</v>
      </c>
      <c r="O11531" s="3">
        <f>Table1[[#This Row],[sales]]-Table1[[#This Row],[profit]]</f>
        <v>3085.35</v>
      </c>
      <c r="P11531" s="3">
        <f>Table1[[#This Row],[sales]]*Table1[[#This Row],[quantity]]</f>
        <v>3676.5</v>
      </c>
      <c r="Q11531" s="9">
        <f>Table1[[#This Row],[delivery_date]]-Table1[[#This Row],[order_date]]</f>
        <v>1</v>
      </c>
    </row>
    <row r="11532" spans="1:17" x14ac:dyDescent="0.35">
      <c r="A11532" t="s">
        <v>11563</v>
      </c>
      <c r="B11532" t="s">
        <v>25</v>
      </c>
      <c r="C11532" t="s">
        <v>36</v>
      </c>
      <c r="D11532" s="2">
        <v>1927.54</v>
      </c>
      <c r="E11532">
        <v>0.5</v>
      </c>
      <c r="F11532">
        <v>1</v>
      </c>
      <c r="G11532" s="1">
        <v>45204</v>
      </c>
      <c r="H11532" s="1">
        <v>45209</v>
      </c>
      <c r="I11532" t="s">
        <v>21</v>
      </c>
      <c r="J11532" t="s">
        <v>27</v>
      </c>
      <c r="K11532" s="2">
        <v>174.73</v>
      </c>
      <c r="L11532" t="s">
        <v>28</v>
      </c>
      <c r="M11532">
        <f>YEAR(Table1[[#This Row],[order_date]])</f>
        <v>2023</v>
      </c>
      <c r="N11532">
        <f>MONTH(Table1[[#This Row],[order_date]])</f>
        <v>10</v>
      </c>
      <c r="O11532" s="3">
        <f>Table1[[#This Row],[sales]]-Table1[[#This Row],[profit]]</f>
        <v>1752.81</v>
      </c>
      <c r="P11532" s="3">
        <f>Table1[[#This Row],[sales]]*Table1[[#This Row],[quantity]]</f>
        <v>1927.54</v>
      </c>
      <c r="Q11532" s="9">
        <f>Table1[[#This Row],[delivery_date]]-Table1[[#This Row],[order_date]]</f>
        <v>5</v>
      </c>
    </row>
    <row r="11533" spans="1:17" x14ac:dyDescent="0.35">
      <c r="A11533" t="s">
        <v>11564</v>
      </c>
      <c r="B11533" t="s">
        <v>25</v>
      </c>
      <c r="C11533" t="s">
        <v>26</v>
      </c>
      <c r="D11533" s="2">
        <v>839.13</v>
      </c>
      <c r="E11533">
        <v>0.45</v>
      </c>
      <c r="F11533">
        <v>2</v>
      </c>
      <c r="G11533" s="1">
        <v>45064</v>
      </c>
      <c r="H11533" s="1">
        <v>45071</v>
      </c>
      <c r="I11533" t="s">
        <v>15</v>
      </c>
      <c r="J11533" t="s">
        <v>27</v>
      </c>
      <c r="K11533" s="2">
        <v>159.37</v>
      </c>
      <c r="L11533" t="s">
        <v>39</v>
      </c>
      <c r="M11533">
        <f>YEAR(Table1[[#This Row],[order_date]])</f>
        <v>2023</v>
      </c>
      <c r="N11533">
        <f>MONTH(Table1[[#This Row],[order_date]])</f>
        <v>5</v>
      </c>
      <c r="O11533" s="3">
        <f>Table1[[#This Row],[sales]]-Table1[[#This Row],[profit]]</f>
        <v>679.76</v>
      </c>
      <c r="P11533" s="3">
        <f>Table1[[#This Row],[sales]]*Table1[[#This Row],[quantity]]</f>
        <v>1678.26</v>
      </c>
      <c r="Q11533" s="9">
        <f>Table1[[#This Row],[delivery_date]]-Table1[[#This Row],[order_date]]</f>
        <v>7</v>
      </c>
    </row>
    <row r="11534" spans="1:17" x14ac:dyDescent="0.35">
      <c r="A11534" t="s">
        <v>11565</v>
      </c>
      <c r="B11534" t="s">
        <v>25</v>
      </c>
      <c r="C11534" t="s">
        <v>20</v>
      </c>
      <c r="D11534" s="2">
        <v>4892.9399999999996</v>
      </c>
      <c r="E11534">
        <v>0.27</v>
      </c>
      <c r="F11534">
        <v>7</v>
      </c>
      <c r="G11534" s="1">
        <v>45292</v>
      </c>
      <c r="H11534" s="1">
        <v>45296</v>
      </c>
      <c r="I11534" t="s">
        <v>31</v>
      </c>
      <c r="J11534" t="s">
        <v>22</v>
      </c>
      <c r="K11534" s="2">
        <v>828.2</v>
      </c>
      <c r="L11534" t="s">
        <v>17</v>
      </c>
      <c r="M11534">
        <f>YEAR(Table1[[#This Row],[order_date]])</f>
        <v>2024</v>
      </c>
      <c r="N11534">
        <f>MONTH(Table1[[#This Row],[order_date]])</f>
        <v>1</v>
      </c>
      <c r="O11534" s="3">
        <f>Table1[[#This Row],[sales]]-Table1[[#This Row],[profit]]</f>
        <v>4064.74</v>
      </c>
      <c r="P11534" s="3">
        <f>Table1[[#This Row],[sales]]*Table1[[#This Row],[quantity]]</f>
        <v>34250.579999999994</v>
      </c>
      <c r="Q11534" s="9">
        <f>Table1[[#This Row],[delivery_date]]-Table1[[#This Row],[order_date]]</f>
        <v>4</v>
      </c>
    </row>
    <row r="11535" spans="1:17" x14ac:dyDescent="0.35">
      <c r="A11535" t="s">
        <v>11566</v>
      </c>
      <c r="B11535" t="s">
        <v>19</v>
      </c>
      <c r="C11535" t="s">
        <v>20</v>
      </c>
      <c r="D11535" s="2">
        <v>2964.03</v>
      </c>
      <c r="E11535">
        <v>0.35</v>
      </c>
      <c r="F11535">
        <v>2</v>
      </c>
      <c r="G11535" s="1">
        <v>45431</v>
      </c>
      <c r="H11535" s="1">
        <v>45437</v>
      </c>
      <c r="I11535" t="s">
        <v>21</v>
      </c>
      <c r="J11535" t="s">
        <v>22</v>
      </c>
      <c r="K11535" s="2">
        <v>726.29</v>
      </c>
      <c r="L11535" t="s">
        <v>28</v>
      </c>
      <c r="M11535">
        <f>YEAR(Table1[[#This Row],[order_date]])</f>
        <v>2024</v>
      </c>
      <c r="N11535">
        <f>MONTH(Table1[[#This Row],[order_date]])</f>
        <v>5</v>
      </c>
      <c r="O11535" s="3">
        <f>Table1[[#This Row],[sales]]-Table1[[#This Row],[profit]]</f>
        <v>2237.7400000000002</v>
      </c>
      <c r="P11535" s="3">
        <f>Table1[[#This Row],[sales]]*Table1[[#This Row],[quantity]]</f>
        <v>5928.06</v>
      </c>
      <c r="Q11535" s="9">
        <f>Table1[[#This Row],[delivery_date]]-Table1[[#This Row],[order_date]]</f>
        <v>6</v>
      </c>
    </row>
    <row r="11536" spans="1:17" x14ac:dyDescent="0.35">
      <c r="A11536" t="s">
        <v>11567</v>
      </c>
      <c r="B11536" t="s">
        <v>19</v>
      </c>
      <c r="C11536" t="s">
        <v>36</v>
      </c>
      <c r="D11536" s="2">
        <v>1042.55</v>
      </c>
      <c r="E11536">
        <v>0.22</v>
      </c>
      <c r="F11536">
        <v>3</v>
      </c>
      <c r="G11536" s="1">
        <v>44970</v>
      </c>
      <c r="H11536" s="1">
        <v>44972</v>
      </c>
      <c r="I11536" t="s">
        <v>31</v>
      </c>
      <c r="J11536" t="s">
        <v>27</v>
      </c>
      <c r="K11536" s="2">
        <v>244.79</v>
      </c>
      <c r="L11536" t="s">
        <v>23</v>
      </c>
      <c r="M11536">
        <f>YEAR(Table1[[#This Row],[order_date]])</f>
        <v>2023</v>
      </c>
      <c r="N11536">
        <f>MONTH(Table1[[#This Row],[order_date]])</f>
        <v>2</v>
      </c>
      <c r="O11536" s="3">
        <f>Table1[[#This Row],[sales]]-Table1[[#This Row],[profit]]</f>
        <v>797.76</v>
      </c>
      <c r="P11536" s="3">
        <f>Table1[[#This Row],[sales]]*Table1[[#This Row],[quantity]]</f>
        <v>3127.6499999999996</v>
      </c>
      <c r="Q11536" s="9">
        <f>Table1[[#This Row],[delivery_date]]-Table1[[#This Row],[order_date]]</f>
        <v>2</v>
      </c>
    </row>
    <row r="11537" spans="1:17" x14ac:dyDescent="0.35">
      <c r="A11537" t="s">
        <v>11568</v>
      </c>
      <c r="B11537" t="s">
        <v>41</v>
      </c>
      <c r="C11537" t="s">
        <v>20</v>
      </c>
      <c r="D11537" s="2">
        <v>3440.1</v>
      </c>
      <c r="E11537">
        <v>0.2</v>
      </c>
      <c r="F11537">
        <v>9</v>
      </c>
      <c r="G11537" s="1">
        <v>45206</v>
      </c>
      <c r="H11537" s="1">
        <v>45212</v>
      </c>
      <c r="I11537" t="s">
        <v>15</v>
      </c>
      <c r="J11537" t="s">
        <v>27</v>
      </c>
      <c r="K11537" s="2">
        <v>409.2</v>
      </c>
      <c r="L11537" t="s">
        <v>17</v>
      </c>
      <c r="M11537">
        <f>YEAR(Table1[[#This Row],[order_date]])</f>
        <v>2023</v>
      </c>
      <c r="N11537">
        <f>MONTH(Table1[[#This Row],[order_date]])</f>
        <v>10</v>
      </c>
      <c r="O11537" s="3">
        <f>Table1[[#This Row],[sales]]-Table1[[#This Row],[profit]]</f>
        <v>3030.9</v>
      </c>
      <c r="P11537" s="3">
        <f>Table1[[#This Row],[sales]]*Table1[[#This Row],[quantity]]</f>
        <v>30960.899999999998</v>
      </c>
      <c r="Q11537" s="9">
        <f>Table1[[#This Row],[delivery_date]]-Table1[[#This Row],[order_date]]</f>
        <v>6</v>
      </c>
    </row>
    <row r="11538" spans="1:17" x14ac:dyDescent="0.35">
      <c r="A11538" t="s">
        <v>11569</v>
      </c>
      <c r="B11538" t="s">
        <v>25</v>
      </c>
      <c r="C11538" t="s">
        <v>33</v>
      </c>
      <c r="D11538" s="2">
        <v>551.04</v>
      </c>
      <c r="E11538">
        <v>0.22</v>
      </c>
      <c r="F11538">
        <v>1</v>
      </c>
      <c r="G11538" s="1">
        <v>45369</v>
      </c>
      <c r="H11538" s="1">
        <v>45376</v>
      </c>
      <c r="I11538" t="s">
        <v>21</v>
      </c>
      <c r="J11538" t="s">
        <v>22</v>
      </c>
      <c r="K11538" s="2">
        <v>41.66</v>
      </c>
      <c r="L11538" t="s">
        <v>28</v>
      </c>
      <c r="M11538">
        <f>YEAR(Table1[[#This Row],[order_date]])</f>
        <v>2024</v>
      </c>
      <c r="N11538">
        <f>MONTH(Table1[[#This Row],[order_date]])</f>
        <v>3</v>
      </c>
      <c r="O11538" s="3">
        <f>Table1[[#This Row],[sales]]-Table1[[#This Row],[profit]]</f>
        <v>509.38</v>
      </c>
      <c r="P11538" s="3">
        <f>Table1[[#This Row],[sales]]*Table1[[#This Row],[quantity]]</f>
        <v>551.04</v>
      </c>
      <c r="Q11538" s="9">
        <f>Table1[[#This Row],[delivery_date]]-Table1[[#This Row],[order_date]]</f>
        <v>7</v>
      </c>
    </row>
    <row r="11539" spans="1:17" x14ac:dyDescent="0.35">
      <c r="A11539" t="s">
        <v>11570</v>
      </c>
      <c r="B11539" t="s">
        <v>41</v>
      </c>
      <c r="C11539" t="s">
        <v>36</v>
      </c>
      <c r="D11539" s="2">
        <v>4353.38</v>
      </c>
      <c r="E11539">
        <v>0.21</v>
      </c>
      <c r="F11539">
        <v>9</v>
      </c>
      <c r="G11539" s="1">
        <v>45372</v>
      </c>
      <c r="H11539" s="1">
        <v>45375</v>
      </c>
      <c r="I11539" t="s">
        <v>31</v>
      </c>
      <c r="J11539" t="s">
        <v>16</v>
      </c>
      <c r="K11539" s="2">
        <v>842.72</v>
      </c>
      <c r="L11539" t="s">
        <v>48</v>
      </c>
      <c r="M11539">
        <f>YEAR(Table1[[#This Row],[order_date]])</f>
        <v>2024</v>
      </c>
      <c r="N11539">
        <f>MONTH(Table1[[#This Row],[order_date]])</f>
        <v>3</v>
      </c>
      <c r="O11539" s="3">
        <f>Table1[[#This Row],[sales]]-Table1[[#This Row],[profit]]</f>
        <v>3510.66</v>
      </c>
      <c r="P11539" s="3">
        <f>Table1[[#This Row],[sales]]*Table1[[#This Row],[quantity]]</f>
        <v>39180.42</v>
      </c>
      <c r="Q11539" s="9">
        <f>Table1[[#This Row],[delivery_date]]-Table1[[#This Row],[order_date]]</f>
        <v>3</v>
      </c>
    </row>
    <row r="11540" spans="1:17" x14ac:dyDescent="0.35">
      <c r="A11540" t="s">
        <v>11571</v>
      </c>
      <c r="B11540" t="s">
        <v>25</v>
      </c>
      <c r="C11540" t="s">
        <v>33</v>
      </c>
      <c r="D11540" s="2">
        <v>541.66999999999996</v>
      </c>
      <c r="E11540">
        <v>0.34</v>
      </c>
      <c r="F11540">
        <v>6</v>
      </c>
      <c r="G11540" s="1">
        <v>44998</v>
      </c>
      <c r="H11540" s="1">
        <v>45001</v>
      </c>
      <c r="I11540" t="s">
        <v>21</v>
      </c>
      <c r="J11540" t="s">
        <v>22</v>
      </c>
      <c r="K11540" s="2">
        <v>118.76</v>
      </c>
      <c r="L11540" t="s">
        <v>23</v>
      </c>
      <c r="M11540">
        <f>YEAR(Table1[[#This Row],[order_date]])</f>
        <v>2023</v>
      </c>
      <c r="N11540">
        <f>MONTH(Table1[[#This Row],[order_date]])</f>
        <v>3</v>
      </c>
      <c r="O11540" s="3">
        <f>Table1[[#This Row],[sales]]-Table1[[#This Row],[profit]]</f>
        <v>422.90999999999997</v>
      </c>
      <c r="P11540" s="3">
        <f>Table1[[#This Row],[sales]]*Table1[[#This Row],[quantity]]</f>
        <v>3250.0199999999995</v>
      </c>
      <c r="Q11540" s="9">
        <f>Table1[[#This Row],[delivery_date]]-Table1[[#This Row],[order_date]]</f>
        <v>3</v>
      </c>
    </row>
    <row r="11541" spans="1:17" x14ac:dyDescent="0.35">
      <c r="A11541" t="s">
        <v>11572</v>
      </c>
      <c r="B11541" t="s">
        <v>25</v>
      </c>
      <c r="C11541" t="s">
        <v>14</v>
      </c>
      <c r="D11541" s="2">
        <v>1257.3499999999999</v>
      </c>
      <c r="E11541">
        <v>0.17</v>
      </c>
      <c r="F11541">
        <v>9</v>
      </c>
      <c r="G11541" s="1">
        <v>45382</v>
      </c>
      <c r="H11541" s="1">
        <v>45383</v>
      </c>
      <c r="I11541" t="s">
        <v>31</v>
      </c>
      <c r="J11541" t="s">
        <v>22</v>
      </c>
      <c r="K11541" s="2">
        <v>222.39</v>
      </c>
      <c r="L11541" t="s">
        <v>23</v>
      </c>
      <c r="M11541">
        <f>YEAR(Table1[[#This Row],[order_date]])</f>
        <v>2024</v>
      </c>
      <c r="N11541">
        <f>MONTH(Table1[[#This Row],[order_date]])</f>
        <v>3</v>
      </c>
      <c r="O11541" s="3">
        <f>Table1[[#This Row],[sales]]-Table1[[#This Row],[profit]]</f>
        <v>1034.96</v>
      </c>
      <c r="P11541" s="3">
        <f>Table1[[#This Row],[sales]]*Table1[[#This Row],[quantity]]</f>
        <v>11316.15</v>
      </c>
      <c r="Q11541" s="9">
        <f>Table1[[#This Row],[delivery_date]]-Table1[[#This Row],[order_date]]</f>
        <v>1</v>
      </c>
    </row>
    <row r="11542" spans="1:17" x14ac:dyDescent="0.35">
      <c r="A11542" t="s">
        <v>11573</v>
      </c>
      <c r="B11542" t="s">
        <v>25</v>
      </c>
      <c r="C11542" t="s">
        <v>26</v>
      </c>
      <c r="D11542" s="2">
        <v>548.01</v>
      </c>
      <c r="E11542">
        <v>0.09</v>
      </c>
      <c r="F11542">
        <v>8</v>
      </c>
      <c r="G11542" s="1">
        <v>45039</v>
      </c>
      <c r="H11542" s="1">
        <v>45040</v>
      </c>
      <c r="I11542" t="s">
        <v>21</v>
      </c>
      <c r="J11542" t="s">
        <v>27</v>
      </c>
      <c r="K11542" s="2">
        <v>118.83</v>
      </c>
      <c r="L11542" t="s">
        <v>39</v>
      </c>
      <c r="M11542">
        <f>YEAR(Table1[[#This Row],[order_date]])</f>
        <v>2023</v>
      </c>
      <c r="N11542">
        <f>MONTH(Table1[[#This Row],[order_date]])</f>
        <v>4</v>
      </c>
      <c r="O11542" s="3">
        <f>Table1[[#This Row],[sales]]-Table1[[#This Row],[profit]]</f>
        <v>429.18</v>
      </c>
      <c r="P11542" s="3">
        <f>Table1[[#This Row],[sales]]*Table1[[#This Row],[quantity]]</f>
        <v>4384.08</v>
      </c>
      <c r="Q11542" s="9">
        <f>Table1[[#This Row],[delivery_date]]-Table1[[#This Row],[order_date]]</f>
        <v>1</v>
      </c>
    </row>
    <row r="11543" spans="1:17" x14ac:dyDescent="0.35">
      <c r="A11543" t="s">
        <v>11574</v>
      </c>
      <c r="B11543" t="s">
        <v>41</v>
      </c>
      <c r="C11543" t="s">
        <v>20</v>
      </c>
      <c r="D11543" s="2">
        <v>608.55999999999995</v>
      </c>
      <c r="E11543">
        <v>0.35</v>
      </c>
      <c r="F11543">
        <v>7</v>
      </c>
      <c r="G11543" s="1">
        <v>45621</v>
      </c>
      <c r="H11543" s="1">
        <v>45628</v>
      </c>
      <c r="I11543" t="s">
        <v>15</v>
      </c>
      <c r="J11543" t="s">
        <v>27</v>
      </c>
      <c r="K11543" s="2">
        <v>144.82</v>
      </c>
      <c r="L11543" t="s">
        <v>48</v>
      </c>
      <c r="M11543">
        <f>YEAR(Table1[[#This Row],[order_date]])</f>
        <v>2024</v>
      </c>
      <c r="N11543">
        <f>MONTH(Table1[[#This Row],[order_date]])</f>
        <v>11</v>
      </c>
      <c r="O11543" s="3">
        <f>Table1[[#This Row],[sales]]-Table1[[#This Row],[profit]]</f>
        <v>463.73999999999995</v>
      </c>
      <c r="P11543" s="3">
        <f>Table1[[#This Row],[sales]]*Table1[[#This Row],[quantity]]</f>
        <v>4259.92</v>
      </c>
      <c r="Q11543" s="9">
        <f>Table1[[#This Row],[delivery_date]]-Table1[[#This Row],[order_date]]</f>
        <v>7</v>
      </c>
    </row>
    <row r="11544" spans="1:17" x14ac:dyDescent="0.35">
      <c r="A11544" t="s">
        <v>11575</v>
      </c>
      <c r="B11544" t="s">
        <v>41</v>
      </c>
      <c r="C11544" t="s">
        <v>36</v>
      </c>
      <c r="D11544" s="2">
        <v>2666.79</v>
      </c>
      <c r="E11544">
        <v>0.02</v>
      </c>
      <c r="F11544">
        <v>7</v>
      </c>
      <c r="G11544" s="1">
        <v>45359</v>
      </c>
      <c r="H11544" s="1">
        <v>45362</v>
      </c>
      <c r="I11544" t="s">
        <v>31</v>
      </c>
      <c r="J11544" t="s">
        <v>27</v>
      </c>
      <c r="K11544" s="2">
        <v>429.32</v>
      </c>
      <c r="L11544" t="s">
        <v>23</v>
      </c>
      <c r="M11544">
        <f>YEAR(Table1[[#This Row],[order_date]])</f>
        <v>2024</v>
      </c>
      <c r="N11544">
        <f>MONTH(Table1[[#This Row],[order_date]])</f>
        <v>3</v>
      </c>
      <c r="O11544" s="3">
        <f>Table1[[#This Row],[sales]]-Table1[[#This Row],[profit]]</f>
        <v>2237.4699999999998</v>
      </c>
      <c r="P11544" s="3">
        <f>Table1[[#This Row],[sales]]*Table1[[#This Row],[quantity]]</f>
        <v>18667.53</v>
      </c>
      <c r="Q11544" s="9">
        <f>Table1[[#This Row],[delivery_date]]-Table1[[#This Row],[order_date]]</f>
        <v>3</v>
      </c>
    </row>
    <row r="11545" spans="1:17" x14ac:dyDescent="0.35">
      <c r="A11545" t="s">
        <v>11576</v>
      </c>
      <c r="B11545" t="s">
        <v>25</v>
      </c>
      <c r="C11545" t="s">
        <v>33</v>
      </c>
      <c r="D11545" s="2">
        <v>3466.25</v>
      </c>
      <c r="E11545">
        <v>0.36</v>
      </c>
      <c r="F11545">
        <v>6</v>
      </c>
      <c r="G11545" s="1">
        <v>45157</v>
      </c>
      <c r="H11545" s="1">
        <v>45161</v>
      </c>
      <c r="I11545" t="s">
        <v>31</v>
      </c>
      <c r="J11545" t="s">
        <v>22</v>
      </c>
      <c r="K11545" s="2">
        <v>608.78</v>
      </c>
      <c r="L11545" t="s">
        <v>48</v>
      </c>
      <c r="M11545">
        <f>YEAR(Table1[[#This Row],[order_date]])</f>
        <v>2023</v>
      </c>
      <c r="N11545">
        <f>MONTH(Table1[[#This Row],[order_date]])</f>
        <v>8</v>
      </c>
      <c r="O11545" s="3">
        <f>Table1[[#This Row],[sales]]-Table1[[#This Row],[profit]]</f>
        <v>2857.4700000000003</v>
      </c>
      <c r="P11545" s="3">
        <f>Table1[[#This Row],[sales]]*Table1[[#This Row],[quantity]]</f>
        <v>20797.5</v>
      </c>
      <c r="Q11545" s="9">
        <f>Table1[[#This Row],[delivery_date]]-Table1[[#This Row],[order_date]]</f>
        <v>4</v>
      </c>
    </row>
    <row r="11546" spans="1:17" x14ac:dyDescent="0.35">
      <c r="A11546" t="s">
        <v>11577</v>
      </c>
      <c r="B11546" t="s">
        <v>13</v>
      </c>
      <c r="C11546" t="s">
        <v>26</v>
      </c>
      <c r="D11546" s="2">
        <v>3963.56</v>
      </c>
      <c r="E11546">
        <v>0.13</v>
      </c>
      <c r="F11546">
        <v>8</v>
      </c>
      <c r="G11546" s="1">
        <v>45488</v>
      </c>
      <c r="H11546" s="1">
        <v>45490</v>
      </c>
      <c r="I11546" t="s">
        <v>21</v>
      </c>
      <c r="J11546" t="s">
        <v>27</v>
      </c>
      <c r="K11546" s="2">
        <v>827.22</v>
      </c>
      <c r="L11546" t="s">
        <v>34</v>
      </c>
      <c r="M11546">
        <f>YEAR(Table1[[#This Row],[order_date]])</f>
        <v>2024</v>
      </c>
      <c r="N11546">
        <f>MONTH(Table1[[#This Row],[order_date]])</f>
        <v>7</v>
      </c>
      <c r="O11546" s="3">
        <f>Table1[[#This Row],[sales]]-Table1[[#This Row],[profit]]</f>
        <v>3136.34</v>
      </c>
      <c r="P11546" s="3">
        <f>Table1[[#This Row],[sales]]*Table1[[#This Row],[quantity]]</f>
        <v>31708.48</v>
      </c>
      <c r="Q11546" s="9">
        <f>Table1[[#This Row],[delivery_date]]-Table1[[#This Row],[order_date]]</f>
        <v>2</v>
      </c>
    </row>
    <row r="11547" spans="1:17" x14ac:dyDescent="0.35">
      <c r="A11547" t="s">
        <v>11578</v>
      </c>
      <c r="B11547" t="s">
        <v>41</v>
      </c>
      <c r="C11547" t="s">
        <v>26</v>
      </c>
      <c r="D11547" s="2">
        <v>3505.77</v>
      </c>
      <c r="E11547">
        <v>0.1</v>
      </c>
      <c r="F11547">
        <v>9</v>
      </c>
      <c r="G11547" s="1">
        <v>45160</v>
      </c>
      <c r="H11547" s="1">
        <v>45165</v>
      </c>
      <c r="I11547" t="s">
        <v>15</v>
      </c>
      <c r="J11547" t="s">
        <v>22</v>
      </c>
      <c r="K11547" s="2">
        <v>715.43</v>
      </c>
      <c r="L11547" t="s">
        <v>17</v>
      </c>
      <c r="M11547">
        <f>YEAR(Table1[[#This Row],[order_date]])</f>
        <v>2023</v>
      </c>
      <c r="N11547">
        <f>MONTH(Table1[[#This Row],[order_date]])</f>
        <v>8</v>
      </c>
      <c r="O11547" s="3">
        <f>Table1[[#This Row],[sales]]-Table1[[#This Row],[profit]]</f>
        <v>2790.34</v>
      </c>
      <c r="P11547" s="3">
        <f>Table1[[#This Row],[sales]]*Table1[[#This Row],[quantity]]</f>
        <v>31551.93</v>
      </c>
      <c r="Q11547" s="9">
        <f>Table1[[#This Row],[delivery_date]]-Table1[[#This Row],[order_date]]</f>
        <v>5</v>
      </c>
    </row>
    <row r="11548" spans="1:17" x14ac:dyDescent="0.35">
      <c r="A11548" t="s">
        <v>11579</v>
      </c>
      <c r="B11548" t="s">
        <v>19</v>
      </c>
      <c r="C11548" t="s">
        <v>20</v>
      </c>
      <c r="D11548" s="2">
        <v>1881.1</v>
      </c>
      <c r="E11548">
        <v>0.19</v>
      </c>
      <c r="F11548">
        <v>8</v>
      </c>
      <c r="G11548" s="1">
        <v>45496</v>
      </c>
      <c r="H11548" s="1">
        <v>45498</v>
      </c>
      <c r="I11548" t="s">
        <v>15</v>
      </c>
      <c r="J11548" t="s">
        <v>16</v>
      </c>
      <c r="K11548" s="2">
        <v>322.27999999999997</v>
      </c>
      <c r="L11548" t="s">
        <v>48</v>
      </c>
      <c r="M11548">
        <f>YEAR(Table1[[#This Row],[order_date]])</f>
        <v>2024</v>
      </c>
      <c r="N11548">
        <f>MONTH(Table1[[#This Row],[order_date]])</f>
        <v>7</v>
      </c>
      <c r="O11548" s="3">
        <f>Table1[[#This Row],[sales]]-Table1[[#This Row],[profit]]</f>
        <v>1558.82</v>
      </c>
      <c r="P11548" s="3">
        <f>Table1[[#This Row],[sales]]*Table1[[#This Row],[quantity]]</f>
        <v>15048.8</v>
      </c>
      <c r="Q11548" s="9">
        <f>Table1[[#This Row],[delivery_date]]-Table1[[#This Row],[order_date]]</f>
        <v>2</v>
      </c>
    </row>
    <row r="11549" spans="1:17" x14ac:dyDescent="0.35">
      <c r="A11549" t="s">
        <v>11580</v>
      </c>
      <c r="B11549" t="s">
        <v>41</v>
      </c>
      <c r="C11549" t="s">
        <v>26</v>
      </c>
      <c r="D11549" s="2">
        <v>2830.71</v>
      </c>
      <c r="E11549">
        <v>0.06</v>
      </c>
      <c r="F11549">
        <v>9</v>
      </c>
      <c r="G11549" s="1">
        <v>45535</v>
      </c>
      <c r="H11549" s="1">
        <v>45542</v>
      </c>
      <c r="I11549" t="s">
        <v>31</v>
      </c>
      <c r="J11549" t="s">
        <v>22</v>
      </c>
      <c r="K11549" s="2">
        <v>320.89</v>
      </c>
      <c r="L11549" t="s">
        <v>28</v>
      </c>
      <c r="M11549">
        <f>YEAR(Table1[[#This Row],[order_date]])</f>
        <v>2024</v>
      </c>
      <c r="N11549">
        <f>MONTH(Table1[[#This Row],[order_date]])</f>
        <v>8</v>
      </c>
      <c r="O11549" s="3">
        <f>Table1[[#This Row],[sales]]-Table1[[#This Row],[profit]]</f>
        <v>2509.8200000000002</v>
      </c>
      <c r="P11549" s="3">
        <f>Table1[[#This Row],[sales]]*Table1[[#This Row],[quantity]]</f>
        <v>25476.39</v>
      </c>
      <c r="Q11549" s="9">
        <f>Table1[[#This Row],[delivery_date]]-Table1[[#This Row],[order_date]]</f>
        <v>7</v>
      </c>
    </row>
    <row r="11550" spans="1:17" x14ac:dyDescent="0.35">
      <c r="A11550" t="s">
        <v>11581</v>
      </c>
      <c r="B11550" t="s">
        <v>25</v>
      </c>
      <c r="C11550" t="s">
        <v>20</v>
      </c>
      <c r="D11550" s="2">
        <v>4645.55</v>
      </c>
      <c r="E11550">
        <v>0.19</v>
      </c>
      <c r="F11550">
        <v>5</v>
      </c>
      <c r="G11550" s="1">
        <v>45614</v>
      </c>
      <c r="H11550" s="1">
        <v>45621</v>
      </c>
      <c r="I11550" t="s">
        <v>15</v>
      </c>
      <c r="J11550" t="s">
        <v>27</v>
      </c>
      <c r="K11550" s="2">
        <v>1023.81</v>
      </c>
      <c r="L11550" t="s">
        <v>39</v>
      </c>
      <c r="M11550">
        <f>YEAR(Table1[[#This Row],[order_date]])</f>
        <v>2024</v>
      </c>
      <c r="N11550">
        <f>MONTH(Table1[[#This Row],[order_date]])</f>
        <v>11</v>
      </c>
      <c r="O11550" s="3">
        <f>Table1[[#This Row],[sales]]-Table1[[#This Row],[profit]]</f>
        <v>3621.7400000000002</v>
      </c>
      <c r="P11550" s="3">
        <f>Table1[[#This Row],[sales]]*Table1[[#This Row],[quantity]]</f>
        <v>23227.75</v>
      </c>
      <c r="Q11550" s="9">
        <f>Table1[[#This Row],[delivery_date]]-Table1[[#This Row],[order_date]]</f>
        <v>7</v>
      </c>
    </row>
    <row r="11551" spans="1:17" x14ac:dyDescent="0.35">
      <c r="A11551" t="s">
        <v>11582</v>
      </c>
      <c r="B11551" t="s">
        <v>13</v>
      </c>
      <c r="C11551" t="s">
        <v>14</v>
      </c>
      <c r="D11551" s="2">
        <v>1999.13</v>
      </c>
      <c r="E11551">
        <v>0.05</v>
      </c>
      <c r="F11551">
        <v>3</v>
      </c>
      <c r="G11551" s="1">
        <v>44998</v>
      </c>
      <c r="H11551" s="1">
        <v>45002</v>
      </c>
      <c r="I11551" t="s">
        <v>15</v>
      </c>
      <c r="J11551" t="s">
        <v>27</v>
      </c>
      <c r="K11551" s="2">
        <v>293.89999999999998</v>
      </c>
      <c r="L11551" t="s">
        <v>34</v>
      </c>
      <c r="M11551">
        <f>YEAR(Table1[[#This Row],[order_date]])</f>
        <v>2023</v>
      </c>
      <c r="N11551">
        <f>MONTH(Table1[[#This Row],[order_date]])</f>
        <v>3</v>
      </c>
      <c r="O11551" s="3">
        <f>Table1[[#This Row],[sales]]-Table1[[#This Row],[profit]]</f>
        <v>1705.23</v>
      </c>
      <c r="P11551" s="3">
        <f>Table1[[#This Row],[sales]]*Table1[[#This Row],[quantity]]</f>
        <v>5997.39</v>
      </c>
      <c r="Q11551" s="9">
        <f>Table1[[#This Row],[delivery_date]]-Table1[[#This Row],[order_date]]</f>
        <v>4</v>
      </c>
    </row>
    <row r="11552" spans="1:17" x14ac:dyDescent="0.35">
      <c r="A11552" t="s">
        <v>11583</v>
      </c>
      <c r="B11552" t="s">
        <v>25</v>
      </c>
      <c r="C11552" t="s">
        <v>20</v>
      </c>
      <c r="D11552" s="2">
        <v>1336.78</v>
      </c>
      <c r="E11552">
        <v>0.24</v>
      </c>
      <c r="F11552">
        <v>4</v>
      </c>
      <c r="G11552" s="1">
        <v>45012</v>
      </c>
      <c r="H11552" s="1">
        <v>45013</v>
      </c>
      <c r="I11552" t="s">
        <v>21</v>
      </c>
      <c r="J11552" t="s">
        <v>16</v>
      </c>
      <c r="K11552" s="2">
        <v>220</v>
      </c>
      <c r="L11552" t="s">
        <v>39</v>
      </c>
      <c r="M11552">
        <f>YEAR(Table1[[#This Row],[order_date]])</f>
        <v>2023</v>
      </c>
      <c r="N11552">
        <f>MONTH(Table1[[#This Row],[order_date]])</f>
        <v>3</v>
      </c>
      <c r="O11552" s="3">
        <f>Table1[[#This Row],[sales]]-Table1[[#This Row],[profit]]</f>
        <v>1116.78</v>
      </c>
      <c r="P11552" s="3">
        <f>Table1[[#This Row],[sales]]*Table1[[#This Row],[quantity]]</f>
        <v>5347.12</v>
      </c>
      <c r="Q11552" s="9">
        <f>Table1[[#This Row],[delivery_date]]-Table1[[#This Row],[order_date]]</f>
        <v>1</v>
      </c>
    </row>
    <row r="11553" spans="1:17" x14ac:dyDescent="0.35">
      <c r="A11553" t="s">
        <v>11584</v>
      </c>
      <c r="B11553" t="s">
        <v>19</v>
      </c>
      <c r="C11553" t="s">
        <v>33</v>
      </c>
      <c r="D11553" s="2">
        <v>2644.66</v>
      </c>
      <c r="E11553">
        <v>0.09</v>
      </c>
      <c r="F11553">
        <v>4</v>
      </c>
      <c r="G11553" s="1">
        <v>45099</v>
      </c>
      <c r="H11553" s="1">
        <v>45104</v>
      </c>
      <c r="I11553" t="s">
        <v>15</v>
      </c>
      <c r="J11553" t="s">
        <v>27</v>
      </c>
      <c r="K11553" s="2">
        <v>479.43</v>
      </c>
      <c r="L11553" t="s">
        <v>34</v>
      </c>
      <c r="M11553">
        <f>YEAR(Table1[[#This Row],[order_date]])</f>
        <v>2023</v>
      </c>
      <c r="N11553">
        <f>MONTH(Table1[[#This Row],[order_date]])</f>
        <v>6</v>
      </c>
      <c r="O11553" s="3">
        <f>Table1[[#This Row],[sales]]-Table1[[#This Row],[profit]]</f>
        <v>2165.23</v>
      </c>
      <c r="P11553" s="3">
        <f>Table1[[#This Row],[sales]]*Table1[[#This Row],[quantity]]</f>
        <v>10578.64</v>
      </c>
      <c r="Q11553" s="9">
        <f>Table1[[#This Row],[delivery_date]]-Table1[[#This Row],[order_date]]</f>
        <v>5</v>
      </c>
    </row>
    <row r="11554" spans="1:17" x14ac:dyDescent="0.35">
      <c r="A11554" t="s">
        <v>11585</v>
      </c>
      <c r="B11554" t="s">
        <v>41</v>
      </c>
      <c r="C11554" t="s">
        <v>26</v>
      </c>
      <c r="D11554" s="2">
        <v>1556.94</v>
      </c>
      <c r="E11554">
        <v>0.06</v>
      </c>
      <c r="F11554">
        <v>9</v>
      </c>
      <c r="G11554" s="1">
        <v>44952</v>
      </c>
      <c r="H11554" s="1">
        <v>44954</v>
      </c>
      <c r="I11554" t="s">
        <v>15</v>
      </c>
      <c r="J11554" t="s">
        <v>27</v>
      </c>
      <c r="K11554" s="2">
        <v>259.97000000000003</v>
      </c>
      <c r="L11554" t="s">
        <v>28</v>
      </c>
      <c r="M11554">
        <f>YEAR(Table1[[#This Row],[order_date]])</f>
        <v>2023</v>
      </c>
      <c r="N11554">
        <f>MONTH(Table1[[#This Row],[order_date]])</f>
        <v>1</v>
      </c>
      <c r="O11554" s="3">
        <f>Table1[[#This Row],[sales]]-Table1[[#This Row],[profit]]</f>
        <v>1296.97</v>
      </c>
      <c r="P11554" s="3">
        <f>Table1[[#This Row],[sales]]*Table1[[#This Row],[quantity]]</f>
        <v>14012.460000000001</v>
      </c>
      <c r="Q11554" s="9">
        <f>Table1[[#This Row],[delivery_date]]-Table1[[#This Row],[order_date]]</f>
        <v>2</v>
      </c>
    </row>
    <row r="11555" spans="1:17" x14ac:dyDescent="0.35">
      <c r="A11555" t="s">
        <v>11586</v>
      </c>
      <c r="B11555" t="s">
        <v>41</v>
      </c>
      <c r="C11555" t="s">
        <v>26</v>
      </c>
      <c r="D11555" s="2">
        <v>1382.9</v>
      </c>
      <c r="E11555">
        <v>0.28999999999999998</v>
      </c>
      <c r="F11555">
        <v>9</v>
      </c>
      <c r="G11555" s="1">
        <v>45519</v>
      </c>
      <c r="H11555" s="1">
        <v>45521</v>
      </c>
      <c r="I11555" t="s">
        <v>21</v>
      </c>
      <c r="J11555" t="s">
        <v>16</v>
      </c>
      <c r="K11555" s="2">
        <v>297.95999999999998</v>
      </c>
      <c r="L11555" t="s">
        <v>48</v>
      </c>
      <c r="M11555">
        <f>YEAR(Table1[[#This Row],[order_date]])</f>
        <v>2024</v>
      </c>
      <c r="N11555">
        <f>MONTH(Table1[[#This Row],[order_date]])</f>
        <v>8</v>
      </c>
      <c r="O11555" s="3">
        <f>Table1[[#This Row],[sales]]-Table1[[#This Row],[profit]]</f>
        <v>1084.94</v>
      </c>
      <c r="P11555" s="3">
        <f>Table1[[#This Row],[sales]]*Table1[[#This Row],[quantity]]</f>
        <v>12446.1</v>
      </c>
      <c r="Q11555" s="9">
        <f>Table1[[#This Row],[delivery_date]]-Table1[[#This Row],[order_date]]</f>
        <v>2</v>
      </c>
    </row>
    <row r="11556" spans="1:17" x14ac:dyDescent="0.35">
      <c r="A11556" t="s">
        <v>11587</v>
      </c>
      <c r="B11556" t="s">
        <v>25</v>
      </c>
      <c r="C11556" t="s">
        <v>26</v>
      </c>
      <c r="D11556" s="2">
        <v>3916.14</v>
      </c>
      <c r="E11556">
        <v>0.31</v>
      </c>
      <c r="F11556">
        <v>1</v>
      </c>
      <c r="G11556" s="1">
        <v>45341</v>
      </c>
      <c r="H11556" s="1">
        <v>45346</v>
      </c>
      <c r="I11556" t="s">
        <v>31</v>
      </c>
      <c r="J11556" t="s">
        <v>16</v>
      </c>
      <c r="K11556" s="2">
        <v>699.28</v>
      </c>
      <c r="L11556" t="s">
        <v>48</v>
      </c>
      <c r="M11556">
        <f>YEAR(Table1[[#This Row],[order_date]])</f>
        <v>2024</v>
      </c>
      <c r="N11556">
        <f>MONTH(Table1[[#This Row],[order_date]])</f>
        <v>2</v>
      </c>
      <c r="O11556" s="3">
        <f>Table1[[#This Row],[sales]]-Table1[[#This Row],[profit]]</f>
        <v>3216.8599999999997</v>
      </c>
      <c r="P11556" s="3">
        <f>Table1[[#This Row],[sales]]*Table1[[#This Row],[quantity]]</f>
        <v>3916.14</v>
      </c>
      <c r="Q11556" s="9">
        <f>Table1[[#This Row],[delivery_date]]-Table1[[#This Row],[order_date]]</f>
        <v>5</v>
      </c>
    </row>
    <row r="11557" spans="1:17" x14ac:dyDescent="0.35">
      <c r="A11557" t="s">
        <v>11588</v>
      </c>
      <c r="B11557" t="s">
        <v>25</v>
      </c>
      <c r="C11557" t="s">
        <v>20</v>
      </c>
      <c r="D11557" s="2">
        <v>4465.1000000000004</v>
      </c>
      <c r="E11557">
        <v>0</v>
      </c>
      <c r="F11557">
        <v>5</v>
      </c>
      <c r="G11557" s="1">
        <v>45008</v>
      </c>
      <c r="H11557" s="1">
        <v>45011</v>
      </c>
      <c r="I11557" t="s">
        <v>21</v>
      </c>
      <c r="J11557" t="s">
        <v>22</v>
      </c>
      <c r="K11557" s="2">
        <v>556.87</v>
      </c>
      <c r="L11557" t="s">
        <v>34</v>
      </c>
      <c r="M11557">
        <f>YEAR(Table1[[#This Row],[order_date]])</f>
        <v>2023</v>
      </c>
      <c r="N11557">
        <f>MONTH(Table1[[#This Row],[order_date]])</f>
        <v>3</v>
      </c>
      <c r="O11557" s="3">
        <f>Table1[[#This Row],[sales]]-Table1[[#This Row],[profit]]</f>
        <v>3908.2300000000005</v>
      </c>
      <c r="P11557" s="3">
        <f>Table1[[#This Row],[sales]]*Table1[[#This Row],[quantity]]</f>
        <v>22325.5</v>
      </c>
      <c r="Q11557" s="9">
        <f>Table1[[#This Row],[delivery_date]]-Table1[[#This Row],[order_date]]</f>
        <v>3</v>
      </c>
    </row>
    <row r="11558" spans="1:17" x14ac:dyDescent="0.35">
      <c r="A11558" t="s">
        <v>11589</v>
      </c>
      <c r="B11558" t="s">
        <v>19</v>
      </c>
      <c r="C11558" t="s">
        <v>36</v>
      </c>
      <c r="D11558" s="2">
        <v>2561.35</v>
      </c>
      <c r="E11558">
        <v>0.19</v>
      </c>
      <c r="F11558">
        <v>2</v>
      </c>
      <c r="G11558" s="1">
        <v>45497</v>
      </c>
      <c r="H11558" s="1">
        <v>45502</v>
      </c>
      <c r="I11558" t="s">
        <v>31</v>
      </c>
      <c r="J11558" t="s">
        <v>27</v>
      </c>
      <c r="K11558" s="2">
        <v>741.25</v>
      </c>
      <c r="L11558" t="s">
        <v>48</v>
      </c>
      <c r="M11558">
        <f>YEAR(Table1[[#This Row],[order_date]])</f>
        <v>2024</v>
      </c>
      <c r="N11558">
        <f>MONTH(Table1[[#This Row],[order_date]])</f>
        <v>7</v>
      </c>
      <c r="O11558" s="3">
        <f>Table1[[#This Row],[sales]]-Table1[[#This Row],[profit]]</f>
        <v>1820.1</v>
      </c>
      <c r="P11558" s="3">
        <f>Table1[[#This Row],[sales]]*Table1[[#This Row],[quantity]]</f>
        <v>5122.7</v>
      </c>
      <c r="Q11558" s="9">
        <f>Table1[[#This Row],[delivery_date]]-Table1[[#This Row],[order_date]]</f>
        <v>5</v>
      </c>
    </row>
    <row r="11559" spans="1:17" x14ac:dyDescent="0.35">
      <c r="A11559" t="s">
        <v>11590</v>
      </c>
      <c r="B11559" t="s">
        <v>13</v>
      </c>
      <c r="C11559" t="s">
        <v>20</v>
      </c>
      <c r="D11559" s="2">
        <v>3920.94</v>
      </c>
      <c r="E11559">
        <v>0.04</v>
      </c>
      <c r="F11559">
        <v>5</v>
      </c>
      <c r="G11559" s="1">
        <v>45569</v>
      </c>
      <c r="H11559" s="1">
        <v>45571</v>
      </c>
      <c r="I11559" t="s">
        <v>21</v>
      </c>
      <c r="J11559" t="s">
        <v>27</v>
      </c>
      <c r="K11559" s="2">
        <v>1163.26</v>
      </c>
      <c r="L11559" t="s">
        <v>28</v>
      </c>
      <c r="M11559">
        <f>YEAR(Table1[[#This Row],[order_date]])</f>
        <v>2024</v>
      </c>
      <c r="N11559">
        <f>MONTH(Table1[[#This Row],[order_date]])</f>
        <v>10</v>
      </c>
      <c r="O11559" s="3">
        <f>Table1[[#This Row],[sales]]-Table1[[#This Row],[profit]]</f>
        <v>2757.6800000000003</v>
      </c>
      <c r="P11559" s="3">
        <f>Table1[[#This Row],[sales]]*Table1[[#This Row],[quantity]]</f>
        <v>19604.7</v>
      </c>
      <c r="Q11559" s="9">
        <f>Table1[[#This Row],[delivery_date]]-Table1[[#This Row],[order_date]]</f>
        <v>2</v>
      </c>
    </row>
    <row r="11560" spans="1:17" x14ac:dyDescent="0.35">
      <c r="A11560" t="s">
        <v>11591</v>
      </c>
      <c r="B11560" t="s">
        <v>19</v>
      </c>
      <c r="C11560" t="s">
        <v>33</v>
      </c>
      <c r="D11560" s="2">
        <v>1016.74</v>
      </c>
      <c r="E11560">
        <v>0.37</v>
      </c>
      <c r="F11560">
        <v>5</v>
      </c>
      <c r="G11560" s="1">
        <v>45298</v>
      </c>
      <c r="H11560" s="1">
        <v>45303</v>
      </c>
      <c r="I11560" t="s">
        <v>31</v>
      </c>
      <c r="J11560" t="s">
        <v>16</v>
      </c>
      <c r="K11560" s="2">
        <v>69.349999999999994</v>
      </c>
      <c r="L11560" t="s">
        <v>48</v>
      </c>
      <c r="M11560">
        <f>YEAR(Table1[[#This Row],[order_date]])</f>
        <v>2024</v>
      </c>
      <c r="N11560">
        <f>MONTH(Table1[[#This Row],[order_date]])</f>
        <v>1</v>
      </c>
      <c r="O11560" s="3">
        <f>Table1[[#This Row],[sales]]-Table1[[#This Row],[profit]]</f>
        <v>947.39</v>
      </c>
      <c r="P11560" s="3">
        <f>Table1[[#This Row],[sales]]*Table1[[#This Row],[quantity]]</f>
        <v>5083.7</v>
      </c>
      <c r="Q11560" s="9">
        <f>Table1[[#This Row],[delivery_date]]-Table1[[#This Row],[order_date]]</f>
        <v>5</v>
      </c>
    </row>
    <row r="11561" spans="1:17" x14ac:dyDescent="0.35">
      <c r="A11561" t="s">
        <v>11592</v>
      </c>
      <c r="B11561" t="s">
        <v>13</v>
      </c>
      <c r="C11561" t="s">
        <v>20</v>
      </c>
      <c r="D11561" s="2">
        <v>2783.45</v>
      </c>
      <c r="E11561">
        <v>0.34</v>
      </c>
      <c r="F11561">
        <v>3</v>
      </c>
      <c r="G11561" s="1">
        <v>45367</v>
      </c>
      <c r="H11561" s="1">
        <v>45373</v>
      </c>
      <c r="I11561" t="s">
        <v>31</v>
      </c>
      <c r="J11561" t="s">
        <v>27</v>
      </c>
      <c r="K11561" s="2">
        <v>608.77</v>
      </c>
      <c r="L11561" t="s">
        <v>17</v>
      </c>
      <c r="M11561">
        <f>YEAR(Table1[[#This Row],[order_date]])</f>
        <v>2024</v>
      </c>
      <c r="N11561">
        <f>MONTH(Table1[[#This Row],[order_date]])</f>
        <v>3</v>
      </c>
      <c r="O11561" s="3">
        <f>Table1[[#This Row],[sales]]-Table1[[#This Row],[profit]]</f>
        <v>2174.6799999999998</v>
      </c>
      <c r="P11561" s="3">
        <f>Table1[[#This Row],[sales]]*Table1[[#This Row],[quantity]]</f>
        <v>8350.3499999999985</v>
      </c>
      <c r="Q11561" s="9">
        <f>Table1[[#This Row],[delivery_date]]-Table1[[#This Row],[order_date]]</f>
        <v>6</v>
      </c>
    </row>
    <row r="11562" spans="1:17" x14ac:dyDescent="0.35">
      <c r="A11562" t="s">
        <v>11593</v>
      </c>
      <c r="B11562" t="s">
        <v>41</v>
      </c>
      <c r="C11562" t="s">
        <v>26</v>
      </c>
      <c r="D11562" s="2">
        <v>3217.38</v>
      </c>
      <c r="E11562">
        <v>0.02</v>
      </c>
      <c r="F11562">
        <v>4</v>
      </c>
      <c r="G11562" s="1">
        <v>45409</v>
      </c>
      <c r="H11562" s="1">
        <v>45411</v>
      </c>
      <c r="I11562" t="s">
        <v>31</v>
      </c>
      <c r="J11562" t="s">
        <v>27</v>
      </c>
      <c r="K11562" s="2">
        <v>874.09</v>
      </c>
      <c r="L11562" t="s">
        <v>48</v>
      </c>
      <c r="M11562">
        <f>YEAR(Table1[[#This Row],[order_date]])</f>
        <v>2024</v>
      </c>
      <c r="N11562">
        <f>MONTH(Table1[[#This Row],[order_date]])</f>
        <v>4</v>
      </c>
      <c r="O11562" s="3">
        <f>Table1[[#This Row],[sales]]-Table1[[#This Row],[profit]]</f>
        <v>2343.29</v>
      </c>
      <c r="P11562" s="3">
        <f>Table1[[#This Row],[sales]]*Table1[[#This Row],[quantity]]</f>
        <v>12869.52</v>
      </c>
      <c r="Q11562" s="9">
        <f>Table1[[#This Row],[delivery_date]]-Table1[[#This Row],[order_date]]</f>
        <v>2</v>
      </c>
    </row>
    <row r="11563" spans="1:17" x14ac:dyDescent="0.35">
      <c r="A11563" t="s">
        <v>11594</v>
      </c>
      <c r="B11563" t="s">
        <v>13</v>
      </c>
      <c r="C11563" t="s">
        <v>14</v>
      </c>
      <c r="D11563" s="2">
        <v>2504.25</v>
      </c>
      <c r="E11563">
        <v>0.47</v>
      </c>
      <c r="F11563">
        <v>7</v>
      </c>
      <c r="G11563" s="1">
        <v>45172</v>
      </c>
      <c r="H11563" s="1">
        <v>45178</v>
      </c>
      <c r="I11563" t="s">
        <v>21</v>
      </c>
      <c r="J11563" t="s">
        <v>27</v>
      </c>
      <c r="K11563" s="2">
        <v>720.81</v>
      </c>
      <c r="L11563" t="s">
        <v>34</v>
      </c>
      <c r="M11563">
        <f>YEAR(Table1[[#This Row],[order_date]])</f>
        <v>2023</v>
      </c>
      <c r="N11563">
        <f>MONTH(Table1[[#This Row],[order_date]])</f>
        <v>9</v>
      </c>
      <c r="O11563" s="3">
        <f>Table1[[#This Row],[sales]]-Table1[[#This Row],[profit]]</f>
        <v>1783.44</v>
      </c>
      <c r="P11563" s="3">
        <f>Table1[[#This Row],[sales]]*Table1[[#This Row],[quantity]]</f>
        <v>17529.75</v>
      </c>
      <c r="Q11563" s="9">
        <f>Table1[[#This Row],[delivery_date]]-Table1[[#This Row],[order_date]]</f>
        <v>6</v>
      </c>
    </row>
    <row r="11564" spans="1:17" x14ac:dyDescent="0.35">
      <c r="A11564" t="s">
        <v>11595</v>
      </c>
      <c r="B11564" t="s">
        <v>13</v>
      </c>
      <c r="C11564" t="s">
        <v>33</v>
      </c>
      <c r="D11564" s="2">
        <v>672.71</v>
      </c>
      <c r="E11564">
        <v>0.48</v>
      </c>
      <c r="F11564">
        <v>4</v>
      </c>
      <c r="G11564" s="1">
        <v>45480</v>
      </c>
      <c r="H11564" s="1">
        <v>45484</v>
      </c>
      <c r="I11564" t="s">
        <v>31</v>
      </c>
      <c r="J11564" t="s">
        <v>27</v>
      </c>
      <c r="K11564" s="2">
        <v>170.26</v>
      </c>
      <c r="L11564" t="s">
        <v>34</v>
      </c>
      <c r="M11564">
        <f>YEAR(Table1[[#This Row],[order_date]])</f>
        <v>2024</v>
      </c>
      <c r="N11564">
        <f>MONTH(Table1[[#This Row],[order_date]])</f>
        <v>7</v>
      </c>
      <c r="O11564" s="3">
        <f>Table1[[#This Row],[sales]]-Table1[[#This Row],[profit]]</f>
        <v>502.45000000000005</v>
      </c>
      <c r="P11564" s="3">
        <f>Table1[[#This Row],[sales]]*Table1[[#This Row],[quantity]]</f>
        <v>2690.84</v>
      </c>
      <c r="Q11564" s="9">
        <f>Table1[[#This Row],[delivery_date]]-Table1[[#This Row],[order_date]]</f>
        <v>4</v>
      </c>
    </row>
    <row r="11565" spans="1:17" x14ac:dyDescent="0.35">
      <c r="A11565" t="s">
        <v>11596</v>
      </c>
      <c r="B11565" t="s">
        <v>41</v>
      </c>
      <c r="C11565" t="s">
        <v>14</v>
      </c>
      <c r="D11565" s="2">
        <v>3697.09</v>
      </c>
      <c r="E11565">
        <v>0.17</v>
      </c>
      <c r="F11565">
        <v>3</v>
      </c>
      <c r="G11565" s="1">
        <v>45244</v>
      </c>
      <c r="H11565" s="1">
        <v>45251</v>
      </c>
      <c r="I11565" t="s">
        <v>21</v>
      </c>
      <c r="J11565" t="s">
        <v>22</v>
      </c>
      <c r="K11565" s="2">
        <v>1009.75</v>
      </c>
      <c r="L11565" t="s">
        <v>48</v>
      </c>
      <c r="M11565">
        <f>YEAR(Table1[[#This Row],[order_date]])</f>
        <v>2023</v>
      </c>
      <c r="N11565">
        <f>MONTH(Table1[[#This Row],[order_date]])</f>
        <v>11</v>
      </c>
      <c r="O11565" s="3">
        <f>Table1[[#This Row],[sales]]-Table1[[#This Row],[profit]]</f>
        <v>2687.34</v>
      </c>
      <c r="P11565" s="3">
        <f>Table1[[#This Row],[sales]]*Table1[[#This Row],[quantity]]</f>
        <v>11091.27</v>
      </c>
      <c r="Q11565" s="9">
        <f>Table1[[#This Row],[delivery_date]]-Table1[[#This Row],[order_date]]</f>
        <v>7</v>
      </c>
    </row>
    <row r="11566" spans="1:17" x14ac:dyDescent="0.35">
      <c r="A11566" t="s">
        <v>11597</v>
      </c>
      <c r="B11566" t="s">
        <v>41</v>
      </c>
      <c r="C11566" t="s">
        <v>33</v>
      </c>
      <c r="D11566" s="2">
        <v>4211.4799999999996</v>
      </c>
      <c r="E11566">
        <v>7.0000000000000007E-2</v>
      </c>
      <c r="F11566">
        <v>4</v>
      </c>
      <c r="G11566" s="1">
        <v>44956</v>
      </c>
      <c r="H11566" s="1">
        <v>44962</v>
      </c>
      <c r="I11566" t="s">
        <v>31</v>
      </c>
      <c r="J11566" t="s">
        <v>16</v>
      </c>
      <c r="K11566" s="2">
        <v>585.84</v>
      </c>
      <c r="L11566" t="s">
        <v>48</v>
      </c>
      <c r="M11566">
        <f>YEAR(Table1[[#This Row],[order_date]])</f>
        <v>2023</v>
      </c>
      <c r="N11566">
        <f>MONTH(Table1[[#This Row],[order_date]])</f>
        <v>1</v>
      </c>
      <c r="O11566" s="3">
        <f>Table1[[#This Row],[sales]]-Table1[[#This Row],[profit]]</f>
        <v>3625.6399999999994</v>
      </c>
      <c r="P11566" s="3">
        <f>Table1[[#This Row],[sales]]*Table1[[#This Row],[quantity]]</f>
        <v>16845.919999999998</v>
      </c>
      <c r="Q11566" s="9">
        <f>Table1[[#This Row],[delivery_date]]-Table1[[#This Row],[order_date]]</f>
        <v>6</v>
      </c>
    </row>
    <row r="11567" spans="1:17" x14ac:dyDescent="0.35">
      <c r="A11567" t="s">
        <v>11598</v>
      </c>
      <c r="B11567" t="s">
        <v>41</v>
      </c>
      <c r="C11567" t="s">
        <v>33</v>
      </c>
      <c r="D11567" s="2">
        <v>3212.61</v>
      </c>
      <c r="E11567">
        <v>0.06</v>
      </c>
      <c r="F11567">
        <v>2</v>
      </c>
      <c r="G11567" s="1">
        <v>44987</v>
      </c>
      <c r="H11567" s="1">
        <v>44994</v>
      </c>
      <c r="I11567" t="s">
        <v>15</v>
      </c>
      <c r="J11567" t="s">
        <v>27</v>
      </c>
      <c r="K11567" s="2">
        <v>827.99</v>
      </c>
      <c r="L11567" t="s">
        <v>28</v>
      </c>
      <c r="M11567">
        <f>YEAR(Table1[[#This Row],[order_date]])</f>
        <v>2023</v>
      </c>
      <c r="N11567">
        <f>MONTH(Table1[[#This Row],[order_date]])</f>
        <v>3</v>
      </c>
      <c r="O11567" s="3">
        <f>Table1[[#This Row],[sales]]-Table1[[#This Row],[profit]]</f>
        <v>2384.62</v>
      </c>
      <c r="P11567" s="3">
        <f>Table1[[#This Row],[sales]]*Table1[[#This Row],[quantity]]</f>
        <v>6425.22</v>
      </c>
      <c r="Q11567" s="9">
        <f>Table1[[#This Row],[delivery_date]]-Table1[[#This Row],[order_date]]</f>
        <v>7</v>
      </c>
    </row>
    <row r="11568" spans="1:17" x14ac:dyDescent="0.35">
      <c r="A11568" t="s">
        <v>11599</v>
      </c>
      <c r="B11568" t="s">
        <v>19</v>
      </c>
      <c r="C11568" t="s">
        <v>26</v>
      </c>
      <c r="D11568" s="2">
        <v>928.89</v>
      </c>
      <c r="E11568">
        <v>0.42</v>
      </c>
      <c r="F11568">
        <v>1</v>
      </c>
      <c r="G11568" s="1">
        <v>45493</v>
      </c>
      <c r="H11568" s="1">
        <v>45496</v>
      </c>
      <c r="I11568" t="s">
        <v>31</v>
      </c>
      <c r="J11568" t="s">
        <v>27</v>
      </c>
      <c r="K11568" s="2">
        <v>188.38</v>
      </c>
      <c r="L11568" t="s">
        <v>17</v>
      </c>
      <c r="M11568">
        <f>YEAR(Table1[[#This Row],[order_date]])</f>
        <v>2024</v>
      </c>
      <c r="N11568">
        <f>MONTH(Table1[[#This Row],[order_date]])</f>
        <v>7</v>
      </c>
      <c r="O11568" s="3">
        <f>Table1[[#This Row],[sales]]-Table1[[#This Row],[profit]]</f>
        <v>740.51</v>
      </c>
      <c r="P11568" s="3">
        <f>Table1[[#This Row],[sales]]*Table1[[#This Row],[quantity]]</f>
        <v>928.89</v>
      </c>
      <c r="Q11568" s="9">
        <f>Table1[[#This Row],[delivery_date]]-Table1[[#This Row],[order_date]]</f>
        <v>3</v>
      </c>
    </row>
    <row r="11569" spans="1:17" x14ac:dyDescent="0.35">
      <c r="A11569" t="s">
        <v>11600</v>
      </c>
      <c r="B11569" t="s">
        <v>41</v>
      </c>
      <c r="C11569" t="s">
        <v>20</v>
      </c>
      <c r="D11569" s="2">
        <v>465.31</v>
      </c>
      <c r="E11569">
        <v>0.23</v>
      </c>
      <c r="F11569">
        <v>5</v>
      </c>
      <c r="G11569" s="1">
        <v>45186</v>
      </c>
      <c r="H11569" s="1">
        <v>45191</v>
      </c>
      <c r="I11569" t="s">
        <v>31</v>
      </c>
      <c r="J11569" t="s">
        <v>27</v>
      </c>
      <c r="K11569" s="2">
        <v>72.78</v>
      </c>
      <c r="L11569" t="s">
        <v>23</v>
      </c>
      <c r="M11569">
        <f>YEAR(Table1[[#This Row],[order_date]])</f>
        <v>2023</v>
      </c>
      <c r="N11569">
        <f>MONTH(Table1[[#This Row],[order_date]])</f>
        <v>9</v>
      </c>
      <c r="O11569" s="3">
        <f>Table1[[#This Row],[sales]]-Table1[[#This Row],[profit]]</f>
        <v>392.53</v>
      </c>
      <c r="P11569" s="3">
        <f>Table1[[#This Row],[sales]]*Table1[[#This Row],[quantity]]</f>
        <v>2326.5500000000002</v>
      </c>
      <c r="Q11569" s="9">
        <f>Table1[[#This Row],[delivery_date]]-Table1[[#This Row],[order_date]]</f>
        <v>5</v>
      </c>
    </row>
    <row r="11570" spans="1:17" x14ac:dyDescent="0.35">
      <c r="A11570" t="s">
        <v>11601</v>
      </c>
      <c r="B11570" t="s">
        <v>25</v>
      </c>
      <c r="C11570" t="s">
        <v>26</v>
      </c>
      <c r="D11570" s="2">
        <v>1577.86</v>
      </c>
      <c r="E11570">
        <v>0</v>
      </c>
      <c r="F11570">
        <v>9</v>
      </c>
      <c r="G11570" s="1">
        <v>45550</v>
      </c>
      <c r="H11570" s="1">
        <v>45554</v>
      </c>
      <c r="I11570" t="s">
        <v>21</v>
      </c>
      <c r="J11570" t="s">
        <v>16</v>
      </c>
      <c r="K11570" s="2">
        <v>397.78</v>
      </c>
      <c r="L11570" t="s">
        <v>48</v>
      </c>
      <c r="M11570">
        <f>YEAR(Table1[[#This Row],[order_date]])</f>
        <v>2024</v>
      </c>
      <c r="N11570">
        <f>MONTH(Table1[[#This Row],[order_date]])</f>
        <v>9</v>
      </c>
      <c r="O11570" s="3">
        <f>Table1[[#This Row],[sales]]-Table1[[#This Row],[profit]]</f>
        <v>1180.08</v>
      </c>
      <c r="P11570" s="3">
        <f>Table1[[#This Row],[sales]]*Table1[[#This Row],[quantity]]</f>
        <v>14200.74</v>
      </c>
      <c r="Q11570" s="9">
        <f>Table1[[#This Row],[delivery_date]]-Table1[[#This Row],[order_date]]</f>
        <v>4</v>
      </c>
    </row>
    <row r="11571" spans="1:17" x14ac:dyDescent="0.35">
      <c r="A11571" t="s">
        <v>11602</v>
      </c>
      <c r="B11571" t="s">
        <v>41</v>
      </c>
      <c r="C11571" t="s">
        <v>26</v>
      </c>
      <c r="D11571" s="2">
        <v>281.25</v>
      </c>
      <c r="E11571">
        <v>0.46</v>
      </c>
      <c r="F11571">
        <v>9</v>
      </c>
      <c r="G11571" s="1">
        <v>45125</v>
      </c>
      <c r="H11571" s="1">
        <v>45129</v>
      </c>
      <c r="I11571" t="s">
        <v>31</v>
      </c>
      <c r="J11571" t="s">
        <v>16</v>
      </c>
      <c r="K11571" s="2">
        <v>29.57</v>
      </c>
      <c r="L11571" t="s">
        <v>17</v>
      </c>
      <c r="M11571">
        <f>YEAR(Table1[[#This Row],[order_date]])</f>
        <v>2023</v>
      </c>
      <c r="N11571">
        <f>MONTH(Table1[[#This Row],[order_date]])</f>
        <v>7</v>
      </c>
      <c r="O11571" s="3">
        <f>Table1[[#This Row],[sales]]-Table1[[#This Row],[profit]]</f>
        <v>251.68</v>
      </c>
      <c r="P11571" s="3">
        <f>Table1[[#This Row],[sales]]*Table1[[#This Row],[quantity]]</f>
        <v>2531.25</v>
      </c>
      <c r="Q11571" s="9">
        <f>Table1[[#This Row],[delivery_date]]-Table1[[#This Row],[order_date]]</f>
        <v>4</v>
      </c>
    </row>
    <row r="11572" spans="1:17" x14ac:dyDescent="0.35">
      <c r="A11572" t="s">
        <v>11603</v>
      </c>
      <c r="B11572" t="s">
        <v>41</v>
      </c>
      <c r="C11572" t="s">
        <v>26</v>
      </c>
      <c r="D11572" s="2">
        <v>4212.17</v>
      </c>
      <c r="E11572">
        <v>0.3</v>
      </c>
      <c r="F11572">
        <v>1</v>
      </c>
      <c r="G11572" s="1">
        <v>45022</v>
      </c>
      <c r="H11572" s="1">
        <v>45029</v>
      </c>
      <c r="I11572" t="s">
        <v>21</v>
      </c>
      <c r="J11572" t="s">
        <v>27</v>
      </c>
      <c r="K11572" s="2">
        <v>1208.68</v>
      </c>
      <c r="L11572" t="s">
        <v>34</v>
      </c>
      <c r="M11572">
        <f>YEAR(Table1[[#This Row],[order_date]])</f>
        <v>2023</v>
      </c>
      <c r="N11572">
        <f>MONTH(Table1[[#This Row],[order_date]])</f>
        <v>4</v>
      </c>
      <c r="O11572" s="3">
        <f>Table1[[#This Row],[sales]]-Table1[[#This Row],[profit]]</f>
        <v>3003.49</v>
      </c>
      <c r="P11572" s="3">
        <f>Table1[[#This Row],[sales]]*Table1[[#This Row],[quantity]]</f>
        <v>4212.17</v>
      </c>
      <c r="Q11572" s="9">
        <f>Table1[[#This Row],[delivery_date]]-Table1[[#This Row],[order_date]]</f>
        <v>7</v>
      </c>
    </row>
    <row r="11573" spans="1:17" x14ac:dyDescent="0.35">
      <c r="A11573" t="s">
        <v>11604</v>
      </c>
      <c r="B11573" t="s">
        <v>41</v>
      </c>
      <c r="C11573" t="s">
        <v>14</v>
      </c>
      <c r="D11573" s="2">
        <v>3545</v>
      </c>
      <c r="E11573">
        <v>0.35</v>
      </c>
      <c r="F11573">
        <v>1</v>
      </c>
      <c r="G11573" s="1">
        <v>45535</v>
      </c>
      <c r="H11573" s="1">
        <v>45538</v>
      </c>
      <c r="I11573" t="s">
        <v>31</v>
      </c>
      <c r="J11573" t="s">
        <v>22</v>
      </c>
      <c r="K11573" s="2">
        <v>586.79999999999995</v>
      </c>
      <c r="L11573" t="s">
        <v>28</v>
      </c>
      <c r="M11573">
        <f>YEAR(Table1[[#This Row],[order_date]])</f>
        <v>2024</v>
      </c>
      <c r="N11573">
        <f>MONTH(Table1[[#This Row],[order_date]])</f>
        <v>8</v>
      </c>
      <c r="O11573" s="3">
        <f>Table1[[#This Row],[sales]]-Table1[[#This Row],[profit]]</f>
        <v>2958.2</v>
      </c>
      <c r="P11573" s="3">
        <f>Table1[[#This Row],[sales]]*Table1[[#This Row],[quantity]]</f>
        <v>3545</v>
      </c>
      <c r="Q11573" s="9">
        <f>Table1[[#This Row],[delivery_date]]-Table1[[#This Row],[order_date]]</f>
        <v>3</v>
      </c>
    </row>
    <row r="11574" spans="1:17" x14ac:dyDescent="0.35">
      <c r="A11574" t="s">
        <v>11605</v>
      </c>
      <c r="B11574" t="s">
        <v>13</v>
      </c>
      <c r="C11574" t="s">
        <v>33</v>
      </c>
      <c r="D11574" s="2">
        <v>2862.07</v>
      </c>
      <c r="E11574">
        <v>0.41</v>
      </c>
      <c r="F11574">
        <v>8</v>
      </c>
      <c r="G11574" s="1">
        <v>45245</v>
      </c>
      <c r="H11574" s="1">
        <v>45246</v>
      </c>
      <c r="I11574" t="s">
        <v>21</v>
      </c>
      <c r="J11574" t="s">
        <v>22</v>
      </c>
      <c r="K11574" s="2">
        <v>750.53</v>
      </c>
      <c r="L11574" t="s">
        <v>48</v>
      </c>
      <c r="M11574">
        <f>YEAR(Table1[[#This Row],[order_date]])</f>
        <v>2023</v>
      </c>
      <c r="N11574">
        <f>MONTH(Table1[[#This Row],[order_date]])</f>
        <v>11</v>
      </c>
      <c r="O11574" s="3">
        <f>Table1[[#This Row],[sales]]-Table1[[#This Row],[profit]]</f>
        <v>2111.54</v>
      </c>
      <c r="P11574" s="3">
        <f>Table1[[#This Row],[sales]]*Table1[[#This Row],[quantity]]</f>
        <v>22896.560000000001</v>
      </c>
      <c r="Q11574" s="9">
        <f>Table1[[#This Row],[delivery_date]]-Table1[[#This Row],[order_date]]</f>
        <v>1</v>
      </c>
    </row>
    <row r="11575" spans="1:17" x14ac:dyDescent="0.35">
      <c r="A11575" t="s">
        <v>11606</v>
      </c>
      <c r="B11575" t="s">
        <v>19</v>
      </c>
      <c r="C11575" t="s">
        <v>36</v>
      </c>
      <c r="D11575" s="2">
        <v>4459.2</v>
      </c>
      <c r="E11575">
        <v>0.41</v>
      </c>
      <c r="F11575">
        <v>7</v>
      </c>
      <c r="G11575" s="1">
        <v>45246</v>
      </c>
      <c r="H11575" s="1">
        <v>45251</v>
      </c>
      <c r="I11575" t="s">
        <v>15</v>
      </c>
      <c r="J11575" t="s">
        <v>22</v>
      </c>
      <c r="K11575" s="2">
        <v>496.75</v>
      </c>
      <c r="L11575" t="s">
        <v>39</v>
      </c>
      <c r="M11575">
        <f>YEAR(Table1[[#This Row],[order_date]])</f>
        <v>2023</v>
      </c>
      <c r="N11575">
        <f>MONTH(Table1[[#This Row],[order_date]])</f>
        <v>11</v>
      </c>
      <c r="O11575" s="3">
        <f>Table1[[#This Row],[sales]]-Table1[[#This Row],[profit]]</f>
        <v>3962.45</v>
      </c>
      <c r="P11575" s="3">
        <f>Table1[[#This Row],[sales]]*Table1[[#This Row],[quantity]]</f>
        <v>31214.399999999998</v>
      </c>
      <c r="Q11575" s="9">
        <f>Table1[[#This Row],[delivery_date]]-Table1[[#This Row],[order_date]]</f>
        <v>5</v>
      </c>
    </row>
    <row r="11576" spans="1:17" x14ac:dyDescent="0.35">
      <c r="A11576" t="s">
        <v>11607</v>
      </c>
      <c r="B11576" t="s">
        <v>41</v>
      </c>
      <c r="C11576" t="s">
        <v>20</v>
      </c>
      <c r="D11576" s="2">
        <v>639.46</v>
      </c>
      <c r="E11576">
        <v>0.04</v>
      </c>
      <c r="F11576">
        <v>7</v>
      </c>
      <c r="G11576" s="1">
        <v>45071</v>
      </c>
      <c r="H11576" s="1">
        <v>45077</v>
      </c>
      <c r="I11576" t="s">
        <v>21</v>
      </c>
      <c r="J11576" t="s">
        <v>22</v>
      </c>
      <c r="K11576" s="2">
        <v>174.83</v>
      </c>
      <c r="L11576" t="s">
        <v>39</v>
      </c>
      <c r="M11576">
        <f>YEAR(Table1[[#This Row],[order_date]])</f>
        <v>2023</v>
      </c>
      <c r="N11576">
        <f>MONTH(Table1[[#This Row],[order_date]])</f>
        <v>5</v>
      </c>
      <c r="O11576" s="3">
        <f>Table1[[#This Row],[sales]]-Table1[[#This Row],[profit]]</f>
        <v>464.63</v>
      </c>
      <c r="P11576" s="3">
        <f>Table1[[#This Row],[sales]]*Table1[[#This Row],[quantity]]</f>
        <v>4476.22</v>
      </c>
      <c r="Q11576" s="9">
        <f>Table1[[#This Row],[delivery_date]]-Table1[[#This Row],[order_date]]</f>
        <v>6</v>
      </c>
    </row>
    <row r="11577" spans="1:17" x14ac:dyDescent="0.35">
      <c r="A11577" t="s">
        <v>11608</v>
      </c>
      <c r="B11577" t="s">
        <v>19</v>
      </c>
      <c r="C11577" t="s">
        <v>26</v>
      </c>
      <c r="D11577" s="2">
        <v>3600.85</v>
      </c>
      <c r="E11577">
        <v>0.28999999999999998</v>
      </c>
      <c r="F11577">
        <v>9</v>
      </c>
      <c r="G11577" s="1">
        <v>45430</v>
      </c>
      <c r="H11577" s="1">
        <v>45433</v>
      </c>
      <c r="I11577" t="s">
        <v>15</v>
      </c>
      <c r="J11577" t="s">
        <v>16</v>
      </c>
      <c r="K11577" s="2">
        <v>670.56</v>
      </c>
      <c r="L11577" t="s">
        <v>23</v>
      </c>
      <c r="M11577">
        <f>YEAR(Table1[[#This Row],[order_date]])</f>
        <v>2024</v>
      </c>
      <c r="N11577">
        <f>MONTH(Table1[[#This Row],[order_date]])</f>
        <v>5</v>
      </c>
      <c r="O11577" s="3">
        <f>Table1[[#This Row],[sales]]-Table1[[#This Row],[profit]]</f>
        <v>2930.29</v>
      </c>
      <c r="P11577" s="3">
        <f>Table1[[#This Row],[sales]]*Table1[[#This Row],[quantity]]</f>
        <v>32407.649999999998</v>
      </c>
      <c r="Q11577" s="9">
        <f>Table1[[#This Row],[delivery_date]]-Table1[[#This Row],[order_date]]</f>
        <v>3</v>
      </c>
    </row>
    <row r="11578" spans="1:17" x14ac:dyDescent="0.35">
      <c r="A11578" t="s">
        <v>11609</v>
      </c>
      <c r="B11578" t="s">
        <v>25</v>
      </c>
      <c r="C11578" t="s">
        <v>33</v>
      </c>
      <c r="D11578" s="2">
        <v>818.5</v>
      </c>
      <c r="E11578">
        <v>0.35</v>
      </c>
      <c r="F11578">
        <v>5</v>
      </c>
      <c r="G11578" s="1">
        <v>45094</v>
      </c>
      <c r="H11578" s="1">
        <v>45100</v>
      </c>
      <c r="I11578" t="s">
        <v>15</v>
      </c>
      <c r="J11578" t="s">
        <v>16</v>
      </c>
      <c r="K11578" s="2">
        <v>96.76</v>
      </c>
      <c r="L11578" t="s">
        <v>34</v>
      </c>
      <c r="M11578">
        <f>YEAR(Table1[[#This Row],[order_date]])</f>
        <v>2023</v>
      </c>
      <c r="N11578">
        <f>MONTH(Table1[[#This Row],[order_date]])</f>
        <v>6</v>
      </c>
      <c r="O11578" s="3">
        <f>Table1[[#This Row],[sales]]-Table1[[#This Row],[profit]]</f>
        <v>721.74</v>
      </c>
      <c r="P11578" s="3">
        <f>Table1[[#This Row],[sales]]*Table1[[#This Row],[quantity]]</f>
        <v>4092.5</v>
      </c>
      <c r="Q11578" s="9">
        <f>Table1[[#This Row],[delivery_date]]-Table1[[#This Row],[order_date]]</f>
        <v>6</v>
      </c>
    </row>
    <row r="11579" spans="1:17" x14ac:dyDescent="0.35">
      <c r="A11579" t="s">
        <v>11610</v>
      </c>
      <c r="B11579" t="s">
        <v>25</v>
      </c>
      <c r="C11579" t="s">
        <v>20</v>
      </c>
      <c r="D11579" s="2">
        <v>398.53</v>
      </c>
      <c r="E11579">
        <v>0.04</v>
      </c>
      <c r="F11579">
        <v>8</v>
      </c>
      <c r="G11579" s="1">
        <v>44996</v>
      </c>
      <c r="H11579" s="1">
        <v>45003</v>
      </c>
      <c r="I11579" t="s">
        <v>21</v>
      </c>
      <c r="J11579" t="s">
        <v>27</v>
      </c>
      <c r="K11579" s="2">
        <v>79.849999999999994</v>
      </c>
      <c r="L11579" t="s">
        <v>34</v>
      </c>
      <c r="M11579">
        <f>YEAR(Table1[[#This Row],[order_date]])</f>
        <v>2023</v>
      </c>
      <c r="N11579">
        <f>MONTH(Table1[[#This Row],[order_date]])</f>
        <v>3</v>
      </c>
      <c r="O11579" s="3">
        <f>Table1[[#This Row],[sales]]-Table1[[#This Row],[profit]]</f>
        <v>318.67999999999995</v>
      </c>
      <c r="P11579" s="3">
        <f>Table1[[#This Row],[sales]]*Table1[[#This Row],[quantity]]</f>
        <v>3188.24</v>
      </c>
      <c r="Q11579" s="9">
        <f>Table1[[#This Row],[delivery_date]]-Table1[[#This Row],[order_date]]</f>
        <v>7</v>
      </c>
    </row>
    <row r="11580" spans="1:17" x14ac:dyDescent="0.35">
      <c r="A11580" t="s">
        <v>11611</v>
      </c>
      <c r="B11580" t="s">
        <v>41</v>
      </c>
      <c r="C11580" t="s">
        <v>36</v>
      </c>
      <c r="D11580" s="2">
        <v>751.23</v>
      </c>
      <c r="E11580">
        <v>0.11</v>
      </c>
      <c r="F11580">
        <v>7</v>
      </c>
      <c r="G11580" s="1">
        <v>45053</v>
      </c>
      <c r="H11580" s="1">
        <v>45056</v>
      </c>
      <c r="I11580" t="s">
        <v>15</v>
      </c>
      <c r="J11580" t="s">
        <v>16</v>
      </c>
      <c r="K11580" s="2">
        <v>51.45</v>
      </c>
      <c r="L11580" t="s">
        <v>39</v>
      </c>
      <c r="M11580">
        <f>YEAR(Table1[[#This Row],[order_date]])</f>
        <v>2023</v>
      </c>
      <c r="N11580">
        <f>MONTH(Table1[[#This Row],[order_date]])</f>
        <v>5</v>
      </c>
      <c r="O11580" s="3">
        <f>Table1[[#This Row],[sales]]-Table1[[#This Row],[profit]]</f>
        <v>699.78</v>
      </c>
      <c r="P11580" s="3">
        <f>Table1[[#This Row],[sales]]*Table1[[#This Row],[quantity]]</f>
        <v>5258.6100000000006</v>
      </c>
      <c r="Q11580" s="9">
        <f>Table1[[#This Row],[delivery_date]]-Table1[[#This Row],[order_date]]</f>
        <v>3</v>
      </c>
    </row>
    <row r="11581" spans="1:17" x14ac:dyDescent="0.35">
      <c r="A11581" t="s">
        <v>11612</v>
      </c>
      <c r="B11581" t="s">
        <v>25</v>
      </c>
      <c r="C11581" t="s">
        <v>36</v>
      </c>
      <c r="D11581" s="2">
        <v>4759.6099999999997</v>
      </c>
      <c r="E11581">
        <v>0.2</v>
      </c>
      <c r="F11581">
        <v>2</v>
      </c>
      <c r="G11581" s="1">
        <v>45433</v>
      </c>
      <c r="H11581" s="1">
        <v>45435</v>
      </c>
      <c r="I11581" t="s">
        <v>31</v>
      </c>
      <c r="J11581" t="s">
        <v>22</v>
      </c>
      <c r="K11581" s="2">
        <v>666.26</v>
      </c>
      <c r="L11581" t="s">
        <v>39</v>
      </c>
      <c r="M11581">
        <f>YEAR(Table1[[#This Row],[order_date]])</f>
        <v>2024</v>
      </c>
      <c r="N11581">
        <f>MONTH(Table1[[#This Row],[order_date]])</f>
        <v>5</v>
      </c>
      <c r="O11581" s="3">
        <f>Table1[[#This Row],[sales]]-Table1[[#This Row],[profit]]</f>
        <v>4093.3499999999995</v>
      </c>
      <c r="P11581" s="3">
        <f>Table1[[#This Row],[sales]]*Table1[[#This Row],[quantity]]</f>
        <v>9519.2199999999993</v>
      </c>
      <c r="Q11581" s="9">
        <f>Table1[[#This Row],[delivery_date]]-Table1[[#This Row],[order_date]]</f>
        <v>2</v>
      </c>
    </row>
    <row r="11582" spans="1:17" x14ac:dyDescent="0.35">
      <c r="A11582" t="s">
        <v>11613</v>
      </c>
      <c r="B11582" t="s">
        <v>19</v>
      </c>
      <c r="C11582" t="s">
        <v>26</v>
      </c>
      <c r="D11582" s="2">
        <v>2258.12</v>
      </c>
      <c r="E11582">
        <v>0.44</v>
      </c>
      <c r="F11582">
        <v>2</v>
      </c>
      <c r="G11582" s="1">
        <v>44976</v>
      </c>
      <c r="H11582" s="1">
        <v>44979</v>
      </c>
      <c r="I11582" t="s">
        <v>15</v>
      </c>
      <c r="J11582" t="s">
        <v>27</v>
      </c>
      <c r="K11582" s="2">
        <v>411.86</v>
      </c>
      <c r="L11582" t="s">
        <v>17</v>
      </c>
      <c r="M11582">
        <f>YEAR(Table1[[#This Row],[order_date]])</f>
        <v>2023</v>
      </c>
      <c r="N11582">
        <f>MONTH(Table1[[#This Row],[order_date]])</f>
        <v>2</v>
      </c>
      <c r="O11582" s="3">
        <f>Table1[[#This Row],[sales]]-Table1[[#This Row],[profit]]</f>
        <v>1846.2599999999998</v>
      </c>
      <c r="P11582" s="3">
        <f>Table1[[#This Row],[sales]]*Table1[[#This Row],[quantity]]</f>
        <v>4516.24</v>
      </c>
      <c r="Q11582" s="9">
        <f>Table1[[#This Row],[delivery_date]]-Table1[[#This Row],[order_date]]</f>
        <v>3</v>
      </c>
    </row>
    <row r="11583" spans="1:17" x14ac:dyDescent="0.35">
      <c r="A11583" t="s">
        <v>11614</v>
      </c>
      <c r="B11583" t="s">
        <v>13</v>
      </c>
      <c r="C11583" t="s">
        <v>36</v>
      </c>
      <c r="D11583" s="2">
        <v>340.08</v>
      </c>
      <c r="E11583">
        <v>0.43</v>
      </c>
      <c r="F11583">
        <v>4</v>
      </c>
      <c r="G11583" s="1">
        <v>45197</v>
      </c>
      <c r="H11583" s="1">
        <v>45200</v>
      </c>
      <c r="I11583" t="s">
        <v>31</v>
      </c>
      <c r="J11583" t="s">
        <v>16</v>
      </c>
      <c r="K11583" s="2">
        <v>61.76</v>
      </c>
      <c r="L11583" t="s">
        <v>34</v>
      </c>
      <c r="M11583">
        <f>YEAR(Table1[[#This Row],[order_date]])</f>
        <v>2023</v>
      </c>
      <c r="N11583">
        <f>MONTH(Table1[[#This Row],[order_date]])</f>
        <v>9</v>
      </c>
      <c r="O11583" s="3">
        <f>Table1[[#This Row],[sales]]-Table1[[#This Row],[profit]]</f>
        <v>278.32</v>
      </c>
      <c r="P11583" s="3">
        <f>Table1[[#This Row],[sales]]*Table1[[#This Row],[quantity]]</f>
        <v>1360.32</v>
      </c>
      <c r="Q11583" s="9">
        <f>Table1[[#This Row],[delivery_date]]-Table1[[#This Row],[order_date]]</f>
        <v>3</v>
      </c>
    </row>
    <row r="11584" spans="1:17" x14ac:dyDescent="0.35">
      <c r="A11584" t="s">
        <v>11615</v>
      </c>
      <c r="B11584" t="s">
        <v>41</v>
      </c>
      <c r="C11584" t="s">
        <v>36</v>
      </c>
      <c r="D11584" s="2">
        <v>2959.81</v>
      </c>
      <c r="E11584">
        <v>0.39</v>
      </c>
      <c r="F11584">
        <v>1</v>
      </c>
      <c r="G11584" s="1">
        <v>44998</v>
      </c>
      <c r="H11584" s="1">
        <v>45003</v>
      </c>
      <c r="I11584" t="s">
        <v>31</v>
      </c>
      <c r="J11584" t="s">
        <v>27</v>
      </c>
      <c r="K11584" s="2">
        <v>602.39</v>
      </c>
      <c r="L11584" t="s">
        <v>39</v>
      </c>
      <c r="M11584">
        <f>YEAR(Table1[[#This Row],[order_date]])</f>
        <v>2023</v>
      </c>
      <c r="N11584">
        <f>MONTH(Table1[[#This Row],[order_date]])</f>
        <v>3</v>
      </c>
      <c r="O11584" s="3">
        <f>Table1[[#This Row],[sales]]-Table1[[#This Row],[profit]]</f>
        <v>2357.42</v>
      </c>
      <c r="P11584" s="3">
        <f>Table1[[#This Row],[sales]]*Table1[[#This Row],[quantity]]</f>
        <v>2959.81</v>
      </c>
      <c r="Q11584" s="9">
        <f>Table1[[#This Row],[delivery_date]]-Table1[[#This Row],[order_date]]</f>
        <v>5</v>
      </c>
    </row>
    <row r="11585" spans="1:17" x14ac:dyDescent="0.35">
      <c r="A11585" t="s">
        <v>11616</v>
      </c>
      <c r="B11585" t="s">
        <v>25</v>
      </c>
      <c r="C11585" t="s">
        <v>20</v>
      </c>
      <c r="D11585" s="2">
        <v>1078.5999999999999</v>
      </c>
      <c r="E11585">
        <v>0.5</v>
      </c>
      <c r="F11585">
        <v>5</v>
      </c>
      <c r="G11585" s="1">
        <v>45344</v>
      </c>
      <c r="H11585" s="1">
        <v>45347</v>
      </c>
      <c r="I11585" t="s">
        <v>31</v>
      </c>
      <c r="J11585" t="s">
        <v>16</v>
      </c>
      <c r="K11585" s="2">
        <v>65.59</v>
      </c>
      <c r="L11585" t="s">
        <v>39</v>
      </c>
      <c r="M11585">
        <f>YEAR(Table1[[#This Row],[order_date]])</f>
        <v>2024</v>
      </c>
      <c r="N11585">
        <f>MONTH(Table1[[#This Row],[order_date]])</f>
        <v>2</v>
      </c>
      <c r="O11585" s="3">
        <f>Table1[[#This Row],[sales]]-Table1[[#This Row],[profit]]</f>
        <v>1013.0099999999999</v>
      </c>
      <c r="P11585" s="3">
        <f>Table1[[#This Row],[sales]]*Table1[[#This Row],[quantity]]</f>
        <v>5393</v>
      </c>
      <c r="Q11585" s="9">
        <f>Table1[[#This Row],[delivery_date]]-Table1[[#This Row],[order_date]]</f>
        <v>3</v>
      </c>
    </row>
    <row r="11586" spans="1:17" x14ac:dyDescent="0.35">
      <c r="A11586" t="s">
        <v>11617</v>
      </c>
      <c r="B11586" t="s">
        <v>19</v>
      </c>
      <c r="C11586" t="s">
        <v>20</v>
      </c>
      <c r="D11586" s="2">
        <v>133.5</v>
      </c>
      <c r="E11586">
        <v>0.12</v>
      </c>
      <c r="F11586">
        <v>5</v>
      </c>
      <c r="G11586" s="1">
        <v>45169</v>
      </c>
      <c r="H11586" s="1">
        <v>45175</v>
      </c>
      <c r="I11586" t="s">
        <v>15</v>
      </c>
      <c r="J11586" t="s">
        <v>27</v>
      </c>
      <c r="K11586" s="2">
        <v>32.26</v>
      </c>
      <c r="L11586" t="s">
        <v>28</v>
      </c>
      <c r="M11586">
        <f>YEAR(Table1[[#This Row],[order_date]])</f>
        <v>2023</v>
      </c>
      <c r="N11586">
        <f>MONTH(Table1[[#This Row],[order_date]])</f>
        <v>8</v>
      </c>
      <c r="O11586" s="3">
        <f>Table1[[#This Row],[sales]]-Table1[[#This Row],[profit]]</f>
        <v>101.24000000000001</v>
      </c>
      <c r="P11586" s="3">
        <f>Table1[[#This Row],[sales]]*Table1[[#This Row],[quantity]]</f>
        <v>667.5</v>
      </c>
      <c r="Q11586" s="9">
        <f>Table1[[#This Row],[delivery_date]]-Table1[[#This Row],[order_date]]</f>
        <v>6</v>
      </c>
    </row>
    <row r="11587" spans="1:17" x14ac:dyDescent="0.35">
      <c r="A11587" t="s">
        <v>11618</v>
      </c>
      <c r="B11587" t="s">
        <v>19</v>
      </c>
      <c r="C11587" t="s">
        <v>26</v>
      </c>
      <c r="D11587" s="2">
        <v>3816.09</v>
      </c>
      <c r="E11587">
        <v>0.23</v>
      </c>
      <c r="F11587">
        <v>1</v>
      </c>
      <c r="G11587" s="1">
        <v>45397</v>
      </c>
      <c r="H11587" s="1">
        <v>45400</v>
      </c>
      <c r="I11587" t="s">
        <v>15</v>
      </c>
      <c r="J11587" t="s">
        <v>22</v>
      </c>
      <c r="K11587" s="2">
        <v>279.77999999999997</v>
      </c>
      <c r="L11587" t="s">
        <v>23</v>
      </c>
      <c r="M11587">
        <f>YEAR(Table1[[#This Row],[order_date]])</f>
        <v>2024</v>
      </c>
      <c r="N11587">
        <f>MONTH(Table1[[#This Row],[order_date]])</f>
        <v>4</v>
      </c>
      <c r="O11587" s="3">
        <f>Table1[[#This Row],[sales]]-Table1[[#This Row],[profit]]</f>
        <v>3536.3100000000004</v>
      </c>
      <c r="P11587" s="3">
        <f>Table1[[#This Row],[sales]]*Table1[[#This Row],[quantity]]</f>
        <v>3816.09</v>
      </c>
      <c r="Q11587" s="9">
        <f>Table1[[#This Row],[delivery_date]]-Table1[[#This Row],[order_date]]</f>
        <v>3</v>
      </c>
    </row>
    <row r="11588" spans="1:17" x14ac:dyDescent="0.35">
      <c r="A11588" t="s">
        <v>11619</v>
      </c>
      <c r="B11588" t="s">
        <v>25</v>
      </c>
      <c r="C11588" t="s">
        <v>33</v>
      </c>
      <c r="D11588" s="2">
        <v>858.83</v>
      </c>
      <c r="E11588">
        <v>0.22</v>
      </c>
      <c r="F11588">
        <v>5</v>
      </c>
      <c r="G11588" s="1">
        <v>45334</v>
      </c>
      <c r="H11588" s="1">
        <v>45335</v>
      </c>
      <c r="I11588" t="s">
        <v>21</v>
      </c>
      <c r="J11588" t="s">
        <v>22</v>
      </c>
      <c r="K11588" s="2">
        <v>244.96</v>
      </c>
      <c r="L11588" t="s">
        <v>39</v>
      </c>
      <c r="M11588">
        <f>YEAR(Table1[[#This Row],[order_date]])</f>
        <v>2024</v>
      </c>
      <c r="N11588">
        <f>MONTH(Table1[[#This Row],[order_date]])</f>
        <v>2</v>
      </c>
      <c r="O11588" s="3">
        <f>Table1[[#This Row],[sales]]-Table1[[#This Row],[profit]]</f>
        <v>613.87</v>
      </c>
      <c r="P11588" s="3">
        <f>Table1[[#This Row],[sales]]*Table1[[#This Row],[quantity]]</f>
        <v>4294.1500000000005</v>
      </c>
      <c r="Q11588" s="9">
        <f>Table1[[#This Row],[delivery_date]]-Table1[[#This Row],[order_date]]</f>
        <v>1</v>
      </c>
    </row>
    <row r="11589" spans="1:17" x14ac:dyDescent="0.35">
      <c r="A11589" t="s">
        <v>11620</v>
      </c>
      <c r="B11589" t="s">
        <v>19</v>
      </c>
      <c r="C11589" t="s">
        <v>26</v>
      </c>
      <c r="D11589" s="2">
        <v>4718.18</v>
      </c>
      <c r="E11589">
        <v>0.34</v>
      </c>
      <c r="F11589">
        <v>4</v>
      </c>
      <c r="G11589" s="1">
        <v>45034</v>
      </c>
      <c r="H11589" s="1">
        <v>45038</v>
      </c>
      <c r="I11589" t="s">
        <v>21</v>
      </c>
      <c r="J11589" t="s">
        <v>22</v>
      </c>
      <c r="K11589" s="2">
        <v>882.22</v>
      </c>
      <c r="L11589" t="s">
        <v>39</v>
      </c>
      <c r="M11589">
        <f>YEAR(Table1[[#This Row],[order_date]])</f>
        <v>2023</v>
      </c>
      <c r="N11589">
        <f>MONTH(Table1[[#This Row],[order_date]])</f>
        <v>4</v>
      </c>
      <c r="O11589" s="3">
        <f>Table1[[#This Row],[sales]]-Table1[[#This Row],[profit]]</f>
        <v>3835.96</v>
      </c>
      <c r="P11589" s="3">
        <f>Table1[[#This Row],[sales]]*Table1[[#This Row],[quantity]]</f>
        <v>18872.72</v>
      </c>
      <c r="Q11589" s="9">
        <f>Table1[[#This Row],[delivery_date]]-Table1[[#This Row],[order_date]]</f>
        <v>4</v>
      </c>
    </row>
    <row r="11590" spans="1:17" x14ac:dyDescent="0.35">
      <c r="A11590" t="s">
        <v>11621</v>
      </c>
      <c r="B11590" t="s">
        <v>19</v>
      </c>
      <c r="C11590" t="s">
        <v>14</v>
      </c>
      <c r="D11590" s="2">
        <v>3004.72</v>
      </c>
      <c r="E11590">
        <v>0.43</v>
      </c>
      <c r="F11590">
        <v>5</v>
      </c>
      <c r="G11590" s="1">
        <v>45446</v>
      </c>
      <c r="H11590" s="1">
        <v>45451</v>
      </c>
      <c r="I11590" t="s">
        <v>31</v>
      </c>
      <c r="J11590" t="s">
        <v>16</v>
      </c>
      <c r="K11590" s="2">
        <v>886.67</v>
      </c>
      <c r="L11590" t="s">
        <v>39</v>
      </c>
      <c r="M11590">
        <f>YEAR(Table1[[#This Row],[order_date]])</f>
        <v>2024</v>
      </c>
      <c r="N11590">
        <f>MONTH(Table1[[#This Row],[order_date]])</f>
        <v>6</v>
      </c>
      <c r="O11590" s="3">
        <f>Table1[[#This Row],[sales]]-Table1[[#This Row],[profit]]</f>
        <v>2118.0499999999997</v>
      </c>
      <c r="P11590" s="3">
        <f>Table1[[#This Row],[sales]]*Table1[[#This Row],[quantity]]</f>
        <v>15023.599999999999</v>
      </c>
      <c r="Q11590" s="9">
        <f>Table1[[#This Row],[delivery_date]]-Table1[[#This Row],[order_date]]</f>
        <v>5</v>
      </c>
    </row>
    <row r="11591" spans="1:17" x14ac:dyDescent="0.35">
      <c r="A11591" t="s">
        <v>11622</v>
      </c>
      <c r="B11591" t="s">
        <v>41</v>
      </c>
      <c r="C11591" t="s">
        <v>36</v>
      </c>
      <c r="D11591" s="2">
        <v>526.28</v>
      </c>
      <c r="E11591">
        <v>0.25</v>
      </c>
      <c r="F11591">
        <v>4</v>
      </c>
      <c r="G11591" s="1">
        <v>45367</v>
      </c>
      <c r="H11591" s="1">
        <v>45368</v>
      </c>
      <c r="I11591" t="s">
        <v>21</v>
      </c>
      <c r="J11591" t="s">
        <v>27</v>
      </c>
      <c r="K11591" s="2">
        <v>50.23</v>
      </c>
      <c r="L11591" t="s">
        <v>48</v>
      </c>
      <c r="M11591">
        <f>YEAR(Table1[[#This Row],[order_date]])</f>
        <v>2024</v>
      </c>
      <c r="N11591">
        <f>MONTH(Table1[[#This Row],[order_date]])</f>
        <v>3</v>
      </c>
      <c r="O11591" s="3">
        <f>Table1[[#This Row],[sales]]-Table1[[#This Row],[profit]]</f>
        <v>476.04999999999995</v>
      </c>
      <c r="P11591" s="3">
        <f>Table1[[#This Row],[sales]]*Table1[[#This Row],[quantity]]</f>
        <v>2105.12</v>
      </c>
      <c r="Q11591" s="9">
        <f>Table1[[#This Row],[delivery_date]]-Table1[[#This Row],[order_date]]</f>
        <v>1</v>
      </c>
    </row>
    <row r="11592" spans="1:17" x14ac:dyDescent="0.35">
      <c r="A11592" t="s">
        <v>11623</v>
      </c>
      <c r="B11592" t="s">
        <v>19</v>
      </c>
      <c r="C11592" t="s">
        <v>33</v>
      </c>
      <c r="D11592" s="2">
        <v>1167.3399999999999</v>
      </c>
      <c r="E11592">
        <v>0.25</v>
      </c>
      <c r="F11592">
        <v>9</v>
      </c>
      <c r="G11592" s="1">
        <v>45296</v>
      </c>
      <c r="H11592" s="1">
        <v>45302</v>
      </c>
      <c r="I11592" t="s">
        <v>15</v>
      </c>
      <c r="J11592" t="s">
        <v>22</v>
      </c>
      <c r="K11592" s="2">
        <v>284.82</v>
      </c>
      <c r="L11592" t="s">
        <v>39</v>
      </c>
      <c r="M11592">
        <f>YEAR(Table1[[#This Row],[order_date]])</f>
        <v>2024</v>
      </c>
      <c r="N11592">
        <f>MONTH(Table1[[#This Row],[order_date]])</f>
        <v>1</v>
      </c>
      <c r="O11592" s="3">
        <f>Table1[[#This Row],[sales]]-Table1[[#This Row],[profit]]</f>
        <v>882.52</v>
      </c>
      <c r="P11592" s="3">
        <f>Table1[[#This Row],[sales]]*Table1[[#This Row],[quantity]]</f>
        <v>10506.06</v>
      </c>
      <c r="Q11592" s="9">
        <f>Table1[[#This Row],[delivery_date]]-Table1[[#This Row],[order_date]]</f>
        <v>6</v>
      </c>
    </row>
    <row r="11593" spans="1:17" x14ac:dyDescent="0.35">
      <c r="A11593" t="s">
        <v>11624</v>
      </c>
      <c r="B11593" t="s">
        <v>25</v>
      </c>
      <c r="C11593" t="s">
        <v>20</v>
      </c>
      <c r="D11593" s="2">
        <v>3093.14</v>
      </c>
      <c r="E11593">
        <v>0.3</v>
      </c>
      <c r="F11593">
        <v>9</v>
      </c>
      <c r="G11593" s="1">
        <v>45131</v>
      </c>
      <c r="H11593" s="1">
        <v>45136</v>
      </c>
      <c r="I11593" t="s">
        <v>31</v>
      </c>
      <c r="J11593" t="s">
        <v>22</v>
      </c>
      <c r="K11593" s="2">
        <v>605.42999999999995</v>
      </c>
      <c r="L11593" t="s">
        <v>23</v>
      </c>
      <c r="M11593">
        <f>YEAR(Table1[[#This Row],[order_date]])</f>
        <v>2023</v>
      </c>
      <c r="N11593">
        <f>MONTH(Table1[[#This Row],[order_date]])</f>
        <v>7</v>
      </c>
      <c r="O11593" s="3">
        <f>Table1[[#This Row],[sales]]-Table1[[#This Row],[profit]]</f>
        <v>2487.71</v>
      </c>
      <c r="P11593" s="3">
        <f>Table1[[#This Row],[sales]]*Table1[[#This Row],[quantity]]</f>
        <v>27838.26</v>
      </c>
      <c r="Q11593" s="9">
        <f>Table1[[#This Row],[delivery_date]]-Table1[[#This Row],[order_date]]</f>
        <v>5</v>
      </c>
    </row>
    <row r="11594" spans="1:17" x14ac:dyDescent="0.35">
      <c r="A11594" t="s">
        <v>11625</v>
      </c>
      <c r="B11594" t="s">
        <v>41</v>
      </c>
      <c r="C11594" t="s">
        <v>14</v>
      </c>
      <c r="D11594" s="2">
        <v>1756.75</v>
      </c>
      <c r="E11594">
        <v>0.37</v>
      </c>
      <c r="F11594">
        <v>3</v>
      </c>
      <c r="G11594" s="1">
        <v>45207</v>
      </c>
      <c r="H11594" s="1">
        <v>45214</v>
      </c>
      <c r="I11594" t="s">
        <v>31</v>
      </c>
      <c r="J11594" t="s">
        <v>27</v>
      </c>
      <c r="K11594" s="2">
        <v>454.89</v>
      </c>
      <c r="L11594" t="s">
        <v>34</v>
      </c>
      <c r="M11594">
        <f>YEAR(Table1[[#This Row],[order_date]])</f>
        <v>2023</v>
      </c>
      <c r="N11594">
        <f>MONTH(Table1[[#This Row],[order_date]])</f>
        <v>10</v>
      </c>
      <c r="O11594" s="3">
        <f>Table1[[#This Row],[sales]]-Table1[[#This Row],[profit]]</f>
        <v>1301.8600000000001</v>
      </c>
      <c r="P11594" s="3">
        <f>Table1[[#This Row],[sales]]*Table1[[#This Row],[quantity]]</f>
        <v>5270.25</v>
      </c>
      <c r="Q11594" s="9">
        <f>Table1[[#This Row],[delivery_date]]-Table1[[#This Row],[order_date]]</f>
        <v>7</v>
      </c>
    </row>
    <row r="11595" spans="1:17" x14ac:dyDescent="0.35">
      <c r="A11595" t="s">
        <v>11626</v>
      </c>
      <c r="B11595" t="s">
        <v>25</v>
      </c>
      <c r="C11595" t="s">
        <v>14</v>
      </c>
      <c r="D11595" s="2">
        <v>2707.5</v>
      </c>
      <c r="E11595">
        <v>0.1</v>
      </c>
      <c r="F11595">
        <v>3</v>
      </c>
      <c r="G11595" s="1">
        <v>44944</v>
      </c>
      <c r="H11595" s="1">
        <v>44948</v>
      </c>
      <c r="I11595" t="s">
        <v>15</v>
      </c>
      <c r="J11595" t="s">
        <v>22</v>
      </c>
      <c r="K11595" s="2">
        <v>170.28</v>
      </c>
      <c r="L11595" t="s">
        <v>48</v>
      </c>
      <c r="M11595">
        <f>YEAR(Table1[[#This Row],[order_date]])</f>
        <v>2023</v>
      </c>
      <c r="N11595">
        <f>MONTH(Table1[[#This Row],[order_date]])</f>
        <v>1</v>
      </c>
      <c r="O11595" s="3">
        <f>Table1[[#This Row],[sales]]-Table1[[#This Row],[profit]]</f>
        <v>2537.2199999999998</v>
      </c>
      <c r="P11595" s="3">
        <f>Table1[[#This Row],[sales]]*Table1[[#This Row],[quantity]]</f>
        <v>8122.5</v>
      </c>
      <c r="Q11595" s="9">
        <f>Table1[[#This Row],[delivery_date]]-Table1[[#This Row],[order_date]]</f>
        <v>4</v>
      </c>
    </row>
    <row r="11596" spans="1:17" x14ac:dyDescent="0.35">
      <c r="A11596" t="s">
        <v>11627</v>
      </c>
      <c r="B11596" t="s">
        <v>13</v>
      </c>
      <c r="C11596" t="s">
        <v>36</v>
      </c>
      <c r="D11596" s="2">
        <v>4017.61</v>
      </c>
      <c r="E11596">
        <v>0.48</v>
      </c>
      <c r="F11596">
        <v>3</v>
      </c>
      <c r="G11596" s="1">
        <v>44999</v>
      </c>
      <c r="H11596" s="1">
        <v>45006</v>
      </c>
      <c r="I11596" t="s">
        <v>31</v>
      </c>
      <c r="J11596" t="s">
        <v>27</v>
      </c>
      <c r="K11596" s="2">
        <v>567.72</v>
      </c>
      <c r="L11596" t="s">
        <v>48</v>
      </c>
      <c r="M11596">
        <f>YEAR(Table1[[#This Row],[order_date]])</f>
        <v>2023</v>
      </c>
      <c r="N11596">
        <f>MONTH(Table1[[#This Row],[order_date]])</f>
        <v>3</v>
      </c>
      <c r="O11596" s="3">
        <f>Table1[[#This Row],[sales]]-Table1[[#This Row],[profit]]</f>
        <v>3449.8900000000003</v>
      </c>
      <c r="P11596" s="3">
        <f>Table1[[#This Row],[sales]]*Table1[[#This Row],[quantity]]</f>
        <v>12052.83</v>
      </c>
      <c r="Q11596" s="9">
        <f>Table1[[#This Row],[delivery_date]]-Table1[[#This Row],[order_date]]</f>
        <v>7</v>
      </c>
    </row>
    <row r="11597" spans="1:17" x14ac:dyDescent="0.35">
      <c r="A11597" t="s">
        <v>11628</v>
      </c>
      <c r="B11597" t="s">
        <v>25</v>
      </c>
      <c r="C11597" t="s">
        <v>20</v>
      </c>
      <c r="D11597" s="2">
        <v>3983.75</v>
      </c>
      <c r="E11597">
        <v>0.05</v>
      </c>
      <c r="F11597">
        <v>7</v>
      </c>
      <c r="G11597" s="1">
        <v>45124</v>
      </c>
      <c r="H11597" s="1">
        <v>45127</v>
      </c>
      <c r="I11597" t="s">
        <v>21</v>
      </c>
      <c r="J11597" t="s">
        <v>16</v>
      </c>
      <c r="K11597" s="2">
        <v>855.79</v>
      </c>
      <c r="L11597" t="s">
        <v>28</v>
      </c>
      <c r="M11597">
        <f>YEAR(Table1[[#This Row],[order_date]])</f>
        <v>2023</v>
      </c>
      <c r="N11597">
        <f>MONTH(Table1[[#This Row],[order_date]])</f>
        <v>7</v>
      </c>
      <c r="O11597" s="3">
        <f>Table1[[#This Row],[sales]]-Table1[[#This Row],[profit]]</f>
        <v>3127.96</v>
      </c>
      <c r="P11597" s="3">
        <f>Table1[[#This Row],[sales]]*Table1[[#This Row],[quantity]]</f>
        <v>27886.25</v>
      </c>
      <c r="Q11597" s="9">
        <f>Table1[[#This Row],[delivery_date]]-Table1[[#This Row],[order_date]]</f>
        <v>3</v>
      </c>
    </row>
    <row r="11598" spans="1:17" x14ac:dyDescent="0.35">
      <c r="A11598" t="s">
        <v>11629</v>
      </c>
      <c r="B11598" t="s">
        <v>25</v>
      </c>
      <c r="C11598" t="s">
        <v>33</v>
      </c>
      <c r="D11598" s="2">
        <v>3520.14</v>
      </c>
      <c r="E11598">
        <v>0.01</v>
      </c>
      <c r="F11598">
        <v>1</v>
      </c>
      <c r="G11598" s="1">
        <v>45452</v>
      </c>
      <c r="H11598" s="1">
        <v>45455</v>
      </c>
      <c r="I11598" t="s">
        <v>15</v>
      </c>
      <c r="J11598" t="s">
        <v>22</v>
      </c>
      <c r="K11598" s="2">
        <v>429.25</v>
      </c>
      <c r="L11598" t="s">
        <v>48</v>
      </c>
      <c r="M11598">
        <f>YEAR(Table1[[#This Row],[order_date]])</f>
        <v>2024</v>
      </c>
      <c r="N11598">
        <f>MONTH(Table1[[#This Row],[order_date]])</f>
        <v>6</v>
      </c>
      <c r="O11598" s="3">
        <f>Table1[[#This Row],[sales]]-Table1[[#This Row],[profit]]</f>
        <v>3090.89</v>
      </c>
      <c r="P11598" s="3">
        <f>Table1[[#This Row],[sales]]*Table1[[#This Row],[quantity]]</f>
        <v>3520.14</v>
      </c>
      <c r="Q11598" s="9">
        <f>Table1[[#This Row],[delivery_date]]-Table1[[#This Row],[order_date]]</f>
        <v>3</v>
      </c>
    </row>
    <row r="11599" spans="1:17" x14ac:dyDescent="0.35">
      <c r="A11599" t="s">
        <v>11630</v>
      </c>
      <c r="B11599" t="s">
        <v>41</v>
      </c>
      <c r="C11599" t="s">
        <v>20</v>
      </c>
      <c r="D11599" s="2">
        <v>4441.67</v>
      </c>
      <c r="E11599">
        <v>0.18</v>
      </c>
      <c r="F11599">
        <v>4</v>
      </c>
      <c r="G11599" s="1">
        <v>45316</v>
      </c>
      <c r="H11599" s="1">
        <v>45322</v>
      </c>
      <c r="I11599" t="s">
        <v>21</v>
      </c>
      <c r="J11599" t="s">
        <v>27</v>
      </c>
      <c r="K11599" s="2">
        <v>1231.3699999999999</v>
      </c>
      <c r="L11599" t="s">
        <v>23</v>
      </c>
      <c r="M11599">
        <f>YEAR(Table1[[#This Row],[order_date]])</f>
        <v>2024</v>
      </c>
      <c r="N11599">
        <f>MONTH(Table1[[#This Row],[order_date]])</f>
        <v>1</v>
      </c>
      <c r="O11599" s="3">
        <f>Table1[[#This Row],[sales]]-Table1[[#This Row],[profit]]</f>
        <v>3210.3</v>
      </c>
      <c r="P11599" s="3">
        <f>Table1[[#This Row],[sales]]*Table1[[#This Row],[quantity]]</f>
        <v>17766.68</v>
      </c>
      <c r="Q11599" s="9">
        <f>Table1[[#This Row],[delivery_date]]-Table1[[#This Row],[order_date]]</f>
        <v>6</v>
      </c>
    </row>
    <row r="11600" spans="1:17" x14ac:dyDescent="0.35">
      <c r="A11600" t="s">
        <v>11631</v>
      </c>
      <c r="B11600" t="s">
        <v>19</v>
      </c>
      <c r="C11600" t="s">
        <v>36</v>
      </c>
      <c r="D11600" s="2">
        <v>1076.8699999999999</v>
      </c>
      <c r="E11600">
        <v>0.35</v>
      </c>
      <c r="F11600">
        <v>9</v>
      </c>
      <c r="G11600" s="1">
        <v>45392</v>
      </c>
      <c r="H11600" s="1">
        <v>45394</v>
      </c>
      <c r="I11600" t="s">
        <v>31</v>
      </c>
      <c r="J11600" t="s">
        <v>27</v>
      </c>
      <c r="K11600" s="2">
        <v>261.75</v>
      </c>
      <c r="L11600" t="s">
        <v>39</v>
      </c>
      <c r="M11600">
        <f>YEAR(Table1[[#This Row],[order_date]])</f>
        <v>2024</v>
      </c>
      <c r="N11600">
        <f>MONTH(Table1[[#This Row],[order_date]])</f>
        <v>4</v>
      </c>
      <c r="O11600" s="3">
        <f>Table1[[#This Row],[sales]]-Table1[[#This Row],[profit]]</f>
        <v>815.11999999999989</v>
      </c>
      <c r="P11600" s="3">
        <f>Table1[[#This Row],[sales]]*Table1[[#This Row],[quantity]]</f>
        <v>9691.8299999999981</v>
      </c>
      <c r="Q11600" s="9">
        <f>Table1[[#This Row],[delivery_date]]-Table1[[#This Row],[order_date]]</f>
        <v>2</v>
      </c>
    </row>
    <row r="11601" spans="1:17" x14ac:dyDescent="0.35">
      <c r="A11601" t="s">
        <v>11632</v>
      </c>
      <c r="B11601" t="s">
        <v>25</v>
      </c>
      <c r="C11601" t="s">
        <v>14</v>
      </c>
      <c r="D11601" s="2">
        <v>968.48</v>
      </c>
      <c r="E11601">
        <v>0.49</v>
      </c>
      <c r="F11601">
        <v>8</v>
      </c>
      <c r="G11601" s="1">
        <v>45029</v>
      </c>
      <c r="H11601" s="1">
        <v>45036</v>
      </c>
      <c r="I11601" t="s">
        <v>21</v>
      </c>
      <c r="J11601" t="s">
        <v>27</v>
      </c>
      <c r="K11601" s="2">
        <v>138.44999999999999</v>
      </c>
      <c r="L11601" t="s">
        <v>28</v>
      </c>
      <c r="M11601">
        <f>YEAR(Table1[[#This Row],[order_date]])</f>
        <v>2023</v>
      </c>
      <c r="N11601">
        <f>MONTH(Table1[[#This Row],[order_date]])</f>
        <v>4</v>
      </c>
      <c r="O11601" s="3">
        <f>Table1[[#This Row],[sales]]-Table1[[#This Row],[profit]]</f>
        <v>830.03</v>
      </c>
      <c r="P11601" s="3">
        <f>Table1[[#This Row],[sales]]*Table1[[#This Row],[quantity]]</f>
        <v>7747.84</v>
      </c>
      <c r="Q11601" s="9">
        <f>Table1[[#This Row],[delivery_date]]-Table1[[#This Row],[order_date]]</f>
        <v>7</v>
      </c>
    </row>
    <row r="11602" spans="1:17" x14ac:dyDescent="0.35">
      <c r="A11602" t="s">
        <v>11633</v>
      </c>
      <c r="B11602" t="s">
        <v>41</v>
      </c>
      <c r="C11602" t="s">
        <v>36</v>
      </c>
      <c r="D11602" s="2">
        <v>4016.81</v>
      </c>
      <c r="E11602">
        <v>0.47</v>
      </c>
      <c r="F11602">
        <v>3</v>
      </c>
      <c r="G11602" s="1">
        <v>45144</v>
      </c>
      <c r="H11602" s="1">
        <v>45148</v>
      </c>
      <c r="I11602" t="s">
        <v>21</v>
      </c>
      <c r="J11602" t="s">
        <v>22</v>
      </c>
      <c r="K11602" s="2">
        <v>351.44</v>
      </c>
      <c r="L11602" t="s">
        <v>28</v>
      </c>
      <c r="M11602">
        <f>YEAR(Table1[[#This Row],[order_date]])</f>
        <v>2023</v>
      </c>
      <c r="N11602">
        <f>MONTH(Table1[[#This Row],[order_date]])</f>
        <v>8</v>
      </c>
      <c r="O11602" s="3">
        <f>Table1[[#This Row],[sales]]-Table1[[#This Row],[profit]]</f>
        <v>3665.37</v>
      </c>
      <c r="P11602" s="3">
        <f>Table1[[#This Row],[sales]]*Table1[[#This Row],[quantity]]</f>
        <v>12050.43</v>
      </c>
      <c r="Q11602" s="9">
        <f>Table1[[#This Row],[delivery_date]]-Table1[[#This Row],[order_date]]</f>
        <v>4</v>
      </c>
    </row>
    <row r="11603" spans="1:17" x14ac:dyDescent="0.35">
      <c r="A11603" t="s">
        <v>11634</v>
      </c>
      <c r="B11603" t="s">
        <v>13</v>
      </c>
      <c r="C11603" t="s">
        <v>26</v>
      </c>
      <c r="D11603" s="2">
        <v>1672.36</v>
      </c>
      <c r="E11603">
        <v>0.34</v>
      </c>
      <c r="F11603">
        <v>8</v>
      </c>
      <c r="G11603" s="1">
        <v>44962</v>
      </c>
      <c r="H11603" s="1">
        <v>44965</v>
      </c>
      <c r="I11603" t="s">
        <v>15</v>
      </c>
      <c r="J11603" t="s">
        <v>16</v>
      </c>
      <c r="K11603" s="2">
        <v>363.9</v>
      </c>
      <c r="L11603" t="s">
        <v>17</v>
      </c>
      <c r="M11603">
        <f>YEAR(Table1[[#This Row],[order_date]])</f>
        <v>2023</v>
      </c>
      <c r="N11603">
        <f>MONTH(Table1[[#This Row],[order_date]])</f>
        <v>2</v>
      </c>
      <c r="O11603" s="3">
        <f>Table1[[#This Row],[sales]]-Table1[[#This Row],[profit]]</f>
        <v>1308.46</v>
      </c>
      <c r="P11603" s="3">
        <f>Table1[[#This Row],[sales]]*Table1[[#This Row],[quantity]]</f>
        <v>13378.88</v>
      </c>
      <c r="Q11603" s="9">
        <f>Table1[[#This Row],[delivery_date]]-Table1[[#This Row],[order_date]]</f>
        <v>3</v>
      </c>
    </row>
    <row r="11604" spans="1:17" x14ac:dyDescent="0.35">
      <c r="A11604" t="s">
        <v>11635</v>
      </c>
      <c r="B11604" t="s">
        <v>41</v>
      </c>
      <c r="C11604" t="s">
        <v>14</v>
      </c>
      <c r="D11604" s="2">
        <v>2609.69</v>
      </c>
      <c r="E11604">
        <v>0.22</v>
      </c>
      <c r="F11604">
        <v>6</v>
      </c>
      <c r="G11604" s="1">
        <v>45129</v>
      </c>
      <c r="H11604" s="1">
        <v>45134</v>
      </c>
      <c r="I11604" t="s">
        <v>31</v>
      </c>
      <c r="J11604" t="s">
        <v>27</v>
      </c>
      <c r="K11604" s="2">
        <v>599.89</v>
      </c>
      <c r="L11604" t="s">
        <v>48</v>
      </c>
      <c r="M11604">
        <f>YEAR(Table1[[#This Row],[order_date]])</f>
        <v>2023</v>
      </c>
      <c r="N11604">
        <f>MONTH(Table1[[#This Row],[order_date]])</f>
        <v>7</v>
      </c>
      <c r="O11604" s="3">
        <f>Table1[[#This Row],[sales]]-Table1[[#This Row],[profit]]</f>
        <v>2009.8000000000002</v>
      </c>
      <c r="P11604" s="3">
        <f>Table1[[#This Row],[sales]]*Table1[[#This Row],[quantity]]</f>
        <v>15658.14</v>
      </c>
      <c r="Q11604" s="9">
        <f>Table1[[#This Row],[delivery_date]]-Table1[[#This Row],[order_date]]</f>
        <v>5</v>
      </c>
    </row>
    <row r="11605" spans="1:17" x14ac:dyDescent="0.35">
      <c r="A11605" t="s">
        <v>11636</v>
      </c>
      <c r="B11605" t="s">
        <v>41</v>
      </c>
      <c r="C11605" t="s">
        <v>36</v>
      </c>
      <c r="D11605" s="2">
        <v>3745.37</v>
      </c>
      <c r="E11605">
        <v>0.3</v>
      </c>
      <c r="F11605">
        <v>3</v>
      </c>
      <c r="G11605" s="1">
        <v>45584</v>
      </c>
      <c r="H11605" s="1">
        <v>45590</v>
      </c>
      <c r="I11605" t="s">
        <v>15</v>
      </c>
      <c r="J11605" t="s">
        <v>16</v>
      </c>
      <c r="K11605" s="2">
        <v>443.26</v>
      </c>
      <c r="L11605" t="s">
        <v>28</v>
      </c>
      <c r="M11605">
        <f>YEAR(Table1[[#This Row],[order_date]])</f>
        <v>2024</v>
      </c>
      <c r="N11605">
        <f>MONTH(Table1[[#This Row],[order_date]])</f>
        <v>10</v>
      </c>
      <c r="O11605" s="3">
        <f>Table1[[#This Row],[sales]]-Table1[[#This Row],[profit]]</f>
        <v>3302.1099999999997</v>
      </c>
      <c r="P11605" s="3">
        <f>Table1[[#This Row],[sales]]*Table1[[#This Row],[quantity]]</f>
        <v>11236.11</v>
      </c>
      <c r="Q11605" s="9">
        <f>Table1[[#This Row],[delivery_date]]-Table1[[#This Row],[order_date]]</f>
        <v>6</v>
      </c>
    </row>
    <row r="11606" spans="1:17" x14ac:dyDescent="0.35">
      <c r="A11606" t="s">
        <v>11637</v>
      </c>
      <c r="B11606" t="s">
        <v>19</v>
      </c>
      <c r="C11606" t="s">
        <v>33</v>
      </c>
      <c r="D11606" s="2">
        <v>2040.07</v>
      </c>
      <c r="E11606">
        <v>0.48</v>
      </c>
      <c r="F11606">
        <v>9</v>
      </c>
      <c r="G11606" s="1">
        <v>44941</v>
      </c>
      <c r="H11606" s="1">
        <v>44948</v>
      </c>
      <c r="I11606" t="s">
        <v>21</v>
      </c>
      <c r="J11606" t="s">
        <v>16</v>
      </c>
      <c r="K11606" s="2">
        <v>147.32</v>
      </c>
      <c r="L11606" t="s">
        <v>17</v>
      </c>
      <c r="M11606">
        <f>YEAR(Table1[[#This Row],[order_date]])</f>
        <v>2023</v>
      </c>
      <c r="N11606">
        <f>MONTH(Table1[[#This Row],[order_date]])</f>
        <v>1</v>
      </c>
      <c r="O11606" s="3">
        <f>Table1[[#This Row],[sales]]-Table1[[#This Row],[profit]]</f>
        <v>1892.75</v>
      </c>
      <c r="P11606" s="3">
        <f>Table1[[#This Row],[sales]]*Table1[[#This Row],[quantity]]</f>
        <v>18360.63</v>
      </c>
      <c r="Q11606" s="9">
        <f>Table1[[#This Row],[delivery_date]]-Table1[[#This Row],[order_date]]</f>
        <v>7</v>
      </c>
    </row>
    <row r="11607" spans="1:17" x14ac:dyDescent="0.35">
      <c r="A11607" t="s">
        <v>11638</v>
      </c>
      <c r="B11607" t="s">
        <v>25</v>
      </c>
      <c r="C11607" t="s">
        <v>33</v>
      </c>
      <c r="D11607" s="2">
        <v>737.8</v>
      </c>
      <c r="E11607">
        <v>0.13</v>
      </c>
      <c r="F11607">
        <v>7</v>
      </c>
      <c r="G11607" s="1">
        <v>45271</v>
      </c>
      <c r="H11607" s="1">
        <v>45276</v>
      </c>
      <c r="I11607" t="s">
        <v>31</v>
      </c>
      <c r="J11607" t="s">
        <v>22</v>
      </c>
      <c r="K11607" s="2">
        <v>61.45</v>
      </c>
      <c r="L11607" t="s">
        <v>28</v>
      </c>
      <c r="M11607">
        <f>YEAR(Table1[[#This Row],[order_date]])</f>
        <v>2023</v>
      </c>
      <c r="N11607">
        <f>MONTH(Table1[[#This Row],[order_date]])</f>
        <v>12</v>
      </c>
      <c r="O11607" s="3">
        <f>Table1[[#This Row],[sales]]-Table1[[#This Row],[profit]]</f>
        <v>676.34999999999991</v>
      </c>
      <c r="P11607" s="3">
        <f>Table1[[#This Row],[sales]]*Table1[[#This Row],[quantity]]</f>
        <v>5164.5999999999995</v>
      </c>
      <c r="Q11607" s="9">
        <f>Table1[[#This Row],[delivery_date]]-Table1[[#This Row],[order_date]]</f>
        <v>5</v>
      </c>
    </row>
    <row r="11608" spans="1:17" x14ac:dyDescent="0.35">
      <c r="A11608" t="s">
        <v>11639</v>
      </c>
      <c r="B11608" t="s">
        <v>13</v>
      </c>
      <c r="C11608" t="s">
        <v>33</v>
      </c>
      <c r="D11608" s="2">
        <v>3429.34</v>
      </c>
      <c r="E11608">
        <v>0.24</v>
      </c>
      <c r="F11608">
        <v>8</v>
      </c>
      <c r="G11608" s="1">
        <v>45198</v>
      </c>
      <c r="H11608" s="1">
        <v>45200</v>
      </c>
      <c r="I11608" t="s">
        <v>31</v>
      </c>
      <c r="J11608" t="s">
        <v>16</v>
      </c>
      <c r="K11608" s="2">
        <v>924.07</v>
      </c>
      <c r="L11608" t="s">
        <v>48</v>
      </c>
      <c r="M11608">
        <f>YEAR(Table1[[#This Row],[order_date]])</f>
        <v>2023</v>
      </c>
      <c r="N11608">
        <f>MONTH(Table1[[#This Row],[order_date]])</f>
        <v>9</v>
      </c>
      <c r="O11608" s="3">
        <f>Table1[[#This Row],[sales]]-Table1[[#This Row],[profit]]</f>
        <v>2505.27</v>
      </c>
      <c r="P11608" s="3">
        <f>Table1[[#This Row],[sales]]*Table1[[#This Row],[quantity]]</f>
        <v>27434.720000000001</v>
      </c>
      <c r="Q11608" s="9">
        <f>Table1[[#This Row],[delivery_date]]-Table1[[#This Row],[order_date]]</f>
        <v>2</v>
      </c>
    </row>
    <row r="11609" spans="1:17" x14ac:dyDescent="0.35">
      <c r="A11609" t="s">
        <v>11640</v>
      </c>
      <c r="B11609" t="s">
        <v>41</v>
      </c>
      <c r="C11609" t="s">
        <v>26</v>
      </c>
      <c r="D11609" s="2">
        <v>4104.08</v>
      </c>
      <c r="E11609">
        <v>0.35</v>
      </c>
      <c r="F11609">
        <v>2</v>
      </c>
      <c r="G11609" s="1">
        <v>45002</v>
      </c>
      <c r="H11609" s="1">
        <v>45005</v>
      </c>
      <c r="I11609" t="s">
        <v>31</v>
      </c>
      <c r="J11609" t="s">
        <v>27</v>
      </c>
      <c r="K11609" s="2">
        <v>593.16999999999996</v>
      </c>
      <c r="L11609" t="s">
        <v>48</v>
      </c>
      <c r="M11609">
        <f>YEAR(Table1[[#This Row],[order_date]])</f>
        <v>2023</v>
      </c>
      <c r="N11609">
        <f>MONTH(Table1[[#This Row],[order_date]])</f>
        <v>3</v>
      </c>
      <c r="O11609" s="3">
        <f>Table1[[#This Row],[sales]]-Table1[[#This Row],[profit]]</f>
        <v>3510.91</v>
      </c>
      <c r="P11609" s="3">
        <f>Table1[[#This Row],[sales]]*Table1[[#This Row],[quantity]]</f>
        <v>8208.16</v>
      </c>
      <c r="Q11609" s="9">
        <f>Table1[[#This Row],[delivery_date]]-Table1[[#This Row],[order_date]]</f>
        <v>3</v>
      </c>
    </row>
    <row r="11610" spans="1:17" x14ac:dyDescent="0.35">
      <c r="A11610" t="s">
        <v>11641</v>
      </c>
      <c r="B11610" t="s">
        <v>25</v>
      </c>
      <c r="C11610" t="s">
        <v>20</v>
      </c>
      <c r="D11610" s="2">
        <v>162.71</v>
      </c>
      <c r="E11610">
        <v>0.01</v>
      </c>
      <c r="F11610">
        <v>3</v>
      </c>
      <c r="G11610" s="1">
        <v>44940</v>
      </c>
      <c r="H11610" s="1">
        <v>44945</v>
      </c>
      <c r="I11610" t="s">
        <v>31</v>
      </c>
      <c r="J11610" t="s">
        <v>16</v>
      </c>
      <c r="K11610" s="2">
        <v>40.65</v>
      </c>
      <c r="L11610" t="s">
        <v>23</v>
      </c>
      <c r="M11610">
        <f>YEAR(Table1[[#This Row],[order_date]])</f>
        <v>2023</v>
      </c>
      <c r="N11610">
        <f>MONTH(Table1[[#This Row],[order_date]])</f>
        <v>1</v>
      </c>
      <c r="O11610" s="3">
        <f>Table1[[#This Row],[sales]]-Table1[[#This Row],[profit]]</f>
        <v>122.06</v>
      </c>
      <c r="P11610" s="3">
        <f>Table1[[#This Row],[sales]]*Table1[[#This Row],[quantity]]</f>
        <v>488.13</v>
      </c>
      <c r="Q11610" s="9">
        <f>Table1[[#This Row],[delivery_date]]-Table1[[#This Row],[order_date]]</f>
        <v>5</v>
      </c>
    </row>
    <row r="11611" spans="1:17" x14ac:dyDescent="0.35">
      <c r="A11611" t="s">
        <v>11642</v>
      </c>
      <c r="B11611" t="s">
        <v>25</v>
      </c>
      <c r="C11611" t="s">
        <v>33</v>
      </c>
      <c r="D11611" s="2">
        <v>2856.51</v>
      </c>
      <c r="E11611">
        <v>0.19</v>
      </c>
      <c r="F11611">
        <v>7</v>
      </c>
      <c r="G11611" s="1">
        <v>45485</v>
      </c>
      <c r="H11611" s="1">
        <v>45491</v>
      </c>
      <c r="I11611" t="s">
        <v>21</v>
      </c>
      <c r="J11611" t="s">
        <v>16</v>
      </c>
      <c r="K11611" s="2">
        <v>427.93</v>
      </c>
      <c r="L11611" t="s">
        <v>34</v>
      </c>
      <c r="M11611">
        <f>YEAR(Table1[[#This Row],[order_date]])</f>
        <v>2024</v>
      </c>
      <c r="N11611">
        <f>MONTH(Table1[[#This Row],[order_date]])</f>
        <v>7</v>
      </c>
      <c r="O11611" s="3">
        <f>Table1[[#This Row],[sales]]-Table1[[#This Row],[profit]]</f>
        <v>2428.5800000000004</v>
      </c>
      <c r="P11611" s="3">
        <f>Table1[[#This Row],[sales]]*Table1[[#This Row],[quantity]]</f>
        <v>19995.57</v>
      </c>
      <c r="Q11611" s="9">
        <f>Table1[[#This Row],[delivery_date]]-Table1[[#This Row],[order_date]]</f>
        <v>6</v>
      </c>
    </row>
    <row r="11612" spans="1:17" x14ac:dyDescent="0.35">
      <c r="A11612" t="s">
        <v>11643</v>
      </c>
      <c r="B11612" t="s">
        <v>41</v>
      </c>
      <c r="C11612" t="s">
        <v>26</v>
      </c>
      <c r="D11612" s="2">
        <v>2400.08</v>
      </c>
      <c r="E11612">
        <v>0.28000000000000003</v>
      </c>
      <c r="F11612">
        <v>2</v>
      </c>
      <c r="G11612" s="1">
        <v>45620</v>
      </c>
      <c r="H11612" s="1">
        <v>45624</v>
      </c>
      <c r="I11612" t="s">
        <v>15</v>
      </c>
      <c r="J11612" t="s">
        <v>22</v>
      </c>
      <c r="K11612" s="2">
        <v>578.98</v>
      </c>
      <c r="L11612" t="s">
        <v>39</v>
      </c>
      <c r="M11612">
        <f>YEAR(Table1[[#This Row],[order_date]])</f>
        <v>2024</v>
      </c>
      <c r="N11612">
        <f>MONTH(Table1[[#This Row],[order_date]])</f>
        <v>11</v>
      </c>
      <c r="O11612" s="3">
        <f>Table1[[#This Row],[sales]]-Table1[[#This Row],[profit]]</f>
        <v>1821.1</v>
      </c>
      <c r="P11612" s="3">
        <f>Table1[[#This Row],[sales]]*Table1[[#This Row],[quantity]]</f>
        <v>4800.16</v>
      </c>
      <c r="Q11612" s="9">
        <f>Table1[[#This Row],[delivery_date]]-Table1[[#This Row],[order_date]]</f>
        <v>4</v>
      </c>
    </row>
    <row r="11613" spans="1:17" x14ac:dyDescent="0.35">
      <c r="A11613" t="s">
        <v>11644</v>
      </c>
      <c r="B11613" t="s">
        <v>25</v>
      </c>
      <c r="C11613" t="s">
        <v>33</v>
      </c>
      <c r="D11613" s="2">
        <v>1372.02</v>
      </c>
      <c r="E11613">
        <v>0.45</v>
      </c>
      <c r="F11613">
        <v>6</v>
      </c>
      <c r="G11613" s="1">
        <v>44984</v>
      </c>
      <c r="H11613" s="1">
        <v>44990</v>
      </c>
      <c r="I11613" t="s">
        <v>21</v>
      </c>
      <c r="J11613" t="s">
        <v>16</v>
      </c>
      <c r="K11613" s="2">
        <v>356.78</v>
      </c>
      <c r="L11613" t="s">
        <v>39</v>
      </c>
      <c r="M11613">
        <f>YEAR(Table1[[#This Row],[order_date]])</f>
        <v>2023</v>
      </c>
      <c r="N11613">
        <f>MONTH(Table1[[#This Row],[order_date]])</f>
        <v>2</v>
      </c>
      <c r="O11613" s="3">
        <f>Table1[[#This Row],[sales]]-Table1[[#This Row],[profit]]</f>
        <v>1015.24</v>
      </c>
      <c r="P11613" s="3">
        <f>Table1[[#This Row],[sales]]*Table1[[#This Row],[quantity]]</f>
        <v>8232.119999999999</v>
      </c>
      <c r="Q11613" s="9">
        <f>Table1[[#This Row],[delivery_date]]-Table1[[#This Row],[order_date]]</f>
        <v>6</v>
      </c>
    </row>
    <row r="11614" spans="1:17" x14ac:dyDescent="0.35">
      <c r="A11614" t="s">
        <v>11645</v>
      </c>
      <c r="B11614" t="s">
        <v>41</v>
      </c>
      <c r="C11614" t="s">
        <v>26</v>
      </c>
      <c r="D11614" s="2">
        <v>889.04</v>
      </c>
      <c r="E11614">
        <v>0.5</v>
      </c>
      <c r="F11614">
        <v>7</v>
      </c>
      <c r="G11614" s="1">
        <v>45643</v>
      </c>
      <c r="H11614" s="1">
        <v>45645</v>
      </c>
      <c r="I11614" t="s">
        <v>21</v>
      </c>
      <c r="J11614" t="s">
        <v>27</v>
      </c>
      <c r="K11614" s="2">
        <v>117.43</v>
      </c>
      <c r="L11614" t="s">
        <v>39</v>
      </c>
      <c r="M11614">
        <f>YEAR(Table1[[#This Row],[order_date]])</f>
        <v>2024</v>
      </c>
      <c r="N11614">
        <f>MONTH(Table1[[#This Row],[order_date]])</f>
        <v>12</v>
      </c>
      <c r="O11614" s="3">
        <f>Table1[[#This Row],[sales]]-Table1[[#This Row],[profit]]</f>
        <v>771.6099999999999</v>
      </c>
      <c r="P11614" s="3">
        <f>Table1[[#This Row],[sales]]*Table1[[#This Row],[quantity]]</f>
        <v>6223.28</v>
      </c>
      <c r="Q11614" s="9">
        <f>Table1[[#This Row],[delivery_date]]-Table1[[#This Row],[order_date]]</f>
        <v>2</v>
      </c>
    </row>
    <row r="11615" spans="1:17" x14ac:dyDescent="0.35">
      <c r="A11615" t="s">
        <v>11646</v>
      </c>
      <c r="B11615" t="s">
        <v>41</v>
      </c>
      <c r="C11615" t="s">
        <v>33</v>
      </c>
      <c r="D11615" s="2">
        <v>1021.38</v>
      </c>
      <c r="E11615">
        <v>0.28000000000000003</v>
      </c>
      <c r="F11615">
        <v>6</v>
      </c>
      <c r="G11615" s="1">
        <v>45157</v>
      </c>
      <c r="H11615" s="1">
        <v>45160</v>
      </c>
      <c r="I11615" t="s">
        <v>31</v>
      </c>
      <c r="J11615" t="s">
        <v>27</v>
      </c>
      <c r="K11615" s="2">
        <v>305.3</v>
      </c>
      <c r="L11615" t="s">
        <v>34</v>
      </c>
      <c r="M11615">
        <f>YEAR(Table1[[#This Row],[order_date]])</f>
        <v>2023</v>
      </c>
      <c r="N11615">
        <f>MONTH(Table1[[#This Row],[order_date]])</f>
        <v>8</v>
      </c>
      <c r="O11615" s="3">
        <f>Table1[[#This Row],[sales]]-Table1[[#This Row],[profit]]</f>
        <v>716.07999999999993</v>
      </c>
      <c r="P11615" s="3">
        <f>Table1[[#This Row],[sales]]*Table1[[#This Row],[quantity]]</f>
        <v>6128.28</v>
      </c>
      <c r="Q11615" s="9">
        <f>Table1[[#This Row],[delivery_date]]-Table1[[#This Row],[order_date]]</f>
        <v>3</v>
      </c>
    </row>
    <row r="11616" spans="1:17" x14ac:dyDescent="0.35">
      <c r="A11616" t="s">
        <v>11647</v>
      </c>
      <c r="B11616" t="s">
        <v>41</v>
      </c>
      <c r="C11616" t="s">
        <v>20</v>
      </c>
      <c r="D11616" s="2">
        <v>3652.37</v>
      </c>
      <c r="E11616">
        <v>0.47</v>
      </c>
      <c r="F11616">
        <v>5</v>
      </c>
      <c r="G11616" s="1">
        <v>45596</v>
      </c>
      <c r="H11616" s="1">
        <v>45602</v>
      </c>
      <c r="I11616" t="s">
        <v>15</v>
      </c>
      <c r="J11616" t="s">
        <v>27</v>
      </c>
      <c r="K11616" s="2">
        <v>343.26</v>
      </c>
      <c r="L11616" t="s">
        <v>34</v>
      </c>
      <c r="M11616">
        <f>YEAR(Table1[[#This Row],[order_date]])</f>
        <v>2024</v>
      </c>
      <c r="N11616">
        <f>MONTH(Table1[[#This Row],[order_date]])</f>
        <v>10</v>
      </c>
      <c r="O11616" s="3">
        <f>Table1[[#This Row],[sales]]-Table1[[#This Row],[profit]]</f>
        <v>3309.1099999999997</v>
      </c>
      <c r="P11616" s="3">
        <f>Table1[[#This Row],[sales]]*Table1[[#This Row],[quantity]]</f>
        <v>18261.849999999999</v>
      </c>
      <c r="Q11616" s="9">
        <f>Table1[[#This Row],[delivery_date]]-Table1[[#This Row],[order_date]]</f>
        <v>6</v>
      </c>
    </row>
    <row r="11617" spans="1:17" x14ac:dyDescent="0.35">
      <c r="A11617" t="s">
        <v>11648</v>
      </c>
      <c r="B11617" t="s">
        <v>13</v>
      </c>
      <c r="C11617" t="s">
        <v>36</v>
      </c>
      <c r="D11617" s="2">
        <v>2727.36</v>
      </c>
      <c r="E11617">
        <v>0.05</v>
      </c>
      <c r="F11617">
        <v>9</v>
      </c>
      <c r="G11617" s="1">
        <v>45410</v>
      </c>
      <c r="H11617" s="1">
        <v>45417</v>
      </c>
      <c r="I11617" t="s">
        <v>31</v>
      </c>
      <c r="J11617" t="s">
        <v>22</v>
      </c>
      <c r="K11617" s="2">
        <v>520.07000000000005</v>
      </c>
      <c r="L11617" t="s">
        <v>17</v>
      </c>
      <c r="M11617">
        <f>YEAR(Table1[[#This Row],[order_date]])</f>
        <v>2024</v>
      </c>
      <c r="N11617">
        <f>MONTH(Table1[[#This Row],[order_date]])</f>
        <v>4</v>
      </c>
      <c r="O11617" s="3">
        <f>Table1[[#This Row],[sales]]-Table1[[#This Row],[profit]]</f>
        <v>2207.29</v>
      </c>
      <c r="P11617" s="3">
        <f>Table1[[#This Row],[sales]]*Table1[[#This Row],[quantity]]</f>
        <v>24546.240000000002</v>
      </c>
      <c r="Q11617" s="9">
        <f>Table1[[#This Row],[delivery_date]]-Table1[[#This Row],[order_date]]</f>
        <v>7</v>
      </c>
    </row>
    <row r="11618" spans="1:17" x14ac:dyDescent="0.35">
      <c r="A11618" t="s">
        <v>11649</v>
      </c>
      <c r="B11618" t="s">
        <v>41</v>
      </c>
      <c r="C11618" t="s">
        <v>33</v>
      </c>
      <c r="D11618" s="2">
        <v>4907.66</v>
      </c>
      <c r="E11618">
        <v>0.35</v>
      </c>
      <c r="F11618">
        <v>3</v>
      </c>
      <c r="G11618" s="1">
        <v>45228</v>
      </c>
      <c r="H11618" s="1">
        <v>45231</v>
      </c>
      <c r="I11618" t="s">
        <v>21</v>
      </c>
      <c r="J11618" t="s">
        <v>22</v>
      </c>
      <c r="K11618" s="2">
        <v>1061.8699999999999</v>
      </c>
      <c r="L11618" t="s">
        <v>39</v>
      </c>
      <c r="M11618">
        <f>YEAR(Table1[[#This Row],[order_date]])</f>
        <v>2023</v>
      </c>
      <c r="N11618">
        <f>MONTH(Table1[[#This Row],[order_date]])</f>
        <v>10</v>
      </c>
      <c r="O11618" s="3">
        <f>Table1[[#This Row],[sales]]-Table1[[#This Row],[profit]]</f>
        <v>3845.79</v>
      </c>
      <c r="P11618" s="3">
        <f>Table1[[#This Row],[sales]]*Table1[[#This Row],[quantity]]</f>
        <v>14722.98</v>
      </c>
      <c r="Q11618" s="9">
        <f>Table1[[#This Row],[delivery_date]]-Table1[[#This Row],[order_date]]</f>
        <v>3</v>
      </c>
    </row>
    <row r="11619" spans="1:17" x14ac:dyDescent="0.35">
      <c r="A11619" t="s">
        <v>11650</v>
      </c>
      <c r="B11619" t="s">
        <v>19</v>
      </c>
      <c r="C11619" t="s">
        <v>36</v>
      </c>
      <c r="D11619" s="2">
        <v>1291.83</v>
      </c>
      <c r="E11619">
        <v>0.2</v>
      </c>
      <c r="F11619">
        <v>5</v>
      </c>
      <c r="G11619" s="1">
        <v>45454</v>
      </c>
      <c r="H11619" s="1">
        <v>45456</v>
      </c>
      <c r="I11619" t="s">
        <v>21</v>
      </c>
      <c r="J11619" t="s">
        <v>27</v>
      </c>
      <c r="K11619" s="2">
        <v>114.29</v>
      </c>
      <c r="L11619" t="s">
        <v>17</v>
      </c>
      <c r="M11619">
        <f>YEAR(Table1[[#This Row],[order_date]])</f>
        <v>2024</v>
      </c>
      <c r="N11619">
        <f>MONTH(Table1[[#This Row],[order_date]])</f>
        <v>6</v>
      </c>
      <c r="O11619" s="3">
        <f>Table1[[#This Row],[sales]]-Table1[[#This Row],[profit]]</f>
        <v>1177.54</v>
      </c>
      <c r="P11619" s="3">
        <f>Table1[[#This Row],[sales]]*Table1[[#This Row],[quantity]]</f>
        <v>6459.15</v>
      </c>
      <c r="Q11619" s="9">
        <f>Table1[[#This Row],[delivery_date]]-Table1[[#This Row],[order_date]]</f>
        <v>2</v>
      </c>
    </row>
    <row r="11620" spans="1:17" x14ac:dyDescent="0.35">
      <c r="A11620" t="s">
        <v>11651</v>
      </c>
      <c r="B11620" t="s">
        <v>25</v>
      </c>
      <c r="C11620" t="s">
        <v>33</v>
      </c>
      <c r="D11620" s="2">
        <v>4788.83</v>
      </c>
      <c r="E11620">
        <v>0.38</v>
      </c>
      <c r="F11620">
        <v>5</v>
      </c>
      <c r="G11620" s="1">
        <v>45055</v>
      </c>
      <c r="H11620" s="1">
        <v>45062</v>
      </c>
      <c r="I11620" t="s">
        <v>15</v>
      </c>
      <c r="J11620" t="s">
        <v>16</v>
      </c>
      <c r="K11620" s="2">
        <v>279.57</v>
      </c>
      <c r="L11620" t="s">
        <v>17</v>
      </c>
      <c r="M11620">
        <f>YEAR(Table1[[#This Row],[order_date]])</f>
        <v>2023</v>
      </c>
      <c r="N11620">
        <f>MONTH(Table1[[#This Row],[order_date]])</f>
        <v>5</v>
      </c>
      <c r="O11620" s="3">
        <f>Table1[[#This Row],[sales]]-Table1[[#This Row],[profit]]</f>
        <v>4509.26</v>
      </c>
      <c r="P11620" s="3">
        <f>Table1[[#This Row],[sales]]*Table1[[#This Row],[quantity]]</f>
        <v>23944.15</v>
      </c>
      <c r="Q11620" s="9">
        <f>Table1[[#This Row],[delivery_date]]-Table1[[#This Row],[order_date]]</f>
        <v>7</v>
      </c>
    </row>
    <row r="11621" spans="1:17" x14ac:dyDescent="0.35">
      <c r="A11621" t="s">
        <v>11652</v>
      </c>
      <c r="B11621" t="s">
        <v>13</v>
      </c>
      <c r="C11621" t="s">
        <v>20</v>
      </c>
      <c r="D11621" s="2">
        <v>2624.04</v>
      </c>
      <c r="E11621">
        <v>0.43</v>
      </c>
      <c r="F11621">
        <v>8</v>
      </c>
      <c r="G11621" s="1">
        <v>45607</v>
      </c>
      <c r="H11621" s="1">
        <v>45614</v>
      </c>
      <c r="I11621" t="s">
        <v>15</v>
      </c>
      <c r="J11621" t="s">
        <v>22</v>
      </c>
      <c r="K11621" s="2">
        <v>209.25</v>
      </c>
      <c r="L11621" t="s">
        <v>28</v>
      </c>
      <c r="M11621">
        <f>YEAR(Table1[[#This Row],[order_date]])</f>
        <v>2024</v>
      </c>
      <c r="N11621">
        <f>MONTH(Table1[[#This Row],[order_date]])</f>
        <v>11</v>
      </c>
      <c r="O11621" s="3">
        <f>Table1[[#This Row],[sales]]-Table1[[#This Row],[profit]]</f>
        <v>2414.79</v>
      </c>
      <c r="P11621" s="3">
        <f>Table1[[#This Row],[sales]]*Table1[[#This Row],[quantity]]</f>
        <v>20992.32</v>
      </c>
      <c r="Q11621" s="9">
        <f>Table1[[#This Row],[delivery_date]]-Table1[[#This Row],[order_date]]</f>
        <v>7</v>
      </c>
    </row>
    <row r="11622" spans="1:17" x14ac:dyDescent="0.35">
      <c r="A11622" t="s">
        <v>11653</v>
      </c>
      <c r="B11622" t="s">
        <v>25</v>
      </c>
      <c r="C11622" t="s">
        <v>36</v>
      </c>
      <c r="D11622" s="2">
        <v>815.53</v>
      </c>
      <c r="E11622">
        <v>0.03</v>
      </c>
      <c r="F11622">
        <v>8</v>
      </c>
      <c r="G11622" s="1">
        <v>45131</v>
      </c>
      <c r="H11622" s="1">
        <v>45132</v>
      </c>
      <c r="I11622" t="s">
        <v>21</v>
      </c>
      <c r="J11622" t="s">
        <v>16</v>
      </c>
      <c r="K11622" s="2">
        <v>70.400000000000006</v>
      </c>
      <c r="L11622" t="s">
        <v>39</v>
      </c>
      <c r="M11622">
        <f>YEAR(Table1[[#This Row],[order_date]])</f>
        <v>2023</v>
      </c>
      <c r="N11622">
        <f>MONTH(Table1[[#This Row],[order_date]])</f>
        <v>7</v>
      </c>
      <c r="O11622" s="3">
        <f>Table1[[#This Row],[sales]]-Table1[[#This Row],[profit]]</f>
        <v>745.13</v>
      </c>
      <c r="P11622" s="3">
        <f>Table1[[#This Row],[sales]]*Table1[[#This Row],[quantity]]</f>
        <v>6524.24</v>
      </c>
      <c r="Q11622" s="9">
        <f>Table1[[#This Row],[delivery_date]]-Table1[[#This Row],[order_date]]</f>
        <v>1</v>
      </c>
    </row>
    <row r="11623" spans="1:17" x14ac:dyDescent="0.35">
      <c r="A11623" t="s">
        <v>11654</v>
      </c>
      <c r="B11623" t="s">
        <v>13</v>
      </c>
      <c r="C11623" t="s">
        <v>26</v>
      </c>
      <c r="D11623" s="2">
        <v>826.08</v>
      </c>
      <c r="E11623">
        <v>0.47</v>
      </c>
      <c r="F11623">
        <v>1</v>
      </c>
      <c r="G11623" s="1">
        <v>44988</v>
      </c>
      <c r="H11623" s="1">
        <v>44994</v>
      </c>
      <c r="I11623" t="s">
        <v>31</v>
      </c>
      <c r="J11623" t="s">
        <v>16</v>
      </c>
      <c r="K11623" s="2">
        <v>172.96</v>
      </c>
      <c r="L11623" t="s">
        <v>34</v>
      </c>
      <c r="M11623">
        <f>YEAR(Table1[[#This Row],[order_date]])</f>
        <v>2023</v>
      </c>
      <c r="N11623">
        <f>MONTH(Table1[[#This Row],[order_date]])</f>
        <v>3</v>
      </c>
      <c r="O11623" s="3">
        <f>Table1[[#This Row],[sales]]-Table1[[#This Row],[profit]]</f>
        <v>653.12</v>
      </c>
      <c r="P11623" s="3">
        <f>Table1[[#This Row],[sales]]*Table1[[#This Row],[quantity]]</f>
        <v>826.08</v>
      </c>
      <c r="Q11623" s="9">
        <f>Table1[[#This Row],[delivery_date]]-Table1[[#This Row],[order_date]]</f>
        <v>6</v>
      </c>
    </row>
    <row r="11624" spans="1:17" x14ac:dyDescent="0.35">
      <c r="A11624" t="s">
        <v>11655</v>
      </c>
      <c r="B11624" t="s">
        <v>19</v>
      </c>
      <c r="C11624" t="s">
        <v>33</v>
      </c>
      <c r="D11624" s="2">
        <v>3081.98</v>
      </c>
      <c r="E11624">
        <v>0.03</v>
      </c>
      <c r="F11624">
        <v>6</v>
      </c>
      <c r="G11624" s="1">
        <v>45330</v>
      </c>
      <c r="H11624" s="1">
        <v>45335</v>
      </c>
      <c r="I11624" t="s">
        <v>15</v>
      </c>
      <c r="J11624" t="s">
        <v>22</v>
      </c>
      <c r="K11624" s="2">
        <v>902.22</v>
      </c>
      <c r="L11624" t="s">
        <v>17</v>
      </c>
      <c r="M11624">
        <f>YEAR(Table1[[#This Row],[order_date]])</f>
        <v>2024</v>
      </c>
      <c r="N11624">
        <f>MONTH(Table1[[#This Row],[order_date]])</f>
        <v>2</v>
      </c>
      <c r="O11624" s="3">
        <f>Table1[[#This Row],[sales]]-Table1[[#This Row],[profit]]</f>
        <v>2179.7600000000002</v>
      </c>
      <c r="P11624" s="3">
        <f>Table1[[#This Row],[sales]]*Table1[[#This Row],[quantity]]</f>
        <v>18491.88</v>
      </c>
      <c r="Q11624" s="9">
        <f>Table1[[#This Row],[delivery_date]]-Table1[[#This Row],[order_date]]</f>
        <v>5</v>
      </c>
    </row>
    <row r="11625" spans="1:17" x14ac:dyDescent="0.35">
      <c r="A11625" t="s">
        <v>11656</v>
      </c>
      <c r="B11625" t="s">
        <v>13</v>
      </c>
      <c r="C11625" t="s">
        <v>33</v>
      </c>
      <c r="D11625" s="2">
        <v>4173.97</v>
      </c>
      <c r="E11625">
        <v>0.38</v>
      </c>
      <c r="F11625">
        <v>6</v>
      </c>
      <c r="G11625" s="1">
        <v>44981</v>
      </c>
      <c r="H11625" s="1">
        <v>44986</v>
      </c>
      <c r="I11625" t="s">
        <v>31</v>
      </c>
      <c r="J11625" t="s">
        <v>16</v>
      </c>
      <c r="K11625" s="2">
        <v>725.52</v>
      </c>
      <c r="L11625" t="s">
        <v>39</v>
      </c>
      <c r="M11625">
        <f>YEAR(Table1[[#This Row],[order_date]])</f>
        <v>2023</v>
      </c>
      <c r="N11625">
        <f>MONTH(Table1[[#This Row],[order_date]])</f>
        <v>2</v>
      </c>
      <c r="O11625" s="3">
        <f>Table1[[#This Row],[sales]]-Table1[[#This Row],[profit]]</f>
        <v>3448.4500000000003</v>
      </c>
      <c r="P11625" s="3">
        <f>Table1[[#This Row],[sales]]*Table1[[#This Row],[quantity]]</f>
        <v>25043.82</v>
      </c>
      <c r="Q11625" s="9">
        <f>Table1[[#This Row],[delivery_date]]-Table1[[#This Row],[order_date]]</f>
        <v>5</v>
      </c>
    </row>
    <row r="11626" spans="1:17" x14ac:dyDescent="0.35">
      <c r="A11626" t="s">
        <v>11657</v>
      </c>
      <c r="B11626" t="s">
        <v>13</v>
      </c>
      <c r="C11626" t="s">
        <v>26</v>
      </c>
      <c r="D11626" s="2">
        <v>3763.79</v>
      </c>
      <c r="E11626">
        <v>0.03</v>
      </c>
      <c r="F11626">
        <v>2</v>
      </c>
      <c r="G11626" s="1">
        <v>45233</v>
      </c>
      <c r="H11626" s="1">
        <v>45235</v>
      </c>
      <c r="I11626" t="s">
        <v>21</v>
      </c>
      <c r="J11626" t="s">
        <v>16</v>
      </c>
      <c r="K11626" s="2">
        <v>935.36</v>
      </c>
      <c r="L11626" t="s">
        <v>23</v>
      </c>
      <c r="M11626">
        <f>YEAR(Table1[[#This Row],[order_date]])</f>
        <v>2023</v>
      </c>
      <c r="N11626">
        <f>MONTH(Table1[[#This Row],[order_date]])</f>
        <v>11</v>
      </c>
      <c r="O11626" s="3">
        <f>Table1[[#This Row],[sales]]-Table1[[#This Row],[profit]]</f>
        <v>2828.43</v>
      </c>
      <c r="P11626" s="3">
        <f>Table1[[#This Row],[sales]]*Table1[[#This Row],[quantity]]</f>
        <v>7527.58</v>
      </c>
      <c r="Q11626" s="9">
        <f>Table1[[#This Row],[delivery_date]]-Table1[[#This Row],[order_date]]</f>
        <v>2</v>
      </c>
    </row>
    <row r="11627" spans="1:17" x14ac:dyDescent="0.35">
      <c r="A11627" t="s">
        <v>11658</v>
      </c>
      <c r="B11627" t="s">
        <v>13</v>
      </c>
      <c r="C11627" t="s">
        <v>20</v>
      </c>
      <c r="D11627" s="2">
        <v>3312.57</v>
      </c>
      <c r="E11627">
        <v>0.43</v>
      </c>
      <c r="F11627">
        <v>5</v>
      </c>
      <c r="G11627" s="1">
        <v>45555</v>
      </c>
      <c r="H11627" s="1">
        <v>45558</v>
      </c>
      <c r="I11627" t="s">
        <v>21</v>
      </c>
      <c r="J11627" t="s">
        <v>27</v>
      </c>
      <c r="K11627" s="2">
        <v>252.8</v>
      </c>
      <c r="L11627" t="s">
        <v>23</v>
      </c>
      <c r="M11627">
        <f>YEAR(Table1[[#This Row],[order_date]])</f>
        <v>2024</v>
      </c>
      <c r="N11627">
        <f>MONTH(Table1[[#This Row],[order_date]])</f>
        <v>9</v>
      </c>
      <c r="O11627" s="3">
        <f>Table1[[#This Row],[sales]]-Table1[[#This Row],[profit]]</f>
        <v>3059.77</v>
      </c>
      <c r="P11627" s="3">
        <f>Table1[[#This Row],[sales]]*Table1[[#This Row],[quantity]]</f>
        <v>16562.850000000002</v>
      </c>
      <c r="Q11627" s="9">
        <f>Table1[[#This Row],[delivery_date]]-Table1[[#This Row],[order_date]]</f>
        <v>3</v>
      </c>
    </row>
    <row r="11628" spans="1:17" x14ac:dyDescent="0.35">
      <c r="A11628" t="s">
        <v>11659</v>
      </c>
      <c r="B11628" t="s">
        <v>25</v>
      </c>
      <c r="C11628" t="s">
        <v>14</v>
      </c>
      <c r="D11628" s="2">
        <v>943.33</v>
      </c>
      <c r="E11628">
        <v>0.1</v>
      </c>
      <c r="F11628">
        <v>6</v>
      </c>
      <c r="G11628" s="1">
        <v>44995</v>
      </c>
      <c r="H11628" s="1">
        <v>44996</v>
      </c>
      <c r="I11628" t="s">
        <v>15</v>
      </c>
      <c r="J11628" t="s">
        <v>16</v>
      </c>
      <c r="K11628" s="2">
        <v>130.29</v>
      </c>
      <c r="L11628" t="s">
        <v>23</v>
      </c>
      <c r="M11628">
        <f>YEAR(Table1[[#This Row],[order_date]])</f>
        <v>2023</v>
      </c>
      <c r="N11628">
        <f>MONTH(Table1[[#This Row],[order_date]])</f>
        <v>3</v>
      </c>
      <c r="O11628" s="3">
        <f>Table1[[#This Row],[sales]]-Table1[[#This Row],[profit]]</f>
        <v>813.04000000000008</v>
      </c>
      <c r="P11628" s="3">
        <f>Table1[[#This Row],[sales]]*Table1[[#This Row],[quantity]]</f>
        <v>5659.9800000000005</v>
      </c>
      <c r="Q11628" s="9">
        <f>Table1[[#This Row],[delivery_date]]-Table1[[#This Row],[order_date]]</f>
        <v>1</v>
      </c>
    </row>
    <row r="11629" spans="1:17" x14ac:dyDescent="0.35">
      <c r="A11629" t="s">
        <v>11660</v>
      </c>
      <c r="B11629" t="s">
        <v>41</v>
      </c>
      <c r="C11629" t="s">
        <v>33</v>
      </c>
      <c r="D11629" s="2">
        <v>630.87</v>
      </c>
      <c r="E11629">
        <v>0.22</v>
      </c>
      <c r="F11629">
        <v>3</v>
      </c>
      <c r="G11629" s="1">
        <v>45127</v>
      </c>
      <c r="H11629" s="1">
        <v>45131</v>
      </c>
      <c r="I11629" t="s">
        <v>15</v>
      </c>
      <c r="J11629" t="s">
        <v>16</v>
      </c>
      <c r="K11629" s="2">
        <v>56.31</v>
      </c>
      <c r="L11629" t="s">
        <v>48</v>
      </c>
      <c r="M11629">
        <f>YEAR(Table1[[#This Row],[order_date]])</f>
        <v>2023</v>
      </c>
      <c r="N11629">
        <f>MONTH(Table1[[#This Row],[order_date]])</f>
        <v>7</v>
      </c>
      <c r="O11629" s="3">
        <f>Table1[[#This Row],[sales]]-Table1[[#This Row],[profit]]</f>
        <v>574.55999999999995</v>
      </c>
      <c r="P11629" s="3">
        <f>Table1[[#This Row],[sales]]*Table1[[#This Row],[quantity]]</f>
        <v>1892.6100000000001</v>
      </c>
      <c r="Q11629" s="9">
        <f>Table1[[#This Row],[delivery_date]]-Table1[[#This Row],[order_date]]</f>
        <v>4</v>
      </c>
    </row>
    <row r="11630" spans="1:17" x14ac:dyDescent="0.35">
      <c r="A11630" t="s">
        <v>11661</v>
      </c>
      <c r="B11630" t="s">
        <v>25</v>
      </c>
      <c r="C11630" t="s">
        <v>26</v>
      </c>
      <c r="D11630" s="2">
        <v>101.22</v>
      </c>
      <c r="E11630">
        <v>0.47</v>
      </c>
      <c r="F11630">
        <v>1</v>
      </c>
      <c r="G11630" s="1">
        <v>45023</v>
      </c>
      <c r="H11630" s="1">
        <v>45030</v>
      </c>
      <c r="I11630" t="s">
        <v>31</v>
      </c>
      <c r="J11630" t="s">
        <v>22</v>
      </c>
      <c r="K11630" s="2">
        <v>22.44</v>
      </c>
      <c r="L11630" t="s">
        <v>39</v>
      </c>
      <c r="M11630">
        <f>YEAR(Table1[[#This Row],[order_date]])</f>
        <v>2023</v>
      </c>
      <c r="N11630">
        <f>MONTH(Table1[[#This Row],[order_date]])</f>
        <v>4</v>
      </c>
      <c r="O11630" s="3">
        <f>Table1[[#This Row],[sales]]-Table1[[#This Row],[profit]]</f>
        <v>78.78</v>
      </c>
      <c r="P11630" s="3">
        <f>Table1[[#This Row],[sales]]*Table1[[#This Row],[quantity]]</f>
        <v>101.22</v>
      </c>
      <c r="Q11630" s="9">
        <f>Table1[[#This Row],[delivery_date]]-Table1[[#This Row],[order_date]]</f>
        <v>7</v>
      </c>
    </row>
    <row r="11631" spans="1:17" x14ac:dyDescent="0.35">
      <c r="A11631" t="s">
        <v>11662</v>
      </c>
      <c r="B11631" t="s">
        <v>41</v>
      </c>
      <c r="C11631" t="s">
        <v>14</v>
      </c>
      <c r="D11631" s="2">
        <v>598.79</v>
      </c>
      <c r="E11631">
        <v>0.4</v>
      </c>
      <c r="F11631">
        <v>9</v>
      </c>
      <c r="G11631" s="1">
        <v>45344</v>
      </c>
      <c r="H11631" s="1">
        <v>45347</v>
      </c>
      <c r="I11631" t="s">
        <v>21</v>
      </c>
      <c r="J11631" t="s">
        <v>22</v>
      </c>
      <c r="K11631" s="2">
        <v>173.48</v>
      </c>
      <c r="L11631" t="s">
        <v>17</v>
      </c>
      <c r="M11631">
        <f>YEAR(Table1[[#This Row],[order_date]])</f>
        <v>2024</v>
      </c>
      <c r="N11631">
        <f>MONTH(Table1[[#This Row],[order_date]])</f>
        <v>2</v>
      </c>
      <c r="O11631" s="3">
        <f>Table1[[#This Row],[sales]]-Table1[[#This Row],[profit]]</f>
        <v>425.30999999999995</v>
      </c>
      <c r="P11631" s="3">
        <f>Table1[[#This Row],[sales]]*Table1[[#This Row],[quantity]]</f>
        <v>5389.11</v>
      </c>
      <c r="Q11631" s="9">
        <f>Table1[[#This Row],[delivery_date]]-Table1[[#This Row],[order_date]]</f>
        <v>3</v>
      </c>
    </row>
    <row r="11632" spans="1:17" x14ac:dyDescent="0.35">
      <c r="A11632" t="s">
        <v>11663</v>
      </c>
      <c r="B11632" t="s">
        <v>25</v>
      </c>
      <c r="C11632" t="s">
        <v>33</v>
      </c>
      <c r="D11632" s="2">
        <v>3855.2</v>
      </c>
      <c r="E11632">
        <v>0.39</v>
      </c>
      <c r="F11632">
        <v>2</v>
      </c>
      <c r="G11632" s="1">
        <v>45337</v>
      </c>
      <c r="H11632" s="1">
        <v>45342</v>
      </c>
      <c r="I11632" t="s">
        <v>31</v>
      </c>
      <c r="J11632" t="s">
        <v>16</v>
      </c>
      <c r="K11632" s="2">
        <v>508.59</v>
      </c>
      <c r="L11632" t="s">
        <v>23</v>
      </c>
      <c r="M11632">
        <f>YEAR(Table1[[#This Row],[order_date]])</f>
        <v>2024</v>
      </c>
      <c r="N11632">
        <f>MONTH(Table1[[#This Row],[order_date]])</f>
        <v>2</v>
      </c>
      <c r="O11632" s="3">
        <f>Table1[[#This Row],[sales]]-Table1[[#This Row],[profit]]</f>
        <v>3346.6099999999997</v>
      </c>
      <c r="P11632" s="3">
        <f>Table1[[#This Row],[sales]]*Table1[[#This Row],[quantity]]</f>
        <v>7710.4</v>
      </c>
      <c r="Q11632" s="9">
        <f>Table1[[#This Row],[delivery_date]]-Table1[[#This Row],[order_date]]</f>
        <v>5</v>
      </c>
    </row>
    <row r="11633" spans="1:17" x14ac:dyDescent="0.35">
      <c r="A11633" t="s">
        <v>11664</v>
      </c>
      <c r="B11633" t="s">
        <v>19</v>
      </c>
      <c r="C11633" t="s">
        <v>36</v>
      </c>
      <c r="D11633" s="2">
        <v>4486.72</v>
      </c>
      <c r="E11633">
        <v>0.38</v>
      </c>
      <c r="F11633">
        <v>4</v>
      </c>
      <c r="G11633" s="1">
        <v>45539</v>
      </c>
      <c r="H11633" s="1">
        <v>45546</v>
      </c>
      <c r="I11633" t="s">
        <v>15</v>
      </c>
      <c r="J11633" t="s">
        <v>16</v>
      </c>
      <c r="K11633" s="2">
        <v>569.54999999999995</v>
      </c>
      <c r="L11633" t="s">
        <v>48</v>
      </c>
      <c r="M11633">
        <f>YEAR(Table1[[#This Row],[order_date]])</f>
        <v>2024</v>
      </c>
      <c r="N11633">
        <f>MONTH(Table1[[#This Row],[order_date]])</f>
        <v>9</v>
      </c>
      <c r="O11633" s="3">
        <f>Table1[[#This Row],[sales]]-Table1[[#This Row],[profit]]</f>
        <v>3917.17</v>
      </c>
      <c r="P11633" s="3">
        <f>Table1[[#This Row],[sales]]*Table1[[#This Row],[quantity]]</f>
        <v>17946.88</v>
      </c>
      <c r="Q11633" s="9">
        <f>Table1[[#This Row],[delivery_date]]-Table1[[#This Row],[order_date]]</f>
        <v>7</v>
      </c>
    </row>
    <row r="11634" spans="1:17" x14ac:dyDescent="0.35">
      <c r="A11634" t="s">
        <v>11665</v>
      </c>
      <c r="B11634" t="s">
        <v>19</v>
      </c>
      <c r="C11634" t="s">
        <v>26</v>
      </c>
      <c r="D11634" s="2">
        <v>1277.72</v>
      </c>
      <c r="E11634">
        <v>0.28000000000000003</v>
      </c>
      <c r="F11634">
        <v>9</v>
      </c>
      <c r="G11634" s="1">
        <v>45535</v>
      </c>
      <c r="H11634" s="1">
        <v>45537</v>
      </c>
      <c r="I11634" t="s">
        <v>21</v>
      </c>
      <c r="J11634" t="s">
        <v>22</v>
      </c>
      <c r="K11634" s="2">
        <v>203.52</v>
      </c>
      <c r="L11634" t="s">
        <v>39</v>
      </c>
      <c r="M11634">
        <f>YEAR(Table1[[#This Row],[order_date]])</f>
        <v>2024</v>
      </c>
      <c r="N11634">
        <f>MONTH(Table1[[#This Row],[order_date]])</f>
        <v>8</v>
      </c>
      <c r="O11634" s="3">
        <f>Table1[[#This Row],[sales]]-Table1[[#This Row],[profit]]</f>
        <v>1074.2</v>
      </c>
      <c r="P11634" s="3">
        <f>Table1[[#This Row],[sales]]*Table1[[#This Row],[quantity]]</f>
        <v>11499.48</v>
      </c>
      <c r="Q11634" s="9">
        <f>Table1[[#This Row],[delivery_date]]-Table1[[#This Row],[order_date]]</f>
        <v>2</v>
      </c>
    </row>
    <row r="11635" spans="1:17" x14ac:dyDescent="0.35">
      <c r="A11635" t="s">
        <v>11666</v>
      </c>
      <c r="B11635" t="s">
        <v>13</v>
      </c>
      <c r="C11635" t="s">
        <v>36</v>
      </c>
      <c r="D11635" s="2">
        <v>3994.98</v>
      </c>
      <c r="E11635">
        <v>0.48</v>
      </c>
      <c r="F11635">
        <v>9</v>
      </c>
      <c r="G11635" s="1">
        <v>45294</v>
      </c>
      <c r="H11635" s="1">
        <v>45295</v>
      </c>
      <c r="I11635" t="s">
        <v>15</v>
      </c>
      <c r="J11635" t="s">
        <v>16</v>
      </c>
      <c r="K11635" s="2">
        <v>304.60000000000002</v>
      </c>
      <c r="L11635" t="s">
        <v>48</v>
      </c>
      <c r="M11635">
        <f>YEAR(Table1[[#This Row],[order_date]])</f>
        <v>2024</v>
      </c>
      <c r="N11635">
        <f>MONTH(Table1[[#This Row],[order_date]])</f>
        <v>1</v>
      </c>
      <c r="O11635" s="3">
        <f>Table1[[#This Row],[sales]]-Table1[[#This Row],[profit]]</f>
        <v>3690.38</v>
      </c>
      <c r="P11635" s="3">
        <f>Table1[[#This Row],[sales]]*Table1[[#This Row],[quantity]]</f>
        <v>35954.82</v>
      </c>
      <c r="Q11635" s="9">
        <f>Table1[[#This Row],[delivery_date]]-Table1[[#This Row],[order_date]]</f>
        <v>1</v>
      </c>
    </row>
    <row r="11636" spans="1:17" x14ac:dyDescent="0.35">
      <c r="A11636" t="s">
        <v>11667</v>
      </c>
      <c r="B11636" t="s">
        <v>19</v>
      </c>
      <c r="C11636" t="s">
        <v>20</v>
      </c>
      <c r="D11636" s="2">
        <v>1074.3599999999999</v>
      </c>
      <c r="E11636">
        <v>0.42</v>
      </c>
      <c r="F11636">
        <v>8</v>
      </c>
      <c r="G11636" s="1">
        <v>45220</v>
      </c>
      <c r="H11636" s="1">
        <v>45227</v>
      </c>
      <c r="I11636" t="s">
        <v>21</v>
      </c>
      <c r="J11636" t="s">
        <v>27</v>
      </c>
      <c r="K11636" s="2">
        <v>258</v>
      </c>
      <c r="L11636" t="s">
        <v>17</v>
      </c>
      <c r="M11636">
        <f>YEAR(Table1[[#This Row],[order_date]])</f>
        <v>2023</v>
      </c>
      <c r="N11636">
        <f>MONTH(Table1[[#This Row],[order_date]])</f>
        <v>10</v>
      </c>
      <c r="O11636" s="3">
        <f>Table1[[#This Row],[sales]]-Table1[[#This Row],[profit]]</f>
        <v>816.3599999999999</v>
      </c>
      <c r="P11636" s="3">
        <f>Table1[[#This Row],[sales]]*Table1[[#This Row],[quantity]]</f>
        <v>8594.8799999999992</v>
      </c>
      <c r="Q11636" s="9">
        <f>Table1[[#This Row],[delivery_date]]-Table1[[#This Row],[order_date]]</f>
        <v>7</v>
      </c>
    </row>
    <row r="11637" spans="1:17" x14ac:dyDescent="0.35">
      <c r="A11637" t="s">
        <v>11668</v>
      </c>
      <c r="B11637" t="s">
        <v>13</v>
      </c>
      <c r="C11637" t="s">
        <v>14</v>
      </c>
      <c r="D11637" s="2">
        <v>1321.43</v>
      </c>
      <c r="E11637">
        <v>0.22</v>
      </c>
      <c r="F11637">
        <v>4</v>
      </c>
      <c r="G11637" s="1">
        <v>45211</v>
      </c>
      <c r="H11637" s="1">
        <v>45216</v>
      </c>
      <c r="I11637" t="s">
        <v>31</v>
      </c>
      <c r="J11637" t="s">
        <v>16</v>
      </c>
      <c r="K11637" s="2">
        <v>368.23</v>
      </c>
      <c r="L11637" t="s">
        <v>23</v>
      </c>
      <c r="M11637">
        <f>YEAR(Table1[[#This Row],[order_date]])</f>
        <v>2023</v>
      </c>
      <c r="N11637">
        <f>MONTH(Table1[[#This Row],[order_date]])</f>
        <v>10</v>
      </c>
      <c r="O11637" s="3">
        <f>Table1[[#This Row],[sales]]-Table1[[#This Row],[profit]]</f>
        <v>953.2</v>
      </c>
      <c r="P11637" s="3">
        <f>Table1[[#This Row],[sales]]*Table1[[#This Row],[quantity]]</f>
        <v>5285.72</v>
      </c>
      <c r="Q11637" s="9">
        <f>Table1[[#This Row],[delivery_date]]-Table1[[#This Row],[order_date]]</f>
        <v>5</v>
      </c>
    </row>
    <row r="11638" spans="1:17" x14ac:dyDescent="0.35">
      <c r="A11638" t="s">
        <v>11669</v>
      </c>
      <c r="B11638" t="s">
        <v>41</v>
      </c>
      <c r="C11638" t="s">
        <v>26</v>
      </c>
      <c r="D11638" s="2">
        <v>1198.3699999999999</v>
      </c>
      <c r="E11638">
        <v>0.37</v>
      </c>
      <c r="F11638">
        <v>1</v>
      </c>
      <c r="G11638" s="1">
        <v>45202</v>
      </c>
      <c r="H11638" s="1">
        <v>45207</v>
      </c>
      <c r="I11638" t="s">
        <v>21</v>
      </c>
      <c r="J11638" t="s">
        <v>16</v>
      </c>
      <c r="K11638" s="2">
        <v>86.88</v>
      </c>
      <c r="L11638" t="s">
        <v>23</v>
      </c>
      <c r="M11638">
        <f>YEAR(Table1[[#This Row],[order_date]])</f>
        <v>2023</v>
      </c>
      <c r="N11638">
        <f>MONTH(Table1[[#This Row],[order_date]])</f>
        <v>10</v>
      </c>
      <c r="O11638" s="3">
        <f>Table1[[#This Row],[sales]]-Table1[[#This Row],[profit]]</f>
        <v>1111.4899999999998</v>
      </c>
      <c r="P11638" s="3">
        <f>Table1[[#This Row],[sales]]*Table1[[#This Row],[quantity]]</f>
        <v>1198.3699999999999</v>
      </c>
      <c r="Q11638" s="9">
        <f>Table1[[#This Row],[delivery_date]]-Table1[[#This Row],[order_date]]</f>
        <v>5</v>
      </c>
    </row>
    <row r="11639" spans="1:17" x14ac:dyDescent="0.35">
      <c r="A11639" t="s">
        <v>11670</v>
      </c>
      <c r="B11639" t="s">
        <v>19</v>
      </c>
      <c r="C11639" t="s">
        <v>33</v>
      </c>
      <c r="D11639" s="2">
        <v>353.48</v>
      </c>
      <c r="E11639">
        <v>0.5</v>
      </c>
      <c r="F11639">
        <v>7</v>
      </c>
      <c r="G11639" s="1">
        <v>45585</v>
      </c>
      <c r="H11639" s="1">
        <v>45591</v>
      </c>
      <c r="I11639" t="s">
        <v>31</v>
      </c>
      <c r="J11639" t="s">
        <v>16</v>
      </c>
      <c r="K11639" s="2">
        <v>49.46</v>
      </c>
      <c r="L11639" t="s">
        <v>28</v>
      </c>
      <c r="M11639">
        <f>YEAR(Table1[[#This Row],[order_date]])</f>
        <v>2024</v>
      </c>
      <c r="N11639">
        <f>MONTH(Table1[[#This Row],[order_date]])</f>
        <v>10</v>
      </c>
      <c r="O11639" s="3">
        <f>Table1[[#This Row],[sales]]-Table1[[#This Row],[profit]]</f>
        <v>304.02000000000004</v>
      </c>
      <c r="P11639" s="3">
        <f>Table1[[#This Row],[sales]]*Table1[[#This Row],[quantity]]</f>
        <v>2474.36</v>
      </c>
      <c r="Q11639" s="9">
        <f>Table1[[#This Row],[delivery_date]]-Table1[[#This Row],[order_date]]</f>
        <v>6</v>
      </c>
    </row>
    <row r="11640" spans="1:17" x14ac:dyDescent="0.35">
      <c r="A11640" t="s">
        <v>11671</v>
      </c>
      <c r="B11640" t="s">
        <v>41</v>
      </c>
      <c r="C11640" t="s">
        <v>33</v>
      </c>
      <c r="D11640" s="2">
        <v>1050.9000000000001</v>
      </c>
      <c r="E11640">
        <v>0.44</v>
      </c>
      <c r="F11640">
        <v>2</v>
      </c>
      <c r="G11640" s="1">
        <v>45315</v>
      </c>
      <c r="H11640" s="1">
        <v>45318</v>
      </c>
      <c r="I11640" t="s">
        <v>15</v>
      </c>
      <c r="J11640" t="s">
        <v>16</v>
      </c>
      <c r="K11640" s="2">
        <v>281.57</v>
      </c>
      <c r="L11640" t="s">
        <v>23</v>
      </c>
      <c r="M11640">
        <f>YEAR(Table1[[#This Row],[order_date]])</f>
        <v>2024</v>
      </c>
      <c r="N11640">
        <f>MONTH(Table1[[#This Row],[order_date]])</f>
        <v>1</v>
      </c>
      <c r="O11640" s="3">
        <f>Table1[[#This Row],[sales]]-Table1[[#This Row],[profit]]</f>
        <v>769.33000000000015</v>
      </c>
      <c r="P11640" s="3">
        <f>Table1[[#This Row],[sales]]*Table1[[#This Row],[quantity]]</f>
        <v>2101.8000000000002</v>
      </c>
      <c r="Q11640" s="9">
        <f>Table1[[#This Row],[delivery_date]]-Table1[[#This Row],[order_date]]</f>
        <v>3</v>
      </c>
    </row>
    <row r="11641" spans="1:17" x14ac:dyDescent="0.35">
      <c r="A11641" t="s">
        <v>11672</v>
      </c>
      <c r="B11641" t="s">
        <v>25</v>
      </c>
      <c r="C11641" t="s">
        <v>14</v>
      </c>
      <c r="D11641" s="2">
        <v>1930.36</v>
      </c>
      <c r="E11641">
        <v>0</v>
      </c>
      <c r="F11641">
        <v>8</v>
      </c>
      <c r="G11641" s="1">
        <v>45207</v>
      </c>
      <c r="H11641" s="1">
        <v>45209</v>
      </c>
      <c r="I11641" t="s">
        <v>21</v>
      </c>
      <c r="J11641" t="s">
        <v>22</v>
      </c>
      <c r="K11641" s="2">
        <v>170.93</v>
      </c>
      <c r="L11641" t="s">
        <v>39</v>
      </c>
      <c r="M11641">
        <f>YEAR(Table1[[#This Row],[order_date]])</f>
        <v>2023</v>
      </c>
      <c r="N11641">
        <f>MONTH(Table1[[#This Row],[order_date]])</f>
        <v>10</v>
      </c>
      <c r="O11641" s="3">
        <f>Table1[[#This Row],[sales]]-Table1[[#This Row],[profit]]</f>
        <v>1759.4299999999998</v>
      </c>
      <c r="P11641" s="3">
        <f>Table1[[#This Row],[sales]]*Table1[[#This Row],[quantity]]</f>
        <v>15442.88</v>
      </c>
      <c r="Q11641" s="9">
        <f>Table1[[#This Row],[delivery_date]]-Table1[[#This Row],[order_date]]</f>
        <v>2</v>
      </c>
    </row>
    <row r="11642" spans="1:17" x14ac:dyDescent="0.35">
      <c r="A11642" t="s">
        <v>11673</v>
      </c>
      <c r="B11642" t="s">
        <v>41</v>
      </c>
      <c r="C11642" t="s">
        <v>36</v>
      </c>
      <c r="D11642" s="2">
        <v>2086.8000000000002</v>
      </c>
      <c r="E11642">
        <v>0.37</v>
      </c>
      <c r="F11642">
        <v>2</v>
      </c>
      <c r="G11642" s="1">
        <v>45531</v>
      </c>
      <c r="H11642" s="1">
        <v>45532</v>
      </c>
      <c r="I11642" t="s">
        <v>15</v>
      </c>
      <c r="J11642" t="s">
        <v>16</v>
      </c>
      <c r="K11642" s="2">
        <v>462.98</v>
      </c>
      <c r="L11642" t="s">
        <v>28</v>
      </c>
      <c r="M11642">
        <f>YEAR(Table1[[#This Row],[order_date]])</f>
        <v>2024</v>
      </c>
      <c r="N11642">
        <f>MONTH(Table1[[#This Row],[order_date]])</f>
        <v>8</v>
      </c>
      <c r="O11642" s="3">
        <f>Table1[[#This Row],[sales]]-Table1[[#This Row],[profit]]</f>
        <v>1623.8200000000002</v>
      </c>
      <c r="P11642" s="3">
        <f>Table1[[#This Row],[sales]]*Table1[[#This Row],[quantity]]</f>
        <v>4173.6000000000004</v>
      </c>
      <c r="Q11642" s="9">
        <f>Table1[[#This Row],[delivery_date]]-Table1[[#This Row],[order_date]]</f>
        <v>1</v>
      </c>
    </row>
    <row r="11643" spans="1:17" x14ac:dyDescent="0.35">
      <c r="A11643" t="s">
        <v>11674</v>
      </c>
      <c r="B11643" t="s">
        <v>25</v>
      </c>
      <c r="C11643" t="s">
        <v>36</v>
      </c>
      <c r="D11643" s="2">
        <v>1616.39</v>
      </c>
      <c r="E11643">
        <v>0.45</v>
      </c>
      <c r="F11643">
        <v>3</v>
      </c>
      <c r="G11643" s="1">
        <v>45208</v>
      </c>
      <c r="H11643" s="1">
        <v>45211</v>
      </c>
      <c r="I11643" t="s">
        <v>31</v>
      </c>
      <c r="J11643" t="s">
        <v>27</v>
      </c>
      <c r="K11643" s="2">
        <v>159.31</v>
      </c>
      <c r="L11643" t="s">
        <v>48</v>
      </c>
      <c r="M11643">
        <f>YEAR(Table1[[#This Row],[order_date]])</f>
        <v>2023</v>
      </c>
      <c r="N11643">
        <f>MONTH(Table1[[#This Row],[order_date]])</f>
        <v>10</v>
      </c>
      <c r="O11643" s="3">
        <f>Table1[[#This Row],[sales]]-Table1[[#This Row],[profit]]</f>
        <v>1457.0800000000002</v>
      </c>
      <c r="P11643" s="3">
        <f>Table1[[#This Row],[sales]]*Table1[[#This Row],[quantity]]</f>
        <v>4849.17</v>
      </c>
      <c r="Q11643" s="9">
        <f>Table1[[#This Row],[delivery_date]]-Table1[[#This Row],[order_date]]</f>
        <v>3</v>
      </c>
    </row>
    <row r="11644" spans="1:17" x14ac:dyDescent="0.35">
      <c r="A11644" t="s">
        <v>11675</v>
      </c>
      <c r="B11644" t="s">
        <v>41</v>
      </c>
      <c r="C11644" t="s">
        <v>26</v>
      </c>
      <c r="D11644" s="2">
        <v>2622.15</v>
      </c>
      <c r="E11644">
        <v>0.16</v>
      </c>
      <c r="F11644">
        <v>6</v>
      </c>
      <c r="G11644" s="1">
        <v>45120</v>
      </c>
      <c r="H11644" s="1">
        <v>45124</v>
      </c>
      <c r="I11644" t="s">
        <v>21</v>
      </c>
      <c r="J11644" t="s">
        <v>16</v>
      </c>
      <c r="K11644" s="2">
        <v>608.69000000000005</v>
      </c>
      <c r="L11644" t="s">
        <v>39</v>
      </c>
      <c r="M11644">
        <f>YEAR(Table1[[#This Row],[order_date]])</f>
        <v>2023</v>
      </c>
      <c r="N11644">
        <f>MONTH(Table1[[#This Row],[order_date]])</f>
        <v>7</v>
      </c>
      <c r="O11644" s="3">
        <f>Table1[[#This Row],[sales]]-Table1[[#This Row],[profit]]</f>
        <v>2013.46</v>
      </c>
      <c r="P11644" s="3">
        <f>Table1[[#This Row],[sales]]*Table1[[#This Row],[quantity]]</f>
        <v>15732.900000000001</v>
      </c>
      <c r="Q11644" s="9">
        <f>Table1[[#This Row],[delivery_date]]-Table1[[#This Row],[order_date]]</f>
        <v>4</v>
      </c>
    </row>
    <row r="11645" spans="1:17" x14ac:dyDescent="0.35">
      <c r="A11645" t="s">
        <v>11676</v>
      </c>
      <c r="B11645" t="s">
        <v>41</v>
      </c>
      <c r="C11645" t="s">
        <v>26</v>
      </c>
      <c r="D11645" s="2">
        <v>1952.19</v>
      </c>
      <c r="E11645">
        <v>0.49</v>
      </c>
      <c r="F11645">
        <v>4</v>
      </c>
      <c r="G11645" s="1">
        <v>45627</v>
      </c>
      <c r="H11645" s="1">
        <v>45632</v>
      </c>
      <c r="I11645" t="s">
        <v>15</v>
      </c>
      <c r="J11645" t="s">
        <v>27</v>
      </c>
      <c r="K11645" s="2">
        <v>416.84</v>
      </c>
      <c r="L11645" t="s">
        <v>34</v>
      </c>
      <c r="M11645">
        <f>YEAR(Table1[[#This Row],[order_date]])</f>
        <v>2024</v>
      </c>
      <c r="N11645">
        <f>MONTH(Table1[[#This Row],[order_date]])</f>
        <v>12</v>
      </c>
      <c r="O11645" s="3">
        <f>Table1[[#This Row],[sales]]-Table1[[#This Row],[profit]]</f>
        <v>1535.3500000000001</v>
      </c>
      <c r="P11645" s="3">
        <f>Table1[[#This Row],[sales]]*Table1[[#This Row],[quantity]]</f>
        <v>7808.76</v>
      </c>
      <c r="Q11645" s="9">
        <f>Table1[[#This Row],[delivery_date]]-Table1[[#This Row],[order_date]]</f>
        <v>5</v>
      </c>
    </row>
    <row r="11646" spans="1:17" x14ac:dyDescent="0.35">
      <c r="A11646" t="s">
        <v>11677</v>
      </c>
      <c r="B11646" t="s">
        <v>19</v>
      </c>
      <c r="C11646" t="s">
        <v>36</v>
      </c>
      <c r="D11646" s="2">
        <v>4854.79</v>
      </c>
      <c r="E11646">
        <v>0.2</v>
      </c>
      <c r="F11646">
        <v>2</v>
      </c>
      <c r="G11646" s="1">
        <v>45054</v>
      </c>
      <c r="H11646" s="1">
        <v>45057</v>
      </c>
      <c r="I11646" t="s">
        <v>31</v>
      </c>
      <c r="J11646" t="s">
        <v>22</v>
      </c>
      <c r="K11646" s="2">
        <v>1400.07</v>
      </c>
      <c r="L11646" t="s">
        <v>28</v>
      </c>
      <c r="M11646">
        <f>YEAR(Table1[[#This Row],[order_date]])</f>
        <v>2023</v>
      </c>
      <c r="N11646">
        <f>MONTH(Table1[[#This Row],[order_date]])</f>
        <v>5</v>
      </c>
      <c r="O11646" s="3">
        <f>Table1[[#This Row],[sales]]-Table1[[#This Row],[profit]]</f>
        <v>3454.7200000000003</v>
      </c>
      <c r="P11646" s="3">
        <f>Table1[[#This Row],[sales]]*Table1[[#This Row],[quantity]]</f>
        <v>9709.58</v>
      </c>
      <c r="Q11646" s="9">
        <f>Table1[[#This Row],[delivery_date]]-Table1[[#This Row],[order_date]]</f>
        <v>3</v>
      </c>
    </row>
    <row r="11647" spans="1:17" x14ac:dyDescent="0.35">
      <c r="A11647" t="s">
        <v>11678</v>
      </c>
      <c r="B11647" t="s">
        <v>41</v>
      </c>
      <c r="C11647" t="s">
        <v>26</v>
      </c>
      <c r="D11647" s="2">
        <v>4056.02</v>
      </c>
      <c r="E11647">
        <v>0.21</v>
      </c>
      <c r="F11647">
        <v>1</v>
      </c>
      <c r="G11647" s="1">
        <v>45483</v>
      </c>
      <c r="H11647" s="1">
        <v>45489</v>
      </c>
      <c r="I11647" t="s">
        <v>21</v>
      </c>
      <c r="J11647" t="s">
        <v>27</v>
      </c>
      <c r="K11647" s="2">
        <v>766.53</v>
      </c>
      <c r="L11647" t="s">
        <v>28</v>
      </c>
      <c r="M11647">
        <f>YEAR(Table1[[#This Row],[order_date]])</f>
        <v>2024</v>
      </c>
      <c r="N11647">
        <f>MONTH(Table1[[#This Row],[order_date]])</f>
        <v>7</v>
      </c>
      <c r="O11647" s="3">
        <f>Table1[[#This Row],[sales]]-Table1[[#This Row],[profit]]</f>
        <v>3289.49</v>
      </c>
      <c r="P11647" s="3">
        <f>Table1[[#This Row],[sales]]*Table1[[#This Row],[quantity]]</f>
        <v>4056.02</v>
      </c>
      <c r="Q11647" s="9">
        <f>Table1[[#This Row],[delivery_date]]-Table1[[#This Row],[order_date]]</f>
        <v>6</v>
      </c>
    </row>
    <row r="11648" spans="1:17" x14ac:dyDescent="0.35">
      <c r="A11648" t="s">
        <v>11679</v>
      </c>
      <c r="B11648" t="s">
        <v>19</v>
      </c>
      <c r="C11648" t="s">
        <v>36</v>
      </c>
      <c r="D11648" s="2">
        <v>4661.79</v>
      </c>
      <c r="E11648">
        <v>0.08</v>
      </c>
      <c r="F11648">
        <v>3</v>
      </c>
      <c r="G11648" s="1">
        <v>45624</v>
      </c>
      <c r="H11648" s="1">
        <v>45629</v>
      </c>
      <c r="I11648" t="s">
        <v>21</v>
      </c>
      <c r="J11648" t="s">
        <v>22</v>
      </c>
      <c r="K11648" s="2">
        <v>764.78</v>
      </c>
      <c r="L11648" t="s">
        <v>48</v>
      </c>
      <c r="M11648">
        <f>YEAR(Table1[[#This Row],[order_date]])</f>
        <v>2024</v>
      </c>
      <c r="N11648">
        <f>MONTH(Table1[[#This Row],[order_date]])</f>
        <v>11</v>
      </c>
      <c r="O11648" s="3">
        <f>Table1[[#This Row],[sales]]-Table1[[#This Row],[profit]]</f>
        <v>3897.01</v>
      </c>
      <c r="P11648" s="3">
        <f>Table1[[#This Row],[sales]]*Table1[[#This Row],[quantity]]</f>
        <v>13985.369999999999</v>
      </c>
      <c r="Q11648" s="9">
        <f>Table1[[#This Row],[delivery_date]]-Table1[[#This Row],[order_date]]</f>
        <v>5</v>
      </c>
    </row>
    <row r="11649" spans="1:17" x14ac:dyDescent="0.35">
      <c r="A11649" t="s">
        <v>11680</v>
      </c>
      <c r="B11649" t="s">
        <v>19</v>
      </c>
      <c r="C11649" t="s">
        <v>14</v>
      </c>
      <c r="D11649" s="2">
        <v>2831.39</v>
      </c>
      <c r="E11649">
        <v>0.05</v>
      </c>
      <c r="F11649">
        <v>4</v>
      </c>
      <c r="G11649" s="1">
        <v>44969</v>
      </c>
      <c r="H11649" s="1">
        <v>44972</v>
      </c>
      <c r="I11649" t="s">
        <v>21</v>
      </c>
      <c r="J11649" t="s">
        <v>22</v>
      </c>
      <c r="K11649" s="2">
        <v>507.72</v>
      </c>
      <c r="L11649" t="s">
        <v>17</v>
      </c>
      <c r="M11649">
        <f>YEAR(Table1[[#This Row],[order_date]])</f>
        <v>2023</v>
      </c>
      <c r="N11649">
        <f>MONTH(Table1[[#This Row],[order_date]])</f>
        <v>2</v>
      </c>
      <c r="O11649" s="3">
        <f>Table1[[#This Row],[sales]]-Table1[[#This Row],[profit]]</f>
        <v>2323.67</v>
      </c>
      <c r="P11649" s="3">
        <f>Table1[[#This Row],[sales]]*Table1[[#This Row],[quantity]]</f>
        <v>11325.56</v>
      </c>
      <c r="Q11649" s="9">
        <f>Table1[[#This Row],[delivery_date]]-Table1[[#This Row],[order_date]]</f>
        <v>3</v>
      </c>
    </row>
    <row r="11650" spans="1:17" x14ac:dyDescent="0.35">
      <c r="A11650" t="s">
        <v>11681</v>
      </c>
      <c r="B11650" t="s">
        <v>13</v>
      </c>
      <c r="C11650" t="s">
        <v>26</v>
      </c>
      <c r="D11650" s="2">
        <v>3423.86</v>
      </c>
      <c r="E11650">
        <v>0.27</v>
      </c>
      <c r="F11650">
        <v>9</v>
      </c>
      <c r="G11650" s="1">
        <v>44940</v>
      </c>
      <c r="H11650" s="1">
        <v>44942</v>
      </c>
      <c r="I11650" t="s">
        <v>15</v>
      </c>
      <c r="J11650" t="s">
        <v>22</v>
      </c>
      <c r="K11650" s="2">
        <v>684.6</v>
      </c>
      <c r="L11650" t="s">
        <v>34</v>
      </c>
      <c r="M11650">
        <f>YEAR(Table1[[#This Row],[order_date]])</f>
        <v>2023</v>
      </c>
      <c r="N11650">
        <f>MONTH(Table1[[#This Row],[order_date]])</f>
        <v>1</v>
      </c>
      <c r="O11650" s="3">
        <f>Table1[[#This Row],[sales]]-Table1[[#This Row],[profit]]</f>
        <v>2739.26</v>
      </c>
      <c r="P11650" s="3">
        <f>Table1[[#This Row],[sales]]*Table1[[#This Row],[quantity]]</f>
        <v>30814.74</v>
      </c>
      <c r="Q11650" s="9">
        <f>Table1[[#This Row],[delivery_date]]-Table1[[#This Row],[order_date]]</f>
        <v>2</v>
      </c>
    </row>
    <row r="11651" spans="1:17" x14ac:dyDescent="0.35">
      <c r="A11651" t="s">
        <v>11682</v>
      </c>
      <c r="B11651" t="s">
        <v>13</v>
      </c>
      <c r="C11651" t="s">
        <v>36</v>
      </c>
      <c r="D11651" s="2">
        <v>916.71</v>
      </c>
      <c r="E11651">
        <v>0.3</v>
      </c>
      <c r="F11651">
        <v>9</v>
      </c>
      <c r="G11651" s="1">
        <v>45000</v>
      </c>
      <c r="H11651" s="1">
        <v>45006</v>
      </c>
      <c r="I11651" t="s">
        <v>21</v>
      </c>
      <c r="J11651" t="s">
        <v>27</v>
      </c>
      <c r="K11651" s="2">
        <v>266.75</v>
      </c>
      <c r="L11651" t="s">
        <v>17</v>
      </c>
      <c r="M11651">
        <f>YEAR(Table1[[#This Row],[order_date]])</f>
        <v>2023</v>
      </c>
      <c r="N11651">
        <f>MONTH(Table1[[#This Row],[order_date]])</f>
        <v>3</v>
      </c>
      <c r="O11651" s="3">
        <f>Table1[[#This Row],[sales]]-Table1[[#This Row],[profit]]</f>
        <v>649.96</v>
      </c>
      <c r="P11651" s="3">
        <f>Table1[[#This Row],[sales]]*Table1[[#This Row],[quantity]]</f>
        <v>8250.39</v>
      </c>
      <c r="Q11651" s="9">
        <f>Table1[[#This Row],[delivery_date]]-Table1[[#This Row],[order_date]]</f>
        <v>6</v>
      </c>
    </row>
    <row r="11652" spans="1:17" x14ac:dyDescent="0.35">
      <c r="A11652" t="s">
        <v>11683</v>
      </c>
      <c r="B11652" t="s">
        <v>25</v>
      </c>
      <c r="C11652" t="s">
        <v>26</v>
      </c>
      <c r="D11652" s="2">
        <v>3788.65</v>
      </c>
      <c r="E11652">
        <v>0.18</v>
      </c>
      <c r="F11652">
        <v>5</v>
      </c>
      <c r="G11652" s="1">
        <v>44945</v>
      </c>
      <c r="H11652" s="1">
        <v>44946</v>
      </c>
      <c r="I11652" t="s">
        <v>31</v>
      </c>
      <c r="J11652" t="s">
        <v>27</v>
      </c>
      <c r="K11652" s="2">
        <v>245.27</v>
      </c>
      <c r="L11652" t="s">
        <v>39</v>
      </c>
      <c r="M11652">
        <f>YEAR(Table1[[#This Row],[order_date]])</f>
        <v>2023</v>
      </c>
      <c r="N11652">
        <f>MONTH(Table1[[#This Row],[order_date]])</f>
        <v>1</v>
      </c>
      <c r="O11652" s="3">
        <f>Table1[[#This Row],[sales]]-Table1[[#This Row],[profit]]</f>
        <v>3543.38</v>
      </c>
      <c r="P11652" s="3">
        <f>Table1[[#This Row],[sales]]*Table1[[#This Row],[quantity]]</f>
        <v>18943.25</v>
      </c>
      <c r="Q11652" s="9">
        <f>Table1[[#This Row],[delivery_date]]-Table1[[#This Row],[order_date]]</f>
        <v>1</v>
      </c>
    </row>
    <row r="11653" spans="1:17" x14ac:dyDescent="0.35">
      <c r="A11653" t="s">
        <v>11684</v>
      </c>
      <c r="B11653" t="s">
        <v>41</v>
      </c>
      <c r="C11653" t="s">
        <v>33</v>
      </c>
      <c r="D11653" s="2">
        <v>1256.26</v>
      </c>
      <c r="E11653">
        <v>0.3</v>
      </c>
      <c r="F11653">
        <v>5</v>
      </c>
      <c r="G11653" s="1">
        <v>44977</v>
      </c>
      <c r="H11653" s="1">
        <v>44979</v>
      </c>
      <c r="I11653" t="s">
        <v>31</v>
      </c>
      <c r="J11653" t="s">
        <v>27</v>
      </c>
      <c r="K11653" s="2">
        <v>246.61</v>
      </c>
      <c r="L11653" t="s">
        <v>17</v>
      </c>
      <c r="M11653">
        <f>YEAR(Table1[[#This Row],[order_date]])</f>
        <v>2023</v>
      </c>
      <c r="N11653">
        <f>MONTH(Table1[[#This Row],[order_date]])</f>
        <v>2</v>
      </c>
      <c r="O11653" s="3">
        <f>Table1[[#This Row],[sales]]-Table1[[#This Row],[profit]]</f>
        <v>1009.65</v>
      </c>
      <c r="P11653" s="3">
        <f>Table1[[#This Row],[sales]]*Table1[[#This Row],[quantity]]</f>
        <v>6281.3</v>
      </c>
      <c r="Q11653" s="9">
        <f>Table1[[#This Row],[delivery_date]]-Table1[[#This Row],[order_date]]</f>
        <v>2</v>
      </c>
    </row>
    <row r="11654" spans="1:17" x14ac:dyDescent="0.35">
      <c r="A11654" t="s">
        <v>11685</v>
      </c>
      <c r="B11654" t="s">
        <v>25</v>
      </c>
      <c r="C11654" t="s">
        <v>33</v>
      </c>
      <c r="D11654" s="2">
        <v>814.58</v>
      </c>
      <c r="E11654">
        <v>0.2</v>
      </c>
      <c r="F11654">
        <v>7</v>
      </c>
      <c r="G11654" s="1">
        <v>45318</v>
      </c>
      <c r="H11654" s="1">
        <v>45325</v>
      </c>
      <c r="I11654" t="s">
        <v>15</v>
      </c>
      <c r="J11654" t="s">
        <v>22</v>
      </c>
      <c r="K11654" s="2">
        <v>144.25</v>
      </c>
      <c r="L11654" t="s">
        <v>28</v>
      </c>
      <c r="M11654">
        <f>YEAR(Table1[[#This Row],[order_date]])</f>
        <v>2024</v>
      </c>
      <c r="N11654">
        <f>MONTH(Table1[[#This Row],[order_date]])</f>
        <v>1</v>
      </c>
      <c r="O11654" s="3">
        <f>Table1[[#This Row],[sales]]-Table1[[#This Row],[profit]]</f>
        <v>670.33</v>
      </c>
      <c r="P11654" s="3">
        <f>Table1[[#This Row],[sales]]*Table1[[#This Row],[quantity]]</f>
        <v>5702.06</v>
      </c>
      <c r="Q11654" s="9">
        <f>Table1[[#This Row],[delivery_date]]-Table1[[#This Row],[order_date]]</f>
        <v>7</v>
      </c>
    </row>
    <row r="11655" spans="1:17" x14ac:dyDescent="0.35">
      <c r="A11655" t="s">
        <v>11686</v>
      </c>
      <c r="B11655" t="s">
        <v>41</v>
      </c>
      <c r="C11655" t="s">
        <v>20</v>
      </c>
      <c r="D11655" s="2">
        <v>305.11</v>
      </c>
      <c r="E11655">
        <v>0.43</v>
      </c>
      <c r="F11655">
        <v>8</v>
      </c>
      <c r="G11655" s="1">
        <v>45230</v>
      </c>
      <c r="H11655" s="1">
        <v>45235</v>
      </c>
      <c r="I11655" t="s">
        <v>21</v>
      </c>
      <c r="J11655" t="s">
        <v>16</v>
      </c>
      <c r="K11655" s="2">
        <v>89.12</v>
      </c>
      <c r="L11655" t="s">
        <v>34</v>
      </c>
      <c r="M11655">
        <f>YEAR(Table1[[#This Row],[order_date]])</f>
        <v>2023</v>
      </c>
      <c r="N11655">
        <f>MONTH(Table1[[#This Row],[order_date]])</f>
        <v>10</v>
      </c>
      <c r="O11655" s="3">
        <f>Table1[[#This Row],[sales]]-Table1[[#This Row],[profit]]</f>
        <v>215.99</v>
      </c>
      <c r="P11655" s="3">
        <f>Table1[[#This Row],[sales]]*Table1[[#This Row],[quantity]]</f>
        <v>2440.88</v>
      </c>
      <c r="Q11655" s="9">
        <f>Table1[[#This Row],[delivery_date]]-Table1[[#This Row],[order_date]]</f>
        <v>5</v>
      </c>
    </row>
    <row r="11656" spans="1:17" x14ac:dyDescent="0.35">
      <c r="A11656" t="s">
        <v>11687</v>
      </c>
      <c r="B11656" t="s">
        <v>13</v>
      </c>
      <c r="C11656" t="s">
        <v>36</v>
      </c>
      <c r="D11656" s="2">
        <v>2413.9299999999998</v>
      </c>
      <c r="E11656">
        <v>0.48</v>
      </c>
      <c r="F11656">
        <v>3</v>
      </c>
      <c r="G11656" s="1">
        <v>45578</v>
      </c>
      <c r="H11656" s="1">
        <v>45583</v>
      </c>
      <c r="I11656" t="s">
        <v>31</v>
      </c>
      <c r="J11656" t="s">
        <v>27</v>
      </c>
      <c r="K11656" s="2">
        <v>594.12</v>
      </c>
      <c r="L11656" t="s">
        <v>39</v>
      </c>
      <c r="M11656">
        <f>YEAR(Table1[[#This Row],[order_date]])</f>
        <v>2024</v>
      </c>
      <c r="N11656">
        <f>MONTH(Table1[[#This Row],[order_date]])</f>
        <v>10</v>
      </c>
      <c r="O11656" s="3">
        <f>Table1[[#This Row],[sales]]-Table1[[#This Row],[profit]]</f>
        <v>1819.81</v>
      </c>
      <c r="P11656" s="3">
        <f>Table1[[#This Row],[sales]]*Table1[[#This Row],[quantity]]</f>
        <v>7241.7899999999991</v>
      </c>
      <c r="Q11656" s="9">
        <f>Table1[[#This Row],[delivery_date]]-Table1[[#This Row],[order_date]]</f>
        <v>5</v>
      </c>
    </row>
    <row r="11657" spans="1:17" x14ac:dyDescent="0.35">
      <c r="A11657" t="s">
        <v>11688</v>
      </c>
      <c r="B11657" t="s">
        <v>13</v>
      </c>
      <c r="C11657" t="s">
        <v>20</v>
      </c>
      <c r="D11657" s="2">
        <v>1505.27</v>
      </c>
      <c r="E11657">
        <v>0.3</v>
      </c>
      <c r="F11657">
        <v>5</v>
      </c>
      <c r="G11657" s="1">
        <v>45636</v>
      </c>
      <c r="H11657" s="1">
        <v>45639</v>
      </c>
      <c r="I11657" t="s">
        <v>31</v>
      </c>
      <c r="J11657" t="s">
        <v>27</v>
      </c>
      <c r="K11657" s="2">
        <v>404.06</v>
      </c>
      <c r="L11657" t="s">
        <v>39</v>
      </c>
      <c r="M11657">
        <f>YEAR(Table1[[#This Row],[order_date]])</f>
        <v>2024</v>
      </c>
      <c r="N11657">
        <f>MONTH(Table1[[#This Row],[order_date]])</f>
        <v>12</v>
      </c>
      <c r="O11657" s="3">
        <f>Table1[[#This Row],[sales]]-Table1[[#This Row],[profit]]</f>
        <v>1101.21</v>
      </c>
      <c r="P11657" s="3">
        <f>Table1[[#This Row],[sales]]*Table1[[#This Row],[quantity]]</f>
        <v>7526.35</v>
      </c>
      <c r="Q11657" s="9">
        <f>Table1[[#This Row],[delivery_date]]-Table1[[#This Row],[order_date]]</f>
        <v>3</v>
      </c>
    </row>
    <row r="11658" spans="1:17" x14ac:dyDescent="0.35">
      <c r="A11658" t="s">
        <v>11689</v>
      </c>
      <c r="B11658" t="s">
        <v>41</v>
      </c>
      <c r="C11658" t="s">
        <v>36</v>
      </c>
      <c r="D11658" s="2">
        <v>4934.96</v>
      </c>
      <c r="E11658">
        <v>0.42</v>
      </c>
      <c r="F11658">
        <v>7</v>
      </c>
      <c r="G11658" s="1">
        <v>45217</v>
      </c>
      <c r="H11658" s="1">
        <v>45223</v>
      </c>
      <c r="I11658" t="s">
        <v>21</v>
      </c>
      <c r="J11658" t="s">
        <v>27</v>
      </c>
      <c r="K11658" s="2">
        <v>340.46</v>
      </c>
      <c r="L11658" t="s">
        <v>28</v>
      </c>
      <c r="M11658">
        <f>YEAR(Table1[[#This Row],[order_date]])</f>
        <v>2023</v>
      </c>
      <c r="N11658">
        <f>MONTH(Table1[[#This Row],[order_date]])</f>
        <v>10</v>
      </c>
      <c r="O11658" s="3">
        <f>Table1[[#This Row],[sales]]-Table1[[#This Row],[profit]]</f>
        <v>4594.5</v>
      </c>
      <c r="P11658" s="3">
        <f>Table1[[#This Row],[sales]]*Table1[[#This Row],[quantity]]</f>
        <v>34544.720000000001</v>
      </c>
      <c r="Q11658" s="9">
        <f>Table1[[#This Row],[delivery_date]]-Table1[[#This Row],[order_date]]</f>
        <v>6</v>
      </c>
    </row>
    <row r="11659" spans="1:17" x14ac:dyDescent="0.35">
      <c r="A11659" t="s">
        <v>11690</v>
      </c>
      <c r="B11659" t="s">
        <v>41</v>
      </c>
      <c r="C11659" t="s">
        <v>26</v>
      </c>
      <c r="D11659" s="2">
        <v>1324.19</v>
      </c>
      <c r="E11659">
        <v>0.43</v>
      </c>
      <c r="F11659">
        <v>2</v>
      </c>
      <c r="G11659" s="1">
        <v>45124</v>
      </c>
      <c r="H11659" s="1">
        <v>45127</v>
      </c>
      <c r="I11659" t="s">
        <v>31</v>
      </c>
      <c r="J11659" t="s">
        <v>16</v>
      </c>
      <c r="K11659" s="2">
        <v>349.51</v>
      </c>
      <c r="L11659" t="s">
        <v>17</v>
      </c>
      <c r="M11659">
        <f>YEAR(Table1[[#This Row],[order_date]])</f>
        <v>2023</v>
      </c>
      <c r="N11659">
        <f>MONTH(Table1[[#This Row],[order_date]])</f>
        <v>7</v>
      </c>
      <c r="O11659" s="3">
        <f>Table1[[#This Row],[sales]]-Table1[[#This Row],[profit]]</f>
        <v>974.68000000000006</v>
      </c>
      <c r="P11659" s="3">
        <f>Table1[[#This Row],[sales]]*Table1[[#This Row],[quantity]]</f>
        <v>2648.38</v>
      </c>
      <c r="Q11659" s="9">
        <f>Table1[[#This Row],[delivery_date]]-Table1[[#This Row],[order_date]]</f>
        <v>3</v>
      </c>
    </row>
    <row r="11660" spans="1:17" x14ac:dyDescent="0.35">
      <c r="A11660" t="s">
        <v>11691</v>
      </c>
      <c r="B11660" t="s">
        <v>13</v>
      </c>
      <c r="C11660" t="s">
        <v>36</v>
      </c>
      <c r="D11660" s="2">
        <v>4346.0600000000004</v>
      </c>
      <c r="E11660">
        <v>0.36</v>
      </c>
      <c r="F11660">
        <v>9</v>
      </c>
      <c r="G11660" s="1">
        <v>45444</v>
      </c>
      <c r="H11660" s="1">
        <v>45447</v>
      </c>
      <c r="I11660" t="s">
        <v>21</v>
      </c>
      <c r="J11660" t="s">
        <v>22</v>
      </c>
      <c r="K11660" s="2">
        <v>1037.9100000000001</v>
      </c>
      <c r="L11660" t="s">
        <v>39</v>
      </c>
      <c r="M11660">
        <f>YEAR(Table1[[#This Row],[order_date]])</f>
        <v>2024</v>
      </c>
      <c r="N11660">
        <f>MONTH(Table1[[#This Row],[order_date]])</f>
        <v>6</v>
      </c>
      <c r="O11660" s="3">
        <f>Table1[[#This Row],[sales]]-Table1[[#This Row],[profit]]</f>
        <v>3308.1500000000005</v>
      </c>
      <c r="P11660" s="3">
        <f>Table1[[#This Row],[sales]]*Table1[[#This Row],[quantity]]</f>
        <v>39114.54</v>
      </c>
      <c r="Q11660" s="9">
        <f>Table1[[#This Row],[delivery_date]]-Table1[[#This Row],[order_date]]</f>
        <v>3</v>
      </c>
    </row>
    <row r="11661" spans="1:17" x14ac:dyDescent="0.35">
      <c r="A11661" t="s">
        <v>11692</v>
      </c>
      <c r="B11661" t="s">
        <v>13</v>
      </c>
      <c r="C11661" t="s">
        <v>33</v>
      </c>
      <c r="D11661" s="2">
        <v>1650.55</v>
      </c>
      <c r="E11661">
        <v>0.1</v>
      </c>
      <c r="F11661">
        <v>3</v>
      </c>
      <c r="G11661" s="1">
        <v>45281</v>
      </c>
      <c r="H11661" s="1">
        <v>45286</v>
      </c>
      <c r="I11661" t="s">
        <v>31</v>
      </c>
      <c r="J11661" t="s">
        <v>16</v>
      </c>
      <c r="K11661" s="2">
        <v>289.07</v>
      </c>
      <c r="L11661" t="s">
        <v>39</v>
      </c>
      <c r="M11661">
        <f>YEAR(Table1[[#This Row],[order_date]])</f>
        <v>2023</v>
      </c>
      <c r="N11661">
        <f>MONTH(Table1[[#This Row],[order_date]])</f>
        <v>12</v>
      </c>
      <c r="O11661" s="3">
        <f>Table1[[#This Row],[sales]]-Table1[[#This Row],[profit]]</f>
        <v>1361.48</v>
      </c>
      <c r="P11661" s="3">
        <f>Table1[[#This Row],[sales]]*Table1[[#This Row],[quantity]]</f>
        <v>4951.6499999999996</v>
      </c>
      <c r="Q11661" s="9">
        <f>Table1[[#This Row],[delivery_date]]-Table1[[#This Row],[order_date]]</f>
        <v>5</v>
      </c>
    </row>
    <row r="11662" spans="1:17" x14ac:dyDescent="0.35">
      <c r="A11662" t="s">
        <v>11693</v>
      </c>
      <c r="B11662" t="s">
        <v>25</v>
      </c>
      <c r="C11662" t="s">
        <v>26</v>
      </c>
      <c r="D11662" s="2">
        <v>3770.72</v>
      </c>
      <c r="E11662">
        <v>0.08</v>
      </c>
      <c r="F11662">
        <v>7</v>
      </c>
      <c r="G11662" s="1">
        <v>45162</v>
      </c>
      <c r="H11662" s="1">
        <v>45163</v>
      </c>
      <c r="I11662" t="s">
        <v>15</v>
      </c>
      <c r="J11662" t="s">
        <v>16</v>
      </c>
      <c r="K11662" s="2">
        <v>488.89</v>
      </c>
      <c r="L11662" t="s">
        <v>39</v>
      </c>
      <c r="M11662">
        <f>YEAR(Table1[[#This Row],[order_date]])</f>
        <v>2023</v>
      </c>
      <c r="N11662">
        <f>MONTH(Table1[[#This Row],[order_date]])</f>
        <v>8</v>
      </c>
      <c r="O11662" s="3">
        <f>Table1[[#This Row],[sales]]-Table1[[#This Row],[profit]]</f>
        <v>3281.83</v>
      </c>
      <c r="P11662" s="3">
        <f>Table1[[#This Row],[sales]]*Table1[[#This Row],[quantity]]</f>
        <v>26395.039999999997</v>
      </c>
      <c r="Q11662" s="9">
        <f>Table1[[#This Row],[delivery_date]]-Table1[[#This Row],[order_date]]</f>
        <v>1</v>
      </c>
    </row>
    <row r="11663" spans="1:17" x14ac:dyDescent="0.35">
      <c r="A11663" t="s">
        <v>11694</v>
      </c>
      <c r="B11663" t="s">
        <v>13</v>
      </c>
      <c r="C11663" t="s">
        <v>33</v>
      </c>
      <c r="D11663" s="2">
        <v>3333.22</v>
      </c>
      <c r="E11663">
        <v>0.46</v>
      </c>
      <c r="F11663">
        <v>9</v>
      </c>
      <c r="G11663" s="1">
        <v>45193</v>
      </c>
      <c r="H11663" s="1">
        <v>45200</v>
      </c>
      <c r="I11663" t="s">
        <v>15</v>
      </c>
      <c r="J11663" t="s">
        <v>16</v>
      </c>
      <c r="K11663" s="2">
        <v>461.24</v>
      </c>
      <c r="L11663" t="s">
        <v>23</v>
      </c>
      <c r="M11663">
        <f>YEAR(Table1[[#This Row],[order_date]])</f>
        <v>2023</v>
      </c>
      <c r="N11663">
        <f>MONTH(Table1[[#This Row],[order_date]])</f>
        <v>9</v>
      </c>
      <c r="O11663" s="3">
        <f>Table1[[#This Row],[sales]]-Table1[[#This Row],[profit]]</f>
        <v>2871.9799999999996</v>
      </c>
      <c r="P11663" s="3">
        <f>Table1[[#This Row],[sales]]*Table1[[#This Row],[quantity]]</f>
        <v>29998.98</v>
      </c>
      <c r="Q11663" s="9">
        <f>Table1[[#This Row],[delivery_date]]-Table1[[#This Row],[order_date]]</f>
        <v>7</v>
      </c>
    </row>
    <row r="11664" spans="1:17" x14ac:dyDescent="0.35">
      <c r="A11664" t="s">
        <v>11695</v>
      </c>
      <c r="B11664" t="s">
        <v>41</v>
      </c>
      <c r="C11664" t="s">
        <v>26</v>
      </c>
      <c r="D11664" s="2">
        <v>2852.74</v>
      </c>
      <c r="E11664">
        <v>0.13</v>
      </c>
      <c r="F11664">
        <v>9</v>
      </c>
      <c r="G11664" s="1">
        <v>45177</v>
      </c>
      <c r="H11664" s="1">
        <v>45181</v>
      </c>
      <c r="I11664" t="s">
        <v>15</v>
      </c>
      <c r="J11664" t="s">
        <v>22</v>
      </c>
      <c r="K11664" s="2">
        <v>606.85</v>
      </c>
      <c r="L11664" t="s">
        <v>34</v>
      </c>
      <c r="M11664">
        <f>YEAR(Table1[[#This Row],[order_date]])</f>
        <v>2023</v>
      </c>
      <c r="N11664">
        <f>MONTH(Table1[[#This Row],[order_date]])</f>
        <v>9</v>
      </c>
      <c r="O11664" s="3">
        <f>Table1[[#This Row],[sales]]-Table1[[#This Row],[profit]]</f>
        <v>2245.89</v>
      </c>
      <c r="P11664" s="3">
        <f>Table1[[#This Row],[sales]]*Table1[[#This Row],[quantity]]</f>
        <v>25674.659999999996</v>
      </c>
      <c r="Q11664" s="9">
        <f>Table1[[#This Row],[delivery_date]]-Table1[[#This Row],[order_date]]</f>
        <v>4</v>
      </c>
    </row>
    <row r="11665" spans="1:17" x14ac:dyDescent="0.35">
      <c r="A11665" t="s">
        <v>11696</v>
      </c>
      <c r="B11665" t="s">
        <v>25</v>
      </c>
      <c r="C11665" t="s">
        <v>36</v>
      </c>
      <c r="D11665" s="2">
        <v>2142.44</v>
      </c>
      <c r="E11665">
        <v>0.12</v>
      </c>
      <c r="F11665">
        <v>3</v>
      </c>
      <c r="G11665" s="1">
        <v>45464</v>
      </c>
      <c r="H11665" s="1">
        <v>45468</v>
      </c>
      <c r="I11665" t="s">
        <v>15</v>
      </c>
      <c r="J11665" t="s">
        <v>27</v>
      </c>
      <c r="K11665" s="2">
        <v>159.11000000000001</v>
      </c>
      <c r="L11665" t="s">
        <v>28</v>
      </c>
      <c r="M11665">
        <f>YEAR(Table1[[#This Row],[order_date]])</f>
        <v>2024</v>
      </c>
      <c r="N11665">
        <f>MONTH(Table1[[#This Row],[order_date]])</f>
        <v>6</v>
      </c>
      <c r="O11665" s="3">
        <f>Table1[[#This Row],[sales]]-Table1[[#This Row],[profit]]</f>
        <v>1983.33</v>
      </c>
      <c r="P11665" s="3">
        <f>Table1[[#This Row],[sales]]*Table1[[#This Row],[quantity]]</f>
        <v>6427.32</v>
      </c>
      <c r="Q11665" s="9">
        <f>Table1[[#This Row],[delivery_date]]-Table1[[#This Row],[order_date]]</f>
        <v>4</v>
      </c>
    </row>
    <row r="11666" spans="1:17" x14ac:dyDescent="0.35">
      <c r="A11666" t="s">
        <v>11697</v>
      </c>
      <c r="B11666" t="s">
        <v>41</v>
      </c>
      <c r="C11666" t="s">
        <v>36</v>
      </c>
      <c r="D11666" s="2">
        <v>3388.41</v>
      </c>
      <c r="E11666">
        <v>0.08</v>
      </c>
      <c r="F11666">
        <v>2</v>
      </c>
      <c r="G11666" s="1">
        <v>45510</v>
      </c>
      <c r="H11666" s="1">
        <v>45514</v>
      </c>
      <c r="I11666" t="s">
        <v>31</v>
      </c>
      <c r="J11666" t="s">
        <v>27</v>
      </c>
      <c r="K11666" s="2">
        <v>375.21</v>
      </c>
      <c r="L11666" t="s">
        <v>39</v>
      </c>
      <c r="M11666">
        <f>YEAR(Table1[[#This Row],[order_date]])</f>
        <v>2024</v>
      </c>
      <c r="N11666">
        <f>MONTH(Table1[[#This Row],[order_date]])</f>
        <v>8</v>
      </c>
      <c r="O11666" s="3">
        <f>Table1[[#This Row],[sales]]-Table1[[#This Row],[profit]]</f>
        <v>3013.2</v>
      </c>
      <c r="P11666" s="3">
        <f>Table1[[#This Row],[sales]]*Table1[[#This Row],[quantity]]</f>
        <v>6776.82</v>
      </c>
      <c r="Q11666" s="9">
        <f>Table1[[#This Row],[delivery_date]]-Table1[[#This Row],[order_date]]</f>
        <v>4</v>
      </c>
    </row>
    <row r="11667" spans="1:17" x14ac:dyDescent="0.35">
      <c r="A11667" t="s">
        <v>11698</v>
      </c>
      <c r="B11667" t="s">
        <v>19</v>
      </c>
      <c r="C11667" t="s">
        <v>33</v>
      </c>
      <c r="D11667" s="2">
        <v>2095.66</v>
      </c>
      <c r="E11667">
        <v>0.26</v>
      </c>
      <c r="F11667">
        <v>5</v>
      </c>
      <c r="G11667" s="1">
        <v>45015</v>
      </c>
      <c r="H11667" s="1">
        <v>45019</v>
      </c>
      <c r="I11667" t="s">
        <v>31</v>
      </c>
      <c r="J11667" t="s">
        <v>27</v>
      </c>
      <c r="K11667" s="2">
        <v>451.63</v>
      </c>
      <c r="L11667" t="s">
        <v>34</v>
      </c>
      <c r="M11667">
        <f>YEAR(Table1[[#This Row],[order_date]])</f>
        <v>2023</v>
      </c>
      <c r="N11667">
        <f>MONTH(Table1[[#This Row],[order_date]])</f>
        <v>3</v>
      </c>
      <c r="O11667" s="3">
        <f>Table1[[#This Row],[sales]]-Table1[[#This Row],[profit]]</f>
        <v>1644.0299999999997</v>
      </c>
      <c r="P11667" s="3">
        <f>Table1[[#This Row],[sales]]*Table1[[#This Row],[quantity]]</f>
        <v>10478.299999999999</v>
      </c>
      <c r="Q11667" s="9">
        <f>Table1[[#This Row],[delivery_date]]-Table1[[#This Row],[order_date]]</f>
        <v>4</v>
      </c>
    </row>
    <row r="11668" spans="1:17" x14ac:dyDescent="0.35">
      <c r="A11668" t="s">
        <v>11699</v>
      </c>
      <c r="B11668" t="s">
        <v>25</v>
      </c>
      <c r="C11668" t="s">
        <v>14</v>
      </c>
      <c r="D11668" s="2">
        <v>2785.69</v>
      </c>
      <c r="E11668">
        <v>0.34</v>
      </c>
      <c r="F11668">
        <v>5</v>
      </c>
      <c r="G11668" s="1">
        <v>45009</v>
      </c>
      <c r="H11668" s="1">
        <v>45011</v>
      </c>
      <c r="I11668" t="s">
        <v>21</v>
      </c>
      <c r="J11668" t="s">
        <v>22</v>
      </c>
      <c r="K11668" s="2">
        <v>345.55</v>
      </c>
      <c r="L11668" t="s">
        <v>23</v>
      </c>
      <c r="M11668">
        <f>YEAR(Table1[[#This Row],[order_date]])</f>
        <v>2023</v>
      </c>
      <c r="N11668">
        <f>MONTH(Table1[[#This Row],[order_date]])</f>
        <v>3</v>
      </c>
      <c r="O11668" s="3">
        <f>Table1[[#This Row],[sales]]-Table1[[#This Row],[profit]]</f>
        <v>2440.14</v>
      </c>
      <c r="P11668" s="3">
        <f>Table1[[#This Row],[sales]]*Table1[[#This Row],[quantity]]</f>
        <v>13928.45</v>
      </c>
      <c r="Q11668" s="9">
        <f>Table1[[#This Row],[delivery_date]]-Table1[[#This Row],[order_date]]</f>
        <v>2</v>
      </c>
    </row>
    <row r="11669" spans="1:17" x14ac:dyDescent="0.35">
      <c r="A11669" t="s">
        <v>11700</v>
      </c>
      <c r="B11669" t="s">
        <v>41</v>
      </c>
      <c r="C11669" t="s">
        <v>36</v>
      </c>
      <c r="D11669" s="2">
        <v>2990.03</v>
      </c>
      <c r="E11669">
        <v>0.34</v>
      </c>
      <c r="F11669">
        <v>8</v>
      </c>
      <c r="G11669" s="1">
        <v>45464</v>
      </c>
      <c r="H11669" s="1">
        <v>45465</v>
      </c>
      <c r="I11669" t="s">
        <v>31</v>
      </c>
      <c r="J11669" t="s">
        <v>16</v>
      </c>
      <c r="K11669" s="2">
        <v>739.89</v>
      </c>
      <c r="L11669" t="s">
        <v>34</v>
      </c>
      <c r="M11669">
        <f>YEAR(Table1[[#This Row],[order_date]])</f>
        <v>2024</v>
      </c>
      <c r="N11669">
        <f>MONTH(Table1[[#This Row],[order_date]])</f>
        <v>6</v>
      </c>
      <c r="O11669" s="3">
        <f>Table1[[#This Row],[sales]]-Table1[[#This Row],[profit]]</f>
        <v>2250.1400000000003</v>
      </c>
      <c r="P11669" s="3">
        <f>Table1[[#This Row],[sales]]*Table1[[#This Row],[quantity]]</f>
        <v>23920.240000000002</v>
      </c>
      <c r="Q11669" s="9">
        <f>Table1[[#This Row],[delivery_date]]-Table1[[#This Row],[order_date]]</f>
        <v>1</v>
      </c>
    </row>
    <row r="11670" spans="1:17" x14ac:dyDescent="0.35">
      <c r="A11670" t="s">
        <v>11701</v>
      </c>
      <c r="B11670" t="s">
        <v>13</v>
      </c>
      <c r="C11670" t="s">
        <v>14</v>
      </c>
      <c r="D11670" s="2">
        <v>1410.04</v>
      </c>
      <c r="E11670">
        <v>0.13</v>
      </c>
      <c r="F11670">
        <v>6</v>
      </c>
      <c r="G11670" s="1">
        <v>45413</v>
      </c>
      <c r="H11670" s="1">
        <v>45417</v>
      </c>
      <c r="I11670" t="s">
        <v>15</v>
      </c>
      <c r="J11670" t="s">
        <v>22</v>
      </c>
      <c r="K11670" s="2">
        <v>330.02</v>
      </c>
      <c r="L11670" t="s">
        <v>48</v>
      </c>
      <c r="M11670">
        <f>YEAR(Table1[[#This Row],[order_date]])</f>
        <v>2024</v>
      </c>
      <c r="N11670">
        <f>MONTH(Table1[[#This Row],[order_date]])</f>
        <v>5</v>
      </c>
      <c r="O11670" s="3">
        <f>Table1[[#This Row],[sales]]-Table1[[#This Row],[profit]]</f>
        <v>1080.02</v>
      </c>
      <c r="P11670" s="3">
        <f>Table1[[#This Row],[sales]]*Table1[[#This Row],[quantity]]</f>
        <v>8460.24</v>
      </c>
      <c r="Q11670" s="9">
        <f>Table1[[#This Row],[delivery_date]]-Table1[[#This Row],[order_date]]</f>
        <v>4</v>
      </c>
    </row>
    <row r="11671" spans="1:17" x14ac:dyDescent="0.35">
      <c r="A11671" t="s">
        <v>11702</v>
      </c>
      <c r="B11671" t="s">
        <v>19</v>
      </c>
      <c r="C11671" t="s">
        <v>26</v>
      </c>
      <c r="D11671" s="2">
        <v>1764.71</v>
      </c>
      <c r="E11671">
        <v>0.05</v>
      </c>
      <c r="F11671">
        <v>7</v>
      </c>
      <c r="G11671" s="1">
        <v>45386</v>
      </c>
      <c r="H11671" s="1">
        <v>45393</v>
      </c>
      <c r="I11671" t="s">
        <v>15</v>
      </c>
      <c r="J11671" t="s">
        <v>22</v>
      </c>
      <c r="K11671" s="2">
        <v>310.44</v>
      </c>
      <c r="L11671" t="s">
        <v>39</v>
      </c>
      <c r="M11671">
        <f>YEAR(Table1[[#This Row],[order_date]])</f>
        <v>2024</v>
      </c>
      <c r="N11671">
        <f>MONTH(Table1[[#This Row],[order_date]])</f>
        <v>4</v>
      </c>
      <c r="O11671" s="3">
        <f>Table1[[#This Row],[sales]]-Table1[[#This Row],[profit]]</f>
        <v>1454.27</v>
      </c>
      <c r="P11671" s="3">
        <f>Table1[[#This Row],[sales]]*Table1[[#This Row],[quantity]]</f>
        <v>12352.970000000001</v>
      </c>
      <c r="Q11671" s="9">
        <f>Table1[[#This Row],[delivery_date]]-Table1[[#This Row],[order_date]]</f>
        <v>7</v>
      </c>
    </row>
    <row r="11672" spans="1:17" x14ac:dyDescent="0.35">
      <c r="A11672" t="s">
        <v>11703</v>
      </c>
      <c r="B11672" t="s">
        <v>41</v>
      </c>
      <c r="C11672" t="s">
        <v>14</v>
      </c>
      <c r="D11672" s="2">
        <v>188.45</v>
      </c>
      <c r="E11672">
        <v>0.16</v>
      </c>
      <c r="F11672">
        <v>8</v>
      </c>
      <c r="G11672" s="1">
        <v>45206</v>
      </c>
      <c r="H11672" s="1">
        <v>45207</v>
      </c>
      <c r="I11672" t="s">
        <v>21</v>
      </c>
      <c r="J11672" t="s">
        <v>16</v>
      </c>
      <c r="K11672" s="2">
        <v>46.61</v>
      </c>
      <c r="L11672" t="s">
        <v>48</v>
      </c>
      <c r="M11672">
        <f>YEAR(Table1[[#This Row],[order_date]])</f>
        <v>2023</v>
      </c>
      <c r="N11672">
        <f>MONTH(Table1[[#This Row],[order_date]])</f>
        <v>10</v>
      </c>
      <c r="O11672" s="3">
        <f>Table1[[#This Row],[sales]]-Table1[[#This Row],[profit]]</f>
        <v>141.83999999999997</v>
      </c>
      <c r="P11672" s="3">
        <f>Table1[[#This Row],[sales]]*Table1[[#This Row],[quantity]]</f>
        <v>1507.6</v>
      </c>
      <c r="Q11672" s="9">
        <f>Table1[[#This Row],[delivery_date]]-Table1[[#This Row],[order_date]]</f>
        <v>1</v>
      </c>
    </row>
    <row r="11673" spans="1:17" x14ac:dyDescent="0.35">
      <c r="A11673" t="s">
        <v>11704</v>
      </c>
      <c r="B11673" t="s">
        <v>25</v>
      </c>
      <c r="C11673" t="s">
        <v>33</v>
      </c>
      <c r="D11673" s="2">
        <v>4275.58</v>
      </c>
      <c r="E11673">
        <v>0.25</v>
      </c>
      <c r="F11673">
        <v>9</v>
      </c>
      <c r="G11673" s="1">
        <v>45113</v>
      </c>
      <c r="H11673" s="1">
        <v>45119</v>
      </c>
      <c r="I11673" t="s">
        <v>21</v>
      </c>
      <c r="J11673" t="s">
        <v>22</v>
      </c>
      <c r="K11673" s="2">
        <v>385.38</v>
      </c>
      <c r="L11673" t="s">
        <v>23</v>
      </c>
      <c r="M11673">
        <f>YEAR(Table1[[#This Row],[order_date]])</f>
        <v>2023</v>
      </c>
      <c r="N11673">
        <f>MONTH(Table1[[#This Row],[order_date]])</f>
        <v>7</v>
      </c>
      <c r="O11673" s="3">
        <f>Table1[[#This Row],[sales]]-Table1[[#This Row],[profit]]</f>
        <v>3890.2</v>
      </c>
      <c r="P11673" s="3">
        <f>Table1[[#This Row],[sales]]*Table1[[#This Row],[quantity]]</f>
        <v>38480.22</v>
      </c>
      <c r="Q11673" s="9">
        <f>Table1[[#This Row],[delivery_date]]-Table1[[#This Row],[order_date]]</f>
        <v>6</v>
      </c>
    </row>
    <row r="11674" spans="1:17" x14ac:dyDescent="0.35">
      <c r="A11674" t="s">
        <v>11705</v>
      </c>
      <c r="B11674" t="s">
        <v>41</v>
      </c>
      <c r="C11674" t="s">
        <v>20</v>
      </c>
      <c r="D11674" s="2">
        <v>3804.32</v>
      </c>
      <c r="E11674">
        <v>0.31</v>
      </c>
      <c r="F11674">
        <v>4</v>
      </c>
      <c r="G11674" s="1">
        <v>45327</v>
      </c>
      <c r="H11674" s="1">
        <v>45328</v>
      </c>
      <c r="I11674" t="s">
        <v>21</v>
      </c>
      <c r="J11674" t="s">
        <v>16</v>
      </c>
      <c r="K11674" s="2">
        <v>964.6</v>
      </c>
      <c r="L11674" t="s">
        <v>48</v>
      </c>
      <c r="M11674">
        <f>YEAR(Table1[[#This Row],[order_date]])</f>
        <v>2024</v>
      </c>
      <c r="N11674">
        <f>MONTH(Table1[[#This Row],[order_date]])</f>
        <v>2</v>
      </c>
      <c r="O11674" s="3">
        <f>Table1[[#This Row],[sales]]-Table1[[#This Row],[profit]]</f>
        <v>2839.7200000000003</v>
      </c>
      <c r="P11674" s="3">
        <f>Table1[[#This Row],[sales]]*Table1[[#This Row],[quantity]]</f>
        <v>15217.28</v>
      </c>
      <c r="Q11674" s="9">
        <f>Table1[[#This Row],[delivery_date]]-Table1[[#This Row],[order_date]]</f>
        <v>1</v>
      </c>
    </row>
    <row r="11675" spans="1:17" x14ac:dyDescent="0.35">
      <c r="A11675" t="s">
        <v>11706</v>
      </c>
      <c r="B11675" t="s">
        <v>19</v>
      </c>
      <c r="C11675" t="s">
        <v>20</v>
      </c>
      <c r="D11675" s="2">
        <v>999.3</v>
      </c>
      <c r="E11675">
        <v>0.14000000000000001</v>
      </c>
      <c r="F11675">
        <v>5</v>
      </c>
      <c r="G11675" s="1">
        <v>45519</v>
      </c>
      <c r="H11675" s="1">
        <v>45523</v>
      </c>
      <c r="I11675" t="s">
        <v>21</v>
      </c>
      <c r="J11675" t="s">
        <v>22</v>
      </c>
      <c r="K11675" s="2">
        <v>100.56</v>
      </c>
      <c r="L11675" t="s">
        <v>23</v>
      </c>
      <c r="M11675">
        <f>YEAR(Table1[[#This Row],[order_date]])</f>
        <v>2024</v>
      </c>
      <c r="N11675">
        <f>MONTH(Table1[[#This Row],[order_date]])</f>
        <v>8</v>
      </c>
      <c r="O11675" s="3">
        <f>Table1[[#This Row],[sales]]-Table1[[#This Row],[profit]]</f>
        <v>898.74</v>
      </c>
      <c r="P11675" s="3">
        <f>Table1[[#This Row],[sales]]*Table1[[#This Row],[quantity]]</f>
        <v>4996.5</v>
      </c>
      <c r="Q11675" s="9">
        <f>Table1[[#This Row],[delivery_date]]-Table1[[#This Row],[order_date]]</f>
        <v>4</v>
      </c>
    </row>
    <row r="11676" spans="1:17" x14ac:dyDescent="0.35">
      <c r="A11676" t="s">
        <v>11707</v>
      </c>
      <c r="B11676" t="s">
        <v>25</v>
      </c>
      <c r="C11676" t="s">
        <v>33</v>
      </c>
      <c r="D11676" s="2">
        <v>1874.04</v>
      </c>
      <c r="E11676">
        <v>0.09</v>
      </c>
      <c r="F11676">
        <v>4</v>
      </c>
      <c r="G11676" s="1">
        <v>45417</v>
      </c>
      <c r="H11676" s="1">
        <v>45423</v>
      </c>
      <c r="I11676" t="s">
        <v>15</v>
      </c>
      <c r="J11676" t="s">
        <v>22</v>
      </c>
      <c r="K11676" s="2">
        <v>415.98</v>
      </c>
      <c r="L11676" t="s">
        <v>34</v>
      </c>
      <c r="M11676">
        <f>YEAR(Table1[[#This Row],[order_date]])</f>
        <v>2024</v>
      </c>
      <c r="N11676">
        <f>MONTH(Table1[[#This Row],[order_date]])</f>
        <v>5</v>
      </c>
      <c r="O11676" s="3">
        <f>Table1[[#This Row],[sales]]-Table1[[#This Row],[profit]]</f>
        <v>1458.06</v>
      </c>
      <c r="P11676" s="3">
        <f>Table1[[#This Row],[sales]]*Table1[[#This Row],[quantity]]</f>
        <v>7496.16</v>
      </c>
      <c r="Q11676" s="9">
        <f>Table1[[#This Row],[delivery_date]]-Table1[[#This Row],[order_date]]</f>
        <v>6</v>
      </c>
    </row>
    <row r="11677" spans="1:17" x14ac:dyDescent="0.35">
      <c r="A11677" t="s">
        <v>11708</v>
      </c>
      <c r="B11677" t="s">
        <v>19</v>
      </c>
      <c r="C11677" t="s">
        <v>20</v>
      </c>
      <c r="D11677" s="2">
        <v>2163.2399999999998</v>
      </c>
      <c r="E11677">
        <v>0.42</v>
      </c>
      <c r="F11677">
        <v>9</v>
      </c>
      <c r="G11677" s="1">
        <v>45567</v>
      </c>
      <c r="H11677" s="1">
        <v>45569</v>
      </c>
      <c r="I11677" t="s">
        <v>31</v>
      </c>
      <c r="J11677" t="s">
        <v>22</v>
      </c>
      <c r="K11677" s="2">
        <v>484.16</v>
      </c>
      <c r="L11677" t="s">
        <v>39</v>
      </c>
      <c r="M11677">
        <f>YEAR(Table1[[#This Row],[order_date]])</f>
        <v>2024</v>
      </c>
      <c r="N11677">
        <f>MONTH(Table1[[#This Row],[order_date]])</f>
        <v>10</v>
      </c>
      <c r="O11677" s="3">
        <f>Table1[[#This Row],[sales]]-Table1[[#This Row],[profit]]</f>
        <v>1679.0799999999997</v>
      </c>
      <c r="P11677" s="3">
        <f>Table1[[#This Row],[sales]]*Table1[[#This Row],[quantity]]</f>
        <v>19469.159999999996</v>
      </c>
      <c r="Q11677" s="9">
        <f>Table1[[#This Row],[delivery_date]]-Table1[[#This Row],[order_date]]</f>
        <v>2</v>
      </c>
    </row>
    <row r="11678" spans="1:17" x14ac:dyDescent="0.35">
      <c r="A11678" t="s">
        <v>11709</v>
      </c>
      <c r="B11678" t="s">
        <v>41</v>
      </c>
      <c r="C11678" t="s">
        <v>33</v>
      </c>
      <c r="D11678" s="2">
        <v>1738.46</v>
      </c>
      <c r="E11678">
        <v>0.43</v>
      </c>
      <c r="F11678">
        <v>2</v>
      </c>
      <c r="G11678" s="1">
        <v>45065</v>
      </c>
      <c r="H11678" s="1">
        <v>45068</v>
      </c>
      <c r="I11678" t="s">
        <v>31</v>
      </c>
      <c r="J11678" t="s">
        <v>16</v>
      </c>
      <c r="K11678" s="2">
        <v>351.91</v>
      </c>
      <c r="L11678" t="s">
        <v>23</v>
      </c>
      <c r="M11678">
        <f>YEAR(Table1[[#This Row],[order_date]])</f>
        <v>2023</v>
      </c>
      <c r="N11678">
        <f>MONTH(Table1[[#This Row],[order_date]])</f>
        <v>5</v>
      </c>
      <c r="O11678" s="3">
        <f>Table1[[#This Row],[sales]]-Table1[[#This Row],[profit]]</f>
        <v>1386.55</v>
      </c>
      <c r="P11678" s="3">
        <f>Table1[[#This Row],[sales]]*Table1[[#This Row],[quantity]]</f>
        <v>3476.92</v>
      </c>
      <c r="Q11678" s="9">
        <f>Table1[[#This Row],[delivery_date]]-Table1[[#This Row],[order_date]]</f>
        <v>3</v>
      </c>
    </row>
    <row r="11679" spans="1:17" x14ac:dyDescent="0.35">
      <c r="A11679" t="s">
        <v>11710</v>
      </c>
      <c r="B11679" t="s">
        <v>13</v>
      </c>
      <c r="C11679" t="s">
        <v>36</v>
      </c>
      <c r="D11679" s="2">
        <v>4011.39</v>
      </c>
      <c r="E11679">
        <v>0.14000000000000001</v>
      </c>
      <c r="F11679">
        <v>8</v>
      </c>
      <c r="G11679" s="1">
        <v>45202</v>
      </c>
      <c r="H11679" s="1">
        <v>45205</v>
      </c>
      <c r="I11679" t="s">
        <v>31</v>
      </c>
      <c r="J11679" t="s">
        <v>22</v>
      </c>
      <c r="K11679" s="2">
        <v>746.72</v>
      </c>
      <c r="L11679" t="s">
        <v>34</v>
      </c>
      <c r="M11679">
        <f>YEAR(Table1[[#This Row],[order_date]])</f>
        <v>2023</v>
      </c>
      <c r="N11679">
        <f>MONTH(Table1[[#This Row],[order_date]])</f>
        <v>10</v>
      </c>
      <c r="O11679" s="3">
        <f>Table1[[#This Row],[sales]]-Table1[[#This Row],[profit]]</f>
        <v>3264.67</v>
      </c>
      <c r="P11679" s="3">
        <f>Table1[[#This Row],[sales]]*Table1[[#This Row],[quantity]]</f>
        <v>32091.119999999999</v>
      </c>
      <c r="Q11679" s="9">
        <f>Table1[[#This Row],[delivery_date]]-Table1[[#This Row],[order_date]]</f>
        <v>3</v>
      </c>
    </row>
    <row r="11680" spans="1:17" x14ac:dyDescent="0.35">
      <c r="A11680" t="s">
        <v>11711</v>
      </c>
      <c r="B11680" t="s">
        <v>13</v>
      </c>
      <c r="C11680" t="s">
        <v>14</v>
      </c>
      <c r="D11680" s="2">
        <v>3654.56</v>
      </c>
      <c r="E11680">
        <v>0.28000000000000003</v>
      </c>
      <c r="F11680">
        <v>7</v>
      </c>
      <c r="G11680" s="1">
        <v>45469</v>
      </c>
      <c r="H11680" s="1">
        <v>45471</v>
      </c>
      <c r="I11680" t="s">
        <v>31</v>
      </c>
      <c r="J11680" t="s">
        <v>27</v>
      </c>
      <c r="K11680" s="2">
        <v>988.32</v>
      </c>
      <c r="L11680" t="s">
        <v>17</v>
      </c>
      <c r="M11680">
        <f>YEAR(Table1[[#This Row],[order_date]])</f>
        <v>2024</v>
      </c>
      <c r="N11680">
        <f>MONTH(Table1[[#This Row],[order_date]])</f>
        <v>6</v>
      </c>
      <c r="O11680" s="3">
        <f>Table1[[#This Row],[sales]]-Table1[[#This Row],[profit]]</f>
        <v>2666.24</v>
      </c>
      <c r="P11680" s="3">
        <f>Table1[[#This Row],[sales]]*Table1[[#This Row],[quantity]]</f>
        <v>25581.919999999998</v>
      </c>
      <c r="Q11680" s="9">
        <f>Table1[[#This Row],[delivery_date]]-Table1[[#This Row],[order_date]]</f>
        <v>2</v>
      </c>
    </row>
    <row r="11681" spans="1:17" x14ac:dyDescent="0.35">
      <c r="A11681" t="s">
        <v>11712</v>
      </c>
      <c r="B11681" t="s">
        <v>41</v>
      </c>
      <c r="C11681" t="s">
        <v>20</v>
      </c>
      <c r="D11681" s="2">
        <v>3859.08</v>
      </c>
      <c r="E11681">
        <v>0.22</v>
      </c>
      <c r="F11681">
        <v>7</v>
      </c>
      <c r="G11681" s="1">
        <v>45537</v>
      </c>
      <c r="H11681" s="1">
        <v>45542</v>
      </c>
      <c r="I11681" t="s">
        <v>21</v>
      </c>
      <c r="J11681" t="s">
        <v>27</v>
      </c>
      <c r="K11681" s="2">
        <v>837.11</v>
      </c>
      <c r="L11681" t="s">
        <v>39</v>
      </c>
      <c r="M11681">
        <f>YEAR(Table1[[#This Row],[order_date]])</f>
        <v>2024</v>
      </c>
      <c r="N11681">
        <f>MONTH(Table1[[#This Row],[order_date]])</f>
        <v>9</v>
      </c>
      <c r="O11681" s="3">
        <f>Table1[[#This Row],[sales]]-Table1[[#This Row],[profit]]</f>
        <v>3021.97</v>
      </c>
      <c r="P11681" s="3">
        <f>Table1[[#This Row],[sales]]*Table1[[#This Row],[quantity]]</f>
        <v>27013.559999999998</v>
      </c>
      <c r="Q11681" s="9">
        <f>Table1[[#This Row],[delivery_date]]-Table1[[#This Row],[order_date]]</f>
        <v>5</v>
      </c>
    </row>
    <row r="11682" spans="1:17" x14ac:dyDescent="0.35">
      <c r="A11682" t="s">
        <v>11713</v>
      </c>
      <c r="B11682" t="s">
        <v>41</v>
      </c>
      <c r="C11682" t="s">
        <v>36</v>
      </c>
      <c r="D11682" s="2">
        <v>4530.24</v>
      </c>
      <c r="E11682">
        <v>7.0000000000000007E-2</v>
      </c>
      <c r="F11682">
        <v>8</v>
      </c>
      <c r="G11682" s="1">
        <v>45093</v>
      </c>
      <c r="H11682" s="1">
        <v>45100</v>
      </c>
      <c r="I11682" t="s">
        <v>31</v>
      </c>
      <c r="J11682" t="s">
        <v>16</v>
      </c>
      <c r="K11682" s="2">
        <v>626.39</v>
      </c>
      <c r="L11682" t="s">
        <v>17</v>
      </c>
      <c r="M11682">
        <f>YEAR(Table1[[#This Row],[order_date]])</f>
        <v>2023</v>
      </c>
      <c r="N11682">
        <f>MONTH(Table1[[#This Row],[order_date]])</f>
        <v>6</v>
      </c>
      <c r="O11682" s="3">
        <f>Table1[[#This Row],[sales]]-Table1[[#This Row],[profit]]</f>
        <v>3903.85</v>
      </c>
      <c r="P11682" s="3">
        <f>Table1[[#This Row],[sales]]*Table1[[#This Row],[quantity]]</f>
        <v>36241.919999999998</v>
      </c>
      <c r="Q11682" s="9">
        <f>Table1[[#This Row],[delivery_date]]-Table1[[#This Row],[order_date]]</f>
        <v>7</v>
      </c>
    </row>
    <row r="11683" spans="1:17" x14ac:dyDescent="0.35">
      <c r="A11683" t="s">
        <v>11714</v>
      </c>
      <c r="B11683" t="s">
        <v>41</v>
      </c>
      <c r="C11683" t="s">
        <v>20</v>
      </c>
      <c r="D11683" s="2">
        <v>3016.24</v>
      </c>
      <c r="E11683">
        <v>0.47</v>
      </c>
      <c r="F11683">
        <v>1</v>
      </c>
      <c r="G11683" s="1">
        <v>45373</v>
      </c>
      <c r="H11683" s="1">
        <v>45377</v>
      </c>
      <c r="I11683" t="s">
        <v>21</v>
      </c>
      <c r="J11683" t="s">
        <v>16</v>
      </c>
      <c r="K11683" s="2">
        <v>743.16</v>
      </c>
      <c r="L11683" t="s">
        <v>23</v>
      </c>
      <c r="M11683">
        <f>YEAR(Table1[[#This Row],[order_date]])</f>
        <v>2024</v>
      </c>
      <c r="N11683">
        <f>MONTH(Table1[[#This Row],[order_date]])</f>
        <v>3</v>
      </c>
      <c r="O11683" s="3">
        <f>Table1[[#This Row],[sales]]-Table1[[#This Row],[profit]]</f>
        <v>2273.08</v>
      </c>
      <c r="P11683" s="3">
        <f>Table1[[#This Row],[sales]]*Table1[[#This Row],[quantity]]</f>
        <v>3016.24</v>
      </c>
      <c r="Q11683" s="9">
        <f>Table1[[#This Row],[delivery_date]]-Table1[[#This Row],[order_date]]</f>
        <v>4</v>
      </c>
    </row>
    <row r="11684" spans="1:17" x14ac:dyDescent="0.35">
      <c r="A11684" t="s">
        <v>11715</v>
      </c>
      <c r="B11684" t="s">
        <v>25</v>
      </c>
      <c r="C11684" t="s">
        <v>26</v>
      </c>
      <c r="D11684" s="2">
        <v>3111.22</v>
      </c>
      <c r="E11684">
        <v>0</v>
      </c>
      <c r="F11684">
        <v>1</v>
      </c>
      <c r="G11684" s="1">
        <v>44932</v>
      </c>
      <c r="H11684" s="1">
        <v>44938</v>
      </c>
      <c r="I11684" t="s">
        <v>21</v>
      </c>
      <c r="J11684" t="s">
        <v>22</v>
      </c>
      <c r="K11684" s="2">
        <v>322.45</v>
      </c>
      <c r="L11684" t="s">
        <v>17</v>
      </c>
      <c r="M11684">
        <f>YEAR(Table1[[#This Row],[order_date]])</f>
        <v>2023</v>
      </c>
      <c r="N11684">
        <f>MONTH(Table1[[#This Row],[order_date]])</f>
        <v>1</v>
      </c>
      <c r="O11684" s="3">
        <f>Table1[[#This Row],[sales]]-Table1[[#This Row],[profit]]</f>
        <v>2788.77</v>
      </c>
      <c r="P11684" s="3">
        <f>Table1[[#This Row],[sales]]*Table1[[#This Row],[quantity]]</f>
        <v>3111.22</v>
      </c>
      <c r="Q11684" s="9">
        <f>Table1[[#This Row],[delivery_date]]-Table1[[#This Row],[order_date]]</f>
        <v>6</v>
      </c>
    </row>
    <row r="11685" spans="1:17" x14ac:dyDescent="0.35">
      <c r="A11685" t="s">
        <v>11716</v>
      </c>
      <c r="B11685" t="s">
        <v>19</v>
      </c>
      <c r="C11685" t="s">
        <v>33</v>
      </c>
      <c r="D11685" s="2">
        <v>3637.48</v>
      </c>
      <c r="E11685">
        <v>0.09</v>
      </c>
      <c r="F11685">
        <v>7</v>
      </c>
      <c r="G11685" s="1">
        <v>45281</v>
      </c>
      <c r="H11685" s="1">
        <v>45286</v>
      </c>
      <c r="I11685" t="s">
        <v>31</v>
      </c>
      <c r="J11685" t="s">
        <v>27</v>
      </c>
      <c r="K11685" s="2">
        <v>495.07</v>
      </c>
      <c r="L11685" t="s">
        <v>23</v>
      </c>
      <c r="M11685">
        <f>YEAR(Table1[[#This Row],[order_date]])</f>
        <v>2023</v>
      </c>
      <c r="N11685">
        <f>MONTH(Table1[[#This Row],[order_date]])</f>
        <v>12</v>
      </c>
      <c r="O11685" s="3">
        <f>Table1[[#This Row],[sales]]-Table1[[#This Row],[profit]]</f>
        <v>3142.41</v>
      </c>
      <c r="P11685" s="3">
        <f>Table1[[#This Row],[sales]]*Table1[[#This Row],[quantity]]</f>
        <v>25462.36</v>
      </c>
      <c r="Q11685" s="9">
        <f>Table1[[#This Row],[delivery_date]]-Table1[[#This Row],[order_date]]</f>
        <v>5</v>
      </c>
    </row>
    <row r="11686" spans="1:17" x14ac:dyDescent="0.35">
      <c r="A11686" t="s">
        <v>11717</v>
      </c>
      <c r="B11686" t="s">
        <v>19</v>
      </c>
      <c r="C11686" t="s">
        <v>33</v>
      </c>
      <c r="D11686" s="2">
        <v>3438.04</v>
      </c>
      <c r="E11686">
        <v>0.17</v>
      </c>
      <c r="F11686">
        <v>2</v>
      </c>
      <c r="G11686" s="1">
        <v>44979</v>
      </c>
      <c r="H11686" s="1">
        <v>44980</v>
      </c>
      <c r="I11686" t="s">
        <v>31</v>
      </c>
      <c r="J11686" t="s">
        <v>27</v>
      </c>
      <c r="K11686" s="2">
        <v>841.86</v>
      </c>
      <c r="L11686" t="s">
        <v>28</v>
      </c>
      <c r="M11686">
        <f>YEAR(Table1[[#This Row],[order_date]])</f>
        <v>2023</v>
      </c>
      <c r="N11686">
        <f>MONTH(Table1[[#This Row],[order_date]])</f>
        <v>2</v>
      </c>
      <c r="O11686" s="3">
        <f>Table1[[#This Row],[sales]]-Table1[[#This Row],[profit]]</f>
        <v>2596.1799999999998</v>
      </c>
      <c r="P11686" s="3">
        <f>Table1[[#This Row],[sales]]*Table1[[#This Row],[quantity]]</f>
        <v>6876.08</v>
      </c>
      <c r="Q11686" s="9">
        <f>Table1[[#This Row],[delivery_date]]-Table1[[#This Row],[order_date]]</f>
        <v>1</v>
      </c>
    </row>
    <row r="11687" spans="1:17" x14ac:dyDescent="0.35">
      <c r="A11687" t="s">
        <v>11718</v>
      </c>
      <c r="B11687" t="s">
        <v>19</v>
      </c>
      <c r="C11687" t="s">
        <v>36</v>
      </c>
      <c r="D11687" s="2">
        <v>4362.08</v>
      </c>
      <c r="E11687">
        <v>0.43</v>
      </c>
      <c r="F11687">
        <v>4</v>
      </c>
      <c r="G11687" s="1">
        <v>45042</v>
      </c>
      <c r="H11687" s="1">
        <v>45045</v>
      </c>
      <c r="I11687" t="s">
        <v>31</v>
      </c>
      <c r="J11687" t="s">
        <v>27</v>
      </c>
      <c r="K11687" s="2">
        <v>1275.1199999999999</v>
      </c>
      <c r="L11687" t="s">
        <v>17</v>
      </c>
      <c r="M11687">
        <f>YEAR(Table1[[#This Row],[order_date]])</f>
        <v>2023</v>
      </c>
      <c r="N11687">
        <f>MONTH(Table1[[#This Row],[order_date]])</f>
        <v>4</v>
      </c>
      <c r="O11687" s="3">
        <f>Table1[[#This Row],[sales]]-Table1[[#This Row],[profit]]</f>
        <v>3086.96</v>
      </c>
      <c r="P11687" s="3">
        <f>Table1[[#This Row],[sales]]*Table1[[#This Row],[quantity]]</f>
        <v>17448.32</v>
      </c>
      <c r="Q11687" s="9">
        <f>Table1[[#This Row],[delivery_date]]-Table1[[#This Row],[order_date]]</f>
        <v>3</v>
      </c>
    </row>
    <row r="11688" spans="1:17" x14ac:dyDescent="0.35">
      <c r="A11688" t="s">
        <v>11719</v>
      </c>
      <c r="B11688" t="s">
        <v>41</v>
      </c>
      <c r="C11688" t="s">
        <v>26</v>
      </c>
      <c r="D11688" s="2">
        <v>3873.97</v>
      </c>
      <c r="E11688">
        <v>0.39</v>
      </c>
      <c r="F11688">
        <v>6</v>
      </c>
      <c r="G11688" s="1">
        <v>45226</v>
      </c>
      <c r="H11688" s="1">
        <v>45231</v>
      </c>
      <c r="I11688" t="s">
        <v>21</v>
      </c>
      <c r="J11688" t="s">
        <v>22</v>
      </c>
      <c r="K11688" s="2">
        <v>1075.6400000000001</v>
      </c>
      <c r="L11688" t="s">
        <v>17</v>
      </c>
      <c r="M11688">
        <f>YEAR(Table1[[#This Row],[order_date]])</f>
        <v>2023</v>
      </c>
      <c r="N11688">
        <f>MONTH(Table1[[#This Row],[order_date]])</f>
        <v>10</v>
      </c>
      <c r="O11688" s="3">
        <f>Table1[[#This Row],[sales]]-Table1[[#This Row],[profit]]</f>
        <v>2798.33</v>
      </c>
      <c r="P11688" s="3">
        <f>Table1[[#This Row],[sales]]*Table1[[#This Row],[quantity]]</f>
        <v>23243.82</v>
      </c>
      <c r="Q11688" s="9">
        <f>Table1[[#This Row],[delivery_date]]-Table1[[#This Row],[order_date]]</f>
        <v>5</v>
      </c>
    </row>
    <row r="11689" spans="1:17" x14ac:dyDescent="0.35">
      <c r="A11689" t="s">
        <v>11720</v>
      </c>
      <c r="B11689" t="s">
        <v>19</v>
      </c>
      <c r="C11689" t="s">
        <v>14</v>
      </c>
      <c r="D11689" s="2">
        <v>690.25</v>
      </c>
      <c r="E11689">
        <v>0.28999999999999998</v>
      </c>
      <c r="F11689">
        <v>5</v>
      </c>
      <c r="G11689" s="1">
        <v>44991</v>
      </c>
      <c r="H11689" s="1">
        <v>44998</v>
      </c>
      <c r="I11689" t="s">
        <v>21</v>
      </c>
      <c r="J11689" t="s">
        <v>27</v>
      </c>
      <c r="K11689" s="2">
        <v>87.42</v>
      </c>
      <c r="L11689" t="s">
        <v>48</v>
      </c>
      <c r="M11689">
        <f>YEAR(Table1[[#This Row],[order_date]])</f>
        <v>2023</v>
      </c>
      <c r="N11689">
        <f>MONTH(Table1[[#This Row],[order_date]])</f>
        <v>3</v>
      </c>
      <c r="O11689" s="3">
        <f>Table1[[#This Row],[sales]]-Table1[[#This Row],[profit]]</f>
        <v>602.83000000000004</v>
      </c>
      <c r="P11689" s="3">
        <f>Table1[[#This Row],[sales]]*Table1[[#This Row],[quantity]]</f>
        <v>3451.25</v>
      </c>
      <c r="Q11689" s="9">
        <f>Table1[[#This Row],[delivery_date]]-Table1[[#This Row],[order_date]]</f>
        <v>7</v>
      </c>
    </row>
    <row r="11690" spans="1:17" x14ac:dyDescent="0.35">
      <c r="A11690" t="s">
        <v>11721</v>
      </c>
      <c r="B11690" t="s">
        <v>41</v>
      </c>
      <c r="C11690" t="s">
        <v>26</v>
      </c>
      <c r="D11690" s="2">
        <v>4648.96</v>
      </c>
      <c r="E11690">
        <v>0.35</v>
      </c>
      <c r="F11690">
        <v>5</v>
      </c>
      <c r="G11690" s="1">
        <v>45134</v>
      </c>
      <c r="H11690" s="1">
        <v>45135</v>
      </c>
      <c r="I11690" t="s">
        <v>15</v>
      </c>
      <c r="J11690" t="s">
        <v>27</v>
      </c>
      <c r="K11690" s="2">
        <v>1218.1199999999999</v>
      </c>
      <c r="L11690" t="s">
        <v>39</v>
      </c>
      <c r="M11690">
        <f>YEAR(Table1[[#This Row],[order_date]])</f>
        <v>2023</v>
      </c>
      <c r="N11690">
        <f>MONTH(Table1[[#This Row],[order_date]])</f>
        <v>7</v>
      </c>
      <c r="O11690" s="3">
        <f>Table1[[#This Row],[sales]]-Table1[[#This Row],[profit]]</f>
        <v>3430.84</v>
      </c>
      <c r="P11690" s="3">
        <f>Table1[[#This Row],[sales]]*Table1[[#This Row],[quantity]]</f>
        <v>23244.799999999999</v>
      </c>
      <c r="Q11690" s="9">
        <f>Table1[[#This Row],[delivery_date]]-Table1[[#This Row],[order_date]]</f>
        <v>1</v>
      </c>
    </row>
    <row r="11691" spans="1:17" x14ac:dyDescent="0.35">
      <c r="A11691" t="s">
        <v>11722</v>
      </c>
      <c r="B11691" t="s">
        <v>25</v>
      </c>
      <c r="C11691" t="s">
        <v>26</v>
      </c>
      <c r="D11691" s="2">
        <v>3447.19</v>
      </c>
      <c r="E11691">
        <v>0.17</v>
      </c>
      <c r="F11691">
        <v>6</v>
      </c>
      <c r="G11691" s="1">
        <v>45035</v>
      </c>
      <c r="H11691" s="1">
        <v>45036</v>
      </c>
      <c r="I11691" t="s">
        <v>15</v>
      </c>
      <c r="J11691" t="s">
        <v>27</v>
      </c>
      <c r="K11691" s="2">
        <v>641.66</v>
      </c>
      <c r="L11691" t="s">
        <v>17</v>
      </c>
      <c r="M11691">
        <f>YEAR(Table1[[#This Row],[order_date]])</f>
        <v>2023</v>
      </c>
      <c r="N11691">
        <f>MONTH(Table1[[#This Row],[order_date]])</f>
        <v>4</v>
      </c>
      <c r="O11691" s="3">
        <f>Table1[[#This Row],[sales]]-Table1[[#This Row],[profit]]</f>
        <v>2805.53</v>
      </c>
      <c r="P11691" s="3">
        <f>Table1[[#This Row],[sales]]*Table1[[#This Row],[quantity]]</f>
        <v>20683.14</v>
      </c>
      <c r="Q11691" s="9">
        <f>Table1[[#This Row],[delivery_date]]-Table1[[#This Row],[order_date]]</f>
        <v>1</v>
      </c>
    </row>
    <row r="11692" spans="1:17" x14ac:dyDescent="0.35">
      <c r="A11692" t="s">
        <v>11723</v>
      </c>
      <c r="B11692" t="s">
        <v>13</v>
      </c>
      <c r="C11692" t="s">
        <v>14</v>
      </c>
      <c r="D11692" s="2">
        <v>723.02</v>
      </c>
      <c r="E11692">
        <v>0.47</v>
      </c>
      <c r="F11692">
        <v>7</v>
      </c>
      <c r="G11692" s="1">
        <v>45082</v>
      </c>
      <c r="H11692" s="1">
        <v>45084</v>
      </c>
      <c r="I11692" t="s">
        <v>15</v>
      </c>
      <c r="J11692" t="s">
        <v>27</v>
      </c>
      <c r="K11692" s="2">
        <v>115.7</v>
      </c>
      <c r="L11692" t="s">
        <v>48</v>
      </c>
      <c r="M11692">
        <f>YEAR(Table1[[#This Row],[order_date]])</f>
        <v>2023</v>
      </c>
      <c r="N11692">
        <f>MONTH(Table1[[#This Row],[order_date]])</f>
        <v>6</v>
      </c>
      <c r="O11692" s="3">
        <f>Table1[[#This Row],[sales]]-Table1[[#This Row],[profit]]</f>
        <v>607.31999999999994</v>
      </c>
      <c r="P11692" s="3">
        <f>Table1[[#This Row],[sales]]*Table1[[#This Row],[quantity]]</f>
        <v>5061.1399999999994</v>
      </c>
      <c r="Q11692" s="9">
        <f>Table1[[#This Row],[delivery_date]]-Table1[[#This Row],[order_date]]</f>
        <v>2</v>
      </c>
    </row>
    <row r="11693" spans="1:17" x14ac:dyDescent="0.35">
      <c r="A11693" t="s">
        <v>11724</v>
      </c>
      <c r="B11693" t="s">
        <v>41</v>
      </c>
      <c r="C11693" t="s">
        <v>14</v>
      </c>
      <c r="D11693" s="2">
        <v>3882.67</v>
      </c>
      <c r="E11693">
        <v>0.01</v>
      </c>
      <c r="F11693">
        <v>2</v>
      </c>
      <c r="G11693" s="1">
        <v>45510</v>
      </c>
      <c r="H11693" s="1">
        <v>45511</v>
      </c>
      <c r="I11693" t="s">
        <v>21</v>
      </c>
      <c r="J11693" t="s">
        <v>22</v>
      </c>
      <c r="K11693" s="2">
        <v>691.25</v>
      </c>
      <c r="L11693" t="s">
        <v>23</v>
      </c>
      <c r="M11693">
        <f>YEAR(Table1[[#This Row],[order_date]])</f>
        <v>2024</v>
      </c>
      <c r="N11693">
        <f>MONTH(Table1[[#This Row],[order_date]])</f>
        <v>8</v>
      </c>
      <c r="O11693" s="3">
        <f>Table1[[#This Row],[sales]]-Table1[[#This Row],[profit]]</f>
        <v>3191.42</v>
      </c>
      <c r="P11693" s="3">
        <f>Table1[[#This Row],[sales]]*Table1[[#This Row],[quantity]]</f>
        <v>7765.34</v>
      </c>
      <c r="Q11693" s="9">
        <f>Table1[[#This Row],[delivery_date]]-Table1[[#This Row],[order_date]]</f>
        <v>1</v>
      </c>
    </row>
    <row r="11694" spans="1:17" x14ac:dyDescent="0.35">
      <c r="A11694" t="s">
        <v>11725</v>
      </c>
      <c r="B11694" t="s">
        <v>41</v>
      </c>
      <c r="C11694" t="s">
        <v>26</v>
      </c>
      <c r="D11694" s="2">
        <v>1856.22</v>
      </c>
      <c r="E11694">
        <v>0.05</v>
      </c>
      <c r="F11694">
        <v>4</v>
      </c>
      <c r="G11694" s="1">
        <v>45036</v>
      </c>
      <c r="H11694" s="1">
        <v>45041</v>
      </c>
      <c r="I11694" t="s">
        <v>21</v>
      </c>
      <c r="J11694" t="s">
        <v>22</v>
      </c>
      <c r="K11694" s="2">
        <v>418.66</v>
      </c>
      <c r="L11694" t="s">
        <v>34</v>
      </c>
      <c r="M11694">
        <f>YEAR(Table1[[#This Row],[order_date]])</f>
        <v>2023</v>
      </c>
      <c r="N11694">
        <f>MONTH(Table1[[#This Row],[order_date]])</f>
        <v>4</v>
      </c>
      <c r="O11694" s="3">
        <f>Table1[[#This Row],[sales]]-Table1[[#This Row],[profit]]</f>
        <v>1437.56</v>
      </c>
      <c r="P11694" s="3">
        <f>Table1[[#This Row],[sales]]*Table1[[#This Row],[quantity]]</f>
        <v>7424.88</v>
      </c>
      <c r="Q11694" s="9">
        <f>Table1[[#This Row],[delivery_date]]-Table1[[#This Row],[order_date]]</f>
        <v>5</v>
      </c>
    </row>
    <row r="11695" spans="1:17" x14ac:dyDescent="0.35">
      <c r="A11695" t="s">
        <v>11726</v>
      </c>
      <c r="B11695" t="s">
        <v>13</v>
      </c>
      <c r="C11695" t="s">
        <v>20</v>
      </c>
      <c r="D11695" s="2">
        <v>4049.29</v>
      </c>
      <c r="E11695">
        <v>0.46</v>
      </c>
      <c r="F11695">
        <v>7</v>
      </c>
      <c r="G11695" s="1">
        <v>44956</v>
      </c>
      <c r="H11695" s="1">
        <v>44957</v>
      </c>
      <c r="I11695" t="s">
        <v>31</v>
      </c>
      <c r="J11695" t="s">
        <v>16</v>
      </c>
      <c r="K11695" s="2">
        <v>679.68</v>
      </c>
      <c r="L11695" t="s">
        <v>34</v>
      </c>
      <c r="M11695">
        <f>YEAR(Table1[[#This Row],[order_date]])</f>
        <v>2023</v>
      </c>
      <c r="N11695">
        <f>MONTH(Table1[[#This Row],[order_date]])</f>
        <v>1</v>
      </c>
      <c r="O11695" s="3">
        <f>Table1[[#This Row],[sales]]-Table1[[#This Row],[profit]]</f>
        <v>3369.61</v>
      </c>
      <c r="P11695" s="3">
        <f>Table1[[#This Row],[sales]]*Table1[[#This Row],[quantity]]</f>
        <v>28345.03</v>
      </c>
      <c r="Q11695" s="9">
        <f>Table1[[#This Row],[delivery_date]]-Table1[[#This Row],[order_date]]</f>
        <v>1</v>
      </c>
    </row>
    <row r="11696" spans="1:17" x14ac:dyDescent="0.35">
      <c r="A11696" t="s">
        <v>11727</v>
      </c>
      <c r="B11696" t="s">
        <v>13</v>
      </c>
      <c r="C11696" t="s">
        <v>20</v>
      </c>
      <c r="D11696" s="2">
        <v>4781.49</v>
      </c>
      <c r="E11696">
        <v>0.47</v>
      </c>
      <c r="F11696">
        <v>5</v>
      </c>
      <c r="G11696" s="1">
        <v>45345</v>
      </c>
      <c r="H11696" s="1">
        <v>45352</v>
      </c>
      <c r="I11696" t="s">
        <v>15</v>
      </c>
      <c r="J11696" t="s">
        <v>22</v>
      </c>
      <c r="K11696" s="2">
        <v>314.36</v>
      </c>
      <c r="L11696" t="s">
        <v>39</v>
      </c>
      <c r="M11696">
        <f>YEAR(Table1[[#This Row],[order_date]])</f>
        <v>2024</v>
      </c>
      <c r="N11696">
        <f>MONTH(Table1[[#This Row],[order_date]])</f>
        <v>2</v>
      </c>
      <c r="O11696" s="3">
        <f>Table1[[#This Row],[sales]]-Table1[[#This Row],[profit]]</f>
        <v>4467.13</v>
      </c>
      <c r="P11696" s="3">
        <f>Table1[[#This Row],[sales]]*Table1[[#This Row],[quantity]]</f>
        <v>23907.449999999997</v>
      </c>
      <c r="Q11696" s="9">
        <f>Table1[[#This Row],[delivery_date]]-Table1[[#This Row],[order_date]]</f>
        <v>7</v>
      </c>
    </row>
    <row r="11697" spans="1:17" x14ac:dyDescent="0.35">
      <c r="A11697" t="s">
        <v>11728</v>
      </c>
      <c r="B11697" t="s">
        <v>25</v>
      </c>
      <c r="C11697" t="s">
        <v>26</v>
      </c>
      <c r="D11697" s="2">
        <v>1350.69</v>
      </c>
      <c r="E11697">
        <v>0.25</v>
      </c>
      <c r="F11697">
        <v>9</v>
      </c>
      <c r="G11697" s="1">
        <v>45316</v>
      </c>
      <c r="H11697" s="1">
        <v>45320</v>
      </c>
      <c r="I11697" t="s">
        <v>15</v>
      </c>
      <c r="J11697" t="s">
        <v>22</v>
      </c>
      <c r="K11697" s="2">
        <v>82.76</v>
      </c>
      <c r="L11697" t="s">
        <v>17</v>
      </c>
      <c r="M11697">
        <f>YEAR(Table1[[#This Row],[order_date]])</f>
        <v>2024</v>
      </c>
      <c r="N11697">
        <f>MONTH(Table1[[#This Row],[order_date]])</f>
        <v>1</v>
      </c>
      <c r="O11697" s="3">
        <f>Table1[[#This Row],[sales]]-Table1[[#This Row],[profit]]</f>
        <v>1267.93</v>
      </c>
      <c r="P11697" s="3">
        <f>Table1[[#This Row],[sales]]*Table1[[#This Row],[quantity]]</f>
        <v>12156.210000000001</v>
      </c>
      <c r="Q11697" s="9">
        <f>Table1[[#This Row],[delivery_date]]-Table1[[#This Row],[order_date]]</f>
        <v>4</v>
      </c>
    </row>
    <row r="11698" spans="1:17" x14ac:dyDescent="0.35">
      <c r="A11698" t="s">
        <v>11729</v>
      </c>
      <c r="B11698" t="s">
        <v>19</v>
      </c>
      <c r="C11698" t="s">
        <v>20</v>
      </c>
      <c r="D11698" s="2">
        <v>4301.3100000000004</v>
      </c>
      <c r="E11698">
        <v>0.28999999999999998</v>
      </c>
      <c r="F11698">
        <v>6</v>
      </c>
      <c r="G11698" s="1">
        <v>45284</v>
      </c>
      <c r="H11698" s="1">
        <v>45290</v>
      </c>
      <c r="I11698" t="s">
        <v>21</v>
      </c>
      <c r="J11698" t="s">
        <v>27</v>
      </c>
      <c r="K11698" s="2">
        <v>727.7</v>
      </c>
      <c r="L11698" t="s">
        <v>28</v>
      </c>
      <c r="M11698">
        <f>YEAR(Table1[[#This Row],[order_date]])</f>
        <v>2023</v>
      </c>
      <c r="N11698">
        <f>MONTH(Table1[[#This Row],[order_date]])</f>
        <v>12</v>
      </c>
      <c r="O11698" s="3">
        <f>Table1[[#This Row],[sales]]-Table1[[#This Row],[profit]]</f>
        <v>3573.6100000000006</v>
      </c>
      <c r="P11698" s="3">
        <f>Table1[[#This Row],[sales]]*Table1[[#This Row],[quantity]]</f>
        <v>25807.86</v>
      </c>
      <c r="Q11698" s="9">
        <f>Table1[[#This Row],[delivery_date]]-Table1[[#This Row],[order_date]]</f>
        <v>6</v>
      </c>
    </row>
    <row r="11699" spans="1:17" x14ac:dyDescent="0.35">
      <c r="A11699" t="s">
        <v>11730</v>
      </c>
      <c r="B11699" t="s">
        <v>41</v>
      </c>
      <c r="C11699" t="s">
        <v>14</v>
      </c>
      <c r="D11699" s="2">
        <v>3890.45</v>
      </c>
      <c r="E11699">
        <v>0.45</v>
      </c>
      <c r="F11699">
        <v>4</v>
      </c>
      <c r="G11699" s="1">
        <v>45523</v>
      </c>
      <c r="H11699" s="1">
        <v>45525</v>
      </c>
      <c r="I11699" t="s">
        <v>31</v>
      </c>
      <c r="J11699" t="s">
        <v>16</v>
      </c>
      <c r="K11699" s="2">
        <v>624.85</v>
      </c>
      <c r="L11699" t="s">
        <v>28</v>
      </c>
      <c r="M11699">
        <f>YEAR(Table1[[#This Row],[order_date]])</f>
        <v>2024</v>
      </c>
      <c r="N11699">
        <f>MONTH(Table1[[#This Row],[order_date]])</f>
        <v>8</v>
      </c>
      <c r="O11699" s="3">
        <f>Table1[[#This Row],[sales]]-Table1[[#This Row],[profit]]</f>
        <v>3265.6</v>
      </c>
      <c r="P11699" s="3">
        <f>Table1[[#This Row],[sales]]*Table1[[#This Row],[quantity]]</f>
        <v>15561.8</v>
      </c>
      <c r="Q11699" s="9">
        <f>Table1[[#This Row],[delivery_date]]-Table1[[#This Row],[order_date]]</f>
        <v>2</v>
      </c>
    </row>
    <row r="11700" spans="1:17" x14ac:dyDescent="0.35">
      <c r="A11700" t="s">
        <v>11731</v>
      </c>
      <c r="B11700" t="s">
        <v>19</v>
      </c>
      <c r="C11700" t="s">
        <v>14</v>
      </c>
      <c r="D11700" s="2">
        <v>3388.81</v>
      </c>
      <c r="E11700">
        <v>0.43</v>
      </c>
      <c r="F11700">
        <v>4</v>
      </c>
      <c r="G11700" s="1">
        <v>45468</v>
      </c>
      <c r="H11700" s="1">
        <v>45472</v>
      </c>
      <c r="I11700" t="s">
        <v>15</v>
      </c>
      <c r="J11700" t="s">
        <v>22</v>
      </c>
      <c r="K11700" s="2">
        <v>850.9</v>
      </c>
      <c r="L11700" t="s">
        <v>17</v>
      </c>
      <c r="M11700">
        <f>YEAR(Table1[[#This Row],[order_date]])</f>
        <v>2024</v>
      </c>
      <c r="N11700">
        <f>MONTH(Table1[[#This Row],[order_date]])</f>
        <v>6</v>
      </c>
      <c r="O11700" s="3">
        <f>Table1[[#This Row],[sales]]-Table1[[#This Row],[profit]]</f>
        <v>2537.91</v>
      </c>
      <c r="P11700" s="3">
        <f>Table1[[#This Row],[sales]]*Table1[[#This Row],[quantity]]</f>
        <v>13555.24</v>
      </c>
      <c r="Q11700" s="9">
        <f>Table1[[#This Row],[delivery_date]]-Table1[[#This Row],[order_date]]</f>
        <v>4</v>
      </c>
    </row>
    <row r="11701" spans="1:17" x14ac:dyDescent="0.35">
      <c r="A11701" t="s">
        <v>11732</v>
      </c>
      <c r="B11701" t="s">
        <v>41</v>
      </c>
      <c r="C11701" t="s">
        <v>20</v>
      </c>
      <c r="D11701" s="2">
        <v>1986.11</v>
      </c>
      <c r="E11701">
        <v>0.43</v>
      </c>
      <c r="F11701">
        <v>3</v>
      </c>
      <c r="G11701" s="1">
        <v>45307</v>
      </c>
      <c r="H11701" s="1">
        <v>45312</v>
      </c>
      <c r="I11701" t="s">
        <v>15</v>
      </c>
      <c r="J11701" t="s">
        <v>16</v>
      </c>
      <c r="K11701" s="2">
        <v>209.96</v>
      </c>
      <c r="L11701" t="s">
        <v>34</v>
      </c>
      <c r="M11701">
        <f>YEAR(Table1[[#This Row],[order_date]])</f>
        <v>2024</v>
      </c>
      <c r="N11701">
        <f>MONTH(Table1[[#This Row],[order_date]])</f>
        <v>1</v>
      </c>
      <c r="O11701" s="3">
        <f>Table1[[#This Row],[sales]]-Table1[[#This Row],[profit]]</f>
        <v>1776.1499999999999</v>
      </c>
      <c r="P11701" s="3">
        <f>Table1[[#This Row],[sales]]*Table1[[#This Row],[quantity]]</f>
        <v>5958.33</v>
      </c>
      <c r="Q11701" s="9">
        <f>Table1[[#This Row],[delivery_date]]-Table1[[#This Row],[order_date]]</f>
        <v>5</v>
      </c>
    </row>
    <row r="11702" spans="1:17" x14ac:dyDescent="0.35">
      <c r="A11702" t="s">
        <v>11733</v>
      </c>
      <c r="B11702" t="s">
        <v>25</v>
      </c>
      <c r="C11702" t="s">
        <v>14</v>
      </c>
      <c r="D11702" s="2">
        <v>638.32000000000005</v>
      </c>
      <c r="E11702">
        <v>0.19</v>
      </c>
      <c r="F11702">
        <v>6</v>
      </c>
      <c r="G11702" s="1">
        <v>45657</v>
      </c>
      <c r="H11702" s="1">
        <v>45663</v>
      </c>
      <c r="I11702" t="s">
        <v>15</v>
      </c>
      <c r="J11702" t="s">
        <v>22</v>
      </c>
      <c r="K11702" s="2">
        <v>125.13</v>
      </c>
      <c r="L11702" t="s">
        <v>34</v>
      </c>
      <c r="M11702">
        <f>YEAR(Table1[[#This Row],[order_date]])</f>
        <v>2024</v>
      </c>
      <c r="N11702">
        <f>MONTH(Table1[[#This Row],[order_date]])</f>
        <v>12</v>
      </c>
      <c r="O11702" s="3">
        <f>Table1[[#This Row],[sales]]-Table1[[#This Row],[profit]]</f>
        <v>513.19000000000005</v>
      </c>
      <c r="P11702" s="3">
        <f>Table1[[#This Row],[sales]]*Table1[[#This Row],[quantity]]</f>
        <v>3829.92</v>
      </c>
      <c r="Q11702" s="9">
        <f>Table1[[#This Row],[delivery_date]]-Table1[[#This Row],[order_date]]</f>
        <v>6</v>
      </c>
    </row>
    <row r="11703" spans="1:17" x14ac:dyDescent="0.35">
      <c r="A11703" t="s">
        <v>11734</v>
      </c>
      <c r="B11703" t="s">
        <v>13</v>
      </c>
      <c r="C11703" t="s">
        <v>33</v>
      </c>
      <c r="D11703" s="2">
        <v>2471.09</v>
      </c>
      <c r="E11703">
        <v>0.42</v>
      </c>
      <c r="F11703">
        <v>8</v>
      </c>
      <c r="G11703" s="1">
        <v>45054</v>
      </c>
      <c r="H11703" s="1">
        <v>45055</v>
      </c>
      <c r="I11703" t="s">
        <v>15</v>
      </c>
      <c r="J11703" t="s">
        <v>22</v>
      </c>
      <c r="K11703" s="2">
        <v>508.7</v>
      </c>
      <c r="L11703" t="s">
        <v>48</v>
      </c>
      <c r="M11703">
        <f>YEAR(Table1[[#This Row],[order_date]])</f>
        <v>2023</v>
      </c>
      <c r="N11703">
        <f>MONTH(Table1[[#This Row],[order_date]])</f>
        <v>5</v>
      </c>
      <c r="O11703" s="3">
        <f>Table1[[#This Row],[sales]]-Table1[[#This Row],[profit]]</f>
        <v>1962.39</v>
      </c>
      <c r="P11703" s="3">
        <f>Table1[[#This Row],[sales]]*Table1[[#This Row],[quantity]]</f>
        <v>19768.72</v>
      </c>
      <c r="Q11703" s="9">
        <f>Table1[[#This Row],[delivery_date]]-Table1[[#This Row],[order_date]]</f>
        <v>1</v>
      </c>
    </row>
    <row r="11704" spans="1:17" x14ac:dyDescent="0.35">
      <c r="A11704" t="s">
        <v>11735</v>
      </c>
      <c r="B11704" t="s">
        <v>25</v>
      </c>
      <c r="C11704" t="s">
        <v>14</v>
      </c>
      <c r="D11704" s="2">
        <v>617.77</v>
      </c>
      <c r="E11704">
        <v>0.03</v>
      </c>
      <c r="F11704">
        <v>1</v>
      </c>
      <c r="G11704" s="1">
        <v>45215</v>
      </c>
      <c r="H11704" s="1">
        <v>45222</v>
      </c>
      <c r="I11704" t="s">
        <v>31</v>
      </c>
      <c r="J11704" t="s">
        <v>22</v>
      </c>
      <c r="K11704" s="2">
        <v>58.44</v>
      </c>
      <c r="L11704" t="s">
        <v>23</v>
      </c>
      <c r="M11704">
        <f>YEAR(Table1[[#This Row],[order_date]])</f>
        <v>2023</v>
      </c>
      <c r="N11704">
        <f>MONTH(Table1[[#This Row],[order_date]])</f>
        <v>10</v>
      </c>
      <c r="O11704" s="3">
        <f>Table1[[#This Row],[sales]]-Table1[[#This Row],[profit]]</f>
        <v>559.32999999999993</v>
      </c>
      <c r="P11704" s="3">
        <f>Table1[[#This Row],[sales]]*Table1[[#This Row],[quantity]]</f>
        <v>617.77</v>
      </c>
      <c r="Q11704" s="9">
        <f>Table1[[#This Row],[delivery_date]]-Table1[[#This Row],[order_date]]</f>
        <v>7</v>
      </c>
    </row>
    <row r="11705" spans="1:17" x14ac:dyDescent="0.35">
      <c r="A11705" t="s">
        <v>11736</v>
      </c>
      <c r="B11705" t="s">
        <v>13</v>
      </c>
      <c r="C11705" t="s">
        <v>26</v>
      </c>
      <c r="D11705" s="2">
        <v>2550.7199999999998</v>
      </c>
      <c r="E11705">
        <v>0.24</v>
      </c>
      <c r="F11705">
        <v>2</v>
      </c>
      <c r="G11705" s="1">
        <v>45002</v>
      </c>
      <c r="H11705" s="1">
        <v>45007</v>
      </c>
      <c r="I11705" t="s">
        <v>21</v>
      </c>
      <c r="J11705" t="s">
        <v>27</v>
      </c>
      <c r="K11705" s="2">
        <v>242.41</v>
      </c>
      <c r="L11705" t="s">
        <v>48</v>
      </c>
      <c r="M11705">
        <f>YEAR(Table1[[#This Row],[order_date]])</f>
        <v>2023</v>
      </c>
      <c r="N11705">
        <f>MONTH(Table1[[#This Row],[order_date]])</f>
        <v>3</v>
      </c>
      <c r="O11705" s="3">
        <f>Table1[[#This Row],[sales]]-Table1[[#This Row],[profit]]</f>
        <v>2308.31</v>
      </c>
      <c r="P11705" s="3">
        <f>Table1[[#This Row],[sales]]*Table1[[#This Row],[quantity]]</f>
        <v>5101.4399999999996</v>
      </c>
      <c r="Q11705" s="9">
        <f>Table1[[#This Row],[delivery_date]]-Table1[[#This Row],[order_date]]</f>
        <v>5</v>
      </c>
    </row>
    <row r="11706" spans="1:17" x14ac:dyDescent="0.35">
      <c r="A11706" t="s">
        <v>11737</v>
      </c>
      <c r="B11706" t="s">
        <v>19</v>
      </c>
      <c r="C11706" t="s">
        <v>36</v>
      </c>
      <c r="D11706" s="2">
        <v>4119.4399999999996</v>
      </c>
      <c r="E11706">
        <v>0.12</v>
      </c>
      <c r="F11706">
        <v>4</v>
      </c>
      <c r="G11706" s="1">
        <v>45225</v>
      </c>
      <c r="H11706" s="1">
        <v>45226</v>
      </c>
      <c r="I11706" t="s">
        <v>21</v>
      </c>
      <c r="J11706" t="s">
        <v>22</v>
      </c>
      <c r="K11706" s="2">
        <v>956.66</v>
      </c>
      <c r="L11706" t="s">
        <v>28</v>
      </c>
      <c r="M11706">
        <f>YEAR(Table1[[#This Row],[order_date]])</f>
        <v>2023</v>
      </c>
      <c r="N11706">
        <f>MONTH(Table1[[#This Row],[order_date]])</f>
        <v>10</v>
      </c>
      <c r="O11706" s="3">
        <f>Table1[[#This Row],[sales]]-Table1[[#This Row],[profit]]</f>
        <v>3162.7799999999997</v>
      </c>
      <c r="P11706" s="3">
        <f>Table1[[#This Row],[sales]]*Table1[[#This Row],[quantity]]</f>
        <v>16477.759999999998</v>
      </c>
      <c r="Q11706" s="9">
        <f>Table1[[#This Row],[delivery_date]]-Table1[[#This Row],[order_date]]</f>
        <v>1</v>
      </c>
    </row>
    <row r="11707" spans="1:17" x14ac:dyDescent="0.35">
      <c r="A11707" t="s">
        <v>11738</v>
      </c>
      <c r="B11707" t="s">
        <v>19</v>
      </c>
      <c r="C11707" t="s">
        <v>20</v>
      </c>
      <c r="D11707" s="2">
        <v>4988.43</v>
      </c>
      <c r="E11707">
        <v>0.02</v>
      </c>
      <c r="F11707">
        <v>7</v>
      </c>
      <c r="G11707" s="1">
        <v>45483</v>
      </c>
      <c r="H11707" s="1">
        <v>45484</v>
      </c>
      <c r="I11707" t="s">
        <v>31</v>
      </c>
      <c r="J11707" t="s">
        <v>27</v>
      </c>
      <c r="K11707" s="2">
        <v>533.61</v>
      </c>
      <c r="L11707" t="s">
        <v>48</v>
      </c>
      <c r="M11707">
        <f>YEAR(Table1[[#This Row],[order_date]])</f>
        <v>2024</v>
      </c>
      <c r="N11707">
        <f>MONTH(Table1[[#This Row],[order_date]])</f>
        <v>7</v>
      </c>
      <c r="O11707" s="3">
        <f>Table1[[#This Row],[sales]]-Table1[[#This Row],[profit]]</f>
        <v>4454.8200000000006</v>
      </c>
      <c r="P11707" s="3">
        <f>Table1[[#This Row],[sales]]*Table1[[#This Row],[quantity]]</f>
        <v>34919.01</v>
      </c>
      <c r="Q11707" s="9">
        <f>Table1[[#This Row],[delivery_date]]-Table1[[#This Row],[order_date]]</f>
        <v>1</v>
      </c>
    </row>
    <row r="11708" spans="1:17" x14ac:dyDescent="0.35">
      <c r="A11708" t="s">
        <v>11739</v>
      </c>
      <c r="B11708" t="s">
        <v>25</v>
      </c>
      <c r="C11708" t="s">
        <v>20</v>
      </c>
      <c r="D11708" s="2">
        <v>1070.24</v>
      </c>
      <c r="E11708">
        <v>0.31</v>
      </c>
      <c r="F11708">
        <v>2</v>
      </c>
      <c r="G11708" s="1">
        <v>45397</v>
      </c>
      <c r="H11708" s="1">
        <v>45398</v>
      </c>
      <c r="I11708" t="s">
        <v>15</v>
      </c>
      <c r="J11708" t="s">
        <v>22</v>
      </c>
      <c r="K11708" s="2">
        <v>119.17</v>
      </c>
      <c r="L11708" t="s">
        <v>23</v>
      </c>
      <c r="M11708">
        <f>YEAR(Table1[[#This Row],[order_date]])</f>
        <v>2024</v>
      </c>
      <c r="N11708">
        <f>MONTH(Table1[[#This Row],[order_date]])</f>
        <v>4</v>
      </c>
      <c r="O11708" s="3">
        <f>Table1[[#This Row],[sales]]-Table1[[#This Row],[profit]]</f>
        <v>951.07</v>
      </c>
      <c r="P11708" s="3">
        <f>Table1[[#This Row],[sales]]*Table1[[#This Row],[quantity]]</f>
        <v>2140.48</v>
      </c>
      <c r="Q11708" s="9">
        <f>Table1[[#This Row],[delivery_date]]-Table1[[#This Row],[order_date]]</f>
        <v>1</v>
      </c>
    </row>
    <row r="11709" spans="1:17" x14ac:dyDescent="0.35">
      <c r="A11709" t="s">
        <v>11740</v>
      </c>
      <c r="B11709" t="s">
        <v>13</v>
      </c>
      <c r="C11709" t="s">
        <v>14</v>
      </c>
      <c r="D11709" s="2">
        <v>1118.5</v>
      </c>
      <c r="E11709">
        <v>0.04</v>
      </c>
      <c r="F11709">
        <v>8</v>
      </c>
      <c r="G11709" s="1">
        <v>45413</v>
      </c>
      <c r="H11709" s="1">
        <v>45420</v>
      </c>
      <c r="I11709" t="s">
        <v>15</v>
      </c>
      <c r="J11709" t="s">
        <v>16</v>
      </c>
      <c r="K11709" s="2">
        <v>125.77</v>
      </c>
      <c r="L11709" t="s">
        <v>17</v>
      </c>
      <c r="M11709">
        <f>YEAR(Table1[[#This Row],[order_date]])</f>
        <v>2024</v>
      </c>
      <c r="N11709">
        <f>MONTH(Table1[[#This Row],[order_date]])</f>
        <v>5</v>
      </c>
      <c r="O11709" s="3">
        <f>Table1[[#This Row],[sales]]-Table1[[#This Row],[profit]]</f>
        <v>992.73</v>
      </c>
      <c r="P11709" s="3">
        <f>Table1[[#This Row],[sales]]*Table1[[#This Row],[quantity]]</f>
        <v>8948</v>
      </c>
      <c r="Q11709" s="9">
        <f>Table1[[#This Row],[delivery_date]]-Table1[[#This Row],[order_date]]</f>
        <v>7</v>
      </c>
    </row>
    <row r="11710" spans="1:17" x14ac:dyDescent="0.35">
      <c r="A11710" t="s">
        <v>11741</v>
      </c>
      <c r="B11710" t="s">
        <v>25</v>
      </c>
      <c r="C11710" t="s">
        <v>14</v>
      </c>
      <c r="D11710" s="2">
        <v>4073.33</v>
      </c>
      <c r="E11710">
        <v>0.06</v>
      </c>
      <c r="F11710">
        <v>3</v>
      </c>
      <c r="G11710" s="1">
        <v>45420</v>
      </c>
      <c r="H11710" s="1">
        <v>45422</v>
      </c>
      <c r="I11710" t="s">
        <v>15</v>
      </c>
      <c r="J11710" t="s">
        <v>27</v>
      </c>
      <c r="K11710" s="2">
        <v>897.84</v>
      </c>
      <c r="L11710" t="s">
        <v>23</v>
      </c>
      <c r="M11710">
        <f>YEAR(Table1[[#This Row],[order_date]])</f>
        <v>2024</v>
      </c>
      <c r="N11710">
        <f>MONTH(Table1[[#This Row],[order_date]])</f>
        <v>5</v>
      </c>
      <c r="O11710" s="3">
        <f>Table1[[#This Row],[sales]]-Table1[[#This Row],[profit]]</f>
        <v>3175.49</v>
      </c>
      <c r="P11710" s="3">
        <f>Table1[[#This Row],[sales]]*Table1[[#This Row],[quantity]]</f>
        <v>12219.99</v>
      </c>
      <c r="Q11710" s="9">
        <f>Table1[[#This Row],[delivery_date]]-Table1[[#This Row],[order_date]]</f>
        <v>2</v>
      </c>
    </row>
    <row r="11711" spans="1:17" x14ac:dyDescent="0.35">
      <c r="A11711" t="s">
        <v>11742</v>
      </c>
      <c r="B11711" t="s">
        <v>13</v>
      </c>
      <c r="C11711" t="s">
        <v>36</v>
      </c>
      <c r="D11711" s="2">
        <v>2398.39</v>
      </c>
      <c r="E11711">
        <v>0.04</v>
      </c>
      <c r="F11711">
        <v>2</v>
      </c>
      <c r="G11711" s="1">
        <v>45041</v>
      </c>
      <c r="H11711" s="1">
        <v>45046</v>
      </c>
      <c r="I11711" t="s">
        <v>31</v>
      </c>
      <c r="J11711" t="s">
        <v>22</v>
      </c>
      <c r="K11711" s="2">
        <v>516.83000000000004</v>
      </c>
      <c r="L11711" t="s">
        <v>48</v>
      </c>
      <c r="M11711">
        <f>YEAR(Table1[[#This Row],[order_date]])</f>
        <v>2023</v>
      </c>
      <c r="N11711">
        <f>MONTH(Table1[[#This Row],[order_date]])</f>
        <v>4</v>
      </c>
      <c r="O11711" s="3">
        <f>Table1[[#This Row],[sales]]-Table1[[#This Row],[profit]]</f>
        <v>1881.56</v>
      </c>
      <c r="P11711" s="3">
        <f>Table1[[#This Row],[sales]]*Table1[[#This Row],[quantity]]</f>
        <v>4796.78</v>
      </c>
      <c r="Q11711" s="9">
        <f>Table1[[#This Row],[delivery_date]]-Table1[[#This Row],[order_date]]</f>
        <v>5</v>
      </c>
    </row>
    <row r="11712" spans="1:17" x14ac:dyDescent="0.35">
      <c r="A11712" t="s">
        <v>11743</v>
      </c>
      <c r="B11712" t="s">
        <v>13</v>
      </c>
      <c r="C11712" t="s">
        <v>36</v>
      </c>
      <c r="D11712" s="2">
        <v>4587.4399999999996</v>
      </c>
      <c r="E11712">
        <v>0.49</v>
      </c>
      <c r="F11712">
        <v>7</v>
      </c>
      <c r="G11712" s="1">
        <v>45297</v>
      </c>
      <c r="H11712" s="1">
        <v>45299</v>
      </c>
      <c r="I11712" t="s">
        <v>21</v>
      </c>
      <c r="J11712" t="s">
        <v>22</v>
      </c>
      <c r="K11712" s="2">
        <v>1326.28</v>
      </c>
      <c r="L11712" t="s">
        <v>23</v>
      </c>
      <c r="M11712">
        <f>YEAR(Table1[[#This Row],[order_date]])</f>
        <v>2024</v>
      </c>
      <c r="N11712">
        <f>MONTH(Table1[[#This Row],[order_date]])</f>
        <v>1</v>
      </c>
      <c r="O11712" s="3">
        <f>Table1[[#This Row],[sales]]-Table1[[#This Row],[profit]]</f>
        <v>3261.16</v>
      </c>
      <c r="P11712" s="3">
        <f>Table1[[#This Row],[sales]]*Table1[[#This Row],[quantity]]</f>
        <v>32112.079999999998</v>
      </c>
      <c r="Q11712" s="9">
        <f>Table1[[#This Row],[delivery_date]]-Table1[[#This Row],[order_date]]</f>
        <v>2</v>
      </c>
    </row>
    <row r="11713" spans="1:17" x14ac:dyDescent="0.35">
      <c r="A11713" t="s">
        <v>11744</v>
      </c>
      <c r="B11713" t="s">
        <v>19</v>
      </c>
      <c r="C11713" t="s">
        <v>26</v>
      </c>
      <c r="D11713" s="2">
        <v>3868.08</v>
      </c>
      <c r="E11713">
        <v>0.02</v>
      </c>
      <c r="F11713">
        <v>9</v>
      </c>
      <c r="G11713" s="1">
        <v>45375</v>
      </c>
      <c r="H11713" s="1">
        <v>45376</v>
      </c>
      <c r="I11713" t="s">
        <v>21</v>
      </c>
      <c r="J11713" t="s">
        <v>22</v>
      </c>
      <c r="K11713" s="2">
        <v>647.13</v>
      </c>
      <c r="L11713" t="s">
        <v>39</v>
      </c>
      <c r="M11713">
        <f>YEAR(Table1[[#This Row],[order_date]])</f>
        <v>2024</v>
      </c>
      <c r="N11713">
        <f>MONTH(Table1[[#This Row],[order_date]])</f>
        <v>3</v>
      </c>
      <c r="O11713" s="3">
        <f>Table1[[#This Row],[sales]]-Table1[[#This Row],[profit]]</f>
        <v>3220.95</v>
      </c>
      <c r="P11713" s="3">
        <f>Table1[[#This Row],[sales]]*Table1[[#This Row],[quantity]]</f>
        <v>34812.720000000001</v>
      </c>
      <c r="Q11713" s="9">
        <f>Table1[[#This Row],[delivery_date]]-Table1[[#This Row],[order_date]]</f>
        <v>1</v>
      </c>
    </row>
    <row r="11714" spans="1:17" x14ac:dyDescent="0.35">
      <c r="A11714" t="s">
        <v>11745</v>
      </c>
      <c r="B11714" t="s">
        <v>19</v>
      </c>
      <c r="C11714" t="s">
        <v>33</v>
      </c>
      <c r="D11714" s="2">
        <v>3708.5</v>
      </c>
      <c r="E11714">
        <v>0.13</v>
      </c>
      <c r="F11714">
        <v>4</v>
      </c>
      <c r="G11714" s="1">
        <v>45090</v>
      </c>
      <c r="H11714" s="1">
        <v>45096</v>
      </c>
      <c r="I11714" t="s">
        <v>15</v>
      </c>
      <c r="J11714" t="s">
        <v>16</v>
      </c>
      <c r="K11714" s="2">
        <v>384.71</v>
      </c>
      <c r="L11714" t="s">
        <v>28</v>
      </c>
      <c r="M11714">
        <f>YEAR(Table1[[#This Row],[order_date]])</f>
        <v>2023</v>
      </c>
      <c r="N11714">
        <f>MONTH(Table1[[#This Row],[order_date]])</f>
        <v>6</v>
      </c>
      <c r="O11714" s="3">
        <f>Table1[[#This Row],[sales]]-Table1[[#This Row],[profit]]</f>
        <v>3323.79</v>
      </c>
      <c r="P11714" s="3">
        <f>Table1[[#This Row],[sales]]*Table1[[#This Row],[quantity]]</f>
        <v>14834</v>
      </c>
      <c r="Q11714" s="9">
        <f>Table1[[#This Row],[delivery_date]]-Table1[[#This Row],[order_date]]</f>
        <v>6</v>
      </c>
    </row>
    <row r="11715" spans="1:17" x14ac:dyDescent="0.35">
      <c r="A11715" t="s">
        <v>11746</v>
      </c>
      <c r="B11715" t="s">
        <v>13</v>
      </c>
      <c r="C11715" t="s">
        <v>26</v>
      </c>
      <c r="D11715" s="2">
        <v>599.57000000000005</v>
      </c>
      <c r="E11715">
        <v>0.33</v>
      </c>
      <c r="F11715">
        <v>2</v>
      </c>
      <c r="G11715" s="1">
        <v>45139</v>
      </c>
      <c r="H11715" s="1">
        <v>45146</v>
      </c>
      <c r="I11715" t="s">
        <v>21</v>
      </c>
      <c r="J11715" t="s">
        <v>22</v>
      </c>
      <c r="K11715" s="2">
        <v>93.71</v>
      </c>
      <c r="L11715" t="s">
        <v>34</v>
      </c>
      <c r="M11715">
        <f>YEAR(Table1[[#This Row],[order_date]])</f>
        <v>2023</v>
      </c>
      <c r="N11715">
        <f>MONTH(Table1[[#This Row],[order_date]])</f>
        <v>8</v>
      </c>
      <c r="O11715" s="3">
        <f>Table1[[#This Row],[sales]]-Table1[[#This Row],[profit]]</f>
        <v>505.86000000000007</v>
      </c>
      <c r="P11715" s="3">
        <f>Table1[[#This Row],[sales]]*Table1[[#This Row],[quantity]]</f>
        <v>1199.1400000000001</v>
      </c>
      <c r="Q11715" s="9">
        <f>Table1[[#This Row],[delivery_date]]-Table1[[#This Row],[order_date]]</f>
        <v>7</v>
      </c>
    </row>
    <row r="11716" spans="1:17" x14ac:dyDescent="0.35">
      <c r="A11716" t="s">
        <v>11747</v>
      </c>
      <c r="B11716" t="s">
        <v>13</v>
      </c>
      <c r="C11716" t="s">
        <v>20</v>
      </c>
      <c r="D11716" s="2">
        <v>275.79000000000002</v>
      </c>
      <c r="E11716">
        <v>0.41</v>
      </c>
      <c r="F11716">
        <v>9</v>
      </c>
      <c r="G11716" s="1">
        <v>45219</v>
      </c>
      <c r="H11716" s="1">
        <v>45221</v>
      </c>
      <c r="I11716" t="s">
        <v>31</v>
      </c>
      <c r="J11716" t="s">
        <v>16</v>
      </c>
      <c r="K11716" s="2">
        <v>49.83</v>
      </c>
      <c r="L11716" t="s">
        <v>48</v>
      </c>
      <c r="M11716">
        <f>YEAR(Table1[[#This Row],[order_date]])</f>
        <v>2023</v>
      </c>
      <c r="N11716">
        <f>MONTH(Table1[[#This Row],[order_date]])</f>
        <v>10</v>
      </c>
      <c r="O11716" s="3">
        <f>Table1[[#This Row],[sales]]-Table1[[#This Row],[profit]]</f>
        <v>225.96000000000004</v>
      </c>
      <c r="P11716" s="3">
        <f>Table1[[#This Row],[sales]]*Table1[[#This Row],[quantity]]</f>
        <v>2482.11</v>
      </c>
      <c r="Q11716" s="9">
        <f>Table1[[#This Row],[delivery_date]]-Table1[[#This Row],[order_date]]</f>
        <v>2</v>
      </c>
    </row>
    <row r="11717" spans="1:17" x14ac:dyDescent="0.35">
      <c r="A11717" t="s">
        <v>11748</v>
      </c>
      <c r="B11717" t="s">
        <v>13</v>
      </c>
      <c r="C11717" t="s">
        <v>14</v>
      </c>
      <c r="D11717" s="2">
        <v>1652.14</v>
      </c>
      <c r="E11717">
        <v>0.3</v>
      </c>
      <c r="F11717">
        <v>5</v>
      </c>
      <c r="G11717" s="1">
        <v>45047</v>
      </c>
      <c r="H11717" s="1">
        <v>45049</v>
      </c>
      <c r="I11717" t="s">
        <v>31</v>
      </c>
      <c r="J11717" t="s">
        <v>22</v>
      </c>
      <c r="K11717" s="2">
        <v>163.30000000000001</v>
      </c>
      <c r="L11717" t="s">
        <v>23</v>
      </c>
      <c r="M11717">
        <f>YEAR(Table1[[#This Row],[order_date]])</f>
        <v>2023</v>
      </c>
      <c r="N11717">
        <f>MONTH(Table1[[#This Row],[order_date]])</f>
        <v>5</v>
      </c>
      <c r="O11717" s="3">
        <f>Table1[[#This Row],[sales]]-Table1[[#This Row],[profit]]</f>
        <v>1488.8400000000001</v>
      </c>
      <c r="P11717" s="3">
        <f>Table1[[#This Row],[sales]]*Table1[[#This Row],[quantity]]</f>
        <v>8260.7000000000007</v>
      </c>
      <c r="Q11717" s="9">
        <f>Table1[[#This Row],[delivery_date]]-Table1[[#This Row],[order_date]]</f>
        <v>2</v>
      </c>
    </row>
    <row r="11718" spans="1:17" x14ac:dyDescent="0.35">
      <c r="A11718" t="s">
        <v>11749</v>
      </c>
      <c r="B11718" t="s">
        <v>19</v>
      </c>
      <c r="C11718" t="s">
        <v>26</v>
      </c>
      <c r="D11718" s="2">
        <v>1164.76</v>
      </c>
      <c r="E11718">
        <v>0.49</v>
      </c>
      <c r="F11718">
        <v>7</v>
      </c>
      <c r="G11718" s="1">
        <v>45322</v>
      </c>
      <c r="H11718" s="1">
        <v>45325</v>
      </c>
      <c r="I11718" t="s">
        <v>31</v>
      </c>
      <c r="J11718" t="s">
        <v>16</v>
      </c>
      <c r="K11718" s="2">
        <v>281.94</v>
      </c>
      <c r="L11718" t="s">
        <v>39</v>
      </c>
      <c r="M11718">
        <f>YEAR(Table1[[#This Row],[order_date]])</f>
        <v>2024</v>
      </c>
      <c r="N11718">
        <f>MONTH(Table1[[#This Row],[order_date]])</f>
        <v>1</v>
      </c>
      <c r="O11718" s="3">
        <f>Table1[[#This Row],[sales]]-Table1[[#This Row],[profit]]</f>
        <v>882.81999999999994</v>
      </c>
      <c r="P11718" s="3">
        <f>Table1[[#This Row],[sales]]*Table1[[#This Row],[quantity]]</f>
        <v>8153.32</v>
      </c>
      <c r="Q11718" s="9">
        <f>Table1[[#This Row],[delivery_date]]-Table1[[#This Row],[order_date]]</f>
        <v>3</v>
      </c>
    </row>
    <row r="11719" spans="1:17" x14ac:dyDescent="0.35">
      <c r="A11719" t="s">
        <v>11750</v>
      </c>
      <c r="B11719" t="s">
        <v>19</v>
      </c>
      <c r="C11719" t="s">
        <v>14</v>
      </c>
      <c r="D11719" s="2">
        <v>3590.31</v>
      </c>
      <c r="E11719">
        <v>0.17</v>
      </c>
      <c r="F11719">
        <v>5</v>
      </c>
      <c r="G11719" s="1">
        <v>45348</v>
      </c>
      <c r="H11719" s="1">
        <v>45350</v>
      </c>
      <c r="I11719" t="s">
        <v>31</v>
      </c>
      <c r="J11719" t="s">
        <v>27</v>
      </c>
      <c r="K11719" s="2">
        <v>266.08</v>
      </c>
      <c r="L11719" t="s">
        <v>34</v>
      </c>
      <c r="M11719">
        <f>YEAR(Table1[[#This Row],[order_date]])</f>
        <v>2024</v>
      </c>
      <c r="N11719">
        <f>MONTH(Table1[[#This Row],[order_date]])</f>
        <v>2</v>
      </c>
      <c r="O11719" s="3">
        <f>Table1[[#This Row],[sales]]-Table1[[#This Row],[profit]]</f>
        <v>3324.23</v>
      </c>
      <c r="P11719" s="3">
        <f>Table1[[#This Row],[sales]]*Table1[[#This Row],[quantity]]</f>
        <v>17951.55</v>
      </c>
      <c r="Q11719" s="9">
        <f>Table1[[#This Row],[delivery_date]]-Table1[[#This Row],[order_date]]</f>
        <v>2</v>
      </c>
    </row>
    <row r="11720" spans="1:17" x14ac:dyDescent="0.35">
      <c r="A11720" t="s">
        <v>11751</v>
      </c>
      <c r="B11720" t="s">
        <v>41</v>
      </c>
      <c r="C11720" t="s">
        <v>14</v>
      </c>
      <c r="D11720" s="2">
        <v>2308.6</v>
      </c>
      <c r="E11720">
        <v>0.24</v>
      </c>
      <c r="F11720">
        <v>5</v>
      </c>
      <c r="G11720" s="1">
        <v>45494</v>
      </c>
      <c r="H11720" s="1">
        <v>45499</v>
      </c>
      <c r="I11720" t="s">
        <v>15</v>
      </c>
      <c r="J11720" t="s">
        <v>16</v>
      </c>
      <c r="K11720" s="2">
        <v>130.43</v>
      </c>
      <c r="L11720" t="s">
        <v>48</v>
      </c>
      <c r="M11720">
        <f>YEAR(Table1[[#This Row],[order_date]])</f>
        <v>2024</v>
      </c>
      <c r="N11720">
        <f>MONTH(Table1[[#This Row],[order_date]])</f>
        <v>7</v>
      </c>
      <c r="O11720" s="3">
        <f>Table1[[#This Row],[sales]]-Table1[[#This Row],[profit]]</f>
        <v>2178.17</v>
      </c>
      <c r="P11720" s="3">
        <f>Table1[[#This Row],[sales]]*Table1[[#This Row],[quantity]]</f>
        <v>11543</v>
      </c>
      <c r="Q11720" s="9">
        <f>Table1[[#This Row],[delivery_date]]-Table1[[#This Row],[order_date]]</f>
        <v>5</v>
      </c>
    </row>
    <row r="11721" spans="1:17" x14ac:dyDescent="0.35">
      <c r="A11721" t="s">
        <v>11752</v>
      </c>
      <c r="B11721" t="s">
        <v>13</v>
      </c>
      <c r="C11721" t="s">
        <v>26</v>
      </c>
      <c r="D11721" s="2">
        <v>2663.42</v>
      </c>
      <c r="E11721">
        <v>0.41</v>
      </c>
      <c r="F11721">
        <v>6</v>
      </c>
      <c r="G11721" s="1">
        <v>45006</v>
      </c>
      <c r="H11721" s="1">
        <v>45010</v>
      </c>
      <c r="I11721" t="s">
        <v>15</v>
      </c>
      <c r="J11721" t="s">
        <v>22</v>
      </c>
      <c r="K11721" s="2">
        <v>244.02</v>
      </c>
      <c r="L11721" t="s">
        <v>17</v>
      </c>
      <c r="M11721">
        <f>YEAR(Table1[[#This Row],[order_date]])</f>
        <v>2023</v>
      </c>
      <c r="N11721">
        <f>MONTH(Table1[[#This Row],[order_date]])</f>
        <v>3</v>
      </c>
      <c r="O11721" s="3">
        <f>Table1[[#This Row],[sales]]-Table1[[#This Row],[profit]]</f>
        <v>2419.4</v>
      </c>
      <c r="P11721" s="3">
        <f>Table1[[#This Row],[sales]]*Table1[[#This Row],[quantity]]</f>
        <v>15980.52</v>
      </c>
      <c r="Q11721" s="9">
        <f>Table1[[#This Row],[delivery_date]]-Table1[[#This Row],[order_date]]</f>
        <v>4</v>
      </c>
    </row>
    <row r="11722" spans="1:17" x14ac:dyDescent="0.35">
      <c r="A11722" t="s">
        <v>11753</v>
      </c>
      <c r="B11722" t="s">
        <v>41</v>
      </c>
      <c r="C11722" t="s">
        <v>26</v>
      </c>
      <c r="D11722" s="2">
        <v>4087.33</v>
      </c>
      <c r="E11722">
        <v>0.34</v>
      </c>
      <c r="F11722">
        <v>5</v>
      </c>
      <c r="G11722" s="1">
        <v>45307</v>
      </c>
      <c r="H11722" s="1">
        <v>45312</v>
      </c>
      <c r="I11722" t="s">
        <v>21</v>
      </c>
      <c r="J11722" t="s">
        <v>27</v>
      </c>
      <c r="K11722" s="2">
        <v>239.38</v>
      </c>
      <c r="L11722" t="s">
        <v>28</v>
      </c>
      <c r="M11722">
        <f>YEAR(Table1[[#This Row],[order_date]])</f>
        <v>2024</v>
      </c>
      <c r="N11722">
        <f>MONTH(Table1[[#This Row],[order_date]])</f>
        <v>1</v>
      </c>
      <c r="O11722" s="3">
        <f>Table1[[#This Row],[sales]]-Table1[[#This Row],[profit]]</f>
        <v>3847.95</v>
      </c>
      <c r="P11722" s="3">
        <f>Table1[[#This Row],[sales]]*Table1[[#This Row],[quantity]]</f>
        <v>20436.650000000001</v>
      </c>
      <c r="Q11722" s="9">
        <f>Table1[[#This Row],[delivery_date]]-Table1[[#This Row],[order_date]]</f>
        <v>5</v>
      </c>
    </row>
    <row r="11723" spans="1:17" x14ac:dyDescent="0.35">
      <c r="A11723" t="s">
        <v>11754</v>
      </c>
      <c r="B11723" t="s">
        <v>13</v>
      </c>
      <c r="C11723" t="s">
        <v>36</v>
      </c>
      <c r="D11723" s="2">
        <v>2444.67</v>
      </c>
      <c r="E11723">
        <v>0.11</v>
      </c>
      <c r="F11723">
        <v>8</v>
      </c>
      <c r="G11723" s="1">
        <v>45208</v>
      </c>
      <c r="H11723" s="1">
        <v>45215</v>
      </c>
      <c r="I11723" t="s">
        <v>31</v>
      </c>
      <c r="J11723" t="s">
        <v>22</v>
      </c>
      <c r="K11723" s="2">
        <v>192.63</v>
      </c>
      <c r="L11723" t="s">
        <v>34</v>
      </c>
      <c r="M11723">
        <f>YEAR(Table1[[#This Row],[order_date]])</f>
        <v>2023</v>
      </c>
      <c r="N11723">
        <f>MONTH(Table1[[#This Row],[order_date]])</f>
        <v>10</v>
      </c>
      <c r="O11723" s="3">
        <f>Table1[[#This Row],[sales]]-Table1[[#This Row],[profit]]</f>
        <v>2252.04</v>
      </c>
      <c r="P11723" s="3">
        <f>Table1[[#This Row],[sales]]*Table1[[#This Row],[quantity]]</f>
        <v>19557.36</v>
      </c>
      <c r="Q11723" s="9">
        <f>Table1[[#This Row],[delivery_date]]-Table1[[#This Row],[order_date]]</f>
        <v>7</v>
      </c>
    </row>
    <row r="11724" spans="1:17" x14ac:dyDescent="0.35">
      <c r="A11724" t="s">
        <v>11755</v>
      </c>
      <c r="B11724" t="s">
        <v>19</v>
      </c>
      <c r="C11724" t="s">
        <v>33</v>
      </c>
      <c r="D11724" s="2">
        <v>2770.14</v>
      </c>
      <c r="E11724">
        <v>0.25</v>
      </c>
      <c r="F11724">
        <v>4</v>
      </c>
      <c r="G11724" s="1">
        <v>45495</v>
      </c>
      <c r="H11724" s="1">
        <v>45502</v>
      </c>
      <c r="I11724" t="s">
        <v>21</v>
      </c>
      <c r="J11724" t="s">
        <v>16</v>
      </c>
      <c r="K11724" s="2">
        <v>193.67</v>
      </c>
      <c r="L11724" t="s">
        <v>34</v>
      </c>
      <c r="M11724">
        <f>YEAR(Table1[[#This Row],[order_date]])</f>
        <v>2024</v>
      </c>
      <c r="N11724">
        <f>MONTH(Table1[[#This Row],[order_date]])</f>
        <v>7</v>
      </c>
      <c r="O11724" s="3">
        <f>Table1[[#This Row],[sales]]-Table1[[#This Row],[profit]]</f>
        <v>2576.4699999999998</v>
      </c>
      <c r="P11724" s="3">
        <f>Table1[[#This Row],[sales]]*Table1[[#This Row],[quantity]]</f>
        <v>11080.56</v>
      </c>
      <c r="Q11724" s="9">
        <f>Table1[[#This Row],[delivery_date]]-Table1[[#This Row],[order_date]]</f>
        <v>7</v>
      </c>
    </row>
    <row r="11725" spans="1:17" x14ac:dyDescent="0.35">
      <c r="A11725" t="s">
        <v>11756</v>
      </c>
      <c r="B11725" t="s">
        <v>41</v>
      </c>
      <c r="C11725" t="s">
        <v>36</v>
      </c>
      <c r="D11725" s="2">
        <v>4227.37</v>
      </c>
      <c r="E11725">
        <v>0.49</v>
      </c>
      <c r="F11725">
        <v>3</v>
      </c>
      <c r="G11725" s="1">
        <v>45366</v>
      </c>
      <c r="H11725" s="1">
        <v>45373</v>
      </c>
      <c r="I11725" t="s">
        <v>31</v>
      </c>
      <c r="J11725" t="s">
        <v>27</v>
      </c>
      <c r="K11725" s="2">
        <v>941.83</v>
      </c>
      <c r="L11725" t="s">
        <v>39</v>
      </c>
      <c r="M11725">
        <f>YEAR(Table1[[#This Row],[order_date]])</f>
        <v>2024</v>
      </c>
      <c r="N11725">
        <f>MONTH(Table1[[#This Row],[order_date]])</f>
        <v>3</v>
      </c>
      <c r="O11725" s="3">
        <f>Table1[[#This Row],[sales]]-Table1[[#This Row],[profit]]</f>
        <v>3285.54</v>
      </c>
      <c r="P11725" s="3">
        <f>Table1[[#This Row],[sales]]*Table1[[#This Row],[quantity]]</f>
        <v>12682.11</v>
      </c>
      <c r="Q11725" s="9">
        <f>Table1[[#This Row],[delivery_date]]-Table1[[#This Row],[order_date]]</f>
        <v>7</v>
      </c>
    </row>
    <row r="11726" spans="1:17" x14ac:dyDescent="0.35">
      <c r="A11726" t="s">
        <v>11757</v>
      </c>
      <c r="B11726" t="s">
        <v>41</v>
      </c>
      <c r="C11726" t="s">
        <v>33</v>
      </c>
      <c r="D11726" s="2">
        <v>2213.5500000000002</v>
      </c>
      <c r="E11726">
        <v>0.43</v>
      </c>
      <c r="F11726">
        <v>3</v>
      </c>
      <c r="G11726" s="1">
        <v>45252</v>
      </c>
      <c r="H11726" s="1">
        <v>45257</v>
      </c>
      <c r="I11726" t="s">
        <v>21</v>
      </c>
      <c r="J11726" t="s">
        <v>22</v>
      </c>
      <c r="K11726" s="2">
        <v>512.5</v>
      </c>
      <c r="L11726" t="s">
        <v>28</v>
      </c>
      <c r="M11726">
        <f>YEAR(Table1[[#This Row],[order_date]])</f>
        <v>2023</v>
      </c>
      <c r="N11726">
        <f>MONTH(Table1[[#This Row],[order_date]])</f>
        <v>11</v>
      </c>
      <c r="O11726" s="3">
        <f>Table1[[#This Row],[sales]]-Table1[[#This Row],[profit]]</f>
        <v>1701.0500000000002</v>
      </c>
      <c r="P11726" s="3">
        <f>Table1[[#This Row],[sales]]*Table1[[#This Row],[quantity]]</f>
        <v>6640.6500000000005</v>
      </c>
      <c r="Q11726" s="9">
        <f>Table1[[#This Row],[delivery_date]]-Table1[[#This Row],[order_date]]</f>
        <v>5</v>
      </c>
    </row>
    <row r="11727" spans="1:17" x14ac:dyDescent="0.35">
      <c r="A11727" t="s">
        <v>11758</v>
      </c>
      <c r="B11727" t="s">
        <v>25</v>
      </c>
      <c r="C11727" t="s">
        <v>26</v>
      </c>
      <c r="D11727" s="2">
        <v>507.32</v>
      </c>
      <c r="E11727">
        <v>0.1</v>
      </c>
      <c r="F11727">
        <v>2</v>
      </c>
      <c r="G11727" s="1">
        <v>45223</v>
      </c>
      <c r="H11727" s="1">
        <v>45227</v>
      </c>
      <c r="I11727" t="s">
        <v>21</v>
      </c>
      <c r="J11727" t="s">
        <v>16</v>
      </c>
      <c r="K11727" s="2">
        <v>66.83</v>
      </c>
      <c r="L11727" t="s">
        <v>28</v>
      </c>
      <c r="M11727">
        <f>YEAR(Table1[[#This Row],[order_date]])</f>
        <v>2023</v>
      </c>
      <c r="N11727">
        <f>MONTH(Table1[[#This Row],[order_date]])</f>
        <v>10</v>
      </c>
      <c r="O11727" s="3">
        <f>Table1[[#This Row],[sales]]-Table1[[#This Row],[profit]]</f>
        <v>440.49</v>
      </c>
      <c r="P11727" s="3">
        <f>Table1[[#This Row],[sales]]*Table1[[#This Row],[quantity]]</f>
        <v>1014.64</v>
      </c>
      <c r="Q11727" s="9">
        <f>Table1[[#This Row],[delivery_date]]-Table1[[#This Row],[order_date]]</f>
        <v>4</v>
      </c>
    </row>
    <row r="11728" spans="1:17" x14ac:dyDescent="0.35">
      <c r="A11728" t="s">
        <v>11759</v>
      </c>
      <c r="B11728" t="s">
        <v>13</v>
      </c>
      <c r="C11728" t="s">
        <v>33</v>
      </c>
      <c r="D11728" s="2">
        <v>2656.36</v>
      </c>
      <c r="E11728">
        <v>0.09</v>
      </c>
      <c r="F11728">
        <v>8</v>
      </c>
      <c r="G11728" s="1">
        <v>44977</v>
      </c>
      <c r="H11728" s="1">
        <v>44979</v>
      </c>
      <c r="I11728" t="s">
        <v>31</v>
      </c>
      <c r="J11728" t="s">
        <v>16</v>
      </c>
      <c r="K11728" s="2">
        <v>264.45999999999998</v>
      </c>
      <c r="L11728" t="s">
        <v>39</v>
      </c>
      <c r="M11728">
        <f>YEAR(Table1[[#This Row],[order_date]])</f>
        <v>2023</v>
      </c>
      <c r="N11728">
        <f>MONTH(Table1[[#This Row],[order_date]])</f>
        <v>2</v>
      </c>
      <c r="O11728" s="3">
        <f>Table1[[#This Row],[sales]]-Table1[[#This Row],[profit]]</f>
        <v>2391.9</v>
      </c>
      <c r="P11728" s="3">
        <f>Table1[[#This Row],[sales]]*Table1[[#This Row],[quantity]]</f>
        <v>21250.880000000001</v>
      </c>
      <c r="Q11728" s="9">
        <f>Table1[[#This Row],[delivery_date]]-Table1[[#This Row],[order_date]]</f>
        <v>2</v>
      </c>
    </row>
    <row r="11729" spans="1:17" x14ac:dyDescent="0.35">
      <c r="A11729" t="s">
        <v>11760</v>
      </c>
      <c r="B11729" t="s">
        <v>19</v>
      </c>
      <c r="C11729" t="s">
        <v>20</v>
      </c>
      <c r="D11729" s="2">
        <v>2938.87</v>
      </c>
      <c r="E11729">
        <v>0.41</v>
      </c>
      <c r="F11729">
        <v>7</v>
      </c>
      <c r="G11729" s="1">
        <v>45394</v>
      </c>
      <c r="H11729" s="1">
        <v>45398</v>
      </c>
      <c r="I11729" t="s">
        <v>21</v>
      </c>
      <c r="J11729" t="s">
        <v>16</v>
      </c>
      <c r="K11729" s="2">
        <v>711.16</v>
      </c>
      <c r="L11729" t="s">
        <v>48</v>
      </c>
      <c r="M11729">
        <f>YEAR(Table1[[#This Row],[order_date]])</f>
        <v>2024</v>
      </c>
      <c r="N11729">
        <f>MONTH(Table1[[#This Row],[order_date]])</f>
        <v>4</v>
      </c>
      <c r="O11729" s="3">
        <f>Table1[[#This Row],[sales]]-Table1[[#This Row],[profit]]</f>
        <v>2227.71</v>
      </c>
      <c r="P11729" s="3">
        <f>Table1[[#This Row],[sales]]*Table1[[#This Row],[quantity]]</f>
        <v>20572.09</v>
      </c>
      <c r="Q11729" s="9">
        <f>Table1[[#This Row],[delivery_date]]-Table1[[#This Row],[order_date]]</f>
        <v>4</v>
      </c>
    </row>
    <row r="11730" spans="1:17" x14ac:dyDescent="0.35">
      <c r="A11730" t="s">
        <v>11761</v>
      </c>
      <c r="B11730" t="s">
        <v>25</v>
      </c>
      <c r="C11730" t="s">
        <v>36</v>
      </c>
      <c r="D11730" s="2">
        <v>2607.8000000000002</v>
      </c>
      <c r="E11730">
        <v>0.1</v>
      </c>
      <c r="F11730">
        <v>6</v>
      </c>
      <c r="G11730" s="1">
        <v>45377</v>
      </c>
      <c r="H11730" s="1">
        <v>45384</v>
      </c>
      <c r="I11730" t="s">
        <v>21</v>
      </c>
      <c r="J11730" t="s">
        <v>27</v>
      </c>
      <c r="K11730" s="2">
        <v>233.65</v>
      </c>
      <c r="L11730" t="s">
        <v>39</v>
      </c>
      <c r="M11730">
        <f>YEAR(Table1[[#This Row],[order_date]])</f>
        <v>2024</v>
      </c>
      <c r="N11730">
        <f>MONTH(Table1[[#This Row],[order_date]])</f>
        <v>3</v>
      </c>
      <c r="O11730" s="3">
        <f>Table1[[#This Row],[sales]]-Table1[[#This Row],[profit]]</f>
        <v>2374.15</v>
      </c>
      <c r="P11730" s="3">
        <f>Table1[[#This Row],[sales]]*Table1[[#This Row],[quantity]]</f>
        <v>15646.800000000001</v>
      </c>
      <c r="Q11730" s="9">
        <f>Table1[[#This Row],[delivery_date]]-Table1[[#This Row],[order_date]]</f>
        <v>7</v>
      </c>
    </row>
    <row r="11731" spans="1:17" x14ac:dyDescent="0.35">
      <c r="A11731" t="s">
        <v>11762</v>
      </c>
      <c r="B11731" t="s">
        <v>25</v>
      </c>
      <c r="C11731" t="s">
        <v>36</v>
      </c>
      <c r="D11731" s="2">
        <v>1364.44</v>
      </c>
      <c r="E11731">
        <v>0.23</v>
      </c>
      <c r="F11731">
        <v>2</v>
      </c>
      <c r="G11731" s="1">
        <v>45427</v>
      </c>
      <c r="H11731" s="1">
        <v>45431</v>
      </c>
      <c r="I11731" t="s">
        <v>21</v>
      </c>
      <c r="J11731" t="s">
        <v>22</v>
      </c>
      <c r="K11731" s="2">
        <v>201.35</v>
      </c>
      <c r="L11731" t="s">
        <v>34</v>
      </c>
      <c r="M11731">
        <f>YEAR(Table1[[#This Row],[order_date]])</f>
        <v>2024</v>
      </c>
      <c r="N11731">
        <f>MONTH(Table1[[#This Row],[order_date]])</f>
        <v>5</v>
      </c>
      <c r="O11731" s="3">
        <f>Table1[[#This Row],[sales]]-Table1[[#This Row],[profit]]</f>
        <v>1163.0900000000001</v>
      </c>
      <c r="P11731" s="3">
        <f>Table1[[#This Row],[sales]]*Table1[[#This Row],[quantity]]</f>
        <v>2728.88</v>
      </c>
      <c r="Q11731" s="9">
        <f>Table1[[#This Row],[delivery_date]]-Table1[[#This Row],[order_date]]</f>
        <v>4</v>
      </c>
    </row>
    <row r="11732" spans="1:17" x14ac:dyDescent="0.35">
      <c r="A11732" t="s">
        <v>11763</v>
      </c>
      <c r="B11732" t="s">
        <v>13</v>
      </c>
      <c r="C11732" t="s">
        <v>36</v>
      </c>
      <c r="D11732" s="2">
        <v>1196.08</v>
      </c>
      <c r="E11732">
        <v>0.09</v>
      </c>
      <c r="F11732">
        <v>2</v>
      </c>
      <c r="G11732" s="1">
        <v>45450</v>
      </c>
      <c r="H11732" s="1">
        <v>45455</v>
      </c>
      <c r="I11732" t="s">
        <v>31</v>
      </c>
      <c r="J11732" t="s">
        <v>22</v>
      </c>
      <c r="K11732" s="2">
        <v>230.31</v>
      </c>
      <c r="L11732" t="s">
        <v>34</v>
      </c>
      <c r="M11732">
        <f>YEAR(Table1[[#This Row],[order_date]])</f>
        <v>2024</v>
      </c>
      <c r="N11732">
        <f>MONTH(Table1[[#This Row],[order_date]])</f>
        <v>6</v>
      </c>
      <c r="O11732" s="3">
        <f>Table1[[#This Row],[sales]]-Table1[[#This Row],[profit]]</f>
        <v>965.77</v>
      </c>
      <c r="P11732" s="3">
        <f>Table1[[#This Row],[sales]]*Table1[[#This Row],[quantity]]</f>
        <v>2392.16</v>
      </c>
      <c r="Q11732" s="9">
        <f>Table1[[#This Row],[delivery_date]]-Table1[[#This Row],[order_date]]</f>
        <v>5</v>
      </c>
    </row>
    <row r="11733" spans="1:17" x14ac:dyDescent="0.35">
      <c r="A11733" t="s">
        <v>11764</v>
      </c>
      <c r="B11733" t="s">
        <v>25</v>
      </c>
      <c r="C11733" t="s">
        <v>14</v>
      </c>
      <c r="D11733" s="2">
        <v>1911.81</v>
      </c>
      <c r="E11733">
        <v>0.01</v>
      </c>
      <c r="F11733">
        <v>1</v>
      </c>
      <c r="G11733" s="1">
        <v>45023</v>
      </c>
      <c r="H11733" s="1">
        <v>45029</v>
      </c>
      <c r="I11733" t="s">
        <v>15</v>
      </c>
      <c r="J11733" t="s">
        <v>22</v>
      </c>
      <c r="K11733" s="2">
        <v>359.28</v>
      </c>
      <c r="L11733" t="s">
        <v>17</v>
      </c>
      <c r="M11733">
        <f>YEAR(Table1[[#This Row],[order_date]])</f>
        <v>2023</v>
      </c>
      <c r="N11733">
        <f>MONTH(Table1[[#This Row],[order_date]])</f>
        <v>4</v>
      </c>
      <c r="O11733" s="3">
        <f>Table1[[#This Row],[sales]]-Table1[[#This Row],[profit]]</f>
        <v>1552.53</v>
      </c>
      <c r="P11733" s="3">
        <f>Table1[[#This Row],[sales]]*Table1[[#This Row],[quantity]]</f>
        <v>1911.81</v>
      </c>
      <c r="Q11733" s="9">
        <f>Table1[[#This Row],[delivery_date]]-Table1[[#This Row],[order_date]]</f>
        <v>6</v>
      </c>
    </row>
    <row r="11734" spans="1:17" x14ac:dyDescent="0.35">
      <c r="A11734" t="s">
        <v>11765</v>
      </c>
      <c r="B11734" t="s">
        <v>13</v>
      </c>
      <c r="C11734" t="s">
        <v>14</v>
      </c>
      <c r="D11734" s="2">
        <v>914.52</v>
      </c>
      <c r="E11734">
        <v>0.44</v>
      </c>
      <c r="F11734">
        <v>2</v>
      </c>
      <c r="G11734" s="1">
        <v>45547</v>
      </c>
      <c r="H11734" s="1">
        <v>45552</v>
      </c>
      <c r="I11734" t="s">
        <v>21</v>
      </c>
      <c r="J11734" t="s">
        <v>27</v>
      </c>
      <c r="K11734" s="2">
        <v>143.74</v>
      </c>
      <c r="L11734" t="s">
        <v>28</v>
      </c>
      <c r="M11734">
        <f>YEAR(Table1[[#This Row],[order_date]])</f>
        <v>2024</v>
      </c>
      <c r="N11734">
        <f>MONTH(Table1[[#This Row],[order_date]])</f>
        <v>9</v>
      </c>
      <c r="O11734" s="3">
        <f>Table1[[#This Row],[sales]]-Table1[[#This Row],[profit]]</f>
        <v>770.78</v>
      </c>
      <c r="P11734" s="3">
        <f>Table1[[#This Row],[sales]]*Table1[[#This Row],[quantity]]</f>
        <v>1829.04</v>
      </c>
      <c r="Q11734" s="9">
        <f>Table1[[#This Row],[delivery_date]]-Table1[[#This Row],[order_date]]</f>
        <v>5</v>
      </c>
    </row>
    <row r="11735" spans="1:17" x14ac:dyDescent="0.35">
      <c r="A11735" t="s">
        <v>11766</v>
      </c>
      <c r="B11735" t="s">
        <v>25</v>
      </c>
      <c r="C11735" t="s">
        <v>26</v>
      </c>
      <c r="D11735" s="2">
        <v>3363.52</v>
      </c>
      <c r="E11735">
        <v>0.39</v>
      </c>
      <c r="F11735">
        <v>9</v>
      </c>
      <c r="G11735" s="1">
        <v>45585</v>
      </c>
      <c r="H11735" s="1">
        <v>45591</v>
      </c>
      <c r="I11735" t="s">
        <v>21</v>
      </c>
      <c r="J11735" t="s">
        <v>22</v>
      </c>
      <c r="K11735" s="2">
        <v>633.54</v>
      </c>
      <c r="L11735" t="s">
        <v>23</v>
      </c>
      <c r="M11735">
        <f>YEAR(Table1[[#This Row],[order_date]])</f>
        <v>2024</v>
      </c>
      <c r="N11735">
        <f>MONTH(Table1[[#This Row],[order_date]])</f>
        <v>10</v>
      </c>
      <c r="O11735" s="3">
        <f>Table1[[#This Row],[sales]]-Table1[[#This Row],[profit]]</f>
        <v>2729.98</v>
      </c>
      <c r="P11735" s="3">
        <f>Table1[[#This Row],[sales]]*Table1[[#This Row],[quantity]]</f>
        <v>30271.68</v>
      </c>
      <c r="Q11735" s="9">
        <f>Table1[[#This Row],[delivery_date]]-Table1[[#This Row],[order_date]]</f>
        <v>6</v>
      </c>
    </row>
    <row r="11736" spans="1:17" x14ac:dyDescent="0.35">
      <c r="A11736" t="s">
        <v>11767</v>
      </c>
      <c r="B11736" t="s">
        <v>13</v>
      </c>
      <c r="C11736" t="s">
        <v>26</v>
      </c>
      <c r="D11736" s="2">
        <v>3111.91</v>
      </c>
      <c r="E11736">
        <v>0.24</v>
      </c>
      <c r="F11736">
        <v>1</v>
      </c>
      <c r="G11736" s="1">
        <v>45632</v>
      </c>
      <c r="H11736" s="1">
        <v>45635</v>
      </c>
      <c r="I11736" t="s">
        <v>21</v>
      </c>
      <c r="J11736" t="s">
        <v>22</v>
      </c>
      <c r="K11736" s="2">
        <v>674.21</v>
      </c>
      <c r="L11736" t="s">
        <v>34</v>
      </c>
      <c r="M11736">
        <f>YEAR(Table1[[#This Row],[order_date]])</f>
        <v>2024</v>
      </c>
      <c r="N11736">
        <f>MONTH(Table1[[#This Row],[order_date]])</f>
        <v>12</v>
      </c>
      <c r="O11736" s="3">
        <f>Table1[[#This Row],[sales]]-Table1[[#This Row],[profit]]</f>
        <v>2437.6999999999998</v>
      </c>
      <c r="P11736" s="3">
        <f>Table1[[#This Row],[sales]]*Table1[[#This Row],[quantity]]</f>
        <v>3111.91</v>
      </c>
      <c r="Q11736" s="9">
        <f>Table1[[#This Row],[delivery_date]]-Table1[[#This Row],[order_date]]</f>
        <v>3</v>
      </c>
    </row>
    <row r="11737" spans="1:17" x14ac:dyDescent="0.35">
      <c r="A11737" t="s">
        <v>11768</v>
      </c>
      <c r="B11737" t="s">
        <v>19</v>
      </c>
      <c r="C11737" t="s">
        <v>14</v>
      </c>
      <c r="D11737" s="2">
        <v>3198.74</v>
      </c>
      <c r="E11737">
        <v>0.08</v>
      </c>
      <c r="F11737">
        <v>4</v>
      </c>
      <c r="G11737" s="1">
        <v>45368</v>
      </c>
      <c r="H11737" s="1">
        <v>45375</v>
      </c>
      <c r="I11737" t="s">
        <v>31</v>
      </c>
      <c r="J11737" t="s">
        <v>22</v>
      </c>
      <c r="K11737" s="2">
        <v>355.53</v>
      </c>
      <c r="L11737" t="s">
        <v>34</v>
      </c>
      <c r="M11737">
        <f>YEAR(Table1[[#This Row],[order_date]])</f>
        <v>2024</v>
      </c>
      <c r="N11737">
        <f>MONTH(Table1[[#This Row],[order_date]])</f>
        <v>3</v>
      </c>
      <c r="O11737" s="3">
        <f>Table1[[#This Row],[sales]]-Table1[[#This Row],[profit]]</f>
        <v>2843.21</v>
      </c>
      <c r="P11737" s="3">
        <f>Table1[[#This Row],[sales]]*Table1[[#This Row],[quantity]]</f>
        <v>12794.96</v>
      </c>
      <c r="Q11737" s="9">
        <f>Table1[[#This Row],[delivery_date]]-Table1[[#This Row],[order_date]]</f>
        <v>7</v>
      </c>
    </row>
    <row r="11738" spans="1:17" x14ac:dyDescent="0.35">
      <c r="A11738" t="s">
        <v>11769</v>
      </c>
      <c r="B11738" t="s">
        <v>13</v>
      </c>
      <c r="C11738" t="s">
        <v>36</v>
      </c>
      <c r="D11738" s="2">
        <v>1201.51</v>
      </c>
      <c r="E11738">
        <v>0.4</v>
      </c>
      <c r="F11738">
        <v>2</v>
      </c>
      <c r="G11738" s="1">
        <v>45269</v>
      </c>
      <c r="H11738" s="1">
        <v>45270</v>
      </c>
      <c r="I11738" t="s">
        <v>15</v>
      </c>
      <c r="J11738" t="s">
        <v>16</v>
      </c>
      <c r="K11738" s="2">
        <v>177.56</v>
      </c>
      <c r="L11738" t="s">
        <v>28</v>
      </c>
      <c r="M11738">
        <f>YEAR(Table1[[#This Row],[order_date]])</f>
        <v>2023</v>
      </c>
      <c r="N11738">
        <f>MONTH(Table1[[#This Row],[order_date]])</f>
        <v>12</v>
      </c>
      <c r="O11738" s="3">
        <f>Table1[[#This Row],[sales]]-Table1[[#This Row],[profit]]</f>
        <v>1023.95</v>
      </c>
      <c r="P11738" s="3">
        <f>Table1[[#This Row],[sales]]*Table1[[#This Row],[quantity]]</f>
        <v>2403.02</v>
      </c>
      <c r="Q11738" s="9">
        <f>Table1[[#This Row],[delivery_date]]-Table1[[#This Row],[order_date]]</f>
        <v>1</v>
      </c>
    </row>
    <row r="11739" spans="1:17" x14ac:dyDescent="0.35">
      <c r="A11739" t="s">
        <v>11770</v>
      </c>
      <c r="B11739" t="s">
        <v>13</v>
      </c>
      <c r="C11739" t="s">
        <v>14</v>
      </c>
      <c r="D11739" s="2">
        <v>1307.99</v>
      </c>
      <c r="E11739">
        <v>0.18</v>
      </c>
      <c r="F11739">
        <v>5</v>
      </c>
      <c r="G11739" s="1">
        <v>45163</v>
      </c>
      <c r="H11739" s="1">
        <v>45165</v>
      </c>
      <c r="I11739" t="s">
        <v>31</v>
      </c>
      <c r="J11739" t="s">
        <v>22</v>
      </c>
      <c r="K11739" s="2">
        <v>290.10000000000002</v>
      </c>
      <c r="L11739" t="s">
        <v>48</v>
      </c>
      <c r="M11739">
        <f>YEAR(Table1[[#This Row],[order_date]])</f>
        <v>2023</v>
      </c>
      <c r="N11739">
        <f>MONTH(Table1[[#This Row],[order_date]])</f>
        <v>8</v>
      </c>
      <c r="O11739" s="3">
        <f>Table1[[#This Row],[sales]]-Table1[[#This Row],[profit]]</f>
        <v>1017.89</v>
      </c>
      <c r="P11739" s="3">
        <f>Table1[[#This Row],[sales]]*Table1[[#This Row],[quantity]]</f>
        <v>6539.95</v>
      </c>
      <c r="Q11739" s="9">
        <f>Table1[[#This Row],[delivery_date]]-Table1[[#This Row],[order_date]]</f>
        <v>2</v>
      </c>
    </row>
    <row r="11740" spans="1:17" x14ac:dyDescent="0.35">
      <c r="A11740" t="s">
        <v>11771</v>
      </c>
      <c r="B11740" t="s">
        <v>41</v>
      </c>
      <c r="C11740" t="s">
        <v>33</v>
      </c>
      <c r="D11740" s="2">
        <v>3958.21</v>
      </c>
      <c r="E11740">
        <v>0.33</v>
      </c>
      <c r="F11740">
        <v>8</v>
      </c>
      <c r="G11740" s="1">
        <v>45510</v>
      </c>
      <c r="H11740" s="1">
        <v>45514</v>
      </c>
      <c r="I11740" t="s">
        <v>31</v>
      </c>
      <c r="J11740" t="s">
        <v>16</v>
      </c>
      <c r="K11740" s="2">
        <v>323.20999999999998</v>
      </c>
      <c r="L11740" t="s">
        <v>28</v>
      </c>
      <c r="M11740">
        <f>YEAR(Table1[[#This Row],[order_date]])</f>
        <v>2024</v>
      </c>
      <c r="N11740">
        <f>MONTH(Table1[[#This Row],[order_date]])</f>
        <v>8</v>
      </c>
      <c r="O11740" s="3">
        <f>Table1[[#This Row],[sales]]-Table1[[#This Row],[profit]]</f>
        <v>3635</v>
      </c>
      <c r="P11740" s="3">
        <f>Table1[[#This Row],[sales]]*Table1[[#This Row],[quantity]]</f>
        <v>31665.68</v>
      </c>
      <c r="Q11740" s="9">
        <f>Table1[[#This Row],[delivery_date]]-Table1[[#This Row],[order_date]]</f>
        <v>4</v>
      </c>
    </row>
    <row r="11741" spans="1:17" x14ac:dyDescent="0.35">
      <c r="A11741" t="s">
        <v>11772</v>
      </c>
      <c r="B11741" t="s">
        <v>19</v>
      </c>
      <c r="C11741" t="s">
        <v>36</v>
      </c>
      <c r="D11741" s="2">
        <v>3481.55</v>
      </c>
      <c r="E11741">
        <v>0.16</v>
      </c>
      <c r="F11741">
        <v>1</v>
      </c>
      <c r="G11741" s="1">
        <v>45152</v>
      </c>
      <c r="H11741" s="1">
        <v>45157</v>
      </c>
      <c r="I11741" t="s">
        <v>31</v>
      </c>
      <c r="J11741" t="s">
        <v>16</v>
      </c>
      <c r="K11741" s="2">
        <v>473.55</v>
      </c>
      <c r="L11741" t="s">
        <v>34</v>
      </c>
      <c r="M11741">
        <f>YEAR(Table1[[#This Row],[order_date]])</f>
        <v>2023</v>
      </c>
      <c r="N11741">
        <f>MONTH(Table1[[#This Row],[order_date]])</f>
        <v>8</v>
      </c>
      <c r="O11741" s="3">
        <f>Table1[[#This Row],[sales]]-Table1[[#This Row],[profit]]</f>
        <v>3008</v>
      </c>
      <c r="P11741" s="3">
        <f>Table1[[#This Row],[sales]]*Table1[[#This Row],[quantity]]</f>
        <v>3481.55</v>
      </c>
      <c r="Q11741" s="9">
        <f>Table1[[#This Row],[delivery_date]]-Table1[[#This Row],[order_date]]</f>
        <v>5</v>
      </c>
    </row>
    <row r="11742" spans="1:17" x14ac:dyDescent="0.35">
      <c r="A11742" t="s">
        <v>11773</v>
      </c>
      <c r="B11742" t="s">
        <v>19</v>
      </c>
      <c r="C11742" t="s">
        <v>14</v>
      </c>
      <c r="D11742" s="2">
        <v>4388.38</v>
      </c>
      <c r="E11742">
        <v>0.22</v>
      </c>
      <c r="F11742">
        <v>9</v>
      </c>
      <c r="G11742" s="1">
        <v>45052</v>
      </c>
      <c r="H11742" s="1">
        <v>45058</v>
      </c>
      <c r="I11742" t="s">
        <v>31</v>
      </c>
      <c r="J11742" t="s">
        <v>16</v>
      </c>
      <c r="K11742" s="2">
        <v>254.25</v>
      </c>
      <c r="L11742" t="s">
        <v>28</v>
      </c>
      <c r="M11742">
        <f>YEAR(Table1[[#This Row],[order_date]])</f>
        <v>2023</v>
      </c>
      <c r="N11742">
        <f>MONTH(Table1[[#This Row],[order_date]])</f>
        <v>5</v>
      </c>
      <c r="O11742" s="3">
        <f>Table1[[#This Row],[sales]]-Table1[[#This Row],[profit]]</f>
        <v>4134.13</v>
      </c>
      <c r="P11742" s="3">
        <f>Table1[[#This Row],[sales]]*Table1[[#This Row],[quantity]]</f>
        <v>39495.42</v>
      </c>
      <c r="Q11742" s="9">
        <f>Table1[[#This Row],[delivery_date]]-Table1[[#This Row],[order_date]]</f>
        <v>6</v>
      </c>
    </row>
    <row r="11743" spans="1:17" x14ac:dyDescent="0.35">
      <c r="A11743" t="s">
        <v>11774</v>
      </c>
      <c r="B11743" t="s">
        <v>19</v>
      </c>
      <c r="C11743" t="s">
        <v>26</v>
      </c>
      <c r="D11743" s="2">
        <v>2077.1799999999998</v>
      </c>
      <c r="E11743">
        <v>0.27</v>
      </c>
      <c r="F11743">
        <v>7</v>
      </c>
      <c r="G11743" s="1">
        <v>45186</v>
      </c>
      <c r="H11743" s="1">
        <v>45191</v>
      </c>
      <c r="I11743" t="s">
        <v>31</v>
      </c>
      <c r="J11743" t="s">
        <v>16</v>
      </c>
      <c r="K11743" s="2">
        <v>212.95</v>
      </c>
      <c r="L11743" t="s">
        <v>48</v>
      </c>
      <c r="M11743">
        <f>YEAR(Table1[[#This Row],[order_date]])</f>
        <v>2023</v>
      </c>
      <c r="N11743">
        <f>MONTH(Table1[[#This Row],[order_date]])</f>
        <v>9</v>
      </c>
      <c r="O11743" s="3">
        <f>Table1[[#This Row],[sales]]-Table1[[#This Row],[profit]]</f>
        <v>1864.2299999999998</v>
      </c>
      <c r="P11743" s="3">
        <f>Table1[[#This Row],[sales]]*Table1[[#This Row],[quantity]]</f>
        <v>14540.259999999998</v>
      </c>
      <c r="Q11743" s="9">
        <f>Table1[[#This Row],[delivery_date]]-Table1[[#This Row],[order_date]]</f>
        <v>5</v>
      </c>
    </row>
    <row r="11744" spans="1:17" x14ac:dyDescent="0.35">
      <c r="A11744" t="s">
        <v>11775</v>
      </c>
      <c r="B11744" t="s">
        <v>25</v>
      </c>
      <c r="C11744" t="s">
        <v>14</v>
      </c>
      <c r="D11744" s="2">
        <v>2781.91</v>
      </c>
      <c r="E11744">
        <v>0.38</v>
      </c>
      <c r="F11744">
        <v>5</v>
      </c>
      <c r="G11744" s="1">
        <v>45465</v>
      </c>
      <c r="H11744" s="1">
        <v>45467</v>
      </c>
      <c r="I11744" t="s">
        <v>31</v>
      </c>
      <c r="J11744" t="s">
        <v>22</v>
      </c>
      <c r="K11744" s="2">
        <v>423.58</v>
      </c>
      <c r="L11744" t="s">
        <v>23</v>
      </c>
      <c r="M11744">
        <f>YEAR(Table1[[#This Row],[order_date]])</f>
        <v>2024</v>
      </c>
      <c r="N11744">
        <f>MONTH(Table1[[#This Row],[order_date]])</f>
        <v>6</v>
      </c>
      <c r="O11744" s="3">
        <f>Table1[[#This Row],[sales]]-Table1[[#This Row],[profit]]</f>
        <v>2358.33</v>
      </c>
      <c r="P11744" s="3">
        <f>Table1[[#This Row],[sales]]*Table1[[#This Row],[quantity]]</f>
        <v>13909.55</v>
      </c>
      <c r="Q11744" s="9">
        <f>Table1[[#This Row],[delivery_date]]-Table1[[#This Row],[order_date]]</f>
        <v>2</v>
      </c>
    </row>
    <row r="11745" spans="1:17" x14ac:dyDescent="0.35">
      <c r="A11745" t="s">
        <v>11776</v>
      </c>
      <c r="B11745" t="s">
        <v>41</v>
      </c>
      <c r="C11745" t="s">
        <v>20</v>
      </c>
      <c r="D11745" s="2">
        <v>3720.01</v>
      </c>
      <c r="E11745">
        <v>0.42</v>
      </c>
      <c r="F11745">
        <v>5</v>
      </c>
      <c r="G11745" s="1">
        <v>45464</v>
      </c>
      <c r="H11745" s="1">
        <v>45467</v>
      </c>
      <c r="I11745" t="s">
        <v>15</v>
      </c>
      <c r="J11745" t="s">
        <v>22</v>
      </c>
      <c r="K11745" s="2">
        <v>434.79</v>
      </c>
      <c r="L11745" t="s">
        <v>34</v>
      </c>
      <c r="M11745">
        <f>YEAR(Table1[[#This Row],[order_date]])</f>
        <v>2024</v>
      </c>
      <c r="N11745">
        <f>MONTH(Table1[[#This Row],[order_date]])</f>
        <v>6</v>
      </c>
      <c r="O11745" s="3">
        <f>Table1[[#This Row],[sales]]-Table1[[#This Row],[profit]]</f>
        <v>3285.2200000000003</v>
      </c>
      <c r="P11745" s="3">
        <f>Table1[[#This Row],[sales]]*Table1[[#This Row],[quantity]]</f>
        <v>18600.050000000003</v>
      </c>
      <c r="Q11745" s="9">
        <f>Table1[[#This Row],[delivery_date]]-Table1[[#This Row],[order_date]]</f>
        <v>3</v>
      </c>
    </row>
    <row r="11746" spans="1:17" x14ac:dyDescent="0.35">
      <c r="A11746" t="s">
        <v>11777</v>
      </c>
      <c r="B11746" t="s">
        <v>19</v>
      </c>
      <c r="C11746" t="s">
        <v>14</v>
      </c>
      <c r="D11746" s="2">
        <v>4873.3599999999997</v>
      </c>
      <c r="E11746">
        <v>0.22</v>
      </c>
      <c r="F11746">
        <v>9</v>
      </c>
      <c r="G11746" s="1">
        <v>45279</v>
      </c>
      <c r="H11746" s="1">
        <v>45284</v>
      </c>
      <c r="I11746" t="s">
        <v>31</v>
      </c>
      <c r="J11746" t="s">
        <v>16</v>
      </c>
      <c r="K11746" s="2">
        <v>1201.0999999999999</v>
      </c>
      <c r="L11746" t="s">
        <v>48</v>
      </c>
      <c r="M11746">
        <f>YEAR(Table1[[#This Row],[order_date]])</f>
        <v>2023</v>
      </c>
      <c r="N11746">
        <f>MONTH(Table1[[#This Row],[order_date]])</f>
        <v>12</v>
      </c>
      <c r="O11746" s="3">
        <f>Table1[[#This Row],[sales]]-Table1[[#This Row],[profit]]</f>
        <v>3672.2599999999998</v>
      </c>
      <c r="P11746" s="3">
        <f>Table1[[#This Row],[sales]]*Table1[[#This Row],[quantity]]</f>
        <v>43860.24</v>
      </c>
      <c r="Q11746" s="9">
        <f>Table1[[#This Row],[delivery_date]]-Table1[[#This Row],[order_date]]</f>
        <v>5</v>
      </c>
    </row>
    <row r="11747" spans="1:17" x14ac:dyDescent="0.35">
      <c r="A11747" t="s">
        <v>11778</v>
      </c>
      <c r="B11747" t="s">
        <v>25</v>
      </c>
      <c r="C11747" t="s">
        <v>36</v>
      </c>
      <c r="D11747" s="2">
        <v>4949.2</v>
      </c>
      <c r="E11747">
        <v>0.12</v>
      </c>
      <c r="F11747">
        <v>9</v>
      </c>
      <c r="G11747" s="1">
        <v>45542</v>
      </c>
      <c r="H11747" s="1">
        <v>45546</v>
      </c>
      <c r="I11747" t="s">
        <v>31</v>
      </c>
      <c r="J11747" t="s">
        <v>22</v>
      </c>
      <c r="K11747" s="2">
        <v>755.07</v>
      </c>
      <c r="L11747" t="s">
        <v>17</v>
      </c>
      <c r="M11747">
        <f>YEAR(Table1[[#This Row],[order_date]])</f>
        <v>2024</v>
      </c>
      <c r="N11747">
        <f>MONTH(Table1[[#This Row],[order_date]])</f>
        <v>9</v>
      </c>
      <c r="O11747" s="3">
        <f>Table1[[#This Row],[sales]]-Table1[[#This Row],[profit]]</f>
        <v>4194.13</v>
      </c>
      <c r="P11747" s="3">
        <f>Table1[[#This Row],[sales]]*Table1[[#This Row],[quantity]]</f>
        <v>44542.799999999996</v>
      </c>
      <c r="Q11747" s="9">
        <f>Table1[[#This Row],[delivery_date]]-Table1[[#This Row],[order_date]]</f>
        <v>4</v>
      </c>
    </row>
    <row r="11748" spans="1:17" x14ac:dyDescent="0.35">
      <c r="A11748" t="s">
        <v>11779</v>
      </c>
      <c r="B11748" t="s">
        <v>25</v>
      </c>
      <c r="C11748" t="s">
        <v>14</v>
      </c>
      <c r="D11748" s="2">
        <v>4995.96</v>
      </c>
      <c r="E11748">
        <v>0.08</v>
      </c>
      <c r="F11748">
        <v>2</v>
      </c>
      <c r="G11748" s="1">
        <v>44966</v>
      </c>
      <c r="H11748" s="1">
        <v>44968</v>
      </c>
      <c r="I11748" t="s">
        <v>15</v>
      </c>
      <c r="J11748" t="s">
        <v>16</v>
      </c>
      <c r="K11748" s="2">
        <v>649.04999999999995</v>
      </c>
      <c r="L11748" t="s">
        <v>48</v>
      </c>
      <c r="M11748">
        <f>YEAR(Table1[[#This Row],[order_date]])</f>
        <v>2023</v>
      </c>
      <c r="N11748">
        <f>MONTH(Table1[[#This Row],[order_date]])</f>
        <v>2</v>
      </c>
      <c r="O11748" s="3">
        <f>Table1[[#This Row],[sales]]-Table1[[#This Row],[profit]]</f>
        <v>4346.91</v>
      </c>
      <c r="P11748" s="3">
        <f>Table1[[#This Row],[sales]]*Table1[[#This Row],[quantity]]</f>
        <v>9991.92</v>
      </c>
      <c r="Q11748" s="9">
        <f>Table1[[#This Row],[delivery_date]]-Table1[[#This Row],[order_date]]</f>
        <v>2</v>
      </c>
    </row>
    <row r="11749" spans="1:17" x14ac:dyDescent="0.35">
      <c r="A11749" t="s">
        <v>11780</v>
      </c>
      <c r="B11749" t="s">
        <v>25</v>
      </c>
      <c r="C11749" t="s">
        <v>26</v>
      </c>
      <c r="D11749" s="2">
        <v>4463.58</v>
      </c>
      <c r="E11749">
        <v>0.17</v>
      </c>
      <c r="F11749">
        <v>8</v>
      </c>
      <c r="G11749" s="1">
        <v>45616</v>
      </c>
      <c r="H11749" s="1">
        <v>45620</v>
      </c>
      <c r="I11749" t="s">
        <v>15</v>
      </c>
      <c r="J11749" t="s">
        <v>27</v>
      </c>
      <c r="K11749" s="2">
        <v>1276.6600000000001</v>
      </c>
      <c r="L11749" t="s">
        <v>34</v>
      </c>
      <c r="M11749">
        <f>YEAR(Table1[[#This Row],[order_date]])</f>
        <v>2024</v>
      </c>
      <c r="N11749">
        <f>MONTH(Table1[[#This Row],[order_date]])</f>
        <v>11</v>
      </c>
      <c r="O11749" s="3">
        <f>Table1[[#This Row],[sales]]-Table1[[#This Row],[profit]]</f>
        <v>3186.92</v>
      </c>
      <c r="P11749" s="3">
        <f>Table1[[#This Row],[sales]]*Table1[[#This Row],[quantity]]</f>
        <v>35708.639999999999</v>
      </c>
      <c r="Q11749" s="9">
        <f>Table1[[#This Row],[delivery_date]]-Table1[[#This Row],[order_date]]</f>
        <v>4</v>
      </c>
    </row>
    <row r="11750" spans="1:17" x14ac:dyDescent="0.35">
      <c r="A11750" t="s">
        <v>11781</v>
      </c>
      <c r="B11750" t="s">
        <v>41</v>
      </c>
      <c r="C11750" t="s">
        <v>33</v>
      </c>
      <c r="D11750" s="2">
        <v>3234.29</v>
      </c>
      <c r="E11750">
        <v>0.4</v>
      </c>
      <c r="F11750">
        <v>5</v>
      </c>
      <c r="G11750" s="1">
        <v>45377</v>
      </c>
      <c r="H11750" s="1">
        <v>45378</v>
      </c>
      <c r="I11750" t="s">
        <v>15</v>
      </c>
      <c r="J11750" t="s">
        <v>22</v>
      </c>
      <c r="K11750" s="2">
        <v>675.3</v>
      </c>
      <c r="L11750" t="s">
        <v>28</v>
      </c>
      <c r="M11750">
        <f>YEAR(Table1[[#This Row],[order_date]])</f>
        <v>2024</v>
      </c>
      <c r="N11750">
        <f>MONTH(Table1[[#This Row],[order_date]])</f>
        <v>3</v>
      </c>
      <c r="O11750" s="3">
        <f>Table1[[#This Row],[sales]]-Table1[[#This Row],[profit]]</f>
        <v>2558.9899999999998</v>
      </c>
      <c r="P11750" s="3">
        <f>Table1[[#This Row],[sales]]*Table1[[#This Row],[quantity]]</f>
        <v>16171.45</v>
      </c>
      <c r="Q11750" s="9">
        <f>Table1[[#This Row],[delivery_date]]-Table1[[#This Row],[order_date]]</f>
        <v>1</v>
      </c>
    </row>
    <row r="11751" spans="1:17" x14ac:dyDescent="0.35">
      <c r="A11751" t="s">
        <v>11782</v>
      </c>
      <c r="B11751" t="s">
        <v>25</v>
      </c>
      <c r="C11751" t="s">
        <v>20</v>
      </c>
      <c r="D11751" s="2">
        <v>134.16</v>
      </c>
      <c r="E11751">
        <v>0.14000000000000001</v>
      </c>
      <c r="F11751">
        <v>2</v>
      </c>
      <c r="G11751" s="1">
        <v>45639</v>
      </c>
      <c r="H11751" s="1">
        <v>45644</v>
      </c>
      <c r="I11751" t="s">
        <v>31</v>
      </c>
      <c r="J11751" t="s">
        <v>16</v>
      </c>
      <c r="K11751" s="2">
        <v>30.51</v>
      </c>
      <c r="L11751" t="s">
        <v>48</v>
      </c>
      <c r="M11751">
        <f>YEAR(Table1[[#This Row],[order_date]])</f>
        <v>2024</v>
      </c>
      <c r="N11751">
        <f>MONTH(Table1[[#This Row],[order_date]])</f>
        <v>12</v>
      </c>
      <c r="O11751" s="3">
        <f>Table1[[#This Row],[sales]]-Table1[[#This Row],[profit]]</f>
        <v>103.64999999999999</v>
      </c>
      <c r="P11751" s="3">
        <f>Table1[[#This Row],[sales]]*Table1[[#This Row],[quantity]]</f>
        <v>268.32</v>
      </c>
      <c r="Q11751" s="9">
        <f>Table1[[#This Row],[delivery_date]]-Table1[[#This Row],[order_date]]</f>
        <v>5</v>
      </c>
    </row>
    <row r="11752" spans="1:17" x14ac:dyDescent="0.35">
      <c r="A11752" t="s">
        <v>11783</v>
      </c>
      <c r="B11752" t="s">
        <v>41</v>
      </c>
      <c r="C11752" t="s">
        <v>36</v>
      </c>
      <c r="D11752" s="2">
        <v>3527.76</v>
      </c>
      <c r="E11752">
        <v>0.02</v>
      </c>
      <c r="F11752">
        <v>9</v>
      </c>
      <c r="G11752" s="1">
        <v>45128</v>
      </c>
      <c r="H11752" s="1">
        <v>45134</v>
      </c>
      <c r="I11752" t="s">
        <v>15</v>
      </c>
      <c r="J11752" t="s">
        <v>27</v>
      </c>
      <c r="K11752" s="2">
        <v>941.18</v>
      </c>
      <c r="L11752" t="s">
        <v>28</v>
      </c>
      <c r="M11752">
        <f>YEAR(Table1[[#This Row],[order_date]])</f>
        <v>2023</v>
      </c>
      <c r="N11752">
        <f>MONTH(Table1[[#This Row],[order_date]])</f>
        <v>7</v>
      </c>
      <c r="O11752" s="3">
        <f>Table1[[#This Row],[sales]]-Table1[[#This Row],[profit]]</f>
        <v>2586.5800000000004</v>
      </c>
      <c r="P11752" s="3">
        <f>Table1[[#This Row],[sales]]*Table1[[#This Row],[quantity]]</f>
        <v>31749.840000000004</v>
      </c>
      <c r="Q11752" s="9">
        <f>Table1[[#This Row],[delivery_date]]-Table1[[#This Row],[order_date]]</f>
        <v>6</v>
      </c>
    </row>
    <row r="11753" spans="1:17" x14ac:dyDescent="0.35">
      <c r="A11753" t="s">
        <v>11784</v>
      </c>
      <c r="B11753" t="s">
        <v>13</v>
      </c>
      <c r="C11753" t="s">
        <v>26</v>
      </c>
      <c r="D11753" s="2">
        <v>1269.1400000000001</v>
      </c>
      <c r="E11753">
        <v>0.28000000000000003</v>
      </c>
      <c r="F11753">
        <v>4</v>
      </c>
      <c r="G11753" s="1">
        <v>45467</v>
      </c>
      <c r="H11753" s="1">
        <v>45469</v>
      </c>
      <c r="I11753" t="s">
        <v>31</v>
      </c>
      <c r="J11753" t="s">
        <v>22</v>
      </c>
      <c r="K11753" s="2">
        <v>160.41</v>
      </c>
      <c r="L11753" t="s">
        <v>34</v>
      </c>
      <c r="M11753">
        <f>YEAR(Table1[[#This Row],[order_date]])</f>
        <v>2024</v>
      </c>
      <c r="N11753">
        <f>MONTH(Table1[[#This Row],[order_date]])</f>
        <v>6</v>
      </c>
      <c r="O11753" s="3">
        <f>Table1[[#This Row],[sales]]-Table1[[#This Row],[profit]]</f>
        <v>1108.73</v>
      </c>
      <c r="P11753" s="3">
        <f>Table1[[#This Row],[sales]]*Table1[[#This Row],[quantity]]</f>
        <v>5076.5600000000004</v>
      </c>
      <c r="Q11753" s="9">
        <f>Table1[[#This Row],[delivery_date]]-Table1[[#This Row],[order_date]]</f>
        <v>2</v>
      </c>
    </row>
    <row r="11754" spans="1:17" x14ac:dyDescent="0.35">
      <c r="A11754" t="s">
        <v>11785</v>
      </c>
      <c r="B11754" t="s">
        <v>25</v>
      </c>
      <c r="C11754" t="s">
        <v>20</v>
      </c>
      <c r="D11754" s="2">
        <v>380.12</v>
      </c>
      <c r="E11754">
        <v>0.02</v>
      </c>
      <c r="F11754">
        <v>5</v>
      </c>
      <c r="G11754" s="1">
        <v>45267</v>
      </c>
      <c r="H11754" s="1">
        <v>45272</v>
      </c>
      <c r="I11754" t="s">
        <v>31</v>
      </c>
      <c r="J11754" t="s">
        <v>22</v>
      </c>
      <c r="K11754" s="2">
        <v>71.48</v>
      </c>
      <c r="L11754" t="s">
        <v>28</v>
      </c>
      <c r="M11754">
        <f>YEAR(Table1[[#This Row],[order_date]])</f>
        <v>2023</v>
      </c>
      <c r="N11754">
        <f>MONTH(Table1[[#This Row],[order_date]])</f>
        <v>12</v>
      </c>
      <c r="O11754" s="3">
        <f>Table1[[#This Row],[sales]]-Table1[[#This Row],[profit]]</f>
        <v>308.64</v>
      </c>
      <c r="P11754" s="3">
        <f>Table1[[#This Row],[sales]]*Table1[[#This Row],[quantity]]</f>
        <v>1900.6</v>
      </c>
      <c r="Q11754" s="9">
        <f>Table1[[#This Row],[delivery_date]]-Table1[[#This Row],[order_date]]</f>
        <v>5</v>
      </c>
    </row>
    <row r="11755" spans="1:17" x14ac:dyDescent="0.35">
      <c r="A11755" t="s">
        <v>11786</v>
      </c>
      <c r="B11755" t="s">
        <v>19</v>
      </c>
      <c r="C11755" t="s">
        <v>14</v>
      </c>
      <c r="D11755" s="2">
        <v>3516.2</v>
      </c>
      <c r="E11755">
        <v>0.44</v>
      </c>
      <c r="F11755">
        <v>7</v>
      </c>
      <c r="G11755" s="1">
        <v>45173</v>
      </c>
      <c r="H11755" s="1">
        <v>45174</v>
      </c>
      <c r="I11755" t="s">
        <v>21</v>
      </c>
      <c r="J11755" t="s">
        <v>27</v>
      </c>
      <c r="K11755" s="2">
        <v>538.1</v>
      </c>
      <c r="L11755" t="s">
        <v>34</v>
      </c>
      <c r="M11755">
        <f>YEAR(Table1[[#This Row],[order_date]])</f>
        <v>2023</v>
      </c>
      <c r="N11755">
        <f>MONTH(Table1[[#This Row],[order_date]])</f>
        <v>9</v>
      </c>
      <c r="O11755" s="3">
        <f>Table1[[#This Row],[sales]]-Table1[[#This Row],[profit]]</f>
        <v>2978.1</v>
      </c>
      <c r="P11755" s="3">
        <f>Table1[[#This Row],[sales]]*Table1[[#This Row],[quantity]]</f>
        <v>24613.399999999998</v>
      </c>
      <c r="Q11755" s="9">
        <f>Table1[[#This Row],[delivery_date]]-Table1[[#This Row],[order_date]]</f>
        <v>1</v>
      </c>
    </row>
    <row r="11756" spans="1:17" x14ac:dyDescent="0.35">
      <c r="A11756" t="s">
        <v>11787</v>
      </c>
      <c r="B11756" t="s">
        <v>25</v>
      </c>
      <c r="C11756" t="s">
        <v>20</v>
      </c>
      <c r="D11756" s="2">
        <v>3804.45</v>
      </c>
      <c r="E11756">
        <v>0.34</v>
      </c>
      <c r="F11756">
        <v>2</v>
      </c>
      <c r="G11756" s="1">
        <v>45043</v>
      </c>
      <c r="H11756" s="1">
        <v>45045</v>
      </c>
      <c r="I11756" t="s">
        <v>31</v>
      </c>
      <c r="J11756" t="s">
        <v>22</v>
      </c>
      <c r="K11756" s="2">
        <v>462.76</v>
      </c>
      <c r="L11756" t="s">
        <v>34</v>
      </c>
      <c r="M11756">
        <f>YEAR(Table1[[#This Row],[order_date]])</f>
        <v>2023</v>
      </c>
      <c r="N11756">
        <f>MONTH(Table1[[#This Row],[order_date]])</f>
        <v>4</v>
      </c>
      <c r="O11756" s="3">
        <f>Table1[[#This Row],[sales]]-Table1[[#This Row],[profit]]</f>
        <v>3341.6899999999996</v>
      </c>
      <c r="P11756" s="3">
        <f>Table1[[#This Row],[sales]]*Table1[[#This Row],[quantity]]</f>
        <v>7608.9</v>
      </c>
      <c r="Q11756" s="9">
        <f>Table1[[#This Row],[delivery_date]]-Table1[[#This Row],[order_date]]</f>
        <v>2</v>
      </c>
    </row>
    <row r="11757" spans="1:17" x14ac:dyDescent="0.35">
      <c r="A11757" t="s">
        <v>11788</v>
      </c>
      <c r="B11757" t="s">
        <v>13</v>
      </c>
      <c r="C11757" t="s">
        <v>33</v>
      </c>
      <c r="D11757" s="2">
        <v>3331.22</v>
      </c>
      <c r="E11757">
        <v>0.13</v>
      </c>
      <c r="F11757">
        <v>5</v>
      </c>
      <c r="G11757" s="1">
        <v>45308</v>
      </c>
      <c r="H11757" s="1">
        <v>45315</v>
      </c>
      <c r="I11757" t="s">
        <v>21</v>
      </c>
      <c r="J11757" t="s">
        <v>27</v>
      </c>
      <c r="K11757" s="2">
        <v>175.13</v>
      </c>
      <c r="L11757" t="s">
        <v>48</v>
      </c>
      <c r="M11757">
        <f>YEAR(Table1[[#This Row],[order_date]])</f>
        <v>2024</v>
      </c>
      <c r="N11757">
        <f>MONTH(Table1[[#This Row],[order_date]])</f>
        <v>1</v>
      </c>
      <c r="O11757" s="3">
        <f>Table1[[#This Row],[sales]]-Table1[[#This Row],[profit]]</f>
        <v>3156.0899999999997</v>
      </c>
      <c r="P11757" s="3">
        <f>Table1[[#This Row],[sales]]*Table1[[#This Row],[quantity]]</f>
        <v>16656.099999999999</v>
      </c>
      <c r="Q11757" s="9">
        <f>Table1[[#This Row],[delivery_date]]-Table1[[#This Row],[order_date]]</f>
        <v>7</v>
      </c>
    </row>
    <row r="11758" spans="1:17" x14ac:dyDescent="0.35">
      <c r="A11758" t="s">
        <v>11789</v>
      </c>
      <c r="B11758" t="s">
        <v>13</v>
      </c>
      <c r="C11758" t="s">
        <v>20</v>
      </c>
      <c r="D11758" s="2">
        <v>1889.33</v>
      </c>
      <c r="E11758">
        <v>0.23</v>
      </c>
      <c r="F11758">
        <v>8</v>
      </c>
      <c r="G11758" s="1">
        <v>45168</v>
      </c>
      <c r="H11758" s="1">
        <v>45172</v>
      </c>
      <c r="I11758" t="s">
        <v>21</v>
      </c>
      <c r="J11758" t="s">
        <v>22</v>
      </c>
      <c r="K11758" s="2">
        <v>160.12</v>
      </c>
      <c r="L11758" t="s">
        <v>23</v>
      </c>
      <c r="M11758">
        <f>YEAR(Table1[[#This Row],[order_date]])</f>
        <v>2023</v>
      </c>
      <c r="N11758">
        <f>MONTH(Table1[[#This Row],[order_date]])</f>
        <v>8</v>
      </c>
      <c r="O11758" s="3">
        <f>Table1[[#This Row],[sales]]-Table1[[#This Row],[profit]]</f>
        <v>1729.21</v>
      </c>
      <c r="P11758" s="3">
        <f>Table1[[#This Row],[sales]]*Table1[[#This Row],[quantity]]</f>
        <v>15114.64</v>
      </c>
      <c r="Q11758" s="9">
        <f>Table1[[#This Row],[delivery_date]]-Table1[[#This Row],[order_date]]</f>
        <v>4</v>
      </c>
    </row>
    <row r="11759" spans="1:17" x14ac:dyDescent="0.35">
      <c r="A11759" t="s">
        <v>11790</v>
      </c>
      <c r="B11759" t="s">
        <v>25</v>
      </c>
      <c r="C11759" t="s">
        <v>20</v>
      </c>
      <c r="D11759" s="2">
        <v>2603.92</v>
      </c>
      <c r="E11759">
        <v>0.37</v>
      </c>
      <c r="F11759">
        <v>1</v>
      </c>
      <c r="G11759" s="1">
        <v>45263</v>
      </c>
      <c r="H11759" s="1">
        <v>45267</v>
      </c>
      <c r="I11759" t="s">
        <v>15</v>
      </c>
      <c r="J11759" t="s">
        <v>27</v>
      </c>
      <c r="K11759" s="2">
        <v>658.21</v>
      </c>
      <c r="L11759" t="s">
        <v>17</v>
      </c>
      <c r="M11759">
        <f>YEAR(Table1[[#This Row],[order_date]])</f>
        <v>2023</v>
      </c>
      <c r="N11759">
        <f>MONTH(Table1[[#This Row],[order_date]])</f>
        <v>12</v>
      </c>
      <c r="O11759" s="3">
        <f>Table1[[#This Row],[sales]]-Table1[[#This Row],[profit]]</f>
        <v>1945.71</v>
      </c>
      <c r="P11759" s="3">
        <f>Table1[[#This Row],[sales]]*Table1[[#This Row],[quantity]]</f>
        <v>2603.92</v>
      </c>
      <c r="Q11759" s="9">
        <f>Table1[[#This Row],[delivery_date]]-Table1[[#This Row],[order_date]]</f>
        <v>4</v>
      </c>
    </row>
    <row r="11760" spans="1:17" x14ac:dyDescent="0.35">
      <c r="A11760" t="s">
        <v>11791</v>
      </c>
      <c r="B11760" t="s">
        <v>13</v>
      </c>
      <c r="C11760" t="s">
        <v>14</v>
      </c>
      <c r="D11760" s="2">
        <v>4681.24</v>
      </c>
      <c r="E11760">
        <v>0.46</v>
      </c>
      <c r="F11760">
        <v>8</v>
      </c>
      <c r="G11760" s="1">
        <v>45173</v>
      </c>
      <c r="H11760" s="1">
        <v>45174</v>
      </c>
      <c r="I11760" t="s">
        <v>21</v>
      </c>
      <c r="J11760" t="s">
        <v>22</v>
      </c>
      <c r="K11760" s="2">
        <v>395.59</v>
      </c>
      <c r="L11760" t="s">
        <v>39</v>
      </c>
      <c r="M11760">
        <f>YEAR(Table1[[#This Row],[order_date]])</f>
        <v>2023</v>
      </c>
      <c r="N11760">
        <f>MONTH(Table1[[#This Row],[order_date]])</f>
        <v>9</v>
      </c>
      <c r="O11760" s="3">
        <f>Table1[[#This Row],[sales]]-Table1[[#This Row],[profit]]</f>
        <v>4285.6499999999996</v>
      </c>
      <c r="P11760" s="3">
        <f>Table1[[#This Row],[sales]]*Table1[[#This Row],[quantity]]</f>
        <v>37449.919999999998</v>
      </c>
      <c r="Q11760" s="9">
        <f>Table1[[#This Row],[delivery_date]]-Table1[[#This Row],[order_date]]</f>
        <v>1</v>
      </c>
    </row>
    <row r="11761" spans="1:17" x14ac:dyDescent="0.35">
      <c r="A11761" t="s">
        <v>11792</v>
      </c>
      <c r="B11761" t="s">
        <v>41</v>
      </c>
      <c r="C11761" t="s">
        <v>14</v>
      </c>
      <c r="D11761" s="2">
        <v>3675.09</v>
      </c>
      <c r="E11761">
        <v>0.44</v>
      </c>
      <c r="F11761">
        <v>2</v>
      </c>
      <c r="G11761" s="1">
        <v>45587</v>
      </c>
      <c r="H11761" s="1">
        <v>45592</v>
      </c>
      <c r="I11761" t="s">
        <v>21</v>
      </c>
      <c r="J11761" t="s">
        <v>16</v>
      </c>
      <c r="K11761" s="2">
        <v>1015.87</v>
      </c>
      <c r="L11761" t="s">
        <v>48</v>
      </c>
      <c r="M11761">
        <f>YEAR(Table1[[#This Row],[order_date]])</f>
        <v>2024</v>
      </c>
      <c r="N11761">
        <f>MONTH(Table1[[#This Row],[order_date]])</f>
        <v>10</v>
      </c>
      <c r="O11761" s="3">
        <f>Table1[[#This Row],[sales]]-Table1[[#This Row],[profit]]</f>
        <v>2659.2200000000003</v>
      </c>
      <c r="P11761" s="3">
        <f>Table1[[#This Row],[sales]]*Table1[[#This Row],[quantity]]</f>
        <v>7350.18</v>
      </c>
      <c r="Q11761" s="9">
        <f>Table1[[#This Row],[delivery_date]]-Table1[[#This Row],[order_date]]</f>
        <v>5</v>
      </c>
    </row>
    <row r="11762" spans="1:17" x14ac:dyDescent="0.35">
      <c r="A11762" t="s">
        <v>11793</v>
      </c>
      <c r="B11762" t="s">
        <v>41</v>
      </c>
      <c r="C11762" t="s">
        <v>36</v>
      </c>
      <c r="D11762" s="2">
        <v>2572.9499999999998</v>
      </c>
      <c r="E11762">
        <v>0.03</v>
      </c>
      <c r="F11762">
        <v>4</v>
      </c>
      <c r="G11762" s="1">
        <v>45337</v>
      </c>
      <c r="H11762" s="1">
        <v>45339</v>
      </c>
      <c r="I11762" t="s">
        <v>21</v>
      </c>
      <c r="J11762" t="s">
        <v>22</v>
      </c>
      <c r="K11762" s="2">
        <v>303.52</v>
      </c>
      <c r="L11762" t="s">
        <v>17</v>
      </c>
      <c r="M11762">
        <f>YEAR(Table1[[#This Row],[order_date]])</f>
        <v>2024</v>
      </c>
      <c r="N11762">
        <f>MONTH(Table1[[#This Row],[order_date]])</f>
        <v>2</v>
      </c>
      <c r="O11762" s="3">
        <f>Table1[[#This Row],[sales]]-Table1[[#This Row],[profit]]</f>
        <v>2269.4299999999998</v>
      </c>
      <c r="P11762" s="3">
        <f>Table1[[#This Row],[sales]]*Table1[[#This Row],[quantity]]</f>
        <v>10291.799999999999</v>
      </c>
      <c r="Q11762" s="9">
        <f>Table1[[#This Row],[delivery_date]]-Table1[[#This Row],[order_date]]</f>
        <v>2</v>
      </c>
    </row>
    <row r="11763" spans="1:17" x14ac:dyDescent="0.35">
      <c r="A11763" t="s">
        <v>11794</v>
      </c>
      <c r="B11763" t="s">
        <v>25</v>
      </c>
      <c r="C11763" t="s">
        <v>14</v>
      </c>
      <c r="D11763" s="2">
        <v>3007.9</v>
      </c>
      <c r="E11763">
        <v>0.04</v>
      </c>
      <c r="F11763">
        <v>3</v>
      </c>
      <c r="G11763" s="1">
        <v>45022</v>
      </c>
      <c r="H11763" s="1">
        <v>45026</v>
      </c>
      <c r="I11763" t="s">
        <v>31</v>
      </c>
      <c r="J11763" t="s">
        <v>27</v>
      </c>
      <c r="K11763" s="2">
        <v>498.63</v>
      </c>
      <c r="L11763" t="s">
        <v>48</v>
      </c>
      <c r="M11763">
        <f>YEAR(Table1[[#This Row],[order_date]])</f>
        <v>2023</v>
      </c>
      <c r="N11763">
        <f>MONTH(Table1[[#This Row],[order_date]])</f>
        <v>4</v>
      </c>
      <c r="O11763" s="3">
        <f>Table1[[#This Row],[sales]]-Table1[[#This Row],[profit]]</f>
        <v>2509.27</v>
      </c>
      <c r="P11763" s="3">
        <f>Table1[[#This Row],[sales]]*Table1[[#This Row],[quantity]]</f>
        <v>9023.7000000000007</v>
      </c>
      <c r="Q11763" s="9">
        <f>Table1[[#This Row],[delivery_date]]-Table1[[#This Row],[order_date]]</f>
        <v>4</v>
      </c>
    </row>
    <row r="11764" spans="1:17" x14ac:dyDescent="0.35">
      <c r="A11764" t="s">
        <v>11795</v>
      </c>
      <c r="B11764" t="s">
        <v>41</v>
      </c>
      <c r="C11764" t="s">
        <v>20</v>
      </c>
      <c r="D11764" s="2">
        <v>4645.6499999999996</v>
      </c>
      <c r="E11764">
        <v>0.3</v>
      </c>
      <c r="F11764">
        <v>2</v>
      </c>
      <c r="G11764" s="1">
        <v>45032</v>
      </c>
      <c r="H11764" s="1">
        <v>45036</v>
      </c>
      <c r="I11764" t="s">
        <v>15</v>
      </c>
      <c r="J11764" t="s">
        <v>27</v>
      </c>
      <c r="K11764" s="2">
        <v>1237.52</v>
      </c>
      <c r="L11764" t="s">
        <v>48</v>
      </c>
      <c r="M11764">
        <f>YEAR(Table1[[#This Row],[order_date]])</f>
        <v>2023</v>
      </c>
      <c r="N11764">
        <f>MONTH(Table1[[#This Row],[order_date]])</f>
        <v>4</v>
      </c>
      <c r="O11764" s="3">
        <f>Table1[[#This Row],[sales]]-Table1[[#This Row],[profit]]</f>
        <v>3408.1299999999997</v>
      </c>
      <c r="P11764" s="3">
        <f>Table1[[#This Row],[sales]]*Table1[[#This Row],[quantity]]</f>
        <v>9291.2999999999993</v>
      </c>
      <c r="Q11764" s="9">
        <f>Table1[[#This Row],[delivery_date]]-Table1[[#This Row],[order_date]]</f>
        <v>4</v>
      </c>
    </row>
    <row r="11765" spans="1:17" x14ac:dyDescent="0.35">
      <c r="A11765" t="s">
        <v>11796</v>
      </c>
      <c r="B11765" t="s">
        <v>41</v>
      </c>
      <c r="C11765" t="s">
        <v>33</v>
      </c>
      <c r="D11765" s="2">
        <v>2029.53</v>
      </c>
      <c r="E11765">
        <v>0.25</v>
      </c>
      <c r="F11765">
        <v>2</v>
      </c>
      <c r="G11765" s="1">
        <v>45147</v>
      </c>
      <c r="H11765" s="1">
        <v>45152</v>
      </c>
      <c r="I11765" t="s">
        <v>15</v>
      </c>
      <c r="J11765" t="s">
        <v>16</v>
      </c>
      <c r="K11765" s="2">
        <v>277.52</v>
      </c>
      <c r="L11765" t="s">
        <v>34</v>
      </c>
      <c r="M11765">
        <f>YEAR(Table1[[#This Row],[order_date]])</f>
        <v>2023</v>
      </c>
      <c r="N11765">
        <f>MONTH(Table1[[#This Row],[order_date]])</f>
        <v>8</v>
      </c>
      <c r="O11765" s="3">
        <f>Table1[[#This Row],[sales]]-Table1[[#This Row],[profit]]</f>
        <v>1752.01</v>
      </c>
      <c r="P11765" s="3">
        <f>Table1[[#This Row],[sales]]*Table1[[#This Row],[quantity]]</f>
        <v>4059.06</v>
      </c>
      <c r="Q11765" s="9">
        <f>Table1[[#This Row],[delivery_date]]-Table1[[#This Row],[order_date]]</f>
        <v>5</v>
      </c>
    </row>
    <row r="11766" spans="1:17" x14ac:dyDescent="0.35">
      <c r="A11766" t="s">
        <v>11797</v>
      </c>
      <c r="B11766" t="s">
        <v>19</v>
      </c>
      <c r="C11766" t="s">
        <v>14</v>
      </c>
      <c r="D11766" s="2">
        <v>599.03</v>
      </c>
      <c r="E11766">
        <v>0.15</v>
      </c>
      <c r="F11766">
        <v>6</v>
      </c>
      <c r="G11766" s="1">
        <v>45101</v>
      </c>
      <c r="H11766" s="1">
        <v>45108</v>
      </c>
      <c r="I11766" t="s">
        <v>15</v>
      </c>
      <c r="J11766" t="s">
        <v>27</v>
      </c>
      <c r="K11766" s="2">
        <v>64.39</v>
      </c>
      <c r="L11766" t="s">
        <v>17</v>
      </c>
      <c r="M11766">
        <f>YEAR(Table1[[#This Row],[order_date]])</f>
        <v>2023</v>
      </c>
      <c r="N11766">
        <f>MONTH(Table1[[#This Row],[order_date]])</f>
        <v>6</v>
      </c>
      <c r="O11766" s="3">
        <f>Table1[[#This Row],[sales]]-Table1[[#This Row],[profit]]</f>
        <v>534.64</v>
      </c>
      <c r="P11766" s="3">
        <f>Table1[[#This Row],[sales]]*Table1[[#This Row],[quantity]]</f>
        <v>3594.18</v>
      </c>
      <c r="Q11766" s="9">
        <f>Table1[[#This Row],[delivery_date]]-Table1[[#This Row],[order_date]]</f>
        <v>7</v>
      </c>
    </row>
    <row r="11767" spans="1:17" x14ac:dyDescent="0.35">
      <c r="A11767" t="s">
        <v>11798</v>
      </c>
      <c r="B11767" t="s">
        <v>25</v>
      </c>
      <c r="C11767" t="s">
        <v>36</v>
      </c>
      <c r="D11767" s="2">
        <v>1696.55</v>
      </c>
      <c r="E11767">
        <v>0.49</v>
      </c>
      <c r="F11767">
        <v>3</v>
      </c>
      <c r="G11767" s="1">
        <v>45403</v>
      </c>
      <c r="H11767" s="1">
        <v>45404</v>
      </c>
      <c r="I11767" t="s">
        <v>31</v>
      </c>
      <c r="J11767" t="s">
        <v>16</v>
      </c>
      <c r="K11767" s="2">
        <v>98.15</v>
      </c>
      <c r="L11767" t="s">
        <v>39</v>
      </c>
      <c r="M11767">
        <f>YEAR(Table1[[#This Row],[order_date]])</f>
        <v>2024</v>
      </c>
      <c r="N11767">
        <f>MONTH(Table1[[#This Row],[order_date]])</f>
        <v>4</v>
      </c>
      <c r="O11767" s="3">
        <f>Table1[[#This Row],[sales]]-Table1[[#This Row],[profit]]</f>
        <v>1598.3999999999999</v>
      </c>
      <c r="P11767" s="3">
        <f>Table1[[#This Row],[sales]]*Table1[[#This Row],[quantity]]</f>
        <v>5089.6499999999996</v>
      </c>
      <c r="Q11767" s="9">
        <f>Table1[[#This Row],[delivery_date]]-Table1[[#This Row],[order_date]]</f>
        <v>1</v>
      </c>
    </row>
    <row r="11768" spans="1:17" x14ac:dyDescent="0.35">
      <c r="A11768" t="s">
        <v>11799</v>
      </c>
      <c r="B11768" t="s">
        <v>13</v>
      </c>
      <c r="C11768" t="s">
        <v>36</v>
      </c>
      <c r="D11768" s="2">
        <v>2134.48</v>
      </c>
      <c r="E11768">
        <v>0.37</v>
      </c>
      <c r="F11768">
        <v>4</v>
      </c>
      <c r="G11768" s="1">
        <v>45464</v>
      </c>
      <c r="H11768" s="1">
        <v>45465</v>
      </c>
      <c r="I11768" t="s">
        <v>15</v>
      </c>
      <c r="J11768" t="s">
        <v>27</v>
      </c>
      <c r="K11768" s="2">
        <v>614.27</v>
      </c>
      <c r="L11768" t="s">
        <v>28</v>
      </c>
      <c r="M11768">
        <f>YEAR(Table1[[#This Row],[order_date]])</f>
        <v>2024</v>
      </c>
      <c r="N11768">
        <f>MONTH(Table1[[#This Row],[order_date]])</f>
        <v>6</v>
      </c>
      <c r="O11768" s="3">
        <f>Table1[[#This Row],[sales]]-Table1[[#This Row],[profit]]</f>
        <v>1520.21</v>
      </c>
      <c r="P11768" s="3">
        <f>Table1[[#This Row],[sales]]*Table1[[#This Row],[quantity]]</f>
        <v>8537.92</v>
      </c>
      <c r="Q11768" s="9">
        <f>Table1[[#This Row],[delivery_date]]-Table1[[#This Row],[order_date]]</f>
        <v>1</v>
      </c>
    </row>
    <row r="11769" spans="1:17" x14ac:dyDescent="0.35">
      <c r="A11769" t="s">
        <v>11800</v>
      </c>
      <c r="B11769" t="s">
        <v>25</v>
      </c>
      <c r="C11769" t="s">
        <v>20</v>
      </c>
      <c r="D11769" s="2">
        <v>1437.52</v>
      </c>
      <c r="E11769">
        <v>0.34</v>
      </c>
      <c r="F11769">
        <v>4</v>
      </c>
      <c r="G11769" s="1">
        <v>45529</v>
      </c>
      <c r="H11769" s="1">
        <v>45530</v>
      </c>
      <c r="I11769" t="s">
        <v>31</v>
      </c>
      <c r="J11769" t="s">
        <v>22</v>
      </c>
      <c r="K11769" s="2">
        <v>217.29</v>
      </c>
      <c r="L11769" t="s">
        <v>34</v>
      </c>
      <c r="M11769">
        <f>YEAR(Table1[[#This Row],[order_date]])</f>
        <v>2024</v>
      </c>
      <c r="N11769">
        <f>MONTH(Table1[[#This Row],[order_date]])</f>
        <v>8</v>
      </c>
      <c r="O11769" s="3">
        <f>Table1[[#This Row],[sales]]-Table1[[#This Row],[profit]]</f>
        <v>1220.23</v>
      </c>
      <c r="P11769" s="3">
        <f>Table1[[#This Row],[sales]]*Table1[[#This Row],[quantity]]</f>
        <v>5750.08</v>
      </c>
      <c r="Q11769" s="9">
        <f>Table1[[#This Row],[delivery_date]]-Table1[[#This Row],[order_date]]</f>
        <v>1</v>
      </c>
    </row>
    <row r="11770" spans="1:17" x14ac:dyDescent="0.35">
      <c r="A11770" t="s">
        <v>11801</v>
      </c>
      <c r="B11770" t="s">
        <v>41</v>
      </c>
      <c r="C11770" t="s">
        <v>14</v>
      </c>
      <c r="D11770" s="2">
        <v>2691.96</v>
      </c>
      <c r="E11770">
        <v>0.09</v>
      </c>
      <c r="F11770">
        <v>2</v>
      </c>
      <c r="G11770" s="1">
        <v>45305</v>
      </c>
      <c r="H11770" s="1">
        <v>45309</v>
      </c>
      <c r="I11770" t="s">
        <v>15</v>
      </c>
      <c r="J11770" t="s">
        <v>22</v>
      </c>
      <c r="K11770" s="2">
        <v>733.36</v>
      </c>
      <c r="L11770" t="s">
        <v>48</v>
      </c>
      <c r="M11770">
        <f>YEAR(Table1[[#This Row],[order_date]])</f>
        <v>2024</v>
      </c>
      <c r="N11770">
        <f>MONTH(Table1[[#This Row],[order_date]])</f>
        <v>1</v>
      </c>
      <c r="O11770" s="3">
        <f>Table1[[#This Row],[sales]]-Table1[[#This Row],[profit]]</f>
        <v>1958.6</v>
      </c>
      <c r="P11770" s="3">
        <f>Table1[[#This Row],[sales]]*Table1[[#This Row],[quantity]]</f>
        <v>5383.92</v>
      </c>
      <c r="Q11770" s="9">
        <f>Table1[[#This Row],[delivery_date]]-Table1[[#This Row],[order_date]]</f>
        <v>4</v>
      </c>
    </row>
    <row r="11771" spans="1:17" x14ac:dyDescent="0.35">
      <c r="A11771" t="s">
        <v>11802</v>
      </c>
      <c r="B11771" t="s">
        <v>19</v>
      </c>
      <c r="C11771" t="s">
        <v>14</v>
      </c>
      <c r="D11771" s="2">
        <v>1593.8</v>
      </c>
      <c r="E11771">
        <v>0.14000000000000001</v>
      </c>
      <c r="F11771">
        <v>4</v>
      </c>
      <c r="G11771" s="1">
        <v>45322</v>
      </c>
      <c r="H11771" s="1">
        <v>45329</v>
      </c>
      <c r="I11771" t="s">
        <v>15</v>
      </c>
      <c r="J11771" t="s">
        <v>27</v>
      </c>
      <c r="K11771" s="2">
        <v>253.27</v>
      </c>
      <c r="L11771" t="s">
        <v>23</v>
      </c>
      <c r="M11771">
        <f>YEAR(Table1[[#This Row],[order_date]])</f>
        <v>2024</v>
      </c>
      <c r="N11771">
        <f>MONTH(Table1[[#This Row],[order_date]])</f>
        <v>1</v>
      </c>
      <c r="O11771" s="3">
        <f>Table1[[#This Row],[sales]]-Table1[[#This Row],[profit]]</f>
        <v>1340.53</v>
      </c>
      <c r="P11771" s="3">
        <f>Table1[[#This Row],[sales]]*Table1[[#This Row],[quantity]]</f>
        <v>6375.2</v>
      </c>
      <c r="Q11771" s="9">
        <f>Table1[[#This Row],[delivery_date]]-Table1[[#This Row],[order_date]]</f>
        <v>7</v>
      </c>
    </row>
    <row r="11772" spans="1:17" x14ac:dyDescent="0.35">
      <c r="A11772" t="s">
        <v>11803</v>
      </c>
      <c r="B11772" t="s">
        <v>25</v>
      </c>
      <c r="C11772" t="s">
        <v>36</v>
      </c>
      <c r="D11772" s="2">
        <v>605.58000000000004</v>
      </c>
      <c r="E11772">
        <v>0.3</v>
      </c>
      <c r="F11772">
        <v>2</v>
      </c>
      <c r="G11772" s="1">
        <v>45454</v>
      </c>
      <c r="H11772" s="1">
        <v>45461</v>
      </c>
      <c r="I11772" t="s">
        <v>15</v>
      </c>
      <c r="J11772" t="s">
        <v>16</v>
      </c>
      <c r="K11772" s="2">
        <v>163.88</v>
      </c>
      <c r="L11772" t="s">
        <v>28</v>
      </c>
      <c r="M11772">
        <f>YEAR(Table1[[#This Row],[order_date]])</f>
        <v>2024</v>
      </c>
      <c r="N11772">
        <f>MONTH(Table1[[#This Row],[order_date]])</f>
        <v>6</v>
      </c>
      <c r="O11772" s="3">
        <f>Table1[[#This Row],[sales]]-Table1[[#This Row],[profit]]</f>
        <v>441.70000000000005</v>
      </c>
      <c r="P11772" s="3">
        <f>Table1[[#This Row],[sales]]*Table1[[#This Row],[quantity]]</f>
        <v>1211.1600000000001</v>
      </c>
      <c r="Q11772" s="9">
        <f>Table1[[#This Row],[delivery_date]]-Table1[[#This Row],[order_date]]</f>
        <v>7</v>
      </c>
    </row>
    <row r="11773" spans="1:17" x14ac:dyDescent="0.35">
      <c r="A11773" t="s">
        <v>11804</v>
      </c>
      <c r="B11773" t="s">
        <v>25</v>
      </c>
      <c r="C11773" t="s">
        <v>14</v>
      </c>
      <c r="D11773" s="2">
        <v>1021.54</v>
      </c>
      <c r="E11773">
        <v>0.4</v>
      </c>
      <c r="F11773">
        <v>4</v>
      </c>
      <c r="G11773" s="1">
        <v>44982</v>
      </c>
      <c r="H11773" s="1">
        <v>44986</v>
      </c>
      <c r="I11773" t="s">
        <v>21</v>
      </c>
      <c r="J11773" t="s">
        <v>27</v>
      </c>
      <c r="K11773" s="2">
        <v>77.59</v>
      </c>
      <c r="L11773" t="s">
        <v>48</v>
      </c>
      <c r="M11773">
        <f>YEAR(Table1[[#This Row],[order_date]])</f>
        <v>2023</v>
      </c>
      <c r="N11773">
        <f>MONTH(Table1[[#This Row],[order_date]])</f>
        <v>2</v>
      </c>
      <c r="O11773" s="3">
        <f>Table1[[#This Row],[sales]]-Table1[[#This Row],[profit]]</f>
        <v>943.94999999999993</v>
      </c>
      <c r="P11773" s="3">
        <f>Table1[[#This Row],[sales]]*Table1[[#This Row],[quantity]]</f>
        <v>4086.16</v>
      </c>
      <c r="Q11773" s="9">
        <f>Table1[[#This Row],[delivery_date]]-Table1[[#This Row],[order_date]]</f>
        <v>4</v>
      </c>
    </row>
    <row r="11774" spans="1:17" x14ac:dyDescent="0.35">
      <c r="A11774" t="s">
        <v>11805</v>
      </c>
      <c r="B11774" t="s">
        <v>41</v>
      </c>
      <c r="C11774" t="s">
        <v>20</v>
      </c>
      <c r="D11774" s="2">
        <v>4598.96</v>
      </c>
      <c r="E11774">
        <v>0.47</v>
      </c>
      <c r="F11774">
        <v>8</v>
      </c>
      <c r="G11774" s="1">
        <v>45489</v>
      </c>
      <c r="H11774" s="1">
        <v>45496</v>
      </c>
      <c r="I11774" t="s">
        <v>21</v>
      </c>
      <c r="J11774" t="s">
        <v>22</v>
      </c>
      <c r="K11774" s="2">
        <v>736.93</v>
      </c>
      <c r="L11774" t="s">
        <v>34</v>
      </c>
      <c r="M11774">
        <f>YEAR(Table1[[#This Row],[order_date]])</f>
        <v>2024</v>
      </c>
      <c r="N11774">
        <f>MONTH(Table1[[#This Row],[order_date]])</f>
        <v>7</v>
      </c>
      <c r="O11774" s="3">
        <f>Table1[[#This Row],[sales]]-Table1[[#This Row],[profit]]</f>
        <v>3862.03</v>
      </c>
      <c r="P11774" s="3">
        <f>Table1[[#This Row],[sales]]*Table1[[#This Row],[quantity]]</f>
        <v>36791.68</v>
      </c>
      <c r="Q11774" s="9">
        <f>Table1[[#This Row],[delivery_date]]-Table1[[#This Row],[order_date]]</f>
        <v>7</v>
      </c>
    </row>
    <row r="11775" spans="1:17" x14ac:dyDescent="0.35">
      <c r="A11775" t="s">
        <v>11806</v>
      </c>
      <c r="B11775" t="s">
        <v>41</v>
      </c>
      <c r="C11775" t="s">
        <v>33</v>
      </c>
      <c r="D11775" s="2">
        <v>3185.02</v>
      </c>
      <c r="E11775">
        <v>0.35</v>
      </c>
      <c r="F11775">
        <v>9</v>
      </c>
      <c r="G11775" s="1">
        <v>45413</v>
      </c>
      <c r="H11775" s="1">
        <v>45417</v>
      </c>
      <c r="I11775" t="s">
        <v>31</v>
      </c>
      <c r="J11775" t="s">
        <v>27</v>
      </c>
      <c r="K11775" s="2">
        <v>511.99</v>
      </c>
      <c r="L11775" t="s">
        <v>48</v>
      </c>
      <c r="M11775">
        <f>YEAR(Table1[[#This Row],[order_date]])</f>
        <v>2024</v>
      </c>
      <c r="N11775">
        <f>MONTH(Table1[[#This Row],[order_date]])</f>
        <v>5</v>
      </c>
      <c r="O11775" s="3">
        <f>Table1[[#This Row],[sales]]-Table1[[#This Row],[profit]]</f>
        <v>2673.0299999999997</v>
      </c>
      <c r="P11775" s="3">
        <f>Table1[[#This Row],[sales]]*Table1[[#This Row],[quantity]]</f>
        <v>28665.18</v>
      </c>
      <c r="Q11775" s="9">
        <f>Table1[[#This Row],[delivery_date]]-Table1[[#This Row],[order_date]]</f>
        <v>4</v>
      </c>
    </row>
    <row r="11776" spans="1:17" x14ac:dyDescent="0.35">
      <c r="A11776" t="s">
        <v>11807</v>
      </c>
      <c r="B11776" t="s">
        <v>25</v>
      </c>
      <c r="C11776" t="s">
        <v>20</v>
      </c>
      <c r="D11776" s="2">
        <v>1640.11</v>
      </c>
      <c r="E11776">
        <v>0.21</v>
      </c>
      <c r="F11776">
        <v>4</v>
      </c>
      <c r="G11776" s="1">
        <v>45209</v>
      </c>
      <c r="H11776" s="1">
        <v>45215</v>
      </c>
      <c r="I11776" t="s">
        <v>21</v>
      </c>
      <c r="J11776" t="s">
        <v>22</v>
      </c>
      <c r="K11776" s="2">
        <v>481.19</v>
      </c>
      <c r="L11776" t="s">
        <v>34</v>
      </c>
      <c r="M11776">
        <f>YEAR(Table1[[#This Row],[order_date]])</f>
        <v>2023</v>
      </c>
      <c r="N11776">
        <f>MONTH(Table1[[#This Row],[order_date]])</f>
        <v>10</v>
      </c>
      <c r="O11776" s="3">
        <f>Table1[[#This Row],[sales]]-Table1[[#This Row],[profit]]</f>
        <v>1158.9199999999998</v>
      </c>
      <c r="P11776" s="3">
        <f>Table1[[#This Row],[sales]]*Table1[[#This Row],[quantity]]</f>
        <v>6560.44</v>
      </c>
      <c r="Q11776" s="9">
        <f>Table1[[#This Row],[delivery_date]]-Table1[[#This Row],[order_date]]</f>
        <v>6</v>
      </c>
    </row>
    <row r="11777" spans="1:17" x14ac:dyDescent="0.35">
      <c r="A11777" t="s">
        <v>11808</v>
      </c>
      <c r="B11777" t="s">
        <v>41</v>
      </c>
      <c r="C11777" t="s">
        <v>14</v>
      </c>
      <c r="D11777" s="2">
        <v>1897.9</v>
      </c>
      <c r="E11777">
        <v>0.35</v>
      </c>
      <c r="F11777">
        <v>4</v>
      </c>
      <c r="G11777" s="1">
        <v>45383</v>
      </c>
      <c r="H11777" s="1">
        <v>45389</v>
      </c>
      <c r="I11777" t="s">
        <v>31</v>
      </c>
      <c r="J11777" t="s">
        <v>22</v>
      </c>
      <c r="K11777" s="2">
        <v>328.86</v>
      </c>
      <c r="L11777" t="s">
        <v>48</v>
      </c>
      <c r="M11777">
        <f>YEAR(Table1[[#This Row],[order_date]])</f>
        <v>2024</v>
      </c>
      <c r="N11777">
        <f>MONTH(Table1[[#This Row],[order_date]])</f>
        <v>4</v>
      </c>
      <c r="O11777" s="3">
        <f>Table1[[#This Row],[sales]]-Table1[[#This Row],[profit]]</f>
        <v>1569.04</v>
      </c>
      <c r="P11777" s="3">
        <f>Table1[[#This Row],[sales]]*Table1[[#This Row],[quantity]]</f>
        <v>7591.6</v>
      </c>
      <c r="Q11777" s="9">
        <f>Table1[[#This Row],[delivery_date]]-Table1[[#This Row],[order_date]]</f>
        <v>6</v>
      </c>
    </row>
    <row r="11778" spans="1:17" x14ac:dyDescent="0.35">
      <c r="A11778" t="s">
        <v>11809</v>
      </c>
      <c r="B11778" t="s">
        <v>41</v>
      </c>
      <c r="C11778" t="s">
        <v>20</v>
      </c>
      <c r="D11778" s="2">
        <v>2517.58</v>
      </c>
      <c r="E11778">
        <v>0.03</v>
      </c>
      <c r="F11778">
        <v>7</v>
      </c>
      <c r="G11778" s="1">
        <v>45548</v>
      </c>
      <c r="H11778" s="1">
        <v>45552</v>
      </c>
      <c r="I11778" t="s">
        <v>31</v>
      </c>
      <c r="J11778" t="s">
        <v>22</v>
      </c>
      <c r="K11778" s="2">
        <v>191.78</v>
      </c>
      <c r="L11778" t="s">
        <v>28</v>
      </c>
      <c r="M11778">
        <f>YEAR(Table1[[#This Row],[order_date]])</f>
        <v>2024</v>
      </c>
      <c r="N11778">
        <f>MONTH(Table1[[#This Row],[order_date]])</f>
        <v>9</v>
      </c>
      <c r="O11778" s="3">
        <f>Table1[[#This Row],[sales]]-Table1[[#This Row],[profit]]</f>
        <v>2325.7999999999997</v>
      </c>
      <c r="P11778" s="3">
        <f>Table1[[#This Row],[sales]]*Table1[[#This Row],[quantity]]</f>
        <v>17623.059999999998</v>
      </c>
      <c r="Q11778" s="9">
        <f>Table1[[#This Row],[delivery_date]]-Table1[[#This Row],[order_date]]</f>
        <v>4</v>
      </c>
    </row>
    <row r="11779" spans="1:17" x14ac:dyDescent="0.35">
      <c r="A11779" t="s">
        <v>11810</v>
      </c>
      <c r="B11779" t="s">
        <v>41</v>
      </c>
      <c r="C11779" t="s">
        <v>26</v>
      </c>
      <c r="D11779" s="2">
        <v>3398.34</v>
      </c>
      <c r="E11779">
        <v>0.3</v>
      </c>
      <c r="F11779">
        <v>1</v>
      </c>
      <c r="G11779" s="1">
        <v>44992</v>
      </c>
      <c r="H11779" s="1">
        <v>44996</v>
      </c>
      <c r="I11779" t="s">
        <v>21</v>
      </c>
      <c r="J11779" t="s">
        <v>27</v>
      </c>
      <c r="K11779" s="2">
        <v>941.34</v>
      </c>
      <c r="L11779" t="s">
        <v>23</v>
      </c>
      <c r="M11779">
        <f>YEAR(Table1[[#This Row],[order_date]])</f>
        <v>2023</v>
      </c>
      <c r="N11779">
        <f>MONTH(Table1[[#This Row],[order_date]])</f>
        <v>3</v>
      </c>
      <c r="O11779" s="3">
        <f>Table1[[#This Row],[sales]]-Table1[[#This Row],[profit]]</f>
        <v>2457</v>
      </c>
      <c r="P11779" s="3">
        <f>Table1[[#This Row],[sales]]*Table1[[#This Row],[quantity]]</f>
        <v>3398.34</v>
      </c>
      <c r="Q11779" s="9">
        <f>Table1[[#This Row],[delivery_date]]-Table1[[#This Row],[order_date]]</f>
        <v>4</v>
      </c>
    </row>
    <row r="11780" spans="1:17" x14ac:dyDescent="0.35">
      <c r="A11780" t="s">
        <v>11811</v>
      </c>
      <c r="B11780" t="s">
        <v>41</v>
      </c>
      <c r="C11780" t="s">
        <v>26</v>
      </c>
      <c r="D11780" s="2">
        <v>2952.68</v>
      </c>
      <c r="E11780">
        <v>0.45</v>
      </c>
      <c r="F11780">
        <v>7</v>
      </c>
      <c r="G11780" s="1">
        <v>45500</v>
      </c>
      <c r="H11780" s="1">
        <v>45504</v>
      </c>
      <c r="I11780" t="s">
        <v>21</v>
      </c>
      <c r="J11780" t="s">
        <v>27</v>
      </c>
      <c r="K11780" s="2">
        <v>848.66</v>
      </c>
      <c r="L11780" t="s">
        <v>23</v>
      </c>
      <c r="M11780">
        <f>YEAR(Table1[[#This Row],[order_date]])</f>
        <v>2024</v>
      </c>
      <c r="N11780">
        <f>MONTH(Table1[[#This Row],[order_date]])</f>
        <v>7</v>
      </c>
      <c r="O11780" s="3">
        <f>Table1[[#This Row],[sales]]-Table1[[#This Row],[profit]]</f>
        <v>2104.02</v>
      </c>
      <c r="P11780" s="3">
        <f>Table1[[#This Row],[sales]]*Table1[[#This Row],[quantity]]</f>
        <v>20668.759999999998</v>
      </c>
      <c r="Q11780" s="9">
        <f>Table1[[#This Row],[delivery_date]]-Table1[[#This Row],[order_date]]</f>
        <v>4</v>
      </c>
    </row>
    <row r="11781" spans="1:17" x14ac:dyDescent="0.35">
      <c r="A11781" t="s">
        <v>11812</v>
      </c>
      <c r="B11781" t="s">
        <v>41</v>
      </c>
      <c r="C11781" t="s">
        <v>14</v>
      </c>
      <c r="D11781" s="2">
        <v>4670.22</v>
      </c>
      <c r="E11781">
        <v>0.32</v>
      </c>
      <c r="F11781">
        <v>9</v>
      </c>
      <c r="G11781" s="1">
        <v>44997</v>
      </c>
      <c r="H11781" s="1">
        <v>45000</v>
      </c>
      <c r="I11781" t="s">
        <v>15</v>
      </c>
      <c r="J11781" t="s">
        <v>22</v>
      </c>
      <c r="K11781" s="2">
        <v>710</v>
      </c>
      <c r="L11781" t="s">
        <v>34</v>
      </c>
      <c r="M11781">
        <f>YEAR(Table1[[#This Row],[order_date]])</f>
        <v>2023</v>
      </c>
      <c r="N11781">
        <f>MONTH(Table1[[#This Row],[order_date]])</f>
        <v>3</v>
      </c>
      <c r="O11781" s="3">
        <f>Table1[[#This Row],[sales]]-Table1[[#This Row],[profit]]</f>
        <v>3960.2200000000003</v>
      </c>
      <c r="P11781" s="3">
        <f>Table1[[#This Row],[sales]]*Table1[[#This Row],[quantity]]</f>
        <v>42031.98</v>
      </c>
      <c r="Q11781" s="9">
        <f>Table1[[#This Row],[delivery_date]]-Table1[[#This Row],[order_date]]</f>
        <v>3</v>
      </c>
    </row>
    <row r="11782" spans="1:17" x14ac:dyDescent="0.35">
      <c r="A11782" t="s">
        <v>11813</v>
      </c>
      <c r="B11782" t="s">
        <v>19</v>
      </c>
      <c r="C11782" t="s">
        <v>14</v>
      </c>
      <c r="D11782" s="2">
        <v>3166.17</v>
      </c>
      <c r="E11782">
        <v>0</v>
      </c>
      <c r="F11782">
        <v>4</v>
      </c>
      <c r="G11782" s="1">
        <v>45604</v>
      </c>
      <c r="H11782" s="1">
        <v>45610</v>
      </c>
      <c r="I11782" t="s">
        <v>15</v>
      </c>
      <c r="J11782" t="s">
        <v>22</v>
      </c>
      <c r="K11782" s="2">
        <v>788.89</v>
      </c>
      <c r="L11782" t="s">
        <v>17</v>
      </c>
      <c r="M11782">
        <f>YEAR(Table1[[#This Row],[order_date]])</f>
        <v>2024</v>
      </c>
      <c r="N11782">
        <f>MONTH(Table1[[#This Row],[order_date]])</f>
        <v>11</v>
      </c>
      <c r="O11782" s="3">
        <f>Table1[[#This Row],[sales]]-Table1[[#This Row],[profit]]</f>
        <v>2377.2800000000002</v>
      </c>
      <c r="P11782" s="3">
        <f>Table1[[#This Row],[sales]]*Table1[[#This Row],[quantity]]</f>
        <v>12664.68</v>
      </c>
      <c r="Q11782" s="9">
        <f>Table1[[#This Row],[delivery_date]]-Table1[[#This Row],[order_date]]</f>
        <v>6</v>
      </c>
    </row>
    <row r="11783" spans="1:17" x14ac:dyDescent="0.35">
      <c r="A11783" t="s">
        <v>11814</v>
      </c>
      <c r="B11783" t="s">
        <v>41</v>
      </c>
      <c r="C11783" t="s">
        <v>33</v>
      </c>
      <c r="D11783" s="2">
        <v>4562.88</v>
      </c>
      <c r="E11783">
        <v>0.35</v>
      </c>
      <c r="F11783">
        <v>2</v>
      </c>
      <c r="G11783" s="1">
        <v>45444</v>
      </c>
      <c r="H11783" s="1">
        <v>45446</v>
      </c>
      <c r="I11783" t="s">
        <v>31</v>
      </c>
      <c r="J11783" t="s">
        <v>27</v>
      </c>
      <c r="K11783" s="2">
        <v>307.52</v>
      </c>
      <c r="L11783" t="s">
        <v>28</v>
      </c>
      <c r="M11783">
        <f>YEAR(Table1[[#This Row],[order_date]])</f>
        <v>2024</v>
      </c>
      <c r="N11783">
        <f>MONTH(Table1[[#This Row],[order_date]])</f>
        <v>6</v>
      </c>
      <c r="O11783" s="3">
        <f>Table1[[#This Row],[sales]]-Table1[[#This Row],[profit]]</f>
        <v>4255.3600000000006</v>
      </c>
      <c r="P11783" s="3">
        <f>Table1[[#This Row],[sales]]*Table1[[#This Row],[quantity]]</f>
        <v>9125.76</v>
      </c>
      <c r="Q11783" s="9">
        <f>Table1[[#This Row],[delivery_date]]-Table1[[#This Row],[order_date]]</f>
        <v>2</v>
      </c>
    </row>
    <row r="11784" spans="1:17" x14ac:dyDescent="0.35">
      <c r="A11784" t="s">
        <v>11815</v>
      </c>
      <c r="B11784" t="s">
        <v>13</v>
      </c>
      <c r="C11784" t="s">
        <v>20</v>
      </c>
      <c r="D11784" s="2">
        <v>126.61</v>
      </c>
      <c r="E11784">
        <v>0.36</v>
      </c>
      <c r="F11784">
        <v>4</v>
      </c>
      <c r="G11784" s="1">
        <v>45558</v>
      </c>
      <c r="H11784" s="1">
        <v>45559</v>
      </c>
      <c r="I11784" t="s">
        <v>15</v>
      </c>
      <c r="J11784" t="s">
        <v>27</v>
      </c>
      <c r="K11784" s="2">
        <v>19.170000000000002</v>
      </c>
      <c r="L11784" t="s">
        <v>34</v>
      </c>
      <c r="M11784">
        <f>YEAR(Table1[[#This Row],[order_date]])</f>
        <v>2024</v>
      </c>
      <c r="N11784">
        <f>MONTH(Table1[[#This Row],[order_date]])</f>
        <v>9</v>
      </c>
      <c r="O11784" s="3">
        <f>Table1[[#This Row],[sales]]-Table1[[#This Row],[profit]]</f>
        <v>107.44</v>
      </c>
      <c r="P11784" s="3">
        <f>Table1[[#This Row],[sales]]*Table1[[#This Row],[quantity]]</f>
        <v>506.44</v>
      </c>
      <c r="Q11784" s="9">
        <f>Table1[[#This Row],[delivery_date]]-Table1[[#This Row],[order_date]]</f>
        <v>1</v>
      </c>
    </row>
    <row r="11785" spans="1:17" x14ac:dyDescent="0.35">
      <c r="A11785" t="s">
        <v>11816</v>
      </c>
      <c r="B11785" t="s">
        <v>25</v>
      </c>
      <c r="C11785" t="s">
        <v>33</v>
      </c>
      <c r="D11785" s="2">
        <v>4463.74</v>
      </c>
      <c r="E11785">
        <v>0.27</v>
      </c>
      <c r="F11785">
        <v>2</v>
      </c>
      <c r="G11785" s="1">
        <v>45497</v>
      </c>
      <c r="H11785" s="1">
        <v>45499</v>
      </c>
      <c r="I11785" t="s">
        <v>15</v>
      </c>
      <c r="J11785" t="s">
        <v>16</v>
      </c>
      <c r="K11785" s="2">
        <v>793.44</v>
      </c>
      <c r="L11785" t="s">
        <v>34</v>
      </c>
      <c r="M11785">
        <f>YEAR(Table1[[#This Row],[order_date]])</f>
        <v>2024</v>
      </c>
      <c r="N11785">
        <f>MONTH(Table1[[#This Row],[order_date]])</f>
        <v>7</v>
      </c>
      <c r="O11785" s="3">
        <f>Table1[[#This Row],[sales]]-Table1[[#This Row],[profit]]</f>
        <v>3670.2999999999997</v>
      </c>
      <c r="P11785" s="3">
        <f>Table1[[#This Row],[sales]]*Table1[[#This Row],[quantity]]</f>
        <v>8927.48</v>
      </c>
      <c r="Q11785" s="9">
        <f>Table1[[#This Row],[delivery_date]]-Table1[[#This Row],[order_date]]</f>
        <v>2</v>
      </c>
    </row>
    <row r="11786" spans="1:17" x14ac:dyDescent="0.35">
      <c r="A11786" t="s">
        <v>11817</v>
      </c>
      <c r="B11786" t="s">
        <v>19</v>
      </c>
      <c r="C11786" t="s">
        <v>14</v>
      </c>
      <c r="D11786" s="2">
        <v>3635.15</v>
      </c>
      <c r="E11786">
        <v>0.41</v>
      </c>
      <c r="F11786">
        <v>7</v>
      </c>
      <c r="G11786" s="1">
        <v>45517</v>
      </c>
      <c r="H11786" s="1">
        <v>45523</v>
      </c>
      <c r="I11786" t="s">
        <v>31</v>
      </c>
      <c r="J11786" t="s">
        <v>27</v>
      </c>
      <c r="K11786" s="2">
        <v>973.57</v>
      </c>
      <c r="L11786" t="s">
        <v>17</v>
      </c>
      <c r="M11786">
        <f>YEAR(Table1[[#This Row],[order_date]])</f>
        <v>2024</v>
      </c>
      <c r="N11786">
        <f>MONTH(Table1[[#This Row],[order_date]])</f>
        <v>8</v>
      </c>
      <c r="O11786" s="3">
        <f>Table1[[#This Row],[sales]]-Table1[[#This Row],[profit]]</f>
        <v>2661.58</v>
      </c>
      <c r="P11786" s="3">
        <f>Table1[[#This Row],[sales]]*Table1[[#This Row],[quantity]]</f>
        <v>25446.05</v>
      </c>
      <c r="Q11786" s="9">
        <f>Table1[[#This Row],[delivery_date]]-Table1[[#This Row],[order_date]]</f>
        <v>6</v>
      </c>
    </row>
    <row r="11787" spans="1:17" x14ac:dyDescent="0.35">
      <c r="A11787" t="s">
        <v>11818</v>
      </c>
      <c r="B11787" t="s">
        <v>19</v>
      </c>
      <c r="C11787" t="s">
        <v>14</v>
      </c>
      <c r="D11787" s="2">
        <v>943.75</v>
      </c>
      <c r="E11787">
        <v>0.1</v>
      </c>
      <c r="F11787">
        <v>6</v>
      </c>
      <c r="G11787" s="1">
        <v>45163</v>
      </c>
      <c r="H11787" s="1">
        <v>45168</v>
      </c>
      <c r="I11787" t="s">
        <v>31</v>
      </c>
      <c r="J11787" t="s">
        <v>16</v>
      </c>
      <c r="K11787" s="2">
        <v>71.010000000000005</v>
      </c>
      <c r="L11787" t="s">
        <v>48</v>
      </c>
      <c r="M11787">
        <f>YEAR(Table1[[#This Row],[order_date]])</f>
        <v>2023</v>
      </c>
      <c r="N11787">
        <f>MONTH(Table1[[#This Row],[order_date]])</f>
        <v>8</v>
      </c>
      <c r="O11787" s="3">
        <f>Table1[[#This Row],[sales]]-Table1[[#This Row],[profit]]</f>
        <v>872.74</v>
      </c>
      <c r="P11787" s="3">
        <f>Table1[[#This Row],[sales]]*Table1[[#This Row],[quantity]]</f>
        <v>5662.5</v>
      </c>
      <c r="Q11787" s="9">
        <f>Table1[[#This Row],[delivery_date]]-Table1[[#This Row],[order_date]]</f>
        <v>5</v>
      </c>
    </row>
    <row r="11788" spans="1:17" x14ac:dyDescent="0.35">
      <c r="A11788" t="s">
        <v>11819</v>
      </c>
      <c r="B11788" t="s">
        <v>41</v>
      </c>
      <c r="C11788" t="s">
        <v>36</v>
      </c>
      <c r="D11788" s="2">
        <v>1388.89</v>
      </c>
      <c r="E11788">
        <v>0.2</v>
      </c>
      <c r="F11788">
        <v>2</v>
      </c>
      <c r="G11788" s="1">
        <v>45082</v>
      </c>
      <c r="H11788" s="1">
        <v>45083</v>
      </c>
      <c r="I11788" t="s">
        <v>21</v>
      </c>
      <c r="J11788" t="s">
        <v>16</v>
      </c>
      <c r="K11788" s="2">
        <v>210.66</v>
      </c>
      <c r="L11788" t="s">
        <v>23</v>
      </c>
      <c r="M11788">
        <f>YEAR(Table1[[#This Row],[order_date]])</f>
        <v>2023</v>
      </c>
      <c r="N11788">
        <f>MONTH(Table1[[#This Row],[order_date]])</f>
        <v>6</v>
      </c>
      <c r="O11788" s="3">
        <f>Table1[[#This Row],[sales]]-Table1[[#This Row],[profit]]</f>
        <v>1178.23</v>
      </c>
      <c r="P11788" s="3">
        <f>Table1[[#This Row],[sales]]*Table1[[#This Row],[quantity]]</f>
        <v>2777.78</v>
      </c>
      <c r="Q11788" s="9">
        <f>Table1[[#This Row],[delivery_date]]-Table1[[#This Row],[order_date]]</f>
        <v>1</v>
      </c>
    </row>
    <row r="11789" spans="1:17" x14ac:dyDescent="0.35">
      <c r="A11789" t="s">
        <v>11820</v>
      </c>
      <c r="B11789" t="s">
        <v>25</v>
      </c>
      <c r="C11789" t="s">
        <v>33</v>
      </c>
      <c r="D11789" s="2">
        <v>2759.77</v>
      </c>
      <c r="E11789">
        <v>0.4</v>
      </c>
      <c r="F11789">
        <v>6</v>
      </c>
      <c r="G11789" s="1">
        <v>45064</v>
      </c>
      <c r="H11789" s="1">
        <v>45070</v>
      </c>
      <c r="I11789" t="s">
        <v>31</v>
      </c>
      <c r="J11789" t="s">
        <v>27</v>
      </c>
      <c r="K11789" s="2">
        <v>491.85</v>
      </c>
      <c r="L11789" t="s">
        <v>39</v>
      </c>
      <c r="M11789">
        <f>YEAR(Table1[[#This Row],[order_date]])</f>
        <v>2023</v>
      </c>
      <c r="N11789">
        <f>MONTH(Table1[[#This Row],[order_date]])</f>
        <v>5</v>
      </c>
      <c r="O11789" s="3">
        <f>Table1[[#This Row],[sales]]-Table1[[#This Row],[profit]]</f>
        <v>2267.92</v>
      </c>
      <c r="P11789" s="3">
        <f>Table1[[#This Row],[sales]]*Table1[[#This Row],[quantity]]</f>
        <v>16558.62</v>
      </c>
      <c r="Q11789" s="9">
        <f>Table1[[#This Row],[delivery_date]]-Table1[[#This Row],[order_date]]</f>
        <v>6</v>
      </c>
    </row>
    <row r="11790" spans="1:17" x14ac:dyDescent="0.35">
      <c r="A11790" t="s">
        <v>11821</v>
      </c>
      <c r="B11790" t="s">
        <v>13</v>
      </c>
      <c r="C11790" t="s">
        <v>14</v>
      </c>
      <c r="D11790" s="2">
        <v>712.2</v>
      </c>
      <c r="E11790">
        <v>0.3</v>
      </c>
      <c r="F11790">
        <v>9</v>
      </c>
      <c r="G11790" s="1">
        <v>45099</v>
      </c>
      <c r="H11790" s="1">
        <v>45100</v>
      </c>
      <c r="I11790" t="s">
        <v>31</v>
      </c>
      <c r="J11790" t="s">
        <v>22</v>
      </c>
      <c r="K11790" s="2">
        <v>154.26</v>
      </c>
      <c r="L11790" t="s">
        <v>34</v>
      </c>
      <c r="M11790">
        <f>YEAR(Table1[[#This Row],[order_date]])</f>
        <v>2023</v>
      </c>
      <c r="N11790">
        <f>MONTH(Table1[[#This Row],[order_date]])</f>
        <v>6</v>
      </c>
      <c r="O11790" s="3">
        <f>Table1[[#This Row],[sales]]-Table1[[#This Row],[profit]]</f>
        <v>557.94000000000005</v>
      </c>
      <c r="P11790" s="3">
        <f>Table1[[#This Row],[sales]]*Table1[[#This Row],[quantity]]</f>
        <v>6409.8</v>
      </c>
      <c r="Q11790" s="9">
        <f>Table1[[#This Row],[delivery_date]]-Table1[[#This Row],[order_date]]</f>
        <v>1</v>
      </c>
    </row>
    <row r="11791" spans="1:17" x14ac:dyDescent="0.35">
      <c r="A11791" t="s">
        <v>11822</v>
      </c>
      <c r="B11791" t="s">
        <v>41</v>
      </c>
      <c r="C11791" t="s">
        <v>26</v>
      </c>
      <c r="D11791" s="2">
        <v>3948.3</v>
      </c>
      <c r="E11791">
        <v>0.5</v>
      </c>
      <c r="F11791">
        <v>8</v>
      </c>
      <c r="G11791" s="1">
        <v>45631</v>
      </c>
      <c r="H11791" s="1">
        <v>45635</v>
      </c>
      <c r="I11791" t="s">
        <v>31</v>
      </c>
      <c r="J11791" t="s">
        <v>27</v>
      </c>
      <c r="K11791" s="2">
        <v>299.29000000000002</v>
      </c>
      <c r="L11791" t="s">
        <v>28</v>
      </c>
      <c r="M11791">
        <f>YEAR(Table1[[#This Row],[order_date]])</f>
        <v>2024</v>
      </c>
      <c r="N11791">
        <f>MONTH(Table1[[#This Row],[order_date]])</f>
        <v>12</v>
      </c>
      <c r="O11791" s="3">
        <f>Table1[[#This Row],[sales]]-Table1[[#This Row],[profit]]</f>
        <v>3649.01</v>
      </c>
      <c r="P11791" s="3">
        <f>Table1[[#This Row],[sales]]*Table1[[#This Row],[quantity]]</f>
        <v>31586.400000000001</v>
      </c>
      <c r="Q11791" s="9">
        <f>Table1[[#This Row],[delivery_date]]-Table1[[#This Row],[order_date]]</f>
        <v>4</v>
      </c>
    </row>
    <row r="11792" spans="1:17" x14ac:dyDescent="0.35">
      <c r="A11792" t="s">
        <v>11823</v>
      </c>
      <c r="B11792" t="s">
        <v>25</v>
      </c>
      <c r="C11792" t="s">
        <v>36</v>
      </c>
      <c r="D11792" s="2">
        <v>3976.75</v>
      </c>
      <c r="E11792">
        <v>0.03</v>
      </c>
      <c r="F11792">
        <v>9</v>
      </c>
      <c r="G11792" s="1">
        <v>45104</v>
      </c>
      <c r="H11792" s="1">
        <v>45111</v>
      </c>
      <c r="I11792" t="s">
        <v>21</v>
      </c>
      <c r="J11792" t="s">
        <v>16</v>
      </c>
      <c r="K11792" s="2">
        <v>478.55</v>
      </c>
      <c r="L11792" t="s">
        <v>48</v>
      </c>
      <c r="M11792">
        <f>YEAR(Table1[[#This Row],[order_date]])</f>
        <v>2023</v>
      </c>
      <c r="N11792">
        <f>MONTH(Table1[[#This Row],[order_date]])</f>
        <v>6</v>
      </c>
      <c r="O11792" s="3">
        <f>Table1[[#This Row],[sales]]-Table1[[#This Row],[profit]]</f>
        <v>3498.2</v>
      </c>
      <c r="P11792" s="3">
        <f>Table1[[#This Row],[sales]]*Table1[[#This Row],[quantity]]</f>
        <v>35790.75</v>
      </c>
      <c r="Q11792" s="9">
        <f>Table1[[#This Row],[delivery_date]]-Table1[[#This Row],[order_date]]</f>
        <v>7</v>
      </c>
    </row>
    <row r="11793" spans="1:17" x14ac:dyDescent="0.35">
      <c r="A11793" t="s">
        <v>11824</v>
      </c>
      <c r="B11793" t="s">
        <v>41</v>
      </c>
      <c r="C11793" t="s">
        <v>20</v>
      </c>
      <c r="D11793" s="2">
        <v>1574.65</v>
      </c>
      <c r="E11793">
        <v>0.12</v>
      </c>
      <c r="F11793">
        <v>5</v>
      </c>
      <c r="G11793" s="1">
        <v>45342</v>
      </c>
      <c r="H11793" s="1">
        <v>45346</v>
      </c>
      <c r="I11793" t="s">
        <v>21</v>
      </c>
      <c r="J11793" t="s">
        <v>16</v>
      </c>
      <c r="K11793" s="2">
        <v>96.42</v>
      </c>
      <c r="L11793" t="s">
        <v>23</v>
      </c>
      <c r="M11793">
        <f>YEAR(Table1[[#This Row],[order_date]])</f>
        <v>2024</v>
      </c>
      <c r="N11793">
        <f>MONTH(Table1[[#This Row],[order_date]])</f>
        <v>2</v>
      </c>
      <c r="O11793" s="3">
        <f>Table1[[#This Row],[sales]]-Table1[[#This Row],[profit]]</f>
        <v>1478.23</v>
      </c>
      <c r="P11793" s="3">
        <f>Table1[[#This Row],[sales]]*Table1[[#This Row],[quantity]]</f>
        <v>7873.25</v>
      </c>
      <c r="Q11793" s="9">
        <f>Table1[[#This Row],[delivery_date]]-Table1[[#This Row],[order_date]]</f>
        <v>4</v>
      </c>
    </row>
    <row r="11794" spans="1:17" x14ac:dyDescent="0.35">
      <c r="A11794" t="s">
        <v>11825</v>
      </c>
      <c r="B11794" t="s">
        <v>41</v>
      </c>
      <c r="C11794" t="s">
        <v>36</v>
      </c>
      <c r="D11794" s="2">
        <v>442.1</v>
      </c>
      <c r="E11794">
        <v>0.1</v>
      </c>
      <c r="F11794">
        <v>2</v>
      </c>
      <c r="G11794" s="1">
        <v>45070</v>
      </c>
      <c r="H11794" s="1">
        <v>45075</v>
      </c>
      <c r="I11794" t="s">
        <v>15</v>
      </c>
      <c r="J11794" t="s">
        <v>16</v>
      </c>
      <c r="K11794" s="2">
        <v>38.47</v>
      </c>
      <c r="L11794" t="s">
        <v>28</v>
      </c>
      <c r="M11794">
        <f>YEAR(Table1[[#This Row],[order_date]])</f>
        <v>2023</v>
      </c>
      <c r="N11794">
        <f>MONTH(Table1[[#This Row],[order_date]])</f>
        <v>5</v>
      </c>
      <c r="O11794" s="3">
        <f>Table1[[#This Row],[sales]]-Table1[[#This Row],[profit]]</f>
        <v>403.63</v>
      </c>
      <c r="P11794" s="3">
        <f>Table1[[#This Row],[sales]]*Table1[[#This Row],[quantity]]</f>
        <v>884.2</v>
      </c>
      <c r="Q11794" s="9">
        <f>Table1[[#This Row],[delivery_date]]-Table1[[#This Row],[order_date]]</f>
        <v>5</v>
      </c>
    </row>
    <row r="11795" spans="1:17" x14ac:dyDescent="0.35">
      <c r="A11795" t="s">
        <v>11826</v>
      </c>
      <c r="B11795" t="s">
        <v>41</v>
      </c>
      <c r="C11795" t="s">
        <v>20</v>
      </c>
      <c r="D11795" s="2">
        <v>4945.3500000000004</v>
      </c>
      <c r="E11795">
        <v>0.49</v>
      </c>
      <c r="F11795">
        <v>5</v>
      </c>
      <c r="G11795" s="1">
        <v>45376</v>
      </c>
      <c r="H11795" s="1">
        <v>45378</v>
      </c>
      <c r="I11795" t="s">
        <v>15</v>
      </c>
      <c r="J11795" t="s">
        <v>22</v>
      </c>
      <c r="K11795" s="2">
        <v>859.34</v>
      </c>
      <c r="L11795" t="s">
        <v>34</v>
      </c>
      <c r="M11795">
        <f>YEAR(Table1[[#This Row],[order_date]])</f>
        <v>2024</v>
      </c>
      <c r="N11795">
        <f>MONTH(Table1[[#This Row],[order_date]])</f>
        <v>3</v>
      </c>
      <c r="O11795" s="3">
        <f>Table1[[#This Row],[sales]]-Table1[[#This Row],[profit]]</f>
        <v>4086.01</v>
      </c>
      <c r="P11795" s="3">
        <f>Table1[[#This Row],[sales]]*Table1[[#This Row],[quantity]]</f>
        <v>24726.75</v>
      </c>
      <c r="Q11795" s="9">
        <f>Table1[[#This Row],[delivery_date]]-Table1[[#This Row],[order_date]]</f>
        <v>2</v>
      </c>
    </row>
    <row r="11796" spans="1:17" x14ac:dyDescent="0.35">
      <c r="A11796" t="s">
        <v>11827</v>
      </c>
      <c r="B11796" t="s">
        <v>41</v>
      </c>
      <c r="C11796" t="s">
        <v>26</v>
      </c>
      <c r="D11796" s="2">
        <v>1328.57</v>
      </c>
      <c r="E11796">
        <v>0.43</v>
      </c>
      <c r="F11796">
        <v>3</v>
      </c>
      <c r="G11796" s="1">
        <v>45248</v>
      </c>
      <c r="H11796" s="1">
        <v>45250</v>
      </c>
      <c r="I11796" t="s">
        <v>15</v>
      </c>
      <c r="J11796" t="s">
        <v>27</v>
      </c>
      <c r="K11796" s="2">
        <v>144.47999999999999</v>
      </c>
      <c r="L11796" t="s">
        <v>17</v>
      </c>
      <c r="M11796">
        <f>YEAR(Table1[[#This Row],[order_date]])</f>
        <v>2023</v>
      </c>
      <c r="N11796">
        <f>MONTH(Table1[[#This Row],[order_date]])</f>
        <v>11</v>
      </c>
      <c r="O11796" s="3">
        <f>Table1[[#This Row],[sales]]-Table1[[#This Row],[profit]]</f>
        <v>1184.0899999999999</v>
      </c>
      <c r="P11796" s="3">
        <f>Table1[[#This Row],[sales]]*Table1[[#This Row],[quantity]]</f>
        <v>3985.71</v>
      </c>
      <c r="Q11796" s="9">
        <f>Table1[[#This Row],[delivery_date]]-Table1[[#This Row],[order_date]]</f>
        <v>2</v>
      </c>
    </row>
    <row r="11797" spans="1:17" x14ac:dyDescent="0.35">
      <c r="A11797" t="s">
        <v>11828</v>
      </c>
      <c r="B11797" t="s">
        <v>41</v>
      </c>
      <c r="C11797" t="s">
        <v>20</v>
      </c>
      <c r="D11797" s="2">
        <v>431.04</v>
      </c>
      <c r="E11797">
        <v>7.0000000000000007E-2</v>
      </c>
      <c r="F11797">
        <v>4</v>
      </c>
      <c r="G11797" s="1">
        <v>45585</v>
      </c>
      <c r="H11797" s="1">
        <v>45592</v>
      </c>
      <c r="I11797" t="s">
        <v>21</v>
      </c>
      <c r="J11797" t="s">
        <v>27</v>
      </c>
      <c r="K11797" s="2">
        <v>73.22</v>
      </c>
      <c r="L11797" t="s">
        <v>17</v>
      </c>
      <c r="M11797">
        <f>YEAR(Table1[[#This Row],[order_date]])</f>
        <v>2024</v>
      </c>
      <c r="N11797">
        <f>MONTH(Table1[[#This Row],[order_date]])</f>
        <v>10</v>
      </c>
      <c r="O11797" s="3">
        <f>Table1[[#This Row],[sales]]-Table1[[#This Row],[profit]]</f>
        <v>357.82000000000005</v>
      </c>
      <c r="P11797" s="3">
        <f>Table1[[#This Row],[sales]]*Table1[[#This Row],[quantity]]</f>
        <v>1724.16</v>
      </c>
      <c r="Q11797" s="9">
        <f>Table1[[#This Row],[delivery_date]]-Table1[[#This Row],[order_date]]</f>
        <v>7</v>
      </c>
    </row>
    <row r="11798" spans="1:17" x14ac:dyDescent="0.35">
      <c r="A11798" t="s">
        <v>11829</v>
      </c>
      <c r="B11798" t="s">
        <v>41</v>
      </c>
      <c r="C11798" t="s">
        <v>33</v>
      </c>
      <c r="D11798" s="2">
        <v>1716.83</v>
      </c>
      <c r="E11798">
        <v>0.18</v>
      </c>
      <c r="F11798">
        <v>7</v>
      </c>
      <c r="G11798" s="1">
        <v>45303</v>
      </c>
      <c r="H11798" s="1">
        <v>45305</v>
      </c>
      <c r="I11798" t="s">
        <v>21</v>
      </c>
      <c r="J11798" t="s">
        <v>22</v>
      </c>
      <c r="K11798" s="2">
        <v>424.66</v>
      </c>
      <c r="L11798" t="s">
        <v>17</v>
      </c>
      <c r="M11798">
        <f>YEAR(Table1[[#This Row],[order_date]])</f>
        <v>2024</v>
      </c>
      <c r="N11798">
        <f>MONTH(Table1[[#This Row],[order_date]])</f>
        <v>1</v>
      </c>
      <c r="O11798" s="3">
        <f>Table1[[#This Row],[sales]]-Table1[[#This Row],[profit]]</f>
        <v>1292.1699999999998</v>
      </c>
      <c r="P11798" s="3">
        <f>Table1[[#This Row],[sales]]*Table1[[#This Row],[quantity]]</f>
        <v>12017.81</v>
      </c>
      <c r="Q11798" s="9">
        <f>Table1[[#This Row],[delivery_date]]-Table1[[#This Row],[order_date]]</f>
        <v>2</v>
      </c>
    </row>
    <row r="11799" spans="1:17" x14ac:dyDescent="0.35">
      <c r="A11799" t="s">
        <v>11830</v>
      </c>
      <c r="B11799" t="s">
        <v>41</v>
      </c>
      <c r="C11799" t="s">
        <v>20</v>
      </c>
      <c r="D11799" s="2">
        <v>4848.12</v>
      </c>
      <c r="E11799">
        <v>0.03</v>
      </c>
      <c r="F11799">
        <v>2</v>
      </c>
      <c r="G11799" s="1">
        <v>45481</v>
      </c>
      <c r="H11799" s="1">
        <v>45486</v>
      </c>
      <c r="I11799" t="s">
        <v>31</v>
      </c>
      <c r="J11799" t="s">
        <v>22</v>
      </c>
      <c r="K11799" s="2">
        <v>701.25</v>
      </c>
      <c r="L11799" t="s">
        <v>23</v>
      </c>
      <c r="M11799">
        <f>YEAR(Table1[[#This Row],[order_date]])</f>
        <v>2024</v>
      </c>
      <c r="N11799">
        <f>MONTH(Table1[[#This Row],[order_date]])</f>
        <v>7</v>
      </c>
      <c r="O11799" s="3">
        <f>Table1[[#This Row],[sales]]-Table1[[#This Row],[profit]]</f>
        <v>4146.87</v>
      </c>
      <c r="P11799" s="3">
        <f>Table1[[#This Row],[sales]]*Table1[[#This Row],[quantity]]</f>
        <v>9696.24</v>
      </c>
      <c r="Q11799" s="9">
        <f>Table1[[#This Row],[delivery_date]]-Table1[[#This Row],[order_date]]</f>
        <v>5</v>
      </c>
    </row>
    <row r="11800" spans="1:17" x14ac:dyDescent="0.35">
      <c r="A11800" t="s">
        <v>11831</v>
      </c>
      <c r="B11800" t="s">
        <v>13</v>
      </c>
      <c r="C11800" t="s">
        <v>20</v>
      </c>
      <c r="D11800" s="2">
        <v>3985.35</v>
      </c>
      <c r="E11800">
        <v>0.32</v>
      </c>
      <c r="F11800">
        <v>6</v>
      </c>
      <c r="G11800" s="1">
        <v>45072</v>
      </c>
      <c r="H11800" s="1">
        <v>45075</v>
      </c>
      <c r="I11800" t="s">
        <v>31</v>
      </c>
      <c r="J11800" t="s">
        <v>22</v>
      </c>
      <c r="K11800" s="2">
        <v>919.76</v>
      </c>
      <c r="L11800" t="s">
        <v>23</v>
      </c>
      <c r="M11800">
        <f>YEAR(Table1[[#This Row],[order_date]])</f>
        <v>2023</v>
      </c>
      <c r="N11800">
        <f>MONTH(Table1[[#This Row],[order_date]])</f>
        <v>5</v>
      </c>
      <c r="O11800" s="3">
        <f>Table1[[#This Row],[sales]]-Table1[[#This Row],[profit]]</f>
        <v>3065.59</v>
      </c>
      <c r="P11800" s="3">
        <f>Table1[[#This Row],[sales]]*Table1[[#This Row],[quantity]]</f>
        <v>23912.1</v>
      </c>
      <c r="Q11800" s="9">
        <f>Table1[[#This Row],[delivery_date]]-Table1[[#This Row],[order_date]]</f>
        <v>3</v>
      </c>
    </row>
    <row r="11801" spans="1:17" x14ac:dyDescent="0.35">
      <c r="A11801" t="s">
        <v>11832</v>
      </c>
      <c r="B11801" t="s">
        <v>19</v>
      </c>
      <c r="C11801" t="s">
        <v>36</v>
      </c>
      <c r="D11801" s="2">
        <v>2453.63</v>
      </c>
      <c r="E11801">
        <v>0.17</v>
      </c>
      <c r="F11801">
        <v>1</v>
      </c>
      <c r="G11801" s="1">
        <v>45549</v>
      </c>
      <c r="H11801" s="1">
        <v>45551</v>
      </c>
      <c r="I11801" t="s">
        <v>21</v>
      </c>
      <c r="J11801" t="s">
        <v>22</v>
      </c>
      <c r="K11801" s="2">
        <v>592.86</v>
      </c>
      <c r="L11801" t="s">
        <v>48</v>
      </c>
      <c r="M11801">
        <f>YEAR(Table1[[#This Row],[order_date]])</f>
        <v>2024</v>
      </c>
      <c r="N11801">
        <f>MONTH(Table1[[#This Row],[order_date]])</f>
        <v>9</v>
      </c>
      <c r="O11801" s="3">
        <f>Table1[[#This Row],[sales]]-Table1[[#This Row],[profit]]</f>
        <v>1860.77</v>
      </c>
      <c r="P11801" s="3">
        <f>Table1[[#This Row],[sales]]*Table1[[#This Row],[quantity]]</f>
        <v>2453.63</v>
      </c>
      <c r="Q11801" s="9">
        <f>Table1[[#This Row],[delivery_date]]-Table1[[#This Row],[order_date]]</f>
        <v>2</v>
      </c>
    </row>
    <row r="11802" spans="1:17" x14ac:dyDescent="0.35">
      <c r="A11802" t="s">
        <v>11833</v>
      </c>
      <c r="B11802" t="s">
        <v>13</v>
      </c>
      <c r="C11802" t="s">
        <v>26</v>
      </c>
      <c r="D11802" s="2">
        <v>1596.12</v>
      </c>
      <c r="E11802">
        <v>0.13</v>
      </c>
      <c r="F11802">
        <v>3</v>
      </c>
      <c r="G11802" s="1">
        <v>45100</v>
      </c>
      <c r="H11802" s="1">
        <v>45101</v>
      </c>
      <c r="I11802" t="s">
        <v>31</v>
      </c>
      <c r="J11802" t="s">
        <v>27</v>
      </c>
      <c r="K11802" s="2">
        <v>294.52999999999997</v>
      </c>
      <c r="L11802" t="s">
        <v>17</v>
      </c>
      <c r="M11802">
        <f>YEAR(Table1[[#This Row],[order_date]])</f>
        <v>2023</v>
      </c>
      <c r="N11802">
        <f>MONTH(Table1[[#This Row],[order_date]])</f>
        <v>6</v>
      </c>
      <c r="O11802" s="3">
        <f>Table1[[#This Row],[sales]]-Table1[[#This Row],[profit]]</f>
        <v>1301.5899999999999</v>
      </c>
      <c r="P11802" s="3">
        <f>Table1[[#This Row],[sales]]*Table1[[#This Row],[quantity]]</f>
        <v>4788.3599999999997</v>
      </c>
      <c r="Q11802" s="9">
        <f>Table1[[#This Row],[delivery_date]]-Table1[[#This Row],[order_date]]</f>
        <v>1</v>
      </c>
    </row>
    <row r="11803" spans="1:17" x14ac:dyDescent="0.35">
      <c r="A11803" t="s">
        <v>11834</v>
      </c>
      <c r="B11803" t="s">
        <v>41</v>
      </c>
      <c r="C11803" t="s">
        <v>20</v>
      </c>
      <c r="D11803" s="2">
        <v>2174.1999999999998</v>
      </c>
      <c r="E11803">
        <v>0.26</v>
      </c>
      <c r="F11803">
        <v>7</v>
      </c>
      <c r="G11803" s="1">
        <v>45651</v>
      </c>
      <c r="H11803" s="1">
        <v>45652</v>
      </c>
      <c r="I11803" t="s">
        <v>21</v>
      </c>
      <c r="J11803" t="s">
        <v>22</v>
      </c>
      <c r="K11803" s="2">
        <v>257.64999999999998</v>
      </c>
      <c r="L11803" t="s">
        <v>48</v>
      </c>
      <c r="M11803">
        <f>YEAR(Table1[[#This Row],[order_date]])</f>
        <v>2024</v>
      </c>
      <c r="N11803">
        <f>MONTH(Table1[[#This Row],[order_date]])</f>
        <v>12</v>
      </c>
      <c r="O11803" s="3">
        <f>Table1[[#This Row],[sales]]-Table1[[#This Row],[profit]]</f>
        <v>1916.5499999999997</v>
      </c>
      <c r="P11803" s="3">
        <f>Table1[[#This Row],[sales]]*Table1[[#This Row],[quantity]]</f>
        <v>15219.399999999998</v>
      </c>
      <c r="Q11803" s="9">
        <f>Table1[[#This Row],[delivery_date]]-Table1[[#This Row],[order_date]]</f>
        <v>1</v>
      </c>
    </row>
    <row r="11804" spans="1:17" x14ac:dyDescent="0.35">
      <c r="A11804" t="s">
        <v>11835</v>
      </c>
      <c r="B11804" t="s">
        <v>41</v>
      </c>
      <c r="C11804" t="s">
        <v>33</v>
      </c>
      <c r="D11804" s="2">
        <v>185.09</v>
      </c>
      <c r="E11804">
        <v>0.4</v>
      </c>
      <c r="F11804">
        <v>5</v>
      </c>
      <c r="G11804" s="1">
        <v>45541</v>
      </c>
      <c r="H11804" s="1">
        <v>45545</v>
      </c>
      <c r="I11804" t="s">
        <v>15</v>
      </c>
      <c r="J11804" t="s">
        <v>27</v>
      </c>
      <c r="K11804" s="2">
        <v>46.16</v>
      </c>
      <c r="L11804" t="s">
        <v>34</v>
      </c>
      <c r="M11804">
        <f>YEAR(Table1[[#This Row],[order_date]])</f>
        <v>2024</v>
      </c>
      <c r="N11804">
        <f>MONTH(Table1[[#This Row],[order_date]])</f>
        <v>9</v>
      </c>
      <c r="O11804" s="3">
        <f>Table1[[#This Row],[sales]]-Table1[[#This Row],[profit]]</f>
        <v>138.93</v>
      </c>
      <c r="P11804" s="3">
        <f>Table1[[#This Row],[sales]]*Table1[[#This Row],[quantity]]</f>
        <v>925.45</v>
      </c>
      <c r="Q11804" s="9">
        <f>Table1[[#This Row],[delivery_date]]-Table1[[#This Row],[order_date]]</f>
        <v>4</v>
      </c>
    </row>
    <row r="11805" spans="1:17" x14ac:dyDescent="0.35">
      <c r="A11805" t="s">
        <v>11836</v>
      </c>
      <c r="B11805" t="s">
        <v>13</v>
      </c>
      <c r="C11805" t="s">
        <v>36</v>
      </c>
      <c r="D11805" s="2">
        <v>3620.02</v>
      </c>
      <c r="E11805">
        <v>0.2</v>
      </c>
      <c r="F11805">
        <v>8</v>
      </c>
      <c r="G11805" s="1">
        <v>45084</v>
      </c>
      <c r="H11805" s="1">
        <v>45090</v>
      </c>
      <c r="I11805" t="s">
        <v>15</v>
      </c>
      <c r="J11805" t="s">
        <v>22</v>
      </c>
      <c r="K11805" s="2">
        <v>523.46</v>
      </c>
      <c r="L11805" t="s">
        <v>23</v>
      </c>
      <c r="M11805">
        <f>YEAR(Table1[[#This Row],[order_date]])</f>
        <v>2023</v>
      </c>
      <c r="N11805">
        <f>MONTH(Table1[[#This Row],[order_date]])</f>
        <v>6</v>
      </c>
      <c r="O11805" s="3">
        <f>Table1[[#This Row],[sales]]-Table1[[#This Row],[profit]]</f>
        <v>3096.56</v>
      </c>
      <c r="P11805" s="3">
        <f>Table1[[#This Row],[sales]]*Table1[[#This Row],[quantity]]</f>
        <v>28960.16</v>
      </c>
      <c r="Q11805" s="9">
        <f>Table1[[#This Row],[delivery_date]]-Table1[[#This Row],[order_date]]</f>
        <v>6</v>
      </c>
    </row>
    <row r="11806" spans="1:17" x14ac:dyDescent="0.35">
      <c r="A11806" t="s">
        <v>11837</v>
      </c>
      <c r="B11806" t="s">
        <v>13</v>
      </c>
      <c r="C11806" t="s">
        <v>26</v>
      </c>
      <c r="D11806" s="2">
        <v>588.26</v>
      </c>
      <c r="E11806">
        <v>0.38</v>
      </c>
      <c r="F11806">
        <v>7</v>
      </c>
      <c r="G11806" s="1">
        <v>45630</v>
      </c>
      <c r="H11806" s="1">
        <v>45634</v>
      </c>
      <c r="I11806" t="s">
        <v>15</v>
      </c>
      <c r="J11806" t="s">
        <v>22</v>
      </c>
      <c r="K11806" s="2">
        <v>116.16</v>
      </c>
      <c r="L11806" t="s">
        <v>23</v>
      </c>
      <c r="M11806">
        <f>YEAR(Table1[[#This Row],[order_date]])</f>
        <v>2024</v>
      </c>
      <c r="N11806">
        <f>MONTH(Table1[[#This Row],[order_date]])</f>
        <v>12</v>
      </c>
      <c r="O11806" s="3">
        <f>Table1[[#This Row],[sales]]-Table1[[#This Row],[profit]]</f>
        <v>472.1</v>
      </c>
      <c r="P11806" s="3">
        <f>Table1[[#This Row],[sales]]*Table1[[#This Row],[quantity]]</f>
        <v>4117.82</v>
      </c>
      <c r="Q11806" s="9">
        <f>Table1[[#This Row],[delivery_date]]-Table1[[#This Row],[order_date]]</f>
        <v>4</v>
      </c>
    </row>
    <row r="11807" spans="1:17" x14ac:dyDescent="0.35">
      <c r="A11807" t="s">
        <v>11838</v>
      </c>
      <c r="B11807" t="s">
        <v>19</v>
      </c>
      <c r="C11807" t="s">
        <v>26</v>
      </c>
      <c r="D11807" s="2">
        <v>2643.28</v>
      </c>
      <c r="E11807">
        <v>0.22</v>
      </c>
      <c r="F11807">
        <v>7</v>
      </c>
      <c r="G11807" s="1">
        <v>45479</v>
      </c>
      <c r="H11807" s="1">
        <v>45481</v>
      </c>
      <c r="I11807" t="s">
        <v>15</v>
      </c>
      <c r="J11807" t="s">
        <v>22</v>
      </c>
      <c r="K11807" s="2">
        <v>457.74</v>
      </c>
      <c r="L11807" t="s">
        <v>34</v>
      </c>
      <c r="M11807">
        <f>YEAR(Table1[[#This Row],[order_date]])</f>
        <v>2024</v>
      </c>
      <c r="N11807">
        <f>MONTH(Table1[[#This Row],[order_date]])</f>
        <v>7</v>
      </c>
      <c r="O11807" s="3">
        <f>Table1[[#This Row],[sales]]-Table1[[#This Row],[profit]]</f>
        <v>2185.54</v>
      </c>
      <c r="P11807" s="3">
        <f>Table1[[#This Row],[sales]]*Table1[[#This Row],[quantity]]</f>
        <v>18502.960000000003</v>
      </c>
      <c r="Q11807" s="9">
        <f>Table1[[#This Row],[delivery_date]]-Table1[[#This Row],[order_date]]</f>
        <v>2</v>
      </c>
    </row>
    <row r="11808" spans="1:17" x14ac:dyDescent="0.35">
      <c r="A11808" t="s">
        <v>11839</v>
      </c>
      <c r="B11808" t="s">
        <v>13</v>
      </c>
      <c r="C11808" t="s">
        <v>14</v>
      </c>
      <c r="D11808" s="2">
        <v>2872.64</v>
      </c>
      <c r="E11808">
        <v>0.11</v>
      </c>
      <c r="F11808">
        <v>1</v>
      </c>
      <c r="G11808" s="1">
        <v>45327</v>
      </c>
      <c r="H11808" s="1">
        <v>45329</v>
      </c>
      <c r="I11808" t="s">
        <v>21</v>
      </c>
      <c r="J11808" t="s">
        <v>27</v>
      </c>
      <c r="K11808" s="2">
        <v>593.23</v>
      </c>
      <c r="L11808" t="s">
        <v>39</v>
      </c>
      <c r="M11808">
        <f>YEAR(Table1[[#This Row],[order_date]])</f>
        <v>2024</v>
      </c>
      <c r="N11808">
        <f>MONTH(Table1[[#This Row],[order_date]])</f>
        <v>2</v>
      </c>
      <c r="O11808" s="3">
        <f>Table1[[#This Row],[sales]]-Table1[[#This Row],[profit]]</f>
        <v>2279.41</v>
      </c>
      <c r="P11808" s="3">
        <f>Table1[[#This Row],[sales]]*Table1[[#This Row],[quantity]]</f>
        <v>2872.64</v>
      </c>
      <c r="Q11808" s="9">
        <f>Table1[[#This Row],[delivery_date]]-Table1[[#This Row],[order_date]]</f>
        <v>2</v>
      </c>
    </row>
    <row r="11809" spans="1:17" x14ac:dyDescent="0.35">
      <c r="A11809" t="s">
        <v>11840</v>
      </c>
      <c r="B11809" t="s">
        <v>19</v>
      </c>
      <c r="C11809" t="s">
        <v>33</v>
      </c>
      <c r="D11809" s="2">
        <v>108.28</v>
      </c>
      <c r="E11809">
        <v>0.22</v>
      </c>
      <c r="F11809">
        <v>1</v>
      </c>
      <c r="G11809" s="1">
        <v>45059</v>
      </c>
      <c r="H11809" s="1">
        <v>45063</v>
      </c>
      <c r="I11809" t="s">
        <v>21</v>
      </c>
      <c r="J11809" t="s">
        <v>16</v>
      </c>
      <c r="K11809" s="2">
        <v>28.48</v>
      </c>
      <c r="L11809" t="s">
        <v>28</v>
      </c>
      <c r="M11809">
        <f>YEAR(Table1[[#This Row],[order_date]])</f>
        <v>2023</v>
      </c>
      <c r="N11809">
        <f>MONTH(Table1[[#This Row],[order_date]])</f>
        <v>5</v>
      </c>
      <c r="O11809" s="3">
        <f>Table1[[#This Row],[sales]]-Table1[[#This Row],[profit]]</f>
        <v>79.8</v>
      </c>
      <c r="P11809" s="3">
        <f>Table1[[#This Row],[sales]]*Table1[[#This Row],[quantity]]</f>
        <v>108.28</v>
      </c>
      <c r="Q11809" s="9">
        <f>Table1[[#This Row],[delivery_date]]-Table1[[#This Row],[order_date]]</f>
        <v>4</v>
      </c>
    </row>
    <row r="11810" spans="1:17" x14ac:dyDescent="0.35">
      <c r="A11810" t="s">
        <v>11841</v>
      </c>
      <c r="B11810" t="s">
        <v>41</v>
      </c>
      <c r="C11810" t="s">
        <v>36</v>
      </c>
      <c r="D11810" s="2">
        <v>4901.41</v>
      </c>
      <c r="E11810">
        <v>0.27</v>
      </c>
      <c r="F11810">
        <v>6</v>
      </c>
      <c r="G11810" s="1">
        <v>44931</v>
      </c>
      <c r="H11810" s="1">
        <v>44937</v>
      </c>
      <c r="I11810" t="s">
        <v>31</v>
      </c>
      <c r="J11810" t="s">
        <v>22</v>
      </c>
      <c r="K11810" s="2">
        <v>679.52</v>
      </c>
      <c r="L11810" t="s">
        <v>34</v>
      </c>
      <c r="M11810">
        <f>YEAR(Table1[[#This Row],[order_date]])</f>
        <v>2023</v>
      </c>
      <c r="N11810">
        <f>MONTH(Table1[[#This Row],[order_date]])</f>
        <v>1</v>
      </c>
      <c r="O11810" s="3">
        <f>Table1[[#This Row],[sales]]-Table1[[#This Row],[profit]]</f>
        <v>4221.8899999999994</v>
      </c>
      <c r="P11810" s="3">
        <f>Table1[[#This Row],[sales]]*Table1[[#This Row],[quantity]]</f>
        <v>29408.46</v>
      </c>
      <c r="Q11810" s="9">
        <f>Table1[[#This Row],[delivery_date]]-Table1[[#This Row],[order_date]]</f>
        <v>6</v>
      </c>
    </row>
    <row r="11811" spans="1:17" x14ac:dyDescent="0.35">
      <c r="A11811" t="s">
        <v>11842</v>
      </c>
      <c r="B11811" t="s">
        <v>25</v>
      </c>
      <c r="C11811" t="s">
        <v>36</v>
      </c>
      <c r="D11811" s="2">
        <v>1580.48</v>
      </c>
      <c r="E11811">
        <v>0.23</v>
      </c>
      <c r="F11811">
        <v>8</v>
      </c>
      <c r="G11811" s="1">
        <v>45639</v>
      </c>
      <c r="H11811" s="1">
        <v>45640</v>
      </c>
      <c r="I11811" t="s">
        <v>21</v>
      </c>
      <c r="J11811" t="s">
        <v>27</v>
      </c>
      <c r="K11811" s="2">
        <v>441.05</v>
      </c>
      <c r="L11811" t="s">
        <v>48</v>
      </c>
      <c r="M11811">
        <f>YEAR(Table1[[#This Row],[order_date]])</f>
        <v>2024</v>
      </c>
      <c r="N11811">
        <f>MONTH(Table1[[#This Row],[order_date]])</f>
        <v>12</v>
      </c>
      <c r="O11811" s="3">
        <f>Table1[[#This Row],[sales]]-Table1[[#This Row],[profit]]</f>
        <v>1139.43</v>
      </c>
      <c r="P11811" s="3">
        <f>Table1[[#This Row],[sales]]*Table1[[#This Row],[quantity]]</f>
        <v>12643.84</v>
      </c>
      <c r="Q11811" s="9">
        <f>Table1[[#This Row],[delivery_date]]-Table1[[#This Row],[order_date]]</f>
        <v>1</v>
      </c>
    </row>
    <row r="11812" spans="1:17" x14ac:dyDescent="0.35">
      <c r="A11812" t="s">
        <v>11843</v>
      </c>
      <c r="B11812" t="s">
        <v>25</v>
      </c>
      <c r="C11812" t="s">
        <v>33</v>
      </c>
      <c r="D11812" s="2">
        <v>478.4</v>
      </c>
      <c r="E11812">
        <v>0.14000000000000001</v>
      </c>
      <c r="F11812">
        <v>3</v>
      </c>
      <c r="G11812" s="1">
        <v>45001</v>
      </c>
      <c r="H11812" s="1">
        <v>45007</v>
      </c>
      <c r="I11812" t="s">
        <v>21</v>
      </c>
      <c r="J11812" t="s">
        <v>27</v>
      </c>
      <c r="K11812" s="2">
        <v>36.93</v>
      </c>
      <c r="L11812" t="s">
        <v>48</v>
      </c>
      <c r="M11812">
        <f>YEAR(Table1[[#This Row],[order_date]])</f>
        <v>2023</v>
      </c>
      <c r="N11812">
        <f>MONTH(Table1[[#This Row],[order_date]])</f>
        <v>3</v>
      </c>
      <c r="O11812" s="3">
        <f>Table1[[#This Row],[sales]]-Table1[[#This Row],[profit]]</f>
        <v>441.46999999999997</v>
      </c>
      <c r="P11812" s="3">
        <f>Table1[[#This Row],[sales]]*Table1[[#This Row],[quantity]]</f>
        <v>1435.1999999999998</v>
      </c>
      <c r="Q11812" s="9">
        <f>Table1[[#This Row],[delivery_date]]-Table1[[#This Row],[order_date]]</f>
        <v>6</v>
      </c>
    </row>
    <row r="11813" spans="1:17" x14ac:dyDescent="0.35">
      <c r="A11813" t="s">
        <v>11844</v>
      </c>
      <c r="B11813" t="s">
        <v>25</v>
      </c>
      <c r="C11813" t="s">
        <v>26</v>
      </c>
      <c r="D11813" s="2">
        <v>4286.5</v>
      </c>
      <c r="E11813">
        <v>0.09</v>
      </c>
      <c r="F11813">
        <v>8</v>
      </c>
      <c r="G11813" s="1">
        <v>45286</v>
      </c>
      <c r="H11813" s="1">
        <v>45291</v>
      </c>
      <c r="I11813" t="s">
        <v>21</v>
      </c>
      <c r="J11813" t="s">
        <v>16</v>
      </c>
      <c r="K11813" s="2">
        <v>493.94</v>
      </c>
      <c r="L11813" t="s">
        <v>48</v>
      </c>
      <c r="M11813">
        <f>YEAR(Table1[[#This Row],[order_date]])</f>
        <v>2023</v>
      </c>
      <c r="N11813">
        <f>MONTH(Table1[[#This Row],[order_date]])</f>
        <v>12</v>
      </c>
      <c r="O11813" s="3">
        <f>Table1[[#This Row],[sales]]-Table1[[#This Row],[profit]]</f>
        <v>3792.56</v>
      </c>
      <c r="P11813" s="3">
        <f>Table1[[#This Row],[sales]]*Table1[[#This Row],[quantity]]</f>
        <v>34292</v>
      </c>
      <c r="Q11813" s="9">
        <f>Table1[[#This Row],[delivery_date]]-Table1[[#This Row],[order_date]]</f>
        <v>5</v>
      </c>
    </row>
    <row r="11814" spans="1:17" x14ac:dyDescent="0.35">
      <c r="A11814" t="s">
        <v>11845</v>
      </c>
      <c r="B11814" t="s">
        <v>25</v>
      </c>
      <c r="C11814" t="s">
        <v>20</v>
      </c>
      <c r="D11814" s="2">
        <v>844.57</v>
      </c>
      <c r="E11814">
        <v>0.47</v>
      </c>
      <c r="F11814">
        <v>8</v>
      </c>
      <c r="G11814" s="1">
        <v>45388</v>
      </c>
      <c r="H11814" s="1">
        <v>45393</v>
      </c>
      <c r="I11814" t="s">
        <v>21</v>
      </c>
      <c r="J11814" t="s">
        <v>16</v>
      </c>
      <c r="K11814" s="2">
        <v>236.39</v>
      </c>
      <c r="L11814" t="s">
        <v>17</v>
      </c>
      <c r="M11814">
        <f>YEAR(Table1[[#This Row],[order_date]])</f>
        <v>2024</v>
      </c>
      <c r="N11814">
        <f>MONTH(Table1[[#This Row],[order_date]])</f>
        <v>4</v>
      </c>
      <c r="O11814" s="3">
        <f>Table1[[#This Row],[sales]]-Table1[[#This Row],[profit]]</f>
        <v>608.18000000000006</v>
      </c>
      <c r="P11814" s="3">
        <f>Table1[[#This Row],[sales]]*Table1[[#This Row],[quantity]]</f>
        <v>6756.56</v>
      </c>
      <c r="Q11814" s="9">
        <f>Table1[[#This Row],[delivery_date]]-Table1[[#This Row],[order_date]]</f>
        <v>5</v>
      </c>
    </row>
    <row r="11815" spans="1:17" x14ac:dyDescent="0.35">
      <c r="A11815" t="s">
        <v>11846</v>
      </c>
      <c r="B11815" t="s">
        <v>41</v>
      </c>
      <c r="C11815" t="s">
        <v>33</v>
      </c>
      <c r="D11815" s="2">
        <v>222.28</v>
      </c>
      <c r="E11815">
        <v>0.15</v>
      </c>
      <c r="F11815">
        <v>1</v>
      </c>
      <c r="G11815" s="1">
        <v>45558</v>
      </c>
      <c r="H11815" s="1">
        <v>45563</v>
      </c>
      <c r="I11815" t="s">
        <v>15</v>
      </c>
      <c r="J11815" t="s">
        <v>22</v>
      </c>
      <c r="K11815" s="2">
        <v>14.67</v>
      </c>
      <c r="L11815" t="s">
        <v>28</v>
      </c>
      <c r="M11815">
        <f>YEAR(Table1[[#This Row],[order_date]])</f>
        <v>2024</v>
      </c>
      <c r="N11815">
        <f>MONTH(Table1[[#This Row],[order_date]])</f>
        <v>9</v>
      </c>
      <c r="O11815" s="3">
        <f>Table1[[#This Row],[sales]]-Table1[[#This Row],[profit]]</f>
        <v>207.61</v>
      </c>
      <c r="P11815" s="3">
        <f>Table1[[#This Row],[sales]]*Table1[[#This Row],[quantity]]</f>
        <v>222.28</v>
      </c>
      <c r="Q11815" s="9">
        <f>Table1[[#This Row],[delivery_date]]-Table1[[#This Row],[order_date]]</f>
        <v>5</v>
      </c>
    </row>
    <row r="11816" spans="1:17" x14ac:dyDescent="0.35">
      <c r="A11816" t="s">
        <v>11847</v>
      </c>
      <c r="B11816" t="s">
        <v>25</v>
      </c>
      <c r="C11816" t="s">
        <v>36</v>
      </c>
      <c r="D11816" s="2">
        <v>2523.98</v>
      </c>
      <c r="E11816">
        <v>0.35</v>
      </c>
      <c r="F11816">
        <v>5</v>
      </c>
      <c r="G11816" s="1">
        <v>45476</v>
      </c>
      <c r="H11816" s="1">
        <v>45478</v>
      </c>
      <c r="I11816" t="s">
        <v>15</v>
      </c>
      <c r="J11816" t="s">
        <v>16</v>
      </c>
      <c r="K11816" s="2">
        <v>418.05</v>
      </c>
      <c r="L11816" t="s">
        <v>23</v>
      </c>
      <c r="M11816">
        <f>YEAR(Table1[[#This Row],[order_date]])</f>
        <v>2024</v>
      </c>
      <c r="N11816">
        <f>MONTH(Table1[[#This Row],[order_date]])</f>
        <v>7</v>
      </c>
      <c r="O11816" s="3">
        <f>Table1[[#This Row],[sales]]-Table1[[#This Row],[profit]]</f>
        <v>2105.9299999999998</v>
      </c>
      <c r="P11816" s="3">
        <f>Table1[[#This Row],[sales]]*Table1[[#This Row],[quantity]]</f>
        <v>12619.9</v>
      </c>
      <c r="Q11816" s="9">
        <f>Table1[[#This Row],[delivery_date]]-Table1[[#This Row],[order_date]]</f>
        <v>2</v>
      </c>
    </row>
    <row r="11817" spans="1:17" x14ac:dyDescent="0.35">
      <c r="A11817" t="s">
        <v>11848</v>
      </c>
      <c r="B11817" t="s">
        <v>13</v>
      </c>
      <c r="C11817" t="s">
        <v>33</v>
      </c>
      <c r="D11817" s="2">
        <v>736.59</v>
      </c>
      <c r="E11817">
        <v>0.17</v>
      </c>
      <c r="F11817">
        <v>9</v>
      </c>
      <c r="G11817" s="1">
        <v>45624</v>
      </c>
      <c r="H11817" s="1">
        <v>45629</v>
      </c>
      <c r="I11817" t="s">
        <v>15</v>
      </c>
      <c r="J11817" t="s">
        <v>16</v>
      </c>
      <c r="K11817" s="2">
        <v>84.68</v>
      </c>
      <c r="L11817" t="s">
        <v>39</v>
      </c>
      <c r="M11817">
        <f>YEAR(Table1[[#This Row],[order_date]])</f>
        <v>2024</v>
      </c>
      <c r="N11817">
        <f>MONTH(Table1[[#This Row],[order_date]])</f>
        <v>11</v>
      </c>
      <c r="O11817" s="3">
        <f>Table1[[#This Row],[sales]]-Table1[[#This Row],[profit]]</f>
        <v>651.91000000000008</v>
      </c>
      <c r="P11817" s="3">
        <f>Table1[[#This Row],[sales]]*Table1[[#This Row],[quantity]]</f>
        <v>6629.31</v>
      </c>
      <c r="Q11817" s="9">
        <f>Table1[[#This Row],[delivery_date]]-Table1[[#This Row],[order_date]]</f>
        <v>5</v>
      </c>
    </row>
    <row r="11818" spans="1:17" x14ac:dyDescent="0.35">
      <c r="A11818" t="s">
        <v>11849</v>
      </c>
      <c r="B11818" t="s">
        <v>13</v>
      </c>
      <c r="C11818" t="s">
        <v>26</v>
      </c>
      <c r="D11818" s="2">
        <v>4913.87</v>
      </c>
      <c r="E11818">
        <v>0.48</v>
      </c>
      <c r="F11818">
        <v>3</v>
      </c>
      <c r="G11818" s="1">
        <v>45375</v>
      </c>
      <c r="H11818" s="1">
        <v>45378</v>
      </c>
      <c r="I11818" t="s">
        <v>31</v>
      </c>
      <c r="J11818" t="s">
        <v>22</v>
      </c>
      <c r="K11818" s="2">
        <v>1214.25</v>
      </c>
      <c r="L11818" t="s">
        <v>28</v>
      </c>
      <c r="M11818">
        <f>YEAR(Table1[[#This Row],[order_date]])</f>
        <v>2024</v>
      </c>
      <c r="N11818">
        <f>MONTH(Table1[[#This Row],[order_date]])</f>
        <v>3</v>
      </c>
      <c r="O11818" s="3">
        <f>Table1[[#This Row],[sales]]-Table1[[#This Row],[profit]]</f>
        <v>3699.62</v>
      </c>
      <c r="P11818" s="3">
        <f>Table1[[#This Row],[sales]]*Table1[[#This Row],[quantity]]</f>
        <v>14741.61</v>
      </c>
      <c r="Q11818" s="9">
        <f>Table1[[#This Row],[delivery_date]]-Table1[[#This Row],[order_date]]</f>
        <v>3</v>
      </c>
    </row>
    <row r="11819" spans="1:17" x14ac:dyDescent="0.35">
      <c r="A11819" t="s">
        <v>11850</v>
      </c>
      <c r="B11819" t="s">
        <v>25</v>
      </c>
      <c r="C11819" t="s">
        <v>14</v>
      </c>
      <c r="D11819" s="2">
        <v>151.01</v>
      </c>
      <c r="E11819">
        <v>0.49</v>
      </c>
      <c r="F11819">
        <v>9</v>
      </c>
      <c r="G11819" s="1">
        <v>45271</v>
      </c>
      <c r="H11819" s="1">
        <v>45277</v>
      </c>
      <c r="I11819" t="s">
        <v>15</v>
      </c>
      <c r="J11819" t="s">
        <v>27</v>
      </c>
      <c r="K11819" s="2">
        <v>10.84</v>
      </c>
      <c r="L11819" t="s">
        <v>23</v>
      </c>
      <c r="M11819">
        <f>YEAR(Table1[[#This Row],[order_date]])</f>
        <v>2023</v>
      </c>
      <c r="N11819">
        <f>MONTH(Table1[[#This Row],[order_date]])</f>
        <v>12</v>
      </c>
      <c r="O11819" s="3">
        <f>Table1[[#This Row],[sales]]-Table1[[#This Row],[profit]]</f>
        <v>140.16999999999999</v>
      </c>
      <c r="P11819" s="3">
        <f>Table1[[#This Row],[sales]]*Table1[[#This Row],[quantity]]</f>
        <v>1359.09</v>
      </c>
      <c r="Q11819" s="9">
        <f>Table1[[#This Row],[delivery_date]]-Table1[[#This Row],[order_date]]</f>
        <v>6</v>
      </c>
    </row>
    <row r="11820" spans="1:17" x14ac:dyDescent="0.35">
      <c r="A11820" t="s">
        <v>11851</v>
      </c>
      <c r="B11820" t="s">
        <v>13</v>
      </c>
      <c r="C11820" t="s">
        <v>14</v>
      </c>
      <c r="D11820" s="2">
        <v>350.87</v>
      </c>
      <c r="E11820">
        <v>0.41</v>
      </c>
      <c r="F11820">
        <v>9</v>
      </c>
      <c r="G11820" s="1">
        <v>45451</v>
      </c>
      <c r="H11820" s="1">
        <v>45458</v>
      </c>
      <c r="I11820" t="s">
        <v>15</v>
      </c>
      <c r="J11820" t="s">
        <v>27</v>
      </c>
      <c r="K11820" s="2">
        <v>28.67</v>
      </c>
      <c r="L11820" t="s">
        <v>28</v>
      </c>
      <c r="M11820">
        <f>YEAR(Table1[[#This Row],[order_date]])</f>
        <v>2024</v>
      </c>
      <c r="N11820">
        <f>MONTH(Table1[[#This Row],[order_date]])</f>
        <v>6</v>
      </c>
      <c r="O11820" s="3">
        <f>Table1[[#This Row],[sales]]-Table1[[#This Row],[profit]]</f>
        <v>322.2</v>
      </c>
      <c r="P11820" s="3">
        <f>Table1[[#This Row],[sales]]*Table1[[#This Row],[quantity]]</f>
        <v>3157.83</v>
      </c>
      <c r="Q11820" s="9">
        <f>Table1[[#This Row],[delivery_date]]-Table1[[#This Row],[order_date]]</f>
        <v>7</v>
      </c>
    </row>
    <row r="11821" spans="1:17" x14ac:dyDescent="0.35">
      <c r="A11821" t="s">
        <v>11852</v>
      </c>
      <c r="B11821" t="s">
        <v>19</v>
      </c>
      <c r="C11821" t="s">
        <v>20</v>
      </c>
      <c r="D11821" s="2">
        <v>4183.09</v>
      </c>
      <c r="E11821">
        <v>0.28999999999999998</v>
      </c>
      <c r="F11821">
        <v>1</v>
      </c>
      <c r="G11821" s="1">
        <v>45593</v>
      </c>
      <c r="H11821" s="1">
        <v>45595</v>
      </c>
      <c r="I11821" t="s">
        <v>21</v>
      </c>
      <c r="J11821" t="s">
        <v>16</v>
      </c>
      <c r="K11821" s="2">
        <v>373.93</v>
      </c>
      <c r="L11821" t="s">
        <v>34</v>
      </c>
      <c r="M11821">
        <f>YEAR(Table1[[#This Row],[order_date]])</f>
        <v>2024</v>
      </c>
      <c r="N11821">
        <f>MONTH(Table1[[#This Row],[order_date]])</f>
        <v>10</v>
      </c>
      <c r="O11821" s="3">
        <f>Table1[[#This Row],[sales]]-Table1[[#This Row],[profit]]</f>
        <v>3809.1600000000003</v>
      </c>
      <c r="P11821" s="3">
        <f>Table1[[#This Row],[sales]]*Table1[[#This Row],[quantity]]</f>
        <v>4183.09</v>
      </c>
      <c r="Q11821" s="9">
        <f>Table1[[#This Row],[delivery_date]]-Table1[[#This Row],[order_date]]</f>
        <v>2</v>
      </c>
    </row>
    <row r="11822" spans="1:17" x14ac:dyDescent="0.35">
      <c r="A11822" t="s">
        <v>11853</v>
      </c>
      <c r="B11822" t="s">
        <v>41</v>
      </c>
      <c r="C11822" t="s">
        <v>20</v>
      </c>
      <c r="D11822" s="2">
        <v>1274.78</v>
      </c>
      <c r="E11822">
        <v>0.27</v>
      </c>
      <c r="F11822">
        <v>2</v>
      </c>
      <c r="G11822" s="1">
        <v>45622</v>
      </c>
      <c r="H11822" s="1">
        <v>45628</v>
      </c>
      <c r="I11822" t="s">
        <v>21</v>
      </c>
      <c r="J11822" t="s">
        <v>16</v>
      </c>
      <c r="K11822" s="2">
        <v>164.33</v>
      </c>
      <c r="L11822" t="s">
        <v>17</v>
      </c>
      <c r="M11822">
        <f>YEAR(Table1[[#This Row],[order_date]])</f>
        <v>2024</v>
      </c>
      <c r="N11822">
        <f>MONTH(Table1[[#This Row],[order_date]])</f>
        <v>11</v>
      </c>
      <c r="O11822" s="3">
        <f>Table1[[#This Row],[sales]]-Table1[[#This Row],[profit]]</f>
        <v>1110.45</v>
      </c>
      <c r="P11822" s="3">
        <f>Table1[[#This Row],[sales]]*Table1[[#This Row],[quantity]]</f>
        <v>2549.56</v>
      </c>
      <c r="Q11822" s="9">
        <f>Table1[[#This Row],[delivery_date]]-Table1[[#This Row],[order_date]]</f>
        <v>6</v>
      </c>
    </row>
    <row r="11823" spans="1:17" x14ac:dyDescent="0.35">
      <c r="A11823" t="s">
        <v>11854</v>
      </c>
      <c r="B11823" t="s">
        <v>25</v>
      </c>
      <c r="C11823" t="s">
        <v>26</v>
      </c>
      <c r="D11823" s="2">
        <v>4566.82</v>
      </c>
      <c r="E11823">
        <v>0.16</v>
      </c>
      <c r="F11823">
        <v>3</v>
      </c>
      <c r="G11823" s="1">
        <v>44994</v>
      </c>
      <c r="H11823" s="1">
        <v>44997</v>
      </c>
      <c r="I11823" t="s">
        <v>15</v>
      </c>
      <c r="J11823" t="s">
        <v>16</v>
      </c>
      <c r="K11823" s="2">
        <v>1207.3699999999999</v>
      </c>
      <c r="L11823" t="s">
        <v>34</v>
      </c>
      <c r="M11823">
        <f>YEAR(Table1[[#This Row],[order_date]])</f>
        <v>2023</v>
      </c>
      <c r="N11823">
        <f>MONTH(Table1[[#This Row],[order_date]])</f>
        <v>3</v>
      </c>
      <c r="O11823" s="3">
        <f>Table1[[#This Row],[sales]]-Table1[[#This Row],[profit]]</f>
        <v>3359.45</v>
      </c>
      <c r="P11823" s="3">
        <f>Table1[[#This Row],[sales]]*Table1[[#This Row],[quantity]]</f>
        <v>13700.46</v>
      </c>
      <c r="Q11823" s="9">
        <f>Table1[[#This Row],[delivery_date]]-Table1[[#This Row],[order_date]]</f>
        <v>3</v>
      </c>
    </row>
    <row r="11824" spans="1:17" x14ac:dyDescent="0.35">
      <c r="A11824" t="s">
        <v>11855</v>
      </c>
      <c r="B11824" t="s">
        <v>25</v>
      </c>
      <c r="C11824" t="s">
        <v>20</v>
      </c>
      <c r="D11824" s="2">
        <v>1624.57</v>
      </c>
      <c r="E11824">
        <v>0.06</v>
      </c>
      <c r="F11824">
        <v>4</v>
      </c>
      <c r="G11824" s="1">
        <v>45625</v>
      </c>
      <c r="H11824" s="1">
        <v>45627</v>
      </c>
      <c r="I11824" t="s">
        <v>31</v>
      </c>
      <c r="J11824" t="s">
        <v>22</v>
      </c>
      <c r="K11824" s="2">
        <v>436.73</v>
      </c>
      <c r="L11824" t="s">
        <v>17</v>
      </c>
      <c r="M11824">
        <f>YEAR(Table1[[#This Row],[order_date]])</f>
        <v>2024</v>
      </c>
      <c r="N11824">
        <f>MONTH(Table1[[#This Row],[order_date]])</f>
        <v>11</v>
      </c>
      <c r="O11824" s="3">
        <f>Table1[[#This Row],[sales]]-Table1[[#This Row],[profit]]</f>
        <v>1187.8399999999999</v>
      </c>
      <c r="P11824" s="3">
        <f>Table1[[#This Row],[sales]]*Table1[[#This Row],[quantity]]</f>
        <v>6498.28</v>
      </c>
      <c r="Q11824" s="9">
        <f>Table1[[#This Row],[delivery_date]]-Table1[[#This Row],[order_date]]</f>
        <v>2</v>
      </c>
    </row>
    <row r="11825" spans="1:17" x14ac:dyDescent="0.35">
      <c r="A11825" t="s">
        <v>11856</v>
      </c>
      <c r="B11825" t="s">
        <v>41</v>
      </c>
      <c r="C11825" t="s">
        <v>14</v>
      </c>
      <c r="D11825" s="2">
        <v>441.93</v>
      </c>
      <c r="E11825">
        <v>0.04</v>
      </c>
      <c r="F11825">
        <v>5</v>
      </c>
      <c r="G11825" s="1">
        <v>45165</v>
      </c>
      <c r="H11825" s="1">
        <v>45167</v>
      </c>
      <c r="I11825" t="s">
        <v>15</v>
      </c>
      <c r="J11825" t="s">
        <v>27</v>
      </c>
      <c r="K11825" s="2">
        <v>44.36</v>
      </c>
      <c r="L11825" t="s">
        <v>39</v>
      </c>
      <c r="M11825">
        <f>YEAR(Table1[[#This Row],[order_date]])</f>
        <v>2023</v>
      </c>
      <c r="N11825">
        <f>MONTH(Table1[[#This Row],[order_date]])</f>
        <v>8</v>
      </c>
      <c r="O11825" s="3">
        <f>Table1[[#This Row],[sales]]-Table1[[#This Row],[profit]]</f>
        <v>397.57</v>
      </c>
      <c r="P11825" s="3">
        <f>Table1[[#This Row],[sales]]*Table1[[#This Row],[quantity]]</f>
        <v>2209.65</v>
      </c>
      <c r="Q11825" s="9">
        <f>Table1[[#This Row],[delivery_date]]-Table1[[#This Row],[order_date]]</f>
        <v>2</v>
      </c>
    </row>
    <row r="11826" spans="1:17" x14ac:dyDescent="0.35">
      <c r="A11826" t="s">
        <v>11857</v>
      </c>
      <c r="B11826" t="s">
        <v>13</v>
      </c>
      <c r="C11826" t="s">
        <v>26</v>
      </c>
      <c r="D11826" s="2">
        <v>151.9</v>
      </c>
      <c r="E11826">
        <v>0.23</v>
      </c>
      <c r="F11826">
        <v>5</v>
      </c>
      <c r="G11826" s="1">
        <v>45021</v>
      </c>
      <c r="H11826" s="1">
        <v>45026</v>
      </c>
      <c r="I11826" t="s">
        <v>15</v>
      </c>
      <c r="J11826" t="s">
        <v>27</v>
      </c>
      <c r="K11826" s="2">
        <v>27.33</v>
      </c>
      <c r="L11826" t="s">
        <v>34</v>
      </c>
      <c r="M11826">
        <f>YEAR(Table1[[#This Row],[order_date]])</f>
        <v>2023</v>
      </c>
      <c r="N11826">
        <f>MONTH(Table1[[#This Row],[order_date]])</f>
        <v>4</v>
      </c>
      <c r="O11826" s="3">
        <f>Table1[[#This Row],[sales]]-Table1[[#This Row],[profit]]</f>
        <v>124.57000000000001</v>
      </c>
      <c r="P11826" s="3">
        <f>Table1[[#This Row],[sales]]*Table1[[#This Row],[quantity]]</f>
        <v>759.5</v>
      </c>
      <c r="Q11826" s="9">
        <f>Table1[[#This Row],[delivery_date]]-Table1[[#This Row],[order_date]]</f>
        <v>5</v>
      </c>
    </row>
    <row r="11827" spans="1:17" x14ac:dyDescent="0.35">
      <c r="A11827" t="s">
        <v>11858</v>
      </c>
      <c r="B11827" t="s">
        <v>41</v>
      </c>
      <c r="C11827" t="s">
        <v>26</v>
      </c>
      <c r="D11827" s="2">
        <v>1484.58</v>
      </c>
      <c r="E11827">
        <v>0.49</v>
      </c>
      <c r="F11827">
        <v>5</v>
      </c>
      <c r="G11827" s="1">
        <v>45615</v>
      </c>
      <c r="H11827" s="1">
        <v>45617</v>
      </c>
      <c r="I11827" t="s">
        <v>15</v>
      </c>
      <c r="J11827" t="s">
        <v>27</v>
      </c>
      <c r="K11827" s="2">
        <v>321.08999999999997</v>
      </c>
      <c r="L11827" t="s">
        <v>17</v>
      </c>
      <c r="M11827">
        <f>YEAR(Table1[[#This Row],[order_date]])</f>
        <v>2024</v>
      </c>
      <c r="N11827">
        <f>MONTH(Table1[[#This Row],[order_date]])</f>
        <v>11</v>
      </c>
      <c r="O11827" s="3">
        <f>Table1[[#This Row],[sales]]-Table1[[#This Row],[profit]]</f>
        <v>1163.49</v>
      </c>
      <c r="P11827" s="3">
        <f>Table1[[#This Row],[sales]]*Table1[[#This Row],[quantity]]</f>
        <v>7422.9</v>
      </c>
      <c r="Q11827" s="9">
        <f>Table1[[#This Row],[delivery_date]]-Table1[[#This Row],[order_date]]</f>
        <v>2</v>
      </c>
    </row>
    <row r="11828" spans="1:17" x14ac:dyDescent="0.35">
      <c r="A11828" t="s">
        <v>11859</v>
      </c>
      <c r="B11828" t="s">
        <v>41</v>
      </c>
      <c r="C11828" t="s">
        <v>26</v>
      </c>
      <c r="D11828" s="2">
        <v>2421.2800000000002</v>
      </c>
      <c r="E11828">
        <v>0.12</v>
      </c>
      <c r="F11828">
        <v>3</v>
      </c>
      <c r="G11828" s="1">
        <v>45456</v>
      </c>
      <c r="H11828" s="1">
        <v>45459</v>
      </c>
      <c r="I11828" t="s">
        <v>21</v>
      </c>
      <c r="J11828" t="s">
        <v>22</v>
      </c>
      <c r="K11828" s="2">
        <v>370.66</v>
      </c>
      <c r="L11828" t="s">
        <v>17</v>
      </c>
      <c r="M11828">
        <f>YEAR(Table1[[#This Row],[order_date]])</f>
        <v>2024</v>
      </c>
      <c r="N11828">
        <f>MONTH(Table1[[#This Row],[order_date]])</f>
        <v>6</v>
      </c>
      <c r="O11828" s="3">
        <f>Table1[[#This Row],[sales]]-Table1[[#This Row],[profit]]</f>
        <v>2050.6200000000003</v>
      </c>
      <c r="P11828" s="3">
        <f>Table1[[#This Row],[sales]]*Table1[[#This Row],[quantity]]</f>
        <v>7263.84</v>
      </c>
      <c r="Q11828" s="9">
        <f>Table1[[#This Row],[delivery_date]]-Table1[[#This Row],[order_date]]</f>
        <v>3</v>
      </c>
    </row>
    <row r="11829" spans="1:17" x14ac:dyDescent="0.35">
      <c r="A11829" t="s">
        <v>11860</v>
      </c>
      <c r="B11829" t="s">
        <v>13</v>
      </c>
      <c r="C11829" t="s">
        <v>33</v>
      </c>
      <c r="D11829" s="2">
        <v>104.98</v>
      </c>
      <c r="E11829">
        <v>0.21</v>
      </c>
      <c r="F11829">
        <v>6</v>
      </c>
      <c r="G11829" s="1">
        <v>45129</v>
      </c>
      <c r="H11829" s="1">
        <v>45136</v>
      </c>
      <c r="I11829" t="s">
        <v>31</v>
      </c>
      <c r="J11829" t="s">
        <v>16</v>
      </c>
      <c r="K11829" s="2">
        <v>30.16</v>
      </c>
      <c r="L11829" t="s">
        <v>48</v>
      </c>
      <c r="M11829">
        <f>YEAR(Table1[[#This Row],[order_date]])</f>
        <v>2023</v>
      </c>
      <c r="N11829">
        <f>MONTH(Table1[[#This Row],[order_date]])</f>
        <v>7</v>
      </c>
      <c r="O11829" s="3">
        <f>Table1[[#This Row],[sales]]-Table1[[#This Row],[profit]]</f>
        <v>74.820000000000007</v>
      </c>
      <c r="P11829" s="3">
        <f>Table1[[#This Row],[sales]]*Table1[[#This Row],[quantity]]</f>
        <v>629.88</v>
      </c>
      <c r="Q11829" s="9">
        <f>Table1[[#This Row],[delivery_date]]-Table1[[#This Row],[order_date]]</f>
        <v>7</v>
      </c>
    </row>
    <row r="11830" spans="1:17" x14ac:dyDescent="0.35">
      <c r="A11830" t="s">
        <v>11861</v>
      </c>
      <c r="B11830" t="s">
        <v>41</v>
      </c>
      <c r="C11830" t="s">
        <v>20</v>
      </c>
      <c r="D11830" s="2">
        <v>2947.43</v>
      </c>
      <c r="E11830">
        <v>0.32</v>
      </c>
      <c r="F11830">
        <v>4</v>
      </c>
      <c r="G11830" s="1">
        <v>44929</v>
      </c>
      <c r="H11830" s="1">
        <v>44935</v>
      </c>
      <c r="I11830" t="s">
        <v>31</v>
      </c>
      <c r="J11830" t="s">
        <v>27</v>
      </c>
      <c r="K11830" s="2">
        <v>550.97</v>
      </c>
      <c r="L11830" t="s">
        <v>34</v>
      </c>
      <c r="M11830">
        <f>YEAR(Table1[[#This Row],[order_date]])</f>
        <v>2023</v>
      </c>
      <c r="N11830">
        <f>MONTH(Table1[[#This Row],[order_date]])</f>
        <v>1</v>
      </c>
      <c r="O11830" s="3">
        <f>Table1[[#This Row],[sales]]-Table1[[#This Row],[profit]]</f>
        <v>2396.46</v>
      </c>
      <c r="P11830" s="3">
        <f>Table1[[#This Row],[sales]]*Table1[[#This Row],[quantity]]</f>
        <v>11789.72</v>
      </c>
      <c r="Q11830" s="9">
        <f>Table1[[#This Row],[delivery_date]]-Table1[[#This Row],[order_date]]</f>
        <v>6</v>
      </c>
    </row>
    <row r="11831" spans="1:17" x14ac:dyDescent="0.35">
      <c r="A11831" t="s">
        <v>11862</v>
      </c>
      <c r="B11831" t="s">
        <v>13</v>
      </c>
      <c r="C11831" t="s">
        <v>36</v>
      </c>
      <c r="D11831" s="2">
        <v>1734.94</v>
      </c>
      <c r="E11831">
        <v>0.18</v>
      </c>
      <c r="F11831">
        <v>9</v>
      </c>
      <c r="G11831" s="1">
        <v>45133</v>
      </c>
      <c r="H11831" s="1">
        <v>45134</v>
      </c>
      <c r="I11831" t="s">
        <v>21</v>
      </c>
      <c r="J11831" t="s">
        <v>16</v>
      </c>
      <c r="K11831" s="2">
        <v>275.42</v>
      </c>
      <c r="L11831" t="s">
        <v>17</v>
      </c>
      <c r="M11831">
        <f>YEAR(Table1[[#This Row],[order_date]])</f>
        <v>2023</v>
      </c>
      <c r="N11831">
        <f>MONTH(Table1[[#This Row],[order_date]])</f>
        <v>7</v>
      </c>
      <c r="O11831" s="3">
        <f>Table1[[#This Row],[sales]]-Table1[[#This Row],[profit]]</f>
        <v>1459.52</v>
      </c>
      <c r="P11831" s="3">
        <f>Table1[[#This Row],[sales]]*Table1[[#This Row],[quantity]]</f>
        <v>15614.460000000001</v>
      </c>
      <c r="Q11831" s="9">
        <f>Table1[[#This Row],[delivery_date]]-Table1[[#This Row],[order_date]]</f>
        <v>1</v>
      </c>
    </row>
    <row r="11832" spans="1:17" x14ac:dyDescent="0.35">
      <c r="A11832" t="s">
        <v>11863</v>
      </c>
      <c r="B11832" t="s">
        <v>13</v>
      </c>
      <c r="C11832" t="s">
        <v>14</v>
      </c>
      <c r="D11832" s="2">
        <v>2011.75</v>
      </c>
      <c r="E11832">
        <v>0</v>
      </c>
      <c r="F11832">
        <v>2</v>
      </c>
      <c r="G11832" s="1">
        <v>45495</v>
      </c>
      <c r="H11832" s="1">
        <v>45498</v>
      </c>
      <c r="I11832" t="s">
        <v>15</v>
      </c>
      <c r="J11832" t="s">
        <v>22</v>
      </c>
      <c r="K11832" s="2">
        <v>414.9</v>
      </c>
      <c r="L11832" t="s">
        <v>48</v>
      </c>
      <c r="M11832">
        <f>YEAR(Table1[[#This Row],[order_date]])</f>
        <v>2024</v>
      </c>
      <c r="N11832">
        <f>MONTH(Table1[[#This Row],[order_date]])</f>
        <v>7</v>
      </c>
      <c r="O11832" s="3">
        <f>Table1[[#This Row],[sales]]-Table1[[#This Row],[profit]]</f>
        <v>1596.85</v>
      </c>
      <c r="P11832" s="3">
        <f>Table1[[#This Row],[sales]]*Table1[[#This Row],[quantity]]</f>
        <v>4023.5</v>
      </c>
      <c r="Q11832" s="9">
        <f>Table1[[#This Row],[delivery_date]]-Table1[[#This Row],[order_date]]</f>
        <v>3</v>
      </c>
    </row>
    <row r="11833" spans="1:17" x14ac:dyDescent="0.35">
      <c r="A11833" t="s">
        <v>11864</v>
      </c>
      <c r="B11833" t="s">
        <v>41</v>
      </c>
      <c r="C11833" t="s">
        <v>20</v>
      </c>
      <c r="D11833" s="2">
        <v>1380.91</v>
      </c>
      <c r="E11833">
        <v>0.2</v>
      </c>
      <c r="F11833">
        <v>1</v>
      </c>
      <c r="G11833" s="1">
        <v>45251</v>
      </c>
      <c r="H11833" s="1">
        <v>45255</v>
      </c>
      <c r="I11833" t="s">
        <v>31</v>
      </c>
      <c r="J11833" t="s">
        <v>16</v>
      </c>
      <c r="K11833" s="2">
        <v>352.65</v>
      </c>
      <c r="L11833" t="s">
        <v>48</v>
      </c>
      <c r="M11833">
        <f>YEAR(Table1[[#This Row],[order_date]])</f>
        <v>2023</v>
      </c>
      <c r="N11833">
        <f>MONTH(Table1[[#This Row],[order_date]])</f>
        <v>11</v>
      </c>
      <c r="O11833" s="3">
        <f>Table1[[#This Row],[sales]]-Table1[[#This Row],[profit]]</f>
        <v>1028.2600000000002</v>
      </c>
      <c r="P11833" s="3">
        <f>Table1[[#This Row],[sales]]*Table1[[#This Row],[quantity]]</f>
        <v>1380.91</v>
      </c>
      <c r="Q11833" s="9">
        <f>Table1[[#This Row],[delivery_date]]-Table1[[#This Row],[order_date]]</f>
        <v>4</v>
      </c>
    </row>
    <row r="11834" spans="1:17" x14ac:dyDescent="0.35">
      <c r="A11834" t="s">
        <v>11865</v>
      </c>
      <c r="B11834" t="s">
        <v>19</v>
      </c>
      <c r="C11834" t="s">
        <v>14</v>
      </c>
      <c r="D11834" s="2">
        <v>2692.32</v>
      </c>
      <c r="E11834">
        <v>0.4</v>
      </c>
      <c r="F11834">
        <v>7</v>
      </c>
      <c r="G11834" s="1">
        <v>45448</v>
      </c>
      <c r="H11834" s="1">
        <v>45454</v>
      </c>
      <c r="I11834" t="s">
        <v>31</v>
      </c>
      <c r="J11834" t="s">
        <v>22</v>
      </c>
      <c r="K11834" s="2">
        <v>309.56</v>
      </c>
      <c r="L11834" t="s">
        <v>48</v>
      </c>
      <c r="M11834">
        <f>YEAR(Table1[[#This Row],[order_date]])</f>
        <v>2024</v>
      </c>
      <c r="N11834">
        <f>MONTH(Table1[[#This Row],[order_date]])</f>
        <v>6</v>
      </c>
      <c r="O11834" s="3">
        <f>Table1[[#This Row],[sales]]-Table1[[#This Row],[profit]]</f>
        <v>2382.7600000000002</v>
      </c>
      <c r="P11834" s="3">
        <f>Table1[[#This Row],[sales]]*Table1[[#This Row],[quantity]]</f>
        <v>18846.240000000002</v>
      </c>
      <c r="Q11834" s="9">
        <f>Table1[[#This Row],[delivery_date]]-Table1[[#This Row],[order_date]]</f>
        <v>6</v>
      </c>
    </row>
    <row r="11835" spans="1:17" x14ac:dyDescent="0.35">
      <c r="A11835" t="s">
        <v>11866</v>
      </c>
      <c r="B11835" t="s">
        <v>13</v>
      </c>
      <c r="C11835" t="s">
        <v>20</v>
      </c>
      <c r="D11835" s="2">
        <v>1227.5999999999999</v>
      </c>
      <c r="E11835">
        <v>0.47</v>
      </c>
      <c r="F11835">
        <v>9</v>
      </c>
      <c r="G11835" s="1">
        <v>44929</v>
      </c>
      <c r="H11835" s="1">
        <v>44931</v>
      </c>
      <c r="I11835" t="s">
        <v>31</v>
      </c>
      <c r="J11835" t="s">
        <v>16</v>
      </c>
      <c r="K11835" s="2">
        <v>344.19</v>
      </c>
      <c r="L11835" t="s">
        <v>34</v>
      </c>
      <c r="M11835">
        <f>YEAR(Table1[[#This Row],[order_date]])</f>
        <v>2023</v>
      </c>
      <c r="N11835">
        <f>MONTH(Table1[[#This Row],[order_date]])</f>
        <v>1</v>
      </c>
      <c r="O11835" s="3">
        <f>Table1[[#This Row],[sales]]-Table1[[#This Row],[profit]]</f>
        <v>883.40999999999985</v>
      </c>
      <c r="P11835" s="3">
        <f>Table1[[#This Row],[sales]]*Table1[[#This Row],[quantity]]</f>
        <v>11048.4</v>
      </c>
      <c r="Q11835" s="9">
        <f>Table1[[#This Row],[delivery_date]]-Table1[[#This Row],[order_date]]</f>
        <v>2</v>
      </c>
    </row>
    <row r="11836" spans="1:17" x14ac:dyDescent="0.35">
      <c r="A11836" t="s">
        <v>11867</v>
      </c>
      <c r="B11836" t="s">
        <v>41</v>
      </c>
      <c r="C11836" t="s">
        <v>36</v>
      </c>
      <c r="D11836" s="2">
        <v>760.63</v>
      </c>
      <c r="E11836">
        <v>0.14000000000000001</v>
      </c>
      <c r="F11836">
        <v>9</v>
      </c>
      <c r="G11836" s="1">
        <v>44938</v>
      </c>
      <c r="H11836" s="1">
        <v>44941</v>
      </c>
      <c r="I11836" t="s">
        <v>21</v>
      </c>
      <c r="J11836" t="s">
        <v>22</v>
      </c>
      <c r="K11836" s="2">
        <v>98.56</v>
      </c>
      <c r="L11836" t="s">
        <v>23</v>
      </c>
      <c r="M11836">
        <f>YEAR(Table1[[#This Row],[order_date]])</f>
        <v>2023</v>
      </c>
      <c r="N11836">
        <f>MONTH(Table1[[#This Row],[order_date]])</f>
        <v>1</v>
      </c>
      <c r="O11836" s="3">
        <f>Table1[[#This Row],[sales]]-Table1[[#This Row],[profit]]</f>
        <v>662.06999999999994</v>
      </c>
      <c r="P11836" s="3">
        <f>Table1[[#This Row],[sales]]*Table1[[#This Row],[quantity]]</f>
        <v>6845.67</v>
      </c>
      <c r="Q11836" s="9">
        <f>Table1[[#This Row],[delivery_date]]-Table1[[#This Row],[order_date]]</f>
        <v>3</v>
      </c>
    </row>
    <row r="11837" spans="1:17" x14ac:dyDescent="0.35">
      <c r="A11837" t="s">
        <v>11868</v>
      </c>
      <c r="B11837" t="s">
        <v>13</v>
      </c>
      <c r="C11837" t="s">
        <v>14</v>
      </c>
      <c r="D11837" s="2">
        <v>4464.17</v>
      </c>
      <c r="E11837">
        <v>0.46</v>
      </c>
      <c r="F11837">
        <v>3</v>
      </c>
      <c r="G11837" s="1">
        <v>45386</v>
      </c>
      <c r="H11837" s="1">
        <v>45391</v>
      </c>
      <c r="I11837" t="s">
        <v>21</v>
      </c>
      <c r="J11837" t="s">
        <v>16</v>
      </c>
      <c r="K11837" s="2">
        <v>930.99</v>
      </c>
      <c r="L11837" t="s">
        <v>23</v>
      </c>
      <c r="M11837">
        <f>YEAR(Table1[[#This Row],[order_date]])</f>
        <v>2024</v>
      </c>
      <c r="N11837">
        <f>MONTH(Table1[[#This Row],[order_date]])</f>
        <v>4</v>
      </c>
      <c r="O11837" s="3">
        <f>Table1[[#This Row],[sales]]-Table1[[#This Row],[profit]]</f>
        <v>3533.1800000000003</v>
      </c>
      <c r="P11837" s="3">
        <f>Table1[[#This Row],[sales]]*Table1[[#This Row],[quantity]]</f>
        <v>13392.51</v>
      </c>
      <c r="Q11837" s="9">
        <f>Table1[[#This Row],[delivery_date]]-Table1[[#This Row],[order_date]]</f>
        <v>5</v>
      </c>
    </row>
    <row r="11838" spans="1:17" x14ac:dyDescent="0.35">
      <c r="A11838" t="s">
        <v>11869</v>
      </c>
      <c r="B11838" t="s">
        <v>19</v>
      </c>
      <c r="C11838" t="s">
        <v>36</v>
      </c>
      <c r="D11838" s="2">
        <v>2013.72</v>
      </c>
      <c r="E11838">
        <v>0.43</v>
      </c>
      <c r="F11838">
        <v>1</v>
      </c>
      <c r="G11838" s="1">
        <v>45544</v>
      </c>
      <c r="H11838" s="1">
        <v>45548</v>
      </c>
      <c r="I11838" t="s">
        <v>15</v>
      </c>
      <c r="J11838" t="s">
        <v>27</v>
      </c>
      <c r="K11838" s="2">
        <v>462.04</v>
      </c>
      <c r="L11838" t="s">
        <v>39</v>
      </c>
      <c r="M11838">
        <f>YEAR(Table1[[#This Row],[order_date]])</f>
        <v>2024</v>
      </c>
      <c r="N11838">
        <f>MONTH(Table1[[#This Row],[order_date]])</f>
        <v>9</v>
      </c>
      <c r="O11838" s="3">
        <f>Table1[[#This Row],[sales]]-Table1[[#This Row],[profit]]</f>
        <v>1551.68</v>
      </c>
      <c r="P11838" s="3">
        <f>Table1[[#This Row],[sales]]*Table1[[#This Row],[quantity]]</f>
        <v>2013.72</v>
      </c>
      <c r="Q11838" s="9">
        <f>Table1[[#This Row],[delivery_date]]-Table1[[#This Row],[order_date]]</f>
        <v>4</v>
      </c>
    </row>
    <row r="11839" spans="1:17" x14ac:dyDescent="0.35">
      <c r="A11839" t="s">
        <v>11870</v>
      </c>
      <c r="B11839" t="s">
        <v>19</v>
      </c>
      <c r="C11839" t="s">
        <v>14</v>
      </c>
      <c r="D11839" s="2">
        <v>476.96</v>
      </c>
      <c r="E11839">
        <v>0.2</v>
      </c>
      <c r="F11839">
        <v>9</v>
      </c>
      <c r="G11839" s="1">
        <v>45276</v>
      </c>
      <c r="H11839" s="1">
        <v>45277</v>
      </c>
      <c r="I11839" t="s">
        <v>21</v>
      </c>
      <c r="J11839" t="s">
        <v>27</v>
      </c>
      <c r="K11839" s="2">
        <v>131.46</v>
      </c>
      <c r="L11839" t="s">
        <v>28</v>
      </c>
      <c r="M11839">
        <f>YEAR(Table1[[#This Row],[order_date]])</f>
        <v>2023</v>
      </c>
      <c r="N11839">
        <f>MONTH(Table1[[#This Row],[order_date]])</f>
        <v>12</v>
      </c>
      <c r="O11839" s="3">
        <f>Table1[[#This Row],[sales]]-Table1[[#This Row],[profit]]</f>
        <v>345.5</v>
      </c>
      <c r="P11839" s="3">
        <f>Table1[[#This Row],[sales]]*Table1[[#This Row],[quantity]]</f>
        <v>4292.6399999999994</v>
      </c>
      <c r="Q11839" s="9">
        <f>Table1[[#This Row],[delivery_date]]-Table1[[#This Row],[order_date]]</f>
        <v>1</v>
      </c>
    </row>
    <row r="11840" spans="1:17" x14ac:dyDescent="0.35">
      <c r="A11840" t="s">
        <v>11871</v>
      </c>
      <c r="B11840" t="s">
        <v>25</v>
      </c>
      <c r="C11840" t="s">
        <v>33</v>
      </c>
      <c r="D11840" s="2">
        <v>1228.58</v>
      </c>
      <c r="E11840">
        <v>0</v>
      </c>
      <c r="F11840">
        <v>7</v>
      </c>
      <c r="G11840" s="1">
        <v>45135</v>
      </c>
      <c r="H11840" s="1">
        <v>45138</v>
      </c>
      <c r="I11840" t="s">
        <v>15</v>
      </c>
      <c r="J11840" t="s">
        <v>22</v>
      </c>
      <c r="K11840" s="2">
        <v>253.94</v>
      </c>
      <c r="L11840" t="s">
        <v>48</v>
      </c>
      <c r="M11840">
        <f>YEAR(Table1[[#This Row],[order_date]])</f>
        <v>2023</v>
      </c>
      <c r="N11840">
        <f>MONTH(Table1[[#This Row],[order_date]])</f>
        <v>7</v>
      </c>
      <c r="O11840" s="3">
        <f>Table1[[#This Row],[sales]]-Table1[[#This Row],[profit]]</f>
        <v>974.63999999999987</v>
      </c>
      <c r="P11840" s="3">
        <f>Table1[[#This Row],[sales]]*Table1[[#This Row],[quantity]]</f>
        <v>8600.06</v>
      </c>
      <c r="Q11840" s="9">
        <f>Table1[[#This Row],[delivery_date]]-Table1[[#This Row],[order_date]]</f>
        <v>3</v>
      </c>
    </row>
    <row r="11841" spans="1:17" x14ac:dyDescent="0.35">
      <c r="A11841" t="s">
        <v>11872</v>
      </c>
      <c r="B11841" t="s">
        <v>13</v>
      </c>
      <c r="C11841" t="s">
        <v>33</v>
      </c>
      <c r="D11841" s="2">
        <v>1618.72</v>
      </c>
      <c r="E11841">
        <v>0.42</v>
      </c>
      <c r="F11841">
        <v>8</v>
      </c>
      <c r="G11841" s="1">
        <v>44940</v>
      </c>
      <c r="H11841" s="1">
        <v>44947</v>
      </c>
      <c r="I11841" t="s">
        <v>15</v>
      </c>
      <c r="J11841" t="s">
        <v>16</v>
      </c>
      <c r="K11841" s="2">
        <v>461.26</v>
      </c>
      <c r="L11841" t="s">
        <v>34</v>
      </c>
      <c r="M11841">
        <f>YEAR(Table1[[#This Row],[order_date]])</f>
        <v>2023</v>
      </c>
      <c r="N11841">
        <f>MONTH(Table1[[#This Row],[order_date]])</f>
        <v>1</v>
      </c>
      <c r="O11841" s="3">
        <f>Table1[[#This Row],[sales]]-Table1[[#This Row],[profit]]</f>
        <v>1157.46</v>
      </c>
      <c r="P11841" s="3">
        <f>Table1[[#This Row],[sales]]*Table1[[#This Row],[quantity]]</f>
        <v>12949.76</v>
      </c>
      <c r="Q11841" s="9">
        <f>Table1[[#This Row],[delivery_date]]-Table1[[#This Row],[order_date]]</f>
        <v>7</v>
      </c>
    </row>
    <row r="11842" spans="1:17" x14ac:dyDescent="0.35">
      <c r="A11842" t="s">
        <v>11873</v>
      </c>
      <c r="B11842" t="s">
        <v>13</v>
      </c>
      <c r="C11842" t="s">
        <v>14</v>
      </c>
      <c r="D11842" s="2">
        <v>3871.27</v>
      </c>
      <c r="E11842">
        <v>0.14000000000000001</v>
      </c>
      <c r="F11842">
        <v>6</v>
      </c>
      <c r="G11842" s="1">
        <v>45029</v>
      </c>
      <c r="H11842" s="1">
        <v>45032</v>
      </c>
      <c r="I11842" t="s">
        <v>15</v>
      </c>
      <c r="J11842" t="s">
        <v>22</v>
      </c>
      <c r="K11842" s="2">
        <v>883.57</v>
      </c>
      <c r="L11842" t="s">
        <v>17</v>
      </c>
      <c r="M11842">
        <f>YEAR(Table1[[#This Row],[order_date]])</f>
        <v>2023</v>
      </c>
      <c r="N11842">
        <f>MONTH(Table1[[#This Row],[order_date]])</f>
        <v>4</v>
      </c>
      <c r="O11842" s="3">
        <f>Table1[[#This Row],[sales]]-Table1[[#This Row],[profit]]</f>
        <v>2987.7</v>
      </c>
      <c r="P11842" s="3">
        <f>Table1[[#This Row],[sales]]*Table1[[#This Row],[quantity]]</f>
        <v>23227.62</v>
      </c>
      <c r="Q11842" s="9">
        <f>Table1[[#This Row],[delivery_date]]-Table1[[#This Row],[order_date]]</f>
        <v>3</v>
      </c>
    </row>
    <row r="11843" spans="1:17" x14ac:dyDescent="0.35">
      <c r="A11843" t="s">
        <v>11874</v>
      </c>
      <c r="B11843" t="s">
        <v>41</v>
      </c>
      <c r="C11843" t="s">
        <v>14</v>
      </c>
      <c r="D11843" s="2">
        <v>209.05</v>
      </c>
      <c r="E11843">
        <v>0.38</v>
      </c>
      <c r="F11843">
        <v>6</v>
      </c>
      <c r="G11843" s="1">
        <v>45257</v>
      </c>
      <c r="H11843" s="1">
        <v>45260</v>
      </c>
      <c r="I11843" t="s">
        <v>21</v>
      </c>
      <c r="J11843" t="s">
        <v>27</v>
      </c>
      <c r="K11843" s="2">
        <v>51.89</v>
      </c>
      <c r="L11843" t="s">
        <v>17</v>
      </c>
      <c r="M11843">
        <f>YEAR(Table1[[#This Row],[order_date]])</f>
        <v>2023</v>
      </c>
      <c r="N11843">
        <f>MONTH(Table1[[#This Row],[order_date]])</f>
        <v>11</v>
      </c>
      <c r="O11843" s="3">
        <f>Table1[[#This Row],[sales]]-Table1[[#This Row],[profit]]</f>
        <v>157.16000000000003</v>
      </c>
      <c r="P11843" s="3">
        <f>Table1[[#This Row],[sales]]*Table1[[#This Row],[quantity]]</f>
        <v>1254.3000000000002</v>
      </c>
      <c r="Q11843" s="9">
        <f>Table1[[#This Row],[delivery_date]]-Table1[[#This Row],[order_date]]</f>
        <v>3</v>
      </c>
    </row>
    <row r="11844" spans="1:17" x14ac:dyDescent="0.35">
      <c r="A11844" t="s">
        <v>11875</v>
      </c>
      <c r="B11844" t="s">
        <v>13</v>
      </c>
      <c r="C11844" t="s">
        <v>36</v>
      </c>
      <c r="D11844" s="2">
        <v>2443.42</v>
      </c>
      <c r="E11844">
        <v>0.28999999999999998</v>
      </c>
      <c r="F11844">
        <v>4</v>
      </c>
      <c r="G11844" s="1">
        <v>45467</v>
      </c>
      <c r="H11844" s="1">
        <v>45471</v>
      </c>
      <c r="I11844" t="s">
        <v>15</v>
      </c>
      <c r="J11844" t="s">
        <v>16</v>
      </c>
      <c r="K11844" s="2">
        <v>597.75</v>
      </c>
      <c r="L11844" t="s">
        <v>28</v>
      </c>
      <c r="M11844">
        <f>YEAR(Table1[[#This Row],[order_date]])</f>
        <v>2024</v>
      </c>
      <c r="N11844">
        <f>MONTH(Table1[[#This Row],[order_date]])</f>
        <v>6</v>
      </c>
      <c r="O11844" s="3">
        <f>Table1[[#This Row],[sales]]-Table1[[#This Row],[profit]]</f>
        <v>1845.67</v>
      </c>
      <c r="P11844" s="3">
        <f>Table1[[#This Row],[sales]]*Table1[[#This Row],[quantity]]</f>
        <v>9773.68</v>
      </c>
      <c r="Q11844" s="9">
        <f>Table1[[#This Row],[delivery_date]]-Table1[[#This Row],[order_date]]</f>
        <v>4</v>
      </c>
    </row>
    <row r="11845" spans="1:17" x14ac:dyDescent="0.35">
      <c r="A11845" t="s">
        <v>11876</v>
      </c>
      <c r="B11845" t="s">
        <v>25</v>
      </c>
      <c r="C11845" t="s">
        <v>26</v>
      </c>
      <c r="D11845" s="2">
        <v>2097.69</v>
      </c>
      <c r="E11845">
        <v>0.11</v>
      </c>
      <c r="F11845">
        <v>2</v>
      </c>
      <c r="G11845" s="1">
        <v>45189</v>
      </c>
      <c r="H11845" s="1">
        <v>45194</v>
      </c>
      <c r="I11845" t="s">
        <v>15</v>
      </c>
      <c r="J11845" t="s">
        <v>22</v>
      </c>
      <c r="K11845" s="2">
        <v>420.43</v>
      </c>
      <c r="L11845" t="s">
        <v>34</v>
      </c>
      <c r="M11845">
        <f>YEAR(Table1[[#This Row],[order_date]])</f>
        <v>2023</v>
      </c>
      <c r="N11845">
        <f>MONTH(Table1[[#This Row],[order_date]])</f>
        <v>9</v>
      </c>
      <c r="O11845" s="3">
        <f>Table1[[#This Row],[sales]]-Table1[[#This Row],[profit]]</f>
        <v>1677.26</v>
      </c>
      <c r="P11845" s="3">
        <f>Table1[[#This Row],[sales]]*Table1[[#This Row],[quantity]]</f>
        <v>4195.38</v>
      </c>
      <c r="Q11845" s="9">
        <f>Table1[[#This Row],[delivery_date]]-Table1[[#This Row],[order_date]]</f>
        <v>5</v>
      </c>
    </row>
    <row r="11846" spans="1:17" x14ac:dyDescent="0.35">
      <c r="A11846" t="s">
        <v>11877</v>
      </c>
      <c r="B11846" t="s">
        <v>19</v>
      </c>
      <c r="C11846" t="s">
        <v>14</v>
      </c>
      <c r="D11846" s="2">
        <v>4845.16</v>
      </c>
      <c r="E11846">
        <v>0.32</v>
      </c>
      <c r="F11846">
        <v>1</v>
      </c>
      <c r="G11846" s="1">
        <v>44975</v>
      </c>
      <c r="H11846" s="1">
        <v>44982</v>
      </c>
      <c r="I11846" t="s">
        <v>31</v>
      </c>
      <c r="J11846" t="s">
        <v>27</v>
      </c>
      <c r="K11846" s="2">
        <v>1322.26</v>
      </c>
      <c r="L11846" t="s">
        <v>17</v>
      </c>
      <c r="M11846">
        <f>YEAR(Table1[[#This Row],[order_date]])</f>
        <v>2023</v>
      </c>
      <c r="N11846">
        <f>MONTH(Table1[[#This Row],[order_date]])</f>
        <v>2</v>
      </c>
      <c r="O11846" s="3">
        <f>Table1[[#This Row],[sales]]-Table1[[#This Row],[profit]]</f>
        <v>3522.8999999999996</v>
      </c>
      <c r="P11846" s="3">
        <f>Table1[[#This Row],[sales]]*Table1[[#This Row],[quantity]]</f>
        <v>4845.16</v>
      </c>
      <c r="Q11846" s="9">
        <f>Table1[[#This Row],[delivery_date]]-Table1[[#This Row],[order_date]]</f>
        <v>7</v>
      </c>
    </row>
    <row r="11847" spans="1:17" x14ac:dyDescent="0.35">
      <c r="A11847" t="s">
        <v>11878</v>
      </c>
      <c r="B11847" t="s">
        <v>19</v>
      </c>
      <c r="C11847" t="s">
        <v>20</v>
      </c>
      <c r="D11847" s="2">
        <v>982.37</v>
      </c>
      <c r="E11847">
        <v>0.38</v>
      </c>
      <c r="F11847">
        <v>6</v>
      </c>
      <c r="G11847" s="1">
        <v>45631</v>
      </c>
      <c r="H11847" s="1">
        <v>45635</v>
      </c>
      <c r="I11847" t="s">
        <v>15</v>
      </c>
      <c r="J11847" t="s">
        <v>27</v>
      </c>
      <c r="K11847" s="2">
        <v>131.69999999999999</v>
      </c>
      <c r="L11847" t="s">
        <v>28</v>
      </c>
      <c r="M11847">
        <f>YEAR(Table1[[#This Row],[order_date]])</f>
        <v>2024</v>
      </c>
      <c r="N11847">
        <f>MONTH(Table1[[#This Row],[order_date]])</f>
        <v>12</v>
      </c>
      <c r="O11847" s="3">
        <f>Table1[[#This Row],[sales]]-Table1[[#This Row],[profit]]</f>
        <v>850.67000000000007</v>
      </c>
      <c r="P11847" s="3">
        <f>Table1[[#This Row],[sales]]*Table1[[#This Row],[quantity]]</f>
        <v>5894.22</v>
      </c>
      <c r="Q11847" s="9">
        <f>Table1[[#This Row],[delivery_date]]-Table1[[#This Row],[order_date]]</f>
        <v>4</v>
      </c>
    </row>
    <row r="11848" spans="1:17" x14ac:dyDescent="0.35">
      <c r="A11848" t="s">
        <v>11879</v>
      </c>
      <c r="B11848" t="s">
        <v>25</v>
      </c>
      <c r="C11848" t="s">
        <v>20</v>
      </c>
      <c r="D11848" s="2">
        <v>3176.57</v>
      </c>
      <c r="E11848">
        <v>0.24</v>
      </c>
      <c r="F11848">
        <v>9</v>
      </c>
      <c r="G11848" s="1">
        <v>45415</v>
      </c>
      <c r="H11848" s="1">
        <v>45420</v>
      </c>
      <c r="I11848" t="s">
        <v>21</v>
      </c>
      <c r="J11848" t="s">
        <v>27</v>
      </c>
      <c r="K11848" s="2">
        <v>327.10000000000002</v>
      </c>
      <c r="L11848" t="s">
        <v>23</v>
      </c>
      <c r="M11848">
        <f>YEAR(Table1[[#This Row],[order_date]])</f>
        <v>2024</v>
      </c>
      <c r="N11848">
        <f>MONTH(Table1[[#This Row],[order_date]])</f>
        <v>5</v>
      </c>
      <c r="O11848" s="3">
        <f>Table1[[#This Row],[sales]]-Table1[[#This Row],[profit]]</f>
        <v>2849.4700000000003</v>
      </c>
      <c r="P11848" s="3">
        <f>Table1[[#This Row],[sales]]*Table1[[#This Row],[quantity]]</f>
        <v>28589.13</v>
      </c>
      <c r="Q11848" s="9">
        <f>Table1[[#This Row],[delivery_date]]-Table1[[#This Row],[order_date]]</f>
        <v>5</v>
      </c>
    </row>
    <row r="11849" spans="1:17" x14ac:dyDescent="0.35">
      <c r="A11849" t="s">
        <v>11880</v>
      </c>
      <c r="B11849" t="s">
        <v>13</v>
      </c>
      <c r="C11849" t="s">
        <v>20</v>
      </c>
      <c r="D11849" s="2">
        <v>1090.76</v>
      </c>
      <c r="E11849">
        <v>0.37</v>
      </c>
      <c r="F11849">
        <v>2</v>
      </c>
      <c r="G11849" s="1">
        <v>45189</v>
      </c>
      <c r="H11849" s="1">
        <v>45194</v>
      </c>
      <c r="I11849" t="s">
        <v>15</v>
      </c>
      <c r="J11849" t="s">
        <v>22</v>
      </c>
      <c r="K11849" s="2">
        <v>100.3</v>
      </c>
      <c r="L11849" t="s">
        <v>48</v>
      </c>
      <c r="M11849">
        <f>YEAR(Table1[[#This Row],[order_date]])</f>
        <v>2023</v>
      </c>
      <c r="N11849">
        <f>MONTH(Table1[[#This Row],[order_date]])</f>
        <v>9</v>
      </c>
      <c r="O11849" s="3">
        <f>Table1[[#This Row],[sales]]-Table1[[#This Row],[profit]]</f>
        <v>990.46</v>
      </c>
      <c r="P11849" s="3">
        <f>Table1[[#This Row],[sales]]*Table1[[#This Row],[quantity]]</f>
        <v>2181.52</v>
      </c>
      <c r="Q11849" s="9">
        <f>Table1[[#This Row],[delivery_date]]-Table1[[#This Row],[order_date]]</f>
        <v>5</v>
      </c>
    </row>
    <row r="11850" spans="1:17" x14ac:dyDescent="0.35">
      <c r="A11850" t="s">
        <v>11881</v>
      </c>
      <c r="B11850" t="s">
        <v>13</v>
      </c>
      <c r="C11850" t="s">
        <v>33</v>
      </c>
      <c r="D11850" s="2">
        <v>2787.27</v>
      </c>
      <c r="E11850">
        <v>0.2</v>
      </c>
      <c r="F11850">
        <v>1</v>
      </c>
      <c r="G11850" s="1">
        <v>45324</v>
      </c>
      <c r="H11850" s="1">
        <v>45325</v>
      </c>
      <c r="I11850" t="s">
        <v>15</v>
      </c>
      <c r="J11850" t="s">
        <v>16</v>
      </c>
      <c r="K11850" s="2">
        <v>506.72</v>
      </c>
      <c r="L11850" t="s">
        <v>23</v>
      </c>
      <c r="M11850">
        <f>YEAR(Table1[[#This Row],[order_date]])</f>
        <v>2024</v>
      </c>
      <c r="N11850">
        <f>MONTH(Table1[[#This Row],[order_date]])</f>
        <v>2</v>
      </c>
      <c r="O11850" s="3">
        <f>Table1[[#This Row],[sales]]-Table1[[#This Row],[profit]]</f>
        <v>2280.5500000000002</v>
      </c>
      <c r="P11850" s="3">
        <f>Table1[[#This Row],[sales]]*Table1[[#This Row],[quantity]]</f>
        <v>2787.27</v>
      </c>
      <c r="Q11850" s="9">
        <f>Table1[[#This Row],[delivery_date]]-Table1[[#This Row],[order_date]]</f>
        <v>1</v>
      </c>
    </row>
    <row r="11851" spans="1:17" x14ac:dyDescent="0.35">
      <c r="A11851" t="s">
        <v>11882</v>
      </c>
      <c r="B11851" t="s">
        <v>25</v>
      </c>
      <c r="C11851" t="s">
        <v>36</v>
      </c>
      <c r="D11851" s="2">
        <v>2819.81</v>
      </c>
      <c r="E11851">
        <v>0.49</v>
      </c>
      <c r="F11851">
        <v>1</v>
      </c>
      <c r="G11851" s="1">
        <v>45537</v>
      </c>
      <c r="H11851" s="1">
        <v>45539</v>
      </c>
      <c r="I11851" t="s">
        <v>21</v>
      </c>
      <c r="J11851" t="s">
        <v>22</v>
      </c>
      <c r="K11851" s="2">
        <v>792.47</v>
      </c>
      <c r="L11851" t="s">
        <v>28</v>
      </c>
      <c r="M11851">
        <f>YEAR(Table1[[#This Row],[order_date]])</f>
        <v>2024</v>
      </c>
      <c r="N11851">
        <f>MONTH(Table1[[#This Row],[order_date]])</f>
        <v>9</v>
      </c>
      <c r="O11851" s="3">
        <f>Table1[[#This Row],[sales]]-Table1[[#This Row],[profit]]</f>
        <v>2027.34</v>
      </c>
      <c r="P11851" s="3">
        <f>Table1[[#This Row],[sales]]*Table1[[#This Row],[quantity]]</f>
        <v>2819.81</v>
      </c>
      <c r="Q11851" s="9">
        <f>Table1[[#This Row],[delivery_date]]-Table1[[#This Row],[order_date]]</f>
        <v>2</v>
      </c>
    </row>
    <row r="11852" spans="1:17" x14ac:dyDescent="0.35">
      <c r="A11852" t="s">
        <v>11883</v>
      </c>
      <c r="B11852" t="s">
        <v>41</v>
      </c>
      <c r="C11852" t="s">
        <v>33</v>
      </c>
      <c r="D11852" s="2">
        <v>469.2</v>
      </c>
      <c r="E11852">
        <v>0.12</v>
      </c>
      <c r="F11852">
        <v>7</v>
      </c>
      <c r="G11852" s="1">
        <v>45582</v>
      </c>
      <c r="H11852" s="1">
        <v>45588</v>
      </c>
      <c r="I11852" t="s">
        <v>15</v>
      </c>
      <c r="J11852" t="s">
        <v>16</v>
      </c>
      <c r="K11852" s="2">
        <v>91</v>
      </c>
      <c r="L11852" t="s">
        <v>39</v>
      </c>
      <c r="M11852">
        <f>YEAR(Table1[[#This Row],[order_date]])</f>
        <v>2024</v>
      </c>
      <c r="N11852">
        <f>MONTH(Table1[[#This Row],[order_date]])</f>
        <v>10</v>
      </c>
      <c r="O11852" s="3">
        <f>Table1[[#This Row],[sales]]-Table1[[#This Row],[profit]]</f>
        <v>378.2</v>
      </c>
      <c r="P11852" s="3">
        <f>Table1[[#This Row],[sales]]*Table1[[#This Row],[quantity]]</f>
        <v>3284.4</v>
      </c>
      <c r="Q11852" s="9">
        <f>Table1[[#This Row],[delivery_date]]-Table1[[#This Row],[order_date]]</f>
        <v>6</v>
      </c>
    </row>
    <row r="11853" spans="1:17" x14ac:dyDescent="0.35">
      <c r="A11853" t="s">
        <v>11884</v>
      </c>
      <c r="B11853" t="s">
        <v>19</v>
      </c>
      <c r="C11853" t="s">
        <v>20</v>
      </c>
      <c r="D11853" s="2">
        <v>2336.61</v>
      </c>
      <c r="E11853">
        <v>0.39</v>
      </c>
      <c r="F11853">
        <v>1</v>
      </c>
      <c r="G11853" s="1">
        <v>45264</v>
      </c>
      <c r="H11853" s="1">
        <v>45266</v>
      </c>
      <c r="I11853" t="s">
        <v>31</v>
      </c>
      <c r="J11853" t="s">
        <v>22</v>
      </c>
      <c r="K11853" s="2">
        <v>628.79</v>
      </c>
      <c r="L11853" t="s">
        <v>48</v>
      </c>
      <c r="M11853">
        <f>YEAR(Table1[[#This Row],[order_date]])</f>
        <v>2023</v>
      </c>
      <c r="N11853">
        <f>MONTH(Table1[[#This Row],[order_date]])</f>
        <v>12</v>
      </c>
      <c r="O11853" s="3">
        <f>Table1[[#This Row],[sales]]-Table1[[#This Row],[profit]]</f>
        <v>1707.8200000000002</v>
      </c>
      <c r="P11853" s="3">
        <f>Table1[[#This Row],[sales]]*Table1[[#This Row],[quantity]]</f>
        <v>2336.61</v>
      </c>
      <c r="Q11853" s="9">
        <f>Table1[[#This Row],[delivery_date]]-Table1[[#This Row],[order_date]]</f>
        <v>2</v>
      </c>
    </row>
    <row r="11854" spans="1:17" x14ac:dyDescent="0.35">
      <c r="A11854" t="s">
        <v>11885</v>
      </c>
      <c r="B11854" t="s">
        <v>25</v>
      </c>
      <c r="C11854" t="s">
        <v>14</v>
      </c>
      <c r="D11854" s="2">
        <v>2359.66</v>
      </c>
      <c r="E11854">
        <v>0.37</v>
      </c>
      <c r="F11854">
        <v>9</v>
      </c>
      <c r="G11854" s="1">
        <v>45339</v>
      </c>
      <c r="H11854" s="1">
        <v>45342</v>
      </c>
      <c r="I11854" t="s">
        <v>15</v>
      </c>
      <c r="J11854" t="s">
        <v>22</v>
      </c>
      <c r="K11854" s="2">
        <v>202.43</v>
      </c>
      <c r="L11854" t="s">
        <v>17</v>
      </c>
      <c r="M11854">
        <f>YEAR(Table1[[#This Row],[order_date]])</f>
        <v>2024</v>
      </c>
      <c r="N11854">
        <f>MONTH(Table1[[#This Row],[order_date]])</f>
        <v>2</v>
      </c>
      <c r="O11854" s="3">
        <f>Table1[[#This Row],[sales]]-Table1[[#This Row],[profit]]</f>
        <v>2157.23</v>
      </c>
      <c r="P11854" s="3">
        <f>Table1[[#This Row],[sales]]*Table1[[#This Row],[quantity]]</f>
        <v>21236.94</v>
      </c>
      <c r="Q11854" s="9">
        <f>Table1[[#This Row],[delivery_date]]-Table1[[#This Row],[order_date]]</f>
        <v>3</v>
      </c>
    </row>
    <row r="11855" spans="1:17" x14ac:dyDescent="0.35">
      <c r="A11855" t="s">
        <v>11886</v>
      </c>
      <c r="B11855" t="s">
        <v>25</v>
      </c>
      <c r="C11855" t="s">
        <v>20</v>
      </c>
      <c r="D11855" s="2">
        <v>1663.77</v>
      </c>
      <c r="E11855">
        <v>0.26</v>
      </c>
      <c r="F11855">
        <v>9</v>
      </c>
      <c r="G11855" s="1">
        <v>45395</v>
      </c>
      <c r="H11855" s="1">
        <v>45397</v>
      </c>
      <c r="I11855" t="s">
        <v>21</v>
      </c>
      <c r="J11855" t="s">
        <v>22</v>
      </c>
      <c r="K11855" s="2">
        <v>383.32</v>
      </c>
      <c r="L11855" t="s">
        <v>23</v>
      </c>
      <c r="M11855">
        <f>YEAR(Table1[[#This Row],[order_date]])</f>
        <v>2024</v>
      </c>
      <c r="N11855">
        <f>MONTH(Table1[[#This Row],[order_date]])</f>
        <v>4</v>
      </c>
      <c r="O11855" s="3">
        <f>Table1[[#This Row],[sales]]-Table1[[#This Row],[profit]]</f>
        <v>1280.45</v>
      </c>
      <c r="P11855" s="3">
        <f>Table1[[#This Row],[sales]]*Table1[[#This Row],[quantity]]</f>
        <v>14973.93</v>
      </c>
      <c r="Q11855" s="9">
        <f>Table1[[#This Row],[delivery_date]]-Table1[[#This Row],[order_date]]</f>
        <v>2</v>
      </c>
    </row>
    <row r="11856" spans="1:17" x14ac:dyDescent="0.35">
      <c r="A11856" t="s">
        <v>11887</v>
      </c>
      <c r="B11856" t="s">
        <v>13</v>
      </c>
      <c r="C11856" t="s">
        <v>14</v>
      </c>
      <c r="D11856" s="2">
        <v>1458.08</v>
      </c>
      <c r="E11856">
        <v>0.18</v>
      </c>
      <c r="F11856">
        <v>3</v>
      </c>
      <c r="G11856" s="1">
        <v>45304</v>
      </c>
      <c r="H11856" s="1">
        <v>45310</v>
      </c>
      <c r="I11856" t="s">
        <v>21</v>
      </c>
      <c r="J11856" t="s">
        <v>16</v>
      </c>
      <c r="K11856" s="2">
        <v>431.38</v>
      </c>
      <c r="L11856" t="s">
        <v>28</v>
      </c>
      <c r="M11856">
        <f>YEAR(Table1[[#This Row],[order_date]])</f>
        <v>2024</v>
      </c>
      <c r="N11856">
        <f>MONTH(Table1[[#This Row],[order_date]])</f>
        <v>1</v>
      </c>
      <c r="O11856" s="3">
        <f>Table1[[#This Row],[sales]]-Table1[[#This Row],[profit]]</f>
        <v>1026.6999999999998</v>
      </c>
      <c r="P11856" s="3">
        <f>Table1[[#This Row],[sales]]*Table1[[#This Row],[quantity]]</f>
        <v>4374.24</v>
      </c>
      <c r="Q11856" s="9">
        <f>Table1[[#This Row],[delivery_date]]-Table1[[#This Row],[order_date]]</f>
        <v>6</v>
      </c>
    </row>
    <row r="11857" spans="1:17" x14ac:dyDescent="0.35">
      <c r="A11857" t="s">
        <v>11888</v>
      </c>
      <c r="B11857" t="s">
        <v>19</v>
      </c>
      <c r="C11857" t="s">
        <v>36</v>
      </c>
      <c r="D11857" s="2">
        <v>1199.06</v>
      </c>
      <c r="E11857">
        <v>0.22</v>
      </c>
      <c r="F11857">
        <v>2</v>
      </c>
      <c r="G11857" s="1">
        <v>45307</v>
      </c>
      <c r="H11857" s="1">
        <v>45310</v>
      </c>
      <c r="I11857" t="s">
        <v>15</v>
      </c>
      <c r="J11857" t="s">
        <v>22</v>
      </c>
      <c r="K11857" s="2">
        <v>223.51</v>
      </c>
      <c r="L11857" t="s">
        <v>34</v>
      </c>
      <c r="M11857">
        <f>YEAR(Table1[[#This Row],[order_date]])</f>
        <v>2024</v>
      </c>
      <c r="N11857">
        <f>MONTH(Table1[[#This Row],[order_date]])</f>
        <v>1</v>
      </c>
      <c r="O11857" s="3">
        <f>Table1[[#This Row],[sales]]-Table1[[#This Row],[profit]]</f>
        <v>975.55</v>
      </c>
      <c r="P11857" s="3">
        <f>Table1[[#This Row],[sales]]*Table1[[#This Row],[quantity]]</f>
        <v>2398.12</v>
      </c>
      <c r="Q11857" s="9">
        <f>Table1[[#This Row],[delivery_date]]-Table1[[#This Row],[order_date]]</f>
        <v>3</v>
      </c>
    </row>
    <row r="11858" spans="1:17" x14ac:dyDescent="0.35">
      <c r="A11858" t="s">
        <v>11889</v>
      </c>
      <c r="B11858" t="s">
        <v>13</v>
      </c>
      <c r="C11858" t="s">
        <v>26</v>
      </c>
      <c r="D11858" s="2">
        <v>129.11000000000001</v>
      </c>
      <c r="E11858">
        <v>0.31</v>
      </c>
      <c r="F11858">
        <v>9</v>
      </c>
      <c r="G11858" s="1">
        <v>44987</v>
      </c>
      <c r="H11858" s="1">
        <v>44991</v>
      </c>
      <c r="I11858" t="s">
        <v>21</v>
      </c>
      <c r="J11858" t="s">
        <v>16</v>
      </c>
      <c r="K11858" s="2">
        <v>32.14</v>
      </c>
      <c r="L11858" t="s">
        <v>34</v>
      </c>
      <c r="M11858">
        <f>YEAR(Table1[[#This Row],[order_date]])</f>
        <v>2023</v>
      </c>
      <c r="N11858">
        <f>MONTH(Table1[[#This Row],[order_date]])</f>
        <v>3</v>
      </c>
      <c r="O11858" s="3">
        <f>Table1[[#This Row],[sales]]-Table1[[#This Row],[profit]]</f>
        <v>96.970000000000013</v>
      </c>
      <c r="P11858" s="3">
        <f>Table1[[#This Row],[sales]]*Table1[[#This Row],[quantity]]</f>
        <v>1161.9900000000002</v>
      </c>
      <c r="Q11858" s="9">
        <f>Table1[[#This Row],[delivery_date]]-Table1[[#This Row],[order_date]]</f>
        <v>4</v>
      </c>
    </row>
    <row r="11859" spans="1:17" x14ac:dyDescent="0.35">
      <c r="A11859" t="s">
        <v>11890</v>
      </c>
      <c r="B11859" t="s">
        <v>25</v>
      </c>
      <c r="C11859" t="s">
        <v>14</v>
      </c>
      <c r="D11859" s="2">
        <v>108.9</v>
      </c>
      <c r="E11859">
        <v>0.27</v>
      </c>
      <c r="F11859">
        <v>3</v>
      </c>
      <c r="G11859" s="1">
        <v>45291</v>
      </c>
      <c r="H11859" s="1">
        <v>45293</v>
      </c>
      <c r="I11859" t="s">
        <v>31</v>
      </c>
      <c r="J11859" t="s">
        <v>16</v>
      </c>
      <c r="K11859" s="2">
        <v>19.77</v>
      </c>
      <c r="L11859" t="s">
        <v>17</v>
      </c>
      <c r="M11859">
        <f>YEAR(Table1[[#This Row],[order_date]])</f>
        <v>2023</v>
      </c>
      <c r="N11859">
        <f>MONTH(Table1[[#This Row],[order_date]])</f>
        <v>12</v>
      </c>
      <c r="O11859" s="3">
        <f>Table1[[#This Row],[sales]]-Table1[[#This Row],[profit]]</f>
        <v>89.13000000000001</v>
      </c>
      <c r="P11859" s="3">
        <f>Table1[[#This Row],[sales]]*Table1[[#This Row],[quantity]]</f>
        <v>326.70000000000005</v>
      </c>
      <c r="Q11859" s="9">
        <f>Table1[[#This Row],[delivery_date]]-Table1[[#This Row],[order_date]]</f>
        <v>2</v>
      </c>
    </row>
    <row r="11860" spans="1:17" x14ac:dyDescent="0.35">
      <c r="A11860" t="s">
        <v>11891</v>
      </c>
      <c r="B11860" t="s">
        <v>41</v>
      </c>
      <c r="C11860" t="s">
        <v>33</v>
      </c>
      <c r="D11860" s="2">
        <v>2989.96</v>
      </c>
      <c r="E11860">
        <v>0.38</v>
      </c>
      <c r="F11860">
        <v>2</v>
      </c>
      <c r="G11860" s="1">
        <v>45213</v>
      </c>
      <c r="H11860" s="1">
        <v>45214</v>
      </c>
      <c r="I11860" t="s">
        <v>31</v>
      </c>
      <c r="J11860" t="s">
        <v>27</v>
      </c>
      <c r="K11860" s="2">
        <v>797.72</v>
      </c>
      <c r="L11860" t="s">
        <v>48</v>
      </c>
      <c r="M11860">
        <f>YEAR(Table1[[#This Row],[order_date]])</f>
        <v>2023</v>
      </c>
      <c r="N11860">
        <f>MONTH(Table1[[#This Row],[order_date]])</f>
        <v>10</v>
      </c>
      <c r="O11860" s="3">
        <f>Table1[[#This Row],[sales]]-Table1[[#This Row],[profit]]</f>
        <v>2192.2399999999998</v>
      </c>
      <c r="P11860" s="3">
        <f>Table1[[#This Row],[sales]]*Table1[[#This Row],[quantity]]</f>
        <v>5979.92</v>
      </c>
      <c r="Q11860" s="9">
        <f>Table1[[#This Row],[delivery_date]]-Table1[[#This Row],[order_date]]</f>
        <v>1</v>
      </c>
    </row>
    <row r="11861" spans="1:17" x14ac:dyDescent="0.35">
      <c r="A11861" t="s">
        <v>11892</v>
      </c>
      <c r="B11861" t="s">
        <v>19</v>
      </c>
      <c r="C11861" t="s">
        <v>20</v>
      </c>
      <c r="D11861" s="2">
        <v>1528.17</v>
      </c>
      <c r="E11861">
        <v>0.18</v>
      </c>
      <c r="F11861">
        <v>4</v>
      </c>
      <c r="G11861" s="1">
        <v>45497</v>
      </c>
      <c r="H11861" s="1">
        <v>45498</v>
      </c>
      <c r="I11861" t="s">
        <v>31</v>
      </c>
      <c r="J11861" t="s">
        <v>16</v>
      </c>
      <c r="K11861" s="2">
        <v>301.76</v>
      </c>
      <c r="L11861" t="s">
        <v>23</v>
      </c>
      <c r="M11861">
        <f>YEAR(Table1[[#This Row],[order_date]])</f>
        <v>2024</v>
      </c>
      <c r="N11861">
        <f>MONTH(Table1[[#This Row],[order_date]])</f>
        <v>7</v>
      </c>
      <c r="O11861" s="3">
        <f>Table1[[#This Row],[sales]]-Table1[[#This Row],[profit]]</f>
        <v>1226.4100000000001</v>
      </c>
      <c r="P11861" s="3">
        <f>Table1[[#This Row],[sales]]*Table1[[#This Row],[quantity]]</f>
        <v>6112.68</v>
      </c>
      <c r="Q11861" s="9">
        <f>Table1[[#This Row],[delivery_date]]-Table1[[#This Row],[order_date]]</f>
        <v>1</v>
      </c>
    </row>
    <row r="11862" spans="1:17" x14ac:dyDescent="0.35">
      <c r="A11862" t="s">
        <v>11893</v>
      </c>
      <c r="B11862" t="s">
        <v>25</v>
      </c>
      <c r="C11862" t="s">
        <v>20</v>
      </c>
      <c r="D11862" s="2">
        <v>922.65</v>
      </c>
      <c r="E11862">
        <v>0.05</v>
      </c>
      <c r="F11862">
        <v>7</v>
      </c>
      <c r="G11862" s="1">
        <v>45526</v>
      </c>
      <c r="H11862" s="1">
        <v>45533</v>
      </c>
      <c r="I11862" t="s">
        <v>21</v>
      </c>
      <c r="J11862" t="s">
        <v>27</v>
      </c>
      <c r="K11862" s="2">
        <v>91.6</v>
      </c>
      <c r="L11862" t="s">
        <v>28</v>
      </c>
      <c r="M11862">
        <f>YEAR(Table1[[#This Row],[order_date]])</f>
        <v>2024</v>
      </c>
      <c r="N11862">
        <f>MONTH(Table1[[#This Row],[order_date]])</f>
        <v>8</v>
      </c>
      <c r="O11862" s="3">
        <f>Table1[[#This Row],[sales]]-Table1[[#This Row],[profit]]</f>
        <v>831.05</v>
      </c>
      <c r="P11862" s="3">
        <f>Table1[[#This Row],[sales]]*Table1[[#This Row],[quantity]]</f>
        <v>6458.55</v>
      </c>
      <c r="Q11862" s="9">
        <f>Table1[[#This Row],[delivery_date]]-Table1[[#This Row],[order_date]]</f>
        <v>7</v>
      </c>
    </row>
    <row r="11863" spans="1:17" x14ac:dyDescent="0.35">
      <c r="A11863" t="s">
        <v>11894</v>
      </c>
      <c r="B11863" t="s">
        <v>25</v>
      </c>
      <c r="C11863" t="s">
        <v>20</v>
      </c>
      <c r="D11863" s="2">
        <v>3455.2</v>
      </c>
      <c r="E11863">
        <v>0.25</v>
      </c>
      <c r="F11863">
        <v>4</v>
      </c>
      <c r="G11863" s="1">
        <v>45357</v>
      </c>
      <c r="H11863" s="1">
        <v>45364</v>
      </c>
      <c r="I11863" t="s">
        <v>15</v>
      </c>
      <c r="J11863" t="s">
        <v>27</v>
      </c>
      <c r="K11863" s="2">
        <v>373.6</v>
      </c>
      <c r="L11863" t="s">
        <v>39</v>
      </c>
      <c r="M11863">
        <f>YEAR(Table1[[#This Row],[order_date]])</f>
        <v>2024</v>
      </c>
      <c r="N11863">
        <f>MONTH(Table1[[#This Row],[order_date]])</f>
        <v>3</v>
      </c>
      <c r="O11863" s="3">
        <f>Table1[[#This Row],[sales]]-Table1[[#This Row],[profit]]</f>
        <v>3081.6</v>
      </c>
      <c r="P11863" s="3">
        <f>Table1[[#This Row],[sales]]*Table1[[#This Row],[quantity]]</f>
        <v>13820.8</v>
      </c>
      <c r="Q11863" s="9">
        <f>Table1[[#This Row],[delivery_date]]-Table1[[#This Row],[order_date]]</f>
        <v>7</v>
      </c>
    </row>
    <row r="11864" spans="1:17" x14ac:dyDescent="0.35">
      <c r="A11864" t="s">
        <v>11895</v>
      </c>
      <c r="B11864" t="s">
        <v>41</v>
      </c>
      <c r="C11864" t="s">
        <v>14</v>
      </c>
      <c r="D11864" s="2">
        <v>2691.63</v>
      </c>
      <c r="E11864">
        <v>0.13</v>
      </c>
      <c r="F11864">
        <v>8</v>
      </c>
      <c r="G11864" s="1">
        <v>45213</v>
      </c>
      <c r="H11864" s="1">
        <v>45214</v>
      </c>
      <c r="I11864" t="s">
        <v>21</v>
      </c>
      <c r="J11864" t="s">
        <v>27</v>
      </c>
      <c r="K11864" s="2">
        <v>374.57</v>
      </c>
      <c r="L11864" t="s">
        <v>23</v>
      </c>
      <c r="M11864">
        <f>YEAR(Table1[[#This Row],[order_date]])</f>
        <v>2023</v>
      </c>
      <c r="N11864">
        <f>MONTH(Table1[[#This Row],[order_date]])</f>
        <v>10</v>
      </c>
      <c r="O11864" s="3">
        <f>Table1[[#This Row],[sales]]-Table1[[#This Row],[profit]]</f>
        <v>2317.06</v>
      </c>
      <c r="P11864" s="3">
        <f>Table1[[#This Row],[sales]]*Table1[[#This Row],[quantity]]</f>
        <v>21533.040000000001</v>
      </c>
      <c r="Q11864" s="9">
        <f>Table1[[#This Row],[delivery_date]]-Table1[[#This Row],[order_date]]</f>
        <v>1</v>
      </c>
    </row>
    <row r="11865" spans="1:17" x14ac:dyDescent="0.35">
      <c r="A11865" t="s">
        <v>11896</v>
      </c>
      <c r="B11865" t="s">
        <v>25</v>
      </c>
      <c r="C11865" t="s">
        <v>36</v>
      </c>
      <c r="D11865" s="2">
        <v>4583.3</v>
      </c>
      <c r="E11865">
        <v>0.31</v>
      </c>
      <c r="F11865">
        <v>5</v>
      </c>
      <c r="G11865" s="1">
        <v>45328</v>
      </c>
      <c r="H11865" s="1">
        <v>45332</v>
      </c>
      <c r="I11865" t="s">
        <v>31</v>
      </c>
      <c r="J11865" t="s">
        <v>22</v>
      </c>
      <c r="K11865" s="2">
        <v>1339.51</v>
      </c>
      <c r="L11865" t="s">
        <v>48</v>
      </c>
      <c r="M11865">
        <f>YEAR(Table1[[#This Row],[order_date]])</f>
        <v>2024</v>
      </c>
      <c r="N11865">
        <f>MONTH(Table1[[#This Row],[order_date]])</f>
        <v>2</v>
      </c>
      <c r="O11865" s="3">
        <f>Table1[[#This Row],[sales]]-Table1[[#This Row],[profit]]</f>
        <v>3243.79</v>
      </c>
      <c r="P11865" s="3">
        <f>Table1[[#This Row],[sales]]*Table1[[#This Row],[quantity]]</f>
        <v>22916.5</v>
      </c>
      <c r="Q11865" s="9">
        <f>Table1[[#This Row],[delivery_date]]-Table1[[#This Row],[order_date]]</f>
        <v>4</v>
      </c>
    </row>
    <row r="11866" spans="1:17" x14ac:dyDescent="0.35">
      <c r="A11866" t="s">
        <v>11897</v>
      </c>
      <c r="B11866" t="s">
        <v>25</v>
      </c>
      <c r="C11866" t="s">
        <v>14</v>
      </c>
      <c r="D11866" s="2">
        <v>4171.9799999999996</v>
      </c>
      <c r="E11866">
        <v>0.26</v>
      </c>
      <c r="F11866">
        <v>2</v>
      </c>
      <c r="G11866" s="1">
        <v>45166</v>
      </c>
      <c r="H11866" s="1">
        <v>45169</v>
      </c>
      <c r="I11866" t="s">
        <v>21</v>
      </c>
      <c r="J11866" t="s">
        <v>16</v>
      </c>
      <c r="K11866" s="2">
        <v>861.49</v>
      </c>
      <c r="L11866" t="s">
        <v>39</v>
      </c>
      <c r="M11866">
        <f>YEAR(Table1[[#This Row],[order_date]])</f>
        <v>2023</v>
      </c>
      <c r="N11866">
        <f>MONTH(Table1[[#This Row],[order_date]])</f>
        <v>8</v>
      </c>
      <c r="O11866" s="3">
        <f>Table1[[#This Row],[sales]]-Table1[[#This Row],[profit]]</f>
        <v>3310.49</v>
      </c>
      <c r="P11866" s="3">
        <f>Table1[[#This Row],[sales]]*Table1[[#This Row],[quantity]]</f>
        <v>8343.9599999999991</v>
      </c>
      <c r="Q11866" s="9">
        <f>Table1[[#This Row],[delivery_date]]-Table1[[#This Row],[order_date]]</f>
        <v>3</v>
      </c>
    </row>
    <row r="11867" spans="1:17" x14ac:dyDescent="0.35">
      <c r="A11867" t="s">
        <v>11898</v>
      </c>
      <c r="B11867" t="s">
        <v>19</v>
      </c>
      <c r="C11867" t="s">
        <v>33</v>
      </c>
      <c r="D11867" s="2">
        <v>3660.97</v>
      </c>
      <c r="E11867">
        <v>0.39</v>
      </c>
      <c r="F11867">
        <v>4</v>
      </c>
      <c r="G11867" s="1">
        <v>44935</v>
      </c>
      <c r="H11867" s="1">
        <v>44939</v>
      </c>
      <c r="I11867" t="s">
        <v>31</v>
      </c>
      <c r="J11867" t="s">
        <v>27</v>
      </c>
      <c r="K11867" s="2">
        <v>625.77</v>
      </c>
      <c r="L11867" t="s">
        <v>28</v>
      </c>
      <c r="M11867">
        <f>YEAR(Table1[[#This Row],[order_date]])</f>
        <v>2023</v>
      </c>
      <c r="N11867">
        <f>MONTH(Table1[[#This Row],[order_date]])</f>
        <v>1</v>
      </c>
      <c r="O11867" s="3">
        <f>Table1[[#This Row],[sales]]-Table1[[#This Row],[profit]]</f>
        <v>3035.2</v>
      </c>
      <c r="P11867" s="3">
        <f>Table1[[#This Row],[sales]]*Table1[[#This Row],[quantity]]</f>
        <v>14643.88</v>
      </c>
      <c r="Q11867" s="9">
        <f>Table1[[#This Row],[delivery_date]]-Table1[[#This Row],[order_date]]</f>
        <v>4</v>
      </c>
    </row>
    <row r="11868" spans="1:17" x14ac:dyDescent="0.35">
      <c r="A11868" t="s">
        <v>11899</v>
      </c>
      <c r="B11868" t="s">
        <v>19</v>
      </c>
      <c r="C11868" t="s">
        <v>20</v>
      </c>
      <c r="D11868" s="2">
        <v>720.25</v>
      </c>
      <c r="E11868">
        <v>0.28999999999999998</v>
      </c>
      <c r="F11868">
        <v>7</v>
      </c>
      <c r="G11868" s="1">
        <v>45441</v>
      </c>
      <c r="H11868" s="1">
        <v>45445</v>
      </c>
      <c r="I11868" t="s">
        <v>21</v>
      </c>
      <c r="J11868" t="s">
        <v>16</v>
      </c>
      <c r="K11868" s="2">
        <v>102.13</v>
      </c>
      <c r="L11868" t="s">
        <v>34</v>
      </c>
      <c r="M11868">
        <f>YEAR(Table1[[#This Row],[order_date]])</f>
        <v>2024</v>
      </c>
      <c r="N11868">
        <f>MONTH(Table1[[#This Row],[order_date]])</f>
        <v>5</v>
      </c>
      <c r="O11868" s="3">
        <f>Table1[[#This Row],[sales]]-Table1[[#This Row],[profit]]</f>
        <v>618.12</v>
      </c>
      <c r="P11868" s="3">
        <f>Table1[[#This Row],[sales]]*Table1[[#This Row],[quantity]]</f>
        <v>5041.75</v>
      </c>
      <c r="Q11868" s="9">
        <f>Table1[[#This Row],[delivery_date]]-Table1[[#This Row],[order_date]]</f>
        <v>4</v>
      </c>
    </row>
    <row r="11869" spans="1:17" x14ac:dyDescent="0.35">
      <c r="A11869" t="s">
        <v>11900</v>
      </c>
      <c r="B11869" t="s">
        <v>19</v>
      </c>
      <c r="C11869" t="s">
        <v>14</v>
      </c>
      <c r="D11869" s="2">
        <v>3363.83</v>
      </c>
      <c r="E11869">
        <v>0.22</v>
      </c>
      <c r="F11869">
        <v>1</v>
      </c>
      <c r="G11869" s="1">
        <v>45564</v>
      </c>
      <c r="H11869" s="1">
        <v>45571</v>
      </c>
      <c r="I11869" t="s">
        <v>15</v>
      </c>
      <c r="J11869" t="s">
        <v>22</v>
      </c>
      <c r="K11869" s="2">
        <v>907.53</v>
      </c>
      <c r="L11869" t="s">
        <v>34</v>
      </c>
      <c r="M11869">
        <f>YEAR(Table1[[#This Row],[order_date]])</f>
        <v>2024</v>
      </c>
      <c r="N11869">
        <f>MONTH(Table1[[#This Row],[order_date]])</f>
        <v>9</v>
      </c>
      <c r="O11869" s="3">
        <f>Table1[[#This Row],[sales]]-Table1[[#This Row],[profit]]</f>
        <v>2456.3000000000002</v>
      </c>
      <c r="P11869" s="3">
        <f>Table1[[#This Row],[sales]]*Table1[[#This Row],[quantity]]</f>
        <v>3363.83</v>
      </c>
      <c r="Q11869" s="9">
        <f>Table1[[#This Row],[delivery_date]]-Table1[[#This Row],[order_date]]</f>
        <v>7</v>
      </c>
    </row>
    <row r="11870" spans="1:17" x14ac:dyDescent="0.35">
      <c r="A11870" t="s">
        <v>11901</v>
      </c>
      <c r="B11870" t="s">
        <v>13</v>
      </c>
      <c r="C11870" t="s">
        <v>20</v>
      </c>
      <c r="D11870" s="2">
        <v>3500.24</v>
      </c>
      <c r="E11870">
        <v>0.06</v>
      </c>
      <c r="F11870">
        <v>7</v>
      </c>
      <c r="G11870" s="1">
        <v>45509</v>
      </c>
      <c r="H11870" s="1">
        <v>45516</v>
      </c>
      <c r="I11870" t="s">
        <v>15</v>
      </c>
      <c r="J11870" t="s">
        <v>27</v>
      </c>
      <c r="K11870" s="2">
        <v>440.06</v>
      </c>
      <c r="L11870" t="s">
        <v>34</v>
      </c>
      <c r="M11870">
        <f>YEAR(Table1[[#This Row],[order_date]])</f>
        <v>2024</v>
      </c>
      <c r="N11870">
        <f>MONTH(Table1[[#This Row],[order_date]])</f>
        <v>8</v>
      </c>
      <c r="O11870" s="3">
        <f>Table1[[#This Row],[sales]]-Table1[[#This Row],[profit]]</f>
        <v>3060.18</v>
      </c>
      <c r="P11870" s="3">
        <f>Table1[[#This Row],[sales]]*Table1[[#This Row],[quantity]]</f>
        <v>24501.68</v>
      </c>
      <c r="Q11870" s="9">
        <f>Table1[[#This Row],[delivery_date]]-Table1[[#This Row],[order_date]]</f>
        <v>7</v>
      </c>
    </row>
    <row r="11871" spans="1:17" x14ac:dyDescent="0.35">
      <c r="A11871" t="s">
        <v>11902</v>
      </c>
      <c r="B11871" t="s">
        <v>41</v>
      </c>
      <c r="C11871" t="s">
        <v>33</v>
      </c>
      <c r="D11871" s="2">
        <v>3840.33</v>
      </c>
      <c r="E11871">
        <v>0.06</v>
      </c>
      <c r="F11871">
        <v>3</v>
      </c>
      <c r="G11871" s="1">
        <v>45336</v>
      </c>
      <c r="H11871" s="1">
        <v>45340</v>
      </c>
      <c r="I11871" t="s">
        <v>15</v>
      </c>
      <c r="J11871" t="s">
        <v>27</v>
      </c>
      <c r="K11871" s="2">
        <v>645.16</v>
      </c>
      <c r="L11871" t="s">
        <v>34</v>
      </c>
      <c r="M11871">
        <f>YEAR(Table1[[#This Row],[order_date]])</f>
        <v>2024</v>
      </c>
      <c r="N11871">
        <f>MONTH(Table1[[#This Row],[order_date]])</f>
        <v>2</v>
      </c>
      <c r="O11871" s="3">
        <f>Table1[[#This Row],[sales]]-Table1[[#This Row],[profit]]</f>
        <v>3195.17</v>
      </c>
      <c r="P11871" s="3">
        <f>Table1[[#This Row],[sales]]*Table1[[#This Row],[quantity]]</f>
        <v>11520.99</v>
      </c>
      <c r="Q11871" s="9">
        <f>Table1[[#This Row],[delivery_date]]-Table1[[#This Row],[order_date]]</f>
        <v>4</v>
      </c>
    </row>
    <row r="11872" spans="1:17" x14ac:dyDescent="0.35">
      <c r="A11872" t="s">
        <v>11903</v>
      </c>
      <c r="B11872" t="s">
        <v>19</v>
      </c>
      <c r="C11872" t="s">
        <v>26</v>
      </c>
      <c r="D11872" s="2">
        <v>1389.35</v>
      </c>
      <c r="E11872">
        <v>0.32</v>
      </c>
      <c r="F11872">
        <v>7</v>
      </c>
      <c r="G11872" s="1">
        <v>45600</v>
      </c>
      <c r="H11872" s="1">
        <v>45607</v>
      </c>
      <c r="I11872" t="s">
        <v>15</v>
      </c>
      <c r="J11872" t="s">
        <v>27</v>
      </c>
      <c r="K11872" s="2">
        <v>116.81</v>
      </c>
      <c r="L11872" t="s">
        <v>17</v>
      </c>
      <c r="M11872">
        <f>YEAR(Table1[[#This Row],[order_date]])</f>
        <v>2024</v>
      </c>
      <c r="N11872">
        <f>MONTH(Table1[[#This Row],[order_date]])</f>
        <v>11</v>
      </c>
      <c r="O11872" s="3">
        <f>Table1[[#This Row],[sales]]-Table1[[#This Row],[profit]]</f>
        <v>1272.54</v>
      </c>
      <c r="P11872" s="3">
        <f>Table1[[#This Row],[sales]]*Table1[[#This Row],[quantity]]</f>
        <v>9725.4499999999989</v>
      </c>
      <c r="Q11872" s="9">
        <f>Table1[[#This Row],[delivery_date]]-Table1[[#This Row],[order_date]]</f>
        <v>7</v>
      </c>
    </row>
    <row r="11873" spans="1:17" x14ac:dyDescent="0.35">
      <c r="A11873" t="s">
        <v>11904</v>
      </c>
      <c r="B11873" t="s">
        <v>13</v>
      </c>
      <c r="C11873" t="s">
        <v>26</v>
      </c>
      <c r="D11873" s="2">
        <v>3237.46</v>
      </c>
      <c r="E11873">
        <v>0.44</v>
      </c>
      <c r="F11873">
        <v>3</v>
      </c>
      <c r="G11873" s="1">
        <v>45225</v>
      </c>
      <c r="H11873" s="1">
        <v>45230</v>
      </c>
      <c r="I11873" t="s">
        <v>31</v>
      </c>
      <c r="J11873" t="s">
        <v>27</v>
      </c>
      <c r="K11873" s="2">
        <v>469.47</v>
      </c>
      <c r="L11873" t="s">
        <v>48</v>
      </c>
      <c r="M11873">
        <f>YEAR(Table1[[#This Row],[order_date]])</f>
        <v>2023</v>
      </c>
      <c r="N11873">
        <f>MONTH(Table1[[#This Row],[order_date]])</f>
        <v>10</v>
      </c>
      <c r="O11873" s="3">
        <f>Table1[[#This Row],[sales]]-Table1[[#This Row],[profit]]</f>
        <v>2767.99</v>
      </c>
      <c r="P11873" s="3">
        <f>Table1[[#This Row],[sales]]*Table1[[#This Row],[quantity]]</f>
        <v>9712.380000000001</v>
      </c>
      <c r="Q11873" s="9">
        <f>Table1[[#This Row],[delivery_date]]-Table1[[#This Row],[order_date]]</f>
        <v>5</v>
      </c>
    </row>
    <row r="11874" spans="1:17" x14ac:dyDescent="0.35">
      <c r="A11874" t="s">
        <v>11905</v>
      </c>
      <c r="B11874" t="s">
        <v>13</v>
      </c>
      <c r="C11874" t="s">
        <v>26</v>
      </c>
      <c r="D11874" s="2">
        <v>3129.56</v>
      </c>
      <c r="E11874">
        <v>0.21</v>
      </c>
      <c r="F11874">
        <v>8</v>
      </c>
      <c r="G11874" s="1">
        <v>45599</v>
      </c>
      <c r="H11874" s="1">
        <v>45603</v>
      </c>
      <c r="I11874" t="s">
        <v>31</v>
      </c>
      <c r="J11874" t="s">
        <v>27</v>
      </c>
      <c r="K11874" s="2">
        <v>842.72</v>
      </c>
      <c r="L11874" t="s">
        <v>28</v>
      </c>
      <c r="M11874">
        <f>YEAR(Table1[[#This Row],[order_date]])</f>
        <v>2024</v>
      </c>
      <c r="N11874">
        <f>MONTH(Table1[[#This Row],[order_date]])</f>
        <v>11</v>
      </c>
      <c r="O11874" s="3">
        <f>Table1[[#This Row],[sales]]-Table1[[#This Row],[profit]]</f>
        <v>2286.84</v>
      </c>
      <c r="P11874" s="3">
        <f>Table1[[#This Row],[sales]]*Table1[[#This Row],[quantity]]</f>
        <v>25036.48</v>
      </c>
      <c r="Q11874" s="9">
        <f>Table1[[#This Row],[delivery_date]]-Table1[[#This Row],[order_date]]</f>
        <v>4</v>
      </c>
    </row>
    <row r="11875" spans="1:17" x14ac:dyDescent="0.35">
      <c r="A11875" t="s">
        <v>11906</v>
      </c>
      <c r="B11875" t="s">
        <v>41</v>
      </c>
      <c r="C11875" t="s">
        <v>20</v>
      </c>
      <c r="D11875" s="2">
        <v>1988.02</v>
      </c>
      <c r="E11875">
        <v>0.27</v>
      </c>
      <c r="F11875">
        <v>4</v>
      </c>
      <c r="G11875" s="1">
        <v>45251</v>
      </c>
      <c r="H11875" s="1">
        <v>45258</v>
      </c>
      <c r="I11875" t="s">
        <v>31</v>
      </c>
      <c r="J11875" t="s">
        <v>22</v>
      </c>
      <c r="K11875" s="2">
        <v>135.44999999999999</v>
      </c>
      <c r="L11875" t="s">
        <v>48</v>
      </c>
      <c r="M11875">
        <f>YEAR(Table1[[#This Row],[order_date]])</f>
        <v>2023</v>
      </c>
      <c r="N11875">
        <f>MONTH(Table1[[#This Row],[order_date]])</f>
        <v>11</v>
      </c>
      <c r="O11875" s="3">
        <f>Table1[[#This Row],[sales]]-Table1[[#This Row],[profit]]</f>
        <v>1852.57</v>
      </c>
      <c r="P11875" s="3">
        <f>Table1[[#This Row],[sales]]*Table1[[#This Row],[quantity]]</f>
        <v>7952.08</v>
      </c>
      <c r="Q11875" s="9">
        <f>Table1[[#This Row],[delivery_date]]-Table1[[#This Row],[order_date]]</f>
        <v>7</v>
      </c>
    </row>
    <row r="11876" spans="1:17" x14ac:dyDescent="0.35">
      <c r="A11876" t="s">
        <v>11907</v>
      </c>
      <c r="B11876" t="s">
        <v>41</v>
      </c>
      <c r="C11876" t="s">
        <v>14</v>
      </c>
      <c r="D11876" s="2">
        <v>3351.18</v>
      </c>
      <c r="E11876">
        <v>0.3</v>
      </c>
      <c r="F11876">
        <v>1</v>
      </c>
      <c r="G11876" s="1">
        <v>45602</v>
      </c>
      <c r="H11876" s="1">
        <v>45604</v>
      </c>
      <c r="I11876" t="s">
        <v>21</v>
      </c>
      <c r="J11876" t="s">
        <v>27</v>
      </c>
      <c r="K11876" s="2">
        <v>201.47</v>
      </c>
      <c r="L11876" t="s">
        <v>17</v>
      </c>
      <c r="M11876">
        <f>YEAR(Table1[[#This Row],[order_date]])</f>
        <v>2024</v>
      </c>
      <c r="N11876">
        <f>MONTH(Table1[[#This Row],[order_date]])</f>
        <v>11</v>
      </c>
      <c r="O11876" s="3">
        <f>Table1[[#This Row],[sales]]-Table1[[#This Row],[profit]]</f>
        <v>3149.71</v>
      </c>
      <c r="P11876" s="3">
        <f>Table1[[#This Row],[sales]]*Table1[[#This Row],[quantity]]</f>
        <v>3351.18</v>
      </c>
      <c r="Q11876" s="9">
        <f>Table1[[#This Row],[delivery_date]]-Table1[[#This Row],[order_date]]</f>
        <v>2</v>
      </c>
    </row>
    <row r="11877" spans="1:17" x14ac:dyDescent="0.35">
      <c r="A11877" t="s">
        <v>11908</v>
      </c>
      <c r="B11877" t="s">
        <v>25</v>
      </c>
      <c r="C11877" t="s">
        <v>20</v>
      </c>
      <c r="D11877" s="2">
        <v>524.80999999999995</v>
      </c>
      <c r="E11877">
        <v>0.24</v>
      </c>
      <c r="F11877">
        <v>1</v>
      </c>
      <c r="G11877" s="1">
        <v>45517</v>
      </c>
      <c r="H11877" s="1">
        <v>45524</v>
      </c>
      <c r="I11877" t="s">
        <v>21</v>
      </c>
      <c r="J11877" t="s">
        <v>27</v>
      </c>
      <c r="K11877" s="2">
        <v>83.07</v>
      </c>
      <c r="L11877" t="s">
        <v>34</v>
      </c>
      <c r="M11877">
        <f>YEAR(Table1[[#This Row],[order_date]])</f>
        <v>2024</v>
      </c>
      <c r="N11877">
        <f>MONTH(Table1[[#This Row],[order_date]])</f>
        <v>8</v>
      </c>
      <c r="O11877" s="3">
        <f>Table1[[#This Row],[sales]]-Table1[[#This Row],[profit]]</f>
        <v>441.73999999999995</v>
      </c>
      <c r="P11877" s="3">
        <f>Table1[[#This Row],[sales]]*Table1[[#This Row],[quantity]]</f>
        <v>524.80999999999995</v>
      </c>
      <c r="Q11877" s="9">
        <f>Table1[[#This Row],[delivery_date]]-Table1[[#This Row],[order_date]]</f>
        <v>7</v>
      </c>
    </row>
    <row r="11878" spans="1:17" x14ac:dyDescent="0.35">
      <c r="A11878" t="s">
        <v>11909</v>
      </c>
      <c r="B11878" t="s">
        <v>13</v>
      </c>
      <c r="C11878" t="s">
        <v>36</v>
      </c>
      <c r="D11878" s="2">
        <v>3253.17</v>
      </c>
      <c r="E11878">
        <v>0.03</v>
      </c>
      <c r="F11878">
        <v>4</v>
      </c>
      <c r="G11878" s="1">
        <v>45559</v>
      </c>
      <c r="H11878" s="1">
        <v>45562</v>
      </c>
      <c r="I11878" t="s">
        <v>15</v>
      </c>
      <c r="J11878" t="s">
        <v>27</v>
      </c>
      <c r="K11878" s="2">
        <v>706.18</v>
      </c>
      <c r="L11878" t="s">
        <v>48</v>
      </c>
      <c r="M11878">
        <f>YEAR(Table1[[#This Row],[order_date]])</f>
        <v>2024</v>
      </c>
      <c r="N11878">
        <f>MONTH(Table1[[#This Row],[order_date]])</f>
        <v>9</v>
      </c>
      <c r="O11878" s="3">
        <f>Table1[[#This Row],[sales]]-Table1[[#This Row],[profit]]</f>
        <v>2546.9900000000002</v>
      </c>
      <c r="P11878" s="3">
        <f>Table1[[#This Row],[sales]]*Table1[[#This Row],[quantity]]</f>
        <v>13012.68</v>
      </c>
      <c r="Q11878" s="9">
        <f>Table1[[#This Row],[delivery_date]]-Table1[[#This Row],[order_date]]</f>
        <v>3</v>
      </c>
    </row>
    <row r="11879" spans="1:17" x14ac:dyDescent="0.35">
      <c r="A11879" t="s">
        <v>11910</v>
      </c>
      <c r="B11879" t="s">
        <v>19</v>
      </c>
      <c r="C11879" t="s">
        <v>14</v>
      </c>
      <c r="D11879" s="2">
        <v>3069.48</v>
      </c>
      <c r="E11879">
        <v>0.28999999999999998</v>
      </c>
      <c r="F11879">
        <v>9</v>
      </c>
      <c r="G11879" s="1">
        <v>45128</v>
      </c>
      <c r="H11879" s="1">
        <v>45129</v>
      </c>
      <c r="I11879" t="s">
        <v>31</v>
      </c>
      <c r="J11879" t="s">
        <v>27</v>
      </c>
      <c r="K11879" s="2">
        <v>181.4</v>
      </c>
      <c r="L11879" t="s">
        <v>23</v>
      </c>
      <c r="M11879">
        <f>YEAR(Table1[[#This Row],[order_date]])</f>
        <v>2023</v>
      </c>
      <c r="N11879">
        <f>MONTH(Table1[[#This Row],[order_date]])</f>
        <v>7</v>
      </c>
      <c r="O11879" s="3">
        <f>Table1[[#This Row],[sales]]-Table1[[#This Row],[profit]]</f>
        <v>2888.08</v>
      </c>
      <c r="P11879" s="3">
        <f>Table1[[#This Row],[sales]]*Table1[[#This Row],[quantity]]</f>
        <v>27625.32</v>
      </c>
      <c r="Q11879" s="9">
        <f>Table1[[#This Row],[delivery_date]]-Table1[[#This Row],[order_date]]</f>
        <v>1</v>
      </c>
    </row>
    <row r="11880" spans="1:17" x14ac:dyDescent="0.35">
      <c r="A11880" t="s">
        <v>11911</v>
      </c>
      <c r="B11880" t="s">
        <v>41</v>
      </c>
      <c r="C11880" t="s">
        <v>33</v>
      </c>
      <c r="D11880" s="2">
        <v>1132.06</v>
      </c>
      <c r="E11880">
        <v>7.0000000000000007E-2</v>
      </c>
      <c r="F11880">
        <v>5</v>
      </c>
      <c r="G11880" s="1">
        <v>45309</v>
      </c>
      <c r="H11880" s="1">
        <v>45315</v>
      </c>
      <c r="I11880" t="s">
        <v>15</v>
      </c>
      <c r="J11880" t="s">
        <v>22</v>
      </c>
      <c r="K11880" s="2">
        <v>190.66</v>
      </c>
      <c r="L11880" t="s">
        <v>17</v>
      </c>
      <c r="M11880">
        <f>YEAR(Table1[[#This Row],[order_date]])</f>
        <v>2024</v>
      </c>
      <c r="N11880">
        <f>MONTH(Table1[[#This Row],[order_date]])</f>
        <v>1</v>
      </c>
      <c r="O11880" s="3">
        <f>Table1[[#This Row],[sales]]-Table1[[#This Row],[profit]]</f>
        <v>941.4</v>
      </c>
      <c r="P11880" s="3">
        <f>Table1[[#This Row],[sales]]*Table1[[#This Row],[quantity]]</f>
        <v>5660.2999999999993</v>
      </c>
      <c r="Q11880" s="9">
        <f>Table1[[#This Row],[delivery_date]]-Table1[[#This Row],[order_date]]</f>
        <v>6</v>
      </c>
    </row>
    <row r="11881" spans="1:17" x14ac:dyDescent="0.35">
      <c r="A11881" t="s">
        <v>11912</v>
      </c>
      <c r="B11881" t="s">
        <v>13</v>
      </c>
      <c r="C11881" t="s">
        <v>26</v>
      </c>
      <c r="D11881" s="2">
        <v>4109.25</v>
      </c>
      <c r="E11881">
        <v>0.28000000000000003</v>
      </c>
      <c r="F11881">
        <v>5</v>
      </c>
      <c r="G11881" s="1">
        <v>44973</v>
      </c>
      <c r="H11881" s="1">
        <v>44980</v>
      </c>
      <c r="I11881" t="s">
        <v>15</v>
      </c>
      <c r="J11881" t="s">
        <v>16</v>
      </c>
      <c r="K11881" s="2">
        <v>245.64</v>
      </c>
      <c r="L11881" t="s">
        <v>28</v>
      </c>
      <c r="M11881">
        <f>YEAR(Table1[[#This Row],[order_date]])</f>
        <v>2023</v>
      </c>
      <c r="N11881">
        <f>MONTH(Table1[[#This Row],[order_date]])</f>
        <v>2</v>
      </c>
      <c r="O11881" s="3">
        <f>Table1[[#This Row],[sales]]-Table1[[#This Row],[profit]]</f>
        <v>3863.61</v>
      </c>
      <c r="P11881" s="3">
        <f>Table1[[#This Row],[sales]]*Table1[[#This Row],[quantity]]</f>
        <v>20546.25</v>
      </c>
      <c r="Q11881" s="9">
        <f>Table1[[#This Row],[delivery_date]]-Table1[[#This Row],[order_date]]</f>
        <v>7</v>
      </c>
    </row>
    <row r="11882" spans="1:17" x14ac:dyDescent="0.35">
      <c r="A11882" t="s">
        <v>11913</v>
      </c>
      <c r="B11882" t="s">
        <v>19</v>
      </c>
      <c r="C11882" t="s">
        <v>14</v>
      </c>
      <c r="D11882" s="2">
        <v>4384.63</v>
      </c>
      <c r="E11882">
        <v>0.39</v>
      </c>
      <c r="F11882">
        <v>3</v>
      </c>
      <c r="G11882" s="1">
        <v>45155</v>
      </c>
      <c r="H11882" s="1">
        <v>45162</v>
      </c>
      <c r="I11882" t="s">
        <v>21</v>
      </c>
      <c r="J11882" t="s">
        <v>22</v>
      </c>
      <c r="K11882" s="2">
        <v>948.87</v>
      </c>
      <c r="L11882" t="s">
        <v>48</v>
      </c>
      <c r="M11882">
        <f>YEAR(Table1[[#This Row],[order_date]])</f>
        <v>2023</v>
      </c>
      <c r="N11882">
        <f>MONTH(Table1[[#This Row],[order_date]])</f>
        <v>8</v>
      </c>
      <c r="O11882" s="3">
        <f>Table1[[#This Row],[sales]]-Table1[[#This Row],[profit]]</f>
        <v>3435.76</v>
      </c>
      <c r="P11882" s="3">
        <f>Table1[[#This Row],[sales]]*Table1[[#This Row],[quantity]]</f>
        <v>13153.89</v>
      </c>
      <c r="Q11882" s="9">
        <f>Table1[[#This Row],[delivery_date]]-Table1[[#This Row],[order_date]]</f>
        <v>7</v>
      </c>
    </row>
    <row r="11883" spans="1:17" x14ac:dyDescent="0.35">
      <c r="A11883" t="s">
        <v>11914</v>
      </c>
      <c r="B11883" t="s">
        <v>13</v>
      </c>
      <c r="C11883" t="s">
        <v>14</v>
      </c>
      <c r="D11883" s="2">
        <v>1131.3699999999999</v>
      </c>
      <c r="E11883">
        <v>0</v>
      </c>
      <c r="F11883">
        <v>5</v>
      </c>
      <c r="G11883" s="1">
        <v>45284</v>
      </c>
      <c r="H11883" s="1">
        <v>45289</v>
      </c>
      <c r="I11883" t="s">
        <v>31</v>
      </c>
      <c r="J11883" t="s">
        <v>22</v>
      </c>
      <c r="K11883" s="2">
        <v>256.57</v>
      </c>
      <c r="L11883" t="s">
        <v>23</v>
      </c>
      <c r="M11883">
        <f>YEAR(Table1[[#This Row],[order_date]])</f>
        <v>2023</v>
      </c>
      <c r="N11883">
        <f>MONTH(Table1[[#This Row],[order_date]])</f>
        <v>12</v>
      </c>
      <c r="O11883" s="3">
        <f>Table1[[#This Row],[sales]]-Table1[[#This Row],[profit]]</f>
        <v>874.8</v>
      </c>
      <c r="P11883" s="3">
        <f>Table1[[#This Row],[sales]]*Table1[[#This Row],[quantity]]</f>
        <v>5656.8499999999995</v>
      </c>
      <c r="Q11883" s="9">
        <f>Table1[[#This Row],[delivery_date]]-Table1[[#This Row],[order_date]]</f>
        <v>5</v>
      </c>
    </row>
    <row r="11884" spans="1:17" x14ac:dyDescent="0.35">
      <c r="A11884" t="s">
        <v>11915</v>
      </c>
      <c r="B11884" t="s">
        <v>41</v>
      </c>
      <c r="C11884" t="s">
        <v>26</v>
      </c>
      <c r="D11884" s="2">
        <v>472.21</v>
      </c>
      <c r="E11884">
        <v>0.22</v>
      </c>
      <c r="F11884">
        <v>7</v>
      </c>
      <c r="G11884" s="1">
        <v>45534</v>
      </c>
      <c r="H11884" s="1">
        <v>45537</v>
      </c>
      <c r="I11884" t="s">
        <v>31</v>
      </c>
      <c r="J11884" t="s">
        <v>22</v>
      </c>
      <c r="K11884" s="2">
        <v>129.83000000000001</v>
      </c>
      <c r="L11884" t="s">
        <v>39</v>
      </c>
      <c r="M11884">
        <f>YEAR(Table1[[#This Row],[order_date]])</f>
        <v>2024</v>
      </c>
      <c r="N11884">
        <f>MONTH(Table1[[#This Row],[order_date]])</f>
        <v>8</v>
      </c>
      <c r="O11884" s="3">
        <f>Table1[[#This Row],[sales]]-Table1[[#This Row],[profit]]</f>
        <v>342.38</v>
      </c>
      <c r="P11884" s="3">
        <f>Table1[[#This Row],[sales]]*Table1[[#This Row],[quantity]]</f>
        <v>3305.47</v>
      </c>
      <c r="Q11884" s="9">
        <f>Table1[[#This Row],[delivery_date]]-Table1[[#This Row],[order_date]]</f>
        <v>3</v>
      </c>
    </row>
    <row r="11885" spans="1:17" x14ac:dyDescent="0.35">
      <c r="A11885" t="s">
        <v>11916</v>
      </c>
      <c r="B11885" t="s">
        <v>25</v>
      </c>
      <c r="C11885" t="s">
        <v>33</v>
      </c>
      <c r="D11885" s="2">
        <v>3057.52</v>
      </c>
      <c r="E11885">
        <v>0.37</v>
      </c>
      <c r="F11885">
        <v>3</v>
      </c>
      <c r="G11885" s="1">
        <v>45654</v>
      </c>
      <c r="H11885" s="1">
        <v>45657</v>
      </c>
      <c r="I11885" t="s">
        <v>15</v>
      </c>
      <c r="J11885" t="s">
        <v>27</v>
      </c>
      <c r="K11885" s="2">
        <v>874.58</v>
      </c>
      <c r="L11885" t="s">
        <v>48</v>
      </c>
      <c r="M11885">
        <f>YEAR(Table1[[#This Row],[order_date]])</f>
        <v>2024</v>
      </c>
      <c r="N11885">
        <f>MONTH(Table1[[#This Row],[order_date]])</f>
        <v>12</v>
      </c>
      <c r="O11885" s="3">
        <f>Table1[[#This Row],[sales]]-Table1[[#This Row],[profit]]</f>
        <v>2182.94</v>
      </c>
      <c r="P11885" s="3">
        <f>Table1[[#This Row],[sales]]*Table1[[#This Row],[quantity]]</f>
        <v>9172.56</v>
      </c>
      <c r="Q11885" s="9">
        <f>Table1[[#This Row],[delivery_date]]-Table1[[#This Row],[order_date]]</f>
        <v>3</v>
      </c>
    </row>
    <row r="11886" spans="1:17" x14ac:dyDescent="0.35">
      <c r="A11886" t="s">
        <v>11917</v>
      </c>
      <c r="B11886" t="s">
        <v>13</v>
      </c>
      <c r="C11886" t="s">
        <v>20</v>
      </c>
      <c r="D11886" s="2">
        <v>2451.6</v>
      </c>
      <c r="E11886">
        <v>0.26</v>
      </c>
      <c r="F11886">
        <v>5</v>
      </c>
      <c r="G11886" s="1">
        <v>45266</v>
      </c>
      <c r="H11886" s="1">
        <v>45270</v>
      </c>
      <c r="I11886" t="s">
        <v>21</v>
      </c>
      <c r="J11886" t="s">
        <v>16</v>
      </c>
      <c r="K11886" s="2">
        <v>605.91999999999996</v>
      </c>
      <c r="L11886" t="s">
        <v>17</v>
      </c>
      <c r="M11886">
        <f>YEAR(Table1[[#This Row],[order_date]])</f>
        <v>2023</v>
      </c>
      <c r="N11886">
        <f>MONTH(Table1[[#This Row],[order_date]])</f>
        <v>12</v>
      </c>
      <c r="O11886" s="3">
        <f>Table1[[#This Row],[sales]]-Table1[[#This Row],[profit]]</f>
        <v>1845.6799999999998</v>
      </c>
      <c r="P11886" s="3">
        <f>Table1[[#This Row],[sales]]*Table1[[#This Row],[quantity]]</f>
        <v>12258</v>
      </c>
      <c r="Q11886" s="9">
        <f>Table1[[#This Row],[delivery_date]]-Table1[[#This Row],[order_date]]</f>
        <v>4</v>
      </c>
    </row>
    <row r="11887" spans="1:17" x14ac:dyDescent="0.35">
      <c r="A11887" t="s">
        <v>11918</v>
      </c>
      <c r="B11887" t="s">
        <v>19</v>
      </c>
      <c r="C11887" t="s">
        <v>20</v>
      </c>
      <c r="D11887" s="2">
        <v>2195.21</v>
      </c>
      <c r="E11887">
        <v>0.12</v>
      </c>
      <c r="F11887">
        <v>3</v>
      </c>
      <c r="G11887" s="1">
        <v>44967</v>
      </c>
      <c r="H11887" s="1">
        <v>44974</v>
      </c>
      <c r="I11887" t="s">
        <v>21</v>
      </c>
      <c r="J11887" t="s">
        <v>27</v>
      </c>
      <c r="K11887" s="2">
        <v>393.51</v>
      </c>
      <c r="L11887" t="s">
        <v>39</v>
      </c>
      <c r="M11887">
        <f>YEAR(Table1[[#This Row],[order_date]])</f>
        <v>2023</v>
      </c>
      <c r="N11887">
        <f>MONTH(Table1[[#This Row],[order_date]])</f>
        <v>2</v>
      </c>
      <c r="O11887" s="3">
        <f>Table1[[#This Row],[sales]]-Table1[[#This Row],[profit]]</f>
        <v>1801.7</v>
      </c>
      <c r="P11887" s="3">
        <f>Table1[[#This Row],[sales]]*Table1[[#This Row],[quantity]]</f>
        <v>6585.63</v>
      </c>
      <c r="Q11887" s="9">
        <f>Table1[[#This Row],[delivery_date]]-Table1[[#This Row],[order_date]]</f>
        <v>7</v>
      </c>
    </row>
    <row r="11888" spans="1:17" x14ac:dyDescent="0.35">
      <c r="A11888" t="s">
        <v>11919</v>
      </c>
      <c r="B11888" t="s">
        <v>41</v>
      </c>
      <c r="C11888" t="s">
        <v>14</v>
      </c>
      <c r="D11888" s="2">
        <v>3828.94</v>
      </c>
      <c r="E11888">
        <v>0.35</v>
      </c>
      <c r="F11888">
        <v>1</v>
      </c>
      <c r="G11888" s="1">
        <v>45286</v>
      </c>
      <c r="H11888" s="1">
        <v>45287</v>
      </c>
      <c r="I11888" t="s">
        <v>21</v>
      </c>
      <c r="J11888" t="s">
        <v>27</v>
      </c>
      <c r="K11888" s="2">
        <v>393.88</v>
      </c>
      <c r="L11888" t="s">
        <v>34</v>
      </c>
      <c r="M11888">
        <f>YEAR(Table1[[#This Row],[order_date]])</f>
        <v>2023</v>
      </c>
      <c r="N11888">
        <f>MONTH(Table1[[#This Row],[order_date]])</f>
        <v>12</v>
      </c>
      <c r="O11888" s="3">
        <f>Table1[[#This Row],[sales]]-Table1[[#This Row],[profit]]</f>
        <v>3435.06</v>
      </c>
      <c r="P11888" s="3">
        <f>Table1[[#This Row],[sales]]*Table1[[#This Row],[quantity]]</f>
        <v>3828.94</v>
      </c>
      <c r="Q11888" s="9">
        <f>Table1[[#This Row],[delivery_date]]-Table1[[#This Row],[order_date]]</f>
        <v>1</v>
      </c>
    </row>
    <row r="11889" spans="1:17" x14ac:dyDescent="0.35">
      <c r="A11889" t="s">
        <v>11920</v>
      </c>
      <c r="B11889" t="s">
        <v>25</v>
      </c>
      <c r="C11889" t="s">
        <v>26</v>
      </c>
      <c r="D11889" s="2">
        <v>4851.3500000000004</v>
      </c>
      <c r="E11889">
        <v>0.39</v>
      </c>
      <c r="F11889">
        <v>6</v>
      </c>
      <c r="G11889" s="1">
        <v>45250</v>
      </c>
      <c r="H11889" s="1">
        <v>45253</v>
      </c>
      <c r="I11889" t="s">
        <v>21</v>
      </c>
      <c r="J11889" t="s">
        <v>22</v>
      </c>
      <c r="K11889" s="2">
        <v>1076.7</v>
      </c>
      <c r="L11889" t="s">
        <v>39</v>
      </c>
      <c r="M11889">
        <f>YEAR(Table1[[#This Row],[order_date]])</f>
        <v>2023</v>
      </c>
      <c r="N11889">
        <f>MONTH(Table1[[#This Row],[order_date]])</f>
        <v>11</v>
      </c>
      <c r="O11889" s="3">
        <f>Table1[[#This Row],[sales]]-Table1[[#This Row],[profit]]</f>
        <v>3774.6500000000005</v>
      </c>
      <c r="P11889" s="3">
        <f>Table1[[#This Row],[sales]]*Table1[[#This Row],[quantity]]</f>
        <v>29108.100000000002</v>
      </c>
      <c r="Q11889" s="9">
        <f>Table1[[#This Row],[delivery_date]]-Table1[[#This Row],[order_date]]</f>
        <v>3</v>
      </c>
    </row>
    <row r="11890" spans="1:17" x14ac:dyDescent="0.35">
      <c r="A11890" t="s">
        <v>11921</v>
      </c>
      <c r="B11890" t="s">
        <v>19</v>
      </c>
      <c r="C11890" t="s">
        <v>36</v>
      </c>
      <c r="D11890" s="2">
        <v>2440.5500000000002</v>
      </c>
      <c r="E11890">
        <v>0.18</v>
      </c>
      <c r="F11890">
        <v>3</v>
      </c>
      <c r="G11890" s="1">
        <v>45129</v>
      </c>
      <c r="H11890" s="1">
        <v>45131</v>
      </c>
      <c r="I11890" t="s">
        <v>31</v>
      </c>
      <c r="J11890" t="s">
        <v>27</v>
      </c>
      <c r="K11890" s="2">
        <v>718.41</v>
      </c>
      <c r="L11890" t="s">
        <v>34</v>
      </c>
      <c r="M11890">
        <f>YEAR(Table1[[#This Row],[order_date]])</f>
        <v>2023</v>
      </c>
      <c r="N11890">
        <f>MONTH(Table1[[#This Row],[order_date]])</f>
        <v>7</v>
      </c>
      <c r="O11890" s="3">
        <f>Table1[[#This Row],[sales]]-Table1[[#This Row],[profit]]</f>
        <v>1722.1400000000003</v>
      </c>
      <c r="P11890" s="3">
        <f>Table1[[#This Row],[sales]]*Table1[[#This Row],[quantity]]</f>
        <v>7321.6500000000005</v>
      </c>
      <c r="Q11890" s="9">
        <f>Table1[[#This Row],[delivery_date]]-Table1[[#This Row],[order_date]]</f>
        <v>2</v>
      </c>
    </row>
    <row r="11891" spans="1:17" x14ac:dyDescent="0.35">
      <c r="A11891" t="s">
        <v>11922</v>
      </c>
      <c r="B11891" t="s">
        <v>19</v>
      </c>
      <c r="C11891" t="s">
        <v>33</v>
      </c>
      <c r="D11891" s="2">
        <v>130.16</v>
      </c>
      <c r="E11891">
        <v>0.15</v>
      </c>
      <c r="F11891">
        <v>2</v>
      </c>
      <c r="G11891" s="1">
        <v>45193</v>
      </c>
      <c r="H11891" s="1">
        <v>45200</v>
      </c>
      <c r="I11891" t="s">
        <v>21</v>
      </c>
      <c r="J11891" t="s">
        <v>22</v>
      </c>
      <c r="K11891" s="2">
        <v>34.78</v>
      </c>
      <c r="L11891" t="s">
        <v>34</v>
      </c>
      <c r="M11891">
        <f>YEAR(Table1[[#This Row],[order_date]])</f>
        <v>2023</v>
      </c>
      <c r="N11891">
        <f>MONTH(Table1[[#This Row],[order_date]])</f>
        <v>9</v>
      </c>
      <c r="O11891" s="3">
        <f>Table1[[#This Row],[sales]]-Table1[[#This Row],[profit]]</f>
        <v>95.38</v>
      </c>
      <c r="P11891" s="3">
        <f>Table1[[#This Row],[sales]]*Table1[[#This Row],[quantity]]</f>
        <v>260.32</v>
      </c>
      <c r="Q11891" s="9">
        <f>Table1[[#This Row],[delivery_date]]-Table1[[#This Row],[order_date]]</f>
        <v>7</v>
      </c>
    </row>
    <row r="11892" spans="1:17" x14ac:dyDescent="0.35">
      <c r="A11892" t="s">
        <v>11923</v>
      </c>
      <c r="B11892" t="s">
        <v>19</v>
      </c>
      <c r="C11892" t="s">
        <v>20</v>
      </c>
      <c r="D11892" s="2">
        <v>3021.71</v>
      </c>
      <c r="E11892">
        <v>0.27</v>
      </c>
      <c r="F11892">
        <v>3</v>
      </c>
      <c r="G11892" s="1">
        <v>45543</v>
      </c>
      <c r="H11892" s="1">
        <v>45544</v>
      </c>
      <c r="I11892" t="s">
        <v>21</v>
      </c>
      <c r="J11892" t="s">
        <v>16</v>
      </c>
      <c r="K11892" s="2">
        <v>596.65</v>
      </c>
      <c r="L11892" t="s">
        <v>34</v>
      </c>
      <c r="M11892">
        <f>YEAR(Table1[[#This Row],[order_date]])</f>
        <v>2024</v>
      </c>
      <c r="N11892">
        <f>MONTH(Table1[[#This Row],[order_date]])</f>
        <v>9</v>
      </c>
      <c r="O11892" s="3">
        <f>Table1[[#This Row],[sales]]-Table1[[#This Row],[profit]]</f>
        <v>2425.06</v>
      </c>
      <c r="P11892" s="3">
        <f>Table1[[#This Row],[sales]]*Table1[[#This Row],[quantity]]</f>
        <v>9065.130000000001</v>
      </c>
      <c r="Q11892" s="9">
        <f>Table1[[#This Row],[delivery_date]]-Table1[[#This Row],[order_date]]</f>
        <v>1</v>
      </c>
    </row>
    <row r="11893" spans="1:17" x14ac:dyDescent="0.35">
      <c r="A11893" t="s">
        <v>11924</v>
      </c>
      <c r="B11893" t="s">
        <v>13</v>
      </c>
      <c r="C11893" t="s">
        <v>33</v>
      </c>
      <c r="D11893" s="2">
        <v>3304.43</v>
      </c>
      <c r="E11893">
        <v>0.18</v>
      </c>
      <c r="F11893">
        <v>5</v>
      </c>
      <c r="G11893" s="1">
        <v>44991</v>
      </c>
      <c r="H11893" s="1">
        <v>44993</v>
      </c>
      <c r="I11893" t="s">
        <v>15</v>
      </c>
      <c r="J11893" t="s">
        <v>16</v>
      </c>
      <c r="K11893" s="2">
        <v>920.92</v>
      </c>
      <c r="L11893" t="s">
        <v>23</v>
      </c>
      <c r="M11893">
        <f>YEAR(Table1[[#This Row],[order_date]])</f>
        <v>2023</v>
      </c>
      <c r="N11893">
        <f>MONTH(Table1[[#This Row],[order_date]])</f>
        <v>3</v>
      </c>
      <c r="O11893" s="3">
        <f>Table1[[#This Row],[sales]]-Table1[[#This Row],[profit]]</f>
        <v>2383.5099999999998</v>
      </c>
      <c r="P11893" s="3">
        <f>Table1[[#This Row],[sales]]*Table1[[#This Row],[quantity]]</f>
        <v>16522.149999999998</v>
      </c>
      <c r="Q11893" s="9">
        <f>Table1[[#This Row],[delivery_date]]-Table1[[#This Row],[order_date]]</f>
        <v>2</v>
      </c>
    </row>
    <row r="11894" spans="1:17" x14ac:dyDescent="0.35">
      <c r="A11894" t="s">
        <v>11925</v>
      </c>
      <c r="B11894" t="s">
        <v>41</v>
      </c>
      <c r="C11894" t="s">
        <v>33</v>
      </c>
      <c r="D11894" s="2">
        <v>4157.29</v>
      </c>
      <c r="E11894">
        <v>0.42</v>
      </c>
      <c r="F11894">
        <v>5</v>
      </c>
      <c r="G11894" s="1">
        <v>45407</v>
      </c>
      <c r="H11894" s="1">
        <v>45412</v>
      </c>
      <c r="I11894" t="s">
        <v>15</v>
      </c>
      <c r="J11894" t="s">
        <v>16</v>
      </c>
      <c r="K11894" s="2">
        <v>594.58000000000004</v>
      </c>
      <c r="L11894" t="s">
        <v>17</v>
      </c>
      <c r="M11894">
        <f>YEAR(Table1[[#This Row],[order_date]])</f>
        <v>2024</v>
      </c>
      <c r="N11894">
        <f>MONTH(Table1[[#This Row],[order_date]])</f>
        <v>4</v>
      </c>
      <c r="O11894" s="3">
        <f>Table1[[#This Row],[sales]]-Table1[[#This Row],[profit]]</f>
        <v>3562.71</v>
      </c>
      <c r="P11894" s="3">
        <f>Table1[[#This Row],[sales]]*Table1[[#This Row],[quantity]]</f>
        <v>20786.45</v>
      </c>
      <c r="Q11894" s="9">
        <f>Table1[[#This Row],[delivery_date]]-Table1[[#This Row],[order_date]]</f>
        <v>5</v>
      </c>
    </row>
    <row r="11895" spans="1:17" x14ac:dyDescent="0.35">
      <c r="A11895" t="s">
        <v>11926</v>
      </c>
      <c r="B11895" t="s">
        <v>19</v>
      </c>
      <c r="C11895" t="s">
        <v>33</v>
      </c>
      <c r="D11895" s="2">
        <v>1077.0899999999999</v>
      </c>
      <c r="E11895">
        <v>0.39</v>
      </c>
      <c r="F11895">
        <v>9</v>
      </c>
      <c r="G11895" s="1">
        <v>45637</v>
      </c>
      <c r="H11895" s="1">
        <v>45644</v>
      </c>
      <c r="I11895" t="s">
        <v>15</v>
      </c>
      <c r="J11895" t="s">
        <v>16</v>
      </c>
      <c r="K11895" s="2">
        <v>208.2</v>
      </c>
      <c r="L11895" t="s">
        <v>48</v>
      </c>
      <c r="M11895">
        <f>YEAR(Table1[[#This Row],[order_date]])</f>
        <v>2024</v>
      </c>
      <c r="N11895">
        <f>MONTH(Table1[[#This Row],[order_date]])</f>
        <v>12</v>
      </c>
      <c r="O11895" s="3">
        <f>Table1[[#This Row],[sales]]-Table1[[#This Row],[profit]]</f>
        <v>868.88999999999987</v>
      </c>
      <c r="P11895" s="3">
        <f>Table1[[#This Row],[sales]]*Table1[[#This Row],[quantity]]</f>
        <v>9693.81</v>
      </c>
      <c r="Q11895" s="9">
        <f>Table1[[#This Row],[delivery_date]]-Table1[[#This Row],[order_date]]</f>
        <v>7</v>
      </c>
    </row>
    <row r="11896" spans="1:17" x14ac:dyDescent="0.35">
      <c r="A11896" t="s">
        <v>11927</v>
      </c>
      <c r="B11896" t="s">
        <v>13</v>
      </c>
      <c r="C11896" t="s">
        <v>26</v>
      </c>
      <c r="D11896" s="2">
        <v>2669.21</v>
      </c>
      <c r="E11896">
        <v>0.16</v>
      </c>
      <c r="F11896">
        <v>9</v>
      </c>
      <c r="G11896" s="1">
        <v>45377</v>
      </c>
      <c r="H11896" s="1">
        <v>45380</v>
      </c>
      <c r="I11896" t="s">
        <v>15</v>
      </c>
      <c r="J11896" t="s">
        <v>16</v>
      </c>
      <c r="K11896" s="2">
        <v>463.92</v>
      </c>
      <c r="L11896" t="s">
        <v>34</v>
      </c>
      <c r="M11896">
        <f>YEAR(Table1[[#This Row],[order_date]])</f>
        <v>2024</v>
      </c>
      <c r="N11896">
        <f>MONTH(Table1[[#This Row],[order_date]])</f>
        <v>3</v>
      </c>
      <c r="O11896" s="3">
        <f>Table1[[#This Row],[sales]]-Table1[[#This Row],[profit]]</f>
        <v>2205.29</v>
      </c>
      <c r="P11896" s="3">
        <f>Table1[[#This Row],[sales]]*Table1[[#This Row],[quantity]]</f>
        <v>24022.89</v>
      </c>
      <c r="Q11896" s="9">
        <f>Table1[[#This Row],[delivery_date]]-Table1[[#This Row],[order_date]]</f>
        <v>3</v>
      </c>
    </row>
    <row r="11897" spans="1:17" x14ac:dyDescent="0.35">
      <c r="A11897" t="s">
        <v>11928</v>
      </c>
      <c r="B11897" t="s">
        <v>41</v>
      </c>
      <c r="C11897" t="s">
        <v>26</v>
      </c>
      <c r="D11897" s="2">
        <v>2290.94</v>
      </c>
      <c r="E11897">
        <v>0.23</v>
      </c>
      <c r="F11897">
        <v>2</v>
      </c>
      <c r="G11897" s="1">
        <v>45439</v>
      </c>
      <c r="H11897" s="1">
        <v>45444</v>
      </c>
      <c r="I11897" t="s">
        <v>21</v>
      </c>
      <c r="J11897" t="s">
        <v>22</v>
      </c>
      <c r="K11897" s="2">
        <v>410.65</v>
      </c>
      <c r="L11897" t="s">
        <v>17</v>
      </c>
      <c r="M11897">
        <f>YEAR(Table1[[#This Row],[order_date]])</f>
        <v>2024</v>
      </c>
      <c r="N11897">
        <f>MONTH(Table1[[#This Row],[order_date]])</f>
        <v>5</v>
      </c>
      <c r="O11897" s="3">
        <f>Table1[[#This Row],[sales]]-Table1[[#This Row],[profit]]</f>
        <v>1880.29</v>
      </c>
      <c r="P11897" s="3">
        <f>Table1[[#This Row],[sales]]*Table1[[#This Row],[quantity]]</f>
        <v>4581.88</v>
      </c>
      <c r="Q11897" s="9">
        <f>Table1[[#This Row],[delivery_date]]-Table1[[#This Row],[order_date]]</f>
        <v>5</v>
      </c>
    </row>
    <row r="11898" spans="1:17" x14ac:dyDescent="0.35">
      <c r="A11898" t="s">
        <v>11929</v>
      </c>
      <c r="B11898" t="s">
        <v>41</v>
      </c>
      <c r="C11898" t="s">
        <v>26</v>
      </c>
      <c r="D11898" s="2">
        <v>3355.76</v>
      </c>
      <c r="E11898">
        <v>0.44</v>
      </c>
      <c r="F11898">
        <v>6</v>
      </c>
      <c r="G11898" s="1">
        <v>45151</v>
      </c>
      <c r="H11898" s="1">
        <v>45158</v>
      </c>
      <c r="I11898" t="s">
        <v>15</v>
      </c>
      <c r="J11898" t="s">
        <v>16</v>
      </c>
      <c r="K11898" s="2">
        <v>985.18</v>
      </c>
      <c r="L11898" t="s">
        <v>48</v>
      </c>
      <c r="M11898">
        <f>YEAR(Table1[[#This Row],[order_date]])</f>
        <v>2023</v>
      </c>
      <c r="N11898">
        <f>MONTH(Table1[[#This Row],[order_date]])</f>
        <v>8</v>
      </c>
      <c r="O11898" s="3">
        <f>Table1[[#This Row],[sales]]-Table1[[#This Row],[profit]]</f>
        <v>2370.5800000000004</v>
      </c>
      <c r="P11898" s="3">
        <f>Table1[[#This Row],[sales]]*Table1[[#This Row],[quantity]]</f>
        <v>20134.560000000001</v>
      </c>
      <c r="Q11898" s="9">
        <f>Table1[[#This Row],[delivery_date]]-Table1[[#This Row],[order_date]]</f>
        <v>7</v>
      </c>
    </row>
    <row r="11899" spans="1:17" x14ac:dyDescent="0.35">
      <c r="A11899" t="s">
        <v>11930</v>
      </c>
      <c r="B11899" t="s">
        <v>13</v>
      </c>
      <c r="C11899" t="s">
        <v>14</v>
      </c>
      <c r="D11899" s="2">
        <v>413.32</v>
      </c>
      <c r="E11899">
        <v>7.0000000000000007E-2</v>
      </c>
      <c r="F11899">
        <v>9</v>
      </c>
      <c r="G11899" s="1">
        <v>45381</v>
      </c>
      <c r="H11899" s="1">
        <v>45383</v>
      </c>
      <c r="I11899" t="s">
        <v>31</v>
      </c>
      <c r="J11899" t="s">
        <v>27</v>
      </c>
      <c r="K11899" s="2">
        <v>45.53</v>
      </c>
      <c r="L11899" t="s">
        <v>34</v>
      </c>
      <c r="M11899">
        <f>YEAR(Table1[[#This Row],[order_date]])</f>
        <v>2024</v>
      </c>
      <c r="N11899">
        <f>MONTH(Table1[[#This Row],[order_date]])</f>
        <v>3</v>
      </c>
      <c r="O11899" s="3">
        <f>Table1[[#This Row],[sales]]-Table1[[#This Row],[profit]]</f>
        <v>367.78999999999996</v>
      </c>
      <c r="P11899" s="3">
        <f>Table1[[#This Row],[sales]]*Table1[[#This Row],[quantity]]</f>
        <v>3719.88</v>
      </c>
      <c r="Q11899" s="9">
        <f>Table1[[#This Row],[delivery_date]]-Table1[[#This Row],[order_date]]</f>
        <v>2</v>
      </c>
    </row>
    <row r="11900" spans="1:17" x14ac:dyDescent="0.35">
      <c r="A11900" t="s">
        <v>11931</v>
      </c>
      <c r="B11900" t="s">
        <v>13</v>
      </c>
      <c r="C11900" t="s">
        <v>26</v>
      </c>
      <c r="D11900" s="2">
        <v>4431.66</v>
      </c>
      <c r="E11900">
        <v>0.38</v>
      </c>
      <c r="F11900">
        <v>9</v>
      </c>
      <c r="G11900" s="1">
        <v>44930</v>
      </c>
      <c r="H11900" s="1">
        <v>44935</v>
      </c>
      <c r="I11900" t="s">
        <v>21</v>
      </c>
      <c r="J11900" t="s">
        <v>16</v>
      </c>
      <c r="K11900" s="2">
        <v>270.18</v>
      </c>
      <c r="L11900" t="s">
        <v>34</v>
      </c>
      <c r="M11900">
        <f>YEAR(Table1[[#This Row],[order_date]])</f>
        <v>2023</v>
      </c>
      <c r="N11900">
        <f>MONTH(Table1[[#This Row],[order_date]])</f>
        <v>1</v>
      </c>
      <c r="O11900" s="3">
        <f>Table1[[#This Row],[sales]]-Table1[[#This Row],[profit]]</f>
        <v>4161.4799999999996</v>
      </c>
      <c r="P11900" s="3">
        <f>Table1[[#This Row],[sales]]*Table1[[#This Row],[quantity]]</f>
        <v>39884.94</v>
      </c>
      <c r="Q11900" s="9">
        <f>Table1[[#This Row],[delivery_date]]-Table1[[#This Row],[order_date]]</f>
        <v>5</v>
      </c>
    </row>
    <row r="11901" spans="1:17" x14ac:dyDescent="0.35">
      <c r="A11901" t="s">
        <v>11932</v>
      </c>
      <c r="B11901" t="s">
        <v>19</v>
      </c>
      <c r="C11901" t="s">
        <v>14</v>
      </c>
      <c r="D11901" s="2">
        <v>2604.67</v>
      </c>
      <c r="E11901">
        <v>0.16</v>
      </c>
      <c r="F11901">
        <v>6</v>
      </c>
      <c r="G11901" s="1">
        <v>45520</v>
      </c>
      <c r="H11901" s="1">
        <v>45527</v>
      </c>
      <c r="I11901" t="s">
        <v>21</v>
      </c>
      <c r="J11901" t="s">
        <v>22</v>
      </c>
      <c r="K11901" s="2">
        <v>135.47999999999999</v>
      </c>
      <c r="L11901" t="s">
        <v>34</v>
      </c>
      <c r="M11901">
        <f>YEAR(Table1[[#This Row],[order_date]])</f>
        <v>2024</v>
      </c>
      <c r="N11901">
        <f>MONTH(Table1[[#This Row],[order_date]])</f>
        <v>8</v>
      </c>
      <c r="O11901" s="3">
        <f>Table1[[#This Row],[sales]]-Table1[[#This Row],[profit]]</f>
        <v>2469.19</v>
      </c>
      <c r="P11901" s="3">
        <f>Table1[[#This Row],[sales]]*Table1[[#This Row],[quantity]]</f>
        <v>15628.02</v>
      </c>
      <c r="Q11901" s="9">
        <f>Table1[[#This Row],[delivery_date]]-Table1[[#This Row],[order_date]]</f>
        <v>7</v>
      </c>
    </row>
    <row r="11902" spans="1:17" x14ac:dyDescent="0.35">
      <c r="A11902" t="s">
        <v>11933</v>
      </c>
      <c r="B11902" t="s">
        <v>41</v>
      </c>
      <c r="C11902" t="s">
        <v>20</v>
      </c>
      <c r="D11902" s="2">
        <v>4397.5200000000004</v>
      </c>
      <c r="E11902">
        <v>0.06</v>
      </c>
      <c r="F11902">
        <v>1</v>
      </c>
      <c r="G11902" s="1">
        <v>45171</v>
      </c>
      <c r="H11902" s="1">
        <v>45173</v>
      </c>
      <c r="I11902" t="s">
        <v>21</v>
      </c>
      <c r="J11902" t="s">
        <v>16</v>
      </c>
      <c r="K11902" s="2">
        <v>446.95</v>
      </c>
      <c r="L11902" t="s">
        <v>23</v>
      </c>
      <c r="M11902">
        <f>YEAR(Table1[[#This Row],[order_date]])</f>
        <v>2023</v>
      </c>
      <c r="N11902">
        <f>MONTH(Table1[[#This Row],[order_date]])</f>
        <v>9</v>
      </c>
      <c r="O11902" s="3">
        <f>Table1[[#This Row],[sales]]-Table1[[#This Row],[profit]]</f>
        <v>3950.5700000000006</v>
      </c>
      <c r="P11902" s="3">
        <f>Table1[[#This Row],[sales]]*Table1[[#This Row],[quantity]]</f>
        <v>4397.5200000000004</v>
      </c>
      <c r="Q11902" s="9">
        <f>Table1[[#This Row],[delivery_date]]-Table1[[#This Row],[order_date]]</f>
        <v>2</v>
      </c>
    </row>
    <row r="11903" spans="1:17" x14ac:dyDescent="0.35">
      <c r="A11903" t="s">
        <v>11934</v>
      </c>
      <c r="B11903" t="s">
        <v>25</v>
      </c>
      <c r="C11903" t="s">
        <v>20</v>
      </c>
      <c r="D11903" s="2">
        <v>1767.16</v>
      </c>
      <c r="E11903">
        <v>0.06</v>
      </c>
      <c r="F11903">
        <v>1</v>
      </c>
      <c r="G11903" s="1">
        <v>45475</v>
      </c>
      <c r="H11903" s="1">
        <v>45482</v>
      </c>
      <c r="I11903" t="s">
        <v>15</v>
      </c>
      <c r="J11903" t="s">
        <v>16</v>
      </c>
      <c r="K11903" s="2">
        <v>339.06</v>
      </c>
      <c r="L11903" t="s">
        <v>23</v>
      </c>
      <c r="M11903">
        <f>YEAR(Table1[[#This Row],[order_date]])</f>
        <v>2024</v>
      </c>
      <c r="N11903">
        <f>MONTH(Table1[[#This Row],[order_date]])</f>
        <v>7</v>
      </c>
      <c r="O11903" s="3">
        <f>Table1[[#This Row],[sales]]-Table1[[#This Row],[profit]]</f>
        <v>1428.1000000000001</v>
      </c>
      <c r="P11903" s="3">
        <f>Table1[[#This Row],[sales]]*Table1[[#This Row],[quantity]]</f>
        <v>1767.16</v>
      </c>
      <c r="Q11903" s="9">
        <f>Table1[[#This Row],[delivery_date]]-Table1[[#This Row],[order_date]]</f>
        <v>7</v>
      </c>
    </row>
    <row r="11904" spans="1:17" x14ac:dyDescent="0.35">
      <c r="A11904" t="s">
        <v>11935</v>
      </c>
      <c r="B11904" t="s">
        <v>13</v>
      </c>
      <c r="C11904" t="s">
        <v>20</v>
      </c>
      <c r="D11904" s="2">
        <v>3302.26</v>
      </c>
      <c r="E11904">
        <v>0.14000000000000001</v>
      </c>
      <c r="F11904">
        <v>9</v>
      </c>
      <c r="G11904" s="1">
        <v>45324</v>
      </c>
      <c r="H11904" s="1">
        <v>45331</v>
      </c>
      <c r="I11904" t="s">
        <v>31</v>
      </c>
      <c r="J11904" t="s">
        <v>27</v>
      </c>
      <c r="K11904" s="2">
        <v>810.31</v>
      </c>
      <c r="L11904" t="s">
        <v>23</v>
      </c>
      <c r="M11904">
        <f>YEAR(Table1[[#This Row],[order_date]])</f>
        <v>2024</v>
      </c>
      <c r="N11904">
        <f>MONTH(Table1[[#This Row],[order_date]])</f>
        <v>2</v>
      </c>
      <c r="O11904" s="3">
        <f>Table1[[#This Row],[sales]]-Table1[[#This Row],[profit]]</f>
        <v>2491.9500000000003</v>
      </c>
      <c r="P11904" s="3">
        <f>Table1[[#This Row],[sales]]*Table1[[#This Row],[quantity]]</f>
        <v>29720.340000000004</v>
      </c>
      <c r="Q11904" s="9">
        <f>Table1[[#This Row],[delivery_date]]-Table1[[#This Row],[order_date]]</f>
        <v>7</v>
      </c>
    </row>
    <row r="11905" spans="1:17" x14ac:dyDescent="0.35">
      <c r="A11905" t="s">
        <v>11936</v>
      </c>
      <c r="B11905" t="s">
        <v>41</v>
      </c>
      <c r="C11905" t="s">
        <v>20</v>
      </c>
      <c r="D11905" s="2">
        <v>4787.95</v>
      </c>
      <c r="E11905">
        <v>0.27</v>
      </c>
      <c r="F11905">
        <v>3</v>
      </c>
      <c r="G11905" s="1">
        <v>45170</v>
      </c>
      <c r="H11905" s="1">
        <v>45174</v>
      </c>
      <c r="I11905" t="s">
        <v>21</v>
      </c>
      <c r="J11905" t="s">
        <v>22</v>
      </c>
      <c r="K11905" s="2">
        <v>533.79999999999995</v>
      </c>
      <c r="L11905" t="s">
        <v>39</v>
      </c>
      <c r="M11905">
        <f>YEAR(Table1[[#This Row],[order_date]])</f>
        <v>2023</v>
      </c>
      <c r="N11905">
        <f>MONTH(Table1[[#This Row],[order_date]])</f>
        <v>9</v>
      </c>
      <c r="O11905" s="3">
        <f>Table1[[#This Row],[sales]]-Table1[[#This Row],[profit]]</f>
        <v>4254.1499999999996</v>
      </c>
      <c r="P11905" s="3">
        <f>Table1[[#This Row],[sales]]*Table1[[#This Row],[quantity]]</f>
        <v>14363.849999999999</v>
      </c>
      <c r="Q11905" s="9">
        <f>Table1[[#This Row],[delivery_date]]-Table1[[#This Row],[order_date]]</f>
        <v>4</v>
      </c>
    </row>
    <row r="11906" spans="1:17" x14ac:dyDescent="0.35">
      <c r="A11906" t="s">
        <v>11937</v>
      </c>
      <c r="B11906" t="s">
        <v>41</v>
      </c>
      <c r="C11906" t="s">
        <v>20</v>
      </c>
      <c r="D11906" s="2">
        <v>4722.5600000000004</v>
      </c>
      <c r="E11906">
        <v>0.45</v>
      </c>
      <c r="F11906">
        <v>5</v>
      </c>
      <c r="G11906" s="1">
        <v>45570</v>
      </c>
      <c r="H11906" s="1">
        <v>45574</v>
      </c>
      <c r="I11906" t="s">
        <v>31</v>
      </c>
      <c r="J11906" t="s">
        <v>16</v>
      </c>
      <c r="K11906" s="2">
        <v>450.69</v>
      </c>
      <c r="L11906" t="s">
        <v>17</v>
      </c>
      <c r="M11906">
        <f>YEAR(Table1[[#This Row],[order_date]])</f>
        <v>2024</v>
      </c>
      <c r="N11906">
        <f>MONTH(Table1[[#This Row],[order_date]])</f>
        <v>10</v>
      </c>
      <c r="O11906" s="3">
        <f>Table1[[#This Row],[sales]]-Table1[[#This Row],[profit]]</f>
        <v>4271.8700000000008</v>
      </c>
      <c r="P11906" s="3">
        <f>Table1[[#This Row],[sales]]*Table1[[#This Row],[quantity]]</f>
        <v>23612.800000000003</v>
      </c>
      <c r="Q11906" s="9">
        <f>Table1[[#This Row],[delivery_date]]-Table1[[#This Row],[order_date]]</f>
        <v>4</v>
      </c>
    </row>
    <row r="11907" spans="1:17" x14ac:dyDescent="0.35">
      <c r="A11907" t="s">
        <v>11938</v>
      </c>
      <c r="B11907" t="s">
        <v>19</v>
      </c>
      <c r="C11907" t="s">
        <v>26</v>
      </c>
      <c r="D11907" s="2">
        <v>4726.1000000000004</v>
      </c>
      <c r="E11907">
        <v>0.15</v>
      </c>
      <c r="F11907">
        <v>6</v>
      </c>
      <c r="G11907" s="1">
        <v>45097</v>
      </c>
      <c r="H11907" s="1">
        <v>45102</v>
      </c>
      <c r="I11907" t="s">
        <v>31</v>
      </c>
      <c r="J11907" t="s">
        <v>22</v>
      </c>
      <c r="K11907" s="2">
        <v>703.51</v>
      </c>
      <c r="L11907" t="s">
        <v>23</v>
      </c>
      <c r="M11907">
        <f>YEAR(Table1[[#This Row],[order_date]])</f>
        <v>2023</v>
      </c>
      <c r="N11907">
        <f>MONTH(Table1[[#This Row],[order_date]])</f>
        <v>6</v>
      </c>
      <c r="O11907" s="3">
        <f>Table1[[#This Row],[sales]]-Table1[[#This Row],[profit]]</f>
        <v>4022.59</v>
      </c>
      <c r="P11907" s="3">
        <f>Table1[[#This Row],[sales]]*Table1[[#This Row],[quantity]]</f>
        <v>28356.600000000002</v>
      </c>
      <c r="Q11907" s="9">
        <f>Table1[[#This Row],[delivery_date]]-Table1[[#This Row],[order_date]]</f>
        <v>5</v>
      </c>
    </row>
    <row r="11908" spans="1:17" x14ac:dyDescent="0.35">
      <c r="A11908" t="s">
        <v>11939</v>
      </c>
      <c r="B11908" t="s">
        <v>25</v>
      </c>
      <c r="C11908" t="s">
        <v>36</v>
      </c>
      <c r="D11908" s="2">
        <v>310.44</v>
      </c>
      <c r="E11908">
        <v>0.1</v>
      </c>
      <c r="F11908">
        <v>1</v>
      </c>
      <c r="G11908" s="1">
        <v>44952</v>
      </c>
      <c r="H11908" s="1">
        <v>44958</v>
      </c>
      <c r="I11908" t="s">
        <v>31</v>
      </c>
      <c r="J11908" t="s">
        <v>27</v>
      </c>
      <c r="K11908" s="2">
        <v>70.290000000000006</v>
      </c>
      <c r="L11908" t="s">
        <v>34</v>
      </c>
      <c r="M11908">
        <f>YEAR(Table1[[#This Row],[order_date]])</f>
        <v>2023</v>
      </c>
      <c r="N11908">
        <f>MONTH(Table1[[#This Row],[order_date]])</f>
        <v>1</v>
      </c>
      <c r="O11908" s="3">
        <f>Table1[[#This Row],[sales]]-Table1[[#This Row],[profit]]</f>
        <v>240.14999999999998</v>
      </c>
      <c r="P11908" s="3">
        <f>Table1[[#This Row],[sales]]*Table1[[#This Row],[quantity]]</f>
        <v>310.44</v>
      </c>
      <c r="Q11908" s="9">
        <f>Table1[[#This Row],[delivery_date]]-Table1[[#This Row],[order_date]]</f>
        <v>6</v>
      </c>
    </row>
    <row r="11909" spans="1:17" x14ac:dyDescent="0.35">
      <c r="A11909" t="s">
        <v>11940</v>
      </c>
      <c r="B11909" t="s">
        <v>19</v>
      </c>
      <c r="C11909" t="s">
        <v>26</v>
      </c>
      <c r="D11909" s="2">
        <v>2074.7800000000002</v>
      </c>
      <c r="E11909">
        <v>0.24</v>
      </c>
      <c r="F11909">
        <v>1</v>
      </c>
      <c r="G11909" s="1">
        <v>45138</v>
      </c>
      <c r="H11909" s="1">
        <v>45144</v>
      </c>
      <c r="I11909" t="s">
        <v>15</v>
      </c>
      <c r="J11909" t="s">
        <v>22</v>
      </c>
      <c r="K11909" s="2">
        <v>216.81</v>
      </c>
      <c r="L11909" t="s">
        <v>28</v>
      </c>
      <c r="M11909">
        <f>YEAR(Table1[[#This Row],[order_date]])</f>
        <v>2023</v>
      </c>
      <c r="N11909">
        <f>MONTH(Table1[[#This Row],[order_date]])</f>
        <v>7</v>
      </c>
      <c r="O11909" s="3">
        <f>Table1[[#This Row],[sales]]-Table1[[#This Row],[profit]]</f>
        <v>1857.9700000000003</v>
      </c>
      <c r="P11909" s="3">
        <f>Table1[[#This Row],[sales]]*Table1[[#This Row],[quantity]]</f>
        <v>2074.7800000000002</v>
      </c>
      <c r="Q11909" s="9">
        <f>Table1[[#This Row],[delivery_date]]-Table1[[#This Row],[order_date]]</f>
        <v>6</v>
      </c>
    </row>
    <row r="11910" spans="1:17" x14ac:dyDescent="0.35">
      <c r="A11910" t="s">
        <v>11941</v>
      </c>
      <c r="B11910" t="s">
        <v>25</v>
      </c>
      <c r="C11910" t="s">
        <v>36</v>
      </c>
      <c r="D11910" s="2">
        <v>397.83</v>
      </c>
      <c r="E11910">
        <v>0.08</v>
      </c>
      <c r="F11910">
        <v>4</v>
      </c>
      <c r="G11910" s="1">
        <v>45581</v>
      </c>
      <c r="H11910" s="1">
        <v>45583</v>
      </c>
      <c r="I11910" t="s">
        <v>31</v>
      </c>
      <c r="J11910" t="s">
        <v>27</v>
      </c>
      <c r="K11910" s="2">
        <v>83.29</v>
      </c>
      <c r="L11910" t="s">
        <v>48</v>
      </c>
      <c r="M11910">
        <f>YEAR(Table1[[#This Row],[order_date]])</f>
        <v>2024</v>
      </c>
      <c r="N11910">
        <f>MONTH(Table1[[#This Row],[order_date]])</f>
        <v>10</v>
      </c>
      <c r="O11910" s="3">
        <f>Table1[[#This Row],[sales]]-Table1[[#This Row],[profit]]</f>
        <v>314.53999999999996</v>
      </c>
      <c r="P11910" s="3">
        <f>Table1[[#This Row],[sales]]*Table1[[#This Row],[quantity]]</f>
        <v>1591.32</v>
      </c>
      <c r="Q11910" s="9">
        <f>Table1[[#This Row],[delivery_date]]-Table1[[#This Row],[order_date]]</f>
        <v>2</v>
      </c>
    </row>
    <row r="11911" spans="1:17" x14ac:dyDescent="0.35">
      <c r="A11911" t="s">
        <v>11942</v>
      </c>
      <c r="B11911" t="s">
        <v>25</v>
      </c>
      <c r="C11911" t="s">
        <v>26</v>
      </c>
      <c r="D11911" s="2">
        <v>1616.44</v>
      </c>
      <c r="E11911">
        <v>0.14000000000000001</v>
      </c>
      <c r="F11911">
        <v>6</v>
      </c>
      <c r="G11911" s="1">
        <v>45091</v>
      </c>
      <c r="H11911" s="1">
        <v>45094</v>
      </c>
      <c r="I11911" t="s">
        <v>31</v>
      </c>
      <c r="J11911" t="s">
        <v>16</v>
      </c>
      <c r="K11911" s="2">
        <v>274.60000000000002</v>
      </c>
      <c r="L11911" t="s">
        <v>34</v>
      </c>
      <c r="M11911">
        <f>YEAR(Table1[[#This Row],[order_date]])</f>
        <v>2023</v>
      </c>
      <c r="N11911">
        <f>MONTH(Table1[[#This Row],[order_date]])</f>
        <v>6</v>
      </c>
      <c r="O11911" s="3">
        <f>Table1[[#This Row],[sales]]-Table1[[#This Row],[profit]]</f>
        <v>1341.8400000000001</v>
      </c>
      <c r="P11911" s="3">
        <f>Table1[[#This Row],[sales]]*Table1[[#This Row],[quantity]]</f>
        <v>9698.64</v>
      </c>
      <c r="Q11911" s="9">
        <f>Table1[[#This Row],[delivery_date]]-Table1[[#This Row],[order_date]]</f>
        <v>3</v>
      </c>
    </row>
    <row r="11912" spans="1:17" x14ac:dyDescent="0.35">
      <c r="A11912" t="s">
        <v>11943</v>
      </c>
      <c r="B11912" t="s">
        <v>13</v>
      </c>
      <c r="C11912" t="s">
        <v>20</v>
      </c>
      <c r="D11912" s="2">
        <v>955.43</v>
      </c>
      <c r="E11912">
        <v>0.49</v>
      </c>
      <c r="F11912">
        <v>8</v>
      </c>
      <c r="G11912" s="1">
        <v>45565</v>
      </c>
      <c r="H11912" s="1">
        <v>45572</v>
      </c>
      <c r="I11912" t="s">
        <v>15</v>
      </c>
      <c r="J11912" t="s">
        <v>16</v>
      </c>
      <c r="K11912" s="2">
        <v>76.06</v>
      </c>
      <c r="L11912" t="s">
        <v>28</v>
      </c>
      <c r="M11912">
        <f>YEAR(Table1[[#This Row],[order_date]])</f>
        <v>2024</v>
      </c>
      <c r="N11912">
        <f>MONTH(Table1[[#This Row],[order_date]])</f>
        <v>9</v>
      </c>
      <c r="O11912" s="3">
        <f>Table1[[#This Row],[sales]]-Table1[[#This Row],[profit]]</f>
        <v>879.36999999999989</v>
      </c>
      <c r="P11912" s="3">
        <f>Table1[[#This Row],[sales]]*Table1[[#This Row],[quantity]]</f>
        <v>7643.44</v>
      </c>
      <c r="Q11912" s="9">
        <f>Table1[[#This Row],[delivery_date]]-Table1[[#This Row],[order_date]]</f>
        <v>7</v>
      </c>
    </row>
    <row r="11913" spans="1:17" x14ac:dyDescent="0.35">
      <c r="A11913" t="s">
        <v>11944</v>
      </c>
      <c r="B11913" t="s">
        <v>41</v>
      </c>
      <c r="C11913" t="s">
        <v>33</v>
      </c>
      <c r="D11913" s="2">
        <v>3138.67</v>
      </c>
      <c r="E11913">
        <v>0.28000000000000003</v>
      </c>
      <c r="F11913">
        <v>7</v>
      </c>
      <c r="G11913" s="1">
        <v>44968</v>
      </c>
      <c r="H11913" s="1">
        <v>44969</v>
      </c>
      <c r="I11913" t="s">
        <v>15</v>
      </c>
      <c r="J11913" t="s">
        <v>27</v>
      </c>
      <c r="K11913" s="2">
        <v>493.4</v>
      </c>
      <c r="L11913" t="s">
        <v>48</v>
      </c>
      <c r="M11913">
        <f>YEAR(Table1[[#This Row],[order_date]])</f>
        <v>2023</v>
      </c>
      <c r="N11913">
        <f>MONTH(Table1[[#This Row],[order_date]])</f>
        <v>2</v>
      </c>
      <c r="O11913" s="3">
        <f>Table1[[#This Row],[sales]]-Table1[[#This Row],[profit]]</f>
        <v>2645.27</v>
      </c>
      <c r="P11913" s="3">
        <f>Table1[[#This Row],[sales]]*Table1[[#This Row],[quantity]]</f>
        <v>21970.690000000002</v>
      </c>
      <c r="Q11913" s="9">
        <f>Table1[[#This Row],[delivery_date]]-Table1[[#This Row],[order_date]]</f>
        <v>1</v>
      </c>
    </row>
    <row r="11914" spans="1:17" x14ac:dyDescent="0.35">
      <c r="A11914" t="s">
        <v>11945</v>
      </c>
      <c r="B11914" t="s">
        <v>41</v>
      </c>
      <c r="C11914" t="s">
        <v>36</v>
      </c>
      <c r="D11914" s="2">
        <v>3925.66</v>
      </c>
      <c r="E11914">
        <v>0.39</v>
      </c>
      <c r="F11914">
        <v>2</v>
      </c>
      <c r="G11914" s="1">
        <v>45582</v>
      </c>
      <c r="H11914" s="1">
        <v>45587</v>
      </c>
      <c r="I11914" t="s">
        <v>21</v>
      </c>
      <c r="J11914" t="s">
        <v>22</v>
      </c>
      <c r="K11914" s="2">
        <v>475.83</v>
      </c>
      <c r="L11914" t="s">
        <v>23</v>
      </c>
      <c r="M11914">
        <f>YEAR(Table1[[#This Row],[order_date]])</f>
        <v>2024</v>
      </c>
      <c r="N11914">
        <f>MONTH(Table1[[#This Row],[order_date]])</f>
        <v>10</v>
      </c>
      <c r="O11914" s="3">
        <f>Table1[[#This Row],[sales]]-Table1[[#This Row],[profit]]</f>
        <v>3449.83</v>
      </c>
      <c r="P11914" s="3">
        <f>Table1[[#This Row],[sales]]*Table1[[#This Row],[quantity]]</f>
        <v>7851.32</v>
      </c>
      <c r="Q11914" s="9">
        <f>Table1[[#This Row],[delivery_date]]-Table1[[#This Row],[order_date]]</f>
        <v>5</v>
      </c>
    </row>
    <row r="11915" spans="1:17" x14ac:dyDescent="0.35">
      <c r="A11915" t="s">
        <v>11946</v>
      </c>
      <c r="B11915" t="s">
        <v>41</v>
      </c>
      <c r="C11915" t="s">
        <v>33</v>
      </c>
      <c r="D11915" s="2">
        <v>2615.4</v>
      </c>
      <c r="E11915">
        <v>0.11</v>
      </c>
      <c r="F11915">
        <v>4</v>
      </c>
      <c r="G11915" s="1">
        <v>45480</v>
      </c>
      <c r="H11915" s="1">
        <v>45483</v>
      </c>
      <c r="I11915" t="s">
        <v>31</v>
      </c>
      <c r="J11915" t="s">
        <v>22</v>
      </c>
      <c r="K11915" s="2">
        <v>496.4</v>
      </c>
      <c r="L11915" t="s">
        <v>34</v>
      </c>
      <c r="M11915">
        <f>YEAR(Table1[[#This Row],[order_date]])</f>
        <v>2024</v>
      </c>
      <c r="N11915">
        <f>MONTH(Table1[[#This Row],[order_date]])</f>
        <v>7</v>
      </c>
      <c r="O11915" s="3">
        <f>Table1[[#This Row],[sales]]-Table1[[#This Row],[profit]]</f>
        <v>2119</v>
      </c>
      <c r="P11915" s="3">
        <f>Table1[[#This Row],[sales]]*Table1[[#This Row],[quantity]]</f>
        <v>10461.6</v>
      </c>
      <c r="Q11915" s="9">
        <f>Table1[[#This Row],[delivery_date]]-Table1[[#This Row],[order_date]]</f>
        <v>3</v>
      </c>
    </row>
    <row r="11916" spans="1:17" x14ac:dyDescent="0.35">
      <c r="A11916" t="s">
        <v>11947</v>
      </c>
      <c r="B11916" t="s">
        <v>25</v>
      </c>
      <c r="C11916" t="s">
        <v>20</v>
      </c>
      <c r="D11916" s="2">
        <v>3997.82</v>
      </c>
      <c r="E11916">
        <v>0.26</v>
      </c>
      <c r="F11916">
        <v>5</v>
      </c>
      <c r="G11916" s="1">
        <v>44964</v>
      </c>
      <c r="H11916" s="1">
        <v>44971</v>
      </c>
      <c r="I11916" t="s">
        <v>21</v>
      </c>
      <c r="J11916" t="s">
        <v>16</v>
      </c>
      <c r="K11916" s="2">
        <v>886.34</v>
      </c>
      <c r="L11916" t="s">
        <v>23</v>
      </c>
      <c r="M11916">
        <f>YEAR(Table1[[#This Row],[order_date]])</f>
        <v>2023</v>
      </c>
      <c r="N11916">
        <f>MONTH(Table1[[#This Row],[order_date]])</f>
        <v>2</v>
      </c>
      <c r="O11916" s="3">
        <f>Table1[[#This Row],[sales]]-Table1[[#This Row],[profit]]</f>
        <v>3111.48</v>
      </c>
      <c r="P11916" s="3">
        <f>Table1[[#This Row],[sales]]*Table1[[#This Row],[quantity]]</f>
        <v>19989.100000000002</v>
      </c>
      <c r="Q11916" s="9">
        <f>Table1[[#This Row],[delivery_date]]-Table1[[#This Row],[order_date]]</f>
        <v>7</v>
      </c>
    </row>
    <row r="11917" spans="1:17" x14ac:dyDescent="0.35">
      <c r="A11917" t="s">
        <v>11948</v>
      </c>
      <c r="B11917" t="s">
        <v>41</v>
      </c>
      <c r="C11917" t="s">
        <v>36</v>
      </c>
      <c r="D11917" s="2">
        <v>162.79</v>
      </c>
      <c r="E11917">
        <v>0.26</v>
      </c>
      <c r="F11917">
        <v>8</v>
      </c>
      <c r="G11917" s="1">
        <v>45631</v>
      </c>
      <c r="H11917" s="1">
        <v>45633</v>
      </c>
      <c r="I11917" t="s">
        <v>21</v>
      </c>
      <c r="J11917" t="s">
        <v>16</v>
      </c>
      <c r="K11917" s="2">
        <v>46.8</v>
      </c>
      <c r="L11917" t="s">
        <v>34</v>
      </c>
      <c r="M11917">
        <f>YEAR(Table1[[#This Row],[order_date]])</f>
        <v>2024</v>
      </c>
      <c r="N11917">
        <f>MONTH(Table1[[#This Row],[order_date]])</f>
        <v>12</v>
      </c>
      <c r="O11917" s="3">
        <f>Table1[[#This Row],[sales]]-Table1[[#This Row],[profit]]</f>
        <v>115.99</v>
      </c>
      <c r="P11917" s="3">
        <f>Table1[[#This Row],[sales]]*Table1[[#This Row],[quantity]]</f>
        <v>1302.32</v>
      </c>
      <c r="Q11917" s="9">
        <f>Table1[[#This Row],[delivery_date]]-Table1[[#This Row],[order_date]]</f>
        <v>2</v>
      </c>
    </row>
    <row r="11918" spans="1:17" x14ac:dyDescent="0.35">
      <c r="A11918" t="s">
        <v>11949</v>
      </c>
      <c r="B11918" t="s">
        <v>13</v>
      </c>
      <c r="C11918" t="s">
        <v>33</v>
      </c>
      <c r="D11918" s="2">
        <v>4120.33</v>
      </c>
      <c r="E11918">
        <v>0.41</v>
      </c>
      <c r="F11918">
        <v>7</v>
      </c>
      <c r="G11918" s="1">
        <v>45571</v>
      </c>
      <c r="H11918" s="1">
        <v>45578</v>
      </c>
      <c r="I11918" t="s">
        <v>31</v>
      </c>
      <c r="J11918" t="s">
        <v>22</v>
      </c>
      <c r="K11918" s="2">
        <v>885.82</v>
      </c>
      <c r="L11918" t="s">
        <v>48</v>
      </c>
      <c r="M11918">
        <f>YEAR(Table1[[#This Row],[order_date]])</f>
        <v>2024</v>
      </c>
      <c r="N11918">
        <f>MONTH(Table1[[#This Row],[order_date]])</f>
        <v>10</v>
      </c>
      <c r="O11918" s="3">
        <f>Table1[[#This Row],[sales]]-Table1[[#This Row],[profit]]</f>
        <v>3234.5099999999998</v>
      </c>
      <c r="P11918" s="3">
        <f>Table1[[#This Row],[sales]]*Table1[[#This Row],[quantity]]</f>
        <v>28842.309999999998</v>
      </c>
      <c r="Q11918" s="9">
        <f>Table1[[#This Row],[delivery_date]]-Table1[[#This Row],[order_date]]</f>
        <v>7</v>
      </c>
    </row>
    <row r="11919" spans="1:17" x14ac:dyDescent="0.35">
      <c r="A11919" t="s">
        <v>11950</v>
      </c>
      <c r="B11919" t="s">
        <v>25</v>
      </c>
      <c r="C11919" t="s">
        <v>26</v>
      </c>
      <c r="D11919" s="2">
        <v>973.97</v>
      </c>
      <c r="E11919">
        <v>0.01</v>
      </c>
      <c r="F11919">
        <v>4</v>
      </c>
      <c r="G11919" s="1">
        <v>45468</v>
      </c>
      <c r="H11919" s="1">
        <v>45470</v>
      </c>
      <c r="I11919" t="s">
        <v>15</v>
      </c>
      <c r="J11919" t="s">
        <v>16</v>
      </c>
      <c r="K11919" s="2">
        <v>73.14</v>
      </c>
      <c r="L11919" t="s">
        <v>34</v>
      </c>
      <c r="M11919">
        <f>YEAR(Table1[[#This Row],[order_date]])</f>
        <v>2024</v>
      </c>
      <c r="N11919">
        <f>MONTH(Table1[[#This Row],[order_date]])</f>
        <v>6</v>
      </c>
      <c r="O11919" s="3">
        <f>Table1[[#This Row],[sales]]-Table1[[#This Row],[profit]]</f>
        <v>900.83</v>
      </c>
      <c r="P11919" s="3">
        <f>Table1[[#This Row],[sales]]*Table1[[#This Row],[quantity]]</f>
        <v>3895.88</v>
      </c>
      <c r="Q11919" s="9">
        <f>Table1[[#This Row],[delivery_date]]-Table1[[#This Row],[order_date]]</f>
        <v>2</v>
      </c>
    </row>
    <row r="11920" spans="1:17" x14ac:dyDescent="0.35">
      <c r="A11920" t="s">
        <v>11951</v>
      </c>
      <c r="B11920" t="s">
        <v>25</v>
      </c>
      <c r="C11920" t="s">
        <v>20</v>
      </c>
      <c r="D11920" s="2">
        <v>2358.59</v>
      </c>
      <c r="E11920">
        <v>0.43</v>
      </c>
      <c r="F11920">
        <v>8</v>
      </c>
      <c r="G11920" s="1">
        <v>45533</v>
      </c>
      <c r="H11920" s="1">
        <v>45538</v>
      </c>
      <c r="I11920" t="s">
        <v>21</v>
      </c>
      <c r="J11920" t="s">
        <v>22</v>
      </c>
      <c r="K11920" s="2">
        <v>469.7</v>
      </c>
      <c r="L11920" t="s">
        <v>23</v>
      </c>
      <c r="M11920">
        <f>YEAR(Table1[[#This Row],[order_date]])</f>
        <v>2024</v>
      </c>
      <c r="N11920">
        <f>MONTH(Table1[[#This Row],[order_date]])</f>
        <v>8</v>
      </c>
      <c r="O11920" s="3">
        <f>Table1[[#This Row],[sales]]-Table1[[#This Row],[profit]]</f>
        <v>1888.89</v>
      </c>
      <c r="P11920" s="3">
        <f>Table1[[#This Row],[sales]]*Table1[[#This Row],[quantity]]</f>
        <v>18868.72</v>
      </c>
      <c r="Q11920" s="9">
        <f>Table1[[#This Row],[delivery_date]]-Table1[[#This Row],[order_date]]</f>
        <v>5</v>
      </c>
    </row>
    <row r="11921" spans="1:17" x14ac:dyDescent="0.35">
      <c r="A11921" t="s">
        <v>11952</v>
      </c>
      <c r="B11921" t="s">
        <v>25</v>
      </c>
      <c r="C11921" t="s">
        <v>26</v>
      </c>
      <c r="D11921" s="2">
        <v>2268.67</v>
      </c>
      <c r="E11921">
        <v>0.04</v>
      </c>
      <c r="F11921">
        <v>8</v>
      </c>
      <c r="G11921" s="1">
        <v>45353</v>
      </c>
      <c r="H11921" s="1">
        <v>45360</v>
      </c>
      <c r="I11921" t="s">
        <v>15</v>
      </c>
      <c r="J11921" t="s">
        <v>16</v>
      </c>
      <c r="K11921" s="2">
        <v>541.71</v>
      </c>
      <c r="L11921" t="s">
        <v>28</v>
      </c>
      <c r="M11921">
        <f>YEAR(Table1[[#This Row],[order_date]])</f>
        <v>2024</v>
      </c>
      <c r="N11921">
        <f>MONTH(Table1[[#This Row],[order_date]])</f>
        <v>3</v>
      </c>
      <c r="O11921" s="3">
        <f>Table1[[#This Row],[sales]]-Table1[[#This Row],[profit]]</f>
        <v>1726.96</v>
      </c>
      <c r="P11921" s="3">
        <f>Table1[[#This Row],[sales]]*Table1[[#This Row],[quantity]]</f>
        <v>18149.36</v>
      </c>
      <c r="Q11921" s="9">
        <f>Table1[[#This Row],[delivery_date]]-Table1[[#This Row],[order_date]]</f>
        <v>7</v>
      </c>
    </row>
    <row r="11922" spans="1:17" x14ac:dyDescent="0.35">
      <c r="A11922" t="s">
        <v>11953</v>
      </c>
      <c r="B11922" t="s">
        <v>25</v>
      </c>
      <c r="C11922" t="s">
        <v>26</v>
      </c>
      <c r="D11922" s="2">
        <v>4378.46</v>
      </c>
      <c r="E11922">
        <v>0.46</v>
      </c>
      <c r="F11922">
        <v>4</v>
      </c>
      <c r="G11922" s="1">
        <v>44958</v>
      </c>
      <c r="H11922" s="1">
        <v>44961</v>
      </c>
      <c r="I11922" t="s">
        <v>21</v>
      </c>
      <c r="J11922" t="s">
        <v>27</v>
      </c>
      <c r="K11922" s="2">
        <v>717.77</v>
      </c>
      <c r="L11922" t="s">
        <v>48</v>
      </c>
      <c r="M11922">
        <f>YEAR(Table1[[#This Row],[order_date]])</f>
        <v>2023</v>
      </c>
      <c r="N11922">
        <f>MONTH(Table1[[#This Row],[order_date]])</f>
        <v>2</v>
      </c>
      <c r="O11922" s="3">
        <f>Table1[[#This Row],[sales]]-Table1[[#This Row],[profit]]</f>
        <v>3660.69</v>
      </c>
      <c r="P11922" s="3">
        <f>Table1[[#This Row],[sales]]*Table1[[#This Row],[quantity]]</f>
        <v>17513.84</v>
      </c>
      <c r="Q11922" s="9">
        <f>Table1[[#This Row],[delivery_date]]-Table1[[#This Row],[order_date]]</f>
        <v>3</v>
      </c>
    </row>
    <row r="11923" spans="1:17" x14ac:dyDescent="0.35">
      <c r="A11923" t="s">
        <v>11954</v>
      </c>
      <c r="B11923" t="s">
        <v>13</v>
      </c>
      <c r="C11923" t="s">
        <v>20</v>
      </c>
      <c r="D11923" s="2">
        <v>4833.3</v>
      </c>
      <c r="E11923">
        <v>7.0000000000000007E-2</v>
      </c>
      <c r="F11923">
        <v>2</v>
      </c>
      <c r="G11923" s="1">
        <v>45377</v>
      </c>
      <c r="H11923" s="1">
        <v>45383</v>
      </c>
      <c r="I11923" t="s">
        <v>31</v>
      </c>
      <c r="J11923" t="s">
        <v>22</v>
      </c>
      <c r="K11923" s="2">
        <v>965.77</v>
      </c>
      <c r="L11923" t="s">
        <v>17</v>
      </c>
      <c r="M11923">
        <f>YEAR(Table1[[#This Row],[order_date]])</f>
        <v>2024</v>
      </c>
      <c r="N11923">
        <f>MONTH(Table1[[#This Row],[order_date]])</f>
        <v>3</v>
      </c>
      <c r="O11923" s="3">
        <f>Table1[[#This Row],[sales]]-Table1[[#This Row],[profit]]</f>
        <v>3867.53</v>
      </c>
      <c r="P11923" s="3">
        <f>Table1[[#This Row],[sales]]*Table1[[#This Row],[quantity]]</f>
        <v>9666.6</v>
      </c>
      <c r="Q11923" s="9">
        <f>Table1[[#This Row],[delivery_date]]-Table1[[#This Row],[order_date]]</f>
        <v>6</v>
      </c>
    </row>
    <row r="11924" spans="1:17" x14ac:dyDescent="0.35">
      <c r="A11924" t="s">
        <v>11955</v>
      </c>
      <c r="B11924" t="s">
        <v>41</v>
      </c>
      <c r="C11924" t="s">
        <v>36</v>
      </c>
      <c r="D11924" s="2">
        <v>1350.09</v>
      </c>
      <c r="E11924">
        <v>0.27</v>
      </c>
      <c r="F11924">
        <v>3</v>
      </c>
      <c r="G11924" s="1">
        <v>45121</v>
      </c>
      <c r="H11924" s="1">
        <v>45126</v>
      </c>
      <c r="I11924" t="s">
        <v>21</v>
      </c>
      <c r="J11924" t="s">
        <v>27</v>
      </c>
      <c r="K11924" s="2">
        <v>206</v>
      </c>
      <c r="L11924" t="s">
        <v>34</v>
      </c>
      <c r="M11924">
        <f>YEAR(Table1[[#This Row],[order_date]])</f>
        <v>2023</v>
      </c>
      <c r="N11924">
        <f>MONTH(Table1[[#This Row],[order_date]])</f>
        <v>7</v>
      </c>
      <c r="O11924" s="3">
        <f>Table1[[#This Row],[sales]]-Table1[[#This Row],[profit]]</f>
        <v>1144.0899999999999</v>
      </c>
      <c r="P11924" s="3">
        <f>Table1[[#This Row],[sales]]*Table1[[#This Row],[quantity]]</f>
        <v>4050.2699999999995</v>
      </c>
      <c r="Q11924" s="9">
        <f>Table1[[#This Row],[delivery_date]]-Table1[[#This Row],[order_date]]</f>
        <v>5</v>
      </c>
    </row>
    <row r="11925" spans="1:17" x14ac:dyDescent="0.35">
      <c r="A11925" t="s">
        <v>11956</v>
      </c>
      <c r="B11925" t="s">
        <v>13</v>
      </c>
      <c r="C11925" t="s">
        <v>14</v>
      </c>
      <c r="D11925" s="2">
        <v>430.32</v>
      </c>
      <c r="E11925">
        <v>0.05</v>
      </c>
      <c r="F11925">
        <v>5</v>
      </c>
      <c r="G11925" s="1">
        <v>45224</v>
      </c>
      <c r="H11925" s="1">
        <v>45228</v>
      </c>
      <c r="I11925" t="s">
        <v>21</v>
      </c>
      <c r="J11925" t="s">
        <v>22</v>
      </c>
      <c r="K11925" s="2">
        <v>37.1</v>
      </c>
      <c r="L11925" t="s">
        <v>28</v>
      </c>
      <c r="M11925">
        <f>YEAR(Table1[[#This Row],[order_date]])</f>
        <v>2023</v>
      </c>
      <c r="N11925">
        <f>MONTH(Table1[[#This Row],[order_date]])</f>
        <v>10</v>
      </c>
      <c r="O11925" s="3">
        <f>Table1[[#This Row],[sales]]-Table1[[#This Row],[profit]]</f>
        <v>393.21999999999997</v>
      </c>
      <c r="P11925" s="3">
        <f>Table1[[#This Row],[sales]]*Table1[[#This Row],[quantity]]</f>
        <v>2151.6</v>
      </c>
      <c r="Q11925" s="9">
        <f>Table1[[#This Row],[delivery_date]]-Table1[[#This Row],[order_date]]</f>
        <v>4</v>
      </c>
    </row>
    <row r="11926" spans="1:17" x14ac:dyDescent="0.35">
      <c r="A11926" t="s">
        <v>11957</v>
      </c>
      <c r="B11926" t="s">
        <v>41</v>
      </c>
      <c r="C11926" t="s">
        <v>14</v>
      </c>
      <c r="D11926" s="2">
        <v>3287.56</v>
      </c>
      <c r="E11926">
        <v>0.22</v>
      </c>
      <c r="F11926">
        <v>1</v>
      </c>
      <c r="G11926" s="1">
        <v>45308</v>
      </c>
      <c r="H11926" s="1">
        <v>45315</v>
      </c>
      <c r="I11926" t="s">
        <v>21</v>
      </c>
      <c r="J11926" t="s">
        <v>27</v>
      </c>
      <c r="K11926" s="2">
        <v>359.77</v>
      </c>
      <c r="L11926" t="s">
        <v>23</v>
      </c>
      <c r="M11926">
        <f>YEAR(Table1[[#This Row],[order_date]])</f>
        <v>2024</v>
      </c>
      <c r="N11926">
        <f>MONTH(Table1[[#This Row],[order_date]])</f>
        <v>1</v>
      </c>
      <c r="O11926" s="3">
        <f>Table1[[#This Row],[sales]]-Table1[[#This Row],[profit]]</f>
        <v>2927.79</v>
      </c>
      <c r="P11926" s="3">
        <f>Table1[[#This Row],[sales]]*Table1[[#This Row],[quantity]]</f>
        <v>3287.56</v>
      </c>
      <c r="Q11926" s="9">
        <f>Table1[[#This Row],[delivery_date]]-Table1[[#This Row],[order_date]]</f>
        <v>7</v>
      </c>
    </row>
    <row r="11927" spans="1:17" x14ac:dyDescent="0.35">
      <c r="A11927" t="s">
        <v>11958</v>
      </c>
      <c r="B11927" t="s">
        <v>13</v>
      </c>
      <c r="C11927" t="s">
        <v>20</v>
      </c>
      <c r="D11927" s="2">
        <v>2563.92</v>
      </c>
      <c r="E11927">
        <v>0.15</v>
      </c>
      <c r="F11927">
        <v>5</v>
      </c>
      <c r="G11927" s="1">
        <v>45443</v>
      </c>
      <c r="H11927" s="1">
        <v>45445</v>
      </c>
      <c r="I11927" t="s">
        <v>15</v>
      </c>
      <c r="J11927" t="s">
        <v>27</v>
      </c>
      <c r="K11927" s="2">
        <v>457.36</v>
      </c>
      <c r="L11927" t="s">
        <v>48</v>
      </c>
      <c r="M11927">
        <f>YEAR(Table1[[#This Row],[order_date]])</f>
        <v>2024</v>
      </c>
      <c r="N11927">
        <f>MONTH(Table1[[#This Row],[order_date]])</f>
        <v>5</v>
      </c>
      <c r="O11927" s="3">
        <f>Table1[[#This Row],[sales]]-Table1[[#This Row],[profit]]</f>
        <v>2106.56</v>
      </c>
      <c r="P11927" s="3">
        <f>Table1[[#This Row],[sales]]*Table1[[#This Row],[quantity]]</f>
        <v>12819.6</v>
      </c>
      <c r="Q11927" s="9">
        <f>Table1[[#This Row],[delivery_date]]-Table1[[#This Row],[order_date]]</f>
        <v>2</v>
      </c>
    </row>
    <row r="11928" spans="1:17" x14ac:dyDescent="0.35">
      <c r="A11928" t="s">
        <v>11959</v>
      </c>
      <c r="B11928" t="s">
        <v>19</v>
      </c>
      <c r="C11928" t="s">
        <v>14</v>
      </c>
      <c r="D11928" s="2">
        <v>2871.96</v>
      </c>
      <c r="E11928">
        <v>0.21</v>
      </c>
      <c r="F11928">
        <v>4</v>
      </c>
      <c r="G11928" s="1">
        <v>45409</v>
      </c>
      <c r="H11928" s="1">
        <v>45416</v>
      </c>
      <c r="I11928" t="s">
        <v>31</v>
      </c>
      <c r="J11928" t="s">
        <v>16</v>
      </c>
      <c r="K11928" s="2">
        <v>662.48</v>
      </c>
      <c r="L11928" t="s">
        <v>17</v>
      </c>
      <c r="M11928">
        <f>YEAR(Table1[[#This Row],[order_date]])</f>
        <v>2024</v>
      </c>
      <c r="N11928">
        <f>MONTH(Table1[[#This Row],[order_date]])</f>
        <v>4</v>
      </c>
      <c r="O11928" s="3">
        <f>Table1[[#This Row],[sales]]-Table1[[#This Row],[profit]]</f>
        <v>2209.48</v>
      </c>
      <c r="P11928" s="3">
        <f>Table1[[#This Row],[sales]]*Table1[[#This Row],[quantity]]</f>
        <v>11487.84</v>
      </c>
      <c r="Q11928" s="9">
        <f>Table1[[#This Row],[delivery_date]]-Table1[[#This Row],[order_date]]</f>
        <v>7</v>
      </c>
    </row>
    <row r="11929" spans="1:17" x14ac:dyDescent="0.35">
      <c r="A11929" t="s">
        <v>11960</v>
      </c>
      <c r="B11929" t="s">
        <v>19</v>
      </c>
      <c r="C11929" t="s">
        <v>33</v>
      </c>
      <c r="D11929" s="2">
        <v>326.72000000000003</v>
      </c>
      <c r="E11929">
        <v>0.27</v>
      </c>
      <c r="F11929">
        <v>5</v>
      </c>
      <c r="G11929" s="1">
        <v>45534</v>
      </c>
      <c r="H11929" s="1">
        <v>45538</v>
      </c>
      <c r="I11929" t="s">
        <v>15</v>
      </c>
      <c r="J11929" t="s">
        <v>22</v>
      </c>
      <c r="K11929" s="2">
        <v>60.5</v>
      </c>
      <c r="L11929" t="s">
        <v>28</v>
      </c>
      <c r="M11929">
        <f>YEAR(Table1[[#This Row],[order_date]])</f>
        <v>2024</v>
      </c>
      <c r="N11929">
        <f>MONTH(Table1[[#This Row],[order_date]])</f>
        <v>8</v>
      </c>
      <c r="O11929" s="3">
        <f>Table1[[#This Row],[sales]]-Table1[[#This Row],[profit]]</f>
        <v>266.22000000000003</v>
      </c>
      <c r="P11929" s="3">
        <f>Table1[[#This Row],[sales]]*Table1[[#This Row],[quantity]]</f>
        <v>1633.6000000000001</v>
      </c>
      <c r="Q11929" s="9">
        <f>Table1[[#This Row],[delivery_date]]-Table1[[#This Row],[order_date]]</f>
        <v>4</v>
      </c>
    </row>
    <row r="11930" spans="1:17" x14ac:dyDescent="0.35">
      <c r="A11930" t="s">
        <v>11961</v>
      </c>
      <c r="B11930" t="s">
        <v>19</v>
      </c>
      <c r="C11930" t="s">
        <v>36</v>
      </c>
      <c r="D11930" s="2">
        <v>3899.02</v>
      </c>
      <c r="E11930">
        <v>0.23</v>
      </c>
      <c r="F11930">
        <v>1</v>
      </c>
      <c r="G11930" s="1">
        <v>45625</v>
      </c>
      <c r="H11930" s="1">
        <v>45630</v>
      </c>
      <c r="I11930" t="s">
        <v>31</v>
      </c>
      <c r="J11930" t="s">
        <v>16</v>
      </c>
      <c r="K11930" s="2">
        <v>737.7</v>
      </c>
      <c r="L11930" t="s">
        <v>28</v>
      </c>
      <c r="M11930">
        <f>YEAR(Table1[[#This Row],[order_date]])</f>
        <v>2024</v>
      </c>
      <c r="N11930">
        <f>MONTH(Table1[[#This Row],[order_date]])</f>
        <v>11</v>
      </c>
      <c r="O11930" s="3">
        <f>Table1[[#This Row],[sales]]-Table1[[#This Row],[profit]]</f>
        <v>3161.3199999999997</v>
      </c>
      <c r="P11930" s="3">
        <f>Table1[[#This Row],[sales]]*Table1[[#This Row],[quantity]]</f>
        <v>3899.02</v>
      </c>
      <c r="Q11930" s="9">
        <f>Table1[[#This Row],[delivery_date]]-Table1[[#This Row],[order_date]]</f>
        <v>5</v>
      </c>
    </row>
    <row r="11931" spans="1:17" x14ac:dyDescent="0.35">
      <c r="A11931" t="s">
        <v>11962</v>
      </c>
      <c r="B11931" t="s">
        <v>19</v>
      </c>
      <c r="C11931" t="s">
        <v>26</v>
      </c>
      <c r="D11931" s="2">
        <v>1238.53</v>
      </c>
      <c r="E11931">
        <v>0.01</v>
      </c>
      <c r="F11931">
        <v>7</v>
      </c>
      <c r="G11931" s="1">
        <v>45205</v>
      </c>
      <c r="H11931" s="1">
        <v>45207</v>
      </c>
      <c r="I11931" t="s">
        <v>31</v>
      </c>
      <c r="J11931" t="s">
        <v>22</v>
      </c>
      <c r="K11931" s="2">
        <v>191.34</v>
      </c>
      <c r="L11931" t="s">
        <v>39</v>
      </c>
      <c r="M11931">
        <f>YEAR(Table1[[#This Row],[order_date]])</f>
        <v>2023</v>
      </c>
      <c r="N11931">
        <f>MONTH(Table1[[#This Row],[order_date]])</f>
        <v>10</v>
      </c>
      <c r="O11931" s="3">
        <f>Table1[[#This Row],[sales]]-Table1[[#This Row],[profit]]</f>
        <v>1047.19</v>
      </c>
      <c r="P11931" s="3">
        <f>Table1[[#This Row],[sales]]*Table1[[#This Row],[quantity]]</f>
        <v>8669.7099999999991</v>
      </c>
      <c r="Q11931" s="9">
        <f>Table1[[#This Row],[delivery_date]]-Table1[[#This Row],[order_date]]</f>
        <v>2</v>
      </c>
    </row>
    <row r="11932" spans="1:17" x14ac:dyDescent="0.35">
      <c r="A11932" t="s">
        <v>11963</v>
      </c>
      <c r="B11932" t="s">
        <v>25</v>
      </c>
      <c r="C11932" t="s">
        <v>26</v>
      </c>
      <c r="D11932" s="2">
        <v>1741.19</v>
      </c>
      <c r="E11932">
        <v>0.43</v>
      </c>
      <c r="F11932">
        <v>9</v>
      </c>
      <c r="G11932" s="1">
        <v>45156</v>
      </c>
      <c r="H11932" s="1">
        <v>45162</v>
      </c>
      <c r="I11932" t="s">
        <v>21</v>
      </c>
      <c r="J11932" t="s">
        <v>27</v>
      </c>
      <c r="K11932" s="2">
        <v>180.3</v>
      </c>
      <c r="L11932" t="s">
        <v>17</v>
      </c>
      <c r="M11932">
        <f>YEAR(Table1[[#This Row],[order_date]])</f>
        <v>2023</v>
      </c>
      <c r="N11932">
        <f>MONTH(Table1[[#This Row],[order_date]])</f>
        <v>8</v>
      </c>
      <c r="O11932" s="3">
        <f>Table1[[#This Row],[sales]]-Table1[[#This Row],[profit]]</f>
        <v>1560.89</v>
      </c>
      <c r="P11932" s="3">
        <f>Table1[[#This Row],[sales]]*Table1[[#This Row],[quantity]]</f>
        <v>15670.710000000001</v>
      </c>
      <c r="Q11932" s="9">
        <f>Table1[[#This Row],[delivery_date]]-Table1[[#This Row],[order_date]]</f>
        <v>6</v>
      </c>
    </row>
    <row r="11933" spans="1:17" x14ac:dyDescent="0.35">
      <c r="A11933" t="s">
        <v>11964</v>
      </c>
      <c r="B11933" t="s">
        <v>25</v>
      </c>
      <c r="C11933" t="s">
        <v>20</v>
      </c>
      <c r="D11933" s="2">
        <v>1218.93</v>
      </c>
      <c r="E11933">
        <v>0.05</v>
      </c>
      <c r="F11933">
        <v>5</v>
      </c>
      <c r="G11933" s="1">
        <v>45438</v>
      </c>
      <c r="H11933" s="1">
        <v>45444</v>
      </c>
      <c r="I11933" t="s">
        <v>15</v>
      </c>
      <c r="J11933" t="s">
        <v>22</v>
      </c>
      <c r="K11933" s="2">
        <v>168.51</v>
      </c>
      <c r="L11933" t="s">
        <v>48</v>
      </c>
      <c r="M11933">
        <f>YEAR(Table1[[#This Row],[order_date]])</f>
        <v>2024</v>
      </c>
      <c r="N11933">
        <f>MONTH(Table1[[#This Row],[order_date]])</f>
        <v>5</v>
      </c>
      <c r="O11933" s="3">
        <f>Table1[[#This Row],[sales]]-Table1[[#This Row],[profit]]</f>
        <v>1050.42</v>
      </c>
      <c r="P11933" s="3">
        <f>Table1[[#This Row],[sales]]*Table1[[#This Row],[quantity]]</f>
        <v>6094.6500000000005</v>
      </c>
      <c r="Q11933" s="9">
        <f>Table1[[#This Row],[delivery_date]]-Table1[[#This Row],[order_date]]</f>
        <v>6</v>
      </c>
    </row>
    <row r="11934" spans="1:17" x14ac:dyDescent="0.35">
      <c r="A11934" t="s">
        <v>11965</v>
      </c>
      <c r="B11934" t="s">
        <v>13</v>
      </c>
      <c r="C11934" t="s">
        <v>26</v>
      </c>
      <c r="D11934" s="2">
        <v>4735.13</v>
      </c>
      <c r="E11934">
        <v>0.49</v>
      </c>
      <c r="F11934">
        <v>3</v>
      </c>
      <c r="G11934" s="1">
        <v>45288</v>
      </c>
      <c r="H11934" s="1">
        <v>45293</v>
      </c>
      <c r="I11934" t="s">
        <v>15</v>
      </c>
      <c r="J11934" t="s">
        <v>16</v>
      </c>
      <c r="K11934" s="2">
        <v>446.94</v>
      </c>
      <c r="L11934" t="s">
        <v>23</v>
      </c>
      <c r="M11934">
        <f>YEAR(Table1[[#This Row],[order_date]])</f>
        <v>2023</v>
      </c>
      <c r="N11934">
        <f>MONTH(Table1[[#This Row],[order_date]])</f>
        <v>12</v>
      </c>
      <c r="O11934" s="3">
        <f>Table1[[#This Row],[sales]]-Table1[[#This Row],[profit]]</f>
        <v>4288.1900000000005</v>
      </c>
      <c r="P11934" s="3">
        <f>Table1[[#This Row],[sales]]*Table1[[#This Row],[quantity]]</f>
        <v>14205.39</v>
      </c>
      <c r="Q11934" s="9">
        <f>Table1[[#This Row],[delivery_date]]-Table1[[#This Row],[order_date]]</f>
        <v>5</v>
      </c>
    </row>
    <row r="11935" spans="1:17" x14ac:dyDescent="0.35">
      <c r="A11935" t="s">
        <v>11966</v>
      </c>
      <c r="B11935" t="s">
        <v>13</v>
      </c>
      <c r="C11935" t="s">
        <v>33</v>
      </c>
      <c r="D11935" s="2">
        <v>926.74</v>
      </c>
      <c r="E11935">
        <v>0.43</v>
      </c>
      <c r="F11935">
        <v>9</v>
      </c>
      <c r="G11935" s="1">
        <v>45318</v>
      </c>
      <c r="H11935" s="1">
        <v>45324</v>
      </c>
      <c r="I11935" t="s">
        <v>31</v>
      </c>
      <c r="J11935" t="s">
        <v>16</v>
      </c>
      <c r="K11935" s="2">
        <v>202.68</v>
      </c>
      <c r="L11935" t="s">
        <v>48</v>
      </c>
      <c r="M11935">
        <f>YEAR(Table1[[#This Row],[order_date]])</f>
        <v>2024</v>
      </c>
      <c r="N11935">
        <f>MONTH(Table1[[#This Row],[order_date]])</f>
        <v>1</v>
      </c>
      <c r="O11935" s="3">
        <f>Table1[[#This Row],[sales]]-Table1[[#This Row],[profit]]</f>
        <v>724.06</v>
      </c>
      <c r="P11935" s="3">
        <f>Table1[[#This Row],[sales]]*Table1[[#This Row],[quantity]]</f>
        <v>8340.66</v>
      </c>
      <c r="Q11935" s="9">
        <f>Table1[[#This Row],[delivery_date]]-Table1[[#This Row],[order_date]]</f>
        <v>6</v>
      </c>
    </row>
    <row r="11936" spans="1:17" x14ac:dyDescent="0.35">
      <c r="A11936" t="s">
        <v>11967</v>
      </c>
      <c r="B11936" t="s">
        <v>19</v>
      </c>
      <c r="C11936" t="s">
        <v>33</v>
      </c>
      <c r="D11936" s="2">
        <v>3688.36</v>
      </c>
      <c r="E11936">
        <v>0.28000000000000003</v>
      </c>
      <c r="F11936">
        <v>6</v>
      </c>
      <c r="G11936" s="1">
        <v>45252</v>
      </c>
      <c r="H11936" s="1">
        <v>45253</v>
      </c>
      <c r="I11936" t="s">
        <v>21</v>
      </c>
      <c r="J11936" t="s">
        <v>22</v>
      </c>
      <c r="K11936" s="2">
        <v>790.63</v>
      </c>
      <c r="L11936" t="s">
        <v>23</v>
      </c>
      <c r="M11936">
        <f>YEAR(Table1[[#This Row],[order_date]])</f>
        <v>2023</v>
      </c>
      <c r="N11936">
        <f>MONTH(Table1[[#This Row],[order_date]])</f>
        <v>11</v>
      </c>
      <c r="O11936" s="3">
        <f>Table1[[#This Row],[sales]]-Table1[[#This Row],[profit]]</f>
        <v>2897.73</v>
      </c>
      <c r="P11936" s="3">
        <f>Table1[[#This Row],[sales]]*Table1[[#This Row],[quantity]]</f>
        <v>22130.16</v>
      </c>
      <c r="Q11936" s="9">
        <f>Table1[[#This Row],[delivery_date]]-Table1[[#This Row],[order_date]]</f>
        <v>1</v>
      </c>
    </row>
    <row r="11937" spans="1:17" x14ac:dyDescent="0.35">
      <c r="A11937" t="s">
        <v>11968</v>
      </c>
      <c r="B11937" t="s">
        <v>41</v>
      </c>
      <c r="C11937" t="s">
        <v>20</v>
      </c>
      <c r="D11937" s="2">
        <v>1304.1600000000001</v>
      </c>
      <c r="E11937">
        <v>0.12</v>
      </c>
      <c r="F11937">
        <v>6</v>
      </c>
      <c r="G11937" s="1">
        <v>45657</v>
      </c>
      <c r="H11937" s="1">
        <v>45660</v>
      </c>
      <c r="I11937" t="s">
        <v>21</v>
      </c>
      <c r="J11937" t="s">
        <v>27</v>
      </c>
      <c r="K11937" s="2">
        <v>297.36</v>
      </c>
      <c r="L11937" t="s">
        <v>34</v>
      </c>
      <c r="M11937">
        <f>YEAR(Table1[[#This Row],[order_date]])</f>
        <v>2024</v>
      </c>
      <c r="N11937">
        <f>MONTH(Table1[[#This Row],[order_date]])</f>
        <v>12</v>
      </c>
      <c r="O11937" s="3">
        <f>Table1[[#This Row],[sales]]-Table1[[#This Row],[profit]]</f>
        <v>1006.8000000000001</v>
      </c>
      <c r="P11937" s="3">
        <f>Table1[[#This Row],[sales]]*Table1[[#This Row],[quantity]]</f>
        <v>7824.9600000000009</v>
      </c>
      <c r="Q11937" s="9">
        <f>Table1[[#This Row],[delivery_date]]-Table1[[#This Row],[order_date]]</f>
        <v>3</v>
      </c>
    </row>
    <row r="11938" spans="1:17" x14ac:dyDescent="0.35">
      <c r="A11938" t="s">
        <v>11969</v>
      </c>
      <c r="B11938" t="s">
        <v>19</v>
      </c>
      <c r="C11938" t="s">
        <v>26</v>
      </c>
      <c r="D11938" s="2">
        <v>2182.11</v>
      </c>
      <c r="E11938">
        <v>0.04</v>
      </c>
      <c r="F11938">
        <v>3</v>
      </c>
      <c r="G11938" s="1">
        <v>45201</v>
      </c>
      <c r="H11938" s="1">
        <v>45208</v>
      </c>
      <c r="I11938" t="s">
        <v>31</v>
      </c>
      <c r="J11938" t="s">
        <v>16</v>
      </c>
      <c r="K11938" s="2">
        <v>168.89</v>
      </c>
      <c r="L11938" t="s">
        <v>34</v>
      </c>
      <c r="M11938">
        <f>YEAR(Table1[[#This Row],[order_date]])</f>
        <v>2023</v>
      </c>
      <c r="N11938">
        <f>MONTH(Table1[[#This Row],[order_date]])</f>
        <v>10</v>
      </c>
      <c r="O11938" s="3">
        <f>Table1[[#This Row],[sales]]-Table1[[#This Row],[profit]]</f>
        <v>2013.2200000000003</v>
      </c>
      <c r="P11938" s="3">
        <f>Table1[[#This Row],[sales]]*Table1[[#This Row],[quantity]]</f>
        <v>6546.33</v>
      </c>
      <c r="Q11938" s="9">
        <f>Table1[[#This Row],[delivery_date]]-Table1[[#This Row],[order_date]]</f>
        <v>7</v>
      </c>
    </row>
    <row r="11939" spans="1:17" x14ac:dyDescent="0.35">
      <c r="A11939" t="s">
        <v>11970</v>
      </c>
      <c r="B11939" t="s">
        <v>13</v>
      </c>
      <c r="C11939" t="s">
        <v>14</v>
      </c>
      <c r="D11939" s="2">
        <v>4980.7</v>
      </c>
      <c r="E11939">
        <v>0.34</v>
      </c>
      <c r="F11939">
        <v>1</v>
      </c>
      <c r="G11939" s="1">
        <v>45032</v>
      </c>
      <c r="H11939" s="1">
        <v>45034</v>
      </c>
      <c r="I11939" t="s">
        <v>21</v>
      </c>
      <c r="J11939" t="s">
        <v>22</v>
      </c>
      <c r="K11939" s="2">
        <v>706.06</v>
      </c>
      <c r="L11939" t="s">
        <v>48</v>
      </c>
      <c r="M11939">
        <f>YEAR(Table1[[#This Row],[order_date]])</f>
        <v>2023</v>
      </c>
      <c r="N11939">
        <f>MONTH(Table1[[#This Row],[order_date]])</f>
        <v>4</v>
      </c>
      <c r="O11939" s="3">
        <f>Table1[[#This Row],[sales]]-Table1[[#This Row],[profit]]</f>
        <v>4274.6399999999994</v>
      </c>
      <c r="P11939" s="3">
        <f>Table1[[#This Row],[sales]]*Table1[[#This Row],[quantity]]</f>
        <v>4980.7</v>
      </c>
      <c r="Q11939" s="9">
        <f>Table1[[#This Row],[delivery_date]]-Table1[[#This Row],[order_date]]</f>
        <v>2</v>
      </c>
    </row>
    <row r="11940" spans="1:17" x14ac:dyDescent="0.35">
      <c r="A11940" t="s">
        <v>11971</v>
      </c>
      <c r="B11940" t="s">
        <v>19</v>
      </c>
      <c r="C11940" t="s">
        <v>14</v>
      </c>
      <c r="D11940" s="2">
        <v>592.83000000000004</v>
      </c>
      <c r="E11940">
        <v>0.1</v>
      </c>
      <c r="F11940">
        <v>4</v>
      </c>
      <c r="G11940" s="1">
        <v>45354</v>
      </c>
      <c r="H11940" s="1">
        <v>45361</v>
      </c>
      <c r="I11940" t="s">
        <v>15</v>
      </c>
      <c r="J11940" t="s">
        <v>27</v>
      </c>
      <c r="K11940" s="2">
        <v>136.49</v>
      </c>
      <c r="L11940" t="s">
        <v>48</v>
      </c>
      <c r="M11940">
        <f>YEAR(Table1[[#This Row],[order_date]])</f>
        <v>2024</v>
      </c>
      <c r="N11940">
        <f>MONTH(Table1[[#This Row],[order_date]])</f>
        <v>3</v>
      </c>
      <c r="O11940" s="3">
        <f>Table1[[#This Row],[sales]]-Table1[[#This Row],[profit]]</f>
        <v>456.34000000000003</v>
      </c>
      <c r="P11940" s="3">
        <f>Table1[[#This Row],[sales]]*Table1[[#This Row],[quantity]]</f>
        <v>2371.3200000000002</v>
      </c>
      <c r="Q11940" s="9">
        <f>Table1[[#This Row],[delivery_date]]-Table1[[#This Row],[order_date]]</f>
        <v>7</v>
      </c>
    </row>
    <row r="11941" spans="1:17" x14ac:dyDescent="0.35">
      <c r="A11941" t="s">
        <v>11972</v>
      </c>
      <c r="B11941" t="s">
        <v>13</v>
      </c>
      <c r="C11941" t="s">
        <v>36</v>
      </c>
      <c r="D11941" s="2">
        <v>4418.66</v>
      </c>
      <c r="E11941">
        <v>0.37</v>
      </c>
      <c r="F11941">
        <v>4</v>
      </c>
      <c r="G11941" s="1">
        <v>45429</v>
      </c>
      <c r="H11941" s="1">
        <v>45436</v>
      </c>
      <c r="I11941" t="s">
        <v>21</v>
      </c>
      <c r="J11941" t="s">
        <v>16</v>
      </c>
      <c r="K11941" s="2">
        <v>1125.6400000000001</v>
      </c>
      <c r="L11941" t="s">
        <v>17</v>
      </c>
      <c r="M11941">
        <f>YEAR(Table1[[#This Row],[order_date]])</f>
        <v>2024</v>
      </c>
      <c r="N11941">
        <f>MONTH(Table1[[#This Row],[order_date]])</f>
        <v>5</v>
      </c>
      <c r="O11941" s="3">
        <f>Table1[[#This Row],[sales]]-Table1[[#This Row],[profit]]</f>
        <v>3293.0199999999995</v>
      </c>
      <c r="P11941" s="3">
        <f>Table1[[#This Row],[sales]]*Table1[[#This Row],[quantity]]</f>
        <v>17674.64</v>
      </c>
      <c r="Q11941" s="9">
        <f>Table1[[#This Row],[delivery_date]]-Table1[[#This Row],[order_date]]</f>
        <v>7</v>
      </c>
    </row>
    <row r="11942" spans="1:17" x14ac:dyDescent="0.35">
      <c r="A11942" t="s">
        <v>11973</v>
      </c>
      <c r="B11942" t="s">
        <v>19</v>
      </c>
      <c r="C11942" t="s">
        <v>20</v>
      </c>
      <c r="D11942" s="2">
        <v>4735.6400000000003</v>
      </c>
      <c r="E11942">
        <v>0.42</v>
      </c>
      <c r="F11942">
        <v>3</v>
      </c>
      <c r="G11942" s="1">
        <v>45316</v>
      </c>
      <c r="H11942" s="1">
        <v>45323</v>
      </c>
      <c r="I11942" t="s">
        <v>31</v>
      </c>
      <c r="J11942" t="s">
        <v>16</v>
      </c>
      <c r="K11942" s="2">
        <v>1408.22</v>
      </c>
      <c r="L11942" t="s">
        <v>48</v>
      </c>
      <c r="M11942">
        <f>YEAR(Table1[[#This Row],[order_date]])</f>
        <v>2024</v>
      </c>
      <c r="N11942">
        <f>MONTH(Table1[[#This Row],[order_date]])</f>
        <v>1</v>
      </c>
      <c r="O11942" s="3">
        <f>Table1[[#This Row],[sales]]-Table1[[#This Row],[profit]]</f>
        <v>3327.42</v>
      </c>
      <c r="P11942" s="3">
        <f>Table1[[#This Row],[sales]]*Table1[[#This Row],[quantity]]</f>
        <v>14206.920000000002</v>
      </c>
      <c r="Q11942" s="9">
        <f>Table1[[#This Row],[delivery_date]]-Table1[[#This Row],[order_date]]</f>
        <v>7</v>
      </c>
    </row>
    <row r="11943" spans="1:17" x14ac:dyDescent="0.35">
      <c r="A11943" t="s">
        <v>11974</v>
      </c>
      <c r="B11943" t="s">
        <v>41</v>
      </c>
      <c r="C11943" t="s">
        <v>36</v>
      </c>
      <c r="D11943" s="2">
        <v>3521.31</v>
      </c>
      <c r="E11943">
        <v>0.49</v>
      </c>
      <c r="F11943">
        <v>5</v>
      </c>
      <c r="G11943" s="1">
        <v>45185</v>
      </c>
      <c r="H11943" s="1">
        <v>45191</v>
      </c>
      <c r="I11943" t="s">
        <v>31</v>
      </c>
      <c r="J11943" t="s">
        <v>27</v>
      </c>
      <c r="K11943" s="2">
        <v>1007.81</v>
      </c>
      <c r="L11943" t="s">
        <v>28</v>
      </c>
      <c r="M11943">
        <f>YEAR(Table1[[#This Row],[order_date]])</f>
        <v>2023</v>
      </c>
      <c r="N11943">
        <f>MONTH(Table1[[#This Row],[order_date]])</f>
        <v>9</v>
      </c>
      <c r="O11943" s="3">
        <f>Table1[[#This Row],[sales]]-Table1[[#This Row],[profit]]</f>
        <v>2513.5</v>
      </c>
      <c r="P11943" s="3">
        <f>Table1[[#This Row],[sales]]*Table1[[#This Row],[quantity]]</f>
        <v>17606.55</v>
      </c>
      <c r="Q11943" s="9">
        <f>Table1[[#This Row],[delivery_date]]-Table1[[#This Row],[order_date]]</f>
        <v>6</v>
      </c>
    </row>
    <row r="11944" spans="1:17" x14ac:dyDescent="0.35">
      <c r="A11944" t="s">
        <v>11975</v>
      </c>
      <c r="B11944" t="s">
        <v>19</v>
      </c>
      <c r="C11944" t="s">
        <v>14</v>
      </c>
      <c r="D11944" s="2">
        <v>148.81</v>
      </c>
      <c r="E11944">
        <v>0.25</v>
      </c>
      <c r="F11944">
        <v>9</v>
      </c>
      <c r="G11944" s="1">
        <v>45422</v>
      </c>
      <c r="H11944" s="1">
        <v>45424</v>
      </c>
      <c r="I11944" t="s">
        <v>15</v>
      </c>
      <c r="J11944" t="s">
        <v>22</v>
      </c>
      <c r="K11944" s="2">
        <v>12.14</v>
      </c>
      <c r="L11944" t="s">
        <v>23</v>
      </c>
      <c r="M11944">
        <f>YEAR(Table1[[#This Row],[order_date]])</f>
        <v>2024</v>
      </c>
      <c r="N11944">
        <f>MONTH(Table1[[#This Row],[order_date]])</f>
        <v>5</v>
      </c>
      <c r="O11944" s="3">
        <f>Table1[[#This Row],[sales]]-Table1[[#This Row],[profit]]</f>
        <v>136.67000000000002</v>
      </c>
      <c r="P11944" s="3">
        <f>Table1[[#This Row],[sales]]*Table1[[#This Row],[quantity]]</f>
        <v>1339.29</v>
      </c>
      <c r="Q11944" s="9">
        <f>Table1[[#This Row],[delivery_date]]-Table1[[#This Row],[order_date]]</f>
        <v>2</v>
      </c>
    </row>
    <row r="11945" spans="1:17" x14ac:dyDescent="0.35">
      <c r="A11945" t="s">
        <v>11976</v>
      </c>
      <c r="B11945" t="s">
        <v>41</v>
      </c>
      <c r="C11945" t="s">
        <v>14</v>
      </c>
      <c r="D11945" s="2">
        <v>4121.91</v>
      </c>
      <c r="E11945">
        <v>0.49</v>
      </c>
      <c r="F11945">
        <v>9</v>
      </c>
      <c r="G11945" s="1">
        <v>45518</v>
      </c>
      <c r="H11945" s="1">
        <v>45522</v>
      </c>
      <c r="I11945" t="s">
        <v>21</v>
      </c>
      <c r="J11945" t="s">
        <v>27</v>
      </c>
      <c r="K11945" s="2">
        <v>1015.82</v>
      </c>
      <c r="L11945" t="s">
        <v>28</v>
      </c>
      <c r="M11945">
        <f>YEAR(Table1[[#This Row],[order_date]])</f>
        <v>2024</v>
      </c>
      <c r="N11945">
        <f>MONTH(Table1[[#This Row],[order_date]])</f>
        <v>8</v>
      </c>
      <c r="O11945" s="3">
        <f>Table1[[#This Row],[sales]]-Table1[[#This Row],[profit]]</f>
        <v>3106.0899999999997</v>
      </c>
      <c r="P11945" s="3">
        <f>Table1[[#This Row],[sales]]*Table1[[#This Row],[quantity]]</f>
        <v>37097.19</v>
      </c>
      <c r="Q11945" s="9">
        <f>Table1[[#This Row],[delivery_date]]-Table1[[#This Row],[order_date]]</f>
        <v>4</v>
      </c>
    </row>
    <row r="11946" spans="1:17" x14ac:dyDescent="0.35">
      <c r="A11946" t="s">
        <v>11977</v>
      </c>
      <c r="B11946" t="s">
        <v>41</v>
      </c>
      <c r="C11946" t="s">
        <v>14</v>
      </c>
      <c r="D11946" s="2">
        <v>4423.13</v>
      </c>
      <c r="E11946">
        <v>7.0000000000000007E-2</v>
      </c>
      <c r="F11946">
        <v>8</v>
      </c>
      <c r="G11946" s="1">
        <v>45343</v>
      </c>
      <c r="H11946" s="1">
        <v>45344</v>
      </c>
      <c r="I11946" t="s">
        <v>31</v>
      </c>
      <c r="J11946" t="s">
        <v>27</v>
      </c>
      <c r="K11946" s="2">
        <v>953.35</v>
      </c>
      <c r="L11946" t="s">
        <v>28</v>
      </c>
      <c r="M11946">
        <f>YEAR(Table1[[#This Row],[order_date]])</f>
        <v>2024</v>
      </c>
      <c r="N11946">
        <f>MONTH(Table1[[#This Row],[order_date]])</f>
        <v>2</v>
      </c>
      <c r="O11946" s="3">
        <f>Table1[[#This Row],[sales]]-Table1[[#This Row],[profit]]</f>
        <v>3469.78</v>
      </c>
      <c r="P11946" s="3">
        <f>Table1[[#This Row],[sales]]*Table1[[#This Row],[quantity]]</f>
        <v>35385.040000000001</v>
      </c>
      <c r="Q11946" s="9">
        <f>Table1[[#This Row],[delivery_date]]-Table1[[#This Row],[order_date]]</f>
        <v>1</v>
      </c>
    </row>
    <row r="11947" spans="1:17" x14ac:dyDescent="0.35">
      <c r="A11947" t="s">
        <v>11978</v>
      </c>
      <c r="B11947" t="s">
        <v>13</v>
      </c>
      <c r="C11947" t="s">
        <v>36</v>
      </c>
      <c r="D11947" s="2">
        <v>4906.58</v>
      </c>
      <c r="E11947">
        <v>0.42</v>
      </c>
      <c r="F11947">
        <v>6</v>
      </c>
      <c r="G11947" s="1">
        <v>45504</v>
      </c>
      <c r="H11947" s="1">
        <v>45508</v>
      </c>
      <c r="I11947" t="s">
        <v>15</v>
      </c>
      <c r="J11947" t="s">
        <v>27</v>
      </c>
      <c r="K11947" s="2">
        <v>274.12</v>
      </c>
      <c r="L11947" t="s">
        <v>23</v>
      </c>
      <c r="M11947">
        <f>YEAR(Table1[[#This Row],[order_date]])</f>
        <v>2024</v>
      </c>
      <c r="N11947">
        <f>MONTH(Table1[[#This Row],[order_date]])</f>
        <v>7</v>
      </c>
      <c r="O11947" s="3">
        <f>Table1[[#This Row],[sales]]-Table1[[#This Row],[profit]]</f>
        <v>4632.46</v>
      </c>
      <c r="P11947" s="3">
        <f>Table1[[#This Row],[sales]]*Table1[[#This Row],[quantity]]</f>
        <v>29439.48</v>
      </c>
      <c r="Q11947" s="9">
        <f>Table1[[#This Row],[delivery_date]]-Table1[[#This Row],[order_date]]</f>
        <v>4</v>
      </c>
    </row>
    <row r="11948" spans="1:17" x14ac:dyDescent="0.35">
      <c r="A11948" t="s">
        <v>11979</v>
      </c>
      <c r="B11948" t="s">
        <v>41</v>
      </c>
      <c r="C11948" t="s">
        <v>20</v>
      </c>
      <c r="D11948" s="2">
        <v>4212.6499999999996</v>
      </c>
      <c r="E11948">
        <v>0.18</v>
      </c>
      <c r="F11948">
        <v>4</v>
      </c>
      <c r="G11948" s="1">
        <v>45308</v>
      </c>
      <c r="H11948" s="1">
        <v>45311</v>
      </c>
      <c r="I11948" t="s">
        <v>15</v>
      </c>
      <c r="J11948" t="s">
        <v>22</v>
      </c>
      <c r="K11948" s="2">
        <v>1163.5</v>
      </c>
      <c r="L11948" t="s">
        <v>23</v>
      </c>
      <c r="M11948">
        <f>YEAR(Table1[[#This Row],[order_date]])</f>
        <v>2024</v>
      </c>
      <c r="N11948">
        <f>MONTH(Table1[[#This Row],[order_date]])</f>
        <v>1</v>
      </c>
      <c r="O11948" s="3">
        <f>Table1[[#This Row],[sales]]-Table1[[#This Row],[profit]]</f>
        <v>3049.1499999999996</v>
      </c>
      <c r="P11948" s="3">
        <f>Table1[[#This Row],[sales]]*Table1[[#This Row],[quantity]]</f>
        <v>16850.599999999999</v>
      </c>
      <c r="Q11948" s="9">
        <f>Table1[[#This Row],[delivery_date]]-Table1[[#This Row],[order_date]]</f>
        <v>3</v>
      </c>
    </row>
    <row r="11949" spans="1:17" x14ac:dyDescent="0.35">
      <c r="A11949" t="s">
        <v>11980</v>
      </c>
      <c r="B11949" t="s">
        <v>25</v>
      </c>
      <c r="C11949" t="s">
        <v>33</v>
      </c>
      <c r="D11949" s="2">
        <v>2283.38</v>
      </c>
      <c r="E11949">
        <v>0.18</v>
      </c>
      <c r="F11949">
        <v>2</v>
      </c>
      <c r="G11949" s="1">
        <v>45336</v>
      </c>
      <c r="H11949" s="1">
        <v>45341</v>
      </c>
      <c r="I11949" t="s">
        <v>31</v>
      </c>
      <c r="J11949" t="s">
        <v>22</v>
      </c>
      <c r="K11949" s="2">
        <v>396.83</v>
      </c>
      <c r="L11949" t="s">
        <v>39</v>
      </c>
      <c r="M11949">
        <f>YEAR(Table1[[#This Row],[order_date]])</f>
        <v>2024</v>
      </c>
      <c r="N11949">
        <f>MONTH(Table1[[#This Row],[order_date]])</f>
        <v>2</v>
      </c>
      <c r="O11949" s="3">
        <f>Table1[[#This Row],[sales]]-Table1[[#This Row],[profit]]</f>
        <v>1886.5500000000002</v>
      </c>
      <c r="P11949" s="3">
        <f>Table1[[#This Row],[sales]]*Table1[[#This Row],[quantity]]</f>
        <v>4566.76</v>
      </c>
      <c r="Q11949" s="9">
        <f>Table1[[#This Row],[delivery_date]]-Table1[[#This Row],[order_date]]</f>
        <v>5</v>
      </c>
    </row>
    <row r="11950" spans="1:17" x14ac:dyDescent="0.35">
      <c r="A11950" t="s">
        <v>11981</v>
      </c>
      <c r="B11950" t="s">
        <v>25</v>
      </c>
      <c r="C11950" t="s">
        <v>33</v>
      </c>
      <c r="D11950" s="2">
        <v>3474.38</v>
      </c>
      <c r="E11950">
        <v>0.13</v>
      </c>
      <c r="F11950">
        <v>3</v>
      </c>
      <c r="G11950" s="1">
        <v>45537</v>
      </c>
      <c r="H11950" s="1">
        <v>45538</v>
      </c>
      <c r="I11950" t="s">
        <v>15</v>
      </c>
      <c r="J11950" t="s">
        <v>22</v>
      </c>
      <c r="K11950" s="2">
        <v>844.65</v>
      </c>
      <c r="L11950" t="s">
        <v>17</v>
      </c>
      <c r="M11950">
        <f>YEAR(Table1[[#This Row],[order_date]])</f>
        <v>2024</v>
      </c>
      <c r="N11950">
        <f>MONTH(Table1[[#This Row],[order_date]])</f>
        <v>9</v>
      </c>
      <c r="O11950" s="3">
        <f>Table1[[#This Row],[sales]]-Table1[[#This Row],[profit]]</f>
        <v>2629.73</v>
      </c>
      <c r="P11950" s="3">
        <f>Table1[[#This Row],[sales]]*Table1[[#This Row],[quantity]]</f>
        <v>10423.14</v>
      </c>
      <c r="Q11950" s="9">
        <f>Table1[[#This Row],[delivery_date]]-Table1[[#This Row],[order_date]]</f>
        <v>1</v>
      </c>
    </row>
    <row r="11951" spans="1:17" x14ac:dyDescent="0.35">
      <c r="A11951" t="s">
        <v>11982</v>
      </c>
      <c r="B11951" t="s">
        <v>25</v>
      </c>
      <c r="C11951" t="s">
        <v>14</v>
      </c>
      <c r="D11951" s="2">
        <v>2477.13</v>
      </c>
      <c r="E11951">
        <v>0.09</v>
      </c>
      <c r="F11951">
        <v>9</v>
      </c>
      <c r="G11951" s="1">
        <v>45210</v>
      </c>
      <c r="H11951" s="1">
        <v>45214</v>
      </c>
      <c r="I11951" t="s">
        <v>15</v>
      </c>
      <c r="J11951" t="s">
        <v>27</v>
      </c>
      <c r="K11951" s="2">
        <v>465.18</v>
      </c>
      <c r="L11951" t="s">
        <v>48</v>
      </c>
      <c r="M11951">
        <f>YEAR(Table1[[#This Row],[order_date]])</f>
        <v>2023</v>
      </c>
      <c r="N11951">
        <f>MONTH(Table1[[#This Row],[order_date]])</f>
        <v>10</v>
      </c>
      <c r="O11951" s="3">
        <f>Table1[[#This Row],[sales]]-Table1[[#This Row],[profit]]</f>
        <v>2011.95</v>
      </c>
      <c r="P11951" s="3">
        <f>Table1[[#This Row],[sales]]*Table1[[#This Row],[quantity]]</f>
        <v>22294.170000000002</v>
      </c>
      <c r="Q11951" s="9">
        <f>Table1[[#This Row],[delivery_date]]-Table1[[#This Row],[order_date]]</f>
        <v>4</v>
      </c>
    </row>
    <row r="11952" spans="1:17" x14ac:dyDescent="0.35">
      <c r="A11952" t="s">
        <v>11983</v>
      </c>
      <c r="B11952" t="s">
        <v>13</v>
      </c>
      <c r="C11952" t="s">
        <v>20</v>
      </c>
      <c r="D11952" s="2">
        <v>1829.79</v>
      </c>
      <c r="E11952">
        <v>0.22</v>
      </c>
      <c r="F11952">
        <v>1</v>
      </c>
      <c r="G11952" s="1">
        <v>45097</v>
      </c>
      <c r="H11952" s="1">
        <v>45104</v>
      </c>
      <c r="I11952" t="s">
        <v>21</v>
      </c>
      <c r="J11952" t="s">
        <v>16</v>
      </c>
      <c r="K11952" s="2">
        <v>241.59</v>
      </c>
      <c r="L11952" t="s">
        <v>34</v>
      </c>
      <c r="M11952">
        <f>YEAR(Table1[[#This Row],[order_date]])</f>
        <v>2023</v>
      </c>
      <c r="N11952">
        <f>MONTH(Table1[[#This Row],[order_date]])</f>
        <v>6</v>
      </c>
      <c r="O11952" s="3">
        <f>Table1[[#This Row],[sales]]-Table1[[#This Row],[profit]]</f>
        <v>1588.2</v>
      </c>
      <c r="P11952" s="3">
        <f>Table1[[#This Row],[sales]]*Table1[[#This Row],[quantity]]</f>
        <v>1829.79</v>
      </c>
      <c r="Q11952" s="9">
        <f>Table1[[#This Row],[delivery_date]]-Table1[[#This Row],[order_date]]</f>
        <v>7</v>
      </c>
    </row>
    <row r="11953" spans="1:17" x14ac:dyDescent="0.35">
      <c r="A11953" t="s">
        <v>11984</v>
      </c>
      <c r="B11953" t="s">
        <v>25</v>
      </c>
      <c r="C11953" t="s">
        <v>20</v>
      </c>
      <c r="D11953" s="2">
        <v>3169.49</v>
      </c>
      <c r="E11953">
        <v>0.49</v>
      </c>
      <c r="F11953">
        <v>7</v>
      </c>
      <c r="G11953" s="1">
        <v>45513</v>
      </c>
      <c r="H11953" s="1">
        <v>45518</v>
      </c>
      <c r="I11953" t="s">
        <v>31</v>
      </c>
      <c r="J11953" t="s">
        <v>16</v>
      </c>
      <c r="K11953" s="2">
        <v>544.99</v>
      </c>
      <c r="L11953" t="s">
        <v>23</v>
      </c>
      <c r="M11953">
        <f>YEAR(Table1[[#This Row],[order_date]])</f>
        <v>2024</v>
      </c>
      <c r="N11953">
        <f>MONTH(Table1[[#This Row],[order_date]])</f>
        <v>8</v>
      </c>
      <c r="O11953" s="3">
        <f>Table1[[#This Row],[sales]]-Table1[[#This Row],[profit]]</f>
        <v>2624.5</v>
      </c>
      <c r="P11953" s="3">
        <f>Table1[[#This Row],[sales]]*Table1[[#This Row],[quantity]]</f>
        <v>22186.43</v>
      </c>
      <c r="Q11953" s="9">
        <f>Table1[[#This Row],[delivery_date]]-Table1[[#This Row],[order_date]]</f>
        <v>5</v>
      </c>
    </row>
    <row r="11954" spans="1:17" x14ac:dyDescent="0.35">
      <c r="A11954" t="s">
        <v>11985</v>
      </c>
      <c r="B11954" t="s">
        <v>13</v>
      </c>
      <c r="C11954" t="s">
        <v>26</v>
      </c>
      <c r="D11954" s="2">
        <v>3872.18</v>
      </c>
      <c r="E11954">
        <v>0.16</v>
      </c>
      <c r="F11954">
        <v>6</v>
      </c>
      <c r="G11954" s="1">
        <v>45548</v>
      </c>
      <c r="H11954" s="1">
        <v>45554</v>
      </c>
      <c r="I11954" t="s">
        <v>31</v>
      </c>
      <c r="J11954" t="s">
        <v>22</v>
      </c>
      <c r="K11954" s="2">
        <v>997.89</v>
      </c>
      <c r="L11954" t="s">
        <v>39</v>
      </c>
      <c r="M11954">
        <f>YEAR(Table1[[#This Row],[order_date]])</f>
        <v>2024</v>
      </c>
      <c r="N11954">
        <f>MONTH(Table1[[#This Row],[order_date]])</f>
        <v>9</v>
      </c>
      <c r="O11954" s="3">
        <f>Table1[[#This Row],[sales]]-Table1[[#This Row],[profit]]</f>
        <v>2874.29</v>
      </c>
      <c r="P11954" s="3">
        <f>Table1[[#This Row],[sales]]*Table1[[#This Row],[quantity]]</f>
        <v>23233.079999999998</v>
      </c>
      <c r="Q11954" s="9">
        <f>Table1[[#This Row],[delivery_date]]-Table1[[#This Row],[order_date]]</f>
        <v>6</v>
      </c>
    </row>
    <row r="11955" spans="1:17" x14ac:dyDescent="0.35">
      <c r="A11955" t="s">
        <v>11986</v>
      </c>
      <c r="B11955" t="s">
        <v>13</v>
      </c>
      <c r="C11955" t="s">
        <v>26</v>
      </c>
      <c r="D11955" s="2">
        <v>3215.91</v>
      </c>
      <c r="E11955">
        <v>0.23</v>
      </c>
      <c r="F11955">
        <v>2</v>
      </c>
      <c r="G11955" s="1">
        <v>45654</v>
      </c>
      <c r="H11955" s="1">
        <v>45661</v>
      </c>
      <c r="I11955" t="s">
        <v>21</v>
      </c>
      <c r="J11955" t="s">
        <v>16</v>
      </c>
      <c r="K11955" s="2">
        <v>328.33</v>
      </c>
      <c r="L11955" t="s">
        <v>17</v>
      </c>
      <c r="M11955">
        <f>YEAR(Table1[[#This Row],[order_date]])</f>
        <v>2024</v>
      </c>
      <c r="N11955">
        <f>MONTH(Table1[[#This Row],[order_date]])</f>
        <v>12</v>
      </c>
      <c r="O11955" s="3">
        <f>Table1[[#This Row],[sales]]-Table1[[#This Row],[profit]]</f>
        <v>2887.58</v>
      </c>
      <c r="P11955" s="3">
        <f>Table1[[#This Row],[sales]]*Table1[[#This Row],[quantity]]</f>
        <v>6431.82</v>
      </c>
      <c r="Q11955" s="9">
        <f>Table1[[#This Row],[delivery_date]]-Table1[[#This Row],[order_date]]</f>
        <v>7</v>
      </c>
    </row>
    <row r="11956" spans="1:17" x14ac:dyDescent="0.35">
      <c r="A11956" t="s">
        <v>11987</v>
      </c>
      <c r="B11956" t="s">
        <v>25</v>
      </c>
      <c r="C11956" t="s">
        <v>36</v>
      </c>
      <c r="D11956" s="2">
        <v>4150.2299999999996</v>
      </c>
      <c r="E11956">
        <v>0.11</v>
      </c>
      <c r="F11956">
        <v>5</v>
      </c>
      <c r="G11956" s="1">
        <v>45454</v>
      </c>
      <c r="H11956" s="1">
        <v>45457</v>
      </c>
      <c r="I11956" t="s">
        <v>15</v>
      </c>
      <c r="J11956" t="s">
        <v>16</v>
      </c>
      <c r="K11956" s="2">
        <v>780.06</v>
      </c>
      <c r="L11956" t="s">
        <v>34</v>
      </c>
      <c r="M11956">
        <f>YEAR(Table1[[#This Row],[order_date]])</f>
        <v>2024</v>
      </c>
      <c r="N11956">
        <f>MONTH(Table1[[#This Row],[order_date]])</f>
        <v>6</v>
      </c>
      <c r="O11956" s="3">
        <f>Table1[[#This Row],[sales]]-Table1[[#This Row],[profit]]</f>
        <v>3370.1699999999996</v>
      </c>
      <c r="P11956" s="3">
        <f>Table1[[#This Row],[sales]]*Table1[[#This Row],[quantity]]</f>
        <v>20751.149999999998</v>
      </c>
      <c r="Q11956" s="9">
        <f>Table1[[#This Row],[delivery_date]]-Table1[[#This Row],[order_date]]</f>
        <v>3</v>
      </c>
    </row>
    <row r="11957" spans="1:17" x14ac:dyDescent="0.35">
      <c r="A11957" t="s">
        <v>11988</v>
      </c>
      <c r="B11957" t="s">
        <v>41</v>
      </c>
      <c r="C11957" t="s">
        <v>26</v>
      </c>
      <c r="D11957" s="2">
        <v>964.24</v>
      </c>
      <c r="E11957">
        <v>0.17</v>
      </c>
      <c r="F11957">
        <v>2</v>
      </c>
      <c r="G11957" s="1">
        <v>45015</v>
      </c>
      <c r="H11957" s="1">
        <v>45018</v>
      </c>
      <c r="I11957" t="s">
        <v>31</v>
      </c>
      <c r="J11957" t="s">
        <v>22</v>
      </c>
      <c r="K11957" s="2">
        <v>199.07</v>
      </c>
      <c r="L11957" t="s">
        <v>28</v>
      </c>
      <c r="M11957">
        <f>YEAR(Table1[[#This Row],[order_date]])</f>
        <v>2023</v>
      </c>
      <c r="N11957">
        <f>MONTH(Table1[[#This Row],[order_date]])</f>
        <v>3</v>
      </c>
      <c r="O11957" s="3">
        <f>Table1[[#This Row],[sales]]-Table1[[#This Row],[profit]]</f>
        <v>765.17000000000007</v>
      </c>
      <c r="P11957" s="3">
        <f>Table1[[#This Row],[sales]]*Table1[[#This Row],[quantity]]</f>
        <v>1928.48</v>
      </c>
      <c r="Q11957" s="9">
        <f>Table1[[#This Row],[delivery_date]]-Table1[[#This Row],[order_date]]</f>
        <v>3</v>
      </c>
    </row>
    <row r="11958" spans="1:17" x14ac:dyDescent="0.35">
      <c r="A11958" t="s">
        <v>11989</v>
      </c>
      <c r="B11958" t="s">
        <v>19</v>
      </c>
      <c r="C11958" t="s">
        <v>36</v>
      </c>
      <c r="D11958" s="2">
        <v>1931.1</v>
      </c>
      <c r="E11958">
        <v>0.03</v>
      </c>
      <c r="F11958">
        <v>9</v>
      </c>
      <c r="G11958" s="1">
        <v>45113</v>
      </c>
      <c r="H11958" s="1">
        <v>45119</v>
      </c>
      <c r="I11958" t="s">
        <v>31</v>
      </c>
      <c r="J11958" t="s">
        <v>22</v>
      </c>
      <c r="K11958" s="2">
        <v>379.43</v>
      </c>
      <c r="L11958" t="s">
        <v>39</v>
      </c>
      <c r="M11958">
        <f>YEAR(Table1[[#This Row],[order_date]])</f>
        <v>2023</v>
      </c>
      <c r="N11958">
        <f>MONTH(Table1[[#This Row],[order_date]])</f>
        <v>7</v>
      </c>
      <c r="O11958" s="3">
        <f>Table1[[#This Row],[sales]]-Table1[[#This Row],[profit]]</f>
        <v>1551.6699999999998</v>
      </c>
      <c r="P11958" s="3">
        <f>Table1[[#This Row],[sales]]*Table1[[#This Row],[quantity]]</f>
        <v>17379.899999999998</v>
      </c>
      <c r="Q11958" s="9">
        <f>Table1[[#This Row],[delivery_date]]-Table1[[#This Row],[order_date]]</f>
        <v>6</v>
      </c>
    </row>
    <row r="11959" spans="1:17" x14ac:dyDescent="0.35">
      <c r="A11959" t="s">
        <v>11990</v>
      </c>
      <c r="B11959" t="s">
        <v>13</v>
      </c>
      <c r="C11959" t="s">
        <v>33</v>
      </c>
      <c r="D11959" s="2">
        <v>1631.67</v>
      </c>
      <c r="E11959">
        <v>0.48</v>
      </c>
      <c r="F11959">
        <v>5</v>
      </c>
      <c r="G11959" s="1">
        <v>45285</v>
      </c>
      <c r="H11959" s="1">
        <v>45286</v>
      </c>
      <c r="I11959" t="s">
        <v>31</v>
      </c>
      <c r="J11959" t="s">
        <v>27</v>
      </c>
      <c r="K11959" s="2">
        <v>242.54</v>
      </c>
      <c r="L11959" t="s">
        <v>23</v>
      </c>
      <c r="M11959">
        <f>YEAR(Table1[[#This Row],[order_date]])</f>
        <v>2023</v>
      </c>
      <c r="N11959">
        <f>MONTH(Table1[[#This Row],[order_date]])</f>
        <v>12</v>
      </c>
      <c r="O11959" s="3">
        <f>Table1[[#This Row],[sales]]-Table1[[#This Row],[profit]]</f>
        <v>1389.13</v>
      </c>
      <c r="P11959" s="3">
        <f>Table1[[#This Row],[sales]]*Table1[[#This Row],[quantity]]</f>
        <v>8158.35</v>
      </c>
      <c r="Q11959" s="9">
        <f>Table1[[#This Row],[delivery_date]]-Table1[[#This Row],[order_date]]</f>
        <v>1</v>
      </c>
    </row>
    <row r="11960" spans="1:17" x14ac:dyDescent="0.35">
      <c r="A11960" t="s">
        <v>11991</v>
      </c>
      <c r="B11960" t="s">
        <v>25</v>
      </c>
      <c r="C11960" t="s">
        <v>14</v>
      </c>
      <c r="D11960" s="2">
        <v>1051.22</v>
      </c>
      <c r="E11960">
        <v>0.25</v>
      </c>
      <c r="F11960">
        <v>6</v>
      </c>
      <c r="G11960" s="1">
        <v>45217</v>
      </c>
      <c r="H11960" s="1">
        <v>45223</v>
      </c>
      <c r="I11960" t="s">
        <v>31</v>
      </c>
      <c r="J11960" t="s">
        <v>27</v>
      </c>
      <c r="K11960" s="2">
        <v>95.86</v>
      </c>
      <c r="L11960" t="s">
        <v>17</v>
      </c>
      <c r="M11960">
        <f>YEAR(Table1[[#This Row],[order_date]])</f>
        <v>2023</v>
      </c>
      <c r="N11960">
        <f>MONTH(Table1[[#This Row],[order_date]])</f>
        <v>10</v>
      </c>
      <c r="O11960" s="3">
        <f>Table1[[#This Row],[sales]]-Table1[[#This Row],[profit]]</f>
        <v>955.36</v>
      </c>
      <c r="P11960" s="3">
        <f>Table1[[#This Row],[sales]]*Table1[[#This Row],[quantity]]</f>
        <v>6307.32</v>
      </c>
      <c r="Q11960" s="9">
        <f>Table1[[#This Row],[delivery_date]]-Table1[[#This Row],[order_date]]</f>
        <v>6</v>
      </c>
    </row>
    <row r="11961" spans="1:17" x14ac:dyDescent="0.35">
      <c r="A11961" t="s">
        <v>11992</v>
      </c>
      <c r="B11961" t="s">
        <v>13</v>
      </c>
      <c r="C11961" t="s">
        <v>20</v>
      </c>
      <c r="D11961" s="2">
        <v>2271.5500000000002</v>
      </c>
      <c r="E11961">
        <v>0.37</v>
      </c>
      <c r="F11961">
        <v>4</v>
      </c>
      <c r="G11961" s="1">
        <v>45143</v>
      </c>
      <c r="H11961" s="1">
        <v>45144</v>
      </c>
      <c r="I11961" t="s">
        <v>15</v>
      </c>
      <c r="J11961" t="s">
        <v>22</v>
      </c>
      <c r="K11961" s="2">
        <v>262.08999999999997</v>
      </c>
      <c r="L11961" t="s">
        <v>28</v>
      </c>
      <c r="M11961">
        <f>YEAR(Table1[[#This Row],[order_date]])</f>
        <v>2023</v>
      </c>
      <c r="N11961">
        <f>MONTH(Table1[[#This Row],[order_date]])</f>
        <v>8</v>
      </c>
      <c r="O11961" s="3">
        <f>Table1[[#This Row],[sales]]-Table1[[#This Row],[profit]]</f>
        <v>2009.4600000000003</v>
      </c>
      <c r="P11961" s="3">
        <f>Table1[[#This Row],[sales]]*Table1[[#This Row],[quantity]]</f>
        <v>9086.2000000000007</v>
      </c>
      <c r="Q11961" s="9">
        <f>Table1[[#This Row],[delivery_date]]-Table1[[#This Row],[order_date]]</f>
        <v>1</v>
      </c>
    </row>
    <row r="11962" spans="1:17" x14ac:dyDescent="0.35">
      <c r="A11962" t="s">
        <v>11993</v>
      </c>
      <c r="B11962" t="s">
        <v>41</v>
      </c>
      <c r="C11962" t="s">
        <v>33</v>
      </c>
      <c r="D11962" s="2">
        <v>4744.58</v>
      </c>
      <c r="E11962">
        <v>0.26</v>
      </c>
      <c r="F11962">
        <v>1</v>
      </c>
      <c r="G11962" s="1">
        <v>45563</v>
      </c>
      <c r="H11962" s="1">
        <v>45569</v>
      </c>
      <c r="I11962" t="s">
        <v>21</v>
      </c>
      <c r="J11962" t="s">
        <v>16</v>
      </c>
      <c r="K11962" s="2">
        <v>779.58</v>
      </c>
      <c r="L11962" t="s">
        <v>17</v>
      </c>
      <c r="M11962">
        <f>YEAR(Table1[[#This Row],[order_date]])</f>
        <v>2024</v>
      </c>
      <c r="N11962">
        <f>MONTH(Table1[[#This Row],[order_date]])</f>
        <v>9</v>
      </c>
      <c r="O11962" s="3">
        <f>Table1[[#This Row],[sales]]-Table1[[#This Row],[profit]]</f>
        <v>3965</v>
      </c>
      <c r="P11962" s="3">
        <f>Table1[[#This Row],[sales]]*Table1[[#This Row],[quantity]]</f>
        <v>4744.58</v>
      </c>
      <c r="Q11962" s="9">
        <f>Table1[[#This Row],[delivery_date]]-Table1[[#This Row],[order_date]]</f>
        <v>6</v>
      </c>
    </row>
    <row r="11963" spans="1:17" x14ac:dyDescent="0.35">
      <c r="A11963" t="s">
        <v>11994</v>
      </c>
      <c r="B11963" t="s">
        <v>41</v>
      </c>
      <c r="C11963" t="s">
        <v>33</v>
      </c>
      <c r="D11963" s="2">
        <v>2736.24</v>
      </c>
      <c r="E11963">
        <v>0.39</v>
      </c>
      <c r="F11963">
        <v>3</v>
      </c>
      <c r="G11963" s="1">
        <v>45095</v>
      </c>
      <c r="H11963" s="1">
        <v>45097</v>
      </c>
      <c r="I11963" t="s">
        <v>21</v>
      </c>
      <c r="J11963" t="s">
        <v>16</v>
      </c>
      <c r="K11963" s="2">
        <v>278.10000000000002</v>
      </c>
      <c r="L11963" t="s">
        <v>23</v>
      </c>
      <c r="M11963">
        <f>YEAR(Table1[[#This Row],[order_date]])</f>
        <v>2023</v>
      </c>
      <c r="N11963">
        <f>MONTH(Table1[[#This Row],[order_date]])</f>
        <v>6</v>
      </c>
      <c r="O11963" s="3">
        <f>Table1[[#This Row],[sales]]-Table1[[#This Row],[profit]]</f>
        <v>2458.14</v>
      </c>
      <c r="P11963" s="3">
        <f>Table1[[#This Row],[sales]]*Table1[[#This Row],[quantity]]</f>
        <v>8208.7199999999993</v>
      </c>
      <c r="Q11963" s="9">
        <f>Table1[[#This Row],[delivery_date]]-Table1[[#This Row],[order_date]]</f>
        <v>2</v>
      </c>
    </row>
    <row r="11964" spans="1:17" x14ac:dyDescent="0.35">
      <c r="A11964" t="s">
        <v>11995</v>
      </c>
      <c r="B11964" t="s">
        <v>25</v>
      </c>
      <c r="C11964" t="s">
        <v>36</v>
      </c>
      <c r="D11964" s="2">
        <v>1503.38</v>
      </c>
      <c r="E11964">
        <v>0.27</v>
      </c>
      <c r="F11964">
        <v>5</v>
      </c>
      <c r="G11964" s="1">
        <v>45299</v>
      </c>
      <c r="H11964" s="1">
        <v>45302</v>
      </c>
      <c r="I11964" t="s">
        <v>21</v>
      </c>
      <c r="J11964" t="s">
        <v>16</v>
      </c>
      <c r="K11964" s="2">
        <v>349.26</v>
      </c>
      <c r="L11964" t="s">
        <v>23</v>
      </c>
      <c r="M11964">
        <f>YEAR(Table1[[#This Row],[order_date]])</f>
        <v>2024</v>
      </c>
      <c r="N11964">
        <f>MONTH(Table1[[#This Row],[order_date]])</f>
        <v>1</v>
      </c>
      <c r="O11964" s="3">
        <f>Table1[[#This Row],[sales]]-Table1[[#This Row],[profit]]</f>
        <v>1154.1200000000001</v>
      </c>
      <c r="P11964" s="3">
        <f>Table1[[#This Row],[sales]]*Table1[[#This Row],[quantity]]</f>
        <v>7516.9000000000005</v>
      </c>
      <c r="Q11964" s="9">
        <f>Table1[[#This Row],[delivery_date]]-Table1[[#This Row],[order_date]]</f>
        <v>3</v>
      </c>
    </row>
    <row r="11965" spans="1:17" x14ac:dyDescent="0.35">
      <c r="A11965" t="s">
        <v>11996</v>
      </c>
      <c r="B11965" t="s">
        <v>13</v>
      </c>
      <c r="C11965" t="s">
        <v>14</v>
      </c>
      <c r="D11965" s="2">
        <v>1834.9</v>
      </c>
      <c r="E11965">
        <v>0.35</v>
      </c>
      <c r="F11965">
        <v>3</v>
      </c>
      <c r="G11965" s="1">
        <v>45413</v>
      </c>
      <c r="H11965" s="1">
        <v>45419</v>
      </c>
      <c r="I11965" t="s">
        <v>15</v>
      </c>
      <c r="J11965" t="s">
        <v>22</v>
      </c>
      <c r="K11965" s="2">
        <v>219.36</v>
      </c>
      <c r="L11965" t="s">
        <v>23</v>
      </c>
      <c r="M11965">
        <f>YEAR(Table1[[#This Row],[order_date]])</f>
        <v>2024</v>
      </c>
      <c r="N11965">
        <f>MONTH(Table1[[#This Row],[order_date]])</f>
        <v>5</v>
      </c>
      <c r="O11965" s="3">
        <f>Table1[[#This Row],[sales]]-Table1[[#This Row],[profit]]</f>
        <v>1615.54</v>
      </c>
      <c r="P11965" s="3">
        <f>Table1[[#This Row],[sales]]*Table1[[#This Row],[quantity]]</f>
        <v>5504.7000000000007</v>
      </c>
      <c r="Q11965" s="9">
        <f>Table1[[#This Row],[delivery_date]]-Table1[[#This Row],[order_date]]</f>
        <v>6</v>
      </c>
    </row>
    <row r="11966" spans="1:17" x14ac:dyDescent="0.35">
      <c r="A11966" t="s">
        <v>11997</v>
      </c>
      <c r="B11966" t="s">
        <v>19</v>
      </c>
      <c r="C11966" t="s">
        <v>36</v>
      </c>
      <c r="D11966" s="2">
        <v>3104.07</v>
      </c>
      <c r="E11966">
        <v>0.34</v>
      </c>
      <c r="F11966">
        <v>8</v>
      </c>
      <c r="G11966" s="1">
        <v>45291</v>
      </c>
      <c r="H11966" s="1">
        <v>45293</v>
      </c>
      <c r="I11966" t="s">
        <v>15</v>
      </c>
      <c r="J11966" t="s">
        <v>27</v>
      </c>
      <c r="K11966" s="2">
        <v>308.55</v>
      </c>
      <c r="L11966" t="s">
        <v>34</v>
      </c>
      <c r="M11966">
        <f>YEAR(Table1[[#This Row],[order_date]])</f>
        <v>2023</v>
      </c>
      <c r="N11966">
        <f>MONTH(Table1[[#This Row],[order_date]])</f>
        <v>12</v>
      </c>
      <c r="O11966" s="3">
        <f>Table1[[#This Row],[sales]]-Table1[[#This Row],[profit]]</f>
        <v>2795.52</v>
      </c>
      <c r="P11966" s="3">
        <f>Table1[[#This Row],[sales]]*Table1[[#This Row],[quantity]]</f>
        <v>24832.560000000001</v>
      </c>
      <c r="Q11966" s="9">
        <f>Table1[[#This Row],[delivery_date]]-Table1[[#This Row],[order_date]]</f>
        <v>2</v>
      </c>
    </row>
    <row r="11967" spans="1:17" x14ac:dyDescent="0.35">
      <c r="A11967" t="s">
        <v>11998</v>
      </c>
      <c r="B11967" t="s">
        <v>19</v>
      </c>
      <c r="C11967" t="s">
        <v>33</v>
      </c>
      <c r="D11967" s="2">
        <v>1828.46</v>
      </c>
      <c r="E11967">
        <v>0.27</v>
      </c>
      <c r="F11967">
        <v>2</v>
      </c>
      <c r="G11967" s="1">
        <v>45279</v>
      </c>
      <c r="H11967" s="1">
        <v>45284</v>
      </c>
      <c r="I11967" t="s">
        <v>31</v>
      </c>
      <c r="J11967" t="s">
        <v>16</v>
      </c>
      <c r="K11967" s="2">
        <v>254.01</v>
      </c>
      <c r="L11967" t="s">
        <v>28</v>
      </c>
      <c r="M11967">
        <f>YEAR(Table1[[#This Row],[order_date]])</f>
        <v>2023</v>
      </c>
      <c r="N11967">
        <f>MONTH(Table1[[#This Row],[order_date]])</f>
        <v>12</v>
      </c>
      <c r="O11967" s="3">
        <f>Table1[[#This Row],[sales]]-Table1[[#This Row],[profit]]</f>
        <v>1574.45</v>
      </c>
      <c r="P11967" s="3">
        <f>Table1[[#This Row],[sales]]*Table1[[#This Row],[quantity]]</f>
        <v>3656.92</v>
      </c>
      <c r="Q11967" s="9">
        <f>Table1[[#This Row],[delivery_date]]-Table1[[#This Row],[order_date]]</f>
        <v>5</v>
      </c>
    </row>
    <row r="11968" spans="1:17" x14ac:dyDescent="0.35">
      <c r="A11968" t="s">
        <v>11999</v>
      </c>
      <c r="B11968" t="s">
        <v>13</v>
      </c>
      <c r="C11968" t="s">
        <v>20</v>
      </c>
      <c r="D11968" s="2">
        <v>2737.9</v>
      </c>
      <c r="E11968">
        <v>0.12</v>
      </c>
      <c r="F11968">
        <v>2</v>
      </c>
      <c r="G11968" s="1">
        <v>45332</v>
      </c>
      <c r="H11968" s="1">
        <v>45333</v>
      </c>
      <c r="I11968" t="s">
        <v>15</v>
      </c>
      <c r="J11968" t="s">
        <v>27</v>
      </c>
      <c r="K11968" s="2">
        <v>291.41000000000003</v>
      </c>
      <c r="L11968" t="s">
        <v>48</v>
      </c>
      <c r="M11968">
        <f>YEAR(Table1[[#This Row],[order_date]])</f>
        <v>2024</v>
      </c>
      <c r="N11968">
        <f>MONTH(Table1[[#This Row],[order_date]])</f>
        <v>2</v>
      </c>
      <c r="O11968" s="3">
        <f>Table1[[#This Row],[sales]]-Table1[[#This Row],[profit]]</f>
        <v>2446.4900000000002</v>
      </c>
      <c r="P11968" s="3">
        <f>Table1[[#This Row],[sales]]*Table1[[#This Row],[quantity]]</f>
        <v>5475.8</v>
      </c>
      <c r="Q11968" s="9">
        <f>Table1[[#This Row],[delivery_date]]-Table1[[#This Row],[order_date]]</f>
        <v>1</v>
      </c>
    </row>
    <row r="11969" spans="1:17" x14ac:dyDescent="0.35">
      <c r="A11969" t="s">
        <v>12000</v>
      </c>
      <c r="B11969" t="s">
        <v>13</v>
      </c>
      <c r="C11969" t="s">
        <v>26</v>
      </c>
      <c r="D11969" s="2">
        <v>1443.38</v>
      </c>
      <c r="E11969">
        <v>0.11</v>
      </c>
      <c r="F11969">
        <v>1</v>
      </c>
      <c r="G11969" s="1">
        <v>45512</v>
      </c>
      <c r="H11969" s="1">
        <v>45514</v>
      </c>
      <c r="I11969" t="s">
        <v>21</v>
      </c>
      <c r="J11969" t="s">
        <v>27</v>
      </c>
      <c r="K11969" s="2">
        <v>326.64</v>
      </c>
      <c r="L11969" t="s">
        <v>23</v>
      </c>
      <c r="M11969">
        <f>YEAR(Table1[[#This Row],[order_date]])</f>
        <v>2024</v>
      </c>
      <c r="N11969">
        <f>MONTH(Table1[[#This Row],[order_date]])</f>
        <v>8</v>
      </c>
      <c r="O11969" s="3">
        <f>Table1[[#This Row],[sales]]-Table1[[#This Row],[profit]]</f>
        <v>1116.7400000000002</v>
      </c>
      <c r="P11969" s="3">
        <f>Table1[[#This Row],[sales]]*Table1[[#This Row],[quantity]]</f>
        <v>1443.38</v>
      </c>
      <c r="Q11969" s="9">
        <f>Table1[[#This Row],[delivery_date]]-Table1[[#This Row],[order_date]]</f>
        <v>2</v>
      </c>
    </row>
    <row r="11970" spans="1:17" x14ac:dyDescent="0.35">
      <c r="A11970" t="s">
        <v>12001</v>
      </c>
      <c r="B11970" t="s">
        <v>13</v>
      </c>
      <c r="C11970" t="s">
        <v>36</v>
      </c>
      <c r="D11970" s="2">
        <v>1795.06</v>
      </c>
      <c r="E11970">
        <v>0.44</v>
      </c>
      <c r="F11970">
        <v>1</v>
      </c>
      <c r="G11970" s="1">
        <v>45311</v>
      </c>
      <c r="H11970" s="1">
        <v>45314</v>
      </c>
      <c r="I11970" t="s">
        <v>21</v>
      </c>
      <c r="J11970" t="s">
        <v>16</v>
      </c>
      <c r="K11970" s="2">
        <v>448.17</v>
      </c>
      <c r="L11970" t="s">
        <v>48</v>
      </c>
      <c r="M11970">
        <f>YEAR(Table1[[#This Row],[order_date]])</f>
        <v>2024</v>
      </c>
      <c r="N11970">
        <f>MONTH(Table1[[#This Row],[order_date]])</f>
        <v>1</v>
      </c>
      <c r="O11970" s="3">
        <f>Table1[[#This Row],[sales]]-Table1[[#This Row],[profit]]</f>
        <v>1346.8899999999999</v>
      </c>
      <c r="P11970" s="3">
        <f>Table1[[#This Row],[sales]]*Table1[[#This Row],[quantity]]</f>
        <v>1795.06</v>
      </c>
      <c r="Q11970" s="9">
        <f>Table1[[#This Row],[delivery_date]]-Table1[[#This Row],[order_date]]</f>
        <v>3</v>
      </c>
    </row>
    <row r="11971" spans="1:17" x14ac:dyDescent="0.35">
      <c r="A11971" t="s">
        <v>12002</v>
      </c>
      <c r="B11971" t="s">
        <v>25</v>
      </c>
      <c r="C11971" t="s">
        <v>33</v>
      </c>
      <c r="D11971" s="2">
        <v>3558.07</v>
      </c>
      <c r="E11971">
        <v>0.06</v>
      </c>
      <c r="F11971">
        <v>4</v>
      </c>
      <c r="G11971" s="1">
        <v>44972</v>
      </c>
      <c r="H11971" s="1">
        <v>44979</v>
      </c>
      <c r="I11971" t="s">
        <v>15</v>
      </c>
      <c r="J11971" t="s">
        <v>27</v>
      </c>
      <c r="K11971" s="2">
        <v>551.1</v>
      </c>
      <c r="L11971" t="s">
        <v>48</v>
      </c>
      <c r="M11971">
        <f>YEAR(Table1[[#This Row],[order_date]])</f>
        <v>2023</v>
      </c>
      <c r="N11971">
        <f>MONTH(Table1[[#This Row],[order_date]])</f>
        <v>2</v>
      </c>
      <c r="O11971" s="3">
        <f>Table1[[#This Row],[sales]]-Table1[[#This Row],[profit]]</f>
        <v>3006.9700000000003</v>
      </c>
      <c r="P11971" s="3">
        <f>Table1[[#This Row],[sales]]*Table1[[#This Row],[quantity]]</f>
        <v>14232.28</v>
      </c>
      <c r="Q11971" s="9">
        <f>Table1[[#This Row],[delivery_date]]-Table1[[#This Row],[order_date]]</f>
        <v>7</v>
      </c>
    </row>
    <row r="11972" spans="1:17" x14ac:dyDescent="0.35">
      <c r="A11972" t="s">
        <v>12003</v>
      </c>
      <c r="B11972" t="s">
        <v>41</v>
      </c>
      <c r="C11972" t="s">
        <v>26</v>
      </c>
      <c r="D11972" s="2">
        <v>2964.63</v>
      </c>
      <c r="E11972">
        <v>0.28000000000000003</v>
      </c>
      <c r="F11972">
        <v>8</v>
      </c>
      <c r="G11972" s="1">
        <v>45204</v>
      </c>
      <c r="H11972" s="1">
        <v>45209</v>
      </c>
      <c r="I11972" t="s">
        <v>31</v>
      </c>
      <c r="J11972" t="s">
        <v>27</v>
      </c>
      <c r="K11972" s="2">
        <v>639.41999999999996</v>
      </c>
      <c r="L11972" t="s">
        <v>28</v>
      </c>
      <c r="M11972">
        <f>YEAR(Table1[[#This Row],[order_date]])</f>
        <v>2023</v>
      </c>
      <c r="N11972">
        <f>MONTH(Table1[[#This Row],[order_date]])</f>
        <v>10</v>
      </c>
      <c r="O11972" s="3">
        <f>Table1[[#This Row],[sales]]-Table1[[#This Row],[profit]]</f>
        <v>2325.21</v>
      </c>
      <c r="P11972" s="3">
        <f>Table1[[#This Row],[sales]]*Table1[[#This Row],[quantity]]</f>
        <v>23717.040000000001</v>
      </c>
      <c r="Q11972" s="9">
        <f>Table1[[#This Row],[delivery_date]]-Table1[[#This Row],[order_date]]</f>
        <v>5</v>
      </c>
    </row>
    <row r="11973" spans="1:17" x14ac:dyDescent="0.35">
      <c r="A11973" t="s">
        <v>12004</v>
      </c>
      <c r="B11973" t="s">
        <v>19</v>
      </c>
      <c r="C11973" t="s">
        <v>26</v>
      </c>
      <c r="D11973" s="2">
        <v>558.09</v>
      </c>
      <c r="E11973">
        <v>0.25</v>
      </c>
      <c r="F11973">
        <v>8</v>
      </c>
      <c r="G11973" s="1">
        <v>45214</v>
      </c>
      <c r="H11973" s="1">
        <v>45215</v>
      </c>
      <c r="I11973" t="s">
        <v>21</v>
      </c>
      <c r="J11973" t="s">
        <v>27</v>
      </c>
      <c r="K11973" s="2">
        <v>55.43</v>
      </c>
      <c r="L11973" t="s">
        <v>23</v>
      </c>
      <c r="M11973">
        <f>YEAR(Table1[[#This Row],[order_date]])</f>
        <v>2023</v>
      </c>
      <c r="N11973">
        <f>MONTH(Table1[[#This Row],[order_date]])</f>
        <v>10</v>
      </c>
      <c r="O11973" s="3">
        <f>Table1[[#This Row],[sales]]-Table1[[#This Row],[profit]]</f>
        <v>502.66</v>
      </c>
      <c r="P11973" s="3">
        <f>Table1[[#This Row],[sales]]*Table1[[#This Row],[quantity]]</f>
        <v>4464.72</v>
      </c>
      <c r="Q11973" s="9">
        <f>Table1[[#This Row],[delivery_date]]-Table1[[#This Row],[order_date]]</f>
        <v>1</v>
      </c>
    </row>
    <row r="11974" spans="1:17" x14ac:dyDescent="0.35">
      <c r="A11974" t="s">
        <v>12005</v>
      </c>
      <c r="B11974" t="s">
        <v>25</v>
      </c>
      <c r="C11974" t="s">
        <v>33</v>
      </c>
      <c r="D11974" s="2">
        <v>4868.59</v>
      </c>
      <c r="E11974">
        <v>0.4</v>
      </c>
      <c r="F11974">
        <v>8</v>
      </c>
      <c r="G11974" s="1">
        <v>45653</v>
      </c>
      <c r="H11974" s="1">
        <v>45656</v>
      </c>
      <c r="I11974" t="s">
        <v>15</v>
      </c>
      <c r="J11974" t="s">
        <v>27</v>
      </c>
      <c r="K11974" s="2">
        <v>652.32000000000005</v>
      </c>
      <c r="L11974" t="s">
        <v>17</v>
      </c>
      <c r="M11974">
        <f>YEAR(Table1[[#This Row],[order_date]])</f>
        <v>2024</v>
      </c>
      <c r="N11974">
        <f>MONTH(Table1[[#This Row],[order_date]])</f>
        <v>12</v>
      </c>
      <c r="O11974" s="3">
        <f>Table1[[#This Row],[sales]]-Table1[[#This Row],[profit]]</f>
        <v>4216.2700000000004</v>
      </c>
      <c r="P11974" s="3">
        <f>Table1[[#This Row],[sales]]*Table1[[#This Row],[quantity]]</f>
        <v>38948.720000000001</v>
      </c>
      <c r="Q11974" s="9">
        <f>Table1[[#This Row],[delivery_date]]-Table1[[#This Row],[order_date]]</f>
        <v>3</v>
      </c>
    </row>
    <row r="11975" spans="1:17" x14ac:dyDescent="0.35">
      <c r="A11975" t="s">
        <v>12006</v>
      </c>
      <c r="B11975" t="s">
        <v>13</v>
      </c>
      <c r="C11975" t="s">
        <v>14</v>
      </c>
      <c r="D11975" s="2">
        <v>341.75</v>
      </c>
      <c r="E11975">
        <v>7.0000000000000007E-2</v>
      </c>
      <c r="F11975">
        <v>1</v>
      </c>
      <c r="G11975" s="1">
        <v>45596</v>
      </c>
      <c r="H11975" s="1">
        <v>45600</v>
      </c>
      <c r="I11975" t="s">
        <v>21</v>
      </c>
      <c r="J11975" t="s">
        <v>22</v>
      </c>
      <c r="K11975" s="2">
        <v>30.2</v>
      </c>
      <c r="L11975" t="s">
        <v>48</v>
      </c>
      <c r="M11975">
        <f>YEAR(Table1[[#This Row],[order_date]])</f>
        <v>2024</v>
      </c>
      <c r="N11975">
        <f>MONTH(Table1[[#This Row],[order_date]])</f>
        <v>10</v>
      </c>
      <c r="O11975" s="3">
        <f>Table1[[#This Row],[sales]]-Table1[[#This Row],[profit]]</f>
        <v>311.55</v>
      </c>
      <c r="P11975" s="3">
        <f>Table1[[#This Row],[sales]]*Table1[[#This Row],[quantity]]</f>
        <v>341.75</v>
      </c>
      <c r="Q11975" s="9">
        <f>Table1[[#This Row],[delivery_date]]-Table1[[#This Row],[order_date]]</f>
        <v>4</v>
      </c>
    </row>
    <row r="11976" spans="1:17" x14ac:dyDescent="0.35">
      <c r="A11976" t="s">
        <v>12007</v>
      </c>
      <c r="B11976" t="s">
        <v>13</v>
      </c>
      <c r="C11976" t="s">
        <v>33</v>
      </c>
      <c r="D11976" s="2">
        <v>506.4</v>
      </c>
      <c r="E11976">
        <v>0.34</v>
      </c>
      <c r="F11976">
        <v>1</v>
      </c>
      <c r="G11976" s="1">
        <v>45013</v>
      </c>
      <c r="H11976" s="1">
        <v>45018</v>
      </c>
      <c r="I11976" t="s">
        <v>31</v>
      </c>
      <c r="J11976" t="s">
        <v>27</v>
      </c>
      <c r="K11976" s="2">
        <v>52.06</v>
      </c>
      <c r="L11976" t="s">
        <v>48</v>
      </c>
      <c r="M11976">
        <f>YEAR(Table1[[#This Row],[order_date]])</f>
        <v>2023</v>
      </c>
      <c r="N11976">
        <f>MONTH(Table1[[#This Row],[order_date]])</f>
        <v>3</v>
      </c>
      <c r="O11976" s="3">
        <f>Table1[[#This Row],[sales]]-Table1[[#This Row],[profit]]</f>
        <v>454.34</v>
      </c>
      <c r="P11976" s="3">
        <f>Table1[[#This Row],[sales]]*Table1[[#This Row],[quantity]]</f>
        <v>506.4</v>
      </c>
      <c r="Q11976" s="9">
        <f>Table1[[#This Row],[delivery_date]]-Table1[[#This Row],[order_date]]</f>
        <v>5</v>
      </c>
    </row>
    <row r="11977" spans="1:17" x14ac:dyDescent="0.35">
      <c r="A11977" t="s">
        <v>12008</v>
      </c>
      <c r="B11977" t="s">
        <v>41</v>
      </c>
      <c r="C11977" t="s">
        <v>20</v>
      </c>
      <c r="D11977" s="2">
        <v>3536.79</v>
      </c>
      <c r="E11977">
        <v>0.3</v>
      </c>
      <c r="F11977">
        <v>7</v>
      </c>
      <c r="G11977" s="1">
        <v>45549</v>
      </c>
      <c r="H11977" s="1">
        <v>45554</v>
      </c>
      <c r="I11977" t="s">
        <v>21</v>
      </c>
      <c r="J11977" t="s">
        <v>16</v>
      </c>
      <c r="K11977" s="2">
        <v>595.24</v>
      </c>
      <c r="L11977" t="s">
        <v>39</v>
      </c>
      <c r="M11977">
        <f>YEAR(Table1[[#This Row],[order_date]])</f>
        <v>2024</v>
      </c>
      <c r="N11977">
        <f>MONTH(Table1[[#This Row],[order_date]])</f>
        <v>9</v>
      </c>
      <c r="O11977" s="3">
        <f>Table1[[#This Row],[sales]]-Table1[[#This Row],[profit]]</f>
        <v>2941.55</v>
      </c>
      <c r="P11977" s="3">
        <f>Table1[[#This Row],[sales]]*Table1[[#This Row],[quantity]]</f>
        <v>24757.53</v>
      </c>
      <c r="Q11977" s="9">
        <f>Table1[[#This Row],[delivery_date]]-Table1[[#This Row],[order_date]]</f>
        <v>5</v>
      </c>
    </row>
    <row r="11978" spans="1:17" x14ac:dyDescent="0.35">
      <c r="A11978" t="s">
        <v>12009</v>
      </c>
      <c r="B11978" t="s">
        <v>13</v>
      </c>
      <c r="C11978" t="s">
        <v>26</v>
      </c>
      <c r="D11978" s="2">
        <v>3569.29</v>
      </c>
      <c r="E11978">
        <v>0.35</v>
      </c>
      <c r="F11978">
        <v>7</v>
      </c>
      <c r="G11978" s="1">
        <v>44938</v>
      </c>
      <c r="H11978" s="1">
        <v>44942</v>
      </c>
      <c r="I11978" t="s">
        <v>21</v>
      </c>
      <c r="J11978" t="s">
        <v>27</v>
      </c>
      <c r="K11978" s="2">
        <v>755.93</v>
      </c>
      <c r="L11978" t="s">
        <v>28</v>
      </c>
      <c r="M11978">
        <f>YEAR(Table1[[#This Row],[order_date]])</f>
        <v>2023</v>
      </c>
      <c r="N11978">
        <f>MONTH(Table1[[#This Row],[order_date]])</f>
        <v>1</v>
      </c>
      <c r="O11978" s="3">
        <f>Table1[[#This Row],[sales]]-Table1[[#This Row],[profit]]</f>
        <v>2813.36</v>
      </c>
      <c r="P11978" s="3">
        <f>Table1[[#This Row],[sales]]*Table1[[#This Row],[quantity]]</f>
        <v>24985.03</v>
      </c>
      <c r="Q11978" s="9">
        <f>Table1[[#This Row],[delivery_date]]-Table1[[#This Row],[order_date]]</f>
        <v>4</v>
      </c>
    </row>
    <row r="11979" spans="1:17" x14ac:dyDescent="0.35">
      <c r="A11979" t="s">
        <v>12010</v>
      </c>
      <c r="B11979" t="s">
        <v>25</v>
      </c>
      <c r="C11979" t="s">
        <v>20</v>
      </c>
      <c r="D11979" s="2">
        <v>192.78</v>
      </c>
      <c r="E11979">
        <v>0.31</v>
      </c>
      <c r="F11979">
        <v>5</v>
      </c>
      <c r="G11979" s="1">
        <v>45265</v>
      </c>
      <c r="H11979" s="1">
        <v>45266</v>
      </c>
      <c r="I11979" t="s">
        <v>15</v>
      </c>
      <c r="J11979" t="s">
        <v>22</v>
      </c>
      <c r="K11979" s="2">
        <v>16.55</v>
      </c>
      <c r="L11979" t="s">
        <v>39</v>
      </c>
      <c r="M11979">
        <f>YEAR(Table1[[#This Row],[order_date]])</f>
        <v>2023</v>
      </c>
      <c r="N11979">
        <f>MONTH(Table1[[#This Row],[order_date]])</f>
        <v>12</v>
      </c>
      <c r="O11979" s="3">
        <f>Table1[[#This Row],[sales]]-Table1[[#This Row],[profit]]</f>
        <v>176.23</v>
      </c>
      <c r="P11979" s="3">
        <f>Table1[[#This Row],[sales]]*Table1[[#This Row],[quantity]]</f>
        <v>963.9</v>
      </c>
      <c r="Q11979" s="9">
        <f>Table1[[#This Row],[delivery_date]]-Table1[[#This Row],[order_date]]</f>
        <v>1</v>
      </c>
    </row>
    <row r="11980" spans="1:17" x14ac:dyDescent="0.35">
      <c r="A11980" t="s">
        <v>12011</v>
      </c>
      <c r="B11980" t="s">
        <v>25</v>
      </c>
      <c r="C11980" t="s">
        <v>36</v>
      </c>
      <c r="D11980" s="2">
        <v>3249.49</v>
      </c>
      <c r="E11980">
        <v>0.28000000000000003</v>
      </c>
      <c r="F11980">
        <v>8</v>
      </c>
      <c r="G11980" s="1">
        <v>45381</v>
      </c>
      <c r="H11980" s="1">
        <v>45388</v>
      </c>
      <c r="I11980" t="s">
        <v>21</v>
      </c>
      <c r="J11980" t="s">
        <v>16</v>
      </c>
      <c r="K11980" s="2">
        <v>592.23</v>
      </c>
      <c r="L11980" t="s">
        <v>34</v>
      </c>
      <c r="M11980">
        <f>YEAR(Table1[[#This Row],[order_date]])</f>
        <v>2024</v>
      </c>
      <c r="N11980">
        <f>MONTH(Table1[[#This Row],[order_date]])</f>
        <v>3</v>
      </c>
      <c r="O11980" s="3">
        <f>Table1[[#This Row],[sales]]-Table1[[#This Row],[profit]]</f>
        <v>2657.2599999999998</v>
      </c>
      <c r="P11980" s="3">
        <f>Table1[[#This Row],[sales]]*Table1[[#This Row],[quantity]]</f>
        <v>25995.919999999998</v>
      </c>
      <c r="Q11980" s="9">
        <f>Table1[[#This Row],[delivery_date]]-Table1[[#This Row],[order_date]]</f>
        <v>7</v>
      </c>
    </row>
    <row r="11981" spans="1:17" x14ac:dyDescent="0.35">
      <c r="A11981" t="s">
        <v>12012</v>
      </c>
      <c r="B11981" t="s">
        <v>41</v>
      </c>
      <c r="C11981" t="s">
        <v>26</v>
      </c>
      <c r="D11981" s="2">
        <v>262.97000000000003</v>
      </c>
      <c r="E11981">
        <v>0.46</v>
      </c>
      <c r="F11981">
        <v>6</v>
      </c>
      <c r="G11981" s="1">
        <v>45337</v>
      </c>
      <c r="H11981" s="1">
        <v>45340</v>
      </c>
      <c r="I11981" t="s">
        <v>21</v>
      </c>
      <c r="J11981" t="s">
        <v>27</v>
      </c>
      <c r="K11981" s="2">
        <v>43.47</v>
      </c>
      <c r="L11981" t="s">
        <v>39</v>
      </c>
      <c r="M11981">
        <f>YEAR(Table1[[#This Row],[order_date]])</f>
        <v>2024</v>
      </c>
      <c r="N11981">
        <f>MONTH(Table1[[#This Row],[order_date]])</f>
        <v>2</v>
      </c>
      <c r="O11981" s="3">
        <f>Table1[[#This Row],[sales]]-Table1[[#This Row],[profit]]</f>
        <v>219.50000000000003</v>
      </c>
      <c r="P11981" s="3">
        <f>Table1[[#This Row],[sales]]*Table1[[#This Row],[quantity]]</f>
        <v>1577.8200000000002</v>
      </c>
      <c r="Q11981" s="9">
        <f>Table1[[#This Row],[delivery_date]]-Table1[[#This Row],[order_date]]</f>
        <v>3</v>
      </c>
    </row>
    <row r="11982" spans="1:17" x14ac:dyDescent="0.35">
      <c r="A11982" t="s">
        <v>12013</v>
      </c>
      <c r="B11982" t="s">
        <v>25</v>
      </c>
      <c r="C11982" t="s">
        <v>14</v>
      </c>
      <c r="D11982" s="2">
        <v>4807.7700000000004</v>
      </c>
      <c r="E11982">
        <v>0.17</v>
      </c>
      <c r="F11982">
        <v>1</v>
      </c>
      <c r="G11982" s="1">
        <v>45072</v>
      </c>
      <c r="H11982" s="1">
        <v>45078</v>
      </c>
      <c r="I11982" t="s">
        <v>15</v>
      </c>
      <c r="J11982" t="s">
        <v>22</v>
      </c>
      <c r="K11982" s="2">
        <v>254.63</v>
      </c>
      <c r="L11982" t="s">
        <v>28</v>
      </c>
      <c r="M11982">
        <f>YEAR(Table1[[#This Row],[order_date]])</f>
        <v>2023</v>
      </c>
      <c r="N11982">
        <f>MONTH(Table1[[#This Row],[order_date]])</f>
        <v>5</v>
      </c>
      <c r="O11982" s="3">
        <f>Table1[[#This Row],[sales]]-Table1[[#This Row],[profit]]</f>
        <v>4553.1400000000003</v>
      </c>
      <c r="P11982" s="3">
        <f>Table1[[#This Row],[sales]]*Table1[[#This Row],[quantity]]</f>
        <v>4807.7700000000004</v>
      </c>
      <c r="Q11982" s="9">
        <f>Table1[[#This Row],[delivery_date]]-Table1[[#This Row],[order_date]]</f>
        <v>6</v>
      </c>
    </row>
    <row r="11983" spans="1:17" x14ac:dyDescent="0.35">
      <c r="A11983" t="s">
        <v>12014</v>
      </c>
      <c r="B11983" t="s">
        <v>19</v>
      </c>
      <c r="C11983" t="s">
        <v>33</v>
      </c>
      <c r="D11983" s="2">
        <v>3511.1</v>
      </c>
      <c r="E11983">
        <v>0.09</v>
      </c>
      <c r="F11983">
        <v>7</v>
      </c>
      <c r="G11983" s="1">
        <v>45018</v>
      </c>
      <c r="H11983" s="1">
        <v>45023</v>
      </c>
      <c r="I11983" t="s">
        <v>21</v>
      </c>
      <c r="J11983" t="s">
        <v>22</v>
      </c>
      <c r="K11983" s="2">
        <v>943.25</v>
      </c>
      <c r="L11983" t="s">
        <v>23</v>
      </c>
      <c r="M11983">
        <f>YEAR(Table1[[#This Row],[order_date]])</f>
        <v>2023</v>
      </c>
      <c r="N11983">
        <f>MONTH(Table1[[#This Row],[order_date]])</f>
        <v>4</v>
      </c>
      <c r="O11983" s="3">
        <f>Table1[[#This Row],[sales]]-Table1[[#This Row],[profit]]</f>
        <v>2567.85</v>
      </c>
      <c r="P11983" s="3">
        <f>Table1[[#This Row],[sales]]*Table1[[#This Row],[quantity]]</f>
        <v>24577.7</v>
      </c>
      <c r="Q11983" s="9">
        <f>Table1[[#This Row],[delivery_date]]-Table1[[#This Row],[order_date]]</f>
        <v>5</v>
      </c>
    </row>
    <row r="11984" spans="1:17" x14ac:dyDescent="0.35">
      <c r="A11984" t="s">
        <v>12015</v>
      </c>
      <c r="B11984" t="s">
        <v>25</v>
      </c>
      <c r="C11984" t="s">
        <v>36</v>
      </c>
      <c r="D11984" s="2">
        <v>1014.23</v>
      </c>
      <c r="E11984">
        <v>0.4</v>
      </c>
      <c r="F11984">
        <v>8</v>
      </c>
      <c r="G11984" s="1">
        <v>45519</v>
      </c>
      <c r="H11984" s="1">
        <v>45521</v>
      </c>
      <c r="I11984" t="s">
        <v>15</v>
      </c>
      <c r="J11984" t="s">
        <v>22</v>
      </c>
      <c r="K11984" s="2">
        <v>197.41</v>
      </c>
      <c r="L11984" t="s">
        <v>39</v>
      </c>
      <c r="M11984">
        <f>YEAR(Table1[[#This Row],[order_date]])</f>
        <v>2024</v>
      </c>
      <c r="N11984">
        <f>MONTH(Table1[[#This Row],[order_date]])</f>
        <v>8</v>
      </c>
      <c r="O11984" s="3">
        <f>Table1[[#This Row],[sales]]-Table1[[#This Row],[profit]]</f>
        <v>816.82</v>
      </c>
      <c r="P11984" s="3">
        <f>Table1[[#This Row],[sales]]*Table1[[#This Row],[quantity]]</f>
        <v>8113.84</v>
      </c>
      <c r="Q11984" s="9">
        <f>Table1[[#This Row],[delivery_date]]-Table1[[#This Row],[order_date]]</f>
        <v>2</v>
      </c>
    </row>
    <row r="11985" spans="1:17" x14ac:dyDescent="0.35">
      <c r="A11985" t="s">
        <v>12016</v>
      </c>
      <c r="B11985" t="s">
        <v>25</v>
      </c>
      <c r="C11985" t="s">
        <v>20</v>
      </c>
      <c r="D11985" s="2">
        <v>874.71</v>
      </c>
      <c r="E11985">
        <v>0.06</v>
      </c>
      <c r="F11985">
        <v>8</v>
      </c>
      <c r="G11985" s="1">
        <v>45627</v>
      </c>
      <c r="H11985" s="1">
        <v>45633</v>
      </c>
      <c r="I11985" t="s">
        <v>31</v>
      </c>
      <c r="J11985" t="s">
        <v>22</v>
      </c>
      <c r="K11985" s="2">
        <v>100.6</v>
      </c>
      <c r="L11985" t="s">
        <v>48</v>
      </c>
      <c r="M11985">
        <f>YEAR(Table1[[#This Row],[order_date]])</f>
        <v>2024</v>
      </c>
      <c r="N11985">
        <f>MONTH(Table1[[#This Row],[order_date]])</f>
        <v>12</v>
      </c>
      <c r="O11985" s="3">
        <f>Table1[[#This Row],[sales]]-Table1[[#This Row],[profit]]</f>
        <v>774.11</v>
      </c>
      <c r="P11985" s="3">
        <f>Table1[[#This Row],[sales]]*Table1[[#This Row],[quantity]]</f>
        <v>6997.68</v>
      </c>
      <c r="Q11985" s="9">
        <f>Table1[[#This Row],[delivery_date]]-Table1[[#This Row],[order_date]]</f>
        <v>6</v>
      </c>
    </row>
    <row r="11986" spans="1:17" x14ac:dyDescent="0.35">
      <c r="A11986" t="s">
        <v>12017</v>
      </c>
      <c r="B11986" t="s">
        <v>25</v>
      </c>
      <c r="C11986" t="s">
        <v>36</v>
      </c>
      <c r="D11986" s="2">
        <v>2891.35</v>
      </c>
      <c r="E11986">
        <v>0.34</v>
      </c>
      <c r="F11986">
        <v>9</v>
      </c>
      <c r="G11986" s="1">
        <v>45612</v>
      </c>
      <c r="H11986" s="1">
        <v>45618</v>
      </c>
      <c r="I11986" t="s">
        <v>31</v>
      </c>
      <c r="J11986" t="s">
        <v>16</v>
      </c>
      <c r="K11986" s="2">
        <v>576.19000000000005</v>
      </c>
      <c r="L11986" t="s">
        <v>23</v>
      </c>
      <c r="M11986">
        <f>YEAR(Table1[[#This Row],[order_date]])</f>
        <v>2024</v>
      </c>
      <c r="N11986">
        <f>MONTH(Table1[[#This Row],[order_date]])</f>
        <v>11</v>
      </c>
      <c r="O11986" s="3">
        <f>Table1[[#This Row],[sales]]-Table1[[#This Row],[profit]]</f>
        <v>2315.16</v>
      </c>
      <c r="P11986" s="3">
        <f>Table1[[#This Row],[sales]]*Table1[[#This Row],[quantity]]</f>
        <v>26022.149999999998</v>
      </c>
      <c r="Q11986" s="9">
        <f>Table1[[#This Row],[delivery_date]]-Table1[[#This Row],[order_date]]</f>
        <v>6</v>
      </c>
    </row>
    <row r="11987" spans="1:17" x14ac:dyDescent="0.35">
      <c r="A11987" t="s">
        <v>12018</v>
      </c>
      <c r="B11987" t="s">
        <v>19</v>
      </c>
      <c r="C11987" t="s">
        <v>14</v>
      </c>
      <c r="D11987" s="2">
        <v>3204.24</v>
      </c>
      <c r="E11987">
        <v>0.27</v>
      </c>
      <c r="F11987">
        <v>3</v>
      </c>
      <c r="G11987" s="1">
        <v>45467</v>
      </c>
      <c r="H11987" s="1">
        <v>45468</v>
      </c>
      <c r="I11987" t="s">
        <v>31</v>
      </c>
      <c r="J11987" t="s">
        <v>16</v>
      </c>
      <c r="K11987" s="2">
        <v>904.49</v>
      </c>
      <c r="L11987" t="s">
        <v>39</v>
      </c>
      <c r="M11987">
        <f>YEAR(Table1[[#This Row],[order_date]])</f>
        <v>2024</v>
      </c>
      <c r="N11987">
        <f>MONTH(Table1[[#This Row],[order_date]])</f>
        <v>6</v>
      </c>
      <c r="O11987" s="3">
        <f>Table1[[#This Row],[sales]]-Table1[[#This Row],[profit]]</f>
        <v>2299.75</v>
      </c>
      <c r="P11987" s="3">
        <f>Table1[[#This Row],[sales]]*Table1[[#This Row],[quantity]]</f>
        <v>9612.7199999999993</v>
      </c>
      <c r="Q11987" s="9">
        <f>Table1[[#This Row],[delivery_date]]-Table1[[#This Row],[order_date]]</f>
        <v>1</v>
      </c>
    </row>
    <row r="11988" spans="1:17" x14ac:dyDescent="0.35">
      <c r="A11988" t="s">
        <v>12019</v>
      </c>
      <c r="B11988" t="s">
        <v>13</v>
      </c>
      <c r="C11988" t="s">
        <v>33</v>
      </c>
      <c r="D11988" s="2">
        <v>4173.0600000000004</v>
      </c>
      <c r="E11988">
        <v>0</v>
      </c>
      <c r="F11988">
        <v>2</v>
      </c>
      <c r="G11988" s="1">
        <v>45598</v>
      </c>
      <c r="H11988" s="1">
        <v>45605</v>
      </c>
      <c r="I11988" t="s">
        <v>31</v>
      </c>
      <c r="J11988" t="s">
        <v>22</v>
      </c>
      <c r="K11988" s="2">
        <v>229.2</v>
      </c>
      <c r="L11988" t="s">
        <v>48</v>
      </c>
      <c r="M11988">
        <f>YEAR(Table1[[#This Row],[order_date]])</f>
        <v>2024</v>
      </c>
      <c r="N11988">
        <f>MONTH(Table1[[#This Row],[order_date]])</f>
        <v>11</v>
      </c>
      <c r="O11988" s="3">
        <f>Table1[[#This Row],[sales]]-Table1[[#This Row],[profit]]</f>
        <v>3943.8600000000006</v>
      </c>
      <c r="P11988" s="3">
        <f>Table1[[#This Row],[sales]]*Table1[[#This Row],[quantity]]</f>
        <v>8346.1200000000008</v>
      </c>
      <c r="Q11988" s="9">
        <f>Table1[[#This Row],[delivery_date]]-Table1[[#This Row],[order_date]]</f>
        <v>7</v>
      </c>
    </row>
    <row r="11989" spans="1:17" x14ac:dyDescent="0.35">
      <c r="A11989" t="s">
        <v>12020</v>
      </c>
      <c r="B11989" t="s">
        <v>25</v>
      </c>
      <c r="C11989" t="s">
        <v>36</v>
      </c>
      <c r="D11989" s="2">
        <v>4526.2700000000004</v>
      </c>
      <c r="E11989">
        <v>0.12</v>
      </c>
      <c r="F11989">
        <v>8</v>
      </c>
      <c r="G11989" s="1">
        <v>45581</v>
      </c>
      <c r="H11989" s="1">
        <v>45582</v>
      </c>
      <c r="I11989" t="s">
        <v>31</v>
      </c>
      <c r="J11989" t="s">
        <v>16</v>
      </c>
      <c r="K11989" s="2">
        <v>1303.69</v>
      </c>
      <c r="L11989" t="s">
        <v>34</v>
      </c>
      <c r="M11989">
        <f>YEAR(Table1[[#This Row],[order_date]])</f>
        <v>2024</v>
      </c>
      <c r="N11989">
        <f>MONTH(Table1[[#This Row],[order_date]])</f>
        <v>10</v>
      </c>
      <c r="O11989" s="3">
        <f>Table1[[#This Row],[sales]]-Table1[[#This Row],[profit]]</f>
        <v>3222.5800000000004</v>
      </c>
      <c r="P11989" s="3">
        <f>Table1[[#This Row],[sales]]*Table1[[#This Row],[quantity]]</f>
        <v>36210.160000000003</v>
      </c>
      <c r="Q11989" s="9">
        <f>Table1[[#This Row],[delivery_date]]-Table1[[#This Row],[order_date]]</f>
        <v>1</v>
      </c>
    </row>
    <row r="11990" spans="1:17" x14ac:dyDescent="0.35">
      <c r="A11990" t="s">
        <v>12021</v>
      </c>
      <c r="B11990" t="s">
        <v>41</v>
      </c>
      <c r="C11990" t="s">
        <v>20</v>
      </c>
      <c r="D11990" s="2">
        <v>2023.41</v>
      </c>
      <c r="E11990">
        <v>0.25</v>
      </c>
      <c r="F11990">
        <v>4</v>
      </c>
      <c r="G11990" s="1">
        <v>45626</v>
      </c>
      <c r="H11990" s="1">
        <v>45629</v>
      </c>
      <c r="I11990" t="s">
        <v>15</v>
      </c>
      <c r="J11990" t="s">
        <v>16</v>
      </c>
      <c r="K11990" s="2">
        <v>433</v>
      </c>
      <c r="L11990" t="s">
        <v>23</v>
      </c>
      <c r="M11990">
        <f>YEAR(Table1[[#This Row],[order_date]])</f>
        <v>2024</v>
      </c>
      <c r="N11990">
        <f>MONTH(Table1[[#This Row],[order_date]])</f>
        <v>11</v>
      </c>
      <c r="O11990" s="3">
        <f>Table1[[#This Row],[sales]]-Table1[[#This Row],[profit]]</f>
        <v>1590.41</v>
      </c>
      <c r="P11990" s="3">
        <f>Table1[[#This Row],[sales]]*Table1[[#This Row],[quantity]]</f>
        <v>8093.64</v>
      </c>
      <c r="Q11990" s="9">
        <f>Table1[[#This Row],[delivery_date]]-Table1[[#This Row],[order_date]]</f>
        <v>3</v>
      </c>
    </row>
    <row r="11991" spans="1:17" x14ac:dyDescent="0.35">
      <c r="A11991" t="s">
        <v>12022</v>
      </c>
      <c r="B11991" t="s">
        <v>19</v>
      </c>
      <c r="C11991" t="s">
        <v>36</v>
      </c>
      <c r="D11991" s="2">
        <v>4236.0200000000004</v>
      </c>
      <c r="E11991">
        <v>0.16</v>
      </c>
      <c r="F11991">
        <v>2</v>
      </c>
      <c r="G11991" s="1">
        <v>45136</v>
      </c>
      <c r="H11991" s="1">
        <v>45140</v>
      </c>
      <c r="I11991" t="s">
        <v>15</v>
      </c>
      <c r="J11991" t="s">
        <v>22</v>
      </c>
      <c r="K11991" s="2">
        <v>782.35</v>
      </c>
      <c r="L11991" t="s">
        <v>39</v>
      </c>
      <c r="M11991">
        <f>YEAR(Table1[[#This Row],[order_date]])</f>
        <v>2023</v>
      </c>
      <c r="N11991">
        <f>MONTH(Table1[[#This Row],[order_date]])</f>
        <v>7</v>
      </c>
      <c r="O11991" s="3">
        <f>Table1[[#This Row],[sales]]-Table1[[#This Row],[profit]]</f>
        <v>3453.6700000000005</v>
      </c>
      <c r="P11991" s="3">
        <f>Table1[[#This Row],[sales]]*Table1[[#This Row],[quantity]]</f>
        <v>8472.0400000000009</v>
      </c>
      <c r="Q11991" s="9">
        <f>Table1[[#This Row],[delivery_date]]-Table1[[#This Row],[order_date]]</f>
        <v>4</v>
      </c>
    </row>
    <row r="11992" spans="1:17" x14ac:dyDescent="0.35">
      <c r="A11992" t="s">
        <v>12023</v>
      </c>
      <c r="B11992" t="s">
        <v>41</v>
      </c>
      <c r="C11992" t="s">
        <v>33</v>
      </c>
      <c r="D11992" s="2">
        <v>2757.66</v>
      </c>
      <c r="E11992">
        <v>0.21</v>
      </c>
      <c r="F11992">
        <v>2</v>
      </c>
      <c r="G11992" s="1">
        <v>45082</v>
      </c>
      <c r="H11992" s="1">
        <v>45087</v>
      </c>
      <c r="I11992" t="s">
        <v>21</v>
      </c>
      <c r="J11992" t="s">
        <v>16</v>
      </c>
      <c r="K11992" s="2">
        <v>411.57</v>
      </c>
      <c r="L11992" t="s">
        <v>28</v>
      </c>
      <c r="M11992">
        <f>YEAR(Table1[[#This Row],[order_date]])</f>
        <v>2023</v>
      </c>
      <c r="N11992">
        <f>MONTH(Table1[[#This Row],[order_date]])</f>
        <v>6</v>
      </c>
      <c r="O11992" s="3">
        <f>Table1[[#This Row],[sales]]-Table1[[#This Row],[profit]]</f>
        <v>2346.0899999999997</v>
      </c>
      <c r="P11992" s="3">
        <f>Table1[[#This Row],[sales]]*Table1[[#This Row],[quantity]]</f>
        <v>5515.32</v>
      </c>
      <c r="Q11992" s="9">
        <f>Table1[[#This Row],[delivery_date]]-Table1[[#This Row],[order_date]]</f>
        <v>5</v>
      </c>
    </row>
    <row r="11993" spans="1:17" x14ac:dyDescent="0.35">
      <c r="A11993" t="s">
        <v>12024</v>
      </c>
      <c r="B11993" t="s">
        <v>25</v>
      </c>
      <c r="C11993" t="s">
        <v>36</v>
      </c>
      <c r="D11993" s="2">
        <v>2405.85</v>
      </c>
      <c r="E11993">
        <v>0.3</v>
      </c>
      <c r="F11993">
        <v>2</v>
      </c>
      <c r="G11993" s="1">
        <v>45337</v>
      </c>
      <c r="H11993" s="1">
        <v>45344</v>
      </c>
      <c r="I11993" t="s">
        <v>21</v>
      </c>
      <c r="J11993" t="s">
        <v>22</v>
      </c>
      <c r="K11993" s="2">
        <v>199.74</v>
      </c>
      <c r="L11993" t="s">
        <v>39</v>
      </c>
      <c r="M11993">
        <f>YEAR(Table1[[#This Row],[order_date]])</f>
        <v>2024</v>
      </c>
      <c r="N11993">
        <f>MONTH(Table1[[#This Row],[order_date]])</f>
        <v>2</v>
      </c>
      <c r="O11993" s="3">
        <f>Table1[[#This Row],[sales]]-Table1[[#This Row],[profit]]</f>
        <v>2206.1099999999997</v>
      </c>
      <c r="P11993" s="3">
        <f>Table1[[#This Row],[sales]]*Table1[[#This Row],[quantity]]</f>
        <v>4811.7</v>
      </c>
      <c r="Q11993" s="9">
        <f>Table1[[#This Row],[delivery_date]]-Table1[[#This Row],[order_date]]</f>
        <v>7</v>
      </c>
    </row>
    <row r="11994" spans="1:17" x14ac:dyDescent="0.35">
      <c r="A11994" t="s">
        <v>12025</v>
      </c>
      <c r="B11994" t="s">
        <v>41</v>
      </c>
      <c r="C11994" t="s">
        <v>20</v>
      </c>
      <c r="D11994" s="2">
        <v>3524.96</v>
      </c>
      <c r="E11994">
        <v>0.37</v>
      </c>
      <c r="F11994">
        <v>5</v>
      </c>
      <c r="G11994" s="1">
        <v>45095</v>
      </c>
      <c r="H11994" s="1">
        <v>45101</v>
      </c>
      <c r="I11994" t="s">
        <v>31</v>
      </c>
      <c r="J11994" t="s">
        <v>16</v>
      </c>
      <c r="K11994" s="2">
        <v>192.19</v>
      </c>
      <c r="L11994" t="s">
        <v>34</v>
      </c>
      <c r="M11994">
        <f>YEAR(Table1[[#This Row],[order_date]])</f>
        <v>2023</v>
      </c>
      <c r="N11994">
        <f>MONTH(Table1[[#This Row],[order_date]])</f>
        <v>6</v>
      </c>
      <c r="O11994" s="3">
        <f>Table1[[#This Row],[sales]]-Table1[[#This Row],[profit]]</f>
        <v>3332.77</v>
      </c>
      <c r="P11994" s="3">
        <f>Table1[[#This Row],[sales]]*Table1[[#This Row],[quantity]]</f>
        <v>17624.8</v>
      </c>
      <c r="Q11994" s="9">
        <f>Table1[[#This Row],[delivery_date]]-Table1[[#This Row],[order_date]]</f>
        <v>6</v>
      </c>
    </row>
    <row r="11995" spans="1:17" x14ac:dyDescent="0.35">
      <c r="A11995" t="s">
        <v>12026</v>
      </c>
      <c r="B11995" t="s">
        <v>25</v>
      </c>
      <c r="C11995" t="s">
        <v>33</v>
      </c>
      <c r="D11995" s="2">
        <v>605.66</v>
      </c>
      <c r="E11995">
        <v>0.08</v>
      </c>
      <c r="F11995">
        <v>8</v>
      </c>
      <c r="G11995" s="1">
        <v>45553</v>
      </c>
      <c r="H11995" s="1">
        <v>45558</v>
      </c>
      <c r="I11995" t="s">
        <v>31</v>
      </c>
      <c r="J11995" t="s">
        <v>27</v>
      </c>
      <c r="K11995" s="2">
        <v>96.09</v>
      </c>
      <c r="L11995" t="s">
        <v>39</v>
      </c>
      <c r="M11995">
        <f>YEAR(Table1[[#This Row],[order_date]])</f>
        <v>2024</v>
      </c>
      <c r="N11995">
        <f>MONTH(Table1[[#This Row],[order_date]])</f>
        <v>9</v>
      </c>
      <c r="O11995" s="3">
        <f>Table1[[#This Row],[sales]]-Table1[[#This Row],[profit]]</f>
        <v>509.56999999999994</v>
      </c>
      <c r="P11995" s="3">
        <f>Table1[[#This Row],[sales]]*Table1[[#This Row],[quantity]]</f>
        <v>4845.28</v>
      </c>
      <c r="Q11995" s="9">
        <f>Table1[[#This Row],[delivery_date]]-Table1[[#This Row],[order_date]]</f>
        <v>5</v>
      </c>
    </row>
    <row r="11996" spans="1:17" x14ac:dyDescent="0.35">
      <c r="A11996" t="s">
        <v>12027</v>
      </c>
      <c r="B11996" t="s">
        <v>19</v>
      </c>
      <c r="C11996" t="s">
        <v>14</v>
      </c>
      <c r="D11996" s="2">
        <v>1400.39</v>
      </c>
      <c r="E11996">
        <v>0.14000000000000001</v>
      </c>
      <c r="F11996">
        <v>9</v>
      </c>
      <c r="G11996" s="1">
        <v>45215</v>
      </c>
      <c r="H11996" s="1">
        <v>45222</v>
      </c>
      <c r="I11996" t="s">
        <v>21</v>
      </c>
      <c r="J11996" t="s">
        <v>27</v>
      </c>
      <c r="K11996" s="2">
        <v>263.05</v>
      </c>
      <c r="L11996" t="s">
        <v>48</v>
      </c>
      <c r="M11996">
        <f>YEAR(Table1[[#This Row],[order_date]])</f>
        <v>2023</v>
      </c>
      <c r="N11996">
        <f>MONTH(Table1[[#This Row],[order_date]])</f>
        <v>10</v>
      </c>
      <c r="O11996" s="3">
        <f>Table1[[#This Row],[sales]]-Table1[[#This Row],[profit]]</f>
        <v>1137.3400000000001</v>
      </c>
      <c r="P11996" s="3">
        <f>Table1[[#This Row],[sales]]*Table1[[#This Row],[quantity]]</f>
        <v>12603.51</v>
      </c>
      <c r="Q11996" s="9">
        <f>Table1[[#This Row],[delivery_date]]-Table1[[#This Row],[order_date]]</f>
        <v>7</v>
      </c>
    </row>
    <row r="11997" spans="1:17" x14ac:dyDescent="0.35">
      <c r="A11997" t="s">
        <v>12028</v>
      </c>
      <c r="B11997" t="s">
        <v>41</v>
      </c>
      <c r="C11997" t="s">
        <v>14</v>
      </c>
      <c r="D11997" s="2">
        <v>4102.1400000000003</v>
      </c>
      <c r="E11997">
        <v>0.32</v>
      </c>
      <c r="F11997">
        <v>6</v>
      </c>
      <c r="G11997" s="1">
        <v>45226</v>
      </c>
      <c r="H11997" s="1">
        <v>45228</v>
      </c>
      <c r="I11997" t="s">
        <v>31</v>
      </c>
      <c r="J11997" t="s">
        <v>27</v>
      </c>
      <c r="K11997" s="2">
        <v>1219.98</v>
      </c>
      <c r="L11997" t="s">
        <v>17</v>
      </c>
      <c r="M11997">
        <f>YEAR(Table1[[#This Row],[order_date]])</f>
        <v>2023</v>
      </c>
      <c r="N11997">
        <f>MONTH(Table1[[#This Row],[order_date]])</f>
        <v>10</v>
      </c>
      <c r="O11997" s="3">
        <f>Table1[[#This Row],[sales]]-Table1[[#This Row],[profit]]</f>
        <v>2882.1600000000003</v>
      </c>
      <c r="P11997" s="3">
        <f>Table1[[#This Row],[sales]]*Table1[[#This Row],[quantity]]</f>
        <v>24612.840000000004</v>
      </c>
      <c r="Q11997" s="9">
        <f>Table1[[#This Row],[delivery_date]]-Table1[[#This Row],[order_date]]</f>
        <v>2</v>
      </c>
    </row>
    <row r="11998" spans="1:17" x14ac:dyDescent="0.35">
      <c r="A11998" t="s">
        <v>12029</v>
      </c>
      <c r="B11998" t="s">
        <v>41</v>
      </c>
      <c r="C11998" t="s">
        <v>26</v>
      </c>
      <c r="D11998" s="2">
        <v>2569.9899999999998</v>
      </c>
      <c r="E11998">
        <v>0.28999999999999998</v>
      </c>
      <c r="F11998">
        <v>8</v>
      </c>
      <c r="G11998" s="1">
        <v>45488</v>
      </c>
      <c r="H11998" s="1">
        <v>45490</v>
      </c>
      <c r="I11998" t="s">
        <v>15</v>
      </c>
      <c r="J11998" t="s">
        <v>16</v>
      </c>
      <c r="K11998" s="2">
        <v>466.08</v>
      </c>
      <c r="L11998" t="s">
        <v>28</v>
      </c>
      <c r="M11998">
        <f>YEAR(Table1[[#This Row],[order_date]])</f>
        <v>2024</v>
      </c>
      <c r="N11998">
        <f>MONTH(Table1[[#This Row],[order_date]])</f>
        <v>7</v>
      </c>
      <c r="O11998" s="3">
        <f>Table1[[#This Row],[sales]]-Table1[[#This Row],[profit]]</f>
        <v>2103.91</v>
      </c>
      <c r="P11998" s="3">
        <f>Table1[[#This Row],[sales]]*Table1[[#This Row],[quantity]]</f>
        <v>20559.919999999998</v>
      </c>
      <c r="Q11998" s="9">
        <f>Table1[[#This Row],[delivery_date]]-Table1[[#This Row],[order_date]]</f>
        <v>2</v>
      </c>
    </row>
    <row r="11999" spans="1:17" x14ac:dyDescent="0.35">
      <c r="A11999" t="s">
        <v>12030</v>
      </c>
      <c r="B11999" t="s">
        <v>25</v>
      </c>
      <c r="C11999" t="s">
        <v>36</v>
      </c>
      <c r="D11999" s="2">
        <v>4549.41</v>
      </c>
      <c r="E11999">
        <v>0.37</v>
      </c>
      <c r="F11999">
        <v>6</v>
      </c>
      <c r="G11999" s="1">
        <v>45192</v>
      </c>
      <c r="H11999" s="1">
        <v>45194</v>
      </c>
      <c r="I11999" t="s">
        <v>15</v>
      </c>
      <c r="J11999" t="s">
        <v>27</v>
      </c>
      <c r="K11999" s="2">
        <v>1029.46</v>
      </c>
      <c r="L11999" t="s">
        <v>34</v>
      </c>
      <c r="M11999">
        <f>YEAR(Table1[[#This Row],[order_date]])</f>
        <v>2023</v>
      </c>
      <c r="N11999">
        <f>MONTH(Table1[[#This Row],[order_date]])</f>
        <v>9</v>
      </c>
      <c r="O11999" s="3">
        <f>Table1[[#This Row],[sales]]-Table1[[#This Row],[profit]]</f>
        <v>3519.95</v>
      </c>
      <c r="P11999" s="3">
        <f>Table1[[#This Row],[sales]]*Table1[[#This Row],[quantity]]</f>
        <v>27296.46</v>
      </c>
      <c r="Q11999" s="9">
        <f>Table1[[#This Row],[delivery_date]]-Table1[[#This Row],[order_date]]</f>
        <v>2</v>
      </c>
    </row>
    <row r="12000" spans="1:17" x14ac:dyDescent="0.35">
      <c r="A12000" t="s">
        <v>12031</v>
      </c>
      <c r="B12000" t="s">
        <v>25</v>
      </c>
      <c r="C12000" t="s">
        <v>20</v>
      </c>
      <c r="D12000" s="2">
        <v>534.65</v>
      </c>
      <c r="E12000">
        <v>0.32</v>
      </c>
      <c r="F12000">
        <v>1</v>
      </c>
      <c r="G12000" s="1">
        <v>45334</v>
      </c>
      <c r="H12000" s="1">
        <v>45336</v>
      </c>
      <c r="I12000" t="s">
        <v>31</v>
      </c>
      <c r="J12000" t="s">
        <v>16</v>
      </c>
      <c r="K12000" s="2">
        <v>111.18</v>
      </c>
      <c r="L12000" t="s">
        <v>28</v>
      </c>
      <c r="M12000">
        <f>YEAR(Table1[[#This Row],[order_date]])</f>
        <v>2024</v>
      </c>
      <c r="N12000">
        <f>MONTH(Table1[[#This Row],[order_date]])</f>
        <v>2</v>
      </c>
      <c r="O12000" s="3">
        <f>Table1[[#This Row],[sales]]-Table1[[#This Row],[profit]]</f>
        <v>423.46999999999997</v>
      </c>
      <c r="P12000" s="3">
        <f>Table1[[#This Row],[sales]]*Table1[[#This Row],[quantity]]</f>
        <v>534.65</v>
      </c>
      <c r="Q12000" s="9">
        <f>Table1[[#This Row],[delivery_date]]-Table1[[#This Row],[order_date]]</f>
        <v>2</v>
      </c>
    </row>
    <row r="12001" spans="1:17" x14ac:dyDescent="0.35">
      <c r="A12001" t="s">
        <v>12032</v>
      </c>
      <c r="B12001" t="s">
        <v>13</v>
      </c>
      <c r="C12001" t="s">
        <v>36</v>
      </c>
      <c r="D12001" s="2">
        <v>1635.72</v>
      </c>
      <c r="E12001">
        <v>0.17</v>
      </c>
      <c r="F12001">
        <v>9</v>
      </c>
      <c r="G12001" s="1">
        <v>45560</v>
      </c>
      <c r="H12001" s="1">
        <v>45563</v>
      </c>
      <c r="I12001" t="s">
        <v>15</v>
      </c>
      <c r="J12001" t="s">
        <v>27</v>
      </c>
      <c r="K12001" s="2">
        <v>441.32</v>
      </c>
      <c r="L12001" t="s">
        <v>39</v>
      </c>
      <c r="M12001">
        <f>YEAR(Table1[[#This Row],[order_date]])</f>
        <v>2024</v>
      </c>
      <c r="N12001">
        <f>MONTH(Table1[[#This Row],[order_date]])</f>
        <v>9</v>
      </c>
      <c r="O12001" s="3">
        <f>Table1[[#This Row],[sales]]-Table1[[#This Row],[profit]]</f>
        <v>1194.4000000000001</v>
      </c>
      <c r="P12001" s="3">
        <f>Table1[[#This Row],[sales]]*Table1[[#This Row],[quantity]]</f>
        <v>14721.48</v>
      </c>
      <c r="Q12001" s="9">
        <f>Table1[[#This Row],[delivery_date]]-Table1[[#This Row],[order_date]]</f>
        <v>3</v>
      </c>
    </row>
    <row r="12002" spans="1:17" x14ac:dyDescent="0.35">
      <c r="A12002" t="s">
        <v>12033</v>
      </c>
      <c r="B12002" t="s">
        <v>25</v>
      </c>
      <c r="C12002" t="s">
        <v>33</v>
      </c>
      <c r="D12002" s="2">
        <v>1842.19</v>
      </c>
      <c r="E12002">
        <v>0.25</v>
      </c>
      <c r="F12002">
        <v>7</v>
      </c>
      <c r="G12002" s="1">
        <v>44946</v>
      </c>
      <c r="H12002" s="1">
        <v>44949</v>
      </c>
      <c r="I12002" t="s">
        <v>21</v>
      </c>
      <c r="J12002" t="s">
        <v>27</v>
      </c>
      <c r="K12002" s="2">
        <v>316.47000000000003</v>
      </c>
      <c r="L12002" t="s">
        <v>48</v>
      </c>
      <c r="M12002">
        <f>YEAR(Table1[[#This Row],[order_date]])</f>
        <v>2023</v>
      </c>
      <c r="N12002">
        <f>MONTH(Table1[[#This Row],[order_date]])</f>
        <v>1</v>
      </c>
      <c r="O12002" s="3">
        <f>Table1[[#This Row],[sales]]-Table1[[#This Row],[profit]]</f>
        <v>1525.72</v>
      </c>
      <c r="P12002" s="3">
        <f>Table1[[#This Row],[sales]]*Table1[[#This Row],[quantity]]</f>
        <v>12895.33</v>
      </c>
      <c r="Q12002" s="9">
        <f>Table1[[#This Row],[delivery_date]]-Table1[[#This Row],[order_date]]</f>
        <v>3</v>
      </c>
    </row>
    <row r="12003" spans="1:17" x14ac:dyDescent="0.35">
      <c r="A12003" t="s">
        <v>12034</v>
      </c>
      <c r="B12003" t="s">
        <v>25</v>
      </c>
      <c r="C12003" t="s">
        <v>26</v>
      </c>
      <c r="D12003" s="2">
        <v>2171.33</v>
      </c>
      <c r="E12003">
        <v>0.44</v>
      </c>
      <c r="F12003">
        <v>2</v>
      </c>
      <c r="G12003" s="1">
        <v>45159</v>
      </c>
      <c r="H12003" s="1">
        <v>45165</v>
      </c>
      <c r="I12003" t="s">
        <v>15</v>
      </c>
      <c r="J12003" t="s">
        <v>22</v>
      </c>
      <c r="K12003" s="2">
        <v>204.36</v>
      </c>
      <c r="L12003" t="s">
        <v>17</v>
      </c>
      <c r="M12003">
        <f>YEAR(Table1[[#This Row],[order_date]])</f>
        <v>2023</v>
      </c>
      <c r="N12003">
        <f>MONTH(Table1[[#This Row],[order_date]])</f>
        <v>8</v>
      </c>
      <c r="O12003" s="3">
        <f>Table1[[#This Row],[sales]]-Table1[[#This Row],[profit]]</f>
        <v>1966.9699999999998</v>
      </c>
      <c r="P12003" s="3">
        <f>Table1[[#This Row],[sales]]*Table1[[#This Row],[quantity]]</f>
        <v>4342.66</v>
      </c>
      <c r="Q12003" s="9">
        <f>Table1[[#This Row],[delivery_date]]-Table1[[#This Row],[order_date]]</f>
        <v>6</v>
      </c>
    </row>
    <row r="12004" spans="1:17" x14ac:dyDescent="0.35">
      <c r="A12004" t="s">
        <v>12035</v>
      </c>
      <c r="B12004" t="s">
        <v>13</v>
      </c>
      <c r="C12004" t="s">
        <v>20</v>
      </c>
      <c r="D12004" s="2">
        <v>4935.42</v>
      </c>
      <c r="E12004">
        <v>0.09</v>
      </c>
      <c r="F12004">
        <v>3</v>
      </c>
      <c r="G12004" s="1">
        <v>44981</v>
      </c>
      <c r="H12004" s="1">
        <v>44983</v>
      </c>
      <c r="I12004" t="s">
        <v>31</v>
      </c>
      <c r="J12004" t="s">
        <v>27</v>
      </c>
      <c r="K12004" s="2">
        <v>538.44000000000005</v>
      </c>
      <c r="L12004" t="s">
        <v>17</v>
      </c>
      <c r="M12004">
        <f>YEAR(Table1[[#This Row],[order_date]])</f>
        <v>2023</v>
      </c>
      <c r="N12004">
        <f>MONTH(Table1[[#This Row],[order_date]])</f>
        <v>2</v>
      </c>
      <c r="O12004" s="3">
        <f>Table1[[#This Row],[sales]]-Table1[[#This Row],[profit]]</f>
        <v>4396.9799999999996</v>
      </c>
      <c r="P12004" s="3">
        <f>Table1[[#This Row],[sales]]*Table1[[#This Row],[quantity]]</f>
        <v>14806.26</v>
      </c>
      <c r="Q12004" s="9">
        <f>Table1[[#This Row],[delivery_date]]-Table1[[#This Row],[order_date]]</f>
        <v>2</v>
      </c>
    </row>
    <row r="12005" spans="1:17" x14ac:dyDescent="0.35">
      <c r="A12005" t="s">
        <v>12036</v>
      </c>
      <c r="B12005" t="s">
        <v>25</v>
      </c>
      <c r="C12005" t="s">
        <v>36</v>
      </c>
      <c r="D12005" s="2">
        <v>1622.25</v>
      </c>
      <c r="E12005">
        <v>0.19</v>
      </c>
      <c r="F12005">
        <v>2</v>
      </c>
      <c r="G12005" s="1">
        <v>45167</v>
      </c>
      <c r="H12005" s="1">
        <v>45169</v>
      </c>
      <c r="I12005" t="s">
        <v>15</v>
      </c>
      <c r="J12005" t="s">
        <v>16</v>
      </c>
      <c r="K12005" s="2">
        <v>226.6</v>
      </c>
      <c r="L12005" t="s">
        <v>48</v>
      </c>
      <c r="M12005">
        <f>YEAR(Table1[[#This Row],[order_date]])</f>
        <v>2023</v>
      </c>
      <c r="N12005">
        <f>MONTH(Table1[[#This Row],[order_date]])</f>
        <v>8</v>
      </c>
      <c r="O12005" s="3">
        <f>Table1[[#This Row],[sales]]-Table1[[#This Row],[profit]]</f>
        <v>1395.65</v>
      </c>
      <c r="P12005" s="3">
        <f>Table1[[#This Row],[sales]]*Table1[[#This Row],[quantity]]</f>
        <v>3244.5</v>
      </c>
      <c r="Q12005" s="9">
        <f>Table1[[#This Row],[delivery_date]]-Table1[[#This Row],[order_date]]</f>
        <v>2</v>
      </c>
    </row>
    <row r="12006" spans="1:17" x14ac:dyDescent="0.35">
      <c r="A12006" t="s">
        <v>12037</v>
      </c>
      <c r="B12006" t="s">
        <v>25</v>
      </c>
      <c r="C12006" t="s">
        <v>20</v>
      </c>
      <c r="D12006" s="2">
        <v>2641.54</v>
      </c>
      <c r="E12006">
        <v>0.42</v>
      </c>
      <c r="F12006">
        <v>9</v>
      </c>
      <c r="G12006" s="1">
        <v>45144</v>
      </c>
      <c r="H12006" s="1">
        <v>45146</v>
      </c>
      <c r="I12006" t="s">
        <v>31</v>
      </c>
      <c r="J12006" t="s">
        <v>27</v>
      </c>
      <c r="K12006" s="2">
        <v>257.36</v>
      </c>
      <c r="L12006" t="s">
        <v>39</v>
      </c>
      <c r="M12006">
        <f>YEAR(Table1[[#This Row],[order_date]])</f>
        <v>2023</v>
      </c>
      <c r="N12006">
        <f>MONTH(Table1[[#This Row],[order_date]])</f>
        <v>8</v>
      </c>
      <c r="O12006" s="3">
        <f>Table1[[#This Row],[sales]]-Table1[[#This Row],[profit]]</f>
        <v>2384.1799999999998</v>
      </c>
      <c r="P12006" s="3">
        <f>Table1[[#This Row],[sales]]*Table1[[#This Row],[quantity]]</f>
        <v>23773.86</v>
      </c>
      <c r="Q12006" s="9">
        <f>Table1[[#This Row],[delivery_date]]-Table1[[#This Row],[order_date]]</f>
        <v>2</v>
      </c>
    </row>
    <row r="12007" spans="1:17" x14ac:dyDescent="0.35">
      <c r="A12007" t="s">
        <v>12038</v>
      </c>
      <c r="B12007" t="s">
        <v>13</v>
      </c>
      <c r="C12007" t="s">
        <v>33</v>
      </c>
      <c r="D12007" s="2">
        <v>2726.75</v>
      </c>
      <c r="E12007">
        <v>0.18</v>
      </c>
      <c r="F12007">
        <v>8</v>
      </c>
      <c r="G12007" s="1">
        <v>45353</v>
      </c>
      <c r="H12007" s="1">
        <v>45359</v>
      </c>
      <c r="I12007" t="s">
        <v>31</v>
      </c>
      <c r="J12007" t="s">
        <v>16</v>
      </c>
      <c r="K12007" s="2">
        <v>676.24</v>
      </c>
      <c r="L12007" t="s">
        <v>48</v>
      </c>
      <c r="M12007">
        <f>YEAR(Table1[[#This Row],[order_date]])</f>
        <v>2024</v>
      </c>
      <c r="N12007">
        <f>MONTH(Table1[[#This Row],[order_date]])</f>
        <v>3</v>
      </c>
      <c r="O12007" s="3">
        <f>Table1[[#This Row],[sales]]-Table1[[#This Row],[profit]]</f>
        <v>2050.5100000000002</v>
      </c>
      <c r="P12007" s="3">
        <f>Table1[[#This Row],[sales]]*Table1[[#This Row],[quantity]]</f>
        <v>21814</v>
      </c>
      <c r="Q12007" s="9">
        <f>Table1[[#This Row],[delivery_date]]-Table1[[#This Row],[order_date]]</f>
        <v>6</v>
      </c>
    </row>
    <row r="12008" spans="1:17" x14ac:dyDescent="0.35">
      <c r="A12008" t="s">
        <v>12039</v>
      </c>
      <c r="B12008" t="s">
        <v>19</v>
      </c>
      <c r="C12008" t="s">
        <v>26</v>
      </c>
      <c r="D12008" s="2">
        <v>3876.91</v>
      </c>
      <c r="E12008">
        <v>0.21</v>
      </c>
      <c r="F12008">
        <v>5</v>
      </c>
      <c r="G12008" s="1">
        <v>45651</v>
      </c>
      <c r="H12008" s="1">
        <v>45656</v>
      </c>
      <c r="I12008" t="s">
        <v>15</v>
      </c>
      <c r="J12008" t="s">
        <v>22</v>
      </c>
      <c r="K12008" s="2">
        <v>552.08000000000004</v>
      </c>
      <c r="L12008" t="s">
        <v>28</v>
      </c>
      <c r="M12008">
        <f>YEAR(Table1[[#This Row],[order_date]])</f>
        <v>2024</v>
      </c>
      <c r="N12008">
        <f>MONTH(Table1[[#This Row],[order_date]])</f>
        <v>12</v>
      </c>
      <c r="O12008" s="3">
        <f>Table1[[#This Row],[sales]]-Table1[[#This Row],[profit]]</f>
        <v>3324.83</v>
      </c>
      <c r="P12008" s="3">
        <f>Table1[[#This Row],[sales]]*Table1[[#This Row],[quantity]]</f>
        <v>19384.55</v>
      </c>
      <c r="Q12008" s="9">
        <f>Table1[[#This Row],[delivery_date]]-Table1[[#This Row],[order_date]]</f>
        <v>5</v>
      </c>
    </row>
    <row r="12009" spans="1:17" x14ac:dyDescent="0.35">
      <c r="A12009" t="s">
        <v>12040</v>
      </c>
      <c r="B12009" t="s">
        <v>19</v>
      </c>
      <c r="C12009" t="s">
        <v>20</v>
      </c>
      <c r="D12009" s="2">
        <v>2637.56</v>
      </c>
      <c r="E12009">
        <v>0.16</v>
      </c>
      <c r="F12009">
        <v>4</v>
      </c>
      <c r="G12009" s="1">
        <v>45616</v>
      </c>
      <c r="H12009" s="1">
        <v>45623</v>
      </c>
      <c r="I12009" t="s">
        <v>31</v>
      </c>
      <c r="J12009" t="s">
        <v>16</v>
      </c>
      <c r="K12009" s="2">
        <v>382.95</v>
      </c>
      <c r="L12009" t="s">
        <v>28</v>
      </c>
      <c r="M12009">
        <f>YEAR(Table1[[#This Row],[order_date]])</f>
        <v>2024</v>
      </c>
      <c r="N12009">
        <f>MONTH(Table1[[#This Row],[order_date]])</f>
        <v>11</v>
      </c>
      <c r="O12009" s="3">
        <f>Table1[[#This Row],[sales]]-Table1[[#This Row],[profit]]</f>
        <v>2254.61</v>
      </c>
      <c r="P12009" s="3">
        <f>Table1[[#This Row],[sales]]*Table1[[#This Row],[quantity]]</f>
        <v>10550.24</v>
      </c>
      <c r="Q12009" s="9">
        <f>Table1[[#This Row],[delivery_date]]-Table1[[#This Row],[order_date]]</f>
        <v>7</v>
      </c>
    </row>
    <row r="12010" spans="1:17" x14ac:dyDescent="0.35">
      <c r="A12010" t="s">
        <v>12041</v>
      </c>
      <c r="B12010" t="s">
        <v>25</v>
      </c>
      <c r="C12010" t="s">
        <v>33</v>
      </c>
      <c r="D12010" s="2">
        <v>3068.11</v>
      </c>
      <c r="E12010">
        <v>0.45</v>
      </c>
      <c r="F12010">
        <v>7</v>
      </c>
      <c r="G12010" s="1">
        <v>44981</v>
      </c>
      <c r="H12010" s="1">
        <v>44984</v>
      </c>
      <c r="I12010" t="s">
        <v>15</v>
      </c>
      <c r="J12010" t="s">
        <v>22</v>
      </c>
      <c r="K12010" s="2">
        <v>537.29</v>
      </c>
      <c r="L12010" t="s">
        <v>39</v>
      </c>
      <c r="M12010">
        <f>YEAR(Table1[[#This Row],[order_date]])</f>
        <v>2023</v>
      </c>
      <c r="N12010">
        <f>MONTH(Table1[[#This Row],[order_date]])</f>
        <v>2</v>
      </c>
      <c r="O12010" s="3">
        <f>Table1[[#This Row],[sales]]-Table1[[#This Row],[profit]]</f>
        <v>2530.8200000000002</v>
      </c>
      <c r="P12010" s="3">
        <f>Table1[[#This Row],[sales]]*Table1[[#This Row],[quantity]]</f>
        <v>21476.77</v>
      </c>
      <c r="Q12010" s="9">
        <f>Table1[[#This Row],[delivery_date]]-Table1[[#This Row],[order_date]]</f>
        <v>3</v>
      </c>
    </row>
    <row r="12011" spans="1:17" x14ac:dyDescent="0.35">
      <c r="A12011" t="s">
        <v>12042</v>
      </c>
      <c r="B12011" t="s">
        <v>25</v>
      </c>
      <c r="C12011" t="s">
        <v>14</v>
      </c>
      <c r="D12011" s="2">
        <v>3791.31</v>
      </c>
      <c r="E12011">
        <v>0.33</v>
      </c>
      <c r="F12011">
        <v>9</v>
      </c>
      <c r="G12011" s="1">
        <v>45103</v>
      </c>
      <c r="H12011" s="1">
        <v>45104</v>
      </c>
      <c r="I12011" t="s">
        <v>21</v>
      </c>
      <c r="J12011" t="s">
        <v>22</v>
      </c>
      <c r="K12011" s="2">
        <v>461.97</v>
      </c>
      <c r="L12011" t="s">
        <v>48</v>
      </c>
      <c r="M12011">
        <f>YEAR(Table1[[#This Row],[order_date]])</f>
        <v>2023</v>
      </c>
      <c r="N12011">
        <f>MONTH(Table1[[#This Row],[order_date]])</f>
        <v>6</v>
      </c>
      <c r="O12011" s="3">
        <f>Table1[[#This Row],[sales]]-Table1[[#This Row],[profit]]</f>
        <v>3329.34</v>
      </c>
      <c r="P12011" s="3">
        <f>Table1[[#This Row],[sales]]*Table1[[#This Row],[quantity]]</f>
        <v>34121.79</v>
      </c>
      <c r="Q12011" s="9">
        <f>Table1[[#This Row],[delivery_date]]-Table1[[#This Row],[order_date]]</f>
        <v>1</v>
      </c>
    </row>
    <row r="12012" spans="1:17" x14ac:dyDescent="0.35">
      <c r="A12012" t="s">
        <v>12043</v>
      </c>
      <c r="B12012" t="s">
        <v>13</v>
      </c>
      <c r="C12012" t="s">
        <v>20</v>
      </c>
      <c r="D12012" s="2">
        <v>595.54999999999995</v>
      </c>
      <c r="E12012">
        <v>0.1</v>
      </c>
      <c r="F12012">
        <v>8</v>
      </c>
      <c r="G12012" s="1">
        <v>45407</v>
      </c>
      <c r="H12012" s="1">
        <v>45410</v>
      </c>
      <c r="I12012" t="s">
        <v>31</v>
      </c>
      <c r="J12012" t="s">
        <v>22</v>
      </c>
      <c r="K12012" s="2">
        <v>48.42</v>
      </c>
      <c r="L12012" t="s">
        <v>48</v>
      </c>
      <c r="M12012">
        <f>YEAR(Table1[[#This Row],[order_date]])</f>
        <v>2024</v>
      </c>
      <c r="N12012">
        <f>MONTH(Table1[[#This Row],[order_date]])</f>
        <v>4</v>
      </c>
      <c r="O12012" s="3">
        <f>Table1[[#This Row],[sales]]-Table1[[#This Row],[profit]]</f>
        <v>547.13</v>
      </c>
      <c r="P12012" s="3">
        <f>Table1[[#This Row],[sales]]*Table1[[#This Row],[quantity]]</f>
        <v>4764.3999999999996</v>
      </c>
      <c r="Q12012" s="9">
        <f>Table1[[#This Row],[delivery_date]]-Table1[[#This Row],[order_date]]</f>
        <v>3</v>
      </c>
    </row>
    <row r="12013" spans="1:17" x14ac:dyDescent="0.35">
      <c r="A12013" t="s">
        <v>12044</v>
      </c>
      <c r="B12013" t="s">
        <v>13</v>
      </c>
      <c r="C12013" t="s">
        <v>26</v>
      </c>
      <c r="D12013" s="2">
        <v>4821.01</v>
      </c>
      <c r="E12013">
        <v>0.37</v>
      </c>
      <c r="F12013">
        <v>8</v>
      </c>
      <c r="G12013" s="1">
        <v>45050</v>
      </c>
      <c r="H12013" s="1">
        <v>45056</v>
      </c>
      <c r="I12013" t="s">
        <v>31</v>
      </c>
      <c r="J12013" t="s">
        <v>22</v>
      </c>
      <c r="K12013" s="2">
        <v>1126.67</v>
      </c>
      <c r="L12013" t="s">
        <v>23</v>
      </c>
      <c r="M12013">
        <f>YEAR(Table1[[#This Row],[order_date]])</f>
        <v>2023</v>
      </c>
      <c r="N12013">
        <f>MONTH(Table1[[#This Row],[order_date]])</f>
        <v>5</v>
      </c>
      <c r="O12013" s="3">
        <f>Table1[[#This Row],[sales]]-Table1[[#This Row],[profit]]</f>
        <v>3694.34</v>
      </c>
      <c r="P12013" s="3">
        <f>Table1[[#This Row],[sales]]*Table1[[#This Row],[quantity]]</f>
        <v>38568.080000000002</v>
      </c>
      <c r="Q12013" s="9">
        <f>Table1[[#This Row],[delivery_date]]-Table1[[#This Row],[order_date]]</f>
        <v>6</v>
      </c>
    </row>
    <row r="12014" spans="1:17" x14ac:dyDescent="0.35">
      <c r="A12014" t="s">
        <v>12045</v>
      </c>
      <c r="B12014" t="s">
        <v>19</v>
      </c>
      <c r="C12014" t="s">
        <v>20</v>
      </c>
      <c r="D12014" s="2">
        <v>4246.8900000000003</v>
      </c>
      <c r="E12014">
        <v>0.02</v>
      </c>
      <c r="F12014">
        <v>2</v>
      </c>
      <c r="G12014" s="1">
        <v>45576</v>
      </c>
      <c r="H12014" s="1">
        <v>45579</v>
      </c>
      <c r="I12014" t="s">
        <v>31</v>
      </c>
      <c r="J12014" t="s">
        <v>27</v>
      </c>
      <c r="K12014" s="2">
        <v>839.92</v>
      </c>
      <c r="L12014" t="s">
        <v>34</v>
      </c>
      <c r="M12014">
        <f>YEAR(Table1[[#This Row],[order_date]])</f>
        <v>2024</v>
      </c>
      <c r="N12014">
        <f>MONTH(Table1[[#This Row],[order_date]])</f>
        <v>10</v>
      </c>
      <c r="O12014" s="3">
        <f>Table1[[#This Row],[sales]]-Table1[[#This Row],[profit]]</f>
        <v>3406.9700000000003</v>
      </c>
      <c r="P12014" s="3">
        <f>Table1[[#This Row],[sales]]*Table1[[#This Row],[quantity]]</f>
        <v>8493.7800000000007</v>
      </c>
      <c r="Q12014" s="9">
        <f>Table1[[#This Row],[delivery_date]]-Table1[[#This Row],[order_date]]</f>
        <v>3</v>
      </c>
    </row>
    <row r="12015" spans="1:17" x14ac:dyDescent="0.35">
      <c r="A12015" t="s">
        <v>12046</v>
      </c>
      <c r="B12015" t="s">
        <v>41</v>
      </c>
      <c r="C12015" t="s">
        <v>20</v>
      </c>
      <c r="D12015" s="2">
        <v>2004.99</v>
      </c>
      <c r="E12015">
        <v>0.2</v>
      </c>
      <c r="F12015">
        <v>9</v>
      </c>
      <c r="G12015" s="1">
        <v>45193</v>
      </c>
      <c r="H12015" s="1">
        <v>45199</v>
      </c>
      <c r="I12015" t="s">
        <v>21</v>
      </c>
      <c r="J12015" t="s">
        <v>16</v>
      </c>
      <c r="K12015" s="2">
        <v>195.97</v>
      </c>
      <c r="L12015" t="s">
        <v>17</v>
      </c>
      <c r="M12015">
        <f>YEAR(Table1[[#This Row],[order_date]])</f>
        <v>2023</v>
      </c>
      <c r="N12015">
        <f>MONTH(Table1[[#This Row],[order_date]])</f>
        <v>9</v>
      </c>
      <c r="O12015" s="3">
        <f>Table1[[#This Row],[sales]]-Table1[[#This Row],[profit]]</f>
        <v>1809.02</v>
      </c>
      <c r="P12015" s="3">
        <f>Table1[[#This Row],[sales]]*Table1[[#This Row],[quantity]]</f>
        <v>18044.91</v>
      </c>
      <c r="Q12015" s="9">
        <f>Table1[[#This Row],[delivery_date]]-Table1[[#This Row],[order_date]]</f>
        <v>6</v>
      </c>
    </row>
    <row r="12016" spans="1:17" x14ac:dyDescent="0.35">
      <c r="A12016" t="s">
        <v>12047</v>
      </c>
      <c r="B12016" t="s">
        <v>25</v>
      </c>
      <c r="C12016" t="s">
        <v>33</v>
      </c>
      <c r="D12016" s="2">
        <v>3669.25</v>
      </c>
      <c r="E12016">
        <v>0.45</v>
      </c>
      <c r="F12016">
        <v>2</v>
      </c>
      <c r="G12016" s="1">
        <v>45304</v>
      </c>
      <c r="H12016" s="1">
        <v>45311</v>
      </c>
      <c r="I12016" t="s">
        <v>15</v>
      </c>
      <c r="J12016" t="s">
        <v>27</v>
      </c>
      <c r="K12016" s="2">
        <v>240.19</v>
      </c>
      <c r="L12016" t="s">
        <v>34</v>
      </c>
      <c r="M12016">
        <f>YEAR(Table1[[#This Row],[order_date]])</f>
        <v>2024</v>
      </c>
      <c r="N12016">
        <f>MONTH(Table1[[#This Row],[order_date]])</f>
        <v>1</v>
      </c>
      <c r="O12016" s="3">
        <f>Table1[[#This Row],[sales]]-Table1[[#This Row],[profit]]</f>
        <v>3429.06</v>
      </c>
      <c r="P12016" s="3">
        <f>Table1[[#This Row],[sales]]*Table1[[#This Row],[quantity]]</f>
        <v>7338.5</v>
      </c>
      <c r="Q12016" s="9">
        <f>Table1[[#This Row],[delivery_date]]-Table1[[#This Row],[order_date]]</f>
        <v>7</v>
      </c>
    </row>
    <row r="12017" spans="1:17" x14ac:dyDescent="0.35">
      <c r="A12017" t="s">
        <v>12048</v>
      </c>
      <c r="B12017" t="s">
        <v>41</v>
      </c>
      <c r="C12017" t="s">
        <v>36</v>
      </c>
      <c r="D12017" s="2">
        <v>3835.39</v>
      </c>
      <c r="E12017">
        <v>0.34</v>
      </c>
      <c r="F12017">
        <v>8</v>
      </c>
      <c r="G12017" s="1">
        <v>45557</v>
      </c>
      <c r="H12017" s="1">
        <v>45562</v>
      </c>
      <c r="I12017" t="s">
        <v>15</v>
      </c>
      <c r="J12017" t="s">
        <v>22</v>
      </c>
      <c r="K12017" s="2">
        <v>707.61</v>
      </c>
      <c r="L12017" t="s">
        <v>39</v>
      </c>
      <c r="M12017">
        <f>YEAR(Table1[[#This Row],[order_date]])</f>
        <v>2024</v>
      </c>
      <c r="N12017">
        <f>MONTH(Table1[[#This Row],[order_date]])</f>
        <v>9</v>
      </c>
      <c r="O12017" s="3">
        <f>Table1[[#This Row],[sales]]-Table1[[#This Row],[profit]]</f>
        <v>3127.7799999999997</v>
      </c>
      <c r="P12017" s="3">
        <f>Table1[[#This Row],[sales]]*Table1[[#This Row],[quantity]]</f>
        <v>30683.119999999999</v>
      </c>
      <c r="Q12017" s="9">
        <f>Table1[[#This Row],[delivery_date]]-Table1[[#This Row],[order_date]]</f>
        <v>5</v>
      </c>
    </row>
    <row r="12018" spans="1:17" x14ac:dyDescent="0.35">
      <c r="A12018" t="s">
        <v>12049</v>
      </c>
      <c r="B12018" t="s">
        <v>41</v>
      </c>
      <c r="C12018" t="s">
        <v>36</v>
      </c>
      <c r="D12018" s="2">
        <v>4266.21</v>
      </c>
      <c r="E12018">
        <v>0.4</v>
      </c>
      <c r="F12018">
        <v>5</v>
      </c>
      <c r="G12018" s="1">
        <v>45132</v>
      </c>
      <c r="H12018" s="1">
        <v>45139</v>
      </c>
      <c r="I12018" t="s">
        <v>21</v>
      </c>
      <c r="J12018" t="s">
        <v>27</v>
      </c>
      <c r="K12018" s="2">
        <v>924.14</v>
      </c>
      <c r="L12018" t="s">
        <v>17</v>
      </c>
      <c r="M12018">
        <f>YEAR(Table1[[#This Row],[order_date]])</f>
        <v>2023</v>
      </c>
      <c r="N12018">
        <f>MONTH(Table1[[#This Row],[order_date]])</f>
        <v>7</v>
      </c>
      <c r="O12018" s="3">
        <f>Table1[[#This Row],[sales]]-Table1[[#This Row],[profit]]</f>
        <v>3342.07</v>
      </c>
      <c r="P12018" s="3">
        <f>Table1[[#This Row],[sales]]*Table1[[#This Row],[quantity]]</f>
        <v>21331.05</v>
      </c>
      <c r="Q12018" s="9">
        <f>Table1[[#This Row],[delivery_date]]-Table1[[#This Row],[order_date]]</f>
        <v>7</v>
      </c>
    </row>
    <row r="12019" spans="1:17" x14ac:dyDescent="0.35">
      <c r="A12019" t="s">
        <v>12050</v>
      </c>
      <c r="B12019" t="s">
        <v>13</v>
      </c>
      <c r="C12019" t="s">
        <v>20</v>
      </c>
      <c r="D12019" s="2">
        <v>1022.75</v>
      </c>
      <c r="E12019">
        <v>0.47</v>
      </c>
      <c r="F12019">
        <v>6</v>
      </c>
      <c r="G12019" s="1">
        <v>45522</v>
      </c>
      <c r="H12019" s="1">
        <v>45528</v>
      </c>
      <c r="I12019" t="s">
        <v>31</v>
      </c>
      <c r="J12019" t="s">
        <v>22</v>
      </c>
      <c r="K12019" s="2">
        <v>110.85</v>
      </c>
      <c r="L12019" t="s">
        <v>39</v>
      </c>
      <c r="M12019">
        <f>YEAR(Table1[[#This Row],[order_date]])</f>
        <v>2024</v>
      </c>
      <c r="N12019">
        <f>MONTH(Table1[[#This Row],[order_date]])</f>
        <v>8</v>
      </c>
      <c r="O12019" s="3">
        <f>Table1[[#This Row],[sales]]-Table1[[#This Row],[profit]]</f>
        <v>911.9</v>
      </c>
      <c r="P12019" s="3">
        <f>Table1[[#This Row],[sales]]*Table1[[#This Row],[quantity]]</f>
        <v>6136.5</v>
      </c>
      <c r="Q12019" s="9">
        <f>Table1[[#This Row],[delivery_date]]-Table1[[#This Row],[order_date]]</f>
        <v>6</v>
      </c>
    </row>
    <row r="12020" spans="1:17" x14ac:dyDescent="0.35">
      <c r="A12020" t="s">
        <v>12051</v>
      </c>
      <c r="B12020" t="s">
        <v>25</v>
      </c>
      <c r="C12020" t="s">
        <v>26</v>
      </c>
      <c r="D12020" s="2">
        <v>3548.14</v>
      </c>
      <c r="E12020">
        <v>0.39</v>
      </c>
      <c r="F12020">
        <v>9</v>
      </c>
      <c r="G12020" s="1">
        <v>44946</v>
      </c>
      <c r="H12020" s="1">
        <v>44951</v>
      </c>
      <c r="I12020" t="s">
        <v>21</v>
      </c>
      <c r="J12020" t="s">
        <v>22</v>
      </c>
      <c r="K12020" s="2">
        <v>524.62</v>
      </c>
      <c r="L12020" t="s">
        <v>48</v>
      </c>
      <c r="M12020">
        <f>YEAR(Table1[[#This Row],[order_date]])</f>
        <v>2023</v>
      </c>
      <c r="N12020">
        <f>MONTH(Table1[[#This Row],[order_date]])</f>
        <v>1</v>
      </c>
      <c r="O12020" s="3">
        <f>Table1[[#This Row],[sales]]-Table1[[#This Row],[profit]]</f>
        <v>3023.52</v>
      </c>
      <c r="P12020" s="3">
        <f>Table1[[#This Row],[sales]]*Table1[[#This Row],[quantity]]</f>
        <v>31933.26</v>
      </c>
      <c r="Q12020" s="9">
        <f>Table1[[#This Row],[delivery_date]]-Table1[[#This Row],[order_date]]</f>
        <v>5</v>
      </c>
    </row>
    <row r="12021" spans="1:17" x14ac:dyDescent="0.35">
      <c r="A12021" t="s">
        <v>12052</v>
      </c>
      <c r="B12021" t="s">
        <v>25</v>
      </c>
      <c r="C12021" t="s">
        <v>26</v>
      </c>
      <c r="D12021" s="2">
        <v>263.37</v>
      </c>
      <c r="E12021">
        <v>0.04</v>
      </c>
      <c r="F12021">
        <v>8</v>
      </c>
      <c r="G12021" s="1">
        <v>44998</v>
      </c>
      <c r="H12021" s="1">
        <v>45000</v>
      </c>
      <c r="I12021" t="s">
        <v>15</v>
      </c>
      <c r="J12021" t="s">
        <v>16</v>
      </c>
      <c r="K12021" s="2">
        <v>71.099999999999994</v>
      </c>
      <c r="L12021" t="s">
        <v>34</v>
      </c>
      <c r="M12021">
        <f>YEAR(Table1[[#This Row],[order_date]])</f>
        <v>2023</v>
      </c>
      <c r="N12021">
        <f>MONTH(Table1[[#This Row],[order_date]])</f>
        <v>3</v>
      </c>
      <c r="O12021" s="3">
        <f>Table1[[#This Row],[sales]]-Table1[[#This Row],[profit]]</f>
        <v>192.27</v>
      </c>
      <c r="P12021" s="3">
        <f>Table1[[#This Row],[sales]]*Table1[[#This Row],[quantity]]</f>
        <v>2106.96</v>
      </c>
      <c r="Q12021" s="9">
        <f>Table1[[#This Row],[delivery_date]]-Table1[[#This Row],[order_date]]</f>
        <v>2</v>
      </c>
    </row>
    <row r="12022" spans="1:17" x14ac:dyDescent="0.35">
      <c r="A12022" t="s">
        <v>12053</v>
      </c>
      <c r="B12022" t="s">
        <v>13</v>
      </c>
      <c r="C12022" t="s">
        <v>33</v>
      </c>
      <c r="D12022" s="2">
        <v>666.34</v>
      </c>
      <c r="E12022">
        <v>0.12</v>
      </c>
      <c r="F12022">
        <v>5</v>
      </c>
      <c r="G12022" s="1">
        <v>45521</v>
      </c>
      <c r="H12022" s="1">
        <v>45525</v>
      </c>
      <c r="I12022" t="s">
        <v>31</v>
      </c>
      <c r="J12022" t="s">
        <v>27</v>
      </c>
      <c r="K12022" s="2">
        <v>117.53</v>
      </c>
      <c r="L12022" t="s">
        <v>39</v>
      </c>
      <c r="M12022">
        <f>YEAR(Table1[[#This Row],[order_date]])</f>
        <v>2024</v>
      </c>
      <c r="N12022">
        <f>MONTH(Table1[[#This Row],[order_date]])</f>
        <v>8</v>
      </c>
      <c r="O12022" s="3">
        <f>Table1[[#This Row],[sales]]-Table1[[#This Row],[profit]]</f>
        <v>548.81000000000006</v>
      </c>
      <c r="P12022" s="3">
        <f>Table1[[#This Row],[sales]]*Table1[[#This Row],[quantity]]</f>
        <v>3331.7000000000003</v>
      </c>
      <c r="Q12022" s="9">
        <f>Table1[[#This Row],[delivery_date]]-Table1[[#This Row],[order_date]]</f>
        <v>4</v>
      </c>
    </row>
    <row r="12023" spans="1:17" x14ac:dyDescent="0.35">
      <c r="A12023" t="s">
        <v>12054</v>
      </c>
      <c r="B12023" t="s">
        <v>41</v>
      </c>
      <c r="C12023" t="s">
        <v>20</v>
      </c>
      <c r="D12023" s="2">
        <v>3902.73</v>
      </c>
      <c r="E12023">
        <v>0.25</v>
      </c>
      <c r="F12023">
        <v>6</v>
      </c>
      <c r="G12023" s="1">
        <v>45002</v>
      </c>
      <c r="H12023" s="1">
        <v>45005</v>
      </c>
      <c r="I12023" t="s">
        <v>15</v>
      </c>
      <c r="J12023" t="s">
        <v>22</v>
      </c>
      <c r="K12023" s="2">
        <v>1032.95</v>
      </c>
      <c r="L12023" t="s">
        <v>23</v>
      </c>
      <c r="M12023">
        <f>YEAR(Table1[[#This Row],[order_date]])</f>
        <v>2023</v>
      </c>
      <c r="N12023">
        <f>MONTH(Table1[[#This Row],[order_date]])</f>
        <v>3</v>
      </c>
      <c r="O12023" s="3">
        <f>Table1[[#This Row],[sales]]-Table1[[#This Row],[profit]]</f>
        <v>2869.7799999999997</v>
      </c>
      <c r="P12023" s="3">
        <f>Table1[[#This Row],[sales]]*Table1[[#This Row],[quantity]]</f>
        <v>23416.38</v>
      </c>
      <c r="Q12023" s="9">
        <f>Table1[[#This Row],[delivery_date]]-Table1[[#This Row],[order_date]]</f>
        <v>3</v>
      </c>
    </row>
    <row r="12024" spans="1:17" x14ac:dyDescent="0.35">
      <c r="A12024" t="s">
        <v>12055</v>
      </c>
      <c r="B12024" t="s">
        <v>13</v>
      </c>
      <c r="C12024" t="s">
        <v>20</v>
      </c>
      <c r="D12024" s="2">
        <v>4083.71</v>
      </c>
      <c r="E12024">
        <v>0.01</v>
      </c>
      <c r="F12024">
        <v>5</v>
      </c>
      <c r="G12024" s="1">
        <v>45215</v>
      </c>
      <c r="H12024" s="1">
        <v>45219</v>
      </c>
      <c r="I12024" t="s">
        <v>21</v>
      </c>
      <c r="J12024" t="s">
        <v>16</v>
      </c>
      <c r="K12024" s="2">
        <v>761.99</v>
      </c>
      <c r="L12024" t="s">
        <v>23</v>
      </c>
      <c r="M12024">
        <f>YEAR(Table1[[#This Row],[order_date]])</f>
        <v>2023</v>
      </c>
      <c r="N12024">
        <f>MONTH(Table1[[#This Row],[order_date]])</f>
        <v>10</v>
      </c>
      <c r="O12024" s="3">
        <f>Table1[[#This Row],[sales]]-Table1[[#This Row],[profit]]</f>
        <v>3321.7200000000003</v>
      </c>
      <c r="P12024" s="3">
        <f>Table1[[#This Row],[sales]]*Table1[[#This Row],[quantity]]</f>
        <v>20418.55</v>
      </c>
      <c r="Q12024" s="9">
        <f>Table1[[#This Row],[delivery_date]]-Table1[[#This Row],[order_date]]</f>
        <v>4</v>
      </c>
    </row>
    <row r="12025" spans="1:17" x14ac:dyDescent="0.35">
      <c r="A12025" t="s">
        <v>12056</v>
      </c>
      <c r="B12025" t="s">
        <v>19</v>
      </c>
      <c r="C12025" t="s">
        <v>36</v>
      </c>
      <c r="D12025" s="2">
        <v>3002.94</v>
      </c>
      <c r="E12025">
        <v>0.31</v>
      </c>
      <c r="F12025">
        <v>9</v>
      </c>
      <c r="G12025" s="1">
        <v>45169</v>
      </c>
      <c r="H12025" s="1">
        <v>45170</v>
      </c>
      <c r="I12025" t="s">
        <v>21</v>
      </c>
      <c r="J12025" t="s">
        <v>16</v>
      </c>
      <c r="K12025" s="2">
        <v>608.6</v>
      </c>
      <c r="L12025" t="s">
        <v>34</v>
      </c>
      <c r="M12025">
        <f>YEAR(Table1[[#This Row],[order_date]])</f>
        <v>2023</v>
      </c>
      <c r="N12025">
        <f>MONTH(Table1[[#This Row],[order_date]])</f>
        <v>8</v>
      </c>
      <c r="O12025" s="3">
        <f>Table1[[#This Row],[sales]]-Table1[[#This Row],[profit]]</f>
        <v>2394.34</v>
      </c>
      <c r="P12025" s="3">
        <f>Table1[[#This Row],[sales]]*Table1[[#This Row],[quantity]]</f>
        <v>27026.46</v>
      </c>
      <c r="Q12025" s="9">
        <f>Table1[[#This Row],[delivery_date]]-Table1[[#This Row],[order_date]]</f>
        <v>1</v>
      </c>
    </row>
    <row r="12026" spans="1:17" x14ac:dyDescent="0.35">
      <c r="A12026" t="s">
        <v>12057</v>
      </c>
      <c r="B12026" t="s">
        <v>25</v>
      </c>
      <c r="C12026" t="s">
        <v>33</v>
      </c>
      <c r="D12026" s="2">
        <v>2950.26</v>
      </c>
      <c r="E12026">
        <v>0.33</v>
      </c>
      <c r="F12026">
        <v>5</v>
      </c>
      <c r="G12026" s="1">
        <v>45202</v>
      </c>
      <c r="H12026" s="1">
        <v>45204</v>
      </c>
      <c r="I12026" t="s">
        <v>31</v>
      </c>
      <c r="J12026" t="s">
        <v>22</v>
      </c>
      <c r="K12026" s="2">
        <v>576.67999999999995</v>
      </c>
      <c r="L12026" t="s">
        <v>23</v>
      </c>
      <c r="M12026">
        <f>YEAR(Table1[[#This Row],[order_date]])</f>
        <v>2023</v>
      </c>
      <c r="N12026">
        <f>MONTH(Table1[[#This Row],[order_date]])</f>
        <v>10</v>
      </c>
      <c r="O12026" s="3">
        <f>Table1[[#This Row],[sales]]-Table1[[#This Row],[profit]]</f>
        <v>2373.5800000000004</v>
      </c>
      <c r="P12026" s="3">
        <f>Table1[[#This Row],[sales]]*Table1[[#This Row],[quantity]]</f>
        <v>14751.300000000001</v>
      </c>
      <c r="Q12026" s="9">
        <f>Table1[[#This Row],[delivery_date]]-Table1[[#This Row],[order_date]]</f>
        <v>2</v>
      </c>
    </row>
    <row r="12027" spans="1:17" x14ac:dyDescent="0.35">
      <c r="A12027" t="s">
        <v>12058</v>
      </c>
      <c r="B12027" t="s">
        <v>19</v>
      </c>
      <c r="C12027" t="s">
        <v>14</v>
      </c>
      <c r="D12027" s="2">
        <v>3772.61</v>
      </c>
      <c r="E12027">
        <v>0.35</v>
      </c>
      <c r="F12027">
        <v>6</v>
      </c>
      <c r="G12027" s="1">
        <v>45356</v>
      </c>
      <c r="H12027" s="1">
        <v>45359</v>
      </c>
      <c r="I12027" t="s">
        <v>21</v>
      </c>
      <c r="J12027" t="s">
        <v>16</v>
      </c>
      <c r="K12027" s="2">
        <v>317.14</v>
      </c>
      <c r="L12027" t="s">
        <v>48</v>
      </c>
      <c r="M12027">
        <f>YEAR(Table1[[#This Row],[order_date]])</f>
        <v>2024</v>
      </c>
      <c r="N12027">
        <f>MONTH(Table1[[#This Row],[order_date]])</f>
        <v>3</v>
      </c>
      <c r="O12027" s="3">
        <f>Table1[[#This Row],[sales]]-Table1[[#This Row],[profit]]</f>
        <v>3455.4700000000003</v>
      </c>
      <c r="P12027" s="3">
        <f>Table1[[#This Row],[sales]]*Table1[[#This Row],[quantity]]</f>
        <v>22635.66</v>
      </c>
      <c r="Q12027" s="9">
        <f>Table1[[#This Row],[delivery_date]]-Table1[[#This Row],[order_date]]</f>
        <v>3</v>
      </c>
    </row>
    <row r="12028" spans="1:17" x14ac:dyDescent="0.35">
      <c r="A12028" t="s">
        <v>12059</v>
      </c>
      <c r="B12028" t="s">
        <v>13</v>
      </c>
      <c r="C12028" t="s">
        <v>26</v>
      </c>
      <c r="D12028" s="2">
        <v>4539.82</v>
      </c>
      <c r="E12028">
        <v>0.28000000000000003</v>
      </c>
      <c r="F12028">
        <v>1</v>
      </c>
      <c r="G12028" s="1">
        <v>45213</v>
      </c>
      <c r="H12028" s="1">
        <v>45218</v>
      </c>
      <c r="I12028" t="s">
        <v>21</v>
      </c>
      <c r="J12028" t="s">
        <v>16</v>
      </c>
      <c r="K12028" s="2">
        <v>283.16000000000003</v>
      </c>
      <c r="L12028" t="s">
        <v>39</v>
      </c>
      <c r="M12028">
        <f>YEAR(Table1[[#This Row],[order_date]])</f>
        <v>2023</v>
      </c>
      <c r="N12028">
        <f>MONTH(Table1[[#This Row],[order_date]])</f>
        <v>10</v>
      </c>
      <c r="O12028" s="3">
        <f>Table1[[#This Row],[sales]]-Table1[[#This Row],[profit]]</f>
        <v>4256.66</v>
      </c>
      <c r="P12028" s="3">
        <f>Table1[[#This Row],[sales]]*Table1[[#This Row],[quantity]]</f>
        <v>4539.82</v>
      </c>
      <c r="Q12028" s="9">
        <f>Table1[[#This Row],[delivery_date]]-Table1[[#This Row],[order_date]]</f>
        <v>5</v>
      </c>
    </row>
    <row r="12029" spans="1:17" x14ac:dyDescent="0.35">
      <c r="A12029" t="s">
        <v>12060</v>
      </c>
      <c r="B12029" t="s">
        <v>25</v>
      </c>
      <c r="C12029" t="s">
        <v>26</v>
      </c>
      <c r="D12029" s="2">
        <v>2163.46</v>
      </c>
      <c r="E12029">
        <v>0.23</v>
      </c>
      <c r="F12029">
        <v>8</v>
      </c>
      <c r="G12029" s="1">
        <v>45540</v>
      </c>
      <c r="H12029" s="1">
        <v>45547</v>
      </c>
      <c r="I12029" t="s">
        <v>31</v>
      </c>
      <c r="J12029" t="s">
        <v>27</v>
      </c>
      <c r="K12029" s="2">
        <v>496.61</v>
      </c>
      <c r="L12029" t="s">
        <v>23</v>
      </c>
      <c r="M12029">
        <f>YEAR(Table1[[#This Row],[order_date]])</f>
        <v>2024</v>
      </c>
      <c r="N12029">
        <f>MONTH(Table1[[#This Row],[order_date]])</f>
        <v>9</v>
      </c>
      <c r="O12029" s="3">
        <f>Table1[[#This Row],[sales]]-Table1[[#This Row],[profit]]</f>
        <v>1666.85</v>
      </c>
      <c r="P12029" s="3">
        <f>Table1[[#This Row],[sales]]*Table1[[#This Row],[quantity]]</f>
        <v>17307.68</v>
      </c>
      <c r="Q12029" s="9">
        <f>Table1[[#This Row],[delivery_date]]-Table1[[#This Row],[order_date]]</f>
        <v>7</v>
      </c>
    </row>
    <row r="12030" spans="1:17" x14ac:dyDescent="0.35">
      <c r="A12030" t="s">
        <v>12061</v>
      </c>
      <c r="B12030" t="s">
        <v>19</v>
      </c>
      <c r="C12030" t="s">
        <v>20</v>
      </c>
      <c r="D12030" s="2">
        <v>662.62</v>
      </c>
      <c r="E12030">
        <v>0.43</v>
      </c>
      <c r="F12030">
        <v>8</v>
      </c>
      <c r="G12030" s="1">
        <v>45046</v>
      </c>
      <c r="H12030" s="1">
        <v>45051</v>
      </c>
      <c r="I12030" t="s">
        <v>21</v>
      </c>
      <c r="J12030" t="s">
        <v>16</v>
      </c>
      <c r="K12030" s="2">
        <v>133.51</v>
      </c>
      <c r="L12030" t="s">
        <v>48</v>
      </c>
      <c r="M12030">
        <f>YEAR(Table1[[#This Row],[order_date]])</f>
        <v>2023</v>
      </c>
      <c r="N12030">
        <f>MONTH(Table1[[#This Row],[order_date]])</f>
        <v>4</v>
      </c>
      <c r="O12030" s="3">
        <f>Table1[[#This Row],[sales]]-Table1[[#This Row],[profit]]</f>
        <v>529.11</v>
      </c>
      <c r="P12030" s="3">
        <f>Table1[[#This Row],[sales]]*Table1[[#This Row],[quantity]]</f>
        <v>5300.96</v>
      </c>
      <c r="Q12030" s="9">
        <f>Table1[[#This Row],[delivery_date]]-Table1[[#This Row],[order_date]]</f>
        <v>5</v>
      </c>
    </row>
    <row r="12031" spans="1:17" x14ac:dyDescent="0.35">
      <c r="A12031" t="s">
        <v>12062</v>
      </c>
      <c r="B12031" t="s">
        <v>19</v>
      </c>
      <c r="C12031" t="s">
        <v>33</v>
      </c>
      <c r="D12031" s="2">
        <v>4211.1000000000004</v>
      </c>
      <c r="E12031">
        <v>0.38</v>
      </c>
      <c r="F12031">
        <v>8</v>
      </c>
      <c r="G12031" s="1">
        <v>45174</v>
      </c>
      <c r="H12031" s="1">
        <v>45181</v>
      </c>
      <c r="I12031" t="s">
        <v>31</v>
      </c>
      <c r="J12031" t="s">
        <v>27</v>
      </c>
      <c r="K12031" s="2">
        <v>577.49</v>
      </c>
      <c r="L12031" t="s">
        <v>23</v>
      </c>
      <c r="M12031">
        <f>YEAR(Table1[[#This Row],[order_date]])</f>
        <v>2023</v>
      </c>
      <c r="N12031">
        <f>MONTH(Table1[[#This Row],[order_date]])</f>
        <v>9</v>
      </c>
      <c r="O12031" s="3">
        <f>Table1[[#This Row],[sales]]-Table1[[#This Row],[profit]]</f>
        <v>3633.6100000000006</v>
      </c>
      <c r="P12031" s="3">
        <f>Table1[[#This Row],[sales]]*Table1[[#This Row],[quantity]]</f>
        <v>33688.800000000003</v>
      </c>
      <c r="Q12031" s="9">
        <f>Table1[[#This Row],[delivery_date]]-Table1[[#This Row],[order_date]]</f>
        <v>7</v>
      </c>
    </row>
    <row r="12032" spans="1:17" x14ac:dyDescent="0.35">
      <c r="A12032" t="s">
        <v>12063</v>
      </c>
      <c r="B12032" t="s">
        <v>41</v>
      </c>
      <c r="C12032" t="s">
        <v>14</v>
      </c>
      <c r="D12032" s="2">
        <v>1774.06</v>
      </c>
      <c r="E12032">
        <v>0.31</v>
      </c>
      <c r="F12032">
        <v>7</v>
      </c>
      <c r="G12032" s="1">
        <v>45265</v>
      </c>
      <c r="H12032" s="1">
        <v>45269</v>
      </c>
      <c r="I12032" t="s">
        <v>21</v>
      </c>
      <c r="J12032" t="s">
        <v>27</v>
      </c>
      <c r="K12032" s="2">
        <v>349.46</v>
      </c>
      <c r="L12032" t="s">
        <v>39</v>
      </c>
      <c r="M12032">
        <f>YEAR(Table1[[#This Row],[order_date]])</f>
        <v>2023</v>
      </c>
      <c r="N12032">
        <f>MONTH(Table1[[#This Row],[order_date]])</f>
        <v>12</v>
      </c>
      <c r="O12032" s="3">
        <f>Table1[[#This Row],[sales]]-Table1[[#This Row],[profit]]</f>
        <v>1424.6</v>
      </c>
      <c r="P12032" s="3">
        <f>Table1[[#This Row],[sales]]*Table1[[#This Row],[quantity]]</f>
        <v>12418.42</v>
      </c>
      <c r="Q12032" s="9">
        <f>Table1[[#This Row],[delivery_date]]-Table1[[#This Row],[order_date]]</f>
        <v>4</v>
      </c>
    </row>
    <row r="12033" spans="1:17" x14ac:dyDescent="0.35">
      <c r="A12033" t="s">
        <v>12064</v>
      </c>
      <c r="B12033" t="s">
        <v>25</v>
      </c>
      <c r="C12033" t="s">
        <v>26</v>
      </c>
      <c r="D12033" s="2">
        <v>755.55</v>
      </c>
      <c r="E12033">
        <v>0.02</v>
      </c>
      <c r="F12033">
        <v>7</v>
      </c>
      <c r="G12033" s="1">
        <v>45244</v>
      </c>
      <c r="H12033" s="1">
        <v>45249</v>
      </c>
      <c r="I12033" t="s">
        <v>21</v>
      </c>
      <c r="J12033" t="s">
        <v>22</v>
      </c>
      <c r="K12033" s="2">
        <v>140.86000000000001</v>
      </c>
      <c r="L12033" t="s">
        <v>48</v>
      </c>
      <c r="M12033">
        <f>YEAR(Table1[[#This Row],[order_date]])</f>
        <v>2023</v>
      </c>
      <c r="N12033">
        <f>MONTH(Table1[[#This Row],[order_date]])</f>
        <v>11</v>
      </c>
      <c r="O12033" s="3">
        <f>Table1[[#This Row],[sales]]-Table1[[#This Row],[profit]]</f>
        <v>614.68999999999994</v>
      </c>
      <c r="P12033" s="3">
        <f>Table1[[#This Row],[sales]]*Table1[[#This Row],[quantity]]</f>
        <v>5288.8499999999995</v>
      </c>
      <c r="Q12033" s="9">
        <f>Table1[[#This Row],[delivery_date]]-Table1[[#This Row],[order_date]]</f>
        <v>5</v>
      </c>
    </row>
    <row r="12034" spans="1:17" x14ac:dyDescent="0.35">
      <c r="A12034" t="s">
        <v>12065</v>
      </c>
      <c r="B12034" t="s">
        <v>19</v>
      </c>
      <c r="C12034" t="s">
        <v>33</v>
      </c>
      <c r="D12034" s="2">
        <v>3111.62</v>
      </c>
      <c r="E12034">
        <v>0.35</v>
      </c>
      <c r="F12034">
        <v>6</v>
      </c>
      <c r="G12034" s="1">
        <v>45643</v>
      </c>
      <c r="H12034" s="1">
        <v>45647</v>
      </c>
      <c r="I12034" t="s">
        <v>21</v>
      </c>
      <c r="J12034" t="s">
        <v>22</v>
      </c>
      <c r="K12034" s="2">
        <v>728.08</v>
      </c>
      <c r="L12034" t="s">
        <v>23</v>
      </c>
      <c r="M12034">
        <f>YEAR(Table1[[#This Row],[order_date]])</f>
        <v>2024</v>
      </c>
      <c r="N12034">
        <f>MONTH(Table1[[#This Row],[order_date]])</f>
        <v>12</v>
      </c>
      <c r="O12034" s="3">
        <f>Table1[[#This Row],[sales]]-Table1[[#This Row],[profit]]</f>
        <v>2383.54</v>
      </c>
      <c r="P12034" s="3">
        <f>Table1[[#This Row],[sales]]*Table1[[#This Row],[quantity]]</f>
        <v>18669.72</v>
      </c>
      <c r="Q12034" s="9">
        <f>Table1[[#This Row],[delivery_date]]-Table1[[#This Row],[order_date]]</f>
        <v>4</v>
      </c>
    </row>
    <row r="12035" spans="1:17" x14ac:dyDescent="0.35">
      <c r="A12035" t="s">
        <v>12066</v>
      </c>
      <c r="B12035" t="s">
        <v>19</v>
      </c>
      <c r="C12035" t="s">
        <v>14</v>
      </c>
      <c r="D12035" s="2">
        <v>2932.61</v>
      </c>
      <c r="E12035">
        <v>0.28000000000000003</v>
      </c>
      <c r="F12035">
        <v>7</v>
      </c>
      <c r="G12035" s="1">
        <v>45604</v>
      </c>
      <c r="H12035" s="1">
        <v>45606</v>
      </c>
      <c r="I12035" t="s">
        <v>21</v>
      </c>
      <c r="J12035" t="s">
        <v>16</v>
      </c>
      <c r="K12035" s="2">
        <v>571.46</v>
      </c>
      <c r="L12035" t="s">
        <v>17</v>
      </c>
      <c r="M12035">
        <f>YEAR(Table1[[#This Row],[order_date]])</f>
        <v>2024</v>
      </c>
      <c r="N12035">
        <f>MONTH(Table1[[#This Row],[order_date]])</f>
        <v>11</v>
      </c>
      <c r="O12035" s="3">
        <f>Table1[[#This Row],[sales]]-Table1[[#This Row],[profit]]</f>
        <v>2361.15</v>
      </c>
      <c r="P12035" s="3">
        <f>Table1[[#This Row],[sales]]*Table1[[#This Row],[quantity]]</f>
        <v>20528.27</v>
      </c>
      <c r="Q12035" s="9">
        <f>Table1[[#This Row],[delivery_date]]-Table1[[#This Row],[order_date]]</f>
        <v>2</v>
      </c>
    </row>
    <row r="12036" spans="1:17" x14ac:dyDescent="0.35">
      <c r="A12036" t="s">
        <v>12067</v>
      </c>
      <c r="B12036" t="s">
        <v>41</v>
      </c>
      <c r="C12036" t="s">
        <v>20</v>
      </c>
      <c r="D12036" s="2">
        <v>2423.81</v>
      </c>
      <c r="E12036">
        <v>0.35</v>
      </c>
      <c r="F12036">
        <v>9</v>
      </c>
      <c r="G12036" s="1">
        <v>45247</v>
      </c>
      <c r="H12036" s="1">
        <v>45254</v>
      </c>
      <c r="I12036" t="s">
        <v>15</v>
      </c>
      <c r="J12036" t="s">
        <v>16</v>
      </c>
      <c r="K12036" s="2">
        <v>520.57000000000005</v>
      </c>
      <c r="L12036" t="s">
        <v>23</v>
      </c>
      <c r="M12036">
        <f>YEAR(Table1[[#This Row],[order_date]])</f>
        <v>2023</v>
      </c>
      <c r="N12036">
        <f>MONTH(Table1[[#This Row],[order_date]])</f>
        <v>11</v>
      </c>
      <c r="O12036" s="3">
        <f>Table1[[#This Row],[sales]]-Table1[[#This Row],[profit]]</f>
        <v>1903.2399999999998</v>
      </c>
      <c r="P12036" s="3">
        <f>Table1[[#This Row],[sales]]*Table1[[#This Row],[quantity]]</f>
        <v>21814.29</v>
      </c>
      <c r="Q12036" s="9">
        <f>Table1[[#This Row],[delivery_date]]-Table1[[#This Row],[order_date]]</f>
        <v>7</v>
      </c>
    </row>
    <row r="12037" spans="1:17" x14ac:dyDescent="0.35">
      <c r="A12037" t="s">
        <v>12068</v>
      </c>
      <c r="B12037" t="s">
        <v>19</v>
      </c>
      <c r="C12037" t="s">
        <v>36</v>
      </c>
      <c r="D12037" s="2">
        <v>4313.01</v>
      </c>
      <c r="E12037">
        <v>0.16</v>
      </c>
      <c r="F12037">
        <v>5</v>
      </c>
      <c r="G12037" s="1">
        <v>45193</v>
      </c>
      <c r="H12037" s="1">
        <v>45200</v>
      </c>
      <c r="I12037" t="s">
        <v>31</v>
      </c>
      <c r="J12037" t="s">
        <v>27</v>
      </c>
      <c r="K12037" s="2">
        <v>805.49</v>
      </c>
      <c r="L12037" t="s">
        <v>17</v>
      </c>
      <c r="M12037">
        <f>YEAR(Table1[[#This Row],[order_date]])</f>
        <v>2023</v>
      </c>
      <c r="N12037">
        <f>MONTH(Table1[[#This Row],[order_date]])</f>
        <v>9</v>
      </c>
      <c r="O12037" s="3">
        <f>Table1[[#This Row],[sales]]-Table1[[#This Row],[profit]]</f>
        <v>3507.5200000000004</v>
      </c>
      <c r="P12037" s="3">
        <f>Table1[[#This Row],[sales]]*Table1[[#This Row],[quantity]]</f>
        <v>21565.050000000003</v>
      </c>
      <c r="Q12037" s="9">
        <f>Table1[[#This Row],[delivery_date]]-Table1[[#This Row],[order_date]]</f>
        <v>7</v>
      </c>
    </row>
    <row r="12038" spans="1:17" x14ac:dyDescent="0.35">
      <c r="A12038" t="s">
        <v>12069</v>
      </c>
      <c r="B12038" t="s">
        <v>19</v>
      </c>
      <c r="C12038" t="s">
        <v>26</v>
      </c>
      <c r="D12038" s="2">
        <v>1433.91</v>
      </c>
      <c r="E12038">
        <v>0.39</v>
      </c>
      <c r="F12038">
        <v>9</v>
      </c>
      <c r="G12038" s="1">
        <v>45209</v>
      </c>
      <c r="H12038" s="1">
        <v>45213</v>
      </c>
      <c r="I12038" t="s">
        <v>21</v>
      </c>
      <c r="J12038" t="s">
        <v>22</v>
      </c>
      <c r="K12038" s="2">
        <v>128.57</v>
      </c>
      <c r="L12038" t="s">
        <v>23</v>
      </c>
      <c r="M12038">
        <f>YEAR(Table1[[#This Row],[order_date]])</f>
        <v>2023</v>
      </c>
      <c r="N12038">
        <f>MONTH(Table1[[#This Row],[order_date]])</f>
        <v>10</v>
      </c>
      <c r="O12038" s="3">
        <f>Table1[[#This Row],[sales]]-Table1[[#This Row],[profit]]</f>
        <v>1305.3400000000001</v>
      </c>
      <c r="P12038" s="3">
        <f>Table1[[#This Row],[sales]]*Table1[[#This Row],[quantity]]</f>
        <v>12905.19</v>
      </c>
      <c r="Q12038" s="9">
        <f>Table1[[#This Row],[delivery_date]]-Table1[[#This Row],[order_date]]</f>
        <v>4</v>
      </c>
    </row>
    <row r="12039" spans="1:17" x14ac:dyDescent="0.35">
      <c r="A12039" t="s">
        <v>12070</v>
      </c>
      <c r="B12039" t="s">
        <v>19</v>
      </c>
      <c r="C12039" t="s">
        <v>26</v>
      </c>
      <c r="D12039" s="2">
        <v>164.85</v>
      </c>
      <c r="E12039">
        <v>0.21</v>
      </c>
      <c r="F12039">
        <v>9</v>
      </c>
      <c r="G12039" s="1">
        <v>45411</v>
      </c>
      <c r="H12039" s="1">
        <v>45414</v>
      </c>
      <c r="I12039" t="s">
        <v>31</v>
      </c>
      <c r="J12039" t="s">
        <v>27</v>
      </c>
      <c r="K12039" s="2">
        <v>43.54</v>
      </c>
      <c r="L12039" t="s">
        <v>23</v>
      </c>
      <c r="M12039">
        <f>YEAR(Table1[[#This Row],[order_date]])</f>
        <v>2024</v>
      </c>
      <c r="N12039">
        <f>MONTH(Table1[[#This Row],[order_date]])</f>
        <v>4</v>
      </c>
      <c r="O12039" s="3">
        <f>Table1[[#This Row],[sales]]-Table1[[#This Row],[profit]]</f>
        <v>121.31</v>
      </c>
      <c r="P12039" s="3">
        <f>Table1[[#This Row],[sales]]*Table1[[#This Row],[quantity]]</f>
        <v>1483.6499999999999</v>
      </c>
      <c r="Q12039" s="9">
        <f>Table1[[#This Row],[delivery_date]]-Table1[[#This Row],[order_date]]</f>
        <v>3</v>
      </c>
    </row>
    <row r="12040" spans="1:17" x14ac:dyDescent="0.35">
      <c r="A12040" t="s">
        <v>12071</v>
      </c>
      <c r="B12040" t="s">
        <v>41</v>
      </c>
      <c r="C12040" t="s">
        <v>14</v>
      </c>
      <c r="D12040" s="2">
        <v>1685</v>
      </c>
      <c r="E12040">
        <v>0.45</v>
      </c>
      <c r="F12040">
        <v>4</v>
      </c>
      <c r="G12040" s="1">
        <v>45496</v>
      </c>
      <c r="H12040" s="1">
        <v>45501</v>
      </c>
      <c r="I12040" t="s">
        <v>31</v>
      </c>
      <c r="J12040" t="s">
        <v>22</v>
      </c>
      <c r="K12040" s="2">
        <v>253.44</v>
      </c>
      <c r="L12040" t="s">
        <v>39</v>
      </c>
      <c r="M12040">
        <f>YEAR(Table1[[#This Row],[order_date]])</f>
        <v>2024</v>
      </c>
      <c r="N12040">
        <f>MONTH(Table1[[#This Row],[order_date]])</f>
        <v>7</v>
      </c>
      <c r="O12040" s="3">
        <f>Table1[[#This Row],[sales]]-Table1[[#This Row],[profit]]</f>
        <v>1431.56</v>
      </c>
      <c r="P12040" s="3">
        <f>Table1[[#This Row],[sales]]*Table1[[#This Row],[quantity]]</f>
        <v>6740</v>
      </c>
      <c r="Q12040" s="9">
        <f>Table1[[#This Row],[delivery_date]]-Table1[[#This Row],[order_date]]</f>
        <v>5</v>
      </c>
    </row>
    <row r="12041" spans="1:17" x14ac:dyDescent="0.35">
      <c r="A12041" t="s">
        <v>12072</v>
      </c>
      <c r="B12041" t="s">
        <v>19</v>
      </c>
      <c r="C12041" t="s">
        <v>36</v>
      </c>
      <c r="D12041" s="2">
        <v>147.56</v>
      </c>
      <c r="E12041">
        <v>0.05</v>
      </c>
      <c r="F12041">
        <v>9</v>
      </c>
      <c r="G12041" s="1">
        <v>45157</v>
      </c>
      <c r="H12041" s="1">
        <v>45162</v>
      </c>
      <c r="I12041" t="s">
        <v>15</v>
      </c>
      <c r="J12041" t="s">
        <v>22</v>
      </c>
      <c r="K12041" s="2">
        <v>15.01</v>
      </c>
      <c r="L12041" t="s">
        <v>39</v>
      </c>
      <c r="M12041">
        <f>YEAR(Table1[[#This Row],[order_date]])</f>
        <v>2023</v>
      </c>
      <c r="N12041">
        <f>MONTH(Table1[[#This Row],[order_date]])</f>
        <v>8</v>
      </c>
      <c r="O12041" s="3">
        <f>Table1[[#This Row],[sales]]-Table1[[#This Row],[profit]]</f>
        <v>132.55000000000001</v>
      </c>
      <c r="P12041" s="3">
        <f>Table1[[#This Row],[sales]]*Table1[[#This Row],[quantity]]</f>
        <v>1328.04</v>
      </c>
      <c r="Q12041" s="9">
        <f>Table1[[#This Row],[delivery_date]]-Table1[[#This Row],[order_date]]</f>
        <v>5</v>
      </c>
    </row>
    <row r="12042" spans="1:17" x14ac:dyDescent="0.35">
      <c r="A12042" t="s">
        <v>12073</v>
      </c>
      <c r="B12042" t="s">
        <v>19</v>
      </c>
      <c r="C12042" t="s">
        <v>33</v>
      </c>
      <c r="D12042" s="2">
        <v>2763.6</v>
      </c>
      <c r="E12042">
        <v>0.24</v>
      </c>
      <c r="F12042">
        <v>8</v>
      </c>
      <c r="G12042" s="1">
        <v>45119</v>
      </c>
      <c r="H12042" s="1">
        <v>45122</v>
      </c>
      <c r="I12042" t="s">
        <v>21</v>
      </c>
      <c r="J12042" t="s">
        <v>27</v>
      </c>
      <c r="K12042" s="2">
        <v>806</v>
      </c>
      <c r="L12042" t="s">
        <v>17</v>
      </c>
      <c r="M12042">
        <f>YEAR(Table1[[#This Row],[order_date]])</f>
        <v>2023</v>
      </c>
      <c r="N12042">
        <f>MONTH(Table1[[#This Row],[order_date]])</f>
        <v>7</v>
      </c>
      <c r="O12042" s="3">
        <f>Table1[[#This Row],[sales]]-Table1[[#This Row],[profit]]</f>
        <v>1957.6</v>
      </c>
      <c r="P12042" s="3">
        <f>Table1[[#This Row],[sales]]*Table1[[#This Row],[quantity]]</f>
        <v>22108.799999999999</v>
      </c>
      <c r="Q12042" s="9">
        <f>Table1[[#This Row],[delivery_date]]-Table1[[#This Row],[order_date]]</f>
        <v>3</v>
      </c>
    </row>
    <row r="12043" spans="1:17" x14ac:dyDescent="0.35">
      <c r="A12043" t="s">
        <v>12074</v>
      </c>
      <c r="B12043" t="s">
        <v>25</v>
      </c>
      <c r="C12043" t="s">
        <v>20</v>
      </c>
      <c r="D12043" s="2">
        <v>1953.42</v>
      </c>
      <c r="E12043">
        <v>0.1</v>
      </c>
      <c r="F12043">
        <v>5</v>
      </c>
      <c r="G12043" s="1">
        <v>45453</v>
      </c>
      <c r="H12043" s="1">
        <v>45454</v>
      </c>
      <c r="I12043" t="s">
        <v>21</v>
      </c>
      <c r="J12043" t="s">
        <v>22</v>
      </c>
      <c r="K12043" s="2">
        <v>416.56</v>
      </c>
      <c r="L12043" t="s">
        <v>39</v>
      </c>
      <c r="M12043">
        <f>YEAR(Table1[[#This Row],[order_date]])</f>
        <v>2024</v>
      </c>
      <c r="N12043">
        <f>MONTH(Table1[[#This Row],[order_date]])</f>
        <v>6</v>
      </c>
      <c r="O12043" s="3">
        <f>Table1[[#This Row],[sales]]-Table1[[#This Row],[profit]]</f>
        <v>1536.8600000000001</v>
      </c>
      <c r="P12043" s="3">
        <f>Table1[[#This Row],[sales]]*Table1[[#This Row],[quantity]]</f>
        <v>9767.1</v>
      </c>
      <c r="Q12043" s="9">
        <f>Table1[[#This Row],[delivery_date]]-Table1[[#This Row],[order_date]]</f>
        <v>1</v>
      </c>
    </row>
    <row r="12044" spans="1:17" x14ac:dyDescent="0.35">
      <c r="A12044" t="s">
        <v>12075</v>
      </c>
      <c r="B12044" t="s">
        <v>25</v>
      </c>
      <c r="C12044" t="s">
        <v>33</v>
      </c>
      <c r="D12044" s="2">
        <v>4088.32</v>
      </c>
      <c r="E12044">
        <v>0.23</v>
      </c>
      <c r="F12044">
        <v>3</v>
      </c>
      <c r="G12044" s="1">
        <v>45271</v>
      </c>
      <c r="H12044" s="1">
        <v>45273</v>
      </c>
      <c r="I12044" t="s">
        <v>15</v>
      </c>
      <c r="J12044" t="s">
        <v>22</v>
      </c>
      <c r="K12044" s="2">
        <v>1145.52</v>
      </c>
      <c r="L12044" t="s">
        <v>34</v>
      </c>
      <c r="M12044">
        <f>YEAR(Table1[[#This Row],[order_date]])</f>
        <v>2023</v>
      </c>
      <c r="N12044">
        <f>MONTH(Table1[[#This Row],[order_date]])</f>
        <v>12</v>
      </c>
      <c r="O12044" s="3">
        <f>Table1[[#This Row],[sales]]-Table1[[#This Row],[profit]]</f>
        <v>2942.8</v>
      </c>
      <c r="P12044" s="3">
        <f>Table1[[#This Row],[sales]]*Table1[[#This Row],[quantity]]</f>
        <v>12264.960000000001</v>
      </c>
      <c r="Q12044" s="9">
        <f>Table1[[#This Row],[delivery_date]]-Table1[[#This Row],[order_date]]</f>
        <v>2</v>
      </c>
    </row>
    <row r="12045" spans="1:17" x14ac:dyDescent="0.35">
      <c r="A12045" t="s">
        <v>12076</v>
      </c>
      <c r="B12045" t="s">
        <v>41</v>
      </c>
      <c r="C12045" t="s">
        <v>14</v>
      </c>
      <c r="D12045" s="2">
        <v>4008.17</v>
      </c>
      <c r="E12045">
        <v>0.18</v>
      </c>
      <c r="F12045">
        <v>9</v>
      </c>
      <c r="G12045" s="1">
        <v>45183</v>
      </c>
      <c r="H12045" s="1">
        <v>45187</v>
      </c>
      <c r="I12045" t="s">
        <v>21</v>
      </c>
      <c r="J12045" t="s">
        <v>16</v>
      </c>
      <c r="K12045" s="2">
        <v>446.35</v>
      </c>
      <c r="L12045" t="s">
        <v>23</v>
      </c>
      <c r="M12045">
        <f>YEAR(Table1[[#This Row],[order_date]])</f>
        <v>2023</v>
      </c>
      <c r="N12045">
        <f>MONTH(Table1[[#This Row],[order_date]])</f>
        <v>9</v>
      </c>
      <c r="O12045" s="3">
        <f>Table1[[#This Row],[sales]]-Table1[[#This Row],[profit]]</f>
        <v>3561.82</v>
      </c>
      <c r="P12045" s="3">
        <f>Table1[[#This Row],[sales]]*Table1[[#This Row],[quantity]]</f>
        <v>36073.53</v>
      </c>
      <c r="Q12045" s="9">
        <f>Table1[[#This Row],[delivery_date]]-Table1[[#This Row],[order_date]]</f>
        <v>4</v>
      </c>
    </row>
    <row r="12046" spans="1:17" x14ac:dyDescent="0.35">
      <c r="A12046" t="s">
        <v>12077</v>
      </c>
      <c r="B12046" t="s">
        <v>13</v>
      </c>
      <c r="C12046" t="s">
        <v>26</v>
      </c>
      <c r="D12046" s="2">
        <v>2229.73</v>
      </c>
      <c r="E12046">
        <v>0.4</v>
      </c>
      <c r="F12046">
        <v>3</v>
      </c>
      <c r="G12046" s="1">
        <v>45457</v>
      </c>
      <c r="H12046" s="1">
        <v>45464</v>
      </c>
      <c r="I12046" t="s">
        <v>15</v>
      </c>
      <c r="J12046" t="s">
        <v>16</v>
      </c>
      <c r="K12046" s="2">
        <v>473.42</v>
      </c>
      <c r="L12046" t="s">
        <v>23</v>
      </c>
      <c r="M12046">
        <f>YEAR(Table1[[#This Row],[order_date]])</f>
        <v>2024</v>
      </c>
      <c r="N12046">
        <f>MONTH(Table1[[#This Row],[order_date]])</f>
        <v>6</v>
      </c>
      <c r="O12046" s="3">
        <f>Table1[[#This Row],[sales]]-Table1[[#This Row],[profit]]</f>
        <v>1756.31</v>
      </c>
      <c r="P12046" s="3">
        <f>Table1[[#This Row],[sales]]*Table1[[#This Row],[quantity]]</f>
        <v>6689.1900000000005</v>
      </c>
      <c r="Q12046" s="9">
        <f>Table1[[#This Row],[delivery_date]]-Table1[[#This Row],[order_date]]</f>
        <v>7</v>
      </c>
    </row>
    <row r="12047" spans="1:17" x14ac:dyDescent="0.35">
      <c r="A12047" t="s">
        <v>12078</v>
      </c>
      <c r="B12047" t="s">
        <v>25</v>
      </c>
      <c r="C12047" t="s">
        <v>26</v>
      </c>
      <c r="D12047" s="2">
        <v>1160.78</v>
      </c>
      <c r="E12047">
        <v>0.08</v>
      </c>
      <c r="F12047">
        <v>3</v>
      </c>
      <c r="G12047" s="1">
        <v>45110</v>
      </c>
      <c r="H12047" s="1">
        <v>45112</v>
      </c>
      <c r="I12047" t="s">
        <v>21</v>
      </c>
      <c r="J12047" t="s">
        <v>16</v>
      </c>
      <c r="K12047" s="2">
        <v>183.51</v>
      </c>
      <c r="L12047" t="s">
        <v>28</v>
      </c>
      <c r="M12047">
        <f>YEAR(Table1[[#This Row],[order_date]])</f>
        <v>2023</v>
      </c>
      <c r="N12047">
        <f>MONTH(Table1[[#This Row],[order_date]])</f>
        <v>7</v>
      </c>
      <c r="O12047" s="3">
        <f>Table1[[#This Row],[sales]]-Table1[[#This Row],[profit]]</f>
        <v>977.27</v>
      </c>
      <c r="P12047" s="3">
        <f>Table1[[#This Row],[sales]]*Table1[[#This Row],[quantity]]</f>
        <v>3482.34</v>
      </c>
      <c r="Q12047" s="9">
        <f>Table1[[#This Row],[delivery_date]]-Table1[[#This Row],[order_date]]</f>
        <v>2</v>
      </c>
    </row>
    <row r="12048" spans="1:17" x14ac:dyDescent="0.35">
      <c r="A12048" t="s">
        <v>12079</v>
      </c>
      <c r="B12048" t="s">
        <v>41</v>
      </c>
      <c r="C12048" t="s">
        <v>33</v>
      </c>
      <c r="D12048" s="2">
        <v>2169.91</v>
      </c>
      <c r="E12048">
        <v>0.3</v>
      </c>
      <c r="F12048">
        <v>3</v>
      </c>
      <c r="G12048" s="1">
        <v>45630</v>
      </c>
      <c r="H12048" s="1">
        <v>45637</v>
      </c>
      <c r="I12048" t="s">
        <v>15</v>
      </c>
      <c r="J12048" t="s">
        <v>22</v>
      </c>
      <c r="K12048" s="2">
        <v>131.66999999999999</v>
      </c>
      <c r="L12048" t="s">
        <v>28</v>
      </c>
      <c r="M12048">
        <f>YEAR(Table1[[#This Row],[order_date]])</f>
        <v>2024</v>
      </c>
      <c r="N12048">
        <f>MONTH(Table1[[#This Row],[order_date]])</f>
        <v>12</v>
      </c>
      <c r="O12048" s="3">
        <f>Table1[[#This Row],[sales]]-Table1[[#This Row],[profit]]</f>
        <v>2038.2399999999998</v>
      </c>
      <c r="P12048" s="3">
        <f>Table1[[#This Row],[sales]]*Table1[[#This Row],[quantity]]</f>
        <v>6509.73</v>
      </c>
      <c r="Q12048" s="9">
        <f>Table1[[#This Row],[delivery_date]]-Table1[[#This Row],[order_date]]</f>
        <v>7</v>
      </c>
    </row>
    <row r="12049" spans="1:17" x14ac:dyDescent="0.35">
      <c r="A12049" t="s">
        <v>12080</v>
      </c>
      <c r="B12049" t="s">
        <v>19</v>
      </c>
      <c r="C12049" t="s">
        <v>20</v>
      </c>
      <c r="D12049" s="2">
        <v>3242.46</v>
      </c>
      <c r="E12049">
        <v>0.2</v>
      </c>
      <c r="F12049">
        <v>1</v>
      </c>
      <c r="G12049" s="1">
        <v>45502</v>
      </c>
      <c r="H12049" s="1">
        <v>45509</v>
      </c>
      <c r="I12049" t="s">
        <v>15</v>
      </c>
      <c r="J12049" t="s">
        <v>27</v>
      </c>
      <c r="K12049" s="2">
        <v>546.73</v>
      </c>
      <c r="L12049" t="s">
        <v>17</v>
      </c>
      <c r="M12049">
        <f>YEAR(Table1[[#This Row],[order_date]])</f>
        <v>2024</v>
      </c>
      <c r="N12049">
        <f>MONTH(Table1[[#This Row],[order_date]])</f>
        <v>7</v>
      </c>
      <c r="O12049" s="3">
        <f>Table1[[#This Row],[sales]]-Table1[[#This Row],[profit]]</f>
        <v>2695.73</v>
      </c>
      <c r="P12049" s="3">
        <f>Table1[[#This Row],[sales]]*Table1[[#This Row],[quantity]]</f>
        <v>3242.46</v>
      </c>
      <c r="Q12049" s="9">
        <f>Table1[[#This Row],[delivery_date]]-Table1[[#This Row],[order_date]]</f>
        <v>7</v>
      </c>
    </row>
    <row r="12050" spans="1:17" x14ac:dyDescent="0.35">
      <c r="A12050" t="s">
        <v>12081</v>
      </c>
      <c r="B12050" t="s">
        <v>19</v>
      </c>
      <c r="C12050" t="s">
        <v>14</v>
      </c>
      <c r="D12050" s="2">
        <v>1032.01</v>
      </c>
      <c r="E12050">
        <v>0.26</v>
      </c>
      <c r="F12050">
        <v>6</v>
      </c>
      <c r="G12050" s="1">
        <v>45114</v>
      </c>
      <c r="H12050" s="1">
        <v>45117</v>
      </c>
      <c r="I12050" t="s">
        <v>31</v>
      </c>
      <c r="J12050" t="s">
        <v>27</v>
      </c>
      <c r="K12050" s="2">
        <v>140.47999999999999</v>
      </c>
      <c r="L12050" t="s">
        <v>34</v>
      </c>
      <c r="M12050">
        <f>YEAR(Table1[[#This Row],[order_date]])</f>
        <v>2023</v>
      </c>
      <c r="N12050">
        <f>MONTH(Table1[[#This Row],[order_date]])</f>
        <v>7</v>
      </c>
      <c r="O12050" s="3">
        <f>Table1[[#This Row],[sales]]-Table1[[#This Row],[profit]]</f>
        <v>891.53</v>
      </c>
      <c r="P12050" s="3">
        <f>Table1[[#This Row],[sales]]*Table1[[#This Row],[quantity]]</f>
        <v>6192.0599999999995</v>
      </c>
      <c r="Q12050" s="9">
        <f>Table1[[#This Row],[delivery_date]]-Table1[[#This Row],[order_date]]</f>
        <v>3</v>
      </c>
    </row>
    <row r="12051" spans="1:17" x14ac:dyDescent="0.35">
      <c r="A12051" t="s">
        <v>12082</v>
      </c>
      <c r="B12051" t="s">
        <v>41</v>
      </c>
      <c r="C12051" t="s">
        <v>20</v>
      </c>
      <c r="D12051" s="2">
        <v>3887.93</v>
      </c>
      <c r="E12051">
        <v>0.36</v>
      </c>
      <c r="F12051">
        <v>3</v>
      </c>
      <c r="G12051" s="1">
        <v>45605</v>
      </c>
      <c r="H12051" s="1">
        <v>45607</v>
      </c>
      <c r="I12051" t="s">
        <v>15</v>
      </c>
      <c r="J12051" t="s">
        <v>27</v>
      </c>
      <c r="K12051" s="2">
        <v>279.58999999999997</v>
      </c>
      <c r="L12051" t="s">
        <v>28</v>
      </c>
      <c r="M12051">
        <f>YEAR(Table1[[#This Row],[order_date]])</f>
        <v>2024</v>
      </c>
      <c r="N12051">
        <f>MONTH(Table1[[#This Row],[order_date]])</f>
        <v>11</v>
      </c>
      <c r="O12051" s="3">
        <f>Table1[[#This Row],[sales]]-Table1[[#This Row],[profit]]</f>
        <v>3608.3399999999997</v>
      </c>
      <c r="P12051" s="3">
        <f>Table1[[#This Row],[sales]]*Table1[[#This Row],[quantity]]</f>
        <v>11663.789999999999</v>
      </c>
      <c r="Q12051" s="9">
        <f>Table1[[#This Row],[delivery_date]]-Table1[[#This Row],[order_date]]</f>
        <v>2</v>
      </c>
    </row>
    <row r="12052" spans="1:17" x14ac:dyDescent="0.35">
      <c r="A12052" t="s">
        <v>12083</v>
      </c>
      <c r="B12052" t="s">
        <v>19</v>
      </c>
      <c r="C12052" t="s">
        <v>14</v>
      </c>
      <c r="D12052" s="2">
        <v>1719.75</v>
      </c>
      <c r="E12052">
        <v>0.18</v>
      </c>
      <c r="F12052">
        <v>3</v>
      </c>
      <c r="G12052" s="1">
        <v>44992</v>
      </c>
      <c r="H12052" s="1">
        <v>44993</v>
      </c>
      <c r="I12052" t="s">
        <v>21</v>
      </c>
      <c r="J12052" t="s">
        <v>27</v>
      </c>
      <c r="K12052" s="2">
        <v>408.31</v>
      </c>
      <c r="L12052" t="s">
        <v>48</v>
      </c>
      <c r="M12052">
        <f>YEAR(Table1[[#This Row],[order_date]])</f>
        <v>2023</v>
      </c>
      <c r="N12052">
        <f>MONTH(Table1[[#This Row],[order_date]])</f>
        <v>3</v>
      </c>
      <c r="O12052" s="3">
        <f>Table1[[#This Row],[sales]]-Table1[[#This Row],[profit]]</f>
        <v>1311.44</v>
      </c>
      <c r="P12052" s="3">
        <f>Table1[[#This Row],[sales]]*Table1[[#This Row],[quantity]]</f>
        <v>5159.25</v>
      </c>
      <c r="Q12052" s="9">
        <f>Table1[[#This Row],[delivery_date]]-Table1[[#This Row],[order_date]]</f>
        <v>1</v>
      </c>
    </row>
    <row r="12053" spans="1:17" x14ac:dyDescent="0.35">
      <c r="A12053" t="s">
        <v>12084</v>
      </c>
      <c r="B12053" t="s">
        <v>19</v>
      </c>
      <c r="C12053" t="s">
        <v>20</v>
      </c>
      <c r="D12053" s="2">
        <v>4667.67</v>
      </c>
      <c r="E12053">
        <v>0.18</v>
      </c>
      <c r="F12053">
        <v>9</v>
      </c>
      <c r="G12053" s="1">
        <v>45214</v>
      </c>
      <c r="H12053" s="1">
        <v>45220</v>
      </c>
      <c r="I12053" t="s">
        <v>21</v>
      </c>
      <c r="J12053" t="s">
        <v>16</v>
      </c>
      <c r="K12053" s="2">
        <v>874.22</v>
      </c>
      <c r="L12053" t="s">
        <v>34</v>
      </c>
      <c r="M12053">
        <f>YEAR(Table1[[#This Row],[order_date]])</f>
        <v>2023</v>
      </c>
      <c r="N12053">
        <f>MONTH(Table1[[#This Row],[order_date]])</f>
        <v>10</v>
      </c>
      <c r="O12053" s="3">
        <f>Table1[[#This Row],[sales]]-Table1[[#This Row],[profit]]</f>
        <v>3793.45</v>
      </c>
      <c r="P12053" s="3">
        <f>Table1[[#This Row],[sales]]*Table1[[#This Row],[quantity]]</f>
        <v>42009.03</v>
      </c>
      <c r="Q12053" s="9">
        <f>Table1[[#This Row],[delivery_date]]-Table1[[#This Row],[order_date]]</f>
        <v>6</v>
      </c>
    </row>
    <row r="12054" spans="1:17" x14ac:dyDescent="0.35">
      <c r="A12054" t="s">
        <v>12085</v>
      </c>
      <c r="B12054" t="s">
        <v>13</v>
      </c>
      <c r="C12054" t="s">
        <v>33</v>
      </c>
      <c r="D12054" s="2">
        <v>2608.17</v>
      </c>
      <c r="E12054">
        <v>0.04</v>
      </c>
      <c r="F12054">
        <v>7</v>
      </c>
      <c r="G12054" s="1">
        <v>44977</v>
      </c>
      <c r="H12054" s="1">
        <v>44983</v>
      </c>
      <c r="I12054" t="s">
        <v>21</v>
      </c>
      <c r="J12054" t="s">
        <v>22</v>
      </c>
      <c r="K12054" s="2">
        <v>152.16999999999999</v>
      </c>
      <c r="L12054" t="s">
        <v>34</v>
      </c>
      <c r="M12054">
        <f>YEAR(Table1[[#This Row],[order_date]])</f>
        <v>2023</v>
      </c>
      <c r="N12054">
        <f>MONTH(Table1[[#This Row],[order_date]])</f>
        <v>2</v>
      </c>
      <c r="O12054" s="3">
        <f>Table1[[#This Row],[sales]]-Table1[[#This Row],[profit]]</f>
        <v>2456</v>
      </c>
      <c r="P12054" s="3">
        <f>Table1[[#This Row],[sales]]*Table1[[#This Row],[quantity]]</f>
        <v>18257.190000000002</v>
      </c>
      <c r="Q12054" s="9">
        <f>Table1[[#This Row],[delivery_date]]-Table1[[#This Row],[order_date]]</f>
        <v>6</v>
      </c>
    </row>
    <row r="12055" spans="1:17" x14ac:dyDescent="0.35">
      <c r="A12055" t="s">
        <v>12086</v>
      </c>
      <c r="B12055" t="s">
        <v>19</v>
      </c>
      <c r="C12055" t="s">
        <v>36</v>
      </c>
      <c r="D12055" s="2">
        <v>4250.92</v>
      </c>
      <c r="E12055">
        <v>0.28000000000000003</v>
      </c>
      <c r="F12055">
        <v>8</v>
      </c>
      <c r="G12055" s="1">
        <v>45495</v>
      </c>
      <c r="H12055" s="1">
        <v>45497</v>
      </c>
      <c r="I12055" t="s">
        <v>15</v>
      </c>
      <c r="J12055" t="s">
        <v>16</v>
      </c>
      <c r="K12055" s="2">
        <v>470.91</v>
      </c>
      <c r="L12055" t="s">
        <v>17</v>
      </c>
      <c r="M12055">
        <f>YEAR(Table1[[#This Row],[order_date]])</f>
        <v>2024</v>
      </c>
      <c r="N12055">
        <f>MONTH(Table1[[#This Row],[order_date]])</f>
        <v>7</v>
      </c>
      <c r="O12055" s="3">
        <f>Table1[[#This Row],[sales]]-Table1[[#This Row],[profit]]</f>
        <v>3780.01</v>
      </c>
      <c r="P12055" s="3">
        <f>Table1[[#This Row],[sales]]*Table1[[#This Row],[quantity]]</f>
        <v>34007.360000000001</v>
      </c>
      <c r="Q12055" s="9">
        <f>Table1[[#This Row],[delivery_date]]-Table1[[#This Row],[order_date]]</f>
        <v>2</v>
      </c>
    </row>
    <row r="12056" spans="1:17" x14ac:dyDescent="0.35">
      <c r="A12056" t="s">
        <v>12087</v>
      </c>
      <c r="B12056" t="s">
        <v>25</v>
      </c>
      <c r="C12056" t="s">
        <v>14</v>
      </c>
      <c r="D12056" s="2">
        <v>3117.87</v>
      </c>
      <c r="E12056">
        <v>0.21</v>
      </c>
      <c r="F12056">
        <v>1</v>
      </c>
      <c r="G12056" s="1">
        <v>45010</v>
      </c>
      <c r="H12056" s="1">
        <v>45014</v>
      </c>
      <c r="I12056" t="s">
        <v>21</v>
      </c>
      <c r="J12056" t="s">
        <v>27</v>
      </c>
      <c r="K12056" s="2">
        <v>910.13</v>
      </c>
      <c r="L12056" t="s">
        <v>28</v>
      </c>
      <c r="M12056">
        <f>YEAR(Table1[[#This Row],[order_date]])</f>
        <v>2023</v>
      </c>
      <c r="N12056">
        <f>MONTH(Table1[[#This Row],[order_date]])</f>
        <v>3</v>
      </c>
      <c r="O12056" s="3">
        <f>Table1[[#This Row],[sales]]-Table1[[#This Row],[profit]]</f>
        <v>2207.7399999999998</v>
      </c>
      <c r="P12056" s="3">
        <f>Table1[[#This Row],[sales]]*Table1[[#This Row],[quantity]]</f>
        <v>3117.87</v>
      </c>
      <c r="Q12056" s="9">
        <f>Table1[[#This Row],[delivery_date]]-Table1[[#This Row],[order_date]]</f>
        <v>4</v>
      </c>
    </row>
    <row r="12057" spans="1:17" x14ac:dyDescent="0.35">
      <c r="A12057" t="s">
        <v>12088</v>
      </c>
      <c r="B12057" t="s">
        <v>19</v>
      </c>
      <c r="C12057" t="s">
        <v>33</v>
      </c>
      <c r="D12057" s="2">
        <v>2817.55</v>
      </c>
      <c r="E12057">
        <v>0.41</v>
      </c>
      <c r="F12057">
        <v>8</v>
      </c>
      <c r="G12057" s="1">
        <v>45114</v>
      </c>
      <c r="H12057" s="1">
        <v>45117</v>
      </c>
      <c r="I12057" t="s">
        <v>15</v>
      </c>
      <c r="J12057" t="s">
        <v>27</v>
      </c>
      <c r="K12057" s="2">
        <v>647.94000000000005</v>
      </c>
      <c r="L12057" t="s">
        <v>48</v>
      </c>
      <c r="M12057">
        <f>YEAR(Table1[[#This Row],[order_date]])</f>
        <v>2023</v>
      </c>
      <c r="N12057">
        <f>MONTH(Table1[[#This Row],[order_date]])</f>
        <v>7</v>
      </c>
      <c r="O12057" s="3">
        <f>Table1[[#This Row],[sales]]-Table1[[#This Row],[profit]]</f>
        <v>2169.61</v>
      </c>
      <c r="P12057" s="3">
        <f>Table1[[#This Row],[sales]]*Table1[[#This Row],[quantity]]</f>
        <v>22540.400000000001</v>
      </c>
      <c r="Q12057" s="9">
        <f>Table1[[#This Row],[delivery_date]]-Table1[[#This Row],[order_date]]</f>
        <v>3</v>
      </c>
    </row>
    <row r="12058" spans="1:17" x14ac:dyDescent="0.35">
      <c r="A12058" t="s">
        <v>12089</v>
      </c>
      <c r="B12058" t="s">
        <v>41</v>
      </c>
      <c r="C12058" t="s">
        <v>26</v>
      </c>
      <c r="D12058" s="2">
        <v>3442.44</v>
      </c>
      <c r="E12058">
        <v>0.22</v>
      </c>
      <c r="F12058">
        <v>8</v>
      </c>
      <c r="G12058" s="1">
        <v>45109</v>
      </c>
      <c r="H12058" s="1">
        <v>45110</v>
      </c>
      <c r="I12058" t="s">
        <v>15</v>
      </c>
      <c r="J12058" t="s">
        <v>27</v>
      </c>
      <c r="K12058" s="2">
        <v>967.34</v>
      </c>
      <c r="L12058" t="s">
        <v>39</v>
      </c>
      <c r="M12058">
        <f>YEAR(Table1[[#This Row],[order_date]])</f>
        <v>2023</v>
      </c>
      <c r="N12058">
        <f>MONTH(Table1[[#This Row],[order_date]])</f>
        <v>7</v>
      </c>
      <c r="O12058" s="3">
        <f>Table1[[#This Row],[sales]]-Table1[[#This Row],[profit]]</f>
        <v>2475.1</v>
      </c>
      <c r="P12058" s="3">
        <f>Table1[[#This Row],[sales]]*Table1[[#This Row],[quantity]]</f>
        <v>27539.52</v>
      </c>
      <c r="Q12058" s="9">
        <f>Table1[[#This Row],[delivery_date]]-Table1[[#This Row],[order_date]]</f>
        <v>1</v>
      </c>
    </row>
    <row r="12059" spans="1:17" x14ac:dyDescent="0.35">
      <c r="A12059" t="s">
        <v>12090</v>
      </c>
      <c r="B12059" t="s">
        <v>13</v>
      </c>
      <c r="C12059" t="s">
        <v>26</v>
      </c>
      <c r="D12059" s="2">
        <v>4076.31</v>
      </c>
      <c r="E12059">
        <v>0.49</v>
      </c>
      <c r="F12059">
        <v>8</v>
      </c>
      <c r="G12059" s="1">
        <v>45429</v>
      </c>
      <c r="H12059" s="1">
        <v>45430</v>
      </c>
      <c r="I12059" t="s">
        <v>15</v>
      </c>
      <c r="J12059" t="s">
        <v>16</v>
      </c>
      <c r="K12059" s="2">
        <v>772.23</v>
      </c>
      <c r="L12059" t="s">
        <v>39</v>
      </c>
      <c r="M12059">
        <f>YEAR(Table1[[#This Row],[order_date]])</f>
        <v>2024</v>
      </c>
      <c r="N12059">
        <f>MONTH(Table1[[#This Row],[order_date]])</f>
        <v>5</v>
      </c>
      <c r="O12059" s="3">
        <f>Table1[[#This Row],[sales]]-Table1[[#This Row],[profit]]</f>
        <v>3304.08</v>
      </c>
      <c r="P12059" s="3">
        <f>Table1[[#This Row],[sales]]*Table1[[#This Row],[quantity]]</f>
        <v>32610.48</v>
      </c>
      <c r="Q12059" s="9">
        <f>Table1[[#This Row],[delivery_date]]-Table1[[#This Row],[order_date]]</f>
        <v>1</v>
      </c>
    </row>
    <row r="12060" spans="1:17" x14ac:dyDescent="0.35">
      <c r="A12060" t="s">
        <v>12091</v>
      </c>
      <c r="B12060" t="s">
        <v>19</v>
      </c>
      <c r="C12060" t="s">
        <v>20</v>
      </c>
      <c r="D12060" s="2">
        <v>3258.09</v>
      </c>
      <c r="E12060">
        <v>0.09</v>
      </c>
      <c r="F12060">
        <v>6</v>
      </c>
      <c r="G12060" s="1">
        <v>45445</v>
      </c>
      <c r="H12060" s="1">
        <v>45446</v>
      </c>
      <c r="I12060" t="s">
        <v>21</v>
      </c>
      <c r="J12060" t="s">
        <v>22</v>
      </c>
      <c r="K12060" s="2">
        <v>837.85</v>
      </c>
      <c r="L12060" t="s">
        <v>23</v>
      </c>
      <c r="M12060">
        <f>YEAR(Table1[[#This Row],[order_date]])</f>
        <v>2024</v>
      </c>
      <c r="N12060">
        <f>MONTH(Table1[[#This Row],[order_date]])</f>
        <v>6</v>
      </c>
      <c r="O12060" s="3">
        <f>Table1[[#This Row],[sales]]-Table1[[#This Row],[profit]]</f>
        <v>2420.2400000000002</v>
      </c>
      <c r="P12060" s="3">
        <f>Table1[[#This Row],[sales]]*Table1[[#This Row],[quantity]]</f>
        <v>19548.54</v>
      </c>
      <c r="Q12060" s="9">
        <f>Table1[[#This Row],[delivery_date]]-Table1[[#This Row],[order_date]]</f>
        <v>1</v>
      </c>
    </row>
    <row r="12061" spans="1:17" x14ac:dyDescent="0.35">
      <c r="A12061" t="s">
        <v>12092</v>
      </c>
      <c r="B12061" t="s">
        <v>41</v>
      </c>
      <c r="C12061" t="s">
        <v>26</v>
      </c>
      <c r="D12061" s="2">
        <v>4006.48</v>
      </c>
      <c r="E12061">
        <v>0.13</v>
      </c>
      <c r="F12061">
        <v>5</v>
      </c>
      <c r="G12061" s="1">
        <v>45263</v>
      </c>
      <c r="H12061" s="1">
        <v>45268</v>
      </c>
      <c r="I12061" t="s">
        <v>15</v>
      </c>
      <c r="J12061" t="s">
        <v>27</v>
      </c>
      <c r="K12061" s="2">
        <v>710.31</v>
      </c>
      <c r="L12061" t="s">
        <v>17</v>
      </c>
      <c r="M12061">
        <f>YEAR(Table1[[#This Row],[order_date]])</f>
        <v>2023</v>
      </c>
      <c r="N12061">
        <f>MONTH(Table1[[#This Row],[order_date]])</f>
        <v>12</v>
      </c>
      <c r="O12061" s="3">
        <f>Table1[[#This Row],[sales]]-Table1[[#This Row],[profit]]</f>
        <v>3296.17</v>
      </c>
      <c r="P12061" s="3">
        <f>Table1[[#This Row],[sales]]*Table1[[#This Row],[quantity]]</f>
        <v>20032.400000000001</v>
      </c>
      <c r="Q12061" s="9">
        <f>Table1[[#This Row],[delivery_date]]-Table1[[#This Row],[order_date]]</f>
        <v>5</v>
      </c>
    </row>
    <row r="12062" spans="1:17" x14ac:dyDescent="0.35">
      <c r="A12062" t="s">
        <v>12093</v>
      </c>
      <c r="B12062" t="s">
        <v>25</v>
      </c>
      <c r="C12062" t="s">
        <v>36</v>
      </c>
      <c r="D12062" s="2">
        <v>1033.28</v>
      </c>
      <c r="E12062">
        <v>0.2</v>
      </c>
      <c r="F12062">
        <v>4</v>
      </c>
      <c r="G12062" s="1">
        <v>45080</v>
      </c>
      <c r="H12062" s="1">
        <v>45082</v>
      </c>
      <c r="I12062" t="s">
        <v>21</v>
      </c>
      <c r="J12062" t="s">
        <v>22</v>
      </c>
      <c r="K12062" s="2">
        <v>177.29</v>
      </c>
      <c r="L12062" t="s">
        <v>34</v>
      </c>
      <c r="M12062">
        <f>YEAR(Table1[[#This Row],[order_date]])</f>
        <v>2023</v>
      </c>
      <c r="N12062">
        <f>MONTH(Table1[[#This Row],[order_date]])</f>
        <v>6</v>
      </c>
      <c r="O12062" s="3">
        <f>Table1[[#This Row],[sales]]-Table1[[#This Row],[profit]]</f>
        <v>855.99</v>
      </c>
      <c r="P12062" s="3">
        <f>Table1[[#This Row],[sales]]*Table1[[#This Row],[quantity]]</f>
        <v>4133.12</v>
      </c>
      <c r="Q12062" s="9">
        <f>Table1[[#This Row],[delivery_date]]-Table1[[#This Row],[order_date]]</f>
        <v>2</v>
      </c>
    </row>
    <row r="12063" spans="1:17" x14ac:dyDescent="0.35">
      <c r="A12063" t="s">
        <v>12094</v>
      </c>
      <c r="B12063" t="s">
        <v>19</v>
      </c>
      <c r="C12063" t="s">
        <v>14</v>
      </c>
      <c r="D12063" s="2">
        <v>1459.83</v>
      </c>
      <c r="E12063">
        <v>0.09</v>
      </c>
      <c r="F12063">
        <v>9</v>
      </c>
      <c r="G12063" s="1">
        <v>45044</v>
      </c>
      <c r="H12063" s="1">
        <v>45048</v>
      </c>
      <c r="I12063" t="s">
        <v>21</v>
      </c>
      <c r="J12063" t="s">
        <v>22</v>
      </c>
      <c r="K12063" s="2">
        <v>145.47</v>
      </c>
      <c r="L12063" t="s">
        <v>48</v>
      </c>
      <c r="M12063">
        <f>YEAR(Table1[[#This Row],[order_date]])</f>
        <v>2023</v>
      </c>
      <c r="N12063">
        <f>MONTH(Table1[[#This Row],[order_date]])</f>
        <v>4</v>
      </c>
      <c r="O12063" s="3">
        <f>Table1[[#This Row],[sales]]-Table1[[#This Row],[profit]]</f>
        <v>1314.36</v>
      </c>
      <c r="P12063" s="3">
        <f>Table1[[#This Row],[sales]]*Table1[[#This Row],[quantity]]</f>
        <v>13138.47</v>
      </c>
      <c r="Q12063" s="9">
        <f>Table1[[#This Row],[delivery_date]]-Table1[[#This Row],[order_date]]</f>
        <v>4</v>
      </c>
    </row>
    <row r="12064" spans="1:17" x14ac:dyDescent="0.35">
      <c r="A12064" t="s">
        <v>12095</v>
      </c>
      <c r="B12064" t="s">
        <v>13</v>
      </c>
      <c r="C12064" t="s">
        <v>20</v>
      </c>
      <c r="D12064" s="2">
        <v>1225.6400000000001</v>
      </c>
      <c r="E12064">
        <v>0.49</v>
      </c>
      <c r="F12064">
        <v>7</v>
      </c>
      <c r="G12064" s="1">
        <v>45277</v>
      </c>
      <c r="H12064" s="1">
        <v>45282</v>
      </c>
      <c r="I12064" t="s">
        <v>31</v>
      </c>
      <c r="J12064" t="s">
        <v>16</v>
      </c>
      <c r="K12064" s="2">
        <v>302.81</v>
      </c>
      <c r="L12064" t="s">
        <v>39</v>
      </c>
      <c r="M12064">
        <f>YEAR(Table1[[#This Row],[order_date]])</f>
        <v>2023</v>
      </c>
      <c r="N12064">
        <f>MONTH(Table1[[#This Row],[order_date]])</f>
        <v>12</v>
      </c>
      <c r="O12064" s="3">
        <f>Table1[[#This Row],[sales]]-Table1[[#This Row],[profit]]</f>
        <v>922.83000000000015</v>
      </c>
      <c r="P12064" s="3">
        <f>Table1[[#This Row],[sales]]*Table1[[#This Row],[quantity]]</f>
        <v>8579.4800000000014</v>
      </c>
      <c r="Q12064" s="9">
        <f>Table1[[#This Row],[delivery_date]]-Table1[[#This Row],[order_date]]</f>
        <v>5</v>
      </c>
    </row>
    <row r="12065" spans="1:17" x14ac:dyDescent="0.35">
      <c r="A12065" t="s">
        <v>12096</v>
      </c>
      <c r="B12065" t="s">
        <v>19</v>
      </c>
      <c r="C12065" t="s">
        <v>14</v>
      </c>
      <c r="D12065" s="2">
        <v>4011.69</v>
      </c>
      <c r="E12065">
        <v>0.32</v>
      </c>
      <c r="F12065">
        <v>1</v>
      </c>
      <c r="G12065" s="1">
        <v>45557</v>
      </c>
      <c r="H12065" s="1">
        <v>45561</v>
      </c>
      <c r="I12065" t="s">
        <v>15</v>
      </c>
      <c r="J12065" t="s">
        <v>16</v>
      </c>
      <c r="K12065" s="2">
        <v>713.15</v>
      </c>
      <c r="L12065" t="s">
        <v>39</v>
      </c>
      <c r="M12065">
        <f>YEAR(Table1[[#This Row],[order_date]])</f>
        <v>2024</v>
      </c>
      <c r="N12065">
        <f>MONTH(Table1[[#This Row],[order_date]])</f>
        <v>9</v>
      </c>
      <c r="O12065" s="3">
        <f>Table1[[#This Row],[sales]]-Table1[[#This Row],[profit]]</f>
        <v>3298.54</v>
      </c>
      <c r="P12065" s="3">
        <f>Table1[[#This Row],[sales]]*Table1[[#This Row],[quantity]]</f>
        <v>4011.69</v>
      </c>
      <c r="Q12065" s="9">
        <f>Table1[[#This Row],[delivery_date]]-Table1[[#This Row],[order_date]]</f>
        <v>4</v>
      </c>
    </row>
    <row r="12066" spans="1:17" x14ac:dyDescent="0.35">
      <c r="A12066" t="s">
        <v>12097</v>
      </c>
      <c r="B12066" t="s">
        <v>41</v>
      </c>
      <c r="C12066" t="s">
        <v>14</v>
      </c>
      <c r="D12066" s="2">
        <v>522.03</v>
      </c>
      <c r="E12066">
        <v>0.01</v>
      </c>
      <c r="F12066">
        <v>1</v>
      </c>
      <c r="G12066" s="1">
        <v>45280</v>
      </c>
      <c r="H12066" s="1">
        <v>45284</v>
      </c>
      <c r="I12066" t="s">
        <v>21</v>
      </c>
      <c r="J12066" t="s">
        <v>22</v>
      </c>
      <c r="K12066" s="2">
        <v>50.11</v>
      </c>
      <c r="L12066" t="s">
        <v>17</v>
      </c>
      <c r="M12066">
        <f>YEAR(Table1[[#This Row],[order_date]])</f>
        <v>2023</v>
      </c>
      <c r="N12066">
        <f>MONTH(Table1[[#This Row],[order_date]])</f>
        <v>12</v>
      </c>
      <c r="O12066" s="3">
        <f>Table1[[#This Row],[sales]]-Table1[[#This Row],[profit]]</f>
        <v>471.91999999999996</v>
      </c>
      <c r="P12066" s="3">
        <f>Table1[[#This Row],[sales]]*Table1[[#This Row],[quantity]]</f>
        <v>522.03</v>
      </c>
      <c r="Q12066" s="9">
        <f>Table1[[#This Row],[delivery_date]]-Table1[[#This Row],[order_date]]</f>
        <v>4</v>
      </c>
    </row>
    <row r="12067" spans="1:17" x14ac:dyDescent="0.35">
      <c r="A12067" t="s">
        <v>12098</v>
      </c>
      <c r="B12067" t="s">
        <v>13</v>
      </c>
      <c r="C12067" t="s">
        <v>33</v>
      </c>
      <c r="D12067" s="2">
        <v>3999.73</v>
      </c>
      <c r="E12067">
        <v>0.28999999999999998</v>
      </c>
      <c r="F12067">
        <v>1</v>
      </c>
      <c r="G12067" s="1">
        <v>45136</v>
      </c>
      <c r="H12067" s="1">
        <v>45140</v>
      </c>
      <c r="I12067" t="s">
        <v>21</v>
      </c>
      <c r="J12067" t="s">
        <v>22</v>
      </c>
      <c r="K12067" s="2">
        <v>641.64</v>
      </c>
      <c r="L12067" t="s">
        <v>23</v>
      </c>
      <c r="M12067">
        <f>YEAR(Table1[[#This Row],[order_date]])</f>
        <v>2023</v>
      </c>
      <c r="N12067">
        <f>MONTH(Table1[[#This Row],[order_date]])</f>
        <v>7</v>
      </c>
      <c r="O12067" s="3">
        <f>Table1[[#This Row],[sales]]-Table1[[#This Row],[profit]]</f>
        <v>3358.09</v>
      </c>
      <c r="P12067" s="3">
        <f>Table1[[#This Row],[sales]]*Table1[[#This Row],[quantity]]</f>
        <v>3999.73</v>
      </c>
      <c r="Q12067" s="9">
        <f>Table1[[#This Row],[delivery_date]]-Table1[[#This Row],[order_date]]</f>
        <v>4</v>
      </c>
    </row>
    <row r="12068" spans="1:17" x14ac:dyDescent="0.35">
      <c r="A12068" t="s">
        <v>12099</v>
      </c>
      <c r="B12068" t="s">
        <v>19</v>
      </c>
      <c r="C12068" t="s">
        <v>26</v>
      </c>
      <c r="D12068" s="2">
        <v>2006.31</v>
      </c>
      <c r="E12068">
        <v>0.39</v>
      </c>
      <c r="F12068">
        <v>4</v>
      </c>
      <c r="G12068" s="1">
        <v>45159</v>
      </c>
      <c r="H12068" s="1">
        <v>45163</v>
      </c>
      <c r="I12068" t="s">
        <v>15</v>
      </c>
      <c r="J12068" t="s">
        <v>16</v>
      </c>
      <c r="K12068" s="2">
        <v>336.86</v>
      </c>
      <c r="L12068" t="s">
        <v>34</v>
      </c>
      <c r="M12068">
        <f>YEAR(Table1[[#This Row],[order_date]])</f>
        <v>2023</v>
      </c>
      <c r="N12068">
        <f>MONTH(Table1[[#This Row],[order_date]])</f>
        <v>8</v>
      </c>
      <c r="O12068" s="3">
        <f>Table1[[#This Row],[sales]]-Table1[[#This Row],[profit]]</f>
        <v>1669.4499999999998</v>
      </c>
      <c r="P12068" s="3">
        <f>Table1[[#This Row],[sales]]*Table1[[#This Row],[quantity]]</f>
        <v>8025.24</v>
      </c>
      <c r="Q12068" s="9">
        <f>Table1[[#This Row],[delivery_date]]-Table1[[#This Row],[order_date]]</f>
        <v>4</v>
      </c>
    </row>
    <row r="12069" spans="1:17" x14ac:dyDescent="0.35">
      <c r="A12069" t="s">
        <v>12100</v>
      </c>
      <c r="B12069" t="s">
        <v>25</v>
      </c>
      <c r="C12069" t="s">
        <v>14</v>
      </c>
      <c r="D12069" s="2">
        <v>489.59</v>
      </c>
      <c r="E12069">
        <v>0.03</v>
      </c>
      <c r="F12069">
        <v>9</v>
      </c>
      <c r="G12069" s="1">
        <v>45050</v>
      </c>
      <c r="H12069" s="1">
        <v>45052</v>
      </c>
      <c r="I12069" t="s">
        <v>15</v>
      </c>
      <c r="J12069" t="s">
        <v>22</v>
      </c>
      <c r="K12069" s="2">
        <v>28.9</v>
      </c>
      <c r="L12069" t="s">
        <v>39</v>
      </c>
      <c r="M12069">
        <f>YEAR(Table1[[#This Row],[order_date]])</f>
        <v>2023</v>
      </c>
      <c r="N12069">
        <f>MONTH(Table1[[#This Row],[order_date]])</f>
        <v>5</v>
      </c>
      <c r="O12069" s="3">
        <f>Table1[[#This Row],[sales]]-Table1[[#This Row],[profit]]</f>
        <v>460.69</v>
      </c>
      <c r="P12069" s="3">
        <f>Table1[[#This Row],[sales]]*Table1[[#This Row],[quantity]]</f>
        <v>4406.3099999999995</v>
      </c>
      <c r="Q12069" s="9">
        <f>Table1[[#This Row],[delivery_date]]-Table1[[#This Row],[order_date]]</f>
        <v>2</v>
      </c>
    </row>
    <row r="12070" spans="1:17" x14ac:dyDescent="0.35">
      <c r="A12070" t="s">
        <v>12101</v>
      </c>
      <c r="B12070" t="s">
        <v>13</v>
      </c>
      <c r="C12070" t="s">
        <v>36</v>
      </c>
      <c r="D12070" s="2">
        <v>2179.69</v>
      </c>
      <c r="E12070">
        <v>0.28999999999999998</v>
      </c>
      <c r="F12070">
        <v>3</v>
      </c>
      <c r="G12070" s="1">
        <v>45516</v>
      </c>
      <c r="H12070" s="1">
        <v>45518</v>
      </c>
      <c r="I12070" t="s">
        <v>31</v>
      </c>
      <c r="J12070" t="s">
        <v>22</v>
      </c>
      <c r="K12070" s="2">
        <v>510.21</v>
      </c>
      <c r="L12070" t="s">
        <v>48</v>
      </c>
      <c r="M12070">
        <f>YEAR(Table1[[#This Row],[order_date]])</f>
        <v>2024</v>
      </c>
      <c r="N12070">
        <f>MONTH(Table1[[#This Row],[order_date]])</f>
        <v>8</v>
      </c>
      <c r="O12070" s="3">
        <f>Table1[[#This Row],[sales]]-Table1[[#This Row],[profit]]</f>
        <v>1669.48</v>
      </c>
      <c r="P12070" s="3">
        <f>Table1[[#This Row],[sales]]*Table1[[#This Row],[quantity]]</f>
        <v>6539.07</v>
      </c>
      <c r="Q12070" s="9">
        <f>Table1[[#This Row],[delivery_date]]-Table1[[#This Row],[order_date]]</f>
        <v>2</v>
      </c>
    </row>
    <row r="12071" spans="1:17" x14ac:dyDescent="0.35">
      <c r="A12071" t="s">
        <v>12102</v>
      </c>
      <c r="B12071" t="s">
        <v>25</v>
      </c>
      <c r="C12071" t="s">
        <v>36</v>
      </c>
      <c r="D12071" s="2">
        <v>1572.46</v>
      </c>
      <c r="E12071">
        <v>0.19</v>
      </c>
      <c r="F12071">
        <v>1</v>
      </c>
      <c r="G12071" s="1">
        <v>45059</v>
      </c>
      <c r="H12071" s="1">
        <v>45063</v>
      </c>
      <c r="I12071" t="s">
        <v>21</v>
      </c>
      <c r="J12071" t="s">
        <v>22</v>
      </c>
      <c r="K12071" s="2">
        <v>86.53</v>
      </c>
      <c r="L12071" t="s">
        <v>39</v>
      </c>
      <c r="M12071">
        <f>YEAR(Table1[[#This Row],[order_date]])</f>
        <v>2023</v>
      </c>
      <c r="N12071">
        <f>MONTH(Table1[[#This Row],[order_date]])</f>
        <v>5</v>
      </c>
      <c r="O12071" s="3">
        <f>Table1[[#This Row],[sales]]-Table1[[#This Row],[profit]]</f>
        <v>1485.93</v>
      </c>
      <c r="P12071" s="3">
        <f>Table1[[#This Row],[sales]]*Table1[[#This Row],[quantity]]</f>
        <v>1572.46</v>
      </c>
      <c r="Q12071" s="9">
        <f>Table1[[#This Row],[delivery_date]]-Table1[[#This Row],[order_date]]</f>
        <v>4</v>
      </c>
    </row>
    <row r="12072" spans="1:17" x14ac:dyDescent="0.35">
      <c r="A12072" t="s">
        <v>12103</v>
      </c>
      <c r="B12072" t="s">
        <v>41</v>
      </c>
      <c r="C12072" t="s">
        <v>26</v>
      </c>
      <c r="D12072" s="2">
        <v>3000.57</v>
      </c>
      <c r="E12072">
        <v>0.28999999999999998</v>
      </c>
      <c r="F12072">
        <v>1</v>
      </c>
      <c r="G12072" s="1">
        <v>45141</v>
      </c>
      <c r="H12072" s="1">
        <v>45145</v>
      </c>
      <c r="I12072" t="s">
        <v>31</v>
      </c>
      <c r="J12072" t="s">
        <v>27</v>
      </c>
      <c r="K12072" s="2">
        <v>567.83000000000004</v>
      </c>
      <c r="L12072" t="s">
        <v>17</v>
      </c>
      <c r="M12072">
        <f>YEAR(Table1[[#This Row],[order_date]])</f>
        <v>2023</v>
      </c>
      <c r="N12072">
        <f>MONTH(Table1[[#This Row],[order_date]])</f>
        <v>8</v>
      </c>
      <c r="O12072" s="3">
        <f>Table1[[#This Row],[sales]]-Table1[[#This Row],[profit]]</f>
        <v>2432.7400000000002</v>
      </c>
      <c r="P12072" s="3">
        <f>Table1[[#This Row],[sales]]*Table1[[#This Row],[quantity]]</f>
        <v>3000.57</v>
      </c>
      <c r="Q12072" s="9">
        <f>Table1[[#This Row],[delivery_date]]-Table1[[#This Row],[order_date]]</f>
        <v>4</v>
      </c>
    </row>
    <row r="12073" spans="1:17" x14ac:dyDescent="0.35">
      <c r="A12073" t="s">
        <v>12104</v>
      </c>
      <c r="B12073" t="s">
        <v>19</v>
      </c>
      <c r="C12073" t="s">
        <v>26</v>
      </c>
      <c r="D12073" s="2">
        <v>2415.38</v>
      </c>
      <c r="E12073">
        <v>0.13</v>
      </c>
      <c r="F12073">
        <v>3</v>
      </c>
      <c r="G12073" s="1">
        <v>44927</v>
      </c>
      <c r="H12073" s="1">
        <v>44928</v>
      </c>
      <c r="I12073" t="s">
        <v>15</v>
      </c>
      <c r="J12073" t="s">
        <v>27</v>
      </c>
      <c r="K12073" s="2">
        <v>510.53</v>
      </c>
      <c r="L12073" t="s">
        <v>28</v>
      </c>
      <c r="M12073">
        <f>YEAR(Table1[[#This Row],[order_date]])</f>
        <v>2023</v>
      </c>
      <c r="N12073">
        <f>MONTH(Table1[[#This Row],[order_date]])</f>
        <v>1</v>
      </c>
      <c r="O12073" s="3">
        <f>Table1[[#This Row],[sales]]-Table1[[#This Row],[profit]]</f>
        <v>1904.8500000000001</v>
      </c>
      <c r="P12073" s="3">
        <f>Table1[[#This Row],[sales]]*Table1[[#This Row],[quantity]]</f>
        <v>7246.14</v>
      </c>
      <c r="Q12073" s="9">
        <f>Table1[[#This Row],[delivery_date]]-Table1[[#This Row],[order_date]]</f>
        <v>1</v>
      </c>
    </row>
    <row r="12074" spans="1:17" x14ac:dyDescent="0.35">
      <c r="A12074" t="s">
        <v>12105</v>
      </c>
      <c r="B12074" t="s">
        <v>25</v>
      </c>
      <c r="C12074" t="s">
        <v>20</v>
      </c>
      <c r="D12074" s="2">
        <v>1554.21</v>
      </c>
      <c r="E12074">
        <v>0.33</v>
      </c>
      <c r="F12074">
        <v>7</v>
      </c>
      <c r="G12074" s="1">
        <v>45266</v>
      </c>
      <c r="H12074" s="1">
        <v>45271</v>
      </c>
      <c r="I12074" t="s">
        <v>15</v>
      </c>
      <c r="J12074" t="s">
        <v>16</v>
      </c>
      <c r="K12074" s="2">
        <v>94.73</v>
      </c>
      <c r="L12074" t="s">
        <v>39</v>
      </c>
      <c r="M12074">
        <f>YEAR(Table1[[#This Row],[order_date]])</f>
        <v>2023</v>
      </c>
      <c r="N12074">
        <f>MONTH(Table1[[#This Row],[order_date]])</f>
        <v>12</v>
      </c>
      <c r="O12074" s="3">
        <f>Table1[[#This Row],[sales]]-Table1[[#This Row],[profit]]</f>
        <v>1459.48</v>
      </c>
      <c r="P12074" s="3">
        <f>Table1[[#This Row],[sales]]*Table1[[#This Row],[quantity]]</f>
        <v>10879.470000000001</v>
      </c>
      <c r="Q12074" s="9">
        <f>Table1[[#This Row],[delivery_date]]-Table1[[#This Row],[order_date]]</f>
        <v>5</v>
      </c>
    </row>
    <row r="12075" spans="1:17" x14ac:dyDescent="0.35">
      <c r="A12075" t="s">
        <v>12106</v>
      </c>
      <c r="B12075" t="s">
        <v>41</v>
      </c>
      <c r="C12075" t="s">
        <v>20</v>
      </c>
      <c r="D12075" s="2">
        <v>4325.1000000000004</v>
      </c>
      <c r="E12075">
        <v>0.34</v>
      </c>
      <c r="F12075">
        <v>8</v>
      </c>
      <c r="G12075" s="1">
        <v>45312</v>
      </c>
      <c r="H12075" s="1">
        <v>45314</v>
      </c>
      <c r="I12075" t="s">
        <v>21</v>
      </c>
      <c r="J12075" t="s">
        <v>27</v>
      </c>
      <c r="K12075" s="2">
        <v>567.62</v>
      </c>
      <c r="L12075" t="s">
        <v>23</v>
      </c>
      <c r="M12075">
        <f>YEAR(Table1[[#This Row],[order_date]])</f>
        <v>2024</v>
      </c>
      <c r="N12075">
        <f>MONTH(Table1[[#This Row],[order_date]])</f>
        <v>1</v>
      </c>
      <c r="O12075" s="3">
        <f>Table1[[#This Row],[sales]]-Table1[[#This Row],[profit]]</f>
        <v>3757.4800000000005</v>
      </c>
      <c r="P12075" s="3">
        <f>Table1[[#This Row],[sales]]*Table1[[#This Row],[quantity]]</f>
        <v>34600.800000000003</v>
      </c>
      <c r="Q12075" s="9">
        <f>Table1[[#This Row],[delivery_date]]-Table1[[#This Row],[order_date]]</f>
        <v>2</v>
      </c>
    </row>
    <row r="12076" spans="1:17" x14ac:dyDescent="0.35">
      <c r="A12076" t="s">
        <v>12107</v>
      </c>
      <c r="B12076" t="s">
        <v>19</v>
      </c>
      <c r="C12076" t="s">
        <v>20</v>
      </c>
      <c r="D12076" s="2">
        <v>2093.42</v>
      </c>
      <c r="E12076">
        <v>0.27</v>
      </c>
      <c r="F12076">
        <v>4</v>
      </c>
      <c r="G12076" s="1">
        <v>45161</v>
      </c>
      <c r="H12076" s="1">
        <v>45162</v>
      </c>
      <c r="I12076" t="s">
        <v>31</v>
      </c>
      <c r="J12076" t="s">
        <v>16</v>
      </c>
      <c r="K12076" s="2">
        <v>507.72</v>
      </c>
      <c r="L12076" t="s">
        <v>23</v>
      </c>
      <c r="M12076">
        <f>YEAR(Table1[[#This Row],[order_date]])</f>
        <v>2023</v>
      </c>
      <c r="N12076">
        <f>MONTH(Table1[[#This Row],[order_date]])</f>
        <v>8</v>
      </c>
      <c r="O12076" s="3">
        <f>Table1[[#This Row],[sales]]-Table1[[#This Row],[profit]]</f>
        <v>1585.7</v>
      </c>
      <c r="P12076" s="3">
        <f>Table1[[#This Row],[sales]]*Table1[[#This Row],[quantity]]</f>
        <v>8373.68</v>
      </c>
      <c r="Q12076" s="9">
        <f>Table1[[#This Row],[delivery_date]]-Table1[[#This Row],[order_date]]</f>
        <v>1</v>
      </c>
    </row>
    <row r="12077" spans="1:17" x14ac:dyDescent="0.35">
      <c r="A12077" t="s">
        <v>12108</v>
      </c>
      <c r="B12077" t="s">
        <v>41</v>
      </c>
      <c r="C12077" t="s">
        <v>26</v>
      </c>
      <c r="D12077" s="2">
        <v>2406.38</v>
      </c>
      <c r="E12077">
        <v>0.46</v>
      </c>
      <c r="F12077">
        <v>2</v>
      </c>
      <c r="G12077" s="1">
        <v>45563</v>
      </c>
      <c r="H12077" s="1">
        <v>45566</v>
      </c>
      <c r="I12077" t="s">
        <v>31</v>
      </c>
      <c r="J12077" t="s">
        <v>16</v>
      </c>
      <c r="K12077" s="2">
        <v>206.75</v>
      </c>
      <c r="L12077" t="s">
        <v>17</v>
      </c>
      <c r="M12077">
        <f>YEAR(Table1[[#This Row],[order_date]])</f>
        <v>2024</v>
      </c>
      <c r="N12077">
        <f>MONTH(Table1[[#This Row],[order_date]])</f>
        <v>9</v>
      </c>
      <c r="O12077" s="3">
        <f>Table1[[#This Row],[sales]]-Table1[[#This Row],[profit]]</f>
        <v>2199.63</v>
      </c>
      <c r="P12077" s="3">
        <f>Table1[[#This Row],[sales]]*Table1[[#This Row],[quantity]]</f>
        <v>4812.76</v>
      </c>
      <c r="Q12077" s="9">
        <f>Table1[[#This Row],[delivery_date]]-Table1[[#This Row],[order_date]]</f>
        <v>3</v>
      </c>
    </row>
    <row r="12078" spans="1:17" x14ac:dyDescent="0.35">
      <c r="A12078" t="s">
        <v>12109</v>
      </c>
      <c r="B12078" t="s">
        <v>25</v>
      </c>
      <c r="C12078" t="s">
        <v>14</v>
      </c>
      <c r="D12078" s="2">
        <v>4248.4799999999996</v>
      </c>
      <c r="E12078">
        <v>0.45</v>
      </c>
      <c r="F12078">
        <v>7</v>
      </c>
      <c r="G12078" s="1">
        <v>45539</v>
      </c>
      <c r="H12078" s="1">
        <v>45540</v>
      </c>
      <c r="I12078" t="s">
        <v>31</v>
      </c>
      <c r="J12078" t="s">
        <v>22</v>
      </c>
      <c r="K12078" s="2">
        <v>737.25</v>
      </c>
      <c r="L12078" t="s">
        <v>23</v>
      </c>
      <c r="M12078">
        <f>YEAR(Table1[[#This Row],[order_date]])</f>
        <v>2024</v>
      </c>
      <c r="N12078">
        <f>MONTH(Table1[[#This Row],[order_date]])</f>
        <v>9</v>
      </c>
      <c r="O12078" s="3">
        <f>Table1[[#This Row],[sales]]-Table1[[#This Row],[profit]]</f>
        <v>3511.2299999999996</v>
      </c>
      <c r="P12078" s="3">
        <f>Table1[[#This Row],[sales]]*Table1[[#This Row],[quantity]]</f>
        <v>29739.359999999997</v>
      </c>
      <c r="Q12078" s="9">
        <f>Table1[[#This Row],[delivery_date]]-Table1[[#This Row],[order_date]]</f>
        <v>1</v>
      </c>
    </row>
    <row r="12079" spans="1:17" x14ac:dyDescent="0.35">
      <c r="A12079" t="s">
        <v>12110</v>
      </c>
      <c r="B12079" t="s">
        <v>41</v>
      </c>
      <c r="C12079" t="s">
        <v>33</v>
      </c>
      <c r="D12079" s="2">
        <v>536.38</v>
      </c>
      <c r="E12079">
        <v>0.02</v>
      </c>
      <c r="F12079">
        <v>9</v>
      </c>
      <c r="G12079" s="1">
        <v>45503</v>
      </c>
      <c r="H12079" s="1">
        <v>45508</v>
      </c>
      <c r="I12079" t="s">
        <v>31</v>
      </c>
      <c r="J12079" t="s">
        <v>16</v>
      </c>
      <c r="K12079" s="2">
        <v>42.08</v>
      </c>
      <c r="L12079" t="s">
        <v>39</v>
      </c>
      <c r="M12079">
        <f>YEAR(Table1[[#This Row],[order_date]])</f>
        <v>2024</v>
      </c>
      <c r="N12079">
        <f>MONTH(Table1[[#This Row],[order_date]])</f>
        <v>7</v>
      </c>
      <c r="O12079" s="3">
        <f>Table1[[#This Row],[sales]]-Table1[[#This Row],[profit]]</f>
        <v>494.3</v>
      </c>
      <c r="P12079" s="3">
        <f>Table1[[#This Row],[sales]]*Table1[[#This Row],[quantity]]</f>
        <v>4827.42</v>
      </c>
      <c r="Q12079" s="9">
        <f>Table1[[#This Row],[delivery_date]]-Table1[[#This Row],[order_date]]</f>
        <v>5</v>
      </c>
    </row>
    <row r="12080" spans="1:17" x14ac:dyDescent="0.35">
      <c r="A12080" t="s">
        <v>12111</v>
      </c>
      <c r="B12080" t="s">
        <v>13</v>
      </c>
      <c r="C12080" t="s">
        <v>20</v>
      </c>
      <c r="D12080" s="2">
        <v>2010.48</v>
      </c>
      <c r="E12080">
        <v>0.14000000000000001</v>
      </c>
      <c r="F12080">
        <v>6</v>
      </c>
      <c r="G12080" s="1">
        <v>45173</v>
      </c>
      <c r="H12080" s="1">
        <v>45176</v>
      </c>
      <c r="I12080" t="s">
        <v>15</v>
      </c>
      <c r="J12080" t="s">
        <v>27</v>
      </c>
      <c r="K12080" s="2">
        <v>583.20000000000005</v>
      </c>
      <c r="L12080" t="s">
        <v>34</v>
      </c>
      <c r="M12080">
        <f>YEAR(Table1[[#This Row],[order_date]])</f>
        <v>2023</v>
      </c>
      <c r="N12080">
        <f>MONTH(Table1[[#This Row],[order_date]])</f>
        <v>9</v>
      </c>
      <c r="O12080" s="3">
        <f>Table1[[#This Row],[sales]]-Table1[[#This Row],[profit]]</f>
        <v>1427.28</v>
      </c>
      <c r="P12080" s="3">
        <f>Table1[[#This Row],[sales]]*Table1[[#This Row],[quantity]]</f>
        <v>12062.880000000001</v>
      </c>
      <c r="Q12080" s="9">
        <f>Table1[[#This Row],[delivery_date]]-Table1[[#This Row],[order_date]]</f>
        <v>3</v>
      </c>
    </row>
    <row r="12081" spans="1:17" x14ac:dyDescent="0.35">
      <c r="A12081" t="s">
        <v>12112</v>
      </c>
      <c r="B12081" t="s">
        <v>19</v>
      </c>
      <c r="C12081" t="s">
        <v>33</v>
      </c>
      <c r="D12081" s="2">
        <v>2074</v>
      </c>
      <c r="E12081">
        <v>0.18</v>
      </c>
      <c r="F12081">
        <v>2</v>
      </c>
      <c r="G12081" s="1">
        <v>45104</v>
      </c>
      <c r="H12081" s="1">
        <v>45108</v>
      </c>
      <c r="I12081" t="s">
        <v>15</v>
      </c>
      <c r="J12081" t="s">
        <v>27</v>
      </c>
      <c r="K12081" s="2">
        <v>223.75</v>
      </c>
      <c r="L12081" t="s">
        <v>17</v>
      </c>
      <c r="M12081">
        <f>YEAR(Table1[[#This Row],[order_date]])</f>
        <v>2023</v>
      </c>
      <c r="N12081">
        <f>MONTH(Table1[[#This Row],[order_date]])</f>
        <v>6</v>
      </c>
      <c r="O12081" s="3">
        <f>Table1[[#This Row],[sales]]-Table1[[#This Row],[profit]]</f>
        <v>1850.25</v>
      </c>
      <c r="P12081" s="3">
        <f>Table1[[#This Row],[sales]]*Table1[[#This Row],[quantity]]</f>
        <v>4148</v>
      </c>
      <c r="Q12081" s="9">
        <f>Table1[[#This Row],[delivery_date]]-Table1[[#This Row],[order_date]]</f>
        <v>4</v>
      </c>
    </row>
    <row r="12082" spans="1:17" x14ac:dyDescent="0.35">
      <c r="A12082" t="s">
        <v>12113</v>
      </c>
      <c r="B12082" t="s">
        <v>41</v>
      </c>
      <c r="C12082" t="s">
        <v>36</v>
      </c>
      <c r="D12082" s="2">
        <v>2529.5500000000002</v>
      </c>
      <c r="E12082">
        <v>0.03</v>
      </c>
      <c r="F12082">
        <v>9</v>
      </c>
      <c r="G12082" s="1">
        <v>45233</v>
      </c>
      <c r="H12082" s="1">
        <v>45234</v>
      </c>
      <c r="I12082" t="s">
        <v>21</v>
      </c>
      <c r="J12082" t="s">
        <v>16</v>
      </c>
      <c r="K12082" s="2">
        <v>404.76</v>
      </c>
      <c r="L12082" t="s">
        <v>28</v>
      </c>
      <c r="M12082">
        <f>YEAR(Table1[[#This Row],[order_date]])</f>
        <v>2023</v>
      </c>
      <c r="N12082">
        <f>MONTH(Table1[[#This Row],[order_date]])</f>
        <v>11</v>
      </c>
      <c r="O12082" s="3">
        <f>Table1[[#This Row],[sales]]-Table1[[#This Row],[profit]]</f>
        <v>2124.79</v>
      </c>
      <c r="P12082" s="3">
        <f>Table1[[#This Row],[sales]]*Table1[[#This Row],[quantity]]</f>
        <v>22765.95</v>
      </c>
      <c r="Q12082" s="9">
        <f>Table1[[#This Row],[delivery_date]]-Table1[[#This Row],[order_date]]</f>
        <v>1</v>
      </c>
    </row>
    <row r="12083" spans="1:17" x14ac:dyDescent="0.35">
      <c r="A12083" t="s">
        <v>12114</v>
      </c>
      <c r="B12083" t="s">
        <v>25</v>
      </c>
      <c r="C12083" t="s">
        <v>26</v>
      </c>
      <c r="D12083" s="2">
        <v>619.99</v>
      </c>
      <c r="E12083">
        <v>0.26</v>
      </c>
      <c r="F12083">
        <v>7</v>
      </c>
      <c r="G12083" s="1">
        <v>45223</v>
      </c>
      <c r="H12083" s="1">
        <v>45228</v>
      </c>
      <c r="I12083" t="s">
        <v>15</v>
      </c>
      <c r="J12083" t="s">
        <v>27</v>
      </c>
      <c r="K12083" s="2">
        <v>96.46</v>
      </c>
      <c r="L12083" t="s">
        <v>39</v>
      </c>
      <c r="M12083">
        <f>YEAR(Table1[[#This Row],[order_date]])</f>
        <v>2023</v>
      </c>
      <c r="N12083">
        <f>MONTH(Table1[[#This Row],[order_date]])</f>
        <v>10</v>
      </c>
      <c r="O12083" s="3">
        <f>Table1[[#This Row],[sales]]-Table1[[#This Row],[profit]]</f>
        <v>523.53</v>
      </c>
      <c r="P12083" s="3">
        <f>Table1[[#This Row],[sales]]*Table1[[#This Row],[quantity]]</f>
        <v>4339.93</v>
      </c>
      <c r="Q12083" s="9">
        <f>Table1[[#This Row],[delivery_date]]-Table1[[#This Row],[order_date]]</f>
        <v>5</v>
      </c>
    </row>
    <row r="12084" spans="1:17" x14ac:dyDescent="0.35">
      <c r="A12084" t="s">
        <v>12115</v>
      </c>
      <c r="B12084" t="s">
        <v>19</v>
      </c>
      <c r="C12084" t="s">
        <v>36</v>
      </c>
      <c r="D12084" s="2">
        <v>603.03</v>
      </c>
      <c r="E12084">
        <v>0.01</v>
      </c>
      <c r="F12084">
        <v>9</v>
      </c>
      <c r="G12084" s="1">
        <v>45368</v>
      </c>
      <c r="H12084" s="1">
        <v>45369</v>
      </c>
      <c r="I12084" t="s">
        <v>15</v>
      </c>
      <c r="J12084" t="s">
        <v>22</v>
      </c>
      <c r="K12084" s="2">
        <v>120.52</v>
      </c>
      <c r="L12084" t="s">
        <v>39</v>
      </c>
      <c r="M12084">
        <f>YEAR(Table1[[#This Row],[order_date]])</f>
        <v>2024</v>
      </c>
      <c r="N12084">
        <f>MONTH(Table1[[#This Row],[order_date]])</f>
        <v>3</v>
      </c>
      <c r="O12084" s="3">
        <f>Table1[[#This Row],[sales]]-Table1[[#This Row],[profit]]</f>
        <v>482.51</v>
      </c>
      <c r="P12084" s="3">
        <f>Table1[[#This Row],[sales]]*Table1[[#This Row],[quantity]]</f>
        <v>5427.2699999999995</v>
      </c>
      <c r="Q12084" s="9">
        <f>Table1[[#This Row],[delivery_date]]-Table1[[#This Row],[order_date]]</f>
        <v>1</v>
      </c>
    </row>
    <row r="12085" spans="1:17" x14ac:dyDescent="0.35">
      <c r="A12085" t="s">
        <v>12116</v>
      </c>
      <c r="B12085" t="s">
        <v>13</v>
      </c>
      <c r="C12085" t="s">
        <v>20</v>
      </c>
      <c r="D12085" s="2">
        <v>2140.44</v>
      </c>
      <c r="E12085">
        <v>0.34</v>
      </c>
      <c r="F12085">
        <v>2</v>
      </c>
      <c r="G12085" s="1">
        <v>45003</v>
      </c>
      <c r="H12085" s="1">
        <v>45008</v>
      </c>
      <c r="I12085" t="s">
        <v>21</v>
      </c>
      <c r="J12085" t="s">
        <v>22</v>
      </c>
      <c r="K12085" s="2">
        <v>282.57</v>
      </c>
      <c r="L12085" t="s">
        <v>34</v>
      </c>
      <c r="M12085">
        <f>YEAR(Table1[[#This Row],[order_date]])</f>
        <v>2023</v>
      </c>
      <c r="N12085">
        <f>MONTH(Table1[[#This Row],[order_date]])</f>
        <v>3</v>
      </c>
      <c r="O12085" s="3">
        <f>Table1[[#This Row],[sales]]-Table1[[#This Row],[profit]]</f>
        <v>1857.8700000000001</v>
      </c>
      <c r="P12085" s="3">
        <f>Table1[[#This Row],[sales]]*Table1[[#This Row],[quantity]]</f>
        <v>4280.88</v>
      </c>
      <c r="Q12085" s="9">
        <f>Table1[[#This Row],[delivery_date]]-Table1[[#This Row],[order_date]]</f>
        <v>5</v>
      </c>
    </row>
    <row r="12086" spans="1:17" x14ac:dyDescent="0.35">
      <c r="A12086" t="s">
        <v>12117</v>
      </c>
      <c r="B12086" t="s">
        <v>19</v>
      </c>
      <c r="C12086" t="s">
        <v>14</v>
      </c>
      <c r="D12086" s="2">
        <v>261.83999999999997</v>
      </c>
      <c r="E12086">
        <v>0</v>
      </c>
      <c r="F12086">
        <v>4</v>
      </c>
      <c r="G12086" s="1">
        <v>45506</v>
      </c>
      <c r="H12086" s="1">
        <v>45507</v>
      </c>
      <c r="I12086" t="s">
        <v>15</v>
      </c>
      <c r="J12086" t="s">
        <v>22</v>
      </c>
      <c r="K12086" s="2">
        <v>44.52</v>
      </c>
      <c r="L12086" t="s">
        <v>23</v>
      </c>
      <c r="M12086">
        <f>YEAR(Table1[[#This Row],[order_date]])</f>
        <v>2024</v>
      </c>
      <c r="N12086">
        <f>MONTH(Table1[[#This Row],[order_date]])</f>
        <v>8</v>
      </c>
      <c r="O12086" s="3">
        <f>Table1[[#This Row],[sales]]-Table1[[#This Row],[profit]]</f>
        <v>217.31999999999996</v>
      </c>
      <c r="P12086" s="3">
        <f>Table1[[#This Row],[sales]]*Table1[[#This Row],[quantity]]</f>
        <v>1047.3599999999999</v>
      </c>
      <c r="Q12086" s="9">
        <f>Table1[[#This Row],[delivery_date]]-Table1[[#This Row],[order_date]]</f>
        <v>1</v>
      </c>
    </row>
    <row r="12087" spans="1:17" x14ac:dyDescent="0.35">
      <c r="A12087" t="s">
        <v>12118</v>
      </c>
      <c r="B12087" t="s">
        <v>13</v>
      </c>
      <c r="C12087" t="s">
        <v>20</v>
      </c>
      <c r="D12087" s="2">
        <v>1349.42</v>
      </c>
      <c r="E12087">
        <v>0.02</v>
      </c>
      <c r="F12087">
        <v>6</v>
      </c>
      <c r="G12087" s="1">
        <v>45550</v>
      </c>
      <c r="H12087" s="1">
        <v>45555</v>
      </c>
      <c r="I12087" t="s">
        <v>21</v>
      </c>
      <c r="J12087" t="s">
        <v>16</v>
      </c>
      <c r="K12087" s="2">
        <v>378.55</v>
      </c>
      <c r="L12087" t="s">
        <v>17</v>
      </c>
      <c r="M12087">
        <f>YEAR(Table1[[#This Row],[order_date]])</f>
        <v>2024</v>
      </c>
      <c r="N12087">
        <f>MONTH(Table1[[#This Row],[order_date]])</f>
        <v>9</v>
      </c>
      <c r="O12087" s="3">
        <f>Table1[[#This Row],[sales]]-Table1[[#This Row],[profit]]</f>
        <v>970.87000000000012</v>
      </c>
      <c r="P12087" s="3">
        <f>Table1[[#This Row],[sales]]*Table1[[#This Row],[quantity]]</f>
        <v>8096.52</v>
      </c>
      <c r="Q12087" s="9">
        <f>Table1[[#This Row],[delivery_date]]-Table1[[#This Row],[order_date]]</f>
        <v>5</v>
      </c>
    </row>
    <row r="12088" spans="1:17" x14ac:dyDescent="0.35">
      <c r="A12088" t="s">
        <v>12119</v>
      </c>
      <c r="B12088" t="s">
        <v>19</v>
      </c>
      <c r="C12088" t="s">
        <v>33</v>
      </c>
      <c r="D12088" s="2">
        <v>1085.77</v>
      </c>
      <c r="E12088">
        <v>0.42</v>
      </c>
      <c r="F12088">
        <v>7</v>
      </c>
      <c r="G12088" s="1">
        <v>45401</v>
      </c>
      <c r="H12088" s="1">
        <v>45405</v>
      </c>
      <c r="I12088" t="s">
        <v>15</v>
      </c>
      <c r="J12088" t="s">
        <v>27</v>
      </c>
      <c r="K12088" s="2">
        <v>69.95</v>
      </c>
      <c r="L12088" t="s">
        <v>17</v>
      </c>
      <c r="M12088">
        <f>YEAR(Table1[[#This Row],[order_date]])</f>
        <v>2024</v>
      </c>
      <c r="N12088">
        <f>MONTH(Table1[[#This Row],[order_date]])</f>
        <v>4</v>
      </c>
      <c r="O12088" s="3">
        <f>Table1[[#This Row],[sales]]-Table1[[#This Row],[profit]]</f>
        <v>1015.8199999999999</v>
      </c>
      <c r="P12088" s="3">
        <f>Table1[[#This Row],[sales]]*Table1[[#This Row],[quantity]]</f>
        <v>7600.3899999999994</v>
      </c>
      <c r="Q12088" s="9">
        <f>Table1[[#This Row],[delivery_date]]-Table1[[#This Row],[order_date]]</f>
        <v>4</v>
      </c>
    </row>
    <row r="12089" spans="1:17" x14ac:dyDescent="0.35">
      <c r="A12089" t="s">
        <v>12120</v>
      </c>
      <c r="B12089" t="s">
        <v>41</v>
      </c>
      <c r="C12089" t="s">
        <v>20</v>
      </c>
      <c r="D12089" s="2">
        <v>2497.9899999999998</v>
      </c>
      <c r="E12089">
        <v>0.13</v>
      </c>
      <c r="F12089">
        <v>3</v>
      </c>
      <c r="G12089" s="1">
        <v>45238</v>
      </c>
      <c r="H12089" s="1">
        <v>45245</v>
      </c>
      <c r="I12089" t="s">
        <v>15</v>
      </c>
      <c r="J12089" t="s">
        <v>16</v>
      </c>
      <c r="K12089" s="2">
        <v>134.13999999999999</v>
      </c>
      <c r="L12089" t="s">
        <v>39</v>
      </c>
      <c r="M12089">
        <f>YEAR(Table1[[#This Row],[order_date]])</f>
        <v>2023</v>
      </c>
      <c r="N12089">
        <f>MONTH(Table1[[#This Row],[order_date]])</f>
        <v>11</v>
      </c>
      <c r="O12089" s="3">
        <f>Table1[[#This Row],[sales]]-Table1[[#This Row],[profit]]</f>
        <v>2363.85</v>
      </c>
      <c r="P12089" s="3">
        <f>Table1[[#This Row],[sales]]*Table1[[#This Row],[quantity]]</f>
        <v>7493.9699999999993</v>
      </c>
      <c r="Q12089" s="9">
        <f>Table1[[#This Row],[delivery_date]]-Table1[[#This Row],[order_date]]</f>
        <v>7</v>
      </c>
    </row>
    <row r="12090" spans="1:17" x14ac:dyDescent="0.35">
      <c r="A12090" t="s">
        <v>12121</v>
      </c>
      <c r="B12090" t="s">
        <v>41</v>
      </c>
      <c r="C12090" t="s">
        <v>14</v>
      </c>
      <c r="D12090" s="2">
        <v>154.68</v>
      </c>
      <c r="E12090">
        <v>0.04</v>
      </c>
      <c r="F12090">
        <v>5</v>
      </c>
      <c r="G12090" s="1">
        <v>45304</v>
      </c>
      <c r="H12090" s="1">
        <v>45309</v>
      </c>
      <c r="I12090" t="s">
        <v>31</v>
      </c>
      <c r="J12090" t="s">
        <v>27</v>
      </c>
      <c r="K12090" s="2">
        <v>46.3</v>
      </c>
      <c r="L12090" t="s">
        <v>23</v>
      </c>
      <c r="M12090">
        <f>YEAR(Table1[[#This Row],[order_date]])</f>
        <v>2024</v>
      </c>
      <c r="N12090">
        <f>MONTH(Table1[[#This Row],[order_date]])</f>
        <v>1</v>
      </c>
      <c r="O12090" s="3">
        <f>Table1[[#This Row],[sales]]-Table1[[#This Row],[profit]]</f>
        <v>108.38000000000001</v>
      </c>
      <c r="P12090" s="3">
        <f>Table1[[#This Row],[sales]]*Table1[[#This Row],[quantity]]</f>
        <v>773.40000000000009</v>
      </c>
      <c r="Q12090" s="9">
        <f>Table1[[#This Row],[delivery_date]]-Table1[[#This Row],[order_date]]</f>
        <v>5</v>
      </c>
    </row>
    <row r="12091" spans="1:17" x14ac:dyDescent="0.35">
      <c r="A12091" t="s">
        <v>12122</v>
      </c>
      <c r="B12091" t="s">
        <v>25</v>
      </c>
      <c r="C12091" t="s">
        <v>14</v>
      </c>
      <c r="D12091" s="2">
        <v>3411.09</v>
      </c>
      <c r="E12091">
        <v>0.2</v>
      </c>
      <c r="F12091">
        <v>4</v>
      </c>
      <c r="G12091" s="1">
        <v>45154</v>
      </c>
      <c r="H12091" s="1">
        <v>45161</v>
      </c>
      <c r="I12091" t="s">
        <v>21</v>
      </c>
      <c r="J12091" t="s">
        <v>16</v>
      </c>
      <c r="K12091" s="2">
        <v>569.34</v>
      </c>
      <c r="L12091" t="s">
        <v>23</v>
      </c>
      <c r="M12091">
        <f>YEAR(Table1[[#This Row],[order_date]])</f>
        <v>2023</v>
      </c>
      <c r="N12091">
        <f>MONTH(Table1[[#This Row],[order_date]])</f>
        <v>8</v>
      </c>
      <c r="O12091" s="3">
        <f>Table1[[#This Row],[sales]]-Table1[[#This Row],[profit]]</f>
        <v>2841.75</v>
      </c>
      <c r="P12091" s="3">
        <f>Table1[[#This Row],[sales]]*Table1[[#This Row],[quantity]]</f>
        <v>13644.36</v>
      </c>
      <c r="Q12091" s="9">
        <f>Table1[[#This Row],[delivery_date]]-Table1[[#This Row],[order_date]]</f>
        <v>7</v>
      </c>
    </row>
    <row r="12092" spans="1:17" x14ac:dyDescent="0.35">
      <c r="A12092" t="s">
        <v>12123</v>
      </c>
      <c r="B12092" t="s">
        <v>13</v>
      </c>
      <c r="C12092" t="s">
        <v>26</v>
      </c>
      <c r="D12092" s="2">
        <v>4292.38</v>
      </c>
      <c r="E12092">
        <v>0.03</v>
      </c>
      <c r="F12092">
        <v>5</v>
      </c>
      <c r="G12092" s="1">
        <v>45406</v>
      </c>
      <c r="H12092" s="1">
        <v>45412</v>
      </c>
      <c r="I12092" t="s">
        <v>31</v>
      </c>
      <c r="J12092" t="s">
        <v>27</v>
      </c>
      <c r="K12092" s="2">
        <v>571.23</v>
      </c>
      <c r="L12092" t="s">
        <v>39</v>
      </c>
      <c r="M12092">
        <f>YEAR(Table1[[#This Row],[order_date]])</f>
        <v>2024</v>
      </c>
      <c r="N12092">
        <f>MONTH(Table1[[#This Row],[order_date]])</f>
        <v>4</v>
      </c>
      <c r="O12092" s="3">
        <f>Table1[[#This Row],[sales]]-Table1[[#This Row],[profit]]</f>
        <v>3721.15</v>
      </c>
      <c r="P12092" s="3">
        <f>Table1[[#This Row],[sales]]*Table1[[#This Row],[quantity]]</f>
        <v>21461.9</v>
      </c>
      <c r="Q12092" s="9">
        <f>Table1[[#This Row],[delivery_date]]-Table1[[#This Row],[order_date]]</f>
        <v>6</v>
      </c>
    </row>
    <row r="12093" spans="1:17" x14ac:dyDescent="0.35">
      <c r="A12093" t="s">
        <v>12124</v>
      </c>
      <c r="B12093" t="s">
        <v>25</v>
      </c>
      <c r="C12093" t="s">
        <v>26</v>
      </c>
      <c r="D12093" s="2">
        <v>3563.03</v>
      </c>
      <c r="E12093">
        <v>0.38</v>
      </c>
      <c r="F12093">
        <v>6</v>
      </c>
      <c r="G12093" s="1">
        <v>45494</v>
      </c>
      <c r="H12093" s="1">
        <v>45496</v>
      </c>
      <c r="I12093" t="s">
        <v>31</v>
      </c>
      <c r="J12093" t="s">
        <v>16</v>
      </c>
      <c r="K12093" s="2">
        <v>370.56</v>
      </c>
      <c r="L12093" t="s">
        <v>28</v>
      </c>
      <c r="M12093">
        <f>YEAR(Table1[[#This Row],[order_date]])</f>
        <v>2024</v>
      </c>
      <c r="N12093">
        <f>MONTH(Table1[[#This Row],[order_date]])</f>
        <v>7</v>
      </c>
      <c r="O12093" s="3">
        <f>Table1[[#This Row],[sales]]-Table1[[#This Row],[profit]]</f>
        <v>3192.4700000000003</v>
      </c>
      <c r="P12093" s="3">
        <f>Table1[[#This Row],[sales]]*Table1[[#This Row],[quantity]]</f>
        <v>21378.18</v>
      </c>
      <c r="Q12093" s="9">
        <f>Table1[[#This Row],[delivery_date]]-Table1[[#This Row],[order_date]]</f>
        <v>2</v>
      </c>
    </row>
    <row r="12094" spans="1:17" x14ac:dyDescent="0.35">
      <c r="A12094" t="s">
        <v>12125</v>
      </c>
      <c r="B12094" t="s">
        <v>41</v>
      </c>
      <c r="C12094" t="s">
        <v>14</v>
      </c>
      <c r="D12094" s="2">
        <v>4108.58</v>
      </c>
      <c r="E12094">
        <v>0.25</v>
      </c>
      <c r="F12094">
        <v>6</v>
      </c>
      <c r="G12094" s="1">
        <v>45322</v>
      </c>
      <c r="H12094" s="1">
        <v>45329</v>
      </c>
      <c r="I12094" t="s">
        <v>31</v>
      </c>
      <c r="J12094" t="s">
        <v>22</v>
      </c>
      <c r="K12094" s="2">
        <v>903.68</v>
      </c>
      <c r="L12094" t="s">
        <v>39</v>
      </c>
      <c r="M12094">
        <f>YEAR(Table1[[#This Row],[order_date]])</f>
        <v>2024</v>
      </c>
      <c r="N12094">
        <f>MONTH(Table1[[#This Row],[order_date]])</f>
        <v>1</v>
      </c>
      <c r="O12094" s="3">
        <f>Table1[[#This Row],[sales]]-Table1[[#This Row],[profit]]</f>
        <v>3204.9</v>
      </c>
      <c r="P12094" s="3">
        <f>Table1[[#This Row],[sales]]*Table1[[#This Row],[quantity]]</f>
        <v>24651.48</v>
      </c>
      <c r="Q12094" s="9">
        <f>Table1[[#This Row],[delivery_date]]-Table1[[#This Row],[order_date]]</f>
        <v>7</v>
      </c>
    </row>
    <row r="12095" spans="1:17" x14ac:dyDescent="0.35">
      <c r="A12095" t="s">
        <v>12126</v>
      </c>
      <c r="B12095" t="s">
        <v>13</v>
      </c>
      <c r="C12095" t="s">
        <v>14</v>
      </c>
      <c r="D12095" s="2">
        <v>3252.25</v>
      </c>
      <c r="E12095">
        <v>0.28000000000000003</v>
      </c>
      <c r="F12095">
        <v>7</v>
      </c>
      <c r="G12095" s="1">
        <v>45267</v>
      </c>
      <c r="H12095" s="1">
        <v>45268</v>
      </c>
      <c r="I12095" t="s">
        <v>31</v>
      </c>
      <c r="J12095" t="s">
        <v>16</v>
      </c>
      <c r="K12095" s="2">
        <v>671.76</v>
      </c>
      <c r="L12095" t="s">
        <v>17</v>
      </c>
      <c r="M12095">
        <f>YEAR(Table1[[#This Row],[order_date]])</f>
        <v>2023</v>
      </c>
      <c r="N12095">
        <f>MONTH(Table1[[#This Row],[order_date]])</f>
        <v>12</v>
      </c>
      <c r="O12095" s="3">
        <f>Table1[[#This Row],[sales]]-Table1[[#This Row],[profit]]</f>
        <v>2580.4899999999998</v>
      </c>
      <c r="P12095" s="3">
        <f>Table1[[#This Row],[sales]]*Table1[[#This Row],[quantity]]</f>
        <v>22765.75</v>
      </c>
      <c r="Q12095" s="9">
        <f>Table1[[#This Row],[delivery_date]]-Table1[[#This Row],[order_date]]</f>
        <v>1</v>
      </c>
    </row>
    <row r="12096" spans="1:17" x14ac:dyDescent="0.35">
      <c r="A12096" t="s">
        <v>12127</v>
      </c>
      <c r="B12096" t="s">
        <v>25</v>
      </c>
      <c r="C12096" t="s">
        <v>33</v>
      </c>
      <c r="D12096" s="2">
        <v>2586.1</v>
      </c>
      <c r="E12096">
        <v>0.38</v>
      </c>
      <c r="F12096">
        <v>6</v>
      </c>
      <c r="G12096" s="1">
        <v>44998</v>
      </c>
      <c r="H12096" s="1">
        <v>45005</v>
      </c>
      <c r="I12096" t="s">
        <v>31</v>
      </c>
      <c r="J12096" t="s">
        <v>27</v>
      </c>
      <c r="K12096" s="2">
        <v>298.8</v>
      </c>
      <c r="L12096" t="s">
        <v>17</v>
      </c>
      <c r="M12096">
        <f>YEAR(Table1[[#This Row],[order_date]])</f>
        <v>2023</v>
      </c>
      <c r="N12096">
        <f>MONTH(Table1[[#This Row],[order_date]])</f>
        <v>3</v>
      </c>
      <c r="O12096" s="3">
        <f>Table1[[#This Row],[sales]]-Table1[[#This Row],[profit]]</f>
        <v>2287.2999999999997</v>
      </c>
      <c r="P12096" s="3">
        <f>Table1[[#This Row],[sales]]*Table1[[#This Row],[quantity]]</f>
        <v>15516.599999999999</v>
      </c>
      <c r="Q12096" s="9">
        <f>Table1[[#This Row],[delivery_date]]-Table1[[#This Row],[order_date]]</f>
        <v>7</v>
      </c>
    </row>
    <row r="12097" spans="1:17" x14ac:dyDescent="0.35">
      <c r="A12097" t="s">
        <v>12128</v>
      </c>
      <c r="B12097" t="s">
        <v>25</v>
      </c>
      <c r="C12097" t="s">
        <v>20</v>
      </c>
      <c r="D12097" s="2">
        <v>1173.21</v>
      </c>
      <c r="E12097">
        <v>0.39</v>
      </c>
      <c r="F12097">
        <v>6</v>
      </c>
      <c r="G12097" s="1">
        <v>45332</v>
      </c>
      <c r="H12097" s="1">
        <v>45339</v>
      </c>
      <c r="I12097" t="s">
        <v>21</v>
      </c>
      <c r="J12097" t="s">
        <v>27</v>
      </c>
      <c r="K12097" s="2">
        <v>129.97</v>
      </c>
      <c r="L12097" t="s">
        <v>28</v>
      </c>
      <c r="M12097">
        <f>YEAR(Table1[[#This Row],[order_date]])</f>
        <v>2024</v>
      </c>
      <c r="N12097">
        <f>MONTH(Table1[[#This Row],[order_date]])</f>
        <v>2</v>
      </c>
      <c r="O12097" s="3">
        <f>Table1[[#This Row],[sales]]-Table1[[#This Row],[profit]]</f>
        <v>1043.24</v>
      </c>
      <c r="P12097" s="3">
        <f>Table1[[#This Row],[sales]]*Table1[[#This Row],[quantity]]</f>
        <v>7039.26</v>
      </c>
      <c r="Q12097" s="9">
        <f>Table1[[#This Row],[delivery_date]]-Table1[[#This Row],[order_date]]</f>
        <v>7</v>
      </c>
    </row>
    <row r="12098" spans="1:17" x14ac:dyDescent="0.35">
      <c r="A12098" t="s">
        <v>12129</v>
      </c>
      <c r="B12098" t="s">
        <v>25</v>
      </c>
      <c r="C12098" t="s">
        <v>26</v>
      </c>
      <c r="D12098" s="2">
        <v>1470.17</v>
      </c>
      <c r="E12098">
        <v>7.0000000000000007E-2</v>
      </c>
      <c r="F12098">
        <v>4</v>
      </c>
      <c r="G12098" s="1">
        <v>45384</v>
      </c>
      <c r="H12098" s="1">
        <v>45387</v>
      </c>
      <c r="I12098" t="s">
        <v>31</v>
      </c>
      <c r="J12098" t="s">
        <v>16</v>
      </c>
      <c r="K12098" s="2">
        <v>379.59</v>
      </c>
      <c r="L12098" t="s">
        <v>39</v>
      </c>
      <c r="M12098">
        <f>YEAR(Table1[[#This Row],[order_date]])</f>
        <v>2024</v>
      </c>
      <c r="N12098">
        <f>MONTH(Table1[[#This Row],[order_date]])</f>
        <v>4</v>
      </c>
      <c r="O12098" s="3">
        <f>Table1[[#This Row],[sales]]-Table1[[#This Row],[profit]]</f>
        <v>1090.5800000000002</v>
      </c>
      <c r="P12098" s="3">
        <f>Table1[[#This Row],[sales]]*Table1[[#This Row],[quantity]]</f>
        <v>5880.68</v>
      </c>
      <c r="Q12098" s="9">
        <f>Table1[[#This Row],[delivery_date]]-Table1[[#This Row],[order_date]]</f>
        <v>3</v>
      </c>
    </row>
    <row r="12099" spans="1:17" x14ac:dyDescent="0.35">
      <c r="A12099" t="s">
        <v>12130</v>
      </c>
      <c r="B12099" t="s">
        <v>25</v>
      </c>
      <c r="C12099" t="s">
        <v>33</v>
      </c>
      <c r="D12099" s="2">
        <v>1656.77</v>
      </c>
      <c r="E12099">
        <v>0.14000000000000001</v>
      </c>
      <c r="F12099">
        <v>2</v>
      </c>
      <c r="G12099" s="1">
        <v>45650</v>
      </c>
      <c r="H12099" s="1">
        <v>45653</v>
      </c>
      <c r="I12099" t="s">
        <v>21</v>
      </c>
      <c r="J12099" t="s">
        <v>16</v>
      </c>
      <c r="K12099" s="2">
        <v>388.94</v>
      </c>
      <c r="L12099" t="s">
        <v>48</v>
      </c>
      <c r="M12099">
        <f>YEAR(Table1[[#This Row],[order_date]])</f>
        <v>2024</v>
      </c>
      <c r="N12099">
        <f>MONTH(Table1[[#This Row],[order_date]])</f>
        <v>12</v>
      </c>
      <c r="O12099" s="3">
        <f>Table1[[#This Row],[sales]]-Table1[[#This Row],[profit]]</f>
        <v>1267.83</v>
      </c>
      <c r="P12099" s="3">
        <f>Table1[[#This Row],[sales]]*Table1[[#This Row],[quantity]]</f>
        <v>3313.54</v>
      </c>
      <c r="Q12099" s="9">
        <f>Table1[[#This Row],[delivery_date]]-Table1[[#This Row],[order_date]]</f>
        <v>3</v>
      </c>
    </row>
    <row r="12100" spans="1:17" x14ac:dyDescent="0.35">
      <c r="A12100" t="s">
        <v>12131</v>
      </c>
      <c r="B12100" t="s">
        <v>25</v>
      </c>
      <c r="C12100" t="s">
        <v>20</v>
      </c>
      <c r="D12100" s="2">
        <v>286.29000000000002</v>
      </c>
      <c r="E12100">
        <v>0.09</v>
      </c>
      <c r="F12100">
        <v>7</v>
      </c>
      <c r="G12100" s="1">
        <v>44988</v>
      </c>
      <c r="H12100" s="1">
        <v>44991</v>
      </c>
      <c r="I12100" t="s">
        <v>31</v>
      </c>
      <c r="J12100" t="s">
        <v>27</v>
      </c>
      <c r="K12100" s="2">
        <v>68.989999999999995</v>
      </c>
      <c r="L12100" t="s">
        <v>23</v>
      </c>
      <c r="M12100">
        <f>YEAR(Table1[[#This Row],[order_date]])</f>
        <v>2023</v>
      </c>
      <c r="N12100">
        <f>MONTH(Table1[[#This Row],[order_date]])</f>
        <v>3</v>
      </c>
      <c r="O12100" s="3">
        <f>Table1[[#This Row],[sales]]-Table1[[#This Row],[profit]]</f>
        <v>217.3</v>
      </c>
      <c r="P12100" s="3">
        <f>Table1[[#This Row],[sales]]*Table1[[#This Row],[quantity]]</f>
        <v>2004.0300000000002</v>
      </c>
      <c r="Q12100" s="9">
        <f>Table1[[#This Row],[delivery_date]]-Table1[[#This Row],[order_date]]</f>
        <v>3</v>
      </c>
    </row>
    <row r="12101" spans="1:17" x14ac:dyDescent="0.35">
      <c r="A12101" t="s">
        <v>12132</v>
      </c>
      <c r="B12101" t="s">
        <v>13</v>
      </c>
      <c r="C12101" t="s">
        <v>26</v>
      </c>
      <c r="D12101" s="2">
        <v>4574.13</v>
      </c>
      <c r="E12101">
        <v>0.03</v>
      </c>
      <c r="F12101">
        <v>7</v>
      </c>
      <c r="G12101" s="1">
        <v>45431</v>
      </c>
      <c r="H12101" s="1">
        <v>45436</v>
      </c>
      <c r="I12101" t="s">
        <v>15</v>
      </c>
      <c r="J12101" t="s">
        <v>22</v>
      </c>
      <c r="K12101" s="2">
        <v>749.84</v>
      </c>
      <c r="L12101" t="s">
        <v>23</v>
      </c>
      <c r="M12101">
        <f>YEAR(Table1[[#This Row],[order_date]])</f>
        <v>2024</v>
      </c>
      <c r="N12101">
        <f>MONTH(Table1[[#This Row],[order_date]])</f>
        <v>5</v>
      </c>
      <c r="O12101" s="3">
        <f>Table1[[#This Row],[sales]]-Table1[[#This Row],[profit]]</f>
        <v>3824.29</v>
      </c>
      <c r="P12101" s="3">
        <f>Table1[[#This Row],[sales]]*Table1[[#This Row],[quantity]]</f>
        <v>32018.91</v>
      </c>
      <c r="Q12101" s="9">
        <f>Table1[[#This Row],[delivery_date]]-Table1[[#This Row],[order_date]]</f>
        <v>5</v>
      </c>
    </row>
    <row r="12102" spans="1:17" x14ac:dyDescent="0.35">
      <c r="A12102" t="s">
        <v>12133</v>
      </c>
      <c r="B12102" t="s">
        <v>25</v>
      </c>
      <c r="C12102" t="s">
        <v>33</v>
      </c>
      <c r="D12102" s="2">
        <v>4511.4799999999996</v>
      </c>
      <c r="E12102">
        <v>0.27</v>
      </c>
      <c r="F12102">
        <v>3</v>
      </c>
      <c r="G12102" s="1">
        <v>45374</v>
      </c>
      <c r="H12102" s="1">
        <v>45380</v>
      </c>
      <c r="I12102" t="s">
        <v>15</v>
      </c>
      <c r="J12102" t="s">
        <v>16</v>
      </c>
      <c r="K12102" s="2">
        <v>575.37</v>
      </c>
      <c r="L12102" t="s">
        <v>34</v>
      </c>
      <c r="M12102">
        <f>YEAR(Table1[[#This Row],[order_date]])</f>
        <v>2024</v>
      </c>
      <c r="N12102">
        <f>MONTH(Table1[[#This Row],[order_date]])</f>
        <v>3</v>
      </c>
      <c r="O12102" s="3">
        <f>Table1[[#This Row],[sales]]-Table1[[#This Row],[profit]]</f>
        <v>3936.1099999999997</v>
      </c>
      <c r="P12102" s="3">
        <f>Table1[[#This Row],[sales]]*Table1[[#This Row],[quantity]]</f>
        <v>13534.439999999999</v>
      </c>
      <c r="Q12102" s="9">
        <f>Table1[[#This Row],[delivery_date]]-Table1[[#This Row],[order_date]]</f>
        <v>6</v>
      </c>
    </row>
    <row r="12103" spans="1:17" x14ac:dyDescent="0.35">
      <c r="A12103" t="s">
        <v>12134</v>
      </c>
      <c r="B12103" t="s">
        <v>13</v>
      </c>
      <c r="C12103" t="s">
        <v>36</v>
      </c>
      <c r="D12103" s="2">
        <v>628.11</v>
      </c>
      <c r="E12103">
        <v>0.12</v>
      </c>
      <c r="F12103">
        <v>5</v>
      </c>
      <c r="G12103" s="1">
        <v>44954</v>
      </c>
      <c r="H12103" s="1">
        <v>44957</v>
      </c>
      <c r="I12103" t="s">
        <v>15</v>
      </c>
      <c r="J12103" t="s">
        <v>27</v>
      </c>
      <c r="K12103" s="2">
        <v>109.58</v>
      </c>
      <c r="L12103" t="s">
        <v>23</v>
      </c>
      <c r="M12103">
        <f>YEAR(Table1[[#This Row],[order_date]])</f>
        <v>2023</v>
      </c>
      <c r="N12103">
        <f>MONTH(Table1[[#This Row],[order_date]])</f>
        <v>1</v>
      </c>
      <c r="O12103" s="3">
        <f>Table1[[#This Row],[sales]]-Table1[[#This Row],[profit]]</f>
        <v>518.53</v>
      </c>
      <c r="P12103" s="3">
        <f>Table1[[#This Row],[sales]]*Table1[[#This Row],[quantity]]</f>
        <v>3140.55</v>
      </c>
      <c r="Q12103" s="9">
        <f>Table1[[#This Row],[delivery_date]]-Table1[[#This Row],[order_date]]</f>
        <v>3</v>
      </c>
    </row>
    <row r="12104" spans="1:17" x14ac:dyDescent="0.35">
      <c r="A12104" t="s">
        <v>12135</v>
      </c>
      <c r="B12104" t="s">
        <v>25</v>
      </c>
      <c r="C12104" t="s">
        <v>36</v>
      </c>
      <c r="D12104" s="2">
        <v>2827.8</v>
      </c>
      <c r="E12104">
        <v>0.08</v>
      </c>
      <c r="F12104">
        <v>6</v>
      </c>
      <c r="G12104" s="1">
        <v>45423</v>
      </c>
      <c r="H12104" s="1">
        <v>45428</v>
      </c>
      <c r="I12104" t="s">
        <v>15</v>
      </c>
      <c r="J12104" t="s">
        <v>16</v>
      </c>
      <c r="K12104" s="2">
        <v>561.16</v>
      </c>
      <c r="L12104" t="s">
        <v>48</v>
      </c>
      <c r="M12104">
        <f>YEAR(Table1[[#This Row],[order_date]])</f>
        <v>2024</v>
      </c>
      <c r="N12104">
        <f>MONTH(Table1[[#This Row],[order_date]])</f>
        <v>5</v>
      </c>
      <c r="O12104" s="3">
        <f>Table1[[#This Row],[sales]]-Table1[[#This Row],[profit]]</f>
        <v>2266.6400000000003</v>
      </c>
      <c r="P12104" s="3">
        <f>Table1[[#This Row],[sales]]*Table1[[#This Row],[quantity]]</f>
        <v>16966.800000000003</v>
      </c>
      <c r="Q12104" s="9">
        <f>Table1[[#This Row],[delivery_date]]-Table1[[#This Row],[order_date]]</f>
        <v>5</v>
      </c>
    </row>
    <row r="12105" spans="1:17" x14ac:dyDescent="0.35">
      <c r="A12105" t="s">
        <v>12136</v>
      </c>
      <c r="B12105" t="s">
        <v>41</v>
      </c>
      <c r="C12105" t="s">
        <v>26</v>
      </c>
      <c r="D12105" s="2">
        <v>2391.44</v>
      </c>
      <c r="E12105">
        <v>0.26</v>
      </c>
      <c r="F12105">
        <v>9</v>
      </c>
      <c r="G12105" s="1">
        <v>45594</v>
      </c>
      <c r="H12105" s="1">
        <v>45601</v>
      </c>
      <c r="I12105" t="s">
        <v>21</v>
      </c>
      <c r="J12105" t="s">
        <v>22</v>
      </c>
      <c r="K12105" s="2">
        <v>551.59</v>
      </c>
      <c r="L12105" t="s">
        <v>17</v>
      </c>
      <c r="M12105">
        <f>YEAR(Table1[[#This Row],[order_date]])</f>
        <v>2024</v>
      </c>
      <c r="N12105">
        <f>MONTH(Table1[[#This Row],[order_date]])</f>
        <v>10</v>
      </c>
      <c r="O12105" s="3">
        <f>Table1[[#This Row],[sales]]-Table1[[#This Row],[profit]]</f>
        <v>1839.85</v>
      </c>
      <c r="P12105" s="3">
        <f>Table1[[#This Row],[sales]]*Table1[[#This Row],[quantity]]</f>
        <v>21522.959999999999</v>
      </c>
      <c r="Q12105" s="9">
        <f>Table1[[#This Row],[delivery_date]]-Table1[[#This Row],[order_date]]</f>
        <v>7</v>
      </c>
    </row>
    <row r="12106" spans="1:17" x14ac:dyDescent="0.35">
      <c r="A12106" t="s">
        <v>12137</v>
      </c>
      <c r="B12106" t="s">
        <v>41</v>
      </c>
      <c r="C12106" t="s">
        <v>33</v>
      </c>
      <c r="D12106" s="2">
        <v>3448.73</v>
      </c>
      <c r="E12106">
        <v>0.32</v>
      </c>
      <c r="F12106">
        <v>3</v>
      </c>
      <c r="G12106" s="1">
        <v>45442</v>
      </c>
      <c r="H12106" s="1">
        <v>45445</v>
      </c>
      <c r="I12106" t="s">
        <v>31</v>
      </c>
      <c r="J12106" t="s">
        <v>27</v>
      </c>
      <c r="K12106" s="2">
        <v>568.5</v>
      </c>
      <c r="L12106" t="s">
        <v>39</v>
      </c>
      <c r="M12106">
        <f>YEAR(Table1[[#This Row],[order_date]])</f>
        <v>2024</v>
      </c>
      <c r="N12106">
        <f>MONTH(Table1[[#This Row],[order_date]])</f>
        <v>5</v>
      </c>
      <c r="O12106" s="3">
        <f>Table1[[#This Row],[sales]]-Table1[[#This Row],[profit]]</f>
        <v>2880.23</v>
      </c>
      <c r="P12106" s="3">
        <f>Table1[[#This Row],[sales]]*Table1[[#This Row],[quantity]]</f>
        <v>10346.19</v>
      </c>
      <c r="Q12106" s="9">
        <f>Table1[[#This Row],[delivery_date]]-Table1[[#This Row],[order_date]]</f>
        <v>3</v>
      </c>
    </row>
    <row r="12107" spans="1:17" x14ac:dyDescent="0.35">
      <c r="A12107" t="s">
        <v>12138</v>
      </c>
      <c r="B12107" t="s">
        <v>25</v>
      </c>
      <c r="C12107" t="s">
        <v>20</v>
      </c>
      <c r="D12107" s="2">
        <v>3054.79</v>
      </c>
      <c r="E12107">
        <v>0.39</v>
      </c>
      <c r="F12107">
        <v>3</v>
      </c>
      <c r="G12107" s="1">
        <v>45355</v>
      </c>
      <c r="H12107" s="1">
        <v>45358</v>
      </c>
      <c r="I12107" t="s">
        <v>21</v>
      </c>
      <c r="J12107" t="s">
        <v>27</v>
      </c>
      <c r="K12107" s="2">
        <v>683.57</v>
      </c>
      <c r="L12107" t="s">
        <v>23</v>
      </c>
      <c r="M12107">
        <f>YEAR(Table1[[#This Row],[order_date]])</f>
        <v>2024</v>
      </c>
      <c r="N12107">
        <f>MONTH(Table1[[#This Row],[order_date]])</f>
        <v>3</v>
      </c>
      <c r="O12107" s="3">
        <f>Table1[[#This Row],[sales]]-Table1[[#This Row],[profit]]</f>
        <v>2371.2199999999998</v>
      </c>
      <c r="P12107" s="3">
        <f>Table1[[#This Row],[sales]]*Table1[[#This Row],[quantity]]</f>
        <v>9164.369999999999</v>
      </c>
      <c r="Q12107" s="9">
        <f>Table1[[#This Row],[delivery_date]]-Table1[[#This Row],[order_date]]</f>
        <v>3</v>
      </c>
    </row>
    <row r="12108" spans="1:17" x14ac:dyDescent="0.35">
      <c r="A12108" t="s">
        <v>12139</v>
      </c>
      <c r="B12108" t="s">
        <v>19</v>
      </c>
      <c r="C12108" t="s">
        <v>20</v>
      </c>
      <c r="D12108" s="2">
        <v>709.18</v>
      </c>
      <c r="E12108">
        <v>0.01</v>
      </c>
      <c r="F12108">
        <v>5</v>
      </c>
      <c r="G12108" s="1">
        <v>45323</v>
      </c>
      <c r="H12108" s="1">
        <v>45329</v>
      </c>
      <c r="I12108" t="s">
        <v>21</v>
      </c>
      <c r="J12108" t="s">
        <v>27</v>
      </c>
      <c r="K12108" s="2">
        <v>127.8</v>
      </c>
      <c r="L12108" t="s">
        <v>28</v>
      </c>
      <c r="M12108">
        <f>YEAR(Table1[[#This Row],[order_date]])</f>
        <v>2024</v>
      </c>
      <c r="N12108">
        <f>MONTH(Table1[[#This Row],[order_date]])</f>
        <v>2</v>
      </c>
      <c r="O12108" s="3">
        <f>Table1[[#This Row],[sales]]-Table1[[#This Row],[profit]]</f>
        <v>581.38</v>
      </c>
      <c r="P12108" s="3">
        <f>Table1[[#This Row],[sales]]*Table1[[#This Row],[quantity]]</f>
        <v>3545.8999999999996</v>
      </c>
      <c r="Q12108" s="9">
        <f>Table1[[#This Row],[delivery_date]]-Table1[[#This Row],[order_date]]</f>
        <v>6</v>
      </c>
    </row>
    <row r="12109" spans="1:17" x14ac:dyDescent="0.35">
      <c r="A12109" t="s">
        <v>12140</v>
      </c>
      <c r="B12109" t="s">
        <v>41</v>
      </c>
      <c r="C12109" t="s">
        <v>33</v>
      </c>
      <c r="D12109" s="2">
        <v>3334.38</v>
      </c>
      <c r="E12109">
        <v>0.26</v>
      </c>
      <c r="F12109">
        <v>2</v>
      </c>
      <c r="G12109" s="1">
        <v>45521</v>
      </c>
      <c r="H12109" s="1">
        <v>45525</v>
      </c>
      <c r="I12109" t="s">
        <v>21</v>
      </c>
      <c r="J12109" t="s">
        <v>16</v>
      </c>
      <c r="K12109" s="2">
        <v>301.29000000000002</v>
      </c>
      <c r="L12109" t="s">
        <v>39</v>
      </c>
      <c r="M12109">
        <f>YEAR(Table1[[#This Row],[order_date]])</f>
        <v>2024</v>
      </c>
      <c r="N12109">
        <f>MONTH(Table1[[#This Row],[order_date]])</f>
        <v>8</v>
      </c>
      <c r="O12109" s="3">
        <f>Table1[[#This Row],[sales]]-Table1[[#This Row],[profit]]</f>
        <v>3033.09</v>
      </c>
      <c r="P12109" s="3">
        <f>Table1[[#This Row],[sales]]*Table1[[#This Row],[quantity]]</f>
        <v>6668.76</v>
      </c>
      <c r="Q12109" s="9">
        <f>Table1[[#This Row],[delivery_date]]-Table1[[#This Row],[order_date]]</f>
        <v>4</v>
      </c>
    </row>
    <row r="12110" spans="1:17" x14ac:dyDescent="0.35">
      <c r="A12110" t="s">
        <v>12141</v>
      </c>
      <c r="B12110" t="s">
        <v>13</v>
      </c>
      <c r="C12110" t="s">
        <v>36</v>
      </c>
      <c r="D12110" s="2">
        <v>3083.47</v>
      </c>
      <c r="E12110">
        <v>0.13</v>
      </c>
      <c r="F12110">
        <v>3</v>
      </c>
      <c r="G12110" s="1">
        <v>45024</v>
      </c>
      <c r="H12110" s="1">
        <v>45028</v>
      </c>
      <c r="I12110" t="s">
        <v>31</v>
      </c>
      <c r="J12110" t="s">
        <v>27</v>
      </c>
      <c r="K12110" s="2">
        <v>212.88</v>
      </c>
      <c r="L12110" t="s">
        <v>28</v>
      </c>
      <c r="M12110">
        <f>YEAR(Table1[[#This Row],[order_date]])</f>
        <v>2023</v>
      </c>
      <c r="N12110">
        <f>MONTH(Table1[[#This Row],[order_date]])</f>
        <v>4</v>
      </c>
      <c r="O12110" s="3">
        <f>Table1[[#This Row],[sales]]-Table1[[#This Row],[profit]]</f>
        <v>2870.5899999999997</v>
      </c>
      <c r="P12110" s="3">
        <f>Table1[[#This Row],[sales]]*Table1[[#This Row],[quantity]]</f>
        <v>9250.41</v>
      </c>
      <c r="Q12110" s="9">
        <f>Table1[[#This Row],[delivery_date]]-Table1[[#This Row],[order_date]]</f>
        <v>4</v>
      </c>
    </row>
    <row r="12111" spans="1:17" x14ac:dyDescent="0.35">
      <c r="A12111" t="s">
        <v>12142</v>
      </c>
      <c r="B12111" t="s">
        <v>25</v>
      </c>
      <c r="C12111" t="s">
        <v>33</v>
      </c>
      <c r="D12111" s="2">
        <v>2703</v>
      </c>
      <c r="E12111">
        <v>0.5</v>
      </c>
      <c r="F12111">
        <v>6</v>
      </c>
      <c r="G12111" s="1">
        <v>45419</v>
      </c>
      <c r="H12111" s="1">
        <v>45423</v>
      </c>
      <c r="I12111" t="s">
        <v>15</v>
      </c>
      <c r="J12111" t="s">
        <v>27</v>
      </c>
      <c r="K12111" s="2">
        <v>514.16</v>
      </c>
      <c r="L12111" t="s">
        <v>23</v>
      </c>
      <c r="M12111">
        <f>YEAR(Table1[[#This Row],[order_date]])</f>
        <v>2024</v>
      </c>
      <c r="N12111">
        <f>MONTH(Table1[[#This Row],[order_date]])</f>
        <v>5</v>
      </c>
      <c r="O12111" s="3">
        <f>Table1[[#This Row],[sales]]-Table1[[#This Row],[profit]]</f>
        <v>2188.84</v>
      </c>
      <c r="P12111" s="3">
        <f>Table1[[#This Row],[sales]]*Table1[[#This Row],[quantity]]</f>
        <v>16218</v>
      </c>
      <c r="Q12111" s="9">
        <f>Table1[[#This Row],[delivery_date]]-Table1[[#This Row],[order_date]]</f>
        <v>4</v>
      </c>
    </row>
    <row r="12112" spans="1:17" x14ac:dyDescent="0.35">
      <c r="A12112" t="s">
        <v>12143</v>
      </c>
      <c r="B12112" t="s">
        <v>13</v>
      </c>
      <c r="C12112" t="s">
        <v>36</v>
      </c>
      <c r="D12112" s="2">
        <v>2071.79</v>
      </c>
      <c r="E12112">
        <v>0.08</v>
      </c>
      <c r="F12112">
        <v>3</v>
      </c>
      <c r="G12112" s="1">
        <v>45390</v>
      </c>
      <c r="H12112" s="1">
        <v>45391</v>
      </c>
      <c r="I12112" t="s">
        <v>15</v>
      </c>
      <c r="J12112" t="s">
        <v>27</v>
      </c>
      <c r="K12112" s="2">
        <v>343.65</v>
      </c>
      <c r="L12112" t="s">
        <v>28</v>
      </c>
      <c r="M12112">
        <f>YEAR(Table1[[#This Row],[order_date]])</f>
        <v>2024</v>
      </c>
      <c r="N12112">
        <f>MONTH(Table1[[#This Row],[order_date]])</f>
        <v>4</v>
      </c>
      <c r="O12112" s="3">
        <f>Table1[[#This Row],[sales]]-Table1[[#This Row],[profit]]</f>
        <v>1728.1399999999999</v>
      </c>
      <c r="P12112" s="3">
        <f>Table1[[#This Row],[sales]]*Table1[[#This Row],[quantity]]</f>
        <v>6215.37</v>
      </c>
      <c r="Q12112" s="9">
        <f>Table1[[#This Row],[delivery_date]]-Table1[[#This Row],[order_date]]</f>
        <v>1</v>
      </c>
    </row>
    <row r="12113" spans="1:17" x14ac:dyDescent="0.35">
      <c r="A12113" t="s">
        <v>12144</v>
      </c>
      <c r="B12113" t="s">
        <v>19</v>
      </c>
      <c r="C12113" t="s">
        <v>36</v>
      </c>
      <c r="D12113" s="2">
        <v>4779.1099999999997</v>
      </c>
      <c r="E12113">
        <v>0.22</v>
      </c>
      <c r="F12113">
        <v>1</v>
      </c>
      <c r="G12113" s="1">
        <v>45186</v>
      </c>
      <c r="H12113" s="1">
        <v>45191</v>
      </c>
      <c r="I12113" t="s">
        <v>21</v>
      </c>
      <c r="J12113" t="s">
        <v>27</v>
      </c>
      <c r="K12113" s="2">
        <v>693.81</v>
      </c>
      <c r="L12113" t="s">
        <v>28</v>
      </c>
      <c r="M12113">
        <f>YEAR(Table1[[#This Row],[order_date]])</f>
        <v>2023</v>
      </c>
      <c r="N12113">
        <f>MONTH(Table1[[#This Row],[order_date]])</f>
        <v>9</v>
      </c>
      <c r="O12113" s="3">
        <f>Table1[[#This Row],[sales]]-Table1[[#This Row],[profit]]</f>
        <v>4085.2999999999997</v>
      </c>
      <c r="P12113" s="3">
        <f>Table1[[#This Row],[sales]]*Table1[[#This Row],[quantity]]</f>
        <v>4779.1099999999997</v>
      </c>
      <c r="Q12113" s="9">
        <f>Table1[[#This Row],[delivery_date]]-Table1[[#This Row],[order_date]]</f>
        <v>5</v>
      </c>
    </row>
    <row r="12114" spans="1:17" x14ac:dyDescent="0.35">
      <c r="A12114" t="s">
        <v>12145</v>
      </c>
      <c r="B12114" t="s">
        <v>25</v>
      </c>
      <c r="C12114" t="s">
        <v>20</v>
      </c>
      <c r="D12114" s="2">
        <v>4262.25</v>
      </c>
      <c r="E12114">
        <v>0.49</v>
      </c>
      <c r="F12114">
        <v>7</v>
      </c>
      <c r="G12114" s="1">
        <v>45010</v>
      </c>
      <c r="H12114" s="1">
        <v>45017</v>
      </c>
      <c r="I12114" t="s">
        <v>15</v>
      </c>
      <c r="J12114" t="s">
        <v>27</v>
      </c>
      <c r="K12114" s="2">
        <v>820.59</v>
      </c>
      <c r="L12114" t="s">
        <v>23</v>
      </c>
      <c r="M12114">
        <f>YEAR(Table1[[#This Row],[order_date]])</f>
        <v>2023</v>
      </c>
      <c r="N12114">
        <f>MONTH(Table1[[#This Row],[order_date]])</f>
        <v>3</v>
      </c>
      <c r="O12114" s="3">
        <f>Table1[[#This Row],[sales]]-Table1[[#This Row],[profit]]</f>
        <v>3441.66</v>
      </c>
      <c r="P12114" s="3">
        <f>Table1[[#This Row],[sales]]*Table1[[#This Row],[quantity]]</f>
        <v>29835.75</v>
      </c>
      <c r="Q12114" s="9">
        <f>Table1[[#This Row],[delivery_date]]-Table1[[#This Row],[order_date]]</f>
        <v>7</v>
      </c>
    </row>
    <row r="12115" spans="1:17" x14ac:dyDescent="0.35">
      <c r="A12115" t="s">
        <v>12146</v>
      </c>
      <c r="B12115" t="s">
        <v>41</v>
      </c>
      <c r="C12115" t="s">
        <v>26</v>
      </c>
      <c r="D12115" s="2">
        <v>2966.92</v>
      </c>
      <c r="E12115">
        <v>0.11</v>
      </c>
      <c r="F12115">
        <v>7</v>
      </c>
      <c r="G12115" s="1">
        <v>45034</v>
      </c>
      <c r="H12115" s="1">
        <v>45039</v>
      </c>
      <c r="I12115" t="s">
        <v>15</v>
      </c>
      <c r="J12115" t="s">
        <v>16</v>
      </c>
      <c r="K12115" s="2">
        <v>668.27</v>
      </c>
      <c r="L12115" t="s">
        <v>17</v>
      </c>
      <c r="M12115">
        <f>YEAR(Table1[[#This Row],[order_date]])</f>
        <v>2023</v>
      </c>
      <c r="N12115">
        <f>MONTH(Table1[[#This Row],[order_date]])</f>
        <v>4</v>
      </c>
      <c r="O12115" s="3">
        <f>Table1[[#This Row],[sales]]-Table1[[#This Row],[profit]]</f>
        <v>2298.65</v>
      </c>
      <c r="P12115" s="3">
        <f>Table1[[#This Row],[sales]]*Table1[[#This Row],[quantity]]</f>
        <v>20768.440000000002</v>
      </c>
      <c r="Q12115" s="9">
        <f>Table1[[#This Row],[delivery_date]]-Table1[[#This Row],[order_date]]</f>
        <v>5</v>
      </c>
    </row>
    <row r="12116" spans="1:17" x14ac:dyDescent="0.35">
      <c r="A12116" t="s">
        <v>12147</v>
      </c>
      <c r="B12116" t="s">
        <v>13</v>
      </c>
      <c r="C12116" t="s">
        <v>14</v>
      </c>
      <c r="D12116" s="2">
        <v>131.25</v>
      </c>
      <c r="E12116">
        <v>0.4</v>
      </c>
      <c r="F12116">
        <v>2</v>
      </c>
      <c r="G12116" s="1">
        <v>45284</v>
      </c>
      <c r="H12116" s="1">
        <v>45288</v>
      </c>
      <c r="I12116" t="s">
        <v>31</v>
      </c>
      <c r="J12116" t="s">
        <v>22</v>
      </c>
      <c r="K12116" s="2">
        <v>14.16</v>
      </c>
      <c r="L12116" t="s">
        <v>39</v>
      </c>
      <c r="M12116">
        <f>YEAR(Table1[[#This Row],[order_date]])</f>
        <v>2023</v>
      </c>
      <c r="N12116">
        <f>MONTH(Table1[[#This Row],[order_date]])</f>
        <v>12</v>
      </c>
      <c r="O12116" s="3">
        <f>Table1[[#This Row],[sales]]-Table1[[#This Row],[profit]]</f>
        <v>117.09</v>
      </c>
      <c r="P12116" s="3">
        <f>Table1[[#This Row],[sales]]*Table1[[#This Row],[quantity]]</f>
        <v>262.5</v>
      </c>
      <c r="Q12116" s="9">
        <f>Table1[[#This Row],[delivery_date]]-Table1[[#This Row],[order_date]]</f>
        <v>4</v>
      </c>
    </row>
    <row r="12117" spans="1:17" x14ac:dyDescent="0.35">
      <c r="A12117" t="s">
        <v>12148</v>
      </c>
      <c r="B12117" t="s">
        <v>41</v>
      </c>
      <c r="C12117" t="s">
        <v>33</v>
      </c>
      <c r="D12117" s="2">
        <v>2217.4</v>
      </c>
      <c r="E12117">
        <v>0.12</v>
      </c>
      <c r="F12117">
        <v>5</v>
      </c>
      <c r="G12117" s="1">
        <v>45276</v>
      </c>
      <c r="H12117" s="1">
        <v>45282</v>
      </c>
      <c r="I12117" t="s">
        <v>21</v>
      </c>
      <c r="J12117" t="s">
        <v>22</v>
      </c>
      <c r="K12117" s="2">
        <v>413.11</v>
      </c>
      <c r="L12117" t="s">
        <v>28</v>
      </c>
      <c r="M12117">
        <f>YEAR(Table1[[#This Row],[order_date]])</f>
        <v>2023</v>
      </c>
      <c r="N12117">
        <f>MONTH(Table1[[#This Row],[order_date]])</f>
        <v>12</v>
      </c>
      <c r="O12117" s="3">
        <f>Table1[[#This Row],[sales]]-Table1[[#This Row],[profit]]</f>
        <v>1804.29</v>
      </c>
      <c r="P12117" s="3">
        <f>Table1[[#This Row],[sales]]*Table1[[#This Row],[quantity]]</f>
        <v>11087</v>
      </c>
      <c r="Q12117" s="9">
        <f>Table1[[#This Row],[delivery_date]]-Table1[[#This Row],[order_date]]</f>
        <v>6</v>
      </c>
    </row>
    <row r="12118" spans="1:17" x14ac:dyDescent="0.35">
      <c r="A12118" t="s">
        <v>12149</v>
      </c>
      <c r="B12118" t="s">
        <v>41</v>
      </c>
      <c r="C12118" t="s">
        <v>36</v>
      </c>
      <c r="D12118" s="2">
        <v>3531.66</v>
      </c>
      <c r="E12118">
        <v>0.04</v>
      </c>
      <c r="F12118">
        <v>9</v>
      </c>
      <c r="G12118" s="1">
        <v>45572</v>
      </c>
      <c r="H12118" s="1">
        <v>45576</v>
      </c>
      <c r="I12118" t="s">
        <v>21</v>
      </c>
      <c r="J12118" t="s">
        <v>22</v>
      </c>
      <c r="K12118" s="2">
        <v>370.24</v>
      </c>
      <c r="L12118" t="s">
        <v>17</v>
      </c>
      <c r="M12118">
        <f>YEAR(Table1[[#This Row],[order_date]])</f>
        <v>2024</v>
      </c>
      <c r="N12118">
        <f>MONTH(Table1[[#This Row],[order_date]])</f>
        <v>10</v>
      </c>
      <c r="O12118" s="3">
        <f>Table1[[#This Row],[sales]]-Table1[[#This Row],[profit]]</f>
        <v>3161.42</v>
      </c>
      <c r="P12118" s="3">
        <f>Table1[[#This Row],[sales]]*Table1[[#This Row],[quantity]]</f>
        <v>31784.94</v>
      </c>
      <c r="Q12118" s="9">
        <f>Table1[[#This Row],[delivery_date]]-Table1[[#This Row],[order_date]]</f>
        <v>4</v>
      </c>
    </row>
    <row r="12119" spans="1:17" x14ac:dyDescent="0.35">
      <c r="A12119" t="s">
        <v>12150</v>
      </c>
      <c r="B12119" t="s">
        <v>25</v>
      </c>
      <c r="C12119" t="s">
        <v>33</v>
      </c>
      <c r="D12119" s="2">
        <v>674.74</v>
      </c>
      <c r="E12119">
        <v>0.02</v>
      </c>
      <c r="F12119">
        <v>3</v>
      </c>
      <c r="G12119" s="1">
        <v>45556</v>
      </c>
      <c r="H12119" s="1">
        <v>45563</v>
      </c>
      <c r="I12119" t="s">
        <v>21</v>
      </c>
      <c r="J12119" t="s">
        <v>27</v>
      </c>
      <c r="K12119" s="2">
        <v>141.74</v>
      </c>
      <c r="L12119" t="s">
        <v>23</v>
      </c>
      <c r="M12119">
        <f>YEAR(Table1[[#This Row],[order_date]])</f>
        <v>2024</v>
      </c>
      <c r="N12119">
        <f>MONTH(Table1[[#This Row],[order_date]])</f>
        <v>9</v>
      </c>
      <c r="O12119" s="3">
        <f>Table1[[#This Row],[sales]]-Table1[[#This Row],[profit]]</f>
        <v>533</v>
      </c>
      <c r="P12119" s="3">
        <f>Table1[[#This Row],[sales]]*Table1[[#This Row],[quantity]]</f>
        <v>2024.22</v>
      </c>
      <c r="Q12119" s="9">
        <f>Table1[[#This Row],[delivery_date]]-Table1[[#This Row],[order_date]]</f>
        <v>7</v>
      </c>
    </row>
    <row r="12120" spans="1:17" x14ac:dyDescent="0.35">
      <c r="A12120" t="s">
        <v>12151</v>
      </c>
      <c r="B12120" t="s">
        <v>13</v>
      </c>
      <c r="C12120" t="s">
        <v>26</v>
      </c>
      <c r="D12120" s="2">
        <v>2092.09</v>
      </c>
      <c r="E12120">
        <v>0.47</v>
      </c>
      <c r="F12120">
        <v>8</v>
      </c>
      <c r="G12120" s="1">
        <v>45366</v>
      </c>
      <c r="H12120" s="1">
        <v>45373</v>
      </c>
      <c r="I12120" t="s">
        <v>21</v>
      </c>
      <c r="J12120" t="s">
        <v>16</v>
      </c>
      <c r="K12120" s="2">
        <v>395.3</v>
      </c>
      <c r="L12120" t="s">
        <v>39</v>
      </c>
      <c r="M12120">
        <f>YEAR(Table1[[#This Row],[order_date]])</f>
        <v>2024</v>
      </c>
      <c r="N12120">
        <f>MONTH(Table1[[#This Row],[order_date]])</f>
        <v>3</v>
      </c>
      <c r="O12120" s="3">
        <f>Table1[[#This Row],[sales]]-Table1[[#This Row],[profit]]</f>
        <v>1696.7900000000002</v>
      </c>
      <c r="P12120" s="3">
        <f>Table1[[#This Row],[sales]]*Table1[[#This Row],[quantity]]</f>
        <v>16736.72</v>
      </c>
      <c r="Q12120" s="9">
        <f>Table1[[#This Row],[delivery_date]]-Table1[[#This Row],[order_date]]</f>
        <v>7</v>
      </c>
    </row>
    <row r="12121" spans="1:17" x14ac:dyDescent="0.35">
      <c r="A12121" t="s">
        <v>12152</v>
      </c>
      <c r="B12121" t="s">
        <v>19</v>
      </c>
      <c r="C12121" t="s">
        <v>26</v>
      </c>
      <c r="D12121" s="2">
        <v>1039.45</v>
      </c>
      <c r="E12121">
        <v>0.11</v>
      </c>
      <c r="F12121">
        <v>4</v>
      </c>
      <c r="G12121" s="1">
        <v>45519</v>
      </c>
      <c r="H12121" s="1">
        <v>45522</v>
      </c>
      <c r="I12121" t="s">
        <v>15</v>
      </c>
      <c r="J12121" t="s">
        <v>22</v>
      </c>
      <c r="K12121" s="2">
        <v>233.92</v>
      </c>
      <c r="L12121" t="s">
        <v>39</v>
      </c>
      <c r="M12121">
        <f>YEAR(Table1[[#This Row],[order_date]])</f>
        <v>2024</v>
      </c>
      <c r="N12121">
        <f>MONTH(Table1[[#This Row],[order_date]])</f>
        <v>8</v>
      </c>
      <c r="O12121" s="3">
        <f>Table1[[#This Row],[sales]]-Table1[[#This Row],[profit]]</f>
        <v>805.53000000000009</v>
      </c>
      <c r="P12121" s="3">
        <f>Table1[[#This Row],[sales]]*Table1[[#This Row],[quantity]]</f>
        <v>4157.8</v>
      </c>
      <c r="Q12121" s="9">
        <f>Table1[[#This Row],[delivery_date]]-Table1[[#This Row],[order_date]]</f>
        <v>3</v>
      </c>
    </row>
    <row r="12122" spans="1:17" x14ac:dyDescent="0.35">
      <c r="A12122" t="s">
        <v>12153</v>
      </c>
      <c r="B12122" t="s">
        <v>41</v>
      </c>
      <c r="C12122" t="s">
        <v>14</v>
      </c>
      <c r="D12122" s="2">
        <v>1756.9</v>
      </c>
      <c r="E12122">
        <v>0.15</v>
      </c>
      <c r="F12122">
        <v>3</v>
      </c>
      <c r="G12122" s="1">
        <v>45593</v>
      </c>
      <c r="H12122" s="1">
        <v>45596</v>
      </c>
      <c r="I12122" t="s">
        <v>15</v>
      </c>
      <c r="J12122" t="s">
        <v>16</v>
      </c>
      <c r="K12122" s="2">
        <v>454.83</v>
      </c>
      <c r="L12122" t="s">
        <v>23</v>
      </c>
      <c r="M12122">
        <f>YEAR(Table1[[#This Row],[order_date]])</f>
        <v>2024</v>
      </c>
      <c r="N12122">
        <f>MONTH(Table1[[#This Row],[order_date]])</f>
        <v>10</v>
      </c>
      <c r="O12122" s="3">
        <f>Table1[[#This Row],[sales]]-Table1[[#This Row],[profit]]</f>
        <v>1302.0700000000002</v>
      </c>
      <c r="P12122" s="3">
        <f>Table1[[#This Row],[sales]]*Table1[[#This Row],[quantity]]</f>
        <v>5270.7000000000007</v>
      </c>
      <c r="Q12122" s="9">
        <f>Table1[[#This Row],[delivery_date]]-Table1[[#This Row],[order_date]]</f>
        <v>3</v>
      </c>
    </row>
    <row r="12123" spans="1:17" x14ac:dyDescent="0.35">
      <c r="A12123" t="s">
        <v>12154</v>
      </c>
      <c r="B12123" t="s">
        <v>25</v>
      </c>
      <c r="C12123" t="s">
        <v>14</v>
      </c>
      <c r="D12123" s="2">
        <v>230.68</v>
      </c>
      <c r="E12123">
        <v>0.48</v>
      </c>
      <c r="F12123">
        <v>2</v>
      </c>
      <c r="G12123" s="1">
        <v>45217</v>
      </c>
      <c r="H12123" s="1">
        <v>45220</v>
      </c>
      <c r="I12123" t="s">
        <v>15</v>
      </c>
      <c r="J12123" t="s">
        <v>27</v>
      </c>
      <c r="K12123" s="2">
        <v>30.36</v>
      </c>
      <c r="L12123" t="s">
        <v>17</v>
      </c>
      <c r="M12123">
        <f>YEAR(Table1[[#This Row],[order_date]])</f>
        <v>2023</v>
      </c>
      <c r="N12123">
        <f>MONTH(Table1[[#This Row],[order_date]])</f>
        <v>10</v>
      </c>
      <c r="O12123" s="3">
        <f>Table1[[#This Row],[sales]]-Table1[[#This Row],[profit]]</f>
        <v>200.32</v>
      </c>
      <c r="P12123" s="3">
        <f>Table1[[#This Row],[sales]]*Table1[[#This Row],[quantity]]</f>
        <v>461.36</v>
      </c>
      <c r="Q12123" s="9">
        <f>Table1[[#This Row],[delivery_date]]-Table1[[#This Row],[order_date]]</f>
        <v>3</v>
      </c>
    </row>
    <row r="12124" spans="1:17" x14ac:dyDescent="0.35">
      <c r="A12124" t="s">
        <v>12155</v>
      </c>
      <c r="B12124" t="s">
        <v>25</v>
      </c>
      <c r="C12124" t="s">
        <v>36</v>
      </c>
      <c r="D12124" s="2">
        <v>720.99</v>
      </c>
      <c r="E12124">
        <v>0.33</v>
      </c>
      <c r="F12124">
        <v>9</v>
      </c>
      <c r="G12124" s="1">
        <v>45407</v>
      </c>
      <c r="H12124" s="1">
        <v>45408</v>
      </c>
      <c r="I12124" t="s">
        <v>21</v>
      </c>
      <c r="J12124" t="s">
        <v>27</v>
      </c>
      <c r="K12124" s="2">
        <v>196.97</v>
      </c>
      <c r="L12124" t="s">
        <v>34</v>
      </c>
      <c r="M12124">
        <f>YEAR(Table1[[#This Row],[order_date]])</f>
        <v>2024</v>
      </c>
      <c r="N12124">
        <f>MONTH(Table1[[#This Row],[order_date]])</f>
        <v>4</v>
      </c>
      <c r="O12124" s="3">
        <f>Table1[[#This Row],[sales]]-Table1[[#This Row],[profit]]</f>
        <v>524.02</v>
      </c>
      <c r="P12124" s="3">
        <f>Table1[[#This Row],[sales]]*Table1[[#This Row],[quantity]]</f>
        <v>6488.91</v>
      </c>
      <c r="Q12124" s="9">
        <f>Table1[[#This Row],[delivery_date]]-Table1[[#This Row],[order_date]]</f>
        <v>1</v>
      </c>
    </row>
    <row r="12125" spans="1:17" x14ac:dyDescent="0.35">
      <c r="A12125" t="s">
        <v>12156</v>
      </c>
      <c r="B12125" t="s">
        <v>19</v>
      </c>
      <c r="C12125" t="s">
        <v>14</v>
      </c>
      <c r="D12125" s="2">
        <v>2328.31</v>
      </c>
      <c r="E12125">
        <v>0.24</v>
      </c>
      <c r="F12125">
        <v>5</v>
      </c>
      <c r="G12125" s="1">
        <v>45136</v>
      </c>
      <c r="H12125" s="1">
        <v>45140</v>
      </c>
      <c r="I12125" t="s">
        <v>31</v>
      </c>
      <c r="J12125" t="s">
        <v>16</v>
      </c>
      <c r="K12125" s="2">
        <v>161.02000000000001</v>
      </c>
      <c r="L12125" t="s">
        <v>17</v>
      </c>
      <c r="M12125">
        <f>YEAR(Table1[[#This Row],[order_date]])</f>
        <v>2023</v>
      </c>
      <c r="N12125">
        <f>MONTH(Table1[[#This Row],[order_date]])</f>
        <v>7</v>
      </c>
      <c r="O12125" s="3">
        <f>Table1[[#This Row],[sales]]-Table1[[#This Row],[profit]]</f>
        <v>2167.29</v>
      </c>
      <c r="P12125" s="3">
        <f>Table1[[#This Row],[sales]]*Table1[[#This Row],[quantity]]</f>
        <v>11641.55</v>
      </c>
      <c r="Q12125" s="9">
        <f>Table1[[#This Row],[delivery_date]]-Table1[[#This Row],[order_date]]</f>
        <v>4</v>
      </c>
    </row>
    <row r="12126" spans="1:17" x14ac:dyDescent="0.35">
      <c r="A12126" t="s">
        <v>12157</v>
      </c>
      <c r="B12126" t="s">
        <v>25</v>
      </c>
      <c r="C12126" t="s">
        <v>36</v>
      </c>
      <c r="D12126" s="2">
        <v>4501.13</v>
      </c>
      <c r="E12126">
        <v>0.22</v>
      </c>
      <c r="F12126">
        <v>9</v>
      </c>
      <c r="G12126" s="1">
        <v>45624</v>
      </c>
      <c r="H12126" s="1">
        <v>45628</v>
      </c>
      <c r="I12126" t="s">
        <v>15</v>
      </c>
      <c r="J12126" t="s">
        <v>27</v>
      </c>
      <c r="K12126" s="2">
        <v>940.28</v>
      </c>
      <c r="L12126" t="s">
        <v>17</v>
      </c>
      <c r="M12126">
        <f>YEAR(Table1[[#This Row],[order_date]])</f>
        <v>2024</v>
      </c>
      <c r="N12126">
        <f>MONTH(Table1[[#This Row],[order_date]])</f>
        <v>11</v>
      </c>
      <c r="O12126" s="3">
        <f>Table1[[#This Row],[sales]]-Table1[[#This Row],[profit]]</f>
        <v>3560.8500000000004</v>
      </c>
      <c r="P12126" s="3">
        <f>Table1[[#This Row],[sales]]*Table1[[#This Row],[quantity]]</f>
        <v>40510.17</v>
      </c>
      <c r="Q12126" s="9">
        <f>Table1[[#This Row],[delivery_date]]-Table1[[#This Row],[order_date]]</f>
        <v>4</v>
      </c>
    </row>
    <row r="12127" spans="1:17" x14ac:dyDescent="0.35">
      <c r="A12127" t="s">
        <v>12158</v>
      </c>
      <c r="B12127" t="s">
        <v>41</v>
      </c>
      <c r="C12127" t="s">
        <v>20</v>
      </c>
      <c r="D12127" s="2">
        <v>2503.85</v>
      </c>
      <c r="E12127">
        <v>0.02</v>
      </c>
      <c r="F12127">
        <v>8</v>
      </c>
      <c r="G12127" s="1">
        <v>45629</v>
      </c>
      <c r="H12127" s="1">
        <v>45635</v>
      </c>
      <c r="I12127" t="s">
        <v>21</v>
      </c>
      <c r="J12127" t="s">
        <v>22</v>
      </c>
      <c r="K12127" s="2">
        <v>316.91000000000003</v>
      </c>
      <c r="L12127" t="s">
        <v>48</v>
      </c>
      <c r="M12127">
        <f>YEAR(Table1[[#This Row],[order_date]])</f>
        <v>2024</v>
      </c>
      <c r="N12127">
        <f>MONTH(Table1[[#This Row],[order_date]])</f>
        <v>12</v>
      </c>
      <c r="O12127" s="3">
        <f>Table1[[#This Row],[sales]]-Table1[[#This Row],[profit]]</f>
        <v>2186.94</v>
      </c>
      <c r="P12127" s="3">
        <f>Table1[[#This Row],[sales]]*Table1[[#This Row],[quantity]]</f>
        <v>20030.8</v>
      </c>
      <c r="Q12127" s="9">
        <f>Table1[[#This Row],[delivery_date]]-Table1[[#This Row],[order_date]]</f>
        <v>6</v>
      </c>
    </row>
    <row r="12128" spans="1:17" x14ac:dyDescent="0.35">
      <c r="A12128" t="s">
        <v>12159</v>
      </c>
      <c r="B12128" t="s">
        <v>25</v>
      </c>
      <c r="C12128" t="s">
        <v>36</v>
      </c>
      <c r="D12128" s="2">
        <v>2320.08</v>
      </c>
      <c r="E12128">
        <v>0.42</v>
      </c>
      <c r="F12128">
        <v>3</v>
      </c>
      <c r="G12128" s="1">
        <v>45041</v>
      </c>
      <c r="H12128" s="1">
        <v>45048</v>
      </c>
      <c r="I12128" t="s">
        <v>21</v>
      </c>
      <c r="J12128" t="s">
        <v>16</v>
      </c>
      <c r="K12128" s="2">
        <v>549.53</v>
      </c>
      <c r="L12128" t="s">
        <v>28</v>
      </c>
      <c r="M12128">
        <f>YEAR(Table1[[#This Row],[order_date]])</f>
        <v>2023</v>
      </c>
      <c r="N12128">
        <f>MONTH(Table1[[#This Row],[order_date]])</f>
        <v>4</v>
      </c>
      <c r="O12128" s="3">
        <f>Table1[[#This Row],[sales]]-Table1[[#This Row],[profit]]</f>
        <v>1770.55</v>
      </c>
      <c r="P12128" s="3">
        <f>Table1[[#This Row],[sales]]*Table1[[#This Row],[quantity]]</f>
        <v>6960.24</v>
      </c>
      <c r="Q12128" s="9">
        <f>Table1[[#This Row],[delivery_date]]-Table1[[#This Row],[order_date]]</f>
        <v>7</v>
      </c>
    </row>
    <row r="12129" spans="1:17" x14ac:dyDescent="0.35">
      <c r="A12129" t="s">
        <v>12160</v>
      </c>
      <c r="B12129" t="s">
        <v>13</v>
      </c>
      <c r="C12129" t="s">
        <v>14</v>
      </c>
      <c r="D12129" s="2">
        <v>3959.09</v>
      </c>
      <c r="E12129">
        <v>0.38</v>
      </c>
      <c r="F12129">
        <v>4</v>
      </c>
      <c r="G12129" s="1">
        <v>45343</v>
      </c>
      <c r="H12129" s="1">
        <v>45349</v>
      </c>
      <c r="I12129" t="s">
        <v>21</v>
      </c>
      <c r="J12129" t="s">
        <v>22</v>
      </c>
      <c r="K12129" s="2">
        <v>205.57</v>
      </c>
      <c r="L12129" t="s">
        <v>28</v>
      </c>
      <c r="M12129">
        <f>YEAR(Table1[[#This Row],[order_date]])</f>
        <v>2024</v>
      </c>
      <c r="N12129">
        <f>MONTH(Table1[[#This Row],[order_date]])</f>
        <v>2</v>
      </c>
      <c r="O12129" s="3">
        <f>Table1[[#This Row],[sales]]-Table1[[#This Row],[profit]]</f>
        <v>3753.52</v>
      </c>
      <c r="P12129" s="3">
        <f>Table1[[#This Row],[sales]]*Table1[[#This Row],[quantity]]</f>
        <v>15836.36</v>
      </c>
      <c r="Q12129" s="9">
        <f>Table1[[#This Row],[delivery_date]]-Table1[[#This Row],[order_date]]</f>
        <v>6</v>
      </c>
    </row>
    <row r="12130" spans="1:17" x14ac:dyDescent="0.35">
      <c r="A12130" t="s">
        <v>12161</v>
      </c>
      <c r="B12130" t="s">
        <v>13</v>
      </c>
      <c r="C12130" t="s">
        <v>33</v>
      </c>
      <c r="D12130" s="2">
        <v>1412.37</v>
      </c>
      <c r="E12130">
        <v>0.05</v>
      </c>
      <c r="F12130">
        <v>6</v>
      </c>
      <c r="G12130" s="1">
        <v>45027</v>
      </c>
      <c r="H12130" s="1">
        <v>45031</v>
      </c>
      <c r="I12130" t="s">
        <v>15</v>
      </c>
      <c r="J12130" t="s">
        <v>22</v>
      </c>
      <c r="K12130" s="2">
        <v>363.86</v>
      </c>
      <c r="L12130" t="s">
        <v>17</v>
      </c>
      <c r="M12130">
        <f>YEAR(Table1[[#This Row],[order_date]])</f>
        <v>2023</v>
      </c>
      <c r="N12130">
        <f>MONTH(Table1[[#This Row],[order_date]])</f>
        <v>4</v>
      </c>
      <c r="O12130" s="3">
        <f>Table1[[#This Row],[sales]]-Table1[[#This Row],[profit]]</f>
        <v>1048.5099999999998</v>
      </c>
      <c r="P12130" s="3">
        <f>Table1[[#This Row],[sales]]*Table1[[#This Row],[quantity]]</f>
        <v>8474.2199999999993</v>
      </c>
      <c r="Q12130" s="9">
        <f>Table1[[#This Row],[delivery_date]]-Table1[[#This Row],[order_date]]</f>
        <v>4</v>
      </c>
    </row>
    <row r="12131" spans="1:17" x14ac:dyDescent="0.35">
      <c r="A12131" t="s">
        <v>12162</v>
      </c>
      <c r="B12131" t="s">
        <v>41</v>
      </c>
      <c r="C12131" t="s">
        <v>14</v>
      </c>
      <c r="D12131" s="2">
        <v>565.84</v>
      </c>
      <c r="E12131">
        <v>0.18</v>
      </c>
      <c r="F12131">
        <v>5</v>
      </c>
      <c r="G12131" s="1">
        <v>45303</v>
      </c>
      <c r="H12131" s="1">
        <v>45306</v>
      </c>
      <c r="I12131" t="s">
        <v>21</v>
      </c>
      <c r="J12131" t="s">
        <v>27</v>
      </c>
      <c r="K12131" s="2">
        <v>146.11000000000001</v>
      </c>
      <c r="L12131" t="s">
        <v>28</v>
      </c>
      <c r="M12131">
        <f>YEAR(Table1[[#This Row],[order_date]])</f>
        <v>2024</v>
      </c>
      <c r="N12131">
        <f>MONTH(Table1[[#This Row],[order_date]])</f>
        <v>1</v>
      </c>
      <c r="O12131" s="3">
        <f>Table1[[#This Row],[sales]]-Table1[[#This Row],[profit]]</f>
        <v>419.73</v>
      </c>
      <c r="P12131" s="3">
        <f>Table1[[#This Row],[sales]]*Table1[[#This Row],[quantity]]</f>
        <v>2829.2000000000003</v>
      </c>
      <c r="Q12131" s="9">
        <f>Table1[[#This Row],[delivery_date]]-Table1[[#This Row],[order_date]]</f>
        <v>3</v>
      </c>
    </row>
    <row r="12132" spans="1:17" x14ac:dyDescent="0.35">
      <c r="A12132" t="s">
        <v>12163</v>
      </c>
      <c r="B12132" t="s">
        <v>13</v>
      </c>
      <c r="C12132" t="s">
        <v>26</v>
      </c>
      <c r="D12132" s="2">
        <v>1126.9100000000001</v>
      </c>
      <c r="E12132">
        <v>0.44</v>
      </c>
      <c r="F12132">
        <v>3</v>
      </c>
      <c r="G12132" s="1">
        <v>45279</v>
      </c>
      <c r="H12132" s="1">
        <v>45280</v>
      </c>
      <c r="I12132" t="s">
        <v>31</v>
      </c>
      <c r="J12132" t="s">
        <v>22</v>
      </c>
      <c r="K12132" s="2">
        <v>192.55</v>
      </c>
      <c r="L12132" t="s">
        <v>17</v>
      </c>
      <c r="M12132">
        <f>YEAR(Table1[[#This Row],[order_date]])</f>
        <v>2023</v>
      </c>
      <c r="N12132">
        <f>MONTH(Table1[[#This Row],[order_date]])</f>
        <v>12</v>
      </c>
      <c r="O12132" s="3">
        <f>Table1[[#This Row],[sales]]-Table1[[#This Row],[profit]]</f>
        <v>934.36000000000013</v>
      </c>
      <c r="P12132" s="3">
        <f>Table1[[#This Row],[sales]]*Table1[[#This Row],[quantity]]</f>
        <v>3380.7300000000005</v>
      </c>
      <c r="Q12132" s="9">
        <f>Table1[[#This Row],[delivery_date]]-Table1[[#This Row],[order_date]]</f>
        <v>1</v>
      </c>
    </row>
    <row r="12133" spans="1:17" x14ac:dyDescent="0.35">
      <c r="A12133" t="s">
        <v>12164</v>
      </c>
      <c r="B12133" t="s">
        <v>19</v>
      </c>
      <c r="C12133" t="s">
        <v>14</v>
      </c>
      <c r="D12133" s="2">
        <v>3977.37</v>
      </c>
      <c r="E12133">
        <v>0.12</v>
      </c>
      <c r="F12133">
        <v>5</v>
      </c>
      <c r="G12133" s="1">
        <v>45519</v>
      </c>
      <c r="H12133" s="1">
        <v>45521</v>
      </c>
      <c r="I12133" t="s">
        <v>15</v>
      </c>
      <c r="J12133" t="s">
        <v>22</v>
      </c>
      <c r="K12133" s="2">
        <v>1123.05</v>
      </c>
      <c r="L12133" t="s">
        <v>23</v>
      </c>
      <c r="M12133">
        <f>YEAR(Table1[[#This Row],[order_date]])</f>
        <v>2024</v>
      </c>
      <c r="N12133">
        <f>MONTH(Table1[[#This Row],[order_date]])</f>
        <v>8</v>
      </c>
      <c r="O12133" s="3">
        <f>Table1[[#This Row],[sales]]-Table1[[#This Row],[profit]]</f>
        <v>2854.3199999999997</v>
      </c>
      <c r="P12133" s="3">
        <f>Table1[[#This Row],[sales]]*Table1[[#This Row],[quantity]]</f>
        <v>19886.849999999999</v>
      </c>
      <c r="Q12133" s="9">
        <f>Table1[[#This Row],[delivery_date]]-Table1[[#This Row],[order_date]]</f>
        <v>2</v>
      </c>
    </row>
    <row r="12134" spans="1:17" x14ac:dyDescent="0.35">
      <c r="A12134" t="s">
        <v>12165</v>
      </c>
      <c r="B12134" t="s">
        <v>25</v>
      </c>
      <c r="C12134" t="s">
        <v>20</v>
      </c>
      <c r="D12134" s="2">
        <v>3417.53</v>
      </c>
      <c r="E12134">
        <v>0.31</v>
      </c>
      <c r="F12134">
        <v>5</v>
      </c>
      <c r="G12134" s="1">
        <v>44959</v>
      </c>
      <c r="H12134" s="1">
        <v>44961</v>
      </c>
      <c r="I12134" t="s">
        <v>15</v>
      </c>
      <c r="J12134" t="s">
        <v>27</v>
      </c>
      <c r="K12134" s="2">
        <v>526.80999999999995</v>
      </c>
      <c r="L12134" t="s">
        <v>17</v>
      </c>
      <c r="M12134">
        <f>YEAR(Table1[[#This Row],[order_date]])</f>
        <v>2023</v>
      </c>
      <c r="N12134">
        <f>MONTH(Table1[[#This Row],[order_date]])</f>
        <v>2</v>
      </c>
      <c r="O12134" s="3">
        <f>Table1[[#This Row],[sales]]-Table1[[#This Row],[profit]]</f>
        <v>2890.7200000000003</v>
      </c>
      <c r="P12134" s="3">
        <f>Table1[[#This Row],[sales]]*Table1[[#This Row],[quantity]]</f>
        <v>17087.650000000001</v>
      </c>
      <c r="Q12134" s="9">
        <f>Table1[[#This Row],[delivery_date]]-Table1[[#This Row],[order_date]]</f>
        <v>2</v>
      </c>
    </row>
    <row r="12135" spans="1:17" x14ac:dyDescent="0.35">
      <c r="A12135" t="s">
        <v>12166</v>
      </c>
      <c r="B12135" t="s">
        <v>41</v>
      </c>
      <c r="C12135" t="s">
        <v>36</v>
      </c>
      <c r="D12135" s="2">
        <v>548.51</v>
      </c>
      <c r="E12135">
        <v>0.24</v>
      </c>
      <c r="F12135">
        <v>9</v>
      </c>
      <c r="G12135" s="1">
        <v>45538</v>
      </c>
      <c r="H12135" s="1">
        <v>45541</v>
      </c>
      <c r="I12135" t="s">
        <v>21</v>
      </c>
      <c r="J12135" t="s">
        <v>16</v>
      </c>
      <c r="K12135" s="2">
        <v>151.52000000000001</v>
      </c>
      <c r="L12135" t="s">
        <v>39</v>
      </c>
      <c r="M12135">
        <f>YEAR(Table1[[#This Row],[order_date]])</f>
        <v>2024</v>
      </c>
      <c r="N12135">
        <f>MONTH(Table1[[#This Row],[order_date]])</f>
        <v>9</v>
      </c>
      <c r="O12135" s="3">
        <f>Table1[[#This Row],[sales]]-Table1[[#This Row],[profit]]</f>
        <v>396.99</v>
      </c>
      <c r="P12135" s="3">
        <f>Table1[[#This Row],[sales]]*Table1[[#This Row],[quantity]]</f>
        <v>4936.59</v>
      </c>
      <c r="Q12135" s="9">
        <f>Table1[[#This Row],[delivery_date]]-Table1[[#This Row],[order_date]]</f>
        <v>3</v>
      </c>
    </row>
    <row r="12136" spans="1:17" x14ac:dyDescent="0.35">
      <c r="A12136" t="s">
        <v>12167</v>
      </c>
      <c r="B12136" t="s">
        <v>19</v>
      </c>
      <c r="C12136" t="s">
        <v>26</v>
      </c>
      <c r="D12136" s="2">
        <v>3368.76</v>
      </c>
      <c r="E12136">
        <v>0.41</v>
      </c>
      <c r="F12136">
        <v>4</v>
      </c>
      <c r="G12136" s="1">
        <v>45251</v>
      </c>
      <c r="H12136" s="1">
        <v>45254</v>
      </c>
      <c r="I12136" t="s">
        <v>15</v>
      </c>
      <c r="J12136" t="s">
        <v>27</v>
      </c>
      <c r="K12136" s="2">
        <v>168.93</v>
      </c>
      <c r="L12136" t="s">
        <v>34</v>
      </c>
      <c r="M12136">
        <f>YEAR(Table1[[#This Row],[order_date]])</f>
        <v>2023</v>
      </c>
      <c r="N12136">
        <f>MONTH(Table1[[#This Row],[order_date]])</f>
        <v>11</v>
      </c>
      <c r="O12136" s="3">
        <f>Table1[[#This Row],[sales]]-Table1[[#This Row],[profit]]</f>
        <v>3199.8300000000004</v>
      </c>
      <c r="P12136" s="3">
        <f>Table1[[#This Row],[sales]]*Table1[[#This Row],[quantity]]</f>
        <v>13475.04</v>
      </c>
      <c r="Q12136" s="9">
        <f>Table1[[#This Row],[delivery_date]]-Table1[[#This Row],[order_date]]</f>
        <v>3</v>
      </c>
    </row>
    <row r="12137" spans="1:17" x14ac:dyDescent="0.35">
      <c r="A12137" t="s">
        <v>12168</v>
      </c>
      <c r="B12137" t="s">
        <v>25</v>
      </c>
      <c r="C12137" t="s">
        <v>36</v>
      </c>
      <c r="D12137" s="2">
        <v>4664.6000000000004</v>
      </c>
      <c r="E12137">
        <v>0.02</v>
      </c>
      <c r="F12137">
        <v>8</v>
      </c>
      <c r="G12137" s="1">
        <v>45478</v>
      </c>
      <c r="H12137" s="1">
        <v>45484</v>
      </c>
      <c r="I12137" t="s">
        <v>21</v>
      </c>
      <c r="J12137" t="s">
        <v>22</v>
      </c>
      <c r="K12137" s="2">
        <v>708.1</v>
      </c>
      <c r="L12137" t="s">
        <v>39</v>
      </c>
      <c r="M12137">
        <f>YEAR(Table1[[#This Row],[order_date]])</f>
        <v>2024</v>
      </c>
      <c r="N12137">
        <f>MONTH(Table1[[#This Row],[order_date]])</f>
        <v>7</v>
      </c>
      <c r="O12137" s="3">
        <f>Table1[[#This Row],[sales]]-Table1[[#This Row],[profit]]</f>
        <v>3956.5000000000005</v>
      </c>
      <c r="P12137" s="3">
        <f>Table1[[#This Row],[sales]]*Table1[[#This Row],[quantity]]</f>
        <v>37316.800000000003</v>
      </c>
      <c r="Q12137" s="9">
        <f>Table1[[#This Row],[delivery_date]]-Table1[[#This Row],[order_date]]</f>
        <v>6</v>
      </c>
    </row>
    <row r="12138" spans="1:17" x14ac:dyDescent="0.35">
      <c r="A12138" t="s">
        <v>12169</v>
      </c>
      <c r="B12138" t="s">
        <v>19</v>
      </c>
      <c r="C12138" t="s">
        <v>36</v>
      </c>
      <c r="D12138" s="2">
        <v>320.27999999999997</v>
      </c>
      <c r="E12138">
        <v>0.41</v>
      </c>
      <c r="F12138">
        <v>4</v>
      </c>
      <c r="G12138" s="1">
        <v>45176</v>
      </c>
      <c r="H12138" s="1">
        <v>45180</v>
      </c>
      <c r="I12138" t="s">
        <v>21</v>
      </c>
      <c r="J12138" t="s">
        <v>27</v>
      </c>
      <c r="K12138" s="2">
        <v>20.73</v>
      </c>
      <c r="L12138" t="s">
        <v>23</v>
      </c>
      <c r="M12138">
        <f>YEAR(Table1[[#This Row],[order_date]])</f>
        <v>2023</v>
      </c>
      <c r="N12138">
        <f>MONTH(Table1[[#This Row],[order_date]])</f>
        <v>9</v>
      </c>
      <c r="O12138" s="3">
        <f>Table1[[#This Row],[sales]]-Table1[[#This Row],[profit]]</f>
        <v>299.54999999999995</v>
      </c>
      <c r="P12138" s="3">
        <f>Table1[[#This Row],[sales]]*Table1[[#This Row],[quantity]]</f>
        <v>1281.1199999999999</v>
      </c>
      <c r="Q12138" s="9">
        <f>Table1[[#This Row],[delivery_date]]-Table1[[#This Row],[order_date]]</f>
        <v>4</v>
      </c>
    </row>
    <row r="12139" spans="1:17" x14ac:dyDescent="0.35">
      <c r="A12139" t="s">
        <v>12170</v>
      </c>
      <c r="B12139" t="s">
        <v>41</v>
      </c>
      <c r="C12139" t="s">
        <v>14</v>
      </c>
      <c r="D12139" s="2">
        <v>3120.45</v>
      </c>
      <c r="E12139">
        <v>7.0000000000000007E-2</v>
      </c>
      <c r="F12139">
        <v>2</v>
      </c>
      <c r="G12139" s="1">
        <v>45485</v>
      </c>
      <c r="H12139" s="1">
        <v>45490</v>
      </c>
      <c r="I12139" t="s">
        <v>21</v>
      </c>
      <c r="J12139" t="s">
        <v>16</v>
      </c>
      <c r="K12139" s="2">
        <v>304.87</v>
      </c>
      <c r="L12139" t="s">
        <v>34</v>
      </c>
      <c r="M12139">
        <f>YEAR(Table1[[#This Row],[order_date]])</f>
        <v>2024</v>
      </c>
      <c r="N12139">
        <f>MONTH(Table1[[#This Row],[order_date]])</f>
        <v>7</v>
      </c>
      <c r="O12139" s="3">
        <f>Table1[[#This Row],[sales]]-Table1[[#This Row],[profit]]</f>
        <v>2815.58</v>
      </c>
      <c r="P12139" s="3">
        <f>Table1[[#This Row],[sales]]*Table1[[#This Row],[quantity]]</f>
        <v>6240.9</v>
      </c>
      <c r="Q12139" s="9">
        <f>Table1[[#This Row],[delivery_date]]-Table1[[#This Row],[order_date]]</f>
        <v>5</v>
      </c>
    </row>
    <row r="12140" spans="1:17" x14ac:dyDescent="0.35">
      <c r="A12140" t="s">
        <v>12171</v>
      </c>
      <c r="B12140" t="s">
        <v>41</v>
      </c>
      <c r="C12140" t="s">
        <v>33</v>
      </c>
      <c r="D12140" s="2">
        <v>1957.91</v>
      </c>
      <c r="E12140">
        <v>0.01</v>
      </c>
      <c r="F12140">
        <v>3</v>
      </c>
      <c r="G12140" s="1">
        <v>45611</v>
      </c>
      <c r="H12140" s="1">
        <v>45618</v>
      </c>
      <c r="I12140" t="s">
        <v>15</v>
      </c>
      <c r="J12140" t="s">
        <v>22</v>
      </c>
      <c r="K12140" s="2">
        <v>312.57</v>
      </c>
      <c r="L12140" t="s">
        <v>17</v>
      </c>
      <c r="M12140">
        <f>YEAR(Table1[[#This Row],[order_date]])</f>
        <v>2024</v>
      </c>
      <c r="N12140">
        <f>MONTH(Table1[[#This Row],[order_date]])</f>
        <v>11</v>
      </c>
      <c r="O12140" s="3">
        <f>Table1[[#This Row],[sales]]-Table1[[#This Row],[profit]]</f>
        <v>1645.3400000000001</v>
      </c>
      <c r="P12140" s="3">
        <f>Table1[[#This Row],[sales]]*Table1[[#This Row],[quantity]]</f>
        <v>5873.7300000000005</v>
      </c>
      <c r="Q12140" s="9">
        <f>Table1[[#This Row],[delivery_date]]-Table1[[#This Row],[order_date]]</f>
        <v>7</v>
      </c>
    </row>
    <row r="12141" spans="1:17" x14ac:dyDescent="0.35">
      <c r="A12141" t="s">
        <v>12172</v>
      </c>
      <c r="B12141" t="s">
        <v>19</v>
      </c>
      <c r="C12141" t="s">
        <v>26</v>
      </c>
      <c r="D12141" s="2">
        <v>2555.0500000000002</v>
      </c>
      <c r="E12141">
        <v>0.3</v>
      </c>
      <c r="F12141">
        <v>4</v>
      </c>
      <c r="G12141" s="1">
        <v>45209</v>
      </c>
      <c r="H12141" s="1">
        <v>45216</v>
      </c>
      <c r="I12141" t="s">
        <v>21</v>
      </c>
      <c r="J12141" t="s">
        <v>27</v>
      </c>
      <c r="K12141" s="2">
        <v>563.41</v>
      </c>
      <c r="L12141" t="s">
        <v>17</v>
      </c>
      <c r="M12141">
        <f>YEAR(Table1[[#This Row],[order_date]])</f>
        <v>2023</v>
      </c>
      <c r="N12141">
        <f>MONTH(Table1[[#This Row],[order_date]])</f>
        <v>10</v>
      </c>
      <c r="O12141" s="3">
        <f>Table1[[#This Row],[sales]]-Table1[[#This Row],[profit]]</f>
        <v>1991.6400000000003</v>
      </c>
      <c r="P12141" s="3">
        <f>Table1[[#This Row],[sales]]*Table1[[#This Row],[quantity]]</f>
        <v>10220.200000000001</v>
      </c>
      <c r="Q12141" s="9">
        <f>Table1[[#This Row],[delivery_date]]-Table1[[#This Row],[order_date]]</f>
        <v>7</v>
      </c>
    </row>
    <row r="12142" spans="1:17" x14ac:dyDescent="0.35">
      <c r="A12142" t="s">
        <v>12173</v>
      </c>
      <c r="B12142" t="s">
        <v>25</v>
      </c>
      <c r="C12142" t="s">
        <v>20</v>
      </c>
      <c r="D12142" s="2">
        <v>2688.08</v>
      </c>
      <c r="E12142">
        <v>0.13</v>
      </c>
      <c r="F12142">
        <v>8</v>
      </c>
      <c r="G12142" s="1">
        <v>45061</v>
      </c>
      <c r="H12142" s="1">
        <v>45064</v>
      </c>
      <c r="I12142" t="s">
        <v>31</v>
      </c>
      <c r="J12142" t="s">
        <v>27</v>
      </c>
      <c r="K12142" s="2">
        <v>342.9</v>
      </c>
      <c r="L12142" t="s">
        <v>28</v>
      </c>
      <c r="M12142">
        <f>YEAR(Table1[[#This Row],[order_date]])</f>
        <v>2023</v>
      </c>
      <c r="N12142">
        <f>MONTH(Table1[[#This Row],[order_date]])</f>
        <v>5</v>
      </c>
      <c r="O12142" s="3">
        <f>Table1[[#This Row],[sales]]-Table1[[#This Row],[profit]]</f>
        <v>2345.1799999999998</v>
      </c>
      <c r="P12142" s="3">
        <f>Table1[[#This Row],[sales]]*Table1[[#This Row],[quantity]]</f>
        <v>21504.639999999999</v>
      </c>
      <c r="Q12142" s="9">
        <f>Table1[[#This Row],[delivery_date]]-Table1[[#This Row],[order_date]]</f>
        <v>3</v>
      </c>
    </row>
    <row r="12143" spans="1:17" x14ac:dyDescent="0.35">
      <c r="A12143" t="s">
        <v>12174</v>
      </c>
      <c r="B12143" t="s">
        <v>13</v>
      </c>
      <c r="C12143" t="s">
        <v>20</v>
      </c>
      <c r="D12143" s="2">
        <v>3878.13</v>
      </c>
      <c r="E12143">
        <v>0.35</v>
      </c>
      <c r="F12143">
        <v>9</v>
      </c>
      <c r="G12143" s="1">
        <v>45368</v>
      </c>
      <c r="H12143" s="1">
        <v>45371</v>
      </c>
      <c r="I12143" t="s">
        <v>21</v>
      </c>
      <c r="J12143" t="s">
        <v>27</v>
      </c>
      <c r="K12143" s="2">
        <v>418.81</v>
      </c>
      <c r="L12143" t="s">
        <v>28</v>
      </c>
      <c r="M12143">
        <f>YEAR(Table1[[#This Row],[order_date]])</f>
        <v>2024</v>
      </c>
      <c r="N12143">
        <f>MONTH(Table1[[#This Row],[order_date]])</f>
        <v>3</v>
      </c>
      <c r="O12143" s="3">
        <f>Table1[[#This Row],[sales]]-Table1[[#This Row],[profit]]</f>
        <v>3459.32</v>
      </c>
      <c r="P12143" s="3">
        <f>Table1[[#This Row],[sales]]*Table1[[#This Row],[quantity]]</f>
        <v>34903.17</v>
      </c>
      <c r="Q12143" s="9">
        <f>Table1[[#This Row],[delivery_date]]-Table1[[#This Row],[order_date]]</f>
        <v>3</v>
      </c>
    </row>
    <row r="12144" spans="1:17" x14ac:dyDescent="0.35">
      <c r="A12144" t="s">
        <v>12175</v>
      </c>
      <c r="B12144" t="s">
        <v>13</v>
      </c>
      <c r="C12144" t="s">
        <v>33</v>
      </c>
      <c r="D12144" s="2">
        <v>2829.36</v>
      </c>
      <c r="E12144">
        <v>0.23</v>
      </c>
      <c r="F12144">
        <v>6</v>
      </c>
      <c r="G12144" s="1">
        <v>45452</v>
      </c>
      <c r="H12144" s="1">
        <v>45454</v>
      </c>
      <c r="I12144" t="s">
        <v>21</v>
      </c>
      <c r="J12144" t="s">
        <v>27</v>
      </c>
      <c r="K12144" s="2">
        <v>743.13</v>
      </c>
      <c r="L12144" t="s">
        <v>39</v>
      </c>
      <c r="M12144">
        <f>YEAR(Table1[[#This Row],[order_date]])</f>
        <v>2024</v>
      </c>
      <c r="N12144">
        <f>MONTH(Table1[[#This Row],[order_date]])</f>
        <v>6</v>
      </c>
      <c r="O12144" s="3">
        <f>Table1[[#This Row],[sales]]-Table1[[#This Row],[profit]]</f>
        <v>2086.23</v>
      </c>
      <c r="P12144" s="3">
        <f>Table1[[#This Row],[sales]]*Table1[[#This Row],[quantity]]</f>
        <v>16976.16</v>
      </c>
      <c r="Q12144" s="9">
        <f>Table1[[#This Row],[delivery_date]]-Table1[[#This Row],[order_date]]</f>
        <v>2</v>
      </c>
    </row>
    <row r="12145" spans="1:17" x14ac:dyDescent="0.35">
      <c r="A12145" t="s">
        <v>12176</v>
      </c>
      <c r="B12145" t="s">
        <v>19</v>
      </c>
      <c r="C12145" t="s">
        <v>33</v>
      </c>
      <c r="D12145" s="2">
        <v>3006.12</v>
      </c>
      <c r="E12145">
        <v>0.3</v>
      </c>
      <c r="F12145">
        <v>8</v>
      </c>
      <c r="G12145" s="1">
        <v>45552</v>
      </c>
      <c r="H12145" s="1">
        <v>45558</v>
      </c>
      <c r="I12145" t="s">
        <v>15</v>
      </c>
      <c r="J12145" t="s">
        <v>27</v>
      </c>
      <c r="K12145" s="2">
        <v>191.32</v>
      </c>
      <c r="L12145" t="s">
        <v>17</v>
      </c>
      <c r="M12145">
        <f>YEAR(Table1[[#This Row],[order_date]])</f>
        <v>2024</v>
      </c>
      <c r="N12145">
        <f>MONTH(Table1[[#This Row],[order_date]])</f>
        <v>9</v>
      </c>
      <c r="O12145" s="3">
        <f>Table1[[#This Row],[sales]]-Table1[[#This Row],[profit]]</f>
        <v>2814.7999999999997</v>
      </c>
      <c r="P12145" s="3">
        <f>Table1[[#This Row],[sales]]*Table1[[#This Row],[quantity]]</f>
        <v>24048.959999999999</v>
      </c>
      <c r="Q12145" s="9">
        <f>Table1[[#This Row],[delivery_date]]-Table1[[#This Row],[order_date]]</f>
        <v>6</v>
      </c>
    </row>
    <row r="12146" spans="1:17" x14ac:dyDescent="0.35">
      <c r="A12146" t="s">
        <v>12177</v>
      </c>
      <c r="B12146" t="s">
        <v>41</v>
      </c>
      <c r="C12146" t="s">
        <v>14</v>
      </c>
      <c r="D12146" s="2">
        <v>1731.27</v>
      </c>
      <c r="E12146">
        <v>0.34</v>
      </c>
      <c r="F12146">
        <v>5</v>
      </c>
      <c r="G12146" s="1">
        <v>45648</v>
      </c>
      <c r="H12146" s="1">
        <v>45651</v>
      </c>
      <c r="I12146" t="s">
        <v>21</v>
      </c>
      <c r="J12146" t="s">
        <v>16</v>
      </c>
      <c r="K12146" s="2">
        <v>452.48</v>
      </c>
      <c r="L12146" t="s">
        <v>39</v>
      </c>
      <c r="M12146">
        <f>YEAR(Table1[[#This Row],[order_date]])</f>
        <v>2024</v>
      </c>
      <c r="N12146">
        <f>MONTH(Table1[[#This Row],[order_date]])</f>
        <v>12</v>
      </c>
      <c r="O12146" s="3">
        <f>Table1[[#This Row],[sales]]-Table1[[#This Row],[profit]]</f>
        <v>1278.79</v>
      </c>
      <c r="P12146" s="3">
        <f>Table1[[#This Row],[sales]]*Table1[[#This Row],[quantity]]</f>
        <v>8656.35</v>
      </c>
      <c r="Q12146" s="9">
        <f>Table1[[#This Row],[delivery_date]]-Table1[[#This Row],[order_date]]</f>
        <v>3</v>
      </c>
    </row>
    <row r="12147" spans="1:17" x14ac:dyDescent="0.35">
      <c r="A12147" t="s">
        <v>12178</v>
      </c>
      <c r="B12147" t="s">
        <v>25</v>
      </c>
      <c r="C12147" t="s">
        <v>20</v>
      </c>
      <c r="D12147" s="2">
        <v>717.13</v>
      </c>
      <c r="E12147">
        <v>0.46</v>
      </c>
      <c r="F12147">
        <v>5</v>
      </c>
      <c r="G12147" s="1">
        <v>45600</v>
      </c>
      <c r="H12147" s="1">
        <v>45607</v>
      </c>
      <c r="I12147" t="s">
        <v>15</v>
      </c>
      <c r="J12147" t="s">
        <v>27</v>
      </c>
      <c r="K12147" s="2">
        <v>40.590000000000003</v>
      </c>
      <c r="L12147" t="s">
        <v>23</v>
      </c>
      <c r="M12147">
        <f>YEAR(Table1[[#This Row],[order_date]])</f>
        <v>2024</v>
      </c>
      <c r="N12147">
        <f>MONTH(Table1[[#This Row],[order_date]])</f>
        <v>11</v>
      </c>
      <c r="O12147" s="3">
        <f>Table1[[#This Row],[sales]]-Table1[[#This Row],[profit]]</f>
        <v>676.54</v>
      </c>
      <c r="P12147" s="3">
        <f>Table1[[#This Row],[sales]]*Table1[[#This Row],[quantity]]</f>
        <v>3585.65</v>
      </c>
      <c r="Q12147" s="9">
        <f>Table1[[#This Row],[delivery_date]]-Table1[[#This Row],[order_date]]</f>
        <v>7</v>
      </c>
    </row>
    <row r="12148" spans="1:17" x14ac:dyDescent="0.35">
      <c r="A12148" t="s">
        <v>12179</v>
      </c>
      <c r="B12148" t="s">
        <v>25</v>
      </c>
      <c r="C12148" t="s">
        <v>26</v>
      </c>
      <c r="D12148" s="2">
        <v>3445.39</v>
      </c>
      <c r="E12148">
        <v>0.41</v>
      </c>
      <c r="F12148">
        <v>8</v>
      </c>
      <c r="G12148" s="1">
        <v>45295</v>
      </c>
      <c r="H12148" s="1">
        <v>45300</v>
      </c>
      <c r="I12148" t="s">
        <v>15</v>
      </c>
      <c r="J12148" t="s">
        <v>27</v>
      </c>
      <c r="K12148" s="2">
        <v>180.54</v>
      </c>
      <c r="L12148" t="s">
        <v>34</v>
      </c>
      <c r="M12148">
        <f>YEAR(Table1[[#This Row],[order_date]])</f>
        <v>2024</v>
      </c>
      <c r="N12148">
        <f>MONTH(Table1[[#This Row],[order_date]])</f>
        <v>1</v>
      </c>
      <c r="O12148" s="3">
        <f>Table1[[#This Row],[sales]]-Table1[[#This Row],[profit]]</f>
        <v>3264.85</v>
      </c>
      <c r="P12148" s="3">
        <f>Table1[[#This Row],[sales]]*Table1[[#This Row],[quantity]]</f>
        <v>27563.119999999999</v>
      </c>
      <c r="Q12148" s="9">
        <f>Table1[[#This Row],[delivery_date]]-Table1[[#This Row],[order_date]]</f>
        <v>5</v>
      </c>
    </row>
    <row r="12149" spans="1:17" x14ac:dyDescent="0.35">
      <c r="A12149" t="s">
        <v>12180</v>
      </c>
      <c r="B12149" t="s">
        <v>41</v>
      </c>
      <c r="C12149" t="s">
        <v>33</v>
      </c>
      <c r="D12149" s="2">
        <v>102.36</v>
      </c>
      <c r="E12149">
        <v>0.25</v>
      </c>
      <c r="F12149">
        <v>4</v>
      </c>
      <c r="G12149" s="1">
        <v>45273</v>
      </c>
      <c r="H12149" s="1">
        <v>45280</v>
      </c>
      <c r="I12149" t="s">
        <v>15</v>
      </c>
      <c r="J12149" t="s">
        <v>27</v>
      </c>
      <c r="K12149" s="2">
        <v>29.08</v>
      </c>
      <c r="L12149" t="s">
        <v>17</v>
      </c>
      <c r="M12149">
        <f>YEAR(Table1[[#This Row],[order_date]])</f>
        <v>2023</v>
      </c>
      <c r="N12149">
        <f>MONTH(Table1[[#This Row],[order_date]])</f>
        <v>12</v>
      </c>
      <c r="O12149" s="3">
        <f>Table1[[#This Row],[sales]]-Table1[[#This Row],[profit]]</f>
        <v>73.28</v>
      </c>
      <c r="P12149" s="3">
        <f>Table1[[#This Row],[sales]]*Table1[[#This Row],[quantity]]</f>
        <v>409.44</v>
      </c>
      <c r="Q12149" s="9">
        <f>Table1[[#This Row],[delivery_date]]-Table1[[#This Row],[order_date]]</f>
        <v>7</v>
      </c>
    </row>
    <row r="12150" spans="1:17" x14ac:dyDescent="0.35">
      <c r="A12150" t="s">
        <v>12181</v>
      </c>
      <c r="B12150" t="s">
        <v>13</v>
      </c>
      <c r="C12150" t="s">
        <v>33</v>
      </c>
      <c r="D12150" s="2">
        <v>1710.71</v>
      </c>
      <c r="E12150">
        <v>0.22</v>
      </c>
      <c r="F12150">
        <v>3</v>
      </c>
      <c r="G12150" s="1">
        <v>45348</v>
      </c>
      <c r="H12150" s="1">
        <v>45352</v>
      </c>
      <c r="I12150" t="s">
        <v>31</v>
      </c>
      <c r="J12150" t="s">
        <v>16</v>
      </c>
      <c r="K12150" s="2">
        <v>231.17</v>
      </c>
      <c r="L12150" t="s">
        <v>28</v>
      </c>
      <c r="M12150">
        <f>YEAR(Table1[[#This Row],[order_date]])</f>
        <v>2024</v>
      </c>
      <c r="N12150">
        <f>MONTH(Table1[[#This Row],[order_date]])</f>
        <v>2</v>
      </c>
      <c r="O12150" s="3">
        <f>Table1[[#This Row],[sales]]-Table1[[#This Row],[profit]]</f>
        <v>1479.54</v>
      </c>
      <c r="P12150" s="3">
        <f>Table1[[#This Row],[sales]]*Table1[[#This Row],[quantity]]</f>
        <v>5132.13</v>
      </c>
      <c r="Q12150" s="9">
        <f>Table1[[#This Row],[delivery_date]]-Table1[[#This Row],[order_date]]</f>
        <v>4</v>
      </c>
    </row>
    <row r="12151" spans="1:17" x14ac:dyDescent="0.35">
      <c r="A12151" t="s">
        <v>12182</v>
      </c>
      <c r="B12151" t="s">
        <v>25</v>
      </c>
      <c r="C12151" t="s">
        <v>33</v>
      </c>
      <c r="D12151" s="2">
        <v>1168.42</v>
      </c>
      <c r="E12151">
        <v>0.33</v>
      </c>
      <c r="F12151">
        <v>2</v>
      </c>
      <c r="G12151" s="1">
        <v>45484</v>
      </c>
      <c r="H12151" s="1">
        <v>45489</v>
      </c>
      <c r="I12151" t="s">
        <v>31</v>
      </c>
      <c r="J12151" t="s">
        <v>22</v>
      </c>
      <c r="K12151" s="2">
        <v>106.56</v>
      </c>
      <c r="L12151" t="s">
        <v>48</v>
      </c>
      <c r="M12151">
        <f>YEAR(Table1[[#This Row],[order_date]])</f>
        <v>2024</v>
      </c>
      <c r="N12151">
        <f>MONTH(Table1[[#This Row],[order_date]])</f>
        <v>7</v>
      </c>
      <c r="O12151" s="3">
        <f>Table1[[#This Row],[sales]]-Table1[[#This Row],[profit]]</f>
        <v>1061.8600000000001</v>
      </c>
      <c r="P12151" s="3">
        <f>Table1[[#This Row],[sales]]*Table1[[#This Row],[quantity]]</f>
        <v>2336.84</v>
      </c>
      <c r="Q12151" s="9">
        <f>Table1[[#This Row],[delivery_date]]-Table1[[#This Row],[order_date]]</f>
        <v>5</v>
      </c>
    </row>
    <row r="12152" spans="1:17" x14ac:dyDescent="0.35">
      <c r="A12152" t="s">
        <v>12183</v>
      </c>
      <c r="B12152" t="s">
        <v>19</v>
      </c>
      <c r="C12152" t="s">
        <v>26</v>
      </c>
      <c r="D12152" s="2">
        <v>2003.81</v>
      </c>
      <c r="E12152">
        <v>0.37</v>
      </c>
      <c r="F12152">
        <v>8</v>
      </c>
      <c r="G12152" s="1">
        <v>45073</v>
      </c>
      <c r="H12152" s="1">
        <v>45074</v>
      </c>
      <c r="I12152" t="s">
        <v>31</v>
      </c>
      <c r="J12152" t="s">
        <v>16</v>
      </c>
      <c r="K12152" s="2">
        <v>192.91</v>
      </c>
      <c r="L12152" t="s">
        <v>17</v>
      </c>
      <c r="M12152">
        <f>YEAR(Table1[[#This Row],[order_date]])</f>
        <v>2023</v>
      </c>
      <c r="N12152">
        <f>MONTH(Table1[[#This Row],[order_date]])</f>
        <v>5</v>
      </c>
      <c r="O12152" s="3">
        <f>Table1[[#This Row],[sales]]-Table1[[#This Row],[profit]]</f>
        <v>1810.8999999999999</v>
      </c>
      <c r="P12152" s="3">
        <f>Table1[[#This Row],[sales]]*Table1[[#This Row],[quantity]]</f>
        <v>16030.48</v>
      </c>
      <c r="Q12152" s="9">
        <f>Table1[[#This Row],[delivery_date]]-Table1[[#This Row],[order_date]]</f>
        <v>1</v>
      </c>
    </row>
    <row r="12153" spans="1:17" x14ac:dyDescent="0.35">
      <c r="A12153" t="s">
        <v>12184</v>
      </c>
      <c r="B12153" t="s">
        <v>13</v>
      </c>
      <c r="C12153" t="s">
        <v>20</v>
      </c>
      <c r="D12153" s="2">
        <v>1625.21</v>
      </c>
      <c r="E12153">
        <v>0.09</v>
      </c>
      <c r="F12153">
        <v>5</v>
      </c>
      <c r="G12153" s="1">
        <v>45567</v>
      </c>
      <c r="H12153" s="1">
        <v>45574</v>
      </c>
      <c r="I12153" t="s">
        <v>31</v>
      </c>
      <c r="J12153" t="s">
        <v>22</v>
      </c>
      <c r="K12153" s="2">
        <v>344.08</v>
      </c>
      <c r="L12153" t="s">
        <v>39</v>
      </c>
      <c r="M12153">
        <f>YEAR(Table1[[#This Row],[order_date]])</f>
        <v>2024</v>
      </c>
      <c r="N12153">
        <f>MONTH(Table1[[#This Row],[order_date]])</f>
        <v>10</v>
      </c>
      <c r="O12153" s="3">
        <f>Table1[[#This Row],[sales]]-Table1[[#This Row],[profit]]</f>
        <v>1281.1300000000001</v>
      </c>
      <c r="P12153" s="3">
        <f>Table1[[#This Row],[sales]]*Table1[[#This Row],[quantity]]</f>
        <v>8126.05</v>
      </c>
      <c r="Q12153" s="9">
        <f>Table1[[#This Row],[delivery_date]]-Table1[[#This Row],[order_date]]</f>
        <v>7</v>
      </c>
    </row>
    <row r="12154" spans="1:17" x14ac:dyDescent="0.35">
      <c r="A12154" t="s">
        <v>12185</v>
      </c>
      <c r="B12154" t="s">
        <v>19</v>
      </c>
      <c r="C12154" t="s">
        <v>26</v>
      </c>
      <c r="D12154" s="2">
        <v>3550.66</v>
      </c>
      <c r="E12154">
        <v>0.02</v>
      </c>
      <c r="F12154">
        <v>6</v>
      </c>
      <c r="G12154" s="1">
        <v>45162</v>
      </c>
      <c r="H12154" s="1">
        <v>45165</v>
      </c>
      <c r="I12154" t="s">
        <v>15</v>
      </c>
      <c r="J12154" t="s">
        <v>22</v>
      </c>
      <c r="K12154" s="2">
        <v>911.11</v>
      </c>
      <c r="L12154" t="s">
        <v>23</v>
      </c>
      <c r="M12154">
        <f>YEAR(Table1[[#This Row],[order_date]])</f>
        <v>2023</v>
      </c>
      <c r="N12154">
        <f>MONTH(Table1[[#This Row],[order_date]])</f>
        <v>8</v>
      </c>
      <c r="O12154" s="3">
        <f>Table1[[#This Row],[sales]]-Table1[[#This Row],[profit]]</f>
        <v>2639.5499999999997</v>
      </c>
      <c r="P12154" s="3">
        <f>Table1[[#This Row],[sales]]*Table1[[#This Row],[quantity]]</f>
        <v>21303.96</v>
      </c>
      <c r="Q12154" s="9">
        <f>Table1[[#This Row],[delivery_date]]-Table1[[#This Row],[order_date]]</f>
        <v>3</v>
      </c>
    </row>
    <row r="12155" spans="1:17" x14ac:dyDescent="0.35">
      <c r="A12155" t="s">
        <v>12186</v>
      </c>
      <c r="B12155" t="s">
        <v>13</v>
      </c>
      <c r="C12155" t="s">
        <v>26</v>
      </c>
      <c r="D12155" s="2">
        <v>1375.01</v>
      </c>
      <c r="E12155">
        <v>0.23</v>
      </c>
      <c r="F12155">
        <v>9</v>
      </c>
      <c r="G12155" s="1">
        <v>45589</v>
      </c>
      <c r="H12155" s="1">
        <v>45592</v>
      </c>
      <c r="I12155" t="s">
        <v>31</v>
      </c>
      <c r="J12155" t="s">
        <v>16</v>
      </c>
      <c r="K12155" s="2">
        <v>223.4</v>
      </c>
      <c r="L12155" t="s">
        <v>28</v>
      </c>
      <c r="M12155">
        <f>YEAR(Table1[[#This Row],[order_date]])</f>
        <v>2024</v>
      </c>
      <c r="N12155">
        <f>MONTH(Table1[[#This Row],[order_date]])</f>
        <v>10</v>
      </c>
      <c r="O12155" s="3">
        <f>Table1[[#This Row],[sales]]-Table1[[#This Row],[profit]]</f>
        <v>1151.6099999999999</v>
      </c>
      <c r="P12155" s="3">
        <f>Table1[[#This Row],[sales]]*Table1[[#This Row],[quantity]]</f>
        <v>12375.09</v>
      </c>
      <c r="Q12155" s="9">
        <f>Table1[[#This Row],[delivery_date]]-Table1[[#This Row],[order_date]]</f>
        <v>3</v>
      </c>
    </row>
    <row r="12156" spans="1:17" x14ac:dyDescent="0.35">
      <c r="A12156" t="s">
        <v>12187</v>
      </c>
      <c r="B12156" t="s">
        <v>41</v>
      </c>
      <c r="C12156" t="s">
        <v>14</v>
      </c>
      <c r="D12156" s="2">
        <v>2847.68</v>
      </c>
      <c r="E12156">
        <v>0.05</v>
      </c>
      <c r="F12156">
        <v>3</v>
      </c>
      <c r="G12156" s="1">
        <v>45372</v>
      </c>
      <c r="H12156" s="1">
        <v>45377</v>
      </c>
      <c r="I12156" t="s">
        <v>15</v>
      </c>
      <c r="J12156" t="s">
        <v>27</v>
      </c>
      <c r="K12156" s="2">
        <v>302.99</v>
      </c>
      <c r="L12156" t="s">
        <v>34</v>
      </c>
      <c r="M12156">
        <f>YEAR(Table1[[#This Row],[order_date]])</f>
        <v>2024</v>
      </c>
      <c r="N12156">
        <f>MONTH(Table1[[#This Row],[order_date]])</f>
        <v>3</v>
      </c>
      <c r="O12156" s="3">
        <f>Table1[[#This Row],[sales]]-Table1[[#This Row],[profit]]</f>
        <v>2544.6899999999996</v>
      </c>
      <c r="P12156" s="3">
        <f>Table1[[#This Row],[sales]]*Table1[[#This Row],[quantity]]</f>
        <v>8543.0399999999991</v>
      </c>
      <c r="Q12156" s="9">
        <f>Table1[[#This Row],[delivery_date]]-Table1[[#This Row],[order_date]]</f>
        <v>5</v>
      </c>
    </row>
    <row r="12157" spans="1:17" x14ac:dyDescent="0.35">
      <c r="A12157" t="s">
        <v>12188</v>
      </c>
      <c r="B12157" t="s">
        <v>19</v>
      </c>
      <c r="C12157" t="s">
        <v>33</v>
      </c>
      <c r="D12157" s="2">
        <v>2333.2800000000002</v>
      </c>
      <c r="E12157">
        <v>0.14000000000000001</v>
      </c>
      <c r="F12157">
        <v>4</v>
      </c>
      <c r="G12157" s="1">
        <v>45550</v>
      </c>
      <c r="H12157" s="1">
        <v>45556</v>
      </c>
      <c r="I12157" t="s">
        <v>31</v>
      </c>
      <c r="J12157" t="s">
        <v>16</v>
      </c>
      <c r="K12157" s="2">
        <v>299.04000000000002</v>
      </c>
      <c r="L12157" t="s">
        <v>34</v>
      </c>
      <c r="M12157">
        <f>YEAR(Table1[[#This Row],[order_date]])</f>
        <v>2024</v>
      </c>
      <c r="N12157">
        <f>MONTH(Table1[[#This Row],[order_date]])</f>
        <v>9</v>
      </c>
      <c r="O12157" s="3">
        <f>Table1[[#This Row],[sales]]-Table1[[#This Row],[profit]]</f>
        <v>2034.2400000000002</v>
      </c>
      <c r="P12157" s="3">
        <f>Table1[[#This Row],[sales]]*Table1[[#This Row],[quantity]]</f>
        <v>9333.1200000000008</v>
      </c>
      <c r="Q12157" s="9">
        <f>Table1[[#This Row],[delivery_date]]-Table1[[#This Row],[order_date]]</f>
        <v>6</v>
      </c>
    </row>
    <row r="12158" spans="1:17" x14ac:dyDescent="0.35">
      <c r="A12158" t="s">
        <v>12189</v>
      </c>
      <c r="B12158" t="s">
        <v>19</v>
      </c>
      <c r="C12158" t="s">
        <v>20</v>
      </c>
      <c r="D12158" s="2">
        <v>4025.18</v>
      </c>
      <c r="E12158">
        <v>0.28999999999999998</v>
      </c>
      <c r="F12158">
        <v>2</v>
      </c>
      <c r="G12158" s="1">
        <v>45639</v>
      </c>
      <c r="H12158" s="1">
        <v>45640</v>
      </c>
      <c r="I12158" t="s">
        <v>31</v>
      </c>
      <c r="J12158" t="s">
        <v>27</v>
      </c>
      <c r="K12158" s="2">
        <v>401.8</v>
      </c>
      <c r="L12158" t="s">
        <v>34</v>
      </c>
      <c r="M12158">
        <f>YEAR(Table1[[#This Row],[order_date]])</f>
        <v>2024</v>
      </c>
      <c r="N12158">
        <f>MONTH(Table1[[#This Row],[order_date]])</f>
        <v>12</v>
      </c>
      <c r="O12158" s="3">
        <f>Table1[[#This Row],[sales]]-Table1[[#This Row],[profit]]</f>
        <v>3623.3799999999997</v>
      </c>
      <c r="P12158" s="3">
        <f>Table1[[#This Row],[sales]]*Table1[[#This Row],[quantity]]</f>
        <v>8050.36</v>
      </c>
      <c r="Q12158" s="9">
        <f>Table1[[#This Row],[delivery_date]]-Table1[[#This Row],[order_date]]</f>
        <v>1</v>
      </c>
    </row>
    <row r="12159" spans="1:17" x14ac:dyDescent="0.35">
      <c r="A12159" t="s">
        <v>12190</v>
      </c>
      <c r="B12159" t="s">
        <v>41</v>
      </c>
      <c r="C12159" t="s">
        <v>14</v>
      </c>
      <c r="D12159" s="2">
        <v>2197.65</v>
      </c>
      <c r="E12159">
        <v>0.08</v>
      </c>
      <c r="F12159">
        <v>6</v>
      </c>
      <c r="G12159" s="1">
        <v>45210</v>
      </c>
      <c r="H12159" s="1">
        <v>45217</v>
      </c>
      <c r="I12159" t="s">
        <v>31</v>
      </c>
      <c r="J12159" t="s">
        <v>22</v>
      </c>
      <c r="K12159" s="2">
        <v>214.59</v>
      </c>
      <c r="L12159" t="s">
        <v>28</v>
      </c>
      <c r="M12159">
        <f>YEAR(Table1[[#This Row],[order_date]])</f>
        <v>2023</v>
      </c>
      <c r="N12159">
        <f>MONTH(Table1[[#This Row],[order_date]])</f>
        <v>10</v>
      </c>
      <c r="O12159" s="3">
        <f>Table1[[#This Row],[sales]]-Table1[[#This Row],[profit]]</f>
        <v>1983.0600000000002</v>
      </c>
      <c r="P12159" s="3">
        <f>Table1[[#This Row],[sales]]*Table1[[#This Row],[quantity]]</f>
        <v>13185.900000000001</v>
      </c>
      <c r="Q12159" s="9">
        <f>Table1[[#This Row],[delivery_date]]-Table1[[#This Row],[order_date]]</f>
        <v>7</v>
      </c>
    </row>
    <row r="12160" spans="1:17" x14ac:dyDescent="0.35">
      <c r="A12160" t="s">
        <v>12191</v>
      </c>
      <c r="B12160" t="s">
        <v>19</v>
      </c>
      <c r="C12160" t="s">
        <v>14</v>
      </c>
      <c r="D12160" s="2">
        <v>4332.99</v>
      </c>
      <c r="E12160">
        <v>0.01</v>
      </c>
      <c r="F12160">
        <v>9</v>
      </c>
      <c r="G12160" s="1">
        <v>45259</v>
      </c>
      <c r="H12160" s="1">
        <v>45263</v>
      </c>
      <c r="I12160" t="s">
        <v>21</v>
      </c>
      <c r="J12160" t="s">
        <v>22</v>
      </c>
      <c r="K12160" s="2">
        <v>821.7</v>
      </c>
      <c r="L12160" t="s">
        <v>23</v>
      </c>
      <c r="M12160">
        <f>YEAR(Table1[[#This Row],[order_date]])</f>
        <v>2023</v>
      </c>
      <c r="N12160">
        <f>MONTH(Table1[[#This Row],[order_date]])</f>
        <v>11</v>
      </c>
      <c r="O12160" s="3">
        <f>Table1[[#This Row],[sales]]-Table1[[#This Row],[profit]]</f>
        <v>3511.29</v>
      </c>
      <c r="P12160" s="3">
        <f>Table1[[#This Row],[sales]]*Table1[[#This Row],[quantity]]</f>
        <v>38996.909999999996</v>
      </c>
      <c r="Q12160" s="9">
        <f>Table1[[#This Row],[delivery_date]]-Table1[[#This Row],[order_date]]</f>
        <v>4</v>
      </c>
    </row>
    <row r="12161" spans="1:17" x14ac:dyDescent="0.35">
      <c r="A12161" t="s">
        <v>12192</v>
      </c>
      <c r="B12161" t="s">
        <v>13</v>
      </c>
      <c r="C12161" t="s">
        <v>36</v>
      </c>
      <c r="D12161" s="2">
        <v>100.71</v>
      </c>
      <c r="E12161">
        <v>0.28000000000000003</v>
      </c>
      <c r="F12161">
        <v>2</v>
      </c>
      <c r="G12161" s="1">
        <v>45343</v>
      </c>
      <c r="H12161" s="1">
        <v>45348</v>
      </c>
      <c r="I12161" t="s">
        <v>21</v>
      </c>
      <c r="J12161" t="s">
        <v>22</v>
      </c>
      <c r="K12161" s="2">
        <v>18.29</v>
      </c>
      <c r="L12161" t="s">
        <v>39</v>
      </c>
      <c r="M12161">
        <f>YEAR(Table1[[#This Row],[order_date]])</f>
        <v>2024</v>
      </c>
      <c r="N12161">
        <f>MONTH(Table1[[#This Row],[order_date]])</f>
        <v>2</v>
      </c>
      <c r="O12161" s="3">
        <f>Table1[[#This Row],[sales]]-Table1[[#This Row],[profit]]</f>
        <v>82.419999999999987</v>
      </c>
      <c r="P12161" s="3">
        <f>Table1[[#This Row],[sales]]*Table1[[#This Row],[quantity]]</f>
        <v>201.42</v>
      </c>
      <c r="Q12161" s="9">
        <f>Table1[[#This Row],[delivery_date]]-Table1[[#This Row],[order_date]]</f>
        <v>5</v>
      </c>
    </row>
    <row r="12162" spans="1:17" x14ac:dyDescent="0.35">
      <c r="A12162" t="s">
        <v>12193</v>
      </c>
      <c r="B12162" t="s">
        <v>25</v>
      </c>
      <c r="C12162" t="s">
        <v>33</v>
      </c>
      <c r="D12162" s="2">
        <v>3063.7</v>
      </c>
      <c r="E12162">
        <v>0.23</v>
      </c>
      <c r="F12162">
        <v>5</v>
      </c>
      <c r="G12162" s="1">
        <v>45313</v>
      </c>
      <c r="H12162" s="1">
        <v>45319</v>
      </c>
      <c r="I12162" t="s">
        <v>21</v>
      </c>
      <c r="J12162" t="s">
        <v>27</v>
      </c>
      <c r="K12162" s="2">
        <v>669.68</v>
      </c>
      <c r="L12162" t="s">
        <v>23</v>
      </c>
      <c r="M12162">
        <f>YEAR(Table1[[#This Row],[order_date]])</f>
        <v>2024</v>
      </c>
      <c r="N12162">
        <f>MONTH(Table1[[#This Row],[order_date]])</f>
        <v>1</v>
      </c>
      <c r="O12162" s="3">
        <f>Table1[[#This Row],[sales]]-Table1[[#This Row],[profit]]</f>
        <v>2394.02</v>
      </c>
      <c r="P12162" s="3">
        <f>Table1[[#This Row],[sales]]*Table1[[#This Row],[quantity]]</f>
        <v>15318.5</v>
      </c>
      <c r="Q12162" s="9">
        <f>Table1[[#This Row],[delivery_date]]-Table1[[#This Row],[order_date]]</f>
        <v>6</v>
      </c>
    </row>
    <row r="12163" spans="1:17" x14ac:dyDescent="0.35">
      <c r="A12163" t="s">
        <v>12194</v>
      </c>
      <c r="B12163" t="s">
        <v>25</v>
      </c>
      <c r="C12163" t="s">
        <v>20</v>
      </c>
      <c r="D12163" s="2">
        <v>148.05000000000001</v>
      </c>
      <c r="E12163">
        <v>0.15</v>
      </c>
      <c r="F12163">
        <v>1</v>
      </c>
      <c r="G12163" s="1">
        <v>45645</v>
      </c>
      <c r="H12163" s="1">
        <v>45647</v>
      </c>
      <c r="I12163" t="s">
        <v>15</v>
      </c>
      <c r="J12163" t="s">
        <v>22</v>
      </c>
      <c r="K12163" s="2">
        <v>13.88</v>
      </c>
      <c r="L12163" t="s">
        <v>17</v>
      </c>
      <c r="M12163">
        <f>YEAR(Table1[[#This Row],[order_date]])</f>
        <v>2024</v>
      </c>
      <c r="N12163">
        <f>MONTH(Table1[[#This Row],[order_date]])</f>
        <v>12</v>
      </c>
      <c r="O12163" s="3">
        <f>Table1[[#This Row],[sales]]-Table1[[#This Row],[profit]]</f>
        <v>134.17000000000002</v>
      </c>
      <c r="P12163" s="3">
        <f>Table1[[#This Row],[sales]]*Table1[[#This Row],[quantity]]</f>
        <v>148.05000000000001</v>
      </c>
      <c r="Q12163" s="9">
        <f>Table1[[#This Row],[delivery_date]]-Table1[[#This Row],[order_date]]</f>
        <v>2</v>
      </c>
    </row>
    <row r="12164" spans="1:17" x14ac:dyDescent="0.35">
      <c r="A12164" t="s">
        <v>12195</v>
      </c>
      <c r="B12164" t="s">
        <v>41</v>
      </c>
      <c r="C12164" t="s">
        <v>20</v>
      </c>
      <c r="D12164" s="2">
        <v>3598.28</v>
      </c>
      <c r="E12164">
        <v>0.23</v>
      </c>
      <c r="F12164">
        <v>4</v>
      </c>
      <c r="G12164" s="1">
        <v>45454</v>
      </c>
      <c r="H12164" s="1">
        <v>45455</v>
      </c>
      <c r="I12164" t="s">
        <v>31</v>
      </c>
      <c r="J12164" t="s">
        <v>22</v>
      </c>
      <c r="K12164" s="2">
        <v>216.22</v>
      </c>
      <c r="L12164" t="s">
        <v>28</v>
      </c>
      <c r="M12164">
        <f>YEAR(Table1[[#This Row],[order_date]])</f>
        <v>2024</v>
      </c>
      <c r="N12164">
        <f>MONTH(Table1[[#This Row],[order_date]])</f>
        <v>6</v>
      </c>
      <c r="O12164" s="3">
        <f>Table1[[#This Row],[sales]]-Table1[[#This Row],[profit]]</f>
        <v>3382.0600000000004</v>
      </c>
      <c r="P12164" s="3">
        <f>Table1[[#This Row],[sales]]*Table1[[#This Row],[quantity]]</f>
        <v>14393.12</v>
      </c>
      <c r="Q12164" s="9">
        <f>Table1[[#This Row],[delivery_date]]-Table1[[#This Row],[order_date]]</f>
        <v>1</v>
      </c>
    </row>
    <row r="12165" spans="1:17" x14ac:dyDescent="0.35">
      <c r="A12165" t="s">
        <v>12196</v>
      </c>
      <c r="B12165" t="s">
        <v>13</v>
      </c>
      <c r="C12165" t="s">
        <v>20</v>
      </c>
      <c r="D12165" s="2">
        <v>1251.1199999999999</v>
      </c>
      <c r="E12165">
        <v>0.34</v>
      </c>
      <c r="F12165">
        <v>8</v>
      </c>
      <c r="G12165" s="1">
        <v>45053</v>
      </c>
      <c r="H12165" s="1">
        <v>45057</v>
      </c>
      <c r="I12165" t="s">
        <v>21</v>
      </c>
      <c r="J12165" t="s">
        <v>22</v>
      </c>
      <c r="K12165" s="2">
        <v>239.93</v>
      </c>
      <c r="L12165" t="s">
        <v>48</v>
      </c>
      <c r="M12165">
        <f>YEAR(Table1[[#This Row],[order_date]])</f>
        <v>2023</v>
      </c>
      <c r="N12165">
        <f>MONTH(Table1[[#This Row],[order_date]])</f>
        <v>5</v>
      </c>
      <c r="O12165" s="3">
        <f>Table1[[#This Row],[sales]]-Table1[[#This Row],[profit]]</f>
        <v>1011.1899999999998</v>
      </c>
      <c r="P12165" s="3">
        <f>Table1[[#This Row],[sales]]*Table1[[#This Row],[quantity]]</f>
        <v>10008.959999999999</v>
      </c>
      <c r="Q12165" s="9">
        <f>Table1[[#This Row],[delivery_date]]-Table1[[#This Row],[order_date]]</f>
        <v>4</v>
      </c>
    </row>
    <row r="12166" spans="1:17" x14ac:dyDescent="0.35">
      <c r="A12166" t="s">
        <v>12197</v>
      </c>
      <c r="B12166" t="s">
        <v>19</v>
      </c>
      <c r="C12166" t="s">
        <v>33</v>
      </c>
      <c r="D12166" s="2">
        <v>1961.91</v>
      </c>
      <c r="E12166">
        <v>0.05</v>
      </c>
      <c r="F12166">
        <v>3</v>
      </c>
      <c r="G12166" s="1">
        <v>45212</v>
      </c>
      <c r="H12166" s="1">
        <v>45213</v>
      </c>
      <c r="I12166" t="s">
        <v>15</v>
      </c>
      <c r="J12166" t="s">
        <v>22</v>
      </c>
      <c r="K12166" s="2">
        <v>529.28</v>
      </c>
      <c r="L12166" t="s">
        <v>17</v>
      </c>
      <c r="M12166">
        <f>YEAR(Table1[[#This Row],[order_date]])</f>
        <v>2023</v>
      </c>
      <c r="N12166">
        <f>MONTH(Table1[[#This Row],[order_date]])</f>
        <v>10</v>
      </c>
      <c r="O12166" s="3">
        <f>Table1[[#This Row],[sales]]-Table1[[#This Row],[profit]]</f>
        <v>1432.63</v>
      </c>
      <c r="P12166" s="3">
        <f>Table1[[#This Row],[sales]]*Table1[[#This Row],[quantity]]</f>
        <v>5885.7300000000005</v>
      </c>
      <c r="Q12166" s="9">
        <f>Table1[[#This Row],[delivery_date]]-Table1[[#This Row],[order_date]]</f>
        <v>1</v>
      </c>
    </row>
    <row r="12167" spans="1:17" x14ac:dyDescent="0.35">
      <c r="A12167" t="s">
        <v>12198</v>
      </c>
      <c r="B12167" t="s">
        <v>19</v>
      </c>
      <c r="C12167" t="s">
        <v>20</v>
      </c>
      <c r="D12167" s="2">
        <v>1964.14</v>
      </c>
      <c r="E12167">
        <v>0.13</v>
      </c>
      <c r="F12167">
        <v>4</v>
      </c>
      <c r="G12167" s="1">
        <v>45004</v>
      </c>
      <c r="H12167" s="1">
        <v>45011</v>
      </c>
      <c r="I12167" t="s">
        <v>21</v>
      </c>
      <c r="J12167" t="s">
        <v>27</v>
      </c>
      <c r="K12167" s="2">
        <v>447.85</v>
      </c>
      <c r="L12167" t="s">
        <v>28</v>
      </c>
      <c r="M12167">
        <f>YEAR(Table1[[#This Row],[order_date]])</f>
        <v>2023</v>
      </c>
      <c r="N12167">
        <f>MONTH(Table1[[#This Row],[order_date]])</f>
        <v>3</v>
      </c>
      <c r="O12167" s="3">
        <f>Table1[[#This Row],[sales]]-Table1[[#This Row],[profit]]</f>
        <v>1516.29</v>
      </c>
      <c r="P12167" s="3">
        <f>Table1[[#This Row],[sales]]*Table1[[#This Row],[quantity]]</f>
        <v>7856.56</v>
      </c>
      <c r="Q12167" s="9">
        <f>Table1[[#This Row],[delivery_date]]-Table1[[#This Row],[order_date]]</f>
        <v>7</v>
      </c>
    </row>
    <row r="12168" spans="1:17" x14ac:dyDescent="0.35">
      <c r="A12168" t="s">
        <v>12199</v>
      </c>
      <c r="B12168" t="s">
        <v>25</v>
      </c>
      <c r="C12168" t="s">
        <v>26</v>
      </c>
      <c r="D12168" s="2">
        <v>4247.47</v>
      </c>
      <c r="E12168">
        <v>0.4</v>
      </c>
      <c r="F12168">
        <v>2</v>
      </c>
      <c r="G12168" s="1">
        <v>45311</v>
      </c>
      <c r="H12168" s="1">
        <v>45313</v>
      </c>
      <c r="I12168" t="s">
        <v>15</v>
      </c>
      <c r="J12168" t="s">
        <v>22</v>
      </c>
      <c r="K12168" s="2">
        <v>446.49</v>
      </c>
      <c r="L12168" t="s">
        <v>23</v>
      </c>
      <c r="M12168">
        <f>YEAR(Table1[[#This Row],[order_date]])</f>
        <v>2024</v>
      </c>
      <c r="N12168">
        <f>MONTH(Table1[[#This Row],[order_date]])</f>
        <v>1</v>
      </c>
      <c r="O12168" s="3">
        <f>Table1[[#This Row],[sales]]-Table1[[#This Row],[profit]]</f>
        <v>3800.9800000000005</v>
      </c>
      <c r="P12168" s="3">
        <f>Table1[[#This Row],[sales]]*Table1[[#This Row],[quantity]]</f>
        <v>8494.94</v>
      </c>
      <c r="Q12168" s="9">
        <f>Table1[[#This Row],[delivery_date]]-Table1[[#This Row],[order_date]]</f>
        <v>2</v>
      </c>
    </row>
    <row r="12169" spans="1:17" x14ac:dyDescent="0.35">
      <c r="A12169" t="s">
        <v>12200</v>
      </c>
      <c r="B12169" t="s">
        <v>19</v>
      </c>
      <c r="C12169" t="s">
        <v>26</v>
      </c>
      <c r="D12169" s="2">
        <v>600.25</v>
      </c>
      <c r="E12169">
        <v>0.34</v>
      </c>
      <c r="F12169">
        <v>9</v>
      </c>
      <c r="G12169" s="1">
        <v>45471</v>
      </c>
      <c r="H12169" s="1">
        <v>45472</v>
      </c>
      <c r="I12169" t="s">
        <v>15</v>
      </c>
      <c r="J12169" t="s">
        <v>27</v>
      </c>
      <c r="K12169" s="2">
        <v>93.61</v>
      </c>
      <c r="L12169" t="s">
        <v>17</v>
      </c>
      <c r="M12169">
        <f>YEAR(Table1[[#This Row],[order_date]])</f>
        <v>2024</v>
      </c>
      <c r="N12169">
        <f>MONTH(Table1[[#This Row],[order_date]])</f>
        <v>6</v>
      </c>
      <c r="O12169" s="3">
        <f>Table1[[#This Row],[sales]]-Table1[[#This Row],[profit]]</f>
        <v>506.64</v>
      </c>
      <c r="P12169" s="3">
        <f>Table1[[#This Row],[sales]]*Table1[[#This Row],[quantity]]</f>
        <v>5402.25</v>
      </c>
      <c r="Q12169" s="9">
        <f>Table1[[#This Row],[delivery_date]]-Table1[[#This Row],[order_date]]</f>
        <v>1</v>
      </c>
    </row>
    <row r="12170" spans="1:17" x14ac:dyDescent="0.35">
      <c r="A12170" t="s">
        <v>12201</v>
      </c>
      <c r="B12170" t="s">
        <v>25</v>
      </c>
      <c r="C12170" t="s">
        <v>33</v>
      </c>
      <c r="D12170" s="2">
        <v>3367.8</v>
      </c>
      <c r="E12170">
        <v>0.13</v>
      </c>
      <c r="F12170">
        <v>5</v>
      </c>
      <c r="G12170" s="1">
        <v>45475</v>
      </c>
      <c r="H12170" s="1">
        <v>45480</v>
      </c>
      <c r="I12170" t="s">
        <v>21</v>
      </c>
      <c r="J12170" t="s">
        <v>27</v>
      </c>
      <c r="K12170" s="2">
        <v>349.91</v>
      </c>
      <c r="L12170" t="s">
        <v>39</v>
      </c>
      <c r="M12170">
        <f>YEAR(Table1[[#This Row],[order_date]])</f>
        <v>2024</v>
      </c>
      <c r="N12170">
        <f>MONTH(Table1[[#This Row],[order_date]])</f>
        <v>7</v>
      </c>
      <c r="O12170" s="3">
        <f>Table1[[#This Row],[sales]]-Table1[[#This Row],[profit]]</f>
        <v>3017.8900000000003</v>
      </c>
      <c r="P12170" s="3">
        <f>Table1[[#This Row],[sales]]*Table1[[#This Row],[quantity]]</f>
        <v>16839</v>
      </c>
      <c r="Q12170" s="9">
        <f>Table1[[#This Row],[delivery_date]]-Table1[[#This Row],[order_date]]</f>
        <v>5</v>
      </c>
    </row>
    <row r="12171" spans="1:17" x14ac:dyDescent="0.35">
      <c r="A12171" t="s">
        <v>12202</v>
      </c>
      <c r="B12171" t="s">
        <v>41</v>
      </c>
      <c r="C12171" t="s">
        <v>20</v>
      </c>
      <c r="D12171" s="2">
        <v>4908.16</v>
      </c>
      <c r="E12171">
        <v>0.2</v>
      </c>
      <c r="F12171">
        <v>3</v>
      </c>
      <c r="G12171" s="1">
        <v>45083</v>
      </c>
      <c r="H12171" s="1">
        <v>45088</v>
      </c>
      <c r="I12171" t="s">
        <v>15</v>
      </c>
      <c r="J12171" t="s">
        <v>27</v>
      </c>
      <c r="K12171" s="2">
        <v>452.96</v>
      </c>
      <c r="L12171" t="s">
        <v>23</v>
      </c>
      <c r="M12171">
        <f>YEAR(Table1[[#This Row],[order_date]])</f>
        <v>2023</v>
      </c>
      <c r="N12171">
        <f>MONTH(Table1[[#This Row],[order_date]])</f>
        <v>6</v>
      </c>
      <c r="O12171" s="3">
        <f>Table1[[#This Row],[sales]]-Table1[[#This Row],[profit]]</f>
        <v>4455.2</v>
      </c>
      <c r="P12171" s="3">
        <f>Table1[[#This Row],[sales]]*Table1[[#This Row],[quantity]]</f>
        <v>14724.48</v>
      </c>
      <c r="Q12171" s="9">
        <f>Table1[[#This Row],[delivery_date]]-Table1[[#This Row],[order_date]]</f>
        <v>5</v>
      </c>
    </row>
    <row r="12172" spans="1:17" x14ac:dyDescent="0.35">
      <c r="A12172" t="s">
        <v>12203</v>
      </c>
      <c r="B12172" t="s">
        <v>19</v>
      </c>
      <c r="C12172" t="s">
        <v>36</v>
      </c>
      <c r="D12172" s="2">
        <v>209.68</v>
      </c>
      <c r="E12172">
        <v>0.06</v>
      </c>
      <c r="F12172">
        <v>7</v>
      </c>
      <c r="G12172" s="1">
        <v>45091</v>
      </c>
      <c r="H12172" s="1">
        <v>45092</v>
      </c>
      <c r="I12172" t="s">
        <v>21</v>
      </c>
      <c r="J12172" t="s">
        <v>16</v>
      </c>
      <c r="K12172" s="2">
        <v>56.45</v>
      </c>
      <c r="L12172" t="s">
        <v>48</v>
      </c>
      <c r="M12172">
        <f>YEAR(Table1[[#This Row],[order_date]])</f>
        <v>2023</v>
      </c>
      <c r="N12172">
        <f>MONTH(Table1[[#This Row],[order_date]])</f>
        <v>6</v>
      </c>
      <c r="O12172" s="3">
        <f>Table1[[#This Row],[sales]]-Table1[[#This Row],[profit]]</f>
        <v>153.23000000000002</v>
      </c>
      <c r="P12172" s="3">
        <f>Table1[[#This Row],[sales]]*Table1[[#This Row],[quantity]]</f>
        <v>1467.76</v>
      </c>
      <c r="Q12172" s="9">
        <f>Table1[[#This Row],[delivery_date]]-Table1[[#This Row],[order_date]]</f>
        <v>1</v>
      </c>
    </row>
    <row r="12173" spans="1:17" x14ac:dyDescent="0.35">
      <c r="A12173" t="s">
        <v>12204</v>
      </c>
      <c r="B12173" t="s">
        <v>13</v>
      </c>
      <c r="C12173" t="s">
        <v>36</v>
      </c>
      <c r="D12173" s="2">
        <v>4832.88</v>
      </c>
      <c r="E12173">
        <v>0.13</v>
      </c>
      <c r="F12173">
        <v>1</v>
      </c>
      <c r="G12173" s="1">
        <v>45115</v>
      </c>
      <c r="H12173" s="1">
        <v>45118</v>
      </c>
      <c r="I12173" t="s">
        <v>31</v>
      </c>
      <c r="J12173" t="s">
        <v>16</v>
      </c>
      <c r="K12173" s="2">
        <v>425.75</v>
      </c>
      <c r="L12173" t="s">
        <v>23</v>
      </c>
      <c r="M12173">
        <f>YEAR(Table1[[#This Row],[order_date]])</f>
        <v>2023</v>
      </c>
      <c r="N12173">
        <f>MONTH(Table1[[#This Row],[order_date]])</f>
        <v>7</v>
      </c>
      <c r="O12173" s="3">
        <f>Table1[[#This Row],[sales]]-Table1[[#This Row],[profit]]</f>
        <v>4407.13</v>
      </c>
      <c r="P12173" s="3">
        <f>Table1[[#This Row],[sales]]*Table1[[#This Row],[quantity]]</f>
        <v>4832.88</v>
      </c>
      <c r="Q12173" s="9">
        <f>Table1[[#This Row],[delivery_date]]-Table1[[#This Row],[order_date]]</f>
        <v>3</v>
      </c>
    </row>
    <row r="12174" spans="1:17" x14ac:dyDescent="0.35">
      <c r="A12174" t="s">
        <v>12205</v>
      </c>
      <c r="B12174" t="s">
        <v>19</v>
      </c>
      <c r="C12174" t="s">
        <v>36</v>
      </c>
      <c r="D12174" s="2">
        <v>190.18</v>
      </c>
      <c r="E12174">
        <v>0.42</v>
      </c>
      <c r="F12174">
        <v>9</v>
      </c>
      <c r="G12174" s="1">
        <v>44934</v>
      </c>
      <c r="H12174" s="1">
        <v>44941</v>
      </c>
      <c r="I12174" t="s">
        <v>31</v>
      </c>
      <c r="J12174" t="s">
        <v>22</v>
      </c>
      <c r="K12174" s="2">
        <v>42.64</v>
      </c>
      <c r="L12174" t="s">
        <v>17</v>
      </c>
      <c r="M12174">
        <f>YEAR(Table1[[#This Row],[order_date]])</f>
        <v>2023</v>
      </c>
      <c r="N12174">
        <f>MONTH(Table1[[#This Row],[order_date]])</f>
        <v>1</v>
      </c>
      <c r="O12174" s="3">
        <f>Table1[[#This Row],[sales]]-Table1[[#This Row],[profit]]</f>
        <v>147.54000000000002</v>
      </c>
      <c r="P12174" s="3">
        <f>Table1[[#This Row],[sales]]*Table1[[#This Row],[quantity]]</f>
        <v>1711.6200000000001</v>
      </c>
      <c r="Q12174" s="9">
        <f>Table1[[#This Row],[delivery_date]]-Table1[[#This Row],[order_date]]</f>
        <v>7</v>
      </c>
    </row>
    <row r="12175" spans="1:17" x14ac:dyDescent="0.35">
      <c r="A12175" t="s">
        <v>12206</v>
      </c>
      <c r="B12175" t="s">
        <v>25</v>
      </c>
      <c r="C12175" t="s">
        <v>26</v>
      </c>
      <c r="D12175" s="2">
        <v>4221.63</v>
      </c>
      <c r="E12175">
        <v>0.22</v>
      </c>
      <c r="F12175">
        <v>7</v>
      </c>
      <c r="G12175" s="1">
        <v>45245</v>
      </c>
      <c r="H12175" s="1">
        <v>45246</v>
      </c>
      <c r="I12175" t="s">
        <v>15</v>
      </c>
      <c r="J12175" t="s">
        <v>22</v>
      </c>
      <c r="K12175" s="2">
        <v>582.02</v>
      </c>
      <c r="L12175" t="s">
        <v>48</v>
      </c>
      <c r="M12175">
        <f>YEAR(Table1[[#This Row],[order_date]])</f>
        <v>2023</v>
      </c>
      <c r="N12175">
        <f>MONTH(Table1[[#This Row],[order_date]])</f>
        <v>11</v>
      </c>
      <c r="O12175" s="3">
        <f>Table1[[#This Row],[sales]]-Table1[[#This Row],[profit]]</f>
        <v>3639.61</v>
      </c>
      <c r="P12175" s="3">
        <f>Table1[[#This Row],[sales]]*Table1[[#This Row],[quantity]]</f>
        <v>29551.41</v>
      </c>
      <c r="Q12175" s="9">
        <f>Table1[[#This Row],[delivery_date]]-Table1[[#This Row],[order_date]]</f>
        <v>1</v>
      </c>
    </row>
    <row r="12176" spans="1:17" x14ac:dyDescent="0.35">
      <c r="A12176" t="s">
        <v>12207</v>
      </c>
      <c r="B12176" t="s">
        <v>41</v>
      </c>
      <c r="C12176" t="s">
        <v>36</v>
      </c>
      <c r="D12176" s="2">
        <v>4810.1000000000004</v>
      </c>
      <c r="E12176">
        <v>0.32</v>
      </c>
      <c r="F12176">
        <v>1</v>
      </c>
      <c r="G12176" s="1">
        <v>45654</v>
      </c>
      <c r="H12176" s="1">
        <v>45661</v>
      </c>
      <c r="I12176" t="s">
        <v>21</v>
      </c>
      <c r="J12176" t="s">
        <v>16</v>
      </c>
      <c r="K12176" s="2">
        <v>551.52</v>
      </c>
      <c r="L12176" t="s">
        <v>39</v>
      </c>
      <c r="M12176">
        <f>YEAR(Table1[[#This Row],[order_date]])</f>
        <v>2024</v>
      </c>
      <c r="N12176">
        <f>MONTH(Table1[[#This Row],[order_date]])</f>
        <v>12</v>
      </c>
      <c r="O12176" s="3">
        <f>Table1[[#This Row],[sales]]-Table1[[#This Row],[profit]]</f>
        <v>4258.58</v>
      </c>
      <c r="P12176" s="3">
        <f>Table1[[#This Row],[sales]]*Table1[[#This Row],[quantity]]</f>
        <v>4810.1000000000004</v>
      </c>
      <c r="Q12176" s="9">
        <f>Table1[[#This Row],[delivery_date]]-Table1[[#This Row],[order_date]]</f>
        <v>7</v>
      </c>
    </row>
    <row r="12177" spans="1:17" x14ac:dyDescent="0.35">
      <c r="A12177" t="s">
        <v>12208</v>
      </c>
      <c r="B12177" t="s">
        <v>25</v>
      </c>
      <c r="C12177" t="s">
        <v>20</v>
      </c>
      <c r="D12177" s="2">
        <v>4965.83</v>
      </c>
      <c r="E12177">
        <v>0.08</v>
      </c>
      <c r="F12177">
        <v>4</v>
      </c>
      <c r="G12177" s="1">
        <v>45433</v>
      </c>
      <c r="H12177" s="1">
        <v>45438</v>
      </c>
      <c r="I12177" t="s">
        <v>31</v>
      </c>
      <c r="J12177" t="s">
        <v>27</v>
      </c>
      <c r="K12177" s="2">
        <v>1406.43</v>
      </c>
      <c r="L12177" t="s">
        <v>17</v>
      </c>
      <c r="M12177">
        <f>YEAR(Table1[[#This Row],[order_date]])</f>
        <v>2024</v>
      </c>
      <c r="N12177">
        <f>MONTH(Table1[[#This Row],[order_date]])</f>
        <v>5</v>
      </c>
      <c r="O12177" s="3">
        <f>Table1[[#This Row],[sales]]-Table1[[#This Row],[profit]]</f>
        <v>3559.3999999999996</v>
      </c>
      <c r="P12177" s="3">
        <f>Table1[[#This Row],[sales]]*Table1[[#This Row],[quantity]]</f>
        <v>19863.32</v>
      </c>
      <c r="Q12177" s="9">
        <f>Table1[[#This Row],[delivery_date]]-Table1[[#This Row],[order_date]]</f>
        <v>5</v>
      </c>
    </row>
    <row r="12178" spans="1:17" x14ac:dyDescent="0.35">
      <c r="A12178" t="s">
        <v>12209</v>
      </c>
      <c r="B12178" t="s">
        <v>19</v>
      </c>
      <c r="C12178" t="s">
        <v>20</v>
      </c>
      <c r="D12178" s="2">
        <v>2349.69</v>
      </c>
      <c r="E12178">
        <v>0.09</v>
      </c>
      <c r="F12178">
        <v>7</v>
      </c>
      <c r="G12178" s="1">
        <v>45552</v>
      </c>
      <c r="H12178" s="1">
        <v>45556</v>
      </c>
      <c r="I12178" t="s">
        <v>15</v>
      </c>
      <c r="J12178" t="s">
        <v>27</v>
      </c>
      <c r="K12178" s="2">
        <v>636.53</v>
      </c>
      <c r="L12178" t="s">
        <v>48</v>
      </c>
      <c r="M12178">
        <f>YEAR(Table1[[#This Row],[order_date]])</f>
        <v>2024</v>
      </c>
      <c r="N12178">
        <f>MONTH(Table1[[#This Row],[order_date]])</f>
        <v>9</v>
      </c>
      <c r="O12178" s="3">
        <f>Table1[[#This Row],[sales]]-Table1[[#This Row],[profit]]</f>
        <v>1713.16</v>
      </c>
      <c r="P12178" s="3">
        <f>Table1[[#This Row],[sales]]*Table1[[#This Row],[quantity]]</f>
        <v>16447.830000000002</v>
      </c>
      <c r="Q12178" s="9">
        <f>Table1[[#This Row],[delivery_date]]-Table1[[#This Row],[order_date]]</f>
        <v>4</v>
      </c>
    </row>
    <row r="12179" spans="1:17" x14ac:dyDescent="0.35">
      <c r="A12179" t="s">
        <v>12210</v>
      </c>
      <c r="B12179" t="s">
        <v>25</v>
      </c>
      <c r="C12179" t="s">
        <v>36</v>
      </c>
      <c r="D12179" s="2">
        <v>4348.09</v>
      </c>
      <c r="E12179">
        <v>0.47</v>
      </c>
      <c r="F12179">
        <v>4</v>
      </c>
      <c r="G12179" s="1">
        <v>45631</v>
      </c>
      <c r="H12179" s="1">
        <v>45632</v>
      </c>
      <c r="I12179" t="s">
        <v>31</v>
      </c>
      <c r="J12179" t="s">
        <v>22</v>
      </c>
      <c r="K12179" s="2">
        <v>463.36</v>
      </c>
      <c r="L12179" t="s">
        <v>23</v>
      </c>
      <c r="M12179">
        <f>YEAR(Table1[[#This Row],[order_date]])</f>
        <v>2024</v>
      </c>
      <c r="N12179">
        <f>MONTH(Table1[[#This Row],[order_date]])</f>
        <v>12</v>
      </c>
      <c r="O12179" s="3">
        <f>Table1[[#This Row],[sales]]-Table1[[#This Row],[profit]]</f>
        <v>3884.73</v>
      </c>
      <c r="P12179" s="3">
        <f>Table1[[#This Row],[sales]]*Table1[[#This Row],[quantity]]</f>
        <v>17392.36</v>
      </c>
      <c r="Q12179" s="9">
        <f>Table1[[#This Row],[delivery_date]]-Table1[[#This Row],[order_date]]</f>
        <v>1</v>
      </c>
    </row>
    <row r="12180" spans="1:17" x14ac:dyDescent="0.35">
      <c r="A12180" t="s">
        <v>12211</v>
      </c>
      <c r="B12180" t="s">
        <v>25</v>
      </c>
      <c r="C12180" t="s">
        <v>14</v>
      </c>
      <c r="D12180" s="2">
        <v>699.46</v>
      </c>
      <c r="E12180">
        <v>0.42</v>
      </c>
      <c r="F12180">
        <v>7</v>
      </c>
      <c r="G12180" s="1">
        <v>45612</v>
      </c>
      <c r="H12180" s="1">
        <v>45614</v>
      </c>
      <c r="I12180" t="s">
        <v>21</v>
      </c>
      <c r="J12180" t="s">
        <v>27</v>
      </c>
      <c r="K12180" s="2">
        <v>106.99</v>
      </c>
      <c r="L12180" t="s">
        <v>34</v>
      </c>
      <c r="M12180">
        <f>YEAR(Table1[[#This Row],[order_date]])</f>
        <v>2024</v>
      </c>
      <c r="N12180">
        <f>MONTH(Table1[[#This Row],[order_date]])</f>
        <v>11</v>
      </c>
      <c r="O12180" s="3">
        <f>Table1[[#This Row],[sales]]-Table1[[#This Row],[profit]]</f>
        <v>592.47</v>
      </c>
      <c r="P12180" s="3">
        <f>Table1[[#This Row],[sales]]*Table1[[#This Row],[quantity]]</f>
        <v>4896.22</v>
      </c>
      <c r="Q12180" s="9">
        <f>Table1[[#This Row],[delivery_date]]-Table1[[#This Row],[order_date]]</f>
        <v>2</v>
      </c>
    </row>
    <row r="12181" spans="1:17" x14ac:dyDescent="0.35">
      <c r="A12181" t="s">
        <v>12212</v>
      </c>
      <c r="B12181" t="s">
        <v>41</v>
      </c>
      <c r="C12181" t="s">
        <v>36</v>
      </c>
      <c r="D12181" s="2">
        <v>2184.38</v>
      </c>
      <c r="E12181">
        <v>0.4</v>
      </c>
      <c r="F12181">
        <v>3</v>
      </c>
      <c r="G12181" s="1">
        <v>45558</v>
      </c>
      <c r="H12181" s="1">
        <v>45560</v>
      </c>
      <c r="I12181" t="s">
        <v>15</v>
      </c>
      <c r="J12181" t="s">
        <v>27</v>
      </c>
      <c r="K12181" s="2">
        <v>494.39</v>
      </c>
      <c r="L12181" t="s">
        <v>17</v>
      </c>
      <c r="M12181">
        <f>YEAR(Table1[[#This Row],[order_date]])</f>
        <v>2024</v>
      </c>
      <c r="N12181">
        <f>MONTH(Table1[[#This Row],[order_date]])</f>
        <v>9</v>
      </c>
      <c r="O12181" s="3">
        <f>Table1[[#This Row],[sales]]-Table1[[#This Row],[profit]]</f>
        <v>1689.9900000000002</v>
      </c>
      <c r="P12181" s="3">
        <f>Table1[[#This Row],[sales]]*Table1[[#This Row],[quantity]]</f>
        <v>6553.14</v>
      </c>
      <c r="Q12181" s="9">
        <f>Table1[[#This Row],[delivery_date]]-Table1[[#This Row],[order_date]]</f>
        <v>2</v>
      </c>
    </row>
    <row r="12182" spans="1:17" x14ac:dyDescent="0.35">
      <c r="A12182" t="s">
        <v>12213</v>
      </c>
      <c r="B12182" t="s">
        <v>13</v>
      </c>
      <c r="C12182" t="s">
        <v>14</v>
      </c>
      <c r="D12182" s="2">
        <v>1609.08</v>
      </c>
      <c r="E12182">
        <v>0.16</v>
      </c>
      <c r="F12182">
        <v>4</v>
      </c>
      <c r="G12182" s="1">
        <v>45448</v>
      </c>
      <c r="H12182" s="1">
        <v>45452</v>
      </c>
      <c r="I12182" t="s">
        <v>15</v>
      </c>
      <c r="J12182" t="s">
        <v>22</v>
      </c>
      <c r="K12182" s="2">
        <v>407.38</v>
      </c>
      <c r="L12182" t="s">
        <v>48</v>
      </c>
      <c r="M12182">
        <f>YEAR(Table1[[#This Row],[order_date]])</f>
        <v>2024</v>
      </c>
      <c r="N12182">
        <f>MONTH(Table1[[#This Row],[order_date]])</f>
        <v>6</v>
      </c>
      <c r="O12182" s="3">
        <f>Table1[[#This Row],[sales]]-Table1[[#This Row],[profit]]</f>
        <v>1201.6999999999998</v>
      </c>
      <c r="P12182" s="3">
        <f>Table1[[#This Row],[sales]]*Table1[[#This Row],[quantity]]</f>
        <v>6436.32</v>
      </c>
      <c r="Q12182" s="9">
        <f>Table1[[#This Row],[delivery_date]]-Table1[[#This Row],[order_date]]</f>
        <v>4</v>
      </c>
    </row>
    <row r="12183" spans="1:17" x14ac:dyDescent="0.35">
      <c r="A12183" t="s">
        <v>12214</v>
      </c>
      <c r="B12183" t="s">
        <v>19</v>
      </c>
      <c r="C12183" t="s">
        <v>33</v>
      </c>
      <c r="D12183" s="2">
        <v>2036.37</v>
      </c>
      <c r="E12183">
        <v>0.28000000000000003</v>
      </c>
      <c r="F12183">
        <v>3</v>
      </c>
      <c r="G12183" s="1">
        <v>45648</v>
      </c>
      <c r="H12183" s="1">
        <v>45652</v>
      </c>
      <c r="I12183" t="s">
        <v>15</v>
      </c>
      <c r="J12183" t="s">
        <v>22</v>
      </c>
      <c r="K12183" s="2">
        <v>325.02</v>
      </c>
      <c r="L12183" t="s">
        <v>23</v>
      </c>
      <c r="M12183">
        <f>YEAR(Table1[[#This Row],[order_date]])</f>
        <v>2024</v>
      </c>
      <c r="N12183">
        <f>MONTH(Table1[[#This Row],[order_date]])</f>
        <v>12</v>
      </c>
      <c r="O12183" s="3">
        <f>Table1[[#This Row],[sales]]-Table1[[#This Row],[profit]]</f>
        <v>1711.35</v>
      </c>
      <c r="P12183" s="3">
        <f>Table1[[#This Row],[sales]]*Table1[[#This Row],[quantity]]</f>
        <v>6109.11</v>
      </c>
      <c r="Q12183" s="9">
        <f>Table1[[#This Row],[delivery_date]]-Table1[[#This Row],[order_date]]</f>
        <v>4</v>
      </c>
    </row>
    <row r="12184" spans="1:17" x14ac:dyDescent="0.35">
      <c r="A12184" t="s">
        <v>12215</v>
      </c>
      <c r="B12184" t="s">
        <v>41</v>
      </c>
      <c r="C12184" t="s">
        <v>33</v>
      </c>
      <c r="D12184" s="2">
        <v>3539.71</v>
      </c>
      <c r="E12184">
        <v>0.25</v>
      </c>
      <c r="F12184">
        <v>4</v>
      </c>
      <c r="G12184" s="1">
        <v>45651</v>
      </c>
      <c r="H12184" s="1">
        <v>45655</v>
      </c>
      <c r="I12184" t="s">
        <v>15</v>
      </c>
      <c r="J12184" t="s">
        <v>22</v>
      </c>
      <c r="K12184" s="2">
        <v>985.82</v>
      </c>
      <c r="L12184" t="s">
        <v>39</v>
      </c>
      <c r="M12184">
        <f>YEAR(Table1[[#This Row],[order_date]])</f>
        <v>2024</v>
      </c>
      <c r="N12184">
        <f>MONTH(Table1[[#This Row],[order_date]])</f>
        <v>12</v>
      </c>
      <c r="O12184" s="3">
        <f>Table1[[#This Row],[sales]]-Table1[[#This Row],[profit]]</f>
        <v>2553.89</v>
      </c>
      <c r="P12184" s="3">
        <f>Table1[[#This Row],[sales]]*Table1[[#This Row],[quantity]]</f>
        <v>14158.84</v>
      </c>
      <c r="Q12184" s="9">
        <f>Table1[[#This Row],[delivery_date]]-Table1[[#This Row],[order_date]]</f>
        <v>4</v>
      </c>
    </row>
    <row r="12185" spans="1:17" x14ac:dyDescent="0.35">
      <c r="A12185" t="s">
        <v>12216</v>
      </c>
      <c r="B12185" t="s">
        <v>13</v>
      </c>
      <c r="C12185" t="s">
        <v>20</v>
      </c>
      <c r="D12185" s="2">
        <v>528.65</v>
      </c>
      <c r="E12185">
        <v>0.48</v>
      </c>
      <c r="F12185">
        <v>3</v>
      </c>
      <c r="G12185" s="1">
        <v>45192</v>
      </c>
      <c r="H12185" s="1">
        <v>45199</v>
      </c>
      <c r="I12185" t="s">
        <v>15</v>
      </c>
      <c r="J12185" t="s">
        <v>22</v>
      </c>
      <c r="K12185" s="2">
        <v>81.56</v>
      </c>
      <c r="L12185" t="s">
        <v>34</v>
      </c>
      <c r="M12185">
        <f>YEAR(Table1[[#This Row],[order_date]])</f>
        <v>2023</v>
      </c>
      <c r="N12185">
        <f>MONTH(Table1[[#This Row],[order_date]])</f>
        <v>9</v>
      </c>
      <c r="O12185" s="3">
        <f>Table1[[#This Row],[sales]]-Table1[[#This Row],[profit]]</f>
        <v>447.09</v>
      </c>
      <c r="P12185" s="3">
        <f>Table1[[#This Row],[sales]]*Table1[[#This Row],[quantity]]</f>
        <v>1585.9499999999998</v>
      </c>
      <c r="Q12185" s="9">
        <f>Table1[[#This Row],[delivery_date]]-Table1[[#This Row],[order_date]]</f>
        <v>7</v>
      </c>
    </row>
    <row r="12186" spans="1:17" x14ac:dyDescent="0.35">
      <c r="A12186" t="s">
        <v>12217</v>
      </c>
      <c r="B12186" t="s">
        <v>25</v>
      </c>
      <c r="C12186" t="s">
        <v>26</v>
      </c>
      <c r="D12186" s="2">
        <v>4991</v>
      </c>
      <c r="E12186">
        <v>0.12</v>
      </c>
      <c r="F12186">
        <v>5</v>
      </c>
      <c r="G12186" s="1">
        <v>44988</v>
      </c>
      <c r="H12186" s="1">
        <v>44992</v>
      </c>
      <c r="I12186" t="s">
        <v>31</v>
      </c>
      <c r="J12186" t="s">
        <v>22</v>
      </c>
      <c r="K12186" s="2">
        <v>383.02</v>
      </c>
      <c r="L12186" t="s">
        <v>39</v>
      </c>
      <c r="M12186">
        <f>YEAR(Table1[[#This Row],[order_date]])</f>
        <v>2023</v>
      </c>
      <c r="N12186">
        <f>MONTH(Table1[[#This Row],[order_date]])</f>
        <v>3</v>
      </c>
      <c r="O12186" s="3">
        <f>Table1[[#This Row],[sales]]-Table1[[#This Row],[profit]]</f>
        <v>4607.9799999999996</v>
      </c>
      <c r="P12186" s="3">
        <f>Table1[[#This Row],[sales]]*Table1[[#This Row],[quantity]]</f>
        <v>24955</v>
      </c>
      <c r="Q12186" s="9">
        <f>Table1[[#This Row],[delivery_date]]-Table1[[#This Row],[order_date]]</f>
        <v>4</v>
      </c>
    </row>
    <row r="12187" spans="1:17" x14ac:dyDescent="0.35">
      <c r="A12187" t="s">
        <v>12218</v>
      </c>
      <c r="B12187" t="s">
        <v>13</v>
      </c>
      <c r="C12187" t="s">
        <v>20</v>
      </c>
      <c r="D12187" s="2">
        <v>3211.83</v>
      </c>
      <c r="E12187">
        <v>0.47</v>
      </c>
      <c r="F12187">
        <v>4</v>
      </c>
      <c r="G12187" s="1">
        <v>45012</v>
      </c>
      <c r="H12187" s="1">
        <v>45013</v>
      </c>
      <c r="I12187" t="s">
        <v>15</v>
      </c>
      <c r="J12187" t="s">
        <v>16</v>
      </c>
      <c r="K12187" s="2">
        <v>949.5</v>
      </c>
      <c r="L12187" t="s">
        <v>28</v>
      </c>
      <c r="M12187">
        <f>YEAR(Table1[[#This Row],[order_date]])</f>
        <v>2023</v>
      </c>
      <c r="N12187">
        <f>MONTH(Table1[[#This Row],[order_date]])</f>
        <v>3</v>
      </c>
      <c r="O12187" s="3">
        <f>Table1[[#This Row],[sales]]-Table1[[#This Row],[profit]]</f>
        <v>2262.33</v>
      </c>
      <c r="P12187" s="3">
        <f>Table1[[#This Row],[sales]]*Table1[[#This Row],[quantity]]</f>
        <v>12847.32</v>
      </c>
      <c r="Q12187" s="9">
        <f>Table1[[#This Row],[delivery_date]]-Table1[[#This Row],[order_date]]</f>
        <v>1</v>
      </c>
    </row>
    <row r="12188" spans="1:17" x14ac:dyDescent="0.35">
      <c r="A12188" t="s">
        <v>12219</v>
      </c>
      <c r="B12188" t="s">
        <v>25</v>
      </c>
      <c r="C12188" t="s">
        <v>20</v>
      </c>
      <c r="D12188" s="2">
        <v>4380.24</v>
      </c>
      <c r="E12188">
        <v>0.35</v>
      </c>
      <c r="F12188">
        <v>3</v>
      </c>
      <c r="G12188" s="1">
        <v>45483</v>
      </c>
      <c r="H12188" s="1">
        <v>45487</v>
      </c>
      <c r="I12188" t="s">
        <v>31</v>
      </c>
      <c r="J12188" t="s">
        <v>22</v>
      </c>
      <c r="K12188" s="2">
        <v>1237.5</v>
      </c>
      <c r="L12188" t="s">
        <v>23</v>
      </c>
      <c r="M12188">
        <f>YEAR(Table1[[#This Row],[order_date]])</f>
        <v>2024</v>
      </c>
      <c r="N12188">
        <f>MONTH(Table1[[#This Row],[order_date]])</f>
        <v>7</v>
      </c>
      <c r="O12188" s="3">
        <f>Table1[[#This Row],[sales]]-Table1[[#This Row],[profit]]</f>
        <v>3142.74</v>
      </c>
      <c r="P12188" s="3">
        <f>Table1[[#This Row],[sales]]*Table1[[#This Row],[quantity]]</f>
        <v>13140.72</v>
      </c>
      <c r="Q12188" s="9">
        <f>Table1[[#This Row],[delivery_date]]-Table1[[#This Row],[order_date]]</f>
        <v>4</v>
      </c>
    </row>
    <row r="12189" spans="1:17" x14ac:dyDescent="0.35">
      <c r="A12189" t="s">
        <v>12220</v>
      </c>
      <c r="B12189" t="s">
        <v>25</v>
      </c>
      <c r="C12189" t="s">
        <v>26</v>
      </c>
      <c r="D12189" s="2">
        <v>4165.51</v>
      </c>
      <c r="E12189">
        <v>0.21</v>
      </c>
      <c r="F12189">
        <v>5</v>
      </c>
      <c r="G12189" s="1">
        <v>45127</v>
      </c>
      <c r="H12189" s="1">
        <v>45131</v>
      </c>
      <c r="I12189" t="s">
        <v>31</v>
      </c>
      <c r="J12189" t="s">
        <v>22</v>
      </c>
      <c r="K12189" s="2">
        <v>1013.28</v>
      </c>
      <c r="L12189" t="s">
        <v>28</v>
      </c>
      <c r="M12189">
        <f>YEAR(Table1[[#This Row],[order_date]])</f>
        <v>2023</v>
      </c>
      <c r="N12189">
        <f>MONTH(Table1[[#This Row],[order_date]])</f>
        <v>7</v>
      </c>
      <c r="O12189" s="3">
        <f>Table1[[#This Row],[sales]]-Table1[[#This Row],[profit]]</f>
        <v>3152.2300000000005</v>
      </c>
      <c r="P12189" s="3">
        <f>Table1[[#This Row],[sales]]*Table1[[#This Row],[quantity]]</f>
        <v>20827.550000000003</v>
      </c>
      <c r="Q12189" s="9">
        <f>Table1[[#This Row],[delivery_date]]-Table1[[#This Row],[order_date]]</f>
        <v>4</v>
      </c>
    </row>
    <row r="12190" spans="1:17" x14ac:dyDescent="0.35">
      <c r="A12190" t="s">
        <v>12221</v>
      </c>
      <c r="B12190" t="s">
        <v>41</v>
      </c>
      <c r="C12190" t="s">
        <v>20</v>
      </c>
      <c r="D12190" s="2">
        <v>3853.39</v>
      </c>
      <c r="E12190">
        <v>0.13</v>
      </c>
      <c r="F12190">
        <v>9</v>
      </c>
      <c r="G12190" s="1">
        <v>45639</v>
      </c>
      <c r="H12190" s="1">
        <v>45642</v>
      </c>
      <c r="I12190" t="s">
        <v>15</v>
      </c>
      <c r="J12190" t="s">
        <v>22</v>
      </c>
      <c r="K12190" s="2">
        <v>1052.33</v>
      </c>
      <c r="L12190" t="s">
        <v>39</v>
      </c>
      <c r="M12190">
        <f>YEAR(Table1[[#This Row],[order_date]])</f>
        <v>2024</v>
      </c>
      <c r="N12190">
        <f>MONTH(Table1[[#This Row],[order_date]])</f>
        <v>12</v>
      </c>
      <c r="O12190" s="3">
        <f>Table1[[#This Row],[sales]]-Table1[[#This Row],[profit]]</f>
        <v>2801.06</v>
      </c>
      <c r="P12190" s="3">
        <f>Table1[[#This Row],[sales]]*Table1[[#This Row],[quantity]]</f>
        <v>34680.51</v>
      </c>
      <c r="Q12190" s="9">
        <f>Table1[[#This Row],[delivery_date]]-Table1[[#This Row],[order_date]]</f>
        <v>3</v>
      </c>
    </row>
    <row r="12191" spans="1:17" x14ac:dyDescent="0.35">
      <c r="A12191" t="s">
        <v>12222</v>
      </c>
      <c r="B12191" t="s">
        <v>25</v>
      </c>
      <c r="C12191" t="s">
        <v>26</v>
      </c>
      <c r="D12191" s="2">
        <v>292.2</v>
      </c>
      <c r="E12191">
        <v>0.38</v>
      </c>
      <c r="F12191">
        <v>1</v>
      </c>
      <c r="G12191" s="1">
        <v>45542</v>
      </c>
      <c r="H12191" s="1">
        <v>45544</v>
      </c>
      <c r="I12191" t="s">
        <v>15</v>
      </c>
      <c r="J12191" t="s">
        <v>22</v>
      </c>
      <c r="K12191" s="2">
        <v>61.88</v>
      </c>
      <c r="L12191" t="s">
        <v>48</v>
      </c>
      <c r="M12191">
        <f>YEAR(Table1[[#This Row],[order_date]])</f>
        <v>2024</v>
      </c>
      <c r="N12191">
        <f>MONTH(Table1[[#This Row],[order_date]])</f>
        <v>9</v>
      </c>
      <c r="O12191" s="3">
        <f>Table1[[#This Row],[sales]]-Table1[[#This Row],[profit]]</f>
        <v>230.32</v>
      </c>
      <c r="P12191" s="3">
        <f>Table1[[#This Row],[sales]]*Table1[[#This Row],[quantity]]</f>
        <v>292.2</v>
      </c>
      <c r="Q12191" s="9">
        <f>Table1[[#This Row],[delivery_date]]-Table1[[#This Row],[order_date]]</f>
        <v>2</v>
      </c>
    </row>
    <row r="12192" spans="1:17" x14ac:dyDescent="0.35">
      <c r="A12192" t="s">
        <v>12223</v>
      </c>
      <c r="B12192" t="s">
        <v>41</v>
      </c>
      <c r="C12192" t="s">
        <v>20</v>
      </c>
      <c r="D12192" s="2">
        <v>2630.69</v>
      </c>
      <c r="E12192">
        <v>0.41</v>
      </c>
      <c r="F12192">
        <v>4</v>
      </c>
      <c r="G12192" s="1">
        <v>45413</v>
      </c>
      <c r="H12192" s="1">
        <v>45420</v>
      </c>
      <c r="I12192" t="s">
        <v>21</v>
      </c>
      <c r="J12192" t="s">
        <v>27</v>
      </c>
      <c r="K12192" s="2">
        <v>395.94</v>
      </c>
      <c r="L12192" t="s">
        <v>28</v>
      </c>
      <c r="M12192">
        <f>YEAR(Table1[[#This Row],[order_date]])</f>
        <v>2024</v>
      </c>
      <c r="N12192">
        <f>MONTH(Table1[[#This Row],[order_date]])</f>
        <v>5</v>
      </c>
      <c r="O12192" s="3">
        <f>Table1[[#This Row],[sales]]-Table1[[#This Row],[profit]]</f>
        <v>2234.75</v>
      </c>
      <c r="P12192" s="3">
        <f>Table1[[#This Row],[sales]]*Table1[[#This Row],[quantity]]</f>
        <v>10522.76</v>
      </c>
      <c r="Q12192" s="9">
        <f>Table1[[#This Row],[delivery_date]]-Table1[[#This Row],[order_date]]</f>
        <v>7</v>
      </c>
    </row>
    <row r="12193" spans="1:17" x14ac:dyDescent="0.35">
      <c r="A12193" t="s">
        <v>12224</v>
      </c>
      <c r="B12193" t="s">
        <v>13</v>
      </c>
      <c r="C12193" t="s">
        <v>33</v>
      </c>
      <c r="D12193" s="2">
        <v>1707.93</v>
      </c>
      <c r="E12193">
        <v>0.18</v>
      </c>
      <c r="F12193">
        <v>7</v>
      </c>
      <c r="G12193" s="1">
        <v>45523</v>
      </c>
      <c r="H12193" s="1">
        <v>45524</v>
      </c>
      <c r="I12193" t="s">
        <v>21</v>
      </c>
      <c r="J12193" t="s">
        <v>16</v>
      </c>
      <c r="K12193" s="2">
        <v>245.4</v>
      </c>
      <c r="L12193" t="s">
        <v>39</v>
      </c>
      <c r="M12193">
        <f>YEAR(Table1[[#This Row],[order_date]])</f>
        <v>2024</v>
      </c>
      <c r="N12193">
        <f>MONTH(Table1[[#This Row],[order_date]])</f>
        <v>8</v>
      </c>
      <c r="O12193" s="3">
        <f>Table1[[#This Row],[sales]]-Table1[[#This Row],[profit]]</f>
        <v>1462.53</v>
      </c>
      <c r="P12193" s="3">
        <f>Table1[[#This Row],[sales]]*Table1[[#This Row],[quantity]]</f>
        <v>11955.51</v>
      </c>
      <c r="Q12193" s="9">
        <f>Table1[[#This Row],[delivery_date]]-Table1[[#This Row],[order_date]]</f>
        <v>1</v>
      </c>
    </row>
    <row r="12194" spans="1:17" x14ac:dyDescent="0.35">
      <c r="A12194" t="s">
        <v>12225</v>
      </c>
      <c r="B12194" t="s">
        <v>13</v>
      </c>
      <c r="C12194" t="s">
        <v>14</v>
      </c>
      <c r="D12194" s="2">
        <v>653.4</v>
      </c>
      <c r="E12194">
        <v>0.09</v>
      </c>
      <c r="F12194">
        <v>4</v>
      </c>
      <c r="G12194" s="1">
        <v>45624</v>
      </c>
      <c r="H12194" s="1">
        <v>45631</v>
      </c>
      <c r="I12194" t="s">
        <v>21</v>
      </c>
      <c r="J12194" t="s">
        <v>27</v>
      </c>
      <c r="K12194" s="2">
        <v>82.68</v>
      </c>
      <c r="L12194" t="s">
        <v>17</v>
      </c>
      <c r="M12194">
        <f>YEAR(Table1[[#This Row],[order_date]])</f>
        <v>2024</v>
      </c>
      <c r="N12194">
        <f>MONTH(Table1[[#This Row],[order_date]])</f>
        <v>11</v>
      </c>
      <c r="O12194" s="3">
        <f>Table1[[#This Row],[sales]]-Table1[[#This Row],[profit]]</f>
        <v>570.72</v>
      </c>
      <c r="P12194" s="3">
        <f>Table1[[#This Row],[sales]]*Table1[[#This Row],[quantity]]</f>
        <v>2613.6</v>
      </c>
      <c r="Q12194" s="9">
        <f>Table1[[#This Row],[delivery_date]]-Table1[[#This Row],[order_date]]</f>
        <v>7</v>
      </c>
    </row>
    <row r="12195" spans="1:17" x14ac:dyDescent="0.35">
      <c r="A12195" t="s">
        <v>12226</v>
      </c>
      <c r="B12195" t="s">
        <v>25</v>
      </c>
      <c r="C12195" t="s">
        <v>20</v>
      </c>
      <c r="D12195" s="2">
        <v>1780.65</v>
      </c>
      <c r="E12195">
        <v>0.25</v>
      </c>
      <c r="F12195">
        <v>8</v>
      </c>
      <c r="G12195" s="1">
        <v>45021</v>
      </c>
      <c r="H12195" s="1">
        <v>45026</v>
      </c>
      <c r="I12195" t="s">
        <v>31</v>
      </c>
      <c r="J12195" t="s">
        <v>16</v>
      </c>
      <c r="K12195" s="2">
        <v>393.97</v>
      </c>
      <c r="L12195" t="s">
        <v>34</v>
      </c>
      <c r="M12195">
        <f>YEAR(Table1[[#This Row],[order_date]])</f>
        <v>2023</v>
      </c>
      <c r="N12195">
        <f>MONTH(Table1[[#This Row],[order_date]])</f>
        <v>4</v>
      </c>
      <c r="O12195" s="3">
        <f>Table1[[#This Row],[sales]]-Table1[[#This Row],[profit]]</f>
        <v>1386.68</v>
      </c>
      <c r="P12195" s="3">
        <f>Table1[[#This Row],[sales]]*Table1[[#This Row],[quantity]]</f>
        <v>14245.2</v>
      </c>
      <c r="Q12195" s="9">
        <f>Table1[[#This Row],[delivery_date]]-Table1[[#This Row],[order_date]]</f>
        <v>5</v>
      </c>
    </row>
    <row r="12196" spans="1:17" x14ac:dyDescent="0.35">
      <c r="A12196" t="s">
        <v>12227</v>
      </c>
      <c r="B12196" t="s">
        <v>41</v>
      </c>
      <c r="C12196" t="s">
        <v>14</v>
      </c>
      <c r="D12196" s="2">
        <v>3259.53</v>
      </c>
      <c r="E12196">
        <v>0.23</v>
      </c>
      <c r="F12196">
        <v>7</v>
      </c>
      <c r="G12196" s="1">
        <v>45632</v>
      </c>
      <c r="H12196" s="1">
        <v>45638</v>
      </c>
      <c r="I12196" t="s">
        <v>21</v>
      </c>
      <c r="J12196" t="s">
        <v>22</v>
      </c>
      <c r="K12196" s="2">
        <v>404.96</v>
      </c>
      <c r="L12196" t="s">
        <v>28</v>
      </c>
      <c r="M12196">
        <f>YEAR(Table1[[#This Row],[order_date]])</f>
        <v>2024</v>
      </c>
      <c r="N12196">
        <f>MONTH(Table1[[#This Row],[order_date]])</f>
        <v>12</v>
      </c>
      <c r="O12196" s="3">
        <f>Table1[[#This Row],[sales]]-Table1[[#This Row],[profit]]</f>
        <v>2854.57</v>
      </c>
      <c r="P12196" s="3">
        <f>Table1[[#This Row],[sales]]*Table1[[#This Row],[quantity]]</f>
        <v>22816.710000000003</v>
      </c>
      <c r="Q12196" s="9">
        <f>Table1[[#This Row],[delivery_date]]-Table1[[#This Row],[order_date]]</f>
        <v>6</v>
      </c>
    </row>
    <row r="12197" spans="1:17" x14ac:dyDescent="0.35">
      <c r="A12197" t="s">
        <v>12228</v>
      </c>
      <c r="B12197" t="s">
        <v>25</v>
      </c>
      <c r="C12197" t="s">
        <v>36</v>
      </c>
      <c r="D12197" s="2">
        <v>1230.07</v>
      </c>
      <c r="E12197">
        <v>0.36</v>
      </c>
      <c r="F12197">
        <v>5</v>
      </c>
      <c r="G12197" s="1">
        <v>45169</v>
      </c>
      <c r="H12197" s="1">
        <v>45175</v>
      </c>
      <c r="I12197" t="s">
        <v>31</v>
      </c>
      <c r="J12197" t="s">
        <v>27</v>
      </c>
      <c r="K12197" s="2">
        <v>166.67</v>
      </c>
      <c r="L12197" t="s">
        <v>17</v>
      </c>
      <c r="M12197">
        <f>YEAR(Table1[[#This Row],[order_date]])</f>
        <v>2023</v>
      </c>
      <c r="N12197">
        <f>MONTH(Table1[[#This Row],[order_date]])</f>
        <v>8</v>
      </c>
      <c r="O12197" s="3">
        <f>Table1[[#This Row],[sales]]-Table1[[#This Row],[profit]]</f>
        <v>1063.3999999999999</v>
      </c>
      <c r="P12197" s="3">
        <f>Table1[[#This Row],[sales]]*Table1[[#This Row],[quantity]]</f>
        <v>6150.3499999999995</v>
      </c>
      <c r="Q12197" s="9">
        <f>Table1[[#This Row],[delivery_date]]-Table1[[#This Row],[order_date]]</f>
        <v>6</v>
      </c>
    </row>
    <row r="12198" spans="1:17" x14ac:dyDescent="0.35">
      <c r="A12198" t="s">
        <v>12229</v>
      </c>
      <c r="B12198" t="s">
        <v>41</v>
      </c>
      <c r="C12198" t="s">
        <v>20</v>
      </c>
      <c r="D12198" s="2">
        <v>2278.52</v>
      </c>
      <c r="E12198">
        <v>0.49</v>
      </c>
      <c r="F12198">
        <v>4</v>
      </c>
      <c r="G12198" s="1">
        <v>45171</v>
      </c>
      <c r="H12198" s="1">
        <v>45174</v>
      </c>
      <c r="I12198" t="s">
        <v>31</v>
      </c>
      <c r="J12198" t="s">
        <v>16</v>
      </c>
      <c r="K12198" s="2">
        <v>398.33</v>
      </c>
      <c r="L12198" t="s">
        <v>28</v>
      </c>
      <c r="M12198">
        <f>YEAR(Table1[[#This Row],[order_date]])</f>
        <v>2023</v>
      </c>
      <c r="N12198">
        <f>MONTH(Table1[[#This Row],[order_date]])</f>
        <v>9</v>
      </c>
      <c r="O12198" s="3">
        <f>Table1[[#This Row],[sales]]-Table1[[#This Row],[profit]]</f>
        <v>1880.19</v>
      </c>
      <c r="P12198" s="3">
        <f>Table1[[#This Row],[sales]]*Table1[[#This Row],[quantity]]</f>
        <v>9114.08</v>
      </c>
      <c r="Q12198" s="9">
        <f>Table1[[#This Row],[delivery_date]]-Table1[[#This Row],[order_date]]</f>
        <v>3</v>
      </c>
    </row>
    <row r="12199" spans="1:17" x14ac:dyDescent="0.35">
      <c r="A12199" t="s">
        <v>12230</v>
      </c>
      <c r="B12199" t="s">
        <v>41</v>
      </c>
      <c r="C12199" t="s">
        <v>33</v>
      </c>
      <c r="D12199" s="2">
        <v>2082.02</v>
      </c>
      <c r="E12199">
        <v>0.27</v>
      </c>
      <c r="F12199">
        <v>8</v>
      </c>
      <c r="G12199" s="1">
        <v>45462</v>
      </c>
      <c r="H12199" s="1">
        <v>45465</v>
      </c>
      <c r="I12199" t="s">
        <v>31</v>
      </c>
      <c r="J12199" t="s">
        <v>27</v>
      </c>
      <c r="K12199" s="2">
        <v>336.22</v>
      </c>
      <c r="L12199" t="s">
        <v>34</v>
      </c>
      <c r="M12199">
        <f>YEAR(Table1[[#This Row],[order_date]])</f>
        <v>2024</v>
      </c>
      <c r="N12199">
        <f>MONTH(Table1[[#This Row],[order_date]])</f>
        <v>6</v>
      </c>
      <c r="O12199" s="3">
        <f>Table1[[#This Row],[sales]]-Table1[[#This Row],[profit]]</f>
        <v>1745.8</v>
      </c>
      <c r="P12199" s="3">
        <f>Table1[[#This Row],[sales]]*Table1[[#This Row],[quantity]]</f>
        <v>16656.16</v>
      </c>
      <c r="Q12199" s="9">
        <f>Table1[[#This Row],[delivery_date]]-Table1[[#This Row],[order_date]]</f>
        <v>3</v>
      </c>
    </row>
    <row r="12200" spans="1:17" x14ac:dyDescent="0.35">
      <c r="A12200" t="s">
        <v>12231</v>
      </c>
      <c r="B12200" t="s">
        <v>41</v>
      </c>
      <c r="C12200" t="s">
        <v>26</v>
      </c>
      <c r="D12200" s="2">
        <v>357.07</v>
      </c>
      <c r="E12200">
        <v>0.37</v>
      </c>
      <c r="F12200">
        <v>1</v>
      </c>
      <c r="G12200" s="1">
        <v>45151</v>
      </c>
      <c r="H12200" s="1">
        <v>45156</v>
      </c>
      <c r="I12200" t="s">
        <v>15</v>
      </c>
      <c r="J12200" t="s">
        <v>16</v>
      </c>
      <c r="K12200" s="2">
        <v>22.2</v>
      </c>
      <c r="L12200" t="s">
        <v>23</v>
      </c>
      <c r="M12200">
        <f>YEAR(Table1[[#This Row],[order_date]])</f>
        <v>2023</v>
      </c>
      <c r="N12200">
        <f>MONTH(Table1[[#This Row],[order_date]])</f>
        <v>8</v>
      </c>
      <c r="O12200" s="3">
        <f>Table1[[#This Row],[sales]]-Table1[[#This Row],[profit]]</f>
        <v>334.87</v>
      </c>
      <c r="P12200" s="3">
        <f>Table1[[#This Row],[sales]]*Table1[[#This Row],[quantity]]</f>
        <v>357.07</v>
      </c>
      <c r="Q12200" s="9">
        <f>Table1[[#This Row],[delivery_date]]-Table1[[#This Row],[order_date]]</f>
        <v>5</v>
      </c>
    </row>
    <row r="12201" spans="1:17" x14ac:dyDescent="0.35">
      <c r="A12201" t="s">
        <v>12232</v>
      </c>
      <c r="B12201" t="s">
        <v>13</v>
      </c>
      <c r="C12201" t="s">
        <v>33</v>
      </c>
      <c r="D12201" s="2">
        <v>3177.6</v>
      </c>
      <c r="E12201">
        <v>0.18</v>
      </c>
      <c r="F12201">
        <v>2</v>
      </c>
      <c r="G12201" s="1">
        <v>45621</v>
      </c>
      <c r="H12201" s="1">
        <v>45628</v>
      </c>
      <c r="I12201" t="s">
        <v>31</v>
      </c>
      <c r="J12201" t="s">
        <v>16</v>
      </c>
      <c r="K12201" s="2">
        <v>500.5</v>
      </c>
      <c r="L12201" t="s">
        <v>17</v>
      </c>
      <c r="M12201">
        <f>YEAR(Table1[[#This Row],[order_date]])</f>
        <v>2024</v>
      </c>
      <c r="N12201">
        <f>MONTH(Table1[[#This Row],[order_date]])</f>
        <v>11</v>
      </c>
      <c r="O12201" s="3">
        <f>Table1[[#This Row],[sales]]-Table1[[#This Row],[profit]]</f>
        <v>2677.1</v>
      </c>
      <c r="P12201" s="3">
        <f>Table1[[#This Row],[sales]]*Table1[[#This Row],[quantity]]</f>
        <v>6355.2</v>
      </c>
      <c r="Q12201" s="9">
        <f>Table1[[#This Row],[delivery_date]]-Table1[[#This Row],[order_date]]</f>
        <v>7</v>
      </c>
    </row>
    <row r="12202" spans="1:17" x14ac:dyDescent="0.35">
      <c r="A12202" t="s">
        <v>12233</v>
      </c>
      <c r="B12202" t="s">
        <v>41</v>
      </c>
      <c r="C12202" t="s">
        <v>14</v>
      </c>
      <c r="D12202" s="2">
        <v>3132.35</v>
      </c>
      <c r="E12202">
        <v>0.3</v>
      </c>
      <c r="F12202">
        <v>5</v>
      </c>
      <c r="G12202" s="1">
        <v>45039</v>
      </c>
      <c r="H12202" s="1">
        <v>45042</v>
      </c>
      <c r="I12202" t="s">
        <v>21</v>
      </c>
      <c r="J12202" t="s">
        <v>16</v>
      </c>
      <c r="K12202" s="2">
        <v>539.63</v>
      </c>
      <c r="L12202" t="s">
        <v>28</v>
      </c>
      <c r="M12202">
        <f>YEAR(Table1[[#This Row],[order_date]])</f>
        <v>2023</v>
      </c>
      <c r="N12202">
        <f>MONTH(Table1[[#This Row],[order_date]])</f>
        <v>4</v>
      </c>
      <c r="O12202" s="3">
        <f>Table1[[#This Row],[sales]]-Table1[[#This Row],[profit]]</f>
        <v>2592.7199999999998</v>
      </c>
      <c r="P12202" s="3">
        <f>Table1[[#This Row],[sales]]*Table1[[#This Row],[quantity]]</f>
        <v>15661.75</v>
      </c>
      <c r="Q12202" s="9">
        <f>Table1[[#This Row],[delivery_date]]-Table1[[#This Row],[order_date]]</f>
        <v>3</v>
      </c>
    </row>
    <row r="12203" spans="1:17" x14ac:dyDescent="0.35">
      <c r="A12203" t="s">
        <v>12234</v>
      </c>
      <c r="B12203" t="s">
        <v>13</v>
      </c>
      <c r="C12203" t="s">
        <v>26</v>
      </c>
      <c r="D12203" s="2">
        <v>4835.43</v>
      </c>
      <c r="E12203">
        <v>0.06</v>
      </c>
      <c r="F12203">
        <v>7</v>
      </c>
      <c r="G12203" s="1">
        <v>45617</v>
      </c>
      <c r="H12203" s="1">
        <v>45618</v>
      </c>
      <c r="I12203" t="s">
        <v>21</v>
      </c>
      <c r="J12203" t="s">
        <v>27</v>
      </c>
      <c r="K12203" s="2">
        <v>915.49</v>
      </c>
      <c r="L12203" t="s">
        <v>34</v>
      </c>
      <c r="M12203">
        <f>YEAR(Table1[[#This Row],[order_date]])</f>
        <v>2024</v>
      </c>
      <c r="N12203">
        <f>MONTH(Table1[[#This Row],[order_date]])</f>
        <v>11</v>
      </c>
      <c r="O12203" s="3">
        <f>Table1[[#This Row],[sales]]-Table1[[#This Row],[profit]]</f>
        <v>3919.9400000000005</v>
      </c>
      <c r="P12203" s="3">
        <f>Table1[[#This Row],[sales]]*Table1[[#This Row],[quantity]]</f>
        <v>33848.01</v>
      </c>
      <c r="Q12203" s="9">
        <f>Table1[[#This Row],[delivery_date]]-Table1[[#This Row],[order_date]]</f>
        <v>1</v>
      </c>
    </row>
    <row r="12204" spans="1:17" x14ac:dyDescent="0.35">
      <c r="A12204" t="s">
        <v>12235</v>
      </c>
      <c r="B12204" t="s">
        <v>41</v>
      </c>
      <c r="C12204" t="s">
        <v>33</v>
      </c>
      <c r="D12204" s="2">
        <v>1560.23</v>
      </c>
      <c r="E12204">
        <v>0.41</v>
      </c>
      <c r="F12204">
        <v>9</v>
      </c>
      <c r="G12204" s="1">
        <v>45126</v>
      </c>
      <c r="H12204" s="1">
        <v>45128</v>
      </c>
      <c r="I12204" t="s">
        <v>21</v>
      </c>
      <c r="J12204" t="s">
        <v>27</v>
      </c>
      <c r="K12204" s="2">
        <v>417.11</v>
      </c>
      <c r="L12204" t="s">
        <v>39</v>
      </c>
      <c r="M12204">
        <f>YEAR(Table1[[#This Row],[order_date]])</f>
        <v>2023</v>
      </c>
      <c r="N12204">
        <f>MONTH(Table1[[#This Row],[order_date]])</f>
        <v>7</v>
      </c>
      <c r="O12204" s="3">
        <f>Table1[[#This Row],[sales]]-Table1[[#This Row],[profit]]</f>
        <v>1143.1199999999999</v>
      </c>
      <c r="P12204" s="3">
        <f>Table1[[#This Row],[sales]]*Table1[[#This Row],[quantity]]</f>
        <v>14042.07</v>
      </c>
      <c r="Q12204" s="9">
        <f>Table1[[#This Row],[delivery_date]]-Table1[[#This Row],[order_date]]</f>
        <v>2</v>
      </c>
    </row>
    <row r="12205" spans="1:17" x14ac:dyDescent="0.35">
      <c r="A12205" t="s">
        <v>12236</v>
      </c>
      <c r="B12205" t="s">
        <v>13</v>
      </c>
      <c r="C12205" t="s">
        <v>33</v>
      </c>
      <c r="D12205" s="2">
        <v>2152.86</v>
      </c>
      <c r="E12205">
        <v>0.17</v>
      </c>
      <c r="F12205">
        <v>3</v>
      </c>
      <c r="G12205" s="1">
        <v>45255</v>
      </c>
      <c r="H12205" s="1">
        <v>45262</v>
      </c>
      <c r="I12205" t="s">
        <v>21</v>
      </c>
      <c r="J12205" t="s">
        <v>27</v>
      </c>
      <c r="K12205" s="2">
        <v>294.92</v>
      </c>
      <c r="L12205" t="s">
        <v>23</v>
      </c>
      <c r="M12205">
        <f>YEAR(Table1[[#This Row],[order_date]])</f>
        <v>2023</v>
      </c>
      <c r="N12205">
        <f>MONTH(Table1[[#This Row],[order_date]])</f>
        <v>11</v>
      </c>
      <c r="O12205" s="3">
        <f>Table1[[#This Row],[sales]]-Table1[[#This Row],[profit]]</f>
        <v>1857.94</v>
      </c>
      <c r="P12205" s="3">
        <f>Table1[[#This Row],[sales]]*Table1[[#This Row],[quantity]]</f>
        <v>6458.58</v>
      </c>
      <c r="Q12205" s="9">
        <f>Table1[[#This Row],[delivery_date]]-Table1[[#This Row],[order_date]]</f>
        <v>7</v>
      </c>
    </row>
    <row r="12206" spans="1:17" x14ac:dyDescent="0.35">
      <c r="A12206" t="s">
        <v>12237</v>
      </c>
      <c r="B12206" t="s">
        <v>19</v>
      </c>
      <c r="C12206" t="s">
        <v>33</v>
      </c>
      <c r="D12206" s="2">
        <v>2077.8200000000002</v>
      </c>
      <c r="E12206">
        <v>0.04</v>
      </c>
      <c r="F12206">
        <v>5</v>
      </c>
      <c r="G12206" s="1">
        <v>45222</v>
      </c>
      <c r="H12206" s="1">
        <v>45226</v>
      </c>
      <c r="I12206" t="s">
        <v>31</v>
      </c>
      <c r="J12206" t="s">
        <v>27</v>
      </c>
      <c r="K12206" s="2">
        <v>467.79</v>
      </c>
      <c r="L12206" t="s">
        <v>48</v>
      </c>
      <c r="M12206">
        <f>YEAR(Table1[[#This Row],[order_date]])</f>
        <v>2023</v>
      </c>
      <c r="N12206">
        <f>MONTH(Table1[[#This Row],[order_date]])</f>
        <v>10</v>
      </c>
      <c r="O12206" s="3">
        <f>Table1[[#This Row],[sales]]-Table1[[#This Row],[profit]]</f>
        <v>1610.0300000000002</v>
      </c>
      <c r="P12206" s="3">
        <f>Table1[[#This Row],[sales]]*Table1[[#This Row],[quantity]]</f>
        <v>10389.1</v>
      </c>
      <c r="Q12206" s="9">
        <f>Table1[[#This Row],[delivery_date]]-Table1[[#This Row],[order_date]]</f>
        <v>4</v>
      </c>
    </row>
    <row r="12207" spans="1:17" x14ac:dyDescent="0.35">
      <c r="A12207" t="s">
        <v>12238</v>
      </c>
      <c r="B12207" t="s">
        <v>13</v>
      </c>
      <c r="C12207" t="s">
        <v>26</v>
      </c>
      <c r="D12207" s="2">
        <v>4606.75</v>
      </c>
      <c r="E12207">
        <v>0.5</v>
      </c>
      <c r="F12207">
        <v>2</v>
      </c>
      <c r="G12207" s="1">
        <v>45569</v>
      </c>
      <c r="H12207" s="1">
        <v>45572</v>
      </c>
      <c r="I12207" t="s">
        <v>21</v>
      </c>
      <c r="J12207" t="s">
        <v>22</v>
      </c>
      <c r="K12207" s="2">
        <v>1286.42</v>
      </c>
      <c r="L12207" t="s">
        <v>23</v>
      </c>
      <c r="M12207">
        <f>YEAR(Table1[[#This Row],[order_date]])</f>
        <v>2024</v>
      </c>
      <c r="N12207">
        <f>MONTH(Table1[[#This Row],[order_date]])</f>
        <v>10</v>
      </c>
      <c r="O12207" s="3">
        <f>Table1[[#This Row],[sales]]-Table1[[#This Row],[profit]]</f>
        <v>3320.33</v>
      </c>
      <c r="P12207" s="3">
        <f>Table1[[#This Row],[sales]]*Table1[[#This Row],[quantity]]</f>
        <v>9213.5</v>
      </c>
      <c r="Q12207" s="9">
        <f>Table1[[#This Row],[delivery_date]]-Table1[[#This Row],[order_date]]</f>
        <v>3</v>
      </c>
    </row>
    <row r="12208" spans="1:17" x14ac:dyDescent="0.35">
      <c r="A12208" t="s">
        <v>12239</v>
      </c>
      <c r="B12208" t="s">
        <v>13</v>
      </c>
      <c r="C12208" t="s">
        <v>33</v>
      </c>
      <c r="D12208" s="2">
        <v>2102.38</v>
      </c>
      <c r="E12208">
        <v>0.45</v>
      </c>
      <c r="F12208">
        <v>6</v>
      </c>
      <c r="G12208" s="1">
        <v>45359</v>
      </c>
      <c r="H12208" s="1">
        <v>45365</v>
      </c>
      <c r="I12208" t="s">
        <v>31</v>
      </c>
      <c r="J12208" t="s">
        <v>22</v>
      </c>
      <c r="K12208" s="2">
        <v>594.57000000000005</v>
      </c>
      <c r="L12208" t="s">
        <v>23</v>
      </c>
      <c r="M12208">
        <f>YEAR(Table1[[#This Row],[order_date]])</f>
        <v>2024</v>
      </c>
      <c r="N12208">
        <f>MONTH(Table1[[#This Row],[order_date]])</f>
        <v>3</v>
      </c>
      <c r="O12208" s="3">
        <f>Table1[[#This Row],[sales]]-Table1[[#This Row],[profit]]</f>
        <v>1507.81</v>
      </c>
      <c r="P12208" s="3">
        <f>Table1[[#This Row],[sales]]*Table1[[#This Row],[quantity]]</f>
        <v>12614.28</v>
      </c>
      <c r="Q12208" s="9">
        <f>Table1[[#This Row],[delivery_date]]-Table1[[#This Row],[order_date]]</f>
        <v>6</v>
      </c>
    </row>
    <row r="12209" spans="1:17" x14ac:dyDescent="0.35">
      <c r="A12209" t="s">
        <v>12240</v>
      </c>
      <c r="B12209" t="s">
        <v>25</v>
      </c>
      <c r="C12209" t="s">
        <v>33</v>
      </c>
      <c r="D12209" s="2">
        <v>2269.54</v>
      </c>
      <c r="E12209">
        <v>0.1</v>
      </c>
      <c r="F12209">
        <v>6</v>
      </c>
      <c r="G12209" s="1">
        <v>45207</v>
      </c>
      <c r="H12209" s="1">
        <v>45208</v>
      </c>
      <c r="I12209" t="s">
        <v>15</v>
      </c>
      <c r="J12209" t="s">
        <v>22</v>
      </c>
      <c r="K12209" s="2">
        <v>646.25</v>
      </c>
      <c r="L12209" t="s">
        <v>23</v>
      </c>
      <c r="M12209">
        <f>YEAR(Table1[[#This Row],[order_date]])</f>
        <v>2023</v>
      </c>
      <c r="N12209">
        <f>MONTH(Table1[[#This Row],[order_date]])</f>
        <v>10</v>
      </c>
      <c r="O12209" s="3">
        <f>Table1[[#This Row],[sales]]-Table1[[#This Row],[profit]]</f>
        <v>1623.29</v>
      </c>
      <c r="P12209" s="3">
        <f>Table1[[#This Row],[sales]]*Table1[[#This Row],[quantity]]</f>
        <v>13617.24</v>
      </c>
      <c r="Q12209" s="9">
        <f>Table1[[#This Row],[delivery_date]]-Table1[[#This Row],[order_date]]</f>
        <v>1</v>
      </c>
    </row>
    <row r="12210" spans="1:17" x14ac:dyDescent="0.35">
      <c r="A12210" t="s">
        <v>12241</v>
      </c>
      <c r="B12210" t="s">
        <v>41</v>
      </c>
      <c r="C12210" t="s">
        <v>14</v>
      </c>
      <c r="D12210" s="2">
        <v>1336.49</v>
      </c>
      <c r="E12210">
        <v>0.18</v>
      </c>
      <c r="F12210">
        <v>4</v>
      </c>
      <c r="G12210" s="1">
        <v>45648</v>
      </c>
      <c r="H12210" s="1">
        <v>45651</v>
      </c>
      <c r="I12210" t="s">
        <v>21</v>
      </c>
      <c r="J12210" t="s">
        <v>27</v>
      </c>
      <c r="K12210" s="2">
        <v>347.36</v>
      </c>
      <c r="L12210" t="s">
        <v>48</v>
      </c>
      <c r="M12210">
        <f>YEAR(Table1[[#This Row],[order_date]])</f>
        <v>2024</v>
      </c>
      <c r="N12210">
        <f>MONTH(Table1[[#This Row],[order_date]])</f>
        <v>12</v>
      </c>
      <c r="O12210" s="3">
        <f>Table1[[#This Row],[sales]]-Table1[[#This Row],[profit]]</f>
        <v>989.13</v>
      </c>
      <c r="P12210" s="3">
        <f>Table1[[#This Row],[sales]]*Table1[[#This Row],[quantity]]</f>
        <v>5345.96</v>
      </c>
      <c r="Q12210" s="9">
        <f>Table1[[#This Row],[delivery_date]]-Table1[[#This Row],[order_date]]</f>
        <v>3</v>
      </c>
    </row>
    <row r="12211" spans="1:17" x14ac:dyDescent="0.35">
      <c r="A12211" t="s">
        <v>12242</v>
      </c>
      <c r="B12211" t="s">
        <v>19</v>
      </c>
      <c r="C12211" t="s">
        <v>33</v>
      </c>
      <c r="D12211" s="2">
        <v>105.72</v>
      </c>
      <c r="E12211">
        <v>0.47</v>
      </c>
      <c r="F12211">
        <v>2</v>
      </c>
      <c r="G12211" s="1">
        <v>45050</v>
      </c>
      <c r="H12211" s="1">
        <v>45051</v>
      </c>
      <c r="I12211" t="s">
        <v>31</v>
      </c>
      <c r="J12211" t="s">
        <v>22</v>
      </c>
      <c r="K12211" s="2">
        <v>19.98</v>
      </c>
      <c r="L12211" t="s">
        <v>39</v>
      </c>
      <c r="M12211">
        <f>YEAR(Table1[[#This Row],[order_date]])</f>
        <v>2023</v>
      </c>
      <c r="N12211">
        <f>MONTH(Table1[[#This Row],[order_date]])</f>
        <v>5</v>
      </c>
      <c r="O12211" s="3">
        <f>Table1[[#This Row],[sales]]-Table1[[#This Row],[profit]]</f>
        <v>85.74</v>
      </c>
      <c r="P12211" s="3">
        <f>Table1[[#This Row],[sales]]*Table1[[#This Row],[quantity]]</f>
        <v>211.44</v>
      </c>
      <c r="Q12211" s="9">
        <f>Table1[[#This Row],[delivery_date]]-Table1[[#This Row],[order_date]]</f>
        <v>1</v>
      </c>
    </row>
    <row r="12212" spans="1:17" x14ac:dyDescent="0.35">
      <c r="A12212" t="s">
        <v>12243</v>
      </c>
      <c r="B12212" t="s">
        <v>25</v>
      </c>
      <c r="C12212" t="s">
        <v>33</v>
      </c>
      <c r="D12212" s="2">
        <v>641.21</v>
      </c>
      <c r="E12212">
        <v>0.4</v>
      </c>
      <c r="F12212">
        <v>8</v>
      </c>
      <c r="G12212" s="1">
        <v>45020</v>
      </c>
      <c r="H12212" s="1">
        <v>45023</v>
      </c>
      <c r="I12212" t="s">
        <v>31</v>
      </c>
      <c r="J12212" t="s">
        <v>22</v>
      </c>
      <c r="K12212" s="2">
        <v>145.37</v>
      </c>
      <c r="L12212" t="s">
        <v>28</v>
      </c>
      <c r="M12212">
        <f>YEAR(Table1[[#This Row],[order_date]])</f>
        <v>2023</v>
      </c>
      <c r="N12212">
        <f>MONTH(Table1[[#This Row],[order_date]])</f>
        <v>4</v>
      </c>
      <c r="O12212" s="3">
        <f>Table1[[#This Row],[sales]]-Table1[[#This Row],[profit]]</f>
        <v>495.84000000000003</v>
      </c>
      <c r="P12212" s="3">
        <f>Table1[[#This Row],[sales]]*Table1[[#This Row],[quantity]]</f>
        <v>5129.68</v>
      </c>
      <c r="Q12212" s="9">
        <f>Table1[[#This Row],[delivery_date]]-Table1[[#This Row],[order_date]]</f>
        <v>3</v>
      </c>
    </row>
    <row r="12213" spans="1:17" x14ac:dyDescent="0.35">
      <c r="A12213" t="s">
        <v>12244</v>
      </c>
      <c r="B12213" t="s">
        <v>41</v>
      </c>
      <c r="C12213" t="s">
        <v>36</v>
      </c>
      <c r="D12213" s="2">
        <v>3549.06</v>
      </c>
      <c r="E12213">
        <v>0.45</v>
      </c>
      <c r="F12213">
        <v>8</v>
      </c>
      <c r="G12213" s="1">
        <v>45015</v>
      </c>
      <c r="H12213" s="1">
        <v>45016</v>
      </c>
      <c r="I12213" t="s">
        <v>31</v>
      </c>
      <c r="J12213" t="s">
        <v>22</v>
      </c>
      <c r="K12213" s="2">
        <v>238.52</v>
      </c>
      <c r="L12213" t="s">
        <v>23</v>
      </c>
      <c r="M12213">
        <f>YEAR(Table1[[#This Row],[order_date]])</f>
        <v>2023</v>
      </c>
      <c r="N12213">
        <f>MONTH(Table1[[#This Row],[order_date]])</f>
        <v>3</v>
      </c>
      <c r="O12213" s="3">
        <f>Table1[[#This Row],[sales]]-Table1[[#This Row],[profit]]</f>
        <v>3310.54</v>
      </c>
      <c r="P12213" s="3">
        <f>Table1[[#This Row],[sales]]*Table1[[#This Row],[quantity]]</f>
        <v>28392.48</v>
      </c>
      <c r="Q12213" s="9">
        <f>Table1[[#This Row],[delivery_date]]-Table1[[#This Row],[order_date]]</f>
        <v>1</v>
      </c>
    </row>
    <row r="12214" spans="1:17" x14ac:dyDescent="0.35">
      <c r="A12214" t="s">
        <v>12245</v>
      </c>
      <c r="B12214" t="s">
        <v>19</v>
      </c>
      <c r="C12214" t="s">
        <v>26</v>
      </c>
      <c r="D12214" s="2">
        <v>3444.23</v>
      </c>
      <c r="E12214">
        <v>0.28000000000000003</v>
      </c>
      <c r="F12214">
        <v>1</v>
      </c>
      <c r="G12214" s="1">
        <v>45129</v>
      </c>
      <c r="H12214" s="1">
        <v>45133</v>
      </c>
      <c r="I12214" t="s">
        <v>21</v>
      </c>
      <c r="J12214" t="s">
        <v>27</v>
      </c>
      <c r="K12214" s="2">
        <v>332.87</v>
      </c>
      <c r="L12214" t="s">
        <v>48</v>
      </c>
      <c r="M12214">
        <f>YEAR(Table1[[#This Row],[order_date]])</f>
        <v>2023</v>
      </c>
      <c r="N12214">
        <f>MONTH(Table1[[#This Row],[order_date]])</f>
        <v>7</v>
      </c>
      <c r="O12214" s="3">
        <f>Table1[[#This Row],[sales]]-Table1[[#This Row],[profit]]</f>
        <v>3111.36</v>
      </c>
      <c r="P12214" s="3">
        <f>Table1[[#This Row],[sales]]*Table1[[#This Row],[quantity]]</f>
        <v>3444.23</v>
      </c>
      <c r="Q12214" s="9">
        <f>Table1[[#This Row],[delivery_date]]-Table1[[#This Row],[order_date]]</f>
        <v>4</v>
      </c>
    </row>
    <row r="12215" spans="1:17" x14ac:dyDescent="0.35">
      <c r="A12215" t="s">
        <v>12246</v>
      </c>
      <c r="B12215" t="s">
        <v>19</v>
      </c>
      <c r="C12215" t="s">
        <v>36</v>
      </c>
      <c r="D12215" s="2">
        <v>1680.4</v>
      </c>
      <c r="E12215">
        <v>0.12</v>
      </c>
      <c r="F12215">
        <v>2</v>
      </c>
      <c r="G12215" s="1">
        <v>45014</v>
      </c>
      <c r="H12215" s="1">
        <v>45021</v>
      </c>
      <c r="I12215" t="s">
        <v>21</v>
      </c>
      <c r="J12215" t="s">
        <v>22</v>
      </c>
      <c r="K12215" s="2">
        <v>499.95</v>
      </c>
      <c r="L12215" t="s">
        <v>28</v>
      </c>
      <c r="M12215">
        <f>YEAR(Table1[[#This Row],[order_date]])</f>
        <v>2023</v>
      </c>
      <c r="N12215">
        <f>MONTH(Table1[[#This Row],[order_date]])</f>
        <v>3</v>
      </c>
      <c r="O12215" s="3">
        <f>Table1[[#This Row],[sales]]-Table1[[#This Row],[profit]]</f>
        <v>1180.45</v>
      </c>
      <c r="P12215" s="3">
        <f>Table1[[#This Row],[sales]]*Table1[[#This Row],[quantity]]</f>
        <v>3360.8</v>
      </c>
      <c r="Q12215" s="9">
        <f>Table1[[#This Row],[delivery_date]]-Table1[[#This Row],[order_date]]</f>
        <v>7</v>
      </c>
    </row>
    <row r="12216" spans="1:17" x14ac:dyDescent="0.35">
      <c r="A12216" t="s">
        <v>12247</v>
      </c>
      <c r="B12216" t="s">
        <v>19</v>
      </c>
      <c r="C12216" t="s">
        <v>14</v>
      </c>
      <c r="D12216" s="2">
        <v>2417.73</v>
      </c>
      <c r="E12216">
        <v>0.11</v>
      </c>
      <c r="F12216">
        <v>4</v>
      </c>
      <c r="G12216" s="1">
        <v>45086</v>
      </c>
      <c r="H12216" s="1">
        <v>45087</v>
      </c>
      <c r="I12216" t="s">
        <v>21</v>
      </c>
      <c r="J12216" t="s">
        <v>22</v>
      </c>
      <c r="K12216" s="2">
        <v>136.09</v>
      </c>
      <c r="L12216" t="s">
        <v>39</v>
      </c>
      <c r="M12216">
        <f>YEAR(Table1[[#This Row],[order_date]])</f>
        <v>2023</v>
      </c>
      <c r="N12216">
        <f>MONTH(Table1[[#This Row],[order_date]])</f>
        <v>6</v>
      </c>
      <c r="O12216" s="3">
        <f>Table1[[#This Row],[sales]]-Table1[[#This Row],[profit]]</f>
        <v>2281.64</v>
      </c>
      <c r="P12216" s="3">
        <f>Table1[[#This Row],[sales]]*Table1[[#This Row],[quantity]]</f>
        <v>9670.92</v>
      </c>
      <c r="Q12216" s="9">
        <f>Table1[[#This Row],[delivery_date]]-Table1[[#This Row],[order_date]]</f>
        <v>1</v>
      </c>
    </row>
    <row r="12217" spans="1:17" x14ac:dyDescent="0.35">
      <c r="A12217" t="s">
        <v>12248</v>
      </c>
      <c r="B12217" t="s">
        <v>41</v>
      </c>
      <c r="C12217" t="s">
        <v>36</v>
      </c>
      <c r="D12217" s="2">
        <v>1557.15</v>
      </c>
      <c r="E12217">
        <v>0.26</v>
      </c>
      <c r="F12217">
        <v>1</v>
      </c>
      <c r="G12217" s="1">
        <v>45527</v>
      </c>
      <c r="H12217" s="1">
        <v>45532</v>
      </c>
      <c r="I12217" t="s">
        <v>31</v>
      </c>
      <c r="J12217" t="s">
        <v>22</v>
      </c>
      <c r="K12217" s="2">
        <v>89.53</v>
      </c>
      <c r="L12217" t="s">
        <v>23</v>
      </c>
      <c r="M12217">
        <f>YEAR(Table1[[#This Row],[order_date]])</f>
        <v>2024</v>
      </c>
      <c r="N12217">
        <f>MONTH(Table1[[#This Row],[order_date]])</f>
        <v>8</v>
      </c>
      <c r="O12217" s="3">
        <f>Table1[[#This Row],[sales]]-Table1[[#This Row],[profit]]</f>
        <v>1467.6200000000001</v>
      </c>
      <c r="P12217" s="3">
        <f>Table1[[#This Row],[sales]]*Table1[[#This Row],[quantity]]</f>
        <v>1557.15</v>
      </c>
      <c r="Q12217" s="9">
        <f>Table1[[#This Row],[delivery_date]]-Table1[[#This Row],[order_date]]</f>
        <v>5</v>
      </c>
    </row>
    <row r="12218" spans="1:17" x14ac:dyDescent="0.35">
      <c r="A12218" t="s">
        <v>12249</v>
      </c>
      <c r="B12218" t="s">
        <v>19</v>
      </c>
      <c r="C12218" t="s">
        <v>20</v>
      </c>
      <c r="D12218" s="2">
        <v>3681.49</v>
      </c>
      <c r="E12218">
        <v>0.46</v>
      </c>
      <c r="F12218">
        <v>6</v>
      </c>
      <c r="G12218" s="1">
        <v>45048</v>
      </c>
      <c r="H12218" s="1">
        <v>45055</v>
      </c>
      <c r="I12218" t="s">
        <v>31</v>
      </c>
      <c r="J12218" t="s">
        <v>16</v>
      </c>
      <c r="K12218" s="2">
        <v>403.46</v>
      </c>
      <c r="L12218" t="s">
        <v>28</v>
      </c>
      <c r="M12218">
        <f>YEAR(Table1[[#This Row],[order_date]])</f>
        <v>2023</v>
      </c>
      <c r="N12218">
        <f>MONTH(Table1[[#This Row],[order_date]])</f>
        <v>5</v>
      </c>
      <c r="O12218" s="3">
        <f>Table1[[#This Row],[sales]]-Table1[[#This Row],[profit]]</f>
        <v>3278.0299999999997</v>
      </c>
      <c r="P12218" s="3">
        <f>Table1[[#This Row],[sales]]*Table1[[#This Row],[quantity]]</f>
        <v>22088.94</v>
      </c>
      <c r="Q12218" s="9">
        <f>Table1[[#This Row],[delivery_date]]-Table1[[#This Row],[order_date]]</f>
        <v>7</v>
      </c>
    </row>
    <row r="12219" spans="1:17" x14ac:dyDescent="0.35">
      <c r="A12219" t="s">
        <v>12250</v>
      </c>
      <c r="B12219" t="s">
        <v>19</v>
      </c>
      <c r="C12219" t="s">
        <v>26</v>
      </c>
      <c r="D12219" s="2">
        <v>4228.25</v>
      </c>
      <c r="E12219">
        <v>0.32</v>
      </c>
      <c r="F12219">
        <v>2</v>
      </c>
      <c r="G12219" s="1">
        <v>45547</v>
      </c>
      <c r="H12219" s="1">
        <v>45550</v>
      </c>
      <c r="I12219" t="s">
        <v>15</v>
      </c>
      <c r="J12219" t="s">
        <v>27</v>
      </c>
      <c r="K12219" s="2">
        <v>807.59</v>
      </c>
      <c r="L12219" t="s">
        <v>39</v>
      </c>
      <c r="M12219">
        <f>YEAR(Table1[[#This Row],[order_date]])</f>
        <v>2024</v>
      </c>
      <c r="N12219">
        <f>MONTH(Table1[[#This Row],[order_date]])</f>
        <v>9</v>
      </c>
      <c r="O12219" s="3">
        <f>Table1[[#This Row],[sales]]-Table1[[#This Row],[profit]]</f>
        <v>3420.66</v>
      </c>
      <c r="P12219" s="3">
        <f>Table1[[#This Row],[sales]]*Table1[[#This Row],[quantity]]</f>
        <v>8456.5</v>
      </c>
      <c r="Q12219" s="9">
        <f>Table1[[#This Row],[delivery_date]]-Table1[[#This Row],[order_date]]</f>
        <v>3</v>
      </c>
    </row>
    <row r="12220" spans="1:17" x14ac:dyDescent="0.35">
      <c r="A12220" t="s">
        <v>12251</v>
      </c>
      <c r="B12220" t="s">
        <v>25</v>
      </c>
      <c r="C12220" t="s">
        <v>33</v>
      </c>
      <c r="D12220" s="2">
        <v>4505.62</v>
      </c>
      <c r="E12220">
        <v>0.02</v>
      </c>
      <c r="F12220">
        <v>3</v>
      </c>
      <c r="G12220" s="1">
        <v>45202</v>
      </c>
      <c r="H12220" s="1">
        <v>45206</v>
      </c>
      <c r="I12220" t="s">
        <v>31</v>
      </c>
      <c r="J12220" t="s">
        <v>16</v>
      </c>
      <c r="K12220" s="2">
        <v>449.21</v>
      </c>
      <c r="L12220" t="s">
        <v>17</v>
      </c>
      <c r="M12220">
        <f>YEAR(Table1[[#This Row],[order_date]])</f>
        <v>2023</v>
      </c>
      <c r="N12220">
        <f>MONTH(Table1[[#This Row],[order_date]])</f>
        <v>10</v>
      </c>
      <c r="O12220" s="3">
        <f>Table1[[#This Row],[sales]]-Table1[[#This Row],[profit]]</f>
        <v>4056.41</v>
      </c>
      <c r="P12220" s="3">
        <f>Table1[[#This Row],[sales]]*Table1[[#This Row],[quantity]]</f>
        <v>13516.86</v>
      </c>
      <c r="Q12220" s="9">
        <f>Table1[[#This Row],[delivery_date]]-Table1[[#This Row],[order_date]]</f>
        <v>4</v>
      </c>
    </row>
    <row r="12221" spans="1:17" x14ac:dyDescent="0.35">
      <c r="A12221" t="s">
        <v>12252</v>
      </c>
      <c r="B12221" t="s">
        <v>13</v>
      </c>
      <c r="C12221" t="s">
        <v>36</v>
      </c>
      <c r="D12221" s="2">
        <v>951.97</v>
      </c>
      <c r="E12221">
        <v>0.28000000000000003</v>
      </c>
      <c r="F12221">
        <v>9</v>
      </c>
      <c r="G12221" s="1">
        <v>45174</v>
      </c>
      <c r="H12221" s="1">
        <v>45181</v>
      </c>
      <c r="I12221" t="s">
        <v>31</v>
      </c>
      <c r="J12221" t="s">
        <v>16</v>
      </c>
      <c r="K12221" s="2">
        <v>71.97</v>
      </c>
      <c r="L12221" t="s">
        <v>48</v>
      </c>
      <c r="M12221">
        <f>YEAR(Table1[[#This Row],[order_date]])</f>
        <v>2023</v>
      </c>
      <c r="N12221">
        <f>MONTH(Table1[[#This Row],[order_date]])</f>
        <v>9</v>
      </c>
      <c r="O12221" s="3">
        <f>Table1[[#This Row],[sales]]-Table1[[#This Row],[profit]]</f>
        <v>880</v>
      </c>
      <c r="P12221" s="3">
        <f>Table1[[#This Row],[sales]]*Table1[[#This Row],[quantity]]</f>
        <v>8567.73</v>
      </c>
      <c r="Q12221" s="9">
        <f>Table1[[#This Row],[delivery_date]]-Table1[[#This Row],[order_date]]</f>
        <v>7</v>
      </c>
    </row>
    <row r="12222" spans="1:17" x14ac:dyDescent="0.35">
      <c r="A12222" t="s">
        <v>12253</v>
      </c>
      <c r="B12222" t="s">
        <v>41</v>
      </c>
      <c r="C12222" t="s">
        <v>36</v>
      </c>
      <c r="D12222" s="2">
        <v>3505.58</v>
      </c>
      <c r="E12222">
        <v>0.3</v>
      </c>
      <c r="F12222">
        <v>7</v>
      </c>
      <c r="G12222" s="1">
        <v>45330</v>
      </c>
      <c r="H12222" s="1">
        <v>45337</v>
      </c>
      <c r="I12222" t="s">
        <v>15</v>
      </c>
      <c r="J12222" t="s">
        <v>27</v>
      </c>
      <c r="K12222" s="2">
        <v>303.26</v>
      </c>
      <c r="L12222" t="s">
        <v>48</v>
      </c>
      <c r="M12222">
        <f>YEAR(Table1[[#This Row],[order_date]])</f>
        <v>2024</v>
      </c>
      <c r="N12222">
        <f>MONTH(Table1[[#This Row],[order_date]])</f>
        <v>2</v>
      </c>
      <c r="O12222" s="3">
        <f>Table1[[#This Row],[sales]]-Table1[[#This Row],[profit]]</f>
        <v>3202.3199999999997</v>
      </c>
      <c r="P12222" s="3">
        <f>Table1[[#This Row],[sales]]*Table1[[#This Row],[quantity]]</f>
        <v>24539.059999999998</v>
      </c>
      <c r="Q12222" s="9">
        <f>Table1[[#This Row],[delivery_date]]-Table1[[#This Row],[order_date]]</f>
        <v>7</v>
      </c>
    </row>
    <row r="12223" spans="1:17" x14ac:dyDescent="0.35">
      <c r="A12223" t="s">
        <v>12254</v>
      </c>
      <c r="B12223" t="s">
        <v>13</v>
      </c>
      <c r="C12223" t="s">
        <v>33</v>
      </c>
      <c r="D12223" s="2">
        <v>4818.72</v>
      </c>
      <c r="E12223">
        <v>0.28999999999999998</v>
      </c>
      <c r="F12223">
        <v>4</v>
      </c>
      <c r="G12223" s="1">
        <v>45007</v>
      </c>
      <c r="H12223" s="1">
        <v>45013</v>
      </c>
      <c r="I12223" t="s">
        <v>21</v>
      </c>
      <c r="J12223" t="s">
        <v>16</v>
      </c>
      <c r="K12223" s="2">
        <v>798.39</v>
      </c>
      <c r="L12223" t="s">
        <v>48</v>
      </c>
      <c r="M12223">
        <f>YEAR(Table1[[#This Row],[order_date]])</f>
        <v>2023</v>
      </c>
      <c r="N12223">
        <f>MONTH(Table1[[#This Row],[order_date]])</f>
        <v>3</v>
      </c>
      <c r="O12223" s="3">
        <f>Table1[[#This Row],[sales]]-Table1[[#This Row],[profit]]</f>
        <v>4020.3300000000004</v>
      </c>
      <c r="P12223" s="3">
        <f>Table1[[#This Row],[sales]]*Table1[[#This Row],[quantity]]</f>
        <v>19274.88</v>
      </c>
      <c r="Q12223" s="9">
        <f>Table1[[#This Row],[delivery_date]]-Table1[[#This Row],[order_date]]</f>
        <v>6</v>
      </c>
    </row>
    <row r="12224" spans="1:17" x14ac:dyDescent="0.35">
      <c r="A12224" t="s">
        <v>12255</v>
      </c>
      <c r="B12224" t="s">
        <v>25</v>
      </c>
      <c r="C12224" t="s">
        <v>33</v>
      </c>
      <c r="D12224" s="2">
        <v>3288</v>
      </c>
      <c r="E12224">
        <v>0.35</v>
      </c>
      <c r="F12224">
        <v>1</v>
      </c>
      <c r="G12224" s="1">
        <v>44946</v>
      </c>
      <c r="H12224" s="1">
        <v>44949</v>
      </c>
      <c r="I12224" t="s">
        <v>31</v>
      </c>
      <c r="J12224" t="s">
        <v>16</v>
      </c>
      <c r="K12224" s="2">
        <v>599.5</v>
      </c>
      <c r="L12224" t="s">
        <v>17</v>
      </c>
      <c r="M12224">
        <f>YEAR(Table1[[#This Row],[order_date]])</f>
        <v>2023</v>
      </c>
      <c r="N12224">
        <f>MONTH(Table1[[#This Row],[order_date]])</f>
        <v>1</v>
      </c>
      <c r="O12224" s="3">
        <f>Table1[[#This Row],[sales]]-Table1[[#This Row],[profit]]</f>
        <v>2688.5</v>
      </c>
      <c r="P12224" s="3">
        <f>Table1[[#This Row],[sales]]*Table1[[#This Row],[quantity]]</f>
        <v>3288</v>
      </c>
      <c r="Q12224" s="9">
        <f>Table1[[#This Row],[delivery_date]]-Table1[[#This Row],[order_date]]</f>
        <v>3</v>
      </c>
    </row>
    <row r="12225" spans="1:17" x14ac:dyDescent="0.35">
      <c r="A12225" t="s">
        <v>12256</v>
      </c>
      <c r="B12225" t="s">
        <v>13</v>
      </c>
      <c r="C12225" t="s">
        <v>14</v>
      </c>
      <c r="D12225" s="2">
        <v>1819.77</v>
      </c>
      <c r="E12225">
        <v>0.15</v>
      </c>
      <c r="F12225">
        <v>4</v>
      </c>
      <c r="G12225" s="1">
        <v>45392</v>
      </c>
      <c r="H12225" s="1">
        <v>45393</v>
      </c>
      <c r="I12225" t="s">
        <v>15</v>
      </c>
      <c r="J12225" t="s">
        <v>22</v>
      </c>
      <c r="K12225" s="2">
        <v>205.28</v>
      </c>
      <c r="L12225" t="s">
        <v>34</v>
      </c>
      <c r="M12225">
        <f>YEAR(Table1[[#This Row],[order_date]])</f>
        <v>2024</v>
      </c>
      <c r="N12225">
        <f>MONTH(Table1[[#This Row],[order_date]])</f>
        <v>4</v>
      </c>
      <c r="O12225" s="3">
        <f>Table1[[#This Row],[sales]]-Table1[[#This Row],[profit]]</f>
        <v>1614.49</v>
      </c>
      <c r="P12225" s="3">
        <f>Table1[[#This Row],[sales]]*Table1[[#This Row],[quantity]]</f>
        <v>7279.08</v>
      </c>
      <c r="Q12225" s="9">
        <f>Table1[[#This Row],[delivery_date]]-Table1[[#This Row],[order_date]]</f>
        <v>1</v>
      </c>
    </row>
    <row r="12226" spans="1:17" x14ac:dyDescent="0.35">
      <c r="A12226" t="s">
        <v>12257</v>
      </c>
      <c r="B12226" t="s">
        <v>19</v>
      </c>
      <c r="C12226" t="s">
        <v>36</v>
      </c>
      <c r="D12226" s="2">
        <v>3216.14</v>
      </c>
      <c r="E12226">
        <v>7.0000000000000007E-2</v>
      </c>
      <c r="F12226">
        <v>6</v>
      </c>
      <c r="G12226" s="1">
        <v>45452</v>
      </c>
      <c r="H12226" s="1">
        <v>45455</v>
      </c>
      <c r="I12226" t="s">
        <v>31</v>
      </c>
      <c r="J12226" t="s">
        <v>22</v>
      </c>
      <c r="K12226" s="2">
        <v>927.74</v>
      </c>
      <c r="L12226" t="s">
        <v>23</v>
      </c>
      <c r="M12226">
        <f>YEAR(Table1[[#This Row],[order_date]])</f>
        <v>2024</v>
      </c>
      <c r="N12226">
        <f>MONTH(Table1[[#This Row],[order_date]])</f>
        <v>6</v>
      </c>
      <c r="O12226" s="3">
        <f>Table1[[#This Row],[sales]]-Table1[[#This Row],[profit]]</f>
        <v>2288.3999999999996</v>
      </c>
      <c r="P12226" s="3">
        <f>Table1[[#This Row],[sales]]*Table1[[#This Row],[quantity]]</f>
        <v>19296.84</v>
      </c>
      <c r="Q12226" s="9">
        <f>Table1[[#This Row],[delivery_date]]-Table1[[#This Row],[order_date]]</f>
        <v>3</v>
      </c>
    </row>
    <row r="12227" spans="1:17" x14ac:dyDescent="0.35">
      <c r="A12227" t="s">
        <v>12258</v>
      </c>
      <c r="B12227" t="s">
        <v>19</v>
      </c>
      <c r="C12227" t="s">
        <v>36</v>
      </c>
      <c r="D12227" s="2">
        <v>3473.29</v>
      </c>
      <c r="E12227">
        <v>0.38</v>
      </c>
      <c r="F12227">
        <v>8</v>
      </c>
      <c r="G12227" s="1">
        <v>45152</v>
      </c>
      <c r="H12227" s="1">
        <v>45159</v>
      </c>
      <c r="I12227" t="s">
        <v>15</v>
      </c>
      <c r="J12227" t="s">
        <v>22</v>
      </c>
      <c r="K12227" s="2">
        <v>876.94</v>
      </c>
      <c r="L12227" t="s">
        <v>48</v>
      </c>
      <c r="M12227">
        <f>YEAR(Table1[[#This Row],[order_date]])</f>
        <v>2023</v>
      </c>
      <c r="N12227">
        <f>MONTH(Table1[[#This Row],[order_date]])</f>
        <v>8</v>
      </c>
      <c r="O12227" s="3">
        <f>Table1[[#This Row],[sales]]-Table1[[#This Row],[profit]]</f>
        <v>2596.35</v>
      </c>
      <c r="P12227" s="3">
        <f>Table1[[#This Row],[sales]]*Table1[[#This Row],[quantity]]</f>
        <v>27786.32</v>
      </c>
      <c r="Q12227" s="9">
        <f>Table1[[#This Row],[delivery_date]]-Table1[[#This Row],[order_date]]</f>
        <v>7</v>
      </c>
    </row>
    <row r="12228" spans="1:17" x14ac:dyDescent="0.35">
      <c r="A12228" t="s">
        <v>12259</v>
      </c>
      <c r="B12228" t="s">
        <v>41</v>
      </c>
      <c r="C12228" t="s">
        <v>20</v>
      </c>
      <c r="D12228" s="2">
        <v>2045.53</v>
      </c>
      <c r="E12228">
        <v>0.1</v>
      </c>
      <c r="F12228">
        <v>9</v>
      </c>
      <c r="G12228" s="1">
        <v>44958</v>
      </c>
      <c r="H12228" s="1">
        <v>44964</v>
      </c>
      <c r="I12228" t="s">
        <v>21</v>
      </c>
      <c r="J12228" t="s">
        <v>27</v>
      </c>
      <c r="K12228" s="2">
        <v>342.75</v>
      </c>
      <c r="L12228" t="s">
        <v>28</v>
      </c>
      <c r="M12228">
        <f>YEAR(Table1[[#This Row],[order_date]])</f>
        <v>2023</v>
      </c>
      <c r="N12228">
        <f>MONTH(Table1[[#This Row],[order_date]])</f>
        <v>2</v>
      </c>
      <c r="O12228" s="3">
        <f>Table1[[#This Row],[sales]]-Table1[[#This Row],[profit]]</f>
        <v>1702.78</v>
      </c>
      <c r="P12228" s="3">
        <f>Table1[[#This Row],[sales]]*Table1[[#This Row],[quantity]]</f>
        <v>18409.77</v>
      </c>
      <c r="Q12228" s="9">
        <f>Table1[[#This Row],[delivery_date]]-Table1[[#This Row],[order_date]]</f>
        <v>6</v>
      </c>
    </row>
    <row r="12229" spans="1:17" x14ac:dyDescent="0.35">
      <c r="A12229" t="s">
        <v>12260</v>
      </c>
      <c r="B12229" t="s">
        <v>41</v>
      </c>
      <c r="C12229" t="s">
        <v>20</v>
      </c>
      <c r="D12229" s="2">
        <v>609.55999999999995</v>
      </c>
      <c r="E12229">
        <v>0.06</v>
      </c>
      <c r="F12229">
        <v>4</v>
      </c>
      <c r="G12229" s="1">
        <v>45638</v>
      </c>
      <c r="H12229" s="1">
        <v>45640</v>
      </c>
      <c r="I12229" t="s">
        <v>31</v>
      </c>
      <c r="J12229" t="s">
        <v>16</v>
      </c>
      <c r="K12229" s="2">
        <v>55.82</v>
      </c>
      <c r="L12229" t="s">
        <v>48</v>
      </c>
      <c r="M12229">
        <f>YEAR(Table1[[#This Row],[order_date]])</f>
        <v>2024</v>
      </c>
      <c r="N12229">
        <f>MONTH(Table1[[#This Row],[order_date]])</f>
        <v>12</v>
      </c>
      <c r="O12229" s="3">
        <f>Table1[[#This Row],[sales]]-Table1[[#This Row],[profit]]</f>
        <v>553.7399999999999</v>
      </c>
      <c r="P12229" s="3">
        <f>Table1[[#This Row],[sales]]*Table1[[#This Row],[quantity]]</f>
        <v>2438.2399999999998</v>
      </c>
      <c r="Q12229" s="9">
        <f>Table1[[#This Row],[delivery_date]]-Table1[[#This Row],[order_date]]</f>
        <v>2</v>
      </c>
    </row>
    <row r="12230" spans="1:17" x14ac:dyDescent="0.35">
      <c r="A12230" t="s">
        <v>12261</v>
      </c>
      <c r="B12230" t="s">
        <v>41</v>
      </c>
      <c r="C12230" t="s">
        <v>36</v>
      </c>
      <c r="D12230" s="2">
        <v>3072.63</v>
      </c>
      <c r="E12230">
        <v>0.18</v>
      </c>
      <c r="F12230">
        <v>6</v>
      </c>
      <c r="G12230" s="1">
        <v>45096</v>
      </c>
      <c r="H12230" s="1">
        <v>45102</v>
      </c>
      <c r="I12230" t="s">
        <v>15</v>
      </c>
      <c r="J12230" t="s">
        <v>27</v>
      </c>
      <c r="K12230" s="2">
        <v>838.26</v>
      </c>
      <c r="L12230" t="s">
        <v>39</v>
      </c>
      <c r="M12230">
        <f>YEAR(Table1[[#This Row],[order_date]])</f>
        <v>2023</v>
      </c>
      <c r="N12230">
        <f>MONTH(Table1[[#This Row],[order_date]])</f>
        <v>6</v>
      </c>
      <c r="O12230" s="3">
        <f>Table1[[#This Row],[sales]]-Table1[[#This Row],[profit]]</f>
        <v>2234.37</v>
      </c>
      <c r="P12230" s="3">
        <f>Table1[[#This Row],[sales]]*Table1[[#This Row],[quantity]]</f>
        <v>18435.78</v>
      </c>
      <c r="Q12230" s="9">
        <f>Table1[[#This Row],[delivery_date]]-Table1[[#This Row],[order_date]]</f>
        <v>6</v>
      </c>
    </row>
    <row r="12231" spans="1:17" x14ac:dyDescent="0.35">
      <c r="A12231" t="s">
        <v>12262</v>
      </c>
      <c r="B12231" t="s">
        <v>25</v>
      </c>
      <c r="C12231" t="s">
        <v>20</v>
      </c>
      <c r="D12231" s="2">
        <v>4030.49</v>
      </c>
      <c r="E12231">
        <v>0.42</v>
      </c>
      <c r="F12231">
        <v>2</v>
      </c>
      <c r="G12231" s="1">
        <v>45560</v>
      </c>
      <c r="H12231" s="1">
        <v>45561</v>
      </c>
      <c r="I12231" t="s">
        <v>21</v>
      </c>
      <c r="J12231" t="s">
        <v>16</v>
      </c>
      <c r="K12231" s="2">
        <v>357.17</v>
      </c>
      <c r="L12231" t="s">
        <v>17</v>
      </c>
      <c r="M12231">
        <f>YEAR(Table1[[#This Row],[order_date]])</f>
        <v>2024</v>
      </c>
      <c r="N12231">
        <f>MONTH(Table1[[#This Row],[order_date]])</f>
        <v>9</v>
      </c>
      <c r="O12231" s="3">
        <f>Table1[[#This Row],[sales]]-Table1[[#This Row],[profit]]</f>
        <v>3673.3199999999997</v>
      </c>
      <c r="P12231" s="3">
        <f>Table1[[#This Row],[sales]]*Table1[[#This Row],[quantity]]</f>
        <v>8060.98</v>
      </c>
      <c r="Q12231" s="9">
        <f>Table1[[#This Row],[delivery_date]]-Table1[[#This Row],[order_date]]</f>
        <v>1</v>
      </c>
    </row>
    <row r="12232" spans="1:17" x14ac:dyDescent="0.35">
      <c r="A12232" t="s">
        <v>12263</v>
      </c>
      <c r="B12232" t="s">
        <v>41</v>
      </c>
      <c r="C12232" t="s">
        <v>36</v>
      </c>
      <c r="D12232" s="2">
        <v>4988.12</v>
      </c>
      <c r="E12232">
        <v>0.04</v>
      </c>
      <c r="F12232">
        <v>2</v>
      </c>
      <c r="G12232" s="1">
        <v>45630</v>
      </c>
      <c r="H12232" s="1">
        <v>45636</v>
      </c>
      <c r="I12232" t="s">
        <v>15</v>
      </c>
      <c r="J12232" t="s">
        <v>27</v>
      </c>
      <c r="K12232" s="2">
        <v>1101.93</v>
      </c>
      <c r="L12232" t="s">
        <v>23</v>
      </c>
      <c r="M12232">
        <f>YEAR(Table1[[#This Row],[order_date]])</f>
        <v>2024</v>
      </c>
      <c r="N12232">
        <f>MONTH(Table1[[#This Row],[order_date]])</f>
        <v>12</v>
      </c>
      <c r="O12232" s="3">
        <f>Table1[[#This Row],[sales]]-Table1[[#This Row],[profit]]</f>
        <v>3886.1899999999996</v>
      </c>
      <c r="P12232" s="3">
        <f>Table1[[#This Row],[sales]]*Table1[[#This Row],[quantity]]</f>
        <v>9976.24</v>
      </c>
      <c r="Q12232" s="9">
        <f>Table1[[#This Row],[delivery_date]]-Table1[[#This Row],[order_date]]</f>
        <v>6</v>
      </c>
    </row>
    <row r="12233" spans="1:17" x14ac:dyDescent="0.35">
      <c r="A12233" t="s">
        <v>12264</v>
      </c>
      <c r="B12233" t="s">
        <v>25</v>
      </c>
      <c r="C12233" t="s">
        <v>26</v>
      </c>
      <c r="D12233" s="2">
        <v>1192.99</v>
      </c>
      <c r="E12233">
        <v>0.1</v>
      </c>
      <c r="F12233">
        <v>6</v>
      </c>
      <c r="G12233" s="1">
        <v>44930</v>
      </c>
      <c r="H12233" s="1">
        <v>44936</v>
      </c>
      <c r="I12233" t="s">
        <v>15</v>
      </c>
      <c r="J12233" t="s">
        <v>16</v>
      </c>
      <c r="K12233" s="2">
        <v>246.15</v>
      </c>
      <c r="L12233" t="s">
        <v>34</v>
      </c>
      <c r="M12233">
        <f>YEAR(Table1[[#This Row],[order_date]])</f>
        <v>2023</v>
      </c>
      <c r="N12233">
        <f>MONTH(Table1[[#This Row],[order_date]])</f>
        <v>1</v>
      </c>
      <c r="O12233" s="3">
        <f>Table1[[#This Row],[sales]]-Table1[[#This Row],[profit]]</f>
        <v>946.84</v>
      </c>
      <c r="P12233" s="3">
        <f>Table1[[#This Row],[sales]]*Table1[[#This Row],[quantity]]</f>
        <v>7157.9400000000005</v>
      </c>
      <c r="Q12233" s="9">
        <f>Table1[[#This Row],[delivery_date]]-Table1[[#This Row],[order_date]]</f>
        <v>6</v>
      </c>
    </row>
    <row r="12234" spans="1:17" x14ac:dyDescent="0.35">
      <c r="A12234" t="s">
        <v>12265</v>
      </c>
      <c r="B12234" t="s">
        <v>19</v>
      </c>
      <c r="C12234" t="s">
        <v>14</v>
      </c>
      <c r="D12234" s="2">
        <v>3531.91</v>
      </c>
      <c r="E12234">
        <v>0.24</v>
      </c>
      <c r="F12234">
        <v>9</v>
      </c>
      <c r="G12234" s="1">
        <v>45153</v>
      </c>
      <c r="H12234" s="1">
        <v>45160</v>
      </c>
      <c r="I12234" t="s">
        <v>31</v>
      </c>
      <c r="J12234" t="s">
        <v>16</v>
      </c>
      <c r="K12234" s="2">
        <v>954.89</v>
      </c>
      <c r="L12234" t="s">
        <v>48</v>
      </c>
      <c r="M12234">
        <f>YEAR(Table1[[#This Row],[order_date]])</f>
        <v>2023</v>
      </c>
      <c r="N12234">
        <f>MONTH(Table1[[#This Row],[order_date]])</f>
        <v>8</v>
      </c>
      <c r="O12234" s="3">
        <f>Table1[[#This Row],[sales]]-Table1[[#This Row],[profit]]</f>
        <v>2577.02</v>
      </c>
      <c r="P12234" s="3">
        <f>Table1[[#This Row],[sales]]*Table1[[#This Row],[quantity]]</f>
        <v>31787.19</v>
      </c>
      <c r="Q12234" s="9">
        <f>Table1[[#This Row],[delivery_date]]-Table1[[#This Row],[order_date]]</f>
        <v>7</v>
      </c>
    </row>
    <row r="12235" spans="1:17" x14ac:dyDescent="0.35">
      <c r="A12235" t="s">
        <v>12266</v>
      </c>
      <c r="B12235" t="s">
        <v>13</v>
      </c>
      <c r="C12235" t="s">
        <v>20</v>
      </c>
      <c r="D12235" s="2">
        <v>237.41</v>
      </c>
      <c r="E12235">
        <v>0.14000000000000001</v>
      </c>
      <c r="F12235">
        <v>3</v>
      </c>
      <c r="G12235" s="1">
        <v>45050</v>
      </c>
      <c r="H12235" s="1">
        <v>45051</v>
      </c>
      <c r="I12235" t="s">
        <v>21</v>
      </c>
      <c r="J12235" t="s">
        <v>16</v>
      </c>
      <c r="K12235" s="2">
        <v>30.75</v>
      </c>
      <c r="L12235" t="s">
        <v>17</v>
      </c>
      <c r="M12235">
        <f>YEAR(Table1[[#This Row],[order_date]])</f>
        <v>2023</v>
      </c>
      <c r="N12235">
        <f>MONTH(Table1[[#This Row],[order_date]])</f>
        <v>5</v>
      </c>
      <c r="O12235" s="3">
        <f>Table1[[#This Row],[sales]]-Table1[[#This Row],[profit]]</f>
        <v>206.66</v>
      </c>
      <c r="P12235" s="3">
        <f>Table1[[#This Row],[sales]]*Table1[[#This Row],[quantity]]</f>
        <v>712.23</v>
      </c>
      <c r="Q12235" s="9">
        <f>Table1[[#This Row],[delivery_date]]-Table1[[#This Row],[order_date]]</f>
        <v>1</v>
      </c>
    </row>
    <row r="12236" spans="1:17" x14ac:dyDescent="0.35">
      <c r="A12236" t="s">
        <v>12267</v>
      </c>
      <c r="B12236" t="s">
        <v>19</v>
      </c>
      <c r="C12236" t="s">
        <v>36</v>
      </c>
      <c r="D12236" s="2">
        <v>4852.1400000000003</v>
      </c>
      <c r="E12236">
        <v>0.36</v>
      </c>
      <c r="F12236">
        <v>4</v>
      </c>
      <c r="G12236" s="1">
        <v>45146</v>
      </c>
      <c r="H12236" s="1">
        <v>45149</v>
      </c>
      <c r="I12236" t="s">
        <v>31</v>
      </c>
      <c r="J12236" t="s">
        <v>22</v>
      </c>
      <c r="K12236" s="2">
        <v>543.08000000000004</v>
      </c>
      <c r="L12236" t="s">
        <v>23</v>
      </c>
      <c r="M12236">
        <f>YEAR(Table1[[#This Row],[order_date]])</f>
        <v>2023</v>
      </c>
      <c r="N12236">
        <f>MONTH(Table1[[#This Row],[order_date]])</f>
        <v>8</v>
      </c>
      <c r="O12236" s="3">
        <f>Table1[[#This Row],[sales]]-Table1[[#This Row],[profit]]</f>
        <v>4309.0600000000004</v>
      </c>
      <c r="P12236" s="3">
        <f>Table1[[#This Row],[sales]]*Table1[[#This Row],[quantity]]</f>
        <v>19408.560000000001</v>
      </c>
      <c r="Q12236" s="9">
        <f>Table1[[#This Row],[delivery_date]]-Table1[[#This Row],[order_date]]</f>
        <v>3</v>
      </c>
    </row>
    <row r="12237" spans="1:17" x14ac:dyDescent="0.35">
      <c r="A12237" t="s">
        <v>12268</v>
      </c>
      <c r="B12237" t="s">
        <v>19</v>
      </c>
      <c r="C12237" t="s">
        <v>20</v>
      </c>
      <c r="D12237" s="2">
        <v>161.57</v>
      </c>
      <c r="E12237">
        <v>0.34</v>
      </c>
      <c r="F12237">
        <v>9</v>
      </c>
      <c r="G12237" s="1">
        <v>45629</v>
      </c>
      <c r="H12237" s="1">
        <v>45633</v>
      </c>
      <c r="I12237" t="s">
        <v>21</v>
      </c>
      <c r="J12237" t="s">
        <v>22</v>
      </c>
      <c r="K12237" s="2">
        <v>25.22</v>
      </c>
      <c r="L12237" t="s">
        <v>48</v>
      </c>
      <c r="M12237">
        <f>YEAR(Table1[[#This Row],[order_date]])</f>
        <v>2024</v>
      </c>
      <c r="N12237">
        <f>MONTH(Table1[[#This Row],[order_date]])</f>
        <v>12</v>
      </c>
      <c r="O12237" s="3">
        <f>Table1[[#This Row],[sales]]-Table1[[#This Row],[profit]]</f>
        <v>136.35</v>
      </c>
      <c r="P12237" s="3">
        <f>Table1[[#This Row],[sales]]*Table1[[#This Row],[quantity]]</f>
        <v>1454.1299999999999</v>
      </c>
      <c r="Q12237" s="9">
        <f>Table1[[#This Row],[delivery_date]]-Table1[[#This Row],[order_date]]</f>
        <v>4</v>
      </c>
    </row>
    <row r="12238" spans="1:17" x14ac:dyDescent="0.35">
      <c r="A12238" t="s">
        <v>12269</v>
      </c>
      <c r="B12238" t="s">
        <v>19</v>
      </c>
      <c r="C12238" t="s">
        <v>14</v>
      </c>
      <c r="D12238" s="2">
        <v>1858.1</v>
      </c>
      <c r="E12238">
        <v>0.42</v>
      </c>
      <c r="F12238">
        <v>9</v>
      </c>
      <c r="G12238" s="1">
        <v>45161</v>
      </c>
      <c r="H12238" s="1">
        <v>45166</v>
      </c>
      <c r="I12238" t="s">
        <v>31</v>
      </c>
      <c r="J12238" t="s">
        <v>16</v>
      </c>
      <c r="K12238" s="2">
        <v>502.71</v>
      </c>
      <c r="L12238" t="s">
        <v>28</v>
      </c>
      <c r="M12238">
        <f>YEAR(Table1[[#This Row],[order_date]])</f>
        <v>2023</v>
      </c>
      <c r="N12238">
        <f>MONTH(Table1[[#This Row],[order_date]])</f>
        <v>8</v>
      </c>
      <c r="O12238" s="3">
        <f>Table1[[#This Row],[sales]]-Table1[[#This Row],[profit]]</f>
        <v>1355.3899999999999</v>
      </c>
      <c r="P12238" s="3">
        <f>Table1[[#This Row],[sales]]*Table1[[#This Row],[quantity]]</f>
        <v>16722.899999999998</v>
      </c>
      <c r="Q12238" s="9">
        <f>Table1[[#This Row],[delivery_date]]-Table1[[#This Row],[order_date]]</f>
        <v>5</v>
      </c>
    </row>
    <row r="12239" spans="1:17" x14ac:dyDescent="0.35">
      <c r="A12239" t="s">
        <v>12270</v>
      </c>
      <c r="B12239" t="s">
        <v>41</v>
      </c>
      <c r="C12239" t="s">
        <v>26</v>
      </c>
      <c r="D12239" s="2">
        <v>474.37</v>
      </c>
      <c r="E12239">
        <v>0.1</v>
      </c>
      <c r="F12239">
        <v>5</v>
      </c>
      <c r="G12239" s="1">
        <v>45416</v>
      </c>
      <c r="H12239" s="1">
        <v>45420</v>
      </c>
      <c r="I12239" t="s">
        <v>21</v>
      </c>
      <c r="J12239" t="s">
        <v>16</v>
      </c>
      <c r="K12239" s="2">
        <v>39.86</v>
      </c>
      <c r="L12239" t="s">
        <v>23</v>
      </c>
      <c r="M12239">
        <f>YEAR(Table1[[#This Row],[order_date]])</f>
        <v>2024</v>
      </c>
      <c r="N12239">
        <f>MONTH(Table1[[#This Row],[order_date]])</f>
        <v>5</v>
      </c>
      <c r="O12239" s="3">
        <f>Table1[[#This Row],[sales]]-Table1[[#This Row],[profit]]</f>
        <v>434.51</v>
      </c>
      <c r="P12239" s="3">
        <f>Table1[[#This Row],[sales]]*Table1[[#This Row],[quantity]]</f>
        <v>2371.85</v>
      </c>
      <c r="Q12239" s="9">
        <f>Table1[[#This Row],[delivery_date]]-Table1[[#This Row],[order_date]]</f>
        <v>4</v>
      </c>
    </row>
    <row r="12240" spans="1:17" x14ac:dyDescent="0.35">
      <c r="A12240" t="s">
        <v>12271</v>
      </c>
      <c r="B12240" t="s">
        <v>41</v>
      </c>
      <c r="C12240" t="s">
        <v>33</v>
      </c>
      <c r="D12240" s="2">
        <v>3142.74</v>
      </c>
      <c r="E12240">
        <v>0.32</v>
      </c>
      <c r="F12240">
        <v>9</v>
      </c>
      <c r="G12240" s="1">
        <v>45120</v>
      </c>
      <c r="H12240" s="1">
        <v>45125</v>
      </c>
      <c r="I12240" t="s">
        <v>15</v>
      </c>
      <c r="J12240" t="s">
        <v>16</v>
      </c>
      <c r="K12240" s="2">
        <v>901.4</v>
      </c>
      <c r="L12240" t="s">
        <v>48</v>
      </c>
      <c r="M12240">
        <f>YEAR(Table1[[#This Row],[order_date]])</f>
        <v>2023</v>
      </c>
      <c r="N12240">
        <f>MONTH(Table1[[#This Row],[order_date]])</f>
        <v>7</v>
      </c>
      <c r="O12240" s="3">
        <f>Table1[[#This Row],[sales]]-Table1[[#This Row],[profit]]</f>
        <v>2241.3399999999997</v>
      </c>
      <c r="P12240" s="3">
        <f>Table1[[#This Row],[sales]]*Table1[[#This Row],[quantity]]</f>
        <v>28284.659999999996</v>
      </c>
      <c r="Q12240" s="9">
        <f>Table1[[#This Row],[delivery_date]]-Table1[[#This Row],[order_date]]</f>
        <v>5</v>
      </c>
    </row>
    <row r="12241" spans="1:17" x14ac:dyDescent="0.35">
      <c r="A12241" t="s">
        <v>12272</v>
      </c>
      <c r="B12241" t="s">
        <v>41</v>
      </c>
      <c r="C12241" t="s">
        <v>33</v>
      </c>
      <c r="D12241" s="2">
        <v>1763.55</v>
      </c>
      <c r="E12241">
        <v>0.39</v>
      </c>
      <c r="F12241">
        <v>5</v>
      </c>
      <c r="G12241" s="1">
        <v>45483</v>
      </c>
      <c r="H12241" s="1">
        <v>45489</v>
      </c>
      <c r="I12241" t="s">
        <v>21</v>
      </c>
      <c r="J12241" t="s">
        <v>22</v>
      </c>
      <c r="K12241" s="2">
        <v>379.83</v>
      </c>
      <c r="L12241" t="s">
        <v>48</v>
      </c>
      <c r="M12241">
        <f>YEAR(Table1[[#This Row],[order_date]])</f>
        <v>2024</v>
      </c>
      <c r="N12241">
        <f>MONTH(Table1[[#This Row],[order_date]])</f>
        <v>7</v>
      </c>
      <c r="O12241" s="3">
        <f>Table1[[#This Row],[sales]]-Table1[[#This Row],[profit]]</f>
        <v>1383.72</v>
      </c>
      <c r="P12241" s="3">
        <f>Table1[[#This Row],[sales]]*Table1[[#This Row],[quantity]]</f>
        <v>8817.75</v>
      </c>
      <c r="Q12241" s="9">
        <f>Table1[[#This Row],[delivery_date]]-Table1[[#This Row],[order_date]]</f>
        <v>6</v>
      </c>
    </row>
    <row r="12242" spans="1:17" x14ac:dyDescent="0.35">
      <c r="A12242" t="s">
        <v>12273</v>
      </c>
      <c r="B12242" t="s">
        <v>13</v>
      </c>
      <c r="C12242" t="s">
        <v>20</v>
      </c>
      <c r="D12242" s="2">
        <v>3691.43</v>
      </c>
      <c r="E12242">
        <v>0.03</v>
      </c>
      <c r="F12242">
        <v>5</v>
      </c>
      <c r="G12242" s="1">
        <v>45232</v>
      </c>
      <c r="H12242" s="1">
        <v>45239</v>
      </c>
      <c r="I12242" t="s">
        <v>15</v>
      </c>
      <c r="J12242" t="s">
        <v>16</v>
      </c>
      <c r="K12242" s="2">
        <v>253.75</v>
      </c>
      <c r="L12242" t="s">
        <v>17</v>
      </c>
      <c r="M12242">
        <f>YEAR(Table1[[#This Row],[order_date]])</f>
        <v>2023</v>
      </c>
      <c r="N12242">
        <f>MONTH(Table1[[#This Row],[order_date]])</f>
        <v>11</v>
      </c>
      <c r="O12242" s="3">
        <f>Table1[[#This Row],[sales]]-Table1[[#This Row],[profit]]</f>
        <v>3437.68</v>
      </c>
      <c r="P12242" s="3">
        <f>Table1[[#This Row],[sales]]*Table1[[#This Row],[quantity]]</f>
        <v>18457.149999999998</v>
      </c>
      <c r="Q12242" s="9">
        <f>Table1[[#This Row],[delivery_date]]-Table1[[#This Row],[order_date]]</f>
        <v>7</v>
      </c>
    </row>
    <row r="12243" spans="1:17" x14ac:dyDescent="0.35">
      <c r="A12243" t="s">
        <v>12274</v>
      </c>
      <c r="B12243" t="s">
        <v>41</v>
      </c>
      <c r="C12243" t="s">
        <v>36</v>
      </c>
      <c r="D12243" s="2">
        <v>2483.25</v>
      </c>
      <c r="E12243">
        <v>0.02</v>
      </c>
      <c r="F12243">
        <v>7</v>
      </c>
      <c r="G12243" s="1">
        <v>45014</v>
      </c>
      <c r="H12243" s="1">
        <v>45016</v>
      </c>
      <c r="I12243" t="s">
        <v>15</v>
      </c>
      <c r="J12243" t="s">
        <v>27</v>
      </c>
      <c r="K12243" s="2">
        <v>499.65</v>
      </c>
      <c r="L12243" t="s">
        <v>28</v>
      </c>
      <c r="M12243">
        <f>YEAR(Table1[[#This Row],[order_date]])</f>
        <v>2023</v>
      </c>
      <c r="N12243">
        <f>MONTH(Table1[[#This Row],[order_date]])</f>
        <v>3</v>
      </c>
      <c r="O12243" s="3">
        <f>Table1[[#This Row],[sales]]-Table1[[#This Row],[profit]]</f>
        <v>1983.6</v>
      </c>
      <c r="P12243" s="3">
        <f>Table1[[#This Row],[sales]]*Table1[[#This Row],[quantity]]</f>
        <v>17382.75</v>
      </c>
      <c r="Q12243" s="9">
        <f>Table1[[#This Row],[delivery_date]]-Table1[[#This Row],[order_date]]</f>
        <v>2</v>
      </c>
    </row>
    <row r="12244" spans="1:17" x14ac:dyDescent="0.35">
      <c r="A12244" t="s">
        <v>12275</v>
      </c>
      <c r="B12244" t="s">
        <v>25</v>
      </c>
      <c r="C12244" t="s">
        <v>14</v>
      </c>
      <c r="D12244" s="2">
        <v>2155.08</v>
      </c>
      <c r="E12244">
        <v>0.28000000000000003</v>
      </c>
      <c r="F12244">
        <v>6</v>
      </c>
      <c r="G12244" s="1">
        <v>45057</v>
      </c>
      <c r="H12244" s="1">
        <v>45062</v>
      </c>
      <c r="I12244" t="s">
        <v>31</v>
      </c>
      <c r="J12244" t="s">
        <v>16</v>
      </c>
      <c r="K12244" s="2">
        <v>393.5</v>
      </c>
      <c r="L12244" t="s">
        <v>39</v>
      </c>
      <c r="M12244">
        <f>YEAR(Table1[[#This Row],[order_date]])</f>
        <v>2023</v>
      </c>
      <c r="N12244">
        <f>MONTH(Table1[[#This Row],[order_date]])</f>
        <v>5</v>
      </c>
      <c r="O12244" s="3">
        <f>Table1[[#This Row],[sales]]-Table1[[#This Row],[profit]]</f>
        <v>1761.58</v>
      </c>
      <c r="P12244" s="3">
        <f>Table1[[#This Row],[sales]]*Table1[[#This Row],[quantity]]</f>
        <v>12930.48</v>
      </c>
      <c r="Q12244" s="9">
        <f>Table1[[#This Row],[delivery_date]]-Table1[[#This Row],[order_date]]</f>
        <v>5</v>
      </c>
    </row>
    <row r="12245" spans="1:17" x14ac:dyDescent="0.35">
      <c r="A12245" t="s">
        <v>12276</v>
      </c>
      <c r="B12245" t="s">
        <v>19</v>
      </c>
      <c r="C12245" t="s">
        <v>26</v>
      </c>
      <c r="D12245" s="2">
        <v>1807.73</v>
      </c>
      <c r="E12245">
        <v>0.28999999999999998</v>
      </c>
      <c r="F12245">
        <v>7</v>
      </c>
      <c r="G12245" s="1">
        <v>44949</v>
      </c>
      <c r="H12245" s="1">
        <v>44953</v>
      </c>
      <c r="I12245" t="s">
        <v>21</v>
      </c>
      <c r="J12245" t="s">
        <v>22</v>
      </c>
      <c r="K12245" s="2">
        <v>374.8</v>
      </c>
      <c r="L12245" t="s">
        <v>39</v>
      </c>
      <c r="M12245">
        <f>YEAR(Table1[[#This Row],[order_date]])</f>
        <v>2023</v>
      </c>
      <c r="N12245">
        <f>MONTH(Table1[[#This Row],[order_date]])</f>
        <v>1</v>
      </c>
      <c r="O12245" s="3">
        <f>Table1[[#This Row],[sales]]-Table1[[#This Row],[profit]]</f>
        <v>1432.93</v>
      </c>
      <c r="P12245" s="3">
        <f>Table1[[#This Row],[sales]]*Table1[[#This Row],[quantity]]</f>
        <v>12654.11</v>
      </c>
      <c r="Q12245" s="9">
        <f>Table1[[#This Row],[delivery_date]]-Table1[[#This Row],[order_date]]</f>
        <v>4</v>
      </c>
    </row>
    <row r="12246" spans="1:17" x14ac:dyDescent="0.35">
      <c r="A12246" t="s">
        <v>12277</v>
      </c>
      <c r="B12246" t="s">
        <v>13</v>
      </c>
      <c r="C12246" t="s">
        <v>26</v>
      </c>
      <c r="D12246" s="2">
        <v>522.03</v>
      </c>
      <c r="E12246">
        <v>0.2</v>
      </c>
      <c r="F12246">
        <v>2</v>
      </c>
      <c r="G12246" s="1">
        <v>45321</v>
      </c>
      <c r="H12246" s="1">
        <v>45326</v>
      </c>
      <c r="I12246" t="s">
        <v>31</v>
      </c>
      <c r="J12246" t="s">
        <v>22</v>
      </c>
      <c r="K12246" s="2">
        <v>90.64</v>
      </c>
      <c r="L12246" t="s">
        <v>48</v>
      </c>
      <c r="M12246">
        <f>YEAR(Table1[[#This Row],[order_date]])</f>
        <v>2024</v>
      </c>
      <c r="N12246">
        <f>MONTH(Table1[[#This Row],[order_date]])</f>
        <v>1</v>
      </c>
      <c r="O12246" s="3">
        <f>Table1[[#This Row],[sales]]-Table1[[#This Row],[profit]]</f>
        <v>431.39</v>
      </c>
      <c r="P12246" s="3">
        <f>Table1[[#This Row],[sales]]*Table1[[#This Row],[quantity]]</f>
        <v>1044.06</v>
      </c>
      <c r="Q12246" s="9">
        <f>Table1[[#This Row],[delivery_date]]-Table1[[#This Row],[order_date]]</f>
        <v>5</v>
      </c>
    </row>
    <row r="12247" spans="1:17" x14ac:dyDescent="0.35">
      <c r="A12247" t="s">
        <v>12278</v>
      </c>
      <c r="B12247" t="s">
        <v>13</v>
      </c>
      <c r="C12247" t="s">
        <v>26</v>
      </c>
      <c r="D12247" s="2">
        <v>1103.6400000000001</v>
      </c>
      <c r="E12247">
        <v>0.02</v>
      </c>
      <c r="F12247">
        <v>9</v>
      </c>
      <c r="G12247" s="1">
        <v>45366</v>
      </c>
      <c r="H12247" s="1">
        <v>45371</v>
      </c>
      <c r="I12247" t="s">
        <v>21</v>
      </c>
      <c r="J12247" t="s">
        <v>27</v>
      </c>
      <c r="K12247" s="2">
        <v>275.27</v>
      </c>
      <c r="L12247" t="s">
        <v>23</v>
      </c>
      <c r="M12247">
        <f>YEAR(Table1[[#This Row],[order_date]])</f>
        <v>2024</v>
      </c>
      <c r="N12247">
        <f>MONTH(Table1[[#This Row],[order_date]])</f>
        <v>3</v>
      </c>
      <c r="O12247" s="3">
        <f>Table1[[#This Row],[sales]]-Table1[[#This Row],[profit]]</f>
        <v>828.37000000000012</v>
      </c>
      <c r="P12247" s="3">
        <f>Table1[[#This Row],[sales]]*Table1[[#This Row],[quantity]]</f>
        <v>9932.76</v>
      </c>
      <c r="Q12247" s="9">
        <f>Table1[[#This Row],[delivery_date]]-Table1[[#This Row],[order_date]]</f>
        <v>5</v>
      </c>
    </row>
    <row r="12248" spans="1:17" x14ac:dyDescent="0.35">
      <c r="A12248" t="s">
        <v>12279</v>
      </c>
      <c r="B12248" t="s">
        <v>13</v>
      </c>
      <c r="C12248" t="s">
        <v>33</v>
      </c>
      <c r="D12248" s="2">
        <v>3231.6</v>
      </c>
      <c r="E12248">
        <v>0.2</v>
      </c>
      <c r="F12248">
        <v>6</v>
      </c>
      <c r="G12248" s="1">
        <v>45188</v>
      </c>
      <c r="H12248" s="1">
        <v>45190</v>
      </c>
      <c r="I12248" t="s">
        <v>21</v>
      </c>
      <c r="J12248" t="s">
        <v>27</v>
      </c>
      <c r="K12248" s="2">
        <v>838.83</v>
      </c>
      <c r="L12248" t="s">
        <v>23</v>
      </c>
      <c r="M12248">
        <f>YEAR(Table1[[#This Row],[order_date]])</f>
        <v>2023</v>
      </c>
      <c r="N12248">
        <f>MONTH(Table1[[#This Row],[order_date]])</f>
        <v>9</v>
      </c>
      <c r="O12248" s="3">
        <f>Table1[[#This Row],[sales]]-Table1[[#This Row],[profit]]</f>
        <v>2392.77</v>
      </c>
      <c r="P12248" s="3">
        <f>Table1[[#This Row],[sales]]*Table1[[#This Row],[quantity]]</f>
        <v>19389.599999999999</v>
      </c>
      <c r="Q12248" s="9">
        <f>Table1[[#This Row],[delivery_date]]-Table1[[#This Row],[order_date]]</f>
        <v>2</v>
      </c>
    </row>
    <row r="12249" spans="1:17" x14ac:dyDescent="0.35">
      <c r="A12249" t="s">
        <v>12280</v>
      </c>
      <c r="B12249" t="s">
        <v>13</v>
      </c>
      <c r="C12249" t="s">
        <v>14</v>
      </c>
      <c r="D12249" s="2">
        <v>2534.08</v>
      </c>
      <c r="E12249">
        <v>0.32</v>
      </c>
      <c r="F12249">
        <v>9</v>
      </c>
      <c r="G12249" s="1">
        <v>45252</v>
      </c>
      <c r="H12249" s="1">
        <v>45257</v>
      </c>
      <c r="I12249" t="s">
        <v>31</v>
      </c>
      <c r="J12249" t="s">
        <v>27</v>
      </c>
      <c r="K12249" s="2">
        <v>480.48</v>
      </c>
      <c r="L12249" t="s">
        <v>23</v>
      </c>
      <c r="M12249">
        <f>YEAR(Table1[[#This Row],[order_date]])</f>
        <v>2023</v>
      </c>
      <c r="N12249">
        <f>MONTH(Table1[[#This Row],[order_date]])</f>
        <v>11</v>
      </c>
      <c r="O12249" s="3">
        <f>Table1[[#This Row],[sales]]-Table1[[#This Row],[profit]]</f>
        <v>2053.6</v>
      </c>
      <c r="P12249" s="3">
        <f>Table1[[#This Row],[sales]]*Table1[[#This Row],[quantity]]</f>
        <v>22806.720000000001</v>
      </c>
      <c r="Q12249" s="9">
        <f>Table1[[#This Row],[delivery_date]]-Table1[[#This Row],[order_date]]</f>
        <v>5</v>
      </c>
    </row>
    <row r="12250" spans="1:17" x14ac:dyDescent="0.35">
      <c r="A12250" t="s">
        <v>12281</v>
      </c>
      <c r="B12250" t="s">
        <v>13</v>
      </c>
      <c r="C12250" t="s">
        <v>33</v>
      </c>
      <c r="D12250" s="2">
        <v>443.44</v>
      </c>
      <c r="E12250">
        <v>0.35</v>
      </c>
      <c r="F12250">
        <v>1</v>
      </c>
      <c r="G12250" s="1">
        <v>45606</v>
      </c>
      <c r="H12250" s="1">
        <v>45609</v>
      </c>
      <c r="I12250" t="s">
        <v>21</v>
      </c>
      <c r="J12250" t="s">
        <v>22</v>
      </c>
      <c r="K12250" s="2">
        <v>32.520000000000003</v>
      </c>
      <c r="L12250" t="s">
        <v>17</v>
      </c>
      <c r="M12250">
        <f>YEAR(Table1[[#This Row],[order_date]])</f>
        <v>2024</v>
      </c>
      <c r="N12250">
        <f>MONTH(Table1[[#This Row],[order_date]])</f>
        <v>11</v>
      </c>
      <c r="O12250" s="3">
        <f>Table1[[#This Row],[sales]]-Table1[[#This Row],[profit]]</f>
        <v>410.92</v>
      </c>
      <c r="P12250" s="3">
        <f>Table1[[#This Row],[sales]]*Table1[[#This Row],[quantity]]</f>
        <v>443.44</v>
      </c>
      <c r="Q12250" s="9">
        <f>Table1[[#This Row],[delivery_date]]-Table1[[#This Row],[order_date]]</f>
        <v>3</v>
      </c>
    </row>
    <row r="12251" spans="1:17" x14ac:dyDescent="0.35">
      <c r="A12251" t="s">
        <v>12282</v>
      </c>
      <c r="B12251" t="s">
        <v>25</v>
      </c>
      <c r="C12251" t="s">
        <v>20</v>
      </c>
      <c r="D12251" s="2">
        <v>2765.36</v>
      </c>
      <c r="E12251">
        <v>0.25</v>
      </c>
      <c r="F12251">
        <v>2</v>
      </c>
      <c r="G12251" s="1">
        <v>44961</v>
      </c>
      <c r="H12251" s="1">
        <v>44968</v>
      </c>
      <c r="I12251" t="s">
        <v>31</v>
      </c>
      <c r="J12251" t="s">
        <v>16</v>
      </c>
      <c r="K12251" s="2">
        <v>485.07</v>
      </c>
      <c r="L12251" t="s">
        <v>23</v>
      </c>
      <c r="M12251">
        <f>YEAR(Table1[[#This Row],[order_date]])</f>
        <v>2023</v>
      </c>
      <c r="N12251">
        <f>MONTH(Table1[[#This Row],[order_date]])</f>
        <v>2</v>
      </c>
      <c r="O12251" s="3">
        <f>Table1[[#This Row],[sales]]-Table1[[#This Row],[profit]]</f>
        <v>2280.29</v>
      </c>
      <c r="P12251" s="3">
        <f>Table1[[#This Row],[sales]]*Table1[[#This Row],[quantity]]</f>
        <v>5530.72</v>
      </c>
      <c r="Q12251" s="9">
        <f>Table1[[#This Row],[delivery_date]]-Table1[[#This Row],[order_date]]</f>
        <v>7</v>
      </c>
    </row>
    <row r="12252" spans="1:17" x14ac:dyDescent="0.35">
      <c r="A12252" t="s">
        <v>12283</v>
      </c>
      <c r="B12252" t="s">
        <v>19</v>
      </c>
      <c r="C12252" t="s">
        <v>26</v>
      </c>
      <c r="D12252" s="2">
        <v>365.3</v>
      </c>
      <c r="E12252">
        <v>0.26</v>
      </c>
      <c r="F12252">
        <v>7</v>
      </c>
      <c r="G12252" s="1">
        <v>45323</v>
      </c>
      <c r="H12252" s="1">
        <v>45329</v>
      </c>
      <c r="I12252" t="s">
        <v>15</v>
      </c>
      <c r="J12252" t="s">
        <v>16</v>
      </c>
      <c r="K12252" s="2">
        <v>26.94</v>
      </c>
      <c r="L12252" t="s">
        <v>17</v>
      </c>
      <c r="M12252">
        <f>YEAR(Table1[[#This Row],[order_date]])</f>
        <v>2024</v>
      </c>
      <c r="N12252">
        <f>MONTH(Table1[[#This Row],[order_date]])</f>
        <v>2</v>
      </c>
      <c r="O12252" s="3">
        <f>Table1[[#This Row],[sales]]-Table1[[#This Row],[profit]]</f>
        <v>338.36</v>
      </c>
      <c r="P12252" s="3">
        <f>Table1[[#This Row],[sales]]*Table1[[#This Row],[quantity]]</f>
        <v>2557.1</v>
      </c>
      <c r="Q12252" s="9">
        <f>Table1[[#This Row],[delivery_date]]-Table1[[#This Row],[order_date]]</f>
        <v>6</v>
      </c>
    </row>
    <row r="12253" spans="1:17" x14ac:dyDescent="0.35">
      <c r="A12253" t="s">
        <v>12284</v>
      </c>
      <c r="B12253" t="s">
        <v>13</v>
      </c>
      <c r="C12253" t="s">
        <v>14</v>
      </c>
      <c r="D12253" s="2">
        <v>2607.46</v>
      </c>
      <c r="E12253">
        <v>0.34</v>
      </c>
      <c r="F12253">
        <v>2</v>
      </c>
      <c r="G12253" s="1">
        <v>45463</v>
      </c>
      <c r="H12253" s="1">
        <v>45465</v>
      </c>
      <c r="I12253" t="s">
        <v>15</v>
      </c>
      <c r="J12253" t="s">
        <v>27</v>
      </c>
      <c r="K12253" s="2">
        <v>145.08000000000001</v>
      </c>
      <c r="L12253" t="s">
        <v>17</v>
      </c>
      <c r="M12253">
        <f>YEAR(Table1[[#This Row],[order_date]])</f>
        <v>2024</v>
      </c>
      <c r="N12253">
        <f>MONTH(Table1[[#This Row],[order_date]])</f>
        <v>6</v>
      </c>
      <c r="O12253" s="3">
        <f>Table1[[#This Row],[sales]]-Table1[[#This Row],[profit]]</f>
        <v>2462.38</v>
      </c>
      <c r="P12253" s="3">
        <f>Table1[[#This Row],[sales]]*Table1[[#This Row],[quantity]]</f>
        <v>5214.92</v>
      </c>
      <c r="Q12253" s="9">
        <f>Table1[[#This Row],[delivery_date]]-Table1[[#This Row],[order_date]]</f>
        <v>2</v>
      </c>
    </row>
    <row r="12254" spans="1:17" x14ac:dyDescent="0.35">
      <c r="A12254" t="s">
        <v>12285</v>
      </c>
      <c r="B12254" t="s">
        <v>19</v>
      </c>
      <c r="C12254" t="s">
        <v>26</v>
      </c>
      <c r="D12254" s="2">
        <v>4828.3100000000004</v>
      </c>
      <c r="E12254">
        <v>0.22</v>
      </c>
      <c r="F12254">
        <v>6</v>
      </c>
      <c r="G12254" s="1">
        <v>45652</v>
      </c>
      <c r="H12254" s="1">
        <v>45659</v>
      </c>
      <c r="I12254" t="s">
        <v>21</v>
      </c>
      <c r="J12254" t="s">
        <v>27</v>
      </c>
      <c r="K12254" s="2">
        <v>761.38</v>
      </c>
      <c r="L12254" t="s">
        <v>48</v>
      </c>
      <c r="M12254">
        <f>YEAR(Table1[[#This Row],[order_date]])</f>
        <v>2024</v>
      </c>
      <c r="N12254">
        <f>MONTH(Table1[[#This Row],[order_date]])</f>
        <v>12</v>
      </c>
      <c r="O12254" s="3">
        <f>Table1[[#This Row],[sales]]-Table1[[#This Row],[profit]]</f>
        <v>4066.9300000000003</v>
      </c>
      <c r="P12254" s="3">
        <f>Table1[[#This Row],[sales]]*Table1[[#This Row],[quantity]]</f>
        <v>28969.86</v>
      </c>
      <c r="Q12254" s="9">
        <f>Table1[[#This Row],[delivery_date]]-Table1[[#This Row],[order_date]]</f>
        <v>7</v>
      </c>
    </row>
    <row r="12255" spans="1:17" x14ac:dyDescent="0.35">
      <c r="A12255" t="s">
        <v>12286</v>
      </c>
      <c r="B12255" t="s">
        <v>41</v>
      </c>
      <c r="C12255" t="s">
        <v>33</v>
      </c>
      <c r="D12255" s="2">
        <v>1605.99</v>
      </c>
      <c r="E12255">
        <v>0.13</v>
      </c>
      <c r="F12255">
        <v>2</v>
      </c>
      <c r="G12255" s="1">
        <v>45519</v>
      </c>
      <c r="H12255" s="1">
        <v>45521</v>
      </c>
      <c r="I12255" t="s">
        <v>31</v>
      </c>
      <c r="J12255" t="s">
        <v>22</v>
      </c>
      <c r="K12255" s="2">
        <v>469.69</v>
      </c>
      <c r="L12255" t="s">
        <v>28</v>
      </c>
      <c r="M12255">
        <f>YEAR(Table1[[#This Row],[order_date]])</f>
        <v>2024</v>
      </c>
      <c r="N12255">
        <f>MONTH(Table1[[#This Row],[order_date]])</f>
        <v>8</v>
      </c>
      <c r="O12255" s="3">
        <f>Table1[[#This Row],[sales]]-Table1[[#This Row],[profit]]</f>
        <v>1136.3</v>
      </c>
      <c r="P12255" s="3">
        <f>Table1[[#This Row],[sales]]*Table1[[#This Row],[quantity]]</f>
        <v>3211.98</v>
      </c>
      <c r="Q12255" s="9">
        <f>Table1[[#This Row],[delivery_date]]-Table1[[#This Row],[order_date]]</f>
        <v>2</v>
      </c>
    </row>
    <row r="12256" spans="1:17" x14ac:dyDescent="0.35">
      <c r="A12256" t="s">
        <v>12287</v>
      </c>
      <c r="B12256" t="s">
        <v>13</v>
      </c>
      <c r="C12256" t="s">
        <v>33</v>
      </c>
      <c r="D12256" s="2">
        <v>3645.17</v>
      </c>
      <c r="E12256">
        <v>0.11</v>
      </c>
      <c r="F12256">
        <v>5</v>
      </c>
      <c r="G12256" s="1">
        <v>45249</v>
      </c>
      <c r="H12256" s="1">
        <v>45252</v>
      </c>
      <c r="I12256" t="s">
        <v>21</v>
      </c>
      <c r="J12256" t="s">
        <v>27</v>
      </c>
      <c r="K12256" s="2">
        <v>337.68</v>
      </c>
      <c r="L12256" t="s">
        <v>28</v>
      </c>
      <c r="M12256">
        <f>YEAR(Table1[[#This Row],[order_date]])</f>
        <v>2023</v>
      </c>
      <c r="N12256">
        <f>MONTH(Table1[[#This Row],[order_date]])</f>
        <v>11</v>
      </c>
      <c r="O12256" s="3">
        <f>Table1[[#This Row],[sales]]-Table1[[#This Row],[profit]]</f>
        <v>3307.4900000000002</v>
      </c>
      <c r="P12256" s="3">
        <f>Table1[[#This Row],[sales]]*Table1[[#This Row],[quantity]]</f>
        <v>18225.849999999999</v>
      </c>
      <c r="Q12256" s="9">
        <f>Table1[[#This Row],[delivery_date]]-Table1[[#This Row],[order_date]]</f>
        <v>3</v>
      </c>
    </row>
    <row r="12257" spans="1:17" x14ac:dyDescent="0.35">
      <c r="A12257" t="s">
        <v>12288</v>
      </c>
      <c r="B12257" t="s">
        <v>13</v>
      </c>
      <c r="C12257" t="s">
        <v>33</v>
      </c>
      <c r="D12257" s="2">
        <v>3753.2</v>
      </c>
      <c r="E12257">
        <v>0.38</v>
      </c>
      <c r="F12257">
        <v>6</v>
      </c>
      <c r="G12257" s="1">
        <v>45506</v>
      </c>
      <c r="H12257" s="1">
        <v>45513</v>
      </c>
      <c r="I12257" t="s">
        <v>15</v>
      </c>
      <c r="J12257" t="s">
        <v>27</v>
      </c>
      <c r="K12257" s="2">
        <v>941.9</v>
      </c>
      <c r="L12257" t="s">
        <v>23</v>
      </c>
      <c r="M12257">
        <f>YEAR(Table1[[#This Row],[order_date]])</f>
        <v>2024</v>
      </c>
      <c r="N12257">
        <f>MONTH(Table1[[#This Row],[order_date]])</f>
        <v>8</v>
      </c>
      <c r="O12257" s="3">
        <f>Table1[[#This Row],[sales]]-Table1[[#This Row],[profit]]</f>
        <v>2811.2999999999997</v>
      </c>
      <c r="P12257" s="3">
        <f>Table1[[#This Row],[sales]]*Table1[[#This Row],[quantity]]</f>
        <v>22519.199999999997</v>
      </c>
      <c r="Q12257" s="9">
        <f>Table1[[#This Row],[delivery_date]]-Table1[[#This Row],[order_date]]</f>
        <v>7</v>
      </c>
    </row>
    <row r="12258" spans="1:17" x14ac:dyDescent="0.35">
      <c r="A12258" t="s">
        <v>12289</v>
      </c>
      <c r="B12258" t="s">
        <v>19</v>
      </c>
      <c r="C12258" t="s">
        <v>26</v>
      </c>
      <c r="D12258" s="2">
        <v>2083.81</v>
      </c>
      <c r="E12258">
        <v>0.24</v>
      </c>
      <c r="F12258">
        <v>7</v>
      </c>
      <c r="G12258" s="1">
        <v>45609</v>
      </c>
      <c r="H12258" s="1">
        <v>45611</v>
      </c>
      <c r="I12258" t="s">
        <v>21</v>
      </c>
      <c r="J12258" t="s">
        <v>22</v>
      </c>
      <c r="K12258" s="2">
        <v>109.4</v>
      </c>
      <c r="L12258" t="s">
        <v>48</v>
      </c>
      <c r="M12258">
        <f>YEAR(Table1[[#This Row],[order_date]])</f>
        <v>2024</v>
      </c>
      <c r="N12258">
        <f>MONTH(Table1[[#This Row],[order_date]])</f>
        <v>11</v>
      </c>
      <c r="O12258" s="3">
        <f>Table1[[#This Row],[sales]]-Table1[[#This Row],[profit]]</f>
        <v>1974.4099999999999</v>
      </c>
      <c r="P12258" s="3">
        <f>Table1[[#This Row],[sales]]*Table1[[#This Row],[quantity]]</f>
        <v>14586.67</v>
      </c>
      <c r="Q12258" s="9">
        <f>Table1[[#This Row],[delivery_date]]-Table1[[#This Row],[order_date]]</f>
        <v>2</v>
      </c>
    </row>
    <row r="12259" spans="1:17" x14ac:dyDescent="0.35">
      <c r="A12259" t="s">
        <v>12290</v>
      </c>
      <c r="B12259" t="s">
        <v>13</v>
      </c>
      <c r="C12259" t="s">
        <v>14</v>
      </c>
      <c r="D12259" s="2">
        <v>3007.13</v>
      </c>
      <c r="E12259">
        <v>0.31</v>
      </c>
      <c r="F12259">
        <v>1</v>
      </c>
      <c r="G12259" s="1">
        <v>45440</v>
      </c>
      <c r="H12259" s="1">
        <v>45442</v>
      </c>
      <c r="I12259" t="s">
        <v>15</v>
      </c>
      <c r="J12259" t="s">
        <v>16</v>
      </c>
      <c r="K12259" s="2">
        <v>219.42</v>
      </c>
      <c r="L12259" t="s">
        <v>17</v>
      </c>
      <c r="M12259">
        <f>YEAR(Table1[[#This Row],[order_date]])</f>
        <v>2024</v>
      </c>
      <c r="N12259">
        <f>MONTH(Table1[[#This Row],[order_date]])</f>
        <v>5</v>
      </c>
      <c r="O12259" s="3">
        <f>Table1[[#This Row],[sales]]-Table1[[#This Row],[profit]]</f>
        <v>2787.71</v>
      </c>
      <c r="P12259" s="3">
        <f>Table1[[#This Row],[sales]]*Table1[[#This Row],[quantity]]</f>
        <v>3007.13</v>
      </c>
      <c r="Q12259" s="9">
        <f>Table1[[#This Row],[delivery_date]]-Table1[[#This Row],[order_date]]</f>
        <v>2</v>
      </c>
    </row>
    <row r="12260" spans="1:17" x14ac:dyDescent="0.35">
      <c r="A12260" t="s">
        <v>12291</v>
      </c>
      <c r="B12260" t="s">
        <v>13</v>
      </c>
      <c r="C12260" t="s">
        <v>14</v>
      </c>
      <c r="D12260" s="2">
        <v>2413.0300000000002</v>
      </c>
      <c r="E12260">
        <v>0.24</v>
      </c>
      <c r="F12260">
        <v>2</v>
      </c>
      <c r="G12260" s="1">
        <v>44971</v>
      </c>
      <c r="H12260" s="1">
        <v>44975</v>
      </c>
      <c r="I12260" t="s">
        <v>15</v>
      </c>
      <c r="J12260" t="s">
        <v>16</v>
      </c>
      <c r="K12260" s="2">
        <v>626.38</v>
      </c>
      <c r="L12260" t="s">
        <v>39</v>
      </c>
      <c r="M12260">
        <f>YEAR(Table1[[#This Row],[order_date]])</f>
        <v>2023</v>
      </c>
      <c r="N12260">
        <f>MONTH(Table1[[#This Row],[order_date]])</f>
        <v>2</v>
      </c>
      <c r="O12260" s="3">
        <f>Table1[[#This Row],[sales]]-Table1[[#This Row],[profit]]</f>
        <v>1786.65</v>
      </c>
      <c r="P12260" s="3">
        <f>Table1[[#This Row],[sales]]*Table1[[#This Row],[quantity]]</f>
        <v>4826.0600000000004</v>
      </c>
      <c r="Q12260" s="9">
        <f>Table1[[#This Row],[delivery_date]]-Table1[[#This Row],[order_date]]</f>
        <v>4</v>
      </c>
    </row>
    <row r="12261" spans="1:17" x14ac:dyDescent="0.35">
      <c r="A12261" t="s">
        <v>12292</v>
      </c>
      <c r="B12261" t="s">
        <v>13</v>
      </c>
      <c r="C12261" t="s">
        <v>20</v>
      </c>
      <c r="D12261" s="2">
        <v>1488.48</v>
      </c>
      <c r="E12261">
        <v>0.41</v>
      </c>
      <c r="F12261">
        <v>2</v>
      </c>
      <c r="G12261" s="1">
        <v>45614</v>
      </c>
      <c r="H12261" s="1">
        <v>45620</v>
      </c>
      <c r="I12261" t="s">
        <v>15</v>
      </c>
      <c r="J12261" t="s">
        <v>16</v>
      </c>
      <c r="K12261" s="2">
        <v>216.06</v>
      </c>
      <c r="L12261" t="s">
        <v>28</v>
      </c>
      <c r="M12261">
        <f>YEAR(Table1[[#This Row],[order_date]])</f>
        <v>2024</v>
      </c>
      <c r="N12261">
        <f>MONTH(Table1[[#This Row],[order_date]])</f>
        <v>11</v>
      </c>
      <c r="O12261" s="3">
        <f>Table1[[#This Row],[sales]]-Table1[[#This Row],[profit]]</f>
        <v>1272.42</v>
      </c>
      <c r="P12261" s="3">
        <f>Table1[[#This Row],[sales]]*Table1[[#This Row],[quantity]]</f>
        <v>2976.96</v>
      </c>
      <c r="Q12261" s="9">
        <f>Table1[[#This Row],[delivery_date]]-Table1[[#This Row],[order_date]]</f>
        <v>6</v>
      </c>
    </row>
    <row r="12262" spans="1:17" x14ac:dyDescent="0.35">
      <c r="A12262" t="s">
        <v>12293</v>
      </c>
      <c r="B12262" t="s">
        <v>25</v>
      </c>
      <c r="C12262" t="s">
        <v>26</v>
      </c>
      <c r="D12262" s="2">
        <v>3798.24</v>
      </c>
      <c r="E12262">
        <v>0.25</v>
      </c>
      <c r="F12262">
        <v>1</v>
      </c>
      <c r="G12262" s="1">
        <v>44988</v>
      </c>
      <c r="H12262" s="1">
        <v>44995</v>
      </c>
      <c r="I12262" t="s">
        <v>31</v>
      </c>
      <c r="J12262" t="s">
        <v>27</v>
      </c>
      <c r="K12262" s="2">
        <v>1109.5999999999999</v>
      </c>
      <c r="L12262" t="s">
        <v>23</v>
      </c>
      <c r="M12262">
        <f>YEAR(Table1[[#This Row],[order_date]])</f>
        <v>2023</v>
      </c>
      <c r="N12262">
        <f>MONTH(Table1[[#This Row],[order_date]])</f>
        <v>3</v>
      </c>
      <c r="O12262" s="3">
        <f>Table1[[#This Row],[sales]]-Table1[[#This Row],[profit]]</f>
        <v>2688.64</v>
      </c>
      <c r="P12262" s="3">
        <f>Table1[[#This Row],[sales]]*Table1[[#This Row],[quantity]]</f>
        <v>3798.24</v>
      </c>
      <c r="Q12262" s="9">
        <f>Table1[[#This Row],[delivery_date]]-Table1[[#This Row],[order_date]]</f>
        <v>7</v>
      </c>
    </row>
    <row r="12263" spans="1:17" x14ac:dyDescent="0.35">
      <c r="A12263" t="s">
        <v>12294</v>
      </c>
      <c r="B12263" t="s">
        <v>25</v>
      </c>
      <c r="C12263" t="s">
        <v>20</v>
      </c>
      <c r="D12263" s="2">
        <v>3543.85</v>
      </c>
      <c r="E12263">
        <v>0.49</v>
      </c>
      <c r="F12263">
        <v>3</v>
      </c>
      <c r="G12263" s="1">
        <v>45485</v>
      </c>
      <c r="H12263" s="1">
        <v>45489</v>
      </c>
      <c r="I12263" t="s">
        <v>31</v>
      </c>
      <c r="J12263" t="s">
        <v>22</v>
      </c>
      <c r="K12263" s="2">
        <v>231.93</v>
      </c>
      <c r="L12263" t="s">
        <v>48</v>
      </c>
      <c r="M12263">
        <f>YEAR(Table1[[#This Row],[order_date]])</f>
        <v>2024</v>
      </c>
      <c r="N12263">
        <f>MONTH(Table1[[#This Row],[order_date]])</f>
        <v>7</v>
      </c>
      <c r="O12263" s="3">
        <f>Table1[[#This Row],[sales]]-Table1[[#This Row],[profit]]</f>
        <v>3311.92</v>
      </c>
      <c r="P12263" s="3">
        <f>Table1[[#This Row],[sales]]*Table1[[#This Row],[quantity]]</f>
        <v>10631.55</v>
      </c>
      <c r="Q12263" s="9">
        <f>Table1[[#This Row],[delivery_date]]-Table1[[#This Row],[order_date]]</f>
        <v>4</v>
      </c>
    </row>
    <row r="12264" spans="1:17" x14ac:dyDescent="0.35">
      <c r="A12264" t="s">
        <v>12295</v>
      </c>
      <c r="B12264" t="s">
        <v>13</v>
      </c>
      <c r="C12264" t="s">
        <v>20</v>
      </c>
      <c r="D12264" s="2">
        <v>4512.6899999999996</v>
      </c>
      <c r="E12264">
        <v>0.12</v>
      </c>
      <c r="F12264">
        <v>6</v>
      </c>
      <c r="G12264" s="1">
        <v>45442</v>
      </c>
      <c r="H12264" s="1">
        <v>45448</v>
      </c>
      <c r="I12264" t="s">
        <v>15</v>
      </c>
      <c r="J12264" t="s">
        <v>27</v>
      </c>
      <c r="K12264" s="2">
        <v>603.54</v>
      </c>
      <c r="L12264" t="s">
        <v>28</v>
      </c>
      <c r="M12264">
        <f>YEAR(Table1[[#This Row],[order_date]])</f>
        <v>2024</v>
      </c>
      <c r="N12264">
        <f>MONTH(Table1[[#This Row],[order_date]])</f>
        <v>5</v>
      </c>
      <c r="O12264" s="3">
        <f>Table1[[#This Row],[sales]]-Table1[[#This Row],[profit]]</f>
        <v>3909.1499999999996</v>
      </c>
      <c r="P12264" s="3">
        <f>Table1[[#This Row],[sales]]*Table1[[#This Row],[quantity]]</f>
        <v>27076.14</v>
      </c>
      <c r="Q12264" s="9">
        <f>Table1[[#This Row],[delivery_date]]-Table1[[#This Row],[order_date]]</f>
        <v>6</v>
      </c>
    </row>
    <row r="12265" spans="1:17" x14ac:dyDescent="0.35">
      <c r="A12265" t="s">
        <v>12296</v>
      </c>
      <c r="B12265" t="s">
        <v>25</v>
      </c>
      <c r="C12265" t="s">
        <v>20</v>
      </c>
      <c r="D12265" s="2">
        <v>3128.82</v>
      </c>
      <c r="E12265">
        <v>7.0000000000000007E-2</v>
      </c>
      <c r="F12265">
        <v>9</v>
      </c>
      <c r="G12265" s="1">
        <v>45626</v>
      </c>
      <c r="H12265" s="1">
        <v>45632</v>
      </c>
      <c r="I12265" t="s">
        <v>15</v>
      </c>
      <c r="J12265" t="s">
        <v>22</v>
      </c>
      <c r="K12265" s="2">
        <v>612.46</v>
      </c>
      <c r="L12265" t="s">
        <v>17</v>
      </c>
      <c r="M12265">
        <f>YEAR(Table1[[#This Row],[order_date]])</f>
        <v>2024</v>
      </c>
      <c r="N12265">
        <f>MONTH(Table1[[#This Row],[order_date]])</f>
        <v>11</v>
      </c>
      <c r="O12265" s="3">
        <f>Table1[[#This Row],[sales]]-Table1[[#This Row],[profit]]</f>
        <v>2516.36</v>
      </c>
      <c r="P12265" s="3">
        <f>Table1[[#This Row],[sales]]*Table1[[#This Row],[quantity]]</f>
        <v>28159.38</v>
      </c>
      <c r="Q12265" s="9">
        <f>Table1[[#This Row],[delivery_date]]-Table1[[#This Row],[order_date]]</f>
        <v>6</v>
      </c>
    </row>
    <row r="12266" spans="1:17" x14ac:dyDescent="0.35">
      <c r="A12266" t="s">
        <v>12297</v>
      </c>
      <c r="B12266" t="s">
        <v>41</v>
      </c>
      <c r="C12266" t="s">
        <v>20</v>
      </c>
      <c r="D12266" s="2">
        <v>2004.73</v>
      </c>
      <c r="E12266">
        <v>0.19</v>
      </c>
      <c r="F12266">
        <v>3</v>
      </c>
      <c r="G12266" s="1">
        <v>44975</v>
      </c>
      <c r="H12266" s="1">
        <v>44982</v>
      </c>
      <c r="I12266" t="s">
        <v>15</v>
      </c>
      <c r="J12266" t="s">
        <v>22</v>
      </c>
      <c r="K12266" s="2">
        <v>444.03</v>
      </c>
      <c r="L12266" t="s">
        <v>48</v>
      </c>
      <c r="M12266">
        <f>YEAR(Table1[[#This Row],[order_date]])</f>
        <v>2023</v>
      </c>
      <c r="N12266">
        <f>MONTH(Table1[[#This Row],[order_date]])</f>
        <v>2</v>
      </c>
      <c r="O12266" s="3">
        <f>Table1[[#This Row],[sales]]-Table1[[#This Row],[profit]]</f>
        <v>1560.7</v>
      </c>
      <c r="P12266" s="3">
        <f>Table1[[#This Row],[sales]]*Table1[[#This Row],[quantity]]</f>
        <v>6014.1900000000005</v>
      </c>
      <c r="Q12266" s="9">
        <f>Table1[[#This Row],[delivery_date]]-Table1[[#This Row],[order_date]]</f>
        <v>7</v>
      </c>
    </row>
    <row r="12267" spans="1:17" x14ac:dyDescent="0.35">
      <c r="A12267" t="s">
        <v>12298</v>
      </c>
      <c r="B12267" t="s">
        <v>13</v>
      </c>
      <c r="C12267" t="s">
        <v>33</v>
      </c>
      <c r="D12267" s="2">
        <v>3598.64</v>
      </c>
      <c r="E12267">
        <v>0.46</v>
      </c>
      <c r="F12267">
        <v>3</v>
      </c>
      <c r="G12267" s="1">
        <v>45002</v>
      </c>
      <c r="H12267" s="1">
        <v>45008</v>
      </c>
      <c r="I12267" t="s">
        <v>15</v>
      </c>
      <c r="J12267" t="s">
        <v>16</v>
      </c>
      <c r="K12267" s="2">
        <v>635.5</v>
      </c>
      <c r="L12267" t="s">
        <v>34</v>
      </c>
      <c r="M12267">
        <f>YEAR(Table1[[#This Row],[order_date]])</f>
        <v>2023</v>
      </c>
      <c r="N12267">
        <f>MONTH(Table1[[#This Row],[order_date]])</f>
        <v>3</v>
      </c>
      <c r="O12267" s="3">
        <f>Table1[[#This Row],[sales]]-Table1[[#This Row],[profit]]</f>
        <v>2963.14</v>
      </c>
      <c r="P12267" s="3">
        <f>Table1[[#This Row],[sales]]*Table1[[#This Row],[quantity]]</f>
        <v>10795.92</v>
      </c>
      <c r="Q12267" s="9">
        <f>Table1[[#This Row],[delivery_date]]-Table1[[#This Row],[order_date]]</f>
        <v>6</v>
      </c>
    </row>
    <row r="12268" spans="1:17" x14ac:dyDescent="0.35">
      <c r="A12268" t="s">
        <v>12299</v>
      </c>
      <c r="B12268" t="s">
        <v>41</v>
      </c>
      <c r="C12268" t="s">
        <v>20</v>
      </c>
      <c r="D12268" s="2">
        <v>3133.28</v>
      </c>
      <c r="E12268">
        <v>0.43</v>
      </c>
      <c r="F12268">
        <v>2</v>
      </c>
      <c r="G12268" s="1">
        <v>45472</v>
      </c>
      <c r="H12268" s="1">
        <v>45473</v>
      </c>
      <c r="I12268" t="s">
        <v>31</v>
      </c>
      <c r="J12268" t="s">
        <v>16</v>
      </c>
      <c r="K12268" s="2">
        <v>816.98</v>
      </c>
      <c r="L12268" t="s">
        <v>39</v>
      </c>
      <c r="M12268">
        <f>YEAR(Table1[[#This Row],[order_date]])</f>
        <v>2024</v>
      </c>
      <c r="N12268">
        <f>MONTH(Table1[[#This Row],[order_date]])</f>
        <v>6</v>
      </c>
      <c r="O12268" s="3">
        <f>Table1[[#This Row],[sales]]-Table1[[#This Row],[profit]]</f>
        <v>2316.3000000000002</v>
      </c>
      <c r="P12268" s="3">
        <f>Table1[[#This Row],[sales]]*Table1[[#This Row],[quantity]]</f>
        <v>6266.56</v>
      </c>
      <c r="Q12268" s="9">
        <f>Table1[[#This Row],[delivery_date]]-Table1[[#This Row],[order_date]]</f>
        <v>1</v>
      </c>
    </row>
    <row r="12269" spans="1:17" x14ac:dyDescent="0.35">
      <c r="A12269" t="s">
        <v>12300</v>
      </c>
      <c r="B12269" t="s">
        <v>19</v>
      </c>
      <c r="C12269" t="s">
        <v>14</v>
      </c>
      <c r="D12269" s="2">
        <v>3121.41</v>
      </c>
      <c r="E12269">
        <v>0.12</v>
      </c>
      <c r="F12269">
        <v>2</v>
      </c>
      <c r="G12269" s="1">
        <v>44982</v>
      </c>
      <c r="H12269" s="1">
        <v>44983</v>
      </c>
      <c r="I12269" t="s">
        <v>31</v>
      </c>
      <c r="J12269" t="s">
        <v>22</v>
      </c>
      <c r="K12269" s="2">
        <v>673.39</v>
      </c>
      <c r="L12269" t="s">
        <v>39</v>
      </c>
      <c r="M12269">
        <f>YEAR(Table1[[#This Row],[order_date]])</f>
        <v>2023</v>
      </c>
      <c r="N12269">
        <f>MONTH(Table1[[#This Row],[order_date]])</f>
        <v>2</v>
      </c>
      <c r="O12269" s="3">
        <f>Table1[[#This Row],[sales]]-Table1[[#This Row],[profit]]</f>
        <v>2448.02</v>
      </c>
      <c r="P12269" s="3">
        <f>Table1[[#This Row],[sales]]*Table1[[#This Row],[quantity]]</f>
        <v>6242.82</v>
      </c>
      <c r="Q12269" s="9">
        <f>Table1[[#This Row],[delivery_date]]-Table1[[#This Row],[order_date]]</f>
        <v>1</v>
      </c>
    </row>
    <row r="12270" spans="1:17" x14ac:dyDescent="0.35">
      <c r="A12270" t="s">
        <v>12301</v>
      </c>
      <c r="B12270" t="s">
        <v>41</v>
      </c>
      <c r="C12270" t="s">
        <v>20</v>
      </c>
      <c r="D12270" s="2">
        <v>4264.21</v>
      </c>
      <c r="E12270">
        <v>0.3</v>
      </c>
      <c r="F12270">
        <v>7</v>
      </c>
      <c r="G12270" s="1">
        <v>45224</v>
      </c>
      <c r="H12270" s="1">
        <v>45226</v>
      </c>
      <c r="I12270" t="s">
        <v>31</v>
      </c>
      <c r="J12270" t="s">
        <v>27</v>
      </c>
      <c r="K12270" s="2">
        <v>1212.52</v>
      </c>
      <c r="L12270" t="s">
        <v>39</v>
      </c>
      <c r="M12270">
        <f>YEAR(Table1[[#This Row],[order_date]])</f>
        <v>2023</v>
      </c>
      <c r="N12270">
        <f>MONTH(Table1[[#This Row],[order_date]])</f>
        <v>10</v>
      </c>
      <c r="O12270" s="3">
        <f>Table1[[#This Row],[sales]]-Table1[[#This Row],[profit]]</f>
        <v>3051.69</v>
      </c>
      <c r="P12270" s="3">
        <f>Table1[[#This Row],[sales]]*Table1[[#This Row],[quantity]]</f>
        <v>29849.47</v>
      </c>
      <c r="Q12270" s="9">
        <f>Table1[[#This Row],[delivery_date]]-Table1[[#This Row],[order_date]]</f>
        <v>2</v>
      </c>
    </row>
    <row r="12271" spans="1:17" x14ac:dyDescent="0.35">
      <c r="A12271" t="s">
        <v>12302</v>
      </c>
      <c r="B12271" t="s">
        <v>19</v>
      </c>
      <c r="C12271" t="s">
        <v>33</v>
      </c>
      <c r="D12271" s="2">
        <v>4561.3</v>
      </c>
      <c r="E12271">
        <v>0.28999999999999998</v>
      </c>
      <c r="F12271">
        <v>4</v>
      </c>
      <c r="G12271" s="1">
        <v>45123</v>
      </c>
      <c r="H12271" s="1">
        <v>45130</v>
      </c>
      <c r="I12271" t="s">
        <v>31</v>
      </c>
      <c r="J12271" t="s">
        <v>22</v>
      </c>
      <c r="K12271" s="2">
        <v>1118.7</v>
      </c>
      <c r="L12271" t="s">
        <v>48</v>
      </c>
      <c r="M12271">
        <f>YEAR(Table1[[#This Row],[order_date]])</f>
        <v>2023</v>
      </c>
      <c r="N12271">
        <f>MONTH(Table1[[#This Row],[order_date]])</f>
        <v>7</v>
      </c>
      <c r="O12271" s="3">
        <f>Table1[[#This Row],[sales]]-Table1[[#This Row],[profit]]</f>
        <v>3442.6000000000004</v>
      </c>
      <c r="P12271" s="3">
        <f>Table1[[#This Row],[sales]]*Table1[[#This Row],[quantity]]</f>
        <v>18245.2</v>
      </c>
      <c r="Q12271" s="9">
        <f>Table1[[#This Row],[delivery_date]]-Table1[[#This Row],[order_date]]</f>
        <v>7</v>
      </c>
    </row>
    <row r="12272" spans="1:17" x14ac:dyDescent="0.35">
      <c r="A12272" t="s">
        <v>12303</v>
      </c>
      <c r="B12272" t="s">
        <v>13</v>
      </c>
      <c r="C12272" t="s">
        <v>36</v>
      </c>
      <c r="D12272" s="2">
        <v>983.18</v>
      </c>
      <c r="E12272">
        <v>0.15</v>
      </c>
      <c r="F12272">
        <v>6</v>
      </c>
      <c r="G12272" s="1">
        <v>45215</v>
      </c>
      <c r="H12272" s="1">
        <v>45222</v>
      </c>
      <c r="I12272" t="s">
        <v>21</v>
      </c>
      <c r="J12272" t="s">
        <v>22</v>
      </c>
      <c r="K12272" s="2">
        <v>286.56</v>
      </c>
      <c r="L12272" t="s">
        <v>34</v>
      </c>
      <c r="M12272">
        <f>YEAR(Table1[[#This Row],[order_date]])</f>
        <v>2023</v>
      </c>
      <c r="N12272">
        <f>MONTH(Table1[[#This Row],[order_date]])</f>
        <v>10</v>
      </c>
      <c r="O12272" s="3">
        <f>Table1[[#This Row],[sales]]-Table1[[#This Row],[profit]]</f>
        <v>696.61999999999989</v>
      </c>
      <c r="P12272" s="3">
        <f>Table1[[#This Row],[sales]]*Table1[[#This Row],[quantity]]</f>
        <v>5899.08</v>
      </c>
      <c r="Q12272" s="9">
        <f>Table1[[#This Row],[delivery_date]]-Table1[[#This Row],[order_date]]</f>
        <v>7</v>
      </c>
    </row>
    <row r="12273" spans="1:17" x14ac:dyDescent="0.35">
      <c r="A12273" t="s">
        <v>12304</v>
      </c>
      <c r="B12273" t="s">
        <v>19</v>
      </c>
      <c r="C12273" t="s">
        <v>36</v>
      </c>
      <c r="D12273" s="2">
        <v>1638.85</v>
      </c>
      <c r="E12273">
        <v>0.12</v>
      </c>
      <c r="F12273">
        <v>8</v>
      </c>
      <c r="G12273" s="1">
        <v>45152</v>
      </c>
      <c r="H12273" s="1">
        <v>45154</v>
      </c>
      <c r="I12273" t="s">
        <v>21</v>
      </c>
      <c r="J12273" t="s">
        <v>16</v>
      </c>
      <c r="K12273" s="2">
        <v>383.89</v>
      </c>
      <c r="L12273" t="s">
        <v>34</v>
      </c>
      <c r="M12273">
        <f>YEAR(Table1[[#This Row],[order_date]])</f>
        <v>2023</v>
      </c>
      <c r="N12273">
        <f>MONTH(Table1[[#This Row],[order_date]])</f>
        <v>8</v>
      </c>
      <c r="O12273" s="3">
        <f>Table1[[#This Row],[sales]]-Table1[[#This Row],[profit]]</f>
        <v>1254.96</v>
      </c>
      <c r="P12273" s="3">
        <f>Table1[[#This Row],[sales]]*Table1[[#This Row],[quantity]]</f>
        <v>13110.8</v>
      </c>
      <c r="Q12273" s="9">
        <f>Table1[[#This Row],[delivery_date]]-Table1[[#This Row],[order_date]]</f>
        <v>2</v>
      </c>
    </row>
    <row r="12274" spans="1:17" x14ac:dyDescent="0.35">
      <c r="A12274" t="s">
        <v>12305</v>
      </c>
      <c r="B12274" t="s">
        <v>19</v>
      </c>
      <c r="C12274" t="s">
        <v>36</v>
      </c>
      <c r="D12274" s="2">
        <v>3286.5</v>
      </c>
      <c r="E12274">
        <v>0.2</v>
      </c>
      <c r="F12274">
        <v>5</v>
      </c>
      <c r="G12274" s="1">
        <v>45150</v>
      </c>
      <c r="H12274" s="1">
        <v>45156</v>
      </c>
      <c r="I12274" t="s">
        <v>31</v>
      </c>
      <c r="J12274" t="s">
        <v>16</v>
      </c>
      <c r="K12274" s="2">
        <v>361.16</v>
      </c>
      <c r="L12274" t="s">
        <v>17</v>
      </c>
      <c r="M12274">
        <f>YEAR(Table1[[#This Row],[order_date]])</f>
        <v>2023</v>
      </c>
      <c r="N12274">
        <f>MONTH(Table1[[#This Row],[order_date]])</f>
        <v>8</v>
      </c>
      <c r="O12274" s="3">
        <f>Table1[[#This Row],[sales]]-Table1[[#This Row],[profit]]</f>
        <v>2925.34</v>
      </c>
      <c r="P12274" s="3">
        <f>Table1[[#This Row],[sales]]*Table1[[#This Row],[quantity]]</f>
        <v>16432.5</v>
      </c>
      <c r="Q12274" s="9">
        <f>Table1[[#This Row],[delivery_date]]-Table1[[#This Row],[order_date]]</f>
        <v>6</v>
      </c>
    </row>
    <row r="12275" spans="1:17" x14ac:dyDescent="0.35">
      <c r="A12275" t="s">
        <v>12306</v>
      </c>
      <c r="B12275" t="s">
        <v>41</v>
      </c>
      <c r="C12275" t="s">
        <v>26</v>
      </c>
      <c r="D12275" s="2">
        <v>2830.38</v>
      </c>
      <c r="E12275">
        <v>0.39</v>
      </c>
      <c r="F12275">
        <v>3</v>
      </c>
      <c r="G12275" s="1">
        <v>45505</v>
      </c>
      <c r="H12275" s="1">
        <v>45512</v>
      </c>
      <c r="I12275" t="s">
        <v>21</v>
      </c>
      <c r="J12275" t="s">
        <v>27</v>
      </c>
      <c r="K12275" s="2">
        <v>508.34</v>
      </c>
      <c r="L12275" t="s">
        <v>34</v>
      </c>
      <c r="M12275">
        <f>YEAR(Table1[[#This Row],[order_date]])</f>
        <v>2024</v>
      </c>
      <c r="N12275">
        <f>MONTH(Table1[[#This Row],[order_date]])</f>
        <v>8</v>
      </c>
      <c r="O12275" s="3">
        <f>Table1[[#This Row],[sales]]-Table1[[#This Row],[profit]]</f>
        <v>2322.04</v>
      </c>
      <c r="P12275" s="3">
        <f>Table1[[#This Row],[sales]]*Table1[[#This Row],[quantity]]</f>
        <v>8491.14</v>
      </c>
      <c r="Q12275" s="9">
        <f>Table1[[#This Row],[delivery_date]]-Table1[[#This Row],[order_date]]</f>
        <v>7</v>
      </c>
    </row>
    <row r="12276" spans="1:17" x14ac:dyDescent="0.35">
      <c r="A12276" t="s">
        <v>12307</v>
      </c>
      <c r="B12276" t="s">
        <v>41</v>
      </c>
      <c r="C12276" t="s">
        <v>14</v>
      </c>
      <c r="D12276" s="2">
        <v>3296.4</v>
      </c>
      <c r="E12276">
        <v>0.1</v>
      </c>
      <c r="F12276">
        <v>2</v>
      </c>
      <c r="G12276" s="1">
        <v>45286</v>
      </c>
      <c r="H12276" s="1">
        <v>45289</v>
      </c>
      <c r="I12276" t="s">
        <v>15</v>
      </c>
      <c r="J12276" t="s">
        <v>16</v>
      </c>
      <c r="K12276" s="2">
        <v>450.73</v>
      </c>
      <c r="L12276" t="s">
        <v>34</v>
      </c>
      <c r="M12276">
        <f>YEAR(Table1[[#This Row],[order_date]])</f>
        <v>2023</v>
      </c>
      <c r="N12276">
        <f>MONTH(Table1[[#This Row],[order_date]])</f>
        <v>12</v>
      </c>
      <c r="O12276" s="3">
        <f>Table1[[#This Row],[sales]]-Table1[[#This Row],[profit]]</f>
        <v>2845.67</v>
      </c>
      <c r="P12276" s="3">
        <f>Table1[[#This Row],[sales]]*Table1[[#This Row],[quantity]]</f>
        <v>6592.8</v>
      </c>
      <c r="Q12276" s="9">
        <f>Table1[[#This Row],[delivery_date]]-Table1[[#This Row],[order_date]]</f>
        <v>3</v>
      </c>
    </row>
    <row r="12277" spans="1:17" x14ac:dyDescent="0.35">
      <c r="A12277" t="s">
        <v>12308</v>
      </c>
      <c r="B12277" t="s">
        <v>41</v>
      </c>
      <c r="C12277" t="s">
        <v>33</v>
      </c>
      <c r="D12277" s="2">
        <v>2221.77</v>
      </c>
      <c r="E12277">
        <v>0.22</v>
      </c>
      <c r="F12277">
        <v>6</v>
      </c>
      <c r="G12277" s="1">
        <v>45480</v>
      </c>
      <c r="H12277" s="1">
        <v>45487</v>
      </c>
      <c r="I12277" t="s">
        <v>21</v>
      </c>
      <c r="J12277" t="s">
        <v>22</v>
      </c>
      <c r="K12277" s="2">
        <v>368.86</v>
      </c>
      <c r="L12277" t="s">
        <v>34</v>
      </c>
      <c r="M12277">
        <f>YEAR(Table1[[#This Row],[order_date]])</f>
        <v>2024</v>
      </c>
      <c r="N12277">
        <f>MONTH(Table1[[#This Row],[order_date]])</f>
        <v>7</v>
      </c>
      <c r="O12277" s="3">
        <f>Table1[[#This Row],[sales]]-Table1[[#This Row],[profit]]</f>
        <v>1852.9099999999999</v>
      </c>
      <c r="P12277" s="3">
        <f>Table1[[#This Row],[sales]]*Table1[[#This Row],[quantity]]</f>
        <v>13330.619999999999</v>
      </c>
      <c r="Q12277" s="9">
        <f>Table1[[#This Row],[delivery_date]]-Table1[[#This Row],[order_date]]</f>
        <v>7</v>
      </c>
    </row>
    <row r="12278" spans="1:17" x14ac:dyDescent="0.35">
      <c r="A12278" t="s">
        <v>12309</v>
      </c>
      <c r="B12278" t="s">
        <v>13</v>
      </c>
      <c r="C12278" t="s">
        <v>36</v>
      </c>
      <c r="D12278" s="2">
        <v>2120.9499999999998</v>
      </c>
      <c r="E12278">
        <v>0.24</v>
      </c>
      <c r="F12278">
        <v>8</v>
      </c>
      <c r="G12278" s="1">
        <v>44970</v>
      </c>
      <c r="H12278" s="1">
        <v>44976</v>
      </c>
      <c r="I12278" t="s">
        <v>31</v>
      </c>
      <c r="J12278" t="s">
        <v>27</v>
      </c>
      <c r="K12278" s="2">
        <v>363.58</v>
      </c>
      <c r="L12278" t="s">
        <v>17</v>
      </c>
      <c r="M12278">
        <f>YEAR(Table1[[#This Row],[order_date]])</f>
        <v>2023</v>
      </c>
      <c r="N12278">
        <f>MONTH(Table1[[#This Row],[order_date]])</f>
        <v>2</v>
      </c>
      <c r="O12278" s="3">
        <f>Table1[[#This Row],[sales]]-Table1[[#This Row],[profit]]</f>
        <v>1757.37</v>
      </c>
      <c r="P12278" s="3">
        <f>Table1[[#This Row],[sales]]*Table1[[#This Row],[quantity]]</f>
        <v>16967.599999999999</v>
      </c>
      <c r="Q12278" s="9">
        <f>Table1[[#This Row],[delivery_date]]-Table1[[#This Row],[order_date]]</f>
        <v>6</v>
      </c>
    </row>
    <row r="12279" spans="1:17" x14ac:dyDescent="0.35">
      <c r="A12279" t="s">
        <v>12310</v>
      </c>
      <c r="B12279" t="s">
        <v>13</v>
      </c>
      <c r="C12279" t="s">
        <v>33</v>
      </c>
      <c r="D12279" s="2">
        <v>676.5</v>
      </c>
      <c r="E12279">
        <v>0.47</v>
      </c>
      <c r="F12279">
        <v>4</v>
      </c>
      <c r="G12279" s="1">
        <v>45538</v>
      </c>
      <c r="H12279" s="1">
        <v>45541</v>
      </c>
      <c r="I12279" t="s">
        <v>31</v>
      </c>
      <c r="J12279" t="s">
        <v>27</v>
      </c>
      <c r="K12279" s="2">
        <v>194.66</v>
      </c>
      <c r="L12279" t="s">
        <v>48</v>
      </c>
      <c r="M12279">
        <f>YEAR(Table1[[#This Row],[order_date]])</f>
        <v>2024</v>
      </c>
      <c r="N12279">
        <f>MONTH(Table1[[#This Row],[order_date]])</f>
        <v>9</v>
      </c>
      <c r="O12279" s="3">
        <f>Table1[[#This Row],[sales]]-Table1[[#This Row],[profit]]</f>
        <v>481.84000000000003</v>
      </c>
      <c r="P12279" s="3">
        <f>Table1[[#This Row],[sales]]*Table1[[#This Row],[quantity]]</f>
        <v>2706</v>
      </c>
      <c r="Q12279" s="9">
        <f>Table1[[#This Row],[delivery_date]]-Table1[[#This Row],[order_date]]</f>
        <v>3</v>
      </c>
    </row>
    <row r="12280" spans="1:17" x14ac:dyDescent="0.35">
      <c r="A12280" t="s">
        <v>12311</v>
      </c>
      <c r="B12280" t="s">
        <v>41</v>
      </c>
      <c r="C12280" t="s">
        <v>33</v>
      </c>
      <c r="D12280" s="2">
        <v>3155.88</v>
      </c>
      <c r="E12280">
        <v>0.15</v>
      </c>
      <c r="F12280">
        <v>2</v>
      </c>
      <c r="G12280" s="1">
        <v>45367</v>
      </c>
      <c r="H12280" s="1">
        <v>45369</v>
      </c>
      <c r="I12280" t="s">
        <v>15</v>
      </c>
      <c r="J12280" t="s">
        <v>27</v>
      </c>
      <c r="K12280" s="2">
        <v>742.17</v>
      </c>
      <c r="L12280" t="s">
        <v>23</v>
      </c>
      <c r="M12280">
        <f>YEAR(Table1[[#This Row],[order_date]])</f>
        <v>2024</v>
      </c>
      <c r="N12280">
        <f>MONTH(Table1[[#This Row],[order_date]])</f>
        <v>3</v>
      </c>
      <c r="O12280" s="3">
        <f>Table1[[#This Row],[sales]]-Table1[[#This Row],[profit]]</f>
        <v>2413.71</v>
      </c>
      <c r="P12280" s="3">
        <f>Table1[[#This Row],[sales]]*Table1[[#This Row],[quantity]]</f>
        <v>6311.76</v>
      </c>
      <c r="Q12280" s="9">
        <f>Table1[[#This Row],[delivery_date]]-Table1[[#This Row],[order_date]]</f>
        <v>2</v>
      </c>
    </row>
    <row r="12281" spans="1:17" x14ac:dyDescent="0.35">
      <c r="A12281" t="s">
        <v>12312</v>
      </c>
      <c r="B12281" t="s">
        <v>13</v>
      </c>
      <c r="C12281" t="s">
        <v>26</v>
      </c>
      <c r="D12281" s="2">
        <v>961.35</v>
      </c>
      <c r="E12281">
        <v>0.01</v>
      </c>
      <c r="F12281">
        <v>3</v>
      </c>
      <c r="G12281" s="1">
        <v>44962</v>
      </c>
      <c r="H12281" s="1">
        <v>44967</v>
      </c>
      <c r="I12281" t="s">
        <v>31</v>
      </c>
      <c r="J12281" t="s">
        <v>27</v>
      </c>
      <c r="K12281" s="2">
        <v>231.47</v>
      </c>
      <c r="L12281" t="s">
        <v>48</v>
      </c>
      <c r="M12281">
        <f>YEAR(Table1[[#This Row],[order_date]])</f>
        <v>2023</v>
      </c>
      <c r="N12281">
        <f>MONTH(Table1[[#This Row],[order_date]])</f>
        <v>2</v>
      </c>
      <c r="O12281" s="3">
        <f>Table1[[#This Row],[sales]]-Table1[[#This Row],[profit]]</f>
        <v>729.88</v>
      </c>
      <c r="P12281" s="3">
        <f>Table1[[#This Row],[sales]]*Table1[[#This Row],[quantity]]</f>
        <v>2884.05</v>
      </c>
      <c r="Q12281" s="9">
        <f>Table1[[#This Row],[delivery_date]]-Table1[[#This Row],[order_date]]</f>
        <v>5</v>
      </c>
    </row>
    <row r="12282" spans="1:17" x14ac:dyDescent="0.35">
      <c r="A12282" t="s">
        <v>12313</v>
      </c>
      <c r="B12282" t="s">
        <v>13</v>
      </c>
      <c r="C12282" t="s">
        <v>36</v>
      </c>
      <c r="D12282" s="2">
        <v>3388.01</v>
      </c>
      <c r="E12282">
        <v>0.35</v>
      </c>
      <c r="F12282">
        <v>3</v>
      </c>
      <c r="G12282" s="1">
        <v>45351</v>
      </c>
      <c r="H12282" s="1">
        <v>45355</v>
      </c>
      <c r="I12282" t="s">
        <v>31</v>
      </c>
      <c r="J12282" t="s">
        <v>16</v>
      </c>
      <c r="K12282" s="2">
        <v>934.55</v>
      </c>
      <c r="L12282" t="s">
        <v>48</v>
      </c>
      <c r="M12282">
        <f>YEAR(Table1[[#This Row],[order_date]])</f>
        <v>2024</v>
      </c>
      <c r="N12282">
        <f>MONTH(Table1[[#This Row],[order_date]])</f>
        <v>2</v>
      </c>
      <c r="O12282" s="3">
        <f>Table1[[#This Row],[sales]]-Table1[[#This Row],[profit]]</f>
        <v>2453.46</v>
      </c>
      <c r="P12282" s="3">
        <f>Table1[[#This Row],[sales]]*Table1[[#This Row],[quantity]]</f>
        <v>10164.030000000001</v>
      </c>
      <c r="Q12282" s="9">
        <f>Table1[[#This Row],[delivery_date]]-Table1[[#This Row],[order_date]]</f>
        <v>4</v>
      </c>
    </row>
    <row r="12283" spans="1:17" x14ac:dyDescent="0.35">
      <c r="A12283" t="s">
        <v>12314</v>
      </c>
      <c r="B12283" t="s">
        <v>19</v>
      </c>
      <c r="C12283" t="s">
        <v>20</v>
      </c>
      <c r="D12283" s="2">
        <v>4838.6499999999996</v>
      </c>
      <c r="E12283">
        <v>0.38</v>
      </c>
      <c r="F12283">
        <v>9</v>
      </c>
      <c r="G12283" s="1">
        <v>45561</v>
      </c>
      <c r="H12283" s="1">
        <v>45566</v>
      </c>
      <c r="I12283" t="s">
        <v>31</v>
      </c>
      <c r="J12283" t="s">
        <v>16</v>
      </c>
      <c r="K12283" s="2">
        <v>252.47</v>
      </c>
      <c r="L12283" t="s">
        <v>28</v>
      </c>
      <c r="M12283">
        <f>YEAR(Table1[[#This Row],[order_date]])</f>
        <v>2024</v>
      </c>
      <c r="N12283">
        <f>MONTH(Table1[[#This Row],[order_date]])</f>
        <v>9</v>
      </c>
      <c r="O12283" s="3">
        <f>Table1[[#This Row],[sales]]-Table1[[#This Row],[profit]]</f>
        <v>4586.1799999999994</v>
      </c>
      <c r="P12283" s="3">
        <f>Table1[[#This Row],[sales]]*Table1[[#This Row],[quantity]]</f>
        <v>43547.85</v>
      </c>
      <c r="Q12283" s="9">
        <f>Table1[[#This Row],[delivery_date]]-Table1[[#This Row],[order_date]]</f>
        <v>5</v>
      </c>
    </row>
    <row r="12284" spans="1:17" x14ac:dyDescent="0.35">
      <c r="A12284" t="s">
        <v>12315</v>
      </c>
      <c r="B12284" t="s">
        <v>19</v>
      </c>
      <c r="C12284" t="s">
        <v>33</v>
      </c>
      <c r="D12284" s="2">
        <v>1356.42</v>
      </c>
      <c r="E12284">
        <v>0.35</v>
      </c>
      <c r="F12284">
        <v>4</v>
      </c>
      <c r="G12284" s="1">
        <v>45622</v>
      </c>
      <c r="H12284" s="1">
        <v>45628</v>
      </c>
      <c r="I12284" t="s">
        <v>31</v>
      </c>
      <c r="J12284" t="s">
        <v>27</v>
      </c>
      <c r="K12284" s="2">
        <v>318.52999999999997</v>
      </c>
      <c r="L12284" t="s">
        <v>17</v>
      </c>
      <c r="M12284">
        <f>YEAR(Table1[[#This Row],[order_date]])</f>
        <v>2024</v>
      </c>
      <c r="N12284">
        <f>MONTH(Table1[[#This Row],[order_date]])</f>
        <v>11</v>
      </c>
      <c r="O12284" s="3">
        <f>Table1[[#This Row],[sales]]-Table1[[#This Row],[profit]]</f>
        <v>1037.8900000000001</v>
      </c>
      <c r="P12284" s="3">
        <f>Table1[[#This Row],[sales]]*Table1[[#This Row],[quantity]]</f>
        <v>5425.68</v>
      </c>
      <c r="Q12284" s="9">
        <f>Table1[[#This Row],[delivery_date]]-Table1[[#This Row],[order_date]]</f>
        <v>6</v>
      </c>
    </row>
    <row r="12285" spans="1:17" x14ac:dyDescent="0.35">
      <c r="A12285" t="s">
        <v>12316</v>
      </c>
      <c r="B12285" t="s">
        <v>41</v>
      </c>
      <c r="C12285" t="s">
        <v>36</v>
      </c>
      <c r="D12285" s="2">
        <v>796.55</v>
      </c>
      <c r="E12285">
        <v>0.35</v>
      </c>
      <c r="F12285">
        <v>6</v>
      </c>
      <c r="G12285" s="1">
        <v>45298</v>
      </c>
      <c r="H12285" s="1">
        <v>45304</v>
      </c>
      <c r="I12285" t="s">
        <v>31</v>
      </c>
      <c r="J12285" t="s">
        <v>16</v>
      </c>
      <c r="K12285" s="2">
        <v>188.05</v>
      </c>
      <c r="L12285" t="s">
        <v>48</v>
      </c>
      <c r="M12285">
        <f>YEAR(Table1[[#This Row],[order_date]])</f>
        <v>2024</v>
      </c>
      <c r="N12285">
        <f>MONTH(Table1[[#This Row],[order_date]])</f>
        <v>1</v>
      </c>
      <c r="O12285" s="3">
        <f>Table1[[#This Row],[sales]]-Table1[[#This Row],[profit]]</f>
        <v>608.5</v>
      </c>
      <c r="P12285" s="3">
        <f>Table1[[#This Row],[sales]]*Table1[[#This Row],[quantity]]</f>
        <v>4779.2999999999993</v>
      </c>
      <c r="Q12285" s="9">
        <f>Table1[[#This Row],[delivery_date]]-Table1[[#This Row],[order_date]]</f>
        <v>6</v>
      </c>
    </row>
    <row r="12286" spans="1:17" x14ac:dyDescent="0.35">
      <c r="A12286" t="s">
        <v>12317</v>
      </c>
      <c r="B12286" t="s">
        <v>13</v>
      </c>
      <c r="C12286" t="s">
        <v>33</v>
      </c>
      <c r="D12286" s="2">
        <v>218.46</v>
      </c>
      <c r="E12286">
        <v>0.24</v>
      </c>
      <c r="F12286">
        <v>9</v>
      </c>
      <c r="G12286" s="1">
        <v>45441</v>
      </c>
      <c r="H12286" s="1">
        <v>45445</v>
      </c>
      <c r="I12286" t="s">
        <v>31</v>
      </c>
      <c r="J12286" t="s">
        <v>16</v>
      </c>
      <c r="K12286" s="2">
        <v>37.57</v>
      </c>
      <c r="L12286" t="s">
        <v>23</v>
      </c>
      <c r="M12286">
        <f>YEAR(Table1[[#This Row],[order_date]])</f>
        <v>2024</v>
      </c>
      <c r="N12286">
        <f>MONTH(Table1[[#This Row],[order_date]])</f>
        <v>5</v>
      </c>
      <c r="O12286" s="3">
        <f>Table1[[#This Row],[sales]]-Table1[[#This Row],[profit]]</f>
        <v>180.89000000000001</v>
      </c>
      <c r="P12286" s="3">
        <f>Table1[[#This Row],[sales]]*Table1[[#This Row],[quantity]]</f>
        <v>1966.14</v>
      </c>
      <c r="Q12286" s="9">
        <f>Table1[[#This Row],[delivery_date]]-Table1[[#This Row],[order_date]]</f>
        <v>4</v>
      </c>
    </row>
    <row r="12287" spans="1:17" x14ac:dyDescent="0.35">
      <c r="A12287" t="s">
        <v>12318</v>
      </c>
      <c r="B12287" t="s">
        <v>19</v>
      </c>
      <c r="C12287" t="s">
        <v>26</v>
      </c>
      <c r="D12287" s="2">
        <v>1956.25</v>
      </c>
      <c r="E12287">
        <v>0.01</v>
      </c>
      <c r="F12287">
        <v>8</v>
      </c>
      <c r="G12287" s="1">
        <v>45296</v>
      </c>
      <c r="H12287" s="1">
        <v>45302</v>
      </c>
      <c r="I12287" t="s">
        <v>21</v>
      </c>
      <c r="J12287" t="s">
        <v>16</v>
      </c>
      <c r="K12287" s="2">
        <v>246.36</v>
      </c>
      <c r="L12287" t="s">
        <v>48</v>
      </c>
      <c r="M12287">
        <f>YEAR(Table1[[#This Row],[order_date]])</f>
        <v>2024</v>
      </c>
      <c r="N12287">
        <f>MONTH(Table1[[#This Row],[order_date]])</f>
        <v>1</v>
      </c>
      <c r="O12287" s="3">
        <f>Table1[[#This Row],[sales]]-Table1[[#This Row],[profit]]</f>
        <v>1709.8899999999999</v>
      </c>
      <c r="P12287" s="3">
        <f>Table1[[#This Row],[sales]]*Table1[[#This Row],[quantity]]</f>
        <v>15650</v>
      </c>
      <c r="Q12287" s="9">
        <f>Table1[[#This Row],[delivery_date]]-Table1[[#This Row],[order_date]]</f>
        <v>6</v>
      </c>
    </row>
    <row r="12288" spans="1:17" x14ac:dyDescent="0.35">
      <c r="A12288" t="s">
        <v>12319</v>
      </c>
      <c r="B12288" t="s">
        <v>25</v>
      </c>
      <c r="C12288" t="s">
        <v>26</v>
      </c>
      <c r="D12288" s="2">
        <v>1151.5899999999999</v>
      </c>
      <c r="E12288">
        <v>0.36</v>
      </c>
      <c r="F12288">
        <v>9</v>
      </c>
      <c r="G12288" s="1">
        <v>45494</v>
      </c>
      <c r="H12288" s="1">
        <v>45496</v>
      </c>
      <c r="I12288" t="s">
        <v>31</v>
      </c>
      <c r="J12288" t="s">
        <v>22</v>
      </c>
      <c r="K12288" s="2">
        <v>72.27</v>
      </c>
      <c r="L12288" t="s">
        <v>48</v>
      </c>
      <c r="M12288">
        <f>YEAR(Table1[[#This Row],[order_date]])</f>
        <v>2024</v>
      </c>
      <c r="N12288">
        <f>MONTH(Table1[[#This Row],[order_date]])</f>
        <v>7</v>
      </c>
      <c r="O12288" s="3">
        <f>Table1[[#This Row],[sales]]-Table1[[#This Row],[profit]]</f>
        <v>1079.32</v>
      </c>
      <c r="P12288" s="3">
        <f>Table1[[#This Row],[sales]]*Table1[[#This Row],[quantity]]</f>
        <v>10364.31</v>
      </c>
      <c r="Q12288" s="9">
        <f>Table1[[#This Row],[delivery_date]]-Table1[[#This Row],[order_date]]</f>
        <v>2</v>
      </c>
    </row>
    <row r="12289" spans="1:17" x14ac:dyDescent="0.35">
      <c r="A12289" t="s">
        <v>12320</v>
      </c>
      <c r="B12289" t="s">
        <v>13</v>
      </c>
      <c r="C12289" t="s">
        <v>20</v>
      </c>
      <c r="D12289" s="2">
        <v>2510.11</v>
      </c>
      <c r="E12289">
        <v>0.47</v>
      </c>
      <c r="F12289">
        <v>6</v>
      </c>
      <c r="G12289" s="1">
        <v>45366</v>
      </c>
      <c r="H12289" s="1">
        <v>45373</v>
      </c>
      <c r="I12289" t="s">
        <v>15</v>
      </c>
      <c r="J12289" t="s">
        <v>22</v>
      </c>
      <c r="K12289" s="2">
        <v>733.35</v>
      </c>
      <c r="L12289" t="s">
        <v>34</v>
      </c>
      <c r="M12289">
        <f>YEAR(Table1[[#This Row],[order_date]])</f>
        <v>2024</v>
      </c>
      <c r="N12289">
        <f>MONTH(Table1[[#This Row],[order_date]])</f>
        <v>3</v>
      </c>
      <c r="O12289" s="3">
        <f>Table1[[#This Row],[sales]]-Table1[[#This Row],[profit]]</f>
        <v>1776.7600000000002</v>
      </c>
      <c r="P12289" s="3">
        <f>Table1[[#This Row],[sales]]*Table1[[#This Row],[quantity]]</f>
        <v>15060.66</v>
      </c>
      <c r="Q12289" s="9">
        <f>Table1[[#This Row],[delivery_date]]-Table1[[#This Row],[order_date]]</f>
        <v>7</v>
      </c>
    </row>
    <row r="12290" spans="1:17" x14ac:dyDescent="0.35">
      <c r="A12290" t="s">
        <v>12321</v>
      </c>
      <c r="B12290" t="s">
        <v>25</v>
      </c>
      <c r="C12290" t="s">
        <v>26</v>
      </c>
      <c r="D12290" s="2">
        <v>2669.1</v>
      </c>
      <c r="E12290">
        <v>0.08</v>
      </c>
      <c r="F12290">
        <v>2</v>
      </c>
      <c r="G12290" s="1">
        <v>45606</v>
      </c>
      <c r="H12290" s="1">
        <v>45610</v>
      </c>
      <c r="I12290" t="s">
        <v>21</v>
      </c>
      <c r="J12290" t="s">
        <v>27</v>
      </c>
      <c r="K12290" s="2">
        <v>462.37</v>
      </c>
      <c r="L12290" t="s">
        <v>39</v>
      </c>
      <c r="M12290">
        <f>YEAR(Table1[[#This Row],[order_date]])</f>
        <v>2024</v>
      </c>
      <c r="N12290">
        <f>MONTH(Table1[[#This Row],[order_date]])</f>
        <v>11</v>
      </c>
      <c r="O12290" s="3">
        <f>Table1[[#This Row],[sales]]-Table1[[#This Row],[profit]]</f>
        <v>2206.73</v>
      </c>
      <c r="P12290" s="3">
        <f>Table1[[#This Row],[sales]]*Table1[[#This Row],[quantity]]</f>
        <v>5338.2</v>
      </c>
      <c r="Q12290" s="9">
        <f>Table1[[#This Row],[delivery_date]]-Table1[[#This Row],[order_date]]</f>
        <v>4</v>
      </c>
    </row>
    <row r="12291" spans="1:17" x14ac:dyDescent="0.35">
      <c r="A12291" t="s">
        <v>12322</v>
      </c>
      <c r="B12291" t="s">
        <v>41</v>
      </c>
      <c r="C12291" t="s">
        <v>36</v>
      </c>
      <c r="D12291" s="2">
        <v>1811.71</v>
      </c>
      <c r="E12291">
        <v>0.03</v>
      </c>
      <c r="F12291">
        <v>5</v>
      </c>
      <c r="G12291" s="1">
        <v>45221</v>
      </c>
      <c r="H12291" s="1">
        <v>45222</v>
      </c>
      <c r="I12291" t="s">
        <v>31</v>
      </c>
      <c r="J12291" t="s">
        <v>16</v>
      </c>
      <c r="K12291" s="2">
        <v>143.52000000000001</v>
      </c>
      <c r="L12291" t="s">
        <v>39</v>
      </c>
      <c r="M12291">
        <f>YEAR(Table1[[#This Row],[order_date]])</f>
        <v>2023</v>
      </c>
      <c r="N12291">
        <f>MONTH(Table1[[#This Row],[order_date]])</f>
        <v>10</v>
      </c>
      <c r="O12291" s="3">
        <f>Table1[[#This Row],[sales]]-Table1[[#This Row],[profit]]</f>
        <v>1668.19</v>
      </c>
      <c r="P12291" s="3">
        <f>Table1[[#This Row],[sales]]*Table1[[#This Row],[quantity]]</f>
        <v>9058.5499999999993</v>
      </c>
      <c r="Q12291" s="9">
        <f>Table1[[#This Row],[delivery_date]]-Table1[[#This Row],[order_date]]</f>
        <v>1</v>
      </c>
    </row>
    <row r="12292" spans="1:17" x14ac:dyDescent="0.35">
      <c r="A12292" t="s">
        <v>12323</v>
      </c>
      <c r="B12292" t="s">
        <v>13</v>
      </c>
      <c r="C12292" t="s">
        <v>26</v>
      </c>
      <c r="D12292" s="2">
        <v>3774.54</v>
      </c>
      <c r="E12292">
        <v>0.13</v>
      </c>
      <c r="F12292">
        <v>3</v>
      </c>
      <c r="G12292" s="1">
        <v>45546</v>
      </c>
      <c r="H12292" s="1">
        <v>45552</v>
      </c>
      <c r="I12292" t="s">
        <v>21</v>
      </c>
      <c r="J12292" t="s">
        <v>27</v>
      </c>
      <c r="K12292" s="2">
        <v>819.16</v>
      </c>
      <c r="L12292" t="s">
        <v>39</v>
      </c>
      <c r="M12292">
        <f>YEAR(Table1[[#This Row],[order_date]])</f>
        <v>2024</v>
      </c>
      <c r="N12292">
        <f>MONTH(Table1[[#This Row],[order_date]])</f>
        <v>9</v>
      </c>
      <c r="O12292" s="3">
        <f>Table1[[#This Row],[sales]]-Table1[[#This Row],[profit]]</f>
        <v>2955.38</v>
      </c>
      <c r="P12292" s="3">
        <f>Table1[[#This Row],[sales]]*Table1[[#This Row],[quantity]]</f>
        <v>11323.619999999999</v>
      </c>
      <c r="Q12292" s="9">
        <f>Table1[[#This Row],[delivery_date]]-Table1[[#This Row],[order_date]]</f>
        <v>6</v>
      </c>
    </row>
    <row r="12293" spans="1:17" x14ac:dyDescent="0.35">
      <c r="A12293" t="s">
        <v>12324</v>
      </c>
      <c r="B12293" t="s">
        <v>41</v>
      </c>
      <c r="C12293" t="s">
        <v>20</v>
      </c>
      <c r="D12293" s="2">
        <v>4533.55</v>
      </c>
      <c r="E12293">
        <v>0.42</v>
      </c>
      <c r="F12293">
        <v>3</v>
      </c>
      <c r="G12293" s="1">
        <v>44993</v>
      </c>
      <c r="H12293" s="1">
        <v>44995</v>
      </c>
      <c r="I12293" t="s">
        <v>31</v>
      </c>
      <c r="J12293" t="s">
        <v>27</v>
      </c>
      <c r="K12293" s="2">
        <v>1112.23</v>
      </c>
      <c r="L12293" t="s">
        <v>48</v>
      </c>
      <c r="M12293">
        <f>YEAR(Table1[[#This Row],[order_date]])</f>
        <v>2023</v>
      </c>
      <c r="N12293">
        <f>MONTH(Table1[[#This Row],[order_date]])</f>
        <v>3</v>
      </c>
      <c r="O12293" s="3">
        <f>Table1[[#This Row],[sales]]-Table1[[#This Row],[profit]]</f>
        <v>3421.32</v>
      </c>
      <c r="P12293" s="3">
        <f>Table1[[#This Row],[sales]]*Table1[[#This Row],[quantity]]</f>
        <v>13600.650000000001</v>
      </c>
      <c r="Q12293" s="9">
        <f>Table1[[#This Row],[delivery_date]]-Table1[[#This Row],[order_date]]</f>
        <v>2</v>
      </c>
    </row>
    <row r="12294" spans="1:17" x14ac:dyDescent="0.35">
      <c r="A12294" t="s">
        <v>12325</v>
      </c>
      <c r="B12294" t="s">
        <v>41</v>
      </c>
      <c r="C12294" t="s">
        <v>14</v>
      </c>
      <c r="D12294" s="2">
        <v>1136.46</v>
      </c>
      <c r="E12294">
        <v>0.05</v>
      </c>
      <c r="F12294">
        <v>1</v>
      </c>
      <c r="G12294" s="1">
        <v>45532</v>
      </c>
      <c r="H12294" s="1">
        <v>45534</v>
      </c>
      <c r="I12294" t="s">
        <v>31</v>
      </c>
      <c r="J12294" t="s">
        <v>22</v>
      </c>
      <c r="K12294" s="2">
        <v>318.33</v>
      </c>
      <c r="L12294" t="s">
        <v>34</v>
      </c>
      <c r="M12294">
        <f>YEAR(Table1[[#This Row],[order_date]])</f>
        <v>2024</v>
      </c>
      <c r="N12294">
        <f>MONTH(Table1[[#This Row],[order_date]])</f>
        <v>8</v>
      </c>
      <c r="O12294" s="3">
        <f>Table1[[#This Row],[sales]]-Table1[[#This Row],[profit]]</f>
        <v>818.13000000000011</v>
      </c>
      <c r="P12294" s="3">
        <f>Table1[[#This Row],[sales]]*Table1[[#This Row],[quantity]]</f>
        <v>1136.46</v>
      </c>
      <c r="Q12294" s="9">
        <f>Table1[[#This Row],[delivery_date]]-Table1[[#This Row],[order_date]]</f>
        <v>2</v>
      </c>
    </row>
    <row r="12295" spans="1:17" x14ac:dyDescent="0.35">
      <c r="A12295" t="s">
        <v>12326</v>
      </c>
      <c r="B12295" t="s">
        <v>41</v>
      </c>
      <c r="C12295" t="s">
        <v>33</v>
      </c>
      <c r="D12295" s="2">
        <v>4197.8599999999997</v>
      </c>
      <c r="E12295">
        <v>0.36</v>
      </c>
      <c r="F12295">
        <v>4</v>
      </c>
      <c r="G12295" s="1">
        <v>45247</v>
      </c>
      <c r="H12295" s="1">
        <v>45249</v>
      </c>
      <c r="I12295" t="s">
        <v>21</v>
      </c>
      <c r="J12295" t="s">
        <v>16</v>
      </c>
      <c r="K12295" s="2">
        <v>720.67</v>
      </c>
      <c r="L12295" t="s">
        <v>17</v>
      </c>
      <c r="M12295">
        <f>YEAR(Table1[[#This Row],[order_date]])</f>
        <v>2023</v>
      </c>
      <c r="N12295">
        <f>MONTH(Table1[[#This Row],[order_date]])</f>
        <v>11</v>
      </c>
      <c r="O12295" s="3">
        <f>Table1[[#This Row],[sales]]-Table1[[#This Row],[profit]]</f>
        <v>3477.1899999999996</v>
      </c>
      <c r="P12295" s="3">
        <f>Table1[[#This Row],[sales]]*Table1[[#This Row],[quantity]]</f>
        <v>16791.439999999999</v>
      </c>
      <c r="Q12295" s="9">
        <f>Table1[[#This Row],[delivery_date]]-Table1[[#This Row],[order_date]]</f>
        <v>2</v>
      </c>
    </row>
    <row r="12296" spans="1:17" x14ac:dyDescent="0.35">
      <c r="A12296" t="s">
        <v>12327</v>
      </c>
      <c r="B12296" t="s">
        <v>41</v>
      </c>
      <c r="C12296" t="s">
        <v>33</v>
      </c>
      <c r="D12296" s="2">
        <v>742.82</v>
      </c>
      <c r="E12296">
        <v>0.03</v>
      </c>
      <c r="F12296">
        <v>7</v>
      </c>
      <c r="G12296" s="1">
        <v>45441</v>
      </c>
      <c r="H12296" s="1">
        <v>45447</v>
      </c>
      <c r="I12296" t="s">
        <v>21</v>
      </c>
      <c r="J12296" t="s">
        <v>16</v>
      </c>
      <c r="K12296" s="2">
        <v>187.41</v>
      </c>
      <c r="L12296" t="s">
        <v>17</v>
      </c>
      <c r="M12296">
        <f>YEAR(Table1[[#This Row],[order_date]])</f>
        <v>2024</v>
      </c>
      <c r="N12296">
        <f>MONTH(Table1[[#This Row],[order_date]])</f>
        <v>5</v>
      </c>
      <c r="O12296" s="3">
        <f>Table1[[#This Row],[sales]]-Table1[[#This Row],[profit]]</f>
        <v>555.41000000000008</v>
      </c>
      <c r="P12296" s="3">
        <f>Table1[[#This Row],[sales]]*Table1[[#This Row],[quantity]]</f>
        <v>5199.7400000000007</v>
      </c>
      <c r="Q12296" s="9">
        <f>Table1[[#This Row],[delivery_date]]-Table1[[#This Row],[order_date]]</f>
        <v>6</v>
      </c>
    </row>
    <row r="12297" spans="1:17" x14ac:dyDescent="0.35">
      <c r="A12297" t="s">
        <v>12328</v>
      </c>
      <c r="B12297" t="s">
        <v>41</v>
      </c>
      <c r="C12297" t="s">
        <v>36</v>
      </c>
      <c r="D12297" s="2">
        <v>1220.6400000000001</v>
      </c>
      <c r="E12297">
        <v>0.02</v>
      </c>
      <c r="F12297">
        <v>3</v>
      </c>
      <c r="G12297" s="1">
        <v>45309</v>
      </c>
      <c r="H12297" s="1">
        <v>45312</v>
      </c>
      <c r="I12297" t="s">
        <v>15</v>
      </c>
      <c r="J12297" t="s">
        <v>22</v>
      </c>
      <c r="K12297" s="2">
        <v>322.18</v>
      </c>
      <c r="L12297" t="s">
        <v>39</v>
      </c>
      <c r="M12297">
        <f>YEAR(Table1[[#This Row],[order_date]])</f>
        <v>2024</v>
      </c>
      <c r="N12297">
        <f>MONTH(Table1[[#This Row],[order_date]])</f>
        <v>1</v>
      </c>
      <c r="O12297" s="3">
        <f>Table1[[#This Row],[sales]]-Table1[[#This Row],[profit]]</f>
        <v>898.46</v>
      </c>
      <c r="P12297" s="3">
        <f>Table1[[#This Row],[sales]]*Table1[[#This Row],[quantity]]</f>
        <v>3661.92</v>
      </c>
      <c r="Q12297" s="9">
        <f>Table1[[#This Row],[delivery_date]]-Table1[[#This Row],[order_date]]</f>
        <v>3</v>
      </c>
    </row>
    <row r="12298" spans="1:17" x14ac:dyDescent="0.35">
      <c r="A12298" t="s">
        <v>12329</v>
      </c>
      <c r="B12298" t="s">
        <v>13</v>
      </c>
      <c r="C12298" t="s">
        <v>20</v>
      </c>
      <c r="D12298" s="2">
        <v>2850.94</v>
      </c>
      <c r="E12298">
        <v>0.45</v>
      </c>
      <c r="F12298">
        <v>7</v>
      </c>
      <c r="G12298" s="1">
        <v>45057</v>
      </c>
      <c r="H12298" s="1">
        <v>45063</v>
      </c>
      <c r="I12298" t="s">
        <v>21</v>
      </c>
      <c r="J12298" t="s">
        <v>22</v>
      </c>
      <c r="K12298" s="2">
        <v>294.63</v>
      </c>
      <c r="L12298" t="s">
        <v>48</v>
      </c>
      <c r="M12298">
        <f>YEAR(Table1[[#This Row],[order_date]])</f>
        <v>2023</v>
      </c>
      <c r="N12298">
        <f>MONTH(Table1[[#This Row],[order_date]])</f>
        <v>5</v>
      </c>
      <c r="O12298" s="3">
        <f>Table1[[#This Row],[sales]]-Table1[[#This Row],[profit]]</f>
        <v>2556.31</v>
      </c>
      <c r="P12298" s="3">
        <f>Table1[[#This Row],[sales]]*Table1[[#This Row],[quantity]]</f>
        <v>19956.580000000002</v>
      </c>
      <c r="Q12298" s="9">
        <f>Table1[[#This Row],[delivery_date]]-Table1[[#This Row],[order_date]]</f>
        <v>6</v>
      </c>
    </row>
    <row r="12299" spans="1:17" x14ac:dyDescent="0.35">
      <c r="A12299" t="s">
        <v>12330</v>
      </c>
      <c r="B12299" t="s">
        <v>25</v>
      </c>
      <c r="C12299" t="s">
        <v>20</v>
      </c>
      <c r="D12299" s="2">
        <v>1602.25</v>
      </c>
      <c r="E12299">
        <v>0.39</v>
      </c>
      <c r="F12299">
        <v>6</v>
      </c>
      <c r="G12299" s="1">
        <v>44963</v>
      </c>
      <c r="H12299" s="1">
        <v>44965</v>
      </c>
      <c r="I12299" t="s">
        <v>31</v>
      </c>
      <c r="J12299" t="s">
        <v>27</v>
      </c>
      <c r="K12299" s="2">
        <v>248.33</v>
      </c>
      <c r="L12299" t="s">
        <v>23</v>
      </c>
      <c r="M12299">
        <f>YEAR(Table1[[#This Row],[order_date]])</f>
        <v>2023</v>
      </c>
      <c r="N12299">
        <f>MONTH(Table1[[#This Row],[order_date]])</f>
        <v>2</v>
      </c>
      <c r="O12299" s="3">
        <f>Table1[[#This Row],[sales]]-Table1[[#This Row],[profit]]</f>
        <v>1353.92</v>
      </c>
      <c r="P12299" s="3">
        <f>Table1[[#This Row],[sales]]*Table1[[#This Row],[quantity]]</f>
        <v>9613.5</v>
      </c>
      <c r="Q12299" s="9">
        <f>Table1[[#This Row],[delivery_date]]-Table1[[#This Row],[order_date]]</f>
        <v>2</v>
      </c>
    </row>
    <row r="12300" spans="1:17" x14ac:dyDescent="0.35">
      <c r="A12300" t="s">
        <v>12331</v>
      </c>
      <c r="B12300" t="s">
        <v>13</v>
      </c>
      <c r="C12300" t="s">
        <v>20</v>
      </c>
      <c r="D12300" s="2">
        <v>304.38</v>
      </c>
      <c r="E12300">
        <v>0.3</v>
      </c>
      <c r="F12300">
        <v>1</v>
      </c>
      <c r="G12300" s="1">
        <v>45330</v>
      </c>
      <c r="H12300" s="1">
        <v>45332</v>
      </c>
      <c r="I12300" t="s">
        <v>31</v>
      </c>
      <c r="J12300" t="s">
        <v>16</v>
      </c>
      <c r="K12300" s="2">
        <v>61.18</v>
      </c>
      <c r="L12300" t="s">
        <v>17</v>
      </c>
      <c r="M12300">
        <f>YEAR(Table1[[#This Row],[order_date]])</f>
        <v>2024</v>
      </c>
      <c r="N12300">
        <f>MONTH(Table1[[#This Row],[order_date]])</f>
        <v>2</v>
      </c>
      <c r="O12300" s="3">
        <f>Table1[[#This Row],[sales]]-Table1[[#This Row],[profit]]</f>
        <v>243.2</v>
      </c>
      <c r="P12300" s="3">
        <f>Table1[[#This Row],[sales]]*Table1[[#This Row],[quantity]]</f>
        <v>304.38</v>
      </c>
      <c r="Q12300" s="9">
        <f>Table1[[#This Row],[delivery_date]]-Table1[[#This Row],[order_date]]</f>
        <v>2</v>
      </c>
    </row>
    <row r="12301" spans="1:17" x14ac:dyDescent="0.35">
      <c r="A12301" t="s">
        <v>12332</v>
      </c>
      <c r="B12301" t="s">
        <v>13</v>
      </c>
      <c r="C12301" t="s">
        <v>33</v>
      </c>
      <c r="D12301" s="2">
        <v>1544.87</v>
      </c>
      <c r="E12301">
        <v>0.09</v>
      </c>
      <c r="F12301">
        <v>5</v>
      </c>
      <c r="G12301" s="1">
        <v>45321</v>
      </c>
      <c r="H12301" s="1">
        <v>45327</v>
      </c>
      <c r="I12301" t="s">
        <v>15</v>
      </c>
      <c r="J12301" t="s">
        <v>16</v>
      </c>
      <c r="K12301" s="2">
        <v>285.02999999999997</v>
      </c>
      <c r="L12301" t="s">
        <v>28</v>
      </c>
      <c r="M12301">
        <f>YEAR(Table1[[#This Row],[order_date]])</f>
        <v>2024</v>
      </c>
      <c r="N12301">
        <f>MONTH(Table1[[#This Row],[order_date]])</f>
        <v>1</v>
      </c>
      <c r="O12301" s="3">
        <f>Table1[[#This Row],[sales]]-Table1[[#This Row],[profit]]</f>
        <v>1259.8399999999999</v>
      </c>
      <c r="P12301" s="3">
        <f>Table1[[#This Row],[sales]]*Table1[[#This Row],[quantity]]</f>
        <v>7724.3499999999995</v>
      </c>
      <c r="Q12301" s="9">
        <f>Table1[[#This Row],[delivery_date]]-Table1[[#This Row],[order_date]]</f>
        <v>6</v>
      </c>
    </row>
    <row r="12302" spans="1:17" x14ac:dyDescent="0.35">
      <c r="A12302" t="s">
        <v>12333</v>
      </c>
      <c r="B12302" t="s">
        <v>13</v>
      </c>
      <c r="C12302" t="s">
        <v>26</v>
      </c>
      <c r="D12302" s="2">
        <v>4533.8599999999997</v>
      </c>
      <c r="E12302">
        <v>0.14000000000000001</v>
      </c>
      <c r="F12302">
        <v>6</v>
      </c>
      <c r="G12302" s="1">
        <v>45657</v>
      </c>
      <c r="H12302" s="1">
        <v>45659</v>
      </c>
      <c r="I12302" t="s">
        <v>21</v>
      </c>
      <c r="J12302" t="s">
        <v>16</v>
      </c>
      <c r="K12302" s="2">
        <v>1354.27</v>
      </c>
      <c r="L12302" t="s">
        <v>23</v>
      </c>
      <c r="M12302">
        <f>YEAR(Table1[[#This Row],[order_date]])</f>
        <v>2024</v>
      </c>
      <c r="N12302">
        <f>MONTH(Table1[[#This Row],[order_date]])</f>
        <v>12</v>
      </c>
      <c r="O12302" s="3">
        <f>Table1[[#This Row],[sales]]-Table1[[#This Row],[profit]]</f>
        <v>3179.5899999999997</v>
      </c>
      <c r="P12302" s="3">
        <f>Table1[[#This Row],[sales]]*Table1[[#This Row],[quantity]]</f>
        <v>27203.159999999996</v>
      </c>
      <c r="Q12302" s="9">
        <f>Table1[[#This Row],[delivery_date]]-Table1[[#This Row],[order_date]]</f>
        <v>2</v>
      </c>
    </row>
    <row r="12303" spans="1:17" x14ac:dyDescent="0.35">
      <c r="A12303" t="s">
        <v>12334</v>
      </c>
      <c r="B12303" t="s">
        <v>19</v>
      </c>
      <c r="C12303" t="s">
        <v>33</v>
      </c>
      <c r="D12303" s="2">
        <v>953.69</v>
      </c>
      <c r="E12303">
        <v>0.02</v>
      </c>
      <c r="F12303">
        <v>9</v>
      </c>
      <c r="G12303" s="1">
        <v>45590</v>
      </c>
      <c r="H12303" s="1">
        <v>45596</v>
      </c>
      <c r="I12303" t="s">
        <v>21</v>
      </c>
      <c r="J12303" t="s">
        <v>16</v>
      </c>
      <c r="K12303" s="2">
        <v>136.56</v>
      </c>
      <c r="L12303" t="s">
        <v>17</v>
      </c>
      <c r="M12303">
        <f>YEAR(Table1[[#This Row],[order_date]])</f>
        <v>2024</v>
      </c>
      <c r="N12303">
        <f>MONTH(Table1[[#This Row],[order_date]])</f>
        <v>10</v>
      </c>
      <c r="O12303" s="3">
        <f>Table1[[#This Row],[sales]]-Table1[[#This Row],[profit]]</f>
        <v>817.13000000000011</v>
      </c>
      <c r="P12303" s="3">
        <f>Table1[[#This Row],[sales]]*Table1[[#This Row],[quantity]]</f>
        <v>8583.2100000000009</v>
      </c>
      <c r="Q12303" s="9">
        <f>Table1[[#This Row],[delivery_date]]-Table1[[#This Row],[order_date]]</f>
        <v>6</v>
      </c>
    </row>
    <row r="12304" spans="1:17" x14ac:dyDescent="0.35">
      <c r="A12304" t="s">
        <v>12335</v>
      </c>
      <c r="B12304" t="s">
        <v>19</v>
      </c>
      <c r="C12304" t="s">
        <v>33</v>
      </c>
      <c r="D12304" s="2">
        <v>3842.38</v>
      </c>
      <c r="E12304">
        <v>0.32</v>
      </c>
      <c r="F12304">
        <v>6</v>
      </c>
      <c r="G12304" s="1">
        <v>45124</v>
      </c>
      <c r="H12304" s="1">
        <v>45130</v>
      </c>
      <c r="I12304" t="s">
        <v>15</v>
      </c>
      <c r="J12304" t="s">
        <v>22</v>
      </c>
      <c r="K12304" s="2">
        <v>1025.1600000000001</v>
      </c>
      <c r="L12304" t="s">
        <v>23</v>
      </c>
      <c r="M12304">
        <f>YEAR(Table1[[#This Row],[order_date]])</f>
        <v>2023</v>
      </c>
      <c r="N12304">
        <f>MONTH(Table1[[#This Row],[order_date]])</f>
        <v>7</v>
      </c>
      <c r="O12304" s="3">
        <f>Table1[[#This Row],[sales]]-Table1[[#This Row],[profit]]</f>
        <v>2817.2200000000003</v>
      </c>
      <c r="P12304" s="3">
        <f>Table1[[#This Row],[sales]]*Table1[[#This Row],[quantity]]</f>
        <v>23054.28</v>
      </c>
      <c r="Q12304" s="9">
        <f>Table1[[#This Row],[delivery_date]]-Table1[[#This Row],[order_date]]</f>
        <v>6</v>
      </c>
    </row>
    <row r="12305" spans="1:17" x14ac:dyDescent="0.35">
      <c r="A12305" t="s">
        <v>12336</v>
      </c>
      <c r="B12305" t="s">
        <v>13</v>
      </c>
      <c r="C12305" t="s">
        <v>33</v>
      </c>
      <c r="D12305" s="2">
        <v>3639.18</v>
      </c>
      <c r="E12305">
        <v>0.34</v>
      </c>
      <c r="F12305">
        <v>8</v>
      </c>
      <c r="G12305" s="1">
        <v>44991</v>
      </c>
      <c r="H12305" s="1">
        <v>44996</v>
      </c>
      <c r="I12305" t="s">
        <v>21</v>
      </c>
      <c r="J12305" t="s">
        <v>16</v>
      </c>
      <c r="K12305" s="2">
        <v>358.93</v>
      </c>
      <c r="L12305" t="s">
        <v>48</v>
      </c>
      <c r="M12305">
        <f>YEAR(Table1[[#This Row],[order_date]])</f>
        <v>2023</v>
      </c>
      <c r="N12305">
        <f>MONTH(Table1[[#This Row],[order_date]])</f>
        <v>3</v>
      </c>
      <c r="O12305" s="3">
        <f>Table1[[#This Row],[sales]]-Table1[[#This Row],[profit]]</f>
        <v>3280.25</v>
      </c>
      <c r="P12305" s="3">
        <f>Table1[[#This Row],[sales]]*Table1[[#This Row],[quantity]]</f>
        <v>29113.439999999999</v>
      </c>
      <c r="Q12305" s="9">
        <f>Table1[[#This Row],[delivery_date]]-Table1[[#This Row],[order_date]]</f>
        <v>5</v>
      </c>
    </row>
    <row r="12306" spans="1:17" x14ac:dyDescent="0.35">
      <c r="A12306" t="s">
        <v>12337</v>
      </c>
      <c r="B12306" t="s">
        <v>25</v>
      </c>
      <c r="C12306" t="s">
        <v>26</v>
      </c>
      <c r="D12306" s="2">
        <v>620.5</v>
      </c>
      <c r="E12306">
        <v>0.16</v>
      </c>
      <c r="F12306">
        <v>2</v>
      </c>
      <c r="G12306" s="1">
        <v>45047</v>
      </c>
      <c r="H12306" s="1">
        <v>45051</v>
      </c>
      <c r="I12306" t="s">
        <v>21</v>
      </c>
      <c r="J12306" t="s">
        <v>27</v>
      </c>
      <c r="K12306" s="2">
        <v>171.92</v>
      </c>
      <c r="L12306" t="s">
        <v>17</v>
      </c>
      <c r="M12306">
        <f>YEAR(Table1[[#This Row],[order_date]])</f>
        <v>2023</v>
      </c>
      <c r="N12306">
        <f>MONTH(Table1[[#This Row],[order_date]])</f>
        <v>5</v>
      </c>
      <c r="O12306" s="3">
        <f>Table1[[#This Row],[sales]]-Table1[[#This Row],[profit]]</f>
        <v>448.58000000000004</v>
      </c>
      <c r="P12306" s="3">
        <f>Table1[[#This Row],[sales]]*Table1[[#This Row],[quantity]]</f>
        <v>1241</v>
      </c>
      <c r="Q12306" s="9">
        <f>Table1[[#This Row],[delivery_date]]-Table1[[#This Row],[order_date]]</f>
        <v>4</v>
      </c>
    </row>
    <row r="12307" spans="1:17" x14ac:dyDescent="0.35">
      <c r="A12307" t="s">
        <v>12338</v>
      </c>
      <c r="B12307" t="s">
        <v>13</v>
      </c>
      <c r="C12307" t="s">
        <v>14</v>
      </c>
      <c r="D12307" s="2">
        <v>1714.27</v>
      </c>
      <c r="E12307">
        <v>0.17</v>
      </c>
      <c r="F12307">
        <v>1</v>
      </c>
      <c r="G12307" s="1">
        <v>45265</v>
      </c>
      <c r="H12307" s="1">
        <v>45266</v>
      </c>
      <c r="I12307" t="s">
        <v>21</v>
      </c>
      <c r="J12307" t="s">
        <v>16</v>
      </c>
      <c r="K12307" s="2">
        <v>91.45</v>
      </c>
      <c r="L12307" t="s">
        <v>48</v>
      </c>
      <c r="M12307">
        <f>YEAR(Table1[[#This Row],[order_date]])</f>
        <v>2023</v>
      </c>
      <c r="N12307">
        <f>MONTH(Table1[[#This Row],[order_date]])</f>
        <v>12</v>
      </c>
      <c r="O12307" s="3">
        <f>Table1[[#This Row],[sales]]-Table1[[#This Row],[profit]]</f>
        <v>1622.82</v>
      </c>
      <c r="P12307" s="3">
        <f>Table1[[#This Row],[sales]]*Table1[[#This Row],[quantity]]</f>
        <v>1714.27</v>
      </c>
      <c r="Q12307" s="9">
        <f>Table1[[#This Row],[delivery_date]]-Table1[[#This Row],[order_date]]</f>
        <v>1</v>
      </c>
    </row>
    <row r="12308" spans="1:17" x14ac:dyDescent="0.35">
      <c r="A12308" t="s">
        <v>12339</v>
      </c>
      <c r="B12308" t="s">
        <v>41</v>
      </c>
      <c r="C12308" t="s">
        <v>36</v>
      </c>
      <c r="D12308" s="2">
        <v>1027.8499999999999</v>
      </c>
      <c r="E12308">
        <v>0.31</v>
      </c>
      <c r="F12308">
        <v>1</v>
      </c>
      <c r="G12308" s="1">
        <v>45298</v>
      </c>
      <c r="H12308" s="1">
        <v>45300</v>
      </c>
      <c r="I12308" t="s">
        <v>21</v>
      </c>
      <c r="J12308" t="s">
        <v>16</v>
      </c>
      <c r="K12308" s="2">
        <v>238.97</v>
      </c>
      <c r="L12308" t="s">
        <v>34</v>
      </c>
      <c r="M12308">
        <f>YEAR(Table1[[#This Row],[order_date]])</f>
        <v>2024</v>
      </c>
      <c r="N12308">
        <f>MONTH(Table1[[#This Row],[order_date]])</f>
        <v>1</v>
      </c>
      <c r="O12308" s="3">
        <f>Table1[[#This Row],[sales]]-Table1[[#This Row],[profit]]</f>
        <v>788.87999999999988</v>
      </c>
      <c r="P12308" s="3">
        <f>Table1[[#This Row],[sales]]*Table1[[#This Row],[quantity]]</f>
        <v>1027.8499999999999</v>
      </c>
      <c r="Q12308" s="9">
        <f>Table1[[#This Row],[delivery_date]]-Table1[[#This Row],[order_date]]</f>
        <v>2</v>
      </c>
    </row>
    <row r="12309" spans="1:17" x14ac:dyDescent="0.35">
      <c r="A12309" t="s">
        <v>12340</v>
      </c>
      <c r="B12309" t="s">
        <v>19</v>
      </c>
      <c r="C12309" t="s">
        <v>14</v>
      </c>
      <c r="D12309" s="2">
        <v>213.44</v>
      </c>
      <c r="E12309">
        <v>0.47</v>
      </c>
      <c r="F12309">
        <v>7</v>
      </c>
      <c r="G12309" s="1">
        <v>45560</v>
      </c>
      <c r="H12309" s="1">
        <v>45564</v>
      </c>
      <c r="I12309" t="s">
        <v>31</v>
      </c>
      <c r="J12309" t="s">
        <v>27</v>
      </c>
      <c r="K12309" s="2">
        <v>35.590000000000003</v>
      </c>
      <c r="L12309" t="s">
        <v>17</v>
      </c>
      <c r="M12309">
        <f>YEAR(Table1[[#This Row],[order_date]])</f>
        <v>2024</v>
      </c>
      <c r="N12309">
        <f>MONTH(Table1[[#This Row],[order_date]])</f>
        <v>9</v>
      </c>
      <c r="O12309" s="3">
        <f>Table1[[#This Row],[sales]]-Table1[[#This Row],[profit]]</f>
        <v>177.85</v>
      </c>
      <c r="P12309" s="3">
        <f>Table1[[#This Row],[sales]]*Table1[[#This Row],[quantity]]</f>
        <v>1494.08</v>
      </c>
      <c r="Q12309" s="9">
        <f>Table1[[#This Row],[delivery_date]]-Table1[[#This Row],[order_date]]</f>
        <v>4</v>
      </c>
    </row>
    <row r="12310" spans="1:17" x14ac:dyDescent="0.35">
      <c r="A12310" t="s">
        <v>12341</v>
      </c>
      <c r="B12310" t="s">
        <v>19</v>
      </c>
      <c r="C12310" t="s">
        <v>14</v>
      </c>
      <c r="D12310" s="2">
        <v>947.9</v>
      </c>
      <c r="E12310">
        <v>0.2</v>
      </c>
      <c r="F12310">
        <v>8</v>
      </c>
      <c r="G12310" s="1">
        <v>45256</v>
      </c>
      <c r="H12310" s="1">
        <v>45257</v>
      </c>
      <c r="I12310" t="s">
        <v>21</v>
      </c>
      <c r="J12310" t="s">
        <v>16</v>
      </c>
      <c r="K12310" s="2">
        <v>49.34</v>
      </c>
      <c r="L12310" t="s">
        <v>17</v>
      </c>
      <c r="M12310">
        <f>YEAR(Table1[[#This Row],[order_date]])</f>
        <v>2023</v>
      </c>
      <c r="N12310">
        <f>MONTH(Table1[[#This Row],[order_date]])</f>
        <v>11</v>
      </c>
      <c r="O12310" s="3">
        <f>Table1[[#This Row],[sales]]-Table1[[#This Row],[profit]]</f>
        <v>898.56</v>
      </c>
      <c r="P12310" s="3">
        <f>Table1[[#This Row],[sales]]*Table1[[#This Row],[quantity]]</f>
        <v>7583.2</v>
      </c>
      <c r="Q12310" s="9">
        <f>Table1[[#This Row],[delivery_date]]-Table1[[#This Row],[order_date]]</f>
        <v>1</v>
      </c>
    </row>
    <row r="12311" spans="1:17" x14ac:dyDescent="0.35">
      <c r="A12311" t="s">
        <v>12342</v>
      </c>
      <c r="B12311" t="s">
        <v>13</v>
      </c>
      <c r="C12311" t="s">
        <v>33</v>
      </c>
      <c r="D12311" s="2">
        <v>1087.73</v>
      </c>
      <c r="E12311">
        <v>0.25</v>
      </c>
      <c r="F12311">
        <v>8</v>
      </c>
      <c r="G12311" s="1">
        <v>45086</v>
      </c>
      <c r="H12311" s="1">
        <v>45090</v>
      </c>
      <c r="I12311" t="s">
        <v>15</v>
      </c>
      <c r="J12311" t="s">
        <v>22</v>
      </c>
      <c r="K12311" s="2">
        <v>297.60000000000002</v>
      </c>
      <c r="L12311" t="s">
        <v>23</v>
      </c>
      <c r="M12311">
        <f>YEAR(Table1[[#This Row],[order_date]])</f>
        <v>2023</v>
      </c>
      <c r="N12311">
        <f>MONTH(Table1[[#This Row],[order_date]])</f>
        <v>6</v>
      </c>
      <c r="O12311" s="3">
        <f>Table1[[#This Row],[sales]]-Table1[[#This Row],[profit]]</f>
        <v>790.13</v>
      </c>
      <c r="P12311" s="3">
        <f>Table1[[#This Row],[sales]]*Table1[[#This Row],[quantity]]</f>
        <v>8701.84</v>
      </c>
      <c r="Q12311" s="9">
        <f>Table1[[#This Row],[delivery_date]]-Table1[[#This Row],[order_date]]</f>
        <v>4</v>
      </c>
    </row>
    <row r="12312" spans="1:17" x14ac:dyDescent="0.35">
      <c r="A12312" t="s">
        <v>12343</v>
      </c>
      <c r="B12312" t="s">
        <v>13</v>
      </c>
      <c r="C12312" t="s">
        <v>14</v>
      </c>
      <c r="D12312" s="2">
        <v>913.3</v>
      </c>
      <c r="E12312">
        <v>0.35</v>
      </c>
      <c r="F12312">
        <v>3</v>
      </c>
      <c r="G12312" s="1">
        <v>45628</v>
      </c>
      <c r="H12312" s="1">
        <v>45630</v>
      </c>
      <c r="I12312" t="s">
        <v>15</v>
      </c>
      <c r="J12312" t="s">
        <v>27</v>
      </c>
      <c r="K12312" s="2">
        <v>197.56</v>
      </c>
      <c r="L12312" t="s">
        <v>39</v>
      </c>
      <c r="M12312">
        <f>YEAR(Table1[[#This Row],[order_date]])</f>
        <v>2024</v>
      </c>
      <c r="N12312">
        <f>MONTH(Table1[[#This Row],[order_date]])</f>
        <v>12</v>
      </c>
      <c r="O12312" s="3">
        <f>Table1[[#This Row],[sales]]-Table1[[#This Row],[profit]]</f>
        <v>715.74</v>
      </c>
      <c r="P12312" s="3">
        <f>Table1[[#This Row],[sales]]*Table1[[#This Row],[quantity]]</f>
        <v>2739.8999999999996</v>
      </c>
      <c r="Q12312" s="9">
        <f>Table1[[#This Row],[delivery_date]]-Table1[[#This Row],[order_date]]</f>
        <v>2</v>
      </c>
    </row>
    <row r="12313" spans="1:17" x14ac:dyDescent="0.35">
      <c r="A12313" t="s">
        <v>12344</v>
      </c>
      <c r="B12313" t="s">
        <v>25</v>
      </c>
      <c r="C12313" t="s">
        <v>33</v>
      </c>
      <c r="D12313" s="2">
        <v>546.38</v>
      </c>
      <c r="E12313">
        <v>0.17</v>
      </c>
      <c r="F12313">
        <v>5</v>
      </c>
      <c r="G12313" s="1">
        <v>45422</v>
      </c>
      <c r="H12313" s="1">
        <v>45426</v>
      </c>
      <c r="I12313" t="s">
        <v>15</v>
      </c>
      <c r="J12313" t="s">
        <v>22</v>
      </c>
      <c r="K12313" s="2">
        <v>126.5</v>
      </c>
      <c r="L12313" t="s">
        <v>23</v>
      </c>
      <c r="M12313">
        <f>YEAR(Table1[[#This Row],[order_date]])</f>
        <v>2024</v>
      </c>
      <c r="N12313">
        <f>MONTH(Table1[[#This Row],[order_date]])</f>
        <v>5</v>
      </c>
      <c r="O12313" s="3">
        <f>Table1[[#This Row],[sales]]-Table1[[#This Row],[profit]]</f>
        <v>419.88</v>
      </c>
      <c r="P12313" s="3">
        <f>Table1[[#This Row],[sales]]*Table1[[#This Row],[quantity]]</f>
        <v>2731.9</v>
      </c>
      <c r="Q12313" s="9">
        <f>Table1[[#This Row],[delivery_date]]-Table1[[#This Row],[order_date]]</f>
        <v>4</v>
      </c>
    </row>
    <row r="12314" spans="1:17" x14ac:dyDescent="0.35">
      <c r="A12314" t="s">
        <v>12345</v>
      </c>
      <c r="B12314" t="s">
        <v>25</v>
      </c>
      <c r="C12314" t="s">
        <v>33</v>
      </c>
      <c r="D12314" s="2">
        <v>2678.9</v>
      </c>
      <c r="E12314">
        <v>0.43</v>
      </c>
      <c r="F12314">
        <v>7</v>
      </c>
      <c r="G12314" s="1">
        <v>45539</v>
      </c>
      <c r="H12314" s="1">
        <v>45543</v>
      </c>
      <c r="I12314" t="s">
        <v>21</v>
      </c>
      <c r="J12314" t="s">
        <v>16</v>
      </c>
      <c r="K12314" s="2">
        <v>543.79999999999995</v>
      </c>
      <c r="L12314" t="s">
        <v>23</v>
      </c>
      <c r="M12314">
        <f>YEAR(Table1[[#This Row],[order_date]])</f>
        <v>2024</v>
      </c>
      <c r="N12314">
        <f>MONTH(Table1[[#This Row],[order_date]])</f>
        <v>9</v>
      </c>
      <c r="O12314" s="3">
        <f>Table1[[#This Row],[sales]]-Table1[[#This Row],[profit]]</f>
        <v>2135.1000000000004</v>
      </c>
      <c r="P12314" s="3">
        <f>Table1[[#This Row],[sales]]*Table1[[#This Row],[quantity]]</f>
        <v>18752.3</v>
      </c>
      <c r="Q12314" s="9">
        <f>Table1[[#This Row],[delivery_date]]-Table1[[#This Row],[order_date]]</f>
        <v>4</v>
      </c>
    </row>
    <row r="12315" spans="1:17" x14ac:dyDescent="0.35">
      <c r="A12315" t="s">
        <v>12346</v>
      </c>
      <c r="B12315" t="s">
        <v>41</v>
      </c>
      <c r="C12315" t="s">
        <v>36</v>
      </c>
      <c r="D12315" s="2">
        <v>1680.93</v>
      </c>
      <c r="E12315">
        <v>0.42</v>
      </c>
      <c r="F12315">
        <v>9</v>
      </c>
      <c r="G12315" s="1">
        <v>45504</v>
      </c>
      <c r="H12315" s="1">
        <v>45508</v>
      </c>
      <c r="I12315" t="s">
        <v>31</v>
      </c>
      <c r="J12315" t="s">
        <v>16</v>
      </c>
      <c r="K12315" s="2">
        <v>469.52</v>
      </c>
      <c r="L12315" t="s">
        <v>48</v>
      </c>
      <c r="M12315">
        <f>YEAR(Table1[[#This Row],[order_date]])</f>
        <v>2024</v>
      </c>
      <c r="N12315">
        <f>MONTH(Table1[[#This Row],[order_date]])</f>
        <v>7</v>
      </c>
      <c r="O12315" s="3">
        <f>Table1[[#This Row],[sales]]-Table1[[#This Row],[profit]]</f>
        <v>1211.4100000000001</v>
      </c>
      <c r="P12315" s="3">
        <f>Table1[[#This Row],[sales]]*Table1[[#This Row],[quantity]]</f>
        <v>15128.37</v>
      </c>
      <c r="Q12315" s="9">
        <f>Table1[[#This Row],[delivery_date]]-Table1[[#This Row],[order_date]]</f>
        <v>4</v>
      </c>
    </row>
    <row r="12316" spans="1:17" x14ac:dyDescent="0.35">
      <c r="A12316" t="s">
        <v>12347</v>
      </c>
      <c r="B12316" t="s">
        <v>13</v>
      </c>
      <c r="C12316" t="s">
        <v>20</v>
      </c>
      <c r="D12316" s="2">
        <v>4550.42</v>
      </c>
      <c r="E12316">
        <v>0.34</v>
      </c>
      <c r="F12316">
        <v>5</v>
      </c>
      <c r="G12316" s="1">
        <v>45347</v>
      </c>
      <c r="H12316" s="1">
        <v>45349</v>
      </c>
      <c r="I12316" t="s">
        <v>15</v>
      </c>
      <c r="J12316" t="s">
        <v>22</v>
      </c>
      <c r="K12316" s="2">
        <v>1156.8800000000001</v>
      </c>
      <c r="L12316" t="s">
        <v>34</v>
      </c>
      <c r="M12316">
        <f>YEAR(Table1[[#This Row],[order_date]])</f>
        <v>2024</v>
      </c>
      <c r="N12316">
        <f>MONTH(Table1[[#This Row],[order_date]])</f>
        <v>2</v>
      </c>
      <c r="O12316" s="3">
        <f>Table1[[#This Row],[sales]]-Table1[[#This Row],[profit]]</f>
        <v>3393.54</v>
      </c>
      <c r="P12316" s="3">
        <f>Table1[[#This Row],[sales]]*Table1[[#This Row],[quantity]]</f>
        <v>22752.1</v>
      </c>
      <c r="Q12316" s="9">
        <f>Table1[[#This Row],[delivery_date]]-Table1[[#This Row],[order_date]]</f>
        <v>2</v>
      </c>
    </row>
    <row r="12317" spans="1:17" x14ac:dyDescent="0.35">
      <c r="A12317" t="s">
        <v>12348</v>
      </c>
      <c r="B12317" t="s">
        <v>13</v>
      </c>
      <c r="C12317" t="s">
        <v>33</v>
      </c>
      <c r="D12317" s="2">
        <v>1017.35</v>
      </c>
      <c r="E12317">
        <v>0.27</v>
      </c>
      <c r="F12317">
        <v>4</v>
      </c>
      <c r="G12317" s="1">
        <v>44972</v>
      </c>
      <c r="H12317" s="1">
        <v>44975</v>
      </c>
      <c r="I12317" t="s">
        <v>15</v>
      </c>
      <c r="J12317" t="s">
        <v>16</v>
      </c>
      <c r="K12317" s="2">
        <v>126.17</v>
      </c>
      <c r="L12317" t="s">
        <v>34</v>
      </c>
      <c r="M12317">
        <f>YEAR(Table1[[#This Row],[order_date]])</f>
        <v>2023</v>
      </c>
      <c r="N12317">
        <f>MONTH(Table1[[#This Row],[order_date]])</f>
        <v>2</v>
      </c>
      <c r="O12317" s="3">
        <f>Table1[[#This Row],[sales]]-Table1[[#This Row],[profit]]</f>
        <v>891.18000000000006</v>
      </c>
      <c r="P12317" s="3">
        <f>Table1[[#This Row],[sales]]*Table1[[#This Row],[quantity]]</f>
        <v>4069.4</v>
      </c>
      <c r="Q12317" s="9">
        <f>Table1[[#This Row],[delivery_date]]-Table1[[#This Row],[order_date]]</f>
        <v>3</v>
      </c>
    </row>
    <row r="12318" spans="1:17" x14ac:dyDescent="0.35">
      <c r="A12318" t="s">
        <v>12349</v>
      </c>
      <c r="B12318" t="s">
        <v>13</v>
      </c>
      <c r="C12318" t="s">
        <v>14</v>
      </c>
      <c r="D12318" s="2">
        <v>3054.03</v>
      </c>
      <c r="E12318">
        <v>0.49</v>
      </c>
      <c r="F12318">
        <v>4</v>
      </c>
      <c r="G12318" s="1">
        <v>45643</v>
      </c>
      <c r="H12318" s="1">
        <v>45646</v>
      </c>
      <c r="I12318" t="s">
        <v>31</v>
      </c>
      <c r="J12318" t="s">
        <v>27</v>
      </c>
      <c r="K12318" s="2">
        <v>412.55</v>
      </c>
      <c r="L12318" t="s">
        <v>39</v>
      </c>
      <c r="M12318">
        <f>YEAR(Table1[[#This Row],[order_date]])</f>
        <v>2024</v>
      </c>
      <c r="N12318">
        <f>MONTH(Table1[[#This Row],[order_date]])</f>
        <v>12</v>
      </c>
      <c r="O12318" s="3">
        <f>Table1[[#This Row],[sales]]-Table1[[#This Row],[profit]]</f>
        <v>2641.48</v>
      </c>
      <c r="P12318" s="3">
        <f>Table1[[#This Row],[sales]]*Table1[[#This Row],[quantity]]</f>
        <v>12216.12</v>
      </c>
      <c r="Q12318" s="9">
        <f>Table1[[#This Row],[delivery_date]]-Table1[[#This Row],[order_date]]</f>
        <v>3</v>
      </c>
    </row>
    <row r="12319" spans="1:17" x14ac:dyDescent="0.35">
      <c r="A12319" t="s">
        <v>12350</v>
      </c>
      <c r="B12319" t="s">
        <v>19</v>
      </c>
      <c r="C12319" t="s">
        <v>36</v>
      </c>
      <c r="D12319" s="2">
        <v>4513.04</v>
      </c>
      <c r="E12319">
        <v>0.35</v>
      </c>
      <c r="F12319">
        <v>6</v>
      </c>
      <c r="G12319" s="1">
        <v>45366</v>
      </c>
      <c r="H12319" s="1">
        <v>45370</v>
      </c>
      <c r="I12319" t="s">
        <v>15</v>
      </c>
      <c r="J12319" t="s">
        <v>22</v>
      </c>
      <c r="K12319" s="2">
        <v>369.23</v>
      </c>
      <c r="L12319" t="s">
        <v>48</v>
      </c>
      <c r="M12319">
        <f>YEAR(Table1[[#This Row],[order_date]])</f>
        <v>2024</v>
      </c>
      <c r="N12319">
        <f>MONTH(Table1[[#This Row],[order_date]])</f>
        <v>3</v>
      </c>
      <c r="O12319" s="3">
        <f>Table1[[#This Row],[sales]]-Table1[[#This Row],[profit]]</f>
        <v>4143.8099999999995</v>
      </c>
      <c r="P12319" s="3">
        <f>Table1[[#This Row],[sales]]*Table1[[#This Row],[quantity]]</f>
        <v>27078.239999999998</v>
      </c>
      <c r="Q12319" s="9">
        <f>Table1[[#This Row],[delivery_date]]-Table1[[#This Row],[order_date]]</f>
        <v>4</v>
      </c>
    </row>
    <row r="12320" spans="1:17" x14ac:dyDescent="0.35">
      <c r="A12320" t="s">
        <v>12351</v>
      </c>
      <c r="B12320" t="s">
        <v>41</v>
      </c>
      <c r="C12320" t="s">
        <v>14</v>
      </c>
      <c r="D12320" s="2">
        <v>331.23</v>
      </c>
      <c r="E12320">
        <v>0.32</v>
      </c>
      <c r="F12320">
        <v>9</v>
      </c>
      <c r="G12320" s="1">
        <v>45232</v>
      </c>
      <c r="H12320" s="1">
        <v>45238</v>
      </c>
      <c r="I12320" t="s">
        <v>21</v>
      </c>
      <c r="J12320" t="s">
        <v>22</v>
      </c>
      <c r="K12320" s="2">
        <v>20.52</v>
      </c>
      <c r="L12320" t="s">
        <v>39</v>
      </c>
      <c r="M12320">
        <f>YEAR(Table1[[#This Row],[order_date]])</f>
        <v>2023</v>
      </c>
      <c r="N12320">
        <f>MONTH(Table1[[#This Row],[order_date]])</f>
        <v>11</v>
      </c>
      <c r="O12320" s="3">
        <f>Table1[[#This Row],[sales]]-Table1[[#This Row],[profit]]</f>
        <v>310.71000000000004</v>
      </c>
      <c r="P12320" s="3">
        <f>Table1[[#This Row],[sales]]*Table1[[#This Row],[quantity]]</f>
        <v>2981.07</v>
      </c>
      <c r="Q12320" s="9">
        <f>Table1[[#This Row],[delivery_date]]-Table1[[#This Row],[order_date]]</f>
        <v>6</v>
      </c>
    </row>
    <row r="12321" spans="1:17" x14ac:dyDescent="0.35">
      <c r="A12321" t="s">
        <v>12352</v>
      </c>
      <c r="B12321" t="s">
        <v>25</v>
      </c>
      <c r="C12321" t="s">
        <v>20</v>
      </c>
      <c r="D12321" s="2">
        <v>2629.76</v>
      </c>
      <c r="E12321">
        <v>0.44</v>
      </c>
      <c r="F12321">
        <v>1</v>
      </c>
      <c r="G12321" s="1">
        <v>45308</v>
      </c>
      <c r="H12321" s="1">
        <v>45314</v>
      </c>
      <c r="I12321" t="s">
        <v>15</v>
      </c>
      <c r="J12321" t="s">
        <v>27</v>
      </c>
      <c r="K12321" s="2">
        <v>644.17999999999995</v>
      </c>
      <c r="L12321" t="s">
        <v>39</v>
      </c>
      <c r="M12321">
        <f>YEAR(Table1[[#This Row],[order_date]])</f>
        <v>2024</v>
      </c>
      <c r="N12321">
        <f>MONTH(Table1[[#This Row],[order_date]])</f>
        <v>1</v>
      </c>
      <c r="O12321" s="3">
        <f>Table1[[#This Row],[sales]]-Table1[[#This Row],[profit]]</f>
        <v>1985.5800000000004</v>
      </c>
      <c r="P12321" s="3">
        <f>Table1[[#This Row],[sales]]*Table1[[#This Row],[quantity]]</f>
        <v>2629.76</v>
      </c>
      <c r="Q12321" s="9">
        <f>Table1[[#This Row],[delivery_date]]-Table1[[#This Row],[order_date]]</f>
        <v>6</v>
      </c>
    </row>
    <row r="12322" spans="1:17" x14ac:dyDescent="0.35">
      <c r="A12322" t="s">
        <v>12353</v>
      </c>
      <c r="B12322" t="s">
        <v>19</v>
      </c>
      <c r="C12322" t="s">
        <v>26</v>
      </c>
      <c r="D12322" s="2">
        <v>2308.2800000000002</v>
      </c>
      <c r="E12322">
        <v>0.28000000000000003</v>
      </c>
      <c r="F12322">
        <v>1</v>
      </c>
      <c r="G12322" s="1">
        <v>45327</v>
      </c>
      <c r="H12322" s="1">
        <v>45334</v>
      </c>
      <c r="I12322" t="s">
        <v>21</v>
      </c>
      <c r="J12322" t="s">
        <v>22</v>
      </c>
      <c r="K12322" s="2">
        <v>305.88</v>
      </c>
      <c r="L12322" t="s">
        <v>48</v>
      </c>
      <c r="M12322">
        <f>YEAR(Table1[[#This Row],[order_date]])</f>
        <v>2024</v>
      </c>
      <c r="N12322">
        <f>MONTH(Table1[[#This Row],[order_date]])</f>
        <v>2</v>
      </c>
      <c r="O12322" s="3">
        <f>Table1[[#This Row],[sales]]-Table1[[#This Row],[profit]]</f>
        <v>2002.4</v>
      </c>
      <c r="P12322" s="3">
        <f>Table1[[#This Row],[sales]]*Table1[[#This Row],[quantity]]</f>
        <v>2308.2800000000002</v>
      </c>
      <c r="Q12322" s="9">
        <f>Table1[[#This Row],[delivery_date]]-Table1[[#This Row],[order_date]]</f>
        <v>7</v>
      </c>
    </row>
    <row r="12323" spans="1:17" x14ac:dyDescent="0.35">
      <c r="A12323" t="s">
        <v>12354</v>
      </c>
      <c r="B12323" t="s">
        <v>19</v>
      </c>
      <c r="C12323" t="s">
        <v>20</v>
      </c>
      <c r="D12323" s="2">
        <v>4651.0200000000004</v>
      </c>
      <c r="E12323">
        <v>0.12</v>
      </c>
      <c r="F12323">
        <v>1</v>
      </c>
      <c r="G12323" s="1">
        <v>45465</v>
      </c>
      <c r="H12323" s="1">
        <v>45467</v>
      </c>
      <c r="I12323" t="s">
        <v>31</v>
      </c>
      <c r="J12323" t="s">
        <v>22</v>
      </c>
      <c r="K12323" s="2">
        <v>861.19</v>
      </c>
      <c r="L12323" t="s">
        <v>39</v>
      </c>
      <c r="M12323">
        <f>YEAR(Table1[[#This Row],[order_date]])</f>
        <v>2024</v>
      </c>
      <c r="N12323">
        <f>MONTH(Table1[[#This Row],[order_date]])</f>
        <v>6</v>
      </c>
      <c r="O12323" s="3">
        <f>Table1[[#This Row],[sales]]-Table1[[#This Row],[profit]]</f>
        <v>3789.8300000000004</v>
      </c>
      <c r="P12323" s="3">
        <f>Table1[[#This Row],[sales]]*Table1[[#This Row],[quantity]]</f>
        <v>4651.0200000000004</v>
      </c>
      <c r="Q12323" s="9">
        <f>Table1[[#This Row],[delivery_date]]-Table1[[#This Row],[order_date]]</f>
        <v>2</v>
      </c>
    </row>
    <row r="12324" spans="1:17" x14ac:dyDescent="0.35">
      <c r="A12324" t="s">
        <v>12355</v>
      </c>
      <c r="B12324" t="s">
        <v>19</v>
      </c>
      <c r="C12324" t="s">
        <v>36</v>
      </c>
      <c r="D12324" s="2">
        <v>3352.45</v>
      </c>
      <c r="E12324">
        <v>7.0000000000000007E-2</v>
      </c>
      <c r="F12324">
        <v>4</v>
      </c>
      <c r="G12324" s="1">
        <v>45236</v>
      </c>
      <c r="H12324" s="1">
        <v>45243</v>
      </c>
      <c r="I12324" t="s">
        <v>31</v>
      </c>
      <c r="J12324" t="s">
        <v>22</v>
      </c>
      <c r="K12324" s="2">
        <v>758.84</v>
      </c>
      <c r="L12324" t="s">
        <v>23</v>
      </c>
      <c r="M12324">
        <f>YEAR(Table1[[#This Row],[order_date]])</f>
        <v>2023</v>
      </c>
      <c r="N12324">
        <f>MONTH(Table1[[#This Row],[order_date]])</f>
        <v>11</v>
      </c>
      <c r="O12324" s="3">
        <f>Table1[[#This Row],[sales]]-Table1[[#This Row],[profit]]</f>
        <v>2593.6099999999997</v>
      </c>
      <c r="P12324" s="3">
        <f>Table1[[#This Row],[sales]]*Table1[[#This Row],[quantity]]</f>
        <v>13409.8</v>
      </c>
      <c r="Q12324" s="9">
        <f>Table1[[#This Row],[delivery_date]]-Table1[[#This Row],[order_date]]</f>
        <v>7</v>
      </c>
    </row>
    <row r="12325" spans="1:17" x14ac:dyDescent="0.35">
      <c r="A12325" t="s">
        <v>12356</v>
      </c>
      <c r="B12325" t="s">
        <v>19</v>
      </c>
      <c r="C12325" t="s">
        <v>20</v>
      </c>
      <c r="D12325" s="2">
        <v>1810.89</v>
      </c>
      <c r="E12325">
        <v>0.24</v>
      </c>
      <c r="F12325">
        <v>4</v>
      </c>
      <c r="G12325" s="1">
        <v>45467</v>
      </c>
      <c r="H12325" s="1">
        <v>45473</v>
      </c>
      <c r="I12325" t="s">
        <v>15</v>
      </c>
      <c r="J12325" t="s">
        <v>16</v>
      </c>
      <c r="K12325" s="2">
        <v>414.96</v>
      </c>
      <c r="L12325" t="s">
        <v>17</v>
      </c>
      <c r="M12325">
        <f>YEAR(Table1[[#This Row],[order_date]])</f>
        <v>2024</v>
      </c>
      <c r="N12325">
        <f>MONTH(Table1[[#This Row],[order_date]])</f>
        <v>6</v>
      </c>
      <c r="O12325" s="3">
        <f>Table1[[#This Row],[sales]]-Table1[[#This Row],[profit]]</f>
        <v>1395.93</v>
      </c>
      <c r="P12325" s="3">
        <f>Table1[[#This Row],[sales]]*Table1[[#This Row],[quantity]]</f>
        <v>7243.56</v>
      </c>
      <c r="Q12325" s="9">
        <f>Table1[[#This Row],[delivery_date]]-Table1[[#This Row],[order_date]]</f>
        <v>6</v>
      </c>
    </row>
    <row r="12326" spans="1:17" x14ac:dyDescent="0.35">
      <c r="A12326" t="s">
        <v>12357</v>
      </c>
      <c r="B12326" t="s">
        <v>41</v>
      </c>
      <c r="C12326" t="s">
        <v>20</v>
      </c>
      <c r="D12326" s="2">
        <v>3586.45</v>
      </c>
      <c r="E12326">
        <v>0.26</v>
      </c>
      <c r="F12326">
        <v>8</v>
      </c>
      <c r="G12326" s="1">
        <v>45195</v>
      </c>
      <c r="H12326" s="1">
        <v>45199</v>
      </c>
      <c r="I12326" t="s">
        <v>21</v>
      </c>
      <c r="J12326" t="s">
        <v>16</v>
      </c>
      <c r="K12326" s="2">
        <v>955.79</v>
      </c>
      <c r="L12326" t="s">
        <v>48</v>
      </c>
      <c r="M12326">
        <f>YEAR(Table1[[#This Row],[order_date]])</f>
        <v>2023</v>
      </c>
      <c r="N12326">
        <f>MONTH(Table1[[#This Row],[order_date]])</f>
        <v>9</v>
      </c>
      <c r="O12326" s="3">
        <f>Table1[[#This Row],[sales]]-Table1[[#This Row],[profit]]</f>
        <v>2630.66</v>
      </c>
      <c r="P12326" s="3">
        <f>Table1[[#This Row],[sales]]*Table1[[#This Row],[quantity]]</f>
        <v>28691.599999999999</v>
      </c>
      <c r="Q12326" s="9">
        <f>Table1[[#This Row],[delivery_date]]-Table1[[#This Row],[order_date]]</f>
        <v>4</v>
      </c>
    </row>
    <row r="12327" spans="1:17" x14ac:dyDescent="0.35">
      <c r="A12327" t="s">
        <v>12358</v>
      </c>
      <c r="B12327" t="s">
        <v>13</v>
      </c>
      <c r="C12327" t="s">
        <v>36</v>
      </c>
      <c r="D12327" s="2">
        <v>2955</v>
      </c>
      <c r="E12327">
        <v>0.41</v>
      </c>
      <c r="F12327">
        <v>5</v>
      </c>
      <c r="G12327" s="1">
        <v>45359</v>
      </c>
      <c r="H12327" s="1">
        <v>45362</v>
      </c>
      <c r="I12327" t="s">
        <v>31</v>
      </c>
      <c r="J12327" t="s">
        <v>22</v>
      </c>
      <c r="K12327" s="2">
        <v>747.8</v>
      </c>
      <c r="L12327" t="s">
        <v>28</v>
      </c>
      <c r="M12327">
        <f>YEAR(Table1[[#This Row],[order_date]])</f>
        <v>2024</v>
      </c>
      <c r="N12327">
        <f>MONTH(Table1[[#This Row],[order_date]])</f>
        <v>3</v>
      </c>
      <c r="O12327" s="3">
        <f>Table1[[#This Row],[sales]]-Table1[[#This Row],[profit]]</f>
        <v>2207.1999999999998</v>
      </c>
      <c r="P12327" s="3">
        <f>Table1[[#This Row],[sales]]*Table1[[#This Row],[quantity]]</f>
        <v>14775</v>
      </c>
      <c r="Q12327" s="9">
        <f>Table1[[#This Row],[delivery_date]]-Table1[[#This Row],[order_date]]</f>
        <v>3</v>
      </c>
    </row>
    <row r="12328" spans="1:17" x14ac:dyDescent="0.35">
      <c r="A12328" t="s">
        <v>12359</v>
      </c>
      <c r="B12328" t="s">
        <v>25</v>
      </c>
      <c r="C12328" t="s">
        <v>36</v>
      </c>
      <c r="D12328" s="2">
        <v>1801.13</v>
      </c>
      <c r="E12328">
        <v>7.0000000000000007E-2</v>
      </c>
      <c r="F12328">
        <v>4</v>
      </c>
      <c r="G12328" s="1">
        <v>44951</v>
      </c>
      <c r="H12328" s="1">
        <v>44956</v>
      </c>
      <c r="I12328" t="s">
        <v>15</v>
      </c>
      <c r="J12328" t="s">
        <v>16</v>
      </c>
      <c r="K12328" s="2">
        <v>401.72</v>
      </c>
      <c r="L12328" t="s">
        <v>48</v>
      </c>
      <c r="M12328">
        <f>YEAR(Table1[[#This Row],[order_date]])</f>
        <v>2023</v>
      </c>
      <c r="N12328">
        <f>MONTH(Table1[[#This Row],[order_date]])</f>
        <v>1</v>
      </c>
      <c r="O12328" s="3">
        <f>Table1[[#This Row],[sales]]-Table1[[#This Row],[profit]]</f>
        <v>1399.41</v>
      </c>
      <c r="P12328" s="3">
        <f>Table1[[#This Row],[sales]]*Table1[[#This Row],[quantity]]</f>
        <v>7204.52</v>
      </c>
      <c r="Q12328" s="9">
        <f>Table1[[#This Row],[delivery_date]]-Table1[[#This Row],[order_date]]</f>
        <v>5</v>
      </c>
    </row>
    <row r="12329" spans="1:17" x14ac:dyDescent="0.35">
      <c r="A12329" t="s">
        <v>12360</v>
      </c>
      <c r="B12329" t="s">
        <v>25</v>
      </c>
      <c r="C12329" t="s">
        <v>14</v>
      </c>
      <c r="D12329" s="2">
        <v>3947.72</v>
      </c>
      <c r="E12329">
        <v>0.34</v>
      </c>
      <c r="F12329">
        <v>8</v>
      </c>
      <c r="G12329" s="1">
        <v>45270</v>
      </c>
      <c r="H12329" s="1">
        <v>45277</v>
      </c>
      <c r="I12329" t="s">
        <v>15</v>
      </c>
      <c r="J12329" t="s">
        <v>27</v>
      </c>
      <c r="K12329" s="2">
        <v>399.36</v>
      </c>
      <c r="L12329" t="s">
        <v>34</v>
      </c>
      <c r="M12329">
        <f>YEAR(Table1[[#This Row],[order_date]])</f>
        <v>2023</v>
      </c>
      <c r="N12329">
        <f>MONTH(Table1[[#This Row],[order_date]])</f>
        <v>12</v>
      </c>
      <c r="O12329" s="3">
        <f>Table1[[#This Row],[sales]]-Table1[[#This Row],[profit]]</f>
        <v>3548.3599999999997</v>
      </c>
      <c r="P12329" s="3">
        <f>Table1[[#This Row],[sales]]*Table1[[#This Row],[quantity]]</f>
        <v>31581.759999999998</v>
      </c>
      <c r="Q12329" s="9">
        <f>Table1[[#This Row],[delivery_date]]-Table1[[#This Row],[order_date]]</f>
        <v>7</v>
      </c>
    </row>
    <row r="12330" spans="1:17" x14ac:dyDescent="0.35">
      <c r="A12330" t="s">
        <v>12361</v>
      </c>
      <c r="B12330" t="s">
        <v>19</v>
      </c>
      <c r="C12330" t="s">
        <v>33</v>
      </c>
      <c r="D12330" s="2">
        <v>3374.03</v>
      </c>
      <c r="E12330">
        <v>0.15</v>
      </c>
      <c r="F12330">
        <v>7</v>
      </c>
      <c r="G12330" s="1">
        <v>45026</v>
      </c>
      <c r="H12330" s="1">
        <v>45032</v>
      </c>
      <c r="I12330" t="s">
        <v>15</v>
      </c>
      <c r="J12330" t="s">
        <v>22</v>
      </c>
      <c r="K12330" s="2">
        <v>872.13</v>
      </c>
      <c r="L12330" t="s">
        <v>17</v>
      </c>
      <c r="M12330">
        <f>YEAR(Table1[[#This Row],[order_date]])</f>
        <v>2023</v>
      </c>
      <c r="N12330">
        <f>MONTH(Table1[[#This Row],[order_date]])</f>
        <v>4</v>
      </c>
      <c r="O12330" s="3">
        <f>Table1[[#This Row],[sales]]-Table1[[#This Row],[profit]]</f>
        <v>2501.9</v>
      </c>
      <c r="P12330" s="3">
        <f>Table1[[#This Row],[sales]]*Table1[[#This Row],[quantity]]</f>
        <v>23618.210000000003</v>
      </c>
      <c r="Q12330" s="9">
        <f>Table1[[#This Row],[delivery_date]]-Table1[[#This Row],[order_date]]</f>
        <v>6</v>
      </c>
    </row>
    <row r="12331" spans="1:17" x14ac:dyDescent="0.35">
      <c r="A12331" t="s">
        <v>12362</v>
      </c>
      <c r="B12331" t="s">
        <v>19</v>
      </c>
      <c r="C12331" t="s">
        <v>26</v>
      </c>
      <c r="D12331" s="2">
        <v>126.54</v>
      </c>
      <c r="E12331">
        <v>0.47</v>
      </c>
      <c r="F12331">
        <v>6</v>
      </c>
      <c r="G12331" s="1">
        <v>45333</v>
      </c>
      <c r="H12331" s="1">
        <v>45338</v>
      </c>
      <c r="I12331" t="s">
        <v>31</v>
      </c>
      <c r="J12331" t="s">
        <v>27</v>
      </c>
      <c r="K12331" s="2">
        <v>9.8000000000000007</v>
      </c>
      <c r="L12331" t="s">
        <v>23</v>
      </c>
      <c r="M12331">
        <f>YEAR(Table1[[#This Row],[order_date]])</f>
        <v>2024</v>
      </c>
      <c r="N12331">
        <f>MONTH(Table1[[#This Row],[order_date]])</f>
        <v>2</v>
      </c>
      <c r="O12331" s="3">
        <f>Table1[[#This Row],[sales]]-Table1[[#This Row],[profit]]</f>
        <v>116.74000000000001</v>
      </c>
      <c r="P12331" s="3">
        <f>Table1[[#This Row],[sales]]*Table1[[#This Row],[quantity]]</f>
        <v>759.24</v>
      </c>
      <c r="Q12331" s="9">
        <f>Table1[[#This Row],[delivery_date]]-Table1[[#This Row],[order_date]]</f>
        <v>5</v>
      </c>
    </row>
    <row r="12332" spans="1:17" x14ac:dyDescent="0.35">
      <c r="A12332" t="s">
        <v>12363</v>
      </c>
      <c r="B12332" t="s">
        <v>41</v>
      </c>
      <c r="C12332" t="s">
        <v>26</v>
      </c>
      <c r="D12332" s="2">
        <v>4339.16</v>
      </c>
      <c r="E12332">
        <v>0.24</v>
      </c>
      <c r="F12332">
        <v>2</v>
      </c>
      <c r="G12332" s="1">
        <v>45208</v>
      </c>
      <c r="H12332" s="1">
        <v>45214</v>
      </c>
      <c r="I12332" t="s">
        <v>21</v>
      </c>
      <c r="J12332" t="s">
        <v>22</v>
      </c>
      <c r="K12332" s="2">
        <v>468.61</v>
      </c>
      <c r="L12332" t="s">
        <v>23</v>
      </c>
      <c r="M12332">
        <f>YEAR(Table1[[#This Row],[order_date]])</f>
        <v>2023</v>
      </c>
      <c r="N12332">
        <f>MONTH(Table1[[#This Row],[order_date]])</f>
        <v>10</v>
      </c>
      <c r="O12332" s="3">
        <f>Table1[[#This Row],[sales]]-Table1[[#This Row],[profit]]</f>
        <v>3870.5499999999997</v>
      </c>
      <c r="P12332" s="3">
        <f>Table1[[#This Row],[sales]]*Table1[[#This Row],[quantity]]</f>
        <v>8678.32</v>
      </c>
      <c r="Q12332" s="9">
        <f>Table1[[#This Row],[delivery_date]]-Table1[[#This Row],[order_date]]</f>
        <v>6</v>
      </c>
    </row>
    <row r="12333" spans="1:17" x14ac:dyDescent="0.35">
      <c r="A12333" t="s">
        <v>12364</v>
      </c>
      <c r="B12333" t="s">
        <v>19</v>
      </c>
      <c r="C12333" t="s">
        <v>26</v>
      </c>
      <c r="D12333" s="2">
        <v>2045.75</v>
      </c>
      <c r="E12333">
        <v>0.31</v>
      </c>
      <c r="F12333">
        <v>5</v>
      </c>
      <c r="G12333" s="1">
        <v>45486</v>
      </c>
      <c r="H12333" s="1">
        <v>45490</v>
      </c>
      <c r="I12333" t="s">
        <v>21</v>
      </c>
      <c r="J12333" t="s">
        <v>27</v>
      </c>
      <c r="K12333" s="2">
        <v>273.14</v>
      </c>
      <c r="L12333" t="s">
        <v>17</v>
      </c>
      <c r="M12333">
        <f>YEAR(Table1[[#This Row],[order_date]])</f>
        <v>2024</v>
      </c>
      <c r="N12333">
        <f>MONTH(Table1[[#This Row],[order_date]])</f>
        <v>7</v>
      </c>
      <c r="O12333" s="3">
        <f>Table1[[#This Row],[sales]]-Table1[[#This Row],[profit]]</f>
        <v>1772.6100000000001</v>
      </c>
      <c r="P12333" s="3">
        <f>Table1[[#This Row],[sales]]*Table1[[#This Row],[quantity]]</f>
        <v>10228.75</v>
      </c>
      <c r="Q12333" s="9">
        <f>Table1[[#This Row],[delivery_date]]-Table1[[#This Row],[order_date]]</f>
        <v>4</v>
      </c>
    </row>
    <row r="12334" spans="1:17" x14ac:dyDescent="0.35">
      <c r="A12334" t="s">
        <v>12365</v>
      </c>
      <c r="B12334" t="s">
        <v>25</v>
      </c>
      <c r="C12334" t="s">
        <v>20</v>
      </c>
      <c r="D12334" s="2">
        <v>3262.69</v>
      </c>
      <c r="E12334">
        <v>0.33</v>
      </c>
      <c r="F12334">
        <v>2</v>
      </c>
      <c r="G12334" s="1">
        <v>45602</v>
      </c>
      <c r="H12334" s="1">
        <v>45605</v>
      </c>
      <c r="I12334" t="s">
        <v>21</v>
      </c>
      <c r="J12334" t="s">
        <v>22</v>
      </c>
      <c r="K12334" s="2">
        <v>624.1</v>
      </c>
      <c r="L12334" t="s">
        <v>28</v>
      </c>
      <c r="M12334">
        <f>YEAR(Table1[[#This Row],[order_date]])</f>
        <v>2024</v>
      </c>
      <c r="N12334">
        <f>MONTH(Table1[[#This Row],[order_date]])</f>
        <v>11</v>
      </c>
      <c r="O12334" s="3">
        <f>Table1[[#This Row],[sales]]-Table1[[#This Row],[profit]]</f>
        <v>2638.59</v>
      </c>
      <c r="P12334" s="3">
        <f>Table1[[#This Row],[sales]]*Table1[[#This Row],[quantity]]</f>
        <v>6525.38</v>
      </c>
      <c r="Q12334" s="9">
        <f>Table1[[#This Row],[delivery_date]]-Table1[[#This Row],[order_date]]</f>
        <v>3</v>
      </c>
    </row>
    <row r="12335" spans="1:17" x14ac:dyDescent="0.35">
      <c r="A12335" t="s">
        <v>12366</v>
      </c>
      <c r="B12335" t="s">
        <v>25</v>
      </c>
      <c r="C12335" t="s">
        <v>36</v>
      </c>
      <c r="D12335" s="2">
        <v>2044.16</v>
      </c>
      <c r="E12335">
        <v>0.05</v>
      </c>
      <c r="F12335">
        <v>6</v>
      </c>
      <c r="G12335" s="1">
        <v>45316</v>
      </c>
      <c r="H12335" s="1">
        <v>45322</v>
      </c>
      <c r="I12335" t="s">
        <v>15</v>
      </c>
      <c r="J12335" t="s">
        <v>27</v>
      </c>
      <c r="K12335" s="2">
        <v>584.62</v>
      </c>
      <c r="L12335" t="s">
        <v>17</v>
      </c>
      <c r="M12335">
        <f>YEAR(Table1[[#This Row],[order_date]])</f>
        <v>2024</v>
      </c>
      <c r="N12335">
        <f>MONTH(Table1[[#This Row],[order_date]])</f>
        <v>1</v>
      </c>
      <c r="O12335" s="3">
        <f>Table1[[#This Row],[sales]]-Table1[[#This Row],[profit]]</f>
        <v>1459.54</v>
      </c>
      <c r="P12335" s="3">
        <f>Table1[[#This Row],[sales]]*Table1[[#This Row],[quantity]]</f>
        <v>12264.960000000001</v>
      </c>
      <c r="Q12335" s="9">
        <f>Table1[[#This Row],[delivery_date]]-Table1[[#This Row],[order_date]]</f>
        <v>6</v>
      </c>
    </row>
    <row r="12336" spans="1:17" x14ac:dyDescent="0.35">
      <c r="A12336" t="s">
        <v>12367</v>
      </c>
      <c r="B12336" t="s">
        <v>13</v>
      </c>
      <c r="C12336" t="s">
        <v>36</v>
      </c>
      <c r="D12336" s="2">
        <v>4418.67</v>
      </c>
      <c r="E12336">
        <v>0.43</v>
      </c>
      <c r="F12336">
        <v>9</v>
      </c>
      <c r="G12336" s="1">
        <v>45646</v>
      </c>
      <c r="H12336" s="1">
        <v>45651</v>
      </c>
      <c r="I12336" t="s">
        <v>21</v>
      </c>
      <c r="J12336" t="s">
        <v>16</v>
      </c>
      <c r="K12336" s="2">
        <v>855.21</v>
      </c>
      <c r="L12336" t="s">
        <v>17</v>
      </c>
      <c r="M12336">
        <f>YEAR(Table1[[#This Row],[order_date]])</f>
        <v>2024</v>
      </c>
      <c r="N12336">
        <f>MONTH(Table1[[#This Row],[order_date]])</f>
        <v>12</v>
      </c>
      <c r="O12336" s="3">
        <f>Table1[[#This Row],[sales]]-Table1[[#This Row],[profit]]</f>
        <v>3563.46</v>
      </c>
      <c r="P12336" s="3">
        <f>Table1[[#This Row],[sales]]*Table1[[#This Row],[quantity]]</f>
        <v>39768.03</v>
      </c>
      <c r="Q12336" s="9">
        <f>Table1[[#This Row],[delivery_date]]-Table1[[#This Row],[order_date]]</f>
        <v>5</v>
      </c>
    </row>
    <row r="12337" spans="1:17" x14ac:dyDescent="0.35">
      <c r="A12337" t="s">
        <v>12368</v>
      </c>
      <c r="B12337" t="s">
        <v>13</v>
      </c>
      <c r="C12337" t="s">
        <v>36</v>
      </c>
      <c r="D12337" s="2">
        <v>3289.09</v>
      </c>
      <c r="E12337">
        <v>0.08</v>
      </c>
      <c r="F12337">
        <v>9</v>
      </c>
      <c r="G12337" s="1">
        <v>45000</v>
      </c>
      <c r="H12337" s="1">
        <v>45005</v>
      </c>
      <c r="I12337" t="s">
        <v>31</v>
      </c>
      <c r="J12337" t="s">
        <v>22</v>
      </c>
      <c r="K12337" s="2">
        <v>702.07</v>
      </c>
      <c r="L12337" t="s">
        <v>17</v>
      </c>
      <c r="M12337">
        <f>YEAR(Table1[[#This Row],[order_date]])</f>
        <v>2023</v>
      </c>
      <c r="N12337">
        <f>MONTH(Table1[[#This Row],[order_date]])</f>
        <v>3</v>
      </c>
      <c r="O12337" s="3">
        <f>Table1[[#This Row],[sales]]-Table1[[#This Row],[profit]]</f>
        <v>2587.02</v>
      </c>
      <c r="P12337" s="3">
        <f>Table1[[#This Row],[sales]]*Table1[[#This Row],[quantity]]</f>
        <v>29601.81</v>
      </c>
      <c r="Q12337" s="9">
        <f>Table1[[#This Row],[delivery_date]]-Table1[[#This Row],[order_date]]</f>
        <v>5</v>
      </c>
    </row>
    <row r="12338" spans="1:17" x14ac:dyDescent="0.35">
      <c r="A12338" t="s">
        <v>12369</v>
      </c>
      <c r="B12338" t="s">
        <v>25</v>
      </c>
      <c r="C12338" t="s">
        <v>33</v>
      </c>
      <c r="D12338" s="2">
        <v>2938.99</v>
      </c>
      <c r="E12338">
        <v>0.2</v>
      </c>
      <c r="F12338">
        <v>6</v>
      </c>
      <c r="G12338" s="1">
        <v>45349</v>
      </c>
      <c r="H12338" s="1">
        <v>45353</v>
      </c>
      <c r="I12338" t="s">
        <v>15</v>
      </c>
      <c r="J12338" t="s">
        <v>22</v>
      </c>
      <c r="K12338" s="2">
        <v>578.46</v>
      </c>
      <c r="L12338" t="s">
        <v>28</v>
      </c>
      <c r="M12338">
        <f>YEAR(Table1[[#This Row],[order_date]])</f>
        <v>2024</v>
      </c>
      <c r="N12338">
        <f>MONTH(Table1[[#This Row],[order_date]])</f>
        <v>2</v>
      </c>
      <c r="O12338" s="3">
        <f>Table1[[#This Row],[sales]]-Table1[[#This Row],[profit]]</f>
        <v>2360.5299999999997</v>
      </c>
      <c r="P12338" s="3">
        <f>Table1[[#This Row],[sales]]*Table1[[#This Row],[quantity]]</f>
        <v>17633.939999999999</v>
      </c>
      <c r="Q12338" s="9">
        <f>Table1[[#This Row],[delivery_date]]-Table1[[#This Row],[order_date]]</f>
        <v>4</v>
      </c>
    </row>
    <row r="12339" spans="1:17" x14ac:dyDescent="0.35">
      <c r="A12339" t="s">
        <v>12370</v>
      </c>
      <c r="B12339" t="s">
        <v>25</v>
      </c>
      <c r="C12339" t="s">
        <v>36</v>
      </c>
      <c r="D12339" s="2">
        <v>4903.3</v>
      </c>
      <c r="E12339">
        <v>0.34</v>
      </c>
      <c r="F12339">
        <v>4</v>
      </c>
      <c r="G12339" s="1">
        <v>44983</v>
      </c>
      <c r="H12339" s="1">
        <v>44987</v>
      </c>
      <c r="I12339" t="s">
        <v>31</v>
      </c>
      <c r="J12339" t="s">
        <v>22</v>
      </c>
      <c r="K12339" s="2">
        <v>349.42</v>
      </c>
      <c r="L12339" t="s">
        <v>28</v>
      </c>
      <c r="M12339">
        <f>YEAR(Table1[[#This Row],[order_date]])</f>
        <v>2023</v>
      </c>
      <c r="N12339">
        <f>MONTH(Table1[[#This Row],[order_date]])</f>
        <v>2</v>
      </c>
      <c r="O12339" s="3">
        <f>Table1[[#This Row],[sales]]-Table1[[#This Row],[profit]]</f>
        <v>4553.88</v>
      </c>
      <c r="P12339" s="3">
        <f>Table1[[#This Row],[sales]]*Table1[[#This Row],[quantity]]</f>
        <v>19613.2</v>
      </c>
      <c r="Q12339" s="9">
        <f>Table1[[#This Row],[delivery_date]]-Table1[[#This Row],[order_date]]</f>
        <v>4</v>
      </c>
    </row>
    <row r="12340" spans="1:17" x14ac:dyDescent="0.35">
      <c r="A12340" t="s">
        <v>12371</v>
      </c>
      <c r="B12340" t="s">
        <v>41</v>
      </c>
      <c r="C12340" t="s">
        <v>36</v>
      </c>
      <c r="D12340" s="2">
        <v>1475.14</v>
      </c>
      <c r="E12340">
        <v>0.03</v>
      </c>
      <c r="F12340">
        <v>9</v>
      </c>
      <c r="G12340" s="1">
        <v>45017</v>
      </c>
      <c r="H12340" s="1">
        <v>45020</v>
      </c>
      <c r="I12340" t="s">
        <v>31</v>
      </c>
      <c r="J12340" t="s">
        <v>16</v>
      </c>
      <c r="K12340" s="2">
        <v>184.83</v>
      </c>
      <c r="L12340" t="s">
        <v>28</v>
      </c>
      <c r="M12340">
        <f>YEAR(Table1[[#This Row],[order_date]])</f>
        <v>2023</v>
      </c>
      <c r="N12340">
        <f>MONTH(Table1[[#This Row],[order_date]])</f>
        <v>4</v>
      </c>
      <c r="O12340" s="3">
        <f>Table1[[#This Row],[sales]]-Table1[[#This Row],[profit]]</f>
        <v>1290.3100000000002</v>
      </c>
      <c r="P12340" s="3">
        <f>Table1[[#This Row],[sales]]*Table1[[#This Row],[quantity]]</f>
        <v>13276.26</v>
      </c>
      <c r="Q12340" s="9">
        <f>Table1[[#This Row],[delivery_date]]-Table1[[#This Row],[order_date]]</f>
        <v>3</v>
      </c>
    </row>
    <row r="12341" spans="1:17" x14ac:dyDescent="0.35">
      <c r="A12341" t="s">
        <v>12372</v>
      </c>
      <c r="B12341" t="s">
        <v>41</v>
      </c>
      <c r="C12341" t="s">
        <v>20</v>
      </c>
      <c r="D12341" s="2">
        <v>419.75</v>
      </c>
      <c r="E12341">
        <v>0.28999999999999998</v>
      </c>
      <c r="F12341">
        <v>5</v>
      </c>
      <c r="G12341" s="1">
        <v>45120</v>
      </c>
      <c r="H12341" s="1">
        <v>45126</v>
      </c>
      <c r="I12341" t="s">
        <v>31</v>
      </c>
      <c r="J12341" t="s">
        <v>27</v>
      </c>
      <c r="K12341" s="2">
        <v>118.09</v>
      </c>
      <c r="L12341" t="s">
        <v>23</v>
      </c>
      <c r="M12341">
        <f>YEAR(Table1[[#This Row],[order_date]])</f>
        <v>2023</v>
      </c>
      <c r="N12341">
        <f>MONTH(Table1[[#This Row],[order_date]])</f>
        <v>7</v>
      </c>
      <c r="O12341" s="3">
        <f>Table1[[#This Row],[sales]]-Table1[[#This Row],[profit]]</f>
        <v>301.65999999999997</v>
      </c>
      <c r="P12341" s="3">
        <f>Table1[[#This Row],[sales]]*Table1[[#This Row],[quantity]]</f>
        <v>2098.75</v>
      </c>
      <c r="Q12341" s="9">
        <f>Table1[[#This Row],[delivery_date]]-Table1[[#This Row],[order_date]]</f>
        <v>6</v>
      </c>
    </row>
    <row r="12342" spans="1:17" x14ac:dyDescent="0.35">
      <c r="A12342" t="s">
        <v>12373</v>
      </c>
      <c r="B12342" t="s">
        <v>25</v>
      </c>
      <c r="C12342" t="s">
        <v>14</v>
      </c>
      <c r="D12342" s="2">
        <v>2628.45</v>
      </c>
      <c r="E12342">
        <v>0.2</v>
      </c>
      <c r="F12342">
        <v>8</v>
      </c>
      <c r="G12342" s="1">
        <v>45320</v>
      </c>
      <c r="H12342" s="1">
        <v>45321</v>
      </c>
      <c r="I12342" t="s">
        <v>21</v>
      </c>
      <c r="J12342" t="s">
        <v>22</v>
      </c>
      <c r="K12342" s="2">
        <v>287.14</v>
      </c>
      <c r="L12342" t="s">
        <v>17</v>
      </c>
      <c r="M12342">
        <f>YEAR(Table1[[#This Row],[order_date]])</f>
        <v>2024</v>
      </c>
      <c r="N12342">
        <f>MONTH(Table1[[#This Row],[order_date]])</f>
        <v>1</v>
      </c>
      <c r="O12342" s="3">
        <f>Table1[[#This Row],[sales]]-Table1[[#This Row],[profit]]</f>
        <v>2341.31</v>
      </c>
      <c r="P12342" s="3">
        <f>Table1[[#This Row],[sales]]*Table1[[#This Row],[quantity]]</f>
        <v>21027.599999999999</v>
      </c>
      <c r="Q12342" s="9">
        <f>Table1[[#This Row],[delivery_date]]-Table1[[#This Row],[order_date]]</f>
        <v>1</v>
      </c>
    </row>
    <row r="12343" spans="1:17" x14ac:dyDescent="0.35">
      <c r="A12343" t="s">
        <v>12374</v>
      </c>
      <c r="B12343" t="s">
        <v>19</v>
      </c>
      <c r="C12343" t="s">
        <v>26</v>
      </c>
      <c r="D12343" s="2">
        <v>2177.69</v>
      </c>
      <c r="E12343">
        <v>0.03</v>
      </c>
      <c r="F12343">
        <v>9</v>
      </c>
      <c r="G12343" s="1">
        <v>45422</v>
      </c>
      <c r="H12343" s="1">
        <v>45428</v>
      </c>
      <c r="I12343" t="s">
        <v>15</v>
      </c>
      <c r="J12343" t="s">
        <v>27</v>
      </c>
      <c r="K12343" s="2">
        <v>333.9</v>
      </c>
      <c r="L12343" t="s">
        <v>48</v>
      </c>
      <c r="M12343">
        <f>YEAR(Table1[[#This Row],[order_date]])</f>
        <v>2024</v>
      </c>
      <c r="N12343">
        <f>MONTH(Table1[[#This Row],[order_date]])</f>
        <v>5</v>
      </c>
      <c r="O12343" s="3">
        <f>Table1[[#This Row],[sales]]-Table1[[#This Row],[profit]]</f>
        <v>1843.79</v>
      </c>
      <c r="P12343" s="3">
        <f>Table1[[#This Row],[sales]]*Table1[[#This Row],[quantity]]</f>
        <v>19599.21</v>
      </c>
      <c r="Q12343" s="9">
        <f>Table1[[#This Row],[delivery_date]]-Table1[[#This Row],[order_date]]</f>
        <v>6</v>
      </c>
    </row>
    <row r="12344" spans="1:17" x14ac:dyDescent="0.35">
      <c r="A12344" t="s">
        <v>12375</v>
      </c>
      <c r="B12344" t="s">
        <v>13</v>
      </c>
      <c r="C12344" t="s">
        <v>20</v>
      </c>
      <c r="D12344" s="2">
        <v>2326.02</v>
      </c>
      <c r="E12344">
        <v>0.36</v>
      </c>
      <c r="F12344">
        <v>5</v>
      </c>
      <c r="G12344" s="1">
        <v>45126</v>
      </c>
      <c r="H12344" s="1">
        <v>45133</v>
      </c>
      <c r="I12344" t="s">
        <v>15</v>
      </c>
      <c r="J12344" t="s">
        <v>22</v>
      </c>
      <c r="K12344" s="2">
        <v>454.68</v>
      </c>
      <c r="L12344" t="s">
        <v>48</v>
      </c>
      <c r="M12344">
        <f>YEAR(Table1[[#This Row],[order_date]])</f>
        <v>2023</v>
      </c>
      <c r="N12344">
        <f>MONTH(Table1[[#This Row],[order_date]])</f>
        <v>7</v>
      </c>
      <c r="O12344" s="3">
        <f>Table1[[#This Row],[sales]]-Table1[[#This Row],[profit]]</f>
        <v>1871.34</v>
      </c>
      <c r="P12344" s="3">
        <f>Table1[[#This Row],[sales]]*Table1[[#This Row],[quantity]]</f>
        <v>11630.1</v>
      </c>
      <c r="Q12344" s="9">
        <f>Table1[[#This Row],[delivery_date]]-Table1[[#This Row],[order_date]]</f>
        <v>7</v>
      </c>
    </row>
    <row r="12345" spans="1:17" x14ac:dyDescent="0.35">
      <c r="A12345" t="s">
        <v>12376</v>
      </c>
      <c r="B12345" t="s">
        <v>25</v>
      </c>
      <c r="C12345" t="s">
        <v>20</v>
      </c>
      <c r="D12345" s="2">
        <v>3138.51</v>
      </c>
      <c r="E12345">
        <v>0.25</v>
      </c>
      <c r="F12345">
        <v>6</v>
      </c>
      <c r="G12345" s="1">
        <v>44935</v>
      </c>
      <c r="H12345" s="1">
        <v>44940</v>
      </c>
      <c r="I12345" t="s">
        <v>31</v>
      </c>
      <c r="J12345" t="s">
        <v>27</v>
      </c>
      <c r="K12345" s="2">
        <v>748.74</v>
      </c>
      <c r="L12345" t="s">
        <v>34</v>
      </c>
      <c r="M12345">
        <f>YEAR(Table1[[#This Row],[order_date]])</f>
        <v>2023</v>
      </c>
      <c r="N12345">
        <f>MONTH(Table1[[#This Row],[order_date]])</f>
        <v>1</v>
      </c>
      <c r="O12345" s="3">
        <f>Table1[[#This Row],[sales]]-Table1[[#This Row],[profit]]</f>
        <v>2389.7700000000004</v>
      </c>
      <c r="P12345" s="3">
        <f>Table1[[#This Row],[sales]]*Table1[[#This Row],[quantity]]</f>
        <v>18831.060000000001</v>
      </c>
      <c r="Q12345" s="9">
        <f>Table1[[#This Row],[delivery_date]]-Table1[[#This Row],[order_date]]</f>
        <v>5</v>
      </c>
    </row>
    <row r="12346" spans="1:17" x14ac:dyDescent="0.35">
      <c r="A12346" t="s">
        <v>12377</v>
      </c>
      <c r="B12346" t="s">
        <v>19</v>
      </c>
      <c r="C12346" t="s">
        <v>20</v>
      </c>
      <c r="D12346" s="2">
        <v>3114.1</v>
      </c>
      <c r="E12346">
        <v>0.15</v>
      </c>
      <c r="F12346">
        <v>4</v>
      </c>
      <c r="G12346" s="1">
        <v>45170</v>
      </c>
      <c r="H12346" s="1">
        <v>45171</v>
      </c>
      <c r="I12346" t="s">
        <v>15</v>
      </c>
      <c r="J12346" t="s">
        <v>22</v>
      </c>
      <c r="K12346" s="2">
        <v>595.59</v>
      </c>
      <c r="L12346" t="s">
        <v>48</v>
      </c>
      <c r="M12346">
        <f>YEAR(Table1[[#This Row],[order_date]])</f>
        <v>2023</v>
      </c>
      <c r="N12346">
        <f>MONTH(Table1[[#This Row],[order_date]])</f>
        <v>9</v>
      </c>
      <c r="O12346" s="3">
        <f>Table1[[#This Row],[sales]]-Table1[[#This Row],[profit]]</f>
        <v>2518.5099999999998</v>
      </c>
      <c r="P12346" s="3">
        <f>Table1[[#This Row],[sales]]*Table1[[#This Row],[quantity]]</f>
        <v>12456.4</v>
      </c>
      <c r="Q12346" s="9">
        <f>Table1[[#This Row],[delivery_date]]-Table1[[#This Row],[order_date]]</f>
        <v>1</v>
      </c>
    </row>
    <row r="12347" spans="1:17" x14ac:dyDescent="0.35">
      <c r="A12347" t="s">
        <v>12378</v>
      </c>
      <c r="B12347" t="s">
        <v>25</v>
      </c>
      <c r="C12347" t="s">
        <v>26</v>
      </c>
      <c r="D12347" s="2">
        <v>2022.1</v>
      </c>
      <c r="E12347">
        <v>0.04</v>
      </c>
      <c r="F12347">
        <v>1</v>
      </c>
      <c r="G12347" s="1">
        <v>45510</v>
      </c>
      <c r="H12347" s="1">
        <v>45517</v>
      </c>
      <c r="I12347" t="s">
        <v>15</v>
      </c>
      <c r="J12347" t="s">
        <v>16</v>
      </c>
      <c r="K12347" s="2">
        <v>325.68</v>
      </c>
      <c r="L12347" t="s">
        <v>39</v>
      </c>
      <c r="M12347">
        <f>YEAR(Table1[[#This Row],[order_date]])</f>
        <v>2024</v>
      </c>
      <c r="N12347">
        <f>MONTH(Table1[[#This Row],[order_date]])</f>
        <v>8</v>
      </c>
      <c r="O12347" s="3">
        <f>Table1[[#This Row],[sales]]-Table1[[#This Row],[profit]]</f>
        <v>1696.4199999999998</v>
      </c>
      <c r="P12347" s="3">
        <f>Table1[[#This Row],[sales]]*Table1[[#This Row],[quantity]]</f>
        <v>2022.1</v>
      </c>
      <c r="Q12347" s="9">
        <f>Table1[[#This Row],[delivery_date]]-Table1[[#This Row],[order_date]]</f>
        <v>7</v>
      </c>
    </row>
    <row r="12348" spans="1:17" x14ac:dyDescent="0.35">
      <c r="A12348" t="s">
        <v>12379</v>
      </c>
      <c r="B12348" t="s">
        <v>13</v>
      </c>
      <c r="C12348" t="s">
        <v>20</v>
      </c>
      <c r="D12348" s="2">
        <v>4328.1000000000004</v>
      </c>
      <c r="E12348">
        <v>0.27</v>
      </c>
      <c r="F12348">
        <v>1</v>
      </c>
      <c r="G12348" s="1">
        <v>44972</v>
      </c>
      <c r="H12348" s="1">
        <v>44977</v>
      </c>
      <c r="I12348" t="s">
        <v>21</v>
      </c>
      <c r="J12348" t="s">
        <v>16</v>
      </c>
      <c r="K12348" s="2">
        <v>972.55</v>
      </c>
      <c r="L12348" t="s">
        <v>48</v>
      </c>
      <c r="M12348">
        <f>YEAR(Table1[[#This Row],[order_date]])</f>
        <v>2023</v>
      </c>
      <c r="N12348">
        <f>MONTH(Table1[[#This Row],[order_date]])</f>
        <v>2</v>
      </c>
      <c r="O12348" s="3">
        <f>Table1[[#This Row],[sales]]-Table1[[#This Row],[profit]]</f>
        <v>3355.55</v>
      </c>
      <c r="P12348" s="3">
        <f>Table1[[#This Row],[sales]]*Table1[[#This Row],[quantity]]</f>
        <v>4328.1000000000004</v>
      </c>
      <c r="Q12348" s="9">
        <f>Table1[[#This Row],[delivery_date]]-Table1[[#This Row],[order_date]]</f>
        <v>5</v>
      </c>
    </row>
    <row r="12349" spans="1:17" x14ac:dyDescent="0.35">
      <c r="A12349" t="s">
        <v>12380</v>
      </c>
      <c r="B12349" t="s">
        <v>13</v>
      </c>
      <c r="C12349" t="s">
        <v>14</v>
      </c>
      <c r="D12349" s="2">
        <v>3292.15</v>
      </c>
      <c r="E12349">
        <v>0.15</v>
      </c>
      <c r="F12349">
        <v>5</v>
      </c>
      <c r="G12349" s="1">
        <v>45139</v>
      </c>
      <c r="H12349" s="1">
        <v>45144</v>
      </c>
      <c r="I12349" t="s">
        <v>15</v>
      </c>
      <c r="J12349" t="s">
        <v>27</v>
      </c>
      <c r="K12349" s="2">
        <v>666.75</v>
      </c>
      <c r="L12349" t="s">
        <v>28</v>
      </c>
      <c r="M12349">
        <f>YEAR(Table1[[#This Row],[order_date]])</f>
        <v>2023</v>
      </c>
      <c r="N12349">
        <f>MONTH(Table1[[#This Row],[order_date]])</f>
        <v>8</v>
      </c>
      <c r="O12349" s="3">
        <f>Table1[[#This Row],[sales]]-Table1[[#This Row],[profit]]</f>
        <v>2625.4</v>
      </c>
      <c r="P12349" s="3">
        <f>Table1[[#This Row],[sales]]*Table1[[#This Row],[quantity]]</f>
        <v>16460.75</v>
      </c>
      <c r="Q12349" s="9">
        <f>Table1[[#This Row],[delivery_date]]-Table1[[#This Row],[order_date]]</f>
        <v>5</v>
      </c>
    </row>
    <row r="12350" spans="1:17" x14ac:dyDescent="0.35">
      <c r="A12350" t="s">
        <v>12381</v>
      </c>
      <c r="B12350" t="s">
        <v>41</v>
      </c>
      <c r="C12350" t="s">
        <v>36</v>
      </c>
      <c r="D12350" s="2">
        <v>4460.57</v>
      </c>
      <c r="E12350">
        <v>0.47</v>
      </c>
      <c r="F12350">
        <v>3</v>
      </c>
      <c r="G12350" s="1">
        <v>45223</v>
      </c>
      <c r="H12350" s="1">
        <v>45228</v>
      </c>
      <c r="I12350" t="s">
        <v>31</v>
      </c>
      <c r="J12350" t="s">
        <v>27</v>
      </c>
      <c r="K12350" s="2">
        <v>790.9</v>
      </c>
      <c r="L12350" t="s">
        <v>23</v>
      </c>
      <c r="M12350">
        <f>YEAR(Table1[[#This Row],[order_date]])</f>
        <v>2023</v>
      </c>
      <c r="N12350">
        <f>MONTH(Table1[[#This Row],[order_date]])</f>
        <v>10</v>
      </c>
      <c r="O12350" s="3">
        <f>Table1[[#This Row],[sales]]-Table1[[#This Row],[profit]]</f>
        <v>3669.6699999999996</v>
      </c>
      <c r="P12350" s="3">
        <f>Table1[[#This Row],[sales]]*Table1[[#This Row],[quantity]]</f>
        <v>13381.71</v>
      </c>
      <c r="Q12350" s="9">
        <f>Table1[[#This Row],[delivery_date]]-Table1[[#This Row],[order_date]]</f>
        <v>5</v>
      </c>
    </row>
    <row r="12351" spans="1:17" x14ac:dyDescent="0.35">
      <c r="A12351" t="s">
        <v>12382</v>
      </c>
      <c r="B12351" t="s">
        <v>41</v>
      </c>
      <c r="C12351" t="s">
        <v>14</v>
      </c>
      <c r="D12351" s="2">
        <v>4574.45</v>
      </c>
      <c r="E12351">
        <v>0.3</v>
      </c>
      <c r="F12351">
        <v>7</v>
      </c>
      <c r="G12351" s="1">
        <v>45344</v>
      </c>
      <c r="H12351" s="1">
        <v>45348</v>
      </c>
      <c r="I12351" t="s">
        <v>15</v>
      </c>
      <c r="J12351" t="s">
        <v>27</v>
      </c>
      <c r="K12351" s="2">
        <v>902.58</v>
      </c>
      <c r="L12351" t="s">
        <v>39</v>
      </c>
      <c r="M12351">
        <f>YEAR(Table1[[#This Row],[order_date]])</f>
        <v>2024</v>
      </c>
      <c r="N12351">
        <f>MONTH(Table1[[#This Row],[order_date]])</f>
        <v>2</v>
      </c>
      <c r="O12351" s="3">
        <f>Table1[[#This Row],[sales]]-Table1[[#This Row],[profit]]</f>
        <v>3671.87</v>
      </c>
      <c r="P12351" s="3">
        <f>Table1[[#This Row],[sales]]*Table1[[#This Row],[quantity]]</f>
        <v>32021.149999999998</v>
      </c>
      <c r="Q12351" s="9">
        <f>Table1[[#This Row],[delivery_date]]-Table1[[#This Row],[order_date]]</f>
        <v>4</v>
      </c>
    </row>
    <row r="12352" spans="1:17" x14ac:dyDescent="0.35">
      <c r="A12352" t="s">
        <v>12383</v>
      </c>
      <c r="B12352" t="s">
        <v>41</v>
      </c>
      <c r="C12352" t="s">
        <v>36</v>
      </c>
      <c r="D12352" s="2">
        <v>919.83</v>
      </c>
      <c r="E12352">
        <v>0.14000000000000001</v>
      </c>
      <c r="F12352">
        <v>4</v>
      </c>
      <c r="G12352" s="1">
        <v>45084</v>
      </c>
      <c r="H12352" s="1">
        <v>45091</v>
      </c>
      <c r="I12352" t="s">
        <v>31</v>
      </c>
      <c r="J12352" t="s">
        <v>16</v>
      </c>
      <c r="K12352" s="2">
        <v>139.54</v>
      </c>
      <c r="L12352" t="s">
        <v>17</v>
      </c>
      <c r="M12352">
        <f>YEAR(Table1[[#This Row],[order_date]])</f>
        <v>2023</v>
      </c>
      <c r="N12352">
        <f>MONTH(Table1[[#This Row],[order_date]])</f>
        <v>6</v>
      </c>
      <c r="O12352" s="3">
        <f>Table1[[#This Row],[sales]]-Table1[[#This Row],[profit]]</f>
        <v>780.29000000000008</v>
      </c>
      <c r="P12352" s="3">
        <f>Table1[[#This Row],[sales]]*Table1[[#This Row],[quantity]]</f>
        <v>3679.32</v>
      </c>
      <c r="Q12352" s="9">
        <f>Table1[[#This Row],[delivery_date]]-Table1[[#This Row],[order_date]]</f>
        <v>7</v>
      </c>
    </row>
    <row r="12353" spans="1:17" x14ac:dyDescent="0.35">
      <c r="A12353" t="s">
        <v>12384</v>
      </c>
      <c r="B12353" t="s">
        <v>41</v>
      </c>
      <c r="C12353" t="s">
        <v>36</v>
      </c>
      <c r="D12353" s="2">
        <v>3434.75</v>
      </c>
      <c r="E12353">
        <v>0.26</v>
      </c>
      <c r="F12353">
        <v>4</v>
      </c>
      <c r="G12353" s="1">
        <v>45610</v>
      </c>
      <c r="H12353" s="1">
        <v>45611</v>
      </c>
      <c r="I12353" t="s">
        <v>15</v>
      </c>
      <c r="J12353" t="s">
        <v>16</v>
      </c>
      <c r="K12353" s="2">
        <v>611.76</v>
      </c>
      <c r="L12353" t="s">
        <v>28</v>
      </c>
      <c r="M12353">
        <f>YEAR(Table1[[#This Row],[order_date]])</f>
        <v>2024</v>
      </c>
      <c r="N12353">
        <f>MONTH(Table1[[#This Row],[order_date]])</f>
        <v>11</v>
      </c>
      <c r="O12353" s="3">
        <f>Table1[[#This Row],[sales]]-Table1[[#This Row],[profit]]</f>
        <v>2822.99</v>
      </c>
      <c r="P12353" s="3">
        <f>Table1[[#This Row],[sales]]*Table1[[#This Row],[quantity]]</f>
        <v>13739</v>
      </c>
      <c r="Q12353" s="9">
        <f>Table1[[#This Row],[delivery_date]]-Table1[[#This Row],[order_date]]</f>
        <v>1</v>
      </c>
    </row>
    <row r="12354" spans="1:17" x14ac:dyDescent="0.35">
      <c r="A12354" t="s">
        <v>12385</v>
      </c>
      <c r="B12354" t="s">
        <v>13</v>
      </c>
      <c r="C12354" t="s">
        <v>20</v>
      </c>
      <c r="D12354" s="2">
        <v>1655.81</v>
      </c>
      <c r="E12354">
        <v>0.27</v>
      </c>
      <c r="F12354">
        <v>4</v>
      </c>
      <c r="G12354" s="1">
        <v>45390</v>
      </c>
      <c r="H12354" s="1">
        <v>45392</v>
      </c>
      <c r="I12354" t="s">
        <v>31</v>
      </c>
      <c r="J12354" t="s">
        <v>22</v>
      </c>
      <c r="K12354" s="2">
        <v>268.63</v>
      </c>
      <c r="L12354" t="s">
        <v>48</v>
      </c>
      <c r="M12354">
        <f>YEAR(Table1[[#This Row],[order_date]])</f>
        <v>2024</v>
      </c>
      <c r="N12354">
        <f>MONTH(Table1[[#This Row],[order_date]])</f>
        <v>4</v>
      </c>
      <c r="O12354" s="3">
        <f>Table1[[#This Row],[sales]]-Table1[[#This Row],[profit]]</f>
        <v>1387.1799999999998</v>
      </c>
      <c r="P12354" s="3">
        <f>Table1[[#This Row],[sales]]*Table1[[#This Row],[quantity]]</f>
        <v>6623.24</v>
      </c>
      <c r="Q12354" s="9">
        <f>Table1[[#This Row],[delivery_date]]-Table1[[#This Row],[order_date]]</f>
        <v>2</v>
      </c>
    </row>
    <row r="12355" spans="1:17" x14ac:dyDescent="0.35">
      <c r="A12355" t="s">
        <v>12386</v>
      </c>
      <c r="B12355" t="s">
        <v>19</v>
      </c>
      <c r="C12355" t="s">
        <v>20</v>
      </c>
      <c r="D12355" s="2">
        <v>4198.5</v>
      </c>
      <c r="E12355">
        <v>0.36</v>
      </c>
      <c r="F12355">
        <v>6</v>
      </c>
      <c r="G12355" s="1">
        <v>45183</v>
      </c>
      <c r="H12355" s="1">
        <v>45187</v>
      </c>
      <c r="I12355" t="s">
        <v>31</v>
      </c>
      <c r="J12355" t="s">
        <v>16</v>
      </c>
      <c r="K12355" s="2">
        <v>1257.49</v>
      </c>
      <c r="L12355" t="s">
        <v>23</v>
      </c>
      <c r="M12355">
        <f>YEAR(Table1[[#This Row],[order_date]])</f>
        <v>2023</v>
      </c>
      <c r="N12355">
        <f>MONTH(Table1[[#This Row],[order_date]])</f>
        <v>9</v>
      </c>
      <c r="O12355" s="3">
        <f>Table1[[#This Row],[sales]]-Table1[[#This Row],[profit]]</f>
        <v>2941.01</v>
      </c>
      <c r="P12355" s="3">
        <f>Table1[[#This Row],[sales]]*Table1[[#This Row],[quantity]]</f>
        <v>25191</v>
      </c>
      <c r="Q12355" s="9">
        <f>Table1[[#This Row],[delivery_date]]-Table1[[#This Row],[order_date]]</f>
        <v>4</v>
      </c>
    </row>
    <row r="12356" spans="1:17" x14ac:dyDescent="0.35">
      <c r="A12356" t="s">
        <v>12387</v>
      </c>
      <c r="B12356" t="s">
        <v>19</v>
      </c>
      <c r="C12356" t="s">
        <v>26</v>
      </c>
      <c r="D12356" s="2">
        <v>3690.97</v>
      </c>
      <c r="E12356">
        <v>0.45</v>
      </c>
      <c r="F12356">
        <v>9</v>
      </c>
      <c r="G12356" s="1">
        <v>45485</v>
      </c>
      <c r="H12356" s="1">
        <v>45490</v>
      </c>
      <c r="I12356" t="s">
        <v>15</v>
      </c>
      <c r="J12356" t="s">
        <v>27</v>
      </c>
      <c r="K12356" s="2">
        <v>235.93</v>
      </c>
      <c r="L12356" t="s">
        <v>17</v>
      </c>
      <c r="M12356">
        <f>YEAR(Table1[[#This Row],[order_date]])</f>
        <v>2024</v>
      </c>
      <c r="N12356">
        <f>MONTH(Table1[[#This Row],[order_date]])</f>
        <v>7</v>
      </c>
      <c r="O12356" s="3">
        <f>Table1[[#This Row],[sales]]-Table1[[#This Row],[profit]]</f>
        <v>3455.04</v>
      </c>
      <c r="P12356" s="3">
        <f>Table1[[#This Row],[sales]]*Table1[[#This Row],[quantity]]</f>
        <v>33218.729999999996</v>
      </c>
      <c r="Q12356" s="9">
        <f>Table1[[#This Row],[delivery_date]]-Table1[[#This Row],[order_date]]</f>
        <v>5</v>
      </c>
    </row>
    <row r="12357" spans="1:17" x14ac:dyDescent="0.35">
      <c r="A12357" t="s">
        <v>12388</v>
      </c>
      <c r="B12357" t="s">
        <v>19</v>
      </c>
      <c r="C12357" t="s">
        <v>33</v>
      </c>
      <c r="D12357" s="2">
        <v>1073.8599999999999</v>
      </c>
      <c r="E12357">
        <v>0.48</v>
      </c>
      <c r="F12357">
        <v>9</v>
      </c>
      <c r="G12357" s="1">
        <v>45160</v>
      </c>
      <c r="H12357" s="1">
        <v>45161</v>
      </c>
      <c r="I12357" t="s">
        <v>31</v>
      </c>
      <c r="J12357" t="s">
        <v>16</v>
      </c>
      <c r="K12357" s="2">
        <v>230.47</v>
      </c>
      <c r="L12357" t="s">
        <v>34</v>
      </c>
      <c r="M12357">
        <f>YEAR(Table1[[#This Row],[order_date]])</f>
        <v>2023</v>
      </c>
      <c r="N12357">
        <f>MONTH(Table1[[#This Row],[order_date]])</f>
        <v>8</v>
      </c>
      <c r="O12357" s="3">
        <f>Table1[[#This Row],[sales]]-Table1[[#This Row],[profit]]</f>
        <v>843.38999999999987</v>
      </c>
      <c r="P12357" s="3">
        <f>Table1[[#This Row],[sales]]*Table1[[#This Row],[quantity]]</f>
        <v>9664.74</v>
      </c>
      <c r="Q12357" s="9">
        <f>Table1[[#This Row],[delivery_date]]-Table1[[#This Row],[order_date]]</f>
        <v>1</v>
      </c>
    </row>
    <row r="12358" spans="1:17" x14ac:dyDescent="0.35">
      <c r="A12358" t="s">
        <v>12389</v>
      </c>
      <c r="B12358" t="s">
        <v>25</v>
      </c>
      <c r="C12358" t="s">
        <v>14</v>
      </c>
      <c r="D12358" s="2">
        <v>4699.78</v>
      </c>
      <c r="E12358">
        <v>0.36</v>
      </c>
      <c r="F12358">
        <v>5</v>
      </c>
      <c r="G12358" s="1">
        <v>45084</v>
      </c>
      <c r="H12358" s="1">
        <v>45085</v>
      </c>
      <c r="I12358" t="s">
        <v>21</v>
      </c>
      <c r="J12358" t="s">
        <v>22</v>
      </c>
      <c r="K12358" s="2">
        <v>519.70000000000005</v>
      </c>
      <c r="L12358" t="s">
        <v>28</v>
      </c>
      <c r="M12358">
        <f>YEAR(Table1[[#This Row],[order_date]])</f>
        <v>2023</v>
      </c>
      <c r="N12358">
        <f>MONTH(Table1[[#This Row],[order_date]])</f>
        <v>6</v>
      </c>
      <c r="O12358" s="3">
        <f>Table1[[#This Row],[sales]]-Table1[[#This Row],[profit]]</f>
        <v>4180.08</v>
      </c>
      <c r="P12358" s="3">
        <f>Table1[[#This Row],[sales]]*Table1[[#This Row],[quantity]]</f>
        <v>23498.899999999998</v>
      </c>
      <c r="Q12358" s="9">
        <f>Table1[[#This Row],[delivery_date]]-Table1[[#This Row],[order_date]]</f>
        <v>1</v>
      </c>
    </row>
    <row r="12359" spans="1:17" x14ac:dyDescent="0.35">
      <c r="A12359" t="s">
        <v>12390</v>
      </c>
      <c r="B12359" t="s">
        <v>41</v>
      </c>
      <c r="C12359" t="s">
        <v>26</v>
      </c>
      <c r="D12359" s="2">
        <v>3449.05</v>
      </c>
      <c r="E12359">
        <v>0.27</v>
      </c>
      <c r="F12359">
        <v>8</v>
      </c>
      <c r="G12359" s="1">
        <v>45332</v>
      </c>
      <c r="H12359" s="1">
        <v>45335</v>
      </c>
      <c r="I12359" t="s">
        <v>21</v>
      </c>
      <c r="J12359" t="s">
        <v>22</v>
      </c>
      <c r="K12359" s="2">
        <v>493.92</v>
      </c>
      <c r="L12359" t="s">
        <v>39</v>
      </c>
      <c r="M12359">
        <f>YEAR(Table1[[#This Row],[order_date]])</f>
        <v>2024</v>
      </c>
      <c r="N12359">
        <f>MONTH(Table1[[#This Row],[order_date]])</f>
        <v>2</v>
      </c>
      <c r="O12359" s="3">
        <f>Table1[[#This Row],[sales]]-Table1[[#This Row],[profit]]</f>
        <v>2955.13</v>
      </c>
      <c r="P12359" s="3">
        <f>Table1[[#This Row],[sales]]*Table1[[#This Row],[quantity]]</f>
        <v>27592.400000000001</v>
      </c>
      <c r="Q12359" s="9">
        <f>Table1[[#This Row],[delivery_date]]-Table1[[#This Row],[order_date]]</f>
        <v>3</v>
      </c>
    </row>
    <row r="12360" spans="1:17" x14ac:dyDescent="0.35">
      <c r="A12360" t="s">
        <v>12391</v>
      </c>
      <c r="B12360" t="s">
        <v>41</v>
      </c>
      <c r="C12360" t="s">
        <v>26</v>
      </c>
      <c r="D12360" s="2">
        <v>4748.3</v>
      </c>
      <c r="E12360">
        <v>0.11</v>
      </c>
      <c r="F12360">
        <v>4</v>
      </c>
      <c r="G12360" s="1">
        <v>44941</v>
      </c>
      <c r="H12360" s="1">
        <v>44945</v>
      </c>
      <c r="I12360" t="s">
        <v>31</v>
      </c>
      <c r="J12360" t="s">
        <v>27</v>
      </c>
      <c r="K12360" s="2">
        <v>462.56</v>
      </c>
      <c r="L12360" t="s">
        <v>28</v>
      </c>
      <c r="M12360">
        <f>YEAR(Table1[[#This Row],[order_date]])</f>
        <v>2023</v>
      </c>
      <c r="N12360">
        <f>MONTH(Table1[[#This Row],[order_date]])</f>
        <v>1</v>
      </c>
      <c r="O12360" s="3">
        <f>Table1[[#This Row],[sales]]-Table1[[#This Row],[profit]]</f>
        <v>4285.74</v>
      </c>
      <c r="P12360" s="3">
        <f>Table1[[#This Row],[sales]]*Table1[[#This Row],[quantity]]</f>
        <v>18993.2</v>
      </c>
      <c r="Q12360" s="9">
        <f>Table1[[#This Row],[delivery_date]]-Table1[[#This Row],[order_date]]</f>
        <v>4</v>
      </c>
    </row>
    <row r="12361" spans="1:17" x14ac:dyDescent="0.35">
      <c r="A12361" t="s">
        <v>12392</v>
      </c>
      <c r="B12361" t="s">
        <v>13</v>
      </c>
      <c r="C12361" t="s">
        <v>14</v>
      </c>
      <c r="D12361" s="2">
        <v>1089.3599999999999</v>
      </c>
      <c r="E12361">
        <v>0.2</v>
      </c>
      <c r="F12361">
        <v>8</v>
      </c>
      <c r="G12361" s="1">
        <v>45522</v>
      </c>
      <c r="H12361" s="1">
        <v>45524</v>
      </c>
      <c r="I12361" t="s">
        <v>31</v>
      </c>
      <c r="J12361" t="s">
        <v>27</v>
      </c>
      <c r="K12361" s="2">
        <v>259.27999999999997</v>
      </c>
      <c r="L12361" t="s">
        <v>39</v>
      </c>
      <c r="M12361">
        <f>YEAR(Table1[[#This Row],[order_date]])</f>
        <v>2024</v>
      </c>
      <c r="N12361">
        <f>MONTH(Table1[[#This Row],[order_date]])</f>
        <v>8</v>
      </c>
      <c r="O12361" s="3">
        <f>Table1[[#This Row],[sales]]-Table1[[#This Row],[profit]]</f>
        <v>830.07999999999993</v>
      </c>
      <c r="P12361" s="3">
        <f>Table1[[#This Row],[sales]]*Table1[[#This Row],[quantity]]</f>
        <v>8714.8799999999992</v>
      </c>
      <c r="Q12361" s="9">
        <f>Table1[[#This Row],[delivery_date]]-Table1[[#This Row],[order_date]]</f>
        <v>2</v>
      </c>
    </row>
    <row r="12362" spans="1:17" x14ac:dyDescent="0.35">
      <c r="A12362" t="s">
        <v>12393</v>
      </c>
      <c r="B12362" t="s">
        <v>13</v>
      </c>
      <c r="C12362" t="s">
        <v>14</v>
      </c>
      <c r="D12362" s="2">
        <v>4361.55</v>
      </c>
      <c r="E12362">
        <v>0.24</v>
      </c>
      <c r="F12362">
        <v>9</v>
      </c>
      <c r="G12362" s="1">
        <v>45604</v>
      </c>
      <c r="H12362" s="1">
        <v>45611</v>
      </c>
      <c r="I12362" t="s">
        <v>31</v>
      </c>
      <c r="J12362" t="s">
        <v>16</v>
      </c>
      <c r="K12362" s="2">
        <v>531.29</v>
      </c>
      <c r="L12362" t="s">
        <v>39</v>
      </c>
      <c r="M12362">
        <f>YEAR(Table1[[#This Row],[order_date]])</f>
        <v>2024</v>
      </c>
      <c r="N12362">
        <f>MONTH(Table1[[#This Row],[order_date]])</f>
        <v>11</v>
      </c>
      <c r="O12362" s="3">
        <f>Table1[[#This Row],[sales]]-Table1[[#This Row],[profit]]</f>
        <v>3830.26</v>
      </c>
      <c r="P12362" s="3">
        <f>Table1[[#This Row],[sales]]*Table1[[#This Row],[quantity]]</f>
        <v>39253.950000000004</v>
      </c>
      <c r="Q12362" s="9">
        <f>Table1[[#This Row],[delivery_date]]-Table1[[#This Row],[order_date]]</f>
        <v>7</v>
      </c>
    </row>
    <row r="12363" spans="1:17" x14ac:dyDescent="0.35">
      <c r="A12363" t="s">
        <v>12394</v>
      </c>
      <c r="B12363" t="s">
        <v>25</v>
      </c>
      <c r="C12363" t="s">
        <v>36</v>
      </c>
      <c r="D12363" s="2">
        <v>3373.56</v>
      </c>
      <c r="E12363">
        <v>0.06</v>
      </c>
      <c r="F12363">
        <v>8</v>
      </c>
      <c r="G12363" s="1">
        <v>44949</v>
      </c>
      <c r="H12363" s="1">
        <v>44952</v>
      </c>
      <c r="I12363" t="s">
        <v>15</v>
      </c>
      <c r="J12363" t="s">
        <v>27</v>
      </c>
      <c r="K12363" s="2">
        <v>720.42</v>
      </c>
      <c r="L12363" t="s">
        <v>34</v>
      </c>
      <c r="M12363">
        <f>YEAR(Table1[[#This Row],[order_date]])</f>
        <v>2023</v>
      </c>
      <c r="N12363">
        <f>MONTH(Table1[[#This Row],[order_date]])</f>
        <v>1</v>
      </c>
      <c r="O12363" s="3">
        <f>Table1[[#This Row],[sales]]-Table1[[#This Row],[profit]]</f>
        <v>2653.14</v>
      </c>
      <c r="P12363" s="3">
        <f>Table1[[#This Row],[sales]]*Table1[[#This Row],[quantity]]</f>
        <v>26988.48</v>
      </c>
      <c r="Q12363" s="9">
        <f>Table1[[#This Row],[delivery_date]]-Table1[[#This Row],[order_date]]</f>
        <v>3</v>
      </c>
    </row>
    <row r="12364" spans="1:17" x14ac:dyDescent="0.35">
      <c r="A12364" t="s">
        <v>12395</v>
      </c>
      <c r="B12364" t="s">
        <v>25</v>
      </c>
      <c r="C12364" t="s">
        <v>33</v>
      </c>
      <c r="D12364" s="2">
        <v>2806.2</v>
      </c>
      <c r="E12364">
        <v>0.13</v>
      </c>
      <c r="F12364">
        <v>8</v>
      </c>
      <c r="G12364" s="1">
        <v>45623</v>
      </c>
      <c r="H12364" s="1">
        <v>45624</v>
      </c>
      <c r="I12364" t="s">
        <v>21</v>
      </c>
      <c r="J12364" t="s">
        <v>16</v>
      </c>
      <c r="K12364" s="2">
        <v>539.12</v>
      </c>
      <c r="L12364" t="s">
        <v>39</v>
      </c>
      <c r="M12364">
        <f>YEAR(Table1[[#This Row],[order_date]])</f>
        <v>2024</v>
      </c>
      <c r="N12364">
        <f>MONTH(Table1[[#This Row],[order_date]])</f>
        <v>11</v>
      </c>
      <c r="O12364" s="3">
        <f>Table1[[#This Row],[sales]]-Table1[[#This Row],[profit]]</f>
        <v>2267.08</v>
      </c>
      <c r="P12364" s="3">
        <f>Table1[[#This Row],[sales]]*Table1[[#This Row],[quantity]]</f>
        <v>22449.599999999999</v>
      </c>
      <c r="Q12364" s="9">
        <f>Table1[[#This Row],[delivery_date]]-Table1[[#This Row],[order_date]]</f>
        <v>1</v>
      </c>
    </row>
    <row r="12365" spans="1:17" x14ac:dyDescent="0.35">
      <c r="A12365" t="s">
        <v>12396</v>
      </c>
      <c r="B12365" t="s">
        <v>19</v>
      </c>
      <c r="C12365" t="s">
        <v>20</v>
      </c>
      <c r="D12365" s="2">
        <v>4120.51</v>
      </c>
      <c r="E12365">
        <v>0.49</v>
      </c>
      <c r="F12365">
        <v>9</v>
      </c>
      <c r="G12365" s="1">
        <v>45135</v>
      </c>
      <c r="H12365" s="1">
        <v>45138</v>
      </c>
      <c r="I12365" t="s">
        <v>15</v>
      </c>
      <c r="J12365" t="s">
        <v>27</v>
      </c>
      <c r="K12365" s="2">
        <v>647.51</v>
      </c>
      <c r="L12365" t="s">
        <v>17</v>
      </c>
      <c r="M12365">
        <f>YEAR(Table1[[#This Row],[order_date]])</f>
        <v>2023</v>
      </c>
      <c r="N12365">
        <f>MONTH(Table1[[#This Row],[order_date]])</f>
        <v>7</v>
      </c>
      <c r="O12365" s="3">
        <f>Table1[[#This Row],[sales]]-Table1[[#This Row],[profit]]</f>
        <v>3473</v>
      </c>
      <c r="P12365" s="3">
        <f>Table1[[#This Row],[sales]]*Table1[[#This Row],[quantity]]</f>
        <v>37084.590000000004</v>
      </c>
      <c r="Q12365" s="9">
        <f>Table1[[#This Row],[delivery_date]]-Table1[[#This Row],[order_date]]</f>
        <v>3</v>
      </c>
    </row>
    <row r="12366" spans="1:17" x14ac:dyDescent="0.35">
      <c r="A12366" t="s">
        <v>12397</v>
      </c>
      <c r="B12366" t="s">
        <v>13</v>
      </c>
      <c r="C12366" t="s">
        <v>33</v>
      </c>
      <c r="D12366" s="2">
        <v>3201.03</v>
      </c>
      <c r="E12366">
        <v>0.38</v>
      </c>
      <c r="F12366">
        <v>8</v>
      </c>
      <c r="G12366" s="1">
        <v>44961</v>
      </c>
      <c r="H12366" s="1">
        <v>44966</v>
      </c>
      <c r="I12366" t="s">
        <v>15</v>
      </c>
      <c r="J12366" t="s">
        <v>27</v>
      </c>
      <c r="K12366" s="2">
        <v>432.86</v>
      </c>
      <c r="L12366" t="s">
        <v>39</v>
      </c>
      <c r="M12366">
        <f>YEAR(Table1[[#This Row],[order_date]])</f>
        <v>2023</v>
      </c>
      <c r="N12366">
        <f>MONTH(Table1[[#This Row],[order_date]])</f>
        <v>2</v>
      </c>
      <c r="O12366" s="3">
        <f>Table1[[#This Row],[sales]]-Table1[[#This Row],[profit]]</f>
        <v>2768.17</v>
      </c>
      <c r="P12366" s="3">
        <f>Table1[[#This Row],[sales]]*Table1[[#This Row],[quantity]]</f>
        <v>25608.240000000002</v>
      </c>
      <c r="Q12366" s="9">
        <f>Table1[[#This Row],[delivery_date]]-Table1[[#This Row],[order_date]]</f>
        <v>5</v>
      </c>
    </row>
    <row r="12367" spans="1:17" x14ac:dyDescent="0.35">
      <c r="A12367" t="s">
        <v>12398</v>
      </c>
      <c r="B12367" t="s">
        <v>41</v>
      </c>
      <c r="C12367" t="s">
        <v>33</v>
      </c>
      <c r="D12367" s="2">
        <v>3381.04</v>
      </c>
      <c r="E12367">
        <v>0.24</v>
      </c>
      <c r="F12367">
        <v>4</v>
      </c>
      <c r="G12367" s="1">
        <v>45632</v>
      </c>
      <c r="H12367" s="1">
        <v>45636</v>
      </c>
      <c r="I12367" t="s">
        <v>21</v>
      </c>
      <c r="J12367" t="s">
        <v>27</v>
      </c>
      <c r="K12367" s="2">
        <v>760.32</v>
      </c>
      <c r="L12367" t="s">
        <v>23</v>
      </c>
      <c r="M12367">
        <f>YEAR(Table1[[#This Row],[order_date]])</f>
        <v>2024</v>
      </c>
      <c r="N12367">
        <f>MONTH(Table1[[#This Row],[order_date]])</f>
        <v>12</v>
      </c>
      <c r="O12367" s="3">
        <f>Table1[[#This Row],[sales]]-Table1[[#This Row],[profit]]</f>
        <v>2620.7199999999998</v>
      </c>
      <c r="P12367" s="3">
        <f>Table1[[#This Row],[sales]]*Table1[[#This Row],[quantity]]</f>
        <v>13524.16</v>
      </c>
      <c r="Q12367" s="9">
        <f>Table1[[#This Row],[delivery_date]]-Table1[[#This Row],[order_date]]</f>
        <v>4</v>
      </c>
    </row>
    <row r="12368" spans="1:17" x14ac:dyDescent="0.35">
      <c r="A12368" t="s">
        <v>12399</v>
      </c>
      <c r="B12368" t="s">
        <v>19</v>
      </c>
      <c r="C12368" t="s">
        <v>20</v>
      </c>
      <c r="D12368" s="2">
        <v>1342.99</v>
      </c>
      <c r="E12368">
        <v>0.11</v>
      </c>
      <c r="F12368">
        <v>5</v>
      </c>
      <c r="G12368" s="1">
        <v>45165</v>
      </c>
      <c r="H12368" s="1">
        <v>45167</v>
      </c>
      <c r="I12368" t="s">
        <v>15</v>
      </c>
      <c r="J12368" t="s">
        <v>22</v>
      </c>
      <c r="K12368" s="2">
        <v>247.59</v>
      </c>
      <c r="L12368" t="s">
        <v>39</v>
      </c>
      <c r="M12368">
        <f>YEAR(Table1[[#This Row],[order_date]])</f>
        <v>2023</v>
      </c>
      <c r="N12368">
        <f>MONTH(Table1[[#This Row],[order_date]])</f>
        <v>8</v>
      </c>
      <c r="O12368" s="3">
        <f>Table1[[#This Row],[sales]]-Table1[[#This Row],[profit]]</f>
        <v>1095.4000000000001</v>
      </c>
      <c r="P12368" s="3">
        <f>Table1[[#This Row],[sales]]*Table1[[#This Row],[quantity]]</f>
        <v>6714.95</v>
      </c>
      <c r="Q12368" s="9">
        <f>Table1[[#This Row],[delivery_date]]-Table1[[#This Row],[order_date]]</f>
        <v>2</v>
      </c>
    </row>
    <row r="12369" spans="1:17" x14ac:dyDescent="0.35">
      <c r="A12369" t="s">
        <v>12400</v>
      </c>
      <c r="B12369" t="s">
        <v>41</v>
      </c>
      <c r="C12369" t="s">
        <v>33</v>
      </c>
      <c r="D12369" s="2">
        <v>4103.5600000000004</v>
      </c>
      <c r="E12369">
        <v>0.28999999999999998</v>
      </c>
      <c r="F12369">
        <v>6</v>
      </c>
      <c r="G12369" s="1">
        <v>45107</v>
      </c>
      <c r="H12369" s="1">
        <v>45113</v>
      </c>
      <c r="I12369" t="s">
        <v>15</v>
      </c>
      <c r="J12369" t="s">
        <v>27</v>
      </c>
      <c r="K12369" s="2">
        <v>253.48</v>
      </c>
      <c r="L12369" t="s">
        <v>23</v>
      </c>
      <c r="M12369">
        <f>YEAR(Table1[[#This Row],[order_date]])</f>
        <v>2023</v>
      </c>
      <c r="N12369">
        <f>MONTH(Table1[[#This Row],[order_date]])</f>
        <v>6</v>
      </c>
      <c r="O12369" s="3">
        <f>Table1[[#This Row],[sales]]-Table1[[#This Row],[profit]]</f>
        <v>3850.0800000000004</v>
      </c>
      <c r="P12369" s="3">
        <f>Table1[[#This Row],[sales]]*Table1[[#This Row],[quantity]]</f>
        <v>24621.360000000001</v>
      </c>
      <c r="Q12369" s="9">
        <f>Table1[[#This Row],[delivery_date]]-Table1[[#This Row],[order_date]]</f>
        <v>6</v>
      </c>
    </row>
    <row r="12370" spans="1:17" x14ac:dyDescent="0.35">
      <c r="A12370" t="s">
        <v>12401</v>
      </c>
      <c r="B12370" t="s">
        <v>19</v>
      </c>
      <c r="C12370" t="s">
        <v>26</v>
      </c>
      <c r="D12370" s="2">
        <v>3286.48</v>
      </c>
      <c r="E12370">
        <v>0.12</v>
      </c>
      <c r="F12370">
        <v>5</v>
      </c>
      <c r="G12370" s="1">
        <v>44957</v>
      </c>
      <c r="H12370" s="1">
        <v>44959</v>
      </c>
      <c r="I12370" t="s">
        <v>21</v>
      </c>
      <c r="J12370" t="s">
        <v>27</v>
      </c>
      <c r="K12370" s="2">
        <v>771.61</v>
      </c>
      <c r="L12370" t="s">
        <v>39</v>
      </c>
      <c r="M12370">
        <f>YEAR(Table1[[#This Row],[order_date]])</f>
        <v>2023</v>
      </c>
      <c r="N12370">
        <f>MONTH(Table1[[#This Row],[order_date]])</f>
        <v>1</v>
      </c>
      <c r="O12370" s="3">
        <f>Table1[[#This Row],[sales]]-Table1[[#This Row],[profit]]</f>
        <v>2514.87</v>
      </c>
      <c r="P12370" s="3">
        <f>Table1[[#This Row],[sales]]*Table1[[#This Row],[quantity]]</f>
        <v>16432.400000000001</v>
      </c>
      <c r="Q12370" s="9">
        <f>Table1[[#This Row],[delivery_date]]-Table1[[#This Row],[order_date]]</f>
        <v>2</v>
      </c>
    </row>
    <row r="12371" spans="1:17" x14ac:dyDescent="0.35">
      <c r="A12371" t="s">
        <v>12402</v>
      </c>
      <c r="B12371" t="s">
        <v>41</v>
      </c>
      <c r="C12371" t="s">
        <v>26</v>
      </c>
      <c r="D12371" s="2">
        <v>4237.51</v>
      </c>
      <c r="E12371">
        <v>0.1</v>
      </c>
      <c r="F12371">
        <v>9</v>
      </c>
      <c r="G12371" s="1">
        <v>45336</v>
      </c>
      <c r="H12371" s="1">
        <v>45337</v>
      </c>
      <c r="I12371" t="s">
        <v>31</v>
      </c>
      <c r="J12371" t="s">
        <v>27</v>
      </c>
      <c r="K12371" s="2">
        <v>1013.55</v>
      </c>
      <c r="L12371" t="s">
        <v>28</v>
      </c>
      <c r="M12371">
        <f>YEAR(Table1[[#This Row],[order_date]])</f>
        <v>2024</v>
      </c>
      <c r="N12371">
        <f>MONTH(Table1[[#This Row],[order_date]])</f>
        <v>2</v>
      </c>
      <c r="O12371" s="3">
        <f>Table1[[#This Row],[sales]]-Table1[[#This Row],[profit]]</f>
        <v>3223.96</v>
      </c>
      <c r="P12371" s="3">
        <f>Table1[[#This Row],[sales]]*Table1[[#This Row],[quantity]]</f>
        <v>38137.590000000004</v>
      </c>
      <c r="Q12371" s="9">
        <f>Table1[[#This Row],[delivery_date]]-Table1[[#This Row],[order_date]]</f>
        <v>1</v>
      </c>
    </row>
    <row r="12372" spans="1:17" x14ac:dyDescent="0.35">
      <c r="A12372" t="s">
        <v>12403</v>
      </c>
      <c r="B12372" t="s">
        <v>25</v>
      </c>
      <c r="C12372" t="s">
        <v>20</v>
      </c>
      <c r="D12372" s="2">
        <v>1822.48</v>
      </c>
      <c r="E12372">
        <v>0.05</v>
      </c>
      <c r="F12372">
        <v>2</v>
      </c>
      <c r="G12372" s="1">
        <v>45126</v>
      </c>
      <c r="H12372" s="1">
        <v>45129</v>
      </c>
      <c r="I12372" t="s">
        <v>15</v>
      </c>
      <c r="J12372" t="s">
        <v>27</v>
      </c>
      <c r="K12372" s="2">
        <v>281.83</v>
      </c>
      <c r="L12372" t="s">
        <v>39</v>
      </c>
      <c r="M12372">
        <f>YEAR(Table1[[#This Row],[order_date]])</f>
        <v>2023</v>
      </c>
      <c r="N12372">
        <f>MONTH(Table1[[#This Row],[order_date]])</f>
        <v>7</v>
      </c>
      <c r="O12372" s="3">
        <f>Table1[[#This Row],[sales]]-Table1[[#This Row],[profit]]</f>
        <v>1540.65</v>
      </c>
      <c r="P12372" s="3">
        <f>Table1[[#This Row],[sales]]*Table1[[#This Row],[quantity]]</f>
        <v>3644.96</v>
      </c>
      <c r="Q12372" s="9">
        <f>Table1[[#This Row],[delivery_date]]-Table1[[#This Row],[order_date]]</f>
        <v>3</v>
      </c>
    </row>
    <row r="12373" spans="1:17" x14ac:dyDescent="0.35">
      <c r="A12373" t="s">
        <v>12404</v>
      </c>
      <c r="B12373" t="s">
        <v>19</v>
      </c>
      <c r="C12373" t="s">
        <v>20</v>
      </c>
      <c r="D12373" s="2">
        <v>1725.38</v>
      </c>
      <c r="E12373">
        <v>0.17</v>
      </c>
      <c r="F12373">
        <v>6</v>
      </c>
      <c r="G12373" s="1">
        <v>45107</v>
      </c>
      <c r="H12373" s="1">
        <v>45109</v>
      </c>
      <c r="I12373" t="s">
        <v>15</v>
      </c>
      <c r="J12373" t="s">
        <v>27</v>
      </c>
      <c r="K12373" s="2">
        <v>94.72</v>
      </c>
      <c r="L12373" t="s">
        <v>28</v>
      </c>
      <c r="M12373">
        <f>YEAR(Table1[[#This Row],[order_date]])</f>
        <v>2023</v>
      </c>
      <c r="N12373">
        <f>MONTH(Table1[[#This Row],[order_date]])</f>
        <v>6</v>
      </c>
      <c r="O12373" s="3">
        <f>Table1[[#This Row],[sales]]-Table1[[#This Row],[profit]]</f>
        <v>1630.66</v>
      </c>
      <c r="P12373" s="3">
        <f>Table1[[#This Row],[sales]]*Table1[[#This Row],[quantity]]</f>
        <v>10352.280000000001</v>
      </c>
      <c r="Q12373" s="9">
        <f>Table1[[#This Row],[delivery_date]]-Table1[[#This Row],[order_date]]</f>
        <v>2</v>
      </c>
    </row>
    <row r="12374" spans="1:17" x14ac:dyDescent="0.35">
      <c r="A12374" t="s">
        <v>12405</v>
      </c>
      <c r="B12374" t="s">
        <v>41</v>
      </c>
      <c r="C12374" t="s">
        <v>14</v>
      </c>
      <c r="D12374" s="2">
        <v>217.12</v>
      </c>
      <c r="E12374">
        <v>0.27</v>
      </c>
      <c r="F12374">
        <v>2</v>
      </c>
      <c r="G12374" s="1">
        <v>45622</v>
      </c>
      <c r="H12374" s="1">
        <v>45629</v>
      </c>
      <c r="I12374" t="s">
        <v>15</v>
      </c>
      <c r="J12374" t="s">
        <v>16</v>
      </c>
      <c r="K12374" s="2">
        <v>21.22</v>
      </c>
      <c r="L12374" t="s">
        <v>23</v>
      </c>
      <c r="M12374">
        <f>YEAR(Table1[[#This Row],[order_date]])</f>
        <v>2024</v>
      </c>
      <c r="N12374">
        <f>MONTH(Table1[[#This Row],[order_date]])</f>
        <v>11</v>
      </c>
      <c r="O12374" s="3">
        <f>Table1[[#This Row],[sales]]-Table1[[#This Row],[profit]]</f>
        <v>195.9</v>
      </c>
      <c r="P12374" s="3">
        <f>Table1[[#This Row],[sales]]*Table1[[#This Row],[quantity]]</f>
        <v>434.24</v>
      </c>
      <c r="Q12374" s="9">
        <f>Table1[[#This Row],[delivery_date]]-Table1[[#This Row],[order_date]]</f>
        <v>7</v>
      </c>
    </row>
    <row r="12375" spans="1:17" x14ac:dyDescent="0.35">
      <c r="A12375" t="s">
        <v>12406</v>
      </c>
      <c r="B12375" t="s">
        <v>41</v>
      </c>
      <c r="C12375" t="s">
        <v>14</v>
      </c>
      <c r="D12375" s="2">
        <v>3866.17</v>
      </c>
      <c r="E12375">
        <v>0.08</v>
      </c>
      <c r="F12375">
        <v>8</v>
      </c>
      <c r="G12375" s="1">
        <v>45521</v>
      </c>
      <c r="H12375" s="1">
        <v>45523</v>
      </c>
      <c r="I12375" t="s">
        <v>21</v>
      </c>
      <c r="J12375" t="s">
        <v>22</v>
      </c>
      <c r="K12375" s="2">
        <v>748.19</v>
      </c>
      <c r="L12375" t="s">
        <v>28</v>
      </c>
      <c r="M12375">
        <f>YEAR(Table1[[#This Row],[order_date]])</f>
        <v>2024</v>
      </c>
      <c r="N12375">
        <f>MONTH(Table1[[#This Row],[order_date]])</f>
        <v>8</v>
      </c>
      <c r="O12375" s="3">
        <f>Table1[[#This Row],[sales]]-Table1[[#This Row],[profit]]</f>
        <v>3117.98</v>
      </c>
      <c r="P12375" s="3">
        <f>Table1[[#This Row],[sales]]*Table1[[#This Row],[quantity]]</f>
        <v>30929.360000000001</v>
      </c>
      <c r="Q12375" s="9">
        <f>Table1[[#This Row],[delivery_date]]-Table1[[#This Row],[order_date]]</f>
        <v>2</v>
      </c>
    </row>
    <row r="12376" spans="1:17" x14ac:dyDescent="0.35">
      <c r="A12376" t="s">
        <v>12407</v>
      </c>
      <c r="B12376" t="s">
        <v>13</v>
      </c>
      <c r="C12376" t="s">
        <v>33</v>
      </c>
      <c r="D12376" s="2">
        <v>1718.54</v>
      </c>
      <c r="E12376">
        <v>0.1</v>
      </c>
      <c r="F12376">
        <v>8</v>
      </c>
      <c r="G12376" s="1">
        <v>45372</v>
      </c>
      <c r="H12376" s="1">
        <v>45377</v>
      </c>
      <c r="I12376" t="s">
        <v>31</v>
      </c>
      <c r="J12376" t="s">
        <v>16</v>
      </c>
      <c r="K12376" s="2">
        <v>410.85</v>
      </c>
      <c r="L12376" t="s">
        <v>48</v>
      </c>
      <c r="M12376">
        <f>YEAR(Table1[[#This Row],[order_date]])</f>
        <v>2024</v>
      </c>
      <c r="N12376">
        <f>MONTH(Table1[[#This Row],[order_date]])</f>
        <v>3</v>
      </c>
      <c r="O12376" s="3">
        <f>Table1[[#This Row],[sales]]-Table1[[#This Row],[profit]]</f>
        <v>1307.69</v>
      </c>
      <c r="P12376" s="3">
        <f>Table1[[#This Row],[sales]]*Table1[[#This Row],[quantity]]</f>
        <v>13748.32</v>
      </c>
      <c r="Q12376" s="9">
        <f>Table1[[#This Row],[delivery_date]]-Table1[[#This Row],[order_date]]</f>
        <v>5</v>
      </c>
    </row>
    <row r="12377" spans="1:17" x14ac:dyDescent="0.35">
      <c r="A12377" t="s">
        <v>12408</v>
      </c>
      <c r="B12377" t="s">
        <v>19</v>
      </c>
      <c r="C12377" t="s">
        <v>33</v>
      </c>
      <c r="D12377" s="2">
        <v>1703.34</v>
      </c>
      <c r="E12377">
        <v>0.2</v>
      </c>
      <c r="F12377">
        <v>5</v>
      </c>
      <c r="G12377" s="1">
        <v>45482</v>
      </c>
      <c r="H12377" s="1">
        <v>45487</v>
      </c>
      <c r="I12377" t="s">
        <v>31</v>
      </c>
      <c r="J12377" t="s">
        <v>16</v>
      </c>
      <c r="K12377" s="2">
        <v>121.41</v>
      </c>
      <c r="L12377" t="s">
        <v>34</v>
      </c>
      <c r="M12377">
        <f>YEAR(Table1[[#This Row],[order_date]])</f>
        <v>2024</v>
      </c>
      <c r="N12377">
        <f>MONTH(Table1[[#This Row],[order_date]])</f>
        <v>7</v>
      </c>
      <c r="O12377" s="3">
        <f>Table1[[#This Row],[sales]]-Table1[[#This Row],[profit]]</f>
        <v>1581.9299999999998</v>
      </c>
      <c r="P12377" s="3">
        <f>Table1[[#This Row],[sales]]*Table1[[#This Row],[quantity]]</f>
        <v>8516.6999999999989</v>
      </c>
      <c r="Q12377" s="9">
        <f>Table1[[#This Row],[delivery_date]]-Table1[[#This Row],[order_date]]</f>
        <v>5</v>
      </c>
    </row>
    <row r="12378" spans="1:17" x14ac:dyDescent="0.35">
      <c r="A12378" t="s">
        <v>12409</v>
      </c>
      <c r="B12378" t="s">
        <v>41</v>
      </c>
      <c r="C12378" t="s">
        <v>20</v>
      </c>
      <c r="D12378" s="2">
        <v>3474.55</v>
      </c>
      <c r="E12378">
        <v>0.24</v>
      </c>
      <c r="F12378">
        <v>8</v>
      </c>
      <c r="G12378" s="1">
        <v>44984</v>
      </c>
      <c r="H12378" s="1">
        <v>44985</v>
      </c>
      <c r="I12378" t="s">
        <v>15</v>
      </c>
      <c r="J12378" t="s">
        <v>27</v>
      </c>
      <c r="K12378" s="2">
        <v>758.22</v>
      </c>
      <c r="L12378" t="s">
        <v>34</v>
      </c>
      <c r="M12378">
        <f>YEAR(Table1[[#This Row],[order_date]])</f>
        <v>2023</v>
      </c>
      <c r="N12378">
        <f>MONTH(Table1[[#This Row],[order_date]])</f>
        <v>2</v>
      </c>
      <c r="O12378" s="3">
        <f>Table1[[#This Row],[sales]]-Table1[[#This Row],[profit]]</f>
        <v>2716.33</v>
      </c>
      <c r="P12378" s="3">
        <f>Table1[[#This Row],[sales]]*Table1[[#This Row],[quantity]]</f>
        <v>27796.400000000001</v>
      </c>
      <c r="Q12378" s="9">
        <f>Table1[[#This Row],[delivery_date]]-Table1[[#This Row],[order_date]]</f>
        <v>1</v>
      </c>
    </row>
    <row r="12379" spans="1:17" x14ac:dyDescent="0.35">
      <c r="A12379" t="s">
        <v>12410</v>
      </c>
      <c r="B12379" t="s">
        <v>13</v>
      </c>
      <c r="C12379" t="s">
        <v>33</v>
      </c>
      <c r="D12379" s="2">
        <v>1339.06</v>
      </c>
      <c r="E12379">
        <v>0.38</v>
      </c>
      <c r="F12379">
        <v>5</v>
      </c>
      <c r="G12379" s="1">
        <v>45387</v>
      </c>
      <c r="H12379" s="1">
        <v>45393</v>
      </c>
      <c r="I12379" t="s">
        <v>15</v>
      </c>
      <c r="J12379" t="s">
        <v>16</v>
      </c>
      <c r="K12379" s="2">
        <v>234.77</v>
      </c>
      <c r="L12379" t="s">
        <v>23</v>
      </c>
      <c r="M12379">
        <f>YEAR(Table1[[#This Row],[order_date]])</f>
        <v>2024</v>
      </c>
      <c r="N12379">
        <f>MONTH(Table1[[#This Row],[order_date]])</f>
        <v>4</v>
      </c>
      <c r="O12379" s="3">
        <f>Table1[[#This Row],[sales]]-Table1[[#This Row],[profit]]</f>
        <v>1104.29</v>
      </c>
      <c r="P12379" s="3">
        <f>Table1[[#This Row],[sales]]*Table1[[#This Row],[quantity]]</f>
        <v>6695.2999999999993</v>
      </c>
      <c r="Q12379" s="9">
        <f>Table1[[#This Row],[delivery_date]]-Table1[[#This Row],[order_date]]</f>
        <v>6</v>
      </c>
    </row>
    <row r="12380" spans="1:17" x14ac:dyDescent="0.35">
      <c r="A12380" t="s">
        <v>12411</v>
      </c>
      <c r="B12380" t="s">
        <v>41</v>
      </c>
      <c r="C12380" t="s">
        <v>36</v>
      </c>
      <c r="D12380" s="2">
        <v>4554.2</v>
      </c>
      <c r="E12380">
        <v>0.28000000000000003</v>
      </c>
      <c r="F12380">
        <v>4</v>
      </c>
      <c r="G12380" s="1">
        <v>45579</v>
      </c>
      <c r="H12380" s="1">
        <v>45582</v>
      </c>
      <c r="I12380" t="s">
        <v>15</v>
      </c>
      <c r="J12380" t="s">
        <v>27</v>
      </c>
      <c r="K12380" s="2">
        <v>494.76</v>
      </c>
      <c r="L12380" t="s">
        <v>23</v>
      </c>
      <c r="M12380">
        <f>YEAR(Table1[[#This Row],[order_date]])</f>
        <v>2024</v>
      </c>
      <c r="N12380">
        <f>MONTH(Table1[[#This Row],[order_date]])</f>
        <v>10</v>
      </c>
      <c r="O12380" s="3">
        <f>Table1[[#This Row],[sales]]-Table1[[#This Row],[profit]]</f>
        <v>4059.4399999999996</v>
      </c>
      <c r="P12380" s="3">
        <f>Table1[[#This Row],[sales]]*Table1[[#This Row],[quantity]]</f>
        <v>18216.8</v>
      </c>
      <c r="Q12380" s="9">
        <f>Table1[[#This Row],[delivery_date]]-Table1[[#This Row],[order_date]]</f>
        <v>3</v>
      </c>
    </row>
    <row r="12381" spans="1:17" x14ac:dyDescent="0.35">
      <c r="A12381" t="s">
        <v>12412</v>
      </c>
      <c r="B12381" t="s">
        <v>19</v>
      </c>
      <c r="C12381" t="s">
        <v>26</v>
      </c>
      <c r="D12381" s="2">
        <v>2736.52</v>
      </c>
      <c r="E12381">
        <v>0.31</v>
      </c>
      <c r="F12381">
        <v>9</v>
      </c>
      <c r="G12381" s="1">
        <v>45243</v>
      </c>
      <c r="H12381" s="1">
        <v>45248</v>
      </c>
      <c r="I12381" t="s">
        <v>21</v>
      </c>
      <c r="J12381" t="s">
        <v>16</v>
      </c>
      <c r="K12381" s="2">
        <v>469.34</v>
      </c>
      <c r="L12381" t="s">
        <v>34</v>
      </c>
      <c r="M12381">
        <f>YEAR(Table1[[#This Row],[order_date]])</f>
        <v>2023</v>
      </c>
      <c r="N12381">
        <f>MONTH(Table1[[#This Row],[order_date]])</f>
        <v>11</v>
      </c>
      <c r="O12381" s="3">
        <f>Table1[[#This Row],[sales]]-Table1[[#This Row],[profit]]</f>
        <v>2267.1799999999998</v>
      </c>
      <c r="P12381" s="3">
        <f>Table1[[#This Row],[sales]]*Table1[[#This Row],[quantity]]</f>
        <v>24628.68</v>
      </c>
      <c r="Q12381" s="9">
        <f>Table1[[#This Row],[delivery_date]]-Table1[[#This Row],[order_date]]</f>
        <v>5</v>
      </c>
    </row>
    <row r="12382" spans="1:17" x14ac:dyDescent="0.35">
      <c r="A12382" t="s">
        <v>12413</v>
      </c>
      <c r="B12382" t="s">
        <v>25</v>
      </c>
      <c r="C12382" t="s">
        <v>33</v>
      </c>
      <c r="D12382" s="2">
        <v>4850.4399999999996</v>
      </c>
      <c r="E12382">
        <v>0.35</v>
      </c>
      <c r="F12382">
        <v>8</v>
      </c>
      <c r="G12382" s="1">
        <v>45506</v>
      </c>
      <c r="H12382" s="1">
        <v>45509</v>
      </c>
      <c r="I12382" t="s">
        <v>15</v>
      </c>
      <c r="J12382" t="s">
        <v>16</v>
      </c>
      <c r="K12382" s="2">
        <v>319.64</v>
      </c>
      <c r="L12382" t="s">
        <v>39</v>
      </c>
      <c r="M12382">
        <f>YEAR(Table1[[#This Row],[order_date]])</f>
        <v>2024</v>
      </c>
      <c r="N12382">
        <f>MONTH(Table1[[#This Row],[order_date]])</f>
        <v>8</v>
      </c>
      <c r="O12382" s="3">
        <f>Table1[[#This Row],[sales]]-Table1[[#This Row],[profit]]</f>
        <v>4530.7999999999993</v>
      </c>
      <c r="P12382" s="3">
        <f>Table1[[#This Row],[sales]]*Table1[[#This Row],[quantity]]</f>
        <v>38803.519999999997</v>
      </c>
      <c r="Q12382" s="9">
        <f>Table1[[#This Row],[delivery_date]]-Table1[[#This Row],[order_date]]</f>
        <v>3</v>
      </c>
    </row>
    <row r="12383" spans="1:17" x14ac:dyDescent="0.35">
      <c r="A12383" t="s">
        <v>12414</v>
      </c>
      <c r="B12383" t="s">
        <v>19</v>
      </c>
      <c r="C12383" t="s">
        <v>33</v>
      </c>
      <c r="D12383" s="2">
        <v>475.68</v>
      </c>
      <c r="E12383">
        <v>0.23</v>
      </c>
      <c r="F12383">
        <v>4</v>
      </c>
      <c r="G12383" s="1">
        <v>45105</v>
      </c>
      <c r="H12383" s="1">
        <v>45112</v>
      </c>
      <c r="I12383" t="s">
        <v>15</v>
      </c>
      <c r="J12383" t="s">
        <v>16</v>
      </c>
      <c r="K12383" s="2">
        <v>102.17</v>
      </c>
      <c r="L12383" t="s">
        <v>48</v>
      </c>
      <c r="M12383">
        <f>YEAR(Table1[[#This Row],[order_date]])</f>
        <v>2023</v>
      </c>
      <c r="N12383">
        <f>MONTH(Table1[[#This Row],[order_date]])</f>
        <v>6</v>
      </c>
      <c r="O12383" s="3">
        <f>Table1[[#This Row],[sales]]-Table1[[#This Row],[profit]]</f>
        <v>373.51</v>
      </c>
      <c r="P12383" s="3">
        <f>Table1[[#This Row],[sales]]*Table1[[#This Row],[quantity]]</f>
        <v>1902.72</v>
      </c>
      <c r="Q12383" s="9">
        <f>Table1[[#This Row],[delivery_date]]-Table1[[#This Row],[order_date]]</f>
        <v>7</v>
      </c>
    </row>
    <row r="12384" spans="1:17" x14ac:dyDescent="0.35">
      <c r="A12384" t="s">
        <v>12415</v>
      </c>
      <c r="B12384" t="s">
        <v>19</v>
      </c>
      <c r="C12384" t="s">
        <v>14</v>
      </c>
      <c r="D12384" s="2">
        <v>1750.44</v>
      </c>
      <c r="E12384">
        <v>0.17</v>
      </c>
      <c r="F12384">
        <v>2</v>
      </c>
      <c r="G12384" s="1">
        <v>45051</v>
      </c>
      <c r="H12384" s="1">
        <v>45057</v>
      </c>
      <c r="I12384" t="s">
        <v>21</v>
      </c>
      <c r="J12384" t="s">
        <v>27</v>
      </c>
      <c r="K12384" s="2">
        <v>142.55000000000001</v>
      </c>
      <c r="L12384" t="s">
        <v>23</v>
      </c>
      <c r="M12384">
        <f>YEAR(Table1[[#This Row],[order_date]])</f>
        <v>2023</v>
      </c>
      <c r="N12384">
        <f>MONTH(Table1[[#This Row],[order_date]])</f>
        <v>5</v>
      </c>
      <c r="O12384" s="3">
        <f>Table1[[#This Row],[sales]]-Table1[[#This Row],[profit]]</f>
        <v>1607.89</v>
      </c>
      <c r="P12384" s="3">
        <f>Table1[[#This Row],[sales]]*Table1[[#This Row],[quantity]]</f>
        <v>3500.88</v>
      </c>
      <c r="Q12384" s="9">
        <f>Table1[[#This Row],[delivery_date]]-Table1[[#This Row],[order_date]]</f>
        <v>6</v>
      </c>
    </row>
    <row r="12385" spans="1:17" x14ac:dyDescent="0.35">
      <c r="A12385" t="s">
        <v>12416</v>
      </c>
      <c r="B12385" t="s">
        <v>41</v>
      </c>
      <c r="C12385" t="s">
        <v>36</v>
      </c>
      <c r="D12385" s="2">
        <v>1969.2</v>
      </c>
      <c r="E12385">
        <v>0.4</v>
      </c>
      <c r="F12385">
        <v>2</v>
      </c>
      <c r="G12385" s="1">
        <v>45628</v>
      </c>
      <c r="H12385" s="1">
        <v>45635</v>
      </c>
      <c r="I12385" t="s">
        <v>31</v>
      </c>
      <c r="J12385" t="s">
        <v>22</v>
      </c>
      <c r="K12385" s="2">
        <v>109.8</v>
      </c>
      <c r="L12385" t="s">
        <v>48</v>
      </c>
      <c r="M12385">
        <f>YEAR(Table1[[#This Row],[order_date]])</f>
        <v>2024</v>
      </c>
      <c r="N12385">
        <f>MONTH(Table1[[#This Row],[order_date]])</f>
        <v>12</v>
      </c>
      <c r="O12385" s="3">
        <f>Table1[[#This Row],[sales]]-Table1[[#This Row],[profit]]</f>
        <v>1859.4</v>
      </c>
      <c r="P12385" s="3">
        <f>Table1[[#This Row],[sales]]*Table1[[#This Row],[quantity]]</f>
        <v>3938.4</v>
      </c>
      <c r="Q12385" s="9">
        <f>Table1[[#This Row],[delivery_date]]-Table1[[#This Row],[order_date]]</f>
        <v>7</v>
      </c>
    </row>
    <row r="12386" spans="1:17" x14ac:dyDescent="0.35">
      <c r="A12386" t="s">
        <v>12417</v>
      </c>
      <c r="B12386" t="s">
        <v>41</v>
      </c>
      <c r="C12386" t="s">
        <v>33</v>
      </c>
      <c r="D12386" s="2">
        <v>3679.06</v>
      </c>
      <c r="E12386">
        <v>0.41</v>
      </c>
      <c r="F12386">
        <v>2</v>
      </c>
      <c r="G12386" s="1">
        <v>45277</v>
      </c>
      <c r="H12386" s="1">
        <v>45278</v>
      </c>
      <c r="I12386" t="s">
        <v>31</v>
      </c>
      <c r="J12386" t="s">
        <v>22</v>
      </c>
      <c r="K12386" s="2">
        <v>208.44</v>
      </c>
      <c r="L12386" t="s">
        <v>34</v>
      </c>
      <c r="M12386">
        <f>YEAR(Table1[[#This Row],[order_date]])</f>
        <v>2023</v>
      </c>
      <c r="N12386">
        <f>MONTH(Table1[[#This Row],[order_date]])</f>
        <v>12</v>
      </c>
      <c r="O12386" s="3">
        <f>Table1[[#This Row],[sales]]-Table1[[#This Row],[profit]]</f>
        <v>3470.62</v>
      </c>
      <c r="P12386" s="3">
        <f>Table1[[#This Row],[sales]]*Table1[[#This Row],[quantity]]</f>
        <v>7358.12</v>
      </c>
      <c r="Q12386" s="9">
        <f>Table1[[#This Row],[delivery_date]]-Table1[[#This Row],[order_date]]</f>
        <v>1</v>
      </c>
    </row>
    <row r="12387" spans="1:17" x14ac:dyDescent="0.35">
      <c r="A12387" t="s">
        <v>12418</v>
      </c>
      <c r="B12387" t="s">
        <v>19</v>
      </c>
      <c r="C12387" t="s">
        <v>26</v>
      </c>
      <c r="D12387" s="2">
        <v>1143.52</v>
      </c>
      <c r="E12387">
        <v>0.08</v>
      </c>
      <c r="F12387">
        <v>8</v>
      </c>
      <c r="G12387" s="1">
        <v>45117</v>
      </c>
      <c r="H12387" s="1">
        <v>45121</v>
      </c>
      <c r="I12387" t="s">
        <v>15</v>
      </c>
      <c r="J12387" t="s">
        <v>22</v>
      </c>
      <c r="K12387" s="2">
        <v>260.47000000000003</v>
      </c>
      <c r="L12387" t="s">
        <v>34</v>
      </c>
      <c r="M12387">
        <f>YEAR(Table1[[#This Row],[order_date]])</f>
        <v>2023</v>
      </c>
      <c r="N12387">
        <f>MONTH(Table1[[#This Row],[order_date]])</f>
        <v>7</v>
      </c>
      <c r="O12387" s="3">
        <f>Table1[[#This Row],[sales]]-Table1[[#This Row],[profit]]</f>
        <v>883.05</v>
      </c>
      <c r="P12387" s="3">
        <f>Table1[[#This Row],[sales]]*Table1[[#This Row],[quantity]]</f>
        <v>9148.16</v>
      </c>
      <c r="Q12387" s="9">
        <f>Table1[[#This Row],[delivery_date]]-Table1[[#This Row],[order_date]]</f>
        <v>4</v>
      </c>
    </row>
    <row r="12388" spans="1:17" x14ac:dyDescent="0.35">
      <c r="A12388" t="s">
        <v>12419</v>
      </c>
      <c r="B12388" t="s">
        <v>13</v>
      </c>
      <c r="C12388" t="s">
        <v>33</v>
      </c>
      <c r="D12388" s="2">
        <v>1939.19</v>
      </c>
      <c r="E12388">
        <v>0.48</v>
      </c>
      <c r="F12388">
        <v>6</v>
      </c>
      <c r="G12388" s="1">
        <v>44998</v>
      </c>
      <c r="H12388" s="1">
        <v>44999</v>
      </c>
      <c r="I12388" t="s">
        <v>31</v>
      </c>
      <c r="J12388" t="s">
        <v>22</v>
      </c>
      <c r="K12388" s="2">
        <v>215.21</v>
      </c>
      <c r="L12388" t="s">
        <v>34</v>
      </c>
      <c r="M12388">
        <f>YEAR(Table1[[#This Row],[order_date]])</f>
        <v>2023</v>
      </c>
      <c r="N12388">
        <f>MONTH(Table1[[#This Row],[order_date]])</f>
        <v>3</v>
      </c>
      <c r="O12388" s="3">
        <f>Table1[[#This Row],[sales]]-Table1[[#This Row],[profit]]</f>
        <v>1723.98</v>
      </c>
      <c r="P12388" s="3">
        <f>Table1[[#This Row],[sales]]*Table1[[#This Row],[quantity]]</f>
        <v>11635.14</v>
      </c>
      <c r="Q12388" s="9">
        <f>Table1[[#This Row],[delivery_date]]-Table1[[#This Row],[order_date]]</f>
        <v>1</v>
      </c>
    </row>
    <row r="12389" spans="1:17" x14ac:dyDescent="0.35">
      <c r="A12389" t="s">
        <v>12420</v>
      </c>
      <c r="B12389" t="s">
        <v>13</v>
      </c>
      <c r="C12389" t="s">
        <v>20</v>
      </c>
      <c r="D12389" s="2">
        <v>4562.1499999999996</v>
      </c>
      <c r="E12389">
        <v>0.46</v>
      </c>
      <c r="F12389">
        <v>1</v>
      </c>
      <c r="G12389" s="1">
        <v>45401</v>
      </c>
      <c r="H12389" s="1">
        <v>45408</v>
      </c>
      <c r="I12389" t="s">
        <v>21</v>
      </c>
      <c r="J12389" t="s">
        <v>27</v>
      </c>
      <c r="K12389" s="2">
        <v>832.92</v>
      </c>
      <c r="L12389" t="s">
        <v>28</v>
      </c>
      <c r="M12389">
        <f>YEAR(Table1[[#This Row],[order_date]])</f>
        <v>2024</v>
      </c>
      <c r="N12389">
        <f>MONTH(Table1[[#This Row],[order_date]])</f>
        <v>4</v>
      </c>
      <c r="O12389" s="3">
        <f>Table1[[#This Row],[sales]]-Table1[[#This Row],[profit]]</f>
        <v>3729.2299999999996</v>
      </c>
      <c r="P12389" s="3">
        <f>Table1[[#This Row],[sales]]*Table1[[#This Row],[quantity]]</f>
        <v>4562.1499999999996</v>
      </c>
      <c r="Q12389" s="9">
        <f>Table1[[#This Row],[delivery_date]]-Table1[[#This Row],[order_date]]</f>
        <v>7</v>
      </c>
    </row>
    <row r="12390" spans="1:17" x14ac:dyDescent="0.35">
      <c r="A12390" t="s">
        <v>12421</v>
      </c>
      <c r="B12390" t="s">
        <v>13</v>
      </c>
      <c r="C12390" t="s">
        <v>36</v>
      </c>
      <c r="D12390" s="2">
        <v>661.3</v>
      </c>
      <c r="E12390">
        <v>0.44</v>
      </c>
      <c r="F12390">
        <v>4</v>
      </c>
      <c r="G12390" s="1">
        <v>45254</v>
      </c>
      <c r="H12390" s="1">
        <v>45258</v>
      </c>
      <c r="I12390" t="s">
        <v>21</v>
      </c>
      <c r="J12390" t="s">
        <v>16</v>
      </c>
      <c r="K12390" s="2">
        <v>40.65</v>
      </c>
      <c r="L12390" t="s">
        <v>23</v>
      </c>
      <c r="M12390">
        <f>YEAR(Table1[[#This Row],[order_date]])</f>
        <v>2023</v>
      </c>
      <c r="N12390">
        <f>MONTH(Table1[[#This Row],[order_date]])</f>
        <v>11</v>
      </c>
      <c r="O12390" s="3">
        <f>Table1[[#This Row],[sales]]-Table1[[#This Row],[profit]]</f>
        <v>620.65</v>
      </c>
      <c r="P12390" s="3">
        <f>Table1[[#This Row],[sales]]*Table1[[#This Row],[quantity]]</f>
        <v>2645.2</v>
      </c>
      <c r="Q12390" s="9">
        <f>Table1[[#This Row],[delivery_date]]-Table1[[#This Row],[order_date]]</f>
        <v>4</v>
      </c>
    </row>
    <row r="12391" spans="1:17" x14ac:dyDescent="0.35">
      <c r="A12391" t="s">
        <v>12422</v>
      </c>
      <c r="B12391" t="s">
        <v>41</v>
      </c>
      <c r="C12391" t="s">
        <v>33</v>
      </c>
      <c r="D12391" s="2">
        <v>3752.09</v>
      </c>
      <c r="E12391">
        <v>0.21</v>
      </c>
      <c r="F12391">
        <v>3</v>
      </c>
      <c r="G12391" s="1">
        <v>45012</v>
      </c>
      <c r="H12391" s="1">
        <v>45017</v>
      </c>
      <c r="I12391" t="s">
        <v>21</v>
      </c>
      <c r="J12391" t="s">
        <v>27</v>
      </c>
      <c r="K12391" s="2">
        <v>229.42</v>
      </c>
      <c r="L12391" t="s">
        <v>28</v>
      </c>
      <c r="M12391">
        <f>YEAR(Table1[[#This Row],[order_date]])</f>
        <v>2023</v>
      </c>
      <c r="N12391">
        <f>MONTH(Table1[[#This Row],[order_date]])</f>
        <v>3</v>
      </c>
      <c r="O12391" s="3">
        <f>Table1[[#This Row],[sales]]-Table1[[#This Row],[profit]]</f>
        <v>3522.67</v>
      </c>
      <c r="P12391" s="3">
        <f>Table1[[#This Row],[sales]]*Table1[[#This Row],[quantity]]</f>
        <v>11256.27</v>
      </c>
      <c r="Q12391" s="9">
        <f>Table1[[#This Row],[delivery_date]]-Table1[[#This Row],[order_date]]</f>
        <v>5</v>
      </c>
    </row>
    <row r="12392" spans="1:17" x14ac:dyDescent="0.35">
      <c r="A12392" t="s">
        <v>12423</v>
      </c>
      <c r="B12392" t="s">
        <v>41</v>
      </c>
      <c r="C12392" t="s">
        <v>36</v>
      </c>
      <c r="D12392" s="2">
        <v>3542.18</v>
      </c>
      <c r="E12392">
        <v>0.42</v>
      </c>
      <c r="F12392">
        <v>7</v>
      </c>
      <c r="G12392" s="1">
        <v>45094</v>
      </c>
      <c r="H12392" s="1">
        <v>45096</v>
      </c>
      <c r="I12392" t="s">
        <v>21</v>
      </c>
      <c r="J12392" t="s">
        <v>22</v>
      </c>
      <c r="K12392" s="2">
        <v>928.27</v>
      </c>
      <c r="L12392" t="s">
        <v>39</v>
      </c>
      <c r="M12392">
        <f>YEAR(Table1[[#This Row],[order_date]])</f>
        <v>2023</v>
      </c>
      <c r="N12392">
        <f>MONTH(Table1[[#This Row],[order_date]])</f>
        <v>6</v>
      </c>
      <c r="O12392" s="3">
        <f>Table1[[#This Row],[sales]]-Table1[[#This Row],[profit]]</f>
        <v>2613.91</v>
      </c>
      <c r="P12392" s="3">
        <f>Table1[[#This Row],[sales]]*Table1[[#This Row],[quantity]]</f>
        <v>24795.26</v>
      </c>
      <c r="Q12392" s="9">
        <f>Table1[[#This Row],[delivery_date]]-Table1[[#This Row],[order_date]]</f>
        <v>2</v>
      </c>
    </row>
    <row r="12393" spans="1:17" x14ac:dyDescent="0.35">
      <c r="A12393" t="s">
        <v>12424</v>
      </c>
      <c r="B12393" t="s">
        <v>19</v>
      </c>
      <c r="C12393" t="s">
        <v>33</v>
      </c>
      <c r="D12393" s="2">
        <v>739.47</v>
      </c>
      <c r="E12393">
        <v>0.31</v>
      </c>
      <c r="F12393">
        <v>5</v>
      </c>
      <c r="G12393" s="1">
        <v>45595</v>
      </c>
      <c r="H12393" s="1">
        <v>45596</v>
      </c>
      <c r="I12393" t="s">
        <v>21</v>
      </c>
      <c r="J12393" t="s">
        <v>27</v>
      </c>
      <c r="K12393" s="2">
        <v>167.76</v>
      </c>
      <c r="L12393" t="s">
        <v>17</v>
      </c>
      <c r="M12393">
        <f>YEAR(Table1[[#This Row],[order_date]])</f>
        <v>2024</v>
      </c>
      <c r="N12393">
        <f>MONTH(Table1[[#This Row],[order_date]])</f>
        <v>10</v>
      </c>
      <c r="O12393" s="3">
        <f>Table1[[#This Row],[sales]]-Table1[[#This Row],[profit]]</f>
        <v>571.71</v>
      </c>
      <c r="P12393" s="3">
        <f>Table1[[#This Row],[sales]]*Table1[[#This Row],[quantity]]</f>
        <v>3697.3500000000004</v>
      </c>
      <c r="Q12393" s="9">
        <f>Table1[[#This Row],[delivery_date]]-Table1[[#This Row],[order_date]]</f>
        <v>1</v>
      </c>
    </row>
    <row r="12394" spans="1:17" x14ac:dyDescent="0.35">
      <c r="A12394" t="s">
        <v>12425</v>
      </c>
      <c r="B12394" t="s">
        <v>25</v>
      </c>
      <c r="C12394" t="s">
        <v>26</v>
      </c>
      <c r="D12394" s="2">
        <v>3473.6</v>
      </c>
      <c r="E12394">
        <v>0.1</v>
      </c>
      <c r="F12394">
        <v>1</v>
      </c>
      <c r="G12394" s="1">
        <v>45255</v>
      </c>
      <c r="H12394" s="1">
        <v>45258</v>
      </c>
      <c r="I12394" t="s">
        <v>31</v>
      </c>
      <c r="J12394" t="s">
        <v>27</v>
      </c>
      <c r="K12394" s="2">
        <v>269.60000000000002</v>
      </c>
      <c r="L12394" t="s">
        <v>28</v>
      </c>
      <c r="M12394">
        <f>YEAR(Table1[[#This Row],[order_date]])</f>
        <v>2023</v>
      </c>
      <c r="N12394">
        <f>MONTH(Table1[[#This Row],[order_date]])</f>
        <v>11</v>
      </c>
      <c r="O12394" s="3">
        <f>Table1[[#This Row],[sales]]-Table1[[#This Row],[profit]]</f>
        <v>3204</v>
      </c>
      <c r="P12394" s="3">
        <f>Table1[[#This Row],[sales]]*Table1[[#This Row],[quantity]]</f>
        <v>3473.6</v>
      </c>
      <c r="Q12394" s="9">
        <f>Table1[[#This Row],[delivery_date]]-Table1[[#This Row],[order_date]]</f>
        <v>3</v>
      </c>
    </row>
    <row r="12395" spans="1:17" x14ac:dyDescent="0.35">
      <c r="A12395" t="s">
        <v>12426</v>
      </c>
      <c r="B12395" t="s">
        <v>41</v>
      </c>
      <c r="C12395" t="s">
        <v>26</v>
      </c>
      <c r="D12395" s="2">
        <v>2891.94</v>
      </c>
      <c r="E12395">
        <v>0.39</v>
      </c>
      <c r="F12395">
        <v>6</v>
      </c>
      <c r="G12395" s="1">
        <v>45583</v>
      </c>
      <c r="H12395" s="1">
        <v>45590</v>
      </c>
      <c r="I12395" t="s">
        <v>31</v>
      </c>
      <c r="J12395" t="s">
        <v>27</v>
      </c>
      <c r="K12395" s="2">
        <v>540.73</v>
      </c>
      <c r="L12395" t="s">
        <v>48</v>
      </c>
      <c r="M12395">
        <f>YEAR(Table1[[#This Row],[order_date]])</f>
        <v>2024</v>
      </c>
      <c r="N12395">
        <f>MONTH(Table1[[#This Row],[order_date]])</f>
        <v>10</v>
      </c>
      <c r="O12395" s="3">
        <f>Table1[[#This Row],[sales]]-Table1[[#This Row],[profit]]</f>
        <v>2351.21</v>
      </c>
      <c r="P12395" s="3">
        <f>Table1[[#This Row],[sales]]*Table1[[#This Row],[quantity]]</f>
        <v>17351.64</v>
      </c>
      <c r="Q12395" s="9">
        <f>Table1[[#This Row],[delivery_date]]-Table1[[#This Row],[order_date]]</f>
        <v>7</v>
      </c>
    </row>
    <row r="12396" spans="1:17" x14ac:dyDescent="0.35">
      <c r="A12396" t="s">
        <v>12427</v>
      </c>
      <c r="B12396" t="s">
        <v>19</v>
      </c>
      <c r="C12396" t="s">
        <v>36</v>
      </c>
      <c r="D12396" s="2">
        <v>1508.86</v>
      </c>
      <c r="E12396">
        <v>0.2</v>
      </c>
      <c r="F12396">
        <v>4</v>
      </c>
      <c r="G12396" s="1">
        <v>44927</v>
      </c>
      <c r="H12396" s="1">
        <v>44930</v>
      </c>
      <c r="I12396" t="s">
        <v>31</v>
      </c>
      <c r="J12396" t="s">
        <v>22</v>
      </c>
      <c r="K12396" s="2">
        <v>133.11000000000001</v>
      </c>
      <c r="L12396" t="s">
        <v>28</v>
      </c>
      <c r="M12396">
        <f>YEAR(Table1[[#This Row],[order_date]])</f>
        <v>2023</v>
      </c>
      <c r="N12396">
        <f>MONTH(Table1[[#This Row],[order_date]])</f>
        <v>1</v>
      </c>
      <c r="O12396" s="3">
        <f>Table1[[#This Row],[sales]]-Table1[[#This Row],[profit]]</f>
        <v>1375.75</v>
      </c>
      <c r="P12396" s="3">
        <f>Table1[[#This Row],[sales]]*Table1[[#This Row],[quantity]]</f>
        <v>6035.44</v>
      </c>
      <c r="Q12396" s="9">
        <f>Table1[[#This Row],[delivery_date]]-Table1[[#This Row],[order_date]]</f>
        <v>3</v>
      </c>
    </row>
    <row r="12397" spans="1:17" x14ac:dyDescent="0.35">
      <c r="A12397" t="s">
        <v>12428</v>
      </c>
      <c r="B12397" t="s">
        <v>19</v>
      </c>
      <c r="C12397" t="s">
        <v>14</v>
      </c>
      <c r="D12397" s="2">
        <v>1624.59</v>
      </c>
      <c r="E12397">
        <v>0.15</v>
      </c>
      <c r="F12397">
        <v>6</v>
      </c>
      <c r="G12397" s="1">
        <v>45022</v>
      </c>
      <c r="H12397" s="1">
        <v>45029</v>
      </c>
      <c r="I12397" t="s">
        <v>31</v>
      </c>
      <c r="J12397" t="s">
        <v>16</v>
      </c>
      <c r="K12397" s="2">
        <v>397.63</v>
      </c>
      <c r="L12397" t="s">
        <v>48</v>
      </c>
      <c r="M12397">
        <f>YEAR(Table1[[#This Row],[order_date]])</f>
        <v>2023</v>
      </c>
      <c r="N12397">
        <f>MONTH(Table1[[#This Row],[order_date]])</f>
        <v>4</v>
      </c>
      <c r="O12397" s="3">
        <f>Table1[[#This Row],[sales]]-Table1[[#This Row],[profit]]</f>
        <v>1226.96</v>
      </c>
      <c r="P12397" s="3">
        <f>Table1[[#This Row],[sales]]*Table1[[#This Row],[quantity]]</f>
        <v>9747.5399999999991</v>
      </c>
      <c r="Q12397" s="9">
        <f>Table1[[#This Row],[delivery_date]]-Table1[[#This Row],[order_date]]</f>
        <v>7</v>
      </c>
    </row>
    <row r="12398" spans="1:17" x14ac:dyDescent="0.35">
      <c r="A12398" t="s">
        <v>12429</v>
      </c>
      <c r="B12398" t="s">
        <v>25</v>
      </c>
      <c r="C12398" t="s">
        <v>14</v>
      </c>
      <c r="D12398" s="2">
        <v>4181.66</v>
      </c>
      <c r="E12398">
        <v>0.44</v>
      </c>
      <c r="F12398">
        <v>7</v>
      </c>
      <c r="G12398" s="1">
        <v>45138</v>
      </c>
      <c r="H12398" s="1">
        <v>45144</v>
      </c>
      <c r="I12398" t="s">
        <v>15</v>
      </c>
      <c r="J12398" t="s">
        <v>16</v>
      </c>
      <c r="K12398" s="2">
        <v>907.72</v>
      </c>
      <c r="L12398" t="s">
        <v>48</v>
      </c>
      <c r="M12398">
        <f>YEAR(Table1[[#This Row],[order_date]])</f>
        <v>2023</v>
      </c>
      <c r="N12398">
        <f>MONTH(Table1[[#This Row],[order_date]])</f>
        <v>7</v>
      </c>
      <c r="O12398" s="3">
        <f>Table1[[#This Row],[sales]]-Table1[[#This Row],[profit]]</f>
        <v>3273.9399999999996</v>
      </c>
      <c r="P12398" s="3">
        <f>Table1[[#This Row],[sales]]*Table1[[#This Row],[quantity]]</f>
        <v>29271.62</v>
      </c>
      <c r="Q12398" s="9">
        <f>Table1[[#This Row],[delivery_date]]-Table1[[#This Row],[order_date]]</f>
        <v>6</v>
      </c>
    </row>
    <row r="12399" spans="1:17" x14ac:dyDescent="0.35">
      <c r="A12399" t="s">
        <v>12430</v>
      </c>
      <c r="B12399" t="s">
        <v>13</v>
      </c>
      <c r="C12399" t="s">
        <v>20</v>
      </c>
      <c r="D12399" s="2">
        <v>1231.97</v>
      </c>
      <c r="E12399">
        <v>0.43</v>
      </c>
      <c r="F12399">
        <v>9</v>
      </c>
      <c r="G12399" s="1">
        <v>44927</v>
      </c>
      <c r="H12399" s="1">
        <v>44931</v>
      </c>
      <c r="I12399" t="s">
        <v>15</v>
      </c>
      <c r="J12399" t="s">
        <v>16</v>
      </c>
      <c r="K12399" s="2">
        <v>353.07</v>
      </c>
      <c r="L12399" t="s">
        <v>28</v>
      </c>
      <c r="M12399">
        <f>YEAR(Table1[[#This Row],[order_date]])</f>
        <v>2023</v>
      </c>
      <c r="N12399">
        <f>MONTH(Table1[[#This Row],[order_date]])</f>
        <v>1</v>
      </c>
      <c r="O12399" s="3">
        <f>Table1[[#This Row],[sales]]-Table1[[#This Row],[profit]]</f>
        <v>878.90000000000009</v>
      </c>
      <c r="P12399" s="3">
        <f>Table1[[#This Row],[sales]]*Table1[[#This Row],[quantity]]</f>
        <v>11087.73</v>
      </c>
      <c r="Q12399" s="9">
        <f>Table1[[#This Row],[delivery_date]]-Table1[[#This Row],[order_date]]</f>
        <v>4</v>
      </c>
    </row>
    <row r="12400" spans="1:17" x14ac:dyDescent="0.35">
      <c r="A12400" t="s">
        <v>12431</v>
      </c>
      <c r="B12400" t="s">
        <v>19</v>
      </c>
      <c r="C12400" t="s">
        <v>14</v>
      </c>
      <c r="D12400" s="2">
        <v>2612.62</v>
      </c>
      <c r="E12400">
        <v>0.43</v>
      </c>
      <c r="F12400">
        <v>1</v>
      </c>
      <c r="G12400" s="1">
        <v>45607</v>
      </c>
      <c r="H12400" s="1">
        <v>45610</v>
      </c>
      <c r="I12400" t="s">
        <v>21</v>
      </c>
      <c r="J12400" t="s">
        <v>27</v>
      </c>
      <c r="K12400" s="2">
        <v>499.29</v>
      </c>
      <c r="L12400" t="s">
        <v>23</v>
      </c>
      <c r="M12400">
        <f>YEAR(Table1[[#This Row],[order_date]])</f>
        <v>2024</v>
      </c>
      <c r="N12400">
        <f>MONTH(Table1[[#This Row],[order_date]])</f>
        <v>11</v>
      </c>
      <c r="O12400" s="3">
        <f>Table1[[#This Row],[sales]]-Table1[[#This Row],[profit]]</f>
        <v>2113.33</v>
      </c>
      <c r="P12400" s="3">
        <f>Table1[[#This Row],[sales]]*Table1[[#This Row],[quantity]]</f>
        <v>2612.62</v>
      </c>
      <c r="Q12400" s="9">
        <f>Table1[[#This Row],[delivery_date]]-Table1[[#This Row],[order_date]]</f>
        <v>3</v>
      </c>
    </row>
    <row r="12401" spans="1:17" x14ac:dyDescent="0.35">
      <c r="A12401" t="s">
        <v>12432</v>
      </c>
      <c r="B12401" t="s">
        <v>19</v>
      </c>
      <c r="C12401" t="s">
        <v>36</v>
      </c>
      <c r="D12401" s="2">
        <v>3437.63</v>
      </c>
      <c r="E12401">
        <v>0.43</v>
      </c>
      <c r="F12401">
        <v>6</v>
      </c>
      <c r="G12401" s="1">
        <v>45657</v>
      </c>
      <c r="H12401" s="1">
        <v>45662</v>
      </c>
      <c r="I12401" t="s">
        <v>15</v>
      </c>
      <c r="J12401" t="s">
        <v>16</v>
      </c>
      <c r="K12401" s="2">
        <v>509.09</v>
      </c>
      <c r="L12401" t="s">
        <v>28</v>
      </c>
      <c r="M12401">
        <f>YEAR(Table1[[#This Row],[order_date]])</f>
        <v>2024</v>
      </c>
      <c r="N12401">
        <f>MONTH(Table1[[#This Row],[order_date]])</f>
        <v>12</v>
      </c>
      <c r="O12401" s="3">
        <f>Table1[[#This Row],[sales]]-Table1[[#This Row],[profit]]</f>
        <v>2928.54</v>
      </c>
      <c r="P12401" s="3">
        <f>Table1[[#This Row],[sales]]*Table1[[#This Row],[quantity]]</f>
        <v>20625.78</v>
      </c>
      <c r="Q12401" s="9">
        <f>Table1[[#This Row],[delivery_date]]-Table1[[#This Row],[order_date]]</f>
        <v>5</v>
      </c>
    </row>
    <row r="12402" spans="1:17" x14ac:dyDescent="0.35">
      <c r="A12402" t="s">
        <v>12433</v>
      </c>
      <c r="B12402" t="s">
        <v>19</v>
      </c>
      <c r="C12402" t="s">
        <v>14</v>
      </c>
      <c r="D12402" s="2">
        <v>736.52</v>
      </c>
      <c r="E12402">
        <v>0.28000000000000003</v>
      </c>
      <c r="F12402">
        <v>8</v>
      </c>
      <c r="G12402" s="1">
        <v>45589</v>
      </c>
      <c r="H12402" s="1">
        <v>45593</v>
      </c>
      <c r="I12402" t="s">
        <v>15</v>
      </c>
      <c r="J12402" t="s">
        <v>16</v>
      </c>
      <c r="K12402" s="2">
        <v>164.93</v>
      </c>
      <c r="L12402" t="s">
        <v>34</v>
      </c>
      <c r="M12402">
        <f>YEAR(Table1[[#This Row],[order_date]])</f>
        <v>2024</v>
      </c>
      <c r="N12402">
        <f>MONTH(Table1[[#This Row],[order_date]])</f>
        <v>10</v>
      </c>
      <c r="O12402" s="3">
        <f>Table1[[#This Row],[sales]]-Table1[[#This Row],[profit]]</f>
        <v>571.58999999999992</v>
      </c>
      <c r="P12402" s="3">
        <f>Table1[[#This Row],[sales]]*Table1[[#This Row],[quantity]]</f>
        <v>5892.16</v>
      </c>
      <c r="Q12402" s="9">
        <f>Table1[[#This Row],[delivery_date]]-Table1[[#This Row],[order_date]]</f>
        <v>4</v>
      </c>
    </row>
    <row r="12403" spans="1:17" x14ac:dyDescent="0.35">
      <c r="A12403" t="s">
        <v>12434</v>
      </c>
      <c r="B12403" t="s">
        <v>13</v>
      </c>
      <c r="C12403" t="s">
        <v>20</v>
      </c>
      <c r="D12403" s="2">
        <v>4668.53</v>
      </c>
      <c r="E12403">
        <v>0.31</v>
      </c>
      <c r="F12403">
        <v>4</v>
      </c>
      <c r="G12403" s="1">
        <v>45200</v>
      </c>
      <c r="H12403" s="1">
        <v>45202</v>
      </c>
      <c r="I12403" t="s">
        <v>31</v>
      </c>
      <c r="J12403" t="s">
        <v>22</v>
      </c>
      <c r="K12403" s="2">
        <v>927.31</v>
      </c>
      <c r="L12403" t="s">
        <v>48</v>
      </c>
      <c r="M12403">
        <f>YEAR(Table1[[#This Row],[order_date]])</f>
        <v>2023</v>
      </c>
      <c r="N12403">
        <f>MONTH(Table1[[#This Row],[order_date]])</f>
        <v>10</v>
      </c>
      <c r="O12403" s="3">
        <f>Table1[[#This Row],[sales]]-Table1[[#This Row],[profit]]</f>
        <v>3741.22</v>
      </c>
      <c r="P12403" s="3">
        <f>Table1[[#This Row],[sales]]*Table1[[#This Row],[quantity]]</f>
        <v>18674.12</v>
      </c>
      <c r="Q12403" s="9">
        <f>Table1[[#This Row],[delivery_date]]-Table1[[#This Row],[order_date]]</f>
        <v>2</v>
      </c>
    </row>
    <row r="12404" spans="1:17" x14ac:dyDescent="0.35">
      <c r="A12404" t="s">
        <v>12435</v>
      </c>
      <c r="B12404" t="s">
        <v>13</v>
      </c>
      <c r="C12404" t="s">
        <v>33</v>
      </c>
      <c r="D12404" s="2">
        <v>1377.11</v>
      </c>
      <c r="E12404">
        <v>0.47</v>
      </c>
      <c r="F12404">
        <v>9</v>
      </c>
      <c r="G12404" s="1">
        <v>45021</v>
      </c>
      <c r="H12404" s="1">
        <v>45022</v>
      </c>
      <c r="I12404" t="s">
        <v>15</v>
      </c>
      <c r="J12404" t="s">
        <v>27</v>
      </c>
      <c r="K12404" s="2">
        <v>209.73</v>
      </c>
      <c r="L12404" t="s">
        <v>39</v>
      </c>
      <c r="M12404">
        <f>YEAR(Table1[[#This Row],[order_date]])</f>
        <v>2023</v>
      </c>
      <c r="N12404">
        <f>MONTH(Table1[[#This Row],[order_date]])</f>
        <v>4</v>
      </c>
      <c r="O12404" s="3">
        <f>Table1[[#This Row],[sales]]-Table1[[#This Row],[profit]]</f>
        <v>1167.3799999999999</v>
      </c>
      <c r="P12404" s="3">
        <f>Table1[[#This Row],[sales]]*Table1[[#This Row],[quantity]]</f>
        <v>12393.99</v>
      </c>
      <c r="Q12404" s="9">
        <f>Table1[[#This Row],[delivery_date]]-Table1[[#This Row],[order_date]]</f>
        <v>1</v>
      </c>
    </row>
    <row r="12405" spans="1:17" x14ac:dyDescent="0.35">
      <c r="A12405" t="s">
        <v>12436</v>
      </c>
      <c r="B12405" t="s">
        <v>25</v>
      </c>
      <c r="C12405" t="s">
        <v>14</v>
      </c>
      <c r="D12405" s="2">
        <v>1662.29</v>
      </c>
      <c r="E12405">
        <v>0.06</v>
      </c>
      <c r="F12405">
        <v>4</v>
      </c>
      <c r="G12405" s="1">
        <v>45594</v>
      </c>
      <c r="H12405" s="1">
        <v>45598</v>
      </c>
      <c r="I12405" t="s">
        <v>21</v>
      </c>
      <c r="J12405" t="s">
        <v>27</v>
      </c>
      <c r="K12405" s="2">
        <v>257.66000000000003</v>
      </c>
      <c r="L12405" t="s">
        <v>17</v>
      </c>
      <c r="M12405">
        <f>YEAR(Table1[[#This Row],[order_date]])</f>
        <v>2024</v>
      </c>
      <c r="N12405">
        <f>MONTH(Table1[[#This Row],[order_date]])</f>
        <v>10</v>
      </c>
      <c r="O12405" s="3">
        <f>Table1[[#This Row],[sales]]-Table1[[#This Row],[profit]]</f>
        <v>1404.6299999999999</v>
      </c>
      <c r="P12405" s="3">
        <f>Table1[[#This Row],[sales]]*Table1[[#This Row],[quantity]]</f>
        <v>6649.16</v>
      </c>
      <c r="Q12405" s="9">
        <f>Table1[[#This Row],[delivery_date]]-Table1[[#This Row],[order_date]]</f>
        <v>4</v>
      </c>
    </row>
    <row r="12406" spans="1:17" x14ac:dyDescent="0.35">
      <c r="A12406" t="s">
        <v>12437</v>
      </c>
      <c r="B12406" t="s">
        <v>41</v>
      </c>
      <c r="C12406" t="s">
        <v>36</v>
      </c>
      <c r="D12406" s="2">
        <v>3363.97</v>
      </c>
      <c r="E12406">
        <v>0.4</v>
      </c>
      <c r="F12406">
        <v>4</v>
      </c>
      <c r="G12406" s="1">
        <v>45298</v>
      </c>
      <c r="H12406" s="1">
        <v>45305</v>
      </c>
      <c r="I12406" t="s">
        <v>15</v>
      </c>
      <c r="J12406" t="s">
        <v>22</v>
      </c>
      <c r="K12406" s="2">
        <v>294.07</v>
      </c>
      <c r="L12406" t="s">
        <v>28</v>
      </c>
      <c r="M12406">
        <f>YEAR(Table1[[#This Row],[order_date]])</f>
        <v>2024</v>
      </c>
      <c r="N12406">
        <f>MONTH(Table1[[#This Row],[order_date]])</f>
        <v>1</v>
      </c>
      <c r="O12406" s="3">
        <f>Table1[[#This Row],[sales]]-Table1[[#This Row],[profit]]</f>
        <v>3069.8999999999996</v>
      </c>
      <c r="P12406" s="3">
        <f>Table1[[#This Row],[sales]]*Table1[[#This Row],[quantity]]</f>
        <v>13455.88</v>
      </c>
      <c r="Q12406" s="9">
        <f>Table1[[#This Row],[delivery_date]]-Table1[[#This Row],[order_date]]</f>
        <v>7</v>
      </c>
    </row>
    <row r="12407" spans="1:17" x14ac:dyDescent="0.35">
      <c r="A12407" t="s">
        <v>12438</v>
      </c>
      <c r="B12407" t="s">
        <v>13</v>
      </c>
      <c r="C12407" t="s">
        <v>36</v>
      </c>
      <c r="D12407" s="2">
        <v>483.14</v>
      </c>
      <c r="E12407">
        <v>0.26</v>
      </c>
      <c r="F12407">
        <v>9</v>
      </c>
      <c r="G12407" s="1">
        <v>45416</v>
      </c>
      <c r="H12407" s="1">
        <v>45422</v>
      </c>
      <c r="I12407" t="s">
        <v>31</v>
      </c>
      <c r="J12407" t="s">
        <v>16</v>
      </c>
      <c r="K12407" s="2">
        <v>81.81</v>
      </c>
      <c r="L12407" t="s">
        <v>34</v>
      </c>
      <c r="M12407">
        <f>YEAR(Table1[[#This Row],[order_date]])</f>
        <v>2024</v>
      </c>
      <c r="N12407">
        <f>MONTH(Table1[[#This Row],[order_date]])</f>
        <v>5</v>
      </c>
      <c r="O12407" s="3">
        <f>Table1[[#This Row],[sales]]-Table1[[#This Row],[profit]]</f>
        <v>401.33</v>
      </c>
      <c r="P12407" s="3">
        <f>Table1[[#This Row],[sales]]*Table1[[#This Row],[quantity]]</f>
        <v>4348.26</v>
      </c>
      <c r="Q12407" s="9">
        <f>Table1[[#This Row],[delivery_date]]-Table1[[#This Row],[order_date]]</f>
        <v>6</v>
      </c>
    </row>
    <row r="12408" spans="1:17" x14ac:dyDescent="0.35">
      <c r="A12408" t="s">
        <v>12439</v>
      </c>
      <c r="B12408" t="s">
        <v>41</v>
      </c>
      <c r="C12408" t="s">
        <v>20</v>
      </c>
      <c r="D12408" s="2">
        <v>3175.3</v>
      </c>
      <c r="E12408">
        <v>0.49</v>
      </c>
      <c r="F12408">
        <v>4</v>
      </c>
      <c r="G12408" s="1">
        <v>45011</v>
      </c>
      <c r="H12408" s="1">
        <v>45017</v>
      </c>
      <c r="I12408" t="s">
        <v>15</v>
      </c>
      <c r="J12408" t="s">
        <v>22</v>
      </c>
      <c r="K12408" s="2">
        <v>281.36</v>
      </c>
      <c r="L12408" t="s">
        <v>17</v>
      </c>
      <c r="M12408">
        <f>YEAR(Table1[[#This Row],[order_date]])</f>
        <v>2023</v>
      </c>
      <c r="N12408">
        <f>MONTH(Table1[[#This Row],[order_date]])</f>
        <v>3</v>
      </c>
      <c r="O12408" s="3">
        <f>Table1[[#This Row],[sales]]-Table1[[#This Row],[profit]]</f>
        <v>2893.94</v>
      </c>
      <c r="P12408" s="3">
        <f>Table1[[#This Row],[sales]]*Table1[[#This Row],[quantity]]</f>
        <v>12701.2</v>
      </c>
      <c r="Q12408" s="9">
        <f>Table1[[#This Row],[delivery_date]]-Table1[[#This Row],[order_date]]</f>
        <v>6</v>
      </c>
    </row>
    <row r="12409" spans="1:17" x14ac:dyDescent="0.35">
      <c r="A12409" t="s">
        <v>12440</v>
      </c>
      <c r="B12409" t="s">
        <v>41</v>
      </c>
      <c r="C12409" t="s">
        <v>20</v>
      </c>
      <c r="D12409" s="2">
        <v>4588.55</v>
      </c>
      <c r="E12409">
        <v>0.32</v>
      </c>
      <c r="F12409">
        <v>9</v>
      </c>
      <c r="G12409" s="1">
        <v>45578</v>
      </c>
      <c r="H12409" s="1">
        <v>45583</v>
      </c>
      <c r="I12409" t="s">
        <v>15</v>
      </c>
      <c r="J12409" t="s">
        <v>22</v>
      </c>
      <c r="K12409" s="2">
        <v>427.44</v>
      </c>
      <c r="L12409" t="s">
        <v>39</v>
      </c>
      <c r="M12409">
        <f>YEAR(Table1[[#This Row],[order_date]])</f>
        <v>2024</v>
      </c>
      <c r="N12409">
        <f>MONTH(Table1[[#This Row],[order_date]])</f>
        <v>10</v>
      </c>
      <c r="O12409" s="3">
        <f>Table1[[#This Row],[sales]]-Table1[[#This Row],[profit]]</f>
        <v>4161.1100000000006</v>
      </c>
      <c r="P12409" s="3">
        <f>Table1[[#This Row],[sales]]*Table1[[#This Row],[quantity]]</f>
        <v>41296.950000000004</v>
      </c>
      <c r="Q12409" s="9">
        <f>Table1[[#This Row],[delivery_date]]-Table1[[#This Row],[order_date]]</f>
        <v>5</v>
      </c>
    </row>
    <row r="12410" spans="1:17" x14ac:dyDescent="0.35">
      <c r="A12410" t="s">
        <v>12441</v>
      </c>
      <c r="B12410" t="s">
        <v>13</v>
      </c>
      <c r="C12410" t="s">
        <v>26</v>
      </c>
      <c r="D12410" s="2">
        <v>1320.54</v>
      </c>
      <c r="E12410">
        <v>0.08</v>
      </c>
      <c r="F12410">
        <v>1</v>
      </c>
      <c r="G12410" s="1">
        <v>45526</v>
      </c>
      <c r="H12410" s="1">
        <v>45530</v>
      </c>
      <c r="I12410" t="s">
        <v>15</v>
      </c>
      <c r="J12410" t="s">
        <v>27</v>
      </c>
      <c r="K12410" s="2">
        <v>117.44</v>
      </c>
      <c r="L12410" t="s">
        <v>28</v>
      </c>
      <c r="M12410">
        <f>YEAR(Table1[[#This Row],[order_date]])</f>
        <v>2024</v>
      </c>
      <c r="N12410">
        <f>MONTH(Table1[[#This Row],[order_date]])</f>
        <v>8</v>
      </c>
      <c r="O12410" s="3">
        <f>Table1[[#This Row],[sales]]-Table1[[#This Row],[profit]]</f>
        <v>1203.0999999999999</v>
      </c>
      <c r="P12410" s="3">
        <f>Table1[[#This Row],[sales]]*Table1[[#This Row],[quantity]]</f>
        <v>1320.54</v>
      </c>
      <c r="Q12410" s="9">
        <f>Table1[[#This Row],[delivery_date]]-Table1[[#This Row],[order_date]]</f>
        <v>4</v>
      </c>
    </row>
    <row r="12411" spans="1:17" x14ac:dyDescent="0.35">
      <c r="A12411" t="s">
        <v>12442</v>
      </c>
      <c r="B12411" t="s">
        <v>19</v>
      </c>
      <c r="C12411" t="s">
        <v>26</v>
      </c>
      <c r="D12411" s="2">
        <v>1873.35</v>
      </c>
      <c r="E12411">
        <v>0.41</v>
      </c>
      <c r="F12411">
        <v>8</v>
      </c>
      <c r="G12411" s="1">
        <v>45425</v>
      </c>
      <c r="H12411" s="1">
        <v>45430</v>
      </c>
      <c r="I12411" t="s">
        <v>15</v>
      </c>
      <c r="J12411" t="s">
        <v>27</v>
      </c>
      <c r="K12411" s="2">
        <v>318.79000000000002</v>
      </c>
      <c r="L12411" t="s">
        <v>34</v>
      </c>
      <c r="M12411">
        <f>YEAR(Table1[[#This Row],[order_date]])</f>
        <v>2024</v>
      </c>
      <c r="N12411">
        <f>MONTH(Table1[[#This Row],[order_date]])</f>
        <v>5</v>
      </c>
      <c r="O12411" s="3">
        <f>Table1[[#This Row],[sales]]-Table1[[#This Row],[profit]]</f>
        <v>1554.56</v>
      </c>
      <c r="P12411" s="3">
        <f>Table1[[#This Row],[sales]]*Table1[[#This Row],[quantity]]</f>
        <v>14986.8</v>
      </c>
      <c r="Q12411" s="9">
        <f>Table1[[#This Row],[delivery_date]]-Table1[[#This Row],[order_date]]</f>
        <v>5</v>
      </c>
    </row>
    <row r="12412" spans="1:17" x14ac:dyDescent="0.35">
      <c r="A12412" t="s">
        <v>12443</v>
      </c>
      <c r="B12412" t="s">
        <v>25</v>
      </c>
      <c r="C12412" t="s">
        <v>26</v>
      </c>
      <c r="D12412" s="2">
        <v>1238.44</v>
      </c>
      <c r="E12412">
        <v>0.34</v>
      </c>
      <c r="F12412">
        <v>2</v>
      </c>
      <c r="G12412" s="1">
        <v>45487</v>
      </c>
      <c r="H12412" s="1">
        <v>45494</v>
      </c>
      <c r="I12412" t="s">
        <v>31</v>
      </c>
      <c r="J12412" t="s">
        <v>16</v>
      </c>
      <c r="K12412" s="2">
        <v>212.95</v>
      </c>
      <c r="L12412" t="s">
        <v>34</v>
      </c>
      <c r="M12412">
        <f>YEAR(Table1[[#This Row],[order_date]])</f>
        <v>2024</v>
      </c>
      <c r="N12412">
        <f>MONTH(Table1[[#This Row],[order_date]])</f>
        <v>7</v>
      </c>
      <c r="O12412" s="3">
        <f>Table1[[#This Row],[sales]]-Table1[[#This Row],[profit]]</f>
        <v>1025.49</v>
      </c>
      <c r="P12412" s="3">
        <f>Table1[[#This Row],[sales]]*Table1[[#This Row],[quantity]]</f>
        <v>2476.88</v>
      </c>
      <c r="Q12412" s="9">
        <f>Table1[[#This Row],[delivery_date]]-Table1[[#This Row],[order_date]]</f>
        <v>7</v>
      </c>
    </row>
    <row r="12413" spans="1:17" x14ac:dyDescent="0.35">
      <c r="A12413" t="s">
        <v>12444</v>
      </c>
      <c r="B12413" t="s">
        <v>41</v>
      </c>
      <c r="C12413" t="s">
        <v>33</v>
      </c>
      <c r="D12413" s="2">
        <v>4111.97</v>
      </c>
      <c r="E12413">
        <v>7.0000000000000007E-2</v>
      </c>
      <c r="F12413">
        <v>8</v>
      </c>
      <c r="G12413" s="1">
        <v>45407</v>
      </c>
      <c r="H12413" s="1">
        <v>45413</v>
      </c>
      <c r="I12413" t="s">
        <v>31</v>
      </c>
      <c r="J12413" t="s">
        <v>22</v>
      </c>
      <c r="K12413" s="2">
        <v>271.07</v>
      </c>
      <c r="L12413" t="s">
        <v>28</v>
      </c>
      <c r="M12413">
        <f>YEAR(Table1[[#This Row],[order_date]])</f>
        <v>2024</v>
      </c>
      <c r="N12413">
        <f>MONTH(Table1[[#This Row],[order_date]])</f>
        <v>4</v>
      </c>
      <c r="O12413" s="3">
        <f>Table1[[#This Row],[sales]]-Table1[[#This Row],[profit]]</f>
        <v>3840.9</v>
      </c>
      <c r="P12413" s="3">
        <f>Table1[[#This Row],[sales]]*Table1[[#This Row],[quantity]]</f>
        <v>32895.760000000002</v>
      </c>
      <c r="Q12413" s="9">
        <f>Table1[[#This Row],[delivery_date]]-Table1[[#This Row],[order_date]]</f>
        <v>6</v>
      </c>
    </row>
    <row r="12414" spans="1:17" x14ac:dyDescent="0.35">
      <c r="A12414" t="s">
        <v>12445</v>
      </c>
      <c r="B12414" t="s">
        <v>19</v>
      </c>
      <c r="C12414" t="s">
        <v>36</v>
      </c>
      <c r="D12414" s="2">
        <v>921.28</v>
      </c>
      <c r="E12414">
        <v>0</v>
      </c>
      <c r="F12414">
        <v>5</v>
      </c>
      <c r="G12414" s="1">
        <v>45169</v>
      </c>
      <c r="H12414" s="1">
        <v>45173</v>
      </c>
      <c r="I12414" t="s">
        <v>21</v>
      </c>
      <c r="J12414" t="s">
        <v>16</v>
      </c>
      <c r="K12414" s="2">
        <v>195.81</v>
      </c>
      <c r="L12414" t="s">
        <v>48</v>
      </c>
      <c r="M12414">
        <f>YEAR(Table1[[#This Row],[order_date]])</f>
        <v>2023</v>
      </c>
      <c r="N12414">
        <f>MONTH(Table1[[#This Row],[order_date]])</f>
        <v>8</v>
      </c>
      <c r="O12414" s="3">
        <f>Table1[[#This Row],[sales]]-Table1[[#This Row],[profit]]</f>
        <v>725.47</v>
      </c>
      <c r="P12414" s="3">
        <f>Table1[[#This Row],[sales]]*Table1[[#This Row],[quantity]]</f>
        <v>4606.3999999999996</v>
      </c>
      <c r="Q12414" s="9">
        <f>Table1[[#This Row],[delivery_date]]-Table1[[#This Row],[order_date]]</f>
        <v>4</v>
      </c>
    </row>
    <row r="12415" spans="1:17" x14ac:dyDescent="0.35">
      <c r="A12415" t="s">
        <v>12446</v>
      </c>
      <c r="B12415" t="s">
        <v>13</v>
      </c>
      <c r="C12415" t="s">
        <v>26</v>
      </c>
      <c r="D12415" s="2">
        <v>1798.48</v>
      </c>
      <c r="E12415">
        <v>0.27</v>
      </c>
      <c r="F12415">
        <v>1</v>
      </c>
      <c r="G12415" s="1">
        <v>45433</v>
      </c>
      <c r="H12415" s="1">
        <v>45437</v>
      </c>
      <c r="I12415" t="s">
        <v>21</v>
      </c>
      <c r="J12415" t="s">
        <v>16</v>
      </c>
      <c r="K12415" s="2">
        <v>163.18</v>
      </c>
      <c r="L12415" t="s">
        <v>28</v>
      </c>
      <c r="M12415">
        <f>YEAR(Table1[[#This Row],[order_date]])</f>
        <v>2024</v>
      </c>
      <c r="N12415">
        <f>MONTH(Table1[[#This Row],[order_date]])</f>
        <v>5</v>
      </c>
      <c r="O12415" s="3">
        <f>Table1[[#This Row],[sales]]-Table1[[#This Row],[profit]]</f>
        <v>1635.3</v>
      </c>
      <c r="P12415" s="3">
        <f>Table1[[#This Row],[sales]]*Table1[[#This Row],[quantity]]</f>
        <v>1798.48</v>
      </c>
      <c r="Q12415" s="9">
        <f>Table1[[#This Row],[delivery_date]]-Table1[[#This Row],[order_date]]</f>
        <v>4</v>
      </c>
    </row>
    <row r="12416" spans="1:17" x14ac:dyDescent="0.35">
      <c r="A12416" t="s">
        <v>12447</v>
      </c>
      <c r="B12416" t="s">
        <v>41</v>
      </c>
      <c r="C12416" t="s">
        <v>36</v>
      </c>
      <c r="D12416" s="2">
        <v>3045.01</v>
      </c>
      <c r="E12416">
        <v>0.12</v>
      </c>
      <c r="F12416">
        <v>1</v>
      </c>
      <c r="G12416" s="1">
        <v>45535</v>
      </c>
      <c r="H12416" s="1">
        <v>45542</v>
      </c>
      <c r="I12416" t="s">
        <v>31</v>
      </c>
      <c r="J12416" t="s">
        <v>22</v>
      </c>
      <c r="K12416" s="2">
        <v>504.35</v>
      </c>
      <c r="L12416" t="s">
        <v>34</v>
      </c>
      <c r="M12416">
        <f>YEAR(Table1[[#This Row],[order_date]])</f>
        <v>2024</v>
      </c>
      <c r="N12416">
        <f>MONTH(Table1[[#This Row],[order_date]])</f>
        <v>8</v>
      </c>
      <c r="O12416" s="3">
        <f>Table1[[#This Row],[sales]]-Table1[[#This Row],[profit]]</f>
        <v>2540.6600000000003</v>
      </c>
      <c r="P12416" s="3">
        <f>Table1[[#This Row],[sales]]*Table1[[#This Row],[quantity]]</f>
        <v>3045.01</v>
      </c>
      <c r="Q12416" s="9">
        <f>Table1[[#This Row],[delivery_date]]-Table1[[#This Row],[order_date]]</f>
        <v>7</v>
      </c>
    </row>
    <row r="12417" spans="1:17" x14ac:dyDescent="0.35">
      <c r="A12417" t="s">
        <v>12448</v>
      </c>
      <c r="B12417" t="s">
        <v>41</v>
      </c>
      <c r="C12417" t="s">
        <v>20</v>
      </c>
      <c r="D12417" s="2">
        <v>2082.3200000000002</v>
      </c>
      <c r="E12417">
        <v>0.43</v>
      </c>
      <c r="F12417">
        <v>6</v>
      </c>
      <c r="G12417" s="1">
        <v>44942</v>
      </c>
      <c r="H12417" s="1">
        <v>44944</v>
      </c>
      <c r="I12417" t="s">
        <v>21</v>
      </c>
      <c r="J12417" t="s">
        <v>22</v>
      </c>
      <c r="K12417" s="2">
        <v>420.83</v>
      </c>
      <c r="L12417" t="s">
        <v>23</v>
      </c>
      <c r="M12417">
        <f>YEAR(Table1[[#This Row],[order_date]])</f>
        <v>2023</v>
      </c>
      <c r="N12417">
        <f>MONTH(Table1[[#This Row],[order_date]])</f>
        <v>1</v>
      </c>
      <c r="O12417" s="3">
        <f>Table1[[#This Row],[sales]]-Table1[[#This Row],[profit]]</f>
        <v>1661.4900000000002</v>
      </c>
      <c r="P12417" s="3">
        <f>Table1[[#This Row],[sales]]*Table1[[#This Row],[quantity]]</f>
        <v>12493.920000000002</v>
      </c>
      <c r="Q12417" s="9">
        <f>Table1[[#This Row],[delivery_date]]-Table1[[#This Row],[order_date]]</f>
        <v>2</v>
      </c>
    </row>
    <row r="12418" spans="1:17" x14ac:dyDescent="0.35">
      <c r="A12418" t="s">
        <v>12449</v>
      </c>
      <c r="B12418" t="s">
        <v>41</v>
      </c>
      <c r="C12418" t="s">
        <v>33</v>
      </c>
      <c r="D12418" s="2">
        <v>420.8</v>
      </c>
      <c r="E12418">
        <v>0.13</v>
      </c>
      <c r="F12418">
        <v>1</v>
      </c>
      <c r="G12418" s="1">
        <v>45081</v>
      </c>
      <c r="H12418" s="1">
        <v>45085</v>
      </c>
      <c r="I12418" t="s">
        <v>31</v>
      </c>
      <c r="J12418" t="s">
        <v>22</v>
      </c>
      <c r="K12418" s="2">
        <v>26.79</v>
      </c>
      <c r="L12418" t="s">
        <v>39</v>
      </c>
      <c r="M12418">
        <f>YEAR(Table1[[#This Row],[order_date]])</f>
        <v>2023</v>
      </c>
      <c r="N12418">
        <f>MONTH(Table1[[#This Row],[order_date]])</f>
        <v>6</v>
      </c>
      <c r="O12418" s="3">
        <f>Table1[[#This Row],[sales]]-Table1[[#This Row],[profit]]</f>
        <v>394.01</v>
      </c>
      <c r="P12418" s="3">
        <f>Table1[[#This Row],[sales]]*Table1[[#This Row],[quantity]]</f>
        <v>420.8</v>
      </c>
      <c r="Q12418" s="9">
        <f>Table1[[#This Row],[delivery_date]]-Table1[[#This Row],[order_date]]</f>
        <v>4</v>
      </c>
    </row>
    <row r="12419" spans="1:17" x14ac:dyDescent="0.35">
      <c r="A12419" t="s">
        <v>12450</v>
      </c>
      <c r="B12419" t="s">
        <v>19</v>
      </c>
      <c r="C12419" t="s">
        <v>20</v>
      </c>
      <c r="D12419" s="2">
        <v>4743.83</v>
      </c>
      <c r="E12419">
        <v>0.33</v>
      </c>
      <c r="F12419">
        <v>2</v>
      </c>
      <c r="G12419" s="1">
        <v>45415</v>
      </c>
      <c r="H12419" s="1">
        <v>45420</v>
      </c>
      <c r="I12419" t="s">
        <v>21</v>
      </c>
      <c r="J12419" t="s">
        <v>22</v>
      </c>
      <c r="K12419" s="2">
        <v>896.84</v>
      </c>
      <c r="L12419" t="s">
        <v>39</v>
      </c>
      <c r="M12419">
        <f>YEAR(Table1[[#This Row],[order_date]])</f>
        <v>2024</v>
      </c>
      <c r="N12419">
        <f>MONTH(Table1[[#This Row],[order_date]])</f>
        <v>5</v>
      </c>
      <c r="O12419" s="3">
        <f>Table1[[#This Row],[sales]]-Table1[[#This Row],[profit]]</f>
        <v>3846.99</v>
      </c>
      <c r="P12419" s="3">
        <f>Table1[[#This Row],[sales]]*Table1[[#This Row],[quantity]]</f>
        <v>9487.66</v>
      </c>
      <c r="Q12419" s="9">
        <f>Table1[[#This Row],[delivery_date]]-Table1[[#This Row],[order_date]]</f>
        <v>5</v>
      </c>
    </row>
    <row r="12420" spans="1:17" x14ac:dyDescent="0.35">
      <c r="A12420" t="s">
        <v>12451</v>
      </c>
      <c r="B12420" t="s">
        <v>19</v>
      </c>
      <c r="C12420" t="s">
        <v>36</v>
      </c>
      <c r="D12420" s="2">
        <v>1755.71</v>
      </c>
      <c r="E12420">
        <v>0.17</v>
      </c>
      <c r="F12420">
        <v>3</v>
      </c>
      <c r="G12420" s="1">
        <v>45107</v>
      </c>
      <c r="H12420" s="1">
        <v>45111</v>
      </c>
      <c r="I12420" t="s">
        <v>21</v>
      </c>
      <c r="J12420" t="s">
        <v>22</v>
      </c>
      <c r="K12420" s="2">
        <v>490.28</v>
      </c>
      <c r="L12420" t="s">
        <v>39</v>
      </c>
      <c r="M12420">
        <f>YEAR(Table1[[#This Row],[order_date]])</f>
        <v>2023</v>
      </c>
      <c r="N12420">
        <f>MONTH(Table1[[#This Row],[order_date]])</f>
        <v>6</v>
      </c>
      <c r="O12420" s="3">
        <f>Table1[[#This Row],[sales]]-Table1[[#This Row],[profit]]</f>
        <v>1265.43</v>
      </c>
      <c r="P12420" s="3">
        <f>Table1[[#This Row],[sales]]*Table1[[#This Row],[quantity]]</f>
        <v>5267.13</v>
      </c>
      <c r="Q12420" s="9">
        <f>Table1[[#This Row],[delivery_date]]-Table1[[#This Row],[order_date]]</f>
        <v>4</v>
      </c>
    </row>
    <row r="12421" spans="1:17" x14ac:dyDescent="0.35">
      <c r="A12421" t="s">
        <v>12452</v>
      </c>
      <c r="B12421" t="s">
        <v>19</v>
      </c>
      <c r="C12421" t="s">
        <v>26</v>
      </c>
      <c r="D12421" s="2">
        <v>2283.69</v>
      </c>
      <c r="E12421">
        <v>0.18</v>
      </c>
      <c r="F12421">
        <v>2</v>
      </c>
      <c r="G12421" s="1">
        <v>45090</v>
      </c>
      <c r="H12421" s="1">
        <v>45093</v>
      </c>
      <c r="I12421" t="s">
        <v>15</v>
      </c>
      <c r="J12421" t="s">
        <v>16</v>
      </c>
      <c r="K12421" s="2">
        <v>191.47</v>
      </c>
      <c r="L12421" t="s">
        <v>34</v>
      </c>
      <c r="M12421">
        <f>YEAR(Table1[[#This Row],[order_date]])</f>
        <v>2023</v>
      </c>
      <c r="N12421">
        <f>MONTH(Table1[[#This Row],[order_date]])</f>
        <v>6</v>
      </c>
      <c r="O12421" s="3">
        <f>Table1[[#This Row],[sales]]-Table1[[#This Row],[profit]]</f>
        <v>2092.2200000000003</v>
      </c>
      <c r="P12421" s="3">
        <f>Table1[[#This Row],[sales]]*Table1[[#This Row],[quantity]]</f>
        <v>4567.38</v>
      </c>
      <c r="Q12421" s="9">
        <f>Table1[[#This Row],[delivery_date]]-Table1[[#This Row],[order_date]]</f>
        <v>3</v>
      </c>
    </row>
    <row r="12422" spans="1:17" x14ac:dyDescent="0.35">
      <c r="A12422" t="s">
        <v>12453</v>
      </c>
      <c r="B12422" t="s">
        <v>41</v>
      </c>
      <c r="C12422" t="s">
        <v>20</v>
      </c>
      <c r="D12422" s="2">
        <v>920.97</v>
      </c>
      <c r="E12422">
        <v>0.09</v>
      </c>
      <c r="F12422">
        <v>9</v>
      </c>
      <c r="G12422" s="1">
        <v>45317</v>
      </c>
      <c r="H12422" s="1">
        <v>45319</v>
      </c>
      <c r="I12422" t="s">
        <v>31</v>
      </c>
      <c r="J12422" t="s">
        <v>27</v>
      </c>
      <c r="K12422" s="2">
        <v>257.33</v>
      </c>
      <c r="L12422" t="s">
        <v>28</v>
      </c>
      <c r="M12422">
        <f>YEAR(Table1[[#This Row],[order_date]])</f>
        <v>2024</v>
      </c>
      <c r="N12422">
        <f>MONTH(Table1[[#This Row],[order_date]])</f>
        <v>1</v>
      </c>
      <c r="O12422" s="3">
        <f>Table1[[#This Row],[sales]]-Table1[[#This Row],[profit]]</f>
        <v>663.6400000000001</v>
      </c>
      <c r="P12422" s="3">
        <f>Table1[[#This Row],[sales]]*Table1[[#This Row],[quantity]]</f>
        <v>8288.73</v>
      </c>
      <c r="Q12422" s="9">
        <f>Table1[[#This Row],[delivery_date]]-Table1[[#This Row],[order_date]]</f>
        <v>2</v>
      </c>
    </row>
    <row r="12423" spans="1:17" x14ac:dyDescent="0.35">
      <c r="A12423" t="s">
        <v>12454</v>
      </c>
      <c r="B12423" t="s">
        <v>41</v>
      </c>
      <c r="C12423" t="s">
        <v>14</v>
      </c>
      <c r="D12423" s="2">
        <v>4340.22</v>
      </c>
      <c r="E12423">
        <v>0.25</v>
      </c>
      <c r="F12423">
        <v>6</v>
      </c>
      <c r="G12423" s="1">
        <v>45216</v>
      </c>
      <c r="H12423" s="1">
        <v>45221</v>
      </c>
      <c r="I12423" t="s">
        <v>21</v>
      </c>
      <c r="J12423" t="s">
        <v>16</v>
      </c>
      <c r="K12423" s="2">
        <v>1103.6400000000001</v>
      </c>
      <c r="L12423" t="s">
        <v>28</v>
      </c>
      <c r="M12423">
        <f>YEAR(Table1[[#This Row],[order_date]])</f>
        <v>2023</v>
      </c>
      <c r="N12423">
        <f>MONTH(Table1[[#This Row],[order_date]])</f>
        <v>10</v>
      </c>
      <c r="O12423" s="3">
        <f>Table1[[#This Row],[sales]]-Table1[[#This Row],[profit]]</f>
        <v>3236.58</v>
      </c>
      <c r="P12423" s="3">
        <f>Table1[[#This Row],[sales]]*Table1[[#This Row],[quantity]]</f>
        <v>26041.32</v>
      </c>
      <c r="Q12423" s="9">
        <f>Table1[[#This Row],[delivery_date]]-Table1[[#This Row],[order_date]]</f>
        <v>5</v>
      </c>
    </row>
    <row r="12424" spans="1:17" x14ac:dyDescent="0.35">
      <c r="A12424" t="s">
        <v>12455</v>
      </c>
      <c r="B12424" t="s">
        <v>25</v>
      </c>
      <c r="C12424" t="s">
        <v>33</v>
      </c>
      <c r="D12424" s="2">
        <v>1528</v>
      </c>
      <c r="E12424">
        <v>0.28999999999999998</v>
      </c>
      <c r="F12424">
        <v>9</v>
      </c>
      <c r="G12424" s="1">
        <v>45304</v>
      </c>
      <c r="H12424" s="1">
        <v>45305</v>
      </c>
      <c r="I12424" t="s">
        <v>21</v>
      </c>
      <c r="J12424" t="s">
        <v>22</v>
      </c>
      <c r="K12424" s="2">
        <v>281.33</v>
      </c>
      <c r="L12424" t="s">
        <v>28</v>
      </c>
      <c r="M12424">
        <f>YEAR(Table1[[#This Row],[order_date]])</f>
        <v>2024</v>
      </c>
      <c r="N12424">
        <f>MONTH(Table1[[#This Row],[order_date]])</f>
        <v>1</v>
      </c>
      <c r="O12424" s="3">
        <f>Table1[[#This Row],[sales]]-Table1[[#This Row],[profit]]</f>
        <v>1246.67</v>
      </c>
      <c r="P12424" s="3">
        <f>Table1[[#This Row],[sales]]*Table1[[#This Row],[quantity]]</f>
        <v>13752</v>
      </c>
      <c r="Q12424" s="9">
        <f>Table1[[#This Row],[delivery_date]]-Table1[[#This Row],[order_date]]</f>
        <v>1</v>
      </c>
    </row>
    <row r="12425" spans="1:17" x14ac:dyDescent="0.35">
      <c r="A12425" t="s">
        <v>12456</v>
      </c>
      <c r="B12425" t="s">
        <v>25</v>
      </c>
      <c r="C12425" t="s">
        <v>36</v>
      </c>
      <c r="D12425" s="2">
        <v>197.13</v>
      </c>
      <c r="E12425">
        <v>0.28999999999999998</v>
      </c>
      <c r="F12425">
        <v>5</v>
      </c>
      <c r="G12425" s="1">
        <v>45442</v>
      </c>
      <c r="H12425" s="1">
        <v>45449</v>
      </c>
      <c r="I12425" t="s">
        <v>15</v>
      </c>
      <c r="J12425" t="s">
        <v>27</v>
      </c>
      <c r="K12425" s="2">
        <v>16.03</v>
      </c>
      <c r="L12425" t="s">
        <v>48</v>
      </c>
      <c r="M12425">
        <f>YEAR(Table1[[#This Row],[order_date]])</f>
        <v>2024</v>
      </c>
      <c r="N12425">
        <f>MONTH(Table1[[#This Row],[order_date]])</f>
        <v>5</v>
      </c>
      <c r="O12425" s="3">
        <f>Table1[[#This Row],[sales]]-Table1[[#This Row],[profit]]</f>
        <v>181.1</v>
      </c>
      <c r="P12425" s="3">
        <f>Table1[[#This Row],[sales]]*Table1[[#This Row],[quantity]]</f>
        <v>985.65</v>
      </c>
      <c r="Q12425" s="9">
        <f>Table1[[#This Row],[delivery_date]]-Table1[[#This Row],[order_date]]</f>
        <v>7</v>
      </c>
    </row>
    <row r="12426" spans="1:17" x14ac:dyDescent="0.35">
      <c r="A12426" t="s">
        <v>12457</v>
      </c>
      <c r="B12426" t="s">
        <v>19</v>
      </c>
      <c r="C12426" t="s">
        <v>26</v>
      </c>
      <c r="D12426" s="2">
        <v>1650.37</v>
      </c>
      <c r="E12426">
        <v>0.43</v>
      </c>
      <c r="F12426">
        <v>4</v>
      </c>
      <c r="G12426" s="1">
        <v>45044</v>
      </c>
      <c r="H12426" s="1">
        <v>45051</v>
      </c>
      <c r="I12426" t="s">
        <v>21</v>
      </c>
      <c r="J12426" t="s">
        <v>27</v>
      </c>
      <c r="K12426" s="2">
        <v>381.02</v>
      </c>
      <c r="L12426" t="s">
        <v>48</v>
      </c>
      <c r="M12426">
        <f>YEAR(Table1[[#This Row],[order_date]])</f>
        <v>2023</v>
      </c>
      <c r="N12426">
        <f>MONTH(Table1[[#This Row],[order_date]])</f>
        <v>4</v>
      </c>
      <c r="O12426" s="3">
        <f>Table1[[#This Row],[sales]]-Table1[[#This Row],[profit]]</f>
        <v>1269.3499999999999</v>
      </c>
      <c r="P12426" s="3">
        <f>Table1[[#This Row],[sales]]*Table1[[#This Row],[quantity]]</f>
        <v>6601.48</v>
      </c>
      <c r="Q12426" s="9">
        <f>Table1[[#This Row],[delivery_date]]-Table1[[#This Row],[order_date]]</f>
        <v>7</v>
      </c>
    </row>
    <row r="12427" spans="1:17" x14ac:dyDescent="0.35">
      <c r="A12427" t="s">
        <v>12458</v>
      </c>
      <c r="B12427" t="s">
        <v>19</v>
      </c>
      <c r="C12427" t="s">
        <v>20</v>
      </c>
      <c r="D12427" s="2">
        <v>4921.8900000000003</v>
      </c>
      <c r="E12427">
        <v>0.33</v>
      </c>
      <c r="F12427">
        <v>2</v>
      </c>
      <c r="G12427" s="1">
        <v>44952</v>
      </c>
      <c r="H12427" s="1">
        <v>44958</v>
      </c>
      <c r="I12427" t="s">
        <v>21</v>
      </c>
      <c r="J12427" t="s">
        <v>27</v>
      </c>
      <c r="K12427" s="2">
        <v>1042.79</v>
      </c>
      <c r="L12427" t="s">
        <v>28</v>
      </c>
      <c r="M12427">
        <f>YEAR(Table1[[#This Row],[order_date]])</f>
        <v>2023</v>
      </c>
      <c r="N12427">
        <f>MONTH(Table1[[#This Row],[order_date]])</f>
        <v>1</v>
      </c>
      <c r="O12427" s="3">
        <f>Table1[[#This Row],[sales]]-Table1[[#This Row],[profit]]</f>
        <v>3879.1000000000004</v>
      </c>
      <c r="P12427" s="3">
        <f>Table1[[#This Row],[sales]]*Table1[[#This Row],[quantity]]</f>
        <v>9843.7800000000007</v>
      </c>
      <c r="Q12427" s="9">
        <f>Table1[[#This Row],[delivery_date]]-Table1[[#This Row],[order_date]]</f>
        <v>6</v>
      </c>
    </row>
    <row r="12428" spans="1:17" x14ac:dyDescent="0.35">
      <c r="A12428" t="s">
        <v>12459</v>
      </c>
      <c r="B12428" t="s">
        <v>13</v>
      </c>
      <c r="C12428" t="s">
        <v>33</v>
      </c>
      <c r="D12428" s="2">
        <v>819.53</v>
      </c>
      <c r="E12428">
        <v>0.37</v>
      </c>
      <c r="F12428">
        <v>4</v>
      </c>
      <c r="G12428" s="1">
        <v>45074</v>
      </c>
      <c r="H12428" s="1">
        <v>45078</v>
      </c>
      <c r="I12428" t="s">
        <v>21</v>
      </c>
      <c r="J12428" t="s">
        <v>16</v>
      </c>
      <c r="K12428" s="2">
        <v>177.46</v>
      </c>
      <c r="L12428" t="s">
        <v>48</v>
      </c>
      <c r="M12428">
        <f>YEAR(Table1[[#This Row],[order_date]])</f>
        <v>2023</v>
      </c>
      <c r="N12428">
        <f>MONTH(Table1[[#This Row],[order_date]])</f>
        <v>5</v>
      </c>
      <c r="O12428" s="3">
        <f>Table1[[#This Row],[sales]]-Table1[[#This Row],[profit]]</f>
        <v>642.06999999999994</v>
      </c>
      <c r="P12428" s="3">
        <f>Table1[[#This Row],[sales]]*Table1[[#This Row],[quantity]]</f>
        <v>3278.12</v>
      </c>
      <c r="Q12428" s="9">
        <f>Table1[[#This Row],[delivery_date]]-Table1[[#This Row],[order_date]]</f>
        <v>4</v>
      </c>
    </row>
    <row r="12429" spans="1:17" x14ac:dyDescent="0.35">
      <c r="A12429" t="s">
        <v>12460</v>
      </c>
      <c r="B12429" t="s">
        <v>19</v>
      </c>
      <c r="C12429" t="s">
        <v>26</v>
      </c>
      <c r="D12429" s="2">
        <v>252.89</v>
      </c>
      <c r="E12429">
        <v>0.16</v>
      </c>
      <c r="F12429">
        <v>8</v>
      </c>
      <c r="G12429" s="1">
        <v>45361</v>
      </c>
      <c r="H12429" s="1">
        <v>45368</v>
      </c>
      <c r="I12429" t="s">
        <v>21</v>
      </c>
      <c r="J12429" t="s">
        <v>27</v>
      </c>
      <c r="K12429" s="2">
        <v>20.83</v>
      </c>
      <c r="L12429" t="s">
        <v>48</v>
      </c>
      <c r="M12429">
        <f>YEAR(Table1[[#This Row],[order_date]])</f>
        <v>2024</v>
      </c>
      <c r="N12429">
        <f>MONTH(Table1[[#This Row],[order_date]])</f>
        <v>3</v>
      </c>
      <c r="O12429" s="3">
        <f>Table1[[#This Row],[sales]]-Table1[[#This Row],[profit]]</f>
        <v>232.06</v>
      </c>
      <c r="P12429" s="3">
        <f>Table1[[#This Row],[sales]]*Table1[[#This Row],[quantity]]</f>
        <v>2023.12</v>
      </c>
      <c r="Q12429" s="9">
        <f>Table1[[#This Row],[delivery_date]]-Table1[[#This Row],[order_date]]</f>
        <v>7</v>
      </c>
    </row>
    <row r="12430" spans="1:17" x14ac:dyDescent="0.35">
      <c r="A12430" t="s">
        <v>12461</v>
      </c>
      <c r="B12430" t="s">
        <v>25</v>
      </c>
      <c r="C12430" t="s">
        <v>20</v>
      </c>
      <c r="D12430" s="2">
        <v>2933.06</v>
      </c>
      <c r="E12430">
        <v>0.21</v>
      </c>
      <c r="F12430">
        <v>2</v>
      </c>
      <c r="G12430" s="1">
        <v>45643</v>
      </c>
      <c r="H12430" s="1">
        <v>45648</v>
      </c>
      <c r="I12430" t="s">
        <v>21</v>
      </c>
      <c r="J12430" t="s">
        <v>27</v>
      </c>
      <c r="K12430" s="2">
        <v>505.64</v>
      </c>
      <c r="L12430" t="s">
        <v>28</v>
      </c>
      <c r="M12430">
        <f>YEAR(Table1[[#This Row],[order_date]])</f>
        <v>2024</v>
      </c>
      <c r="N12430">
        <f>MONTH(Table1[[#This Row],[order_date]])</f>
        <v>12</v>
      </c>
      <c r="O12430" s="3">
        <f>Table1[[#This Row],[sales]]-Table1[[#This Row],[profit]]</f>
        <v>2427.42</v>
      </c>
      <c r="P12430" s="3">
        <f>Table1[[#This Row],[sales]]*Table1[[#This Row],[quantity]]</f>
        <v>5866.12</v>
      </c>
      <c r="Q12430" s="9">
        <f>Table1[[#This Row],[delivery_date]]-Table1[[#This Row],[order_date]]</f>
        <v>5</v>
      </c>
    </row>
    <row r="12431" spans="1:17" x14ac:dyDescent="0.35">
      <c r="A12431" t="s">
        <v>12462</v>
      </c>
      <c r="B12431" t="s">
        <v>25</v>
      </c>
      <c r="C12431" t="s">
        <v>36</v>
      </c>
      <c r="D12431" s="2">
        <v>1921.17</v>
      </c>
      <c r="E12431">
        <v>0.01</v>
      </c>
      <c r="F12431">
        <v>8</v>
      </c>
      <c r="G12431" s="1">
        <v>45025</v>
      </c>
      <c r="H12431" s="1">
        <v>45028</v>
      </c>
      <c r="I12431" t="s">
        <v>15</v>
      </c>
      <c r="J12431" t="s">
        <v>22</v>
      </c>
      <c r="K12431" s="2">
        <v>409.94</v>
      </c>
      <c r="L12431" t="s">
        <v>28</v>
      </c>
      <c r="M12431">
        <f>YEAR(Table1[[#This Row],[order_date]])</f>
        <v>2023</v>
      </c>
      <c r="N12431">
        <f>MONTH(Table1[[#This Row],[order_date]])</f>
        <v>4</v>
      </c>
      <c r="O12431" s="3">
        <f>Table1[[#This Row],[sales]]-Table1[[#This Row],[profit]]</f>
        <v>1511.23</v>
      </c>
      <c r="P12431" s="3">
        <f>Table1[[#This Row],[sales]]*Table1[[#This Row],[quantity]]</f>
        <v>15369.36</v>
      </c>
      <c r="Q12431" s="9">
        <f>Table1[[#This Row],[delivery_date]]-Table1[[#This Row],[order_date]]</f>
        <v>3</v>
      </c>
    </row>
    <row r="12432" spans="1:17" x14ac:dyDescent="0.35">
      <c r="A12432" t="s">
        <v>12463</v>
      </c>
      <c r="B12432" t="s">
        <v>25</v>
      </c>
      <c r="C12432" t="s">
        <v>14</v>
      </c>
      <c r="D12432" s="2">
        <v>3995.38</v>
      </c>
      <c r="E12432">
        <v>0.04</v>
      </c>
      <c r="F12432">
        <v>2</v>
      </c>
      <c r="G12432" s="1">
        <v>45576</v>
      </c>
      <c r="H12432" s="1">
        <v>45580</v>
      </c>
      <c r="I12432" t="s">
        <v>21</v>
      </c>
      <c r="J12432" t="s">
        <v>16</v>
      </c>
      <c r="K12432" s="2">
        <v>665.07</v>
      </c>
      <c r="L12432" t="s">
        <v>34</v>
      </c>
      <c r="M12432">
        <f>YEAR(Table1[[#This Row],[order_date]])</f>
        <v>2024</v>
      </c>
      <c r="N12432">
        <f>MONTH(Table1[[#This Row],[order_date]])</f>
        <v>10</v>
      </c>
      <c r="O12432" s="3">
        <f>Table1[[#This Row],[sales]]-Table1[[#This Row],[profit]]</f>
        <v>3330.31</v>
      </c>
      <c r="P12432" s="3">
        <f>Table1[[#This Row],[sales]]*Table1[[#This Row],[quantity]]</f>
        <v>7990.76</v>
      </c>
      <c r="Q12432" s="9">
        <f>Table1[[#This Row],[delivery_date]]-Table1[[#This Row],[order_date]]</f>
        <v>4</v>
      </c>
    </row>
    <row r="12433" spans="1:17" x14ac:dyDescent="0.35">
      <c r="A12433" t="s">
        <v>12464</v>
      </c>
      <c r="B12433" t="s">
        <v>41</v>
      </c>
      <c r="C12433" t="s">
        <v>14</v>
      </c>
      <c r="D12433" s="2">
        <v>3686.25</v>
      </c>
      <c r="E12433">
        <v>0.19</v>
      </c>
      <c r="F12433">
        <v>1</v>
      </c>
      <c r="G12433" s="1">
        <v>45071</v>
      </c>
      <c r="H12433" s="1">
        <v>45074</v>
      </c>
      <c r="I12433" t="s">
        <v>21</v>
      </c>
      <c r="J12433" t="s">
        <v>16</v>
      </c>
      <c r="K12433" s="2">
        <v>728.22</v>
      </c>
      <c r="L12433" t="s">
        <v>28</v>
      </c>
      <c r="M12433">
        <f>YEAR(Table1[[#This Row],[order_date]])</f>
        <v>2023</v>
      </c>
      <c r="N12433">
        <f>MONTH(Table1[[#This Row],[order_date]])</f>
        <v>5</v>
      </c>
      <c r="O12433" s="3">
        <f>Table1[[#This Row],[sales]]-Table1[[#This Row],[profit]]</f>
        <v>2958.0299999999997</v>
      </c>
      <c r="P12433" s="3">
        <f>Table1[[#This Row],[sales]]*Table1[[#This Row],[quantity]]</f>
        <v>3686.25</v>
      </c>
      <c r="Q12433" s="9">
        <f>Table1[[#This Row],[delivery_date]]-Table1[[#This Row],[order_date]]</f>
        <v>3</v>
      </c>
    </row>
    <row r="12434" spans="1:17" x14ac:dyDescent="0.35">
      <c r="A12434" t="s">
        <v>12465</v>
      </c>
      <c r="B12434" t="s">
        <v>41</v>
      </c>
      <c r="C12434" t="s">
        <v>36</v>
      </c>
      <c r="D12434" s="2">
        <v>1008.55</v>
      </c>
      <c r="E12434">
        <v>0.1</v>
      </c>
      <c r="F12434">
        <v>4</v>
      </c>
      <c r="G12434" s="1">
        <v>44995</v>
      </c>
      <c r="H12434" s="1">
        <v>44999</v>
      </c>
      <c r="I12434" t="s">
        <v>21</v>
      </c>
      <c r="J12434" t="s">
        <v>27</v>
      </c>
      <c r="K12434" s="2">
        <v>192.72</v>
      </c>
      <c r="L12434" t="s">
        <v>23</v>
      </c>
      <c r="M12434">
        <f>YEAR(Table1[[#This Row],[order_date]])</f>
        <v>2023</v>
      </c>
      <c r="N12434">
        <f>MONTH(Table1[[#This Row],[order_date]])</f>
        <v>3</v>
      </c>
      <c r="O12434" s="3">
        <f>Table1[[#This Row],[sales]]-Table1[[#This Row],[profit]]</f>
        <v>815.82999999999993</v>
      </c>
      <c r="P12434" s="3">
        <f>Table1[[#This Row],[sales]]*Table1[[#This Row],[quantity]]</f>
        <v>4034.2</v>
      </c>
      <c r="Q12434" s="9">
        <f>Table1[[#This Row],[delivery_date]]-Table1[[#This Row],[order_date]]</f>
        <v>4</v>
      </c>
    </row>
    <row r="12435" spans="1:17" x14ac:dyDescent="0.35">
      <c r="A12435" t="s">
        <v>12466</v>
      </c>
      <c r="B12435" t="s">
        <v>19</v>
      </c>
      <c r="C12435" t="s">
        <v>33</v>
      </c>
      <c r="D12435" s="2">
        <v>2866.7</v>
      </c>
      <c r="E12435">
        <v>0.41</v>
      </c>
      <c r="F12435">
        <v>7</v>
      </c>
      <c r="G12435" s="1">
        <v>45212</v>
      </c>
      <c r="H12435" s="1">
        <v>45216</v>
      </c>
      <c r="I12435" t="s">
        <v>31</v>
      </c>
      <c r="J12435" t="s">
        <v>27</v>
      </c>
      <c r="K12435" s="2">
        <v>449.26</v>
      </c>
      <c r="L12435" t="s">
        <v>28</v>
      </c>
      <c r="M12435">
        <f>YEAR(Table1[[#This Row],[order_date]])</f>
        <v>2023</v>
      </c>
      <c r="N12435">
        <f>MONTH(Table1[[#This Row],[order_date]])</f>
        <v>10</v>
      </c>
      <c r="O12435" s="3">
        <f>Table1[[#This Row],[sales]]-Table1[[#This Row],[profit]]</f>
        <v>2417.4399999999996</v>
      </c>
      <c r="P12435" s="3">
        <f>Table1[[#This Row],[sales]]*Table1[[#This Row],[quantity]]</f>
        <v>20066.899999999998</v>
      </c>
      <c r="Q12435" s="9">
        <f>Table1[[#This Row],[delivery_date]]-Table1[[#This Row],[order_date]]</f>
        <v>4</v>
      </c>
    </row>
    <row r="12436" spans="1:17" x14ac:dyDescent="0.35">
      <c r="A12436" t="s">
        <v>12467</v>
      </c>
      <c r="B12436" t="s">
        <v>13</v>
      </c>
      <c r="C12436" t="s">
        <v>36</v>
      </c>
      <c r="D12436" s="2">
        <v>258.94</v>
      </c>
      <c r="E12436">
        <v>0.34</v>
      </c>
      <c r="F12436">
        <v>2</v>
      </c>
      <c r="G12436" s="1">
        <v>45533</v>
      </c>
      <c r="H12436" s="1">
        <v>45539</v>
      </c>
      <c r="I12436" t="s">
        <v>31</v>
      </c>
      <c r="J12436" t="s">
        <v>16</v>
      </c>
      <c r="K12436" s="2">
        <v>22.73</v>
      </c>
      <c r="L12436" t="s">
        <v>28</v>
      </c>
      <c r="M12436">
        <f>YEAR(Table1[[#This Row],[order_date]])</f>
        <v>2024</v>
      </c>
      <c r="N12436">
        <f>MONTH(Table1[[#This Row],[order_date]])</f>
        <v>8</v>
      </c>
      <c r="O12436" s="3">
        <f>Table1[[#This Row],[sales]]-Table1[[#This Row],[profit]]</f>
        <v>236.21</v>
      </c>
      <c r="P12436" s="3">
        <f>Table1[[#This Row],[sales]]*Table1[[#This Row],[quantity]]</f>
        <v>517.88</v>
      </c>
      <c r="Q12436" s="9">
        <f>Table1[[#This Row],[delivery_date]]-Table1[[#This Row],[order_date]]</f>
        <v>6</v>
      </c>
    </row>
    <row r="12437" spans="1:17" x14ac:dyDescent="0.35">
      <c r="A12437" t="s">
        <v>12468</v>
      </c>
      <c r="B12437" t="s">
        <v>13</v>
      </c>
      <c r="C12437" t="s">
        <v>20</v>
      </c>
      <c r="D12437" s="2">
        <v>2253.44</v>
      </c>
      <c r="E12437">
        <v>0.49</v>
      </c>
      <c r="F12437">
        <v>3</v>
      </c>
      <c r="G12437" s="1">
        <v>44987</v>
      </c>
      <c r="H12437" s="1">
        <v>44993</v>
      </c>
      <c r="I12437" t="s">
        <v>21</v>
      </c>
      <c r="J12437" t="s">
        <v>27</v>
      </c>
      <c r="K12437" s="2">
        <v>570.48</v>
      </c>
      <c r="L12437" t="s">
        <v>23</v>
      </c>
      <c r="M12437">
        <f>YEAR(Table1[[#This Row],[order_date]])</f>
        <v>2023</v>
      </c>
      <c r="N12437">
        <f>MONTH(Table1[[#This Row],[order_date]])</f>
        <v>3</v>
      </c>
      <c r="O12437" s="3">
        <f>Table1[[#This Row],[sales]]-Table1[[#This Row],[profit]]</f>
        <v>1682.96</v>
      </c>
      <c r="P12437" s="3">
        <f>Table1[[#This Row],[sales]]*Table1[[#This Row],[quantity]]</f>
        <v>6760.32</v>
      </c>
      <c r="Q12437" s="9">
        <f>Table1[[#This Row],[delivery_date]]-Table1[[#This Row],[order_date]]</f>
        <v>6</v>
      </c>
    </row>
    <row r="12438" spans="1:17" x14ac:dyDescent="0.35">
      <c r="A12438" t="s">
        <v>12469</v>
      </c>
      <c r="B12438" t="s">
        <v>13</v>
      </c>
      <c r="C12438" t="s">
        <v>33</v>
      </c>
      <c r="D12438" s="2">
        <v>3598.86</v>
      </c>
      <c r="E12438">
        <v>0.44</v>
      </c>
      <c r="F12438">
        <v>6</v>
      </c>
      <c r="G12438" s="1">
        <v>45298</v>
      </c>
      <c r="H12438" s="1">
        <v>45299</v>
      </c>
      <c r="I12438" t="s">
        <v>15</v>
      </c>
      <c r="J12438" t="s">
        <v>16</v>
      </c>
      <c r="K12438" s="2">
        <v>757.25</v>
      </c>
      <c r="L12438" t="s">
        <v>28</v>
      </c>
      <c r="M12438">
        <f>YEAR(Table1[[#This Row],[order_date]])</f>
        <v>2024</v>
      </c>
      <c r="N12438">
        <f>MONTH(Table1[[#This Row],[order_date]])</f>
        <v>1</v>
      </c>
      <c r="O12438" s="3">
        <f>Table1[[#This Row],[sales]]-Table1[[#This Row],[profit]]</f>
        <v>2841.61</v>
      </c>
      <c r="P12438" s="3">
        <f>Table1[[#This Row],[sales]]*Table1[[#This Row],[quantity]]</f>
        <v>21593.16</v>
      </c>
      <c r="Q12438" s="9">
        <f>Table1[[#This Row],[delivery_date]]-Table1[[#This Row],[order_date]]</f>
        <v>1</v>
      </c>
    </row>
    <row r="12439" spans="1:17" x14ac:dyDescent="0.35">
      <c r="A12439" t="s">
        <v>12470</v>
      </c>
      <c r="B12439" t="s">
        <v>41</v>
      </c>
      <c r="C12439" t="s">
        <v>14</v>
      </c>
      <c r="D12439" s="2">
        <v>2133.3000000000002</v>
      </c>
      <c r="E12439">
        <v>0.49</v>
      </c>
      <c r="F12439">
        <v>2</v>
      </c>
      <c r="G12439" s="1">
        <v>44950</v>
      </c>
      <c r="H12439" s="1">
        <v>44951</v>
      </c>
      <c r="I12439" t="s">
        <v>21</v>
      </c>
      <c r="J12439" t="s">
        <v>16</v>
      </c>
      <c r="K12439" s="2">
        <v>448.65</v>
      </c>
      <c r="L12439" t="s">
        <v>23</v>
      </c>
      <c r="M12439">
        <f>YEAR(Table1[[#This Row],[order_date]])</f>
        <v>2023</v>
      </c>
      <c r="N12439">
        <f>MONTH(Table1[[#This Row],[order_date]])</f>
        <v>1</v>
      </c>
      <c r="O12439" s="3">
        <f>Table1[[#This Row],[sales]]-Table1[[#This Row],[profit]]</f>
        <v>1684.65</v>
      </c>
      <c r="P12439" s="3">
        <f>Table1[[#This Row],[sales]]*Table1[[#This Row],[quantity]]</f>
        <v>4266.6000000000004</v>
      </c>
      <c r="Q12439" s="9">
        <f>Table1[[#This Row],[delivery_date]]-Table1[[#This Row],[order_date]]</f>
        <v>1</v>
      </c>
    </row>
    <row r="12440" spans="1:17" x14ac:dyDescent="0.35">
      <c r="A12440" t="s">
        <v>12471</v>
      </c>
      <c r="B12440" t="s">
        <v>25</v>
      </c>
      <c r="C12440" t="s">
        <v>20</v>
      </c>
      <c r="D12440" s="2">
        <v>677.98</v>
      </c>
      <c r="E12440">
        <v>0.18</v>
      </c>
      <c r="F12440">
        <v>9</v>
      </c>
      <c r="G12440" s="1">
        <v>45519</v>
      </c>
      <c r="H12440" s="1">
        <v>45522</v>
      </c>
      <c r="I12440" t="s">
        <v>31</v>
      </c>
      <c r="J12440" t="s">
        <v>27</v>
      </c>
      <c r="K12440" s="2">
        <v>42.96</v>
      </c>
      <c r="L12440" t="s">
        <v>17</v>
      </c>
      <c r="M12440">
        <f>YEAR(Table1[[#This Row],[order_date]])</f>
        <v>2024</v>
      </c>
      <c r="N12440">
        <f>MONTH(Table1[[#This Row],[order_date]])</f>
        <v>8</v>
      </c>
      <c r="O12440" s="3">
        <f>Table1[[#This Row],[sales]]-Table1[[#This Row],[profit]]</f>
        <v>635.02</v>
      </c>
      <c r="P12440" s="3">
        <f>Table1[[#This Row],[sales]]*Table1[[#This Row],[quantity]]</f>
        <v>6101.82</v>
      </c>
      <c r="Q12440" s="9">
        <f>Table1[[#This Row],[delivery_date]]-Table1[[#This Row],[order_date]]</f>
        <v>3</v>
      </c>
    </row>
    <row r="12441" spans="1:17" x14ac:dyDescent="0.35">
      <c r="A12441" t="s">
        <v>12472</v>
      </c>
      <c r="B12441" t="s">
        <v>25</v>
      </c>
      <c r="C12441" t="s">
        <v>26</v>
      </c>
      <c r="D12441" s="2">
        <v>401.51</v>
      </c>
      <c r="E12441">
        <v>0.24</v>
      </c>
      <c r="F12441">
        <v>6</v>
      </c>
      <c r="G12441" s="1">
        <v>45171</v>
      </c>
      <c r="H12441" s="1">
        <v>45173</v>
      </c>
      <c r="I12441" t="s">
        <v>31</v>
      </c>
      <c r="J12441" t="s">
        <v>22</v>
      </c>
      <c r="K12441" s="2">
        <v>95.78</v>
      </c>
      <c r="L12441" t="s">
        <v>17</v>
      </c>
      <c r="M12441">
        <f>YEAR(Table1[[#This Row],[order_date]])</f>
        <v>2023</v>
      </c>
      <c r="N12441">
        <f>MONTH(Table1[[#This Row],[order_date]])</f>
        <v>9</v>
      </c>
      <c r="O12441" s="3">
        <f>Table1[[#This Row],[sales]]-Table1[[#This Row],[profit]]</f>
        <v>305.73</v>
      </c>
      <c r="P12441" s="3">
        <f>Table1[[#This Row],[sales]]*Table1[[#This Row],[quantity]]</f>
        <v>2409.06</v>
      </c>
      <c r="Q12441" s="9">
        <f>Table1[[#This Row],[delivery_date]]-Table1[[#This Row],[order_date]]</f>
        <v>2</v>
      </c>
    </row>
    <row r="12442" spans="1:17" x14ac:dyDescent="0.35">
      <c r="A12442" t="s">
        <v>12473</v>
      </c>
      <c r="B12442" t="s">
        <v>41</v>
      </c>
      <c r="C12442" t="s">
        <v>26</v>
      </c>
      <c r="D12442" s="2">
        <v>4282.93</v>
      </c>
      <c r="E12442">
        <v>0.19</v>
      </c>
      <c r="F12442">
        <v>6</v>
      </c>
      <c r="G12442" s="1">
        <v>45152</v>
      </c>
      <c r="H12442" s="1">
        <v>45158</v>
      </c>
      <c r="I12442" t="s">
        <v>15</v>
      </c>
      <c r="J12442" t="s">
        <v>22</v>
      </c>
      <c r="K12442" s="2">
        <v>445.89</v>
      </c>
      <c r="L12442" t="s">
        <v>39</v>
      </c>
      <c r="M12442">
        <f>YEAR(Table1[[#This Row],[order_date]])</f>
        <v>2023</v>
      </c>
      <c r="N12442">
        <f>MONTH(Table1[[#This Row],[order_date]])</f>
        <v>8</v>
      </c>
      <c r="O12442" s="3">
        <f>Table1[[#This Row],[sales]]-Table1[[#This Row],[profit]]</f>
        <v>3837.0400000000004</v>
      </c>
      <c r="P12442" s="3">
        <f>Table1[[#This Row],[sales]]*Table1[[#This Row],[quantity]]</f>
        <v>25697.58</v>
      </c>
      <c r="Q12442" s="9">
        <f>Table1[[#This Row],[delivery_date]]-Table1[[#This Row],[order_date]]</f>
        <v>6</v>
      </c>
    </row>
    <row r="12443" spans="1:17" x14ac:dyDescent="0.35">
      <c r="A12443" t="s">
        <v>12474</v>
      </c>
      <c r="B12443" t="s">
        <v>13</v>
      </c>
      <c r="C12443" t="s">
        <v>26</v>
      </c>
      <c r="D12443" s="2">
        <v>4467.5</v>
      </c>
      <c r="E12443">
        <v>0.48</v>
      </c>
      <c r="F12443">
        <v>8</v>
      </c>
      <c r="G12443" s="1">
        <v>45545</v>
      </c>
      <c r="H12443" s="1">
        <v>45549</v>
      </c>
      <c r="I12443" t="s">
        <v>21</v>
      </c>
      <c r="J12443" t="s">
        <v>22</v>
      </c>
      <c r="K12443" s="2">
        <v>987.93</v>
      </c>
      <c r="L12443" t="s">
        <v>28</v>
      </c>
      <c r="M12443">
        <f>YEAR(Table1[[#This Row],[order_date]])</f>
        <v>2024</v>
      </c>
      <c r="N12443">
        <f>MONTH(Table1[[#This Row],[order_date]])</f>
        <v>9</v>
      </c>
      <c r="O12443" s="3">
        <f>Table1[[#This Row],[sales]]-Table1[[#This Row],[profit]]</f>
        <v>3479.57</v>
      </c>
      <c r="P12443" s="3">
        <f>Table1[[#This Row],[sales]]*Table1[[#This Row],[quantity]]</f>
        <v>35740</v>
      </c>
      <c r="Q12443" s="9">
        <f>Table1[[#This Row],[delivery_date]]-Table1[[#This Row],[order_date]]</f>
        <v>4</v>
      </c>
    </row>
    <row r="12444" spans="1:17" x14ac:dyDescent="0.35">
      <c r="A12444" t="s">
        <v>12475</v>
      </c>
      <c r="B12444" t="s">
        <v>13</v>
      </c>
      <c r="C12444" t="s">
        <v>14</v>
      </c>
      <c r="D12444" s="2">
        <v>1781.15</v>
      </c>
      <c r="E12444">
        <v>0.2</v>
      </c>
      <c r="F12444">
        <v>1</v>
      </c>
      <c r="G12444" s="1">
        <v>44961</v>
      </c>
      <c r="H12444" s="1">
        <v>44962</v>
      </c>
      <c r="I12444" t="s">
        <v>31</v>
      </c>
      <c r="J12444" t="s">
        <v>22</v>
      </c>
      <c r="K12444" s="2">
        <v>392.9</v>
      </c>
      <c r="L12444" t="s">
        <v>48</v>
      </c>
      <c r="M12444">
        <f>YEAR(Table1[[#This Row],[order_date]])</f>
        <v>2023</v>
      </c>
      <c r="N12444">
        <f>MONTH(Table1[[#This Row],[order_date]])</f>
        <v>2</v>
      </c>
      <c r="O12444" s="3">
        <f>Table1[[#This Row],[sales]]-Table1[[#This Row],[profit]]</f>
        <v>1388.25</v>
      </c>
      <c r="P12444" s="3">
        <f>Table1[[#This Row],[sales]]*Table1[[#This Row],[quantity]]</f>
        <v>1781.15</v>
      </c>
      <c r="Q12444" s="9">
        <f>Table1[[#This Row],[delivery_date]]-Table1[[#This Row],[order_date]]</f>
        <v>1</v>
      </c>
    </row>
    <row r="12445" spans="1:17" x14ac:dyDescent="0.35">
      <c r="A12445" t="s">
        <v>12476</v>
      </c>
      <c r="B12445" t="s">
        <v>19</v>
      </c>
      <c r="C12445" t="s">
        <v>36</v>
      </c>
      <c r="D12445" s="2">
        <v>904.44</v>
      </c>
      <c r="E12445">
        <v>0.06</v>
      </c>
      <c r="F12445">
        <v>3</v>
      </c>
      <c r="G12445" s="1">
        <v>45044</v>
      </c>
      <c r="H12445" s="1">
        <v>45046</v>
      </c>
      <c r="I12445" t="s">
        <v>31</v>
      </c>
      <c r="J12445" t="s">
        <v>16</v>
      </c>
      <c r="K12445" s="2">
        <v>65.73</v>
      </c>
      <c r="L12445" t="s">
        <v>23</v>
      </c>
      <c r="M12445">
        <f>YEAR(Table1[[#This Row],[order_date]])</f>
        <v>2023</v>
      </c>
      <c r="N12445">
        <f>MONTH(Table1[[#This Row],[order_date]])</f>
        <v>4</v>
      </c>
      <c r="O12445" s="3">
        <f>Table1[[#This Row],[sales]]-Table1[[#This Row],[profit]]</f>
        <v>838.71</v>
      </c>
      <c r="P12445" s="3">
        <f>Table1[[#This Row],[sales]]*Table1[[#This Row],[quantity]]</f>
        <v>2713.32</v>
      </c>
      <c r="Q12445" s="9">
        <f>Table1[[#This Row],[delivery_date]]-Table1[[#This Row],[order_date]]</f>
        <v>2</v>
      </c>
    </row>
    <row r="12446" spans="1:17" x14ac:dyDescent="0.35">
      <c r="A12446" t="s">
        <v>12477</v>
      </c>
      <c r="B12446" t="s">
        <v>19</v>
      </c>
      <c r="C12446" t="s">
        <v>33</v>
      </c>
      <c r="D12446" s="2">
        <v>4895.22</v>
      </c>
      <c r="E12446">
        <v>0.13</v>
      </c>
      <c r="F12446">
        <v>2</v>
      </c>
      <c r="G12446" s="1">
        <v>45115</v>
      </c>
      <c r="H12446" s="1">
        <v>45118</v>
      </c>
      <c r="I12446" t="s">
        <v>15</v>
      </c>
      <c r="J12446" t="s">
        <v>22</v>
      </c>
      <c r="K12446" s="2">
        <v>896.45</v>
      </c>
      <c r="L12446" t="s">
        <v>23</v>
      </c>
      <c r="M12446">
        <f>YEAR(Table1[[#This Row],[order_date]])</f>
        <v>2023</v>
      </c>
      <c r="N12446">
        <f>MONTH(Table1[[#This Row],[order_date]])</f>
        <v>7</v>
      </c>
      <c r="O12446" s="3">
        <f>Table1[[#This Row],[sales]]-Table1[[#This Row],[profit]]</f>
        <v>3998.7700000000004</v>
      </c>
      <c r="P12446" s="3">
        <f>Table1[[#This Row],[sales]]*Table1[[#This Row],[quantity]]</f>
        <v>9790.44</v>
      </c>
      <c r="Q12446" s="9">
        <f>Table1[[#This Row],[delivery_date]]-Table1[[#This Row],[order_date]]</f>
        <v>3</v>
      </c>
    </row>
    <row r="12447" spans="1:17" x14ac:dyDescent="0.35">
      <c r="A12447" t="s">
        <v>12478</v>
      </c>
      <c r="B12447" t="s">
        <v>13</v>
      </c>
      <c r="C12447" t="s">
        <v>14</v>
      </c>
      <c r="D12447" s="2">
        <v>2774.73</v>
      </c>
      <c r="E12447">
        <v>0.21</v>
      </c>
      <c r="F12447">
        <v>1</v>
      </c>
      <c r="G12447" s="1">
        <v>45385</v>
      </c>
      <c r="H12447" s="1">
        <v>45391</v>
      </c>
      <c r="I12447" t="s">
        <v>31</v>
      </c>
      <c r="J12447" t="s">
        <v>22</v>
      </c>
      <c r="K12447" s="2">
        <v>631.77</v>
      </c>
      <c r="L12447" t="s">
        <v>17</v>
      </c>
      <c r="M12447">
        <f>YEAR(Table1[[#This Row],[order_date]])</f>
        <v>2024</v>
      </c>
      <c r="N12447">
        <f>MONTH(Table1[[#This Row],[order_date]])</f>
        <v>4</v>
      </c>
      <c r="O12447" s="3">
        <f>Table1[[#This Row],[sales]]-Table1[[#This Row],[profit]]</f>
        <v>2142.96</v>
      </c>
      <c r="P12447" s="3">
        <f>Table1[[#This Row],[sales]]*Table1[[#This Row],[quantity]]</f>
        <v>2774.73</v>
      </c>
      <c r="Q12447" s="9">
        <f>Table1[[#This Row],[delivery_date]]-Table1[[#This Row],[order_date]]</f>
        <v>6</v>
      </c>
    </row>
    <row r="12448" spans="1:17" x14ac:dyDescent="0.35">
      <c r="A12448" t="s">
        <v>12479</v>
      </c>
      <c r="B12448" t="s">
        <v>41</v>
      </c>
      <c r="C12448" t="s">
        <v>20</v>
      </c>
      <c r="D12448" s="2">
        <v>2435.61</v>
      </c>
      <c r="E12448">
        <v>0.3</v>
      </c>
      <c r="F12448">
        <v>6</v>
      </c>
      <c r="G12448" s="1">
        <v>45218</v>
      </c>
      <c r="H12448" s="1">
        <v>45223</v>
      </c>
      <c r="I12448" t="s">
        <v>31</v>
      </c>
      <c r="J12448" t="s">
        <v>16</v>
      </c>
      <c r="K12448" s="2">
        <v>596.20000000000005</v>
      </c>
      <c r="L12448" t="s">
        <v>23</v>
      </c>
      <c r="M12448">
        <f>YEAR(Table1[[#This Row],[order_date]])</f>
        <v>2023</v>
      </c>
      <c r="N12448">
        <f>MONTH(Table1[[#This Row],[order_date]])</f>
        <v>10</v>
      </c>
      <c r="O12448" s="3">
        <f>Table1[[#This Row],[sales]]-Table1[[#This Row],[profit]]</f>
        <v>1839.41</v>
      </c>
      <c r="P12448" s="3">
        <f>Table1[[#This Row],[sales]]*Table1[[#This Row],[quantity]]</f>
        <v>14613.66</v>
      </c>
      <c r="Q12448" s="9">
        <f>Table1[[#This Row],[delivery_date]]-Table1[[#This Row],[order_date]]</f>
        <v>5</v>
      </c>
    </row>
    <row r="12449" spans="1:17" x14ac:dyDescent="0.35">
      <c r="A12449" t="s">
        <v>12480</v>
      </c>
      <c r="B12449" t="s">
        <v>13</v>
      </c>
      <c r="C12449" t="s">
        <v>20</v>
      </c>
      <c r="D12449" s="2">
        <v>3733.88</v>
      </c>
      <c r="E12449">
        <v>0.31</v>
      </c>
      <c r="F12449">
        <v>4</v>
      </c>
      <c r="G12449" s="1">
        <v>45048</v>
      </c>
      <c r="H12449" s="1">
        <v>45054</v>
      </c>
      <c r="I12449" t="s">
        <v>15</v>
      </c>
      <c r="J12449" t="s">
        <v>22</v>
      </c>
      <c r="K12449" s="2">
        <v>571.82000000000005</v>
      </c>
      <c r="L12449" t="s">
        <v>17</v>
      </c>
      <c r="M12449">
        <f>YEAR(Table1[[#This Row],[order_date]])</f>
        <v>2023</v>
      </c>
      <c r="N12449">
        <f>MONTH(Table1[[#This Row],[order_date]])</f>
        <v>5</v>
      </c>
      <c r="O12449" s="3">
        <f>Table1[[#This Row],[sales]]-Table1[[#This Row],[profit]]</f>
        <v>3162.06</v>
      </c>
      <c r="P12449" s="3">
        <f>Table1[[#This Row],[sales]]*Table1[[#This Row],[quantity]]</f>
        <v>14935.52</v>
      </c>
      <c r="Q12449" s="9">
        <f>Table1[[#This Row],[delivery_date]]-Table1[[#This Row],[order_date]]</f>
        <v>6</v>
      </c>
    </row>
    <row r="12450" spans="1:17" x14ac:dyDescent="0.35">
      <c r="A12450" t="s">
        <v>12481</v>
      </c>
      <c r="B12450" t="s">
        <v>19</v>
      </c>
      <c r="C12450" t="s">
        <v>26</v>
      </c>
      <c r="D12450" s="2">
        <v>927.46</v>
      </c>
      <c r="E12450">
        <v>0.38</v>
      </c>
      <c r="F12450">
        <v>6</v>
      </c>
      <c r="G12450" s="1">
        <v>45237</v>
      </c>
      <c r="H12450" s="1">
        <v>45243</v>
      </c>
      <c r="I12450" t="s">
        <v>15</v>
      </c>
      <c r="J12450" t="s">
        <v>27</v>
      </c>
      <c r="K12450" s="2">
        <v>52.15</v>
      </c>
      <c r="L12450" t="s">
        <v>34</v>
      </c>
      <c r="M12450">
        <f>YEAR(Table1[[#This Row],[order_date]])</f>
        <v>2023</v>
      </c>
      <c r="N12450">
        <f>MONTH(Table1[[#This Row],[order_date]])</f>
        <v>11</v>
      </c>
      <c r="O12450" s="3">
        <f>Table1[[#This Row],[sales]]-Table1[[#This Row],[profit]]</f>
        <v>875.31000000000006</v>
      </c>
      <c r="P12450" s="3">
        <f>Table1[[#This Row],[sales]]*Table1[[#This Row],[quantity]]</f>
        <v>5564.76</v>
      </c>
      <c r="Q12450" s="9">
        <f>Table1[[#This Row],[delivery_date]]-Table1[[#This Row],[order_date]]</f>
        <v>6</v>
      </c>
    </row>
    <row r="12451" spans="1:17" x14ac:dyDescent="0.35">
      <c r="A12451" t="s">
        <v>12482</v>
      </c>
      <c r="B12451" t="s">
        <v>13</v>
      </c>
      <c r="C12451" t="s">
        <v>33</v>
      </c>
      <c r="D12451" s="2">
        <v>2941.95</v>
      </c>
      <c r="E12451">
        <v>0.32</v>
      </c>
      <c r="F12451">
        <v>8</v>
      </c>
      <c r="G12451" s="1">
        <v>45603</v>
      </c>
      <c r="H12451" s="1">
        <v>45604</v>
      </c>
      <c r="I12451" t="s">
        <v>15</v>
      </c>
      <c r="J12451" t="s">
        <v>22</v>
      </c>
      <c r="K12451" s="2">
        <v>663.35</v>
      </c>
      <c r="L12451" t="s">
        <v>48</v>
      </c>
      <c r="M12451">
        <f>YEAR(Table1[[#This Row],[order_date]])</f>
        <v>2024</v>
      </c>
      <c r="N12451">
        <f>MONTH(Table1[[#This Row],[order_date]])</f>
        <v>11</v>
      </c>
      <c r="O12451" s="3">
        <f>Table1[[#This Row],[sales]]-Table1[[#This Row],[profit]]</f>
        <v>2278.6</v>
      </c>
      <c r="P12451" s="3">
        <f>Table1[[#This Row],[sales]]*Table1[[#This Row],[quantity]]</f>
        <v>23535.599999999999</v>
      </c>
      <c r="Q12451" s="9">
        <f>Table1[[#This Row],[delivery_date]]-Table1[[#This Row],[order_date]]</f>
        <v>1</v>
      </c>
    </row>
    <row r="12452" spans="1:17" x14ac:dyDescent="0.35">
      <c r="A12452" t="s">
        <v>12483</v>
      </c>
      <c r="B12452" t="s">
        <v>41</v>
      </c>
      <c r="C12452" t="s">
        <v>26</v>
      </c>
      <c r="D12452" s="2">
        <v>4461.8</v>
      </c>
      <c r="E12452">
        <v>0.25</v>
      </c>
      <c r="F12452">
        <v>7</v>
      </c>
      <c r="G12452" s="1">
        <v>45500</v>
      </c>
      <c r="H12452" s="1">
        <v>45507</v>
      </c>
      <c r="I12452" t="s">
        <v>31</v>
      </c>
      <c r="J12452" t="s">
        <v>22</v>
      </c>
      <c r="K12452" s="2">
        <v>572.32000000000005</v>
      </c>
      <c r="L12452" t="s">
        <v>23</v>
      </c>
      <c r="M12452">
        <f>YEAR(Table1[[#This Row],[order_date]])</f>
        <v>2024</v>
      </c>
      <c r="N12452">
        <f>MONTH(Table1[[#This Row],[order_date]])</f>
        <v>7</v>
      </c>
      <c r="O12452" s="3">
        <f>Table1[[#This Row],[sales]]-Table1[[#This Row],[profit]]</f>
        <v>3889.48</v>
      </c>
      <c r="P12452" s="3">
        <f>Table1[[#This Row],[sales]]*Table1[[#This Row],[quantity]]</f>
        <v>31232.600000000002</v>
      </c>
      <c r="Q12452" s="9">
        <f>Table1[[#This Row],[delivery_date]]-Table1[[#This Row],[order_date]]</f>
        <v>7</v>
      </c>
    </row>
    <row r="12453" spans="1:17" x14ac:dyDescent="0.35">
      <c r="A12453" t="s">
        <v>12484</v>
      </c>
      <c r="B12453" t="s">
        <v>25</v>
      </c>
      <c r="C12453" t="s">
        <v>20</v>
      </c>
      <c r="D12453" s="2">
        <v>213.04</v>
      </c>
      <c r="E12453">
        <v>0.02</v>
      </c>
      <c r="F12453">
        <v>3</v>
      </c>
      <c r="G12453" s="1">
        <v>45144</v>
      </c>
      <c r="H12453" s="1">
        <v>45148</v>
      </c>
      <c r="I12453" t="s">
        <v>31</v>
      </c>
      <c r="J12453" t="s">
        <v>22</v>
      </c>
      <c r="K12453" s="2">
        <v>23.32</v>
      </c>
      <c r="L12453" t="s">
        <v>48</v>
      </c>
      <c r="M12453">
        <f>YEAR(Table1[[#This Row],[order_date]])</f>
        <v>2023</v>
      </c>
      <c r="N12453">
        <f>MONTH(Table1[[#This Row],[order_date]])</f>
        <v>8</v>
      </c>
      <c r="O12453" s="3">
        <f>Table1[[#This Row],[sales]]-Table1[[#This Row],[profit]]</f>
        <v>189.72</v>
      </c>
      <c r="P12453" s="3">
        <f>Table1[[#This Row],[sales]]*Table1[[#This Row],[quantity]]</f>
        <v>639.12</v>
      </c>
      <c r="Q12453" s="9">
        <f>Table1[[#This Row],[delivery_date]]-Table1[[#This Row],[order_date]]</f>
        <v>4</v>
      </c>
    </row>
    <row r="12454" spans="1:17" x14ac:dyDescent="0.35">
      <c r="A12454" t="s">
        <v>12485</v>
      </c>
      <c r="B12454" t="s">
        <v>41</v>
      </c>
      <c r="C12454" t="s">
        <v>20</v>
      </c>
      <c r="D12454" s="2">
        <v>3397.4</v>
      </c>
      <c r="E12454">
        <v>0.35</v>
      </c>
      <c r="F12454">
        <v>3</v>
      </c>
      <c r="G12454" s="1">
        <v>45280</v>
      </c>
      <c r="H12454" s="1">
        <v>45287</v>
      </c>
      <c r="I12454" t="s">
        <v>21</v>
      </c>
      <c r="J12454" t="s">
        <v>27</v>
      </c>
      <c r="K12454" s="2">
        <v>846.44</v>
      </c>
      <c r="L12454" t="s">
        <v>17</v>
      </c>
      <c r="M12454">
        <f>YEAR(Table1[[#This Row],[order_date]])</f>
        <v>2023</v>
      </c>
      <c r="N12454">
        <f>MONTH(Table1[[#This Row],[order_date]])</f>
        <v>12</v>
      </c>
      <c r="O12454" s="3">
        <f>Table1[[#This Row],[sales]]-Table1[[#This Row],[profit]]</f>
        <v>2550.96</v>
      </c>
      <c r="P12454" s="3">
        <f>Table1[[#This Row],[sales]]*Table1[[#This Row],[quantity]]</f>
        <v>10192.200000000001</v>
      </c>
      <c r="Q12454" s="9">
        <f>Table1[[#This Row],[delivery_date]]-Table1[[#This Row],[order_date]]</f>
        <v>7</v>
      </c>
    </row>
    <row r="12455" spans="1:17" x14ac:dyDescent="0.35">
      <c r="A12455" t="s">
        <v>12486</v>
      </c>
      <c r="B12455" t="s">
        <v>41</v>
      </c>
      <c r="C12455" t="s">
        <v>36</v>
      </c>
      <c r="D12455" s="2">
        <v>2801.98</v>
      </c>
      <c r="E12455">
        <v>0.04</v>
      </c>
      <c r="F12455">
        <v>6</v>
      </c>
      <c r="G12455" s="1">
        <v>45641</v>
      </c>
      <c r="H12455" s="1">
        <v>45642</v>
      </c>
      <c r="I12455" t="s">
        <v>21</v>
      </c>
      <c r="J12455" t="s">
        <v>27</v>
      </c>
      <c r="K12455" s="2">
        <v>404.47</v>
      </c>
      <c r="L12455" t="s">
        <v>23</v>
      </c>
      <c r="M12455">
        <f>YEAR(Table1[[#This Row],[order_date]])</f>
        <v>2024</v>
      </c>
      <c r="N12455">
        <f>MONTH(Table1[[#This Row],[order_date]])</f>
        <v>12</v>
      </c>
      <c r="O12455" s="3">
        <f>Table1[[#This Row],[sales]]-Table1[[#This Row],[profit]]</f>
        <v>2397.5100000000002</v>
      </c>
      <c r="P12455" s="3">
        <f>Table1[[#This Row],[sales]]*Table1[[#This Row],[quantity]]</f>
        <v>16811.88</v>
      </c>
      <c r="Q12455" s="9">
        <f>Table1[[#This Row],[delivery_date]]-Table1[[#This Row],[order_date]]</f>
        <v>1</v>
      </c>
    </row>
    <row r="12456" spans="1:17" x14ac:dyDescent="0.35">
      <c r="A12456" t="s">
        <v>12487</v>
      </c>
      <c r="B12456" t="s">
        <v>19</v>
      </c>
      <c r="C12456" t="s">
        <v>36</v>
      </c>
      <c r="D12456" s="2">
        <v>4758.92</v>
      </c>
      <c r="E12456">
        <v>0.23</v>
      </c>
      <c r="F12456">
        <v>1</v>
      </c>
      <c r="G12456" s="1">
        <v>45254</v>
      </c>
      <c r="H12456" s="1">
        <v>45258</v>
      </c>
      <c r="I12456" t="s">
        <v>21</v>
      </c>
      <c r="J12456" t="s">
        <v>27</v>
      </c>
      <c r="K12456" s="2">
        <v>822.86</v>
      </c>
      <c r="L12456" t="s">
        <v>34</v>
      </c>
      <c r="M12456">
        <f>YEAR(Table1[[#This Row],[order_date]])</f>
        <v>2023</v>
      </c>
      <c r="N12456">
        <f>MONTH(Table1[[#This Row],[order_date]])</f>
        <v>11</v>
      </c>
      <c r="O12456" s="3">
        <f>Table1[[#This Row],[sales]]-Table1[[#This Row],[profit]]</f>
        <v>3936.06</v>
      </c>
      <c r="P12456" s="3">
        <f>Table1[[#This Row],[sales]]*Table1[[#This Row],[quantity]]</f>
        <v>4758.92</v>
      </c>
      <c r="Q12456" s="9">
        <f>Table1[[#This Row],[delivery_date]]-Table1[[#This Row],[order_date]]</f>
        <v>4</v>
      </c>
    </row>
    <row r="12457" spans="1:17" x14ac:dyDescent="0.35">
      <c r="A12457" t="s">
        <v>12488</v>
      </c>
      <c r="B12457" t="s">
        <v>41</v>
      </c>
      <c r="C12457" t="s">
        <v>36</v>
      </c>
      <c r="D12457" s="2">
        <v>1367.62</v>
      </c>
      <c r="E12457">
        <v>0.45</v>
      </c>
      <c r="F12457">
        <v>3</v>
      </c>
      <c r="G12457" s="1">
        <v>45062</v>
      </c>
      <c r="H12457" s="1">
        <v>45068</v>
      </c>
      <c r="I12457" t="s">
        <v>15</v>
      </c>
      <c r="J12457" t="s">
        <v>27</v>
      </c>
      <c r="K12457" s="2">
        <v>199.95</v>
      </c>
      <c r="L12457" t="s">
        <v>39</v>
      </c>
      <c r="M12457">
        <f>YEAR(Table1[[#This Row],[order_date]])</f>
        <v>2023</v>
      </c>
      <c r="N12457">
        <f>MONTH(Table1[[#This Row],[order_date]])</f>
        <v>5</v>
      </c>
      <c r="O12457" s="3">
        <f>Table1[[#This Row],[sales]]-Table1[[#This Row],[profit]]</f>
        <v>1167.6699999999998</v>
      </c>
      <c r="P12457" s="3">
        <f>Table1[[#This Row],[sales]]*Table1[[#This Row],[quantity]]</f>
        <v>4102.8599999999997</v>
      </c>
      <c r="Q12457" s="9">
        <f>Table1[[#This Row],[delivery_date]]-Table1[[#This Row],[order_date]]</f>
        <v>6</v>
      </c>
    </row>
    <row r="12458" spans="1:17" x14ac:dyDescent="0.35">
      <c r="A12458" t="s">
        <v>12489</v>
      </c>
      <c r="B12458" t="s">
        <v>41</v>
      </c>
      <c r="C12458" t="s">
        <v>26</v>
      </c>
      <c r="D12458" s="2">
        <v>4308.57</v>
      </c>
      <c r="E12458">
        <v>0.3</v>
      </c>
      <c r="F12458">
        <v>8</v>
      </c>
      <c r="G12458" s="1">
        <v>44995</v>
      </c>
      <c r="H12458" s="1">
        <v>45001</v>
      </c>
      <c r="I12458" t="s">
        <v>31</v>
      </c>
      <c r="J12458" t="s">
        <v>16</v>
      </c>
      <c r="K12458" s="2">
        <v>1193.31</v>
      </c>
      <c r="L12458" t="s">
        <v>28</v>
      </c>
      <c r="M12458">
        <f>YEAR(Table1[[#This Row],[order_date]])</f>
        <v>2023</v>
      </c>
      <c r="N12458">
        <f>MONTH(Table1[[#This Row],[order_date]])</f>
        <v>3</v>
      </c>
      <c r="O12458" s="3">
        <f>Table1[[#This Row],[sales]]-Table1[[#This Row],[profit]]</f>
        <v>3115.2599999999998</v>
      </c>
      <c r="P12458" s="3">
        <f>Table1[[#This Row],[sales]]*Table1[[#This Row],[quantity]]</f>
        <v>34468.559999999998</v>
      </c>
      <c r="Q12458" s="9">
        <f>Table1[[#This Row],[delivery_date]]-Table1[[#This Row],[order_date]]</f>
        <v>6</v>
      </c>
    </row>
    <row r="12459" spans="1:17" x14ac:dyDescent="0.35">
      <c r="A12459" t="s">
        <v>12490</v>
      </c>
      <c r="B12459" t="s">
        <v>19</v>
      </c>
      <c r="C12459" t="s">
        <v>33</v>
      </c>
      <c r="D12459" s="2">
        <v>1614.03</v>
      </c>
      <c r="E12459">
        <v>0.1</v>
      </c>
      <c r="F12459">
        <v>3</v>
      </c>
      <c r="G12459" s="1">
        <v>45035</v>
      </c>
      <c r="H12459" s="1">
        <v>45036</v>
      </c>
      <c r="I12459" t="s">
        <v>31</v>
      </c>
      <c r="J12459" t="s">
        <v>22</v>
      </c>
      <c r="K12459" s="2">
        <v>252</v>
      </c>
      <c r="L12459" t="s">
        <v>48</v>
      </c>
      <c r="M12459">
        <f>YEAR(Table1[[#This Row],[order_date]])</f>
        <v>2023</v>
      </c>
      <c r="N12459">
        <f>MONTH(Table1[[#This Row],[order_date]])</f>
        <v>4</v>
      </c>
      <c r="O12459" s="3">
        <f>Table1[[#This Row],[sales]]-Table1[[#This Row],[profit]]</f>
        <v>1362.03</v>
      </c>
      <c r="P12459" s="3">
        <f>Table1[[#This Row],[sales]]*Table1[[#This Row],[quantity]]</f>
        <v>4842.09</v>
      </c>
      <c r="Q12459" s="9">
        <f>Table1[[#This Row],[delivery_date]]-Table1[[#This Row],[order_date]]</f>
        <v>1</v>
      </c>
    </row>
    <row r="12460" spans="1:17" x14ac:dyDescent="0.35">
      <c r="A12460" t="s">
        <v>12491</v>
      </c>
      <c r="B12460" t="s">
        <v>19</v>
      </c>
      <c r="C12460" t="s">
        <v>36</v>
      </c>
      <c r="D12460" s="2">
        <v>2206.33</v>
      </c>
      <c r="E12460">
        <v>0.4</v>
      </c>
      <c r="F12460">
        <v>1</v>
      </c>
      <c r="G12460" s="1">
        <v>45481</v>
      </c>
      <c r="H12460" s="1">
        <v>45484</v>
      </c>
      <c r="I12460" t="s">
        <v>21</v>
      </c>
      <c r="J12460" t="s">
        <v>22</v>
      </c>
      <c r="K12460" s="2">
        <v>315.54000000000002</v>
      </c>
      <c r="L12460" t="s">
        <v>28</v>
      </c>
      <c r="M12460">
        <f>YEAR(Table1[[#This Row],[order_date]])</f>
        <v>2024</v>
      </c>
      <c r="N12460">
        <f>MONTH(Table1[[#This Row],[order_date]])</f>
        <v>7</v>
      </c>
      <c r="O12460" s="3">
        <f>Table1[[#This Row],[sales]]-Table1[[#This Row],[profit]]</f>
        <v>1890.79</v>
      </c>
      <c r="P12460" s="3">
        <f>Table1[[#This Row],[sales]]*Table1[[#This Row],[quantity]]</f>
        <v>2206.33</v>
      </c>
      <c r="Q12460" s="9">
        <f>Table1[[#This Row],[delivery_date]]-Table1[[#This Row],[order_date]]</f>
        <v>3</v>
      </c>
    </row>
    <row r="12461" spans="1:17" x14ac:dyDescent="0.35">
      <c r="A12461" t="s">
        <v>12492</v>
      </c>
      <c r="B12461" t="s">
        <v>25</v>
      </c>
      <c r="C12461" t="s">
        <v>14</v>
      </c>
      <c r="D12461" s="2">
        <v>1145.1099999999999</v>
      </c>
      <c r="E12461">
        <v>0.15</v>
      </c>
      <c r="F12461">
        <v>9</v>
      </c>
      <c r="G12461" s="1">
        <v>45347</v>
      </c>
      <c r="H12461" s="1">
        <v>45350</v>
      </c>
      <c r="I12461" t="s">
        <v>15</v>
      </c>
      <c r="J12461" t="s">
        <v>27</v>
      </c>
      <c r="K12461" s="2">
        <v>118.56</v>
      </c>
      <c r="L12461" t="s">
        <v>28</v>
      </c>
      <c r="M12461">
        <f>YEAR(Table1[[#This Row],[order_date]])</f>
        <v>2024</v>
      </c>
      <c r="N12461">
        <f>MONTH(Table1[[#This Row],[order_date]])</f>
        <v>2</v>
      </c>
      <c r="O12461" s="3">
        <f>Table1[[#This Row],[sales]]-Table1[[#This Row],[profit]]</f>
        <v>1026.55</v>
      </c>
      <c r="P12461" s="3">
        <f>Table1[[#This Row],[sales]]*Table1[[#This Row],[quantity]]</f>
        <v>10305.99</v>
      </c>
      <c r="Q12461" s="9">
        <f>Table1[[#This Row],[delivery_date]]-Table1[[#This Row],[order_date]]</f>
        <v>3</v>
      </c>
    </row>
    <row r="12462" spans="1:17" x14ac:dyDescent="0.35">
      <c r="A12462" t="s">
        <v>12493</v>
      </c>
      <c r="B12462" t="s">
        <v>13</v>
      </c>
      <c r="C12462" t="s">
        <v>36</v>
      </c>
      <c r="D12462" s="2">
        <v>4331.6000000000004</v>
      </c>
      <c r="E12462">
        <v>0.28999999999999998</v>
      </c>
      <c r="F12462">
        <v>2</v>
      </c>
      <c r="G12462" s="1">
        <v>45524</v>
      </c>
      <c r="H12462" s="1">
        <v>45531</v>
      </c>
      <c r="I12462" t="s">
        <v>31</v>
      </c>
      <c r="J12462" t="s">
        <v>27</v>
      </c>
      <c r="K12462" s="2">
        <v>696.56</v>
      </c>
      <c r="L12462" t="s">
        <v>28</v>
      </c>
      <c r="M12462">
        <f>YEAR(Table1[[#This Row],[order_date]])</f>
        <v>2024</v>
      </c>
      <c r="N12462">
        <f>MONTH(Table1[[#This Row],[order_date]])</f>
        <v>8</v>
      </c>
      <c r="O12462" s="3">
        <f>Table1[[#This Row],[sales]]-Table1[[#This Row],[profit]]</f>
        <v>3635.0400000000004</v>
      </c>
      <c r="P12462" s="3">
        <f>Table1[[#This Row],[sales]]*Table1[[#This Row],[quantity]]</f>
        <v>8663.2000000000007</v>
      </c>
      <c r="Q12462" s="9">
        <f>Table1[[#This Row],[delivery_date]]-Table1[[#This Row],[order_date]]</f>
        <v>7</v>
      </c>
    </row>
    <row r="12463" spans="1:17" x14ac:dyDescent="0.35">
      <c r="A12463" t="s">
        <v>12494</v>
      </c>
      <c r="B12463" t="s">
        <v>41</v>
      </c>
      <c r="C12463" t="s">
        <v>26</v>
      </c>
      <c r="D12463" s="2">
        <v>1057.51</v>
      </c>
      <c r="E12463">
        <v>0.32</v>
      </c>
      <c r="F12463">
        <v>7</v>
      </c>
      <c r="G12463" s="1">
        <v>45367</v>
      </c>
      <c r="H12463" s="1">
        <v>45370</v>
      </c>
      <c r="I12463" t="s">
        <v>21</v>
      </c>
      <c r="J12463" t="s">
        <v>22</v>
      </c>
      <c r="K12463" s="2">
        <v>184.13</v>
      </c>
      <c r="L12463" t="s">
        <v>39</v>
      </c>
      <c r="M12463">
        <f>YEAR(Table1[[#This Row],[order_date]])</f>
        <v>2024</v>
      </c>
      <c r="N12463">
        <f>MONTH(Table1[[#This Row],[order_date]])</f>
        <v>3</v>
      </c>
      <c r="O12463" s="3">
        <f>Table1[[#This Row],[sales]]-Table1[[#This Row],[profit]]</f>
        <v>873.38</v>
      </c>
      <c r="P12463" s="3">
        <f>Table1[[#This Row],[sales]]*Table1[[#This Row],[quantity]]</f>
        <v>7402.57</v>
      </c>
      <c r="Q12463" s="9">
        <f>Table1[[#This Row],[delivery_date]]-Table1[[#This Row],[order_date]]</f>
        <v>3</v>
      </c>
    </row>
    <row r="12464" spans="1:17" x14ac:dyDescent="0.35">
      <c r="A12464" t="s">
        <v>12495</v>
      </c>
      <c r="B12464" t="s">
        <v>19</v>
      </c>
      <c r="C12464" t="s">
        <v>33</v>
      </c>
      <c r="D12464" s="2">
        <v>4309.16</v>
      </c>
      <c r="E12464">
        <v>0.37</v>
      </c>
      <c r="F12464">
        <v>8</v>
      </c>
      <c r="G12464" s="1">
        <v>45207</v>
      </c>
      <c r="H12464" s="1">
        <v>45210</v>
      </c>
      <c r="I12464" t="s">
        <v>15</v>
      </c>
      <c r="J12464" t="s">
        <v>22</v>
      </c>
      <c r="K12464" s="2">
        <v>930.25</v>
      </c>
      <c r="L12464" t="s">
        <v>28</v>
      </c>
      <c r="M12464">
        <f>YEAR(Table1[[#This Row],[order_date]])</f>
        <v>2023</v>
      </c>
      <c r="N12464">
        <f>MONTH(Table1[[#This Row],[order_date]])</f>
        <v>10</v>
      </c>
      <c r="O12464" s="3">
        <f>Table1[[#This Row],[sales]]-Table1[[#This Row],[profit]]</f>
        <v>3378.91</v>
      </c>
      <c r="P12464" s="3">
        <f>Table1[[#This Row],[sales]]*Table1[[#This Row],[quantity]]</f>
        <v>34473.279999999999</v>
      </c>
      <c r="Q12464" s="9">
        <f>Table1[[#This Row],[delivery_date]]-Table1[[#This Row],[order_date]]</f>
        <v>3</v>
      </c>
    </row>
    <row r="12465" spans="1:17" x14ac:dyDescent="0.35">
      <c r="A12465" t="s">
        <v>12496</v>
      </c>
      <c r="B12465" t="s">
        <v>25</v>
      </c>
      <c r="C12465" t="s">
        <v>36</v>
      </c>
      <c r="D12465" s="2">
        <v>2332.5100000000002</v>
      </c>
      <c r="E12465">
        <v>0.03</v>
      </c>
      <c r="F12465">
        <v>3</v>
      </c>
      <c r="G12465" s="1">
        <v>45442</v>
      </c>
      <c r="H12465" s="1">
        <v>45445</v>
      </c>
      <c r="I12465" t="s">
        <v>31</v>
      </c>
      <c r="J12465" t="s">
        <v>22</v>
      </c>
      <c r="K12465" s="2">
        <v>542.25</v>
      </c>
      <c r="L12465" t="s">
        <v>39</v>
      </c>
      <c r="M12465">
        <f>YEAR(Table1[[#This Row],[order_date]])</f>
        <v>2024</v>
      </c>
      <c r="N12465">
        <f>MONTH(Table1[[#This Row],[order_date]])</f>
        <v>5</v>
      </c>
      <c r="O12465" s="3">
        <f>Table1[[#This Row],[sales]]-Table1[[#This Row],[profit]]</f>
        <v>1790.2600000000002</v>
      </c>
      <c r="P12465" s="3">
        <f>Table1[[#This Row],[sales]]*Table1[[#This Row],[quantity]]</f>
        <v>6997.5300000000007</v>
      </c>
      <c r="Q12465" s="9">
        <f>Table1[[#This Row],[delivery_date]]-Table1[[#This Row],[order_date]]</f>
        <v>3</v>
      </c>
    </row>
    <row r="12466" spans="1:17" x14ac:dyDescent="0.35">
      <c r="A12466" t="s">
        <v>12497</v>
      </c>
      <c r="B12466" t="s">
        <v>13</v>
      </c>
      <c r="C12466" t="s">
        <v>33</v>
      </c>
      <c r="D12466" s="2">
        <v>4191.92</v>
      </c>
      <c r="E12466">
        <v>0.43</v>
      </c>
      <c r="F12466">
        <v>7</v>
      </c>
      <c r="G12466" s="1">
        <v>45475</v>
      </c>
      <c r="H12466" s="1">
        <v>45479</v>
      </c>
      <c r="I12466" t="s">
        <v>21</v>
      </c>
      <c r="J12466" t="s">
        <v>27</v>
      </c>
      <c r="K12466" s="2">
        <v>456.4</v>
      </c>
      <c r="L12466" t="s">
        <v>17</v>
      </c>
      <c r="M12466">
        <f>YEAR(Table1[[#This Row],[order_date]])</f>
        <v>2024</v>
      </c>
      <c r="N12466">
        <f>MONTH(Table1[[#This Row],[order_date]])</f>
        <v>7</v>
      </c>
      <c r="O12466" s="3">
        <f>Table1[[#This Row],[sales]]-Table1[[#This Row],[profit]]</f>
        <v>3735.52</v>
      </c>
      <c r="P12466" s="3">
        <f>Table1[[#This Row],[sales]]*Table1[[#This Row],[quantity]]</f>
        <v>29343.440000000002</v>
      </c>
      <c r="Q12466" s="9">
        <f>Table1[[#This Row],[delivery_date]]-Table1[[#This Row],[order_date]]</f>
        <v>4</v>
      </c>
    </row>
    <row r="12467" spans="1:17" x14ac:dyDescent="0.35">
      <c r="A12467" t="s">
        <v>12498</v>
      </c>
      <c r="B12467" t="s">
        <v>19</v>
      </c>
      <c r="C12467" t="s">
        <v>14</v>
      </c>
      <c r="D12467" s="2">
        <v>1395.99</v>
      </c>
      <c r="E12467">
        <v>0.06</v>
      </c>
      <c r="F12467">
        <v>4</v>
      </c>
      <c r="G12467" s="1">
        <v>45062</v>
      </c>
      <c r="H12467" s="1">
        <v>45069</v>
      </c>
      <c r="I12467" t="s">
        <v>15</v>
      </c>
      <c r="J12467" t="s">
        <v>27</v>
      </c>
      <c r="K12467" s="2">
        <v>399.21</v>
      </c>
      <c r="L12467" t="s">
        <v>17</v>
      </c>
      <c r="M12467">
        <f>YEAR(Table1[[#This Row],[order_date]])</f>
        <v>2023</v>
      </c>
      <c r="N12467">
        <f>MONTH(Table1[[#This Row],[order_date]])</f>
        <v>5</v>
      </c>
      <c r="O12467" s="3">
        <f>Table1[[#This Row],[sales]]-Table1[[#This Row],[profit]]</f>
        <v>996.78</v>
      </c>
      <c r="P12467" s="3">
        <f>Table1[[#This Row],[sales]]*Table1[[#This Row],[quantity]]</f>
        <v>5583.96</v>
      </c>
      <c r="Q12467" s="9">
        <f>Table1[[#This Row],[delivery_date]]-Table1[[#This Row],[order_date]]</f>
        <v>7</v>
      </c>
    </row>
    <row r="12468" spans="1:17" x14ac:dyDescent="0.35">
      <c r="A12468" t="s">
        <v>12499</v>
      </c>
      <c r="B12468" t="s">
        <v>13</v>
      </c>
      <c r="C12468" t="s">
        <v>20</v>
      </c>
      <c r="D12468" s="2">
        <v>750.38</v>
      </c>
      <c r="E12468">
        <v>0.05</v>
      </c>
      <c r="F12468">
        <v>2</v>
      </c>
      <c r="G12468" s="1">
        <v>45404</v>
      </c>
      <c r="H12468" s="1">
        <v>45408</v>
      </c>
      <c r="I12468" t="s">
        <v>21</v>
      </c>
      <c r="J12468" t="s">
        <v>16</v>
      </c>
      <c r="K12468" s="2">
        <v>156.06</v>
      </c>
      <c r="L12468" t="s">
        <v>34</v>
      </c>
      <c r="M12468">
        <f>YEAR(Table1[[#This Row],[order_date]])</f>
        <v>2024</v>
      </c>
      <c r="N12468">
        <f>MONTH(Table1[[#This Row],[order_date]])</f>
        <v>4</v>
      </c>
      <c r="O12468" s="3">
        <f>Table1[[#This Row],[sales]]-Table1[[#This Row],[profit]]</f>
        <v>594.31999999999994</v>
      </c>
      <c r="P12468" s="3">
        <f>Table1[[#This Row],[sales]]*Table1[[#This Row],[quantity]]</f>
        <v>1500.76</v>
      </c>
      <c r="Q12468" s="9">
        <f>Table1[[#This Row],[delivery_date]]-Table1[[#This Row],[order_date]]</f>
        <v>4</v>
      </c>
    </row>
    <row r="12469" spans="1:17" x14ac:dyDescent="0.35">
      <c r="A12469" t="s">
        <v>12500</v>
      </c>
      <c r="B12469" t="s">
        <v>13</v>
      </c>
      <c r="C12469" t="s">
        <v>33</v>
      </c>
      <c r="D12469" s="2">
        <v>2819.31</v>
      </c>
      <c r="E12469">
        <v>0.23</v>
      </c>
      <c r="F12469">
        <v>4</v>
      </c>
      <c r="G12469" s="1">
        <v>44935</v>
      </c>
      <c r="H12469" s="1">
        <v>44940</v>
      </c>
      <c r="I12469" t="s">
        <v>21</v>
      </c>
      <c r="J12469" t="s">
        <v>16</v>
      </c>
      <c r="K12469" s="2">
        <v>213.09</v>
      </c>
      <c r="L12469" t="s">
        <v>23</v>
      </c>
      <c r="M12469">
        <f>YEAR(Table1[[#This Row],[order_date]])</f>
        <v>2023</v>
      </c>
      <c r="N12469">
        <f>MONTH(Table1[[#This Row],[order_date]])</f>
        <v>1</v>
      </c>
      <c r="O12469" s="3">
        <f>Table1[[#This Row],[sales]]-Table1[[#This Row],[profit]]</f>
        <v>2606.2199999999998</v>
      </c>
      <c r="P12469" s="3">
        <f>Table1[[#This Row],[sales]]*Table1[[#This Row],[quantity]]</f>
        <v>11277.24</v>
      </c>
      <c r="Q12469" s="9">
        <f>Table1[[#This Row],[delivery_date]]-Table1[[#This Row],[order_date]]</f>
        <v>5</v>
      </c>
    </row>
    <row r="12470" spans="1:17" x14ac:dyDescent="0.35">
      <c r="A12470" t="s">
        <v>12501</v>
      </c>
      <c r="B12470" t="s">
        <v>41</v>
      </c>
      <c r="C12470" t="s">
        <v>36</v>
      </c>
      <c r="D12470" s="2">
        <v>2596.2399999999998</v>
      </c>
      <c r="E12470">
        <v>0.19</v>
      </c>
      <c r="F12470">
        <v>8</v>
      </c>
      <c r="G12470" s="1">
        <v>45517</v>
      </c>
      <c r="H12470" s="1">
        <v>45523</v>
      </c>
      <c r="I12470" t="s">
        <v>31</v>
      </c>
      <c r="J12470" t="s">
        <v>16</v>
      </c>
      <c r="K12470" s="2">
        <v>626.14</v>
      </c>
      <c r="L12470" t="s">
        <v>48</v>
      </c>
      <c r="M12470">
        <f>YEAR(Table1[[#This Row],[order_date]])</f>
        <v>2024</v>
      </c>
      <c r="N12470">
        <f>MONTH(Table1[[#This Row],[order_date]])</f>
        <v>8</v>
      </c>
      <c r="O12470" s="3">
        <f>Table1[[#This Row],[sales]]-Table1[[#This Row],[profit]]</f>
        <v>1970.1</v>
      </c>
      <c r="P12470" s="3">
        <f>Table1[[#This Row],[sales]]*Table1[[#This Row],[quantity]]</f>
        <v>20769.919999999998</v>
      </c>
      <c r="Q12470" s="9">
        <f>Table1[[#This Row],[delivery_date]]-Table1[[#This Row],[order_date]]</f>
        <v>6</v>
      </c>
    </row>
    <row r="12471" spans="1:17" x14ac:dyDescent="0.35">
      <c r="A12471" t="s">
        <v>12502</v>
      </c>
      <c r="B12471" t="s">
        <v>41</v>
      </c>
      <c r="C12471" t="s">
        <v>26</v>
      </c>
      <c r="D12471" s="2">
        <v>1847.38</v>
      </c>
      <c r="E12471">
        <v>0.03</v>
      </c>
      <c r="F12471">
        <v>2</v>
      </c>
      <c r="G12471" s="1">
        <v>45169</v>
      </c>
      <c r="H12471" s="1">
        <v>45172</v>
      </c>
      <c r="I12471" t="s">
        <v>21</v>
      </c>
      <c r="J12471" t="s">
        <v>16</v>
      </c>
      <c r="K12471" s="2">
        <v>416.12</v>
      </c>
      <c r="L12471" t="s">
        <v>34</v>
      </c>
      <c r="M12471">
        <f>YEAR(Table1[[#This Row],[order_date]])</f>
        <v>2023</v>
      </c>
      <c r="N12471">
        <f>MONTH(Table1[[#This Row],[order_date]])</f>
        <v>8</v>
      </c>
      <c r="O12471" s="3">
        <f>Table1[[#This Row],[sales]]-Table1[[#This Row],[profit]]</f>
        <v>1431.2600000000002</v>
      </c>
      <c r="P12471" s="3">
        <f>Table1[[#This Row],[sales]]*Table1[[#This Row],[quantity]]</f>
        <v>3694.76</v>
      </c>
      <c r="Q12471" s="9">
        <f>Table1[[#This Row],[delivery_date]]-Table1[[#This Row],[order_date]]</f>
        <v>3</v>
      </c>
    </row>
    <row r="12472" spans="1:17" x14ac:dyDescent="0.35">
      <c r="A12472" t="s">
        <v>12503</v>
      </c>
      <c r="B12472" t="s">
        <v>19</v>
      </c>
      <c r="C12472" t="s">
        <v>26</v>
      </c>
      <c r="D12472" s="2">
        <v>3347.82</v>
      </c>
      <c r="E12472">
        <v>0.08</v>
      </c>
      <c r="F12472">
        <v>6</v>
      </c>
      <c r="G12472" s="1">
        <v>45290</v>
      </c>
      <c r="H12472" s="1">
        <v>45292</v>
      </c>
      <c r="I12472" t="s">
        <v>31</v>
      </c>
      <c r="J12472" t="s">
        <v>22</v>
      </c>
      <c r="K12472" s="2">
        <v>747.08</v>
      </c>
      <c r="L12472" t="s">
        <v>48</v>
      </c>
      <c r="M12472">
        <f>YEAR(Table1[[#This Row],[order_date]])</f>
        <v>2023</v>
      </c>
      <c r="N12472">
        <f>MONTH(Table1[[#This Row],[order_date]])</f>
        <v>12</v>
      </c>
      <c r="O12472" s="3">
        <f>Table1[[#This Row],[sales]]-Table1[[#This Row],[profit]]</f>
        <v>2600.7400000000002</v>
      </c>
      <c r="P12472" s="3">
        <f>Table1[[#This Row],[sales]]*Table1[[#This Row],[quantity]]</f>
        <v>20086.920000000002</v>
      </c>
      <c r="Q12472" s="9">
        <f>Table1[[#This Row],[delivery_date]]-Table1[[#This Row],[order_date]]</f>
        <v>2</v>
      </c>
    </row>
    <row r="12473" spans="1:17" x14ac:dyDescent="0.35">
      <c r="A12473" t="s">
        <v>12504</v>
      </c>
      <c r="B12473" t="s">
        <v>13</v>
      </c>
      <c r="C12473" t="s">
        <v>26</v>
      </c>
      <c r="D12473" s="2">
        <v>566.20000000000005</v>
      </c>
      <c r="E12473">
        <v>0.22</v>
      </c>
      <c r="F12473">
        <v>3</v>
      </c>
      <c r="G12473" s="1">
        <v>45378</v>
      </c>
      <c r="H12473" s="1">
        <v>45382</v>
      </c>
      <c r="I12473" t="s">
        <v>31</v>
      </c>
      <c r="J12473" t="s">
        <v>16</v>
      </c>
      <c r="K12473" s="2">
        <v>139.08000000000001</v>
      </c>
      <c r="L12473" t="s">
        <v>48</v>
      </c>
      <c r="M12473">
        <f>YEAR(Table1[[#This Row],[order_date]])</f>
        <v>2024</v>
      </c>
      <c r="N12473">
        <f>MONTH(Table1[[#This Row],[order_date]])</f>
        <v>3</v>
      </c>
      <c r="O12473" s="3">
        <f>Table1[[#This Row],[sales]]-Table1[[#This Row],[profit]]</f>
        <v>427.12</v>
      </c>
      <c r="P12473" s="3">
        <f>Table1[[#This Row],[sales]]*Table1[[#This Row],[quantity]]</f>
        <v>1698.6000000000001</v>
      </c>
      <c r="Q12473" s="9">
        <f>Table1[[#This Row],[delivery_date]]-Table1[[#This Row],[order_date]]</f>
        <v>4</v>
      </c>
    </row>
    <row r="12474" spans="1:17" x14ac:dyDescent="0.35">
      <c r="A12474" t="s">
        <v>12505</v>
      </c>
      <c r="B12474" t="s">
        <v>19</v>
      </c>
      <c r="C12474" t="s">
        <v>26</v>
      </c>
      <c r="D12474" s="2">
        <v>3147.81</v>
      </c>
      <c r="E12474">
        <v>0.41</v>
      </c>
      <c r="F12474">
        <v>3</v>
      </c>
      <c r="G12474" s="1">
        <v>45431</v>
      </c>
      <c r="H12474" s="1">
        <v>45435</v>
      </c>
      <c r="I12474" t="s">
        <v>15</v>
      </c>
      <c r="J12474" t="s">
        <v>16</v>
      </c>
      <c r="K12474" s="2">
        <v>660.66</v>
      </c>
      <c r="L12474" t="s">
        <v>17</v>
      </c>
      <c r="M12474">
        <f>YEAR(Table1[[#This Row],[order_date]])</f>
        <v>2024</v>
      </c>
      <c r="N12474">
        <f>MONTH(Table1[[#This Row],[order_date]])</f>
        <v>5</v>
      </c>
      <c r="O12474" s="3">
        <f>Table1[[#This Row],[sales]]-Table1[[#This Row],[profit]]</f>
        <v>2487.15</v>
      </c>
      <c r="P12474" s="3">
        <f>Table1[[#This Row],[sales]]*Table1[[#This Row],[quantity]]</f>
        <v>9443.43</v>
      </c>
      <c r="Q12474" s="9">
        <f>Table1[[#This Row],[delivery_date]]-Table1[[#This Row],[order_date]]</f>
        <v>4</v>
      </c>
    </row>
    <row r="12475" spans="1:17" x14ac:dyDescent="0.35">
      <c r="A12475" t="s">
        <v>12506</v>
      </c>
      <c r="B12475" t="s">
        <v>19</v>
      </c>
      <c r="C12475" t="s">
        <v>33</v>
      </c>
      <c r="D12475" s="2">
        <v>1137.5999999999999</v>
      </c>
      <c r="E12475">
        <v>0.06</v>
      </c>
      <c r="F12475">
        <v>6</v>
      </c>
      <c r="G12475" s="1">
        <v>45610</v>
      </c>
      <c r="H12475" s="1">
        <v>45615</v>
      </c>
      <c r="I12475" t="s">
        <v>15</v>
      </c>
      <c r="J12475" t="s">
        <v>16</v>
      </c>
      <c r="K12475" s="2">
        <v>61.68</v>
      </c>
      <c r="L12475" t="s">
        <v>34</v>
      </c>
      <c r="M12475">
        <f>YEAR(Table1[[#This Row],[order_date]])</f>
        <v>2024</v>
      </c>
      <c r="N12475">
        <f>MONTH(Table1[[#This Row],[order_date]])</f>
        <v>11</v>
      </c>
      <c r="O12475" s="3">
        <f>Table1[[#This Row],[sales]]-Table1[[#This Row],[profit]]</f>
        <v>1075.9199999999998</v>
      </c>
      <c r="P12475" s="3">
        <f>Table1[[#This Row],[sales]]*Table1[[#This Row],[quantity]]</f>
        <v>6825.5999999999995</v>
      </c>
      <c r="Q12475" s="9">
        <f>Table1[[#This Row],[delivery_date]]-Table1[[#This Row],[order_date]]</f>
        <v>5</v>
      </c>
    </row>
    <row r="12476" spans="1:17" x14ac:dyDescent="0.35">
      <c r="A12476" t="s">
        <v>12507</v>
      </c>
      <c r="B12476" t="s">
        <v>13</v>
      </c>
      <c r="C12476" t="s">
        <v>26</v>
      </c>
      <c r="D12476" s="2">
        <v>731.88</v>
      </c>
      <c r="E12476">
        <v>0.05</v>
      </c>
      <c r="F12476">
        <v>3</v>
      </c>
      <c r="G12476" s="1">
        <v>44991</v>
      </c>
      <c r="H12476" s="1">
        <v>44995</v>
      </c>
      <c r="I12476" t="s">
        <v>15</v>
      </c>
      <c r="J12476" t="s">
        <v>16</v>
      </c>
      <c r="K12476" s="2">
        <v>157.22</v>
      </c>
      <c r="L12476" t="s">
        <v>39</v>
      </c>
      <c r="M12476">
        <f>YEAR(Table1[[#This Row],[order_date]])</f>
        <v>2023</v>
      </c>
      <c r="N12476">
        <f>MONTH(Table1[[#This Row],[order_date]])</f>
        <v>3</v>
      </c>
      <c r="O12476" s="3">
        <f>Table1[[#This Row],[sales]]-Table1[[#This Row],[profit]]</f>
        <v>574.66</v>
      </c>
      <c r="P12476" s="3">
        <f>Table1[[#This Row],[sales]]*Table1[[#This Row],[quantity]]</f>
        <v>2195.64</v>
      </c>
      <c r="Q12476" s="9">
        <f>Table1[[#This Row],[delivery_date]]-Table1[[#This Row],[order_date]]</f>
        <v>4</v>
      </c>
    </row>
    <row r="12477" spans="1:17" x14ac:dyDescent="0.35">
      <c r="A12477" t="s">
        <v>12508</v>
      </c>
      <c r="B12477" t="s">
        <v>19</v>
      </c>
      <c r="C12477" t="s">
        <v>20</v>
      </c>
      <c r="D12477" s="2">
        <v>4557.08</v>
      </c>
      <c r="E12477">
        <v>0.4</v>
      </c>
      <c r="F12477">
        <v>2</v>
      </c>
      <c r="G12477" s="1">
        <v>44940</v>
      </c>
      <c r="H12477" s="1">
        <v>44941</v>
      </c>
      <c r="I12477" t="s">
        <v>21</v>
      </c>
      <c r="J12477" t="s">
        <v>27</v>
      </c>
      <c r="K12477" s="2">
        <v>1140.28</v>
      </c>
      <c r="L12477" t="s">
        <v>39</v>
      </c>
      <c r="M12477">
        <f>YEAR(Table1[[#This Row],[order_date]])</f>
        <v>2023</v>
      </c>
      <c r="N12477">
        <f>MONTH(Table1[[#This Row],[order_date]])</f>
        <v>1</v>
      </c>
      <c r="O12477" s="3">
        <f>Table1[[#This Row],[sales]]-Table1[[#This Row],[profit]]</f>
        <v>3416.8</v>
      </c>
      <c r="P12477" s="3">
        <f>Table1[[#This Row],[sales]]*Table1[[#This Row],[quantity]]</f>
        <v>9114.16</v>
      </c>
      <c r="Q12477" s="9">
        <f>Table1[[#This Row],[delivery_date]]-Table1[[#This Row],[order_date]]</f>
        <v>1</v>
      </c>
    </row>
    <row r="12478" spans="1:17" x14ac:dyDescent="0.35">
      <c r="A12478" t="s">
        <v>12509</v>
      </c>
      <c r="B12478" t="s">
        <v>13</v>
      </c>
      <c r="C12478" t="s">
        <v>14</v>
      </c>
      <c r="D12478" s="2">
        <v>2353</v>
      </c>
      <c r="E12478">
        <v>0.25</v>
      </c>
      <c r="F12478">
        <v>2</v>
      </c>
      <c r="G12478" s="1">
        <v>45657</v>
      </c>
      <c r="H12478" s="1">
        <v>45663</v>
      </c>
      <c r="I12478" t="s">
        <v>31</v>
      </c>
      <c r="J12478" t="s">
        <v>27</v>
      </c>
      <c r="K12478" s="2">
        <v>439.74</v>
      </c>
      <c r="L12478" t="s">
        <v>23</v>
      </c>
      <c r="M12478">
        <f>YEAR(Table1[[#This Row],[order_date]])</f>
        <v>2024</v>
      </c>
      <c r="N12478">
        <f>MONTH(Table1[[#This Row],[order_date]])</f>
        <v>12</v>
      </c>
      <c r="O12478" s="3">
        <f>Table1[[#This Row],[sales]]-Table1[[#This Row],[profit]]</f>
        <v>1913.26</v>
      </c>
      <c r="P12478" s="3">
        <f>Table1[[#This Row],[sales]]*Table1[[#This Row],[quantity]]</f>
        <v>4706</v>
      </c>
      <c r="Q12478" s="9">
        <f>Table1[[#This Row],[delivery_date]]-Table1[[#This Row],[order_date]]</f>
        <v>6</v>
      </c>
    </row>
    <row r="12479" spans="1:17" x14ac:dyDescent="0.35">
      <c r="A12479" t="s">
        <v>12510</v>
      </c>
      <c r="B12479" t="s">
        <v>13</v>
      </c>
      <c r="C12479" t="s">
        <v>33</v>
      </c>
      <c r="D12479" s="2">
        <v>3840.74</v>
      </c>
      <c r="E12479">
        <v>0.18</v>
      </c>
      <c r="F12479">
        <v>3</v>
      </c>
      <c r="G12479" s="1">
        <v>45052</v>
      </c>
      <c r="H12479" s="1">
        <v>45056</v>
      </c>
      <c r="I12479" t="s">
        <v>31</v>
      </c>
      <c r="J12479" t="s">
        <v>22</v>
      </c>
      <c r="K12479" s="2">
        <v>368.12</v>
      </c>
      <c r="L12479" t="s">
        <v>48</v>
      </c>
      <c r="M12479">
        <f>YEAR(Table1[[#This Row],[order_date]])</f>
        <v>2023</v>
      </c>
      <c r="N12479">
        <f>MONTH(Table1[[#This Row],[order_date]])</f>
        <v>5</v>
      </c>
      <c r="O12479" s="3">
        <f>Table1[[#This Row],[sales]]-Table1[[#This Row],[profit]]</f>
        <v>3472.62</v>
      </c>
      <c r="P12479" s="3">
        <f>Table1[[#This Row],[sales]]*Table1[[#This Row],[quantity]]</f>
        <v>11522.22</v>
      </c>
      <c r="Q12479" s="9">
        <f>Table1[[#This Row],[delivery_date]]-Table1[[#This Row],[order_date]]</f>
        <v>4</v>
      </c>
    </row>
    <row r="12480" spans="1:17" x14ac:dyDescent="0.35">
      <c r="A12480" t="s">
        <v>12511</v>
      </c>
      <c r="B12480" t="s">
        <v>13</v>
      </c>
      <c r="C12480" t="s">
        <v>33</v>
      </c>
      <c r="D12480" s="2">
        <v>536.66999999999996</v>
      </c>
      <c r="E12480">
        <v>0.23</v>
      </c>
      <c r="F12480">
        <v>2</v>
      </c>
      <c r="G12480" s="1">
        <v>45464</v>
      </c>
      <c r="H12480" s="1">
        <v>45465</v>
      </c>
      <c r="I12480" t="s">
        <v>15</v>
      </c>
      <c r="J12480" t="s">
        <v>27</v>
      </c>
      <c r="K12480" s="2">
        <v>117.08</v>
      </c>
      <c r="L12480" t="s">
        <v>39</v>
      </c>
      <c r="M12480">
        <f>YEAR(Table1[[#This Row],[order_date]])</f>
        <v>2024</v>
      </c>
      <c r="N12480">
        <f>MONTH(Table1[[#This Row],[order_date]])</f>
        <v>6</v>
      </c>
      <c r="O12480" s="3">
        <f>Table1[[#This Row],[sales]]-Table1[[#This Row],[profit]]</f>
        <v>419.59</v>
      </c>
      <c r="P12480" s="3">
        <f>Table1[[#This Row],[sales]]*Table1[[#This Row],[quantity]]</f>
        <v>1073.3399999999999</v>
      </c>
      <c r="Q12480" s="9">
        <f>Table1[[#This Row],[delivery_date]]-Table1[[#This Row],[order_date]]</f>
        <v>1</v>
      </c>
    </row>
    <row r="12481" spans="1:17" x14ac:dyDescent="0.35">
      <c r="A12481" t="s">
        <v>12512</v>
      </c>
      <c r="B12481" t="s">
        <v>13</v>
      </c>
      <c r="C12481" t="s">
        <v>26</v>
      </c>
      <c r="D12481" s="2">
        <v>381.58</v>
      </c>
      <c r="E12481">
        <v>0.21</v>
      </c>
      <c r="F12481">
        <v>6</v>
      </c>
      <c r="G12481" s="1">
        <v>45342</v>
      </c>
      <c r="H12481" s="1">
        <v>45347</v>
      </c>
      <c r="I12481" t="s">
        <v>31</v>
      </c>
      <c r="J12481" t="s">
        <v>22</v>
      </c>
      <c r="K12481" s="2">
        <v>23.57</v>
      </c>
      <c r="L12481" t="s">
        <v>17</v>
      </c>
      <c r="M12481">
        <f>YEAR(Table1[[#This Row],[order_date]])</f>
        <v>2024</v>
      </c>
      <c r="N12481">
        <f>MONTH(Table1[[#This Row],[order_date]])</f>
        <v>2</v>
      </c>
      <c r="O12481" s="3">
        <f>Table1[[#This Row],[sales]]-Table1[[#This Row],[profit]]</f>
        <v>358.01</v>
      </c>
      <c r="P12481" s="3">
        <f>Table1[[#This Row],[sales]]*Table1[[#This Row],[quantity]]</f>
        <v>2289.48</v>
      </c>
      <c r="Q12481" s="9">
        <f>Table1[[#This Row],[delivery_date]]-Table1[[#This Row],[order_date]]</f>
        <v>5</v>
      </c>
    </row>
    <row r="12482" spans="1:17" x14ac:dyDescent="0.35">
      <c r="A12482" t="s">
        <v>12513</v>
      </c>
      <c r="B12482" t="s">
        <v>25</v>
      </c>
      <c r="C12482" t="s">
        <v>26</v>
      </c>
      <c r="D12482" s="2">
        <v>2524.7800000000002</v>
      </c>
      <c r="E12482">
        <v>0.39</v>
      </c>
      <c r="F12482">
        <v>4</v>
      </c>
      <c r="G12482" s="1">
        <v>45179</v>
      </c>
      <c r="H12482" s="1">
        <v>45180</v>
      </c>
      <c r="I12482" t="s">
        <v>31</v>
      </c>
      <c r="J12482" t="s">
        <v>16</v>
      </c>
      <c r="K12482" s="2">
        <v>416.52</v>
      </c>
      <c r="L12482" t="s">
        <v>23</v>
      </c>
      <c r="M12482">
        <f>YEAR(Table1[[#This Row],[order_date]])</f>
        <v>2023</v>
      </c>
      <c r="N12482">
        <f>MONTH(Table1[[#This Row],[order_date]])</f>
        <v>9</v>
      </c>
      <c r="O12482" s="3">
        <f>Table1[[#This Row],[sales]]-Table1[[#This Row],[profit]]</f>
        <v>2108.2600000000002</v>
      </c>
      <c r="P12482" s="3">
        <f>Table1[[#This Row],[sales]]*Table1[[#This Row],[quantity]]</f>
        <v>10099.120000000001</v>
      </c>
      <c r="Q12482" s="9">
        <f>Table1[[#This Row],[delivery_date]]-Table1[[#This Row],[order_date]]</f>
        <v>1</v>
      </c>
    </row>
    <row r="12483" spans="1:17" x14ac:dyDescent="0.35">
      <c r="A12483" t="s">
        <v>12514</v>
      </c>
      <c r="B12483" t="s">
        <v>13</v>
      </c>
      <c r="C12483" t="s">
        <v>33</v>
      </c>
      <c r="D12483" s="2">
        <v>1646.2</v>
      </c>
      <c r="E12483">
        <v>0</v>
      </c>
      <c r="F12483">
        <v>1</v>
      </c>
      <c r="G12483" s="1">
        <v>45312</v>
      </c>
      <c r="H12483" s="1">
        <v>45318</v>
      </c>
      <c r="I12483" t="s">
        <v>31</v>
      </c>
      <c r="J12483" t="s">
        <v>16</v>
      </c>
      <c r="K12483" s="2">
        <v>279.31</v>
      </c>
      <c r="L12483" t="s">
        <v>34</v>
      </c>
      <c r="M12483">
        <f>YEAR(Table1[[#This Row],[order_date]])</f>
        <v>2024</v>
      </c>
      <c r="N12483">
        <f>MONTH(Table1[[#This Row],[order_date]])</f>
        <v>1</v>
      </c>
      <c r="O12483" s="3">
        <f>Table1[[#This Row],[sales]]-Table1[[#This Row],[profit]]</f>
        <v>1366.89</v>
      </c>
      <c r="P12483" s="3">
        <f>Table1[[#This Row],[sales]]*Table1[[#This Row],[quantity]]</f>
        <v>1646.2</v>
      </c>
      <c r="Q12483" s="9">
        <f>Table1[[#This Row],[delivery_date]]-Table1[[#This Row],[order_date]]</f>
        <v>6</v>
      </c>
    </row>
    <row r="12484" spans="1:17" x14ac:dyDescent="0.35">
      <c r="A12484" t="s">
        <v>12515</v>
      </c>
      <c r="B12484" t="s">
        <v>41</v>
      </c>
      <c r="C12484" t="s">
        <v>26</v>
      </c>
      <c r="D12484" s="2">
        <v>124.05</v>
      </c>
      <c r="E12484">
        <v>0.22</v>
      </c>
      <c r="F12484">
        <v>3</v>
      </c>
      <c r="G12484" s="1">
        <v>45146</v>
      </c>
      <c r="H12484" s="1">
        <v>45153</v>
      </c>
      <c r="I12484" t="s">
        <v>15</v>
      </c>
      <c r="J12484" t="s">
        <v>16</v>
      </c>
      <c r="K12484" s="2">
        <v>36.659999999999997</v>
      </c>
      <c r="L12484" t="s">
        <v>39</v>
      </c>
      <c r="M12484">
        <f>YEAR(Table1[[#This Row],[order_date]])</f>
        <v>2023</v>
      </c>
      <c r="N12484">
        <f>MONTH(Table1[[#This Row],[order_date]])</f>
        <v>8</v>
      </c>
      <c r="O12484" s="3">
        <f>Table1[[#This Row],[sales]]-Table1[[#This Row],[profit]]</f>
        <v>87.39</v>
      </c>
      <c r="P12484" s="3">
        <f>Table1[[#This Row],[sales]]*Table1[[#This Row],[quantity]]</f>
        <v>372.15</v>
      </c>
      <c r="Q12484" s="9">
        <f>Table1[[#This Row],[delivery_date]]-Table1[[#This Row],[order_date]]</f>
        <v>7</v>
      </c>
    </row>
    <row r="12485" spans="1:17" x14ac:dyDescent="0.35">
      <c r="A12485" t="s">
        <v>12516</v>
      </c>
      <c r="B12485" t="s">
        <v>41</v>
      </c>
      <c r="C12485" t="s">
        <v>26</v>
      </c>
      <c r="D12485" s="2">
        <v>998.14</v>
      </c>
      <c r="E12485">
        <v>0.08</v>
      </c>
      <c r="F12485">
        <v>3</v>
      </c>
      <c r="G12485" s="1">
        <v>45359</v>
      </c>
      <c r="H12485" s="1">
        <v>45361</v>
      </c>
      <c r="I12485" t="s">
        <v>15</v>
      </c>
      <c r="J12485" t="s">
        <v>16</v>
      </c>
      <c r="K12485" s="2">
        <v>95.02</v>
      </c>
      <c r="L12485" t="s">
        <v>48</v>
      </c>
      <c r="M12485">
        <f>YEAR(Table1[[#This Row],[order_date]])</f>
        <v>2024</v>
      </c>
      <c r="N12485">
        <f>MONTH(Table1[[#This Row],[order_date]])</f>
        <v>3</v>
      </c>
      <c r="O12485" s="3">
        <f>Table1[[#This Row],[sales]]-Table1[[#This Row],[profit]]</f>
        <v>903.12</v>
      </c>
      <c r="P12485" s="3">
        <f>Table1[[#This Row],[sales]]*Table1[[#This Row],[quantity]]</f>
        <v>2994.42</v>
      </c>
      <c r="Q12485" s="9">
        <f>Table1[[#This Row],[delivery_date]]-Table1[[#This Row],[order_date]]</f>
        <v>2</v>
      </c>
    </row>
    <row r="12486" spans="1:17" x14ac:dyDescent="0.35">
      <c r="A12486" t="s">
        <v>12517</v>
      </c>
      <c r="B12486" t="s">
        <v>41</v>
      </c>
      <c r="C12486" t="s">
        <v>26</v>
      </c>
      <c r="D12486" s="2">
        <v>1172</v>
      </c>
      <c r="E12486">
        <v>0.15</v>
      </c>
      <c r="F12486">
        <v>4</v>
      </c>
      <c r="G12486" s="1">
        <v>45129</v>
      </c>
      <c r="H12486" s="1">
        <v>45136</v>
      </c>
      <c r="I12486" t="s">
        <v>21</v>
      </c>
      <c r="J12486" t="s">
        <v>27</v>
      </c>
      <c r="K12486" s="2">
        <v>216.69</v>
      </c>
      <c r="L12486" t="s">
        <v>34</v>
      </c>
      <c r="M12486">
        <f>YEAR(Table1[[#This Row],[order_date]])</f>
        <v>2023</v>
      </c>
      <c r="N12486">
        <f>MONTH(Table1[[#This Row],[order_date]])</f>
        <v>7</v>
      </c>
      <c r="O12486" s="3">
        <f>Table1[[#This Row],[sales]]-Table1[[#This Row],[profit]]</f>
        <v>955.31</v>
      </c>
      <c r="P12486" s="3">
        <f>Table1[[#This Row],[sales]]*Table1[[#This Row],[quantity]]</f>
        <v>4688</v>
      </c>
      <c r="Q12486" s="9">
        <f>Table1[[#This Row],[delivery_date]]-Table1[[#This Row],[order_date]]</f>
        <v>7</v>
      </c>
    </row>
    <row r="12487" spans="1:17" x14ac:dyDescent="0.35">
      <c r="A12487" t="s">
        <v>12518</v>
      </c>
      <c r="B12487" t="s">
        <v>13</v>
      </c>
      <c r="C12487" t="s">
        <v>26</v>
      </c>
      <c r="D12487" s="2">
        <v>1513.68</v>
      </c>
      <c r="E12487">
        <v>0.06</v>
      </c>
      <c r="F12487">
        <v>6</v>
      </c>
      <c r="G12487" s="1">
        <v>45461</v>
      </c>
      <c r="H12487" s="1">
        <v>45465</v>
      </c>
      <c r="I12487" t="s">
        <v>21</v>
      </c>
      <c r="J12487" t="s">
        <v>27</v>
      </c>
      <c r="K12487" s="2">
        <v>338.22</v>
      </c>
      <c r="L12487" t="s">
        <v>23</v>
      </c>
      <c r="M12487">
        <f>YEAR(Table1[[#This Row],[order_date]])</f>
        <v>2024</v>
      </c>
      <c r="N12487">
        <f>MONTH(Table1[[#This Row],[order_date]])</f>
        <v>6</v>
      </c>
      <c r="O12487" s="3">
        <f>Table1[[#This Row],[sales]]-Table1[[#This Row],[profit]]</f>
        <v>1175.46</v>
      </c>
      <c r="P12487" s="3">
        <f>Table1[[#This Row],[sales]]*Table1[[#This Row],[quantity]]</f>
        <v>9082.08</v>
      </c>
      <c r="Q12487" s="9">
        <f>Table1[[#This Row],[delivery_date]]-Table1[[#This Row],[order_date]]</f>
        <v>4</v>
      </c>
    </row>
    <row r="12488" spans="1:17" x14ac:dyDescent="0.35">
      <c r="A12488" t="s">
        <v>12519</v>
      </c>
      <c r="B12488" t="s">
        <v>41</v>
      </c>
      <c r="C12488" t="s">
        <v>26</v>
      </c>
      <c r="D12488" s="2">
        <v>4399.92</v>
      </c>
      <c r="E12488">
        <v>0.21</v>
      </c>
      <c r="F12488">
        <v>1</v>
      </c>
      <c r="G12488" s="1">
        <v>45532</v>
      </c>
      <c r="H12488" s="1">
        <v>45534</v>
      </c>
      <c r="I12488" t="s">
        <v>21</v>
      </c>
      <c r="J12488" t="s">
        <v>27</v>
      </c>
      <c r="K12488" s="2">
        <v>236.13</v>
      </c>
      <c r="L12488" t="s">
        <v>23</v>
      </c>
      <c r="M12488">
        <f>YEAR(Table1[[#This Row],[order_date]])</f>
        <v>2024</v>
      </c>
      <c r="N12488">
        <f>MONTH(Table1[[#This Row],[order_date]])</f>
        <v>8</v>
      </c>
      <c r="O12488" s="3">
        <f>Table1[[#This Row],[sales]]-Table1[[#This Row],[profit]]</f>
        <v>4163.79</v>
      </c>
      <c r="P12488" s="3">
        <f>Table1[[#This Row],[sales]]*Table1[[#This Row],[quantity]]</f>
        <v>4399.92</v>
      </c>
      <c r="Q12488" s="9">
        <f>Table1[[#This Row],[delivery_date]]-Table1[[#This Row],[order_date]]</f>
        <v>2</v>
      </c>
    </row>
    <row r="12489" spans="1:17" x14ac:dyDescent="0.35">
      <c r="A12489" t="s">
        <v>12520</v>
      </c>
      <c r="B12489" t="s">
        <v>25</v>
      </c>
      <c r="C12489" t="s">
        <v>36</v>
      </c>
      <c r="D12489" s="2">
        <v>2160.9499999999998</v>
      </c>
      <c r="E12489">
        <v>0.32</v>
      </c>
      <c r="F12489">
        <v>2</v>
      </c>
      <c r="G12489" s="1">
        <v>45426</v>
      </c>
      <c r="H12489" s="1">
        <v>45429</v>
      </c>
      <c r="I12489" t="s">
        <v>15</v>
      </c>
      <c r="J12489" t="s">
        <v>22</v>
      </c>
      <c r="K12489" s="2">
        <v>596.1</v>
      </c>
      <c r="L12489" t="s">
        <v>39</v>
      </c>
      <c r="M12489">
        <f>YEAR(Table1[[#This Row],[order_date]])</f>
        <v>2024</v>
      </c>
      <c r="N12489">
        <f>MONTH(Table1[[#This Row],[order_date]])</f>
        <v>5</v>
      </c>
      <c r="O12489" s="3">
        <f>Table1[[#This Row],[sales]]-Table1[[#This Row],[profit]]</f>
        <v>1564.85</v>
      </c>
      <c r="P12489" s="3">
        <f>Table1[[#This Row],[sales]]*Table1[[#This Row],[quantity]]</f>
        <v>4321.8999999999996</v>
      </c>
      <c r="Q12489" s="9">
        <f>Table1[[#This Row],[delivery_date]]-Table1[[#This Row],[order_date]]</f>
        <v>3</v>
      </c>
    </row>
    <row r="12490" spans="1:17" x14ac:dyDescent="0.35">
      <c r="A12490" t="s">
        <v>12521</v>
      </c>
      <c r="B12490" t="s">
        <v>19</v>
      </c>
      <c r="C12490" t="s">
        <v>36</v>
      </c>
      <c r="D12490" s="2">
        <v>3429.22</v>
      </c>
      <c r="E12490">
        <v>0.33</v>
      </c>
      <c r="F12490">
        <v>3</v>
      </c>
      <c r="G12490" s="1">
        <v>45242</v>
      </c>
      <c r="H12490" s="1">
        <v>45247</v>
      </c>
      <c r="I12490" t="s">
        <v>15</v>
      </c>
      <c r="J12490" t="s">
        <v>22</v>
      </c>
      <c r="K12490" s="2">
        <v>769.46</v>
      </c>
      <c r="L12490" t="s">
        <v>39</v>
      </c>
      <c r="M12490">
        <f>YEAR(Table1[[#This Row],[order_date]])</f>
        <v>2023</v>
      </c>
      <c r="N12490">
        <f>MONTH(Table1[[#This Row],[order_date]])</f>
        <v>11</v>
      </c>
      <c r="O12490" s="3">
        <f>Table1[[#This Row],[sales]]-Table1[[#This Row],[profit]]</f>
        <v>2659.7599999999998</v>
      </c>
      <c r="P12490" s="3">
        <f>Table1[[#This Row],[sales]]*Table1[[#This Row],[quantity]]</f>
        <v>10287.66</v>
      </c>
      <c r="Q12490" s="9">
        <f>Table1[[#This Row],[delivery_date]]-Table1[[#This Row],[order_date]]</f>
        <v>5</v>
      </c>
    </row>
    <row r="12491" spans="1:17" x14ac:dyDescent="0.35">
      <c r="A12491" t="s">
        <v>12522</v>
      </c>
      <c r="B12491" t="s">
        <v>13</v>
      </c>
      <c r="C12491" t="s">
        <v>36</v>
      </c>
      <c r="D12491" s="2">
        <v>190.14</v>
      </c>
      <c r="E12491">
        <v>0.4</v>
      </c>
      <c r="F12491">
        <v>5</v>
      </c>
      <c r="G12491" s="1">
        <v>45149</v>
      </c>
      <c r="H12491" s="1">
        <v>45154</v>
      </c>
      <c r="I12491" t="s">
        <v>31</v>
      </c>
      <c r="J12491" t="s">
        <v>22</v>
      </c>
      <c r="K12491" s="2">
        <v>39.21</v>
      </c>
      <c r="L12491" t="s">
        <v>23</v>
      </c>
      <c r="M12491">
        <f>YEAR(Table1[[#This Row],[order_date]])</f>
        <v>2023</v>
      </c>
      <c r="N12491">
        <f>MONTH(Table1[[#This Row],[order_date]])</f>
        <v>8</v>
      </c>
      <c r="O12491" s="3">
        <f>Table1[[#This Row],[sales]]-Table1[[#This Row],[profit]]</f>
        <v>150.92999999999998</v>
      </c>
      <c r="P12491" s="3">
        <f>Table1[[#This Row],[sales]]*Table1[[#This Row],[quantity]]</f>
        <v>950.69999999999993</v>
      </c>
      <c r="Q12491" s="9">
        <f>Table1[[#This Row],[delivery_date]]-Table1[[#This Row],[order_date]]</f>
        <v>5</v>
      </c>
    </row>
    <row r="12492" spans="1:17" x14ac:dyDescent="0.35">
      <c r="A12492" t="s">
        <v>12523</v>
      </c>
      <c r="B12492" t="s">
        <v>41</v>
      </c>
      <c r="C12492" t="s">
        <v>33</v>
      </c>
      <c r="D12492" s="2">
        <v>4088.24</v>
      </c>
      <c r="E12492">
        <v>0.41</v>
      </c>
      <c r="F12492">
        <v>7</v>
      </c>
      <c r="G12492" s="1">
        <v>45586</v>
      </c>
      <c r="H12492" s="1">
        <v>45590</v>
      </c>
      <c r="I12492" t="s">
        <v>21</v>
      </c>
      <c r="J12492" t="s">
        <v>22</v>
      </c>
      <c r="K12492" s="2">
        <v>860.77</v>
      </c>
      <c r="L12492" t="s">
        <v>28</v>
      </c>
      <c r="M12492">
        <f>YEAR(Table1[[#This Row],[order_date]])</f>
        <v>2024</v>
      </c>
      <c r="N12492">
        <f>MONTH(Table1[[#This Row],[order_date]])</f>
        <v>10</v>
      </c>
      <c r="O12492" s="3">
        <f>Table1[[#This Row],[sales]]-Table1[[#This Row],[profit]]</f>
        <v>3227.47</v>
      </c>
      <c r="P12492" s="3">
        <f>Table1[[#This Row],[sales]]*Table1[[#This Row],[quantity]]</f>
        <v>28617.68</v>
      </c>
      <c r="Q12492" s="9">
        <f>Table1[[#This Row],[delivery_date]]-Table1[[#This Row],[order_date]]</f>
        <v>4</v>
      </c>
    </row>
    <row r="12493" spans="1:17" x14ac:dyDescent="0.35">
      <c r="A12493" t="s">
        <v>12524</v>
      </c>
      <c r="B12493" t="s">
        <v>25</v>
      </c>
      <c r="C12493" t="s">
        <v>14</v>
      </c>
      <c r="D12493" s="2">
        <v>1277.6099999999999</v>
      </c>
      <c r="E12493">
        <v>0.3</v>
      </c>
      <c r="F12493">
        <v>1</v>
      </c>
      <c r="G12493" s="1">
        <v>45403</v>
      </c>
      <c r="H12493" s="1">
        <v>45409</v>
      </c>
      <c r="I12493" t="s">
        <v>15</v>
      </c>
      <c r="J12493" t="s">
        <v>16</v>
      </c>
      <c r="K12493" s="2">
        <v>100.67</v>
      </c>
      <c r="L12493" t="s">
        <v>34</v>
      </c>
      <c r="M12493">
        <f>YEAR(Table1[[#This Row],[order_date]])</f>
        <v>2024</v>
      </c>
      <c r="N12493">
        <f>MONTH(Table1[[#This Row],[order_date]])</f>
        <v>4</v>
      </c>
      <c r="O12493" s="3">
        <f>Table1[[#This Row],[sales]]-Table1[[#This Row],[profit]]</f>
        <v>1176.9399999999998</v>
      </c>
      <c r="P12493" s="3">
        <f>Table1[[#This Row],[sales]]*Table1[[#This Row],[quantity]]</f>
        <v>1277.6099999999999</v>
      </c>
      <c r="Q12493" s="9">
        <f>Table1[[#This Row],[delivery_date]]-Table1[[#This Row],[order_date]]</f>
        <v>6</v>
      </c>
    </row>
    <row r="12494" spans="1:17" x14ac:dyDescent="0.35">
      <c r="A12494" t="s">
        <v>12525</v>
      </c>
      <c r="B12494" t="s">
        <v>19</v>
      </c>
      <c r="C12494" t="s">
        <v>33</v>
      </c>
      <c r="D12494" s="2">
        <v>1614.29</v>
      </c>
      <c r="E12494">
        <v>0.18</v>
      </c>
      <c r="F12494">
        <v>2</v>
      </c>
      <c r="G12494" s="1">
        <v>45256</v>
      </c>
      <c r="H12494" s="1">
        <v>45263</v>
      </c>
      <c r="I12494" t="s">
        <v>31</v>
      </c>
      <c r="J12494" t="s">
        <v>16</v>
      </c>
      <c r="K12494" s="2">
        <v>467.34</v>
      </c>
      <c r="L12494" t="s">
        <v>48</v>
      </c>
      <c r="M12494">
        <f>YEAR(Table1[[#This Row],[order_date]])</f>
        <v>2023</v>
      </c>
      <c r="N12494">
        <f>MONTH(Table1[[#This Row],[order_date]])</f>
        <v>11</v>
      </c>
      <c r="O12494" s="3">
        <f>Table1[[#This Row],[sales]]-Table1[[#This Row],[profit]]</f>
        <v>1146.95</v>
      </c>
      <c r="P12494" s="3">
        <f>Table1[[#This Row],[sales]]*Table1[[#This Row],[quantity]]</f>
        <v>3228.58</v>
      </c>
      <c r="Q12494" s="9">
        <f>Table1[[#This Row],[delivery_date]]-Table1[[#This Row],[order_date]]</f>
        <v>7</v>
      </c>
    </row>
    <row r="12495" spans="1:17" x14ac:dyDescent="0.35">
      <c r="A12495" t="s">
        <v>12526</v>
      </c>
      <c r="B12495" t="s">
        <v>25</v>
      </c>
      <c r="C12495" t="s">
        <v>36</v>
      </c>
      <c r="D12495" s="2">
        <v>321.76</v>
      </c>
      <c r="E12495">
        <v>0.03</v>
      </c>
      <c r="F12495">
        <v>4</v>
      </c>
      <c r="G12495" s="1">
        <v>44985</v>
      </c>
      <c r="H12495" s="1">
        <v>44989</v>
      </c>
      <c r="I12495" t="s">
        <v>21</v>
      </c>
      <c r="J12495" t="s">
        <v>27</v>
      </c>
      <c r="K12495" s="2">
        <v>51.62</v>
      </c>
      <c r="L12495" t="s">
        <v>34</v>
      </c>
      <c r="M12495">
        <f>YEAR(Table1[[#This Row],[order_date]])</f>
        <v>2023</v>
      </c>
      <c r="N12495">
        <f>MONTH(Table1[[#This Row],[order_date]])</f>
        <v>2</v>
      </c>
      <c r="O12495" s="3">
        <f>Table1[[#This Row],[sales]]-Table1[[#This Row],[profit]]</f>
        <v>270.14</v>
      </c>
      <c r="P12495" s="3">
        <f>Table1[[#This Row],[sales]]*Table1[[#This Row],[quantity]]</f>
        <v>1287.04</v>
      </c>
      <c r="Q12495" s="9">
        <f>Table1[[#This Row],[delivery_date]]-Table1[[#This Row],[order_date]]</f>
        <v>4</v>
      </c>
    </row>
    <row r="12496" spans="1:17" x14ac:dyDescent="0.35">
      <c r="A12496" t="s">
        <v>12527</v>
      </c>
      <c r="B12496" t="s">
        <v>41</v>
      </c>
      <c r="C12496" t="s">
        <v>33</v>
      </c>
      <c r="D12496" s="2">
        <v>2107.5</v>
      </c>
      <c r="E12496">
        <v>0.02</v>
      </c>
      <c r="F12496">
        <v>1</v>
      </c>
      <c r="G12496" s="1">
        <v>45085</v>
      </c>
      <c r="H12496" s="1">
        <v>45090</v>
      </c>
      <c r="I12496" t="s">
        <v>31</v>
      </c>
      <c r="J12496" t="s">
        <v>16</v>
      </c>
      <c r="K12496" s="2">
        <v>406.87</v>
      </c>
      <c r="L12496" t="s">
        <v>48</v>
      </c>
      <c r="M12496">
        <f>YEAR(Table1[[#This Row],[order_date]])</f>
        <v>2023</v>
      </c>
      <c r="N12496">
        <f>MONTH(Table1[[#This Row],[order_date]])</f>
        <v>6</v>
      </c>
      <c r="O12496" s="3">
        <f>Table1[[#This Row],[sales]]-Table1[[#This Row],[profit]]</f>
        <v>1700.63</v>
      </c>
      <c r="P12496" s="3">
        <f>Table1[[#This Row],[sales]]*Table1[[#This Row],[quantity]]</f>
        <v>2107.5</v>
      </c>
      <c r="Q12496" s="9">
        <f>Table1[[#This Row],[delivery_date]]-Table1[[#This Row],[order_date]]</f>
        <v>5</v>
      </c>
    </row>
    <row r="12497" spans="1:17" x14ac:dyDescent="0.35">
      <c r="A12497" t="s">
        <v>12528</v>
      </c>
      <c r="B12497" t="s">
        <v>25</v>
      </c>
      <c r="C12497" t="s">
        <v>14</v>
      </c>
      <c r="D12497" s="2">
        <v>4277.63</v>
      </c>
      <c r="E12497">
        <v>0.06</v>
      </c>
      <c r="F12497">
        <v>1</v>
      </c>
      <c r="G12497" s="1">
        <v>45570</v>
      </c>
      <c r="H12497" s="1">
        <v>45574</v>
      </c>
      <c r="I12497" t="s">
        <v>15</v>
      </c>
      <c r="J12497" t="s">
        <v>27</v>
      </c>
      <c r="K12497" s="2">
        <v>485.27</v>
      </c>
      <c r="L12497" t="s">
        <v>23</v>
      </c>
      <c r="M12497">
        <f>YEAR(Table1[[#This Row],[order_date]])</f>
        <v>2024</v>
      </c>
      <c r="N12497">
        <f>MONTH(Table1[[#This Row],[order_date]])</f>
        <v>10</v>
      </c>
      <c r="O12497" s="3">
        <f>Table1[[#This Row],[sales]]-Table1[[#This Row],[profit]]</f>
        <v>3792.36</v>
      </c>
      <c r="P12497" s="3">
        <f>Table1[[#This Row],[sales]]*Table1[[#This Row],[quantity]]</f>
        <v>4277.63</v>
      </c>
      <c r="Q12497" s="9">
        <f>Table1[[#This Row],[delivery_date]]-Table1[[#This Row],[order_date]]</f>
        <v>4</v>
      </c>
    </row>
    <row r="12498" spans="1:17" x14ac:dyDescent="0.35">
      <c r="A12498" t="s">
        <v>12529</v>
      </c>
      <c r="B12498" t="s">
        <v>19</v>
      </c>
      <c r="C12498" t="s">
        <v>26</v>
      </c>
      <c r="D12498" s="2">
        <v>1955.8</v>
      </c>
      <c r="E12498">
        <v>0.49</v>
      </c>
      <c r="F12498">
        <v>9</v>
      </c>
      <c r="G12498" s="1">
        <v>45182</v>
      </c>
      <c r="H12498" s="1">
        <v>45183</v>
      </c>
      <c r="I12498" t="s">
        <v>21</v>
      </c>
      <c r="J12498" t="s">
        <v>22</v>
      </c>
      <c r="K12498" s="2">
        <v>152.27000000000001</v>
      </c>
      <c r="L12498" t="s">
        <v>48</v>
      </c>
      <c r="M12498">
        <f>YEAR(Table1[[#This Row],[order_date]])</f>
        <v>2023</v>
      </c>
      <c r="N12498">
        <f>MONTH(Table1[[#This Row],[order_date]])</f>
        <v>9</v>
      </c>
      <c r="O12498" s="3">
        <f>Table1[[#This Row],[sales]]-Table1[[#This Row],[profit]]</f>
        <v>1803.53</v>
      </c>
      <c r="P12498" s="3">
        <f>Table1[[#This Row],[sales]]*Table1[[#This Row],[quantity]]</f>
        <v>17602.2</v>
      </c>
      <c r="Q12498" s="9">
        <f>Table1[[#This Row],[delivery_date]]-Table1[[#This Row],[order_date]]</f>
        <v>1</v>
      </c>
    </row>
    <row r="12499" spans="1:17" x14ac:dyDescent="0.35">
      <c r="A12499" t="s">
        <v>12530</v>
      </c>
      <c r="B12499" t="s">
        <v>41</v>
      </c>
      <c r="C12499" t="s">
        <v>20</v>
      </c>
      <c r="D12499" s="2">
        <v>4552.17</v>
      </c>
      <c r="E12499">
        <v>0.39</v>
      </c>
      <c r="F12499">
        <v>6</v>
      </c>
      <c r="G12499" s="1">
        <v>45306</v>
      </c>
      <c r="H12499" s="1">
        <v>45312</v>
      </c>
      <c r="I12499" t="s">
        <v>15</v>
      </c>
      <c r="J12499" t="s">
        <v>16</v>
      </c>
      <c r="K12499" s="2">
        <v>1124.22</v>
      </c>
      <c r="L12499" t="s">
        <v>48</v>
      </c>
      <c r="M12499">
        <f>YEAR(Table1[[#This Row],[order_date]])</f>
        <v>2024</v>
      </c>
      <c r="N12499">
        <f>MONTH(Table1[[#This Row],[order_date]])</f>
        <v>1</v>
      </c>
      <c r="O12499" s="3">
        <f>Table1[[#This Row],[sales]]-Table1[[#This Row],[profit]]</f>
        <v>3427.95</v>
      </c>
      <c r="P12499" s="3">
        <f>Table1[[#This Row],[sales]]*Table1[[#This Row],[quantity]]</f>
        <v>27313.02</v>
      </c>
      <c r="Q12499" s="9">
        <f>Table1[[#This Row],[delivery_date]]-Table1[[#This Row],[order_date]]</f>
        <v>6</v>
      </c>
    </row>
    <row r="12500" spans="1:17" x14ac:dyDescent="0.35">
      <c r="A12500" t="s">
        <v>12531</v>
      </c>
      <c r="B12500" t="s">
        <v>19</v>
      </c>
      <c r="C12500" t="s">
        <v>36</v>
      </c>
      <c r="D12500" s="2">
        <v>4350.49</v>
      </c>
      <c r="E12500">
        <v>0.2</v>
      </c>
      <c r="F12500">
        <v>2</v>
      </c>
      <c r="G12500" s="1">
        <v>45456</v>
      </c>
      <c r="H12500" s="1">
        <v>45462</v>
      </c>
      <c r="I12500" t="s">
        <v>31</v>
      </c>
      <c r="J12500" t="s">
        <v>16</v>
      </c>
      <c r="K12500" s="2">
        <v>856.12</v>
      </c>
      <c r="L12500" t="s">
        <v>17</v>
      </c>
      <c r="M12500">
        <f>YEAR(Table1[[#This Row],[order_date]])</f>
        <v>2024</v>
      </c>
      <c r="N12500">
        <f>MONTH(Table1[[#This Row],[order_date]])</f>
        <v>6</v>
      </c>
      <c r="O12500" s="3">
        <f>Table1[[#This Row],[sales]]-Table1[[#This Row],[profit]]</f>
        <v>3494.37</v>
      </c>
      <c r="P12500" s="3">
        <f>Table1[[#This Row],[sales]]*Table1[[#This Row],[quantity]]</f>
        <v>8700.98</v>
      </c>
      <c r="Q12500" s="9">
        <f>Table1[[#This Row],[delivery_date]]-Table1[[#This Row],[order_date]]</f>
        <v>6</v>
      </c>
    </row>
    <row r="12501" spans="1:17" x14ac:dyDescent="0.35">
      <c r="A12501" t="s">
        <v>12532</v>
      </c>
      <c r="B12501" t="s">
        <v>25</v>
      </c>
      <c r="C12501" t="s">
        <v>36</v>
      </c>
      <c r="D12501" s="2">
        <v>403.61</v>
      </c>
      <c r="E12501">
        <v>0.23</v>
      </c>
      <c r="F12501">
        <v>7</v>
      </c>
      <c r="G12501" s="1">
        <v>45629</v>
      </c>
      <c r="H12501" s="1">
        <v>45630</v>
      </c>
      <c r="I12501" t="s">
        <v>21</v>
      </c>
      <c r="J12501" t="s">
        <v>16</v>
      </c>
      <c r="K12501" s="2">
        <v>59.54</v>
      </c>
      <c r="L12501" t="s">
        <v>23</v>
      </c>
      <c r="M12501">
        <f>YEAR(Table1[[#This Row],[order_date]])</f>
        <v>2024</v>
      </c>
      <c r="N12501">
        <f>MONTH(Table1[[#This Row],[order_date]])</f>
        <v>12</v>
      </c>
      <c r="O12501" s="3">
        <f>Table1[[#This Row],[sales]]-Table1[[#This Row],[profit]]</f>
        <v>344.07</v>
      </c>
      <c r="P12501" s="3">
        <f>Table1[[#This Row],[sales]]*Table1[[#This Row],[quantity]]</f>
        <v>2825.27</v>
      </c>
      <c r="Q12501" s="9">
        <f>Table1[[#This Row],[delivery_date]]-Table1[[#This Row],[order_date]]</f>
        <v>1</v>
      </c>
    </row>
    <row r="12502" spans="1:17" x14ac:dyDescent="0.35">
      <c r="A12502" t="s">
        <v>12533</v>
      </c>
      <c r="B12502" t="s">
        <v>13</v>
      </c>
      <c r="C12502" t="s">
        <v>14</v>
      </c>
      <c r="D12502" s="2">
        <v>1595.83</v>
      </c>
      <c r="E12502">
        <v>0.37</v>
      </c>
      <c r="F12502">
        <v>6</v>
      </c>
      <c r="G12502" s="1">
        <v>45290</v>
      </c>
      <c r="H12502" s="1">
        <v>45296</v>
      </c>
      <c r="I12502" t="s">
        <v>21</v>
      </c>
      <c r="J12502" t="s">
        <v>16</v>
      </c>
      <c r="K12502" s="2">
        <v>142.99</v>
      </c>
      <c r="L12502" t="s">
        <v>39</v>
      </c>
      <c r="M12502">
        <f>YEAR(Table1[[#This Row],[order_date]])</f>
        <v>2023</v>
      </c>
      <c r="N12502">
        <f>MONTH(Table1[[#This Row],[order_date]])</f>
        <v>12</v>
      </c>
      <c r="O12502" s="3">
        <f>Table1[[#This Row],[sales]]-Table1[[#This Row],[profit]]</f>
        <v>1452.84</v>
      </c>
      <c r="P12502" s="3">
        <f>Table1[[#This Row],[sales]]*Table1[[#This Row],[quantity]]</f>
        <v>9574.98</v>
      </c>
      <c r="Q12502" s="9">
        <f>Table1[[#This Row],[delivery_date]]-Table1[[#This Row],[order_date]]</f>
        <v>6</v>
      </c>
    </row>
    <row r="12503" spans="1:17" x14ac:dyDescent="0.35">
      <c r="A12503" t="s">
        <v>12534</v>
      </c>
      <c r="B12503" t="s">
        <v>13</v>
      </c>
      <c r="C12503" t="s">
        <v>26</v>
      </c>
      <c r="D12503" s="2">
        <v>4561.04</v>
      </c>
      <c r="E12503">
        <v>0.26</v>
      </c>
      <c r="F12503">
        <v>6</v>
      </c>
      <c r="G12503" s="1">
        <v>45149</v>
      </c>
      <c r="H12503" s="1">
        <v>45150</v>
      </c>
      <c r="I12503" t="s">
        <v>21</v>
      </c>
      <c r="J12503" t="s">
        <v>27</v>
      </c>
      <c r="K12503" s="2">
        <v>692.01</v>
      </c>
      <c r="L12503" t="s">
        <v>39</v>
      </c>
      <c r="M12503">
        <f>YEAR(Table1[[#This Row],[order_date]])</f>
        <v>2023</v>
      </c>
      <c r="N12503">
        <f>MONTH(Table1[[#This Row],[order_date]])</f>
        <v>8</v>
      </c>
      <c r="O12503" s="3">
        <f>Table1[[#This Row],[sales]]-Table1[[#This Row],[profit]]</f>
        <v>3869.0299999999997</v>
      </c>
      <c r="P12503" s="3">
        <f>Table1[[#This Row],[sales]]*Table1[[#This Row],[quantity]]</f>
        <v>27366.239999999998</v>
      </c>
      <c r="Q12503" s="9">
        <f>Table1[[#This Row],[delivery_date]]-Table1[[#This Row],[order_date]]</f>
        <v>1</v>
      </c>
    </row>
    <row r="12504" spans="1:17" x14ac:dyDescent="0.35">
      <c r="A12504" t="s">
        <v>12535</v>
      </c>
      <c r="B12504" t="s">
        <v>13</v>
      </c>
      <c r="C12504" t="s">
        <v>26</v>
      </c>
      <c r="D12504" s="2">
        <v>246.06</v>
      </c>
      <c r="E12504">
        <v>0.18</v>
      </c>
      <c r="F12504">
        <v>8</v>
      </c>
      <c r="G12504" s="1">
        <v>45381</v>
      </c>
      <c r="H12504" s="1">
        <v>45386</v>
      </c>
      <c r="I12504" t="s">
        <v>31</v>
      </c>
      <c r="J12504" t="s">
        <v>22</v>
      </c>
      <c r="K12504" s="2">
        <v>12.48</v>
      </c>
      <c r="L12504" t="s">
        <v>39</v>
      </c>
      <c r="M12504">
        <f>YEAR(Table1[[#This Row],[order_date]])</f>
        <v>2024</v>
      </c>
      <c r="N12504">
        <f>MONTH(Table1[[#This Row],[order_date]])</f>
        <v>3</v>
      </c>
      <c r="O12504" s="3">
        <f>Table1[[#This Row],[sales]]-Table1[[#This Row],[profit]]</f>
        <v>233.58</v>
      </c>
      <c r="P12504" s="3">
        <f>Table1[[#This Row],[sales]]*Table1[[#This Row],[quantity]]</f>
        <v>1968.48</v>
      </c>
      <c r="Q12504" s="9">
        <f>Table1[[#This Row],[delivery_date]]-Table1[[#This Row],[order_date]]</f>
        <v>5</v>
      </c>
    </row>
    <row r="12505" spans="1:17" x14ac:dyDescent="0.35">
      <c r="A12505" t="s">
        <v>12536</v>
      </c>
      <c r="B12505" t="s">
        <v>13</v>
      </c>
      <c r="C12505" t="s">
        <v>20</v>
      </c>
      <c r="D12505" s="2">
        <v>3852.46</v>
      </c>
      <c r="E12505">
        <v>0.17</v>
      </c>
      <c r="F12505">
        <v>3</v>
      </c>
      <c r="G12505" s="1">
        <v>45457</v>
      </c>
      <c r="H12505" s="1">
        <v>45462</v>
      </c>
      <c r="I12505" t="s">
        <v>31</v>
      </c>
      <c r="J12505" t="s">
        <v>22</v>
      </c>
      <c r="K12505" s="2">
        <v>1130.8800000000001</v>
      </c>
      <c r="L12505" t="s">
        <v>17</v>
      </c>
      <c r="M12505">
        <f>YEAR(Table1[[#This Row],[order_date]])</f>
        <v>2024</v>
      </c>
      <c r="N12505">
        <f>MONTH(Table1[[#This Row],[order_date]])</f>
        <v>6</v>
      </c>
      <c r="O12505" s="3">
        <f>Table1[[#This Row],[sales]]-Table1[[#This Row],[profit]]</f>
        <v>2721.58</v>
      </c>
      <c r="P12505" s="3">
        <f>Table1[[#This Row],[sales]]*Table1[[#This Row],[quantity]]</f>
        <v>11557.380000000001</v>
      </c>
      <c r="Q12505" s="9">
        <f>Table1[[#This Row],[delivery_date]]-Table1[[#This Row],[order_date]]</f>
        <v>5</v>
      </c>
    </row>
    <row r="12506" spans="1:17" x14ac:dyDescent="0.35">
      <c r="A12506" t="s">
        <v>12537</v>
      </c>
      <c r="B12506" t="s">
        <v>19</v>
      </c>
      <c r="C12506" t="s">
        <v>26</v>
      </c>
      <c r="D12506" s="2">
        <v>4541.5</v>
      </c>
      <c r="E12506">
        <v>0.1</v>
      </c>
      <c r="F12506">
        <v>2</v>
      </c>
      <c r="G12506" s="1">
        <v>45248</v>
      </c>
      <c r="H12506" s="1">
        <v>45254</v>
      </c>
      <c r="I12506" t="s">
        <v>15</v>
      </c>
      <c r="J12506" t="s">
        <v>27</v>
      </c>
      <c r="K12506" s="2">
        <v>945.74</v>
      </c>
      <c r="L12506" t="s">
        <v>39</v>
      </c>
      <c r="M12506">
        <f>YEAR(Table1[[#This Row],[order_date]])</f>
        <v>2023</v>
      </c>
      <c r="N12506">
        <f>MONTH(Table1[[#This Row],[order_date]])</f>
        <v>11</v>
      </c>
      <c r="O12506" s="3">
        <f>Table1[[#This Row],[sales]]-Table1[[#This Row],[profit]]</f>
        <v>3595.76</v>
      </c>
      <c r="P12506" s="3">
        <f>Table1[[#This Row],[sales]]*Table1[[#This Row],[quantity]]</f>
        <v>9083</v>
      </c>
      <c r="Q12506" s="9">
        <f>Table1[[#This Row],[delivery_date]]-Table1[[#This Row],[order_date]]</f>
        <v>6</v>
      </c>
    </row>
    <row r="12507" spans="1:17" x14ac:dyDescent="0.35">
      <c r="A12507" t="s">
        <v>12538</v>
      </c>
      <c r="B12507" t="s">
        <v>13</v>
      </c>
      <c r="C12507" t="s">
        <v>14</v>
      </c>
      <c r="D12507" s="2">
        <v>3875.41</v>
      </c>
      <c r="E12507">
        <v>0.44</v>
      </c>
      <c r="F12507">
        <v>9</v>
      </c>
      <c r="G12507" s="1">
        <v>45557</v>
      </c>
      <c r="H12507" s="1">
        <v>45559</v>
      </c>
      <c r="I12507" t="s">
        <v>31</v>
      </c>
      <c r="J12507" t="s">
        <v>27</v>
      </c>
      <c r="K12507" s="2">
        <v>472.99</v>
      </c>
      <c r="L12507" t="s">
        <v>23</v>
      </c>
      <c r="M12507">
        <f>YEAR(Table1[[#This Row],[order_date]])</f>
        <v>2024</v>
      </c>
      <c r="N12507">
        <f>MONTH(Table1[[#This Row],[order_date]])</f>
        <v>9</v>
      </c>
      <c r="O12507" s="3">
        <f>Table1[[#This Row],[sales]]-Table1[[#This Row],[profit]]</f>
        <v>3402.42</v>
      </c>
      <c r="P12507" s="3">
        <f>Table1[[#This Row],[sales]]*Table1[[#This Row],[quantity]]</f>
        <v>34878.69</v>
      </c>
      <c r="Q12507" s="9">
        <f>Table1[[#This Row],[delivery_date]]-Table1[[#This Row],[order_date]]</f>
        <v>2</v>
      </c>
    </row>
    <row r="12508" spans="1:17" x14ac:dyDescent="0.35">
      <c r="A12508" t="s">
        <v>12539</v>
      </c>
      <c r="B12508" t="s">
        <v>19</v>
      </c>
      <c r="C12508" t="s">
        <v>26</v>
      </c>
      <c r="D12508" s="2">
        <v>3744.69</v>
      </c>
      <c r="E12508">
        <v>0.21</v>
      </c>
      <c r="F12508">
        <v>5</v>
      </c>
      <c r="G12508" s="1">
        <v>45228</v>
      </c>
      <c r="H12508" s="1">
        <v>45231</v>
      </c>
      <c r="I12508" t="s">
        <v>31</v>
      </c>
      <c r="J12508" t="s">
        <v>16</v>
      </c>
      <c r="K12508" s="2">
        <v>996.11</v>
      </c>
      <c r="L12508" t="s">
        <v>28</v>
      </c>
      <c r="M12508">
        <f>YEAR(Table1[[#This Row],[order_date]])</f>
        <v>2023</v>
      </c>
      <c r="N12508">
        <f>MONTH(Table1[[#This Row],[order_date]])</f>
        <v>10</v>
      </c>
      <c r="O12508" s="3">
        <f>Table1[[#This Row],[sales]]-Table1[[#This Row],[profit]]</f>
        <v>2748.58</v>
      </c>
      <c r="P12508" s="3">
        <f>Table1[[#This Row],[sales]]*Table1[[#This Row],[quantity]]</f>
        <v>18723.45</v>
      </c>
      <c r="Q12508" s="9">
        <f>Table1[[#This Row],[delivery_date]]-Table1[[#This Row],[order_date]]</f>
        <v>3</v>
      </c>
    </row>
    <row r="12509" spans="1:17" x14ac:dyDescent="0.35">
      <c r="A12509" t="s">
        <v>12540</v>
      </c>
      <c r="B12509" t="s">
        <v>41</v>
      </c>
      <c r="C12509" t="s">
        <v>14</v>
      </c>
      <c r="D12509" s="2">
        <v>4232.4399999999996</v>
      </c>
      <c r="E12509">
        <v>0.38</v>
      </c>
      <c r="F12509">
        <v>6</v>
      </c>
      <c r="G12509" s="1">
        <v>45146</v>
      </c>
      <c r="H12509" s="1">
        <v>45150</v>
      </c>
      <c r="I12509" t="s">
        <v>21</v>
      </c>
      <c r="J12509" t="s">
        <v>22</v>
      </c>
      <c r="K12509" s="2">
        <v>311.19</v>
      </c>
      <c r="L12509" t="s">
        <v>17</v>
      </c>
      <c r="M12509">
        <f>YEAR(Table1[[#This Row],[order_date]])</f>
        <v>2023</v>
      </c>
      <c r="N12509">
        <f>MONTH(Table1[[#This Row],[order_date]])</f>
        <v>8</v>
      </c>
      <c r="O12509" s="3">
        <f>Table1[[#This Row],[sales]]-Table1[[#This Row],[profit]]</f>
        <v>3921.2499999999995</v>
      </c>
      <c r="P12509" s="3">
        <f>Table1[[#This Row],[sales]]*Table1[[#This Row],[quantity]]</f>
        <v>25394.639999999999</v>
      </c>
      <c r="Q12509" s="9">
        <f>Table1[[#This Row],[delivery_date]]-Table1[[#This Row],[order_date]]</f>
        <v>4</v>
      </c>
    </row>
    <row r="12510" spans="1:17" x14ac:dyDescent="0.35">
      <c r="A12510" t="s">
        <v>12541</v>
      </c>
      <c r="B12510" t="s">
        <v>13</v>
      </c>
      <c r="C12510" t="s">
        <v>36</v>
      </c>
      <c r="D12510" s="2">
        <v>3362.37</v>
      </c>
      <c r="E12510">
        <v>0.28999999999999998</v>
      </c>
      <c r="F12510">
        <v>7</v>
      </c>
      <c r="G12510" s="1">
        <v>45092</v>
      </c>
      <c r="H12510" s="1">
        <v>45099</v>
      </c>
      <c r="I12510" t="s">
        <v>31</v>
      </c>
      <c r="J12510" t="s">
        <v>16</v>
      </c>
      <c r="K12510" s="2">
        <v>354.52</v>
      </c>
      <c r="L12510" t="s">
        <v>17</v>
      </c>
      <c r="M12510">
        <f>YEAR(Table1[[#This Row],[order_date]])</f>
        <v>2023</v>
      </c>
      <c r="N12510">
        <f>MONTH(Table1[[#This Row],[order_date]])</f>
        <v>6</v>
      </c>
      <c r="O12510" s="3">
        <f>Table1[[#This Row],[sales]]-Table1[[#This Row],[profit]]</f>
        <v>3007.85</v>
      </c>
      <c r="P12510" s="3">
        <f>Table1[[#This Row],[sales]]*Table1[[#This Row],[quantity]]</f>
        <v>23536.59</v>
      </c>
      <c r="Q12510" s="9">
        <f>Table1[[#This Row],[delivery_date]]-Table1[[#This Row],[order_date]]</f>
        <v>7</v>
      </c>
    </row>
    <row r="12511" spans="1:17" x14ac:dyDescent="0.35">
      <c r="A12511" t="s">
        <v>12542</v>
      </c>
      <c r="B12511" t="s">
        <v>19</v>
      </c>
      <c r="C12511" t="s">
        <v>36</v>
      </c>
      <c r="D12511" s="2">
        <v>2173.17</v>
      </c>
      <c r="E12511">
        <v>0.38</v>
      </c>
      <c r="F12511">
        <v>2</v>
      </c>
      <c r="G12511" s="1">
        <v>45083</v>
      </c>
      <c r="H12511" s="1">
        <v>45088</v>
      </c>
      <c r="I12511" t="s">
        <v>21</v>
      </c>
      <c r="J12511" t="s">
        <v>16</v>
      </c>
      <c r="K12511" s="2">
        <v>283.75</v>
      </c>
      <c r="L12511" t="s">
        <v>39</v>
      </c>
      <c r="M12511">
        <f>YEAR(Table1[[#This Row],[order_date]])</f>
        <v>2023</v>
      </c>
      <c r="N12511">
        <f>MONTH(Table1[[#This Row],[order_date]])</f>
        <v>6</v>
      </c>
      <c r="O12511" s="3">
        <f>Table1[[#This Row],[sales]]-Table1[[#This Row],[profit]]</f>
        <v>1889.42</v>
      </c>
      <c r="P12511" s="3">
        <f>Table1[[#This Row],[sales]]*Table1[[#This Row],[quantity]]</f>
        <v>4346.34</v>
      </c>
      <c r="Q12511" s="9">
        <f>Table1[[#This Row],[delivery_date]]-Table1[[#This Row],[order_date]]</f>
        <v>5</v>
      </c>
    </row>
    <row r="12512" spans="1:17" x14ac:dyDescent="0.35">
      <c r="A12512" t="s">
        <v>12543</v>
      </c>
      <c r="B12512" t="s">
        <v>13</v>
      </c>
      <c r="C12512" t="s">
        <v>36</v>
      </c>
      <c r="D12512" s="2">
        <v>407.5</v>
      </c>
      <c r="E12512">
        <v>0.16</v>
      </c>
      <c r="F12512">
        <v>6</v>
      </c>
      <c r="G12512" s="1">
        <v>45273</v>
      </c>
      <c r="H12512" s="1">
        <v>45275</v>
      </c>
      <c r="I12512" t="s">
        <v>31</v>
      </c>
      <c r="J12512" t="s">
        <v>16</v>
      </c>
      <c r="K12512" s="2">
        <v>112.38</v>
      </c>
      <c r="L12512" t="s">
        <v>28</v>
      </c>
      <c r="M12512">
        <f>YEAR(Table1[[#This Row],[order_date]])</f>
        <v>2023</v>
      </c>
      <c r="N12512">
        <f>MONTH(Table1[[#This Row],[order_date]])</f>
        <v>12</v>
      </c>
      <c r="O12512" s="3">
        <f>Table1[[#This Row],[sales]]-Table1[[#This Row],[profit]]</f>
        <v>295.12</v>
      </c>
      <c r="P12512" s="3">
        <f>Table1[[#This Row],[sales]]*Table1[[#This Row],[quantity]]</f>
        <v>2445</v>
      </c>
      <c r="Q12512" s="9">
        <f>Table1[[#This Row],[delivery_date]]-Table1[[#This Row],[order_date]]</f>
        <v>2</v>
      </c>
    </row>
    <row r="12513" spans="1:17" x14ac:dyDescent="0.35">
      <c r="A12513" t="s">
        <v>12544</v>
      </c>
      <c r="B12513" t="s">
        <v>13</v>
      </c>
      <c r="C12513" t="s">
        <v>33</v>
      </c>
      <c r="D12513" s="2">
        <v>3961.04</v>
      </c>
      <c r="E12513">
        <v>0.38</v>
      </c>
      <c r="F12513">
        <v>1</v>
      </c>
      <c r="G12513" s="1">
        <v>45181</v>
      </c>
      <c r="H12513" s="1">
        <v>45188</v>
      </c>
      <c r="I12513" t="s">
        <v>15</v>
      </c>
      <c r="J12513" t="s">
        <v>22</v>
      </c>
      <c r="K12513" s="2">
        <v>449.99</v>
      </c>
      <c r="L12513" t="s">
        <v>48</v>
      </c>
      <c r="M12513">
        <f>YEAR(Table1[[#This Row],[order_date]])</f>
        <v>2023</v>
      </c>
      <c r="N12513">
        <f>MONTH(Table1[[#This Row],[order_date]])</f>
        <v>9</v>
      </c>
      <c r="O12513" s="3">
        <f>Table1[[#This Row],[sales]]-Table1[[#This Row],[profit]]</f>
        <v>3511.05</v>
      </c>
      <c r="P12513" s="3">
        <f>Table1[[#This Row],[sales]]*Table1[[#This Row],[quantity]]</f>
        <v>3961.04</v>
      </c>
      <c r="Q12513" s="9">
        <f>Table1[[#This Row],[delivery_date]]-Table1[[#This Row],[order_date]]</f>
        <v>7</v>
      </c>
    </row>
    <row r="12514" spans="1:17" x14ac:dyDescent="0.35">
      <c r="A12514" t="s">
        <v>12545</v>
      </c>
      <c r="B12514" t="s">
        <v>13</v>
      </c>
      <c r="C12514" t="s">
        <v>36</v>
      </c>
      <c r="D12514" s="2">
        <v>4535.74</v>
      </c>
      <c r="E12514">
        <v>0.39</v>
      </c>
      <c r="F12514">
        <v>9</v>
      </c>
      <c r="G12514" s="1">
        <v>45614</v>
      </c>
      <c r="H12514" s="1">
        <v>45617</v>
      </c>
      <c r="I12514" t="s">
        <v>21</v>
      </c>
      <c r="J12514" t="s">
        <v>16</v>
      </c>
      <c r="K12514" s="2">
        <v>701.33</v>
      </c>
      <c r="L12514" t="s">
        <v>48</v>
      </c>
      <c r="M12514">
        <f>YEAR(Table1[[#This Row],[order_date]])</f>
        <v>2024</v>
      </c>
      <c r="N12514">
        <f>MONTH(Table1[[#This Row],[order_date]])</f>
        <v>11</v>
      </c>
      <c r="O12514" s="3">
        <f>Table1[[#This Row],[sales]]-Table1[[#This Row],[profit]]</f>
        <v>3834.41</v>
      </c>
      <c r="P12514" s="3">
        <f>Table1[[#This Row],[sales]]*Table1[[#This Row],[quantity]]</f>
        <v>40821.659999999996</v>
      </c>
      <c r="Q12514" s="9">
        <f>Table1[[#This Row],[delivery_date]]-Table1[[#This Row],[order_date]]</f>
        <v>3</v>
      </c>
    </row>
    <row r="12515" spans="1:17" x14ac:dyDescent="0.35">
      <c r="A12515" t="s">
        <v>12546</v>
      </c>
      <c r="B12515" t="s">
        <v>19</v>
      </c>
      <c r="C12515" t="s">
        <v>14</v>
      </c>
      <c r="D12515" s="2">
        <v>2606.77</v>
      </c>
      <c r="E12515">
        <v>0.05</v>
      </c>
      <c r="F12515">
        <v>6</v>
      </c>
      <c r="G12515" s="1">
        <v>45614</v>
      </c>
      <c r="H12515" s="1">
        <v>45615</v>
      </c>
      <c r="I12515" t="s">
        <v>31</v>
      </c>
      <c r="J12515" t="s">
        <v>16</v>
      </c>
      <c r="K12515" s="2">
        <v>532.29</v>
      </c>
      <c r="L12515" t="s">
        <v>39</v>
      </c>
      <c r="M12515">
        <f>YEAR(Table1[[#This Row],[order_date]])</f>
        <v>2024</v>
      </c>
      <c r="N12515">
        <f>MONTH(Table1[[#This Row],[order_date]])</f>
        <v>11</v>
      </c>
      <c r="O12515" s="3">
        <f>Table1[[#This Row],[sales]]-Table1[[#This Row],[profit]]</f>
        <v>2074.48</v>
      </c>
      <c r="P12515" s="3">
        <f>Table1[[#This Row],[sales]]*Table1[[#This Row],[quantity]]</f>
        <v>15640.619999999999</v>
      </c>
      <c r="Q12515" s="9">
        <f>Table1[[#This Row],[delivery_date]]-Table1[[#This Row],[order_date]]</f>
        <v>1</v>
      </c>
    </row>
    <row r="12516" spans="1:17" x14ac:dyDescent="0.35">
      <c r="A12516" t="s">
        <v>12547</v>
      </c>
      <c r="B12516" t="s">
        <v>25</v>
      </c>
      <c r="C12516" t="s">
        <v>20</v>
      </c>
      <c r="D12516" s="2">
        <v>2709.3</v>
      </c>
      <c r="E12516">
        <v>0.05</v>
      </c>
      <c r="F12516">
        <v>7</v>
      </c>
      <c r="G12516" s="1">
        <v>45115</v>
      </c>
      <c r="H12516" s="1">
        <v>45119</v>
      </c>
      <c r="I12516" t="s">
        <v>31</v>
      </c>
      <c r="J12516" t="s">
        <v>16</v>
      </c>
      <c r="K12516" s="2">
        <v>659.37</v>
      </c>
      <c r="L12516" t="s">
        <v>34</v>
      </c>
      <c r="M12516">
        <f>YEAR(Table1[[#This Row],[order_date]])</f>
        <v>2023</v>
      </c>
      <c r="N12516">
        <f>MONTH(Table1[[#This Row],[order_date]])</f>
        <v>7</v>
      </c>
      <c r="O12516" s="3">
        <f>Table1[[#This Row],[sales]]-Table1[[#This Row],[profit]]</f>
        <v>2049.9300000000003</v>
      </c>
      <c r="P12516" s="3">
        <f>Table1[[#This Row],[sales]]*Table1[[#This Row],[quantity]]</f>
        <v>18965.100000000002</v>
      </c>
      <c r="Q12516" s="9">
        <f>Table1[[#This Row],[delivery_date]]-Table1[[#This Row],[order_date]]</f>
        <v>4</v>
      </c>
    </row>
    <row r="12517" spans="1:17" x14ac:dyDescent="0.35">
      <c r="A12517" t="s">
        <v>12548</v>
      </c>
      <c r="B12517" t="s">
        <v>13</v>
      </c>
      <c r="C12517" t="s">
        <v>26</v>
      </c>
      <c r="D12517" s="2">
        <v>2076.11</v>
      </c>
      <c r="E12517">
        <v>0.49</v>
      </c>
      <c r="F12517">
        <v>5</v>
      </c>
      <c r="G12517" s="1">
        <v>45377</v>
      </c>
      <c r="H12517" s="1">
        <v>45382</v>
      </c>
      <c r="I12517" t="s">
        <v>15</v>
      </c>
      <c r="J12517" t="s">
        <v>16</v>
      </c>
      <c r="K12517" s="2">
        <v>448.16</v>
      </c>
      <c r="L12517" t="s">
        <v>39</v>
      </c>
      <c r="M12517">
        <f>YEAR(Table1[[#This Row],[order_date]])</f>
        <v>2024</v>
      </c>
      <c r="N12517">
        <f>MONTH(Table1[[#This Row],[order_date]])</f>
        <v>3</v>
      </c>
      <c r="O12517" s="3">
        <f>Table1[[#This Row],[sales]]-Table1[[#This Row],[profit]]</f>
        <v>1627.95</v>
      </c>
      <c r="P12517" s="3">
        <f>Table1[[#This Row],[sales]]*Table1[[#This Row],[quantity]]</f>
        <v>10380.550000000001</v>
      </c>
      <c r="Q12517" s="9">
        <f>Table1[[#This Row],[delivery_date]]-Table1[[#This Row],[order_date]]</f>
        <v>5</v>
      </c>
    </row>
    <row r="12518" spans="1:17" x14ac:dyDescent="0.35">
      <c r="A12518" t="s">
        <v>12549</v>
      </c>
      <c r="B12518" t="s">
        <v>13</v>
      </c>
      <c r="C12518" t="s">
        <v>36</v>
      </c>
      <c r="D12518" s="2">
        <v>4298.72</v>
      </c>
      <c r="E12518">
        <v>0.06</v>
      </c>
      <c r="F12518">
        <v>2</v>
      </c>
      <c r="G12518" s="1">
        <v>45102</v>
      </c>
      <c r="H12518" s="1">
        <v>45104</v>
      </c>
      <c r="I12518" t="s">
        <v>21</v>
      </c>
      <c r="J12518" t="s">
        <v>27</v>
      </c>
      <c r="K12518" s="2">
        <v>948.26</v>
      </c>
      <c r="L12518" t="s">
        <v>39</v>
      </c>
      <c r="M12518">
        <f>YEAR(Table1[[#This Row],[order_date]])</f>
        <v>2023</v>
      </c>
      <c r="N12518">
        <f>MONTH(Table1[[#This Row],[order_date]])</f>
        <v>6</v>
      </c>
      <c r="O12518" s="3">
        <f>Table1[[#This Row],[sales]]-Table1[[#This Row],[profit]]</f>
        <v>3350.46</v>
      </c>
      <c r="P12518" s="3">
        <f>Table1[[#This Row],[sales]]*Table1[[#This Row],[quantity]]</f>
        <v>8597.44</v>
      </c>
      <c r="Q12518" s="9">
        <f>Table1[[#This Row],[delivery_date]]-Table1[[#This Row],[order_date]]</f>
        <v>2</v>
      </c>
    </row>
    <row r="12519" spans="1:17" x14ac:dyDescent="0.35">
      <c r="A12519" t="s">
        <v>12550</v>
      </c>
      <c r="B12519" t="s">
        <v>41</v>
      </c>
      <c r="C12519" t="s">
        <v>33</v>
      </c>
      <c r="D12519" s="2">
        <v>172.54</v>
      </c>
      <c r="E12519">
        <v>0.34</v>
      </c>
      <c r="F12519">
        <v>4</v>
      </c>
      <c r="G12519" s="1">
        <v>45008</v>
      </c>
      <c r="H12519" s="1">
        <v>45015</v>
      </c>
      <c r="I12519" t="s">
        <v>15</v>
      </c>
      <c r="J12519" t="s">
        <v>27</v>
      </c>
      <c r="K12519" s="2">
        <v>40.659999999999997</v>
      </c>
      <c r="L12519" t="s">
        <v>39</v>
      </c>
      <c r="M12519">
        <f>YEAR(Table1[[#This Row],[order_date]])</f>
        <v>2023</v>
      </c>
      <c r="N12519">
        <f>MONTH(Table1[[#This Row],[order_date]])</f>
        <v>3</v>
      </c>
      <c r="O12519" s="3">
        <f>Table1[[#This Row],[sales]]-Table1[[#This Row],[profit]]</f>
        <v>131.88</v>
      </c>
      <c r="P12519" s="3">
        <f>Table1[[#This Row],[sales]]*Table1[[#This Row],[quantity]]</f>
        <v>690.16</v>
      </c>
      <c r="Q12519" s="9">
        <f>Table1[[#This Row],[delivery_date]]-Table1[[#This Row],[order_date]]</f>
        <v>7</v>
      </c>
    </row>
    <row r="12520" spans="1:17" x14ac:dyDescent="0.35">
      <c r="A12520" t="s">
        <v>12551</v>
      </c>
      <c r="B12520" t="s">
        <v>25</v>
      </c>
      <c r="C12520" t="s">
        <v>33</v>
      </c>
      <c r="D12520" s="2">
        <v>3160.29</v>
      </c>
      <c r="E12520">
        <v>0.37</v>
      </c>
      <c r="F12520">
        <v>5</v>
      </c>
      <c r="G12520" s="1">
        <v>45652</v>
      </c>
      <c r="H12520" s="1">
        <v>45653</v>
      </c>
      <c r="I12520" t="s">
        <v>15</v>
      </c>
      <c r="J12520" t="s">
        <v>16</v>
      </c>
      <c r="K12520" s="2">
        <v>621.91999999999996</v>
      </c>
      <c r="L12520" t="s">
        <v>23</v>
      </c>
      <c r="M12520">
        <f>YEAR(Table1[[#This Row],[order_date]])</f>
        <v>2024</v>
      </c>
      <c r="N12520">
        <f>MONTH(Table1[[#This Row],[order_date]])</f>
        <v>12</v>
      </c>
      <c r="O12520" s="3">
        <f>Table1[[#This Row],[sales]]-Table1[[#This Row],[profit]]</f>
        <v>2538.37</v>
      </c>
      <c r="P12520" s="3">
        <f>Table1[[#This Row],[sales]]*Table1[[#This Row],[quantity]]</f>
        <v>15801.45</v>
      </c>
      <c r="Q12520" s="9">
        <f>Table1[[#This Row],[delivery_date]]-Table1[[#This Row],[order_date]]</f>
        <v>1</v>
      </c>
    </row>
    <row r="12521" spans="1:17" x14ac:dyDescent="0.35">
      <c r="A12521" t="s">
        <v>12552</v>
      </c>
      <c r="B12521" t="s">
        <v>19</v>
      </c>
      <c r="C12521" t="s">
        <v>14</v>
      </c>
      <c r="D12521" s="2">
        <v>4546.32</v>
      </c>
      <c r="E12521">
        <v>0.03</v>
      </c>
      <c r="F12521">
        <v>2</v>
      </c>
      <c r="G12521" s="1">
        <v>45014</v>
      </c>
      <c r="H12521" s="1">
        <v>45017</v>
      </c>
      <c r="I12521" t="s">
        <v>15</v>
      </c>
      <c r="J12521" t="s">
        <v>16</v>
      </c>
      <c r="K12521" s="2">
        <v>804.5</v>
      </c>
      <c r="L12521" t="s">
        <v>48</v>
      </c>
      <c r="M12521">
        <f>YEAR(Table1[[#This Row],[order_date]])</f>
        <v>2023</v>
      </c>
      <c r="N12521">
        <f>MONTH(Table1[[#This Row],[order_date]])</f>
        <v>3</v>
      </c>
      <c r="O12521" s="3">
        <f>Table1[[#This Row],[sales]]-Table1[[#This Row],[profit]]</f>
        <v>3741.8199999999997</v>
      </c>
      <c r="P12521" s="3">
        <f>Table1[[#This Row],[sales]]*Table1[[#This Row],[quantity]]</f>
        <v>9092.64</v>
      </c>
      <c r="Q12521" s="9">
        <f>Table1[[#This Row],[delivery_date]]-Table1[[#This Row],[order_date]]</f>
        <v>3</v>
      </c>
    </row>
    <row r="12522" spans="1:17" x14ac:dyDescent="0.35">
      <c r="A12522" t="s">
        <v>12553</v>
      </c>
      <c r="B12522" t="s">
        <v>41</v>
      </c>
      <c r="C12522" t="s">
        <v>20</v>
      </c>
      <c r="D12522" s="2">
        <v>605.79</v>
      </c>
      <c r="E12522">
        <v>0.37</v>
      </c>
      <c r="F12522">
        <v>9</v>
      </c>
      <c r="G12522" s="1">
        <v>45249</v>
      </c>
      <c r="H12522" s="1">
        <v>45255</v>
      </c>
      <c r="I12522" t="s">
        <v>15</v>
      </c>
      <c r="J12522" t="s">
        <v>16</v>
      </c>
      <c r="K12522" s="2">
        <v>156</v>
      </c>
      <c r="L12522" t="s">
        <v>39</v>
      </c>
      <c r="M12522">
        <f>YEAR(Table1[[#This Row],[order_date]])</f>
        <v>2023</v>
      </c>
      <c r="N12522">
        <f>MONTH(Table1[[#This Row],[order_date]])</f>
        <v>11</v>
      </c>
      <c r="O12522" s="3">
        <f>Table1[[#This Row],[sales]]-Table1[[#This Row],[profit]]</f>
        <v>449.78999999999996</v>
      </c>
      <c r="P12522" s="3">
        <f>Table1[[#This Row],[sales]]*Table1[[#This Row],[quantity]]</f>
        <v>5452.11</v>
      </c>
      <c r="Q12522" s="9">
        <f>Table1[[#This Row],[delivery_date]]-Table1[[#This Row],[order_date]]</f>
        <v>6</v>
      </c>
    </row>
    <row r="12523" spans="1:17" x14ac:dyDescent="0.35">
      <c r="A12523" t="s">
        <v>12554</v>
      </c>
      <c r="B12523" t="s">
        <v>13</v>
      </c>
      <c r="C12523" t="s">
        <v>36</v>
      </c>
      <c r="D12523" s="2">
        <v>4799.91</v>
      </c>
      <c r="E12523">
        <v>0.21</v>
      </c>
      <c r="F12523">
        <v>2</v>
      </c>
      <c r="G12523" s="1">
        <v>45307</v>
      </c>
      <c r="H12523" s="1">
        <v>45309</v>
      </c>
      <c r="I12523" t="s">
        <v>31</v>
      </c>
      <c r="J12523" t="s">
        <v>16</v>
      </c>
      <c r="K12523" s="2">
        <v>1096</v>
      </c>
      <c r="L12523" t="s">
        <v>28</v>
      </c>
      <c r="M12523">
        <f>YEAR(Table1[[#This Row],[order_date]])</f>
        <v>2024</v>
      </c>
      <c r="N12523">
        <f>MONTH(Table1[[#This Row],[order_date]])</f>
        <v>1</v>
      </c>
      <c r="O12523" s="3">
        <f>Table1[[#This Row],[sales]]-Table1[[#This Row],[profit]]</f>
        <v>3703.91</v>
      </c>
      <c r="P12523" s="3">
        <f>Table1[[#This Row],[sales]]*Table1[[#This Row],[quantity]]</f>
        <v>9599.82</v>
      </c>
      <c r="Q12523" s="9">
        <f>Table1[[#This Row],[delivery_date]]-Table1[[#This Row],[order_date]]</f>
        <v>2</v>
      </c>
    </row>
    <row r="12524" spans="1:17" x14ac:dyDescent="0.35">
      <c r="A12524" t="s">
        <v>12555</v>
      </c>
      <c r="B12524" t="s">
        <v>41</v>
      </c>
      <c r="C12524" t="s">
        <v>36</v>
      </c>
      <c r="D12524" s="2">
        <v>4841.62</v>
      </c>
      <c r="E12524">
        <v>0.14000000000000001</v>
      </c>
      <c r="F12524">
        <v>2</v>
      </c>
      <c r="G12524" s="1">
        <v>45485</v>
      </c>
      <c r="H12524" s="1">
        <v>45488</v>
      </c>
      <c r="I12524" t="s">
        <v>31</v>
      </c>
      <c r="J12524" t="s">
        <v>16</v>
      </c>
      <c r="K12524" s="2">
        <v>820.39</v>
      </c>
      <c r="L12524" t="s">
        <v>34</v>
      </c>
      <c r="M12524">
        <f>YEAR(Table1[[#This Row],[order_date]])</f>
        <v>2024</v>
      </c>
      <c r="N12524">
        <f>MONTH(Table1[[#This Row],[order_date]])</f>
        <v>7</v>
      </c>
      <c r="O12524" s="3">
        <f>Table1[[#This Row],[sales]]-Table1[[#This Row],[profit]]</f>
        <v>4021.23</v>
      </c>
      <c r="P12524" s="3">
        <f>Table1[[#This Row],[sales]]*Table1[[#This Row],[quantity]]</f>
        <v>9683.24</v>
      </c>
      <c r="Q12524" s="9">
        <f>Table1[[#This Row],[delivery_date]]-Table1[[#This Row],[order_date]]</f>
        <v>3</v>
      </c>
    </row>
    <row r="12525" spans="1:17" x14ac:dyDescent="0.35">
      <c r="A12525" t="s">
        <v>12556</v>
      </c>
      <c r="B12525" t="s">
        <v>41</v>
      </c>
      <c r="C12525" t="s">
        <v>33</v>
      </c>
      <c r="D12525" s="2">
        <v>4655.97</v>
      </c>
      <c r="E12525">
        <v>0.33</v>
      </c>
      <c r="F12525">
        <v>2</v>
      </c>
      <c r="G12525" s="1">
        <v>44950</v>
      </c>
      <c r="H12525" s="1">
        <v>44956</v>
      </c>
      <c r="I12525" t="s">
        <v>15</v>
      </c>
      <c r="J12525" t="s">
        <v>16</v>
      </c>
      <c r="K12525" s="2">
        <v>1220.46</v>
      </c>
      <c r="L12525" t="s">
        <v>23</v>
      </c>
      <c r="M12525">
        <f>YEAR(Table1[[#This Row],[order_date]])</f>
        <v>2023</v>
      </c>
      <c r="N12525">
        <f>MONTH(Table1[[#This Row],[order_date]])</f>
        <v>1</v>
      </c>
      <c r="O12525" s="3">
        <f>Table1[[#This Row],[sales]]-Table1[[#This Row],[profit]]</f>
        <v>3435.51</v>
      </c>
      <c r="P12525" s="3">
        <f>Table1[[#This Row],[sales]]*Table1[[#This Row],[quantity]]</f>
        <v>9311.94</v>
      </c>
      <c r="Q12525" s="9">
        <f>Table1[[#This Row],[delivery_date]]-Table1[[#This Row],[order_date]]</f>
        <v>6</v>
      </c>
    </row>
    <row r="12526" spans="1:17" x14ac:dyDescent="0.35">
      <c r="A12526" t="s">
        <v>12557</v>
      </c>
      <c r="B12526" t="s">
        <v>13</v>
      </c>
      <c r="C12526" t="s">
        <v>14</v>
      </c>
      <c r="D12526" s="2">
        <v>2366.48</v>
      </c>
      <c r="E12526">
        <v>0.42</v>
      </c>
      <c r="F12526">
        <v>2</v>
      </c>
      <c r="G12526" s="1">
        <v>45273</v>
      </c>
      <c r="H12526" s="1">
        <v>45278</v>
      </c>
      <c r="I12526" t="s">
        <v>15</v>
      </c>
      <c r="J12526" t="s">
        <v>16</v>
      </c>
      <c r="K12526" s="2">
        <v>222.4</v>
      </c>
      <c r="L12526" t="s">
        <v>39</v>
      </c>
      <c r="M12526">
        <f>YEAR(Table1[[#This Row],[order_date]])</f>
        <v>2023</v>
      </c>
      <c r="N12526">
        <f>MONTH(Table1[[#This Row],[order_date]])</f>
        <v>12</v>
      </c>
      <c r="O12526" s="3">
        <f>Table1[[#This Row],[sales]]-Table1[[#This Row],[profit]]</f>
        <v>2144.08</v>
      </c>
      <c r="P12526" s="3">
        <f>Table1[[#This Row],[sales]]*Table1[[#This Row],[quantity]]</f>
        <v>4732.96</v>
      </c>
      <c r="Q12526" s="9">
        <f>Table1[[#This Row],[delivery_date]]-Table1[[#This Row],[order_date]]</f>
        <v>5</v>
      </c>
    </row>
    <row r="12527" spans="1:17" x14ac:dyDescent="0.35">
      <c r="A12527" t="s">
        <v>12558</v>
      </c>
      <c r="B12527" t="s">
        <v>25</v>
      </c>
      <c r="C12527" t="s">
        <v>33</v>
      </c>
      <c r="D12527" s="2">
        <v>1976.55</v>
      </c>
      <c r="E12527">
        <v>0.28999999999999998</v>
      </c>
      <c r="F12527">
        <v>5</v>
      </c>
      <c r="G12527" s="1">
        <v>45372</v>
      </c>
      <c r="H12527" s="1">
        <v>45378</v>
      </c>
      <c r="I12527" t="s">
        <v>31</v>
      </c>
      <c r="J12527" t="s">
        <v>22</v>
      </c>
      <c r="K12527" s="2">
        <v>535.29999999999995</v>
      </c>
      <c r="L12527" t="s">
        <v>34</v>
      </c>
      <c r="M12527">
        <f>YEAR(Table1[[#This Row],[order_date]])</f>
        <v>2024</v>
      </c>
      <c r="N12527">
        <f>MONTH(Table1[[#This Row],[order_date]])</f>
        <v>3</v>
      </c>
      <c r="O12527" s="3">
        <f>Table1[[#This Row],[sales]]-Table1[[#This Row],[profit]]</f>
        <v>1441.25</v>
      </c>
      <c r="P12527" s="3">
        <f>Table1[[#This Row],[sales]]*Table1[[#This Row],[quantity]]</f>
        <v>9882.75</v>
      </c>
      <c r="Q12527" s="9">
        <f>Table1[[#This Row],[delivery_date]]-Table1[[#This Row],[order_date]]</f>
        <v>6</v>
      </c>
    </row>
    <row r="12528" spans="1:17" x14ac:dyDescent="0.35">
      <c r="A12528" t="s">
        <v>12559</v>
      </c>
      <c r="B12528" t="s">
        <v>25</v>
      </c>
      <c r="C12528" t="s">
        <v>33</v>
      </c>
      <c r="D12528" s="2">
        <v>3559.14</v>
      </c>
      <c r="E12528">
        <v>0.44</v>
      </c>
      <c r="F12528">
        <v>7</v>
      </c>
      <c r="G12528" s="1">
        <v>45368</v>
      </c>
      <c r="H12528" s="1">
        <v>45370</v>
      </c>
      <c r="I12528" t="s">
        <v>21</v>
      </c>
      <c r="J12528" t="s">
        <v>22</v>
      </c>
      <c r="K12528" s="2">
        <v>328.79</v>
      </c>
      <c r="L12528" t="s">
        <v>23</v>
      </c>
      <c r="M12528">
        <f>YEAR(Table1[[#This Row],[order_date]])</f>
        <v>2024</v>
      </c>
      <c r="N12528">
        <f>MONTH(Table1[[#This Row],[order_date]])</f>
        <v>3</v>
      </c>
      <c r="O12528" s="3">
        <f>Table1[[#This Row],[sales]]-Table1[[#This Row],[profit]]</f>
        <v>3230.35</v>
      </c>
      <c r="P12528" s="3">
        <f>Table1[[#This Row],[sales]]*Table1[[#This Row],[quantity]]</f>
        <v>24913.98</v>
      </c>
      <c r="Q12528" s="9">
        <f>Table1[[#This Row],[delivery_date]]-Table1[[#This Row],[order_date]]</f>
        <v>2</v>
      </c>
    </row>
    <row r="12529" spans="1:17" x14ac:dyDescent="0.35">
      <c r="A12529" t="s">
        <v>12560</v>
      </c>
      <c r="B12529" t="s">
        <v>41</v>
      </c>
      <c r="C12529" t="s">
        <v>20</v>
      </c>
      <c r="D12529" s="2">
        <v>1661.58</v>
      </c>
      <c r="E12529">
        <v>0.01</v>
      </c>
      <c r="F12529">
        <v>1</v>
      </c>
      <c r="G12529" s="1">
        <v>45344</v>
      </c>
      <c r="H12529" s="1">
        <v>45348</v>
      </c>
      <c r="I12529" t="s">
        <v>31</v>
      </c>
      <c r="J12529" t="s">
        <v>27</v>
      </c>
      <c r="K12529" s="2">
        <v>185.86</v>
      </c>
      <c r="L12529" t="s">
        <v>17</v>
      </c>
      <c r="M12529">
        <f>YEAR(Table1[[#This Row],[order_date]])</f>
        <v>2024</v>
      </c>
      <c r="N12529">
        <f>MONTH(Table1[[#This Row],[order_date]])</f>
        <v>2</v>
      </c>
      <c r="O12529" s="3">
        <f>Table1[[#This Row],[sales]]-Table1[[#This Row],[profit]]</f>
        <v>1475.7199999999998</v>
      </c>
      <c r="P12529" s="3">
        <f>Table1[[#This Row],[sales]]*Table1[[#This Row],[quantity]]</f>
        <v>1661.58</v>
      </c>
      <c r="Q12529" s="9">
        <f>Table1[[#This Row],[delivery_date]]-Table1[[#This Row],[order_date]]</f>
        <v>4</v>
      </c>
    </row>
    <row r="12530" spans="1:17" x14ac:dyDescent="0.35">
      <c r="A12530" t="s">
        <v>12561</v>
      </c>
      <c r="B12530" t="s">
        <v>13</v>
      </c>
      <c r="C12530" t="s">
        <v>14</v>
      </c>
      <c r="D12530" s="2">
        <v>434.89</v>
      </c>
      <c r="E12530">
        <v>0.37</v>
      </c>
      <c r="F12530">
        <v>9</v>
      </c>
      <c r="G12530" s="1">
        <v>45486</v>
      </c>
      <c r="H12530" s="1">
        <v>45487</v>
      </c>
      <c r="I12530" t="s">
        <v>31</v>
      </c>
      <c r="J12530" t="s">
        <v>27</v>
      </c>
      <c r="K12530" s="2">
        <v>50.52</v>
      </c>
      <c r="L12530" t="s">
        <v>34</v>
      </c>
      <c r="M12530">
        <f>YEAR(Table1[[#This Row],[order_date]])</f>
        <v>2024</v>
      </c>
      <c r="N12530">
        <f>MONTH(Table1[[#This Row],[order_date]])</f>
        <v>7</v>
      </c>
      <c r="O12530" s="3">
        <f>Table1[[#This Row],[sales]]-Table1[[#This Row],[profit]]</f>
        <v>384.37</v>
      </c>
      <c r="P12530" s="3">
        <f>Table1[[#This Row],[sales]]*Table1[[#This Row],[quantity]]</f>
        <v>3914.0099999999998</v>
      </c>
      <c r="Q12530" s="9">
        <f>Table1[[#This Row],[delivery_date]]-Table1[[#This Row],[order_date]]</f>
        <v>1</v>
      </c>
    </row>
    <row r="12531" spans="1:17" x14ac:dyDescent="0.35">
      <c r="A12531" t="s">
        <v>12562</v>
      </c>
      <c r="B12531" t="s">
        <v>19</v>
      </c>
      <c r="C12531" t="s">
        <v>20</v>
      </c>
      <c r="D12531" s="2">
        <v>4516.97</v>
      </c>
      <c r="E12531">
        <v>0.08</v>
      </c>
      <c r="F12531">
        <v>6</v>
      </c>
      <c r="G12531" s="1">
        <v>45401</v>
      </c>
      <c r="H12531" s="1">
        <v>45403</v>
      </c>
      <c r="I12531" t="s">
        <v>31</v>
      </c>
      <c r="J12531" t="s">
        <v>16</v>
      </c>
      <c r="K12531" s="2">
        <v>298.16000000000003</v>
      </c>
      <c r="L12531" t="s">
        <v>48</v>
      </c>
      <c r="M12531">
        <f>YEAR(Table1[[#This Row],[order_date]])</f>
        <v>2024</v>
      </c>
      <c r="N12531">
        <f>MONTH(Table1[[#This Row],[order_date]])</f>
        <v>4</v>
      </c>
      <c r="O12531" s="3">
        <f>Table1[[#This Row],[sales]]-Table1[[#This Row],[profit]]</f>
        <v>4218.8100000000004</v>
      </c>
      <c r="P12531" s="3">
        <f>Table1[[#This Row],[sales]]*Table1[[#This Row],[quantity]]</f>
        <v>27101.82</v>
      </c>
      <c r="Q12531" s="9">
        <f>Table1[[#This Row],[delivery_date]]-Table1[[#This Row],[order_date]]</f>
        <v>2</v>
      </c>
    </row>
    <row r="12532" spans="1:17" x14ac:dyDescent="0.35">
      <c r="A12532" t="s">
        <v>12563</v>
      </c>
      <c r="B12532" t="s">
        <v>41</v>
      </c>
      <c r="C12532" t="s">
        <v>14</v>
      </c>
      <c r="D12532" s="2">
        <v>3210.79</v>
      </c>
      <c r="E12532">
        <v>0.14000000000000001</v>
      </c>
      <c r="F12532">
        <v>1</v>
      </c>
      <c r="G12532" s="1">
        <v>44971</v>
      </c>
      <c r="H12532" s="1">
        <v>44978</v>
      </c>
      <c r="I12532" t="s">
        <v>15</v>
      </c>
      <c r="J12532" t="s">
        <v>22</v>
      </c>
      <c r="K12532" s="2">
        <v>400.18</v>
      </c>
      <c r="L12532" t="s">
        <v>48</v>
      </c>
      <c r="M12532">
        <f>YEAR(Table1[[#This Row],[order_date]])</f>
        <v>2023</v>
      </c>
      <c r="N12532">
        <f>MONTH(Table1[[#This Row],[order_date]])</f>
        <v>2</v>
      </c>
      <c r="O12532" s="3">
        <f>Table1[[#This Row],[sales]]-Table1[[#This Row],[profit]]</f>
        <v>2810.61</v>
      </c>
      <c r="P12532" s="3">
        <f>Table1[[#This Row],[sales]]*Table1[[#This Row],[quantity]]</f>
        <v>3210.79</v>
      </c>
      <c r="Q12532" s="9">
        <f>Table1[[#This Row],[delivery_date]]-Table1[[#This Row],[order_date]]</f>
        <v>7</v>
      </c>
    </row>
    <row r="12533" spans="1:17" x14ac:dyDescent="0.35">
      <c r="A12533" t="s">
        <v>12564</v>
      </c>
      <c r="B12533" t="s">
        <v>19</v>
      </c>
      <c r="C12533" t="s">
        <v>36</v>
      </c>
      <c r="D12533" s="2">
        <v>1115.06</v>
      </c>
      <c r="E12533">
        <v>0.28999999999999998</v>
      </c>
      <c r="F12533">
        <v>1</v>
      </c>
      <c r="G12533" s="1">
        <v>45083</v>
      </c>
      <c r="H12533" s="1">
        <v>45088</v>
      </c>
      <c r="I12533" t="s">
        <v>15</v>
      </c>
      <c r="J12533" t="s">
        <v>16</v>
      </c>
      <c r="K12533" s="2">
        <v>132.94</v>
      </c>
      <c r="L12533" t="s">
        <v>48</v>
      </c>
      <c r="M12533">
        <f>YEAR(Table1[[#This Row],[order_date]])</f>
        <v>2023</v>
      </c>
      <c r="N12533">
        <f>MONTH(Table1[[#This Row],[order_date]])</f>
        <v>6</v>
      </c>
      <c r="O12533" s="3">
        <f>Table1[[#This Row],[sales]]-Table1[[#This Row],[profit]]</f>
        <v>982.11999999999989</v>
      </c>
      <c r="P12533" s="3">
        <f>Table1[[#This Row],[sales]]*Table1[[#This Row],[quantity]]</f>
        <v>1115.06</v>
      </c>
      <c r="Q12533" s="9">
        <f>Table1[[#This Row],[delivery_date]]-Table1[[#This Row],[order_date]]</f>
        <v>5</v>
      </c>
    </row>
    <row r="12534" spans="1:17" x14ac:dyDescent="0.35">
      <c r="A12534" t="s">
        <v>12565</v>
      </c>
      <c r="B12534" t="s">
        <v>41</v>
      </c>
      <c r="C12534" t="s">
        <v>26</v>
      </c>
      <c r="D12534" s="2">
        <v>190.2</v>
      </c>
      <c r="E12534">
        <v>0.14000000000000001</v>
      </c>
      <c r="F12534">
        <v>9</v>
      </c>
      <c r="G12534" s="1">
        <v>45045</v>
      </c>
      <c r="H12534" s="1">
        <v>45050</v>
      </c>
      <c r="I12534" t="s">
        <v>15</v>
      </c>
      <c r="J12534" t="s">
        <v>22</v>
      </c>
      <c r="K12534" s="2">
        <v>37.549999999999997</v>
      </c>
      <c r="L12534" t="s">
        <v>34</v>
      </c>
      <c r="M12534">
        <f>YEAR(Table1[[#This Row],[order_date]])</f>
        <v>2023</v>
      </c>
      <c r="N12534">
        <f>MONTH(Table1[[#This Row],[order_date]])</f>
        <v>4</v>
      </c>
      <c r="O12534" s="3">
        <f>Table1[[#This Row],[sales]]-Table1[[#This Row],[profit]]</f>
        <v>152.64999999999998</v>
      </c>
      <c r="P12534" s="3">
        <f>Table1[[#This Row],[sales]]*Table1[[#This Row],[quantity]]</f>
        <v>1711.8</v>
      </c>
      <c r="Q12534" s="9">
        <f>Table1[[#This Row],[delivery_date]]-Table1[[#This Row],[order_date]]</f>
        <v>5</v>
      </c>
    </row>
    <row r="12535" spans="1:17" x14ac:dyDescent="0.35">
      <c r="A12535" t="s">
        <v>12566</v>
      </c>
      <c r="B12535" t="s">
        <v>41</v>
      </c>
      <c r="C12535" t="s">
        <v>26</v>
      </c>
      <c r="D12535" s="2">
        <v>3645.23</v>
      </c>
      <c r="E12535">
        <v>0.08</v>
      </c>
      <c r="F12535">
        <v>9</v>
      </c>
      <c r="G12535" s="1">
        <v>45421</v>
      </c>
      <c r="H12535" s="1">
        <v>45424</v>
      </c>
      <c r="I12535" t="s">
        <v>15</v>
      </c>
      <c r="J12535" t="s">
        <v>22</v>
      </c>
      <c r="K12535" s="2">
        <v>727.36</v>
      </c>
      <c r="L12535" t="s">
        <v>23</v>
      </c>
      <c r="M12535">
        <f>YEAR(Table1[[#This Row],[order_date]])</f>
        <v>2024</v>
      </c>
      <c r="N12535">
        <f>MONTH(Table1[[#This Row],[order_date]])</f>
        <v>5</v>
      </c>
      <c r="O12535" s="3">
        <f>Table1[[#This Row],[sales]]-Table1[[#This Row],[profit]]</f>
        <v>2917.87</v>
      </c>
      <c r="P12535" s="3">
        <f>Table1[[#This Row],[sales]]*Table1[[#This Row],[quantity]]</f>
        <v>32807.07</v>
      </c>
      <c r="Q12535" s="9">
        <f>Table1[[#This Row],[delivery_date]]-Table1[[#This Row],[order_date]]</f>
        <v>3</v>
      </c>
    </row>
    <row r="12536" spans="1:17" x14ac:dyDescent="0.35">
      <c r="A12536" t="s">
        <v>12567</v>
      </c>
      <c r="B12536" t="s">
        <v>13</v>
      </c>
      <c r="C12536" t="s">
        <v>14</v>
      </c>
      <c r="D12536" s="2">
        <v>4278.72</v>
      </c>
      <c r="E12536">
        <v>0.44</v>
      </c>
      <c r="F12536">
        <v>1</v>
      </c>
      <c r="G12536" s="1">
        <v>45548</v>
      </c>
      <c r="H12536" s="1">
        <v>45551</v>
      </c>
      <c r="I12536" t="s">
        <v>21</v>
      </c>
      <c r="J12536" t="s">
        <v>16</v>
      </c>
      <c r="K12536" s="2">
        <v>801.04</v>
      </c>
      <c r="L12536" t="s">
        <v>39</v>
      </c>
      <c r="M12536">
        <f>YEAR(Table1[[#This Row],[order_date]])</f>
        <v>2024</v>
      </c>
      <c r="N12536">
        <f>MONTH(Table1[[#This Row],[order_date]])</f>
        <v>9</v>
      </c>
      <c r="O12536" s="3">
        <f>Table1[[#This Row],[sales]]-Table1[[#This Row],[profit]]</f>
        <v>3477.6800000000003</v>
      </c>
      <c r="P12536" s="3">
        <f>Table1[[#This Row],[sales]]*Table1[[#This Row],[quantity]]</f>
        <v>4278.72</v>
      </c>
      <c r="Q12536" s="9">
        <f>Table1[[#This Row],[delivery_date]]-Table1[[#This Row],[order_date]]</f>
        <v>3</v>
      </c>
    </row>
    <row r="12537" spans="1:17" x14ac:dyDescent="0.35">
      <c r="A12537" t="s">
        <v>12568</v>
      </c>
      <c r="B12537" t="s">
        <v>13</v>
      </c>
      <c r="C12537" t="s">
        <v>26</v>
      </c>
      <c r="D12537" s="2">
        <v>2087.67</v>
      </c>
      <c r="E12537">
        <v>0.45</v>
      </c>
      <c r="F12537">
        <v>1</v>
      </c>
      <c r="G12537" s="1">
        <v>45117</v>
      </c>
      <c r="H12537" s="1">
        <v>45121</v>
      </c>
      <c r="I12537" t="s">
        <v>31</v>
      </c>
      <c r="J12537" t="s">
        <v>22</v>
      </c>
      <c r="K12537" s="2">
        <v>433.06</v>
      </c>
      <c r="L12537" t="s">
        <v>39</v>
      </c>
      <c r="M12537">
        <f>YEAR(Table1[[#This Row],[order_date]])</f>
        <v>2023</v>
      </c>
      <c r="N12537">
        <f>MONTH(Table1[[#This Row],[order_date]])</f>
        <v>7</v>
      </c>
      <c r="O12537" s="3">
        <f>Table1[[#This Row],[sales]]-Table1[[#This Row],[profit]]</f>
        <v>1654.6100000000001</v>
      </c>
      <c r="P12537" s="3">
        <f>Table1[[#This Row],[sales]]*Table1[[#This Row],[quantity]]</f>
        <v>2087.67</v>
      </c>
      <c r="Q12537" s="9">
        <f>Table1[[#This Row],[delivery_date]]-Table1[[#This Row],[order_date]]</f>
        <v>4</v>
      </c>
    </row>
    <row r="12538" spans="1:17" x14ac:dyDescent="0.35">
      <c r="A12538" t="s">
        <v>12569</v>
      </c>
      <c r="B12538" t="s">
        <v>19</v>
      </c>
      <c r="C12538" t="s">
        <v>33</v>
      </c>
      <c r="D12538" s="2">
        <v>496.4</v>
      </c>
      <c r="E12538">
        <v>0.02</v>
      </c>
      <c r="F12538">
        <v>5</v>
      </c>
      <c r="G12538" s="1">
        <v>45486</v>
      </c>
      <c r="H12538" s="1">
        <v>45491</v>
      </c>
      <c r="I12538" t="s">
        <v>21</v>
      </c>
      <c r="J12538" t="s">
        <v>27</v>
      </c>
      <c r="K12538" s="2">
        <v>29.81</v>
      </c>
      <c r="L12538" t="s">
        <v>28</v>
      </c>
      <c r="M12538">
        <f>YEAR(Table1[[#This Row],[order_date]])</f>
        <v>2024</v>
      </c>
      <c r="N12538">
        <f>MONTH(Table1[[#This Row],[order_date]])</f>
        <v>7</v>
      </c>
      <c r="O12538" s="3">
        <f>Table1[[#This Row],[sales]]-Table1[[#This Row],[profit]]</f>
        <v>466.59</v>
      </c>
      <c r="P12538" s="3">
        <f>Table1[[#This Row],[sales]]*Table1[[#This Row],[quantity]]</f>
        <v>2482</v>
      </c>
      <c r="Q12538" s="9">
        <f>Table1[[#This Row],[delivery_date]]-Table1[[#This Row],[order_date]]</f>
        <v>5</v>
      </c>
    </row>
    <row r="12539" spans="1:17" x14ac:dyDescent="0.35">
      <c r="A12539" t="s">
        <v>12570</v>
      </c>
      <c r="B12539" t="s">
        <v>19</v>
      </c>
      <c r="C12539" t="s">
        <v>36</v>
      </c>
      <c r="D12539" s="2">
        <v>3278.24</v>
      </c>
      <c r="E12539">
        <v>0.25</v>
      </c>
      <c r="F12539">
        <v>5</v>
      </c>
      <c r="G12539" s="1">
        <v>45322</v>
      </c>
      <c r="H12539" s="1">
        <v>45329</v>
      </c>
      <c r="I12539" t="s">
        <v>15</v>
      </c>
      <c r="J12539" t="s">
        <v>16</v>
      </c>
      <c r="K12539" s="2">
        <v>736.61</v>
      </c>
      <c r="L12539" t="s">
        <v>39</v>
      </c>
      <c r="M12539">
        <f>YEAR(Table1[[#This Row],[order_date]])</f>
        <v>2024</v>
      </c>
      <c r="N12539">
        <f>MONTH(Table1[[#This Row],[order_date]])</f>
        <v>1</v>
      </c>
      <c r="O12539" s="3">
        <f>Table1[[#This Row],[sales]]-Table1[[#This Row],[profit]]</f>
        <v>2541.6299999999997</v>
      </c>
      <c r="P12539" s="3">
        <f>Table1[[#This Row],[sales]]*Table1[[#This Row],[quantity]]</f>
        <v>16391.199999999997</v>
      </c>
      <c r="Q12539" s="9">
        <f>Table1[[#This Row],[delivery_date]]-Table1[[#This Row],[order_date]]</f>
        <v>7</v>
      </c>
    </row>
    <row r="12540" spans="1:17" x14ac:dyDescent="0.35">
      <c r="A12540" t="s">
        <v>12571</v>
      </c>
      <c r="B12540" t="s">
        <v>25</v>
      </c>
      <c r="C12540" t="s">
        <v>36</v>
      </c>
      <c r="D12540" s="2">
        <v>1554.95</v>
      </c>
      <c r="E12540">
        <v>0.1</v>
      </c>
      <c r="F12540">
        <v>7</v>
      </c>
      <c r="G12540" s="1">
        <v>45388</v>
      </c>
      <c r="H12540" s="1">
        <v>45393</v>
      </c>
      <c r="I12540" t="s">
        <v>31</v>
      </c>
      <c r="J12540" t="s">
        <v>22</v>
      </c>
      <c r="K12540" s="2">
        <v>446.57</v>
      </c>
      <c r="L12540" t="s">
        <v>48</v>
      </c>
      <c r="M12540">
        <f>YEAR(Table1[[#This Row],[order_date]])</f>
        <v>2024</v>
      </c>
      <c r="N12540">
        <f>MONTH(Table1[[#This Row],[order_date]])</f>
        <v>4</v>
      </c>
      <c r="O12540" s="3">
        <f>Table1[[#This Row],[sales]]-Table1[[#This Row],[profit]]</f>
        <v>1108.3800000000001</v>
      </c>
      <c r="P12540" s="3">
        <f>Table1[[#This Row],[sales]]*Table1[[#This Row],[quantity]]</f>
        <v>10884.65</v>
      </c>
      <c r="Q12540" s="9">
        <f>Table1[[#This Row],[delivery_date]]-Table1[[#This Row],[order_date]]</f>
        <v>5</v>
      </c>
    </row>
    <row r="12541" spans="1:17" x14ac:dyDescent="0.35">
      <c r="A12541" t="s">
        <v>12572</v>
      </c>
      <c r="B12541" t="s">
        <v>13</v>
      </c>
      <c r="C12541" t="s">
        <v>26</v>
      </c>
      <c r="D12541" s="2">
        <v>805.34</v>
      </c>
      <c r="E12541">
        <v>0.43</v>
      </c>
      <c r="F12541">
        <v>4</v>
      </c>
      <c r="G12541" s="1">
        <v>45337</v>
      </c>
      <c r="H12541" s="1">
        <v>45342</v>
      </c>
      <c r="I12541" t="s">
        <v>15</v>
      </c>
      <c r="J12541" t="s">
        <v>16</v>
      </c>
      <c r="K12541" s="2">
        <v>167.52</v>
      </c>
      <c r="L12541" t="s">
        <v>23</v>
      </c>
      <c r="M12541">
        <f>YEAR(Table1[[#This Row],[order_date]])</f>
        <v>2024</v>
      </c>
      <c r="N12541">
        <f>MONTH(Table1[[#This Row],[order_date]])</f>
        <v>2</v>
      </c>
      <c r="O12541" s="3">
        <f>Table1[[#This Row],[sales]]-Table1[[#This Row],[profit]]</f>
        <v>637.82000000000005</v>
      </c>
      <c r="P12541" s="3">
        <f>Table1[[#This Row],[sales]]*Table1[[#This Row],[quantity]]</f>
        <v>3221.36</v>
      </c>
      <c r="Q12541" s="9">
        <f>Table1[[#This Row],[delivery_date]]-Table1[[#This Row],[order_date]]</f>
        <v>5</v>
      </c>
    </row>
    <row r="12542" spans="1:17" x14ac:dyDescent="0.35">
      <c r="A12542" t="s">
        <v>12573</v>
      </c>
      <c r="B12542" t="s">
        <v>41</v>
      </c>
      <c r="C12542" t="s">
        <v>14</v>
      </c>
      <c r="D12542" s="2">
        <v>2600.94</v>
      </c>
      <c r="E12542">
        <v>0.23</v>
      </c>
      <c r="F12542">
        <v>1</v>
      </c>
      <c r="G12542" s="1">
        <v>45120</v>
      </c>
      <c r="H12542" s="1">
        <v>45121</v>
      </c>
      <c r="I12542" t="s">
        <v>21</v>
      </c>
      <c r="J12542" t="s">
        <v>22</v>
      </c>
      <c r="K12542" s="2">
        <v>310.79000000000002</v>
      </c>
      <c r="L12542" t="s">
        <v>39</v>
      </c>
      <c r="M12542">
        <f>YEAR(Table1[[#This Row],[order_date]])</f>
        <v>2023</v>
      </c>
      <c r="N12542">
        <f>MONTH(Table1[[#This Row],[order_date]])</f>
        <v>7</v>
      </c>
      <c r="O12542" s="3">
        <f>Table1[[#This Row],[sales]]-Table1[[#This Row],[profit]]</f>
        <v>2290.15</v>
      </c>
      <c r="P12542" s="3">
        <f>Table1[[#This Row],[sales]]*Table1[[#This Row],[quantity]]</f>
        <v>2600.94</v>
      </c>
      <c r="Q12542" s="9">
        <f>Table1[[#This Row],[delivery_date]]-Table1[[#This Row],[order_date]]</f>
        <v>1</v>
      </c>
    </row>
    <row r="12543" spans="1:17" x14ac:dyDescent="0.35">
      <c r="A12543" t="s">
        <v>12574</v>
      </c>
      <c r="B12543" t="s">
        <v>41</v>
      </c>
      <c r="C12543" t="s">
        <v>33</v>
      </c>
      <c r="D12543" s="2">
        <v>2461.0300000000002</v>
      </c>
      <c r="E12543">
        <v>0.24</v>
      </c>
      <c r="F12543">
        <v>6</v>
      </c>
      <c r="G12543" s="1">
        <v>44963</v>
      </c>
      <c r="H12543" s="1">
        <v>44964</v>
      </c>
      <c r="I12543" t="s">
        <v>21</v>
      </c>
      <c r="J12543" t="s">
        <v>16</v>
      </c>
      <c r="K12543" s="2">
        <v>313.43</v>
      </c>
      <c r="L12543" t="s">
        <v>17</v>
      </c>
      <c r="M12543">
        <f>YEAR(Table1[[#This Row],[order_date]])</f>
        <v>2023</v>
      </c>
      <c r="N12543">
        <f>MONTH(Table1[[#This Row],[order_date]])</f>
        <v>2</v>
      </c>
      <c r="O12543" s="3">
        <f>Table1[[#This Row],[sales]]-Table1[[#This Row],[profit]]</f>
        <v>2147.6000000000004</v>
      </c>
      <c r="P12543" s="3">
        <f>Table1[[#This Row],[sales]]*Table1[[#This Row],[quantity]]</f>
        <v>14766.18</v>
      </c>
      <c r="Q12543" s="9">
        <f>Table1[[#This Row],[delivery_date]]-Table1[[#This Row],[order_date]]</f>
        <v>1</v>
      </c>
    </row>
    <row r="12544" spans="1:17" x14ac:dyDescent="0.35">
      <c r="A12544" t="s">
        <v>12575</v>
      </c>
      <c r="B12544" t="s">
        <v>25</v>
      </c>
      <c r="C12544" t="s">
        <v>14</v>
      </c>
      <c r="D12544" s="2">
        <v>2632.18</v>
      </c>
      <c r="E12544">
        <v>0.31</v>
      </c>
      <c r="F12544">
        <v>3</v>
      </c>
      <c r="G12544" s="1">
        <v>45052</v>
      </c>
      <c r="H12544" s="1">
        <v>45057</v>
      </c>
      <c r="I12544" t="s">
        <v>15</v>
      </c>
      <c r="J12544" t="s">
        <v>27</v>
      </c>
      <c r="K12544" s="2">
        <v>635.65</v>
      </c>
      <c r="L12544" t="s">
        <v>17</v>
      </c>
      <c r="M12544">
        <f>YEAR(Table1[[#This Row],[order_date]])</f>
        <v>2023</v>
      </c>
      <c r="N12544">
        <f>MONTH(Table1[[#This Row],[order_date]])</f>
        <v>5</v>
      </c>
      <c r="O12544" s="3">
        <f>Table1[[#This Row],[sales]]-Table1[[#This Row],[profit]]</f>
        <v>1996.5299999999997</v>
      </c>
      <c r="P12544" s="3">
        <f>Table1[[#This Row],[sales]]*Table1[[#This Row],[quantity]]</f>
        <v>7896.5399999999991</v>
      </c>
      <c r="Q12544" s="9">
        <f>Table1[[#This Row],[delivery_date]]-Table1[[#This Row],[order_date]]</f>
        <v>5</v>
      </c>
    </row>
    <row r="12545" spans="1:17" x14ac:dyDescent="0.35">
      <c r="A12545" t="s">
        <v>12576</v>
      </c>
      <c r="B12545" t="s">
        <v>13</v>
      </c>
      <c r="C12545" t="s">
        <v>26</v>
      </c>
      <c r="D12545" s="2">
        <v>4137.2700000000004</v>
      </c>
      <c r="E12545">
        <v>0.03</v>
      </c>
      <c r="F12545">
        <v>7</v>
      </c>
      <c r="G12545" s="1">
        <v>44971</v>
      </c>
      <c r="H12545" s="1">
        <v>44972</v>
      </c>
      <c r="I12545" t="s">
        <v>21</v>
      </c>
      <c r="J12545" t="s">
        <v>22</v>
      </c>
      <c r="K12545" s="2">
        <v>322.18</v>
      </c>
      <c r="L12545" t="s">
        <v>28</v>
      </c>
      <c r="M12545">
        <f>YEAR(Table1[[#This Row],[order_date]])</f>
        <v>2023</v>
      </c>
      <c r="N12545">
        <f>MONTH(Table1[[#This Row],[order_date]])</f>
        <v>2</v>
      </c>
      <c r="O12545" s="3">
        <f>Table1[[#This Row],[sales]]-Table1[[#This Row],[profit]]</f>
        <v>3815.0900000000006</v>
      </c>
      <c r="P12545" s="3">
        <f>Table1[[#This Row],[sales]]*Table1[[#This Row],[quantity]]</f>
        <v>28960.890000000003</v>
      </c>
      <c r="Q12545" s="9">
        <f>Table1[[#This Row],[delivery_date]]-Table1[[#This Row],[order_date]]</f>
        <v>1</v>
      </c>
    </row>
    <row r="12546" spans="1:17" x14ac:dyDescent="0.35">
      <c r="A12546" t="s">
        <v>12577</v>
      </c>
      <c r="B12546" t="s">
        <v>41</v>
      </c>
      <c r="C12546" t="s">
        <v>36</v>
      </c>
      <c r="D12546" s="2">
        <v>2474.27</v>
      </c>
      <c r="E12546">
        <v>0.06</v>
      </c>
      <c r="F12546">
        <v>1</v>
      </c>
      <c r="G12546" s="1">
        <v>45111</v>
      </c>
      <c r="H12546" s="1">
        <v>45116</v>
      </c>
      <c r="I12546" t="s">
        <v>15</v>
      </c>
      <c r="J12546" t="s">
        <v>27</v>
      </c>
      <c r="K12546" s="2">
        <v>354.23</v>
      </c>
      <c r="L12546" t="s">
        <v>17</v>
      </c>
      <c r="M12546">
        <f>YEAR(Table1[[#This Row],[order_date]])</f>
        <v>2023</v>
      </c>
      <c r="N12546">
        <f>MONTH(Table1[[#This Row],[order_date]])</f>
        <v>7</v>
      </c>
      <c r="O12546" s="3">
        <f>Table1[[#This Row],[sales]]-Table1[[#This Row],[profit]]</f>
        <v>2120.04</v>
      </c>
      <c r="P12546" s="3">
        <f>Table1[[#This Row],[sales]]*Table1[[#This Row],[quantity]]</f>
        <v>2474.27</v>
      </c>
      <c r="Q12546" s="9">
        <f>Table1[[#This Row],[delivery_date]]-Table1[[#This Row],[order_date]]</f>
        <v>5</v>
      </c>
    </row>
    <row r="12547" spans="1:17" x14ac:dyDescent="0.35">
      <c r="A12547" t="s">
        <v>12578</v>
      </c>
      <c r="B12547" t="s">
        <v>25</v>
      </c>
      <c r="C12547" t="s">
        <v>36</v>
      </c>
      <c r="D12547" s="2">
        <v>4512.6499999999996</v>
      </c>
      <c r="E12547">
        <v>0.25</v>
      </c>
      <c r="F12547">
        <v>4</v>
      </c>
      <c r="G12547" s="1">
        <v>44944</v>
      </c>
      <c r="H12547" s="1">
        <v>44947</v>
      </c>
      <c r="I12547" t="s">
        <v>15</v>
      </c>
      <c r="J12547" t="s">
        <v>22</v>
      </c>
      <c r="K12547" s="2">
        <v>440.4</v>
      </c>
      <c r="L12547" t="s">
        <v>17</v>
      </c>
      <c r="M12547">
        <f>YEAR(Table1[[#This Row],[order_date]])</f>
        <v>2023</v>
      </c>
      <c r="N12547">
        <f>MONTH(Table1[[#This Row],[order_date]])</f>
        <v>1</v>
      </c>
      <c r="O12547" s="3">
        <f>Table1[[#This Row],[sales]]-Table1[[#This Row],[profit]]</f>
        <v>4072.2499999999995</v>
      </c>
      <c r="P12547" s="3">
        <f>Table1[[#This Row],[sales]]*Table1[[#This Row],[quantity]]</f>
        <v>18050.599999999999</v>
      </c>
      <c r="Q12547" s="9">
        <f>Table1[[#This Row],[delivery_date]]-Table1[[#This Row],[order_date]]</f>
        <v>3</v>
      </c>
    </row>
    <row r="12548" spans="1:17" x14ac:dyDescent="0.35">
      <c r="A12548" t="s">
        <v>12579</v>
      </c>
      <c r="B12548" t="s">
        <v>25</v>
      </c>
      <c r="C12548" t="s">
        <v>14</v>
      </c>
      <c r="D12548" s="2">
        <v>4224.87</v>
      </c>
      <c r="E12548">
        <v>0.48</v>
      </c>
      <c r="F12548">
        <v>9</v>
      </c>
      <c r="G12548" s="1">
        <v>45437</v>
      </c>
      <c r="H12548" s="1">
        <v>45440</v>
      </c>
      <c r="I12548" t="s">
        <v>21</v>
      </c>
      <c r="J12548" t="s">
        <v>16</v>
      </c>
      <c r="K12548" s="2">
        <v>422.62</v>
      </c>
      <c r="L12548" t="s">
        <v>48</v>
      </c>
      <c r="M12548">
        <f>YEAR(Table1[[#This Row],[order_date]])</f>
        <v>2024</v>
      </c>
      <c r="N12548">
        <f>MONTH(Table1[[#This Row],[order_date]])</f>
        <v>5</v>
      </c>
      <c r="O12548" s="3">
        <f>Table1[[#This Row],[sales]]-Table1[[#This Row],[profit]]</f>
        <v>3802.25</v>
      </c>
      <c r="P12548" s="3">
        <f>Table1[[#This Row],[sales]]*Table1[[#This Row],[quantity]]</f>
        <v>38023.83</v>
      </c>
      <c r="Q12548" s="9">
        <f>Table1[[#This Row],[delivery_date]]-Table1[[#This Row],[order_date]]</f>
        <v>3</v>
      </c>
    </row>
    <row r="12549" spans="1:17" x14ac:dyDescent="0.35">
      <c r="A12549" t="s">
        <v>12580</v>
      </c>
      <c r="B12549" t="s">
        <v>41</v>
      </c>
      <c r="C12549" t="s">
        <v>20</v>
      </c>
      <c r="D12549" s="2">
        <v>3290.47</v>
      </c>
      <c r="E12549">
        <v>0.42</v>
      </c>
      <c r="F12549">
        <v>6</v>
      </c>
      <c r="G12549" s="1">
        <v>45451</v>
      </c>
      <c r="H12549" s="1">
        <v>45458</v>
      </c>
      <c r="I12549" t="s">
        <v>21</v>
      </c>
      <c r="J12549" t="s">
        <v>22</v>
      </c>
      <c r="K12549" s="2">
        <v>167.43</v>
      </c>
      <c r="L12549" t="s">
        <v>28</v>
      </c>
      <c r="M12549">
        <f>YEAR(Table1[[#This Row],[order_date]])</f>
        <v>2024</v>
      </c>
      <c r="N12549">
        <f>MONTH(Table1[[#This Row],[order_date]])</f>
        <v>6</v>
      </c>
      <c r="O12549" s="3">
        <f>Table1[[#This Row],[sales]]-Table1[[#This Row],[profit]]</f>
        <v>3123.04</v>
      </c>
      <c r="P12549" s="3">
        <f>Table1[[#This Row],[sales]]*Table1[[#This Row],[quantity]]</f>
        <v>19742.82</v>
      </c>
      <c r="Q12549" s="9">
        <f>Table1[[#This Row],[delivery_date]]-Table1[[#This Row],[order_date]]</f>
        <v>7</v>
      </c>
    </row>
    <row r="12550" spans="1:17" x14ac:dyDescent="0.35">
      <c r="A12550" t="s">
        <v>12581</v>
      </c>
      <c r="B12550" t="s">
        <v>41</v>
      </c>
      <c r="C12550" t="s">
        <v>14</v>
      </c>
      <c r="D12550" s="2">
        <v>378.57</v>
      </c>
      <c r="E12550">
        <v>0.44</v>
      </c>
      <c r="F12550">
        <v>2</v>
      </c>
      <c r="G12550" s="1">
        <v>45255</v>
      </c>
      <c r="H12550" s="1">
        <v>45256</v>
      </c>
      <c r="I12550" t="s">
        <v>15</v>
      </c>
      <c r="J12550" t="s">
        <v>22</v>
      </c>
      <c r="K12550" s="2">
        <v>102.94</v>
      </c>
      <c r="L12550" t="s">
        <v>28</v>
      </c>
      <c r="M12550">
        <f>YEAR(Table1[[#This Row],[order_date]])</f>
        <v>2023</v>
      </c>
      <c r="N12550">
        <f>MONTH(Table1[[#This Row],[order_date]])</f>
        <v>11</v>
      </c>
      <c r="O12550" s="3">
        <f>Table1[[#This Row],[sales]]-Table1[[#This Row],[profit]]</f>
        <v>275.63</v>
      </c>
      <c r="P12550" s="3">
        <f>Table1[[#This Row],[sales]]*Table1[[#This Row],[quantity]]</f>
        <v>757.14</v>
      </c>
      <c r="Q12550" s="9">
        <f>Table1[[#This Row],[delivery_date]]-Table1[[#This Row],[order_date]]</f>
        <v>1</v>
      </c>
    </row>
    <row r="12551" spans="1:17" x14ac:dyDescent="0.35">
      <c r="A12551" t="s">
        <v>12582</v>
      </c>
      <c r="B12551" t="s">
        <v>19</v>
      </c>
      <c r="C12551" t="s">
        <v>20</v>
      </c>
      <c r="D12551" s="2">
        <v>4338.2299999999996</v>
      </c>
      <c r="E12551">
        <v>7.0000000000000007E-2</v>
      </c>
      <c r="F12551">
        <v>6</v>
      </c>
      <c r="G12551" s="1">
        <v>45238</v>
      </c>
      <c r="H12551" s="1">
        <v>45241</v>
      </c>
      <c r="I12551" t="s">
        <v>15</v>
      </c>
      <c r="J12551" t="s">
        <v>22</v>
      </c>
      <c r="K12551" s="2">
        <v>560.86</v>
      </c>
      <c r="L12551" t="s">
        <v>34</v>
      </c>
      <c r="M12551">
        <f>YEAR(Table1[[#This Row],[order_date]])</f>
        <v>2023</v>
      </c>
      <c r="N12551">
        <f>MONTH(Table1[[#This Row],[order_date]])</f>
        <v>11</v>
      </c>
      <c r="O12551" s="3">
        <f>Table1[[#This Row],[sales]]-Table1[[#This Row],[profit]]</f>
        <v>3777.3699999999994</v>
      </c>
      <c r="P12551" s="3">
        <f>Table1[[#This Row],[sales]]*Table1[[#This Row],[quantity]]</f>
        <v>26029.379999999997</v>
      </c>
      <c r="Q12551" s="9">
        <f>Table1[[#This Row],[delivery_date]]-Table1[[#This Row],[order_date]]</f>
        <v>3</v>
      </c>
    </row>
    <row r="12552" spans="1:17" x14ac:dyDescent="0.35">
      <c r="A12552" t="s">
        <v>12583</v>
      </c>
      <c r="B12552" t="s">
        <v>13</v>
      </c>
      <c r="C12552" t="s">
        <v>14</v>
      </c>
      <c r="D12552" s="2">
        <v>4537.3</v>
      </c>
      <c r="E12552">
        <v>0.48</v>
      </c>
      <c r="F12552">
        <v>9</v>
      </c>
      <c r="G12552" s="1">
        <v>45128</v>
      </c>
      <c r="H12552" s="1">
        <v>45134</v>
      </c>
      <c r="I12552" t="s">
        <v>15</v>
      </c>
      <c r="J12552" t="s">
        <v>16</v>
      </c>
      <c r="K12552" s="2">
        <v>665.91</v>
      </c>
      <c r="L12552" t="s">
        <v>34</v>
      </c>
      <c r="M12552">
        <f>YEAR(Table1[[#This Row],[order_date]])</f>
        <v>2023</v>
      </c>
      <c r="N12552">
        <f>MONTH(Table1[[#This Row],[order_date]])</f>
        <v>7</v>
      </c>
      <c r="O12552" s="3">
        <f>Table1[[#This Row],[sales]]-Table1[[#This Row],[profit]]</f>
        <v>3871.3900000000003</v>
      </c>
      <c r="P12552" s="3">
        <f>Table1[[#This Row],[sales]]*Table1[[#This Row],[quantity]]</f>
        <v>40835.700000000004</v>
      </c>
      <c r="Q12552" s="9">
        <f>Table1[[#This Row],[delivery_date]]-Table1[[#This Row],[order_date]]</f>
        <v>6</v>
      </c>
    </row>
    <row r="12553" spans="1:17" x14ac:dyDescent="0.35">
      <c r="A12553" t="s">
        <v>12584</v>
      </c>
      <c r="B12553" t="s">
        <v>19</v>
      </c>
      <c r="C12553" t="s">
        <v>20</v>
      </c>
      <c r="D12553" s="2">
        <v>1937.73</v>
      </c>
      <c r="E12553">
        <v>0.36</v>
      </c>
      <c r="F12553">
        <v>1</v>
      </c>
      <c r="G12553" s="1">
        <v>44946</v>
      </c>
      <c r="H12553" s="1">
        <v>44949</v>
      </c>
      <c r="I12553" t="s">
        <v>31</v>
      </c>
      <c r="J12553" t="s">
        <v>22</v>
      </c>
      <c r="K12553" s="2">
        <v>109.29</v>
      </c>
      <c r="L12553" t="s">
        <v>28</v>
      </c>
      <c r="M12553">
        <f>YEAR(Table1[[#This Row],[order_date]])</f>
        <v>2023</v>
      </c>
      <c r="N12553">
        <f>MONTH(Table1[[#This Row],[order_date]])</f>
        <v>1</v>
      </c>
      <c r="O12553" s="3">
        <f>Table1[[#This Row],[sales]]-Table1[[#This Row],[profit]]</f>
        <v>1828.44</v>
      </c>
      <c r="P12553" s="3">
        <f>Table1[[#This Row],[sales]]*Table1[[#This Row],[quantity]]</f>
        <v>1937.73</v>
      </c>
      <c r="Q12553" s="9">
        <f>Table1[[#This Row],[delivery_date]]-Table1[[#This Row],[order_date]]</f>
        <v>3</v>
      </c>
    </row>
    <row r="12554" spans="1:17" x14ac:dyDescent="0.35">
      <c r="A12554" t="s">
        <v>12585</v>
      </c>
      <c r="B12554" t="s">
        <v>25</v>
      </c>
      <c r="C12554" t="s">
        <v>20</v>
      </c>
      <c r="D12554" s="2">
        <v>2678.14</v>
      </c>
      <c r="E12554">
        <v>0.16</v>
      </c>
      <c r="F12554">
        <v>5</v>
      </c>
      <c r="G12554" s="1">
        <v>45316</v>
      </c>
      <c r="H12554" s="1">
        <v>45323</v>
      </c>
      <c r="I12554" t="s">
        <v>21</v>
      </c>
      <c r="J12554" t="s">
        <v>27</v>
      </c>
      <c r="K12554" s="2">
        <v>197.53</v>
      </c>
      <c r="L12554" t="s">
        <v>34</v>
      </c>
      <c r="M12554">
        <f>YEAR(Table1[[#This Row],[order_date]])</f>
        <v>2024</v>
      </c>
      <c r="N12554">
        <f>MONTH(Table1[[#This Row],[order_date]])</f>
        <v>1</v>
      </c>
      <c r="O12554" s="3">
        <f>Table1[[#This Row],[sales]]-Table1[[#This Row],[profit]]</f>
        <v>2480.6099999999997</v>
      </c>
      <c r="P12554" s="3">
        <f>Table1[[#This Row],[sales]]*Table1[[#This Row],[quantity]]</f>
        <v>13390.699999999999</v>
      </c>
      <c r="Q12554" s="9">
        <f>Table1[[#This Row],[delivery_date]]-Table1[[#This Row],[order_date]]</f>
        <v>7</v>
      </c>
    </row>
    <row r="12555" spans="1:17" x14ac:dyDescent="0.35">
      <c r="A12555" t="s">
        <v>12586</v>
      </c>
      <c r="B12555" t="s">
        <v>41</v>
      </c>
      <c r="C12555" t="s">
        <v>20</v>
      </c>
      <c r="D12555" s="2">
        <v>1477</v>
      </c>
      <c r="E12555">
        <v>0.43</v>
      </c>
      <c r="F12555">
        <v>8</v>
      </c>
      <c r="G12555" s="1">
        <v>45336</v>
      </c>
      <c r="H12555" s="1">
        <v>45343</v>
      </c>
      <c r="I12555" t="s">
        <v>21</v>
      </c>
      <c r="J12555" t="s">
        <v>27</v>
      </c>
      <c r="K12555" s="2">
        <v>155.97999999999999</v>
      </c>
      <c r="L12555" t="s">
        <v>39</v>
      </c>
      <c r="M12555">
        <f>YEAR(Table1[[#This Row],[order_date]])</f>
        <v>2024</v>
      </c>
      <c r="N12555">
        <f>MONTH(Table1[[#This Row],[order_date]])</f>
        <v>2</v>
      </c>
      <c r="O12555" s="3">
        <f>Table1[[#This Row],[sales]]-Table1[[#This Row],[profit]]</f>
        <v>1321.02</v>
      </c>
      <c r="P12555" s="3">
        <f>Table1[[#This Row],[sales]]*Table1[[#This Row],[quantity]]</f>
        <v>11816</v>
      </c>
      <c r="Q12555" s="9">
        <f>Table1[[#This Row],[delivery_date]]-Table1[[#This Row],[order_date]]</f>
        <v>7</v>
      </c>
    </row>
    <row r="12556" spans="1:17" x14ac:dyDescent="0.35">
      <c r="A12556" t="s">
        <v>12587</v>
      </c>
      <c r="B12556" t="s">
        <v>19</v>
      </c>
      <c r="C12556" t="s">
        <v>20</v>
      </c>
      <c r="D12556" s="2">
        <v>172.11</v>
      </c>
      <c r="E12556">
        <v>0.37</v>
      </c>
      <c r="F12556">
        <v>7</v>
      </c>
      <c r="G12556" s="1">
        <v>45115</v>
      </c>
      <c r="H12556" s="1">
        <v>45119</v>
      </c>
      <c r="I12556" t="s">
        <v>21</v>
      </c>
      <c r="J12556" t="s">
        <v>22</v>
      </c>
      <c r="K12556" s="2">
        <v>15.98</v>
      </c>
      <c r="L12556" t="s">
        <v>23</v>
      </c>
      <c r="M12556">
        <f>YEAR(Table1[[#This Row],[order_date]])</f>
        <v>2023</v>
      </c>
      <c r="N12556">
        <f>MONTH(Table1[[#This Row],[order_date]])</f>
        <v>7</v>
      </c>
      <c r="O12556" s="3">
        <f>Table1[[#This Row],[sales]]-Table1[[#This Row],[profit]]</f>
        <v>156.13000000000002</v>
      </c>
      <c r="P12556" s="3">
        <f>Table1[[#This Row],[sales]]*Table1[[#This Row],[quantity]]</f>
        <v>1204.77</v>
      </c>
      <c r="Q12556" s="9">
        <f>Table1[[#This Row],[delivery_date]]-Table1[[#This Row],[order_date]]</f>
        <v>4</v>
      </c>
    </row>
    <row r="12557" spans="1:17" x14ac:dyDescent="0.35">
      <c r="A12557" t="s">
        <v>12588</v>
      </c>
      <c r="B12557" t="s">
        <v>25</v>
      </c>
      <c r="C12557" t="s">
        <v>33</v>
      </c>
      <c r="D12557" s="2">
        <v>2449.31</v>
      </c>
      <c r="E12557">
        <v>0.37</v>
      </c>
      <c r="F12557">
        <v>2</v>
      </c>
      <c r="G12557" s="1">
        <v>45012</v>
      </c>
      <c r="H12557" s="1">
        <v>45016</v>
      </c>
      <c r="I12557" t="s">
        <v>21</v>
      </c>
      <c r="J12557" t="s">
        <v>16</v>
      </c>
      <c r="K12557" s="2">
        <v>636.47</v>
      </c>
      <c r="L12557" t="s">
        <v>39</v>
      </c>
      <c r="M12557">
        <f>YEAR(Table1[[#This Row],[order_date]])</f>
        <v>2023</v>
      </c>
      <c r="N12557">
        <f>MONTH(Table1[[#This Row],[order_date]])</f>
        <v>3</v>
      </c>
      <c r="O12557" s="3">
        <f>Table1[[#This Row],[sales]]-Table1[[#This Row],[profit]]</f>
        <v>1812.84</v>
      </c>
      <c r="P12557" s="3">
        <f>Table1[[#This Row],[sales]]*Table1[[#This Row],[quantity]]</f>
        <v>4898.62</v>
      </c>
      <c r="Q12557" s="9">
        <f>Table1[[#This Row],[delivery_date]]-Table1[[#This Row],[order_date]]</f>
        <v>4</v>
      </c>
    </row>
    <row r="12558" spans="1:17" x14ac:dyDescent="0.35">
      <c r="A12558" t="s">
        <v>12589</v>
      </c>
      <c r="B12558" t="s">
        <v>13</v>
      </c>
      <c r="C12558" t="s">
        <v>20</v>
      </c>
      <c r="D12558" s="2">
        <v>733.86</v>
      </c>
      <c r="E12558">
        <v>0.37</v>
      </c>
      <c r="F12558">
        <v>8</v>
      </c>
      <c r="G12558" s="1">
        <v>45556</v>
      </c>
      <c r="H12558" s="1">
        <v>45561</v>
      </c>
      <c r="I12558" t="s">
        <v>21</v>
      </c>
      <c r="J12558" t="s">
        <v>22</v>
      </c>
      <c r="K12558" s="2">
        <v>211.28</v>
      </c>
      <c r="L12558" t="s">
        <v>23</v>
      </c>
      <c r="M12558">
        <f>YEAR(Table1[[#This Row],[order_date]])</f>
        <v>2024</v>
      </c>
      <c r="N12558">
        <f>MONTH(Table1[[#This Row],[order_date]])</f>
        <v>9</v>
      </c>
      <c r="O12558" s="3">
        <f>Table1[[#This Row],[sales]]-Table1[[#This Row],[profit]]</f>
        <v>522.58000000000004</v>
      </c>
      <c r="P12558" s="3">
        <f>Table1[[#This Row],[sales]]*Table1[[#This Row],[quantity]]</f>
        <v>5870.88</v>
      </c>
      <c r="Q12558" s="9">
        <f>Table1[[#This Row],[delivery_date]]-Table1[[#This Row],[order_date]]</f>
        <v>5</v>
      </c>
    </row>
    <row r="12559" spans="1:17" x14ac:dyDescent="0.35">
      <c r="A12559" t="s">
        <v>12590</v>
      </c>
      <c r="B12559" t="s">
        <v>41</v>
      </c>
      <c r="C12559" t="s">
        <v>20</v>
      </c>
      <c r="D12559" s="2">
        <v>998.29</v>
      </c>
      <c r="E12559">
        <v>0.4</v>
      </c>
      <c r="F12559">
        <v>9</v>
      </c>
      <c r="G12559" s="1">
        <v>45097</v>
      </c>
      <c r="H12559" s="1">
        <v>45099</v>
      </c>
      <c r="I12559" t="s">
        <v>15</v>
      </c>
      <c r="J12559" t="s">
        <v>16</v>
      </c>
      <c r="K12559" s="2">
        <v>283.33999999999997</v>
      </c>
      <c r="L12559" t="s">
        <v>17</v>
      </c>
      <c r="M12559">
        <f>YEAR(Table1[[#This Row],[order_date]])</f>
        <v>2023</v>
      </c>
      <c r="N12559">
        <f>MONTH(Table1[[#This Row],[order_date]])</f>
        <v>6</v>
      </c>
      <c r="O12559" s="3">
        <f>Table1[[#This Row],[sales]]-Table1[[#This Row],[profit]]</f>
        <v>714.95</v>
      </c>
      <c r="P12559" s="3">
        <f>Table1[[#This Row],[sales]]*Table1[[#This Row],[quantity]]</f>
        <v>8984.61</v>
      </c>
      <c r="Q12559" s="9">
        <f>Table1[[#This Row],[delivery_date]]-Table1[[#This Row],[order_date]]</f>
        <v>2</v>
      </c>
    </row>
    <row r="12560" spans="1:17" x14ac:dyDescent="0.35">
      <c r="A12560" t="s">
        <v>12591</v>
      </c>
      <c r="B12560" t="s">
        <v>19</v>
      </c>
      <c r="C12560" t="s">
        <v>36</v>
      </c>
      <c r="D12560" s="2">
        <v>2455.48</v>
      </c>
      <c r="E12560">
        <v>0.47</v>
      </c>
      <c r="F12560">
        <v>8</v>
      </c>
      <c r="G12560" s="1">
        <v>45613</v>
      </c>
      <c r="H12560" s="1">
        <v>45615</v>
      </c>
      <c r="I12560" t="s">
        <v>15</v>
      </c>
      <c r="J12560" t="s">
        <v>27</v>
      </c>
      <c r="K12560" s="2">
        <v>253.92</v>
      </c>
      <c r="L12560" t="s">
        <v>39</v>
      </c>
      <c r="M12560">
        <f>YEAR(Table1[[#This Row],[order_date]])</f>
        <v>2024</v>
      </c>
      <c r="N12560">
        <f>MONTH(Table1[[#This Row],[order_date]])</f>
        <v>11</v>
      </c>
      <c r="O12560" s="3">
        <f>Table1[[#This Row],[sales]]-Table1[[#This Row],[profit]]</f>
        <v>2201.56</v>
      </c>
      <c r="P12560" s="3">
        <f>Table1[[#This Row],[sales]]*Table1[[#This Row],[quantity]]</f>
        <v>19643.84</v>
      </c>
      <c r="Q12560" s="9">
        <f>Table1[[#This Row],[delivery_date]]-Table1[[#This Row],[order_date]]</f>
        <v>2</v>
      </c>
    </row>
    <row r="12561" spans="1:17" x14ac:dyDescent="0.35">
      <c r="A12561" t="s">
        <v>12592</v>
      </c>
      <c r="B12561" t="s">
        <v>13</v>
      </c>
      <c r="C12561" t="s">
        <v>33</v>
      </c>
      <c r="D12561" s="2">
        <v>4348.49</v>
      </c>
      <c r="E12561">
        <v>7.0000000000000007E-2</v>
      </c>
      <c r="F12561">
        <v>6</v>
      </c>
      <c r="G12561" s="1">
        <v>45412</v>
      </c>
      <c r="H12561" s="1">
        <v>45416</v>
      </c>
      <c r="I12561" t="s">
        <v>31</v>
      </c>
      <c r="J12561" t="s">
        <v>22</v>
      </c>
      <c r="K12561" s="2">
        <v>355.12</v>
      </c>
      <c r="L12561" t="s">
        <v>48</v>
      </c>
      <c r="M12561">
        <f>YEAR(Table1[[#This Row],[order_date]])</f>
        <v>2024</v>
      </c>
      <c r="N12561">
        <f>MONTH(Table1[[#This Row],[order_date]])</f>
        <v>4</v>
      </c>
      <c r="O12561" s="3">
        <f>Table1[[#This Row],[sales]]-Table1[[#This Row],[profit]]</f>
        <v>3993.37</v>
      </c>
      <c r="P12561" s="3">
        <f>Table1[[#This Row],[sales]]*Table1[[#This Row],[quantity]]</f>
        <v>26090.94</v>
      </c>
      <c r="Q12561" s="9">
        <f>Table1[[#This Row],[delivery_date]]-Table1[[#This Row],[order_date]]</f>
        <v>4</v>
      </c>
    </row>
    <row r="12562" spans="1:17" x14ac:dyDescent="0.35">
      <c r="A12562" t="s">
        <v>12593</v>
      </c>
      <c r="B12562" t="s">
        <v>19</v>
      </c>
      <c r="C12562" t="s">
        <v>20</v>
      </c>
      <c r="D12562" s="2">
        <v>4238.7</v>
      </c>
      <c r="E12562">
        <v>0.5</v>
      </c>
      <c r="F12562">
        <v>9</v>
      </c>
      <c r="G12562" s="1">
        <v>45391</v>
      </c>
      <c r="H12562" s="1">
        <v>45397</v>
      </c>
      <c r="I12562" t="s">
        <v>21</v>
      </c>
      <c r="J12562" t="s">
        <v>22</v>
      </c>
      <c r="K12562" s="2">
        <v>911.36</v>
      </c>
      <c r="L12562" t="s">
        <v>23</v>
      </c>
      <c r="M12562">
        <f>YEAR(Table1[[#This Row],[order_date]])</f>
        <v>2024</v>
      </c>
      <c r="N12562">
        <f>MONTH(Table1[[#This Row],[order_date]])</f>
        <v>4</v>
      </c>
      <c r="O12562" s="3">
        <f>Table1[[#This Row],[sales]]-Table1[[#This Row],[profit]]</f>
        <v>3327.3399999999997</v>
      </c>
      <c r="P12562" s="3">
        <f>Table1[[#This Row],[sales]]*Table1[[#This Row],[quantity]]</f>
        <v>38148.299999999996</v>
      </c>
      <c r="Q12562" s="9">
        <f>Table1[[#This Row],[delivery_date]]-Table1[[#This Row],[order_date]]</f>
        <v>6</v>
      </c>
    </row>
    <row r="12563" spans="1:17" x14ac:dyDescent="0.35">
      <c r="A12563" t="s">
        <v>12594</v>
      </c>
      <c r="B12563" t="s">
        <v>25</v>
      </c>
      <c r="C12563" t="s">
        <v>26</v>
      </c>
      <c r="D12563" s="2">
        <v>4828.84</v>
      </c>
      <c r="E12563">
        <v>0.44</v>
      </c>
      <c r="F12563">
        <v>8</v>
      </c>
      <c r="G12563" s="1">
        <v>45055</v>
      </c>
      <c r="H12563" s="1">
        <v>45060</v>
      </c>
      <c r="I12563" t="s">
        <v>15</v>
      </c>
      <c r="J12563" t="s">
        <v>22</v>
      </c>
      <c r="K12563" s="2">
        <v>578.61</v>
      </c>
      <c r="L12563" t="s">
        <v>34</v>
      </c>
      <c r="M12563">
        <f>YEAR(Table1[[#This Row],[order_date]])</f>
        <v>2023</v>
      </c>
      <c r="N12563">
        <f>MONTH(Table1[[#This Row],[order_date]])</f>
        <v>5</v>
      </c>
      <c r="O12563" s="3">
        <f>Table1[[#This Row],[sales]]-Table1[[#This Row],[profit]]</f>
        <v>4250.2300000000005</v>
      </c>
      <c r="P12563" s="3">
        <f>Table1[[#This Row],[sales]]*Table1[[#This Row],[quantity]]</f>
        <v>38630.720000000001</v>
      </c>
      <c r="Q12563" s="9">
        <f>Table1[[#This Row],[delivery_date]]-Table1[[#This Row],[order_date]]</f>
        <v>5</v>
      </c>
    </row>
    <row r="12564" spans="1:17" x14ac:dyDescent="0.35">
      <c r="A12564" t="s">
        <v>12595</v>
      </c>
      <c r="B12564" t="s">
        <v>13</v>
      </c>
      <c r="C12564" t="s">
        <v>33</v>
      </c>
      <c r="D12564" s="2">
        <v>2465.14</v>
      </c>
      <c r="E12564">
        <v>0.22</v>
      </c>
      <c r="F12564">
        <v>4</v>
      </c>
      <c r="G12564" s="1">
        <v>45127</v>
      </c>
      <c r="H12564" s="1">
        <v>45131</v>
      </c>
      <c r="I12564" t="s">
        <v>21</v>
      </c>
      <c r="J12564" t="s">
        <v>27</v>
      </c>
      <c r="K12564" s="2">
        <v>158.01</v>
      </c>
      <c r="L12564" t="s">
        <v>48</v>
      </c>
      <c r="M12564">
        <f>YEAR(Table1[[#This Row],[order_date]])</f>
        <v>2023</v>
      </c>
      <c r="N12564">
        <f>MONTH(Table1[[#This Row],[order_date]])</f>
        <v>7</v>
      </c>
      <c r="O12564" s="3">
        <f>Table1[[#This Row],[sales]]-Table1[[#This Row],[profit]]</f>
        <v>2307.13</v>
      </c>
      <c r="P12564" s="3">
        <f>Table1[[#This Row],[sales]]*Table1[[#This Row],[quantity]]</f>
        <v>9860.56</v>
      </c>
      <c r="Q12564" s="9">
        <f>Table1[[#This Row],[delivery_date]]-Table1[[#This Row],[order_date]]</f>
        <v>4</v>
      </c>
    </row>
    <row r="12565" spans="1:17" x14ac:dyDescent="0.35">
      <c r="A12565" t="s">
        <v>12596</v>
      </c>
      <c r="B12565" t="s">
        <v>19</v>
      </c>
      <c r="C12565" t="s">
        <v>36</v>
      </c>
      <c r="D12565" s="2">
        <v>2804.84</v>
      </c>
      <c r="E12565">
        <v>0.08</v>
      </c>
      <c r="F12565">
        <v>6</v>
      </c>
      <c r="G12565" s="1">
        <v>45464</v>
      </c>
      <c r="H12565" s="1">
        <v>45467</v>
      </c>
      <c r="I12565" t="s">
        <v>31</v>
      </c>
      <c r="J12565" t="s">
        <v>27</v>
      </c>
      <c r="K12565" s="2">
        <v>534.65</v>
      </c>
      <c r="L12565" t="s">
        <v>48</v>
      </c>
      <c r="M12565">
        <f>YEAR(Table1[[#This Row],[order_date]])</f>
        <v>2024</v>
      </c>
      <c r="N12565">
        <f>MONTH(Table1[[#This Row],[order_date]])</f>
        <v>6</v>
      </c>
      <c r="O12565" s="3">
        <f>Table1[[#This Row],[sales]]-Table1[[#This Row],[profit]]</f>
        <v>2270.19</v>
      </c>
      <c r="P12565" s="3">
        <f>Table1[[#This Row],[sales]]*Table1[[#This Row],[quantity]]</f>
        <v>16829.04</v>
      </c>
      <c r="Q12565" s="9">
        <f>Table1[[#This Row],[delivery_date]]-Table1[[#This Row],[order_date]]</f>
        <v>3</v>
      </c>
    </row>
    <row r="12566" spans="1:17" x14ac:dyDescent="0.35">
      <c r="A12566" t="s">
        <v>12597</v>
      </c>
      <c r="B12566" t="s">
        <v>13</v>
      </c>
      <c r="C12566" t="s">
        <v>14</v>
      </c>
      <c r="D12566" s="2">
        <v>4128.37</v>
      </c>
      <c r="E12566">
        <v>0.23</v>
      </c>
      <c r="F12566">
        <v>5</v>
      </c>
      <c r="G12566" s="1">
        <v>45502</v>
      </c>
      <c r="H12566" s="1">
        <v>45507</v>
      </c>
      <c r="I12566" t="s">
        <v>31</v>
      </c>
      <c r="J12566" t="s">
        <v>27</v>
      </c>
      <c r="K12566" s="2">
        <v>481.39</v>
      </c>
      <c r="L12566" t="s">
        <v>28</v>
      </c>
      <c r="M12566">
        <f>YEAR(Table1[[#This Row],[order_date]])</f>
        <v>2024</v>
      </c>
      <c r="N12566">
        <f>MONTH(Table1[[#This Row],[order_date]])</f>
        <v>7</v>
      </c>
      <c r="O12566" s="3">
        <f>Table1[[#This Row],[sales]]-Table1[[#This Row],[profit]]</f>
        <v>3646.98</v>
      </c>
      <c r="P12566" s="3">
        <f>Table1[[#This Row],[sales]]*Table1[[#This Row],[quantity]]</f>
        <v>20641.849999999999</v>
      </c>
      <c r="Q12566" s="9">
        <f>Table1[[#This Row],[delivery_date]]-Table1[[#This Row],[order_date]]</f>
        <v>5</v>
      </c>
    </row>
    <row r="12567" spans="1:17" x14ac:dyDescent="0.35">
      <c r="A12567" t="s">
        <v>12598</v>
      </c>
      <c r="B12567" t="s">
        <v>25</v>
      </c>
      <c r="C12567" t="s">
        <v>36</v>
      </c>
      <c r="D12567" s="2">
        <v>3528.4</v>
      </c>
      <c r="E12567">
        <v>0.39</v>
      </c>
      <c r="F12567">
        <v>9</v>
      </c>
      <c r="G12567" s="1">
        <v>45628</v>
      </c>
      <c r="H12567" s="1">
        <v>45634</v>
      </c>
      <c r="I12567" t="s">
        <v>31</v>
      </c>
      <c r="J12567" t="s">
        <v>16</v>
      </c>
      <c r="K12567" s="2">
        <v>457.67</v>
      </c>
      <c r="L12567" t="s">
        <v>17</v>
      </c>
      <c r="M12567">
        <f>YEAR(Table1[[#This Row],[order_date]])</f>
        <v>2024</v>
      </c>
      <c r="N12567">
        <f>MONTH(Table1[[#This Row],[order_date]])</f>
        <v>12</v>
      </c>
      <c r="O12567" s="3">
        <f>Table1[[#This Row],[sales]]-Table1[[#This Row],[profit]]</f>
        <v>3070.73</v>
      </c>
      <c r="P12567" s="3">
        <f>Table1[[#This Row],[sales]]*Table1[[#This Row],[quantity]]</f>
        <v>31755.600000000002</v>
      </c>
      <c r="Q12567" s="9">
        <f>Table1[[#This Row],[delivery_date]]-Table1[[#This Row],[order_date]]</f>
        <v>6</v>
      </c>
    </row>
    <row r="12568" spans="1:17" x14ac:dyDescent="0.35">
      <c r="A12568" t="s">
        <v>12599</v>
      </c>
      <c r="B12568" t="s">
        <v>13</v>
      </c>
      <c r="C12568" t="s">
        <v>36</v>
      </c>
      <c r="D12568" s="2">
        <v>995.83</v>
      </c>
      <c r="E12568">
        <v>0.3</v>
      </c>
      <c r="F12568">
        <v>4</v>
      </c>
      <c r="G12568" s="1">
        <v>45424</v>
      </c>
      <c r="H12568" s="1">
        <v>45429</v>
      </c>
      <c r="I12568" t="s">
        <v>15</v>
      </c>
      <c r="J12568" t="s">
        <v>22</v>
      </c>
      <c r="K12568" s="2">
        <v>197.87</v>
      </c>
      <c r="L12568" t="s">
        <v>17</v>
      </c>
      <c r="M12568">
        <f>YEAR(Table1[[#This Row],[order_date]])</f>
        <v>2024</v>
      </c>
      <c r="N12568">
        <f>MONTH(Table1[[#This Row],[order_date]])</f>
        <v>5</v>
      </c>
      <c r="O12568" s="3">
        <f>Table1[[#This Row],[sales]]-Table1[[#This Row],[profit]]</f>
        <v>797.96</v>
      </c>
      <c r="P12568" s="3">
        <f>Table1[[#This Row],[sales]]*Table1[[#This Row],[quantity]]</f>
        <v>3983.32</v>
      </c>
      <c r="Q12568" s="9">
        <f>Table1[[#This Row],[delivery_date]]-Table1[[#This Row],[order_date]]</f>
        <v>5</v>
      </c>
    </row>
    <row r="12569" spans="1:17" x14ac:dyDescent="0.35">
      <c r="A12569" t="s">
        <v>12600</v>
      </c>
      <c r="B12569" t="s">
        <v>19</v>
      </c>
      <c r="C12569" t="s">
        <v>33</v>
      </c>
      <c r="D12569" s="2">
        <v>2051.06</v>
      </c>
      <c r="E12569">
        <v>0.14000000000000001</v>
      </c>
      <c r="F12569">
        <v>1</v>
      </c>
      <c r="G12569" s="1">
        <v>45303</v>
      </c>
      <c r="H12569" s="1">
        <v>45305</v>
      </c>
      <c r="I12569" t="s">
        <v>31</v>
      </c>
      <c r="J12569" t="s">
        <v>16</v>
      </c>
      <c r="K12569" s="2">
        <v>460.1</v>
      </c>
      <c r="L12569" t="s">
        <v>48</v>
      </c>
      <c r="M12569">
        <f>YEAR(Table1[[#This Row],[order_date]])</f>
        <v>2024</v>
      </c>
      <c r="N12569">
        <f>MONTH(Table1[[#This Row],[order_date]])</f>
        <v>1</v>
      </c>
      <c r="O12569" s="3">
        <f>Table1[[#This Row],[sales]]-Table1[[#This Row],[profit]]</f>
        <v>1590.96</v>
      </c>
      <c r="P12569" s="3">
        <f>Table1[[#This Row],[sales]]*Table1[[#This Row],[quantity]]</f>
        <v>2051.06</v>
      </c>
      <c r="Q12569" s="9">
        <f>Table1[[#This Row],[delivery_date]]-Table1[[#This Row],[order_date]]</f>
        <v>2</v>
      </c>
    </row>
    <row r="12570" spans="1:17" x14ac:dyDescent="0.35">
      <c r="A12570" t="s">
        <v>12601</v>
      </c>
      <c r="B12570" t="s">
        <v>25</v>
      </c>
      <c r="C12570" t="s">
        <v>33</v>
      </c>
      <c r="D12570" s="2">
        <v>4652.88</v>
      </c>
      <c r="E12570">
        <v>0.2</v>
      </c>
      <c r="F12570">
        <v>9</v>
      </c>
      <c r="G12570" s="1">
        <v>45188</v>
      </c>
      <c r="H12570" s="1">
        <v>45190</v>
      </c>
      <c r="I12570" t="s">
        <v>21</v>
      </c>
      <c r="J12570" t="s">
        <v>22</v>
      </c>
      <c r="K12570" s="2">
        <v>360.6</v>
      </c>
      <c r="L12570" t="s">
        <v>17</v>
      </c>
      <c r="M12570">
        <f>YEAR(Table1[[#This Row],[order_date]])</f>
        <v>2023</v>
      </c>
      <c r="N12570">
        <f>MONTH(Table1[[#This Row],[order_date]])</f>
        <v>9</v>
      </c>
      <c r="O12570" s="3">
        <f>Table1[[#This Row],[sales]]-Table1[[#This Row],[profit]]</f>
        <v>4292.28</v>
      </c>
      <c r="P12570" s="3">
        <f>Table1[[#This Row],[sales]]*Table1[[#This Row],[quantity]]</f>
        <v>41875.919999999998</v>
      </c>
      <c r="Q12570" s="9">
        <f>Table1[[#This Row],[delivery_date]]-Table1[[#This Row],[order_date]]</f>
        <v>2</v>
      </c>
    </row>
    <row r="12571" spans="1:17" x14ac:dyDescent="0.35">
      <c r="A12571" t="s">
        <v>12602</v>
      </c>
      <c r="B12571" t="s">
        <v>41</v>
      </c>
      <c r="C12571" t="s">
        <v>26</v>
      </c>
      <c r="D12571" s="2">
        <v>816.02</v>
      </c>
      <c r="E12571">
        <v>0.48</v>
      </c>
      <c r="F12571">
        <v>9</v>
      </c>
      <c r="G12571" s="1">
        <v>45036</v>
      </c>
      <c r="H12571" s="1">
        <v>45038</v>
      </c>
      <c r="I12571" t="s">
        <v>31</v>
      </c>
      <c r="J12571" t="s">
        <v>16</v>
      </c>
      <c r="K12571" s="2">
        <v>51.13</v>
      </c>
      <c r="L12571" t="s">
        <v>39</v>
      </c>
      <c r="M12571">
        <f>YEAR(Table1[[#This Row],[order_date]])</f>
        <v>2023</v>
      </c>
      <c r="N12571">
        <f>MONTH(Table1[[#This Row],[order_date]])</f>
        <v>4</v>
      </c>
      <c r="O12571" s="3">
        <f>Table1[[#This Row],[sales]]-Table1[[#This Row],[profit]]</f>
        <v>764.89</v>
      </c>
      <c r="P12571" s="3">
        <f>Table1[[#This Row],[sales]]*Table1[[#This Row],[quantity]]</f>
        <v>7344.18</v>
      </c>
      <c r="Q12571" s="9">
        <f>Table1[[#This Row],[delivery_date]]-Table1[[#This Row],[order_date]]</f>
        <v>2</v>
      </c>
    </row>
    <row r="12572" spans="1:17" x14ac:dyDescent="0.35">
      <c r="A12572" t="s">
        <v>12603</v>
      </c>
      <c r="B12572" t="s">
        <v>19</v>
      </c>
      <c r="C12572" t="s">
        <v>26</v>
      </c>
      <c r="D12572" s="2">
        <v>1125.8499999999999</v>
      </c>
      <c r="E12572">
        <v>0.4</v>
      </c>
      <c r="F12572">
        <v>7</v>
      </c>
      <c r="G12572" s="1">
        <v>45244</v>
      </c>
      <c r="H12572" s="1">
        <v>45245</v>
      </c>
      <c r="I12572" t="s">
        <v>31</v>
      </c>
      <c r="J12572" t="s">
        <v>16</v>
      </c>
      <c r="K12572" s="2">
        <v>288.43</v>
      </c>
      <c r="L12572" t="s">
        <v>48</v>
      </c>
      <c r="M12572">
        <f>YEAR(Table1[[#This Row],[order_date]])</f>
        <v>2023</v>
      </c>
      <c r="N12572">
        <f>MONTH(Table1[[#This Row],[order_date]])</f>
        <v>11</v>
      </c>
      <c r="O12572" s="3">
        <f>Table1[[#This Row],[sales]]-Table1[[#This Row],[profit]]</f>
        <v>837.41999999999985</v>
      </c>
      <c r="P12572" s="3">
        <f>Table1[[#This Row],[sales]]*Table1[[#This Row],[quantity]]</f>
        <v>7880.9499999999989</v>
      </c>
      <c r="Q12572" s="9">
        <f>Table1[[#This Row],[delivery_date]]-Table1[[#This Row],[order_date]]</f>
        <v>1</v>
      </c>
    </row>
    <row r="12573" spans="1:17" x14ac:dyDescent="0.35">
      <c r="A12573" t="s">
        <v>12604</v>
      </c>
      <c r="B12573" t="s">
        <v>19</v>
      </c>
      <c r="C12573" t="s">
        <v>33</v>
      </c>
      <c r="D12573" s="2">
        <v>2063.23</v>
      </c>
      <c r="E12573">
        <v>0.06</v>
      </c>
      <c r="F12573">
        <v>5</v>
      </c>
      <c r="G12573" s="1">
        <v>45504</v>
      </c>
      <c r="H12573" s="1">
        <v>45507</v>
      </c>
      <c r="I12573" t="s">
        <v>31</v>
      </c>
      <c r="J12573" t="s">
        <v>27</v>
      </c>
      <c r="K12573" s="2">
        <v>241.45</v>
      </c>
      <c r="L12573" t="s">
        <v>34</v>
      </c>
      <c r="M12573">
        <f>YEAR(Table1[[#This Row],[order_date]])</f>
        <v>2024</v>
      </c>
      <c r="N12573">
        <f>MONTH(Table1[[#This Row],[order_date]])</f>
        <v>7</v>
      </c>
      <c r="O12573" s="3">
        <f>Table1[[#This Row],[sales]]-Table1[[#This Row],[profit]]</f>
        <v>1821.78</v>
      </c>
      <c r="P12573" s="3">
        <f>Table1[[#This Row],[sales]]*Table1[[#This Row],[quantity]]</f>
        <v>10316.15</v>
      </c>
      <c r="Q12573" s="9">
        <f>Table1[[#This Row],[delivery_date]]-Table1[[#This Row],[order_date]]</f>
        <v>3</v>
      </c>
    </row>
    <row r="12574" spans="1:17" x14ac:dyDescent="0.35">
      <c r="A12574" t="s">
        <v>12605</v>
      </c>
      <c r="B12574" t="s">
        <v>25</v>
      </c>
      <c r="C12574" t="s">
        <v>33</v>
      </c>
      <c r="D12574" s="2">
        <v>4705.38</v>
      </c>
      <c r="E12574">
        <v>0.27</v>
      </c>
      <c r="F12574">
        <v>7</v>
      </c>
      <c r="G12574" s="1">
        <v>45608</v>
      </c>
      <c r="H12574" s="1">
        <v>45615</v>
      </c>
      <c r="I12574" t="s">
        <v>21</v>
      </c>
      <c r="J12574" t="s">
        <v>16</v>
      </c>
      <c r="K12574" s="2">
        <v>853.67</v>
      </c>
      <c r="L12574" t="s">
        <v>17</v>
      </c>
      <c r="M12574">
        <f>YEAR(Table1[[#This Row],[order_date]])</f>
        <v>2024</v>
      </c>
      <c r="N12574">
        <f>MONTH(Table1[[#This Row],[order_date]])</f>
        <v>11</v>
      </c>
      <c r="O12574" s="3">
        <f>Table1[[#This Row],[sales]]-Table1[[#This Row],[profit]]</f>
        <v>3851.71</v>
      </c>
      <c r="P12574" s="3">
        <f>Table1[[#This Row],[sales]]*Table1[[#This Row],[quantity]]</f>
        <v>32937.660000000003</v>
      </c>
      <c r="Q12574" s="9">
        <f>Table1[[#This Row],[delivery_date]]-Table1[[#This Row],[order_date]]</f>
        <v>7</v>
      </c>
    </row>
    <row r="12575" spans="1:17" x14ac:dyDescent="0.35">
      <c r="A12575" t="s">
        <v>12606</v>
      </c>
      <c r="B12575" t="s">
        <v>25</v>
      </c>
      <c r="C12575" t="s">
        <v>33</v>
      </c>
      <c r="D12575" s="2">
        <v>657.71</v>
      </c>
      <c r="E12575">
        <v>0.47</v>
      </c>
      <c r="F12575">
        <v>9</v>
      </c>
      <c r="G12575" s="1">
        <v>45465</v>
      </c>
      <c r="H12575" s="1">
        <v>45468</v>
      </c>
      <c r="I12575" t="s">
        <v>21</v>
      </c>
      <c r="J12575" t="s">
        <v>16</v>
      </c>
      <c r="K12575" s="2">
        <v>161.97</v>
      </c>
      <c r="L12575" t="s">
        <v>34</v>
      </c>
      <c r="M12575">
        <f>YEAR(Table1[[#This Row],[order_date]])</f>
        <v>2024</v>
      </c>
      <c r="N12575">
        <f>MONTH(Table1[[#This Row],[order_date]])</f>
        <v>6</v>
      </c>
      <c r="O12575" s="3">
        <f>Table1[[#This Row],[sales]]-Table1[[#This Row],[profit]]</f>
        <v>495.74</v>
      </c>
      <c r="P12575" s="3">
        <f>Table1[[#This Row],[sales]]*Table1[[#This Row],[quantity]]</f>
        <v>5919.39</v>
      </c>
      <c r="Q12575" s="9">
        <f>Table1[[#This Row],[delivery_date]]-Table1[[#This Row],[order_date]]</f>
        <v>3</v>
      </c>
    </row>
    <row r="12576" spans="1:17" x14ac:dyDescent="0.35">
      <c r="A12576" t="s">
        <v>12607</v>
      </c>
      <c r="B12576" t="s">
        <v>41</v>
      </c>
      <c r="C12576" t="s">
        <v>14</v>
      </c>
      <c r="D12576" s="2">
        <v>3397.42</v>
      </c>
      <c r="E12576">
        <v>0.02</v>
      </c>
      <c r="F12576">
        <v>3</v>
      </c>
      <c r="G12576" s="1">
        <v>45008</v>
      </c>
      <c r="H12576" s="1">
        <v>45011</v>
      </c>
      <c r="I12576" t="s">
        <v>31</v>
      </c>
      <c r="J12576" t="s">
        <v>16</v>
      </c>
      <c r="K12576" s="2">
        <v>216.59</v>
      </c>
      <c r="L12576" t="s">
        <v>39</v>
      </c>
      <c r="M12576">
        <f>YEAR(Table1[[#This Row],[order_date]])</f>
        <v>2023</v>
      </c>
      <c r="N12576">
        <f>MONTH(Table1[[#This Row],[order_date]])</f>
        <v>3</v>
      </c>
      <c r="O12576" s="3">
        <f>Table1[[#This Row],[sales]]-Table1[[#This Row],[profit]]</f>
        <v>3180.83</v>
      </c>
      <c r="P12576" s="3">
        <f>Table1[[#This Row],[sales]]*Table1[[#This Row],[quantity]]</f>
        <v>10192.26</v>
      </c>
      <c r="Q12576" s="9">
        <f>Table1[[#This Row],[delivery_date]]-Table1[[#This Row],[order_date]]</f>
        <v>3</v>
      </c>
    </row>
    <row r="12577" spans="1:17" x14ac:dyDescent="0.35">
      <c r="A12577" t="s">
        <v>12608</v>
      </c>
      <c r="B12577" t="s">
        <v>19</v>
      </c>
      <c r="C12577" t="s">
        <v>36</v>
      </c>
      <c r="D12577" s="2">
        <v>747.4</v>
      </c>
      <c r="E12577">
        <v>0.02</v>
      </c>
      <c r="F12577">
        <v>5</v>
      </c>
      <c r="G12577" s="1">
        <v>45536</v>
      </c>
      <c r="H12577" s="1">
        <v>45539</v>
      </c>
      <c r="I12577" t="s">
        <v>15</v>
      </c>
      <c r="J12577" t="s">
        <v>16</v>
      </c>
      <c r="K12577" s="2">
        <v>181.87</v>
      </c>
      <c r="L12577" t="s">
        <v>17</v>
      </c>
      <c r="M12577">
        <f>YEAR(Table1[[#This Row],[order_date]])</f>
        <v>2024</v>
      </c>
      <c r="N12577">
        <f>MONTH(Table1[[#This Row],[order_date]])</f>
        <v>9</v>
      </c>
      <c r="O12577" s="3">
        <f>Table1[[#This Row],[sales]]-Table1[[#This Row],[profit]]</f>
        <v>565.53</v>
      </c>
      <c r="P12577" s="3">
        <f>Table1[[#This Row],[sales]]*Table1[[#This Row],[quantity]]</f>
        <v>3737</v>
      </c>
      <c r="Q12577" s="9">
        <f>Table1[[#This Row],[delivery_date]]-Table1[[#This Row],[order_date]]</f>
        <v>3</v>
      </c>
    </row>
    <row r="12578" spans="1:17" x14ac:dyDescent="0.35">
      <c r="A12578" t="s">
        <v>12609</v>
      </c>
      <c r="B12578" t="s">
        <v>25</v>
      </c>
      <c r="C12578" t="s">
        <v>26</v>
      </c>
      <c r="D12578" s="2">
        <v>2670.06</v>
      </c>
      <c r="E12578">
        <v>0.36</v>
      </c>
      <c r="F12578">
        <v>3</v>
      </c>
      <c r="G12578" s="1">
        <v>45651</v>
      </c>
      <c r="H12578" s="1">
        <v>45657</v>
      </c>
      <c r="I12578" t="s">
        <v>15</v>
      </c>
      <c r="J12578" t="s">
        <v>16</v>
      </c>
      <c r="K12578" s="2">
        <v>506.22</v>
      </c>
      <c r="L12578" t="s">
        <v>28</v>
      </c>
      <c r="M12578">
        <f>YEAR(Table1[[#This Row],[order_date]])</f>
        <v>2024</v>
      </c>
      <c r="N12578">
        <f>MONTH(Table1[[#This Row],[order_date]])</f>
        <v>12</v>
      </c>
      <c r="O12578" s="3">
        <f>Table1[[#This Row],[sales]]-Table1[[#This Row],[profit]]</f>
        <v>2163.84</v>
      </c>
      <c r="P12578" s="3">
        <f>Table1[[#This Row],[sales]]*Table1[[#This Row],[quantity]]</f>
        <v>8010.18</v>
      </c>
      <c r="Q12578" s="9">
        <f>Table1[[#This Row],[delivery_date]]-Table1[[#This Row],[order_date]]</f>
        <v>6</v>
      </c>
    </row>
    <row r="12579" spans="1:17" x14ac:dyDescent="0.35">
      <c r="A12579" t="s">
        <v>12610</v>
      </c>
      <c r="B12579" t="s">
        <v>41</v>
      </c>
      <c r="C12579" t="s">
        <v>26</v>
      </c>
      <c r="D12579" s="2">
        <v>2729.16</v>
      </c>
      <c r="E12579">
        <v>0.28999999999999998</v>
      </c>
      <c r="F12579">
        <v>8</v>
      </c>
      <c r="G12579" s="1">
        <v>45503</v>
      </c>
      <c r="H12579" s="1">
        <v>45506</v>
      </c>
      <c r="I12579" t="s">
        <v>15</v>
      </c>
      <c r="J12579" t="s">
        <v>22</v>
      </c>
      <c r="K12579" s="2">
        <v>208.45</v>
      </c>
      <c r="L12579" t="s">
        <v>39</v>
      </c>
      <c r="M12579">
        <f>YEAR(Table1[[#This Row],[order_date]])</f>
        <v>2024</v>
      </c>
      <c r="N12579">
        <f>MONTH(Table1[[#This Row],[order_date]])</f>
        <v>7</v>
      </c>
      <c r="O12579" s="3">
        <f>Table1[[#This Row],[sales]]-Table1[[#This Row],[profit]]</f>
        <v>2520.71</v>
      </c>
      <c r="P12579" s="3">
        <f>Table1[[#This Row],[sales]]*Table1[[#This Row],[quantity]]</f>
        <v>21833.279999999999</v>
      </c>
      <c r="Q12579" s="9">
        <f>Table1[[#This Row],[delivery_date]]-Table1[[#This Row],[order_date]]</f>
        <v>3</v>
      </c>
    </row>
    <row r="12580" spans="1:17" x14ac:dyDescent="0.35">
      <c r="A12580" t="s">
        <v>12611</v>
      </c>
      <c r="B12580" t="s">
        <v>41</v>
      </c>
      <c r="C12580" t="s">
        <v>20</v>
      </c>
      <c r="D12580" s="2">
        <v>308.87</v>
      </c>
      <c r="E12580">
        <v>0.02</v>
      </c>
      <c r="F12580">
        <v>1</v>
      </c>
      <c r="G12580" s="1">
        <v>45101</v>
      </c>
      <c r="H12580" s="1">
        <v>45107</v>
      </c>
      <c r="I12580" t="s">
        <v>31</v>
      </c>
      <c r="J12580" t="s">
        <v>16</v>
      </c>
      <c r="K12580" s="2">
        <v>67.66</v>
      </c>
      <c r="L12580" t="s">
        <v>39</v>
      </c>
      <c r="M12580">
        <f>YEAR(Table1[[#This Row],[order_date]])</f>
        <v>2023</v>
      </c>
      <c r="N12580">
        <f>MONTH(Table1[[#This Row],[order_date]])</f>
        <v>6</v>
      </c>
      <c r="O12580" s="3">
        <f>Table1[[#This Row],[sales]]-Table1[[#This Row],[profit]]</f>
        <v>241.21</v>
      </c>
      <c r="P12580" s="3">
        <f>Table1[[#This Row],[sales]]*Table1[[#This Row],[quantity]]</f>
        <v>308.87</v>
      </c>
      <c r="Q12580" s="9">
        <f>Table1[[#This Row],[delivery_date]]-Table1[[#This Row],[order_date]]</f>
        <v>6</v>
      </c>
    </row>
    <row r="12581" spans="1:17" x14ac:dyDescent="0.35">
      <c r="A12581" t="s">
        <v>12612</v>
      </c>
      <c r="B12581" t="s">
        <v>25</v>
      </c>
      <c r="C12581" t="s">
        <v>14</v>
      </c>
      <c r="D12581" s="2">
        <v>4775.18</v>
      </c>
      <c r="E12581">
        <v>0.5</v>
      </c>
      <c r="F12581">
        <v>4</v>
      </c>
      <c r="G12581" s="1">
        <v>45598</v>
      </c>
      <c r="H12581" s="1">
        <v>45601</v>
      </c>
      <c r="I12581" t="s">
        <v>31</v>
      </c>
      <c r="J12581" t="s">
        <v>16</v>
      </c>
      <c r="K12581" s="2">
        <v>325.88</v>
      </c>
      <c r="L12581" t="s">
        <v>23</v>
      </c>
      <c r="M12581">
        <f>YEAR(Table1[[#This Row],[order_date]])</f>
        <v>2024</v>
      </c>
      <c r="N12581">
        <f>MONTH(Table1[[#This Row],[order_date]])</f>
        <v>11</v>
      </c>
      <c r="O12581" s="3">
        <f>Table1[[#This Row],[sales]]-Table1[[#This Row],[profit]]</f>
        <v>4449.3</v>
      </c>
      <c r="P12581" s="3">
        <f>Table1[[#This Row],[sales]]*Table1[[#This Row],[quantity]]</f>
        <v>19100.72</v>
      </c>
      <c r="Q12581" s="9">
        <f>Table1[[#This Row],[delivery_date]]-Table1[[#This Row],[order_date]]</f>
        <v>3</v>
      </c>
    </row>
    <row r="12582" spans="1:17" x14ac:dyDescent="0.35">
      <c r="A12582" t="s">
        <v>12613</v>
      </c>
      <c r="B12582" t="s">
        <v>19</v>
      </c>
      <c r="C12582" t="s">
        <v>33</v>
      </c>
      <c r="D12582" s="2">
        <v>4052.45</v>
      </c>
      <c r="E12582">
        <v>0.28999999999999998</v>
      </c>
      <c r="F12582">
        <v>7</v>
      </c>
      <c r="G12582" s="1">
        <v>45289</v>
      </c>
      <c r="H12582" s="1">
        <v>45290</v>
      </c>
      <c r="I12582" t="s">
        <v>15</v>
      </c>
      <c r="J12582" t="s">
        <v>22</v>
      </c>
      <c r="K12582" s="2">
        <v>517.91</v>
      </c>
      <c r="L12582" t="s">
        <v>28</v>
      </c>
      <c r="M12582">
        <f>YEAR(Table1[[#This Row],[order_date]])</f>
        <v>2023</v>
      </c>
      <c r="N12582">
        <f>MONTH(Table1[[#This Row],[order_date]])</f>
        <v>12</v>
      </c>
      <c r="O12582" s="3">
        <f>Table1[[#This Row],[sales]]-Table1[[#This Row],[profit]]</f>
        <v>3534.54</v>
      </c>
      <c r="P12582" s="3">
        <f>Table1[[#This Row],[sales]]*Table1[[#This Row],[quantity]]</f>
        <v>28367.149999999998</v>
      </c>
      <c r="Q12582" s="9">
        <f>Table1[[#This Row],[delivery_date]]-Table1[[#This Row],[order_date]]</f>
        <v>1</v>
      </c>
    </row>
    <row r="12583" spans="1:17" x14ac:dyDescent="0.35">
      <c r="A12583" t="s">
        <v>12614</v>
      </c>
      <c r="B12583" t="s">
        <v>13</v>
      </c>
      <c r="C12583" t="s">
        <v>33</v>
      </c>
      <c r="D12583" s="2">
        <v>1583.99</v>
      </c>
      <c r="E12583">
        <v>0.25</v>
      </c>
      <c r="F12583">
        <v>9</v>
      </c>
      <c r="G12583" s="1">
        <v>45088</v>
      </c>
      <c r="H12583" s="1">
        <v>45093</v>
      </c>
      <c r="I12583" t="s">
        <v>15</v>
      </c>
      <c r="J12583" t="s">
        <v>27</v>
      </c>
      <c r="K12583" s="2">
        <v>291.42</v>
      </c>
      <c r="L12583" t="s">
        <v>34</v>
      </c>
      <c r="M12583">
        <f>YEAR(Table1[[#This Row],[order_date]])</f>
        <v>2023</v>
      </c>
      <c r="N12583">
        <f>MONTH(Table1[[#This Row],[order_date]])</f>
        <v>6</v>
      </c>
      <c r="O12583" s="3">
        <f>Table1[[#This Row],[sales]]-Table1[[#This Row],[profit]]</f>
        <v>1292.57</v>
      </c>
      <c r="P12583" s="3">
        <f>Table1[[#This Row],[sales]]*Table1[[#This Row],[quantity]]</f>
        <v>14255.91</v>
      </c>
      <c r="Q12583" s="9">
        <f>Table1[[#This Row],[delivery_date]]-Table1[[#This Row],[order_date]]</f>
        <v>5</v>
      </c>
    </row>
    <row r="12584" spans="1:17" x14ac:dyDescent="0.35">
      <c r="A12584" t="s">
        <v>12615</v>
      </c>
      <c r="B12584" t="s">
        <v>13</v>
      </c>
      <c r="C12584" t="s">
        <v>14</v>
      </c>
      <c r="D12584" s="2">
        <v>740.06</v>
      </c>
      <c r="E12584">
        <v>0.22</v>
      </c>
      <c r="F12584">
        <v>2</v>
      </c>
      <c r="G12584" s="1">
        <v>45357</v>
      </c>
      <c r="H12584" s="1">
        <v>45359</v>
      </c>
      <c r="I12584" t="s">
        <v>15</v>
      </c>
      <c r="J12584" t="s">
        <v>27</v>
      </c>
      <c r="K12584" s="2">
        <v>161.72999999999999</v>
      </c>
      <c r="L12584" t="s">
        <v>34</v>
      </c>
      <c r="M12584">
        <f>YEAR(Table1[[#This Row],[order_date]])</f>
        <v>2024</v>
      </c>
      <c r="N12584">
        <f>MONTH(Table1[[#This Row],[order_date]])</f>
        <v>3</v>
      </c>
      <c r="O12584" s="3">
        <f>Table1[[#This Row],[sales]]-Table1[[#This Row],[profit]]</f>
        <v>578.32999999999993</v>
      </c>
      <c r="P12584" s="3">
        <f>Table1[[#This Row],[sales]]*Table1[[#This Row],[quantity]]</f>
        <v>1480.12</v>
      </c>
      <c r="Q12584" s="9">
        <f>Table1[[#This Row],[delivery_date]]-Table1[[#This Row],[order_date]]</f>
        <v>2</v>
      </c>
    </row>
    <row r="12585" spans="1:17" x14ac:dyDescent="0.35">
      <c r="A12585" t="s">
        <v>12616</v>
      </c>
      <c r="B12585" t="s">
        <v>41</v>
      </c>
      <c r="C12585" t="s">
        <v>26</v>
      </c>
      <c r="D12585" s="2">
        <v>1793.57</v>
      </c>
      <c r="E12585">
        <v>0.35</v>
      </c>
      <c r="F12585">
        <v>9</v>
      </c>
      <c r="G12585" s="1">
        <v>45043</v>
      </c>
      <c r="H12585" s="1">
        <v>45045</v>
      </c>
      <c r="I12585" t="s">
        <v>21</v>
      </c>
      <c r="J12585" t="s">
        <v>27</v>
      </c>
      <c r="K12585" s="2">
        <v>207.33</v>
      </c>
      <c r="L12585" t="s">
        <v>23</v>
      </c>
      <c r="M12585">
        <f>YEAR(Table1[[#This Row],[order_date]])</f>
        <v>2023</v>
      </c>
      <c r="N12585">
        <f>MONTH(Table1[[#This Row],[order_date]])</f>
        <v>4</v>
      </c>
      <c r="O12585" s="3">
        <f>Table1[[#This Row],[sales]]-Table1[[#This Row],[profit]]</f>
        <v>1586.24</v>
      </c>
      <c r="P12585" s="3">
        <f>Table1[[#This Row],[sales]]*Table1[[#This Row],[quantity]]</f>
        <v>16142.13</v>
      </c>
      <c r="Q12585" s="9">
        <f>Table1[[#This Row],[delivery_date]]-Table1[[#This Row],[order_date]]</f>
        <v>2</v>
      </c>
    </row>
    <row r="12586" spans="1:17" x14ac:dyDescent="0.35">
      <c r="A12586" t="s">
        <v>12617</v>
      </c>
      <c r="B12586" t="s">
        <v>13</v>
      </c>
      <c r="C12586" t="s">
        <v>33</v>
      </c>
      <c r="D12586" s="2">
        <v>4481.96</v>
      </c>
      <c r="E12586">
        <v>0.23</v>
      </c>
      <c r="F12586">
        <v>6</v>
      </c>
      <c r="G12586" s="1">
        <v>45443</v>
      </c>
      <c r="H12586" s="1">
        <v>45445</v>
      </c>
      <c r="I12586" t="s">
        <v>21</v>
      </c>
      <c r="J12586" t="s">
        <v>22</v>
      </c>
      <c r="K12586" s="2">
        <v>426.19</v>
      </c>
      <c r="L12586" t="s">
        <v>39</v>
      </c>
      <c r="M12586">
        <f>YEAR(Table1[[#This Row],[order_date]])</f>
        <v>2024</v>
      </c>
      <c r="N12586">
        <f>MONTH(Table1[[#This Row],[order_date]])</f>
        <v>5</v>
      </c>
      <c r="O12586" s="3">
        <f>Table1[[#This Row],[sales]]-Table1[[#This Row],[profit]]</f>
        <v>4055.77</v>
      </c>
      <c r="P12586" s="3">
        <f>Table1[[#This Row],[sales]]*Table1[[#This Row],[quantity]]</f>
        <v>26891.760000000002</v>
      </c>
      <c r="Q12586" s="9">
        <f>Table1[[#This Row],[delivery_date]]-Table1[[#This Row],[order_date]]</f>
        <v>2</v>
      </c>
    </row>
    <row r="12587" spans="1:17" x14ac:dyDescent="0.35">
      <c r="A12587" t="s">
        <v>12618</v>
      </c>
      <c r="B12587" t="s">
        <v>13</v>
      </c>
      <c r="C12587" t="s">
        <v>20</v>
      </c>
      <c r="D12587" s="2">
        <v>750.15</v>
      </c>
      <c r="E12587">
        <v>0.33</v>
      </c>
      <c r="F12587">
        <v>7</v>
      </c>
      <c r="G12587" s="1">
        <v>45474</v>
      </c>
      <c r="H12587" s="1">
        <v>45480</v>
      </c>
      <c r="I12587" t="s">
        <v>15</v>
      </c>
      <c r="J12587" t="s">
        <v>16</v>
      </c>
      <c r="K12587" s="2">
        <v>176.33</v>
      </c>
      <c r="L12587" t="s">
        <v>39</v>
      </c>
      <c r="M12587">
        <f>YEAR(Table1[[#This Row],[order_date]])</f>
        <v>2024</v>
      </c>
      <c r="N12587">
        <f>MONTH(Table1[[#This Row],[order_date]])</f>
        <v>7</v>
      </c>
      <c r="O12587" s="3">
        <f>Table1[[#This Row],[sales]]-Table1[[#This Row],[profit]]</f>
        <v>573.81999999999994</v>
      </c>
      <c r="P12587" s="3">
        <f>Table1[[#This Row],[sales]]*Table1[[#This Row],[quantity]]</f>
        <v>5251.05</v>
      </c>
      <c r="Q12587" s="9">
        <f>Table1[[#This Row],[delivery_date]]-Table1[[#This Row],[order_date]]</f>
        <v>6</v>
      </c>
    </row>
    <row r="12588" spans="1:17" x14ac:dyDescent="0.35">
      <c r="A12588" t="s">
        <v>12619</v>
      </c>
      <c r="B12588" t="s">
        <v>25</v>
      </c>
      <c r="C12588" t="s">
        <v>26</v>
      </c>
      <c r="D12588" s="2">
        <v>1811.65</v>
      </c>
      <c r="E12588">
        <v>0.24</v>
      </c>
      <c r="F12588">
        <v>4</v>
      </c>
      <c r="G12588" s="1">
        <v>45564</v>
      </c>
      <c r="H12588" s="1">
        <v>45567</v>
      </c>
      <c r="I12588" t="s">
        <v>21</v>
      </c>
      <c r="J12588" t="s">
        <v>16</v>
      </c>
      <c r="K12588" s="2">
        <v>275.63</v>
      </c>
      <c r="L12588" t="s">
        <v>17</v>
      </c>
      <c r="M12588">
        <f>YEAR(Table1[[#This Row],[order_date]])</f>
        <v>2024</v>
      </c>
      <c r="N12588">
        <f>MONTH(Table1[[#This Row],[order_date]])</f>
        <v>9</v>
      </c>
      <c r="O12588" s="3">
        <f>Table1[[#This Row],[sales]]-Table1[[#This Row],[profit]]</f>
        <v>1536.02</v>
      </c>
      <c r="P12588" s="3">
        <f>Table1[[#This Row],[sales]]*Table1[[#This Row],[quantity]]</f>
        <v>7246.6</v>
      </c>
      <c r="Q12588" s="9">
        <f>Table1[[#This Row],[delivery_date]]-Table1[[#This Row],[order_date]]</f>
        <v>3</v>
      </c>
    </row>
    <row r="12589" spans="1:17" x14ac:dyDescent="0.35">
      <c r="A12589" t="s">
        <v>12620</v>
      </c>
      <c r="B12589" t="s">
        <v>41</v>
      </c>
      <c r="C12589" t="s">
        <v>36</v>
      </c>
      <c r="D12589" s="2">
        <v>2522.09</v>
      </c>
      <c r="E12589">
        <v>0.31</v>
      </c>
      <c r="F12589">
        <v>5</v>
      </c>
      <c r="G12589" s="1">
        <v>45172</v>
      </c>
      <c r="H12589" s="1">
        <v>45174</v>
      </c>
      <c r="I12589" t="s">
        <v>21</v>
      </c>
      <c r="J12589" t="s">
        <v>22</v>
      </c>
      <c r="K12589" s="2">
        <v>254.32</v>
      </c>
      <c r="L12589" t="s">
        <v>17</v>
      </c>
      <c r="M12589">
        <f>YEAR(Table1[[#This Row],[order_date]])</f>
        <v>2023</v>
      </c>
      <c r="N12589">
        <f>MONTH(Table1[[#This Row],[order_date]])</f>
        <v>9</v>
      </c>
      <c r="O12589" s="3">
        <f>Table1[[#This Row],[sales]]-Table1[[#This Row],[profit]]</f>
        <v>2267.77</v>
      </c>
      <c r="P12589" s="3">
        <f>Table1[[#This Row],[sales]]*Table1[[#This Row],[quantity]]</f>
        <v>12610.45</v>
      </c>
      <c r="Q12589" s="9">
        <f>Table1[[#This Row],[delivery_date]]-Table1[[#This Row],[order_date]]</f>
        <v>2</v>
      </c>
    </row>
    <row r="12590" spans="1:17" x14ac:dyDescent="0.35">
      <c r="A12590" t="s">
        <v>12621</v>
      </c>
      <c r="B12590" t="s">
        <v>19</v>
      </c>
      <c r="C12590" t="s">
        <v>14</v>
      </c>
      <c r="D12590" s="2">
        <v>261.13</v>
      </c>
      <c r="E12590">
        <v>0.4</v>
      </c>
      <c r="F12590">
        <v>1</v>
      </c>
      <c r="G12590" s="1">
        <v>45191</v>
      </c>
      <c r="H12590" s="1">
        <v>45197</v>
      </c>
      <c r="I12590" t="s">
        <v>31</v>
      </c>
      <c r="J12590" t="s">
        <v>22</v>
      </c>
      <c r="K12590" s="2">
        <v>51.86</v>
      </c>
      <c r="L12590" t="s">
        <v>39</v>
      </c>
      <c r="M12590">
        <f>YEAR(Table1[[#This Row],[order_date]])</f>
        <v>2023</v>
      </c>
      <c r="N12590">
        <f>MONTH(Table1[[#This Row],[order_date]])</f>
        <v>9</v>
      </c>
      <c r="O12590" s="3">
        <f>Table1[[#This Row],[sales]]-Table1[[#This Row],[profit]]</f>
        <v>209.26999999999998</v>
      </c>
      <c r="P12590" s="3">
        <f>Table1[[#This Row],[sales]]*Table1[[#This Row],[quantity]]</f>
        <v>261.13</v>
      </c>
      <c r="Q12590" s="9">
        <f>Table1[[#This Row],[delivery_date]]-Table1[[#This Row],[order_date]]</f>
        <v>6</v>
      </c>
    </row>
    <row r="12591" spans="1:17" x14ac:dyDescent="0.35">
      <c r="A12591" t="s">
        <v>12622</v>
      </c>
      <c r="B12591" t="s">
        <v>41</v>
      </c>
      <c r="C12591" t="s">
        <v>26</v>
      </c>
      <c r="D12591" s="2">
        <v>1413.37</v>
      </c>
      <c r="E12591">
        <v>0.41</v>
      </c>
      <c r="F12591">
        <v>4</v>
      </c>
      <c r="G12591" s="1">
        <v>45035</v>
      </c>
      <c r="H12591" s="1">
        <v>45036</v>
      </c>
      <c r="I12591" t="s">
        <v>21</v>
      </c>
      <c r="J12591" t="s">
        <v>22</v>
      </c>
      <c r="K12591" s="2">
        <v>209.99</v>
      </c>
      <c r="L12591" t="s">
        <v>17</v>
      </c>
      <c r="M12591">
        <f>YEAR(Table1[[#This Row],[order_date]])</f>
        <v>2023</v>
      </c>
      <c r="N12591">
        <f>MONTH(Table1[[#This Row],[order_date]])</f>
        <v>4</v>
      </c>
      <c r="O12591" s="3">
        <f>Table1[[#This Row],[sales]]-Table1[[#This Row],[profit]]</f>
        <v>1203.3799999999999</v>
      </c>
      <c r="P12591" s="3">
        <f>Table1[[#This Row],[sales]]*Table1[[#This Row],[quantity]]</f>
        <v>5653.48</v>
      </c>
      <c r="Q12591" s="9">
        <f>Table1[[#This Row],[delivery_date]]-Table1[[#This Row],[order_date]]</f>
        <v>1</v>
      </c>
    </row>
    <row r="12592" spans="1:17" x14ac:dyDescent="0.35">
      <c r="A12592" t="s">
        <v>12623</v>
      </c>
      <c r="B12592" t="s">
        <v>25</v>
      </c>
      <c r="C12592" t="s">
        <v>36</v>
      </c>
      <c r="D12592" s="2">
        <v>3018.61</v>
      </c>
      <c r="E12592">
        <v>0.42</v>
      </c>
      <c r="F12592">
        <v>8</v>
      </c>
      <c r="G12592" s="1">
        <v>45089</v>
      </c>
      <c r="H12592" s="1">
        <v>45096</v>
      </c>
      <c r="I12592" t="s">
        <v>31</v>
      </c>
      <c r="J12592" t="s">
        <v>27</v>
      </c>
      <c r="K12592" s="2">
        <v>618.6</v>
      </c>
      <c r="L12592" t="s">
        <v>28</v>
      </c>
      <c r="M12592">
        <f>YEAR(Table1[[#This Row],[order_date]])</f>
        <v>2023</v>
      </c>
      <c r="N12592">
        <f>MONTH(Table1[[#This Row],[order_date]])</f>
        <v>6</v>
      </c>
      <c r="O12592" s="3">
        <f>Table1[[#This Row],[sales]]-Table1[[#This Row],[profit]]</f>
        <v>2400.0100000000002</v>
      </c>
      <c r="P12592" s="3">
        <f>Table1[[#This Row],[sales]]*Table1[[#This Row],[quantity]]</f>
        <v>24148.880000000001</v>
      </c>
      <c r="Q12592" s="9">
        <f>Table1[[#This Row],[delivery_date]]-Table1[[#This Row],[order_date]]</f>
        <v>7</v>
      </c>
    </row>
    <row r="12593" spans="1:17" x14ac:dyDescent="0.35">
      <c r="A12593" t="s">
        <v>12624</v>
      </c>
      <c r="B12593" t="s">
        <v>13</v>
      </c>
      <c r="C12593" t="s">
        <v>20</v>
      </c>
      <c r="D12593" s="2">
        <v>1687.43</v>
      </c>
      <c r="E12593">
        <v>0.1</v>
      </c>
      <c r="F12593">
        <v>6</v>
      </c>
      <c r="G12593" s="1">
        <v>45257</v>
      </c>
      <c r="H12593" s="1">
        <v>45260</v>
      </c>
      <c r="I12593" t="s">
        <v>31</v>
      </c>
      <c r="J12593" t="s">
        <v>27</v>
      </c>
      <c r="K12593" s="2">
        <v>414.32</v>
      </c>
      <c r="L12593" t="s">
        <v>17</v>
      </c>
      <c r="M12593">
        <f>YEAR(Table1[[#This Row],[order_date]])</f>
        <v>2023</v>
      </c>
      <c r="N12593">
        <f>MONTH(Table1[[#This Row],[order_date]])</f>
        <v>11</v>
      </c>
      <c r="O12593" s="3">
        <f>Table1[[#This Row],[sales]]-Table1[[#This Row],[profit]]</f>
        <v>1273.1100000000001</v>
      </c>
      <c r="P12593" s="3">
        <f>Table1[[#This Row],[sales]]*Table1[[#This Row],[quantity]]</f>
        <v>10124.58</v>
      </c>
      <c r="Q12593" s="9">
        <f>Table1[[#This Row],[delivery_date]]-Table1[[#This Row],[order_date]]</f>
        <v>3</v>
      </c>
    </row>
    <row r="12594" spans="1:17" x14ac:dyDescent="0.35">
      <c r="A12594" t="s">
        <v>12625</v>
      </c>
      <c r="B12594" t="s">
        <v>19</v>
      </c>
      <c r="C12594" t="s">
        <v>14</v>
      </c>
      <c r="D12594" s="2">
        <v>4365.57</v>
      </c>
      <c r="E12594">
        <v>0.03</v>
      </c>
      <c r="F12594">
        <v>7</v>
      </c>
      <c r="G12594" s="1">
        <v>45484</v>
      </c>
      <c r="H12594" s="1">
        <v>45491</v>
      </c>
      <c r="I12594" t="s">
        <v>15</v>
      </c>
      <c r="J12594" t="s">
        <v>27</v>
      </c>
      <c r="K12594" s="2">
        <v>240.23</v>
      </c>
      <c r="L12594" t="s">
        <v>39</v>
      </c>
      <c r="M12594">
        <f>YEAR(Table1[[#This Row],[order_date]])</f>
        <v>2024</v>
      </c>
      <c r="N12594">
        <f>MONTH(Table1[[#This Row],[order_date]])</f>
        <v>7</v>
      </c>
      <c r="O12594" s="3">
        <f>Table1[[#This Row],[sales]]-Table1[[#This Row],[profit]]</f>
        <v>4125.34</v>
      </c>
      <c r="P12594" s="3">
        <f>Table1[[#This Row],[sales]]*Table1[[#This Row],[quantity]]</f>
        <v>30558.989999999998</v>
      </c>
      <c r="Q12594" s="9">
        <f>Table1[[#This Row],[delivery_date]]-Table1[[#This Row],[order_date]]</f>
        <v>7</v>
      </c>
    </row>
    <row r="12595" spans="1:17" x14ac:dyDescent="0.35">
      <c r="A12595" t="s">
        <v>12626</v>
      </c>
      <c r="B12595" t="s">
        <v>41</v>
      </c>
      <c r="C12595" t="s">
        <v>33</v>
      </c>
      <c r="D12595" s="2">
        <v>4690.1499999999996</v>
      </c>
      <c r="E12595">
        <v>0.42</v>
      </c>
      <c r="F12595">
        <v>1</v>
      </c>
      <c r="G12595" s="1">
        <v>45031</v>
      </c>
      <c r="H12595" s="1">
        <v>45034</v>
      </c>
      <c r="I12595" t="s">
        <v>21</v>
      </c>
      <c r="J12595" t="s">
        <v>22</v>
      </c>
      <c r="K12595" s="2">
        <v>651.48</v>
      </c>
      <c r="L12595" t="s">
        <v>34</v>
      </c>
      <c r="M12595">
        <f>YEAR(Table1[[#This Row],[order_date]])</f>
        <v>2023</v>
      </c>
      <c r="N12595">
        <f>MONTH(Table1[[#This Row],[order_date]])</f>
        <v>4</v>
      </c>
      <c r="O12595" s="3">
        <f>Table1[[#This Row],[sales]]-Table1[[#This Row],[profit]]</f>
        <v>4038.6699999999996</v>
      </c>
      <c r="P12595" s="3">
        <f>Table1[[#This Row],[sales]]*Table1[[#This Row],[quantity]]</f>
        <v>4690.1499999999996</v>
      </c>
      <c r="Q12595" s="9">
        <f>Table1[[#This Row],[delivery_date]]-Table1[[#This Row],[order_date]]</f>
        <v>3</v>
      </c>
    </row>
    <row r="12596" spans="1:17" x14ac:dyDescent="0.35">
      <c r="A12596" t="s">
        <v>12627</v>
      </c>
      <c r="B12596" t="s">
        <v>13</v>
      </c>
      <c r="C12596" t="s">
        <v>33</v>
      </c>
      <c r="D12596" s="2">
        <v>2263.56</v>
      </c>
      <c r="E12596">
        <v>0.02</v>
      </c>
      <c r="F12596">
        <v>7</v>
      </c>
      <c r="G12596" s="1">
        <v>45195</v>
      </c>
      <c r="H12596" s="1">
        <v>45196</v>
      </c>
      <c r="I12596" t="s">
        <v>15</v>
      </c>
      <c r="J12596" t="s">
        <v>27</v>
      </c>
      <c r="K12596" s="2">
        <v>311.83</v>
      </c>
      <c r="L12596" t="s">
        <v>23</v>
      </c>
      <c r="M12596">
        <f>YEAR(Table1[[#This Row],[order_date]])</f>
        <v>2023</v>
      </c>
      <c r="N12596">
        <f>MONTH(Table1[[#This Row],[order_date]])</f>
        <v>9</v>
      </c>
      <c r="O12596" s="3">
        <f>Table1[[#This Row],[sales]]-Table1[[#This Row],[profit]]</f>
        <v>1951.73</v>
      </c>
      <c r="P12596" s="3">
        <f>Table1[[#This Row],[sales]]*Table1[[#This Row],[quantity]]</f>
        <v>15844.92</v>
      </c>
      <c r="Q12596" s="9">
        <f>Table1[[#This Row],[delivery_date]]-Table1[[#This Row],[order_date]]</f>
        <v>1</v>
      </c>
    </row>
    <row r="12597" spans="1:17" x14ac:dyDescent="0.35">
      <c r="A12597" t="s">
        <v>12628</v>
      </c>
      <c r="B12597" t="s">
        <v>41</v>
      </c>
      <c r="C12597" t="s">
        <v>36</v>
      </c>
      <c r="D12597" s="2">
        <v>2706.9</v>
      </c>
      <c r="E12597">
        <v>0.11</v>
      </c>
      <c r="F12597">
        <v>6</v>
      </c>
      <c r="G12597" s="1">
        <v>44987</v>
      </c>
      <c r="H12597" s="1">
        <v>44992</v>
      </c>
      <c r="I12597" t="s">
        <v>31</v>
      </c>
      <c r="J12597" t="s">
        <v>22</v>
      </c>
      <c r="K12597" s="2">
        <v>744.13</v>
      </c>
      <c r="L12597" t="s">
        <v>34</v>
      </c>
      <c r="M12597">
        <f>YEAR(Table1[[#This Row],[order_date]])</f>
        <v>2023</v>
      </c>
      <c r="N12597">
        <f>MONTH(Table1[[#This Row],[order_date]])</f>
        <v>3</v>
      </c>
      <c r="O12597" s="3">
        <f>Table1[[#This Row],[sales]]-Table1[[#This Row],[profit]]</f>
        <v>1962.77</v>
      </c>
      <c r="P12597" s="3">
        <f>Table1[[#This Row],[sales]]*Table1[[#This Row],[quantity]]</f>
        <v>16241.400000000001</v>
      </c>
      <c r="Q12597" s="9">
        <f>Table1[[#This Row],[delivery_date]]-Table1[[#This Row],[order_date]]</f>
        <v>5</v>
      </c>
    </row>
    <row r="12598" spans="1:17" x14ac:dyDescent="0.35">
      <c r="A12598" t="s">
        <v>12629</v>
      </c>
      <c r="B12598" t="s">
        <v>19</v>
      </c>
      <c r="C12598" t="s">
        <v>26</v>
      </c>
      <c r="D12598" s="2">
        <v>3190.96</v>
      </c>
      <c r="E12598">
        <v>0.26</v>
      </c>
      <c r="F12598">
        <v>4</v>
      </c>
      <c r="G12598" s="1">
        <v>45468</v>
      </c>
      <c r="H12598" s="1">
        <v>45469</v>
      </c>
      <c r="I12598" t="s">
        <v>21</v>
      </c>
      <c r="J12598" t="s">
        <v>27</v>
      </c>
      <c r="K12598" s="2">
        <v>954.91</v>
      </c>
      <c r="L12598" t="s">
        <v>28</v>
      </c>
      <c r="M12598">
        <f>YEAR(Table1[[#This Row],[order_date]])</f>
        <v>2024</v>
      </c>
      <c r="N12598">
        <f>MONTH(Table1[[#This Row],[order_date]])</f>
        <v>6</v>
      </c>
      <c r="O12598" s="3">
        <f>Table1[[#This Row],[sales]]-Table1[[#This Row],[profit]]</f>
        <v>2236.0500000000002</v>
      </c>
      <c r="P12598" s="3">
        <f>Table1[[#This Row],[sales]]*Table1[[#This Row],[quantity]]</f>
        <v>12763.84</v>
      </c>
      <c r="Q12598" s="9">
        <f>Table1[[#This Row],[delivery_date]]-Table1[[#This Row],[order_date]]</f>
        <v>1</v>
      </c>
    </row>
    <row r="12599" spans="1:17" x14ac:dyDescent="0.35">
      <c r="A12599" t="s">
        <v>12630</v>
      </c>
      <c r="B12599" t="s">
        <v>41</v>
      </c>
      <c r="C12599" t="s">
        <v>20</v>
      </c>
      <c r="D12599" s="2">
        <v>3356.22</v>
      </c>
      <c r="E12599">
        <v>0.43</v>
      </c>
      <c r="F12599">
        <v>2</v>
      </c>
      <c r="G12599" s="1">
        <v>45536</v>
      </c>
      <c r="H12599" s="1">
        <v>45537</v>
      </c>
      <c r="I12599" t="s">
        <v>15</v>
      </c>
      <c r="J12599" t="s">
        <v>16</v>
      </c>
      <c r="K12599" s="2">
        <v>715.63</v>
      </c>
      <c r="L12599" t="s">
        <v>34</v>
      </c>
      <c r="M12599">
        <f>YEAR(Table1[[#This Row],[order_date]])</f>
        <v>2024</v>
      </c>
      <c r="N12599">
        <f>MONTH(Table1[[#This Row],[order_date]])</f>
        <v>9</v>
      </c>
      <c r="O12599" s="3">
        <f>Table1[[#This Row],[sales]]-Table1[[#This Row],[profit]]</f>
        <v>2640.5899999999997</v>
      </c>
      <c r="P12599" s="3">
        <f>Table1[[#This Row],[sales]]*Table1[[#This Row],[quantity]]</f>
        <v>6712.44</v>
      </c>
      <c r="Q12599" s="9">
        <f>Table1[[#This Row],[delivery_date]]-Table1[[#This Row],[order_date]]</f>
        <v>1</v>
      </c>
    </row>
    <row r="12600" spans="1:17" x14ac:dyDescent="0.35">
      <c r="A12600" t="s">
        <v>12631</v>
      </c>
      <c r="B12600" t="s">
        <v>41</v>
      </c>
      <c r="C12600" t="s">
        <v>36</v>
      </c>
      <c r="D12600" s="2">
        <v>409.96</v>
      </c>
      <c r="E12600">
        <v>0.45</v>
      </c>
      <c r="F12600">
        <v>2</v>
      </c>
      <c r="G12600" s="1">
        <v>45470</v>
      </c>
      <c r="H12600" s="1">
        <v>45477</v>
      </c>
      <c r="I12600" t="s">
        <v>15</v>
      </c>
      <c r="J12600" t="s">
        <v>22</v>
      </c>
      <c r="K12600" s="2">
        <v>62.3</v>
      </c>
      <c r="L12600" t="s">
        <v>34</v>
      </c>
      <c r="M12600">
        <f>YEAR(Table1[[#This Row],[order_date]])</f>
        <v>2024</v>
      </c>
      <c r="N12600">
        <f>MONTH(Table1[[#This Row],[order_date]])</f>
        <v>6</v>
      </c>
      <c r="O12600" s="3">
        <f>Table1[[#This Row],[sales]]-Table1[[#This Row],[profit]]</f>
        <v>347.65999999999997</v>
      </c>
      <c r="P12600" s="3">
        <f>Table1[[#This Row],[sales]]*Table1[[#This Row],[quantity]]</f>
        <v>819.92</v>
      </c>
      <c r="Q12600" s="9">
        <f>Table1[[#This Row],[delivery_date]]-Table1[[#This Row],[order_date]]</f>
        <v>7</v>
      </c>
    </row>
    <row r="12601" spans="1:17" x14ac:dyDescent="0.35">
      <c r="A12601" t="s">
        <v>12632</v>
      </c>
      <c r="B12601" t="s">
        <v>41</v>
      </c>
      <c r="C12601" t="s">
        <v>20</v>
      </c>
      <c r="D12601" s="2">
        <v>363.03</v>
      </c>
      <c r="E12601">
        <v>0.31</v>
      </c>
      <c r="F12601">
        <v>7</v>
      </c>
      <c r="G12601" s="1">
        <v>45121</v>
      </c>
      <c r="H12601" s="1">
        <v>45128</v>
      </c>
      <c r="I12601" t="s">
        <v>15</v>
      </c>
      <c r="J12601" t="s">
        <v>16</v>
      </c>
      <c r="K12601" s="2">
        <v>58.1</v>
      </c>
      <c r="L12601" t="s">
        <v>39</v>
      </c>
      <c r="M12601">
        <f>YEAR(Table1[[#This Row],[order_date]])</f>
        <v>2023</v>
      </c>
      <c r="N12601">
        <f>MONTH(Table1[[#This Row],[order_date]])</f>
        <v>7</v>
      </c>
      <c r="O12601" s="3">
        <f>Table1[[#This Row],[sales]]-Table1[[#This Row],[profit]]</f>
        <v>304.92999999999995</v>
      </c>
      <c r="P12601" s="3">
        <f>Table1[[#This Row],[sales]]*Table1[[#This Row],[quantity]]</f>
        <v>2541.21</v>
      </c>
      <c r="Q12601" s="9">
        <f>Table1[[#This Row],[delivery_date]]-Table1[[#This Row],[order_date]]</f>
        <v>7</v>
      </c>
    </row>
    <row r="12602" spans="1:17" x14ac:dyDescent="0.35">
      <c r="A12602" t="s">
        <v>12633</v>
      </c>
      <c r="B12602" t="s">
        <v>13</v>
      </c>
      <c r="C12602" t="s">
        <v>20</v>
      </c>
      <c r="D12602" s="2">
        <v>4341.38</v>
      </c>
      <c r="E12602">
        <v>0.48</v>
      </c>
      <c r="F12602">
        <v>3</v>
      </c>
      <c r="G12602" s="1">
        <v>45381</v>
      </c>
      <c r="H12602" s="1">
        <v>45382</v>
      </c>
      <c r="I12602" t="s">
        <v>31</v>
      </c>
      <c r="J12602" t="s">
        <v>22</v>
      </c>
      <c r="K12602" s="2">
        <v>937.21</v>
      </c>
      <c r="L12602" t="s">
        <v>39</v>
      </c>
      <c r="M12602">
        <f>YEAR(Table1[[#This Row],[order_date]])</f>
        <v>2024</v>
      </c>
      <c r="N12602">
        <f>MONTH(Table1[[#This Row],[order_date]])</f>
        <v>3</v>
      </c>
      <c r="O12602" s="3">
        <f>Table1[[#This Row],[sales]]-Table1[[#This Row],[profit]]</f>
        <v>3404.17</v>
      </c>
      <c r="P12602" s="3">
        <f>Table1[[#This Row],[sales]]*Table1[[#This Row],[quantity]]</f>
        <v>13024.14</v>
      </c>
      <c r="Q12602" s="9">
        <f>Table1[[#This Row],[delivery_date]]-Table1[[#This Row],[order_date]]</f>
        <v>1</v>
      </c>
    </row>
    <row r="12603" spans="1:17" x14ac:dyDescent="0.35">
      <c r="A12603" t="s">
        <v>12634</v>
      </c>
      <c r="B12603" t="s">
        <v>19</v>
      </c>
      <c r="C12603" t="s">
        <v>20</v>
      </c>
      <c r="D12603" s="2">
        <v>1177.3699999999999</v>
      </c>
      <c r="E12603">
        <v>0.36</v>
      </c>
      <c r="F12603">
        <v>2</v>
      </c>
      <c r="G12603" s="1">
        <v>45536</v>
      </c>
      <c r="H12603" s="1">
        <v>45543</v>
      </c>
      <c r="I12603" t="s">
        <v>15</v>
      </c>
      <c r="J12603" t="s">
        <v>27</v>
      </c>
      <c r="K12603" s="2">
        <v>233.79</v>
      </c>
      <c r="L12603" t="s">
        <v>39</v>
      </c>
      <c r="M12603">
        <f>YEAR(Table1[[#This Row],[order_date]])</f>
        <v>2024</v>
      </c>
      <c r="N12603">
        <f>MONTH(Table1[[#This Row],[order_date]])</f>
        <v>9</v>
      </c>
      <c r="O12603" s="3">
        <f>Table1[[#This Row],[sales]]-Table1[[#This Row],[profit]]</f>
        <v>943.57999999999993</v>
      </c>
      <c r="P12603" s="3">
        <f>Table1[[#This Row],[sales]]*Table1[[#This Row],[quantity]]</f>
        <v>2354.7399999999998</v>
      </c>
      <c r="Q12603" s="9">
        <f>Table1[[#This Row],[delivery_date]]-Table1[[#This Row],[order_date]]</f>
        <v>7</v>
      </c>
    </row>
    <row r="12604" spans="1:17" x14ac:dyDescent="0.35">
      <c r="A12604" t="s">
        <v>12635</v>
      </c>
      <c r="B12604" t="s">
        <v>19</v>
      </c>
      <c r="C12604" t="s">
        <v>14</v>
      </c>
      <c r="D12604" s="2">
        <v>2962.12</v>
      </c>
      <c r="E12604">
        <v>0.26</v>
      </c>
      <c r="F12604">
        <v>3</v>
      </c>
      <c r="G12604" s="1">
        <v>45574</v>
      </c>
      <c r="H12604" s="1">
        <v>45579</v>
      </c>
      <c r="I12604" t="s">
        <v>15</v>
      </c>
      <c r="J12604" t="s">
        <v>16</v>
      </c>
      <c r="K12604" s="2">
        <v>784.53</v>
      </c>
      <c r="L12604" t="s">
        <v>39</v>
      </c>
      <c r="M12604">
        <f>YEAR(Table1[[#This Row],[order_date]])</f>
        <v>2024</v>
      </c>
      <c r="N12604">
        <f>MONTH(Table1[[#This Row],[order_date]])</f>
        <v>10</v>
      </c>
      <c r="O12604" s="3">
        <f>Table1[[#This Row],[sales]]-Table1[[#This Row],[profit]]</f>
        <v>2177.59</v>
      </c>
      <c r="P12604" s="3">
        <f>Table1[[#This Row],[sales]]*Table1[[#This Row],[quantity]]</f>
        <v>8886.36</v>
      </c>
      <c r="Q12604" s="9">
        <f>Table1[[#This Row],[delivery_date]]-Table1[[#This Row],[order_date]]</f>
        <v>5</v>
      </c>
    </row>
    <row r="12605" spans="1:17" x14ac:dyDescent="0.35">
      <c r="A12605" t="s">
        <v>12636</v>
      </c>
      <c r="B12605" t="s">
        <v>13</v>
      </c>
      <c r="C12605" t="s">
        <v>36</v>
      </c>
      <c r="D12605" s="2">
        <v>3160.89</v>
      </c>
      <c r="E12605">
        <v>7.0000000000000007E-2</v>
      </c>
      <c r="F12605">
        <v>2</v>
      </c>
      <c r="G12605" s="1">
        <v>45353</v>
      </c>
      <c r="H12605" s="1">
        <v>45359</v>
      </c>
      <c r="I12605" t="s">
        <v>21</v>
      </c>
      <c r="J12605" t="s">
        <v>27</v>
      </c>
      <c r="K12605" s="2">
        <v>722.12</v>
      </c>
      <c r="L12605" t="s">
        <v>39</v>
      </c>
      <c r="M12605">
        <f>YEAR(Table1[[#This Row],[order_date]])</f>
        <v>2024</v>
      </c>
      <c r="N12605">
        <f>MONTH(Table1[[#This Row],[order_date]])</f>
        <v>3</v>
      </c>
      <c r="O12605" s="3">
        <f>Table1[[#This Row],[sales]]-Table1[[#This Row],[profit]]</f>
        <v>2438.77</v>
      </c>
      <c r="P12605" s="3">
        <f>Table1[[#This Row],[sales]]*Table1[[#This Row],[quantity]]</f>
        <v>6321.78</v>
      </c>
      <c r="Q12605" s="9">
        <f>Table1[[#This Row],[delivery_date]]-Table1[[#This Row],[order_date]]</f>
        <v>6</v>
      </c>
    </row>
    <row r="12606" spans="1:17" x14ac:dyDescent="0.35">
      <c r="A12606" t="s">
        <v>12637</v>
      </c>
      <c r="B12606" t="s">
        <v>13</v>
      </c>
      <c r="C12606" t="s">
        <v>14</v>
      </c>
      <c r="D12606" s="2">
        <v>905.87</v>
      </c>
      <c r="E12606">
        <v>0.21</v>
      </c>
      <c r="F12606">
        <v>3</v>
      </c>
      <c r="G12606" s="1">
        <v>45358</v>
      </c>
      <c r="H12606" s="1">
        <v>45360</v>
      </c>
      <c r="I12606" t="s">
        <v>31</v>
      </c>
      <c r="J12606" t="s">
        <v>22</v>
      </c>
      <c r="K12606" s="2">
        <v>75.66</v>
      </c>
      <c r="L12606" t="s">
        <v>23</v>
      </c>
      <c r="M12606">
        <f>YEAR(Table1[[#This Row],[order_date]])</f>
        <v>2024</v>
      </c>
      <c r="N12606">
        <f>MONTH(Table1[[#This Row],[order_date]])</f>
        <v>3</v>
      </c>
      <c r="O12606" s="3">
        <f>Table1[[#This Row],[sales]]-Table1[[#This Row],[profit]]</f>
        <v>830.21</v>
      </c>
      <c r="P12606" s="3">
        <f>Table1[[#This Row],[sales]]*Table1[[#This Row],[quantity]]</f>
        <v>2717.61</v>
      </c>
      <c r="Q12606" s="9">
        <f>Table1[[#This Row],[delivery_date]]-Table1[[#This Row],[order_date]]</f>
        <v>2</v>
      </c>
    </row>
    <row r="12607" spans="1:17" x14ac:dyDescent="0.35">
      <c r="A12607" t="s">
        <v>12638</v>
      </c>
      <c r="B12607" t="s">
        <v>13</v>
      </c>
      <c r="C12607" t="s">
        <v>26</v>
      </c>
      <c r="D12607" s="2">
        <v>3831.82</v>
      </c>
      <c r="E12607">
        <v>0.41</v>
      </c>
      <c r="F12607">
        <v>5</v>
      </c>
      <c r="G12607" s="1">
        <v>45470</v>
      </c>
      <c r="H12607" s="1">
        <v>45471</v>
      </c>
      <c r="I12607" t="s">
        <v>31</v>
      </c>
      <c r="J12607" t="s">
        <v>16</v>
      </c>
      <c r="K12607" s="2">
        <v>995.04</v>
      </c>
      <c r="L12607" t="s">
        <v>23</v>
      </c>
      <c r="M12607">
        <f>YEAR(Table1[[#This Row],[order_date]])</f>
        <v>2024</v>
      </c>
      <c r="N12607">
        <f>MONTH(Table1[[#This Row],[order_date]])</f>
        <v>6</v>
      </c>
      <c r="O12607" s="3">
        <f>Table1[[#This Row],[sales]]-Table1[[#This Row],[profit]]</f>
        <v>2836.78</v>
      </c>
      <c r="P12607" s="3">
        <f>Table1[[#This Row],[sales]]*Table1[[#This Row],[quantity]]</f>
        <v>19159.100000000002</v>
      </c>
      <c r="Q12607" s="9">
        <f>Table1[[#This Row],[delivery_date]]-Table1[[#This Row],[order_date]]</f>
        <v>1</v>
      </c>
    </row>
    <row r="12608" spans="1:17" x14ac:dyDescent="0.35">
      <c r="A12608" t="s">
        <v>12639</v>
      </c>
      <c r="B12608" t="s">
        <v>25</v>
      </c>
      <c r="C12608" t="s">
        <v>26</v>
      </c>
      <c r="D12608" s="2">
        <v>4343.13</v>
      </c>
      <c r="E12608">
        <v>0.14000000000000001</v>
      </c>
      <c r="F12608">
        <v>5</v>
      </c>
      <c r="G12608" s="1">
        <v>45286</v>
      </c>
      <c r="H12608" s="1">
        <v>45289</v>
      </c>
      <c r="I12608" t="s">
        <v>21</v>
      </c>
      <c r="J12608" t="s">
        <v>22</v>
      </c>
      <c r="K12608" s="2">
        <v>533.15</v>
      </c>
      <c r="L12608" t="s">
        <v>23</v>
      </c>
      <c r="M12608">
        <f>YEAR(Table1[[#This Row],[order_date]])</f>
        <v>2023</v>
      </c>
      <c r="N12608">
        <f>MONTH(Table1[[#This Row],[order_date]])</f>
        <v>12</v>
      </c>
      <c r="O12608" s="3">
        <f>Table1[[#This Row],[sales]]-Table1[[#This Row],[profit]]</f>
        <v>3809.98</v>
      </c>
      <c r="P12608" s="3">
        <f>Table1[[#This Row],[sales]]*Table1[[#This Row],[quantity]]</f>
        <v>21715.65</v>
      </c>
      <c r="Q12608" s="9">
        <f>Table1[[#This Row],[delivery_date]]-Table1[[#This Row],[order_date]]</f>
        <v>3</v>
      </c>
    </row>
    <row r="12609" spans="1:17" x14ac:dyDescent="0.35">
      <c r="A12609" t="s">
        <v>12640</v>
      </c>
      <c r="B12609" t="s">
        <v>41</v>
      </c>
      <c r="C12609" t="s">
        <v>33</v>
      </c>
      <c r="D12609" s="2">
        <v>1498.35</v>
      </c>
      <c r="E12609">
        <v>0.28999999999999998</v>
      </c>
      <c r="F12609">
        <v>7</v>
      </c>
      <c r="G12609" s="1">
        <v>45260</v>
      </c>
      <c r="H12609" s="1">
        <v>45262</v>
      </c>
      <c r="I12609" t="s">
        <v>15</v>
      </c>
      <c r="J12609" t="s">
        <v>27</v>
      </c>
      <c r="K12609" s="2">
        <v>360.28</v>
      </c>
      <c r="L12609" t="s">
        <v>23</v>
      </c>
      <c r="M12609">
        <f>YEAR(Table1[[#This Row],[order_date]])</f>
        <v>2023</v>
      </c>
      <c r="N12609">
        <f>MONTH(Table1[[#This Row],[order_date]])</f>
        <v>11</v>
      </c>
      <c r="O12609" s="3">
        <f>Table1[[#This Row],[sales]]-Table1[[#This Row],[profit]]</f>
        <v>1138.07</v>
      </c>
      <c r="P12609" s="3">
        <f>Table1[[#This Row],[sales]]*Table1[[#This Row],[quantity]]</f>
        <v>10488.449999999999</v>
      </c>
      <c r="Q12609" s="9">
        <f>Table1[[#This Row],[delivery_date]]-Table1[[#This Row],[order_date]]</f>
        <v>2</v>
      </c>
    </row>
    <row r="12610" spans="1:17" x14ac:dyDescent="0.35">
      <c r="A12610" t="s">
        <v>12641</v>
      </c>
      <c r="B12610" t="s">
        <v>41</v>
      </c>
      <c r="C12610" t="s">
        <v>33</v>
      </c>
      <c r="D12610" s="2">
        <v>4401.42</v>
      </c>
      <c r="E12610">
        <v>0.49</v>
      </c>
      <c r="F12610">
        <v>3</v>
      </c>
      <c r="G12610" s="1">
        <v>45251</v>
      </c>
      <c r="H12610" s="1">
        <v>45253</v>
      </c>
      <c r="I12610" t="s">
        <v>15</v>
      </c>
      <c r="J12610" t="s">
        <v>22</v>
      </c>
      <c r="K12610" s="2">
        <v>281.01</v>
      </c>
      <c r="L12610" t="s">
        <v>17</v>
      </c>
      <c r="M12610">
        <f>YEAR(Table1[[#This Row],[order_date]])</f>
        <v>2023</v>
      </c>
      <c r="N12610">
        <f>MONTH(Table1[[#This Row],[order_date]])</f>
        <v>11</v>
      </c>
      <c r="O12610" s="3">
        <f>Table1[[#This Row],[sales]]-Table1[[#This Row],[profit]]</f>
        <v>4120.41</v>
      </c>
      <c r="P12610" s="3">
        <f>Table1[[#This Row],[sales]]*Table1[[#This Row],[quantity]]</f>
        <v>13204.26</v>
      </c>
      <c r="Q12610" s="9">
        <f>Table1[[#This Row],[delivery_date]]-Table1[[#This Row],[order_date]]</f>
        <v>2</v>
      </c>
    </row>
    <row r="12611" spans="1:17" x14ac:dyDescent="0.35">
      <c r="A12611" t="s">
        <v>12642</v>
      </c>
      <c r="B12611" t="s">
        <v>19</v>
      </c>
      <c r="C12611" t="s">
        <v>33</v>
      </c>
      <c r="D12611" s="2">
        <v>497.08</v>
      </c>
      <c r="E12611">
        <v>0.09</v>
      </c>
      <c r="F12611">
        <v>3</v>
      </c>
      <c r="G12611" s="1">
        <v>45189</v>
      </c>
      <c r="H12611" s="1">
        <v>45195</v>
      </c>
      <c r="I12611" t="s">
        <v>21</v>
      </c>
      <c r="J12611" t="s">
        <v>27</v>
      </c>
      <c r="K12611" s="2">
        <v>63.78</v>
      </c>
      <c r="L12611" t="s">
        <v>23</v>
      </c>
      <c r="M12611">
        <f>YEAR(Table1[[#This Row],[order_date]])</f>
        <v>2023</v>
      </c>
      <c r="N12611">
        <f>MONTH(Table1[[#This Row],[order_date]])</f>
        <v>9</v>
      </c>
      <c r="O12611" s="3">
        <f>Table1[[#This Row],[sales]]-Table1[[#This Row],[profit]]</f>
        <v>433.29999999999995</v>
      </c>
      <c r="P12611" s="3">
        <f>Table1[[#This Row],[sales]]*Table1[[#This Row],[quantity]]</f>
        <v>1491.24</v>
      </c>
      <c r="Q12611" s="9">
        <f>Table1[[#This Row],[delivery_date]]-Table1[[#This Row],[order_date]]</f>
        <v>6</v>
      </c>
    </row>
    <row r="12612" spans="1:17" x14ac:dyDescent="0.35">
      <c r="A12612" t="s">
        <v>12643</v>
      </c>
      <c r="B12612" t="s">
        <v>41</v>
      </c>
      <c r="C12612" t="s">
        <v>26</v>
      </c>
      <c r="D12612" s="2">
        <v>4022.27</v>
      </c>
      <c r="E12612">
        <v>0.05</v>
      </c>
      <c r="F12612">
        <v>7</v>
      </c>
      <c r="G12612" s="1">
        <v>45587</v>
      </c>
      <c r="H12612" s="1">
        <v>45591</v>
      </c>
      <c r="I12612" t="s">
        <v>21</v>
      </c>
      <c r="J12612" t="s">
        <v>22</v>
      </c>
      <c r="K12612" s="2">
        <v>928.96</v>
      </c>
      <c r="L12612" t="s">
        <v>28</v>
      </c>
      <c r="M12612">
        <f>YEAR(Table1[[#This Row],[order_date]])</f>
        <v>2024</v>
      </c>
      <c r="N12612">
        <f>MONTH(Table1[[#This Row],[order_date]])</f>
        <v>10</v>
      </c>
      <c r="O12612" s="3">
        <f>Table1[[#This Row],[sales]]-Table1[[#This Row],[profit]]</f>
        <v>3093.31</v>
      </c>
      <c r="P12612" s="3">
        <f>Table1[[#This Row],[sales]]*Table1[[#This Row],[quantity]]</f>
        <v>28155.89</v>
      </c>
      <c r="Q12612" s="9">
        <f>Table1[[#This Row],[delivery_date]]-Table1[[#This Row],[order_date]]</f>
        <v>4</v>
      </c>
    </row>
    <row r="12613" spans="1:17" x14ac:dyDescent="0.35">
      <c r="A12613" t="s">
        <v>12644</v>
      </c>
      <c r="B12613" t="s">
        <v>25</v>
      </c>
      <c r="C12613" t="s">
        <v>20</v>
      </c>
      <c r="D12613" s="2">
        <v>3236.54</v>
      </c>
      <c r="E12613">
        <v>0.4</v>
      </c>
      <c r="F12613">
        <v>6</v>
      </c>
      <c r="G12613" s="1">
        <v>45530</v>
      </c>
      <c r="H12613" s="1">
        <v>45531</v>
      </c>
      <c r="I12613" t="s">
        <v>31</v>
      </c>
      <c r="J12613" t="s">
        <v>22</v>
      </c>
      <c r="K12613" s="2">
        <v>952.21</v>
      </c>
      <c r="L12613" t="s">
        <v>39</v>
      </c>
      <c r="M12613">
        <f>YEAR(Table1[[#This Row],[order_date]])</f>
        <v>2024</v>
      </c>
      <c r="N12613">
        <f>MONTH(Table1[[#This Row],[order_date]])</f>
        <v>8</v>
      </c>
      <c r="O12613" s="3">
        <f>Table1[[#This Row],[sales]]-Table1[[#This Row],[profit]]</f>
        <v>2284.33</v>
      </c>
      <c r="P12613" s="3">
        <f>Table1[[#This Row],[sales]]*Table1[[#This Row],[quantity]]</f>
        <v>19419.239999999998</v>
      </c>
      <c r="Q12613" s="9">
        <f>Table1[[#This Row],[delivery_date]]-Table1[[#This Row],[order_date]]</f>
        <v>1</v>
      </c>
    </row>
    <row r="12614" spans="1:17" x14ac:dyDescent="0.35">
      <c r="A12614" t="s">
        <v>12645</v>
      </c>
      <c r="B12614" t="s">
        <v>13</v>
      </c>
      <c r="C12614" t="s">
        <v>20</v>
      </c>
      <c r="D12614" s="2">
        <v>2957.24</v>
      </c>
      <c r="E12614">
        <v>0.01</v>
      </c>
      <c r="F12614">
        <v>6</v>
      </c>
      <c r="G12614" s="1">
        <v>45380</v>
      </c>
      <c r="H12614" s="1">
        <v>45382</v>
      </c>
      <c r="I12614" t="s">
        <v>21</v>
      </c>
      <c r="J12614" t="s">
        <v>22</v>
      </c>
      <c r="K12614" s="2">
        <v>444.98</v>
      </c>
      <c r="L12614" t="s">
        <v>17</v>
      </c>
      <c r="M12614">
        <f>YEAR(Table1[[#This Row],[order_date]])</f>
        <v>2024</v>
      </c>
      <c r="N12614">
        <f>MONTH(Table1[[#This Row],[order_date]])</f>
        <v>3</v>
      </c>
      <c r="O12614" s="3">
        <f>Table1[[#This Row],[sales]]-Table1[[#This Row],[profit]]</f>
        <v>2512.2599999999998</v>
      </c>
      <c r="P12614" s="3">
        <f>Table1[[#This Row],[sales]]*Table1[[#This Row],[quantity]]</f>
        <v>17743.439999999999</v>
      </c>
      <c r="Q12614" s="9">
        <f>Table1[[#This Row],[delivery_date]]-Table1[[#This Row],[order_date]]</f>
        <v>2</v>
      </c>
    </row>
    <row r="12615" spans="1:17" x14ac:dyDescent="0.35">
      <c r="A12615" t="s">
        <v>12646</v>
      </c>
      <c r="B12615" t="s">
        <v>19</v>
      </c>
      <c r="C12615" t="s">
        <v>36</v>
      </c>
      <c r="D12615" s="2">
        <v>1227.6500000000001</v>
      </c>
      <c r="E12615">
        <v>0.32</v>
      </c>
      <c r="F12615">
        <v>4</v>
      </c>
      <c r="G12615" s="1">
        <v>45476</v>
      </c>
      <c r="H12615" s="1">
        <v>45479</v>
      </c>
      <c r="I12615" t="s">
        <v>15</v>
      </c>
      <c r="J12615" t="s">
        <v>27</v>
      </c>
      <c r="K12615" s="2">
        <v>136.04</v>
      </c>
      <c r="L12615" t="s">
        <v>48</v>
      </c>
      <c r="M12615">
        <f>YEAR(Table1[[#This Row],[order_date]])</f>
        <v>2024</v>
      </c>
      <c r="N12615">
        <f>MONTH(Table1[[#This Row],[order_date]])</f>
        <v>7</v>
      </c>
      <c r="O12615" s="3">
        <f>Table1[[#This Row],[sales]]-Table1[[#This Row],[profit]]</f>
        <v>1091.6100000000001</v>
      </c>
      <c r="P12615" s="3">
        <f>Table1[[#This Row],[sales]]*Table1[[#This Row],[quantity]]</f>
        <v>4910.6000000000004</v>
      </c>
      <c r="Q12615" s="9">
        <f>Table1[[#This Row],[delivery_date]]-Table1[[#This Row],[order_date]]</f>
        <v>3</v>
      </c>
    </row>
    <row r="12616" spans="1:17" x14ac:dyDescent="0.35">
      <c r="A12616" t="s">
        <v>12647</v>
      </c>
      <c r="B12616" t="s">
        <v>19</v>
      </c>
      <c r="C12616" t="s">
        <v>26</v>
      </c>
      <c r="D12616" s="2">
        <v>1873.02</v>
      </c>
      <c r="E12616">
        <v>0.17</v>
      </c>
      <c r="F12616">
        <v>4</v>
      </c>
      <c r="G12616" s="1">
        <v>45352</v>
      </c>
      <c r="H12616" s="1">
        <v>45357</v>
      </c>
      <c r="I12616" t="s">
        <v>15</v>
      </c>
      <c r="J12616" t="s">
        <v>22</v>
      </c>
      <c r="K12616" s="2">
        <v>501.55</v>
      </c>
      <c r="L12616" t="s">
        <v>23</v>
      </c>
      <c r="M12616">
        <f>YEAR(Table1[[#This Row],[order_date]])</f>
        <v>2024</v>
      </c>
      <c r="N12616">
        <f>MONTH(Table1[[#This Row],[order_date]])</f>
        <v>3</v>
      </c>
      <c r="O12616" s="3">
        <f>Table1[[#This Row],[sales]]-Table1[[#This Row],[profit]]</f>
        <v>1371.47</v>
      </c>
      <c r="P12616" s="3">
        <f>Table1[[#This Row],[sales]]*Table1[[#This Row],[quantity]]</f>
        <v>7492.08</v>
      </c>
      <c r="Q12616" s="9">
        <f>Table1[[#This Row],[delivery_date]]-Table1[[#This Row],[order_date]]</f>
        <v>5</v>
      </c>
    </row>
    <row r="12617" spans="1:17" x14ac:dyDescent="0.35">
      <c r="A12617" t="s">
        <v>12648</v>
      </c>
      <c r="B12617" t="s">
        <v>41</v>
      </c>
      <c r="C12617" t="s">
        <v>33</v>
      </c>
      <c r="D12617" s="2">
        <v>4560.49</v>
      </c>
      <c r="E12617">
        <v>0.36</v>
      </c>
      <c r="F12617">
        <v>2</v>
      </c>
      <c r="G12617" s="1">
        <v>45543</v>
      </c>
      <c r="H12617" s="1">
        <v>45548</v>
      </c>
      <c r="I12617" t="s">
        <v>15</v>
      </c>
      <c r="J12617" t="s">
        <v>22</v>
      </c>
      <c r="K12617" s="2">
        <v>1187.25</v>
      </c>
      <c r="L12617" t="s">
        <v>39</v>
      </c>
      <c r="M12617">
        <f>YEAR(Table1[[#This Row],[order_date]])</f>
        <v>2024</v>
      </c>
      <c r="N12617">
        <f>MONTH(Table1[[#This Row],[order_date]])</f>
        <v>9</v>
      </c>
      <c r="O12617" s="3">
        <f>Table1[[#This Row],[sales]]-Table1[[#This Row],[profit]]</f>
        <v>3373.24</v>
      </c>
      <c r="P12617" s="3">
        <f>Table1[[#This Row],[sales]]*Table1[[#This Row],[quantity]]</f>
        <v>9120.98</v>
      </c>
      <c r="Q12617" s="9">
        <f>Table1[[#This Row],[delivery_date]]-Table1[[#This Row],[order_date]]</f>
        <v>5</v>
      </c>
    </row>
    <row r="12618" spans="1:17" x14ac:dyDescent="0.35">
      <c r="A12618" t="s">
        <v>12649</v>
      </c>
      <c r="B12618" t="s">
        <v>19</v>
      </c>
      <c r="C12618" t="s">
        <v>26</v>
      </c>
      <c r="D12618" s="2">
        <v>2382.13</v>
      </c>
      <c r="E12618">
        <v>0.06</v>
      </c>
      <c r="F12618">
        <v>6</v>
      </c>
      <c r="G12618" s="1">
        <v>45313</v>
      </c>
      <c r="H12618" s="1">
        <v>45319</v>
      </c>
      <c r="I12618" t="s">
        <v>31</v>
      </c>
      <c r="J12618" t="s">
        <v>16</v>
      </c>
      <c r="K12618" s="2">
        <v>443.32</v>
      </c>
      <c r="L12618" t="s">
        <v>28</v>
      </c>
      <c r="M12618">
        <f>YEAR(Table1[[#This Row],[order_date]])</f>
        <v>2024</v>
      </c>
      <c r="N12618">
        <f>MONTH(Table1[[#This Row],[order_date]])</f>
        <v>1</v>
      </c>
      <c r="O12618" s="3">
        <f>Table1[[#This Row],[sales]]-Table1[[#This Row],[profit]]</f>
        <v>1938.8100000000002</v>
      </c>
      <c r="P12618" s="3">
        <f>Table1[[#This Row],[sales]]*Table1[[#This Row],[quantity]]</f>
        <v>14292.78</v>
      </c>
      <c r="Q12618" s="9">
        <f>Table1[[#This Row],[delivery_date]]-Table1[[#This Row],[order_date]]</f>
        <v>6</v>
      </c>
    </row>
    <row r="12619" spans="1:17" x14ac:dyDescent="0.35">
      <c r="A12619" t="s">
        <v>12650</v>
      </c>
      <c r="B12619" t="s">
        <v>13</v>
      </c>
      <c r="C12619" t="s">
        <v>20</v>
      </c>
      <c r="D12619" s="2">
        <v>3012.46</v>
      </c>
      <c r="E12619">
        <v>0.17</v>
      </c>
      <c r="F12619">
        <v>3</v>
      </c>
      <c r="G12619" s="1">
        <v>45091</v>
      </c>
      <c r="H12619" s="1">
        <v>45093</v>
      </c>
      <c r="I12619" t="s">
        <v>15</v>
      </c>
      <c r="J12619" t="s">
        <v>22</v>
      </c>
      <c r="K12619" s="2">
        <v>351.38</v>
      </c>
      <c r="L12619" t="s">
        <v>28</v>
      </c>
      <c r="M12619">
        <f>YEAR(Table1[[#This Row],[order_date]])</f>
        <v>2023</v>
      </c>
      <c r="N12619">
        <f>MONTH(Table1[[#This Row],[order_date]])</f>
        <v>6</v>
      </c>
      <c r="O12619" s="3">
        <f>Table1[[#This Row],[sales]]-Table1[[#This Row],[profit]]</f>
        <v>2661.08</v>
      </c>
      <c r="P12619" s="3">
        <f>Table1[[#This Row],[sales]]*Table1[[#This Row],[quantity]]</f>
        <v>9037.380000000001</v>
      </c>
      <c r="Q12619" s="9">
        <f>Table1[[#This Row],[delivery_date]]-Table1[[#This Row],[order_date]]</f>
        <v>2</v>
      </c>
    </row>
    <row r="12620" spans="1:17" x14ac:dyDescent="0.35">
      <c r="A12620" t="s">
        <v>12651</v>
      </c>
      <c r="B12620" t="s">
        <v>19</v>
      </c>
      <c r="C12620" t="s">
        <v>20</v>
      </c>
      <c r="D12620" s="2">
        <v>4685.67</v>
      </c>
      <c r="E12620">
        <v>0.01</v>
      </c>
      <c r="F12620">
        <v>6</v>
      </c>
      <c r="G12620" s="1">
        <v>45455</v>
      </c>
      <c r="H12620" s="1">
        <v>45460</v>
      </c>
      <c r="I12620" t="s">
        <v>21</v>
      </c>
      <c r="J12620" t="s">
        <v>16</v>
      </c>
      <c r="K12620" s="2">
        <v>595.74</v>
      </c>
      <c r="L12620" t="s">
        <v>23</v>
      </c>
      <c r="M12620">
        <f>YEAR(Table1[[#This Row],[order_date]])</f>
        <v>2024</v>
      </c>
      <c r="N12620">
        <f>MONTH(Table1[[#This Row],[order_date]])</f>
        <v>6</v>
      </c>
      <c r="O12620" s="3">
        <f>Table1[[#This Row],[sales]]-Table1[[#This Row],[profit]]</f>
        <v>4089.9300000000003</v>
      </c>
      <c r="P12620" s="3">
        <f>Table1[[#This Row],[sales]]*Table1[[#This Row],[quantity]]</f>
        <v>28114.02</v>
      </c>
      <c r="Q12620" s="9">
        <f>Table1[[#This Row],[delivery_date]]-Table1[[#This Row],[order_date]]</f>
        <v>5</v>
      </c>
    </row>
    <row r="12621" spans="1:17" x14ac:dyDescent="0.35">
      <c r="A12621" t="s">
        <v>12652</v>
      </c>
      <c r="B12621" t="s">
        <v>13</v>
      </c>
      <c r="C12621" t="s">
        <v>14</v>
      </c>
      <c r="D12621" s="2">
        <v>2385.79</v>
      </c>
      <c r="E12621">
        <v>0.12</v>
      </c>
      <c r="F12621">
        <v>3</v>
      </c>
      <c r="G12621" s="1">
        <v>45599</v>
      </c>
      <c r="H12621" s="1">
        <v>45606</v>
      </c>
      <c r="I12621" t="s">
        <v>31</v>
      </c>
      <c r="J12621" t="s">
        <v>22</v>
      </c>
      <c r="K12621" s="2">
        <v>410.84</v>
      </c>
      <c r="L12621" t="s">
        <v>28</v>
      </c>
      <c r="M12621">
        <f>YEAR(Table1[[#This Row],[order_date]])</f>
        <v>2024</v>
      </c>
      <c r="N12621">
        <f>MONTH(Table1[[#This Row],[order_date]])</f>
        <v>11</v>
      </c>
      <c r="O12621" s="3">
        <f>Table1[[#This Row],[sales]]-Table1[[#This Row],[profit]]</f>
        <v>1974.95</v>
      </c>
      <c r="P12621" s="3">
        <f>Table1[[#This Row],[sales]]*Table1[[#This Row],[quantity]]</f>
        <v>7157.37</v>
      </c>
      <c r="Q12621" s="9">
        <f>Table1[[#This Row],[delivery_date]]-Table1[[#This Row],[order_date]]</f>
        <v>7</v>
      </c>
    </row>
    <row r="12622" spans="1:17" x14ac:dyDescent="0.35">
      <c r="A12622" t="s">
        <v>12653</v>
      </c>
      <c r="B12622" t="s">
        <v>25</v>
      </c>
      <c r="C12622" t="s">
        <v>14</v>
      </c>
      <c r="D12622" s="2">
        <v>2002.52</v>
      </c>
      <c r="E12622">
        <v>0.24</v>
      </c>
      <c r="F12622">
        <v>3</v>
      </c>
      <c r="G12622" s="1">
        <v>45448</v>
      </c>
      <c r="H12622" s="1">
        <v>45452</v>
      </c>
      <c r="I12622" t="s">
        <v>31</v>
      </c>
      <c r="J12622" t="s">
        <v>16</v>
      </c>
      <c r="K12622" s="2">
        <v>591.85</v>
      </c>
      <c r="L12622" t="s">
        <v>39</v>
      </c>
      <c r="M12622">
        <f>YEAR(Table1[[#This Row],[order_date]])</f>
        <v>2024</v>
      </c>
      <c r="N12622">
        <f>MONTH(Table1[[#This Row],[order_date]])</f>
        <v>6</v>
      </c>
      <c r="O12622" s="3">
        <f>Table1[[#This Row],[sales]]-Table1[[#This Row],[profit]]</f>
        <v>1410.67</v>
      </c>
      <c r="P12622" s="3">
        <f>Table1[[#This Row],[sales]]*Table1[[#This Row],[quantity]]</f>
        <v>6007.5599999999995</v>
      </c>
      <c r="Q12622" s="9">
        <f>Table1[[#This Row],[delivery_date]]-Table1[[#This Row],[order_date]]</f>
        <v>4</v>
      </c>
    </row>
    <row r="12623" spans="1:17" x14ac:dyDescent="0.35">
      <c r="A12623" t="s">
        <v>12654</v>
      </c>
      <c r="B12623" t="s">
        <v>25</v>
      </c>
      <c r="C12623" t="s">
        <v>36</v>
      </c>
      <c r="D12623" s="2">
        <v>4476.6899999999996</v>
      </c>
      <c r="E12623">
        <v>0.09</v>
      </c>
      <c r="F12623">
        <v>1</v>
      </c>
      <c r="G12623" s="1">
        <v>45475</v>
      </c>
      <c r="H12623" s="1">
        <v>45480</v>
      </c>
      <c r="I12623" t="s">
        <v>31</v>
      </c>
      <c r="J12623" t="s">
        <v>22</v>
      </c>
      <c r="K12623" s="2">
        <v>348.08</v>
      </c>
      <c r="L12623" t="s">
        <v>23</v>
      </c>
      <c r="M12623">
        <f>YEAR(Table1[[#This Row],[order_date]])</f>
        <v>2024</v>
      </c>
      <c r="N12623">
        <f>MONTH(Table1[[#This Row],[order_date]])</f>
        <v>7</v>
      </c>
      <c r="O12623" s="3">
        <f>Table1[[#This Row],[sales]]-Table1[[#This Row],[profit]]</f>
        <v>4128.6099999999997</v>
      </c>
      <c r="P12623" s="3">
        <f>Table1[[#This Row],[sales]]*Table1[[#This Row],[quantity]]</f>
        <v>4476.6899999999996</v>
      </c>
      <c r="Q12623" s="9">
        <f>Table1[[#This Row],[delivery_date]]-Table1[[#This Row],[order_date]]</f>
        <v>5</v>
      </c>
    </row>
    <row r="12624" spans="1:17" x14ac:dyDescent="0.35">
      <c r="A12624" t="s">
        <v>12655</v>
      </c>
      <c r="B12624" t="s">
        <v>13</v>
      </c>
      <c r="C12624" t="s">
        <v>26</v>
      </c>
      <c r="D12624" s="2">
        <v>4563.3500000000004</v>
      </c>
      <c r="E12624">
        <v>0.3</v>
      </c>
      <c r="F12624">
        <v>5</v>
      </c>
      <c r="G12624" s="1">
        <v>45053</v>
      </c>
      <c r="H12624" s="1">
        <v>45058</v>
      </c>
      <c r="I12624" t="s">
        <v>15</v>
      </c>
      <c r="J12624" t="s">
        <v>27</v>
      </c>
      <c r="K12624" s="2">
        <v>643.34</v>
      </c>
      <c r="L12624" t="s">
        <v>34</v>
      </c>
      <c r="M12624">
        <f>YEAR(Table1[[#This Row],[order_date]])</f>
        <v>2023</v>
      </c>
      <c r="N12624">
        <f>MONTH(Table1[[#This Row],[order_date]])</f>
        <v>5</v>
      </c>
      <c r="O12624" s="3">
        <f>Table1[[#This Row],[sales]]-Table1[[#This Row],[profit]]</f>
        <v>3920.01</v>
      </c>
      <c r="P12624" s="3">
        <f>Table1[[#This Row],[sales]]*Table1[[#This Row],[quantity]]</f>
        <v>22816.75</v>
      </c>
      <c r="Q12624" s="9">
        <f>Table1[[#This Row],[delivery_date]]-Table1[[#This Row],[order_date]]</f>
        <v>5</v>
      </c>
    </row>
    <row r="12625" spans="1:17" x14ac:dyDescent="0.35">
      <c r="A12625" t="s">
        <v>12656</v>
      </c>
      <c r="B12625" t="s">
        <v>41</v>
      </c>
      <c r="C12625" t="s">
        <v>14</v>
      </c>
      <c r="D12625" s="2">
        <v>1837.73</v>
      </c>
      <c r="E12625">
        <v>0.06</v>
      </c>
      <c r="F12625">
        <v>2</v>
      </c>
      <c r="G12625" s="1">
        <v>45343</v>
      </c>
      <c r="H12625" s="1">
        <v>45348</v>
      </c>
      <c r="I12625" t="s">
        <v>21</v>
      </c>
      <c r="J12625" t="s">
        <v>22</v>
      </c>
      <c r="K12625" s="2">
        <v>487.43</v>
      </c>
      <c r="L12625" t="s">
        <v>23</v>
      </c>
      <c r="M12625">
        <f>YEAR(Table1[[#This Row],[order_date]])</f>
        <v>2024</v>
      </c>
      <c r="N12625">
        <f>MONTH(Table1[[#This Row],[order_date]])</f>
        <v>2</v>
      </c>
      <c r="O12625" s="3">
        <f>Table1[[#This Row],[sales]]-Table1[[#This Row],[profit]]</f>
        <v>1350.3</v>
      </c>
      <c r="P12625" s="3">
        <f>Table1[[#This Row],[sales]]*Table1[[#This Row],[quantity]]</f>
        <v>3675.46</v>
      </c>
      <c r="Q12625" s="9">
        <f>Table1[[#This Row],[delivery_date]]-Table1[[#This Row],[order_date]]</f>
        <v>5</v>
      </c>
    </row>
    <row r="12626" spans="1:17" x14ac:dyDescent="0.35">
      <c r="A12626" t="s">
        <v>12657</v>
      </c>
      <c r="B12626" t="s">
        <v>19</v>
      </c>
      <c r="C12626" t="s">
        <v>14</v>
      </c>
      <c r="D12626" s="2">
        <v>3000.75</v>
      </c>
      <c r="E12626">
        <v>0.37</v>
      </c>
      <c r="F12626">
        <v>2</v>
      </c>
      <c r="G12626" s="1">
        <v>45210</v>
      </c>
      <c r="H12626" s="1">
        <v>45213</v>
      </c>
      <c r="I12626" t="s">
        <v>31</v>
      </c>
      <c r="J12626" t="s">
        <v>27</v>
      </c>
      <c r="K12626" s="2">
        <v>871.53</v>
      </c>
      <c r="L12626" t="s">
        <v>34</v>
      </c>
      <c r="M12626">
        <f>YEAR(Table1[[#This Row],[order_date]])</f>
        <v>2023</v>
      </c>
      <c r="N12626">
        <f>MONTH(Table1[[#This Row],[order_date]])</f>
        <v>10</v>
      </c>
      <c r="O12626" s="3">
        <f>Table1[[#This Row],[sales]]-Table1[[#This Row],[profit]]</f>
        <v>2129.2200000000003</v>
      </c>
      <c r="P12626" s="3">
        <f>Table1[[#This Row],[sales]]*Table1[[#This Row],[quantity]]</f>
        <v>6001.5</v>
      </c>
      <c r="Q12626" s="9">
        <f>Table1[[#This Row],[delivery_date]]-Table1[[#This Row],[order_date]]</f>
        <v>3</v>
      </c>
    </row>
    <row r="12627" spans="1:17" x14ac:dyDescent="0.35">
      <c r="A12627" t="s">
        <v>12658</v>
      </c>
      <c r="B12627" t="s">
        <v>41</v>
      </c>
      <c r="C12627" t="s">
        <v>26</v>
      </c>
      <c r="D12627" s="2">
        <v>4822.2700000000004</v>
      </c>
      <c r="E12627">
        <v>0.46</v>
      </c>
      <c r="F12627">
        <v>9</v>
      </c>
      <c r="G12627" s="1">
        <v>45653</v>
      </c>
      <c r="H12627" s="1">
        <v>45657</v>
      </c>
      <c r="I12627" t="s">
        <v>31</v>
      </c>
      <c r="J12627" t="s">
        <v>16</v>
      </c>
      <c r="K12627" s="2">
        <v>302.16000000000003</v>
      </c>
      <c r="L12627" t="s">
        <v>48</v>
      </c>
      <c r="M12627">
        <f>YEAR(Table1[[#This Row],[order_date]])</f>
        <v>2024</v>
      </c>
      <c r="N12627">
        <f>MONTH(Table1[[#This Row],[order_date]])</f>
        <v>12</v>
      </c>
      <c r="O12627" s="3">
        <f>Table1[[#This Row],[sales]]-Table1[[#This Row],[profit]]</f>
        <v>4520.1100000000006</v>
      </c>
      <c r="P12627" s="3">
        <f>Table1[[#This Row],[sales]]*Table1[[#This Row],[quantity]]</f>
        <v>43400.430000000008</v>
      </c>
      <c r="Q12627" s="9">
        <f>Table1[[#This Row],[delivery_date]]-Table1[[#This Row],[order_date]]</f>
        <v>4</v>
      </c>
    </row>
    <row r="12628" spans="1:17" x14ac:dyDescent="0.35">
      <c r="A12628" t="s">
        <v>12659</v>
      </c>
      <c r="B12628" t="s">
        <v>19</v>
      </c>
      <c r="C12628" t="s">
        <v>20</v>
      </c>
      <c r="D12628" s="2">
        <v>371.81</v>
      </c>
      <c r="E12628">
        <v>0.19</v>
      </c>
      <c r="F12628">
        <v>2</v>
      </c>
      <c r="G12628" s="1">
        <v>45096</v>
      </c>
      <c r="H12628" s="1">
        <v>45100</v>
      </c>
      <c r="I12628" t="s">
        <v>31</v>
      </c>
      <c r="J12628" t="s">
        <v>16</v>
      </c>
      <c r="K12628" s="2">
        <v>73.37</v>
      </c>
      <c r="L12628" t="s">
        <v>48</v>
      </c>
      <c r="M12628">
        <f>YEAR(Table1[[#This Row],[order_date]])</f>
        <v>2023</v>
      </c>
      <c r="N12628">
        <f>MONTH(Table1[[#This Row],[order_date]])</f>
        <v>6</v>
      </c>
      <c r="O12628" s="3">
        <f>Table1[[#This Row],[sales]]-Table1[[#This Row],[profit]]</f>
        <v>298.44</v>
      </c>
      <c r="P12628" s="3">
        <f>Table1[[#This Row],[sales]]*Table1[[#This Row],[quantity]]</f>
        <v>743.62</v>
      </c>
      <c r="Q12628" s="9">
        <f>Table1[[#This Row],[delivery_date]]-Table1[[#This Row],[order_date]]</f>
        <v>4</v>
      </c>
    </row>
    <row r="12629" spans="1:17" x14ac:dyDescent="0.35">
      <c r="A12629" t="s">
        <v>12660</v>
      </c>
      <c r="B12629" t="s">
        <v>25</v>
      </c>
      <c r="C12629" t="s">
        <v>36</v>
      </c>
      <c r="D12629" s="2">
        <v>295.02999999999997</v>
      </c>
      <c r="E12629">
        <v>0.26</v>
      </c>
      <c r="F12629">
        <v>2</v>
      </c>
      <c r="G12629" s="1">
        <v>45558</v>
      </c>
      <c r="H12629" s="1">
        <v>45563</v>
      </c>
      <c r="I12629" t="s">
        <v>21</v>
      </c>
      <c r="J12629" t="s">
        <v>22</v>
      </c>
      <c r="K12629" s="2">
        <v>59.33</v>
      </c>
      <c r="L12629" t="s">
        <v>48</v>
      </c>
      <c r="M12629">
        <f>YEAR(Table1[[#This Row],[order_date]])</f>
        <v>2024</v>
      </c>
      <c r="N12629">
        <f>MONTH(Table1[[#This Row],[order_date]])</f>
        <v>9</v>
      </c>
      <c r="O12629" s="3">
        <f>Table1[[#This Row],[sales]]-Table1[[#This Row],[profit]]</f>
        <v>235.7</v>
      </c>
      <c r="P12629" s="3">
        <f>Table1[[#This Row],[sales]]*Table1[[#This Row],[quantity]]</f>
        <v>590.05999999999995</v>
      </c>
      <c r="Q12629" s="9">
        <f>Table1[[#This Row],[delivery_date]]-Table1[[#This Row],[order_date]]</f>
        <v>5</v>
      </c>
    </row>
    <row r="12630" spans="1:17" x14ac:dyDescent="0.35">
      <c r="A12630" t="s">
        <v>12661</v>
      </c>
      <c r="B12630" t="s">
        <v>25</v>
      </c>
      <c r="C12630" t="s">
        <v>36</v>
      </c>
      <c r="D12630" s="2">
        <v>2631.24</v>
      </c>
      <c r="E12630">
        <v>0.24</v>
      </c>
      <c r="F12630">
        <v>6</v>
      </c>
      <c r="G12630" s="1">
        <v>45292</v>
      </c>
      <c r="H12630" s="1">
        <v>45294</v>
      </c>
      <c r="I12630" t="s">
        <v>21</v>
      </c>
      <c r="J12630" t="s">
        <v>16</v>
      </c>
      <c r="K12630" s="2">
        <v>463.48</v>
      </c>
      <c r="L12630" t="s">
        <v>39</v>
      </c>
      <c r="M12630">
        <f>YEAR(Table1[[#This Row],[order_date]])</f>
        <v>2024</v>
      </c>
      <c r="N12630">
        <f>MONTH(Table1[[#This Row],[order_date]])</f>
        <v>1</v>
      </c>
      <c r="O12630" s="3">
        <f>Table1[[#This Row],[sales]]-Table1[[#This Row],[profit]]</f>
        <v>2167.7599999999998</v>
      </c>
      <c r="P12630" s="3">
        <f>Table1[[#This Row],[sales]]*Table1[[#This Row],[quantity]]</f>
        <v>15787.439999999999</v>
      </c>
      <c r="Q12630" s="9">
        <f>Table1[[#This Row],[delivery_date]]-Table1[[#This Row],[order_date]]</f>
        <v>2</v>
      </c>
    </row>
    <row r="12631" spans="1:17" x14ac:dyDescent="0.35">
      <c r="A12631" t="s">
        <v>12662</v>
      </c>
      <c r="B12631" t="s">
        <v>25</v>
      </c>
      <c r="C12631" t="s">
        <v>36</v>
      </c>
      <c r="D12631" s="2">
        <v>1527.08</v>
      </c>
      <c r="E12631">
        <v>0.39</v>
      </c>
      <c r="F12631">
        <v>1</v>
      </c>
      <c r="G12631" s="1">
        <v>44984</v>
      </c>
      <c r="H12631" s="1">
        <v>44990</v>
      </c>
      <c r="I12631" t="s">
        <v>15</v>
      </c>
      <c r="J12631" t="s">
        <v>22</v>
      </c>
      <c r="K12631" s="2">
        <v>92.82</v>
      </c>
      <c r="L12631" t="s">
        <v>17</v>
      </c>
      <c r="M12631">
        <f>YEAR(Table1[[#This Row],[order_date]])</f>
        <v>2023</v>
      </c>
      <c r="N12631">
        <f>MONTH(Table1[[#This Row],[order_date]])</f>
        <v>2</v>
      </c>
      <c r="O12631" s="3">
        <f>Table1[[#This Row],[sales]]-Table1[[#This Row],[profit]]</f>
        <v>1434.26</v>
      </c>
      <c r="P12631" s="3">
        <f>Table1[[#This Row],[sales]]*Table1[[#This Row],[quantity]]</f>
        <v>1527.08</v>
      </c>
      <c r="Q12631" s="9">
        <f>Table1[[#This Row],[delivery_date]]-Table1[[#This Row],[order_date]]</f>
        <v>6</v>
      </c>
    </row>
    <row r="12632" spans="1:17" x14ac:dyDescent="0.35">
      <c r="A12632" t="s">
        <v>12663</v>
      </c>
      <c r="B12632" t="s">
        <v>19</v>
      </c>
      <c r="C12632" t="s">
        <v>14</v>
      </c>
      <c r="D12632" s="2">
        <v>2951.06</v>
      </c>
      <c r="E12632">
        <v>0.5</v>
      </c>
      <c r="F12632">
        <v>8</v>
      </c>
      <c r="G12632" s="1">
        <v>45614</v>
      </c>
      <c r="H12632" s="1">
        <v>45621</v>
      </c>
      <c r="I12632" t="s">
        <v>21</v>
      </c>
      <c r="J12632" t="s">
        <v>16</v>
      </c>
      <c r="K12632" s="2">
        <v>381.88</v>
      </c>
      <c r="L12632" t="s">
        <v>48</v>
      </c>
      <c r="M12632">
        <f>YEAR(Table1[[#This Row],[order_date]])</f>
        <v>2024</v>
      </c>
      <c r="N12632">
        <f>MONTH(Table1[[#This Row],[order_date]])</f>
        <v>11</v>
      </c>
      <c r="O12632" s="3">
        <f>Table1[[#This Row],[sales]]-Table1[[#This Row],[profit]]</f>
        <v>2569.1799999999998</v>
      </c>
      <c r="P12632" s="3">
        <f>Table1[[#This Row],[sales]]*Table1[[#This Row],[quantity]]</f>
        <v>23608.48</v>
      </c>
      <c r="Q12632" s="9">
        <f>Table1[[#This Row],[delivery_date]]-Table1[[#This Row],[order_date]]</f>
        <v>7</v>
      </c>
    </row>
    <row r="12633" spans="1:17" x14ac:dyDescent="0.35">
      <c r="A12633" t="s">
        <v>12664</v>
      </c>
      <c r="B12633" t="s">
        <v>25</v>
      </c>
      <c r="C12633" t="s">
        <v>20</v>
      </c>
      <c r="D12633" s="2">
        <v>3649.05</v>
      </c>
      <c r="E12633">
        <v>0.37</v>
      </c>
      <c r="F12633">
        <v>1</v>
      </c>
      <c r="G12633" s="1">
        <v>45424</v>
      </c>
      <c r="H12633" s="1">
        <v>45430</v>
      </c>
      <c r="I12633" t="s">
        <v>15</v>
      </c>
      <c r="J12633" t="s">
        <v>16</v>
      </c>
      <c r="K12633" s="2">
        <v>584.08000000000004</v>
      </c>
      <c r="L12633" t="s">
        <v>23</v>
      </c>
      <c r="M12633">
        <f>YEAR(Table1[[#This Row],[order_date]])</f>
        <v>2024</v>
      </c>
      <c r="N12633">
        <f>MONTH(Table1[[#This Row],[order_date]])</f>
        <v>5</v>
      </c>
      <c r="O12633" s="3">
        <f>Table1[[#This Row],[sales]]-Table1[[#This Row],[profit]]</f>
        <v>3064.9700000000003</v>
      </c>
      <c r="P12633" s="3">
        <f>Table1[[#This Row],[sales]]*Table1[[#This Row],[quantity]]</f>
        <v>3649.05</v>
      </c>
      <c r="Q12633" s="9">
        <f>Table1[[#This Row],[delivery_date]]-Table1[[#This Row],[order_date]]</f>
        <v>6</v>
      </c>
    </row>
    <row r="12634" spans="1:17" x14ac:dyDescent="0.35">
      <c r="A12634" t="s">
        <v>12665</v>
      </c>
      <c r="B12634" t="s">
        <v>25</v>
      </c>
      <c r="C12634" t="s">
        <v>36</v>
      </c>
      <c r="D12634" s="2">
        <v>438.46</v>
      </c>
      <c r="E12634">
        <v>0.11</v>
      </c>
      <c r="F12634">
        <v>9</v>
      </c>
      <c r="G12634" s="1">
        <v>45361</v>
      </c>
      <c r="H12634" s="1">
        <v>45364</v>
      </c>
      <c r="I12634" t="s">
        <v>21</v>
      </c>
      <c r="J12634" t="s">
        <v>27</v>
      </c>
      <c r="K12634" s="2">
        <v>75.38</v>
      </c>
      <c r="L12634" t="s">
        <v>48</v>
      </c>
      <c r="M12634">
        <f>YEAR(Table1[[#This Row],[order_date]])</f>
        <v>2024</v>
      </c>
      <c r="N12634">
        <f>MONTH(Table1[[#This Row],[order_date]])</f>
        <v>3</v>
      </c>
      <c r="O12634" s="3">
        <f>Table1[[#This Row],[sales]]-Table1[[#This Row],[profit]]</f>
        <v>363.08</v>
      </c>
      <c r="P12634" s="3">
        <f>Table1[[#This Row],[sales]]*Table1[[#This Row],[quantity]]</f>
        <v>3946.14</v>
      </c>
      <c r="Q12634" s="9">
        <f>Table1[[#This Row],[delivery_date]]-Table1[[#This Row],[order_date]]</f>
        <v>3</v>
      </c>
    </row>
    <row r="12635" spans="1:17" x14ac:dyDescent="0.35">
      <c r="A12635" t="s">
        <v>12666</v>
      </c>
      <c r="B12635" t="s">
        <v>25</v>
      </c>
      <c r="C12635" t="s">
        <v>26</v>
      </c>
      <c r="D12635" s="2">
        <v>4423.6000000000004</v>
      </c>
      <c r="E12635">
        <v>0.35</v>
      </c>
      <c r="F12635">
        <v>4</v>
      </c>
      <c r="G12635" s="1">
        <v>45292</v>
      </c>
      <c r="H12635" s="1">
        <v>45294</v>
      </c>
      <c r="I12635" t="s">
        <v>15</v>
      </c>
      <c r="J12635" t="s">
        <v>22</v>
      </c>
      <c r="K12635" s="2">
        <v>1289.04</v>
      </c>
      <c r="L12635" t="s">
        <v>17</v>
      </c>
      <c r="M12635">
        <f>YEAR(Table1[[#This Row],[order_date]])</f>
        <v>2024</v>
      </c>
      <c r="N12635">
        <f>MONTH(Table1[[#This Row],[order_date]])</f>
        <v>1</v>
      </c>
      <c r="O12635" s="3">
        <f>Table1[[#This Row],[sales]]-Table1[[#This Row],[profit]]</f>
        <v>3134.5600000000004</v>
      </c>
      <c r="P12635" s="3">
        <f>Table1[[#This Row],[sales]]*Table1[[#This Row],[quantity]]</f>
        <v>17694.400000000001</v>
      </c>
      <c r="Q12635" s="9">
        <f>Table1[[#This Row],[delivery_date]]-Table1[[#This Row],[order_date]]</f>
        <v>2</v>
      </c>
    </row>
    <row r="12636" spans="1:17" x14ac:dyDescent="0.35">
      <c r="A12636" t="s">
        <v>12667</v>
      </c>
      <c r="B12636" t="s">
        <v>25</v>
      </c>
      <c r="C12636" t="s">
        <v>36</v>
      </c>
      <c r="D12636" s="2">
        <v>1456.75</v>
      </c>
      <c r="E12636">
        <v>0.31</v>
      </c>
      <c r="F12636">
        <v>3</v>
      </c>
      <c r="G12636" s="1">
        <v>45454</v>
      </c>
      <c r="H12636" s="1">
        <v>45455</v>
      </c>
      <c r="I12636" t="s">
        <v>15</v>
      </c>
      <c r="J12636" t="s">
        <v>22</v>
      </c>
      <c r="K12636" s="2">
        <v>183.84</v>
      </c>
      <c r="L12636" t="s">
        <v>48</v>
      </c>
      <c r="M12636">
        <f>YEAR(Table1[[#This Row],[order_date]])</f>
        <v>2024</v>
      </c>
      <c r="N12636">
        <f>MONTH(Table1[[#This Row],[order_date]])</f>
        <v>6</v>
      </c>
      <c r="O12636" s="3">
        <f>Table1[[#This Row],[sales]]-Table1[[#This Row],[profit]]</f>
        <v>1272.9100000000001</v>
      </c>
      <c r="P12636" s="3">
        <f>Table1[[#This Row],[sales]]*Table1[[#This Row],[quantity]]</f>
        <v>4370.25</v>
      </c>
      <c r="Q12636" s="9">
        <f>Table1[[#This Row],[delivery_date]]-Table1[[#This Row],[order_date]]</f>
        <v>1</v>
      </c>
    </row>
    <row r="12637" spans="1:17" x14ac:dyDescent="0.35">
      <c r="A12637" t="s">
        <v>12668</v>
      </c>
      <c r="B12637" t="s">
        <v>41</v>
      </c>
      <c r="C12637" t="s">
        <v>33</v>
      </c>
      <c r="D12637" s="2">
        <v>1968.6</v>
      </c>
      <c r="E12637">
        <v>0.11</v>
      </c>
      <c r="F12637">
        <v>7</v>
      </c>
      <c r="G12637" s="1">
        <v>45150</v>
      </c>
      <c r="H12637" s="1">
        <v>45153</v>
      </c>
      <c r="I12637" t="s">
        <v>15</v>
      </c>
      <c r="J12637" t="s">
        <v>22</v>
      </c>
      <c r="K12637" s="2">
        <v>127.54</v>
      </c>
      <c r="L12637" t="s">
        <v>48</v>
      </c>
      <c r="M12637">
        <f>YEAR(Table1[[#This Row],[order_date]])</f>
        <v>2023</v>
      </c>
      <c r="N12637">
        <f>MONTH(Table1[[#This Row],[order_date]])</f>
        <v>8</v>
      </c>
      <c r="O12637" s="3">
        <f>Table1[[#This Row],[sales]]-Table1[[#This Row],[profit]]</f>
        <v>1841.06</v>
      </c>
      <c r="P12637" s="3">
        <f>Table1[[#This Row],[sales]]*Table1[[#This Row],[quantity]]</f>
        <v>13780.199999999999</v>
      </c>
      <c r="Q12637" s="9">
        <f>Table1[[#This Row],[delivery_date]]-Table1[[#This Row],[order_date]]</f>
        <v>3</v>
      </c>
    </row>
    <row r="12638" spans="1:17" x14ac:dyDescent="0.35">
      <c r="A12638" t="s">
        <v>12669</v>
      </c>
      <c r="B12638" t="s">
        <v>25</v>
      </c>
      <c r="C12638" t="s">
        <v>20</v>
      </c>
      <c r="D12638" s="2">
        <v>1751.48</v>
      </c>
      <c r="E12638">
        <v>0.12</v>
      </c>
      <c r="F12638">
        <v>8</v>
      </c>
      <c r="G12638" s="1">
        <v>44988</v>
      </c>
      <c r="H12638" s="1">
        <v>44994</v>
      </c>
      <c r="I12638" t="s">
        <v>31</v>
      </c>
      <c r="J12638" t="s">
        <v>22</v>
      </c>
      <c r="K12638" s="2">
        <v>140.15</v>
      </c>
      <c r="L12638" t="s">
        <v>17</v>
      </c>
      <c r="M12638">
        <f>YEAR(Table1[[#This Row],[order_date]])</f>
        <v>2023</v>
      </c>
      <c r="N12638">
        <f>MONTH(Table1[[#This Row],[order_date]])</f>
        <v>3</v>
      </c>
      <c r="O12638" s="3">
        <f>Table1[[#This Row],[sales]]-Table1[[#This Row],[profit]]</f>
        <v>1611.33</v>
      </c>
      <c r="P12638" s="3">
        <f>Table1[[#This Row],[sales]]*Table1[[#This Row],[quantity]]</f>
        <v>14011.84</v>
      </c>
      <c r="Q12638" s="9">
        <f>Table1[[#This Row],[delivery_date]]-Table1[[#This Row],[order_date]]</f>
        <v>6</v>
      </c>
    </row>
    <row r="12639" spans="1:17" x14ac:dyDescent="0.35">
      <c r="A12639" t="s">
        <v>12670</v>
      </c>
      <c r="B12639" t="s">
        <v>25</v>
      </c>
      <c r="C12639" t="s">
        <v>33</v>
      </c>
      <c r="D12639" s="2">
        <v>4215.1899999999996</v>
      </c>
      <c r="E12639">
        <v>0.33</v>
      </c>
      <c r="F12639">
        <v>5</v>
      </c>
      <c r="G12639" s="1">
        <v>45359</v>
      </c>
      <c r="H12639" s="1">
        <v>45364</v>
      </c>
      <c r="I12639" t="s">
        <v>15</v>
      </c>
      <c r="J12639" t="s">
        <v>22</v>
      </c>
      <c r="K12639" s="2">
        <v>582.33000000000004</v>
      </c>
      <c r="L12639" t="s">
        <v>28</v>
      </c>
      <c r="M12639">
        <f>YEAR(Table1[[#This Row],[order_date]])</f>
        <v>2024</v>
      </c>
      <c r="N12639">
        <f>MONTH(Table1[[#This Row],[order_date]])</f>
        <v>3</v>
      </c>
      <c r="O12639" s="3">
        <f>Table1[[#This Row],[sales]]-Table1[[#This Row],[profit]]</f>
        <v>3632.8599999999997</v>
      </c>
      <c r="P12639" s="3">
        <f>Table1[[#This Row],[sales]]*Table1[[#This Row],[quantity]]</f>
        <v>21075.949999999997</v>
      </c>
      <c r="Q12639" s="9">
        <f>Table1[[#This Row],[delivery_date]]-Table1[[#This Row],[order_date]]</f>
        <v>5</v>
      </c>
    </row>
    <row r="12640" spans="1:17" x14ac:dyDescent="0.35">
      <c r="A12640" t="s">
        <v>12671</v>
      </c>
      <c r="B12640" t="s">
        <v>41</v>
      </c>
      <c r="C12640" t="s">
        <v>20</v>
      </c>
      <c r="D12640" s="2">
        <v>936.2</v>
      </c>
      <c r="E12640">
        <v>0.4</v>
      </c>
      <c r="F12640">
        <v>3</v>
      </c>
      <c r="G12640" s="1">
        <v>45527</v>
      </c>
      <c r="H12640" s="1">
        <v>45530</v>
      </c>
      <c r="I12640" t="s">
        <v>31</v>
      </c>
      <c r="J12640" t="s">
        <v>22</v>
      </c>
      <c r="K12640" s="2">
        <v>229.02</v>
      </c>
      <c r="L12640" t="s">
        <v>39</v>
      </c>
      <c r="M12640">
        <f>YEAR(Table1[[#This Row],[order_date]])</f>
        <v>2024</v>
      </c>
      <c r="N12640">
        <f>MONTH(Table1[[#This Row],[order_date]])</f>
        <v>8</v>
      </c>
      <c r="O12640" s="3">
        <f>Table1[[#This Row],[sales]]-Table1[[#This Row],[profit]]</f>
        <v>707.18000000000006</v>
      </c>
      <c r="P12640" s="3">
        <f>Table1[[#This Row],[sales]]*Table1[[#This Row],[quantity]]</f>
        <v>2808.6000000000004</v>
      </c>
      <c r="Q12640" s="9">
        <f>Table1[[#This Row],[delivery_date]]-Table1[[#This Row],[order_date]]</f>
        <v>3</v>
      </c>
    </row>
    <row r="12641" spans="1:17" x14ac:dyDescent="0.35">
      <c r="A12641" t="s">
        <v>12672</v>
      </c>
      <c r="B12641" t="s">
        <v>41</v>
      </c>
      <c r="C12641" t="s">
        <v>26</v>
      </c>
      <c r="D12641" s="2">
        <v>240.5</v>
      </c>
      <c r="E12641">
        <v>0.38</v>
      </c>
      <c r="F12641">
        <v>4</v>
      </c>
      <c r="G12641" s="1">
        <v>45581</v>
      </c>
      <c r="H12641" s="1">
        <v>45584</v>
      </c>
      <c r="I12641" t="s">
        <v>21</v>
      </c>
      <c r="J12641" t="s">
        <v>22</v>
      </c>
      <c r="K12641" s="2">
        <v>48.53</v>
      </c>
      <c r="L12641" t="s">
        <v>39</v>
      </c>
      <c r="M12641">
        <f>YEAR(Table1[[#This Row],[order_date]])</f>
        <v>2024</v>
      </c>
      <c r="N12641">
        <f>MONTH(Table1[[#This Row],[order_date]])</f>
        <v>10</v>
      </c>
      <c r="O12641" s="3">
        <f>Table1[[#This Row],[sales]]-Table1[[#This Row],[profit]]</f>
        <v>191.97</v>
      </c>
      <c r="P12641" s="3">
        <f>Table1[[#This Row],[sales]]*Table1[[#This Row],[quantity]]</f>
        <v>962</v>
      </c>
      <c r="Q12641" s="9">
        <f>Table1[[#This Row],[delivery_date]]-Table1[[#This Row],[order_date]]</f>
        <v>3</v>
      </c>
    </row>
    <row r="12642" spans="1:17" x14ac:dyDescent="0.35">
      <c r="A12642" t="s">
        <v>12673</v>
      </c>
      <c r="B12642" t="s">
        <v>19</v>
      </c>
      <c r="C12642" t="s">
        <v>14</v>
      </c>
      <c r="D12642" s="2">
        <v>4861.83</v>
      </c>
      <c r="E12642">
        <v>0.3</v>
      </c>
      <c r="F12642">
        <v>6</v>
      </c>
      <c r="G12642" s="1">
        <v>45454</v>
      </c>
      <c r="H12642" s="1">
        <v>45456</v>
      </c>
      <c r="I12642" t="s">
        <v>31</v>
      </c>
      <c r="J12642" t="s">
        <v>27</v>
      </c>
      <c r="K12642" s="2">
        <v>1193.52</v>
      </c>
      <c r="L12642" t="s">
        <v>17</v>
      </c>
      <c r="M12642">
        <f>YEAR(Table1[[#This Row],[order_date]])</f>
        <v>2024</v>
      </c>
      <c r="N12642">
        <f>MONTH(Table1[[#This Row],[order_date]])</f>
        <v>6</v>
      </c>
      <c r="O12642" s="3">
        <f>Table1[[#This Row],[sales]]-Table1[[#This Row],[profit]]</f>
        <v>3668.31</v>
      </c>
      <c r="P12642" s="3">
        <f>Table1[[#This Row],[sales]]*Table1[[#This Row],[quantity]]</f>
        <v>29170.98</v>
      </c>
      <c r="Q12642" s="9">
        <f>Table1[[#This Row],[delivery_date]]-Table1[[#This Row],[order_date]]</f>
        <v>2</v>
      </c>
    </row>
    <row r="12643" spans="1:17" x14ac:dyDescent="0.35">
      <c r="A12643" t="s">
        <v>12674</v>
      </c>
      <c r="B12643" t="s">
        <v>13</v>
      </c>
      <c r="C12643" t="s">
        <v>14</v>
      </c>
      <c r="D12643" s="2">
        <v>4905.1000000000004</v>
      </c>
      <c r="E12643">
        <v>0.47</v>
      </c>
      <c r="F12643">
        <v>5</v>
      </c>
      <c r="G12643" s="1">
        <v>45135</v>
      </c>
      <c r="H12643" s="1">
        <v>45141</v>
      </c>
      <c r="I12643" t="s">
        <v>15</v>
      </c>
      <c r="J12643" t="s">
        <v>27</v>
      </c>
      <c r="K12643" s="2">
        <v>1371.54</v>
      </c>
      <c r="L12643" t="s">
        <v>23</v>
      </c>
      <c r="M12643">
        <f>YEAR(Table1[[#This Row],[order_date]])</f>
        <v>2023</v>
      </c>
      <c r="N12643">
        <f>MONTH(Table1[[#This Row],[order_date]])</f>
        <v>7</v>
      </c>
      <c r="O12643" s="3">
        <f>Table1[[#This Row],[sales]]-Table1[[#This Row],[profit]]</f>
        <v>3533.5600000000004</v>
      </c>
      <c r="P12643" s="3">
        <f>Table1[[#This Row],[sales]]*Table1[[#This Row],[quantity]]</f>
        <v>24525.5</v>
      </c>
      <c r="Q12643" s="9">
        <f>Table1[[#This Row],[delivery_date]]-Table1[[#This Row],[order_date]]</f>
        <v>6</v>
      </c>
    </row>
    <row r="12644" spans="1:17" x14ac:dyDescent="0.35">
      <c r="A12644" t="s">
        <v>12675</v>
      </c>
      <c r="B12644" t="s">
        <v>25</v>
      </c>
      <c r="C12644" t="s">
        <v>20</v>
      </c>
      <c r="D12644" s="2">
        <v>1362.69</v>
      </c>
      <c r="E12644">
        <v>0.37</v>
      </c>
      <c r="F12644">
        <v>4</v>
      </c>
      <c r="G12644" s="1">
        <v>44953</v>
      </c>
      <c r="H12644" s="1">
        <v>44954</v>
      </c>
      <c r="I12644" t="s">
        <v>31</v>
      </c>
      <c r="J12644" t="s">
        <v>16</v>
      </c>
      <c r="K12644" s="2">
        <v>109.3</v>
      </c>
      <c r="L12644" t="s">
        <v>48</v>
      </c>
      <c r="M12644">
        <f>YEAR(Table1[[#This Row],[order_date]])</f>
        <v>2023</v>
      </c>
      <c r="N12644">
        <f>MONTH(Table1[[#This Row],[order_date]])</f>
        <v>1</v>
      </c>
      <c r="O12644" s="3">
        <f>Table1[[#This Row],[sales]]-Table1[[#This Row],[profit]]</f>
        <v>1253.3900000000001</v>
      </c>
      <c r="P12644" s="3">
        <f>Table1[[#This Row],[sales]]*Table1[[#This Row],[quantity]]</f>
        <v>5450.76</v>
      </c>
      <c r="Q12644" s="9">
        <f>Table1[[#This Row],[delivery_date]]-Table1[[#This Row],[order_date]]</f>
        <v>1</v>
      </c>
    </row>
    <row r="12645" spans="1:17" x14ac:dyDescent="0.35">
      <c r="A12645" t="s">
        <v>12676</v>
      </c>
      <c r="B12645" t="s">
        <v>25</v>
      </c>
      <c r="C12645" t="s">
        <v>36</v>
      </c>
      <c r="D12645" s="2">
        <v>145.83000000000001</v>
      </c>
      <c r="E12645">
        <v>0.27</v>
      </c>
      <c r="F12645">
        <v>3</v>
      </c>
      <c r="G12645" s="1">
        <v>45485</v>
      </c>
      <c r="H12645" s="1">
        <v>45488</v>
      </c>
      <c r="I12645" t="s">
        <v>15</v>
      </c>
      <c r="J12645" t="s">
        <v>22</v>
      </c>
      <c r="K12645" s="2">
        <v>26.52</v>
      </c>
      <c r="L12645" t="s">
        <v>28</v>
      </c>
      <c r="M12645">
        <f>YEAR(Table1[[#This Row],[order_date]])</f>
        <v>2024</v>
      </c>
      <c r="N12645">
        <f>MONTH(Table1[[#This Row],[order_date]])</f>
        <v>7</v>
      </c>
      <c r="O12645" s="3">
        <f>Table1[[#This Row],[sales]]-Table1[[#This Row],[profit]]</f>
        <v>119.31000000000002</v>
      </c>
      <c r="P12645" s="3">
        <f>Table1[[#This Row],[sales]]*Table1[[#This Row],[quantity]]</f>
        <v>437.49</v>
      </c>
      <c r="Q12645" s="9">
        <f>Table1[[#This Row],[delivery_date]]-Table1[[#This Row],[order_date]]</f>
        <v>3</v>
      </c>
    </row>
    <row r="12646" spans="1:17" x14ac:dyDescent="0.35">
      <c r="A12646" t="s">
        <v>12677</v>
      </c>
      <c r="B12646" t="s">
        <v>25</v>
      </c>
      <c r="C12646" t="s">
        <v>33</v>
      </c>
      <c r="D12646" s="2">
        <v>3264.99</v>
      </c>
      <c r="E12646">
        <v>0.41</v>
      </c>
      <c r="F12646">
        <v>6</v>
      </c>
      <c r="G12646" s="1">
        <v>45080</v>
      </c>
      <c r="H12646" s="1">
        <v>45081</v>
      </c>
      <c r="I12646" t="s">
        <v>31</v>
      </c>
      <c r="J12646" t="s">
        <v>27</v>
      </c>
      <c r="K12646" s="2">
        <v>673.15</v>
      </c>
      <c r="L12646" t="s">
        <v>17</v>
      </c>
      <c r="M12646">
        <f>YEAR(Table1[[#This Row],[order_date]])</f>
        <v>2023</v>
      </c>
      <c r="N12646">
        <f>MONTH(Table1[[#This Row],[order_date]])</f>
        <v>6</v>
      </c>
      <c r="O12646" s="3">
        <f>Table1[[#This Row],[sales]]-Table1[[#This Row],[profit]]</f>
        <v>2591.8399999999997</v>
      </c>
      <c r="P12646" s="3">
        <f>Table1[[#This Row],[sales]]*Table1[[#This Row],[quantity]]</f>
        <v>19589.939999999999</v>
      </c>
      <c r="Q12646" s="9">
        <f>Table1[[#This Row],[delivery_date]]-Table1[[#This Row],[order_date]]</f>
        <v>1</v>
      </c>
    </row>
    <row r="12647" spans="1:17" x14ac:dyDescent="0.35">
      <c r="A12647" t="s">
        <v>12678</v>
      </c>
      <c r="B12647" t="s">
        <v>19</v>
      </c>
      <c r="C12647" t="s">
        <v>26</v>
      </c>
      <c r="D12647" s="2">
        <v>3277.47</v>
      </c>
      <c r="E12647">
        <v>0.15</v>
      </c>
      <c r="F12647">
        <v>7</v>
      </c>
      <c r="G12647" s="1">
        <v>45382</v>
      </c>
      <c r="H12647" s="1">
        <v>45383</v>
      </c>
      <c r="I12647" t="s">
        <v>21</v>
      </c>
      <c r="J12647" t="s">
        <v>22</v>
      </c>
      <c r="K12647" s="2">
        <v>505.41</v>
      </c>
      <c r="L12647" t="s">
        <v>34</v>
      </c>
      <c r="M12647">
        <f>YEAR(Table1[[#This Row],[order_date]])</f>
        <v>2024</v>
      </c>
      <c r="N12647">
        <f>MONTH(Table1[[#This Row],[order_date]])</f>
        <v>3</v>
      </c>
      <c r="O12647" s="3">
        <f>Table1[[#This Row],[sales]]-Table1[[#This Row],[profit]]</f>
        <v>2772.06</v>
      </c>
      <c r="P12647" s="3">
        <f>Table1[[#This Row],[sales]]*Table1[[#This Row],[quantity]]</f>
        <v>22942.289999999997</v>
      </c>
      <c r="Q12647" s="9">
        <f>Table1[[#This Row],[delivery_date]]-Table1[[#This Row],[order_date]]</f>
        <v>1</v>
      </c>
    </row>
    <row r="12648" spans="1:17" x14ac:dyDescent="0.35">
      <c r="A12648" t="s">
        <v>12679</v>
      </c>
      <c r="B12648" t="s">
        <v>25</v>
      </c>
      <c r="C12648" t="s">
        <v>36</v>
      </c>
      <c r="D12648" s="2">
        <v>4707.75</v>
      </c>
      <c r="E12648">
        <v>0.13</v>
      </c>
      <c r="F12648">
        <v>2</v>
      </c>
      <c r="G12648" s="1">
        <v>45351</v>
      </c>
      <c r="H12648" s="1">
        <v>45353</v>
      </c>
      <c r="I12648" t="s">
        <v>31</v>
      </c>
      <c r="J12648" t="s">
        <v>16</v>
      </c>
      <c r="K12648" s="2">
        <v>768.34</v>
      </c>
      <c r="L12648" t="s">
        <v>48</v>
      </c>
      <c r="M12648">
        <f>YEAR(Table1[[#This Row],[order_date]])</f>
        <v>2024</v>
      </c>
      <c r="N12648">
        <f>MONTH(Table1[[#This Row],[order_date]])</f>
        <v>2</v>
      </c>
      <c r="O12648" s="3">
        <f>Table1[[#This Row],[sales]]-Table1[[#This Row],[profit]]</f>
        <v>3939.41</v>
      </c>
      <c r="P12648" s="3">
        <f>Table1[[#This Row],[sales]]*Table1[[#This Row],[quantity]]</f>
        <v>9415.5</v>
      </c>
      <c r="Q12648" s="9">
        <f>Table1[[#This Row],[delivery_date]]-Table1[[#This Row],[order_date]]</f>
        <v>2</v>
      </c>
    </row>
    <row r="12649" spans="1:17" x14ac:dyDescent="0.35">
      <c r="A12649" t="s">
        <v>12680</v>
      </c>
      <c r="B12649" t="s">
        <v>13</v>
      </c>
      <c r="C12649" t="s">
        <v>14</v>
      </c>
      <c r="D12649" s="2">
        <v>1562.51</v>
      </c>
      <c r="E12649">
        <v>0.49</v>
      </c>
      <c r="F12649">
        <v>6</v>
      </c>
      <c r="G12649" s="1">
        <v>45287</v>
      </c>
      <c r="H12649" s="1">
        <v>45293</v>
      </c>
      <c r="I12649" t="s">
        <v>15</v>
      </c>
      <c r="J12649" t="s">
        <v>22</v>
      </c>
      <c r="K12649" s="2">
        <v>111.06</v>
      </c>
      <c r="L12649" t="s">
        <v>34</v>
      </c>
      <c r="M12649">
        <f>YEAR(Table1[[#This Row],[order_date]])</f>
        <v>2023</v>
      </c>
      <c r="N12649">
        <f>MONTH(Table1[[#This Row],[order_date]])</f>
        <v>12</v>
      </c>
      <c r="O12649" s="3">
        <f>Table1[[#This Row],[sales]]-Table1[[#This Row],[profit]]</f>
        <v>1451.45</v>
      </c>
      <c r="P12649" s="3">
        <f>Table1[[#This Row],[sales]]*Table1[[#This Row],[quantity]]</f>
        <v>9375.06</v>
      </c>
      <c r="Q12649" s="9">
        <f>Table1[[#This Row],[delivery_date]]-Table1[[#This Row],[order_date]]</f>
        <v>6</v>
      </c>
    </row>
    <row r="12650" spans="1:17" x14ac:dyDescent="0.35">
      <c r="A12650" t="s">
        <v>12681</v>
      </c>
      <c r="B12650" t="s">
        <v>41</v>
      </c>
      <c r="C12650" t="s">
        <v>36</v>
      </c>
      <c r="D12650" s="2">
        <v>1028.57</v>
      </c>
      <c r="E12650">
        <v>0.47</v>
      </c>
      <c r="F12650">
        <v>3</v>
      </c>
      <c r="G12650" s="1">
        <v>45577</v>
      </c>
      <c r="H12650" s="1">
        <v>45583</v>
      </c>
      <c r="I12650" t="s">
        <v>31</v>
      </c>
      <c r="J12650" t="s">
        <v>22</v>
      </c>
      <c r="K12650" s="2">
        <v>66.510000000000005</v>
      </c>
      <c r="L12650" t="s">
        <v>28</v>
      </c>
      <c r="M12650">
        <f>YEAR(Table1[[#This Row],[order_date]])</f>
        <v>2024</v>
      </c>
      <c r="N12650">
        <f>MONTH(Table1[[#This Row],[order_date]])</f>
        <v>10</v>
      </c>
      <c r="O12650" s="3">
        <f>Table1[[#This Row],[sales]]-Table1[[#This Row],[profit]]</f>
        <v>962.06</v>
      </c>
      <c r="P12650" s="3">
        <f>Table1[[#This Row],[sales]]*Table1[[#This Row],[quantity]]</f>
        <v>3085.71</v>
      </c>
      <c r="Q12650" s="9">
        <f>Table1[[#This Row],[delivery_date]]-Table1[[#This Row],[order_date]]</f>
        <v>6</v>
      </c>
    </row>
    <row r="12651" spans="1:17" x14ac:dyDescent="0.35">
      <c r="A12651" t="s">
        <v>12682</v>
      </c>
      <c r="B12651" t="s">
        <v>19</v>
      </c>
      <c r="C12651" t="s">
        <v>33</v>
      </c>
      <c r="D12651" s="2">
        <v>3120.27</v>
      </c>
      <c r="E12651">
        <v>0.44</v>
      </c>
      <c r="F12651">
        <v>8</v>
      </c>
      <c r="G12651" s="1">
        <v>45017</v>
      </c>
      <c r="H12651" s="1">
        <v>45019</v>
      </c>
      <c r="I12651" t="s">
        <v>15</v>
      </c>
      <c r="J12651" t="s">
        <v>22</v>
      </c>
      <c r="K12651" s="2">
        <v>189.53</v>
      </c>
      <c r="L12651" t="s">
        <v>28</v>
      </c>
      <c r="M12651">
        <f>YEAR(Table1[[#This Row],[order_date]])</f>
        <v>2023</v>
      </c>
      <c r="N12651">
        <f>MONTH(Table1[[#This Row],[order_date]])</f>
        <v>4</v>
      </c>
      <c r="O12651" s="3">
        <f>Table1[[#This Row],[sales]]-Table1[[#This Row],[profit]]</f>
        <v>2930.74</v>
      </c>
      <c r="P12651" s="3">
        <f>Table1[[#This Row],[sales]]*Table1[[#This Row],[quantity]]</f>
        <v>24962.16</v>
      </c>
      <c r="Q12651" s="9">
        <f>Table1[[#This Row],[delivery_date]]-Table1[[#This Row],[order_date]]</f>
        <v>2</v>
      </c>
    </row>
    <row r="12652" spans="1:17" x14ac:dyDescent="0.35">
      <c r="A12652" t="s">
        <v>12683</v>
      </c>
      <c r="B12652" t="s">
        <v>41</v>
      </c>
      <c r="C12652" t="s">
        <v>14</v>
      </c>
      <c r="D12652" s="2">
        <v>2861.99</v>
      </c>
      <c r="E12652">
        <v>0.11</v>
      </c>
      <c r="F12652">
        <v>2</v>
      </c>
      <c r="G12652" s="1">
        <v>45447</v>
      </c>
      <c r="H12652" s="1">
        <v>45454</v>
      </c>
      <c r="I12652" t="s">
        <v>15</v>
      </c>
      <c r="J12652" t="s">
        <v>22</v>
      </c>
      <c r="K12652" s="2">
        <v>612.22</v>
      </c>
      <c r="L12652" t="s">
        <v>34</v>
      </c>
      <c r="M12652">
        <f>YEAR(Table1[[#This Row],[order_date]])</f>
        <v>2024</v>
      </c>
      <c r="N12652">
        <f>MONTH(Table1[[#This Row],[order_date]])</f>
        <v>6</v>
      </c>
      <c r="O12652" s="3">
        <f>Table1[[#This Row],[sales]]-Table1[[#This Row],[profit]]</f>
        <v>2249.7699999999995</v>
      </c>
      <c r="P12652" s="3">
        <f>Table1[[#This Row],[sales]]*Table1[[#This Row],[quantity]]</f>
        <v>5723.98</v>
      </c>
      <c r="Q12652" s="9">
        <f>Table1[[#This Row],[delivery_date]]-Table1[[#This Row],[order_date]]</f>
        <v>7</v>
      </c>
    </row>
    <row r="12653" spans="1:17" x14ac:dyDescent="0.35">
      <c r="A12653" t="s">
        <v>12684</v>
      </c>
      <c r="B12653" t="s">
        <v>25</v>
      </c>
      <c r="C12653" t="s">
        <v>20</v>
      </c>
      <c r="D12653" s="2">
        <v>3616.91</v>
      </c>
      <c r="E12653">
        <v>0.28999999999999998</v>
      </c>
      <c r="F12653">
        <v>5</v>
      </c>
      <c r="G12653" s="1">
        <v>45108</v>
      </c>
      <c r="H12653" s="1">
        <v>45113</v>
      </c>
      <c r="I12653" t="s">
        <v>21</v>
      </c>
      <c r="J12653" t="s">
        <v>27</v>
      </c>
      <c r="K12653" s="2">
        <v>272.02999999999997</v>
      </c>
      <c r="L12653" t="s">
        <v>48</v>
      </c>
      <c r="M12653">
        <f>YEAR(Table1[[#This Row],[order_date]])</f>
        <v>2023</v>
      </c>
      <c r="N12653">
        <f>MONTH(Table1[[#This Row],[order_date]])</f>
        <v>7</v>
      </c>
      <c r="O12653" s="3">
        <f>Table1[[#This Row],[sales]]-Table1[[#This Row],[profit]]</f>
        <v>3344.88</v>
      </c>
      <c r="P12653" s="3">
        <f>Table1[[#This Row],[sales]]*Table1[[#This Row],[quantity]]</f>
        <v>18084.55</v>
      </c>
      <c r="Q12653" s="9">
        <f>Table1[[#This Row],[delivery_date]]-Table1[[#This Row],[order_date]]</f>
        <v>5</v>
      </c>
    </row>
    <row r="12654" spans="1:17" x14ac:dyDescent="0.35">
      <c r="A12654" t="s">
        <v>12685</v>
      </c>
      <c r="B12654" t="s">
        <v>25</v>
      </c>
      <c r="C12654" t="s">
        <v>26</v>
      </c>
      <c r="D12654" s="2">
        <v>4437.12</v>
      </c>
      <c r="E12654">
        <v>0.27</v>
      </c>
      <c r="F12654">
        <v>8</v>
      </c>
      <c r="G12654" s="1">
        <v>45449</v>
      </c>
      <c r="H12654" s="1">
        <v>45456</v>
      </c>
      <c r="I12654" t="s">
        <v>15</v>
      </c>
      <c r="J12654" t="s">
        <v>27</v>
      </c>
      <c r="K12654" s="2">
        <v>630.62</v>
      </c>
      <c r="L12654" t="s">
        <v>34</v>
      </c>
      <c r="M12654">
        <f>YEAR(Table1[[#This Row],[order_date]])</f>
        <v>2024</v>
      </c>
      <c r="N12654">
        <f>MONTH(Table1[[#This Row],[order_date]])</f>
        <v>6</v>
      </c>
      <c r="O12654" s="3">
        <f>Table1[[#This Row],[sales]]-Table1[[#This Row],[profit]]</f>
        <v>3806.5</v>
      </c>
      <c r="P12654" s="3">
        <f>Table1[[#This Row],[sales]]*Table1[[#This Row],[quantity]]</f>
        <v>35496.959999999999</v>
      </c>
      <c r="Q12654" s="9">
        <f>Table1[[#This Row],[delivery_date]]-Table1[[#This Row],[order_date]]</f>
        <v>7</v>
      </c>
    </row>
    <row r="12655" spans="1:17" x14ac:dyDescent="0.35">
      <c r="A12655" t="s">
        <v>12686</v>
      </c>
      <c r="B12655" t="s">
        <v>25</v>
      </c>
      <c r="C12655" t="s">
        <v>26</v>
      </c>
      <c r="D12655" s="2">
        <v>2842.75</v>
      </c>
      <c r="E12655">
        <v>0.1</v>
      </c>
      <c r="F12655">
        <v>9</v>
      </c>
      <c r="G12655" s="1">
        <v>45445</v>
      </c>
      <c r="H12655" s="1">
        <v>45450</v>
      </c>
      <c r="I12655" t="s">
        <v>15</v>
      </c>
      <c r="J12655" t="s">
        <v>22</v>
      </c>
      <c r="K12655" s="2">
        <v>793.89</v>
      </c>
      <c r="L12655" t="s">
        <v>17</v>
      </c>
      <c r="M12655">
        <f>YEAR(Table1[[#This Row],[order_date]])</f>
        <v>2024</v>
      </c>
      <c r="N12655">
        <f>MONTH(Table1[[#This Row],[order_date]])</f>
        <v>6</v>
      </c>
      <c r="O12655" s="3">
        <f>Table1[[#This Row],[sales]]-Table1[[#This Row],[profit]]</f>
        <v>2048.86</v>
      </c>
      <c r="P12655" s="3">
        <f>Table1[[#This Row],[sales]]*Table1[[#This Row],[quantity]]</f>
        <v>25584.75</v>
      </c>
      <c r="Q12655" s="9">
        <f>Table1[[#This Row],[delivery_date]]-Table1[[#This Row],[order_date]]</f>
        <v>5</v>
      </c>
    </row>
    <row r="12656" spans="1:17" x14ac:dyDescent="0.35">
      <c r="A12656" t="s">
        <v>12687</v>
      </c>
      <c r="B12656" t="s">
        <v>13</v>
      </c>
      <c r="C12656" t="s">
        <v>14</v>
      </c>
      <c r="D12656" s="2">
        <v>835.37</v>
      </c>
      <c r="E12656">
        <v>0.22</v>
      </c>
      <c r="F12656">
        <v>7</v>
      </c>
      <c r="G12656" s="1">
        <v>45466</v>
      </c>
      <c r="H12656" s="1">
        <v>45469</v>
      </c>
      <c r="I12656" t="s">
        <v>21</v>
      </c>
      <c r="J12656" t="s">
        <v>22</v>
      </c>
      <c r="K12656" s="2">
        <v>76.8</v>
      </c>
      <c r="L12656" t="s">
        <v>48</v>
      </c>
      <c r="M12656">
        <f>YEAR(Table1[[#This Row],[order_date]])</f>
        <v>2024</v>
      </c>
      <c r="N12656">
        <f>MONTH(Table1[[#This Row],[order_date]])</f>
        <v>6</v>
      </c>
      <c r="O12656" s="3">
        <f>Table1[[#This Row],[sales]]-Table1[[#This Row],[profit]]</f>
        <v>758.57</v>
      </c>
      <c r="P12656" s="3">
        <f>Table1[[#This Row],[sales]]*Table1[[#This Row],[quantity]]</f>
        <v>5847.59</v>
      </c>
      <c r="Q12656" s="9">
        <f>Table1[[#This Row],[delivery_date]]-Table1[[#This Row],[order_date]]</f>
        <v>3</v>
      </c>
    </row>
    <row r="12657" spans="1:17" x14ac:dyDescent="0.35">
      <c r="A12657" t="s">
        <v>12688</v>
      </c>
      <c r="B12657" t="s">
        <v>13</v>
      </c>
      <c r="C12657" t="s">
        <v>20</v>
      </c>
      <c r="D12657" s="2">
        <v>3030.83</v>
      </c>
      <c r="E12657">
        <v>0.23</v>
      </c>
      <c r="F12657">
        <v>9</v>
      </c>
      <c r="G12657" s="1">
        <v>44988</v>
      </c>
      <c r="H12657" s="1">
        <v>44993</v>
      </c>
      <c r="I12657" t="s">
        <v>15</v>
      </c>
      <c r="J12657" t="s">
        <v>22</v>
      </c>
      <c r="K12657" s="2">
        <v>509.82</v>
      </c>
      <c r="L12657" t="s">
        <v>23</v>
      </c>
      <c r="M12657">
        <f>YEAR(Table1[[#This Row],[order_date]])</f>
        <v>2023</v>
      </c>
      <c r="N12657">
        <f>MONTH(Table1[[#This Row],[order_date]])</f>
        <v>3</v>
      </c>
      <c r="O12657" s="3">
        <f>Table1[[#This Row],[sales]]-Table1[[#This Row],[profit]]</f>
        <v>2521.0099999999998</v>
      </c>
      <c r="P12657" s="3">
        <f>Table1[[#This Row],[sales]]*Table1[[#This Row],[quantity]]</f>
        <v>27277.47</v>
      </c>
      <c r="Q12657" s="9">
        <f>Table1[[#This Row],[delivery_date]]-Table1[[#This Row],[order_date]]</f>
        <v>5</v>
      </c>
    </row>
    <row r="12658" spans="1:17" x14ac:dyDescent="0.35">
      <c r="A12658" t="s">
        <v>12689</v>
      </c>
      <c r="B12658" t="s">
        <v>19</v>
      </c>
      <c r="C12658" t="s">
        <v>33</v>
      </c>
      <c r="D12658" s="2">
        <v>1933.1</v>
      </c>
      <c r="E12658">
        <v>0.12</v>
      </c>
      <c r="F12658">
        <v>9</v>
      </c>
      <c r="G12658" s="1">
        <v>45602</v>
      </c>
      <c r="H12658" s="1">
        <v>45609</v>
      </c>
      <c r="I12658" t="s">
        <v>31</v>
      </c>
      <c r="J12658" t="s">
        <v>22</v>
      </c>
      <c r="K12658" s="2">
        <v>449.18</v>
      </c>
      <c r="L12658" t="s">
        <v>39</v>
      </c>
      <c r="M12658">
        <f>YEAR(Table1[[#This Row],[order_date]])</f>
        <v>2024</v>
      </c>
      <c r="N12658">
        <f>MONTH(Table1[[#This Row],[order_date]])</f>
        <v>11</v>
      </c>
      <c r="O12658" s="3">
        <f>Table1[[#This Row],[sales]]-Table1[[#This Row],[profit]]</f>
        <v>1483.9199999999998</v>
      </c>
      <c r="P12658" s="3">
        <f>Table1[[#This Row],[sales]]*Table1[[#This Row],[quantity]]</f>
        <v>17397.899999999998</v>
      </c>
      <c r="Q12658" s="9">
        <f>Table1[[#This Row],[delivery_date]]-Table1[[#This Row],[order_date]]</f>
        <v>7</v>
      </c>
    </row>
    <row r="12659" spans="1:17" x14ac:dyDescent="0.35">
      <c r="A12659" t="s">
        <v>12690</v>
      </c>
      <c r="B12659" t="s">
        <v>41</v>
      </c>
      <c r="C12659" t="s">
        <v>26</v>
      </c>
      <c r="D12659" s="2">
        <v>2318.4</v>
      </c>
      <c r="E12659">
        <v>0.48</v>
      </c>
      <c r="F12659">
        <v>8</v>
      </c>
      <c r="G12659" s="1">
        <v>45553</v>
      </c>
      <c r="H12659" s="1">
        <v>45559</v>
      </c>
      <c r="I12659" t="s">
        <v>21</v>
      </c>
      <c r="J12659" t="s">
        <v>16</v>
      </c>
      <c r="K12659" s="2">
        <v>259.45</v>
      </c>
      <c r="L12659" t="s">
        <v>23</v>
      </c>
      <c r="M12659">
        <f>YEAR(Table1[[#This Row],[order_date]])</f>
        <v>2024</v>
      </c>
      <c r="N12659">
        <f>MONTH(Table1[[#This Row],[order_date]])</f>
        <v>9</v>
      </c>
      <c r="O12659" s="3">
        <f>Table1[[#This Row],[sales]]-Table1[[#This Row],[profit]]</f>
        <v>2058.9500000000003</v>
      </c>
      <c r="P12659" s="3">
        <f>Table1[[#This Row],[sales]]*Table1[[#This Row],[quantity]]</f>
        <v>18547.2</v>
      </c>
      <c r="Q12659" s="9">
        <f>Table1[[#This Row],[delivery_date]]-Table1[[#This Row],[order_date]]</f>
        <v>6</v>
      </c>
    </row>
    <row r="12660" spans="1:17" x14ac:dyDescent="0.35">
      <c r="A12660" t="s">
        <v>12691</v>
      </c>
      <c r="B12660" t="s">
        <v>25</v>
      </c>
      <c r="C12660" t="s">
        <v>14</v>
      </c>
      <c r="D12660" s="2">
        <v>4801.47</v>
      </c>
      <c r="E12660">
        <v>0.25</v>
      </c>
      <c r="F12660">
        <v>7</v>
      </c>
      <c r="G12660" s="1">
        <v>44999</v>
      </c>
      <c r="H12660" s="1">
        <v>45001</v>
      </c>
      <c r="I12660" t="s">
        <v>21</v>
      </c>
      <c r="J12660" t="s">
        <v>22</v>
      </c>
      <c r="K12660" s="2">
        <v>266.29000000000002</v>
      </c>
      <c r="L12660" t="s">
        <v>34</v>
      </c>
      <c r="M12660">
        <f>YEAR(Table1[[#This Row],[order_date]])</f>
        <v>2023</v>
      </c>
      <c r="N12660">
        <f>MONTH(Table1[[#This Row],[order_date]])</f>
        <v>3</v>
      </c>
      <c r="O12660" s="3">
        <f>Table1[[#This Row],[sales]]-Table1[[#This Row],[profit]]</f>
        <v>4535.18</v>
      </c>
      <c r="P12660" s="3">
        <f>Table1[[#This Row],[sales]]*Table1[[#This Row],[quantity]]</f>
        <v>33610.29</v>
      </c>
      <c r="Q12660" s="9">
        <f>Table1[[#This Row],[delivery_date]]-Table1[[#This Row],[order_date]]</f>
        <v>2</v>
      </c>
    </row>
    <row r="12661" spans="1:17" x14ac:dyDescent="0.35">
      <c r="A12661" t="s">
        <v>12692</v>
      </c>
      <c r="B12661" t="s">
        <v>25</v>
      </c>
      <c r="C12661" t="s">
        <v>26</v>
      </c>
      <c r="D12661" s="2">
        <v>2819.24</v>
      </c>
      <c r="E12661">
        <v>0.26</v>
      </c>
      <c r="F12661">
        <v>6</v>
      </c>
      <c r="G12661" s="1">
        <v>45025</v>
      </c>
      <c r="H12661" s="1">
        <v>45030</v>
      </c>
      <c r="I12661" t="s">
        <v>15</v>
      </c>
      <c r="J12661" t="s">
        <v>27</v>
      </c>
      <c r="K12661" s="2">
        <v>689.22</v>
      </c>
      <c r="L12661" t="s">
        <v>39</v>
      </c>
      <c r="M12661">
        <f>YEAR(Table1[[#This Row],[order_date]])</f>
        <v>2023</v>
      </c>
      <c r="N12661">
        <f>MONTH(Table1[[#This Row],[order_date]])</f>
        <v>4</v>
      </c>
      <c r="O12661" s="3">
        <f>Table1[[#This Row],[sales]]-Table1[[#This Row],[profit]]</f>
        <v>2130.0199999999995</v>
      </c>
      <c r="P12661" s="3">
        <f>Table1[[#This Row],[sales]]*Table1[[#This Row],[quantity]]</f>
        <v>16915.439999999999</v>
      </c>
      <c r="Q12661" s="9">
        <f>Table1[[#This Row],[delivery_date]]-Table1[[#This Row],[order_date]]</f>
        <v>5</v>
      </c>
    </row>
    <row r="12662" spans="1:17" x14ac:dyDescent="0.35">
      <c r="A12662" t="s">
        <v>12693</v>
      </c>
      <c r="B12662" t="s">
        <v>25</v>
      </c>
      <c r="C12662" t="s">
        <v>20</v>
      </c>
      <c r="D12662" s="2">
        <v>833.27</v>
      </c>
      <c r="E12662">
        <v>0.3</v>
      </c>
      <c r="F12662">
        <v>3</v>
      </c>
      <c r="G12662" s="1">
        <v>45629</v>
      </c>
      <c r="H12662" s="1">
        <v>45634</v>
      </c>
      <c r="I12662" t="s">
        <v>15</v>
      </c>
      <c r="J12662" t="s">
        <v>22</v>
      </c>
      <c r="K12662" s="2">
        <v>193.47</v>
      </c>
      <c r="L12662" t="s">
        <v>34</v>
      </c>
      <c r="M12662">
        <f>YEAR(Table1[[#This Row],[order_date]])</f>
        <v>2024</v>
      </c>
      <c r="N12662">
        <f>MONTH(Table1[[#This Row],[order_date]])</f>
        <v>12</v>
      </c>
      <c r="O12662" s="3">
        <f>Table1[[#This Row],[sales]]-Table1[[#This Row],[profit]]</f>
        <v>639.79999999999995</v>
      </c>
      <c r="P12662" s="3">
        <f>Table1[[#This Row],[sales]]*Table1[[#This Row],[quantity]]</f>
        <v>2499.81</v>
      </c>
      <c r="Q12662" s="9">
        <f>Table1[[#This Row],[delivery_date]]-Table1[[#This Row],[order_date]]</f>
        <v>5</v>
      </c>
    </row>
    <row r="12663" spans="1:17" x14ac:dyDescent="0.35">
      <c r="A12663" t="s">
        <v>12694</v>
      </c>
      <c r="B12663" t="s">
        <v>25</v>
      </c>
      <c r="C12663" t="s">
        <v>33</v>
      </c>
      <c r="D12663" s="2">
        <v>2271.48</v>
      </c>
      <c r="E12663">
        <v>0.44</v>
      </c>
      <c r="F12663">
        <v>8</v>
      </c>
      <c r="G12663" s="1">
        <v>45233</v>
      </c>
      <c r="H12663" s="1">
        <v>45238</v>
      </c>
      <c r="I12663" t="s">
        <v>21</v>
      </c>
      <c r="J12663" t="s">
        <v>22</v>
      </c>
      <c r="K12663" s="2">
        <v>670.08</v>
      </c>
      <c r="L12663" t="s">
        <v>23</v>
      </c>
      <c r="M12663">
        <f>YEAR(Table1[[#This Row],[order_date]])</f>
        <v>2023</v>
      </c>
      <c r="N12663">
        <f>MONTH(Table1[[#This Row],[order_date]])</f>
        <v>11</v>
      </c>
      <c r="O12663" s="3">
        <f>Table1[[#This Row],[sales]]-Table1[[#This Row],[profit]]</f>
        <v>1601.4</v>
      </c>
      <c r="P12663" s="3">
        <f>Table1[[#This Row],[sales]]*Table1[[#This Row],[quantity]]</f>
        <v>18171.84</v>
      </c>
      <c r="Q12663" s="9">
        <f>Table1[[#This Row],[delivery_date]]-Table1[[#This Row],[order_date]]</f>
        <v>5</v>
      </c>
    </row>
    <row r="12664" spans="1:17" x14ac:dyDescent="0.35">
      <c r="A12664" t="s">
        <v>12695</v>
      </c>
      <c r="B12664" t="s">
        <v>13</v>
      </c>
      <c r="C12664" t="s">
        <v>20</v>
      </c>
      <c r="D12664" s="2">
        <v>1219.31</v>
      </c>
      <c r="E12664">
        <v>0.27</v>
      </c>
      <c r="F12664">
        <v>3</v>
      </c>
      <c r="G12664" s="1">
        <v>45131</v>
      </c>
      <c r="H12664" s="1">
        <v>45137</v>
      </c>
      <c r="I12664" t="s">
        <v>31</v>
      </c>
      <c r="J12664" t="s">
        <v>16</v>
      </c>
      <c r="K12664" s="2">
        <v>245.84</v>
      </c>
      <c r="L12664" t="s">
        <v>34</v>
      </c>
      <c r="M12664">
        <f>YEAR(Table1[[#This Row],[order_date]])</f>
        <v>2023</v>
      </c>
      <c r="N12664">
        <f>MONTH(Table1[[#This Row],[order_date]])</f>
        <v>7</v>
      </c>
      <c r="O12664" s="3">
        <f>Table1[[#This Row],[sales]]-Table1[[#This Row],[profit]]</f>
        <v>973.46999999999991</v>
      </c>
      <c r="P12664" s="3">
        <f>Table1[[#This Row],[sales]]*Table1[[#This Row],[quantity]]</f>
        <v>3657.93</v>
      </c>
      <c r="Q12664" s="9">
        <f>Table1[[#This Row],[delivery_date]]-Table1[[#This Row],[order_date]]</f>
        <v>6</v>
      </c>
    </row>
    <row r="12665" spans="1:17" x14ac:dyDescent="0.35">
      <c r="A12665" t="s">
        <v>12696</v>
      </c>
      <c r="B12665" t="s">
        <v>41</v>
      </c>
      <c r="C12665" t="s">
        <v>36</v>
      </c>
      <c r="D12665" s="2">
        <v>763.86</v>
      </c>
      <c r="E12665">
        <v>0.27</v>
      </c>
      <c r="F12665">
        <v>9</v>
      </c>
      <c r="G12665" s="1">
        <v>45506</v>
      </c>
      <c r="H12665" s="1">
        <v>45507</v>
      </c>
      <c r="I12665" t="s">
        <v>15</v>
      </c>
      <c r="J12665" t="s">
        <v>22</v>
      </c>
      <c r="K12665" s="2">
        <v>97.23</v>
      </c>
      <c r="L12665" t="s">
        <v>48</v>
      </c>
      <c r="M12665">
        <f>YEAR(Table1[[#This Row],[order_date]])</f>
        <v>2024</v>
      </c>
      <c r="N12665">
        <f>MONTH(Table1[[#This Row],[order_date]])</f>
        <v>8</v>
      </c>
      <c r="O12665" s="3">
        <f>Table1[[#This Row],[sales]]-Table1[[#This Row],[profit]]</f>
        <v>666.63</v>
      </c>
      <c r="P12665" s="3">
        <f>Table1[[#This Row],[sales]]*Table1[[#This Row],[quantity]]</f>
        <v>6874.74</v>
      </c>
      <c r="Q12665" s="9">
        <f>Table1[[#This Row],[delivery_date]]-Table1[[#This Row],[order_date]]</f>
        <v>1</v>
      </c>
    </row>
    <row r="12666" spans="1:17" x14ac:dyDescent="0.35">
      <c r="A12666" t="s">
        <v>12697</v>
      </c>
      <c r="B12666" t="s">
        <v>41</v>
      </c>
      <c r="C12666" t="s">
        <v>20</v>
      </c>
      <c r="D12666" s="2">
        <v>3589.95</v>
      </c>
      <c r="E12666">
        <v>0.12</v>
      </c>
      <c r="F12666">
        <v>9</v>
      </c>
      <c r="G12666" s="1">
        <v>45192</v>
      </c>
      <c r="H12666" s="1">
        <v>45197</v>
      </c>
      <c r="I12666" t="s">
        <v>31</v>
      </c>
      <c r="J12666" t="s">
        <v>16</v>
      </c>
      <c r="K12666" s="2">
        <v>295.91000000000003</v>
      </c>
      <c r="L12666" t="s">
        <v>39</v>
      </c>
      <c r="M12666">
        <f>YEAR(Table1[[#This Row],[order_date]])</f>
        <v>2023</v>
      </c>
      <c r="N12666">
        <f>MONTH(Table1[[#This Row],[order_date]])</f>
        <v>9</v>
      </c>
      <c r="O12666" s="3">
        <f>Table1[[#This Row],[sales]]-Table1[[#This Row],[profit]]</f>
        <v>3294.04</v>
      </c>
      <c r="P12666" s="3">
        <f>Table1[[#This Row],[sales]]*Table1[[#This Row],[quantity]]</f>
        <v>32309.55</v>
      </c>
      <c r="Q12666" s="9">
        <f>Table1[[#This Row],[delivery_date]]-Table1[[#This Row],[order_date]]</f>
        <v>5</v>
      </c>
    </row>
    <row r="12667" spans="1:17" x14ac:dyDescent="0.35">
      <c r="A12667" t="s">
        <v>12698</v>
      </c>
      <c r="B12667" t="s">
        <v>19</v>
      </c>
      <c r="C12667" t="s">
        <v>20</v>
      </c>
      <c r="D12667" s="2">
        <v>3179.99</v>
      </c>
      <c r="E12667">
        <v>0.3</v>
      </c>
      <c r="F12667">
        <v>9</v>
      </c>
      <c r="G12667" s="1">
        <v>45304</v>
      </c>
      <c r="H12667" s="1">
        <v>45306</v>
      </c>
      <c r="I12667" t="s">
        <v>15</v>
      </c>
      <c r="J12667" t="s">
        <v>22</v>
      </c>
      <c r="K12667" s="2">
        <v>237.63</v>
      </c>
      <c r="L12667" t="s">
        <v>17</v>
      </c>
      <c r="M12667">
        <f>YEAR(Table1[[#This Row],[order_date]])</f>
        <v>2024</v>
      </c>
      <c r="N12667">
        <f>MONTH(Table1[[#This Row],[order_date]])</f>
        <v>1</v>
      </c>
      <c r="O12667" s="3">
        <f>Table1[[#This Row],[sales]]-Table1[[#This Row],[profit]]</f>
        <v>2942.3599999999997</v>
      </c>
      <c r="P12667" s="3">
        <f>Table1[[#This Row],[sales]]*Table1[[#This Row],[quantity]]</f>
        <v>28619.909999999996</v>
      </c>
      <c r="Q12667" s="9">
        <f>Table1[[#This Row],[delivery_date]]-Table1[[#This Row],[order_date]]</f>
        <v>2</v>
      </c>
    </row>
    <row r="12668" spans="1:17" x14ac:dyDescent="0.35">
      <c r="A12668" t="s">
        <v>12699</v>
      </c>
      <c r="B12668" t="s">
        <v>13</v>
      </c>
      <c r="C12668" t="s">
        <v>26</v>
      </c>
      <c r="D12668" s="2">
        <v>2539.17</v>
      </c>
      <c r="E12668">
        <v>0.19</v>
      </c>
      <c r="F12668">
        <v>4</v>
      </c>
      <c r="G12668" s="1">
        <v>45464</v>
      </c>
      <c r="H12668" s="1">
        <v>45471</v>
      </c>
      <c r="I12668" t="s">
        <v>15</v>
      </c>
      <c r="J12668" t="s">
        <v>27</v>
      </c>
      <c r="K12668" s="2">
        <v>531.89</v>
      </c>
      <c r="L12668" t="s">
        <v>23</v>
      </c>
      <c r="M12668">
        <f>YEAR(Table1[[#This Row],[order_date]])</f>
        <v>2024</v>
      </c>
      <c r="N12668">
        <f>MONTH(Table1[[#This Row],[order_date]])</f>
        <v>6</v>
      </c>
      <c r="O12668" s="3">
        <f>Table1[[#This Row],[sales]]-Table1[[#This Row],[profit]]</f>
        <v>2007.2800000000002</v>
      </c>
      <c r="P12668" s="3">
        <f>Table1[[#This Row],[sales]]*Table1[[#This Row],[quantity]]</f>
        <v>10156.68</v>
      </c>
      <c r="Q12668" s="9">
        <f>Table1[[#This Row],[delivery_date]]-Table1[[#This Row],[order_date]]</f>
        <v>7</v>
      </c>
    </row>
    <row r="12669" spans="1:17" x14ac:dyDescent="0.35">
      <c r="A12669" t="s">
        <v>12700</v>
      </c>
      <c r="B12669" t="s">
        <v>25</v>
      </c>
      <c r="C12669" t="s">
        <v>20</v>
      </c>
      <c r="D12669" s="2">
        <v>2173.87</v>
      </c>
      <c r="E12669">
        <v>0.32</v>
      </c>
      <c r="F12669">
        <v>9</v>
      </c>
      <c r="G12669" s="1">
        <v>45377</v>
      </c>
      <c r="H12669" s="1">
        <v>45378</v>
      </c>
      <c r="I12669" t="s">
        <v>21</v>
      </c>
      <c r="J12669" t="s">
        <v>16</v>
      </c>
      <c r="K12669" s="2">
        <v>298.54000000000002</v>
      </c>
      <c r="L12669" t="s">
        <v>28</v>
      </c>
      <c r="M12669">
        <f>YEAR(Table1[[#This Row],[order_date]])</f>
        <v>2024</v>
      </c>
      <c r="N12669">
        <f>MONTH(Table1[[#This Row],[order_date]])</f>
        <v>3</v>
      </c>
      <c r="O12669" s="3">
        <f>Table1[[#This Row],[sales]]-Table1[[#This Row],[profit]]</f>
        <v>1875.33</v>
      </c>
      <c r="P12669" s="3">
        <f>Table1[[#This Row],[sales]]*Table1[[#This Row],[quantity]]</f>
        <v>19564.829999999998</v>
      </c>
      <c r="Q12669" s="9">
        <f>Table1[[#This Row],[delivery_date]]-Table1[[#This Row],[order_date]]</f>
        <v>1</v>
      </c>
    </row>
    <row r="12670" spans="1:17" x14ac:dyDescent="0.35">
      <c r="A12670" t="s">
        <v>12701</v>
      </c>
      <c r="B12670" t="s">
        <v>41</v>
      </c>
      <c r="C12670" t="s">
        <v>14</v>
      </c>
      <c r="D12670" s="2">
        <v>1678.87</v>
      </c>
      <c r="E12670">
        <v>0.15</v>
      </c>
      <c r="F12670">
        <v>2</v>
      </c>
      <c r="G12670" s="1">
        <v>45583</v>
      </c>
      <c r="H12670" s="1">
        <v>45588</v>
      </c>
      <c r="I12670" t="s">
        <v>21</v>
      </c>
      <c r="J12670" t="s">
        <v>22</v>
      </c>
      <c r="K12670" s="2">
        <v>433.11</v>
      </c>
      <c r="L12670" t="s">
        <v>17</v>
      </c>
      <c r="M12670">
        <f>YEAR(Table1[[#This Row],[order_date]])</f>
        <v>2024</v>
      </c>
      <c r="N12670">
        <f>MONTH(Table1[[#This Row],[order_date]])</f>
        <v>10</v>
      </c>
      <c r="O12670" s="3">
        <f>Table1[[#This Row],[sales]]-Table1[[#This Row],[profit]]</f>
        <v>1245.7599999999998</v>
      </c>
      <c r="P12670" s="3">
        <f>Table1[[#This Row],[sales]]*Table1[[#This Row],[quantity]]</f>
        <v>3357.74</v>
      </c>
      <c r="Q12670" s="9">
        <f>Table1[[#This Row],[delivery_date]]-Table1[[#This Row],[order_date]]</f>
        <v>5</v>
      </c>
    </row>
    <row r="12671" spans="1:17" x14ac:dyDescent="0.35">
      <c r="A12671" t="s">
        <v>12702</v>
      </c>
      <c r="B12671" t="s">
        <v>41</v>
      </c>
      <c r="C12671" t="s">
        <v>26</v>
      </c>
      <c r="D12671" s="2">
        <v>531.24</v>
      </c>
      <c r="E12671">
        <v>0.36</v>
      </c>
      <c r="F12671">
        <v>1</v>
      </c>
      <c r="G12671" s="1">
        <v>45593</v>
      </c>
      <c r="H12671" s="1">
        <v>45598</v>
      </c>
      <c r="I12671" t="s">
        <v>31</v>
      </c>
      <c r="J12671" t="s">
        <v>22</v>
      </c>
      <c r="K12671" s="2">
        <v>43.1</v>
      </c>
      <c r="L12671" t="s">
        <v>39</v>
      </c>
      <c r="M12671">
        <f>YEAR(Table1[[#This Row],[order_date]])</f>
        <v>2024</v>
      </c>
      <c r="N12671">
        <f>MONTH(Table1[[#This Row],[order_date]])</f>
        <v>10</v>
      </c>
      <c r="O12671" s="3">
        <f>Table1[[#This Row],[sales]]-Table1[[#This Row],[profit]]</f>
        <v>488.14</v>
      </c>
      <c r="P12671" s="3">
        <f>Table1[[#This Row],[sales]]*Table1[[#This Row],[quantity]]</f>
        <v>531.24</v>
      </c>
      <c r="Q12671" s="9">
        <f>Table1[[#This Row],[delivery_date]]-Table1[[#This Row],[order_date]]</f>
        <v>5</v>
      </c>
    </row>
    <row r="12672" spans="1:17" x14ac:dyDescent="0.35">
      <c r="A12672" t="s">
        <v>12703</v>
      </c>
      <c r="B12672" t="s">
        <v>13</v>
      </c>
      <c r="C12672" t="s">
        <v>26</v>
      </c>
      <c r="D12672" s="2">
        <v>1566.42</v>
      </c>
      <c r="E12672">
        <v>0.31</v>
      </c>
      <c r="F12672">
        <v>8</v>
      </c>
      <c r="G12672" s="1">
        <v>45204</v>
      </c>
      <c r="H12672" s="1">
        <v>45206</v>
      </c>
      <c r="I12672" t="s">
        <v>21</v>
      </c>
      <c r="J12672" t="s">
        <v>27</v>
      </c>
      <c r="K12672" s="2">
        <v>455.83</v>
      </c>
      <c r="L12672" t="s">
        <v>28</v>
      </c>
      <c r="M12672">
        <f>YEAR(Table1[[#This Row],[order_date]])</f>
        <v>2023</v>
      </c>
      <c r="N12672">
        <f>MONTH(Table1[[#This Row],[order_date]])</f>
        <v>10</v>
      </c>
      <c r="O12672" s="3">
        <f>Table1[[#This Row],[sales]]-Table1[[#This Row],[profit]]</f>
        <v>1110.5900000000001</v>
      </c>
      <c r="P12672" s="3">
        <f>Table1[[#This Row],[sales]]*Table1[[#This Row],[quantity]]</f>
        <v>12531.36</v>
      </c>
      <c r="Q12672" s="9">
        <f>Table1[[#This Row],[delivery_date]]-Table1[[#This Row],[order_date]]</f>
        <v>2</v>
      </c>
    </row>
    <row r="12673" spans="1:17" x14ac:dyDescent="0.35">
      <c r="A12673" t="s">
        <v>12704</v>
      </c>
      <c r="B12673" t="s">
        <v>19</v>
      </c>
      <c r="C12673" t="s">
        <v>36</v>
      </c>
      <c r="D12673" s="2">
        <v>4208.13</v>
      </c>
      <c r="E12673">
        <v>0.24</v>
      </c>
      <c r="F12673">
        <v>6</v>
      </c>
      <c r="G12673" s="1">
        <v>45546</v>
      </c>
      <c r="H12673" s="1">
        <v>45549</v>
      </c>
      <c r="I12673" t="s">
        <v>31</v>
      </c>
      <c r="J12673" t="s">
        <v>27</v>
      </c>
      <c r="K12673" s="2">
        <v>273.33</v>
      </c>
      <c r="L12673" t="s">
        <v>39</v>
      </c>
      <c r="M12673">
        <f>YEAR(Table1[[#This Row],[order_date]])</f>
        <v>2024</v>
      </c>
      <c r="N12673">
        <f>MONTH(Table1[[#This Row],[order_date]])</f>
        <v>9</v>
      </c>
      <c r="O12673" s="3">
        <f>Table1[[#This Row],[sales]]-Table1[[#This Row],[profit]]</f>
        <v>3934.8</v>
      </c>
      <c r="P12673" s="3">
        <f>Table1[[#This Row],[sales]]*Table1[[#This Row],[quantity]]</f>
        <v>25248.78</v>
      </c>
      <c r="Q12673" s="9">
        <f>Table1[[#This Row],[delivery_date]]-Table1[[#This Row],[order_date]]</f>
        <v>3</v>
      </c>
    </row>
    <row r="12674" spans="1:17" x14ac:dyDescent="0.35">
      <c r="A12674" t="s">
        <v>12705</v>
      </c>
      <c r="B12674" t="s">
        <v>19</v>
      </c>
      <c r="C12674" t="s">
        <v>14</v>
      </c>
      <c r="D12674" s="2">
        <v>3940.01</v>
      </c>
      <c r="E12674">
        <v>0.05</v>
      </c>
      <c r="F12674">
        <v>9</v>
      </c>
      <c r="G12674" s="1">
        <v>45474</v>
      </c>
      <c r="H12674" s="1">
        <v>45476</v>
      </c>
      <c r="I12674" t="s">
        <v>31</v>
      </c>
      <c r="J12674" t="s">
        <v>27</v>
      </c>
      <c r="K12674" s="2">
        <v>967.11</v>
      </c>
      <c r="L12674" t="s">
        <v>23</v>
      </c>
      <c r="M12674">
        <f>YEAR(Table1[[#This Row],[order_date]])</f>
        <v>2024</v>
      </c>
      <c r="N12674">
        <f>MONTH(Table1[[#This Row],[order_date]])</f>
        <v>7</v>
      </c>
      <c r="O12674" s="3">
        <f>Table1[[#This Row],[sales]]-Table1[[#This Row],[profit]]</f>
        <v>2972.9</v>
      </c>
      <c r="P12674" s="3">
        <f>Table1[[#This Row],[sales]]*Table1[[#This Row],[quantity]]</f>
        <v>35460.090000000004</v>
      </c>
      <c r="Q12674" s="9">
        <f>Table1[[#This Row],[delivery_date]]-Table1[[#This Row],[order_date]]</f>
        <v>2</v>
      </c>
    </row>
    <row r="12675" spans="1:17" x14ac:dyDescent="0.35">
      <c r="A12675" t="s">
        <v>12706</v>
      </c>
      <c r="B12675" t="s">
        <v>25</v>
      </c>
      <c r="C12675" t="s">
        <v>20</v>
      </c>
      <c r="D12675" s="2">
        <v>4864.3599999999997</v>
      </c>
      <c r="E12675">
        <v>0.31</v>
      </c>
      <c r="F12675">
        <v>9</v>
      </c>
      <c r="G12675" s="1">
        <v>45382</v>
      </c>
      <c r="H12675" s="1">
        <v>45386</v>
      </c>
      <c r="I12675" t="s">
        <v>21</v>
      </c>
      <c r="J12675" t="s">
        <v>22</v>
      </c>
      <c r="K12675" s="2">
        <v>1189.22</v>
      </c>
      <c r="L12675" t="s">
        <v>28</v>
      </c>
      <c r="M12675">
        <f>YEAR(Table1[[#This Row],[order_date]])</f>
        <v>2024</v>
      </c>
      <c r="N12675">
        <f>MONTH(Table1[[#This Row],[order_date]])</f>
        <v>3</v>
      </c>
      <c r="O12675" s="3">
        <f>Table1[[#This Row],[sales]]-Table1[[#This Row],[profit]]</f>
        <v>3675.1399999999994</v>
      </c>
      <c r="P12675" s="3">
        <f>Table1[[#This Row],[sales]]*Table1[[#This Row],[quantity]]</f>
        <v>43779.24</v>
      </c>
      <c r="Q12675" s="9">
        <f>Table1[[#This Row],[delivery_date]]-Table1[[#This Row],[order_date]]</f>
        <v>4</v>
      </c>
    </row>
    <row r="12676" spans="1:17" x14ac:dyDescent="0.35">
      <c r="A12676" t="s">
        <v>12707</v>
      </c>
      <c r="B12676" t="s">
        <v>19</v>
      </c>
      <c r="C12676" t="s">
        <v>36</v>
      </c>
      <c r="D12676" s="2">
        <v>3314.73</v>
      </c>
      <c r="E12676">
        <v>0.43</v>
      </c>
      <c r="F12676">
        <v>3</v>
      </c>
      <c r="G12676" s="1">
        <v>45400</v>
      </c>
      <c r="H12676" s="1">
        <v>45402</v>
      </c>
      <c r="I12676" t="s">
        <v>31</v>
      </c>
      <c r="J12676" t="s">
        <v>27</v>
      </c>
      <c r="K12676" s="2">
        <v>673.87</v>
      </c>
      <c r="L12676" t="s">
        <v>39</v>
      </c>
      <c r="M12676">
        <f>YEAR(Table1[[#This Row],[order_date]])</f>
        <v>2024</v>
      </c>
      <c r="N12676">
        <f>MONTH(Table1[[#This Row],[order_date]])</f>
        <v>4</v>
      </c>
      <c r="O12676" s="3">
        <f>Table1[[#This Row],[sales]]-Table1[[#This Row],[profit]]</f>
        <v>2640.86</v>
      </c>
      <c r="P12676" s="3">
        <f>Table1[[#This Row],[sales]]*Table1[[#This Row],[quantity]]</f>
        <v>9944.19</v>
      </c>
      <c r="Q12676" s="9">
        <f>Table1[[#This Row],[delivery_date]]-Table1[[#This Row],[order_date]]</f>
        <v>2</v>
      </c>
    </row>
    <row r="12677" spans="1:17" x14ac:dyDescent="0.35">
      <c r="A12677" t="s">
        <v>12708</v>
      </c>
      <c r="B12677" t="s">
        <v>41</v>
      </c>
      <c r="C12677" t="s">
        <v>14</v>
      </c>
      <c r="D12677" s="2">
        <v>2812.83</v>
      </c>
      <c r="E12677">
        <v>0.09</v>
      </c>
      <c r="F12677">
        <v>2</v>
      </c>
      <c r="G12677" s="1">
        <v>45107</v>
      </c>
      <c r="H12677" s="1">
        <v>45110</v>
      </c>
      <c r="I12677" t="s">
        <v>21</v>
      </c>
      <c r="J12677" t="s">
        <v>27</v>
      </c>
      <c r="K12677" s="2">
        <v>838.62</v>
      </c>
      <c r="L12677" t="s">
        <v>23</v>
      </c>
      <c r="M12677">
        <f>YEAR(Table1[[#This Row],[order_date]])</f>
        <v>2023</v>
      </c>
      <c r="N12677">
        <f>MONTH(Table1[[#This Row],[order_date]])</f>
        <v>6</v>
      </c>
      <c r="O12677" s="3">
        <f>Table1[[#This Row],[sales]]-Table1[[#This Row],[profit]]</f>
        <v>1974.21</v>
      </c>
      <c r="P12677" s="3">
        <f>Table1[[#This Row],[sales]]*Table1[[#This Row],[quantity]]</f>
        <v>5625.66</v>
      </c>
      <c r="Q12677" s="9">
        <f>Table1[[#This Row],[delivery_date]]-Table1[[#This Row],[order_date]]</f>
        <v>3</v>
      </c>
    </row>
    <row r="12678" spans="1:17" x14ac:dyDescent="0.35">
      <c r="A12678" t="s">
        <v>12709</v>
      </c>
      <c r="B12678" t="s">
        <v>19</v>
      </c>
      <c r="C12678" t="s">
        <v>36</v>
      </c>
      <c r="D12678" s="2">
        <v>1550.62</v>
      </c>
      <c r="E12678">
        <v>0.04</v>
      </c>
      <c r="F12678">
        <v>7</v>
      </c>
      <c r="G12678" s="1">
        <v>45181</v>
      </c>
      <c r="H12678" s="1">
        <v>45183</v>
      </c>
      <c r="I12678" t="s">
        <v>31</v>
      </c>
      <c r="J12678" t="s">
        <v>16</v>
      </c>
      <c r="K12678" s="2">
        <v>79.28</v>
      </c>
      <c r="L12678" t="s">
        <v>39</v>
      </c>
      <c r="M12678">
        <f>YEAR(Table1[[#This Row],[order_date]])</f>
        <v>2023</v>
      </c>
      <c r="N12678">
        <f>MONTH(Table1[[#This Row],[order_date]])</f>
        <v>9</v>
      </c>
      <c r="O12678" s="3">
        <f>Table1[[#This Row],[sales]]-Table1[[#This Row],[profit]]</f>
        <v>1471.34</v>
      </c>
      <c r="P12678" s="3">
        <f>Table1[[#This Row],[sales]]*Table1[[#This Row],[quantity]]</f>
        <v>10854.34</v>
      </c>
      <c r="Q12678" s="9">
        <f>Table1[[#This Row],[delivery_date]]-Table1[[#This Row],[order_date]]</f>
        <v>2</v>
      </c>
    </row>
    <row r="12679" spans="1:17" x14ac:dyDescent="0.35">
      <c r="A12679" t="s">
        <v>12710</v>
      </c>
      <c r="B12679" t="s">
        <v>25</v>
      </c>
      <c r="C12679" t="s">
        <v>33</v>
      </c>
      <c r="D12679" s="2">
        <v>476.62</v>
      </c>
      <c r="E12679">
        <v>0.02</v>
      </c>
      <c r="F12679">
        <v>5</v>
      </c>
      <c r="G12679" s="1">
        <v>45275</v>
      </c>
      <c r="H12679" s="1">
        <v>45276</v>
      </c>
      <c r="I12679" t="s">
        <v>31</v>
      </c>
      <c r="J12679" t="s">
        <v>16</v>
      </c>
      <c r="K12679" s="2">
        <v>79.260000000000005</v>
      </c>
      <c r="L12679" t="s">
        <v>28</v>
      </c>
      <c r="M12679">
        <f>YEAR(Table1[[#This Row],[order_date]])</f>
        <v>2023</v>
      </c>
      <c r="N12679">
        <f>MONTH(Table1[[#This Row],[order_date]])</f>
        <v>12</v>
      </c>
      <c r="O12679" s="3">
        <f>Table1[[#This Row],[sales]]-Table1[[#This Row],[profit]]</f>
        <v>397.36</v>
      </c>
      <c r="P12679" s="3">
        <f>Table1[[#This Row],[sales]]*Table1[[#This Row],[quantity]]</f>
        <v>2383.1</v>
      </c>
      <c r="Q12679" s="9">
        <f>Table1[[#This Row],[delivery_date]]-Table1[[#This Row],[order_date]]</f>
        <v>1</v>
      </c>
    </row>
    <row r="12680" spans="1:17" x14ac:dyDescent="0.35">
      <c r="A12680" t="s">
        <v>12711</v>
      </c>
      <c r="B12680" t="s">
        <v>41</v>
      </c>
      <c r="C12680" t="s">
        <v>20</v>
      </c>
      <c r="D12680" s="2">
        <v>3128.29</v>
      </c>
      <c r="E12680">
        <v>0.02</v>
      </c>
      <c r="F12680">
        <v>6</v>
      </c>
      <c r="G12680" s="1">
        <v>45595</v>
      </c>
      <c r="H12680" s="1">
        <v>45596</v>
      </c>
      <c r="I12680" t="s">
        <v>15</v>
      </c>
      <c r="J12680" t="s">
        <v>22</v>
      </c>
      <c r="K12680" s="2">
        <v>239.14</v>
      </c>
      <c r="L12680" t="s">
        <v>39</v>
      </c>
      <c r="M12680">
        <f>YEAR(Table1[[#This Row],[order_date]])</f>
        <v>2024</v>
      </c>
      <c r="N12680">
        <f>MONTH(Table1[[#This Row],[order_date]])</f>
        <v>10</v>
      </c>
      <c r="O12680" s="3">
        <f>Table1[[#This Row],[sales]]-Table1[[#This Row],[profit]]</f>
        <v>2889.15</v>
      </c>
      <c r="P12680" s="3">
        <f>Table1[[#This Row],[sales]]*Table1[[#This Row],[quantity]]</f>
        <v>18769.739999999998</v>
      </c>
      <c r="Q12680" s="9">
        <f>Table1[[#This Row],[delivery_date]]-Table1[[#This Row],[order_date]]</f>
        <v>1</v>
      </c>
    </row>
    <row r="12681" spans="1:17" x14ac:dyDescent="0.35">
      <c r="A12681" t="s">
        <v>12712</v>
      </c>
      <c r="B12681" t="s">
        <v>19</v>
      </c>
      <c r="C12681" t="s">
        <v>36</v>
      </c>
      <c r="D12681" s="2">
        <v>2491.9899999999998</v>
      </c>
      <c r="E12681">
        <v>0.42</v>
      </c>
      <c r="F12681">
        <v>5</v>
      </c>
      <c r="G12681" s="1">
        <v>45283</v>
      </c>
      <c r="H12681" s="1">
        <v>45285</v>
      </c>
      <c r="I12681" t="s">
        <v>21</v>
      </c>
      <c r="J12681" t="s">
        <v>27</v>
      </c>
      <c r="K12681" s="2">
        <v>445.35</v>
      </c>
      <c r="L12681" t="s">
        <v>28</v>
      </c>
      <c r="M12681">
        <f>YEAR(Table1[[#This Row],[order_date]])</f>
        <v>2023</v>
      </c>
      <c r="N12681">
        <f>MONTH(Table1[[#This Row],[order_date]])</f>
        <v>12</v>
      </c>
      <c r="O12681" s="3">
        <f>Table1[[#This Row],[sales]]-Table1[[#This Row],[profit]]</f>
        <v>2046.6399999999999</v>
      </c>
      <c r="P12681" s="3">
        <f>Table1[[#This Row],[sales]]*Table1[[#This Row],[quantity]]</f>
        <v>12459.949999999999</v>
      </c>
      <c r="Q12681" s="9">
        <f>Table1[[#This Row],[delivery_date]]-Table1[[#This Row],[order_date]]</f>
        <v>2</v>
      </c>
    </row>
    <row r="12682" spans="1:17" x14ac:dyDescent="0.35">
      <c r="A12682" t="s">
        <v>12713</v>
      </c>
      <c r="B12682" t="s">
        <v>19</v>
      </c>
      <c r="C12682" t="s">
        <v>33</v>
      </c>
      <c r="D12682" s="2">
        <v>3819.47</v>
      </c>
      <c r="E12682">
        <v>0.36</v>
      </c>
      <c r="F12682">
        <v>4</v>
      </c>
      <c r="G12682" s="1">
        <v>45049</v>
      </c>
      <c r="H12682" s="1">
        <v>45056</v>
      </c>
      <c r="I12682" t="s">
        <v>21</v>
      </c>
      <c r="J12682" t="s">
        <v>27</v>
      </c>
      <c r="K12682" s="2">
        <v>377.77</v>
      </c>
      <c r="L12682" t="s">
        <v>39</v>
      </c>
      <c r="M12682">
        <f>YEAR(Table1[[#This Row],[order_date]])</f>
        <v>2023</v>
      </c>
      <c r="N12682">
        <f>MONTH(Table1[[#This Row],[order_date]])</f>
        <v>5</v>
      </c>
      <c r="O12682" s="3">
        <f>Table1[[#This Row],[sales]]-Table1[[#This Row],[profit]]</f>
        <v>3441.7</v>
      </c>
      <c r="P12682" s="3">
        <f>Table1[[#This Row],[sales]]*Table1[[#This Row],[quantity]]</f>
        <v>15277.88</v>
      </c>
      <c r="Q12682" s="9">
        <f>Table1[[#This Row],[delivery_date]]-Table1[[#This Row],[order_date]]</f>
        <v>7</v>
      </c>
    </row>
    <row r="12683" spans="1:17" x14ac:dyDescent="0.35">
      <c r="A12683" t="s">
        <v>12714</v>
      </c>
      <c r="B12683" t="s">
        <v>13</v>
      </c>
      <c r="C12683" t="s">
        <v>20</v>
      </c>
      <c r="D12683" s="2">
        <v>2118.1</v>
      </c>
      <c r="E12683">
        <v>0.1</v>
      </c>
      <c r="F12683">
        <v>1</v>
      </c>
      <c r="G12683" s="1">
        <v>45240</v>
      </c>
      <c r="H12683" s="1">
        <v>45241</v>
      </c>
      <c r="I12683" t="s">
        <v>21</v>
      </c>
      <c r="J12683" t="s">
        <v>22</v>
      </c>
      <c r="K12683" s="2">
        <v>342.29</v>
      </c>
      <c r="L12683" t="s">
        <v>39</v>
      </c>
      <c r="M12683">
        <f>YEAR(Table1[[#This Row],[order_date]])</f>
        <v>2023</v>
      </c>
      <c r="N12683">
        <f>MONTH(Table1[[#This Row],[order_date]])</f>
        <v>11</v>
      </c>
      <c r="O12683" s="3">
        <f>Table1[[#This Row],[sales]]-Table1[[#This Row],[profit]]</f>
        <v>1775.81</v>
      </c>
      <c r="P12683" s="3">
        <f>Table1[[#This Row],[sales]]*Table1[[#This Row],[quantity]]</f>
        <v>2118.1</v>
      </c>
      <c r="Q12683" s="9">
        <f>Table1[[#This Row],[delivery_date]]-Table1[[#This Row],[order_date]]</f>
        <v>1</v>
      </c>
    </row>
    <row r="12684" spans="1:17" x14ac:dyDescent="0.35">
      <c r="A12684" t="s">
        <v>12715</v>
      </c>
      <c r="B12684" t="s">
        <v>25</v>
      </c>
      <c r="C12684" t="s">
        <v>36</v>
      </c>
      <c r="D12684" s="2">
        <v>4929.2</v>
      </c>
      <c r="E12684">
        <v>0.46</v>
      </c>
      <c r="F12684">
        <v>4</v>
      </c>
      <c r="G12684" s="1">
        <v>45197</v>
      </c>
      <c r="H12684" s="1">
        <v>45200</v>
      </c>
      <c r="I12684" t="s">
        <v>21</v>
      </c>
      <c r="J12684" t="s">
        <v>27</v>
      </c>
      <c r="K12684" s="2">
        <v>293.32</v>
      </c>
      <c r="L12684" t="s">
        <v>39</v>
      </c>
      <c r="M12684">
        <f>YEAR(Table1[[#This Row],[order_date]])</f>
        <v>2023</v>
      </c>
      <c r="N12684">
        <f>MONTH(Table1[[#This Row],[order_date]])</f>
        <v>9</v>
      </c>
      <c r="O12684" s="3">
        <f>Table1[[#This Row],[sales]]-Table1[[#This Row],[profit]]</f>
        <v>4635.88</v>
      </c>
      <c r="P12684" s="3">
        <f>Table1[[#This Row],[sales]]*Table1[[#This Row],[quantity]]</f>
        <v>19716.8</v>
      </c>
      <c r="Q12684" s="9">
        <f>Table1[[#This Row],[delivery_date]]-Table1[[#This Row],[order_date]]</f>
        <v>3</v>
      </c>
    </row>
    <row r="12685" spans="1:17" x14ac:dyDescent="0.35">
      <c r="A12685" t="s">
        <v>12716</v>
      </c>
      <c r="B12685" t="s">
        <v>19</v>
      </c>
      <c r="C12685" t="s">
        <v>36</v>
      </c>
      <c r="D12685" s="2">
        <v>2048.3000000000002</v>
      </c>
      <c r="E12685">
        <v>7.0000000000000007E-2</v>
      </c>
      <c r="F12685">
        <v>3</v>
      </c>
      <c r="G12685" s="1">
        <v>45108</v>
      </c>
      <c r="H12685" s="1">
        <v>45112</v>
      </c>
      <c r="I12685" t="s">
        <v>15</v>
      </c>
      <c r="J12685" t="s">
        <v>27</v>
      </c>
      <c r="K12685" s="2">
        <v>334.52</v>
      </c>
      <c r="L12685" t="s">
        <v>48</v>
      </c>
      <c r="M12685">
        <f>YEAR(Table1[[#This Row],[order_date]])</f>
        <v>2023</v>
      </c>
      <c r="N12685">
        <f>MONTH(Table1[[#This Row],[order_date]])</f>
        <v>7</v>
      </c>
      <c r="O12685" s="3">
        <f>Table1[[#This Row],[sales]]-Table1[[#This Row],[profit]]</f>
        <v>1713.7800000000002</v>
      </c>
      <c r="P12685" s="3">
        <f>Table1[[#This Row],[sales]]*Table1[[#This Row],[quantity]]</f>
        <v>6144.9000000000005</v>
      </c>
      <c r="Q12685" s="9">
        <f>Table1[[#This Row],[delivery_date]]-Table1[[#This Row],[order_date]]</f>
        <v>4</v>
      </c>
    </row>
    <row r="12686" spans="1:17" x14ac:dyDescent="0.35">
      <c r="A12686" t="s">
        <v>12717</v>
      </c>
      <c r="B12686" t="s">
        <v>13</v>
      </c>
      <c r="C12686" t="s">
        <v>36</v>
      </c>
      <c r="D12686" s="2">
        <v>1732.05</v>
      </c>
      <c r="E12686">
        <v>0.19</v>
      </c>
      <c r="F12686">
        <v>3</v>
      </c>
      <c r="G12686" s="1">
        <v>45628</v>
      </c>
      <c r="H12686" s="1">
        <v>45632</v>
      </c>
      <c r="I12686" t="s">
        <v>15</v>
      </c>
      <c r="J12686" t="s">
        <v>16</v>
      </c>
      <c r="K12686" s="2">
        <v>375.33</v>
      </c>
      <c r="L12686" t="s">
        <v>48</v>
      </c>
      <c r="M12686">
        <f>YEAR(Table1[[#This Row],[order_date]])</f>
        <v>2024</v>
      </c>
      <c r="N12686">
        <f>MONTH(Table1[[#This Row],[order_date]])</f>
        <v>12</v>
      </c>
      <c r="O12686" s="3">
        <f>Table1[[#This Row],[sales]]-Table1[[#This Row],[profit]]</f>
        <v>1356.72</v>
      </c>
      <c r="P12686" s="3">
        <f>Table1[[#This Row],[sales]]*Table1[[#This Row],[quantity]]</f>
        <v>5196.1499999999996</v>
      </c>
      <c r="Q12686" s="9">
        <f>Table1[[#This Row],[delivery_date]]-Table1[[#This Row],[order_date]]</f>
        <v>4</v>
      </c>
    </row>
    <row r="12687" spans="1:17" x14ac:dyDescent="0.35">
      <c r="A12687" t="s">
        <v>12718</v>
      </c>
      <c r="B12687" t="s">
        <v>41</v>
      </c>
      <c r="C12687" t="s">
        <v>36</v>
      </c>
      <c r="D12687" s="2">
        <v>4367.83</v>
      </c>
      <c r="E12687">
        <v>0.23</v>
      </c>
      <c r="F12687">
        <v>5</v>
      </c>
      <c r="G12687" s="1">
        <v>44983</v>
      </c>
      <c r="H12687" s="1">
        <v>44986</v>
      </c>
      <c r="I12687" t="s">
        <v>15</v>
      </c>
      <c r="J12687" t="s">
        <v>27</v>
      </c>
      <c r="K12687" s="2">
        <v>1178.21</v>
      </c>
      <c r="L12687" t="s">
        <v>28</v>
      </c>
      <c r="M12687">
        <f>YEAR(Table1[[#This Row],[order_date]])</f>
        <v>2023</v>
      </c>
      <c r="N12687">
        <f>MONTH(Table1[[#This Row],[order_date]])</f>
        <v>2</v>
      </c>
      <c r="O12687" s="3">
        <f>Table1[[#This Row],[sales]]-Table1[[#This Row],[profit]]</f>
        <v>3189.62</v>
      </c>
      <c r="P12687" s="3">
        <f>Table1[[#This Row],[sales]]*Table1[[#This Row],[quantity]]</f>
        <v>21839.15</v>
      </c>
      <c r="Q12687" s="9">
        <f>Table1[[#This Row],[delivery_date]]-Table1[[#This Row],[order_date]]</f>
        <v>3</v>
      </c>
    </row>
    <row r="12688" spans="1:17" x14ac:dyDescent="0.35">
      <c r="A12688" t="s">
        <v>12719</v>
      </c>
      <c r="B12688" t="s">
        <v>13</v>
      </c>
      <c r="C12688" t="s">
        <v>26</v>
      </c>
      <c r="D12688" s="2">
        <v>2037.98</v>
      </c>
      <c r="E12688">
        <v>0.04</v>
      </c>
      <c r="F12688">
        <v>1</v>
      </c>
      <c r="G12688" s="1">
        <v>45566</v>
      </c>
      <c r="H12688" s="1">
        <v>45571</v>
      </c>
      <c r="I12688" t="s">
        <v>15</v>
      </c>
      <c r="J12688" t="s">
        <v>27</v>
      </c>
      <c r="K12688" s="2">
        <v>574.39</v>
      </c>
      <c r="L12688" t="s">
        <v>34</v>
      </c>
      <c r="M12688">
        <f>YEAR(Table1[[#This Row],[order_date]])</f>
        <v>2024</v>
      </c>
      <c r="N12688">
        <f>MONTH(Table1[[#This Row],[order_date]])</f>
        <v>10</v>
      </c>
      <c r="O12688" s="3">
        <f>Table1[[#This Row],[sales]]-Table1[[#This Row],[profit]]</f>
        <v>1463.5900000000001</v>
      </c>
      <c r="P12688" s="3">
        <f>Table1[[#This Row],[sales]]*Table1[[#This Row],[quantity]]</f>
        <v>2037.98</v>
      </c>
      <c r="Q12688" s="9">
        <f>Table1[[#This Row],[delivery_date]]-Table1[[#This Row],[order_date]]</f>
        <v>5</v>
      </c>
    </row>
    <row r="12689" spans="1:17" x14ac:dyDescent="0.35">
      <c r="A12689" t="s">
        <v>12720</v>
      </c>
      <c r="B12689" t="s">
        <v>13</v>
      </c>
      <c r="C12689" t="s">
        <v>36</v>
      </c>
      <c r="D12689" s="2">
        <v>4367.3999999999996</v>
      </c>
      <c r="E12689">
        <v>0.17</v>
      </c>
      <c r="F12689">
        <v>6</v>
      </c>
      <c r="G12689" s="1">
        <v>45005</v>
      </c>
      <c r="H12689" s="1">
        <v>45010</v>
      </c>
      <c r="I12689" t="s">
        <v>21</v>
      </c>
      <c r="J12689" t="s">
        <v>22</v>
      </c>
      <c r="K12689" s="2">
        <v>604.19000000000005</v>
      </c>
      <c r="L12689" t="s">
        <v>34</v>
      </c>
      <c r="M12689">
        <f>YEAR(Table1[[#This Row],[order_date]])</f>
        <v>2023</v>
      </c>
      <c r="N12689">
        <f>MONTH(Table1[[#This Row],[order_date]])</f>
        <v>3</v>
      </c>
      <c r="O12689" s="3">
        <f>Table1[[#This Row],[sales]]-Table1[[#This Row],[profit]]</f>
        <v>3763.2099999999996</v>
      </c>
      <c r="P12689" s="3">
        <f>Table1[[#This Row],[sales]]*Table1[[#This Row],[quantity]]</f>
        <v>26204.399999999998</v>
      </c>
      <c r="Q12689" s="9">
        <f>Table1[[#This Row],[delivery_date]]-Table1[[#This Row],[order_date]]</f>
        <v>5</v>
      </c>
    </row>
    <row r="12690" spans="1:17" x14ac:dyDescent="0.35">
      <c r="A12690" t="s">
        <v>12721</v>
      </c>
      <c r="B12690" t="s">
        <v>19</v>
      </c>
      <c r="C12690" t="s">
        <v>26</v>
      </c>
      <c r="D12690" s="2">
        <v>234.04</v>
      </c>
      <c r="E12690">
        <v>0.05</v>
      </c>
      <c r="F12690">
        <v>2</v>
      </c>
      <c r="G12690" s="1">
        <v>45509</v>
      </c>
      <c r="H12690" s="1">
        <v>45513</v>
      </c>
      <c r="I12690" t="s">
        <v>31</v>
      </c>
      <c r="J12690" t="s">
        <v>27</v>
      </c>
      <c r="K12690" s="2">
        <v>58.96</v>
      </c>
      <c r="L12690" t="s">
        <v>48</v>
      </c>
      <c r="M12690">
        <f>YEAR(Table1[[#This Row],[order_date]])</f>
        <v>2024</v>
      </c>
      <c r="N12690">
        <f>MONTH(Table1[[#This Row],[order_date]])</f>
        <v>8</v>
      </c>
      <c r="O12690" s="3">
        <f>Table1[[#This Row],[sales]]-Table1[[#This Row],[profit]]</f>
        <v>175.07999999999998</v>
      </c>
      <c r="P12690" s="3">
        <f>Table1[[#This Row],[sales]]*Table1[[#This Row],[quantity]]</f>
        <v>468.08</v>
      </c>
      <c r="Q12690" s="9">
        <f>Table1[[#This Row],[delivery_date]]-Table1[[#This Row],[order_date]]</f>
        <v>4</v>
      </c>
    </row>
    <row r="12691" spans="1:17" x14ac:dyDescent="0.35">
      <c r="A12691" t="s">
        <v>12722</v>
      </c>
      <c r="B12691" t="s">
        <v>19</v>
      </c>
      <c r="C12691" t="s">
        <v>26</v>
      </c>
      <c r="D12691" s="2">
        <v>3493.71</v>
      </c>
      <c r="E12691">
        <v>0.39</v>
      </c>
      <c r="F12691">
        <v>1</v>
      </c>
      <c r="G12691" s="1">
        <v>44984</v>
      </c>
      <c r="H12691" s="1">
        <v>44985</v>
      </c>
      <c r="I12691" t="s">
        <v>21</v>
      </c>
      <c r="J12691" t="s">
        <v>22</v>
      </c>
      <c r="K12691" s="2">
        <v>942.63</v>
      </c>
      <c r="L12691" t="s">
        <v>34</v>
      </c>
      <c r="M12691">
        <f>YEAR(Table1[[#This Row],[order_date]])</f>
        <v>2023</v>
      </c>
      <c r="N12691">
        <f>MONTH(Table1[[#This Row],[order_date]])</f>
        <v>2</v>
      </c>
      <c r="O12691" s="3">
        <f>Table1[[#This Row],[sales]]-Table1[[#This Row],[profit]]</f>
        <v>2551.08</v>
      </c>
      <c r="P12691" s="3">
        <f>Table1[[#This Row],[sales]]*Table1[[#This Row],[quantity]]</f>
        <v>3493.71</v>
      </c>
      <c r="Q12691" s="9">
        <f>Table1[[#This Row],[delivery_date]]-Table1[[#This Row],[order_date]]</f>
        <v>1</v>
      </c>
    </row>
    <row r="12692" spans="1:17" x14ac:dyDescent="0.35">
      <c r="A12692" t="s">
        <v>12723</v>
      </c>
      <c r="B12692" t="s">
        <v>19</v>
      </c>
      <c r="C12692" t="s">
        <v>33</v>
      </c>
      <c r="D12692" s="2">
        <v>452.08</v>
      </c>
      <c r="E12692">
        <v>0.02</v>
      </c>
      <c r="F12692">
        <v>8</v>
      </c>
      <c r="G12692" s="1">
        <v>45359</v>
      </c>
      <c r="H12692" s="1">
        <v>45360</v>
      </c>
      <c r="I12692" t="s">
        <v>21</v>
      </c>
      <c r="J12692" t="s">
        <v>22</v>
      </c>
      <c r="K12692" s="2">
        <v>132.18</v>
      </c>
      <c r="L12692" t="s">
        <v>48</v>
      </c>
      <c r="M12692">
        <f>YEAR(Table1[[#This Row],[order_date]])</f>
        <v>2024</v>
      </c>
      <c r="N12692">
        <f>MONTH(Table1[[#This Row],[order_date]])</f>
        <v>3</v>
      </c>
      <c r="O12692" s="3">
        <f>Table1[[#This Row],[sales]]-Table1[[#This Row],[profit]]</f>
        <v>319.89999999999998</v>
      </c>
      <c r="P12692" s="3">
        <f>Table1[[#This Row],[sales]]*Table1[[#This Row],[quantity]]</f>
        <v>3616.64</v>
      </c>
      <c r="Q12692" s="9">
        <f>Table1[[#This Row],[delivery_date]]-Table1[[#This Row],[order_date]]</f>
        <v>1</v>
      </c>
    </row>
    <row r="12693" spans="1:17" x14ac:dyDescent="0.35">
      <c r="A12693" t="s">
        <v>12724</v>
      </c>
      <c r="B12693" t="s">
        <v>13</v>
      </c>
      <c r="C12693" t="s">
        <v>20</v>
      </c>
      <c r="D12693" s="2">
        <v>826.34</v>
      </c>
      <c r="E12693">
        <v>0.01</v>
      </c>
      <c r="F12693">
        <v>3</v>
      </c>
      <c r="G12693" s="1">
        <v>45432</v>
      </c>
      <c r="H12693" s="1">
        <v>45437</v>
      </c>
      <c r="I12693" t="s">
        <v>15</v>
      </c>
      <c r="J12693" t="s">
        <v>22</v>
      </c>
      <c r="K12693" s="2">
        <v>132.13</v>
      </c>
      <c r="L12693" t="s">
        <v>17</v>
      </c>
      <c r="M12693">
        <f>YEAR(Table1[[#This Row],[order_date]])</f>
        <v>2024</v>
      </c>
      <c r="N12693">
        <f>MONTH(Table1[[#This Row],[order_date]])</f>
        <v>5</v>
      </c>
      <c r="O12693" s="3">
        <f>Table1[[#This Row],[sales]]-Table1[[#This Row],[profit]]</f>
        <v>694.21</v>
      </c>
      <c r="P12693" s="3">
        <f>Table1[[#This Row],[sales]]*Table1[[#This Row],[quantity]]</f>
        <v>2479.02</v>
      </c>
      <c r="Q12693" s="9">
        <f>Table1[[#This Row],[delivery_date]]-Table1[[#This Row],[order_date]]</f>
        <v>5</v>
      </c>
    </row>
    <row r="12694" spans="1:17" x14ac:dyDescent="0.35">
      <c r="A12694" t="s">
        <v>12725</v>
      </c>
      <c r="B12694" t="s">
        <v>41</v>
      </c>
      <c r="C12694" t="s">
        <v>26</v>
      </c>
      <c r="D12694" s="2">
        <v>3530.37</v>
      </c>
      <c r="E12694">
        <v>0.37</v>
      </c>
      <c r="F12694">
        <v>6</v>
      </c>
      <c r="G12694" s="1">
        <v>45343</v>
      </c>
      <c r="H12694" s="1">
        <v>45347</v>
      </c>
      <c r="I12694" t="s">
        <v>15</v>
      </c>
      <c r="J12694" t="s">
        <v>27</v>
      </c>
      <c r="K12694" s="2">
        <v>899.86</v>
      </c>
      <c r="L12694" t="s">
        <v>28</v>
      </c>
      <c r="M12694">
        <f>YEAR(Table1[[#This Row],[order_date]])</f>
        <v>2024</v>
      </c>
      <c r="N12694">
        <f>MONTH(Table1[[#This Row],[order_date]])</f>
        <v>2</v>
      </c>
      <c r="O12694" s="3">
        <f>Table1[[#This Row],[sales]]-Table1[[#This Row],[profit]]</f>
        <v>2630.5099999999998</v>
      </c>
      <c r="P12694" s="3">
        <f>Table1[[#This Row],[sales]]*Table1[[#This Row],[quantity]]</f>
        <v>21182.22</v>
      </c>
      <c r="Q12694" s="9">
        <f>Table1[[#This Row],[delivery_date]]-Table1[[#This Row],[order_date]]</f>
        <v>4</v>
      </c>
    </row>
    <row r="12695" spans="1:17" x14ac:dyDescent="0.35">
      <c r="A12695" t="s">
        <v>12726</v>
      </c>
      <c r="B12695" t="s">
        <v>25</v>
      </c>
      <c r="C12695" t="s">
        <v>14</v>
      </c>
      <c r="D12695" s="2">
        <v>1519.64</v>
      </c>
      <c r="E12695">
        <v>0.39</v>
      </c>
      <c r="F12695">
        <v>2</v>
      </c>
      <c r="G12695" s="1">
        <v>45484</v>
      </c>
      <c r="H12695" s="1">
        <v>45486</v>
      </c>
      <c r="I12695" t="s">
        <v>21</v>
      </c>
      <c r="J12695" t="s">
        <v>27</v>
      </c>
      <c r="K12695" s="2">
        <v>174.9</v>
      </c>
      <c r="L12695" t="s">
        <v>28</v>
      </c>
      <c r="M12695">
        <f>YEAR(Table1[[#This Row],[order_date]])</f>
        <v>2024</v>
      </c>
      <c r="N12695">
        <f>MONTH(Table1[[#This Row],[order_date]])</f>
        <v>7</v>
      </c>
      <c r="O12695" s="3">
        <f>Table1[[#This Row],[sales]]-Table1[[#This Row],[profit]]</f>
        <v>1344.74</v>
      </c>
      <c r="P12695" s="3">
        <f>Table1[[#This Row],[sales]]*Table1[[#This Row],[quantity]]</f>
        <v>3039.28</v>
      </c>
      <c r="Q12695" s="9">
        <f>Table1[[#This Row],[delivery_date]]-Table1[[#This Row],[order_date]]</f>
        <v>2</v>
      </c>
    </row>
    <row r="12696" spans="1:17" x14ac:dyDescent="0.35">
      <c r="A12696" t="s">
        <v>12727</v>
      </c>
      <c r="B12696" t="s">
        <v>13</v>
      </c>
      <c r="C12696" t="s">
        <v>26</v>
      </c>
      <c r="D12696" s="2">
        <v>1131.1199999999999</v>
      </c>
      <c r="E12696">
        <v>0.25</v>
      </c>
      <c r="F12696">
        <v>5</v>
      </c>
      <c r="G12696" s="1">
        <v>45492</v>
      </c>
      <c r="H12696" s="1">
        <v>45498</v>
      </c>
      <c r="I12696" t="s">
        <v>21</v>
      </c>
      <c r="J12696" t="s">
        <v>22</v>
      </c>
      <c r="K12696" s="2">
        <v>273.55</v>
      </c>
      <c r="L12696" t="s">
        <v>23</v>
      </c>
      <c r="M12696">
        <f>YEAR(Table1[[#This Row],[order_date]])</f>
        <v>2024</v>
      </c>
      <c r="N12696">
        <f>MONTH(Table1[[#This Row],[order_date]])</f>
        <v>7</v>
      </c>
      <c r="O12696" s="3">
        <f>Table1[[#This Row],[sales]]-Table1[[#This Row],[profit]]</f>
        <v>857.56999999999994</v>
      </c>
      <c r="P12696" s="3">
        <f>Table1[[#This Row],[sales]]*Table1[[#This Row],[quantity]]</f>
        <v>5655.5999999999995</v>
      </c>
      <c r="Q12696" s="9">
        <f>Table1[[#This Row],[delivery_date]]-Table1[[#This Row],[order_date]]</f>
        <v>6</v>
      </c>
    </row>
    <row r="12697" spans="1:17" x14ac:dyDescent="0.35">
      <c r="A12697" t="s">
        <v>12728</v>
      </c>
      <c r="B12697" t="s">
        <v>19</v>
      </c>
      <c r="C12697" t="s">
        <v>14</v>
      </c>
      <c r="D12697" s="2">
        <v>4027.48</v>
      </c>
      <c r="E12697">
        <v>0.16</v>
      </c>
      <c r="F12697">
        <v>9</v>
      </c>
      <c r="G12697" s="1">
        <v>45646</v>
      </c>
      <c r="H12697" s="1">
        <v>45648</v>
      </c>
      <c r="I12697" t="s">
        <v>31</v>
      </c>
      <c r="J12697" t="s">
        <v>16</v>
      </c>
      <c r="K12697" s="2">
        <v>1006.46</v>
      </c>
      <c r="L12697" t="s">
        <v>48</v>
      </c>
      <c r="M12697">
        <f>YEAR(Table1[[#This Row],[order_date]])</f>
        <v>2024</v>
      </c>
      <c r="N12697">
        <f>MONTH(Table1[[#This Row],[order_date]])</f>
        <v>12</v>
      </c>
      <c r="O12697" s="3">
        <f>Table1[[#This Row],[sales]]-Table1[[#This Row],[profit]]</f>
        <v>3021.02</v>
      </c>
      <c r="P12697" s="3">
        <f>Table1[[#This Row],[sales]]*Table1[[#This Row],[quantity]]</f>
        <v>36247.32</v>
      </c>
      <c r="Q12697" s="9">
        <f>Table1[[#This Row],[delivery_date]]-Table1[[#This Row],[order_date]]</f>
        <v>2</v>
      </c>
    </row>
    <row r="12698" spans="1:17" x14ac:dyDescent="0.35">
      <c r="A12698" t="s">
        <v>12729</v>
      </c>
      <c r="B12698" t="s">
        <v>25</v>
      </c>
      <c r="C12698" t="s">
        <v>33</v>
      </c>
      <c r="D12698" s="2">
        <v>4736.6099999999997</v>
      </c>
      <c r="E12698">
        <v>0.12</v>
      </c>
      <c r="F12698">
        <v>7</v>
      </c>
      <c r="G12698" s="1">
        <v>45011</v>
      </c>
      <c r="H12698" s="1">
        <v>45012</v>
      </c>
      <c r="I12698" t="s">
        <v>15</v>
      </c>
      <c r="J12698" t="s">
        <v>27</v>
      </c>
      <c r="K12698" s="2">
        <v>1247.73</v>
      </c>
      <c r="L12698" t="s">
        <v>39</v>
      </c>
      <c r="M12698">
        <f>YEAR(Table1[[#This Row],[order_date]])</f>
        <v>2023</v>
      </c>
      <c r="N12698">
        <f>MONTH(Table1[[#This Row],[order_date]])</f>
        <v>3</v>
      </c>
      <c r="O12698" s="3">
        <f>Table1[[#This Row],[sales]]-Table1[[#This Row],[profit]]</f>
        <v>3488.8799999999997</v>
      </c>
      <c r="P12698" s="3">
        <f>Table1[[#This Row],[sales]]*Table1[[#This Row],[quantity]]</f>
        <v>33156.269999999997</v>
      </c>
      <c r="Q12698" s="9">
        <f>Table1[[#This Row],[delivery_date]]-Table1[[#This Row],[order_date]]</f>
        <v>1</v>
      </c>
    </row>
    <row r="12699" spans="1:17" x14ac:dyDescent="0.35">
      <c r="A12699" t="s">
        <v>12730</v>
      </c>
      <c r="B12699" t="s">
        <v>41</v>
      </c>
      <c r="C12699" t="s">
        <v>14</v>
      </c>
      <c r="D12699" s="2">
        <v>1238.67</v>
      </c>
      <c r="E12699">
        <v>0.06</v>
      </c>
      <c r="F12699">
        <v>4</v>
      </c>
      <c r="G12699" s="1">
        <v>45445</v>
      </c>
      <c r="H12699" s="1">
        <v>45448</v>
      </c>
      <c r="I12699" t="s">
        <v>31</v>
      </c>
      <c r="J12699" t="s">
        <v>16</v>
      </c>
      <c r="K12699" s="2">
        <v>313.74</v>
      </c>
      <c r="L12699" t="s">
        <v>48</v>
      </c>
      <c r="M12699">
        <f>YEAR(Table1[[#This Row],[order_date]])</f>
        <v>2024</v>
      </c>
      <c r="N12699">
        <f>MONTH(Table1[[#This Row],[order_date]])</f>
        <v>6</v>
      </c>
      <c r="O12699" s="3">
        <f>Table1[[#This Row],[sales]]-Table1[[#This Row],[profit]]</f>
        <v>924.93000000000006</v>
      </c>
      <c r="P12699" s="3">
        <f>Table1[[#This Row],[sales]]*Table1[[#This Row],[quantity]]</f>
        <v>4954.68</v>
      </c>
      <c r="Q12699" s="9">
        <f>Table1[[#This Row],[delivery_date]]-Table1[[#This Row],[order_date]]</f>
        <v>3</v>
      </c>
    </row>
    <row r="12700" spans="1:17" x14ac:dyDescent="0.35">
      <c r="A12700" t="s">
        <v>12731</v>
      </c>
      <c r="B12700" t="s">
        <v>25</v>
      </c>
      <c r="C12700" t="s">
        <v>33</v>
      </c>
      <c r="D12700" s="2">
        <v>1654.26</v>
      </c>
      <c r="E12700">
        <v>0.24</v>
      </c>
      <c r="F12700">
        <v>3</v>
      </c>
      <c r="G12700" s="1">
        <v>45418</v>
      </c>
      <c r="H12700" s="1">
        <v>45424</v>
      </c>
      <c r="I12700" t="s">
        <v>21</v>
      </c>
      <c r="J12700" t="s">
        <v>22</v>
      </c>
      <c r="K12700" s="2">
        <v>407.86</v>
      </c>
      <c r="L12700" t="s">
        <v>39</v>
      </c>
      <c r="M12700">
        <f>YEAR(Table1[[#This Row],[order_date]])</f>
        <v>2024</v>
      </c>
      <c r="N12700">
        <f>MONTH(Table1[[#This Row],[order_date]])</f>
        <v>5</v>
      </c>
      <c r="O12700" s="3">
        <f>Table1[[#This Row],[sales]]-Table1[[#This Row],[profit]]</f>
        <v>1246.4000000000001</v>
      </c>
      <c r="P12700" s="3">
        <f>Table1[[#This Row],[sales]]*Table1[[#This Row],[quantity]]</f>
        <v>4962.78</v>
      </c>
      <c r="Q12700" s="9">
        <f>Table1[[#This Row],[delivery_date]]-Table1[[#This Row],[order_date]]</f>
        <v>6</v>
      </c>
    </row>
    <row r="12701" spans="1:17" x14ac:dyDescent="0.35">
      <c r="A12701" t="s">
        <v>12732</v>
      </c>
      <c r="B12701" t="s">
        <v>19</v>
      </c>
      <c r="C12701" t="s">
        <v>33</v>
      </c>
      <c r="D12701" s="2">
        <v>3598.96</v>
      </c>
      <c r="E12701">
        <v>0.25</v>
      </c>
      <c r="F12701">
        <v>9</v>
      </c>
      <c r="G12701" s="1">
        <v>45211</v>
      </c>
      <c r="H12701" s="1">
        <v>45218</v>
      </c>
      <c r="I12701" t="s">
        <v>15</v>
      </c>
      <c r="J12701" t="s">
        <v>16</v>
      </c>
      <c r="K12701" s="2">
        <v>794.36</v>
      </c>
      <c r="L12701" t="s">
        <v>28</v>
      </c>
      <c r="M12701">
        <f>YEAR(Table1[[#This Row],[order_date]])</f>
        <v>2023</v>
      </c>
      <c r="N12701">
        <f>MONTH(Table1[[#This Row],[order_date]])</f>
        <v>10</v>
      </c>
      <c r="O12701" s="3">
        <f>Table1[[#This Row],[sales]]-Table1[[#This Row],[profit]]</f>
        <v>2804.6</v>
      </c>
      <c r="P12701" s="3">
        <f>Table1[[#This Row],[sales]]*Table1[[#This Row],[quantity]]</f>
        <v>32390.639999999999</v>
      </c>
      <c r="Q12701" s="9">
        <f>Table1[[#This Row],[delivery_date]]-Table1[[#This Row],[order_date]]</f>
        <v>7</v>
      </c>
    </row>
    <row r="12702" spans="1:17" x14ac:dyDescent="0.35">
      <c r="A12702" t="s">
        <v>12733</v>
      </c>
      <c r="B12702" t="s">
        <v>13</v>
      </c>
      <c r="C12702" t="s">
        <v>33</v>
      </c>
      <c r="D12702" s="2">
        <v>4094.94</v>
      </c>
      <c r="E12702">
        <v>0.23</v>
      </c>
      <c r="F12702">
        <v>4</v>
      </c>
      <c r="G12702" s="1">
        <v>45575</v>
      </c>
      <c r="H12702" s="1">
        <v>45580</v>
      </c>
      <c r="I12702" t="s">
        <v>21</v>
      </c>
      <c r="J12702" t="s">
        <v>22</v>
      </c>
      <c r="K12702" s="2">
        <v>318.36</v>
      </c>
      <c r="L12702" t="s">
        <v>48</v>
      </c>
      <c r="M12702">
        <f>YEAR(Table1[[#This Row],[order_date]])</f>
        <v>2024</v>
      </c>
      <c r="N12702">
        <f>MONTH(Table1[[#This Row],[order_date]])</f>
        <v>10</v>
      </c>
      <c r="O12702" s="3">
        <f>Table1[[#This Row],[sales]]-Table1[[#This Row],[profit]]</f>
        <v>3776.58</v>
      </c>
      <c r="P12702" s="3">
        <f>Table1[[#This Row],[sales]]*Table1[[#This Row],[quantity]]</f>
        <v>16379.76</v>
      </c>
      <c r="Q12702" s="9">
        <f>Table1[[#This Row],[delivery_date]]-Table1[[#This Row],[order_date]]</f>
        <v>5</v>
      </c>
    </row>
    <row r="12703" spans="1:17" x14ac:dyDescent="0.35">
      <c r="A12703" t="s">
        <v>12734</v>
      </c>
      <c r="B12703" t="s">
        <v>13</v>
      </c>
      <c r="C12703" t="s">
        <v>14</v>
      </c>
      <c r="D12703" s="2">
        <v>4995.8999999999996</v>
      </c>
      <c r="E12703">
        <v>0.39</v>
      </c>
      <c r="F12703">
        <v>5</v>
      </c>
      <c r="G12703" s="1">
        <v>44975</v>
      </c>
      <c r="H12703" s="1">
        <v>44976</v>
      </c>
      <c r="I12703" t="s">
        <v>15</v>
      </c>
      <c r="J12703" t="s">
        <v>27</v>
      </c>
      <c r="K12703" s="2">
        <v>714.47</v>
      </c>
      <c r="L12703" t="s">
        <v>28</v>
      </c>
      <c r="M12703">
        <f>YEAR(Table1[[#This Row],[order_date]])</f>
        <v>2023</v>
      </c>
      <c r="N12703">
        <f>MONTH(Table1[[#This Row],[order_date]])</f>
        <v>2</v>
      </c>
      <c r="O12703" s="3">
        <f>Table1[[#This Row],[sales]]-Table1[[#This Row],[profit]]</f>
        <v>4281.4299999999994</v>
      </c>
      <c r="P12703" s="3">
        <f>Table1[[#This Row],[sales]]*Table1[[#This Row],[quantity]]</f>
        <v>24979.5</v>
      </c>
      <c r="Q12703" s="9">
        <f>Table1[[#This Row],[delivery_date]]-Table1[[#This Row],[order_date]]</f>
        <v>1</v>
      </c>
    </row>
    <row r="12704" spans="1:17" x14ac:dyDescent="0.35">
      <c r="A12704" t="s">
        <v>12735</v>
      </c>
      <c r="B12704" t="s">
        <v>19</v>
      </c>
      <c r="C12704" t="s">
        <v>14</v>
      </c>
      <c r="D12704" s="2">
        <v>1439.52</v>
      </c>
      <c r="E12704">
        <v>0.05</v>
      </c>
      <c r="F12704">
        <v>6</v>
      </c>
      <c r="G12704" s="1">
        <v>45276</v>
      </c>
      <c r="H12704" s="1">
        <v>45282</v>
      </c>
      <c r="I12704" t="s">
        <v>31</v>
      </c>
      <c r="J12704" t="s">
        <v>22</v>
      </c>
      <c r="K12704" s="2">
        <v>160.83000000000001</v>
      </c>
      <c r="L12704" t="s">
        <v>23</v>
      </c>
      <c r="M12704">
        <f>YEAR(Table1[[#This Row],[order_date]])</f>
        <v>2023</v>
      </c>
      <c r="N12704">
        <f>MONTH(Table1[[#This Row],[order_date]])</f>
        <v>12</v>
      </c>
      <c r="O12704" s="3">
        <f>Table1[[#This Row],[sales]]-Table1[[#This Row],[profit]]</f>
        <v>1278.69</v>
      </c>
      <c r="P12704" s="3">
        <f>Table1[[#This Row],[sales]]*Table1[[#This Row],[quantity]]</f>
        <v>8637.119999999999</v>
      </c>
      <c r="Q12704" s="9">
        <f>Table1[[#This Row],[delivery_date]]-Table1[[#This Row],[order_date]]</f>
        <v>6</v>
      </c>
    </row>
    <row r="12705" spans="1:17" x14ac:dyDescent="0.35">
      <c r="A12705" t="s">
        <v>12736</v>
      </c>
      <c r="B12705" t="s">
        <v>13</v>
      </c>
      <c r="C12705" t="s">
        <v>33</v>
      </c>
      <c r="D12705" s="2">
        <v>2827.43</v>
      </c>
      <c r="E12705">
        <v>0.34</v>
      </c>
      <c r="F12705">
        <v>5</v>
      </c>
      <c r="G12705" s="1">
        <v>45361</v>
      </c>
      <c r="H12705" s="1">
        <v>45364</v>
      </c>
      <c r="I12705" t="s">
        <v>31</v>
      </c>
      <c r="J12705" t="s">
        <v>16</v>
      </c>
      <c r="K12705" s="2">
        <v>447.45</v>
      </c>
      <c r="L12705" t="s">
        <v>39</v>
      </c>
      <c r="M12705">
        <f>YEAR(Table1[[#This Row],[order_date]])</f>
        <v>2024</v>
      </c>
      <c r="N12705">
        <f>MONTH(Table1[[#This Row],[order_date]])</f>
        <v>3</v>
      </c>
      <c r="O12705" s="3">
        <f>Table1[[#This Row],[sales]]-Table1[[#This Row],[profit]]</f>
        <v>2379.98</v>
      </c>
      <c r="P12705" s="3">
        <f>Table1[[#This Row],[sales]]*Table1[[#This Row],[quantity]]</f>
        <v>14137.15</v>
      </c>
      <c r="Q12705" s="9">
        <f>Table1[[#This Row],[delivery_date]]-Table1[[#This Row],[order_date]]</f>
        <v>3</v>
      </c>
    </row>
    <row r="12706" spans="1:17" x14ac:dyDescent="0.35">
      <c r="A12706" t="s">
        <v>12737</v>
      </c>
      <c r="B12706" t="s">
        <v>19</v>
      </c>
      <c r="C12706" t="s">
        <v>33</v>
      </c>
      <c r="D12706" s="2">
        <v>756.69</v>
      </c>
      <c r="E12706">
        <v>0.2</v>
      </c>
      <c r="F12706">
        <v>9</v>
      </c>
      <c r="G12706" s="1">
        <v>45408</v>
      </c>
      <c r="H12706" s="1">
        <v>45411</v>
      </c>
      <c r="I12706" t="s">
        <v>15</v>
      </c>
      <c r="J12706" t="s">
        <v>16</v>
      </c>
      <c r="K12706" s="2">
        <v>211.23</v>
      </c>
      <c r="L12706" t="s">
        <v>48</v>
      </c>
      <c r="M12706">
        <f>YEAR(Table1[[#This Row],[order_date]])</f>
        <v>2024</v>
      </c>
      <c r="N12706">
        <f>MONTH(Table1[[#This Row],[order_date]])</f>
        <v>4</v>
      </c>
      <c r="O12706" s="3">
        <f>Table1[[#This Row],[sales]]-Table1[[#This Row],[profit]]</f>
        <v>545.46</v>
      </c>
      <c r="P12706" s="3">
        <f>Table1[[#This Row],[sales]]*Table1[[#This Row],[quantity]]</f>
        <v>6810.2100000000009</v>
      </c>
      <c r="Q12706" s="9">
        <f>Table1[[#This Row],[delivery_date]]-Table1[[#This Row],[order_date]]</f>
        <v>3</v>
      </c>
    </row>
    <row r="12707" spans="1:17" x14ac:dyDescent="0.35">
      <c r="A12707" t="s">
        <v>12738</v>
      </c>
      <c r="B12707" t="s">
        <v>13</v>
      </c>
      <c r="C12707" t="s">
        <v>20</v>
      </c>
      <c r="D12707" s="2">
        <v>1721.12</v>
      </c>
      <c r="E12707">
        <v>0.12</v>
      </c>
      <c r="F12707">
        <v>1</v>
      </c>
      <c r="G12707" s="1">
        <v>45237</v>
      </c>
      <c r="H12707" s="1">
        <v>45244</v>
      </c>
      <c r="I12707" t="s">
        <v>31</v>
      </c>
      <c r="J12707" t="s">
        <v>27</v>
      </c>
      <c r="K12707" s="2">
        <v>350.26</v>
      </c>
      <c r="L12707" t="s">
        <v>17</v>
      </c>
      <c r="M12707">
        <f>YEAR(Table1[[#This Row],[order_date]])</f>
        <v>2023</v>
      </c>
      <c r="N12707">
        <f>MONTH(Table1[[#This Row],[order_date]])</f>
        <v>11</v>
      </c>
      <c r="O12707" s="3">
        <f>Table1[[#This Row],[sales]]-Table1[[#This Row],[profit]]</f>
        <v>1370.86</v>
      </c>
      <c r="P12707" s="3">
        <f>Table1[[#This Row],[sales]]*Table1[[#This Row],[quantity]]</f>
        <v>1721.12</v>
      </c>
      <c r="Q12707" s="9">
        <f>Table1[[#This Row],[delivery_date]]-Table1[[#This Row],[order_date]]</f>
        <v>7</v>
      </c>
    </row>
    <row r="12708" spans="1:17" x14ac:dyDescent="0.35">
      <c r="A12708" t="s">
        <v>12739</v>
      </c>
      <c r="B12708" t="s">
        <v>13</v>
      </c>
      <c r="C12708" t="s">
        <v>33</v>
      </c>
      <c r="D12708" s="2">
        <v>320.35000000000002</v>
      </c>
      <c r="E12708">
        <v>0.34</v>
      </c>
      <c r="F12708">
        <v>6</v>
      </c>
      <c r="G12708" s="1">
        <v>45306</v>
      </c>
      <c r="H12708" s="1">
        <v>45313</v>
      </c>
      <c r="I12708" t="s">
        <v>31</v>
      </c>
      <c r="J12708" t="s">
        <v>22</v>
      </c>
      <c r="K12708" s="2">
        <v>22.74</v>
      </c>
      <c r="L12708" t="s">
        <v>28</v>
      </c>
      <c r="M12708">
        <f>YEAR(Table1[[#This Row],[order_date]])</f>
        <v>2024</v>
      </c>
      <c r="N12708">
        <f>MONTH(Table1[[#This Row],[order_date]])</f>
        <v>1</v>
      </c>
      <c r="O12708" s="3">
        <f>Table1[[#This Row],[sales]]-Table1[[#This Row],[profit]]</f>
        <v>297.61</v>
      </c>
      <c r="P12708" s="3">
        <f>Table1[[#This Row],[sales]]*Table1[[#This Row],[quantity]]</f>
        <v>1922.1000000000001</v>
      </c>
      <c r="Q12708" s="9">
        <f>Table1[[#This Row],[delivery_date]]-Table1[[#This Row],[order_date]]</f>
        <v>7</v>
      </c>
    </row>
    <row r="12709" spans="1:17" x14ac:dyDescent="0.35">
      <c r="A12709" t="s">
        <v>12740</v>
      </c>
      <c r="B12709" t="s">
        <v>13</v>
      </c>
      <c r="C12709" t="s">
        <v>36</v>
      </c>
      <c r="D12709" s="2">
        <v>1133.1099999999999</v>
      </c>
      <c r="E12709">
        <v>0.1</v>
      </c>
      <c r="F12709">
        <v>4</v>
      </c>
      <c r="G12709" s="1">
        <v>45631</v>
      </c>
      <c r="H12709" s="1">
        <v>45638</v>
      </c>
      <c r="I12709" t="s">
        <v>21</v>
      </c>
      <c r="J12709" t="s">
        <v>22</v>
      </c>
      <c r="K12709" s="2">
        <v>141.25</v>
      </c>
      <c r="L12709" t="s">
        <v>17</v>
      </c>
      <c r="M12709">
        <f>YEAR(Table1[[#This Row],[order_date]])</f>
        <v>2024</v>
      </c>
      <c r="N12709">
        <f>MONTH(Table1[[#This Row],[order_date]])</f>
        <v>12</v>
      </c>
      <c r="O12709" s="3">
        <f>Table1[[#This Row],[sales]]-Table1[[#This Row],[profit]]</f>
        <v>991.8599999999999</v>
      </c>
      <c r="P12709" s="3">
        <f>Table1[[#This Row],[sales]]*Table1[[#This Row],[quantity]]</f>
        <v>4532.4399999999996</v>
      </c>
      <c r="Q12709" s="9">
        <f>Table1[[#This Row],[delivery_date]]-Table1[[#This Row],[order_date]]</f>
        <v>7</v>
      </c>
    </row>
    <row r="12710" spans="1:17" x14ac:dyDescent="0.35">
      <c r="A12710" t="s">
        <v>12741</v>
      </c>
      <c r="B12710" t="s">
        <v>41</v>
      </c>
      <c r="C12710" t="s">
        <v>20</v>
      </c>
      <c r="D12710" s="2">
        <v>2582.0700000000002</v>
      </c>
      <c r="E12710">
        <v>0.12</v>
      </c>
      <c r="F12710">
        <v>4</v>
      </c>
      <c r="G12710" s="1">
        <v>45408</v>
      </c>
      <c r="H12710" s="1">
        <v>45413</v>
      </c>
      <c r="I12710" t="s">
        <v>15</v>
      </c>
      <c r="J12710" t="s">
        <v>27</v>
      </c>
      <c r="K12710" s="2">
        <v>678.99</v>
      </c>
      <c r="L12710" t="s">
        <v>28</v>
      </c>
      <c r="M12710">
        <f>YEAR(Table1[[#This Row],[order_date]])</f>
        <v>2024</v>
      </c>
      <c r="N12710">
        <f>MONTH(Table1[[#This Row],[order_date]])</f>
        <v>4</v>
      </c>
      <c r="O12710" s="3">
        <f>Table1[[#This Row],[sales]]-Table1[[#This Row],[profit]]</f>
        <v>1903.0800000000002</v>
      </c>
      <c r="P12710" s="3">
        <f>Table1[[#This Row],[sales]]*Table1[[#This Row],[quantity]]</f>
        <v>10328.280000000001</v>
      </c>
      <c r="Q12710" s="9">
        <f>Table1[[#This Row],[delivery_date]]-Table1[[#This Row],[order_date]]</f>
        <v>5</v>
      </c>
    </row>
    <row r="12711" spans="1:17" x14ac:dyDescent="0.35">
      <c r="A12711" t="s">
        <v>12742</v>
      </c>
      <c r="B12711" t="s">
        <v>41</v>
      </c>
      <c r="C12711" t="s">
        <v>20</v>
      </c>
      <c r="D12711" s="2">
        <v>902.42</v>
      </c>
      <c r="E12711">
        <v>0.5</v>
      </c>
      <c r="F12711">
        <v>3</v>
      </c>
      <c r="G12711" s="1">
        <v>45522</v>
      </c>
      <c r="H12711" s="1">
        <v>45525</v>
      </c>
      <c r="I12711" t="s">
        <v>21</v>
      </c>
      <c r="J12711" t="s">
        <v>22</v>
      </c>
      <c r="K12711" s="2">
        <v>129.79</v>
      </c>
      <c r="L12711" t="s">
        <v>48</v>
      </c>
      <c r="M12711">
        <f>YEAR(Table1[[#This Row],[order_date]])</f>
        <v>2024</v>
      </c>
      <c r="N12711">
        <f>MONTH(Table1[[#This Row],[order_date]])</f>
        <v>8</v>
      </c>
      <c r="O12711" s="3">
        <f>Table1[[#This Row],[sales]]-Table1[[#This Row],[profit]]</f>
        <v>772.63</v>
      </c>
      <c r="P12711" s="3">
        <f>Table1[[#This Row],[sales]]*Table1[[#This Row],[quantity]]</f>
        <v>2707.2599999999998</v>
      </c>
      <c r="Q12711" s="9">
        <f>Table1[[#This Row],[delivery_date]]-Table1[[#This Row],[order_date]]</f>
        <v>3</v>
      </c>
    </row>
    <row r="12712" spans="1:17" x14ac:dyDescent="0.35">
      <c r="A12712" t="s">
        <v>12743</v>
      </c>
      <c r="B12712" t="s">
        <v>19</v>
      </c>
      <c r="C12712" t="s">
        <v>20</v>
      </c>
      <c r="D12712" s="2">
        <v>4457.9799999999996</v>
      </c>
      <c r="E12712">
        <v>0.44</v>
      </c>
      <c r="F12712">
        <v>5</v>
      </c>
      <c r="G12712" s="1">
        <v>45021</v>
      </c>
      <c r="H12712" s="1">
        <v>45028</v>
      </c>
      <c r="I12712" t="s">
        <v>31</v>
      </c>
      <c r="J12712" t="s">
        <v>22</v>
      </c>
      <c r="K12712" s="2">
        <v>230.92</v>
      </c>
      <c r="L12712" t="s">
        <v>48</v>
      </c>
      <c r="M12712">
        <f>YEAR(Table1[[#This Row],[order_date]])</f>
        <v>2023</v>
      </c>
      <c r="N12712">
        <f>MONTH(Table1[[#This Row],[order_date]])</f>
        <v>4</v>
      </c>
      <c r="O12712" s="3">
        <f>Table1[[#This Row],[sales]]-Table1[[#This Row],[profit]]</f>
        <v>4227.0599999999995</v>
      </c>
      <c r="P12712" s="3">
        <f>Table1[[#This Row],[sales]]*Table1[[#This Row],[quantity]]</f>
        <v>22289.899999999998</v>
      </c>
      <c r="Q12712" s="9">
        <f>Table1[[#This Row],[delivery_date]]-Table1[[#This Row],[order_date]]</f>
        <v>7</v>
      </c>
    </row>
    <row r="12713" spans="1:17" x14ac:dyDescent="0.35">
      <c r="A12713" t="s">
        <v>12744</v>
      </c>
      <c r="B12713" t="s">
        <v>41</v>
      </c>
      <c r="C12713" t="s">
        <v>36</v>
      </c>
      <c r="D12713" s="2">
        <v>3580.51</v>
      </c>
      <c r="E12713">
        <v>0.35</v>
      </c>
      <c r="F12713">
        <v>8</v>
      </c>
      <c r="G12713" s="1">
        <v>45453</v>
      </c>
      <c r="H12713" s="1">
        <v>45456</v>
      </c>
      <c r="I12713" t="s">
        <v>21</v>
      </c>
      <c r="J12713" t="s">
        <v>27</v>
      </c>
      <c r="K12713" s="2">
        <v>873.14</v>
      </c>
      <c r="L12713" t="s">
        <v>39</v>
      </c>
      <c r="M12713">
        <f>YEAR(Table1[[#This Row],[order_date]])</f>
        <v>2024</v>
      </c>
      <c r="N12713">
        <f>MONTH(Table1[[#This Row],[order_date]])</f>
        <v>6</v>
      </c>
      <c r="O12713" s="3">
        <f>Table1[[#This Row],[sales]]-Table1[[#This Row],[profit]]</f>
        <v>2707.3700000000003</v>
      </c>
      <c r="P12713" s="3">
        <f>Table1[[#This Row],[sales]]*Table1[[#This Row],[quantity]]</f>
        <v>28644.080000000002</v>
      </c>
      <c r="Q12713" s="9">
        <f>Table1[[#This Row],[delivery_date]]-Table1[[#This Row],[order_date]]</f>
        <v>3</v>
      </c>
    </row>
    <row r="12714" spans="1:17" x14ac:dyDescent="0.35">
      <c r="A12714" t="s">
        <v>12745</v>
      </c>
      <c r="B12714" t="s">
        <v>19</v>
      </c>
      <c r="C12714" t="s">
        <v>20</v>
      </c>
      <c r="D12714" s="2">
        <v>235.91</v>
      </c>
      <c r="E12714">
        <v>0.16</v>
      </c>
      <c r="F12714">
        <v>4</v>
      </c>
      <c r="G12714" s="1">
        <v>45617</v>
      </c>
      <c r="H12714" s="1">
        <v>45623</v>
      </c>
      <c r="I12714" t="s">
        <v>31</v>
      </c>
      <c r="J12714" t="s">
        <v>16</v>
      </c>
      <c r="K12714" s="2">
        <v>20.09</v>
      </c>
      <c r="L12714" t="s">
        <v>17</v>
      </c>
      <c r="M12714">
        <f>YEAR(Table1[[#This Row],[order_date]])</f>
        <v>2024</v>
      </c>
      <c r="N12714">
        <f>MONTH(Table1[[#This Row],[order_date]])</f>
        <v>11</v>
      </c>
      <c r="O12714" s="3">
        <f>Table1[[#This Row],[sales]]-Table1[[#This Row],[profit]]</f>
        <v>215.82</v>
      </c>
      <c r="P12714" s="3">
        <f>Table1[[#This Row],[sales]]*Table1[[#This Row],[quantity]]</f>
        <v>943.64</v>
      </c>
      <c r="Q12714" s="9">
        <f>Table1[[#This Row],[delivery_date]]-Table1[[#This Row],[order_date]]</f>
        <v>6</v>
      </c>
    </row>
    <row r="12715" spans="1:17" x14ac:dyDescent="0.35">
      <c r="A12715" t="s">
        <v>12746</v>
      </c>
      <c r="B12715" t="s">
        <v>25</v>
      </c>
      <c r="C12715" t="s">
        <v>20</v>
      </c>
      <c r="D12715" s="2">
        <v>4395.84</v>
      </c>
      <c r="E12715">
        <v>0.27</v>
      </c>
      <c r="F12715">
        <v>7</v>
      </c>
      <c r="G12715" s="1">
        <v>44960</v>
      </c>
      <c r="H12715" s="1">
        <v>44965</v>
      </c>
      <c r="I12715" t="s">
        <v>31</v>
      </c>
      <c r="J12715" t="s">
        <v>22</v>
      </c>
      <c r="K12715" s="2">
        <v>353.82</v>
      </c>
      <c r="L12715" t="s">
        <v>17</v>
      </c>
      <c r="M12715">
        <f>YEAR(Table1[[#This Row],[order_date]])</f>
        <v>2023</v>
      </c>
      <c r="N12715">
        <f>MONTH(Table1[[#This Row],[order_date]])</f>
        <v>2</v>
      </c>
      <c r="O12715" s="3">
        <f>Table1[[#This Row],[sales]]-Table1[[#This Row],[profit]]</f>
        <v>4042.02</v>
      </c>
      <c r="P12715" s="3">
        <f>Table1[[#This Row],[sales]]*Table1[[#This Row],[quantity]]</f>
        <v>30770.880000000001</v>
      </c>
      <c r="Q12715" s="9">
        <f>Table1[[#This Row],[delivery_date]]-Table1[[#This Row],[order_date]]</f>
        <v>5</v>
      </c>
    </row>
    <row r="12716" spans="1:17" x14ac:dyDescent="0.35">
      <c r="A12716" t="s">
        <v>12747</v>
      </c>
      <c r="B12716" t="s">
        <v>25</v>
      </c>
      <c r="C12716" t="s">
        <v>14</v>
      </c>
      <c r="D12716" s="2">
        <v>4888.87</v>
      </c>
      <c r="E12716">
        <v>0.06</v>
      </c>
      <c r="F12716">
        <v>8</v>
      </c>
      <c r="G12716" s="1">
        <v>45507</v>
      </c>
      <c r="H12716" s="1">
        <v>45513</v>
      </c>
      <c r="I12716" t="s">
        <v>21</v>
      </c>
      <c r="J12716" t="s">
        <v>22</v>
      </c>
      <c r="K12716" s="2">
        <v>998.35</v>
      </c>
      <c r="L12716" t="s">
        <v>34</v>
      </c>
      <c r="M12716">
        <f>YEAR(Table1[[#This Row],[order_date]])</f>
        <v>2024</v>
      </c>
      <c r="N12716">
        <f>MONTH(Table1[[#This Row],[order_date]])</f>
        <v>8</v>
      </c>
      <c r="O12716" s="3">
        <f>Table1[[#This Row],[sales]]-Table1[[#This Row],[profit]]</f>
        <v>3890.52</v>
      </c>
      <c r="P12716" s="3">
        <f>Table1[[#This Row],[sales]]*Table1[[#This Row],[quantity]]</f>
        <v>39110.959999999999</v>
      </c>
      <c r="Q12716" s="9">
        <f>Table1[[#This Row],[delivery_date]]-Table1[[#This Row],[order_date]]</f>
        <v>6</v>
      </c>
    </row>
    <row r="12717" spans="1:17" x14ac:dyDescent="0.35">
      <c r="A12717" t="s">
        <v>12748</v>
      </c>
      <c r="B12717" t="s">
        <v>41</v>
      </c>
      <c r="C12717" t="s">
        <v>14</v>
      </c>
      <c r="D12717" s="2">
        <v>2559.12</v>
      </c>
      <c r="E12717">
        <v>0.17</v>
      </c>
      <c r="F12717">
        <v>5</v>
      </c>
      <c r="G12717" s="1">
        <v>45140</v>
      </c>
      <c r="H12717" s="1">
        <v>45144</v>
      </c>
      <c r="I12717" t="s">
        <v>21</v>
      </c>
      <c r="J12717" t="s">
        <v>27</v>
      </c>
      <c r="K12717" s="2">
        <v>491.97</v>
      </c>
      <c r="L12717" t="s">
        <v>39</v>
      </c>
      <c r="M12717">
        <f>YEAR(Table1[[#This Row],[order_date]])</f>
        <v>2023</v>
      </c>
      <c r="N12717">
        <f>MONTH(Table1[[#This Row],[order_date]])</f>
        <v>8</v>
      </c>
      <c r="O12717" s="3">
        <f>Table1[[#This Row],[sales]]-Table1[[#This Row],[profit]]</f>
        <v>2067.1499999999996</v>
      </c>
      <c r="P12717" s="3">
        <f>Table1[[#This Row],[sales]]*Table1[[#This Row],[quantity]]</f>
        <v>12795.599999999999</v>
      </c>
      <c r="Q12717" s="9">
        <f>Table1[[#This Row],[delivery_date]]-Table1[[#This Row],[order_date]]</f>
        <v>4</v>
      </c>
    </row>
    <row r="12718" spans="1:17" x14ac:dyDescent="0.35">
      <c r="A12718" t="s">
        <v>12749</v>
      </c>
      <c r="B12718" t="s">
        <v>25</v>
      </c>
      <c r="C12718" t="s">
        <v>33</v>
      </c>
      <c r="D12718" s="2">
        <v>1641.59</v>
      </c>
      <c r="E12718">
        <v>0.03</v>
      </c>
      <c r="F12718">
        <v>1</v>
      </c>
      <c r="G12718" s="1">
        <v>44938</v>
      </c>
      <c r="H12718" s="1">
        <v>44944</v>
      </c>
      <c r="I12718" t="s">
        <v>15</v>
      </c>
      <c r="J12718" t="s">
        <v>22</v>
      </c>
      <c r="K12718" s="2">
        <v>230.24</v>
      </c>
      <c r="L12718" t="s">
        <v>48</v>
      </c>
      <c r="M12718">
        <f>YEAR(Table1[[#This Row],[order_date]])</f>
        <v>2023</v>
      </c>
      <c r="N12718">
        <f>MONTH(Table1[[#This Row],[order_date]])</f>
        <v>1</v>
      </c>
      <c r="O12718" s="3">
        <f>Table1[[#This Row],[sales]]-Table1[[#This Row],[profit]]</f>
        <v>1411.35</v>
      </c>
      <c r="P12718" s="3">
        <f>Table1[[#This Row],[sales]]*Table1[[#This Row],[quantity]]</f>
        <v>1641.59</v>
      </c>
      <c r="Q12718" s="9">
        <f>Table1[[#This Row],[delivery_date]]-Table1[[#This Row],[order_date]]</f>
        <v>6</v>
      </c>
    </row>
    <row r="12719" spans="1:17" x14ac:dyDescent="0.35">
      <c r="A12719" t="s">
        <v>12750</v>
      </c>
      <c r="B12719" t="s">
        <v>25</v>
      </c>
      <c r="C12719" t="s">
        <v>33</v>
      </c>
      <c r="D12719" s="2">
        <v>1390.98</v>
      </c>
      <c r="E12719">
        <v>0.31</v>
      </c>
      <c r="F12719">
        <v>8</v>
      </c>
      <c r="G12719" s="1">
        <v>45611</v>
      </c>
      <c r="H12719" s="1">
        <v>45613</v>
      </c>
      <c r="I12719" t="s">
        <v>15</v>
      </c>
      <c r="J12719" t="s">
        <v>16</v>
      </c>
      <c r="K12719" s="2">
        <v>141.76</v>
      </c>
      <c r="L12719" t="s">
        <v>34</v>
      </c>
      <c r="M12719">
        <f>YEAR(Table1[[#This Row],[order_date]])</f>
        <v>2024</v>
      </c>
      <c r="N12719">
        <f>MONTH(Table1[[#This Row],[order_date]])</f>
        <v>11</v>
      </c>
      <c r="O12719" s="3">
        <f>Table1[[#This Row],[sales]]-Table1[[#This Row],[profit]]</f>
        <v>1249.22</v>
      </c>
      <c r="P12719" s="3">
        <f>Table1[[#This Row],[sales]]*Table1[[#This Row],[quantity]]</f>
        <v>11127.84</v>
      </c>
      <c r="Q12719" s="9">
        <f>Table1[[#This Row],[delivery_date]]-Table1[[#This Row],[order_date]]</f>
        <v>2</v>
      </c>
    </row>
    <row r="12720" spans="1:17" x14ac:dyDescent="0.35">
      <c r="A12720" t="s">
        <v>12751</v>
      </c>
      <c r="B12720" t="s">
        <v>13</v>
      </c>
      <c r="C12720" t="s">
        <v>26</v>
      </c>
      <c r="D12720" s="2">
        <v>528.36</v>
      </c>
      <c r="E12720">
        <v>0.43</v>
      </c>
      <c r="F12720">
        <v>3</v>
      </c>
      <c r="G12720" s="1">
        <v>45597</v>
      </c>
      <c r="H12720" s="1">
        <v>45601</v>
      </c>
      <c r="I12720" t="s">
        <v>21</v>
      </c>
      <c r="J12720" t="s">
        <v>16</v>
      </c>
      <c r="K12720" s="2">
        <v>40.1</v>
      </c>
      <c r="L12720" t="s">
        <v>17</v>
      </c>
      <c r="M12720">
        <f>YEAR(Table1[[#This Row],[order_date]])</f>
        <v>2024</v>
      </c>
      <c r="N12720">
        <f>MONTH(Table1[[#This Row],[order_date]])</f>
        <v>11</v>
      </c>
      <c r="O12720" s="3">
        <f>Table1[[#This Row],[sales]]-Table1[[#This Row],[profit]]</f>
        <v>488.26</v>
      </c>
      <c r="P12720" s="3">
        <f>Table1[[#This Row],[sales]]*Table1[[#This Row],[quantity]]</f>
        <v>1585.08</v>
      </c>
      <c r="Q12720" s="9">
        <f>Table1[[#This Row],[delivery_date]]-Table1[[#This Row],[order_date]]</f>
        <v>4</v>
      </c>
    </row>
    <row r="12721" spans="1:17" x14ac:dyDescent="0.35">
      <c r="A12721" t="s">
        <v>12752</v>
      </c>
      <c r="B12721" t="s">
        <v>13</v>
      </c>
      <c r="C12721" t="s">
        <v>36</v>
      </c>
      <c r="D12721" s="2">
        <v>2508.89</v>
      </c>
      <c r="E12721">
        <v>0.4</v>
      </c>
      <c r="F12721">
        <v>4</v>
      </c>
      <c r="G12721" s="1">
        <v>45076</v>
      </c>
      <c r="H12721" s="1">
        <v>45078</v>
      </c>
      <c r="I12721" t="s">
        <v>31</v>
      </c>
      <c r="J12721" t="s">
        <v>27</v>
      </c>
      <c r="K12721" s="2">
        <v>201.72</v>
      </c>
      <c r="L12721" t="s">
        <v>23</v>
      </c>
      <c r="M12721">
        <f>YEAR(Table1[[#This Row],[order_date]])</f>
        <v>2023</v>
      </c>
      <c r="N12721">
        <f>MONTH(Table1[[#This Row],[order_date]])</f>
        <v>5</v>
      </c>
      <c r="O12721" s="3">
        <f>Table1[[#This Row],[sales]]-Table1[[#This Row],[profit]]</f>
        <v>2307.17</v>
      </c>
      <c r="P12721" s="3">
        <f>Table1[[#This Row],[sales]]*Table1[[#This Row],[quantity]]</f>
        <v>10035.56</v>
      </c>
      <c r="Q12721" s="9">
        <f>Table1[[#This Row],[delivery_date]]-Table1[[#This Row],[order_date]]</f>
        <v>2</v>
      </c>
    </row>
    <row r="12722" spans="1:17" x14ac:dyDescent="0.35">
      <c r="A12722" t="s">
        <v>12753</v>
      </c>
      <c r="B12722" t="s">
        <v>19</v>
      </c>
      <c r="C12722" t="s">
        <v>14</v>
      </c>
      <c r="D12722" s="2">
        <v>345.69</v>
      </c>
      <c r="E12722">
        <v>0.43</v>
      </c>
      <c r="F12722">
        <v>7</v>
      </c>
      <c r="G12722" s="1">
        <v>45166</v>
      </c>
      <c r="H12722" s="1">
        <v>45168</v>
      </c>
      <c r="I12722" t="s">
        <v>31</v>
      </c>
      <c r="J12722" t="s">
        <v>27</v>
      </c>
      <c r="K12722" s="2">
        <v>80.87</v>
      </c>
      <c r="L12722" t="s">
        <v>48</v>
      </c>
      <c r="M12722">
        <f>YEAR(Table1[[#This Row],[order_date]])</f>
        <v>2023</v>
      </c>
      <c r="N12722">
        <f>MONTH(Table1[[#This Row],[order_date]])</f>
        <v>8</v>
      </c>
      <c r="O12722" s="3">
        <f>Table1[[#This Row],[sales]]-Table1[[#This Row],[profit]]</f>
        <v>264.82</v>
      </c>
      <c r="P12722" s="3">
        <f>Table1[[#This Row],[sales]]*Table1[[#This Row],[quantity]]</f>
        <v>2419.83</v>
      </c>
      <c r="Q12722" s="9">
        <f>Table1[[#This Row],[delivery_date]]-Table1[[#This Row],[order_date]]</f>
        <v>2</v>
      </c>
    </row>
    <row r="12723" spans="1:17" x14ac:dyDescent="0.35">
      <c r="A12723" t="s">
        <v>12754</v>
      </c>
      <c r="B12723" t="s">
        <v>25</v>
      </c>
      <c r="C12723" t="s">
        <v>33</v>
      </c>
      <c r="D12723" s="2">
        <v>2568.8000000000002</v>
      </c>
      <c r="E12723">
        <v>0.09</v>
      </c>
      <c r="F12723">
        <v>9</v>
      </c>
      <c r="G12723" s="1">
        <v>44998</v>
      </c>
      <c r="H12723" s="1">
        <v>45003</v>
      </c>
      <c r="I12723" t="s">
        <v>15</v>
      </c>
      <c r="J12723" t="s">
        <v>22</v>
      </c>
      <c r="K12723" s="2">
        <v>706.6</v>
      </c>
      <c r="L12723" t="s">
        <v>48</v>
      </c>
      <c r="M12723">
        <f>YEAR(Table1[[#This Row],[order_date]])</f>
        <v>2023</v>
      </c>
      <c r="N12723">
        <f>MONTH(Table1[[#This Row],[order_date]])</f>
        <v>3</v>
      </c>
      <c r="O12723" s="3">
        <f>Table1[[#This Row],[sales]]-Table1[[#This Row],[profit]]</f>
        <v>1862.2000000000003</v>
      </c>
      <c r="P12723" s="3">
        <f>Table1[[#This Row],[sales]]*Table1[[#This Row],[quantity]]</f>
        <v>23119.200000000001</v>
      </c>
      <c r="Q12723" s="9">
        <f>Table1[[#This Row],[delivery_date]]-Table1[[#This Row],[order_date]]</f>
        <v>5</v>
      </c>
    </row>
    <row r="12724" spans="1:17" x14ac:dyDescent="0.35">
      <c r="A12724" t="s">
        <v>12755</v>
      </c>
      <c r="B12724" t="s">
        <v>19</v>
      </c>
      <c r="C12724" t="s">
        <v>36</v>
      </c>
      <c r="D12724" s="2">
        <v>1337.49</v>
      </c>
      <c r="E12724">
        <v>0.33</v>
      </c>
      <c r="F12724">
        <v>4</v>
      </c>
      <c r="G12724" s="1">
        <v>45118</v>
      </c>
      <c r="H12724" s="1">
        <v>45122</v>
      </c>
      <c r="I12724" t="s">
        <v>21</v>
      </c>
      <c r="J12724" t="s">
        <v>22</v>
      </c>
      <c r="K12724" s="2">
        <v>254.78</v>
      </c>
      <c r="L12724" t="s">
        <v>28</v>
      </c>
      <c r="M12724">
        <f>YEAR(Table1[[#This Row],[order_date]])</f>
        <v>2023</v>
      </c>
      <c r="N12724">
        <f>MONTH(Table1[[#This Row],[order_date]])</f>
        <v>7</v>
      </c>
      <c r="O12724" s="3">
        <f>Table1[[#This Row],[sales]]-Table1[[#This Row],[profit]]</f>
        <v>1082.71</v>
      </c>
      <c r="P12724" s="3">
        <f>Table1[[#This Row],[sales]]*Table1[[#This Row],[quantity]]</f>
        <v>5349.96</v>
      </c>
      <c r="Q12724" s="9">
        <f>Table1[[#This Row],[delivery_date]]-Table1[[#This Row],[order_date]]</f>
        <v>4</v>
      </c>
    </row>
    <row r="12725" spans="1:17" x14ac:dyDescent="0.35">
      <c r="A12725" t="s">
        <v>12756</v>
      </c>
      <c r="B12725" t="s">
        <v>19</v>
      </c>
      <c r="C12725" t="s">
        <v>20</v>
      </c>
      <c r="D12725" s="2">
        <v>2434.52</v>
      </c>
      <c r="E12725">
        <v>0.48</v>
      </c>
      <c r="F12725">
        <v>4</v>
      </c>
      <c r="G12725" s="1">
        <v>45155</v>
      </c>
      <c r="H12725" s="1">
        <v>45162</v>
      </c>
      <c r="I12725" t="s">
        <v>15</v>
      </c>
      <c r="J12725" t="s">
        <v>27</v>
      </c>
      <c r="K12725" s="2">
        <v>514.77</v>
      </c>
      <c r="L12725" t="s">
        <v>23</v>
      </c>
      <c r="M12725">
        <f>YEAR(Table1[[#This Row],[order_date]])</f>
        <v>2023</v>
      </c>
      <c r="N12725">
        <f>MONTH(Table1[[#This Row],[order_date]])</f>
        <v>8</v>
      </c>
      <c r="O12725" s="3">
        <f>Table1[[#This Row],[sales]]-Table1[[#This Row],[profit]]</f>
        <v>1919.75</v>
      </c>
      <c r="P12725" s="3">
        <f>Table1[[#This Row],[sales]]*Table1[[#This Row],[quantity]]</f>
        <v>9738.08</v>
      </c>
      <c r="Q12725" s="9">
        <f>Table1[[#This Row],[delivery_date]]-Table1[[#This Row],[order_date]]</f>
        <v>7</v>
      </c>
    </row>
    <row r="12726" spans="1:17" x14ac:dyDescent="0.35">
      <c r="A12726" t="s">
        <v>12757</v>
      </c>
      <c r="B12726" t="s">
        <v>25</v>
      </c>
      <c r="C12726" t="s">
        <v>36</v>
      </c>
      <c r="D12726" s="2">
        <v>2150.08</v>
      </c>
      <c r="E12726">
        <v>0.39</v>
      </c>
      <c r="F12726">
        <v>6</v>
      </c>
      <c r="G12726" s="1">
        <v>45210</v>
      </c>
      <c r="H12726" s="1">
        <v>45216</v>
      </c>
      <c r="I12726" t="s">
        <v>15</v>
      </c>
      <c r="J12726" t="s">
        <v>22</v>
      </c>
      <c r="K12726" s="2">
        <v>630.6</v>
      </c>
      <c r="L12726" t="s">
        <v>23</v>
      </c>
      <c r="M12726">
        <f>YEAR(Table1[[#This Row],[order_date]])</f>
        <v>2023</v>
      </c>
      <c r="N12726">
        <f>MONTH(Table1[[#This Row],[order_date]])</f>
        <v>10</v>
      </c>
      <c r="O12726" s="3">
        <f>Table1[[#This Row],[sales]]-Table1[[#This Row],[profit]]</f>
        <v>1519.48</v>
      </c>
      <c r="P12726" s="3">
        <f>Table1[[#This Row],[sales]]*Table1[[#This Row],[quantity]]</f>
        <v>12900.48</v>
      </c>
      <c r="Q12726" s="9">
        <f>Table1[[#This Row],[delivery_date]]-Table1[[#This Row],[order_date]]</f>
        <v>6</v>
      </c>
    </row>
    <row r="12727" spans="1:17" x14ac:dyDescent="0.35">
      <c r="A12727" t="s">
        <v>12758</v>
      </c>
      <c r="B12727" t="s">
        <v>41</v>
      </c>
      <c r="C12727" t="s">
        <v>14</v>
      </c>
      <c r="D12727" s="2">
        <v>1595.06</v>
      </c>
      <c r="E12727">
        <v>0</v>
      </c>
      <c r="F12727">
        <v>9</v>
      </c>
      <c r="G12727" s="1">
        <v>45385</v>
      </c>
      <c r="H12727" s="1">
        <v>45390</v>
      </c>
      <c r="I12727" t="s">
        <v>21</v>
      </c>
      <c r="J12727" t="s">
        <v>27</v>
      </c>
      <c r="K12727" s="2">
        <v>85.99</v>
      </c>
      <c r="L12727" t="s">
        <v>39</v>
      </c>
      <c r="M12727">
        <f>YEAR(Table1[[#This Row],[order_date]])</f>
        <v>2024</v>
      </c>
      <c r="N12727">
        <f>MONTH(Table1[[#This Row],[order_date]])</f>
        <v>4</v>
      </c>
      <c r="O12727" s="3">
        <f>Table1[[#This Row],[sales]]-Table1[[#This Row],[profit]]</f>
        <v>1509.07</v>
      </c>
      <c r="P12727" s="3">
        <f>Table1[[#This Row],[sales]]*Table1[[#This Row],[quantity]]</f>
        <v>14355.539999999999</v>
      </c>
      <c r="Q12727" s="9">
        <f>Table1[[#This Row],[delivery_date]]-Table1[[#This Row],[order_date]]</f>
        <v>5</v>
      </c>
    </row>
    <row r="12728" spans="1:17" x14ac:dyDescent="0.35">
      <c r="A12728" t="s">
        <v>12759</v>
      </c>
      <c r="B12728" t="s">
        <v>25</v>
      </c>
      <c r="C12728" t="s">
        <v>26</v>
      </c>
      <c r="D12728" s="2">
        <v>2298.33</v>
      </c>
      <c r="E12728">
        <v>0.44</v>
      </c>
      <c r="F12728">
        <v>4</v>
      </c>
      <c r="G12728" s="1">
        <v>45257</v>
      </c>
      <c r="H12728" s="1">
        <v>45263</v>
      </c>
      <c r="I12728" t="s">
        <v>31</v>
      </c>
      <c r="J12728" t="s">
        <v>16</v>
      </c>
      <c r="K12728" s="2">
        <v>204.51</v>
      </c>
      <c r="L12728" t="s">
        <v>34</v>
      </c>
      <c r="M12728">
        <f>YEAR(Table1[[#This Row],[order_date]])</f>
        <v>2023</v>
      </c>
      <c r="N12728">
        <f>MONTH(Table1[[#This Row],[order_date]])</f>
        <v>11</v>
      </c>
      <c r="O12728" s="3">
        <f>Table1[[#This Row],[sales]]-Table1[[#This Row],[profit]]</f>
        <v>2093.8199999999997</v>
      </c>
      <c r="P12728" s="3">
        <f>Table1[[#This Row],[sales]]*Table1[[#This Row],[quantity]]</f>
        <v>9193.32</v>
      </c>
      <c r="Q12728" s="9">
        <f>Table1[[#This Row],[delivery_date]]-Table1[[#This Row],[order_date]]</f>
        <v>6</v>
      </c>
    </row>
    <row r="12729" spans="1:17" x14ac:dyDescent="0.35">
      <c r="A12729" t="s">
        <v>12760</v>
      </c>
      <c r="B12729" t="s">
        <v>13</v>
      </c>
      <c r="C12729" t="s">
        <v>14</v>
      </c>
      <c r="D12729" s="2">
        <v>2422.77</v>
      </c>
      <c r="E12729">
        <v>0.35</v>
      </c>
      <c r="F12729">
        <v>8</v>
      </c>
      <c r="G12729" s="1">
        <v>45397</v>
      </c>
      <c r="H12729" s="1">
        <v>45401</v>
      </c>
      <c r="I12729" t="s">
        <v>15</v>
      </c>
      <c r="J12729" t="s">
        <v>16</v>
      </c>
      <c r="K12729" s="2">
        <v>405.92</v>
      </c>
      <c r="L12729" t="s">
        <v>39</v>
      </c>
      <c r="M12729">
        <f>YEAR(Table1[[#This Row],[order_date]])</f>
        <v>2024</v>
      </c>
      <c r="N12729">
        <f>MONTH(Table1[[#This Row],[order_date]])</f>
        <v>4</v>
      </c>
      <c r="O12729" s="3">
        <f>Table1[[#This Row],[sales]]-Table1[[#This Row],[profit]]</f>
        <v>2016.85</v>
      </c>
      <c r="P12729" s="3">
        <f>Table1[[#This Row],[sales]]*Table1[[#This Row],[quantity]]</f>
        <v>19382.16</v>
      </c>
      <c r="Q12729" s="9">
        <f>Table1[[#This Row],[delivery_date]]-Table1[[#This Row],[order_date]]</f>
        <v>4</v>
      </c>
    </row>
    <row r="12730" spans="1:17" x14ac:dyDescent="0.35">
      <c r="A12730" t="s">
        <v>12761</v>
      </c>
      <c r="B12730" t="s">
        <v>25</v>
      </c>
      <c r="C12730" t="s">
        <v>33</v>
      </c>
      <c r="D12730" s="2">
        <v>4185.09</v>
      </c>
      <c r="E12730">
        <v>0.06</v>
      </c>
      <c r="F12730">
        <v>3</v>
      </c>
      <c r="G12730" s="1">
        <v>45160</v>
      </c>
      <c r="H12730" s="1">
        <v>45163</v>
      </c>
      <c r="I12730" t="s">
        <v>21</v>
      </c>
      <c r="J12730" t="s">
        <v>16</v>
      </c>
      <c r="K12730" s="2">
        <v>301.33</v>
      </c>
      <c r="L12730" t="s">
        <v>17</v>
      </c>
      <c r="M12730">
        <f>YEAR(Table1[[#This Row],[order_date]])</f>
        <v>2023</v>
      </c>
      <c r="N12730">
        <f>MONTH(Table1[[#This Row],[order_date]])</f>
        <v>8</v>
      </c>
      <c r="O12730" s="3">
        <f>Table1[[#This Row],[sales]]-Table1[[#This Row],[profit]]</f>
        <v>3883.76</v>
      </c>
      <c r="P12730" s="3">
        <f>Table1[[#This Row],[sales]]*Table1[[#This Row],[quantity]]</f>
        <v>12555.27</v>
      </c>
      <c r="Q12730" s="9">
        <f>Table1[[#This Row],[delivery_date]]-Table1[[#This Row],[order_date]]</f>
        <v>3</v>
      </c>
    </row>
    <row r="12731" spans="1:17" x14ac:dyDescent="0.35">
      <c r="A12731" t="s">
        <v>12762</v>
      </c>
      <c r="B12731" t="s">
        <v>41</v>
      </c>
      <c r="C12731" t="s">
        <v>33</v>
      </c>
      <c r="D12731" s="2">
        <v>3362.34</v>
      </c>
      <c r="E12731">
        <v>0.16</v>
      </c>
      <c r="F12731">
        <v>2</v>
      </c>
      <c r="G12731" s="1">
        <v>45259</v>
      </c>
      <c r="H12731" s="1">
        <v>45265</v>
      </c>
      <c r="I12731" t="s">
        <v>21</v>
      </c>
      <c r="J12731" t="s">
        <v>22</v>
      </c>
      <c r="K12731" s="2">
        <v>388.24</v>
      </c>
      <c r="L12731" t="s">
        <v>28</v>
      </c>
      <c r="M12731">
        <f>YEAR(Table1[[#This Row],[order_date]])</f>
        <v>2023</v>
      </c>
      <c r="N12731">
        <f>MONTH(Table1[[#This Row],[order_date]])</f>
        <v>11</v>
      </c>
      <c r="O12731" s="3">
        <f>Table1[[#This Row],[sales]]-Table1[[#This Row],[profit]]</f>
        <v>2974.1000000000004</v>
      </c>
      <c r="P12731" s="3">
        <f>Table1[[#This Row],[sales]]*Table1[[#This Row],[quantity]]</f>
        <v>6724.68</v>
      </c>
      <c r="Q12731" s="9">
        <f>Table1[[#This Row],[delivery_date]]-Table1[[#This Row],[order_date]]</f>
        <v>6</v>
      </c>
    </row>
    <row r="12732" spans="1:17" x14ac:dyDescent="0.35">
      <c r="A12732" t="s">
        <v>12763</v>
      </c>
      <c r="B12732" t="s">
        <v>19</v>
      </c>
      <c r="C12732" t="s">
        <v>36</v>
      </c>
      <c r="D12732" s="2">
        <v>2222.4699999999998</v>
      </c>
      <c r="E12732">
        <v>0.06</v>
      </c>
      <c r="F12732">
        <v>4</v>
      </c>
      <c r="G12732" s="1">
        <v>44969</v>
      </c>
      <c r="H12732" s="1">
        <v>44970</v>
      </c>
      <c r="I12732" t="s">
        <v>21</v>
      </c>
      <c r="J12732" t="s">
        <v>27</v>
      </c>
      <c r="K12732" s="2">
        <v>326.55</v>
      </c>
      <c r="L12732" t="s">
        <v>23</v>
      </c>
      <c r="M12732">
        <f>YEAR(Table1[[#This Row],[order_date]])</f>
        <v>2023</v>
      </c>
      <c r="N12732">
        <f>MONTH(Table1[[#This Row],[order_date]])</f>
        <v>2</v>
      </c>
      <c r="O12732" s="3">
        <f>Table1[[#This Row],[sales]]-Table1[[#This Row],[profit]]</f>
        <v>1895.9199999999998</v>
      </c>
      <c r="P12732" s="3">
        <f>Table1[[#This Row],[sales]]*Table1[[#This Row],[quantity]]</f>
        <v>8889.8799999999992</v>
      </c>
      <c r="Q12732" s="9">
        <f>Table1[[#This Row],[delivery_date]]-Table1[[#This Row],[order_date]]</f>
        <v>1</v>
      </c>
    </row>
    <row r="12733" spans="1:17" x14ac:dyDescent="0.35">
      <c r="A12733" t="s">
        <v>12764</v>
      </c>
      <c r="B12733" t="s">
        <v>19</v>
      </c>
      <c r="C12733" t="s">
        <v>14</v>
      </c>
      <c r="D12733" s="2">
        <v>4535.6899999999996</v>
      </c>
      <c r="E12733">
        <v>0.36</v>
      </c>
      <c r="F12733">
        <v>4</v>
      </c>
      <c r="G12733" s="1">
        <v>45337</v>
      </c>
      <c r="H12733" s="1">
        <v>45341</v>
      </c>
      <c r="I12733" t="s">
        <v>31</v>
      </c>
      <c r="J12733" t="s">
        <v>16</v>
      </c>
      <c r="K12733" s="2">
        <v>1027.4100000000001</v>
      </c>
      <c r="L12733" t="s">
        <v>28</v>
      </c>
      <c r="M12733">
        <f>YEAR(Table1[[#This Row],[order_date]])</f>
        <v>2024</v>
      </c>
      <c r="N12733">
        <f>MONTH(Table1[[#This Row],[order_date]])</f>
        <v>2</v>
      </c>
      <c r="O12733" s="3">
        <f>Table1[[#This Row],[sales]]-Table1[[#This Row],[profit]]</f>
        <v>3508.2799999999997</v>
      </c>
      <c r="P12733" s="3">
        <f>Table1[[#This Row],[sales]]*Table1[[#This Row],[quantity]]</f>
        <v>18142.759999999998</v>
      </c>
      <c r="Q12733" s="9">
        <f>Table1[[#This Row],[delivery_date]]-Table1[[#This Row],[order_date]]</f>
        <v>4</v>
      </c>
    </row>
    <row r="12734" spans="1:17" x14ac:dyDescent="0.35">
      <c r="A12734" t="s">
        <v>12765</v>
      </c>
      <c r="B12734" t="s">
        <v>13</v>
      </c>
      <c r="C12734" t="s">
        <v>33</v>
      </c>
      <c r="D12734" s="2">
        <v>3803.13</v>
      </c>
      <c r="E12734">
        <v>0</v>
      </c>
      <c r="F12734">
        <v>7</v>
      </c>
      <c r="G12734" s="1">
        <v>45023</v>
      </c>
      <c r="H12734" s="1">
        <v>45027</v>
      </c>
      <c r="I12734" t="s">
        <v>21</v>
      </c>
      <c r="J12734" t="s">
        <v>22</v>
      </c>
      <c r="K12734" s="2">
        <v>315.77</v>
      </c>
      <c r="L12734" t="s">
        <v>28</v>
      </c>
      <c r="M12734">
        <f>YEAR(Table1[[#This Row],[order_date]])</f>
        <v>2023</v>
      </c>
      <c r="N12734">
        <f>MONTH(Table1[[#This Row],[order_date]])</f>
        <v>4</v>
      </c>
      <c r="O12734" s="3">
        <f>Table1[[#This Row],[sales]]-Table1[[#This Row],[profit]]</f>
        <v>3487.36</v>
      </c>
      <c r="P12734" s="3">
        <f>Table1[[#This Row],[sales]]*Table1[[#This Row],[quantity]]</f>
        <v>26621.91</v>
      </c>
      <c r="Q12734" s="9">
        <f>Table1[[#This Row],[delivery_date]]-Table1[[#This Row],[order_date]]</f>
        <v>4</v>
      </c>
    </row>
    <row r="12735" spans="1:17" x14ac:dyDescent="0.35">
      <c r="A12735" t="s">
        <v>12766</v>
      </c>
      <c r="B12735" t="s">
        <v>13</v>
      </c>
      <c r="C12735" t="s">
        <v>20</v>
      </c>
      <c r="D12735" s="2">
        <v>471.01</v>
      </c>
      <c r="E12735">
        <v>0.23</v>
      </c>
      <c r="F12735">
        <v>7</v>
      </c>
      <c r="G12735" s="1">
        <v>45299</v>
      </c>
      <c r="H12735" s="1">
        <v>45306</v>
      </c>
      <c r="I12735" t="s">
        <v>15</v>
      </c>
      <c r="J12735" t="s">
        <v>27</v>
      </c>
      <c r="K12735" s="2">
        <v>94.4</v>
      </c>
      <c r="L12735" t="s">
        <v>34</v>
      </c>
      <c r="M12735">
        <f>YEAR(Table1[[#This Row],[order_date]])</f>
        <v>2024</v>
      </c>
      <c r="N12735">
        <f>MONTH(Table1[[#This Row],[order_date]])</f>
        <v>1</v>
      </c>
      <c r="O12735" s="3">
        <f>Table1[[#This Row],[sales]]-Table1[[#This Row],[profit]]</f>
        <v>376.61</v>
      </c>
      <c r="P12735" s="3">
        <f>Table1[[#This Row],[sales]]*Table1[[#This Row],[quantity]]</f>
        <v>3297.0699999999997</v>
      </c>
      <c r="Q12735" s="9">
        <f>Table1[[#This Row],[delivery_date]]-Table1[[#This Row],[order_date]]</f>
        <v>7</v>
      </c>
    </row>
    <row r="12736" spans="1:17" x14ac:dyDescent="0.35">
      <c r="A12736" t="s">
        <v>12767</v>
      </c>
      <c r="B12736" t="s">
        <v>13</v>
      </c>
      <c r="C12736" t="s">
        <v>20</v>
      </c>
      <c r="D12736" s="2">
        <v>853.35</v>
      </c>
      <c r="E12736">
        <v>0.5</v>
      </c>
      <c r="F12736">
        <v>9</v>
      </c>
      <c r="G12736" s="1">
        <v>45528</v>
      </c>
      <c r="H12736" s="1">
        <v>45531</v>
      </c>
      <c r="I12736" t="s">
        <v>15</v>
      </c>
      <c r="J12736" t="s">
        <v>22</v>
      </c>
      <c r="K12736" s="2">
        <v>53.72</v>
      </c>
      <c r="L12736" t="s">
        <v>39</v>
      </c>
      <c r="M12736">
        <f>YEAR(Table1[[#This Row],[order_date]])</f>
        <v>2024</v>
      </c>
      <c r="N12736">
        <f>MONTH(Table1[[#This Row],[order_date]])</f>
        <v>8</v>
      </c>
      <c r="O12736" s="3">
        <f>Table1[[#This Row],[sales]]-Table1[[#This Row],[profit]]</f>
        <v>799.63</v>
      </c>
      <c r="P12736" s="3">
        <f>Table1[[#This Row],[sales]]*Table1[[#This Row],[quantity]]</f>
        <v>7680.1500000000005</v>
      </c>
      <c r="Q12736" s="9">
        <f>Table1[[#This Row],[delivery_date]]-Table1[[#This Row],[order_date]]</f>
        <v>3</v>
      </c>
    </row>
    <row r="12737" spans="1:17" x14ac:dyDescent="0.35">
      <c r="A12737" t="s">
        <v>12768</v>
      </c>
      <c r="B12737" t="s">
        <v>19</v>
      </c>
      <c r="C12737" t="s">
        <v>26</v>
      </c>
      <c r="D12737" s="2">
        <v>500.17</v>
      </c>
      <c r="E12737">
        <v>0.43</v>
      </c>
      <c r="F12737">
        <v>2</v>
      </c>
      <c r="G12737" s="1">
        <v>45161</v>
      </c>
      <c r="H12737" s="1">
        <v>45168</v>
      </c>
      <c r="I12737" t="s">
        <v>21</v>
      </c>
      <c r="J12737" t="s">
        <v>16</v>
      </c>
      <c r="K12737" s="2">
        <v>80.930000000000007</v>
      </c>
      <c r="L12737" t="s">
        <v>17</v>
      </c>
      <c r="M12737">
        <f>YEAR(Table1[[#This Row],[order_date]])</f>
        <v>2023</v>
      </c>
      <c r="N12737">
        <f>MONTH(Table1[[#This Row],[order_date]])</f>
        <v>8</v>
      </c>
      <c r="O12737" s="3">
        <f>Table1[[#This Row],[sales]]-Table1[[#This Row],[profit]]</f>
        <v>419.24</v>
      </c>
      <c r="P12737" s="3">
        <f>Table1[[#This Row],[sales]]*Table1[[#This Row],[quantity]]</f>
        <v>1000.34</v>
      </c>
      <c r="Q12737" s="9">
        <f>Table1[[#This Row],[delivery_date]]-Table1[[#This Row],[order_date]]</f>
        <v>7</v>
      </c>
    </row>
    <row r="12738" spans="1:17" x14ac:dyDescent="0.35">
      <c r="A12738" t="s">
        <v>12769</v>
      </c>
      <c r="B12738" t="s">
        <v>13</v>
      </c>
      <c r="C12738" t="s">
        <v>36</v>
      </c>
      <c r="D12738" s="2">
        <v>1662.43</v>
      </c>
      <c r="E12738">
        <v>0.28999999999999998</v>
      </c>
      <c r="F12738">
        <v>4</v>
      </c>
      <c r="G12738" s="1">
        <v>45346</v>
      </c>
      <c r="H12738" s="1">
        <v>45349</v>
      </c>
      <c r="I12738" t="s">
        <v>31</v>
      </c>
      <c r="J12738" t="s">
        <v>27</v>
      </c>
      <c r="K12738" s="2">
        <v>124.14</v>
      </c>
      <c r="L12738" t="s">
        <v>28</v>
      </c>
      <c r="M12738">
        <f>YEAR(Table1[[#This Row],[order_date]])</f>
        <v>2024</v>
      </c>
      <c r="N12738">
        <f>MONTH(Table1[[#This Row],[order_date]])</f>
        <v>2</v>
      </c>
      <c r="O12738" s="3">
        <f>Table1[[#This Row],[sales]]-Table1[[#This Row],[profit]]</f>
        <v>1538.29</v>
      </c>
      <c r="P12738" s="3">
        <f>Table1[[#This Row],[sales]]*Table1[[#This Row],[quantity]]</f>
        <v>6649.72</v>
      </c>
      <c r="Q12738" s="9">
        <f>Table1[[#This Row],[delivery_date]]-Table1[[#This Row],[order_date]]</f>
        <v>3</v>
      </c>
    </row>
    <row r="12739" spans="1:17" x14ac:dyDescent="0.35">
      <c r="A12739" t="s">
        <v>12770</v>
      </c>
      <c r="B12739" t="s">
        <v>25</v>
      </c>
      <c r="C12739" t="s">
        <v>33</v>
      </c>
      <c r="D12739" s="2">
        <v>2234.67</v>
      </c>
      <c r="E12739">
        <v>0.35</v>
      </c>
      <c r="F12739">
        <v>3</v>
      </c>
      <c r="G12739" s="1">
        <v>45023</v>
      </c>
      <c r="H12739" s="1">
        <v>45030</v>
      </c>
      <c r="I12739" t="s">
        <v>31</v>
      </c>
      <c r="J12739" t="s">
        <v>27</v>
      </c>
      <c r="K12739" s="2">
        <v>390.09</v>
      </c>
      <c r="L12739" t="s">
        <v>34</v>
      </c>
      <c r="M12739">
        <f>YEAR(Table1[[#This Row],[order_date]])</f>
        <v>2023</v>
      </c>
      <c r="N12739">
        <f>MONTH(Table1[[#This Row],[order_date]])</f>
        <v>4</v>
      </c>
      <c r="O12739" s="3">
        <f>Table1[[#This Row],[sales]]-Table1[[#This Row],[profit]]</f>
        <v>1844.5800000000002</v>
      </c>
      <c r="P12739" s="3">
        <f>Table1[[#This Row],[sales]]*Table1[[#This Row],[quantity]]</f>
        <v>6704.01</v>
      </c>
      <c r="Q12739" s="9">
        <f>Table1[[#This Row],[delivery_date]]-Table1[[#This Row],[order_date]]</f>
        <v>7</v>
      </c>
    </row>
    <row r="12740" spans="1:17" x14ac:dyDescent="0.35">
      <c r="A12740" t="s">
        <v>12771</v>
      </c>
      <c r="B12740" t="s">
        <v>19</v>
      </c>
      <c r="C12740" t="s">
        <v>26</v>
      </c>
      <c r="D12740" s="2">
        <v>2570.81</v>
      </c>
      <c r="E12740">
        <v>0.3</v>
      </c>
      <c r="F12740">
        <v>3</v>
      </c>
      <c r="G12740" s="1">
        <v>45220</v>
      </c>
      <c r="H12740" s="1">
        <v>45222</v>
      </c>
      <c r="I12740" t="s">
        <v>21</v>
      </c>
      <c r="J12740" t="s">
        <v>22</v>
      </c>
      <c r="K12740" s="2">
        <v>395.59</v>
      </c>
      <c r="L12740" t="s">
        <v>17</v>
      </c>
      <c r="M12740">
        <f>YEAR(Table1[[#This Row],[order_date]])</f>
        <v>2023</v>
      </c>
      <c r="N12740">
        <f>MONTH(Table1[[#This Row],[order_date]])</f>
        <v>10</v>
      </c>
      <c r="O12740" s="3">
        <f>Table1[[#This Row],[sales]]-Table1[[#This Row],[profit]]</f>
        <v>2175.2199999999998</v>
      </c>
      <c r="P12740" s="3">
        <f>Table1[[#This Row],[sales]]*Table1[[#This Row],[quantity]]</f>
        <v>7712.43</v>
      </c>
      <c r="Q12740" s="9">
        <f>Table1[[#This Row],[delivery_date]]-Table1[[#This Row],[order_date]]</f>
        <v>2</v>
      </c>
    </row>
    <row r="12741" spans="1:17" x14ac:dyDescent="0.35">
      <c r="A12741" t="s">
        <v>12772</v>
      </c>
      <c r="B12741" t="s">
        <v>41</v>
      </c>
      <c r="C12741" t="s">
        <v>20</v>
      </c>
      <c r="D12741" s="2">
        <v>4271.92</v>
      </c>
      <c r="E12741">
        <v>0.41</v>
      </c>
      <c r="F12741">
        <v>7</v>
      </c>
      <c r="G12741" s="1">
        <v>45512</v>
      </c>
      <c r="H12741" s="1">
        <v>45513</v>
      </c>
      <c r="I12741" t="s">
        <v>31</v>
      </c>
      <c r="J12741" t="s">
        <v>27</v>
      </c>
      <c r="K12741" s="2">
        <v>618.98</v>
      </c>
      <c r="L12741" t="s">
        <v>48</v>
      </c>
      <c r="M12741">
        <f>YEAR(Table1[[#This Row],[order_date]])</f>
        <v>2024</v>
      </c>
      <c r="N12741">
        <f>MONTH(Table1[[#This Row],[order_date]])</f>
        <v>8</v>
      </c>
      <c r="O12741" s="3">
        <f>Table1[[#This Row],[sales]]-Table1[[#This Row],[profit]]</f>
        <v>3652.94</v>
      </c>
      <c r="P12741" s="3">
        <f>Table1[[#This Row],[sales]]*Table1[[#This Row],[quantity]]</f>
        <v>29903.440000000002</v>
      </c>
      <c r="Q12741" s="9">
        <f>Table1[[#This Row],[delivery_date]]-Table1[[#This Row],[order_date]]</f>
        <v>1</v>
      </c>
    </row>
    <row r="12742" spans="1:17" x14ac:dyDescent="0.35">
      <c r="A12742" t="s">
        <v>12773</v>
      </c>
      <c r="B12742" t="s">
        <v>19</v>
      </c>
      <c r="C12742" t="s">
        <v>26</v>
      </c>
      <c r="D12742" s="2">
        <v>187.99</v>
      </c>
      <c r="E12742">
        <v>0.44</v>
      </c>
      <c r="F12742">
        <v>6</v>
      </c>
      <c r="G12742" s="1">
        <v>45178</v>
      </c>
      <c r="H12742" s="1">
        <v>45179</v>
      </c>
      <c r="I12742" t="s">
        <v>21</v>
      </c>
      <c r="J12742" t="s">
        <v>27</v>
      </c>
      <c r="K12742" s="2">
        <v>47.58</v>
      </c>
      <c r="L12742" t="s">
        <v>48</v>
      </c>
      <c r="M12742">
        <f>YEAR(Table1[[#This Row],[order_date]])</f>
        <v>2023</v>
      </c>
      <c r="N12742">
        <f>MONTH(Table1[[#This Row],[order_date]])</f>
        <v>9</v>
      </c>
      <c r="O12742" s="3">
        <f>Table1[[#This Row],[sales]]-Table1[[#This Row],[profit]]</f>
        <v>140.41000000000003</v>
      </c>
      <c r="P12742" s="3">
        <f>Table1[[#This Row],[sales]]*Table1[[#This Row],[quantity]]</f>
        <v>1127.94</v>
      </c>
      <c r="Q12742" s="9">
        <f>Table1[[#This Row],[delivery_date]]-Table1[[#This Row],[order_date]]</f>
        <v>1</v>
      </c>
    </row>
    <row r="12743" spans="1:17" x14ac:dyDescent="0.35">
      <c r="A12743" t="s">
        <v>12774</v>
      </c>
      <c r="B12743" t="s">
        <v>25</v>
      </c>
      <c r="C12743" t="s">
        <v>26</v>
      </c>
      <c r="D12743" s="2">
        <v>2198.61</v>
      </c>
      <c r="E12743">
        <v>0.38</v>
      </c>
      <c r="F12743">
        <v>3</v>
      </c>
      <c r="G12743" s="1">
        <v>45294</v>
      </c>
      <c r="H12743" s="1">
        <v>45295</v>
      </c>
      <c r="I12743" t="s">
        <v>31</v>
      </c>
      <c r="J12743" t="s">
        <v>22</v>
      </c>
      <c r="K12743" s="2">
        <v>393.69</v>
      </c>
      <c r="L12743" t="s">
        <v>23</v>
      </c>
      <c r="M12743">
        <f>YEAR(Table1[[#This Row],[order_date]])</f>
        <v>2024</v>
      </c>
      <c r="N12743">
        <f>MONTH(Table1[[#This Row],[order_date]])</f>
        <v>1</v>
      </c>
      <c r="O12743" s="3">
        <f>Table1[[#This Row],[sales]]-Table1[[#This Row],[profit]]</f>
        <v>1804.92</v>
      </c>
      <c r="P12743" s="3">
        <f>Table1[[#This Row],[sales]]*Table1[[#This Row],[quantity]]</f>
        <v>6595.83</v>
      </c>
      <c r="Q12743" s="9">
        <f>Table1[[#This Row],[delivery_date]]-Table1[[#This Row],[order_date]]</f>
        <v>1</v>
      </c>
    </row>
    <row r="12744" spans="1:17" x14ac:dyDescent="0.35">
      <c r="A12744" t="s">
        <v>12775</v>
      </c>
      <c r="B12744" t="s">
        <v>25</v>
      </c>
      <c r="C12744" t="s">
        <v>33</v>
      </c>
      <c r="D12744" s="2">
        <v>2113.89</v>
      </c>
      <c r="E12744">
        <v>0.09</v>
      </c>
      <c r="F12744">
        <v>8</v>
      </c>
      <c r="G12744" s="1">
        <v>44967</v>
      </c>
      <c r="H12744" s="1">
        <v>44973</v>
      </c>
      <c r="I12744" t="s">
        <v>31</v>
      </c>
      <c r="J12744" t="s">
        <v>27</v>
      </c>
      <c r="K12744" s="2">
        <v>249.31</v>
      </c>
      <c r="L12744" t="s">
        <v>28</v>
      </c>
      <c r="M12744">
        <f>YEAR(Table1[[#This Row],[order_date]])</f>
        <v>2023</v>
      </c>
      <c r="N12744">
        <f>MONTH(Table1[[#This Row],[order_date]])</f>
        <v>2</v>
      </c>
      <c r="O12744" s="3">
        <f>Table1[[#This Row],[sales]]-Table1[[#This Row],[profit]]</f>
        <v>1864.58</v>
      </c>
      <c r="P12744" s="3">
        <f>Table1[[#This Row],[sales]]*Table1[[#This Row],[quantity]]</f>
        <v>16911.12</v>
      </c>
      <c r="Q12744" s="9">
        <f>Table1[[#This Row],[delivery_date]]-Table1[[#This Row],[order_date]]</f>
        <v>6</v>
      </c>
    </row>
    <row r="12745" spans="1:17" x14ac:dyDescent="0.35">
      <c r="A12745" t="s">
        <v>12776</v>
      </c>
      <c r="B12745" t="s">
        <v>13</v>
      </c>
      <c r="C12745" t="s">
        <v>33</v>
      </c>
      <c r="D12745" s="2">
        <v>4742.63</v>
      </c>
      <c r="E12745">
        <v>0.19</v>
      </c>
      <c r="F12745">
        <v>8</v>
      </c>
      <c r="G12745" s="1">
        <v>45226</v>
      </c>
      <c r="H12745" s="1">
        <v>45230</v>
      </c>
      <c r="I12745" t="s">
        <v>21</v>
      </c>
      <c r="J12745" t="s">
        <v>16</v>
      </c>
      <c r="K12745" s="2">
        <v>1200.92</v>
      </c>
      <c r="L12745" t="s">
        <v>23</v>
      </c>
      <c r="M12745">
        <f>YEAR(Table1[[#This Row],[order_date]])</f>
        <v>2023</v>
      </c>
      <c r="N12745">
        <f>MONTH(Table1[[#This Row],[order_date]])</f>
        <v>10</v>
      </c>
      <c r="O12745" s="3">
        <f>Table1[[#This Row],[sales]]-Table1[[#This Row],[profit]]</f>
        <v>3541.71</v>
      </c>
      <c r="P12745" s="3">
        <f>Table1[[#This Row],[sales]]*Table1[[#This Row],[quantity]]</f>
        <v>37941.040000000001</v>
      </c>
      <c r="Q12745" s="9">
        <f>Table1[[#This Row],[delivery_date]]-Table1[[#This Row],[order_date]]</f>
        <v>4</v>
      </c>
    </row>
    <row r="12746" spans="1:17" x14ac:dyDescent="0.35">
      <c r="A12746" t="s">
        <v>12777</v>
      </c>
      <c r="B12746" t="s">
        <v>19</v>
      </c>
      <c r="C12746" t="s">
        <v>33</v>
      </c>
      <c r="D12746" s="2">
        <v>1281.08</v>
      </c>
      <c r="E12746">
        <v>0.39</v>
      </c>
      <c r="F12746">
        <v>7</v>
      </c>
      <c r="G12746" s="1">
        <v>45234</v>
      </c>
      <c r="H12746" s="1">
        <v>45238</v>
      </c>
      <c r="I12746" t="s">
        <v>15</v>
      </c>
      <c r="J12746" t="s">
        <v>16</v>
      </c>
      <c r="K12746" s="2">
        <v>230.83</v>
      </c>
      <c r="L12746" t="s">
        <v>34</v>
      </c>
      <c r="M12746">
        <f>YEAR(Table1[[#This Row],[order_date]])</f>
        <v>2023</v>
      </c>
      <c r="N12746">
        <f>MONTH(Table1[[#This Row],[order_date]])</f>
        <v>11</v>
      </c>
      <c r="O12746" s="3">
        <f>Table1[[#This Row],[sales]]-Table1[[#This Row],[profit]]</f>
        <v>1050.25</v>
      </c>
      <c r="P12746" s="3">
        <f>Table1[[#This Row],[sales]]*Table1[[#This Row],[quantity]]</f>
        <v>8967.56</v>
      </c>
      <c r="Q12746" s="9">
        <f>Table1[[#This Row],[delivery_date]]-Table1[[#This Row],[order_date]]</f>
        <v>4</v>
      </c>
    </row>
    <row r="12747" spans="1:17" x14ac:dyDescent="0.35">
      <c r="A12747" t="s">
        <v>12778</v>
      </c>
      <c r="B12747" t="s">
        <v>19</v>
      </c>
      <c r="C12747" t="s">
        <v>36</v>
      </c>
      <c r="D12747" s="2">
        <v>699.79</v>
      </c>
      <c r="E12747">
        <v>0.41</v>
      </c>
      <c r="F12747">
        <v>9</v>
      </c>
      <c r="G12747" s="1">
        <v>45225</v>
      </c>
      <c r="H12747" s="1">
        <v>45230</v>
      </c>
      <c r="I12747" t="s">
        <v>15</v>
      </c>
      <c r="J12747" t="s">
        <v>22</v>
      </c>
      <c r="K12747" s="2">
        <v>205.66</v>
      </c>
      <c r="L12747" t="s">
        <v>17</v>
      </c>
      <c r="M12747">
        <f>YEAR(Table1[[#This Row],[order_date]])</f>
        <v>2023</v>
      </c>
      <c r="N12747">
        <f>MONTH(Table1[[#This Row],[order_date]])</f>
        <v>10</v>
      </c>
      <c r="O12747" s="3">
        <f>Table1[[#This Row],[sales]]-Table1[[#This Row],[profit]]</f>
        <v>494.13</v>
      </c>
      <c r="P12747" s="3">
        <f>Table1[[#This Row],[sales]]*Table1[[#This Row],[quantity]]</f>
        <v>6298.11</v>
      </c>
      <c r="Q12747" s="9">
        <f>Table1[[#This Row],[delivery_date]]-Table1[[#This Row],[order_date]]</f>
        <v>5</v>
      </c>
    </row>
    <row r="12748" spans="1:17" x14ac:dyDescent="0.35">
      <c r="A12748" t="s">
        <v>12779</v>
      </c>
      <c r="B12748" t="s">
        <v>19</v>
      </c>
      <c r="C12748" t="s">
        <v>26</v>
      </c>
      <c r="D12748" s="2">
        <v>797.08</v>
      </c>
      <c r="E12748">
        <v>0.31</v>
      </c>
      <c r="F12748">
        <v>3</v>
      </c>
      <c r="G12748" s="1">
        <v>44927</v>
      </c>
      <c r="H12748" s="1">
        <v>44929</v>
      </c>
      <c r="I12748" t="s">
        <v>15</v>
      </c>
      <c r="J12748" t="s">
        <v>16</v>
      </c>
      <c r="K12748" s="2">
        <v>138.51</v>
      </c>
      <c r="L12748" t="s">
        <v>23</v>
      </c>
      <c r="M12748">
        <f>YEAR(Table1[[#This Row],[order_date]])</f>
        <v>2023</v>
      </c>
      <c r="N12748">
        <f>MONTH(Table1[[#This Row],[order_date]])</f>
        <v>1</v>
      </c>
      <c r="O12748" s="3">
        <f>Table1[[#This Row],[sales]]-Table1[[#This Row],[profit]]</f>
        <v>658.57</v>
      </c>
      <c r="P12748" s="3">
        <f>Table1[[#This Row],[sales]]*Table1[[#This Row],[quantity]]</f>
        <v>2391.2400000000002</v>
      </c>
      <c r="Q12748" s="9">
        <f>Table1[[#This Row],[delivery_date]]-Table1[[#This Row],[order_date]]</f>
        <v>2</v>
      </c>
    </row>
    <row r="12749" spans="1:17" x14ac:dyDescent="0.35">
      <c r="A12749" t="s">
        <v>12780</v>
      </c>
      <c r="B12749" t="s">
        <v>41</v>
      </c>
      <c r="C12749" t="s">
        <v>26</v>
      </c>
      <c r="D12749" s="2">
        <v>2648.7</v>
      </c>
      <c r="E12749">
        <v>0.36</v>
      </c>
      <c r="F12749">
        <v>5</v>
      </c>
      <c r="G12749" s="1">
        <v>45019</v>
      </c>
      <c r="H12749" s="1">
        <v>45022</v>
      </c>
      <c r="I12749" t="s">
        <v>15</v>
      </c>
      <c r="J12749" t="s">
        <v>16</v>
      </c>
      <c r="K12749" s="2">
        <v>678.87</v>
      </c>
      <c r="L12749" t="s">
        <v>39</v>
      </c>
      <c r="M12749">
        <f>YEAR(Table1[[#This Row],[order_date]])</f>
        <v>2023</v>
      </c>
      <c r="N12749">
        <f>MONTH(Table1[[#This Row],[order_date]])</f>
        <v>4</v>
      </c>
      <c r="O12749" s="3">
        <f>Table1[[#This Row],[sales]]-Table1[[#This Row],[profit]]</f>
        <v>1969.83</v>
      </c>
      <c r="P12749" s="3">
        <f>Table1[[#This Row],[sales]]*Table1[[#This Row],[quantity]]</f>
        <v>13243.5</v>
      </c>
      <c r="Q12749" s="9">
        <f>Table1[[#This Row],[delivery_date]]-Table1[[#This Row],[order_date]]</f>
        <v>3</v>
      </c>
    </row>
    <row r="12750" spans="1:17" x14ac:dyDescent="0.35">
      <c r="A12750" t="s">
        <v>12781</v>
      </c>
      <c r="B12750" t="s">
        <v>13</v>
      </c>
      <c r="C12750" t="s">
        <v>36</v>
      </c>
      <c r="D12750" s="2">
        <v>2015.43</v>
      </c>
      <c r="E12750">
        <v>0.09</v>
      </c>
      <c r="F12750">
        <v>6</v>
      </c>
      <c r="G12750" s="1">
        <v>45207</v>
      </c>
      <c r="H12750" s="1">
        <v>45210</v>
      </c>
      <c r="I12750" t="s">
        <v>15</v>
      </c>
      <c r="J12750" t="s">
        <v>16</v>
      </c>
      <c r="K12750" s="2">
        <v>101.46</v>
      </c>
      <c r="L12750" t="s">
        <v>39</v>
      </c>
      <c r="M12750">
        <f>YEAR(Table1[[#This Row],[order_date]])</f>
        <v>2023</v>
      </c>
      <c r="N12750">
        <f>MONTH(Table1[[#This Row],[order_date]])</f>
        <v>10</v>
      </c>
      <c r="O12750" s="3">
        <f>Table1[[#This Row],[sales]]-Table1[[#This Row],[profit]]</f>
        <v>1913.97</v>
      </c>
      <c r="P12750" s="3">
        <f>Table1[[#This Row],[sales]]*Table1[[#This Row],[quantity]]</f>
        <v>12092.58</v>
      </c>
      <c r="Q12750" s="9">
        <f>Table1[[#This Row],[delivery_date]]-Table1[[#This Row],[order_date]]</f>
        <v>3</v>
      </c>
    </row>
    <row r="12751" spans="1:17" x14ac:dyDescent="0.35">
      <c r="A12751" t="s">
        <v>12782</v>
      </c>
      <c r="B12751" t="s">
        <v>25</v>
      </c>
      <c r="C12751" t="s">
        <v>20</v>
      </c>
      <c r="D12751" s="2">
        <v>3795.3</v>
      </c>
      <c r="E12751">
        <v>0.19</v>
      </c>
      <c r="F12751">
        <v>9</v>
      </c>
      <c r="G12751" s="1">
        <v>45444</v>
      </c>
      <c r="H12751" s="1">
        <v>45447</v>
      </c>
      <c r="I12751" t="s">
        <v>15</v>
      </c>
      <c r="J12751" t="s">
        <v>27</v>
      </c>
      <c r="K12751" s="2">
        <v>428.15</v>
      </c>
      <c r="L12751" t="s">
        <v>17</v>
      </c>
      <c r="M12751">
        <f>YEAR(Table1[[#This Row],[order_date]])</f>
        <v>2024</v>
      </c>
      <c r="N12751">
        <f>MONTH(Table1[[#This Row],[order_date]])</f>
        <v>6</v>
      </c>
      <c r="O12751" s="3">
        <f>Table1[[#This Row],[sales]]-Table1[[#This Row],[profit]]</f>
        <v>3367.15</v>
      </c>
      <c r="P12751" s="3">
        <f>Table1[[#This Row],[sales]]*Table1[[#This Row],[quantity]]</f>
        <v>34157.700000000004</v>
      </c>
      <c r="Q12751" s="9">
        <f>Table1[[#This Row],[delivery_date]]-Table1[[#This Row],[order_date]]</f>
        <v>3</v>
      </c>
    </row>
    <row r="12752" spans="1:17" x14ac:dyDescent="0.35">
      <c r="A12752" t="s">
        <v>12783</v>
      </c>
      <c r="B12752" t="s">
        <v>25</v>
      </c>
      <c r="C12752" t="s">
        <v>14</v>
      </c>
      <c r="D12752" s="2">
        <v>1683.59</v>
      </c>
      <c r="E12752">
        <v>0.27</v>
      </c>
      <c r="F12752">
        <v>4</v>
      </c>
      <c r="G12752" s="1">
        <v>45384</v>
      </c>
      <c r="H12752" s="1">
        <v>45389</v>
      </c>
      <c r="I12752" t="s">
        <v>21</v>
      </c>
      <c r="J12752" t="s">
        <v>16</v>
      </c>
      <c r="K12752" s="2">
        <v>96.61</v>
      </c>
      <c r="L12752" t="s">
        <v>48</v>
      </c>
      <c r="M12752">
        <f>YEAR(Table1[[#This Row],[order_date]])</f>
        <v>2024</v>
      </c>
      <c r="N12752">
        <f>MONTH(Table1[[#This Row],[order_date]])</f>
        <v>4</v>
      </c>
      <c r="O12752" s="3">
        <f>Table1[[#This Row],[sales]]-Table1[[#This Row],[profit]]</f>
        <v>1586.98</v>
      </c>
      <c r="P12752" s="3">
        <f>Table1[[#This Row],[sales]]*Table1[[#This Row],[quantity]]</f>
        <v>6734.36</v>
      </c>
      <c r="Q12752" s="9">
        <f>Table1[[#This Row],[delivery_date]]-Table1[[#This Row],[order_date]]</f>
        <v>5</v>
      </c>
    </row>
    <row r="12753" spans="1:17" x14ac:dyDescent="0.35">
      <c r="A12753" t="s">
        <v>12784</v>
      </c>
      <c r="B12753" t="s">
        <v>13</v>
      </c>
      <c r="C12753" t="s">
        <v>20</v>
      </c>
      <c r="D12753" s="2">
        <v>727.01</v>
      </c>
      <c r="E12753">
        <v>0.49</v>
      </c>
      <c r="F12753">
        <v>5</v>
      </c>
      <c r="G12753" s="1">
        <v>45414</v>
      </c>
      <c r="H12753" s="1">
        <v>45419</v>
      </c>
      <c r="I12753" t="s">
        <v>31</v>
      </c>
      <c r="J12753" t="s">
        <v>16</v>
      </c>
      <c r="K12753" s="2">
        <v>135.97</v>
      </c>
      <c r="L12753" t="s">
        <v>28</v>
      </c>
      <c r="M12753">
        <f>YEAR(Table1[[#This Row],[order_date]])</f>
        <v>2024</v>
      </c>
      <c r="N12753">
        <f>MONTH(Table1[[#This Row],[order_date]])</f>
        <v>5</v>
      </c>
      <c r="O12753" s="3">
        <f>Table1[[#This Row],[sales]]-Table1[[#This Row],[profit]]</f>
        <v>591.04</v>
      </c>
      <c r="P12753" s="3">
        <f>Table1[[#This Row],[sales]]*Table1[[#This Row],[quantity]]</f>
        <v>3635.05</v>
      </c>
      <c r="Q12753" s="9">
        <f>Table1[[#This Row],[delivery_date]]-Table1[[#This Row],[order_date]]</f>
        <v>5</v>
      </c>
    </row>
    <row r="12754" spans="1:17" x14ac:dyDescent="0.35">
      <c r="A12754" t="s">
        <v>12785</v>
      </c>
      <c r="B12754" t="s">
        <v>25</v>
      </c>
      <c r="C12754" t="s">
        <v>36</v>
      </c>
      <c r="D12754" s="2">
        <v>1995.69</v>
      </c>
      <c r="E12754">
        <v>0.4</v>
      </c>
      <c r="F12754">
        <v>9</v>
      </c>
      <c r="G12754" s="1">
        <v>45333</v>
      </c>
      <c r="H12754" s="1">
        <v>45337</v>
      </c>
      <c r="I12754" t="s">
        <v>15</v>
      </c>
      <c r="J12754" t="s">
        <v>27</v>
      </c>
      <c r="K12754" s="2">
        <v>335.78</v>
      </c>
      <c r="L12754" t="s">
        <v>39</v>
      </c>
      <c r="M12754">
        <f>YEAR(Table1[[#This Row],[order_date]])</f>
        <v>2024</v>
      </c>
      <c r="N12754">
        <f>MONTH(Table1[[#This Row],[order_date]])</f>
        <v>2</v>
      </c>
      <c r="O12754" s="3">
        <f>Table1[[#This Row],[sales]]-Table1[[#This Row],[profit]]</f>
        <v>1659.91</v>
      </c>
      <c r="P12754" s="3">
        <f>Table1[[#This Row],[sales]]*Table1[[#This Row],[quantity]]</f>
        <v>17961.21</v>
      </c>
      <c r="Q12754" s="9">
        <f>Table1[[#This Row],[delivery_date]]-Table1[[#This Row],[order_date]]</f>
        <v>4</v>
      </c>
    </row>
    <row r="12755" spans="1:17" x14ac:dyDescent="0.35">
      <c r="A12755" t="s">
        <v>12786</v>
      </c>
      <c r="B12755" t="s">
        <v>25</v>
      </c>
      <c r="C12755" t="s">
        <v>26</v>
      </c>
      <c r="D12755" s="2">
        <v>4426.87</v>
      </c>
      <c r="E12755">
        <v>0.1</v>
      </c>
      <c r="F12755">
        <v>4</v>
      </c>
      <c r="G12755" s="1">
        <v>45201</v>
      </c>
      <c r="H12755" s="1">
        <v>45206</v>
      </c>
      <c r="I12755" t="s">
        <v>15</v>
      </c>
      <c r="J12755" t="s">
        <v>16</v>
      </c>
      <c r="K12755" s="2">
        <v>1060.68</v>
      </c>
      <c r="L12755" t="s">
        <v>34</v>
      </c>
      <c r="M12755">
        <f>YEAR(Table1[[#This Row],[order_date]])</f>
        <v>2023</v>
      </c>
      <c r="N12755">
        <f>MONTH(Table1[[#This Row],[order_date]])</f>
        <v>10</v>
      </c>
      <c r="O12755" s="3">
        <f>Table1[[#This Row],[sales]]-Table1[[#This Row],[profit]]</f>
        <v>3366.1899999999996</v>
      </c>
      <c r="P12755" s="3">
        <f>Table1[[#This Row],[sales]]*Table1[[#This Row],[quantity]]</f>
        <v>17707.48</v>
      </c>
      <c r="Q12755" s="9">
        <f>Table1[[#This Row],[delivery_date]]-Table1[[#This Row],[order_date]]</f>
        <v>5</v>
      </c>
    </row>
    <row r="12756" spans="1:17" x14ac:dyDescent="0.35">
      <c r="A12756" t="s">
        <v>12787</v>
      </c>
      <c r="B12756" t="s">
        <v>13</v>
      </c>
      <c r="C12756" t="s">
        <v>26</v>
      </c>
      <c r="D12756" s="2">
        <v>2087.08</v>
      </c>
      <c r="E12756">
        <v>0.18</v>
      </c>
      <c r="F12756">
        <v>2</v>
      </c>
      <c r="G12756" s="1">
        <v>45413</v>
      </c>
      <c r="H12756" s="1">
        <v>45418</v>
      </c>
      <c r="I12756" t="s">
        <v>31</v>
      </c>
      <c r="J12756" t="s">
        <v>27</v>
      </c>
      <c r="K12756" s="2">
        <v>163.21</v>
      </c>
      <c r="L12756" t="s">
        <v>34</v>
      </c>
      <c r="M12756">
        <f>YEAR(Table1[[#This Row],[order_date]])</f>
        <v>2024</v>
      </c>
      <c r="N12756">
        <f>MONTH(Table1[[#This Row],[order_date]])</f>
        <v>5</v>
      </c>
      <c r="O12756" s="3">
        <f>Table1[[#This Row],[sales]]-Table1[[#This Row],[profit]]</f>
        <v>1923.87</v>
      </c>
      <c r="P12756" s="3">
        <f>Table1[[#This Row],[sales]]*Table1[[#This Row],[quantity]]</f>
        <v>4174.16</v>
      </c>
      <c r="Q12756" s="9">
        <f>Table1[[#This Row],[delivery_date]]-Table1[[#This Row],[order_date]]</f>
        <v>5</v>
      </c>
    </row>
    <row r="12757" spans="1:17" x14ac:dyDescent="0.35">
      <c r="A12757" t="s">
        <v>12788</v>
      </c>
      <c r="B12757" t="s">
        <v>25</v>
      </c>
      <c r="C12757" t="s">
        <v>33</v>
      </c>
      <c r="D12757" s="2">
        <v>4184.78</v>
      </c>
      <c r="E12757">
        <v>0.11</v>
      </c>
      <c r="F12757">
        <v>9</v>
      </c>
      <c r="G12757" s="1">
        <v>45029</v>
      </c>
      <c r="H12757" s="1">
        <v>45032</v>
      </c>
      <c r="I12757" t="s">
        <v>21</v>
      </c>
      <c r="J12757" t="s">
        <v>27</v>
      </c>
      <c r="K12757" s="2">
        <v>1078</v>
      </c>
      <c r="L12757" t="s">
        <v>23</v>
      </c>
      <c r="M12757">
        <f>YEAR(Table1[[#This Row],[order_date]])</f>
        <v>2023</v>
      </c>
      <c r="N12757">
        <f>MONTH(Table1[[#This Row],[order_date]])</f>
        <v>4</v>
      </c>
      <c r="O12757" s="3">
        <f>Table1[[#This Row],[sales]]-Table1[[#This Row],[profit]]</f>
        <v>3106.7799999999997</v>
      </c>
      <c r="P12757" s="3">
        <f>Table1[[#This Row],[sales]]*Table1[[#This Row],[quantity]]</f>
        <v>37663.019999999997</v>
      </c>
      <c r="Q12757" s="9">
        <f>Table1[[#This Row],[delivery_date]]-Table1[[#This Row],[order_date]]</f>
        <v>3</v>
      </c>
    </row>
    <row r="12758" spans="1:17" x14ac:dyDescent="0.35">
      <c r="A12758" t="s">
        <v>12789</v>
      </c>
      <c r="B12758" t="s">
        <v>19</v>
      </c>
      <c r="C12758" t="s">
        <v>33</v>
      </c>
      <c r="D12758" s="2">
        <v>1920.5</v>
      </c>
      <c r="E12758">
        <v>0.08</v>
      </c>
      <c r="F12758">
        <v>3</v>
      </c>
      <c r="G12758" s="1">
        <v>45329</v>
      </c>
      <c r="H12758" s="1">
        <v>45335</v>
      </c>
      <c r="I12758" t="s">
        <v>21</v>
      </c>
      <c r="J12758" t="s">
        <v>16</v>
      </c>
      <c r="K12758" s="2">
        <v>130.68</v>
      </c>
      <c r="L12758" t="s">
        <v>34</v>
      </c>
      <c r="M12758">
        <f>YEAR(Table1[[#This Row],[order_date]])</f>
        <v>2024</v>
      </c>
      <c r="N12758">
        <f>MONTH(Table1[[#This Row],[order_date]])</f>
        <v>2</v>
      </c>
      <c r="O12758" s="3">
        <f>Table1[[#This Row],[sales]]-Table1[[#This Row],[profit]]</f>
        <v>1789.82</v>
      </c>
      <c r="P12758" s="3">
        <f>Table1[[#This Row],[sales]]*Table1[[#This Row],[quantity]]</f>
        <v>5761.5</v>
      </c>
      <c r="Q12758" s="9">
        <f>Table1[[#This Row],[delivery_date]]-Table1[[#This Row],[order_date]]</f>
        <v>6</v>
      </c>
    </row>
    <row r="12759" spans="1:17" x14ac:dyDescent="0.35">
      <c r="A12759" t="s">
        <v>12790</v>
      </c>
      <c r="B12759" t="s">
        <v>41</v>
      </c>
      <c r="C12759" t="s">
        <v>26</v>
      </c>
      <c r="D12759" s="2">
        <v>1478.79</v>
      </c>
      <c r="E12759">
        <v>0.06</v>
      </c>
      <c r="F12759">
        <v>6</v>
      </c>
      <c r="G12759" s="1">
        <v>45033</v>
      </c>
      <c r="H12759" s="1">
        <v>45039</v>
      </c>
      <c r="I12759" t="s">
        <v>21</v>
      </c>
      <c r="J12759" t="s">
        <v>16</v>
      </c>
      <c r="K12759" s="2">
        <v>386.24</v>
      </c>
      <c r="L12759" t="s">
        <v>34</v>
      </c>
      <c r="M12759">
        <f>YEAR(Table1[[#This Row],[order_date]])</f>
        <v>2023</v>
      </c>
      <c r="N12759">
        <f>MONTH(Table1[[#This Row],[order_date]])</f>
        <v>4</v>
      </c>
      <c r="O12759" s="3">
        <f>Table1[[#This Row],[sales]]-Table1[[#This Row],[profit]]</f>
        <v>1092.55</v>
      </c>
      <c r="P12759" s="3">
        <f>Table1[[#This Row],[sales]]*Table1[[#This Row],[quantity]]</f>
        <v>8872.74</v>
      </c>
      <c r="Q12759" s="9">
        <f>Table1[[#This Row],[delivery_date]]-Table1[[#This Row],[order_date]]</f>
        <v>6</v>
      </c>
    </row>
    <row r="12760" spans="1:17" x14ac:dyDescent="0.35">
      <c r="A12760" t="s">
        <v>12791</v>
      </c>
      <c r="B12760" t="s">
        <v>13</v>
      </c>
      <c r="C12760" t="s">
        <v>26</v>
      </c>
      <c r="D12760" s="2">
        <v>3896.83</v>
      </c>
      <c r="E12760">
        <v>0.48</v>
      </c>
      <c r="F12760">
        <v>9</v>
      </c>
      <c r="G12760" s="1">
        <v>45311</v>
      </c>
      <c r="H12760" s="1">
        <v>45316</v>
      </c>
      <c r="I12760" t="s">
        <v>31</v>
      </c>
      <c r="J12760" t="s">
        <v>27</v>
      </c>
      <c r="K12760" s="2">
        <v>731.92</v>
      </c>
      <c r="L12760" t="s">
        <v>17</v>
      </c>
      <c r="M12760">
        <f>YEAR(Table1[[#This Row],[order_date]])</f>
        <v>2024</v>
      </c>
      <c r="N12760">
        <f>MONTH(Table1[[#This Row],[order_date]])</f>
        <v>1</v>
      </c>
      <c r="O12760" s="3">
        <f>Table1[[#This Row],[sales]]-Table1[[#This Row],[profit]]</f>
        <v>3164.91</v>
      </c>
      <c r="P12760" s="3">
        <f>Table1[[#This Row],[sales]]*Table1[[#This Row],[quantity]]</f>
        <v>35071.47</v>
      </c>
      <c r="Q12760" s="9">
        <f>Table1[[#This Row],[delivery_date]]-Table1[[#This Row],[order_date]]</f>
        <v>5</v>
      </c>
    </row>
    <row r="12761" spans="1:17" x14ac:dyDescent="0.35">
      <c r="A12761" t="s">
        <v>12792</v>
      </c>
      <c r="B12761" t="s">
        <v>41</v>
      </c>
      <c r="C12761" t="s">
        <v>33</v>
      </c>
      <c r="D12761" s="2">
        <v>1125.25</v>
      </c>
      <c r="E12761">
        <v>0.45</v>
      </c>
      <c r="F12761">
        <v>3</v>
      </c>
      <c r="G12761" s="1">
        <v>45156</v>
      </c>
      <c r="H12761" s="1">
        <v>45163</v>
      </c>
      <c r="I12761" t="s">
        <v>21</v>
      </c>
      <c r="J12761" t="s">
        <v>16</v>
      </c>
      <c r="K12761" s="2">
        <v>81.94</v>
      </c>
      <c r="L12761" t="s">
        <v>17</v>
      </c>
      <c r="M12761">
        <f>YEAR(Table1[[#This Row],[order_date]])</f>
        <v>2023</v>
      </c>
      <c r="N12761">
        <f>MONTH(Table1[[#This Row],[order_date]])</f>
        <v>8</v>
      </c>
      <c r="O12761" s="3">
        <f>Table1[[#This Row],[sales]]-Table1[[#This Row],[profit]]</f>
        <v>1043.31</v>
      </c>
      <c r="P12761" s="3">
        <f>Table1[[#This Row],[sales]]*Table1[[#This Row],[quantity]]</f>
        <v>3375.75</v>
      </c>
      <c r="Q12761" s="9">
        <f>Table1[[#This Row],[delivery_date]]-Table1[[#This Row],[order_date]]</f>
        <v>7</v>
      </c>
    </row>
    <row r="12762" spans="1:17" x14ac:dyDescent="0.35">
      <c r="A12762" t="s">
        <v>12793</v>
      </c>
      <c r="B12762" t="s">
        <v>25</v>
      </c>
      <c r="C12762" t="s">
        <v>33</v>
      </c>
      <c r="D12762" s="2">
        <v>1235.97</v>
      </c>
      <c r="E12762">
        <v>0.24</v>
      </c>
      <c r="F12762">
        <v>8</v>
      </c>
      <c r="G12762" s="1">
        <v>45131</v>
      </c>
      <c r="H12762" s="1">
        <v>45138</v>
      </c>
      <c r="I12762" t="s">
        <v>15</v>
      </c>
      <c r="J12762" t="s">
        <v>27</v>
      </c>
      <c r="K12762" s="2">
        <v>71.37</v>
      </c>
      <c r="L12762" t="s">
        <v>17</v>
      </c>
      <c r="M12762">
        <f>YEAR(Table1[[#This Row],[order_date]])</f>
        <v>2023</v>
      </c>
      <c r="N12762">
        <f>MONTH(Table1[[#This Row],[order_date]])</f>
        <v>7</v>
      </c>
      <c r="O12762" s="3">
        <f>Table1[[#This Row],[sales]]-Table1[[#This Row],[profit]]</f>
        <v>1164.5999999999999</v>
      </c>
      <c r="P12762" s="3">
        <f>Table1[[#This Row],[sales]]*Table1[[#This Row],[quantity]]</f>
        <v>9887.76</v>
      </c>
      <c r="Q12762" s="9">
        <f>Table1[[#This Row],[delivery_date]]-Table1[[#This Row],[order_date]]</f>
        <v>7</v>
      </c>
    </row>
    <row r="12763" spans="1:17" x14ac:dyDescent="0.35">
      <c r="A12763" t="s">
        <v>12794</v>
      </c>
      <c r="B12763" t="s">
        <v>25</v>
      </c>
      <c r="C12763" t="s">
        <v>20</v>
      </c>
      <c r="D12763" s="2">
        <v>344.08</v>
      </c>
      <c r="E12763">
        <v>0.27</v>
      </c>
      <c r="F12763">
        <v>9</v>
      </c>
      <c r="G12763" s="1">
        <v>45303</v>
      </c>
      <c r="H12763" s="1">
        <v>45305</v>
      </c>
      <c r="I12763" t="s">
        <v>15</v>
      </c>
      <c r="J12763" t="s">
        <v>27</v>
      </c>
      <c r="K12763" s="2">
        <v>85.83</v>
      </c>
      <c r="L12763" t="s">
        <v>17</v>
      </c>
      <c r="M12763">
        <f>YEAR(Table1[[#This Row],[order_date]])</f>
        <v>2024</v>
      </c>
      <c r="N12763">
        <f>MONTH(Table1[[#This Row],[order_date]])</f>
        <v>1</v>
      </c>
      <c r="O12763" s="3">
        <f>Table1[[#This Row],[sales]]-Table1[[#This Row],[profit]]</f>
        <v>258.25</v>
      </c>
      <c r="P12763" s="3">
        <f>Table1[[#This Row],[sales]]*Table1[[#This Row],[quantity]]</f>
        <v>3096.72</v>
      </c>
      <c r="Q12763" s="9">
        <f>Table1[[#This Row],[delivery_date]]-Table1[[#This Row],[order_date]]</f>
        <v>2</v>
      </c>
    </row>
    <row r="12764" spans="1:17" x14ac:dyDescent="0.35">
      <c r="A12764" t="s">
        <v>12795</v>
      </c>
      <c r="B12764" t="s">
        <v>19</v>
      </c>
      <c r="C12764" t="s">
        <v>26</v>
      </c>
      <c r="D12764" s="2">
        <v>1020.44</v>
      </c>
      <c r="E12764">
        <v>0.42</v>
      </c>
      <c r="F12764">
        <v>3</v>
      </c>
      <c r="G12764" s="1">
        <v>45104</v>
      </c>
      <c r="H12764" s="1">
        <v>45111</v>
      </c>
      <c r="I12764" t="s">
        <v>21</v>
      </c>
      <c r="J12764" t="s">
        <v>22</v>
      </c>
      <c r="K12764" s="2">
        <v>131.91999999999999</v>
      </c>
      <c r="L12764" t="s">
        <v>39</v>
      </c>
      <c r="M12764">
        <f>YEAR(Table1[[#This Row],[order_date]])</f>
        <v>2023</v>
      </c>
      <c r="N12764">
        <f>MONTH(Table1[[#This Row],[order_date]])</f>
        <v>6</v>
      </c>
      <c r="O12764" s="3">
        <f>Table1[[#This Row],[sales]]-Table1[[#This Row],[profit]]</f>
        <v>888.5200000000001</v>
      </c>
      <c r="P12764" s="3">
        <f>Table1[[#This Row],[sales]]*Table1[[#This Row],[quantity]]</f>
        <v>3061.32</v>
      </c>
      <c r="Q12764" s="9">
        <f>Table1[[#This Row],[delivery_date]]-Table1[[#This Row],[order_date]]</f>
        <v>7</v>
      </c>
    </row>
    <row r="12765" spans="1:17" x14ac:dyDescent="0.35">
      <c r="A12765" t="s">
        <v>12796</v>
      </c>
      <c r="B12765" t="s">
        <v>13</v>
      </c>
      <c r="C12765" t="s">
        <v>26</v>
      </c>
      <c r="D12765" s="2">
        <v>1956.2</v>
      </c>
      <c r="E12765">
        <v>0.32</v>
      </c>
      <c r="F12765">
        <v>3</v>
      </c>
      <c r="G12765" s="1">
        <v>45024</v>
      </c>
      <c r="H12765" s="1">
        <v>45029</v>
      </c>
      <c r="I12765" t="s">
        <v>31</v>
      </c>
      <c r="J12765" t="s">
        <v>16</v>
      </c>
      <c r="K12765" s="2">
        <v>560.02</v>
      </c>
      <c r="L12765" t="s">
        <v>28</v>
      </c>
      <c r="M12765">
        <f>YEAR(Table1[[#This Row],[order_date]])</f>
        <v>2023</v>
      </c>
      <c r="N12765">
        <f>MONTH(Table1[[#This Row],[order_date]])</f>
        <v>4</v>
      </c>
      <c r="O12765" s="3">
        <f>Table1[[#This Row],[sales]]-Table1[[#This Row],[profit]]</f>
        <v>1396.18</v>
      </c>
      <c r="P12765" s="3">
        <f>Table1[[#This Row],[sales]]*Table1[[#This Row],[quantity]]</f>
        <v>5868.6</v>
      </c>
      <c r="Q12765" s="9">
        <f>Table1[[#This Row],[delivery_date]]-Table1[[#This Row],[order_date]]</f>
        <v>5</v>
      </c>
    </row>
    <row r="12766" spans="1:17" x14ac:dyDescent="0.35">
      <c r="A12766" t="s">
        <v>12797</v>
      </c>
      <c r="B12766" t="s">
        <v>25</v>
      </c>
      <c r="C12766" t="s">
        <v>36</v>
      </c>
      <c r="D12766" s="2">
        <v>2057.91</v>
      </c>
      <c r="E12766">
        <v>0.37</v>
      </c>
      <c r="F12766">
        <v>4</v>
      </c>
      <c r="G12766" s="1">
        <v>45496</v>
      </c>
      <c r="H12766" s="1">
        <v>45503</v>
      </c>
      <c r="I12766" t="s">
        <v>21</v>
      </c>
      <c r="J12766" t="s">
        <v>22</v>
      </c>
      <c r="K12766" s="2">
        <v>610.94000000000005</v>
      </c>
      <c r="L12766" t="s">
        <v>39</v>
      </c>
      <c r="M12766">
        <f>YEAR(Table1[[#This Row],[order_date]])</f>
        <v>2024</v>
      </c>
      <c r="N12766">
        <f>MONTH(Table1[[#This Row],[order_date]])</f>
        <v>7</v>
      </c>
      <c r="O12766" s="3">
        <f>Table1[[#This Row],[sales]]-Table1[[#This Row],[profit]]</f>
        <v>1446.9699999999998</v>
      </c>
      <c r="P12766" s="3">
        <f>Table1[[#This Row],[sales]]*Table1[[#This Row],[quantity]]</f>
        <v>8231.64</v>
      </c>
      <c r="Q12766" s="9">
        <f>Table1[[#This Row],[delivery_date]]-Table1[[#This Row],[order_date]]</f>
        <v>7</v>
      </c>
    </row>
    <row r="12767" spans="1:17" x14ac:dyDescent="0.35">
      <c r="A12767" t="s">
        <v>12798</v>
      </c>
      <c r="B12767" t="s">
        <v>13</v>
      </c>
      <c r="C12767" t="s">
        <v>20</v>
      </c>
      <c r="D12767" s="2">
        <v>2161.08</v>
      </c>
      <c r="E12767">
        <v>0.4</v>
      </c>
      <c r="F12767">
        <v>1</v>
      </c>
      <c r="G12767" s="1">
        <v>45263</v>
      </c>
      <c r="H12767" s="1">
        <v>45269</v>
      </c>
      <c r="I12767" t="s">
        <v>31</v>
      </c>
      <c r="J12767" t="s">
        <v>22</v>
      </c>
      <c r="K12767" s="2">
        <v>541.41999999999996</v>
      </c>
      <c r="L12767" t="s">
        <v>28</v>
      </c>
      <c r="M12767">
        <f>YEAR(Table1[[#This Row],[order_date]])</f>
        <v>2023</v>
      </c>
      <c r="N12767">
        <f>MONTH(Table1[[#This Row],[order_date]])</f>
        <v>12</v>
      </c>
      <c r="O12767" s="3">
        <f>Table1[[#This Row],[sales]]-Table1[[#This Row],[profit]]</f>
        <v>1619.6599999999999</v>
      </c>
      <c r="P12767" s="3">
        <f>Table1[[#This Row],[sales]]*Table1[[#This Row],[quantity]]</f>
        <v>2161.08</v>
      </c>
      <c r="Q12767" s="9">
        <f>Table1[[#This Row],[delivery_date]]-Table1[[#This Row],[order_date]]</f>
        <v>6</v>
      </c>
    </row>
    <row r="12768" spans="1:17" x14ac:dyDescent="0.35">
      <c r="A12768" t="s">
        <v>12799</v>
      </c>
      <c r="B12768" t="s">
        <v>13</v>
      </c>
      <c r="C12768" t="s">
        <v>14</v>
      </c>
      <c r="D12768" s="2">
        <v>2450.5</v>
      </c>
      <c r="E12768">
        <v>0.24</v>
      </c>
      <c r="F12768">
        <v>2</v>
      </c>
      <c r="G12768" s="1">
        <v>45103</v>
      </c>
      <c r="H12768" s="1">
        <v>45109</v>
      </c>
      <c r="I12768" t="s">
        <v>15</v>
      </c>
      <c r="J12768" t="s">
        <v>27</v>
      </c>
      <c r="K12768" s="2">
        <v>589.54</v>
      </c>
      <c r="L12768" t="s">
        <v>34</v>
      </c>
      <c r="M12768">
        <f>YEAR(Table1[[#This Row],[order_date]])</f>
        <v>2023</v>
      </c>
      <c r="N12768">
        <f>MONTH(Table1[[#This Row],[order_date]])</f>
        <v>6</v>
      </c>
      <c r="O12768" s="3">
        <f>Table1[[#This Row],[sales]]-Table1[[#This Row],[profit]]</f>
        <v>1860.96</v>
      </c>
      <c r="P12768" s="3">
        <f>Table1[[#This Row],[sales]]*Table1[[#This Row],[quantity]]</f>
        <v>4901</v>
      </c>
      <c r="Q12768" s="9">
        <f>Table1[[#This Row],[delivery_date]]-Table1[[#This Row],[order_date]]</f>
        <v>6</v>
      </c>
    </row>
    <row r="12769" spans="1:17" x14ac:dyDescent="0.35">
      <c r="A12769" t="s">
        <v>12800</v>
      </c>
      <c r="B12769" t="s">
        <v>13</v>
      </c>
      <c r="C12769" t="s">
        <v>14</v>
      </c>
      <c r="D12769" s="2">
        <v>2902.36</v>
      </c>
      <c r="E12769">
        <v>0.49</v>
      </c>
      <c r="F12769">
        <v>1</v>
      </c>
      <c r="G12769" s="1">
        <v>45536</v>
      </c>
      <c r="H12769" s="1">
        <v>45537</v>
      </c>
      <c r="I12769" t="s">
        <v>15</v>
      </c>
      <c r="J12769" t="s">
        <v>27</v>
      </c>
      <c r="K12769" s="2">
        <v>664.67</v>
      </c>
      <c r="L12769" t="s">
        <v>23</v>
      </c>
      <c r="M12769">
        <f>YEAR(Table1[[#This Row],[order_date]])</f>
        <v>2024</v>
      </c>
      <c r="N12769">
        <f>MONTH(Table1[[#This Row],[order_date]])</f>
        <v>9</v>
      </c>
      <c r="O12769" s="3">
        <f>Table1[[#This Row],[sales]]-Table1[[#This Row],[profit]]</f>
        <v>2237.69</v>
      </c>
      <c r="P12769" s="3">
        <f>Table1[[#This Row],[sales]]*Table1[[#This Row],[quantity]]</f>
        <v>2902.36</v>
      </c>
      <c r="Q12769" s="9">
        <f>Table1[[#This Row],[delivery_date]]-Table1[[#This Row],[order_date]]</f>
        <v>1</v>
      </c>
    </row>
    <row r="12770" spans="1:17" x14ac:dyDescent="0.35">
      <c r="A12770" t="s">
        <v>12801</v>
      </c>
      <c r="B12770" t="s">
        <v>13</v>
      </c>
      <c r="C12770" t="s">
        <v>14</v>
      </c>
      <c r="D12770" s="2">
        <v>1028.2</v>
      </c>
      <c r="E12770">
        <v>0.31</v>
      </c>
      <c r="F12770">
        <v>3</v>
      </c>
      <c r="G12770" s="1">
        <v>45018</v>
      </c>
      <c r="H12770" s="1">
        <v>45023</v>
      </c>
      <c r="I12770" t="s">
        <v>21</v>
      </c>
      <c r="J12770" t="s">
        <v>22</v>
      </c>
      <c r="K12770" s="2">
        <v>102.51</v>
      </c>
      <c r="L12770" t="s">
        <v>39</v>
      </c>
      <c r="M12770">
        <f>YEAR(Table1[[#This Row],[order_date]])</f>
        <v>2023</v>
      </c>
      <c r="N12770">
        <f>MONTH(Table1[[#This Row],[order_date]])</f>
        <v>4</v>
      </c>
      <c r="O12770" s="3">
        <f>Table1[[#This Row],[sales]]-Table1[[#This Row],[profit]]</f>
        <v>925.69</v>
      </c>
      <c r="P12770" s="3">
        <f>Table1[[#This Row],[sales]]*Table1[[#This Row],[quantity]]</f>
        <v>3084.6000000000004</v>
      </c>
      <c r="Q12770" s="9">
        <f>Table1[[#This Row],[delivery_date]]-Table1[[#This Row],[order_date]]</f>
        <v>5</v>
      </c>
    </row>
    <row r="12771" spans="1:17" x14ac:dyDescent="0.35">
      <c r="A12771" t="s">
        <v>12802</v>
      </c>
      <c r="B12771" t="s">
        <v>13</v>
      </c>
      <c r="C12771" t="s">
        <v>33</v>
      </c>
      <c r="D12771" s="2">
        <v>3108.33</v>
      </c>
      <c r="E12771">
        <v>0.32</v>
      </c>
      <c r="F12771">
        <v>6</v>
      </c>
      <c r="G12771" s="1">
        <v>45177</v>
      </c>
      <c r="H12771" s="1">
        <v>45181</v>
      </c>
      <c r="I12771" t="s">
        <v>31</v>
      </c>
      <c r="J12771" t="s">
        <v>16</v>
      </c>
      <c r="K12771" s="2">
        <v>274.93</v>
      </c>
      <c r="L12771" t="s">
        <v>39</v>
      </c>
      <c r="M12771">
        <f>YEAR(Table1[[#This Row],[order_date]])</f>
        <v>2023</v>
      </c>
      <c r="N12771">
        <f>MONTH(Table1[[#This Row],[order_date]])</f>
        <v>9</v>
      </c>
      <c r="O12771" s="3">
        <f>Table1[[#This Row],[sales]]-Table1[[#This Row],[profit]]</f>
        <v>2833.4</v>
      </c>
      <c r="P12771" s="3">
        <f>Table1[[#This Row],[sales]]*Table1[[#This Row],[quantity]]</f>
        <v>18649.98</v>
      </c>
      <c r="Q12771" s="9">
        <f>Table1[[#This Row],[delivery_date]]-Table1[[#This Row],[order_date]]</f>
        <v>4</v>
      </c>
    </row>
    <row r="12772" spans="1:17" x14ac:dyDescent="0.35">
      <c r="A12772" t="s">
        <v>12803</v>
      </c>
      <c r="B12772" t="s">
        <v>41</v>
      </c>
      <c r="C12772" t="s">
        <v>14</v>
      </c>
      <c r="D12772" s="2">
        <v>1749.12</v>
      </c>
      <c r="E12772">
        <v>7.0000000000000007E-2</v>
      </c>
      <c r="F12772">
        <v>8</v>
      </c>
      <c r="G12772" s="1">
        <v>45428</v>
      </c>
      <c r="H12772" s="1">
        <v>45430</v>
      </c>
      <c r="I12772" t="s">
        <v>15</v>
      </c>
      <c r="J12772" t="s">
        <v>22</v>
      </c>
      <c r="K12772" s="2">
        <v>264.29000000000002</v>
      </c>
      <c r="L12772" t="s">
        <v>48</v>
      </c>
      <c r="M12772">
        <f>YEAR(Table1[[#This Row],[order_date]])</f>
        <v>2024</v>
      </c>
      <c r="N12772">
        <f>MONTH(Table1[[#This Row],[order_date]])</f>
        <v>5</v>
      </c>
      <c r="O12772" s="3">
        <f>Table1[[#This Row],[sales]]-Table1[[#This Row],[profit]]</f>
        <v>1484.83</v>
      </c>
      <c r="P12772" s="3">
        <f>Table1[[#This Row],[sales]]*Table1[[#This Row],[quantity]]</f>
        <v>13992.96</v>
      </c>
      <c r="Q12772" s="9">
        <f>Table1[[#This Row],[delivery_date]]-Table1[[#This Row],[order_date]]</f>
        <v>2</v>
      </c>
    </row>
    <row r="12773" spans="1:17" x14ac:dyDescent="0.35">
      <c r="A12773" t="s">
        <v>12804</v>
      </c>
      <c r="B12773" t="s">
        <v>19</v>
      </c>
      <c r="C12773" t="s">
        <v>36</v>
      </c>
      <c r="D12773" s="2">
        <v>3696.65</v>
      </c>
      <c r="E12773">
        <v>0.49</v>
      </c>
      <c r="F12773">
        <v>5</v>
      </c>
      <c r="G12773" s="1">
        <v>45283</v>
      </c>
      <c r="H12773" s="1">
        <v>45288</v>
      </c>
      <c r="I12773" t="s">
        <v>31</v>
      </c>
      <c r="J12773" t="s">
        <v>22</v>
      </c>
      <c r="K12773" s="2">
        <v>1058.3499999999999</v>
      </c>
      <c r="L12773" t="s">
        <v>23</v>
      </c>
      <c r="M12773">
        <f>YEAR(Table1[[#This Row],[order_date]])</f>
        <v>2023</v>
      </c>
      <c r="N12773">
        <f>MONTH(Table1[[#This Row],[order_date]])</f>
        <v>12</v>
      </c>
      <c r="O12773" s="3">
        <f>Table1[[#This Row],[sales]]-Table1[[#This Row],[profit]]</f>
        <v>2638.3</v>
      </c>
      <c r="P12773" s="3">
        <f>Table1[[#This Row],[sales]]*Table1[[#This Row],[quantity]]</f>
        <v>18483.25</v>
      </c>
      <c r="Q12773" s="9">
        <f>Table1[[#This Row],[delivery_date]]-Table1[[#This Row],[order_date]]</f>
        <v>5</v>
      </c>
    </row>
    <row r="12774" spans="1:17" x14ac:dyDescent="0.35">
      <c r="A12774" t="s">
        <v>12805</v>
      </c>
      <c r="B12774" t="s">
        <v>13</v>
      </c>
      <c r="C12774" t="s">
        <v>33</v>
      </c>
      <c r="D12774" s="2">
        <v>2830.3</v>
      </c>
      <c r="E12774">
        <v>0.04</v>
      </c>
      <c r="F12774">
        <v>8</v>
      </c>
      <c r="G12774" s="1">
        <v>45142</v>
      </c>
      <c r="H12774" s="1">
        <v>45146</v>
      </c>
      <c r="I12774" t="s">
        <v>15</v>
      </c>
      <c r="J12774" t="s">
        <v>16</v>
      </c>
      <c r="K12774" s="2">
        <v>164.98</v>
      </c>
      <c r="L12774" t="s">
        <v>28</v>
      </c>
      <c r="M12774">
        <f>YEAR(Table1[[#This Row],[order_date]])</f>
        <v>2023</v>
      </c>
      <c r="N12774">
        <f>MONTH(Table1[[#This Row],[order_date]])</f>
        <v>8</v>
      </c>
      <c r="O12774" s="3">
        <f>Table1[[#This Row],[sales]]-Table1[[#This Row],[profit]]</f>
        <v>2665.32</v>
      </c>
      <c r="P12774" s="3">
        <f>Table1[[#This Row],[sales]]*Table1[[#This Row],[quantity]]</f>
        <v>22642.400000000001</v>
      </c>
      <c r="Q12774" s="9">
        <f>Table1[[#This Row],[delivery_date]]-Table1[[#This Row],[order_date]]</f>
        <v>4</v>
      </c>
    </row>
    <row r="12775" spans="1:17" x14ac:dyDescent="0.35">
      <c r="A12775" t="s">
        <v>12806</v>
      </c>
      <c r="B12775" t="s">
        <v>41</v>
      </c>
      <c r="C12775" t="s">
        <v>33</v>
      </c>
      <c r="D12775" s="2">
        <v>2815.92</v>
      </c>
      <c r="E12775">
        <v>0.49</v>
      </c>
      <c r="F12775">
        <v>6</v>
      </c>
      <c r="G12775" s="1">
        <v>45358</v>
      </c>
      <c r="H12775" s="1">
        <v>45364</v>
      </c>
      <c r="I12775" t="s">
        <v>21</v>
      </c>
      <c r="J12775" t="s">
        <v>27</v>
      </c>
      <c r="K12775" s="2">
        <v>718.45</v>
      </c>
      <c r="L12775" t="s">
        <v>34</v>
      </c>
      <c r="M12775">
        <f>YEAR(Table1[[#This Row],[order_date]])</f>
        <v>2024</v>
      </c>
      <c r="N12775">
        <f>MONTH(Table1[[#This Row],[order_date]])</f>
        <v>3</v>
      </c>
      <c r="O12775" s="3">
        <f>Table1[[#This Row],[sales]]-Table1[[#This Row],[profit]]</f>
        <v>2097.4700000000003</v>
      </c>
      <c r="P12775" s="3">
        <f>Table1[[#This Row],[sales]]*Table1[[#This Row],[quantity]]</f>
        <v>16895.52</v>
      </c>
      <c r="Q12775" s="9">
        <f>Table1[[#This Row],[delivery_date]]-Table1[[#This Row],[order_date]]</f>
        <v>6</v>
      </c>
    </row>
    <row r="12776" spans="1:17" x14ac:dyDescent="0.35">
      <c r="A12776" t="s">
        <v>12807</v>
      </c>
      <c r="B12776" t="s">
        <v>25</v>
      </c>
      <c r="C12776" t="s">
        <v>14</v>
      </c>
      <c r="D12776" s="2">
        <v>3458.89</v>
      </c>
      <c r="E12776">
        <v>0.46</v>
      </c>
      <c r="F12776">
        <v>1</v>
      </c>
      <c r="G12776" s="1">
        <v>45643</v>
      </c>
      <c r="H12776" s="1">
        <v>45645</v>
      </c>
      <c r="I12776" t="s">
        <v>21</v>
      </c>
      <c r="J12776" t="s">
        <v>22</v>
      </c>
      <c r="K12776" s="2">
        <v>529.04</v>
      </c>
      <c r="L12776" t="s">
        <v>17</v>
      </c>
      <c r="M12776">
        <f>YEAR(Table1[[#This Row],[order_date]])</f>
        <v>2024</v>
      </c>
      <c r="N12776">
        <f>MONTH(Table1[[#This Row],[order_date]])</f>
        <v>12</v>
      </c>
      <c r="O12776" s="3">
        <f>Table1[[#This Row],[sales]]-Table1[[#This Row],[profit]]</f>
        <v>2929.85</v>
      </c>
      <c r="P12776" s="3">
        <f>Table1[[#This Row],[sales]]*Table1[[#This Row],[quantity]]</f>
        <v>3458.89</v>
      </c>
      <c r="Q12776" s="9">
        <f>Table1[[#This Row],[delivery_date]]-Table1[[#This Row],[order_date]]</f>
        <v>2</v>
      </c>
    </row>
    <row r="12777" spans="1:17" x14ac:dyDescent="0.35">
      <c r="A12777" t="s">
        <v>12808</v>
      </c>
      <c r="B12777" t="s">
        <v>13</v>
      </c>
      <c r="C12777" t="s">
        <v>33</v>
      </c>
      <c r="D12777" s="2">
        <v>1731.79</v>
      </c>
      <c r="E12777">
        <v>0.43</v>
      </c>
      <c r="F12777">
        <v>3</v>
      </c>
      <c r="G12777" s="1">
        <v>45464</v>
      </c>
      <c r="H12777" s="1">
        <v>45469</v>
      </c>
      <c r="I12777" t="s">
        <v>15</v>
      </c>
      <c r="J12777" t="s">
        <v>16</v>
      </c>
      <c r="K12777" s="2">
        <v>100.61</v>
      </c>
      <c r="L12777" t="s">
        <v>23</v>
      </c>
      <c r="M12777">
        <f>YEAR(Table1[[#This Row],[order_date]])</f>
        <v>2024</v>
      </c>
      <c r="N12777">
        <f>MONTH(Table1[[#This Row],[order_date]])</f>
        <v>6</v>
      </c>
      <c r="O12777" s="3">
        <f>Table1[[#This Row],[sales]]-Table1[[#This Row],[profit]]</f>
        <v>1631.18</v>
      </c>
      <c r="P12777" s="3">
        <f>Table1[[#This Row],[sales]]*Table1[[#This Row],[quantity]]</f>
        <v>5195.37</v>
      </c>
      <c r="Q12777" s="9">
        <f>Table1[[#This Row],[delivery_date]]-Table1[[#This Row],[order_date]]</f>
        <v>5</v>
      </c>
    </row>
    <row r="12778" spans="1:17" x14ac:dyDescent="0.35">
      <c r="A12778" t="s">
        <v>12809</v>
      </c>
      <c r="B12778" t="s">
        <v>25</v>
      </c>
      <c r="C12778" t="s">
        <v>20</v>
      </c>
      <c r="D12778" s="2">
        <v>2203.2399999999998</v>
      </c>
      <c r="E12778">
        <v>0.34</v>
      </c>
      <c r="F12778">
        <v>2</v>
      </c>
      <c r="G12778" s="1">
        <v>45061</v>
      </c>
      <c r="H12778" s="1">
        <v>45068</v>
      </c>
      <c r="I12778" t="s">
        <v>15</v>
      </c>
      <c r="J12778" t="s">
        <v>16</v>
      </c>
      <c r="K12778" s="2">
        <v>208.39</v>
      </c>
      <c r="L12778" t="s">
        <v>34</v>
      </c>
      <c r="M12778">
        <f>YEAR(Table1[[#This Row],[order_date]])</f>
        <v>2023</v>
      </c>
      <c r="N12778">
        <f>MONTH(Table1[[#This Row],[order_date]])</f>
        <v>5</v>
      </c>
      <c r="O12778" s="3">
        <f>Table1[[#This Row],[sales]]-Table1[[#This Row],[profit]]</f>
        <v>1994.85</v>
      </c>
      <c r="P12778" s="3">
        <f>Table1[[#This Row],[sales]]*Table1[[#This Row],[quantity]]</f>
        <v>4406.4799999999996</v>
      </c>
      <c r="Q12778" s="9">
        <f>Table1[[#This Row],[delivery_date]]-Table1[[#This Row],[order_date]]</f>
        <v>7</v>
      </c>
    </row>
    <row r="12779" spans="1:17" x14ac:dyDescent="0.35">
      <c r="A12779" t="s">
        <v>12810</v>
      </c>
      <c r="B12779" t="s">
        <v>13</v>
      </c>
      <c r="C12779" t="s">
        <v>20</v>
      </c>
      <c r="D12779" s="2">
        <v>2956.2</v>
      </c>
      <c r="E12779">
        <v>0.3</v>
      </c>
      <c r="F12779">
        <v>6</v>
      </c>
      <c r="G12779" s="1">
        <v>44970</v>
      </c>
      <c r="H12779" s="1">
        <v>44972</v>
      </c>
      <c r="I12779" t="s">
        <v>31</v>
      </c>
      <c r="J12779" t="s">
        <v>16</v>
      </c>
      <c r="K12779" s="2">
        <v>872.99</v>
      </c>
      <c r="L12779" t="s">
        <v>23</v>
      </c>
      <c r="M12779">
        <f>YEAR(Table1[[#This Row],[order_date]])</f>
        <v>2023</v>
      </c>
      <c r="N12779">
        <f>MONTH(Table1[[#This Row],[order_date]])</f>
        <v>2</v>
      </c>
      <c r="O12779" s="3">
        <f>Table1[[#This Row],[sales]]-Table1[[#This Row],[profit]]</f>
        <v>2083.21</v>
      </c>
      <c r="P12779" s="3">
        <f>Table1[[#This Row],[sales]]*Table1[[#This Row],[quantity]]</f>
        <v>17737.199999999997</v>
      </c>
      <c r="Q12779" s="9">
        <f>Table1[[#This Row],[delivery_date]]-Table1[[#This Row],[order_date]]</f>
        <v>2</v>
      </c>
    </row>
    <row r="12780" spans="1:17" x14ac:dyDescent="0.35">
      <c r="A12780" t="s">
        <v>12811</v>
      </c>
      <c r="B12780" t="s">
        <v>41</v>
      </c>
      <c r="C12780" t="s">
        <v>14</v>
      </c>
      <c r="D12780" s="2">
        <v>2165.62</v>
      </c>
      <c r="E12780">
        <v>0.5</v>
      </c>
      <c r="F12780">
        <v>8</v>
      </c>
      <c r="G12780" s="1">
        <v>45580</v>
      </c>
      <c r="H12780" s="1">
        <v>45586</v>
      </c>
      <c r="I12780" t="s">
        <v>15</v>
      </c>
      <c r="J12780" t="s">
        <v>27</v>
      </c>
      <c r="K12780" s="2">
        <v>549.62</v>
      </c>
      <c r="L12780" t="s">
        <v>28</v>
      </c>
      <c r="M12780">
        <f>YEAR(Table1[[#This Row],[order_date]])</f>
        <v>2024</v>
      </c>
      <c r="N12780">
        <f>MONTH(Table1[[#This Row],[order_date]])</f>
        <v>10</v>
      </c>
      <c r="O12780" s="3">
        <f>Table1[[#This Row],[sales]]-Table1[[#This Row],[profit]]</f>
        <v>1616</v>
      </c>
      <c r="P12780" s="3">
        <f>Table1[[#This Row],[sales]]*Table1[[#This Row],[quantity]]</f>
        <v>17324.96</v>
      </c>
      <c r="Q12780" s="9">
        <f>Table1[[#This Row],[delivery_date]]-Table1[[#This Row],[order_date]]</f>
        <v>6</v>
      </c>
    </row>
    <row r="12781" spans="1:17" x14ac:dyDescent="0.35">
      <c r="A12781" t="s">
        <v>12812</v>
      </c>
      <c r="B12781" t="s">
        <v>41</v>
      </c>
      <c r="C12781" t="s">
        <v>36</v>
      </c>
      <c r="D12781" s="2">
        <v>2276.86</v>
      </c>
      <c r="E12781">
        <v>0.49</v>
      </c>
      <c r="F12781">
        <v>6</v>
      </c>
      <c r="G12781" s="1">
        <v>44978</v>
      </c>
      <c r="H12781" s="1">
        <v>44984</v>
      </c>
      <c r="I12781" t="s">
        <v>21</v>
      </c>
      <c r="J12781" t="s">
        <v>16</v>
      </c>
      <c r="K12781" s="2">
        <v>585.22</v>
      </c>
      <c r="L12781" t="s">
        <v>39</v>
      </c>
      <c r="M12781">
        <f>YEAR(Table1[[#This Row],[order_date]])</f>
        <v>2023</v>
      </c>
      <c r="N12781">
        <f>MONTH(Table1[[#This Row],[order_date]])</f>
        <v>2</v>
      </c>
      <c r="O12781" s="3">
        <f>Table1[[#This Row],[sales]]-Table1[[#This Row],[profit]]</f>
        <v>1691.64</v>
      </c>
      <c r="P12781" s="3">
        <f>Table1[[#This Row],[sales]]*Table1[[#This Row],[quantity]]</f>
        <v>13661.16</v>
      </c>
      <c r="Q12781" s="9">
        <f>Table1[[#This Row],[delivery_date]]-Table1[[#This Row],[order_date]]</f>
        <v>6</v>
      </c>
    </row>
    <row r="12782" spans="1:17" x14ac:dyDescent="0.35">
      <c r="A12782" t="s">
        <v>12813</v>
      </c>
      <c r="B12782" t="s">
        <v>41</v>
      </c>
      <c r="C12782" t="s">
        <v>33</v>
      </c>
      <c r="D12782" s="2">
        <v>1435.19</v>
      </c>
      <c r="E12782">
        <v>0.41</v>
      </c>
      <c r="F12782">
        <v>4</v>
      </c>
      <c r="G12782" s="1">
        <v>45598</v>
      </c>
      <c r="H12782" s="1">
        <v>45599</v>
      </c>
      <c r="I12782" t="s">
        <v>15</v>
      </c>
      <c r="J12782" t="s">
        <v>22</v>
      </c>
      <c r="K12782" s="2">
        <v>268.74</v>
      </c>
      <c r="L12782" t="s">
        <v>34</v>
      </c>
      <c r="M12782">
        <f>YEAR(Table1[[#This Row],[order_date]])</f>
        <v>2024</v>
      </c>
      <c r="N12782">
        <f>MONTH(Table1[[#This Row],[order_date]])</f>
        <v>11</v>
      </c>
      <c r="O12782" s="3">
        <f>Table1[[#This Row],[sales]]-Table1[[#This Row],[profit]]</f>
        <v>1166.45</v>
      </c>
      <c r="P12782" s="3">
        <f>Table1[[#This Row],[sales]]*Table1[[#This Row],[quantity]]</f>
        <v>5740.76</v>
      </c>
      <c r="Q12782" s="9">
        <f>Table1[[#This Row],[delivery_date]]-Table1[[#This Row],[order_date]]</f>
        <v>1</v>
      </c>
    </row>
    <row r="12783" spans="1:17" x14ac:dyDescent="0.35">
      <c r="A12783" t="s">
        <v>12814</v>
      </c>
      <c r="B12783" t="s">
        <v>19</v>
      </c>
      <c r="C12783" t="s">
        <v>26</v>
      </c>
      <c r="D12783" s="2">
        <v>1508.19</v>
      </c>
      <c r="E12783">
        <v>0.04</v>
      </c>
      <c r="F12783">
        <v>4</v>
      </c>
      <c r="G12783" s="1">
        <v>45641</v>
      </c>
      <c r="H12783" s="1">
        <v>45644</v>
      </c>
      <c r="I12783" t="s">
        <v>21</v>
      </c>
      <c r="J12783" t="s">
        <v>16</v>
      </c>
      <c r="K12783" s="2">
        <v>90.28</v>
      </c>
      <c r="L12783" t="s">
        <v>34</v>
      </c>
      <c r="M12783">
        <f>YEAR(Table1[[#This Row],[order_date]])</f>
        <v>2024</v>
      </c>
      <c r="N12783">
        <f>MONTH(Table1[[#This Row],[order_date]])</f>
        <v>12</v>
      </c>
      <c r="O12783" s="3">
        <f>Table1[[#This Row],[sales]]-Table1[[#This Row],[profit]]</f>
        <v>1417.91</v>
      </c>
      <c r="P12783" s="3">
        <f>Table1[[#This Row],[sales]]*Table1[[#This Row],[quantity]]</f>
        <v>6032.76</v>
      </c>
      <c r="Q12783" s="9">
        <f>Table1[[#This Row],[delivery_date]]-Table1[[#This Row],[order_date]]</f>
        <v>3</v>
      </c>
    </row>
    <row r="12784" spans="1:17" x14ac:dyDescent="0.35">
      <c r="A12784" t="s">
        <v>12815</v>
      </c>
      <c r="B12784" t="s">
        <v>25</v>
      </c>
      <c r="C12784" t="s">
        <v>14</v>
      </c>
      <c r="D12784" s="2">
        <v>3524.89</v>
      </c>
      <c r="E12784">
        <v>0.19</v>
      </c>
      <c r="F12784">
        <v>9</v>
      </c>
      <c r="G12784" s="1">
        <v>45001</v>
      </c>
      <c r="H12784" s="1">
        <v>45006</v>
      </c>
      <c r="I12784" t="s">
        <v>31</v>
      </c>
      <c r="J12784" t="s">
        <v>16</v>
      </c>
      <c r="K12784" s="2">
        <v>897.12</v>
      </c>
      <c r="L12784" t="s">
        <v>17</v>
      </c>
      <c r="M12784">
        <f>YEAR(Table1[[#This Row],[order_date]])</f>
        <v>2023</v>
      </c>
      <c r="N12784">
        <f>MONTH(Table1[[#This Row],[order_date]])</f>
        <v>3</v>
      </c>
      <c r="O12784" s="3">
        <f>Table1[[#This Row],[sales]]-Table1[[#This Row],[profit]]</f>
        <v>2627.77</v>
      </c>
      <c r="P12784" s="3">
        <f>Table1[[#This Row],[sales]]*Table1[[#This Row],[quantity]]</f>
        <v>31724.01</v>
      </c>
      <c r="Q12784" s="9">
        <f>Table1[[#This Row],[delivery_date]]-Table1[[#This Row],[order_date]]</f>
        <v>5</v>
      </c>
    </row>
    <row r="12785" spans="1:17" x14ac:dyDescent="0.35">
      <c r="A12785" t="s">
        <v>12816</v>
      </c>
      <c r="B12785" t="s">
        <v>19</v>
      </c>
      <c r="C12785" t="s">
        <v>33</v>
      </c>
      <c r="D12785" s="2">
        <v>120.98</v>
      </c>
      <c r="E12785">
        <v>0.43</v>
      </c>
      <c r="F12785">
        <v>1</v>
      </c>
      <c r="G12785" s="1">
        <v>45111</v>
      </c>
      <c r="H12785" s="1">
        <v>45113</v>
      </c>
      <c r="I12785" t="s">
        <v>15</v>
      </c>
      <c r="J12785" t="s">
        <v>22</v>
      </c>
      <c r="K12785" s="2">
        <v>20.37</v>
      </c>
      <c r="L12785" t="s">
        <v>48</v>
      </c>
      <c r="M12785">
        <f>YEAR(Table1[[#This Row],[order_date]])</f>
        <v>2023</v>
      </c>
      <c r="N12785">
        <f>MONTH(Table1[[#This Row],[order_date]])</f>
        <v>7</v>
      </c>
      <c r="O12785" s="3">
        <f>Table1[[#This Row],[sales]]-Table1[[#This Row],[profit]]</f>
        <v>100.61</v>
      </c>
      <c r="P12785" s="3">
        <f>Table1[[#This Row],[sales]]*Table1[[#This Row],[quantity]]</f>
        <v>120.98</v>
      </c>
      <c r="Q12785" s="9">
        <f>Table1[[#This Row],[delivery_date]]-Table1[[#This Row],[order_date]]</f>
        <v>2</v>
      </c>
    </row>
    <row r="12786" spans="1:17" x14ac:dyDescent="0.35">
      <c r="A12786" t="s">
        <v>12817</v>
      </c>
      <c r="B12786" t="s">
        <v>13</v>
      </c>
      <c r="C12786" t="s">
        <v>14</v>
      </c>
      <c r="D12786" s="2">
        <v>566.91999999999996</v>
      </c>
      <c r="E12786">
        <v>0.35</v>
      </c>
      <c r="F12786">
        <v>2</v>
      </c>
      <c r="G12786" s="1">
        <v>44978</v>
      </c>
      <c r="H12786" s="1">
        <v>44982</v>
      </c>
      <c r="I12786" t="s">
        <v>21</v>
      </c>
      <c r="J12786" t="s">
        <v>16</v>
      </c>
      <c r="K12786" s="2">
        <v>129.65</v>
      </c>
      <c r="L12786" t="s">
        <v>34</v>
      </c>
      <c r="M12786">
        <f>YEAR(Table1[[#This Row],[order_date]])</f>
        <v>2023</v>
      </c>
      <c r="N12786">
        <f>MONTH(Table1[[#This Row],[order_date]])</f>
        <v>2</v>
      </c>
      <c r="O12786" s="3">
        <f>Table1[[#This Row],[sales]]-Table1[[#This Row],[profit]]</f>
        <v>437.27</v>
      </c>
      <c r="P12786" s="3">
        <f>Table1[[#This Row],[sales]]*Table1[[#This Row],[quantity]]</f>
        <v>1133.8399999999999</v>
      </c>
      <c r="Q12786" s="9">
        <f>Table1[[#This Row],[delivery_date]]-Table1[[#This Row],[order_date]]</f>
        <v>4</v>
      </c>
    </row>
    <row r="12787" spans="1:17" x14ac:dyDescent="0.35">
      <c r="A12787" t="s">
        <v>12818</v>
      </c>
      <c r="B12787" t="s">
        <v>25</v>
      </c>
      <c r="C12787" t="s">
        <v>14</v>
      </c>
      <c r="D12787" s="2">
        <v>4749.17</v>
      </c>
      <c r="E12787">
        <v>0.06</v>
      </c>
      <c r="F12787">
        <v>4</v>
      </c>
      <c r="G12787" s="1">
        <v>45165</v>
      </c>
      <c r="H12787" s="1">
        <v>45166</v>
      </c>
      <c r="I12787" t="s">
        <v>21</v>
      </c>
      <c r="J12787" t="s">
        <v>22</v>
      </c>
      <c r="K12787" s="2">
        <v>1122.9000000000001</v>
      </c>
      <c r="L12787" t="s">
        <v>39</v>
      </c>
      <c r="M12787">
        <f>YEAR(Table1[[#This Row],[order_date]])</f>
        <v>2023</v>
      </c>
      <c r="N12787">
        <f>MONTH(Table1[[#This Row],[order_date]])</f>
        <v>8</v>
      </c>
      <c r="O12787" s="3">
        <f>Table1[[#This Row],[sales]]-Table1[[#This Row],[profit]]</f>
        <v>3626.27</v>
      </c>
      <c r="P12787" s="3">
        <f>Table1[[#This Row],[sales]]*Table1[[#This Row],[quantity]]</f>
        <v>18996.68</v>
      </c>
      <c r="Q12787" s="9">
        <f>Table1[[#This Row],[delivery_date]]-Table1[[#This Row],[order_date]]</f>
        <v>1</v>
      </c>
    </row>
    <row r="12788" spans="1:17" x14ac:dyDescent="0.35">
      <c r="A12788" t="s">
        <v>12819</v>
      </c>
      <c r="B12788" t="s">
        <v>41</v>
      </c>
      <c r="C12788" t="s">
        <v>36</v>
      </c>
      <c r="D12788" s="2">
        <v>1016.39</v>
      </c>
      <c r="E12788">
        <v>0.17</v>
      </c>
      <c r="F12788">
        <v>3</v>
      </c>
      <c r="G12788" s="1">
        <v>45552</v>
      </c>
      <c r="H12788" s="1">
        <v>45555</v>
      </c>
      <c r="I12788" t="s">
        <v>21</v>
      </c>
      <c r="J12788" t="s">
        <v>27</v>
      </c>
      <c r="K12788" s="2">
        <v>61.06</v>
      </c>
      <c r="L12788" t="s">
        <v>17</v>
      </c>
      <c r="M12788">
        <f>YEAR(Table1[[#This Row],[order_date]])</f>
        <v>2024</v>
      </c>
      <c r="N12788">
        <f>MONTH(Table1[[#This Row],[order_date]])</f>
        <v>9</v>
      </c>
      <c r="O12788" s="3">
        <f>Table1[[#This Row],[sales]]-Table1[[#This Row],[profit]]</f>
        <v>955.32999999999993</v>
      </c>
      <c r="P12788" s="3">
        <f>Table1[[#This Row],[sales]]*Table1[[#This Row],[quantity]]</f>
        <v>3049.17</v>
      </c>
      <c r="Q12788" s="9">
        <f>Table1[[#This Row],[delivery_date]]-Table1[[#This Row],[order_date]]</f>
        <v>3</v>
      </c>
    </row>
    <row r="12789" spans="1:17" x14ac:dyDescent="0.35">
      <c r="A12789" t="s">
        <v>12820</v>
      </c>
      <c r="B12789" t="s">
        <v>25</v>
      </c>
      <c r="C12789" t="s">
        <v>26</v>
      </c>
      <c r="D12789" s="2">
        <v>2148.79</v>
      </c>
      <c r="E12789">
        <v>0.01</v>
      </c>
      <c r="F12789">
        <v>9</v>
      </c>
      <c r="G12789" s="1">
        <v>45627</v>
      </c>
      <c r="H12789" s="1">
        <v>45631</v>
      </c>
      <c r="I12789" t="s">
        <v>31</v>
      </c>
      <c r="J12789" t="s">
        <v>27</v>
      </c>
      <c r="K12789" s="2">
        <v>228.45</v>
      </c>
      <c r="L12789" t="s">
        <v>23</v>
      </c>
      <c r="M12789">
        <f>YEAR(Table1[[#This Row],[order_date]])</f>
        <v>2024</v>
      </c>
      <c r="N12789">
        <f>MONTH(Table1[[#This Row],[order_date]])</f>
        <v>12</v>
      </c>
      <c r="O12789" s="3">
        <f>Table1[[#This Row],[sales]]-Table1[[#This Row],[profit]]</f>
        <v>1920.34</v>
      </c>
      <c r="P12789" s="3">
        <f>Table1[[#This Row],[sales]]*Table1[[#This Row],[quantity]]</f>
        <v>19339.11</v>
      </c>
      <c r="Q12789" s="9">
        <f>Table1[[#This Row],[delivery_date]]-Table1[[#This Row],[order_date]]</f>
        <v>4</v>
      </c>
    </row>
    <row r="12790" spans="1:17" x14ac:dyDescent="0.35">
      <c r="A12790" t="s">
        <v>12821</v>
      </c>
      <c r="B12790" t="s">
        <v>41</v>
      </c>
      <c r="C12790" t="s">
        <v>33</v>
      </c>
      <c r="D12790" s="2">
        <v>4263.46</v>
      </c>
      <c r="E12790">
        <v>0.45</v>
      </c>
      <c r="F12790">
        <v>5</v>
      </c>
      <c r="G12790" s="1">
        <v>44988</v>
      </c>
      <c r="H12790" s="1">
        <v>44989</v>
      </c>
      <c r="I12790" t="s">
        <v>21</v>
      </c>
      <c r="J12790" t="s">
        <v>16</v>
      </c>
      <c r="K12790" s="2">
        <v>1100.95</v>
      </c>
      <c r="L12790" t="s">
        <v>48</v>
      </c>
      <c r="M12790">
        <f>YEAR(Table1[[#This Row],[order_date]])</f>
        <v>2023</v>
      </c>
      <c r="N12790">
        <f>MONTH(Table1[[#This Row],[order_date]])</f>
        <v>3</v>
      </c>
      <c r="O12790" s="3">
        <f>Table1[[#This Row],[sales]]-Table1[[#This Row],[profit]]</f>
        <v>3162.51</v>
      </c>
      <c r="P12790" s="3">
        <f>Table1[[#This Row],[sales]]*Table1[[#This Row],[quantity]]</f>
        <v>21317.3</v>
      </c>
      <c r="Q12790" s="9">
        <f>Table1[[#This Row],[delivery_date]]-Table1[[#This Row],[order_date]]</f>
        <v>1</v>
      </c>
    </row>
    <row r="12791" spans="1:17" x14ac:dyDescent="0.35">
      <c r="A12791" t="s">
        <v>12822</v>
      </c>
      <c r="B12791" t="s">
        <v>19</v>
      </c>
      <c r="C12791" t="s">
        <v>14</v>
      </c>
      <c r="D12791" s="2">
        <v>100.5</v>
      </c>
      <c r="E12791">
        <v>0.37</v>
      </c>
      <c r="F12791">
        <v>8</v>
      </c>
      <c r="G12791" s="1">
        <v>45652</v>
      </c>
      <c r="H12791" s="1">
        <v>45657</v>
      </c>
      <c r="I12791" t="s">
        <v>31</v>
      </c>
      <c r="J12791" t="s">
        <v>27</v>
      </c>
      <c r="K12791" s="2">
        <v>17.37</v>
      </c>
      <c r="L12791" t="s">
        <v>17</v>
      </c>
      <c r="M12791">
        <f>YEAR(Table1[[#This Row],[order_date]])</f>
        <v>2024</v>
      </c>
      <c r="N12791">
        <f>MONTH(Table1[[#This Row],[order_date]])</f>
        <v>12</v>
      </c>
      <c r="O12791" s="3">
        <f>Table1[[#This Row],[sales]]-Table1[[#This Row],[profit]]</f>
        <v>83.13</v>
      </c>
      <c r="P12791" s="3">
        <f>Table1[[#This Row],[sales]]*Table1[[#This Row],[quantity]]</f>
        <v>804</v>
      </c>
      <c r="Q12791" s="9">
        <f>Table1[[#This Row],[delivery_date]]-Table1[[#This Row],[order_date]]</f>
        <v>5</v>
      </c>
    </row>
    <row r="12792" spans="1:17" x14ac:dyDescent="0.35">
      <c r="A12792" t="s">
        <v>12823</v>
      </c>
      <c r="B12792" t="s">
        <v>19</v>
      </c>
      <c r="C12792" t="s">
        <v>14</v>
      </c>
      <c r="D12792" s="2">
        <v>4633.38</v>
      </c>
      <c r="E12792">
        <v>0.22</v>
      </c>
      <c r="F12792">
        <v>4</v>
      </c>
      <c r="G12792" s="1">
        <v>45258</v>
      </c>
      <c r="H12792" s="1">
        <v>45262</v>
      </c>
      <c r="I12792" t="s">
        <v>31</v>
      </c>
      <c r="J12792" t="s">
        <v>27</v>
      </c>
      <c r="K12792" s="2">
        <v>268.49</v>
      </c>
      <c r="L12792" t="s">
        <v>28</v>
      </c>
      <c r="M12792">
        <f>YEAR(Table1[[#This Row],[order_date]])</f>
        <v>2023</v>
      </c>
      <c r="N12792">
        <f>MONTH(Table1[[#This Row],[order_date]])</f>
        <v>11</v>
      </c>
      <c r="O12792" s="3">
        <f>Table1[[#This Row],[sales]]-Table1[[#This Row],[profit]]</f>
        <v>4364.8900000000003</v>
      </c>
      <c r="P12792" s="3">
        <f>Table1[[#This Row],[sales]]*Table1[[#This Row],[quantity]]</f>
        <v>18533.52</v>
      </c>
      <c r="Q12792" s="9">
        <f>Table1[[#This Row],[delivery_date]]-Table1[[#This Row],[order_date]]</f>
        <v>4</v>
      </c>
    </row>
    <row r="12793" spans="1:17" x14ac:dyDescent="0.35">
      <c r="A12793" t="s">
        <v>12824</v>
      </c>
      <c r="B12793" t="s">
        <v>41</v>
      </c>
      <c r="C12793" t="s">
        <v>33</v>
      </c>
      <c r="D12793" s="2">
        <v>362.09</v>
      </c>
      <c r="E12793">
        <v>0.38</v>
      </c>
      <c r="F12793">
        <v>4</v>
      </c>
      <c r="G12793" s="1">
        <v>45085</v>
      </c>
      <c r="H12793" s="1">
        <v>45092</v>
      </c>
      <c r="I12793" t="s">
        <v>15</v>
      </c>
      <c r="J12793" t="s">
        <v>16</v>
      </c>
      <c r="K12793" s="2">
        <v>104.93</v>
      </c>
      <c r="L12793" t="s">
        <v>34</v>
      </c>
      <c r="M12793">
        <f>YEAR(Table1[[#This Row],[order_date]])</f>
        <v>2023</v>
      </c>
      <c r="N12793">
        <f>MONTH(Table1[[#This Row],[order_date]])</f>
        <v>6</v>
      </c>
      <c r="O12793" s="3">
        <f>Table1[[#This Row],[sales]]-Table1[[#This Row],[profit]]</f>
        <v>257.15999999999997</v>
      </c>
      <c r="P12793" s="3">
        <f>Table1[[#This Row],[sales]]*Table1[[#This Row],[quantity]]</f>
        <v>1448.36</v>
      </c>
      <c r="Q12793" s="9">
        <f>Table1[[#This Row],[delivery_date]]-Table1[[#This Row],[order_date]]</f>
        <v>7</v>
      </c>
    </row>
    <row r="12794" spans="1:17" x14ac:dyDescent="0.35">
      <c r="A12794" t="s">
        <v>12825</v>
      </c>
      <c r="B12794" t="s">
        <v>41</v>
      </c>
      <c r="C12794" t="s">
        <v>14</v>
      </c>
      <c r="D12794" s="2">
        <v>937.26</v>
      </c>
      <c r="E12794">
        <v>0.47</v>
      </c>
      <c r="F12794">
        <v>3</v>
      </c>
      <c r="G12794" s="1">
        <v>45339</v>
      </c>
      <c r="H12794" s="1">
        <v>45341</v>
      </c>
      <c r="I12794" t="s">
        <v>31</v>
      </c>
      <c r="J12794" t="s">
        <v>22</v>
      </c>
      <c r="K12794" s="2">
        <v>191.68</v>
      </c>
      <c r="L12794" t="s">
        <v>28</v>
      </c>
      <c r="M12794">
        <f>YEAR(Table1[[#This Row],[order_date]])</f>
        <v>2024</v>
      </c>
      <c r="N12794">
        <f>MONTH(Table1[[#This Row],[order_date]])</f>
        <v>2</v>
      </c>
      <c r="O12794" s="3">
        <f>Table1[[#This Row],[sales]]-Table1[[#This Row],[profit]]</f>
        <v>745.57999999999993</v>
      </c>
      <c r="P12794" s="3">
        <f>Table1[[#This Row],[sales]]*Table1[[#This Row],[quantity]]</f>
        <v>2811.7799999999997</v>
      </c>
      <c r="Q12794" s="9">
        <f>Table1[[#This Row],[delivery_date]]-Table1[[#This Row],[order_date]]</f>
        <v>2</v>
      </c>
    </row>
    <row r="12795" spans="1:17" x14ac:dyDescent="0.35">
      <c r="A12795" t="s">
        <v>12826</v>
      </c>
      <c r="B12795" t="s">
        <v>13</v>
      </c>
      <c r="C12795" t="s">
        <v>14</v>
      </c>
      <c r="D12795" s="2">
        <v>242.61</v>
      </c>
      <c r="E12795">
        <v>0.14000000000000001</v>
      </c>
      <c r="F12795">
        <v>9</v>
      </c>
      <c r="G12795" s="1">
        <v>45213</v>
      </c>
      <c r="H12795" s="1">
        <v>45219</v>
      </c>
      <c r="I12795" t="s">
        <v>15</v>
      </c>
      <c r="J12795" t="s">
        <v>22</v>
      </c>
      <c r="K12795" s="2">
        <v>36.36</v>
      </c>
      <c r="L12795" t="s">
        <v>17</v>
      </c>
      <c r="M12795">
        <f>YEAR(Table1[[#This Row],[order_date]])</f>
        <v>2023</v>
      </c>
      <c r="N12795">
        <f>MONTH(Table1[[#This Row],[order_date]])</f>
        <v>10</v>
      </c>
      <c r="O12795" s="3">
        <f>Table1[[#This Row],[sales]]-Table1[[#This Row],[profit]]</f>
        <v>206.25</v>
      </c>
      <c r="P12795" s="3">
        <f>Table1[[#This Row],[sales]]*Table1[[#This Row],[quantity]]</f>
        <v>2183.4900000000002</v>
      </c>
      <c r="Q12795" s="9">
        <f>Table1[[#This Row],[delivery_date]]-Table1[[#This Row],[order_date]]</f>
        <v>6</v>
      </c>
    </row>
    <row r="12796" spans="1:17" x14ac:dyDescent="0.35">
      <c r="A12796" t="s">
        <v>12827</v>
      </c>
      <c r="B12796" t="s">
        <v>19</v>
      </c>
      <c r="C12796" t="s">
        <v>14</v>
      </c>
      <c r="D12796" s="2">
        <v>2645.65</v>
      </c>
      <c r="E12796">
        <v>0.14000000000000001</v>
      </c>
      <c r="F12796">
        <v>2</v>
      </c>
      <c r="G12796" s="1">
        <v>45450</v>
      </c>
      <c r="H12796" s="1">
        <v>45451</v>
      </c>
      <c r="I12796" t="s">
        <v>15</v>
      </c>
      <c r="J12796" t="s">
        <v>22</v>
      </c>
      <c r="K12796" s="2">
        <v>728.04</v>
      </c>
      <c r="L12796" t="s">
        <v>28</v>
      </c>
      <c r="M12796">
        <f>YEAR(Table1[[#This Row],[order_date]])</f>
        <v>2024</v>
      </c>
      <c r="N12796">
        <f>MONTH(Table1[[#This Row],[order_date]])</f>
        <v>6</v>
      </c>
      <c r="O12796" s="3">
        <f>Table1[[#This Row],[sales]]-Table1[[#This Row],[profit]]</f>
        <v>1917.6100000000001</v>
      </c>
      <c r="P12796" s="3">
        <f>Table1[[#This Row],[sales]]*Table1[[#This Row],[quantity]]</f>
        <v>5291.3</v>
      </c>
      <c r="Q12796" s="9">
        <f>Table1[[#This Row],[delivery_date]]-Table1[[#This Row],[order_date]]</f>
        <v>1</v>
      </c>
    </row>
    <row r="12797" spans="1:17" x14ac:dyDescent="0.35">
      <c r="A12797" t="s">
        <v>12828</v>
      </c>
      <c r="B12797" t="s">
        <v>19</v>
      </c>
      <c r="C12797" t="s">
        <v>20</v>
      </c>
      <c r="D12797" s="2">
        <v>4721.16</v>
      </c>
      <c r="E12797">
        <v>0.24</v>
      </c>
      <c r="F12797">
        <v>3</v>
      </c>
      <c r="G12797" s="1">
        <v>45239</v>
      </c>
      <c r="H12797" s="1">
        <v>45240</v>
      </c>
      <c r="I12797" t="s">
        <v>15</v>
      </c>
      <c r="J12797" t="s">
        <v>22</v>
      </c>
      <c r="K12797" s="2">
        <v>391.94</v>
      </c>
      <c r="L12797" t="s">
        <v>34</v>
      </c>
      <c r="M12797">
        <f>YEAR(Table1[[#This Row],[order_date]])</f>
        <v>2023</v>
      </c>
      <c r="N12797">
        <f>MONTH(Table1[[#This Row],[order_date]])</f>
        <v>11</v>
      </c>
      <c r="O12797" s="3">
        <f>Table1[[#This Row],[sales]]-Table1[[#This Row],[profit]]</f>
        <v>4329.22</v>
      </c>
      <c r="P12797" s="3">
        <f>Table1[[#This Row],[sales]]*Table1[[#This Row],[quantity]]</f>
        <v>14163.48</v>
      </c>
      <c r="Q12797" s="9">
        <f>Table1[[#This Row],[delivery_date]]-Table1[[#This Row],[order_date]]</f>
        <v>1</v>
      </c>
    </row>
    <row r="12798" spans="1:17" x14ac:dyDescent="0.35">
      <c r="A12798" t="s">
        <v>12829</v>
      </c>
      <c r="B12798" t="s">
        <v>13</v>
      </c>
      <c r="C12798" t="s">
        <v>20</v>
      </c>
      <c r="D12798" s="2">
        <v>4211.28</v>
      </c>
      <c r="E12798">
        <v>0.35</v>
      </c>
      <c r="F12798">
        <v>3</v>
      </c>
      <c r="G12798" s="1">
        <v>45607</v>
      </c>
      <c r="H12798" s="1">
        <v>45612</v>
      </c>
      <c r="I12798" t="s">
        <v>21</v>
      </c>
      <c r="J12798" t="s">
        <v>22</v>
      </c>
      <c r="K12798" s="2">
        <v>1236.5899999999999</v>
      </c>
      <c r="L12798" t="s">
        <v>48</v>
      </c>
      <c r="M12798">
        <f>YEAR(Table1[[#This Row],[order_date]])</f>
        <v>2024</v>
      </c>
      <c r="N12798">
        <f>MONTH(Table1[[#This Row],[order_date]])</f>
        <v>11</v>
      </c>
      <c r="O12798" s="3">
        <f>Table1[[#This Row],[sales]]-Table1[[#This Row],[profit]]</f>
        <v>2974.6899999999996</v>
      </c>
      <c r="P12798" s="3">
        <f>Table1[[#This Row],[sales]]*Table1[[#This Row],[quantity]]</f>
        <v>12633.84</v>
      </c>
      <c r="Q12798" s="9">
        <f>Table1[[#This Row],[delivery_date]]-Table1[[#This Row],[order_date]]</f>
        <v>5</v>
      </c>
    </row>
    <row r="12799" spans="1:17" x14ac:dyDescent="0.35">
      <c r="A12799" t="s">
        <v>12830</v>
      </c>
      <c r="B12799" t="s">
        <v>19</v>
      </c>
      <c r="C12799" t="s">
        <v>26</v>
      </c>
      <c r="D12799" s="2">
        <v>3234.77</v>
      </c>
      <c r="E12799">
        <v>0.5</v>
      </c>
      <c r="F12799">
        <v>3</v>
      </c>
      <c r="G12799" s="1">
        <v>44953</v>
      </c>
      <c r="H12799" s="1">
        <v>44954</v>
      </c>
      <c r="I12799" t="s">
        <v>15</v>
      </c>
      <c r="J12799" t="s">
        <v>16</v>
      </c>
      <c r="K12799" s="2">
        <v>371.82</v>
      </c>
      <c r="L12799" t="s">
        <v>17</v>
      </c>
      <c r="M12799">
        <f>YEAR(Table1[[#This Row],[order_date]])</f>
        <v>2023</v>
      </c>
      <c r="N12799">
        <f>MONTH(Table1[[#This Row],[order_date]])</f>
        <v>1</v>
      </c>
      <c r="O12799" s="3">
        <f>Table1[[#This Row],[sales]]-Table1[[#This Row],[profit]]</f>
        <v>2862.95</v>
      </c>
      <c r="P12799" s="3">
        <f>Table1[[#This Row],[sales]]*Table1[[#This Row],[quantity]]</f>
        <v>9704.31</v>
      </c>
      <c r="Q12799" s="9">
        <f>Table1[[#This Row],[delivery_date]]-Table1[[#This Row],[order_date]]</f>
        <v>1</v>
      </c>
    </row>
    <row r="12800" spans="1:17" x14ac:dyDescent="0.35">
      <c r="A12800" t="s">
        <v>12831</v>
      </c>
      <c r="B12800" t="s">
        <v>41</v>
      </c>
      <c r="C12800" t="s">
        <v>36</v>
      </c>
      <c r="D12800" s="2">
        <v>1008.89</v>
      </c>
      <c r="E12800">
        <v>0.08</v>
      </c>
      <c r="F12800">
        <v>4</v>
      </c>
      <c r="G12800" s="1">
        <v>45404</v>
      </c>
      <c r="H12800" s="1">
        <v>45407</v>
      </c>
      <c r="I12800" t="s">
        <v>21</v>
      </c>
      <c r="J12800" t="s">
        <v>27</v>
      </c>
      <c r="K12800" s="2">
        <v>191.84</v>
      </c>
      <c r="L12800" t="s">
        <v>28</v>
      </c>
      <c r="M12800">
        <f>YEAR(Table1[[#This Row],[order_date]])</f>
        <v>2024</v>
      </c>
      <c r="N12800">
        <f>MONTH(Table1[[#This Row],[order_date]])</f>
        <v>4</v>
      </c>
      <c r="O12800" s="3">
        <f>Table1[[#This Row],[sales]]-Table1[[#This Row],[profit]]</f>
        <v>817.05</v>
      </c>
      <c r="P12800" s="3">
        <f>Table1[[#This Row],[sales]]*Table1[[#This Row],[quantity]]</f>
        <v>4035.56</v>
      </c>
      <c r="Q12800" s="9">
        <f>Table1[[#This Row],[delivery_date]]-Table1[[#This Row],[order_date]]</f>
        <v>3</v>
      </c>
    </row>
    <row r="12801" spans="1:17" x14ac:dyDescent="0.35">
      <c r="A12801" t="s">
        <v>12832</v>
      </c>
      <c r="B12801" t="s">
        <v>25</v>
      </c>
      <c r="C12801" t="s">
        <v>33</v>
      </c>
      <c r="D12801" s="2">
        <v>4361.03</v>
      </c>
      <c r="E12801">
        <v>0.17</v>
      </c>
      <c r="F12801">
        <v>5</v>
      </c>
      <c r="G12801" s="1">
        <v>45292</v>
      </c>
      <c r="H12801" s="1">
        <v>45294</v>
      </c>
      <c r="I12801" t="s">
        <v>15</v>
      </c>
      <c r="J12801" t="s">
        <v>22</v>
      </c>
      <c r="K12801" s="2">
        <v>1109.9000000000001</v>
      </c>
      <c r="L12801" t="s">
        <v>28</v>
      </c>
      <c r="M12801">
        <f>YEAR(Table1[[#This Row],[order_date]])</f>
        <v>2024</v>
      </c>
      <c r="N12801">
        <f>MONTH(Table1[[#This Row],[order_date]])</f>
        <v>1</v>
      </c>
      <c r="O12801" s="3">
        <f>Table1[[#This Row],[sales]]-Table1[[#This Row],[profit]]</f>
        <v>3251.1299999999997</v>
      </c>
      <c r="P12801" s="3">
        <f>Table1[[#This Row],[sales]]*Table1[[#This Row],[quantity]]</f>
        <v>21805.149999999998</v>
      </c>
      <c r="Q12801" s="9">
        <f>Table1[[#This Row],[delivery_date]]-Table1[[#This Row],[order_date]]</f>
        <v>2</v>
      </c>
    </row>
    <row r="12802" spans="1:17" x14ac:dyDescent="0.35">
      <c r="A12802" t="s">
        <v>12833</v>
      </c>
      <c r="B12802" t="s">
        <v>25</v>
      </c>
      <c r="C12802" t="s">
        <v>36</v>
      </c>
      <c r="D12802" s="2">
        <v>3798.4</v>
      </c>
      <c r="E12802">
        <v>0.18</v>
      </c>
      <c r="F12802">
        <v>6</v>
      </c>
      <c r="G12802" s="1">
        <v>45334</v>
      </c>
      <c r="H12802" s="1">
        <v>45340</v>
      </c>
      <c r="I12802" t="s">
        <v>15</v>
      </c>
      <c r="J12802" t="s">
        <v>27</v>
      </c>
      <c r="K12802" s="2">
        <v>442.1</v>
      </c>
      <c r="L12802" t="s">
        <v>28</v>
      </c>
      <c r="M12802">
        <f>YEAR(Table1[[#This Row],[order_date]])</f>
        <v>2024</v>
      </c>
      <c r="N12802">
        <f>MONTH(Table1[[#This Row],[order_date]])</f>
        <v>2</v>
      </c>
      <c r="O12802" s="3">
        <f>Table1[[#This Row],[sales]]-Table1[[#This Row],[profit]]</f>
        <v>3356.3</v>
      </c>
      <c r="P12802" s="3">
        <f>Table1[[#This Row],[sales]]*Table1[[#This Row],[quantity]]</f>
        <v>22790.400000000001</v>
      </c>
      <c r="Q12802" s="9">
        <f>Table1[[#This Row],[delivery_date]]-Table1[[#This Row],[order_date]]</f>
        <v>6</v>
      </c>
    </row>
    <row r="12803" spans="1:17" x14ac:dyDescent="0.35">
      <c r="A12803" t="s">
        <v>12834</v>
      </c>
      <c r="B12803" t="s">
        <v>19</v>
      </c>
      <c r="C12803" t="s">
        <v>36</v>
      </c>
      <c r="D12803" s="2">
        <v>1407.55</v>
      </c>
      <c r="E12803">
        <v>0.36</v>
      </c>
      <c r="F12803">
        <v>5</v>
      </c>
      <c r="G12803" s="1">
        <v>45264</v>
      </c>
      <c r="H12803" s="1">
        <v>45269</v>
      </c>
      <c r="I12803" t="s">
        <v>21</v>
      </c>
      <c r="J12803" t="s">
        <v>22</v>
      </c>
      <c r="K12803" s="2">
        <v>172.8</v>
      </c>
      <c r="L12803" t="s">
        <v>48</v>
      </c>
      <c r="M12803">
        <f>YEAR(Table1[[#This Row],[order_date]])</f>
        <v>2023</v>
      </c>
      <c r="N12803">
        <f>MONTH(Table1[[#This Row],[order_date]])</f>
        <v>12</v>
      </c>
      <c r="O12803" s="3">
        <f>Table1[[#This Row],[sales]]-Table1[[#This Row],[profit]]</f>
        <v>1234.75</v>
      </c>
      <c r="P12803" s="3">
        <f>Table1[[#This Row],[sales]]*Table1[[#This Row],[quantity]]</f>
        <v>7037.75</v>
      </c>
      <c r="Q12803" s="9">
        <f>Table1[[#This Row],[delivery_date]]-Table1[[#This Row],[order_date]]</f>
        <v>5</v>
      </c>
    </row>
    <row r="12804" spans="1:17" x14ac:dyDescent="0.35">
      <c r="A12804" t="s">
        <v>12835</v>
      </c>
      <c r="B12804" t="s">
        <v>13</v>
      </c>
      <c r="C12804" t="s">
        <v>20</v>
      </c>
      <c r="D12804" s="2">
        <v>4044.94</v>
      </c>
      <c r="E12804">
        <v>0.44</v>
      </c>
      <c r="F12804">
        <v>9</v>
      </c>
      <c r="G12804" s="1">
        <v>45334</v>
      </c>
      <c r="H12804" s="1">
        <v>45341</v>
      </c>
      <c r="I12804" t="s">
        <v>15</v>
      </c>
      <c r="J12804" t="s">
        <v>16</v>
      </c>
      <c r="K12804" s="2">
        <v>799.93</v>
      </c>
      <c r="L12804" t="s">
        <v>17</v>
      </c>
      <c r="M12804">
        <f>YEAR(Table1[[#This Row],[order_date]])</f>
        <v>2024</v>
      </c>
      <c r="N12804">
        <f>MONTH(Table1[[#This Row],[order_date]])</f>
        <v>2</v>
      </c>
      <c r="O12804" s="3">
        <f>Table1[[#This Row],[sales]]-Table1[[#This Row],[profit]]</f>
        <v>3245.01</v>
      </c>
      <c r="P12804" s="3">
        <f>Table1[[#This Row],[sales]]*Table1[[#This Row],[quantity]]</f>
        <v>36404.46</v>
      </c>
      <c r="Q12804" s="9">
        <f>Table1[[#This Row],[delivery_date]]-Table1[[#This Row],[order_date]]</f>
        <v>7</v>
      </c>
    </row>
    <row r="12805" spans="1:17" x14ac:dyDescent="0.35">
      <c r="A12805" t="s">
        <v>12836</v>
      </c>
      <c r="B12805" t="s">
        <v>41</v>
      </c>
      <c r="C12805" t="s">
        <v>26</v>
      </c>
      <c r="D12805" s="2">
        <v>4398.04</v>
      </c>
      <c r="E12805">
        <v>0.09</v>
      </c>
      <c r="F12805">
        <v>7</v>
      </c>
      <c r="G12805" s="1">
        <v>45002</v>
      </c>
      <c r="H12805" s="1">
        <v>45005</v>
      </c>
      <c r="I12805" t="s">
        <v>15</v>
      </c>
      <c r="J12805" t="s">
        <v>16</v>
      </c>
      <c r="K12805" s="2">
        <v>301.05</v>
      </c>
      <c r="L12805" t="s">
        <v>17</v>
      </c>
      <c r="M12805">
        <f>YEAR(Table1[[#This Row],[order_date]])</f>
        <v>2023</v>
      </c>
      <c r="N12805">
        <f>MONTH(Table1[[#This Row],[order_date]])</f>
        <v>3</v>
      </c>
      <c r="O12805" s="3">
        <f>Table1[[#This Row],[sales]]-Table1[[#This Row],[profit]]</f>
        <v>4096.99</v>
      </c>
      <c r="P12805" s="3">
        <f>Table1[[#This Row],[sales]]*Table1[[#This Row],[quantity]]</f>
        <v>30786.28</v>
      </c>
      <c r="Q12805" s="9">
        <f>Table1[[#This Row],[delivery_date]]-Table1[[#This Row],[order_date]]</f>
        <v>3</v>
      </c>
    </row>
    <row r="12806" spans="1:17" x14ac:dyDescent="0.35">
      <c r="A12806" t="s">
        <v>12837</v>
      </c>
      <c r="B12806" t="s">
        <v>25</v>
      </c>
      <c r="C12806" t="s">
        <v>36</v>
      </c>
      <c r="D12806" s="2">
        <v>3521.31</v>
      </c>
      <c r="E12806">
        <v>0.36</v>
      </c>
      <c r="F12806">
        <v>7</v>
      </c>
      <c r="G12806" s="1">
        <v>45594</v>
      </c>
      <c r="H12806" s="1">
        <v>45599</v>
      </c>
      <c r="I12806" t="s">
        <v>21</v>
      </c>
      <c r="J12806" t="s">
        <v>27</v>
      </c>
      <c r="K12806" s="2">
        <v>843.35</v>
      </c>
      <c r="L12806" t="s">
        <v>28</v>
      </c>
      <c r="M12806">
        <f>YEAR(Table1[[#This Row],[order_date]])</f>
        <v>2024</v>
      </c>
      <c r="N12806">
        <f>MONTH(Table1[[#This Row],[order_date]])</f>
        <v>10</v>
      </c>
      <c r="O12806" s="3">
        <f>Table1[[#This Row],[sales]]-Table1[[#This Row],[profit]]</f>
        <v>2677.96</v>
      </c>
      <c r="P12806" s="3">
        <f>Table1[[#This Row],[sales]]*Table1[[#This Row],[quantity]]</f>
        <v>24649.17</v>
      </c>
      <c r="Q12806" s="9">
        <f>Table1[[#This Row],[delivery_date]]-Table1[[#This Row],[order_date]]</f>
        <v>5</v>
      </c>
    </row>
    <row r="12807" spans="1:17" x14ac:dyDescent="0.35">
      <c r="A12807" t="s">
        <v>12838</v>
      </c>
      <c r="B12807" t="s">
        <v>41</v>
      </c>
      <c r="C12807" t="s">
        <v>36</v>
      </c>
      <c r="D12807" s="2">
        <v>591.88</v>
      </c>
      <c r="E12807">
        <v>0.45</v>
      </c>
      <c r="F12807">
        <v>7</v>
      </c>
      <c r="G12807" s="1">
        <v>45001</v>
      </c>
      <c r="H12807" s="1">
        <v>45006</v>
      </c>
      <c r="I12807" t="s">
        <v>21</v>
      </c>
      <c r="J12807" t="s">
        <v>27</v>
      </c>
      <c r="K12807" s="2">
        <v>75.25</v>
      </c>
      <c r="L12807" t="s">
        <v>17</v>
      </c>
      <c r="M12807">
        <f>YEAR(Table1[[#This Row],[order_date]])</f>
        <v>2023</v>
      </c>
      <c r="N12807">
        <f>MONTH(Table1[[#This Row],[order_date]])</f>
        <v>3</v>
      </c>
      <c r="O12807" s="3">
        <f>Table1[[#This Row],[sales]]-Table1[[#This Row],[profit]]</f>
        <v>516.63</v>
      </c>
      <c r="P12807" s="3">
        <f>Table1[[#This Row],[sales]]*Table1[[#This Row],[quantity]]</f>
        <v>4143.16</v>
      </c>
      <c r="Q12807" s="9">
        <f>Table1[[#This Row],[delivery_date]]-Table1[[#This Row],[order_date]]</f>
        <v>5</v>
      </c>
    </row>
    <row r="12808" spans="1:17" x14ac:dyDescent="0.35">
      <c r="A12808" t="s">
        <v>12839</v>
      </c>
      <c r="B12808" t="s">
        <v>19</v>
      </c>
      <c r="C12808" t="s">
        <v>14</v>
      </c>
      <c r="D12808" s="2">
        <v>4922.8100000000004</v>
      </c>
      <c r="E12808">
        <v>0.06</v>
      </c>
      <c r="F12808">
        <v>7</v>
      </c>
      <c r="G12808" s="1">
        <v>45185</v>
      </c>
      <c r="H12808" s="1">
        <v>45187</v>
      </c>
      <c r="I12808" t="s">
        <v>21</v>
      </c>
      <c r="J12808" t="s">
        <v>27</v>
      </c>
      <c r="K12808" s="2">
        <v>1423.24</v>
      </c>
      <c r="L12808" t="s">
        <v>23</v>
      </c>
      <c r="M12808">
        <f>YEAR(Table1[[#This Row],[order_date]])</f>
        <v>2023</v>
      </c>
      <c r="N12808">
        <f>MONTH(Table1[[#This Row],[order_date]])</f>
        <v>9</v>
      </c>
      <c r="O12808" s="3">
        <f>Table1[[#This Row],[sales]]-Table1[[#This Row],[profit]]</f>
        <v>3499.5700000000006</v>
      </c>
      <c r="P12808" s="3">
        <f>Table1[[#This Row],[sales]]*Table1[[#This Row],[quantity]]</f>
        <v>34459.670000000006</v>
      </c>
      <c r="Q12808" s="9">
        <f>Table1[[#This Row],[delivery_date]]-Table1[[#This Row],[order_date]]</f>
        <v>2</v>
      </c>
    </row>
    <row r="12809" spans="1:17" x14ac:dyDescent="0.35">
      <c r="A12809" t="s">
        <v>12840</v>
      </c>
      <c r="B12809" t="s">
        <v>19</v>
      </c>
      <c r="C12809" t="s">
        <v>33</v>
      </c>
      <c r="D12809" s="2">
        <v>472.4</v>
      </c>
      <c r="E12809">
        <v>0.32</v>
      </c>
      <c r="F12809">
        <v>2</v>
      </c>
      <c r="G12809" s="1">
        <v>45283</v>
      </c>
      <c r="H12809" s="1">
        <v>45284</v>
      </c>
      <c r="I12809" t="s">
        <v>15</v>
      </c>
      <c r="J12809" t="s">
        <v>27</v>
      </c>
      <c r="K12809" s="2">
        <v>57.7</v>
      </c>
      <c r="L12809" t="s">
        <v>23</v>
      </c>
      <c r="M12809">
        <f>YEAR(Table1[[#This Row],[order_date]])</f>
        <v>2023</v>
      </c>
      <c r="N12809">
        <f>MONTH(Table1[[#This Row],[order_date]])</f>
        <v>12</v>
      </c>
      <c r="O12809" s="3">
        <f>Table1[[#This Row],[sales]]-Table1[[#This Row],[profit]]</f>
        <v>414.7</v>
      </c>
      <c r="P12809" s="3">
        <f>Table1[[#This Row],[sales]]*Table1[[#This Row],[quantity]]</f>
        <v>944.8</v>
      </c>
      <c r="Q12809" s="9">
        <f>Table1[[#This Row],[delivery_date]]-Table1[[#This Row],[order_date]]</f>
        <v>1</v>
      </c>
    </row>
    <row r="12810" spans="1:17" x14ac:dyDescent="0.35">
      <c r="A12810" t="s">
        <v>12841</v>
      </c>
      <c r="B12810" t="s">
        <v>25</v>
      </c>
      <c r="C12810" t="s">
        <v>26</v>
      </c>
      <c r="D12810" s="2">
        <v>3306.92</v>
      </c>
      <c r="E12810">
        <v>0.1</v>
      </c>
      <c r="F12810">
        <v>8</v>
      </c>
      <c r="G12810" s="1">
        <v>45441</v>
      </c>
      <c r="H12810" s="1">
        <v>45446</v>
      </c>
      <c r="I12810" t="s">
        <v>31</v>
      </c>
      <c r="J12810" t="s">
        <v>16</v>
      </c>
      <c r="K12810" s="2">
        <v>943.47</v>
      </c>
      <c r="L12810" t="s">
        <v>17</v>
      </c>
      <c r="M12810">
        <f>YEAR(Table1[[#This Row],[order_date]])</f>
        <v>2024</v>
      </c>
      <c r="N12810">
        <f>MONTH(Table1[[#This Row],[order_date]])</f>
        <v>5</v>
      </c>
      <c r="O12810" s="3">
        <f>Table1[[#This Row],[sales]]-Table1[[#This Row],[profit]]</f>
        <v>2363.4499999999998</v>
      </c>
      <c r="P12810" s="3">
        <f>Table1[[#This Row],[sales]]*Table1[[#This Row],[quantity]]</f>
        <v>26455.360000000001</v>
      </c>
      <c r="Q12810" s="9">
        <f>Table1[[#This Row],[delivery_date]]-Table1[[#This Row],[order_date]]</f>
        <v>5</v>
      </c>
    </row>
    <row r="12811" spans="1:17" x14ac:dyDescent="0.35">
      <c r="A12811" t="s">
        <v>12842</v>
      </c>
      <c r="B12811" t="s">
        <v>19</v>
      </c>
      <c r="C12811" t="s">
        <v>33</v>
      </c>
      <c r="D12811" s="2">
        <v>641.57000000000005</v>
      </c>
      <c r="E12811">
        <v>0.22</v>
      </c>
      <c r="F12811">
        <v>1</v>
      </c>
      <c r="G12811" s="1">
        <v>45211</v>
      </c>
      <c r="H12811" s="1">
        <v>45215</v>
      </c>
      <c r="I12811" t="s">
        <v>21</v>
      </c>
      <c r="J12811" t="s">
        <v>27</v>
      </c>
      <c r="K12811" s="2">
        <v>50.25</v>
      </c>
      <c r="L12811" t="s">
        <v>48</v>
      </c>
      <c r="M12811">
        <f>YEAR(Table1[[#This Row],[order_date]])</f>
        <v>2023</v>
      </c>
      <c r="N12811">
        <f>MONTH(Table1[[#This Row],[order_date]])</f>
        <v>10</v>
      </c>
      <c r="O12811" s="3">
        <f>Table1[[#This Row],[sales]]-Table1[[#This Row],[profit]]</f>
        <v>591.32000000000005</v>
      </c>
      <c r="P12811" s="3">
        <f>Table1[[#This Row],[sales]]*Table1[[#This Row],[quantity]]</f>
        <v>641.57000000000005</v>
      </c>
      <c r="Q12811" s="9">
        <f>Table1[[#This Row],[delivery_date]]-Table1[[#This Row],[order_date]]</f>
        <v>4</v>
      </c>
    </row>
    <row r="12812" spans="1:17" x14ac:dyDescent="0.35">
      <c r="A12812" t="s">
        <v>12843</v>
      </c>
      <c r="B12812" t="s">
        <v>13</v>
      </c>
      <c r="C12812" t="s">
        <v>20</v>
      </c>
      <c r="D12812" s="2">
        <v>4536.53</v>
      </c>
      <c r="E12812">
        <v>0.06</v>
      </c>
      <c r="F12812">
        <v>6</v>
      </c>
      <c r="G12812" s="1">
        <v>45342</v>
      </c>
      <c r="H12812" s="1">
        <v>45344</v>
      </c>
      <c r="I12812" t="s">
        <v>15</v>
      </c>
      <c r="J12812" t="s">
        <v>22</v>
      </c>
      <c r="K12812" s="2">
        <v>681.2</v>
      </c>
      <c r="L12812" t="s">
        <v>48</v>
      </c>
      <c r="M12812">
        <f>YEAR(Table1[[#This Row],[order_date]])</f>
        <v>2024</v>
      </c>
      <c r="N12812">
        <f>MONTH(Table1[[#This Row],[order_date]])</f>
        <v>2</v>
      </c>
      <c r="O12812" s="3">
        <f>Table1[[#This Row],[sales]]-Table1[[#This Row],[profit]]</f>
        <v>3855.33</v>
      </c>
      <c r="P12812" s="3">
        <f>Table1[[#This Row],[sales]]*Table1[[#This Row],[quantity]]</f>
        <v>27219.18</v>
      </c>
      <c r="Q12812" s="9">
        <f>Table1[[#This Row],[delivery_date]]-Table1[[#This Row],[order_date]]</f>
        <v>2</v>
      </c>
    </row>
    <row r="12813" spans="1:17" x14ac:dyDescent="0.35">
      <c r="A12813" t="s">
        <v>12844</v>
      </c>
      <c r="B12813" t="s">
        <v>19</v>
      </c>
      <c r="C12813" t="s">
        <v>36</v>
      </c>
      <c r="D12813" s="2">
        <v>1814.89</v>
      </c>
      <c r="E12813">
        <v>0.34</v>
      </c>
      <c r="F12813">
        <v>3</v>
      </c>
      <c r="G12813" s="1">
        <v>44980</v>
      </c>
      <c r="H12813" s="1">
        <v>44982</v>
      </c>
      <c r="I12813" t="s">
        <v>31</v>
      </c>
      <c r="J12813" t="s">
        <v>16</v>
      </c>
      <c r="K12813" s="2">
        <v>385.44</v>
      </c>
      <c r="L12813" t="s">
        <v>23</v>
      </c>
      <c r="M12813">
        <f>YEAR(Table1[[#This Row],[order_date]])</f>
        <v>2023</v>
      </c>
      <c r="N12813">
        <f>MONTH(Table1[[#This Row],[order_date]])</f>
        <v>2</v>
      </c>
      <c r="O12813" s="3">
        <f>Table1[[#This Row],[sales]]-Table1[[#This Row],[profit]]</f>
        <v>1429.45</v>
      </c>
      <c r="P12813" s="3">
        <f>Table1[[#This Row],[sales]]*Table1[[#This Row],[quantity]]</f>
        <v>5444.67</v>
      </c>
      <c r="Q12813" s="9">
        <f>Table1[[#This Row],[delivery_date]]-Table1[[#This Row],[order_date]]</f>
        <v>2</v>
      </c>
    </row>
    <row r="12814" spans="1:17" x14ac:dyDescent="0.35">
      <c r="A12814" t="s">
        <v>12845</v>
      </c>
      <c r="B12814" t="s">
        <v>19</v>
      </c>
      <c r="C12814" t="s">
        <v>36</v>
      </c>
      <c r="D12814" s="2">
        <v>2606.36</v>
      </c>
      <c r="E12814">
        <v>0.2</v>
      </c>
      <c r="F12814">
        <v>6</v>
      </c>
      <c r="G12814" s="1">
        <v>45348</v>
      </c>
      <c r="H12814" s="1">
        <v>45355</v>
      </c>
      <c r="I12814" t="s">
        <v>31</v>
      </c>
      <c r="J12814" t="s">
        <v>22</v>
      </c>
      <c r="K12814" s="2">
        <v>300.66000000000003</v>
      </c>
      <c r="L12814" t="s">
        <v>23</v>
      </c>
      <c r="M12814">
        <f>YEAR(Table1[[#This Row],[order_date]])</f>
        <v>2024</v>
      </c>
      <c r="N12814">
        <f>MONTH(Table1[[#This Row],[order_date]])</f>
        <v>2</v>
      </c>
      <c r="O12814" s="3">
        <f>Table1[[#This Row],[sales]]-Table1[[#This Row],[profit]]</f>
        <v>2305.7000000000003</v>
      </c>
      <c r="P12814" s="3">
        <f>Table1[[#This Row],[sales]]*Table1[[#This Row],[quantity]]</f>
        <v>15638.16</v>
      </c>
      <c r="Q12814" s="9">
        <f>Table1[[#This Row],[delivery_date]]-Table1[[#This Row],[order_date]]</f>
        <v>7</v>
      </c>
    </row>
    <row r="12815" spans="1:17" x14ac:dyDescent="0.35">
      <c r="A12815" t="s">
        <v>12846</v>
      </c>
      <c r="B12815" t="s">
        <v>19</v>
      </c>
      <c r="C12815" t="s">
        <v>33</v>
      </c>
      <c r="D12815" s="2">
        <v>975.93</v>
      </c>
      <c r="E12815">
        <v>0.28000000000000003</v>
      </c>
      <c r="F12815">
        <v>6</v>
      </c>
      <c r="G12815" s="1">
        <v>45149</v>
      </c>
      <c r="H12815" s="1">
        <v>45153</v>
      </c>
      <c r="I12815" t="s">
        <v>15</v>
      </c>
      <c r="J12815" t="s">
        <v>16</v>
      </c>
      <c r="K12815" s="2">
        <v>230.96</v>
      </c>
      <c r="L12815" t="s">
        <v>23</v>
      </c>
      <c r="M12815">
        <f>YEAR(Table1[[#This Row],[order_date]])</f>
        <v>2023</v>
      </c>
      <c r="N12815">
        <f>MONTH(Table1[[#This Row],[order_date]])</f>
        <v>8</v>
      </c>
      <c r="O12815" s="3">
        <f>Table1[[#This Row],[sales]]-Table1[[#This Row],[profit]]</f>
        <v>744.96999999999991</v>
      </c>
      <c r="P12815" s="3">
        <f>Table1[[#This Row],[sales]]*Table1[[#This Row],[quantity]]</f>
        <v>5855.58</v>
      </c>
      <c r="Q12815" s="9">
        <f>Table1[[#This Row],[delivery_date]]-Table1[[#This Row],[order_date]]</f>
        <v>4</v>
      </c>
    </row>
    <row r="12816" spans="1:17" x14ac:dyDescent="0.35">
      <c r="A12816" t="s">
        <v>12847</v>
      </c>
      <c r="B12816" t="s">
        <v>41</v>
      </c>
      <c r="C12816" t="s">
        <v>20</v>
      </c>
      <c r="D12816" s="2">
        <v>2778.15</v>
      </c>
      <c r="E12816">
        <v>0.26</v>
      </c>
      <c r="F12816">
        <v>8</v>
      </c>
      <c r="G12816" s="1">
        <v>45366</v>
      </c>
      <c r="H12816" s="1">
        <v>45368</v>
      </c>
      <c r="I12816" t="s">
        <v>31</v>
      </c>
      <c r="J12816" t="s">
        <v>16</v>
      </c>
      <c r="K12816" s="2">
        <v>828.54</v>
      </c>
      <c r="L12816" t="s">
        <v>34</v>
      </c>
      <c r="M12816">
        <f>YEAR(Table1[[#This Row],[order_date]])</f>
        <v>2024</v>
      </c>
      <c r="N12816">
        <f>MONTH(Table1[[#This Row],[order_date]])</f>
        <v>3</v>
      </c>
      <c r="O12816" s="3">
        <f>Table1[[#This Row],[sales]]-Table1[[#This Row],[profit]]</f>
        <v>1949.6100000000001</v>
      </c>
      <c r="P12816" s="3">
        <f>Table1[[#This Row],[sales]]*Table1[[#This Row],[quantity]]</f>
        <v>22225.200000000001</v>
      </c>
      <c r="Q12816" s="9">
        <f>Table1[[#This Row],[delivery_date]]-Table1[[#This Row],[order_date]]</f>
        <v>2</v>
      </c>
    </row>
    <row r="12817" spans="1:17" x14ac:dyDescent="0.35">
      <c r="A12817" t="s">
        <v>12848</v>
      </c>
      <c r="B12817" t="s">
        <v>41</v>
      </c>
      <c r="C12817" t="s">
        <v>14</v>
      </c>
      <c r="D12817" s="2">
        <v>4700.32</v>
      </c>
      <c r="E12817">
        <v>0.35</v>
      </c>
      <c r="F12817">
        <v>4</v>
      </c>
      <c r="G12817" s="1">
        <v>45587</v>
      </c>
      <c r="H12817" s="1">
        <v>45592</v>
      </c>
      <c r="I12817" t="s">
        <v>21</v>
      </c>
      <c r="J12817" t="s">
        <v>22</v>
      </c>
      <c r="K12817" s="2">
        <v>1342.2</v>
      </c>
      <c r="L12817" t="s">
        <v>48</v>
      </c>
      <c r="M12817">
        <f>YEAR(Table1[[#This Row],[order_date]])</f>
        <v>2024</v>
      </c>
      <c r="N12817">
        <f>MONTH(Table1[[#This Row],[order_date]])</f>
        <v>10</v>
      </c>
      <c r="O12817" s="3">
        <f>Table1[[#This Row],[sales]]-Table1[[#This Row],[profit]]</f>
        <v>3358.12</v>
      </c>
      <c r="P12817" s="3">
        <f>Table1[[#This Row],[sales]]*Table1[[#This Row],[quantity]]</f>
        <v>18801.28</v>
      </c>
      <c r="Q12817" s="9">
        <f>Table1[[#This Row],[delivery_date]]-Table1[[#This Row],[order_date]]</f>
        <v>5</v>
      </c>
    </row>
    <row r="12818" spans="1:17" x14ac:dyDescent="0.35">
      <c r="A12818" t="s">
        <v>12849</v>
      </c>
      <c r="B12818" t="s">
        <v>25</v>
      </c>
      <c r="C12818" t="s">
        <v>14</v>
      </c>
      <c r="D12818" s="2">
        <v>4518</v>
      </c>
      <c r="E12818">
        <v>0.45</v>
      </c>
      <c r="F12818">
        <v>3</v>
      </c>
      <c r="G12818" s="1">
        <v>45479</v>
      </c>
      <c r="H12818" s="1">
        <v>45482</v>
      </c>
      <c r="I12818" t="s">
        <v>15</v>
      </c>
      <c r="J12818" t="s">
        <v>16</v>
      </c>
      <c r="K12818" s="2">
        <v>1330.88</v>
      </c>
      <c r="L12818" t="s">
        <v>48</v>
      </c>
      <c r="M12818">
        <f>YEAR(Table1[[#This Row],[order_date]])</f>
        <v>2024</v>
      </c>
      <c r="N12818">
        <f>MONTH(Table1[[#This Row],[order_date]])</f>
        <v>7</v>
      </c>
      <c r="O12818" s="3">
        <f>Table1[[#This Row],[sales]]-Table1[[#This Row],[profit]]</f>
        <v>3187.12</v>
      </c>
      <c r="P12818" s="3">
        <f>Table1[[#This Row],[sales]]*Table1[[#This Row],[quantity]]</f>
        <v>13554</v>
      </c>
      <c r="Q12818" s="9">
        <f>Table1[[#This Row],[delivery_date]]-Table1[[#This Row],[order_date]]</f>
        <v>3</v>
      </c>
    </row>
    <row r="12819" spans="1:17" x14ac:dyDescent="0.35">
      <c r="A12819" t="s">
        <v>12850</v>
      </c>
      <c r="B12819" t="s">
        <v>25</v>
      </c>
      <c r="C12819" t="s">
        <v>36</v>
      </c>
      <c r="D12819" s="2">
        <v>413.09</v>
      </c>
      <c r="E12819">
        <v>0.14000000000000001</v>
      </c>
      <c r="F12819">
        <v>2</v>
      </c>
      <c r="G12819" s="1">
        <v>45458</v>
      </c>
      <c r="H12819" s="1">
        <v>45459</v>
      </c>
      <c r="I12819" t="s">
        <v>15</v>
      </c>
      <c r="J12819" t="s">
        <v>27</v>
      </c>
      <c r="K12819" s="2">
        <v>26.32</v>
      </c>
      <c r="L12819" t="s">
        <v>17</v>
      </c>
      <c r="M12819">
        <f>YEAR(Table1[[#This Row],[order_date]])</f>
        <v>2024</v>
      </c>
      <c r="N12819">
        <f>MONTH(Table1[[#This Row],[order_date]])</f>
        <v>6</v>
      </c>
      <c r="O12819" s="3">
        <f>Table1[[#This Row],[sales]]-Table1[[#This Row],[profit]]</f>
        <v>386.77</v>
      </c>
      <c r="P12819" s="3">
        <f>Table1[[#This Row],[sales]]*Table1[[#This Row],[quantity]]</f>
        <v>826.18</v>
      </c>
      <c r="Q12819" s="9">
        <f>Table1[[#This Row],[delivery_date]]-Table1[[#This Row],[order_date]]</f>
        <v>1</v>
      </c>
    </row>
    <row r="12820" spans="1:17" x14ac:dyDescent="0.35">
      <c r="A12820" t="s">
        <v>12851</v>
      </c>
      <c r="B12820" t="s">
        <v>25</v>
      </c>
      <c r="C12820" t="s">
        <v>36</v>
      </c>
      <c r="D12820" s="2">
        <v>1953.47</v>
      </c>
      <c r="E12820">
        <v>0.3</v>
      </c>
      <c r="F12820">
        <v>6</v>
      </c>
      <c r="G12820" s="1">
        <v>45172</v>
      </c>
      <c r="H12820" s="1">
        <v>45178</v>
      </c>
      <c r="I12820" t="s">
        <v>21</v>
      </c>
      <c r="J12820" t="s">
        <v>22</v>
      </c>
      <c r="K12820" s="2">
        <v>393.1</v>
      </c>
      <c r="L12820" t="s">
        <v>34</v>
      </c>
      <c r="M12820">
        <f>YEAR(Table1[[#This Row],[order_date]])</f>
        <v>2023</v>
      </c>
      <c r="N12820">
        <f>MONTH(Table1[[#This Row],[order_date]])</f>
        <v>9</v>
      </c>
      <c r="O12820" s="3">
        <f>Table1[[#This Row],[sales]]-Table1[[#This Row],[profit]]</f>
        <v>1560.37</v>
      </c>
      <c r="P12820" s="3">
        <f>Table1[[#This Row],[sales]]*Table1[[#This Row],[quantity]]</f>
        <v>11720.82</v>
      </c>
      <c r="Q12820" s="9">
        <f>Table1[[#This Row],[delivery_date]]-Table1[[#This Row],[order_date]]</f>
        <v>6</v>
      </c>
    </row>
    <row r="12821" spans="1:17" x14ac:dyDescent="0.35">
      <c r="A12821" t="s">
        <v>12852</v>
      </c>
      <c r="B12821" t="s">
        <v>19</v>
      </c>
      <c r="C12821" t="s">
        <v>26</v>
      </c>
      <c r="D12821" s="2">
        <v>1410.41</v>
      </c>
      <c r="E12821">
        <v>0.28999999999999998</v>
      </c>
      <c r="F12821">
        <v>3</v>
      </c>
      <c r="G12821" s="1">
        <v>45498</v>
      </c>
      <c r="H12821" s="1">
        <v>45505</v>
      </c>
      <c r="I12821" t="s">
        <v>31</v>
      </c>
      <c r="J12821" t="s">
        <v>16</v>
      </c>
      <c r="K12821" s="2">
        <v>373.39</v>
      </c>
      <c r="L12821" t="s">
        <v>48</v>
      </c>
      <c r="M12821">
        <f>YEAR(Table1[[#This Row],[order_date]])</f>
        <v>2024</v>
      </c>
      <c r="N12821">
        <f>MONTH(Table1[[#This Row],[order_date]])</f>
        <v>7</v>
      </c>
      <c r="O12821" s="3">
        <f>Table1[[#This Row],[sales]]-Table1[[#This Row],[profit]]</f>
        <v>1037.02</v>
      </c>
      <c r="P12821" s="3">
        <f>Table1[[#This Row],[sales]]*Table1[[#This Row],[quantity]]</f>
        <v>4231.2300000000005</v>
      </c>
      <c r="Q12821" s="9">
        <f>Table1[[#This Row],[delivery_date]]-Table1[[#This Row],[order_date]]</f>
        <v>7</v>
      </c>
    </row>
    <row r="12822" spans="1:17" x14ac:dyDescent="0.35">
      <c r="A12822" t="s">
        <v>12853</v>
      </c>
      <c r="B12822" t="s">
        <v>41</v>
      </c>
      <c r="C12822" t="s">
        <v>33</v>
      </c>
      <c r="D12822" s="2">
        <v>2458.67</v>
      </c>
      <c r="E12822">
        <v>0.16</v>
      </c>
      <c r="F12822">
        <v>4</v>
      </c>
      <c r="G12822" s="1">
        <v>45641</v>
      </c>
      <c r="H12822" s="1">
        <v>45648</v>
      </c>
      <c r="I12822" t="s">
        <v>15</v>
      </c>
      <c r="J12822" t="s">
        <v>16</v>
      </c>
      <c r="K12822" s="2">
        <v>660.08</v>
      </c>
      <c r="L12822" t="s">
        <v>28</v>
      </c>
      <c r="M12822">
        <f>YEAR(Table1[[#This Row],[order_date]])</f>
        <v>2024</v>
      </c>
      <c r="N12822">
        <f>MONTH(Table1[[#This Row],[order_date]])</f>
        <v>12</v>
      </c>
      <c r="O12822" s="3">
        <f>Table1[[#This Row],[sales]]-Table1[[#This Row],[profit]]</f>
        <v>1798.5900000000001</v>
      </c>
      <c r="P12822" s="3">
        <f>Table1[[#This Row],[sales]]*Table1[[#This Row],[quantity]]</f>
        <v>9834.68</v>
      </c>
      <c r="Q12822" s="9">
        <f>Table1[[#This Row],[delivery_date]]-Table1[[#This Row],[order_date]]</f>
        <v>7</v>
      </c>
    </row>
    <row r="12823" spans="1:17" x14ac:dyDescent="0.35">
      <c r="A12823" t="s">
        <v>12854</v>
      </c>
      <c r="B12823" t="s">
        <v>13</v>
      </c>
      <c r="C12823" t="s">
        <v>36</v>
      </c>
      <c r="D12823" s="2">
        <v>4185.2700000000004</v>
      </c>
      <c r="E12823">
        <v>0.25</v>
      </c>
      <c r="F12823">
        <v>9</v>
      </c>
      <c r="G12823" s="1">
        <v>45384</v>
      </c>
      <c r="H12823" s="1">
        <v>45387</v>
      </c>
      <c r="I12823" t="s">
        <v>15</v>
      </c>
      <c r="J12823" t="s">
        <v>22</v>
      </c>
      <c r="K12823" s="2">
        <v>719.05</v>
      </c>
      <c r="L12823" t="s">
        <v>28</v>
      </c>
      <c r="M12823">
        <f>YEAR(Table1[[#This Row],[order_date]])</f>
        <v>2024</v>
      </c>
      <c r="N12823">
        <f>MONTH(Table1[[#This Row],[order_date]])</f>
        <v>4</v>
      </c>
      <c r="O12823" s="3">
        <f>Table1[[#This Row],[sales]]-Table1[[#This Row],[profit]]</f>
        <v>3466.2200000000003</v>
      </c>
      <c r="P12823" s="3">
        <f>Table1[[#This Row],[sales]]*Table1[[#This Row],[quantity]]</f>
        <v>37667.430000000008</v>
      </c>
      <c r="Q12823" s="9">
        <f>Table1[[#This Row],[delivery_date]]-Table1[[#This Row],[order_date]]</f>
        <v>3</v>
      </c>
    </row>
    <row r="12824" spans="1:17" x14ac:dyDescent="0.35">
      <c r="A12824" t="s">
        <v>12855</v>
      </c>
      <c r="B12824" t="s">
        <v>19</v>
      </c>
      <c r="C12824" t="s">
        <v>20</v>
      </c>
      <c r="D12824" s="2">
        <v>3720.37</v>
      </c>
      <c r="E12824">
        <v>0.02</v>
      </c>
      <c r="F12824">
        <v>7</v>
      </c>
      <c r="G12824" s="1">
        <v>45109</v>
      </c>
      <c r="H12824" s="1">
        <v>45111</v>
      </c>
      <c r="I12824" t="s">
        <v>21</v>
      </c>
      <c r="J12824" t="s">
        <v>22</v>
      </c>
      <c r="K12824" s="2">
        <v>196.76</v>
      </c>
      <c r="L12824" t="s">
        <v>23</v>
      </c>
      <c r="M12824">
        <f>YEAR(Table1[[#This Row],[order_date]])</f>
        <v>2023</v>
      </c>
      <c r="N12824">
        <f>MONTH(Table1[[#This Row],[order_date]])</f>
        <v>7</v>
      </c>
      <c r="O12824" s="3">
        <f>Table1[[#This Row],[sales]]-Table1[[#This Row],[profit]]</f>
        <v>3523.6099999999997</v>
      </c>
      <c r="P12824" s="3">
        <f>Table1[[#This Row],[sales]]*Table1[[#This Row],[quantity]]</f>
        <v>26042.59</v>
      </c>
      <c r="Q12824" s="9">
        <f>Table1[[#This Row],[delivery_date]]-Table1[[#This Row],[order_date]]</f>
        <v>2</v>
      </c>
    </row>
    <row r="12825" spans="1:17" x14ac:dyDescent="0.35">
      <c r="A12825" t="s">
        <v>12856</v>
      </c>
      <c r="B12825" t="s">
        <v>19</v>
      </c>
      <c r="C12825" t="s">
        <v>33</v>
      </c>
      <c r="D12825" s="2">
        <v>1785.49</v>
      </c>
      <c r="E12825">
        <v>0.21</v>
      </c>
      <c r="F12825">
        <v>1</v>
      </c>
      <c r="G12825" s="1">
        <v>45185</v>
      </c>
      <c r="H12825" s="1">
        <v>45189</v>
      </c>
      <c r="I12825" t="s">
        <v>15</v>
      </c>
      <c r="J12825" t="s">
        <v>27</v>
      </c>
      <c r="K12825" s="2">
        <v>432.27</v>
      </c>
      <c r="L12825" t="s">
        <v>17</v>
      </c>
      <c r="M12825">
        <f>YEAR(Table1[[#This Row],[order_date]])</f>
        <v>2023</v>
      </c>
      <c r="N12825">
        <f>MONTH(Table1[[#This Row],[order_date]])</f>
        <v>9</v>
      </c>
      <c r="O12825" s="3">
        <f>Table1[[#This Row],[sales]]-Table1[[#This Row],[profit]]</f>
        <v>1353.22</v>
      </c>
      <c r="P12825" s="3">
        <f>Table1[[#This Row],[sales]]*Table1[[#This Row],[quantity]]</f>
        <v>1785.49</v>
      </c>
      <c r="Q12825" s="9">
        <f>Table1[[#This Row],[delivery_date]]-Table1[[#This Row],[order_date]]</f>
        <v>4</v>
      </c>
    </row>
    <row r="12826" spans="1:17" x14ac:dyDescent="0.35">
      <c r="A12826" t="s">
        <v>12857</v>
      </c>
      <c r="B12826" t="s">
        <v>19</v>
      </c>
      <c r="C12826" t="s">
        <v>26</v>
      </c>
      <c r="D12826" s="2">
        <v>1975.06</v>
      </c>
      <c r="E12826">
        <v>0.14000000000000001</v>
      </c>
      <c r="F12826">
        <v>4</v>
      </c>
      <c r="G12826" s="1">
        <v>45562</v>
      </c>
      <c r="H12826" s="1">
        <v>45564</v>
      </c>
      <c r="I12826" t="s">
        <v>15</v>
      </c>
      <c r="J12826" t="s">
        <v>27</v>
      </c>
      <c r="K12826" s="2">
        <v>562.26</v>
      </c>
      <c r="L12826" t="s">
        <v>28</v>
      </c>
      <c r="M12826">
        <f>YEAR(Table1[[#This Row],[order_date]])</f>
        <v>2024</v>
      </c>
      <c r="N12826">
        <f>MONTH(Table1[[#This Row],[order_date]])</f>
        <v>9</v>
      </c>
      <c r="O12826" s="3">
        <f>Table1[[#This Row],[sales]]-Table1[[#This Row],[profit]]</f>
        <v>1412.8</v>
      </c>
      <c r="P12826" s="3">
        <f>Table1[[#This Row],[sales]]*Table1[[#This Row],[quantity]]</f>
        <v>7900.24</v>
      </c>
      <c r="Q12826" s="9">
        <f>Table1[[#This Row],[delivery_date]]-Table1[[#This Row],[order_date]]</f>
        <v>2</v>
      </c>
    </row>
    <row r="12827" spans="1:17" x14ac:dyDescent="0.35">
      <c r="A12827" t="s">
        <v>12858</v>
      </c>
      <c r="B12827" t="s">
        <v>13</v>
      </c>
      <c r="C12827" t="s">
        <v>14</v>
      </c>
      <c r="D12827" s="2">
        <v>3305.85</v>
      </c>
      <c r="E12827">
        <v>0.43</v>
      </c>
      <c r="F12827">
        <v>8</v>
      </c>
      <c r="G12827" s="1">
        <v>45196</v>
      </c>
      <c r="H12827" s="1">
        <v>45198</v>
      </c>
      <c r="I12827" t="s">
        <v>15</v>
      </c>
      <c r="J12827" t="s">
        <v>27</v>
      </c>
      <c r="K12827" s="2">
        <v>168.82</v>
      </c>
      <c r="L12827" t="s">
        <v>48</v>
      </c>
      <c r="M12827">
        <f>YEAR(Table1[[#This Row],[order_date]])</f>
        <v>2023</v>
      </c>
      <c r="N12827">
        <f>MONTH(Table1[[#This Row],[order_date]])</f>
        <v>9</v>
      </c>
      <c r="O12827" s="3">
        <f>Table1[[#This Row],[sales]]-Table1[[#This Row],[profit]]</f>
        <v>3137.0299999999997</v>
      </c>
      <c r="P12827" s="3">
        <f>Table1[[#This Row],[sales]]*Table1[[#This Row],[quantity]]</f>
        <v>26446.799999999999</v>
      </c>
      <c r="Q12827" s="9">
        <f>Table1[[#This Row],[delivery_date]]-Table1[[#This Row],[order_date]]</f>
        <v>2</v>
      </c>
    </row>
    <row r="12828" spans="1:17" x14ac:dyDescent="0.35">
      <c r="A12828" t="s">
        <v>12859</v>
      </c>
      <c r="B12828" t="s">
        <v>25</v>
      </c>
      <c r="C12828" t="s">
        <v>26</v>
      </c>
      <c r="D12828" s="2">
        <v>1051.7</v>
      </c>
      <c r="E12828">
        <v>0.18</v>
      </c>
      <c r="F12828">
        <v>4</v>
      </c>
      <c r="G12828" s="1">
        <v>45547</v>
      </c>
      <c r="H12828" s="1">
        <v>45554</v>
      </c>
      <c r="I12828" t="s">
        <v>21</v>
      </c>
      <c r="J12828" t="s">
        <v>27</v>
      </c>
      <c r="K12828" s="2">
        <v>64.08</v>
      </c>
      <c r="L12828" t="s">
        <v>17</v>
      </c>
      <c r="M12828">
        <f>YEAR(Table1[[#This Row],[order_date]])</f>
        <v>2024</v>
      </c>
      <c r="N12828">
        <f>MONTH(Table1[[#This Row],[order_date]])</f>
        <v>9</v>
      </c>
      <c r="O12828" s="3">
        <f>Table1[[#This Row],[sales]]-Table1[[#This Row],[profit]]</f>
        <v>987.62</v>
      </c>
      <c r="P12828" s="3">
        <f>Table1[[#This Row],[sales]]*Table1[[#This Row],[quantity]]</f>
        <v>4206.8</v>
      </c>
      <c r="Q12828" s="9">
        <f>Table1[[#This Row],[delivery_date]]-Table1[[#This Row],[order_date]]</f>
        <v>7</v>
      </c>
    </row>
    <row r="12829" spans="1:17" x14ac:dyDescent="0.35">
      <c r="A12829" t="s">
        <v>12860</v>
      </c>
      <c r="B12829" t="s">
        <v>13</v>
      </c>
      <c r="C12829" t="s">
        <v>33</v>
      </c>
      <c r="D12829" s="2">
        <v>603.37</v>
      </c>
      <c r="E12829">
        <v>0.1</v>
      </c>
      <c r="F12829">
        <v>1</v>
      </c>
      <c r="G12829" s="1">
        <v>45277</v>
      </c>
      <c r="H12829" s="1">
        <v>45279</v>
      </c>
      <c r="I12829" t="s">
        <v>15</v>
      </c>
      <c r="J12829" t="s">
        <v>27</v>
      </c>
      <c r="K12829" s="2">
        <v>146.88</v>
      </c>
      <c r="L12829" t="s">
        <v>34</v>
      </c>
      <c r="M12829">
        <f>YEAR(Table1[[#This Row],[order_date]])</f>
        <v>2023</v>
      </c>
      <c r="N12829">
        <f>MONTH(Table1[[#This Row],[order_date]])</f>
        <v>12</v>
      </c>
      <c r="O12829" s="3">
        <f>Table1[[#This Row],[sales]]-Table1[[#This Row],[profit]]</f>
        <v>456.49</v>
      </c>
      <c r="P12829" s="3">
        <f>Table1[[#This Row],[sales]]*Table1[[#This Row],[quantity]]</f>
        <v>603.37</v>
      </c>
      <c r="Q12829" s="9">
        <f>Table1[[#This Row],[delivery_date]]-Table1[[#This Row],[order_date]]</f>
        <v>2</v>
      </c>
    </row>
    <row r="12830" spans="1:17" x14ac:dyDescent="0.35">
      <c r="A12830" t="s">
        <v>12861</v>
      </c>
      <c r="B12830" t="s">
        <v>25</v>
      </c>
      <c r="C12830" t="s">
        <v>14</v>
      </c>
      <c r="D12830" s="2">
        <v>1288.68</v>
      </c>
      <c r="E12830">
        <v>0.26</v>
      </c>
      <c r="F12830">
        <v>2</v>
      </c>
      <c r="G12830" s="1">
        <v>45114</v>
      </c>
      <c r="H12830" s="1">
        <v>45120</v>
      </c>
      <c r="I12830" t="s">
        <v>21</v>
      </c>
      <c r="J12830" t="s">
        <v>22</v>
      </c>
      <c r="K12830" s="2">
        <v>315.36</v>
      </c>
      <c r="L12830" t="s">
        <v>48</v>
      </c>
      <c r="M12830">
        <f>YEAR(Table1[[#This Row],[order_date]])</f>
        <v>2023</v>
      </c>
      <c r="N12830">
        <f>MONTH(Table1[[#This Row],[order_date]])</f>
        <v>7</v>
      </c>
      <c r="O12830" s="3">
        <f>Table1[[#This Row],[sales]]-Table1[[#This Row],[profit]]</f>
        <v>973.32</v>
      </c>
      <c r="P12830" s="3">
        <f>Table1[[#This Row],[sales]]*Table1[[#This Row],[quantity]]</f>
        <v>2577.36</v>
      </c>
      <c r="Q12830" s="9">
        <f>Table1[[#This Row],[delivery_date]]-Table1[[#This Row],[order_date]]</f>
        <v>6</v>
      </c>
    </row>
    <row r="12831" spans="1:17" x14ac:dyDescent="0.35">
      <c r="A12831" t="s">
        <v>12862</v>
      </c>
      <c r="B12831" t="s">
        <v>13</v>
      </c>
      <c r="C12831" t="s">
        <v>20</v>
      </c>
      <c r="D12831" s="2">
        <v>707.76</v>
      </c>
      <c r="E12831">
        <v>0.41</v>
      </c>
      <c r="F12831">
        <v>5</v>
      </c>
      <c r="G12831" s="1">
        <v>45428</v>
      </c>
      <c r="H12831" s="1">
        <v>45429</v>
      </c>
      <c r="I12831" t="s">
        <v>15</v>
      </c>
      <c r="J12831" t="s">
        <v>22</v>
      </c>
      <c r="K12831" s="2">
        <v>72.63</v>
      </c>
      <c r="L12831" t="s">
        <v>23</v>
      </c>
      <c r="M12831">
        <f>YEAR(Table1[[#This Row],[order_date]])</f>
        <v>2024</v>
      </c>
      <c r="N12831">
        <f>MONTH(Table1[[#This Row],[order_date]])</f>
        <v>5</v>
      </c>
      <c r="O12831" s="3">
        <f>Table1[[#This Row],[sales]]-Table1[[#This Row],[profit]]</f>
        <v>635.13</v>
      </c>
      <c r="P12831" s="3">
        <f>Table1[[#This Row],[sales]]*Table1[[#This Row],[quantity]]</f>
        <v>3538.8</v>
      </c>
      <c r="Q12831" s="9">
        <f>Table1[[#This Row],[delivery_date]]-Table1[[#This Row],[order_date]]</f>
        <v>1</v>
      </c>
    </row>
    <row r="12832" spans="1:17" x14ac:dyDescent="0.35">
      <c r="A12832" t="s">
        <v>12863</v>
      </c>
      <c r="B12832" t="s">
        <v>41</v>
      </c>
      <c r="C12832" t="s">
        <v>14</v>
      </c>
      <c r="D12832" s="2">
        <v>1824.72</v>
      </c>
      <c r="E12832">
        <v>0.18</v>
      </c>
      <c r="F12832">
        <v>6</v>
      </c>
      <c r="G12832" s="1">
        <v>45103</v>
      </c>
      <c r="H12832" s="1">
        <v>45105</v>
      </c>
      <c r="I12832" t="s">
        <v>31</v>
      </c>
      <c r="J12832" t="s">
        <v>22</v>
      </c>
      <c r="K12832" s="2">
        <v>418.5</v>
      </c>
      <c r="L12832" t="s">
        <v>34</v>
      </c>
      <c r="M12832">
        <f>YEAR(Table1[[#This Row],[order_date]])</f>
        <v>2023</v>
      </c>
      <c r="N12832">
        <f>MONTH(Table1[[#This Row],[order_date]])</f>
        <v>6</v>
      </c>
      <c r="O12832" s="3">
        <f>Table1[[#This Row],[sales]]-Table1[[#This Row],[profit]]</f>
        <v>1406.22</v>
      </c>
      <c r="P12832" s="3">
        <f>Table1[[#This Row],[sales]]*Table1[[#This Row],[quantity]]</f>
        <v>10948.32</v>
      </c>
      <c r="Q12832" s="9">
        <f>Table1[[#This Row],[delivery_date]]-Table1[[#This Row],[order_date]]</f>
        <v>2</v>
      </c>
    </row>
    <row r="12833" spans="1:17" x14ac:dyDescent="0.35">
      <c r="A12833" t="s">
        <v>12864</v>
      </c>
      <c r="B12833" t="s">
        <v>19</v>
      </c>
      <c r="C12833" t="s">
        <v>14</v>
      </c>
      <c r="D12833" s="2">
        <v>4694.07</v>
      </c>
      <c r="E12833">
        <v>0.42</v>
      </c>
      <c r="F12833">
        <v>1</v>
      </c>
      <c r="G12833" s="1">
        <v>45319</v>
      </c>
      <c r="H12833" s="1">
        <v>45321</v>
      </c>
      <c r="I12833" t="s">
        <v>31</v>
      </c>
      <c r="J12833" t="s">
        <v>22</v>
      </c>
      <c r="K12833" s="2">
        <v>1271.07</v>
      </c>
      <c r="L12833" t="s">
        <v>39</v>
      </c>
      <c r="M12833">
        <f>YEAR(Table1[[#This Row],[order_date]])</f>
        <v>2024</v>
      </c>
      <c r="N12833">
        <f>MONTH(Table1[[#This Row],[order_date]])</f>
        <v>1</v>
      </c>
      <c r="O12833" s="3">
        <f>Table1[[#This Row],[sales]]-Table1[[#This Row],[profit]]</f>
        <v>3423</v>
      </c>
      <c r="P12833" s="3">
        <f>Table1[[#This Row],[sales]]*Table1[[#This Row],[quantity]]</f>
        <v>4694.07</v>
      </c>
      <c r="Q12833" s="9">
        <f>Table1[[#This Row],[delivery_date]]-Table1[[#This Row],[order_date]]</f>
        <v>2</v>
      </c>
    </row>
    <row r="12834" spans="1:17" x14ac:dyDescent="0.35">
      <c r="A12834" t="s">
        <v>12865</v>
      </c>
      <c r="B12834" t="s">
        <v>19</v>
      </c>
      <c r="C12834" t="s">
        <v>20</v>
      </c>
      <c r="D12834" s="2">
        <v>689.47</v>
      </c>
      <c r="E12834">
        <v>0.16</v>
      </c>
      <c r="F12834">
        <v>5</v>
      </c>
      <c r="G12834" s="1">
        <v>45364</v>
      </c>
      <c r="H12834" s="1">
        <v>45370</v>
      </c>
      <c r="I12834" t="s">
        <v>15</v>
      </c>
      <c r="J12834" t="s">
        <v>27</v>
      </c>
      <c r="K12834" s="2">
        <v>78.88</v>
      </c>
      <c r="L12834" t="s">
        <v>39</v>
      </c>
      <c r="M12834">
        <f>YEAR(Table1[[#This Row],[order_date]])</f>
        <v>2024</v>
      </c>
      <c r="N12834">
        <f>MONTH(Table1[[#This Row],[order_date]])</f>
        <v>3</v>
      </c>
      <c r="O12834" s="3">
        <f>Table1[[#This Row],[sales]]-Table1[[#This Row],[profit]]</f>
        <v>610.59</v>
      </c>
      <c r="P12834" s="3">
        <f>Table1[[#This Row],[sales]]*Table1[[#This Row],[quantity]]</f>
        <v>3447.3500000000004</v>
      </c>
      <c r="Q12834" s="9">
        <f>Table1[[#This Row],[delivery_date]]-Table1[[#This Row],[order_date]]</f>
        <v>6</v>
      </c>
    </row>
    <row r="12835" spans="1:17" x14ac:dyDescent="0.35">
      <c r="A12835" t="s">
        <v>12866</v>
      </c>
      <c r="B12835" t="s">
        <v>19</v>
      </c>
      <c r="C12835" t="s">
        <v>36</v>
      </c>
      <c r="D12835" s="2">
        <v>4109.78</v>
      </c>
      <c r="E12835">
        <v>0.37</v>
      </c>
      <c r="F12835">
        <v>8</v>
      </c>
      <c r="G12835" s="1">
        <v>45275</v>
      </c>
      <c r="H12835" s="1">
        <v>45277</v>
      </c>
      <c r="I12835" t="s">
        <v>15</v>
      </c>
      <c r="J12835" t="s">
        <v>16</v>
      </c>
      <c r="K12835" s="2">
        <v>664.67</v>
      </c>
      <c r="L12835" t="s">
        <v>17</v>
      </c>
      <c r="M12835">
        <f>YEAR(Table1[[#This Row],[order_date]])</f>
        <v>2023</v>
      </c>
      <c r="N12835">
        <f>MONTH(Table1[[#This Row],[order_date]])</f>
        <v>12</v>
      </c>
      <c r="O12835" s="3">
        <f>Table1[[#This Row],[sales]]-Table1[[#This Row],[profit]]</f>
        <v>3445.1099999999997</v>
      </c>
      <c r="P12835" s="3">
        <f>Table1[[#This Row],[sales]]*Table1[[#This Row],[quantity]]</f>
        <v>32878.239999999998</v>
      </c>
      <c r="Q12835" s="9">
        <f>Table1[[#This Row],[delivery_date]]-Table1[[#This Row],[order_date]]</f>
        <v>2</v>
      </c>
    </row>
    <row r="12836" spans="1:17" x14ac:dyDescent="0.35">
      <c r="A12836" t="s">
        <v>12867</v>
      </c>
      <c r="B12836" t="s">
        <v>25</v>
      </c>
      <c r="C12836" t="s">
        <v>36</v>
      </c>
      <c r="D12836" s="2">
        <v>2719.78</v>
      </c>
      <c r="E12836">
        <v>0.06</v>
      </c>
      <c r="F12836">
        <v>8</v>
      </c>
      <c r="G12836" s="1">
        <v>45420</v>
      </c>
      <c r="H12836" s="1">
        <v>45424</v>
      </c>
      <c r="I12836" t="s">
        <v>21</v>
      </c>
      <c r="J12836" t="s">
        <v>27</v>
      </c>
      <c r="K12836" s="2">
        <v>466.57</v>
      </c>
      <c r="L12836" t="s">
        <v>17</v>
      </c>
      <c r="M12836">
        <f>YEAR(Table1[[#This Row],[order_date]])</f>
        <v>2024</v>
      </c>
      <c r="N12836">
        <f>MONTH(Table1[[#This Row],[order_date]])</f>
        <v>5</v>
      </c>
      <c r="O12836" s="3">
        <f>Table1[[#This Row],[sales]]-Table1[[#This Row],[profit]]</f>
        <v>2253.21</v>
      </c>
      <c r="P12836" s="3">
        <f>Table1[[#This Row],[sales]]*Table1[[#This Row],[quantity]]</f>
        <v>21758.240000000002</v>
      </c>
      <c r="Q12836" s="9">
        <f>Table1[[#This Row],[delivery_date]]-Table1[[#This Row],[order_date]]</f>
        <v>4</v>
      </c>
    </row>
    <row r="12837" spans="1:17" x14ac:dyDescent="0.35">
      <c r="A12837" t="s">
        <v>12868</v>
      </c>
      <c r="B12837" t="s">
        <v>13</v>
      </c>
      <c r="C12837" t="s">
        <v>14</v>
      </c>
      <c r="D12837" s="2">
        <v>3201.23</v>
      </c>
      <c r="E12837">
        <v>0.03</v>
      </c>
      <c r="F12837">
        <v>2</v>
      </c>
      <c r="G12837" s="1">
        <v>44989</v>
      </c>
      <c r="H12837" s="1">
        <v>44994</v>
      </c>
      <c r="I12837" t="s">
        <v>31</v>
      </c>
      <c r="J12837" t="s">
        <v>22</v>
      </c>
      <c r="K12837" s="2">
        <v>491.65</v>
      </c>
      <c r="L12837" t="s">
        <v>34</v>
      </c>
      <c r="M12837">
        <f>YEAR(Table1[[#This Row],[order_date]])</f>
        <v>2023</v>
      </c>
      <c r="N12837">
        <f>MONTH(Table1[[#This Row],[order_date]])</f>
        <v>3</v>
      </c>
      <c r="O12837" s="3">
        <f>Table1[[#This Row],[sales]]-Table1[[#This Row],[profit]]</f>
        <v>2709.58</v>
      </c>
      <c r="P12837" s="3">
        <f>Table1[[#This Row],[sales]]*Table1[[#This Row],[quantity]]</f>
        <v>6402.46</v>
      </c>
      <c r="Q12837" s="9">
        <f>Table1[[#This Row],[delivery_date]]-Table1[[#This Row],[order_date]]</f>
        <v>5</v>
      </c>
    </row>
    <row r="12838" spans="1:17" x14ac:dyDescent="0.35">
      <c r="A12838" t="s">
        <v>12869</v>
      </c>
      <c r="B12838" t="s">
        <v>41</v>
      </c>
      <c r="C12838" t="s">
        <v>14</v>
      </c>
      <c r="D12838" s="2">
        <v>933.4</v>
      </c>
      <c r="E12838">
        <v>0.37</v>
      </c>
      <c r="F12838">
        <v>9</v>
      </c>
      <c r="G12838" s="1">
        <v>45106</v>
      </c>
      <c r="H12838" s="1">
        <v>45112</v>
      </c>
      <c r="I12838" t="s">
        <v>31</v>
      </c>
      <c r="J12838" t="s">
        <v>22</v>
      </c>
      <c r="K12838" s="2">
        <v>122.83</v>
      </c>
      <c r="L12838" t="s">
        <v>48</v>
      </c>
      <c r="M12838">
        <f>YEAR(Table1[[#This Row],[order_date]])</f>
        <v>2023</v>
      </c>
      <c r="N12838">
        <f>MONTH(Table1[[#This Row],[order_date]])</f>
        <v>6</v>
      </c>
      <c r="O12838" s="3">
        <f>Table1[[#This Row],[sales]]-Table1[[#This Row],[profit]]</f>
        <v>810.56999999999994</v>
      </c>
      <c r="P12838" s="3">
        <f>Table1[[#This Row],[sales]]*Table1[[#This Row],[quantity]]</f>
        <v>8400.6</v>
      </c>
      <c r="Q12838" s="9">
        <f>Table1[[#This Row],[delivery_date]]-Table1[[#This Row],[order_date]]</f>
        <v>6</v>
      </c>
    </row>
    <row r="12839" spans="1:17" x14ac:dyDescent="0.35">
      <c r="A12839" t="s">
        <v>12870</v>
      </c>
      <c r="B12839" t="s">
        <v>13</v>
      </c>
      <c r="C12839" t="s">
        <v>26</v>
      </c>
      <c r="D12839" s="2">
        <v>841.73</v>
      </c>
      <c r="E12839">
        <v>0.18</v>
      </c>
      <c r="F12839">
        <v>2</v>
      </c>
      <c r="G12839" s="1">
        <v>45460</v>
      </c>
      <c r="H12839" s="1">
        <v>45462</v>
      </c>
      <c r="I12839" t="s">
        <v>15</v>
      </c>
      <c r="J12839" t="s">
        <v>27</v>
      </c>
      <c r="K12839" s="2">
        <v>250.27</v>
      </c>
      <c r="L12839" t="s">
        <v>34</v>
      </c>
      <c r="M12839">
        <f>YEAR(Table1[[#This Row],[order_date]])</f>
        <v>2024</v>
      </c>
      <c r="N12839">
        <f>MONTH(Table1[[#This Row],[order_date]])</f>
        <v>6</v>
      </c>
      <c r="O12839" s="3">
        <f>Table1[[#This Row],[sales]]-Table1[[#This Row],[profit]]</f>
        <v>591.46</v>
      </c>
      <c r="P12839" s="3">
        <f>Table1[[#This Row],[sales]]*Table1[[#This Row],[quantity]]</f>
        <v>1683.46</v>
      </c>
      <c r="Q12839" s="9">
        <f>Table1[[#This Row],[delivery_date]]-Table1[[#This Row],[order_date]]</f>
        <v>2</v>
      </c>
    </row>
    <row r="12840" spans="1:17" x14ac:dyDescent="0.35">
      <c r="A12840" t="s">
        <v>12871</v>
      </c>
      <c r="B12840" t="s">
        <v>19</v>
      </c>
      <c r="C12840" t="s">
        <v>36</v>
      </c>
      <c r="D12840" s="2">
        <v>897.44</v>
      </c>
      <c r="E12840">
        <v>0.2</v>
      </c>
      <c r="F12840">
        <v>4</v>
      </c>
      <c r="G12840" s="1">
        <v>45237</v>
      </c>
      <c r="H12840" s="1">
        <v>45239</v>
      </c>
      <c r="I12840" t="s">
        <v>15</v>
      </c>
      <c r="J12840" t="s">
        <v>16</v>
      </c>
      <c r="K12840" s="2">
        <v>172.87</v>
      </c>
      <c r="L12840" t="s">
        <v>28</v>
      </c>
      <c r="M12840">
        <f>YEAR(Table1[[#This Row],[order_date]])</f>
        <v>2023</v>
      </c>
      <c r="N12840">
        <f>MONTH(Table1[[#This Row],[order_date]])</f>
        <v>11</v>
      </c>
      <c r="O12840" s="3">
        <f>Table1[[#This Row],[sales]]-Table1[[#This Row],[profit]]</f>
        <v>724.57</v>
      </c>
      <c r="P12840" s="3">
        <f>Table1[[#This Row],[sales]]*Table1[[#This Row],[quantity]]</f>
        <v>3589.76</v>
      </c>
      <c r="Q12840" s="9">
        <f>Table1[[#This Row],[delivery_date]]-Table1[[#This Row],[order_date]]</f>
        <v>2</v>
      </c>
    </row>
    <row r="12841" spans="1:17" x14ac:dyDescent="0.35">
      <c r="A12841" t="s">
        <v>12872</v>
      </c>
      <c r="B12841" t="s">
        <v>41</v>
      </c>
      <c r="C12841" t="s">
        <v>20</v>
      </c>
      <c r="D12841" s="2">
        <v>3368.61</v>
      </c>
      <c r="E12841">
        <v>0.28999999999999998</v>
      </c>
      <c r="F12841">
        <v>4</v>
      </c>
      <c r="G12841" s="1">
        <v>45551</v>
      </c>
      <c r="H12841" s="1">
        <v>45557</v>
      </c>
      <c r="I12841" t="s">
        <v>21</v>
      </c>
      <c r="J12841" t="s">
        <v>16</v>
      </c>
      <c r="K12841" s="2">
        <v>770.67</v>
      </c>
      <c r="L12841" t="s">
        <v>23</v>
      </c>
      <c r="M12841">
        <f>YEAR(Table1[[#This Row],[order_date]])</f>
        <v>2024</v>
      </c>
      <c r="N12841">
        <f>MONTH(Table1[[#This Row],[order_date]])</f>
        <v>9</v>
      </c>
      <c r="O12841" s="3">
        <f>Table1[[#This Row],[sales]]-Table1[[#This Row],[profit]]</f>
        <v>2597.94</v>
      </c>
      <c r="P12841" s="3">
        <f>Table1[[#This Row],[sales]]*Table1[[#This Row],[quantity]]</f>
        <v>13474.44</v>
      </c>
      <c r="Q12841" s="9">
        <f>Table1[[#This Row],[delivery_date]]-Table1[[#This Row],[order_date]]</f>
        <v>6</v>
      </c>
    </row>
    <row r="12842" spans="1:17" x14ac:dyDescent="0.35">
      <c r="A12842" t="s">
        <v>12873</v>
      </c>
      <c r="B12842" t="s">
        <v>41</v>
      </c>
      <c r="C12842" t="s">
        <v>14</v>
      </c>
      <c r="D12842" s="2">
        <v>3764.16</v>
      </c>
      <c r="E12842">
        <v>0.49</v>
      </c>
      <c r="F12842">
        <v>4</v>
      </c>
      <c r="G12842" s="1">
        <v>45036</v>
      </c>
      <c r="H12842" s="1">
        <v>45043</v>
      </c>
      <c r="I12842" t="s">
        <v>21</v>
      </c>
      <c r="J12842" t="s">
        <v>27</v>
      </c>
      <c r="K12842" s="2">
        <v>288.52</v>
      </c>
      <c r="L12842" t="s">
        <v>48</v>
      </c>
      <c r="M12842">
        <f>YEAR(Table1[[#This Row],[order_date]])</f>
        <v>2023</v>
      </c>
      <c r="N12842">
        <f>MONTH(Table1[[#This Row],[order_date]])</f>
        <v>4</v>
      </c>
      <c r="O12842" s="3">
        <f>Table1[[#This Row],[sales]]-Table1[[#This Row],[profit]]</f>
        <v>3475.64</v>
      </c>
      <c r="P12842" s="3">
        <f>Table1[[#This Row],[sales]]*Table1[[#This Row],[quantity]]</f>
        <v>15056.64</v>
      </c>
      <c r="Q12842" s="9">
        <f>Table1[[#This Row],[delivery_date]]-Table1[[#This Row],[order_date]]</f>
        <v>7</v>
      </c>
    </row>
    <row r="12843" spans="1:17" x14ac:dyDescent="0.35">
      <c r="A12843" t="s">
        <v>12874</v>
      </c>
      <c r="B12843" t="s">
        <v>19</v>
      </c>
      <c r="C12843" t="s">
        <v>14</v>
      </c>
      <c r="D12843" s="2">
        <v>4609.2</v>
      </c>
      <c r="E12843">
        <v>0.09</v>
      </c>
      <c r="F12843">
        <v>7</v>
      </c>
      <c r="G12843" s="1">
        <v>45441</v>
      </c>
      <c r="H12843" s="1">
        <v>45443</v>
      </c>
      <c r="I12843" t="s">
        <v>21</v>
      </c>
      <c r="J12843" t="s">
        <v>22</v>
      </c>
      <c r="K12843" s="2">
        <v>817.56</v>
      </c>
      <c r="L12843" t="s">
        <v>23</v>
      </c>
      <c r="M12843">
        <f>YEAR(Table1[[#This Row],[order_date]])</f>
        <v>2024</v>
      </c>
      <c r="N12843">
        <f>MONTH(Table1[[#This Row],[order_date]])</f>
        <v>5</v>
      </c>
      <c r="O12843" s="3">
        <f>Table1[[#This Row],[sales]]-Table1[[#This Row],[profit]]</f>
        <v>3791.64</v>
      </c>
      <c r="P12843" s="3">
        <f>Table1[[#This Row],[sales]]*Table1[[#This Row],[quantity]]</f>
        <v>32264.399999999998</v>
      </c>
      <c r="Q12843" s="9">
        <f>Table1[[#This Row],[delivery_date]]-Table1[[#This Row],[order_date]]</f>
        <v>2</v>
      </c>
    </row>
    <row r="12844" spans="1:17" x14ac:dyDescent="0.35">
      <c r="A12844" t="s">
        <v>12875</v>
      </c>
      <c r="B12844" t="s">
        <v>13</v>
      </c>
      <c r="C12844" t="s">
        <v>26</v>
      </c>
      <c r="D12844" s="2">
        <v>2051.14</v>
      </c>
      <c r="E12844">
        <v>0.15</v>
      </c>
      <c r="F12844">
        <v>8</v>
      </c>
      <c r="G12844" s="1">
        <v>45184</v>
      </c>
      <c r="H12844" s="1">
        <v>45185</v>
      </c>
      <c r="I12844" t="s">
        <v>15</v>
      </c>
      <c r="J12844" t="s">
        <v>16</v>
      </c>
      <c r="K12844" s="2">
        <v>562.04999999999995</v>
      </c>
      <c r="L12844" t="s">
        <v>34</v>
      </c>
      <c r="M12844">
        <f>YEAR(Table1[[#This Row],[order_date]])</f>
        <v>2023</v>
      </c>
      <c r="N12844">
        <f>MONTH(Table1[[#This Row],[order_date]])</f>
        <v>9</v>
      </c>
      <c r="O12844" s="3">
        <f>Table1[[#This Row],[sales]]-Table1[[#This Row],[profit]]</f>
        <v>1489.09</v>
      </c>
      <c r="P12844" s="3">
        <f>Table1[[#This Row],[sales]]*Table1[[#This Row],[quantity]]</f>
        <v>16409.12</v>
      </c>
      <c r="Q12844" s="9">
        <f>Table1[[#This Row],[delivery_date]]-Table1[[#This Row],[order_date]]</f>
        <v>1</v>
      </c>
    </row>
    <row r="12845" spans="1:17" x14ac:dyDescent="0.35">
      <c r="A12845" t="s">
        <v>12876</v>
      </c>
      <c r="B12845" t="s">
        <v>19</v>
      </c>
      <c r="C12845" t="s">
        <v>26</v>
      </c>
      <c r="D12845" s="2">
        <v>2363.65</v>
      </c>
      <c r="E12845">
        <v>0.32</v>
      </c>
      <c r="F12845">
        <v>8</v>
      </c>
      <c r="G12845" s="1">
        <v>45625</v>
      </c>
      <c r="H12845" s="1">
        <v>45629</v>
      </c>
      <c r="I12845" t="s">
        <v>15</v>
      </c>
      <c r="J12845" t="s">
        <v>16</v>
      </c>
      <c r="K12845" s="2">
        <v>539.65</v>
      </c>
      <c r="L12845" t="s">
        <v>17</v>
      </c>
      <c r="M12845">
        <f>YEAR(Table1[[#This Row],[order_date]])</f>
        <v>2024</v>
      </c>
      <c r="N12845">
        <f>MONTH(Table1[[#This Row],[order_date]])</f>
        <v>11</v>
      </c>
      <c r="O12845" s="3">
        <f>Table1[[#This Row],[sales]]-Table1[[#This Row],[profit]]</f>
        <v>1824</v>
      </c>
      <c r="P12845" s="3">
        <f>Table1[[#This Row],[sales]]*Table1[[#This Row],[quantity]]</f>
        <v>18909.2</v>
      </c>
      <c r="Q12845" s="9">
        <f>Table1[[#This Row],[delivery_date]]-Table1[[#This Row],[order_date]]</f>
        <v>4</v>
      </c>
    </row>
    <row r="12846" spans="1:17" x14ac:dyDescent="0.35">
      <c r="A12846" t="s">
        <v>12877</v>
      </c>
      <c r="B12846" t="s">
        <v>13</v>
      </c>
      <c r="C12846" t="s">
        <v>26</v>
      </c>
      <c r="D12846" s="2">
        <v>2401.02</v>
      </c>
      <c r="E12846">
        <v>0.35</v>
      </c>
      <c r="F12846">
        <v>4</v>
      </c>
      <c r="G12846" s="1">
        <v>45466</v>
      </c>
      <c r="H12846" s="1">
        <v>45469</v>
      </c>
      <c r="I12846" t="s">
        <v>21</v>
      </c>
      <c r="J12846" t="s">
        <v>22</v>
      </c>
      <c r="K12846" s="2">
        <v>288.06</v>
      </c>
      <c r="L12846" t="s">
        <v>28</v>
      </c>
      <c r="M12846">
        <f>YEAR(Table1[[#This Row],[order_date]])</f>
        <v>2024</v>
      </c>
      <c r="N12846">
        <f>MONTH(Table1[[#This Row],[order_date]])</f>
        <v>6</v>
      </c>
      <c r="O12846" s="3">
        <f>Table1[[#This Row],[sales]]-Table1[[#This Row],[profit]]</f>
        <v>2112.96</v>
      </c>
      <c r="P12846" s="3">
        <f>Table1[[#This Row],[sales]]*Table1[[#This Row],[quantity]]</f>
        <v>9604.08</v>
      </c>
      <c r="Q12846" s="9">
        <f>Table1[[#This Row],[delivery_date]]-Table1[[#This Row],[order_date]]</f>
        <v>3</v>
      </c>
    </row>
    <row r="12847" spans="1:17" x14ac:dyDescent="0.35">
      <c r="A12847" t="s">
        <v>12878</v>
      </c>
      <c r="B12847" t="s">
        <v>41</v>
      </c>
      <c r="C12847" t="s">
        <v>33</v>
      </c>
      <c r="D12847" s="2">
        <v>1422.5</v>
      </c>
      <c r="E12847">
        <v>0.35</v>
      </c>
      <c r="F12847">
        <v>4</v>
      </c>
      <c r="G12847" s="1">
        <v>45347</v>
      </c>
      <c r="H12847" s="1">
        <v>45353</v>
      </c>
      <c r="I12847" t="s">
        <v>31</v>
      </c>
      <c r="J12847" t="s">
        <v>27</v>
      </c>
      <c r="K12847" s="2">
        <v>370.86</v>
      </c>
      <c r="L12847" t="s">
        <v>48</v>
      </c>
      <c r="M12847">
        <f>YEAR(Table1[[#This Row],[order_date]])</f>
        <v>2024</v>
      </c>
      <c r="N12847">
        <f>MONTH(Table1[[#This Row],[order_date]])</f>
        <v>2</v>
      </c>
      <c r="O12847" s="3">
        <f>Table1[[#This Row],[sales]]-Table1[[#This Row],[profit]]</f>
        <v>1051.6399999999999</v>
      </c>
      <c r="P12847" s="3">
        <f>Table1[[#This Row],[sales]]*Table1[[#This Row],[quantity]]</f>
        <v>5690</v>
      </c>
      <c r="Q12847" s="9">
        <f>Table1[[#This Row],[delivery_date]]-Table1[[#This Row],[order_date]]</f>
        <v>6</v>
      </c>
    </row>
    <row r="12848" spans="1:17" x14ac:dyDescent="0.35">
      <c r="A12848" t="s">
        <v>12879</v>
      </c>
      <c r="B12848" t="s">
        <v>41</v>
      </c>
      <c r="C12848" t="s">
        <v>20</v>
      </c>
      <c r="D12848" s="2">
        <v>1708.34</v>
      </c>
      <c r="E12848">
        <v>0.3</v>
      </c>
      <c r="F12848">
        <v>6</v>
      </c>
      <c r="G12848" s="1">
        <v>45174</v>
      </c>
      <c r="H12848" s="1">
        <v>45179</v>
      </c>
      <c r="I12848" t="s">
        <v>15</v>
      </c>
      <c r="J12848" t="s">
        <v>27</v>
      </c>
      <c r="K12848" s="2">
        <v>107.79</v>
      </c>
      <c r="L12848" t="s">
        <v>23</v>
      </c>
      <c r="M12848">
        <f>YEAR(Table1[[#This Row],[order_date]])</f>
        <v>2023</v>
      </c>
      <c r="N12848">
        <f>MONTH(Table1[[#This Row],[order_date]])</f>
        <v>9</v>
      </c>
      <c r="O12848" s="3">
        <f>Table1[[#This Row],[sales]]-Table1[[#This Row],[profit]]</f>
        <v>1600.55</v>
      </c>
      <c r="P12848" s="3">
        <f>Table1[[#This Row],[sales]]*Table1[[#This Row],[quantity]]</f>
        <v>10250.039999999999</v>
      </c>
      <c r="Q12848" s="9">
        <f>Table1[[#This Row],[delivery_date]]-Table1[[#This Row],[order_date]]</f>
        <v>5</v>
      </c>
    </row>
    <row r="12849" spans="1:17" x14ac:dyDescent="0.35">
      <c r="A12849" t="s">
        <v>12880</v>
      </c>
      <c r="B12849" t="s">
        <v>19</v>
      </c>
      <c r="C12849" t="s">
        <v>33</v>
      </c>
      <c r="D12849" s="2">
        <v>4249.42</v>
      </c>
      <c r="E12849">
        <v>0.28999999999999998</v>
      </c>
      <c r="F12849">
        <v>9</v>
      </c>
      <c r="G12849" s="1">
        <v>45379</v>
      </c>
      <c r="H12849" s="1">
        <v>45381</v>
      </c>
      <c r="I12849" t="s">
        <v>15</v>
      </c>
      <c r="J12849" t="s">
        <v>27</v>
      </c>
      <c r="K12849" s="2">
        <v>1259.42</v>
      </c>
      <c r="L12849" t="s">
        <v>48</v>
      </c>
      <c r="M12849">
        <f>YEAR(Table1[[#This Row],[order_date]])</f>
        <v>2024</v>
      </c>
      <c r="N12849">
        <f>MONTH(Table1[[#This Row],[order_date]])</f>
        <v>3</v>
      </c>
      <c r="O12849" s="3">
        <f>Table1[[#This Row],[sales]]-Table1[[#This Row],[profit]]</f>
        <v>2990</v>
      </c>
      <c r="P12849" s="3">
        <f>Table1[[#This Row],[sales]]*Table1[[#This Row],[quantity]]</f>
        <v>38244.78</v>
      </c>
      <c r="Q12849" s="9">
        <f>Table1[[#This Row],[delivery_date]]-Table1[[#This Row],[order_date]]</f>
        <v>2</v>
      </c>
    </row>
    <row r="12850" spans="1:17" x14ac:dyDescent="0.35">
      <c r="A12850" t="s">
        <v>12881</v>
      </c>
      <c r="B12850" t="s">
        <v>41</v>
      </c>
      <c r="C12850" t="s">
        <v>14</v>
      </c>
      <c r="D12850" s="2">
        <v>1784.24</v>
      </c>
      <c r="E12850">
        <v>7.0000000000000007E-2</v>
      </c>
      <c r="F12850">
        <v>5</v>
      </c>
      <c r="G12850" s="1">
        <v>44935</v>
      </c>
      <c r="H12850" s="1">
        <v>44938</v>
      </c>
      <c r="I12850" t="s">
        <v>15</v>
      </c>
      <c r="J12850" t="s">
        <v>22</v>
      </c>
      <c r="K12850" s="2">
        <v>427.22</v>
      </c>
      <c r="L12850" t="s">
        <v>48</v>
      </c>
      <c r="M12850">
        <f>YEAR(Table1[[#This Row],[order_date]])</f>
        <v>2023</v>
      </c>
      <c r="N12850">
        <f>MONTH(Table1[[#This Row],[order_date]])</f>
        <v>1</v>
      </c>
      <c r="O12850" s="3">
        <f>Table1[[#This Row],[sales]]-Table1[[#This Row],[profit]]</f>
        <v>1357.02</v>
      </c>
      <c r="P12850" s="3">
        <f>Table1[[#This Row],[sales]]*Table1[[#This Row],[quantity]]</f>
        <v>8921.2000000000007</v>
      </c>
      <c r="Q12850" s="9">
        <f>Table1[[#This Row],[delivery_date]]-Table1[[#This Row],[order_date]]</f>
        <v>3</v>
      </c>
    </row>
    <row r="12851" spans="1:17" x14ac:dyDescent="0.35">
      <c r="A12851" t="s">
        <v>12882</v>
      </c>
      <c r="B12851" t="s">
        <v>25</v>
      </c>
      <c r="C12851" t="s">
        <v>26</v>
      </c>
      <c r="D12851" s="2">
        <v>4358.57</v>
      </c>
      <c r="E12851">
        <v>0.42</v>
      </c>
      <c r="F12851">
        <v>2</v>
      </c>
      <c r="G12851" s="1">
        <v>45628</v>
      </c>
      <c r="H12851" s="1">
        <v>45631</v>
      </c>
      <c r="I12851" t="s">
        <v>21</v>
      </c>
      <c r="J12851" t="s">
        <v>16</v>
      </c>
      <c r="K12851" s="2">
        <v>1254.07</v>
      </c>
      <c r="L12851" t="s">
        <v>39</v>
      </c>
      <c r="M12851">
        <f>YEAR(Table1[[#This Row],[order_date]])</f>
        <v>2024</v>
      </c>
      <c r="N12851">
        <f>MONTH(Table1[[#This Row],[order_date]])</f>
        <v>12</v>
      </c>
      <c r="O12851" s="3">
        <f>Table1[[#This Row],[sales]]-Table1[[#This Row],[profit]]</f>
        <v>3104.5</v>
      </c>
      <c r="P12851" s="3">
        <f>Table1[[#This Row],[sales]]*Table1[[#This Row],[quantity]]</f>
        <v>8717.14</v>
      </c>
      <c r="Q12851" s="9">
        <f>Table1[[#This Row],[delivery_date]]-Table1[[#This Row],[order_date]]</f>
        <v>3</v>
      </c>
    </row>
    <row r="12852" spans="1:17" x14ac:dyDescent="0.35">
      <c r="A12852" t="s">
        <v>12883</v>
      </c>
      <c r="B12852" t="s">
        <v>41</v>
      </c>
      <c r="C12852" t="s">
        <v>26</v>
      </c>
      <c r="D12852" s="2">
        <v>1595.81</v>
      </c>
      <c r="E12852">
        <v>0</v>
      </c>
      <c r="F12852">
        <v>9</v>
      </c>
      <c r="G12852" s="1">
        <v>45214</v>
      </c>
      <c r="H12852" s="1">
        <v>45215</v>
      </c>
      <c r="I12852" t="s">
        <v>15</v>
      </c>
      <c r="J12852" t="s">
        <v>22</v>
      </c>
      <c r="K12852" s="2">
        <v>421.04</v>
      </c>
      <c r="L12852" t="s">
        <v>34</v>
      </c>
      <c r="M12852">
        <f>YEAR(Table1[[#This Row],[order_date]])</f>
        <v>2023</v>
      </c>
      <c r="N12852">
        <f>MONTH(Table1[[#This Row],[order_date]])</f>
        <v>10</v>
      </c>
      <c r="O12852" s="3">
        <f>Table1[[#This Row],[sales]]-Table1[[#This Row],[profit]]</f>
        <v>1174.77</v>
      </c>
      <c r="P12852" s="3">
        <f>Table1[[#This Row],[sales]]*Table1[[#This Row],[quantity]]</f>
        <v>14362.289999999999</v>
      </c>
      <c r="Q12852" s="9">
        <f>Table1[[#This Row],[delivery_date]]-Table1[[#This Row],[order_date]]</f>
        <v>1</v>
      </c>
    </row>
    <row r="12853" spans="1:17" x14ac:dyDescent="0.35">
      <c r="A12853" t="s">
        <v>12884</v>
      </c>
      <c r="B12853" t="s">
        <v>25</v>
      </c>
      <c r="C12853" t="s">
        <v>26</v>
      </c>
      <c r="D12853" s="2">
        <v>1765.43</v>
      </c>
      <c r="E12853">
        <v>0.21</v>
      </c>
      <c r="F12853">
        <v>9</v>
      </c>
      <c r="G12853" s="1">
        <v>45391</v>
      </c>
      <c r="H12853" s="1">
        <v>45392</v>
      </c>
      <c r="I12853" t="s">
        <v>15</v>
      </c>
      <c r="J12853" t="s">
        <v>16</v>
      </c>
      <c r="K12853" s="2">
        <v>428.62</v>
      </c>
      <c r="L12853" t="s">
        <v>34</v>
      </c>
      <c r="M12853">
        <f>YEAR(Table1[[#This Row],[order_date]])</f>
        <v>2024</v>
      </c>
      <c r="N12853">
        <f>MONTH(Table1[[#This Row],[order_date]])</f>
        <v>4</v>
      </c>
      <c r="O12853" s="3">
        <f>Table1[[#This Row],[sales]]-Table1[[#This Row],[profit]]</f>
        <v>1336.81</v>
      </c>
      <c r="P12853" s="3">
        <f>Table1[[#This Row],[sales]]*Table1[[#This Row],[quantity]]</f>
        <v>15888.87</v>
      </c>
      <c r="Q12853" s="9">
        <f>Table1[[#This Row],[delivery_date]]-Table1[[#This Row],[order_date]]</f>
        <v>1</v>
      </c>
    </row>
    <row r="12854" spans="1:17" x14ac:dyDescent="0.35">
      <c r="A12854" t="s">
        <v>12885</v>
      </c>
      <c r="B12854" t="s">
        <v>41</v>
      </c>
      <c r="C12854" t="s">
        <v>36</v>
      </c>
      <c r="D12854" s="2">
        <v>2845.38</v>
      </c>
      <c r="E12854">
        <v>0.11</v>
      </c>
      <c r="F12854">
        <v>1</v>
      </c>
      <c r="G12854" s="1">
        <v>45001</v>
      </c>
      <c r="H12854" s="1">
        <v>45008</v>
      </c>
      <c r="I12854" t="s">
        <v>31</v>
      </c>
      <c r="J12854" t="s">
        <v>16</v>
      </c>
      <c r="K12854" s="2">
        <v>456.92</v>
      </c>
      <c r="L12854" t="s">
        <v>28</v>
      </c>
      <c r="M12854">
        <f>YEAR(Table1[[#This Row],[order_date]])</f>
        <v>2023</v>
      </c>
      <c r="N12854">
        <f>MONTH(Table1[[#This Row],[order_date]])</f>
        <v>3</v>
      </c>
      <c r="O12854" s="3">
        <f>Table1[[#This Row],[sales]]-Table1[[#This Row],[profit]]</f>
        <v>2388.46</v>
      </c>
      <c r="P12854" s="3">
        <f>Table1[[#This Row],[sales]]*Table1[[#This Row],[quantity]]</f>
        <v>2845.38</v>
      </c>
      <c r="Q12854" s="9">
        <f>Table1[[#This Row],[delivery_date]]-Table1[[#This Row],[order_date]]</f>
        <v>7</v>
      </c>
    </row>
    <row r="12855" spans="1:17" x14ac:dyDescent="0.35">
      <c r="A12855" t="s">
        <v>12886</v>
      </c>
      <c r="B12855" t="s">
        <v>19</v>
      </c>
      <c r="C12855" t="s">
        <v>20</v>
      </c>
      <c r="D12855" s="2">
        <v>605.32000000000005</v>
      </c>
      <c r="E12855">
        <v>0.05</v>
      </c>
      <c r="F12855">
        <v>9</v>
      </c>
      <c r="G12855" s="1">
        <v>45028</v>
      </c>
      <c r="H12855" s="1">
        <v>45034</v>
      </c>
      <c r="I12855" t="s">
        <v>21</v>
      </c>
      <c r="J12855" t="s">
        <v>27</v>
      </c>
      <c r="K12855" s="2">
        <v>152.47</v>
      </c>
      <c r="L12855" t="s">
        <v>48</v>
      </c>
      <c r="M12855">
        <f>YEAR(Table1[[#This Row],[order_date]])</f>
        <v>2023</v>
      </c>
      <c r="N12855">
        <f>MONTH(Table1[[#This Row],[order_date]])</f>
        <v>4</v>
      </c>
      <c r="O12855" s="3">
        <f>Table1[[#This Row],[sales]]-Table1[[#This Row],[profit]]</f>
        <v>452.85</v>
      </c>
      <c r="P12855" s="3">
        <f>Table1[[#This Row],[sales]]*Table1[[#This Row],[quantity]]</f>
        <v>5447.88</v>
      </c>
      <c r="Q12855" s="9">
        <f>Table1[[#This Row],[delivery_date]]-Table1[[#This Row],[order_date]]</f>
        <v>6</v>
      </c>
    </row>
    <row r="12856" spans="1:17" x14ac:dyDescent="0.35">
      <c r="A12856" t="s">
        <v>12887</v>
      </c>
      <c r="B12856" t="s">
        <v>19</v>
      </c>
      <c r="C12856" t="s">
        <v>33</v>
      </c>
      <c r="D12856" s="2">
        <v>4618.1099999999997</v>
      </c>
      <c r="E12856">
        <v>0.16</v>
      </c>
      <c r="F12856">
        <v>7</v>
      </c>
      <c r="G12856" s="1">
        <v>45437</v>
      </c>
      <c r="H12856" s="1">
        <v>45440</v>
      </c>
      <c r="I12856" t="s">
        <v>21</v>
      </c>
      <c r="J12856" t="s">
        <v>22</v>
      </c>
      <c r="K12856" s="2">
        <v>318.62</v>
      </c>
      <c r="L12856" t="s">
        <v>23</v>
      </c>
      <c r="M12856">
        <f>YEAR(Table1[[#This Row],[order_date]])</f>
        <v>2024</v>
      </c>
      <c r="N12856">
        <f>MONTH(Table1[[#This Row],[order_date]])</f>
        <v>5</v>
      </c>
      <c r="O12856" s="3">
        <f>Table1[[#This Row],[sales]]-Table1[[#This Row],[profit]]</f>
        <v>4299.49</v>
      </c>
      <c r="P12856" s="3">
        <f>Table1[[#This Row],[sales]]*Table1[[#This Row],[quantity]]</f>
        <v>32326.769999999997</v>
      </c>
      <c r="Q12856" s="9">
        <f>Table1[[#This Row],[delivery_date]]-Table1[[#This Row],[order_date]]</f>
        <v>3</v>
      </c>
    </row>
    <row r="12857" spans="1:17" x14ac:dyDescent="0.35">
      <c r="A12857" t="s">
        <v>12888</v>
      </c>
      <c r="B12857" t="s">
        <v>25</v>
      </c>
      <c r="C12857" t="s">
        <v>20</v>
      </c>
      <c r="D12857" s="2">
        <v>4119.96</v>
      </c>
      <c r="E12857">
        <v>0.33</v>
      </c>
      <c r="F12857">
        <v>1</v>
      </c>
      <c r="G12857" s="1">
        <v>45217</v>
      </c>
      <c r="H12857" s="1">
        <v>45219</v>
      </c>
      <c r="I12857" t="s">
        <v>21</v>
      </c>
      <c r="J12857" t="s">
        <v>27</v>
      </c>
      <c r="K12857" s="2">
        <v>441.08</v>
      </c>
      <c r="L12857" t="s">
        <v>39</v>
      </c>
      <c r="M12857">
        <f>YEAR(Table1[[#This Row],[order_date]])</f>
        <v>2023</v>
      </c>
      <c r="N12857">
        <f>MONTH(Table1[[#This Row],[order_date]])</f>
        <v>10</v>
      </c>
      <c r="O12857" s="3">
        <f>Table1[[#This Row],[sales]]-Table1[[#This Row],[profit]]</f>
        <v>3678.88</v>
      </c>
      <c r="P12857" s="3">
        <f>Table1[[#This Row],[sales]]*Table1[[#This Row],[quantity]]</f>
        <v>4119.96</v>
      </c>
      <c r="Q12857" s="9">
        <f>Table1[[#This Row],[delivery_date]]-Table1[[#This Row],[order_date]]</f>
        <v>2</v>
      </c>
    </row>
    <row r="12858" spans="1:17" x14ac:dyDescent="0.35">
      <c r="A12858" t="s">
        <v>12889</v>
      </c>
      <c r="B12858" t="s">
        <v>19</v>
      </c>
      <c r="C12858" t="s">
        <v>26</v>
      </c>
      <c r="D12858" s="2">
        <v>3385.47</v>
      </c>
      <c r="E12858">
        <v>0.25</v>
      </c>
      <c r="F12858">
        <v>2</v>
      </c>
      <c r="G12858" s="1">
        <v>45485</v>
      </c>
      <c r="H12858" s="1">
        <v>45490</v>
      </c>
      <c r="I12858" t="s">
        <v>21</v>
      </c>
      <c r="J12858" t="s">
        <v>16</v>
      </c>
      <c r="K12858" s="2">
        <v>920.42</v>
      </c>
      <c r="L12858" t="s">
        <v>34</v>
      </c>
      <c r="M12858">
        <f>YEAR(Table1[[#This Row],[order_date]])</f>
        <v>2024</v>
      </c>
      <c r="N12858">
        <f>MONTH(Table1[[#This Row],[order_date]])</f>
        <v>7</v>
      </c>
      <c r="O12858" s="3">
        <f>Table1[[#This Row],[sales]]-Table1[[#This Row],[profit]]</f>
        <v>2465.0499999999997</v>
      </c>
      <c r="P12858" s="3">
        <f>Table1[[#This Row],[sales]]*Table1[[#This Row],[quantity]]</f>
        <v>6770.94</v>
      </c>
      <c r="Q12858" s="9">
        <f>Table1[[#This Row],[delivery_date]]-Table1[[#This Row],[order_date]]</f>
        <v>5</v>
      </c>
    </row>
    <row r="12859" spans="1:17" x14ac:dyDescent="0.35">
      <c r="A12859" t="s">
        <v>12890</v>
      </c>
      <c r="B12859" t="s">
        <v>41</v>
      </c>
      <c r="C12859" t="s">
        <v>14</v>
      </c>
      <c r="D12859" s="2">
        <v>4941.8100000000004</v>
      </c>
      <c r="E12859">
        <v>0.44</v>
      </c>
      <c r="F12859">
        <v>2</v>
      </c>
      <c r="G12859" s="1">
        <v>45474</v>
      </c>
      <c r="H12859" s="1">
        <v>45481</v>
      </c>
      <c r="I12859" t="s">
        <v>15</v>
      </c>
      <c r="J12859" t="s">
        <v>16</v>
      </c>
      <c r="K12859" s="2">
        <v>1110.78</v>
      </c>
      <c r="L12859" t="s">
        <v>28</v>
      </c>
      <c r="M12859">
        <f>YEAR(Table1[[#This Row],[order_date]])</f>
        <v>2024</v>
      </c>
      <c r="N12859">
        <f>MONTH(Table1[[#This Row],[order_date]])</f>
        <v>7</v>
      </c>
      <c r="O12859" s="3">
        <f>Table1[[#This Row],[sales]]-Table1[[#This Row],[profit]]</f>
        <v>3831.0300000000007</v>
      </c>
      <c r="P12859" s="3">
        <f>Table1[[#This Row],[sales]]*Table1[[#This Row],[quantity]]</f>
        <v>9883.6200000000008</v>
      </c>
      <c r="Q12859" s="9">
        <f>Table1[[#This Row],[delivery_date]]-Table1[[#This Row],[order_date]]</f>
        <v>7</v>
      </c>
    </row>
    <row r="12860" spans="1:17" x14ac:dyDescent="0.35">
      <c r="A12860" t="s">
        <v>12891</v>
      </c>
      <c r="B12860" t="s">
        <v>41</v>
      </c>
      <c r="C12860" t="s">
        <v>36</v>
      </c>
      <c r="D12860" s="2">
        <v>178.4</v>
      </c>
      <c r="E12860">
        <v>0.3</v>
      </c>
      <c r="F12860">
        <v>8</v>
      </c>
      <c r="G12860" s="1">
        <v>45585</v>
      </c>
      <c r="H12860" s="1">
        <v>45587</v>
      </c>
      <c r="I12860" t="s">
        <v>21</v>
      </c>
      <c r="J12860" t="s">
        <v>27</v>
      </c>
      <c r="K12860" s="2">
        <v>17.23</v>
      </c>
      <c r="L12860" t="s">
        <v>48</v>
      </c>
      <c r="M12860">
        <f>YEAR(Table1[[#This Row],[order_date]])</f>
        <v>2024</v>
      </c>
      <c r="N12860">
        <f>MONTH(Table1[[#This Row],[order_date]])</f>
        <v>10</v>
      </c>
      <c r="O12860" s="3">
        <f>Table1[[#This Row],[sales]]-Table1[[#This Row],[profit]]</f>
        <v>161.17000000000002</v>
      </c>
      <c r="P12860" s="3">
        <f>Table1[[#This Row],[sales]]*Table1[[#This Row],[quantity]]</f>
        <v>1427.2</v>
      </c>
      <c r="Q12860" s="9">
        <f>Table1[[#This Row],[delivery_date]]-Table1[[#This Row],[order_date]]</f>
        <v>2</v>
      </c>
    </row>
    <row r="12861" spans="1:17" x14ac:dyDescent="0.35">
      <c r="A12861" t="s">
        <v>12892</v>
      </c>
      <c r="B12861" t="s">
        <v>19</v>
      </c>
      <c r="C12861" t="s">
        <v>20</v>
      </c>
      <c r="D12861" s="2">
        <v>2114.1999999999998</v>
      </c>
      <c r="E12861">
        <v>0.13</v>
      </c>
      <c r="F12861">
        <v>1</v>
      </c>
      <c r="G12861" s="1">
        <v>45049</v>
      </c>
      <c r="H12861" s="1">
        <v>45053</v>
      </c>
      <c r="I12861" t="s">
        <v>15</v>
      </c>
      <c r="J12861" t="s">
        <v>22</v>
      </c>
      <c r="K12861" s="2">
        <v>325.33999999999997</v>
      </c>
      <c r="L12861" t="s">
        <v>48</v>
      </c>
      <c r="M12861">
        <f>YEAR(Table1[[#This Row],[order_date]])</f>
        <v>2023</v>
      </c>
      <c r="N12861">
        <f>MONTH(Table1[[#This Row],[order_date]])</f>
        <v>5</v>
      </c>
      <c r="O12861" s="3">
        <f>Table1[[#This Row],[sales]]-Table1[[#This Row],[profit]]</f>
        <v>1788.86</v>
      </c>
      <c r="P12861" s="3">
        <f>Table1[[#This Row],[sales]]*Table1[[#This Row],[quantity]]</f>
        <v>2114.1999999999998</v>
      </c>
      <c r="Q12861" s="9">
        <f>Table1[[#This Row],[delivery_date]]-Table1[[#This Row],[order_date]]</f>
        <v>4</v>
      </c>
    </row>
    <row r="12862" spans="1:17" x14ac:dyDescent="0.35">
      <c r="A12862" t="s">
        <v>12893</v>
      </c>
      <c r="B12862" t="s">
        <v>41</v>
      </c>
      <c r="C12862" t="s">
        <v>14</v>
      </c>
      <c r="D12862" s="2">
        <v>4305.88</v>
      </c>
      <c r="E12862">
        <v>0.26</v>
      </c>
      <c r="F12862">
        <v>3</v>
      </c>
      <c r="G12862" s="1">
        <v>45591</v>
      </c>
      <c r="H12862" s="1">
        <v>45595</v>
      </c>
      <c r="I12862" t="s">
        <v>15</v>
      </c>
      <c r="J12862" t="s">
        <v>22</v>
      </c>
      <c r="K12862" s="2">
        <v>983.25</v>
      </c>
      <c r="L12862" t="s">
        <v>17</v>
      </c>
      <c r="M12862">
        <f>YEAR(Table1[[#This Row],[order_date]])</f>
        <v>2024</v>
      </c>
      <c r="N12862">
        <f>MONTH(Table1[[#This Row],[order_date]])</f>
        <v>10</v>
      </c>
      <c r="O12862" s="3">
        <f>Table1[[#This Row],[sales]]-Table1[[#This Row],[profit]]</f>
        <v>3322.63</v>
      </c>
      <c r="P12862" s="3">
        <f>Table1[[#This Row],[sales]]*Table1[[#This Row],[quantity]]</f>
        <v>12917.64</v>
      </c>
      <c r="Q12862" s="9">
        <f>Table1[[#This Row],[delivery_date]]-Table1[[#This Row],[order_date]]</f>
        <v>4</v>
      </c>
    </row>
    <row r="12863" spans="1:17" x14ac:dyDescent="0.35">
      <c r="A12863" t="s">
        <v>12894</v>
      </c>
      <c r="B12863" t="s">
        <v>13</v>
      </c>
      <c r="C12863" t="s">
        <v>26</v>
      </c>
      <c r="D12863" s="2">
        <v>2221.7800000000002</v>
      </c>
      <c r="E12863">
        <v>0.11</v>
      </c>
      <c r="F12863">
        <v>1</v>
      </c>
      <c r="G12863" s="1">
        <v>45356</v>
      </c>
      <c r="H12863" s="1">
        <v>45360</v>
      </c>
      <c r="I12863" t="s">
        <v>21</v>
      </c>
      <c r="J12863" t="s">
        <v>22</v>
      </c>
      <c r="K12863" s="2">
        <v>553.39</v>
      </c>
      <c r="L12863" t="s">
        <v>48</v>
      </c>
      <c r="M12863">
        <f>YEAR(Table1[[#This Row],[order_date]])</f>
        <v>2024</v>
      </c>
      <c r="N12863">
        <f>MONTH(Table1[[#This Row],[order_date]])</f>
        <v>3</v>
      </c>
      <c r="O12863" s="3">
        <f>Table1[[#This Row],[sales]]-Table1[[#This Row],[profit]]</f>
        <v>1668.3900000000003</v>
      </c>
      <c r="P12863" s="3">
        <f>Table1[[#This Row],[sales]]*Table1[[#This Row],[quantity]]</f>
        <v>2221.7800000000002</v>
      </c>
      <c r="Q12863" s="9">
        <f>Table1[[#This Row],[delivery_date]]-Table1[[#This Row],[order_date]]</f>
        <v>4</v>
      </c>
    </row>
    <row r="12864" spans="1:17" x14ac:dyDescent="0.35">
      <c r="A12864" t="s">
        <v>12895</v>
      </c>
      <c r="B12864" t="s">
        <v>13</v>
      </c>
      <c r="C12864" t="s">
        <v>26</v>
      </c>
      <c r="D12864" s="2">
        <v>125.68</v>
      </c>
      <c r="E12864">
        <v>0.09</v>
      </c>
      <c r="F12864">
        <v>5</v>
      </c>
      <c r="G12864" s="1">
        <v>45242</v>
      </c>
      <c r="H12864" s="1">
        <v>45248</v>
      </c>
      <c r="I12864" t="s">
        <v>21</v>
      </c>
      <c r="J12864" t="s">
        <v>27</v>
      </c>
      <c r="K12864" s="2">
        <v>32.69</v>
      </c>
      <c r="L12864" t="s">
        <v>28</v>
      </c>
      <c r="M12864">
        <f>YEAR(Table1[[#This Row],[order_date]])</f>
        <v>2023</v>
      </c>
      <c r="N12864">
        <f>MONTH(Table1[[#This Row],[order_date]])</f>
        <v>11</v>
      </c>
      <c r="O12864" s="3">
        <f>Table1[[#This Row],[sales]]-Table1[[#This Row],[profit]]</f>
        <v>92.990000000000009</v>
      </c>
      <c r="P12864" s="3">
        <f>Table1[[#This Row],[sales]]*Table1[[#This Row],[quantity]]</f>
        <v>628.40000000000009</v>
      </c>
      <c r="Q12864" s="9">
        <f>Table1[[#This Row],[delivery_date]]-Table1[[#This Row],[order_date]]</f>
        <v>6</v>
      </c>
    </row>
    <row r="12865" spans="1:17" x14ac:dyDescent="0.35">
      <c r="A12865" t="s">
        <v>12896</v>
      </c>
      <c r="B12865" t="s">
        <v>41</v>
      </c>
      <c r="C12865" t="s">
        <v>26</v>
      </c>
      <c r="D12865" s="2">
        <v>873</v>
      </c>
      <c r="E12865">
        <v>0.48</v>
      </c>
      <c r="F12865">
        <v>4</v>
      </c>
      <c r="G12865" s="1">
        <v>45047</v>
      </c>
      <c r="H12865" s="1">
        <v>45054</v>
      </c>
      <c r="I12865" t="s">
        <v>15</v>
      </c>
      <c r="J12865" t="s">
        <v>27</v>
      </c>
      <c r="K12865" s="2">
        <v>75.94</v>
      </c>
      <c r="L12865" t="s">
        <v>23</v>
      </c>
      <c r="M12865">
        <f>YEAR(Table1[[#This Row],[order_date]])</f>
        <v>2023</v>
      </c>
      <c r="N12865">
        <f>MONTH(Table1[[#This Row],[order_date]])</f>
        <v>5</v>
      </c>
      <c r="O12865" s="3">
        <f>Table1[[#This Row],[sales]]-Table1[[#This Row],[profit]]</f>
        <v>797.06</v>
      </c>
      <c r="P12865" s="3">
        <f>Table1[[#This Row],[sales]]*Table1[[#This Row],[quantity]]</f>
        <v>3492</v>
      </c>
      <c r="Q12865" s="9">
        <f>Table1[[#This Row],[delivery_date]]-Table1[[#This Row],[order_date]]</f>
        <v>7</v>
      </c>
    </row>
    <row r="12866" spans="1:17" x14ac:dyDescent="0.35">
      <c r="A12866" t="s">
        <v>12897</v>
      </c>
      <c r="B12866" t="s">
        <v>19</v>
      </c>
      <c r="C12866" t="s">
        <v>26</v>
      </c>
      <c r="D12866" s="2">
        <v>2226.9499999999998</v>
      </c>
      <c r="E12866">
        <v>0.23</v>
      </c>
      <c r="F12866">
        <v>3</v>
      </c>
      <c r="G12866" s="1">
        <v>45158</v>
      </c>
      <c r="H12866" s="1">
        <v>45165</v>
      </c>
      <c r="I12866" t="s">
        <v>31</v>
      </c>
      <c r="J12866" t="s">
        <v>16</v>
      </c>
      <c r="K12866" s="2">
        <v>115.14</v>
      </c>
      <c r="L12866" t="s">
        <v>28</v>
      </c>
      <c r="M12866">
        <f>YEAR(Table1[[#This Row],[order_date]])</f>
        <v>2023</v>
      </c>
      <c r="N12866">
        <f>MONTH(Table1[[#This Row],[order_date]])</f>
        <v>8</v>
      </c>
      <c r="O12866" s="3">
        <f>Table1[[#This Row],[sales]]-Table1[[#This Row],[profit]]</f>
        <v>2111.81</v>
      </c>
      <c r="P12866" s="3">
        <f>Table1[[#This Row],[sales]]*Table1[[#This Row],[quantity]]</f>
        <v>6680.8499999999995</v>
      </c>
      <c r="Q12866" s="9">
        <f>Table1[[#This Row],[delivery_date]]-Table1[[#This Row],[order_date]]</f>
        <v>7</v>
      </c>
    </row>
    <row r="12867" spans="1:17" x14ac:dyDescent="0.35">
      <c r="A12867" t="s">
        <v>12898</v>
      </c>
      <c r="B12867" t="s">
        <v>25</v>
      </c>
      <c r="C12867" t="s">
        <v>36</v>
      </c>
      <c r="D12867" s="2">
        <v>3372.94</v>
      </c>
      <c r="E12867">
        <v>0.33</v>
      </c>
      <c r="F12867">
        <v>8</v>
      </c>
      <c r="G12867" s="1">
        <v>45533</v>
      </c>
      <c r="H12867" s="1">
        <v>45539</v>
      </c>
      <c r="I12867" t="s">
        <v>31</v>
      </c>
      <c r="J12867" t="s">
        <v>22</v>
      </c>
      <c r="K12867" s="2">
        <v>282.02</v>
      </c>
      <c r="L12867" t="s">
        <v>28</v>
      </c>
      <c r="M12867">
        <f>YEAR(Table1[[#This Row],[order_date]])</f>
        <v>2024</v>
      </c>
      <c r="N12867">
        <f>MONTH(Table1[[#This Row],[order_date]])</f>
        <v>8</v>
      </c>
      <c r="O12867" s="3">
        <f>Table1[[#This Row],[sales]]-Table1[[#This Row],[profit]]</f>
        <v>3090.92</v>
      </c>
      <c r="P12867" s="3">
        <f>Table1[[#This Row],[sales]]*Table1[[#This Row],[quantity]]</f>
        <v>26983.52</v>
      </c>
      <c r="Q12867" s="9">
        <f>Table1[[#This Row],[delivery_date]]-Table1[[#This Row],[order_date]]</f>
        <v>6</v>
      </c>
    </row>
    <row r="12868" spans="1:17" x14ac:dyDescent="0.35">
      <c r="A12868" t="s">
        <v>12899</v>
      </c>
      <c r="B12868" t="s">
        <v>19</v>
      </c>
      <c r="C12868" t="s">
        <v>36</v>
      </c>
      <c r="D12868" s="2">
        <v>897.01</v>
      </c>
      <c r="E12868">
        <v>0.44</v>
      </c>
      <c r="F12868">
        <v>7</v>
      </c>
      <c r="G12868" s="1">
        <v>44949</v>
      </c>
      <c r="H12868" s="1">
        <v>44951</v>
      </c>
      <c r="I12868" t="s">
        <v>21</v>
      </c>
      <c r="J12868" t="s">
        <v>27</v>
      </c>
      <c r="K12868" s="2">
        <v>155.24</v>
      </c>
      <c r="L12868" t="s">
        <v>28</v>
      </c>
      <c r="M12868">
        <f>YEAR(Table1[[#This Row],[order_date]])</f>
        <v>2023</v>
      </c>
      <c r="N12868">
        <f>MONTH(Table1[[#This Row],[order_date]])</f>
        <v>1</v>
      </c>
      <c r="O12868" s="3">
        <f>Table1[[#This Row],[sales]]-Table1[[#This Row],[profit]]</f>
        <v>741.77</v>
      </c>
      <c r="P12868" s="3">
        <f>Table1[[#This Row],[sales]]*Table1[[#This Row],[quantity]]</f>
        <v>6279.07</v>
      </c>
      <c r="Q12868" s="9">
        <f>Table1[[#This Row],[delivery_date]]-Table1[[#This Row],[order_date]]</f>
        <v>2</v>
      </c>
    </row>
    <row r="12869" spans="1:17" x14ac:dyDescent="0.35">
      <c r="A12869" t="s">
        <v>12900</v>
      </c>
      <c r="B12869" t="s">
        <v>25</v>
      </c>
      <c r="C12869" t="s">
        <v>20</v>
      </c>
      <c r="D12869" s="2">
        <v>2295.41</v>
      </c>
      <c r="E12869">
        <v>0.16</v>
      </c>
      <c r="F12869">
        <v>4</v>
      </c>
      <c r="G12869" s="1">
        <v>45553</v>
      </c>
      <c r="H12869" s="1">
        <v>45554</v>
      </c>
      <c r="I12869" t="s">
        <v>15</v>
      </c>
      <c r="J12869" t="s">
        <v>16</v>
      </c>
      <c r="K12869" s="2">
        <v>643.72</v>
      </c>
      <c r="L12869" t="s">
        <v>34</v>
      </c>
      <c r="M12869">
        <f>YEAR(Table1[[#This Row],[order_date]])</f>
        <v>2024</v>
      </c>
      <c r="N12869">
        <f>MONTH(Table1[[#This Row],[order_date]])</f>
        <v>9</v>
      </c>
      <c r="O12869" s="3">
        <f>Table1[[#This Row],[sales]]-Table1[[#This Row],[profit]]</f>
        <v>1651.6899999999998</v>
      </c>
      <c r="P12869" s="3">
        <f>Table1[[#This Row],[sales]]*Table1[[#This Row],[quantity]]</f>
        <v>9181.64</v>
      </c>
      <c r="Q12869" s="9">
        <f>Table1[[#This Row],[delivery_date]]-Table1[[#This Row],[order_date]]</f>
        <v>1</v>
      </c>
    </row>
    <row r="12870" spans="1:17" x14ac:dyDescent="0.35">
      <c r="A12870" t="s">
        <v>12901</v>
      </c>
      <c r="B12870" t="s">
        <v>19</v>
      </c>
      <c r="C12870" t="s">
        <v>26</v>
      </c>
      <c r="D12870" s="2">
        <v>162.66</v>
      </c>
      <c r="E12870">
        <v>0.39</v>
      </c>
      <c r="F12870">
        <v>1</v>
      </c>
      <c r="G12870" s="1">
        <v>45388</v>
      </c>
      <c r="H12870" s="1">
        <v>45394</v>
      </c>
      <c r="I12870" t="s">
        <v>15</v>
      </c>
      <c r="J12870" t="s">
        <v>27</v>
      </c>
      <c r="K12870" s="2">
        <v>16.010000000000002</v>
      </c>
      <c r="L12870" t="s">
        <v>28</v>
      </c>
      <c r="M12870">
        <f>YEAR(Table1[[#This Row],[order_date]])</f>
        <v>2024</v>
      </c>
      <c r="N12870">
        <f>MONTH(Table1[[#This Row],[order_date]])</f>
        <v>4</v>
      </c>
      <c r="O12870" s="3">
        <f>Table1[[#This Row],[sales]]-Table1[[#This Row],[profit]]</f>
        <v>146.65</v>
      </c>
      <c r="P12870" s="3">
        <f>Table1[[#This Row],[sales]]*Table1[[#This Row],[quantity]]</f>
        <v>162.66</v>
      </c>
      <c r="Q12870" s="9">
        <f>Table1[[#This Row],[delivery_date]]-Table1[[#This Row],[order_date]]</f>
        <v>6</v>
      </c>
    </row>
    <row r="12871" spans="1:17" x14ac:dyDescent="0.35">
      <c r="A12871" t="s">
        <v>12902</v>
      </c>
      <c r="B12871" t="s">
        <v>41</v>
      </c>
      <c r="C12871" t="s">
        <v>36</v>
      </c>
      <c r="D12871" s="2">
        <v>2439.75</v>
      </c>
      <c r="E12871">
        <v>0.39</v>
      </c>
      <c r="F12871">
        <v>7</v>
      </c>
      <c r="G12871" s="1">
        <v>45593</v>
      </c>
      <c r="H12871" s="1">
        <v>45596</v>
      </c>
      <c r="I12871" t="s">
        <v>21</v>
      </c>
      <c r="J12871" t="s">
        <v>16</v>
      </c>
      <c r="K12871" s="2">
        <v>592.47</v>
      </c>
      <c r="L12871" t="s">
        <v>48</v>
      </c>
      <c r="M12871">
        <f>YEAR(Table1[[#This Row],[order_date]])</f>
        <v>2024</v>
      </c>
      <c r="N12871">
        <f>MONTH(Table1[[#This Row],[order_date]])</f>
        <v>10</v>
      </c>
      <c r="O12871" s="3">
        <f>Table1[[#This Row],[sales]]-Table1[[#This Row],[profit]]</f>
        <v>1847.28</v>
      </c>
      <c r="P12871" s="3">
        <f>Table1[[#This Row],[sales]]*Table1[[#This Row],[quantity]]</f>
        <v>17078.25</v>
      </c>
      <c r="Q12871" s="9">
        <f>Table1[[#This Row],[delivery_date]]-Table1[[#This Row],[order_date]]</f>
        <v>3</v>
      </c>
    </row>
    <row r="12872" spans="1:17" x14ac:dyDescent="0.35">
      <c r="A12872" t="s">
        <v>12903</v>
      </c>
      <c r="B12872" t="s">
        <v>13</v>
      </c>
      <c r="C12872" t="s">
        <v>14</v>
      </c>
      <c r="D12872" s="2">
        <v>4490.03</v>
      </c>
      <c r="E12872">
        <v>0.41</v>
      </c>
      <c r="F12872">
        <v>3</v>
      </c>
      <c r="G12872" s="1">
        <v>45601</v>
      </c>
      <c r="H12872" s="1">
        <v>45604</v>
      </c>
      <c r="I12872" t="s">
        <v>31</v>
      </c>
      <c r="J12872" t="s">
        <v>22</v>
      </c>
      <c r="K12872" s="2">
        <v>986.52</v>
      </c>
      <c r="L12872" t="s">
        <v>39</v>
      </c>
      <c r="M12872">
        <f>YEAR(Table1[[#This Row],[order_date]])</f>
        <v>2024</v>
      </c>
      <c r="N12872">
        <f>MONTH(Table1[[#This Row],[order_date]])</f>
        <v>11</v>
      </c>
      <c r="O12872" s="3">
        <f>Table1[[#This Row],[sales]]-Table1[[#This Row],[profit]]</f>
        <v>3503.5099999999998</v>
      </c>
      <c r="P12872" s="3">
        <f>Table1[[#This Row],[sales]]*Table1[[#This Row],[quantity]]</f>
        <v>13470.09</v>
      </c>
      <c r="Q12872" s="9">
        <f>Table1[[#This Row],[delivery_date]]-Table1[[#This Row],[order_date]]</f>
        <v>3</v>
      </c>
    </row>
    <row r="12873" spans="1:17" x14ac:dyDescent="0.35">
      <c r="A12873" t="s">
        <v>12904</v>
      </c>
      <c r="B12873" t="s">
        <v>19</v>
      </c>
      <c r="C12873" t="s">
        <v>36</v>
      </c>
      <c r="D12873" s="2">
        <v>3024.16</v>
      </c>
      <c r="E12873">
        <v>0.09</v>
      </c>
      <c r="F12873">
        <v>5</v>
      </c>
      <c r="G12873" s="1">
        <v>45515</v>
      </c>
      <c r="H12873" s="1">
        <v>45521</v>
      </c>
      <c r="I12873" t="s">
        <v>31</v>
      </c>
      <c r="J12873" t="s">
        <v>16</v>
      </c>
      <c r="K12873" s="2">
        <v>879.89</v>
      </c>
      <c r="L12873" t="s">
        <v>39</v>
      </c>
      <c r="M12873">
        <f>YEAR(Table1[[#This Row],[order_date]])</f>
        <v>2024</v>
      </c>
      <c r="N12873">
        <f>MONTH(Table1[[#This Row],[order_date]])</f>
        <v>8</v>
      </c>
      <c r="O12873" s="3">
        <f>Table1[[#This Row],[sales]]-Table1[[#This Row],[profit]]</f>
        <v>2144.27</v>
      </c>
      <c r="P12873" s="3">
        <f>Table1[[#This Row],[sales]]*Table1[[#This Row],[quantity]]</f>
        <v>15120.8</v>
      </c>
      <c r="Q12873" s="9">
        <f>Table1[[#This Row],[delivery_date]]-Table1[[#This Row],[order_date]]</f>
        <v>6</v>
      </c>
    </row>
    <row r="12874" spans="1:17" x14ac:dyDescent="0.35">
      <c r="A12874" t="s">
        <v>12905</v>
      </c>
      <c r="B12874" t="s">
        <v>25</v>
      </c>
      <c r="C12874" t="s">
        <v>36</v>
      </c>
      <c r="D12874" s="2">
        <v>2259.21</v>
      </c>
      <c r="E12874">
        <v>0.48</v>
      </c>
      <c r="F12874">
        <v>8</v>
      </c>
      <c r="G12874" s="1">
        <v>45218</v>
      </c>
      <c r="H12874" s="1">
        <v>45220</v>
      </c>
      <c r="I12874" t="s">
        <v>31</v>
      </c>
      <c r="J12874" t="s">
        <v>27</v>
      </c>
      <c r="K12874" s="2">
        <v>277.20999999999998</v>
      </c>
      <c r="L12874" t="s">
        <v>48</v>
      </c>
      <c r="M12874">
        <f>YEAR(Table1[[#This Row],[order_date]])</f>
        <v>2023</v>
      </c>
      <c r="N12874">
        <f>MONTH(Table1[[#This Row],[order_date]])</f>
        <v>10</v>
      </c>
      <c r="O12874" s="3">
        <f>Table1[[#This Row],[sales]]-Table1[[#This Row],[profit]]</f>
        <v>1982</v>
      </c>
      <c r="P12874" s="3">
        <f>Table1[[#This Row],[sales]]*Table1[[#This Row],[quantity]]</f>
        <v>18073.68</v>
      </c>
      <c r="Q12874" s="9">
        <f>Table1[[#This Row],[delivery_date]]-Table1[[#This Row],[order_date]]</f>
        <v>2</v>
      </c>
    </row>
    <row r="12875" spans="1:17" x14ac:dyDescent="0.35">
      <c r="A12875" t="s">
        <v>12906</v>
      </c>
      <c r="B12875" t="s">
        <v>13</v>
      </c>
      <c r="C12875" t="s">
        <v>20</v>
      </c>
      <c r="D12875" s="2">
        <v>895.07</v>
      </c>
      <c r="E12875">
        <v>0.14000000000000001</v>
      </c>
      <c r="F12875">
        <v>9</v>
      </c>
      <c r="G12875" s="1">
        <v>45654</v>
      </c>
      <c r="H12875" s="1">
        <v>45656</v>
      </c>
      <c r="I12875" t="s">
        <v>21</v>
      </c>
      <c r="J12875" t="s">
        <v>27</v>
      </c>
      <c r="K12875" s="2">
        <v>198.24</v>
      </c>
      <c r="L12875" t="s">
        <v>17</v>
      </c>
      <c r="M12875">
        <f>YEAR(Table1[[#This Row],[order_date]])</f>
        <v>2024</v>
      </c>
      <c r="N12875">
        <f>MONTH(Table1[[#This Row],[order_date]])</f>
        <v>12</v>
      </c>
      <c r="O12875" s="3">
        <f>Table1[[#This Row],[sales]]-Table1[[#This Row],[profit]]</f>
        <v>696.83</v>
      </c>
      <c r="P12875" s="3">
        <f>Table1[[#This Row],[sales]]*Table1[[#This Row],[quantity]]</f>
        <v>8055.63</v>
      </c>
      <c r="Q12875" s="9">
        <f>Table1[[#This Row],[delivery_date]]-Table1[[#This Row],[order_date]]</f>
        <v>2</v>
      </c>
    </row>
    <row r="12876" spans="1:17" x14ac:dyDescent="0.35">
      <c r="A12876" t="s">
        <v>12907</v>
      </c>
      <c r="B12876" t="s">
        <v>25</v>
      </c>
      <c r="C12876" t="s">
        <v>36</v>
      </c>
      <c r="D12876" s="2">
        <v>1091.8499999999999</v>
      </c>
      <c r="E12876">
        <v>0.39</v>
      </c>
      <c r="F12876">
        <v>7</v>
      </c>
      <c r="G12876" s="1">
        <v>45535</v>
      </c>
      <c r="H12876" s="1">
        <v>45540</v>
      </c>
      <c r="I12876" t="s">
        <v>21</v>
      </c>
      <c r="J12876" t="s">
        <v>22</v>
      </c>
      <c r="K12876" s="2">
        <v>62.66</v>
      </c>
      <c r="L12876" t="s">
        <v>28</v>
      </c>
      <c r="M12876">
        <f>YEAR(Table1[[#This Row],[order_date]])</f>
        <v>2024</v>
      </c>
      <c r="N12876">
        <f>MONTH(Table1[[#This Row],[order_date]])</f>
        <v>8</v>
      </c>
      <c r="O12876" s="3">
        <f>Table1[[#This Row],[sales]]-Table1[[#This Row],[profit]]</f>
        <v>1029.1899999999998</v>
      </c>
      <c r="P12876" s="3">
        <f>Table1[[#This Row],[sales]]*Table1[[#This Row],[quantity]]</f>
        <v>7642.9499999999989</v>
      </c>
      <c r="Q12876" s="9">
        <f>Table1[[#This Row],[delivery_date]]-Table1[[#This Row],[order_date]]</f>
        <v>5</v>
      </c>
    </row>
    <row r="12877" spans="1:17" x14ac:dyDescent="0.35">
      <c r="A12877" t="s">
        <v>12908</v>
      </c>
      <c r="B12877" t="s">
        <v>41</v>
      </c>
      <c r="C12877" t="s">
        <v>14</v>
      </c>
      <c r="D12877" s="2">
        <v>474.9</v>
      </c>
      <c r="E12877">
        <v>0.08</v>
      </c>
      <c r="F12877">
        <v>6</v>
      </c>
      <c r="G12877" s="1">
        <v>45125</v>
      </c>
      <c r="H12877" s="1">
        <v>45132</v>
      </c>
      <c r="I12877" t="s">
        <v>31</v>
      </c>
      <c r="J12877" t="s">
        <v>22</v>
      </c>
      <c r="K12877" s="2">
        <v>52.25</v>
      </c>
      <c r="L12877" t="s">
        <v>17</v>
      </c>
      <c r="M12877">
        <f>YEAR(Table1[[#This Row],[order_date]])</f>
        <v>2023</v>
      </c>
      <c r="N12877">
        <f>MONTH(Table1[[#This Row],[order_date]])</f>
        <v>7</v>
      </c>
      <c r="O12877" s="3">
        <f>Table1[[#This Row],[sales]]-Table1[[#This Row],[profit]]</f>
        <v>422.65</v>
      </c>
      <c r="P12877" s="3">
        <f>Table1[[#This Row],[sales]]*Table1[[#This Row],[quantity]]</f>
        <v>2849.3999999999996</v>
      </c>
      <c r="Q12877" s="9">
        <f>Table1[[#This Row],[delivery_date]]-Table1[[#This Row],[order_date]]</f>
        <v>7</v>
      </c>
    </row>
    <row r="12878" spans="1:17" x14ac:dyDescent="0.35">
      <c r="A12878" t="s">
        <v>12909</v>
      </c>
      <c r="B12878" t="s">
        <v>13</v>
      </c>
      <c r="C12878" t="s">
        <v>26</v>
      </c>
      <c r="D12878" s="2">
        <v>3737.81</v>
      </c>
      <c r="E12878">
        <v>0.46</v>
      </c>
      <c r="F12878">
        <v>5</v>
      </c>
      <c r="G12878" s="1">
        <v>45063</v>
      </c>
      <c r="H12878" s="1">
        <v>45070</v>
      </c>
      <c r="I12878" t="s">
        <v>21</v>
      </c>
      <c r="J12878" t="s">
        <v>27</v>
      </c>
      <c r="K12878" s="2">
        <v>771.19</v>
      </c>
      <c r="L12878" t="s">
        <v>23</v>
      </c>
      <c r="M12878">
        <f>YEAR(Table1[[#This Row],[order_date]])</f>
        <v>2023</v>
      </c>
      <c r="N12878">
        <f>MONTH(Table1[[#This Row],[order_date]])</f>
        <v>5</v>
      </c>
      <c r="O12878" s="3">
        <f>Table1[[#This Row],[sales]]-Table1[[#This Row],[profit]]</f>
        <v>2966.62</v>
      </c>
      <c r="P12878" s="3">
        <f>Table1[[#This Row],[sales]]*Table1[[#This Row],[quantity]]</f>
        <v>18689.05</v>
      </c>
      <c r="Q12878" s="9">
        <f>Table1[[#This Row],[delivery_date]]-Table1[[#This Row],[order_date]]</f>
        <v>7</v>
      </c>
    </row>
    <row r="12879" spans="1:17" x14ac:dyDescent="0.35">
      <c r="A12879" t="s">
        <v>12910</v>
      </c>
      <c r="B12879" t="s">
        <v>25</v>
      </c>
      <c r="C12879" t="s">
        <v>33</v>
      </c>
      <c r="D12879" s="2">
        <v>477.96</v>
      </c>
      <c r="E12879">
        <v>0.21</v>
      </c>
      <c r="F12879">
        <v>5</v>
      </c>
      <c r="G12879" s="1">
        <v>45296</v>
      </c>
      <c r="H12879" s="1">
        <v>45300</v>
      </c>
      <c r="I12879" t="s">
        <v>15</v>
      </c>
      <c r="J12879" t="s">
        <v>27</v>
      </c>
      <c r="K12879" s="2">
        <v>139.86000000000001</v>
      </c>
      <c r="L12879" t="s">
        <v>34</v>
      </c>
      <c r="M12879">
        <f>YEAR(Table1[[#This Row],[order_date]])</f>
        <v>2024</v>
      </c>
      <c r="N12879">
        <f>MONTH(Table1[[#This Row],[order_date]])</f>
        <v>1</v>
      </c>
      <c r="O12879" s="3">
        <f>Table1[[#This Row],[sales]]-Table1[[#This Row],[profit]]</f>
        <v>338.09999999999997</v>
      </c>
      <c r="P12879" s="3">
        <f>Table1[[#This Row],[sales]]*Table1[[#This Row],[quantity]]</f>
        <v>2389.7999999999997</v>
      </c>
      <c r="Q12879" s="9">
        <f>Table1[[#This Row],[delivery_date]]-Table1[[#This Row],[order_date]]</f>
        <v>4</v>
      </c>
    </row>
    <row r="12880" spans="1:17" x14ac:dyDescent="0.35">
      <c r="A12880" t="s">
        <v>12911</v>
      </c>
      <c r="B12880" t="s">
        <v>19</v>
      </c>
      <c r="C12880" t="s">
        <v>20</v>
      </c>
      <c r="D12880" s="2">
        <v>1981.35</v>
      </c>
      <c r="E12880">
        <v>0.33</v>
      </c>
      <c r="F12880">
        <v>4</v>
      </c>
      <c r="G12880" s="1">
        <v>44947</v>
      </c>
      <c r="H12880" s="1">
        <v>44949</v>
      </c>
      <c r="I12880" t="s">
        <v>31</v>
      </c>
      <c r="J12880" t="s">
        <v>22</v>
      </c>
      <c r="K12880" s="2">
        <v>296.74</v>
      </c>
      <c r="L12880" t="s">
        <v>28</v>
      </c>
      <c r="M12880">
        <f>YEAR(Table1[[#This Row],[order_date]])</f>
        <v>2023</v>
      </c>
      <c r="N12880">
        <f>MONTH(Table1[[#This Row],[order_date]])</f>
        <v>1</v>
      </c>
      <c r="O12880" s="3">
        <f>Table1[[#This Row],[sales]]-Table1[[#This Row],[profit]]</f>
        <v>1684.61</v>
      </c>
      <c r="P12880" s="3">
        <f>Table1[[#This Row],[sales]]*Table1[[#This Row],[quantity]]</f>
        <v>7925.4</v>
      </c>
      <c r="Q12880" s="9">
        <f>Table1[[#This Row],[delivery_date]]-Table1[[#This Row],[order_date]]</f>
        <v>2</v>
      </c>
    </row>
    <row r="12881" spans="1:17" x14ac:dyDescent="0.35">
      <c r="A12881" t="s">
        <v>12912</v>
      </c>
      <c r="B12881" t="s">
        <v>41</v>
      </c>
      <c r="C12881" t="s">
        <v>14</v>
      </c>
      <c r="D12881" s="2">
        <v>3774.24</v>
      </c>
      <c r="E12881">
        <v>0.43</v>
      </c>
      <c r="F12881">
        <v>7</v>
      </c>
      <c r="G12881" s="1">
        <v>45086</v>
      </c>
      <c r="H12881" s="1">
        <v>45091</v>
      </c>
      <c r="I12881" t="s">
        <v>21</v>
      </c>
      <c r="J12881" t="s">
        <v>27</v>
      </c>
      <c r="K12881" s="2">
        <v>815.57</v>
      </c>
      <c r="L12881" t="s">
        <v>34</v>
      </c>
      <c r="M12881">
        <f>YEAR(Table1[[#This Row],[order_date]])</f>
        <v>2023</v>
      </c>
      <c r="N12881">
        <f>MONTH(Table1[[#This Row],[order_date]])</f>
        <v>6</v>
      </c>
      <c r="O12881" s="3">
        <f>Table1[[#This Row],[sales]]-Table1[[#This Row],[profit]]</f>
        <v>2958.6699999999996</v>
      </c>
      <c r="P12881" s="3">
        <f>Table1[[#This Row],[sales]]*Table1[[#This Row],[quantity]]</f>
        <v>26419.68</v>
      </c>
      <c r="Q12881" s="9">
        <f>Table1[[#This Row],[delivery_date]]-Table1[[#This Row],[order_date]]</f>
        <v>5</v>
      </c>
    </row>
    <row r="12882" spans="1:17" x14ac:dyDescent="0.35">
      <c r="A12882" t="s">
        <v>12913</v>
      </c>
      <c r="B12882" t="s">
        <v>41</v>
      </c>
      <c r="C12882" t="s">
        <v>20</v>
      </c>
      <c r="D12882" s="2">
        <v>3592.83</v>
      </c>
      <c r="E12882">
        <v>0.14000000000000001</v>
      </c>
      <c r="F12882">
        <v>1</v>
      </c>
      <c r="G12882" s="1">
        <v>45248</v>
      </c>
      <c r="H12882" s="1">
        <v>45253</v>
      </c>
      <c r="I12882" t="s">
        <v>15</v>
      </c>
      <c r="J12882" t="s">
        <v>22</v>
      </c>
      <c r="K12882" s="2">
        <v>245.74</v>
      </c>
      <c r="L12882" t="s">
        <v>17</v>
      </c>
      <c r="M12882">
        <f>YEAR(Table1[[#This Row],[order_date]])</f>
        <v>2023</v>
      </c>
      <c r="N12882">
        <f>MONTH(Table1[[#This Row],[order_date]])</f>
        <v>11</v>
      </c>
      <c r="O12882" s="3">
        <f>Table1[[#This Row],[sales]]-Table1[[#This Row],[profit]]</f>
        <v>3347.09</v>
      </c>
      <c r="P12882" s="3">
        <f>Table1[[#This Row],[sales]]*Table1[[#This Row],[quantity]]</f>
        <v>3592.83</v>
      </c>
      <c r="Q12882" s="9">
        <f>Table1[[#This Row],[delivery_date]]-Table1[[#This Row],[order_date]]</f>
        <v>5</v>
      </c>
    </row>
    <row r="12883" spans="1:17" x14ac:dyDescent="0.35">
      <c r="A12883" t="s">
        <v>12914</v>
      </c>
      <c r="B12883" t="s">
        <v>41</v>
      </c>
      <c r="C12883" t="s">
        <v>26</v>
      </c>
      <c r="D12883" s="2">
        <v>2929.91</v>
      </c>
      <c r="E12883">
        <v>0.19</v>
      </c>
      <c r="F12883">
        <v>3</v>
      </c>
      <c r="G12883" s="1">
        <v>45226</v>
      </c>
      <c r="H12883" s="1">
        <v>45232</v>
      </c>
      <c r="I12883" t="s">
        <v>15</v>
      </c>
      <c r="J12883" t="s">
        <v>16</v>
      </c>
      <c r="K12883" s="2">
        <v>154.84</v>
      </c>
      <c r="L12883" t="s">
        <v>39</v>
      </c>
      <c r="M12883">
        <f>YEAR(Table1[[#This Row],[order_date]])</f>
        <v>2023</v>
      </c>
      <c r="N12883">
        <f>MONTH(Table1[[#This Row],[order_date]])</f>
        <v>10</v>
      </c>
      <c r="O12883" s="3">
        <f>Table1[[#This Row],[sales]]-Table1[[#This Row],[profit]]</f>
        <v>2775.0699999999997</v>
      </c>
      <c r="P12883" s="3">
        <f>Table1[[#This Row],[sales]]*Table1[[#This Row],[quantity]]</f>
        <v>8789.73</v>
      </c>
      <c r="Q12883" s="9">
        <f>Table1[[#This Row],[delivery_date]]-Table1[[#This Row],[order_date]]</f>
        <v>6</v>
      </c>
    </row>
    <row r="12884" spans="1:17" x14ac:dyDescent="0.35">
      <c r="A12884" t="s">
        <v>12915</v>
      </c>
      <c r="B12884" t="s">
        <v>19</v>
      </c>
      <c r="C12884" t="s">
        <v>36</v>
      </c>
      <c r="D12884" s="2">
        <v>2899.41</v>
      </c>
      <c r="E12884">
        <v>0.16</v>
      </c>
      <c r="F12884">
        <v>6</v>
      </c>
      <c r="G12884" s="1">
        <v>45559</v>
      </c>
      <c r="H12884" s="1">
        <v>45566</v>
      </c>
      <c r="I12884" t="s">
        <v>31</v>
      </c>
      <c r="J12884" t="s">
        <v>27</v>
      </c>
      <c r="K12884" s="2">
        <v>253.75</v>
      </c>
      <c r="L12884" t="s">
        <v>17</v>
      </c>
      <c r="M12884">
        <f>YEAR(Table1[[#This Row],[order_date]])</f>
        <v>2024</v>
      </c>
      <c r="N12884">
        <f>MONTH(Table1[[#This Row],[order_date]])</f>
        <v>9</v>
      </c>
      <c r="O12884" s="3">
        <f>Table1[[#This Row],[sales]]-Table1[[#This Row],[profit]]</f>
        <v>2645.66</v>
      </c>
      <c r="P12884" s="3">
        <f>Table1[[#This Row],[sales]]*Table1[[#This Row],[quantity]]</f>
        <v>17396.46</v>
      </c>
      <c r="Q12884" s="9">
        <f>Table1[[#This Row],[delivery_date]]-Table1[[#This Row],[order_date]]</f>
        <v>7</v>
      </c>
    </row>
    <row r="12885" spans="1:17" x14ac:dyDescent="0.35">
      <c r="A12885" t="s">
        <v>12916</v>
      </c>
      <c r="B12885" t="s">
        <v>19</v>
      </c>
      <c r="C12885" t="s">
        <v>36</v>
      </c>
      <c r="D12885" s="2">
        <v>542.61</v>
      </c>
      <c r="E12885">
        <v>0.14000000000000001</v>
      </c>
      <c r="F12885">
        <v>1</v>
      </c>
      <c r="G12885" s="1">
        <v>45399</v>
      </c>
      <c r="H12885" s="1">
        <v>45400</v>
      </c>
      <c r="I12885" t="s">
        <v>15</v>
      </c>
      <c r="J12885" t="s">
        <v>22</v>
      </c>
      <c r="K12885" s="2">
        <v>106</v>
      </c>
      <c r="L12885" t="s">
        <v>28</v>
      </c>
      <c r="M12885">
        <f>YEAR(Table1[[#This Row],[order_date]])</f>
        <v>2024</v>
      </c>
      <c r="N12885">
        <f>MONTH(Table1[[#This Row],[order_date]])</f>
        <v>4</v>
      </c>
      <c r="O12885" s="3">
        <f>Table1[[#This Row],[sales]]-Table1[[#This Row],[profit]]</f>
        <v>436.61</v>
      </c>
      <c r="P12885" s="3">
        <f>Table1[[#This Row],[sales]]*Table1[[#This Row],[quantity]]</f>
        <v>542.61</v>
      </c>
      <c r="Q12885" s="9">
        <f>Table1[[#This Row],[delivery_date]]-Table1[[#This Row],[order_date]]</f>
        <v>1</v>
      </c>
    </row>
    <row r="12886" spans="1:17" x14ac:dyDescent="0.35">
      <c r="A12886" t="s">
        <v>12917</v>
      </c>
      <c r="B12886" t="s">
        <v>13</v>
      </c>
      <c r="C12886" t="s">
        <v>14</v>
      </c>
      <c r="D12886" s="2">
        <v>957.08</v>
      </c>
      <c r="E12886">
        <v>0.26</v>
      </c>
      <c r="F12886">
        <v>7</v>
      </c>
      <c r="G12886" s="1">
        <v>45631</v>
      </c>
      <c r="H12886" s="1">
        <v>45637</v>
      </c>
      <c r="I12886" t="s">
        <v>15</v>
      </c>
      <c r="J12886" t="s">
        <v>27</v>
      </c>
      <c r="K12886" s="2">
        <v>241.58</v>
      </c>
      <c r="L12886" t="s">
        <v>39</v>
      </c>
      <c r="M12886">
        <f>YEAR(Table1[[#This Row],[order_date]])</f>
        <v>2024</v>
      </c>
      <c r="N12886">
        <f>MONTH(Table1[[#This Row],[order_date]])</f>
        <v>12</v>
      </c>
      <c r="O12886" s="3">
        <f>Table1[[#This Row],[sales]]-Table1[[#This Row],[profit]]</f>
        <v>715.5</v>
      </c>
      <c r="P12886" s="3">
        <f>Table1[[#This Row],[sales]]*Table1[[#This Row],[quantity]]</f>
        <v>6699.56</v>
      </c>
      <c r="Q12886" s="9">
        <f>Table1[[#This Row],[delivery_date]]-Table1[[#This Row],[order_date]]</f>
        <v>6</v>
      </c>
    </row>
    <row r="12887" spans="1:17" x14ac:dyDescent="0.35">
      <c r="A12887" t="s">
        <v>12918</v>
      </c>
      <c r="B12887" t="s">
        <v>19</v>
      </c>
      <c r="C12887" t="s">
        <v>26</v>
      </c>
      <c r="D12887" s="2">
        <v>2720.25</v>
      </c>
      <c r="E12887">
        <v>0.27</v>
      </c>
      <c r="F12887">
        <v>2</v>
      </c>
      <c r="G12887" s="1">
        <v>45385</v>
      </c>
      <c r="H12887" s="1">
        <v>45389</v>
      </c>
      <c r="I12887" t="s">
        <v>21</v>
      </c>
      <c r="J12887" t="s">
        <v>27</v>
      </c>
      <c r="K12887" s="2">
        <v>382.86</v>
      </c>
      <c r="L12887" t="s">
        <v>39</v>
      </c>
      <c r="M12887">
        <f>YEAR(Table1[[#This Row],[order_date]])</f>
        <v>2024</v>
      </c>
      <c r="N12887">
        <f>MONTH(Table1[[#This Row],[order_date]])</f>
        <v>4</v>
      </c>
      <c r="O12887" s="3">
        <f>Table1[[#This Row],[sales]]-Table1[[#This Row],[profit]]</f>
        <v>2337.39</v>
      </c>
      <c r="P12887" s="3">
        <f>Table1[[#This Row],[sales]]*Table1[[#This Row],[quantity]]</f>
        <v>5440.5</v>
      </c>
      <c r="Q12887" s="9">
        <f>Table1[[#This Row],[delivery_date]]-Table1[[#This Row],[order_date]]</f>
        <v>4</v>
      </c>
    </row>
    <row r="12888" spans="1:17" x14ac:dyDescent="0.35">
      <c r="A12888" t="s">
        <v>12919</v>
      </c>
      <c r="B12888" t="s">
        <v>13</v>
      </c>
      <c r="C12888" t="s">
        <v>33</v>
      </c>
      <c r="D12888" s="2">
        <v>1805.59</v>
      </c>
      <c r="E12888">
        <v>0.04</v>
      </c>
      <c r="F12888">
        <v>7</v>
      </c>
      <c r="G12888" s="1">
        <v>45262</v>
      </c>
      <c r="H12888" s="1">
        <v>45265</v>
      </c>
      <c r="I12888" t="s">
        <v>15</v>
      </c>
      <c r="J12888" t="s">
        <v>16</v>
      </c>
      <c r="K12888" s="2">
        <v>406.43</v>
      </c>
      <c r="L12888" t="s">
        <v>28</v>
      </c>
      <c r="M12888">
        <f>YEAR(Table1[[#This Row],[order_date]])</f>
        <v>2023</v>
      </c>
      <c r="N12888">
        <f>MONTH(Table1[[#This Row],[order_date]])</f>
        <v>12</v>
      </c>
      <c r="O12888" s="3">
        <f>Table1[[#This Row],[sales]]-Table1[[#This Row],[profit]]</f>
        <v>1399.1599999999999</v>
      </c>
      <c r="P12888" s="3">
        <f>Table1[[#This Row],[sales]]*Table1[[#This Row],[quantity]]</f>
        <v>12639.13</v>
      </c>
      <c r="Q12888" s="9">
        <f>Table1[[#This Row],[delivery_date]]-Table1[[#This Row],[order_date]]</f>
        <v>3</v>
      </c>
    </row>
    <row r="12889" spans="1:17" x14ac:dyDescent="0.35">
      <c r="A12889" t="s">
        <v>12920</v>
      </c>
      <c r="B12889" t="s">
        <v>41</v>
      </c>
      <c r="C12889" t="s">
        <v>33</v>
      </c>
      <c r="D12889" s="2">
        <v>192.79</v>
      </c>
      <c r="E12889">
        <v>0.34</v>
      </c>
      <c r="F12889">
        <v>4</v>
      </c>
      <c r="G12889" s="1">
        <v>45653</v>
      </c>
      <c r="H12889" s="1">
        <v>45660</v>
      </c>
      <c r="I12889" t="s">
        <v>31</v>
      </c>
      <c r="J12889" t="s">
        <v>22</v>
      </c>
      <c r="K12889" s="2">
        <v>32.6</v>
      </c>
      <c r="L12889" t="s">
        <v>39</v>
      </c>
      <c r="M12889">
        <f>YEAR(Table1[[#This Row],[order_date]])</f>
        <v>2024</v>
      </c>
      <c r="N12889">
        <f>MONTH(Table1[[#This Row],[order_date]])</f>
        <v>12</v>
      </c>
      <c r="O12889" s="3">
        <f>Table1[[#This Row],[sales]]-Table1[[#This Row],[profit]]</f>
        <v>160.19</v>
      </c>
      <c r="P12889" s="3">
        <f>Table1[[#This Row],[sales]]*Table1[[#This Row],[quantity]]</f>
        <v>771.16</v>
      </c>
      <c r="Q12889" s="9">
        <f>Table1[[#This Row],[delivery_date]]-Table1[[#This Row],[order_date]]</f>
        <v>7</v>
      </c>
    </row>
    <row r="12890" spans="1:17" x14ac:dyDescent="0.35">
      <c r="A12890" t="s">
        <v>12921</v>
      </c>
      <c r="B12890" t="s">
        <v>13</v>
      </c>
      <c r="C12890" t="s">
        <v>36</v>
      </c>
      <c r="D12890" s="2">
        <v>4011.02</v>
      </c>
      <c r="E12890">
        <v>0.21</v>
      </c>
      <c r="F12890">
        <v>9</v>
      </c>
      <c r="G12890" s="1">
        <v>45581</v>
      </c>
      <c r="H12890" s="1">
        <v>45583</v>
      </c>
      <c r="I12890" t="s">
        <v>31</v>
      </c>
      <c r="J12890" t="s">
        <v>16</v>
      </c>
      <c r="K12890" s="2">
        <v>1021.08</v>
      </c>
      <c r="L12890" t="s">
        <v>48</v>
      </c>
      <c r="M12890">
        <f>YEAR(Table1[[#This Row],[order_date]])</f>
        <v>2024</v>
      </c>
      <c r="N12890">
        <f>MONTH(Table1[[#This Row],[order_date]])</f>
        <v>10</v>
      </c>
      <c r="O12890" s="3">
        <f>Table1[[#This Row],[sales]]-Table1[[#This Row],[profit]]</f>
        <v>2989.94</v>
      </c>
      <c r="P12890" s="3">
        <f>Table1[[#This Row],[sales]]*Table1[[#This Row],[quantity]]</f>
        <v>36099.18</v>
      </c>
      <c r="Q12890" s="9">
        <f>Table1[[#This Row],[delivery_date]]-Table1[[#This Row],[order_date]]</f>
        <v>2</v>
      </c>
    </row>
    <row r="12891" spans="1:17" x14ac:dyDescent="0.35">
      <c r="A12891" t="s">
        <v>12922</v>
      </c>
      <c r="B12891" t="s">
        <v>25</v>
      </c>
      <c r="C12891" t="s">
        <v>26</v>
      </c>
      <c r="D12891" s="2">
        <v>3303.69</v>
      </c>
      <c r="E12891">
        <v>0.44</v>
      </c>
      <c r="F12891">
        <v>5</v>
      </c>
      <c r="G12891" s="1">
        <v>45593</v>
      </c>
      <c r="H12891" s="1">
        <v>45600</v>
      </c>
      <c r="I12891" t="s">
        <v>21</v>
      </c>
      <c r="J12891" t="s">
        <v>16</v>
      </c>
      <c r="K12891" s="2">
        <v>251.15</v>
      </c>
      <c r="L12891" t="s">
        <v>39</v>
      </c>
      <c r="M12891">
        <f>YEAR(Table1[[#This Row],[order_date]])</f>
        <v>2024</v>
      </c>
      <c r="N12891">
        <f>MONTH(Table1[[#This Row],[order_date]])</f>
        <v>10</v>
      </c>
      <c r="O12891" s="3">
        <f>Table1[[#This Row],[sales]]-Table1[[#This Row],[profit]]</f>
        <v>3052.54</v>
      </c>
      <c r="P12891" s="3">
        <f>Table1[[#This Row],[sales]]*Table1[[#This Row],[quantity]]</f>
        <v>16518.45</v>
      </c>
      <c r="Q12891" s="9">
        <f>Table1[[#This Row],[delivery_date]]-Table1[[#This Row],[order_date]]</f>
        <v>7</v>
      </c>
    </row>
    <row r="12892" spans="1:17" x14ac:dyDescent="0.35">
      <c r="A12892" t="s">
        <v>12923</v>
      </c>
      <c r="B12892" t="s">
        <v>41</v>
      </c>
      <c r="C12892" t="s">
        <v>26</v>
      </c>
      <c r="D12892" s="2">
        <v>1696.35</v>
      </c>
      <c r="E12892">
        <v>0.44</v>
      </c>
      <c r="F12892">
        <v>1</v>
      </c>
      <c r="G12892" s="1">
        <v>44942</v>
      </c>
      <c r="H12892" s="1">
        <v>44943</v>
      </c>
      <c r="I12892" t="s">
        <v>21</v>
      </c>
      <c r="J12892" t="s">
        <v>16</v>
      </c>
      <c r="K12892" s="2">
        <v>332.51</v>
      </c>
      <c r="L12892" t="s">
        <v>28</v>
      </c>
      <c r="M12892">
        <f>YEAR(Table1[[#This Row],[order_date]])</f>
        <v>2023</v>
      </c>
      <c r="N12892">
        <f>MONTH(Table1[[#This Row],[order_date]])</f>
        <v>1</v>
      </c>
      <c r="O12892" s="3">
        <f>Table1[[#This Row],[sales]]-Table1[[#This Row],[profit]]</f>
        <v>1363.84</v>
      </c>
      <c r="P12892" s="3">
        <f>Table1[[#This Row],[sales]]*Table1[[#This Row],[quantity]]</f>
        <v>1696.35</v>
      </c>
      <c r="Q12892" s="9">
        <f>Table1[[#This Row],[delivery_date]]-Table1[[#This Row],[order_date]]</f>
        <v>1</v>
      </c>
    </row>
    <row r="12893" spans="1:17" x14ac:dyDescent="0.35">
      <c r="A12893" t="s">
        <v>12924</v>
      </c>
      <c r="B12893" t="s">
        <v>41</v>
      </c>
      <c r="C12893" t="s">
        <v>14</v>
      </c>
      <c r="D12893" s="2">
        <v>581.21</v>
      </c>
      <c r="E12893">
        <v>0.36</v>
      </c>
      <c r="F12893">
        <v>4</v>
      </c>
      <c r="G12893" s="1">
        <v>45228</v>
      </c>
      <c r="H12893" s="1">
        <v>45235</v>
      </c>
      <c r="I12893" t="s">
        <v>21</v>
      </c>
      <c r="J12893" t="s">
        <v>16</v>
      </c>
      <c r="K12893" s="2">
        <v>164.42</v>
      </c>
      <c r="L12893" t="s">
        <v>23</v>
      </c>
      <c r="M12893">
        <f>YEAR(Table1[[#This Row],[order_date]])</f>
        <v>2023</v>
      </c>
      <c r="N12893">
        <f>MONTH(Table1[[#This Row],[order_date]])</f>
        <v>10</v>
      </c>
      <c r="O12893" s="3">
        <f>Table1[[#This Row],[sales]]-Table1[[#This Row],[profit]]</f>
        <v>416.79000000000008</v>
      </c>
      <c r="P12893" s="3">
        <f>Table1[[#This Row],[sales]]*Table1[[#This Row],[quantity]]</f>
        <v>2324.84</v>
      </c>
      <c r="Q12893" s="9">
        <f>Table1[[#This Row],[delivery_date]]-Table1[[#This Row],[order_date]]</f>
        <v>7</v>
      </c>
    </row>
    <row r="12894" spans="1:17" x14ac:dyDescent="0.35">
      <c r="A12894" t="s">
        <v>12925</v>
      </c>
      <c r="B12894" t="s">
        <v>13</v>
      </c>
      <c r="C12894" t="s">
        <v>33</v>
      </c>
      <c r="D12894" s="2">
        <v>2996.88</v>
      </c>
      <c r="E12894">
        <v>0.43</v>
      </c>
      <c r="F12894">
        <v>4</v>
      </c>
      <c r="G12894" s="1">
        <v>45407</v>
      </c>
      <c r="H12894" s="1">
        <v>45408</v>
      </c>
      <c r="I12894" t="s">
        <v>31</v>
      </c>
      <c r="J12894" t="s">
        <v>27</v>
      </c>
      <c r="K12894" s="2">
        <v>216.21</v>
      </c>
      <c r="L12894" t="s">
        <v>39</v>
      </c>
      <c r="M12894">
        <f>YEAR(Table1[[#This Row],[order_date]])</f>
        <v>2024</v>
      </c>
      <c r="N12894">
        <f>MONTH(Table1[[#This Row],[order_date]])</f>
        <v>4</v>
      </c>
      <c r="O12894" s="3">
        <f>Table1[[#This Row],[sales]]-Table1[[#This Row],[profit]]</f>
        <v>2780.67</v>
      </c>
      <c r="P12894" s="3">
        <f>Table1[[#This Row],[sales]]*Table1[[#This Row],[quantity]]</f>
        <v>11987.52</v>
      </c>
      <c r="Q12894" s="9">
        <f>Table1[[#This Row],[delivery_date]]-Table1[[#This Row],[order_date]]</f>
        <v>1</v>
      </c>
    </row>
    <row r="12895" spans="1:17" x14ac:dyDescent="0.35">
      <c r="A12895" t="s">
        <v>12926</v>
      </c>
      <c r="B12895" t="s">
        <v>41</v>
      </c>
      <c r="C12895" t="s">
        <v>14</v>
      </c>
      <c r="D12895" s="2">
        <v>1807.89</v>
      </c>
      <c r="E12895">
        <v>0.46</v>
      </c>
      <c r="F12895">
        <v>4</v>
      </c>
      <c r="G12895" s="1">
        <v>45285</v>
      </c>
      <c r="H12895" s="1">
        <v>45290</v>
      </c>
      <c r="I12895" t="s">
        <v>21</v>
      </c>
      <c r="J12895" t="s">
        <v>22</v>
      </c>
      <c r="K12895" s="2">
        <v>209.32</v>
      </c>
      <c r="L12895" t="s">
        <v>34</v>
      </c>
      <c r="M12895">
        <f>YEAR(Table1[[#This Row],[order_date]])</f>
        <v>2023</v>
      </c>
      <c r="N12895">
        <f>MONTH(Table1[[#This Row],[order_date]])</f>
        <v>12</v>
      </c>
      <c r="O12895" s="3">
        <f>Table1[[#This Row],[sales]]-Table1[[#This Row],[profit]]</f>
        <v>1598.5700000000002</v>
      </c>
      <c r="P12895" s="3">
        <f>Table1[[#This Row],[sales]]*Table1[[#This Row],[quantity]]</f>
        <v>7231.56</v>
      </c>
      <c r="Q12895" s="9">
        <f>Table1[[#This Row],[delivery_date]]-Table1[[#This Row],[order_date]]</f>
        <v>5</v>
      </c>
    </row>
    <row r="12896" spans="1:17" x14ac:dyDescent="0.35">
      <c r="A12896" t="s">
        <v>12927</v>
      </c>
      <c r="B12896" t="s">
        <v>19</v>
      </c>
      <c r="C12896" t="s">
        <v>20</v>
      </c>
      <c r="D12896" s="2">
        <v>1351.41</v>
      </c>
      <c r="E12896">
        <v>0.28999999999999998</v>
      </c>
      <c r="F12896">
        <v>3</v>
      </c>
      <c r="G12896" s="1">
        <v>45638</v>
      </c>
      <c r="H12896" s="1">
        <v>45644</v>
      </c>
      <c r="I12896" t="s">
        <v>31</v>
      </c>
      <c r="J12896" t="s">
        <v>16</v>
      </c>
      <c r="K12896" s="2">
        <v>159.85</v>
      </c>
      <c r="L12896" t="s">
        <v>23</v>
      </c>
      <c r="M12896">
        <f>YEAR(Table1[[#This Row],[order_date]])</f>
        <v>2024</v>
      </c>
      <c r="N12896">
        <f>MONTH(Table1[[#This Row],[order_date]])</f>
        <v>12</v>
      </c>
      <c r="O12896" s="3">
        <f>Table1[[#This Row],[sales]]-Table1[[#This Row],[profit]]</f>
        <v>1191.5600000000002</v>
      </c>
      <c r="P12896" s="3">
        <f>Table1[[#This Row],[sales]]*Table1[[#This Row],[quantity]]</f>
        <v>4054.2300000000005</v>
      </c>
      <c r="Q12896" s="9">
        <f>Table1[[#This Row],[delivery_date]]-Table1[[#This Row],[order_date]]</f>
        <v>6</v>
      </c>
    </row>
    <row r="12897" spans="1:17" x14ac:dyDescent="0.35">
      <c r="A12897" t="s">
        <v>12928</v>
      </c>
      <c r="B12897" t="s">
        <v>25</v>
      </c>
      <c r="C12897" t="s">
        <v>26</v>
      </c>
      <c r="D12897" s="2">
        <v>3635.2</v>
      </c>
      <c r="E12897">
        <v>0.49</v>
      </c>
      <c r="F12897">
        <v>3</v>
      </c>
      <c r="G12897" s="1">
        <v>45503</v>
      </c>
      <c r="H12897" s="1">
        <v>45509</v>
      </c>
      <c r="I12897" t="s">
        <v>31</v>
      </c>
      <c r="J12897" t="s">
        <v>27</v>
      </c>
      <c r="K12897" s="2">
        <v>775.09</v>
      </c>
      <c r="L12897" t="s">
        <v>34</v>
      </c>
      <c r="M12897">
        <f>YEAR(Table1[[#This Row],[order_date]])</f>
        <v>2024</v>
      </c>
      <c r="N12897">
        <f>MONTH(Table1[[#This Row],[order_date]])</f>
        <v>7</v>
      </c>
      <c r="O12897" s="3">
        <f>Table1[[#This Row],[sales]]-Table1[[#This Row],[profit]]</f>
        <v>2860.1099999999997</v>
      </c>
      <c r="P12897" s="3">
        <f>Table1[[#This Row],[sales]]*Table1[[#This Row],[quantity]]</f>
        <v>10905.599999999999</v>
      </c>
      <c r="Q12897" s="9">
        <f>Table1[[#This Row],[delivery_date]]-Table1[[#This Row],[order_date]]</f>
        <v>6</v>
      </c>
    </row>
    <row r="12898" spans="1:17" x14ac:dyDescent="0.35">
      <c r="A12898" t="s">
        <v>12929</v>
      </c>
      <c r="B12898" t="s">
        <v>13</v>
      </c>
      <c r="C12898" t="s">
        <v>33</v>
      </c>
      <c r="D12898" s="2">
        <v>1707.94</v>
      </c>
      <c r="E12898">
        <v>0.48</v>
      </c>
      <c r="F12898">
        <v>5</v>
      </c>
      <c r="G12898" s="1">
        <v>44945</v>
      </c>
      <c r="H12898" s="1">
        <v>44948</v>
      </c>
      <c r="I12898" t="s">
        <v>21</v>
      </c>
      <c r="J12898" t="s">
        <v>22</v>
      </c>
      <c r="K12898" s="2">
        <v>418.97</v>
      </c>
      <c r="L12898" t="s">
        <v>17</v>
      </c>
      <c r="M12898">
        <f>YEAR(Table1[[#This Row],[order_date]])</f>
        <v>2023</v>
      </c>
      <c r="N12898">
        <f>MONTH(Table1[[#This Row],[order_date]])</f>
        <v>1</v>
      </c>
      <c r="O12898" s="3">
        <f>Table1[[#This Row],[sales]]-Table1[[#This Row],[profit]]</f>
        <v>1288.97</v>
      </c>
      <c r="P12898" s="3">
        <f>Table1[[#This Row],[sales]]*Table1[[#This Row],[quantity]]</f>
        <v>8539.7000000000007</v>
      </c>
      <c r="Q12898" s="9">
        <f>Table1[[#This Row],[delivery_date]]-Table1[[#This Row],[order_date]]</f>
        <v>3</v>
      </c>
    </row>
    <row r="12899" spans="1:17" x14ac:dyDescent="0.35">
      <c r="A12899" t="s">
        <v>12930</v>
      </c>
      <c r="B12899" t="s">
        <v>13</v>
      </c>
      <c r="C12899" t="s">
        <v>14</v>
      </c>
      <c r="D12899" s="2">
        <v>766.64</v>
      </c>
      <c r="E12899">
        <v>0.05</v>
      </c>
      <c r="F12899">
        <v>5</v>
      </c>
      <c r="G12899" s="1">
        <v>45528</v>
      </c>
      <c r="H12899" s="1">
        <v>45529</v>
      </c>
      <c r="I12899" t="s">
        <v>15</v>
      </c>
      <c r="J12899" t="s">
        <v>22</v>
      </c>
      <c r="K12899" s="2">
        <v>160.94999999999999</v>
      </c>
      <c r="L12899" t="s">
        <v>39</v>
      </c>
      <c r="M12899">
        <f>YEAR(Table1[[#This Row],[order_date]])</f>
        <v>2024</v>
      </c>
      <c r="N12899">
        <f>MONTH(Table1[[#This Row],[order_date]])</f>
        <v>8</v>
      </c>
      <c r="O12899" s="3">
        <f>Table1[[#This Row],[sales]]-Table1[[#This Row],[profit]]</f>
        <v>605.69000000000005</v>
      </c>
      <c r="P12899" s="3">
        <f>Table1[[#This Row],[sales]]*Table1[[#This Row],[quantity]]</f>
        <v>3833.2</v>
      </c>
      <c r="Q12899" s="9">
        <f>Table1[[#This Row],[delivery_date]]-Table1[[#This Row],[order_date]]</f>
        <v>1</v>
      </c>
    </row>
    <row r="12900" spans="1:17" x14ac:dyDescent="0.35">
      <c r="A12900" t="s">
        <v>12931</v>
      </c>
      <c r="B12900" t="s">
        <v>41</v>
      </c>
      <c r="C12900" t="s">
        <v>36</v>
      </c>
      <c r="D12900" s="2">
        <v>2460.1</v>
      </c>
      <c r="E12900">
        <v>0.26</v>
      </c>
      <c r="F12900">
        <v>2</v>
      </c>
      <c r="G12900" s="1">
        <v>45475</v>
      </c>
      <c r="H12900" s="1">
        <v>45479</v>
      </c>
      <c r="I12900" t="s">
        <v>21</v>
      </c>
      <c r="J12900" t="s">
        <v>27</v>
      </c>
      <c r="K12900" s="2">
        <v>398.29</v>
      </c>
      <c r="L12900" t="s">
        <v>17</v>
      </c>
      <c r="M12900">
        <f>YEAR(Table1[[#This Row],[order_date]])</f>
        <v>2024</v>
      </c>
      <c r="N12900">
        <f>MONTH(Table1[[#This Row],[order_date]])</f>
        <v>7</v>
      </c>
      <c r="O12900" s="3">
        <f>Table1[[#This Row],[sales]]-Table1[[#This Row],[profit]]</f>
        <v>2061.81</v>
      </c>
      <c r="P12900" s="3">
        <f>Table1[[#This Row],[sales]]*Table1[[#This Row],[quantity]]</f>
        <v>4920.2</v>
      </c>
      <c r="Q12900" s="9">
        <f>Table1[[#This Row],[delivery_date]]-Table1[[#This Row],[order_date]]</f>
        <v>4</v>
      </c>
    </row>
    <row r="12901" spans="1:17" x14ac:dyDescent="0.35">
      <c r="A12901" t="s">
        <v>12932</v>
      </c>
      <c r="B12901" t="s">
        <v>19</v>
      </c>
      <c r="C12901" t="s">
        <v>20</v>
      </c>
      <c r="D12901" s="2">
        <v>4159.4799999999996</v>
      </c>
      <c r="E12901">
        <v>0.06</v>
      </c>
      <c r="F12901">
        <v>9</v>
      </c>
      <c r="G12901" s="1">
        <v>45624</v>
      </c>
      <c r="H12901" s="1">
        <v>45625</v>
      </c>
      <c r="I12901" t="s">
        <v>31</v>
      </c>
      <c r="J12901" t="s">
        <v>16</v>
      </c>
      <c r="K12901" s="2">
        <v>468.49</v>
      </c>
      <c r="L12901" t="s">
        <v>39</v>
      </c>
      <c r="M12901">
        <f>YEAR(Table1[[#This Row],[order_date]])</f>
        <v>2024</v>
      </c>
      <c r="N12901">
        <f>MONTH(Table1[[#This Row],[order_date]])</f>
        <v>11</v>
      </c>
      <c r="O12901" s="3">
        <f>Table1[[#This Row],[sales]]-Table1[[#This Row],[profit]]</f>
        <v>3690.99</v>
      </c>
      <c r="P12901" s="3">
        <f>Table1[[#This Row],[sales]]*Table1[[#This Row],[quantity]]</f>
        <v>37435.319999999992</v>
      </c>
      <c r="Q12901" s="9">
        <f>Table1[[#This Row],[delivery_date]]-Table1[[#This Row],[order_date]]</f>
        <v>1</v>
      </c>
    </row>
    <row r="12902" spans="1:17" x14ac:dyDescent="0.35">
      <c r="A12902" t="s">
        <v>12933</v>
      </c>
      <c r="B12902" t="s">
        <v>41</v>
      </c>
      <c r="C12902" t="s">
        <v>14</v>
      </c>
      <c r="D12902" s="2">
        <v>4263.33</v>
      </c>
      <c r="E12902">
        <v>0.34</v>
      </c>
      <c r="F12902">
        <v>3</v>
      </c>
      <c r="G12902" s="1">
        <v>45365</v>
      </c>
      <c r="H12902" s="1">
        <v>45370</v>
      </c>
      <c r="I12902" t="s">
        <v>15</v>
      </c>
      <c r="J12902" t="s">
        <v>27</v>
      </c>
      <c r="K12902" s="2">
        <v>1203.24</v>
      </c>
      <c r="L12902" t="s">
        <v>17</v>
      </c>
      <c r="M12902">
        <f>YEAR(Table1[[#This Row],[order_date]])</f>
        <v>2024</v>
      </c>
      <c r="N12902">
        <f>MONTH(Table1[[#This Row],[order_date]])</f>
        <v>3</v>
      </c>
      <c r="O12902" s="3">
        <f>Table1[[#This Row],[sales]]-Table1[[#This Row],[profit]]</f>
        <v>3060.09</v>
      </c>
      <c r="P12902" s="3">
        <f>Table1[[#This Row],[sales]]*Table1[[#This Row],[quantity]]</f>
        <v>12789.99</v>
      </c>
      <c r="Q12902" s="9">
        <f>Table1[[#This Row],[delivery_date]]-Table1[[#This Row],[order_date]]</f>
        <v>5</v>
      </c>
    </row>
    <row r="12903" spans="1:17" x14ac:dyDescent="0.35">
      <c r="A12903" t="s">
        <v>12934</v>
      </c>
      <c r="B12903" t="s">
        <v>41</v>
      </c>
      <c r="C12903" t="s">
        <v>36</v>
      </c>
      <c r="D12903" s="2">
        <v>4261.78</v>
      </c>
      <c r="E12903">
        <v>0.38</v>
      </c>
      <c r="F12903">
        <v>4</v>
      </c>
      <c r="G12903" s="1">
        <v>45235</v>
      </c>
      <c r="H12903" s="1">
        <v>45236</v>
      </c>
      <c r="I12903" t="s">
        <v>21</v>
      </c>
      <c r="J12903" t="s">
        <v>22</v>
      </c>
      <c r="K12903" s="2">
        <v>406.23</v>
      </c>
      <c r="L12903" t="s">
        <v>23</v>
      </c>
      <c r="M12903">
        <f>YEAR(Table1[[#This Row],[order_date]])</f>
        <v>2023</v>
      </c>
      <c r="N12903">
        <f>MONTH(Table1[[#This Row],[order_date]])</f>
        <v>11</v>
      </c>
      <c r="O12903" s="3">
        <f>Table1[[#This Row],[sales]]-Table1[[#This Row],[profit]]</f>
        <v>3855.5499999999997</v>
      </c>
      <c r="P12903" s="3">
        <f>Table1[[#This Row],[sales]]*Table1[[#This Row],[quantity]]</f>
        <v>17047.12</v>
      </c>
      <c r="Q12903" s="9">
        <f>Table1[[#This Row],[delivery_date]]-Table1[[#This Row],[order_date]]</f>
        <v>1</v>
      </c>
    </row>
    <row r="12904" spans="1:17" x14ac:dyDescent="0.35">
      <c r="A12904" t="s">
        <v>12935</v>
      </c>
      <c r="B12904" t="s">
        <v>13</v>
      </c>
      <c r="C12904" t="s">
        <v>33</v>
      </c>
      <c r="D12904" s="2">
        <v>2162.5100000000002</v>
      </c>
      <c r="E12904">
        <v>0.44</v>
      </c>
      <c r="F12904">
        <v>2</v>
      </c>
      <c r="G12904" s="1">
        <v>44973</v>
      </c>
      <c r="H12904" s="1">
        <v>44978</v>
      </c>
      <c r="I12904" t="s">
        <v>15</v>
      </c>
      <c r="J12904" t="s">
        <v>16</v>
      </c>
      <c r="K12904" s="2">
        <v>523.97</v>
      </c>
      <c r="L12904" t="s">
        <v>39</v>
      </c>
      <c r="M12904">
        <f>YEAR(Table1[[#This Row],[order_date]])</f>
        <v>2023</v>
      </c>
      <c r="N12904">
        <f>MONTH(Table1[[#This Row],[order_date]])</f>
        <v>2</v>
      </c>
      <c r="O12904" s="3">
        <f>Table1[[#This Row],[sales]]-Table1[[#This Row],[profit]]</f>
        <v>1638.5400000000002</v>
      </c>
      <c r="P12904" s="3">
        <f>Table1[[#This Row],[sales]]*Table1[[#This Row],[quantity]]</f>
        <v>4325.0200000000004</v>
      </c>
      <c r="Q12904" s="9">
        <f>Table1[[#This Row],[delivery_date]]-Table1[[#This Row],[order_date]]</f>
        <v>5</v>
      </c>
    </row>
    <row r="12905" spans="1:17" x14ac:dyDescent="0.35">
      <c r="A12905" t="s">
        <v>12936</v>
      </c>
      <c r="B12905" t="s">
        <v>41</v>
      </c>
      <c r="C12905" t="s">
        <v>33</v>
      </c>
      <c r="D12905" s="2">
        <v>3975.58</v>
      </c>
      <c r="E12905">
        <v>0.33</v>
      </c>
      <c r="F12905">
        <v>8</v>
      </c>
      <c r="G12905" s="1">
        <v>45057</v>
      </c>
      <c r="H12905" s="1">
        <v>45064</v>
      </c>
      <c r="I12905" t="s">
        <v>31</v>
      </c>
      <c r="J12905" t="s">
        <v>22</v>
      </c>
      <c r="K12905" s="2">
        <v>354.79</v>
      </c>
      <c r="L12905" t="s">
        <v>28</v>
      </c>
      <c r="M12905">
        <f>YEAR(Table1[[#This Row],[order_date]])</f>
        <v>2023</v>
      </c>
      <c r="N12905">
        <f>MONTH(Table1[[#This Row],[order_date]])</f>
        <v>5</v>
      </c>
      <c r="O12905" s="3">
        <f>Table1[[#This Row],[sales]]-Table1[[#This Row],[profit]]</f>
        <v>3620.79</v>
      </c>
      <c r="P12905" s="3">
        <f>Table1[[#This Row],[sales]]*Table1[[#This Row],[quantity]]</f>
        <v>31804.639999999999</v>
      </c>
      <c r="Q12905" s="9">
        <f>Table1[[#This Row],[delivery_date]]-Table1[[#This Row],[order_date]]</f>
        <v>7</v>
      </c>
    </row>
    <row r="12906" spans="1:17" x14ac:dyDescent="0.35">
      <c r="A12906" t="s">
        <v>12937</v>
      </c>
      <c r="B12906" t="s">
        <v>25</v>
      </c>
      <c r="C12906" t="s">
        <v>20</v>
      </c>
      <c r="D12906" s="2">
        <v>4266.13</v>
      </c>
      <c r="E12906">
        <v>0.23</v>
      </c>
      <c r="F12906">
        <v>7</v>
      </c>
      <c r="G12906" s="1">
        <v>45014</v>
      </c>
      <c r="H12906" s="1">
        <v>45015</v>
      </c>
      <c r="I12906" t="s">
        <v>21</v>
      </c>
      <c r="J12906" t="s">
        <v>16</v>
      </c>
      <c r="K12906" s="2">
        <v>664.29</v>
      </c>
      <c r="L12906" t="s">
        <v>48</v>
      </c>
      <c r="M12906">
        <f>YEAR(Table1[[#This Row],[order_date]])</f>
        <v>2023</v>
      </c>
      <c r="N12906">
        <f>MONTH(Table1[[#This Row],[order_date]])</f>
        <v>3</v>
      </c>
      <c r="O12906" s="3">
        <f>Table1[[#This Row],[sales]]-Table1[[#This Row],[profit]]</f>
        <v>3601.84</v>
      </c>
      <c r="P12906" s="3">
        <f>Table1[[#This Row],[sales]]*Table1[[#This Row],[quantity]]</f>
        <v>29862.91</v>
      </c>
      <c r="Q12906" s="9">
        <f>Table1[[#This Row],[delivery_date]]-Table1[[#This Row],[order_date]]</f>
        <v>1</v>
      </c>
    </row>
    <row r="12907" spans="1:17" x14ac:dyDescent="0.35">
      <c r="A12907" t="s">
        <v>12938</v>
      </c>
      <c r="B12907" t="s">
        <v>41</v>
      </c>
      <c r="C12907" t="s">
        <v>36</v>
      </c>
      <c r="D12907" s="2">
        <v>2351.7399999999998</v>
      </c>
      <c r="E12907">
        <v>0.08</v>
      </c>
      <c r="F12907">
        <v>3</v>
      </c>
      <c r="G12907" s="1">
        <v>45268</v>
      </c>
      <c r="H12907" s="1">
        <v>45272</v>
      </c>
      <c r="I12907" t="s">
        <v>21</v>
      </c>
      <c r="J12907" t="s">
        <v>16</v>
      </c>
      <c r="K12907" s="2">
        <v>294.76</v>
      </c>
      <c r="L12907" t="s">
        <v>17</v>
      </c>
      <c r="M12907">
        <f>YEAR(Table1[[#This Row],[order_date]])</f>
        <v>2023</v>
      </c>
      <c r="N12907">
        <f>MONTH(Table1[[#This Row],[order_date]])</f>
        <v>12</v>
      </c>
      <c r="O12907" s="3">
        <f>Table1[[#This Row],[sales]]-Table1[[#This Row],[profit]]</f>
        <v>2056.9799999999996</v>
      </c>
      <c r="P12907" s="3">
        <f>Table1[[#This Row],[sales]]*Table1[[#This Row],[quantity]]</f>
        <v>7055.2199999999993</v>
      </c>
      <c r="Q12907" s="9">
        <f>Table1[[#This Row],[delivery_date]]-Table1[[#This Row],[order_date]]</f>
        <v>4</v>
      </c>
    </row>
    <row r="12908" spans="1:17" x14ac:dyDescent="0.35">
      <c r="A12908" t="s">
        <v>12939</v>
      </c>
      <c r="B12908" t="s">
        <v>41</v>
      </c>
      <c r="C12908" t="s">
        <v>26</v>
      </c>
      <c r="D12908" s="2">
        <v>1661.82</v>
      </c>
      <c r="E12908">
        <v>0.06</v>
      </c>
      <c r="F12908">
        <v>5</v>
      </c>
      <c r="G12908" s="1">
        <v>44988</v>
      </c>
      <c r="H12908" s="1">
        <v>44990</v>
      </c>
      <c r="I12908" t="s">
        <v>15</v>
      </c>
      <c r="J12908" t="s">
        <v>27</v>
      </c>
      <c r="K12908" s="2">
        <v>202.45</v>
      </c>
      <c r="L12908" t="s">
        <v>48</v>
      </c>
      <c r="M12908">
        <f>YEAR(Table1[[#This Row],[order_date]])</f>
        <v>2023</v>
      </c>
      <c r="N12908">
        <f>MONTH(Table1[[#This Row],[order_date]])</f>
        <v>3</v>
      </c>
      <c r="O12908" s="3">
        <f>Table1[[#This Row],[sales]]-Table1[[#This Row],[profit]]</f>
        <v>1459.37</v>
      </c>
      <c r="P12908" s="3">
        <f>Table1[[#This Row],[sales]]*Table1[[#This Row],[quantity]]</f>
        <v>8309.1</v>
      </c>
      <c r="Q12908" s="9">
        <f>Table1[[#This Row],[delivery_date]]-Table1[[#This Row],[order_date]]</f>
        <v>2</v>
      </c>
    </row>
    <row r="12909" spans="1:17" x14ac:dyDescent="0.35">
      <c r="A12909" t="s">
        <v>12940</v>
      </c>
      <c r="B12909" t="s">
        <v>13</v>
      </c>
      <c r="C12909" t="s">
        <v>33</v>
      </c>
      <c r="D12909" s="2">
        <v>3539.63</v>
      </c>
      <c r="E12909">
        <v>0.24</v>
      </c>
      <c r="F12909">
        <v>1</v>
      </c>
      <c r="G12909" s="1">
        <v>45055</v>
      </c>
      <c r="H12909" s="1">
        <v>45057</v>
      </c>
      <c r="I12909" t="s">
        <v>21</v>
      </c>
      <c r="J12909" t="s">
        <v>16</v>
      </c>
      <c r="K12909" s="2">
        <v>447.78</v>
      </c>
      <c r="L12909" t="s">
        <v>39</v>
      </c>
      <c r="M12909">
        <f>YEAR(Table1[[#This Row],[order_date]])</f>
        <v>2023</v>
      </c>
      <c r="N12909">
        <f>MONTH(Table1[[#This Row],[order_date]])</f>
        <v>5</v>
      </c>
      <c r="O12909" s="3">
        <f>Table1[[#This Row],[sales]]-Table1[[#This Row],[profit]]</f>
        <v>3091.8500000000004</v>
      </c>
      <c r="P12909" s="3">
        <f>Table1[[#This Row],[sales]]*Table1[[#This Row],[quantity]]</f>
        <v>3539.63</v>
      </c>
      <c r="Q12909" s="9">
        <f>Table1[[#This Row],[delivery_date]]-Table1[[#This Row],[order_date]]</f>
        <v>2</v>
      </c>
    </row>
    <row r="12910" spans="1:17" x14ac:dyDescent="0.35">
      <c r="A12910" t="s">
        <v>12941</v>
      </c>
      <c r="B12910" t="s">
        <v>41</v>
      </c>
      <c r="C12910" t="s">
        <v>26</v>
      </c>
      <c r="D12910" s="2">
        <v>4531.8999999999996</v>
      </c>
      <c r="E12910">
        <v>0.42</v>
      </c>
      <c r="F12910">
        <v>6</v>
      </c>
      <c r="G12910" s="1">
        <v>44965</v>
      </c>
      <c r="H12910" s="1">
        <v>44966</v>
      </c>
      <c r="I12910" t="s">
        <v>15</v>
      </c>
      <c r="J12910" t="s">
        <v>16</v>
      </c>
      <c r="K12910" s="2">
        <v>1161.71</v>
      </c>
      <c r="L12910" t="s">
        <v>17</v>
      </c>
      <c r="M12910">
        <f>YEAR(Table1[[#This Row],[order_date]])</f>
        <v>2023</v>
      </c>
      <c r="N12910">
        <f>MONTH(Table1[[#This Row],[order_date]])</f>
        <v>2</v>
      </c>
      <c r="O12910" s="3">
        <f>Table1[[#This Row],[sales]]-Table1[[#This Row],[profit]]</f>
        <v>3370.1899999999996</v>
      </c>
      <c r="P12910" s="3">
        <f>Table1[[#This Row],[sales]]*Table1[[#This Row],[quantity]]</f>
        <v>27191.399999999998</v>
      </c>
      <c r="Q12910" s="9">
        <f>Table1[[#This Row],[delivery_date]]-Table1[[#This Row],[order_date]]</f>
        <v>1</v>
      </c>
    </row>
    <row r="12911" spans="1:17" x14ac:dyDescent="0.35">
      <c r="A12911" t="s">
        <v>12942</v>
      </c>
      <c r="B12911" t="s">
        <v>19</v>
      </c>
      <c r="C12911" t="s">
        <v>26</v>
      </c>
      <c r="D12911" s="2">
        <v>4863.55</v>
      </c>
      <c r="E12911">
        <v>0.38</v>
      </c>
      <c r="F12911">
        <v>6</v>
      </c>
      <c r="G12911" s="1">
        <v>45087</v>
      </c>
      <c r="H12911" s="1">
        <v>45090</v>
      </c>
      <c r="I12911" t="s">
        <v>15</v>
      </c>
      <c r="J12911" t="s">
        <v>27</v>
      </c>
      <c r="K12911" s="2">
        <v>525.16</v>
      </c>
      <c r="L12911" t="s">
        <v>17</v>
      </c>
      <c r="M12911">
        <f>YEAR(Table1[[#This Row],[order_date]])</f>
        <v>2023</v>
      </c>
      <c r="N12911">
        <f>MONTH(Table1[[#This Row],[order_date]])</f>
        <v>6</v>
      </c>
      <c r="O12911" s="3">
        <f>Table1[[#This Row],[sales]]-Table1[[#This Row],[profit]]</f>
        <v>4338.3900000000003</v>
      </c>
      <c r="P12911" s="3">
        <f>Table1[[#This Row],[sales]]*Table1[[#This Row],[quantity]]</f>
        <v>29181.300000000003</v>
      </c>
      <c r="Q12911" s="9">
        <f>Table1[[#This Row],[delivery_date]]-Table1[[#This Row],[order_date]]</f>
        <v>3</v>
      </c>
    </row>
    <row r="12912" spans="1:17" x14ac:dyDescent="0.35">
      <c r="A12912" t="s">
        <v>12943</v>
      </c>
      <c r="B12912" t="s">
        <v>13</v>
      </c>
      <c r="C12912" t="s">
        <v>14</v>
      </c>
      <c r="D12912" s="2">
        <v>1522.1</v>
      </c>
      <c r="E12912">
        <v>0.44</v>
      </c>
      <c r="F12912">
        <v>5</v>
      </c>
      <c r="G12912" s="1">
        <v>45600</v>
      </c>
      <c r="H12912" s="1">
        <v>45606</v>
      </c>
      <c r="I12912" t="s">
        <v>31</v>
      </c>
      <c r="J12912" t="s">
        <v>16</v>
      </c>
      <c r="K12912" s="2">
        <v>161.81</v>
      </c>
      <c r="L12912" t="s">
        <v>48</v>
      </c>
      <c r="M12912">
        <f>YEAR(Table1[[#This Row],[order_date]])</f>
        <v>2024</v>
      </c>
      <c r="N12912">
        <f>MONTH(Table1[[#This Row],[order_date]])</f>
        <v>11</v>
      </c>
      <c r="O12912" s="3">
        <f>Table1[[#This Row],[sales]]-Table1[[#This Row],[profit]]</f>
        <v>1360.29</v>
      </c>
      <c r="P12912" s="3">
        <f>Table1[[#This Row],[sales]]*Table1[[#This Row],[quantity]]</f>
        <v>7610.5</v>
      </c>
      <c r="Q12912" s="9">
        <f>Table1[[#This Row],[delivery_date]]-Table1[[#This Row],[order_date]]</f>
        <v>6</v>
      </c>
    </row>
    <row r="12913" spans="1:17" x14ac:dyDescent="0.35">
      <c r="A12913" t="s">
        <v>12944</v>
      </c>
      <c r="B12913" t="s">
        <v>41</v>
      </c>
      <c r="C12913" t="s">
        <v>14</v>
      </c>
      <c r="D12913" s="2">
        <v>4785.24</v>
      </c>
      <c r="E12913">
        <v>0.41</v>
      </c>
      <c r="F12913">
        <v>9</v>
      </c>
      <c r="G12913" s="1">
        <v>44975</v>
      </c>
      <c r="H12913" s="1">
        <v>44982</v>
      </c>
      <c r="I12913" t="s">
        <v>21</v>
      </c>
      <c r="J12913" t="s">
        <v>27</v>
      </c>
      <c r="K12913" s="2">
        <v>636.92999999999995</v>
      </c>
      <c r="L12913" t="s">
        <v>28</v>
      </c>
      <c r="M12913">
        <f>YEAR(Table1[[#This Row],[order_date]])</f>
        <v>2023</v>
      </c>
      <c r="N12913">
        <f>MONTH(Table1[[#This Row],[order_date]])</f>
        <v>2</v>
      </c>
      <c r="O12913" s="3">
        <f>Table1[[#This Row],[sales]]-Table1[[#This Row],[profit]]</f>
        <v>4148.3099999999995</v>
      </c>
      <c r="P12913" s="3">
        <f>Table1[[#This Row],[sales]]*Table1[[#This Row],[quantity]]</f>
        <v>43067.159999999996</v>
      </c>
      <c r="Q12913" s="9">
        <f>Table1[[#This Row],[delivery_date]]-Table1[[#This Row],[order_date]]</f>
        <v>7</v>
      </c>
    </row>
    <row r="12914" spans="1:17" x14ac:dyDescent="0.35">
      <c r="A12914" t="s">
        <v>12945</v>
      </c>
      <c r="B12914" t="s">
        <v>25</v>
      </c>
      <c r="C12914" t="s">
        <v>33</v>
      </c>
      <c r="D12914" s="2">
        <v>2546.48</v>
      </c>
      <c r="E12914">
        <v>0.1</v>
      </c>
      <c r="F12914">
        <v>4</v>
      </c>
      <c r="G12914" s="1">
        <v>45563</v>
      </c>
      <c r="H12914" s="1">
        <v>45565</v>
      </c>
      <c r="I12914" t="s">
        <v>15</v>
      </c>
      <c r="J12914" t="s">
        <v>22</v>
      </c>
      <c r="K12914" s="2">
        <v>541.1</v>
      </c>
      <c r="L12914" t="s">
        <v>48</v>
      </c>
      <c r="M12914">
        <f>YEAR(Table1[[#This Row],[order_date]])</f>
        <v>2024</v>
      </c>
      <c r="N12914">
        <f>MONTH(Table1[[#This Row],[order_date]])</f>
        <v>9</v>
      </c>
      <c r="O12914" s="3">
        <f>Table1[[#This Row],[sales]]-Table1[[#This Row],[profit]]</f>
        <v>2005.38</v>
      </c>
      <c r="P12914" s="3">
        <f>Table1[[#This Row],[sales]]*Table1[[#This Row],[quantity]]</f>
        <v>10185.92</v>
      </c>
      <c r="Q12914" s="9">
        <f>Table1[[#This Row],[delivery_date]]-Table1[[#This Row],[order_date]]</f>
        <v>2</v>
      </c>
    </row>
    <row r="12915" spans="1:17" x14ac:dyDescent="0.35">
      <c r="A12915" t="s">
        <v>12946</v>
      </c>
      <c r="B12915" t="s">
        <v>25</v>
      </c>
      <c r="C12915" t="s">
        <v>26</v>
      </c>
      <c r="D12915" s="2">
        <v>1599.57</v>
      </c>
      <c r="E12915">
        <v>0.1</v>
      </c>
      <c r="F12915">
        <v>2</v>
      </c>
      <c r="G12915" s="1">
        <v>45231</v>
      </c>
      <c r="H12915" s="1">
        <v>45232</v>
      </c>
      <c r="I12915" t="s">
        <v>15</v>
      </c>
      <c r="J12915" t="s">
        <v>22</v>
      </c>
      <c r="K12915" s="2">
        <v>301.52999999999997</v>
      </c>
      <c r="L12915" t="s">
        <v>39</v>
      </c>
      <c r="M12915">
        <f>YEAR(Table1[[#This Row],[order_date]])</f>
        <v>2023</v>
      </c>
      <c r="N12915">
        <f>MONTH(Table1[[#This Row],[order_date]])</f>
        <v>11</v>
      </c>
      <c r="O12915" s="3">
        <f>Table1[[#This Row],[sales]]-Table1[[#This Row],[profit]]</f>
        <v>1298.04</v>
      </c>
      <c r="P12915" s="3">
        <f>Table1[[#This Row],[sales]]*Table1[[#This Row],[quantity]]</f>
        <v>3199.14</v>
      </c>
      <c r="Q12915" s="9">
        <f>Table1[[#This Row],[delivery_date]]-Table1[[#This Row],[order_date]]</f>
        <v>1</v>
      </c>
    </row>
    <row r="12916" spans="1:17" x14ac:dyDescent="0.35">
      <c r="A12916" t="s">
        <v>12947</v>
      </c>
      <c r="B12916" t="s">
        <v>13</v>
      </c>
      <c r="C12916" t="s">
        <v>14</v>
      </c>
      <c r="D12916" s="2">
        <v>4943.1499999999996</v>
      </c>
      <c r="E12916">
        <v>0.23</v>
      </c>
      <c r="F12916">
        <v>7</v>
      </c>
      <c r="G12916" s="1">
        <v>45320</v>
      </c>
      <c r="H12916" s="1">
        <v>45322</v>
      </c>
      <c r="I12916" t="s">
        <v>15</v>
      </c>
      <c r="J12916" t="s">
        <v>27</v>
      </c>
      <c r="K12916" s="2">
        <v>772</v>
      </c>
      <c r="L12916" t="s">
        <v>28</v>
      </c>
      <c r="M12916">
        <f>YEAR(Table1[[#This Row],[order_date]])</f>
        <v>2024</v>
      </c>
      <c r="N12916">
        <f>MONTH(Table1[[#This Row],[order_date]])</f>
        <v>1</v>
      </c>
      <c r="O12916" s="3">
        <f>Table1[[#This Row],[sales]]-Table1[[#This Row],[profit]]</f>
        <v>4171.1499999999996</v>
      </c>
      <c r="P12916" s="3">
        <f>Table1[[#This Row],[sales]]*Table1[[#This Row],[quantity]]</f>
        <v>34602.049999999996</v>
      </c>
      <c r="Q12916" s="9">
        <f>Table1[[#This Row],[delivery_date]]-Table1[[#This Row],[order_date]]</f>
        <v>2</v>
      </c>
    </row>
    <row r="12917" spans="1:17" x14ac:dyDescent="0.35">
      <c r="A12917" t="s">
        <v>12948</v>
      </c>
      <c r="B12917" t="s">
        <v>13</v>
      </c>
      <c r="C12917" t="s">
        <v>36</v>
      </c>
      <c r="D12917" s="2">
        <v>4401.26</v>
      </c>
      <c r="E12917">
        <v>0.1</v>
      </c>
      <c r="F12917">
        <v>5</v>
      </c>
      <c r="G12917" s="1">
        <v>45278</v>
      </c>
      <c r="H12917" s="1">
        <v>45283</v>
      </c>
      <c r="I12917" t="s">
        <v>15</v>
      </c>
      <c r="J12917" t="s">
        <v>16</v>
      </c>
      <c r="K12917" s="2">
        <v>1254</v>
      </c>
      <c r="L12917" t="s">
        <v>48</v>
      </c>
      <c r="M12917">
        <f>YEAR(Table1[[#This Row],[order_date]])</f>
        <v>2023</v>
      </c>
      <c r="N12917">
        <f>MONTH(Table1[[#This Row],[order_date]])</f>
        <v>12</v>
      </c>
      <c r="O12917" s="3">
        <f>Table1[[#This Row],[sales]]-Table1[[#This Row],[profit]]</f>
        <v>3147.26</v>
      </c>
      <c r="P12917" s="3">
        <f>Table1[[#This Row],[sales]]*Table1[[#This Row],[quantity]]</f>
        <v>22006.300000000003</v>
      </c>
      <c r="Q12917" s="9">
        <f>Table1[[#This Row],[delivery_date]]-Table1[[#This Row],[order_date]]</f>
        <v>5</v>
      </c>
    </row>
    <row r="12918" spans="1:17" x14ac:dyDescent="0.35">
      <c r="A12918" t="s">
        <v>12949</v>
      </c>
      <c r="B12918" t="s">
        <v>41</v>
      </c>
      <c r="C12918" t="s">
        <v>36</v>
      </c>
      <c r="D12918" s="2">
        <v>3492.84</v>
      </c>
      <c r="E12918">
        <v>0.09</v>
      </c>
      <c r="F12918">
        <v>7</v>
      </c>
      <c r="G12918" s="1">
        <v>44997</v>
      </c>
      <c r="H12918" s="1">
        <v>44998</v>
      </c>
      <c r="I12918" t="s">
        <v>31</v>
      </c>
      <c r="J12918" t="s">
        <v>22</v>
      </c>
      <c r="K12918" s="2">
        <v>324.7</v>
      </c>
      <c r="L12918" t="s">
        <v>34</v>
      </c>
      <c r="M12918">
        <f>YEAR(Table1[[#This Row],[order_date]])</f>
        <v>2023</v>
      </c>
      <c r="N12918">
        <f>MONTH(Table1[[#This Row],[order_date]])</f>
        <v>3</v>
      </c>
      <c r="O12918" s="3">
        <f>Table1[[#This Row],[sales]]-Table1[[#This Row],[profit]]</f>
        <v>3168.1400000000003</v>
      </c>
      <c r="P12918" s="3">
        <f>Table1[[#This Row],[sales]]*Table1[[#This Row],[quantity]]</f>
        <v>24449.88</v>
      </c>
      <c r="Q12918" s="9">
        <f>Table1[[#This Row],[delivery_date]]-Table1[[#This Row],[order_date]]</f>
        <v>1</v>
      </c>
    </row>
    <row r="12919" spans="1:17" x14ac:dyDescent="0.35">
      <c r="A12919" t="s">
        <v>12950</v>
      </c>
      <c r="B12919" t="s">
        <v>19</v>
      </c>
      <c r="C12919" t="s">
        <v>36</v>
      </c>
      <c r="D12919" s="2">
        <v>4485.22</v>
      </c>
      <c r="E12919">
        <v>0.13</v>
      </c>
      <c r="F12919">
        <v>7</v>
      </c>
      <c r="G12919" s="1">
        <v>45386</v>
      </c>
      <c r="H12919" s="1">
        <v>45387</v>
      </c>
      <c r="I12919" t="s">
        <v>21</v>
      </c>
      <c r="J12919" t="s">
        <v>22</v>
      </c>
      <c r="K12919" s="2">
        <v>359.23</v>
      </c>
      <c r="L12919" t="s">
        <v>34</v>
      </c>
      <c r="M12919">
        <f>YEAR(Table1[[#This Row],[order_date]])</f>
        <v>2024</v>
      </c>
      <c r="N12919">
        <f>MONTH(Table1[[#This Row],[order_date]])</f>
        <v>4</v>
      </c>
      <c r="O12919" s="3">
        <f>Table1[[#This Row],[sales]]-Table1[[#This Row],[profit]]</f>
        <v>4125.99</v>
      </c>
      <c r="P12919" s="3">
        <f>Table1[[#This Row],[sales]]*Table1[[#This Row],[quantity]]</f>
        <v>31396.54</v>
      </c>
      <c r="Q12919" s="9">
        <f>Table1[[#This Row],[delivery_date]]-Table1[[#This Row],[order_date]]</f>
        <v>1</v>
      </c>
    </row>
    <row r="12920" spans="1:17" x14ac:dyDescent="0.35">
      <c r="A12920" t="s">
        <v>12951</v>
      </c>
      <c r="B12920" t="s">
        <v>41</v>
      </c>
      <c r="C12920" t="s">
        <v>36</v>
      </c>
      <c r="D12920" s="2">
        <v>3439.29</v>
      </c>
      <c r="E12920">
        <v>0.01</v>
      </c>
      <c r="F12920">
        <v>7</v>
      </c>
      <c r="G12920" s="1">
        <v>44965</v>
      </c>
      <c r="H12920" s="1">
        <v>44967</v>
      </c>
      <c r="I12920" t="s">
        <v>21</v>
      </c>
      <c r="J12920" t="s">
        <v>16</v>
      </c>
      <c r="K12920" s="2">
        <v>323.83</v>
      </c>
      <c r="L12920" t="s">
        <v>34</v>
      </c>
      <c r="M12920">
        <f>YEAR(Table1[[#This Row],[order_date]])</f>
        <v>2023</v>
      </c>
      <c r="N12920">
        <f>MONTH(Table1[[#This Row],[order_date]])</f>
        <v>2</v>
      </c>
      <c r="O12920" s="3">
        <f>Table1[[#This Row],[sales]]-Table1[[#This Row],[profit]]</f>
        <v>3115.46</v>
      </c>
      <c r="P12920" s="3">
        <f>Table1[[#This Row],[sales]]*Table1[[#This Row],[quantity]]</f>
        <v>24075.03</v>
      </c>
      <c r="Q12920" s="9">
        <f>Table1[[#This Row],[delivery_date]]-Table1[[#This Row],[order_date]]</f>
        <v>2</v>
      </c>
    </row>
    <row r="12921" spans="1:17" x14ac:dyDescent="0.35">
      <c r="A12921" t="s">
        <v>12952</v>
      </c>
      <c r="B12921" t="s">
        <v>25</v>
      </c>
      <c r="C12921" t="s">
        <v>26</v>
      </c>
      <c r="D12921" s="2">
        <v>2257.98</v>
      </c>
      <c r="E12921">
        <v>0.28999999999999998</v>
      </c>
      <c r="F12921">
        <v>3</v>
      </c>
      <c r="G12921" s="1">
        <v>45026</v>
      </c>
      <c r="H12921" s="1">
        <v>45030</v>
      </c>
      <c r="I12921" t="s">
        <v>31</v>
      </c>
      <c r="J12921" t="s">
        <v>16</v>
      </c>
      <c r="K12921" s="2">
        <v>455.07</v>
      </c>
      <c r="L12921" t="s">
        <v>39</v>
      </c>
      <c r="M12921">
        <f>YEAR(Table1[[#This Row],[order_date]])</f>
        <v>2023</v>
      </c>
      <c r="N12921">
        <f>MONTH(Table1[[#This Row],[order_date]])</f>
        <v>4</v>
      </c>
      <c r="O12921" s="3">
        <f>Table1[[#This Row],[sales]]-Table1[[#This Row],[profit]]</f>
        <v>1802.91</v>
      </c>
      <c r="P12921" s="3">
        <f>Table1[[#This Row],[sales]]*Table1[[#This Row],[quantity]]</f>
        <v>6773.9400000000005</v>
      </c>
      <c r="Q12921" s="9">
        <f>Table1[[#This Row],[delivery_date]]-Table1[[#This Row],[order_date]]</f>
        <v>4</v>
      </c>
    </row>
    <row r="12922" spans="1:17" x14ac:dyDescent="0.35">
      <c r="A12922" t="s">
        <v>12953</v>
      </c>
      <c r="B12922" t="s">
        <v>19</v>
      </c>
      <c r="C12922" t="s">
        <v>36</v>
      </c>
      <c r="D12922" s="2">
        <v>4745.4399999999996</v>
      </c>
      <c r="E12922">
        <v>0.2</v>
      </c>
      <c r="F12922">
        <v>5</v>
      </c>
      <c r="G12922" s="1">
        <v>45401</v>
      </c>
      <c r="H12922" s="1">
        <v>45408</v>
      </c>
      <c r="I12922" t="s">
        <v>21</v>
      </c>
      <c r="J12922" t="s">
        <v>27</v>
      </c>
      <c r="K12922" s="2">
        <v>1172.99</v>
      </c>
      <c r="L12922" t="s">
        <v>39</v>
      </c>
      <c r="M12922">
        <f>YEAR(Table1[[#This Row],[order_date]])</f>
        <v>2024</v>
      </c>
      <c r="N12922">
        <f>MONTH(Table1[[#This Row],[order_date]])</f>
        <v>4</v>
      </c>
      <c r="O12922" s="3">
        <f>Table1[[#This Row],[sales]]-Table1[[#This Row],[profit]]</f>
        <v>3572.45</v>
      </c>
      <c r="P12922" s="3">
        <f>Table1[[#This Row],[sales]]*Table1[[#This Row],[quantity]]</f>
        <v>23727.199999999997</v>
      </c>
      <c r="Q12922" s="9">
        <f>Table1[[#This Row],[delivery_date]]-Table1[[#This Row],[order_date]]</f>
        <v>7</v>
      </c>
    </row>
    <row r="12923" spans="1:17" x14ac:dyDescent="0.35">
      <c r="A12923" t="s">
        <v>12954</v>
      </c>
      <c r="B12923" t="s">
        <v>19</v>
      </c>
      <c r="C12923" t="s">
        <v>26</v>
      </c>
      <c r="D12923" s="2">
        <v>4819.91</v>
      </c>
      <c r="E12923">
        <v>0.12</v>
      </c>
      <c r="F12923">
        <v>1</v>
      </c>
      <c r="G12923" s="1">
        <v>45439</v>
      </c>
      <c r="H12923" s="1">
        <v>45445</v>
      </c>
      <c r="I12923" t="s">
        <v>31</v>
      </c>
      <c r="J12923" t="s">
        <v>27</v>
      </c>
      <c r="K12923" s="2">
        <v>1138.99</v>
      </c>
      <c r="L12923" t="s">
        <v>48</v>
      </c>
      <c r="M12923">
        <f>YEAR(Table1[[#This Row],[order_date]])</f>
        <v>2024</v>
      </c>
      <c r="N12923">
        <f>MONTH(Table1[[#This Row],[order_date]])</f>
        <v>5</v>
      </c>
      <c r="O12923" s="3">
        <f>Table1[[#This Row],[sales]]-Table1[[#This Row],[profit]]</f>
        <v>3680.92</v>
      </c>
      <c r="P12923" s="3">
        <f>Table1[[#This Row],[sales]]*Table1[[#This Row],[quantity]]</f>
        <v>4819.91</v>
      </c>
      <c r="Q12923" s="9">
        <f>Table1[[#This Row],[delivery_date]]-Table1[[#This Row],[order_date]]</f>
        <v>6</v>
      </c>
    </row>
    <row r="12924" spans="1:17" x14ac:dyDescent="0.35">
      <c r="A12924" t="s">
        <v>12955</v>
      </c>
      <c r="B12924" t="s">
        <v>19</v>
      </c>
      <c r="C12924" t="s">
        <v>33</v>
      </c>
      <c r="D12924" s="2">
        <v>1639.46</v>
      </c>
      <c r="E12924">
        <v>7.0000000000000007E-2</v>
      </c>
      <c r="F12924">
        <v>6</v>
      </c>
      <c r="G12924" s="1">
        <v>45612</v>
      </c>
      <c r="H12924" s="1">
        <v>45619</v>
      </c>
      <c r="I12924" t="s">
        <v>21</v>
      </c>
      <c r="J12924" t="s">
        <v>22</v>
      </c>
      <c r="K12924" s="2">
        <v>455.16</v>
      </c>
      <c r="L12924" t="s">
        <v>17</v>
      </c>
      <c r="M12924">
        <f>YEAR(Table1[[#This Row],[order_date]])</f>
        <v>2024</v>
      </c>
      <c r="N12924">
        <f>MONTH(Table1[[#This Row],[order_date]])</f>
        <v>11</v>
      </c>
      <c r="O12924" s="3">
        <f>Table1[[#This Row],[sales]]-Table1[[#This Row],[profit]]</f>
        <v>1184.3</v>
      </c>
      <c r="P12924" s="3">
        <f>Table1[[#This Row],[sales]]*Table1[[#This Row],[quantity]]</f>
        <v>9836.76</v>
      </c>
      <c r="Q12924" s="9">
        <f>Table1[[#This Row],[delivery_date]]-Table1[[#This Row],[order_date]]</f>
        <v>7</v>
      </c>
    </row>
    <row r="12925" spans="1:17" x14ac:dyDescent="0.35">
      <c r="A12925" t="s">
        <v>12956</v>
      </c>
      <c r="B12925" t="s">
        <v>41</v>
      </c>
      <c r="C12925" t="s">
        <v>33</v>
      </c>
      <c r="D12925" s="2">
        <v>1836.54</v>
      </c>
      <c r="E12925">
        <v>0.23</v>
      </c>
      <c r="F12925">
        <v>4</v>
      </c>
      <c r="G12925" s="1">
        <v>45602</v>
      </c>
      <c r="H12925" s="1">
        <v>45603</v>
      </c>
      <c r="I12925" t="s">
        <v>15</v>
      </c>
      <c r="J12925" t="s">
        <v>16</v>
      </c>
      <c r="K12925" s="2">
        <v>428.1</v>
      </c>
      <c r="L12925" t="s">
        <v>28</v>
      </c>
      <c r="M12925">
        <f>YEAR(Table1[[#This Row],[order_date]])</f>
        <v>2024</v>
      </c>
      <c r="N12925">
        <f>MONTH(Table1[[#This Row],[order_date]])</f>
        <v>11</v>
      </c>
      <c r="O12925" s="3">
        <f>Table1[[#This Row],[sales]]-Table1[[#This Row],[profit]]</f>
        <v>1408.44</v>
      </c>
      <c r="P12925" s="3">
        <f>Table1[[#This Row],[sales]]*Table1[[#This Row],[quantity]]</f>
        <v>7346.16</v>
      </c>
      <c r="Q12925" s="9">
        <f>Table1[[#This Row],[delivery_date]]-Table1[[#This Row],[order_date]]</f>
        <v>1</v>
      </c>
    </row>
    <row r="12926" spans="1:17" x14ac:dyDescent="0.35">
      <c r="A12926" t="s">
        <v>12957</v>
      </c>
      <c r="B12926" t="s">
        <v>25</v>
      </c>
      <c r="C12926" t="s">
        <v>36</v>
      </c>
      <c r="D12926" s="2">
        <v>1975.33</v>
      </c>
      <c r="E12926">
        <v>0.3</v>
      </c>
      <c r="F12926">
        <v>2</v>
      </c>
      <c r="G12926" s="1">
        <v>45610</v>
      </c>
      <c r="H12926" s="1">
        <v>45617</v>
      </c>
      <c r="I12926" t="s">
        <v>31</v>
      </c>
      <c r="J12926" t="s">
        <v>16</v>
      </c>
      <c r="K12926" s="2">
        <v>592.5</v>
      </c>
      <c r="L12926" t="s">
        <v>48</v>
      </c>
      <c r="M12926">
        <f>YEAR(Table1[[#This Row],[order_date]])</f>
        <v>2024</v>
      </c>
      <c r="N12926">
        <f>MONTH(Table1[[#This Row],[order_date]])</f>
        <v>11</v>
      </c>
      <c r="O12926" s="3">
        <f>Table1[[#This Row],[sales]]-Table1[[#This Row],[profit]]</f>
        <v>1382.83</v>
      </c>
      <c r="P12926" s="3">
        <f>Table1[[#This Row],[sales]]*Table1[[#This Row],[quantity]]</f>
        <v>3950.66</v>
      </c>
      <c r="Q12926" s="9">
        <f>Table1[[#This Row],[delivery_date]]-Table1[[#This Row],[order_date]]</f>
        <v>7</v>
      </c>
    </row>
    <row r="12927" spans="1:17" x14ac:dyDescent="0.35">
      <c r="A12927" t="s">
        <v>12958</v>
      </c>
      <c r="B12927" t="s">
        <v>13</v>
      </c>
      <c r="C12927" t="s">
        <v>36</v>
      </c>
      <c r="D12927" s="2">
        <v>4128.5200000000004</v>
      </c>
      <c r="E12927">
        <v>0.49</v>
      </c>
      <c r="F12927">
        <v>3</v>
      </c>
      <c r="G12927" s="1">
        <v>45469</v>
      </c>
      <c r="H12927" s="1">
        <v>45470</v>
      </c>
      <c r="I12927" t="s">
        <v>21</v>
      </c>
      <c r="J12927" t="s">
        <v>16</v>
      </c>
      <c r="K12927" s="2">
        <v>773.55</v>
      </c>
      <c r="L12927" t="s">
        <v>23</v>
      </c>
      <c r="M12927">
        <f>YEAR(Table1[[#This Row],[order_date]])</f>
        <v>2024</v>
      </c>
      <c r="N12927">
        <f>MONTH(Table1[[#This Row],[order_date]])</f>
        <v>6</v>
      </c>
      <c r="O12927" s="3">
        <f>Table1[[#This Row],[sales]]-Table1[[#This Row],[profit]]</f>
        <v>3354.9700000000003</v>
      </c>
      <c r="P12927" s="3">
        <f>Table1[[#This Row],[sales]]*Table1[[#This Row],[quantity]]</f>
        <v>12385.560000000001</v>
      </c>
      <c r="Q12927" s="9">
        <f>Table1[[#This Row],[delivery_date]]-Table1[[#This Row],[order_date]]</f>
        <v>1</v>
      </c>
    </row>
    <row r="12928" spans="1:17" x14ac:dyDescent="0.35">
      <c r="A12928" t="s">
        <v>12959</v>
      </c>
      <c r="B12928" t="s">
        <v>41</v>
      </c>
      <c r="C12928" t="s">
        <v>36</v>
      </c>
      <c r="D12928" s="2">
        <v>3976.61</v>
      </c>
      <c r="E12928">
        <v>0.13</v>
      </c>
      <c r="F12928">
        <v>3</v>
      </c>
      <c r="G12928" s="1">
        <v>45023</v>
      </c>
      <c r="H12928" s="1">
        <v>45027</v>
      </c>
      <c r="I12928" t="s">
        <v>15</v>
      </c>
      <c r="J12928" t="s">
        <v>27</v>
      </c>
      <c r="K12928" s="2">
        <v>1187.8699999999999</v>
      </c>
      <c r="L12928" t="s">
        <v>34</v>
      </c>
      <c r="M12928">
        <f>YEAR(Table1[[#This Row],[order_date]])</f>
        <v>2023</v>
      </c>
      <c r="N12928">
        <f>MONTH(Table1[[#This Row],[order_date]])</f>
        <v>4</v>
      </c>
      <c r="O12928" s="3">
        <f>Table1[[#This Row],[sales]]-Table1[[#This Row],[profit]]</f>
        <v>2788.7400000000002</v>
      </c>
      <c r="P12928" s="3">
        <f>Table1[[#This Row],[sales]]*Table1[[#This Row],[quantity]]</f>
        <v>11929.83</v>
      </c>
      <c r="Q12928" s="9">
        <f>Table1[[#This Row],[delivery_date]]-Table1[[#This Row],[order_date]]</f>
        <v>4</v>
      </c>
    </row>
    <row r="12929" spans="1:17" x14ac:dyDescent="0.35">
      <c r="A12929" t="s">
        <v>12960</v>
      </c>
      <c r="B12929" t="s">
        <v>13</v>
      </c>
      <c r="C12929" t="s">
        <v>33</v>
      </c>
      <c r="D12929" s="2">
        <v>4917.26</v>
      </c>
      <c r="E12929">
        <v>0.01</v>
      </c>
      <c r="F12929">
        <v>1</v>
      </c>
      <c r="G12929" s="1">
        <v>45548</v>
      </c>
      <c r="H12929" s="1">
        <v>45552</v>
      </c>
      <c r="I12929" t="s">
        <v>31</v>
      </c>
      <c r="J12929" t="s">
        <v>27</v>
      </c>
      <c r="K12929" s="2">
        <v>906.61</v>
      </c>
      <c r="L12929" t="s">
        <v>39</v>
      </c>
      <c r="M12929">
        <f>YEAR(Table1[[#This Row],[order_date]])</f>
        <v>2024</v>
      </c>
      <c r="N12929">
        <f>MONTH(Table1[[#This Row],[order_date]])</f>
        <v>9</v>
      </c>
      <c r="O12929" s="3">
        <f>Table1[[#This Row],[sales]]-Table1[[#This Row],[profit]]</f>
        <v>4010.65</v>
      </c>
      <c r="P12929" s="3">
        <f>Table1[[#This Row],[sales]]*Table1[[#This Row],[quantity]]</f>
        <v>4917.26</v>
      </c>
      <c r="Q12929" s="9">
        <f>Table1[[#This Row],[delivery_date]]-Table1[[#This Row],[order_date]]</f>
        <v>4</v>
      </c>
    </row>
    <row r="12930" spans="1:17" x14ac:dyDescent="0.35">
      <c r="A12930" t="s">
        <v>12961</v>
      </c>
      <c r="B12930" t="s">
        <v>19</v>
      </c>
      <c r="C12930" t="s">
        <v>14</v>
      </c>
      <c r="D12930" s="2">
        <v>2379.5500000000002</v>
      </c>
      <c r="E12930">
        <v>0.37</v>
      </c>
      <c r="F12930">
        <v>7</v>
      </c>
      <c r="G12930" s="1">
        <v>45624</v>
      </c>
      <c r="H12930" s="1">
        <v>45628</v>
      </c>
      <c r="I12930" t="s">
        <v>15</v>
      </c>
      <c r="J12930" t="s">
        <v>27</v>
      </c>
      <c r="K12930" s="2">
        <v>166.99</v>
      </c>
      <c r="L12930" t="s">
        <v>34</v>
      </c>
      <c r="M12930">
        <f>YEAR(Table1[[#This Row],[order_date]])</f>
        <v>2024</v>
      </c>
      <c r="N12930">
        <f>MONTH(Table1[[#This Row],[order_date]])</f>
        <v>11</v>
      </c>
      <c r="O12930" s="3">
        <f>Table1[[#This Row],[sales]]-Table1[[#This Row],[profit]]</f>
        <v>2212.5600000000004</v>
      </c>
      <c r="P12930" s="3">
        <f>Table1[[#This Row],[sales]]*Table1[[#This Row],[quantity]]</f>
        <v>16656.850000000002</v>
      </c>
      <c r="Q12930" s="9">
        <f>Table1[[#This Row],[delivery_date]]-Table1[[#This Row],[order_date]]</f>
        <v>4</v>
      </c>
    </row>
    <row r="12931" spans="1:17" x14ac:dyDescent="0.35">
      <c r="A12931" t="s">
        <v>12962</v>
      </c>
      <c r="B12931" t="s">
        <v>19</v>
      </c>
      <c r="C12931" t="s">
        <v>33</v>
      </c>
      <c r="D12931" s="2">
        <v>3710.16</v>
      </c>
      <c r="E12931">
        <v>0.12</v>
      </c>
      <c r="F12931">
        <v>3</v>
      </c>
      <c r="G12931" s="1">
        <v>45314</v>
      </c>
      <c r="H12931" s="1">
        <v>45320</v>
      </c>
      <c r="I12931" t="s">
        <v>31</v>
      </c>
      <c r="J12931" t="s">
        <v>22</v>
      </c>
      <c r="K12931" s="2">
        <v>931.65</v>
      </c>
      <c r="L12931" t="s">
        <v>39</v>
      </c>
      <c r="M12931">
        <f>YEAR(Table1[[#This Row],[order_date]])</f>
        <v>2024</v>
      </c>
      <c r="N12931">
        <f>MONTH(Table1[[#This Row],[order_date]])</f>
        <v>1</v>
      </c>
      <c r="O12931" s="3">
        <f>Table1[[#This Row],[sales]]-Table1[[#This Row],[profit]]</f>
        <v>2778.5099999999998</v>
      </c>
      <c r="P12931" s="3">
        <f>Table1[[#This Row],[sales]]*Table1[[#This Row],[quantity]]</f>
        <v>11130.48</v>
      </c>
      <c r="Q12931" s="9">
        <f>Table1[[#This Row],[delivery_date]]-Table1[[#This Row],[order_date]]</f>
        <v>6</v>
      </c>
    </row>
    <row r="12932" spans="1:17" x14ac:dyDescent="0.35">
      <c r="A12932" t="s">
        <v>12963</v>
      </c>
      <c r="B12932" t="s">
        <v>41</v>
      </c>
      <c r="C12932" t="s">
        <v>36</v>
      </c>
      <c r="D12932" s="2">
        <v>4297.93</v>
      </c>
      <c r="E12932">
        <v>0.24</v>
      </c>
      <c r="F12932">
        <v>7</v>
      </c>
      <c r="G12932" s="1">
        <v>45438</v>
      </c>
      <c r="H12932" s="1">
        <v>45441</v>
      </c>
      <c r="I12932" t="s">
        <v>31</v>
      </c>
      <c r="J12932" t="s">
        <v>16</v>
      </c>
      <c r="K12932" s="2">
        <v>1166.97</v>
      </c>
      <c r="L12932" t="s">
        <v>17</v>
      </c>
      <c r="M12932">
        <f>YEAR(Table1[[#This Row],[order_date]])</f>
        <v>2024</v>
      </c>
      <c r="N12932">
        <f>MONTH(Table1[[#This Row],[order_date]])</f>
        <v>5</v>
      </c>
      <c r="O12932" s="3">
        <f>Table1[[#This Row],[sales]]-Table1[[#This Row],[profit]]</f>
        <v>3130.96</v>
      </c>
      <c r="P12932" s="3">
        <f>Table1[[#This Row],[sales]]*Table1[[#This Row],[quantity]]</f>
        <v>30085.510000000002</v>
      </c>
      <c r="Q12932" s="9">
        <f>Table1[[#This Row],[delivery_date]]-Table1[[#This Row],[order_date]]</f>
        <v>3</v>
      </c>
    </row>
    <row r="12933" spans="1:17" x14ac:dyDescent="0.35">
      <c r="A12933" t="s">
        <v>12964</v>
      </c>
      <c r="B12933" t="s">
        <v>25</v>
      </c>
      <c r="C12933" t="s">
        <v>14</v>
      </c>
      <c r="D12933" s="2">
        <v>1184.03</v>
      </c>
      <c r="E12933">
        <v>0.4</v>
      </c>
      <c r="F12933">
        <v>9</v>
      </c>
      <c r="G12933" s="1">
        <v>44979</v>
      </c>
      <c r="H12933" s="1">
        <v>44982</v>
      </c>
      <c r="I12933" t="s">
        <v>31</v>
      </c>
      <c r="J12933" t="s">
        <v>27</v>
      </c>
      <c r="K12933" s="2">
        <v>191.87</v>
      </c>
      <c r="L12933" t="s">
        <v>23</v>
      </c>
      <c r="M12933">
        <f>YEAR(Table1[[#This Row],[order_date]])</f>
        <v>2023</v>
      </c>
      <c r="N12933">
        <f>MONTH(Table1[[#This Row],[order_date]])</f>
        <v>2</v>
      </c>
      <c r="O12933" s="3">
        <f>Table1[[#This Row],[sales]]-Table1[[#This Row],[profit]]</f>
        <v>992.16</v>
      </c>
      <c r="P12933" s="3">
        <f>Table1[[#This Row],[sales]]*Table1[[#This Row],[quantity]]</f>
        <v>10656.27</v>
      </c>
      <c r="Q12933" s="9">
        <f>Table1[[#This Row],[delivery_date]]-Table1[[#This Row],[order_date]]</f>
        <v>3</v>
      </c>
    </row>
    <row r="12934" spans="1:17" x14ac:dyDescent="0.35">
      <c r="A12934" t="s">
        <v>12965</v>
      </c>
      <c r="B12934" t="s">
        <v>19</v>
      </c>
      <c r="C12934" t="s">
        <v>14</v>
      </c>
      <c r="D12934" s="2">
        <v>3140.72</v>
      </c>
      <c r="E12934">
        <v>0.02</v>
      </c>
      <c r="F12934">
        <v>6</v>
      </c>
      <c r="G12934" s="1">
        <v>45399</v>
      </c>
      <c r="H12934" s="1">
        <v>45406</v>
      </c>
      <c r="I12934" t="s">
        <v>15</v>
      </c>
      <c r="J12934" t="s">
        <v>16</v>
      </c>
      <c r="K12934" s="2">
        <v>273.92</v>
      </c>
      <c r="L12934" t="s">
        <v>48</v>
      </c>
      <c r="M12934">
        <f>YEAR(Table1[[#This Row],[order_date]])</f>
        <v>2024</v>
      </c>
      <c r="N12934">
        <f>MONTH(Table1[[#This Row],[order_date]])</f>
        <v>4</v>
      </c>
      <c r="O12934" s="3">
        <f>Table1[[#This Row],[sales]]-Table1[[#This Row],[profit]]</f>
        <v>2866.7999999999997</v>
      </c>
      <c r="P12934" s="3">
        <f>Table1[[#This Row],[sales]]*Table1[[#This Row],[quantity]]</f>
        <v>18844.32</v>
      </c>
      <c r="Q12934" s="9">
        <f>Table1[[#This Row],[delivery_date]]-Table1[[#This Row],[order_date]]</f>
        <v>7</v>
      </c>
    </row>
    <row r="12935" spans="1:17" x14ac:dyDescent="0.35">
      <c r="A12935" t="s">
        <v>12966</v>
      </c>
      <c r="B12935" t="s">
        <v>13</v>
      </c>
      <c r="C12935" t="s">
        <v>20</v>
      </c>
      <c r="D12935" s="2">
        <v>2783.77</v>
      </c>
      <c r="E12935">
        <v>7.0000000000000007E-2</v>
      </c>
      <c r="F12935">
        <v>8</v>
      </c>
      <c r="G12935" s="1">
        <v>45541</v>
      </c>
      <c r="H12935" s="1">
        <v>45547</v>
      </c>
      <c r="I12935" t="s">
        <v>21</v>
      </c>
      <c r="J12935" t="s">
        <v>27</v>
      </c>
      <c r="K12935" s="2">
        <v>791.16</v>
      </c>
      <c r="L12935" t="s">
        <v>48</v>
      </c>
      <c r="M12935">
        <f>YEAR(Table1[[#This Row],[order_date]])</f>
        <v>2024</v>
      </c>
      <c r="N12935">
        <f>MONTH(Table1[[#This Row],[order_date]])</f>
        <v>9</v>
      </c>
      <c r="O12935" s="3">
        <f>Table1[[#This Row],[sales]]-Table1[[#This Row],[profit]]</f>
        <v>1992.6100000000001</v>
      </c>
      <c r="P12935" s="3">
        <f>Table1[[#This Row],[sales]]*Table1[[#This Row],[quantity]]</f>
        <v>22270.16</v>
      </c>
      <c r="Q12935" s="9">
        <f>Table1[[#This Row],[delivery_date]]-Table1[[#This Row],[order_date]]</f>
        <v>6</v>
      </c>
    </row>
    <row r="12936" spans="1:17" x14ac:dyDescent="0.35">
      <c r="A12936" t="s">
        <v>12967</v>
      </c>
      <c r="B12936" t="s">
        <v>13</v>
      </c>
      <c r="C12936" t="s">
        <v>26</v>
      </c>
      <c r="D12936" s="2">
        <v>3739.85</v>
      </c>
      <c r="E12936">
        <v>0.05</v>
      </c>
      <c r="F12936">
        <v>1</v>
      </c>
      <c r="G12936" s="1">
        <v>45111</v>
      </c>
      <c r="H12936" s="1">
        <v>45115</v>
      </c>
      <c r="I12936" t="s">
        <v>21</v>
      </c>
      <c r="J12936" t="s">
        <v>16</v>
      </c>
      <c r="K12936" s="2">
        <v>1029.6300000000001</v>
      </c>
      <c r="L12936" t="s">
        <v>39</v>
      </c>
      <c r="M12936">
        <f>YEAR(Table1[[#This Row],[order_date]])</f>
        <v>2023</v>
      </c>
      <c r="N12936">
        <f>MONTH(Table1[[#This Row],[order_date]])</f>
        <v>7</v>
      </c>
      <c r="O12936" s="3">
        <f>Table1[[#This Row],[sales]]-Table1[[#This Row],[profit]]</f>
        <v>2710.22</v>
      </c>
      <c r="P12936" s="3">
        <f>Table1[[#This Row],[sales]]*Table1[[#This Row],[quantity]]</f>
        <v>3739.85</v>
      </c>
      <c r="Q12936" s="9">
        <f>Table1[[#This Row],[delivery_date]]-Table1[[#This Row],[order_date]]</f>
        <v>4</v>
      </c>
    </row>
    <row r="12937" spans="1:17" x14ac:dyDescent="0.35">
      <c r="A12937" t="s">
        <v>12968</v>
      </c>
      <c r="B12937" t="s">
        <v>41</v>
      </c>
      <c r="C12937" t="s">
        <v>36</v>
      </c>
      <c r="D12937" s="2">
        <v>3507.6</v>
      </c>
      <c r="E12937">
        <v>0.12</v>
      </c>
      <c r="F12937">
        <v>8</v>
      </c>
      <c r="G12937" s="1">
        <v>45127</v>
      </c>
      <c r="H12937" s="1">
        <v>45130</v>
      </c>
      <c r="I12937" t="s">
        <v>31</v>
      </c>
      <c r="J12937" t="s">
        <v>22</v>
      </c>
      <c r="K12937" s="2">
        <v>405.92</v>
      </c>
      <c r="L12937" t="s">
        <v>34</v>
      </c>
      <c r="M12937">
        <f>YEAR(Table1[[#This Row],[order_date]])</f>
        <v>2023</v>
      </c>
      <c r="N12937">
        <f>MONTH(Table1[[#This Row],[order_date]])</f>
        <v>7</v>
      </c>
      <c r="O12937" s="3">
        <f>Table1[[#This Row],[sales]]-Table1[[#This Row],[profit]]</f>
        <v>3101.68</v>
      </c>
      <c r="P12937" s="3">
        <f>Table1[[#This Row],[sales]]*Table1[[#This Row],[quantity]]</f>
        <v>28060.799999999999</v>
      </c>
      <c r="Q12937" s="9">
        <f>Table1[[#This Row],[delivery_date]]-Table1[[#This Row],[order_date]]</f>
        <v>3</v>
      </c>
    </row>
    <row r="12938" spans="1:17" x14ac:dyDescent="0.35">
      <c r="A12938" t="s">
        <v>12969</v>
      </c>
      <c r="B12938" t="s">
        <v>13</v>
      </c>
      <c r="C12938" t="s">
        <v>26</v>
      </c>
      <c r="D12938" s="2">
        <v>4082.68</v>
      </c>
      <c r="E12938">
        <v>0.09</v>
      </c>
      <c r="F12938">
        <v>8</v>
      </c>
      <c r="G12938" s="1">
        <v>45004</v>
      </c>
      <c r="H12938" s="1">
        <v>45008</v>
      </c>
      <c r="I12938" t="s">
        <v>31</v>
      </c>
      <c r="J12938" t="s">
        <v>22</v>
      </c>
      <c r="K12938" s="2">
        <v>377.85</v>
      </c>
      <c r="L12938" t="s">
        <v>28</v>
      </c>
      <c r="M12938">
        <f>YEAR(Table1[[#This Row],[order_date]])</f>
        <v>2023</v>
      </c>
      <c r="N12938">
        <f>MONTH(Table1[[#This Row],[order_date]])</f>
        <v>3</v>
      </c>
      <c r="O12938" s="3">
        <f>Table1[[#This Row],[sales]]-Table1[[#This Row],[profit]]</f>
        <v>3704.83</v>
      </c>
      <c r="P12938" s="3">
        <f>Table1[[#This Row],[sales]]*Table1[[#This Row],[quantity]]</f>
        <v>32661.439999999999</v>
      </c>
      <c r="Q12938" s="9">
        <f>Table1[[#This Row],[delivery_date]]-Table1[[#This Row],[order_date]]</f>
        <v>4</v>
      </c>
    </row>
    <row r="12939" spans="1:17" x14ac:dyDescent="0.35">
      <c r="A12939" t="s">
        <v>12970</v>
      </c>
      <c r="B12939" t="s">
        <v>25</v>
      </c>
      <c r="C12939" t="s">
        <v>20</v>
      </c>
      <c r="D12939" s="2">
        <v>1624.61</v>
      </c>
      <c r="E12939">
        <v>0.16</v>
      </c>
      <c r="F12939">
        <v>3</v>
      </c>
      <c r="G12939" s="1">
        <v>45174</v>
      </c>
      <c r="H12939" s="1">
        <v>45179</v>
      </c>
      <c r="I12939" t="s">
        <v>21</v>
      </c>
      <c r="J12939" t="s">
        <v>22</v>
      </c>
      <c r="K12939" s="2">
        <v>119.29</v>
      </c>
      <c r="L12939" t="s">
        <v>34</v>
      </c>
      <c r="M12939">
        <f>YEAR(Table1[[#This Row],[order_date]])</f>
        <v>2023</v>
      </c>
      <c r="N12939">
        <f>MONTH(Table1[[#This Row],[order_date]])</f>
        <v>9</v>
      </c>
      <c r="O12939" s="3">
        <f>Table1[[#This Row],[sales]]-Table1[[#This Row],[profit]]</f>
        <v>1505.32</v>
      </c>
      <c r="P12939" s="3">
        <f>Table1[[#This Row],[sales]]*Table1[[#This Row],[quantity]]</f>
        <v>4873.83</v>
      </c>
      <c r="Q12939" s="9">
        <f>Table1[[#This Row],[delivery_date]]-Table1[[#This Row],[order_date]]</f>
        <v>5</v>
      </c>
    </row>
    <row r="12940" spans="1:17" x14ac:dyDescent="0.35">
      <c r="A12940" t="s">
        <v>12971</v>
      </c>
      <c r="B12940" t="s">
        <v>19</v>
      </c>
      <c r="C12940" t="s">
        <v>26</v>
      </c>
      <c r="D12940" s="2">
        <v>1160.1500000000001</v>
      </c>
      <c r="E12940">
        <v>0.37</v>
      </c>
      <c r="F12940">
        <v>6</v>
      </c>
      <c r="G12940" s="1">
        <v>45360</v>
      </c>
      <c r="H12940" s="1">
        <v>45366</v>
      </c>
      <c r="I12940" t="s">
        <v>21</v>
      </c>
      <c r="J12940" t="s">
        <v>27</v>
      </c>
      <c r="K12940" s="2">
        <v>122.26</v>
      </c>
      <c r="L12940" t="s">
        <v>39</v>
      </c>
      <c r="M12940">
        <f>YEAR(Table1[[#This Row],[order_date]])</f>
        <v>2024</v>
      </c>
      <c r="N12940">
        <f>MONTH(Table1[[#This Row],[order_date]])</f>
        <v>3</v>
      </c>
      <c r="O12940" s="3">
        <f>Table1[[#This Row],[sales]]-Table1[[#This Row],[profit]]</f>
        <v>1037.8900000000001</v>
      </c>
      <c r="P12940" s="3">
        <f>Table1[[#This Row],[sales]]*Table1[[#This Row],[quantity]]</f>
        <v>6960.9000000000005</v>
      </c>
      <c r="Q12940" s="9">
        <f>Table1[[#This Row],[delivery_date]]-Table1[[#This Row],[order_date]]</f>
        <v>6</v>
      </c>
    </row>
    <row r="12941" spans="1:17" x14ac:dyDescent="0.35">
      <c r="A12941" t="s">
        <v>12972</v>
      </c>
      <c r="B12941" t="s">
        <v>13</v>
      </c>
      <c r="C12941" t="s">
        <v>36</v>
      </c>
      <c r="D12941" s="2">
        <v>4045.47</v>
      </c>
      <c r="E12941">
        <v>0.02</v>
      </c>
      <c r="F12941">
        <v>6</v>
      </c>
      <c r="G12941" s="1">
        <v>44958</v>
      </c>
      <c r="H12941" s="1">
        <v>44963</v>
      </c>
      <c r="I12941" t="s">
        <v>21</v>
      </c>
      <c r="J12941" t="s">
        <v>16</v>
      </c>
      <c r="K12941" s="2">
        <v>1035.92</v>
      </c>
      <c r="L12941" t="s">
        <v>48</v>
      </c>
      <c r="M12941">
        <f>YEAR(Table1[[#This Row],[order_date]])</f>
        <v>2023</v>
      </c>
      <c r="N12941">
        <f>MONTH(Table1[[#This Row],[order_date]])</f>
        <v>2</v>
      </c>
      <c r="O12941" s="3">
        <f>Table1[[#This Row],[sales]]-Table1[[#This Row],[profit]]</f>
        <v>3009.5499999999997</v>
      </c>
      <c r="P12941" s="3">
        <f>Table1[[#This Row],[sales]]*Table1[[#This Row],[quantity]]</f>
        <v>24272.82</v>
      </c>
      <c r="Q12941" s="9">
        <f>Table1[[#This Row],[delivery_date]]-Table1[[#This Row],[order_date]]</f>
        <v>5</v>
      </c>
    </row>
    <row r="12942" spans="1:17" x14ac:dyDescent="0.35">
      <c r="A12942" t="s">
        <v>12973</v>
      </c>
      <c r="B12942" t="s">
        <v>13</v>
      </c>
      <c r="C12942" t="s">
        <v>20</v>
      </c>
      <c r="D12942" s="2">
        <v>1866.76</v>
      </c>
      <c r="E12942">
        <v>0.04</v>
      </c>
      <c r="F12942">
        <v>7</v>
      </c>
      <c r="G12942" s="1">
        <v>45572</v>
      </c>
      <c r="H12942" s="1">
        <v>45573</v>
      </c>
      <c r="I12942" t="s">
        <v>31</v>
      </c>
      <c r="J12942" t="s">
        <v>16</v>
      </c>
      <c r="K12942" s="2">
        <v>365.41</v>
      </c>
      <c r="L12942" t="s">
        <v>28</v>
      </c>
      <c r="M12942">
        <f>YEAR(Table1[[#This Row],[order_date]])</f>
        <v>2024</v>
      </c>
      <c r="N12942">
        <f>MONTH(Table1[[#This Row],[order_date]])</f>
        <v>10</v>
      </c>
      <c r="O12942" s="3">
        <f>Table1[[#This Row],[sales]]-Table1[[#This Row],[profit]]</f>
        <v>1501.35</v>
      </c>
      <c r="P12942" s="3">
        <f>Table1[[#This Row],[sales]]*Table1[[#This Row],[quantity]]</f>
        <v>13067.32</v>
      </c>
      <c r="Q12942" s="9">
        <f>Table1[[#This Row],[delivery_date]]-Table1[[#This Row],[order_date]]</f>
        <v>1</v>
      </c>
    </row>
    <row r="12943" spans="1:17" x14ac:dyDescent="0.35">
      <c r="A12943" t="s">
        <v>12974</v>
      </c>
      <c r="B12943" t="s">
        <v>19</v>
      </c>
      <c r="C12943" t="s">
        <v>26</v>
      </c>
      <c r="D12943" s="2">
        <v>1509.11</v>
      </c>
      <c r="E12943">
        <v>0.28000000000000003</v>
      </c>
      <c r="F12943">
        <v>3</v>
      </c>
      <c r="G12943" s="1">
        <v>45379</v>
      </c>
      <c r="H12943" s="1">
        <v>45385</v>
      </c>
      <c r="I12943" t="s">
        <v>21</v>
      </c>
      <c r="J12943" t="s">
        <v>27</v>
      </c>
      <c r="K12943" s="2">
        <v>257.73</v>
      </c>
      <c r="L12943" t="s">
        <v>23</v>
      </c>
      <c r="M12943">
        <f>YEAR(Table1[[#This Row],[order_date]])</f>
        <v>2024</v>
      </c>
      <c r="N12943">
        <f>MONTH(Table1[[#This Row],[order_date]])</f>
        <v>3</v>
      </c>
      <c r="O12943" s="3">
        <f>Table1[[#This Row],[sales]]-Table1[[#This Row],[profit]]</f>
        <v>1251.3799999999999</v>
      </c>
      <c r="P12943" s="3">
        <f>Table1[[#This Row],[sales]]*Table1[[#This Row],[quantity]]</f>
        <v>4527.33</v>
      </c>
      <c r="Q12943" s="9">
        <f>Table1[[#This Row],[delivery_date]]-Table1[[#This Row],[order_date]]</f>
        <v>6</v>
      </c>
    </row>
    <row r="12944" spans="1:17" x14ac:dyDescent="0.35">
      <c r="A12944" t="s">
        <v>12975</v>
      </c>
      <c r="B12944" t="s">
        <v>41</v>
      </c>
      <c r="C12944" t="s">
        <v>33</v>
      </c>
      <c r="D12944" s="2">
        <v>1750.41</v>
      </c>
      <c r="E12944">
        <v>0.26</v>
      </c>
      <c r="F12944">
        <v>1</v>
      </c>
      <c r="G12944" s="1">
        <v>45531</v>
      </c>
      <c r="H12944" s="1">
        <v>45532</v>
      </c>
      <c r="I12944" t="s">
        <v>21</v>
      </c>
      <c r="J12944" t="s">
        <v>16</v>
      </c>
      <c r="K12944" s="2">
        <v>480.94</v>
      </c>
      <c r="L12944" t="s">
        <v>48</v>
      </c>
      <c r="M12944">
        <f>YEAR(Table1[[#This Row],[order_date]])</f>
        <v>2024</v>
      </c>
      <c r="N12944">
        <f>MONTH(Table1[[#This Row],[order_date]])</f>
        <v>8</v>
      </c>
      <c r="O12944" s="3">
        <f>Table1[[#This Row],[sales]]-Table1[[#This Row],[profit]]</f>
        <v>1269.47</v>
      </c>
      <c r="P12944" s="3">
        <f>Table1[[#This Row],[sales]]*Table1[[#This Row],[quantity]]</f>
        <v>1750.41</v>
      </c>
      <c r="Q12944" s="9">
        <f>Table1[[#This Row],[delivery_date]]-Table1[[#This Row],[order_date]]</f>
        <v>1</v>
      </c>
    </row>
    <row r="12945" spans="1:17" x14ac:dyDescent="0.35">
      <c r="A12945" t="s">
        <v>12976</v>
      </c>
      <c r="B12945" t="s">
        <v>13</v>
      </c>
      <c r="C12945" t="s">
        <v>14</v>
      </c>
      <c r="D12945" s="2">
        <v>425.13</v>
      </c>
      <c r="E12945">
        <v>0.24</v>
      </c>
      <c r="F12945">
        <v>9</v>
      </c>
      <c r="G12945" s="1">
        <v>45432</v>
      </c>
      <c r="H12945" s="1">
        <v>45436</v>
      </c>
      <c r="I12945" t="s">
        <v>15</v>
      </c>
      <c r="J12945" t="s">
        <v>27</v>
      </c>
      <c r="K12945" s="2">
        <v>57.57</v>
      </c>
      <c r="L12945" t="s">
        <v>48</v>
      </c>
      <c r="M12945">
        <f>YEAR(Table1[[#This Row],[order_date]])</f>
        <v>2024</v>
      </c>
      <c r="N12945">
        <f>MONTH(Table1[[#This Row],[order_date]])</f>
        <v>5</v>
      </c>
      <c r="O12945" s="3">
        <f>Table1[[#This Row],[sales]]-Table1[[#This Row],[profit]]</f>
        <v>367.56</v>
      </c>
      <c r="P12945" s="3">
        <f>Table1[[#This Row],[sales]]*Table1[[#This Row],[quantity]]</f>
        <v>3826.17</v>
      </c>
      <c r="Q12945" s="9">
        <f>Table1[[#This Row],[delivery_date]]-Table1[[#This Row],[order_date]]</f>
        <v>4</v>
      </c>
    </row>
    <row r="12946" spans="1:17" x14ac:dyDescent="0.35">
      <c r="A12946" t="s">
        <v>12977</v>
      </c>
      <c r="B12946" t="s">
        <v>41</v>
      </c>
      <c r="C12946" t="s">
        <v>20</v>
      </c>
      <c r="D12946" s="2">
        <v>3888.41</v>
      </c>
      <c r="E12946">
        <v>0.26</v>
      </c>
      <c r="F12946">
        <v>6</v>
      </c>
      <c r="G12946" s="1">
        <v>45307</v>
      </c>
      <c r="H12946" s="1">
        <v>45311</v>
      </c>
      <c r="I12946" t="s">
        <v>31</v>
      </c>
      <c r="J12946" t="s">
        <v>16</v>
      </c>
      <c r="K12946" s="2">
        <v>647.74</v>
      </c>
      <c r="L12946" t="s">
        <v>39</v>
      </c>
      <c r="M12946">
        <f>YEAR(Table1[[#This Row],[order_date]])</f>
        <v>2024</v>
      </c>
      <c r="N12946">
        <f>MONTH(Table1[[#This Row],[order_date]])</f>
        <v>1</v>
      </c>
      <c r="O12946" s="3">
        <f>Table1[[#This Row],[sales]]-Table1[[#This Row],[profit]]</f>
        <v>3240.67</v>
      </c>
      <c r="P12946" s="3">
        <f>Table1[[#This Row],[sales]]*Table1[[#This Row],[quantity]]</f>
        <v>23330.46</v>
      </c>
      <c r="Q12946" s="9">
        <f>Table1[[#This Row],[delivery_date]]-Table1[[#This Row],[order_date]]</f>
        <v>4</v>
      </c>
    </row>
    <row r="12947" spans="1:17" x14ac:dyDescent="0.35">
      <c r="A12947" t="s">
        <v>12978</v>
      </c>
      <c r="B12947" t="s">
        <v>41</v>
      </c>
      <c r="C12947" t="s">
        <v>33</v>
      </c>
      <c r="D12947" s="2">
        <v>3604.28</v>
      </c>
      <c r="E12947">
        <v>0.37</v>
      </c>
      <c r="F12947">
        <v>5</v>
      </c>
      <c r="G12947" s="1">
        <v>45320</v>
      </c>
      <c r="H12947" s="1">
        <v>45323</v>
      </c>
      <c r="I12947" t="s">
        <v>21</v>
      </c>
      <c r="J12947" t="s">
        <v>22</v>
      </c>
      <c r="K12947" s="2">
        <v>1040.3900000000001</v>
      </c>
      <c r="L12947" t="s">
        <v>39</v>
      </c>
      <c r="M12947">
        <f>YEAR(Table1[[#This Row],[order_date]])</f>
        <v>2024</v>
      </c>
      <c r="N12947">
        <f>MONTH(Table1[[#This Row],[order_date]])</f>
        <v>1</v>
      </c>
      <c r="O12947" s="3">
        <f>Table1[[#This Row],[sales]]-Table1[[#This Row],[profit]]</f>
        <v>2563.8900000000003</v>
      </c>
      <c r="P12947" s="3">
        <f>Table1[[#This Row],[sales]]*Table1[[#This Row],[quantity]]</f>
        <v>18021.400000000001</v>
      </c>
      <c r="Q12947" s="9">
        <f>Table1[[#This Row],[delivery_date]]-Table1[[#This Row],[order_date]]</f>
        <v>3</v>
      </c>
    </row>
    <row r="12948" spans="1:17" x14ac:dyDescent="0.35">
      <c r="A12948" t="s">
        <v>12979</v>
      </c>
      <c r="B12948" t="s">
        <v>13</v>
      </c>
      <c r="C12948" t="s">
        <v>36</v>
      </c>
      <c r="D12948" s="2">
        <v>2808.19</v>
      </c>
      <c r="E12948">
        <v>0.28999999999999998</v>
      </c>
      <c r="F12948">
        <v>2</v>
      </c>
      <c r="G12948" s="1">
        <v>45333</v>
      </c>
      <c r="H12948" s="1">
        <v>45334</v>
      </c>
      <c r="I12948" t="s">
        <v>15</v>
      </c>
      <c r="J12948" t="s">
        <v>16</v>
      </c>
      <c r="K12948" s="2">
        <v>334.54</v>
      </c>
      <c r="L12948" t="s">
        <v>39</v>
      </c>
      <c r="M12948">
        <f>YEAR(Table1[[#This Row],[order_date]])</f>
        <v>2024</v>
      </c>
      <c r="N12948">
        <f>MONTH(Table1[[#This Row],[order_date]])</f>
        <v>2</v>
      </c>
      <c r="O12948" s="3">
        <f>Table1[[#This Row],[sales]]-Table1[[#This Row],[profit]]</f>
        <v>2473.65</v>
      </c>
      <c r="P12948" s="3">
        <f>Table1[[#This Row],[sales]]*Table1[[#This Row],[quantity]]</f>
        <v>5616.38</v>
      </c>
      <c r="Q12948" s="9">
        <f>Table1[[#This Row],[delivery_date]]-Table1[[#This Row],[order_date]]</f>
        <v>1</v>
      </c>
    </row>
    <row r="12949" spans="1:17" x14ac:dyDescent="0.35">
      <c r="A12949" t="s">
        <v>12980</v>
      </c>
      <c r="B12949" t="s">
        <v>25</v>
      </c>
      <c r="C12949" t="s">
        <v>14</v>
      </c>
      <c r="D12949" s="2">
        <v>3608.82</v>
      </c>
      <c r="E12949">
        <v>0.23</v>
      </c>
      <c r="F12949">
        <v>4</v>
      </c>
      <c r="G12949" s="1">
        <v>45107</v>
      </c>
      <c r="H12949" s="1">
        <v>45110</v>
      </c>
      <c r="I12949" t="s">
        <v>15</v>
      </c>
      <c r="J12949" t="s">
        <v>16</v>
      </c>
      <c r="K12949" s="2">
        <v>804.85</v>
      </c>
      <c r="L12949" t="s">
        <v>34</v>
      </c>
      <c r="M12949">
        <f>YEAR(Table1[[#This Row],[order_date]])</f>
        <v>2023</v>
      </c>
      <c r="N12949">
        <f>MONTH(Table1[[#This Row],[order_date]])</f>
        <v>6</v>
      </c>
      <c r="O12949" s="3">
        <f>Table1[[#This Row],[sales]]-Table1[[#This Row],[profit]]</f>
        <v>2803.9700000000003</v>
      </c>
      <c r="P12949" s="3">
        <f>Table1[[#This Row],[sales]]*Table1[[#This Row],[quantity]]</f>
        <v>14435.28</v>
      </c>
      <c r="Q12949" s="9">
        <f>Table1[[#This Row],[delivery_date]]-Table1[[#This Row],[order_date]]</f>
        <v>3</v>
      </c>
    </row>
    <row r="12950" spans="1:17" x14ac:dyDescent="0.35">
      <c r="A12950" t="s">
        <v>12981</v>
      </c>
      <c r="B12950" t="s">
        <v>41</v>
      </c>
      <c r="C12950" t="s">
        <v>20</v>
      </c>
      <c r="D12950" s="2">
        <v>1928.35</v>
      </c>
      <c r="E12950">
        <v>0.04</v>
      </c>
      <c r="F12950">
        <v>5</v>
      </c>
      <c r="G12950" s="1">
        <v>45243</v>
      </c>
      <c r="H12950" s="1">
        <v>45245</v>
      </c>
      <c r="I12950" t="s">
        <v>31</v>
      </c>
      <c r="J12950" t="s">
        <v>16</v>
      </c>
      <c r="K12950" s="2">
        <v>177.42</v>
      </c>
      <c r="L12950" t="s">
        <v>23</v>
      </c>
      <c r="M12950">
        <f>YEAR(Table1[[#This Row],[order_date]])</f>
        <v>2023</v>
      </c>
      <c r="N12950">
        <f>MONTH(Table1[[#This Row],[order_date]])</f>
        <v>11</v>
      </c>
      <c r="O12950" s="3">
        <f>Table1[[#This Row],[sales]]-Table1[[#This Row],[profit]]</f>
        <v>1750.9299999999998</v>
      </c>
      <c r="P12950" s="3">
        <f>Table1[[#This Row],[sales]]*Table1[[#This Row],[quantity]]</f>
        <v>9641.75</v>
      </c>
      <c r="Q12950" s="9">
        <f>Table1[[#This Row],[delivery_date]]-Table1[[#This Row],[order_date]]</f>
        <v>2</v>
      </c>
    </row>
    <row r="12951" spans="1:17" x14ac:dyDescent="0.35">
      <c r="A12951" t="s">
        <v>12982</v>
      </c>
      <c r="B12951" t="s">
        <v>13</v>
      </c>
      <c r="C12951" t="s">
        <v>14</v>
      </c>
      <c r="D12951" s="2">
        <v>1547.31</v>
      </c>
      <c r="E12951">
        <v>0.49</v>
      </c>
      <c r="F12951">
        <v>4</v>
      </c>
      <c r="G12951" s="1">
        <v>45585</v>
      </c>
      <c r="H12951" s="1">
        <v>45589</v>
      </c>
      <c r="I12951" t="s">
        <v>21</v>
      </c>
      <c r="J12951" t="s">
        <v>27</v>
      </c>
      <c r="K12951" s="2">
        <v>291.82</v>
      </c>
      <c r="L12951" t="s">
        <v>39</v>
      </c>
      <c r="M12951">
        <f>YEAR(Table1[[#This Row],[order_date]])</f>
        <v>2024</v>
      </c>
      <c r="N12951">
        <f>MONTH(Table1[[#This Row],[order_date]])</f>
        <v>10</v>
      </c>
      <c r="O12951" s="3">
        <f>Table1[[#This Row],[sales]]-Table1[[#This Row],[profit]]</f>
        <v>1255.49</v>
      </c>
      <c r="P12951" s="3">
        <f>Table1[[#This Row],[sales]]*Table1[[#This Row],[quantity]]</f>
        <v>6189.24</v>
      </c>
      <c r="Q12951" s="9">
        <f>Table1[[#This Row],[delivery_date]]-Table1[[#This Row],[order_date]]</f>
        <v>4</v>
      </c>
    </row>
    <row r="12952" spans="1:17" x14ac:dyDescent="0.35">
      <c r="A12952" t="s">
        <v>12983</v>
      </c>
      <c r="B12952" t="s">
        <v>41</v>
      </c>
      <c r="C12952" t="s">
        <v>20</v>
      </c>
      <c r="D12952" s="2">
        <v>4325.2700000000004</v>
      </c>
      <c r="E12952">
        <v>0.12</v>
      </c>
      <c r="F12952">
        <v>4</v>
      </c>
      <c r="G12952" s="1">
        <v>45570</v>
      </c>
      <c r="H12952" s="1">
        <v>45571</v>
      </c>
      <c r="I12952" t="s">
        <v>21</v>
      </c>
      <c r="J12952" t="s">
        <v>16</v>
      </c>
      <c r="K12952" s="2">
        <v>1136.9000000000001</v>
      </c>
      <c r="L12952" t="s">
        <v>17</v>
      </c>
      <c r="M12952">
        <f>YEAR(Table1[[#This Row],[order_date]])</f>
        <v>2024</v>
      </c>
      <c r="N12952">
        <f>MONTH(Table1[[#This Row],[order_date]])</f>
        <v>10</v>
      </c>
      <c r="O12952" s="3">
        <f>Table1[[#This Row],[sales]]-Table1[[#This Row],[profit]]</f>
        <v>3188.3700000000003</v>
      </c>
      <c r="P12952" s="3">
        <f>Table1[[#This Row],[sales]]*Table1[[#This Row],[quantity]]</f>
        <v>17301.080000000002</v>
      </c>
      <c r="Q12952" s="9">
        <f>Table1[[#This Row],[delivery_date]]-Table1[[#This Row],[order_date]]</f>
        <v>1</v>
      </c>
    </row>
    <row r="12953" spans="1:17" x14ac:dyDescent="0.35">
      <c r="A12953" t="s">
        <v>12984</v>
      </c>
      <c r="B12953" t="s">
        <v>19</v>
      </c>
      <c r="C12953" t="s">
        <v>20</v>
      </c>
      <c r="D12953" s="2">
        <v>2170.0300000000002</v>
      </c>
      <c r="E12953">
        <v>0.43</v>
      </c>
      <c r="F12953">
        <v>6</v>
      </c>
      <c r="G12953" s="1">
        <v>45598</v>
      </c>
      <c r="H12953" s="1">
        <v>45599</v>
      </c>
      <c r="I12953" t="s">
        <v>31</v>
      </c>
      <c r="J12953" t="s">
        <v>27</v>
      </c>
      <c r="K12953" s="2">
        <v>270.39</v>
      </c>
      <c r="L12953" t="s">
        <v>34</v>
      </c>
      <c r="M12953">
        <f>YEAR(Table1[[#This Row],[order_date]])</f>
        <v>2024</v>
      </c>
      <c r="N12953">
        <f>MONTH(Table1[[#This Row],[order_date]])</f>
        <v>11</v>
      </c>
      <c r="O12953" s="3">
        <f>Table1[[#This Row],[sales]]-Table1[[#This Row],[profit]]</f>
        <v>1899.6400000000003</v>
      </c>
      <c r="P12953" s="3">
        <f>Table1[[#This Row],[sales]]*Table1[[#This Row],[quantity]]</f>
        <v>13020.18</v>
      </c>
      <c r="Q12953" s="9">
        <f>Table1[[#This Row],[delivery_date]]-Table1[[#This Row],[order_date]]</f>
        <v>1</v>
      </c>
    </row>
    <row r="12954" spans="1:17" x14ac:dyDescent="0.35">
      <c r="A12954" t="s">
        <v>12985</v>
      </c>
      <c r="B12954" t="s">
        <v>25</v>
      </c>
      <c r="C12954" t="s">
        <v>26</v>
      </c>
      <c r="D12954" s="2">
        <v>1059.97</v>
      </c>
      <c r="E12954">
        <v>0.19</v>
      </c>
      <c r="F12954">
        <v>4</v>
      </c>
      <c r="G12954" s="1">
        <v>45228</v>
      </c>
      <c r="H12954" s="1">
        <v>45231</v>
      </c>
      <c r="I12954" t="s">
        <v>15</v>
      </c>
      <c r="J12954" t="s">
        <v>16</v>
      </c>
      <c r="K12954" s="2">
        <v>99.57</v>
      </c>
      <c r="L12954" t="s">
        <v>23</v>
      </c>
      <c r="M12954">
        <f>YEAR(Table1[[#This Row],[order_date]])</f>
        <v>2023</v>
      </c>
      <c r="N12954">
        <f>MONTH(Table1[[#This Row],[order_date]])</f>
        <v>10</v>
      </c>
      <c r="O12954" s="3">
        <f>Table1[[#This Row],[sales]]-Table1[[#This Row],[profit]]</f>
        <v>960.40000000000009</v>
      </c>
      <c r="P12954" s="3">
        <f>Table1[[#This Row],[sales]]*Table1[[#This Row],[quantity]]</f>
        <v>4239.88</v>
      </c>
      <c r="Q12954" s="9">
        <f>Table1[[#This Row],[delivery_date]]-Table1[[#This Row],[order_date]]</f>
        <v>3</v>
      </c>
    </row>
    <row r="12955" spans="1:17" x14ac:dyDescent="0.35">
      <c r="A12955" t="s">
        <v>12986</v>
      </c>
      <c r="B12955" t="s">
        <v>25</v>
      </c>
      <c r="C12955" t="s">
        <v>14</v>
      </c>
      <c r="D12955" s="2">
        <v>3770.32</v>
      </c>
      <c r="E12955">
        <v>0.34</v>
      </c>
      <c r="F12955">
        <v>9</v>
      </c>
      <c r="G12955" s="1">
        <v>45500</v>
      </c>
      <c r="H12955" s="1">
        <v>45505</v>
      </c>
      <c r="I12955" t="s">
        <v>31</v>
      </c>
      <c r="J12955" t="s">
        <v>16</v>
      </c>
      <c r="K12955" s="2">
        <v>1012.96</v>
      </c>
      <c r="L12955" t="s">
        <v>48</v>
      </c>
      <c r="M12955">
        <f>YEAR(Table1[[#This Row],[order_date]])</f>
        <v>2024</v>
      </c>
      <c r="N12955">
        <f>MONTH(Table1[[#This Row],[order_date]])</f>
        <v>7</v>
      </c>
      <c r="O12955" s="3">
        <f>Table1[[#This Row],[sales]]-Table1[[#This Row],[profit]]</f>
        <v>2757.36</v>
      </c>
      <c r="P12955" s="3">
        <f>Table1[[#This Row],[sales]]*Table1[[#This Row],[quantity]]</f>
        <v>33932.880000000005</v>
      </c>
      <c r="Q12955" s="9">
        <f>Table1[[#This Row],[delivery_date]]-Table1[[#This Row],[order_date]]</f>
        <v>5</v>
      </c>
    </row>
    <row r="12956" spans="1:17" x14ac:dyDescent="0.35">
      <c r="A12956" t="s">
        <v>12987</v>
      </c>
      <c r="B12956" t="s">
        <v>19</v>
      </c>
      <c r="C12956" t="s">
        <v>14</v>
      </c>
      <c r="D12956" s="2">
        <v>1745.77</v>
      </c>
      <c r="E12956">
        <v>0.23</v>
      </c>
      <c r="F12956">
        <v>2</v>
      </c>
      <c r="G12956" s="1">
        <v>45236</v>
      </c>
      <c r="H12956" s="1">
        <v>45240</v>
      </c>
      <c r="I12956" t="s">
        <v>15</v>
      </c>
      <c r="J12956" t="s">
        <v>27</v>
      </c>
      <c r="K12956" s="2">
        <v>165.5</v>
      </c>
      <c r="L12956" t="s">
        <v>28</v>
      </c>
      <c r="M12956">
        <f>YEAR(Table1[[#This Row],[order_date]])</f>
        <v>2023</v>
      </c>
      <c r="N12956">
        <f>MONTH(Table1[[#This Row],[order_date]])</f>
        <v>11</v>
      </c>
      <c r="O12956" s="3">
        <f>Table1[[#This Row],[sales]]-Table1[[#This Row],[profit]]</f>
        <v>1580.27</v>
      </c>
      <c r="P12956" s="3">
        <f>Table1[[#This Row],[sales]]*Table1[[#This Row],[quantity]]</f>
        <v>3491.54</v>
      </c>
      <c r="Q12956" s="9">
        <f>Table1[[#This Row],[delivery_date]]-Table1[[#This Row],[order_date]]</f>
        <v>4</v>
      </c>
    </row>
    <row r="12957" spans="1:17" x14ac:dyDescent="0.35">
      <c r="A12957" t="s">
        <v>12988</v>
      </c>
      <c r="B12957" t="s">
        <v>19</v>
      </c>
      <c r="C12957" t="s">
        <v>33</v>
      </c>
      <c r="D12957" s="2">
        <v>1138.07</v>
      </c>
      <c r="E12957">
        <v>0.18</v>
      </c>
      <c r="F12957">
        <v>5</v>
      </c>
      <c r="G12957" s="1">
        <v>45653</v>
      </c>
      <c r="H12957" s="1">
        <v>45660</v>
      </c>
      <c r="I12957" t="s">
        <v>21</v>
      </c>
      <c r="J12957" t="s">
        <v>22</v>
      </c>
      <c r="K12957" s="2">
        <v>315.24</v>
      </c>
      <c r="L12957" t="s">
        <v>34</v>
      </c>
      <c r="M12957">
        <f>YEAR(Table1[[#This Row],[order_date]])</f>
        <v>2024</v>
      </c>
      <c r="N12957">
        <f>MONTH(Table1[[#This Row],[order_date]])</f>
        <v>12</v>
      </c>
      <c r="O12957" s="3">
        <f>Table1[[#This Row],[sales]]-Table1[[#This Row],[profit]]</f>
        <v>822.82999999999993</v>
      </c>
      <c r="P12957" s="3">
        <f>Table1[[#This Row],[sales]]*Table1[[#This Row],[quantity]]</f>
        <v>5690.3499999999995</v>
      </c>
      <c r="Q12957" s="9">
        <f>Table1[[#This Row],[delivery_date]]-Table1[[#This Row],[order_date]]</f>
        <v>7</v>
      </c>
    </row>
    <row r="12958" spans="1:17" x14ac:dyDescent="0.35">
      <c r="A12958" t="s">
        <v>12989</v>
      </c>
      <c r="B12958" t="s">
        <v>41</v>
      </c>
      <c r="C12958" t="s">
        <v>36</v>
      </c>
      <c r="D12958" s="2">
        <v>233.35</v>
      </c>
      <c r="E12958">
        <v>0.31</v>
      </c>
      <c r="F12958">
        <v>3</v>
      </c>
      <c r="G12958" s="1">
        <v>45504</v>
      </c>
      <c r="H12958" s="1">
        <v>45508</v>
      </c>
      <c r="I12958" t="s">
        <v>31</v>
      </c>
      <c r="J12958" t="s">
        <v>22</v>
      </c>
      <c r="K12958" s="2">
        <v>53.89</v>
      </c>
      <c r="L12958" t="s">
        <v>39</v>
      </c>
      <c r="M12958">
        <f>YEAR(Table1[[#This Row],[order_date]])</f>
        <v>2024</v>
      </c>
      <c r="N12958">
        <f>MONTH(Table1[[#This Row],[order_date]])</f>
        <v>7</v>
      </c>
      <c r="O12958" s="3">
        <f>Table1[[#This Row],[sales]]-Table1[[#This Row],[profit]]</f>
        <v>179.45999999999998</v>
      </c>
      <c r="P12958" s="3">
        <f>Table1[[#This Row],[sales]]*Table1[[#This Row],[quantity]]</f>
        <v>700.05</v>
      </c>
      <c r="Q12958" s="9">
        <f>Table1[[#This Row],[delivery_date]]-Table1[[#This Row],[order_date]]</f>
        <v>4</v>
      </c>
    </row>
    <row r="12959" spans="1:17" x14ac:dyDescent="0.35">
      <c r="A12959" t="s">
        <v>12990</v>
      </c>
      <c r="B12959" t="s">
        <v>19</v>
      </c>
      <c r="C12959" t="s">
        <v>33</v>
      </c>
      <c r="D12959" s="2">
        <v>4855.95</v>
      </c>
      <c r="E12959">
        <v>0.27</v>
      </c>
      <c r="F12959">
        <v>8</v>
      </c>
      <c r="G12959" s="1">
        <v>45456</v>
      </c>
      <c r="H12959" s="1">
        <v>45460</v>
      </c>
      <c r="I12959" t="s">
        <v>31</v>
      </c>
      <c r="J12959" t="s">
        <v>22</v>
      </c>
      <c r="K12959" s="2">
        <v>450.79</v>
      </c>
      <c r="L12959" t="s">
        <v>23</v>
      </c>
      <c r="M12959">
        <f>YEAR(Table1[[#This Row],[order_date]])</f>
        <v>2024</v>
      </c>
      <c r="N12959">
        <f>MONTH(Table1[[#This Row],[order_date]])</f>
        <v>6</v>
      </c>
      <c r="O12959" s="3">
        <f>Table1[[#This Row],[sales]]-Table1[[#This Row],[profit]]</f>
        <v>4405.16</v>
      </c>
      <c r="P12959" s="3">
        <f>Table1[[#This Row],[sales]]*Table1[[#This Row],[quantity]]</f>
        <v>38847.599999999999</v>
      </c>
      <c r="Q12959" s="9">
        <f>Table1[[#This Row],[delivery_date]]-Table1[[#This Row],[order_date]]</f>
        <v>4</v>
      </c>
    </row>
    <row r="12960" spans="1:17" x14ac:dyDescent="0.35">
      <c r="A12960" t="s">
        <v>12991</v>
      </c>
      <c r="B12960" t="s">
        <v>25</v>
      </c>
      <c r="C12960" t="s">
        <v>26</v>
      </c>
      <c r="D12960" s="2">
        <v>2389.7199999999998</v>
      </c>
      <c r="E12960">
        <v>0.12</v>
      </c>
      <c r="F12960">
        <v>3</v>
      </c>
      <c r="G12960" s="1">
        <v>45534</v>
      </c>
      <c r="H12960" s="1">
        <v>45539</v>
      </c>
      <c r="I12960" t="s">
        <v>21</v>
      </c>
      <c r="J12960" t="s">
        <v>27</v>
      </c>
      <c r="K12960" s="2">
        <v>655.27</v>
      </c>
      <c r="L12960" t="s">
        <v>23</v>
      </c>
      <c r="M12960">
        <f>YEAR(Table1[[#This Row],[order_date]])</f>
        <v>2024</v>
      </c>
      <c r="N12960">
        <f>MONTH(Table1[[#This Row],[order_date]])</f>
        <v>8</v>
      </c>
      <c r="O12960" s="3">
        <f>Table1[[#This Row],[sales]]-Table1[[#This Row],[profit]]</f>
        <v>1734.4499999999998</v>
      </c>
      <c r="P12960" s="3">
        <f>Table1[[#This Row],[sales]]*Table1[[#This Row],[quantity]]</f>
        <v>7169.16</v>
      </c>
      <c r="Q12960" s="9">
        <f>Table1[[#This Row],[delivery_date]]-Table1[[#This Row],[order_date]]</f>
        <v>5</v>
      </c>
    </row>
    <row r="12961" spans="1:17" x14ac:dyDescent="0.35">
      <c r="A12961" t="s">
        <v>12992</v>
      </c>
      <c r="B12961" t="s">
        <v>19</v>
      </c>
      <c r="C12961" t="s">
        <v>20</v>
      </c>
      <c r="D12961" s="2">
        <v>892.61</v>
      </c>
      <c r="E12961">
        <v>0.17</v>
      </c>
      <c r="F12961">
        <v>8</v>
      </c>
      <c r="G12961" s="1">
        <v>45486</v>
      </c>
      <c r="H12961" s="1">
        <v>45492</v>
      </c>
      <c r="I12961" t="s">
        <v>15</v>
      </c>
      <c r="J12961" t="s">
        <v>22</v>
      </c>
      <c r="K12961" s="2">
        <v>99.71</v>
      </c>
      <c r="L12961" t="s">
        <v>17</v>
      </c>
      <c r="M12961">
        <f>YEAR(Table1[[#This Row],[order_date]])</f>
        <v>2024</v>
      </c>
      <c r="N12961">
        <f>MONTH(Table1[[#This Row],[order_date]])</f>
        <v>7</v>
      </c>
      <c r="O12961" s="3">
        <f>Table1[[#This Row],[sales]]-Table1[[#This Row],[profit]]</f>
        <v>792.9</v>
      </c>
      <c r="P12961" s="3">
        <f>Table1[[#This Row],[sales]]*Table1[[#This Row],[quantity]]</f>
        <v>7140.88</v>
      </c>
      <c r="Q12961" s="9">
        <f>Table1[[#This Row],[delivery_date]]-Table1[[#This Row],[order_date]]</f>
        <v>6</v>
      </c>
    </row>
    <row r="12962" spans="1:17" x14ac:dyDescent="0.35">
      <c r="A12962" t="s">
        <v>12993</v>
      </c>
      <c r="B12962" t="s">
        <v>13</v>
      </c>
      <c r="C12962" t="s">
        <v>26</v>
      </c>
      <c r="D12962" s="2">
        <v>3813.27</v>
      </c>
      <c r="E12962">
        <v>0.02</v>
      </c>
      <c r="F12962">
        <v>8</v>
      </c>
      <c r="G12962" s="1">
        <v>45486</v>
      </c>
      <c r="H12962" s="1">
        <v>45493</v>
      </c>
      <c r="I12962" t="s">
        <v>15</v>
      </c>
      <c r="J12962" t="s">
        <v>27</v>
      </c>
      <c r="K12962" s="2">
        <v>434.54</v>
      </c>
      <c r="L12962" t="s">
        <v>34</v>
      </c>
      <c r="M12962">
        <f>YEAR(Table1[[#This Row],[order_date]])</f>
        <v>2024</v>
      </c>
      <c r="N12962">
        <f>MONTH(Table1[[#This Row],[order_date]])</f>
        <v>7</v>
      </c>
      <c r="O12962" s="3">
        <f>Table1[[#This Row],[sales]]-Table1[[#This Row],[profit]]</f>
        <v>3378.73</v>
      </c>
      <c r="P12962" s="3">
        <f>Table1[[#This Row],[sales]]*Table1[[#This Row],[quantity]]</f>
        <v>30506.16</v>
      </c>
      <c r="Q12962" s="9">
        <f>Table1[[#This Row],[delivery_date]]-Table1[[#This Row],[order_date]]</f>
        <v>7</v>
      </c>
    </row>
    <row r="12963" spans="1:17" x14ac:dyDescent="0.35">
      <c r="A12963" t="s">
        <v>12994</v>
      </c>
      <c r="B12963" t="s">
        <v>13</v>
      </c>
      <c r="C12963" t="s">
        <v>26</v>
      </c>
      <c r="D12963" s="2">
        <v>4449.49</v>
      </c>
      <c r="E12963">
        <v>0.1</v>
      </c>
      <c r="F12963">
        <v>2</v>
      </c>
      <c r="G12963" s="1">
        <v>45166</v>
      </c>
      <c r="H12963" s="1">
        <v>45170</v>
      </c>
      <c r="I12963" t="s">
        <v>31</v>
      </c>
      <c r="J12963" t="s">
        <v>27</v>
      </c>
      <c r="K12963" s="2">
        <v>1064.6600000000001</v>
      </c>
      <c r="L12963" t="s">
        <v>28</v>
      </c>
      <c r="M12963">
        <f>YEAR(Table1[[#This Row],[order_date]])</f>
        <v>2023</v>
      </c>
      <c r="N12963">
        <f>MONTH(Table1[[#This Row],[order_date]])</f>
        <v>8</v>
      </c>
      <c r="O12963" s="3">
        <f>Table1[[#This Row],[sales]]-Table1[[#This Row],[profit]]</f>
        <v>3384.83</v>
      </c>
      <c r="P12963" s="3">
        <f>Table1[[#This Row],[sales]]*Table1[[#This Row],[quantity]]</f>
        <v>8898.98</v>
      </c>
      <c r="Q12963" s="9">
        <f>Table1[[#This Row],[delivery_date]]-Table1[[#This Row],[order_date]]</f>
        <v>4</v>
      </c>
    </row>
    <row r="12964" spans="1:17" x14ac:dyDescent="0.35">
      <c r="A12964" t="s">
        <v>12995</v>
      </c>
      <c r="B12964" t="s">
        <v>41</v>
      </c>
      <c r="C12964" t="s">
        <v>33</v>
      </c>
      <c r="D12964" s="2">
        <v>2687.04</v>
      </c>
      <c r="E12964">
        <v>0.17</v>
      </c>
      <c r="F12964">
        <v>7</v>
      </c>
      <c r="G12964" s="1">
        <v>45148</v>
      </c>
      <c r="H12964" s="1">
        <v>45153</v>
      </c>
      <c r="I12964" t="s">
        <v>15</v>
      </c>
      <c r="J12964" t="s">
        <v>16</v>
      </c>
      <c r="K12964" s="2">
        <v>548.62</v>
      </c>
      <c r="L12964" t="s">
        <v>34</v>
      </c>
      <c r="M12964">
        <f>YEAR(Table1[[#This Row],[order_date]])</f>
        <v>2023</v>
      </c>
      <c r="N12964">
        <f>MONTH(Table1[[#This Row],[order_date]])</f>
        <v>8</v>
      </c>
      <c r="O12964" s="3">
        <f>Table1[[#This Row],[sales]]-Table1[[#This Row],[profit]]</f>
        <v>2138.42</v>
      </c>
      <c r="P12964" s="3">
        <f>Table1[[#This Row],[sales]]*Table1[[#This Row],[quantity]]</f>
        <v>18809.28</v>
      </c>
      <c r="Q12964" s="9">
        <f>Table1[[#This Row],[delivery_date]]-Table1[[#This Row],[order_date]]</f>
        <v>5</v>
      </c>
    </row>
    <row r="12965" spans="1:17" x14ac:dyDescent="0.35">
      <c r="A12965" t="s">
        <v>12996</v>
      </c>
      <c r="B12965" t="s">
        <v>25</v>
      </c>
      <c r="C12965" t="s">
        <v>20</v>
      </c>
      <c r="D12965" s="2">
        <v>238.96</v>
      </c>
      <c r="E12965">
        <v>0.49</v>
      </c>
      <c r="F12965">
        <v>6</v>
      </c>
      <c r="G12965" s="1">
        <v>45593</v>
      </c>
      <c r="H12965" s="1">
        <v>45598</v>
      </c>
      <c r="I12965" t="s">
        <v>15</v>
      </c>
      <c r="J12965" t="s">
        <v>22</v>
      </c>
      <c r="K12965" s="2">
        <v>61.45</v>
      </c>
      <c r="L12965" t="s">
        <v>48</v>
      </c>
      <c r="M12965">
        <f>YEAR(Table1[[#This Row],[order_date]])</f>
        <v>2024</v>
      </c>
      <c r="N12965">
        <f>MONTH(Table1[[#This Row],[order_date]])</f>
        <v>10</v>
      </c>
      <c r="O12965" s="3">
        <f>Table1[[#This Row],[sales]]-Table1[[#This Row],[profit]]</f>
        <v>177.51</v>
      </c>
      <c r="P12965" s="3">
        <f>Table1[[#This Row],[sales]]*Table1[[#This Row],[quantity]]</f>
        <v>1433.76</v>
      </c>
      <c r="Q12965" s="9">
        <f>Table1[[#This Row],[delivery_date]]-Table1[[#This Row],[order_date]]</f>
        <v>5</v>
      </c>
    </row>
    <row r="12966" spans="1:17" x14ac:dyDescent="0.35">
      <c r="A12966" t="s">
        <v>12997</v>
      </c>
      <c r="B12966" t="s">
        <v>13</v>
      </c>
      <c r="C12966" t="s">
        <v>36</v>
      </c>
      <c r="D12966" s="2">
        <v>1889.2</v>
      </c>
      <c r="E12966">
        <v>0.26</v>
      </c>
      <c r="F12966">
        <v>1</v>
      </c>
      <c r="G12966" s="1">
        <v>45500</v>
      </c>
      <c r="H12966" s="1">
        <v>45503</v>
      </c>
      <c r="I12966" t="s">
        <v>21</v>
      </c>
      <c r="J12966" t="s">
        <v>22</v>
      </c>
      <c r="K12966" s="2">
        <v>280.67</v>
      </c>
      <c r="L12966" t="s">
        <v>23</v>
      </c>
      <c r="M12966">
        <f>YEAR(Table1[[#This Row],[order_date]])</f>
        <v>2024</v>
      </c>
      <c r="N12966">
        <f>MONTH(Table1[[#This Row],[order_date]])</f>
        <v>7</v>
      </c>
      <c r="O12966" s="3">
        <f>Table1[[#This Row],[sales]]-Table1[[#This Row],[profit]]</f>
        <v>1608.53</v>
      </c>
      <c r="P12966" s="3">
        <f>Table1[[#This Row],[sales]]*Table1[[#This Row],[quantity]]</f>
        <v>1889.2</v>
      </c>
      <c r="Q12966" s="9">
        <f>Table1[[#This Row],[delivery_date]]-Table1[[#This Row],[order_date]]</f>
        <v>3</v>
      </c>
    </row>
    <row r="12967" spans="1:17" x14ac:dyDescent="0.35">
      <c r="A12967" t="s">
        <v>12998</v>
      </c>
      <c r="B12967" t="s">
        <v>19</v>
      </c>
      <c r="C12967" t="s">
        <v>26</v>
      </c>
      <c r="D12967" s="2">
        <v>1291.2</v>
      </c>
      <c r="E12967">
        <v>0.35</v>
      </c>
      <c r="F12967">
        <v>2</v>
      </c>
      <c r="G12967" s="1">
        <v>45028</v>
      </c>
      <c r="H12967" s="1">
        <v>45032</v>
      </c>
      <c r="I12967" t="s">
        <v>15</v>
      </c>
      <c r="J12967" t="s">
        <v>16</v>
      </c>
      <c r="K12967" s="2">
        <v>299.08999999999997</v>
      </c>
      <c r="L12967" t="s">
        <v>39</v>
      </c>
      <c r="M12967">
        <f>YEAR(Table1[[#This Row],[order_date]])</f>
        <v>2023</v>
      </c>
      <c r="N12967">
        <f>MONTH(Table1[[#This Row],[order_date]])</f>
        <v>4</v>
      </c>
      <c r="O12967" s="3">
        <f>Table1[[#This Row],[sales]]-Table1[[#This Row],[profit]]</f>
        <v>992.11000000000013</v>
      </c>
      <c r="P12967" s="3">
        <f>Table1[[#This Row],[sales]]*Table1[[#This Row],[quantity]]</f>
        <v>2582.4</v>
      </c>
      <c r="Q12967" s="9">
        <f>Table1[[#This Row],[delivery_date]]-Table1[[#This Row],[order_date]]</f>
        <v>4</v>
      </c>
    </row>
    <row r="12968" spans="1:17" x14ac:dyDescent="0.35">
      <c r="A12968" t="s">
        <v>12999</v>
      </c>
      <c r="B12968" t="s">
        <v>13</v>
      </c>
      <c r="C12968" t="s">
        <v>36</v>
      </c>
      <c r="D12968" s="2">
        <v>3218.35</v>
      </c>
      <c r="E12968">
        <v>0.34</v>
      </c>
      <c r="F12968">
        <v>4</v>
      </c>
      <c r="G12968" s="1">
        <v>45307</v>
      </c>
      <c r="H12968" s="1">
        <v>45312</v>
      </c>
      <c r="I12968" t="s">
        <v>21</v>
      </c>
      <c r="J12968" t="s">
        <v>27</v>
      </c>
      <c r="K12968" s="2">
        <v>604.75</v>
      </c>
      <c r="L12968" t="s">
        <v>34</v>
      </c>
      <c r="M12968">
        <f>YEAR(Table1[[#This Row],[order_date]])</f>
        <v>2024</v>
      </c>
      <c r="N12968">
        <f>MONTH(Table1[[#This Row],[order_date]])</f>
        <v>1</v>
      </c>
      <c r="O12968" s="3">
        <f>Table1[[#This Row],[sales]]-Table1[[#This Row],[profit]]</f>
        <v>2613.6</v>
      </c>
      <c r="P12968" s="3">
        <f>Table1[[#This Row],[sales]]*Table1[[#This Row],[quantity]]</f>
        <v>12873.4</v>
      </c>
      <c r="Q12968" s="9">
        <f>Table1[[#This Row],[delivery_date]]-Table1[[#This Row],[order_date]]</f>
        <v>5</v>
      </c>
    </row>
    <row r="12969" spans="1:17" x14ac:dyDescent="0.35">
      <c r="A12969" t="s">
        <v>13000</v>
      </c>
      <c r="B12969" t="s">
        <v>13</v>
      </c>
      <c r="C12969" t="s">
        <v>20</v>
      </c>
      <c r="D12969" s="2">
        <v>2642.4</v>
      </c>
      <c r="E12969">
        <v>0.49</v>
      </c>
      <c r="F12969">
        <v>2</v>
      </c>
      <c r="G12969" s="1">
        <v>45284</v>
      </c>
      <c r="H12969" s="1">
        <v>45289</v>
      </c>
      <c r="I12969" t="s">
        <v>15</v>
      </c>
      <c r="J12969" t="s">
        <v>16</v>
      </c>
      <c r="K12969" s="2">
        <v>474.77</v>
      </c>
      <c r="L12969" t="s">
        <v>17</v>
      </c>
      <c r="M12969">
        <f>YEAR(Table1[[#This Row],[order_date]])</f>
        <v>2023</v>
      </c>
      <c r="N12969">
        <f>MONTH(Table1[[#This Row],[order_date]])</f>
        <v>12</v>
      </c>
      <c r="O12969" s="3">
        <f>Table1[[#This Row],[sales]]-Table1[[#This Row],[profit]]</f>
        <v>2167.63</v>
      </c>
      <c r="P12969" s="3">
        <f>Table1[[#This Row],[sales]]*Table1[[#This Row],[quantity]]</f>
        <v>5284.8</v>
      </c>
      <c r="Q12969" s="9">
        <f>Table1[[#This Row],[delivery_date]]-Table1[[#This Row],[order_date]]</f>
        <v>5</v>
      </c>
    </row>
    <row r="12970" spans="1:17" x14ac:dyDescent="0.35">
      <c r="A12970" t="s">
        <v>13001</v>
      </c>
      <c r="B12970" t="s">
        <v>41</v>
      </c>
      <c r="C12970" t="s">
        <v>20</v>
      </c>
      <c r="D12970" s="2">
        <v>1843.11</v>
      </c>
      <c r="E12970">
        <v>0.28000000000000003</v>
      </c>
      <c r="F12970">
        <v>5</v>
      </c>
      <c r="G12970" s="1">
        <v>45260</v>
      </c>
      <c r="H12970" s="1">
        <v>45263</v>
      </c>
      <c r="I12970" t="s">
        <v>21</v>
      </c>
      <c r="J12970" t="s">
        <v>16</v>
      </c>
      <c r="K12970" s="2">
        <v>382.32</v>
      </c>
      <c r="L12970" t="s">
        <v>39</v>
      </c>
      <c r="M12970">
        <f>YEAR(Table1[[#This Row],[order_date]])</f>
        <v>2023</v>
      </c>
      <c r="N12970">
        <f>MONTH(Table1[[#This Row],[order_date]])</f>
        <v>11</v>
      </c>
      <c r="O12970" s="3">
        <f>Table1[[#This Row],[sales]]-Table1[[#This Row],[profit]]</f>
        <v>1460.79</v>
      </c>
      <c r="P12970" s="3">
        <f>Table1[[#This Row],[sales]]*Table1[[#This Row],[quantity]]</f>
        <v>9215.5499999999993</v>
      </c>
      <c r="Q12970" s="9">
        <f>Table1[[#This Row],[delivery_date]]-Table1[[#This Row],[order_date]]</f>
        <v>3</v>
      </c>
    </row>
    <row r="12971" spans="1:17" x14ac:dyDescent="0.35">
      <c r="A12971" t="s">
        <v>13002</v>
      </c>
      <c r="B12971" t="s">
        <v>19</v>
      </c>
      <c r="C12971" t="s">
        <v>33</v>
      </c>
      <c r="D12971" s="2">
        <v>3277.68</v>
      </c>
      <c r="E12971">
        <v>0.28999999999999998</v>
      </c>
      <c r="F12971">
        <v>3</v>
      </c>
      <c r="G12971" s="1">
        <v>45234</v>
      </c>
      <c r="H12971" s="1">
        <v>45238</v>
      </c>
      <c r="I12971" t="s">
        <v>31</v>
      </c>
      <c r="J12971" t="s">
        <v>22</v>
      </c>
      <c r="K12971" s="2">
        <v>911.09</v>
      </c>
      <c r="L12971" t="s">
        <v>28</v>
      </c>
      <c r="M12971">
        <f>YEAR(Table1[[#This Row],[order_date]])</f>
        <v>2023</v>
      </c>
      <c r="N12971">
        <f>MONTH(Table1[[#This Row],[order_date]])</f>
        <v>11</v>
      </c>
      <c r="O12971" s="3">
        <f>Table1[[#This Row],[sales]]-Table1[[#This Row],[profit]]</f>
        <v>2366.5899999999997</v>
      </c>
      <c r="P12971" s="3">
        <f>Table1[[#This Row],[sales]]*Table1[[#This Row],[quantity]]</f>
        <v>9833.0399999999991</v>
      </c>
      <c r="Q12971" s="9">
        <f>Table1[[#This Row],[delivery_date]]-Table1[[#This Row],[order_date]]</f>
        <v>4</v>
      </c>
    </row>
    <row r="12972" spans="1:17" x14ac:dyDescent="0.35">
      <c r="A12972" t="s">
        <v>13003</v>
      </c>
      <c r="B12972" t="s">
        <v>19</v>
      </c>
      <c r="C12972" t="s">
        <v>14</v>
      </c>
      <c r="D12972" s="2">
        <v>2963.7</v>
      </c>
      <c r="E12972">
        <v>0.15</v>
      </c>
      <c r="F12972">
        <v>6</v>
      </c>
      <c r="G12972" s="1">
        <v>44927</v>
      </c>
      <c r="H12972" s="1">
        <v>44934</v>
      </c>
      <c r="I12972" t="s">
        <v>31</v>
      </c>
      <c r="J12972" t="s">
        <v>22</v>
      </c>
      <c r="K12972" s="2">
        <v>614.41999999999996</v>
      </c>
      <c r="L12972" t="s">
        <v>23</v>
      </c>
      <c r="M12972">
        <f>YEAR(Table1[[#This Row],[order_date]])</f>
        <v>2023</v>
      </c>
      <c r="N12972">
        <f>MONTH(Table1[[#This Row],[order_date]])</f>
        <v>1</v>
      </c>
      <c r="O12972" s="3">
        <f>Table1[[#This Row],[sales]]-Table1[[#This Row],[profit]]</f>
        <v>2349.2799999999997</v>
      </c>
      <c r="P12972" s="3">
        <f>Table1[[#This Row],[sales]]*Table1[[#This Row],[quantity]]</f>
        <v>17782.199999999997</v>
      </c>
      <c r="Q12972" s="9">
        <f>Table1[[#This Row],[delivery_date]]-Table1[[#This Row],[order_date]]</f>
        <v>7</v>
      </c>
    </row>
    <row r="12973" spans="1:17" x14ac:dyDescent="0.35">
      <c r="A12973" t="s">
        <v>13004</v>
      </c>
      <c r="B12973" t="s">
        <v>19</v>
      </c>
      <c r="C12973" t="s">
        <v>33</v>
      </c>
      <c r="D12973" s="2">
        <v>4541.8</v>
      </c>
      <c r="E12973">
        <v>0.31</v>
      </c>
      <c r="F12973">
        <v>9</v>
      </c>
      <c r="G12973" s="1">
        <v>45478</v>
      </c>
      <c r="H12973" s="1">
        <v>45480</v>
      </c>
      <c r="I12973" t="s">
        <v>31</v>
      </c>
      <c r="J12973" t="s">
        <v>27</v>
      </c>
      <c r="K12973" s="2">
        <v>846.13</v>
      </c>
      <c r="L12973" t="s">
        <v>39</v>
      </c>
      <c r="M12973">
        <f>YEAR(Table1[[#This Row],[order_date]])</f>
        <v>2024</v>
      </c>
      <c r="N12973">
        <f>MONTH(Table1[[#This Row],[order_date]])</f>
        <v>7</v>
      </c>
      <c r="O12973" s="3">
        <f>Table1[[#This Row],[sales]]-Table1[[#This Row],[profit]]</f>
        <v>3695.67</v>
      </c>
      <c r="P12973" s="3">
        <f>Table1[[#This Row],[sales]]*Table1[[#This Row],[quantity]]</f>
        <v>40876.200000000004</v>
      </c>
      <c r="Q12973" s="9">
        <f>Table1[[#This Row],[delivery_date]]-Table1[[#This Row],[order_date]]</f>
        <v>2</v>
      </c>
    </row>
    <row r="12974" spans="1:17" x14ac:dyDescent="0.35">
      <c r="A12974" t="s">
        <v>13005</v>
      </c>
      <c r="B12974" t="s">
        <v>41</v>
      </c>
      <c r="C12974" t="s">
        <v>36</v>
      </c>
      <c r="D12974" s="2">
        <v>3024.33</v>
      </c>
      <c r="E12974">
        <v>0.38</v>
      </c>
      <c r="F12974">
        <v>7</v>
      </c>
      <c r="G12974" s="1">
        <v>45510</v>
      </c>
      <c r="H12974" s="1">
        <v>45516</v>
      </c>
      <c r="I12974" t="s">
        <v>15</v>
      </c>
      <c r="J12974" t="s">
        <v>27</v>
      </c>
      <c r="K12974" s="2">
        <v>895.71</v>
      </c>
      <c r="L12974" t="s">
        <v>34</v>
      </c>
      <c r="M12974">
        <f>YEAR(Table1[[#This Row],[order_date]])</f>
        <v>2024</v>
      </c>
      <c r="N12974">
        <f>MONTH(Table1[[#This Row],[order_date]])</f>
        <v>8</v>
      </c>
      <c r="O12974" s="3">
        <f>Table1[[#This Row],[sales]]-Table1[[#This Row],[profit]]</f>
        <v>2128.62</v>
      </c>
      <c r="P12974" s="3">
        <f>Table1[[#This Row],[sales]]*Table1[[#This Row],[quantity]]</f>
        <v>21170.309999999998</v>
      </c>
      <c r="Q12974" s="9">
        <f>Table1[[#This Row],[delivery_date]]-Table1[[#This Row],[order_date]]</f>
        <v>6</v>
      </c>
    </row>
    <row r="12975" spans="1:17" x14ac:dyDescent="0.35">
      <c r="A12975" t="s">
        <v>13006</v>
      </c>
      <c r="B12975" t="s">
        <v>19</v>
      </c>
      <c r="C12975" t="s">
        <v>33</v>
      </c>
      <c r="D12975" s="2">
        <v>2587.79</v>
      </c>
      <c r="E12975">
        <v>0.05</v>
      </c>
      <c r="F12975">
        <v>5</v>
      </c>
      <c r="G12975" s="1">
        <v>45071</v>
      </c>
      <c r="H12975" s="1">
        <v>45078</v>
      </c>
      <c r="I12975" t="s">
        <v>31</v>
      </c>
      <c r="J12975" t="s">
        <v>16</v>
      </c>
      <c r="K12975" s="2">
        <v>665.68</v>
      </c>
      <c r="L12975" t="s">
        <v>48</v>
      </c>
      <c r="M12975">
        <f>YEAR(Table1[[#This Row],[order_date]])</f>
        <v>2023</v>
      </c>
      <c r="N12975">
        <f>MONTH(Table1[[#This Row],[order_date]])</f>
        <v>5</v>
      </c>
      <c r="O12975" s="3">
        <f>Table1[[#This Row],[sales]]-Table1[[#This Row],[profit]]</f>
        <v>1922.1100000000001</v>
      </c>
      <c r="P12975" s="3">
        <f>Table1[[#This Row],[sales]]*Table1[[#This Row],[quantity]]</f>
        <v>12938.95</v>
      </c>
      <c r="Q12975" s="9">
        <f>Table1[[#This Row],[delivery_date]]-Table1[[#This Row],[order_date]]</f>
        <v>7</v>
      </c>
    </row>
    <row r="12976" spans="1:17" x14ac:dyDescent="0.35">
      <c r="A12976" t="s">
        <v>13007</v>
      </c>
      <c r="B12976" t="s">
        <v>19</v>
      </c>
      <c r="C12976" t="s">
        <v>20</v>
      </c>
      <c r="D12976" s="2">
        <v>4135.9799999999996</v>
      </c>
      <c r="E12976">
        <v>0.24</v>
      </c>
      <c r="F12976">
        <v>1</v>
      </c>
      <c r="G12976" s="1">
        <v>44927</v>
      </c>
      <c r="H12976" s="1">
        <v>44932</v>
      </c>
      <c r="I12976" t="s">
        <v>31</v>
      </c>
      <c r="J12976" t="s">
        <v>16</v>
      </c>
      <c r="K12976" s="2">
        <v>220.18</v>
      </c>
      <c r="L12976" t="s">
        <v>39</v>
      </c>
      <c r="M12976">
        <f>YEAR(Table1[[#This Row],[order_date]])</f>
        <v>2023</v>
      </c>
      <c r="N12976">
        <f>MONTH(Table1[[#This Row],[order_date]])</f>
        <v>1</v>
      </c>
      <c r="O12976" s="3">
        <f>Table1[[#This Row],[sales]]-Table1[[#This Row],[profit]]</f>
        <v>3915.7999999999997</v>
      </c>
      <c r="P12976" s="3">
        <f>Table1[[#This Row],[sales]]*Table1[[#This Row],[quantity]]</f>
        <v>4135.9799999999996</v>
      </c>
      <c r="Q12976" s="9">
        <f>Table1[[#This Row],[delivery_date]]-Table1[[#This Row],[order_date]]</f>
        <v>5</v>
      </c>
    </row>
    <row r="12977" spans="1:17" x14ac:dyDescent="0.35">
      <c r="A12977" t="s">
        <v>13008</v>
      </c>
      <c r="B12977" t="s">
        <v>13</v>
      </c>
      <c r="C12977" t="s">
        <v>26</v>
      </c>
      <c r="D12977" s="2">
        <v>1091.8599999999999</v>
      </c>
      <c r="E12977">
        <v>0.21</v>
      </c>
      <c r="F12977">
        <v>1</v>
      </c>
      <c r="G12977" s="1">
        <v>45516</v>
      </c>
      <c r="H12977" s="1">
        <v>45523</v>
      </c>
      <c r="I12977" t="s">
        <v>21</v>
      </c>
      <c r="J12977" t="s">
        <v>27</v>
      </c>
      <c r="K12977" s="2">
        <v>119.6</v>
      </c>
      <c r="L12977" t="s">
        <v>34</v>
      </c>
      <c r="M12977">
        <f>YEAR(Table1[[#This Row],[order_date]])</f>
        <v>2024</v>
      </c>
      <c r="N12977">
        <f>MONTH(Table1[[#This Row],[order_date]])</f>
        <v>8</v>
      </c>
      <c r="O12977" s="3">
        <f>Table1[[#This Row],[sales]]-Table1[[#This Row],[profit]]</f>
        <v>972.25999999999988</v>
      </c>
      <c r="P12977" s="3">
        <f>Table1[[#This Row],[sales]]*Table1[[#This Row],[quantity]]</f>
        <v>1091.8599999999999</v>
      </c>
      <c r="Q12977" s="9">
        <f>Table1[[#This Row],[delivery_date]]-Table1[[#This Row],[order_date]]</f>
        <v>7</v>
      </c>
    </row>
    <row r="12978" spans="1:17" x14ac:dyDescent="0.35">
      <c r="A12978" t="s">
        <v>13009</v>
      </c>
      <c r="B12978" t="s">
        <v>13</v>
      </c>
      <c r="C12978" t="s">
        <v>14</v>
      </c>
      <c r="D12978" s="2">
        <v>1293.47</v>
      </c>
      <c r="E12978">
        <v>0.06</v>
      </c>
      <c r="F12978">
        <v>1</v>
      </c>
      <c r="G12978" s="1">
        <v>45417</v>
      </c>
      <c r="H12978" s="1">
        <v>45418</v>
      </c>
      <c r="I12978" t="s">
        <v>21</v>
      </c>
      <c r="J12978" t="s">
        <v>27</v>
      </c>
      <c r="K12978" s="2">
        <v>205.96</v>
      </c>
      <c r="L12978" t="s">
        <v>34</v>
      </c>
      <c r="M12978">
        <f>YEAR(Table1[[#This Row],[order_date]])</f>
        <v>2024</v>
      </c>
      <c r="N12978">
        <f>MONTH(Table1[[#This Row],[order_date]])</f>
        <v>5</v>
      </c>
      <c r="O12978" s="3">
        <f>Table1[[#This Row],[sales]]-Table1[[#This Row],[profit]]</f>
        <v>1087.51</v>
      </c>
      <c r="P12978" s="3">
        <f>Table1[[#This Row],[sales]]*Table1[[#This Row],[quantity]]</f>
        <v>1293.47</v>
      </c>
      <c r="Q12978" s="9">
        <f>Table1[[#This Row],[delivery_date]]-Table1[[#This Row],[order_date]]</f>
        <v>1</v>
      </c>
    </row>
    <row r="12979" spans="1:17" x14ac:dyDescent="0.35">
      <c r="A12979" t="s">
        <v>13010</v>
      </c>
      <c r="B12979" t="s">
        <v>19</v>
      </c>
      <c r="C12979" t="s">
        <v>20</v>
      </c>
      <c r="D12979" s="2">
        <v>3939.51</v>
      </c>
      <c r="E12979">
        <v>0.17</v>
      </c>
      <c r="F12979">
        <v>3</v>
      </c>
      <c r="G12979" s="1">
        <v>45418</v>
      </c>
      <c r="H12979" s="1">
        <v>45424</v>
      </c>
      <c r="I12979" t="s">
        <v>31</v>
      </c>
      <c r="J12979" t="s">
        <v>22</v>
      </c>
      <c r="K12979" s="2">
        <v>632.24</v>
      </c>
      <c r="L12979" t="s">
        <v>48</v>
      </c>
      <c r="M12979">
        <f>YEAR(Table1[[#This Row],[order_date]])</f>
        <v>2024</v>
      </c>
      <c r="N12979">
        <f>MONTH(Table1[[#This Row],[order_date]])</f>
        <v>5</v>
      </c>
      <c r="O12979" s="3">
        <f>Table1[[#This Row],[sales]]-Table1[[#This Row],[profit]]</f>
        <v>3307.2700000000004</v>
      </c>
      <c r="P12979" s="3">
        <f>Table1[[#This Row],[sales]]*Table1[[#This Row],[quantity]]</f>
        <v>11818.53</v>
      </c>
      <c r="Q12979" s="9">
        <f>Table1[[#This Row],[delivery_date]]-Table1[[#This Row],[order_date]]</f>
        <v>6</v>
      </c>
    </row>
    <row r="12980" spans="1:17" x14ac:dyDescent="0.35">
      <c r="A12980" t="s">
        <v>13011</v>
      </c>
      <c r="B12980" t="s">
        <v>25</v>
      </c>
      <c r="C12980" t="s">
        <v>26</v>
      </c>
      <c r="D12980" s="2">
        <v>2267.52</v>
      </c>
      <c r="E12980">
        <v>0.27</v>
      </c>
      <c r="F12980">
        <v>7</v>
      </c>
      <c r="G12980" s="1">
        <v>45643</v>
      </c>
      <c r="H12980" s="1">
        <v>45646</v>
      </c>
      <c r="I12980" t="s">
        <v>31</v>
      </c>
      <c r="J12980" t="s">
        <v>22</v>
      </c>
      <c r="K12980" s="2">
        <v>653.78</v>
      </c>
      <c r="L12980" t="s">
        <v>34</v>
      </c>
      <c r="M12980">
        <f>YEAR(Table1[[#This Row],[order_date]])</f>
        <v>2024</v>
      </c>
      <c r="N12980">
        <f>MONTH(Table1[[#This Row],[order_date]])</f>
        <v>12</v>
      </c>
      <c r="O12980" s="3">
        <f>Table1[[#This Row],[sales]]-Table1[[#This Row],[profit]]</f>
        <v>1613.74</v>
      </c>
      <c r="P12980" s="3">
        <f>Table1[[#This Row],[sales]]*Table1[[#This Row],[quantity]]</f>
        <v>15872.64</v>
      </c>
      <c r="Q12980" s="9">
        <f>Table1[[#This Row],[delivery_date]]-Table1[[#This Row],[order_date]]</f>
        <v>3</v>
      </c>
    </row>
    <row r="12981" spans="1:17" x14ac:dyDescent="0.35">
      <c r="A12981" t="s">
        <v>13012</v>
      </c>
      <c r="B12981" t="s">
        <v>25</v>
      </c>
      <c r="C12981" t="s">
        <v>36</v>
      </c>
      <c r="D12981" s="2">
        <v>2105.2600000000002</v>
      </c>
      <c r="E12981">
        <v>0.32</v>
      </c>
      <c r="F12981">
        <v>9</v>
      </c>
      <c r="G12981" s="1">
        <v>45643</v>
      </c>
      <c r="H12981" s="1">
        <v>45650</v>
      </c>
      <c r="I12981" t="s">
        <v>15</v>
      </c>
      <c r="J12981" t="s">
        <v>16</v>
      </c>
      <c r="K12981" s="2">
        <v>263.64999999999998</v>
      </c>
      <c r="L12981" t="s">
        <v>28</v>
      </c>
      <c r="M12981">
        <f>YEAR(Table1[[#This Row],[order_date]])</f>
        <v>2024</v>
      </c>
      <c r="N12981">
        <f>MONTH(Table1[[#This Row],[order_date]])</f>
        <v>12</v>
      </c>
      <c r="O12981" s="3">
        <f>Table1[[#This Row],[sales]]-Table1[[#This Row],[profit]]</f>
        <v>1841.6100000000001</v>
      </c>
      <c r="P12981" s="3">
        <f>Table1[[#This Row],[sales]]*Table1[[#This Row],[quantity]]</f>
        <v>18947.340000000004</v>
      </c>
      <c r="Q12981" s="9">
        <f>Table1[[#This Row],[delivery_date]]-Table1[[#This Row],[order_date]]</f>
        <v>7</v>
      </c>
    </row>
    <row r="12982" spans="1:17" x14ac:dyDescent="0.35">
      <c r="A12982" t="s">
        <v>13013</v>
      </c>
      <c r="B12982" t="s">
        <v>19</v>
      </c>
      <c r="C12982" t="s">
        <v>36</v>
      </c>
      <c r="D12982" s="2">
        <v>4446.68</v>
      </c>
      <c r="E12982">
        <v>0.14000000000000001</v>
      </c>
      <c r="F12982">
        <v>6</v>
      </c>
      <c r="G12982" s="1">
        <v>45429</v>
      </c>
      <c r="H12982" s="1">
        <v>45435</v>
      </c>
      <c r="I12982" t="s">
        <v>15</v>
      </c>
      <c r="J12982" t="s">
        <v>27</v>
      </c>
      <c r="K12982" s="2">
        <v>1300.75</v>
      </c>
      <c r="L12982" t="s">
        <v>48</v>
      </c>
      <c r="M12982">
        <f>YEAR(Table1[[#This Row],[order_date]])</f>
        <v>2024</v>
      </c>
      <c r="N12982">
        <f>MONTH(Table1[[#This Row],[order_date]])</f>
        <v>5</v>
      </c>
      <c r="O12982" s="3">
        <f>Table1[[#This Row],[sales]]-Table1[[#This Row],[profit]]</f>
        <v>3145.9300000000003</v>
      </c>
      <c r="P12982" s="3">
        <f>Table1[[#This Row],[sales]]*Table1[[#This Row],[quantity]]</f>
        <v>26680.080000000002</v>
      </c>
      <c r="Q12982" s="9">
        <f>Table1[[#This Row],[delivery_date]]-Table1[[#This Row],[order_date]]</f>
        <v>6</v>
      </c>
    </row>
    <row r="12983" spans="1:17" x14ac:dyDescent="0.35">
      <c r="A12983" t="s">
        <v>13014</v>
      </c>
      <c r="B12983" t="s">
        <v>25</v>
      </c>
      <c r="C12983" t="s">
        <v>36</v>
      </c>
      <c r="D12983" s="2">
        <v>3089.53</v>
      </c>
      <c r="E12983">
        <v>0.24</v>
      </c>
      <c r="F12983">
        <v>7</v>
      </c>
      <c r="G12983" s="1">
        <v>45460</v>
      </c>
      <c r="H12983" s="1">
        <v>45463</v>
      </c>
      <c r="I12983" t="s">
        <v>15</v>
      </c>
      <c r="J12983" t="s">
        <v>22</v>
      </c>
      <c r="K12983" s="2">
        <v>179.95</v>
      </c>
      <c r="L12983" t="s">
        <v>28</v>
      </c>
      <c r="M12983">
        <f>YEAR(Table1[[#This Row],[order_date]])</f>
        <v>2024</v>
      </c>
      <c r="N12983">
        <f>MONTH(Table1[[#This Row],[order_date]])</f>
        <v>6</v>
      </c>
      <c r="O12983" s="3">
        <f>Table1[[#This Row],[sales]]-Table1[[#This Row],[profit]]</f>
        <v>2909.5800000000004</v>
      </c>
      <c r="P12983" s="3">
        <f>Table1[[#This Row],[sales]]*Table1[[#This Row],[quantity]]</f>
        <v>21626.710000000003</v>
      </c>
      <c r="Q12983" s="9">
        <f>Table1[[#This Row],[delivery_date]]-Table1[[#This Row],[order_date]]</f>
        <v>3</v>
      </c>
    </row>
    <row r="12984" spans="1:17" x14ac:dyDescent="0.35">
      <c r="A12984" t="s">
        <v>13015</v>
      </c>
      <c r="B12984" t="s">
        <v>41</v>
      </c>
      <c r="C12984" t="s">
        <v>33</v>
      </c>
      <c r="D12984" s="2">
        <v>4034.25</v>
      </c>
      <c r="E12984">
        <v>0.37</v>
      </c>
      <c r="F12984">
        <v>3</v>
      </c>
      <c r="G12984" s="1">
        <v>45308</v>
      </c>
      <c r="H12984" s="1">
        <v>45311</v>
      </c>
      <c r="I12984" t="s">
        <v>15</v>
      </c>
      <c r="J12984" t="s">
        <v>27</v>
      </c>
      <c r="K12984" s="2">
        <v>1113.57</v>
      </c>
      <c r="L12984" t="s">
        <v>23</v>
      </c>
      <c r="M12984">
        <f>YEAR(Table1[[#This Row],[order_date]])</f>
        <v>2024</v>
      </c>
      <c r="N12984">
        <f>MONTH(Table1[[#This Row],[order_date]])</f>
        <v>1</v>
      </c>
      <c r="O12984" s="3">
        <f>Table1[[#This Row],[sales]]-Table1[[#This Row],[profit]]</f>
        <v>2920.6800000000003</v>
      </c>
      <c r="P12984" s="3">
        <f>Table1[[#This Row],[sales]]*Table1[[#This Row],[quantity]]</f>
        <v>12102.75</v>
      </c>
      <c r="Q12984" s="9">
        <f>Table1[[#This Row],[delivery_date]]-Table1[[#This Row],[order_date]]</f>
        <v>3</v>
      </c>
    </row>
    <row r="12985" spans="1:17" x14ac:dyDescent="0.35">
      <c r="A12985" t="s">
        <v>13016</v>
      </c>
      <c r="B12985" t="s">
        <v>13</v>
      </c>
      <c r="C12985" t="s">
        <v>36</v>
      </c>
      <c r="D12985" s="2">
        <v>4068.21</v>
      </c>
      <c r="E12985">
        <v>0.21</v>
      </c>
      <c r="F12985">
        <v>8</v>
      </c>
      <c r="G12985" s="1">
        <v>45158</v>
      </c>
      <c r="H12985" s="1">
        <v>45165</v>
      </c>
      <c r="I12985" t="s">
        <v>21</v>
      </c>
      <c r="J12985" t="s">
        <v>16</v>
      </c>
      <c r="K12985" s="2">
        <v>851.78</v>
      </c>
      <c r="L12985" t="s">
        <v>28</v>
      </c>
      <c r="M12985">
        <f>YEAR(Table1[[#This Row],[order_date]])</f>
        <v>2023</v>
      </c>
      <c r="N12985">
        <f>MONTH(Table1[[#This Row],[order_date]])</f>
        <v>8</v>
      </c>
      <c r="O12985" s="3">
        <f>Table1[[#This Row],[sales]]-Table1[[#This Row],[profit]]</f>
        <v>3216.4300000000003</v>
      </c>
      <c r="P12985" s="3">
        <f>Table1[[#This Row],[sales]]*Table1[[#This Row],[quantity]]</f>
        <v>32545.68</v>
      </c>
      <c r="Q12985" s="9">
        <f>Table1[[#This Row],[delivery_date]]-Table1[[#This Row],[order_date]]</f>
        <v>7</v>
      </c>
    </row>
    <row r="12986" spans="1:17" x14ac:dyDescent="0.35">
      <c r="A12986" t="s">
        <v>13017</v>
      </c>
      <c r="B12986" t="s">
        <v>41</v>
      </c>
      <c r="C12986" t="s">
        <v>36</v>
      </c>
      <c r="D12986" s="2">
        <v>688.13</v>
      </c>
      <c r="E12986">
        <v>0.47</v>
      </c>
      <c r="F12986">
        <v>6</v>
      </c>
      <c r="G12986" s="1">
        <v>45483</v>
      </c>
      <c r="H12986" s="1">
        <v>45487</v>
      </c>
      <c r="I12986" t="s">
        <v>15</v>
      </c>
      <c r="J12986" t="s">
        <v>16</v>
      </c>
      <c r="K12986" s="2">
        <v>104.87</v>
      </c>
      <c r="L12986" t="s">
        <v>34</v>
      </c>
      <c r="M12986">
        <f>YEAR(Table1[[#This Row],[order_date]])</f>
        <v>2024</v>
      </c>
      <c r="N12986">
        <f>MONTH(Table1[[#This Row],[order_date]])</f>
        <v>7</v>
      </c>
      <c r="O12986" s="3">
        <f>Table1[[#This Row],[sales]]-Table1[[#This Row],[profit]]</f>
        <v>583.26</v>
      </c>
      <c r="P12986" s="3">
        <f>Table1[[#This Row],[sales]]*Table1[[#This Row],[quantity]]</f>
        <v>4128.78</v>
      </c>
      <c r="Q12986" s="9">
        <f>Table1[[#This Row],[delivery_date]]-Table1[[#This Row],[order_date]]</f>
        <v>4</v>
      </c>
    </row>
    <row r="12987" spans="1:17" x14ac:dyDescent="0.35">
      <c r="A12987" t="s">
        <v>13018</v>
      </c>
      <c r="B12987" t="s">
        <v>13</v>
      </c>
      <c r="C12987" t="s">
        <v>33</v>
      </c>
      <c r="D12987" s="2">
        <v>3303.14</v>
      </c>
      <c r="E12987">
        <v>0.02</v>
      </c>
      <c r="F12987">
        <v>3</v>
      </c>
      <c r="G12987" s="1">
        <v>45215</v>
      </c>
      <c r="H12987" s="1">
        <v>45222</v>
      </c>
      <c r="I12987" t="s">
        <v>31</v>
      </c>
      <c r="J12987" t="s">
        <v>22</v>
      </c>
      <c r="K12987" s="2">
        <v>982.88</v>
      </c>
      <c r="L12987" t="s">
        <v>39</v>
      </c>
      <c r="M12987">
        <f>YEAR(Table1[[#This Row],[order_date]])</f>
        <v>2023</v>
      </c>
      <c r="N12987">
        <f>MONTH(Table1[[#This Row],[order_date]])</f>
        <v>10</v>
      </c>
      <c r="O12987" s="3">
        <f>Table1[[#This Row],[sales]]-Table1[[#This Row],[profit]]</f>
        <v>2320.2599999999998</v>
      </c>
      <c r="P12987" s="3">
        <f>Table1[[#This Row],[sales]]*Table1[[#This Row],[quantity]]</f>
        <v>9909.42</v>
      </c>
      <c r="Q12987" s="9">
        <f>Table1[[#This Row],[delivery_date]]-Table1[[#This Row],[order_date]]</f>
        <v>7</v>
      </c>
    </row>
    <row r="12988" spans="1:17" x14ac:dyDescent="0.35">
      <c r="A12988" t="s">
        <v>13019</v>
      </c>
      <c r="B12988" t="s">
        <v>25</v>
      </c>
      <c r="C12988" t="s">
        <v>26</v>
      </c>
      <c r="D12988" s="2">
        <v>4767.33</v>
      </c>
      <c r="E12988">
        <v>0.13</v>
      </c>
      <c r="F12988">
        <v>2</v>
      </c>
      <c r="G12988" s="1">
        <v>45322</v>
      </c>
      <c r="H12988" s="1">
        <v>45324</v>
      </c>
      <c r="I12988" t="s">
        <v>21</v>
      </c>
      <c r="J12988" t="s">
        <v>27</v>
      </c>
      <c r="K12988" s="2">
        <v>1427.69</v>
      </c>
      <c r="L12988" t="s">
        <v>28</v>
      </c>
      <c r="M12988">
        <f>YEAR(Table1[[#This Row],[order_date]])</f>
        <v>2024</v>
      </c>
      <c r="N12988">
        <f>MONTH(Table1[[#This Row],[order_date]])</f>
        <v>1</v>
      </c>
      <c r="O12988" s="3">
        <f>Table1[[#This Row],[sales]]-Table1[[#This Row],[profit]]</f>
        <v>3339.64</v>
      </c>
      <c r="P12988" s="3">
        <f>Table1[[#This Row],[sales]]*Table1[[#This Row],[quantity]]</f>
        <v>9534.66</v>
      </c>
      <c r="Q12988" s="9">
        <f>Table1[[#This Row],[delivery_date]]-Table1[[#This Row],[order_date]]</f>
        <v>2</v>
      </c>
    </row>
    <row r="12989" spans="1:17" x14ac:dyDescent="0.35">
      <c r="A12989" t="s">
        <v>13020</v>
      </c>
      <c r="B12989" t="s">
        <v>25</v>
      </c>
      <c r="C12989" t="s">
        <v>20</v>
      </c>
      <c r="D12989" s="2">
        <v>2452.13</v>
      </c>
      <c r="E12989">
        <v>7.0000000000000007E-2</v>
      </c>
      <c r="F12989">
        <v>9</v>
      </c>
      <c r="G12989" s="1">
        <v>45635</v>
      </c>
      <c r="H12989" s="1">
        <v>45636</v>
      </c>
      <c r="I12989" t="s">
        <v>21</v>
      </c>
      <c r="J12989" t="s">
        <v>27</v>
      </c>
      <c r="K12989" s="2">
        <v>380.02</v>
      </c>
      <c r="L12989" t="s">
        <v>28</v>
      </c>
      <c r="M12989">
        <f>YEAR(Table1[[#This Row],[order_date]])</f>
        <v>2024</v>
      </c>
      <c r="N12989">
        <f>MONTH(Table1[[#This Row],[order_date]])</f>
        <v>12</v>
      </c>
      <c r="O12989" s="3">
        <f>Table1[[#This Row],[sales]]-Table1[[#This Row],[profit]]</f>
        <v>2072.11</v>
      </c>
      <c r="P12989" s="3">
        <f>Table1[[#This Row],[sales]]*Table1[[#This Row],[quantity]]</f>
        <v>22069.170000000002</v>
      </c>
      <c r="Q12989" s="9">
        <f>Table1[[#This Row],[delivery_date]]-Table1[[#This Row],[order_date]]</f>
        <v>1</v>
      </c>
    </row>
    <row r="12990" spans="1:17" x14ac:dyDescent="0.35">
      <c r="A12990" t="s">
        <v>13021</v>
      </c>
      <c r="B12990" t="s">
        <v>19</v>
      </c>
      <c r="C12990" t="s">
        <v>14</v>
      </c>
      <c r="D12990" s="2">
        <v>3687.69</v>
      </c>
      <c r="E12990">
        <v>0.27</v>
      </c>
      <c r="F12990">
        <v>7</v>
      </c>
      <c r="G12990" s="1">
        <v>45056</v>
      </c>
      <c r="H12990" s="1">
        <v>45062</v>
      </c>
      <c r="I12990" t="s">
        <v>15</v>
      </c>
      <c r="J12990" t="s">
        <v>22</v>
      </c>
      <c r="K12990" s="2">
        <v>362.65</v>
      </c>
      <c r="L12990" t="s">
        <v>39</v>
      </c>
      <c r="M12990">
        <f>YEAR(Table1[[#This Row],[order_date]])</f>
        <v>2023</v>
      </c>
      <c r="N12990">
        <f>MONTH(Table1[[#This Row],[order_date]])</f>
        <v>5</v>
      </c>
      <c r="O12990" s="3">
        <f>Table1[[#This Row],[sales]]-Table1[[#This Row],[profit]]</f>
        <v>3325.04</v>
      </c>
      <c r="P12990" s="3">
        <f>Table1[[#This Row],[sales]]*Table1[[#This Row],[quantity]]</f>
        <v>25813.83</v>
      </c>
      <c r="Q12990" s="9">
        <f>Table1[[#This Row],[delivery_date]]-Table1[[#This Row],[order_date]]</f>
        <v>6</v>
      </c>
    </row>
    <row r="12991" spans="1:17" x14ac:dyDescent="0.35">
      <c r="A12991" t="s">
        <v>13022</v>
      </c>
      <c r="B12991" t="s">
        <v>25</v>
      </c>
      <c r="C12991" t="s">
        <v>36</v>
      </c>
      <c r="D12991" s="2">
        <v>2876.99</v>
      </c>
      <c r="E12991">
        <v>0.09</v>
      </c>
      <c r="F12991">
        <v>9</v>
      </c>
      <c r="G12991" s="1">
        <v>45241</v>
      </c>
      <c r="H12991" s="1">
        <v>45247</v>
      </c>
      <c r="I12991" t="s">
        <v>15</v>
      </c>
      <c r="J12991" t="s">
        <v>22</v>
      </c>
      <c r="K12991" s="2">
        <v>472.35</v>
      </c>
      <c r="L12991" t="s">
        <v>17</v>
      </c>
      <c r="M12991">
        <f>YEAR(Table1[[#This Row],[order_date]])</f>
        <v>2023</v>
      </c>
      <c r="N12991">
        <f>MONTH(Table1[[#This Row],[order_date]])</f>
        <v>11</v>
      </c>
      <c r="O12991" s="3">
        <f>Table1[[#This Row],[sales]]-Table1[[#This Row],[profit]]</f>
        <v>2404.64</v>
      </c>
      <c r="P12991" s="3">
        <f>Table1[[#This Row],[sales]]*Table1[[#This Row],[quantity]]</f>
        <v>25892.909999999996</v>
      </c>
      <c r="Q12991" s="9">
        <f>Table1[[#This Row],[delivery_date]]-Table1[[#This Row],[order_date]]</f>
        <v>6</v>
      </c>
    </row>
    <row r="12992" spans="1:17" x14ac:dyDescent="0.35">
      <c r="A12992" t="s">
        <v>13023</v>
      </c>
      <c r="B12992" t="s">
        <v>25</v>
      </c>
      <c r="C12992" t="s">
        <v>36</v>
      </c>
      <c r="D12992" s="2">
        <v>1103.75</v>
      </c>
      <c r="E12992">
        <v>0.37</v>
      </c>
      <c r="F12992">
        <v>4</v>
      </c>
      <c r="G12992" s="1">
        <v>45436</v>
      </c>
      <c r="H12992" s="1">
        <v>45443</v>
      </c>
      <c r="I12992" t="s">
        <v>21</v>
      </c>
      <c r="J12992" t="s">
        <v>16</v>
      </c>
      <c r="K12992" s="2">
        <v>285</v>
      </c>
      <c r="L12992" t="s">
        <v>17</v>
      </c>
      <c r="M12992">
        <f>YEAR(Table1[[#This Row],[order_date]])</f>
        <v>2024</v>
      </c>
      <c r="N12992">
        <f>MONTH(Table1[[#This Row],[order_date]])</f>
        <v>5</v>
      </c>
      <c r="O12992" s="3">
        <f>Table1[[#This Row],[sales]]-Table1[[#This Row],[profit]]</f>
        <v>818.75</v>
      </c>
      <c r="P12992" s="3">
        <f>Table1[[#This Row],[sales]]*Table1[[#This Row],[quantity]]</f>
        <v>4415</v>
      </c>
      <c r="Q12992" s="9">
        <f>Table1[[#This Row],[delivery_date]]-Table1[[#This Row],[order_date]]</f>
        <v>7</v>
      </c>
    </row>
    <row r="12993" spans="1:17" x14ac:dyDescent="0.35">
      <c r="A12993" t="s">
        <v>13024</v>
      </c>
      <c r="B12993" t="s">
        <v>19</v>
      </c>
      <c r="C12993" t="s">
        <v>36</v>
      </c>
      <c r="D12993" s="2">
        <v>1056.45</v>
      </c>
      <c r="E12993">
        <v>0.46</v>
      </c>
      <c r="F12993">
        <v>4</v>
      </c>
      <c r="G12993" s="1">
        <v>45428</v>
      </c>
      <c r="H12993" s="1">
        <v>45434</v>
      </c>
      <c r="I12993" t="s">
        <v>31</v>
      </c>
      <c r="J12993" t="s">
        <v>16</v>
      </c>
      <c r="K12993" s="2">
        <v>238.81</v>
      </c>
      <c r="L12993" t="s">
        <v>23</v>
      </c>
      <c r="M12993">
        <f>YEAR(Table1[[#This Row],[order_date]])</f>
        <v>2024</v>
      </c>
      <c r="N12993">
        <f>MONTH(Table1[[#This Row],[order_date]])</f>
        <v>5</v>
      </c>
      <c r="O12993" s="3">
        <f>Table1[[#This Row],[sales]]-Table1[[#This Row],[profit]]</f>
        <v>817.6400000000001</v>
      </c>
      <c r="P12993" s="3">
        <f>Table1[[#This Row],[sales]]*Table1[[#This Row],[quantity]]</f>
        <v>4225.8</v>
      </c>
      <c r="Q12993" s="9">
        <f>Table1[[#This Row],[delivery_date]]-Table1[[#This Row],[order_date]]</f>
        <v>6</v>
      </c>
    </row>
    <row r="12994" spans="1:17" x14ac:dyDescent="0.35">
      <c r="A12994" t="s">
        <v>13025</v>
      </c>
      <c r="B12994" t="s">
        <v>19</v>
      </c>
      <c r="C12994" t="s">
        <v>33</v>
      </c>
      <c r="D12994" s="2">
        <v>2225.7800000000002</v>
      </c>
      <c r="E12994">
        <v>0.1</v>
      </c>
      <c r="F12994">
        <v>6</v>
      </c>
      <c r="G12994" s="1">
        <v>45076</v>
      </c>
      <c r="H12994" s="1">
        <v>45079</v>
      </c>
      <c r="I12994" t="s">
        <v>31</v>
      </c>
      <c r="J12994" t="s">
        <v>27</v>
      </c>
      <c r="K12994" s="2">
        <v>144.12</v>
      </c>
      <c r="L12994" t="s">
        <v>23</v>
      </c>
      <c r="M12994">
        <f>YEAR(Table1[[#This Row],[order_date]])</f>
        <v>2023</v>
      </c>
      <c r="N12994">
        <f>MONTH(Table1[[#This Row],[order_date]])</f>
        <v>5</v>
      </c>
      <c r="O12994" s="3">
        <f>Table1[[#This Row],[sales]]-Table1[[#This Row],[profit]]</f>
        <v>2081.6600000000003</v>
      </c>
      <c r="P12994" s="3">
        <f>Table1[[#This Row],[sales]]*Table1[[#This Row],[quantity]]</f>
        <v>13354.68</v>
      </c>
      <c r="Q12994" s="9">
        <f>Table1[[#This Row],[delivery_date]]-Table1[[#This Row],[order_date]]</f>
        <v>3</v>
      </c>
    </row>
    <row r="12995" spans="1:17" x14ac:dyDescent="0.35">
      <c r="A12995" t="s">
        <v>13026</v>
      </c>
      <c r="B12995" t="s">
        <v>13</v>
      </c>
      <c r="C12995" t="s">
        <v>33</v>
      </c>
      <c r="D12995" s="2">
        <v>2466.65</v>
      </c>
      <c r="E12995">
        <v>0.45</v>
      </c>
      <c r="F12995">
        <v>2</v>
      </c>
      <c r="G12995" s="1">
        <v>45651</v>
      </c>
      <c r="H12995" s="1">
        <v>45658</v>
      </c>
      <c r="I12995" t="s">
        <v>31</v>
      </c>
      <c r="J12995" t="s">
        <v>27</v>
      </c>
      <c r="K12995" s="2">
        <v>260.72000000000003</v>
      </c>
      <c r="L12995" t="s">
        <v>48</v>
      </c>
      <c r="M12995">
        <f>YEAR(Table1[[#This Row],[order_date]])</f>
        <v>2024</v>
      </c>
      <c r="N12995">
        <f>MONTH(Table1[[#This Row],[order_date]])</f>
        <v>12</v>
      </c>
      <c r="O12995" s="3">
        <f>Table1[[#This Row],[sales]]-Table1[[#This Row],[profit]]</f>
        <v>2205.9300000000003</v>
      </c>
      <c r="P12995" s="3">
        <f>Table1[[#This Row],[sales]]*Table1[[#This Row],[quantity]]</f>
        <v>4933.3</v>
      </c>
      <c r="Q12995" s="9">
        <f>Table1[[#This Row],[delivery_date]]-Table1[[#This Row],[order_date]]</f>
        <v>7</v>
      </c>
    </row>
    <row r="12996" spans="1:17" x14ac:dyDescent="0.35">
      <c r="A12996" t="s">
        <v>13027</v>
      </c>
      <c r="B12996" t="s">
        <v>25</v>
      </c>
      <c r="C12996" t="s">
        <v>33</v>
      </c>
      <c r="D12996" s="2">
        <v>2565.35</v>
      </c>
      <c r="E12996">
        <v>0.32</v>
      </c>
      <c r="F12996">
        <v>1</v>
      </c>
      <c r="G12996" s="1">
        <v>45543</v>
      </c>
      <c r="H12996" s="1">
        <v>45548</v>
      </c>
      <c r="I12996" t="s">
        <v>15</v>
      </c>
      <c r="J12996" t="s">
        <v>22</v>
      </c>
      <c r="K12996" s="2">
        <v>427.1</v>
      </c>
      <c r="L12996" t="s">
        <v>23</v>
      </c>
      <c r="M12996">
        <f>YEAR(Table1[[#This Row],[order_date]])</f>
        <v>2024</v>
      </c>
      <c r="N12996">
        <f>MONTH(Table1[[#This Row],[order_date]])</f>
        <v>9</v>
      </c>
      <c r="O12996" s="3">
        <f>Table1[[#This Row],[sales]]-Table1[[#This Row],[profit]]</f>
        <v>2138.25</v>
      </c>
      <c r="P12996" s="3">
        <f>Table1[[#This Row],[sales]]*Table1[[#This Row],[quantity]]</f>
        <v>2565.35</v>
      </c>
      <c r="Q12996" s="9">
        <f>Table1[[#This Row],[delivery_date]]-Table1[[#This Row],[order_date]]</f>
        <v>5</v>
      </c>
    </row>
    <row r="12997" spans="1:17" x14ac:dyDescent="0.35">
      <c r="A12997" t="s">
        <v>13028</v>
      </c>
      <c r="B12997" t="s">
        <v>13</v>
      </c>
      <c r="C12997" t="s">
        <v>14</v>
      </c>
      <c r="D12997" s="2">
        <v>4779.5</v>
      </c>
      <c r="E12997">
        <v>0.1</v>
      </c>
      <c r="F12997">
        <v>3</v>
      </c>
      <c r="G12997" s="1">
        <v>45615</v>
      </c>
      <c r="H12997" s="1">
        <v>45617</v>
      </c>
      <c r="I12997" t="s">
        <v>31</v>
      </c>
      <c r="J12997" t="s">
        <v>16</v>
      </c>
      <c r="K12997" s="2">
        <v>1384.21</v>
      </c>
      <c r="L12997" t="s">
        <v>23</v>
      </c>
      <c r="M12997">
        <f>YEAR(Table1[[#This Row],[order_date]])</f>
        <v>2024</v>
      </c>
      <c r="N12997">
        <f>MONTH(Table1[[#This Row],[order_date]])</f>
        <v>11</v>
      </c>
      <c r="O12997" s="3">
        <f>Table1[[#This Row],[sales]]-Table1[[#This Row],[profit]]</f>
        <v>3395.29</v>
      </c>
      <c r="P12997" s="3">
        <f>Table1[[#This Row],[sales]]*Table1[[#This Row],[quantity]]</f>
        <v>14338.5</v>
      </c>
      <c r="Q12997" s="9">
        <f>Table1[[#This Row],[delivery_date]]-Table1[[#This Row],[order_date]]</f>
        <v>2</v>
      </c>
    </row>
    <row r="12998" spans="1:17" x14ac:dyDescent="0.35">
      <c r="A12998" t="s">
        <v>13029</v>
      </c>
      <c r="B12998" t="s">
        <v>13</v>
      </c>
      <c r="C12998" t="s">
        <v>20</v>
      </c>
      <c r="D12998" s="2">
        <v>591.25</v>
      </c>
      <c r="E12998">
        <v>0.37</v>
      </c>
      <c r="F12998">
        <v>5</v>
      </c>
      <c r="G12998" s="1">
        <v>45322</v>
      </c>
      <c r="H12998" s="1">
        <v>45324</v>
      </c>
      <c r="I12998" t="s">
        <v>31</v>
      </c>
      <c r="J12998" t="s">
        <v>16</v>
      </c>
      <c r="K12998" s="2">
        <v>120.73</v>
      </c>
      <c r="L12998" t="s">
        <v>48</v>
      </c>
      <c r="M12998">
        <f>YEAR(Table1[[#This Row],[order_date]])</f>
        <v>2024</v>
      </c>
      <c r="N12998">
        <f>MONTH(Table1[[#This Row],[order_date]])</f>
        <v>1</v>
      </c>
      <c r="O12998" s="3">
        <f>Table1[[#This Row],[sales]]-Table1[[#This Row],[profit]]</f>
        <v>470.52</v>
      </c>
      <c r="P12998" s="3">
        <f>Table1[[#This Row],[sales]]*Table1[[#This Row],[quantity]]</f>
        <v>2956.25</v>
      </c>
      <c r="Q12998" s="9">
        <f>Table1[[#This Row],[delivery_date]]-Table1[[#This Row],[order_date]]</f>
        <v>2</v>
      </c>
    </row>
    <row r="12999" spans="1:17" x14ac:dyDescent="0.35">
      <c r="A12999" t="s">
        <v>13030</v>
      </c>
      <c r="B12999" t="s">
        <v>41</v>
      </c>
      <c r="C12999" t="s">
        <v>36</v>
      </c>
      <c r="D12999" s="2">
        <v>1964.58</v>
      </c>
      <c r="E12999">
        <v>0.05</v>
      </c>
      <c r="F12999">
        <v>2</v>
      </c>
      <c r="G12999" s="1">
        <v>45637</v>
      </c>
      <c r="H12999" s="1">
        <v>45644</v>
      </c>
      <c r="I12999" t="s">
        <v>21</v>
      </c>
      <c r="J12999" t="s">
        <v>22</v>
      </c>
      <c r="K12999" s="2">
        <v>123.11</v>
      </c>
      <c r="L12999" t="s">
        <v>28</v>
      </c>
      <c r="M12999">
        <f>YEAR(Table1[[#This Row],[order_date]])</f>
        <v>2024</v>
      </c>
      <c r="N12999">
        <f>MONTH(Table1[[#This Row],[order_date]])</f>
        <v>12</v>
      </c>
      <c r="O12999" s="3">
        <f>Table1[[#This Row],[sales]]-Table1[[#This Row],[profit]]</f>
        <v>1841.47</v>
      </c>
      <c r="P12999" s="3">
        <f>Table1[[#This Row],[sales]]*Table1[[#This Row],[quantity]]</f>
        <v>3929.16</v>
      </c>
      <c r="Q12999" s="9">
        <f>Table1[[#This Row],[delivery_date]]-Table1[[#This Row],[order_date]]</f>
        <v>7</v>
      </c>
    </row>
    <row r="13000" spans="1:17" x14ac:dyDescent="0.35">
      <c r="A13000" t="s">
        <v>13031</v>
      </c>
      <c r="B13000" t="s">
        <v>25</v>
      </c>
      <c r="C13000" t="s">
        <v>26</v>
      </c>
      <c r="D13000" s="2">
        <v>2621.2800000000002</v>
      </c>
      <c r="E13000">
        <v>0.35</v>
      </c>
      <c r="F13000">
        <v>9</v>
      </c>
      <c r="G13000" s="1">
        <v>45143</v>
      </c>
      <c r="H13000" s="1">
        <v>45146</v>
      </c>
      <c r="I13000" t="s">
        <v>15</v>
      </c>
      <c r="J13000" t="s">
        <v>16</v>
      </c>
      <c r="K13000" s="2">
        <v>382.42</v>
      </c>
      <c r="L13000" t="s">
        <v>23</v>
      </c>
      <c r="M13000">
        <f>YEAR(Table1[[#This Row],[order_date]])</f>
        <v>2023</v>
      </c>
      <c r="N13000">
        <f>MONTH(Table1[[#This Row],[order_date]])</f>
        <v>8</v>
      </c>
      <c r="O13000" s="3">
        <f>Table1[[#This Row],[sales]]-Table1[[#This Row],[profit]]</f>
        <v>2238.86</v>
      </c>
      <c r="P13000" s="3">
        <f>Table1[[#This Row],[sales]]*Table1[[#This Row],[quantity]]</f>
        <v>23591.52</v>
      </c>
      <c r="Q13000" s="9">
        <f>Table1[[#This Row],[delivery_date]]-Table1[[#This Row],[order_date]]</f>
        <v>3</v>
      </c>
    </row>
    <row r="13001" spans="1:17" x14ac:dyDescent="0.35">
      <c r="A13001" t="s">
        <v>13032</v>
      </c>
      <c r="B13001" t="s">
        <v>25</v>
      </c>
      <c r="C13001" t="s">
        <v>36</v>
      </c>
      <c r="D13001" s="2">
        <v>4819.25</v>
      </c>
      <c r="E13001">
        <v>0.43</v>
      </c>
      <c r="F13001">
        <v>1</v>
      </c>
      <c r="G13001" s="1">
        <v>45407</v>
      </c>
      <c r="H13001" s="1">
        <v>45408</v>
      </c>
      <c r="I13001" t="s">
        <v>31</v>
      </c>
      <c r="J13001" t="s">
        <v>27</v>
      </c>
      <c r="K13001" s="2">
        <v>1333.44</v>
      </c>
      <c r="L13001" t="s">
        <v>39</v>
      </c>
      <c r="M13001">
        <f>YEAR(Table1[[#This Row],[order_date]])</f>
        <v>2024</v>
      </c>
      <c r="N13001">
        <f>MONTH(Table1[[#This Row],[order_date]])</f>
        <v>4</v>
      </c>
      <c r="O13001" s="3">
        <f>Table1[[#This Row],[sales]]-Table1[[#This Row],[profit]]</f>
        <v>3485.81</v>
      </c>
      <c r="P13001" s="3">
        <f>Table1[[#This Row],[sales]]*Table1[[#This Row],[quantity]]</f>
        <v>4819.25</v>
      </c>
      <c r="Q13001" s="9">
        <f>Table1[[#This Row],[delivery_date]]-Table1[[#This Row],[order_date]]</f>
        <v>1</v>
      </c>
    </row>
    <row r="13002" spans="1:17" x14ac:dyDescent="0.35">
      <c r="A13002" t="s">
        <v>13033</v>
      </c>
      <c r="B13002" t="s">
        <v>41</v>
      </c>
      <c r="C13002" t="s">
        <v>36</v>
      </c>
      <c r="D13002" s="2">
        <v>2571.14</v>
      </c>
      <c r="E13002">
        <v>0.48</v>
      </c>
      <c r="F13002">
        <v>3</v>
      </c>
      <c r="G13002" s="1">
        <v>45454</v>
      </c>
      <c r="H13002" s="1">
        <v>45457</v>
      </c>
      <c r="I13002" t="s">
        <v>31</v>
      </c>
      <c r="J13002" t="s">
        <v>16</v>
      </c>
      <c r="K13002" s="2">
        <v>453.76</v>
      </c>
      <c r="L13002" t="s">
        <v>39</v>
      </c>
      <c r="M13002">
        <f>YEAR(Table1[[#This Row],[order_date]])</f>
        <v>2024</v>
      </c>
      <c r="N13002">
        <f>MONTH(Table1[[#This Row],[order_date]])</f>
        <v>6</v>
      </c>
      <c r="O13002" s="3">
        <f>Table1[[#This Row],[sales]]-Table1[[#This Row],[profit]]</f>
        <v>2117.38</v>
      </c>
      <c r="P13002" s="3">
        <f>Table1[[#This Row],[sales]]*Table1[[#This Row],[quantity]]</f>
        <v>7713.42</v>
      </c>
      <c r="Q13002" s="9">
        <f>Table1[[#This Row],[delivery_date]]-Table1[[#This Row],[order_date]]</f>
        <v>3</v>
      </c>
    </row>
    <row r="13003" spans="1:17" x14ac:dyDescent="0.35">
      <c r="A13003" t="s">
        <v>13034</v>
      </c>
      <c r="B13003" t="s">
        <v>13</v>
      </c>
      <c r="C13003" t="s">
        <v>36</v>
      </c>
      <c r="D13003" s="2">
        <v>3898.85</v>
      </c>
      <c r="E13003">
        <v>0.03</v>
      </c>
      <c r="F13003">
        <v>5</v>
      </c>
      <c r="G13003" s="1">
        <v>45094</v>
      </c>
      <c r="H13003" s="1">
        <v>45095</v>
      </c>
      <c r="I13003" t="s">
        <v>15</v>
      </c>
      <c r="J13003" t="s">
        <v>27</v>
      </c>
      <c r="K13003" s="2">
        <v>289.55</v>
      </c>
      <c r="L13003" t="s">
        <v>17</v>
      </c>
      <c r="M13003">
        <f>YEAR(Table1[[#This Row],[order_date]])</f>
        <v>2023</v>
      </c>
      <c r="N13003">
        <f>MONTH(Table1[[#This Row],[order_date]])</f>
        <v>6</v>
      </c>
      <c r="O13003" s="3">
        <f>Table1[[#This Row],[sales]]-Table1[[#This Row],[profit]]</f>
        <v>3609.2999999999997</v>
      </c>
      <c r="P13003" s="3">
        <f>Table1[[#This Row],[sales]]*Table1[[#This Row],[quantity]]</f>
        <v>19494.25</v>
      </c>
      <c r="Q13003" s="9">
        <f>Table1[[#This Row],[delivery_date]]-Table1[[#This Row],[order_date]]</f>
        <v>1</v>
      </c>
    </row>
    <row r="13004" spans="1:17" x14ac:dyDescent="0.35">
      <c r="A13004" t="s">
        <v>13035</v>
      </c>
      <c r="B13004" t="s">
        <v>25</v>
      </c>
      <c r="C13004" t="s">
        <v>36</v>
      </c>
      <c r="D13004" s="2">
        <v>3771.46</v>
      </c>
      <c r="E13004">
        <v>0.03</v>
      </c>
      <c r="F13004">
        <v>1</v>
      </c>
      <c r="G13004" s="1">
        <v>45099</v>
      </c>
      <c r="H13004" s="1">
        <v>45102</v>
      </c>
      <c r="I13004" t="s">
        <v>31</v>
      </c>
      <c r="J13004" t="s">
        <v>27</v>
      </c>
      <c r="K13004" s="2">
        <v>752.86</v>
      </c>
      <c r="L13004" t="s">
        <v>23</v>
      </c>
      <c r="M13004">
        <f>YEAR(Table1[[#This Row],[order_date]])</f>
        <v>2023</v>
      </c>
      <c r="N13004">
        <f>MONTH(Table1[[#This Row],[order_date]])</f>
        <v>6</v>
      </c>
      <c r="O13004" s="3">
        <f>Table1[[#This Row],[sales]]-Table1[[#This Row],[profit]]</f>
        <v>3018.6</v>
      </c>
      <c r="P13004" s="3">
        <f>Table1[[#This Row],[sales]]*Table1[[#This Row],[quantity]]</f>
        <v>3771.46</v>
      </c>
      <c r="Q13004" s="9">
        <f>Table1[[#This Row],[delivery_date]]-Table1[[#This Row],[order_date]]</f>
        <v>3</v>
      </c>
    </row>
    <row r="13005" spans="1:17" x14ac:dyDescent="0.35">
      <c r="A13005" t="s">
        <v>13036</v>
      </c>
      <c r="B13005" t="s">
        <v>13</v>
      </c>
      <c r="C13005" t="s">
        <v>20</v>
      </c>
      <c r="D13005" s="2">
        <v>2875.58</v>
      </c>
      <c r="E13005">
        <v>0.47</v>
      </c>
      <c r="F13005">
        <v>4</v>
      </c>
      <c r="G13005" s="1">
        <v>45502</v>
      </c>
      <c r="H13005" s="1">
        <v>45505</v>
      </c>
      <c r="I13005" t="s">
        <v>21</v>
      </c>
      <c r="J13005" t="s">
        <v>16</v>
      </c>
      <c r="K13005" s="2">
        <v>630.82000000000005</v>
      </c>
      <c r="L13005" t="s">
        <v>23</v>
      </c>
      <c r="M13005">
        <f>YEAR(Table1[[#This Row],[order_date]])</f>
        <v>2024</v>
      </c>
      <c r="N13005">
        <f>MONTH(Table1[[#This Row],[order_date]])</f>
        <v>7</v>
      </c>
      <c r="O13005" s="3">
        <f>Table1[[#This Row],[sales]]-Table1[[#This Row],[profit]]</f>
        <v>2244.7599999999998</v>
      </c>
      <c r="P13005" s="3">
        <f>Table1[[#This Row],[sales]]*Table1[[#This Row],[quantity]]</f>
        <v>11502.32</v>
      </c>
      <c r="Q13005" s="9">
        <f>Table1[[#This Row],[delivery_date]]-Table1[[#This Row],[order_date]]</f>
        <v>3</v>
      </c>
    </row>
    <row r="13006" spans="1:17" x14ac:dyDescent="0.35">
      <c r="A13006" t="s">
        <v>13037</v>
      </c>
      <c r="B13006" t="s">
        <v>41</v>
      </c>
      <c r="C13006" t="s">
        <v>26</v>
      </c>
      <c r="D13006" s="2">
        <v>740.45</v>
      </c>
      <c r="E13006">
        <v>0.39</v>
      </c>
      <c r="F13006">
        <v>1</v>
      </c>
      <c r="G13006" s="1">
        <v>45629</v>
      </c>
      <c r="H13006" s="1">
        <v>45632</v>
      </c>
      <c r="I13006" t="s">
        <v>31</v>
      </c>
      <c r="J13006" t="s">
        <v>22</v>
      </c>
      <c r="K13006" s="2">
        <v>176.36</v>
      </c>
      <c r="L13006" t="s">
        <v>34</v>
      </c>
      <c r="M13006">
        <f>YEAR(Table1[[#This Row],[order_date]])</f>
        <v>2024</v>
      </c>
      <c r="N13006">
        <f>MONTH(Table1[[#This Row],[order_date]])</f>
        <v>12</v>
      </c>
      <c r="O13006" s="3">
        <f>Table1[[#This Row],[sales]]-Table1[[#This Row],[profit]]</f>
        <v>564.09</v>
      </c>
      <c r="P13006" s="3">
        <f>Table1[[#This Row],[sales]]*Table1[[#This Row],[quantity]]</f>
        <v>740.45</v>
      </c>
      <c r="Q13006" s="9">
        <f>Table1[[#This Row],[delivery_date]]-Table1[[#This Row],[order_date]]</f>
        <v>3</v>
      </c>
    </row>
    <row r="13007" spans="1:17" x14ac:dyDescent="0.35">
      <c r="A13007" t="s">
        <v>13038</v>
      </c>
      <c r="B13007" t="s">
        <v>19</v>
      </c>
      <c r="C13007" t="s">
        <v>33</v>
      </c>
      <c r="D13007" s="2">
        <v>1171.92</v>
      </c>
      <c r="E13007">
        <v>0.39</v>
      </c>
      <c r="F13007">
        <v>7</v>
      </c>
      <c r="G13007" s="1">
        <v>45617</v>
      </c>
      <c r="H13007" s="1">
        <v>45621</v>
      </c>
      <c r="I13007" t="s">
        <v>31</v>
      </c>
      <c r="J13007" t="s">
        <v>27</v>
      </c>
      <c r="K13007" s="2">
        <v>156.94999999999999</v>
      </c>
      <c r="L13007" t="s">
        <v>34</v>
      </c>
      <c r="M13007">
        <f>YEAR(Table1[[#This Row],[order_date]])</f>
        <v>2024</v>
      </c>
      <c r="N13007">
        <f>MONTH(Table1[[#This Row],[order_date]])</f>
        <v>11</v>
      </c>
      <c r="O13007" s="3">
        <f>Table1[[#This Row],[sales]]-Table1[[#This Row],[profit]]</f>
        <v>1014.97</v>
      </c>
      <c r="P13007" s="3">
        <f>Table1[[#This Row],[sales]]*Table1[[#This Row],[quantity]]</f>
        <v>8203.44</v>
      </c>
      <c r="Q13007" s="9">
        <f>Table1[[#This Row],[delivery_date]]-Table1[[#This Row],[order_date]]</f>
        <v>4</v>
      </c>
    </row>
    <row r="13008" spans="1:17" x14ac:dyDescent="0.35">
      <c r="A13008" t="s">
        <v>13039</v>
      </c>
      <c r="B13008" t="s">
        <v>13</v>
      </c>
      <c r="C13008" t="s">
        <v>26</v>
      </c>
      <c r="D13008" s="2">
        <v>1276.69</v>
      </c>
      <c r="E13008">
        <v>0.37</v>
      </c>
      <c r="F13008">
        <v>1</v>
      </c>
      <c r="G13008" s="1">
        <v>45163</v>
      </c>
      <c r="H13008" s="1">
        <v>45166</v>
      </c>
      <c r="I13008" t="s">
        <v>31</v>
      </c>
      <c r="J13008" t="s">
        <v>27</v>
      </c>
      <c r="K13008" s="2">
        <v>287.57</v>
      </c>
      <c r="L13008" t="s">
        <v>17</v>
      </c>
      <c r="M13008">
        <f>YEAR(Table1[[#This Row],[order_date]])</f>
        <v>2023</v>
      </c>
      <c r="N13008">
        <f>MONTH(Table1[[#This Row],[order_date]])</f>
        <v>8</v>
      </c>
      <c r="O13008" s="3">
        <f>Table1[[#This Row],[sales]]-Table1[[#This Row],[profit]]</f>
        <v>989.12000000000012</v>
      </c>
      <c r="P13008" s="3">
        <f>Table1[[#This Row],[sales]]*Table1[[#This Row],[quantity]]</f>
        <v>1276.69</v>
      </c>
      <c r="Q13008" s="9">
        <f>Table1[[#This Row],[delivery_date]]-Table1[[#This Row],[order_date]]</f>
        <v>3</v>
      </c>
    </row>
    <row r="13009" spans="1:17" x14ac:dyDescent="0.35">
      <c r="A13009" t="s">
        <v>13040</v>
      </c>
      <c r="B13009" t="s">
        <v>25</v>
      </c>
      <c r="C13009" t="s">
        <v>36</v>
      </c>
      <c r="D13009" s="2">
        <v>289.43</v>
      </c>
      <c r="E13009">
        <v>0.36</v>
      </c>
      <c r="F13009">
        <v>3</v>
      </c>
      <c r="G13009" s="1">
        <v>44936</v>
      </c>
      <c r="H13009" s="1">
        <v>44938</v>
      </c>
      <c r="I13009" t="s">
        <v>21</v>
      </c>
      <c r="J13009" t="s">
        <v>27</v>
      </c>
      <c r="K13009" s="2">
        <v>37.64</v>
      </c>
      <c r="L13009" t="s">
        <v>17</v>
      </c>
      <c r="M13009">
        <f>YEAR(Table1[[#This Row],[order_date]])</f>
        <v>2023</v>
      </c>
      <c r="N13009">
        <f>MONTH(Table1[[#This Row],[order_date]])</f>
        <v>1</v>
      </c>
      <c r="O13009" s="3">
        <f>Table1[[#This Row],[sales]]-Table1[[#This Row],[profit]]</f>
        <v>251.79000000000002</v>
      </c>
      <c r="P13009" s="3">
        <f>Table1[[#This Row],[sales]]*Table1[[#This Row],[quantity]]</f>
        <v>868.29</v>
      </c>
      <c r="Q13009" s="9">
        <f>Table1[[#This Row],[delivery_date]]-Table1[[#This Row],[order_date]]</f>
        <v>2</v>
      </c>
    </row>
    <row r="13010" spans="1:17" x14ac:dyDescent="0.35">
      <c r="A13010" t="s">
        <v>13041</v>
      </c>
      <c r="B13010" t="s">
        <v>19</v>
      </c>
      <c r="C13010" t="s">
        <v>26</v>
      </c>
      <c r="D13010" s="2">
        <v>1958.17</v>
      </c>
      <c r="E13010">
        <v>0.31</v>
      </c>
      <c r="F13010">
        <v>4</v>
      </c>
      <c r="G13010" s="1">
        <v>45002</v>
      </c>
      <c r="H13010" s="1">
        <v>45007</v>
      </c>
      <c r="I13010" t="s">
        <v>21</v>
      </c>
      <c r="J13010" t="s">
        <v>27</v>
      </c>
      <c r="K13010" s="2">
        <v>352.63</v>
      </c>
      <c r="L13010" t="s">
        <v>23</v>
      </c>
      <c r="M13010">
        <f>YEAR(Table1[[#This Row],[order_date]])</f>
        <v>2023</v>
      </c>
      <c r="N13010">
        <f>MONTH(Table1[[#This Row],[order_date]])</f>
        <v>3</v>
      </c>
      <c r="O13010" s="3">
        <f>Table1[[#This Row],[sales]]-Table1[[#This Row],[profit]]</f>
        <v>1605.54</v>
      </c>
      <c r="P13010" s="3">
        <f>Table1[[#This Row],[sales]]*Table1[[#This Row],[quantity]]</f>
        <v>7832.68</v>
      </c>
      <c r="Q13010" s="9">
        <f>Table1[[#This Row],[delivery_date]]-Table1[[#This Row],[order_date]]</f>
        <v>5</v>
      </c>
    </row>
    <row r="13011" spans="1:17" x14ac:dyDescent="0.35">
      <c r="A13011" t="s">
        <v>13042</v>
      </c>
      <c r="B13011" t="s">
        <v>13</v>
      </c>
      <c r="C13011" t="s">
        <v>36</v>
      </c>
      <c r="D13011" s="2">
        <v>3091.52</v>
      </c>
      <c r="E13011">
        <v>0.41</v>
      </c>
      <c r="F13011">
        <v>4</v>
      </c>
      <c r="G13011" s="1">
        <v>45140</v>
      </c>
      <c r="H13011" s="1">
        <v>45146</v>
      </c>
      <c r="I13011" t="s">
        <v>31</v>
      </c>
      <c r="J13011" t="s">
        <v>22</v>
      </c>
      <c r="K13011" s="2">
        <v>169.65</v>
      </c>
      <c r="L13011" t="s">
        <v>23</v>
      </c>
      <c r="M13011">
        <f>YEAR(Table1[[#This Row],[order_date]])</f>
        <v>2023</v>
      </c>
      <c r="N13011">
        <f>MONTH(Table1[[#This Row],[order_date]])</f>
        <v>8</v>
      </c>
      <c r="O13011" s="3">
        <f>Table1[[#This Row],[sales]]-Table1[[#This Row],[profit]]</f>
        <v>2921.87</v>
      </c>
      <c r="P13011" s="3">
        <f>Table1[[#This Row],[sales]]*Table1[[#This Row],[quantity]]</f>
        <v>12366.08</v>
      </c>
      <c r="Q13011" s="9">
        <f>Table1[[#This Row],[delivery_date]]-Table1[[#This Row],[order_date]]</f>
        <v>6</v>
      </c>
    </row>
    <row r="13012" spans="1:17" x14ac:dyDescent="0.35">
      <c r="A13012" t="s">
        <v>13043</v>
      </c>
      <c r="B13012" t="s">
        <v>13</v>
      </c>
      <c r="C13012" t="s">
        <v>26</v>
      </c>
      <c r="D13012" s="2">
        <v>806.9</v>
      </c>
      <c r="E13012">
        <v>0.02</v>
      </c>
      <c r="F13012">
        <v>7</v>
      </c>
      <c r="G13012" s="1">
        <v>45047</v>
      </c>
      <c r="H13012" s="1">
        <v>45053</v>
      </c>
      <c r="I13012" t="s">
        <v>31</v>
      </c>
      <c r="J13012" t="s">
        <v>22</v>
      </c>
      <c r="K13012" s="2">
        <v>176.33</v>
      </c>
      <c r="L13012" t="s">
        <v>48</v>
      </c>
      <c r="M13012">
        <f>YEAR(Table1[[#This Row],[order_date]])</f>
        <v>2023</v>
      </c>
      <c r="N13012">
        <f>MONTH(Table1[[#This Row],[order_date]])</f>
        <v>5</v>
      </c>
      <c r="O13012" s="3">
        <f>Table1[[#This Row],[sales]]-Table1[[#This Row],[profit]]</f>
        <v>630.56999999999994</v>
      </c>
      <c r="P13012" s="3">
        <f>Table1[[#This Row],[sales]]*Table1[[#This Row],[quantity]]</f>
        <v>5648.3</v>
      </c>
      <c r="Q13012" s="9">
        <f>Table1[[#This Row],[delivery_date]]-Table1[[#This Row],[order_date]]</f>
        <v>6</v>
      </c>
    </row>
    <row r="13013" spans="1:17" x14ac:dyDescent="0.35">
      <c r="A13013" t="s">
        <v>13044</v>
      </c>
      <c r="B13013" t="s">
        <v>19</v>
      </c>
      <c r="C13013" t="s">
        <v>14</v>
      </c>
      <c r="D13013" s="2">
        <v>957.68</v>
      </c>
      <c r="E13013">
        <v>0.37</v>
      </c>
      <c r="F13013">
        <v>5</v>
      </c>
      <c r="G13013" s="1">
        <v>45099</v>
      </c>
      <c r="H13013" s="1">
        <v>45104</v>
      </c>
      <c r="I13013" t="s">
        <v>31</v>
      </c>
      <c r="J13013" t="s">
        <v>16</v>
      </c>
      <c r="K13013" s="2">
        <v>138.47</v>
      </c>
      <c r="L13013" t="s">
        <v>34</v>
      </c>
      <c r="M13013">
        <f>YEAR(Table1[[#This Row],[order_date]])</f>
        <v>2023</v>
      </c>
      <c r="N13013">
        <f>MONTH(Table1[[#This Row],[order_date]])</f>
        <v>6</v>
      </c>
      <c r="O13013" s="3">
        <f>Table1[[#This Row],[sales]]-Table1[[#This Row],[profit]]</f>
        <v>819.20999999999992</v>
      </c>
      <c r="P13013" s="3">
        <f>Table1[[#This Row],[sales]]*Table1[[#This Row],[quantity]]</f>
        <v>4788.3999999999996</v>
      </c>
      <c r="Q13013" s="9">
        <f>Table1[[#This Row],[delivery_date]]-Table1[[#This Row],[order_date]]</f>
        <v>5</v>
      </c>
    </row>
    <row r="13014" spans="1:17" x14ac:dyDescent="0.35">
      <c r="A13014" t="s">
        <v>13045</v>
      </c>
      <c r="B13014" t="s">
        <v>19</v>
      </c>
      <c r="C13014" t="s">
        <v>26</v>
      </c>
      <c r="D13014" s="2">
        <v>3564.23</v>
      </c>
      <c r="E13014">
        <v>0.28999999999999998</v>
      </c>
      <c r="F13014">
        <v>8</v>
      </c>
      <c r="G13014" s="1">
        <v>45494</v>
      </c>
      <c r="H13014" s="1">
        <v>45497</v>
      </c>
      <c r="I13014" t="s">
        <v>21</v>
      </c>
      <c r="J13014" t="s">
        <v>27</v>
      </c>
      <c r="K13014" s="2">
        <v>806.42</v>
      </c>
      <c r="L13014" t="s">
        <v>48</v>
      </c>
      <c r="M13014">
        <f>YEAR(Table1[[#This Row],[order_date]])</f>
        <v>2024</v>
      </c>
      <c r="N13014">
        <f>MONTH(Table1[[#This Row],[order_date]])</f>
        <v>7</v>
      </c>
      <c r="O13014" s="3">
        <f>Table1[[#This Row],[sales]]-Table1[[#This Row],[profit]]</f>
        <v>2757.81</v>
      </c>
      <c r="P13014" s="3">
        <f>Table1[[#This Row],[sales]]*Table1[[#This Row],[quantity]]</f>
        <v>28513.84</v>
      </c>
      <c r="Q13014" s="9">
        <f>Table1[[#This Row],[delivery_date]]-Table1[[#This Row],[order_date]]</f>
        <v>3</v>
      </c>
    </row>
    <row r="13015" spans="1:17" x14ac:dyDescent="0.35">
      <c r="A13015" t="s">
        <v>13046</v>
      </c>
      <c r="B13015" t="s">
        <v>19</v>
      </c>
      <c r="C13015" t="s">
        <v>33</v>
      </c>
      <c r="D13015" s="2">
        <v>929.34</v>
      </c>
      <c r="E13015">
        <v>0.45</v>
      </c>
      <c r="F13015">
        <v>3</v>
      </c>
      <c r="G13015" s="1">
        <v>45156</v>
      </c>
      <c r="H13015" s="1">
        <v>45160</v>
      </c>
      <c r="I13015" t="s">
        <v>21</v>
      </c>
      <c r="J13015" t="s">
        <v>27</v>
      </c>
      <c r="K13015" s="2">
        <v>270.52</v>
      </c>
      <c r="L13015" t="s">
        <v>17</v>
      </c>
      <c r="M13015">
        <f>YEAR(Table1[[#This Row],[order_date]])</f>
        <v>2023</v>
      </c>
      <c r="N13015">
        <f>MONTH(Table1[[#This Row],[order_date]])</f>
        <v>8</v>
      </c>
      <c r="O13015" s="3">
        <f>Table1[[#This Row],[sales]]-Table1[[#This Row],[profit]]</f>
        <v>658.82</v>
      </c>
      <c r="P13015" s="3">
        <f>Table1[[#This Row],[sales]]*Table1[[#This Row],[quantity]]</f>
        <v>2788.02</v>
      </c>
      <c r="Q13015" s="9">
        <f>Table1[[#This Row],[delivery_date]]-Table1[[#This Row],[order_date]]</f>
        <v>4</v>
      </c>
    </row>
    <row r="13016" spans="1:17" x14ac:dyDescent="0.35">
      <c r="A13016" t="s">
        <v>13047</v>
      </c>
      <c r="B13016" t="s">
        <v>25</v>
      </c>
      <c r="C13016" t="s">
        <v>33</v>
      </c>
      <c r="D13016" s="2">
        <v>763.14</v>
      </c>
      <c r="E13016">
        <v>0.47</v>
      </c>
      <c r="F13016">
        <v>8</v>
      </c>
      <c r="G13016" s="1">
        <v>45511</v>
      </c>
      <c r="H13016" s="1">
        <v>45514</v>
      </c>
      <c r="I13016" t="s">
        <v>15</v>
      </c>
      <c r="J13016" t="s">
        <v>27</v>
      </c>
      <c r="K13016" s="2">
        <v>53.63</v>
      </c>
      <c r="L13016" t="s">
        <v>17</v>
      </c>
      <c r="M13016">
        <f>YEAR(Table1[[#This Row],[order_date]])</f>
        <v>2024</v>
      </c>
      <c r="N13016">
        <f>MONTH(Table1[[#This Row],[order_date]])</f>
        <v>8</v>
      </c>
      <c r="O13016" s="3">
        <f>Table1[[#This Row],[sales]]-Table1[[#This Row],[profit]]</f>
        <v>709.51</v>
      </c>
      <c r="P13016" s="3">
        <f>Table1[[#This Row],[sales]]*Table1[[#This Row],[quantity]]</f>
        <v>6105.12</v>
      </c>
      <c r="Q13016" s="9">
        <f>Table1[[#This Row],[delivery_date]]-Table1[[#This Row],[order_date]]</f>
        <v>3</v>
      </c>
    </row>
    <row r="13017" spans="1:17" x14ac:dyDescent="0.35">
      <c r="A13017" t="s">
        <v>13048</v>
      </c>
      <c r="B13017" t="s">
        <v>25</v>
      </c>
      <c r="C13017" t="s">
        <v>26</v>
      </c>
      <c r="D13017" s="2">
        <v>4891.43</v>
      </c>
      <c r="E13017">
        <v>0.12</v>
      </c>
      <c r="F13017">
        <v>9</v>
      </c>
      <c r="G13017" s="1">
        <v>45650</v>
      </c>
      <c r="H13017" s="1">
        <v>45653</v>
      </c>
      <c r="I13017" t="s">
        <v>31</v>
      </c>
      <c r="J13017" t="s">
        <v>27</v>
      </c>
      <c r="K13017" s="2">
        <v>1295.5</v>
      </c>
      <c r="L13017" t="s">
        <v>17</v>
      </c>
      <c r="M13017">
        <f>YEAR(Table1[[#This Row],[order_date]])</f>
        <v>2024</v>
      </c>
      <c r="N13017">
        <f>MONTH(Table1[[#This Row],[order_date]])</f>
        <v>12</v>
      </c>
      <c r="O13017" s="3">
        <f>Table1[[#This Row],[sales]]-Table1[[#This Row],[profit]]</f>
        <v>3595.9300000000003</v>
      </c>
      <c r="P13017" s="3">
        <f>Table1[[#This Row],[sales]]*Table1[[#This Row],[quantity]]</f>
        <v>44022.87</v>
      </c>
      <c r="Q13017" s="9">
        <f>Table1[[#This Row],[delivery_date]]-Table1[[#This Row],[order_date]]</f>
        <v>3</v>
      </c>
    </row>
    <row r="13018" spans="1:17" x14ac:dyDescent="0.35">
      <c r="A13018" t="s">
        <v>13049</v>
      </c>
      <c r="B13018" t="s">
        <v>13</v>
      </c>
      <c r="C13018" t="s">
        <v>26</v>
      </c>
      <c r="D13018" s="2">
        <v>172.2</v>
      </c>
      <c r="E13018">
        <v>0.39</v>
      </c>
      <c r="F13018">
        <v>9</v>
      </c>
      <c r="G13018" s="1">
        <v>44939</v>
      </c>
      <c r="H13018" s="1">
        <v>44940</v>
      </c>
      <c r="I13018" t="s">
        <v>31</v>
      </c>
      <c r="J13018" t="s">
        <v>22</v>
      </c>
      <c r="K13018" s="2">
        <v>18.62</v>
      </c>
      <c r="L13018" t="s">
        <v>39</v>
      </c>
      <c r="M13018">
        <f>YEAR(Table1[[#This Row],[order_date]])</f>
        <v>2023</v>
      </c>
      <c r="N13018">
        <f>MONTH(Table1[[#This Row],[order_date]])</f>
        <v>1</v>
      </c>
      <c r="O13018" s="3">
        <f>Table1[[#This Row],[sales]]-Table1[[#This Row],[profit]]</f>
        <v>153.57999999999998</v>
      </c>
      <c r="P13018" s="3">
        <f>Table1[[#This Row],[sales]]*Table1[[#This Row],[quantity]]</f>
        <v>1549.8</v>
      </c>
      <c r="Q13018" s="9">
        <f>Table1[[#This Row],[delivery_date]]-Table1[[#This Row],[order_date]]</f>
        <v>1</v>
      </c>
    </row>
    <row r="13019" spans="1:17" x14ac:dyDescent="0.35">
      <c r="A13019" t="s">
        <v>13050</v>
      </c>
      <c r="B13019" t="s">
        <v>13</v>
      </c>
      <c r="C13019" t="s">
        <v>20</v>
      </c>
      <c r="D13019" s="2">
        <v>1694.5</v>
      </c>
      <c r="E13019">
        <v>0.48</v>
      </c>
      <c r="F13019">
        <v>9</v>
      </c>
      <c r="G13019" s="1">
        <v>44990</v>
      </c>
      <c r="H13019" s="1">
        <v>44996</v>
      </c>
      <c r="I13019" t="s">
        <v>21</v>
      </c>
      <c r="J13019" t="s">
        <v>27</v>
      </c>
      <c r="K13019" s="2">
        <v>187.3</v>
      </c>
      <c r="L13019" t="s">
        <v>17</v>
      </c>
      <c r="M13019">
        <f>YEAR(Table1[[#This Row],[order_date]])</f>
        <v>2023</v>
      </c>
      <c r="N13019">
        <f>MONTH(Table1[[#This Row],[order_date]])</f>
        <v>3</v>
      </c>
      <c r="O13019" s="3">
        <f>Table1[[#This Row],[sales]]-Table1[[#This Row],[profit]]</f>
        <v>1507.2</v>
      </c>
      <c r="P13019" s="3">
        <f>Table1[[#This Row],[sales]]*Table1[[#This Row],[quantity]]</f>
        <v>15250.5</v>
      </c>
      <c r="Q13019" s="9">
        <f>Table1[[#This Row],[delivery_date]]-Table1[[#This Row],[order_date]]</f>
        <v>6</v>
      </c>
    </row>
    <row r="13020" spans="1:17" x14ac:dyDescent="0.35">
      <c r="A13020" t="s">
        <v>13051</v>
      </c>
      <c r="B13020" t="s">
        <v>41</v>
      </c>
      <c r="C13020" t="s">
        <v>26</v>
      </c>
      <c r="D13020" s="2">
        <v>271.19</v>
      </c>
      <c r="E13020">
        <v>0.13</v>
      </c>
      <c r="F13020">
        <v>1</v>
      </c>
      <c r="G13020" s="1">
        <v>45553</v>
      </c>
      <c r="H13020" s="1">
        <v>45559</v>
      </c>
      <c r="I13020" t="s">
        <v>15</v>
      </c>
      <c r="J13020" t="s">
        <v>27</v>
      </c>
      <c r="K13020" s="2">
        <v>28.88</v>
      </c>
      <c r="L13020" t="s">
        <v>34</v>
      </c>
      <c r="M13020">
        <f>YEAR(Table1[[#This Row],[order_date]])</f>
        <v>2024</v>
      </c>
      <c r="N13020">
        <f>MONTH(Table1[[#This Row],[order_date]])</f>
        <v>9</v>
      </c>
      <c r="O13020" s="3">
        <f>Table1[[#This Row],[sales]]-Table1[[#This Row],[profit]]</f>
        <v>242.31</v>
      </c>
      <c r="P13020" s="3">
        <f>Table1[[#This Row],[sales]]*Table1[[#This Row],[quantity]]</f>
        <v>271.19</v>
      </c>
      <c r="Q13020" s="9">
        <f>Table1[[#This Row],[delivery_date]]-Table1[[#This Row],[order_date]]</f>
        <v>6</v>
      </c>
    </row>
    <row r="13021" spans="1:17" x14ac:dyDescent="0.35">
      <c r="A13021" t="s">
        <v>13052</v>
      </c>
      <c r="B13021" t="s">
        <v>25</v>
      </c>
      <c r="C13021" t="s">
        <v>33</v>
      </c>
      <c r="D13021" s="2">
        <v>4206.4399999999996</v>
      </c>
      <c r="E13021">
        <v>0.43</v>
      </c>
      <c r="F13021">
        <v>9</v>
      </c>
      <c r="G13021" s="1">
        <v>45654</v>
      </c>
      <c r="H13021" s="1">
        <v>45656</v>
      </c>
      <c r="I13021" t="s">
        <v>31</v>
      </c>
      <c r="J13021" t="s">
        <v>16</v>
      </c>
      <c r="K13021" s="2">
        <v>354.94</v>
      </c>
      <c r="L13021" t="s">
        <v>34</v>
      </c>
      <c r="M13021">
        <f>YEAR(Table1[[#This Row],[order_date]])</f>
        <v>2024</v>
      </c>
      <c r="N13021">
        <f>MONTH(Table1[[#This Row],[order_date]])</f>
        <v>12</v>
      </c>
      <c r="O13021" s="3">
        <f>Table1[[#This Row],[sales]]-Table1[[#This Row],[profit]]</f>
        <v>3851.4999999999995</v>
      </c>
      <c r="P13021" s="3">
        <f>Table1[[#This Row],[sales]]*Table1[[#This Row],[quantity]]</f>
        <v>37857.96</v>
      </c>
      <c r="Q13021" s="9">
        <f>Table1[[#This Row],[delivery_date]]-Table1[[#This Row],[order_date]]</f>
        <v>2</v>
      </c>
    </row>
    <row r="13022" spans="1:17" x14ac:dyDescent="0.35">
      <c r="A13022" t="s">
        <v>13053</v>
      </c>
      <c r="B13022" t="s">
        <v>13</v>
      </c>
      <c r="C13022" t="s">
        <v>14</v>
      </c>
      <c r="D13022" s="2">
        <v>2959.32</v>
      </c>
      <c r="E13022">
        <v>0.28999999999999998</v>
      </c>
      <c r="F13022">
        <v>8</v>
      </c>
      <c r="G13022" s="1">
        <v>45596</v>
      </c>
      <c r="H13022" s="1">
        <v>45602</v>
      </c>
      <c r="I13022" t="s">
        <v>31</v>
      </c>
      <c r="J13022" t="s">
        <v>22</v>
      </c>
      <c r="K13022" s="2">
        <v>293.06</v>
      </c>
      <c r="L13022" t="s">
        <v>17</v>
      </c>
      <c r="M13022">
        <f>YEAR(Table1[[#This Row],[order_date]])</f>
        <v>2024</v>
      </c>
      <c r="N13022">
        <f>MONTH(Table1[[#This Row],[order_date]])</f>
        <v>10</v>
      </c>
      <c r="O13022" s="3">
        <f>Table1[[#This Row],[sales]]-Table1[[#This Row],[profit]]</f>
        <v>2666.26</v>
      </c>
      <c r="P13022" s="3">
        <f>Table1[[#This Row],[sales]]*Table1[[#This Row],[quantity]]</f>
        <v>23674.560000000001</v>
      </c>
      <c r="Q13022" s="9">
        <f>Table1[[#This Row],[delivery_date]]-Table1[[#This Row],[order_date]]</f>
        <v>6</v>
      </c>
    </row>
    <row r="13023" spans="1:17" x14ac:dyDescent="0.35">
      <c r="A13023" t="s">
        <v>13054</v>
      </c>
      <c r="B13023" t="s">
        <v>19</v>
      </c>
      <c r="C13023" t="s">
        <v>33</v>
      </c>
      <c r="D13023" s="2">
        <v>334.96</v>
      </c>
      <c r="E13023">
        <v>0.2</v>
      </c>
      <c r="F13023">
        <v>2</v>
      </c>
      <c r="G13023" s="1">
        <v>45552</v>
      </c>
      <c r="H13023" s="1">
        <v>45553</v>
      </c>
      <c r="I13023" t="s">
        <v>15</v>
      </c>
      <c r="J13023" t="s">
        <v>16</v>
      </c>
      <c r="K13023" s="2">
        <v>78.92</v>
      </c>
      <c r="L13023" t="s">
        <v>48</v>
      </c>
      <c r="M13023">
        <f>YEAR(Table1[[#This Row],[order_date]])</f>
        <v>2024</v>
      </c>
      <c r="N13023">
        <f>MONTH(Table1[[#This Row],[order_date]])</f>
        <v>9</v>
      </c>
      <c r="O13023" s="3">
        <f>Table1[[#This Row],[sales]]-Table1[[#This Row],[profit]]</f>
        <v>256.03999999999996</v>
      </c>
      <c r="P13023" s="3">
        <f>Table1[[#This Row],[sales]]*Table1[[#This Row],[quantity]]</f>
        <v>669.92</v>
      </c>
      <c r="Q13023" s="9">
        <f>Table1[[#This Row],[delivery_date]]-Table1[[#This Row],[order_date]]</f>
        <v>1</v>
      </c>
    </row>
    <row r="13024" spans="1:17" x14ac:dyDescent="0.35">
      <c r="A13024" t="s">
        <v>13055</v>
      </c>
      <c r="B13024" t="s">
        <v>19</v>
      </c>
      <c r="C13024" t="s">
        <v>20</v>
      </c>
      <c r="D13024" s="2">
        <v>3115.27</v>
      </c>
      <c r="E13024">
        <v>0.41</v>
      </c>
      <c r="F13024">
        <v>3</v>
      </c>
      <c r="G13024" s="1">
        <v>45492</v>
      </c>
      <c r="H13024" s="1">
        <v>45498</v>
      </c>
      <c r="I13024" t="s">
        <v>15</v>
      </c>
      <c r="J13024" t="s">
        <v>22</v>
      </c>
      <c r="K13024" s="2">
        <v>754.25</v>
      </c>
      <c r="L13024" t="s">
        <v>23</v>
      </c>
      <c r="M13024">
        <f>YEAR(Table1[[#This Row],[order_date]])</f>
        <v>2024</v>
      </c>
      <c r="N13024">
        <f>MONTH(Table1[[#This Row],[order_date]])</f>
        <v>7</v>
      </c>
      <c r="O13024" s="3">
        <f>Table1[[#This Row],[sales]]-Table1[[#This Row],[profit]]</f>
        <v>2361.02</v>
      </c>
      <c r="P13024" s="3">
        <f>Table1[[#This Row],[sales]]*Table1[[#This Row],[quantity]]</f>
        <v>9345.81</v>
      </c>
      <c r="Q13024" s="9">
        <f>Table1[[#This Row],[delivery_date]]-Table1[[#This Row],[order_date]]</f>
        <v>6</v>
      </c>
    </row>
    <row r="13025" spans="1:17" x14ac:dyDescent="0.35">
      <c r="A13025" t="s">
        <v>13056</v>
      </c>
      <c r="B13025" t="s">
        <v>25</v>
      </c>
      <c r="C13025" t="s">
        <v>26</v>
      </c>
      <c r="D13025" s="2">
        <v>703.17</v>
      </c>
      <c r="E13025">
        <v>0.44</v>
      </c>
      <c r="F13025">
        <v>7</v>
      </c>
      <c r="G13025" s="1">
        <v>45456</v>
      </c>
      <c r="H13025" s="1">
        <v>45461</v>
      </c>
      <c r="I13025" t="s">
        <v>21</v>
      </c>
      <c r="J13025" t="s">
        <v>16</v>
      </c>
      <c r="K13025" s="2">
        <v>204.14</v>
      </c>
      <c r="L13025" t="s">
        <v>48</v>
      </c>
      <c r="M13025">
        <f>YEAR(Table1[[#This Row],[order_date]])</f>
        <v>2024</v>
      </c>
      <c r="N13025">
        <f>MONTH(Table1[[#This Row],[order_date]])</f>
        <v>6</v>
      </c>
      <c r="O13025" s="3">
        <f>Table1[[#This Row],[sales]]-Table1[[#This Row],[profit]]</f>
        <v>499.03</v>
      </c>
      <c r="P13025" s="3">
        <f>Table1[[#This Row],[sales]]*Table1[[#This Row],[quantity]]</f>
        <v>4922.1899999999996</v>
      </c>
      <c r="Q13025" s="9">
        <f>Table1[[#This Row],[delivery_date]]-Table1[[#This Row],[order_date]]</f>
        <v>5</v>
      </c>
    </row>
    <row r="13026" spans="1:17" x14ac:dyDescent="0.35">
      <c r="A13026" t="s">
        <v>13057</v>
      </c>
      <c r="B13026" t="s">
        <v>19</v>
      </c>
      <c r="C13026" t="s">
        <v>14</v>
      </c>
      <c r="D13026" s="2">
        <v>2529.09</v>
      </c>
      <c r="E13026">
        <v>0.14000000000000001</v>
      </c>
      <c r="F13026">
        <v>3</v>
      </c>
      <c r="G13026" s="1">
        <v>45463</v>
      </c>
      <c r="H13026" s="1">
        <v>45469</v>
      </c>
      <c r="I13026" t="s">
        <v>21</v>
      </c>
      <c r="J13026" t="s">
        <v>27</v>
      </c>
      <c r="K13026" s="2">
        <v>192.07</v>
      </c>
      <c r="L13026" t="s">
        <v>39</v>
      </c>
      <c r="M13026">
        <f>YEAR(Table1[[#This Row],[order_date]])</f>
        <v>2024</v>
      </c>
      <c r="N13026">
        <f>MONTH(Table1[[#This Row],[order_date]])</f>
        <v>6</v>
      </c>
      <c r="O13026" s="3">
        <f>Table1[[#This Row],[sales]]-Table1[[#This Row],[profit]]</f>
        <v>2337.02</v>
      </c>
      <c r="P13026" s="3">
        <f>Table1[[#This Row],[sales]]*Table1[[#This Row],[quantity]]</f>
        <v>7587.27</v>
      </c>
      <c r="Q13026" s="9">
        <f>Table1[[#This Row],[delivery_date]]-Table1[[#This Row],[order_date]]</f>
        <v>6</v>
      </c>
    </row>
    <row r="13027" spans="1:17" x14ac:dyDescent="0.35">
      <c r="A13027" t="s">
        <v>13058</v>
      </c>
      <c r="B13027" t="s">
        <v>41</v>
      </c>
      <c r="C13027" t="s">
        <v>33</v>
      </c>
      <c r="D13027" s="2">
        <v>3380.12</v>
      </c>
      <c r="E13027">
        <v>0.4</v>
      </c>
      <c r="F13027">
        <v>2</v>
      </c>
      <c r="G13027" s="1">
        <v>45619</v>
      </c>
      <c r="H13027" s="1">
        <v>45623</v>
      </c>
      <c r="I13027" t="s">
        <v>31</v>
      </c>
      <c r="J13027" t="s">
        <v>22</v>
      </c>
      <c r="K13027" s="2">
        <v>296.25</v>
      </c>
      <c r="L13027" t="s">
        <v>17</v>
      </c>
      <c r="M13027">
        <f>YEAR(Table1[[#This Row],[order_date]])</f>
        <v>2024</v>
      </c>
      <c r="N13027">
        <f>MONTH(Table1[[#This Row],[order_date]])</f>
        <v>11</v>
      </c>
      <c r="O13027" s="3">
        <f>Table1[[#This Row],[sales]]-Table1[[#This Row],[profit]]</f>
        <v>3083.87</v>
      </c>
      <c r="P13027" s="3">
        <f>Table1[[#This Row],[sales]]*Table1[[#This Row],[quantity]]</f>
        <v>6760.24</v>
      </c>
      <c r="Q13027" s="9">
        <f>Table1[[#This Row],[delivery_date]]-Table1[[#This Row],[order_date]]</f>
        <v>4</v>
      </c>
    </row>
    <row r="13028" spans="1:17" x14ac:dyDescent="0.35">
      <c r="A13028" t="s">
        <v>13059</v>
      </c>
      <c r="B13028" t="s">
        <v>13</v>
      </c>
      <c r="C13028" t="s">
        <v>14</v>
      </c>
      <c r="D13028" s="2">
        <v>827.68</v>
      </c>
      <c r="E13028">
        <v>0.02</v>
      </c>
      <c r="F13028">
        <v>4</v>
      </c>
      <c r="G13028" s="1">
        <v>45449</v>
      </c>
      <c r="H13028" s="1">
        <v>45450</v>
      </c>
      <c r="I13028" t="s">
        <v>15</v>
      </c>
      <c r="J13028" t="s">
        <v>22</v>
      </c>
      <c r="K13028" s="2">
        <v>224.54</v>
      </c>
      <c r="L13028" t="s">
        <v>28</v>
      </c>
      <c r="M13028">
        <f>YEAR(Table1[[#This Row],[order_date]])</f>
        <v>2024</v>
      </c>
      <c r="N13028">
        <f>MONTH(Table1[[#This Row],[order_date]])</f>
        <v>6</v>
      </c>
      <c r="O13028" s="3">
        <f>Table1[[#This Row],[sales]]-Table1[[#This Row],[profit]]</f>
        <v>603.14</v>
      </c>
      <c r="P13028" s="3">
        <f>Table1[[#This Row],[sales]]*Table1[[#This Row],[quantity]]</f>
        <v>3310.72</v>
      </c>
      <c r="Q13028" s="9">
        <f>Table1[[#This Row],[delivery_date]]-Table1[[#This Row],[order_date]]</f>
        <v>1</v>
      </c>
    </row>
    <row r="13029" spans="1:17" x14ac:dyDescent="0.35">
      <c r="A13029" t="s">
        <v>13060</v>
      </c>
      <c r="B13029" t="s">
        <v>13</v>
      </c>
      <c r="C13029" t="s">
        <v>36</v>
      </c>
      <c r="D13029" s="2">
        <v>2535.5500000000002</v>
      </c>
      <c r="E13029">
        <v>0.21</v>
      </c>
      <c r="F13029">
        <v>9</v>
      </c>
      <c r="G13029" s="1">
        <v>45606</v>
      </c>
      <c r="H13029" s="1">
        <v>45608</v>
      </c>
      <c r="I13029" t="s">
        <v>15</v>
      </c>
      <c r="J13029" t="s">
        <v>22</v>
      </c>
      <c r="K13029" s="2">
        <v>484.66</v>
      </c>
      <c r="L13029" t="s">
        <v>34</v>
      </c>
      <c r="M13029">
        <f>YEAR(Table1[[#This Row],[order_date]])</f>
        <v>2024</v>
      </c>
      <c r="N13029">
        <f>MONTH(Table1[[#This Row],[order_date]])</f>
        <v>11</v>
      </c>
      <c r="O13029" s="3">
        <f>Table1[[#This Row],[sales]]-Table1[[#This Row],[profit]]</f>
        <v>2050.8900000000003</v>
      </c>
      <c r="P13029" s="3">
        <f>Table1[[#This Row],[sales]]*Table1[[#This Row],[quantity]]</f>
        <v>22819.95</v>
      </c>
      <c r="Q13029" s="9">
        <f>Table1[[#This Row],[delivery_date]]-Table1[[#This Row],[order_date]]</f>
        <v>2</v>
      </c>
    </row>
    <row r="13030" spans="1:17" x14ac:dyDescent="0.35">
      <c r="A13030" t="s">
        <v>13061</v>
      </c>
      <c r="B13030" t="s">
        <v>13</v>
      </c>
      <c r="C13030" t="s">
        <v>33</v>
      </c>
      <c r="D13030" s="2">
        <v>2341.31</v>
      </c>
      <c r="E13030">
        <v>0.03</v>
      </c>
      <c r="F13030">
        <v>2</v>
      </c>
      <c r="G13030" s="1">
        <v>45408</v>
      </c>
      <c r="H13030" s="1">
        <v>45410</v>
      </c>
      <c r="I13030" t="s">
        <v>21</v>
      </c>
      <c r="J13030" t="s">
        <v>22</v>
      </c>
      <c r="K13030" s="2">
        <v>436.17</v>
      </c>
      <c r="L13030" t="s">
        <v>48</v>
      </c>
      <c r="M13030">
        <f>YEAR(Table1[[#This Row],[order_date]])</f>
        <v>2024</v>
      </c>
      <c r="N13030">
        <f>MONTH(Table1[[#This Row],[order_date]])</f>
        <v>4</v>
      </c>
      <c r="O13030" s="3">
        <f>Table1[[#This Row],[sales]]-Table1[[#This Row],[profit]]</f>
        <v>1905.1399999999999</v>
      </c>
      <c r="P13030" s="3">
        <f>Table1[[#This Row],[sales]]*Table1[[#This Row],[quantity]]</f>
        <v>4682.62</v>
      </c>
      <c r="Q13030" s="9">
        <f>Table1[[#This Row],[delivery_date]]-Table1[[#This Row],[order_date]]</f>
        <v>2</v>
      </c>
    </row>
    <row r="13031" spans="1:17" x14ac:dyDescent="0.35">
      <c r="A13031" t="s">
        <v>13062</v>
      </c>
      <c r="B13031" t="s">
        <v>25</v>
      </c>
      <c r="C13031" t="s">
        <v>36</v>
      </c>
      <c r="D13031" s="2">
        <v>4587.18</v>
      </c>
      <c r="E13031">
        <v>0.15</v>
      </c>
      <c r="F13031">
        <v>1</v>
      </c>
      <c r="G13031" s="1">
        <v>45528</v>
      </c>
      <c r="H13031" s="1">
        <v>45530</v>
      </c>
      <c r="I13031" t="s">
        <v>31</v>
      </c>
      <c r="J13031" t="s">
        <v>27</v>
      </c>
      <c r="K13031" s="2">
        <v>1114.5999999999999</v>
      </c>
      <c r="L13031" t="s">
        <v>48</v>
      </c>
      <c r="M13031">
        <f>YEAR(Table1[[#This Row],[order_date]])</f>
        <v>2024</v>
      </c>
      <c r="N13031">
        <f>MONTH(Table1[[#This Row],[order_date]])</f>
        <v>8</v>
      </c>
      <c r="O13031" s="3">
        <f>Table1[[#This Row],[sales]]-Table1[[#This Row],[profit]]</f>
        <v>3472.5800000000004</v>
      </c>
      <c r="P13031" s="3">
        <f>Table1[[#This Row],[sales]]*Table1[[#This Row],[quantity]]</f>
        <v>4587.18</v>
      </c>
      <c r="Q13031" s="9">
        <f>Table1[[#This Row],[delivery_date]]-Table1[[#This Row],[order_date]]</f>
        <v>2</v>
      </c>
    </row>
    <row r="13032" spans="1:17" x14ac:dyDescent="0.35">
      <c r="A13032" t="s">
        <v>13063</v>
      </c>
      <c r="B13032" t="s">
        <v>19</v>
      </c>
      <c r="C13032" t="s">
        <v>14</v>
      </c>
      <c r="D13032" s="2">
        <v>4978.9399999999996</v>
      </c>
      <c r="E13032">
        <v>0.48</v>
      </c>
      <c r="F13032">
        <v>7</v>
      </c>
      <c r="G13032" s="1">
        <v>45013</v>
      </c>
      <c r="H13032" s="1">
        <v>45018</v>
      </c>
      <c r="I13032" t="s">
        <v>15</v>
      </c>
      <c r="J13032" t="s">
        <v>27</v>
      </c>
      <c r="K13032" s="2">
        <v>937.25</v>
      </c>
      <c r="L13032" t="s">
        <v>23</v>
      </c>
      <c r="M13032">
        <f>YEAR(Table1[[#This Row],[order_date]])</f>
        <v>2023</v>
      </c>
      <c r="N13032">
        <f>MONTH(Table1[[#This Row],[order_date]])</f>
        <v>3</v>
      </c>
      <c r="O13032" s="3">
        <f>Table1[[#This Row],[sales]]-Table1[[#This Row],[profit]]</f>
        <v>4041.6899999999996</v>
      </c>
      <c r="P13032" s="3">
        <f>Table1[[#This Row],[sales]]*Table1[[#This Row],[quantity]]</f>
        <v>34852.579999999994</v>
      </c>
      <c r="Q13032" s="9">
        <f>Table1[[#This Row],[delivery_date]]-Table1[[#This Row],[order_date]]</f>
        <v>5</v>
      </c>
    </row>
    <row r="13033" spans="1:17" x14ac:dyDescent="0.35">
      <c r="A13033" t="s">
        <v>13064</v>
      </c>
      <c r="B13033" t="s">
        <v>41</v>
      </c>
      <c r="C13033" t="s">
        <v>26</v>
      </c>
      <c r="D13033" s="2">
        <v>3306.92</v>
      </c>
      <c r="E13033">
        <v>0.37</v>
      </c>
      <c r="F13033">
        <v>1</v>
      </c>
      <c r="G13033" s="1">
        <v>45423</v>
      </c>
      <c r="H13033" s="1">
        <v>45424</v>
      </c>
      <c r="I13033" t="s">
        <v>31</v>
      </c>
      <c r="J13033" t="s">
        <v>27</v>
      </c>
      <c r="K13033" s="2">
        <v>216.74</v>
      </c>
      <c r="L13033" t="s">
        <v>34</v>
      </c>
      <c r="M13033">
        <f>YEAR(Table1[[#This Row],[order_date]])</f>
        <v>2024</v>
      </c>
      <c r="N13033">
        <f>MONTH(Table1[[#This Row],[order_date]])</f>
        <v>5</v>
      </c>
      <c r="O13033" s="3">
        <f>Table1[[#This Row],[sales]]-Table1[[#This Row],[profit]]</f>
        <v>3090.1800000000003</v>
      </c>
      <c r="P13033" s="3">
        <f>Table1[[#This Row],[sales]]*Table1[[#This Row],[quantity]]</f>
        <v>3306.92</v>
      </c>
      <c r="Q13033" s="9">
        <f>Table1[[#This Row],[delivery_date]]-Table1[[#This Row],[order_date]]</f>
        <v>1</v>
      </c>
    </row>
    <row r="13034" spans="1:17" x14ac:dyDescent="0.35">
      <c r="A13034" t="s">
        <v>13065</v>
      </c>
      <c r="B13034" t="s">
        <v>25</v>
      </c>
      <c r="C13034" t="s">
        <v>26</v>
      </c>
      <c r="D13034" s="2">
        <v>4288.8100000000004</v>
      </c>
      <c r="E13034">
        <v>0.38</v>
      </c>
      <c r="F13034">
        <v>6</v>
      </c>
      <c r="G13034" s="1">
        <v>45352</v>
      </c>
      <c r="H13034" s="1">
        <v>45354</v>
      </c>
      <c r="I13034" t="s">
        <v>21</v>
      </c>
      <c r="J13034" t="s">
        <v>16</v>
      </c>
      <c r="K13034" s="2">
        <v>1178.54</v>
      </c>
      <c r="L13034" t="s">
        <v>23</v>
      </c>
      <c r="M13034">
        <f>YEAR(Table1[[#This Row],[order_date]])</f>
        <v>2024</v>
      </c>
      <c r="N13034">
        <f>MONTH(Table1[[#This Row],[order_date]])</f>
        <v>3</v>
      </c>
      <c r="O13034" s="3">
        <f>Table1[[#This Row],[sales]]-Table1[[#This Row],[profit]]</f>
        <v>3110.2700000000004</v>
      </c>
      <c r="P13034" s="3">
        <f>Table1[[#This Row],[sales]]*Table1[[#This Row],[quantity]]</f>
        <v>25732.86</v>
      </c>
      <c r="Q13034" s="9">
        <f>Table1[[#This Row],[delivery_date]]-Table1[[#This Row],[order_date]]</f>
        <v>2</v>
      </c>
    </row>
    <row r="13035" spans="1:17" x14ac:dyDescent="0.35">
      <c r="A13035" t="s">
        <v>13066</v>
      </c>
      <c r="B13035" t="s">
        <v>13</v>
      </c>
      <c r="C13035" t="s">
        <v>26</v>
      </c>
      <c r="D13035" s="2">
        <v>3269.72</v>
      </c>
      <c r="E13035">
        <v>7.0000000000000007E-2</v>
      </c>
      <c r="F13035">
        <v>5</v>
      </c>
      <c r="G13035" s="1">
        <v>45613</v>
      </c>
      <c r="H13035" s="1">
        <v>45620</v>
      </c>
      <c r="I13035" t="s">
        <v>31</v>
      </c>
      <c r="J13035" t="s">
        <v>27</v>
      </c>
      <c r="K13035" s="2">
        <v>272.95</v>
      </c>
      <c r="L13035" t="s">
        <v>48</v>
      </c>
      <c r="M13035">
        <f>YEAR(Table1[[#This Row],[order_date]])</f>
        <v>2024</v>
      </c>
      <c r="N13035">
        <f>MONTH(Table1[[#This Row],[order_date]])</f>
        <v>11</v>
      </c>
      <c r="O13035" s="3">
        <f>Table1[[#This Row],[sales]]-Table1[[#This Row],[profit]]</f>
        <v>2996.77</v>
      </c>
      <c r="P13035" s="3">
        <f>Table1[[#This Row],[sales]]*Table1[[#This Row],[quantity]]</f>
        <v>16348.599999999999</v>
      </c>
      <c r="Q13035" s="9">
        <f>Table1[[#This Row],[delivery_date]]-Table1[[#This Row],[order_date]]</f>
        <v>7</v>
      </c>
    </row>
    <row r="13036" spans="1:17" x14ac:dyDescent="0.35">
      <c r="A13036" t="s">
        <v>13067</v>
      </c>
      <c r="B13036" t="s">
        <v>41</v>
      </c>
      <c r="C13036" t="s">
        <v>36</v>
      </c>
      <c r="D13036" s="2">
        <v>4393.8</v>
      </c>
      <c r="E13036">
        <v>0.28999999999999998</v>
      </c>
      <c r="F13036">
        <v>8</v>
      </c>
      <c r="G13036" s="1">
        <v>44982</v>
      </c>
      <c r="H13036" s="1">
        <v>44987</v>
      </c>
      <c r="I13036" t="s">
        <v>21</v>
      </c>
      <c r="J13036" t="s">
        <v>22</v>
      </c>
      <c r="K13036" s="2">
        <v>747.1</v>
      </c>
      <c r="L13036" t="s">
        <v>28</v>
      </c>
      <c r="M13036">
        <f>YEAR(Table1[[#This Row],[order_date]])</f>
        <v>2023</v>
      </c>
      <c r="N13036">
        <f>MONTH(Table1[[#This Row],[order_date]])</f>
        <v>2</v>
      </c>
      <c r="O13036" s="3">
        <f>Table1[[#This Row],[sales]]-Table1[[#This Row],[profit]]</f>
        <v>3646.7000000000003</v>
      </c>
      <c r="P13036" s="3">
        <f>Table1[[#This Row],[sales]]*Table1[[#This Row],[quantity]]</f>
        <v>35150.400000000001</v>
      </c>
      <c r="Q13036" s="9">
        <f>Table1[[#This Row],[delivery_date]]-Table1[[#This Row],[order_date]]</f>
        <v>5</v>
      </c>
    </row>
    <row r="13037" spans="1:17" x14ac:dyDescent="0.35">
      <c r="A13037" t="s">
        <v>13068</v>
      </c>
      <c r="B13037" t="s">
        <v>13</v>
      </c>
      <c r="C13037" t="s">
        <v>26</v>
      </c>
      <c r="D13037" s="2">
        <v>2223.0300000000002</v>
      </c>
      <c r="E13037">
        <v>0.19</v>
      </c>
      <c r="F13037">
        <v>3</v>
      </c>
      <c r="G13037" s="1">
        <v>45655</v>
      </c>
      <c r="H13037" s="1">
        <v>45659</v>
      </c>
      <c r="I13037" t="s">
        <v>31</v>
      </c>
      <c r="J13037" t="s">
        <v>27</v>
      </c>
      <c r="K13037" s="2">
        <v>313.74</v>
      </c>
      <c r="L13037" t="s">
        <v>34</v>
      </c>
      <c r="M13037">
        <f>YEAR(Table1[[#This Row],[order_date]])</f>
        <v>2024</v>
      </c>
      <c r="N13037">
        <f>MONTH(Table1[[#This Row],[order_date]])</f>
        <v>12</v>
      </c>
      <c r="O13037" s="3">
        <f>Table1[[#This Row],[sales]]-Table1[[#This Row],[profit]]</f>
        <v>1909.2900000000002</v>
      </c>
      <c r="P13037" s="3">
        <f>Table1[[#This Row],[sales]]*Table1[[#This Row],[quantity]]</f>
        <v>6669.09</v>
      </c>
      <c r="Q13037" s="9">
        <f>Table1[[#This Row],[delivery_date]]-Table1[[#This Row],[order_date]]</f>
        <v>4</v>
      </c>
    </row>
    <row r="13038" spans="1:17" x14ac:dyDescent="0.35">
      <c r="A13038" t="s">
        <v>13069</v>
      </c>
      <c r="B13038" t="s">
        <v>13</v>
      </c>
      <c r="C13038" t="s">
        <v>20</v>
      </c>
      <c r="D13038" s="2">
        <v>3079.15</v>
      </c>
      <c r="E13038">
        <v>0.37</v>
      </c>
      <c r="F13038">
        <v>3</v>
      </c>
      <c r="G13038" s="1">
        <v>45536</v>
      </c>
      <c r="H13038" s="1">
        <v>45539</v>
      </c>
      <c r="I13038" t="s">
        <v>15</v>
      </c>
      <c r="J13038" t="s">
        <v>27</v>
      </c>
      <c r="K13038" s="2">
        <v>438.68</v>
      </c>
      <c r="L13038" t="s">
        <v>28</v>
      </c>
      <c r="M13038">
        <f>YEAR(Table1[[#This Row],[order_date]])</f>
        <v>2024</v>
      </c>
      <c r="N13038">
        <f>MONTH(Table1[[#This Row],[order_date]])</f>
        <v>9</v>
      </c>
      <c r="O13038" s="3">
        <f>Table1[[#This Row],[sales]]-Table1[[#This Row],[profit]]</f>
        <v>2640.4700000000003</v>
      </c>
      <c r="P13038" s="3">
        <f>Table1[[#This Row],[sales]]*Table1[[#This Row],[quantity]]</f>
        <v>9237.4500000000007</v>
      </c>
      <c r="Q13038" s="9">
        <f>Table1[[#This Row],[delivery_date]]-Table1[[#This Row],[order_date]]</f>
        <v>3</v>
      </c>
    </row>
    <row r="13039" spans="1:17" x14ac:dyDescent="0.35">
      <c r="A13039" t="s">
        <v>13070</v>
      </c>
      <c r="B13039" t="s">
        <v>25</v>
      </c>
      <c r="C13039" t="s">
        <v>33</v>
      </c>
      <c r="D13039" s="2">
        <v>4241.33</v>
      </c>
      <c r="E13039">
        <v>0.08</v>
      </c>
      <c r="F13039">
        <v>1</v>
      </c>
      <c r="G13039" s="1">
        <v>45251</v>
      </c>
      <c r="H13039" s="1">
        <v>45255</v>
      </c>
      <c r="I13039" t="s">
        <v>31</v>
      </c>
      <c r="J13039" t="s">
        <v>16</v>
      </c>
      <c r="K13039" s="2">
        <v>513.44000000000005</v>
      </c>
      <c r="L13039" t="s">
        <v>34</v>
      </c>
      <c r="M13039">
        <f>YEAR(Table1[[#This Row],[order_date]])</f>
        <v>2023</v>
      </c>
      <c r="N13039">
        <f>MONTH(Table1[[#This Row],[order_date]])</f>
        <v>11</v>
      </c>
      <c r="O13039" s="3">
        <f>Table1[[#This Row],[sales]]-Table1[[#This Row],[profit]]</f>
        <v>3727.89</v>
      </c>
      <c r="P13039" s="3">
        <f>Table1[[#This Row],[sales]]*Table1[[#This Row],[quantity]]</f>
        <v>4241.33</v>
      </c>
      <c r="Q13039" s="9">
        <f>Table1[[#This Row],[delivery_date]]-Table1[[#This Row],[order_date]]</f>
        <v>4</v>
      </c>
    </row>
    <row r="13040" spans="1:17" x14ac:dyDescent="0.35">
      <c r="A13040" t="s">
        <v>13071</v>
      </c>
      <c r="B13040" t="s">
        <v>13</v>
      </c>
      <c r="C13040" t="s">
        <v>33</v>
      </c>
      <c r="D13040" s="2">
        <v>4598.62</v>
      </c>
      <c r="E13040">
        <v>0.14000000000000001</v>
      </c>
      <c r="F13040">
        <v>4</v>
      </c>
      <c r="G13040" s="1">
        <v>45467</v>
      </c>
      <c r="H13040" s="1">
        <v>45468</v>
      </c>
      <c r="I13040" t="s">
        <v>15</v>
      </c>
      <c r="J13040" t="s">
        <v>22</v>
      </c>
      <c r="K13040" s="2">
        <v>1330.37</v>
      </c>
      <c r="L13040" t="s">
        <v>17</v>
      </c>
      <c r="M13040">
        <f>YEAR(Table1[[#This Row],[order_date]])</f>
        <v>2024</v>
      </c>
      <c r="N13040">
        <f>MONTH(Table1[[#This Row],[order_date]])</f>
        <v>6</v>
      </c>
      <c r="O13040" s="3">
        <f>Table1[[#This Row],[sales]]-Table1[[#This Row],[profit]]</f>
        <v>3268.25</v>
      </c>
      <c r="P13040" s="3">
        <f>Table1[[#This Row],[sales]]*Table1[[#This Row],[quantity]]</f>
        <v>18394.48</v>
      </c>
      <c r="Q13040" s="9">
        <f>Table1[[#This Row],[delivery_date]]-Table1[[#This Row],[order_date]]</f>
        <v>1</v>
      </c>
    </row>
    <row r="13041" spans="1:17" x14ac:dyDescent="0.35">
      <c r="A13041" t="s">
        <v>13072</v>
      </c>
      <c r="B13041" t="s">
        <v>41</v>
      </c>
      <c r="C13041" t="s">
        <v>14</v>
      </c>
      <c r="D13041" s="2">
        <v>220.95</v>
      </c>
      <c r="E13041">
        <v>0.45</v>
      </c>
      <c r="F13041">
        <v>6</v>
      </c>
      <c r="G13041" s="1">
        <v>45404</v>
      </c>
      <c r="H13041" s="1">
        <v>45408</v>
      </c>
      <c r="I13041" t="s">
        <v>15</v>
      </c>
      <c r="J13041" t="s">
        <v>16</v>
      </c>
      <c r="K13041" s="2">
        <v>15.69</v>
      </c>
      <c r="L13041" t="s">
        <v>48</v>
      </c>
      <c r="M13041">
        <f>YEAR(Table1[[#This Row],[order_date]])</f>
        <v>2024</v>
      </c>
      <c r="N13041">
        <f>MONTH(Table1[[#This Row],[order_date]])</f>
        <v>4</v>
      </c>
      <c r="O13041" s="3">
        <f>Table1[[#This Row],[sales]]-Table1[[#This Row],[profit]]</f>
        <v>205.26</v>
      </c>
      <c r="P13041" s="3">
        <f>Table1[[#This Row],[sales]]*Table1[[#This Row],[quantity]]</f>
        <v>1325.6999999999998</v>
      </c>
      <c r="Q13041" s="9">
        <f>Table1[[#This Row],[delivery_date]]-Table1[[#This Row],[order_date]]</f>
        <v>4</v>
      </c>
    </row>
    <row r="13042" spans="1:17" x14ac:dyDescent="0.35">
      <c r="A13042" t="s">
        <v>13073</v>
      </c>
      <c r="B13042" t="s">
        <v>13</v>
      </c>
      <c r="C13042" t="s">
        <v>36</v>
      </c>
      <c r="D13042" s="2">
        <v>609.37</v>
      </c>
      <c r="E13042">
        <v>0.08</v>
      </c>
      <c r="F13042">
        <v>5</v>
      </c>
      <c r="G13042" s="1">
        <v>45242</v>
      </c>
      <c r="H13042" s="1">
        <v>45249</v>
      </c>
      <c r="I13042" t="s">
        <v>15</v>
      </c>
      <c r="J13042" t="s">
        <v>27</v>
      </c>
      <c r="K13042" s="2">
        <v>152.72</v>
      </c>
      <c r="L13042" t="s">
        <v>34</v>
      </c>
      <c r="M13042">
        <f>YEAR(Table1[[#This Row],[order_date]])</f>
        <v>2023</v>
      </c>
      <c r="N13042">
        <f>MONTH(Table1[[#This Row],[order_date]])</f>
        <v>11</v>
      </c>
      <c r="O13042" s="3">
        <f>Table1[[#This Row],[sales]]-Table1[[#This Row],[profit]]</f>
        <v>456.65</v>
      </c>
      <c r="P13042" s="3">
        <f>Table1[[#This Row],[sales]]*Table1[[#This Row],[quantity]]</f>
        <v>3046.85</v>
      </c>
      <c r="Q13042" s="9">
        <f>Table1[[#This Row],[delivery_date]]-Table1[[#This Row],[order_date]]</f>
        <v>7</v>
      </c>
    </row>
    <row r="13043" spans="1:17" x14ac:dyDescent="0.35">
      <c r="A13043" t="s">
        <v>13074</v>
      </c>
      <c r="B13043" t="s">
        <v>19</v>
      </c>
      <c r="C13043" t="s">
        <v>33</v>
      </c>
      <c r="D13043" s="2">
        <v>4662.74</v>
      </c>
      <c r="E13043">
        <v>0.32</v>
      </c>
      <c r="F13043">
        <v>7</v>
      </c>
      <c r="G13043" s="1">
        <v>45427</v>
      </c>
      <c r="H13043" s="1">
        <v>45433</v>
      </c>
      <c r="I13043" t="s">
        <v>21</v>
      </c>
      <c r="J13043" t="s">
        <v>16</v>
      </c>
      <c r="K13043" s="2">
        <v>690.69</v>
      </c>
      <c r="L13043" t="s">
        <v>23</v>
      </c>
      <c r="M13043">
        <f>YEAR(Table1[[#This Row],[order_date]])</f>
        <v>2024</v>
      </c>
      <c r="N13043">
        <f>MONTH(Table1[[#This Row],[order_date]])</f>
        <v>5</v>
      </c>
      <c r="O13043" s="3">
        <f>Table1[[#This Row],[sales]]-Table1[[#This Row],[profit]]</f>
        <v>3972.0499999999997</v>
      </c>
      <c r="P13043" s="3">
        <f>Table1[[#This Row],[sales]]*Table1[[#This Row],[quantity]]</f>
        <v>32639.18</v>
      </c>
      <c r="Q13043" s="9">
        <f>Table1[[#This Row],[delivery_date]]-Table1[[#This Row],[order_date]]</f>
        <v>6</v>
      </c>
    </row>
    <row r="13044" spans="1:17" x14ac:dyDescent="0.35">
      <c r="A13044" t="s">
        <v>13075</v>
      </c>
      <c r="B13044" t="s">
        <v>13</v>
      </c>
      <c r="C13044" t="s">
        <v>36</v>
      </c>
      <c r="D13044" s="2">
        <v>2885.69</v>
      </c>
      <c r="E13044">
        <v>0.16</v>
      </c>
      <c r="F13044">
        <v>1</v>
      </c>
      <c r="G13044" s="1">
        <v>45591</v>
      </c>
      <c r="H13044" s="1">
        <v>45596</v>
      </c>
      <c r="I13044" t="s">
        <v>15</v>
      </c>
      <c r="J13044" t="s">
        <v>16</v>
      </c>
      <c r="K13044" s="2">
        <v>182.26</v>
      </c>
      <c r="L13044" t="s">
        <v>39</v>
      </c>
      <c r="M13044">
        <f>YEAR(Table1[[#This Row],[order_date]])</f>
        <v>2024</v>
      </c>
      <c r="N13044">
        <f>MONTH(Table1[[#This Row],[order_date]])</f>
        <v>10</v>
      </c>
      <c r="O13044" s="3">
        <f>Table1[[#This Row],[sales]]-Table1[[#This Row],[profit]]</f>
        <v>2703.4300000000003</v>
      </c>
      <c r="P13044" s="3">
        <f>Table1[[#This Row],[sales]]*Table1[[#This Row],[quantity]]</f>
        <v>2885.69</v>
      </c>
      <c r="Q13044" s="9">
        <f>Table1[[#This Row],[delivery_date]]-Table1[[#This Row],[order_date]]</f>
        <v>5</v>
      </c>
    </row>
    <row r="13045" spans="1:17" x14ac:dyDescent="0.35">
      <c r="A13045" t="s">
        <v>13076</v>
      </c>
      <c r="B13045" t="s">
        <v>25</v>
      </c>
      <c r="C13045" t="s">
        <v>14</v>
      </c>
      <c r="D13045" s="2">
        <v>4951.9399999999996</v>
      </c>
      <c r="E13045">
        <v>0.04</v>
      </c>
      <c r="F13045">
        <v>3</v>
      </c>
      <c r="G13045" s="1">
        <v>45033</v>
      </c>
      <c r="H13045" s="1">
        <v>45034</v>
      </c>
      <c r="I13045" t="s">
        <v>31</v>
      </c>
      <c r="J13045" t="s">
        <v>22</v>
      </c>
      <c r="K13045" s="2">
        <v>957</v>
      </c>
      <c r="L13045" t="s">
        <v>34</v>
      </c>
      <c r="M13045">
        <f>YEAR(Table1[[#This Row],[order_date]])</f>
        <v>2023</v>
      </c>
      <c r="N13045">
        <f>MONTH(Table1[[#This Row],[order_date]])</f>
        <v>4</v>
      </c>
      <c r="O13045" s="3">
        <f>Table1[[#This Row],[sales]]-Table1[[#This Row],[profit]]</f>
        <v>3994.9399999999996</v>
      </c>
      <c r="P13045" s="3">
        <f>Table1[[#This Row],[sales]]*Table1[[#This Row],[quantity]]</f>
        <v>14855.82</v>
      </c>
      <c r="Q13045" s="9">
        <f>Table1[[#This Row],[delivery_date]]-Table1[[#This Row],[order_date]]</f>
        <v>1</v>
      </c>
    </row>
    <row r="13046" spans="1:17" x14ac:dyDescent="0.35">
      <c r="A13046" t="s">
        <v>13077</v>
      </c>
      <c r="B13046" t="s">
        <v>41</v>
      </c>
      <c r="C13046" t="s">
        <v>26</v>
      </c>
      <c r="D13046" s="2">
        <v>3983.9</v>
      </c>
      <c r="E13046">
        <v>0.11</v>
      </c>
      <c r="F13046">
        <v>4</v>
      </c>
      <c r="G13046" s="1">
        <v>45610</v>
      </c>
      <c r="H13046" s="1">
        <v>45617</v>
      </c>
      <c r="I13046" t="s">
        <v>21</v>
      </c>
      <c r="J13046" t="s">
        <v>22</v>
      </c>
      <c r="K13046" s="2">
        <v>569.9</v>
      </c>
      <c r="L13046" t="s">
        <v>17</v>
      </c>
      <c r="M13046">
        <f>YEAR(Table1[[#This Row],[order_date]])</f>
        <v>2024</v>
      </c>
      <c r="N13046">
        <f>MONTH(Table1[[#This Row],[order_date]])</f>
        <v>11</v>
      </c>
      <c r="O13046" s="3">
        <f>Table1[[#This Row],[sales]]-Table1[[#This Row],[profit]]</f>
        <v>3414</v>
      </c>
      <c r="P13046" s="3">
        <f>Table1[[#This Row],[sales]]*Table1[[#This Row],[quantity]]</f>
        <v>15935.6</v>
      </c>
      <c r="Q13046" s="9">
        <f>Table1[[#This Row],[delivery_date]]-Table1[[#This Row],[order_date]]</f>
        <v>7</v>
      </c>
    </row>
    <row r="13047" spans="1:17" x14ac:dyDescent="0.35">
      <c r="A13047" t="s">
        <v>13078</v>
      </c>
      <c r="B13047" t="s">
        <v>25</v>
      </c>
      <c r="C13047" t="s">
        <v>14</v>
      </c>
      <c r="D13047" s="2">
        <v>4108.8900000000003</v>
      </c>
      <c r="E13047">
        <v>0.43</v>
      </c>
      <c r="F13047">
        <v>6</v>
      </c>
      <c r="G13047" s="1">
        <v>45344</v>
      </c>
      <c r="H13047" s="1">
        <v>45346</v>
      </c>
      <c r="I13047" t="s">
        <v>15</v>
      </c>
      <c r="J13047" t="s">
        <v>22</v>
      </c>
      <c r="K13047" s="2">
        <v>432.05</v>
      </c>
      <c r="L13047" t="s">
        <v>34</v>
      </c>
      <c r="M13047">
        <f>YEAR(Table1[[#This Row],[order_date]])</f>
        <v>2024</v>
      </c>
      <c r="N13047">
        <f>MONTH(Table1[[#This Row],[order_date]])</f>
        <v>2</v>
      </c>
      <c r="O13047" s="3">
        <f>Table1[[#This Row],[sales]]-Table1[[#This Row],[profit]]</f>
        <v>3676.84</v>
      </c>
      <c r="P13047" s="3">
        <f>Table1[[#This Row],[sales]]*Table1[[#This Row],[quantity]]</f>
        <v>24653.340000000004</v>
      </c>
      <c r="Q13047" s="9">
        <f>Table1[[#This Row],[delivery_date]]-Table1[[#This Row],[order_date]]</f>
        <v>2</v>
      </c>
    </row>
    <row r="13048" spans="1:17" x14ac:dyDescent="0.35">
      <c r="A13048" t="s">
        <v>13079</v>
      </c>
      <c r="B13048" t="s">
        <v>19</v>
      </c>
      <c r="C13048" t="s">
        <v>20</v>
      </c>
      <c r="D13048" s="2">
        <v>1992</v>
      </c>
      <c r="E13048">
        <v>0.46</v>
      </c>
      <c r="F13048">
        <v>4</v>
      </c>
      <c r="G13048" s="1">
        <v>45047</v>
      </c>
      <c r="H13048" s="1">
        <v>45052</v>
      </c>
      <c r="I13048" t="s">
        <v>15</v>
      </c>
      <c r="J13048" t="s">
        <v>22</v>
      </c>
      <c r="K13048" s="2">
        <v>284.07</v>
      </c>
      <c r="L13048" t="s">
        <v>23</v>
      </c>
      <c r="M13048">
        <f>YEAR(Table1[[#This Row],[order_date]])</f>
        <v>2023</v>
      </c>
      <c r="N13048">
        <f>MONTH(Table1[[#This Row],[order_date]])</f>
        <v>5</v>
      </c>
      <c r="O13048" s="3">
        <f>Table1[[#This Row],[sales]]-Table1[[#This Row],[profit]]</f>
        <v>1707.93</v>
      </c>
      <c r="P13048" s="3">
        <f>Table1[[#This Row],[sales]]*Table1[[#This Row],[quantity]]</f>
        <v>7968</v>
      </c>
      <c r="Q13048" s="9">
        <f>Table1[[#This Row],[delivery_date]]-Table1[[#This Row],[order_date]]</f>
        <v>5</v>
      </c>
    </row>
    <row r="13049" spans="1:17" x14ac:dyDescent="0.35">
      <c r="A13049" t="s">
        <v>13080</v>
      </c>
      <c r="B13049" t="s">
        <v>13</v>
      </c>
      <c r="C13049" t="s">
        <v>26</v>
      </c>
      <c r="D13049" s="2">
        <v>1361.95</v>
      </c>
      <c r="E13049">
        <v>0.21</v>
      </c>
      <c r="F13049">
        <v>7</v>
      </c>
      <c r="G13049" s="1">
        <v>44938</v>
      </c>
      <c r="H13049" s="1">
        <v>44944</v>
      </c>
      <c r="I13049" t="s">
        <v>21</v>
      </c>
      <c r="J13049" t="s">
        <v>16</v>
      </c>
      <c r="K13049" s="2">
        <v>400.79</v>
      </c>
      <c r="L13049" t="s">
        <v>23</v>
      </c>
      <c r="M13049">
        <f>YEAR(Table1[[#This Row],[order_date]])</f>
        <v>2023</v>
      </c>
      <c r="N13049">
        <f>MONTH(Table1[[#This Row],[order_date]])</f>
        <v>1</v>
      </c>
      <c r="O13049" s="3">
        <f>Table1[[#This Row],[sales]]-Table1[[#This Row],[profit]]</f>
        <v>961.16000000000008</v>
      </c>
      <c r="P13049" s="3">
        <f>Table1[[#This Row],[sales]]*Table1[[#This Row],[quantity]]</f>
        <v>9533.65</v>
      </c>
      <c r="Q13049" s="9">
        <f>Table1[[#This Row],[delivery_date]]-Table1[[#This Row],[order_date]]</f>
        <v>6</v>
      </c>
    </row>
    <row r="13050" spans="1:17" x14ac:dyDescent="0.35">
      <c r="A13050" t="s">
        <v>13081</v>
      </c>
      <c r="B13050" t="s">
        <v>25</v>
      </c>
      <c r="C13050" t="s">
        <v>26</v>
      </c>
      <c r="D13050" s="2">
        <v>3031.47</v>
      </c>
      <c r="E13050">
        <v>0.31</v>
      </c>
      <c r="F13050">
        <v>3</v>
      </c>
      <c r="G13050" s="1">
        <v>45275</v>
      </c>
      <c r="H13050" s="1">
        <v>45276</v>
      </c>
      <c r="I13050" t="s">
        <v>21</v>
      </c>
      <c r="J13050" t="s">
        <v>27</v>
      </c>
      <c r="K13050" s="2">
        <v>732.04</v>
      </c>
      <c r="L13050" t="s">
        <v>34</v>
      </c>
      <c r="M13050">
        <f>YEAR(Table1[[#This Row],[order_date]])</f>
        <v>2023</v>
      </c>
      <c r="N13050">
        <f>MONTH(Table1[[#This Row],[order_date]])</f>
        <v>12</v>
      </c>
      <c r="O13050" s="3">
        <f>Table1[[#This Row],[sales]]-Table1[[#This Row],[profit]]</f>
        <v>2299.4299999999998</v>
      </c>
      <c r="P13050" s="3">
        <f>Table1[[#This Row],[sales]]*Table1[[#This Row],[quantity]]</f>
        <v>9094.41</v>
      </c>
      <c r="Q13050" s="9">
        <f>Table1[[#This Row],[delivery_date]]-Table1[[#This Row],[order_date]]</f>
        <v>1</v>
      </c>
    </row>
    <row r="13051" spans="1:17" x14ac:dyDescent="0.35">
      <c r="A13051" t="s">
        <v>13082</v>
      </c>
      <c r="B13051" t="s">
        <v>25</v>
      </c>
      <c r="C13051" t="s">
        <v>26</v>
      </c>
      <c r="D13051" s="2">
        <v>4407.26</v>
      </c>
      <c r="E13051">
        <v>0.26</v>
      </c>
      <c r="F13051">
        <v>8</v>
      </c>
      <c r="G13051" s="1">
        <v>45477</v>
      </c>
      <c r="H13051" s="1">
        <v>45484</v>
      </c>
      <c r="I13051" t="s">
        <v>15</v>
      </c>
      <c r="J13051" t="s">
        <v>16</v>
      </c>
      <c r="K13051" s="2">
        <v>1123.8</v>
      </c>
      <c r="L13051" t="s">
        <v>28</v>
      </c>
      <c r="M13051">
        <f>YEAR(Table1[[#This Row],[order_date]])</f>
        <v>2024</v>
      </c>
      <c r="N13051">
        <f>MONTH(Table1[[#This Row],[order_date]])</f>
        <v>7</v>
      </c>
      <c r="O13051" s="3">
        <f>Table1[[#This Row],[sales]]-Table1[[#This Row],[profit]]</f>
        <v>3283.46</v>
      </c>
      <c r="P13051" s="3">
        <f>Table1[[#This Row],[sales]]*Table1[[#This Row],[quantity]]</f>
        <v>35258.080000000002</v>
      </c>
      <c r="Q13051" s="9">
        <f>Table1[[#This Row],[delivery_date]]-Table1[[#This Row],[order_date]]</f>
        <v>7</v>
      </c>
    </row>
    <row r="13052" spans="1:17" x14ac:dyDescent="0.35">
      <c r="A13052" t="s">
        <v>13083</v>
      </c>
      <c r="B13052" t="s">
        <v>25</v>
      </c>
      <c r="C13052" t="s">
        <v>14</v>
      </c>
      <c r="D13052" s="2">
        <v>3655.92</v>
      </c>
      <c r="E13052">
        <v>0.14000000000000001</v>
      </c>
      <c r="F13052">
        <v>7</v>
      </c>
      <c r="G13052" s="1">
        <v>45073</v>
      </c>
      <c r="H13052" s="1">
        <v>45079</v>
      </c>
      <c r="I13052" t="s">
        <v>21</v>
      </c>
      <c r="J13052" t="s">
        <v>22</v>
      </c>
      <c r="K13052" s="2">
        <v>663.1</v>
      </c>
      <c r="L13052" t="s">
        <v>48</v>
      </c>
      <c r="M13052">
        <f>YEAR(Table1[[#This Row],[order_date]])</f>
        <v>2023</v>
      </c>
      <c r="N13052">
        <f>MONTH(Table1[[#This Row],[order_date]])</f>
        <v>5</v>
      </c>
      <c r="O13052" s="3">
        <f>Table1[[#This Row],[sales]]-Table1[[#This Row],[profit]]</f>
        <v>2992.82</v>
      </c>
      <c r="P13052" s="3">
        <f>Table1[[#This Row],[sales]]*Table1[[#This Row],[quantity]]</f>
        <v>25591.440000000002</v>
      </c>
      <c r="Q13052" s="9">
        <f>Table1[[#This Row],[delivery_date]]-Table1[[#This Row],[order_date]]</f>
        <v>6</v>
      </c>
    </row>
    <row r="13053" spans="1:17" x14ac:dyDescent="0.35">
      <c r="A13053" t="s">
        <v>13084</v>
      </c>
      <c r="B13053" t="s">
        <v>25</v>
      </c>
      <c r="C13053" t="s">
        <v>20</v>
      </c>
      <c r="D13053" s="2">
        <v>2413.66</v>
      </c>
      <c r="E13053">
        <v>0.17</v>
      </c>
      <c r="F13053">
        <v>3</v>
      </c>
      <c r="G13053" s="1">
        <v>45585</v>
      </c>
      <c r="H13053" s="1">
        <v>45592</v>
      </c>
      <c r="I13053" t="s">
        <v>15</v>
      </c>
      <c r="J13053" t="s">
        <v>22</v>
      </c>
      <c r="K13053" s="2">
        <v>298.98</v>
      </c>
      <c r="L13053" t="s">
        <v>28</v>
      </c>
      <c r="M13053">
        <f>YEAR(Table1[[#This Row],[order_date]])</f>
        <v>2024</v>
      </c>
      <c r="N13053">
        <f>MONTH(Table1[[#This Row],[order_date]])</f>
        <v>10</v>
      </c>
      <c r="O13053" s="3">
        <f>Table1[[#This Row],[sales]]-Table1[[#This Row],[profit]]</f>
        <v>2114.6799999999998</v>
      </c>
      <c r="P13053" s="3">
        <f>Table1[[#This Row],[sales]]*Table1[[#This Row],[quantity]]</f>
        <v>7240.98</v>
      </c>
      <c r="Q13053" s="9">
        <f>Table1[[#This Row],[delivery_date]]-Table1[[#This Row],[order_date]]</f>
        <v>7</v>
      </c>
    </row>
    <row r="13054" spans="1:17" x14ac:dyDescent="0.35">
      <c r="A13054" t="s">
        <v>13085</v>
      </c>
      <c r="B13054" t="s">
        <v>19</v>
      </c>
      <c r="C13054" t="s">
        <v>36</v>
      </c>
      <c r="D13054" s="2">
        <v>3790.68</v>
      </c>
      <c r="E13054">
        <v>0.26</v>
      </c>
      <c r="F13054">
        <v>9</v>
      </c>
      <c r="G13054" s="1">
        <v>44955</v>
      </c>
      <c r="H13054" s="1">
        <v>44961</v>
      </c>
      <c r="I13054" t="s">
        <v>15</v>
      </c>
      <c r="J13054" t="s">
        <v>22</v>
      </c>
      <c r="K13054" s="2">
        <v>709.05</v>
      </c>
      <c r="L13054" t="s">
        <v>48</v>
      </c>
      <c r="M13054">
        <f>YEAR(Table1[[#This Row],[order_date]])</f>
        <v>2023</v>
      </c>
      <c r="N13054">
        <f>MONTH(Table1[[#This Row],[order_date]])</f>
        <v>1</v>
      </c>
      <c r="O13054" s="3">
        <f>Table1[[#This Row],[sales]]-Table1[[#This Row],[profit]]</f>
        <v>3081.63</v>
      </c>
      <c r="P13054" s="3">
        <f>Table1[[#This Row],[sales]]*Table1[[#This Row],[quantity]]</f>
        <v>34116.119999999995</v>
      </c>
      <c r="Q13054" s="9">
        <f>Table1[[#This Row],[delivery_date]]-Table1[[#This Row],[order_date]]</f>
        <v>6</v>
      </c>
    </row>
    <row r="13055" spans="1:17" x14ac:dyDescent="0.35">
      <c r="A13055" t="s">
        <v>13086</v>
      </c>
      <c r="B13055" t="s">
        <v>19</v>
      </c>
      <c r="C13055" t="s">
        <v>14</v>
      </c>
      <c r="D13055" s="2">
        <v>3482.95</v>
      </c>
      <c r="E13055">
        <v>0.35</v>
      </c>
      <c r="F13055">
        <v>5</v>
      </c>
      <c r="G13055" s="1">
        <v>45632</v>
      </c>
      <c r="H13055" s="1">
        <v>45633</v>
      </c>
      <c r="I13055" t="s">
        <v>15</v>
      </c>
      <c r="J13055" t="s">
        <v>22</v>
      </c>
      <c r="K13055" s="2">
        <v>649.19000000000005</v>
      </c>
      <c r="L13055" t="s">
        <v>39</v>
      </c>
      <c r="M13055">
        <f>YEAR(Table1[[#This Row],[order_date]])</f>
        <v>2024</v>
      </c>
      <c r="N13055">
        <f>MONTH(Table1[[#This Row],[order_date]])</f>
        <v>12</v>
      </c>
      <c r="O13055" s="3">
        <f>Table1[[#This Row],[sales]]-Table1[[#This Row],[profit]]</f>
        <v>2833.7599999999998</v>
      </c>
      <c r="P13055" s="3">
        <f>Table1[[#This Row],[sales]]*Table1[[#This Row],[quantity]]</f>
        <v>17414.75</v>
      </c>
      <c r="Q13055" s="9">
        <f>Table1[[#This Row],[delivery_date]]-Table1[[#This Row],[order_date]]</f>
        <v>1</v>
      </c>
    </row>
    <row r="13056" spans="1:17" x14ac:dyDescent="0.35">
      <c r="A13056" t="s">
        <v>13087</v>
      </c>
      <c r="B13056" t="s">
        <v>13</v>
      </c>
      <c r="C13056" t="s">
        <v>33</v>
      </c>
      <c r="D13056" s="2">
        <v>4573.95</v>
      </c>
      <c r="E13056">
        <v>0.17</v>
      </c>
      <c r="F13056">
        <v>2</v>
      </c>
      <c r="G13056" s="1">
        <v>45528</v>
      </c>
      <c r="H13056" s="1">
        <v>45533</v>
      </c>
      <c r="I13056" t="s">
        <v>21</v>
      </c>
      <c r="J13056" t="s">
        <v>16</v>
      </c>
      <c r="K13056" s="2">
        <v>398.31</v>
      </c>
      <c r="L13056" t="s">
        <v>39</v>
      </c>
      <c r="M13056">
        <f>YEAR(Table1[[#This Row],[order_date]])</f>
        <v>2024</v>
      </c>
      <c r="N13056">
        <f>MONTH(Table1[[#This Row],[order_date]])</f>
        <v>8</v>
      </c>
      <c r="O13056" s="3">
        <f>Table1[[#This Row],[sales]]-Table1[[#This Row],[profit]]</f>
        <v>4175.6399999999994</v>
      </c>
      <c r="P13056" s="3">
        <f>Table1[[#This Row],[sales]]*Table1[[#This Row],[quantity]]</f>
        <v>9147.9</v>
      </c>
      <c r="Q13056" s="9">
        <f>Table1[[#This Row],[delivery_date]]-Table1[[#This Row],[order_date]]</f>
        <v>5</v>
      </c>
    </row>
    <row r="13057" spans="1:17" x14ac:dyDescent="0.35">
      <c r="A13057" t="s">
        <v>13088</v>
      </c>
      <c r="B13057" t="s">
        <v>13</v>
      </c>
      <c r="C13057" t="s">
        <v>33</v>
      </c>
      <c r="D13057" s="2">
        <v>1391.43</v>
      </c>
      <c r="E13057">
        <v>0.35</v>
      </c>
      <c r="F13057">
        <v>9</v>
      </c>
      <c r="G13057" s="1">
        <v>45419</v>
      </c>
      <c r="H13057" s="1">
        <v>45423</v>
      </c>
      <c r="I13057" t="s">
        <v>31</v>
      </c>
      <c r="J13057" t="s">
        <v>16</v>
      </c>
      <c r="K13057" s="2">
        <v>299.85000000000002</v>
      </c>
      <c r="L13057" t="s">
        <v>28</v>
      </c>
      <c r="M13057">
        <f>YEAR(Table1[[#This Row],[order_date]])</f>
        <v>2024</v>
      </c>
      <c r="N13057">
        <f>MONTH(Table1[[#This Row],[order_date]])</f>
        <v>5</v>
      </c>
      <c r="O13057" s="3">
        <f>Table1[[#This Row],[sales]]-Table1[[#This Row],[profit]]</f>
        <v>1091.58</v>
      </c>
      <c r="P13057" s="3">
        <f>Table1[[#This Row],[sales]]*Table1[[#This Row],[quantity]]</f>
        <v>12522.87</v>
      </c>
      <c r="Q13057" s="9">
        <f>Table1[[#This Row],[delivery_date]]-Table1[[#This Row],[order_date]]</f>
        <v>4</v>
      </c>
    </row>
    <row r="13058" spans="1:17" x14ac:dyDescent="0.35">
      <c r="A13058" t="s">
        <v>13089</v>
      </c>
      <c r="B13058" t="s">
        <v>41</v>
      </c>
      <c r="C13058" t="s">
        <v>14</v>
      </c>
      <c r="D13058" s="2">
        <v>684.63</v>
      </c>
      <c r="E13058">
        <v>0.48</v>
      </c>
      <c r="F13058">
        <v>8</v>
      </c>
      <c r="G13058" s="1">
        <v>45283</v>
      </c>
      <c r="H13058" s="1">
        <v>45290</v>
      </c>
      <c r="I13058" t="s">
        <v>31</v>
      </c>
      <c r="J13058" t="s">
        <v>27</v>
      </c>
      <c r="K13058" s="2">
        <v>167.95</v>
      </c>
      <c r="L13058" t="s">
        <v>48</v>
      </c>
      <c r="M13058">
        <f>YEAR(Table1[[#This Row],[order_date]])</f>
        <v>2023</v>
      </c>
      <c r="N13058">
        <f>MONTH(Table1[[#This Row],[order_date]])</f>
        <v>12</v>
      </c>
      <c r="O13058" s="3">
        <f>Table1[[#This Row],[sales]]-Table1[[#This Row],[profit]]</f>
        <v>516.68000000000006</v>
      </c>
      <c r="P13058" s="3">
        <f>Table1[[#This Row],[sales]]*Table1[[#This Row],[quantity]]</f>
        <v>5477.04</v>
      </c>
      <c r="Q13058" s="9">
        <f>Table1[[#This Row],[delivery_date]]-Table1[[#This Row],[order_date]]</f>
        <v>7</v>
      </c>
    </row>
    <row r="13059" spans="1:17" x14ac:dyDescent="0.35">
      <c r="A13059" t="s">
        <v>13090</v>
      </c>
      <c r="B13059" t="s">
        <v>19</v>
      </c>
      <c r="C13059" t="s">
        <v>36</v>
      </c>
      <c r="D13059" s="2">
        <v>2403.25</v>
      </c>
      <c r="E13059">
        <v>0.01</v>
      </c>
      <c r="F13059">
        <v>8</v>
      </c>
      <c r="G13059" s="1">
        <v>45152</v>
      </c>
      <c r="H13059" s="1">
        <v>45156</v>
      </c>
      <c r="I13059" t="s">
        <v>21</v>
      </c>
      <c r="J13059" t="s">
        <v>22</v>
      </c>
      <c r="K13059" s="2">
        <v>449.96</v>
      </c>
      <c r="L13059" t="s">
        <v>17</v>
      </c>
      <c r="M13059">
        <f>YEAR(Table1[[#This Row],[order_date]])</f>
        <v>2023</v>
      </c>
      <c r="N13059">
        <f>MONTH(Table1[[#This Row],[order_date]])</f>
        <v>8</v>
      </c>
      <c r="O13059" s="3">
        <f>Table1[[#This Row],[sales]]-Table1[[#This Row],[profit]]</f>
        <v>1953.29</v>
      </c>
      <c r="P13059" s="3">
        <f>Table1[[#This Row],[sales]]*Table1[[#This Row],[quantity]]</f>
        <v>19226</v>
      </c>
      <c r="Q13059" s="9">
        <f>Table1[[#This Row],[delivery_date]]-Table1[[#This Row],[order_date]]</f>
        <v>4</v>
      </c>
    </row>
    <row r="13060" spans="1:17" x14ac:dyDescent="0.35">
      <c r="A13060" t="s">
        <v>13091</v>
      </c>
      <c r="B13060" t="s">
        <v>25</v>
      </c>
      <c r="C13060" t="s">
        <v>33</v>
      </c>
      <c r="D13060" s="2">
        <v>1869.3</v>
      </c>
      <c r="E13060">
        <v>0.08</v>
      </c>
      <c r="F13060">
        <v>1</v>
      </c>
      <c r="G13060" s="1">
        <v>45258</v>
      </c>
      <c r="H13060" s="1">
        <v>45260</v>
      </c>
      <c r="I13060" t="s">
        <v>21</v>
      </c>
      <c r="J13060" t="s">
        <v>16</v>
      </c>
      <c r="K13060" s="2">
        <v>278.92</v>
      </c>
      <c r="L13060" t="s">
        <v>28</v>
      </c>
      <c r="M13060">
        <f>YEAR(Table1[[#This Row],[order_date]])</f>
        <v>2023</v>
      </c>
      <c r="N13060">
        <f>MONTH(Table1[[#This Row],[order_date]])</f>
        <v>11</v>
      </c>
      <c r="O13060" s="3">
        <f>Table1[[#This Row],[sales]]-Table1[[#This Row],[profit]]</f>
        <v>1590.3799999999999</v>
      </c>
      <c r="P13060" s="3">
        <f>Table1[[#This Row],[sales]]*Table1[[#This Row],[quantity]]</f>
        <v>1869.3</v>
      </c>
      <c r="Q13060" s="9">
        <f>Table1[[#This Row],[delivery_date]]-Table1[[#This Row],[order_date]]</f>
        <v>2</v>
      </c>
    </row>
    <row r="13061" spans="1:17" x14ac:dyDescent="0.35">
      <c r="A13061" t="s">
        <v>13092</v>
      </c>
      <c r="B13061" t="s">
        <v>25</v>
      </c>
      <c r="C13061" t="s">
        <v>36</v>
      </c>
      <c r="D13061" s="2">
        <v>4876.82</v>
      </c>
      <c r="E13061">
        <v>0.46</v>
      </c>
      <c r="F13061">
        <v>4</v>
      </c>
      <c r="G13061" s="1">
        <v>45458</v>
      </c>
      <c r="H13061" s="1">
        <v>45465</v>
      </c>
      <c r="I13061" t="s">
        <v>31</v>
      </c>
      <c r="J13061" t="s">
        <v>27</v>
      </c>
      <c r="K13061" s="2">
        <v>1022.73</v>
      </c>
      <c r="L13061" t="s">
        <v>34</v>
      </c>
      <c r="M13061">
        <f>YEAR(Table1[[#This Row],[order_date]])</f>
        <v>2024</v>
      </c>
      <c r="N13061">
        <f>MONTH(Table1[[#This Row],[order_date]])</f>
        <v>6</v>
      </c>
      <c r="O13061" s="3">
        <f>Table1[[#This Row],[sales]]-Table1[[#This Row],[profit]]</f>
        <v>3854.0899999999997</v>
      </c>
      <c r="P13061" s="3">
        <f>Table1[[#This Row],[sales]]*Table1[[#This Row],[quantity]]</f>
        <v>19507.28</v>
      </c>
      <c r="Q13061" s="9">
        <f>Table1[[#This Row],[delivery_date]]-Table1[[#This Row],[order_date]]</f>
        <v>7</v>
      </c>
    </row>
    <row r="13062" spans="1:17" x14ac:dyDescent="0.35">
      <c r="A13062" t="s">
        <v>13093</v>
      </c>
      <c r="B13062" t="s">
        <v>41</v>
      </c>
      <c r="C13062" t="s">
        <v>26</v>
      </c>
      <c r="D13062" s="2">
        <v>136.77000000000001</v>
      </c>
      <c r="E13062">
        <v>0.04</v>
      </c>
      <c r="F13062">
        <v>7</v>
      </c>
      <c r="G13062" s="1">
        <v>45440</v>
      </c>
      <c r="H13062" s="1">
        <v>45446</v>
      </c>
      <c r="I13062" t="s">
        <v>21</v>
      </c>
      <c r="J13062" t="s">
        <v>27</v>
      </c>
      <c r="K13062" s="2">
        <v>25.21</v>
      </c>
      <c r="L13062" t="s">
        <v>28</v>
      </c>
      <c r="M13062">
        <f>YEAR(Table1[[#This Row],[order_date]])</f>
        <v>2024</v>
      </c>
      <c r="N13062">
        <f>MONTH(Table1[[#This Row],[order_date]])</f>
        <v>5</v>
      </c>
      <c r="O13062" s="3">
        <f>Table1[[#This Row],[sales]]-Table1[[#This Row],[profit]]</f>
        <v>111.56</v>
      </c>
      <c r="P13062" s="3">
        <f>Table1[[#This Row],[sales]]*Table1[[#This Row],[quantity]]</f>
        <v>957.3900000000001</v>
      </c>
      <c r="Q13062" s="9">
        <f>Table1[[#This Row],[delivery_date]]-Table1[[#This Row],[order_date]]</f>
        <v>6</v>
      </c>
    </row>
    <row r="13063" spans="1:17" x14ac:dyDescent="0.35">
      <c r="A13063" t="s">
        <v>13094</v>
      </c>
      <c r="B13063" t="s">
        <v>25</v>
      </c>
      <c r="C13063" t="s">
        <v>14</v>
      </c>
      <c r="D13063" s="2">
        <v>4673.58</v>
      </c>
      <c r="E13063">
        <v>0.38</v>
      </c>
      <c r="F13063">
        <v>6</v>
      </c>
      <c r="G13063" s="1">
        <v>45082</v>
      </c>
      <c r="H13063" s="1">
        <v>45083</v>
      </c>
      <c r="I13063" t="s">
        <v>31</v>
      </c>
      <c r="J13063" t="s">
        <v>27</v>
      </c>
      <c r="K13063" s="2">
        <v>330.76</v>
      </c>
      <c r="L13063" t="s">
        <v>34</v>
      </c>
      <c r="M13063">
        <f>YEAR(Table1[[#This Row],[order_date]])</f>
        <v>2023</v>
      </c>
      <c r="N13063">
        <f>MONTH(Table1[[#This Row],[order_date]])</f>
        <v>6</v>
      </c>
      <c r="O13063" s="3">
        <f>Table1[[#This Row],[sales]]-Table1[[#This Row],[profit]]</f>
        <v>4342.82</v>
      </c>
      <c r="P13063" s="3">
        <f>Table1[[#This Row],[sales]]*Table1[[#This Row],[quantity]]</f>
        <v>28041.48</v>
      </c>
      <c r="Q13063" s="9">
        <f>Table1[[#This Row],[delivery_date]]-Table1[[#This Row],[order_date]]</f>
        <v>1</v>
      </c>
    </row>
    <row r="13064" spans="1:17" x14ac:dyDescent="0.35">
      <c r="A13064" t="s">
        <v>13095</v>
      </c>
      <c r="B13064" t="s">
        <v>41</v>
      </c>
      <c r="C13064" t="s">
        <v>26</v>
      </c>
      <c r="D13064" s="2">
        <v>4779.8900000000003</v>
      </c>
      <c r="E13064">
        <v>0.31</v>
      </c>
      <c r="F13064">
        <v>9</v>
      </c>
      <c r="G13064" s="1">
        <v>45472</v>
      </c>
      <c r="H13064" s="1">
        <v>45476</v>
      </c>
      <c r="I13064" t="s">
        <v>15</v>
      </c>
      <c r="J13064" t="s">
        <v>27</v>
      </c>
      <c r="K13064" s="2">
        <v>686.47</v>
      </c>
      <c r="L13064" t="s">
        <v>28</v>
      </c>
      <c r="M13064">
        <f>YEAR(Table1[[#This Row],[order_date]])</f>
        <v>2024</v>
      </c>
      <c r="N13064">
        <f>MONTH(Table1[[#This Row],[order_date]])</f>
        <v>6</v>
      </c>
      <c r="O13064" s="3">
        <f>Table1[[#This Row],[sales]]-Table1[[#This Row],[profit]]</f>
        <v>4093.42</v>
      </c>
      <c r="P13064" s="3">
        <f>Table1[[#This Row],[sales]]*Table1[[#This Row],[quantity]]</f>
        <v>43019.01</v>
      </c>
      <c r="Q13064" s="9">
        <f>Table1[[#This Row],[delivery_date]]-Table1[[#This Row],[order_date]]</f>
        <v>4</v>
      </c>
    </row>
    <row r="13065" spans="1:17" x14ac:dyDescent="0.35">
      <c r="A13065" t="s">
        <v>13096</v>
      </c>
      <c r="B13065" t="s">
        <v>13</v>
      </c>
      <c r="C13065" t="s">
        <v>33</v>
      </c>
      <c r="D13065" s="2">
        <v>349.7</v>
      </c>
      <c r="E13065">
        <v>0.02</v>
      </c>
      <c r="F13065">
        <v>8</v>
      </c>
      <c r="G13065" s="1">
        <v>45203</v>
      </c>
      <c r="H13065" s="1">
        <v>45204</v>
      </c>
      <c r="I13065" t="s">
        <v>21</v>
      </c>
      <c r="J13065" t="s">
        <v>22</v>
      </c>
      <c r="K13065" s="2">
        <v>98.47</v>
      </c>
      <c r="L13065" t="s">
        <v>48</v>
      </c>
      <c r="M13065">
        <f>YEAR(Table1[[#This Row],[order_date]])</f>
        <v>2023</v>
      </c>
      <c r="N13065">
        <f>MONTH(Table1[[#This Row],[order_date]])</f>
        <v>10</v>
      </c>
      <c r="O13065" s="3">
        <f>Table1[[#This Row],[sales]]-Table1[[#This Row],[profit]]</f>
        <v>251.23</v>
      </c>
      <c r="P13065" s="3">
        <f>Table1[[#This Row],[sales]]*Table1[[#This Row],[quantity]]</f>
        <v>2797.6</v>
      </c>
      <c r="Q13065" s="9">
        <f>Table1[[#This Row],[delivery_date]]-Table1[[#This Row],[order_date]]</f>
        <v>1</v>
      </c>
    </row>
    <row r="13066" spans="1:17" x14ac:dyDescent="0.35">
      <c r="A13066" t="s">
        <v>13097</v>
      </c>
      <c r="B13066" t="s">
        <v>19</v>
      </c>
      <c r="C13066" t="s">
        <v>36</v>
      </c>
      <c r="D13066" s="2">
        <v>4458.8900000000003</v>
      </c>
      <c r="E13066">
        <v>0</v>
      </c>
      <c r="F13066">
        <v>9</v>
      </c>
      <c r="G13066" s="1">
        <v>45265</v>
      </c>
      <c r="H13066" s="1">
        <v>45269</v>
      </c>
      <c r="I13066" t="s">
        <v>15</v>
      </c>
      <c r="J13066" t="s">
        <v>27</v>
      </c>
      <c r="K13066" s="2">
        <v>291.51</v>
      </c>
      <c r="L13066" t="s">
        <v>17</v>
      </c>
      <c r="M13066">
        <f>YEAR(Table1[[#This Row],[order_date]])</f>
        <v>2023</v>
      </c>
      <c r="N13066">
        <f>MONTH(Table1[[#This Row],[order_date]])</f>
        <v>12</v>
      </c>
      <c r="O13066" s="3">
        <f>Table1[[#This Row],[sales]]-Table1[[#This Row],[profit]]</f>
        <v>4167.38</v>
      </c>
      <c r="P13066" s="3">
        <f>Table1[[#This Row],[sales]]*Table1[[#This Row],[quantity]]</f>
        <v>40130.01</v>
      </c>
      <c r="Q13066" s="9">
        <f>Table1[[#This Row],[delivery_date]]-Table1[[#This Row],[order_date]]</f>
        <v>4</v>
      </c>
    </row>
    <row r="13067" spans="1:17" x14ac:dyDescent="0.35">
      <c r="A13067" t="s">
        <v>13098</v>
      </c>
      <c r="B13067" t="s">
        <v>41</v>
      </c>
      <c r="C13067" t="s">
        <v>26</v>
      </c>
      <c r="D13067" s="2">
        <v>2406.8200000000002</v>
      </c>
      <c r="E13067">
        <v>0.25</v>
      </c>
      <c r="F13067">
        <v>4</v>
      </c>
      <c r="G13067" s="1">
        <v>45644</v>
      </c>
      <c r="H13067" s="1">
        <v>45649</v>
      </c>
      <c r="I13067" t="s">
        <v>31</v>
      </c>
      <c r="J13067" t="s">
        <v>22</v>
      </c>
      <c r="K13067" s="2">
        <v>291.12</v>
      </c>
      <c r="L13067" t="s">
        <v>17</v>
      </c>
      <c r="M13067">
        <f>YEAR(Table1[[#This Row],[order_date]])</f>
        <v>2024</v>
      </c>
      <c r="N13067">
        <f>MONTH(Table1[[#This Row],[order_date]])</f>
        <v>12</v>
      </c>
      <c r="O13067" s="3">
        <f>Table1[[#This Row],[sales]]-Table1[[#This Row],[profit]]</f>
        <v>2115.7000000000003</v>
      </c>
      <c r="P13067" s="3">
        <f>Table1[[#This Row],[sales]]*Table1[[#This Row],[quantity]]</f>
        <v>9627.2800000000007</v>
      </c>
      <c r="Q13067" s="9">
        <f>Table1[[#This Row],[delivery_date]]-Table1[[#This Row],[order_date]]</f>
        <v>5</v>
      </c>
    </row>
    <row r="13068" spans="1:17" x14ac:dyDescent="0.35">
      <c r="A13068" t="s">
        <v>13099</v>
      </c>
      <c r="B13068" t="s">
        <v>25</v>
      </c>
      <c r="C13068" t="s">
        <v>33</v>
      </c>
      <c r="D13068" s="2">
        <v>3854.14</v>
      </c>
      <c r="E13068">
        <v>0.06</v>
      </c>
      <c r="F13068">
        <v>8</v>
      </c>
      <c r="G13068" s="1">
        <v>45263</v>
      </c>
      <c r="H13068" s="1">
        <v>45269</v>
      </c>
      <c r="I13068" t="s">
        <v>21</v>
      </c>
      <c r="J13068" t="s">
        <v>27</v>
      </c>
      <c r="K13068" s="2">
        <v>1018.04</v>
      </c>
      <c r="L13068" t="s">
        <v>34</v>
      </c>
      <c r="M13068">
        <f>YEAR(Table1[[#This Row],[order_date]])</f>
        <v>2023</v>
      </c>
      <c r="N13068">
        <f>MONTH(Table1[[#This Row],[order_date]])</f>
        <v>12</v>
      </c>
      <c r="O13068" s="3">
        <f>Table1[[#This Row],[sales]]-Table1[[#This Row],[profit]]</f>
        <v>2836.1</v>
      </c>
      <c r="P13068" s="3">
        <f>Table1[[#This Row],[sales]]*Table1[[#This Row],[quantity]]</f>
        <v>30833.119999999999</v>
      </c>
      <c r="Q13068" s="9">
        <f>Table1[[#This Row],[delivery_date]]-Table1[[#This Row],[order_date]]</f>
        <v>6</v>
      </c>
    </row>
    <row r="13069" spans="1:17" x14ac:dyDescent="0.35">
      <c r="A13069" t="s">
        <v>13100</v>
      </c>
      <c r="B13069" t="s">
        <v>41</v>
      </c>
      <c r="C13069" t="s">
        <v>20</v>
      </c>
      <c r="D13069" s="2">
        <v>488.35</v>
      </c>
      <c r="E13069">
        <v>0.44</v>
      </c>
      <c r="F13069">
        <v>6</v>
      </c>
      <c r="G13069" s="1">
        <v>45366</v>
      </c>
      <c r="H13069" s="1">
        <v>45371</v>
      </c>
      <c r="I13069" t="s">
        <v>15</v>
      </c>
      <c r="J13069" t="s">
        <v>27</v>
      </c>
      <c r="K13069" s="2">
        <v>24.58</v>
      </c>
      <c r="L13069" t="s">
        <v>17</v>
      </c>
      <c r="M13069">
        <f>YEAR(Table1[[#This Row],[order_date]])</f>
        <v>2024</v>
      </c>
      <c r="N13069">
        <f>MONTH(Table1[[#This Row],[order_date]])</f>
        <v>3</v>
      </c>
      <c r="O13069" s="3">
        <f>Table1[[#This Row],[sales]]-Table1[[#This Row],[profit]]</f>
        <v>463.77000000000004</v>
      </c>
      <c r="P13069" s="3">
        <f>Table1[[#This Row],[sales]]*Table1[[#This Row],[quantity]]</f>
        <v>2930.1000000000004</v>
      </c>
      <c r="Q13069" s="9">
        <f>Table1[[#This Row],[delivery_date]]-Table1[[#This Row],[order_date]]</f>
        <v>5</v>
      </c>
    </row>
    <row r="13070" spans="1:17" x14ac:dyDescent="0.35">
      <c r="A13070" t="s">
        <v>13101</v>
      </c>
      <c r="B13070" t="s">
        <v>13</v>
      </c>
      <c r="C13070" t="s">
        <v>26</v>
      </c>
      <c r="D13070" s="2">
        <v>4780.51</v>
      </c>
      <c r="E13070">
        <v>0.24</v>
      </c>
      <c r="F13070">
        <v>9</v>
      </c>
      <c r="G13070" s="1">
        <v>45315</v>
      </c>
      <c r="H13070" s="1">
        <v>45319</v>
      </c>
      <c r="I13070" t="s">
        <v>15</v>
      </c>
      <c r="J13070" t="s">
        <v>16</v>
      </c>
      <c r="K13070" s="2">
        <v>1363.84</v>
      </c>
      <c r="L13070" t="s">
        <v>34</v>
      </c>
      <c r="M13070">
        <f>YEAR(Table1[[#This Row],[order_date]])</f>
        <v>2024</v>
      </c>
      <c r="N13070">
        <f>MONTH(Table1[[#This Row],[order_date]])</f>
        <v>1</v>
      </c>
      <c r="O13070" s="3">
        <f>Table1[[#This Row],[sales]]-Table1[[#This Row],[profit]]</f>
        <v>3416.67</v>
      </c>
      <c r="P13070" s="3">
        <f>Table1[[#This Row],[sales]]*Table1[[#This Row],[quantity]]</f>
        <v>43024.590000000004</v>
      </c>
      <c r="Q13070" s="9">
        <f>Table1[[#This Row],[delivery_date]]-Table1[[#This Row],[order_date]]</f>
        <v>4</v>
      </c>
    </row>
    <row r="13071" spans="1:17" x14ac:dyDescent="0.35">
      <c r="A13071" t="s">
        <v>13102</v>
      </c>
      <c r="B13071" t="s">
        <v>25</v>
      </c>
      <c r="C13071" t="s">
        <v>20</v>
      </c>
      <c r="D13071" s="2">
        <v>3076.99</v>
      </c>
      <c r="E13071">
        <v>0.12</v>
      </c>
      <c r="F13071">
        <v>1</v>
      </c>
      <c r="G13071" s="1">
        <v>45267</v>
      </c>
      <c r="H13071" s="1">
        <v>45272</v>
      </c>
      <c r="I13071" t="s">
        <v>21</v>
      </c>
      <c r="J13071" t="s">
        <v>22</v>
      </c>
      <c r="K13071" s="2">
        <v>683.23</v>
      </c>
      <c r="L13071" t="s">
        <v>48</v>
      </c>
      <c r="M13071">
        <f>YEAR(Table1[[#This Row],[order_date]])</f>
        <v>2023</v>
      </c>
      <c r="N13071">
        <f>MONTH(Table1[[#This Row],[order_date]])</f>
        <v>12</v>
      </c>
      <c r="O13071" s="3">
        <f>Table1[[#This Row],[sales]]-Table1[[#This Row],[profit]]</f>
        <v>2393.7599999999998</v>
      </c>
      <c r="P13071" s="3">
        <f>Table1[[#This Row],[sales]]*Table1[[#This Row],[quantity]]</f>
        <v>3076.99</v>
      </c>
      <c r="Q13071" s="9">
        <f>Table1[[#This Row],[delivery_date]]-Table1[[#This Row],[order_date]]</f>
        <v>5</v>
      </c>
    </row>
    <row r="13072" spans="1:17" x14ac:dyDescent="0.35">
      <c r="A13072" t="s">
        <v>13103</v>
      </c>
      <c r="B13072" t="s">
        <v>13</v>
      </c>
      <c r="C13072" t="s">
        <v>20</v>
      </c>
      <c r="D13072" s="2">
        <v>4503.6000000000004</v>
      </c>
      <c r="E13072">
        <v>0.08</v>
      </c>
      <c r="F13072">
        <v>6</v>
      </c>
      <c r="G13072" s="1">
        <v>45625</v>
      </c>
      <c r="H13072" s="1">
        <v>45631</v>
      </c>
      <c r="I13072" t="s">
        <v>15</v>
      </c>
      <c r="J13072" t="s">
        <v>22</v>
      </c>
      <c r="K13072" s="2">
        <v>652.02</v>
      </c>
      <c r="L13072" t="s">
        <v>17</v>
      </c>
      <c r="M13072">
        <f>YEAR(Table1[[#This Row],[order_date]])</f>
        <v>2024</v>
      </c>
      <c r="N13072">
        <f>MONTH(Table1[[#This Row],[order_date]])</f>
        <v>11</v>
      </c>
      <c r="O13072" s="3">
        <f>Table1[[#This Row],[sales]]-Table1[[#This Row],[profit]]</f>
        <v>3851.5800000000004</v>
      </c>
      <c r="P13072" s="3">
        <f>Table1[[#This Row],[sales]]*Table1[[#This Row],[quantity]]</f>
        <v>27021.600000000002</v>
      </c>
      <c r="Q13072" s="9">
        <f>Table1[[#This Row],[delivery_date]]-Table1[[#This Row],[order_date]]</f>
        <v>6</v>
      </c>
    </row>
    <row r="13073" spans="1:17" x14ac:dyDescent="0.35">
      <c r="A13073" t="s">
        <v>13104</v>
      </c>
      <c r="B13073" t="s">
        <v>13</v>
      </c>
      <c r="C13073" t="s">
        <v>33</v>
      </c>
      <c r="D13073" s="2">
        <v>3397.52</v>
      </c>
      <c r="E13073">
        <v>0.42</v>
      </c>
      <c r="F13073">
        <v>2</v>
      </c>
      <c r="G13073" s="1">
        <v>45010</v>
      </c>
      <c r="H13073" s="1">
        <v>45011</v>
      </c>
      <c r="I13073" t="s">
        <v>21</v>
      </c>
      <c r="J13073" t="s">
        <v>27</v>
      </c>
      <c r="K13073" s="2">
        <v>194.08</v>
      </c>
      <c r="L13073" t="s">
        <v>23</v>
      </c>
      <c r="M13073">
        <f>YEAR(Table1[[#This Row],[order_date]])</f>
        <v>2023</v>
      </c>
      <c r="N13073">
        <f>MONTH(Table1[[#This Row],[order_date]])</f>
        <v>3</v>
      </c>
      <c r="O13073" s="3">
        <f>Table1[[#This Row],[sales]]-Table1[[#This Row],[profit]]</f>
        <v>3203.44</v>
      </c>
      <c r="P13073" s="3">
        <f>Table1[[#This Row],[sales]]*Table1[[#This Row],[quantity]]</f>
        <v>6795.04</v>
      </c>
      <c r="Q13073" s="9">
        <f>Table1[[#This Row],[delivery_date]]-Table1[[#This Row],[order_date]]</f>
        <v>1</v>
      </c>
    </row>
    <row r="13074" spans="1:17" x14ac:dyDescent="0.35">
      <c r="A13074" t="s">
        <v>13105</v>
      </c>
      <c r="B13074" t="s">
        <v>41</v>
      </c>
      <c r="C13074" t="s">
        <v>14</v>
      </c>
      <c r="D13074" s="2">
        <v>2730.37</v>
      </c>
      <c r="E13074">
        <v>0.36</v>
      </c>
      <c r="F13074">
        <v>3</v>
      </c>
      <c r="G13074" s="1">
        <v>45117</v>
      </c>
      <c r="H13074" s="1">
        <v>45123</v>
      </c>
      <c r="I13074" t="s">
        <v>15</v>
      </c>
      <c r="J13074" t="s">
        <v>22</v>
      </c>
      <c r="K13074" s="2">
        <v>167.67</v>
      </c>
      <c r="L13074" t="s">
        <v>17</v>
      </c>
      <c r="M13074">
        <f>YEAR(Table1[[#This Row],[order_date]])</f>
        <v>2023</v>
      </c>
      <c r="N13074">
        <f>MONTH(Table1[[#This Row],[order_date]])</f>
        <v>7</v>
      </c>
      <c r="O13074" s="3">
        <f>Table1[[#This Row],[sales]]-Table1[[#This Row],[profit]]</f>
        <v>2562.6999999999998</v>
      </c>
      <c r="P13074" s="3">
        <f>Table1[[#This Row],[sales]]*Table1[[#This Row],[quantity]]</f>
        <v>8191.11</v>
      </c>
      <c r="Q13074" s="9">
        <f>Table1[[#This Row],[delivery_date]]-Table1[[#This Row],[order_date]]</f>
        <v>6</v>
      </c>
    </row>
    <row r="13075" spans="1:17" x14ac:dyDescent="0.35">
      <c r="A13075" t="s">
        <v>13106</v>
      </c>
      <c r="B13075" t="s">
        <v>13</v>
      </c>
      <c r="C13075" t="s">
        <v>36</v>
      </c>
      <c r="D13075" s="2">
        <v>945.23</v>
      </c>
      <c r="E13075">
        <v>0.36</v>
      </c>
      <c r="F13075">
        <v>9</v>
      </c>
      <c r="G13075" s="1">
        <v>45227</v>
      </c>
      <c r="H13075" s="1">
        <v>45232</v>
      </c>
      <c r="I13075" t="s">
        <v>15</v>
      </c>
      <c r="J13075" t="s">
        <v>16</v>
      </c>
      <c r="K13075" s="2">
        <v>117.11</v>
      </c>
      <c r="L13075" t="s">
        <v>17</v>
      </c>
      <c r="M13075">
        <f>YEAR(Table1[[#This Row],[order_date]])</f>
        <v>2023</v>
      </c>
      <c r="N13075">
        <f>MONTH(Table1[[#This Row],[order_date]])</f>
        <v>10</v>
      </c>
      <c r="O13075" s="3">
        <f>Table1[[#This Row],[sales]]-Table1[[#This Row],[profit]]</f>
        <v>828.12</v>
      </c>
      <c r="P13075" s="3">
        <f>Table1[[#This Row],[sales]]*Table1[[#This Row],[quantity]]</f>
        <v>8507.07</v>
      </c>
      <c r="Q13075" s="9">
        <f>Table1[[#This Row],[delivery_date]]-Table1[[#This Row],[order_date]]</f>
        <v>5</v>
      </c>
    </row>
    <row r="13076" spans="1:17" x14ac:dyDescent="0.35">
      <c r="A13076" t="s">
        <v>13107</v>
      </c>
      <c r="B13076" t="s">
        <v>25</v>
      </c>
      <c r="C13076" t="s">
        <v>33</v>
      </c>
      <c r="D13076" s="2">
        <v>971.98</v>
      </c>
      <c r="E13076">
        <v>0.04</v>
      </c>
      <c r="F13076">
        <v>5</v>
      </c>
      <c r="G13076" s="1">
        <v>45265</v>
      </c>
      <c r="H13076" s="1">
        <v>45267</v>
      </c>
      <c r="I13076" t="s">
        <v>15</v>
      </c>
      <c r="J13076" t="s">
        <v>27</v>
      </c>
      <c r="K13076" s="2">
        <v>208.77</v>
      </c>
      <c r="L13076" t="s">
        <v>48</v>
      </c>
      <c r="M13076">
        <f>YEAR(Table1[[#This Row],[order_date]])</f>
        <v>2023</v>
      </c>
      <c r="N13076">
        <f>MONTH(Table1[[#This Row],[order_date]])</f>
        <v>12</v>
      </c>
      <c r="O13076" s="3">
        <f>Table1[[#This Row],[sales]]-Table1[[#This Row],[profit]]</f>
        <v>763.21</v>
      </c>
      <c r="P13076" s="3">
        <f>Table1[[#This Row],[sales]]*Table1[[#This Row],[quantity]]</f>
        <v>4859.8999999999996</v>
      </c>
      <c r="Q13076" s="9">
        <f>Table1[[#This Row],[delivery_date]]-Table1[[#This Row],[order_date]]</f>
        <v>2</v>
      </c>
    </row>
    <row r="13077" spans="1:17" x14ac:dyDescent="0.35">
      <c r="A13077" t="s">
        <v>13108</v>
      </c>
      <c r="B13077" t="s">
        <v>13</v>
      </c>
      <c r="C13077" t="s">
        <v>26</v>
      </c>
      <c r="D13077" s="2">
        <v>2415.59</v>
      </c>
      <c r="E13077">
        <v>0.31</v>
      </c>
      <c r="F13077">
        <v>5</v>
      </c>
      <c r="G13077" s="1">
        <v>45397</v>
      </c>
      <c r="H13077" s="1">
        <v>45401</v>
      </c>
      <c r="I13077" t="s">
        <v>31</v>
      </c>
      <c r="J13077" t="s">
        <v>16</v>
      </c>
      <c r="K13077" s="2">
        <v>161.4</v>
      </c>
      <c r="L13077" t="s">
        <v>34</v>
      </c>
      <c r="M13077">
        <f>YEAR(Table1[[#This Row],[order_date]])</f>
        <v>2024</v>
      </c>
      <c r="N13077">
        <f>MONTH(Table1[[#This Row],[order_date]])</f>
        <v>4</v>
      </c>
      <c r="O13077" s="3">
        <f>Table1[[#This Row],[sales]]-Table1[[#This Row],[profit]]</f>
        <v>2254.19</v>
      </c>
      <c r="P13077" s="3">
        <f>Table1[[#This Row],[sales]]*Table1[[#This Row],[quantity]]</f>
        <v>12077.95</v>
      </c>
      <c r="Q13077" s="9">
        <f>Table1[[#This Row],[delivery_date]]-Table1[[#This Row],[order_date]]</f>
        <v>4</v>
      </c>
    </row>
    <row r="13078" spans="1:17" x14ac:dyDescent="0.35">
      <c r="A13078" t="s">
        <v>13109</v>
      </c>
      <c r="B13078" t="s">
        <v>13</v>
      </c>
      <c r="C13078" t="s">
        <v>36</v>
      </c>
      <c r="D13078" s="2">
        <v>4365.17</v>
      </c>
      <c r="E13078">
        <v>0.43</v>
      </c>
      <c r="F13078">
        <v>1</v>
      </c>
      <c r="G13078" s="1">
        <v>44959</v>
      </c>
      <c r="H13078" s="1">
        <v>44966</v>
      </c>
      <c r="I13078" t="s">
        <v>21</v>
      </c>
      <c r="J13078" t="s">
        <v>27</v>
      </c>
      <c r="K13078" s="2">
        <v>1180.4000000000001</v>
      </c>
      <c r="L13078" t="s">
        <v>48</v>
      </c>
      <c r="M13078">
        <f>YEAR(Table1[[#This Row],[order_date]])</f>
        <v>2023</v>
      </c>
      <c r="N13078">
        <f>MONTH(Table1[[#This Row],[order_date]])</f>
        <v>2</v>
      </c>
      <c r="O13078" s="3">
        <f>Table1[[#This Row],[sales]]-Table1[[#This Row],[profit]]</f>
        <v>3184.77</v>
      </c>
      <c r="P13078" s="3">
        <f>Table1[[#This Row],[sales]]*Table1[[#This Row],[quantity]]</f>
        <v>4365.17</v>
      </c>
      <c r="Q13078" s="9">
        <f>Table1[[#This Row],[delivery_date]]-Table1[[#This Row],[order_date]]</f>
        <v>7</v>
      </c>
    </row>
    <row r="13079" spans="1:17" x14ac:dyDescent="0.35">
      <c r="A13079" t="s">
        <v>13110</v>
      </c>
      <c r="B13079" t="s">
        <v>41</v>
      </c>
      <c r="C13079" t="s">
        <v>14</v>
      </c>
      <c r="D13079" s="2">
        <v>664.57</v>
      </c>
      <c r="E13079">
        <v>0.38</v>
      </c>
      <c r="F13079">
        <v>2</v>
      </c>
      <c r="G13079" s="1">
        <v>45392</v>
      </c>
      <c r="H13079" s="1">
        <v>45394</v>
      </c>
      <c r="I13079" t="s">
        <v>15</v>
      </c>
      <c r="J13079" t="s">
        <v>22</v>
      </c>
      <c r="K13079" s="2">
        <v>175.72</v>
      </c>
      <c r="L13079" t="s">
        <v>28</v>
      </c>
      <c r="M13079">
        <f>YEAR(Table1[[#This Row],[order_date]])</f>
        <v>2024</v>
      </c>
      <c r="N13079">
        <f>MONTH(Table1[[#This Row],[order_date]])</f>
        <v>4</v>
      </c>
      <c r="O13079" s="3">
        <f>Table1[[#This Row],[sales]]-Table1[[#This Row],[profit]]</f>
        <v>488.85</v>
      </c>
      <c r="P13079" s="3">
        <f>Table1[[#This Row],[sales]]*Table1[[#This Row],[quantity]]</f>
        <v>1329.14</v>
      </c>
      <c r="Q13079" s="9">
        <f>Table1[[#This Row],[delivery_date]]-Table1[[#This Row],[order_date]]</f>
        <v>2</v>
      </c>
    </row>
    <row r="13080" spans="1:17" x14ac:dyDescent="0.35">
      <c r="A13080" t="s">
        <v>13111</v>
      </c>
      <c r="B13080" t="s">
        <v>13</v>
      </c>
      <c r="C13080" t="s">
        <v>33</v>
      </c>
      <c r="D13080" s="2">
        <v>4992.09</v>
      </c>
      <c r="E13080">
        <v>0.06</v>
      </c>
      <c r="F13080">
        <v>9</v>
      </c>
      <c r="G13080" s="1">
        <v>45217</v>
      </c>
      <c r="H13080" s="1">
        <v>45223</v>
      </c>
      <c r="I13080" t="s">
        <v>21</v>
      </c>
      <c r="J13080" t="s">
        <v>27</v>
      </c>
      <c r="K13080" s="2">
        <v>605.49</v>
      </c>
      <c r="L13080" t="s">
        <v>23</v>
      </c>
      <c r="M13080">
        <f>YEAR(Table1[[#This Row],[order_date]])</f>
        <v>2023</v>
      </c>
      <c r="N13080">
        <f>MONTH(Table1[[#This Row],[order_date]])</f>
        <v>10</v>
      </c>
      <c r="O13080" s="3">
        <f>Table1[[#This Row],[sales]]-Table1[[#This Row],[profit]]</f>
        <v>4386.6000000000004</v>
      </c>
      <c r="P13080" s="3">
        <f>Table1[[#This Row],[sales]]*Table1[[#This Row],[quantity]]</f>
        <v>44928.81</v>
      </c>
      <c r="Q13080" s="9">
        <f>Table1[[#This Row],[delivery_date]]-Table1[[#This Row],[order_date]]</f>
        <v>6</v>
      </c>
    </row>
    <row r="13081" spans="1:17" x14ac:dyDescent="0.35">
      <c r="A13081" t="s">
        <v>13112</v>
      </c>
      <c r="B13081" t="s">
        <v>19</v>
      </c>
      <c r="C13081" t="s">
        <v>14</v>
      </c>
      <c r="D13081" s="2">
        <v>4391.97</v>
      </c>
      <c r="E13081">
        <v>0.47</v>
      </c>
      <c r="F13081">
        <v>7</v>
      </c>
      <c r="G13081" s="1">
        <v>45228</v>
      </c>
      <c r="H13081" s="1">
        <v>45233</v>
      </c>
      <c r="I13081" t="s">
        <v>15</v>
      </c>
      <c r="J13081" t="s">
        <v>27</v>
      </c>
      <c r="K13081" s="2">
        <v>433.12</v>
      </c>
      <c r="L13081" t="s">
        <v>17</v>
      </c>
      <c r="M13081">
        <f>YEAR(Table1[[#This Row],[order_date]])</f>
        <v>2023</v>
      </c>
      <c r="N13081">
        <f>MONTH(Table1[[#This Row],[order_date]])</f>
        <v>10</v>
      </c>
      <c r="O13081" s="3">
        <f>Table1[[#This Row],[sales]]-Table1[[#This Row],[profit]]</f>
        <v>3958.8500000000004</v>
      </c>
      <c r="P13081" s="3">
        <f>Table1[[#This Row],[sales]]*Table1[[#This Row],[quantity]]</f>
        <v>30743.79</v>
      </c>
      <c r="Q13081" s="9">
        <f>Table1[[#This Row],[delivery_date]]-Table1[[#This Row],[order_date]]</f>
        <v>5</v>
      </c>
    </row>
    <row r="13082" spans="1:17" x14ac:dyDescent="0.35">
      <c r="A13082" t="s">
        <v>13113</v>
      </c>
      <c r="B13082" t="s">
        <v>41</v>
      </c>
      <c r="C13082" t="s">
        <v>26</v>
      </c>
      <c r="D13082" s="2">
        <v>2023.54</v>
      </c>
      <c r="E13082">
        <v>0.03</v>
      </c>
      <c r="F13082">
        <v>4</v>
      </c>
      <c r="G13082" s="1">
        <v>45565</v>
      </c>
      <c r="H13082" s="1">
        <v>45569</v>
      </c>
      <c r="I13082" t="s">
        <v>31</v>
      </c>
      <c r="J13082" t="s">
        <v>22</v>
      </c>
      <c r="K13082" s="2">
        <v>318.41000000000003</v>
      </c>
      <c r="L13082" t="s">
        <v>23</v>
      </c>
      <c r="M13082">
        <f>YEAR(Table1[[#This Row],[order_date]])</f>
        <v>2024</v>
      </c>
      <c r="N13082">
        <f>MONTH(Table1[[#This Row],[order_date]])</f>
        <v>9</v>
      </c>
      <c r="O13082" s="3">
        <f>Table1[[#This Row],[sales]]-Table1[[#This Row],[profit]]</f>
        <v>1705.1299999999999</v>
      </c>
      <c r="P13082" s="3">
        <f>Table1[[#This Row],[sales]]*Table1[[#This Row],[quantity]]</f>
        <v>8094.16</v>
      </c>
      <c r="Q13082" s="9">
        <f>Table1[[#This Row],[delivery_date]]-Table1[[#This Row],[order_date]]</f>
        <v>4</v>
      </c>
    </row>
    <row r="13083" spans="1:17" x14ac:dyDescent="0.35">
      <c r="A13083" t="s">
        <v>13114</v>
      </c>
      <c r="B13083" t="s">
        <v>41</v>
      </c>
      <c r="C13083" t="s">
        <v>33</v>
      </c>
      <c r="D13083" s="2">
        <v>1340.28</v>
      </c>
      <c r="E13083">
        <v>0.28000000000000003</v>
      </c>
      <c r="F13083">
        <v>7</v>
      </c>
      <c r="G13083" s="1">
        <v>45411</v>
      </c>
      <c r="H13083" s="1">
        <v>45415</v>
      </c>
      <c r="I13083" t="s">
        <v>31</v>
      </c>
      <c r="J13083" t="s">
        <v>16</v>
      </c>
      <c r="K13083" s="2">
        <v>161.62</v>
      </c>
      <c r="L13083" t="s">
        <v>34</v>
      </c>
      <c r="M13083">
        <f>YEAR(Table1[[#This Row],[order_date]])</f>
        <v>2024</v>
      </c>
      <c r="N13083">
        <f>MONTH(Table1[[#This Row],[order_date]])</f>
        <v>4</v>
      </c>
      <c r="O13083" s="3">
        <f>Table1[[#This Row],[sales]]-Table1[[#This Row],[profit]]</f>
        <v>1178.6599999999999</v>
      </c>
      <c r="P13083" s="3">
        <f>Table1[[#This Row],[sales]]*Table1[[#This Row],[quantity]]</f>
        <v>9381.9599999999991</v>
      </c>
      <c r="Q13083" s="9">
        <f>Table1[[#This Row],[delivery_date]]-Table1[[#This Row],[order_date]]</f>
        <v>4</v>
      </c>
    </row>
    <row r="13084" spans="1:17" x14ac:dyDescent="0.35">
      <c r="A13084" t="s">
        <v>13115</v>
      </c>
      <c r="B13084" t="s">
        <v>25</v>
      </c>
      <c r="C13084" t="s">
        <v>26</v>
      </c>
      <c r="D13084" s="2">
        <v>4617.78</v>
      </c>
      <c r="E13084">
        <v>0.47</v>
      </c>
      <c r="F13084">
        <v>2</v>
      </c>
      <c r="G13084" s="1">
        <v>45602</v>
      </c>
      <c r="H13084" s="1">
        <v>45603</v>
      </c>
      <c r="I13084" t="s">
        <v>31</v>
      </c>
      <c r="J13084" t="s">
        <v>22</v>
      </c>
      <c r="K13084" s="2">
        <v>1328.08</v>
      </c>
      <c r="L13084" t="s">
        <v>34</v>
      </c>
      <c r="M13084">
        <f>YEAR(Table1[[#This Row],[order_date]])</f>
        <v>2024</v>
      </c>
      <c r="N13084">
        <f>MONTH(Table1[[#This Row],[order_date]])</f>
        <v>11</v>
      </c>
      <c r="O13084" s="3">
        <f>Table1[[#This Row],[sales]]-Table1[[#This Row],[profit]]</f>
        <v>3289.7</v>
      </c>
      <c r="P13084" s="3">
        <f>Table1[[#This Row],[sales]]*Table1[[#This Row],[quantity]]</f>
        <v>9235.56</v>
      </c>
      <c r="Q13084" s="9">
        <f>Table1[[#This Row],[delivery_date]]-Table1[[#This Row],[order_date]]</f>
        <v>1</v>
      </c>
    </row>
    <row r="13085" spans="1:17" x14ac:dyDescent="0.35">
      <c r="A13085" t="s">
        <v>13116</v>
      </c>
      <c r="B13085" t="s">
        <v>25</v>
      </c>
      <c r="C13085" t="s">
        <v>36</v>
      </c>
      <c r="D13085" s="2">
        <v>703.74</v>
      </c>
      <c r="E13085">
        <v>0.41</v>
      </c>
      <c r="F13085">
        <v>5</v>
      </c>
      <c r="G13085" s="1">
        <v>45290</v>
      </c>
      <c r="H13085" s="1">
        <v>45291</v>
      </c>
      <c r="I13085" t="s">
        <v>31</v>
      </c>
      <c r="J13085" t="s">
        <v>27</v>
      </c>
      <c r="K13085" s="2">
        <v>137.71</v>
      </c>
      <c r="L13085" t="s">
        <v>17</v>
      </c>
      <c r="M13085">
        <f>YEAR(Table1[[#This Row],[order_date]])</f>
        <v>2023</v>
      </c>
      <c r="N13085">
        <f>MONTH(Table1[[#This Row],[order_date]])</f>
        <v>12</v>
      </c>
      <c r="O13085" s="3">
        <f>Table1[[#This Row],[sales]]-Table1[[#This Row],[profit]]</f>
        <v>566.03</v>
      </c>
      <c r="P13085" s="3">
        <f>Table1[[#This Row],[sales]]*Table1[[#This Row],[quantity]]</f>
        <v>3518.7</v>
      </c>
      <c r="Q13085" s="9">
        <f>Table1[[#This Row],[delivery_date]]-Table1[[#This Row],[order_date]]</f>
        <v>1</v>
      </c>
    </row>
    <row r="13086" spans="1:17" x14ac:dyDescent="0.35">
      <c r="A13086" t="s">
        <v>13117</v>
      </c>
      <c r="B13086" t="s">
        <v>25</v>
      </c>
      <c r="C13086" t="s">
        <v>36</v>
      </c>
      <c r="D13086" s="2">
        <v>1801.72</v>
      </c>
      <c r="E13086">
        <v>0.34</v>
      </c>
      <c r="F13086">
        <v>9</v>
      </c>
      <c r="G13086" s="1">
        <v>45628</v>
      </c>
      <c r="H13086" s="1">
        <v>45633</v>
      </c>
      <c r="I13086" t="s">
        <v>21</v>
      </c>
      <c r="J13086" t="s">
        <v>27</v>
      </c>
      <c r="K13086" s="2">
        <v>421.64</v>
      </c>
      <c r="L13086" t="s">
        <v>28</v>
      </c>
      <c r="M13086">
        <f>YEAR(Table1[[#This Row],[order_date]])</f>
        <v>2024</v>
      </c>
      <c r="N13086">
        <f>MONTH(Table1[[#This Row],[order_date]])</f>
        <v>12</v>
      </c>
      <c r="O13086" s="3">
        <f>Table1[[#This Row],[sales]]-Table1[[#This Row],[profit]]</f>
        <v>1380.08</v>
      </c>
      <c r="P13086" s="3">
        <f>Table1[[#This Row],[sales]]*Table1[[#This Row],[quantity]]</f>
        <v>16215.48</v>
      </c>
      <c r="Q13086" s="9">
        <f>Table1[[#This Row],[delivery_date]]-Table1[[#This Row],[order_date]]</f>
        <v>5</v>
      </c>
    </row>
    <row r="13087" spans="1:17" x14ac:dyDescent="0.35">
      <c r="A13087" t="s">
        <v>13118</v>
      </c>
      <c r="B13087" t="s">
        <v>25</v>
      </c>
      <c r="C13087" t="s">
        <v>14</v>
      </c>
      <c r="D13087" s="2">
        <v>511.17</v>
      </c>
      <c r="E13087">
        <v>0.43</v>
      </c>
      <c r="F13087">
        <v>2</v>
      </c>
      <c r="G13087" s="1">
        <v>45009</v>
      </c>
      <c r="H13087" s="1">
        <v>45016</v>
      </c>
      <c r="I13087" t="s">
        <v>31</v>
      </c>
      <c r="J13087" t="s">
        <v>27</v>
      </c>
      <c r="K13087" s="2">
        <v>93.37</v>
      </c>
      <c r="L13087" t="s">
        <v>34</v>
      </c>
      <c r="M13087">
        <f>YEAR(Table1[[#This Row],[order_date]])</f>
        <v>2023</v>
      </c>
      <c r="N13087">
        <f>MONTH(Table1[[#This Row],[order_date]])</f>
        <v>3</v>
      </c>
      <c r="O13087" s="3">
        <f>Table1[[#This Row],[sales]]-Table1[[#This Row],[profit]]</f>
        <v>417.8</v>
      </c>
      <c r="P13087" s="3">
        <f>Table1[[#This Row],[sales]]*Table1[[#This Row],[quantity]]</f>
        <v>1022.34</v>
      </c>
      <c r="Q13087" s="9">
        <f>Table1[[#This Row],[delivery_date]]-Table1[[#This Row],[order_date]]</f>
        <v>7</v>
      </c>
    </row>
    <row r="13088" spans="1:17" x14ac:dyDescent="0.35">
      <c r="A13088" t="s">
        <v>13119</v>
      </c>
      <c r="B13088" t="s">
        <v>19</v>
      </c>
      <c r="C13088" t="s">
        <v>14</v>
      </c>
      <c r="D13088" s="2">
        <v>4771.97</v>
      </c>
      <c r="E13088">
        <v>0.34</v>
      </c>
      <c r="F13088">
        <v>3</v>
      </c>
      <c r="G13088" s="1">
        <v>45656</v>
      </c>
      <c r="H13088" s="1">
        <v>45657</v>
      </c>
      <c r="I13088" t="s">
        <v>31</v>
      </c>
      <c r="J13088" t="s">
        <v>16</v>
      </c>
      <c r="K13088" s="2">
        <v>1236.68</v>
      </c>
      <c r="L13088" t="s">
        <v>23</v>
      </c>
      <c r="M13088">
        <f>YEAR(Table1[[#This Row],[order_date]])</f>
        <v>2024</v>
      </c>
      <c r="N13088">
        <f>MONTH(Table1[[#This Row],[order_date]])</f>
        <v>12</v>
      </c>
      <c r="O13088" s="3">
        <f>Table1[[#This Row],[sales]]-Table1[[#This Row],[profit]]</f>
        <v>3535.29</v>
      </c>
      <c r="P13088" s="3">
        <f>Table1[[#This Row],[sales]]*Table1[[#This Row],[quantity]]</f>
        <v>14315.91</v>
      </c>
      <c r="Q13088" s="9">
        <f>Table1[[#This Row],[delivery_date]]-Table1[[#This Row],[order_date]]</f>
        <v>1</v>
      </c>
    </row>
    <row r="13089" spans="1:17" x14ac:dyDescent="0.35">
      <c r="A13089" t="s">
        <v>13120</v>
      </c>
      <c r="B13089" t="s">
        <v>41</v>
      </c>
      <c r="C13089" t="s">
        <v>36</v>
      </c>
      <c r="D13089" s="2">
        <v>3126.35</v>
      </c>
      <c r="E13089">
        <v>0.03</v>
      </c>
      <c r="F13089">
        <v>5</v>
      </c>
      <c r="G13089" s="1">
        <v>45289</v>
      </c>
      <c r="H13089" s="1">
        <v>45296</v>
      </c>
      <c r="I13089" t="s">
        <v>31</v>
      </c>
      <c r="J13089" t="s">
        <v>22</v>
      </c>
      <c r="K13089" s="2">
        <v>232.73</v>
      </c>
      <c r="L13089" t="s">
        <v>28</v>
      </c>
      <c r="M13089">
        <f>YEAR(Table1[[#This Row],[order_date]])</f>
        <v>2023</v>
      </c>
      <c r="N13089">
        <f>MONTH(Table1[[#This Row],[order_date]])</f>
        <v>12</v>
      </c>
      <c r="O13089" s="3">
        <f>Table1[[#This Row],[sales]]-Table1[[#This Row],[profit]]</f>
        <v>2893.62</v>
      </c>
      <c r="P13089" s="3">
        <f>Table1[[#This Row],[sales]]*Table1[[#This Row],[quantity]]</f>
        <v>15631.75</v>
      </c>
      <c r="Q13089" s="9">
        <f>Table1[[#This Row],[delivery_date]]-Table1[[#This Row],[order_date]]</f>
        <v>7</v>
      </c>
    </row>
    <row r="13090" spans="1:17" x14ac:dyDescent="0.35">
      <c r="A13090" t="s">
        <v>13121</v>
      </c>
      <c r="B13090" t="s">
        <v>13</v>
      </c>
      <c r="C13090" t="s">
        <v>20</v>
      </c>
      <c r="D13090" s="2">
        <v>1747.28</v>
      </c>
      <c r="E13090">
        <v>0.18</v>
      </c>
      <c r="F13090">
        <v>5</v>
      </c>
      <c r="G13090" s="1">
        <v>44952</v>
      </c>
      <c r="H13090" s="1">
        <v>44953</v>
      </c>
      <c r="I13090" t="s">
        <v>31</v>
      </c>
      <c r="J13090" t="s">
        <v>22</v>
      </c>
      <c r="K13090" s="2">
        <v>403.05</v>
      </c>
      <c r="L13090" t="s">
        <v>28</v>
      </c>
      <c r="M13090">
        <f>YEAR(Table1[[#This Row],[order_date]])</f>
        <v>2023</v>
      </c>
      <c r="N13090">
        <f>MONTH(Table1[[#This Row],[order_date]])</f>
        <v>1</v>
      </c>
      <c r="O13090" s="3">
        <f>Table1[[#This Row],[sales]]-Table1[[#This Row],[profit]]</f>
        <v>1344.23</v>
      </c>
      <c r="P13090" s="3">
        <f>Table1[[#This Row],[sales]]*Table1[[#This Row],[quantity]]</f>
        <v>8736.4</v>
      </c>
      <c r="Q13090" s="9">
        <f>Table1[[#This Row],[delivery_date]]-Table1[[#This Row],[order_date]]</f>
        <v>1</v>
      </c>
    </row>
    <row r="13091" spans="1:17" x14ac:dyDescent="0.35">
      <c r="A13091" t="s">
        <v>13122</v>
      </c>
      <c r="B13091" t="s">
        <v>25</v>
      </c>
      <c r="C13091" t="s">
        <v>36</v>
      </c>
      <c r="D13091" s="2">
        <v>1449.87</v>
      </c>
      <c r="E13091">
        <v>0.21</v>
      </c>
      <c r="F13091">
        <v>8</v>
      </c>
      <c r="G13091" s="1">
        <v>45573</v>
      </c>
      <c r="H13091" s="1">
        <v>45575</v>
      </c>
      <c r="I13091" t="s">
        <v>31</v>
      </c>
      <c r="J13091" t="s">
        <v>22</v>
      </c>
      <c r="K13091" s="2">
        <v>350.71</v>
      </c>
      <c r="L13091" t="s">
        <v>23</v>
      </c>
      <c r="M13091">
        <f>YEAR(Table1[[#This Row],[order_date]])</f>
        <v>2024</v>
      </c>
      <c r="N13091">
        <f>MONTH(Table1[[#This Row],[order_date]])</f>
        <v>10</v>
      </c>
      <c r="O13091" s="3">
        <f>Table1[[#This Row],[sales]]-Table1[[#This Row],[profit]]</f>
        <v>1099.1599999999999</v>
      </c>
      <c r="P13091" s="3">
        <f>Table1[[#This Row],[sales]]*Table1[[#This Row],[quantity]]</f>
        <v>11598.96</v>
      </c>
      <c r="Q13091" s="9">
        <f>Table1[[#This Row],[delivery_date]]-Table1[[#This Row],[order_date]]</f>
        <v>2</v>
      </c>
    </row>
    <row r="13092" spans="1:17" x14ac:dyDescent="0.35">
      <c r="A13092" t="s">
        <v>13123</v>
      </c>
      <c r="B13092" t="s">
        <v>25</v>
      </c>
      <c r="C13092" t="s">
        <v>33</v>
      </c>
      <c r="D13092" s="2">
        <v>2276.06</v>
      </c>
      <c r="E13092">
        <v>0.27</v>
      </c>
      <c r="F13092">
        <v>7</v>
      </c>
      <c r="G13092" s="1">
        <v>45269</v>
      </c>
      <c r="H13092" s="1">
        <v>45271</v>
      </c>
      <c r="I13092" t="s">
        <v>21</v>
      </c>
      <c r="J13092" t="s">
        <v>22</v>
      </c>
      <c r="K13092" s="2">
        <v>318.81</v>
      </c>
      <c r="L13092" t="s">
        <v>39</v>
      </c>
      <c r="M13092">
        <f>YEAR(Table1[[#This Row],[order_date]])</f>
        <v>2023</v>
      </c>
      <c r="N13092">
        <f>MONTH(Table1[[#This Row],[order_date]])</f>
        <v>12</v>
      </c>
      <c r="O13092" s="3">
        <f>Table1[[#This Row],[sales]]-Table1[[#This Row],[profit]]</f>
        <v>1957.25</v>
      </c>
      <c r="P13092" s="3">
        <f>Table1[[#This Row],[sales]]*Table1[[#This Row],[quantity]]</f>
        <v>15932.42</v>
      </c>
      <c r="Q13092" s="9">
        <f>Table1[[#This Row],[delivery_date]]-Table1[[#This Row],[order_date]]</f>
        <v>2</v>
      </c>
    </row>
    <row r="13093" spans="1:17" x14ac:dyDescent="0.35">
      <c r="A13093" t="s">
        <v>13124</v>
      </c>
      <c r="B13093" t="s">
        <v>25</v>
      </c>
      <c r="C13093" t="s">
        <v>26</v>
      </c>
      <c r="D13093" s="2">
        <v>547.75</v>
      </c>
      <c r="E13093">
        <v>0.11</v>
      </c>
      <c r="F13093">
        <v>3</v>
      </c>
      <c r="G13093" s="1">
        <v>45571</v>
      </c>
      <c r="H13093" s="1">
        <v>45573</v>
      </c>
      <c r="I13093" t="s">
        <v>31</v>
      </c>
      <c r="J13093" t="s">
        <v>22</v>
      </c>
      <c r="K13093" s="2">
        <v>39.08</v>
      </c>
      <c r="L13093" t="s">
        <v>23</v>
      </c>
      <c r="M13093">
        <f>YEAR(Table1[[#This Row],[order_date]])</f>
        <v>2024</v>
      </c>
      <c r="N13093">
        <f>MONTH(Table1[[#This Row],[order_date]])</f>
        <v>10</v>
      </c>
      <c r="O13093" s="3">
        <f>Table1[[#This Row],[sales]]-Table1[[#This Row],[profit]]</f>
        <v>508.67</v>
      </c>
      <c r="P13093" s="3">
        <f>Table1[[#This Row],[sales]]*Table1[[#This Row],[quantity]]</f>
        <v>1643.25</v>
      </c>
      <c r="Q13093" s="9">
        <f>Table1[[#This Row],[delivery_date]]-Table1[[#This Row],[order_date]]</f>
        <v>2</v>
      </c>
    </row>
    <row r="13094" spans="1:17" x14ac:dyDescent="0.35">
      <c r="A13094" t="s">
        <v>13125</v>
      </c>
      <c r="B13094" t="s">
        <v>13</v>
      </c>
      <c r="C13094" t="s">
        <v>36</v>
      </c>
      <c r="D13094" s="2">
        <v>4457.8100000000004</v>
      </c>
      <c r="E13094">
        <v>0.44</v>
      </c>
      <c r="F13094">
        <v>5</v>
      </c>
      <c r="G13094" s="1">
        <v>45299</v>
      </c>
      <c r="H13094" s="1">
        <v>45304</v>
      </c>
      <c r="I13094" t="s">
        <v>31</v>
      </c>
      <c r="J13094" t="s">
        <v>22</v>
      </c>
      <c r="K13094" s="2">
        <v>950.96</v>
      </c>
      <c r="L13094" t="s">
        <v>39</v>
      </c>
      <c r="M13094">
        <f>YEAR(Table1[[#This Row],[order_date]])</f>
        <v>2024</v>
      </c>
      <c r="N13094">
        <f>MONTH(Table1[[#This Row],[order_date]])</f>
        <v>1</v>
      </c>
      <c r="O13094" s="3">
        <f>Table1[[#This Row],[sales]]-Table1[[#This Row],[profit]]</f>
        <v>3506.8500000000004</v>
      </c>
      <c r="P13094" s="3">
        <f>Table1[[#This Row],[sales]]*Table1[[#This Row],[quantity]]</f>
        <v>22289.050000000003</v>
      </c>
      <c r="Q13094" s="9">
        <f>Table1[[#This Row],[delivery_date]]-Table1[[#This Row],[order_date]]</f>
        <v>5</v>
      </c>
    </row>
    <row r="13095" spans="1:17" x14ac:dyDescent="0.35">
      <c r="A13095" t="s">
        <v>13126</v>
      </c>
      <c r="B13095" t="s">
        <v>25</v>
      </c>
      <c r="C13095" t="s">
        <v>36</v>
      </c>
      <c r="D13095" s="2">
        <v>2603.61</v>
      </c>
      <c r="E13095">
        <v>0.11</v>
      </c>
      <c r="F13095">
        <v>8</v>
      </c>
      <c r="G13095" s="1">
        <v>45653</v>
      </c>
      <c r="H13095" s="1">
        <v>45660</v>
      </c>
      <c r="I13095" t="s">
        <v>31</v>
      </c>
      <c r="J13095" t="s">
        <v>22</v>
      </c>
      <c r="K13095" s="2">
        <v>328.12</v>
      </c>
      <c r="L13095" t="s">
        <v>39</v>
      </c>
      <c r="M13095">
        <f>YEAR(Table1[[#This Row],[order_date]])</f>
        <v>2024</v>
      </c>
      <c r="N13095">
        <f>MONTH(Table1[[#This Row],[order_date]])</f>
        <v>12</v>
      </c>
      <c r="O13095" s="3">
        <f>Table1[[#This Row],[sales]]-Table1[[#This Row],[profit]]</f>
        <v>2275.4900000000002</v>
      </c>
      <c r="P13095" s="3">
        <f>Table1[[#This Row],[sales]]*Table1[[#This Row],[quantity]]</f>
        <v>20828.88</v>
      </c>
      <c r="Q13095" s="9">
        <f>Table1[[#This Row],[delivery_date]]-Table1[[#This Row],[order_date]]</f>
        <v>7</v>
      </c>
    </row>
    <row r="13096" spans="1:17" x14ac:dyDescent="0.35">
      <c r="A13096" t="s">
        <v>13127</v>
      </c>
      <c r="B13096" t="s">
        <v>13</v>
      </c>
      <c r="C13096" t="s">
        <v>26</v>
      </c>
      <c r="D13096" s="2">
        <v>3652.98</v>
      </c>
      <c r="E13096">
        <v>0.33</v>
      </c>
      <c r="F13096">
        <v>5</v>
      </c>
      <c r="G13096" s="1">
        <v>45401</v>
      </c>
      <c r="H13096" s="1">
        <v>45407</v>
      </c>
      <c r="I13096" t="s">
        <v>21</v>
      </c>
      <c r="J13096" t="s">
        <v>22</v>
      </c>
      <c r="K13096" s="2">
        <v>715.66</v>
      </c>
      <c r="L13096" t="s">
        <v>34</v>
      </c>
      <c r="M13096">
        <f>YEAR(Table1[[#This Row],[order_date]])</f>
        <v>2024</v>
      </c>
      <c r="N13096">
        <f>MONTH(Table1[[#This Row],[order_date]])</f>
        <v>4</v>
      </c>
      <c r="O13096" s="3">
        <f>Table1[[#This Row],[sales]]-Table1[[#This Row],[profit]]</f>
        <v>2937.32</v>
      </c>
      <c r="P13096" s="3">
        <f>Table1[[#This Row],[sales]]*Table1[[#This Row],[quantity]]</f>
        <v>18264.900000000001</v>
      </c>
      <c r="Q13096" s="9">
        <f>Table1[[#This Row],[delivery_date]]-Table1[[#This Row],[order_date]]</f>
        <v>6</v>
      </c>
    </row>
    <row r="13097" spans="1:17" x14ac:dyDescent="0.35">
      <c r="A13097" t="s">
        <v>13128</v>
      </c>
      <c r="B13097" t="s">
        <v>41</v>
      </c>
      <c r="C13097" t="s">
        <v>26</v>
      </c>
      <c r="D13097" s="2">
        <v>1245.3499999999999</v>
      </c>
      <c r="E13097">
        <v>0.44</v>
      </c>
      <c r="F13097">
        <v>2</v>
      </c>
      <c r="G13097" s="1">
        <v>45007</v>
      </c>
      <c r="H13097" s="1">
        <v>45013</v>
      </c>
      <c r="I13097" t="s">
        <v>21</v>
      </c>
      <c r="J13097" t="s">
        <v>22</v>
      </c>
      <c r="K13097" s="2">
        <v>336.56</v>
      </c>
      <c r="L13097" t="s">
        <v>48</v>
      </c>
      <c r="M13097">
        <f>YEAR(Table1[[#This Row],[order_date]])</f>
        <v>2023</v>
      </c>
      <c r="N13097">
        <f>MONTH(Table1[[#This Row],[order_date]])</f>
        <v>3</v>
      </c>
      <c r="O13097" s="3">
        <f>Table1[[#This Row],[sales]]-Table1[[#This Row],[profit]]</f>
        <v>908.79</v>
      </c>
      <c r="P13097" s="3">
        <f>Table1[[#This Row],[sales]]*Table1[[#This Row],[quantity]]</f>
        <v>2490.6999999999998</v>
      </c>
      <c r="Q13097" s="9">
        <f>Table1[[#This Row],[delivery_date]]-Table1[[#This Row],[order_date]]</f>
        <v>6</v>
      </c>
    </row>
    <row r="13098" spans="1:17" x14ac:dyDescent="0.35">
      <c r="A13098" t="s">
        <v>13129</v>
      </c>
      <c r="B13098" t="s">
        <v>41</v>
      </c>
      <c r="C13098" t="s">
        <v>33</v>
      </c>
      <c r="D13098" s="2">
        <v>2568.37</v>
      </c>
      <c r="E13098">
        <v>0.37</v>
      </c>
      <c r="F13098">
        <v>2</v>
      </c>
      <c r="G13098" s="1">
        <v>45266</v>
      </c>
      <c r="H13098" s="1">
        <v>45273</v>
      </c>
      <c r="I13098" t="s">
        <v>31</v>
      </c>
      <c r="J13098" t="s">
        <v>27</v>
      </c>
      <c r="K13098" s="2">
        <v>662.62</v>
      </c>
      <c r="L13098" t="s">
        <v>34</v>
      </c>
      <c r="M13098">
        <f>YEAR(Table1[[#This Row],[order_date]])</f>
        <v>2023</v>
      </c>
      <c r="N13098">
        <f>MONTH(Table1[[#This Row],[order_date]])</f>
        <v>12</v>
      </c>
      <c r="O13098" s="3">
        <f>Table1[[#This Row],[sales]]-Table1[[#This Row],[profit]]</f>
        <v>1905.75</v>
      </c>
      <c r="P13098" s="3">
        <f>Table1[[#This Row],[sales]]*Table1[[#This Row],[quantity]]</f>
        <v>5136.74</v>
      </c>
      <c r="Q13098" s="9">
        <f>Table1[[#This Row],[delivery_date]]-Table1[[#This Row],[order_date]]</f>
        <v>7</v>
      </c>
    </row>
    <row r="13099" spans="1:17" x14ac:dyDescent="0.35">
      <c r="A13099" t="s">
        <v>13130</v>
      </c>
      <c r="B13099" t="s">
        <v>41</v>
      </c>
      <c r="C13099" t="s">
        <v>26</v>
      </c>
      <c r="D13099" s="2">
        <v>1134.32</v>
      </c>
      <c r="E13099">
        <v>7.0000000000000007E-2</v>
      </c>
      <c r="F13099">
        <v>1</v>
      </c>
      <c r="G13099" s="1">
        <v>45646</v>
      </c>
      <c r="H13099" s="1">
        <v>45653</v>
      </c>
      <c r="I13099" t="s">
        <v>31</v>
      </c>
      <c r="J13099" t="s">
        <v>22</v>
      </c>
      <c r="K13099" s="2">
        <v>220.03</v>
      </c>
      <c r="L13099" t="s">
        <v>28</v>
      </c>
      <c r="M13099">
        <f>YEAR(Table1[[#This Row],[order_date]])</f>
        <v>2024</v>
      </c>
      <c r="N13099">
        <f>MONTH(Table1[[#This Row],[order_date]])</f>
        <v>12</v>
      </c>
      <c r="O13099" s="3">
        <f>Table1[[#This Row],[sales]]-Table1[[#This Row],[profit]]</f>
        <v>914.29</v>
      </c>
      <c r="P13099" s="3">
        <f>Table1[[#This Row],[sales]]*Table1[[#This Row],[quantity]]</f>
        <v>1134.32</v>
      </c>
      <c r="Q13099" s="9">
        <f>Table1[[#This Row],[delivery_date]]-Table1[[#This Row],[order_date]]</f>
        <v>7</v>
      </c>
    </row>
    <row r="13100" spans="1:17" x14ac:dyDescent="0.35">
      <c r="A13100" t="s">
        <v>13131</v>
      </c>
      <c r="B13100" t="s">
        <v>19</v>
      </c>
      <c r="C13100" t="s">
        <v>14</v>
      </c>
      <c r="D13100" s="2">
        <v>4098.8599999999997</v>
      </c>
      <c r="E13100">
        <v>0.48</v>
      </c>
      <c r="F13100">
        <v>6</v>
      </c>
      <c r="G13100" s="1">
        <v>45550</v>
      </c>
      <c r="H13100" s="1">
        <v>45557</v>
      </c>
      <c r="I13100" t="s">
        <v>15</v>
      </c>
      <c r="J13100" t="s">
        <v>27</v>
      </c>
      <c r="K13100" s="2">
        <v>316.20999999999998</v>
      </c>
      <c r="L13100" t="s">
        <v>48</v>
      </c>
      <c r="M13100">
        <f>YEAR(Table1[[#This Row],[order_date]])</f>
        <v>2024</v>
      </c>
      <c r="N13100">
        <f>MONTH(Table1[[#This Row],[order_date]])</f>
        <v>9</v>
      </c>
      <c r="O13100" s="3">
        <f>Table1[[#This Row],[sales]]-Table1[[#This Row],[profit]]</f>
        <v>3782.6499999999996</v>
      </c>
      <c r="P13100" s="3">
        <f>Table1[[#This Row],[sales]]*Table1[[#This Row],[quantity]]</f>
        <v>24593.159999999996</v>
      </c>
      <c r="Q13100" s="9">
        <f>Table1[[#This Row],[delivery_date]]-Table1[[#This Row],[order_date]]</f>
        <v>7</v>
      </c>
    </row>
    <row r="13101" spans="1:17" x14ac:dyDescent="0.35">
      <c r="A13101" t="s">
        <v>13132</v>
      </c>
      <c r="B13101" t="s">
        <v>13</v>
      </c>
      <c r="C13101" t="s">
        <v>36</v>
      </c>
      <c r="D13101" s="2">
        <v>3898.85</v>
      </c>
      <c r="E13101">
        <v>0.05</v>
      </c>
      <c r="F13101">
        <v>1</v>
      </c>
      <c r="G13101" s="1">
        <v>45416</v>
      </c>
      <c r="H13101" s="1">
        <v>45422</v>
      </c>
      <c r="I13101" t="s">
        <v>21</v>
      </c>
      <c r="J13101" t="s">
        <v>22</v>
      </c>
      <c r="K13101" s="2">
        <v>631.13</v>
      </c>
      <c r="L13101" t="s">
        <v>34</v>
      </c>
      <c r="M13101">
        <f>YEAR(Table1[[#This Row],[order_date]])</f>
        <v>2024</v>
      </c>
      <c r="N13101">
        <f>MONTH(Table1[[#This Row],[order_date]])</f>
        <v>5</v>
      </c>
      <c r="O13101" s="3">
        <f>Table1[[#This Row],[sales]]-Table1[[#This Row],[profit]]</f>
        <v>3267.72</v>
      </c>
      <c r="P13101" s="3">
        <f>Table1[[#This Row],[sales]]*Table1[[#This Row],[quantity]]</f>
        <v>3898.85</v>
      </c>
      <c r="Q13101" s="9">
        <f>Table1[[#This Row],[delivery_date]]-Table1[[#This Row],[order_date]]</f>
        <v>6</v>
      </c>
    </row>
    <row r="13102" spans="1:17" x14ac:dyDescent="0.35">
      <c r="A13102" t="s">
        <v>13133</v>
      </c>
      <c r="B13102" t="s">
        <v>25</v>
      </c>
      <c r="C13102" t="s">
        <v>26</v>
      </c>
      <c r="D13102" s="2">
        <v>826.19</v>
      </c>
      <c r="E13102">
        <v>0.1</v>
      </c>
      <c r="F13102">
        <v>8</v>
      </c>
      <c r="G13102" s="1">
        <v>45049</v>
      </c>
      <c r="H13102" s="1">
        <v>45053</v>
      </c>
      <c r="I13102" t="s">
        <v>21</v>
      </c>
      <c r="J13102" t="s">
        <v>22</v>
      </c>
      <c r="K13102" s="2">
        <v>191.23</v>
      </c>
      <c r="L13102" t="s">
        <v>39</v>
      </c>
      <c r="M13102">
        <f>YEAR(Table1[[#This Row],[order_date]])</f>
        <v>2023</v>
      </c>
      <c r="N13102">
        <f>MONTH(Table1[[#This Row],[order_date]])</f>
        <v>5</v>
      </c>
      <c r="O13102" s="3">
        <f>Table1[[#This Row],[sales]]-Table1[[#This Row],[profit]]</f>
        <v>634.96</v>
      </c>
      <c r="P13102" s="3">
        <f>Table1[[#This Row],[sales]]*Table1[[#This Row],[quantity]]</f>
        <v>6609.52</v>
      </c>
      <c r="Q13102" s="9">
        <f>Table1[[#This Row],[delivery_date]]-Table1[[#This Row],[order_date]]</f>
        <v>4</v>
      </c>
    </row>
    <row r="13103" spans="1:17" x14ac:dyDescent="0.35">
      <c r="A13103" t="s">
        <v>13134</v>
      </c>
      <c r="B13103" t="s">
        <v>25</v>
      </c>
      <c r="C13103" t="s">
        <v>33</v>
      </c>
      <c r="D13103" s="2">
        <v>465.08</v>
      </c>
      <c r="E13103">
        <v>7.0000000000000007E-2</v>
      </c>
      <c r="F13103">
        <v>1</v>
      </c>
      <c r="G13103" s="1">
        <v>45372</v>
      </c>
      <c r="H13103" s="1">
        <v>45375</v>
      </c>
      <c r="I13103" t="s">
        <v>15</v>
      </c>
      <c r="J13103" t="s">
        <v>27</v>
      </c>
      <c r="K13103" s="2">
        <v>89.18</v>
      </c>
      <c r="L13103" t="s">
        <v>39</v>
      </c>
      <c r="M13103">
        <f>YEAR(Table1[[#This Row],[order_date]])</f>
        <v>2024</v>
      </c>
      <c r="N13103">
        <f>MONTH(Table1[[#This Row],[order_date]])</f>
        <v>3</v>
      </c>
      <c r="O13103" s="3">
        <f>Table1[[#This Row],[sales]]-Table1[[#This Row],[profit]]</f>
        <v>375.9</v>
      </c>
      <c r="P13103" s="3">
        <f>Table1[[#This Row],[sales]]*Table1[[#This Row],[quantity]]</f>
        <v>465.08</v>
      </c>
      <c r="Q13103" s="9">
        <f>Table1[[#This Row],[delivery_date]]-Table1[[#This Row],[order_date]]</f>
        <v>3</v>
      </c>
    </row>
    <row r="13104" spans="1:17" x14ac:dyDescent="0.35">
      <c r="A13104" t="s">
        <v>13135</v>
      </c>
      <c r="B13104" t="s">
        <v>25</v>
      </c>
      <c r="C13104" t="s">
        <v>26</v>
      </c>
      <c r="D13104" s="2">
        <v>4138.5600000000004</v>
      </c>
      <c r="E13104">
        <v>0.33</v>
      </c>
      <c r="F13104">
        <v>8</v>
      </c>
      <c r="G13104" s="1">
        <v>45048</v>
      </c>
      <c r="H13104" s="1">
        <v>45053</v>
      </c>
      <c r="I13104" t="s">
        <v>15</v>
      </c>
      <c r="J13104" t="s">
        <v>22</v>
      </c>
      <c r="K13104" s="2">
        <v>547.63</v>
      </c>
      <c r="L13104" t="s">
        <v>34</v>
      </c>
      <c r="M13104">
        <f>YEAR(Table1[[#This Row],[order_date]])</f>
        <v>2023</v>
      </c>
      <c r="N13104">
        <f>MONTH(Table1[[#This Row],[order_date]])</f>
        <v>5</v>
      </c>
      <c r="O13104" s="3">
        <f>Table1[[#This Row],[sales]]-Table1[[#This Row],[profit]]</f>
        <v>3590.9300000000003</v>
      </c>
      <c r="P13104" s="3">
        <f>Table1[[#This Row],[sales]]*Table1[[#This Row],[quantity]]</f>
        <v>33108.480000000003</v>
      </c>
      <c r="Q13104" s="9">
        <f>Table1[[#This Row],[delivery_date]]-Table1[[#This Row],[order_date]]</f>
        <v>5</v>
      </c>
    </row>
    <row r="13105" spans="1:17" x14ac:dyDescent="0.35">
      <c r="A13105" t="s">
        <v>13136</v>
      </c>
      <c r="B13105" t="s">
        <v>25</v>
      </c>
      <c r="C13105" t="s">
        <v>36</v>
      </c>
      <c r="D13105" s="2">
        <v>637.27</v>
      </c>
      <c r="E13105">
        <v>0.4</v>
      </c>
      <c r="F13105">
        <v>6</v>
      </c>
      <c r="G13105" s="1">
        <v>45006</v>
      </c>
      <c r="H13105" s="1">
        <v>45010</v>
      </c>
      <c r="I13105" t="s">
        <v>31</v>
      </c>
      <c r="J13105" t="s">
        <v>16</v>
      </c>
      <c r="K13105" s="2">
        <v>81</v>
      </c>
      <c r="L13105" t="s">
        <v>48</v>
      </c>
      <c r="M13105">
        <f>YEAR(Table1[[#This Row],[order_date]])</f>
        <v>2023</v>
      </c>
      <c r="N13105">
        <f>MONTH(Table1[[#This Row],[order_date]])</f>
        <v>3</v>
      </c>
      <c r="O13105" s="3">
        <f>Table1[[#This Row],[sales]]-Table1[[#This Row],[profit]]</f>
        <v>556.27</v>
      </c>
      <c r="P13105" s="3">
        <f>Table1[[#This Row],[sales]]*Table1[[#This Row],[quantity]]</f>
        <v>3823.62</v>
      </c>
      <c r="Q13105" s="9">
        <f>Table1[[#This Row],[delivery_date]]-Table1[[#This Row],[order_date]]</f>
        <v>4</v>
      </c>
    </row>
    <row r="13106" spans="1:17" x14ac:dyDescent="0.35">
      <c r="A13106" t="s">
        <v>13137</v>
      </c>
      <c r="B13106" t="s">
        <v>19</v>
      </c>
      <c r="C13106" t="s">
        <v>20</v>
      </c>
      <c r="D13106" s="2">
        <v>2787.57</v>
      </c>
      <c r="E13106">
        <v>0.12</v>
      </c>
      <c r="F13106">
        <v>9</v>
      </c>
      <c r="G13106" s="1">
        <v>45566</v>
      </c>
      <c r="H13106" s="1">
        <v>45567</v>
      </c>
      <c r="I13106" t="s">
        <v>31</v>
      </c>
      <c r="J13106" t="s">
        <v>22</v>
      </c>
      <c r="K13106" s="2">
        <v>612.19000000000005</v>
      </c>
      <c r="L13106" t="s">
        <v>28</v>
      </c>
      <c r="M13106">
        <f>YEAR(Table1[[#This Row],[order_date]])</f>
        <v>2024</v>
      </c>
      <c r="N13106">
        <f>MONTH(Table1[[#This Row],[order_date]])</f>
        <v>10</v>
      </c>
      <c r="O13106" s="3">
        <f>Table1[[#This Row],[sales]]-Table1[[#This Row],[profit]]</f>
        <v>2175.38</v>
      </c>
      <c r="P13106" s="3">
        <f>Table1[[#This Row],[sales]]*Table1[[#This Row],[quantity]]</f>
        <v>25088.13</v>
      </c>
      <c r="Q13106" s="9">
        <f>Table1[[#This Row],[delivery_date]]-Table1[[#This Row],[order_date]]</f>
        <v>1</v>
      </c>
    </row>
    <row r="13107" spans="1:17" x14ac:dyDescent="0.35">
      <c r="A13107" t="s">
        <v>13138</v>
      </c>
      <c r="B13107" t="s">
        <v>25</v>
      </c>
      <c r="C13107" t="s">
        <v>26</v>
      </c>
      <c r="D13107" s="2">
        <v>2718.99</v>
      </c>
      <c r="E13107">
        <v>0.49</v>
      </c>
      <c r="F13107">
        <v>3</v>
      </c>
      <c r="G13107" s="1">
        <v>45260</v>
      </c>
      <c r="H13107" s="1">
        <v>45265</v>
      </c>
      <c r="I13107" t="s">
        <v>15</v>
      </c>
      <c r="J13107" t="s">
        <v>27</v>
      </c>
      <c r="K13107" s="2">
        <v>565.34</v>
      </c>
      <c r="L13107" t="s">
        <v>17</v>
      </c>
      <c r="M13107">
        <f>YEAR(Table1[[#This Row],[order_date]])</f>
        <v>2023</v>
      </c>
      <c r="N13107">
        <f>MONTH(Table1[[#This Row],[order_date]])</f>
        <v>11</v>
      </c>
      <c r="O13107" s="3">
        <f>Table1[[#This Row],[sales]]-Table1[[#This Row],[profit]]</f>
        <v>2153.6499999999996</v>
      </c>
      <c r="P13107" s="3">
        <f>Table1[[#This Row],[sales]]*Table1[[#This Row],[quantity]]</f>
        <v>8156.9699999999993</v>
      </c>
      <c r="Q13107" s="9">
        <f>Table1[[#This Row],[delivery_date]]-Table1[[#This Row],[order_date]]</f>
        <v>5</v>
      </c>
    </row>
    <row r="13108" spans="1:17" x14ac:dyDescent="0.35">
      <c r="A13108" t="s">
        <v>13139</v>
      </c>
      <c r="B13108" t="s">
        <v>19</v>
      </c>
      <c r="C13108" t="s">
        <v>14</v>
      </c>
      <c r="D13108" s="2">
        <v>1094.43</v>
      </c>
      <c r="E13108">
        <v>7.0000000000000007E-2</v>
      </c>
      <c r="F13108">
        <v>7</v>
      </c>
      <c r="G13108" s="1">
        <v>45000</v>
      </c>
      <c r="H13108" s="1">
        <v>45004</v>
      </c>
      <c r="I13108" t="s">
        <v>21</v>
      </c>
      <c r="J13108" t="s">
        <v>27</v>
      </c>
      <c r="K13108" s="2">
        <v>216.77</v>
      </c>
      <c r="L13108" t="s">
        <v>48</v>
      </c>
      <c r="M13108">
        <f>YEAR(Table1[[#This Row],[order_date]])</f>
        <v>2023</v>
      </c>
      <c r="N13108">
        <f>MONTH(Table1[[#This Row],[order_date]])</f>
        <v>3</v>
      </c>
      <c r="O13108" s="3">
        <f>Table1[[#This Row],[sales]]-Table1[[#This Row],[profit]]</f>
        <v>877.66000000000008</v>
      </c>
      <c r="P13108" s="3">
        <f>Table1[[#This Row],[sales]]*Table1[[#This Row],[quantity]]</f>
        <v>7661.01</v>
      </c>
      <c r="Q13108" s="9">
        <f>Table1[[#This Row],[delivery_date]]-Table1[[#This Row],[order_date]]</f>
        <v>4</v>
      </c>
    </row>
    <row r="13109" spans="1:17" x14ac:dyDescent="0.35">
      <c r="A13109" t="s">
        <v>13140</v>
      </c>
      <c r="B13109" t="s">
        <v>13</v>
      </c>
      <c r="C13109" t="s">
        <v>36</v>
      </c>
      <c r="D13109" s="2">
        <v>2997.65</v>
      </c>
      <c r="E13109">
        <v>0.16</v>
      </c>
      <c r="F13109">
        <v>2</v>
      </c>
      <c r="G13109" s="1">
        <v>45376</v>
      </c>
      <c r="H13109" s="1">
        <v>45381</v>
      </c>
      <c r="I13109" t="s">
        <v>21</v>
      </c>
      <c r="J13109" t="s">
        <v>27</v>
      </c>
      <c r="K13109" s="2">
        <v>863.33</v>
      </c>
      <c r="L13109" t="s">
        <v>28</v>
      </c>
      <c r="M13109">
        <f>YEAR(Table1[[#This Row],[order_date]])</f>
        <v>2024</v>
      </c>
      <c r="N13109">
        <f>MONTH(Table1[[#This Row],[order_date]])</f>
        <v>3</v>
      </c>
      <c r="O13109" s="3">
        <f>Table1[[#This Row],[sales]]-Table1[[#This Row],[profit]]</f>
        <v>2134.3200000000002</v>
      </c>
      <c r="P13109" s="3">
        <f>Table1[[#This Row],[sales]]*Table1[[#This Row],[quantity]]</f>
        <v>5995.3</v>
      </c>
      <c r="Q13109" s="9">
        <f>Table1[[#This Row],[delivery_date]]-Table1[[#This Row],[order_date]]</f>
        <v>5</v>
      </c>
    </row>
    <row r="13110" spans="1:17" x14ac:dyDescent="0.35">
      <c r="A13110" t="s">
        <v>13141</v>
      </c>
      <c r="B13110" t="s">
        <v>41</v>
      </c>
      <c r="C13110" t="s">
        <v>33</v>
      </c>
      <c r="D13110" s="2">
        <v>2563.5</v>
      </c>
      <c r="E13110">
        <v>0.25</v>
      </c>
      <c r="F13110">
        <v>5</v>
      </c>
      <c r="G13110" s="1">
        <v>45223</v>
      </c>
      <c r="H13110" s="1">
        <v>45224</v>
      </c>
      <c r="I13110" t="s">
        <v>31</v>
      </c>
      <c r="J13110" t="s">
        <v>22</v>
      </c>
      <c r="K13110" s="2">
        <v>701.66</v>
      </c>
      <c r="L13110" t="s">
        <v>28</v>
      </c>
      <c r="M13110">
        <f>YEAR(Table1[[#This Row],[order_date]])</f>
        <v>2023</v>
      </c>
      <c r="N13110">
        <f>MONTH(Table1[[#This Row],[order_date]])</f>
        <v>10</v>
      </c>
      <c r="O13110" s="3">
        <f>Table1[[#This Row],[sales]]-Table1[[#This Row],[profit]]</f>
        <v>1861.8400000000001</v>
      </c>
      <c r="P13110" s="3">
        <f>Table1[[#This Row],[sales]]*Table1[[#This Row],[quantity]]</f>
        <v>12817.5</v>
      </c>
      <c r="Q13110" s="9">
        <f>Table1[[#This Row],[delivery_date]]-Table1[[#This Row],[order_date]]</f>
        <v>1</v>
      </c>
    </row>
    <row r="13111" spans="1:17" x14ac:dyDescent="0.35">
      <c r="A13111" t="s">
        <v>13142</v>
      </c>
      <c r="B13111" t="s">
        <v>25</v>
      </c>
      <c r="C13111" t="s">
        <v>36</v>
      </c>
      <c r="D13111" s="2">
        <v>2595.0300000000002</v>
      </c>
      <c r="E13111">
        <v>0.4</v>
      </c>
      <c r="F13111">
        <v>1</v>
      </c>
      <c r="G13111" s="1">
        <v>45012</v>
      </c>
      <c r="H13111" s="1">
        <v>45013</v>
      </c>
      <c r="I13111" t="s">
        <v>21</v>
      </c>
      <c r="J13111" t="s">
        <v>16</v>
      </c>
      <c r="K13111" s="2">
        <v>333.47</v>
      </c>
      <c r="L13111" t="s">
        <v>23</v>
      </c>
      <c r="M13111">
        <f>YEAR(Table1[[#This Row],[order_date]])</f>
        <v>2023</v>
      </c>
      <c r="N13111">
        <f>MONTH(Table1[[#This Row],[order_date]])</f>
        <v>3</v>
      </c>
      <c r="O13111" s="3">
        <f>Table1[[#This Row],[sales]]-Table1[[#This Row],[profit]]</f>
        <v>2261.5600000000004</v>
      </c>
      <c r="P13111" s="3">
        <f>Table1[[#This Row],[sales]]*Table1[[#This Row],[quantity]]</f>
        <v>2595.0300000000002</v>
      </c>
      <c r="Q13111" s="9">
        <f>Table1[[#This Row],[delivery_date]]-Table1[[#This Row],[order_date]]</f>
        <v>1</v>
      </c>
    </row>
    <row r="13112" spans="1:17" x14ac:dyDescent="0.35">
      <c r="A13112" t="s">
        <v>13143</v>
      </c>
      <c r="B13112" t="s">
        <v>41</v>
      </c>
      <c r="C13112" t="s">
        <v>20</v>
      </c>
      <c r="D13112" s="2">
        <v>1862.53</v>
      </c>
      <c r="E13112">
        <v>0.19</v>
      </c>
      <c r="F13112">
        <v>5</v>
      </c>
      <c r="G13112" s="1">
        <v>45630</v>
      </c>
      <c r="H13112" s="1">
        <v>45635</v>
      </c>
      <c r="I13112" t="s">
        <v>21</v>
      </c>
      <c r="J13112" t="s">
        <v>16</v>
      </c>
      <c r="K13112" s="2">
        <v>209.06</v>
      </c>
      <c r="L13112" t="s">
        <v>23</v>
      </c>
      <c r="M13112">
        <f>YEAR(Table1[[#This Row],[order_date]])</f>
        <v>2024</v>
      </c>
      <c r="N13112">
        <f>MONTH(Table1[[#This Row],[order_date]])</f>
        <v>12</v>
      </c>
      <c r="O13112" s="3">
        <f>Table1[[#This Row],[sales]]-Table1[[#This Row],[profit]]</f>
        <v>1653.47</v>
      </c>
      <c r="P13112" s="3">
        <f>Table1[[#This Row],[sales]]*Table1[[#This Row],[quantity]]</f>
        <v>9312.65</v>
      </c>
      <c r="Q13112" s="9">
        <f>Table1[[#This Row],[delivery_date]]-Table1[[#This Row],[order_date]]</f>
        <v>5</v>
      </c>
    </row>
    <row r="13113" spans="1:17" x14ac:dyDescent="0.35">
      <c r="A13113" t="s">
        <v>13144</v>
      </c>
      <c r="B13113" t="s">
        <v>13</v>
      </c>
      <c r="C13113" t="s">
        <v>33</v>
      </c>
      <c r="D13113" s="2">
        <v>4208.3</v>
      </c>
      <c r="E13113">
        <v>0.09</v>
      </c>
      <c r="F13113">
        <v>8</v>
      </c>
      <c r="G13113" s="1">
        <v>45426</v>
      </c>
      <c r="H13113" s="1">
        <v>45432</v>
      </c>
      <c r="I13113" t="s">
        <v>15</v>
      </c>
      <c r="J13113" t="s">
        <v>22</v>
      </c>
      <c r="K13113" s="2">
        <v>1181.2</v>
      </c>
      <c r="L13113" t="s">
        <v>39</v>
      </c>
      <c r="M13113">
        <f>YEAR(Table1[[#This Row],[order_date]])</f>
        <v>2024</v>
      </c>
      <c r="N13113">
        <f>MONTH(Table1[[#This Row],[order_date]])</f>
        <v>5</v>
      </c>
      <c r="O13113" s="3">
        <f>Table1[[#This Row],[sales]]-Table1[[#This Row],[profit]]</f>
        <v>3027.1000000000004</v>
      </c>
      <c r="P13113" s="3">
        <f>Table1[[#This Row],[sales]]*Table1[[#This Row],[quantity]]</f>
        <v>33666.400000000001</v>
      </c>
      <c r="Q13113" s="9">
        <f>Table1[[#This Row],[delivery_date]]-Table1[[#This Row],[order_date]]</f>
        <v>6</v>
      </c>
    </row>
    <row r="13114" spans="1:17" x14ac:dyDescent="0.35">
      <c r="A13114" t="s">
        <v>13145</v>
      </c>
      <c r="B13114" t="s">
        <v>13</v>
      </c>
      <c r="C13114" t="s">
        <v>20</v>
      </c>
      <c r="D13114" s="2">
        <v>513.41999999999996</v>
      </c>
      <c r="E13114">
        <v>0.23</v>
      </c>
      <c r="F13114">
        <v>3</v>
      </c>
      <c r="G13114" s="1">
        <v>45049</v>
      </c>
      <c r="H13114" s="1">
        <v>45054</v>
      </c>
      <c r="I13114" t="s">
        <v>31</v>
      </c>
      <c r="J13114" t="s">
        <v>27</v>
      </c>
      <c r="K13114" s="2">
        <v>52.41</v>
      </c>
      <c r="L13114" t="s">
        <v>34</v>
      </c>
      <c r="M13114">
        <f>YEAR(Table1[[#This Row],[order_date]])</f>
        <v>2023</v>
      </c>
      <c r="N13114">
        <f>MONTH(Table1[[#This Row],[order_date]])</f>
        <v>5</v>
      </c>
      <c r="O13114" s="3">
        <f>Table1[[#This Row],[sales]]-Table1[[#This Row],[profit]]</f>
        <v>461.01</v>
      </c>
      <c r="P13114" s="3">
        <f>Table1[[#This Row],[sales]]*Table1[[#This Row],[quantity]]</f>
        <v>1540.2599999999998</v>
      </c>
      <c r="Q13114" s="9">
        <f>Table1[[#This Row],[delivery_date]]-Table1[[#This Row],[order_date]]</f>
        <v>5</v>
      </c>
    </row>
    <row r="13115" spans="1:17" x14ac:dyDescent="0.35">
      <c r="A13115" t="s">
        <v>13146</v>
      </c>
      <c r="B13115" t="s">
        <v>25</v>
      </c>
      <c r="C13115" t="s">
        <v>20</v>
      </c>
      <c r="D13115" s="2">
        <v>2249.25</v>
      </c>
      <c r="E13115">
        <v>0.24</v>
      </c>
      <c r="F13115">
        <v>6</v>
      </c>
      <c r="G13115" s="1">
        <v>45565</v>
      </c>
      <c r="H13115" s="1">
        <v>45568</v>
      </c>
      <c r="I13115" t="s">
        <v>21</v>
      </c>
      <c r="J13115" t="s">
        <v>27</v>
      </c>
      <c r="K13115" s="2">
        <v>661.93</v>
      </c>
      <c r="L13115" t="s">
        <v>23</v>
      </c>
      <c r="M13115">
        <f>YEAR(Table1[[#This Row],[order_date]])</f>
        <v>2024</v>
      </c>
      <c r="N13115">
        <f>MONTH(Table1[[#This Row],[order_date]])</f>
        <v>9</v>
      </c>
      <c r="O13115" s="3">
        <f>Table1[[#This Row],[sales]]-Table1[[#This Row],[profit]]</f>
        <v>1587.3200000000002</v>
      </c>
      <c r="P13115" s="3">
        <f>Table1[[#This Row],[sales]]*Table1[[#This Row],[quantity]]</f>
        <v>13495.5</v>
      </c>
      <c r="Q13115" s="9">
        <f>Table1[[#This Row],[delivery_date]]-Table1[[#This Row],[order_date]]</f>
        <v>3</v>
      </c>
    </row>
    <row r="13116" spans="1:17" x14ac:dyDescent="0.35">
      <c r="A13116" t="s">
        <v>13147</v>
      </c>
      <c r="B13116" t="s">
        <v>13</v>
      </c>
      <c r="C13116" t="s">
        <v>14</v>
      </c>
      <c r="D13116" s="2">
        <v>1373.1</v>
      </c>
      <c r="E13116">
        <v>0.01</v>
      </c>
      <c r="F13116">
        <v>4</v>
      </c>
      <c r="G13116" s="1">
        <v>45355</v>
      </c>
      <c r="H13116" s="1">
        <v>45357</v>
      </c>
      <c r="I13116" t="s">
        <v>21</v>
      </c>
      <c r="J13116" t="s">
        <v>16</v>
      </c>
      <c r="K13116" s="2">
        <v>142.61000000000001</v>
      </c>
      <c r="L13116" t="s">
        <v>34</v>
      </c>
      <c r="M13116">
        <f>YEAR(Table1[[#This Row],[order_date]])</f>
        <v>2024</v>
      </c>
      <c r="N13116">
        <f>MONTH(Table1[[#This Row],[order_date]])</f>
        <v>3</v>
      </c>
      <c r="O13116" s="3">
        <f>Table1[[#This Row],[sales]]-Table1[[#This Row],[profit]]</f>
        <v>1230.4899999999998</v>
      </c>
      <c r="P13116" s="3">
        <f>Table1[[#This Row],[sales]]*Table1[[#This Row],[quantity]]</f>
        <v>5492.4</v>
      </c>
      <c r="Q13116" s="9">
        <f>Table1[[#This Row],[delivery_date]]-Table1[[#This Row],[order_date]]</f>
        <v>2</v>
      </c>
    </row>
    <row r="13117" spans="1:17" x14ac:dyDescent="0.35">
      <c r="A13117" t="s">
        <v>13148</v>
      </c>
      <c r="B13117" t="s">
        <v>41</v>
      </c>
      <c r="C13117" t="s">
        <v>26</v>
      </c>
      <c r="D13117" s="2">
        <v>4257.32</v>
      </c>
      <c r="E13117">
        <v>0.01</v>
      </c>
      <c r="F13117">
        <v>8</v>
      </c>
      <c r="G13117" s="1">
        <v>45468</v>
      </c>
      <c r="H13117" s="1">
        <v>45472</v>
      </c>
      <c r="I13117" t="s">
        <v>31</v>
      </c>
      <c r="J13117" t="s">
        <v>22</v>
      </c>
      <c r="K13117" s="2">
        <v>328.11</v>
      </c>
      <c r="L13117" t="s">
        <v>23</v>
      </c>
      <c r="M13117">
        <f>YEAR(Table1[[#This Row],[order_date]])</f>
        <v>2024</v>
      </c>
      <c r="N13117">
        <f>MONTH(Table1[[#This Row],[order_date]])</f>
        <v>6</v>
      </c>
      <c r="O13117" s="3">
        <f>Table1[[#This Row],[sales]]-Table1[[#This Row],[profit]]</f>
        <v>3929.2099999999996</v>
      </c>
      <c r="P13117" s="3">
        <f>Table1[[#This Row],[sales]]*Table1[[#This Row],[quantity]]</f>
        <v>34058.559999999998</v>
      </c>
      <c r="Q13117" s="9">
        <f>Table1[[#This Row],[delivery_date]]-Table1[[#This Row],[order_date]]</f>
        <v>4</v>
      </c>
    </row>
    <row r="13118" spans="1:17" x14ac:dyDescent="0.35">
      <c r="A13118" t="s">
        <v>13149</v>
      </c>
      <c r="B13118" t="s">
        <v>25</v>
      </c>
      <c r="C13118" t="s">
        <v>14</v>
      </c>
      <c r="D13118" s="2">
        <v>1202.8900000000001</v>
      </c>
      <c r="E13118">
        <v>0.14000000000000001</v>
      </c>
      <c r="F13118">
        <v>2</v>
      </c>
      <c r="G13118" s="1">
        <v>45093</v>
      </c>
      <c r="H13118" s="1">
        <v>45099</v>
      </c>
      <c r="I13118" t="s">
        <v>21</v>
      </c>
      <c r="J13118" t="s">
        <v>16</v>
      </c>
      <c r="K13118" s="2">
        <v>177.63</v>
      </c>
      <c r="L13118" t="s">
        <v>48</v>
      </c>
      <c r="M13118">
        <f>YEAR(Table1[[#This Row],[order_date]])</f>
        <v>2023</v>
      </c>
      <c r="N13118">
        <f>MONTH(Table1[[#This Row],[order_date]])</f>
        <v>6</v>
      </c>
      <c r="O13118" s="3">
        <f>Table1[[#This Row],[sales]]-Table1[[#This Row],[profit]]</f>
        <v>1025.2600000000002</v>
      </c>
      <c r="P13118" s="3">
        <f>Table1[[#This Row],[sales]]*Table1[[#This Row],[quantity]]</f>
        <v>2405.7800000000002</v>
      </c>
      <c r="Q13118" s="9">
        <f>Table1[[#This Row],[delivery_date]]-Table1[[#This Row],[order_date]]</f>
        <v>6</v>
      </c>
    </row>
    <row r="13119" spans="1:17" x14ac:dyDescent="0.35">
      <c r="A13119" t="s">
        <v>13150</v>
      </c>
      <c r="B13119" t="s">
        <v>19</v>
      </c>
      <c r="C13119" t="s">
        <v>14</v>
      </c>
      <c r="D13119" s="2">
        <v>3858.42</v>
      </c>
      <c r="E13119">
        <v>0.37</v>
      </c>
      <c r="F13119">
        <v>5</v>
      </c>
      <c r="G13119" s="1">
        <v>45585</v>
      </c>
      <c r="H13119" s="1">
        <v>45586</v>
      </c>
      <c r="I13119" t="s">
        <v>31</v>
      </c>
      <c r="J13119" t="s">
        <v>22</v>
      </c>
      <c r="K13119" s="2">
        <v>1062.02</v>
      </c>
      <c r="L13119" t="s">
        <v>17</v>
      </c>
      <c r="M13119">
        <f>YEAR(Table1[[#This Row],[order_date]])</f>
        <v>2024</v>
      </c>
      <c r="N13119">
        <f>MONTH(Table1[[#This Row],[order_date]])</f>
        <v>10</v>
      </c>
      <c r="O13119" s="3">
        <f>Table1[[#This Row],[sales]]-Table1[[#This Row],[profit]]</f>
        <v>2796.4</v>
      </c>
      <c r="P13119" s="3">
        <f>Table1[[#This Row],[sales]]*Table1[[#This Row],[quantity]]</f>
        <v>19292.099999999999</v>
      </c>
      <c r="Q13119" s="9">
        <f>Table1[[#This Row],[delivery_date]]-Table1[[#This Row],[order_date]]</f>
        <v>1</v>
      </c>
    </row>
    <row r="13120" spans="1:17" x14ac:dyDescent="0.35">
      <c r="A13120" t="s">
        <v>13151</v>
      </c>
      <c r="B13120" t="s">
        <v>25</v>
      </c>
      <c r="C13120" t="s">
        <v>14</v>
      </c>
      <c r="D13120" s="2">
        <v>3096.43</v>
      </c>
      <c r="E13120">
        <v>0.18</v>
      </c>
      <c r="F13120">
        <v>6</v>
      </c>
      <c r="G13120" s="1">
        <v>45357</v>
      </c>
      <c r="H13120" s="1">
        <v>45358</v>
      </c>
      <c r="I13120" t="s">
        <v>15</v>
      </c>
      <c r="J13120" t="s">
        <v>16</v>
      </c>
      <c r="K13120" s="2">
        <v>720.97</v>
      </c>
      <c r="L13120" t="s">
        <v>23</v>
      </c>
      <c r="M13120">
        <f>YEAR(Table1[[#This Row],[order_date]])</f>
        <v>2024</v>
      </c>
      <c r="N13120">
        <f>MONTH(Table1[[#This Row],[order_date]])</f>
        <v>3</v>
      </c>
      <c r="O13120" s="3">
        <f>Table1[[#This Row],[sales]]-Table1[[#This Row],[profit]]</f>
        <v>2375.46</v>
      </c>
      <c r="P13120" s="3">
        <f>Table1[[#This Row],[sales]]*Table1[[#This Row],[quantity]]</f>
        <v>18578.579999999998</v>
      </c>
      <c r="Q13120" s="9">
        <f>Table1[[#This Row],[delivery_date]]-Table1[[#This Row],[order_date]]</f>
        <v>1</v>
      </c>
    </row>
    <row r="13121" spans="1:17" x14ac:dyDescent="0.35">
      <c r="A13121" t="s">
        <v>13152</v>
      </c>
      <c r="B13121" t="s">
        <v>41</v>
      </c>
      <c r="C13121" t="s">
        <v>33</v>
      </c>
      <c r="D13121" s="2">
        <v>4386.47</v>
      </c>
      <c r="E13121">
        <v>0.11</v>
      </c>
      <c r="F13121">
        <v>8</v>
      </c>
      <c r="G13121" s="1">
        <v>44964</v>
      </c>
      <c r="H13121" s="1">
        <v>44968</v>
      </c>
      <c r="I13121" t="s">
        <v>31</v>
      </c>
      <c r="J13121" t="s">
        <v>27</v>
      </c>
      <c r="K13121" s="2">
        <v>875.75</v>
      </c>
      <c r="L13121" t="s">
        <v>34</v>
      </c>
      <c r="M13121">
        <f>YEAR(Table1[[#This Row],[order_date]])</f>
        <v>2023</v>
      </c>
      <c r="N13121">
        <f>MONTH(Table1[[#This Row],[order_date]])</f>
        <v>2</v>
      </c>
      <c r="O13121" s="3">
        <f>Table1[[#This Row],[sales]]-Table1[[#This Row],[profit]]</f>
        <v>3510.7200000000003</v>
      </c>
      <c r="P13121" s="3">
        <f>Table1[[#This Row],[sales]]*Table1[[#This Row],[quantity]]</f>
        <v>35091.760000000002</v>
      </c>
      <c r="Q13121" s="9">
        <f>Table1[[#This Row],[delivery_date]]-Table1[[#This Row],[order_date]]</f>
        <v>4</v>
      </c>
    </row>
    <row r="13122" spans="1:17" x14ac:dyDescent="0.35">
      <c r="A13122" t="s">
        <v>13153</v>
      </c>
      <c r="B13122" t="s">
        <v>25</v>
      </c>
      <c r="C13122" t="s">
        <v>26</v>
      </c>
      <c r="D13122" s="2">
        <v>3009.59</v>
      </c>
      <c r="E13122">
        <v>0.06</v>
      </c>
      <c r="F13122">
        <v>2</v>
      </c>
      <c r="G13122" s="1">
        <v>45327</v>
      </c>
      <c r="H13122" s="1">
        <v>45333</v>
      </c>
      <c r="I13122" t="s">
        <v>15</v>
      </c>
      <c r="J13122" t="s">
        <v>16</v>
      </c>
      <c r="K13122" s="2">
        <v>678.34</v>
      </c>
      <c r="L13122" t="s">
        <v>34</v>
      </c>
      <c r="M13122">
        <f>YEAR(Table1[[#This Row],[order_date]])</f>
        <v>2024</v>
      </c>
      <c r="N13122">
        <f>MONTH(Table1[[#This Row],[order_date]])</f>
        <v>2</v>
      </c>
      <c r="O13122" s="3">
        <f>Table1[[#This Row],[sales]]-Table1[[#This Row],[profit]]</f>
        <v>2331.25</v>
      </c>
      <c r="P13122" s="3">
        <f>Table1[[#This Row],[sales]]*Table1[[#This Row],[quantity]]</f>
        <v>6019.18</v>
      </c>
      <c r="Q13122" s="9">
        <f>Table1[[#This Row],[delivery_date]]-Table1[[#This Row],[order_date]]</f>
        <v>6</v>
      </c>
    </row>
    <row r="13123" spans="1:17" x14ac:dyDescent="0.35">
      <c r="A13123" t="s">
        <v>13154</v>
      </c>
      <c r="B13123" t="s">
        <v>25</v>
      </c>
      <c r="C13123" t="s">
        <v>26</v>
      </c>
      <c r="D13123" s="2">
        <v>2826.77</v>
      </c>
      <c r="E13123">
        <v>0.14000000000000001</v>
      </c>
      <c r="F13123">
        <v>9</v>
      </c>
      <c r="G13123" s="1">
        <v>45539</v>
      </c>
      <c r="H13123" s="1">
        <v>45544</v>
      </c>
      <c r="I13123" t="s">
        <v>21</v>
      </c>
      <c r="J13123" t="s">
        <v>22</v>
      </c>
      <c r="K13123" s="2">
        <v>508.93</v>
      </c>
      <c r="L13123" t="s">
        <v>23</v>
      </c>
      <c r="M13123">
        <f>YEAR(Table1[[#This Row],[order_date]])</f>
        <v>2024</v>
      </c>
      <c r="N13123">
        <f>MONTH(Table1[[#This Row],[order_date]])</f>
        <v>9</v>
      </c>
      <c r="O13123" s="3">
        <f>Table1[[#This Row],[sales]]-Table1[[#This Row],[profit]]</f>
        <v>2317.84</v>
      </c>
      <c r="P13123" s="3">
        <f>Table1[[#This Row],[sales]]*Table1[[#This Row],[quantity]]</f>
        <v>25440.93</v>
      </c>
      <c r="Q13123" s="9">
        <f>Table1[[#This Row],[delivery_date]]-Table1[[#This Row],[order_date]]</f>
        <v>5</v>
      </c>
    </row>
    <row r="13124" spans="1:17" x14ac:dyDescent="0.35">
      <c r="A13124" t="s">
        <v>13155</v>
      </c>
      <c r="B13124" t="s">
        <v>41</v>
      </c>
      <c r="C13124" t="s">
        <v>33</v>
      </c>
      <c r="D13124" s="2">
        <v>4025.54</v>
      </c>
      <c r="E13124">
        <v>0.24</v>
      </c>
      <c r="F13124">
        <v>7</v>
      </c>
      <c r="G13124" s="1">
        <v>45517</v>
      </c>
      <c r="H13124" s="1">
        <v>45520</v>
      </c>
      <c r="I13124" t="s">
        <v>15</v>
      </c>
      <c r="J13124" t="s">
        <v>27</v>
      </c>
      <c r="K13124" s="2">
        <v>521.13</v>
      </c>
      <c r="L13124" t="s">
        <v>39</v>
      </c>
      <c r="M13124">
        <f>YEAR(Table1[[#This Row],[order_date]])</f>
        <v>2024</v>
      </c>
      <c r="N13124">
        <f>MONTH(Table1[[#This Row],[order_date]])</f>
        <v>8</v>
      </c>
      <c r="O13124" s="3">
        <f>Table1[[#This Row],[sales]]-Table1[[#This Row],[profit]]</f>
        <v>3504.41</v>
      </c>
      <c r="P13124" s="3">
        <f>Table1[[#This Row],[sales]]*Table1[[#This Row],[quantity]]</f>
        <v>28178.78</v>
      </c>
      <c r="Q13124" s="9">
        <f>Table1[[#This Row],[delivery_date]]-Table1[[#This Row],[order_date]]</f>
        <v>3</v>
      </c>
    </row>
    <row r="13125" spans="1:17" x14ac:dyDescent="0.35">
      <c r="A13125" t="s">
        <v>13156</v>
      </c>
      <c r="B13125" t="s">
        <v>25</v>
      </c>
      <c r="C13125" t="s">
        <v>14</v>
      </c>
      <c r="D13125" s="2">
        <v>2856.18</v>
      </c>
      <c r="E13125">
        <v>0.05</v>
      </c>
      <c r="F13125">
        <v>4</v>
      </c>
      <c r="G13125" s="1">
        <v>45028</v>
      </c>
      <c r="H13125" s="1">
        <v>45034</v>
      </c>
      <c r="I13125" t="s">
        <v>21</v>
      </c>
      <c r="J13125" t="s">
        <v>16</v>
      </c>
      <c r="K13125" s="2">
        <v>497.69</v>
      </c>
      <c r="L13125" t="s">
        <v>17</v>
      </c>
      <c r="M13125">
        <f>YEAR(Table1[[#This Row],[order_date]])</f>
        <v>2023</v>
      </c>
      <c r="N13125">
        <f>MONTH(Table1[[#This Row],[order_date]])</f>
        <v>4</v>
      </c>
      <c r="O13125" s="3">
        <f>Table1[[#This Row],[sales]]-Table1[[#This Row],[profit]]</f>
        <v>2358.4899999999998</v>
      </c>
      <c r="P13125" s="3">
        <f>Table1[[#This Row],[sales]]*Table1[[#This Row],[quantity]]</f>
        <v>11424.72</v>
      </c>
      <c r="Q13125" s="9">
        <f>Table1[[#This Row],[delivery_date]]-Table1[[#This Row],[order_date]]</f>
        <v>6</v>
      </c>
    </row>
    <row r="13126" spans="1:17" x14ac:dyDescent="0.35">
      <c r="A13126" t="s">
        <v>13157</v>
      </c>
      <c r="B13126" t="s">
        <v>25</v>
      </c>
      <c r="C13126" t="s">
        <v>14</v>
      </c>
      <c r="D13126" s="2">
        <v>4238.26</v>
      </c>
      <c r="E13126">
        <v>0.01</v>
      </c>
      <c r="F13126">
        <v>2</v>
      </c>
      <c r="G13126" s="1">
        <v>45417</v>
      </c>
      <c r="H13126" s="1">
        <v>45421</v>
      </c>
      <c r="I13126" t="s">
        <v>15</v>
      </c>
      <c r="J13126" t="s">
        <v>16</v>
      </c>
      <c r="K13126" s="2">
        <v>614.33000000000004</v>
      </c>
      <c r="L13126" t="s">
        <v>34</v>
      </c>
      <c r="M13126">
        <f>YEAR(Table1[[#This Row],[order_date]])</f>
        <v>2024</v>
      </c>
      <c r="N13126">
        <f>MONTH(Table1[[#This Row],[order_date]])</f>
        <v>5</v>
      </c>
      <c r="O13126" s="3">
        <f>Table1[[#This Row],[sales]]-Table1[[#This Row],[profit]]</f>
        <v>3623.9300000000003</v>
      </c>
      <c r="P13126" s="3">
        <f>Table1[[#This Row],[sales]]*Table1[[#This Row],[quantity]]</f>
        <v>8476.52</v>
      </c>
      <c r="Q13126" s="9">
        <f>Table1[[#This Row],[delivery_date]]-Table1[[#This Row],[order_date]]</f>
        <v>4</v>
      </c>
    </row>
    <row r="13127" spans="1:17" x14ac:dyDescent="0.35">
      <c r="A13127" t="s">
        <v>13158</v>
      </c>
      <c r="B13127" t="s">
        <v>41</v>
      </c>
      <c r="C13127" t="s">
        <v>20</v>
      </c>
      <c r="D13127" s="2">
        <v>341.66</v>
      </c>
      <c r="E13127">
        <v>0.06</v>
      </c>
      <c r="F13127">
        <v>8</v>
      </c>
      <c r="G13127" s="1">
        <v>45601</v>
      </c>
      <c r="H13127" s="1">
        <v>45606</v>
      </c>
      <c r="I13127" t="s">
        <v>31</v>
      </c>
      <c r="J13127" t="s">
        <v>16</v>
      </c>
      <c r="K13127" s="2">
        <v>82.68</v>
      </c>
      <c r="L13127" t="s">
        <v>17</v>
      </c>
      <c r="M13127">
        <f>YEAR(Table1[[#This Row],[order_date]])</f>
        <v>2024</v>
      </c>
      <c r="N13127">
        <f>MONTH(Table1[[#This Row],[order_date]])</f>
        <v>11</v>
      </c>
      <c r="O13127" s="3">
        <f>Table1[[#This Row],[sales]]-Table1[[#This Row],[profit]]</f>
        <v>258.98</v>
      </c>
      <c r="P13127" s="3">
        <f>Table1[[#This Row],[sales]]*Table1[[#This Row],[quantity]]</f>
        <v>2733.28</v>
      </c>
      <c r="Q13127" s="9">
        <f>Table1[[#This Row],[delivery_date]]-Table1[[#This Row],[order_date]]</f>
        <v>5</v>
      </c>
    </row>
    <row r="13128" spans="1:17" x14ac:dyDescent="0.35">
      <c r="A13128" t="s">
        <v>13159</v>
      </c>
      <c r="B13128" t="s">
        <v>13</v>
      </c>
      <c r="C13128" t="s">
        <v>20</v>
      </c>
      <c r="D13128" s="2">
        <v>2526.23</v>
      </c>
      <c r="E13128">
        <v>0.37</v>
      </c>
      <c r="F13128">
        <v>2</v>
      </c>
      <c r="G13128" s="1">
        <v>45391</v>
      </c>
      <c r="H13128" s="1">
        <v>45392</v>
      </c>
      <c r="I13128" t="s">
        <v>21</v>
      </c>
      <c r="J13128" t="s">
        <v>22</v>
      </c>
      <c r="K13128" s="2">
        <v>231.61</v>
      </c>
      <c r="L13128" t="s">
        <v>28</v>
      </c>
      <c r="M13128">
        <f>YEAR(Table1[[#This Row],[order_date]])</f>
        <v>2024</v>
      </c>
      <c r="N13128">
        <f>MONTH(Table1[[#This Row],[order_date]])</f>
        <v>4</v>
      </c>
      <c r="O13128" s="3">
        <f>Table1[[#This Row],[sales]]-Table1[[#This Row],[profit]]</f>
        <v>2294.62</v>
      </c>
      <c r="P13128" s="3">
        <f>Table1[[#This Row],[sales]]*Table1[[#This Row],[quantity]]</f>
        <v>5052.46</v>
      </c>
      <c r="Q13128" s="9">
        <f>Table1[[#This Row],[delivery_date]]-Table1[[#This Row],[order_date]]</f>
        <v>1</v>
      </c>
    </row>
    <row r="13129" spans="1:17" x14ac:dyDescent="0.35">
      <c r="A13129" t="s">
        <v>13160</v>
      </c>
      <c r="B13129" t="s">
        <v>41</v>
      </c>
      <c r="C13129" t="s">
        <v>36</v>
      </c>
      <c r="D13129" s="2">
        <v>4082.19</v>
      </c>
      <c r="E13129">
        <v>0.23</v>
      </c>
      <c r="F13129">
        <v>2</v>
      </c>
      <c r="G13129" s="1">
        <v>45523</v>
      </c>
      <c r="H13129" s="1">
        <v>45528</v>
      </c>
      <c r="I13129" t="s">
        <v>21</v>
      </c>
      <c r="J13129" t="s">
        <v>22</v>
      </c>
      <c r="K13129" s="2">
        <v>663.21</v>
      </c>
      <c r="L13129" t="s">
        <v>28</v>
      </c>
      <c r="M13129">
        <f>YEAR(Table1[[#This Row],[order_date]])</f>
        <v>2024</v>
      </c>
      <c r="N13129">
        <f>MONTH(Table1[[#This Row],[order_date]])</f>
        <v>8</v>
      </c>
      <c r="O13129" s="3">
        <f>Table1[[#This Row],[sales]]-Table1[[#This Row],[profit]]</f>
        <v>3418.98</v>
      </c>
      <c r="P13129" s="3">
        <f>Table1[[#This Row],[sales]]*Table1[[#This Row],[quantity]]</f>
        <v>8164.38</v>
      </c>
      <c r="Q13129" s="9">
        <f>Table1[[#This Row],[delivery_date]]-Table1[[#This Row],[order_date]]</f>
        <v>5</v>
      </c>
    </row>
    <row r="13130" spans="1:17" x14ac:dyDescent="0.35">
      <c r="A13130" t="s">
        <v>13161</v>
      </c>
      <c r="B13130" t="s">
        <v>25</v>
      </c>
      <c r="C13130" t="s">
        <v>20</v>
      </c>
      <c r="D13130" s="2">
        <v>4256.99</v>
      </c>
      <c r="E13130">
        <v>0.22</v>
      </c>
      <c r="F13130">
        <v>9</v>
      </c>
      <c r="G13130" s="1">
        <v>45548</v>
      </c>
      <c r="H13130" s="1">
        <v>45550</v>
      </c>
      <c r="I13130" t="s">
        <v>15</v>
      </c>
      <c r="J13130" t="s">
        <v>16</v>
      </c>
      <c r="K13130" s="2">
        <v>326.37</v>
      </c>
      <c r="L13130" t="s">
        <v>23</v>
      </c>
      <c r="M13130">
        <f>YEAR(Table1[[#This Row],[order_date]])</f>
        <v>2024</v>
      </c>
      <c r="N13130">
        <f>MONTH(Table1[[#This Row],[order_date]])</f>
        <v>9</v>
      </c>
      <c r="O13130" s="3">
        <f>Table1[[#This Row],[sales]]-Table1[[#This Row],[profit]]</f>
        <v>3930.62</v>
      </c>
      <c r="P13130" s="3">
        <f>Table1[[#This Row],[sales]]*Table1[[#This Row],[quantity]]</f>
        <v>38312.909999999996</v>
      </c>
      <c r="Q13130" s="9">
        <f>Table1[[#This Row],[delivery_date]]-Table1[[#This Row],[order_date]]</f>
        <v>2</v>
      </c>
    </row>
    <row r="13131" spans="1:17" x14ac:dyDescent="0.35">
      <c r="A13131" t="s">
        <v>13162</v>
      </c>
      <c r="B13131" t="s">
        <v>19</v>
      </c>
      <c r="C13131" t="s">
        <v>26</v>
      </c>
      <c r="D13131" s="2">
        <v>4186.87</v>
      </c>
      <c r="E13131">
        <v>0.01</v>
      </c>
      <c r="F13131">
        <v>4</v>
      </c>
      <c r="G13131" s="1">
        <v>45368</v>
      </c>
      <c r="H13131" s="1">
        <v>45371</v>
      </c>
      <c r="I13131" t="s">
        <v>31</v>
      </c>
      <c r="J13131" t="s">
        <v>16</v>
      </c>
      <c r="K13131" s="2">
        <v>254.66</v>
      </c>
      <c r="L13131" t="s">
        <v>34</v>
      </c>
      <c r="M13131">
        <f>YEAR(Table1[[#This Row],[order_date]])</f>
        <v>2024</v>
      </c>
      <c r="N13131">
        <f>MONTH(Table1[[#This Row],[order_date]])</f>
        <v>3</v>
      </c>
      <c r="O13131" s="3">
        <f>Table1[[#This Row],[sales]]-Table1[[#This Row],[profit]]</f>
        <v>3932.21</v>
      </c>
      <c r="P13131" s="3">
        <f>Table1[[#This Row],[sales]]*Table1[[#This Row],[quantity]]</f>
        <v>16747.48</v>
      </c>
      <c r="Q13131" s="9">
        <f>Table1[[#This Row],[delivery_date]]-Table1[[#This Row],[order_date]]</f>
        <v>3</v>
      </c>
    </row>
    <row r="13132" spans="1:17" x14ac:dyDescent="0.35">
      <c r="A13132" t="s">
        <v>13163</v>
      </c>
      <c r="B13132" t="s">
        <v>19</v>
      </c>
      <c r="C13132" t="s">
        <v>33</v>
      </c>
      <c r="D13132" s="2">
        <v>3061.47</v>
      </c>
      <c r="E13132">
        <v>0.36</v>
      </c>
      <c r="F13132">
        <v>7</v>
      </c>
      <c r="G13132" s="1">
        <v>45332</v>
      </c>
      <c r="H13132" s="1">
        <v>45339</v>
      </c>
      <c r="I13132" t="s">
        <v>31</v>
      </c>
      <c r="J13132" t="s">
        <v>16</v>
      </c>
      <c r="K13132" s="2">
        <v>330.99</v>
      </c>
      <c r="L13132" t="s">
        <v>17</v>
      </c>
      <c r="M13132">
        <f>YEAR(Table1[[#This Row],[order_date]])</f>
        <v>2024</v>
      </c>
      <c r="N13132">
        <f>MONTH(Table1[[#This Row],[order_date]])</f>
        <v>2</v>
      </c>
      <c r="O13132" s="3">
        <f>Table1[[#This Row],[sales]]-Table1[[#This Row],[profit]]</f>
        <v>2730.4799999999996</v>
      </c>
      <c r="P13132" s="3">
        <f>Table1[[#This Row],[sales]]*Table1[[#This Row],[quantity]]</f>
        <v>21430.289999999997</v>
      </c>
      <c r="Q13132" s="9">
        <f>Table1[[#This Row],[delivery_date]]-Table1[[#This Row],[order_date]]</f>
        <v>7</v>
      </c>
    </row>
    <row r="13133" spans="1:17" x14ac:dyDescent="0.35">
      <c r="A13133" t="s">
        <v>13164</v>
      </c>
      <c r="B13133" t="s">
        <v>41</v>
      </c>
      <c r="C13133" t="s">
        <v>14</v>
      </c>
      <c r="D13133" s="2">
        <v>4970.46</v>
      </c>
      <c r="E13133">
        <v>0.1</v>
      </c>
      <c r="F13133">
        <v>4</v>
      </c>
      <c r="G13133" s="1">
        <v>45315</v>
      </c>
      <c r="H13133" s="1">
        <v>45317</v>
      </c>
      <c r="I13133" t="s">
        <v>15</v>
      </c>
      <c r="J13133" t="s">
        <v>27</v>
      </c>
      <c r="K13133" s="2">
        <v>448.64</v>
      </c>
      <c r="L13133" t="s">
        <v>17</v>
      </c>
      <c r="M13133">
        <f>YEAR(Table1[[#This Row],[order_date]])</f>
        <v>2024</v>
      </c>
      <c r="N13133">
        <f>MONTH(Table1[[#This Row],[order_date]])</f>
        <v>1</v>
      </c>
      <c r="O13133" s="3">
        <f>Table1[[#This Row],[sales]]-Table1[[#This Row],[profit]]</f>
        <v>4521.82</v>
      </c>
      <c r="P13133" s="3">
        <f>Table1[[#This Row],[sales]]*Table1[[#This Row],[quantity]]</f>
        <v>19881.84</v>
      </c>
      <c r="Q13133" s="9">
        <f>Table1[[#This Row],[delivery_date]]-Table1[[#This Row],[order_date]]</f>
        <v>2</v>
      </c>
    </row>
    <row r="13134" spans="1:17" x14ac:dyDescent="0.35">
      <c r="A13134" t="s">
        <v>13165</v>
      </c>
      <c r="B13134" t="s">
        <v>19</v>
      </c>
      <c r="C13134" t="s">
        <v>36</v>
      </c>
      <c r="D13134" s="2">
        <v>988.79</v>
      </c>
      <c r="E13134">
        <v>0.05</v>
      </c>
      <c r="F13134">
        <v>5</v>
      </c>
      <c r="G13134" s="1">
        <v>45114</v>
      </c>
      <c r="H13134" s="1">
        <v>45116</v>
      </c>
      <c r="I13134" t="s">
        <v>15</v>
      </c>
      <c r="J13134" t="s">
        <v>27</v>
      </c>
      <c r="K13134" s="2">
        <v>242.71</v>
      </c>
      <c r="L13134" t="s">
        <v>34</v>
      </c>
      <c r="M13134">
        <f>YEAR(Table1[[#This Row],[order_date]])</f>
        <v>2023</v>
      </c>
      <c r="N13134">
        <f>MONTH(Table1[[#This Row],[order_date]])</f>
        <v>7</v>
      </c>
      <c r="O13134" s="3">
        <f>Table1[[#This Row],[sales]]-Table1[[#This Row],[profit]]</f>
        <v>746.07999999999993</v>
      </c>
      <c r="P13134" s="3">
        <f>Table1[[#This Row],[sales]]*Table1[[#This Row],[quantity]]</f>
        <v>4943.95</v>
      </c>
      <c r="Q13134" s="9">
        <f>Table1[[#This Row],[delivery_date]]-Table1[[#This Row],[order_date]]</f>
        <v>2</v>
      </c>
    </row>
    <row r="13135" spans="1:17" x14ac:dyDescent="0.35">
      <c r="A13135" t="s">
        <v>13166</v>
      </c>
      <c r="B13135" t="s">
        <v>25</v>
      </c>
      <c r="C13135" t="s">
        <v>20</v>
      </c>
      <c r="D13135" s="2">
        <v>954.84</v>
      </c>
      <c r="E13135">
        <v>0.42</v>
      </c>
      <c r="F13135">
        <v>1</v>
      </c>
      <c r="G13135" s="1">
        <v>44962</v>
      </c>
      <c r="H13135" s="1">
        <v>44967</v>
      </c>
      <c r="I13135" t="s">
        <v>31</v>
      </c>
      <c r="J13135" t="s">
        <v>16</v>
      </c>
      <c r="K13135" s="2">
        <v>86.03</v>
      </c>
      <c r="L13135" t="s">
        <v>34</v>
      </c>
      <c r="M13135">
        <f>YEAR(Table1[[#This Row],[order_date]])</f>
        <v>2023</v>
      </c>
      <c r="N13135">
        <f>MONTH(Table1[[#This Row],[order_date]])</f>
        <v>2</v>
      </c>
      <c r="O13135" s="3">
        <f>Table1[[#This Row],[sales]]-Table1[[#This Row],[profit]]</f>
        <v>868.81000000000006</v>
      </c>
      <c r="P13135" s="3">
        <f>Table1[[#This Row],[sales]]*Table1[[#This Row],[quantity]]</f>
        <v>954.84</v>
      </c>
      <c r="Q13135" s="9">
        <f>Table1[[#This Row],[delivery_date]]-Table1[[#This Row],[order_date]]</f>
        <v>5</v>
      </c>
    </row>
    <row r="13136" spans="1:17" x14ac:dyDescent="0.35">
      <c r="A13136" t="s">
        <v>13167</v>
      </c>
      <c r="B13136" t="s">
        <v>25</v>
      </c>
      <c r="C13136" t="s">
        <v>36</v>
      </c>
      <c r="D13136" s="2">
        <v>260.83</v>
      </c>
      <c r="E13136">
        <v>0.24</v>
      </c>
      <c r="F13136">
        <v>1</v>
      </c>
      <c r="G13136" s="1">
        <v>45138</v>
      </c>
      <c r="H13136" s="1">
        <v>45145</v>
      </c>
      <c r="I13136" t="s">
        <v>15</v>
      </c>
      <c r="J13136" t="s">
        <v>27</v>
      </c>
      <c r="K13136" s="2">
        <v>56.88</v>
      </c>
      <c r="L13136" t="s">
        <v>23</v>
      </c>
      <c r="M13136">
        <f>YEAR(Table1[[#This Row],[order_date]])</f>
        <v>2023</v>
      </c>
      <c r="N13136">
        <f>MONTH(Table1[[#This Row],[order_date]])</f>
        <v>7</v>
      </c>
      <c r="O13136" s="3">
        <f>Table1[[#This Row],[sales]]-Table1[[#This Row],[profit]]</f>
        <v>203.95</v>
      </c>
      <c r="P13136" s="3">
        <f>Table1[[#This Row],[sales]]*Table1[[#This Row],[quantity]]</f>
        <v>260.83</v>
      </c>
      <c r="Q13136" s="9">
        <f>Table1[[#This Row],[delivery_date]]-Table1[[#This Row],[order_date]]</f>
        <v>7</v>
      </c>
    </row>
    <row r="13137" spans="1:17" x14ac:dyDescent="0.35">
      <c r="A13137" t="s">
        <v>13168</v>
      </c>
      <c r="B13137" t="s">
        <v>41</v>
      </c>
      <c r="C13137" t="s">
        <v>33</v>
      </c>
      <c r="D13137" s="2">
        <v>4947.75</v>
      </c>
      <c r="E13137">
        <v>0.37</v>
      </c>
      <c r="F13137">
        <v>3</v>
      </c>
      <c r="G13137" s="1">
        <v>45292</v>
      </c>
      <c r="H13137" s="1">
        <v>45297</v>
      </c>
      <c r="I13137" t="s">
        <v>31</v>
      </c>
      <c r="J13137" t="s">
        <v>27</v>
      </c>
      <c r="K13137" s="2">
        <v>869.41</v>
      </c>
      <c r="L13137" t="s">
        <v>39</v>
      </c>
      <c r="M13137">
        <f>YEAR(Table1[[#This Row],[order_date]])</f>
        <v>2024</v>
      </c>
      <c r="N13137">
        <f>MONTH(Table1[[#This Row],[order_date]])</f>
        <v>1</v>
      </c>
      <c r="O13137" s="3">
        <f>Table1[[#This Row],[sales]]-Table1[[#This Row],[profit]]</f>
        <v>4078.34</v>
      </c>
      <c r="P13137" s="3">
        <f>Table1[[#This Row],[sales]]*Table1[[#This Row],[quantity]]</f>
        <v>14843.25</v>
      </c>
      <c r="Q13137" s="9">
        <f>Table1[[#This Row],[delivery_date]]-Table1[[#This Row],[order_date]]</f>
        <v>5</v>
      </c>
    </row>
    <row r="13138" spans="1:17" x14ac:dyDescent="0.35">
      <c r="A13138" t="s">
        <v>13169</v>
      </c>
      <c r="B13138" t="s">
        <v>25</v>
      </c>
      <c r="C13138" t="s">
        <v>33</v>
      </c>
      <c r="D13138" s="2">
        <v>1805.3</v>
      </c>
      <c r="E13138">
        <v>0.41</v>
      </c>
      <c r="F13138">
        <v>6</v>
      </c>
      <c r="G13138" s="1">
        <v>45239</v>
      </c>
      <c r="H13138" s="1">
        <v>45245</v>
      </c>
      <c r="I13138" t="s">
        <v>21</v>
      </c>
      <c r="J13138" t="s">
        <v>22</v>
      </c>
      <c r="K13138" s="2">
        <v>253.25</v>
      </c>
      <c r="L13138" t="s">
        <v>48</v>
      </c>
      <c r="M13138">
        <f>YEAR(Table1[[#This Row],[order_date]])</f>
        <v>2023</v>
      </c>
      <c r="N13138">
        <f>MONTH(Table1[[#This Row],[order_date]])</f>
        <v>11</v>
      </c>
      <c r="O13138" s="3">
        <f>Table1[[#This Row],[sales]]-Table1[[#This Row],[profit]]</f>
        <v>1552.05</v>
      </c>
      <c r="P13138" s="3">
        <f>Table1[[#This Row],[sales]]*Table1[[#This Row],[quantity]]</f>
        <v>10831.8</v>
      </c>
      <c r="Q13138" s="9">
        <f>Table1[[#This Row],[delivery_date]]-Table1[[#This Row],[order_date]]</f>
        <v>6</v>
      </c>
    </row>
    <row r="13139" spans="1:17" x14ac:dyDescent="0.35">
      <c r="A13139" t="s">
        <v>13170</v>
      </c>
      <c r="B13139" t="s">
        <v>13</v>
      </c>
      <c r="C13139" t="s">
        <v>36</v>
      </c>
      <c r="D13139" s="2">
        <v>3834.07</v>
      </c>
      <c r="E13139">
        <v>0.48</v>
      </c>
      <c r="F13139">
        <v>1</v>
      </c>
      <c r="G13139" s="1">
        <v>45429</v>
      </c>
      <c r="H13139" s="1">
        <v>45436</v>
      </c>
      <c r="I13139" t="s">
        <v>21</v>
      </c>
      <c r="J13139" t="s">
        <v>27</v>
      </c>
      <c r="K13139" s="2">
        <v>250.82</v>
      </c>
      <c r="L13139" t="s">
        <v>34</v>
      </c>
      <c r="M13139">
        <f>YEAR(Table1[[#This Row],[order_date]])</f>
        <v>2024</v>
      </c>
      <c r="N13139">
        <f>MONTH(Table1[[#This Row],[order_date]])</f>
        <v>5</v>
      </c>
      <c r="O13139" s="3">
        <f>Table1[[#This Row],[sales]]-Table1[[#This Row],[profit]]</f>
        <v>3583.25</v>
      </c>
      <c r="P13139" s="3">
        <f>Table1[[#This Row],[sales]]*Table1[[#This Row],[quantity]]</f>
        <v>3834.07</v>
      </c>
      <c r="Q13139" s="9">
        <f>Table1[[#This Row],[delivery_date]]-Table1[[#This Row],[order_date]]</f>
        <v>7</v>
      </c>
    </row>
    <row r="13140" spans="1:17" x14ac:dyDescent="0.35">
      <c r="A13140" t="s">
        <v>13171</v>
      </c>
      <c r="B13140" t="s">
        <v>25</v>
      </c>
      <c r="C13140" t="s">
        <v>36</v>
      </c>
      <c r="D13140" s="2">
        <v>392.58</v>
      </c>
      <c r="E13140">
        <v>0.31</v>
      </c>
      <c r="F13140">
        <v>4</v>
      </c>
      <c r="G13140" s="1">
        <v>45522</v>
      </c>
      <c r="H13140" s="1">
        <v>45528</v>
      </c>
      <c r="I13140" t="s">
        <v>31</v>
      </c>
      <c r="J13140" t="s">
        <v>16</v>
      </c>
      <c r="K13140" s="2">
        <v>60.55</v>
      </c>
      <c r="L13140" t="s">
        <v>17</v>
      </c>
      <c r="M13140">
        <f>YEAR(Table1[[#This Row],[order_date]])</f>
        <v>2024</v>
      </c>
      <c r="N13140">
        <f>MONTH(Table1[[#This Row],[order_date]])</f>
        <v>8</v>
      </c>
      <c r="O13140" s="3">
        <f>Table1[[#This Row],[sales]]-Table1[[#This Row],[profit]]</f>
        <v>332.03</v>
      </c>
      <c r="P13140" s="3">
        <f>Table1[[#This Row],[sales]]*Table1[[#This Row],[quantity]]</f>
        <v>1570.32</v>
      </c>
      <c r="Q13140" s="9">
        <f>Table1[[#This Row],[delivery_date]]-Table1[[#This Row],[order_date]]</f>
        <v>6</v>
      </c>
    </row>
    <row r="13141" spans="1:17" x14ac:dyDescent="0.35">
      <c r="A13141" t="s">
        <v>13172</v>
      </c>
      <c r="B13141" t="s">
        <v>41</v>
      </c>
      <c r="C13141" t="s">
        <v>36</v>
      </c>
      <c r="D13141" s="2">
        <v>1563.57</v>
      </c>
      <c r="E13141">
        <v>0.03</v>
      </c>
      <c r="F13141">
        <v>9</v>
      </c>
      <c r="G13141" s="1">
        <v>45016</v>
      </c>
      <c r="H13141" s="1">
        <v>45023</v>
      </c>
      <c r="I13141" t="s">
        <v>15</v>
      </c>
      <c r="J13141" t="s">
        <v>27</v>
      </c>
      <c r="K13141" s="2">
        <v>300.48</v>
      </c>
      <c r="L13141" t="s">
        <v>17</v>
      </c>
      <c r="M13141">
        <f>YEAR(Table1[[#This Row],[order_date]])</f>
        <v>2023</v>
      </c>
      <c r="N13141">
        <f>MONTH(Table1[[#This Row],[order_date]])</f>
        <v>3</v>
      </c>
      <c r="O13141" s="3">
        <f>Table1[[#This Row],[sales]]-Table1[[#This Row],[profit]]</f>
        <v>1263.0899999999999</v>
      </c>
      <c r="P13141" s="3">
        <f>Table1[[#This Row],[sales]]*Table1[[#This Row],[quantity]]</f>
        <v>14072.13</v>
      </c>
      <c r="Q13141" s="9">
        <f>Table1[[#This Row],[delivery_date]]-Table1[[#This Row],[order_date]]</f>
        <v>7</v>
      </c>
    </row>
    <row r="13142" spans="1:17" x14ac:dyDescent="0.35">
      <c r="A13142" t="s">
        <v>13173</v>
      </c>
      <c r="B13142" t="s">
        <v>13</v>
      </c>
      <c r="C13142" t="s">
        <v>14</v>
      </c>
      <c r="D13142" s="2">
        <v>3156.85</v>
      </c>
      <c r="E13142">
        <v>0.28000000000000003</v>
      </c>
      <c r="F13142">
        <v>2</v>
      </c>
      <c r="G13142" s="1">
        <v>45570</v>
      </c>
      <c r="H13142" s="1">
        <v>45574</v>
      </c>
      <c r="I13142" t="s">
        <v>15</v>
      </c>
      <c r="J13142" t="s">
        <v>27</v>
      </c>
      <c r="K13142" s="2">
        <v>250.73</v>
      </c>
      <c r="L13142" t="s">
        <v>28</v>
      </c>
      <c r="M13142">
        <f>YEAR(Table1[[#This Row],[order_date]])</f>
        <v>2024</v>
      </c>
      <c r="N13142">
        <f>MONTH(Table1[[#This Row],[order_date]])</f>
        <v>10</v>
      </c>
      <c r="O13142" s="3">
        <f>Table1[[#This Row],[sales]]-Table1[[#This Row],[profit]]</f>
        <v>2906.12</v>
      </c>
      <c r="P13142" s="3">
        <f>Table1[[#This Row],[sales]]*Table1[[#This Row],[quantity]]</f>
        <v>6313.7</v>
      </c>
      <c r="Q13142" s="9">
        <f>Table1[[#This Row],[delivery_date]]-Table1[[#This Row],[order_date]]</f>
        <v>4</v>
      </c>
    </row>
    <row r="13143" spans="1:17" x14ac:dyDescent="0.35">
      <c r="A13143" t="s">
        <v>13174</v>
      </c>
      <c r="B13143" t="s">
        <v>13</v>
      </c>
      <c r="C13143" t="s">
        <v>26</v>
      </c>
      <c r="D13143" s="2">
        <v>2671.42</v>
      </c>
      <c r="E13143">
        <v>0.25</v>
      </c>
      <c r="F13143">
        <v>2</v>
      </c>
      <c r="G13143" s="1">
        <v>45233</v>
      </c>
      <c r="H13143" s="1">
        <v>45239</v>
      </c>
      <c r="I13143" t="s">
        <v>15</v>
      </c>
      <c r="J13143" t="s">
        <v>22</v>
      </c>
      <c r="K13143" s="2">
        <v>741.08</v>
      </c>
      <c r="L13143" t="s">
        <v>34</v>
      </c>
      <c r="M13143">
        <f>YEAR(Table1[[#This Row],[order_date]])</f>
        <v>2023</v>
      </c>
      <c r="N13143">
        <f>MONTH(Table1[[#This Row],[order_date]])</f>
        <v>11</v>
      </c>
      <c r="O13143" s="3">
        <f>Table1[[#This Row],[sales]]-Table1[[#This Row],[profit]]</f>
        <v>1930.3400000000001</v>
      </c>
      <c r="P13143" s="3">
        <f>Table1[[#This Row],[sales]]*Table1[[#This Row],[quantity]]</f>
        <v>5342.84</v>
      </c>
      <c r="Q13143" s="9">
        <f>Table1[[#This Row],[delivery_date]]-Table1[[#This Row],[order_date]]</f>
        <v>6</v>
      </c>
    </row>
    <row r="13144" spans="1:17" x14ac:dyDescent="0.35">
      <c r="A13144" t="s">
        <v>13175</v>
      </c>
      <c r="B13144" t="s">
        <v>19</v>
      </c>
      <c r="C13144" t="s">
        <v>20</v>
      </c>
      <c r="D13144" s="2">
        <v>1117.97</v>
      </c>
      <c r="E13144">
        <v>0.03</v>
      </c>
      <c r="F13144">
        <v>2</v>
      </c>
      <c r="G13144" s="1">
        <v>45522</v>
      </c>
      <c r="H13144" s="1">
        <v>45523</v>
      </c>
      <c r="I13144" t="s">
        <v>21</v>
      </c>
      <c r="J13144" t="s">
        <v>27</v>
      </c>
      <c r="K13144" s="2">
        <v>86.87</v>
      </c>
      <c r="L13144" t="s">
        <v>39</v>
      </c>
      <c r="M13144">
        <f>YEAR(Table1[[#This Row],[order_date]])</f>
        <v>2024</v>
      </c>
      <c r="N13144">
        <f>MONTH(Table1[[#This Row],[order_date]])</f>
        <v>8</v>
      </c>
      <c r="O13144" s="3">
        <f>Table1[[#This Row],[sales]]-Table1[[#This Row],[profit]]</f>
        <v>1031.0999999999999</v>
      </c>
      <c r="P13144" s="3">
        <f>Table1[[#This Row],[sales]]*Table1[[#This Row],[quantity]]</f>
        <v>2235.94</v>
      </c>
      <c r="Q13144" s="9">
        <f>Table1[[#This Row],[delivery_date]]-Table1[[#This Row],[order_date]]</f>
        <v>1</v>
      </c>
    </row>
    <row r="13145" spans="1:17" x14ac:dyDescent="0.35">
      <c r="A13145" t="s">
        <v>13176</v>
      </c>
      <c r="B13145" t="s">
        <v>25</v>
      </c>
      <c r="C13145" t="s">
        <v>20</v>
      </c>
      <c r="D13145" s="2">
        <v>2361.81</v>
      </c>
      <c r="E13145">
        <v>0.15</v>
      </c>
      <c r="F13145">
        <v>7</v>
      </c>
      <c r="G13145" s="1">
        <v>45032</v>
      </c>
      <c r="H13145" s="1">
        <v>45035</v>
      </c>
      <c r="I13145" t="s">
        <v>21</v>
      </c>
      <c r="J13145" t="s">
        <v>27</v>
      </c>
      <c r="K13145" s="2">
        <v>608.51</v>
      </c>
      <c r="L13145" t="s">
        <v>39</v>
      </c>
      <c r="M13145">
        <f>YEAR(Table1[[#This Row],[order_date]])</f>
        <v>2023</v>
      </c>
      <c r="N13145">
        <f>MONTH(Table1[[#This Row],[order_date]])</f>
        <v>4</v>
      </c>
      <c r="O13145" s="3">
        <f>Table1[[#This Row],[sales]]-Table1[[#This Row],[profit]]</f>
        <v>1753.3</v>
      </c>
      <c r="P13145" s="3">
        <f>Table1[[#This Row],[sales]]*Table1[[#This Row],[quantity]]</f>
        <v>16532.669999999998</v>
      </c>
      <c r="Q13145" s="9">
        <f>Table1[[#This Row],[delivery_date]]-Table1[[#This Row],[order_date]]</f>
        <v>3</v>
      </c>
    </row>
    <row r="13146" spans="1:17" x14ac:dyDescent="0.35">
      <c r="A13146" t="s">
        <v>13177</v>
      </c>
      <c r="B13146" t="s">
        <v>41</v>
      </c>
      <c r="C13146" t="s">
        <v>20</v>
      </c>
      <c r="D13146" s="2">
        <v>633.03</v>
      </c>
      <c r="E13146">
        <v>0.21</v>
      </c>
      <c r="F13146">
        <v>7</v>
      </c>
      <c r="G13146" s="1">
        <v>45618</v>
      </c>
      <c r="H13146" s="1">
        <v>45625</v>
      </c>
      <c r="I13146" t="s">
        <v>31</v>
      </c>
      <c r="J13146" t="s">
        <v>16</v>
      </c>
      <c r="K13146" s="2">
        <v>155.61000000000001</v>
      </c>
      <c r="L13146" t="s">
        <v>48</v>
      </c>
      <c r="M13146">
        <f>YEAR(Table1[[#This Row],[order_date]])</f>
        <v>2024</v>
      </c>
      <c r="N13146">
        <f>MONTH(Table1[[#This Row],[order_date]])</f>
        <v>11</v>
      </c>
      <c r="O13146" s="3">
        <f>Table1[[#This Row],[sales]]-Table1[[#This Row],[profit]]</f>
        <v>477.41999999999996</v>
      </c>
      <c r="P13146" s="3">
        <f>Table1[[#This Row],[sales]]*Table1[[#This Row],[quantity]]</f>
        <v>4431.21</v>
      </c>
      <c r="Q13146" s="9">
        <f>Table1[[#This Row],[delivery_date]]-Table1[[#This Row],[order_date]]</f>
        <v>7</v>
      </c>
    </row>
    <row r="13147" spans="1:17" x14ac:dyDescent="0.35">
      <c r="A13147" t="s">
        <v>13178</v>
      </c>
      <c r="B13147" t="s">
        <v>19</v>
      </c>
      <c r="C13147" t="s">
        <v>36</v>
      </c>
      <c r="D13147" s="2">
        <v>2759.25</v>
      </c>
      <c r="E13147">
        <v>0.08</v>
      </c>
      <c r="F13147">
        <v>6</v>
      </c>
      <c r="G13147" s="1">
        <v>45129</v>
      </c>
      <c r="H13147" s="1">
        <v>45136</v>
      </c>
      <c r="I13147" t="s">
        <v>31</v>
      </c>
      <c r="J13147" t="s">
        <v>27</v>
      </c>
      <c r="K13147" s="2">
        <v>748.23</v>
      </c>
      <c r="L13147" t="s">
        <v>39</v>
      </c>
      <c r="M13147">
        <f>YEAR(Table1[[#This Row],[order_date]])</f>
        <v>2023</v>
      </c>
      <c r="N13147">
        <f>MONTH(Table1[[#This Row],[order_date]])</f>
        <v>7</v>
      </c>
      <c r="O13147" s="3">
        <f>Table1[[#This Row],[sales]]-Table1[[#This Row],[profit]]</f>
        <v>2011.02</v>
      </c>
      <c r="P13147" s="3">
        <f>Table1[[#This Row],[sales]]*Table1[[#This Row],[quantity]]</f>
        <v>16555.5</v>
      </c>
      <c r="Q13147" s="9">
        <f>Table1[[#This Row],[delivery_date]]-Table1[[#This Row],[order_date]]</f>
        <v>7</v>
      </c>
    </row>
    <row r="13148" spans="1:17" x14ac:dyDescent="0.35">
      <c r="A13148" t="s">
        <v>13179</v>
      </c>
      <c r="B13148" t="s">
        <v>19</v>
      </c>
      <c r="C13148" t="s">
        <v>36</v>
      </c>
      <c r="D13148" s="2">
        <v>575.01</v>
      </c>
      <c r="E13148">
        <v>0</v>
      </c>
      <c r="F13148">
        <v>2</v>
      </c>
      <c r="G13148" s="1">
        <v>45253</v>
      </c>
      <c r="H13148" s="1">
        <v>45255</v>
      </c>
      <c r="I13148" t="s">
        <v>15</v>
      </c>
      <c r="J13148" t="s">
        <v>22</v>
      </c>
      <c r="K13148" s="2">
        <v>44.01</v>
      </c>
      <c r="L13148" t="s">
        <v>48</v>
      </c>
      <c r="M13148">
        <f>YEAR(Table1[[#This Row],[order_date]])</f>
        <v>2023</v>
      </c>
      <c r="N13148">
        <f>MONTH(Table1[[#This Row],[order_date]])</f>
        <v>11</v>
      </c>
      <c r="O13148" s="3">
        <f>Table1[[#This Row],[sales]]-Table1[[#This Row],[profit]]</f>
        <v>531</v>
      </c>
      <c r="P13148" s="3">
        <f>Table1[[#This Row],[sales]]*Table1[[#This Row],[quantity]]</f>
        <v>1150.02</v>
      </c>
      <c r="Q13148" s="9">
        <f>Table1[[#This Row],[delivery_date]]-Table1[[#This Row],[order_date]]</f>
        <v>2</v>
      </c>
    </row>
    <row r="13149" spans="1:17" x14ac:dyDescent="0.35">
      <c r="A13149" t="s">
        <v>13180</v>
      </c>
      <c r="B13149" t="s">
        <v>25</v>
      </c>
      <c r="C13149" t="s">
        <v>36</v>
      </c>
      <c r="D13149" s="2">
        <v>3216.08</v>
      </c>
      <c r="E13149">
        <v>0.38</v>
      </c>
      <c r="F13149">
        <v>5</v>
      </c>
      <c r="G13149" s="1">
        <v>45237</v>
      </c>
      <c r="H13149" s="1">
        <v>45242</v>
      </c>
      <c r="I13149" t="s">
        <v>21</v>
      </c>
      <c r="J13149" t="s">
        <v>22</v>
      </c>
      <c r="K13149" s="2">
        <v>530.79999999999995</v>
      </c>
      <c r="L13149" t="s">
        <v>23</v>
      </c>
      <c r="M13149">
        <f>YEAR(Table1[[#This Row],[order_date]])</f>
        <v>2023</v>
      </c>
      <c r="N13149">
        <f>MONTH(Table1[[#This Row],[order_date]])</f>
        <v>11</v>
      </c>
      <c r="O13149" s="3">
        <f>Table1[[#This Row],[sales]]-Table1[[#This Row],[profit]]</f>
        <v>2685.2799999999997</v>
      </c>
      <c r="P13149" s="3">
        <f>Table1[[#This Row],[sales]]*Table1[[#This Row],[quantity]]</f>
        <v>16080.4</v>
      </c>
      <c r="Q13149" s="9">
        <f>Table1[[#This Row],[delivery_date]]-Table1[[#This Row],[order_date]]</f>
        <v>5</v>
      </c>
    </row>
    <row r="13150" spans="1:17" x14ac:dyDescent="0.35">
      <c r="A13150" t="s">
        <v>13181</v>
      </c>
      <c r="B13150" t="s">
        <v>25</v>
      </c>
      <c r="C13150" t="s">
        <v>14</v>
      </c>
      <c r="D13150" s="2">
        <v>861.25</v>
      </c>
      <c r="E13150">
        <v>0.43</v>
      </c>
      <c r="F13150">
        <v>6</v>
      </c>
      <c r="G13150" s="1">
        <v>45546</v>
      </c>
      <c r="H13150" s="1">
        <v>45547</v>
      </c>
      <c r="I13150" t="s">
        <v>31</v>
      </c>
      <c r="J13150" t="s">
        <v>22</v>
      </c>
      <c r="K13150" s="2">
        <v>110.78</v>
      </c>
      <c r="L13150" t="s">
        <v>34</v>
      </c>
      <c r="M13150">
        <f>YEAR(Table1[[#This Row],[order_date]])</f>
        <v>2024</v>
      </c>
      <c r="N13150">
        <f>MONTH(Table1[[#This Row],[order_date]])</f>
        <v>9</v>
      </c>
      <c r="O13150" s="3">
        <f>Table1[[#This Row],[sales]]-Table1[[#This Row],[profit]]</f>
        <v>750.47</v>
      </c>
      <c r="P13150" s="3">
        <f>Table1[[#This Row],[sales]]*Table1[[#This Row],[quantity]]</f>
        <v>5167.5</v>
      </c>
      <c r="Q13150" s="9">
        <f>Table1[[#This Row],[delivery_date]]-Table1[[#This Row],[order_date]]</f>
        <v>1</v>
      </c>
    </row>
    <row r="13151" spans="1:17" x14ac:dyDescent="0.35">
      <c r="A13151" t="s">
        <v>13182</v>
      </c>
      <c r="B13151" t="s">
        <v>41</v>
      </c>
      <c r="C13151" t="s">
        <v>14</v>
      </c>
      <c r="D13151" s="2">
        <v>2780.72</v>
      </c>
      <c r="E13151">
        <v>0.11</v>
      </c>
      <c r="F13151">
        <v>6</v>
      </c>
      <c r="G13151" s="1">
        <v>44957</v>
      </c>
      <c r="H13151" s="1">
        <v>44961</v>
      </c>
      <c r="I13151" t="s">
        <v>15</v>
      </c>
      <c r="J13151" t="s">
        <v>16</v>
      </c>
      <c r="K13151" s="2">
        <v>615.70000000000005</v>
      </c>
      <c r="L13151" t="s">
        <v>23</v>
      </c>
      <c r="M13151">
        <f>YEAR(Table1[[#This Row],[order_date]])</f>
        <v>2023</v>
      </c>
      <c r="N13151">
        <f>MONTH(Table1[[#This Row],[order_date]])</f>
        <v>1</v>
      </c>
      <c r="O13151" s="3">
        <f>Table1[[#This Row],[sales]]-Table1[[#This Row],[profit]]</f>
        <v>2165.0199999999995</v>
      </c>
      <c r="P13151" s="3">
        <f>Table1[[#This Row],[sales]]*Table1[[#This Row],[quantity]]</f>
        <v>16684.32</v>
      </c>
      <c r="Q13151" s="9">
        <f>Table1[[#This Row],[delivery_date]]-Table1[[#This Row],[order_date]]</f>
        <v>4</v>
      </c>
    </row>
    <row r="13152" spans="1:17" x14ac:dyDescent="0.35">
      <c r="A13152" t="s">
        <v>13183</v>
      </c>
      <c r="B13152" t="s">
        <v>19</v>
      </c>
      <c r="C13152" t="s">
        <v>14</v>
      </c>
      <c r="D13152" s="2">
        <v>732.69</v>
      </c>
      <c r="E13152">
        <v>0</v>
      </c>
      <c r="F13152">
        <v>6</v>
      </c>
      <c r="G13152" s="1">
        <v>44976</v>
      </c>
      <c r="H13152" s="1">
        <v>44983</v>
      </c>
      <c r="I13152" t="s">
        <v>31</v>
      </c>
      <c r="J13152" t="s">
        <v>27</v>
      </c>
      <c r="K13152" s="2">
        <v>70.91</v>
      </c>
      <c r="L13152" t="s">
        <v>23</v>
      </c>
      <c r="M13152">
        <f>YEAR(Table1[[#This Row],[order_date]])</f>
        <v>2023</v>
      </c>
      <c r="N13152">
        <f>MONTH(Table1[[#This Row],[order_date]])</f>
        <v>2</v>
      </c>
      <c r="O13152" s="3">
        <f>Table1[[#This Row],[sales]]-Table1[[#This Row],[profit]]</f>
        <v>661.78000000000009</v>
      </c>
      <c r="P13152" s="3">
        <f>Table1[[#This Row],[sales]]*Table1[[#This Row],[quantity]]</f>
        <v>4396.1400000000003</v>
      </c>
      <c r="Q13152" s="9">
        <f>Table1[[#This Row],[delivery_date]]-Table1[[#This Row],[order_date]]</f>
        <v>7</v>
      </c>
    </row>
    <row r="13153" spans="1:17" x14ac:dyDescent="0.35">
      <c r="A13153" t="s">
        <v>13184</v>
      </c>
      <c r="B13153" t="s">
        <v>41</v>
      </c>
      <c r="C13153" t="s">
        <v>14</v>
      </c>
      <c r="D13153" s="2">
        <v>2063.48</v>
      </c>
      <c r="E13153">
        <v>0.44</v>
      </c>
      <c r="F13153">
        <v>6</v>
      </c>
      <c r="G13153" s="1">
        <v>45013</v>
      </c>
      <c r="H13153" s="1">
        <v>45018</v>
      </c>
      <c r="I13153" t="s">
        <v>21</v>
      </c>
      <c r="J13153" t="s">
        <v>27</v>
      </c>
      <c r="K13153" s="2">
        <v>149.59</v>
      </c>
      <c r="L13153" t="s">
        <v>17</v>
      </c>
      <c r="M13153">
        <f>YEAR(Table1[[#This Row],[order_date]])</f>
        <v>2023</v>
      </c>
      <c r="N13153">
        <f>MONTH(Table1[[#This Row],[order_date]])</f>
        <v>3</v>
      </c>
      <c r="O13153" s="3">
        <f>Table1[[#This Row],[sales]]-Table1[[#This Row],[profit]]</f>
        <v>1913.89</v>
      </c>
      <c r="P13153" s="3">
        <f>Table1[[#This Row],[sales]]*Table1[[#This Row],[quantity]]</f>
        <v>12380.880000000001</v>
      </c>
      <c r="Q13153" s="9">
        <f>Table1[[#This Row],[delivery_date]]-Table1[[#This Row],[order_date]]</f>
        <v>5</v>
      </c>
    </row>
    <row r="13154" spans="1:17" x14ac:dyDescent="0.35">
      <c r="A13154" t="s">
        <v>13185</v>
      </c>
      <c r="B13154" t="s">
        <v>19</v>
      </c>
      <c r="C13154" t="s">
        <v>33</v>
      </c>
      <c r="D13154" s="2">
        <v>1823.97</v>
      </c>
      <c r="E13154">
        <v>7.0000000000000007E-2</v>
      </c>
      <c r="F13154">
        <v>1</v>
      </c>
      <c r="G13154" s="1">
        <v>45581</v>
      </c>
      <c r="H13154" s="1">
        <v>45585</v>
      </c>
      <c r="I13154" t="s">
        <v>21</v>
      </c>
      <c r="J13154" t="s">
        <v>27</v>
      </c>
      <c r="K13154" s="2">
        <v>190.97</v>
      </c>
      <c r="L13154" t="s">
        <v>34</v>
      </c>
      <c r="M13154">
        <f>YEAR(Table1[[#This Row],[order_date]])</f>
        <v>2024</v>
      </c>
      <c r="N13154">
        <f>MONTH(Table1[[#This Row],[order_date]])</f>
        <v>10</v>
      </c>
      <c r="O13154" s="3">
        <f>Table1[[#This Row],[sales]]-Table1[[#This Row],[profit]]</f>
        <v>1633</v>
      </c>
      <c r="P13154" s="3">
        <f>Table1[[#This Row],[sales]]*Table1[[#This Row],[quantity]]</f>
        <v>1823.97</v>
      </c>
      <c r="Q13154" s="9">
        <f>Table1[[#This Row],[delivery_date]]-Table1[[#This Row],[order_date]]</f>
        <v>4</v>
      </c>
    </row>
    <row r="13155" spans="1:17" x14ac:dyDescent="0.35">
      <c r="A13155" t="s">
        <v>13186</v>
      </c>
      <c r="B13155" t="s">
        <v>19</v>
      </c>
      <c r="C13155" t="s">
        <v>14</v>
      </c>
      <c r="D13155" s="2">
        <v>3806.41</v>
      </c>
      <c r="E13155">
        <v>0.2</v>
      </c>
      <c r="F13155">
        <v>4</v>
      </c>
      <c r="G13155" s="1">
        <v>44991</v>
      </c>
      <c r="H13155" s="1">
        <v>44997</v>
      </c>
      <c r="I13155" t="s">
        <v>21</v>
      </c>
      <c r="J13155" t="s">
        <v>22</v>
      </c>
      <c r="K13155" s="2">
        <v>1134.25</v>
      </c>
      <c r="L13155" t="s">
        <v>48</v>
      </c>
      <c r="M13155">
        <f>YEAR(Table1[[#This Row],[order_date]])</f>
        <v>2023</v>
      </c>
      <c r="N13155">
        <f>MONTH(Table1[[#This Row],[order_date]])</f>
        <v>3</v>
      </c>
      <c r="O13155" s="3">
        <f>Table1[[#This Row],[sales]]-Table1[[#This Row],[profit]]</f>
        <v>2672.16</v>
      </c>
      <c r="P13155" s="3">
        <f>Table1[[#This Row],[sales]]*Table1[[#This Row],[quantity]]</f>
        <v>15225.64</v>
      </c>
      <c r="Q13155" s="9">
        <f>Table1[[#This Row],[delivery_date]]-Table1[[#This Row],[order_date]]</f>
        <v>6</v>
      </c>
    </row>
    <row r="13156" spans="1:17" x14ac:dyDescent="0.35">
      <c r="A13156" t="s">
        <v>13187</v>
      </c>
      <c r="B13156" t="s">
        <v>19</v>
      </c>
      <c r="C13156" t="s">
        <v>14</v>
      </c>
      <c r="D13156" s="2">
        <v>3241.69</v>
      </c>
      <c r="E13156">
        <v>0.18</v>
      </c>
      <c r="F13156">
        <v>1</v>
      </c>
      <c r="G13156" s="1">
        <v>45526</v>
      </c>
      <c r="H13156" s="1">
        <v>45533</v>
      </c>
      <c r="I13156" t="s">
        <v>21</v>
      </c>
      <c r="J13156" t="s">
        <v>22</v>
      </c>
      <c r="K13156" s="2">
        <v>368.74</v>
      </c>
      <c r="L13156" t="s">
        <v>23</v>
      </c>
      <c r="M13156">
        <f>YEAR(Table1[[#This Row],[order_date]])</f>
        <v>2024</v>
      </c>
      <c r="N13156">
        <f>MONTH(Table1[[#This Row],[order_date]])</f>
        <v>8</v>
      </c>
      <c r="O13156" s="3">
        <f>Table1[[#This Row],[sales]]-Table1[[#This Row],[profit]]</f>
        <v>2872.95</v>
      </c>
      <c r="P13156" s="3">
        <f>Table1[[#This Row],[sales]]*Table1[[#This Row],[quantity]]</f>
        <v>3241.69</v>
      </c>
      <c r="Q13156" s="9">
        <f>Table1[[#This Row],[delivery_date]]-Table1[[#This Row],[order_date]]</f>
        <v>7</v>
      </c>
    </row>
    <row r="13157" spans="1:17" x14ac:dyDescent="0.35">
      <c r="A13157" t="s">
        <v>13188</v>
      </c>
      <c r="B13157" t="s">
        <v>25</v>
      </c>
      <c r="C13157" t="s">
        <v>14</v>
      </c>
      <c r="D13157" s="2">
        <v>4691.74</v>
      </c>
      <c r="E13157">
        <v>0.08</v>
      </c>
      <c r="F13157">
        <v>3</v>
      </c>
      <c r="G13157" s="1">
        <v>45261</v>
      </c>
      <c r="H13157" s="1">
        <v>45267</v>
      </c>
      <c r="I13157" t="s">
        <v>31</v>
      </c>
      <c r="J13157" t="s">
        <v>22</v>
      </c>
      <c r="K13157" s="2">
        <v>570.76</v>
      </c>
      <c r="L13157" t="s">
        <v>17</v>
      </c>
      <c r="M13157">
        <f>YEAR(Table1[[#This Row],[order_date]])</f>
        <v>2023</v>
      </c>
      <c r="N13157">
        <f>MONTH(Table1[[#This Row],[order_date]])</f>
        <v>12</v>
      </c>
      <c r="O13157" s="3">
        <f>Table1[[#This Row],[sales]]-Table1[[#This Row],[profit]]</f>
        <v>4120.9799999999996</v>
      </c>
      <c r="P13157" s="3">
        <f>Table1[[#This Row],[sales]]*Table1[[#This Row],[quantity]]</f>
        <v>14075.22</v>
      </c>
      <c r="Q13157" s="9">
        <f>Table1[[#This Row],[delivery_date]]-Table1[[#This Row],[order_date]]</f>
        <v>6</v>
      </c>
    </row>
    <row r="13158" spans="1:17" x14ac:dyDescent="0.35">
      <c r="A13158" t="s">
        <v>13189</v>
      </c>
      <c r="B13158" t="s">
        <v>19</v>
      </c>
      <c r="C13158" t="s">
        <v>20</v>
      </c>
      <c r="D13158" s="2">
        <v>4617.3599999999997</v>
      </c>
      <c r="E13158">
        <v>0.3</v>
      </c>
      <c r="F13158">
        <v>2</v>
      </c>
      <c r="G13158" s="1">
        <v>45102</v>
      </c>
      <c r="H13158" s="1">
        <v>45108</v>
      </c>
      <c r="I13158" t="s">
        <v>15</v>
      </c>
      <c r="J13158" t="s">
        <v>16</v>
      </c>
      <c r="K13158" s="2">
        <v>1064.1400000000001</v>
      </c>
      <c r="L13158" t="s">
        <v>34</v>
      </c>
      <c r="M13158">
        <f>YEAR(Table1[[#This Row],[order_date]])</f>
        <v>2023</v>
      </c>
      <c r="N13158">
        <f>MONTH(Table1[[#This Row],[order_date]])</f>
        <v>6</v>
      </c>
      <c r="O13158" s="3">
        <f>Table1[[#This Row],[sales]]-Table1[[#This Row],[profit]]</f>
        <v>3553.2199999999993</v>
      </c>
      <c r="P13158" s="3">
        <f>Table1[[#This Row],[sales]]*Table1[[#This Row],[quantity]]</f>
        <v>9234.7199999999993</v>
      </c>
      <c r="Q13158" s="9">
        <f>Table1[[#This Row],[delivery_date]]-Table1[[#This Row],[order_date]]</f>
        <v>6</v>
      </c>
    </row>
    <row r="13159" spans="1:17" x14ac:dyDescent="0.35">
      <c r="A13159" t="s">
        <v>13190</v>
      </c>
      <c r="B13159" t="s">
        <v>19</v>
      </c>
      <c r="C13159" t="s">
        <v>20</v>
      </c>
      <c r="D13159" s="2">
        <v>3652.48</v>
      </c>
      <c r="E13159">
        <v>0.46</v>
      </c>
      <c r="F13159">
        <v>2</v>
      </c>
      <c r="G13159" s="1">
        <v>45587</v>
      </c>
      <c r="H13159" s="1">
        <v>45592</v>
      </c>
      <c r="I13159" t="s">
        <v>21</v>
      </c>
      <c r="J13159" t="s">
        <v>22</v>
      </c>
      <c r="K13159" s="2">
        <v>467.28</v>
      </c>
      <c r="L13159" t="s">
        <v>34</v>
      </c>
      <c r="M13159">
        <f>YEAR(Table1[[#This Row],[order_date]])</f>
        <v>2024</v>
      </c>
      <c r="N13159">
        <f>MONTH(Table1[[#This Row],[order_date]])</f>
        <v>10</v>
      </c>
      <c r="O13159" s="3">
        <f>Table1[[#This Row],[sales]]-Table1[[#This Row],[profit]]</f>
        <v>3185.2</v>
      </c>
      <c r="P13159" s="3">
        <f>Table1[[#This Row],[sales]]*Table1[[#This Row],[quantity]]</f>
        <v>7304.96</v>
      </c>
      <c r="Q13159" s="9">
        <f>Table1[[#This Row],[delivery_date]]-Table1[[#This Row],[order_date]]</f>
        <v>5</v>
      </c>
    </row>
    <row r="13160" spans="1:17" x14ac:dyDescent="0.35">
      <c r="A13160" t="s">
        <v>13191</v>
      </c>
      <c r="B13160" t="s">
        <v>19</v>
      </c>
      <c r="C13160" t="s">
        <v>20</v>
      </c>
      <c r="D13160" s="2">
        <v>3875.87</v>
      </c>
      <c r="E13160">
        <v>0.26</v>
      </c>
      <c r="F13160">
        <v>6</v>
      </c>
      <c r="G13160" s="1">
        <v>45396</v>
      </c>
      <c r="H13160" s="1">
        <v>45403</v>
      </c>
      <c r="I13160" t="s">
        <v>15</v>
      </c>
      <c r="J13160" t="s">
        <v>22</v>
      </c>
      <c r="K13160" s="2">
        <v>705.81</v>
      </c>
      <c r="L13160" t="s">
        <v>28</v>
      </c>
      <c r="M13160">
        <f>YEAR(Table1[[#This Row],[order_date]])</f>
        <v>2024</v>
      </c>
      <c r="N13160">
        <f>MONTH(Table1[[#This Row],[order_date]])</f>
        <v>4</v>
      </c>
      <c r="O13160" s="3">
        <f>Table1[[#This Row],[sales]]-Table1[[#This Row],[profit]]</f>
        <v>3170.06</v>
      </c>
      <c r="P13160" s="3">
        <f>Table1[[#This Row],[sales]]*Table1[[#This Row],[quantity]]</f>
        <v>23255.22</v>
      </c>
      <c r="Q13160" s="9">
        <f>Table1[[#This Row],[delivery_date]]-Table1[[#This Row],[order_date]]</f>
        <v>7</v>
      </c>
    </row>
    <row r="13161" spans="1:17" x14ac:dyDescent="0.35">
      <c r="A13161" t="s">
        <v>13192</v>
      </c>
      <c r="B13161" t="s">
        <v>13</v>
      </c>
      <c r="C13161" t="s">
        <v>26</v>
      </c>
      <c r="D13161" s="2">
        <v>3162.07</v>
      </c>
      <c r="E13161">
        <v>0.49</v>
      </c>
      <c r="F13161">
        <v>1</v>
      </c>
      <c r="G13161" s="1">
        <v>44950</v>
      </c>
      <c r="H13161" s="1">
        <v>44956</v>
      </c>
      <c r="I13161" t="s">
        <v>21</v>
      </c>
      <c r="J13161" t="s">
        <v>16</v>
      </c>
      <c r="K13161" s="2">
        <v>751.66</v>
      </c>
      <c r="L13161" t="s">
        <v>23</v>
      </c>
      <c r="M13161">
        <f>YEAR(Table1[[#This Row],[order_date]])</f>
        <v>2023</v>
      </c>
      <c r="N13161">
        <f>MONTH(Table1[[#This Row],[order_date]])</f>
        <v>1</v>
      </c>
      <c r="O13161" s="3">
        <f>Table1[[#This Row],[sales]]-Table1[[#This Row],[profit]]</f>
        <v>2410.4100000000003</v>
      </c>
      <c r="P13161" s="3">
        <f>Table1[[#This Row],[sales]]*Table1[[#This Row],[quantity]]</f>
        <v>3162.07</v>
      </c>
      <c r="Q13161" s="9">
        <f>Table1[[#This Row],[delivery_date]]-Table1[[#This Row],[order_date]]</f>
        <v>6</v>
      </c>
    </row>
    <row r="13162" spans="1:17" x14ac:dyDescent="0.35">
      <c r="A13162" t="s">
        <v>13193</v>
      </c>
      <c r="B13162" t="s">
        <v>25</v>
      </c>
      <c r="C13162" t="s">
        <v>33</v>
      </c>
      <c r="D13162" s="2">
        <v>3489.15</v>
      </c>
      <c r="E13162">
        <v>0.1</v>
      </c>
      <c r="F13162">
        <v>4</v>
      </c>
      <c r="G13162" s="1">
        <v>45589</v>
      </c>
      <c r="H13162" s="1">
        <v>45596</v>
      </c>
      <c r="I13162" t="s">
        <v>31</v>
      </c>
      <c r="J13162" t="s">
        <v>16</v>
      </c>
      <c r="K13162" s="2">
        <v>466.54</v>
      </c>
      <c r="L13162" t="s">
        <v>48</v>
      </c>
      <c r="M13162">
        <f>YEAR(Table1[[#This Row],[order_date]])</f>
        <v>2024</v>
      </c>
      <c r="N13162">
        <f>MONTH(Table1[[#This Row],[order_date]])</f>
        <v>10</v>
      </c>
      <c r="O13162" s="3">
        <f>Table1[[#This Row],[sales]]-Table1[[#This Row],[profit]]</f>
        <v>3022.61</v>
      </c>
      <c r="P13162" s="3">
        <f>Table1[[#This Row],[sales]]*Table1[[#This Row],[quantity]]</f>
        <v>13956.6</v>
      </c>
      <c r="Q13162" s="9">
        <f>Table1[[#This Row],[delivery_date]]-Table1[[#This Row],[order_date]]</f>
        <v>7</v>
      </c>
    </row>
    <row r="13163" spans="1:17" x14ac:dyDescent="0.35">
      <c r="A13163" t="s">
        <v>13194</v>
      </c>
      <c r="B13163" t="s">
        <v>13</v>
      </c>
      <c r="C13163" t="s">
        <v>36</v>
      </c>
      <c r="D13163" s="2">
        <v>3124.39</v>
      </c>
      <c r="E13163">
        <v>0.42</v>
      </c>
      <c r="F13163">
        <v>9</v>
      </c>
      <c r="G13163" s="1">
        <v>45251</v>
      </c>
      <c r="H13163" s="1">
        <v>45254</v>
      </c>
      <c r="I13163" t="s">
        <v>21</v>
      </c>
      <c r="J13163" t="s">
        <v>16</v>
      </c>
      <c r="K13163" s="2">
        <v>437.95</v>
      </c>
      <c r="L13163" t="s">
        <v>17</v>
      </c>
      <c r="M13163">
        <f>YEAR(Table1[[#This Row],[order_date]])</f>
        <v>2023</v>
      </c>
      <c r="N13163">
        <f>MONTH(Table1[[#This Row],[order_date]])</f>
        <v>11</v>
      </c>
      <c r="O13163" s="3">
        <f>Table1[[#This Row],[sales]]-Table1[[#This Row],[profit]]</f>
        <v>2686.44</v>
      </c>
      <c r="P13163" s="3">
        <f>Table1[[#This Row],[sales]]*Table1[[#This Row],[quantity]]</f>
        <v>28119.51</v>
      </c>
      <c r="Q13163" s="9">
        <f>Table1[[#This Row],[delivery_date]]-Table1[[#This Row],[order_date]]</f>
        <v>3</v>
      </c>
    </row>
    <row r="13164" spans="1:17" x14ac:dyDescent="0.35">
      <c r="A13164" t="s">
        <v>13195</v>
      </c>
      <c r="B13164" t="s">
        <v>25</v>
      </c>
      <c r="C13164" t="s">
        <v>14</v>
      </c>
      <c r="D13164" s="2">
        <v>1627.65</v>
      </c>
      <c r="E13164">
        <v>0.13</v>
      </c>
      <c r="F13164">
        <v>3</v>
      </c>
      <c r="G13164" s="1">
        <v>44962</v>
      </c>
      <c r="H13164" s="1">
        <v>44964</v>
      </c>
      <c r="I13164" t="s">
        <v>31</v>
      </c>
      <c r="J13164" t="s">
        <v>27</v>
      </c>
      <c r="K13164" s="2">
        <v>172.24</v>
      </c>
      <c r="L13164" t="s">
        <v>39</v>
      </c>
      <c r="M13164">
        <f>YEAR(Table1[[#This Row],[order_date]])</f>
        <v>2023</v>
      </c>
      <c r="N13164">
        <f>MONTH(Table1[[#This Row],[order_date]])</f>
        <v>2</v>
      </c>
      <c r="O13164" s="3">
        <f>Table1[[#This Row],[sales]]-Table1[[#This Row],[profit]]</f>
        <v>1455.41</v>
      </c>
      <c r="P13164" s="3">
        <f>Table1[[#This Row],[sales]]*Table1[[#This Row],[quantity]]</f>
        <v>4882.9500000000007</v>
      </c>
      <c r="Q13164" s="9">
        <f>Table1[[#This Row],[delivery_date]]-Table1[[#This Row],[order_date]]</f>
        <v>2</v>
      </c>
    </row>
    <row r="13165" spans="1:17" x14ac:dyDescent="0.35">
      <c r="A13165" t="s">
        <v>13196</v>
      </c>
      <c r="B13165" t="s">
        <v>41</v>
      </c>
      <c r="C13165" t="s">
        <v>20</v>
      </c>
      <c r="D13165" s="2">
        <v>1818.38</v>
      </c>
      <c r="E13165">
        <v>0.13</v>
      </c>
      <c r="F13165">
        <v>8</v>
      </c>
      <c r="G13165" s="1">
        <v>45158</v>
      </c>
      <c r="H13165" s="1">
        <v>45162</v>
      </c>
      <c r="I13165" t="s">
        <v>21</v>
      </c>
      <c r="J13165" t="s">
        <v>22</v>
      </c>
      <c r="K13165" s="2">
        <v>431.83</v>
      </c>
      <c r="L13165" t="s">
        <v>28</v>
      </c>
      <c r="M13165">
        <f>YEAR(Table1[[#This Row],[order_date]])</f>
        <v>2023</v>
      </c>
      <c r="N13165">
        <f>MONTH(Table1[[#This Row],[order_date]])</f>
        <v>8</v>
      </c>
      <c r="O13165" s="3">
        <f>Table1[[#This Row],[sales]]-Table1[[#This Row],[profit]]</f>
        <v>1386.5500000000002</v>
      </c>
      <c r="P13165" s="3">
        <f>Table1[[#This Row],[sales]]*Table1[[#This Row],[quantity]]</f>
        <v>14547.04</v>
      </c>
      <c r="Q13165" s="9">
        <f>Table1[[#This Row],[delivery_date]]-Table1[[#This Row],[order_date]]</f>
        <v>4</v>
      </c>
    </row>
    <row r="13166" spans="1:17" x14ac:dyDescent="0.35">
      <c r="A13166" t="s">
        <v>13197</v>
      </c>
      <c r="B13166" t="s">
        <v>13</v>
      </c>
      <c r="C13166" t="s">
        <v>33</v>
      </c>
      <c r="D13166" s="2">
        <v>2916.2</v>
      </c>
      <c r="E13166">
        <v>0.06</v>
      </c>
      <c r="F13166">
        <v>9</v>
      </c>
      <c r="G13166" s="1">
        <v>45624</v>
      </c>
      <c r="H13166" s="1">
        <v>45628</v>
      </c>
      <c r="I13166" t="s">
        <v>21</v>
      </c>
      <c r="J13166" t="s">
        <v>27</v>
      </c>
      <c r="K13166" s="2">
        <v>869.7</v>
      </c>
      <c r="L13166" t="s">
        <v>28</v>
      </c>
      <c r="M13166">
        <f>YEAR(Table1[[#This Row],[order_date]])</f>
        <v>2024</v>
      </c>
      <c r="N13166">
        <f>MONTH(Table1[[#This Row],[order_date]])</f>
        <v>11</v>
      </c>
      <c r="O13166" s="3">
        <f>Table1[[#This Row],[sales]]-Table1[[#This Row],[profit]]</f>
        <v>2046.4999999999998</v>
      </c>
      <c r="P13166" s="3">
        <f>Table1[[#This Row],[sales]]*Table1[[#This Row],[quantity]]</f>
        <v>26245.8</v>
      </c>
      <c r="Q13166" s="9">
        <f>Table1[[#This Row],[delivery_date]]-Table1[[#This Row],[order_date]]</f>
        <v>4</v>
      </c>
    </row>
    <row r="13167" spans="1:17" x14ac:dyDescent="0.35">
      <c r="A13167" t="s">
        <v>13198</v>
      </c>
      <c r="B13167" t="s">
        <v>41</v>
      </c>
      <c r="C13167" t="s">
        <v>14</v>
      </c>
      <c r="D13167" s="2">
        <v>3628.87</v>
      </c>
      <c r="E13167">
        <v>0.43</v>
      </c>
      <c r="F13167">
        <v>2</v>
      </c>
      <c r="G13167" s="1">
        <v>45528</v>
      </c>
      <c r="H13167" s="1">
        <v>45532</v>
      </c>
      <c r="I13167" t="s">
        <v>31</v>
      </c>
      <c r="J13167" t="s">
        <v>22</v>
      </c>
      <c r="K13167" s="2">
        <v>238.03</v>
      </c>
      <c r="L13167" t="s">
        <v>34</v>
      </c>
      <c r="M13167">
        <f>YEAR(Table1[[#This Row],[order_date]])</f>
        <v>2024</v>
      </c>
      <c r="N13167">
        <f>MONTH(Table1[[#This Row],[order_date]])</f>
        <v>8</v>
      </c>
      <c r="O13167" s="3">
        <f>Table1[[#This Row],[sales]]-Table1[[#This Row],[profit]]</f>
        <v>3390.8399999999997</v>
      </c>
      <c r="P13167" s="3">
        <f>Table1[[#This Row],[sales]]*Table1[[#This Row],[quantity]]</f>
        <v>7257.74</v>
      </c>
      <c r="Q13167" s="9">
        <f>Table1[[#This Row],[delivery_date]]-Table1[[#This Row],[order_date]]</f>
        <v>4</v>
      </c>
    </row>
    <row r="13168" spans="1:17" x14ac:dyDescent="0.35">
      <c r="A13168" t="s">
        <v>13199</v>
      </c>
      <c r="B13168" t="s">
        <v>19</v>
      </c>
      <c r="C13168" t="s">
        <v>26</v>
      </c>
      <c r="D13168" s="2">
        <v>2089.98</v>
      </c>
      <c r="E13168">
        <v>0.36</v>
      </c>
      <c r="F13168">
        <v>5</v>
      </c>
      <c r="G13168" s="1">
        <v>45248</v>
      </c>
      <c r="H13168" s="1">
        <v>45253</v>
      </c>
      <c r="I13168" t="s">
        <v>15</v>
      </c>
      <c r="J13168" t="s">
        <v>16</v>
      </c>
      <c r="K13168" s="2">
        <v>317.16000000000003</v>
      </c>
      <c r="L13168" t="s">
        <v>17</v>
      </c>
      <c r="M13168">
        <f>YEAR(Table1[[#This Row],[order_date]])</f>
        <v>2023</v>
      </c>
      <c r="N13168">
        <f>MONTH(Table1[[#This Row],[order_date]])</f>
        <v>11</v>
      </c>
      <c r="O13168" s="3">
        <f>Table1[[#This Row],[sales]]-Table1[[#This Row],[profit]]</f>
        <v>1772.82</v>
      </c>
      <c r="P13168" s="3">
        <f>Table1[[#This Row],[sales]]*Table1[[#This Row],[quantity]]</f>
        <v>10449.9</v>
      </c>
      <c r="Q13168" s="9">
        <f>Table1[[#This Row],[delivery_date]]-Table1[[#This Row],[order_date]]</f>
        <v>5</v>
      </c>
    </row>
    <row r="13169" spans="1:17" x14ac:dyDescent="0.35">
      <c r="A13169" t="s">
        <v>13200</v>
      </c>
      <c r="B13169" t="s">
        <v>41</v>
      </c>
      <c r="C13169" t="s">
        <v>36</v>
      </c>
      <c r="D13169" s="2">
        <v>799.07</v>
      </c>
      <c r="E13169">
        <v>0.17</v>
      </c>
      <c r="F13169">
        <v>6</v>
      </c>
      <c r="G13169" s="1">
        <v>45152</v>
      </c>
      <c r="H13169" s="1">
        <v>45156</v>
      </c>
      <c r="I13169" t="s">
        <v>15</v>
      </c>
      <c r="J13169" t="s">
        <v>27</v>
      </c>
      <c r="K13169" s="2">
        <v>108.53</v>
      </c>
      <c r="L13169" t="s">
        <v>17</v>
      </c>
      <c r="M13169">
        <f>YEAR(Table1[[#This Row],[order_date]])</f>
        <v>2023</v>
      </c>
      <c r="N13169">
        <f>MONTH(Table1[[#This Row],[order_date]])</f>
        <v>8</v>
      </c>
      <c r="O13169" s="3">
        <f>Table1[[#This Row],[sales]]-Table1[[#This Row],[profit]]</f>
        <v>690.54000000000008</v>
      </c>
      <c r="P13169" s="3">
        <f>Table1[[#This Row],[sales]]*Table1[[#This Row],[quantity]]</f>
        <v>4794.42</v>
      </c>
      <c r="Q13169" s="9">
        <f>Table1[[#This Row],[delivery_date]]-Table1[[#This Row],[order_date]]</f>
        <v>4</v>
      </c>
    </row>
    <row r="13170" spans="1:17" x14ac:dyDescent="0.35">
      <c r="A13170" t="s">
        <v>13201</v>
      </c>
      <c r="B13170" t="s">
        <v>41</v>
      </c>
      <c r="C13170" t="s">
        <v>14</v>
      </c>
      <c r="D13170" s="2">
        <v>2351.14</v>
      </c>
      <c r="E13170">
        <v>0.17</v>
      </c>
      <c r="F13170">
        <v>5</v>
      </c>
      <c r="G13170" s="1">
        <v>45286</v>
      </c>
      <c r="H13170" s="1">
        <v>45291</v>
      </c>
      <c r="I13170" t="s">
        <v>21</v>
      </c>
      <c r="J13170" t="s">
        <v>22</v>
      </c>
      <c r="K13170" s="2">
        <v>326.11</v>
      </c>
      <c r="L13170" t="s">
        <v>28</v>
      </c>
      <c r="M13170">
        <f>YEAR(Table1[[#This Row],[order_date]])</f>
        <v>2023</v>
      </c>
      <c r="N13170">
        <f>MONTH(Table1[[#This Row],[order_date]])</f>
        <v>12</v>
      </c>
      <c r="O13170" s="3">
        <f>Table1[[#This Row],[sales]]-Table1[[#This Row],[profit]]</f>
        <v>2025.0299999999997</v>
      </c>
      <c r="P13170" s="3">
        <f>Table1[[#This Row],[sales]]*Table1[[#This Row],[quantity]]</f>
        <v>11755.699999999999</v>
      </c>
      <c r="Q13170" s="9">
        <f>Table1[[#This Row],[delivery_date]]-Table1[[#This Row],[order_date]]</f>
        <v>5</v>
      </c>
    </row>
    <row r="13171" spans="1:17" x14ac:dyDescent="0.35">
      <c r="A13171" t="s">
        <v>13202</v>
      </c>
      <c r="B13171" t="s">
        <v>41</v>
      </c>
      <c r="C13171" t="s">
        <v>36</v>
      </c>
      <c r="D13171" s="2">
        <v>4819.62</v>
      </c>
      <c r="E13171">
        <v>0.42</v>
      </c>
      <c r="F13171">
        <v>6</v>
      </c>
      <c r="G13171" s="1">
        <v>45117</v>
      </c>
      <c r="H13171" s="1">
        <v>45124</v>
      </c>
      <c r="I13171" t="s">
        <v>21</v>
      </c>
      <c r="J13171" t="s">
        <v>16</v>
      </c>
      <c r="K13171" s="2">
        <v>872.62</v>
      </c>
      <c r="L13171" t="s">
        <v>39</v>
      </c>
      <c r="M13171">
        <f>YEAR(Table1[[#This Row],[order_date]])</f>
        <v>2023</v>
      </c>
      <c r="N13171">
        <f>MONTH(Table1[[#This Row],[order_date]])</f>
        <v>7</v>
      </c>
      <c r="O13171" s="3">
        <f>Table1[[#This Row],[sales]]-Table1[[#This Row],[profit]]</f>
        <v>3947</v>
      </c>
      <c r="P13171" s="3">
        <f>Table1[[#This Row],[sales]]*Table1[[#This Row],[quantity]]</f>
        <v>28917.72</v>
      </c>
      <c r="Q13171" s="9">
        <f>Table1[[#This Row],[delivery_date]]-Table1[[#This Row],[order_date]]</f>
        <v>7</v>
      </c>
    </row>
    <row r="13172" spans="1:17" x14ac:dyDescent="0.35">
      <c r="A13172" t="s">
        <v>13203</v>
      </c>
      <c r="B13172" t="s">
        <v>41</v>
      </c>
      <c r="C13172" t="s">
        <v>14</v>
      </c>
      <c r="D13172" s="2">
        <v>1149.03</v>
      </c>
      <c r="E13172">
        <v>0.46</v>
      </c>
      <c r="F13172">
        <v>5</v>
      </c>
      <c r="G13172" s="1">
        <v>45099</v>
      </c>
      <c r="H13172" s="1">
        <v>45104</v>
      </c>
      <c r="I13172" t="s">
        <v>15</v>
      </c>
      <c r="J13172" t="s">
        <v>22</v>
      </c>
      <c r="K13172" s="2">
        <v>246.67</v>
      </c>
      <c r="L13172" t="s">
        <v>28</v>
      </c>
      <c r="M13172">
        <f>YEAR(Table1[[#This Row],[order_date]])</f>
        <v>2023</v>
      </c>
      <c r="N13172">
        <f>MONTH(Table1[[#This Row],[order_date]])</f>
        <v>6</v>
      </c>
      <c r="O13172" s="3">
        <f>Table1[[#This Row],[sales]]-Table1[[#This Row],[profit]]</f>
        <v>902.36</v>
      </c>
      <c r="P13172" s="3">
        <f>Table1[[#This Row],[sales]]*Table1[[#This Row],[quantity]]</f>
        <v>5745.15</v>
      </c>
      <c r="Q13172" s="9">
        <f>Table1[[#This Row],[delivery_date]]-Table1[[#This Row],[order_date]]</f>
        <v>5</v>
      </c>
    </row>
    <row r="13173" spans="1:17" x14ac:dyDescent="0.35">
      <c r="A13173" t="s">
        <v>13204</v>
      </c>
      <c r="B13173" t="s">
        <v>25</v>
      </c>
      <c r="C13173" t="s">
        <v>26</v>
      </c>
      <c r="D13173" s="2">
        <v>3280.44</v>
      </c>
      <c r="E13173">
        <v>0.3</v>
      </c>
      <c r="F13173">
        <v>7</v>
      </c>
      <c r="G13173" s="1">
        <v>45521</v>
      </c>
      <c r="H13173" s="1">
        <v>45528</v>
      </c>
      <c r="I13173" t="s">
        <v>31</v>
      </c>
      <c r="J13173" t="s">
        <v>16</v>
      </c>
      <c r="K13173" s="2">
        <v>566.87</v>
      </c>
      <c r="L13173" t="s">
        <v>34</v>
      </c>
      <c r="M13173">
        <f>YEAR(Table1[[#This Row],[order_date]])</f>
        <v>2024</v>
      </c>
      <c r="N13173">
        <f>MONTH(Table1[[#This Row],[order_date]])</f>
        <v>8</v>
      </c>
      <c r="O13173" s="3">
        <f>Table1[[#This Row],[sales]]-Table1[[#This Row],[profit]]</f>
        <v>2713.57</v>
      </c>
      <c r="P13173" s="3">
        <f>Table1[[#This Row],[sales]]*Table1[[#This Row],[quantity]]</f>
        <v>22963.08</v>
      </c>
      <c r="Q13173" s="9">
        <f>Table1[[#This Row],[delivery_date]]-Table1[[#This Row],[order_date]]</f>
        <v>7</v>
      </c>
    </row>
    <row r="13174" spans="1:17" x14ac:dyDescent="0.35">
      <c r="A13174" t="s">
        <v>13205</v>
      </c>
      <c r="B13174" t="s">
        <v>13</v>
      </c>
      <c r="C13174" t="s">
        <v>33</v>
      </c>
      <c r="D13174" s="2">
        <v>4914.45</v>
      </c>
      <c r="E13174">
        <v>0.2</v>
      </c>
      <c r="F13174">
        <v>5</v>
      </c>
      <c r="G13174" s="1">
        <v>45559</v>
      </c>
      <c r="H13174" s="1">
        <v>45566</v>
      </c>
      <c r="I13174" t="s">
        <v>21</v>
      </c>
      <c r="J13174" t="s">
        <v>16</v>
      </c>
      <c r="K13174" s="2">
        <v>1181.18</v>
      </c>
      <c r="L13174" t="s">
        <v>39</v>
      </c>
      <c r="M13174">
        <f>YEAR(Table1[[#This Row],[order_date]])</f>
        <v>2024</v>
      </c>
      <c r="N13174">
        <f>MONTH(Table1[[#This Row],[order_date]])</f>
        <v>9</v>
      </c>
      <c r="O13174" s="3">
        <f>Table1[[#This Row],[sales]]-Table1[[#This Row],[profit]]</f>
        <v>3733.2699999999995</v>
      </c>
      <c r="P13174" s="3">
        <f>Table1[[#This Row],[sales]]*Table1[[#This Row],[quantity]]</f>
        <v>24572.25</v>
      </c>
      <c r="Q13174" s="9">
        <f>Table1[[#This Row],[delivery_date]]-Table1[[#This Row],[order_date]]</f>
        <v>7</v>
      </c>
    </row>
    <row r="13175" spans="1:17" x14ac:dyDescent="0.35">
      <c r="A13175" t="s">
        <v>13206</v>
      </c>
      <c r="B13175" t="s">
        <v>25</v>
      </c>
      <c r="C13175" t="s">
        <v>36</v>
      </c>
      <c r="D13175" s="2">
        <v>1943.56</v>
      </c>
      <c r="E13175">
        <v>0.03</v>
      </c>
      <c r="F13175">
        <v>5</v>
      </c>
      <c r="G13175" s="1">
        <v>45392</v>
      </c>
      <c r="H13175" s="1">
        <v>45398</v>
      </c>
      <c r="I13175" t="s">
        <v>31</v>
      </c>
      <c r="J13175" t="s">
        <v>22</v>
      </c>
      <c r="K13175" s="2">
        <v>127.92</v>
      </c>
      <c r="L13175" t="s">
        <v>48</v>
      </c>
      <c r="M13175">
        <f>YEAR(Table1[[#This Row],[order_date]])</f>
        <v>2024</v>
      </c>
      <c r="N13175">
        <f>MONTH(Table1[[#This Row],[order_date]])</f>
        <v>4</v>
      </c>
      <c r="O13175" s="3">
        <f>Table1[[#This Row],[sales]]-Table1[[#This Row],[profit]]</f>
        <v>1815.6399999999999</v>
      </c>
      <c r="P13175" s="3">
        <f>Table1[[#This Row],[sales]]*Table1[[#This Row],[quantity]]</f>
        <v>9717.7999999999993</v>
      </c>
      <c r="Q13175" s="9">
        <f>Table1[[#This Row],[delivery_date]]-Table1[[#This Row],[order_date]]</f>
        <v>6</v>
      </c>
    </row>
    <row r="13176" spans="1:17" x14ac:dyDescent="0.35">
      <c r="A13176" t="s">
        <v>13207</v>
      </c>
      <c r="B13176" t="s">
        <v>25</v>
      </c>
      <c r="C13176" t="s">
        <v>36</v>
      </c>
      <c r="D13176" s="2">
        <v>4450.63</v>
      </c>
      <c r="E13176">
        <v>0.06</v>
      </c>
      <c r="F13176">
        <v>7</v>
      </c>
      <c r="G13176" s="1">
        <v>45616</v>
      </c>
      <c r="H13176" s="1">
        <v>45619</v>
      </c>
      <c r="I13176" t="s">
        <v>15</v>
      </c>
      <c r="J13176" t="s">
        <v>27</v>
      </c>
      <c r="K13176" s="2">
        <v>1113.48</v>
      </c>
      <c r="L13176" t="s">
        <v>17</v>
      </c>
      <c r="M13176">
        <f>YEAR(Table1[[#This Row],[order_date]])</f>
        <v>2024</v>
      </c>
      <c r="N13176">
        <f>MONTH(Table1[[#This Row],[order_date]])</f>
        <v>11</v>
      </c>
      <c r="O13176" s="3">
        <f>Table1[[#This Row],[sales]]-Table1[[#This Row],[profit]]</f>
        <v>3337.15</v>
      </c>
      <c r="P13176" s="3">
        <f>Table1[[#This Row],[sales]]*Table1[[#This Row],[quantity]]</f>
        <v>31154.41</v>
      </c>
      <c r="Q13176" s="9">
        <f>Table1[[#This Row],[delivery_date]]-Table1[[#This Row],[order_date]]</f>
        <v>3</v>
      </c>
    </row>
    <row r="13177" spans="1:17" x14ac:dyDescent="0.35">
      <c r="A13177" t="s">
        <v>13208</v>
      </c>
      <c r="B13177" t="s">
        <v>25</v>
      </c>
      <c r="C13177" t="s">
        <v>33</v>
      </c>
      <c r="D13177" s="2">
        <v>4333.6400000000003</v>
      </c>
      <c r="E13177">
        <v>7.0000000000000007E-2</v>
      </c>
      <c r="F13177">
        <v>3</v>
      </c>
      <c r="G13177" s="1">
        <v>45125</v>
      </c>
      <c r="H13177" s="1">
        <v>45131</v>
      </c>
      <c r="I13177" t="s">
        <v>21</v>
      </c>
      <c r="J13177" t="s">
        <v>16</v>
      </c>
      <c r="K13177" s="2">
        <v>1173.01</v>
      </c>
      <c r="L13177" t="s">
        <v>23</v>
      </c>
      <c r="M13177">
        <f>YEAR(Table1[[#This Row],[order_date]])</f>
        <v>2023</v>
      </c>
      <c r="N13177">
        <f>MONTH(Table1[[#This Row],[order_date]])</f>
        <v>7</v>
      </c>
      <c r="O13177" s="3">
        <f>Table1[[#This Row],[sales]]-Table1[[#This Row],[profit]]</f>
        <v>3160.63</v>
      </c>
      <c r="P13177" s="3">
        <f>Table1[[#This Row],[sales]]*Table1[[#This Row],[quantity]]</f>
        <v>13000.920000000002</v>
      </c>
      <c r="Q13177" s="9">
        <f>Table1[[#This Row],[delivery_date]]-Table1[[#This Row],[order_date]]</f>
        <v>6</v>
      </c>
    </row>
    <row r="13178" spans="1:17" x14ac:dyDescent="0.35">
      <c r="A13178" t="s">
        <v>13209</v>
      </c>
      <c r="B13178" t="s">
        <v>41</v>
      </c>
      <c r="C13178" t="s">
        <v>36</v>
      </c>
      <c r="D13178" s="2">
        <v>1761.32</v>
      </c>
      <c r="E13178">
        <v>0.14000000000000001</v>
      </c>
      <c r="F13178">
        <v>7</v>
      </c>
      <c r="G13178" s="1">
        <v>45055</v>
      </c>
      <c r="H13178" s="1">
        <v>45060</v>
      </c>
      <c r="I13178" t="s">
        <v>15</v>
      </c>
      <c r="J13178" t="s">
        <v>22</v>
      </c>
      <c r="K13178" s="2">
        <v>351.15</v>
      </c>
      <c r="L13178" t="s">
        <v>17</v>
      </c>
      <c r="M13178">
        <f>YEAR(Table1[[#This Row],[order_date]])</f>
        <v>2023</v>
      </c>
      <c r="N13178">
        <f>MONTH(Table1[[#This Row],[order_date]])</f>
        <v>5</v>
      </c>
      <c r="O13178" s="3">
        <f>Table1[[#This Row],[sales]]-Table1[[#This Row],[profit]]</f>
        <v>1410.17</v>
      </c>
      <c r="P13178" s="3">
        <f>Table1[[#This Row],[sales]]*Table1[[#This Row],[quantity]]</f>
        <v>12329.24</v>
      </c>
      <c r="Q13178" s="9">
        <f>Table1[[#This Row],[delivery_date]]-Table1[[#This Row],[order_date]]</f>
        <v>5</v>
      </c>
    </row>
    <row r="13179" spans="1:17" x14ac:dyDescent="0.35">
      <c r="A13179" t="s">
        <v>13210</v>
      </c>
      <c r="B13179" t="s">
        <v>25</v>
      </c>
      <c r="C13179" t="s">
        <v>20</v>
      </c>
      <c r="D13179" s="2">
        <v>582.73</v>
      </c>
      <c r="E13179">
        <v>0.13</v>
      </c>
      <c r="F13179">
        <v>8</v>
      </c>
      <c r="G13179" s="1">
        <v>45268</v>
      </c>
      <c r="H13179" s="1">
        <v>45274</v>
      </c>
      <c r="I13179" t="s">
        <v>15</v>
      </c>
      <c r="J13179" t="s">
        <v>16</v>
      </c>
      <c r="K13179" s="2">
        <v>75.73</v>
      </c>
      <c r="L13179" t="s">
        <v>48</v>
      </c>
      <c r="M13179">
        <f>YEAR(Table1[[#This Row],[order_date]])</f>
        <v>2023</v>
      </c>
      <c r="N13179">
        <f>MONTH(Table1[[#This Row],[order_date]])</f>
        <v>12</v>
      </c>
      <c r="O13179" s="3">
        <f>Table1[[#This Row],[sales]]-Table1[[#This Row],[profit]]</f>
        <v>507</v>
      </c>
      <c r="P13179" s="3">
        <f>Table1[[#This Row],[sales]]*Table1[[#This Row],[quantity]]</f>
        <v>4661.84</v>
      </c>
      <c r="Q13179" s="9">
        <f>Table1[[#This Row],[delivery_date]]-Table1[[#This Row],[order_date]]</f>
        <v>6</v>
      </c>
    </row>
    <row r="13180" spans="1:17" x14ac:dyDescent="0.35">
      <c r="A13180" t="s">
        <v>13211</v>
      </c>
      <c r="B13180" t="s">
        <v>13</v>
      </c>
      <c r="C13180" t="s">
        <v>33</v>
      </c>
      <c r="D13180" s="2">
        <v>974.84</v>
      </c>
      <c r="E13180">
        <v>0.27</v>
      </c>
      <c r="F13180">
        <v>5</v>
      </c>
      <c r="G13180" s="1">
        <v>45009</v>
      </c>
      <c r="H13180" s="1">
        <v>45010</v>
      </c>
      <c r="I13180" t="s">
        <v>31</v>
      </c>
      <c r="J13180" t="s">
        <v>16</v>
      </c>
      <c r="K13180" s="2">
        <v>164.22</v>
      </c>
      <c r="L13180" t="s">
        <v>48</v>
      </c>
      <c r="M13180">
        <f>YEAR(Table1[[#This Row],[order_date]])</f>
        <v>2023</v>
      </c>
      <c r="N13180">
        <f>MONTH(Table1[[#This Row],[order_date]])</f>
        <v>3</v>
      </c>
      <c r="O13180" s="3">
        <f>Table1[[#This Row],[sales]]-Table1[[#This Row],[profit]]</f>
        <v>810.62</v>
      </c>
      <c r="P13180" s="3">
        <f>Table1[[#This Row],[sales]]*Table1[[#This Row],[quantity]]</f>
        <v>4874.2</v>
      </c>
      <c r="Q13180" s="9">
        <f>Table1[[#This Row],[delivery_date]]-Table1[[#This Row],[order_date]]</f>
        <v>1</v>
      </c>
    </row>
    <row r="13181" spans="1:17" x14ac:dyDescent="0.35">
      <c r="A13181" t="s">
        <v>13212</v>
      </c>
      <c r="B13181" t="s">
        <v>25</v>
      </c>
      <c r="C13181" t="s">
        <v>26</v>
      </c>
      <c r="D13181" s="2">
        <v>1892.17</v>
      </c>
      <c r="E13181">
        <v>0.47</v>
      </c>
      <c r="F13181">
        <v>4</v>
      </c>
      <c r="G13181" s="1">
        <v>45063</v>
      </c>
      <c r="H13181" s="1">
        <v>45067</v>
      </c>
      <c r="I13181" t="s">
        <v>31</v>
      </c>
      <c r="J13181" t="s">
        <v>27</v>
      </c>
      <c r="K13181" s="2">
        <v>376.26</v>
      </c>
      <c r="L13181" t="s">
        <v>23</v>
      </c>
      <c r="M13181">
        <f>YEAR(Table1[[#This Row],[order_date]])</f>
        <v>2023</v>
      </c>
      <c r="N13181">
        <f>MONTH(Table1[[#This Row],[order_date]])</f>
        <v>5</v>
      </c>
      <c r="O13181" s="3">
        <f>Table1[[#This Row],[sales]]-Table1[[#This Row],[profit]]</f>
        <v>1515.91</v>
      </c>
      <c r="P13181" s="3">
        <f>Table1[[#This Row],[sales]]*Table1[[#This Row],[quantity]]</f>
        <v>7568.68</v>
      </c>
      <c r="Q13181" s="9">
        <f>Table1[[#This Row],[delivery_date]]-Table1[[#This Row],[order_date]]</f>
        <v>4</v>
      </c>
    </row>
    <row r="13182" spans="1:17" x14ac:dyDescent="0.35">
      <c r="A13182" t="s">
        <v>13213</v>
      </c>
      <c r="B13182" t="s">
        <v>19</v>
      </c>
      <c r="C13182" t="s">
        <v>14</v>
      </c>
      <c r="D13182" s="2">
        <v>4799.76</v>
      </c>
      <c r="E13182">
        <v>0.43</v>
      </c>
      <c r="F13182">
        <v>2</v>
      </c>
      <c r="G13182" s="1">
        <v>45537</v>
      </c>
      <c r="H13182" s="1">
        <v>45539</v>
      </c>
      <c r="I13182" t="s">
        <v>31</v>
      </c>
      <c r="J13182" t="s">
        <v>27</v>
      </c>
      <c r="K13182" s="2">
        <v>1195.5</v>
      </c>
      <c r="L13182" t="s">
        <v>39</v>
      </c>
      <c r="M13182">
        <f>YEAR(Table1[[#This Row],[order_date]])</f>
        <v>2024</v>
      </c>
      <c r="N13182">
        <f>MONTH(Table1[[#This Row],[order_date]])</f>
        <v>9</v>
      </c>
      <c r="O13182" s="3">
        <f>Table1[[#This Row],[sales]]-Table1[[#This Row],[profit]]</f>
        <v>3604.26</v>
      </c>
      <c r="P13182" s="3">
        <f>Table1[[#This Row],[sales]]*Table1[[#This Row],[quantity]]</f>
        <v>9599.52</v>
      </c>
      <c r="Q13182" s="9">
        <f>Table1[[#This Row],[delivery_date]]-Table1[[#This Row],[order_date]]</f>
        <v>2</v>
      </c>
    </row>
    <row r="13183" spans="1:17" x14ac:dyDescent="0.35">
      <c r="A13183" t="s">
        <v>13214</v>
      </c>
      <c r="B13183" t="s">
        <v>41</v>
      </c>
      <c r="C13183" t="s">
        <v>14</v>
      </c>
      <c r="D13183" s="2">
        <v>1444.81</v>
      </c>
      <c r="E13183">
        <v>0.25</v>
      </c>
      <c r="F13183">
        <v>5</v>
      </c>
      <c r="G13183" s="1">
        <v>45428</v>
      </c>
      <c r="H13183" s="1">
        <v>45432</v>
      </c>
      <c r="I13183" t="s">
        <v>31</v>
      </c>
      <c r="J13183" t="s">
        <v>16</v>
      </c>
      <c r="K13183" s="2">
        <v>355.38</v>
      </c>
      <c r="L13183" t="s">
        <v>17</v>
      </c>
      <c r="M13183">
        <f>YEAR(Table1[[#This Row],[order_date]])</f>
        <v>2024</v>
      </c>
      <c r="N13183">
        <f>MONTH(Table1[[#This Row],[order_date]])</f>
        <v>5</v>
      </c>
      <c r="O13183" s="3">
        <f>Table1[[#This Row],[sales]]-Table1[[#This Row],[profit]]</f>
        <v>1089.4299999999998</v>
      </c>
      <c r="P13183" s="3">
        <f>Table1[[#This Row],[sales]]*Table1[[#This Row],[quantity]]</f>
        <v>7224.0499999999993</v>
      </c>
      <c r="Q13183" s="9">
        <f>Table1[[#This Row],[delivery_date]]-Table1[[#This Row],[order_date]]</f>
        <v>4</v>
      </c>
    </row>
    <row r="13184" spans="1:17" x14ac:dyDescent="0.35">
      <c r="A13184" t="s">
        <v>13215</v>
      </c>
      <c r="B13184" t="s">
        <v>19</v>
      </c>
      <c r="C13184" t="s">
        <v>33</v>
      </c>
      <c r="D13184" s="2">
        <v>4641.6400000000003</v>
      </c>
      <c r="E13184">
        <v>0.01</v>
      </c>
      <c r="F13184">
        <v>6</v>
      </c>
      <c r="G13184" s="1">
        <v>45089</v>
      </c>
      <c r="H13184" s="1">
        <v>45090</v>
      </c>
      <c r="I13184" t="s">
        <v>21</v>
      </c>
      <c r="J13184" t="s">
        <v>22</v>
      </c>
      <c r="K13184" s="2">
        <v>635.1</v>
      </c>
      <c r="L13184" t="s">
        <v>23</v>
      </c>
      <c r="M13184">
        <f>YEAR(Table1[[#This Row],[order_date]])</f>
        <v>2023</v>
      </c>
      <c r="N13184">
        <f>MONTH(Table1[[#This Row],[order_date]])</f>
        <v>6</v>
      </c>
      <c r="O13184" s="3">
        <f>Table1[[#This Row],[sales]]-Table1[[#This Row],[profit]]</f>
        <v>4006.5400000000004</v>
      </c>
      <c r="P13184" s="3">
        <f>Table1[[#This Row],[sales]]*Table1[[#This Row],[quantity]]</f>
        <v>27849.840000000004</v>
      </c>
      <c r="Q13184" s="9">
        <f>Table1[[#This Row],[delivery_date]]-Table1[[#This Row],[order_date]]</f>
        <v>1</v>
      </c>
    </row>
    <row r="13185" spans="1:17" x14ac:dyDescent="0.35">
      <c r="A13185" t="s">
        <v>13216</v>
      </c>
      <c r="B13185" t="s">
        <v>13</v>
      </c>
      <c r="C13185" t="s">
        <v>20</v>
      </c>
      <c r="D13185" s="2">
        <v>988.69</v>
      </c>
      <c r="E13185">
        <v>0.03</v>
      </c>
      <c r="F13185">
        <v>9</v>
      </c>
      <c r="G13185" s="1">
        <v>45067</v>
      </c>
      <c r="H13185" s="1">
        <v>45074</v>
      </c>
      <c r="I13185" t="s">
        <v>21</v>
      </c>
      <c r="J13185" t="s">
        <v>22</v>
      </c>
      <c r="K13185" s="2">
        <v>156.47</v>
      </c>
      <c r="L13185" t="s">
        <v>34</v>
      </c>
      <c r="M13185">
        <f>YEAR(Table1[[#This Row],[order_date]])</f>
        <v>2023</v>
      </c>
      <c r="N13185">
        <f>MONTH(Table1[[#This Row],[order_date]])</f>
        <v>5</v>
      </c>
      <c r="O13185" s="3">
        <f>Table1[[#This Row],[sales]]-Table1[[#This Row],[profit]]</f>
        <v>832.22</v>
      </c>
      <c r="P13185" s="3">
        <f>Table1[[#This Row],[sales]]*Table1[[#This Row],[quantity]]</f>
        <v>8898.2100000000009</v>
      </c>
      <c r="Q13185" s="9">
        <f>Table1[[#This Row],[delivery_date]]-Table1[[#This Row],[order_date]]</f>
        <v>7</v>
      </c>
    </row>
    <row r="13186" spans="1:17" x14ac:dyDescent="0.35">
      <c r="A13186" t="s">
        <v>13217</v>
      </c>
      <c r="B13186" t="s">
        <v>13</v>
      </c>
      <c r="C13186" t="s">
        <v>26</v>
      </c>
      <c r="D13186" s="2">
        <v>4852.08</v>
      </c>
      <c r="E13186">
        <v>0.43</v>
      </c>
      <c r="F13186">
        <v>6</v>
      </c>
      <c r="G13186" s="1">
        <v>45592</v>
      </c>
      <c r="H13186" s="1">
        <v>45598</v>
      </c>
      <c r="I13186" t="s">
        <v>21</v>
      </c>
      <c r="J13186" t="s">
        <v>27</v>
      </c>
      <c r="K13186" s="2">
        <v>1170.9000000000001</v>
      </c>
      <c r="L13186" t="s">
        <v>17</v>
      </c>
      <c r="M13186">
        <f>YEAR(Table1[[#This Row],[order_date]])</f>
        <v>2024</v>
      </c>
      <c r="N13186">
        <f>MONTH(Table1[[#This Row],[order_date]])</f>
        <v>10</v>
      </c>
      <c r="O13186" s="3">
        <f>Table1[[#This Row],[sales]]-Table1[[#This Row],[profit]]</f>
        <v>3681.18</v>
      </c>
      <c r="P13186" s="3">
        <f>Table1[[#This Row],[sales]]*Table1[[#This Row],[quantity]]</f>
        <v>29112.48</v>
      </c>
      <c r="Q13186" s="9">
        <f>Table1[[#This Row],[delivery_date]]-Table1[[#This Row],[order_date]]</f>
        <v>6</v>
      </c>
    </row>
    <row r="13187" spans="1:17" x14ac:dyDescent="0.35">
      <c r="A13187" t="s">
        <v>13218</v>
      </c>
      <c r="B13187" t="s">
        <v>13</v>
      </c>
      <c r="C13187" t="s">
        <v>14</v>
      </c>
      <c r="D13187" s="2">
        <v>1538.66</v>
      </c>
      <c r="E13187">
        <v>0.14000000000000001</v>
      </c>
      <c r="F13187">
        <v>6</v>
      </c>
      <c r="G13187" s="1">
        <v>45099</v>
      </c>
      <c r="H13187" s="1">
        <v>45104</v>
      </c>
      <c r="I13187" t="s">
        <v>31</v>
      </c>
      <c r="J13187" t="s">
        <v>16</v>
      </c>
      <c r="K13187" s="2">
        <v>241.71</v>
      </c>
      <c r="L13187" t="s">
        <v>39</v>
      </c>
      <c r="M13187">
        <f>YEAR(Table1[[#This Row],[order_date]])</f>
        <v>2023</v>
      </c>
      <c r="N13187">
        <f>MONTH(Table1[[#This Row],[order_date]])</f>
        <v>6</v>
      </c>
      <c r="O13187" s="3">
        <f>Table1[[#This Row],[sales]]-Table1[[#This Row],[profit]]</f>
        <v>1296.95</v>
      </c>
      <c r="P13187" s="3">
        <f>Table1[[#This Row],[sales]]*Table1[[#This Row],[quantity]]</f>
        <v>9231.9600000000009</v>
      </c>
      <c r="Q13187" s="9">
        <f>Table1[[#This Row],[delivery_date]]-Table1[[#This Row],[order_date]]</f>
        <v>5</v>
      </c>
    </row>
    <row r="13188" spans="1:17" x14ac:dyDescent="0.35">
      <c r="A13188" t="s">
        <v>13219</v>
      </c>
      <c r="B13188" t="s">
        <v>13</v>
      </c>
      <c r="C13188" t="s">
        <v>14</v>
      </c>
      <c r="D13188" s="2">
        <v>3202.15</v>
      </c>
      <c r="E13188">
        <v>0.16</v>
      </c>
      <c r="F13188">
        <v>6</v>
      </c>
      <c r="G13188" s="1">
        <v>45105</v>
      </c>
      <c r="H13188" s="1">
        <v>45111</v>
      </c>
      <c r="I13188" t="s">
        <v>15</v>
      </c>
      <c r="J13188" t="s">
        <v>22</v>
      </c>
      <c r="K13188" s="2">
        <v>668.62</v>
      </c>
      <c r="L13188" t="s">
        <v>28</v>
      </c>
      <c r="M13188">
        <f>YEAR(Table1[[#This Row],[order_date]])</f>
        <v>2023</v>
      </c>
      <c r="N13188">
        <f>MONTH(Table1[[#This Row],[order_date]])</f>
        <v>6</v>
      </c>
      <c r="O13188" s="3">
        <f>Table1[[#This Row],[sales]]-Table1[[#This Row],[profit]]</f>
        <v>2533.5300000000002</v>
      </c>
      <c r="P13188" s="3">
        <f>Table1[[#This Row],[sales]]*Table1[[#This Row],[quantity]]</f>
        <v>19212.900000000001</v>
      </c>
      <c r="Q13188" s="9">
        <f>Table1[[#This Row],[delivery_date]]-Table1[[#This Row],[order_date]]</f>
        <v>6</v>
      </c>
    </row>
    <row r="13189" spans="1:17" x14ac:dyDescent="0.35">
      <c r="A13189" t="s">
        <v>13220</v>
      </c>
      <c r="B13189" t="s">
        <v>25</v>
      </c>
      <c r="C13189" t="s">
        <v>20</v>
      </c>
      <c r="D13189" s="2">
        <v>441.49</v>
      </c>
      <c r="E13189">
        <v>7.0000000000000007E-2</v>
      </c>
      <c r="F13189">
        <v>8</v>
      </c>
      <c r="G13189" s="1">
        <v>45079</v>
      </c>
      <c r="H13189" s="1">
        <v>45082</v>
      </c>
      <c r="I13189" t="s">
        <v>21</v>
      </c>
      <c r="J13189" t="s">
        <v>22</v>
      </c>
      <c r="K13189" s="2">
        <v>131</v>
      </c>
      <c r="L13189" t="s">
        <v>39</v>
      </c>
      <c r="M13189">
        <f>YEAR(Table1[[#This Row],[order_date]])</f>
        <v>2023</v>
      </c>
      <c r="N13189">
        <f>MONTH(Table1[[#This Row],[order_date]])</f>
        <v>6</v>
      </c>
      <c r="O13189" s="3">
        <f>Table1[[#This Row],[sales]]-Table1[[#This Row],[profit]]</f>
        <v>310.49</v>
      </c>
      <c r="P13189" s="3">
        <f>Table1[[#This Row],[sales]]*Table1[[#This Row],[quantity]]</f>
        <v>3531.92</v>
      </c>
      <c r="Q13189" s="9">
        <f>Table1[[#This Row],[delivery_date]]-Table1[[#This Row],[order_date]]</f>
        <v>3</v>
      </c>
    </row>
    <row r="13190" spans="1:17" x14ac:dyDescent="0.35">
      <c r="A13190" t="s">
        <v>13221</v>
      </c>
      <c r="B13190" t="s">
        <v>41</v>
      </c>
      <c r="C13190" t="s">
        <v>36</v>
      </c>
      <c r="D13190" s="2">
        <v>1568.35</v>
      </c>
      <c r="E13190">
        <v>0.11</v>
      </c>
      <c r="F13190">
        <v>6</v>
      </c>
      <c r="G13190" s="1">
        <v>45494</v>
      </c>
      <c r="H13190" s="1">
        <v>45499</v>
      </c>
      <c r="I13190" t="s">
        <v>31</v>
      </c>
      <c r="J13190" t="s">
        <v>22</v>
      </c>
      <c r="K13190" s="2">
        <v>408</v>
      </c>
      <c r="L13190" t="s">
        <v>23</v>
      </c>
      <c r="M13190">
        <f>YEAR(Table1[[#This Row],[order_date]])</f>
        <v>2024</v>
      </c>
      <c r="N13190">
        <f>MONTH(Table1[[#This Row],[order_date]])</f>
        <v>7</v>
      </c>
      <c r="O13190" s="3">
        <f>Table1[[#This Row],[sales]]-Table1[[#This Row],[profit]]</f>
        <v>1160.3499999999999</v>
      </c>
      <c r="P13190" s="3">
        <f>Table1[[#This Row],[sales]]*Table1[[#This Row],[quantity]]</f>
        <v>9410.0999999999985</v>
      </c>
      <c r="Q13190" s="9">
        <f>Table1[[#This Row],[delivery_date]]-Table1[[#This Row],[order_date]]</f>
        <v>5</v>
      </c>
    </row>
    <row r="13191" spans="1:17" x14ac:dyDescent="0.35">
      <c r="A13191" t="s">
        <v>13222</v>
      </c>
      <c r="B13191" t="s">
        <v>13</v>
      </c>
      <c r="C13191" t="s">
        <v>33</v>
      </c>
      <c r="D13191" s="2">
        <v>1132.48</v>
      </c>
      <c r="E13191">
        <v>0.12</v>
      </c>
      <c r="F13191">
        <v>1</v>
      </c>
      <c r="G13191" s="1">
        <v>45569</v>
      </c>
      <c r="H13191" s="1">
        <v>45572</v>
      </c>
      <c r="I13191" t="s">
        <v>21</v>
      </c>
      <c r="J13191" t="s">
        <v>22</v>
      </c>
      <c r="K13191" s="2">
        <v>118.35</v>
      </c>
      <c r="L13191" t="s">
        <v>48</v>
      </c>
      <c r="M13191">
        <f>YEAR(Table1[[#This Row],[order_date]])</f>
        <v>2024</v>
      </c>
      <c r="N13191">
        <f>MONTH(Table1[[#This Row],[order_date]])</f>
        <v>10</v>
      </c>
      <c r="O13191" s="3">
        <f>Table1[[#This Row],[sales]]-Table1[[#This Row],[profit]]</f>
        <v>1014.13</v>
      </c>
      <c r="P13191" s="3">
        <f>Table1[[#This Row],[sales]]*Table1[[#This Row],[quantity]]</f>
        <v>1132.48</v>
      </c>
      <c r="Q13191" s="9">
        <f>Table1[[#This Row],[delivery_date]]-Table1[[#This Row],[order_date]]</f>
        <v>3</v>
      </c>
    </row>
    <row r="13192" spans="1:17" x14ac:dyDescent="0.35">
      <c r="A13192" t="s">
        <v>13223</v>
      </c>
      <c r="B13192" t="s">
        <v>19</v>
      </c>
      <c r="C13192" t="s">
        <v>20</v>
      </c>
      <c r="D13192" s="2">
        <v>116.74</v>
      </c>
      <c r="E13192">
        <v>0.21</v>
      </c>
      <c r="F13192">
        <v>1</v>
      </c>
      <c r="G13192" s="1">
        <v>45385</v>
      </c>
      <c r="H13192" s="1">
        <v>45387</v>
      </c>
      <c r="I13192" t="s">
        <v>21</v>
      </c>
      <c r="J13192" t="s">
        <v>22</v>
      </c>
      <c r="K13192" s="2">
        <v>17.86</v>
      </c>
      <c r="L13192" t="s">
        <v>39</v>
      </c>
      <c r="M13192">
        <f>YEAR(Table1[[#This Row],[order_date]])</f>
        <v>2024</v>
      </c>
      <c r="N13192">
        <f>MONTH(Table1[[#This Row],[order_date]])</f>
        <v>4</v>
      </c>
      <c r="O13192" s="3">
        <f>Table1[[#This Row],[sales]]-Table1[[#This Row],[profit]]</f>
        <v>98.88</v>
      </c>
      <c r="P13192" s="3">
        <f>Table1[[#This Row],[sales]]*Table1[[#This Row],[quantity]]</f>
        <v>116.74</v>
      </c>
      <c r="Q13192" s="9">
        <f>Table1[[#This Row],[delivery_date]]-Table1[[#This Row],[order_date]]</f>
        <v>2</v>
      </c>
    </row>
    <row r="13193" spans="1:17" x14ac:dyDescent="0.35">
      <c r="A13193" t="s">
        <v>13224</v>
      </c>
      <c r="B13193" t="s">
        <v>13</v>
      </c>
      <c r="C13193" t="s">
        <v>20</v>
      </c>
      <c r="D13193" s="2">
        <v>868.17</v>
      </c>
      <c r="E13193">
        <v>0.31</v>
      </c>
      <c r="F13193">
        <v>2</v>
      </c>
      <c r="G13193" s="1">
        <v>45404</v>
      </c>
      <c r="H13193" s="1">
        <v>45408</v>
      </c>
      <c r="I13193" t="s">
        <v>21</v>
      </c>
      <c r="J13193" t="s">
        <v>16</v>
      </c>
      <c r="K13193" s="2">
        <v>161.75</v>
      </c>
      <c r="L13193" t="s">
        <v>28</v>
      </c>
      <c r="M13193">
        <f>YEAR(Table1[[#This Row],[order_date]])</f>
        <v>2024</v>
      </c>
      <c r="N13193">
        <f>MONTH(Table1[[#This Row],[order_date]])</f>
        <v>4</v>
      </c>
      <c r="O13193" s="3">
        <f>Table1[[#This Row],[sales]]-Table1[[#This Row],[profit]]</f>
        <v>706.42</v>
      </c>
      <c r="P13193" s="3">
        <f>Table1[[#This Row],[sales]]*Table1[[#This Row],[quantity]]</f>
        <v>1736.34</v>
      </c>
      <c r="Q13193" s="9">
        <f>Table1[[#This Row],[delivery_date]]-Table1[[#This Row],[order_date]]</f>
        <v>4</v>
      </c>
    </row>
    <row r="13194" spans="1:17" x14ac:dyDescent="0.35">
      <c r="A13194" t="s">
        <v>13225</v>
      </c>
      <c r="B13194" t="s">
        <v>41</v>
      </c>
      <c r="C13194" t="s">
        <v>20</v>
      </c>
      <c r="D13194" s="2">
        <v>3006.21</v>
      </c>
      <c r="E13194">
        <v>0.18</v>
      </c>
      <c r="F13194">
        <v>1</v>
      </c>
      <c r="G13194" s="1">
        <v>45491</v>
      </c>
      <c r="H13194" s="1">
        <v>45498</v>
      </c>
      <c r="I13194" t="s">
        <v>31</v>
      </c>
      <c r="J13194" t="s">
        <v>16</v>
      </c>
      <c r="K13194" s="2">
        <v>599.84</v>
      </c>
      <c r="L13194" t="s">
        <v>39</v>
      </c>
      <c r="M13194">
        <f>YEAR(Table1[[#This Row],[order_date]])</f>
        <v>2024</v>
      </c>
      <c r="N13194">
        <f>MONTH(Table1[[#This Row],[order_date]])</f>
        <v>7</v>
      </c>
      <c r="O13194" s="3">
        <f>Table1[[#This Row],[sales]]-Table1[[#This Row],[profit]]</f>
        <v>2406.37</v>
      </c>
      <c r="P13194" s="3">
        <f>Table1[[#This Row],[sales]]*Table1[[#This Row],[quantity]]</f>
        <v>3006.21</v>
      </c>
      <c r="Q13194" s="9">
        <f>Table1[[#This Row],[delivery_date]]-Table1[[#This Row],[order_date]]</f>
        <v>7</v>
      </c>
    </row>
    <row r="13195" spans="1:17" x14ac:dyDescent="0.35">
      <c r="A13195" t="s">
        <v>13226</v>
      </c>
      <c r="B13195" t="s">
        <v>19</v>
      </c>
      <c r="C13195" t="s">
        <v>20</v>
      </c>
      <c r="D13195" s="2">
        <v>2010.61</v>
      </c>
      <c r="E13195">
        <v>0.22</v>
      </c>
      <c r="F13195">
        <v>3</v>
      </c>
      <c r="G13195" s="1">
        <v>45500</v>
      </c>
      <c r="H13195" s="1">
        <v>45505</v>
      </c>
      <c r="I13195" t="s">
        <v>21</v>
      </c>
      <c r="J13195" t="s">
        <v>16</v>
      </c>
      <c r="K13195" s="2">
        <v>250.24</v>
      </c>
      <c r="L13195" t="s">
        <v>23</v>
      </c>
      <c r="M13195">
        <f>YEAR(Table1[[#This Row],[order_date]])</f>
        <v>2024</v>
      </c>
      <c r="N13195">
        <f>MONTH(Table1[[#This Row],[order_date]])</f>
        <v>7</v>
      </c>
      <c r="O13195" s="3">
        <f>Table1[[#This Row],[sales]]-Table1[[#This Row],[profit]]</f>
        <v>1760.37</v>
      </c>
      <c r="P13195" s="3">
        <f>Table1[[#This Row],[sales]]*Table1[[#This Row],[quantity]]</f>
        <v>6031.83</v>
      </c>
      <c r="Q13195" s="9">
        <f>Table1[[#This Row],[delivery_date]]-Table1[[#This Row],[order_date]]</f>
        <v>5</v>
      </c>
    </row>
    <row r="13196" spans="1:17" x14ac:dyDescent="0.35">
      <c r="A13196" t="s">
        <v>13227</v>
      </c>
      <c r="B13196" t="s">
        <v>19</v>
      </c>
      <c r="C13196" t="s">
        <v>36</v>
      </c>
      <c r="D13196" s="2">
        <v>3640.6</v>
      </c>
      <c r="E13196">
        <v>0.09</v>
      </c>
      <c r="F13196">
        <v>3</v>
      </c>
      <c r="G13196" s="1">
        <v>45031</v>
      </c>
      <c r="H13196" s="1">
        <v>45034</v>
      </c>
      <c r="I13196" t="s">
        <v>15</v>
      </c>
      <c r="J13196" t="s">
        <v>22</v>
      </c>
      <c r="K13196" s="2">
        <v>1019.1</v>
      </c>
      <c r="L13196" t="s">
        <v>23</v>
      </c>
      <c r="M13196">
        <f>YEAR(Table1[[#This Row],[order_date]])</f>
        <v>2023</v>
      </c>
      <c r="N13196">
        <f>MONTH(Table1[[#This Row],[order_date]])</f>
        <v>4</v>
      </c>
      <c r="O13196" s="3">
        <f>Table1[[#This Row],[sales]]-Table1[[#This Row],[profit]]</f>
        <v>2621.5</v>
      </c>
      <c r="P13196" s="3">
        <f>Table1[[#This Row],[sales]]*Table1[[#This Row],[quantity]]</f>
        <v>10921.8</v>
      </c>
      <c r="Q13196" s="9">
        <f>Table1[[#This Row],[delivery_date]]-Table1[[#This Row],[order_date]]</f>
        <v>3</v>
      </c>
    </row>
    <row r="13197" spans="1:17" x14ac:dyDescent="0.35">
      <c r="A13197" t="s">
        <v>13228</v>
      </c>
      <c r="B13197" t="s">
        <v>19</v>
      </c>
      <c r="C13197" t="s">
        <v>26</v>
      </c>
      <c r="D13197" s="2">
        <v>3388.27</v>
      </c>
      <c r="E13197">
        <v>0.03</v>
      </c>
      <c r="F13197">
        <v>4</v>
      </c>
      <c r="G13197" s="1">
        <v>45633</v>
      </c>
      <c r="H13197" s="1">
        <v>45636</v>
      </c>
      <c r="I13197" t="s">
        <v>21</v>
      </c>
      <c r="J13197" t="s">
        <v>16</v>
      </c>
      <c r="K13197" s="2">
        <v>940.16</v>
      </c>
      <c r="L13197" t="s">
        <v>23</v>
      </c>
      <c r="M13197">
        <f>YEAR(Table1[[#This Row],[order_date]])</f>
        <v>2024</v>
      </c>
      <c r="N13197">
        <f>MONTH(Table1[[#This Row],[order_date]])</f>
        <v>12</v>
      </c>
      <c r="O13197" s="3">
        <f>Table1[[#This Row],[sales]]-Table1[[#This Row],[profit]]</f>
        <v>2448.11</v>
      </c>
      <c r="P13197" s="3">
        <f>Table1[[#This Row],[sales]]*Table1[[#This Row],[quantity]]</f>
        <v>13553.08</v>
      </c>
      <c r="Q13197" s="9">
        <f>Table1[[#This Row],[delivery_date]]-Table1[[#This Row],[order_date]]</f>
        <v>3</v>
      </c>
    </row>
    <row r="13198" spans="1:17" x14ac:dyDescent="0.35">
      <c r="A13198" t="s">
        <v>13229</v>
      </c>
      <c r="B13198" t="s">
        <v>25</v>
      </c>
      <c r="C13198" t="s">
        <v>20</v>
      </c>
      <c r="D13198" s="2">
        <v>4016.57</v>
      </c>
      <c r="E13198">
        <v>0.17</v>
      </c>
      <c r="F13198">
        <v>6</v>
      </c>
      <c r="G13198" s="1">
        <v>45126</v>
      </c>
      <c r="H13198" s="1">
        <v>45127</v>
      </c>
      <c r="I13198" t="s">
        <v>31</v>
      </c>
      <c r="J13198" t="s">
        <v>27</v>
      </c>
      <c r="K13198" s="2">
        <v>365.4</v>
      </c>
      <c r="L13198" t="s">
        <v>23</v>
      </c>
      <c r="M13198">
        <f>YEAR(Table1[[#This Row],[order_date]])</f>
        <v>2023</v>
      </c>
      <c r="N13198">
        <f>MONTH(Table1[[#This Row],[order_date]])</f>
        <v>7</v>
      </c>
      <c r="O13198" s="3">
        <f>Table1[[#This Row],[sales]]-Table1[[#This Row],[profit]]</f>
        <v>3651.17</v>
      </c>
      <c r="P13198" s="3">
        <f>Table1[[#This Row],[sales]]*Table1[[#This Row],[quantity]]</f>
        <v>24099.420000000002</v>
      </c>
      <c r="Q13198" s="9">
        <f>Table1[[#This Row],[delivery_date]]-Table1[[#This Row],[order_date]]</f>
        <v>1</v>
      </c>
    </row>
    <row r="13199" spans="1:17" x14ac:dyDescent="0.35">
      <c r="A13199" t="s">
        <v>13230</v>
      </c>
      <c r="B13199" t="s">
        <v>13</v>
      </c>
      <c r="C13199" t="s">
        <v>20</v>
      </c>
      <c r="D13199" s="2">
        <v>4348.42</v>
      </c>
      <c r="E13199">
        <v>0.03</v>
      </c>
      <c r="F13199">
        <v>7</v>
      </c>
      <c r="G13199" s="1">
        <v>45241</v>
      </c>
      <c r="H13199" s="1">
        <v>45242</v>
      </c>
      <c r="I13199" t="s">
        <v>31</v>
      </c>
      <c r="J13199" t="s">
        <v>16</v>
      </c>
      <c r="K13199" s="2">
        <v>1228.1400000000001</v>
      </c>
      <c r="L13199" t="s">
        <v>34</v>
      </c>
      <c r="M13199">
        <f>YEAR(Table1[[#This Row],[order_date]])</f>
        <v>2023</v>
      </c>
      <c r="N13199">
        <f>MONTH(Table1[[#This Row],[order_date]])</f>
        <v>11</v>
      </c>
      <c r="O13199" s="3">
        <f>Table1[[#This Row],[sales]]-Table1[[#This Row],[profit]]</f>
        <v>3120.2799999999997</v>
      </c>
      <c r="P13199" s="3">
        <f>Table1[[#This Row],[sales]]*Table1[[#This Row],[quantity]]</f>
        <v>30438.940000000002</v>
      </c>
      <c r="Q13199" s="9">
        <f>Table1[[#This Row],[delivery_date]]-Table1[[#This Row],[order_date]]</f>
        <v>1</v>
      </c>
    </row>
    <row r="13200" spans="1:17" x14ac:dyDescent="0.35">
      <c r="A13200" t="s">
        <v>13231</v>
      </c>
      <c r="B13200" t="s">
        <v>25</v>
      </c>
      <c r="C13200" t="s">
        <v>33</v>
      </c>
      <c r="D13200" s="2">
        <v>4117.1400000000003</v>
      </c>
      <c r="E13200">
        <v>0.15</v>
      </c>
      <c r="F13200">
        <v>9</v>
      </c>
      <c r="G13200" s="1">
        <v>45332</v>
      </c>
      <c r="H13200" s="1">
        <v>45336</v>
      </c>
      <c r="I13200" t="s">
        <v>21</v>
      </c>
      <c r="J13200" t="s">
        <v>22</v>
      </c>
      <c r="K13200" s="2">
        <v>664.3</v>
      </c>
      <c r="L13200" t="s">
        <v>23</v>
      </c>
      <c r="M13200">
        <f>YEAR(Table1[[#This Row],[order_date]])</f>
        <v>2024</v>
      </c>
      <c r="N13200">
        <f>MONTH(Table1[[#This Row],[order_date]])</f>
        <v>2</v>
      </c>
      <c r="O13200" s="3">
        <f>Table1[[#This Row],[sales]]-Table1[[#This Row],[profit]]</f>
        <v>3452.84</v>
      </c>
      <c r="P13200" s="3">
        <f>Table1[[#This Row],[sales]]*Table1[[#This Row],[quantity]]</f>
        <v>37054.26</v>
      </c>
      <c r="Q13200" s="9">
        <f>Table1[[#This Row],[delivery_date]]-Table1[[#This Row],[order_date]]</f>
        <v>4</v>
      </c>
    </row>
    <row r="13201" spans="1:17" x14ac:dyDescent="0.35">
      <c r="A13201" t="s">
        <v>13232</v>
      </c>
      <c r="B13201" t="s">
        <v>19</v>
      </c>
      <c r="C13201" t="s">
        <v>14</v>
      </c>
      <c r="D13201" s="2">
        <v>2295.5</v>
      </c>
      <c r="E13201">
        <v>0.42</v>
      </c>
      <c r="F13201">
        <v>8</v>
      </c>
      <c r="G13201" s="1">
        <v>45604</v>
      </c>
      <c r="H13201" s="1">
        <v>45607</v>
      </c>
      <c r="I13201" t="s">
        <v>21</v>
      </c>
      <c r="J13201" t="s">
        <v>16</v>
      </c>
      <c r="K13201" s="2">
        <v>366.26</v>
      </c>
      <c r="L13201" t="s">
        <v>48</v>
      </c>
      <c r="M13201">
        <f>YEAR(Table1[[#This Row],[order_date]])</f>
        <v>2024</v>
      </c>
      <c r="N13201">
        <f>MONTH(Table1[[#This Row],[order_date]])</f>
        <v>11</v>
      </c>
      <c r="O13201" s="3">
        <f>Table1[[#This Row],[sales]]-Table1[[#This Row],[profit]]</f>
        <v>1929.24</v>
      </c>
      <c r="P13201" s="3">
        <f>Table1[[#This Row],[sales]]*Table1[[#This Row],[quantity]]</f>
        <v>18364</v>
      </c>
      <c r="Q13201" s="9">
        <f>Table1[[#This Row],[delivery_date]]-Table1[[#This Row],[order_date]]</f>
        <v>3</v>
      </c>
    </row>
    <row r="13202" spans="1:17" x14ac:dyDescent="0.35">
      <c r="A13202" t="s">
        <v>13233</v>
      </c>
      <c r="B13202" t="s">
        <v>25</v>
      </c>
      <c r="C13202" t="s">
        <v>36</v>
      </c>
      <c r="D13202" s="2">
        <v>1612.77</v>
      </c>
      <c r="E13202">
        <v>0.18</v>
      </c>
      <c r="F13202">
        <v>6</v>
      </c>
      <c r="G13202" s="1">
        <v>45654</v>
      </c>
      <c r="H13202" s="1">
        <v>45656</v>
      </c>
      <c r="I13202" t="s">
        <v>15</v>
      </c>
      <c r="J13202" t="s">
        <v>27</v>
      </c>
      <c r="K13202" s="2">
        <v>154.32</v>
      </c>
      <c r="L13202" t="s">
        <v>28</v>
      </c>
      <c r="M13202">
        <f>YEAR(Table1[[#This Row],[order_date]])</f>
        <v>2024</v>
      </c>
      <c r="N13202">
        <f>MONTH(Table1[[#This Row],[order_date]])</f>
        <v>12</v>
      </c>
      <c r="O13202" s="3">
        <f>Table1[[#This Row],[sales]]-Table1[[#This Row],[profit]]</f>
        <v>1458.45</v>
      </c>
      <c r="P13202" s="3">
        <f>Table1[[#This Row],[sales]]*Table1[[#This Row],[quantity]]</f>
        <v>9676.619999999999</v>
      </c>
      <c r="Q13202" s="9">
        <f>Table1[[#This Row],[delivery_date]]-Table1[[#This Row],[order_date]]</f>
        <v>2</v>
      </c>
    </row>
    <row r="13203" spans="1:17" x14ac:dyDescent="0.35">
      <c r="A13203" t="s">
        <v>13234</v>
      </c>
      <c r="B13203" t="s">
        <v>25</v>
      </c>
      <c r="C13203" t="s">
        <v>20</v>
      </c>
      <c r="D13203" s="2">
        <v>2561.2800000000002</v>
      </c>
      <c r="E13203">
        <v>0.1</v>
      </c>
      <c r="F13203">
        <v>9</v>
      </c>
      <c r="G13203" s="1">
        <v>45213</v>
      </c>
      <c r="H13203" s="1">
        <v>45216</v>
      </c>
      <c r="I13203" t="s">
        <v>15</v>
      </c>
      <c r="J13203" t="s">
        <v>27</v>
      </c>
      <c r="K13203" s="2">
        <v>181.79</v>
      </c>
      <c r="L13203" t="s">
        <v>39</v>
      </c>
      <c r="M13203">
        <f>YEAR(Table1[[#This Row],[order_date]])</f>
        <v>2023</v>
      </c>
      <c r="N13203">
        <f>MONTH(Table1[[#This Row],[order_date]])</f>
        <v>10</v>
      </c>
      <c r="O13203" s="3">
        <f>Table1[[#This Row],[sales]]-Table1[[#This Row],[profit]]</f>
        <v>2379.4900000000002</v>
      </c>
      <c r="P13203" s="3">
        <f>Table1[[#This Row],[sales]]*Table1[[#This Row],[quantity]]</f>
        <v>23051.52</v>
      </c>
      <c r="Q13203" s="9">
        <f>Table1[[#This Row],[delivery_date]]-Table1[[#This Row],[order_date]]</f>
        <v>3</v>
      </c>
    </row>
    <row r="13204" spans="1:17" x14ac:dyDescent="0.35">
      <c r="A13204" t="s">
        <v>13235</v>
      </c>
      <c r="B13204" t="s">
        <v>25</v>
      </c>
      <c r="C13204" t="s">
        <v>26</v>
      </c>
      <c r="D13204" s="2">
        <v>2722.13</v>
      </c>
      <c r="E13204">
        <v>0.45</v>
      </c>
      <c r="F13204">
        <v>4</v>
      </c>
      <c r="G13204" s="1">
        <v>45292</v>
      </c>
      <c r="H13204" s="1">
        <v>45295</v>
      </c>
      <c r="I13204" t="s">
        <v>15</v>
      </c>
      <c r="J13204" t="s">
        <v>22</v>
      </c>
      <c r="K13204" s="2">
        <v>305.2</v>
      </c>
      <c r="L13204" t="s">
        <v>34</v>
      </c>
      <c r="M13204">
        <f>YEAR(Table1[[#This Row],[order_date]])</f>
        <v>2024</v>
      </c>
      <c r="N13204">
        <f>MONTH(Table1[[#This Row],[order_date]])</f>
        <v>1</v>
      </c>
      <c r="O13204" s="3">
        <f>Table1[[#This Row],[sales]]-Table1[[#This Row],[profit]]</f>
        <v>2416.9300000000003</v>
      </c>
      <c r="P13204" s="3">
        <f>Table1[[#This Row],[sales]]*Table1[[#This Row],[quantity]]</f>
        <v>10888.52</v>
      </c>
      <c r="Q13204" s="9">
        <f>Table1[[#This Row],[delivery_date]]-Table1[[#This Row],[order_date]]</f>
        <v>3</v>
      </c>
    </row>
    <row r="13205" spans="1:17" x14ac:dyDescent="0.35">
      <c r="A13205" t="s">
        <v>13236</v>
      </c>
      <c r="B13205" t="s">
        <v>13</v>
      </c>
      <c r="C13205" t="s">
        <v>26</v>
      </c>
      <c r="D13205" s="2">
        <v>1634.56</v>
      </c>
      <c r="E13205">
        <v>0.32</v>
      </c>
      <c r="F13205">
        <v>6</v>
      </c>
      <c r="G13205" s="1">
        <v>45143</v>
      </c>
      <c r="H13205" s="1">
        <v>45148</v>
      </c>
      <c r="I13205" t="s">
        <v>31</v>
      </c>
      <c r="J13205" t="s">
        <v>16</v>
      </c>
      <c r="K13205" s="2">
        <v>441.36</v>
      </c>
      <c r="L13205" t="s">
        <v>17</v>
      </c>
      <c r="M13205">
        <f>YEAR(Table1[[#This Row],[order_date]])</f>
        <v>2023</v>
      </c>
      <c r="N13205">
        <f>MONTH(Table1[[#This Row],[order_date]])</f>
        <v>8</v>
      </c>
      <c r="O13205" s="3">
        <f>Table1[[#This Row],[sales]]-Table1[[#This Row],[profit]]</f>
        <v>1193.1999999999998</v>
      </c>
      <c r="P13205" s="3">
        <f>Table1[[#This Row],[sales]]*Table1[[#This Row],[quantity]]</f>
        <v>9807.36</v>
      </c>
      <c r="Q13205" s="9">
        <f>Table1[[#This Row],[delivery_date]]-Table1[[#This Row],[order_date]]</f>
        <v>5</v>
      </c>
    </row>
    <row r="13206" spans="1:17" x14ac:dyDescent="0.35">
      <c r="A13206" t="s">
        <v>13237</v>
      </c>
      <c r="B13206" t="s">
        <v>19</v>
      </c>
      <c r="C13206" t="s">
        <v>26</v>
      </c>
      <c r="D13206" s="2">
        <v>2746.03</v>
      </c>
      <c r="E13206">
        <v>0.49</v>
      </c>
      <c r="F13206">
        <v>7</v>
      </c>
      <c r="G13206" s="1">
        <v>45476</v>
      </c>
      <c r="H13206" s="1">
        <v>45481</v>
      </c>
      <c r="I13206" t="s">
        <v>21</v>
      </c>
      <c r="J13206" t="s">
        <v>27</v>
      </c>
      <c r="K13206" s="2">
        <v>416.71</v>
      </c>
      <c r="L13206" t="s">
        <v>39</v>
      </c>
      <c r="M13206">
        <f>YEAR(Table1[[#This Row],[order_date]])</f>
        <v>2024</v>
      </c>
      <c r="N13206">
        <f>MONTH(Table1[[#This Row],[order_date]])</f>
        <v>7</v>
      </c>
      <c r="O13206" s="3">
        <f>Table1[[#This Row],[sales]]-Table1[[#This Row],[profit]]</f>
        <v>2329.3200000000002</v>
      </c>
      <c r="P13206" s="3">
        <f>Table1[[#This Row],[sales]]*Table1[[#This Row],[quantity]]</f>
        <v>19222.210000000003</v>
      </c>
      <c r="Q13206" s="9">
        <f>Table1[[#This Row],[delivery_date]]-Table1[[#This Row],[order_date]]</f>
        <v>5</v>
      </c>
    </row>
    <row r="13207" spans="1:17" x14ac:dyDescent="0.35">
      <c r="A13207" t="s">
        <v>13238</v>
      </c>
      <c r="B13207" t="s">
        <v>19</v>
      </c>
      <c r="C13207" t="s">
        <v>33</v>
      </c>
      <c r="D13207" s="2">
        <v>618.32000000000005</v>
      </c>
      <c r="E13207">
        <v>0.15</v>
      </c>
      <c r="F13207">
        <v>2</v>
      </c>
      <c r="G13207" s="1">
        <v>45231</v>
      </c>
      <c r="H13207" s="1">
        <v>45232</v>
      </c>
      <c r="I13207" t="s">
        <v>21</v>
      </c>
      <c r="J13207" t="s">
        <v>22</v>
      </c>
      <c r="K13207" s="2">
        <v>173.07</v>
      </c>
      <c r="L13207" t="s">
        <v>39</v>
      </c>
      <c r="M13207">
        <f>YEAR(Table1[[#This Row],[order_date]])</f>
        <v>2023</v>
      </c>
      <c r="N13207">
        <f>MONTH(Table1[[#This Row],[order_date]])</f>
        <v>11</v>
      </c>
      <c r="O13207" s="3">
        <f>Table1[[#This Row],[sales]]-Table1[[#This Row],[profit]]</f>
        <v>445.25000000000006</v>
      </c>
      <c r="P13207" s="3">
        <f>Table1[[#This Row],[sales]]*Table1[[#This Row],[quantity]]</f>
        <v>1236.6400000000001</v>
      </c>
      <c r="Q13207" s="9">
        <f>Table1[[#This Row],[delivery_date]]-Table1[[#This Row],[order_date]]</f>
        <v>1</v>
      </c>
    </row>
    <row r="13208" spans="1:17" x14ac:dyDescent="0.35">
      <c r="A13208" t="s">
        <v>13239</v>
      </c>
      <c r="B13208" t="s">
        <v>13</v>
      </c>
      <c r="C13208" t="s">
        <v>26</v>
      </c>
      <c r="D13208" s="2">
        <v>1232.0999999999999</v>
      </c>
      <c r="E13208">
        <v>0.1</v>
      </c>
      <c r="F13208">
        <v>1</v>
      </c>
      <c r="G13208" s="1">
        <v>45656</v>
      </c>
      <c r="H13208" s="1">
        <v>45661</v>
      </c>
      <c r="I13208" t="s">
        <v>21</v>
      </c>
      <c r="J13208" t="s">
        <v>27</v>
      </c>
      <c r="K13208" s="2">
        <v>246.33</v>
      </c>
      <c r="L13208" t="s">
        <v>23</v>
      </c>
      <c r="M13208">
        <f>YEAR(Table1[[#This Row],[order_date]])</f>
        <v>2024</v>
      </c>
      <c r="N13208">
        <f>MONTH(Table1[[#This Row],[order_date]])</f>
        <v>12</v>
      </c>
      <c r="O13208" s="3">
        <f>Table1[[#This Row],[sales]]-Table1[[#This Row],[profit]]</f>
        <v>985.76999999999987</v>
      </c>
      <c r="P13208" s="3">
        <f>Table1[[#This Row],[sales]]*Table1[[#This Row],[quantity]]</f>
        <v>1232.0999999999999</v>
      </c>
      <c r="Q13208" s="9">
        <f>Table1[[#This Row],[delivery_date]]-Table1[[#This Row],[order_date]]</f>
        <v>5</v>
      </c>
    </row>
    <row r="13209" spans="1:17" x14ac:dyDescent="0.35">
      <c r="A13209" t="s">
        <v>13240</v>
      </c>
      <c r="B13209" t="s">
        <v>25</v>
      </c>
      <c r="C13209" t="s">
        <v>33</v>
      </c>
      <c r="D13209" s="2">
        <v>3755.64</v>
      </c>
      <c r="E13209">
        <v>0.15</v>
      </c>
      <c r="F13209">
        <v>8</v>
      </c>
      <c r="G13209" s="1">
        <v>45026</v>
      </c>
      <c r="H13209" s="1">
        <v>45029</v>
      </c>
      <c r="I13209" t="s">
        <v>31</v>
      </c>
      <c r="J13209" t="s">
        <v>22</v>
      </c>
      <c r="K13209" s="2">
        <v>195.51</v>
      </c>
      <c r="L13209" t="s">
        <v>17</v>
      </c>
      <c r="M13209">
        <f>YEAR(Table1[[#This Row],[order_date]])</f>
        <v>2023</v>
      </c>
      <c r="N13209">
        <f>MONTH(Table1[[#This Row],[order_date]])</f>
        <v>4</v>
      </c>
      <c r="O13209" s="3">
        <f>Table1[[#This Row],[sales]]-Table1[[#This Row],[profit]]</f>
        <v>3560.13</v>
      </c>
      <c r="P13209" s="3">
        <f>Table1[[#This Row],[sales]]*Table1[[#This Row],[quantity]]</f>
        <v>30045.119999999999</v>
      </c>
      <c r="Q13209" s="9">
        <f>Table1[[#This Row],[delivery_date]]-Table1[[#This Row],[order_date]]</f>
        <v>3</v>
      </c>
    </row>
    <row r="13210" spans="1:17" x14ac:dyDescent="0.35">
      <c r="A13210" t="s">
        <v>13241</v>
      </c>
      <c r="B13210" t="s">
        <v>25</v>
      </c>
      <c r="C13210" t="s">
        <v>36</v>
      </c>
      <c r="D13210" s="2">
        <v>995.88</v>
      </c>
      <c r="E13210">
        <v>0.41</v>
      </c>
      <c r="F13210">
        <v>8</v>
      </c>
      <c r="G13210" s="1">
        <v>45337</v>
      </c>
      <c r="H13210" s="1">
        <v>45342</v>
      </c>
      <c r="I13210" t="s">
        <v>15</v>
      </c>
      <c r="J13210" t="s">
        <v>27</v>
      </c>
      <c r="K13210" s="2">
        <v>132.16</v>
      </c>
      <c r="L13210" t="s">
        <v>23</v>
      </c>
      <c r="M13210">
        <f>YEAR(Table1[[#This Row],[order_date]])</f>
        <v>2024</v>
      </c>
      <c r="N13210">
        <f>MONTH(Table1[[#This Row],[order_date]])</f>
        <v>2</v>
      </c>
      <c r="O13210" s="3">
        <f>Table1[[#This Row],[sales]]-Table1[[#This Row],[profit]]</f>
        <v>863.72</v>
      </c>
      <c r="P13210" s="3">
        <f>Table1[[#This Row],[sales]]*Table1[[#This Row],[quantity]]</f>
        <v>7967.04</v>
      </c>
      <c r="Q13210" s="9">
        <f>Table1[[#This Row],[delivery_date]]-Table1[[#This Row],[order_date]]</f>
        <v>5</v>
      </c>
    </row>
    <row r="13211" spans="1:17" x14ac:dyDescent="0.35">
      <c r="A13211" t="s">
        <v>13242</v>
      </c>
      <c r="B13211" t="s">
        <v>41</v>
      </c>
      <c r="C13211" t="s">
        <v>26</v>
      </c>
      <c r="D13211" s="2">
        <v>781.29</v>
      </c>
      <c r="E13211">
        <v>0.08</v>
      </c>
      <c r="F13211">
        <v>7</v>
      </c>
      <c r="G13211" s="1">
        <v>45461</v>
      </c>
      <c r="H13211" s="1">
        <v>45462</v>
      </c>
      <c r="I13211" t="s">
        <v>31</v>
      </c>
      <c r="J13211" t="s">
        <v>22</v>
      </c>
      <c r="K13211" s="2">
        <v>63.98</v>
      </c>
      <c r="L13211" t="s">
        <v>17</v>
      </c>
      <c r="M13211">
        <f>YEAR(Table1[[#This Row],[order_date]])</f>
        <v>2024</v>
      </c>
      <c r="N13211">
        <f>MONTH(Table1[[#This Row],[order_date]])</f>
        <v>6</v>
      </c>
      <c r="O13211" s="3">
        <f>Table1[[#This Row],[sales]]-Table1[[#This Row],[profit]]</f>
        <v>717.31</v>
      </c>
      <c r="P13211" s="3">
        <f>Table1[[#This Row],[sales]]*Table1[[#This Row],[quantity]]</f>
        <v>5469.03</v>
      </c>
      <c r="Q13211" s="9">
        <f>Table1[[#This Row],[delivery_date]]-Table1[[#This Row],[order_date]]</f>
        <v>1</v>
      </c>
    </row>
    <row r="13212" spans="1:17" x14ac:dyDescent="0.35">
      <c r="A13212" t="s">
        <v>13243</v>
      </c>
      <c r="B13212" t="s">
        <v>41</v>
      </c>
      <c r="C13212" t="s">
        <v>14</v>
      </c>
      <c r="D13212" s="2">
        <v>1507.98</v>
      </c>
      <c r="E13212">
        <v>0.12</v>
      </c>
      <c r="F13212">
        <v>9</v>
      </c>
      <c r="G13212" s="1">
        <v>45266</v>
      </c>
      <c r="H13212" s="1">
        <v>45270</v>
      </c>
      <c r="I13212" t="s">
        <v>31</v>
      </c>
      <c r="J13212" t="s">
        <v>16</v>
      </c>
      <c r="K13212" s="2">
        <v>356.45</v>
      </c>
      <c r="L13212" t="s">
        <v>34</v>
      </c>
      <c r="M13212">
        <f>YEAR(Table1[[#This Row],[order_date]])</f>
        <v>2023</v>
      </c>
      <c r="N13212">
        <f>MONTH(Table1[[#This Row],[order_date]])</f>
        <v>12</v>
      </c>
      <c r="O13212" s="3">
        <f>Table1[[#This Row],[sales]]-Table1[[#This Row],[profit]]</f>
        <v>1151.53</v>
      </c>
      <c r="P13212" s="3">
        <f>Table1[[#This Row],[sales]]*Table1[[#This Row],[quantity]]</f>
        <v>13571.82</v>
      </c>
      <c r="Q13212" s="9">
        <f>Table1[[#This Row],[delivery_date]]-Table1[[#This Row],[order_date]]</f>
        <v>4</v>
      </c>
    </row>
    <row r="13213" spans="1:17" x14ac:dyDescent="0.35">
      <c r="A13213" t="s">
        <v>13244</v>
      </c>
      <c r="B13213" t="s">
        <v>41</v>
      </c>
      <c r="C13213" t="s">
        <v>20</v>
      </c>
      <c r="D13213" s="2">
        <v>1918.14</v>
      </c>
      <c r="E13213">
        <v>0.35</v>
      </c>
      <c r="F13213">
        <v>9</v>
      </c>
      <c r="G13213" s="1">
        <v>45209</v>
      </c>
      <c r="H13213" s="1">
        <v>45215</v>
      </c>
      <c r="I13213" t="s">
        <v>21</v>
      </c>
      <c r="J13213" t="s">
        <v>16</v>
      </c>
      <c r="K13213" s="2">
        <v>420.56</v>
      </c>
      <c r="L13213" t="s">
        <v>23</v>
      </c>
      <c r="M13213">
        <f>YEAR(Table1[[#This Row],[order_date]])</f>
        <v>2023</v>
      </c>
      <c r="N13213">
        <f>MONTH(Table1[[#This Row],[order_date]])</f>
        <v>10</v>
      </c>
      <c r="O13213" s="3">
        <f>Table1[[#This Row],[sales]]-Table1[[#This Row],[profit]]</f>
        <v>1497.5800000000002</v>
      </c>
      <c r="P13213" s="3">
        <f>Table1[[#This Row],[sales]]*Table1[[#This Row],[quantity]]</f>
        <v>17263.260000000002</v>
      </c>
      <c r="Q13213" s="9">
        <f>Table1[[#This Row],[delivery_date]]-Table1[[#This Row],[order_date]]</f>
        <v>6</v>
      </c>
    </row>
    <row r="13214" spans="1:17" x14ac:dyDescent="0.35">
      <c r="A13214" t="s">
        <v>13245</v>
      </c>
      <c r="B13214" t="s">
        <v>13</v>
      </c>
      <c r="C13214" t="s">
        <v>36</v>
      </c>
      <c r="D13214" s="2">
        <v>1709.89</v>
      </c>
      <c r="E13214">
        <v>0.37</v>
      </c>
      <c r="F13214">
        <v>3</v>
      </c>
      <c r="G13214" s="1">
        <v>45519</v>
      </c>
      <c r="H13214" s="1">
        <v>45521</v>
      </c>
      <c r="I13214" t="s">
        <v>31</v>
      </c>
      <c r="J13214" t="s">
        <v>22</v>
      </c>
      <c r="K13214" s="2">
        <v>183.17</v>
      </c>
      <c r="L13214" t="s">
        <v>23</v>
      </c>
      <c r="M13214">
        <f>YEAR(Table1[[#This Row],[order_date]])</f>
        <v>2024</v>
      </c>
      <c r="N13214">
        <f>MONTH(Table1[[#This Row],[order_date]])</f>
        <v>8</v>
      </c>
      <c r="O13214" s="3">
        <f>Table1[[#This Row],[sales]]-Table1[[#This Row],[profit]]</f>
        <v>1526.72</v>
      </c>
      <c r="P13214" s="3">
        <f>Table1[[#This Row],[sales]]*Table1[[#This Row],[quantity]]</f>
        <v>5129.67</v>
      </c>
      <c r="Q13214" s="9">
        <f>Table1[[#This Row],[delivery_date]]-Table1[[#This Row],[order_date]]</f>
        <v>2</v>
      </c>
    </row>
    <row r="13215" spans="1:17" x14ac:dyDescent="0.35">
      <c r="A13215" t="s">
        <v>13246</v>
      </c>
      <c r="B13215" t="s">
        <v>19</v>
      </c>
      <c r="C13215" t="s">
        <v>14</v>
      </c>
      <c r="D13215" s="2">
        <v>1935.57</v>
      </c>
      <c r="E13215">
        <v>0.48</v>
      </c>
      <c r="F13215">
        <v>1</v>
      </c>
      <c r="G13215" s="1">
        <v>45580</v>
      </c>
      <c r="H13215" s="1">
        <v>45586</v>
      </c>
      <c r="I13215" t="s">
        <v>15</v>
      </c>
      <c r="J13215" t="s">
        <v>27</v>
      </c>
      <c r="K13215" s="2">
        <v>197.71</v>
      </c>
      <c r="L13215" t="s">
        <v>28</v>
      </c>
      <c r="M13215">
        <f>YEAR(Table1[[#This Row],[order_date]])</f>
        <v>2024</v>
      </c>
      <c r="N13215">
        <f>MONTH(Table1[[#This Row],[order_date]])</f>
        <v>10</v>
      </c>
      <c r="O13215" s="3">
        <f>Table1[[#This Row],[sales]]-Table1[[#This Row],[profit]]</f>
        <v>1737.86</v>
      </c>
      <c r="P13215" s="3">
        <f>Table1[[#This Row],[sales]]*Table1[[#This Row],[quantity]]</f>
        <v>1935.57</v>
      </c>
      <c r="Q13215" s="9">
        <f>Table1[[#This Row],[delivery_date]]-Table1[[#This Row],[order_date]]</f>
        <v>6</v>
      </c>
    </row>
    <row r="13216" spans="1:17" x14ac:dyDescent="0.35">
      <c r="A13216" t="s">
        <v>13247</v>
      </c>
      <c r="B13216" t="s">
        <v>41</v>
      </c>
      <c r="C13216" t="s">
        <v>36</v>
      </c>
      <c r="D13216" s="2">
        <v>785.57</v>
      </c>
      <c r="E13216">
        <v>0.49</v>
      </c>
      <c r="F13216">
        <v>9</v>
      </c>
      <c r="G13216" s="1">
        <v>45057</v>
      </c>
      <c r="H13216" s="1">
        <v>45063</v>
      </c>
      <c r="I13216" t="s">
        <v>21</v>
      </c>
      <c r="J13216" t="s">
        <v>27</v>
      </c>
      <c r="K13216" s="2">
        <v>216.52</v>
      </c>
      <c r="L13216" t="s">
        <v>39</v>
      </c>
      <c r="M13216">
        <f>YEAR(Table1[[#This Row],[order_date]])</f>
        <v>2023</v>
      </c>
      <c r="N13216">
        <f>MONTH(Table1[[#This Row],[order_date]])</f>
        <v>5</v>
      </c>
      <c r="O13216" s="3">
        <f>Table1[[#This Row],[sales]]-Table1[[#This Row],[profit]]</f>
        <v>569.05000000000007</v>
      </c>
      <c r="P13216" s="3">
        <f>Table1[[#This Row],[sales]]*Table1[[#This Row],[quantity]]</f>
        <v>7070.13</v>
      </c>
      <c r="Q13216" s="9">
        <f>Table1[[#This Row],[delivery_date]]-Table1[[#This Row],[order_date]]</f>
        <v>6</v>
      </c>
    </row>
    <row r="13217" spans="1:17" x14ac:dyDescent="0.35">
      <c r="A13217" t="s">
        <v>13248</v>
      </c>
      <c r="B13217" t="s">
        <v>19</v>
      </c>
      <c r="C13217" t="s">
        <v>26</v>
      </c>
      <c r="D13217" s="2">
        <v>910.44</v>
      </c>
      <c r="E13217">
        <v>0.33</v>
      </c>
      <c r="F13217">
        <v>1</v>
      </c>
      <c r="G13217" s="1">
        <v>45030</v>
      </c>
      <c r="H13217" s="1">
        <v>45033</v>
      </c>
      <c r="I13217" t="s">
        <v>21</v>
      </c>
      <c r="J13217" t="s">
        <v>16</v>
      </c>
      <c r="K13217" s="2">
        <v>72.239999999999995</v>
      </c>
      <c r="L13217" t="s">
        <v>48</v>
      </c>
      <c r="M13217">
        <f>YEAR(Table1[[#This Row],[order_date]])</f>
        <v>2023</v>
      </c>
      <c r="N13217">
        <f>MONTH(Table1[[#This Row],[order_date]])</f>
        <v>4</v>
      </c>
      <c r="O13217" s="3">
        <f>Table1[[#This Row],[sales]]-Table1[[#This Row],[profit]]</f>
        <v>838.2</v>
      </c>
      <c r="P13217" s="3">
        <f>Table1[[#This Row],[sales]]*Table1[[#This Row],[quantity]]</f>
        <v>910.44</v>
      </c>
      <c r="Q13217" s="9">
        <f>Table1[[#This Row],[delivery_date]]-Table1[[#This Row],[order_date]]</f>
        <v>3</v>
      </c>
    </row>
    <row r="13218" spans="1:17" x14ac:dyDescent="0.35">
      <c r="A13218" t="s">
        <v>13249</v>
      </c>
      <c r="B13218" t="s">
        <v>19</v>
      </c>
      <c r="C13218" t="s">
        <v>36</v>
      </c>
      <c r="D13218" s="2">
        <v>1255.5899999999999</v>
      </c>
      <c r="E13218">
        <v>0.18</v>
      </c>
      <c r="F13218">
        <v>1</v>
      </c>
      <c r="G13218" s="1">
        <v>45465</v>
      </c>
      <c r="H13218" s="1">
        <v>45467</v>
      </c>
      <c r="I13218" t="s">
        <v>21</v>
      </c>
      <c r="J13218" t="s">
        <v>16</v>
      </c>
      <c r="K13218" s="2">
        <v>73.14</v>
      </c>
      <c r="L13218" t="s">
        <v>39</v>
      </c>
      <c r="M13218">
        <f>YEAR(Table1[[#This Row],[order_date]])</f>
        <v>2024</v>
      </c>
      <c r="N13218">
        <f>MONTH(Table1[[#This Row],[order_date]])</f>
        <v>6</v>
      </c>
      <c r="O13218" s="3">
        <f>Table1[[#This Row],[sales]]-Table1[[#This Row],[profit]]</f>
        <v>1182.4499999999998</v>
      </c>
      <c r="P13218" s="3">
        <f>Table1[[#This Row],[sales]]*Table1[[#This Row],[quantity]]</f>
        <v>1255.5899999999999</v>
      </c>
      <c r="Q13218" s="9">
        <f>Table1[[#This Row],[delivery_date]]-Table1[[#This Row],[order_date]]</f>
        <v>2</v>
      </c>
    </row>
    <row r="13219" spans="1:17" x14ac:dyDescent="0.35">
      <c r="A13219" t="s">
        <v>13250</v>
      </c>
      <c r="B13219" t="s">
        <v>19</v>
      </c>
      <c r="C13219" t="s">
        <v>36</v>
      </c>
      <c r="D13219" s="2">
        <v>2069.7600000000002</v>
      </c>
      <c r="E13219">
        <v>0.23</v>
      </c>
      <c r="F13219">
        <v>5</v>
      </c>
      <c r="G13219" s="1">
        <v>45628</v>
      </c>
      <c r="H13219" s="1">
        <v>45634</v>
      </c>
      <c r="I13219" t="s">
        <v>15</v>
      </c>
      <c r="J13219" t="s">
        <v>22</v>
      </c>
      <c r="K13219" s="2">
        <v>293.01</v>
      </c>
      <c r="L13219" t="s">
        <v>28</v>
      </c>
      <c r="M13219">
        <f>YEAR(Table1[[#This Row],[order_date]])</f>
        <v>2024</v>
      </c>
      <c r="N13219">
        <f>MONTH(Table1[[#This Row],[order_date]])</f>
        <v>12</v>
      </c>
      <c r="O13219" s="3">
        <f>Table1[[#This Row],[sales]]-Table1[[#This Row],[profit]]</f>
        <v>1776.7500000000002</v>
      </c>
      <c r="P13219" s="3">
        <f>Table1[[#This Row],[sales]]*Table1[[#This Row],[quantity]]</f>
        <v>10348.800000000001</v>
      </c>
      <c r="Q13219" s="9">
        <f>Table1[[#This Row],[delivery_date]]-Table1[[#This Row],[order_date]]</f>
        <v>6</v>
      </c>
    </row>
    <row r="13220" spans="1:17" x14ac:dyDescent="0.35">
      <c r="A13220" t="s">
        <v>13251</v>
      </c>
      <c r="B13220" t="s">
        <v>13</v>
      </c>
      <c r="C13220" t="s">
        <v>36</v>
      </c>
      <c r="D13220" s="2">
        <v>1745.91</v>
      </c>
      <c r="E13220">
        <v>0.22</v>
      </c>
      <c r="F13220">
        <v>2</v>
      </c>
      <c r="G13220" s="1">
        <v>45178</v>
      </c>
      <c r="H13220" s="1">
        <v>45184</v>
      </c>
      <c r="I13220" t="s">
        <v>31</v>
      </c>
      <c r="J13220" t="s">
        <v>27</v>
      </c>
      <c r="K13220" s="2">
        <v>333.38</v>
      </c>
      <c r="L13220" t="s">
        <v>23</v>
      </c>
      <c r="M13220">
        <f>YEAR(Table1[[#This Row],[order_date]])</f>
        <v>2023</v>
      </c>
      <c r="N13220">
        <f>MONTH(Table1[[#This Row],[order_date]])</f>
        <v>9</v>
      </c>
      <c r="O13220" s="3">
        <f>Table1[[#This Row],[sales]]-Table1[[#This Row],[profit]]</f>
        <v>1412.5300000000002</v>
      </c>
      <c r="P13220" s="3">
        <f>Table1[[#This Row],[sales]]*Table1[[#This Row],[quantity]]</f>
        <v>3491.82</v>
      </c>
      <c r="Q13220" s="9">
        <f>Table1[[#This Row],[delivery_date]]-Table1[[#This Row],[order_date]]</f>
        <v>6</v>
      </c>
    </row>
    <row r="13221" spans="1:17" x14ac:dyDescent="0.35">
      <c r="A13221" t="s">
        <v>13252</v>
      </c>
      <c r="B13221" t="s">
        <v>13</v>
      </c>
      <c r="C13221" t="s">
        <v>33</v>
      </c>
      <c r="D13221" s="2">
        <v>3977.54</v>
      </c>
      <c r="E13221">
        <v>0.19</v>
      </c>
      <c r="F13221">
        <v>2</v>
      </c>
      <c r="G13221" s="1">
        <v>45610</v>
      </c>
      <c r="H13221" s="1">
        <v>45617</v>
      </c>
      <c r="I13221" t="s">
        <v>21</v>
      </c>
      <c r="J13221" t="s">
        <v>22</v>
      </c>
      <c r="K13221" s="2">
        <v>1112.8</v>
      </c>
      <c r="L13221" t="s">
        <v>17</v>
      </c>
      <c r="M13221">
        <f>YEAR(Table1[[#This Row],[order_date]])</f>
        <v>2024</v>
      </c>
      <c r="N13221">
        <f>MONTH(Table1[[#This Row],[order_date]])</f>
        <v>11</v>
      </c>
      <c r="O13221" s="3">
        <f>Table1[[#This Row],[sales]]-Table1[[#This Row],[profit]]</f>
        <v>2864.74</v>
      </c>
      <c r="P13221" s="3">
        <f>Table1[[#This Row],[sales]]*Table1[[#This Row],[quantity]]</f>
        <v>7955.08</v>
      </c>
      <c r="Q13221" s="9">
        <f>Table1[[#This Row],[delivery_date]]-Table1[[#This Row],[order_date]]</f>
        <v>7</v>
      </c>
    </row>
    <row r="13222" spans="1:17" x14ac:dyDescent="0.35">
      <c r="A13222" t="s">
        <v>13253</v>
      </c>
      <c r="B13222" t="s">
        <v>13</v>
      </c>
      <c r="C13222" t="s">
        <v>14</v>
      </c>
      <c r="D13222" s="2">
        <v>2675.04</v>
      </c>
      <c r="E13222">
        <v>0.17</v>
      </c>
      <c r="F13222">
        <v>5</v>
      </c>
      <c r="G13222" s="1">
        <v>44951</v>
      </c>
      <c r="H13222" s="1">
        <v>44955</v>
      </c>
      <c r="I13222" t="s">
        <v>31</v>
      </c>
      <c r="J13222" t="s">
        <v>16</v>
      </c>
      <c r="K13222" s="2">
        <v>743.36</v>
      </c>
      <c r="L13222" t="s">
        <v>34</v>
      </c>
      <c r="M13222">
        <f>YEAR(Table1[[#This Row],[order_date]])</f>
        <v>2023</v>
      </c>
      <c r="N13222">
        <f>MONTH(Table1[[#This Row],[order_date]])</f>
        <v>1</v>
      </c>
      <c r="O13222" s="3">
        <f>Table1[[#This Row],[sales]]-Table1[[#This Row],[profit]]</f>
        <v>1931.6799999999998</v>
      </c>
      <c r="P13222" s="3">
        <f>Table1[[#This Row],[sales]]*Table1[[#This Row],[quantity]]</f>
        <v>13375.2</v>
      </c>
      <c r="Q13222" s="9">
        <f>Table1[[#This Row],[delivery_date]]-Table1[[#This Row],[order_date]]</f>
        <v>4</v>
      </c>
    </row>
    <row r="13223" spans="1:17" x14ac:dyDescent="0.35">
      <c r="A13223" t="s">
        <v>13254</v>
      </c>
      <c r="B13223" t="s">
        <v>13</v>
      </c>
      <c r="C13223" t="s">
        <v>26</v>
      </c>
      <c r="D13223" s="2">
        <v>2920.94</v>
      </c>
      <c r="E13223">
        <v>0.08</v>
      </c>
      <c r="F13223">
        <v>7</v>
      </c>
      <c r="G13223" s="1">
        <v>45115</v>
      </c>
      <c r="H13223" s="1">
        <v>45122</v>
      </c>
      <c r="I13223" t="s">
        <v>21</v>
      </c>
      <c r="J13223" t="s">
        <v>22</v>
      </c>
      <c r="K13223" s="2">
        <v>247.99</v>
      </c>
      <c r="L13223" t="s">
        <v>39</v>
      </c>
      <c r="M13223">
        <f>YEAR(Table1[[#This Row],[order_date]])</f>
        <v>2023</v>
      </c>
      <c r="N13223">
        <f>MONTH(Table1[[#This Row],[order_date]])</f>
        <v>7</v>
      </c>
      <c r="O13223" s="3">
        <f>Table1[[#This Row],[sales]]-Table1[[#This Row],[profit]]</f>
        <v>2672.95</v>
      </c>
      <c r="P13223" s="3">
        <f>Table1[[#This Row],[sales]]*Table1[[#This Row],[quantity]]</f>
        <v>20446.580000000002</v>
      </c>
      <c r="Q13223" s="9">
        <f>Table1[[#This Row],[delivery_date]]-Table1[[#This Row],[order_date]]</f>
        <v>7</v>
      </c>
    </row>
    <row r="13224" spans="1:17" x14ac:dyDescent="0.35">
      <c r="A13224" t="s">
        <v>13255</v>
      </c>
      <c r="B13224" t="s">
        <v>41</v>
      </c>
      <c r="C13224" t="s">
        <v>20</v>
      </c>
      <c r="D13224" s="2">
        <v>2846.91</v>
      </c>
      <c r="E13224">
        <v>0.18</v>
      </c>
      <c r="F13224">
        <v>6</v>
      </c>
      <c r="G13224" s="1">
        <v>45129</v>
      </c>
      <c r="H13224" s="1">
        <v>45132</v>
      </c>
      <c r="I13224" t="s">
        <v>15</v>
      </c>
      <c r="J13224" t="s">
        <v>22</v>
      </c>
      <c r="K13224" s="2">
        <v>702.45</v>
      </c>
      <c r="L13224" t="s">
        <v>17</v>
      </c>
      <c r="M13224">
        <f>YEAR(Table1[[#This Row],[order_date]])</f>
        <v>2023</v>
      </c>
      <c r="N13224">
        <f>MONTH(Table1[[#This Row],[order_date]])</f>
        <v>7</v>
      </c>
      <c r="O13224" s="3">
        <f>Table1[[#This Row],[sales]]-Table1[[#This Row],[profit]]</f>
        <v>2144.46</v>
      </c>
      <c r="P13224" s="3">
        <f>Table1[[#This Row],[sales]]*Table1[[#This Row],[quantity]]</f>
        <v>17081.46</v>
      </c>
      <c r="Q13224" s="9">
        <f>Table1[[#This Row],[delivery_date]]-Table1[[#This Row],[order_date]]</f>
        <v>3</v>
      </c>
    </row>
    <row r="13225" spans="1:17" x14ac:dyDescent="0.35">
      <c r="A13225" t="s">
        <v>13256</v>
      </c>
      <c r="B13225" t="s">
        <v>25</v>
      </c>
      <c r="C13225" t="s">
        <v>26</v>
      </c>
      <c r="D13225" s="2">
        <v>2054</v>
      </c>
      <c r="E13225">
        <v>0.48</v>
      </c>
      <c r="F13225">
        <v>5</v>
      </c>
      <c r="G13225" s="1">
        <v>45434</v>
      </c>
      <c r="H13225" s="1">
        <v>45436</v>
      </c>
      <c r="I13225" t="s">
        <v>31</v>
      </c>
      <c r="J13225" t="s">
        <v>22</v>
      </c>
      <c r="K13225" s="2">
        <v>582.54</v>
      </c>
      <c r="L13225" t="s">
        <v>28</v>
      </c>
      <c r="M13225">
        <f>YEAR(Table1[[#This Row],[order_date]])</f>
        <v>2024</v>
      </c>
      <c r="N13225">
        <f>MONTH(Table1[[#This Row],[order_date]])</f>
        <v>5</v>
      </c>
      <c r="O13225" s="3">
        <f>Table1[[#This Row],[sales]]-Table1[[#This Row],[profit]]</f>
        <v>1471.46</v>
      </c>
      <c r="P13225" s="3">
        <f>Table1[[#This Row],[sales]]*Table1[[#This Row],[quantity]]</f>
        <v>10270</v>
      </c>
      <c r="Q13225" s="9">
        <f>Table1[[#This Row],[delivery_date]]-Table1[[#This Row],[order_date]]</f>
        <v>2</v>
      </c>
    </row>
    <row r="13226" spans="1:17" x14ac:dyDescent="0.35">
      <c r="A13226" t="s">
        <v>13257</v>
      </c>
      <c r="B13226" t="s">
        <v>25</v>
      </c>
      <c r="C13226" t="s">
        <v>26</v>
      </c>
      <c r="D13226" s="2">
        <v>4904.37</v>
      </c>
      <c r="E13226">
        <v>0.44</v>
      </c>
      <c r="F13226">
        <v>3</v>
      </c>
      <c r="G13226" s="1">
        <v>44978</v>
      </c>
      <c r="H13226" s="1">
        <v>44982</v>
      </c>
      <c r="I13226" t="s">
        <v>31</v>
      </c>
      <c r="J13226" t="s">
        <v>27</v>
      </c>
      <c r="K13226" s="2">
        <v>1267.2</v>
      </c>
      <c r="L13226" t="s">
        <v>48</v>
      </c>
      <c r="M13226">
        <f>YEAR(Table1[[#This Row],[order_date]])</f>
        <v>2023</v>
      </c>
      <c r="N13226">
        <f>MONTH(Table1[[#This Row],[order_date]])</f>
        <v>2</v>
      </c>
      <c r="O13226" s="3">
        <f>Table1[[#This Row],[sales]]-Table1[[#This Row],[profit]]</f>
        <v>3637.17</v>
      </c>
      <c r="P13226" s="3">
        <f>Table1[[#This Row],[sales]]*Table1[[#This Row],[quantity]]</f>
        <v>14713.11</v>
      </c>
      <c r="Q13226" s="9">
        <f>Table1[[#This Row],[delivery_date]]-Table1[[#This Row],[order_date]]</f>
        <v>4</v>
      </c>
    </row>
    <row r="13227" spans="1:17" x14ac:dyDescent="0.35">
      <c r="A13227" t="s">
        <v>13258</v>
      </c>
      <c r="B13227" t="s">
        <v>25</v>
      </c>
      <c r="C13227" t="s">
        <v>33</v>
      </c>
      <c r="D13227" s="2">
        <v>282.91000000000003</v>
      </c>
      <c r="E13227">
        <v>0.31</v>
      </c>
      <c r="F13227">
        <v>9</v>
      </c>
      <c r="G13227" s="1">
        <v>45578</v>
      </c>
      <c r="H13227" s="1">
        <v>45581</v>
      </c>
      <c r="I13227" t="s">
        <v>31</v>
      </c>
      <c r="J13227" t="s">
        <v>22</v>
      </c>
      <c r="K13227" s="2">
        <v>43.44</v>
      </c>
      <c r="L13227" t="s">
        <v>48</v>
      </c>
      <c r="M13227">
        <f>YEAR(Table1[[#This Row],[order_date]])</f>
        <v>2024</v>
      </c>
      <c r="N13227">
        <f>MONTH(Table1[[#This Row],[order_date]])</f>
        <v>10</v>
      </c>
      <c r="O13227" s="3">
        <f>Table1[[#This Row],[sales]]-Table1[[#This Row],[profit]]</f>
        <v>239.47000000000003</v>
      </c>
      <c r="P13227" s="3">
        <f>Table1[[#This Row],[sales]]*Table1[[#This Row],[quantity]]</f>
        <v>2546.19</v>
      </c>
      <c r="Q13227" s="9">
        <f>Table1[[#This Row],[delivery_date]]-Table1[[#This Row],[order_date]]</f>
        <v>3</v>
      </c>
    </row>
    <row r="13228" spans="1:17" x14ac:dyDescent="0.35">
      <c r="A13228" t="s">
        <v>13259</v>
      </c>
      <c r="B13228" t="s">
        <v>41</v>
      </c>
      <c r="C13228" t="s">
        <v>33</v>
      </c>
      <c r="D13228" s="2">
        <v>1157.6099999999999</v>
      </c>
      <c r="E13228">
        <v>0.1</v>
      </c>
      <c r="F13228">
        <v>8</v>
      </c>
      <c r="G13228" s="1">
        <v>45432</v>
      </c>
      <c r="H13228" s="1">
        <v>45439</v>
      </c>
      <c r="I13228" t="s">
        <v>15</v>
      </c>
      <c r="J13228" t="s">
        <v>22</v>
      </c>
      <c r="K13228" s="2">
        <v>118</v>
      </c>
      <c r="L13228" t="s">
        <v>48</v>
      </c>
      <c r="M13228">
        <f>YEAR(Table1[[#This Row],[order_date]])</f>
        <v>2024</v>
      </c>
      <c r="N13228">
        <f>MONTH(Table1[[#This Row],[order_date]])</f>
        <v>5</v>
      </c>
      <c r="O13228" s="3">
        <f>Table1[[#This Row],[sales]]-Table1[[#This Row],[profit]]</f>
        <v>1039.6099999999999</v>
      </c>
      <c r="P13228" s="3">
        <f>Table1[[#This Row],[sales]]*Table1[[#This Row],[quantity]]</f>
        <v>9260.8799999999992</v>
      </c>
      <c r="Q13228" s="9">
        <f>Table1[[#This Row],[delivery_date]]-Table1[[#This Row],[order_date]]</f>
        <v>7</v>
      </c>
    </row>
    <row r="13229" spans="1:17" x14ac:dyDescent="0.35">
      <c r="A13229" t="s">
        <v>13260</v>
      </c>
      <c r="B13229" t="s">
        <v>25</v>
      </c>
      <c r="C13229" t="s">
        <v>36</v>
      </c>
      <c r="D13229" s="2">
        <v>1494.81</v>
      </c>
      <c r="E13229">
        <v>0.44</v>
      </c>
      <c r="F13229">
        <v>3</v>
      </c>
      <c r="G13229" s="1">
        <v>45394</v>
      </c>
      <c r="H13229" s="1">
        <v>45398</v>
      </c>
      <c r="I13229" t="s">
        <v>15</v>
      </c>
      <c r="J13229" t="s">
        <v>16</v>
      </c>
      <c r="K13229" s="2">
        <v>416.89</v>
      </c>
      <c r="L13229" t="s">
        <v>17</v>
      </c>
      <c r="M13229">
        <f>YEAR(Table1[[#This Row],[order_date]])</f>
        <v>2024</v>
      </c>
      <c r="N13229">
        <f>MONTH(Table1[[#This Row],[order_date]])</f>
        <v>4</v>
      </c>
      <c r="O13229" s="3">
        <f>Table1[[#This Row],[sales]]-Table1[[#This Row],[profit]]</f>
        <v>1077.92</v>
      </c>
      <c r="P13229" s="3">
        <f>Table1[[#This Row],[sales]]*Table1[[#This Row],[quantity]]</f>
        <v>4484.43</v>
      </c>
      <c r="Q13229" s="9">
        <f>Table1[[#This Row],[delivery_date]]-Table1[[#This Row],[order_date]]</f>
        <v>4</v>
      </c>
    </row>
    <row r="13230" spans="1:17" x14ac:dyDescent="0.35">
      <c r="A13230" t="s">
        <v>13261</v>
      </c>
      <c r="B13230" t="s">
        <v>41</v>
      </c>
      <c r="C13230" t="s">
        <v>26</v>
      </c>
      <c r="D13230" s="2">
        <v>4418.3599999999997</v>
      </c>
      <c r="E13230">
        <v>0.16</v>
      </c>
      <c r="F13230">
        <v>7</v>
      </c>
      <c r="G13230" s="1">
        <v>45344</v>
      </c>
      <c r="H13230" s="1">
        <v>45350</v>
      </c>
      <c r="I13230" t="s">
        <v>15</v>
      </c>
      <c r="J13230" t="s">
        <v>27</v>
      </c>
      <c r="K13230" s="2">
        <v>808.58</v>
      </c>
      <c r="L13230" t="s">
        <v>39</v>
      </c>
      <c r="M13230">
        <f>YEAR(Table1[[#This Row],[order_date]])</f>
        <v>2024</v>
      </c>
      <c r="N13230">
        <f>MONTH(Table1[[#This Row],[order_date]])</f>
        <v>2</v>
      </c>
      <c r="O13230" s="3">
        <f>Table1[[#This Row],[sales]]-Table1[[#This Row],[profit]]</f>
        <v>3609.7799999999997</v>
      </c>
      <c r="P13230" s="3">
        <f>Table1[[#This Row],[sales]]*Table1[[#This Row],[quantity]]</f>
        <v>30928.519999999997</v>
      </c>
      <c r="Q13230" s="9">
        <f>Table1[[#This Row],[delivery_date]]-Table1[[#This Row],[order_date]]</f>
        <v>6</v>
      </c>
    </row>
    <row r="13231" spans="1:17" x14ac:dyDescent="0.35">
      <c r="A13231" t="s">
        <v>13262</v>
      </c>
      <c r="B13231" t="s">
        <v>41</v>
      </c>
      <c r="C13231" t="s">
        <v>14</v>
      </c>
      <c r="D13231" s="2">
        <v>4602.46</v>
      </c>
      <c r="E13231">
        <v>0.27</v>
      </c>
      <c r="F13231">
        <v>3</v>
      </c>
      <c r="G13231" s="1">
        <v>45046</v>
      </c>
      <c r="H13231" s="1">
        <v>45049</v>
      </c>
      <c r="I13231" t="s">
        <v>15</v>
      </c>
      <c r="J13231" t="s">
        <v>16</v>
      </c>
      <c r="K13231" s="2">
        <v>521.4</v>
      </c>
      <c r="L13231" t="s">
        <v>17</v>
      </c>
      <c r="M13231">
        <f>YEAR(Table1[[#This Row],[order_date]])</f>
        <v>2023</v>
      </c>
      <c r="N13231">
        <f>MONTH(Table1[[#This Row],[order_date]])</f>
        <v>4</v>
      </c>
      <c r="O13231" s="3">
        <f>Table1[[#This Row],[sales]]-Table1[[#This Row],[profit]]</f>
        <v>4081.06</v>
      </c>
      <c r="P13231" s="3">
        <f>Table1[[#This Row],[sales]]*Table1[[#This Row],[quantity]]</f>
        <v>13807.380000000001</v>
      </c>
      <c r="Q13231" s="9">
        <f>Table1[[#This Row],[delivery_date]]-Table1[[#This Row],[order_date]]</f>
        <v>3</v>
      </c>
    </row>
    <row r="13232" spans="1:17" x14ac:dyDescent="0.35">
      <c r="A13232" t="s">
        <v>13263</v>
      </c>
      <c r="B13232" t="s">
        <v>41</v>
      </c>
      <c r="C13232" t="s">
        <v>33</v>
      </c>
      <c r="D13232" s="2">
        <v>4245.91</v>
      </c>
      <c r="E13232">
        <v>0.46</v>
      </c>
      <c r="F13232">
        <v>6</v>
      </c>
      <c r="G13232" s="1">
        <v>45418</v>
      </c>
      <c r="H13232" s="1">
        <v>45425</v>
      </c>
      <c r="I13232" t="s">
        <v>21</v>
      </c>
      <c r="J13232" t="s">
        <v>16</v>
      </c>
      <c r="K13232" s="2">
        <v>555.70000000000005</v>
      </c>
      <c r="L13232" t="s">
        <v>28</v>
      </c>
      <c r="M13232">
        <f>YEAR(Table1[[#This Row],[order_date]])</f>
        <v>2024</v>
      </c>
      <c r="N13232">
        <f>MONTH(Table1[[#This Row],[order_date]])</f>
        <v>5</v>
      </c>
      <c r="O13232" s="3">
        <f>Table1[[#This Row],[sales]]-Table1[[#This Row],[profit]]</f>
        <v>3690.21</v>
      </c>
      <c r="P13232" s="3">
        <f>Table1[[#This Row],[sales]]*Table1[[#This Row],[quantity]]</f>
        <v>25475.46</v>
      </c>
      <c r="Q13232" s="9">
        <f>Table1[[#This Row],[delivery_date]]-Table1[[#This Row],[order_date]]</f>
        <v>7</v>
      </c>
    </row>
    <row r="13233" spans="1:17" x14ac:dyDescent="0.35">
      <c r="A13233" t="s">
        <v>13264</v>
      </c>
      <c r="B13233" t="s">
        <v>25</v>
      </c>
      <c r="C13233" t="s">
        <v>33</v>
      </c>
      <c r="D13233" s="2">
        <v>2143.06</v>
      </c>
      <c r="E13233">
        <v>0.17</v>
      </c>
      <c r="F13233">
        <v>3</v>
      </c>
      <c r="G13233" s="1">
        <v>45183</v>
      </c>
      <c r="H13233" s="1">
        <v>45186</v>
      </c>
      <c r="I13233" t="s">
        <v>31</v>
      </c>
      <c r="J13233" t="s">
        <v>27</v>
      </c>
      <c r="K13233" s="2">
        <v>408.11</v>
      </c>
      <c r="L13233" t="s">
        <v>28</v>
      </c>
      <c r="M13233">
        <f>YEAR(Table1[[#This Row],[order_date]])</f>
        <v>2023</v>
      </c>
      <c r="N13233">
        <f>MONTH(Table1[[#This Row],[order_date]])</f>
        <v>9</v>
      </c>
      <c r="O13233" s="3">
        <f>Table1[[#This Row],[sales]]-Table1[[#This Row],[profit]]</f>
        <v>1734.9499999999998</v>
      </c>
      <c r="P13233" s="3">
        <f>Table1[[#This Row],[sales]]*Table1[[#This Row],[quantity]]</f>
        <v>6429.18</v>
      </c>
      <c r="Q13233" s="9">
        <f>Table1[[#This Row],[delivery_date]]-Table1[[#This Row],[order_date]]</f>
        <v>3</v>
      </c>
    </row>
    <row r="13234" spans="1:17" x14ac:dyDescent="0.35">
      <c r="A13234" t="s">
        <v>13265</v>
      </c>
      <c r="B13234" t="s">
        <v>19</v>
      </c>
      <c r="C13234" t="s">
        <v>14</v>
      </c>
      <c r="D13234" s="2">
        <v>4581.66</v>
      </c>
      <c r="E13234">
        <v>0.46</v>
      </c>
      <c r="F13234">
        <v>8</v>
      </c>
      <c r="G13234" s="1">
        <v>45384</v>
      </c>
      <c r="H13234" s="1">
        <v>45390</v>
      </c>
      <c r="I13234" t="s">
        <v>15</v>
      </c>
      <c r="J13234" t="s">
        <v>16</v>
      </c>
      <c r="K13234" s="2">
        <v>694.36</v>
      </c>
      <c r="L13234" t="s">
        <v>39</v>
      </c>
      <c r="M13234">
        <f>YEAR(Table1[[#This Row],[order_date]])</f>
        <v>2024</v>
      </c>
      <c r="N13234">
        <f>MONTH(Table1[[#This Row],[order_date]])</f>
        <v>4</v>
      </c>
      <c r="O13234" s="3">
        <f>Table1[[#This Row],[sales]]-Table1[[#This Row],[profit]]</f>
        <v>3887.2999999999997</v>
      </c>
      <c r="P13234" s="3">
        <f>Table1[[#This Row],[sales]]*Table1[[#This Row],[quantity]]</f>
        <v>36653.279999999999</v>
      </c>
      <c r="Q13234" s="9">
        <f>Table1[[#This Row],[delivery_date]]-Table1[[#This Row],[order_date]]</f>
        <v>6</v>
      </c>
    </row>
    <row r="13235" spans="1:17" x14ac:dyDescent="0.35">
      <c r="A13235" t="s">
        <v>13266</v>
      </c>
      <c r="B13235" t="s">
        <v>25</v>
      </c>
      <c r="C13235" t="s">
        <v>33</v>
      </c>
      <c r="D13235" s="2">
        <v>582.69000000000005</v>
      </c>
      <c r="E13235">
        <v>0.12</v>
      </c>
      <c r="F13235">
        <v>3</v>
      </c>
      <c r="G13235" s="1">
        <v>45119</v>
      </c>
      <c r="H13235" s="1">
        <v>45123</v>
      </c>
      <c r="I13235" t="s">
        <v>21</v>
      </c>
      <c r="J13235" t="s">
        <v>16</v>
      </c>
      <c r="K13235" s="2">
        <v>34.97</v>
      </c>
      <c r="L13235" t="s">
        <v>48</v>
      </c>
      <c r="M13235">
        <f>YEAR(Table1[[#This Row],[order_date]])</f>
        <v>2023</v>
      </c>
      <c r="N13235">
        <f>MONTH(Table1[[#This Row],[order_date]])</f>
        <v>7</v>
      </c>
      <c r="O13235" s="3">
        <f>Table1[[#This Row],[sales]]-Table1[[#This Row],[profit]]</f>
        <v>547.72</v>
      </c>
      <c r="P13235" s="3">
        <f>Table1[[#This Row],[sales]]*Table1[[#This Row],[quantity]]</f>
        <v>1748.0700000000002</v>
      </c>
      <c r="Q13235" s="9">
        <f>Table1[[#This Row],[delivery_date]]-Table1[[#This Row],[order_date]]</f>
        <v>4</v>
      </c>
    </row>
    <row r="13236" spans="1:17" x14ac:dyDescent="0.35">
      <c r="A13236" t="s">
        <v>13267</v>
      </c>
      <c r="B13236" t="s">
        <v>25</v>
      </c>
      <c r="C13236" t="s">
        <v>14</v>
      </c>
      <c r="D13236" s="2">
        <v>3296.93</v>
      </c>
      <c r="E13236">
        <v>0.46</v>
      </c>
      <c r="F13236">
        <v>5</v>
      </c>
      <c r="G13236" s="1">
        <v>45564</v>
      </c>
      <c r="H13236" s="1">
        <v>45571</v>
      </c>
      <c r="I13236" t="s">
        <v>31</v>
      </c>
      <c r="J13236" t="s">
        <v>16</v>
      </c>
      <c r="K13236" s="2">
        <v>638.27</v>
      </c>
      <c r="L13236" t="s">
        <v>28</v>
      </c>
      <c r="M13236">
        <f>YEAR(Table1[[#This Row],[order_date]])</f>
        <v>2024</v>
      </c>
      <c r="N13236">
        <f>MONTH(Table1[[#This Row],[order_date]])</f>
        <v>9</v>
      </c>
      <c r="O13236" s="3">
        <f>Table1[[#This Row],[sales]]-Table1[[#This Row],[profit]]</f>
        <v>2658.66</v>
      </c>
      <c r="P13236" s="3">
        <f>Table1[[#This Row],[sales]]*Table1[[#This Row],[quantity]]</f>
        <v>16484.649999999998</v>
      </c>
      <c r="Q13236" s="9">
        <f>Table1[[#This Row],[delivery_date]]-Table1[[#This Row],[order_date]]</f>
        <v>7</v>
      </c>
    </row>
    <row r="13237" spans="1:17" x14ac:dyDescent="0.35">
      <c r="A13237" t="s">
        <v>13268</v>
      </c>
      <c r="B13237" t="s">
        <v>13</v>
      </c>
      <c r="C13237" t="s">
        <v>20</v>
      </c>
      <c r="D13237" s="2">
        <v>4692.3999999999996</v>
      </c>
      <c r="E13237">
        <v>0.18</v>
      </c>
      <c r="F13237">
        <v>3</v>
      </c>
      <c r="G13237" s="1">
        <v>45059</v>
      </c>
      <c r="H13237" s="1">
        <v>45060</v>
      </c>
      <c r="I13237" t="s">
        <v>21</v>
      </c>
      <c r="J13237" t="s">
        <v>16</v>
      </c>
      <c r="K13237" s="2">
        <v>710.72</v>
      </c>
      <c r="L13237" t="s">
        <v>23</v>
      </c>
      <c r="M13237">
        <f>YEAR(Table1[[#This Row],[order_date]])</f>
        <v>2023</v>
      </c>
      <c r="N13237">
        <f>MONTH(Table1[[#This Row],[order_date]])</f>
        <v>5</v>
      </c>
      <c r="O13237" s="3">
        <f>Table1[[#This Row],[sales]]-Table1[[#This Row],[profit]]</f>
        <v>3981.6799999999994</v>
      </c>
      <c r="P13237" s="3">
        <f>Table1[[#This Row],[sales]]*Table1[[#This Row],[quantity]]</f>
        <v>14077.199999999999</v>
      </c>
      <c r="Q13237" s="9">
        <f>Table1[[#This Row],[delivery_date]]-Table1[[#This Row],[order_date]]</f>
        <v>1</v>
      </c>
    </row>
    <row r="13238" spans="1:17" x14ac:dyDescent="0.35">
      <c r="A13238" t="s">
        <v>13269</v>
      </c>
      <c r="B13238" t="s">
        <v>41</v>
      </c>
      <c r="C13238" t="s">
        <v>14</v>
      </c>
      <c r="D13238" s="2">
        <v>3799.01</v>
      </c>
      <c r="E13238">
        <v>0.19</v>
      </c>
      <c r="F13238">
        <v>8</v>
      </c>
      <c r="G13238" s="1">
        <v>45111</v>
      </c>
      <c r="H13238" s="1">
        <v>45118</v>
      </c>
      <c r="I13238" t="s">
        <v>15</v>
      </c>
      <c r="J13238" t="s">
        <v>27</v>
      </c>
      <c r="K13238" s="2">
        <v>639.61</v>
      </c>
      <c r="L13238" t="s">
        <v>48</v>
      </c>
      <c r="M13238">
        <f>YEAR(Table1[[#This Row],[order_date]])</f>
        <v>2023</v>
      </c>
      <c r="N13238">
        <f>MONTH(Table1[[#This Row],[order_date]])</f>
        <v>7</v>
      </c>
      <c r="O13238" s="3">
        <f>Table1[[#This Row],[sales]]-Table1[[#This Row],[profit]]</f>
        <v>3159.4</v>
      </c>
      <c r="P13238" s="3">
        <f>Table1[[#This Row],[sales]]*Table1[[#This Row],[quantity]]</f>
        <v>30392.080000000002</v>
      </c>
      <c r="Q13238" s="9">
        <f>Table1[[#This Row],[delivery_date]]-Table1[[#This Row],[order_date]]</f>
        <v>7</v>
      </c>
    </row>
    <row r="13239" spans="1:17" x14ac:dyDescent="0.35">
      <c r="A13239" t="s">
        <v>13270</v>
      </c>
      <c r="B13239" t="s">
        <v>19</v>
      </c>
      <c r="C13239" t="s">
        <v>20</v>
      </c>
      <c r="D13239" s="2">
        <v>1461.55</v>
      </c>
      <c r="E13239">
        <v>0.28000000000000003</v>
      </c>
      <c r="F13239">
        <v>9</v>
      </c>
      <c r="G13239" s="1">
        <v>45076</v>
      </c>
      <c r="H13239" s="1">
        <v>45078</v>
      </c>
      <c r="I13239" t="s">
        <v>21</v>
      </c>
      <c r="J13239" t="s">
        <v>27</v>
      </c>
      <c r="K13239" s="2">
        <v>348.09</v>
      </c>
      <c r="L13239" t="s">
        <v>23</v>
      </c>
      <c r="M13239">
        <f>YEAR(Table1[[#This Row],[order_date]])</f>
        <v>2023</v>
      </c>
      <c r="N13239">
        <f>MONTH(Table1[[#This Row],[order_date]])</f>
        <v>5</v>
      </c>
      <c r="O13239" s="3">
        <f>Table1[[#This Row],[sales]]-Table1[[#This Row],[profit]]</f>
        <v>1113.46</v>
      </c>
      <c r="P13239" s="3">
        <f>Table1[[#This Row],[sales]]*Table1[[#This Row],[quantity]]</f>
        <v>13153.949999999999</v>
      </c>
      <c r="Q13239" s="9">
        <f>Table1[[#This Row],[delivery_date]]-Table1[[#This Row],[order_date]]</f>
        <v>2</v>
      </c>
    </row>
    <row r="13240" spans="1:17" x14ac:dyDescent="0.35">
      <c r="A13240" t="s">
        <v>13271</v>
      </c>
      <c r="B13240" t="s">
        <v>13</v>
      </c>
      <c r="C13240" t="s">
        <v>36</v>
      </c>
      <c r="D13240" s="2">
        <v>3615.78</v>
      </c>
      <c r="E13240">
        <v>0.17</v>
      </c>
      <c r="F13240">
        <v>6</v>
      </c>
      <c r="G13240" s="1">
        <v>45353</v>
      </c>
      <c r="H13240" s="1">
        <v>45354</v>
      </c>
      <c r="I13240" t="s">
        <v>31</v>
      </c>
      <c r="J13240" t="s">
        <v>22</v>
      </c>
      <c r="K13240" s="2">
        <v>204.01</v>
      </c>
      <c r="L13240" t="s">
        <v>34</v>
      </c>
      <c r="M13240">
        <f>YEAR(Table1[[#This Row],[order_date]])</f>
        <v>2024</v>
      </c>
      <c r="N13240">
        <f>MONTH(Table1[[#This Row],[order_date]])</f>
        <v>3</v>
      </c>
      <c r="O13240" s="3">
        <f>Table1[[#This Row],[sales]]-Table1[[#This Row],[profit]]</f>
        <v>3411.7700000000004</v>
      </c>
      <c r="P13240" s="3">
        <f>Table1[[#This Row],[sales]]*Table1[[#This Row],[quantity]]</f>
        <v>21694.68</v>
      </c>
      <c r="Q13240" s="9">
        <f>Table1[[#This Row],[delivery_date]]-Table1[[#This Row],[order_date]]</f>
        <v>1</v>
      </c>
    </row>
    <row r="13241" spans="1:17" x14ac:dyDescent="0.35">
      <c r="A13241" t="s">
        <v>13272</v>
      </c>
      <c r="B13241" t="s">
        <v>19</v>
      </c>
      <c r="C13241" t="s">
        <v>36</v>
      </c>
      <c r="D13241" s="2">
        <v>1544.34</v>
      </c>
      <c r="E13241">
        <v>0.22</v>
      </c>
      <c r="F13241">
        <v>4</v>
      </c>
      <c r="G13241" s="1">
        <v>45184</v>
      </c>
      <c r="H13241" s="1">
        <v>45189</v>
      </c>
      <c r="I13241" t="s">
        <v>15</v>
      </c>
      <c r="J13241" t="s">
        <v>16</v>
      </c>
      <c r="K13241" s="2">
        <v>102.59</v>
      </c>
      <c r="L13241" t="s">
        <v>48</v>
      </c>
      <c r="M13241">
        <f>YEAR(Table1[[#This Row],[order_date]])</f>
        <v>2023</v>
      </c>
      <c r="N13241">
        <f>MONTH(Table1[[#This Row],[order_date]])</f>
        <v>9</v>
      </c>
      <c r="O13241" s="3">
        <f>Table1[[#This Row],[sales]]-Table1[[#This Row],[profit]]</f>
        <v>1441.75</v>
      </c>
      <c r="P13241" s="3">
        <f>Table1[[#This Row],[sales]]*Table1[[#This Row],[quantity]]</f>
        <v>6177.36</v>
      </c>
      <c r="Q13241" s="9">
        <f>Table1[[#This Row],[delivery_date]]-Table1[[#This Row],[order_date]]</f>
        <v>5</v>
      </c>
    </row>
    <row r="13242" spans="1:17" x14ac:dyDescent="0.35">
      <c r="A13242" t="s">
        <v>13273</v>
      </c>
      <c r="B13242" t="s">
        <v>19</v>
      </c>
      <c r="C13242" t="s">
        <v>33</v>
      </c>
      <c r="D13242" s="2">
        <v>646.75</v>
      </c>
      <c r="E13242">
        <v>0.25</v>
      </c>
      <c r="F13242">
        <v>4</v>
      </c>
      <c r="G13242" s="1">
        <v>45383</v>
      </c>
      <c r="H13242" s="1">
        <v>45385</v>
      </c>
      <c r="I13242" t="s">
        <v>15</v>
      </c>
      <c r="J13242" t="s">
        <v>22</v>
      </c>
      <c r="K13242" s="2">
        <v>32.5</v>
      </c>
      <c r="L13242" t="s">
        <v>17</v>
      </c>
      <c r="M13242">
        <f>YEAR(Table1[[#This Row],[order_date]])</f>
        <v>2024</v>
      </c>
      <c r="N13242">
        <f>MONTH(Table1[[#This Row],[order_date]])</f>
        <v>4</v>
      </c>
      <c r="O13242" s="3">
        <f>Table1[[#This Row],[sales]]-Table1[[#This Row],[profit]]</f>
        <v>614.25</v>
      </c>
      <c r="P13242" s="3">
        <f>Table1[[#This Row],[sales]]*Table1[[#This Row],[quantity]]</f>
        <v>2587</v>
      </c>
      <c r="Q13242" s="9">
        <f>Table1[[#This Row],[delivery_date]]-Table1[[#This Row],[order_date]]</f>
        <v>2</v>
      </c>
    </row>
    <row r="13243" spans="1:17" x14ac:dyDescent="0.35">
      <c r="A13243" t="s">
        <v>13274</v>
      </c>
      <c r="B13243" t="s">
        <v>41</v>
      </c>
      <c r="C13243" t="s">
        <v>14</v>
      </c>
      <c r="D13243" s="2">
        <v>3614.39</v>
      </c>
      <c r="E13243">
        <v>0.25</v>
      </c>
      <c r="F13243">
        <v>5</v>
      </c>
      <c r="G13243" s="1">
        <v>45317</v>
      </c>
      <c r="H13243" s="1">
        <v>45320</v>
      </c>
      <c r="I13243" t="s">
        <v>21</v>
      </c>
      <c r="J13243" t="s">
        <v>22</v>
      </c>
      <c r="K13243" s="2">
        <v>564.46</v>
      </c>
      <c r="L13243" t="s">
        <v>17</v>
      </c>
      <c r="M13243">
        <f>YEAR(Table1[[#This Row],[order_date]])</f>
        <v>2024</v>
      </c>
      <c r="N13243">
        <f>MONTH(Table1[[#This Row],[order_date]])</f>
        <v>1</v>
      </c>
      <c r="O13243" s="3">
        <f>Table1[[#This Row],[sales]]-Table1[[#This Row],[profit]]</f>
        <v>3049.93</v>
      </c>
      <c r="P13243" s="3">
        <f>Table1[[#This Row],[sales]]*Table1[[#This Row],[quantity]]</f>
        <v>18071.95</v>
      </c>
      <c r="Q13243" s="9">
        <f>Table1[[#This Row],[delivery_date]]-Table1[[#This Row],[order_date]]</f>
        <v>3</v>
      </c>
    </row>
    <row r="13244" spans="1:17" x14ac:dyDescent="0.35">
      <c r="A13244" t="s">
        <v>13275</v>
      </c>
      <c r="B13244" t="s">
        <v>25</v>
      </c>
      <c r="C13244" t="s">
        <v>33</v>
      </c>
      <c r="D13244" s="2">
        <v>978.21</v>
      </c>
      <c r="E13244">
        <v>0.48</v>
      </c>
      <c r="F13244">
        <v>3</v>
      </c>
      <c r="G13244" s="1">
        <v>45203</v>
      </c>
      <c r="H13244" s="1">
        <v>45209</v>
      </c>
      <c r="I13244" t="s">
        <v>31</v>
      </c>
      <c r="J13244" t="s">
        <v>16</v>
      </c>
      <c r="K13244" s="2">
        <v>117.5</v>
      </c>
      <c r="L13244" t="s">
        <v>34</v>
      </c>
      <c r="M13244">
        <f>YEAR(Table1[[#This Row],[order_date]])</f>
        <v>2023</v>
      </c>
      <c r="N13244">
        <f>MONTH(Table1[[#This Row],[order_date]])</f>
        <v>10</v>
      </c>
      <c r="O13244" s="3">
        <f>Table1[[#This Row],[sales]]-Table1[[#This Row],[profit]]</f>
        <v>860.71</v>
      </c>
      <c r="P13244" s="3">
        <f>Table1[[#This Row],[sales]]*Table1[[#This Row],[quantity]]</f>
        <v>2934.63</v>
      </c>
      <c r="Q13244" s="9">
        <f>Table1[[#This Row],[delivery_date]]-Table1[[#This Row],[order_date]]</f>
        <v>6</v>
      </c>
    </row>
    <row r="13245" spans="1:17" x14ac:dyDescent="0.35">
      <c r="A13245" t="s">
        <v>13276</v>
      </c>
      <c r="B13245" t="s">
        <v>41</v>
      </c>
      <c r="C13245" t="s">
        <v>14</v>
      </c>
      <c r="D13245" s="2">
        <v>644.22</v>
      </c>
      <c r="E13245">
        <v>0.14000000000000001</v>
      </c>
      <c r="F13245">
        <v>4</v>
      </c>
      <c r="G13245" s="1">
        <v>45253</v>
      </c>
      <c r="H13245" s="1">
        <v>45255</v>
      </c>
      <c r="I13245" t="s">
        <v>15</v>
      </c>
      <c r="J13245" t="s">
        <v>27</v>
      </c>
      <c r="K13245" s="2">
        <v>98.16</v>
      </c>
      <c r="L13245" t="s">
        <v>23</v>
      </c>
      <c r="M13245">
        <f>YEAR(Table1[[#This Row],[order_date]])</f>
        <v>2023</v>
      </c>
      <c r="N13245">
        <f>MONTH(Table1[[#This Row],[order_date]])</f>
        <v>11</v>
      </c>
      <c r="O13245" s="3">
        <f>Table1[[#This Row],[sales]]-Table1[[#This Row],[profit]]</f>
        <v>546.06000000000006</v>
      </c>
      <c r="P13245" s="3">
        <f>Table1[[#This Row],[sales]]*Table1[[#This Row],[quantity]]</f>
        <v>2576.88</v>
      </c>
      <c r="Q13245" s="9">
        <f>Table1[[#This Row],[delivery_date]]-Table1[[#This Row],[order_date]]</f>
        <v>2</v>
      </c>
    </row>
    <row r="13246" spans="1:17" x14ac:dyDescent="0.35">
      <c r="A13246" t="s">
        <v>13277</v>
      </c>
      <c r="B13246" t="s">
        <v>41</v>
      </c>
      <c r="C13246" t="s">
        <v>33</v>
      </c>
      <c r="D13246" s="2">
        <v>2803.62</v>
      </c>
      <c r="E13246">
        <v>0.14000000000000001</v>
      </c>
      <c r="F13246">
        <v>4</v>
      </c>
      <c r="G13246" s="1">
        <v>45497</v>
      </c>
      <c r="H13246" s="1">
        <v>45499</v>
      </c>
      <c r="I13246" t="s">
        <v>21</v>
      </c>
      <c r="J13246" t="s">
        <v>22</v>
      </c>
      <c r="K13246" s="2">
        <v>544.74</v>
      </c>
      <c r="L13246" t="s">
        <v>23</v>
      </c>
      <c r="M13246">
        <f>YEAR(Table1[[#This Row],[order_date]])</f>
        <v>2024</v>
      </c>
      <c r="N13246">
        <f>MONTH(Table1[[#This Row],[order_date]])</f>
        <v>7</v>
      </c>
      <c r="O13246" s="3">
        <f>Table1[[#This Row],[sales]]-Table1[[#This Row],[profit]]</f>
        <v>2258.88</v>
      </c>
      <c r="P13246" s="3">
        <f>Table1[[#This Row],[sales]]*Table1[[#This Row],[quantity]]</f>
        <v>11214.48</v>
      </c>
      <c r="Q13246" s="9">
        <f>Table1[[#This Row],[delivery_date]]-Table1[[#This Row],[order_date]]</f>
        <v>2</v>
      </c>
    </row>
    <row r="13247" spans="1:17" x14ac:dyDescent="0.35">
      <c r="A13247" t="s">
        <v>13278</v>
      </c>
      <c r="B13247" t="s">
        <v>13</v>
      </c>
      <c r="C13247" t="s">
        <v>36</v>
      </c>
      <c r="D13247" s="2">
        <v>3141.06</v>
      </c>
      <c r="E13247">
        <v>0.42</v>
      </c>
      <c r="F13247">
        <v>1</v>
      </c>
      <c r="G13247" s="1">
        <v>45046</v>
      </c>
      <c r="H13247" s="1">
        <v>45051</v>
      </c>
      <c r="I13247" t="s">
        <v>31</v>
      </c>
      <c r="J13247" t="s">
        <v>16</v>
      </c>
      <c r="K13247" s="2">
        <v>163.59</v>
      </c>
      <c r="L13247" t="s">
        <v>39</v>
      </c>
      <c r="M13247">
        <f>YEAR(Table1[[#This Row],[order_date]])</f>
        <v>2023</v>
      </c>
      <c r="N13247">
        <f>MONTH(Table1[[#This Row],[order_date]])</f>
        <v>4</v>
      </c>
      <c r="O13247" s="3">
        <f>Table1[[#This Row],[sales]]-Table1[[#This Row],[profit]]</f>
        <v>2977.47</v>
      </c>
      <c r="P13247" s="3">
        <f>Table1[[#This Row],[sales]]*Table1[[#This Row],[quantity]]</f>
        <v>3141.06</v>
      </c>
      <c r="Q13247" s="9">
        <f>Table1[[#This Row],[delivery_date]]-Table1[[#This Row],[order_date]]</f>
        <v>5</v>
      </c>
    </row>
    <row r="13248" spans="1:17" x14ac:dyDescent="0.35">
      <c r="A13248" t="s">
        <v>13279</v>
      </c>
      <c r="B13248" t="s">
        <v>41</v>
      </c>
      <c r="C13248" t="s">
        <v>36</v>
      </c>
      <c r="D13248" s="2">
        <v>350.18</v>
      </c>
      <c r="E13248">
        <v>0.2</v>
      </c>
      <c r="F13248">
        <v>1</v>
      </c>
      <c r="G13248" s="1">
        <v>45511</v>
      </c>
      <c r="H13248" s="1">
        <v>45518</v>
      </c>
      <c r="I13248" t="s">
        <v>15</v>
      </c>
      <c r="J13248" t="s">
        <v>22</v>
      </c>
      <c r="K13248" s="2">
        <v>31.38</v>
      </c>
      <c r="L13248" t="s">
        <v>34</v>
      </c>
      <c r="M13248">
        <f>YEAR(Table1[[#This Row],[order_date]])</f>
        <v>2024</v>
      </c>
      <c r="N13248">
        <f>MONTH(Table1[[#This Row],[order_date]])</f>
        <v>8</v>
      </c>
      <c r="O13248" s="3">
        <f>Table1[[#This Row],[sales]]-Table1[[#This Row],[profit]]</f>
        <v>318.8</v>
      </c>
      <c r="P13248" s="3">
        <f>Table1[[#This Row],[sales]]*Table1[[#This Row],[quantity]]</f>
        <v>350.18</v>
      </c>
      <c r="Q13248" s="9">
        <f>Table1[[#This Row],[delivery_date]]-Table1[[#This Row],[order_date]]</f>
        <v>7</v>
      </c>
    </row>
    <row r="13249" spans="1:17" x14ac:dyDescent="0.35">
      <c r="A13249" t="s">
        <v>13280</v>
      </c>
      <c r="B13249" t="s">
        <v>25</v>
      </c>
      <c r="C13249" t="s">
        <v>33</v>
      </c>
      <c r="D13249" s="2">
        <v>121.9</v>
      </c>
      <c r="E13249">
        <v>0.04</v>
      </c>
      <c r="F13249">
        <v>9</v>
      </c>
      <c r="G13249" s="1">
        <v>45177</v>
      </c>
      <c r="H13249" s="1">
        <v>45183</v>
      </c>
      <c r="I13249" t="s">
        <v>15</v>
      </c>
      <c r="J13249" t="s">
        <v>22</v>
      </c>
      <c r="K13249" s="2">
        <v>9.99</v>
      </c>
      <c r="L13249" t="s">
        <v>17</v>
      </c>
      <c r="M13249">
        <f>YEAR(Table1[[#This Row],[order_date]])</f>
        <v>2023</v>
      </c>
      <c r="N13249">
        <f>MONTH(Table1[[#This Row],[order_date]])</f>
        <v>9</v>
      </c>
      <c r="O13249" s="3">
        <f>Table1[[#This Row],[sales]]-Table1[[#This Row],[profit]]</f>
        <v>111.91000000000001</v>
      </c>
      <c r="P13249" s="3">
        <f>Table1[[#This Row],[sales]]*Table1[[#This Row],[quantity]]</f>
        <v>1097.1000000000001</v>
      </c>
      <c r="Q13249" s="9">
        <f>Table1[[#This Row],[delivery_date]]-Table1[[#This Row],[order_date]]</f>
        <v>6</v>
      </c>
    </row>
    <row r="13250" spans="1:17" x14ac:dyDescent="0.35">
      <c r="A13250" t="s">
        <v>13281</v>
      </c>
      <c r="B13250" t="s">
        <v>19</v>
      </c>
      <c r="C13250" t="s">
        <v>14</v>
      </c>
      <c r="D13250" s="2">
        <v>4422.1400000000003</v>
      </c>
      <c r="E13250">
        <v>0.24</v>
      </c>
      <c r="F13250">
        <v>3</v>
      </c>
      <c r="G13250" s="1">
        <v>45041</v>
      </c>
      <c r="H13250" s="1">
        <v>45048</v>
      </c>
      <c r="I13250" t="s">
        <v>21</v>
      </c>
      <c r="J13250" t="s">
        <v>22</v>
      </c>
      <c r="K13250" s="2">
        <v>907.83</v>
      </c>
      <c r="L13250" t="s">
        <v>23</v>
      </c>
      <c r="M13250">
        <f>YEAR(Table1[[#This Row],[order_date]])</f>
        <v>2023</v>
      </c>
      <c r="N13250">
        <f>MONTH(Table1[[#This Row],[order_date]])</f>
        <v>4</v>
      </c>
      <c r="O13250" s="3">
        <f>Table1[[#This Row],[sales]]-Table1[[#This Row],[profit]]</f>
        <v>3514.3100000000004</v>
      </c>
      <c r="P13250" s="3">
        <f>Table1[[#This Row],[sales]]*Table1[[#This Row],[quantity]]</f>
        <v>13266.420000000002</v>
      </c>
      <c r="Q13250" s="9">
        <f>Table1[[#This Row],[delivery_date]]-Table1[[#This Row],[order_date]]</f>
        <v>7</v>
      </c>
    </row>
    <row r="13251" spans="1:17" x14ac:dyDescent="0.35">
      <c r="A13251" t="s">
        <v>13282</v>
      </c>
      <c r="B13251" t="s">
        <v>41</v>
      </c>
      <c r="C13251" t="s">
        <v>26</v>
      </c>
      <c r="D13251" s="2">
        <v>664.74</v>
      </c>
      <c r="E13251">
        <v>0.28000000000000003</v>
      </c>
      <c r="F13251">
        <v>5</v>
      </c>
      <c r="G13251" s="1">
        <v>45322</v>
      </c>
      <c r="H13251" s="1">
        <v>45323</v>
      </c>
      <c r="I13251" t="s">
        <v>21</v>
      </c>
      <c r="J13251" t="s">
        <v>27</v>
      </c>
      <c r="K13251" s="2">
        <v>131.49</v>
      </c>
      <c r="L13251" t="s">
        <v>17</v>
      </c>
      <c r="M13251">
        <f>YEAR(Table1[[#This Row],[order_date]])</f>
        <v>2024</v>
      </c>
      <c r="N13251">
        <f>MONTH(Table1[[#This Row],[order_date]])</f>
        <v>1</v>
      </c>
      <c r="O13251" s="3">
        <f>Table1[[#This Row],[sales]]-Table1[[#This Row],[profit]]</f>
        <v>533.25</v>
      </c>
      <c r="P13251" s="3">
        <f>Table1[[#This Row],[sales]]*Table1[[#This Row],[quantity]]</f>
        <v>3323.7</v>
      </c>
      <c r="Q13251" s="9">
        <f>Table1[[#This Row],[delivery_date]]-Table1[[#This Row],[order_date]]</f>
        <v>1</v>
      </c>
    </row>
    <row r="13252" spans="1:17" x14ac:dyDescent="0.35">
      <c r="A13252" t="s">
        <v>13283</v>
      </c>
      <c r="B13252" t="s">
        <v>19</v>
      </c>
      <c r="C13252" t="s">
        <v>14</v>
      </c>
      <c r="D13252" s="2">
        <v>2961.1</v>
      </c>
      <c r="E13252">
        <v>0.31</v>
      </c>
      <c r="F13252">
        <v>2</v>
      </c>
      <c r="G13252" s="1">
        <v>45418</v>
      </c>
      <c r="H13252" s="1">
        <v>45421</v>
      </c>
      <c r="I13252" t="s">
        <v>31</v>
      </c>
      <c r="J13252" t="s">
        <v>22</v>
      </c>
      <c r="K13252" s="2">
        <v>205.46</v>
      </c>
      <c r="L13252" t="s">
        <v>17</v>
      </c>
      <c r="M13252">
        <f>YEAR(Table1[[#This Row],[order_date]])</f>
        <v>2024</v>
      </c>
      <c r="N13252">
        <f>MONTH(Table1[[#This Row],[order_date]])</f>
        <v>5</v>
      </c>
      <c r="O13252" s="3">
        <f>Table1[[#This Row],[sales]]-Table1[[#This Row],[profit]]</f>
        <v>2755.64</v>
      </c>
      <c r="P13252" s="3">
        <f>Table1[[#This Row],[sales]]*Table1[[#This Row],[quantity]]</f>
        <v>5922.2</v>
      </c>
      <c r="Q13252" s="9">
        <f>Table1[[#This Row],[delivery_date]]-Table1[[#This Row],[order_date]]</f>
        <v>3</v>
      </c>
    </row>
    <row r="13253" spans="1:17" x14ac:dyDescent="0.35">
      <c r="A13253" t="s">
        <v>13284</v>
      </c>
      <c r="B13253" t="s">
        <v>41</v>
      </c>
      <c r="C13253" t="s">
        <v>33</v>
      </c>
      <c r="D13253" s="2">
        <v>4772.38</v>
      </c>
      <c r="E13253">
        <v>0.12</v>
      </c>
      <c r="F13253">
        <v>1</v>
      </c>
      <c r="G13253" s="1">
        <v>45538</v>
      </c>
      <c r="H13253" s="1">
        <v>45540</v>
      </c>
      <c r="I13253" t="s">
        <v>21</v>
      </c>
      <c r="J13253" t="s">
        <v>16</v>
      </c>
      <c r="K13253" s="2">
        <v>1194.95</v>
      </c>
      <c r="L13253" t="s">
        <v>23</v>
      </c>
      <c r="M13253">
        <f>YEAR(Table1[[#This Row],[order_date]])</f>
        <v>2024</v>
      </c>
      <c r="N13253">
        <f>MONTH(Table1[[#This Row],[order_date]])</f>
        <v>9</v>
      </c>
      <c r="O13253" s="3">
        <f>Table1[[#This Row],[sales]]-Table1[[#This Row],[profit]]</f>
        <v>3577.4300000000003</v>
      </c>
      <c r="P13253" s="3">
        <f>Table1[[#This Row],[sales]]*Table1[[#This Row],[quantity]]</f>
        <v>4772.38</v>
      </c>
      <c r="Q13253" s="9">
        <f>Table1[[#This Row],[delivery_date]]-Table1[[#This Row],[order_date]]</f>
        <v>2</v>
      </c>
    </row>
    <row r="13254" spans="1:17" x14ac:dyDescent="0.35">
      <c r="A13254" t="s">
        <v>13285</v>
      </c>
      <c r="B13254" t="s">
        <v>19</v>
      </c>
      <c r="C13254" t="s">
        <v>14</v>
      </c>
      <c r="D13254" s="2">
        <v>2608.36</v>
      </c>
      <c r="E13254">
        <v>0.49</v>
      </c>
      <c r="F13254">
        <v>7</v>
      </c>
      <c r="G13254" s="1">
        <v>45511</v>
      </c>
      <c r="H13254" s="1">
        <v>45512</v>
      </c>
      <c r="I13254" t="s">
        <v>15</v>
      </c>
      <c r="J13254" t="s">
        <v>27</v>
      </c>
      <c r="K13254" s="2">
        <v>235.4</v>
      </c>
      <c r="L13254" t="s">
        <v>39</v>
      </c>
      <c r="M13254">
        <f>YEAR(Table1[[#This Row],[order_date]])</f>
        <v>2024</v>
      </c>
      <c r="N13254">
        <f>MONTH(Table1[[#This Row],[order_date]])</f>
        <v>8</v>
      </c>
      <c r="O13254" s="3">
        <f>Table1[[#This Row],[sales]]-Table1[[#This Row],[profit]]</f>
        <v>2372.96</v>
      </c>
      <c r="P13254" s="3">
        <f>Table1[[#This Row],[sales]]*Table1[[#This Row],[quantity]]</f>
        <v>18258.52</v>
      </c>
      <c r="Q13254" s="9">
        <f>Table1[[#This Row],[delivery_date]]-Table1[[#This Row],[order_date]]</f>
        <v>1</v>
      </c>
    </row>
    <row r="13255" spans="1:17" x14ac:dyDescent="0.35">
      <c r="A13255" t="s">
        <v>13286</v>
      </c>
      <c r="B13255" t="s">
        <v>41</v>
      </c>
      <c r="C13255" t="s">
        <v>20</v>
      </c>
      <c r="D13255" s="2">
        <v>785.01</v>
      </c>
      <c r="E13255">
        <v>0.37</v>
      </c>
      <c r="F13255">
        <v>9</v>
      </c>
      <c r="G13255" s="1">
        <v>45064</v>
      </c>
      <c r="H13255" s="1">
        <v>45069</v>
      </c>
      <c r="I13255" t="s">
        <v>15</v>
      </c>
      <c r="J13255" t="s">
        <v>16</v>
      </c>
      <c r="K13255" s="2">
        <v>73.209999999999994</v>
      </c>
      <c r="L13255" t="s">
        <v>39</v>
      </c>
      <c r="M13255">
        <f>YEAR(Table1[[#This Row],[order_date]])</f>
        <v>2023</v>
      </c>
      <c r="N13255">
        <f>MONTH(Table1[[#This Row],[order_date]])</f>
        <v>5</v>
      </c>
      <c r="O13255" s="3">
        <f>Table1[[#This Row],[sales]]-Table1[[#This Row],[profit]]</f>
        <v>711.8</v>
      </c>
      <c r="P13255" s="3">
        <f>Table1[[#This Row],[sales]]*Table1[[#This Row],[quantity]]</f>
        <v>7065.09</v>
      </c>
      <c r="Q13255" s="9">
        <f>Table1[[#This Row],[delivery_date]]-Table1[[#This Row],[order_date]]</f>
        <v>5</v>
      </c>
    </row>
    <row r="13256" spans="1:17" x14ac:dyDescent="0.35">
      <c r="A13256" t="s">
        <v>13287</v>
      </c>
      <c r="B13256" t="s">
        <v>13</v>
      </c>
      <c r="C13256" t="s">
        <v>14</v>
      </c>
      <c r="D13256" s="2">
        <v>2028.07</v>
      </c>
      <c r="E13256">
        <v>0.36</v>
      </c>
      <c r="F13256">
        <v>4</v>
      </c>
      <c r="G13256" s="1">
        <v>45551</v>
      </c>
      <c r="H13256" s="1">
        <v>45552</v>
      </c>
      <c r="I13256" t="s">
        <v>31</v>
      </c>
      <c r="J13256" t="s">
        <v>16</v>
      </c>
      <c r="K13256" s="2">
        <v>305.58999999999997</v>
      </c>
      <c r="L13256" t="s">
        <v>48</v>
      </c>
      <c r="M13256">
        <f>YEAR(Table1[[#This Row],[order_date]])</f>
        <v>2024</v>
      </c>
      <c r="N13256">
        <f>MONTH(Table1[[#This Row],[order_date]])</f>
        <v>9</v>
      </c>
      <c r="O13256" s="3">
        <f>Table1[[#This Row],[sales]]-Table1[[#This Row],[profit]]</f>
        <v>1722.48</v>
      </c>
      <c r="P13256" s="3">
        <f>Table1[[#This Row],[sales]]*Table1[[#This Row],[quantity]]</f>
        <v>8112.28</v>
      </c>
      <c r="Q13256" s="9">
        <f>Table1[[#This Row],[delivery_date]]-Table1[[#This Row],[order_date]]</f>
        <v>1</v>
      </c>
    </row>
    <row r="13257" spans="1:17" x14ac:dyDescent="0.35">
      <c r="A13257" t="s">
        <v>13288</v>
      </c>
      <c r="B13257" t="s">
        <v>19</v>
      </c>
      <c r="C13257" t="s">
        <v>36</v>
      </c>
      <c r="D13257" s="2">
        <v>3157.81</v>
      </c>
      <c r="E13257">
        <v>0.44</v>
      </c>
      <c r="F13257">
        <v>4</v>
      </c>
      <c r="G13257" s="1">
        <v>45512</v>
      </c>
      <c r="H13257" s="1">
        <v>45517</v>
      </c>
      <c r="I13257" t="s">
        <v>31</v>
      </c>
      <c r="J13257" t="s">
        <v>16</v>
      </c>
      <c r="K13257" s="2">
        <v>419.96</v>
      </c>
      <c r="L13257" t="s">
        <v>28</v>
      </c>
      <c r="M13257">
        <f>YEAR(Table1[[#This Row],[order_date]])</f>
        <v>2024</v>
      </c>
      <c r="N13257">
        <f>MONTH(Table1[[#This Row],[order_date]])</f>
        <v>8</v>
      </c>
      <c r="O13257" s="3">
        <f>Table1[[#This Row],[sales]]-Table1[[#This Row],[profit]]</f>
        <v>2737.85</v>
      </c>
      <c r="P13257" s="3">
        <f>Table1[[#This Row],[sales]]*Table1[[#This Row],[quantity]]</f>
        <v>12631.24</v>
      </c>
      <c r="Q13257" s="9">
        <f>Table1[[#This Row],[delivery_date]]-Table1[[#This Row],[order_date]]</f>
        <v>5</v>
      </c>
    </row>
    <row r="13258" spans="1:17" x14ac:dyDescent="0.35">
      <c r="A13258" t="s">
        <v>13289</v>
      </c>
      <c r="B13258" t="s">
        <v>41</v>
      </c>
      <c r="C13258" t="s">
        <v>36</v>
      </c>
      <c r="D13258" s="2">
        <v>3837.91</v>
      </c>
      <c r="E13258">
        <v>0.01</v>
      </c>
      <c r="F13258">
        <v>3</v>
      </c>
      <c r="G13258" s="1">
        <v>45186</v>
      </c>
      <c r="H13258" s="1">
        <v>45192</v>
      </c>
      <c r="I13258" t="s">
        <v>31</v>
      </c>
      <c r="J13258" t="s">
        <v>22</v>
      </c>
      <c r="K13258" s="2">
        <v>1117.8399999999999</v>
      </c>
      <c r="L13258" t="s">
        <v>28</v>
      </c>
      <c r="M13258">
        <f>YEAR(Table1[[#This Row],[order_date]])</f>
        <v>2023</v>
      </c>
      <c r="N13258">
        <f>MONTH(Table1[[#This Row],[order_date]])</f>
        <v>9</v>
      </c>
      <c r="O13258" s="3">
        <f>Table1[[#This Row],[sales]]-Table1[[#This Row],[profit]]</f>
        <v>2720.0699999999997</v>
      </c>
      <c r="P13258" s="3">
        <f>Table1[[#This Row],[sales]]*Table1[[#This Row],[quantity]]</f>
        <v>11513.73</v>
      </c>
      <c r="Q13258" s="9">
        <f>Table1[[#This Row],[delivery_date]]-Table1[[#This Row],[order_date]]</f>
        <v>6</v>
      </c>
    </row>
    <row r="13259" spans="1:17" x14ac:dyDescent="0.35">
      <c r="A13259" t="s">
        <v>13290</v>
      </c>
      <c r="B13259" t="s">
        <v>41</v>
      </c>
      <c r="C13259" t="s">
        <v>20</v>
      </c>
      <c r="D13259" s="2">
        <v>3074</v>
      </c>
      <c r="E13259">
        <v>0.31</v>
      </c>
      <c r="F13259">
        <v>3</v>
      </c>
      <c r="G13259" s="1">
        <v>45502</v>
      </c>
      <c r="H13259" s="1">
        <v>45504</v>
      </c>
      <c r="I13259" t="s">
        <v>21</v>
      </c>
      <c r="J13259" t="s">
        <v>27</v>
      </c>
      <c r="K13259" s="2">
        <v>850.97</v>
      </c>
      <c r="L13259" t="s">
        <v>17</v>
      </c>
      <c r="M13259">
        <f>YEAR(Table1[[#This Row],[order_date]])</f>
        <v>2024</v>
      </c>
      <c r="N13259">
        <f>MONTH(Table1[[#This Row],[order_date]])</f>
        <v>7</v>
      </c>
      <c r="O13259" s="3">
        <f>Table1[[#This Row],[sales]]-Table1[[#This Row],[profit]]</f>
        <v>2223.0299999999997</v>
      </c>
      <c r="P13259" s="3">
        <f>Table1[[#This Row],[sales]]*Table1[[#This Row],[quantity]]</f>
        <v>9222</v>
      </c>
      <c r="Q13259" s="9">
        <f>Table1[[#This Row],[delivery_date]]-Table1[[#This Row],[order_date]]</f>
        <v>2</v>
      </c>
    </row>
    <row r="13260" spans="1:17" x14ac:dyDescent="0.35">
      <c r="A13260" t="s">
        <v>13291</v>
      </c>
      <c r="B13260" t="s">
        <v>13</v>
      </c>
      <c r="C13260" t="s">
        <v>14</v>
      </c>
      <c r="D13260" s="2">
        <v>268.14999999999998</v>
      </c>
      <c r="E13260">
        <v>0.41</v>
      </c>
      <c r="F13260">
        <v>2</v>
      </c>
      <c r="G13260" s="1">
        <v>45582</v>
      </c>
      <c r="H13260" s="1">
        <v>45585</v>
      </c>
      <c r="I13260" t="s">
        <v>15</v>
      </c>
      <c r="J13260" t="s">
        <v>22</v>
      </c>
      <c r="K13260" s="2">
        <v>16.82</v>
      </c>
      <c r="L13260" t="s">
        <v>28</v>
      </c>
      <c r="M13260">
        <f>YEAR(Table1[[#This Row],[order_date]])</f>
        <v>2024</v>
      </c>
      <c r="N13260">
        <f>MONTH(Table1[[#This Row],[order_date]])</f>
        <v>10</v>
      </c>
      <c r="O13260" s="3">
        <f>Table1[[#This Row],[sales]]-Table1[[#This Row],[profit]]</f>
        <v>251.32999999999998</v>
      </c>
      <c r="P13260" s="3">
        <f>Table1[[#This Row],[sales]]*Table1[[#This Row],[quantity]]</f>
        <v>536.29999999999995</v>
      </c>
      <c r="Q13260" s="9">
        <f>Table1[[#This Row],[delivery_date]]-Table1[[#This Row],[order_date]]</f>
        <v>3</v>
      </c>
    </row>
    <row r="13261" spans="1:17" x14ac:dyDescent="0.35">
      <c r="A13261" t="s">
        <v>13292</v>
      </c>
      <c r="B13261" t="s">
        <v>13</v>
      </c>
      <c r="C13261" t="s">
        <v>26</v>
      </c>
      <c r="D13261" s="2">
        <v>801.2</v>
      </c>
      <c r="E13261">
        <v>0.02</v>
      </c>
      <c r="F13261">
        <v>3</v>
      </c>
      <c r="G13261" s="1">
        <v>45231</v>
      </c>
      <c r="H13261" s="1">
        <v>45232</v>
      </c>
      <c r="I13261" t="s">
        <v>21</v>
      </c>
      <c r="J13261" t="s">
        <v>16</v>
      </c>
      <c r="K13261" s="2">
        <v>118.58</v>
      </c>
      <c r="L13261" t="s">
        <v>28</v>
      </c>
      <c r="M13261">
        <f>YEAR(Table1[[#This Row],[order_date]])</f>
        <v>2023</v>
      </c>
      <c r="N13261">
        <f>MONTH(Table1[[#This Row],[order_date]])</f>
        <v>11</v>
      </c>
      <c r="O13261" s="3">
        <f>Table1[[#This Row],[sales]]-Table1[[#This Row],[profit]]</f>
        <v>682.62</v>
      </c>
      <c r="P13261" s="3">
        <f>Table1[[#This Row],[sales]]*Table1[[#This Row],[quantity]]</f>
        <v>2403.6000000000004</v>
      </c>
      <c r="Q13261" s="9">
        <f>Table1[[#This Row],[delivery_date]]-Table1[[#This Row],[order_date]]</f>
        <v>1</v>
      </c>
    </row>
    <row r="13262" spans="1:17" x14ac:dyDescent="0.35">
      <c r="A13262" t="s">
        <v>13293</v>
      </c>
      <c r="B13262" t="s">
        <v>13</v>
      </c>
      <c r="C13262" t="s">
        <v>14</v>
      </c>
      <c r="D13262" s="2">
        <v>1921.83</v>
      </c>
      <c r="E13262">
        <v>0.38</v>
      </c>
      <c r="F13262">
        <v>5</v>
      </c>
      <c r="G13262" s="1">
        <v>45422</v>
      </c>
      <c r="H13262" s="1">
        <v>45429</v>
      </c>
      <c r="I13262" t="s">
        <v>15</v>
      </c>
      <c r="J13262" t="s">
        <v>22</v>
      </c>
      <c r="K13262" s="2">
        <v>472.57</v>
      </c>
      <c r="L13262" t="s">
        <v>23</v>
      </c>
      <c r="M13262">
        <f>YEAR(Table1[[#This Row],[order_date]])</f>
        <v>2024</v>
      </c>
      <c r="N13262">
        <f>MONTH(Table1[[#This Row],[order_date]])</f>
        <v>5</v>
      </c>
      <c r="O13262" s="3">
        <f>Table1[[#This Row],[sales]]-Table1[[#This Row],[profit]]</f>
        <v>1449.26</v>
      </c>
      <c r="P13262" s="3">
        <f>Table1[[#This Row],[sales]]*Table1[[#This Row],[quantity]]</f>
        <v>9609.15</v>
      </c>
      <c r="Q13262" s="9">
        <f>Table1[[#This Row],[delivery_date]]-Table1[[#This Row],[order_date]]</f>
        <v>7</v>
      </c>
    </row>
    <row r="13263" spans="1:17" x14ac:dyDescent="0.35">
      <c r="A13263" t="s">
        <v>13294</v>
      </c>
      <c r="B13263" t="s">
        <v>19</v>
      </c>
      <c r="C13263" t="s">
        <v>36</v>
      </c>
      <c r="D13263" s="2">
        <v>3558</v>
      </c>
      <c r="E13263">
        <v>0.49</v>
      </c>
      <c r="F13263">
        <v>8</v>
      </c>
      <c r="G13263" s="1">
        <v>45538</v>
      </c>
      <c r="H13263" s="1">
        <v>45543</v>
      </c>
      <c r="I13263" t="s">
        <v>31</v>
      </c>
      <c r="J13263" t="s">
        <v>22</v>
      </c>
      <c r="K13263" s="2">
        <v>737.64</v>
      </c>
      <c r="L13263" t="s">
        <v>34</v>
      </c>
      <c r="M13263">
        <f>YEAR(Table1[[#This Row],[order_date]])</f>
        <v>2024</v>
      </c>
      <c r="N13263">
        <f>MONTH(Table1[[#This Row],[order_date]])</f>
        <v>9</v>
      </c>
      <c r="O13263" s="3">
        <f>Table1[[#This Row],[sales]]-Table1[[#This Row],[profit]]</f>
        <v>2820.36</v>
      </c>
      <c r="P13263" s="3">
        <f>Table1[[#This Row],[sales]]*Table1[[#This Row],[quantity]]</f>
        <v>28464</v>
      </c>
      <c r="Q13263" s="9">
        <f>Table1[[#This Row],[delivery_date]]-Table1[[#This Row],[order_date]]</f>
        <v>5</v>
      </c>
    </row>
    <row r="13264" spans="1:17" x14ac:dyDescent="0.35">
      <c r="A13264" t="s">
        <v>13295</v>
      </c>
      <c r="B13264" t="s">
        <v>19</v>
      </c>
      <c r="C13264" t="s">
        <v>36</v>
      </c>
      <c r="D13264" s="2">
        <v>2963.21</v>
      </c>
      <c r="E13264">
        <v>0.3</v>
      </c>
      <c r="F13264">
        <v>8</v>
      </c>
      <c r="G13264" s="1">
        <v>45081</v>
      </c>
      <c r="H13264" s="1">
        <v>45084</v>
      </c>
      <c r="I13264" t="s">
        <v>15</v>
      </c>
      <c r="J13264" t="s">
        <v>27</v>
      </c>
      <c r="K13264" s="2">
        <v>719.81</v>
      </c>
      <c r="L13264" t="s">
        <v>39</v>
      </c>
      <c r="M13264">
        <f>YEAR(Table1[[#This Row],[order_date]])</f>
        <v>2023</v>
      </c>
      <c r="N13264">
        <f>MONTH(Table1[[#This Row],[order_date]])</f>
        <v>6</v>
      </c>
      <c r="O13264" s="3">
        <f>Table1[[#This Row],[sales]]-Table1[[#This Row],[profit]]</f>
        <v>2243.4</v>
      </c>
      <c r="P13264" s="3">
        <f>Table1[[#This Row],[sales]]*Table1[[#This Row],[quantity]]</f>
        <v>23705.68</v>
      </c>
      <c r="Q13264" s="9">
        <f>Table1[[#This Row],[delivery_date]]-Table1[[#This Row],[order_date]]</f>
        <v>3</v>
      </c>
    </row>
    <row r="13265" spans="1:17" x14ac:dyDescent="0.35">
      <c r="A13265" t="s">
        <v>13296</v>
      </c>
      <c r="B13265" t="s">
        <v>13</v>
      </c>
      <c r="C13265" t="s">
        <v>33</v>
      </c>
      <c r="D13265" s="2">
        <v>319.01</v>
      </c>
      <c r="E13265">
        <v>0.21</v>
      </c>
      <c r="F13265">
        <v>5</v>
      </c>
      <c r="G13265" s="1">
        <v>44932</v>
      </c>
      <c r="H13265" s="1">
        <v>44939</v>
      </c>
      <c r="I13265" t="s">
        <v>15</v>
      </c>
      <c r="J13265" t="s">
        <v>16</v>
      </c>
      <c r="K13265" s="2">
        <v>48.42</v>
      </c>
      <c r="L13265" t="s">
        <v>28</v>
      </c>
      <c r="M13265">
        <f>YEAR(Table1[[#This Row],[order_date]])</f>
        <v>2023</v>
      </c>
      <c r="N13265">
        <f>MONTH(Table1[[#This Row],[order_date]])</f>
        <v>1</v>
      </c>
      <c r="O13265" s="3">
        <f>Table1[[#This Row],[sales]]-Table1[[#This Row],[profit]]</f>
        <v>270.58999999999997</v>
      </c>
      <c r="P13265" s="3">
        <f>Table1[[#This Row],[sales]]*Table1[[#This Row],[quantity]]</f>
        <v>1595.05</v>
      </c>
      <c r="Q13265" s="9">
        <f>Table1[[#This Row],[delivery_date]]-Table1[[#This Row],[order_date]]</f>
        <v>7</v>
      </c>
    </row>
    <row r="13266" spans="1:17" x14ac:dyDescent="0.35">
      <c r="A13266" t="s">
        <v>13297</v>
      </c>
      <c r="B13266" t="s">
        <v>25</v>
      </c>
      <c r="C13266" t="s">
        <v>36</v>
      </c>
      <c r="D13266" s="2">
        <v>4004.74</v>
      </c>
      <c r="E13266">
        <v>0.23</v>
      </c>
      <c r="F13266">
        <v>1</v>
      </c>
      <c r="G13266" s="1">
        <v>45542</v>
      </c>
      <c r="H13266" s="1">
        <v>45544</v>
      </c>
      <c r="I13266" t="s">
        <v>31</v>
      </c>
      <c r="J13266" t="s">
        <v>16</v>
      </c>
      <c r="K13266" s="2">
        <v>589.61</v>
      </c>
      <c r="L13266" t="s">
        <v>34</v>
      </c>
      <c r="M13266">
        <f>YEAR(Table1[[#This Row],[order_date]])</f>
        <v>2024</v>
      </c>
      <c r="N13266">
        <f>MONTH(Table1[[#This Row],[order_date]])</f>
        <v>9</v>
      </c>
      <c r="O13266" s="3">
        <f>Table1[[#This Row],[sales]]-Table1[[#This Row],[profit]]</f>
        <v>3415.1299999999997</v>
      </c>
      <c r="P13266" s="3">
        <f>Table1[[#This Row],[sales]]*Table1[[#This Row],[quantity]]</f>
        <v>4004.74</v>
      </c>
      <c r="Q13266" s="9">
        <f>Table1[[#This Row],[delivery_date]]-Table1[[#This Row],[order_date]]</f>
        <v>2</v>
      </c>
    </row>
    <row r="13267" spans="1:17" x14ac:dyDescent="0.35">
      <c r="A13267" t="s">
        <v>13298</v>
      </c>
      <c r="B13267" t="s">
        <v>25</v>
      </c>
      <c r="C13267" t="s">
        <v>33</v>
      </c>
      <c r="D13267" s="2">
        <v>3065.11</v>
      </c>
      <c r="E13267">
        <v>0.34</v>
      </c>
      <c r="F13267">
        <v>2</v>
      </c>
      <c r="G13267" s="1">
        <v>45447</v>
      </c>
      <c r="H13267" s="1">
        <v>45448</v>
      </c>
      <c r="I13267" t="s">
        <v>31</v>
      </c>
      <c r="J13267" t="s">
        <v>16</v>
      </c>
      <c r="K13267" s="2">
        <v>741.13</v>
      </c>
      <c r="L13267" t="s">
        <v>48</v>
      </c>
      <c r="M13267">
        <f>YEAR(Table1[[#This Row],[order_date]])</f>
        <v>2024</v>
      </c>
      <c r="N13267">
        <f>MONTH(Table1[[#This Row],[order_date]])</f>
        <v>6</v>
      </c>
      <c r="O13267" s="3">
        <f>Table1[[#This Row],[sales]]-Table1[[#This Row],[profit]]</f>
        <v>2323.98</v>
      </c>
      <c r="P13267" s="3">
        <f>Table1[[#This Row],[sales]]*Table1[[#This Row],[quantity]]</f>
        <v>6130.22</v>
      </c>
      <c r="Q13267" s="9">
        <f>Table1[[#This Row],[delivery_date]]-Table1[[#This Row],[order_date]]</f>
        <v>1</v>
      </c>
    </row>
    <row r="13268" spans="1:17" x14ac:dyDescent="0.35">
      <c r="A13268" t="s">
        <v>13299</v>
      </c>
      <c r="B13268" t="s">
        <v>41</v>
      </c>
      <c r="C13268" t="s">
        <v>36</v>
      </c>
      <c r="D13268" s="2">
        <v>4447.04</v>
      </c>
      <c r="E13268">
        <v>0.28000000000000003</v>
      </c>
      <c r="F13268">
        <v>8</v>
      </c>
      <c r="G13268" s="1">
        <v>45470</v>
      </c>
      <c r="H13268" s="1">
        <v>45474</v>
      </c>
      <c r="I13268" t="s">
        <v>15</v>
      </c>
      <c r="J13268" t="s">
        <v>22</v>
      </c>
      <c r="K13268" s="2">
        <v>546.96</v>
      </c>
      <c r="L13268" t="s">
        <v>48</v>
      </c>
      <c r="M13268">
        <f>YEAR(Table1[[#This Row],[order_date]])</f>
        <v>2024</v>
      </c>
      <c r="N13268">
        <f>MONTH(Table1[[#This Row],[order_date]])</f>
        <v>6</v>
      </c>
      <c r="O13268" s="3">
        <f>Table1[[#This Row],[sales]]-Table1[[#This Row],[profit]]</f>
        <v>3900.08</v>
      </c>
      <c r="P13268" s="3">
        <f>Table1[[#This Row],[sales]]*Table1[[#This Row],[quantity]]</f>
        <v>35576.32</v>
      </c>
      <c r="Q13268" s="9">
        <f>Table1[[#This Row],[delivery_date]]-Table1[[#This Row],[order_date]]</f>
        <v>4</v>
      </c>
    </row>
    <row r="13269" spans="1:17" x14ac:dyDescent="0.35">
      <c r="A13269" t="s">
        <v>13300</v>
      </c>
      <c r="B13269" t="s">
        <v>25</v>
      </c>
      <c r="C13269" t="s">
        <v>36</v>
      </c>
      <c r="D13269" s="2">
        <v>2146.5</v>
      </c>
      <c r="E13269">
        <v>0.39</v>
      </c>
      <c r="F13269">
        <v>9</v>
      </c>
      <c r="G13269" s="1">
        <v>45348</v>
      </c>
      <c r="H13269" s="1">
        <v>45355</v>
      </c>
      <c r="I13269" t="s">
        <v>21</v>
      </c>
      <c r="J13269" t="s">
        <v>22</v>
      </c>
      <c r="K13269" s="2">
        <v>138.26</v>
      </c>
      <c r="L13269" t="s">
        <v>48</v>
      </c>
      <c r="M13269">
        <f>YEAR(Table1[[#This Row],[order_date]])</f>
        <v>2024</v>
      </c>
      <c r="N13269">
        <f>MONTH(Table1[[#This Row],[order_date]])</f>
        <v>2</v>
      </c>
      <c r="O13269" s="3">
        <f>Table1[[#This Row],[sales]]-Table1[[#This Row],[profit]]</f>
        <v>2008.24</v>
      </c>
      <c r="P13269" s="3">
        <f>Table1[[#This Row],[sales]]*Table1[[#This Row],[quantity]]</f>
        <v>19318.5</v>
      </c>
      <c r="Q13269" s="9">
        <f>Table1[[#This Row],[delivery_date]]-Table1[[#This Row],[order_date]]</f>
        <v>7</v>
      </c>
    </row>
    <row r="13270" spans="1:17" x14ac:dyDescent="0.35">
      <c r="A13270" t="s">
        <v>13301</v>
      </c>
      <c r="B13270" t="s">
        <v>41</v>
      </c>
      <c r="C13270" t="s">
        <v>26</v>
      </c>
      <c r="D13270" s="2">
        <v>2501.9899999999998</v>
      </c>
      <c r="E13270">
        <v>0.21</v>
      </c>
      <c r="F13270">
        <v>7</v>
      </c>
      <c r="G13270" s="1">
        <v>44956</v>
      </c>
      <c r="H13270" s="1">
        <v>44959</v>
      </c>
      <c r="I13270" t="s">
        <v>31</v>
      </c>
      <c r="J13270" t="s">
        <v>27</v>
      </c>
      <c r="K13270" s="2">
        <v>682</v>
      </c>
      <c r="L13270" t="s">
        <v>48</v>
      </c>
      <c r="M13270">
        <f>YEAR(Table1[[#This Row],[order_date]])</f>
        <v>2023</v>
      </c>
      <c r="N13270">
        <f>MONTH(Table1[[#This Row],[order_date]])</f>
        <v>1</v>
      </c>
      <c r="O13270" s="3">
        <f>Table1[[#This Row],[sales]]-Table1[[#This Row],[profit]]</f>
        <v>1819.9899999999998</v>
      </c>
      <c r="P13270" s="3">
        <f>Table1[[#This Row],[sales]]*Table1[[#This Row],[quantity]]</f>
        <v>17513.93</v>
      </c>
      <c r="Q13270" s="9">
        <f>Table1[[#This Row],[delivery_date]]-Table1[[#This Row],[order_date]]</f>
        <v>3</v>
      </c>
    </row>
    <row r="13271" spans="1:17" x14ac:dyDescent="0.35">
      <c r="A13271" t="s">
        <v>13302</v>
      </c>
      <c r="B13271" t="s">
        <v>19</v>
      </c>
      <c r="C13271" t="s">
        <v>33</v>
      </c>
      <c r="D13271" s="2">
        <v>2087.1999999999998</v>
      </c>
      <c r="E13271">
        <v>0.21</v>
      </c>
      <c r="F13271">
        <v>9</v>
      </c>
      <c r="G13271" s="1">
        <v>45227</v>
      </c>
      <c r="H13271" s="1">
        <v>45228</v>
      </c>
      <c r="I13271" t="s">
        <v>31</v>
      </c>
      <c r="J13271" t="s">
        <v>27</v>
      </c>
      <c r="K13271" s="2">
        <v>598.03</v>
      </c>
      <c r="L13271" t="s">
        <v>23</v>
      </c>
      <c r="M13271">
        <f>YEAR(Table1[[#This Row],[order_date]])</f>
        <v>2023</v>
      </c>
      <c r="N13271">
        <f>MONTH(Table1[[#This Row],[order_date]])</f>
        <v>10</v>
      </c>
      <c r="O13271" s="3">
        <f>Table1[[#This Row],[sales]]-Table1[[#This Row],[profit]]</f>
        <v>1489.1699999999998</v>
      </c>
      <c r="P13271" s="3">
        <f>Table1[[#This Row],[sales]]*Table1[[#This Row],[quantity]]</f>
        <v>18784.8</v>
      </c>
      <c r="Q13271" s="9">
        <f>Table1[[#This Row],[delivery_date]]-Table1[[#This Row],[order_date]]</f>
        <v>1</v>
      </c>
    </row>
    <row r="13272" spans="1:17" x14ac:dyDescent="0.35">
      <c r="A13272" t="s">
        <v>13303</v>
      </c>
      <c r="B13272" t="s">
        <v>19</v>
      </c>
      <c r="C13272" t="s">
        <v>33</v>
      </c>
      <c r="D13272" s="2">
        <v>3640.03</v>
      </c>
      <c r="E13272">
        <v>0.37</v>
      </c>
      <c r="F13272">
        <v>9</v>
      </c>
      <c r="G13272" s="1">
        <v>45296</v>
      </c>
      <c r="H13272" s="1">
        <v>45303</v>
      </c>
      <c r="I13272" t="s">
        <v>21</v>
      </c>
      <c r="J13272" t="s">
        <v>16</v>
      </c>
      <c r="K13272" s="2">
        <v>738.49</v>
      </c>
      <c r="L13272" t="s">
        <v>28</v>
      </c>
      <c r="M13272">
        <f>YEAR(Table1[[#This Row],[order_date]])</f>
        <v>2024</v>
      </c>
      <c r="N13272">
        <f>MONTH(Table1[[#This Row],[order_date]])</f>
        <v>1</v>
      </c>
      <c r="O13272" s="3">
        <f>Table1[[#This Row],[sales]]-Table1[[#This Row],[profit]]</f>
        <v>2901.54</v>
      </c>
      <c r="P13272" s="3">
        <f>Table1[[#This Row],[sales]]*Table1[[#This Row],[quantity]]</f>
        <v>32760.27</v>
      </c>
      <c r="Q13272" s="9">
        <f>Table1[[#This Row],[delivery_date]]-Table1[[#This Row],[order_date]]</f>
        <v>7</v>
      </c>
    </row>
    <row r="13273" spans="1:17" x14ac:dyDescent="0.35">
      <c r="A13273" t="s">
        <v>13304</v>
      </c>
      <c r="B13273" t="s">
        <v>25</v>
      </c>
      <c r="C13273" t="s">
        <v>36</v>
      </c>
      <c r="D13273" s="2">
        <v>3785.44</v>
      </c>
      <c r="E13273">
        <v>0.32</v>
      </c>
      <c r="F13273">
        <v>6</v>
      </c>
      <c r="G13273" s="1">
        <v>45076</v>
      </c>
      <c r="H13273" s="1">
        <v>45081</v>
      </c>
      <c r="I13273" t="s">
        <v>21</v>
      </c>
      <c r="J13273" t="s">
        <v>22</v>
      </c>
      <c r="K13273" s="2">
        <v>886.66</v>
      </c>
      <c r="L13273" t="s">
        <v>39</v>
      </c>
      <c r="M13273">
        <f>YEAR(Table1[[#This Row],[order_date]])</f>
        <v>2023</v>
      </c>
      <c r="N13273">
        <f>MONTH(Table1[[#This Row],[order_date]])</f>
        <v>5</v>
      </c>
      <c r="O13273" s="3">
        <f>Table1[[#This Row],[sales]]-Table1[[#This Row],[profit]]</f>
        <v>2898.78</v>
      </c>
      <c r="P13273" s="3">
        <f>Table1[[#This Row],[sales]]*Table1[[#This Row],[quantity]]</f>
        <v>22712.639999999999</v>
      </c>
      <c r="Q13273" s="9">
        <f>Table1[[#This Row],[delivery_date]]-Table1[[#This Row],[order_date]]</f>
        <v>5</v>
      </c>
    </row>
    <row r="13274" spans="1:17" x14ac:dyDescent="0.35">
      <c r="A13274" t="s">
        <v>13305</v>
      </c>
      <c r="B13274" t="s">
        <v>19</v>
      </c>
      <c r="C13274" t="s">
        <v>33</v>
      </c>
      <c r="D13274" s="2">
        <v>3643.89</v>
      </c>
      <c r="E13274">
        <v>0.39</v>
      </c>
      <c r="F13274">
        <v>6</v>
      </c>
      <c r="G13274" s="1">
        <v>45647</v>
      </c>
      <c r="H13274" s="1">
        <v>45651</v>
      </c>
      <c r="I13274" t="s">
        <v>21</v>
      </c>
      <c r="J13274" t="s">
        <v>22</v>
      </c>
      <c r="K13274" s="2">
        <v>810.4</v>
      </c>
      <c r="L13274" t="s">
        <v>23</v>
      </c>
      <c r="M13274">
        <f>YEAR(Table1[[#This Row],[order_date]])</f>
        <v>2024</v>
      </c>
      <c r="N13274">
        <f>MONTH(Table1[[#This Row],[order_date]])</f>
        <v>12</v>
      </c>
      <c r="O13274" s="3">
        <f>Table1[[#This Row],[sales]]-Table1[[#This Row],[profit]]</f>
        <v>2833.49</v>
      </c>
      <c r="P13274" s="3">
        <f>Table1[[#This Row],[sales]]*Table1[[#This Row],[quantity]]</f>
        <v>21863.34</v>
      </c>
      <c r="Q13274" s="9">
        <f>Table1[[#This Row],[delivery_date]]-Table1[[#This Row],[order_date]]</f>
        <v>4</v>
      </c>
    </row>
    <row r="13275" spans="1:17" x14ac:dyDescent="0.35">
      <c r="A13275" t="s">
        <v>13306</v>
      </c>
      <c r="B13275" t="s">
        <v>13</v>
      </c>
      <c r="C13275" t="s">
        <v>36</v>
      </c>
      <c r="D13275" s="2">
        <v>1528.84</v>
      </c>
      <c r="E13275">
        <v>0.44</v>
      </c>
      <c r="F13275">
        <v>7</v>
      </c>
      <c r="G13275" s="1">
        <v>45566</v>
      </c>
      <c r="H13275" s="1">
        <v>45569</v>
      </c>
      <c r="I13275" t="s">
        <v>21</v>
      </c>
      <c r="J13275" t="s">
        <v>16</v>
      </c>
      <c r="K13275" s="2">
        <v>281.58</v>
      </c>
      <c r="L13275" t="s">
        <v>17</v>
      </c>
      <c r="M13275">
        <f>YEAR(Table1[[#This Row],[order_date]])</f>
        <v>2024</v>
      </c>
      <c r="N13275">
        <f>MONTH(Table1[[#This Row],[order_date]])</f>
        <v>10</v>
      </c>
      <c r="O13275" s="3">
        <f>Table1[[#This Row],[sales]]-Table1[[#This Row],[profit]]</f>
        <v>1247.26</v>
      </c>
      <c r="P13275" s="3">
        <f>Table1[[#This Row],[sales]]*Table1[[#This Row],[quantity]]</f>
        <v>10701.88</v>
      </c>
      <c r="Q13275" s="9">
        <f>Table1[[#This Row],[delivery_date]]-Table1[[#This Row],[order_date]]</f>
        <v>3</v>
      </c>
    </row>
    <row r="13276" spans="1:17" x14ac:dyDescent="0.35">
      <c r="A13276" t="s">
        <v>13307</v>
      </c>
      <c r="B13276" t="s">
        <v>13</v>
      </c>
      <c r="C13276" t="s">
        <v>36</v>
      </c>
      <c r="D13276" s="2">
        <v>3216.55</v>
      </c>
      <c r="E13276">
        <v>0.13</v>
      </c>
      <c r="F13276">
        <v>1</v>
      </c>
      <c r="G13276" s="1">
        <v>45455</v>
      </c>
      <c r="H13276" s="1">
        <v>45461</v>
      </c>
      <c r="I13276" t="s">
        <v>31</v>
      </c>
      <c r="J13276" t="s">
        <v>27</v>
      </c>
      <c r="K13276" s="2">
        <v>643.53</v>
      </c>
      <c r="L13276" t="s">
        <v>23</v>
      </c>
      <c r="M13276">
        <f>YEAR(Table1[[#This Row],[order_date]])</f>
        <v>2024</v>
      </c>
      <c r="N13276">
        <f>MONTH(Table1[[#This Row],[order_date]])</f>
        <v>6</v>
      </c>
      <c r="O13276" s="3">
        <f>Table1[[#This Row],[sales]]-Table1[[#This Row],[profit]]</f>
        <v>2573.0200000000004</v>
      </c>
      <c r="P13276" s="3">
        <f>Table1[[#This Row],[sales]]*Table1[[#This Row],[quantity]]</f>
        <v>3216.55</v>
      </c>
      <c r="Q13276" s="9">
        <f>Table1[[#This Row],[delivery_date]]-Table1[[#This Row],[order_date]]</f>
        <v>6</v>
      </c>
    </row>
    <row r="13277" spans="1:17" x14ac:dyDescent="0.35">
      <c r="A13277" t="s">
        <v>13308</v>
      </c>
      <c r="B13277" t="s">
        <v>25</v>
      </c>
      <c r="C13277" t="s">
        <v>14</v>
      </c>
      <c r="D13277" s="2">
        <v>1758.79</v>
      </c>
      <c r="E13277">
        <v>0.16</v>
      </c>
      <c r="F13277">
        <v>9</v>
      </c>
      <c r="G13277" s="1">
        <v>45051</v>
      </c>
      <c r="H13277" s="1">
        <v>45057</v>
      </c>
      <c r="I13277" t="s">
        <v>21</v>
      </c>
      <c r="J13277" t="s">
        <v>27</v>
      </c>
      <c r="K13277" s="2">
        <v>325.48</v>
      </c>
      <c r="L13277" t="s">
        <v>23</v>
      </c>
      <c r="M13277">
        <f>YEAR(Table1[[#This Row],[order_date]])</f>
        <v>2023</v>
      </c>
      <c r="N13277">
        <f>MONTH(Table1[[#This Row],[order_date]])</f>
        <v>5</v>
      </c>
      <c r="O13277" s="3">
        <f>Table1[[#This Row],[sales]]-Table1[[#This Row],[profit]]</f>
        <v>1433.31</v>
      </c>
      <c r="P13277" s="3">
        <f>Table1[[#This Row],[sales]]*Table1[[#This Row],[quantity]]</f>
        <v>15829.11</v>
      </c>
      <c r="Q13277" s="9">
        <f>Table1[[#This Row],[delivery_date]]-Table1[[#This Row],[order_date]]</f>
        <v>6</v>
      </c>
    </row>
    <row r="13278" spans="1:17" x14ac:dyDescent="0.35">
      <c r="A13278" t="s">
        <v>13309</v>
      </c>
      <c r="B13278" t="s">
        <v>25</v>
      </c>
      <c r="C13278" t="s">
        <v>33</v>
      </c>
      <c r="D13278" s="2">
        <v>4187.58</v>
      </c>
      <c r="E13278">
        <v>0.26</v>
      </c>
      <c r="F13278">
        <v>1</v>
      </c>
      <c r="G13278" s="1">
        <v>44980</v>
      </c>
      <c r="H13278" s="1">
        <v>44984</v>
      </c>
      <c r="I13278" t="s">
        <v>21</v>
      </c>
      <c r="J13278" t="s">
        <v>27</v>
      </c>
      <c r="K13278" s="2">
        <v>328.08</v>
      </c>
      <c r="L13278" t="s">
        <v>17</v>
      </c>
      <c r="M13278">
        <f>YEAR(Table1[[#This Row],[order_date]])</f>
        <v>2023</v>
      </c>
      <c r="N13278">
        <f>MONTH(Table1[[#This Row],[order_date]])</f>
        <v>2</v>
      </c>
      <c r="O13278" s="3">
        <f>Table1[[#This Row],[sales]]-Table1[[#This Row],[profit]]</f>
        <v>3859.5</v>
      </c>
      <c r="P13278" s="3">
        <f>Table1[[#This Row],[sales]]*Table1[[#This Row],[quantity]]</f>
        <v>4187.58</v>
      </c>
      <c r="Q13278" s="9">
        <f>Table1[[#This Row],[delivery_date]]-Table1[[#This Row],[order_date]]</f>
        <v>4</v>
      </c>
    </row>
    <row r="13279" spans="1:17" x14ac:dyDescent="0.35">
      <c r="A13279" t="s">
        <v>13310</v>
      </c>
      <c r="B13279" t="s">
        <v>41</v>
      </c>
      <c r="C13279" t="s">
        <v>20</v>
      </c>
      <c r="D13279" s="2">
        <v>370.07</v>
      </c>
      <c r="E13279">
        <v>0.47</v>
      </c>
      <c r="F13279">
        <v>8</v>
      </c>
      <c r="G13279" s="1">
        <v>45517</v>
      </c>
      <c r="H13279" s="1">
        <v>45520</v>
      </c>
      <c r="I13279" t="s">
        <v>21</v>
      </c>
      <c r="J13279" t="s">
        <v>22</v>
      </c>
      <c r="K13279" s="2">
        <v>48</v>
      </c>
      <c r="L13279" t="s">
        <v>17</v>
      </c>
      <c r="M13279">
        <f>YEAR(Table1[[#This Row],[order_date]])</f>
        <v>2024</v>
      </c>
      <c r="N13279">
        <f>MONTH(Table1[[#This Row],[order_date]])</f>
        <v>8</v>
      </c>
      <c r="O13279" s="3">
        <f>Table1[[#This Row],[sales]]-Table1[[#This Row],[profit]]</f>
        <v>322.07</v>
      </c>
      <c r="P13279" s="3">
        <f>Table1[[#This Row],[sales]]*Table1[[#This Row],[quantity]]</f>
        <v>2960.56</v>
      </c>
      <c r="Q13279" s="9">
        <f>Table1[[#This Row],[delivery_date]]-Table1[[#This Row],[order_date]]</f>
        <v>3</v>
      </c>
    </row>
    <row r="13280" spans="1:17" x14ac:dyDescent="0.35">
      <c r="A13280" t="s">
        <v>13311</v>
      </c>
      <c r="B13280" t="s">
        <v>19</v>
      </c>
      <c r="C13280" t="s">
        <v>33</v>
      </c>
      <c r="D13280" s="2">
        <v>284.83</v>
      </c>
      <c r="E13280">
        <v>0.42</v>
      </c>
      <c r="F13280">
        <v>2</v>
      </c>
      <c r="G13280" s="1">
        <v>45086</v>
      </c>
      <c r="H13280" s="1">
        <v>45092</v>
      </c>
      <c r="I13280" t="s">
        <v>15</v>
      </c>
      <c r="J13280" t="s">
        <v>22</v>
      </c>
      <c r="K13280" s="2">
        <v>15.47</v>
      </c>
      <c r="L13280" t="s">
        <v>34</v>
      </c>
      <c r="M13280">
        <f>YEAR(Table1[[#This Row],[order_date]])</f>
        <v>2023</v>
      </c>
      <c r="N13280">
        <f>MONTH(Table1[[#This Row],[order_date]])</f>
        <v>6</v>
      </c>
      <c r="O13280" s="3">
        <f>Table1[[#This Row],[sales]]-Table1[[#This Row],[profit]]</f>
        <v>269.35999999999996</v>
      </c>
      <c r="P13280" s="3">
        <f>Table1[[#This Row],[sales]]*Table1[[#This Row],[quantity]]</f>
        <v>569.66</v>
      </c>
      <c r="Q13280" s="9">
        <f>Table1[[#This Row],[delivery_date]]-Table1[[#This Row],[order_date]]</f>
        <v>6</v>
      </c>
    </row>
    <row r="13281" spans="1:17" x14ac:dyDescent="0.35">
      <c r="A13281" t="s">
        <v>13312</v>
      </c>
      <c r="B13281" t="s">
        <v>41</v>
      </c>
      <c r="C13281" t="s">
        <v>33</v>
      </c>
      <c r="D13281" s="2">
        <v>598.37</v>
      </c>
      <c r="E13281">
        <v>0.23</v>
      </c>
      <c r="F13281">
        <v>7</v>
      </c>
      <c r="G13281" s="1">
        <v>45082</v>
      </c>
      <c r="H13281" s="1">
        <v>45089</v>
      </c>
      <c r="I13281" t="s">
        <v>31</v>
      </c>
      <c r="J13281" t="s">
        <v>16</v>
      </c>
      <c r="K13281" s="2">
        <v>41.45</v>
      </c>
      <c r="L13281" t="s">
        <v>34</v>
      </c>
      <c r="M13281">
        <f>YEAR(Table1[[#This Row],[order_date]])</f>
        <v>2023</v>
      </c>
      <c r="N13281">
        <f>MONTH(Table1[[#This Row],[order_date]])</f>
        <v>6</v>
      </c>
      <c r="O13281" s="3">
        <f>Table1[[#This Row],[sales]]-Table1[[#This Row],[profit]]</f>
        <v>556.91999999999996</v>
      </c>
      <c r="P13281" s="3">
        <f>Table1[[#This Row],[sales]]*Table1[[#This Row],[quantity]]</f>
        <v>4188.59</v>
      </c>
      <c r="Q13281" s="9">
        <f>Table1[[#This Row],[delivery_date]]-Table1[[#This Row],[order_date]]</f>
        <v>7</v>
      </c>
    </row>
    <row r="13282" spans="1:17" x14ac:dyDescent="0.35">
      <c r="A13282" t="s">
        <v>13313</v>
      </c>
      <c r="B13282" t="s">
        <v>41</v>
      </c>
      <c r="C13282" t="s">
        <v>26</v>
      </c>
      <c r="D13282" s="2">
        <v>1091.58</v>
      </c>
      <c r="E13282">
        <v>0.28999999999999998</v>
      </c>
      <c r="F13282">
        <v>5</v>
      </c>
      <c r="G13282" s="1">
        <v>45321</v>
      </c>
      <c r="H13282" s="1">
        <v>45323</v>
      </c>
      <c r="I13282" t="s">
        <v>31</v>
      </c>
      <c r="J13282" t="s">
        <v>27</v>
      </c>
      <c r="K13282" s="2">
        <v>193.3</v>
      </c>
      <c r="L13282" t="s">
        <v>48</v>
      </c>
      <c r="M13282">
        <f>YEAR(Table1[[#This Row],[order_date]])</f>
        <v>2024</v>
      </c>
      <c r="N13282">
        <f>MONTH(Table1[[#This Row],[order_date]])</f>
        <v>1</v>
      </c>
      <c r="O13282" s="3">
        <f>Table1[[#This Row],[sales]]-Table1[[#This Row],[profit]]</f>
        <v>898.28</v>
      </c>
      <c r="P13282" s="3">
        <f>Table1[[#This Row],[sales]]*Table1[[#This Row],[quantity]]</f>
        <v>5457.9</v>
      </c>
      <c r="Q13282" s="9">
        <f>Table1[[#This Row],[delivery_date]]-Table1[[#This Row],[order_date]]</f>
        <v>2</v>
      </c>
    </row>
    <row r="13283" spans="1:17" x14ac:dyDescent="0.35">
      <c r="A13283" t="s">
        <v>13314</v>
      </c>
      <c r="B13283" t="s">
        <v>13</v>
      </c>
      <c r="C13283" t="s">
        <v>20</v>
      </c>
      <c r="D13283" s="2">
        <v>284.41000000000003</v>
      </c>
      <c r="E13283">
        <v>0.36</v>
      </c>
      <c r="F13283">
        <v>8</v>
      </c>
      <c r="G13283" s="1">
        <v>45349</v>
      </c>
      <c r="H13283" s="1">
        <v>45355</v>
      </c>
      <c r="I13283" t="s">
        <v>21</v>
      </c>
      <c r="J13283" t="s">
        <v>27</v>
      </c>
      <c r="K13283" s="2">
        <v>26.86</v>
      </c>
      <c r="L13283" t="s">
        <v>34</v>
      </c>
      <c r="M13283">
        <f>YEAR(Table1[[#This Row],[order_date]])</f>
        <v>2024</v>
      </c>
      <c r="N13283">
        <f>MONTH(Table1[[#This Row],[order_date]])</f>
        <v>2</v>
      </c>
      <c r="O13283" s="3">
        <f>Table1[[#This Row],[sales]]-Table1[[#This Row],[profit]]</f>
        <v>257.55</v>
      </c>
      <c r="P13283" s="3">
        <f>Table1[[#This Row],[sales]]*Table1[[#This Row],[quantity]]</f>
        <v>2275.2800000000002</v>
      </c>
      <c r="Q13283" s="9">
        <f>Table1[[#This Row],[delivery_date]]-Table1[[#This Row],[order_date]]</f>
        <v>6</v>
      </c>
    </row>
    <row r="13284" spans="1:17" x14ac:dyDescent="0.35">
      <c r="A13284" t="s">
        <v>13315</v>
      </c>
      <c r="B13284" t="s">
        <v>13</v>
      </c>
      <c r="C13284" t="s">
        <v>20</v>
      </c>
      <c r="D13284" s="2">
        <v>450.92</v>
      </c>
      <c r="E13284">
        <v>0.26</v>
      </c>
      <c r="F13284">
        <v>7</v>
      </c>
      <c r="G13284" s="1">
        <v>45297</v>
      </c>
      <c r="H13284" s="1">
        <v>45302</v>
      </c>
      <c r="I13284" t="s">
        <v>31</v>
      </c>
      <c r="J13284" t="s">
        <v>27</v>
      </c>
      <c r="K13284" s="2">
        <v>62.82</v>
      </c>
      <c r="L13284" t="s">
        <v>28</v>
      </c>
      <c r="M13284">
        <f>YEAR(Table1[[#This Row],[order_date]])</f>
        <v>2024</v>
      </c>
      <c r="N13284">
        <f>MONTH(Table1[[#This Row],[order_date]])</f>
        <v>1</v>
      </c>
      <c r="O13284" s="3">
        <f>Table1[[#This Row],[sales]]-Table1[[#This Row],[profit]]</f>
        <v>388.1</v>
      </c>
      <c r="P13284" s="3">
        <f>Table1[[#This Row],[sales]]*Table1[[#This Row],[quantity]]</f>
        <v>3156.44</v>
      </c>
      <c r="Q13284" s="9">
        <f>Table1[[#This Row],[delivery_date]]-Table1[[#This Row],[order_date]]</f>
        <v>5</v>
      </c>
    </row>
    <row r="13285" spans="1:17" x14ac:dyDescent="0.35">
      <c r="A13285" t="s">
        <v>13316</v>
      </c>
      <c r="B13285" t="s">
        <v>13</v>
      </c>
      <c r="C13285" t="s">
        <v>26</v>
      </c>
      <c r="D13285" s="2">
        <v>1599.68</v>
      </c>
      <c r="E13285">
        <v>0.05</v>
      </c>
      <c r="F13285">
        <v>8</v>
      </c>
      <c r="G13285" s="1">
        <v>45093</v>
      </c>
      <c r="H13285" s="1">
        <v>45098</v>
      </c>
      <c r="I13285" t="s">
        <v>21</v>
      </c>
      <c r="J13285" t="s">
        <v>27</v>
      </c>
      <c r="K13285" s="2">
        <v>414.73</v>
      </c>
      <c r="L13285" t="s">
        <v>23</v>
      </c>
      <c r="M13285">
        <f>YEAR(Table1[[#This Row],[order_date]])</f>
        <v>2023</v>
      </c>
      <c r="N13285">
        <f>MONTH(Table1[[#This Row],[order_date]])</f>
        <v>6</v>
      </c>
      <c r="O13285" s="3">
        <f>Table1[[#This Row],[sales]]-Table1[[#This Row],[profit]]</f>
        <v>1184.95</v>
      </c>
      <c r="P13285" s="3">
        <f>Table1[[#This Row],[sales]]*Table1[[#This Row],[quantity]]</f>
        <v>12797.44</v>
      </c>
      <c r="Q13285" s="9">
        <f>Table1[[#This Row],[delivery_date]]-Table1[[#This Row],[order_date]]</f>
        <v>5</v>
      </c>
    </row>
    <row r="13286" spans="1:17" x14ac:dyDescent="0.35">
      <c r="A13286" t="s">
        <v>13317</v>
      </c>
      <c r="B13286" t="s">
        <v>13</v>
      </c>
      <c r="C13286" t="s">
        <v>26</v>
      </c>
      <c r="D13286" s="2">
        <v>588.97</v>
      </c>
      <c r="E13286">
        <v>0.18</v>
      </c>
      <c r="F13286">
        <v>2</v>
      </c>
      <c r="G13286" s="1">
        <v>45639</v>
      </c>
      <c r="H13286" s="1">
        <v>45641</v>
      </c>
      <c r="I13286" t="s">
        <v>31</v>
      </c>
      <c r="J13286" t="s">
        <v>16</v>
      </c>
      <c r="K13286" s="2">
        <v>42.25</v>
      </c>
      <c r="L13286" t="s">
        <v>23</v>
      </c>
      <c r="M13286">
        <f>YEAR(Table1[[#This Row],[order_date]])</f>
        <v>2024</v>
      </c>
      <c r="N13286">
        <f>MONTH(Table1[[#This Row],[order_date]])</f>
        <v>12</v>
      </c>
      <c r="O13286" s="3">
        <f>Table1[[#This Row],[sales]]-Table1[[#This Row],[profit]]</f>
        <v>546.72</v>
      </c>
      <c r="P13286" s="3">
        <f>Table1[[#This Row],[sales]]*Table1[[#This Row],[quantity]]</f>
        <v>1177.94</v>
      </c>
      <c r="Q13286" s="9">
        <f>Table1[[#This Row],[delivery_date]]-Table1[[#This Row],[order_date]]</f>
        <v>2</v>
      </c>
    </row>
    <row r="13287" spans="1:17" x14ac:dyDescent="0.35">
      <c r="A13287" t="s">
        <v>13318</v>
      </c>
      <c r="B13287" t="s">
        <v>41</v>
      </c>
      <c r="C13287" t="s">
        <v>33</v>
      </c>
      <c r="D13287" s="2">
        <v>4030.16</v>
      </c>
      <c r="E13287">
        <v>0.02</v>
      </c>
      <c r="F13287">
        <v>9</v>
      </c>
      <c r="G13287" s="1">
        <v>45591</v>
      </c>
      <c r="H13287" s="1">
        <v>45594</v>
      </c>
      <c r="I13287" t="s">
        <v>21</v>
      </c>
      <c r="J13287" t="s">
        <v>16</v>
      </c>
      <c r="K13287" s="2">
        <v>1039.6400000000001</v>
      </c>
      <c r="L13287" t="s">
        <v>39</v>
      </c>
      <c r="M13287">
        <f>YEAR(Table1[[#This Row],[order_date]])</f>
        <v>2024</v>
      </c>
      <c r="N13287">
        <f>MONTH(Table1[[#This Row],[order_date]])</f>
        <v>10</v>
      </c>
      <c r="O13287" s="3">
        <f>Table1[[#This Row],[sales]]-Table1[[#This Row],[profit]]</f>
        <v>2990.5199999999995</v>
      </c>
      <c r="P13287" s="3">
        <f>Table1[[#This Row],[sales]]*Table1[[#This Row],[quantity]]</f>
        <v>36271.440000000002</v>
      </c>
      <c r="Q13287" s="9">
        <f>Table1[[#This Row],[delivery_date]]-Table1[[#This Row],[order_date]]</f>
        <v>3</v>
      </c>
    </row>
    <row r="13288" spans="1:17" x14ac:dyDescent="0.35">
      <c r="A13288" t="s">
        <v>13319</v>
      </c>
      <c r="B13288" t="s">
        <v>13</v>
      </c>
      <c r="C13288" t="s">
        <v>14</v>
      </c>
      <c r="D13288" s="2">
        <v>363.95</v>
      </c>
      <c r="E13288">
        <v>0.33</v>
      </c>
      <c r="F13288">
        <v>6</v>
      </c>
      <c r="G13288" s="1">
        <v>45250</v>
      </c>
      <c r="H13288" s="1">
        <v>45253</v>
      </c>
      <c r="I13288" t="s">
        <v>31</v>
      </c>
      <c r="J13288" t="s">
        <v>16</v>
      </c>
      <c r="K13288" s="2">
        <v>99.59</v>
      </c>
      <c r="L13288" t="s">
        <v>39</v>
      </c>
      <c r="M13288">
        <f>YEAR(Table1[[#This Row],[order_date]])</f>
        <v>2023</v>
      </c>
      <c r="N13288">
        <f>MONTH(Table1[[#This Row],[order_date]])</f>
        <v>11</v>
      </c>
      <c r="O13288" s="3">
        <f>Table1[[#This Row],[sales]]-Table1[[#This Row],[profit]]</f>
        <v>264.36</v>
      </c>
      <c r="P13288" s="3">
        <f>Table1[[#This Row],[sales]]*Table1[[#This Row],[quantity]]</f>
        <v>2183.6999999999998</v>
      </c>
      <c r="Q13288" s="9">
        <f>Table1[[#This Row],[delivery_date]]-Table1[[#This Row],[order_date]]</f>
        <v>3</v>
      </c>
    </row>
    <row r="13289" spans="1:17" x14ac:dyDescent="0.35">
      <c r="A13289" t="s">
        <v>13320</v>
      </c>
      <c r="B13289" t="s">
        <v>19</v>
      </c>
      <c r="C13289" t="s">
        <v>26</v>
      </c>
      <c r="D13289" s="2">
        <v>4548.8500000000004</v>
      </c>
      <c r="E13289">
        <v>0.17</v>
      </c>
      <c r="F13289">
        <v>6</v>
      </c>
      <c r="G13289" s="1">
        <v>45116</v>
      </c>
      <c r="H13289" s="1">
        <v>45121</v>
      </c>
      <c r="I13289" t="s">
        <v>15</v>
      </c>
      <c r="J13289" t="s">
        <v>22</v>
      </c>
      <c r="K13289" s="2">
        <v>589.70000000000005</v>
      </c>
      <c r="L13289" t="s">
        <v>34</v>
      </c>
      <c r="M13289">
        <f>YEAR(Table1[[#This Row],[order_date]])</f>
        <v>2023</v>
      </c>
      <c r="N13289">
        <f>MONTH(Table1[[#This Row],[order_date]])</f>
        <v>7</v>
      </c>
      <c r="O13289" s="3">
        <f>Table1[[#This Row],[sales]]-Table1[[#This Row],[profit]]</f>
        <v>3959.1500000000005</v>
      </c>
      <c r="P13289" s="3">
        <f>Table1[[#This Row],[sales]]*Table1[[#This Row],[quantity]]</f>
        <v>27293.100000000002</v>
      </c>
      <c r="Q13289" s="9">
        <f>Table1[[#This Row],[delivery_date]]-Table1[[#This Row],[order_date]]</f>
        <v>5</v>
      </c>
    </row>
    <row r="13290" spans="1:17" x14ac:dyDescent="0.35">
      <c r="A13290" t="s">
        <v>13321</v>
      </c>
      <c r="B13290" t="s">
        <v>13</v>
      </c>
      <c r="C13290" t="s">
        <v>20</v>
      </c>
      <c r="D13290" s="2">
        <v>4367.1099999999997</v>
      </c>
      <c r="E13290">
        <v>0.37</v>
      </c>
      <c r="F13290">
        <v>6</v>
      </c>
      <c r="G13290" s="1">
        <v>45585</v>
      </c>
      <c r="H13290" s="1">
        <v>45586</v>
      </c>
      <c r="I13290" t="s">
        <v>15</v>
      </c>
      <c r="J13290" t="s">
        <v>27</v>
      </c>
      <c r="K13290" s="2">
        <v>715.42</v>
      </c>
      <c r="L13290" t="s">
        <v>48</v>
      </c>
      <c r="M13290">
        <f>YEAR(Table1[[#This Row],[order_date]])</f>
        <v>2024</v>
      </c>
      <c r="N13290">
        <f>MONTH(Table1[[#This Row],[order_date]])</f>
        <v>10</v>
      </c>
      <c r="O13290" s="3">
        <f>Table1[[#This Row],[sales]]-Table1[[#This Row],[profit]]</f>
        <v>3651.6899999999996</v>
      </c>
      <c r="P13290" s="3">
        <f>Table1[[#This Row],[sales]]*Table1[[#This Row],[quantity]]</f>
        <v>26202.659999999996</v>
      </c>
      <c r="Q13290" s="9">
        <f>Table1[[#This Row],[delivery_date]]-Table1[[#This Row],[order_date]]</f>
        <v>1</v>
      </c>
    </row>
    <row r="13291" spans="1:17" x14ac:dyDescent="0.35">
      <c r="A13291" t="s">
        <v>13322</v>
      </c>
      <c r="B13291" t="s">
        <v>13</v>
      </c>
      <c r="C13291" t="s">
        <v>20</v>
      </c>
      <c r="D13291" s="2">
        <v>1121.08</v>
      </c>
      <c r="E13291">
        <v>0.21</v>
      </c>
      <c r="F13291">
        <v>1</v>
      </c>
      <c r="G13291" s="1">
        <v>45451</v>
      </c>
      <c r="H13291" s="1">
        <v>45457</v>
      </c>
      <c r="I13291" t="s">
        <v>21</v>
      </c>
      <c r="J13291" t="s">
        <v>22</v>
      </c>
      <c r="K13291" s="2">
        <v>171.57</v>
      </c>
      <c r="L13291" t="s">
        <v>39</v>
      </c>
      <c r="M13291">
        <f>YEAR(Table1[[#This Row],[order_date]])</f>
        <v>2024</v>
      </c>
      <c r="N13291">
        <f>MONTH(Table1[[#This Row],[order_date]])</f>
        <v>6</v>
      </c>
      <c r="O13291" s="3">
        <f>Table1[[#This Row],[sales]]-Table1[[#This Row],[profit]]</f>
        <v>949.51</v>
      </c>
      <c r="P13291" s="3">
        <f>Table1[[#This Row],[sales]]*Table1[[#This Row],[quantity]]</f>
        <v>1121.08</v>
      </c>
      <c r="Q13291" s="9">
        <f>Table1[[#This Row],[delivery_date]]-Table1[[#This Row],[order_date]]</f>
        <v>6</v>
      </c>
    </row>
    <row r="13292" spans="1:17" x14ac:dyDescent="0.35">
      <c r="A13292" t="s">
        <v>13323</v>
      </c>
      <c r="B13292" t="s">
        <v>13</v>
      </c>
      <c r="C13292" t="s">
        <v>33</v>
      </c>
      <c r="D13292" s="2">
        <v>450.48</v>
      </c>
      <c r="E13292">
        <v>0.02</v>
      </c>
      <c r="F13292">
        <v>7</v>
      </c>
      <c r="G13292" s="1">
        <v>45438</v>
      </c>
      <c r="H13292" s="1">
        <v>45445</v>
      </c>
      <c r="I13292" t="s">
        <v>21</v>
      </c>
      <c r="J13292" t="s">
        <v>16</v>
      </c>
      <c r="K13292" s="2">
        <v>38.79</v>
      </c>
      <c r="L13292" t="s">
        <v>17</v>
      </c>
      <c r="M13292">
        <f>YEAR(Table1[[#This Row],[order_date]])</f>
        <v>2024</v>
      </c>
      <c r="N13292">
        <f>MONTH(Table1[[#This Row],[order_date]])</f>
        <v>5</v>
      </c>
      <c r="O13292" s="3">
        <f>Table1[[#This Row],[sales]]-Table1[[#This Row],[profit]]</f>
        <v>411.69</v>
      </c>
      <c r="P13292" s="3">
        <f>Table1[[#This Row],[sales]]*Table1[[#This Row],[quantity]]</f>
        <v>3153.36</v>
      </c>
      <c r="Q13292" s="9">
        <f>Table1[[#This Row],[delivery_date]]-Table1[[#This Row],[order_date]]</f>
        <v>7</v>
      </c>
    </row>
    <row r="13293" spans="1:17" x14ac:dyDescent="0.35">
      <c r="A13293" t="s">
        <v>13324</v>
      </c>
      <c r="B13293" t="s">
        <v>25</v>
      </c>
      <c r="C13293" t="s">
        <v>14</v>
      </c>
      <c r="D13293" s="2">
        <v>617.12</v>
      </c>
      <c r="E13293">
        <v>0.19</v>
      </c>
      <c r="F13293">
        <v>2</v>
      </c>
      <c r="G13293" s="1">
        <v>45211</v>
      </c>
      <c r="H13293" s="1">
        <v>45214</v>
      </c>
      <c r="I13293" t="s">
        <v>31</v>
      </c>
      <c r="J13293" t="s">
        <v>16</v>
      </c>
      <c r="K13293" s="2">
        <v>45.36</v>
      </c>
      <c r="L13293" t="s">
        <v>23</v>
      </c>
      <c r="M13293">
        <f>YEAR(Table1[[#This Row],[order_date]])</f>
        <v>2023</v>
      </c>
      <c r="N13293">
        <f>MONTH(Table1[[#This Row],[order_date]])</f>
        <v>10</v>
      </c>
      <c r="O13293" s="3">
        <f>Table1[[#This Row],[sales]]-Table1[[#This Row],[profit]]</f>
        <v>571.76</v>
      </c>
      <c r="P13293" s="3">
        <f>Table1[[#This Row],[sales]]*Table1[[#This Row],[quantity]]</f>
        <v>1234.24</v>
      </c>
      <c r="Q13293" s="9">
        <f>Table1[[#This Row],[delivery_date]]-Table1[[#This Row],[order_date]]</f>
        <v>3</v>
      </c>
    </row>
    <row r="13294" spans="1:17" x14ac:dyDescent="0.35">
      <c r="A13294" t="s">
        <v>13325</v>
      </c>
      <c r="B13294" t="s">
        <v>19</v>
      </c>
      <c r="C13294" t="s">
        <v>36</v>
      </c>
      <c r="D13294" s="2">
        <v>2839.53</v>
      </c>
      <c r="E13294">
        <v>0.11</v>
      </c>
      <c r="F13294">
        <v>2</v>
      </c>
      <c r="G13294" s="1">
        <v>45165</v>
      </c>
      <c r="H13294" s="1">
        <v>45167</v>
      </c>
      <c r="I13294" t="s">
        <v>15</v>
      </c>
      <c r="J13294" t="s">
        <v>22</v>
      </c>
      <c r="K13294" s="2">
        <v>461.55</v>
      </c>
      <c r="L13294" t="s">
        <v>28</v>
      </c>
      <c r="M13294">
        <f>YEAR(Table1[[#This Row],[order_date]])</f>
        <v>2023</v>
      </c>
      <c r="N13294">
        <f>MONTH(Table1[[#This Row],[order_date]])</f>
        <v>8</v>
      </c>
      <c r="O13294" s="3">
        <f>Table1[[#This Row],[sales]]-Table1[[#This Row],[profit]]</f>
        <v>2377.98</v>
      </c>
      <c r="P13294" s="3">
        <f>Table1[[#This Row],[sales]]*Table1[[#This Row],[quantity]]</f>
        <v>5679.06</v>
      </c>
      <c r="Q13294" s="9">
        <f>Table1[[#This Row],[delivery_date]]-Table1[[#This Row],[order_date]]</f>
        <v>2</v>
      </c>
    </row>
    <row r="13295" spans="1:17" x14ac:dyDescent="0.35">
      <c r="A13295" t="s">
        <v>13326</v>
      </c>
      <c r="B13295" t="s">
        <v>19</v>
      </c>
      <c r="C13295" t="s">
        <v>26</v>
      </c>
      <c r="D13295" s="2">
        <v>3044.49</v>
      </c>
      <c r="E13295">
        <v>0.11</v>
      </c>
      <c r="F13295">
        <v>5</v>
      </c>
      <c r="G13295" s="1">
        <v>45511</v>
      </c>
      <c r="H13295" s="1">
        <v>45516</v>
      </c>
      <c r="I13295" t="s">
        <v>21</v>
      </c>
      <c r="J13295" t="s">
        <v>22</v>
      </c>
      <c r="K13295" s="2">
        <v>583.76</v>
      </c>
      <c r="L13295" t="s">
        <v>34</v>
      </c>
      <c r="M13295">
        <f>YEAR(Table1[[#This Row],[order_date]])</f>
        <v>2024</v>
      </c>
      <c r="N13295">
        <f>MONTH(Table1[[#This Row],[order_date]])</f>
        <v>8</v>
      </c>
      <c r="O13295" s="3">
        <f>Table1[[#This Row],[sales]]-Table1[[#This Row],[profit]]</f>
        <v>2460.7299999999996</v>
      </c>
      <c r="P13295" s="3">
        <f>Table1[[#This Row],[sales]]*Table1[[#This Row],[quantity]]</f>
        <v>15222.449999999999</v>
      </c>
      <c r="Q13295" s="9">
        <f>Table1[[#This Row],[delivery_date]]-Table1[[#This Row],[order_date]]</f>
        <v>5</v>
      </c>
    </row>
    <row r="13296" spans="1:17" x14ac:dyDescent="0.35">
      <c r="A13296" t="s">
        <v>13327</v>
      </c>
      <c r="B13296" t="s">
        <v>41</v>
      </c>
      <c r="C13296" t="s">
        <v>26</v>
      </c>
      <c r="D13296" s="2">
        <v>1646.36</v>
      </c>
      <c r="E13296">
        <v>0.19</v>
      </c>
      <c r="F13296">
        <v>6</v>
      </c>
      <c r="G13296" s="1">
        <v>45608</v>
      </c>
      <c r="H13296" s="1">
        <v>45615</v>
      </c>
      <c r="I13296" t="s">
        <v>31</v>
      </c>
      <c r="J13296" t="s">
        <v>22</v>
      </c>
      <c r="K13296" s="2">
        <v>283.36</v>
      </c>
      <c r="L13296" t="s">
        <v>23</v>
      </c>
      <c r="M13296">
        <f>YEAR(Table1[[#This Row],[order_date]])</f>
        <v>2024</v>
      </c>
      <c r="N13296">
        <f>MONTH(Table1[[#This Row],[order_date]])</f>
        <v>11</v>
      </c>
      <c r="O13296" s="3">
        <f>Table1[[#This Row],[sales]]-Table1[[#This Row],[profit]]</f>
        <v>1363</v>
      </c>
      <c r="P13296" s="3">
        <f>Table1[[#This Row],[sales]]*Table1[[#This Row],[quantity]]</f>
        <v>9878.16</v>
      </c>
      <c r="Q13296" s="9">
        <f>Table1[[#This Row],[delivery_date]]-Table1[[#This Row],[order_date]]</f>
        <v>7</v>
      </c>
    </row>
    <row r="13297" spans="1:17" x14ac:dyDescent="0.35">
      <c r="A13297" t="s">
        <v>13328</v>
      </c>
      <c r="B13297" t="s">
        <v>41</v>
      </c>
      <c r="C13297" t="s">
        <v>33</v>
      </c>
      <c r="D13297" s="2">
        <v>1554.48</v>
      </c>
      <c r="E13297">
        <v>0.49</v>
      </c>
      <c r="F13297">
        <v>1</v>
      </c>
      <c r="G13297" s="1">
        <v>45372</v>
      </c>
      <c r="H13297" s="1">
        <v>45374</v>
      </c>
      <c r="I13297" t="s">
        <v>15</v>
      </c>
      <c r="J13297" t="s">
        <v>22</v>
      </c>
      <c r="K13297" s="2">
        <v>342.11</v>
      </c>
      <c r="L13297" t="s">
        <v>23</v>
      </c>
      <c r="M13297">
        <f>YEAR(Table1[[#This Row],[order_date]])</f>
        <v>2024</v>
      </c>
      <c r="N13297">
        <f>MONTH(Table1[[#This Row],[order_date]])</f>
        <v>3</v>
      </c>
      <c r="O13297" s="3">
        <f>Table1[[#This Row],[sales]]-Table1[[#This Row],[profit]]</f>
        <v>1212.3699999999999</v>
      </c>
      <c r="P13297" s="3">
        <f>Table1[[#This Row],[sales]]*Table1[[#This Row],[quantity]]</f>
        <v>1554.48</v>
      </c>
      <c r="Q13297" s="9">
        <f>Table1[[#This Row],[delivery_date]]-Table1[[#This Row],[order_date]]</f>
        <v>2</v>
      </c>
    </row>
    <row r="13298" spans="1:17" x14ac:dyDescent="0.35">
      <c r="A13298" t="s">
        <v>13329</v>
      </c>
      <c r="B13298" t="s">
        <v>13</v>
      </c>
      <c r="C13298" t="s">
        <v>14</v>
      </c>
      <c r="D13298" s="2">
        <v>2704.36</v>
      </c>
      <c r="E13298">
        <v>0.48</v>
      </c>
      <c r="F13298">
        <v>1</v>
      </c>
      <c r="G13298" s="1">
        <v>45125</v>
      </c>
      <c r="H13298" s="1">
        <v>45127</v>
      </c>
      <c r="I13298" t="s">
        <v>15</v>
      </c>
      <c r="J13298" t="s">
        <v>16</v>
      </c>
      <c r="K13298" s="2">
        <v>457.04</v>
      </c>
      <c r="L13298" t="s">
        <v>34</v>
      </c>
      <c r="M13298">
        <f>YEAR(Table1[[#This Row],[order_date]])</f>
        <v>2023</v>
      </c>
      <c r="N13298">
        <f>MONTH(Table1[[#This Row],[order_date]])</f>
        <v>7</v>
      </c>
      <c r="O13298" s="3">
        <f>Table1[[#This Row],[sales]]-Table1[[#This Row],[profit]]</f>
        <v>2247.3200000000002</v>
      </c>
      <c r="P13298" s="3">
        <f>Table1[[#This Row],[sales]]*Table1[[#This Row],[quantity]]</f>
        <v>2704.36</v>
      </c>
      <c r="Q13298" s="9">
        <f>Table1[[#This Row],[delivery_date]]-Table1[[#This Row],[order_date]]</f>
        <v>2</v>
      </c>
    </row>
    <row r="13299" spans="1:17" x14ac:dyDescent="0.35">
      <c r="A13299" t="s">
        <v>13330</v>
      </c>
      <c r="B13299" t="s">
        <v>25</v>
      </c>
      <c r="C13299" t="s">
        <v>20</v>
      </c>
      <c r="D13299" s="2">
        <v>1597.58</v>
      </c>
      <c r="E13299">
        <v>0.4</v>
      </c>
      <c r="F13299">
        <v>1</v>
      </c>
      <c r="G13299" s="1">
        <v>45125</v>
      </c>
      <c r="H13299" s="1">
        <v>45128</v>
      </c>
      <c r="I13299" t="s">
        <v>31</v>
      </c>
      <c r="J13299" t="s">
        <v>22</v>
      </c>
      <c r="K13299" s="2">
        <v>424.79</v>
      </c>
      <c r="L13299" t="s">
        <v>34</v>
      </c>
      <c r="M13299">
        <f>YEAR(Table1[[#This Row],[order_date]])</f>
        <v>2023</v>
      </c>
      <c r="N13299">
        <f>MONTH(Table1[[#This Row],[order_date]])</f>
        <v>7</v>
      </c>
      <c r="O13299" s="3">
        <f>Table1[[#This Row],[sales]]-Table1[[#This Row],[profit]]</f>
        <v>1172.79</v>
      </c>
      <c r="P13299" s="3">
        <f>Table1[[#This Row],[sales]]*Table1[[#This Row],[quantity]]</f>
        <v>1597.58</v>
      </c>
      <c r="Q13299" s="9">
        <f>Table1[[#This Row],[delivery_date]]-Table1[[#This Row],[order_date]]</f>
        <v>3</v>
      </c>
    </row>
    <row r="13300" spans="1:17" x14ac:dyDescent="0.35">
      <c r="A13300" t="s">
        <v>13331</v>
      </c>
      <c r="B13300" t="s">
        <v>41</v>
      </c>
      <c r="C13300" t="s">
        <v>20</v>
      </c>
      <c r="D13300" s="2">
        <v>4678.17</v>
      </c>
      <c r="E13300">
        <v>0.12</v>
      </c>
      <c r="F13300">
        <v>7</v>
      </c>
      <c r="G13300" s="1">
        <v>44947</v>
      </c>
      <c r="H13300" s="1">
        <v>44953</v>
      </c>
      <c r="I13300" t="s">
        <v>31</v>
      </c>
      <c r="J13300" t="s">
        <v>22</v>
      </c>
      <c r="K13300" s="2">
        <v>941.67</v>
      </c>
      <c r="L13300" t="s">
        <v>28</v>
      </c>
      <c r="M13300">
        <f>YEAR(Table1[[#This Row],[order_date]])</f>
        <v>2023</v>
      </c>
      <c r="N13300">
        <f>MONTH(Table1[[#This Row],[order_date]])</f>
        <v>1</v>
      </c>
      <c r="O13300" s="3">
        <f>Table1[[#This Row],[sales]]-Table1[[#This Row],[profit]]</f>
        <v>3736.5</v>
      </c>
      <c r="P13300" s="3">
        <f>Table1[[#This Row],[sales]]*Table1[[#This Row],[quantity]]</f>
        <v>32747.190000000002</v>
      </c>
      <c r="Q13300" s="9">
        <f>Table1[[#This Row],[delivery_date]]-Table1[[#This Row],[order_date]]</f>
        <v>6</v>
      </c>
    </row>
    <row r="13301" spans="1:17" x14ac:dyDescent="0.35">
      <c r="A13301" t="s">
        <v>13332</v>
      </c>
      <c r="B13301" t="s">
        <v>41</v>
      </c>
      <c r="C13301" t="s">
        <v>36</v>
      </c>
      <c r="D13301" s="2">
        <v>1974.9</v>
      </c>
      <c r="E13301">
        <v>0.38</v>
      </c>
      <c r="F13301">
        <v>1</v>
      </c>
      <c r="G13301" s="1">
        <v>45191</v>
      </c>
      <c r="H13301" s="1">
        <v>45193</v>
      </c>
      <c r="I13301" t="s">
        <v>31</v>
      </c>
      <c r="J13301" t="s">
        <v>22</v>
      </c>
      <c r="K13301" s="2">
        <v>210.47</v>
      </c>
      <c r="L13301" t="s">
        <v>28</v>
      </c>
      <c r="M13301">
        <f>YEAR(Table1[[#This Row],[order_date]])</f>
        <v>2023</v>
      </c>
      <c r="N13301">
        <f>MONTH(Table1[[#This Row],[order_date]])</f>
        <v>9</v>
      </c>
      <c r="O13301" s="3">
        <f>Table1[[#This Row],[sales]]-Table1[[#This Row],[profit]]</f>
        <v>1764.43</v>
      </c>
      <c r="P13301" s="3">
        <f>Table1[[#This Row],[sales]]*Table1[[#This Row],[quantity]]</f>
        <v>1974.9</v>
      </c>
      <c r="Q13301" s="9">
        <f>Table1[[#This Row],[delivery_date]]-Table1[[#This Row],[order_date]]</f>
        <v>2</v>
      </c>
    </row>
    <row r="13302" spans="1:17" x14ac:dyDescent="0.35">
      <c r="A13302" t="s">
        <v>13333</v>
      </c>
      <c r="B13302" t="s">
        <v>13</v>
      </c>
      <c r="C13302" t="s">
        <v>20</v>
      </c>
      <c r="D13302" s="2">
        <v>1177.0899999999999</v>
      </c>
      <c r="E13302">
        <v>0.01</v>
      </c>
      <c r="F13302">
        <v>9</v>
      </c>
      <c r="G13302" s="1">
        <v>45424</v>
      </c>
      <c r="H13302" s="1">
        <v>45429</v>
      </c>
      <c r="I13302" t="s">
        <v>21</v>
      </c>
      <c r="J13302" t="s">
        <v>22</v>
      </c>
      <c r="K13302" s="2">
        <v>316.67</v>
      </c>
      <c r="L13302" t="s">
        <v>34</v>
      </c>
      <c r="M13302">
        <f>YEAR(Table1[[#This Row],[order_date]])</f>
        <v>2024</v>
      </c>
      <c r="N13302">
        <f>MONTH(Table1[[#This Row],[order_date]])</f>
        <v>5</v>
      </c>
      <c r="O13302" s="3">
        <f>Table1[[#This Row],[sales]]-Table1[[#This Row],[profit]]</f>
        <v>860.41999999999985</v>
      </c>
      <c r="P13302" s="3">
        <f>Table1[[#This Row],[sales]]*Table1[[#This Row],[quantity]]</f>
        <v>10593.81</v>
      </c>
      <c r="Q13302" s="9">
        <f>Table1[[#This Row],[delivery_date]]-Table1[[#This Row],[order_date]]</f>
        <v>5</v>
      </c>
    </row>
    <row r="13303" spans="1:17" x14ac:dyDescent="0.35">
      <c r="A13303" t="s">
        <v>13334</v>
      </c>
      <c r="B13303" t="s">
        <v>13</v>
      </c>
      <c r="C13303" t="s">
        <v>26</v>
      </c>
      <c r="D13303" s="2">
        <v>815.23</v>
      </c>
      <c r="E13303">
        <v>0.03</v>
      </c>
      <c r="F13303">
        <v>3</v>
      </c>
      <c r="G13303" s="1">
        <v>45611</v>
      </c>
      <c r="H13303" s="1">
        <v>45612</v>
      </c>
      <c r="I13303" t="s">
        <v>15</v>
      </c>
      <c r="J13303" t="s">
        <v>22</v>
      </c>
      <c r="K13303" s="2">
        <v>216.16</v>
      </c>
      <c r="L13303" t="s">
        <v>28</v>
      </c>
      <c r="M13303">
        <f>YEAR(Table1[[#This Row],[order_date]])</f>
        <v>2024</v>
      </c>
      <c r="N13303">
        <f>MONTH(Table1[[#This Row],[order_date]])</f>
        <v>11</v>
      </c>
      <c r="O13303" s="3">
        <f>Table1[[#This Row],[sales]]-Table1[[#This Row],[profit]]</f>
        <v>599.07000000000005</v>
      </c>
      <c r="P13303" s="3">
        <f>Table1[[#This Row],[sales]]*Table1[[#This Row],[quantity]]</f>
        <v>2445.69</v>
      </c>
      <c r="Q13303" s="9">
        <f>Table1[[#This Row],[delivery_date]]-Table1[[#This Row],[order_date]]</f>
        <v>1</v>
      </c>
    </row>
    <row r="13304" spans="1:17" x14ac:dyDescent="0.35">
      <c r="A13304" t="s">
        <v>13335</v>
      </c>
      <c r="B13304" t="s">
        <v>41</v>
      </c>
      <c r="C13304" t="s">
        <v>36</v>
      </c>
      <c r="D13304" s="2">
        <v>3195.37</v>
      </c>
      <c r="E13304">
        <v>0.42</v>
      </c>
      <c r="F13304">
        <v>2</v>
      </c>
      <c r="G13304" s="1">
        <v>45337</v>
      </c>
      <c r="H13304" s="1">
        <v>45342</v>
      </c>
      <c r="I13304" t="s">
        <v>21</v>
      </c>
      <c r="J13304" t="s">
        <v>16</v>
      </c>
      <c r="K13304" s="2">
        <v>455.44</v>
      </c>
      <c r="L13304" t="s">
        <v>17</v>
      </c>
      <c r="M13304">
        <f>YEAR(Table1[[#This Row],[order_date]])</f>
        <v>2024</v>
      </c>
      <c r="N13304">
        <f>MONTH(Table1[[#This Row],[order_date]])</f>
        <v>2</v>
      </c>
      <c r="O13304" s="3">
        <f>Table1[[#This Row],[sales]]-Table1[[#This Row],[profit]]</f>
        <v>2739.93</v>
      </c>
      <c r="P13304" s="3">
        <f>Table1[[#This Row],[sales]]*Table1[[#This Row],[quantity]]</f>
        <v>6390.74</v>
      </c>
      <c r="Q13304" s="9">
        <f>Table1[[#This Row],[delivery_date]]-Table1[[#This Row],[order_date]]</f>
        <v>5</v>
      </c>
    </row>
    <row r="13305" spans="1:17" x14ac:dyDescent="0.35">
      <c r="A13305" t="s">
        <v>13336</v>
      </c>
      <c r="B13305" t="s">
        <v>41</v>
      </c>
      <c r="C13305" t="s">
        <v>14</v>
      </c>
      <c r="D13305" s="2">
        <v>1700.64</v>
      </c>
      <c r="E13305">
        <v>0.28000000000000003</v>
      </c>
      <c r="F13305">
        <v>6</v>
      </c>
      <c r="G13305" s="1">
        <v>45267</v>
      </c>
      <c r="H13305" s="1">
        <v>45271</v>
      </c>
      <c r="I13305" t="s">
        <v>31</v>
      </c>
      <c r="J13305" t="s">
        <v>22</v>
      </c>
      <c r="K13305" s="2">
        <v>165.48</v>
      </c>
      <c r="L13305" t="s">
        <v>23</v>
      </c>
      <c r="M13305">
        <f>YEAR(Table1[[#This Row],[order_date]])</f>
        <v>2023</v>
      </c>
      <c r="N13305">
        <f>MONTH(Table1[[#This Row],[order_date]])</f>
        <v>12</v>
      </c>
      <c r="O13305" s="3">
        <f>Table1[[#This Row],[sales]]-Table1[[#This Row],[profit]]</f>
        <v>1535.16</v>
      </c>
      <c r="P13305" s="3">
        <f>Table1[[#This Row],[sales]]*Table1[[#This Row],[quantity]]</f>
        <v>10203.84</v>
      </c>
      <c r="Q13305" s="9">
        <f>Table1[[#This Row],[delivery_date]]-Table1[[#This Row],[order_date]]</f>
        <v>4</v>
      </c>
    </row>
    <row r="13306" spans="1:17" x14ac:dyDescent="0.35">
      <c r="A13306" t="s">
        <v>13337</v>
      </c>
      <c r="B13306" t="s">
        <v>19</v>
      </c>
      <c r="C13306" t="s">
        <v>36</v>
      </c>
      <c r="D13306" s="2">
        <v>1025.0899999999999</v>
      </c>
      <c r="E13306">
        <v>0.19</v>
      </c>
      <c r="F13306">
        <v>2</v>
      </c>
      <c r="G13306" s="1">
        <v>45123</v>
      </c>
      <c r="H13306" s="1">
        <v>45128</v>
      </c>
      <c r="I13306" t="s">
        <v>21</v>
      </c>
      <c r="J13306" t="s">
        <v>16</v>
      </c>
      <c r="K13306" s="2">
        <v>250.75</v>
      </c>
      <c r="L13306" t="s">
        <v>39</v>
      </c>
      <c r="M13306">
        <f>YEAR(Table1[[#This Row],[order_date]])</f>
        <v>2023</v>
      </c>
      <c r="N13306">
        <f>MONTH(Table1[[#This Row],[order_date]])</f>
        <v>7</v>
      </c>
      <c r="O13306" s="3">
        <f>Table1[[#This Row],[sales]]-Table1[[#This Row],[profit]]</f>
        <v>774.33999999999992</v>
      </c>
      <c r="P13306" s="3">
        <f>Table1[[#This Row],[sales]]*Table1[[#This Row],[quantity]]</f>
        <v>2050.1799999999998</v>
      </c>
      <c r="Q13306" s="9">
        <f>Table1[[#This Row],[delivery_date]]-Table1[[#This Row],[order_date]]</f>
        <v>5</v>
      </c>
    </row>
    <row r="13307" spans="1:17" x14ac:dyDescent="0.35">
      <c r="A13307" t="s">
        <v>13338</v>
      </c>
      <c r="B13307" t="s">
        <v>25</v>
      </c>
      <c r="C13307" t="s">
        <v>14</v>
      </c>
      <c r="D13307" s="2">
        <v>1451.5</v>
      </c>
      <c r="E13307">
        <v>0.37</v>
      </c>
      <c r="F13307">
        <v>5</v>
      </c>
      <c r="G13307" s="1">
        <v>45059</v>
      </c>
      <c r="H13307" s="1">
        <v>45063</v>
      </c>
      <c r="I13307" t="s">
        <v>31</v>
      </c>
      <c r="J13307" t="s">
        <v>16</v>
      </c>
      <c r="K13307" s="2">
        <v>94.28</v>
      </c>
      <c r="L13307" t="s">
        <v>48</v>
      </c>
      <c r="M13307">
        <f>YEAR(Table1[[#This Row],[order_date]])</f>
        <v>2023</v>
      </c>
      <c r="N13307">
        <f>MONTH(Table1[[#This Row],[order_date]])</f>
        <v>5</v>
      </c>
      <c r="O13307" s="3">
        <f>Table1[[#This Row],[sales]]-Table1[[#This Row],[profit]]</f>
        <v>1357.22</v>
      </c>
      <c r="P13307" s="3">
        <f>Table1[[#This Row],[sales]]*Table1[[#This Row],[quantity]]</f>
        <v>7257.5</v>
      </c>
      <c r="Q13307" s="9">
        <f>Table1[[#This Row],[delivery_date]]-Table1[[#This Row],[order_date]]</f>
        <v>4</v>
      </c>
    </row>
    <row r="13308" spans="1:17" x14ac:dyDescent="0.35">
      <c r="A13308" t="s">
        <v>13339</v>
      </c>
      <c r="B13308" t="s">
        <v>19</v>
      </c>
      <c r="C13308" t="s">
        <v>20</v>
      </c>
      <c r="D13308" s="2">
        <v>1608.62</v>
      </c>
      <c r="E13308">
        <v>0.06</v>
      </c>
      <c r="F13308">
        <v>5</v>
      </c>
      <c r="G13308" s="1">
        <v>45197</v>
      </c>
      <c r="H13308" s="1">
        <v>45200</v>
      </c>
      <c r="I13308" t="s">
        <v>21</v>
      </c>
      <c r="J13308" t="s">
        <v>27</v>
      </c>
      <c r="K13308" s="2">
        <v>252.53</v>
      </c>
      <c r="L13308" t="s">
        <v>28</v>
      </c>
      <c r="M13308">
        <f>YEAR(Table1[[#This Row],[order_date]])</f>
        <v>2023</v>
      </c>
      <c r="N13308">
        <f>MONTH(Table1[[#This Row],[order_date]])</f>
        <v>9</v>
      </c>
      <c r="O13308" s="3">
        <f>Table1[[#This Row],[sales]]-Table1[[#This Row],[profit]]</f>
        <v>1356.09</v>
      </c>
      <c r="P13308" s="3">
        <f>Table1[[#This Row],[sales]]*Table1[[#This Row],[quantity]]</f>
        <v>8043.0999999999995</v>
      </c>
      <c r="Q13308" s="9">
        <f>Table1[[#This Row],[delivery_date]]-Table1[[#This Row],[order_date]]</f>
        <v>3</v>
      </c>
    </row>
    <row r="13309" spans="1:17" x14ac:dyDescent="0.35">
      <c r="A13309" t="s">
        <v>13340</v>
      </c>
      <c r="B13309" t="s">
        <v>41</v>
      </c>
      <c r="C13309" t="s">
        <v>33</v>
      </c>
      <c r="D13309" s="2">
        <v>3166.58</v>
      </c>
      <c r="E13309">
        <v>0.14000000000000001</v>
      </c>
      <c r="F13309">
        <v>9</v>
      </c>
      <c r="G13309" s="1">
        <v>45515</v>
      </c>
      <c r="H13309" s="1">
        <v>45519</v>
      </c>
      <c r="I13309" t="s">
        <v>21</v>
      </c>
      <c r="J13309" t="s">
        <v>27</v>
      </c>
      <c r="K13309" s="2">
        <v>522.22</v>
      </c>
      <c r="L13309" t="s">
        <v>17</v>
      </c>
      <c r="M13309">
        <f>YEAR(Table1[[#This Row],[order_date]])</f>
        <v>2024</v>
      </c>
      <c r="N13309">
        <f>MONTH(Table1[[#This Row],[order_date]])</f>
        <v>8</v>
      </c>
      <c r="O13309" s="3">
        <f>Table1[[#This Row],[sales]]-Table1[[#This Row],[profit]]</f>
        <v>2644.3599999999997</v>
      </c>
      <c r="P13309" s="3">
        <f>Table1[[#This Row],[sales]]*Table1[[#This Row],[quantity]]</f>
        <v>28499.22</v>
      </c>
      <c r="Q13309" s="9">
        <f>Table1[[#This Row],[delivery_date]]-Table1[[#This Row],[order_date]]</f>
        <v>4</v>
      </c>
    </row>
    <row r="13310" spans="1:17" x14ac:dyDescent="0.35">
      <c r="A13310" t="s">
        <v>13341</v>
      </c>
      <c r="B13310" t="s">
        <v>19</v>
      </c>
      <c r="C13310" t="s">
        <v>36</v>
      </c>
      <c r="D13310" s="2">
        <v>955.94</v>
      </c>
      <c r="E13310">
        <v>0.36</v>
      </c>
      <c r="F13310">
        <v>4</v>
      </c>
      <c r="G13310" s="1">
        <v>45535</v>
      </c>
      <c r="H13310" s="1">
        <v>45536</v>
      </c>
      <c r="I13310" t="s">
        <v>31</v>
      </c>
      <c r="J13310" t="s">
        <v>16</v>
      </c>
      <c r="K13310" s="2">
        <v>198.14</v>
      </c>
      <c r="L13310" t="s">
        <v>17</v>
      </c>
      <c r="M13310">
        <f>YEAR(Table1[[#This Row],[order_date]])</f>
        <v>2024</v>
      </c>
      <c r="N13310">
        <f>MONTH(Table1[[#This Row],[order_date]])</f>
        <v>8</v>
      </c>
      <c r="O13310" s="3">
        <f>Table1[[#This Row],[sales]]-Table1[[#This Row],[profit]]</f>
        <v>757.80000000000007</v>
      </c>
      <c r="P13310" s="3">
        <f>Table1[[#This Row],[sales]]*Table1[[#This Row],[quantity]]</f>
        <v>3823.76</v>
      </c>
      <c r="Q13310" s="9">
        <f>Table1[[#This Row],[delivery_date]]-Table1[[#This Row],[order_date]]</f>
        <v>1</v>
      </c>
    </row>
    <row r="13311" spans="1:17" x14ac:dyDescent="0.35">
      <c r="A13311" t="s">
        <v>13342</v>
      </c>
      <c r="B13311" t="s">
        <v>19</v>
      </c>
      <c r="C13311" t="s">
        <v>36</v>
      </c>
      <c r="D13311" s="2">
        <v>3690.74</v>
      </c>
      <c r="E13311">
        <v>0.1</v>
      </c>
      <c r="F13311">
        <v>8</v>
      </c>
      <c r="G13311" s="1">
        <v>45610</v>
      </c>
      <c r="H13311" s="1">
        <v>45617</v>
      </c>
      <c r="I13311" t="s">
        <v>21</v>
      </c>
      <c r="J13311" t="s">
        <v>16</v>
      </c>
      <c r="K13311" s="2">
        <v>434.95</v>
      </c>
      <c r="L13311" t="s">
        <v>34</v>
      </c>
      <c r="M13311">
        <f>YEAR(Table1[[#This Row],[order_date]])</f>
        <v>2024</v>
      </c>
      <c r="N13311">
        <f>MONTH(Table1[[#This Row],[order_date]])</f>
        <v>11</v>
      </c>
      <c r="O13311" s="3">
        <f>Table1[[#This Row],[sales]]-Table1[[#This Row],[profit]]</f>
        <v>3255.79</v>
      </c>
      <c r="P13311" s="3">
        <f>Table1[[#This Row],[sales]]*Table1[[#This Row],[quantity]]</f>
        <v>29525.919999999998</v>
      </c>
      <c r="Q13311" s="9">
        <f>Table1[[#This Row],[delivery_date]]-Table1[[#This Row],[order_date]]</f>
        <v>7</v>
      </c>
    </row>
    <row r="13312" spans="1:17" x14ac:dyDescent="0.35">
      <c r="A13312" t="s">
        <v>13343</v>
      </c>
      <c r="B13312" t="s">
        <v>41</v>
      </c>
      <c r="C13312" t="s">
        <v>26</v>
      </c>
      <c r="D13312" s="2">
        <v>1593.92</v>
      </c>
      <c r="E13312">
        <v>0.3</v>
      </c>
      <c r="F13312">
        <v>7</v>
      </c>
      <c r="G13312" s="1">
        <v>45305</v>
      </c>
      <c r="H13312" s="1">
        <v>45312</v>
      </c>
      <c r="I13312" t="s">
        <v>31</v>
      </c>
      <c r="J13312" t="s">
        <v>16</v>
      </c>
      <c r="K13312" s="2">
        <v>221.1</v>
      </c>
      <c r="L13312" t="s">
        <v>48</v>
      </c>
      <c r="M13312">
        <f>YEAR(Table1[[#This Row],[order_date]])</f>
        <v>2024</v>
      </c>
      <c r="N13312">
        <f>MONTH(Table1[[#This Row],[order_date]])</f>
        <v>1</v>
      </c>
      <c r="O13312" s="3">
        <f>Table1[[#This Row],[sales]]-Table1[[#This Row],[profit]]</f>
        <v>1372.8200000000002</v>
      </c>
      <c r="P13312" s="3">
        <f>Table1[[#This Row],[sales]]*Table1[[#This Row],[quantity]]</f>
        <v>11157.44</v>
      </c>
      <c r="Q13312" s="9">
        <f>Table1[[#This Row],[delivery_date]]-Table1[[#This Row],[order_date]]</f>
        <v>7</v>
      </c>
    </row>
    <row r="13313" spans="1:17" x14ac:dyDescent="0.35">
      <c r="A13313" t="s">
        <v>13344</v>
      </c>
      <c r="B13313" t="s">
        <v>13</v>
      </c>
      <c r="C13313" t="s">
        <v>26</v>
      </c>
      <c r="D13313" s="2">
        <v>2492.7199999999998</v>
      </c>
      <c r="E13313">
        <v>0.22</v>
      </c>
      <c r="F13313">
        <v>7</v>
      </c>
      <c r="G13313" s="1">
        <v>45470</v>
      </c>
      <c r="H13313" s="1">
        <v>45473</v>
      </c>
      <c r="I13313" t="s">
        <v>15</v>
      </c>
      <c r="J13313" t="s">
        <v>22</v>
      </c>
      <c r="K13313" s="2">
        <v>718.75</v>
      </c>
      <c r="L13313" t="s">
        <v>39</v>
      </c>
      <c r="M13313">
        <f>YEAR(Table1[[#This Row],[order_date]])</f>
        <v>2024</v>
      </c>
      <c r="N13313">
        <f>MONTH(Table1[[#This Row],[order_date]])</f>
        <v>6</v>
      </c>
      <c r="O13313" s="3">
        <f>Table1[[#This Row],[sales]]-Table1[[#This Row],[profit]]</f>
        <v>1773.9699999999998</v>
      </c>
      <c r="P13313" s="3">
        <f>Table1[[#This Row],[sales]]*Table1[[#This Row],[quantity]]</f>
        <v>17449.039999999997</v>
      </c>
      <c r="Q13313" s="9">
        <f>Table1[[#This Row],[delivery_date]]-Table1[[#This Row],[order_date]]</f>
        <v>3</v>
      </c>
    </row>
    <row r="13314" spans="1:17" x14ac:dyDescent="0.35">
      <c r="A13314" t="s">
        <v>13345</v>
      </c>
      <c r="B13314" t="s">
        <v>41</v>
      </c>
      <c r="C13314" t="s">
        <v>14</v>
      </c>
      <c r="D13314" s="2">
        <v>3308.71</v>
      </c>
      <c r="E13314">
        <v>0.1</v>
      </c>
      <c r="F13314">
        <v>1</v>
      </c>
      <c r="G13314" s="1">
        <v>44962</v>
      </c>
      <c r="H13314" s="1">
        <v>44969</v>
      </c>
      <c r="I13314" t="s">
        <v>15</v>
      </c>
      <c r="J13314" t="s">
        <v>16</v>
      </c>
      <c r="K13314" s="2">
        <v>887.52</v>
      </c>
      <c r="L13314" t="s">
        <v>28</v>
      </c>
      <c r="M13314">
        <f>YEAR(Table1[[#This Row],[order_date]])</f>
        <v>2023</v>
      </c>
      <c r="N13314">
        <f>MONTH(Table1[[#This Row],[order_date]])</f>
        <v>2</v>
      </c>
      <c r="O13314" s="3">
        <f>Table1[[#This Row],[sales]]-Table1[[#This Row],[profit]]</f>
        <v>2421.19</v>
      </c>
      <c r="P13314" s="3">
        <f>Table1[[#This Row],[sales]]*Table1[[#This Row],[quantity]]</f>
        <v>3308.71</v>
      </c>
      <c r="Q13314" s="9">
        <f>Table1[[#This Row],[delivery_date]]-Table1[[#This Row],[order_date]]</f>
        <v>7</v>
      </c>
    </row>
    <row r="13315" spans="1:17" x14ac:dyDescent="0.35">
      <c r="A13315" t="s">
        <v>13346</v>
      </c>
      <c r="B13315" t="s">
        <v>13</v>
      </c>
      <c r="C13315" t="s">
        <v>33</v>
      </c>
      <c r="D13315" s="2">
        <v>2763.74</v>
      </c>
      <c r="E13315">
        <v>0.44</v>
      </c>
      <c r="F13315">
        <v>6</v>
      </c>
      <c r="G13315" s="1">
        <v>45615</v>
      </c>
      <c r="H13315" s="1">
        <v>45622</v>
      </c>
      <c r="I13315" t="s">
        <v>15</v>
      </c>
      <c r="J13315" t="s">
        <v>27</v>
      </c>
      <c r="K13315" s="2">
        <v>401.99</v>
      </c>
      <c r="L13315" t="s">
        <v>28</v>
      </c>
      <c r="M13315">
        <f>YEAR(Table1[[#This Row],[order_date]])</f>
        <v>2024</v>
      </c>
      <c r="N13315">
        <f>MONTH(Table1[[#This Row],[order_date]])</f>
        <v>11</v>
      </c>
      <c r="O13315" s="3">
        <f>Table1[[#This Row],[sales]]-Table1[[#This Row],[profit]]</f>
        <v>2361.75</v>
      </c>
      <c r="P13315" s="3">
        <f>Table1[[#This Row],[sales]]*Table1[[#This Row],[quantity]]</f>
        <v>16582.439999999999</v>
      </c>
      <c r="Q13315" s="9">
        <f>Table1[[#This Row],[delivery_date]]-Table1[[#This Row],[order_date]]</f>
        <v>7</v>
      </c>
    </row>
    <row r="13316" spans="1:17" x14ac:dyDescent="0.35">
      <c r="A13316" t="s">
        <v>13347</v>
      </c>
      <c r="B13316" t="s">
        <v>41</v>
      </c>
      <c r="C13316" t="s">
        <v>26</v>
      </c>
      <c r="D13316" s="2">
        <v>3344.94</v>
      </c>
      <c r="E13316">
        <v>0.22</v>
      </c>
      <c r="F13316">
        <v>6</v>
      </c>
      <c r="G13316" s="1">
        <v>45363</v>
      </c>
      <c r="H13316" s="1">
        <v>45364</v>
      </c>
      <c r="I13316" t="s">
        <v>15</v>
      </c>
      <c r="J13316" t="s">
        <v>16</v>
      </c>
      <c r="K13316" s="2">
        <v>975.81</v>
      </c>
      <c r="L13316" t="s">
        <v>34</v>
      </c>
      <c r="M13316">
        <f>YEAR(Table1[[#This Row],[order_date]])</f>
        <v>2024</v>
      </c>
      <c r="N13316">
        <f>MONTH(Table1[[#This Row],[order_date]])</f>
        <v>3</v>
      </c>
      <c r="O13316" s="3">
        <f>Table1[[#This Row],[sales]]-Table1[[#This Row],[profit]]</f>
        <v>2369.13</v>
      </c>
      <c r="P13316" s="3">
        <f>Table1[[#This Row],[sales]]*Table1[[#This Row],[quantity]]</f>
        <v>20069.64</v>
      </c>
      <c r="Q13316" s="9">
        <f>Table1[[#This Row],[delivery_date]]-Table1[[#This Row],[order_date]]</f>
        <v>1</v>
      </c>
    </row>
    <row r="13317" spans="1:17" x14ac:dyDescent="0.35">
      <c r="A13317" t="s">
        <v>13348</v>
      </c>
      <c r="B13317" t="s">
        <v>41</v>
      </c>
      <c r="C13317" t="s">
        <v>26</v>
      </c>
      <c r="D13317" s="2">
        <v>1680.72</v>
      </c>
      <c r="E13317">
        <v>0.3</v>
      </c>
      <c r="F13317">
        <v>8</v>
      </c>
      <c r="G13317" s="1">
        <v>45333</v>
      </c>
      <c r="H13317" s="1">
        <v>45340</v>
      </c>
      <c r="I13317" t="s">
        <v>15</v>
      </c>
      <c r="J13317" t="s">
        <v>16</v>
      </c>
      <c r="K13317" s="2">
        <v>110.18</v>
      </c>
      <c r="L13317" t="s">
        <v>17</v>
      </c>
      <c r="M13317">
        <f>YEAR(Table1[[#This Row],[order_date]])</f>
        <v>2024</v>
      </c>
      <c r="N13317">
        <f>MONTH(Table1[[#This Row],[order_date]])</f>
        <v>2</v>
      </c>
      <c r="O13317" s="3">
        <f>Table1[[#This Row],[sales]]-Table1[[#This Row],[profit]]</f>
        <v>1570.54</v>
      </c>
      <c r="P13317" s="3">
        <f>Table1[[#This Row],[sales]]*Table1[[#This Row],[quantity]]</f>
        <v>13445.76</v>
      </c>
      <c r="Q13317" s="9">
        <f>Table1[[#This Row],[delivery_date]]-Table1[[#This Row],[order_date]]</f>
        <v>7</v>
      </c>
    </row>
    <row r="13318" spans="1:17" x14ac:dyDescent="0.35">
      <c r="A13318" t="s">
        <v>13349</v>
      </c>
      <c r="B13318" t="s">
        <v>41</v>
      </c>
      <c r="C13318" t="s">
        <v>20</v>
      </c>
      <c r="D13318" s="2">
        <v>4820.8999999999996</v>
      </c>
      <c r="E13318">
        <v>0.13</v>
      </c>
      <c r="F13318">
        <v>6</v>
      </c>
      <c r="G13318" s="1">
        <v>45072</v>
      </c>
      <c r="H13318" s="1">
        <v>45076</v>
      </c>
      <c r="I13318" t="s">
        <v>21</v>
      </c>
      <c r="J13318" t="s">
        <v>27</v>
      </c>
      <c r="K13318" s="2">
        <v>607.75</v>
      </c>
      <c r="L13318" t="s">
        <v>48</v>
      </c>
      <c r="M13318">
        <f>YEAR(Table1[[#This Row],[order_date]])</f>
        <v>2023</v>
      </c>
      <c r="N13318">
        <f>MONTH(Table1[[#This Row],[order_date]])</f>
        <v>5</v>
      </c>
      <c r="O13318" s="3">
        <f>Table1[[#This Row],[sales]]-Table1[[#This Row],[profit]]</f>
        <v>4213.1499999999996</v>
      </c>
      <c r="P13318" s="3">
        <f>Table1[[#This Row],[sales]]*Table1[[#This Row],[quantity]]</f>
        <v>28925.399999999998</v>
      </c>
      <c r="Q13318" s="9">
        <f>Table1[[#This Row],[delivery_date]]-Table1[[#This Row],[order_date]]</f>
        <v>4</v>
      </c>
    </row>
    <row r="13319" spans="1:17" x14ac:dyDescent="0.35">
      <c r="A13319" t="s">
        <v>13350</v>
      </c>
      <c r="B13319" t="s">
        <v>25</v>
      </c>
      <c r="C13319" t="s">
        <v>20</v>
      </c>
      <c r="D13319" s="2">
        <v>2349.0500000000002</v>
      </c>
      <c r="E13319">
        <v>0.17</v>
      </c>
      <c r="F13319">
        <v>8</v>
      </c>
      <c r="G13319" s="1">
        <v>45322</v>
      </c>
      <c r="H13319" s="1">
        <v>45325</v>
      </c>
      <c r="I13319" t="s">
        <v>15</v>
      </c>
      <c r="J13319" t="s">
        <v>22</v>
      </c>
      <c r="K13319" s="2">
        <v>534.79999999999995</v>
      </c>
      <c r="L13319" t="s">
        <v>39</v>
      </c>
      <c r="M13319">
        <f>YEAR(Table1[[#This Row],[order_date]])</f>
        <v>2024</v>
      </c>
      <c r="N13319">
        <f>MONTH(Table1[[#This Row],[order_date]])</f>
        <v>1</v>
      </c>
      <c r="O13319" s="3">
        <f>Table1[[#This Row],[sales]]-Table1[[#This Row],[profit]]</f>
        <v>1814.2500000000002</v>
      </c>
      <c r="P13319" s="3">
        <f>Table1[[#This Row],[sales]]*Table1[[#This Row],[quantity]]</f>
        <v>18792.400000000001</v>
      </c>
      <c r="Q13319" s="9">
        <f>Table1[[#This Row],[delivery_date]]-Table1[[#This Row],[order_date]]</f>
        <v>3</v>
      </c>
    </row>
    <row r="13320" spans="1:17" x14ac:dyDescent="0.35">
      <c r="A13320" t="s">
        <v>13351</v>
      </c>
      <c r="B13320" t="s">
        <v>13</v>
      </c>
      <c r="C13320" t="s">
        <v>26</v>
      </c>
      <c r="D13320" s="2">
        <v>1677.47</v>
      </c>
      <c r="E13320">
        <v>0.02</v>
      </c>
      <c r="F13320">
        <v>6</v>
      </c>
      <c r="G13320" s="1">
        <v>45308</v>
      </c>
      <c r="H13320" s="1">
        <v>45312</v>
      </c>
      <c r="I13320" t="s">
        <v>15</v>
      </c>
      <c r="J13320" t="s">
        <v>16</v>
      </c>
      <c r="K13320" s="2">
        <v>335.61</v>
      </c>
      <c r="L13320" t="s">
        <v>17</v>
      </c>
      <c r="M13320">
        <f>YEAR(Table1[[#This Row],[order_date]])</f>
        <v>2024</v>
      </c>
      <c r="N13320">
        <f>MONTH(Table1[[#This Row],[order_date]])</f>
        <v>1</v>
      </c>
      <c r="O13320" s="3">
        <f>Table1[[#This Row],[sales]]-Table1[[#This Row],[profit]]</f>
        <v>1341.8600000000001</v>
      </c>
      <c r="P13320" s="3">
        <f>Table1[[#This Row],[sales]]*Table1[[#This Row],[quantity]]</f>
        <v>10064.82</v>
      </c>
      <c r="Q13320" s="9">
        <f>Table1[[#This Row],[delivery_date]]-Table1[[#This Row],[order_date]]</f>
        <v>4</v>
      </c>
    </row>
    <row r="13321" spans="1:17" x14ac:dyDescent="0.35">
      <c r="A13321" t="s">
        <v>13352</v>
      </c>
      <c r="B13321" t="s">
        <v>25</v>
      </c>
      <c r="C13321" t="s">
        <v>14</v>
      </c>
      <c r="D13321" s="2">
        <v>1552.33</v>
      </c>
      <c r="E13321">
        <v>0.24</v>
      </c>
      <c r="F13321">
        <v>8</v>
      </c>
      <c r="G13321" s="1">
        <v>45056</v>
      </c>
      <c r="H13321" s="1">
        <v>45058</v>
      </c>
      <c r="I13321" t="s">
        <v>21</v>
      </c>
      <c r="J13321" t="s">
        <v>27</v>
      </c>
      <c r="K13321" s="2">
        <v>281.49</v>
      </c>
      <c r="L13321" t="s">
        <v>39</v>
      </c>
      <c r="M13321">
        <f>YEAR(Table1[[#This Row],[order_date]])</f>
        <v>2023</v>
      </c>
      <c r="N13321">
        <f>MONTH(Table1[[#This Row],[order_date]])</f>
        <v>5</v>
      </c>
      <c r="O13321" s="3">
        <f>Table1[[#This Row],[sales]]-Table1[[#This Row],[profit]]</f>
        <v>1270.8399999999999</v>
      </c>
      <c r="P13321" s="3">
        <f>Table1[[#This Row],[sales]]*Table1[[#This Row],[quantity]]</f>
        <v>12418.64</v>
      </c>
      <c r="Q13321" s="9">
        <f>Table1[[#This Row],[delivery_date]]-Table1[[#This Row],[order_date]]</f>
        <v>2</v>
      </c>
    </row>
    <row r="13322" spans="1:17" x14ac:dyDescent="0.35">
      <c r="A13322" t="s">
        <v>13353</v>
      </c>
      <c r="B13322" t="s">
        <v>41</v>
      </c>
      <c r="C13322" t="s">
        <v>33</v>
      </c>
      <c r="D13322" s="2">
        <v>309.20999999999998</v>
      </c>
      <c r="E13322">
        <v>0.17</v>
      </c>
      <c r="F13322">
        <v>5</v>
      </c>
      <c r="G13322" s="1">
        <v>45162</v>
      </c>
      <c r="H13322" s="1">
        <v>45163</v>
      </c>
      <c r="I13322" t="s">
        <v>15</v>
      </c>
      <c r="J13322" t="s">
        <v>22</v>
      </c>
      <c r="K13322" s="2">
        <v>75</v>
      </c>
      <c r="L13322" t="s">
        <v>39</v>
      </c>
      <c r="M13322">
        <f>YEAR(Table1[[#This Row],[order_date]])</f>
        <v>2023</v>
      </c>
      <c r="N13322">
        <f>MONTH(Table1[[#This Row],[order_date]])</f>
        <v>8</v>
      </c>
      <c r="O13322" s="3">
        <f>Table1[[#This Row],[sales]]-Table1[[#This Row],[profit]]</f>
        <v>234.20999999999998</v>
      </c>
      <c r="P13322" s="3">
        <f>Table1[[#This Row],[sales]]*Table1[[#This Row],[quantity]]</f>
        <v>1546.05</v>
      </c>
      <c r="Q13322" s="9">
        <f>Table1[[#This Row],[delivery_date]]-Table1[[#This Row],[order_date]]</f>
        <v>1</v>
      </c>
    </row>
    <row r="13323" spans="1:17" x14ac:dyDescent="0.35">
      <c r="A13323" t="s">
        <v>13354</v>
      </c>
      <c r="B13323" t="s">
        <v>19</v>
      </c>
      <c r="C13323" t="s">
        <v>26</v>
      </c>
      <c r="D13323" s="2">
        <v>3455.55</v>
      </c>
      <c r="E13323">
        <v>0.16</v>
      </c>
      <c r="F13323">
        <v>9</v>
      </c>
      <c r="G13323" s="1">
        <v>45593</v>
      </c>
      <c r="H13323" s="1">
        <v>45595</v>
      </c>
      <c r="I13323" t="s">
        <v>15</v>
      </c>
      <c r="J13323" t="s">
        <v>22</v>
      </c>
      <c r="K13323" s="2">
        <v>1017.11</v>
      </c>
      <c r="L13323" t="s">
        <v>48</v>
      </c>
      <c r="M13323">
        <f>YEAR(Table1[[#This Row],[order_date]])</f>
        <v>2024</v>
      </c>
      <c r="N13323">
        <f>MONTH(Table1[[#This Row],[order_date]])</f>
        <v>10</v>
      </c>
      <c r="O13323" s="3">
        <f>Table1[[#This Row],[sales]]-Table1[[#This Row],[profit]]</f>
        <v>2438.44</v>
      </c>
      <c r="P13323" s="3">
        <f>Table1[[#This Row],[sales]]*Table1[[#This Row],[quantity]]</f>
        <v>31099.95</v>
      </c>
      <c r="Q13323" s="9">
        <f>Table1[[#This Row],[delivery_date]]-Table1[[#This Row],[order_date]]</f>
        <v>2</v>
      </c>
    </row>
    <row r="13324" spans="1:17" x14ac:dyDescent="0.35">
      <c r="A13324" t="s">
        <v>13355</v>
      </c>
      <c r="B13324" t="s">
        <v>25</v>
      </c>
      <c r="C13324" t="s">
        <v>14</v>
      </c>
      <c r="D13324" s="2">
        <v>1386.32</v>
      </c>
      <c r="E13324">
        <v>0.44</v>
      </c>
      <c r="F13324">
        <v>4</v>
      </c>
      <c r="G13324" s="1">
        <v>45104</v>
      </c>
      <c r="H13324" s="1">
        <v>45105</v>
      </c>
      <c r="I13324" t="s">
        <v>21</v>
      </c>
      <c r="J13324" t="s">
        <v>27</v>
      </c>
      <c r="K13324" s="2">
        <v>310.91000000000003</v>
      </c>
      <c r="L13324" t="s">
        <v>23</v>
      </c>
      <c r="M13324">
        <f>YEAR(Table1[[#This Row],[order_date]])</f>
        <v>2023</v>
      </c>
      <c r="N13324">
        <f>MONTH(Table1[[#This Row],[order_date]])</f>
        <v>6</v>
      </c>
      <c r="O13324" s="3">
        <f>Table1[[#This Row],[sales]]-Table1[[#This Row],[profit]]</f>
        <v>1075.4099999999999</v>
      </c>
      <c r="P13324" s="3">
        <f>Table1[[#This Row],[sales]]*Table1[[#This Row],[quantity]]</f>
        <v>5545.28</v>
      </c>
      <c r="Q13324" s="9">
        <f>Table1[[#This Row],[delivery_date]]-Table1[[#This Row],[order_date]]</f>
        <v>1</v>
      </c>
    </row>
    <row r="13325" spans="1:17" x14ac:dyDescent="0.35">
      <c r="A13325" t="s">
        <v>13356</v>
      </c>
      <c r="B13325" t="s">
        <v>13</v>
      </c>
      <c r="C13325" t="s">
        <v>14</v>
      </c>
      <c r="D13325" s="2">
        <v>4798.76</v>
      </c>
      <c r="E13325">
        <v>0.35</v>
      </c>
      <c r="F13325">
        <v>6</v>
      </c>
      <c r="G13325" s="1">
        <v>45341</v>
      </c>
      <c r="H13325" s="1">
        <v>45342</v>
      </c>
      <c r="I13325" t="s">
        <v>21</v>
      </c>
      <c r="J13325" t="s">
        <v>27</v>
      </c>
      <c r="K13325" s="2">
        <v>759.06</v>
      </c>
      <c r="L13325" t="s">
        <v>23</v>
      </c>
      <c r="M13325">
        <f>YEAR(Table1[[#This Row],[order_date]])</f>
        <v>2024</v>
      </c>
      <c r="N13325">
        <f>MONTH(Table1[[#This Row],[order_date]])</f>
        <v>2</v>
      </c>
      <c r="O13325" s="3">
        <f>Table1[[#This Row],[sales]]-Table1[[#This Row],[profit]]</f>
        <v>4039.7000000000003</v>
      </c>
      <c r="P13325" s="3">
        <f>Table1[[#This Row],[sales]]*Table1[[#This Row],[quantity]]</f>
        <v>28792.560000000001</v>
      </c>
      <c r="Q13325" s="9">
        <f>Table1[[#This Row],[delivery_date]]-Table1[[#This Row],[order_date]]</f>
        <v>1</v>
      </c>
    </row>
    <row r="13326" spans="1:17" x14ac:dyDescent="0.35">
      <c r="A13326" t="s">
        <v>13357</v>
      </c>
      <c r="B13326" t="s">
        <v>41</v>
      </c>
      <c r="C13326" t="s">
        <v>26</v>
      </c>
      <c r="D13326" s="2">
        <v>1131.18</v>
      </c>
      <c r="E13326">
        <v>0.23</v>
      </c>
      <c r="F13326">
        <v>2</v>
      </c>
      <c r="G13326" s="1">
        <v>45358</v>
      </c>
      <c r="H13326" s="1">
        <v>45361</v>
      </c>
      <c r="I13326" t="s">
        <v>31</v>
      </c>
      <c r="J13326" t="s">
        <v>16</v>
      </c>
      <c r="K13326" s="2">
        <v>249.71</v>
      </c>
      <c r="L13326" t="s">
        <v>17</v>
      </c>
      <c r="M13326">
        <f>YEAR(Table1[[#This Row],[order_date]])</f>
        <v>2024</v>
      </c>
      <c r="N13326">
        <f>MONTH(Table1[[#This Row],[order_date]])</f>
        <v>3</v>
      </c>
      <c r="O13326" s="3">
        <f>Table1[[#This Row],[sales]]-Table1[[#This Row],[profit]]</f>
        <v>881.47</v>
      </c>
      <c r="P13326" s="3">
        <f>Table1[[#This Row],[sales]]*Table1[[#This Row],[quantity]]</f>
        <v>2262.36</v>
      </c>
      <c r="Q13326" s="9">
        <f>Table1[[#This Row],[delivery_date]]-Table1[[#This Row],[order_date]]</f>
        <v>3</v>
      </c>
    </row>
    <row r="13327" spans="1:17" x14ac:dyDescent="0.35">
      <c r="A13327" t="s">
        <v>13358</v>
      </c>
      <c r="B13327" t="s">
        <v>25</v>
      </c>
      <c r="C13327" t="s">
        <v>14</v>
      </c>
      <c r="D13327" s="2">
        <v>2694.51</v>
      </c>
      <c r="E13327">
        <v>0.1</v>
      </c>
      <c r="F13327">
        <v>3</v>
      </c>
      <c r="G13327" s="1">
        <v>44995</v>
      </c>
      <c r="H13327" s="1">
        <v>45001</v>
      </c>
      <c r="I13327" t="s">
        <v>31</v>
      </c>
      <c r="J13327" t="s">
        <v>27</v>
      </c>
      <c r="K13327" s="2">
        <v>490.71</v>
      </c>
      <c r="L13327" t="s">
        <v>48</v>
      </c>
      <c r="M13327">
        <f>YEAR(Table1[[#This Row],[order_date]])</f>
        <v>2023</v>
      </c>
      <c r="N13327">
        <f>MONTH(Table1[[#This Row],[order_date]])</f>
        <v>3</v>
      </c>
      <c r="O13327" s="3">
        <f>Table1[[#This Row],[sales]]-Table1[[#This Row],[profit]]</f>
        <v>2203.8000000000002</v>
      </c>
      <c r="P13327" s="3">
        <f>Table1[[#This Row],[sales]]*Table1[[#This Row],[quantity]]</f>
        <v>8083.5300000000007</v>
      </c>
      <c r="Q13327" s="9">
        <f>Table1[[#This Row],[delivery_date]]-Table1[[#This Row],[order_date]]</f>
        <v>6</v>
      </c>
    </row>
    <row r="13328" spans="1:17" x14ac:dyDescent="0.35">
      <c r="A13328" t="s">
        <v>13359</v>
      </c>
      <c r="B13328" t="s">
        <v>19</v>
      </c>
      <c r="C13328" t="s">
        <v>36</v>
      </c>
      <c r="D13328" s="2">
        <v>3703.81</v>
      </c>
      <c r="E13328">
        <v>0.49</v>
      </c>
      <c r="F13328">
        <v>4</v>
      </c>
      <c r="G13328" s="1">
        <v>45071</v>
      </c>
      <c r="H13328" s="1">
        <v>45073</v>
      </c>
      <c r="I13328" t="s">
        <v>31</v>
      </c>
      <c r="J13328" t="s">
        <v>27</v>
      </c>
      <c r="K13328" s="2">
        <v>771.03</v>
      </c>
      <c r="L13328" t="s">
        <v>34</v>
      </c>
      <c r="M13328">
        <f>YEAR(Table1[[#This Row],[order_date]])</f>
        <v>2023</v>
      </c>
      <c r="N13328">
        <f>MONTH(Table1[[#This Row],[order_date]])</f>
        <v>5</v>
      </c>
      <c r="O13328" s="3">
        <f>Table1[[#This Row],[sales]]-Table1[[#This Row],[profit]]</f>
        <v>2932.7799999999997</v>
      </c>
      <c r="P13328" s="3">
        <f>Table1[[#This Row],[sales]]*Table1[[#This Row],[quantity]]</f>
        <v>14815.24</v>
      </c>
      <c r="Q13328" s="9">
        <f>Table1[[#This Row],[delivery_date]]-Table1[[#This Row],[order_date]]</f>
        <v>2</v>
      </c>
    </row>
    <row r="13329" spans="1:17" x14ac:dyDescent="0.35">
      <c r="A13329" t="s">
        <v>13360</v>
      </c>
      <c r="B13329" t="s">
        <v>25</v>
      </c>
      <c r="C13329" t="s">
        <v>14</v>
      </c>
      <c r="D13329" s="2">
        <v>4363.5600000000004</v>
      </c>
      <c r="E13329">
        <v>0.04</v>
      </c>
      <c r="F13329">
        <v>3</v>
      </c>
      <c r="G13329" s="1">
        <v>44969</v>
      </c>
      <c r="H13329" s="1">
        <v>44973</v>
      </c>
      <c r="I13329" t="s">
        <v>21</v>
      </c>
      <c r="J13329" t="s">
        <v>22</v>
      </c>
      <c r="K13329" s="2">
        <v>951.93</v>
      </c>
      <c r="L13329" t="s">
        <v>34</v>
      </c>
      <c r="M13329">
        <f>YEAR(Table1[[#This Row],[order_date]])</f>
        <v>2023</v>
      </c>
      <c r="N13329">
        <f>MONTH(Table1[[#This Row],[order_date]])</f>
        <v>2</v>
      </c>
      <c r="O13329" s="3">
        <f>Table1[[#This Row],[sales]]-Table1[[#This Row],[profit]]</f>
        <v>3411.6300000000006</v>
      </c>
      <c r="P13329" s="3">
        <f>Table1[[#This Row],[sales]]*Table1[[#This Row],[quantity]]</f>
        <v>13090.68</v>
      </c>
      <c r="Q13329" s="9">
        <f>Table1[[#This Row],[delivery_date]]-Table1[[#This Row],[order_date]]</f>
        <v>4</v>
      </c>
    </row>
    <row r="13330" spans="1:17" x14ac:dyDescent="0.35">
      <c r="A13330" t="s">
        <v>13361</v>
      </c>
      <c r="B13330" t="s">
        <v>13</v>
      </c>
      <c r="C13330" t="s">
        <v>26</v>
      </c>
      <c r="D13330" s="2">
        <v>866.66</v>
      </c>
      <c r="E13330">
        <v>7.0000000000000007E-2</v>
      </c>
      <c r="F13330">
        <v>7</v>
      </c>
      <c r="G13330" s="1">
        <v>45381</v>
      </c>
      <c r="H13330" s="1">
        <v>45384</v>
      </c>
      <c r="I13330" t="s">
        <v>31</v>
      </c>
      <c r="J13330" t="s">
        <v>27</v>
      </c>
      <c r="K13330" s="2">
        <v>258.60000000000002</v>
      </c>
      <c r="L13330" t="s">
        <v>23</v>
      </c>
      <c r="M13330">
        <f>YEAR(Table1[[#This Row],[order_date]])</f>
        <v>2024</v>
      </c>
      <c r="N13330">
        <f>MONTH(Table1[[#This Row],[order_date]])</f>
        <v>3</v>
      </c>
      <c r="O13330" s="3">
        <f>Table1[[#This Row],[sales]]-Table1[[#This Row],[profit]]</f>
        <v>608.05999999999995</v>
      </c>
      <c r="P13330" s="3">
        <f>Table1[[#This Row],[sales]]*Table1[[#This Row],[quantity]]</f>
        <v>6066.62</v>
      </c>
      <c r="Q13330" s="9">
        <f>Table1[[#This Row],[delivery_date]]-Table1[[#This Row],[order_date]]</f>
        <v>3</v>
      </c>
    </row>
    <row r="13331" spans="1:17" x14ac:dyDescent="0.35">
      <c r="A13331" t="s">
        <v>13362</v>
      </c>
      <c r="B13331" t="s">
        <v>25</v>
      </c>
      <c r="C13331" t="s">
        <v>14</v>
      </c>
      <c r="D13331" s="2">
        <v>4928.47</v>
      </c>
      <c r="E13331">
        <v>0.14000000000000001</v>
      </c>
      <c r="F13331">
        <v>9</v>
      </c>
      <c r="G13331" s="1">
        <v>45072</v>
      </c>
      <c r="H13331" s="1">
        <v>45078</v>
      </c>
      <c r="I13331" t="s">
        <v>21</v>
      </c>
      <c r="J13331" t="s">
        <v>22</v>
      </c>
      <c r="K13331" s="2">
        <v>858.1</v>
      </c>
      <c r="L13331" t="s">
        <v>34</v>
      </c>
      <c r="M13331">
        <f>YEAR(Table1[[#This Row],[order_date]])</f>
        <v>2023</v>
      </c>
      <c r="N13331">
        <f>MONTH(Table1[[#This Row],[order_date]])</f>
        <v>5</v>
      </c>
      <c r="O13331" s="3">
        <f>Table1[[#This Row],[sales]]-Table1[[#This Row],[profit]]</f>
        <v>4070.3700000000003</v>
      </c>
      <c r="P13331" s="3">
        <f>Table1[[#This Row],[sales]]*Table1[[#This Row],[quantity]]</f>
        <v>44356.23</v>
      </c>
      <c r="Q13331" s="9">
        <f>Table1[[#This Row],[delivery_date]]-Table1[[#This Row],[order_date]]</f>
        <v>6</v>
      </c>
    </row>
    <row r="13332" spans="1:17" x14ac:dyDescent="0.35">
      <c r="A13332" t="s">
        <v>13363</v>
      </c>
      <c r="B13332" t="s">
        <v>19</v>
      </c>
      <c r="C13332" t="s">
        <v>26</v>
      </c>
      <c r="D13332" s="2">
        <v>4543.07</v>
      </c>
      <c r="E13332">
        <v>0.48</v>
      </c>
      <c r="F13332">
        <v>6</v>
      </c>
      <c r="G13332" s="1">
        <v>45120</v>
      </c>
      <c r="H13332" s="1">
        <v>45121</v>
      </c>
      <c r="I13332" t="s">
        <v>15</v>
      </c>
      <c r="J13332" t="s">
        <v>16</v>
      </c>
      <c r="K13332" s="2">
        <v>1095.1099999999999</v>
      </c>
      <c r="L13332" t="s">
        <v>39</v>
      </c>
      <c r="M13332">
        <f>YEAR(Table1[[#This Row],[order_date]])</f>
        <v>2023</v>
      </c>
      <c r="N13332">
        <f>MONTH(Table1[[#This Row],[order_date]])</f>
        <v>7</v>
      </c>
      <c r="O13332" s="3">
        <f>Table1[[#This Row],[sales]]-Table1[[#This Row],[profit]]</f>
        <v>3447.96</v>
      </c>
      <c r="P13332" s="3">
        <f>Table1[[#This Row],[sales]]*Table1[[#This Row],[quantity]]</f>
        <v>27258.42</v>
      </c>
      <c r="Q13332" s="9">
        <f>Table1[[#This Row],[delivery_date]]-Table1[[#This Row],[order_date]]</f>
        <v>1</v>
      </c>
    </row>
    <row r="13333" spans="1:17" x14ac:dyDescent="0.35">
      <c r="A13333" t="s">
        <v>13364</v>
      </c>
      <c r="B13333" t="s">
        <v>19</v>
      </c>
      <c r="C13333" t="s">
        <v>20</v>
      </c>
      <c r="D13333" s="2">
        <v>4817.96</v>
      </c>
      <c r="E13333">
        <v>0.14000000000000001</v>
      </c>
      <c r="F13333">
        <v>3</v>
      </c>
      <c r="G13333" s="1">
        <v>44989</v>
      </c>
      <c r="H13333" s="1">
        <v>44993</v>
      </c>
      <c r="I13333" t="s">
        <v>31</v>
      </c>
      <c r="J13333" t="s">
        <v>27</v>
      </c>
      <c r="K13333" s="2">
        <v>1385.27</v>
      </c>
      <c r="L13333" t="s">
        <v>17</v>
      </c>
      <c r="M13333">
        <f>YEAR(Table1[[#This Row],[order_date]])</f>
        <v>2023</v>
      </c>
      <c r="N13333">
        <f>MONTH(Table1[[#This Row],[order_date]])</f>
        <v>3</v>
      </c>
      <c r="O13333" s="3">
        <f>Table1[[#This Row],[sales]]-Table1[[#This Row],[profit]]</f>
        <v>3432.69</v>
      </c>
      <c r="P13333" s="3">
        <f>Table1[[#This Row],[sales]]*Table1[[#This Row],[quantity]]</f>
        <v>14453.880000000001</v>
      </c>
      <c r="Q13333" s="9">
        <f>Table1[[#This Row],[delivery_date]]-Table1[[#This Row],[order_date]]</f>
        <v>4</v>
      </c>
    </row>
    <row r="13334" spans="1:17" x14ac:dyDescent="0.35">
      <c r="A13334" t="s">
        <v>13365</v>
      </c>
      <c r="B13334" t="s">
        <v>13</v>
      </c>
      <c r="C13334" t="s">
        <v>26</v>
      </c>
      <c r="D13334" s="2">
        <v>4278.09</v>
      </c>
      <c r="E13334">
        <v>0.25</v>
      </c>
      <c r="F13334">
        <v>9</v>
      </c>
      <c r="G13334" s="1">
        <v>45210</v>
      </c>
      <c r="H13334" s="1">
        <v>45211</v>
      </c>
      <c r="I13334" t="s">
        <v>15</v>
      </c>
      <c r="J13334" t="s">
        <v>27</v>
      </c>
      <c r="K13334" s="2">
        <v>449.27</v>
      </c>
      <c r="L13334" t="s">
        <v>28</v>
      </c>
      <c r="M13334">
        <f>YEAR(Table1[[#This Row],[order_date]])</f>
        <v>2023</v>
      </c>
      <c r="N13334">
        <f>MONTH(Table1[[#This Row],[order_date]])</f>
        <v>10</v>
      </c>
      <c r="O13334" s="3">
        <f>Table1[[#This Row],[sales]]-Table1[[#This Row],[profit]]</f>
        <v>3828.82</v>
      </c>
      <c r="P13334" s="3">
        <f>Table1[[#This Row],[sales]]*Table1[[#This Row],[quantity]]</f>
        <v>38502.81</v>
      </c>
      <c r="Q13334" s="9">
        <f>Table1[[#This Row],[delivery_date]]-Table1[[#This Row],[order_date]]</f>
        <v>1</v>
      </c>
    </row>
    <row r="13335" spans="1:17" x14ac:dyDescent="0.35">
      <c r="A13335" t="s">
        <v>13366</v>
      </c>
      <c r="B13335" t="s">
        <v>19</v>
      </c>
      <c r="C13335" t="s">
        <v>14</v>
      </c>
      <c r="D13335" s="2">
        <v>4400.58</v>
      </c>
      <c r="E13335">
        <v>0.38</v>
      </c>
      <c r="F13335">
        <v>1</v>
      </c>
      <c r="G13335" s="1">
        <v>45633</v>
      </c>
      <c r="H13335" s="1">
        <v>45634</v>
      </c>
      <c r="I13335" t="s">
        <v>21</v>
      </c>
      <c r="J13335" t="s">
        <v>16</v>
      </c>
      <c r="K13335" s="2">
        <v>641.55999999999995</v>
      </c>
      <c r="L13335" t="s">
        <v>28</v>
      </c>
      <c r="M13335">
        <f>YEAR(Table1[[#This Row],[order_date]])</f>
        <v>2024</v>
      </c>
      <c r="N13335">
        <f>MONTH(Table1[[#This Row],[order_date]])</f>
        <v>12</v>
      </c>
      <c r="O13335" s="3">
        <f>Table1[[#This Row],[sales]]-Table1[[#This Row],[profit]]</f>
        <v>3759.02</v>
      </c>
      <c r="P13335" s="3">
        <f>Table1[[#This Row],[sales]]*Table1[[#This Row],[quantity]]</f>
        <v>4400.58</v>
      </c>
      <c r="Q13335" s="9">
        <f>Table1[[#This Row],[delivery_date]]-Table1[[#This Row],[order_date]]</f>
        <v>1</v>
      </c>
    </row>
    <row r="13336" spans="1:17" x14ac:dyDescent="0.35">
      <c r="A13336" t="s">
        <v>13367</v>
      </c>
      <c r="B13336" t="s">
        <v>41</v>
      </c>
      <c r="C13336" t="s">
        <v>26</v>
      </c>
      <c r="D13336" s="2">
        <v>3034.26</v>
      </c>
      <c r="E13336">
        <v>0.46</v>
      </c>
      <c r="F13336">
        <v>5</v>
      </c>
      <c r="G13336" s="1">
        <v>45319</v>
      </c>
      <c r="H13336" s="1">
        <v>45323</v>
      </c>
      <c r="I13336" t="s">
        <v>21</v>
      </c>
      <c r="J13336" t="s">
        <v>27</v>
      </c>
      <c r="K13336" s="2">
        <v>573.6</v>
      </c>
      <c r="L13336" t="s">
        <v>34</v>
      </c>
      <c r="M13336">
        <f>YEAR(Table1[[#This Row],[order_date]])</f>
        <v>2024</v>
      </c>
      <c r="N13336">
        <f>MONTH(Table1[[#This Row],[order_date]])</f>
        <v>1</v>
      </c>
      <c r="O13336" s="3">
        <f>Table1[[#This Row],[sales]]-Table1[[#This Row],[profit]]</f>
        <v>2460.6600000000003</v>
      </c>
      <c r="P13336" s="3">
        <f>Table1[[#This Row],[sales]]*Table1[[#This Row],[quantity]]</f>
        <v>15171.300000000001</v>
      </c>
      <c r="Q13336" s="9">
        <f>Table1[[#This Row],[delivery_date]]-Table1[[#This Row],[order_date]]</f>
        <v>4</v>
      </c>
    </row>
    <row r="13337" spans="1:17" x14ac:dyDescent="0.35">
      <c r="A13337" t="s">
        <v>13368</v>
      </c>
      <c r="B13337" t="s">
        <v>19</v>
      </c>
      <c r="C13337" t="s">
        <v>33</v>
      </c>
      <c r="D13337" s="2">
        <v>4242.0200000000004</v>
      </c>
      <c r="E13337">
        <v>0.3</v>
      </c>
      <c r="F13337">
        <v>5</v>
      </c>
      <c r="G13337" s="1">
        <v>45535</v>
      </c>
      <c r="H13337" s="1">
        <v>45540</v>
      </c>
      <c r="I13337" t="s">
        <v>21</v>
      </c>
      <c r="J13337" t="s">
        <v>27</v>
      </c>
      <c r="K13337" s="2">
        <v>630.6</v>
      </c>
      <c r="L13337" t="s">
        <v>34</v>
      </c>
      <c r="M13337">
        <f>YEAR(Table1[[#This Row],[order_date]])</f>
        <v>2024</v>
      </c>
      <c r="N13337">
        <f>MONTH(Table1[[#This Row],[order_date]])</f>
        <v>8</v>
      </c>
      <c r="O13337" s="3">
        <f>Table1[[#This Row],[sales]]-Table1[[#This Row],[profit]]</f>
        <v>3611.4200000000005</v>
      </c>
      <c r="P13337" s="3">
        <f>Table1[[#This Row],[sales]]*Table1[[#This Row],[quantity]]</f>
        <v>21210.100000000002</v>
      </c>
      <c r="Q13337" s="9">
        <f>Table1[[#This Row],[delivery_date]]-Table1[[#This Row],[order_date]]</f>
        <v>5</v>
      </c>
    </row>
    <row r="13338" spans="1:17" x14ac:dyDescent="0.35">
      <c r="A13338" t="s">
        <v>13369</v>
      </c>
      <c r="B13338" t="s">
        <v>41</v>
      </c>
      <c r="C13338" t="s">
        <v>26</v>
      </c>
      <c r="D13338" s="2">
        <v>2716.67</v>
      </c>
      <c r="E13338">
        <v>0.19</v>
      </c>
      <c r="F13338">
        <v>2</v>
      </c>
      <c r="G13338" s="1">
        <v>44954</v>
      </c>
      <c r="H13338" s="1">
        <v>44958</v>
      </c>
      <c r="I13338" t="s">
        <v>15</v>
      </c>
      <c r="J13338" t="s">
        <v>27</v>
      </c>
      <c r="K13338" s="2">
        <v>631.85</v>
      </c>
      <c r="L13338" t="s">
        <v>28</v>
      </c>
      <c r="M13338">
        <f>YEAR(Table1[[#This Row],[order_date]])</f>
        <v>2023</v>
      </c>
      <c r="N13338">
        <f>MONTH(Table1[[#This Row],[order_date]])</f>
        <v>1</v>
      </c>
      <c r="O13338" s="3">
        <f>Table1[[#This Row],[sales]]-Table1[[#This Row],[profit]]</f>
        <v>2084.8200000000002</v>
      </c>
      <c r="P13338" s="3">
        <f>Table1[[#This Row],[sales]]*Table1[[#This Row],[quantity]]</f>
        <v>5433.34</v>
      </c>
      <c r="Q13338" s="9">
        <f>Table1[[#This Row],[delivery_date]]-Table1[[#This Row],[order_date]]</f>
        <v>4</v>
      </c>
    </row>
    <row r="13339" spans="1:17" x14ac:dyDescent="0.35">
      <c r="A13339" t="s">
        <v>13370</v>
      </c>
      <c r="B13339" t="s">
        <v>25</v>
      </c>
      <c r="C13339" t="s">
        <v>26</v>
      </c>
      <c r="D13339" s="2">
        <v>2737.26</v>
      </c>
      <c r="E13339">
        <v>0.49</v>
      </c>
      <c r="F13339">
        <v>5</v>
      </c>
      <c r="G13339" s="1">
        <v>45434</v>
      </c>
      <c r="H13339" s="1">
        <v>45441</v>
      </c>
      <c r="I13339" t="s">
        <v>15</v>
      </c>
      <c r="J13339" t="s">
        <v>27</v>
      </c>
      <c r="K13339" s="2">
        <v>250.41</v>
      </c>
      <c r="L13339" t="s">
        <v>23</v>
      </c>
      <c r="M13339">
        <f>YEAR(Table1[[#This Row],[order_date]])</f>
        <v>2024</v>
      </c>
      <c r="N13339">
        <f>MONTH(Table1[[#This Row],[order_date]])</f>
        <v>5</v>
      </c>
      <c r="O13339" s="3">
        <f>Table1[[#This Row],[sales]]-Table1[[#This Row],[profit]]</f>
        <v>2486.8500000000004</v>
      </c>
      <c r="P13339" s="3">
        <f>Table1[[#This Row],[sales]]*Table1[[#This Row],[quantity]]</f>
        <v>13686.300000000001</v>
      </c>
      <c r="Q13339" s="9">
        <f>Table1[[#This Row],[delivery_date]]-Table1[[#This Row],[order_date]]</f>
        <v>7</v>
      </c>
    </row>
    <row r="13340" spans="1:17" x14ac:dyDescent="0.35">
      <c r="A13340" t="s">
        <v>13371</v>
      </c>
      <c r="B13340" t="s">
        <v>41</v>
      </c>
      <c r="C13340" t="s">
        <v>33</v>
      </c>
      <c r="D13340" s="2">
        <v>2856.64</v>
      </c>
      <c r="E13340">
        <v>0.01</v>
      </c>
      <c r="F13340">
        <v>1</v>
      </c>
      <c r="G13340" s="1">
        <v>45581</v>
      </c>
      <c r="H13340" s="1">
        <v>45584</v>
      </c>
      <c r="I13340" t="s">
        <v>15</v>
      </c>
      <c r="J13340" t="s">
        <v>27</v>
      </c>
      <c r="K13340" s="2">
        <v>818.77</v>
      </c>
      <c r="L13340" t="s">
        <v>34</v>
      </c>
      <c r="M13340">
        <f>YEAR(Table1[[#This Row],[order_date]])</f>
        <v>2024</v>
      </c>
      <c r="N13340">
        <f>MONTH(Table1[[#This Row],[order_date]])</f>
        <v>10</v>
      </c>
      <c r="O13340" s="3">
        <f>Table1[[#This Row],[sales]]-Table1[[#This Row],[profit]]</f>
        <v>2037.87</v>
      </c>
      <c r="P13340" s="3">
        <f>Table1[[#This Row],[sales]]*Table1[[#This Row],[quantity]]</f>
        <v>2856.64</v>
      </c>
      <c r="Q13340" s="9">
        <f>Table1[[#This Row],[delivery_date]]-Table1[[#This Row],[order_date]]</f>
        <v>3</v>
      </c>
    </row>
    <row r="13341" spans="1:17" x14ac:dyDescent="0.35">
      <c r="A13341" t="s">
        <v>13372</v>
      </c>
      <c r="B13341" t="s">
        <v>41</v>
      </c>
      <c r="C13341" t="s">
        <v>33</v>
      </c>
      <c r="D13341" s="2">
        <v>4981.96</v>
      </c>
      <c r="E13341">
        <v>0.42</v>
      </c>
      <c r="F13341">
        <v>1</v>
      </c>
      <c r="G13341" s="1">
        <v>45385</v>
      </c>
      <c r="H13341" s="1">
        <v>45389</v>
      </c>
      <c r="I13341" t="s">
        <v>31</v>
      </c>
      <c r="J13341" t="s">
        <v>27</v>
      </c>
      <c r="K13341" s="2">
        <v>718.5</v>
      </c>
      <c r="L13341" t="s">
        <v>23</v>
      </c>
      <c r="M13341">
        <f>YEAR(Table1[[#This Row],[order_date]])</f>
        <v>2024</v>
      </c>
      <c r="N13341">
        <f>MONTH(Table1[[#This Row],[order_date]])</f>
        <v>4</v>
      </c>
      <c r="O13341" s="3">
        <f>Table1[[#This Row],[sales]]-Table1[[#This Row],[profit]]</f>
        <v>4263.46</v>
      </c>
      <c r="P13341" s="3">
        <f>Table1[[#This Row],[sales]]*Table1[[#This Row],[quantity]]</f>
        <v>4981.96</v>
      </c>
      <c r="Q13341" s="9">
        <f>Table1[[#This Row],[delivery_date]]-Table1[[#This Row],[order_date]]</f>
        <v>4</v>
      </c>
    </row>
    <row r="13342" spans="1:17" x14ac:dyDescent="0.35">
      <c r="A13342" t="s">
        <v>13373</v>
      </c>
      <c r="B13342" t="s">
        <v>25</v>
      </c>
      <c r="C13342" t="s">
        <v>33</v>
      </c>
      <c r="D13342" s="2">
        <v>611.53</v>
      </c>
      <c r="E13342">
        <v>0.14000000000000001</v>
      </c>
      <c r="F13342">
        <v>4</v>
      </c>
      <c r="G13342" s="1">
        <v>45548</v>
      </c>
      <c r="H13342" s="1">
        <v>45551</v>
      </c>
      <c r="I13342" t="s">
        <v>21</v>
      </c>
      <c r="J13342" t="s">
        <v>22</v>
      </c>
      <c r="K13342" s="2">
        <v>170.44</v>
      </c>
      <c r="L13342" t="s">
        <v>34</v>
      </c>
      <c r="M13342">
        <f>YEAR(Table1[[#This Row],[order_date]])</f>
        <v>2024</v>
      </c>
      <c r="N13342">
        <f>MONTH(Table1[[#This Row],[order_date]])</f>
        <v>9</v>
      </c>
      <c r="O13342" s="3">
        <f>Table1[[#This Row],[sales]]-Table1[[#This Row],[profit]]</f>
        <v>441.09</v>
      </c>
      <c r="P13342" s="3">
        <f>Table1[[#This Row],[sales]]*Table1[[#This Row],[quantity]]</f>
        <v>2446.12</v>
      </c>
      <c r="Q13342" s="9">
        <f>Table1[[#This Row],[delivery_date]]-Table1[[#This Row],[order_date]]</f>
        <v>3</v>
      </c>
    </row>
    <row r="13343" spans="1:17" x14ac:dyDescent="0.35">
      <c r="A13343" t="s">
        <v>13374</v>
      </c>
      <c r="B13343" t="s">
        <v>19</v>
      </c>
      <c r="C13343" t="s">
        <v>36</v>
      </c>
      <c r="D13343" s="2">
        <v>4047.49</v>
      </c>
      <c r="E13343">
        <v>0.41</v>
      </c>
      <c r="F13343">
        <v>6</v>
      </c>
      <c r="G13343" s="1">
        <v>45657</v>
      </c>
      <c r="H13343" s="1">
        <v>45659</v>
      </c>
      <c r="I13343" t="s">
        <v>15</v>
      </c>
      <c r="J13343" t="s">
        <v>27</v>
      </c>
      <c r="K13343" s="2">
        <v>1171.5</v>
      </c>
      <c r="L13343" t="s">
        <v>23</v>
      </c>
      <c r="M13343">
        <f>YEAR(Table1[[#This Row],[order_date]])</f>
        <v>2024</v>
      </c>
      <c r="N13343">
        <f>MONTH(Table1[[#This Row],[order_date]])</f>
        <v>12</v>
      </c>
      <c r="O13343" s="3">
        <f>Table1[[#This Row],[sales]]-Table1[[#This Row],[profit]]</f>
        <v>2875.99</v>
      </c>
      <c r="P13343" s="3">
        <f>Table1[[#This Row],[sales]]*Table1[[#This Row],[quantity]]</f>
        <v>24284.94</v>
      </c>
      <c r="Q13343" s="9">
        <f>Table1[[#This Row],[delivery_date]]-Table1[[#This Row],[order_date]]</f>
        <v>2</v>
      </c>
    </row>
    <row r="13344" spans="1:17" x14ac:dyDescent="0.35">
      <c r="A13344" t="s">
        <v>13375</v>
      </c>
      <c r="B13344" t="s">
        <v>41</v>
      </c>
      <c r="C13344" t="s">
        <v>26</v>
      </c>
      <c r="D13344" s="2">
        <v>1439.23</v>
      </c>
      <c r="E13344">
        <v>0.08</v>
      </c>
      <c r="F13344">
        <v>2</v>
      </c>
      <c r="G13344" s="1">
        <v>45002</v>
      </c>
      <c r="H13344" s="1">
        <v>45006</v>
      </c>
      <c r="I13344" t="s">
        <v>31</v>
      </c>
      <c r="J13344" t="s">
        <v>27</v>
      </c>
      <c r="K13344" s="2">
        <v>142.66</v>
      </c>
      <c r="L13344" t="s">
        <v>23</v>
      </c>
      <c r="M13344">
        <f>YEAR(Table1[[#This Row],[order_date]])</f>
        <v>2023</v>
      </c>
      <c r="N13344">
        <f>MONTH(Table1[[#This Row],[order_date]])</f>
        <v>3</v>
      </c>
      <c r="O13344" s="3">
        <f>Table1[[#This Row],[sales]]-Table1[[#This Row],[profit]]</f>
        <v>1296.57</v>
      </c>
      <c r="P13344" s="3">
        <f>Table1[[#This Row],[sales]]*Table1[[#This Row],[quantity]]</f>
        <v>2878.46</v>
      </c>
      <c r="Q13344" s="9">
        <f>Table1[[#This Row],[delivery_date]]-Table1[[#This Row],[order_date]]</f>
        <v>4</v>
      </c>
    </row>
    <row r="13345" spans="1:17" x14ac:dyDescent="0.35">
      <c r="A13345" t="s">
        <v>13376</v>
      </c>
      <c r="B13345" t="s">
        <v>19</v>
      </c>
      <c r="C13345" t="s">
        <v>33</v>
      </c>
      <c r="D13345" s="2">
        <v>1870.01</v>
      </c>
      <c r="E13345">
        <v>0.17</v>
      </c>
      <c r="F13345">
        <v>5</v>
      </c>
      <c r="G13345" s="1">
        <v>45128</v>
      </c>
      <c r="H13345" s="1">
        <v>45134</v>
      </c>
      <c r="I13345" t="s">
        <v>15</v>
      </c>
      <c r="J13345" t="s">
        <v>16</v>
      </c>
      <c r="K13345" s="2">
        <v>357.29</v>
      </c>
      <c r="L13345" t="s">
        <v>34</v>
      </c>
      <c r="M13345">
        <f>YEAR(Table1[[#This Row],[order_date]])</f>
        <v>2023</v>
      </c>
      <c r="N13345">
        <f>MONTH(Table1[[#This Row],[order_date]])</f>
        <v>7</v>
      </c>
      <c r="O13345" s="3">
        <f>Table1[[#This Row],[sales]]-Table1[[#This Row],[profit]]</f>
        <v>1512.72</v>
      </c>
      <c r="P13345" s="3">
        <f>Table1[[#This Row],[sales]]*Table1[[#This Row],[quantity]]</f>
        <v>9350.0499999999993</v>
      </c>
      <c r="Q13345" s="9">
        <f>Table1[[#This Row],[delivery_date]]-Table1[[#This Row],[order_date]]</f>
        <v>6</v>
      </c>
    </row>
    <row r="13346" spans="1:17" x14ac:dyDescent="0.35">
      <c r="A13346" t="s">
        <v>13377</v>
      </c>
      <c r="B13346" t="s">
        <v>25</v>
      </c>
      <c r="C13346" t="s">
        <v>33</v>
      </c>
      <c r="D13346" s="2">
        <v>494.61</v>
      </c>
      <c r="E13346">
        <v>0.03</v>
      </c>
      <c r="F13346">
        <v>5</v>
      </c>
      <c r="G13346" s="1">
        <v>45127</v>
      </c>
      <c r="H13346" s="1">
        <v>45129</v>
      </c>
      <c r="I13346" t="s">
        <v>21</v>
      </c>
      <c r="J13346" t="s">
        <v>27</v>
      </c>
      <c r="K13346" s="2">
        <v>118.92</v>
      </c>
      <c r="L13346" t="s">
        <v>23</v>
      </c>
      <c r="M13346">
        <f>YEAR(Table1[[#This Row],[order_date]])</f>
        <v>2023</v>
      </c>
      <c r="N13346">
        <f>MONTH(Table1[[#This Row],[order_date]])</f>
        <v>7</v>
      </c>
      <c r="O13346" s="3">
        <f>Table1[[#This Row],[sales]]-Table1[[#This Row],[profit]]</f>
        <v>375.69</v>
      </c>
      <c r="P13346" s="3">
        <f>Table1[[#This Row],[sales]]*Table1[[#This Row],[quantity]]</f>
        <v>2473.0500000000002</v>
      </c>
      <c r="Q13346" s="9">
        <f>Table1[[#This Row],[delivery_date]]-Table1[[#This Row],[order_date]]</f>
        <v>2</v>
      </c>
    </row>
    <row r="13347" spans="1:17" x14ac:dyDescent="0.35">
      <c r="A13347" t="s">
        <v>13378</v>
      </c>
      <c r="B13347" t="s">
        <v>13</v>
      </c>
      <c r="C13347" t="s">
        <v>20</v>
      </c>
      <c r="D13347" s="2">
        <v>1822.71</v>
      </c>
      <c r="E13347">
        <v>0.1</v>
      </c>
      <c r="F13347">
        <v>3</v>
      </c>
      <c r="G13347" s="1">
        <v>45299</v>
      </c>
      <c r="H13347" s="1">
        <v>45303</v>
      </c>
      <c r="I13347" t="s">
        <v>31</v>
      </c>
      <c r="J13347" t="s">
        <v>16</v>
      </c>
      <c r="K13347" s="2">
        <v>106.71</v>
      </c>
      <c r="L13347" t="s">
        <v>34</v>
      </c>
      <c r="M13347">
        <f>YEAR(Table1[[#This Row],[order_date]])</f>
        <v>2024</v>
      </c>
      <c r="N13347">
        <f>MONTH(Table1[[#This Row],[order_date]])</f>
        <v>1</v>
      </c>
      <c r="O13347" s="3">
        <f>Table1[[#This Row],[sales]]-Table1[[#This Row],[profit]]</f>
        <v>1716</v>
      </c>
      <c r="P13347" s="3">
        <f>Table1[[#This Row],[sales]]*Table1[[#This Row],[quantity]]</f>
        <v>5468.13</v>
      </c>
      <c r="Q13347" s="9">
        <f>Table1[[#This Row],[delivery_date]]-Table1[[#This Row],[order_date]]</f>
        <v>4</v>
      </c>
    </row>
    <row r="13348" spans="1:17" x14ac:dyDescent="0.35">
      <c r="A13348" t="s">
        <v>13379</v>
      </c>
      <c r="B13348" t="s">
        <v>19</v>
      </c>
      <c r="C13348" t="s">
        <v>36</v>
      </c>
      <c r="D13348" s="2">
        <v>4954.74</v>
      </c>
      <c r="E13348">
        <v>0.3</v>
      </c>
      <c r="F13348">
        <v>4</v>
      </c>
      <c r="G13348" s="1">
        <v>45248</v>
      </c>
      <c r="H13348" s="1">
        <v>45254</v>
      </c>
      <c r="I13348" t="s">
        <v>31</v>
      </c>
      <c r="J13348" t="s">
        <v>16</v>
      </c>
      <c r="K13348" s="2">
        <v>745.93</v>
      </c>
      <c r="L13348" t="s">
        <v>39</v>
      </c>
      <c r="M13348">
        <f>YEAR(Table1[[#This Row],[order_date]])</f>
        <v>2023</v>
      </c>
      <c r="N13348">
        <f>MONTH(Table1[[#This Row],[order_date]])</f>
        <v>11</v>
      </c>
      <c r="O13348" s="3">
        <f>Table1[[#This Row],[sales]]-Table1[[#This Row],[profit]]</f>
        <v>4208.8099999999995</v>
      </c>
      <c r="P13348" s="3">
        <f>Table1[[#This Row],[sales]]*Table1[[#This Row],[quantity]]</f>
        <v>19818.96</v>
      </c>
      <c r="Q13348" s="9">
        <f>Table1[[#This Row],[delivery_date]]-Table1[[#This Row],[order_date]]</f>
        <v>6</v>
      </c>
    </row>
    <row r="13349" spans="1:17" x14ac:dyDescent="0.35">
      <c r="A13349" t="s">
        <v>13380</v>
      </c>
      <c r="B13349" t="s">
        <v>19</v>
      </c>
      <c r="C13349" t="s">
        <v>26</v>
      </c>
      <c r="D13349" s="2">
        <v>2045.64</v>
      </c>
      <c r="E13349">
        <v>0.38</v>
      </c>
      <c r="F13349">
        <v>2</v>
      </c>
      <c r="G13349" s="1">
        <v>45255</v>
      </c>
      <c r="H13349" s="1">
        <v>45258</v>
      </c>
      <c r="I13349" t="s">
        <v>31</v>
      </c>
      <c r="J13349" t="s">
        <v>16</v>
      </c>
      <c r="K13349" s="2">
        <v>314.24</v>
      </c>
      <c r="L13349" t="s">
        <v>34</v>
      </c>
      <c r="M13349">
        <f>YEAR(Table1[[#This Row],[order_date]])</f>
        <v>2023</v>
      </c>
      <c r="N13349">
        <f>MONTH(Table1[[#This Row],[order_date]])</f>
        <v>11</v>
      </c>
      <c r="O13349" s="3">
        <f>Table1[[#This Row],[sales]]-Table1[[#This Row],[profit]]</f>
        <v>1731.4</v>
      </c>
      <c r="P13349" s="3">
        <f>Table1[[#This Row],[sales]]*Table1[[#This Row],[quantity]]</f>
        <v>4091.28</v>
      </c>
      <c r="Q13349" s="9">
        <f>Table1[[#This Row],[delivery_date]]-Table1[[#This Row],[order_date]]</f>
        <v>3</v>
      </c>
    </row>
    <row r="13350" spans="1:17" x14ac:dyDescent="0.35">
      <c r="A13350" t="s">
        <v>13381</v>
      </c>
      <c r="B13350" t="s">
        <v>13</v>
      </c>
      <c r="C13350" t="s">
        <v>14</v>
      </c>
      <c r="D13350" s="2">
        <v>3381.47</v>
      </c>
      <c r="E13350">
        <v>0.46</v>
      </c>
      <c r="F13350">
        <v>7</v>
      </c>
      <c r="G13350" s="1">
        <v>45293</v>
      </c>
      <c r="H13350" s="1">
        <v>45299</v>
      </c>
      <c r="I13350" t="s">
        <v>31</v>
      </c>
      <c r="J13350" t="s">
        <v>16</v>
      </c>
      <c r="K13350" s="2">
        <v>731.64</v>
      </c>
      <c r="L13350" t="s">
        <v>28</v>
      </c>
      <c r="M13350">
        <f>YEAR(Table1[[#This Row],[order_date]])</f>
        <v>2024</v>
      </c>
      <c r="N13350">
        <f>MONTH(Table1[[#This Row],[order_date]])</f>
        <v>1</v>
      </c>
      <c r="O13350" s="3">
        <f>Table1[[#This Row],[sales]]-Table1[[#This Row],[profit]]</f>
        <v>2649.83</v>
      </c>
      <c r="P13350" s="3">
        <f>Table1[[#This Row],[sales]]*Table1[[#This Row],[quantity]]</f>
        <v>23670.289999999997</v>
      </c>
      <c r="Q13350" s="9">
        <f>Table1[[#This Row],[delivery_date]]-Table1[[#This Row],[order_date]]</f>
        <v>6</v>
      </c>
    </row>
    <row r="13351" spans="1:17" x14ac:dyDescent="0.35">
      <c r="A13351" t="s">
        <v>13382</v>
      </c>
      <c r="B13351" t="s">
        <v>13</v>
      </c>
      <c r="C13351" t="s">
        <v>36</v>
      </c>
      <c r="D13351" s="2">
        <v>691.49</v>
      </c>
      <c r="E13351">
        <v>0.06</v>
      </c>
      <c r="F13351">
        <v>3</v>
      </c>
      <c r="G13351" s="1">
        <v>45558</v>
      </c>
      <c r="H13351" s="1">
        <v>45564</v>
      </c>
      <c r="I13351" t="s">
        <v>31</v>
      </c>
      <c r="J13351" t="s">
        <v>22</v>
      </c>
      <c r="K13351" s="2">
        <v>124.75</v>
      </c>
      <c r="L13351" t="s">
        <v>17</v>
      </c>
      <c r="M13351">
        <f>YEAR(Table1[[#This Row],[order_date]])</f>
        <v>2024</v>
      </c>
      <c r="N13351">
        <f>MONTH(Table1[[#This Row],[order_date]])</f>
        <v>9</v>
      </c>
      <c r="O13351" s="3">
        <f>Table1[[#This Row],[sales]]-Table1[[#This Row],[profit]]</f>
        <v>566.74</v>
      </c>
      <c r="P13351" s="3">
        <f>Table1[[#This Row],[sales]]*Table1[[#This Row],[quantity]]</f>
        <v>2074.4700000000003</v>
      </c>
      <c r="Q13351" s="9">
        <f>Table1[[#This Row],[delivery_date]]-Table1[[#This Row],[order_date]]</f>
        <v>6</v>
      </c>
    </row>
    <row r="13352" spans="1:17" x14ac:dyDescent="0.35">
      <c r="A13352" t="s">
        <v>13383</v>
      </c>
      <c r="B13352" t="s">
        <v>25</v>
      </c>
      <c r="C13352" t="s">
        <v>36</v>
      </c>
      <c r="D13352" s="2">
        <v>4620.24</v>
      </c>
      <c r="E13352">
        <v>7.0000000000000007E-2</v>
      </c>
      <c r="F13352">
        <v>6</v>
      </c>
      <c r="G13352" s="1">
        <v>45105</v>
      </c>
      <c r="H13352" s="1">
        <v>45107</v>
      </c>
      <c r="I13352" t="s">
        <v>31</v>
      </c>
      <c r="J13352" t="s">
        <v>22</v>
      </c>
      <c r="K13352" s="2">
        <v>1076.1400000000001</v>
      </c>
      <c r="L13352" t="s">
        <v>48</v>
      </c>
      <c r="M13352">
        <f>YEAR(Table1[[#This Row],[order_date]])</f>
        <v>2023</v>
      </c>
      <c r="N13352">
        <f>MONTH(Table1[[#This Row],[order_date]])</f>
        <v>6</v>
      </c>
      <c r="O13352" s="3">
        <f>Table1[[#This Row],[sales]]-Table1[[#This Row],[profit]]</f>
        <v>3544.0999999999995</v>
      </c>
      <c r="P13352" s="3">
        <f>Table1[[#This Row],[sales]]*Table1[[#This Row],[quantity]]</f>
        <v>27721.439999999999</v>
      </c>
      <c r="Q13352" s="9">
        <f>Table1[[#This Row],[delivery_date]]-Table1[[#This Row],[order_date]]</f>
        <v>2</v>
      </c>
    </row>
    <row r="13353" spans="1:17" x14ac:dyDescent="0.35">
      <c r="A13353" t="s">
        <v>13384</v>
      </c>
      <c r="B13353" t="s">
        <v>19</v>
      </c>
      <c r="C13353" t="s">
        <v>20</v>
      </c>
      <c r="D13353" s="2">
        <v>4155.95</v>
      </c>
      <c r="E13353">
        <v>0.47</v>
      </c>
      <c r="F13353">
        <v>9</v>
      </c>
      <c r="G13353" s="1">
        <v>45053</v>
      </c>
      <c r="H13353" s="1">
        <v>45058</v>
      </c>
      <c r="I13353" t="s">
        <v>21</v>
      </c>
      <c r="J13353" t="s">
        <v>27</v>
      </c>
      <c r="K13353" s="2">
        <v>582.22</v>
      </c>
      <c r="L13353" t="s">
        <v>28</v>
      </c>
      <c r="M13353">
        <f>YEAR(Table1[[#This Row],[order_date]])</f>
        <v>2023</v>
      </c>
      <c r="N13353">
        <f>MONTH(Table1[[#This Row],[order_date]])</f>
        <v>5</v>
      </c>
      <c r="O13353" s="3">
        <f>Table1[[#This Row],[sales]]-Table1[[#This Row],[profit]]</f>
        <v>3573.7299999999996</v>
      </c>
      <c r="P13353" s="3">
        <f>Table1[[#This Row],[sales]]*Table1[[#This Row],[quantity]]</f>
        <v>37403.549999999996</v>
      </c>
      <c r="Q13353" s="9">
        <f>Table1[[#This Row],[delivery_date]]-Table1[[#This Row],[order_date]]</f>
        <v>5</v>
      </c>
    </row>
    <row r="13354" spans="1:17" x14ac:dyDescent="0.35">
      <c r="A13354" t="s">
        <v>13385</v>
      </c>
      <c r="B13354" t="s">
        <v>19</v>
      </c>
      <c r="C13354" t="s">
        <v>26</v>
      </c>
      <c r="D13354" s="2">
        <v>1992.84</v>
      </c>
      <c r="E13354">
        <v>0.38</v>
      </c>
      <c r="F13354">
        <v>7</v>
      </c>
      <c r="G13354" s="1">
        <v>45070</v>
      </c>
      <c r="H13354" s="1">
        <v>45074</v>
      </c>
      <c r="I13354" t="s">
        <v>21</v>
      </c>
      <c r="J13354" t="s">
        <v>16</v>
      </c>
      <c r="K13354" s="2">
        <v>302.61</v>
      </c>
      <c r="L13354" t="s">
        <v>17</v>
      </c>
      <c r="M13354">
        <f>YEAR(Table1[[#This Row],[order_date]])</f>
        <v>2023</v>
      </c>
      <c r="N13354">
        <f>MONTH(Table1[[#This Row],[order_date]])</f>
        <v>5</v>
      </c>
      <c r="O13354" s="3">
        <f>Table1[[#This Row],[sales]]-Table1[[#This Row],[profit]]</f>
        <v>1690.23</v>
      </c>
      <c r="P13354" s="3">
        <f>Table1[[#This Row],[sales]]*Table1[[#This Row],[quantity]]</f>
        <v>13949.88</v>
      </c>
      <c r="Q13354" s="9">
        <f>Table1[[#This Row],[delivery_date]]-Table1[[#This Row],[order_date]]</f>
        <v>4</v>
      </c>
    </row>
    <row r="13355" spans="1:17" x14ac:dyDescent="0.35">
      <c r="A13355" t="s">
        <v>13386</v>
      </c>
      <c r="B13355" t="s">
        <v>25</v>
      </c>
      <c r="C13355" t="s">
        <v>26</v>
      </c>
      <c r="D13355" s="2">
        <v>1807.47</v>
      </c>
      <c r="E13355">
        <v>0.27</v>
      </c>
      <c r="F13355">
        <v>4</v>
      </c>
      <c r="G13355" s="1">
        <v>45119</v>
      </c>
      <c r="H13355" s="1">
        <v>45122</v>
      </c>
      <c r="I13355" t="s">
        <v>31</v>
      </c>
      <c r="J13355" t="s">
        <v>22</v>
      </c>
      <c r="K13355" s="2">
        <v>274.31</v>
      </c>
      <c r="L13355" t="s">
        <v>28</v>
      </c>
      <c r="M13355">
        <f>YEAR(Table1[[#This Row],[order_date]])</f>
        <v>2023</v>
      </c>
      <c r="N13355">
        <f>MONTH(Table1[[#This Row],[order_date]])</f>
        <v>7</v>
      </c>
      <c r="O13355" s="3">
        <f>Table1[[#This Row],[sales]]-Table1[[#This Row],[profit]]</f>
        <v>1533.16</v>
      </c>
      <c r="P13355" s="3">
        <f>Table1[[#This Row],[sales]]*Table1[[#This Row],[quantity]]</f>
        <v>7229.88</v>
      </c>
      <c r="Q13355" s="9">
        <f>Table1[[#This Row],[delivery_date]]-Table1[[#This Row],[order_date]]</f>
        <v>3</v>
      </c>
    </row>
    <row r="13356" spans="1:17" x14ac:dyDescent="0.35">
      <c r="A13356" t="s">
        <v>13387</v>
      </c>
      <c r="B13356" t="s">
        <v>19</v>
      </c>
      <c r="C13356" t="s">
        <v>33</v>
      </c>
      <c r="D13356" s="2">
        <v>2218.11</v>
      </c>
      <c r="E13356">
        <v>0.24</v>
      </c>
      <c r="F13356">
        <v>2</v>
      </c>
      <c r="G13356" s="1">
        <v>45395</v>
      </c>
      <c r="H13356" s="1">
        <v>45398</v>
      </c>
      <c r="I13356" t="s">
        <v>21</v>
      </c>
      <c r="J13356" t="s">
        <v>22</v>
      </c>
      <c r="K13356" s="2">
        <v>292.77999999999997</v>
      </c>
      <c r="L13356" t="s">
        <v>34</v>
      </c>
      <c r="M13356">
        <f>YEAR(Table1[[#This Row],[order_date]])</f>
        <v>2024</v>
      </c>
      <c r="N13356">
        <f>MONTH(Table1[[#This Row],[order_date]])</f>
        <v>4</v>
      </c>
      <c r="O13356" s="3">
        <f>Table1[[#This Row],[sales]]-Table1[[#This Row],[profit]]</f>
        <v>1925.3300000000002</v>
      </c>
      <c r="P13356" s="3">
        <f>Table1[[#This Row],[sales]]*Table1[[#This Row],[quantity]]</f>
        <v>4436.22</v>
      </c>
      <c r="Q13356" s="9">
        <f>Table1[[#This Row],[delivery_date]]-Table1[[#This Row],[order_date]]</f>
        <v>3</v>
      </c>
    </row>
    <row r="13357" spans="1:17" x14ac:dyDescent="0.35">
      <c r="A13357" t="s">
        <v>13388</v>
      </c>
      <c r="B13357" t="s">
        <v>41</v>
      </c>
      <c r="C13357" t="s">
        <v>33</v>
      </c>
      <c r="D13357" s="2">
        <v>2066.17</v>
      </c>
      <c r="E13357">
        <v>0.08</v>
      </c>
      <c r="F13357">
        <v>7</v>
      </c>
      <c r="G13357" s="1">
        <v>45168</v>
      </c>
      <c r="H13357" s="1">
        <v>45175</v>
      </c>
      <c r="I13357" t="s">
        <v>21</v>
      </c>
      <c r="J13357" t="s">
        <v>22</v>
      </c>
      <c r="K13357" s="2">
        <v>143.72999999999999</v>
      </c>
      <c r="L13357" t="s">
        <v>28</v>
      </c>
      <c r="M13357">
        <f>YEAR(Table1[[#This Row],[order_date]])</f>
        <v>2023</v>
      </c>
      <c r="N13357">
        <f>MONTH(Table1[[#This Row],[order_date]])</f>
        <v>8</v>
      </c>
      <c r="O13357" s="3">
        <f>Table1[[#This Row],[sales]]-Table1[[#This Row],[profit]]</f>
        <v>1922.44</v>
      </c>
      <c r="P13357" s="3">
        <f>Table1[[#This Row],[sales]]*Table1[[#This Row],[quantity]]</f>
        <v>14463.19</v>
      </c>
      <c r="Q13357" s="9">
        <f>Table1[[#This Row],[delivery_date]]-Table1[[#This Row],[order_date]]</f>
        <v>7</v>
      </c>
    </row>
    <row r="13358" spans="1:17" x14ac:dyDescent="0.35">
      <c r="A13358" t="s">
        <v>13389</v>
      </c>
      <c r="B13358" t="s">
        <v>41</v>
      </c>
      <c r="C13358" t="s">
        <v>36</v>
      </c>
      <c r="D13358" s="2">
        <v>1364.45</v>
      </c>
      <c r="E13358">
        <v>0.19</v>
      </c>
      <c r="F13358">
        <v>8</v>
      </c>
      <c r="G13358" s="1">
        <v>44983</v>
      </c>
      <c r="H13358" s="1">
        <v>44984</v>
      </c>
      <c r="I13358" t="s">
        <v>15</v>
      </c>
      <c r="J13358" t="s">
        <v>27</v>
      </c>
      <c r="K13358" s="2">
        <v>224.36</v>
      </c>
      <c r="L13358" t="s">
        <v>34</v>
      </c>
      <c r="M13358">
        <f>YEAR(Table1[[#This Row],[order_date]])</f>
        <v>2023</v>
      </c>
      <c r="N13358">
        <f>MONTH(Table1[[#This Row],[order_date]])</f>
        <v>2</v>
      </c>
      <c r="O13358" s="3">
        <f>Table1[[#This Row],[sales]]-Table1[[#This Row],[profit]]</f>
        <v>1140.0900000000001</v>
      </c>
      <c r="P13358" s="3">
        <f>Table1[[#This Row],[sales]]*Table1[[#This Row],[quantity]]</f>
        <v>10915.6</v>
      </c>
      <c r="Q13358" s="9">
        <f>Table1[[#This Row],[delivery_date]]-Table1[[#This Row],[order_date]]</f>
        <v>1</v>
      </c>
    </row>
    <row r="13359" spans="1:17" x14ac:dyDescent="0.35">
      <c r="A13359" t="s">
        <v>13390</v>
      </c>
      <c r="B13359" t="s">
        <v>41</v>
      </c>
      <c r="C13359" t="s">
        <v>20</v>
      </c>
      <c r="D13359" s="2">
        <v>4955.1499999999996</v>
      </c>
      <c r="E13359">
        <v>0.19</v>
      </c>
      <c r="F13359">
        <v>3</v>
      </c>
      <c r="G13359" s="1">
        <v>45347</v>
      </c>
      <c r="H13359" s="1">
        <v>45350</v>
      </c>
      <c r="I13359" t="s">
        <v>15</v>
      </c>
      <c r="J13359" t="s">
        <v>27</v>
      </c>
      <c r="K13359" s="2">
        <v>1317.87</v>
      </c>
      <c r="L13359" t="s">
        <v>48</v>
      </c>
      <c r="M13359">
        <f>YEAR(Table1[[#This Row],[order_date]])</f>
        <v>2024</v>
      </c>
      <c r="N13359">
        <f>MONTH(Table1[[#This Row],[order_date]])</f>
        <v>2</v>
      </c>
      <c r="O13359" s="3">
        <f>Table1[[#This Row],[sales]]-Table1[[#This Row],[profit]]</f>
        <v>3637.2799999999997</v>
      </c>
      <c r="P13359" s="3">
        <f>Table1[[#This Row],[sales]]*Table1[[#This Row],[quantity]]</f>
        <v>14865.449999999999</v>
      </c>
      <c r="Q13359" s="9">
        <f>Table1[[#This Row],[delivery_date]]-Table1[[#This Row],[order_date]]</f>
        <v>3</v>
      </c>
    </row>
    <row r="13360" spans="1:17" x14ac:dyDescent="0.35">
      <c r="A13360" t="s">
        <v>13391</v>
      </c>
      <c r="B13360" t="s">
        <v>19</v>
      </c>
      <c r="C13360" t="s">
        <v>26</v>
      </c>
      <c r="D13360" s="2">
        <v>4071.68</v>
      </c>
      <c r="E13360">
        <v>0.32</v>
      </c>
      <c r="F13360">
        <v>7</v>
      </c>
      <c r="G13360" s="1">
        <v>45605</v>
      </c>
      <c r="H13360" s="1">
        <v>45612</v>
      </c>
      <c r="I13360" t="s">
        <v>15</v>
      </c>
      <c r="J13360" t="s">
        <v>22</v>
      </c>
      <c r="K13360" s="2">
        <v>636.63</v>
      </c>
      <c r="L13360" t="s">
        <v>28</v>
      </c>
      <c r="M13360">
        <f>YEAR(Table1[[#This Row],[order_date]])</f>
        <v>2024</v>
      </c>
      <c r="N13360">
        <f>MONTH(Table1[[#This Row],[order_date]])</f>
        <v>11</v>
      </c>
      <c r="O13360" s="3">
        <f>Table1[[#This Row],[sales]]-Table1[[#This Row],[profit]]</f>
        <v>3435.0499999999997</v>
      </c>
      <c r="P13360" s="3">
        <f>Table1[[#This Row],[sales]]*Table1[[#This Row],[quantity]]</f>
        <v>28501.759999999998</v>
      </c>
      <c r="Q13360" s="9">
        <f>Table1[[#This Row],[delivery_date]]-Table1[[#This Row],[order_date]]</f>
        <v>7</v>
      </c>
    </row>
    <row r="13361" spans="1:17" x14ac:dyDescent="0.35">
      <c r="A13361" t="s">
        <v>13392</v>
      </c>
      <c r="B13361" t="s">
        <v>41</v>
      </c>
      <c r="C13361" t="s">
        <v>20</v>
      </c>
      <c r="D13361" s="2">
        <v>1412.82</v>
      </c>
      <c r="E13361">
        <v>0.3</v>
      </c>
      <c r="F13361">
        <v>1</v>
      </c>
      <c r="G13361" s="1">
        <v>45503</v>
      </c>
      <c r="H13361" s="1">
        <v>45506</v>
      </c>
      <c r="I13361" t="s">
        <v>31</v>
      </c>
      <c r="J13361" t="s">
        <v>27</v>
      </c>
      <c r="K13361" s="2">
        <v>121.3</v>
      </c>
      <c r="L13361" t="s">
        <v>23</v>
      </c>
      <c r="M13361">
        <f>YEAR(Table1[[#This Row],[order_date]])</f>
        <v>2024</v>
      </c>
      <c r="N13361">
        <f>MONTH(Table1[[#This Row],[order_date]])</f>
        <v>7</v>
      </c>
      <c r="O13361" s="3">
        <f>Table1[[#This Row],[sales]]-Table1[[#This Row],[profit]]</f>
        <v>1291.52</v>
      </c>
      <c r="P13361" s="3">
        <f>Table1[[#This Row],[sales]]*Table1[[#This Row],[quantity]]</f>
        <v>1412.82</v>
      </c>
      <c r="Q13361" s="9">
        <f>Table1[[#This Row],[delivery_date]]-Table1[[#This Row],[order_date]]</f>
        <v>3</v>
      </c>
    </row>
    <row r="13362" spans="1:17" x14ac:dyDescent="0.35">
      <c r="A13362" t="s">
        <v>13393</v>
      </c>
      <c r="B13362" t="s">
        <v>41</v>
      </c>
      <c r="C13362" t="s">
        <v>14</v>
      </c>
      <c r="D13362" s="2">
        <v>4910.45</v>
      </c>
      <c r="E13362">
        <v>0.03</v>
      </c>
      <c r="F13362">
        <v>8</v>
      </c>
      <c r="G13362" s="1">
        <v>45359</v>
      </c>
      <c r="H13362" s="1">
        <v>45363</v>
      </c>
      <c r="I13362" t="s">
        <v>15</v>
      </c>
      <c r="J13362" t="s">
        <v>16</v>
      </c>
      <c r="K13362" s="2">
        <v>622.59</v>
      </c>
      <c r="L13362" t="s">
        <v>28</v>
      </c>
      <c r="M13362">
        <f>YEAR(Table1[[#This Row],[order_date]])</f>
        <v>2024</v>
      </c>
      <c r="N13362">
        <f>MONTH(Table1[[#This Row],[order_date]])</f>
        <v>3</v>
      </c>
      <c r="O13362" s="3">
        <f>Table1[[#This Row],[sales]]-Table1[[#This Row],[profit]]</f>
        <v>4287.8599999999997</v>
      </c>
      <c r="P13362" s="3">
        <f>Table1[[#This Row],[sales]]*Table1[[#This Row],[quantity]]</f>
        <v>39283.599999999999</v>
      </c>
      <c r="Q13362" s="9">
        <f>Table1[[#This Row],[delivery_date]]-Table1[[#This Row],[order_date]]</f>
        <v>4</v>
      </c>
    </row>
    <row r="13363" spans="1:17" x14ac:dyDescent="0.35">
      <c r="A13363" t="s">
        <v>13394</v>
      </c>
      <c r="B13363" t="s">
        <v>25</v>
      </c>
      <c r="C13363" t="s">
        <v>26</v>
      </c>
      <c r="D13363" s="2">
        <v>176.1</v>
      </c>
      <c r="E13363">
        <v>0.42</v>
      </c>
      <c r="F13363">
        <v>7</v>
      </c>
      <c r="G13363" s="1">
        <v>44973</v>
      </c>
      <c r="H13363" s="1">
        <v>44975</v>
      </c>
      <c r="I13363" t="s">
        <v>21</v>
      </c>
      <c r="J13363" t="s">
        <v>27</v>
      </c>
      <c r="K13363" s="2">
        <v>42.19</v>
      </c>
      <c r="L13363" t="s">
        <v>48</v>
      </c>
      <c r="M13363">
        <f>YEAR(Table1[[#This Row],[order_date]])</f>
        <v>2023</v>
      </c>
      <c r="N13363">
        <f>MONTH(Table1[[#This Row],[order_date]])</f>
        <v>2</v>
      </c>
      <c r="O13363" s="3">
        <f>Table1[[#This Row],[sales]]-Table1[[#This Row],[profit]]</f>
        <v>133.91</v>
      </c>
      <c r="P13363" s="3">
        <f>Table1[[#This Row],[sales]]*Table1[[#This Row],[quantity]]</f>
        <v>1232.7</v>
      </c>
      <c r="Q13363" s="9">
        <f>Table1[[#This Row],[delivery_date]]-Table1[[#This Row],[order_date]]</f>
        <v>2</v>
      </c>
    </row>
    <row r="13364" spans="1:17" x14ac:dyDescent="0.35">
      <c r="A13364" t="s">
        <v>13395</v>
      </c>
      <c r="B13364" t="s">
        <v>25</v>
      </c>
      <c r="C13364" t="s">
        <v>33</v>
      </c>
      <c r="D13364" s="2">
        <v>2245.6999999999998</v>
      </c>
      <c r="E13364">
        <v>0.47</v>
      </c>
      <c r="F13364">
        <v>6</v>
      </c>
      <c r="G13364" s="1">
        <v>45350</v>
      </c>
      <c r="H13364" s="1">
        <v>45356</v>
      </c>
      <c r="I13364" t="s">
        <v>15</v>
      </c>
      <c r="J13364" t="s">
        <v>16</v>
      </c>
      <c r="K13364" s="2">
        <v>255.16</v>
      </c>
      <c r="L13364" t="s">
        <v>39</v>
      </c>
      <c r="M13364">
        <f>YEAR(Table1[[#This Row],[order_date]])</f>
        <v>2024</v>
      </c>
      <c r="N13364">
        <f>MONTH(Table1[[#This Row],[order_date]])</f>
        <v>2</v>
      </c>
      <c r="O13364" s="3">
        <f>Table1[[#This Row],[sales]]-Table1[[#This Row],[profit]]</f>
        <v>1990.5399999999997</v>
      </c>
      <c r="P13364" s="3">
        <f>Table1[[#This Row],[sales]]*Table1[[#This Row],[quantity]]</f>
        <v>13474.199999999999</v>
      </c>
      <c r="Q13364" s="9">
        <f>Table1[[#This Row],[delivery_date]]-Table1[[#This Row],[order_date]]</f>
        <v>6</v>
      </c>
    </row>
    <row r="13365" spans="1:17" x14ac:dyDescent="0.35">
      <c r="A13365" t="s">
        <v>13396</v>
      </c>
      <c r="B13365" t="s">
        <v>13</v>
      </c>
      <c r="C13365" t="s">
        <v>36</v>
      </c>
      <c r="D13365" s="2">
        <v>2890.48</v>
      </c>
      <c r="E13365">
        <v>0.39</v>
      </c>
      <c r="F13365">
        <v>3</v>
      </c>
      <c r="G13365" s="1">
        <v>45324</v>
      </c>
      <c r="H13365" s="1">
        <v>45331</v>
      </c>
      <c r="I13365" t="s">
        <v>31</v>
      </c>
      <c r="J13365" t="s">
        <v>27</v>
      </c>
      <c r="K13365" s="2">
        <v>187.2</v>
      </c>
      <c r="L13365" t="s">
        <v>17</v>
      </c>
      <c r="M13365">
        <f>YEAR(Table1[[#This Row],[order_date]])</f>
        <v>2024</v>
      </c>
      <c r="N13365">
        <f>MONTH(Table1[[#This Row],[order_date]])</f>
        <v>2</v>
      </c>
      <c r="O13365" s="3">
        <f>Table1[[#This Row],[sales]]-Table1[[#This Row],[profit]]</f>
        <v>2703.28</v>
      </c>
      <c r="P13365" s="3">
        <f>Table1[[#This Row],[sales]]*Table1[[#This Row],[quantity]]</f>
        <v>8671.44</v>
      </c>
      <c r="Q13365" s="9">
        <f>Table1[[#This Row],[delivery_date]]-Table1[[#This Row],[order_date]]</f>
        <v>7</v>
      </c>
    </row>
    <row r="13366" spans="1:17" x14ac:dyDescent="0.35">
      <c r="A13366" t="s">
        <v>13397</v>
      </c>
      <c r="B13366" t="s">
        <v>13</v>
      </c>
      <c r="C13366" t="s">
        <v>20</v>
      </c>
      <c r="D13366" s="2">
        <v>284.17</v>
      </c>
      <c r="E13366">
        <v>0.09</v>
      </c>
      <c r="F13366">
        <v>4</v>
      </c>
      <c r="G13366" s="1">
        <v>45222</v>
      </c>
      <c r="H13366" s="1">
        <v>45226</v>
      </c>
      <c r="I13366" t="s">
        <v>31</v>
      </c>
      <c r="J13366" t="s">
        <v>16</v>
      </c>
      <c r="K13366" s="2">
        <v>18.07</v>
      </c>
      <c r="L13366" t="s">
        <v>48</v>
      </c>
      <c r="M13366">
        <f>YEAR(Table1[[#This Row],[order_date]])</f>
        <v>2023</v>
      </c>
      <c r="N13366">
        <f>MONTH(Table1[[#This Row],[order_date]])</f>
        <v>10</v>
      </c>
      <c r="O13366" s="3">
        <f>Table1[[#This Row],[sales]]-Table1[[#This Row],[profit]]</f>
        <v>266.10000000000002</v>
      </c>
      <c r="P13366" s="3">
        <f>Table1[[#This Row],[sales]]*Table1[[#This Row],[quantity]]</f>
        <v>1136.68</v>
      </c>
      <c r="Q13366" s="9">
        <f>Table1[[#This Row],[delivery_date]]-Table1[[#This Row],[order_date]]</f>
        <v>4</v>
      </c>
    </row>
    <row r="13367" spans="1:17" x14ac:dyDescent="0.35">
      <c r="A13367" t="s">
        <v>13398</v>
      </c>
      <c r="B13367" t="s">
        <v>13</v>
      </c>
      <c r="C13367" t="s">
        <v>33</v>
      </c>
      <c r="D13367" s="2">
        <v>889.08</v>
      </c>
      <c r="E13367">
        <v>0.09</v>
      </c>
      <c r="F13367">
        <v>8</v>
      </c>
      <c r="G13367" s="1">
        <v>45230</v>
      </c>
      <c r="H13367" s="1">
        <v>45234</v>
      </c>
      <c r="I13367" t="s">
        <v>21</v>
      </c>
      <c r="J13367" t="s">
        <v>27</v>
      </c>
      <c r="K13367" s="2">
        <v>179.36</v>
      </c>
      <c r="L13367" t="s">
        <v>28</v>
      </c>
      <c r="M13367">
        <f>YEAR(Table1[[#This Row],[order_date]])</f>
        <v>2023</v>
      </c>
      <c r="N13367">
        <f>MONTH(Table1[[#This Row],[order_date]])</f>
        <v>10</v>
      </c>
      <c r="O13367" s="3">
        <f>Table1[[#This Row],[sales]]-Table1[[#This Row],[profit]]</f>
        <v>709.72</v>
      </c>
      <c r="P13367" s="3">
        <f>Table1[[#This Row],[sales]]*Table1[[#This Row],[quantity]]</f>
        <v>7112.64</v>
      </c>
      <c r="Q13367" s="9">
        <f>Table1[[#This Row],[delivery_date]]-Table1[[#This Row],[order_date]]</f>
        <v>4</v>
      </c>
    </row>
    <row r="13368" spans="1:17" x14ac:dyDescent="0.35">
      <c r="A13368" t="s">
        <v>13399</v>
      </c>
      <c r="B13368" t="s">
        <v>13</v>
      </c>
      <c r="C13368" t="s">
        <v>36</v>
      </c>
      <c r="D13368" s="2">
        <v>1364.84</v>
      </c>
      <c r="E13368">
        <v>0.36</v>
      </c>
      <c r="F13368">
        <v>1</v>
      </c>
      <c r="G13368" s="1">
        <v>45162</v>
      </c>
      <c r="H13368" s="1">
        <v>45167</v>
      </c>
      <c r="I13368" t="s">
        <v>21</v>
      </c>
      <c r="J13368" t="s">
        <v>27</v>
      </c>
      <c r="K13368" s="2">
        <v>374.6</v>
      </c>
      <c r="L13368" t="s">
        <v>34</v>
      </c>
      <c r="M13368">
        <f>YEAR(Table1[[#This Row],[order_date]])</f>
        <v>2023</v>
      </c>
      <c r="N13368">
        <f>MONTH(Table1[[#This Row],[order_date]])</f>
        <v>8</v>
      </c>
      <c r="O13368" s="3">
        <f>Table1[[#This Row],[sales]]-Table1[[#This Row],[profit]]</f>
        <v>990.2399999999999</v>
      </c>
      <c r="P13368" s="3">
        <f>Table1[[#This Row],[sales]]*Table1[[#This Row],[quantity]]</f>
        <v>1364.84</v>
      </c>
      <c r="Q13368" s="9">
        <f>Table1[[#This Row],[delivery_date]]-Table1[[#This Row],[order_date]]</f>
        <v>5</v>
      </c>
    </row>
    <row r="13369" spans="1:17" x14ac:dyDescent="0.35">
      <c r="A13369" t="s">
        <v>13400</v>
      </c>
      <c r="B13369" t="s">
        <v>25</v>
      </c>
      <c r="C13369" t="s">
        <v>33</v>
      </c>
      <c r="D13369" s="2">
        <v>3629.11</v>
      </c>
      <c r="E13369">
        <v>0.22</v>
      </c>
      <c r="F13369">
        <v>2</v>
      </c>
      <c r="G13369" s="1">
        <v>45342</v>
      </c>
      <c r="H13369" s="1">
        <v>45348</v>
      </c>
      <c r="I13369" t="s">
        <v>15</v>
      </c>
      <c r="J13369" t="s">
        <v>16</v>
      </c>
      <c r="K13369" s="2">
        <v>417.43</v>
      </c>
      <c r="L13369" t="s">
        <v>17</v>
      </c>
      <c r="M13369">
        <f>YEAR(Table1[[#This Row],[order_date]])</f>
        <v>2024</v>
      </c>
      <c r="N13369">
        <f>MONTH(Table1[[#This Row],[order_date]])</f>
        <v>2</v>
      </c>
      <c r="O13369" s="3">
        <f>Table1[[#This Row],[sales]]-Table1[[#This Row],[profit]]</f>
        <v>3211.6800000000003</v>
      </c>
      <c r="P13369" s="3">
        <f>Table1[[#This Row],[sales]]*Table1[[#This Row],[quantity]]</f>
        <v>7258.22</v>
      </c>
      <c r="Q13369" s="9">
        <f>Table1[[#This Row],[delivery_date]]-Table1[[#This Row],[order_date]]</f>
        <v>6</v>
      </c>
    </row>
    <row r="13370" spans="1:17" x14ac:dyDescent="0.35">
      <c r="A13370" t="s">
        <v>13401</v>
      </c>
      <c r="B13370" t="s">
        <v>25</v>
      </c>
      <c r="C13370" t="s">
        <v>26</v>
      </c>
      <c r="D13370" s="2">
        <v>4704.74</v>
      </c>
      <c r="E13370">
        <v>0.39</v>
      </c>
      <c r="F13370">
        <v>1</v>
      </c>
      <c r="G13370" s="1">
        <v>45539</v>
      </c>
      <c r="H13370" s="1">
        <v>45544</v>
      </c>
      <c r="I13370" t="s">
        <v>15</v>
      </c>
      <c r="J13370" t="s">
        <v>16</v>
      </c>
      <c r="K13370" s="2">
        <v>1397.24</v>
      </c>
      <c r="L13370" t="s">
        <v>48</v>
      </c>
      <c r="M13370">
        <f>YEAR(Table1[[#This Row],[order_date]])</f>
        <v>2024</v>
      </c>
      <c r="N13370">
        <f>MONTH(Table1[[#This Row],[order_date]])</f>
        <v>9</v>
      </c>
      <c r="O13370" s="3">
        <f>Table1[[#This Row],[sales]]-Table1[[#This Row],[profit]]</f>
        <v>3307.5</v>
      </c>
      <c r="P13370" s="3">
        <f>Table1[[#This Row],[sales]]*Table1[[#This Row],[quantity]]</f>
        <v>4704.74</v>
      </c>
      <c r="Q13370" s="9">
        <f>Table1[[#This Row],[delivery_date]]-Table1[[#This Row],[order_date]]</f>
        <v>5</v>
      </c>
    </row>
    <row r="13371" spans="1:17" x14ac:dyDescent="0.35">
      <c r="A13371" t="s">
        <v>13402</v>
      </c>
      <c r="B13371" t="s">
        <v>25</v>
      </c>
      <c r="C13371" t="s">
        <v>20</v>
      </c>
      <c r="D13371" s="2">
        <v>3160.22</v>
      </c>
      <c r="E13371">
        <v>0.04</v>
      </c>
      <c r="F13371">
        <v>4</v>
      </c>
      <c r="G13371" s="1">
        <v>45599</v>
      </c>
      <c r="H13371" s="1">
        <v>45603</v>
      </c>
      <c r="I13371" t="s">
        <v>15</v>
      </c>
      <c r="J13371" t="s">
        <v>16</v>
      </c>
      <c r="K13371" s="2">
        <v>332.01</v>
      </c>
      <c r="L13371" t="s">
        <v>28</v>
      </c>
      <c r="M13371">
        <f>YEAR(Table1[[#This Row],[order_date]])</f>
        <v>2024</v>
      </c>
      <c r="N13371">
        <f>MONTH(Table1[[#This Row],[order_date]])</f>
        <v>11</v>
      </c>
      <c r="O13371" s="3">
        <f>Table1[[#This Row],[sales]]-Table1[[#This Row],[profit]]</f>
        <v>2828.21</v>
      </c>
      <c r="P13371" s="3">
        <f>Table1[[#This Row],[sales]]*Table1[[#This Row],[quantity]]</f>
        <v>12640.88</v>
      </c>
      <c r="Q13371" s="9">
        <f>Table1[[#This Row],[delivery_date]]-Table1[[#This Row],[order_date]]</f>
        <v>4</v>
      </c>
    </row>
    <row r="13372" spans="1:17" x14ac:dyDescent="0.35">
      <c r="A13372" t="s">
        <v>13403</v>
      </c>
      <c r="B13372" t="s">
        <v>41</v>
      </c>
      <c r="C13372" t="s">
        <v>14</v>
      </c>
      <c r="D13372" s="2">
        <v>2857.04</v>
      </c>
      <c r="E13372">
        <v>0.36</v>
      </c>
      <c r="F13372">
        <v>6</v>
      </c>
      <c r="G13372" s="1">
        <v>45340</v>
      </c>
      <c r="H13372" s="1">
        <v>45345</v>
      </c>
      <c r="I13372" t="s">
        <v>31</v>
      </c>
      <c r="J13372" t="s">
        <v>22</v>
      </c>
      <c r="K13372" s="2">
        <v>390.05</v>
      </c>
      <c r="L13372" t="s">
        <v>39</v>
      </c>
      <c r="M13372">
        <f>YEAR(Table1[[#This Row],[order_date]])</f>
        <v>2024</v>
      </c>
      <c r="N13372">
        <f>MONTH(Table1[[#This Row],[order_date]])</f>
        <v>2</v>
      </c>
      <c r="O13372" s="3">
        <f>Table1[[#This Row],[sales]]-Table1[[#This Row],[profit]]</f>
        <v>2466.9899999999998</v>
      </c>
      <c r="P13372" s="3">
        <f>Table1[[#This Row],[sales]]*Table1[[#This Row],[quantity]]</f>
        <v>17142.239999999998</v>
      </c>
      <c r="Q13372" s="9">
        <f>Table1[[#This Row],[delivery_date]]-Table1[[#This Row],[order_date]]</f>
        <v>5</v>
      </c>
    </row>
    <row r="13373" spans="1:17" x14ac:dyDescent="0.35">
      <c r="A13373" t="s">
        <v>13404</v>
      </c>
      <c r="B13373" t="s">
        <v>41</v>
      </c>
      <c r="C13373" t="s">
        <v>33</v>
      </c>
      <c r="D13373" s="2">
        <v>2730.12</v>
      </c>
      <c r="E13373">
        <v>0.21</v>
      </c>
      <c r="F13373">
        <v>5</v>
      </c>
      <c r="G13373" s="1">
        <v>45046</v>
      </c>
      <c r="H13373" s="1">
        <v>45047</v>
      </c>
      <c r="I13373" t="s">
        <v>15</v>
      </c>
      <c r="J13373" t="s">
        <v>27</v>
      </c>
      <c r="K13373" s="2">
        <v>455.65</v>
      </c>
      <c r="L13373" t="s">
        <v>17</v>
      </c>
      <c r="M13373">
        <f>YEAR(Table1[[#This Row],[order_date]])</f>
        <v>2023</v>
      </c>
      <c r="N13373">
        <f>MONTH(Table1[[#This Row],[order_date]])</f>
        <v>4</v>
      </c>
      <c r="O13373" s="3">
        <f>Table1[[#This Row],[sales]]-Table1[[#This Row],[profit]]</f>
        <v>2274.4699999999998</v>
      </c>
      <c r="P13373" s="3">
        <f>Table1[[#This Row],[sales]]*Table1[[#This Row],[quantity]]</f>
        <v>13650.599999999999</v>
      </c>
      <c r="Q13373" s="9">
        <f>Table1[[#This Row],[delivery_date]]-Table1[[#This Row],[order_date]]</f>
        <v>1</v>
      </c>
    </row>
    <row r="13374" spans="1:17" x14ac:dyDescent="0.35">
      <c r="A13374" t="s">
        <v>13405</v>
      </c>
      <c r="B13374" t="s">
        <v>13</v>
      </c>
      <c r="C13374" t="s">
        <v>20</v>
      </c>
      <c r="D13374" s="2">
        <v>1818.45</v>
      </c>
      <c r="E13374">
        <v>0.02</v>
      </c>
      <c r="F13374">
        <v>6</v>
      </c>
      <c r="G13374" s="1">
        <v>45592</v>
      </c>
      <c r="H13374" s="1">
        <v>45595</v>
      </c>
      <c r="I13374" t="s">
        <v>15</v>
      </c>
      <c r="J13374" t="s">
        <v>27</v>
      </c>
      <c r="K13374" s="2">
        <v>139.81</v>
      </c>
      <c r="L13374" t="s">
        <v>17</v>
      </c>
      <c r="M13374">
        <f>YEAR(Table1[[#This Row],[order_date]])</f>
        <v>2024</v>
      </c>
      <c r="N13374">
        <f>MONTH(Table1[[#This Row],[order_date]])</f>
        <v>10</v>
      </c>
      <c r="O13374" s="3">
        <f>Table1[[#This Row],[sales]]-Table1[[#This Row],[profit]]</f>
        <v>1678.64</v>
      </c>
      <c r="P13374" s="3">
        <f>Table1[[#This Row],[sales]]*Table1[[#This Row],[quantity]]</f>
        <v>10910.7</v>
      </c>
      <c r="Q13374" s="9">
        <f>Table1[[#This Row],[delivery_date]]-Table1[[#This Row],[order_date]]</f>
        <v>3</v>
      </c>
    </row>
    <row r="13375" spans="1:17" x14ac:dyDescent="0.35">
      <c r="A13375" t="s">
        <v>13406</v>
      </c>
      <c r="B13375" t="s">
        <v>41</v>
      </c>
      <c r="C13375" t="s">
        <v>26</v>
      </c>
      <c r="D13375" s="2">
        <v>4155.8</v>
      </c>
      <c r="E13375">
        <v>0.27</v>
      </c>
      <c r="F13375">
        <v>2</v>
      </c>
      <c r="G13375" s="1">
        <v>45481</v>
      </c>
      <c r="H13375" s="1">
        <v>45487</v>
      </c>
      <c r="I13375" t="s">
        <v>21</v>
      </c>
      <c r="J13375" t="s">
        <v>22</v>
      </c>
      <c r="K13375" s="2">
        <v>512.38</v>
      </c>
      <c r="L13375" t="s">
        <v>23</v>
      </c>
      <c r="M13375">
        <f>YEAR(Table1[[#This Row],[order_date]])</f>
        <v>2024</v>
      </c>
      <c r="N13375">
        <f>MONTH(Table1[[#This Row],[order_date]])</f>
        <v>7</v>
      </c>
      <c r="O13375" s="3">
        <f>Table1[[#This Row],[sales]]-Table1[[#This Row],[profit]]</f>
        <v>3643.42</v>
      </c>
      <c r="P13375" s="3">
        <f>Table1[[#This Row],[sales]]*Table1[[#This Row],[quantity]]</f>
        <v>8311.6</v>
      </c>
      <c r="Q13375" s="9">
        <f>Table1[[#This Row],[delivery_date]]-Table1[[#This Row],[order_date]]</f>
        <v>6</v>
      </c>
    </row>
    <row r="13376" spans="1:17" x14ac:dyDescent="0.35">
      <c r="A13376" t="s">
        <v>13407</v>
      </c>
      <c r="B13376" t="s">
        <v>19</v>
      </c>
      <c r="C13376" t="s">
        <v>33</v>
      </c>
      <c r="D13376" s="2">
        <v>2749.76</v>
      </c>
      <c r="E13376">
        <v>0.35</v>
      </c>
      <c r="F13376">
        <v>5</v>
      </c>
      <c r="G13376" s="1">
        <v>45365</v>
      </c>
      <c r="H13376" s="1">
        <v>45372</v>
      </c>
      <c r="I13376" t="s">
        <v>31</v>
      </c>
      <c r="J13376" t="s">
        <v>27</v>
      </c>
      <c r="K13376" s="2">
        <v>550.95000000000005</v>
      </c>
      <c r="L13376" t="s">
        <v>28</v>
      </c>
      <c r="M13376">
        <f>YEAR(Table1[[#This Row],[order_date]])</f>
        <v>2024</v>
      </c>
      <c r="N13376">
        <f>MONTH(Table1[[#This Row],[order_date]])</f>
        <v>3</v>
      </c>
      <c r="O13376" s="3">
        <f>Table1[[#This Row],[sales]]-Table1[[#This Row],[profit]]</f>
        <v>2198.8100000000004</v>
      </c>
      <c r="P13376" s="3">
        <f>Table1[[#This Row],[sales]]*Table1[[#This Row],[quantity]]</f>
        <v>13748.800000000001</v>
      </c>
      <c r="Q13376" s="9">
        <f>Table1[[#This Row],[delivery_date]]-Table1[[#This Row],[order_date]]</f>
        <v>7</v>
      </c>
    </row>
    <row r="13377" spans="1:17" x14ac:dyDescent="0.35">
      <c r="A13377" t="s">
        <v>13408</v>
      </c>
      <c r="B13377" t="s">
        <v>25</v>
      </c>
      <c r="C13377" t="s">
        <v>26</v>
      </c>
      <c r="D13377" s="2">
        <v>1227.51</v>
      </c>
      <c r="E13377">
        <v>0.26</v>
      </c>
      <c r="F13377">
        <v>1</v>
      </c>
      <c r="G13377" s="1">
        <v>45482</v>
      </c>
      <c r="H13377" s="1">
        <v>45489</v>
      </c>
      <c r="I13377" t="s">
        <v>31</v>
      </c>
      <c r="J13377" t="s">
        <v>16</v>
      </c>
      <c r="K13377" s="2">
        <v>65.09</v>
      </c>
      <c r="L13377" t="s">
        <v>48</v>
      </c>
      <c r="M13377">
        <f>YEAR(Table1[[#This Row],[order_date]])</f>
        <v>2024</v>
      </c>
      <c r="N13377">
        <f>MONTH(Table1[[#This Row],[order_date]])</f>
        <v>7</v>
      </c>
      <c r="O13377" s="3">
        <f>Table1[[#This Row],[sales]]-Table1[[#This Row],[profit]]</f>
        <v>1162.42</v>
      </c>
      <c r="P13377" s="3">
        <f>Table1[[#This Row],[sales]]*Table1[[#This Row],[quantity]]</f>
        <v>1227.51</v>
      </c>
      <c r="Q13377" s="9">
        <f>Table1[[#This Row],[delivery_date]]-Table1[[#This Row],[order_date]]</f>
        <v>7</v>
      </c>
    </row>
    <row r="13378" spans="1:17" x14ac:dyDescent="0.35">
      <c r="A13378" t="s">
        <v>13409</v>
      </c>
      <c r="B13378" t="s">
        <v>13</v>
      </c>
      <c r="C13378" t="s">
        <v>14</v>
      </c>
      <c r="D13378" s="2">
        <v>770.47</v>
      </c>
      <c r="E13378">
        <v>0.06</v>
      </c>
      <c r="F13378">
        <v>6</v>
      </c>
      <c r="G13378" s="1">
        <v>45004</v>
      </c>
      <c r="H13378" s="1">
        <v>45008</v>
      </c>
      <c r="I13378" t="s">
        <v>21</v>
      </c>
      <c r="J13378" t="s">
        <v>16</v>
      </c>
      <c r="K13378" s="2">
        <v>131.65</v>
      </c>
      <c r="L13378" t="s">
        <v>17</v>
      </c>
      <c r="M13378">
        <f>YEAR(Table1[[#This Row],[order_date]])</f>
        <v>2023</v>
      </c>
      <c r="N13378">
        <f>MONTH(Table1[[#This Row],[order_date]])</f>
        <v>3</v>
      </c>
      <c r="O13378" s="3">
        <f>Table1[[#This Row],[sales]]-Table1[[#This Row],[profit]]</f>
        <v>638.82000000000005</v>
      </c>
      <c r="P13378" s="3">
        <f>Table1[[#This Row],[sales]]*Table1[[#This Row],[quantity]]</f>
        <v>4622.82</v>
      </c>
      <c r="Q13378" s="9">
        <f>Table1[[#This Row],[delivery_date]]-Table1[[#This Row],[order_date]]</f>
        <v>4</v>
      </c>
    </row>
    <row r="13379" spans="1:17" x14ac:dyDescent="0.35">
      <c r="A13379" t="s">
        <v>13410</v>
      </c>
      <c r="B13379" t="s">
        <v>13</v>
      </c>
      <c r="C13379" t="s">
        <v>14</v>
      </c>
      <c r="D13379" s="2">
        <v>4929.01</v>
      </c>
      <c r="E13379">
        <v>0.41</v>
      </c>
      <c r="F13379">
        <v>4</v>
      </c>
      <c r="G13379" s="1">
        <v>45258</v>
      </c>
      <c r="H13379" s="1">
        <v>45260</v>
      </c>
      <c r="I13379" t="s">
        <v>31</v>
      </c>
      <c r="J13379" t="s">
        <v>22</v>
      </c>
      <c r="K13379" s="2">
        <v>1059.02</v>
      </c>
      <c r="L13379" t="s">
        <v>23</v>
      </c>
      <c r="M13379">
        <f>YEAR(Table1[[#This Row],[order_date]])</f>
        <v>2023</v>
      </c>
      <c r="N13379">
        <f>MONTH(Table1[[#This Row],[order_date]])</f>
        <v>11</v>
      </c>
      <c r="O13379" s="3">
        <f>Table1[[#This Row],[sales]]-Table1[[#This Row],[profit]]</f>
        <v>3869.9900000000002</v>
      </c>
      <c r="P13379" s="3">
        <f>Table1[[#This Row],[sales]]*Table1[[#This Row],[quantity]]</f>
        <v>19716.04</v>
      </c>
      <c r="Q13379" s="9">
        <f>Table1[[#This Row],[delivery_date]]-Table1[[#This Row],[order_date]]</f>
        <v>2</v>
      </c>
    </row>
    <row r="13380" spans="1:17" x14ac:dyDescent="0.35">
      <c r="A13380" t="s">
        <v>13411</v>
      </c>
      <c r="B13380" t="s">
        <v>19</v>
      </c>
      <c r="C13380" t="s">
        <v>36</v>
      </c>
      <c r="D13380" s="2">
        <v>185.62</v>
      </c>
      <c r="E13380">
        <v>0.16</v>
      </c>
      <c r="F13380">
        <v>9</v>
      </c>
      <c r="G13380" s="1">
        <v>45034</v>
      </c>
      <c r="H13380" s="1">
        <v>45039</v>
      </c>
      <c r="I13380" t="s">
        <v>21</v>
      </c>
      <c r="J13380" t="s">
        <v>27</v>
      </c>
      <c r="K13380" s="2">
        <v>23.12</v>
      </c>
      <c r="L13380" t="s">
        <v>48</v>
      </c>
      <c r="M13380">
        <f>YEAR(Table1[[#This Row],[order_date]])</f>
        <v>2023</v>
      </c>
      <c r="N13380">
        <f>MONTH(Table1[[#This Row],[order_date]])</f>
        <v>4</v>
      </c>
      <c r="O13380" s="3">
        <f>Table1[[#This Row],[sales]]-Table1[[#This Row],[profit]]</f>
        <v>162.5</v>
      </c>
      <c r="P13380" s="3">
        <f>Table1[[#This Row],[sales]]*Table1[[#This Row],[quantity]]</f>
        <v>1670.58</v>
      </c>
      <c r="Q13380" s="9">
        <f>Table1[[#This Row],[delivery_date]]-Table1[[#This Row],[order_date]]</f>
        <v>5</v>
      </c>
    </row>
    <row r="13381" spans="1:17" x14ac:dyDescent="0.35">
      <c r="A13381" t="s">
        <v>13412</v>
      </c>
      <c r="B13381" t="s">
        <v>41</v>
      </c>
      <c r="C13381" t="s">
        <v>36</v>
      </c>
      <c r="D13381" s="2">
        <v>4673.8599999999997</v>
      </c>
      <c r="E13381">
        <v>0.46</v>
      </c>
      <c r="F13381">
        <v>3</v>
      </c>
      <c r="G13381" s="1">
        <v>45313</v>
      </c>
      <c r="H13381" s="1">
        <v>45320</v>
      </c>
      <c r="I13381" t="s">
        <v>21</v>
      </c>
      <c r="J13381" t="s">
        <v>27</v>
      </c>
      <c r="K13381" s="2">
        <v>1251.56</v>
      </c>
      <c r="L13381" t="s">
        <v>28</v>
      </c>
      <c r="M13381">
        <f>YEAR(Table1[[#This Row],[order_date]])</f>
        <v>2024</v>
      </c>
      <c r="N13381">
        <f>MONTH(Table1[[#This Row],[order_date]])</f>
        <v>1</v>
      </c>
      <c r="O13381" s="3">
        <f>Table1[[#This Row],[sales]]-Table1[[#This Row],[profit]]</f>
        <v>3422.2999999999997</v>
      </c>
      <c r="P13381" s="3">
        <f>Table1[[#This Row],[sales]]*Table1[[#This Row],[quantity]]</f>
        <v>14021.579999999998</v>
      </c>
      <c r="Q13381" s="9">
        <f>Table1[[#This Row],[delivery_date]]-Table1[[#This Row],[order_date]]</f>
        <v>7</v>
      </c>
    </row>
    <row r="13382" spans="1:17" x14ac:dyDescent="0.35">
      <c r="A13382" t="s">
        <v>13413</v>
      </c>
      <c r="B13382" t="s">
        <v>13</v>
      </c>
      <c r="C13382" t="s">
        <v>36</v>
      </c>
      <c r="D13382" s="2">
        <v>1169.69</v>
      </c>
      <c r="E13382">
        <v>0.45</v>
      </c>
      <c r="F13382">
        <v>3</v>
      </c>
      <c r="G13382" s="1">
        <v>44933</v>
      </c>
      <c r="H13382" s="1">
        <v>44934</v>
      </c>
      <c r="I13382" t="s">
        <v>21</v>
      </c>
      <c r="J13382" t="s">
        <v>22</v>
      </c>
      <c r="K13382" s="2">
        <v>139.56</v>
      </c>
      <c r="L13382" t="s">
        <v>17</v>
      </c>
      <c r="M13382">
        <f>YEAR(Table1[[#This Row],[order_date]])</f>
        <v>2023</v>
      </c>
      <c r="N13382">
        <f>MONTH(Table1[[#This Row],[order_date]])</f>
        <v>1</v>
      </c>
      <c r="O13382" s="3">
        <f>Table1[[#This Row],[sales]]-Table1[[#This Row],[profit]]</f>
        <v>1030.1300000000001</v>
      </c>
      <c r="P13382" s="3">
        <f>Table1[[#This Row],[sales]]*Table1[[#This Row],[quantity]]</f>
        <v>3509.07</v>
      </c>
      <c r="Q13382" s="9">
        <f>Table1[[#This Row],[delivery_date]]-Table1[[#This Row],[order_date]]</f>
        <v>1</v>
      </c>
    </row>
    <row r="13383" spans="1:17" x14ac:dyDescent="0.35">
      <c r="A13383" t="s">
        <v>13414</v>
      </c>
      <c r="B13383" t="s">
        <v>41</v>
      </c>
      <c r="C13383" t="s">
        <v>26</v>
      </c>
      <c r="D13383" s="2">
        <v>3321.99</v>
      </c>
      <c r="E13383">
        <v>0.1</v>
      </c>
      <c r="F13383">
        <v>9</v>
      </c>
      <c r="G13383" s="1">
        <v>45496</v>
      </c>
      <c r="H13383" s="1">
        <v>45501</v>
      </c>
      <c r="I13383" t="s">
        <v>15</v>
      </c>
      <c r="J13383" t="s">
        <v>16</v>
      </c>
      <c r="K13383" s="2">
        <v>923.54</v>
      </c>
      <c r="L13383" t="s">
        <v>17</v>
      </c>
      <c r="M13383">
        <f>YEAR(Table1[[#This Row],[order_date]])</f>
        <v>2024</v>
      </c>
      <c r="N13383">
        <f>MONTH(Table1[[#This Row],[order_date]])</f>
        <v>7</v>
      </c>
      <c r="O13383" s="3">
        <f>Table1[[#This Row],[sales]]-Table1[[#This Row],[profit]]</f>
        <v>2398.4499999999998</v>
      </c>
      <c r="P13383" s="3">
        <f>Table1[[#This Row],[sales]]*Table1[[#This Row],[quantity]]</f>
        <v>29897.909999999996</v>
      </c>
      <c r="Q13383" s="9">
        <f>Table1[[#This Row],[delivery_date]]-Table1[[#This Row],[order_date]]</f>
        <v>5</v>
      </c>
    </row>
    <row r="13384" spans="1:17" x14ac:dyDescent="0.35">
      <c r="A13384" t="s">
        <v>13415</v>
      </c>
      <c r="B13384" t="s">
        <v>41</v>
      </c>
      <c r="C13384" t="s">
        <v>36</v>
      </c>
      <c r="D13384" s="2">
        <v>1577.51</v>
      </c>
      <c r="E13384">
        <v>0.24</v>
      </c>
      <c r="F13384">
        <v>4</v>
      </c>
      <c r="G13384" s="1">
        <v>45320</v>
      </c>
      <c r="H13384" s="1">
        <v>45321</v>
      </c>
      <c r="I13384" t="s">
        <v>15</v>
      </c>
      <c r="J13384" t="s">
        <v>16</v>
      </c>
      <c r="K13384" s="2">
        <v>407.49</v>
      </c>
      <c r="L13384" t="s">
        <v>17</v>
      </c>
      <c r="M13384">
        <f>YEAR(Table1[[#This Row],[order_date]])</f>
        <v>2024</v>
      </c>
      <c r="N13384">
        <f>MONTH(Table1[[#This Row],[order_date]])</f>
        <v>1</v>
      </c>
      <c r="O13384" s="3">
        <f>Table1[[#This Row],[sales]]-Table1[[#This Row],[profit]]</f>
        <v>1170.02</v>
      </c>
      <c r="P13384" s="3">
        <f>Table1[[#This Row],[sales]]*Table1[[#This Row],[quantity]]</f>
        <v>6310.04</v>
      </c>
      <c r="Q13384" s="9">
        <f>Table1[[#This Row],[delivery_date]]-Table1[[#This Row],[order_date]]</f>
        <v>1</v>
      </c>
    </row>
    <row r="13385" spans="1:17" x14ac:dyDescent="0.35">
      <c r="A13385" t="s">
        <v>13416</v>
      </c>
      <c r="B13385" t="s">
        <v>19</v>
      </c>
      <c r="C13385" t="s">
        <v>20</v>
      </c>
      <c r="D13385" s="2">
        <v>4313.07</v>
      </c>
      <c r="E13385">
        <v>7.0000000000000007E-2</v>
      </c>
      <c r="F13385">
        <v>7</v>
      </c>
      <c r="G13385" s="1">
        <v>45448</v>
      </c>
      <c r="H13385" s="1">
        <v>45454</v>
      </c>
      <c r="I13385" t="s">
        <v>31</v>
      </c>
      <c r="J13385" t="s">
        <v>27</v>
      </c>
      <c r="K13385" s="2">
        <v>467.4</v>
      </c>
      <c r="L13385" t="s">
        <v>34</v>
      </c>
      <c r="M13385">
        <f>YEAR(Table1[[#This Row],[order_date]])</f>
        <v>2024</v>
      </c>
      <c r="N13385">
        <f>MONTH(Table1[[#This Row],[order_date]])</f>
        <v>6</v>
      </c>
      <c r="O13385" s="3">
        <f>Table1[[#This Row],[sales]]-Table1[[#This Row],[profit]]</f>
        <v>3845.6699999999996</v>
      </c>
      <c r="P13385" s="3">
        <f>Table1[[#This Row],[sales]]*Table1[[#This Row],[quantity]]</f>
        <v>30191.489999999998</v>
      </c>
      <c r="Q13385" s="9">
        <f>Table1[[#This Row],[delivery_date]]-Table1[[#This Row],[order_date]]</f>
        <v>6</v>
      </c>
    </row>
    <row r="13386" spans="1:17" x14ac:dyDescent="0.35">
      <c r="A13386" t="s">
        <v>13417</v>
      </c>
      <c r="B13386" t="s">
        <v>13</v>
      </c>
      <c r="C13386" t="s">
        <v>26</v>
      </c>
      <c r="D13386" s="2">
        <v>2762.88</v>
      </c>
      <c r="E13386">
        <v>0.34</v>
      </c>
      <c r="F13386">
        <v>2</v>
      </c>
      <c r="G13386" s="1">
        <v>45154</v>
      </c>
      <c r="H13386" s="1">
        <v>45155</v>
      </c>
      <c r="I13386" t="s">
        <v>21</v>
      </c>
      <c r="J13386" t="s">
        <v>16</v>
      </c>
      <c r="K13386" s="2">
        <v>181.64</v>
      </c>
      <c r="L13386" t="s">
        <v>39</v>
      </c>
      <c r="M13386">
        <f>YEAR(Table1[[#This Row],[order_date]])</f>
        <v>2023</v>
      </c>
      <c r="N13386">
        <f>MONTH(Table1[[#This Row],[order_date]])</f>
        <v>8</v>
      </c>
      <c r="O13386" s="3">
        <f>Table1[[#This Row],[sales]]-Table1[[#This Row],[profit]]</f>
        <v>2581.2400000000002</v>
      </c>
      <c r="P13386" s="3">
        <f>Table1[[#This Row],[sales]]*Table1[[#This Row],[quantity]]</f>
        <v>5525.76</v>
      </c>
      <c r="Q13386" s="9">
        <f>Table1[[#This Row],[delivery_date]]-Table1[[#This Row],[order_date]]</f>
        <v>1</v>
      </c>
    </row>
    <row r="13387" spans="1:17" x14ac:dyDescent="0.35">
      <c r="A13387" t="s">
        <v>13418</v>
      </c>
      <c r="B13387" t="s">
        <v>41</v>
      </c>
      <c r="C13387" t="s">
        <v>26</v>
      </c>
      <c r="D13387" s="2">
        <v>791.18</v>
      </c>
      <c r="E13387">
        <v>0.43</v>
      </c>
      <c r="F13387">
        <v>1</v>
      </c>
      <c r="G13387" s="1">
        <v>45096</v>
      </c>
      <c r="H13387" s="1">
        <v>45102</v>
      </c>
      <c r="I13387" t="s">
        <v>15</v>
      </c>
      <c r="J13387" t="s">
        <v>27</v>
      </c>
      <c r="K13387" s="2">
        <v>45.81</v>
      </c>
      <c r="L13387" t="s">
        <v>28</v>
      </c>
      <c r="M13387">
        <f>YEAR(Table1[[#This Row],[order_date]])</f>
        <v>2023</v>
      </c>
      <c r="N13387">
        <f>MONTH(Table1[[#This Row],[order_date]])</f>
        <v>6</v>
      </c>
      <c r="O13387" s="3">
        <f>Table1[[#This Row],[sales]]-Table1[[#This Row],[profit]]</f>
        <v>745.36999999999989</v>
      </c>
      <c r="P13387" s="3">
        <f>Table1[[#This Row],[sales]]*Table1[[#This Row],[quantity]]</f>
        <v>791.18</v>
      </c>
      <c r="Q13387" s="9">
        <f>Table1[[#This Row],[delivery_date]]-Table1[[#This Row],[order_date]]</f>
        <v>6</v>
      </c>
    </row>
    <row r="13388" spans="1:17" x14ac:dyDescent="0.35">
      <c r="A13388" t="s">
        <v>13419</v>
      </c>
      <c r="B13388" t="s">
        <v>41</v>
      </c>
      <c r="C13388" t="s">
        <v>36</v>
      </c>
      <c r="D13388" s="2">
        <v>1422.19</v>
      </c>
      <c r="E13388">
        <v>0.32</v>
      </c>
      <c r="F13388">
        <v>1</v>
      </c>
      <c r="G13388" s="1">
        <v>44960</v>
      </c>
      <c r="H13388" s="1">
        <v>44966</v>
      </c>
      <c r="I13388" t="s">
        <v>31</v>
      </c>
      <c r="J13388" t="s">
        <v>16</v>
      </c>
      <c r="K13388" s="2">
        <v>347</v>
      </c>
      <c r="L13388" t="s">
        <v>28</v>
      </c>
      <c r="M13388">
        <f>YEAR(Table1[[#This Row],[order_date]])</f>
        <v>2023</v>
      </c>
      <c r="N13388">
        <f>MONTH(Table1[[#This Row],[order_date]])</f>
        <v>2</v>
      </c>
      <c r="O13388" s="3">
        <f>Table1[[#This Row],[sales]]-Table1[[#This Row],[profit]]</f>
        <v>1075.19</v>
      </c>
      <c r="P13388" s="3">
        <f>Table1[[#This Row],[sales]]*Table1[[#This Row],[quantity]]</f>
        <v>1422.19</v>
      </c>
      <c r="Q13388" s="9">
        <f>Table1[[#This Row],[delivery_date]]-Table1[[#This Row],[order_date]]</f>
        <v>6</v>
      </c>
    </row>
    <row r="13389" spans="1:17" x14ac:dyDescent="0.35">
      <c r="A13389" t="s">
        <v>13420</v>
      </c>
      <c r="B13389" t="s">
        <v>19</v>
      </c>
      <c r="C13389" t="s">
        <v>36</v>
      </c>
      <c r="D13389" s="2">
        <v>1669.56</v>
      </c>
      <c r="E13389">
        <v>0.13</v>
      </c>
      <c r="F13389">
        <v>6</v>
      </c>
      <c r="G13389" s="1">
        <v>45648</v>
      </c>
      <c r="H13389" s="1">
        <v>45655</v>
      </c>
      <c r="I13389" t="s">
        <v>31</v>
      </c>
      <c r="J13389" t="s">
        <v>16</v>
      </c>
      <c r="K13389" s="2">
        <v>318.04000000000002</v>
      </c>
      <c r="L13389" t="s">
        <v>34</v>
      </c>
      <c r="M13389">
        <f>YEAR(Table1[[#This Row],[order_date]])</f>
        <v>2024</v>
      </c>
      <c r="N13389">
        <f>MONTH(Table1[[#This Row],[order_date]])</f>
        <v>12</v>
      </c>
      <c r="O13389" s="3">
        <f>Table1[[#This Row],[sales]]-Table1[[#This Row],[profit]]</f>
        <v>1351.52</v>
      </c>
      <c r="P13389" s="3">
        <f>Table1[[#This Row],[sales]]*Table1[[#This Row],[quantity]]</f>
        <v>10017.36</v>
      </c>
      <c r="Q13389" s="9">
        <f>Table1[[#This Row],[delivery_date]]-Table1[[#This Row],[order_date]]</f>
        <v>7</v>
      </c>
    </row>
    <row r="13390" spans="1:17" x14ac:dyDescent="0.35">
      <c r="A13390" t="s">
        <v>13421</v>
      </c>
      <c r="B13390" t="s">
        <v>19</v>
      </c>
      <c r="C13390" t="s">
        <v>26</v>
      </c>
      <c r="D13390" s="2">
        <v>4441.0200000000004</v>
      </c>
      <c r="E13390">
        <v>0.04</v>
      </c>
      <c r="F13390">
        <v>4</v>
      </c>
      <c r="G13390" s="1">
        <v>45080</v>
      </c>
      <c r="H13390" s="1">
        <v>45081</v>
      </c>
      <c r="I13390" t="s">
        <v>21</v>
      </c>
      <c r="J13390" t="s">
        <v>27</v>
      </c>
      <c r="K13390" s="2">
        <v>419.23</v>
      </c>
      <c r="L13390" t="s">
        <v>17</v>
      </c>
      <c r="M13390">
        <f>YEAR(Table1[[#This Row],[order_date]])</f>
        <v>2023</v>
      </c>
      <c r="N13390">
        <f>MONTH(Table1[[#This Row],[order_date]])</f>
        <v>6</v>
      </c>
      <c r="O13390" s="3">
        <f>Table1[[#This Row],[sales]]-Table1[[#This Row],[profit]]</f>
        <v>4021.7900000000004</v>
      </c>
      <c r="P13390" s="3">
        <f>Table1[[#This Row],[sales]]*Table1[[#This Row],[quantity]]</f>
        <v>17764.080000000002</v>
      </c>
      <c r="Q13390" s="9">
        <f>Table1[[#This Row],[delivery_date]]-Table1[[#This Row],[order_date]]</f>
        <v>1</v>
      </c>
    </row>
    <row r="13391" spans="1:17" x14ac:dyDescent="0.35">
      <c r="A13391" t="s">
        <v>13422</v>
      </c>
      <c r="B13391" t="s">
        <v>41</v>
      </c>
      <c r="C13391" t="s">
        <v>14</v>
      </c>
      <c r="D13391" s="2">
        <v>3857.02</v>
      </c>
      <c r="E13391">
        <v>0.03</v>
      </c>
      <c r="F13391">
        <v>2</v>
      </c>
      <c r="G13391" s="1">
        <v>45056</v>
      </c>
      <c r="H13391" s="1">
        <v>45060</v>
      </c>
      <c r="I13391" t="s">
        <v>21</v>
      </c>
      <c r="J13391" t="s">
        <v>27</v>
      </c>
      <c r="K13391" s="2">
        <v>351.07</v>
      </c>
      <c r="L13391" t="s">
        <v>48</v>
      </c>
      <c r="M13391">
        <f>YEAR(Table1[[#This Row],[order_date]])</f>
        <v>2023</v>
      </c>
      <c r="N13391">
        <f>MONTH(Table1[[#This Row],[order_date]])</f>
        <v>5</v>
      </c>
      <c r="O13391" s="3">
        <f>Table1[[#This Row],[sales]]-Table1[[#This Row],[profit]]</f>
        <v>3505.95</v>
      </c>
      <c r="P13391" s="3">
        <f>Table1[[#This Row],[sales]]*Table1[[#This Row],[quantity]]</f>
        <v>7714.04</v>
      </c>
      <c r="Q13391" s="9">
        <f>Table1[[#This Row],[delivery_date]]-Table1[[#This Row],[order_date]]</f>
        <v>4</v>
      </c>
    </row>
    <row r="13392" spans="1:17" x14ac:dyDescent="0.35">
      <c r="A13392" t="s">
        <v>13423</v>
      </c>
      <c r="B13392" t="s">
        <v>19</v>
      </c>
      <c r="C13392" t="s">
        <v>14</v>
      </c>
      <c r="D13392" s="2">
        <v>4164.9799999999996</v>
      </c>
      <c r="E13392">
        <v>0.31</v>
      </c>
      <c r="F13392">
        <v>7</v>
      </c>
      <c r="G13392" s="1">
        <v>45639</v>
      </c>
      <c r="H13392" s="1">
        <v>45642</v>
      </c>
      <c r="I13392" t="s">
        <v>31</v>
      </c>
      <c r="J13392" t="s">
        <v>16</v>
      </c>
      <c r="K13392" s="2">
        <v>601.65</v>
      </c>
      <c r="L13392" t="s">
        <v>23</v>
      </c>
      <c r="M13392">
        <f>YEAR(Table1[[#This Row],[order_date]])</f>
        <v>2024</v>
      </c>
      <c r="N13392">
        <f>MONTH(Table1[[#This Row],[order_date]])</f>
        <v>12</v>
      </c>
      <c r="O13392" s="3">
        <f>Table1[[#This Row],[sales]]-Table1[[#This Row],[profit]]</f>
        <v>3563.3299999999995</v>
      </c>
      <c r="P13392" s="3">
        <f>Table1[[#This Row],[sales]]*Table1[[#This Row],[quantity]]</f>
        <v>29154.859999999997</v>
      </c>
      <c r="Q13392" s="9">
        <f>Table1[[#This Row],[delivery_date]]-Table1[[#This Row],[order_date]]</f>
        <v>3</v>
      </c>
    </row>
    <row r="13393" spans="1:17" x14ac:dyDescent="0.35">
      <c r="A13393" t="s">
        <v>13424</v>
      </c>
      <c r="B13393" t="s">
        <v>41</v>
      </c>
      <c r="C13393" t="s">
        <v>36</v>
      </c>
      <c r="D13393" s="2">
        <v>356.04</v>
      </c>
      <c r="E13393">
        <v>0.48</v>
      </c>
      <c r="F13393">
        <v>8</v>
      </c>
      <c r="G13393" s="1">
        <v>45483</v>
      </c>
      <c r="H13393" s="1">
        <v>45487</v>
      </c>
      <c r="I13393" t="s">
        <v>31</v>
      </c>
      <c r="J13393" t="s">
        <v>27</v>
      </c>
      <c r="K13393" s="2">
        <v>25.51</v>
      </c>
      <c r="L13393" t="s">
        <v>34</v>
      </c>
      <c r="M13393">
        <f>YEAR(Table1[[#This Row],[order_date]])</f>
        <v>2024</v>
      </c>
      <c r="N13393">
        <f>MONTH(Table1[[#This Row],[order_date]])</f>
        <v>7</v>
      </c>
      <c r="O13393" s="3">
        <f>Table1[[#This Row],[sales]]-Table1[[#This Row],[profit]]</f>
        <v>330.53000000000003</v>
      </c>
      <c r="P13393" s="3">
        <f>Table1[[#This Row],[sales]]*Table1[[#This Row],[quantity]]</f>
        <v>2848.32</v>
      </c>
      <c r="Q13393" s="9">
        <f>Table1[[#This Row],[delivery_date]]-Table1[[#This Row],[order_date]]</f>
        <v>4</v>
      </c>
    </row>
    <row r="13394" spans="1:17" x14ac:dyDescent="0.35">
      <c r="A13394" t="s">
        <v>13425</v>
      </c>
      <c r="B13394" t="s">
        <v>13</v>
      </c>
      <c r="C13394" t="s">
        <v>14</v>
      </c>
      <c r="D13394" s="2">
        <v>2936.03</v>
      </c>
      <c r="E13394">
        <v>0.35</v>
      </c>
      <c r="F13394">
        <v>7</v>
      </c>
      <c r="G13394" s="1">
        <v>44931</v>
      </c>
      <c r="H13394" s="1">
        <v>44934</v>
      </c>
      <c r="I13394" t="s">
        <v>31</v>
      </c>
      <c r="J13394" t="s">
        <v>16</v>
      </c>
      <c r="K13394" s="2">
        <v>654.19000000000005</v>
      </c>
      <c r="L13394" t="s">
        <v>17</v>
      </c>
      <c r="M13394">
        <f>YEAR(Table1[[#This Row],[order_date]])</f>
        <v>2023</v>
      </c>
      <c r="N13394">
        <f>MONTH(Table1[[#This Row],[order_date]])</f>
        <v>1</v>
      </c>
      <c r="O13394" s="3">
        <f>Table1[[#This Row],[sales]]-Table1[[#This Row],[profit]]</f>
        <v>2281.84</v>
      </c>
      <c r="P13394" s="3">
        <f>Table1[[#This Row],[sales]]*Table1[[#This Row],[quantity]]</f>
        <v>20552.210000000003</v>
      </c>
      <c r="Q13394" s="9">
        <f>Table1[[#This Row],[delivery_date]]-Table1[[#This Row],[order_date]]</f>
        <v>3</v>
      </c>
    </row>
    <row r="13395" spans="1:17" x14ac:dyDescent="0.35">
      <c r="A13395" t="s">
        <v>13426</v>
      </c>
      <c r="B13395" t="s">
        <v>25</v>
      </c>
      <c r="C13395" t="s">
        <v>20</v>
      </c>
      <c r="D13395" s="2">
        <v>4995.97</v>
      </c>
      <c r="E13395">
        <v>0.37</v>
      </c>
      <c r="F13395">
        <v>9</v>
      </c>
      <c r="G13395" s="1">
        <v>44952</v>
      </c>
      <c r="H13395" s="1">
        <v>44954</v>
      </c>
      <c r="I13395" t="s">
        <v>15</v>
      </c>
      <c r="J13395" t="s">
        <v>27</v>
      </c>
      <c r="K13395" s="2">
        <v>1435.25</v>
      </c>
      <c r="L13395" t="s">
        <v>23</v>
      </c>
      <c r="M13395">
        <f>YEAR(Table1[[#This Row],[order_date]])</f>
        <v>2023</v>
      </c>
      <c r="N13395">
        <f>MONTH(Table1[[#This Row],[order_date]])</f>
        <v>1</v>
      </c>
      <c r="O13395" s="3">
        <f>Table1[[#This Row],[sales]]-Table1[[#This Row],[profit]]</f>
        <v>3560.7200000000003</v>
      </c>
      <c r="P13395" s="3">
        <f>Table1[[#This Row],[sales]]*Table1[[#This Row],[quantity]]</f>
        <v>44963.73</v>
      </c>
      <c r="Q13395" s="9">
        <f>Table1[[#This Row],[delivery_date]]-Table1[[#This Row],[order_date]]</f>
        <v>2</v>
      </c>
    </row>
    <row r="13396" spans="1:17" x14ac:dyDescent="0.35">
      <c r="A13396" t="s">
        <v>13427</v>
      </c>
      <c r="B13396" t="s">
        <v>19</v>
      </c>
      <c r="C13396" t="s">
        <v>20</v>
      </c>
      <c r="D13396" s="2">
        <v>3947.48</v>
      </c>
      <c r="E13396">
        <v>0.16</v>
      </c>
      <c r="F13396">
        <v>1</v>
      </c>
      <c r="G13396" s="1">
        <v>45426</v>
      </c>
      <c r="H13396" s="1">
        <v>45433</v>
      </c>
      <c r="I13396" t="s">
        <v>15</v>
      </c>
      <c r="J13396" t="s">
        <v>22</v>
      </c>
      <c r="K13396" s="2">
        <v>605.99</v>
      </c>
      <c r="L13396" t="s">
        <v>34</v>
      </c>
      <c r="M13396">
        <f>YEAR(Table1[[#This Row],[order_date]])</f>
        <v>2024</v>
      </c>
      <c r="N13396">
        <f>MONTH(Table1[[#This Row],[order_date]])</f>
        <v>5</v>
      </c>
      <c r="O13396" s="3">
        <f>Table1[[#This Row],[sales]]-Table1[[#This Row],[profit]]</f>
        <v>3341.49</v>
      </c>
      <c r="P13396" s="3">
        <f>Table1[[#This Row],[sales]]*Table1[[#This Row],[quantity]]</f>
        <v>3947.48</v>
      </c>
      <c r="Q13396" s="9">
        <f>Table1[[#This Row],[delivery_date]]-Table1[[#This Row],[order_date]]</f>
        <v>7</v>
      </c>
    </row>
    <row r="13397" spans="1:17" x14ac:dyDescent="0.35">
      <c r="A13397" t="s">
        <v>13428</v>
      </c>
      <c r="B13397" t="s">
        <v>25</v>
      </c>
      <c r="C13397" t="s">
        <v>20</v>
      </c>
      <c r="D13397" s="2">
        <v>691.47</v>
      </c>
      <c r="E13397">
        <v>0.28999999999999998</v>
      </c>
      <c r="F13397">
        <v>6</v>
      </c>
      <c r="G13397" s="1">
        <v>45261</v>
      </c>
      <c r="H13397" s="1">
        <v>45266</v>
      </c>
      <c r="I13397" t="s">
        <v>31</v>
      </c>
      <c r="J13397" t="s">
        <v>27</v>
      </c>
      <c r="K13397" s="2">
        <v>184.88</v>
      </c>
      <c r="L13397" t="s">
        <v>39</v>
      </c>
      <c r="M13397">
        <f>YEAR(Table1[[#This Row],[order_date]])</f>
        <v>2023</v>
      </c>
      <c r="N13397">
        <f>MONTH(Table1[[#This Row],[order_date]])</f>
        <v>12</v>
      </c>
      <c r="O13397" s="3">
        <f>Table1[[#This Row],[sales]]-Table1[[#This Row],[profit]]</f>
        <v>506.59000000000003</v>
      </c>
      <c r="P13397" s="3">
        <f>Table1[[#This Row],[sales]]*Table1[[#This Row],[quantity]]</f>
        <v>4148.82</v>
      </c>
      <c r="Q13397" s="9">
        <f>Table1[[#This Row],[delivery_date]]-Table1[[#This Row],[order_date]]</f>
        <v>5</v>
      </c>
    </row>
    <row r="13398" spans="1:17" x14ac:dyDescent="0.35">
      <c r="A13398" t="s">
        <v>13429</v>
      </c>
      <c r="B13398" t="s">
        <v>41</v>
      </c>
      <c r="C13398" t="s">
        <v>26</v>
      </c>
      <c r="D13398" s="2">
        <v>3426.21</v>
      </c>
      <c r="E13398">
        <v>0.16</v>
      </c>
      <c r="F13398">
        <v>8</v>
      </c>
      <c r="G13398" s="1">
        <v>45335</v>
      </c>
      <c r="H13398" s="1">
        <v>45339</v>
      </c>
      <c r="I13398" t="s">
        <v>31</v>
      </c>
      <c r="J13398" t="s">
        <v>16</v>
      </c>
      <c r="K13398" s="2">
        <v>451.5</v>
      </c>
      <c r="L13398" t="s">
        <v>34</v>
      </c>
      <c r="M13398">
        <f>YEAR(Table1[[#This Row],[order_date]])</f>
        <v>2024</v>
      </c>
      <c r="N13398">
        <f>MONTH(Table1[[#This Row],[order_date]])</f>
        <v>2</v>
      </c>
      <c r="O13398" s="3">
        <f>Table1[[#This Row],[sales]]-Table1[[#This Row],[profit]]</f>
        <v>2974.71</v>
      </c>
      <c r="P13398" s="3">
        <f>Table1[[#This Row],[sales]]*Table1[[#This Row],[quantity]]</f>
        <v>27409.68</v>
      </c>
      <c r="Q13398" s="9">
        <f>Table1[[#This Row],[delivery_date]]-Table1[[#This Row],[order_date]]</f>
        <v>4</v>
      </c>
    </row>
    <row r="13399" spans="1:17" x14ac:dyDescent="0.35">
      <c r="A13399" t="s">
        <v>13430</v>
      </c>
      <c r="B13399" t="s">
        <v>41</v>
      </c>
      <c r="C13399" t="s">
        <v>26</v>
      </c>
      <c r="D13399" s="2">
        <v>3752.09</v>
      </c>
      <c r="E13399">
        <v>0.45</v>
      </c>
      <c r="F13399">
        <v>9</v>
      </c>
      <c r="G13399" s="1">
        <v>45018</v>
      </c>
      <c r="H13399" s="1">
        <v>45023</v>
      </c>
      <c r="I13399" t="s">
        <v>31</v>
      </c>
      <c r="J13399" t="s">
        <v>16</v>
      </c>
      <c r="K13399" s="2">
        <v>419.17</v>
      </c>
      <c r="L13399" t="s">
        <v>34</v>
      </c>
      <c r="M13399">
        <f>YEAR(Table1[[#This Row],[order_date]])</f>
        <v>2023</v>
      </c>
      <c r="N13399">
        <f>MONTH(Table1[[#This Row],[order_date]])</f>
        <v>4</v>
      </c>
      <c r="O13399" s="3">
        <f>Table1[[#This Row],[sales]]-Table1[[#This Row],[profit]]</f>
        <v>3332.92</v>
      </c>
      <c r="P13399" s="3">
        <f>Table1[[#This Row],[sales]]*Table1[[#This Row],[quantity]]</f>
        <v>33768.81</v>
      </c>
      <c r="Q13399" s="9">
        <f>Table1[[#This Row],[delivery_date]]-Table1[[#This Row],[order_date]]</f>
        <v>5</v>
      </c>
    </row>
    <row r="13400" spans="1:17" x14ac:dyDescent="0.35">
      <c r="A13400" t="s">
        <v>13431</v>
      </c>
      <c r="B13400" t="s">
        <v>41</v>
      </c>
      <c r="C13400" t="s">
        <v>26</v>
      </c>
      <c r="D13400" s="2">
        <v>2619.8200000000002</v>
      </c>
      <c r="E13400">
        <v>7.0000000000000007E-2</v>
      </c>
      <c r="F13400">
        <v>8</v>
      </c>
      <c r="G13400" s="1">
        <v>45653</v>
      </c>
      <c r="H13400" s="1">
        <v>45659</v>
      </c>
      <c r="I13400" t="s">
        <v>15</v>
      </c>
      <c r="J13400" t="s">
        <v>16</v>
      </c>
      <c r="K13400" s="2">
        <v>349.97</v>
      </c>
      <c r="L13400" t="s">
        <v>17</v>
      </c>
      <c r="M13400">
        <f>YEAR(Table1[[#This Row],[order_date]])</f>
        <v>2024</v>
      </c>
      <c r="N13400">
        <f>MONTH(Table1[[#This Row],[order_date]])</f>
        <v>12</v>
      </c>
      <c r="O13400" s="3">
        <f>Table1[[#This Row],[sales]]-Table1[[#This Row],[profit]]</f>
        <v>2269.8500000000004</v>
      </c>
      <c r="P13400" s="3">
        <f>Table1[[#This Row],[sales]]*Table1[[#This Row],[quantity]]</f>
        <v>20958.560000000001</v>
      </c>
      <c r="Q13400" s="9">
        <f>Table1[[#This Row],[delivery_date]]-Table1[[#This Row],[order_date]]</f>
        <v>6</v>
      </c>
    </row>
    <row r="13401" spans="1:17" x14ac:dyDescent="0.35">
      <c r="A13401" t="s">
        <v>13432</v>
      </c>
      <c r="B13401" t="s">
        <v>25</v>
      </c>
      <c r="C13401" t="s">
        <v>26</v>
      </c>
      <c r="D13401" s="2">
        <v>485.89</v>
      </c>
      <c r="E13401">
        <v>0.32</v>
      </c>
      <c r="F13401">
        <v>6</v>
      </c>
      <c r="G13401" s="1">
        <v>45523</v>
      </c>
      <c r="H13401" s="1">
        <v>45528</v>
      </c>
      <c r="I13401" t="s">
        <v>21</v>
      </c>
      <c r="J13401" t="s">
        <v>22</v>
      </c>
      <c r="K13401" s="2">
        <v>49.66</v>
      </c>
      <c r="L13401" t="s">
        <v>17</v>
      </c>
      <c r="M13401">
        <f>YEAR(Table1[[#This Row],[order_date]])</f>
        <v>2024</v>
      </c>
      <c r="N13401">
        <f>MONTH(Table1[[#This Row],[order_date]])</f>
        <v>8</v>
      </c>
      <c r="O13401" s="3">
        <f>Table1[[#This Row],[sales]]-Table1[[#This Row],[profit]]</f>
        <v>436.23</v>
      </c>
      <c r="P13401" s="3">
        <f>Table1[[#This Row],[sales]]*Table1[[#This Row],[quantity]]</f>
        <v>2915.34</v>
      </c>
      <c r="Q13401" s="9">
        <f>Table1[[#This Row],[delivery_date]]-Table1[[#This Row],[order_date]]</f>
        <v>5</v>
      </c>
    </row>
    <row r="13402" spans="1:17" x14ac:dyDescent="0.35">
      <c r="A13402" t="s">
        <v>13433</v>
      </c>
      <c r="B13402" t="s">
        <v>41</v>
      </c>
      <c r="C13402" t="s">
        <v>26</v>
      </c>
      <c r="D13402" s="2">
        <v>269.95999999999998</v>
      </c>
      <c r="E13402">
        <v>0.37</v>
      </c>
      <c r="F13402">
        <v>8</v>
      </c>
      <c r="G13402" s="1">
        <v>45460</v>
      </c>
      <c r="H13402" s="1">
        <v>45466</v>
      </c>
      <c r="I13402" t="s">
        <v>21</v>
      </c>
      <c r="J13402" t="s">
        <v>16</v>
      </c>
      <c r="K13402" s="2">
        <v>29.47</v>
      </c>
      <c r="L13402" t="s">
        <v>28</v>
      </c>
      <c r="M13402">
        <f>YEAR(Table1[[#This Row],[order_date]])</f>
        <v>2024</v>
      </c>
      <c r="N13402">
        <f>MONTH(Table1[[#This Row],[order_date]])</f>
        <v>6</v>
      </c>
      <c r="O13402" s="3">
        <f>Table1[[#This Row],[sales]]-Table1[[#This Row],[profit]]</f>
        <v>240.48999999999998</v>
      </c>
      <c r="P13402" s="3">
        <f>Table1[[#This Row],[sales]]*Table1[[#This Row],[quantity]]</f>
        <v>2159.6799999999998</v>
      </c>
      <c r="Q13402" s="9">
        <f>Table1[[#This Row],[delivery_date]]-Table1[[#This Row],[order_date]]</f>
        <v>6</v>
      </c>
    </row>
    <row r="13403" spans="1:17" x14ac:dyDescent="0.35">
      <c r="A13403" t="s">
        <v>13434</v>
      </c>
      <c r="B13403" t="s">
        <v>19</v>
      </c>
      <c r="C13403" t="s">
        <v>36</v>
      </c>
      <c r="D13403" s="2">
        <v>4695.2700000000004</v>
      </c>
      <c r="E13403">
        <v>0.35</v>
      </c>
      <c r="F13403">
        <v>8</v>
      </c>
      <c r="G13403" s="1">
        <v>45329</v>
      </c>
      <c r="H13403" s="1">
        <v>45335</v>
      </c>
      <c r="I13403" t="s">
        <v>31</v>
      </c>
      <c r="J13403" t="s">
        <v>27</v>
      </c>
      <c r="K13403" s="2">
        <v>1044.0999999999999</v>
      </c>
      <c r="L13403" t="s">
        <v>39</v>
      </c>
      <c r="M13403">
        <f>YEAR(Table1[[#This Row],[order_date]])</f>
        <v>2024</v>
      </c>
      <c r="N13403">
        <f>MONTH(Table1[[#This Row],[order_date]])</f>
        <v>2</v>
      </c>
      <c r="O13403" s="3">
        <f>Table1[[#This Row],[sales]]-Table1[[#This Row],[profit]]</f>
        <v>3651.1700000000005</v>
      </c>
      <c r="P13403" s="3">
        <f>Table1[[#This Row],[sales]]*Table1[[#This Row],[quantity]]</f>
        <v>37562.160000000003</v>
      </c>
      <c r="Q13403" s="9">
        <f>Table1[[#This Row],[delivery_date]]-Table1[[#This Row],[order_date]]</f>
        <v>6</v>
      </c>
    </row>
    <row r="13404" spans="1:17" x14ac:dyDescent="0.35">
      <c r="A13404" t="s">
        <v>13435</v>
      </c>
      <c r="B13404" t="s">
        <v>13</v>
      </c>
      <c r="C13404" t="s">
        <v>14</v>
      </c>
      <c r="D13404" s="2">
        <v>1361.82</v>
      </c>
      <c r="E13404">
        <v>0.13</v>
      </c>
      <c r="F13404">
        <v>1</v>
      </c>
      <c r="G13404" s="1">
        <v>45424</v>
      </c>
      <c r="H13404" s="1">
        <v>45426</v>
      </c>
      <c r="I13404" t="s">
        <v>15</v>
      </c>
      <c r="J13404" t="s">
        <v>27</v>
      </c>
      <c r="K13404" s="2">
        <v>362.5</v>
      </c>
      <c r="L13404" t="s">
        <v>39</v>
      </c>
      <c r="M13404">
        <f>YEAR(Table1[[#This Row],[order_date]])</f>
        <v>2024</v>
      </c>
      <c r="N13404">
        <f>MONTH(Table1[[#This Row],[order_date]])</f>
        <v>5</v>
      </c>
      <c r="O13404" s="3">
        <f>Table1[[#This Row],[sales]]-Table1[[#This Row],[profit]]</f>
        <v>999.31999999999994</v>
      </c>
      <c r="P13404" s="3">
        <f>Table1[[#This Row],[sales]]*Table1[[#This Row],[quantity]]</f>
        <v>1361.82</v>
      </c>
      <c r="Q13404" s="9">
        <f>Table1[[#This Row],[delivery_date]]-Table1[[#This Row],[order_date]]</f>
        <v>2</v>
      </c>
    </row>
    <row r="13405" spans="1:17" x14ac:dyDescent="0.35">
      <c r="A13405" t="s">
        <v>13436</v>
      </c>
      <c r="B13405" t="s">
        <v>13</v>
      </c>
      <c r="C13405" t="s">
        <v>36</v>
      </c>
      <c r="D13405" s="2">
        <v>1956.94</v>
      </c>
      <c r="E13405">
        <v>0.24</v>
      </c>
      <c r="F13405">
        <v>8</v>
      </c>
      <c r="G13405" s="1">
        <v>44968</v>
      </c>
      <c r="H13405" s="1">
        <v>44973</v>
      </c>
      <c r="I13405" t="s">
        <v>15</v>
      </c>
      <c r="J13405" t="s">
        <v>16</v>
      </c>
      <c r="K13405" s="2">
        <v>284.27</v>
      </c>
      <c r="L13405" t="s">
        <v>28</v>
      </c>
      <c r="M13405">
        <f>YEAR(Table1[[#This Row],[order_date]])</f>
        <v>2023</v>
      </c>
      <c r="N13405">
        <f>MONTH(Table1[[#This Row],[order_date]])</f>
        <v>2</v>
      </c>
      <c r="O13405" s="3">
        <f>Table1[[#This Row],[sales]]-Table1[[#This Row],[profit]]</f>
        <v>1672.67</v>
      </c>
      <c r="P13405" s="3">
        <f>Table1[[#This Row],[sales]]*Table1[[#This Row],[quantity]]</f>
        <v>15655.52</v>
      </c>
      <c r="Q13405" s="9">
        <f>Table1[[#This Row],[delivery_date]]-Table1[[#This Row],[order_date]]</f>
        <v>5</v>
      </c>
    </row>
    <row r="13406" spans="1:17" x14ac:dyDescent="0.35">
      <c r="A13406" t="s">
        <v>13437</v>
      </c>
      <c r="B13406" t="s">
        <v>19</v>
      </c>
      <c r="C13406" t="s">
        <v>14</v>
      </c>
      <c r="D13406" s="2">
        <v>3996.86</v>
      </c>
      <c r="E13406">
        <v>0.33</v>
      </c>
      <c r="F13406">
        <v>7</v>
      </c>
      <c r="G13406" s="1">
        <v>45410</v>
      </c>
      <c r="H13406" s="1">
        <v>45413</v>
      </c>
      <c r="I13406" t="s">
        <v>31</v>
      </c>
      <c r="J13406" t="s">
        <v>27</v>
      </c>
      <c r="K13406" s="2">
        <v>790.67</v>
      </c>
      <c r="L13406" t="s">
        <v>23</v>
      </c>
      <c r="M13406">
        <f>YEAR(Table1[[#This Row],[order_date]])</f>
        <v>2024</v>
      </c>
      <c r="N13406">
        <f>MONTH(Table1[[#This Row],[order_date]])</f>
        <v>4</v>
      </c>
      <c r="O13406" s="3">
        <f>Table1[[#This Row],[sales]]-Table1[[#This Row],[profit]]</f>
        <v>3206.19</v>
      </c>
      <c r="P13406" s="3">
        <f>Table1[[#This Row],[sales]]*Table1[[#This Row],[quantity]]</f>
        <v>27978.02</v>
      </c>
      <c r="Q13406" s="9">
        <f>Table1[[#This Row],[delivery_date]]-Table1[[#This Row],[order_date]]</f>
        <v>3</v>
      </c>
    </row>
    <row r="13407" spans="1:17" x14ac:dyDescent="0.35">
      <c r="A13407" t="s">
        <v>13438</v>
      </c>
      <c r="B13407" t="s">
        <v>13</v>
      </c>
      <c r="C13407" t="s">
        <v>36</v>
      </c>
      <c r="D13407" s="2">
        <v>3477.38</v>
      </c>
      <c r="E13407">
        <v>0.47</v>
      </c>
      <c r="F13407">
        <v>8</v>
      </c>
      <c r="G13407" s="1">
        <v>45085</v>
      </c>
      <c r="H13407" s="1">
        <v>45089</v>
      </c>
      <c r="I13407" t="s">
        <v>31</v>
      </c>
      <c r="J13407" t="s">
        <v>16</v>
      </c>
      <c r="K13407" s="2">
        <v>312.72000000000003</v>
      </c>
      <c r="L13407" t="s">
        <v>28</v>
      </c>
      <c r="M13407">
        <f>YEAR(Table1[[#This Row],[order_date]])</f>
        <v>2023</v>
      </c>
      <c r="N13407">
        <f>MONTH(Table1[[#This Row],[order_date]])</f>
        <v>6</v>
      </c>
      <c r="O13407" s="3">
        <f>Table1[[#This Row],[sales]]-Table1[[#This Row],[profit]]</f>
        <v>3164.66</v>
      </c>
      <c r="P13407" s="3">
        <f>Table1[[#This Row],[sales]]*Table1[[#This Row],[quantity]]</f>
        <v>27819.040000000001</v>
      </c>
      <c r="Q13407" s="9">
        <f>Table1[[#This Row],[delivery_date]]-Table1[[#This Row],[order_date]]</f>
        <v>4</v>
      </c>
    </row>
    <row r="13408" spans="1:17" x14ac:dyDescent="0.35">
      <c r="A13408" t="s">
        <v>13439</v>
      </c>
      <c r="B13408" t="s">
        <v>25</v>
      </c>
      <c r="C13408" t="s">
        <v>20</v>
      </c>
      <c r="D13408" s="2">
        <v>4845.97</v>
      </c>
      <c r="E13408">
        <v>0.25</v>
      </c>
      <c r="F13408">
        <v>8</v>
      </c>
      <c r="G13408" s="1">
        <v>45597</v>
      </c>
      <c r="H13408" s="1">
        <v>45599</v>
      </c>
      <c r="I13408" t="s">
        <v>31</v>
      </c>
      <c r="J13408" t="s">
        <v>22</v>
      </c>
      <c r="K13408" s="2">
        <v>1158.83</v>
      </c>
      <c r="L13408" t="s">
        <v>28</v>
      </c>
      <c r="M13408">
        <f>YEAR(Table1[[#This Row],[order_date]])</f>
        <v>2024</v>
      </c>
      <c r="N13408">
        <f>MONTH(Table1[[#This Row],[order_date]])</f>
        <v>11</v>
      </c>
      <c r="O13408" s="3">
        <f>Table1[[#This Row],[sales]]-Table1[[#This Row],[profit]]</f>
        <v>3687.1400000000003</v>
      </c>
      <c r="P13408" s="3">
        <f>Table1[[#This Row],[sales]]*Table1[[#This Row],[quantity]]</f>
        <v>38767.760000000002</v>
      </c>
      <c r="Q13408" s="9">
        <f>Table1[[#This Row],[delivery_date]]-Table1[[#This Row],[order_date]]</f>
        <v>2</v>
      </c>
    </row>
    <row r="13409" spans="1:17" x14ac:dyDescent="0.35">
      <c r="A13409" t="s">
        <v>13440</v>
      </c>
      <c r="B13409" t="s">
        <v>41</v>
      </c>
      <c r="C13409" t="s">
        <v>33</v>
      </c>
      <c r="D13409" s="2">
        <v>554.91</v>
      </c>
      <c r="E13409">
        <v>0.15</v>
      </c>
      <c r="F13409">
        <v>6</v>
      </c>
      <c r="G13409" s="1">
        <v>45281</v>
      </c>
      <c r="H13409" s="1">
        <v>45287</v>
      </c>
      <c r="I13409" t="s">
        <v>15</v>
      </c>
      <c r="J13409" t="s">
        <v>16</v>
      </c>
      <c r="K13409" s="2">
        <v>40.06</v>
      </c>
      <c r="L13409" t="s">
        <v>17</v>
      </c>
      <c r="M13409">
        <f>YEAR(Table1[[#This Row],[order_date]])</f>
        <v>2023</v>
      </c>
      <c r="N13409">
        <f>MONTH(Table1[[#This Row],[order_date]])</f>
        <v>12</v>
      </c>
      <c r="O13409" s="3">
        <f>Table1[[#This Row],[sales]]-Table1[[#This Row],[profit]]</f>
        <v>514.84999999999991</v>
      </c>
      <c r="P13409" s="3">
        <f>Table1[[#This Row],[sales]]*Table1[[#This Row],[quantity]]</f>
        <v>3329.46</v>
      </c>
      <c r="Q13409" s="9">
        <f>Table1[[#This Row],[delivery_date]]-Table1[[#This Row],[order_date]]</f>
        <v>6</v>
      </c>
    </row>
    <row r="13410" spans="1:17" x14ac:dyDescent="0.35">
      <c r="A13410" t="s">
        <v>13441</v>
      </c>
      <c r="B13410" t="s">
        <v>41</v>
      </c>
      <c r="C13410" t="s">
        <v>26</v>
      </c>
      <c r="D13410" s="2">
        <v>3563.91</v>
      </c>
      <c r="E13410">
        <v>0.19</v>
      </c>
      <c r="F13410">
        <v>9</v>
      </c>
      <c r="G13410" s="1">
        <v>45426</v>
      </c>
      <c r="H13410" s="1">
        <v>45433</v>
      </c>
      <c r="I13410" t="s">
        <v>21</v>
      </c>
      <c r="J13410" t="s">
        <v>22</v>
      </c>
      <c r="K13410" s="2">
        <v>337.25</v>
      </c>
      <c r="L13410" t="s">
        <v>39</v>
      </c>
      <c r="M13410">
        <f>YEAR(Table1[[#This Row],[order_date]])</f>
        <v>2024</v>
      </c>
      <c r="N13410">
        <f>MONTH(Table1[[#This Row],[order_date]])</f>
        <v>5</v>
      </c>
      <c r="O13410" s="3">
        <f>Table1[[#This Row],[sales]]-Table1[[#This Row],[profit]]</f>
        <v>3226.66</v>
      </c>
      <c r="P13410" s="3">
        <f>Table1[[#This Row],[sales]]*Table1[[#This Row],[quantity]]</f>
        <v>32075.19</v>
      </c>
      <c r="Q13410" s="9">
        <f>Table1[[#This Row],[delivery_date]]-Table1[[#This Row],[order_date]]</f>
        <v>7</v>
      </c>
    </row>
    <row r="13411" spans="1:17" x14ac:dyDescent="0.35">
      <c r="A13411" t="s">
        <v>13442</v>
      </c>
      <c r="B13411" t="s">
        <v>41</v>
      </c>
      <c r="C13411" t="s">
        <v>33</v>
      </c>
      <c r="D13411" s="2">
        <v>502.92</v>
      </c>
      <c r="E13411">
        <v>0.27</v>
      </c>
      <c r="F13411">
        <v>3</v>
      </c>
      <c r="G13411" s="1">
        <v>45176</v>
      </c>
      <c r="H13411" s="1">
        <v>45182</v>
      </c>
      <c r="I13411" t="s">
        <v>15</v>
      </c>
      <c r="J13411" t="s">
        <v>16</v>
      </c>
      <c r="K13411" s="2">
        <v>77.650000000000006</v>
      </c>
      <c r="L13411" t="s">
        <v>34</v>
      </c>
      <c r="M13411">
        <f>YEAR(Table1[[#This Row],[order_date]])</f>
        <v>2023</v>
      </c>
      <c r="N13411">
        <f>MONTH(Table1[[#This Row],[order_date]])</f>
        <v>9</v>
      </c>
      <c r="O13411" s="3">
        <f>Table1[[#This Row],[sales]]-Table1[[#This Row],[profit]]</f>
        <v>425.27</v>
      </c>
      <c r="P13411" s="3">
        <f>Table1[[#This Row],[sales]]*Table1[[#This Row],[quantity]]</f>
        <v>1508.76</v>
      </c>
      <c r="Q13411" s="9">
        <f>Table1[[#This Row],[delivery_date]]-Table1[[#This Row],[order_date]]</f>
        <v>6</v>
      </c>
    </row>
    <row r="13412" spans="1:17" x14ac:dyDescent="0.35">
      <c r="A13412" t="s">
        <v>13443</v>
      </c>
      <c r="B13412" t="s">
        <v>25</v>
      </c>
      <c r="C13412" t="s">
        <v>33</v>
      </c>
      <c r="D13412" s="2">
        <v>100.81</v>
      </c>
      <c r="E13412">
        <v>0.49</v>
      </c>
      <c r="F13412">
        <v>1</v>
      </c>
      <c r="G13412" s="1">
        <v>45257</v>
      </c>
      <c r="H13412" s="1">
        <v>45260</v>
      </c>
      <c r="I13412" t="s">
        <v>15</v>
      </c>
      <c r="J13412" t="s">
        <v>22</v>
      </c>
      <c r="K13412" s="2">
        <v>8.01</v>
      </c>
      <c r="L13412" t="s">
        <v>17</v>
      </c>
      <c r="M13412">
        <f>YEAR(Table1[[#This Row],[order_date]])</f>
        <v>2023</v>
      </c>
      <c r="N13412">
        <f>MONTH(Table1[[#This Row],[order_date]])</f>
        <v>11</v>
      </c>
      <c r="O13412" s="3">
        <f>Table1[[#This Row],[sales]]-Table1[[#This Row],[profit]]</f>
        <v>92.8</v>
      </c>
      <c r="P13412" s="3">
        <f>Table1[[#This Row],[sales]]*Table1[[#This Row],[quantity]]</f>
        <v>100.81</v>
      </c>
      <c r="Q13412" s="9">
        <f>Table1[[#This Row],[delivery_date]]-Table1[[#This Row],[order_date]]</f>
        <v>3</v>
      </c>
    </row>
    <row r="13413" spans="1:17" x14ac:dyDescent="0.35">
      <c r="A13413" t="s">
        <v>13444</v>
      </c>
      <c r="B13413" t="s">
        <v>25</v>
      </c>
      <c r="C13413" t="s">
        <v>20</v>
      </c>
      <c r="D13413" s="2">
        <v>689.13</v>
      </c>
      <c r="E13413">
        <v>0.31</v>
      </c>
      <c r="F13413">
        <v>9</v>
      </c>
      <c r="G13413" s="1">
        <v>45140</v>
      </c>
      <c r="H13413" s="1">
        <v>45146</v>
      </c>
      <c r="I13413" t="s">
        <v>15</v>
      </c>
      <c r="J13413" t="s">
        <v>22</v>
      </c>
      <c r="K13413" s="2">
        <v>188.85</v>
      </c>
      <c r="L13413" t="s">
        <v>34</v>
      </c>
      <c r="M13413">
        <f>YEAR(Table1[[#This Row],[order_date]])</f>
        <v>2023</v>
      </c>
      <c r="N13413">
        <f>MONTH(Table1[[#This Row],[order_date]])</f>
        <v>8</v>
      </c>
      <c r="O13413" s="3">
        <f>Table1[[#This Row],[sales]]-Table1[[#This Row],[profit]]</f>
        <v>500.28</v>
      </c>
      <c r="P13413" s="3">
        <f>Table1[[#This Row],[sales]]*Table1[[#This Row],[quantity]]</f>
        <v>6202.17</v>
      </c>
      <c r="Q13413" s="9">
        <f>Table1[[#This Row],[delivery_date]]-Table1[[#This Row],[order_date]]</f>
        <v>6</v>
      </c>
    </row>
    <row r="13414" spans="1:17" x14ac:dyDescent="0.35">
      <c r="A13414" t="s">
        <v>13445</v>
      </c>
      <c r="B13414" t="s">
        <v>25</v>
      </c>
      <c r="C13414" t="s">
        <v>33</v>
      </c>
      <c r="D13414" s="2">
        <v>3121.96</v>
      </c>
      <c r="E13414">
        <v>0.08</v>
      </c>
      <c r="F13414">
        <v>2</v>
      </c>
      <c r="G13414" s="1">
        <v>45289</v>
      </c>
      <c r="H13414" s="1">
        <v>45292</v>
      </c>
      <c r="I13414" t="s">
        <v>21</v>
      </c>
      <c r="J13414" t="s">
        <v>22</v>
      </c>
      <c r="K13414" s="2">
        <v>540.45000000000005</v>
      </c>
      <c r="L13414" t="s">
        <v>48</v>
      </c>
      <c r="M13414">
        <f>YEAR(Table1[[#This Row],[order_date]])</f>
        <v>2023</v>
      </c>
      <c r="N13414">
        <f>MONTH(Table1[[#This Row],[order_date]])</f>
        <v>12</v>
      </c>
      <c r="O13414" s="3">
        <f>Table1[[#This Row],[sales]]-Table1[[#This Row],[profit]]</f>
        <v>2581.5100000000002</v>
      </c>
      <c r="P13414" s="3">
        <f>Table1[[#This Row],[sales]]*Table1[[#This Row],[quantity]]</f>
        <v>6243.92</v>
      </c>
      <c r="Q13414" s="9">
        <f>Table1[[#This Row],[delivery_date]]-Table1[[#This Row],[order_date]]</f>
        <v>3</v>
      </c>
    </row>
    <row r="13415" spans="1:17" x14ac:dyDescent="0.35">
      <c r="A13415" t="s">
        <v>13446</v>
      </c>
      <c r="B13415" t="s">
        <v>19</v>
      </c>
      <c r="C13415" t="s">
        <v>33</v>
      </c>
      <c r="D13415" s="2">
        <v>3413.34</v>
      </c>
      <c r="E13415">
        <v>0.42</v>
      </c>
      <c r="F13415">
        <v>3</v>
      </c>
      <c r="G13415" s="1">
        <v>45400</v>
      </c>
      <c r="H13415" s="1">
        <v>45406</v>
      </c>
      <c r="I13415" t="s">
        <v>21</v>
      </c>
      <c r="J13415" t="s">
        <v>27</v>
      </c>
      <c r="K13415" s="2">
        <v>414.15</v>
      </c>
      <c r="L13415" t="s">
        <v>17</v>
      </c>
      <c r="M13415">
        <f>YEAR(Table1[[#This Row],[order_date]])</f>
        <v>2024</v>
      </c>
      <c r="N13415">
        <f>MONTH(Table1[[#This Row],[order_date]])</f>
        <v>4</v>
      </c>
      <c r="O13415" s="3">
        <f>Table1[[#This Row],[sales]]-Table1[[#This Row],[profit]]</f>
        <v>2999.19</v>
      </c>
      <c r="P13415" s="3">
        <f>Table1[[#This Row],[sales]]*Table1[[#This Row],[quantity]]</f>
        <v>10240.02</v>
      </c>
      <c r="Q13415" s="9">
        <f>Table1[[#This Row],[delivery_date]]-Table1[[#This Row],[order_date]]</f>
        <v>6</v>
      </c>
    </row>
    <row r="13416" spans="1:17" x14ac:dyDescent="0.35">
      <c r="A13416" t="s">
        <v>13447</v>
      </c>
      <c r="B13416" t="s">
        <v>25</v>
      </c>
      <c r="C13416" t="s">
        <v>20</v>
      </c>
      <c r="D13416" s="2">
        <v>2247.87</v>
      </c>
      <c r="E13416">
        <v>0.09</v>
      </c>
      <c r="F13416">
        <v>4</v>
      </c>
      <c r="G13416" s="1">
        <v>45346</v>
      </c>
      <c r="H13416" s="1">
        <v>45352</v>
      </c>
      <c r="I13416" t="s">
        <v>21</v>
      </c>
      <c r="J13416" t="s">
        <v>27</v>
      </c>
      <c r="K13416" s="2">
        <v>190.41</v>
      </c>
      <c r="L13416" t="s">
        <v>48</v>
      </c>
      <c r="M13416">
        <f>YEAR(Table1[[#This Row],[order_date]])</f>
        <v>2024</v>
      </c>
      <c r="N13416">
        <f>MONTH(Table1[[#This Row],[order_date]])</f>
        <v>2</v>
      </c>
      <c r="O13416" s="3">
        <f>Table1[[#This Row],[sales]]-Table1[[#This Row],[profit]]</f>
        <v>2057.46</v>
      </c>
      <c r="P13416" s="3">
        <f>Table1[[#This Row],[sales]]*Table1[[#This Row],[quantity]]</f>
        <v>8991.48</v>
      </c>
      <c r="Q13416" s="9">
        <f>Table1[[#This Row],[delivery_date]]-Table1[[#This Row],[order_date]]</f>
        <v>6</v>
      </c>
    </row>
    <row r="13417" spans="1:17" x14ac:dyDescent="0.35">
      <c r="A13417" t="s">
        <v>13448</v>
      </c>
      <c r="B13417" t="s">
        <v>13</v>
      </c>
      <c r="C13417" t="s">
        <v>14</v>
      </c>
      <c r="D13417" s="2">
        <v>325.75</v>
      </c>
      <c r="E13417">
        <v>0.02</v>
      </c>
      <c r="F13417">
        <v>8</v>
      </c>
      <c r="G13417" s="1">
        <v>45166</v>
      </c>
      <c r="H13417" s="1">
        <v>45168</v>
      </c>
      <c r="I13417" t="s">
        <v>31</v>
      </c>
      <c r="J13417" t="s">
        <v>27</v>
      </c>
      <c r="K13417" s="2">
        <v>30.1</v>
      </c>
      <c r="L13417" t="s">
        <v>34</v>
      </c>
      <c r="M13417">
        <f>YEAR(Table1[[#This Row],[order_date]])</f>
        <v>2023</v>
      </c>
      <c r="N13417">
        <f>MONTH(Table1[[#This Row],[order_date]])</f>
        <v>8</v>
      </c>
      <c r="O13417" s="3">
        <f>Table1[[#This Row],[sales]]-Table1[[#This Row],[profit]]</f>
        <v>295.64999999999998</v>
      </c>
      <c r="P13417" s="3">
        <f>Table1[[#This Row],[sales]]*Table1[[#This Row],[quantity]]</f>
        <v>2606</v>
      </c>
      <c r="Q13417" s="9">
        <f>Table1[[#This Row],[delivery_date]]-Table1[[#This Row],[order_date]]</f>
        <v>2</v>
      </c>
    </row>
    <row r="13418" spans="1:17" x14ac:dyDescent="0.35">
      <c r="A13418" t="s">
        <v>13449</v>
      </c>
      <c r="B13418" t="s">
        <v>19</v>
      </c>
      <c r="C13418" t="s">
        <v>36</v>
      </c>
      <c r="D13418" s="2">
        <v>3206.89</v>
      </c>
      <c r="E13418">
        <v>0.05</v>
      </c>
      <c r="F13418">
        <v>9</v>
      </c>
      <c r="G13418" s="1">
        <v>45376</v>
      </c>
      <c r="H13418" s="1">
        <v>45378</v>
      </c>
      <c r="I13418" t="s">
        <v>21</v>
      </c>
      <c r="J13418" t="s">
        <v>22</v>
      </c>
      <c r="K13418" s="2">
        <v>745.75</v>
      </c>
      <c r="L13418" t="s">
        <v>39</v>
      </c>
      <c r="M13418">
        <f>YEAR(Table1[[#This Row],[order_date]])</f>
        <v>2024</v>
      </c>
      <c r="N13418">
        <f>MONTH(Table1[[#This Row],[order_date]])</f>
        <v>3</v>
      </c>
      <c r="O13418" s="3">
        <f>Table1[[#This Row],[sales]]-Table1[[#This Row],[profit]]</f>
        <v>2461.14</v>
      </c>
      <c r="P13418" s="3">
        <f>Table1[[#This Row],[sales]]*Table1[[#This Row],[quantity]]</f>
        <v>28862.01</v>
      </c>
      <c r="Q13418" s="9">
        <f>Table1[[#This Row],[delivery_date]]-Table1[[#This Row],[order_date]]</f>
        <v>2</v>
      </c>
    </row>
    <row r="13419" spans="1:17" x14ac:dyDescent="0.35">
      <c r="A13419" t="s">
        <v>13450</v>
      </c>
      <c r="B13419" t="s">
        <v>19</v>
      </c>
      <c r="C13419" t="s">
        <v>33</v>
      </c>
      <c r="D13419" s="2">
        <v>520.51</v>
      </c>
      <c r="E13419">
        <v>0.39</v>
      </c>
      <c r="F13419">
        <v>3</v>
      </c>
      <c r="G13419" s="1">
        <v>44993</v>
      </c>
      <c r="H13419" s="1">
        <v>44998</v>
      </c>
      <c r="I13419" t="s">
        <v>31</v>
      </c>
      <c r="J13419" t="s">
        <v>27</v>
      </c>
      <c r="K13419" s="2">
        <v>140.72999999999999</v>
      </c>
      <c r="L13419" t="s">
        <v>17</v>
      </c>
      <c r="M13419">
        <f>YEAR(Table1[[#This Row],[order_date]])</f>
        <v>2023</v>
      </c>
      <c r="N13419">
        <f>MONTH(Table1[[#This Row],[order_date]])</f>
        <v>3</v>
      </c>
      <c r="O13419" s="3">
        <f>Table1[[#This Row],[sales]]-Table1[[#This Row],[profit]]</f>
        <v>379.78</v>
      </c>
      <c r="P13419" s="3">
        <f>Table1[[#This Row],[sales]]*Table1[[#This Row],[quantity]]</f>
        <v>1561.53</v>
      </c>
      <c r="Q13419" s="9">
        <f>Table1[[#This Row],[delivery_date]]-Table1[[#This Row],[order_date]]</f>
        <v>5</v>
      </c>
    </row>
    <row r="13420" spans="1:17" x14ac:dyDescent="0.35">
      <c r="A13420" t="s">
        <v>13451</v>
      </c>
      <c r="B13420" t="s">
        <v>19</v>
      </c>
      <c r="C13420" t="s">
        <v>26</v>
      </c>
      <c r="D13420" s="2">
        <v>794.46</v>
      </c>
      <c r="E13420">
        <v>0.45</v>
      </c>
      <c r="F13420">
        <v>2</v>
      </c>
      <c r="G13420" s="1">
        <v>45117</v>
      </c>
      <c r="H13420" s="1">
        <v>45118</v>
      </c>
      <c r="I13420" t="s">
        <v>31</v>
      </c>
      <c r="J13420" t="s">
        <v>27</v>
      </c>
      <c r="K13420" s="2">
        <v>167.72</v>
      </c>
      <c r="L13420" t="s">
        <v>23</v>
      </c>
      <c r="M13420">
        <f>YEAR(Table1[[#This Row],[order_date]])</f>
        <v>2023</v>
      </c>
      <c r="N13420">
        <f>MONTH(Table1[[#This Row],[order_date]])</f>
        <v>7</v>
      </c>
      <c r="O13420" s="3">
        <f>Table1[[#This Row],[sales]]-Table1[[#This Row],[profit]]</f>
        <v>626.74</v>
      </c>
      <c r="P13420" s="3">
        <f>Table1[[#This Row],[sales]]*Table1[[#This Row],[quantity]]</f>
        <v>1588.92</v>
      </c>
      <c r="Q13420" s="9">
        <f>Table1[[#This Row],[delivery_date]]-Table1[[#This Row],[order_date]]</f>
        <v>1</v>
      </c>
    </row>
    <row r="13421" spans="1:17" x14ac:dyDescent="0.35">
      <c r="A13421" t="s">
        <v>13452</v>
      </c>
      <c r="B13421" t="s">
        <v>25</v>
      </c>
      <c r="C13421" t="s">
        <v>20</v>
      </c>
      <c r="D13421" s="2">
        <v>2611.62</v>
      </c>
      <c r="E13421">
        <v>0.13</v>
      </c>
      <c r="F13421">
        <v>2</v>
      </c>
      <c r="G13421" s="1">
        <v>45296</v>
      </c>
      <c r="H13421" s="1">
        <v>45302</v>
      </c>
      <c r="I13421" t="s">
        <v>21</v>
      </c>
      <c r="J13421" t="s">
        <v>27</v>
      </c>
      <c r="K13421" s="2">
        <v>363.63</v>
      </c>
      <c r="L13421" t="s">
        <v>39</v>
      </c>
      <c r="M13421">
        <f>YEAR(Table1[[#This Row],[order_date]])</f>
        <v>2024</v>
      </c>
      <c r="N13421">
        <f>MONTH(Table1[[#This Row],[order_date]])</f>
        <v>1</v>
      </c>
      <c r="O13421" s="3">
        <f>Table1[[#This Row],[sales]]-Table1[[#This Row],[profit]]</f>
        <v>2247.9899999999998</v>
      </c>
      <c r="P13421" s="3">
        <f>Table1[[#This Row],[sales]]*Table1[[#This Row],[quantity]]</f>
        <v>5223.24</v>
      </c>
      <c r="Q13421" s="9">
        <f>Table1[[#This Row],[delivery_date]]-Table1[[#This Row],[order_date]]</f>
        <v>6</v>
      </c>
    </row>
    <row r="13422" spans="1:17" x14ac:dyDescent="0.35">
      <c r="A13422" t="s">
        <v>13453</v>
      </c>
      <c r="B13422" t="s">
        <v>19</v>
      </c>
      <c r="C13422" t="s">
        <v>33</v>
      </c>
      <c r="D13422" s="2">
        <v>1767.83</v>
      </c>
      <c r="E13422">
        <v>0.25</v>
      </c>
      <c r="F13422">
        <v>9</v>
      </c>
      <c r="G13422" s="1">
        <v>45205</v>
      </c>
      <c r="H13422" s="1">
        <v>45208</v>
      </c>
      <c r="I13422" t="s">
        <v>31</v>
      </c>
      <c r="J13422" t="s">
        <v>27</v>
      </c>
      <c r="K13422" s="2">
        <v>203.72</v>
      </c>
      <c r="L13422" t="s">
        <v>48</v>
      </c>
      <c r="M13422">
        <f>YEAR(Table1[[#This Row],[order_date]])</f>
        <v>2023</v>
      </c>
      <c r="N13422">
        <f>MONTH(Table1[[#This Row],[order_date]])</f>
        <v>10</v>
      </c>
      <c r="O13422" s="3">
        <f>Table1[[#This Row],[sales]]-Table1[[#This Row],[profit]]</f>
        <v>1564.11</v>
      </c>
      <c r="P13422" s="3">
        <f>Table1[[#This Row],[sales]]*Table1[[#This Row],[quantity]]</f>
        <v>15910.47</v>
      </c>
      <c r="Q13422" s="9">
        <f>Table1[[#This Row],[delivery_date]]-Table1[[#This Row],[order_date]]</f>
        <v>3</v>
      </c>
    </row>
    <row r="13423" spans="1:17" x14ac:dyDescent="0.35">
      <c r="A13423" t="s">
        <v>13454</v>
      </c>
      <c r="B13423" t="s">
        <v>25</v>
      </c>
      <c r="C13423" t="s">
        <v>14</v>
      </c>
      <c r="D13423" s="2">
        <v>2377.29</v>
      </c>
      <c r="E13423">
        <v>0.3</v>
      </c>
      <c r="F13423">
        <v>8</v>
      </c>
      <c r="G13423" s="1">
        <v>44976</v>
      </c>
      <c r="H13423" s="1">
        <v>44982</v>
      </c>
      <c r="I13423" t="s">
        <v>15</v>
      </c>
      <c r="J13423" t="s">
        <v>16</v>
      </c>
      <c r="K13423" s="2">
        <v>408.39</v>
      </c>
      <c r="L13423" t="s">
        <v>28</v>
      </c>
      <c r="M13423">
        <f>YEAR(Table1[[#This Row],[order_date]])</f>
        <v>2023</v>
      </c>
      <c r="N13423">
        <f>MONTH(Table1[[#This Row],[order_date]])</f>
        <v>2</v>
      </c>
      <c r="O13423" s="3">
        <f>Table1[[#This Row],[sales]]-Table1[[#This Row],[profit]]</f>
        <v>1968.9</v>
      </c>
      <c r="P13423" s="3">
        <f>Table1[[#This Row],[sales]]*Table1[[#This Row],[quantity]]</f>
        <v>19018.32</v>
      </c>
      <c r="Q13423" s="9">
        <f>Table1[[#This Row],[delivery_date]]-Table1[[#This Row],[order_date]]</f>
        <v>6</v>
      </c>
    </row>
    <row r="13424" spans="1:17" x14ac:dyDescent="0.35">
      <c r="A13424" t="s">
        <v>13455</v>
      </c>
      <c r="B13424" t="s">
        <v>25</v>
      </c>
      <c r="C13424" t="s">
        <v>14</v>
      </c>
      <c r="D13424" s="2">
        <v>3211.88</v>
      </c>
      <c r="E13424">
        <v>0.21</v>
      </c>
      <c r="F13424">
        <v>2</v>
      </c>
      <c r="G13424" s="1">
        <v>45247</v>
      </c>
      <c r="H13424" s="1">
        <v>45250</v>
      </c>
      <c r="I13424" t="s">
        <v>31</v>
      </c>
      <c r="J13424" t="s">
        <v>22</v>
      </c>
      <c r="K13424" s="2">
        <v>402.53</v>
      </c>
      <c r="L13424" t="s">
        <v>39</v>
      </c>
      <c r="M13424">
        <f>YEAR(Table1[[#This Row],[order_date]])</f>
        <v>2023</v>
      </c>
      <c r="N13424">
        <f>MONTH(Table1[[#This Row],[order_date]])</f>
        <v>11</v>
      </c>
      <c r="O13424" s="3">
        <f>Table1[[#This Row],[sales]]-Table1[[#This Row],[profit]]</f>
        <v>2809.3500000000004</v>
      </c>
      <c r="P13424" s="3">
        <f>Table1[[#This Row],[sales]]*Table1[[#This Row],[quantity]]</f>
        <v>6423.76</v>
      </c>
      <c r="Q13424" s="9">
        <f>Table1[[#This Row],[delivery_date]]-Table1[[#This Row],[order_date]]</f>
        <v>3</v>
      </c>
    </row>
    <row r="13425" spans="1:17" x14ac:dyDescent="0.35">
      <c r="A13425" t="s">
        <v>13456</v>
      </c>
      <c r="B13425" t="s">
        <v>19</v>
      </c>
      <c r="C13425" t="s">
        <v>26</v>
      </c>
      <c r="D13425" s="2">
        <v>884.03</v>
      </c>
      <c r="E13425">
        <v>0.03</v>
      </c>
      <c r="F13425">
        <v>8</v>
      </c>
      <c r="G13425" s="1">
        <v>45635</v>
      </c>
      <c r="H13425" s="1">
        <v>45642</v>
      </c>
      <c r="I13425" t="s">
        <v>15</v>
      </c>
      <c r="J13425" t="s">
        <v>16</v>
      </c>
      <c r="K13425" s="2">
        <v>153.72</v>
      </c>
      <c r="L13425" t="s">
        <v>17</v>
      </c>
      <c r="M13425">
        <f>YEAR(Table1[[#This Row],[order_date]])</f>
        <v>2024</v>
      </c>
      <c r="N13425">
        <f>MONTH(Table1[[#This Row],[order_date]])</f>
        <v>12</v>
      </c>
      <c r="O13425" s="3">
        <f>Table1[[#This Row],[sales]]-Table1[[#This Row],[profit]]</f>
        <v>730.31</v>
      </c>
      <c r="P13425" s="3">
        <f>Table1[[#This Row],[sales]]*Table1[[#This Row],[quantity]]</f>
        <v>7072.24</v>
      </c>
      <c r="Q13425" s="9">
        <f>Table1[[#This Row],[delivery_date]]-Table1[[#This Row],[order_date]]</f>
        <v>7</v>
      </c>
    </row>
    <row r="13426" spans="1:17" x14ac:dyDescent="0.35">
      <c r="A13426" t="s">
        <v>13457</v>
      </c>
      <c r="B13426" t="s">
        <v>41</v>
      </c>
      <c r="C13426" t="s">
        <v>33</v>
      </c>
      <c r="D13426" s="2">
        <v>4476.13</v>
      </c>
      <c r="E13426">
        <v>0.03</v>
      </c>
      <c r="F13426">
        <v>4</v>
      </c>
      <c r="G13426" s="1">
        <v>45098</v>
      </c>
      <c r="H13426" s="1">
        <v>45099</v>
      </c>
      <c r="I13426" t="s">
        <v>31</v>
      </c>
      <c r="J13426" t="s">
        <v>22</v>
      </c>
      <c r="K13426" s="2">
        <v>236.36</v>
      </c>
      <c r="L13426" t="s">
        <v>28</v>
      </c>
      <c r="M13426">
        <f>YEAR(Table1[[#This Row],[order_date]])</f>
        <v>2023</v>
      </c>
      <c r="N13426">
        <f>MONTH(Table1[[#This Row],[order_date]])</f>
        <v>6</v>
      </c>
      <c r="O13426" s="3">
        <f>Table1[[#This Row],[sales]]-Table1[[#This Row],[profit]]</f>
        <v>4239.7700000000004</v>
      </c>
      <c r="P13426" s="3">
        <f>Table1[[#This Row],[sales]]*Table1[[#This Row],[quantity]]</f>
        <v>17904.52</v>
      </c>
      <c r="Q13426" s="9">
        <f>Table1[[#This Row],[delivery_date]]-Table1[[#This Row],[order_date]]</f>
        <v>1</v>
      </c>
    </row>
    <row r="13427" spans="1:17" x14ac:dyDescent="0.35">
      <c r="A13427" t="s">
        <v>13458</v>
      </c>
      <c r="B13427" t="s">
        <v>41</v>
      </c>
      <c r="C13427" t="s">
        <v>26</v>
      </c>
      <c r="D13427" s="2">
        <v>2841.45</v>
      </c>
      <c r="E13427">
        <v>0.22</v>
      </c>
      <c r="F13427">
        <v>6</v>
      </c>
      <c r="G13427" s="1">
        <v>45624</v>
      </c>
      <c r="H13427" s="1">
        <v>45627</v>
      </c>
      <c r="I13427" t="s">
        <v>31</v>
      </c>
      <c r="J13427" t="s">
        <v>16</v>
      </c>
      <c r="K13427" s="2">
        <v>768.93</v>
      </c>
      <c r="L13427" t="s">
        <v>23</v>
      </c>
      <c r="M13427">
        <f>YEAR(Table1[[#This Row],[order_date]])</f>
        <v>2024</v>
      </c>
      <c r="N13427">
        <f>MONTH(Table1[[#This Row],[order_date]])</f>
        <v>11</v>
      </c>
      <c r="O13427" s="3">
        <f>Table1[[#This Row],[sales]]-Table1[[#This Row],[profit]]</f>
        <v>2072.52</v>
      </c>
      <c r="P13427" s="3">
        <f>Table1[[#This Row],[sales]]*Table1[[#This Row],[quantity]]</f>
        <v>17048.699999999997</v>
      </c>
      <c r="Q13427" s="9">
        <f>Table1[[#This Row],[delivery_date]]-Table1[[#This Row],[order_date]]</f>
        <v>3</v>
      </c>
    </row>
    <row r="13428" spans="1:17" x14ac:dyDescent="0.35">
      <c r="A13428" t="s">
        <v>13459</v>
      </c>
      <c r="B13428" t="s">
        <v>19</v>
      </c>
      <c r="C13428" t="s">
        <v>14</v>
      </c>
      <c r="D13428" s="2">
        <v>208.26</v>
      </c>
      <c r="E13428">
        <v>0.4</v>
      </c>
      <c r="F13428">
        <v>5</v>
      </c>
      <c r="G13428" s="1">
        <v>45623</v>
      </c>
      <c r="H13428" s="1">
        <v>45629</v>
      </c>
      <c r="I13428" t="s">
        <v>21</v>
      </c>
      <c r="J13428" t="s">
        <v>27</v>
      </c>
      <c r="K13428" s="2">
        <v>41.05</v>
      </c>
      <c r="L13428" t="s">
        <v>39</v>
      </c>
      <c r="M13428">
        <f>YEAR(Table1[[#This Row],[order_date]])</f>
        <v>2024</v>
      </c>
      <c r="N13428">
        <f>MONTH(Table1[[#This Row],[order_date]])</f>
        <v>11</v>
      </c>
      <c r="O13428" s="3">
        <f>Table1[[#This Row],[sales]]-Table1[[#This Row],[profit]]</f>
        <v>167.20999999999998</v>
      </c>
      <c r="P13428" s="3">
        <f>Table1[[#This Row],[sales]]*Table1[[#This Row],[quantity]]</f>
        <v>1041.3</v>
      </c>
      <c r="Q13428" s="9">
        <f>Table1[[#This Row],[delivery_date]]-Table1[[#This Row],[order_date]]</f>
        <v>6</v>
      </c>
    </row>
    <row r="13429" spans="1:17" x14ac:dyDescent="0.35">
      <c r="A13429" t="s">
        <v>13460</v>
      </c>
      <c r="B13429" t="s">
        <v>41</v>
      </c>
      <c r="C13429" t="s">
        <v>14</v>
      </c>
      <c r="D13429" s="2">
        <v>3179.42</v>
      </c>
      <c r="E13429">
        <v>0.04</v>
      </c>
      <c r="F13429">
        <v>5</v>
      </c>
      <c r="G13429" s="1">
        <v>45603</v>
      </c>
      <c r="H13429" s="1">
        <v>45607</v>
      </c>
      <c r="I13429" t="s">
        <v>15</v>
      </c>
      <c r="J13429" t="s">
        <v>27</v>
      </c>
      <c r="K13429" s="2">
        <v>548.36</v>
      </c>
      <c r="L13429" t="s">
        <v>17</v>
      </c>
      <c r="M13429">
        <f>YEAR(Table1[[#This Row],[order_date]])</f>
        <v>2024</v>
      </c>
      <c r="N13429">
        <f>MONTH(Table1[[#This Row],[order_date]])</f>
        <v>11</v>
      </c>
      <c r="O13429" s="3">
        <f>Table1[[#This Row],[sales]]-Table1[[#This Row],[profit]]</f>
        <v>2631.06</v>
      </c>
      <c r="P13429" s="3">
        <f>Table1[[#This Row],[sales]]*Table1[[#This Row],[quantity]]</f>
        <v>15897.1</v>
      </c>
      <c r="Q13429" s="9">
        <f>Table1[[#This Row],[delivery_date]]-Table1[[#This Row],[order_date]]</f>
        <v>4</v>
      </c>
    </row>
    <row r="13430" spans="1:17" x14ac:dyDescent="0.35">
      <c r="A13430" t="s">
        <v>13461</v>
      </c>
      <c r="B13430" t="s">
        <v>13</v>
      </c>
      <c r="C13430" t="s">
        <v>36</v>
      </c>
      <c r="D13430" s="2">
        <v>2369.58</v>
      </c>
      <c r="E13430">
        <v>0.1</v>
      </c>
      <c r="F13430">
        <v>7</v>
      </c>
      <c r="G13430" s="1">
        <v>45375</v>
      </c>
      <c r="H13430" s="1">
        <v>45380</v>
      </c>
      <c r="I13430" t="s">
        <v>15</v>
      </c>
      <c r="J13430" t="s">
        <v>16</v>
      </c>
      <c r="K13430" s="2">
        <v>402.88</v>
      </c>
      <c r="L13430" t="s">
        <v>23</v>
      </c>
      <c r="M13430">
        <f>YEAR(Table1[[#This Row],[order_date]])</f>
        <v>2024</v>
      </c>
      <c r="N13430">
        <f>MONTH(Table1[[#This Row],[order_date]])</f>
        <v>3</v>
      </c>
      <c r="O13430" s="3">
        <f>Table1[[#This Row],[sales]]-Table1[[#This Row],[profit]]</f>
        <v>1966.6999999999998</v>
      </c>
      <c r="P13430" s="3">
        <f>Table1[[#This Row],[sales]]*Table1[[#This Row],[quantity]]</f>
        <v>16587.059999999998</v>
      </c>
      <c r="Q13430" s="9">
        <f>Table1[[#This Row],[delivery_date]]-Table1[[#This Row],[order_date]]</f>
        <v>5</v>
      </c>
    </row>
    <row r="13431" spans="1:17" x14ac:dyDescent="0.35">
      <c r="A13431" t="s">
        <v>13462</v>
      </c>
      <c r="B13431" t="s">
        <v>13</v>
      </c>
      <c r="C13431" t="s">
        <v>14</v>
      </c>
      <c r="D13431" s="2">
        <v>3538.03</v>
      </c>
      <c r="E13431">
        <v>0.13</v>
      </c>
      <c r="F13431">
        <v>8</v>
      </c>
      <c r="G13431" s="1">
        <v>44944</v>
      </c>
      <c r="H13431" s="1">
        <v>44949</v>
      </c>
      <c r="I13431" t="s">
        <v>21</v>
      </c>
      <c r="J13431" t="s">
        <v>16</v>
      </c>
      <c r="K13431" s="2">
        <v>853.55</v>
      </c>
      <c r="L13431" t="s">
        <v>28</v>
      </c>
      <c r="M13431">
        <f>YEAR(Table1[[#This Row],[order_date]])</f>
        <v>2023</v>
      </c>
      <c r="N13431">
        <f>MONTH(Table1[[#This Row],[order_date]])</f>
        <v>1</v>
      </c>
      <c r="O13431" s="3">
        <f>Table1[[#This Row],[sales]]-Table1[[#This Row],[profit]]</f>
        <v>2684.4800000000005</v>
      </c>
      <c r="P13431" s="3">
        <f>Table1[[#This Row],[sales]]*Table1[[#This Row],[quantity]]</f>
        <v>28304.240000000002</v>
      </c>
      <c r="Q13431" s="9">
        <f>Table1[[#This Row],[delivery_date]]-Table1[[#This Row],[order_date]]</f>
        <v>5</v>
      </c>
    </row>
    <row r="13432" spans="1:17" x14ac:dyDescent="0.35">
      <c r="A13432" t="s">
        <v>13463</v>
      </c>
      <c r="B13432" t="s">
        <v>25</v>
      </c>
      <c r="C13432" t="s">
        <v>20</v>
      </c>
      <c r="D13432" s="2">
        <v>3941.76</v>
      </c>
      <c r="E13432">
        <v>0.28000000000000003</v>
      </c>
      <c r="F13432">
        <v>5</v>
      </c>
      <c r="G13432" s="1">
        <v>45298</v>
      </c>
      <c r="H13432" s="1">
        <v>45302</v>
      </c>
      <c r="I13432" t="s">
        <v>15</v>
      </c>
      <c r="J13432" t="s">
        <v>27</v>
      </c>
      <c r="K13432" s="2">
        <v>735.8</v>
      </c>
      <c r="L13432" t="s">
        <v>48</v>
      </c>
      <c r="M13432">
        <f>YEAR(Table1[[#This Row],[order_date]])</f>
        <v>2024</v>
      </c>
      <c r="N13432">
        <f>MONTH(Table1[[#This Row],[order_date]])</f>
        <v>1</v>
      </c>
      <c r="O13432" s="3">
        <f>Table1[[#This Row],[sales]]-Table1[[#This Row],[profit]]</f>
        <v>3205.96</v>
      </c>
      <c r="P13432" s="3">
        <f>Table1[[#This Row],[sales]]*Table1[[#This Row],[quantity]]</f>
        <v>19708.800000000003</v>
      </c>
      <c r="Q13432" s="9">
        <f>Table1[[#This Row],[delivery_date]]-Table1[[#This Row],[order_date]]</f>
        <v>4</v>
      </c>
    </row>
    <row r="13433" spans="1:17" x14ac:dyDescent="0.35">
      <c r="A13433" t="s">
        <v>13464</v>
      </c>
      <c r="B13433" t="s">
        <v>41</v>
      </c>
      <c r="C13433" t="s">
        <v>36</v>
      </c>
      <c r="D13433" s="2">
        <v>4700.34</v>
      </c>
      <c r="E13433">
        <v>0.02</v>
      </c>
      <c r="F13433">
        <v>4</v>
      </c>
      <c r="G13433" s="1">
        <v>45315</v>
      </c>
      <c r="H13433" s="1">
        <v>45316</v>
      </c>
      <c r="I13433" t="s">
        <v>15</v>
      </c>
      <c r="J13433" t="s">
        <v>27</v>
      </c>
      <c r="K13433" s="2">
        <v>988.33</v>
      </c>
      <c r="L13433" t="s">
        <v>48</v>
      </c>
      <c r="M13433">
        <f>YEAR(Table1[[#This Row],[order_date]])</f>
        <v>2024</v>
      </c>
      <c r="N13433">
        <f>MONTH(Table1[[#This Row],[order_date]])</f>
        <v>1</v>
      </c>
      <c r="O13433" s="3">
        <f>Table1[[#This Row],[sales]]-Table1[[#This Row],[profit]]</f>
        <v>3712.01</v>
      </c>
      <c r="P13433" s="3">
        <f>Table1[[#This Row],[sales]]*Table1[[#This Row],[quantity]]</f>
        <v>18801.36</v>
      </c>
      <c r="Q13433" s="9">
        <f>Table1[[#This Row],[delivery_date]]-Table1[[#This Row],[order_date]]</f>
        <v>1</v>
      </c>
    </row>
    <row r="13434" spans="1:17" x14ac:dyDescent="0.35">
      <c r="A13434" t="s">
        <v>13465</v>
      </c>
      <c r="B13434" t="s">
        <v>13</v>
      </c>
      <c r="C13434" t="s">
        <v>26</v>
      </c>
      <c r="D13434" s="2">
        <v>4991.8900000000003</v>
      </c>
      <c r="E13434">
        <v>0.43</v>
      </c>
      <c r="F13434">
        <v>2</v>
      </c>
      <c r="G13434" s="1">
        <v>45392</v>
      </c>
      <c r="H13434" s="1">
        <v>45394</v>
      </c>
      <c r="I13434" t="s">
        <v>15</v>
      </c>
      <c r="J13434" t="s">
        <v>16</v>
      </c>
      <c r="K13434" s="2">
        <v>1244.3599999999999</v>
      </c>
      <c r="L13434" t="s">
        <v>39</v>
      </c>
      <c r="M13434">
        <f>YEAR(Table1[[#This Row],[order_date]])</f>
        <v>2024</v>
      </c>
      <c r="N13434">
        <f>MONTH(Table1[[#This Row],[order_date]])</f>
        <v>4</v>
      </c>
      <c r="O13434" s="3">
        <f>Table1[[#This Row],[sales]]-Table1[[#This Row],[profit]]</f>
        <v>3747.5300000000007</v>
      </c>
      <c r="P13434" s="3">
        <f>Table1[[#This Row],[sales]]*Table1[[#This Row],[quantity]]</f>
        <v>9983.7800000000007</v>
      </c>
      <c r="Q13434" s="9">
        <f>Table1[[#This Row],[delivery_date]]-Table1[[#This Row],[order_date]]</f>
        <v>2</v>
      </c>
    </row>
    <row r="13435" spans="1:17" x14ac:dyDescent="0.35">
      <c r="A13435" t="s">
        <v>13466</v>
      </c>
      <c r="B13435" t="s">
        <v>19</v>
      </c>
      <c r="C13435" t="s">
        <v>14</v>
      </c>
      <c r="D13435" s="2">
        <v>2793.12</v>
      </c>
      <c r="E13435">
        <v>0.24</v>
      </c>
      <c r="F13435">
        <v>5</v>
      </c>
      <c r="G13435" s="1">
        <v>45537</v>
      </c>
      <c r="H13435" s="1">
        <v>45540</v>
      </c>
      <c r="I13435" t="s">
        <v>15</v>
      </c>
      <c r="J13435" t="s">
        <v>22</v>
      </c>
      <c r="K13435" s="2">
        <v>737</v>
      </c>
      <c r="L13435" t="s">
        <v>34</v>
      </c>
      <c r="M13435">
        <f>YEAR(Table1[[#This Row],[order_date]])</f>
        <v>2024</v>
      </c>
      <c r="N13435">
        <f>MONTH(Table1[[#This Row],[order_date]])</f>
        <v>9</v>
      </c>
      <c r="O13435" s="3">
        <f>Table1[[#This Row],[sales]]-Table1[[#This Row],[profit]]</f>
        <v>2056.12</v>
      </c>
      <c r="P13435" s="3">
        <f>Table1[[#This Row],[sales]]*Table1[[#This Row],[quantity]]</f>
        <v>13965.599999999999</v>
      </c>
      <c r="Q13435" s="9">
        <f>Table1[[#This Row],[delivery_date]]-Table1[[#This Row],[order_date]]</f>
        <v>3</v>
      </c>
    </row>
    <row r="13436" spans="1:17" x14ac:dyDescent="0.35">
      <c r="A13436" t="s">
        <v>13467</v>
      </c>
      <c r="B13436" t="s">
        <v>41</v>
      </c>
      <c r="C13436" t="s">
        <v>20</v>
      </c>
      <c r="D13436" s="2">
        <v>2851.39</v>
      </c>
      <c r="E13436">
        <v>0.24</v>
      </c>
      <c r="F13436">
        <v>8</v>
      </c>
      <c r="G13436" s="1">
        <v>45556</v>
      </c>
      <c r="H13436" s="1">
        <v>45559</v>
      </c>
      <c r="I13436" t="s">
        <v>21</v>
      </c>
      <c r="J13436" t="s">
        <v>16</v>
      </c>
      <c r="K13436" s="2">
        <v>536.20000000000005</v>
      </c>
      <c r="L13436" t="s">
        <v>17</v>
      </c>
      <c r="M13436">
        <f>YEAR(Table1[[#This Row],[order_date]])</f>
        <v>2024</v>
      </c>
      <c r="N13436">
        <f>MONTH(Table1[[#This Row],[order_date]])</f>
        <v>9</v>
      </c>
      <c r="O13436" s="3">
        <f>Table1[[#This Row],[sales]]-Table1[[#This Row],[profit]]</f>
        <v>2315.1899999999996</v>
      </c>
      <c r="P13436" s="3">
        <f>Table1[[#This Row],[sales]]*Table1[[#This Row],[quantity]]</f>
        <v>22811.119999999999</v>
      </c>
      <c r="Q13436" s="9">
        <f>Table1[[#This Row],[delivery_date]]-Table1[[#This Row],[order_date]]</f>
        <v>3</v>
      </c>
    </row>
    <row r="13437" spans="1:17" x14ac:dyDescent="0.35">
      <c r="A13437" t="s">
        <v>13468</v>
      </c>
      <c r="B13437" t="s">
        <v>13</v>
      </c>
      <c r="C13437" t="s">
        <v>36</v>
      </c>
      <c r="D13437" s="2">
        <v>209.98</v>
      </c>
      <c r="E13437">
        <v>0.16</v>
      </c>
      <c r="F13437">
        <v>1</v>
      </c>
      <c r="G13437" s="1">
        <v>45172</v>
      </c>
      <c r="H13437" s="1">
        <v>45174</v>
      </c>
      <c r="I13437" t="s">
        <v>21</v>
      </c>
      <c r="J13437" t="s">
        <v>16</v>
      </c>
      <c r="K13437" s="2">
        <v>41.17</v>
      </c>
      <c r="L13437" t="s">
        <v>39</v>
      </c>
      <c r="M13437">
        <f>YEAR(Table1[[#This Row],[order_date]])</f>
        <v>2023</v>
      </c>
      <c r="N13437">
        <f>MONTH(Table1[[#This Row],[order_date]])</f>
        <v>9</v>
      </c>
      <c r="O13437" s="3">
        <f>Table1[[#This Row],[sales]]-Table1[[#This Row],[profit]]</f>
        <v>168.81</v>
      </c>
      <c r="P13437" s="3">
        <f>Table1[[#This Row],[sales]]*Table1[[#This Row],[quantity]]</f>
        <v>209.98</v>
      </c>
      <c r="Q13437" s="9">
        <f>Table1[[#This Row],[delivery_date]]-Table1[[#This Row],[order_date]]</f>
        <v>2</v>
      </c>
    </row>
    <row r="13438" spans="1:17" x14ac:dyDescent="0.35">
      <c r="A13438" t="s">
        <v>13469</v>
      </c>
      <c r="B13438" t="s">
        <v>13</v>
      </c>
      <c r="C13438" t="s">
        <v>20</v>
      </c>
      <c r="D13438" s="2">
        <v>4339.34</v>
      </c>
      <c r="E13438">
        <v>0.11</v>
      </c>
      <c r="F13438">
        <v>6</v>
      </c>
      <c r="G13438" s="1">
        <v>45022</v>
      </c>
      <c r="H13438" s="1">
        <v>45024</v>
      </c>
      <c r="I13438" t="s">
        <v>31</v>
      </c>
      <c r="J13438" t="s">
        <v>16</v>
      </c>
      <c r="K13438" s="2">
        <v>959.7</v>
      </c>
      <c r="L13438" t="s">
        <v>39</v>
      </c>
      <c r="M13438">
        <f>YEAR(Table1[[#This Row],[order_date]])</f>
        <v>2023</v>
      </c>
      <c r="N13438">
        <f>MONTH(Table1[[#This Row],[order_date]])</f>
        <v>4</v>
      </c>
      <c r="O13438" s="3">
        <f>Table1[[#This Row],[sales]]-Table1[[#This Row],[profit]]</f>
        <v>3379.6400000000003</v>
      </c>
      <c r="P13438" s="3">
        <f>Table1[[#This Row],[sales]]*Table1[[#This Row],[quantity]]</f>
        <v>26036.04</v>
      </c>
      <c r="Q13438" s="9">
        <f>Table1[[#This Row],[delivery_date]]-Table1[[#This Row],[order_date]]</f>
        <v>2</v>
      </c>
    </row>
    <row r="13439" spans="1:17" x14ac:dyDescent="0.35">
      <c r="A13439" t="s">
        <v>13470</v>
      </c>
      <c r="B13439" t="s">
        <v>19</v>
      </c>
      <c r="C13439" t="s">
        <v>36</v>
      </c>
      <c r="D13439" s="2">
        <v>240.72</v>
      </c>
      <c r="E13439">
        <v>0.18</v>
      </c>
      <c r="F13439">
        <v>2</v>
      </c>
      <c r="G13439" s="1">
        <v>45215</v>
      </c>
      <c r="H13439" s="1">
        <v>45216</v>
      </c>
      <c r="I13439" t="s">
        <v>21</v>
      </c>
      <c r="J13439" t="s">
        <v>16</v>
      </c>
      <c r="K13439" s="2">
        <v>40.46</v>
      </c>
      <c r="L13439" t="s">
        <v>34</v>
      </c>
      <c r="M13439">
        <f>YEAR(Table1[[#This Row],[order_date]])</f>
        <v>2023</v>
      </c>
      <c r="N13439">
        <f>MONTH(Table1[[#This Row],[order_date]])</f>
        <v>10</v>
      </c>
      <c r="O13439" s="3">
        <f>Table1[[#This Row],[sales]]-Table1[[#This Row],[profit]]</f>
        <v>200.26</v>
      </c>
      <c r="P13439" s="3">
        <f>Table1[[#This Row],[sales]]*Table1[[#This Row],[quantity]]</f>
        <v>481.44</v>
      </c>
      <c r="Q13439" s="9">
        <f>Table1[[#This Row],[delivery_date]]-Table1[[#This Row],[order_date]]</f>
        <v>1</v>
      </c>
    </row>
    <row r="13440" spans="1:17" x14ac:dyDescent="0.35">
      <c r="A13440" t="s">
        <v>13471</v>
      </c>
      <c r="B13440" t="s">
        <v>25</v>
      </c>
      <c r="C13440" t="s">
        <v>36</v>
      </c>
      <c r="D13440" s="2">
        <v>3200.06</v>
      </c>
      <c r="E13440">
        <v>0.46</v>
      </c>
      <c r="F13440">
        <v>2</v>
      </c>
      <c r="G13440" s="1">
        <v>45142</v>
      </c>
      <c r="H13440" s="1">
        <v>45148</v>
      </c>
      <c r="I13440" t="s">
        <v>31</v>
      </c>
      <c r="J13440" t="s">
        <v>16</v>
      </c>
      <c r="K13440" s="2">
        <v>882.56</v>
      </c>
      <c r="L13440" t="s">
        <v>39</v>
      </c>
      <c r="M13440">
        <f>YEAR(Table1[[#This Row],[order_date]])</f>
        <v>2023</v>
      </c>
      <c r="N13440">
        <f>MONTH(Table1[[#This Row],[order_date]])</f>
        <v>8</v>
      </c>
      <c r="O13440" s="3">
        <f>Table1[[#This Row],[sales]]-Table1[[#This Row],[profit]]</f>
        <v>2317.5</v>
      </c>
      <c r="P13440" s="3">
        <f>Table1[[#This Row],[sales]]*Table1[[#This Row],[quantity]]</f>
        <v>6400.12</v>
      </c>
      <c r="Q13440" s="9">
        <f>Table1[[#This Row],[delivery_date]]-Table1[[#This Row],[order_date]]</f>
        <v>6</v>
      </c>
    </row>
    <row r="13441" spans="1:17" x14ac:dyDescent="0.35">
      <c r="A13441" t="s">
        <v>13472</v>
      </c>
      <c r="B13441" t="s">
        <v>19</v>
      </c>
      <c r="C13441" t="s">
        <v>36</v>
      </c>
      <c r="D13441" s="2">
        <v>583.03</v>
      </c>
      <c r="E13441">
        <v>0.05</v>
      </c>
      <c r="F13441">
        <v>8</v>
      </c>
      <c r="G13441" s="1">
        <v>45593</v>
      </c>
      <c r="H13441" s="1">
        <v>45596</v>
      </c>
      <c r="I13441" t="s">
        <v>15</v>
      </c>
      <c r="J13441" t="s">
        <v>27</v>
      </c>
      <c r="K13441" s="2">
        <v>108.39</v>
      </c>
      <c r="L13441" t="s">
        <v>28</v>
      </c>
      <c r="M13441">
        <f>YEAR(Table1[[#This Row],[order_date]])</f>
        <v>2024</v>
      </c>
      <c r="N13441">
        <f>MONTH(Table1[[#This Row],[order_date]])</f>
        <v>10</v>
      </c>
      <c r="O13441" s="3">
        <f>Table1[[#This Row],[sales]]-Table1[[#This Row],[profit]]</f>
        <v>474.64</v>
      </c>
      <c r="P13441" s="3">
        <f>Table1[[#This Row],[sales]]*Table1[[#This Row],[quantity]]</f>
        <v>4664.24</v>
      </c>
      <c r="Q13441" s="9">
        <f>Table1[[#This Row],[delivery_date]]-Table1[[#This Row],[order_date]]</f>
        <v>3</v>
      </c>
    </row>
    <row r="13442" spans="1:17" x14ac:dyDescent="0.35">
      <c r="A13442" t="s">
        <v>13473</v>
      </c>
      <c r="B13442" t="s">
        <v>25</v>
      </c>
      <c r="C13442" t="s">
        <v>26</v>
      </c>
      <c r="D13442" s="2">
        <v>1500.61</v>
      </c>
      <c r="E13442">
        <v>0.03</v>
      </c>
      <c r="F13442">
        <v>6</v>
      </c>
      <c r="G13442" s="1">
        <v>45137</v>
      </c>
      <c r="H13442" s="1">
        <v>45139</v>
      </c>
      <c r="I13442" t="s">
        <v>21</v>
      </c>
      <c r="J13442" t="s">
        <v>16</v>
      </c>
      <c r="K13442" s="2">
        <v>421.76</v>
      </c>
      <c r="L13442" t="s">
        <v>28</v>
      </c>
      <c r="M13442">
        <f>YEAR(Table1[[#This Row],[order_date]])</f>
        <v>2023</v>
      </c>
      <c r="N13442">
        <f>MONTH(Table1[[#This Row],[order_date]])</f>
        <v>7</v>
      </c>
      <c r="O13442" s="3">
        <f>Table1[[#This Row],[sales]]-Table1[[#This Row],[profit]]</f>
        <v>1078.8499999999999</v>
      </c>
      <c r="P13442" s="3">
        <f>Table1[[#This Row],[sales]]*Table1[[#This Row],[quantity]]</f>
        <v>9003.66</v>
      </c>
      <c r="Q13442" s="9">
        <f>Table1[[#This Row],[delivery_date]]-Table1[[#This Row],[order_date]]</f>
        <v>2</v>
      </c>
    </row>
    <row r="13443" spans="1:17" x14ac:dyDescent="0.35">
      <c r="A13443" t="s">
        <v>13474</v>
      </c>
      <c r="B13443" t="s">
        <v>13</v>
      </c>
      <c r="C13443" t="s">
        <v>36</v>
      </c>
      <c r="D13443" s="2">
        <v>787.61</v>
      </c>
      <c r="E13443">
        <v>0.06</v>
      </c>
      <c r="F13443">
        <v>6</v>
      </c>
      <c r="G13443" s="1">
        <v>45008</v>
      </c>
      <c r="H13443" s="1">
        <v>45011</v>
      </c>
      <c r="I13443" t="s">
        <v>31</v>
      </c>
      <c r="J13443" t="s">
        <v>27</v>
      </c>
      <c r="K13443" s="2">
        <v>197.6</v>
      </c>
      <c r="L13443" t="s">
        <v>48</v>
      </c>
      <c r="M13443">
        <f>YEAR(Table1[[#This Row],[order_date]])</f>
        <v>2023</v>
      </c>
      <c r="N13443">
        <f>MONTH(Table1[[#This Row],[order_date]])</f>
        <v>3</v>
      </c>
      <c r="O13443" s="3">
        <f>Table1[[#This Row],[sales]]-Table1[[#This Row],[profit]]</f>
        <v>590.01</v>
      </c>
      <c r="P13443" s="3">
        <f>Table1[[#This Row],[sales]]*Table1[[#This Row],[quantity]]</f>
        <v>4725.66</v>
      </c>
      <c r="Q13443" s="9">
        <f>Table1[[#This Row],[delivery_date]]-Table1[[#This Row],[order_date]]</f>
        <v>3</v>
      </c>
    </row>
    <row r="13444" spans="1:17" x14ac:dyDescent="0.35">
      <c r="A13444" t="s">
        <v>13475</v>
      </c>
      <c r="B13444" t="s">
        <v>25</v>
      </c>
      <c r="C13444" t="s">
        <v>36</v>
      </c>
      <c r="D13444" s="2">
        <v>773.23</v>
      </c>
      <c r="E13444">
        <v>0.39</v>
      </c>
      <c r="F13444">
        <v>6</v>
      </c>
      <c r="G13444" s="1">
        <v>45517</v>
      </c>
      <c r="H13444" s="1">
        <v>45523</v>
      </c>
      <c r="I13444" t="s">
        <v>31</v>
      </c>
      <c r="J13444" t="s">
        <v>27</v>
      </c>
      <c r="K13444" s="2">
        <v>108.89</v>
      </c>
      <c r="L13444" t="s">
        <v>34</v>
      </c>
      <c r="M13444">
        <f>YEAR(Table1[[#This Row],[order_date]])</f>
        <v>2024</v>
      </c>
      <c r="N13444">
        <f>MONTH(Table1[[#This Row],[order_date]])</f>
        <v>8</v>
      </c>
      <c r="O13444" s="3">
        <f>Table1[[#This Row],[sales]]-Table1[[#This Row],[profit]]</f>
        <v>664.34</v>
      </c>
      <c r="P13444" s="3">
        <f>Table1[[#This Row],[sales]]*Table1[[#This Row],[quantity]]</f>
        <v>4639.38</v>
      </c>
      <c r="Q13444" s="9">
        <f>Table1[[#This Row],[delivery_date]]-Table1[[#This Row],[order_date]]</f>
        <v>6</v>
      </c>
    </row>
    <row r="13445" spans="1:17" x14ac:dyDescent="0.35">
      <c r="A13445" t="s">
        <v>13476</v>
      </c>
      <c r="B13445" t="s">
        <v>13</v>
      </c>
      <c r="C13445" t="s">
        <v>20</v>
      </c>
      <c r="D13445" s="2">
        <v>465.54</v>
      </c>
      <c r="E13445">
        <v>0.02</v>
      </c>
      <c r="F13445">
        <v>9</v>
      </c>
      <c r="G13445" s="1">
        <v>45529</v>
      </c>
      <c r="H13445" s="1">
        <v>45533</v>
      </c>
      <c r="I13445" t="s">
        <v>15</v>
      </c>
      <c r="J13445" t="s">
        <v>16</v>
      </c>
      <c r="K13445" s="2">
        <v>100.55</v>
      </c>
      <c r="L13445" t="s">
        <v>23</v>
      </c>
      <c r="M13445">
        <f>YEAR(Table1[[#This Row],[order_date]])</f>
        <v>2024</v>
      </c>
      <c r="N13445">
        <f>MONTH(Table1[[#This Row],[order_date]])</f>
        <v>8</v>
      </c>
      <c r="O13445" s="3">
        <f>Table1[[#This Row],[sales]]-Table1[[#This Row],[profit]]</f>
        <v>364.99</v>
      </c>
      <c r="P13445" s="3">
        <f>Table1[[#This Row],[sales]]*Table1[[#This Row],[quantity]]</f>
        <v>4189.8600000000006</v>
      </c>
      <c r="Q13445" s="9">
        <f>Table1[[#This Row],[delivery_date]]-Table1[[#This Row],[order_date]]</f>
        <v>4</v>
      </c>
    </row>
    <row r="13446" spans="1:17" x14ac:dyDescent="0.35">
      <c r="A13446" t="s">
        <v>13477</v>
      </c>
      <c r="B13446" t="s">
        <v>13</v>
      </c>
      <c r="C13446" t="s">
        <v>36</v>
      </c>
      <c r="D13446" s="2">
        <v>1657.62</v>
      </c>
      <c r="E13446">
        <v>0.17</v>
      </c>
      <c r="F13446">
        <v>3</v>
      </c>
      <c r="G13446" s="1">
        <v>45559</v>
      </c>
      <c r="H13446" s="1">
        <v>45566</v>
      </c>
      <c r="I13446" t="s">
        <v>31</v>
      </c>
      <c r="J13446" t="s">
        <v>16</v>
      </c>
      <c r="K13446" s="2">
        <v>379.97</v>
      </c>
      <c r="L13446" t="s">
        <v>48</v>
      </c>
      <c r="M13446">
        <f>YEAR(Table1[[#This Row],[order_date]])</f>
        <v>2024</v>
      </c>
      <c r="N13446">
        <f>MONTH(Table1[[#This Row],[order_date]])</f>
        <v>9</v>
      </c>
      <c r="O13446" s="3">
        <f>Table1[[#This Row],[sales]]-Table1[[#This Row],[profit]]</f>
        <v>1277.6499999999999</v>
      </c>
      <c r="P13446" s="3">
        <f>Table1[[#This Row],[sales]]*Table1[[#This Row],[quantity]]</f>
        <v>4972.8599999999997</v>
      </c>
      <c r="Q13446" s="9">
        <f>Table1[[#This Row],[delivery_date]]-Table1[[#This Row],[order_date]]</f>
        <v>7</v>
      </c>
    </row>
    <row r="13447" spans="1:17" x14ac:dyDescent="0.35">
      <c r="A13447" t="s">
        <v>13478</v>
      </c>
      <c r="B13447" t="s">
        <v>41</v>
      </c>
      <c r="C13447" t="s">
        <v>26</v>
      </c>
      <c r="D13447" s="2">
        <v>2175.89</v>
      </c>
      <c r="E13447">
        <v>0.21</v>
      </c>
      <c r="F13447">
        <v>2</v>
      </c>
      <c r="G13447" s="1">
        <v>45385</v>
      </c>
      <c r="H13447" s="1">
        <v>45391</v>
      </c>
      <c r="I13447" t="s">
        <v>15</v>
      </c>
      <c r="J13447" t="s">
        <v>16</v>
      </c>
      <c r="K13447" s="2">
        <v>363.21</v>
      </c>
      <c r="L13447" t="s">
        <v>28</v>
      </c>
      <c r="M13447">
        <f>YEAR(Table1[[#This Row],[order_date]])</f>
        <v>2024</v>
      </c>
      <c r="N13447">
        <f>MONTH(Table1[[#This Row],[order_date]])</f>
        <v>4</v>
      </c>
      <c r="O13447" s="3">
        <f>Table1[[#This Row],[sales]]-Table1[[#This Row],[profit]]</f>
        <v>1812.6799999999998</v>
      </c>
      <c r="P13447" s="3">
        <f>Table1[[#This Row],[sales]]*Table1[[#This Row],[quantity]]</f>
        <v>4351.78</v>
      </c>
      <c r="Q13447" s="9">
        <f>Table1[[#This Row],[delivery_date]]-Table1[[#This Row],[order_date]]</f>
        <v>6</v>
      </c>
    </row>
    <row r="13448" spans="1:17" x14ac:dyDescent="0.35">
      <c r="A13448" t="s">
        <v>13479</v>
      </c>
      <c r="B13448" t="s">
        <v>25</v>
      </c>
      <c r="C13448" t="s">
        <v>20</v>
      </c>
      <c r="D13448" s="2">
        <v>2375.92</v>
      </c>
      <c r="E13448">
        <v>0.25</v>
      </c>
      <c r="F13448">
        <v>5</v>
      </c>
      <c r="G13448" s="1">
        <v>45308</v>
      </c>
      <c r="H13448" s="1">
        <v>45310</v>
      </c>
      <c r="I13448" t="s">
        <v>21</v>
      </c>
      <c r="J13448" t="s">
        <v>22</v>
      </c>
      <c r="K13448" s="2">
        <v>538.41999999999996</v>
      </c>
      <c r="L13448" t="s">
        <v>28</v>
      </c>
      <c r="M13448">
        <f>YEAR(Table1[[#This Row],[order_date]])</f>
        <v>2024</v>
      </c>
      <c r="N13448">
        <f>MONTH(Table1[[#This Row],[order_date]])</f>
        <v>1</v>
      </c>
      <c r="O13448" s="3">
        <f>Table1[[#This Row],[sales]]-Table1[[#This Row],[profit]]</f>
        <v>1837.5</v>
      </c>
      <c r="P13448" s="3">
        <f>Table1[[#This Row],[sales]]*Table1[[#This Row],[quantity]]</f>
        <v>11879.6</v>
      </c>
      <c r="Q13448" s="9">
        <f>Table1[[#This Row],[delivery_date]]-Table1[[#This Row],[order_date]]</f>
        <v>2</v>
      </c>
    </row>
    <row r="13449" spans="1:17" x14ac:dyDescent="0.35">
      <c r="A13449" t="s">
        <v>13480</v>
      </c>
      <c r="B13449" t="s">
        <v>25</v>
      </c>
      <c r="C13449" t="s">
        <v>36</v>
      </c>
      <c r="D13449" s="2">
        <v>2254.5700000000002</v>
      </c>
      <c r="E13449">
        <v>0</v>
      </c>
      <c r="F13449">
        <v>6</v>
      </c>
      <c r="G13449" s="1">
        <v>45185</v>
      </c>
      <c r="H13449" s="1">
        <v>45186</v>
      </c>
      <c r="I13449" t="s">
        <v>15</v>
      </c>
      <c r="J13449" t="s">
        <v>22</v>
      </c>
      <c r="K13449" s="2">
        <v>248.49</v>
      </c>
      <c r="L13449" t="s">
        <v>23</v>
      </c>
      <c r="M13449">
        <f>YEAR(Table1[[#This Row],[order_date]])</f>
        <v>2023</v>
      </c>
      <c r="N13449">
        <f>MONTH(Table1[[#This Row],[order_date]])</f>
        <v>9</v>
      </c>
      <c r="O13449" s="3">
        <f>Table1[[#This Row],[sales]]-Table1[[#This Row],[profit]]</f>
        <v>2006.0800000000002</v>
      </c>
      <c r="P13449" s="3">
        <f>Table1[[#This Row],[sales]]*Table1[[#This Row],[quantity]]</f>
        <v>13527.420000000002</v>
      </c>
      <c r="Q13449" s="9">
        <f>Table1[[#This Row],[delivery_date]]-Table1[[#This Row],[order_date]]</f>
        <v>1</v>
      </c>
    </row>
    <row r="13450" spans="1:17" x14ac:dyDescent="0.35">
      <c r="A13450" t="s">
        <v>13481</v>
      </c>
      <c r="B13450" t="s">
        <v>25</v>
      </c>
      <c r="C13450" t="s">
        <v>20</v>
      </c>
      <c r="D13450" s="2">
        <v>2666.09</v>
      </c>
      <c r="E13450">
        <v>0.24</v>
      </c>
      <c r="F13450">
        <v>9</v>
      </c>
      <c r="G13450" s="1">
        <v>45605</v>
      </c>
      <c r="H13450" s="1">
        <v>45606</v>
      </c>
      <c r="I13450" t="s">
        <v>21</v>
      </c>
      <c r="J13450" t="s">
        <v>27</v>
      </c>
      <c r="K13450" s="2">
        <v>325.97000000000003</v>
      </c>
      <c r="L13450" t="s">
        <v>48</v>
      </c>
      <c r="M13450">
        <f>YEAR(Table1[[#This Row],[order_date]])</f>
        <v>2024</v>
      </c>
      <c r="N13450">
        <f>MONTH(Table1[[#This Row],[order_date]])</f>
        <v>11</v>
      </c>
      <c r="O13450" s="3">
        <f>Table1[[#This Row],[sales]]-Table1[[#This Row],[profit]]</f>
        <v>2340.12</v>
      </c>
      <c r="P13450" s="3">
        <f>Table1[[#This Row],[sales]]*Table1[[#This Row],[quantity]]</f>
        <v>23994.81</v>
      </c>
      <c r="Q13450" s="9">
        <f>Table1[[#This Row],[delivery_date]]-Table1[[#This Row],[order_date]]</f>
        <v>1</v>
      </c>
    </row>
    <row r="13451" spans="1:17" x14ac:dyDescent="0.35">
      <c r="A13451" t="s">
        <v>13482</v>
      </c>
      <c r="B13451" t="s">
        <v>19</v>
      </c>
      <c r="C13451" t="s">
        <v>26</v>
      </c>
      <c r="D13451" s="2">
        <v>4312.96</v>
      </c>
      <c r="E13451">
        <v>0.1</v>
      </c>
      <c r="F13451">
        <v>9</v>
      </c>
      <c r="G13451" s="1">
        <v>45322</v>
      </c>
      <c r="H13451" s="1">
        <v>45328</v>
      </c>
      <c r="I13451" t="s">
        <v>21</v>
      </c>
      <c r="J13451" t="s">
        <v>16</v>
      </c>
      <c r="K13451" s="2">
        <v>909.76</v>
      </c>
      <c r="L13451" t="s">
        <v>39</v>
      </c>
      <c r="M13451">
        <f>YEAR(Table1[[#This Row],[order_date]])</f>
        <v>2024</v>
      </c>
      <c r="N13451">
        <f>MONTH(Table1[[#This Row],[order_date]])</f>
        <v>1</v>
      </c>
      <c r="O13451" s="3">
        <f>Table1[[#This Row],[sales]]-Table1[[#This Row],[profit]]</f>
        <v>3403.2</v>
      </c>
      <c r="P13451" s="3">
        <f>Table1[[#This Row],[sales]]*Table1[[#This Row],[quantity]]</f>
        <v>38816.639999999999</v>
      </c>
      <c r="Q13451" s="9">
        <f>Table1[[#This Row],[delivery_date]]-Table1[[#This Row],[order_date]]</f>
        <v>6</v>
      </c>
    </row>
    <row r="13452" spans="1:17" x14ac:dyDescent="0.35">
      <c r="A13452" t="s">
        <v>13483</v>
      </c>
      <c r="B13452" t="s">
        <v>41</v>
      </c>
      <c r="C13452" t="s">
        <v>20</v>
      </c>
      <c r="D13452" s="2">
        <v>3195.8</v>
      </c>
      <c r="E13452">
        <v>0.05</v>
      </c>
      <c r="F13452">
        <v>2</v>
      </c>
      <c r="G13452" s="1">
        <v>44959</v>
      </c>
      <c r="H13452" s="1">
        <v>44962</v>
      </c>
      <c r="I13452" t="s">
        <v>31</v>
      </c>
      <c r="J13452" t="s">
        <v>27</v>
      </c>
      <c r="K13452" s="2">
        <v>545.54</v>
      </c>
      <c r="L13452" t="s">
        <v>48</v>
      </c>
      <c r="M13452">
        <f>YEAR(Table1[[#This Row],[order_date]])</f>
        <v>2023</v>
      </c>
      <c r="N13452">
        <f>MONTH(Table1[[#This Row],[order_date]])</f>
        <v>2</v>
      </c>
      <c r="O13452" s="3">
        <f>Table1[[#This Row],[sales]]-Table1[[#This Row],[profit]]</f>
        <v>2650.26</v>
      </c>
      <c r="P13452" s="3">
        <f>Table1[[#This Row],[sales]]*Table1[[#This Row],[quantity]]</f>
        <v>6391.6</v>
      </c>
      <c r="Q13452" s="9">
        <f>Table1[[#This Row],[delivery_date]]-Table1[[#This Row],[order_date]]</f>
        <v>3</v>
      </c>
    </row>
    <row r="13453" spans="1:17" x14ac:dyDescent="0.35">
      <c r="A13453" t="s">
        <v>13484</v>
      </c>
      <c r="B13453" t="s">
        <v>41</v>
      </c>
      <c r="C13453" t="s">
        <v>26</v>
      </c>
      <c r="D13453" s="2">
        <v>184.7</v>
      </c>
      <c r="E13453">
        <v>0.27</v>
      </c>
      <c r="F13453">
        <v>9</v>
      </c>
      <c r="G13453" s="1">
        <v>45196</v>
      </c>
      <c r="H13453" s="1">
        <v>45199</v>
      </c>
      <c r="I13453" t="s">
        <v>15</v>
      </c>
      <c r="J13453" t="s">
        <v>16</v>
      </c>
      <c r="K13453" s="2">
        <v>26.94</v>
      </c>
      <c r="L13453" t="s">
        <v>17</v>
      </c>
      <c r="M13453">
        <f>YEAR(Table1[[#This Row],[order_date]])</f>
        <v>2023</v>
      </c>
      <c r="N13453">
        <f>MONTH(Table1[[#This Row],[order_date]])</f>
        <v>9</v>
      </c>
      <c r="O13453" s="3">
        <f>Table1[[#This Row],[sales]]-Table1[[#This Row],[profit]]</f>
        <v>157.76</v>
      </c>
      <c r="P13453" s="3">
        <f>Table1[[#This Row],[sales]]*Table1[[#This Row],[quantity]]</f>
        <v>1662.3</v>
      </c>
      <c r="Q13453" s="9">
        <f>Table1[[#This Row],[delivery_date]]-Table1[[#This Row],[order_date]]</f>
        <v>3</v>
      </c>
    </row>
    <row r="13454" spans="1:17" x14ac:dyDescent="0.35">
      <c r="A13454" t="s">
        <v>13485</v>
      </c>
      <c r="B13454" t="s">
        <v>41</v>
      </c>
      <c r="C13454" t="s">
        <v>14</v>
      </c>
      <c r="D13454" s="2">
        <v>947.47</v>
      </c>
      <c r="E13454">
        <v>0.37</v>
      </c>
      <c r="F13454">
        <v>9</v>
      </c>
      <c r="G13454" s="1">
        <v>45393</v>
      </c>
      <c r="H13454" s="1">
        <v>45399</v>
      </c>
      <c r="I13454" t="s">
        <v>15</v>
      </c>
      <c r="J13454" t="s">
        <v>16</v>
      </c>
      <c r="K13454" s="2">
        <v>63.16</v>
      </c>
      <c r="L13454" t="s">
        <v>48</v>
      </c>
      <c r="M13454">
        <f>YEAR(Table1[[#This Row],[order_date]])</f>
        <v>2024</v>
      </c>
      <c r="N13454">
        <f>MONTH(Table1[[#This Row],[order_date]])</f>
        <v>4</v>
      </c>
      <c r="O13454" s="3">
        <f>Table1[[#This Row],[sales]]-Table1[[#This Row],[profit]]</f>
        <v>884.31000000000006</v>
      </c>
      <c r="P13454" s="3">
        <f>Table1[[#This Row],[sales]]*Table1[[#This Row],[quantity]]</f>
        <v>8527.23</v>
      </c>
      <c r="Q13454" s="9">
        <f>Table1[[#This Row],[delivery_date]]-Table1[[#This Row],[order_date]]</f>
        <v>6</v>
      </c>
    </row>
    <row r="13455" spans="1:17" x14ac:dyDescent="0.35">
      <c r="A13455" t="s">
        <v>13486</v>
      </c>
      <c r="B13455" t="s">
        <v>19</v>
      </c>
      <c r="C13455" t="s">
        <v>36</v>
      </c>
      <c r="D13455" s="2">
        <v>1809.85</v>
      </c>
      <c r="E13455">
        <v>0.47</v>
      </c>
      <c r="F13455">
        <v>6</v>
      </c>
      <c r="G13455" s="1">
        <v>45395</v>
      </c>
      <c r="H13455" s="1">
        <v>45396</v>
      </c>
      <c r="I13455" t="s">
        <v>31</v>
      </c>
      <c r="J13455" t="s">
        <v>16</v>
      </c>
      <c r="K13455" s="2">
        <v>535.70000000000005</v>
      </c>
      <c r="L13455" t="s">
        <v>28</v>
      </c>
      <c r="M13455">
        <f>YEAR(Table1[[#This Row],[order_date]])</f>
        <v>2024</v>
      </c>
      <c r="N13455">
        <f>MONTH(Table1[[#This Row],[order_date]])</f>
        <v>4</v>
      </c>
      <c r="O13455" s="3">
        <f>Table1[[#This Row],[sales]]-Table1[[#This Row],[profit]]</f>
        <v>1274.1499999999999</v>
      </c>
      <c r="P13455" s="3">
        <f>Table1[[#This Row],[sales]]*Table1[[#This Row],[quantity]]</f>
        <v>10859.099999999999</v>
      </c>
      <c r="Q13455" s="9">
        <f>Table1[[#This Row],[delivery_date]]-Table1[[#This Row],[order_date]]</f>
        <v>1</v>
      </c>
    </row>
    <row r="13456" spans="1:17" x14ac:dyDescent="0.35">
      <c r="A13456" t="s">
        <v>13487</v>
      </c>
      <c r="B13456" t="s">
        <v>25</v>
      </c>
      <c r="C13456" t="s">
        <v>26</v>
      </c>
      <c r="D13456" s="2">
        <v>4750.3100000000004</v>
      </c>
      <c r="E13456">
        <v>0.46</v>
      </c>
      <c r="F13456">
        <v>1</v>
      </c>
      <c r="G13456" s="1">
        <v>45351</v>
      </c>
      <c r="H13456" s="1">
        <v>45354</v>
      </c>
      <c r="I13456" t="s">
        <v>15</v>
      </c>
      <c r="J13456" t="s">
        <v>27</v>
      </c>
      <c r="K13456" s="2">
        <v>508.17</v>
      </c>
      <c r="L13456" t="s">
        <v>28</v>
      </c>
      <c r="M13456">
        <f>YEAR(Table1[[#This Row],[order_date]])</f>
        <v>2024</v>
      </c>
      <c r="N13456">
        <f>MONTH(Table1[[#This Row],[order_date]])</f>
        <v>2</v>
      </c>
      <c r="O13456" s="3">
        <f>Table1[[#This Row],[sales]]-Table1[[#This Row],[profit]]</f>
        <v>4242.1400000000003</v>
      </c>
      <c r="P13456" s="3">
        <f>Table1[[#This Row],[sales]]*Table1[[#This Row],[quantity]]</f>
        <v>4750.3100000000004</v>
      </c>
      <c r="Q13456" s="9">
        <f>Table1[[#This Row],[delivery_date]]-Table1[[#This Row],[order_date]]</f>
        <v>3</v>
      </c>
    </row>
    <row r="13457" spans="1:17" x14ac:dyDescent="0.35">
      <c r="A13457" t="s">
        <v>13488</v>
      </c>
      <c r="B13457" t="s">
        <v>25</v>
      </c>
      <c r="C13457" t="s">
        <v>36</v>
      </c>
      <c r="D13457" s="2">
        <v>482.59</v>
      </c>
      <c r="E13457">
        <v>0.2</v>
      </c>
      <c r="F13457">
        <v>8</v>
      </c>
      <c r="G13457" s="1">
        <v>45355</v>
      </c>
      <c r="H13457" s="1">
        <v>45356</v>
      </c>
      <c r="I13457" t="s">
        <v>15</v>
      </c>
      <c r="J13457" t="s">
        <v>22</v>
      </c>
      <c r="K13457" s="2">
        <v>99.23</v>
      </c>
      <c r="L13457" t="s">
        <v>28</v>
      </c>
      <c r="M13457">
        <f>YEAR(Table1[[#This Row],[order_date]])</f>
        <v>2024</v>
      </c>
      <c r="N13457">
        <f>MONTH(Table1[[#This Row],[order_date]])</f>
        <v>3</v>
      </c>
      <c r="O13457" s="3">
        <f>Table1[[#This Row],[sales]]-Table1[[#This Row],[profit]]</f>
        <v>383.35999999999996</v>
      </c>
      <c r="P13457" s="3">
        <f>Table1[[#This Row],[sales]]*Table1[[#This Row],[quantity]]</f>
        <v>3860.72</v>
      </c>
      <c r="Q13457" s="9">
        <f>Table1[[#This Row],[delivery_date]]-Table1[[#This Row],[order_date]]</f>
        <v>1</v>
      </c>
    </row>
    <row r="13458" spans="1:17" x14ac:dyDescent="0.35">
      <c r="A13458" t="s">
        <v>13489</v>
      </c>
      <c r="B13458" t="s">
        <v>25</v>
      </c>
      <c r="C13458" t="s">
        <v>26</v>
      </c>
      <c r="D13458" s="2">
        <v>3579.58</v>
      </c>
      <c r="E13458">
        <v>0.35</v>
      </c>
      <c r="F13458">
        <v>8</v>
      </c>
      <c r="G13458" s="1">
        <v>45469</v>
      </c>
      <c r="H13458" s="1">
        <v>45474</v>
      </c>
      <c r="I13458" t="s">
        <v>31</v>
      </c>
      <c r="J13458" t="s">
        <v>27</v>
      </c>
      <c r="K13458" s="2">
        <v>887.85</v>
      </c>
      <c r="L13458" t="s">
        <v>17</v>
      </c>
      <c r="M13458">
        <f>YEAR(Table1[[#This Row],[order_date]])</f>
        <v>2024</v>
      </c>
      <c r="N13458">
        <f>MONTH(Table1[[#This Row],[order_date]])</f>
        <v>6</v>
      </c>
      <c r="O13458" s="3">
        <f>Table1[[#This Row],[sales]]-Table1[[#This Row],[profit]]</f>
        <v>2691.73</v>
      </c>
      <c r="P13458" s="3">
        <f>Table1[[#This Row],[sales]]*Table1[[#This Row],[quantity]]</f>
        <v>28636.639999999999</v>
      </c>
      <c r="Q13458" s="9">
        <f>Table1[[#This Row],[delivery_date]]-Table1[[#This Row],[order_date]]</f>
        <v>5</v>
      </c>
    </row>
    <row r="13459" spans="1:17" x14ac:dyDescent="0.35">
      <c r="A13459" t="s">
        <v>13490</v>
      </c>
      <c r="B13459" t="s">
        <v>41</v>
      </c>
      <c r="C13459" t="s">
        <v>33</v>
      </c>
      <c r="D13459" s="2">
        <v>262.16000000000003</v>
      </c>
      <c r="E13459">
        <v>0.35</v>
      </c>
      <c r="F13459">
        <v>8</v>
      </c>
      <c r="G13459" s="1">
        <v>45507</v>
      </c>
      <c r="H13459" s="1">
        <v>45508</v>
      </c>
      <c r="I13459" t="s">
        <v>21</v>
      </c>
      <c r="J13459" t="s">
        <v>27</v>
      </c>
      <c r="K13459" s="2">
        <v>46.4</v>
      </c>
      <c r="L13459" t="s">
        <v>34</v>
      </c>
      <c r="M13459">
        <f>YEAR(Table1[[#This Row],[order_date]])</f>
        <v>2024</v>
      </c>
      <c r="N13459">
        <f>MONTH(Table1[[#This Row],[order_date]])</f>
        <v>8</v>
      </c>
      <c r="O13459" s="3">
        <f>Table1[[#This Row],[sales]]-Table1[[#This Row],[profit]]</f>
        <v>215.76000000000002</v>
      </c>
      <c r="P13459" s="3">
        <f>Table1[[#This Row],[sales]]*Table1[[#This Row],[quantity]]</f>
        <v>2097.2800000000002</v>
      </c>
      <c r="Q13459" s="9">
        <f>Table1[[#This Row],[delivery_date]]-Table1[[#This Row],[order_date]]</f>
        <v>1</v>
      </c>
    </row>
    <row r="13460" spans="1:17" x14ac:dyDescent="0.35">
      <c r="A13460" t="s">
        <v>13491</v>
      </c>
      <c r="B13460" t="s">
        <v>41</v>
      </c>
      <c r="C13460" t="s">
        <v>33</v>
      </c>
      <c r="D13460" s="2">
        <v>1876.43</v>
      </c>
      <c r="E13460">
        <v>0.21</v>
      </c>
      <c r="F13460">
        <v>8</v>
      </c>
      <c r="G13460" s="1">
        <v>45025</v>
      </c>
      <c r="H13460" s="1">
        <v>45031</v>
      </c>
      <c r="I13460" t="s">
        <v>15</v>
      </c>
      <c r="J13460" t="s">
        <v>22</v>
      </c>
      <c r="K13460" s="2">
        <v>365.49</v>
      </c>
      <c r="L13460" t="s">
        <v>39</v>
      </c>
      <c r="M13460">
        <f>YEAR(Table1[[#This Row],[order_date]])</f>
        <v>2023</v>
      </c>
      <c r="N13460">
        <f>MONTH(Table1[[#This Row],[order_date]])</f>
        <v>4</v>
      </c>
      <c r="O13460" s="3">
        <f>Table1[[#This Row],[sales]]-Table1[[#This Row],[profit]]</f>
        <v>1510.94</v>
      </c>
      <c r="P13460" s="3">
        <f>Table1[[#This Row],[sales]]*Table1[[#This Row],[quantity]]</f>
        <v>15011.44</v>
      </c>
      <c r="Q13460" s="9">
        <f>Table1[[#This Row],[delivery_date]]-Table1[[#This Row],[order_date]]</f>
        <v>6</v>
      </c>
    </row>
    <row r="13461" spans="1:17" x14ac:dyDescent="0.35">
      <c r="A13461" t="s">
        <v>13492</v>
      </c>
      <c r="B13461" t="s">
        <v>13</v>
      </c>
      <c r="C13461" t="s">
        <v>33</v>
      </c>
      <c r="D13461" s="2">
        <v>3873.73</v>
      </c>
      <c r="E13461">
        <v>0.05</v>
      </c>
      <c r="F13461">
        <v>5</v>
      </c>
      <c r="G13461" s="1">
        <v>45370</v>
      </c>
      <c r="H13461" s="1">
        <v>45377</v>
      </c>
      <c r="I13461" t="s">
        <v>21</v>
      </c>
      <c r="J13461" t="s">
        <v>16</v>
      </c>
      <c r="K13461" s="2">
        <v>708.29</v>
      </c>
      <c r="L13461" t="s">
        <v>48</v>
      </c>
      <c r="M13461">
        <f>YEAR(Table1[[#This Row],[order_date]])</f>
        <v>2024</v>
      </c>
      <c r="N13461">
        <f>MONTH(Table1[[#This Row],[order_date]])</f>
        <v>3</v>
      </c>
      <c r="O13461" s="3">
        <f>Table1[[#This Row],[sales]]-Table1[[#This Row],[profit]]</f>
        <v>3165.44</v>
      </c>
      <c r="P13461" s="3">
        <f>Table1[[#This Row],[sales]]*Table1[[#This Row],[quantity]]</f>
        <v>19368.650000000001</v>
      </c>
      <c r="Q13461" s="9">
        <f>Table1[[#This Row],[delivery_date]]-Table1[[#This Row],[order_date]]</f>
        <v>7</v>
      </c>
    </row>
    <row r="13462" spans="1:17" x14ac:dyDescent="0.35">
      <c r="A13462" t="s">
        <v>13493</v>
      </c>
      <c r="B13462" t="s">
        <v>19</v>
      </c>
      <c r="C13462" t="s">
        <v>26</v>
      </c>
      <c r="D13462" s="2">
        <v>1785.25</v>
      </c>
      <c r="E13462">
        <v>0.19</v>
      </c>
      <c r="F13462">
        <v>2</v>
      </c>
      <c r="G13462" s="1">
        <v>45534</v>
      </c>
      <c r="H13462" s="1">
        <v>45540</v>
      </c>
      <c r="I13462" t="s">
        <v>31</v>
      </c>
      <c r="J13462" t="s">
        <v>27</v>
      </c>
      <c r="K13462" s="2">
        <v>373.36</v>
      </c>
      <c r="L13462" t="s">
        <v>39</v>
      </c>
      <c r="M13462">
        <f>YEAR(Table1[[#This Row],[order_date]])</f>
        <v>2024</v>
      </c>
      <c r="N13462">
        <f>MONTH(Table1[[#This Row],[order_date]])</f>
        <v>8</v>
      </c>
      <c r="O13462" s="3">
        <f>Table1[[#This Row],[sales]]-Table1[[#This Row],[profit]]</f>
        <v>1411.8899999999999</v>
      </c>
      <c r="P13462" s="3">
        <f>Table1[[#This Row],[sales]]*Table1[[#This Row],[quantity]]</f>
        <v>3570.5</v>
      </c>
      <c r="Q13462" s="9">
        <f>Table1[[#This Row],[delivery_date]]-Table1[[#This Row],[order_date]]</f>
        <v>6</v>
      </c>
    </row>
    <row r="13463" spans="1:17" x14ac:dyDescent="0.35">
      <c r="A13463" t="s">
        <v>13494</v>
      </c>
      <c r="B13463" t="s">
        <v>19</v>
      </c>
      <c r="C13463" t="s">
        <v>36</v>
      </c>
      <c r="D13463" s="2">
        <v>2208.38</v>
      </c>
      <c r="E13463">
        <v>0.5</v>
      </c>
      <c r="F13463">
        <v>9</v>
      </c>
      <c r="G13463" s="1">
        <v>45297</v>
      </c>
      <c r="H13463" s="1">
        <v>45302</v>
      </c>
      <c r="I13463" t="s">
        <v>31</v>
      </c>
      <c r="J13463" t="s">
        <v>16</v>
      </c>
      <c r="K13463" s="2">
        <v>340.28</v>
      </c>
      <c r="L13463" t="s">
        <v>17</v>
      </c>
      <c r="M13463">
        <f>YEAR(Table1[[#This Row],[order_date]])</f>
        <v>2024</v>
      </c>
      <c r="N13463">
        <f>MONTH(Table1[[#This Row],[order_date]])</f>
        <v>1</v>
      </c>
      <c r="O13463" s="3">
        <f>Table1[[#This Row],[sales]]-Table1[[#This Row],[profit]]</f>
        <v>1868.1000000000001</v>
      </c>
      <c r="P13463" s="3">
        <f>Table1[[#This Row],[sales]]*Table1[[#This Row],[quantity]]</f>
        <v>19875.420000000002</v>
      </c>
      <c r="Q13463" s="9">
        <f>Table1[[#This Row],[delivery_date]]-Table1[[#This Row],[order_date]]</f>
        <v>5</v>
      </c>
    </row>
    <row r="13464" spans="1:17" x14ac:dyDescent="0.35">
      <c r="A13464" t="s">
        <v>13495</v>
      </c>
      <c r="B13464" t="s">
        <v>41</v>
      </c>
      <c r="C13464" t="s">
        <v>33</v>
      </c>
      <c r="D13464" s="2">
        <v>4535.99</v>
      </c>
      <c r="E13464">
        <v>0.28000000000000003</v>
      </c>
      <c r="F13464">
        <v>6</v>
      </c>
      <c r="G13464" s="1">
        <v>45058</v>
      </c>
      <c r="H13464" s="1">
        <v>45065</v>
      </c>
      <c r="I13464" t="s">
        <v>21</v>
      </c>
      <c r="J13464" t="s">
        <v>16</v>
      </c>
      <c r="K13464" s="2">
        <v>630.64</v>
      </c>
      <c r="L13464" t="s">
        <v>48</v>
      </c>
      <c r="M13464">
        <f>YEAR(Table1[[#This Row],[order_date]])</f>
        <v>2023</v>
      </c>
      <c r="N13464">
        <f>MONTH(Table1[[#This Row],[order_date]])</f>
        <v>5</v>
      </c>
      <c r="O13464" s="3">
        <f>Table1[[#This Row],[sales]]-Table1[[#This Row],[profit]]</f>
        <v>3905.35</v>
      </c>
      <c r="P13464" s="3">
        <f>Table1[[#This Row],[sales]]*Table1[[#This Row],[quantity]]</f>
        <v>27215.94</v>
      </c>
      <c r="Q13464" s="9">
        <f>Table1[[#This Row],[delivery_date]]-Table1[[#This Row],[order_date]]</f>
        <v>7</v>
      </c>
    </row>
    <row r="13465" spans="1:17" x14ac:dyDescent="0.35">
      <c r="A13465" t="s">
        <v>13496</v>
      </c>
      <c r="B13465" t="s">
        <v>13</v>
      </c>
      <c r="C13465" t="s">
        <v>36</v>
      </c>
      <c r="D13465" s="2">
        <v>424.23</v>
      </c>
      <c r="E13465">
        <v>0.17</v>
      </c>
      <c r="F13465">
        <v>3</v>
      </c>
      <c r="G13465" s="1">
        <v>45192</v>
      </c>
      <c r="H13465" s="1">
        <v>45199</v>
      </c>
      <c r="I13465" t="s">
        <v>15</v>
      </c>
      <c r="J13465" t="s">
        <v>22</v>
      </c>
      <c r="K13465" s="2">
        <v>125.7</v>
      </c>
      <c r="L13465" t="s">
        <v>34</v>
      </c>
      <c r="M13465">
        <f>YEAR(Table1[[#This Row],[order_date]])</f>
        <v>2023</v>
      </c>
      <c r="N13465">
        <f>MONTH(Table1[[#This Row],[order_date]])</f>
        <v>9</v>
      </c>
      <c r="O13465" s="3">
        <f>Table1[[#This Row],[sales]]-Table1[[#This Row],[profit]]</f>
        <v>298.53000000000003</v>
      </c>
      <c r="P13465" s="3">
        <f>Table1[[#This Row],[sales]]*Table1[[#This Row],[quantity]]</f>
        <v>1272.69</v>
      </c>
      <c r="Q13465" s="9">
        <f>Table1[[#This Row],[delivery_date]]-Table1[[#This Row],[order_date]]</f>
        <v>7</v>
      </c>
    </row>
    <row r="13466" spans="1:17" x14ac:dyDescent="0.35">
      <c r="A13466" t="s">
        <v>13497</v>
      </c>
      <c r="B13466" t="s">
        <v>25</v>
      </c>
      <c r="C13466" t="s">
        <v>26</v>
      </c>
      <c r="D13466" s="2">
        <v>2685.55</v>
      </c>
      <c r="E13466">
        <v>0.37</v>
      </c>
      <c r="F13466">
        <v>1</v>
      </c>
      <c r="G13466" s="1">
        <v>45148</v>
      </c>
      <c r="H13466" s="1">
        <v>45152</v>
      </c>
      <c r="I13466" t="s">
        <v>21</v>
      </c>
      <c r="J13466" t="s">
        <v>27</v>
      </c>
      <c r="K13466" s="2">
        <v>385.03</v>
      </c>
      <c r="L13466" t="s">
        <v>23</v>
      </c>
      <c r="M13466">
        <f>YEAR(Table1[[#This Row],[order_date]])</f>
        <v>2023</v>
      </c>
      <c r="N13466">
        <f>MONTH(Table1[[#This Row],[order_date]])</f>
        <v>8</v>
      </c>
      <c r="O13466" s="3">
        <f>Table1[[#This Row],[sales]]-Table1[[#This Row],[profit]]</f>
        <v>2300.5200000000004</v>
      </c>
      <c r="P13466" s="3">
        <f>Table1[[#This Row],[sales]]*Table1[[#This Row],[quantity]]</f>
        <v>2685.55</v>
      </c>
      <c r="Q13466" s="9">
        <f>Table1[[#This Row],[delivery_date]]-Table1[[#This Row],[order_date]]</f>
        <v>4</v>
      </c>
    </row>
    <row r="13467" spans="1:17" x14ac:dyDescent="0.35">
      <c r="A13467" t="s">
        <v>13498</v>
      </c>
      <c r="B13467" t="s">
        <v>41</v>
      </c>
      <c r="C13467" t="s">
        <v>36</v>
      </c>
      <c r="D13467" s="2">
        <v>1894.56</v>
      </c>
      <c r="E13467">
        <v>0.34</v>
      </c>
      <c r="F13467">
        <v>5</v>
      </c>
      <c r="G13467" s="1">
        <v>45557</v>
      </c>
      <c r="H13467" s="1">
        <v>45563</v>
      </c>
      <c r="I13467" t="s">
        <v>15</v>
      </c>
      <c r="J13467" t="s">
        <v>22</v>
      </c>
      <c r="K13467" s="2">
        <v>306.13</v>
      </c>
      <c r="L13467" t="s">
        <v>28</v>
      </c>
      <c r="M13467">
        <f>YEAR(Table1[[#This Row],[order_date]])</f>
        <v>2024</v>
      </c>
      <c r="N13467">
        <f>MONTH(Table1[[#This Row],[order_date]])</f>
        <v>9</v>
      </c>
      <c r="O13467" s="3">
        <f>Table1[[#This Row],[sales]]-Table1[[#This Row],[profit]]</f>
        <v>1588.4299999999998</v>
      </c>
      <c r="P13467" s="3">
        <f>Table1[[#This Row],[sales]]*Table1[[#This Row],[quantity]]</f>
        <v>9472.7999999999993</v>
      </c>
      <c r="Q13467" s="9">
        <f>Table1[[#This Row],[delivery_date]]-Table1[[#This Row],[order_date]]</f>
        <v>6</v>
      </c>
    </row>
    <row r="13468" spans="1:17" x14ac:dyDescent="0.35">
      <c r="A13468" t="s">
        <v>13499</v>
      </c>
      <c r="B13468" t="s">
        <v>19</v>
      </c>
      <c r="C13468" t="s">
        <v>36</v>
      </c>
      <c r="D13468" s="2">
        <v>4822.68</v>
      </c>
      <c r="E13468">
        <v>0.28999999999999998</v>
      </c>
      <c r="F13468">
        <v>4</v>
      </c>
      <c r="G13468" s="1">
        <v>45283</v>
      </c>
      <c r="H13468" s="1">
        <v>45287</v>
      </c>
      <c r="I13468" t="s">
        <v>21</v>
      </c>
      <c r="J13468" t="s">
        <v>27</v>
      </c>
      <c r="K13468" s="2">
        <v>436.53</v>
      </c>
      <c r="L13468" t="s">
        <v>28</v>
      </c>
      <c r="M13468">
        <f>YEAR(Table1[[#This Row],[order_date]])</f>
        <v>2023</v>
      </c>
      <c r="N13468">
        <f>MONTH(Table1[[#This Row],[order_date]])</f>
        <v>12</v>
      </c>
      <c r="O13468" s="3">
        <f>Table1[[#This Row],[sales]]-Table1[[#This Row],[profit]]</f>
        <v>4386.1500000000005</v>
      </c>
      <c r="P13468" s="3">
        <f>Table1[[#This Row],[sales]]*Table1[[#This Row],[quantity]]</f>
        <v>19290.72</v>
      </c>
      <c r="Q13468" s="9">
        <f>Table1[[#This Row],[delivery_date]]-Table1[[#This Row],[order_date]]</f>
        <v>4</v>
      </c>
    </row>
    <row r="13469" spans="1:17" x14ac:dyDescent="0.35">
      <c r="A13469" t="s">
        <v>13500</v>
      </c>
      <c r="B13469" t="s">
        <v>19</v>
      </c>
      <c r="C13469" t="s">
        <v>33</v>
      </c>
      <c r="D13469" s="2">
        <v>3989.08</v>
      </c>
      <c r="E13469">
        <v>0.32</v>
      </c>
      <c r="F13469">
        <v>4</v>
      </c>
      <c r="G13469" s="1">
        <v>45425</v>
      </c>
      <c r="H13469" s="1">
        <v>45432</v>
      </c>
      <c r="I13469" t="s">
        <v>31</v>
      </c>
      <c r="J13469" t="s">
        <v>22</v>
      </c>
      <c r="K13469" s="2">
        <v>1024.4000000000001</v>
      </c>
      <c r="L13469" t="s">
        <v>23</v>
      </c>
      <c r="M13469">
        <f>YEAR(Table1[[#This Row],[order_date]])</f>
        <v>2024</v>
      </c>
      <c r="N13469">
        <f>MONTH(Table1[[#This Row],[order_date]])</f>
        <v>5</v>
      </c>
      <c r="O13469" s="3">
        <f>Table1[[#This Row],[sales]]-Table1[[#This Row],[profit]]</f>
        <v>2964.68</v>
      </c>
      <c r="P13469" s="3">
        <f>Table1[[#This Row],[sales]]*Table1[[#This Row],[quantity]]</f>
        <v>15956.32</v>
      </c>
      <c r="Q13469" s="9">
        <f>Table1[[#This Row],[delivery_date]]-Table1[[#This Row],[order_date]]</f>
        <v>7</v>
      </c>
    </row>
    <row r="13470" spans="1:17" x14ac:dyDescent="0.35">
      <c r="A13470" t="s">
        <v>13501</v>
      </c>
      <c r="B13470" t="s">
        <v>19</v>
      </c>
      <c r="C13470" t="s">
        <v>20</v>
      </c>
      <c r="D13470" s="2">
        <v>698.18</v>
      </c>
      <c r="E13470">
        <v>0.28999999999999998</v>
      </c>
      <c r="F13470">
        <v>9</v>
      </c>
      <c r="G13470" s="1">
        <v>45063</v>
      </c>
      <c r="H13470" s="1">
        <v>45070</v>
      </c>
      <c r="I13470" t="s">
        <v>15</v>
      </c>
      <c r="J13470" t="s">
        <v>16</v>
      </c>
      <c r="K13470" s="2">
        <v>169.95</v>
      </c>
      <c r="L13470" t="s">
        <v>17</v>
      </c>
      <c r="M13470">
        <f>YEAR(Table1[[#This Row],[order_date]])</f>
        <v>2023</v>
      </c>
      <c r="N13470">
        <f>MONTH(Table1[[#This Row],[order_date]])</f>
        <v>5</v>
      </c>
      <c r="O13470" s="3">
        <f>Table1[[#This Row],[sales]]-Table1[[#This Row],[profit]]</f>
        <v>528.23</v>
      </c>
      <c r="P13470" s="3">
        <f>Table1[[#This Row],[sales]]*Table1[[#This Row],[quantity]]</f>
        <v>6283.62</v>
      </c>
      <c r="Q13470" s="9">
        <f>Table1[[#This Row],[delivery_date]]-Table1[[#This Row],[order_date]]</f>
        <v>7</v>
      </c>
    </row>
    <row r="13471" spans="1:17" x14ac:dyDescent="0.35">
      <c r="A13471" t="s">
        <v>13502</v>
      </c>
      <c r="B13471" t="s">
        <v>25</v>
      </c>
      <c r="C13471" t="s">
        <v>14</v>
      </c>
      <c r="D13471" s="2">
        <v>4644.3100000000004</v>
      </c>
      <c r="E13471">
        <v>0.48</v>
      </c>
      <c r="F13471">
        <v>6</v>
      </c>
      <c r="G13471" s="1">
        <v>45627</v>
      </c>
      <c r="H13471" s="1">
        <v>45631</v>
      </c>
      <c r="I13471" t="s">
        <v>15</v>
      </c>
      <c r="J13471" t="s">
        <v>22</v>
      </c>
      <c r="K13471" s="2">
        <v>1082.03</v>
      </c>
      <c r="L13471" t="s">
        <v>48</v>
      </c>
      <c r="M13471">
        <f>YEAR(Table1[[#This Row],[order_date]])</f>
        <v>2024</v>
      </c>
      <c r="N13471">
        <f>MONTH(Table1[[#This Row],[order_date]])</f>
        <v>12</v>
      </c>
      <c r="O13471" s="3">
        <f>Table1[[#This Row],[sales]]-Table1[[#This Row],[profit]]</f>
        <v>3562.2800000000007</v>
      </c>
      <c r="P13471" s="3">
        <f>Table1[[#This Row],[sales]]*Table1[[#This Row],[quantity]]</f>
        <v>27865.86</v>
      </c>
      <c r="Q13471" s="9">
        <f>Table1[[#This Row],[delivery_date]]-Table1[[#This Row],[order_date]]</f>
        <v>4</v>
      </c>
    </row>
    <row r="13472" spans="1:17" x14ac:dyDescent="0.35">
      <c r="A13472" t="s">
        <v>13503</v>
      </c>
      <c r="B13472" t="s">
        <v>19</v>
      </c>
      <c r="C13472" t="s">
        <v>26</v>
      </c>
      <c r="D13472" s="2">
        <v>1134.95</v>
      </c>
      <c r="E13472">
        <v>0.25</v>
      </c>
      <c r="F13472">
        <v>8</v>
      </c>
      <c r="G13472" s="1">
        <v>45656</v>
      </c>
      <c r="H13472" s="1">
        <v>45658</v>
      </c>
      <c r="I13472" t="s">
        <v>15</v>
      </c>
      <c r="J13472" t="s">
        <v>16</v>
      </c>
      <c r="K13472" s="2">
        <v>303.24</v>
      </c>
      <c r="L13472" t="s">
        <v>17</v>
      </c>
      <c r="M13472">
        <f>YEAR(Table1[[#This Row],[order_date]])</f>
        <v>2024</v>
      </c>
      <c r="N13472">
        <f>MONTH(Table1[[#This Row],[order_date]])</f>
        <v>12</v>
      </c>
      <c r="O13472" s="3">
        <f>Table1[[#This Row],[sales]]-Table1[[#This Row],[profit]]</f>
        <v>831.71</v>
      </c>
      <c r="P13472" s="3">
        <f>Table1[[#This Row],[sales]]*Table1[[#This Row],[quantity]]</f>
        <v>9079.6</v>
      </c>
      <c r="Q13472" s="9">
        <f>Table1[[#This Row],[delivery_date]]-Table1[[#This Row],[order_date]]</f>
        <v>2</v>
      </c>
    </row>
    <row r="13473" spans="1:17" x14ac:dyDescent="0.35">
      <c r="A13473" t="s">
        <v>13504</v>
      </c>
      <c r="B13473" t="s">
        <v>25</v>
      </c>
      <c r="C13473" t="s">
        <v>26</v>
      </c>
      <c r="D13473" s="2">
        <v>515.61</v>
      </c>
      <c r="E13473">
        <v>0.3</v>
      </c>
      <c r="F13473">
        <v>9</v>
      </c>
      <c r="G13473" s="1">
        <v>45075</v>
      </c>
      <c r="H13473" s="1">
        <v>45076</v>
      </c>
      <c r="I13473" t="s">
        <v>31</v>
      </c>
      <c r="J13473" t="s">
        <v>27</v>
      </c>
      <c r="K13473" s="2">
        <v>28.17</v>
      </c>
      <c r="L13473" t="s">
        <v>28</v>
      </c>
      <c r="M13473">
        <f>YEAR(Table1[[#This Row],[order_date]])</f>
        <v>2023</v>
      </c>
      <c r="N13473">
        <f>MONTH(Table1[[#This Row],[order_date]])</f>
        <v>5</v>
      </c>
      <c r="O13473" s="3">
        <f>Table1[[#This Row],[sales]]-Table1[[#This Row],[profit]]</f>
        <v>487.44</v>
      </c>
      <c r="P13473" s="3">
        <f>Table1[[#This Row],[sales]]*Table1[[#This Row],[quantity]]</f>
        <v>4640.49</v>
      </c>
      <c r="Q13473" s="9">
        <f>Table1[[#This Row],[delivery_date]]-Table1[[#This Row],[order_date]]</f>
        <v>1</v>
      </c>
    </row>
    <row r="13474" spans="1:17" x14ac:dyDescent="0.35">
      <c r="A13474" t="s">
        <v>13505</v>
      </c>
      <c r="B13474" t="s">
        <v>25</v>
      </c>
      <c r="C13474" t="s">
        <v>26</v>
      </c>
      <c r="D13474" s="2">
        <v>2753.81</v>
      </c>
      <c r="E13474">
        <v>0.24</v>
      </c>
      <c r="F13474">
        <v>1</v>
      </c>
      <c r="G13474" s="1">
        <v>45053</v>
      </c>
      <c r="H13474" s="1">
        <v>45058</v>
      </c>
      <c r="I13474" t="s">
        <v>31</v>
      </c>
      <c r="J13474" t="s">
        <v>27</v>
      </c>
      <c r="K13474" s="2">
        <v>150.06</v>
      </c>
      <c r="L13474" t="s">
        <v>34</v>
      </c>
      <c r="M13474">
        <f>YEAR(Table1[[#This Row],[order_date]])</f>
        <v>2023</v>
      </c>
      <c r="N13474">
        <f>MONTH(Table1[[#This Row],[order_date]])</f>
        <v>5</v>
      </c>
      <c r="O13474" s="3">
        <f>Table1[[#This Row],[sales]]-Table1[[#This Row],[profit]]</f>
        <v>2603.75</v>
      </c>
      <c r="P13474" s="3">
        <f>Table1[[#This Row],[sales]]*Table1[[#This Row],[quantity]]</f>
        <v>2753.81</v>
      </c>
      <c r="Q13474" s="9">
        <f>Table1[[#This Row],[delivery_date]]-Table1[[#This Row],[order_date]]</f>
        <v>5</v>
      </c>
    </row>
    <row r="13475" spans="1:17" x14ac:dyDescent="0.35">
      <c r="A13475" t="s">
        <v>13506</v>
      </c>
      <c r="B13475" t="s">
        <v>25</v>
      </c>
      <c r="C13475" t="s">
        <v>14</v>
      </c>
      <c r="D13475" s="2">
        <v>3709.49</v>
      </c>
      <c r="E13475">
        <v>0.3</v>
      </c>
      <c r="F13475">
        <v>7</v>
      </c>
      <c r="G13475" s="1">
        <v>45166</v>
      </c>
      <c r="H13475" s="1">
        <v>45173</v>
      </c>
      <c r="I13475" t="s">
        <v>15</v>
      </c>
      <c r="J13475" t="s">
        <v>22</v>
      </c>
      <c r="K13475" s="2">
        <v>1091.5899999999999</v>
      </c>
      <c r="L13475" t="s">
        <v>48</v>
      </c>
      <c r="M13475">
        <f>YEAR(Table1[[#This Row],[order_date]])</f>
        <v>2023</v>
      </c>
      <c r="N13475">
        <f>MONTH(Table1[[#This Row],[order_date]])</f>
        <v>8</v>
      </c>
      <c r="O13475" s="3">
        <f>Table1[[#This Row],[sales]]-Table1[[#This Row],[profit]]</f>
        <v>2617.8999999999996</v>
      </c>
      <c r="P13475" s="3">
        <f>Table1[[#This Row],[sales]]*Table1[[#This Row],[quantity]]</f>
        <v>25966.43</v>
      </c>
      <c r="Q13475" s="9">
        <f>Table1[[#This Row],[delivery_date]]-Table1[[#This Row],[order_date]]</f>
        <v>7</v>
      </c>
    </row>
    <row r="13476" spans="1:17" x14ac:dyDescent="0.35">
      <c r="A13476" t="s">
        <v>13507</v>
      </c>
      <c r="B13476" t="s">
        <v>41</v>
      </c>
      <c r="C13476" t="s">
        <v>20</v>
      </c>
      <c r="D13476" s="2">
        <v>3608.65</v>
      </c>
      <c r="E13476">
        <v>0.45</v>
      </c>
      <c r="F13476">
        <v>7</v>
      </c>
      <c r="G13476" s="1">
        <v>45205</v>
      </c>
      <c r="H13476" s="1">
        <v>45210</v>
      </c>
      <c r="I13476" t="s">
        <v>31</v>
      </c>
      <c r="J13476" t="s">
        <v>22</v>
      </c>
      <c r="K13476" s="2">
        <v>353.69</v>
      </c>
      <c r="L13476" t="s">
        <v>39</v>
      </c>
      <c r="M13476">
        <f>YEAR(Table1[[#This Row],[order_date]])</f>
        <v>2023</v>
      </c>
      <c r="N13476">
        <f>MONTH(Table1[[#This Row],[order_date]])</f>
        <v>10</v>
      </c>
      <c r="O13476" s="3">
        <f>Table1[[#This Row],[sales]]-Table1[[#This Row],[profit]]</f>
        <v>3254.96</v>
      </c>
      <c r="P13476" s="3">
        <f>Table1[[#This Row],[sales]]*Table1[[#This Row],[quantity]]</f>
        <v>25260.55</v>
      </c>
      <c r="Q13476" s="9">
        <f>Table1[[#This Row],[delivery_date]]-Table1[[#This Row],[order_date]]</f>
        <v>5</v>
      </c>
    </row>
    <row r="13477" spans="1:17" x14ac:dyDescent="0.35">
      <c r="A13477" t="s">
        <v>13508</v>
      </c>
      <c r="B13477" t="s">
        <v>25</v>
      </c>
      <c r="C13477" t="s">
        <v>36</v>
      </c>
      <c r="D13477" s="2">
        <v>2716.87</v>
      </c>
      <c r="E13477">
        <v>0.17</v>
      </c>
      <c r="F13477">
        <v>9</v>
      </c>
      <c r="G13477" s="1">
        <v>44987</v>
      </c>
      <c r="H13477" s="1">
        <v>44992</v>
      </c>
      <c r="I13477" t="s">
        <v>21</v>
      </c>
      <c r="J13477" t="s">
        <v>16</v>
      </c>
      <c r="K13477" s="2">
        <v>738.51</v>
      </c>
      <c r="L13477" t="s">
        <v>34</v>
      </c>
      <c r="M13477">
        <f>YEAR(Table1[[#This Row],[order_date]])</f>
        <v>2023</v>
      </c>
      <c r="N13477">
        <f>MONTH(Table1[[#This Row],[order_date]])</f>
        <v>3</v>
      </c>
      <c r="O13477" s="3">
        <f>Table1[[#This Row],[sales]]-Table1[[#This Row],[profit]]</f>
        <v>1978.36</v>
      </c>
      <c r="P13477" s="3">
        <f>Table1[[#This Row],[sales]]*Table1[[#This Row],[quantity]]</f>
        <v>24451.829999999998</v>
      </c>
      <c r="Q13477" s="9">
        <f>Table1[[#This Row],[delivery_date]]-Table1[[#This Row],[order_date]]</f>
        <v>5</v>
      </c>
    </row>
    <row r="13478" spans="1:17" x14ac:dyDescent="0.35">
      <c r="A13478" t="s">
        <v>13509</v>
      </c>
      <c r="B13478" t="s">
        <v>13</v>
      </c>
      <c r="C13478" t="s">
        <v>26</v>
      </c>
      <c r="D13478" s="2">
        <v>2514.41</v>
      </c>
      <c r="E13478">
        <v>0.25</v>
      </c>
      <c r="F13478">
        <v>1</v>
      </c>
      <c r="G13478" s="1">
        <v>45533</v>
      </c>
      <c r="H13478" s="1">
        <v>45539</v>
      </c>
      <c r="I13478" t="s">
        <v>21</v>
      </c>
      <c r="J13478" t="s">
        <v>27</v>
      </c>
      <c r="K13478" s="2">
        <v>625.19000000000005</v>
      </c>
      <c r="L13478" t="s">
        <v>34</v>
      </c>
      <c r="M13478">
        <f>YEAR(Table1[[#This Row],[order_date]])</f>
        <v>2024</v>
      </c>
      <c r="N13478">
        <f>MONTH(Table1[[#This Row],[order_date]])</f>
        <v>8</v>
      </c>
      <c r="O13478" s="3">
        <f>Table1[[#This Row],[sales]]-Table1[[#This Row],[profit]]</f>
        <v>1889.2199999999998</v>
      </c>
      <c r="P13478" s="3">
        <f>Table1[[#This Row],[sales]]*Table1[[#This Row],[quantity]]</f>
        <v>2514.41</v>
      </c>
      <c r="Q13478" s="9">
        <f>Table1[[#This Row],[delivery_date]]-Table1[[#This Row],[order_date]]</f>
        <v>6</v>
      </c>
    </row>
    <row r="13479" spans="1:17" x14ac:dyDescent="0.35">
      <c r="A13479" t="s">
        <v>13510</v>
      </c>
      <c r="B13479" t="s">
        <v>19</v>
      </c>
      <c r="C13479" t="s">
        <v>36</v>
      </c>
      <c r="D13479" s="2">
        <v>4850.7700000000004</v>
      </c>
      <c r="E13479">
        <v>0.22</v>
      </c>
      <c r="F13479">
        <v>2</v>
      </c>
      <c r="G13479" s="1">
        <v>45304</v>
      </c>
      <c r="H13479" s="1">
        <v>45305</v>
      </c>
      <c r="I13479" t="s">
        <v>31</v>
      </c>
      <c r="J13479" t="s">
        <v>16</v>
      </c>
      <c r="K13479" s="2">
        <v>872.96</v>
      </c>
      <c r="L13479" t="s">
        <v>17</v>
      </c>
      <c r="M13479">
        <f>YEAR(Table1[[#This Row],[order_date]])</f>
        <v>2024</v>
      </c>
      <c r="N13479">
        <f>MONTH(Table1[[#This Row],[order_date]])</f>
        <v>1</v>
      </c>
      <c r="O13479" s="3">
        <f>Table1[[#This Row],[sales]]-Table1[[#This Row],[profit]]</f>
        <v>3977.8100000000004</v>
      </c>
      <c r="P13479" s="3">
        <f>Table1[[#This Row],[sales]]*Table1[[#This Row],[quantity]]</f>
        <v>9701.5400000000009</v>
      </c>
      <c r="Q13479" s="9">
        <f>Table1[[#This Row],[delivery_date]]-Table1[[#This Row],[order_date]]</f>
        <v>1</v>
      </c>
    </row>
    <row r="13480" spans="1:17" x14ac:dyDescent="0.35">
      <c r="A13480" t="s">
        <v>13511</v>
      </c>
      <c r="B13480" t="s">
        <v>41</v>
      </c>
      <c r="C13480" t="s">
        <v>33</v>
      </c>
      <c r="D13480" s="2">
        <v>4120.74</v>
      </c>
      <c r="E13480">
        <v>0.2</v>
      </c>
      <c r="F13480">
        <v>6</v>
      </c>
      <c r="G13480" s="1">
        <v>45327</v>
      </c>
      <c r="H13480" s="1">
        <v>45333</v>
      </c>
      <c r="I13480" t="s">
        <v>31</v>
      </c>
      <c r="J13480" t="s">
        <v>22</v>
      </c>
      <c r="K13480" s="2">
        <v>250.33</v>
      </c>
      <c r="L13480" t="s">
        <v>17</v>
      </c>
      <c r="M13480">
        <f>YEAR(Table1[[#This Row],[order_date]])</f>
        <v>2024</v>
      </c>
      <c r="N13480">
        <f>MONTH(Table1[[#This Row],[order_date]])</f>
        <v>2</v>
      </c>
      <c r="O13480" s="3">
        <f>Table1[[#This Row],[sales]]-Table1[[#This Row],[profit]]</f>
        <v>3870.41</v>
      </c>
      <c r="P13480" s="3">
        <f>Table1[[#This Row],[sales]]*Table1[[#This Row],[quantity]]</f>
        <v>24724.44</v>
      </c>
      <c r="Q13480" s="9">
        <f>Table1[[#This Row],[delivery_date]]-Table1[[#This Row],[order_date]]</f>
        <v>6</v>
      </c>
    </row>
    <row r="13481" spans="1:17" x14ac:dyDescent="0.35">
      <c r="A13481" t="s">
        <v>13512</v>
      </c>
      <c r="B13481" t="s">
        <v>19</v>
      </c>
      <c r="C13481" t="s">
        <v>33</v>
      </c>
      <c r="D13481" s="2">
        <v>3523.34</v>
      </c>
      <c r="E13481">
        <v>0.41</v>
      </c>
      <c r="F13481">
        <v>4</v>
      </c>
      <c r="G13481" s="1">
        <v>45286</v>
      </c>
      <c r="H13481" s="1">
        <v>45290</v>
      </c>
      <c r="I13481" t="s">
        <v>15</v>
      </c>
      <c r="J13481" t="s">
        <v>22</v>
      </c>
      <c r="K13481" s="2">
        <v>357.23</v>
      </c>
      <c r="L13481" t="s">
        <v>39</v>
      </c>
      <c r="M13481">
        <f>YEAR(Table1[[#This Row],[order_date]])</f>
        <v>2023</v>
      </c>
      <c r="N13481">
        <f>MONTH(Table1[[#This Row],[order_date]])</f>
        <v>12</v>
      </c>
      <c r="O13481" s="3">
        <f>Table1[[#This Row],[sales]]-Table1[[#This Row],[profit]]</f>
        <v>3166.11</v>
      </c>
      <c r="P13481" s="3">
        <f>Table1[[#This Row],[sales]]*Table1[[#This Row],[quantity]]</f>
        <v>14093.36</v>
      </c>
      <c r="Q13481" s="9">
        <f>Table1[[#This Row],[delivery_date]]-Table1[[#This Row],[order_date]]</f>
        <v>4</v>
      </c>
    </row>
    <row r="13482" spans="1:17" x14ac:dyDescent="0.35">
      <c r="A13482" t="s">
        <v>13513</v>
      </c>
      <c r="B13482" t="s">
        <v>25</v>
      </c>
      <c r="C13482" t="s">
        <v>33</v>
      </c>
      <c r="D13482" s="2">
        <v>1056.54</v>
      </c>
      <c r="E13482">
        <v>0.12</v>
      </c>
      <c r="F13482">
        <v>5</v>
      </c>
      <c r="G13482" s="1">
        <v>45365</v>
      </c>
      <c r="H13482" s="1">
        <v>45367</v>
      </c>
      <c r="I13482" t="s">
        <v>31</v>
      </c>
      <c r="J13482" t="s">
        <v>22</v>
      </c>
      <c r="K13482" s="2">
        <v>70.39</v>
      </c>
      <c r="L13482" t="s">
        <v>48</v>
      </c>
      <c r="M13482">
        <f>YEAR(Table1[[#This Row],[order_date]])</f>
        <v>2024</v>
      </c>
      <c r="N13482">
        <f>MONTH(Table1[[#This Row],[order_date]])</f>
        <v>3</v>
      </c>
      <c r="O13482" s="3">
        <f>Table1[[#This Row],[sales]]-Table1[[#This Row],[profit]]</f>
        <v>986.15</v>
      </c>
      <c r="P13482" s="3">
        <f>Table1[[#This Row],[sales]]*Table1[[#This Row],[quantity]]</f>
        <v>5282.7</v>
      </c>
      <c r="Q13482" s="9">
        <f>Table1[[#This Row],[delivery_date]]-Table1[[#This Row],[order_date]]</f>
        <v>2</v>
      </c>
    </row>
    <row r="13483" spans="1:17" x14ac:dyDescent="0.35">
      <c r="A13483" t="s">
        <v>13514</v>
      </c>
      <c r="B13483" t="s">
        <v>41</v>
      </c>
      <c r="C13483" t="s">
        <v>26</v>
      </c>
      <c r="D13483" s="2">
        <v>4116.88</v>
      </c>
      <c r="E13483">
        <v>0.25</v>
      </c>
      <c r="F13483">
        <v>5</v>
      </c>
      <c r="G13483" s="1">
        <v>45203</v>
      </c>
      <c r="H13483" s="1">
        <v>45204</v>
      </c>
      <c r="I13483" t="s">
        <v>15</v>
      </c>
      <c r="J13483" t="s">
        <v>22</v>
      </c>
      <c r="K13483" s="2">
        <v>1007.02</v>
      </c>
      <c r="L13483" t="s">
        <v>28</v>
      </c>
      <c r="M13483">
        <f>YEAR(Table1[[#This Row],[order_date]])</f>
        <v>2023</v>
      </c>
      <c r="N13483">
        <f>MONTH(Table1[[#This Row],[order_date]])</f>
        <v>10</v>
      </c>
      <c r="O13483" s="3">
        <f>Table1[[#This Row],[sales]]-Table1[[#This Row],[profit]]</f>
        <v>3109.86</v>
      </c>
      <c r="P13483" s="3">
        <f>Table1[[#This Row],[sales]]*Table1[[#This Row],[quantity]]</f>
        <v>20584.400000000001</v>
      </c>
      <c r="Q13483" s="9">
        <f>Table1[[#This Row],[delivery_date]]-Table1[[#This Row],[order_date]]</f>
        <v>1</v>
      </c>
    </row>
    <row r="13484" spans="1:17" x14ac:dyDescent="0.35">
      <c r="A13484" t="s">
        <v>13515</v>
      </c>
      <c r="B13484" t="s">
        <v>13</v>
      </c>
      <c r="C13484" t="s">
        <v>14</v>
      </c>
      <c r="D13484" s="2">
        <v>3773.93</v>
      </c>
      <c r="E13484">
        <v>0.46</v>
      </c>
      <c r="F13484">
        <v>1</v>
      </c>
      <c r="G13484" s="1">
        <v>45364</v>
      </c>
      <c r="H13484" s="1">
        <v>45370</v>
      </c>
      <c r="I13484" t="s">
        <v>21</v>
      </c>
      <c r="J13484" t="s">
        <v>27</v>
      </c>
      <c r="K13484" s="2">
        <v>663.67</v>
      </c>
      <c r="L13484" t="s">
        <v>28</v>
      </c>
      <c r="M13484">
        <f>YEAR(Table1[[#This Row],[order_date]])</f>
        <v>2024</v>
      </c>
      <c r="N13484">
        <f>MONTH(Table1[[#This Row],[order_date]])</f>
        <v>3</v>
      </c>
      <c r="O13484" s="3">
        <f>Table1[[#This Row],[sales]]-Table1[[#This Row],[profit]]</f>
        <v>3110.2599999999998</v>
      </c>
      <c r="P13484" s="3">
        <f>Table1[[#This Row],[sales]]*Table1[[#This Row],[quantity]]</f>
        <v>3773.93</v>
      </c>
      <c r="Q13484" s="9">
        <f>Table1[[#This Row],[delivery_date]]-Table1[[#This Row],[order_date]]</f>
        <v>6</v>
      </c>
    </row>
    <row r="13485" spans="1:17" x14ac:dyDescent="0.35">
      <c r="A13485" t="s">
        <v>13516</v>
      </c>
      <c r="B13485" t="s">
        <v>25</v>
      </c>
      <c r="C13485" t="s">
        <v>26</v>
      </c>
      <c r="D13485" s="2">
        <v>4960.93</v>
      </c>
      <c r="E13485">
        <v>0.08</v>
      </c>
      <c r="F13485">
        <v>1</v>
      </c>
      <c r="G13485" s="1">
        <v>45485</v>
      </c>
      <c r="H13485" s="1">
        <v>45492</v>
      </c>
      <c r="I13485" t="s">
        <v>15</v>
      </c>
      <c r="J13485" t="s">
        <v>16</v>
      </c>
      <c r="K13485" s="2">
        <v>1471.48</v>
      </c>
      <c r="L13485" t="s">
        <v>17</v>
      </c>
      <c r="M13485">
        <f>YEAR(Table1[[#This Row],[order_date]])</f>
        <v>2024</v>
      </c>
      <c r="N13485">
        <f>MONTH(Table1[[#This Row],[order_date]])</f>
        <v>7</v>
      </c>
      <c r="O13485" s="3">
        <f>Table1[[#This Row],[sales]]-Table1[[#This Row],[profit]]</f>
        <v>3489.4500000000003</v>
      </c>
      <c r="P13485" s="3">
        <f>Table1[[#This Row],[sales]]*Table1[[#This Row],[quantity]]</f>
        <v>4960.93</v>
      </c>
      <c r="Q13485" s="9">
        <f>Table1[[#This Row],[delivery_date]]-Table1[[#This Row],[order_date]]</f>
        <v>7</v>
      </c>
    </row>
    <row r="13486" spans="1:17" x14ac:dyDescent="0.35">
      <c r="A13486" t="s">
        <v>13517</v>
      </c>
      <c r="B13486" t="s">
        <v>19</v>
      </c>
      <c r="C13486" t="s">
        <v>33</v>
      </c>
      <c r="D13486" s="2">
        <v>751.68</v>
      </c>
      <c r="E13486">
        <v>0</v>
      </c>
      <c r="F13486">
        <v>7</v>
      </c>
      <c r="G13486" s="1">
        <v>45607</v>
      </c>
      <c r="H13486" s="1">
        <v>45609</v>
      </c>
      <c r="I13486" t="s">
        <v>31</v>
      </c>
      <c r="J13486" t="s">
        <v>27</v>
      </c>
      <c r="K13486" s="2">
        <v>138.44</v>
      </c>
      <c r="L13486" t="s">
        <v>28</v>
      </c>
      <c r="M13486">
        <f>YEAR(Table1[[#This Row],[order_date]])</f>
        <v>2024</v>
      </c>
      <c r="N13486">
        <f>MONTH(Table1[[#This Row],[order_date]])</f>
        <v>11</v>
      </c>
      <c r="O13486" s="3">
        <f>Table1[[#This Row],[sales]]-Table1[[#This Row],[profit]]</f>
        <v>613.24</v>
      </c>
      <c r="P13486" s="3">
        <f>Table1[[#This Row],[sales]]*Table1[[#This Row],[quantity]]</f>
        <v>5261.7599999999993</v>
      </c>
      <c r="Q13486" s="9">
        <f>Table1[[#This Row],[delivery_date]]-Table1[[#This Row],[order_date]]</f>
        <v>2</v>
      </c>
    </row>
    <row r="13487" spans="1:17" x14ac:dyDescent="0.35">
      <c r="A13487" t="s">
        <v>13518</v>
      </c>
      <c r="B13487" t="s">
        <v>13</v>
      </c>
      <c r="C13487" t="s">
        <v>33</v>
      </c>
      <c r="D13487" s="2">
        <v>3604.95</v>
      </c>
      <c r="E13487">
        <v>0.13</v>
      </c>
      <c r="F13487">
        <v>3</v>
      </c>
      <c r="G13487" s="1">
        <v>45023</v>
      </c>
      <c r="H13487" s="1">
        <v>45025</v>
      </c>
      <c r="I13487" t="s">
        <v>21</v>
      </c>
      <c r="J13487" t="s">
        <v>27</v>
      </c>
      <c r="K13487" s="2">
        <v>282.01</v>
      </c>
      <c r="L13487" t="s">
        <v>34</v>
      </c>
      <c r="M13487">
        <f>YEAR(Table1[[#This Row],[order_date]])</f>
        <v>2023</v>
      </c>
      <c r="N13487">
        <f>MONTH(Table1[[#This Row],[order_date]])</f>
        <v>4</v>
      </c>
      <c r="O13487" s="3">
        <f>Table1[[#This Row],[sales]]-Table1[[#This Row],[profit]]</f>
        <v>3322.9399999999996</v>
      </c>
      <c r="P13487" s="3">
        <f>Table1[[#This Row],[sales]]*Table1[[#This Row],[quantity]]</f>
        <v>10814.849999999999</v>
      </c>
      <c r="Q13487" s="9">
        <f>Table1[[#This Row],[delivery_date]]-Table1[[#This Row],[order_date]]</f>
        <v>2</v>
      </c>
    </row>
    <row r="13488" spans="1:17" x14ac:dyDescent="0.35">
      <c r="A13488" t="s">
        <v>13519</v>
      </c>
      <c r="B13488" t="s">
        <v>25</v>
      </c>
      <c r="C13488" t="s">
        <v>26</v>
      </c>
      <c r="D13488" s="2">
        <v>4897.51</v>
      </c>
      <c r="E13488">
        <v>0.46</v>
      </c>
      <c r="F13488">
        <v>5</v>
      </c>
      <c r="G13488" s="1">
        <v>45069</v>
      </c>
      <c r="H13488" s="1">
        <v>45071</v>
      </c>
      <c r="I13488" t="s">
        <v>15</v>
      </c>
      <c r="J13488" t="s">
        <v>27</v>
      </c>
      <c r="K13488" s="2">
        <v>367.9</v>
      </c>
      <c r="L13488" t="s">
        <v>34</v>
      </c>
      <c r="M13488">
        <f>YEAR(Table1[[#This Row],[order_date]])</f>
        <v>2023</v>
      </c>
      <c r="N13488">
        <f>MONTH(Table1[[#This Row],[order_date]])</f>
        <v>5</v>
      </c>
      <c r="O13488" s="3">
        <f>Table1[[#This Row],[sales]]-Table1[[#This Row],[profit]]</f>
        <v>4529.6100000000006</v>
      </c>
      <c r="P13488" s="3">
        <f>Table1[[#This Row],[sales]]*Table1[[#This Row],[quantity]]</f>
        <v>24487.550000000003</v>
      </c>
      <c r="Q13488" s="9">
        <f>Table1[[#This Row],[delivery_date]]-Table1[[#This Row],[order_date]]</f>
        <v>2</v>
      </c>
    </row>
    <row r="13489" spans="1:17" x14ac:dyDescent="0.35">
      <c r="A13489" t="s">
        <v>13520</v>
      </c>
      <c r="B13489" t="s">
        <v>13</v>
      </c>
      <c r="C13489" t="s">
        <v>14</v>
      </c>
      <c r="D13489" s="2">
        <v>2366.71</v>
      </c>
      <c r="E13489">
        <v>0.04</v>
      </c>
      <c r="F13489">
        <v>8</v>
      </c>
      <c r="G13489" s="1">
        <v>45150</v>
      </c>
      <c r="H13489" s="1">
        <v>45151</v>
      </c>
      <c r="I13489" t="s">
        <v>31</v>
      </c>
      <c r="J13489" t="s">
        <v>22</v>
      </c>
      <c r="K13489" s="2">
        <v>428.34</v>
      </c>
      <c r="L13489" t="s">
        <v>48</v>
      </c>
      <c r="M13489">
        <f>YEAR(Table1[[#This Row],[order_date]])</f>
        <v>2023</v>
      </c>
      <c r="N13489">
        <f>MONTH(Table1[[#This Row],[order_date]])</f>
        <v>8</v>
      </c>
      <c r="O13489" s="3">
        <f>Table1[[#This Row],[sales]]-Table1[[#This Row],[profit]]</f>
        <v>1938.3700000000001</v>
      </c>
      <c r="P13489" s="3">
        <f>Table1[[#This Row],[sales]]*Table1[[#This Row],[quantity]]</f>
        <v>18933.68</v>
      </c>
      <c r="Q13489" s="9">
        <f>Table1[[#This Row],[delivery_date]]-Table1[[#This Row],[order_date]]</f>
        <v>1</v>
      </c>
    </row>
    <row r="13490" spans="1:17" x14ac:dyDescent="0.35">
      <c r="A13490" t="s">
        <v>13521</v>
      </c>
      <c r="B13490" t="s">
        <v>25</v>
      </c>
      <c r="C13490" t="s">
        <v>14</v>
      </c>
      <c r="D13490" s="2">
        <v>3693.71</v>
      </c>
      <c r="E13490">
        <v>7.0000000000000007E-2</v>
      </c>
      <c r="F13490">
        <v>5</v>
      </c>
      <c r="G13490" s="1">
        <v>45241</v>
      </c>
      <c r="H13490" s="1">
        <v>45245</v>
      </c>
      <c r="I13490" t="s">
        <v>31</v>
      </c>
      <c r="J13490" t="s">
        <v>22</v>
      </c>
      <c r="K13490" s="2">
        <v>723.96</v>
      </c>
      <c r="L13490" t="s">
        <v>48</v>
      </c>
      <c r="M13490">
        <f>YEAR(Table1[[#This Row],[order_date]])</f>
        <v>2023</v>
      </c>
      <c r="N13490">
        <f>MONTH(Table1[[#This Row],[order_date]])</f>
        <v>11</v>
      </c>
      <c r="O13490" s="3">
        <f>Table1[[#This Row],[sales]]-Table1[[#This Row],[profit]]</f>
        <v>2969.75</v>
      </c>
      <c r="P13490" s="3">
        <f>Table1[[#This Row],[sales]]*Table1[[#This Row],[quantity]]</f>
        <v>18468.55</v>
      </c>
      <c r="Q13490" s="9">
        <f>Table1[[#This Row],[delivery_date]]-Table1[[#This Row],[order_date]]</f>
        <v>4</v>
      </c>
    </row>
    <row r="13491" spans="1:17" x14ac:dyDescent="0.35">
      <c r="A13491" t="s">
        <v>13522</v>
      </c>
      <c r="B13491" t="s">
        <v>41</v>
      </c>
      <c r="C13491" t="s">
        <v>36</v>
      </c>
      <c r="D13491" s="2">
        <v>4879.32</v>
      </c>
      <c r="E13491">
        <v>0.16</v>
      </c>
      <c r="F13491">
        <v>9</v>
      </c>
      <c r="G13491" s="1">
        <v>44955</v>
      </c>
      <c r="H13491" s="1">
        <v>44961</v>
      </c>
      <c r="I13491" t="s">
        <v>31</v>
      </c>
      <c r="J13491" t="s">
        <v>16</v>
      </c>
      <c r="K13491" s="2">
        <v>433.09</v>
      </c>
      <c r="L13491" t="s">
        <v>34</v>
      </c>
      <c r="M13491">
        <f>YEAR(Table1[[#This Row],[order_date]])</f>
        <v>2023</v>
      </c>
      <c r="N13491">
        <f>MONTH(Table1[[#This Row],[order_date]])</f>
        <v>1</v>
      </c>
      <c r="O13491" s="3">
        <f>Table1[[#This Row],[sales]]-Table1[[#This Row],[profit]]</f>
        <v>4446.2299999999996</v>
      </c>
      <c r="P13491" s="3">
        <f>Table1[[#This Row],[sales]]*Table1[[#This Row],[quantity]]</f>
        <v>43913.88</v>
      </c>
      <c r="Q13491" s="9">
        <f>Table1[[#This Row],[delivery_date]]-Table1[[#This Row],[order_date]]</f>
        <v>6</v>
      </c>
    </row>
    <row r="13492" spans="1:17" x14ac:dyDescent="0.35">
      <c r="A13492" t="s">
        <v>13523</v>
      </c>
      <c r="B13492" t="s">
        <v>25</v>
      </c>
      <c r="C13492" t="s">
        <v>20</v>
      </c>
      <c r="D13492" s="2">
        <v>2782.68</v>
      </c>
      <c r="E13492">
        <v>0.38</v>
      </c>
      <c r="F13492">
        <v>4</v>
      </c>
      <c r="G13492" s="1">
        <v>45449</v>
      </c>
      <c r="H13492" s="1">
        <v>45453</v>
      </c>
      <c r="I13492" t="s">
        <v>21</v>
      </c>
      <c r="J13492" t="s">
        <v>27</v>
      </c>
      <c r="K13492" s="2">
        <v>245.77</v>
      </c>
      <c r="L13492" t="s">
        <v>48</v>
      </c>
      <c r="M13492">
        <f>YEAR(Table1[[#This Row],[order_date]])</f>
        <v>2024</v>
      </c>
      <c r="N13492">
        <f>MONTH(Table1[[#This Row],[order_date]])</f>
        <v>6</v>
      </c>
      <c r="O13492" s="3">
        <f>Table1[[#This Row],[sales]]-Table1[[#This Row],[profit]]</f>
        <v>2536.91</v>
      </c>
      <c r="P13492" s="3">
        <f>Table1[[#This Row],[sales]]*Table1[[#This Row],[quantity]]</f>
        <v>11130.72</v>
      </c>
      <c r="Q13492" s="9">
        <f>Table1[[#This Row],[delivery_date]]-Table1[[#This Row],[order_date]]</f>
        <v>4</v>
      </c>
    </row>
    <row r="13493" spans="1:17" x14ac:dyDescent="0.35">
      <c r="A13493" t="s">
        <v>13524</v>
      </c>
      <c r="B13493" t="s">
        <v>41</v>
      </c>
      <c r="C13493" t="s">
        <v>33</v>
      </c>
      <c r="D13493" s="2">
        <v>3525.3</v>
      </c>
      <c r="E13493">
        <v>0.38</v>
      </c>
      <c r="F13493">
        <v>7</v>
      </c>
      <c r="G13493" s="1">
        <v>44955</v>
      </c>
      <c r="H13493" s="1">
        <v>44958</v>
      </c>
      <c r="I13493" t="s">
        <v>31</v>
      </c>
      <c r="J13493" t="s">
        <v>22</v>
      </c>
      <c r="K13493" s="2">
        <v>982.81</v>
      </c>
      <c r="L13493" t="s">
        <v>28</v>
      </c>
      <c r="M13493">
        <f>YEAR(Table1[[#This Row],[order_date]])</f>
        <v>2023</v>
      </c>
      <c r="N13493">
        <f>MONTH(Table1[[#This Row],[order_date]])</f>
        <v>1</v>
      </c>
      <c r="O13493" s="3">
        <f>Table1[[#This Row],[sales]]-Table1[[#This Row],[profit]]</f>
        <v>2542.4900000000002</v>
      </c>
      <c r="P13493" s="3">
        <f>Table1[[#This Row],[sales]]*Table1[[#This Row],[quantity]]</f>
        <v>24677.100000000002</v>
      </c>
      <c r="Q13493" s="9">
        <f>Table1[[#This Row],[delivery_date]]-Table1[[#This Row],[order_date]]</f>
        <v>3</v>
      </c>
    </row>
    <row r="13494" spans="1:17" x14ac:dyDescent="0.35">
      <c r="A13494" t="s">
        <v>13525</v>
      </c>
      <c r="B13494" t="s">
        <v>25</v>
      </c>
      <c r="C13494" t="s">
        <v>14</v>
      </c>
      <c r="D13494" s="2">
        <v>198.42</v>
      </c>
      <c r="E13494">
        <v>0.04</v>
      </c>
      <c r="F13494">
        <v>8</v>
      </c>
      <c r="G13494" s="1">
        <v>45297</v>
      </c>
      <c r="H13494" s="1">
        <v>45302</v>
      </c>
      <c r="I13494" t="s">
        <v>21</v>
      </c>
      <c r="J13494" t="s">
        <v>27</v>
      </c>
      <c r="K13494" s="2">
        <v>51.81</v>
      </c>
      <c r="L13494" t="s">
        <v>39</v>
      </c>
      <c r="M13494">
        <f>YEAR(Table1[[#This Row],[order_date]])</f>
        <v>2024</v>
      </c>
      <c r="N13494">
        <f>MONTH(Table1[[#This Row],[order_date]])</f>
        <v>1</v>
      </c>
      <c r="O13494" s="3">
        <f>Table1[[#This Row],[sales]]-Table1[[#This Row],[profit]]</f>
        <v>146.60999999999999</v>
      </c>
      <c r="P13494" s="3">
        <f>Table1[[#This Row],[sales]]*Table1[[#This Row],[quantity]]</f>
        <v>1587.36</v>
      </c>
      <c r="Q13494" s="9">
        <f>Table1[[#This Row],[delivery_date]]-Table1[[#This Row],[order_date]]</f>
        <v>5</v>
      </c>
    </row>
    <row r="13495" spans="1:17" x14ac:dyDescent="0.35">
      <c r="A13495" t="s">
        <v>13526</v>
      </c>
      <c r="B13495" t="s">
        <v>25</v>
      </c>
      <c r="C13495" t="s">
        <v>33</v>
      </c>
      <c r="D13495" s="2">
        <v>2646.36</v>
      </c>
      <c r="E13495">
        <v>0.47</v>
      </c>
      <c r="F13495">
        <v>7</v>
      </c>
      <c r="G13495" s="1">
        <v>45524</v>
      </c>
      <c r="H13495" s="1">
        <v>45529</v>
      </c>
      <c r="I13495" t="s">
        <v>31</v>
      </c>
      <c r="J13495" t="s">
        <v>27</v>
      </c>
      <c r="K13495" s="2">
        <v>138.99</v>
      </c>
      <c r="L13495" t="s">
        <v>34</v>
      </c>
      <c r="M13495">
        <f>YEAR(Table1[[#This Row],[order_date]])</f>
        <v>2024</v>
      </c>
      <c r="N13495">
        <f>MONTH(Table1[[#This Row],[order_date]])</f>
        <v>8</v>
      </c>
      <c r="O13495" s="3">
        <f>Table1[[#This Row],[sales]]-Table1[[#This Row],[profit]]</f>
        <v>2507.37</v>
      </c>
      <c r="P13495" s="3">
        <f>Table1[[#This Row],[sales]]*Table1[[#This Row],[quantity]]</f>
        <v>18524.52</v>
      </c>
      <c r="Q13495" s="9">
        <f>Table1[[#This Row],[delivery_date]]-Table1[[#This Row],[order_date]]</f>
        <v>5</v>
      </c>
    </row>
    <row r="13496" spans="1:17" x14ac:dyDescent="0.35">
      <c r="A13496" t="s">
        <v>13527</v>
      </c>
      <c r="B13496" t="s">
        <v>19</v>
      </c>
      <c r="C13496" t="s">
        <v>20</v>
      </c>
      <c r="D13496" s="2">
        <v>1353.42</v>
      </c>
      <c r="E13496">
        <v>0.12</v>
      </c>
      <c r="F13496">
        <v>4</v>
      </c>
      <c r="G13496" s="1">
        <v>45648</v>
      </c>
      <c r="H13496" s="1">
        <v>45652</v>
      </c>
      <c r="I13496" t="s">
        <v>31</v>
      </c>
      <c r="J13496" t="s">
        <v>27</v>
      </c>
      <c r="K13496" s="2">
        <v>320.26</v>
      </c>
      <c r="L13496" t="s">
        <v>17</v>
      </c>
      <c r="M13496">
        <f>YEAR(Table1[[#This Row],[order_date]])</f>
        <v>2024</v>
      </c>
      <c r="N13496">
        <f>MONTH(Table1[[#This Row],[order_date]])</f>
        <v>12</v>
      </c>
      <c r="O13496" s="3">
        <f>Table1[[#This Row],[sales]]-Table1[[#This Row],[profit]]</f>
        <v>1033.1600000000001</v>
      </c>
      <c r="P13496" s="3">
        <f>Table1[[#This Row],[sales]]*Table1[[#This Row],[quantity]]</f>
        <v>5413.68</v>
      </c>
      <c r="Q13496" s="9">
        <f>Table1[[#This Row],[delivery_date]]-Table1[[#This Row],[order_date]]</f>
        <v>4</v>
      </c>
    </row>
    <row r="13497" spans="1:17" x14ac:dyDescent="0.35">
      <c r="A13497" t="s">
        <v>13528</v>
      </c>
      <c r="B13497" t="s">
        <v>13</v>
      </c>
      <c r="C13497" t="s">
        <v>33</v>
      </c>
      <c r="D13497" s="2">
        <v>743.1</v>
      </c>
      <c r="E13497">
        <v>0.14000000000000001</v>
      </c>
      <c r="F13497">
        <v>8</v>
      </c>
      <c r="G13497" s="1">
        <v>45271</v>
      </c>
      <c r="H13497" s="1">
        <v>45276</v>
      </c>
      <c r="I13497" t="s">
        <v>21</v>
      </c>
      <c r="J13497" t="s">
        <v>22</v>
      </c>
      <c r="K13497" s="2">
        <v>135.07</v>
      </c>
      <c r="L13497" t="s">
        <v>23</v>
      </c>
      <c r="M13497">
        <f>YEAR(Table1[[#This Row],[order_date]])</f>
        <v>2023</v>
      </c>
      <c r="N13497">
        <f>MONTH(Table1[[#This Row],[order_date]])</f>
        <v>12</v>
      </c>
      <c r="O13497" s="3">
        <f>Table1[[#This Row],[sales]]-Table1[[#This Row],[profit]]</f>
        <v>608.03</v>
      </c>
      <c r="P13497" s="3">
        <f>Table1[[#This Row],[sales]]*Table1[[#This Row],[quantity]]</f>
        <v>5944.8</v>
      </c>
      <c r="Q13497" s="9">
        <f>Table1[[#This Row],[delivery_date]]-Table1[[#This Row],[order_date]]</f>
        <v>5</v>
      </c>
    </row>
    <row r="13498" spans="1:17" x14ac:dyDescent="0.35">
      <c r="A13498" t="s">
        <v>13529</v>
      </c>
      <c r="B13498" t="s">
        <v>13</v>
      </c>
      <c r="C13498" t="s">
        <v>14</v>
      </c>
      <c r="D13498" s="2">
        <v>3572.13</v>
      </c>
      <c r="E13498">
        <v>0.19</v>
      </c>
      <c r="F13498">
        <v>4</v>
      </c>
      <c r="G13498" s="1">
        <v>45267</v>
      </c>
      <c r="H13498" s="1">
        <v>45271</v>
      </c>
      <c r="I13498" t="s">
        <v>21</v>
      </c>
      <c r="J13498" t="s">
        <v>27</v>
      </c>
      <c r="K13498" s="2">
        <v>754.82</v>
      </c>
      <c r="L13498" t="s">
        <v>48</v>
      </c>
      <c r="M13498">
        <f>YEAR(Table1[[#This Row],[order_date]])</f>
        <v>2023</v>
      </c>
      <c r="N13498">
        <f>MONTH(Table1[[#This Row],[order_date]])</f>
        <v>12</v>
      </c>
      <c r="O13498" s="3">
        <f>Table1[[#This Row],[sales]]-Table1[[#This Row],[profit]]</f>
        <v>2817.31</v>
      </c>
      <c r="P13498" s="3">
        <f>Table1[[#This Row],[sales]]*Table1[[#This Row],[quantity]]</f>
        <v>14288.52</v>
      </c>
      <c r="Q13498" s="9">
        <f>Table1[[#This Row],[delivery_date]]-Table1[[#This Row],[order_date]]</f>
        <v>4</v>
      </c>
    </row>
    <row r="13499" spans="1:17" x14ac:dyDescent="0.35">
      <c r="A13499" t="s">
        <v>13530</v>
      </c>
      <c r="B13499" t="s">
        <v>13</v>
      </c>
      <c r="C13499" t="s">
        <v>36</v>
      </c>
      <c r="D13499" s="2">
        <v>291.54000000000002</v>
      </c>
      <c r="E13499">
        <v>0.32</v>
      </c>
      <c r="F13499">
        <v>8</v>
      </c>
      <c r="G13499" s="1">
        <v>45398</v>
      </c>
      <c r="H13499" s="1">
        <v>45405</v>
      </c>
      <c r="I13499" t="s">
        <v>21</v>
      </c>
      <c r="J13499" t="s">
        <v>16</v>
      </c>
      <c r="K13499" s="2">
        <v>17.47</v>
      </c>
      <c r="L13499" t="s">
        <v>34</v>
      </c>
      <c r="M13499">
        <f>YEAR(Table1[[#This Row],[order_date]])</f>
        <v>2024</v>
      </c>
      <c r="N13499">
        <f>MONTH(Table1[[#This Row],[order_date]])</f>
        <v>4</v>
      </c>
      <c r="O13499" s="3">
        <f>Table1[[#This Row],[sales]]-Table1[[#This Row],[profit]]</f>
        <v>274.07000000000005</v>
      </c>
      <c r="P13499" s="3">
        <f>Table1[[#This Row],[sales]]*Table1[[#This Row],[quantity]]</f>
        <v>2332.3200000000002</v>
      </c>
      <c r="Q13499" s="9">
        <f>Table1[[#This Row],[delivery_date]]-Table1[[#This Row],[order_date]]</f>
        <v>7</v>
      </c>
    </row>
    <row r="13500" spans="1:17" x14ac:dyDescent="0.35">
      <c r="A13500" t="s">
        <v>13531</v>
      </c>
      <c r="B13500" t="s">
        <v>25</v>
      </c>
      <c r="C13500" t="s">
        <v>26</v>
      </c>
      <c r="D13500" s="2">
        <v>4533.84</v>
      </c>
      <c r="E13500">
        <v>0.26</v>
      </c>
      <c r="F13500">
        <v>8</v>
      </c>
      <c r="G13500" s="1">
        <v>45552</v>
      </c>
      <c r="H13500" s="1">
        <v>45554</v>
      </c>
      <c r="I13500" t="s">
        <v>15</v>
      </c>
      <c r="J13500" t="s">
        <v>22</v>
      </c>
      <c r="K13500" s="2">
        <v>722.52</v>
      </c>
      <c r="L13500" t="s">
        <v>39</v>
      </c>
      <c r="M13500">
        <f>YEAR(Table1[[#This Row],[order_date]])</f>
        <v>2024</v>
      </c>
      <c r="N13500">
        <f>MONTH(Table1[[#This Row],[order_date]])</f>
        <v>9</v>
      </c>
      <c r="O13500" s="3">
        <f>Table1[[#This Row],[sales]]-Table1[[#This Row],[profit]]</f>
        <v>3811.32</v>
      </c>
      <c r="P13500" s="3">
        <f>Table1[[#This Row],[sales]]*Table1[[#This Row],[quantity]]</f>
        <v>36270.720000000001</v>
      </c>
      <c r="Q13500" s="9">
        <f>Table1[[#This Row],[delivery_date]]-Table1[[#This Row],[order_date]]</f>
        <v>2</v>
      </c>
    </row>
    <row r="13501" spans="1:17" x14ac:dyDescent="0.35">
      <c r="A13501" t="s">
        <v>13532</v>
      </c>
      <c r="B13501" t="s">
        <v>25</v>
      </c>
      <c r="C13501" t="s">
        <v>26</v>
      </c>
      <c r="D13501" s="2">
        <v>2637.09</v>
      </c>
      <c r="E13501">
        <v>0.46</v>
      </c>
      <c r="F13501">
        <v>4</v>
      </c>
      <c r="G13501" s="1">
        <v>45494</v>
      </c>
      <c r="H13501" s="1">
        <v>45500</v>
      </c>
      <c r="I13501" t="s">
        <v>31</v>
      </c>
      <c r="J13501" t="s">
        <v>16</v>
      </c>
      <c r="K13501" s="2">
        <v>443.88</v>
      </c>
      <c r="L13501" t="s">
        <v>17</v>
      </c>
      <c r="M13501">
        <f>YEAR(Table1[[#This Row],[order_date]])</f>
        <v>2024</v>
      </c>
      <c r="N13501">
        <f>MONTH(Table1[[#This Row],[order_date]])</f>
        <v>7</v>
      </c>
      <c r="O13501" s="3">
        <f>Table1[[#This Row],[sales]]-Table1[[#This Row],[profit]]</f>
        <v>2193.21</v>
      </c>
      <c r="P13501" s="3">
        <f>Table1[[#This Row],[sales]]*Table1[[#This Row],[quantity]]</f>
        <v>10548.36</v>
      </c>
      <c r="Q13501" s="9">
        <f>Table1[[#This Row],[delivery_date]]-Table1[[#This Row],[order_date]]</f>
        <v>6</v>
      </c>
    </row>
    <row r="13502" spans="1:17" x14ac:dyDescent="0.35">
      <c r="A13502" t="s">
        <v>13533</v>
      </c>
      <c r="B13502" t="s">
        <v>25</v>
      </c>
      <c r="C13502" t="s">
        <v>14</v>
      </c>
      <c r="D13502" s="2">
        <v>3276.33</v>
      </c>
      <c r="E13502">
        <v>0.28000000000000003</v>
      </c>
      <c r="F13502">
        <v>5</v>
      </c>
      <c r="G13502" s="1">
        <v>45107</v>
      </c>
      <c r="H13502" s="1">
        <v>45114</v>
      </c>
      <c r="I13502" t="s">
        <v>21</v>
      </c>
      <c r="J13502" t="s">
        <v>22</v>
      </c>
      <c r="K13502" s="2">
        <v>268.76</v>
      </c>
      <c r="L13502" t="s">
        <v>23</v>
      </c>
      <c r="M13502">
        <f>YEAR(Table1[[#This Row],[order_date]])</f>
        <v>2023</v>
      </c>
      <c r="N13502">
        <f>MONTH(Table1[[#This Row],[order_date]])</f>
        <v>6</v>
      </c>
      <c r="O13502" s="3">
        <f>Table1[[#This Row],[sales]]-Table1[[#This Row],[profit]]</f>
        <v>3007.5699999999997</v>
      </c>
      <c r="P13502" s="3">
        <f>Table1[[#This Row],[sales]]*Table1[[#This Row],[quantity]]</f>
        <v>16381.65</v>
      </c>
      <c r="Q13502" s="9">
        <f>Table1[[#This Row],[delivery_date]]-Table1[[#This Row],[order_date]]</f>
        <v>7</v>
      </c>
    </row>
    <row r="13503" spans="1:17" x14ac:dyDescent="0.35">
      <c r="A13503" t="s">
        <v>13534</v>
      </c>
      <c r="B13503" t="s">
        <v>41</v>
      </c>
      <c r="C13503" t="s">
        <v>14</v>
      </c>
      <c r="D13503" s="2">
        <v>1341.83</v>
      </c>
      <c r="E13503">
        <v>0.43</v>
      </c>
      <c r="F13503">
        <v>5</v>
      </c>
      <c r="G13503" s="1">
        <v>45441</v>
      </c>
      <c r="H13503" s="1">
        <v>45444</v>
      </c>
      <c r="I13503" t="s">
        <v>15</v>
      </c>
      <c r="J13503" t="s">
        <v>27</v>
      </c>
      <c r="K13503" s="2">
        <v>378.89</v>
      </c>
      <c r="L13503" t="s">
        <v>23</v>
      </c>
      <c r="M13503">
        <f>YEAR(Table1[[#This Row],[order_date]])</f>
        <v>2024</v>
      </c>
      <c r="N13503">
        <f>MONTH(Table1[[#This Row],[order_date]])</f>
        <v>5</v>
      </c>
      <c r="O13503" s="3">
        <f>Table1[[#This Row],[sales]]-Table1[[#This Row],[profit]]</f>
        <v>962.93999999999994</v>
      </c>
      <c r="P13503" s="3">
        <f>Table1[[#This Row],[sales]]*Table1[[#This Row],[quantity]]</f>
        <v>6709.15</v>
      </c>
      <c r="Q13503" s="9">
        <f>Table1[[#This Row],[delivery_date]]-Table1[[#This Row],[order_date]]</f>
        <v>3</v>
      </c>
    </row>
    <row r="13504" spans="1:17" x14ac:dyDescent="0.35">
      <c r="A13504" t="s">
        <v>13535</v>
      </c>
      <c r="B13504" t="s">
        <v>41</v>
      </c>
      <c r="C13504" t="s">
        <v>20</v>
      </c>
      <c r="D13504" s="2">
        <v>992.75</v>
      </c>
      <c r="E13504">
        <v>0.04</v>
      </c>
      <c r="F13504">
        <v>5</v>
      </c>
      <c r="G13504" s="1">
        <v>45451</v>
      </c>
      <c r="H13504" s="1">
        <v>45456</v>
      </c>
      <c r="I13504" t="s">
        <v>15</v>
      </c>
      <c r="J13504" t="s">
        <v>27</v>
      </c>
      <c r="K13504" s="2">
        <v>52.57</v>
      </c>
      <c r="L13504" t="s">
        <v>28</v>
      </c>
      <c r="M13504">
        <f>YEAR(Table1[[#This Row],[order_date]])</f>
        <v>2024</v>
      </c>
      <c r="N13504">
        <f>MONTH(Table1[[#This Row],[order_date]])</f>
        <v>6</v>
      </c>
      <c r="O13504" s="3">
        <f>Table1[[#This Row],[sales]]-Table1[[#This Row],[profit]]</f>
        <v>940.18</v>
      </c>
      <c r="P13504" s="3">
        <f>Table1[[#This Row],[sales]]*Table1[[#This Row],[quantity]]</f>
        <v>4963.75</v>
      </c>
      <c r="Q13504" s="9">
        <f>Table1[[#This Row],[delivery_date]]-Table1[[#This Row],[order_date]]</f>
        <v>5</v>
      </c>
    </row>
    <row r="13505" spans="1:17" x14ac:dyDescent="0.35">
      <c r="A13505" t="s">
        <v>13536</v>
      </c>
      <c r="B13505" t="s">
        <v>19</v>
      </c>
      <c r="C13505" t="s">
        <v>33</v>
      </c>
      <c r="D13505" s="2">
        <v>1294.3900000000001</v>
      </c>
      <c r="E13505">
        <v>0.43</v>
      </c>
      <c r="F13505">
        <v>3</v>
      </c>
      <c r="G13505" s="1">
        <v>45348</v>
      </c>
      <c r="H13505" s="1">
        <v>45355</v>
      </c>
      <c r="I13505" t="s">
        <v>21</v>
      </c>
      <c r="J13505" t="s">
        <v>27</v>
      </c>
      <c r="K13505" s="2">
        <v>95.04</v>
      </c>
      <c r="L13505" t="s">
        <v>28</v>
      </c>
      <c r="M13505">
        <f>YEAR(Table1[[#This Row],[order_date]])</f>
        <v>2024</v>
      </c>
      <c r="N13505">
        <f>MONTH(Table1[[#This Row],[order_date]])</f>
        <v>2</v>
      </c>
      <c r="O13505" s="3">
        <f>Table1[[#This Row],[sales]]-Table1[[#This Row],[profit]]</f>
        <v>1199.3500000000001</v>
      </c>
      <c r="P13505" s="3">
        <f>Table1[[#This Row],[sales]]*Table1[[#This Row],[quantity]]</f>
        <v>3883.17</v>
      </c>
      <c r="Q13505" s="9">
        <f>Table1[[#This Row],[delivery_date]]-Table1[[#This Row],[order_date]]</f>
        <v>7</v>
      </c>
    </row>
    <row r="13506" spans="1:17" x14ac:dyDescent="0.35">
      <c r="A13506" t="s">
        <v>13537</v>
      </c>
      <c r="B13506" t="s">
        <v>25</v>
      </c>
      <c r="C13506" t="s">
        <v>20</v>
      </c>
      <c r="D13506" s="2">
        <v>1238.24</v>
      </c>
      <c r="E13506">
        <v>0.1</v>
      </c>
      <c r="F13506">
        <v>2</v>
      </c>
      <c r="G13506" s="1">
        <v>45302</v>
      </c>
      <c r="H13506" s="1">
        <v>45304</v>
      </c>
      <c r="I13506" t="s">
        <v>31</v>
      </c>
      <c r="J13506" t="s">
        <v>22</v>
      </c>
      <c r="K13506" s="2">
        <v>238</v>
      </c>
      <c r="L13506" t="s">
        <v>23</v>
      </c>
      <c r="M13506">
        <f>YEAR(Table1[[#This Row],[order_date]])</f>
        <v>2024</v>
      </c>
      <c r="N13506">
        <f>MONTH(Table1[[#This Row],[order_date]])</f>
        <v>1</v>
      </c>
      <c r="O13506" s="3">
        <f>Table1[[#This Row],[sales]]-Table1[[#This Row],[profit]]</f>
        <v>1000.24</v>
      </c>
      <c r="P13506" s="3">
        <f>Table1[[#This Row],[sales]]*Table1[[#This Row],[quantity]]</f>
        <v>2476.48</v>
      </c>
      <c r="Q13506" s="9">
        <f>Table1[[#This Row],[delivery_date]]-Table1[[#This Row],[order_date]]</f>
        <v>2</v>
      </c>
    </row>
    <row r="13507" spans="1:17" x14ac:dyDescent="0.35">
      <c r="A13507" t="s">
        <v>13538</v>
      </c>
      <c r="B13507" t="s">
        <v>13</v>
      </c>
      <c r="C13507" t="s">
        <v>26</v>
      </c>
      <c r="D13507" s="2">
        <v>4336.0600000000004</v>
      </c>
      <c r="E13507">
        <v>0.18</v>
      </c>
      <c r="F13507">
        <v>1</v>
      </c>
      <c r="G13507" s="1">
        <v>45333</v>
      </c>
      <c r="H13507" s="1">
        <v>45338</v>
      </c>
      <c r="I13507" t="s">
        <v>21</v>
      </c>
      <c r="J13507" t="s">
        <v>16</v>
      </c>
      <c r="K13507" s="2">
        <v>221.49</v>
      </c>
      <c r="L13507" t="s">
        <v>23</v>
      </c>
      <c r="M13507">
        <f>YEAR(Table1[[#This Row],[order_date]])</f>
        <v>2024</v>
      </c>
      <c r="N13507">
        <f>MONTH(Table1[[#This Row],[order_date]])</f>
        <v>2</v>
      </c>
      <c r="O13507" s="3">
        <f>Table1[[#This Row],[sales]]-Table1[[#This Row],[profit]]</f>
        <v>4114.5700000000006</v>
      </c>
      <c r="P13507" s="3">
        <f>Table1[[#This Row],[sales]]*Table1[[#This Row],[quantity]]</f>
        <v>4336.0600000000004</v>
      </c>
      <c r="Q13507" s="9">
        <f>Table1[[#This Row],[delivery_date]]-Table1[[#This Row],[order_date]]</f>
        <v>5</v>
      </c>
    </row>
    <row r="13508" spans="1:17" x14ac:dyDescent="0.35">
      <c r="A13508" t="s">
        <v>13539</v>
      </c>
      <c r="B13508" t="s">
        <v>13</v>
      </c>
      <c r="C13508" t="s">
        <v>33</v>
      </c>
      <c r="D13508" s="2">
        <v>3957.96</v>
      </c>
      <c r="E13508">
        <v>0.16</v>
      </c>
      <c r="F13508">
        <v>3</v>
      </c>
      <c r="G13508" s="1">
        <v>45383</v>
      </c>
      <c r="H13508" s="1">
        <v>45386</v>
      </c>
      <c r="I13508" t="s">
        <v>21</v>
      </c>
      <c r="J13508" t="s">
        <v>16</v>
      </c>
      <c r="K13508" s="2">
        <v>1181.1199999999999</v>
      </c>
      <c r="L13508" t="s">
        <v>28</v>
      </c>
      <c r="M13508">
        <f>YEAR(Table1[[#This Row],[order_date]])</f>
        <v>2024</v>
      </c>
      <c r="N13508">
        <f>MONTH(Table1[[#This Row],[order_date]])</f>
        <v>4</v>
      </c>
      <c r="O13508" s="3">
        <f>Table1[[#This Row],[sales]]-Table1[[#This Row],[profit]]</f>
        <v>2776.84</v>
      </c>
      <c r="P13508" s="3">
        <f>Table1[[#This Row],[sales]]*Table1[[#This Row],[quantity]]</f>
        <v>11873.880000000001</v>
      </c>
      <c r="Q13508" s="9">
        <f>Table1[[#This Row],[delivery_date]]-Table1[[#This Row],[order_date]]</f>
        <v>3</v>
      </c>
    </row>
    <row r="13509" spans="1:17" x14ac:dyDescent="0.35">
      <c r="A13509" t="s">
        <v>13540</v>
      </c>
      <c r="B13509" t="s">
        <v>19</v>
      </c>
      <c r="C13509" t="s">
        <v>20</v>
      </c>
      <c r="D13509" s="2">
        <v>4278.41</v>
      </c>
      <c r="E13509">
        <v>0.17</v>
      </c>
      <c r="F13509">
        <v>9</v>
      </c>
      <c r="G13509" s="1">
        <v>45423</v>
      </c>
      <c r="H13509" s="1">
        <v>45424</v>
      </c>
      <c r="I13509" t="s">
        <v>31</v>
      </c>
      <c r="J13509" t="s">
        <v>27</v>
      </c>
      <c r="K13509" s="2">
        <v>245.8</v>
      </c>
      <c r="L13509" t="s">
        <v>28</v>
      </c>
      <c r="M13509">
        <f>YEAR(Table1[[#This Row],[order_date]])</f>
        <v>2024</v>
      </c>
      <c r="N13509">
        <f>MONTH(Table1[[#This Row],[order_date]])</f>
        <v>5</v>
      </c>
      <c r="O13509" s="3">
        <f>Table1[[#This Row],[sales]]-Table1[[#This Row],[profit]]</f>
        <v>4032.6099999999997</v>
      </c>
      <c r="P13509" s="3">
        <f>Table1[[#This Row],[sales]]*Table1[[#This Row],[quantity]]</f>
        <v>38505.69</v>
      </c>
      <c r="Q13509" s="9">
        <f>Table1[[#This Row],[delivery_date]]-Table1[[#This Row],[order_date]]</f>
        <v>1</v>
      </c>
    </row>
    <row r="13510" spans="1:17" x14ac:dyDescent="0.35">
      <c r="A13510" t="s">
        <v>13541</v>
      </c>
      <c r="B13510" t="s">
        <v>13</v>
      </c>
      <c r="C13510" t="s">
        <v>26</v>
      </c>
      <c r="D13510" s="2">
        <v>3700.87</v>
      </c>
      <c r="E13510">
        <v>0.46</v>
      </c>
      <c r="F13510">
        <v>7</v>
      </c>
      <c r="G13510" s="1">
        <v>44982</v>
      </c>
      <c r="H13510" s="1">
        <v>44985</v>
      </c>
      <c r="I13510" t="s">
        <v>15</v>
      </c>
      <c r="J13510" t="s">
        <v>16</v>
      </c>
      <c r="K13510" s="2">
        <v>768.63</v>
      </c>
      <c r="L13510" t="s">
        <v>17</v>
      </c>
      <c r="M13510">
        <f>YEAR(Table1[[#This Row],[order_date]])</f>
        <v>2023</v>
      </c>
      <c r="N13510">
        <f>MONTH(Table1[[#This Row],[order_date]])</f>
        <v>2</v>
      </c>
      <c r="O13510" s="3">
        <f>Table1[[#This Row],[sales]]-Table1[[#This Row],[profit]]</f>
        <v>2932.24</v>
      </c>
      <c r="P13510" s="3">
        <f>Table1[[#This Row],[sales]]*Table1[[#This Row],[quantity]]</f>
        <v>25906.09</v>
      </c>
      <c r="Q13510" s="9">
        <f>Table1[[#This Row],[delivery_date]]-Table1[[#This Row],[order_date]]</f>
        <v>3</v>
      </c>
    </row>
    <row r="13511" spans="1:17" x14ac:dyDescent="0.35">
      <c r="A13511" t="s">
        <v>13542</v>
      </c>
      <c r="B13511" t="s">
        <v>19</v>
      </c>
      <c r="C13511" t="s">
        <v>33</v>
      </c>
      <c r="D13511" s="2">
        <v>3253.4</v>
      </c>
      <c r="E13511">
        <v>0.22</v>
      </c>
      <c r="F13511">
        <v>2</v>
      </c>
      <c r="G13511" s="1">
        <v>45191</v>
      </c>
      <c r="H13511" s="1">
        <v>45193</v>
      </c>
      <c r="I13511" t="s">
        <v>15</v>
      </c>
      <c r="J13511" t="s">
        <v>16</v>
      </c>
      <c r="K13511" s="2">
        <v>456.72</v>
      </c>
      <c r="L13511" t="s">
        <v>39</v>
      </c>
      <c r="M13511">
        <f>YEAR(Table1[[#This Row],[order_date]])</f>
        <v>2023</v>
      </c>
      <c r="N13511">
        <f>MONTH(Table1[[#This Row],[order_date]])</f>
        <v>9</v>
      </c>
      <c r="O13511" s="3">
        <f>Table1[[#This Row],[sales]]-Table1[[#This Row],[profit]]</f>
        <v>2796.6800000000003</v>
      </c>
      <c r="P13511" s="3">
        <f>Table1[[#This Row],[sales]]*Table1[[#This Row],[quantity]]</f>
        <v>6506.8</v>
      </c>
      <c r="Q13511" s="9">
        <f>Table1[[#This Row],[delivery_date]]-Table1[[#This Row],[order_date]]</f>
        <v>2</v>
      </c>
    </row>
    <row r="13512" spans="1:17" x14ac:dyDescent="0.35">
      <c r="A13512" t="s">
        <v>13543</v>
      </c>
      <c r="B13512" t="s">
        <v>25</v>
      </c>
      <c r="C13512" t="s">
        <v>36</v>
      </c>
      <c r="D13512" s="2">
        <v>2686.59</v>
      </c>
      <c r="E13512">
        <v>0.13</v>
      </c>
      <c r="F13512">
        <v>8</v>
      </c>
      <c r="G13512" s="1">
        <v>45049</v>
      </c>
      <c r="H13512" s="1">
        <v>45052</v>
      </c>
      <c r="I13512" t="s">
        <v>31</v>
      </c>
      <c r="J13512" t="s">
        <v>16</v>
      </c>
      <c r="K13512" s="2">
        <v>209.92</v>
      </c>
      <c r="L13512" t="s">
        <v>48</v>
      </c>
      <c r="M13512">
        <f>YEAR(Table1[[#This Row],[order_date]])</f>
        <v>2023</v>
      </c>
      <c r="N13512">
        <f>MONTH(Table1[[#This Row],[order_date]])</f>
        <v>5</v>
      </c>
      <c r="O13512" s="3">
        <f>Table1[[#This Row],[sales]]-Table1[[#This Row],[profit]]</f>
        <v>2476.67</v>
      </c>
      <c r="P13512" s="3">
        <f>Table1[[#This Row],[sales]]*Table1[[#This Row],[quantity]]</f>
        <v>21492.720000000001</v>
      </c>
      <c r="Q13512" s="9">
        <f>Table1[[#This Row],[delivery_date]]-Table1[[#This Row],[order_date]]</f>
        <v>3</v>
      </c>
    </row>
    <row r="13513" spans="1:17" x14ac:dyDescent="0.35">
      <c r="A13513" t="s">
        <v>13544</v>
      </c>
      <c r="B13513" t="s">
        <v>13</v>
      </c>
      <c r="C13513" t="s">
        <v>36</v>
      </c>
      <c r="D13513" s="2">
        <v>1400.86</v>
      </c>
      <c r="E13513">
        <v>0.15</v>
      </c>
      <c r="F13513">
        <v>8</v>
      </c>
      <c r="G13513" s="1">
        <v>45304</v>
      </c>
      <c r="H13513" s="1">
        <v>45306</v>
      </c>
      <c r="I13513" t="s">
        <v>31</v>
      </c>
      <c r="J13513" t="s">
        <v>27</v>
      </c>
      <c r="K13513" s="2">
        <v>372.34</v>
      </c>
      <c r="L13513" t="s">
        <v>23</v>
      </c>
      <c r="M13513">
        <f>YEAR(Table1[[#This Row],[order_date]])</f>
        <v>2024</v>
      </c>
      <c r="N13513">
        <f>MONTH(Table1[[#This Row],[order_date]])</f>
        <v>1</v>
      </c>
      <c r="O13513" s="3">
        <f>Table1[[#This Row],[sales]]-Table1[[#This Row],[profit]]</f>
        <v>1028.52</v>
      </c>
      <c r="P13513" s="3">
        <f>Table1[[#This Row],[sales]]*Table1[[#This Row],[quantity]]</f>
        <v>11206.88</v>
      </c>
      <c r="Q13513" s="9">
        <f>Table1[[#This Row],[delivery_date]]-Table1[[#This Row],[order_date]]</f>
        <v>2</v>
      </c>
    </row>
    <row r="13514" spans="1:17" x14ac:dyDescent="0.35">
      <c r="A13514" t="s">
        <v>13545</v>
      </c>
      <c r="B13514" t="s">
        <v>25</v>
      </c>
      <c r="C13514" t="s">
        <v>20</v>
      </c>
      <c r="D13514" s="2">
        <v>3556.28</v>
      </c>
      <c r="E13514">
        <v>0.4</v>
      </c>
      <c r="F13514">
        <v>7</v>
      </c>
      <c r="G13514" s="1">
        <v>45265</v>
      </c>
      <c r="H13514" s="1">
        <v>45268</v>
      </c>
      <c r="I13514" t="s">
        <v>31</v>
      </c>
      <c r="J13514" t="s">
        <v>22</v>
      </c>
      <c r="K13514" s="2">
        <v>663.21</v>
      </c>
      <c r="L13514" t="s">
        <v>39</v>
      </c>
      <c r="M13514">
        <f>YEAR(Table1[[#This Row],[order_date]])</f>
        <v>2023</v>
      </c>
      <c r="N13514">
        <f>MONTH(Table1[[#This Row],[order_date]])</f>
        <v>12</v>
      </c>
      <c r="O13514" s="3">
        <f>Table1[[#This Row],[sales]]-Table1[[#This Row],[profit]]</f>
        <v>2893.07</v>
      </c>
      <c r="P13514" s="3">
        <f>Table1[[#This Row],[sales]]*Table1[[#This Row],[quantity]]</f>
        <v>24893.960000000003</v>
      </c>
      <c r="Q13514" s="9">
        <f>Table1[[#This Row],[delivery_date]]-Table1[[#This Row],[order_date]]</f>
        <v>3</v>
      </c>
    </row>
    <row r="13515" spans="1:17" x14ac:dyDescent="0.35">
      <c r="A13515" t="s">
        <v>13546</v>
      </c>
      <c r="B13515" t="s">
        <v>41</v>
      </c>
      <c r="C13515" t="s">
        <v>14</v>
      </c>
      <c r="D13515" s="2">
        <v>769.26</v>
      </c>
      <c r="E13515">
        <v>0.27</v>
      </c>
      <c r="F13515">
        <v>6</v>
      </c>
      <c r="G13515" s="1">
        <v>45153</v>
      </c>
      <c r="H13515" s="1">
        <v>45160</v>
      </c>
      <c r="I13515" t="s">
        <v>15</v>
      </c>
      <c r="J13515" t="s">
        <v>27</v>
      </c>
      <c r="K13515" s="2">
        <v>167.55</v>
      </c>
      <c r="L13515" t="s">
        <v>17</v>
      </c>
      <c r="M13515">
        <f>YEAR(Table1[[#This Row],[order_date]])</f>
        <v>2023</v>
      </c>
      <c r="N13515">
        <f>MONTH(Table1[[#This Row],[order_date]])</f>
        <v>8</v>
      </c>
      <c r="O13515" s="3">
        <f>Table1[[#This Row],[sales]]-Table1[[#This Row],[profit]]</f>
        <v>601.71</v>
      </c>
      <c r="P13515" s="3">
        <f>Table1[[#This Row],[sales]]*Table1[[#This Row],[quantity]]</f>
        <v>4615.5599999999995</v>
      </c>
      <c r="Q13515" s="9">
        <f>Table1[[#This Row],[delivery_date]]-Table1[[#This Row],[order_date]]</f>
        <v>7</v>
      </c>
    </row>
    <row r="13516" spans="1:17" x14ac:dyDescent="0.35">
      <c r="A13516" t="s">
        <v>13547</v>
      </c>
      <c r="B13516" t="s">
        <v>13</v>
      </c>
      <c r="C13516" t="s">
        <v>33</v>
      </c>
      <c r="D13516" s="2">
        <v>2604.1999999999998</v>
      </c>
      <c r="E13516">
        <v>0.22</v>
      </c>
      <c r="F13516">
        <v>2</v>
      </c>
      <c r="G13516" s="1">
        <v>45402</v>
      </c>
      <c r="H13516" s="1">
        <v>45407</v>
      </c>
      <c r="I13516" t="s">
        <v>31</v>
      </c>
      <c r="J13516" t="s">
        <v>27</v>
      </c>
      <c r="K13516" s="2">
        <v>642.14</v>
      </c>
      <c r="L13516" t="s">
        <v>17</v>
      </c>
      <c r="M13516">
        <f>YEAR(Table1[[#This Row],[order_date]])</f>
        <v>2024</v>
      </c>
      <c r="N13516">
        <f>MONTH(Table1[[#This Row],[order_date]])</f>
        <v>4</v>
      </c>
      <c r="O13516" s="3">
        <f>Table1[[#This Row],[sales]]-Table1[[#This Row],[profit]]</f>
        <v>1962.06</v>
      </c>
      <c r="P13516" s="3">
        <f>Table1[[#This Row],[sales]]*Table1[[#This Row],[quantity]]</f>
        <v>5208.3999999999996</v>
      </c>
      <c r="Q13516" s="9">
        <f>Table1[[#This Row],[delivery_date]]-Table1[[#This Row],[order_date]]</f>
        <v>5</v>
      </c>
    </row>
    <row r="13517" spans="1:17" x14ac:dyDescent="0.35">
      <c r="A13517" t="s">
        <v>13548</v>
      </c>
      <c r="B13517" t="s">
        <v>41</v>
      </c>
      <c r="C13517" t="s">
        <v>20</v>
      </c>
      <c r="D13517" s="2">
        <v>1056.8499999999999</v>
      </c>
      <c r="E13517">
        <v>0.46</v>
      </c>
      <c r="F13517">
        <v>4</v>
      </c>
      <c r="G13517" s="1">
        <v>45082</v>
      </c>
      <c r="H13517" s="1">
        <v>45088</v>
      </c>
      <c r="I13517" t="s">
        <v>21</v>
      </c>
      <c r="J13517" t="s">
        <v>16</v>
      </c>
      <c r="K13517" s="2">
        <v>198.71</v>
      </c>
      <c r="L13517" t="s">
        <v>28</v>
      </c>
      <c r="M13517">
        <f>YEAR(Table1[[#This Row],[order_date]])</f>
        <v>2023</v>
      </c>
      <c r="N13517">
        <f>MONTH(Table1[[#This Row],[order_date]])</f>
        <v>6</v>
      </c>
      <c r="O13517" s="3">
        <f>Table1[[#This Row],[sales]]-Table1[[#This Row],[profit]]</f>
        <v>858.13999999999987</v>
      </c>
      <c r="P13517" s="3">
        <f>Table1[[#This Row],[sales]]*Table1[[#This Row],[quantity]]</f>
        <v>4227.3999999999996</v>
      </c>
      <c r="Q13517" s="9">
        <f>Table1[[#This Row],[delivery_date]]-Table1[[#This Row],[order_date]]</f>
        <v>6</v>
      </c>
    </row>
    <row r="13518" spans="1:17" x14ac:dyDescent="0.35">
      <c r="A13518" t="s">
        <v>13549</v>
      </c>
      <c r="B13518" t="s">
        <v>13</v>
      </c>
      <c r="C13518" t="s">
        <v>14</v>
      </c>
      <c r="D13518" s="2">
        <v>2573.3200000000002</v>
      </c>
      <c r="E13518">
        <v>0.47</v>
      </c>
      <c r="F13518">
        <v>1</v>
      </c>
      <c r="G13518" s="1">
        <v>45005</v>
      </c>
      <c r="H13518" s="1">
        <v>45008</v>
      </c>
      <c r="I13518" t="s">
        <v>21</v>
      </c>
      <c r="J13518" t="s">
        <v>27</v>
      </c>
      <c r="K13518" s="2">
        <v>290.94</v>
      </c>
      <c r="L13518" t="s">
        <v>28</v>
      </c>
      <c r="M13518">
        <f>YEAR(Table1[[#This Row],[order_date]])</f>
        <v>2023</v>
      </c>
      <c r="N13518">
        <f>MONTH(Table1[[#This Row],[order_date]])</f>
        <v>3</v>
      </c>
      <c r="O13518" s="3">
        <f>Table1[[#This Row],[sales]]-Table1[[#This Row],[profit]]</f>
        <v>2282.38</v>
      </c>
      <c r="P13518" s="3">
        <f>Table1[[#This Row],[sales]]*Table1[[#This Row],[quantity]]</f>
        <v>2573.3200000000002</v>
      </c>
      <c r="Q13518" s="9">
        <f>Table1[[#This Row],[delivery_date]]-Table1[[#This Row],[order_date]]</f>
        <v>3</v>
      </c>
    </row>
    <row r="13519" spans="1:17" x14ac:dyDescent="0.35">
      <c r="A13519" t="s">
        <v>13550</v>
      </c>
      <c r="B13519" t="s">
        <v>25</v>
      </c>
      <c r="C13519" t="s">
        <v>14</v>
      </c>
      <c r="D13519" s="2">
        <v>1540.15</v>
      </c>
      <c r="E13519">
        <v>0.38</v>
      </c>
      <c r="F13519">
        <v>7</v>
      </c>
      <c r="G13519" s="1">
        <v>45201</v>
      </c>
      <c r="H13519" s="1">
        <v>45204</v>
      </c>
      <c r="I13519" t="s">
        <v>31</v>
      </c>
      <c r="J13519" t="s">
        <v>16</v>
      </c>
      <c r="K13519" s="2">
        <v>197.2</v>
      </c>
      <c r="L13519" t="s">
        <v>48</v>
      </c>
      <c r="M13519">
        <f>YEAR(Table1[[#This Row],[order_date]])</f>
        <v>2023</v>
      </c>
      <c r="N13519">
        <f>MONTH(Table1[[#This Row],[order_date]])</f>
        <v>10</v>
      </c>
      <c r="O13519" s="3">
        <f>Table1[[#This Row],[sales]]-Table1[[#This Row],[profit]]</f>
        <v>1342.95</v>
      </c>
      <c r="P13519" s="3">
        <f>Table1[[#This Row],[sales]]*Table1[[#This Row],[quantity]]</f>
        <v>10781.050000000001</v>
      </c>
      <c r="Q13519" s="9">
        <f>Table1[[#This Row],[delivery_date]]-Table1[[#This Row],[order_date]]</f>
        <v>3</v>
      </c>
    </row>
    <row r="13520" spans="1:17" x14ac:dyDescent="0.35">
      <c r="A13520" t="s">
        <v>13551</v>
      </c>
      <c r="B13520" t="s">
        <v>19</v>
      </c>
      <c r="C13520" t="s">
        <v>33</v>
      </c>
      <c r="D13520" s="2">
        <v>362.05</v>
      </c>
      <c r="E13520">
        <v>0.26</v>
      </c>
      <c r="F13520">
        <v>2</v>
      </c>
      <c r="G13520" s="1">
        <v>45279</v>
      </c>
      <c r="H13520" s="1">
        <v>45283</v>
      </c>
      <c r="I13520" t="s">
        <v>21</v>
      </c>
      <c r="J13520" t="s">
        <v>27</v>
      </c>
      <c r="K13520" s="2">
        <v>92.83</v>
      </c>
      <c r="L13520" t="s">
        <v>39</v>
      </c>
      <c r="M13520">
        <f>YEAR(Table1[[#This Row],[order_date]])</f>
        <v>2023</v>
      </c>
      <c r="N13520">
        <f>MONTH(Table1[[#This Row],[order_date]])</f>
        <v>12</v>
      </c>
      <c r="O13520" s="3">
        <f>Table1[[#This Row],[sales]]-Table1[[#This Row],[profit]]</f>
        <v>269.22000000000003</v>
      </c>
      <c r="P13520" s="3">
        <f>Table1[[#This Row],[sales]]*Table1[[#This Row],[quantity]]</f>
        <v>724.1</v>
      </c>
      <c r="Q13520" s="9">
        <f>Table1[[#This Row],[delivery_date]]-Table1[[#This Row],[order_date]]</f>
        <v>4</v>
      </c>
    </row>
    <row r="13521" spans="1:17" x14ac:dyDescent="0.35">
      <c r="A13521" t="s">
        <v>13552</v>
      </c>
      <c r="B13521" t="s">
        <v>25</v>
      </c>
      <c r="C13521" t="s">
        <v>33</v>
      </c>
      <c r="D13521" s="2">
        <v>2568.17</v>
      </c>
      <c r="E13521">
        <v>0.06</v>
      </c>
      <c r="F13521">
        <v>6</v>
      </c>
      <c r="G13521" s="1">
        <v>45146</v>
      </c>
      <c r="H13521" s="1">
        <v>45149</v>
      </c>
      <c r="I13521" t="s">
        <v>31</v>
      </c>
      <c r="J13521" t="s">
        <v>27</v>
      </c>
      <c r="K13521" s="2">
        <v>633.16</v>
      </c>
      <c r="L13521" t="s">
        <v>48</v>
      </c>
      <c r="M13521">
        <f>YEAR(Table1[[#This Row],[order_date]])</f>
        <v>2023</v>
      </c>
      <c r="N13521">
        <f>MONTH(Table1[[#This Row],[order_date]])</f>
        <v>8</v>
      </c>
      <c r="O13521" s="3">
        <f>Table1[[#This Row],[sales]]-Table1[[#This Row],[profit]]</f>
        <v>1935.0100000000002</v>
      </c>
      <c r="P13521" s="3">
        <f>Table1[[#This Row],[sales]]*Table1[[#This Row],[quantity]]</f>
        <v>15409.02</v>
      </c>
      <c r="Q13521" s="9">
        <f>Table1[[#This Row],[delivery_date]]-Table1[[#This Row],[order_date]]</f>
        <v>3</v>
      </c>
    </row>
    <row r="13522" spans="1:17" x14ac:dyDescent="0.35">
      <c r="A13522" t="s">
        <v>13553</v>
      </c>
      <c r="B13522" t="s">
        <v>25</v>
      </c>
      <c r="C13522" t="s">
        <v>14</v>
      </c>
      <c r="D13522" s="2">
        <v>990.97</v>
      </c>
      <c r="E13522">
        <v>0.35</v>
      </c>
      <c r="F13522">
        <v>9</v>
      </c>
      <c r="G13522" s="1">
        <v>45186</v>
      </c>
      <c r="H13522" s="1">
        <v>45191</v>
      </c>
      <c r="I13522" t="s">
        <v>15</v>
      </c>
      <c r="J13522" t="s">
        <v>22</v>
      </c>
      <c r="K13522" s="2">
        <v>53.13</v>
      </c>
      <c r="L13522" t="s">
        <v>48</v>
      </c>
      <c r="M13522">
        <f>YEAR(Table1[[#This Row],[order_date]])</f>
        <v>2023</v>
      </c>
      <c r="N13522">
        <f>MONTH(Table1[[#This Row],[order_date]])</f>
        <v>9</v>
      </c>
      <c r="O13522" s="3">
        <f>Table1[[#This Row],[sales]]-Table1[[#This Row],[profit]]</f>
        <v>937.84</v>
      </c>
      <c r="P13522" s="3">
        <f>Table1[[#This Row],[sales]]*Table1[[#This Row],[quantity]]</f>
        <v>8918.73</v>
      </c>
      <c r="Q13522" s="9">
        <f>Table1[[#This Row],[delivery_date]]-Table1[[#This Row],[order_date]]</f>
        <v>5</v>
      </c>
    </row>
    <row r="13523" spans="1:17" x14ac:dyDescent="0.35">
      <c r="A13523" t="s">
        <v>13554</v>
      </c>
      <c r="B13523" t="s">
        <v>25</v>
      </c>
      <c r="C13523" t="s">
        <v>26</v>
      </c>
      <c r="D13523" s="2">
        <v>889.66</v>
      </c>
      <c r="E13523">
        <v>0.41</v>
      </c>
      <c r="F13523">
        <v>5</v>
      </c>
      <c r="G13523" s="1">
        <v>45357</v>
      </c>
      <c r="H13523" s="1">
        <v>45359</v>
      </c>
      <c r="I13523" t="s">
        <v>15</v>
      </c>
      <c r="J13523" t="s">
        <v>16</v>
      </c>
      <c r="K13523" s="2">
        <v>173.22</v>
      </c>
      <c r="L13523" t="s">
        <v>34</v>
      </c>
      <c r="M13523">
        <f>YEAR(Table1[[#This Row],[order_date]])</f>
        <v>2024</v>
      </c>
      <c r="N13523">
        <f>MONTH(Table1[[#This Row],[order_date]])</f>
        <v>3</v>
      </c>
      <c r="O13523" s="3">
        <f>Table1[[#This Row],[sales]]-Table1[[#This Row],[profit]]</f>
        <v>716.43999999999994</v>
      </c>
      <c r="P13523" s="3">
        <f>Table1[[#This Row],[sales]]*Table1[[#This Row],[quantity]]</f>
        <v>4448.3</v>
      </c>
      <c r="Q13523" s="9">
        <f>Table1[[#This Row],[delivery_date]]-Table1[[#This Row],[order_date]]</f>
        <v>2</v>
      </c>
    </row>
    <row r="13524" spans="1:17" x14ac:dyDescent="0.35">
      <c r="A13524" t="s">
        <v>13555</v>
      </c>
      <c r="B13524" t="s">
        <v>13</v>
      </c>
      <c r="C13524" t="s">
        <v>20</v>
      </c>
      <c r="D13524" s="2">
        <v>1983.39</v>
      </c>
      <c r="E13524">
        <v>0.43</v>
      </c>
      <c r="F13524">
        <v>5</v>
      </c>
      <c r="G13524" s="1">
        <v>45341</v>
      </c>
      <c r="H13524" s="1">
        <v>45342</v>
      </c>
      <c r="I13524" t="s">
        <v>21</v>
      </c>
      <c r="J13524" t="s">
        <v>27</v>
      </c>
      <c r="K13524" s="2">
        <v>472.7</v>
      </c>
      <c r="L13524" t="s">
        <v>34</v>
      </c>
      <c r="M13524">
        <f>YEAR(Table1[[#This Row],[order_date]])</f>
        <v>2024</v>
      </c>
      <c r="N13524">
        <f>MONTH(Table1[[#This Row],[order_date]])</f>
        <v>2</v>
      </c>
      <c r="O13524" s="3">
        <f>Table1[[#This Row],[sales]]-Table1[[#This Row],[profit]]</f>
        <v>1510.69</v>
      </c>
      <c r="P13524" s="3">
        <f>Table1[[#This Row],[sales]]*Table1[[#This Row],[quantity]]</f>
        <v>9916.9500000000007</v>
      </c>
      <c r="Q13524" s="9">
        <f>Table1[[#This Row],[delivery_date]]-Table1[[#This Row],[order_date]]</f>
        <v>1</v>
      </c>
    </row>
    <row r="13525" spans="1:17" x14ac:dyDescent="0.35">
      <c r="A13525" t="s">
        <v>13556</v>
      </c>
      <c r="B13525" t="s">
        <v>19</v>
      </c>
      <c r="C13525" t="s">
        <v>33</v>
      </c>
      <c r="D13525" s="2">
        <v>1872.76</v>
      </c>
      <c r="E13525">
        <v>0.28999999999999998</v>
      </c>
      <c r="F13525">
        <v>4</v>
      </c>
      <c r="G13525" s="1">
        <v>45315</v>
      </c>
      <c r="H13525" s="1">
        <v>45316</v>
      </c>
      <c r="I13525" t="s">
        <v>15</v>
      </c>
      <c r="J13525" t="s">
        <v>27</v>
      </c>
      <c r="K13525" s="2">
        <v>140.78</v>
      </c>
      <c r="L13525" t="s">
        <v>23</v>
      </c>
      <c r="M13525">
        <f>YEAR(Table1[[#This Row],[order_date]])</f>
        <v>2024</v>
      </c>
      <c r="N13525">
        <f>MONTH(Table1[[#This Row],[order_date]])</f>
        <v>1</v>
      </c>
      <c r="O13525" s="3">
        <f>Table1[[#This Row],[sales]]-Table1[[#This Row],[profit]]</f>
        <v>1731.98</v>
      </c>
      <c r="P13525" s="3">
        <f>Table1[[#This Row],[sales]]*Table1[[#This Row],[quantity]]</f>
        <v>7491.04</v>
      </c>
      <c r="Q13525" s="9">
        <f>Table1[[#This Row],[delivery_date]]-Table1[[#This Row],[order_date]]</f>
        <v>1</v>
      </c>
    </row>
    <row r="13526" spans="1:17" x14ac:dyDescent="0.35">
      <c r="A13526" t="s">
        <v>13557</v>
      </c>
      <c r="B13526" t="s">
        <v>41</v>
      </c>
      <c r="C13526" t="s">
        <v>14</v>
      </c>
      <c r="D13526" s="2">
        <v>4348.09</v>
      </c>
      <c r="E13526">
        <v>0.31</v>
      </c>
      <c r="F13526">
        <v>1</v>
      </c>
      <c r="G13526" s="1">
        <v>45050</v>
      </c>
      <c r="H13526" s="1">
        <v>45051</v>
      </c>
      <c r="I13526" t="s">
        <v>31</v>
      </c>
      <c r="J13526" t="s">
        <v>22</v>
      </c>
      <c r="K13526" s="2">
        <v>884.23</v>
      </c>
      <c r="L13526" t="s">
        <v>34</v>
      </c>
      <c r="M13526">
        <f>YEAR(Table1[[#This Row],[order_date]])</f>
        <v>2023</v>
      </c>
      <c r="N13526">
        <f>MONTH(Table1[[#This Row],[order_date]])</f>
        <v>5</v>
      </c>
      <c r="O13526" s="3">
        <f>Table1[[#This Row],[sales]]-Table1[[#This Row],[profit]]</f>
        <v>3463.86</v>
      </c>
      <c r="P13526" s="3">
        <f>Table1[[#This Row],[sales]]*Table1[[#This Row],[quantity]]</f>
        <v>4348.09</v>
      </c>
      <c r="Q13526" s="9">
        <f>Table1[[#This Row],[delivery_date]]-Table1[[#This Row],[order_date]]</f>
        <v>1</v>
      </c>
    </row>
    <row r="13527" spans="1:17" x14ac:dyDescent="0.35">
      <c r="A13527" t="s">
        <v>13558</v>
      </c>
      <c r="B13527" t="s">
        <v>25</v>
      </c>
      <c r="C13527" t="s">
        <v>26</v>
      </c>
      <c r="D13527" s="2">
        <v>2866.72</v>
      </c>
      <c r="E13527">
        <v>0.35</v>
      </c>
      <c r="F13527">
        <v>4</v>
      </c>
      <c r="G13527" s="1">
        <v>45215</v>
      </c>
      <c r="H13527" s="1">
        <v>45222</v>
      </c>
      <c r="I13527" t="s">
        <v>21</v>
      </c>
      <c r="J13527" t="s">
        <v>16</v>
      </c>
      <c r="K13527" s="2">
        <v>477.45</v>
      </c>
      <c r="L13527" t="s">
        <v>23</v>
      </c>
      <c r="M13527">
        <f>YEAR(Table1[[#This Row],[order_date]])</f>
        <v>2023</v>
      </c>
      <c r="N13527">
        <f>MONTH(Table1[[#This Row],[order_date]])</f>
        <v>10</v>
      </c>
      <c r="O13527" s="3">
        <f>Table1[[#This Row],[sales]]-Table1[[#This Row],[profit]]</f>
        <v>2389.27</v>
      </c>
      <c r="P13527" s="3">
        <f>Table1[[#This Row],[sales]]*Table1[[#This Row],[quantity]]</f>
        <v>11466.88</v>
      </c>
      <c r="Q13527" s="9">
        <f>Table1[[#This Row],[delivery_date]]-Table1[[#This Row],[order_date]]</f>
        <v>7</v>
      </c>
    </row>
    <row r="13528" spans="1:17" x14ac:dyDescent="0.35">
      <c r="A13528" t="s">
        <v>13559</v>
      </c>
      <c r="B13528" t="s">
        <v>13</v>
      </c>
      <c r="C13528" t="s">
        <v>36</v>
      </c>
      <c r="D13528" s="2">
        <v>4287.38</v>
      </c>
      <c r="E13528">
        <v>0.44</v>
      </c>
      <c r="F13528">
        <v>9</v>
      </c>
      <c r="G13528" s="1">
        <v>45230</v>
      </c>
      <c r="H13528" s="1">
        <v>45231</v>
      </c>
      <c r="I13528" t="s">
        <v>31</v>
      </c>
      <c r="J13528" t="s">
        <v>27</v>
      </c>
      <c r="K13528" s="2">
        <v>447.8</v>
      </c>
      <c r="L13528" t="s">
        <v>39</v>
      </c>
      <c r="M13528">
        <f>YEAR(Table1[[#This Row],[order_date]])</f>
        <v>2023</v>
      </c>
      <c r="N13528">
        <f>MONTH(Table1[[#This Row],[order_date]])</f>
        <v>10</v>
      </c>
      <c r="O13528" s="3">
        <f>Table1[[#This Row],[sales]]-Table1[[#This Row],[profit]]</f>
        <v>3839.58</v>
      </c>
      <c r="P13528" s="3">
        <f>Table1[[#This Row],[sales]]*Table1[[#This Row],[quantity]]</f>
        <v>38586.42</v>
      </c>
      <c r="Q13528" s="9">
        <f>Table1[[#This Row],[delivery_date]]-Table1[[#This Row],[order_date]]</f>
        <v>1</v>
      </c>
    </row>
    <row r="13529" spans="1:17" x14ac:dyDescent="0.35">
      <c r="A13529" t="s">
        <v>13560</v>
      </c>
      <c r="B13529" t="s">
        <v>41</v>
      </c>
      <c r="C13529" t="s">
        <v>14</v>
      </c>
      <c r="D13529" s="2">
        <v>819.49</v>
      </c>
      <c r="E13529">
        <v>0.02</v>
      </c>
      <c r="F13529">
        <v>9</v>
      </c>
      <c r="G13529" s="1">
        <v>45086</v>
      </c>
      <c r="H13529" s="1">
        <v>45092</v>
      </c>
      <c r="I13529" t="s">
        <v>31</v>
      </c>
      <c r="J13529" t="s">
        <v>16</v>
      </c>
      <c r="K13529" s="2">
        <v>171.6</v>
      </c>
      <c r="L13529" t="s">
        <v>28</v>
      </c>
      <c r="M13529">
        <f>YEAR(Table1[[#This Row],[order_date]])</f>
        <v>2023</v>
      </c>
      <c r="N13529">
        <f>MONTH(Table1[[#This Row],[order_date]])</f>
        <v>6</v>
      </c>
      <c r="O13529" s="3">
        <f>Table1[[#This Row],[sales]]-Table1[[#This Row],[profit]]</f>
        <v>647.89</v>
      </c>
      <c r="P13529" s="3">
        <f>Table1[[#This Row],[sales]]*Table1[[#This Row],[quantity]]</f>
        <v>7375.41</v>
      </c>
      <c r="Q13529" s="9">
        <f>Table1[[#This Row],[delivery_date]]-Table1[[#This Row],[order_date]]</f>
        <v>6</v>
      </c>
    </row>
    <row r="13530" spans="1:17" x14ac:dyDescent="0.35">
      <c r="A13530" t="s">
        <v>13561</v>
      </c>
      <c r="B13530" t="s">
        <v>25</v>
      </c>
      <c r="C13530" t="s">
        <v>26</v>
      </c>
      <c r="D13530" s="2">
        <v>1850.82</v>
      </c>
      <c r="E13530">
        <v>0.28000000000000003</v>
      </c>
      <c r="F13530">
        <v>7</v>
      </c>
      <c r="G13530" s="1">
        <v>45308</v>
      </c>
      <c r="H13530" s="1">
        <v>45310</v>
      </c>
      <c r="I13530" t="s">
        <v>31</v>
      </c>
      <c r="J13530" t="s">
        <v>27</v>
      </c>
      <c r="K13530" s="2">
        <v>231.2</v>
      </c>
      <c r="L13530" t="s">
        <v>39</v>
      </c>
      <c r="M13530">
        <f>YEAR(Table1[[#This Row],[order_date]])</f>
        <v>2024</v>
      </c>
      <c r="N13530">
        <f>MONTH(Table1[[#This Row],[order_date]])</f>
        <v>1</v>
      </c>
      <c r="O13530" s="3">
        <f>Table1[[#This Row],[sales]]-Table1[[#This Row],[profit]]</f>
        <v>1619.62</v>
      </c>
      <c r="P13530" s="3">
        <f>Table1[[#This Row],[sales]]*Table1[[#This Row],[quantity]]</f>
        <v>12955.74</v>
      </c>
      <c r="Q13530" s="9">
        <f>Table1[[#This Row],[delivery_date]]-Table1[[#This Row],[order_date]]</f>
        <v>2</v>
      </c>
    </row>
    <row r="13531" spans="1:17" x14ac:dyDescent="0.35">
      <c r="A13531" t="s">
        <v>13562</v>
      </c>
      <c r="B13531" t="s">
        <v>41</v>
      </c>
      <c r="C13531" t="s">
        <v>36</v>
      </c>
      <c r="D13531" s="2">
        <v>2821.12</v>
      </c>
      <c r="E13531">
        <v>0.18</v>
      </c>
      <c r="F13531">
        <v>4</v>
      </c>
      <c r="G13531" s="1">
        <v>45038</v>
      </c>
      <c r="H13531" s="1">
        <v>45044</v>
      </c>
      <c r="I13531" t="s">
        <v>15</v>
      </c>
      <c r="J13531" t="s">
        <v>16</v>
      </c>
      <c r="K13531" s="2">
        <v>282.12</v>
      </c>
      <c r="L13531" t="s">
        <v>34</v>
      </c>
      <c r="M13531">
        <f>YEAR(Table1[[#This Row],[order_date]])</f>
        <v>2023</v>
      </c>
      <c r="N13531">
        <f>MONTH(Table1[[#This Row],[order_date]])</f>
        <v>4</v>
      </c>
      <c r="O13531" s="3">
        <f>Table1[[#This Row],[sales]]-Table1[[#This Row],[profit]]</f>
        <v>2539</v>
      </c>
      <c r="P13531" s="3">
        <f>Table1[[#This Row],[sales]]*Table1[[#This Row],[quantity]]</f>
        <v>11284.48</v>
      </c>
      <c r="Q13531" s="9">
        <f>Table1[[#This Row],[delivery_date]]-Table1[[#This Row],[order_date]]</f>
        <v>6</v>
      </c>
    </row>
    <row r="13532" spans="1:17" x14ac:dyDescent="0.35">
      <c r="A13532" t="s">
        <v>13563</v>
      </c>
      <c r="B13532" t="s">
        <v>25</v>
      </c>
      <c r="C13532" t="s">
        <v>26</v>
      </c>
      <c r="D13532" s="2">
        <v>850.33</v>
      </c>
      <c r="E13532">
        <v>0.42</v>
      </c>
      <c r="F13532">
        <v>9</v>
      </c>
      <c r="G13532" s="1">
        <v>45539</v>
      </c>
      <c r="H13532" s="1">
        <v>45541</v>
      </c>
      <c r="I13532" t="s">
        <v>31</v>
      </c>
      <c r="J13532" t="s">
        <v>16</v>
      </c>
      <c r="K13532" s="2">
        <v>138.02000000000001</v>
      </c>
      <c r="L13532" t="s">
        <v>17</v>
      </c>
      <c r="M13532">
        <f>YEAR(Table1[[#This Row],[order_date]])</f>
        <v>2024</v>
      </c>
      <c r="N13532">
        <f>MONTH(Table1[[#This Row],[order_date]])</f>
        <v>9</v>
      </c>
      <c r="O13532" s="3">
        <f>Table1[[#This Row],[sales]]-Table1[[#This Row],[profit]]</f>
        <v>712.31000000000006</v>
      </c>
      <c r="P13532" s="3">
        <f>Table1[[#This Row],[sales]]*Table1[[#This Row],[quantity]]</f>
        <v>7652.97</v>
      </c>
      <c r="Q13532" s="9">
        <f>Table1[[#This Row],[delivery_date]]-Table1[[#This Row],[order_date]]</f>
        <v>2</v>
      </c>
    </row>
    <row r="13533" spans="1:17" x14ac:dyDescent="0.35">
      <c r="A13533" t="s">
        <v>13564</v>
      </c>
      <c r="B13533" t="s">
        <v>41</v>
      </c>
      <c r="C13533" t="s">
        <v>33</v>
      </c>
      <c r="D13533" s="2">
        <v>727.48</v>
      </c>
      <c r="E13533">
        <v>7.0000000000000007E-2</v>
      </c>
      <c r="F13533">
        <v>5</v>
      </c>
      <c r="G13533" s="1">
        <v>45152</v>
      </c>
      <c r="H13533" s="1">
        <v>45153</v>
      </c>
      <c r="I13533" t="s">
        <v>15</v>
      </c>
      <c r="J13533" t="s">
        <v>27</v>
      </c>
      <c r="K13533" s="2">
        <v>145.77000000000001</v>
      </c>
      <c r="L13533" t="s">
        <v>28</v>
      </c>
      <c r="M13533">
        <f>YEAR(Table1[[#This Row],[order_date]])</f>
        <v>2023</v>
      </c>
      <c r="N13533">
        <f>MONTH(Table1[[#This Row],[order_date]])</f>
        <v>8</v>
      </c>
      <c r="O13533" s="3">
        <f>Table1[[#This Row],[sales]]-Table1[[#This Row],[profit]]</f>
        <v>581.71</v>
      </c>
      <c r="P13533" s="3">
        <f>Table1[[#This Row],[sales]]*Table1[[#This Row],[quantity]]</f>
        <v>3637.4</v>
      </c>
      <c r="Q13533" s="9">
        <f>Table1[[#This Row],[delivery_date]]-Table1[[#This Row],[order_date]]</f>
        <v>1</v>
      </c>
    </row>
    <row r="13534" spans="1:17" x14ac:dyDescent="0.35">
      <c r="A13534" t="s">
        <v>13565</v>
      </c>
      <c r="B13534" t="s">
        <v>41</v>
      </c>
      <c r="C13534" t="s">
        <v>14</v>
      </c>
      <c r="D13534" s="2">
        <v>3340.87</v>
      </c>
      <c r="E13534">
        <v>0.45</v>
      </c>
      <c r="F13534">
        <v>2</v>
      </c>
      <c r="G13534" s="1">
        <v>45414</v>
      </c>
      <c r="H13534" s="1">
        <v>45421</v>
      </c>
      <c r="I13534" t="s">
        <v>31</v>
      </c>
      <c r="J13534" t="s">
        <v>22</v>
      </c>
      <c r="K13534" s="2">
        <v>528.20000000000005</v>
      </c>
      <c r="L13534" t="s">
        <v>39</v>
      </c>
      <c r="M13534">
        <f>YEAR(Table1[[#This Row],[order_date]])</f>
        <v>2024</v>
      </c>
      <c r="N13534">
        <f>MONTH(Table1[[#This Row],[order_date]])</f>
        <v>5</v>
      </c>
      <c r="O13534" s="3">
        <f>Table1[[#This Row],[sales]]-Table1[[#This Row],[profit]]</f>
        <v>2812.67</v>
      </c>
      <c r="P13534" s="3">
        <f>Table1[[#This Row],[sales]]*Table1[[#This Row],[quantity]]</f>
        <v>6681.74</v>
      </c>
      <c r="Q13534" s="9">
        <f>Table1[[#This Row],[delivery_date]]-Table1[[#This Row],[order_date]]</f>
        <v>7</v>
      </c>
    </row>
    <row r="13535" spans="1:17" x14ac:dyDescent="0.35">
      <c r="A13535" t="s">
        <v>13566</v>
      </c>
      <c r="B13535" t="s">
        <v>19</v>
      </c>
      <c r="C13535" t="s">
        <v>36</v>
      </c>
      <c r="D13535" s="2">
        <v>3303.79</v>
      </c>
      <c r="E13535">
        <v>0.06</v>
      </c>
      <c r="F13535">
        <v>9</v>
      </c>
      <c r="G13535" s="1">
        <v>45485</v>
      </c>
      <c r="H13535" s="1">
        <v>45488</v>
      </c>
      <c r="I13535" t="s">
        <v>31</v>
      </c>
      <c r="J13535" t="s">
        <v>27</v>
      </c>
      <c r="K13535" s="2">
        <v>917.18</v>
      </c>
      <c r="L13535" t="s">
        <v>34</v>
      </c>
      <c r="M13535">
        <f>YEAR(Table1[[#This Row],[order_date]])</f>
        <v>2024</v>
      </c>
      <c r="N13535">
        <f>MONTH(Table1[[#This Row],[order_date]])</f>
        <v>7</v>
      </c>
      <c r="O13535" s="3">
        <f>Table1[[#This Row],[sales]]-Table1[[#This Row],[profit]]</f>
        <v>2386.61</v>
      </c>
      <c r="P13535" s="3">
        <f>Table1[[#This Row],[sales]]*Table1[[#This Row],[quantity]]</f>
        <v>29734.11</v>
      </c>
      <c r="Q13535" s="9">
        <f>Table1[[#This Row],[delivery_date]]-Table1[[#This Row],[order_date]]</f>
        <v>3</v>
      </c>
    </row>
    <row r="13536" spans="1:17" x14ac:dyDescent="0.35">
      <c r="A13536" t="s">
        <v>13567</v>
      </c>
      <c r="B13536" t="s">
        <v>19</v>
      </c>
      <c r="C13536" t="s">
        <v>26</v>
      </c>
      <c r="D13536" s="2">
        <v>1247.3800000000001</v>
      </c>
      <c r="E13536">
        <v>0.04</v>
      </c>
      <c r="F13536">
        <v>6</v>
      </c>
      <c r="G13536" s="1">
        <v>45575</v>
      </c>
      <c r="H13536" s="1">
        <v>45578</v>
      </c>
      <c r="I13536" t="s">
        <v>15</v>
      </c>
      <c r="J13536" t="s">
        <v>22</v>
      </c>
      <c r="K13536" s="2">
        <v>343.05</v>
      </c>
      <c r="L13536" t="s">
        <v>34</v>
      </c>
      <c r="M13536">
        <f>YEAR(Table1[[#This Row],[order_date]])</f>
        <v>2024</v>
      </c>
      <c r="N13536">
        <f>MONTH(Table1[[#This Row],[order_date]])</f>
        <v>10</v>
      </c>
      <c r="O13536" s="3">
        <f>Table1[[#This Row],[sales]]-Table1[[#This Row],[profit]]</f>
        <v>904.33000000000015</v>
      </c>
      <c r="P13536" s="3">
        <f>Table1[[#This Row],[sales]]*Table1[[#This Row],[quantity]]</f>
        <v>7484.2800000000007</v>
      </c>
      <c r="Q13536" s="9">
        <f>Table1[[#This Row],[delivery_date]]-Table1[[#This Row],[order_date]]</f>
        <v>3</v>
      </c>
    </row>
    <row r="13537" spans="1:17" x14ac:dyDescent="0.35">
      <c r="A13537" t="s">
        <v>13568</v>
      </c>
      <c r="B13537" t="s">
        <v>25</v>
      </c>
      <c r="C13537" t="s">
        <v>36</v>
      </c>
      <c r="D13537" s="2">
        <v>1212.9100000000001</v>
      </c>
      <c r="E13537">
        <v>0.17</v>
      </c>
      <c r="F13537">
        <v>5</v>
      </c>
      <c r="G13537" s="1">
        <v>45287</v>
      </c>
      <c r="H13537" s="1">
        <v>45293</v>
      </c>
      <c r="I13537" t="s">
        <v>21</v>
      </c>
      <c r="J13537" t="s">
        <v>22</v>
      </c>
      <c r="K13537" s="2">
        <v>172.61</v>
      </c>
      <c r="L13537" t="s">
        <v>17</v>
      </c>
      <c r="M13537">
        <f>YEAR(Table1[[#This Row],[order_date]])</f>
        <v>2023</v>
      </c>
      <c r="N13537">
        <f>MONTH(Table1[[#This Row],[order_date]])</f>
        <v>12</v>
      </c>
      <c r="O13537" s="3">
        <f>Table1[[#This Row],[sales]]-Table1[[#This Row],[profit]]</f>
        <v>1040.3000000000002</v>
      </c>
      <c r="P13537" s="3">
        <f>Table1[[#This Row],[sales]]*Table1[[#This Row],[quantity]]</f>
        <v>6064.55</v>
      </c>
      <c r="Q13537" s="9">
        <f>Table1[[#This Row],[delivery_date]]-Table1[[#This Row],[order_date]]</f>
        <v>6</v>
      </c>
    </row>
    <row r="13538" spans="1:17" x14ac:dyDescent="0.35">
      <c r="A13538" t="s">
        <v>13569</v>
      </c>
      <c r="B13538" t="s">
        <v>13</v>
      </c>
      <c r="C13538" t="s">
        <v>20</v>
      </c>
      <c r="D13538" s="2">
        <v>3752.68</v>
      </c>
      <c r="E13538">
        <v>0.5</v>
      </c>
      <c r="F13538">
        <v>8</v>
      </c>
      <c r="G13538" s="1">
        <v>45089</v>
      </c>
      <c r="H13538" s="1">
        <v>45093</v>
      </c>
      <c r="I13538" t="s">
        <v>21</v>
      </c>
      <c r="J13538" t="s">
        <v>27</v>
      </c>
      <c r="K13538" s="2">
        <v>385.94</v>
      </c>
      <c r="L13538" t="s">
        <v>23</v>
      </c>
      <c r="M13538">
        <f>YEAR(Table1[[#This Row],[order_date]])</f>
        <v>2023</v>
      </c>
      <c r="N13538">
        <f>MONTH(Table1[[#This Row],[order_date]])</f>
        <v>6</v>
      </c>
      <c r="O13538" s="3">
        <f>Table1[[#This Row],[sales]]-Table1[[#This Row],[profit]]</f>
        <v>3366.74</v>
      </c>
      <c r="P13538" s="3">
        <f>Table1[[#This Row],[sales]]*Table1[[#This Row],[quantity]]</f>
        <v>30021.439999999999</v>
      </c>
      <c r="Q13538" s="9">
        <f>Table1[[#This Row],[delivery_date]]-Table1[[#This Row],[order_date]]</f>
        <v>4</v>
      </c>
    </row>
    <row r="13539" spans="1:17" x14ac:dyDescent="0.35">
      <c r="A13539" t="s">
        <v>13570</v>
      </c>
      <c r="B13539" t="s">
        <v>19</v>
      </c>
      <c r="C13539" t="s">
        <v>14</v>
      </c>
      <c r="D13539" s="2">
        <v>673.24</v>
      </c>
      <c r="E13539">
        <v>0.32</v>
      </c>
      <c r="F13539">
        <v>2</v>
      </c>
      <c r="G13539" s="1">
        <v>44973</v>
      </c>
      <c r="H13539" s="1">
        <v>44975</v>
      </c>
      <c r="I13539" t="s">
        <v>15</v>
      </c>
      <c r="J13539" t="s">
        <v>27</v>
      </c>
      <c r="K13539" s="2">
        <v>185.18</v>
      </c>
      <c r="L13539" t="s">
        <v>28</v>
      </c>
      <c r="M13539">
        <f>YEAR(Table1[[#This Row],[order_date]])</f>
        <v>2023</v>
      </c>
      <c r="N13539">
        <f>MONTH(Table1[[#This Row],[order_date]])</f>
        <v>2</v>
      </c>
      <c r="O13539" s="3">
        <f>Table1[[#This Row],[sales]]-Table1[[#This Row],[profit]]</f>
        <v>488.06</v>
      </c>
      <c r="P13539" s="3">
        <f>Table1[[#This Row],[sales]]*Table1[[#This Row],[quantity]]</f>
        <v>1346.48</v>
      </c>
      <c r="Q13539" s="9">
        <f>Table1[[#This Row],[delivery_date]]-Table1[[#This Row],[order_date]]</f>
        <v>2</v>
      </c>
    </row>
    <row r="13540" spans="1:17" x14ac:dyDescent="0.35">
      <c r="A13540" t="s">
        <v>13571</v>
      </c>
      <c r="B13540" t="s">
        <v>41</v>
      </c>
      <c r="C13540" t="s">
        <v>33</v>
      </c>
      <c r="D13540" s="2">
        <v>4623.99</v>
      </c>
      <c r="E13540">
        <v>0.01</v>
      </c>
      <c r="F13540">
        <v>5</v>
      </c>
      <c r="G13540" s="1">
        <v>45526</v>
      </c>
      <c r="H13540" s="1">
        <v>45530</v>
      </c>
      <c r="I13540" t="s">
        <v>21</v>
      </c>
      <c r="J13540" t="s">
        <v>22</v>
      </c>
      <c r="K13540" s="2">
        <v>712.8</v>
      </c>
      <c r="L13540" t="s">
        <v>34</v>
      </c>
      <c r="M13540">
        <f>YEAR(Table1[[#This Row],[order_date]])</f>
        <v>2024</v>
      </c>
      <c r="N13540">
        <f>MONTH(Table1[[#This Row],[order_date]])</f>
        <v>8</v>
      </c>
      <c r="O13540" s="3">
        <f>Table1[[#This Row],[sales]]-Table1[[#This Row],[profit]]</f>
        <v>3911.1899999999996</v>
      </c>
      <c r="P13540" s="3">
        <f>Table1[[#This Row],[sales]]*Table1[[#This Row],[quantity]]</f>
        <v>23119.949999999997</v>
      </c>
      <c r="Q13540" s="9">
        <f>Table1[[#This Row],[delivery_date]]-Table1[[#This Row],[order_date]]</f>
        <v>4</v>
      </c>
    </row>
    <row r="13541" spans="1:17" x14ac:dyDescent="0.35">
      <c r="A13541" t="s">
        <v>13572</v>
      </c>
      <c r="B13541" t="s">
        <v>19</v>
      </c>
      <c r="C13541" t="s">
        <v>36</v>
      </c>
      <c r="D13541" s="2">
        <v>4724.32</v>
      </c>
      <c r="E13541">
        <v>0.12</v>
      </c>
      <c r="F13541">
        <v>8</v>
      </c>
      <c r="G13541" s="1">
        <v>45264</v>
      </c>
      <c r="H13541" s="1">
        <v>45269</v>
      </c>
      <c r="I13541" t="s">
        <v>15</v>
      </c>
      <c r="J13541" t="s">
        <v>27</v>
      </c>
      <c r="K13541" s="2">
        <v>603.09</v>
      </c>
      <c r="L13541" t="s">
        <v>23</v>
      </c>
      <c r="M13541">
        <f>YEAR(Table1[[#This Row],[order_date]])</f>
        <v>2023</v>
      </c>
      <c r="N13541">
        <f>MONTH(Table1[[#This Row],[order_date]])</f>
        <v>12</v>
      </c>
      <c r="O13541" s="3">
        <f>Table1[[#This Row],[sales]]-Table1[[#This Row],[profit]]</f>
        <v>4121.2299999999996</v>
      </c>
      <c r="P13541" s="3">
        <f>Table1[[#This Row],[sales]]*Table1[[#This Row],[quantity]]</f>
        <v>37794.559999999998</v>
      </c>
      <c r="Q13541" s="9">
        <f>Table1[[#This Row],[delivery_date]]-Table1[[#This Row],[order_date]]</f>
        <v>5</v>
      </c>
    </row>
    <row r="13542" spans="1:17" x14ac:dyDescent="0.35">
      <c r="A13542" t="s">
        <v>13573</v>
      </c>
      <c r="B13542" t="s">
        <v>19</v>
      </c>
      <c r="C13542" t="s">
        <v>26</v>
      </c>
      <c r="D13542" s="2">
        <v>4367.8599999999997</v>
      </c>
      <c r="E13542">
        <v>7.0000000000000007E-2</v>
      </c>
      <c r="F13542">
        <v>4</v>
      </c>
      <c r="G13542" s="1">
        <v>45199</v>
      </c>
      <c r="H13542" s="1">
        <v>45201</v>
      </c>
      <c r="I13542" t="s">
        <v>31</v>
      </c>
      <c r="J13542" t="s">
        <v>27</v>
      </c>
      <c r="K13542" s="2">
        <v>1264.78</v>
      </c>
      <c r="L13542" t="s">
        <v>17</v>
      </c>
      <c r="M13542">
        <f>YEAR(Table1[[#This Row],[order_date]])</f>
        <v>2023</v>
      </c>
      <c r="N13542">
        <f>MONTH(Table1[[#This Row],[order_date]])</f>
        <v>9</v>
      </c>
      <c r="O13542" s="3">
        <f>Table1[[#This Row],[sales]]-Table1[[#This Row],[profit]]</f>
        <v>3103.08</v>
      </c>
      <c r="P13542" s="3">
        <f>Table1[[#This Row],[sales]]*Table1[[#This Row],[quantity]]</f>
        <v>17471.439999999999</v>
      </c>
      <c r="Q13542" s="9">
        <f>Table1[[#This Row],[delivery_date]]-Table1[[#This Row],[order_date]]</f>
        <v>2</v>
      </c>
    </row>
    <row r="13543" spans="1:17" x14ac:dyDescent="0.35">
      <c r="A13543" t="s">
        <v>13574</v>
      </c>
      <c r="B13543" t="s">
        <v>25</v>
      </c>
      <c r="C13543" t="s">
        <v>36</v>
      </c>
      <c r="D13543" s="2">
        <v>1132.32</v>
      </c>
      <c r="E13543">
        <v>0</v>
      </c>
      <c r="F13543">
        <v>9</v>
      </c>
      <c r="G13543" s="1">
        <v>44981</v>
      </c>
      <c r="H13543" s="1">
        <v>44982</v>
      </c>
      <c r="I13543" t="s">
        <v>31</v>
      </c>
      <c r="J13543" t="s">
        <v>22</v>
      </c>
      <c r="K13543" s="2">
        <v>196.11</v>
      </c>
      <c r="L13543" t="s">
        <v>17</v>
      </c>
      <c r="M13543">
        <f>YEAR(Table1[[#This Row],[order_date]])</f>
        <v>2023</v>
      </c>
      <c r="N13543">
        <f>MONTH(Table1[[#This Row],[order_date]])</f>
        <v>2</v>
      </c>
      <c r="O13543" s="3">
        <f>Table1[[#This Row],[sales]]-Table1[[#This Row],[profit]]</f>
        <v>936.20999999999992</v>
      </c>
      <c r="P13543" s="3">
        <f>Table1[[#This Row],[sales]]*Table1[[#This Row],[quantity]]</f>
        <v>10190.879999999999</v>
      </c>
      <c r="Q13543" s="9">
        <f>Table1[[#This Row],[delivery_date]]-Table1[[#This Row],[order_date]]</f>
        <v>1</v>
      </c>
    </row>
    <row r="13544" spans="1:17" x14ac:dyDescent="0.35">
      <c r="A13544" t="s">
        <v>13575</v>
      </c>
      <c r="B13544" t="s">
        <v>19</v>
      </c>
      <c r="C13544" t="s">
        <v>26</v>
      </c>
      <c r="D13544" s="2">
        <v>182.33</v>
      </c>
      <c r="E13544">
        <v>0.26</v>
      </c>
      <c r="F13544">
        <v>7</v>
      </c>
      <c r="G13544" s="1">
        <v>45193</v>
      </c>
      <c r="H13544" s="1">
        <v>45194</v>
      </c>
      <c r="I13544" t="s">
        <v>15</v>
      </c>
      <c r="J13544" t="s">
        <v>27</v>
      </c>
      <c r="K13544" s="2">
        <v>48.97</v>
      </c>
      <c r="L13544" t="s">
        <v>28</v>
      </c>
      <c r="M13544">
        <f>YEAR(Table1[[#This Row],[order_date]])</f>
        <v>2023</v>
      </c>
      <c r="N13544">
        <f>MONTH(Table1[[#This Row],[order_date]])</f>
        <v>9</v>
      </c>
      <c r="O13544" s="3">
        <f>Table1[[#This Row],[sales]]-Table1[[#This Row],[profit]]</f>
        <v>133.36000000000001</v>
      </c>
      <c r="P13544" s="3">
        <f>Table1[[#This Row],[sales]]*Table1[[#This Row],[quantity]]</f>
        <v>1276.3100000000002</v>
      </c>
      <c r="Q13544" s="9">
        <f>Table1[[#This Row],[delivery_date]]-Table1[[#This Row],[order_date]]</f>
        <v>1</v>
      </c>
    </row>
    <row r="13545" spans="1:17" x14ac:dyDescent="0.35">
      <c r="A13545" t="s">
        <v>13576</v>
      </c>
      <c r="B13545" t="s">
        <v>19</v>
      </c>
      <c r="C13545" t="s">
        <v>36</v>
      </c>
      <c r="D13545" s="2">
        <v>4689.79</v>
      </c>
      <c r="E13545">
        <v>0.19</v>
      </c>
      <c r="F13545">
        <v>7</v>
      </c>
      <c r="G13545" s="1">
        <v>45471</v>
      </c>
      <c r="H13545" s="1">
        <v>45475</v>
      </c>
      <c r="I13545" t="s">
        <v>21</v>
      </c>
      <c r="J13545" t="s">
        <v>27</v>
      </c>
      <c r="K13545" s="2">
        <v>245.27</v>
      </c>
      <c r="L13545" t="s">
        <v>34</v>
      </c>
      <c r="M13545">
        <f>YEAR(Table1[[#This Row],[order_date]])</f>
        <v>2024</v>
      </c>
      <c r="N13545">
        <f>MONTH(Table1[[#This Row],[order_date]])</f>
        <v>6</v>
      </c>
      <c r="O13545" s="3">
        <f>Table1[[#This Row],[sales]]-Table1[[#This Row],[profit]]</f>
        <v>4444.5199999999995</v>
      </c>
      <c r="P13545" s="3">
        <f>Table1[[#This Row],[sales]]*Table1[[#This Row],[quantity]]</f>
        <v>32828.53</v>
      </c>
      <c r="Q13545" s="9">
        <f>Table1[[#This Row],[delivery_date]]-Table1[[#This Row],[order_date]]</f>
        <v>4</v>
      </c>
    </row>
    <row r="13546" spans="1:17" x14ac:dyDescent="0.35">
      <c r="A13546" t="s">
        <v>13577</v>
      </c>
      <c r="B13546" t="s">
        <v>41</v>
      </c>
      <c r="C13546" t="s">
        <v>33</v>
      </c>
      <c r="D13546" s="2">
        <v>1785.46</v>
      </c>
      <c r="E13546">
        <v>0.31</v>
      </c>
      <c r="F13546">
        <v>9</v>
      </c>
      <c r="G13546" s="1">
        <v>45246</v>
      </c>
      <c r="H13546" s="1">
        <v>45248</v>
      </c>
      <c r="I13546" t="s">
        <v>21</v>
      </c>
      <c r="J13546" t="s">
        <v>16</v>
      </c>
      <c r="K13546" s="2">
        <v>113.72</v>
      </c>
      <c r="L13546" t="s">
        <v>34</v>
      </c>
      <c r="M13546">
        <f>YEAR(Table1[[#This Row],[order_date]])</f>
        <v>2023</v>
      </c>
      <c r="N13546">
        <f>MONTH(Table1[[#This Row],[order_date]])</f>
        <v>11</v>
      </c>
      <c r="O13546" s="3">
        <f>Table1[[#This Row],[sales]]-Table1[[#This Row],[profit]]</f>
        <v>1671.74</v>
      </c>
      <c r="P13546" s="3">
        <f>Table1[[#This Row],[sales]]*Table1[[#This Row],[quantity]]</f>
        <v>16069.14</v>
      </c>
      <c r="Q13546" s="9">
        <f>Table1[[#This Row],[delivery_date]]-Table1[[#This Row],[order_date]]</f>
        <v>2</v>
      </c>
    </row>
    <row r="13547" spans="1:17" x14ac:dyDescent="0.35">
      <c r="A13547" t="s">
        <v>13578</v>
      </c>
      <c r="B13547" t="s">
        <v>19</v>
      </c>
      <c r="C13547" t="s">
        <v>33</v>
      </c>
      <c r="D13547" s="2">
        <v>1621.01</v>
      </c>
      <c r="E13547">
        <v>0.11</v>
      </c>
      <c r="F13547">
        <v>3</v>
      </c>
      <c r="G13547" s="1">
        <v>44984</v>
      </c>
      <c r="H13547" s="1">
        <v>44987</v>
      </c>
      <c r="I13547" t="s">
        <v>21</v>
      </c>
      <c r="J13547" t="s">
        <v>22</v>
      </c>
      <c r="K13547" s="2">
        <v>275.12</v>
      </c>
      <c r="L13547" t="s">
        <v>28</v>
      </c>
      <c r="M13547">
        <f>YEAR(Table1[[#This Row],[order_date]])</f>
        <v>2023</v>
      </c>
      <c r="N13547">
        <f>MONTH(Table1[[#This Row],[order_date]])</f>
        <v>2</v>
      </c>
      <c r="O13547" s="3">
        <f>Table1[[#This Row],[sales]]-Table1[[#This Row],[profit]]</f>
        <v>1345.8899999999999</v>
      </c>
      <c r="P13547" s="3">
        <f>Table1[[#This Row],[sales]]*Table1[[#This Row],[quantity]]</f>
        <v>4863.03</v>
      </c>
      <c r="Q13547" s="9">
        <f>Table1[[#This Row],[delivery_date]]-Table1[[#This Row],[order_date]]</f>
        <v>3</v>
      </c>
    </row>
    <row r="13548" spans="1:17" x14ac:dyDescent="0.35">
      <c r="A13548" t="s">
        <v>13579</v>
      </c>
      <c r="B13548" t="s">
        <v>41</v>
      </c>
      <c r="C13548" t="s">
        <v>14</v>
      </c>
      <c r="D13548" s="2">
        <v>1382.22</v>
      </c>
      <c r="E13548">
        <v>0.42</v>
      </c>
      <c r="F13548">
        <v>3</v>
      </c>
      <c r="G13548" s="1">
        <v>45546</v>
      </c>
      <c r="H13548" s="1">
        <v>45548</v>
      </c>
      <c r="I13548" t="s">
        <v>31</v>
      </c>
      <c r="J13548" t="s">
        <v>16</v>
      </c>
      <c r="K13548" s="2">
        <v>294.44</v>
      </c>
      <c r="L13548" t="s">
        <v>28</v>
      </c>
      <c r="M13548">
        <f>YEAR(Table1[[#This Row],[order_date]])</f>
        <v>2024</v>
      </c>
      <c r="N13548">
        <f>MONTH(Table1[[#This Row],[order_date]])</f>
        <v>9</v>
      </c>
      <c r="O13548" s="3">
        <f>Table1[[#This Row],[sales]]-Table1[[#This Row],[profit]]</f>
        <v>1087.78</v>
      </c>
      <c r="P13548" s="3">
        <f>Table1[[#This Row],[sales]]*Table1[[#This Row],[quantity]]</f>
        <v>4146.66</v>
      </c>
      <c r="Q13548" s="9">
        <f>Table1[[#This Row],[delivery_date]]-Table1[[#This Row],[order_date]]</f>
        <v>2</v>
      </c>
    </row>
    <row r="13549" spans="1:17" x14ac:dyDescent="0.35">
      <c r="A13549" t="s">
        <v>13580</v>
      </c>
      <c r="B13549" t="s">
        <v>19</v>
      </c>
      <c r="C13549" t="s">
        <v>33</v>
      </c>
      <c r="D13549" s="2">
        <v>1298.23</v>
      </c>
      <c r="E13549">
        <v>0.19</v>
      </c>
      <c r="F13549">
        <v>7</v>
      </c>
      <c r="G13549" s="1">
        <v>45200</v>
      </c>
      <c r="H13549" s="1">
        <v>45204</v>
      </c>
      <c r="I13549" t="s">
        <v>21</v>
      </c>
      <c r="J13549" t="s">
        <v>16</v>
      </c>
      <c r="K13549" s="2">
        <v>220.41</v>
      </c>
      <c r="L13549" t="s">
        <v>23</v>
      </c>
      <c r="M13549">
        <f>YEAR(Table1[[#This Row],[order_date]])</f>
        <v>2023</v>
      </c>
      <c r="N13549">
        <f>MONTH(Table1[[#This Row],[order_date]])</f>
        <v>10</v>
      </c>
      <c r="O13549" s="3">
        <f>Table1[[#This Row],[sales]]-Table1[[#This Row],[profit]]</f>
        <v>1077.82</v>
      </c>
      <c r="P13549" s="3">
        <f>Table1[[#This Row],[sales]]*Table1[[#This Row],[quantity]]</f>
        <v>9087.61</v>
      </c>
      <c r="Q13549" s="9">
        <f>Table1[[#This Row],[delivery_date]]-Table1[[#This Row],[order_date]]</f>
        <v>4</v>
      </c>
    </row>
    <row r="13550" spans="1:17" x14ac:dyDescent="0.35">
      <c r="A13550" t="s">
        <v>13581</v>
      </c>
      <c r="B13550" t="s">
        <v>19</v>
      </c>
      <c r="C13550" t="s">
        <v>36</v>
      </c>
      <c r="D13550" s="2">
        <v>3699.31</v>
      </c>
      <c r="E13550">
        <v>0.24</v>
      </c>
      <c r="F13550">
        <v>2</v>
      </c>
      <c r="G13550" s="1">
        <v>45260</v>
      </c>
      <c r="H13550" s="1">
        <v>45264</v>
      </c>
      <c r="I13550" t="s">
        <v>31</v>
      </c>
      <c r="J13550" t="s">
        <v>27</v>
      </c>
      <c r="K13550" s="2">
        <v>623.24</v>
      </c>
      <c r="L13550" t="s">
        <v>48</v>
      </c>
      <c r="M13550">
        <f>YEAR(Table1[[#This Row],[order_date]])</f>
        <v>2023</v>
      </c>
      <c r="N13550">
        <f>MONTH(Table1[[#This Row],[order_date]])</f>
        <v>11</v>
      </c>
      <c r="O13550" s="3">
        <f>Table1[[#This Row],[sales]]-Table1[[#This Row],[profit]]</f>
        <v>3076.0699999999997</v>
      </c>
      <c r="P13550" s="3">
        <f>Table1[[#This Row],[sales]]*Table1[[#This Row],[quantity]]</f>
        <v>7398.62</v>
      </c>
      <c r="Q13550" s="9">
        <f>Table1[[#This Row],[delivery_date]]-Table1[[#This Row],[order_date]]</f>
        <v>4</v>
      </c>
    </row>
    <row r="13551" spans="1:17" x14ac:dyDescent="0.35">
      <c r="A13551" t="s">
        <v>13582</v>
      </c>
      <c r="B13551" t="s">
        <v>13</v>
      </c>
      <c r="C13551" t="s">
        <v>36</v>
      </c>
      <c r="D13551" s="2">
        <v>4548.68</v>
      </c>
      <c r="E13551">
        <v>0.37</v>
      </c>
      <c r="F13551">
        <v>3</v>
      </c>
      <c r="G13551" s="1">
        <v>45611</v>
      </c>
      <c r="H13551" s="1">
        <v>45617</v>
      </c>
      <c r="I13551" t="s">
        <v>31</v>
      </c>
      <c r="J13551" t="s">
        <v>22</v>
      </c>
      <c r="K13551" s="2">
        <v>603.04999999999995</v>
      </c>
      <c r="L13551" t="s">
        <v>23</v>
      </c>
      <c r="M13551">
        <f>YEAR(Table1[[#This Row],[order_date]])</f>
        <v>2024</v>
      </c>
      <c r="N13551">
        <f>MONTH(Table1[[#This Row],[order_date]])</f>
        <v>11</v>
      </c>
      <c r="O13551" s="3">
        <f>Table1[[#This Row],[sales]]-Table1[[#This Row],[profit]]</f>
        <v>3945.63</v>
      </c>
      <c r="P13551" s="3">
        <f>Table1[[#This Row],[sales]]*Table1[[#This Row],[quantity]]</f>
        <v>13646.04</v>
      </c>
      <c r="Q13551" s="9">
        <f>Table1[[#This Row],[delivery_date]]-Table1[[#This Row],[order_date]]</f>
        <v>6</v>
      </c>
    </row>
    <row r="13552" spans="1:17" x14ac:dyDescent="0.35">
      <c r="A13552" t="s">
        <v>13583</v>
      </c>
      <c r="B13552" t="s">
        <v>19</v>
      </c>
      <c r="C13552" t="s">
        <v>33</v>
      </c>
      <c r="D13552" s="2">
        <v>3951.68</v>
      </c>
      <c r="E13552">
        <v>0.08</v>
      </c>
      <c r="F13552">
        <v>6</v>
      </c>
      <c r="G13552" s="1">
        <v>45049</v>
      </c>
      <c r="H13552" s="1">
        <v>45055</v>
      </c>
      <c r="I13552" t="s">
        <v>31</v>
      </c>
      <c r="J13552" t="s">
        <v>22</v>
      </c>
      <c r="K13552" s="2">
        <v>648.37</v>
      </c>
      <c r="L13552" t="s">
        <v>17</v>
      </c>
      <c r="M13552">
        <f>YEAR(Table1[[#This Row],[order_date]])</f>
        <v>2023</v>
      </c>
      <c r="N13552">
        <f>MONTH(Table1[[#This Row],[order_date]])</f>
        <v>5</v>
      </c>
      <c r="O13552" s="3">
        <f>Table1[[#This Row],[sales]]-Table1[[#This Row],[profit]]</f>
        <v>3303.31</v>
      </c>
      <c r="P13552" s="3">
        <f>Table1[[#This Row],[sales]]*Table1[[#This Row],[quantity]]</f>
        <v>23710.079999999998</v>
      </c>
      <c r="Q13552" s="9">
        <f>Table1[[#This Row],[delivery_date]]-Table1[[#This Row],[order_date]]</f>
        <v>6</v>
      </c>
    </row>
    <row r="13553" spans="1:17" x14ac:dyDescent="0.35">
      <c r="A13553" t="s">
        <v>13584</v>
      </c>
      <c r="B13553" t="s">
        <v>41</v>
      </c>
      <c r="C13553" t="s">
        <v>20</v>
      </c>
      <c r="D13553" s="2">
        <v>3403.13</v>
      </c>
      <c r="E13553">
        <v>0.13</v>
      </c>
      <c r="F13553">
        <v>9</v>
      </c>
      <c r="G13553" s="1">
        <v>45481</v>
      </c>
      <c r="H13553" s="1">
        <v>45488</v>
      </c>
      <c r="I13553" t="s">
        <v>31</v>
      </c>
      <c r="J13553" t="s">
        <v>27</v>
      </c>
      <c r="K13553" s="2">
        <v>879.31</v>
      </c>
      <c r="L13553" t="s">
        <v>23</v>
      </c>
      <c r="M13553">
        <f>YEAR(Table1[[#This Row],[order_date]])</f>
        <v>2024</v>
      </c>
      <c r="N13553">
        <f>MONTH(Table1[[#This Row],[order_date]])</f>
        <v>7</v>
      </c>
      <c r="O13553" s="3">
        <f>Table1[[#This Row],[sales]]-Table1[[#This Row],[profit]]</f>
        <v>2523.8200000000002</v>
      </c>
      <c r="P13553" s="3">
        <f>Table1[[#This Row],[sales]]*Table1[[#This Row],[quantity]]</f>
        <v>30628.170000000002</v>
      </c>
      <c r="Q13553" s="9">
        <f>Table1[[#This Row],[delivery_date]]-Table1[[#This Row],[order_date]]</f>
        <v>7</v>
      </c>
    </row>
    <row r="13554" spans="1:17" x14ac:dyDescent="0.35">
      <c r="A13554" t="s">
        <v>13585</v>
      </c>
      <c r="B13554" t="s">
        <v>41</v>
      </c>
      <c r="C13554" t="s">
        <v>36</v>
      </c>
      <c r="D13554" s="2">
        <v>1510.01</v>
      </c>
      <c r="E13554">
        <v>0.08</v>
      </c>
      <c r="F13554">
        <v>4</v>
      </c>
      <c r="G13554" s="1">
        <v>45074</v>
      </c>
      <c r="H13554" s="1">
        <v>45075</v>
      </c>
      <c r="I13554" t="s">
        <v>31</v>
      </c>
      <c r="J13554" t="s">
        <v>16</v>
      </c>
      <c r="K13554" s="2">
        <v>362.95</v>
      </c>
      <c r="L13554" t="s">
        <v>28</v>
      </c>
      <c r="M13554">
        <f>YEAR(Table1[[#This Row],[order_date]])</f>
        <v>2023</v>
      </c>
      <c r="N13554">
        <f>MONTH(Table1[[#This Row],[order_date]])</f>
        <v>5</v>
      </c>
      <c r="O13554" s="3">
        <f>Table1[[#This Row],[sales]]-Table1[[#This Row],[profit]]</f>
        <v>1147.06</v>
      </c>
      <c r="P13554" s="3">
        <f>Table1[[#This Row],[sales]]*Table1[[#This Row],[quantity]]</f>
        <v>6040.04</v>
      </c>
      <c r="Q13554" s="9">
        <f>Table1[[#This Row],[delivery_date]]-Table1[[#This Row],[order_date]]</f>
        <v>1</v>
      </c>
    </row>
    <row r="13555" spans="1:17" x14ac:dyDescent="0.35">
      <c r="A13555" t="s">
        <v>13586</v>
      </c>
      <c r="B13555" t="s">
        <v>25</v>
      </c>
      <c r="C13555" t="s">
        <v>14</v>
      </c>
      <c r="D13555" s="2">
        <v>2780.12</v>
      </c>
      <c r="E13555">
        <v>0.38</v>
      </c>
      <c r="F13555">
        <v>5</v>
      </c>
      <c r="G13555" s="1">
        <v>45239</v>
      </c>
      <c r="H13555" s="1">
        <v>45240</v>
      </c>
      <c r="I13555" t="s">
        <v>15</v>
      </c>
      <c r="J13555" t="s">
        <v>22</v>
      </c>
      <c r="K13555" s="2">
        <v>298.49</v>
      </c>
      <c r="L13555" t="s">
        <v>28</v>
      </c>
      <c r="M13555">
        <f>YEAR(Table1[[#This Row],[order_date]])</f>
        <v>2023</v>
      </c>
      <c r="N13555">
        <f>MONTH(Table1[[#This Row],[order_date]])</f>
        <v>11</v>
      </c>
      <c r="O13555" s="3">
        <f>Table1[[#This Row],[sales]]-Table1[[#This Row],[profit]]</f>
        <v>2481.63</v>
      </c>
      <c r="P13555" s="3">
        <f>Table1[[#This Row],[sales]]*Table1[[#This Row],[quantity]]</f>
        <v>13900.599999999999</v>
      </c>
      <c r="Q13555" s="9">
        <f>Table1[[#This Row],[delivery_date]]-Table1[[#This Row],[order_date]]</f>
        <v>1</v>
      </c>
    </row>
    <row r="13556" spans="1:17" x14ac:dyDescent="0.35">
      <c r="A13556" t="s">
        <v>13587</v>
      </c>
      <c r="B13556" t="s">
        <v>25</v>
      </c>
      <c r="C13556" t="s">
        <v>20</v>
      </c>
      <c r="D13556" s="2">
        <v>1261.1400000000001</v>
      </c>
      <c r="E13556">
        <v>0.05</v>
      </c>
      <c r="F13556">
        <v>6</v>
      </c>
      <c r="G13556" s="1">
        <v>45136</v>
      </c>
      <c r="H13556" s="1">
        <v>45141</v>
      </c>
      <c r="I13556" t="s">
        <v>31</v>
      </c>
      <c r="J13556" t="s">
        <v>16</v>
      </c>
      <c r="K13556" s="2">
        <v>289.68</v>
      </c>
      <c r="L13556" t="s">
        <v>28</v>
      </c>
      <c r="M13556">
        <f>YEAR(Table1[[#This Row],[order_date]])</f>
        <v>2023</v>
      </c>
      <c r="N13556">
        <f>MONTH(Table1[[#This Row],[order_date]])</f>
        <v>7</v>
      </c>
      <c r="O13556" s="3">
        <f>Table1[[#This Row],[sales]]-Table1[[#This Row],[profit]]</f>
        <v>971.46</v>
      </c>
      <c r="P13556" s="3">
        <f>Table1[[#This Row],[sales]]*Table1[[#This Row],[quantity]]</f>
        <v>7566.84</v>
      </c>
      <c r="Q13556" s="9">
        <f>Table1[[#This Row],[delivery_date]]-Table1[[#This Row],[order_date]]</f>
        <v>5</v>
      </c>
    </row>
    <row r="13557" spans="1:17" x14ac:dyDescent="0.35">
      <c r="A13557" t="s">
        <v>13588</v>
      </c>
      <c r="B13557" t="s">
        <v>13</v>
      </c>
      <c r="C13557" t="s">
        <v>33</v>
      </c>
      <c r="D13557" s="2">
        <v>646.38</v>
      </c>
      <c r="E13557">
        <v>0.24</v>
      </c>
      <c r="F13557">
        <v>3</v>
      </c>
      <c r="G13557" s="1">
        <v>45200</v>
      </c>
      <c r="H13557" s="1">
        <v>45207</v>
      </c>
      <c r="I13557" t="s">
        <v>31</v>
      </c>
      <c r="J13557" t="s">
        <v>27</v>
      </c>
      <c r="K13557" s="2">
        <v>142.87</v>
      </c>
      <c r="L13557" t="s">
        <v>17</v>
      </c>
      <c r="M13557">
        <f>YEAR(Table1[[#This Row],[order_date]])</f>
        <v>2023</v>
      </c>
      <c r="N13557">
        <f>MONTH(Table1[[#This Row],[order_date]])</f>
        <v>10</v>
      </c>
      <c r="O13557" s="3">
        <f>Table1[[#This Row],[sales]]-Table1[[#This Row],[profit]]</f>
        <v>503.51</v>
      </c>
      <c r="P13557" s="3">
        <f>Table1[[#This Row],[sales]]*Table1[[#This Row],[quantity]]</f>
        <v>1939.1399999999999</v>
      </c>
      <c r="Q13557" s="9">
        <f>Table1[[#This Row],[delivery_date]]-Table1[[#This Row],[order_date]]</f>
        <v>7</v>
      </c>
    </row>
    <row r="13558" spans="1:17" x14ac:dyDescent="0.35">
      <c r="A13558" t="s">
        <v>13589</v>
      </c>
      <c r="B13558" t="s">
        <v>41</v>
      </c>
      <c r="C13558" t="s">
        <v>26</v>
      </c>
      <c r="D13558" s="2">
        <v>689.44</v>
      </c>
      <c r="E13558">
        <v>0.37</v>
      </c>
      <c r="F13558">
        <v>2</v>
      </c>
      <c r="G13558" s="1">
        <v>45071</v>
      </c>
      <c r="H13558" s="1">
        <v>45078</v>
      </c>
      <c r="I13558" t="s">
        <v>31</v>
      </c>
      <c r="J13558" t="s">
        <v>27</v>
      </c>
      <c r="K13558" s="2">
        <v>57.51</v>
      </c>
      <c r="L13558" t="s">
        <v>28</v>
      </c>
      <c r="M13558">
        <f>YEAR(Table1[[#This Row],[order_date]])</f>
        <v>2023</v>
      </c>
      <c r="N13558">
        <f>MONTH(Table1[[#This Row],[order_date]])</f>
        <v>5</v>
      </c>
      <c r="O13558" s="3">
        <f>Table1[[#This Row],[sales]]-Table1[[#This Row],[profit]]</f>
        <v>631.93000000000006</v>
      </c>
      <c r="P13558" s="3">
        <f>Table1[[#This Row],[sales]]*Table1[[#This Row],[quantity]]</f>
        <v>1378.88</v>
      </c>
      <c r="Q13558" s="9">
        <f>Table1[[#This Row],[delivery_date]]-Table1[[#This Row],[order_date]]</f>
        <v>7</v>
      </c>
    </row>
    <row r="13559" spans="1:17" x14ac:dyDescent="0.35">
      <c r="A13559" t="s">
        <v>13590</v>
      </c>
      <c r="B13559" t="s">
        <v>41</v>
      </c>
      <c r="C13559" t="s">
        <v>36</v>
      </c>
      <c r="D13559" s="2">
        <v>3058.47</v>
      </c>
      <c r="E13559">
        <v>0.25</v>
      </c>
      <c r="F13559">
        <v>4</v>
      </c>
      <c r="G13559" s="1">
        <v>45527</v>
      </c>
      <c r="H13559" s="1">
        <v>45531</v>
      </c>
      <c r="I13559" t="s">
        <v>15</v>
      </c>
      <c r="J13559" t="s">
        <v>16</v>
      </c>
      <c r="K13559" s="2">
        <v>813.18</v>
      </c>
      <c r="L13559" t="s">
        <v>17</v>
      </c>
      <c r="M13559">
        <f>YEAR(Table1[[#This Row],[order_date]])</f>
        <v>2024</v>
      </c>
      <c r="N13559">
        <f>MONTH(Table1[[#This Row],[order_date]])</f>
        <v>8</v>
      </c>
      <c r="O13559" s="3">
        <f>Table1[[#This Row],[sales]]-Table1[[#This Row],[profit]]</f>
        <v>2245.29</v>
      </c>
      <c r="P13559" s="3">
        <f>Table1[[#This Row],[sales]]*Table1[[#This Row],[quantity]]</f>
        <v>12233.88</v>
      </c>
      <c r="Q13559" s="9">
        <f>Table1[[#This Row],[delivery_date]]-Table1[[#This Row],[order_date]]</f>
        <v>4</v>
      </c>
    </row>
    <row r="13560" spans="1:17" x14ac:dyDescent="0.35">
      <c r="A13560" t="s">
        <v>13591</v>
      </c>
      <c r="B13560" t="s">
        <v>41</v>
      </c>
      <c r="C13560" t="s">
        <v>26</v>
      </c>
      <c r="D13560" s="2">
        <v>288.55</v>
      </c>
      <c r="E13560">
        <v>0.25</v>
      </c>
      <c r="F13560">
        <v>6</v>
      </c>
      <c r="G13560" s="1">
        <v>45300</v>
      </c>
      <c r="H13560" s="1">
        <v>45307</v>
      </c>
      <c r="I13560" t="s">
        <v>21</v>
      </c>
      <c r="J13560" t="s">
        <v>16</v>
      </c>
      <c r="K13560" s="2">
        <v>18.77</v>
      </c>
      <c r="L13560" t="s">
        <v>23</v>
      </c>
      <c r="M13560">
        <f>YEAR(Table1[[#This Row],[order_date]])</f>
        <v>2024</v>
      </c>
      <c r="N13560">
        <f>MONTH(Table1[[#This Row],[order_date]])</f>
        <v>1</v>
      </c>
      <c r="O13560" s="3">
        <f>Table1[[#This Row],[sales]]-Table1[[#This Row],[profit]]</f>
        <v>269.78000000000003</v>
      </c>
      <c r="P13560" s="3">
        <f>Table1[[#This Row],[sales]]*Table1[[#This Row],[quantity]]</f>
        <v>1731.3000000000002</v>
      </c>
      <c r="Q13560" s="9">
        <f>Table1[[#This Row],[delivery_date]]-Table1[[#This Row],[order_date]]</f>
        <v>7</v>
      </c>
    </row>
    <row r="13561" spans="1:17" x14ac:dyDescent="0.35">
      <c r="A13561" t="s">
        <v>13592</v>
      </c>
      <c r="B13561" t="s">
        <v>13</v>
      </c>
      <c r="C13561" t="s">
        <v>14</v>
      </c>
      <c r="D13561" s="2">
        <v>4868.95</v>
      </c>
      <c r="E13561">
        <v>0.03</v>
      </c>
      <c r="F13561">
        <v>4</v>
      </c>
      <c r="G13561" s="1">
        <v>45282</v>
      </c>
      <c r="H13561" s="1">
        <v>45287</v>
      </c>
      <c r="I13561" t="s">
        <v>15</v>
      </c>
      <c r="J13561" t="s">
        <v>22</v>
      </c>
      <c r="K13561" s="2">
        <v>249.15</v>
      </c>
      <c r="L13561" t="s">
        <v>17</v>
      </c>
      <c r="M13561">
        <f>YEAR(Table1[[#This Row],[order_date]])</f>
        <v>2023</v>
      </c>
      <c r="N13561">
        <f>MONTH(Table1[[#This Row],[order_date]])</f>
        <v>12</v>
      </c>
      <c r="O13561" s="3">
        <f>Table1[[#This Row],[sales]]-Table1[[#This Row],[profit]]</f>
        <v>4619.8</v>
      </c>
      <c r="P13561" s="3">
        <f>Table1[[#This Row],[sales]]*Table1[[#This Row],[quantity]]</f>
        <v>19475.8</v>
      </c>
      <c r="Q13561" s="9">
        <f>Table1[[#This Row],[delivery_date]]-Table1[[#This Row],[order_date]]</f>
        <v>5</v>
      </c>
    </row>
    <row r="13562" spans="1:17" x14ac:dyDescent="0.35">
      <c r="A13562" t="s">
        <v>13593</v>
      </c>
      <c r="B13562" t="s">
        <v>41</v>
      </c>
      <c r="C13562" t="s">
        <v>20</v>
      </c>
      <c r="D13562" s="2">
        <v>4977.79</v>
      </c>
      <c r="E13562">
        <v>0.39</v>
      </c>
      <c r="F13562">
        <v>8</v>
      </c>
      <c r="G13562" s="1">
        <v>45477</v>
      </c>
      <c r="H13562" s="1">
        <v>45482</v>
      </c>
      <c r="I13562" t="s">
        <v>15</v>
      </c>
      <c r="J13562" t="s">
        <v>22</v>
      </c>
      <c r="K13562" s="2">
        <v>1251.19</v>
      </c>
      <c r="L13562" t="s">
        <v>39</v>
      </c>
      <c r="M13562">
        <f>YEAR(Table1[[#This Row],[order_date]])</f>
        <v>2024</v>
      </c>
      <c r="N13562">
        <f>MONTH(Table1[[#This Row],[order_date]])</f>
        <v>7</v>
      </c>
      <c r="O13562" s="3">
        <f>Table1[[#This Row],[sales]]-Table1[[#This Row],[profit]]</f>
        <v>3726.6</v>
      </c>
      <c r="P13562" s="3">
        <f>Table1[[#This Row],[sales]]*Table1[[#This Row],[quantity]]</f>
        <v>39822.32</v>
      </c>
      <c r="Q13562" s="9">
        <f>Table1[[#This Row],[delivery_date]]-Table1[[#This Row],[order_date]]</f>
        <v>5</v>
      </c>
    </row>
    <row r="13563" spans="1:17" x14ac:dyDescent="0.35">
      <c r="A13563" t="s">
        <v>13594</v>
      </c>
      <c r="B13563" t="s">
        <v>25</v>
      </c>
      <c r="C13563" t="s">
        <v>26</v>
      </c>
      <c r="D13563" s="2">
        <v>832.18</v>
      </c>
      <c r="E13563">
        <v>0.3</v>
      </c>
      <c r="F13563">
        <v>9</v>
      </c>
      <c r="G13563" s="1">
        <v>45390</v>
      </c>
      <c r="H13563" s="1">
        <v>45397</v>
      </c>
      <c r="I13563" t="s">
        <v>31</v>
      </c>
      <c r="J13563" t="s">
        <v>27</v>
      </c>
      <c r="K13563" s="2">
        <v>176.43</v>
      </c>
      <c r="L13563" t="s">
        <v>48</v>
      </c>
      <c r="M13563">
        <f>YEAR(Table1[[#This Row],[order_date]])</f>
        <v>2024</v>
      </c>
      <c r="N13563">
        <f>MONTH(Table1[[#This Row],[order_date]])</f>
        <v>4</v>
      </c>
      <c r="O13563" s="3">
        <f>Table1[[#This Row],[sales]]-Table1[[#This Row],[profit]]</f>
        <v>655.75</v>
      </c>
      <c r="P13563" s="3">
        <f>Table1[[#This Row],[sales]]*Table1[[#This Row],[quantity]]</f>
        <v>7489.62</v>
      </c>
      <c r="Q13563" s="9">
        <f>Table1[[#This Row],[delivery_date]]-Table1[[#This Row],[order_date]]</f>
        <v>7</v>
      </c>
    </row>
    <row r="13564" spans="1:17" x14ac:dyDescent="0.35">
      <c r="A13564" t="s">
        <v>13595</v>
      </c>
      <c r="B13564" t="s">
        <v>13</v>
      </c>
      <c r="C13564" t="s">
        <v>14</v>
      </c>
      <c r="D13564" s="2">
        <v>2193.7800000000002</v>
      </c>
      <c r="E13564">
        <v>0.33</v>
      </c>
      <c r="F13564">
        <v>8</v>
      </c>
      <c r="G13564" s="1">
        <v>45093</v>
      </c>
      <c r="H13564" s="1">
        <v>45094</v>
      </c>
      <c r="I13564" t="s">
        <v>21</v>
      </c>
      <c r="J13564" t="s">
        <v>16</v>
      </c>
      <c r="K13564" s="2">
        <v>213.88</v>
      </c>
      <c r="L13564" t="s">
        <v>48</v>
      </c>
      <c r="M13564">
        <f>YEAR(Table1[[#This Row],[order_date]])</f>
        <v>2023</v>
      </c>
      <c r="N13564">
        <f>MONTH(Table1[[#This Row],[order_date]])</f>
        <v>6</v>
      </c>
      <c r="O13564" s="3">
        <f>Table1[[#This Row],[sales]]-Table1[[#This Row],[profit]]</f>
        <v>1979.9</v>
      </c>
      <c r="P13564" s="3">
        <f>Table1[[#This Row],[sales]]*Table1[[#This Row],[quantity]]</f>
        <v>17550.240000000002</v>
      </c>
      <c r="Q13564" s="9">
        <f>Table1[[#This Row],[delivery_date]]-Table1[[#This Row],[order_date]]</f>
        <v>1</v>
      </c>
    </row>
    <row r="13565" spans="1:17" x14ac:dyDescent="0.35">
      <c r="A13565" t="s">
        <v>13596</v>
      </c>
      <c r="B13565" t="s">
        <v>25</v>
      </c>
      <c r="C13565" t="s">
        <v>26</v>
      </c>
      <c r="D13565" s="2">
        <v>3863.57</v>
      </c>
      <c r="E13565">
        <v>0.38</v>
      </c>
      <c r="F13565">
        <v>7</v>
      </c>
      <c r="G13565" s="1">
        <v>45270</v>
      </c>
      <c r="H13565" s="1">
        <v>45273</v>
      </c>
      <c r="I13565" t="s">
        <v>31</v>
      </c>
      <c r="J13565" t="s">
        <v>16</v>
      </c>
      <c r="K13565" s="2">
        <v>892.86</v>
      </c>
      <c r="L13565" t="s">
        <v>48</v>
      </c>
      <c r="M13565">
        <f>YEAR(Table1[[#This Row],[order_date]])</f>
        <v>2023</v>
      </c>
      <c r="N13565">
        <f>MONTH(Table1[[#This Row],[order_date]])</f>
        <v>12</v>
      </c>
      <c r="O13565" s="3">
        <f>Table1[[#This Row],[sales]]-Table1[[#This Row],[profit]]</f>
        <v>2970.71</v>
      </c>
      <c r="P13565" s="3">
        <f>Table1[[#This Row],[sales]]*Table1[[#This Row],[quantity]]</f>
        <v>27044.99</v>
      </c>
      <c r="Q13565" s="9">
        <f>Table1[[#This Row],[delivery_date]]-Table1[[#This Row],[order_date]]</f>
        <v>3</v>
      </c>
    </row>
    <row r="13566" spans="1:17" x14ac:dyDescent="0.35">
      <c r="A13566" t="s">
        <v>13597</v>
      </c>
      <c r="B13566" t="s">
        <v>25</v>
      </c>
      <c r="C13566" t="s">
        <v>26</v>
      </c>
      <c r="D13566" s="2">
        <v>4779.83</v>
      </c>
      <c r="E13566">
        <v>0.28000000000000003</v>
      </c>
      <c r="F13566">
        <v>2</v>
      </c>
      <c r="G13566" s="1">
        <v>45075</v>
      </c>
      <c r="H13566" s="1">
        <v>45076</v>
      </c>
      <c r="I13566" t="s">
        <v>15</v>
      </c>
      <c r="J13566" t="s">
        <v>27</v>
      </c>
      <c r="K13566" s="2">
        <v>1289.73</v>
      </c>
      <c r="L13566" t="s">
        <v>28</v>
      </c>
      <c r="M13566">
        <f>YEAR(Table1[[#This Row],[order_date]])</f>
        <v>2023</v>
      </c>
      <c r="N13566">
        <f>MONTH(Table1[[#This Row],[order_date]])</f>
        <v>5</v>
      </c>
      <c r="O13566" s="3">
        <f>Table1[[#This Row],[sales]]-Table1[[#This Row],[profit]]</f>
        <v>3490.1</v>
      </c>
      <c r="P13566" s="3">
        <f>Table1[[#This Row],[sales]]*Table1[[#This Row],[quantity]]</f>
        <v>9559.66</v>
      </c>
      <c r="Q13566" s="9">
        <f>Table1[[#This Row],[delivery_date]]-Table1[[#This Row],[order_date]]</f>
        <v>1</v>
      </c>
    </row>
    <row r="13567" spans="1:17" x14ac:dyDescent="0.35">
      <c r="A13567" t="s">
        <v>13598</v>
      </c>
      <c r="B13567" t="s">
        <v>13</v>
      </c>
      <c r="C13567" t="s">
        <v>14</v>
      </c>
      <c r="D13567" s="2">
        <v>4467.47</v>
      </c>
      <c r="E13567">
        <v>0.25</v>
      </c>
      <c r="F13567">
        <v>2</v>
      </c>
      <c r="G13567" s="1">
        <v>45211</v>
      </c>
      <c r="H13567" s="1">
        <v>45213</v>
      </c>
      <c r="I13567" t="s">
        <v>21</v>
      </c>
      <c r="J13567" t="s">
        <v>16</v>
      </c>
      <c r="K13567" s="2">
        <v>420.43</v>
      </c>
      <c r="L13567" t="s">
        <v>48</v>
      </c>
      <c r="M13567">
        <f>YEAR(Table1[[#This Row],[order_date]])</f>
        <v>2023</v>
      </c>
      <c r="N13567">
        <f>MONTH(Table1[[#This Row],[order_date]])</f>
        <v>10</v>
      </c>
      <c r="O13567" s="3">
        <f>Table1[[#This Row],[sales]]-Table1[[#This Row],[profit]]</f>
        <v>4047.0400000000004</v>
      </c>
      <c r="P13567" s="3">
        <f>Table1[[#This Row],[sales]]*Table1[[#This Row],[quantity]]</f>
        <v>8934.94</v>
      </c>
      <c r="Q13567" s="9">
        <f>Table1[[#This Row],[delivery_date]]-Table1[[#This Row],[order_date]]</f>
        <v>2</v>
      </c>
    </row>
    <row r="13568" spans="1:17" x14ac:dyDescent="0.35">
      <c r="A13568" t="s">
        <v>13599</v>
      </c>
      <c r="B13568" t="s">
        <v>19</v>
      </c>
      <c r="C13568" t="s">
        <v>36</v>
      </c>
      <c r="D13568" s="2">
        <v>1348.3</v>
      </c>
      <c r="E13568">
        <v>0.33</v>
      </c>
      <c r="F13568">
        <v>5</v>
      </c>
      <c r="G13568" s="1">
        <v>45280</v>
      </c>
      <c r="H13568" s="1">
        <v>45283</v>
      </c>
      <c r="I13568" t="s">
        <v>15</v>
      </c>
      <c r="J13568" t="s">
        <v>16</v>
      </c>
      <c r="K13568" s="2">
        <v>180.31</v>
      </c>
      <c r="L13568" t="s">
        <v>39</v>
      </c>
      <c r="M13568">
        <f>YEAR(Table1[[#This Row],[order_date]])</f>
        <v>2023</v>
      </c>
      <c r="N13568">
        <f>MONTH(Table1[[#This Row],[order_date]])</f>
        <v>12</v>
      </c>
      <c r="O13568" s="3">
        <f>Table1[[#This Row],[sales]]-Table1[[#This Row],[profit]]</f>
        <v>1167.99</v>
      </c>
      <c r="P13568" s="3">
        <f>Table1[[#This Row],[sales]]*Table1[[#This Row],[quantity]]</f>
        <v>6741.5</v>
      </c>
      <c r="Q13568" s="9">
        <f>Table1[[#This Row],[delivery_date]]-Table1[[#This Row],[order_date]]</f>
        <v>3</v>
      </c>
    </row>
    <row r="13569" spans="1:17" x14ac:dyDescent="0.35">
      <c r="A13569" t="s">
        <v>13600</v>
      </c>
      <c r="B13569" t="s">
        <v>19</v>
      </c>
      <c r="C13569" t="s">
        <v>26</v>
      </c>
      <c r="D13569" s="2">
        <v>517.46</v>
      </c>
      <c r="E13569">
        <v>0.45</v>
      </c>
      <c r="F13569">
        <v>4</v>
      </c>
      <c r="G13569" s="1">
        <v>45187</v>
      </c>
      <c r="H13569" s="1">
        <v>45193</v>
      </c>
      <c r="I13569" t="s">
        <v>15</v>
      </c>
      <c r="J13569" t="s">
        <v>16</v>
      </c>
      <c r="K13569" s="2">
        <v>132.16999999999999</v>
      </c>
      <c r="L13569" t="s">
        <v>17</v>
      </c>
      <c r="M13569">
        <f>YEAR(Table1[[#This Row],[order_date]])</f>
        <v>2023</v>
      </c>
      <c r="N13569">
        <f>MONTH(Table1[[#This Row],[order_date]])</f>
        <v>9</v>
      </c>
      <c r="O13569" s="3">
        <f>Table1[[#This Row],[sales]]-Table1[[#This Row],[profit]]</f>
        <v>385.29000000000008</v>
      </c>
      <c r="P13569" s="3">
        <f>Table1[[#This Row],[sales]]*Table1[[#This Row],[quantity]]</f>
        <v>2069.84</v>
      </c>
      <c r="Q13569" s="9">
        <f>Table1[[#This Row],[delivery_date]]-Table1[[#This Row],[order_date]]</f>
        <v>6</v>
      </c>
    </row>
    <row r="13570" spans="1:17" x14ac:dyDescent="0.35">
      <c r="A13570" t="s">
        <v>13601</v>
      </c>
      <c r="B13570" t="s">
        <v>25</v>
      </c>
      <c r="C13570" t="s">
        <v>14</v>
      </c>
      <c r="D13570" s="2">
        <v>1514.77</v>
      </c>
      <c r="E13570">
        <v>0.32</v>
      </c>
      <c r="F13570">
        <v>4</v>
      </c>
      <c r="G13570" s="1">
        <v>45633</v>
      </c>
      <c r="H13570" s="1">
        <v>45637</v>
      </c>
      <c r="I13570" t="s">
        <v>15</v>
      </c>
      <c r="J13570" t="s">
        <v>27</v>
      </c>
      <c r="K13570" s="2">
        <v>364.37</v>
      </c>
      <c r="L13570" t="s">
        <v>23</v>
      </c>
      <c r="M13570">
        <f>YEAR(Table1[[#This Row],[order_date]])</f>
        <v>2024</v>
      </c>
      <c r="N13570">
        <f>MONTH(Table1[[#This Row],[order_date]])</f>
        <v>12</v>
      </c>
      <c r="O13570" s="3">
        <f>Table1[[#This Row],[sales]]-Table1[[#This Row],[profit]]</f>
        <v>1150.4000000000001</v>
      </c>
      <c r="P13570" s="3">
        <f>Table1[[#This Row],[sales]]*Table1[[#This Row],[quantity]]</f>
        <v>6059.08</v>
      </c>
      <c r="Q13570" s="9">
        <f>Table1[[#This Row],[delivery_date]]-Table1[[#This Row],[order_date]]</f>
        <v>4</v>
      </c>
    </row>
    <row r="13571" spans="1:17" x14ac:dyDescent="0.35">
      <c r="A13571" t="s">
        <v>13602</v>
      </c>
      <c r="B13571" t="s">
        <v>19</v>
      </c>
      <c r="C13571" t="s">
        <v>26</v>
      </c>
      <c r="D13571" s="2">
        <v>2242.46</v>
      </c>
      <c r="E13571">
        <v>0.39</v>
      </c>
      <c r="F13571">
        <v>4</v>
      </c>
      <c r="G13571" s="1">
        <v>45575</v>
      </c>
      <c r="H13571" s="1">
        <v>45578</v>
      </c>
      <c r="I13571" t="s">
        <v>21</v>
      </c>
      <c r="J13571" t="s">
        <v>16</v>
      </c>
      <c r="K13571" s="2">
        <v>451.99</v>
      </c>
      <c r="L13571" t="s">
        <v>28</v>
      </c>
      <c r="M13571">
        <f>YEAR(Table1[[#This Row],[order_date]])</f>
        <v>2024</v>
      </c>
      <c r="N13571">
        <f>MONTH(Table1[[#This Row],[order_date]])</f>
        <v>10</v>
      </c>
      <c r="O13571" s="3">
        <f>Table1[[#This Row],[sales]]-Table1[[#This Row],[profit]]</f>
        <v>1790.47</v>
      </c>
      <c r="P13571" s="3">
        <f>Table1[[#This Row],[sales]]*Table1[[#This Row],[quantity]]</f>
        <v>8969.84</v>
      </c>
      <c r="Q13571" s="9">
        <f>Table1[[#This Row],[delivery_date]]-Table1[[#This Row],[order_date]]</f>
        <v>3</v>
      </c>
    </row>
    <row r="13572" spans="1:17" x14ac:dyDescent="0.35">
      <c r="A13572" t="s">
        <v>13603</v>
      </c>
      <c r="B13572" t="s">
        <v>41</v>
      </c>
      <c r="C13572" t="s">
        <v>36</v>
      </c>
      <c r="D13572" s="2">
        <v>1863.7</v>
      </c>
      <c r="E13572">
        <v>0.24</v>
      </c>
      <c r="F13572">
        <v>7</v>
      </c>
      <c r="G13572" s="1">
        <v>45633</v>
      </c>
      <c r="H13572" s="1">
        <v>45637</v>
      </c>
      <c r="I13572" t="s">
        <v>31</v>
      </c>
      <c r="J13572" t="s">
        <v>22</v>
      </c>
      <c r="K13572" s="2">
        <v>274.74</v>
      </c>
      <c r="L13572" t="s">
        <v>28</v>
      </c>
      <c r="M13572">
        <f>YEAR(Table1[[#This Row],[order_date]])</f>
        <v>2024</v>
      </c>
      <c r="N13572">
        <f>MONTH(Table1[[#This Row],[order_date]])</f>
        <v>12</v>
      </c>
      <c r="O13572" s="3">
        <f>Table1[[#This Row],[sales]]-Table1[[#This Row],[profit]]</f>
        <v>1588.96</v>
      </c>
      <c r="P13572" s="3">
        <f>Table1[[#This Row],[sales]]*Table1[[#This Row],[quantity]]</f>
        <v>13045.9</v>
      </c>
      <c r="Q13572" s="9">
        <f>Table1[[#This Row],[delivery_date]]-Table1[[#This Row],[order_date]]</f>
        <v>4</v>
      </c>
    </row>
    <row r="13573" spans="1:17" x14ac:dyDescent="0.35">
      <c r="A13573" t="s">
        <v>13604</v>
      </c>
      <c r="B13573" t="s">
        <v>13</v>
      </c>
      <c r="C13573" t="s">
        <v>14</v>
      </c>
      <c r="D13573" s="2">
        <v>3891.96</v>
      </c>
      <c r="E13573">
        <v>0.28999999999999998</v>
      </c>
      <c r="F13573">
        <v>3</v>
      </c>
      <c r="G13573" s="1">
        <v>45098</v>
      </c>
      <c r="H13573" s="1">
        <v>45102</v>
      </c>
      <c r="I13573" t="s">
        <v>31</v>
      </c>
      <c r="J13573" t="s">
        <v>22</v>
      </c>
      <c r="K13573" s="2">
        <v>598.89</v>
      </c>
      <c r="L13573" t="s">
        <v>39</v>
      </c>
      <c r="M13573">
        <f>YEAR(Table1[[#This Row],[order_date]])</f>
        <v>2023</v>
      </c>
      <c r="N13573">
        <f>MONTH(Table1[[#This Row],[order_date]])</f>
        <v>6</v>
      </c>
      <c r="O13573" s="3">
        <f>Table1[[#This Row],[sales]]-Table1[[#This Row],[profit]]</f>
        <v>3293.07</v>
      </c>
      <c r="P13573" s="3">
        <f>Table1[[#This Row],[sales]]*Table1[[#This Row],[quantity]]</f>
        <v>11675.880000000001</v>
      </c>
      <c r="Q13573" s="9">
        <f>Table1[[#This Row],[delivery_date]]-Table1[[#This Row],[order_date]]</f>
        <v>4</v>
      </c>
    </row>
    <row r="13574" spans="1:17" x14ac:dyDescent="0.35">
      <c r="A13574" t="s">
        <v>13605</v>
      </c>
      <c r="B13574" t="s">
        <v>25</v>
      </c>
      <c r="C13574" t="s">
        <v>26</v>
      </c>
      <c r="D13574" s="2">
        <v>1363.16</v>
      </c>
      <c r="E13574">
        <v>0.09</v>
      </c>
      <c r="F13574">
        <v>2</v>
      </c>
      <c r="G13574" s="1">
        <v>45116</v>
      </c>
      <c r="H13574" s="1">
        <v>45121</v>
      </c>
      <c r="I13574" t="s">
        <v>21</v>
      </c>
      <c r="J13574" t="s">
        <v>27</v>
      </c>
      <c r="K13574" s="2">
        <v>215.52</v>
      </c>
      <c r="L13574" t="s">
        <v>17</v>
      </c>
      <c r="M13574">
        <f>YEAR(Table1[[#This Row],[order_date]])</f>
        <v>2023</v>
      </c>
      <c r="N13574">
        <f>MONTH(Table1[[#This Row],[order_date]])</f>
        <v>7</v>
      </c>
      <c r="O13574" s="3">
        <f>Table1[[#This Row],[sales]]-Table1[[#This Row],[profit]]</f>
        <v>1147.6400000000001</v>
      </c>
      <c r="P13574" s="3">
        <f>Table1[[#This Row],[sales]]*Table1[[#This Row],[quantity]]</f>
        <v>2726.32</v>
      </c>
      <c r="Q13574" s="9">
        <f>Table1[[#This Row],[delivery_date]]-Table1[[#This Row],[order_date]]</f>
        <v>5</v>
      </c>
    </row>
    <row r="13575" spans="1:17" x14ac:dyDescent="0.35">
      <c r="A13575" t="s">
        <v>13606</v>
      </c>
      <c r="B13575" t="s">
        <v>41</v>
      </c>
      <c r="C13575" t="s">
        <v>33</v>
      </c>
      <c r="D13575" s="2">
        <v>4307.32</v>
      </c>
      <c r="E13575">
        <v>0.24</v>
      </c>
      <c r="F13575">
        <v>5</v>
      </c>
      <c r="G13575" s="1">
        <v>45039</v>
      </c>
      <c r="H13575" s="1">
        <v>45041</v>
      </c>
      <c r="I13575" t="s">
        <v>21</v>
      </c>
      <c r="J13575" t="s">
        <v>27</v>
      </c>
      <c r="K13575" s="2">
        <v>1210.78</v>
      </c>
      <c r="L13575" t="s">
        <v>48</v>
      </c>
      <c r="M13575">
        <f>YEAR(Table1[[#This Row],[order_date]])</f>
        <v>2023</v>
      </c>
      <c r="N13575">
        <f>MONTH(Table1[[#This Row],[order_date]])</f>
        <v>4</v>
      </c>
      <c r="O13575" s="3">
        <f>Table1[[#This Row],[sales]]-Table1[[#This Row],[profit]]</f>
        <v>3096.54</v>
      </c>
      <c r="P13575" s="3">
        <f>Table1[[#This Row],[sales]]*Table1[[#This Row],[quantity]]</f>
        <v>21536.6</v>
      </c>
      <c r="Q13575" s="9">
        <f>Table1[[#This Row],[delivery_date]]-Table1[[#This Row],[order_date]]</f>
        <v>2</v>
      </c>
    </row>
    <row r="13576" spans="1:17" x14ac:dyDescent="0.35">
      <c r="A13576" t="s">
        <v>13607</v>
      </c>
      <c r="B13576" t="s">
        <v>19</v>
      </c>
      <c r="C13576" t="s">
        <v>36</v>
      </c>
      <c r="D13576" s="2">
        <v>1205.6099999999999</v>
      </c>
      <c r="E13576">
        <v>7.0000000000000007E-2</v>
      </c>
      <c r="F13576">
        <v>6</v>
      </c>
      <c r="G13576" s="1">
        <v>45421</v>
      </c>
      <c r="H13576" s="1">
        <v>45422</v>
      </c>
      <c r="I13576" t="s">
        <v>21</v>
      </c>
      <c r="J13576" t="s">
        <v>22</v>
      </c>
      <c r="K13576" s="2">
        <v>217.66</v>
      </c>
      <c r="L13576" t="s">
        <v>17</v>
      </c>
      <c r="M13576">
        <f>YEAR(Table1[[#This Row],[order_date]])</f>
        <v>2024</v>
      </c>
      <c r="N13576">
        <f>MONTH(Table1[[#This Row],[order_date]])</f>
        <v>5</v>
      </c>
      <c r="O13576" s="3">
        <f>Table1[[#This Row],[sales]]-Table1[[#This Row],[profit]]</f>
        <v>987.94999999999993</v>
      </c>
      <c r="P13576" s="3">
        <f>Table1[[#This Row],[sales]]*Table1[[#This Row],[quantity]]</f>
        <v>7233.66</v>
      </c>
      <c r="Q13576" s="9">
        <f>Table1[[#This Row],[delivery_date]]-Table1[[#This Row],[order_date]]</f>
        <v>1</v>
      </c>
    </row>
    <row r="13577" spans="1:17" x14ac:dyDescent="0.35">
      <c r="A13577" t="s">
        <v>13608</v>
      </c>
      <c r="B13577" t="s">
        <v>41</v>
      </c>
      <c r="C13577" t="s">
        <v>26</v>
      </c>
      <c r="D13577" s="2">
        <v>1870.63</v>
      </c>
      <c r="E13577">
        <v>0.23</v>
      </c>
      <c r="F13577">
        <v>8</v>
      </c>
      <c r="G13577" s="1">
        <v>45628</v>
      </c>
      <c r="H13577" s="1">
        <v>45635</v>
      </c>
      <c r="I13577" t="s">
        <v>15</v>
      </c>
      <c r="J13577" t="s">
        <v>16</v>
      </c>
      <c r="K13577" s="2">
        <v>332.37</v>
      </c>
      <c r="L13577" t="s">
        <v>17</v>
      </c>
      <c r="M13577">
        <f>YEAR(Table1[[#This Row],[order_date]])</f>
        <v>2024</v>
      </c>
      <c r="N13577">
        <f>MONTH(Table1[[#This Row],[order_date]])</f>
        <v>12</v>
      </c>
      <c r="O13577" s="3">
        <f>Table1[[#This Row],[sales]]-Table1[[#This Row],[profit]]</f>
        <v>1538.2600000000002</v>
      </c>
      <c r="P13577" s="3">
        <f>Table1[[#This Row],[sales]]*Table1[[#This Row],[quantity]]</f>
        <v>14965.04</v>
      </c>
      <c r="Q13577" s="9">
        <f>Table1[[#This Row],[delivery_date]]-Table1[[#This Row],[order_date]]</f>
        <v>7</v>
      </c>
    </row>
    <row r="13578" spans="1:17" x14ac:dyDescent="0.35">
      <c r="A13578" t="s">
        <v>13609</v>
      </c>
      <c r="B13578" t="s">
        <v>19</v>
      </c>
      <c r="C13578" t="s">
        <v>20</v>
      </c>
      <c r="D13578" s="2">
        <v>2294.2600000000002</v>
      </c>
      <c r="E13578">
        <v>0.03</v>
      </c>
      <c r="F13578">
        <v>3</v>
      </c>
      <c r="G13578" s="1">
        <v>45372</v>
      </c>
      <c r="H13578" s="1">
        <v>45377</v>
      </c>
      <c r="I13578" t="s">
        <v>31</v>
      </c>
      <c r="J13578" t="s">
        <v>16</v>
      </c>
      <c r="K13578" s="2">
        <v>324.89999999999998</v>
      </c>
      <c r="L13578" t="s">
        <v>34</v>
      </c>
      <c r="M13578">
        <f>YEAR(Table1[[#This Row],[order_date]])</f>
        <v>2024</v>
      </c>
      <c r="N13578">
        <f>MONTH(Table1[[#This Row],[order_date]])</f>
        <v>3</v>
      </c>
      <c r="O13578" s="3">
        <f>Table1[[#This Row],[sales]]-Table1[[#This Row],[profit]]</f>
        <v>1969.3600000000001</v>
      </c>
      <c r="P13578" s="3">
        <f>Table1[[#This Row],[sales]]*Table1[[#This Row],[quantity]]</f>
        <v>6882.7800000000007</v>
      </c>
      <c r="Q13578" s="9">
        <f>Table1[[#This Row],[delivery_date]]-Table1[[#This Row],[order_date]]</f>
        <v>5</v>
      </c>
    </row>
    <row r="13579" spans="1:17" x14ac:dyDescent="0.35">
      <c r="A13579" t="s">
        <v>13610</v>
      </c>
      <c r="B13579" t="s">
        <v>25</v>
      </c>
      <c r="C13579" t="s">
        <v>14</v>
      </c>
      <c r="D13579" s="2">
        <v>1526.97</v>
      </c>
      <c r="E13579">
        <v>0.28999999999999998</v>
      </c>
      <c r="F13579">
        <v>4</v>
      </c>
      <c r="G13579" s="1">
        <v>45626</v>
      </c>
      <c r="H13579" s="1">
        <v>45631</v>
      </c>
      <c r="I13579" t="s">
        <v>15</v>
      </c>
      <c r="J13579" t="s">
        <v>27</v>
      </c>
      <c r="K13579" s="2">
        <v>320.23</v>
      </c>
      <c r="L13579" t="s">
        <v>48</v>
      </c>
      <c r="M13579">
        <f>YEAR(Table1[[#This Row],[order_date]])</f>
        <v>2024</v>
      </c>
      <c r="N13579">
        <f>MONTH(Table1[[#This Row],[order_date]])</f>
        <v>11</v>
      </c>
      <c r="O13579" s="3">
        <f>Table1[[#This Row],[sales]]-Table1[[#This Row],[profit]]</f>
        <v>1206.74</v>
      </c>
      <c r="P13579" s="3">
        <f>Table1[[#This Row],[sales]]*Table1[[#This Row],[quantity]]</f>
        <v>6107.88</v>
      </c>
      <c r="Q13579" s="9">
        <f>Table1[[#This Row],[delivery_date]]-Table1[[#This Row],[order_date]]</f>
        <v>5</v>
      </c>
    </row>
    <row r="13580" spans="1:17" x14ac:dyDescent="0.35">
      <c r="A13580" t="s">
        <v>13611</v>
      </c>
      <c r="B13580" t="s">
        <v>41</v>
      </c>
      <c r="C13580" t="s">
        <v>26</v>
      </c>
      <c r="D13580" s="2">
        <v>3855.22</v>
      </c>
      <c r="E13580">
        <v>0.14000000000000001</v>
      </c>
      <c r="F13580">
        <v>4</v>
      </c>
      <c r="G13580" s="1">
        <v>45359</v>
      </c>
      <c r="H13580" s="1">
        <v>45361</v>
      </c>
      <c r="I13580" t="s">
        <v>21</v>
      </c>
      <c r="J13580" t="s">
        <v>16</v>
      </c>
      <c r="K13580" s="2">
        <v>726.42</v>
      </c>
      <c r="L13580" t="s">
        <v>28</v>
      </c>
      <c r="M13580">
        <f>YEAR(Table1[[#This Row],[order_date]])</f>
        <v>2024</v>
      </c>
      <c r="N13580">
        <f>MONTH(Table1[[#This Row],[order_date]])</f>
        <v>3</v>
      </c>
      <c r="O13580" s="3">
        <f>Table1[[#This Row],[sales]]-Table1[[#This Row],[profit]]</f>
        <v>3128.7999999999997</v>
      </c>
      <c r="P13580" s="3">
        <f>Table1[[#This Row],[sales]]*Table1[[#This Row],[quantity]]</f>
        <v>15420.88</v>
      </c>
      <c r="Q13580" s="9">
        <f>Table1[[#This Row],[delivery_date]]-Table1[[#This Row],[order_date]]</f>
        <v>2</v>
      </c>
    </row>
    <row r="13581" spans="1:17" x14ac:dyDescent="0.35">
      <c r="A13581" t="s">
        <v>13612</v>
      </c>
      <c r="B13581" t="s">
        <v>13</v>
      </c>
      <c r="C13581" t="s">
        <v>36</v>
      </c>
      <c r="D13581" s="2">
        <v>2106.7800000000002</v>
      </c>
      <c r="E13581">
        <v>0.42</v>
      </c>
      <c r="F13581">
        <v>4</v>
      </c>
      <c r="G13581" s="1">
        <v>45093</v>
      </c>
      <c r="H13581" s="1">
        <v>45094</v>
      </c>
      <c r="I13581" t="s">
        <v>15</v>
      </c>
      <c r="J13581" t="s">
        <v>22</v>
      </c>
      <c r="K13581" s="2">
        <v>450.01</v>
      </c>
      <c r="L13581" t="s">
        <v>39</v>
      </c>
      <c r="M13581">
        <f>YEAR(Table1[[#This Row],[order_date]])</f>
        <v>2023</v>
      </c>
      <c r="N13581">
        <f>MONTH(Table1[[#This Row],[order_date]])</f>
        <v>6</v>
      </c>
      <c r="O13581" s="3">
        <f>Table1[[#This Row],[sales]]-Table1[[#This Row],[profit]]</f>
        <v>1656.7700000000002</v>
      </c>
      <c r="P13581" s="3">
        <f>Table1[[#This Row],[sales]]*Table1[[#This Row],[quantity]]</f>
        <v>8427.1200000000008</v>
      </c>
      <c r="Q13581" s="9">
        <f>Table1[[#This Row],[delivery_date]]-Table1[[#This Row],[order_date]]</f>
        <v>1</v>
      </c>
    </row>
    <row r="13582" spans="1:17" x14ac:dyDescent="0.35">
      <c r="A13582" t="s">
        <v>13613</v>
      </c>
      <c r="B13582" t="s">
        <v>25</v>
      </c>
      <c r="C13582" t="s">
        <v>36</v>
      </c>
      <c r="D13582" s="2">
        <v>4446.43</v>
      </c>
      <c r="E13582">
        <v>0.19</v>
      </c>
      <c r="F13582">
        <v>7</v>
      </c>
      <c r="G13582" s="1">
        <v>45607</v>
      </c>
      <c r="H13582" s="1">
        <v>45612</v>
      </c>
      <c r="I13582" t="s">
        <v>15</v>
      </c>
      <c r="J13582" t="s">
        <v>16</v>
      </c>
      <c r="K13582" s="2">
        <v>1268.5899999999999</v>
      </c>
      <c r="L13582" t="s">
        <v>17</v>
      </c>
      <c r="M13582">
        <f>YEAR(Table1[[#This Row],[order_date]])</f>
        <v>2024</v>
      </c>
      <c r="N13582">
        <f>MONTH(Table1[[#This Row],[order_date]])</f>
        <v>11</v>
      </c>
      <c r="O13582" s="3">
        <f>Table1[[#This Row],[sales]]-Table1[[#This Row],[profit]]</f>
        <v>3177.84</v>
      </c>
      <c r="P13582" s="3">
        <f>Table1[[#This Row],[sales]]*Table1[[#This Row],[quantity]]</f>
        <v>31125.010000000002</v>
      </c>
      <c r="Q13582" s="9">
        <f>Table1[[#This Row],[delivery_date]]-Table1[[#This Row],[order_date]]</f>
        <v>5</v>
      </c>
    </row>
    <row r="13583" spans="1:17" x14ac:dyDescent="0.35">
      <c r="A13583" t="s">
        <v>13614</v>
      </c>
      <c r="B13583" t="s">
        <v>41</v>
      </c>
      <c r="C13583" t="s">
        <v>20</v>
      </c>
      <c r="D13583" s="2">
        <v>4821.58</v>
      </c>
      <c r="E13583">
        <v>0.46</v>
      </c>
      <c r="F13583">
        <v>4</v>
      </c>
      <c r="G13583" s="1">
        <v>45232</v>
      </c>
      <c r="H13583" s="1">
        <v>45235</v>
      </c>
      <c r="I13583" t="s">
        <v>21</v>
      </c>
      <c r="J13583" t="s">
        <v>16</v>
      </c>
      <c r="K13583" s="2">
        <v>1211.5899999999999</v>
      </c>
      <c r="L13583" t="s">
        <v>34</v>
      </c>
      <c r="M13583">
        <f>YEAR(Table1[[#This Row],[order_date]])</f>
        <v>2023</v>
      </c>
      <c r="N13583">
        <f>MONTH(Table1[[#This Row],[order_date]])</f>
        <v>11</v>
      </c>
      <c r="O13583" s="3">
        <f>Table1[[#This Row],[sales]]-Table1[[#This Row],[profit]]</f>
        <v>3609.99</v>
      </c>
      <c r="P13583" s="3">
        <f>Table1[[#This Row],[sales]]*Table1[[#This Row],[quantity]]</f>
        <v>19286.32</v>
      </c>
      <c r="Q13583" s="9">
        <f>Table1[[#This Row],[delivery_date]]-Table1[[#This Row],[order_date]]</f>
        <v>3</v>
      </c>
    </row>
    <row r="13584" spans="1:17" x14ac:dyDescent="0.35">
      <c r="A13584" t="s">
        <v>13615</v>
      </c>
      <c r="B13584" t="s">
        <v>41</v>
      </c>
      <c r="C13584" t="s">
        <v>20</v>
      </c>
      <c r="D13584" s="2">
        <v>4313.0600000000004</v>
      </c>
      <c r="E13584">
        <v>0.24</v>
      </c>
      <c r="F13584">
        <v>7</v>
      </c>
      <c r="G13584" s="1">
        <v>45455</v>
      </c>
      <c r="H13584" s="1">
        <v>45456</v>
      </c>
      <c r="I13584" t="s">
        <v>21</v>
      </c>
      <c r="J13584" t="s">
        <v>22</v>
      </c>
      <c r="K13584" s="2">
        <v>283.41000000000003</v>
      </c>
      <c r="L13584" t="s">
        <v>28</v>
      </c>
      <c r="M13584">
        <f>YEAR(Table1[[#This Row],[order_date]])</f>
        <v>2024</v>
      </c>
      <c r="N13584">
        <f>MONTH(Table1[[#This Row],[order_date]])</f>
        <v>6</v>
      </c>
      <c r="O13584" s="3">
        <f>Table1[[#This Row],[sales]]-Table1[[#This Row],[profit]]</f>
        <v>4029.6500000000005</v>
      </c>
      <c r="P13584" s="3">
        <f>Table1[[#This Row],[sales]]*Table1[[#This Row],[quantity]]</f>
        <v>30191.420000000002</v>
      </c>
      <c r="Q13584" s="9">
        <f>Table1[[#This Row],[delivery_date]]-Table1[[#This Row],[order_date]]</f>
        <v>1</v>
      </c>
    </row>
    <row r="13585" spans="1:17" x14ac:dyDescent="0.35">
      <c r="A13585" t="s">
        <v>13616</v>
      </c>
      <c r="B13585" t="s">
        <v>19</v>
      </c>
      <c r="C13585" t="s">
        <v>26</v>
      </c>
      <c r="D13585" s="2">
        <v>2660.86</v>
      </c>
      <c r="E13585">
        <v>0.42</v>
      </c>
      <c r="F13585">
        <v>4</v>
      </c>
      <c r="G13585" s="1">
        <v>45491</v>
      </c>
      <c r="H13585" s="1">
        <v>45493</v>
      </c>
      <c r="I13585" t="s">
        <v>21</v>
      </c>
      <c r="J13585" t="s">
        <v>27</v>
      </c>
      <c r="K13585" s="2">
        <v>787.19</v>
      </c>
      <c r="L13585" t="s">
        <v>39</v>
      </c>
      <c r="M13585">
        <f>YEAR(Table1[[#This Row],[order_date]])</f>
        <v>2024</v>
      </c>
      <c r="N13585">
        <f>MONTH(Table1[[#This Row],[order_date]])</f>
        <v>7</v>
      </c>
      <c r="O13585" s="3">
        <f>Table1[[#This Row],[sales]]-Table1[[#This Row],[profit]]</f>
        <v>1873.67</v>
      </c>
      <c r="P13585" s="3">
        <f>Table1[[#This Row],[sales]]*Table1[[#This Row],[quantity]]</f>
        <v>10643.44</v>
      </c>
      <c r="Q13585" s="9">
        <f>Table1[[#This Row],[delivery_date]]-Table1[[#This Row],[order_date]]</f>
        <v>2</v>
      </c>
    </row>
    <row r="13586" spans="1:17" x14ac:dyDescent="0.35">
      <c r="A13586" t="s">
        <v>13617</v>
      </c>
      <c r="B13586" t="s">
        <v>25</v>
      </c>
      <c r="C13586" t="s">
        <v>33</v>
      </c>
      <c r="D13586" s="2">
        <v>2598.06</v>
      </c>
      <c r="E13586">
        <v>0.15</v>
      </c>
      <c r="F13586">
        <v>8</v>
      </c>
      <c r="G13586" s="1">
        <v>45304</v>
      </c>
      <c r="H13586" s="1">
        <v>45307</v>
      </c>
      <c r="I13586" t="s">
        <v>31</v>
      </c>
      <c r="J13586" t="s">
        <v>16</v>
      </c>
      <c r="K13586" s="2">
        <v>288.54000000000002</v>
      </c>
      <c r="L13586" t="s">
        <v>23</v>
      </c>
      <c r="M13586">
        <f>YEAR(Table1[[#This Row],[order_date]])</f>
        <v>2024</v>
      </c>
      <c r="N13586">
        <f>MONTH(Table1[[#This Row],[order_date]])</f>
        <v>1</v>
      </c>
      <c r="O13586" s="3">
        <f>Table1[[#This Row],[sales]]-Table1[[#This Row],[profit]]</f>
        <v>2309.52</v>
      </c>
      <c r="P13586" s="3">
        <f>Table1[[#This Row],[sales]]*Table1[[#This Row],[quantity]]</f>
        <v>20784.48</v>
      </c>
      <c r="Q13586" s="9">
        <f>Table1[[#This Row],[delivery_date]]-Table1[[#This Row],[order_date]]</f>
        <v>3</v>
      </c>
    </row>
    <row r="13587" spans="1:17" x14ac:dyDescent="0.35">
      <c r="A13587" t="s">
        <v>13618</v>
      </c>
      <c r="B13587" t="s">
        <v>25</v>
      </c>
      <c r="C13587" t="s">
        <v>36</v>
      </c>
      <c r="D13587" s="2">
        <v>1157.78</v>
      </c>
      <c r="E13587">
        <v>0.23</v>
      </c>
      <c r="F13587">
        <v>5</v>
      </c>
      <c r="G13587" s="1">
        <v>45109</v>
      </c>
      <c r="H13587" s="1">
        <v>45112</v>
      </c>
      <c r="I13587" t="s">
        <v>21</v>
      </c>
      <c r="J13587" t="s">
        <v>16</v>
      </c>
      <c r="K13587" s="2">
        <v>244.1</v>
      </c>
      <c r="L13587" t="s">
        <v>23</v>
      </c>
      <c r="M13587">
        <f>YEAR(Table1[[#This Row],[order_date]])</f>
        <v>2023</v>
      </c>
      <c r="N13587">
        <f>MONTH(Table1[[#This Row],[order_date]])</f>
        <v>7</v>
      </c>
      <c r="O13587" s="3">
        <f>Table1[[#This Row],[sales]]-Table1[[#This Row],[profit]]</f>
        <v>913.68</v>
      </c>
      <c r="P13587" s="3">
        <f>Table1[[#This Row],[sales]]*Table1[[#This Row],[quantity]]</f>
        <v>5788.9</v>
      </c>
      <c r="Q13587" s="9">
        <f>Table1[[#This Row],[delivery_date]]-Table1[[#This Row],[order_date]]</f>
        <v>3</v>
      </c>
    </row>
    <row r="13588" spans="1:17" x14ac:dyDescent="0.35">
      <c r="A13588" t="s">
        <v>13619</v>
      </c>
      <c r="B13588" t="s">
        <v>25</v>
      </c>
      <c r="C13588" t="s">
        <v>33</v>
      </c>
      <c r="D13588" s="2">
        <v>3002.16</v>
      </c>
      <c r="E13588">
        <v>0.32</v>
      </c>
      <c r="F13588">
        <v>2</v>
      </c>
      <c r="G13588" s="1">
        <v>45132</v>
      </c>
      <c r="H13588" s="1">
        <v>45137</v>
      </c>
      <c r="I13588" t="s">
        <v>31</v>
      </c>
      <c r="J13588" t="s">
        <v>16</v>
      </c>
      <c r="K13588" s="2">
        <v>615.95000000000005</v>
      </c>
      <c r="L13588" t="s">
        <v>48</v>
      </c>
      <c r="M13588">
        <f>YEAR(Table1[[#This Row],[order_date]])</f>
        <v>2023</v>
      </c>
      <c r="N13588">
        <f>MONTH(Table1[[#This Row],[order_date]])</f>
        <v>7</v>
      </c>
      <c r="O13588" s="3">
        <f>Table1[[#This Row],[sales]]-Table1[[#This Row],[profit]]</f>
        <v>2386.21</v>
      </c>
      <c r="P13588" s="3">
        <f>Table1[[#This Row],[sales]]*Table1[[#This Row],[quantity]]</f>
        <v>6004.32</v>
      </c>
      <c r="Q13588" s="9">
        <f>Table1[[#This Row],[delivery_date]]-Table1[[#This Row],[order_date]]</f>
        <v>5</v>
      </c>
    </row>
    <row r="13589" spans="1:17" x14ac:dyDescent="0.35">
      <c r="A13589" t="s">
        <v>13620</v>
      </c>
      <c r="B13589" t="s">
        <v>25</v>
      </c>
      <c r="C13589" t="s">
        <v>33</v>
      </c>
      <c r="D13589" s="2">
        <v>4768.3599999999997</v>
      </c>
      <c r="E13589">
        <v>0.13</v>
      </c>
      <c r="F13589">
        <v>9</v>
      </c>
      <c r="G13589" s="1">
        <v>45366</v>
      </c>
      <c r="H13589" s="1">
        <v>45368</v>
      </c>
      <c r="I13589" t="s">
        <v>21</v>
      </c>
      <c r="J13589" t="s">
        <v>16</v>
      </c>
      <c r="K13589" s="2">
        <v>291.95</v>
      </c>
      <c r="L13589" t="s">
        <v>28</v>
      </c>
      <c r="M13589">
        <f>YEAR(Table1[[#This Row],[order_date]])</f>
        <v>2024</v>
      </c>
      <c r="N13589">
        <f>MONTH(Table1[[#This Row],[order_date]])</f>
        <v>3</v>
      </c>
      <c r="O13589" s="3">
        <f>Table1[[#This Row],[sales]]-Table1[[#This Row],[profit]]</f>
        <v>4476.41</v>
      </c>
      <c r="P13589" s="3">
        <f>Table1[[#This Row],[sales]]*Table1[[#This Row],[quantity]]</f>
        <v>42915.24</v>
      </c>
      <c r="Q13589" s="9">
        <f>Table1[[#This Row],[delivery_date]]-Table1[[#This Row],[order_date]]</f>
        <v>2</v>
      </c>
    </row>
    <row r="13590" spans="1:17" x14ac:dyDescent="0.35">
      <c r="A13590" t="s">
        <v>13621</v>
      </c>
      <c r="B13590" t="s">
        <v>19</v>
      </c>
      <c r="C13590" t="s">
        <v>26</v>
      </c>
      <c r="D13590" s="2">
        <v>494.97</v>
      </c>
      <c r="E13590">
        <v>0.33</v>
      </c>
      <c r="F13590">
        <v>9</v>
      </c>
      <c r="G13590" s="1">
        <v>45119</v>
      </c>
      <c r="H13590" s="1">
        <v>45121</v>
      </c>
      <c r="I13590" t="s">
        <v>15</v>
      </c>
      <c r="J13590" t="s">
        <v>16</v>
      </c>
      <c r="K13590" s="2">
        <v>146.83000000000001</v>
      </c>
      <c r="L13590" t="s">
        <v>48</v>
      </c>
      <c r="M13590">
        <f>YEAR(Table1[[#This Row],[order_date]])</f>
        <v>2023</v>
      </c>
      <c r="N13590">
        <f>MONTH(Table1[[#This Row],[order_date]])</f>
        <v>7</v>
      </c>
      <c r="O13590" s="3">
        <f>Table1[[#This Row],[sales]]-Table1[[#This Row],[profit]]</f>
        <v>348.14</v>
      </c>
      <c r="P13590" s="3">
        <f>Table1[[#This Row],[sales]]*Table1[[#This Row],[quantity]]</f>
        <v>4454.7300000000005</v>
      </c>
      <c r="Q13590" s="9">
        <f>Table1[[#This Row],[delivery_date]]-Table1[[#This Row],[order_date]]</f>
        <v>2</v>
      </c>
    </row>
    <row r="13591" spans="1:17" x14ac:dyDescent="0.35">
      <c r="A13591" t="s">
        <v>13622</v>
      </c>
      <c r="B13591" t="s">
        <v>13</v>
      </c>
      <c r="C13591" t="s">
        <v>14</v>
      </c>
      <c r="D13591" s="2">
        <v>3787.04</v>
      </c>
      <c r="E13591">
        <v>0.14000000000000001</v>
      </c>
      <c r="F13591">
        <v>1</v>
      </c>
      <c r="G13591" s="1">
        <v>45581</v>
      </c>
      <c r="H13591" s="1">
        <v>45586</v>
      </c>
      <c r="I13591" t="s">
        <v>21</v>
      </c>
      <c r="J13591" t="s">
        <v>27</v>
      </c>
      <c r="K13591" s="2">
        <v>597.08000000000004</v>
      </c>
      <c r="L13591" t="s">
        <v>48</v>
      </c>
      <c r="M13591">
        <f>YEAR(Table1[[#This Row],[order_date]])</f>
        <v>2024</v>
      </c>
      <c r="N13591">
        <f>MONTH(Table1[[#This Row],[order_date]])</f>
        <v>10</v>
      </c>
      <c r="O13591" s="3">
        <f>Table1[[#This Row],[sales]]-Table1[[#This Row],[profit]]</f>
        <v>3189.96</v>
      </c>
      <c r="P13591" s="3">
        <f>Table1[[#This Row],[sales]]*Table1[[#This Row],[quantity]]</f>
        <v>3787.04</v>
      </c>
      <c r="Q13591" s="9">
        <f>Table1[[#This Row],[delivery_date]]-Table1[[#This Row],[order_date]]</f>
        <v>5</v>
      </c>
    </row>
    <row r="13592" spans="1:17" x14ac:dyDescent="0.35">
      <c r="A13592" t="s">
        <v>13623</v>
      </c>
      <c r="B13592" t="s">
        <v>25</v>
      </c>
      <c r="C13592" t="s">
        <v>14</v>
      </c>
      <c r="D13592" s="2">
        <v>4360.74</v>
      </c>
      <c r="E13592">
        <v>0.24</v>
      </c>
      <c r="F13592">
        <v>5</v>
      </c>
      <c r="G13592" s="1">
        <v>45184</v>
      </c>
      <c r="H13592" s="1">
        <v>45190</v>
      </c>
      <c r="I13592" t="s">
        <v>15</v>
      </c>
      <c r="J13592" t="s">
        <v>16</v>
      </c>
      <c r="K13592" s="2">
        <v>1102.08</v>
      </c>
      <c r="L13592" t="s">
        <v>34</v>
      </c>
      <c r="M13592">
        <f>YEAR(Table1[[#This Row],[order_date]])</f>
        <v>2023</v>
      </c>
      <c r="N13592">
        <f>MONTH(Table1[[#This Row],[order_date]])</f>
        <v>9</v>
      </c>
      <c r="O13592" s="3">
        <f>Table1[[#This Row],[sales]]-Table1[[#This Row],[profit]]</f>
        <v>3258.66</v>
      </c>
      <c r="P13592" s="3">
        <f>Table1[[#This Row],[sales]]*Table1[[#This Row],[quantity]]</f>
        <v>21803.699999999997</v>
      </c>
      <c r="Q13592" s="9">
        <f>Table1[[#This Row],[delivery_date]]-Table1[[#This Row],[order_date]]</f>
        <v>6</v>
      </c>
    </row>
    <row r="13593" spans="1:17" x14ac:dyDescent="0.35">
      <c r="A13593" t="s">
        <v>13624</v>
      </c>
      <c r="B13593" t="s">
        <v>19</v>
      </c>
      <c r="C13593" t="s">
        <v>14</v>
      </c>
      <c r="D13593" s="2">
        <v>4934.8500000000004</v>
      </c>
      <c r="E13593">
        <v>0.01</v>
      </c>
      <c r="F13593">
        <v>3</v>
      </c>
      <c r="G13593" s="1">
        <v>44938</v>
      </c>
      <c r="H13593" s="1">
        <v>44939</v>
      </c>
      <c r="I13593" t="s">
        <v>15</v>
      </c>
      <c r="J13593" t="s">
        <v>22</v>
      </c>
      <c r="K13593" s="2">
        <v>719.78</v>
      </c>
      <c r="L13593" t="s">
        <v>17</v>
      </c>
      <c r="M13593">
        <f>YEAR(Table1[[#This Row],[order_date]])</f>
        <v>2023</v>
      </c>
      <c r="N13593">
        <f>MONTH(Table1[[#This Row],[order_date]])</f>
        <v>1</v>
      </c>
      <c r="O13593" s="3">
        <f>Table1[[#This Row],[sales]]-Table1[[#This Row],[profit]]</f>
        <v>4215.0700000000006</v>
      </c>
      <c r="P13593" s="3">
        <f>Table1[[#This Row],[sales]]*Table1[[#This Row],[quantity]]</f>
        <v>14804.550000000001</v>
      </c>
      <c r="Q13593" s="9">
        <f>Table1[[#This Row],[delivery_date]]-Table1[[#This Row],[order_date]]</f>
        <v>1</v>
      </c>
    </row>
    <row r="13594" spans="1:17" x14ac:dyDescent="0.35">
      <c r="A13594" t="s">
        <v>13625</v>
      </c>
      <c r="B13594" t="s">
        <v>13</v>
      </c>
      <c r="C13594" t="s">
        <v>20</v>
      </c>
      <c r="D13594" s="2">
        <v>1740.31</v>
      </c>
      <c r="E13594">
        <v>0.04</v>
      </c>
      <c r="F13594">
        <v>5</v>
      </c>
      <c r="G13594" s="1">
        <v>45111</v>
      </c>
      <c r="H13594" s="1">
        <v>45115</v>
      </c>
      <c r="I13594" t="s">
        <v>31</v>
      </c>
      <c r="J13594" t="s">
        <v>27</v>
      </c>
      <c r="K13594" s="2">
        <v>249.6</v>
      </c>
      <c r="L13594" t="s">
        <v>48</v>
      </c>
      <c r="M13594">
        <f>YEAR(Table1[[#This Row],[order_date]])</f>
        <v>2023</v>
      </c>
      <c r="N13594">
        <f>MONTH(Table1[[#This Row],[order_date]])</f>
        <v>7</v>
      </c>
      <c r="O13594" s="3">
        <f>Table1[[#This Row],[sales]]-Table1[[#This Row],[profit]]</f>
        <v>1490.71</v>
      </c>
      <c r="P13594" s="3">
        <f>Table1[[#This Row],[sales]]*Table1[[#This Row],[quantity]]</f>
        <v>8701.5499999999993</v>
      </c>
      <c r="Q13594" s="9">
        <f>Table1[[#This Row],[delivery_date]]-Table1[[#This Row],[order_date]]</f>
        <v>4</v>
      </c>
    </row>
    <row r="13595" spans="1:17" x14ac:dyDescent="0.35">
      <c r="A13595" t="s">
        <v>13626</v>
      </c>
      <c r="B13595" t="s">
        <v>13</v>
      </c>
      <c r="C13595" t="s">
        <v>36</v>
      </c>
      <c r="D13595" s="2">
        <v>1842.31</v>
      </c>
      <c r="E13595">
        <v>0.11</v>
      </c>
      <c r="F13595">
        <v>4</v>
      </c>
      <c r="G13595" s="1">
        <v>45141</v>
      </c>
      <c r="H13595" s="1">
        <v>45146</v>
      </c>
      <c r="I13595" t="s">
        <v>15</v>
      </c>
      <c r="J13595" t="s">
        <v>22</v>
      </c>
      <c r="K13595" s="2">
        <v>398.63</v>
      </c>
      <c r="L13595" t="s">
        <v>34</v>
      </c>
      <c r="M13595">
        <f>YEAR(Table1[[#This Row],[order_date]])</f>
        <v>2023</v>
      </c>
      <c r="N13595">
        <f>MONTH(Table1[[#This Row],[order_date]])</f>
        <v>8</v>
      </c>
      <c r="O13595" s="3">
        <f>Table1[[#This Row],[sales]]-Table1[[#This Row],[profit]]</f>
        <v>1443.6799999999998</v>
      </c>
      <c r="P13595" s="3">
        <f>Table1[[#This Row],[sales]]*Table1[[#This Row],[quantity]]</f>
        <v>7369.24</v>
      </c>
      <c r="Q13595" s="9">
        <f>Table1[[#This Row],[delivery_date]]-Table1[[#This Row],[order_date]]</f>
        <v>5</v>
      </c>
    </row>
    <row r="13596" spans="1:17" x14ac:dyDescent="0.35">
      <c r="A13596" t="s">
        <v>13627</v>
      </c>
      <c r="B13596" t="s">
        <v>19</v>
      </c>
      <c r="C13596" t="s">
        <v>20</v>
      </c>
      <c r="D13596" s="2">
        <v>1225.9000000000001</v>
      </c>
      <c r="E13596">
        <v>0.4</v>
      </c>
      <c r="F13596">
        <v>3</v>
      </c>
      <c r="G13596" s="1">
        <v>45628</v>
      </c>
      <c r="H13596" s="1">
        <v>45631</v>
      </c>
      <c r="I13596" t="s">
        <v>21</v>
      </c>
      <c r="J13596" t="s">
        <v>16</v>
      </c>
      <c r="K13596" s="2">
        <v>165.83</v>
      </c>
      <c r="L13596" t="s">
        <v>34</v>
      </c>
      <c r="M13596">
        <f>YEAR(Table1[[#This Row],[order_date]])</f>
        <v>2024</v>
      </c>
      <c r="N13596">
        <f>MONTH(Table1[[#This Row],[order_date]])</f>
        <v>12</v>
      </c>
      <c r="O13596" s="3">
        <f>Table1[[#This Row],[sales]]-Table1[[#This Row],[profit]]</f>
        <v>1060.0700000000002</v>
      </c>
      <c r="P13596" s="3">
        <f>Table1[[#This Row],[sales]]*Table1[[#This Row],[quantity]]</f>
        <v>3677.7000000000003</v>
      </c>
      <c r="Q13596" s="9">
        <f>Table1[[#This Row],[delivery_date]]-Table1[[#This Row],[order_date]]</f>
        <v>3</v>
      </c>
    </row>
    <row r="13597" spans="1:17" x14ac:dyDescent="0.35">
      <c r="A13597" t="s">
        <v>13628</v>
      </c>
      <c r="B13597" t="s">
        <v>25</v>
      </c>
      <c r="C13597" t="s">
        <v>36</v>
      </c>
      <c r="D13597" s="2">
        <v>3966.41</v>
      </c>
      <c r="E13597">
        <v>0.33</v>
      </c>
      <c r="F13597">
        <v>7</v>
      </c>
      <c r="G13597" s="1">
        <v>45600</v>
      </c>
      <c r="H13597" s="1">
        <v>45604</v>
      </c>
      <c r="I13597" t="s">
        <v>15</v>
      </c>
      <c r="J13597" t="s">
        <v>27</v>
      </c>
      <c r="K13597" s="2">
        <v>624.86</v>
      </c>
      <c r="L13597" t="s">
        <v>39</v>
      </c>
      <c r="M13597">
        <f>YEAR(Table1[[#This Row],[order_date]])</f>
        <v>2024</v>
      </c>
      <c r="N13597">
        <f>MONTH(Table1[[#This Row],[order_date]])</f>
        <v>11</v>
      </c>
      <c r="O13597" s="3">
        <f>Table1[[#This Row],[sales]]-Table1[[#This Row],[profit]]</f>
        <v>3341.5499999999997</v>
      </c>
      <c r="P13597" s="3">
        <f>Table1[[#This Row],[sales]]*Table1[[#This Row],[quantity]]</f>
        <v>27764.87</v>
      </c>
      <c r="Q13597" s="9">
        <f>Table1[[#This Row],[delivery_date]]-Table1[[#This Row],[order_date]]</f>
        <v>4</v>
      </c>
    </row>
    <row r="13598" spans="1:17" x14ac:dyDescent="0.35">
      <c r="A13598" t="s">
        <v>13629</v>
      </c>
      <c r="B13598" t="s">
        <v>13</v>
      </c>
      <c r="C13598" t="s">
        <v>36</v>
      </c>
      <c r="D13598" s="2">
        <v>786.19</v>
      </c>
      <c r="E13598">
        <v>0.45</v>
      </c>
      <c r="F13598">
        <v>5</v>
      </c>
      <c r="G13598" s="1">
        <v>45644</v>
      </c>
      <c r="H13598" s="1">
        <v>45645</v>
      </c>
      <c r="I13598" t="s">
        <v>15</v>
      </c>
      <c r="J13598" t="s">
        <v>16</v>
      </c>
      <c r="K13598" s="2">
        <v>132.69</v>
      </c>
      <c r="L13598" t="s">
        <v>34</v>
      </c>
      <c r="M13598">
        <f>YEAR(Table1[[#This Row],[order_date]])</f>
        <v>2024</v>
      </c>
      <c r="N13598">
        <f>MONTH(Table1[[#This Row],[order_date]])</f>
        <v>12</v>
      </c>
      <c r="O13598" s="3">
        <f>Table1[[#This Row],[sales]]-Table1[[#This Row],[profit]]</f>
        <v>653.5</v>
      </c>
      <c r="P13598" s="3">
        <f>Table1[[#This Row],[sales]]*Table1[[#This Row],[quantity]]</f>
        <v>3930.9500000000003</v>
      </c>
      <c r="Q13598" s="9">
        <f>Table1[[#This Row],[delivery_date]]-Table1[[#This Row],[order_date]]</f>
        <v>1</v>
      </c>
    </row>
    <row r="13599" spans="1:17" x14ac:dyDescent="0.35">
      <c r="A13599" t="s">
        <v>13630</v>
      </c>
      <c r="B13599" t="s">
        <v>25</v>
      </c>
      <c r="C13599" t="s">
        <v>36</v>
      </c>
      <c r="D13599" s="2">
        <v>1412.06</v>
      </c>
      <c r="E13599">
        <v>0.45</v>
      </c>
      <c r="F13599">
        <v>1</v>
      </c>
      <c r="G13599" s="1">
        <v>45385</v>
      </c>
      <c r="H13599" s="1">
        <v>45391</v>
      </c>
      <c r="I13599" t="s">
        <v>15</v>
      </c>
      <c r="J13599" t="s">
        <v>22</v>
      </c>
      <c r="K13599" s="2">
        <v>222.92</v>
      </c>
      <c r="L13599" t="s">
        <v>28</v>
      </c>
      <c r="M13599">
        <f>YEAR(Table1[[#This Row],[order_date]])</f>
        <v>2024</v>
      </c>
      <c r="N13599">
        <f>MONTH(Table1[[#This Row],[order_date]])</f>
        <v>4</v>
      </c>
      <c r="O13599" s="3">
        <f>Table1[[#This Row],[sales]]-Table1[[#This Row],[profit]]</f>
        <v>1189.1399999999999</v>
      </c>
      <c r="P13599" s="3">
        <f>Table1[[#This Row],[sales]]*Table1[[#This Row],[quantity]]</f>
        <v>1412.06</v>
      </c>
      <c r="Q13599" s="9">
        <f>Table1[[#This Row],[delivery_date]]-Table1[[#This Row],[order_date]]</f>
        <v>6</v>
      </c>
    </row>
    <row r="13600" spans="1:17" x14ac:dyDescent="0.35">
      <c r="A13600" t="s">
        <v>13631</v>
      </c>
      <c r="B13600" t="s">
        <v>25</v>
      </c>
      <c r="C13600" t="s">
        <v>26</v>
      </c>
      <c r="D13600" s="2">
        <v>1546.79</v>
      </c>
      <c r="E13600">
        <v>0.19</v>
      </c>
      <c r="F13600">
        <v>4</v>
      </c>
      <c r="G13600" s="1">
        <v>45266</v>
      </c>
      <c r="H13600" s="1">
        <v>45273</v>
      </c>
      <c r="I13600" t="s">
        <v>21</v>
      </c>
      <c r="J13600" t="s">
        <v>22</v>
      </c>
      <c r="K13600" s="2">
        <v>196.83</v>
      </c>
      <c r="L13600" t="s">
        <v>48</v>
      </c>
      <c r="M13600">
        <f>YEAR(Table1[[#This Row],[order_date]])</f>
        <v>2023</v>
      </c>
      <c r="N13600">
        <f>MONTH(Table1[[#This Row],[order_date]])</f>
        <v>12</v>
      </c>
      <c r="O13600" s="3">
        <f>Table1[[#This Row],[sales]]-Table1[[#This Row],[profit]]</f>
        <v>1349.96</v>
      </c>
      <c r="P13600" s="3">
        <f>Table1[[#This Row],[sales]]*Table1[[#This Row],[quantity]]</f>
        <v>6187.16</v>
      </c>
      <c r="Q13600" s="9">
        <f>Table1[[#This Row],[delivery_date]]-Table1[[#This Row],[order_date]]</f>
        <v>7</v>
      </c>
    </row>
    <row r="13601" spans="1:17" x14ac:dyDescent="0.35">
      <c r="A13601" t="s">
        <v>13632</v>
      </c>
      <c r="B13601" t="s">
        <v>41</v>
      </c>
      <c r="C13601" t="s">
        <v>14</v>
      </c>
      <c r="D13601" s="2">
        <v>1937.16</v>
      </c>
      <c r="E13601">
        <v>0.18</v>
      </c>
      <c r="F13601">
        <v>1</v>
      </c>
      <c r="G13601" s="1">
        <v>45290</v>
      </c>
      <c r="H13601" s="1">
        <v>45291</v>
      </c>
      <c r="I13601" t="s">
        <v>21</v>
      </c>
      <c r="J13601" t="s">
        <v>16</v>
      </c>
      <c r="K13601" s="2">
        <v>481.27</v>
      </c>
      <c r="L13601" t="s">
        <v>23</v>
      </c>
      <c r="M13601">
        <f>YEAR(Table1[[#This Row],[order_date]])</f>
        <v>2023</v>
      </c>
      <c r="N13601">
        <f>MONTH(Table1[[#This Row],[order_date]])</f>
        <v>12</v>
      </c>
      <c r="O13601" s="3">
        <f>Table1[[#This Row],[sales]]-Table1[[#This Row],[profit]]</f>
        <v>1455.89</v>
      </c>
      <c r="P13601" s="3">
        <f>Table1[[#This Row],[sales]]*Table1[[#This Row],[quantity]]</f>
        <v>1937.16</v>
      </c>
      <c r="Q13601" s="9">
        <f>Table1[[#This Row],[delivery_date]]-Table1[[#This Row],[order_date]]</f>
        <v>1</v>
      </c>
    </row>
    <row r="13602" spans="1:17" x14ac:dyDescent="0.35">
      <c r="A13602" t="s">
        <v>13633</v>
      </c>
      <c r="B13602" t="s">
        <v>25</v>
      </c>
      <c r="C13602" t="s">
        <v>20</v>
      </c>
      <c r="D13602" s="2">
        <v>2166.16</v>
      </c>
      <c r="E13602">
        <v>0.42</v>
      </c>
      <c r="F13602">
        <v>3</v>
      </c>
      <c r="G13602" s="1">
        <v>45637</v>
      </c>
      <c r="H13602" s="1">
        <v>45643</v>
      </c>
      <c r="I13602" t="s">
        <v>15</v>
      </c>
      <c r="J13602" t="s">
        <v>16</v>
      </c>
      <c r="K13602" s="2">
        <v>542.70000000000005</v>
      </c>
      <c r="L13602" t="s">
        <v>34</v>
      </c>
      <c r="M13602">
        <f>YEAR(Table1[[#This Row],[order_date]])</f>
        <v>2024</v>
      </c>
      <c r="N13602">
        <f>MONTH(Table1[[#This Row],[order_date]])</f>
        <v>12</v>
      </c>
      <c r="O13602" s="3">
        <f>Table1[[#This Row],[sales]]-Table1[[#This Row],[profit]]</f>
        <v>1623.4599999999998</v>
      </c>
      <c r="P13602" s="3">
        <f>Table1[[#This Row],[sales]]*Table1[[#This Row],[quantity]]</f>
        <v>6498.48</v>
      </c>
      <c r="Q13602" s="9">
        <f>Table1[[#This Row],[delivery_date]]-Table1[[#This Row],[order_date]]</f>
        <v>6</v>
      </c>
    </row>
    <row r="13603" spans="1:17" x14ac:dyDescent="0.35">
      <c r="A13603" t="s">
        <v>13634</v>
      </c>
      <c r="B13603" t="s">
        <v>41</v>
      </c>
      <c r="C13603" t="s">
        <v>20</v>
      </c>
      <c r="D13603" s="2">
        <v>2839.22</v>
      </c>
      <c r="E13603">
        <v>0.21</v>
      </c>
      <c r="F13603">
        <v>5</v>
      </c>
      <c r="G13603" s="1">
        <v>45247</v>
      </c>
      <c r="H13603" s="1">
        <v>45254</v>
      </c>
      <c r="I13603" t="s">
        <v>15</v>
      </c>
      <c r="J13603" t="s">
        <v>27</v>
      </c>
      <c r="K13603" s="2">
        <v>693.68</v>
      </c>
      <c r="L13603" t="s">
        <v>48</v>
      </c>
      <c r="M13603">
        <f>YEAR(Table1[[#This Row],[order_date]])</f>
        <v>2023</v>
      </c>
      <c r="N13603">
        <f>MONTH(Table1[[#This Row],[order_date]])</f>
        <v>11</v>
      </c>
      <c r="O13603" s="3">
        <f>Table1[[#This Row],[sales]]-Table1[[#This Row],[profit]]</f>
        <v>2145.54</v>
      </c>
      <c r="P13603" s="3">
        <f>Table1[[#This Row],[sales]]*Table1[[#This Row],[quantity]]</f>
        <v>14196.099999999999</v>
      </c>
      <c r="Q13603" s="9">
        <f>Table1[[#This Row],[delivery_date]]-Table1[[#This Row],[order_date]]</f>
        <v>7</v>
      </c>
    </row>
    <row r="13604" spans="1:17" x14ac:dyDescent="0.35">
      <c r="A13604" t="s">
        <v>13635</v>
      </c>
      <c r="B13604" t="s">
        <v>13</v>
      </c>
      <c r="C13604" t="s">
        <v>26</v>
      </c>
      <c r="D13604" s="2">
        <v>4747.03</v>
      </c>
      <c r="E13604">
        <v>0.43</v>
      </c>
      <c r="F13604">
        <v>6</v>
      </c>
      <c r="G13604" s="1">
        <v>45558</v>
      </c>
      <c r="H13604" s="1">
        <v>45565</v>
      </c>
      <c r="I13604" t="s">
        <v>31</v>
      </c>
      <c r="J13604" t="s">
        <v>27</v>
      </c>
      <c r="K13604" s="2">
        <v>261.49</v>
      </c>
      <c r="L13604" t="s">
        <v>48</v>
      </c>
      <c r="M13604">
        <f>YEAR(Table1[[#This Row],[order_date]])</f>
        <v>2024</v>
      </c>
      <c r="N13604">
        <f>MONTH(Table1[[#This Row],[order_date]])</f>
        <v>9</v>
      </c>
      <c r="O13604" s="3">
        <f>Table1[[#This Row],[sales]]-Table1[[#This Row],[profit]]</f>
        <v>4485.54</v>
      </c>
      <c r="P13604" s="3">
        <f>Table1[[#This Row],[sales]]*Table1[[#This Row],[quantity]]</f>
        <v>28482.18</v>
      </c>
      <c r="Q13604" s="9">
        <f>Table1[[#This Row],[delivery_date]]-Table1[[#This Row],[order_date]]</f>
        <v>7</v>
      </c>
    </row>
    <row r="13605" spans="1:17" x14ac:dyDescent="0.35">
      <c r="A13605" t="s">
        <v>13636</v>
      </c>
      <c r="B13605" t="s">
        <v>19</v>
      </c>
      <c r="C13605" t="s">
        <v>36</v>
      </c>
      <c r="D13605" s="2">
        <v>1311.67</v>
      </c>
      <c r="E13605">
        <v>0.25</v>
      </c>
      <c r="F13605">
        <v>1</v>
      </c>
      <c r="G13605" s="1">
        <v>45166</v>
      </c>
      <c r="H13605" s="1">
        <v>45173</v>
      </c>
      <c r="I13605" t="s">
        <v>15</v>
      </c>
      <c r="J13605" t="s">
        <v>16</v>
      </c>
      <c r="K13605" s="2">
        <v>235.37</v>
      </c>
      <c r="L13605" t="s">
        <v>17</v>
      </c>
      <c r="M13605">
        <f>YEAR(Table1[[#This Row],[order_date]])</f>
        <v>2023</v>
      </c>
      <c r="N13605">
        <f>MONTH(Table1[[#This Row],[order_date]])</f>
        <v>8</v>
      </c>
      <c r="O13605" s="3">
        <f>Table1[[#This Row],[sales]]-Table1[[#This Row],[profit]]</f>
        <v>1076.3000000000002</v>
      </c>
      <c r="P13605" s="3">
        <f>Table1[[#This Row],[sales]]*Table1[[#This Row],[quantity]]</f>
        <v>1311.67</v>
      </c>
      <c r="Q13605" s="9">
        <f>Table1[[#This Row],[delivery_date]]-Table1[[#This Row],[order_date]]</f>
        <v>7</v>
      </c>
    </row>
    <row r="13606" spans="1:17" x14ac:dyDescent="0.35">
      <c r="A13606" t="s">
        <v>13637</v>
      </c>
      <c r="B13606" t="s">
        <v>41</v>
      </c>
      <c r="C13606" t="s">
        <v>14</v>
      </c>
      <c r="D13606" s="2">
        <v>3918.18</v>
      </c>
      <c r="E13606">
        <v>0.21</v>
      </c>
      <c r="F13606">
        <v>9</v>
      </c>
      <c r="G13606" s="1">
        <v>44941</v>
      </c>
      <c r="H13606" s="1">
        <v>44948</v>
      </c>
      <c r="I13606" t="s">
        <v>15</v>
      </c>
      <c r="J13606" t="s">
        <v>27</v>
      </c>
      <c r="K13606" s="2">
        <v>987.5</v>
      </c>
      <c r="L13606" t="s">
        <v>28</v>
      </c>
      <c r="M13606">
        <f>YEAR(Table1[[#This Row],[order_date]])</f>
        <v>2023</v>
      </c>
      <c r="N13606">
        <f>MONTH(Table1[[#This Row],[order_date]])</f>
        <v>1</v>
      </c>
      <c r="O13606" s="3">
        <f>Table1[[#This Row],[sales]]-Table1[[#This Row],[profit]]</f>
        <v>2930.68</v>
      </c>
      <c r="P13606" s="3">
        <f>Table1[[#This Row],[sales]]*Table1[[#This Row],[quantity]]</f>
        <v>35263.619999999995</v>
      </c>
      <c r="Q13606" s="9">
        <f>Table1[[#This Row],[delivery_date]]-Table1[[#This Row],[order_date]]</f>
        <v>7</v>
      </c>
    </row>
    <row r="13607" spans="1:17" x14ac:dyDescent="0.35">
      <c r="A13607" t="s">
        <v>13638</v>
      </c>
      <c r="B13607" t="s">
        <v>19</v>
      </c>
      <c r="C13607" t="s">
        <v>33</v>
      </c>
      <c r="D13607" s="2">
        <v>3414.31</v>
      </c>
      <c r="E13607">
        <v>0.14000000000000001</v>
      </c>
      <c r="F13607">
        <v>9</v>
      </c>
      <c r="G13607" s="1">
        <v>45092</v>
      </c>
      <c r="H13607" s="1">
        <v>45093</v>
      </c>
      <c r="I13607" t="s">
        <v>31</v>
      </c>
      <c r="J13607" t="s">
        <v>27</v>
      </c>
      <c r="K13607" s="2">
        <v>176.42</v>
      </c>
      <c r="L13607" t="s">
        <v>34</v>
      </c>
      <c r="M13607">
        <f>YEAR(Table1[[#This Row],[order_date]])</f>
        <v>2023</v>
      </c>
      <c r="N13607">
        <f>MONTH(Table1[[#This Row],[order_date]])</f>
        <v>6</v>
      </c>
      <c r="O13607" s="3">
        <f>Table1[[#This Row],[sales]]-Table1[[#This Row],[profit]]</f>
        <v>3237.89</v>
      </c>
      <c r="P13607" s="3">
        <f>Table1[[#This Row],[sales]]*Table1[[#This Row],[quantity]]</f>
        <v>30728.79</v>
      </c>
      <c r="Q13607" s="9">
        <f>Table1[[#This Row],[delivery_date]]-Table1[[#This Row],[order_date]]</f>
        <v>1</v>
      </c>
    </row>
    <row r="13608" spans="1:17" x14ac:dyDescent="0.35">
      <c r="A13608" t="s">
        <v>13639</v>
      </c>
      <c r="B13608" t="s">
        <v>13</v>
      </c>
      <c r="C13608" t="s">
        <v>33</v>
      </c>
      <c r="D13608" s="2">
        <v>668.65</v>
      </c>
      <c r="E13608">
        <v>0.06</v>
      </c>
      <c r="F13608">
        <v>1</v>
      </c>
      <c r="G13608" s="1">
        <v>45280</v>
      </c>
      <c r="H13608" s="1">
        <v>45284</v>
      </c>
      <c r="I13608" t="s">
        <v>15</v>
      </c>
      <c r="J13608" t="s">
        <v>27</v>
      </c>
      <c r="K13608" s="2">
        <v>73.239999999999995</v>
      </c>
      <c r="L13608" t="s">
        <v>23</v>
      </c>
      <c r="M13608">
        <f>YEAR(Table1[[#This Row],[order_date]])</f>
        <v>2023</v>
      </c>
      <c r="N13608">
        <f>MONTH(Table1[[#This Row],[order_date]])</f>
        <v>12</v>
      </c>
      <c r="O13608" s="3">
        <f>Table1[[#This Row],[sales]]-Table1[[#This Row],[profit]]</f>
        <v>595.41</v>
      </c>
      <c r="P13608" s="3">
        <f>Table1[[#This Row],[sales]]*Table1[[#This Row],[quantity]]</f>
        <v>668.65</v>
      </c>
      <c r="Q13608" s="9">
        <f>Table1[[#This Row],[delivery_date]]-Table1[[#This Row],[order_date]]</f>
        <v>4</v>
      </c>
    </row>
    <row r="13609" spans="1:17" x14ac:dyDescent="0.35">
      <c r="A13609" t="s">
        <v>13640</v>
      </c>
      <c r="B13609" t="s">
        <v>25</v>
      </c>
      <c r="C13609" t="s">
        <v>26</v>
      </c>
      <c r="D13609" s="2">
        <v>4070.85</v>
      </c>
      <c r="E13609">
        <v>0.26</v>
      </c>
      <c r="F13609">
        <v>7</v>
      </c>
      <c r="G13609" s="1">
        <v>45383</v>
      </c>
      <c r="H13609" s="1">
        <v>45388</v>
      </c>
      <c r="I13609" t="s">
        <v>21</v>
      </c>
      <c r="J13609" t="s">
        <v>22</v>
      </c>
      <c r="K13609" s="2">
        <v>741.78</v>
      </c>
      <c r="L13609" t="s">
        <v>48</v>
      </c>
      <c r="M13609">
        <f>YEAR(Table1[[#This Row],[order_date]])</f>
        <v>2024</v>
      </c>
      <c r="N13609">
        <f>MONTH(Table1[[#This Row],[order_date]])</f>
        <v>4</v>
      </c>
      <c r="O13609" s="3">
        <f>Table1[[#This Row],[sales]]-Table1[[#This Row],[profit]]</f>
        <v>3329.0699999999997</v>
      </c>
      <c r="P13609" s="3">
        <f>Table1[[#This Row],[sales]]*Table1[[#This Row],[quantity]]</f>
        <v>28495.95</v>
      </c>
      <c r="Q13609" s="9">
        <f>Table1[[#This Row],[delivery_date]]-Table1[[#This Row],[order_date]]</f>
        <v>5</v>
      </c>
    </row>
    <row r="13610" spans="1:17" x14ac:dyDescent="0.35">
      <c r="A13610" t="s">
        <v>13641</v>
      </c>
      <c r="B13610" t="s">
        <v>13</v>
      </c>
      <c r="C13610" t="s">
        <v>14</v>
      </c>
      <c r="D13610" s="2">
        <v>544</v>
      </c>
      <c r="E13610">
        <v>0.16</v>
      </c>
      <c r="F13610">
        <v>4</v>
      </c>
      <c r="G13610" s="1">
        <v>45247</v>
      </c>
      <c r="H13610" s="1">
        <v>45253</v>
      </c>
      <c r="I13610" t="s">
        <v>15</v>
      </c>
      <c r="J13610" t="s">
        <v>22</v>
      </c>
      <c r="K13610" s="2">
        <v>78.72</v>
      </c>
      <c r="L13610" t="s">
        <v>28</v>
      </c>
      <c r="M13610">
        <f>YEAR(Table1[[#This Row],[order_date]])</f>
        <v>2023</v>
      </c>
      <c r="N13610">
        <f>MONTH(Table1[[#This Row],[order_date]])</f>
        <v>11</v>
      </c>
      <c r="O13610" s="3">
        <f>Table1[[#This Row],[sales]]-Table1[[#This Row],[profit]]</f>
        <v>465.28</v>
      </c>
      <c r="P13610" s="3">
        <f>Table1[[#This Row],[sales]]*Table1[[#This Row],[quantity]]</f>
        <v>2176</v>
      </c>
      <c r="Q13610" s="9">
        <f>Table1[[#This Row],[delivery_date]]-Table1[[#This Row],[order_date]]</f>
        <v>6</v>
      </c>
    </row>
    <row r="13611" spans="1:17" x14ac:dyDescent="0.35">
      <c r="A13611" t="s">
        <v>13642</v>
      </c>
      <c r="B13611" t="s">
        <v>19</v>
      </c>
      <c r="C13611" t="s">
        <v>33</v>
      </c>
      <c r="D13611" s="2">
        <v>3720.74</v>
      </c>
      <c r="E13611">
        <v>0.12</v>
      </c>
      <c r="F13611">
        <v>2</v>
      </c>
      <c r="G13611" s="1">
        <v>45191</v>
      </c>
      <c r="H13611" s="1">
        <v>45193</v>
      </c>
      <c r="I13611" t="s">
        <v>15</v>
      </c>
      <c r="J13611" t="s">
        <v>16</v>
      </c>
      <c r="K13611" s="2">
        <v>918.67</v>
      </c>
      <c r="L13611" t="s">
        <v>23</v>
      </c>
      <c r="M13611">
        <f>YEAR(Table1[[#This Row],[order_date]])</f>
        <v>2023</v>
      </c>
      <c r="N13611">
        <f>MONTH(Table1[[#This Row],[order_date]])</f>
        <v>9</v>
      </c>
      <c r="O13611" s="3">
        <f>Table1[[#This Row],[sales]]-Table1[[#This Row],[profit]]</f>
        <v>2802.0699999999997</v>
      </c>
      <c r="P13611" s="3">
        <f>Table1[[#This Row],[sales]]*Table1[[#This Row],[quantity]]</f>
        <v>7441.48</v>
      </c>
      <c r="Q13611" s="9">
        <f>Table1[[#This Row],[delivery_date]]-Table1[[#This Row],[order_date]]</f>
        <v>2</v>
      </c>
    </row>
    <row r="13612" spans="1:17" x14ac:dyDescent="0.35">
      <c r="A13612" t="s">
        <v>13643</v>
      </c>
      <c r="B13612" t="s">
        <v>13</v>
      </c>
      <c r="C13612" t="s">
        <v>33</v>
      </c>
      <c r="D13612" s="2">
        <v>3607.36</v>
      </c>
      <c r="E13612">
        <v>0.08</v>
      </c>
      <c r="F13612">
        <v>2</v>
      </c>
      <c r="G13612" s="1">
        <v>45096</v>
      </c>
      <c r="H13612" s="1">
        <v>45101</v>
      </c>
      <c r="I13612" t="s">
        <v>21</v>
      </c>
      <c r="J13612" t="s">
        <v>27</v>
      </c>
      <c r="K13612" s="2">
        <v>680.52</v>
      </c>
      <c r="L13612" t="s">
        <v>17</v>
      </c>
      <c r="M13612">
        <f>YEAR(Table1[[#This Row],[order_date]])</f>
        <v>2023</v>
      </c>
      <c r="N13612">
        <f>MONTH(Table1[[#This Row],[order_date]])</f>
        <v>6</v>
      </c>
      <c r="O13612" s="3">
        <f>Table1[[#This Row],[sales]]-Table1[[#This Row],[profit]]</f>
        <v>2926.84</v>
      </c>
      <c r="P13612" s="3">
        <f>Table1[[#This Row],[sales]]*Table1[[#This Row],[quantity]]</f>
        <v>7214.72</v>
      </c>
      <c r="Q13612" s="9">
        <f>Table1[[#This Row],[delivery_date]]-Table1[[#This Row],[order_date]]</f>
        <v>5</v>
      </c>
    </row>
    <row r="13613" spans="1:17" x14ac:dyDescent="0.35">
      <c r="A13613" t="s">
        <v>13644</v>
      </c>
      <c r="B13613" t="s">
        <v>25</v>
      </c>
      <c r="C13613" t="s">
        <v>20</v>
      </c>
      <c r="D13613" s="2">
        <v>3478.07</v>
      </c>
      <c r="E13613">
        <v>0.19</v>
      </c>
      <c r="F13613">
        <v>6</v>
      </c>
      <c r="G13613" s="1">
        <v>45437</v>
      </c>
      <c r="H13613" s="1">
        <v>45442</v>
      </c>
      <c r="I13613" t="s">
        <v>21</v>
      </c>
      <c r="J13613" t="s">
        <v>16</v>
      </c>
      <c r="K13613" s="2">
        <v>781.1</v>
      </c>
      <c r="L13613" t="s">
        <v>23</v>
      </c>
      <c r="M13613">
        <f>YEAR(Table1[[#This Row],[order_date]])</f>
        <v>2024</v>
      </c>
      <c r="N13613">
        <f>MONTH(Table1[[#This Row],[order_date]])</f>
        <v>5</v>
      </c>
      <c r="O13613" s="3">
        <f>Table1[[#This Row],[sales]]-Table1[[#This Row],[profit]]</f>
        <v>2696.9700000000003</v>
      </c>
      <c r="P13613" s="3">
        <f>Table1[[#This Row],[sales]]*Table1[[#This Row],[quantity]]</f>
        <v>20868.420000000002</v>
      </c>
      <c r="Q13613" s="9">
        <f>Table1[[#This Row],[delivery_date]]-Table1[[#This Row],[order_date]]</f>
        <v>5</v>
      </c>
    </row>
    <row r="13614" spans="1:17" x14ac:dyDescent="0.35">
      <c r="A13614" t="s">
        <v>13645</v>
      </c>
      <c r="B13614" t="s">
        <v>13</v>
      </c>
      <c r="C13614" t="s">
        <v>14</v>
      </c>
      <c r="D13614" s="2">
        <v>1455.79</v>
      </c>
      <c r="E13614">
        <v>0.28000000000000003</v>
      </c>
      <c r="F13614">
        <v>6</v>
      </c>
      <c r="G13614" s="1">
        <v>45376</v>
      </c>
      <c r="H13614" s="1">
        <v>45380</v>
      </c>
      <c r="I13614" t="s">
        <v>31</v>
      </c>
      <c r="J13614" t="s">
        <v>22</v>
      </c>
      <c r="K13614" s="2">
        <v>83.73</v>
      </c>
      <c r="L13614" t="s">
        <v>39</v>
      </c>
      <c r="M13614">
        <f>YEAR(Table1[[#This Row],[order_date]])</f>
        <v>2024</v>
      </c>
      <c r="N13614">
        <f>MONTH(Table1[[#This Row],[order_date]])</f>
        <v>3</v>
      </c>
      <c r="O13614" s="3">
        <f>Table1[[#This Row],[sales]]-Table1[[#This Row],[profit]]</f>
        <v>1372.06</v>
      </c>
      <c r="P13614" s="3">
        <f>Table1[[#This Row],[sales]]*Table1[[#This Row],[quantity]]</f>
        <v>8734.74</v>
      </c>
      <c r="Q13614" s="9">
        <f>Table1[[#This Row],[delivery_date]]-Table1[[#This Row],[order_date]]</f>
        <v>4</v>
      </c>
    </row>
    <row r="13615" spans="1:17" x14ac:dyDescent="0.35">
      <c r="A13615" t="s">
        <v>13646</v>
      </c>
      <c r="B13615" t="s">
        <v>25</v>
      </c>
      <c r="C13615" t="s">
        <v>33</v>
      </c>
      <c r="D13615" s="2">
        <v>2909.5</v>
      </c>
      <c r="E13615">
        <v>0.42</v>
      </c>
      <c r="F13615">
        <v>5</v>
      </c>
      <c r="G13615" s="1">
        <v>45652</v>
      </c>
      <c r="H13615" s="1">
        <v>45655</v>
      </c>
      <c r="I13615" t="s">
        <v>31</v>
      </c>
      <c r="J13615" t="s">
        <v>27</v>
      </c>
      <c r="K13615" s="2">
        <v>244.96</v>
      </c>
      <c r="L13615" t="s">
        <v>17</v>
      </c>
      <c r="M13615">
        <f>YEAR(Table1[[#This Row],[order_date]])</f>
        <v>2024</v>
      </c>
      <c r="N13615">
        <f>MONTH(Table1[[#This Row],[order_date]])</f>
        <v>12</v>
      </c>
      <c r="O13615" s="3">
        <f>Table1[[#This Row],[sales]]-Table1[[#This Row],[profit]]</f>
        <v>2664.54</v>
      </c>
      <c r="P13615" s="3">
        <f>Table1[[#This Row],[sales]]*Table1[[#This Row],[quantity]]</f>
        <v>14547.5</v>
      </c>
      <c r="Q13615" s="9">
        <f>Table1[[#This Row],[delivery_date]]-Table1[[#This Row],[order_date]]</f>
        <v>3</v>
      </c>
    </row>
    <row r="13616" spans="1:17" x14ac:dyDescent="0.35">
      <c r="A13616" t="s">
        <v>13647</v>
      </c>
      <c r="B13616" t="s">
        <v>41</v>
      </c>
      <c r="C13616" t="s">
        <v>20</v>
      </c>
      <c r="D13616" s="2">
        <v>3831.73</v>
      </c>
      <c r="E13616">
        <v>0.41</v>
      </c>
      <c r="F13616">
        <v>3</v>
      </c>
      <c r="G13616" s="1">
        <v>45617</v>
      </c>
      <c r="H13616" s="1">
        <v>45624</v>
      </c>
      <c r="I13616" t="s">
        <v>31</v>
      </c>
      <c r="J13616" t="s">
        <v>27</v>
      </c>
      <c r="K13616" s="2">
        <v>677.89</v>
      </c>
      <c r="L13616" t="s">
        <v>34</v>
      </c>
      <c r="M13616">
        <f>YEAR(Table1[[#This Row],[order_date]])</f>
        <v>2024</v>
      </c>
      <c r="N13616">
        <f>MONTH(Table1[[#This Row],[order_date]])</f>
        <v>11</v>
      </c>
      <c r="O13616" s="3">
        <f>Table1[[#This Row],[sales]]-Table1[[#This Row],[profit]]</f>
        <v>3153.84</v>
      </c>
      <c r="P13616" s="3">
        <f>Table1[[#This Row],[sales]]*Table1[[#This Row],[quantity]]</f>
        <v>11495.19</v>
      </c>
      <c r="Q13616" s="9">
        <f>Table1[[#This Row],[delivery_date]]-Table1[[#This Row],[order_date]]</f>
        <v>7</v>
      </c>
    </row>
    <row r="13617" spans="1:17" x14ac:dyDescent="0.35">
      <c r="A13617" t="s">
        <v>13648</v>
      </c>
      <c r="B13617" t="s">
        <v>19</v>
      </c>
      <c r="C13617" t="s">
        <v>14</v>
      </c>
      <c r="D13617" s="2">
        <v>3224.2</v>
      </c>
      <c r="E13617">
        <v>0.43</v>
      </c>
      <c r="F13617">
        <v>7</v>
      </c>
      <c r="G13617" s="1">
        <v>45004</v>
      </c>
      <c r="H13617" s="1">
        <v>45008</v>
      </c>
      <c r="I13617" t="s">
        <v>15</v>
      </c>
      <c r="J13617" t="s">
        <v>22</v>
      </c>
      <c r="K13617" s="2">
        <v>825.29</v>
      </c>
      <c r="L13617" t="s">
        <v>34</v>
      </c>
      <c r="M13617">
        <f>YEAR(Table1[[#This Row],[order_date]])</f>
        <v>2023</v>
      </c>
      <c r="N13617">
        <f>MONTH(Table1[[#This Row],[order_date]])</f>
        <v>3</v>
      </c>
      <c r="O13617" s="3">
        <f>Table1[[#This Row],[sales]]-Table1[[#This Row],[profit]]</f>
        <v>2398.91</v>
      </c>
      <c r="P13617" s="3">
        <f>Table1[[#This Row],[sales]]*Table1[[#This Row],[quantity]]</f>
        <v>22569.399999999998</v>
      </c>
      <c r="Q13617" s="9">
        <f>Table1[[#This Row],[delivery_date]]-Table1[[#This Row],[order_date]]</f>
        <v>4</v>
      </c>
    </row>
    <row r="13618" spans="1:17" x14ac:dyDescent="0.35">
      <c r="A13618" t="s">
        <v>13649</v>
      </c>
      <c r="B13618" t="s">
        <v>25</v>
      </c>
      <c r="C13618" t="s">
        <v>36</v>
      </c>
      <c r="D13618" s="2">
        <v>4041.1</v>
      </c>
      <c r="E13618">
        <v>0.28999999999999998</v>
      </c>
      <c r="F13618">
        <v>3</v>
      </c>
      <c r="G13618" s="1">
        <v>45134</v>
      </c>
      <c r="H13618" s="1">
        <v>45137</v>
      </c>
      <c r="I13618" t="s">
        <v>15</v>
      </c>
      <c r="J13618" t="s">
        <v>27</v>
      </c>
      <c r="K13618" s="2">
        <v>271.31</v>
      </c>
      <c r="L13618" t="s">
        <v>48</v>
      </c>
      <c r="M13618">
        <f>YEAR(Table1[[#This Row],[order_date]])</f>
        <v>2023</v>
      </c>
      <c r="N13618">
        <f>MONTH(Table1[[#This Row],[order_date]])</f>
        <v>7</v>
      </c>
      <c r="O13618" s="3">
        <f>Table1[[#This Row],[sales]]-Table1[[#This Row],[profit]]</f>
        <v>3769.79</v>
      </c>
      <c r="P13618" s="3">
        <f>Table1[[#This Row],[sales]]*Table1[[#This Row],[quantity]]</f>
        <v>12123.3</v>
      </c>
      <c r="Q13618" s="9">
        <f>Table1[[#This Row],[delivery_date]]-Table1[[#This Row],[order_date]]</f>
        <v>3</v>
      </c>
    </row>
    <row r="13619" spans="1:17" x14ac:dyDescent="0.35">
      <c r="A13619" t="s">
        <v>13650</v>
      </c>
      <c r="B13619" t="s">
        <v>25</v>
      </c>
      <c r="C13619" t="s">
        <v>14</v>
      </c>
      <c r="D13619" s="2">
        <v>3470.62</v>
      </c>
      <c r="E13619">
        <v>0.28000000000000003</v>
      </c>
      <c r="F13619">
        <v>7</v>
      </c>
      <c r="G13619" s="1">
        <v>44957</v>
      </c>
      <c r="H13619" s="1">
        <v>44961</v>
      </c>
      <c r="I13619" t="s">
        <v>31</v>
      </c>
      <c r="J13619" t="s">
        <v>27</v>
      </c>
      <c r="K13619" s="2">
        <v>190.14</v>
      </c>
      <c r="L13619" t="s">
        <v>28</v>
      </c>
      <c r="M13619">
        <f>YEAR(Table1[[#This Row],[order_date]])</f>
        <v>2023</v>
      </c>
      <c r="N13619">
        <f>MONTH(Table1[[#This Row],[order_date]])</f>
        <v>1</v>
      </c>
      <c r="O13619" s="3">
        <f>Table1[[#This Row],[sales]]-Table1[[#This Row],[profit]]</f>
        <v>3280.48</v>
      </c>
      <c r="P13619" s="3">
        <f>Table1[[#This Row],[sales]]*Table1[[#This Row],[quantity]]</f>
        <v>24294.34</v>
      </c>
      <c r="Q13619" s="9">
        <f>Table1[[#This Row],[delivery_date]]-Table1[[#This Row],[order_date]]</f>
        <v>4</v>
      </c>
    </row>
    <row r="13620" spans="1:17" x14ac:dyDescent="0.35">
      <c r="A13620" t="s">
        <v>13651</v>
      </c>
      <c r="B13620" t="s">
        <v>13</v>
      </c>
      <c r="C13620" t="s">
        <v>26</v>
      </c>
      <c r="D13620" s="2">
        <v>1444.8</v>
      </c>
      <c r="E13620">
        <v>0.45</v>
      </c>
      <c r="F13620">
        <v>2</v>
      </c>
      <c r="G13620" s="1">
        <v>45120</v>
      </c>
      <c r="H13620" s="1">
        <v>45123</v>
      </c>
      <c r="I13620" t="s">
        <v>21</v>
      </c>
      <c r="J13620" t="s">
        <v>16</v>
      </c>
      <c r="K13620" s="2">
        <v>306.24</v>
      </c>
      <c r="L13620" t="s">
        <v>17</v>
      </c>
      <c r="M13620">
        <f>YEAR(Table1[[#This Row],[order_date]])</f>
        <v>2023</v>
      </c>
      <c r="N13620">
        <f>MONTH(Table1[[#This Row],[order_date]])</f>
        <v>7</v>
      </c>
      <c r="O13620" s="3">
        <f>Table1[[#This Row],[sales]]-Table1[[#This Row],[profit]]</f>
        <v>1138.56</v>
      </c>
      <c r="P13620" s="3">
        <f>Table1[[#This Row],[sales]]*Table1[[#This Row],[quantity]]</f>
        <v>2889.6</v>
      </c>
      <c r="Q13620" s="9">
        <f>Table1[[#This Row],[delivery_date]]-Table1[[#This Row],[order_date]]</f>
        <v>3</v>
      </c>
    </row>
    <row r="13621" spans="1:17" x14ac:dyDescent="0.35">
      <c r="A13621" t="s">
        <v>13652</v>
      </c>
      <c r="B13621" t="s">
        <v>41</v>
      </c>
      <c r="C13621" t="s">
        <v>20</v>
      </c>
      <c r="D13621" s="2">
        <v>849.98</v>
      </c>
      <c r="E13621">
        <v>0.14000000000000001</v>
      </c>
      <c r="F13621">
        <v>8</v>
      </c>
      <c r="G13621" s="1">
        <v>45086</v>
      </c>
      <c r="H13621" s="1">
        <v>45088</v>
      </c>
      <c r="I13621" t="s">
        <v>31</v>
      </c>
      <c r="J13621" t="s">
        <v>16</v>
      </c>
      <c r="K13621" s="2">
        <v>139.4</v>
      </c>
      <c r="L13621" t="s">
        <v>28</v>
      </c>
      <c r="M13621">
        <f>YEAR(Table1[[#This Row],[order_date]])</f>
        <v>2023</v>
      </c>
      <c r="N13621">
        <f>MONTH(Table1[[#This Row],[order_date]])</f>
        <v>6</v>
      </c>
      <c r="O13621" s="3">
        <f>Table1[[#This Row],[sales]]-Table1[[#This Row],[profit]]</f>
        <v>710.58</v>
      </c>
      <c r="P13621" s="3">
        <f>Table1[[#This Row],[sales]]*Table1[[#This Row],[quantity]]</f>
        <v>6799.84</v>
      </c>
      <c r="Q13621" s="9">
        <f>Table1[[#This Row],[delivery_date]]-Table1[[#This Row],[order_date]]</f>
        <v>2</v>
      </c>
    </row>
    <row r="13622" spans="1:17" x14ac:dyDescent="0.35">
      <c r="A13622" t="s">
        <v>13653</v>
      </c>
      <c r="B13622" t="s">
        <v>25</v>
      </c>
      <c r="C13622" t="s">
        <v>36</v>
      </c>
      <c r="D13622" s="2">
        <v>3196.7</v>
      </c>
      <c r="E13622">
        <v>7.0000000000000007E-2</v>
      </c>
      <c r="F13622">
        <v>2</v>
      </c>
      <c r="G13622" s="1">
        <v>45026</v>
      </c>
      <c r="H13622" s="1">
        <v>45032</v>
      </c>
      <c r="I13622" t="s">
        <v>21</v>
      </c>
      <c r="J13622" t="s">
        <v>22</v>
      </c>
      <c r="K13622" s="2">
        <v>396.72</v>
      </c>
      <c r="L13622" t="s">
        <v>48</v>
      </c>
      <c r="M13622">
        <f>YEAR(Table1[[#This Row],[order_date]])</f>
        <v>2023</v>
      </c>
      <c r="N13622">
        <f>MONTH(Table1[[#This Row],[order_date]])</f>
        <v>4</v>
      </c>
      <c r="O13622" s="3">
        <f>Table1[[#This Row],[sales]]-Table1[[#This Row],[profit]]</f>
        <v>2799.9799999999996</v>
      </c>
      <c r="P13622" s="3">
        <f>Table1[[#This Row],[sales]]*Table1[[#This Row],[quantity]]</f>
        <v>6393.4</v>
      </c>
      <c r="Q13622" s="9">
        <f>Table1[[#This Row],[delivery_date]]-Table1[[#This Row],[order_date]]</f>
        <v>6</v>
      </c>
    </row>
    <row r="13623" spans="1:17" x14ac:dyDescent="0.35">
      <c r="A13623" t="s">
        <v>13654</v>
      </c>
      <c r="B13623" t="s">
        <v>41</v>
      </c>
      <c r="C13623" t="s">
        <v>20</v>
      </c>
      <c r="D13623" s="2">
        <v>3822.82</v>
      </c>
      <c r="E13623">
        <v>0.04</v>
      </c>
      <c r="F13623">
        <v>2</v>
      </c>
      <c r="G13623" s="1">
        <v>45430</v>
      </c>
      <c r="H13623" s="1">
        <v>45432</v>
      </c>
      <c r="I13623" t="s">
        <v>31</v>
      </c>
      <c r="J13623" t="s">
        <v>16</v>
      </c>
      <c r="K13623" s="2">
        <v>331.59</v>
      </c>
      <c r="L13623" t="s">
        <v>39</v>
      </c>
      <c r="M13623">
        <f>YEAR(Table1[[#This Row],[order_date]])</f>
        <v>2024</v>
      </c>
      <c r="N13623">
        <f>MONTH(Table1[[#This Row],[order_date]])</f>
        <v>5</v>
      </c>
      <c r="O13623" s="3">
        <f>Table1[[#This Row],[sales]]-Table1[[#This Row],[profit]]</f>
        <v>3491.23</v>
      </c>
      <c r="P13623" s="3">
        <f>Table1[[#This Row],[sales]]*Table1[[#This Row],[quantity]]</f>
        <v>7645.64</v>
      </c>
      <c r="Q13623" s="9">
        <f>Table1[[#This Row],[delivery_date]]-Table1[[#This Row],[order_date]]</f>
        <v>2</v>
      </c>
    </row>
    <row r="13624" spans="1:17" x14ac:dyDescent="0.35">
      <c r="A13624" t="s">
        <v>13655</v>
      </c>
      <c r="B13624" t="s">
        <v>41</v>
      </c>
      <c r="C13624" t="s">
        <v>20</v>
      </c>
      <c r="D13624" s="2">
        <v>797.38</v>
      </c>
      <c r="E13624">
        <v>0.44</v>
      </c>
      <c r="F13624">
        <v>4</v>
      </c>
      <c r="G13624" s="1">
        <v>45129</v>
      </c>
      <c r="H13624" s="1">
        <v>45130</v>
      </c>
      <c r="I13624" t="s">
        <v>31</v>
      </c>
      <c r="J13624" t="s">
        <v>16</v>
      </c>
      <c r="K13624" s="2">
        <v>98.49</v>
      </c>
      <c r="L13624" t="s">
        <v>34</v>
      </c>
      <c r="M13624">
        <f>YEAR(Table1[[#This Row],[order_date]])</f>
        <v>2023</v>
      </c>
      <c r="N13624">
        <f>MONTH(Table1[[#This Row],[order_date]])</f>
        <v>7</v>
      </c>
      <c r="O13624" s="3">
        <f>Table1[[#This Row],[sales]]-Table1[[#This Row],[profit]]</f>
        <v>698.89</v>
      </c>
      <c r="P13624" s="3">
        <f>Table1[[#This Row],[sales]]*Table1[[#This Row],[quantity]]</f>
        <v>3189.52</v>
      </c>
      <c r="Q13624" s="9">
        <f>Table1[[#This Row],[delivery_date]]-Table1[[#This Row],[order_date]]</f>
        <v>1</v>
      </c>
    </row>
    <row r="13625" spans="1:17" x14ac:dyDescent="0.35">
      <c r="A13625" t="s">
        <v>13656</v>
      </c>
      <c r="B13625" t="s">
        <v>13</v>
      </c>
      <c r="C13625" t="s">
        <v>33</v>
      </c>
      <c r="D13625" s="2">
        <v>956.62</v>
      </c>
      <c r="E13625">
        <v>0.19</v>
      </c>
      <c r="F13625">
        <v>1</v>
      </c>
      <c r="G13625" s="1">
        <v>44934</v>
      </c>
      <c r="H13625" s="1">
        <v>44941</v>
      </c>
      <c r="I13625" t="s">
        <v>15</v>
      </c>
      <c r="J13625" t="s">
        <v>27</v>
      </c>
      <c r="K13625" s="2">
        <v>110.96</v>
      </c>
      <c r="L13625" t="s">
        <v>28</v>
      </c>
      <c r="M13625">
        <f>YEAR(Table1[[#This Row],[order_date]])</f>
        <v>2023</v>
      </c>
      <c r="N13625">
        <f>MONTH(Table1[[#This Row],[order_date]])</f>
        <v>1</v>
      </c>
      <c r="O13625" s="3">
        <f>Table1[[#This Row],[sales]]-Table1[[#This Row],[profit]]</f>
        <v>845.66</v>
      </c>
      <c r="P13625" s="3">
        <f>Table1[[#This Row],[sales]]*Table1[[#This Row],[quantity]]</f>
        <v>956.62</v>
      </c>
      <c r="Q13625" s="9">
        <f>Table1[[#This Row],[delivery_date]]-Table1[[#This Row],[order_date]]</f>
        <v>7</v>
      </c>
    </row>
    <row r="13626" spans="1:17" x14ac:dyDescent="0.35">
      <c r="A13626" t="s">
        <v>13657</v>
      </c>
      <c r="B13626" t="s">
        <v>25</v>
      </c>
      <c r="C13626" t="s">
        <v>14</v>
      </c>
      <c r="D13626" s="2">
        <v>159.13999999999999</v>
      </c>
      <c r="E13626">
        <v>0.25</v>
      </c>
      <c r="F13626">
        <v>7</v>
      </c>
      <c r="G13626" s="1">
        <v>45635</v>
      </c>
      <c r="H13626" s="1">
        <v>45636</v>
      </c>
      <c r="I13626" t="s">
        <v>21</v>
      </c>
      <c r="J13626" t="s">
        <v>16</v>
      </c>
      <c r="K13626" s="2">
        <v>10.07</v>
      </c>
      <c r="L13626" t="s">
        <v>34</v>
      </c>
      <c r="M13626">
        <f>YEAR(Table1[[#This Row],[order_date]])</f>
        <v>2024</v>
      </c>
      <c r="N13626">
        <f>MONTH(Table1[[#This Row],[order_date]])</f>
        <v>12</v>
      </c>
      <c r="O13626" s="3">
        <f>Table1[[#This Row],[sales]]-Table1[[#This Row],[profit]]</f>
        <v>149.07</v>
      </c>
      <c r="P13626" s="3">
        <f>Table1[[#This Row],[sales]]*Table1[[#This Row],[quantity]]</f>
        <v>1113.98</v>
      </c>
      <c r="Q13626" s="9">
        <f>Table1[[#This Row],[delivery_date]]-Table1[[#This Row],[order_date]]</f>
        <v>1</v>
      </c>
    </row>
    <row r="13627" spans="1:17" x14ac:dyDescent="0.35">
      <c r="A13627" t="s">
        <v>13658</v>
      </c>
      <c r="B13627" t="s">
        <v>13</v>
      </c>
      <c r="C13627" t="s">
        <v>20</v>
      </c>
      <c r="D13627" s="2">
        <v>2705.57</v>
      </c>
      <c r="E13627">
        <v>0.4</v>
      </c>
      <c r="F13627">
        <v>2</v>
      </c>
      <c r="G13627" s="1">
        <v>45408</v>
      </c>
      <c r="H13627" s="1">
        <v>45411</v>
      </c>
      <c r="I13627" t="s">
        <v>31</v>
      </c>
      <c r="J13627" t="s">
        <v>16</v>
      </c>
      <c r="K13627" s="2">
        <v>541.53</v>
      </c>
      <c r="L13627" t="s">
        <v>48</v>
      </c>
      <c r="M13627">
        <f>YEAR(Table1[[#This Row],[order_date]])</f>
        <v>2024</v>
      </c>
      <c r="N13627">
        <f>MONTH(Table1[[#This Row],[order_date]])</f>
        <v>4</v>
      </c>
      <c r="O13627" s="3">
        <f>Table1[[#This Row],[sales]]-Table1[[#This Row],[profit]]</f>
        <v>2164.04</v>
      </c>
      <c r="P13627" s="3">
        <f>Table1[[#This Row],[sales]]*Table1[[#This Row],[quantity]]</f>
        <v>5411.14</v>
      </c>
      <c r="Q13627" s="9">
        <f>Table1[[#This Row],[delivery_date]]-Table1[[#This Row],[order_date]]</f>
        <v>3</v>
      </c>
    </row>
    <row r="13628" spans="1:17" x14ac:dyDescent="0.35">
      <c r="A13628" t="s">
        <v>13659</v>
      </c>
      <c r="B13628" t="s">
        <v>19</v>
      </c>
      <c r="C13628" t="s">
        <v>20</v>
      </c>
      <c r="D13628" s="2">
        <v>2757.23</v>
      </c>
      <c r="E13628">
        <v>0.19</v>
      </c>
      <c r="F13628">
        <v>6</v>
      </c>
      <c r="G13628" s="1">
        <v>45470</v>
      </c>
      <c r="H13628" s="1">
        <v>45475</v>
      </c>
      <c r="I13628" t="s">
        <v>31</v>
      </c>
      <c r="J13628" t="s">
        <v>27</v>
      </c>
      <c r="K13628" s="2">
        <v>727.15</v>
      </c>
      <c r="L13628" t="s">
        <v>23</v>
      </c>
      <c r="M13628">
        <f>YEAR(Table1[[#This Row],[order_date]])</f>
        <v>2024</v>
      </c>
      <c r="N13628">
        <f>MONTH(Table1[[#This Row],[order_date]])</f>
        <v>6</v>
      </c>
      <c r="O13628" s="3">
        <f>Table1[[#This Row],[sales]]-Table1[[#This Row],[profit]]</f>
        <v>2030.08</v>
      </c>
      <c r="P13628" s="3">
        <f>Table1[[#This Row],[sales]]*Table1[[#This Row],[quantity]]</f>
        <v>16543.38</v>
      </c>
      <c r="Q13628" s="9">
        <f>Table1[[#This Row],[delivery_date]]-Table1[[#This Row],[order_date]]</f>
        <v>5</v>
      </c>
    </row>
    <row r="13629" spans="1:17" x14ac:dyDescent="0.35">
      <c r="A13629" t="s">
        <v>13660</v>
      </c>
      <c r="B13629" t="s">
        <v>19</v>
      </c>
      <c r="C13629" t="s">
        <v>26</v>
      </c>
      <c r="D13629" s="2">
        <v>2550.37</v>
      </c>
      <c r="E13629">
        <v>0.43</v>
      </c>
      <c r="F13629">
        <v>5</v>
      </c>
      <c r="G13629" s="1">
        <v>45229</v>
      </c>
      <c r="H13629" s="1">
        <v>45236</v>
      </c>
      <c r="I13629" t="s">
        <v>21</v>
      </c>
      <c r="J13629" t="s">
        <v>16</v>
      </c>
      <c r="K13629" s="2">
        <v>591.03</v>
      </c>
      <c r="L13629" t="s">
        <v>39</v>
      </c>
      <c r="M13629">
        <f>YEAR(Table1[[#This Row],[order_date]])</f>
        <v>2023</v>
      </c>
      <c r="N13629">
        <f>MONTH(Table1[[#This Row],[order_date]])</f>
        <v>10</v>
      </c>
      <c r="O13629" s="3">
        <f>Table1[[#This Row],[sales]]-Table1[[#This Row],[profit]]</f>
        <v>1959.34</v>
      </c>
      <c r="P13629" s="3">
        <f>Table1[[#This Row],[sales]]*Table1[[#This Row],[quantity]]</f>
        <v>12751.849999999999</v>
      </c>
      <c r="Q13629" s="9">
        <f>Table1[[#This Row],[delivery_date]]-Table1[[#This Row],[order_date]]</f>
        <v>7</v>
      </c>
    </row>
    <row r="13630" spans="1:17" x14ac:dyDescent="0.35">
      <c r="A13630" t="s">
        <v>13661</v>
      </c>
      <c r="B13630" t="s">
        <v>25</v>
      </c>
      <c r="C13630" t="s">
        <v>26</v>
      </c>
      <c r="D13630" s="2">
        <v>1648.45</v>
      </c>
      <c r="E13630">
        <v>0.16</v>
      </c>
      <c r="F13630">
        <v>5</v>
      </c>
      <c r="G13630" s="1">
        <v>44934</v>
      </c>
      <c r="H13630" s="1">
        <v>44935</v>
      </c>
      <c r="I13630" t="s">
        <v>15</v>
      </c>
      <c r="J13630" t="s">
        <v>16</v>
      </c>
      <c r="K13630" s="2">
        <v>336.88</v>
      </c>
      <c r="L13630" t="s">
        <v>17</v>
      </c>
      <c r="M13630">
        <f>YEAR(Table1[[#This Row],[order_date]])</f>
        <v>2023</v>
      </c>
      <c r="N13630">
        <f>MONTH(Table1[[#This Row],[order_date]])</f>
        <v>1</v>
      </c>
      <c r="O13630" s="3">
        <f>Table1[[#This Row],[sales]]-Table1[[#This Row],[profit]]</f>
        <v>1311.5700000000002</v>
      </c>
      <c r="P13630" s="3">
        <f>Table1[[#This Row],[sales]]*Table1[[#This Row],[quantity]]</f>
        <v>8242.25</v>
      </c>
      <c r="Q13630" s="9">
        <f>Table1[[#This Row],[delivery_date]]-Table1[[#This Row],[order_date]]</f>
        <v>1</v>
      </c>
    </row>
    <row r="13631" spans="1:17" x14ac:dyDescent="0.35">
      <c r="A13631" t="s">
        <v>13662</v>
      </c>
      <c r="B13631" t="s">
        <v>41</v>
      </c>
      <c r="C13631" t="s">
        <v>26</v>
      </c>
      <c r="D13631" s="2">
        <v>2196.2800000000002</v>
      </c>
      <c r="E13631">
        <v>0.37</v>
      </c>
      <c r="F13631">
        <v>4</v>
      </c>
      <c r="G13631" s="1">
        <v>45600</v>
      </c>
      <c r="H13631" s="1">
        <v>45604</v>
      </c>
      <c r="I13631" t="s">
        <v>21</v>
      </c>
      <c r="J13631" t="s">
        <v>22</v>
      </c>
      <c r="K13631" s="2">
        <v>274.32</v>
      </c>
      <c r="L13631" t="s">
        <v>28</v>
      </c>
      <c r="M13631">
        <f>YEAR(Table1[[#This Row],[order_date]])</f>
        <v>2024</v>
      </c>
      <c r="N13631">
        <f>MONTH(Table1[[#This Row],[order_date]])</f>
        <v>11</v>
      </c>
      <c r="O13631" s="3">
        <f>Table1[[#This Row],[sales]]-Table1[[#This Row],[profit]]</f>
        <v>1921.9600000000003</v>
      </c>
      <c r="P13631" s="3">
        <f>Table1[[#This Row],[sales]]*Table1[[#This Row],[quantity]]</f>
        <v>8785.1200000000008</v>
      </c>
      <c r="Q13631" s="9">
        <f>Table1[[#This Row],[delivery_date]]-Table1[[#This Row],[order_date]]</f>
        <v>4</v>
      </c>
    </row>
    <row r="13632" spans="1:17" x14ac:dyDescent="0.35">
      <c r="A13632" t="s">
        <v>13663</v>
      </c>
      <c r="B13632" t="s">
        <v>25</v>
      </c>
      <c r="C13632" t="s">
        <v>20</v>
      </c>
      <c r="D13632" s="2">
        <v>3854.56</v>
      </c>
      <c r="E13632">
        <v>0.33</v>
      </c>
      <c r="F13632">
        <v>5</v>
      </c>
      <c r="G13632" s="1">
        <v>45098</v>
      </c>
      <c r="H13632" s="1">
        <v>45100</v>
      </c>
      <c r="I13632" t="s">
        <v>31</v>
      </c>
      <c r="J13632" t="s">
        <v>27</v>
      </c>
      <c r="K13632" s="2">
        <v>700.59</v>
      </c>
      <c r="L13632" t="s">
        <v>34</v>
      </c>
      <c r="M13632">
        <f>YEAR(Table1[[#This Row],[order_date]])</f>
        <v>2023</v>
      </c>
      <c r="N13632">
        <f>MONTH(Table1[[#This Row],[order_date]])</f>
        <v>6</v>
      </c>
      <c r="O13632" s="3">
        <f>Table1[[#This Row],[sales]]-Table1[[#This Row],[profit]]</f>
        <v>3153.97</v>
      </c>
      <c r="P13632" s="3">
        <f>Table1[[#This Row],[sales]]*Table1[[#This Row],[quantity]]</f>
        <v>19272.8</v>
      </c>
      <c r="Q13632" s="9">
        <f>Table1[[#This Row],[delivery_date]]-Table1[[#This Row],[order_date]]</f>
        <v>2</v>
      </c>
    </row>
    <row r="13633" spans="1:17" x14ac:dyDescent="0.35">
      <c r="A13633" t="s">
        <v>13664</v>
      </c>
      <c r="B13633" t="s">
        <v>25</v>
      </c>
      <c r="C13633" t="s">
        <v>36</v>
      </c>
      <c r="D13633" s="2">
        <v>990.8</v>
      </c>
      <c r="E13633">
        <v>0.1</v>
      </c>
      <c r="F13633">
        <v>9</v>
      </c>
      <c r="G13633" s="1">
        <v>45079</v>
      </c>
      <c r="H13633" s="1">
        <v>45080</v>
      </c>
      <c r="I13633" t="s">
        <v>21</v>
      </c>
      <c r="J13633" t="s">
        <v>16</v>
      </c>
      <c r="K13633" s="2">
        <v>117.36</v>
      </c>
      <c r="L13633" t="s">
        <v>39</v>
      </c>
      <c r="M13633">
        <f>YEAR(Table1[[#This Row],[order_date]])</f>
        <v>2023</v>
      </c>
      <c r="N13633">
        <f>MONTH(Table1[[#This Row],[order_date]])</f>
        <v>6</v>
      </c>
      <c r="O13633" s="3">
        <f>Table1[[#This Row],[sales]]-Table1[[#This Row],[profit]]</f>
        <v>873.43999999999994</v>
      </c>
      <c r="P13633" s="3">
        <f>Table1[[#This Row],[sales]]*Table1[[#This Row],[quantity]]</f>
        <v>8917.1999999999989</v>
      </c>
      <c r="Q13633" s="9">
        <f>Table1[[#This Row],[delivery_date]]-Table1[[#This Row],[order_date]]</f>
        <v>1</v>
      </c>
    </row>
    <row r="13634" spans="1:17" x14ac:dyDescent="0.35">
      <c r="A13634" t="s">
        <v>13665</v>
      </c>
      <c r="B13634" t="s">
        <v>19</v>
      </c>
      <c r="C13634" t="s">
        <v>14</v>
      </c>
      <c r="D13634" s="2">
        <v>1087.58</v>
      </c>
      <c r="E13634">
        <v>0.06</v>
      </c>
      <c r="F13634">
        <v>1</v>
      </c>
      <c r="G13634" s="1">
        <v>45208</v>
      </c>
      <c r="H13634" s="1">
        <v>45209</v>
      </c>
      <c r="I13634" t="s">
        <v>21</v>
      </c>
      <c r="J13634" t="s">
        <v>16</v>
      </c>
      <c r="K13634" s="2">
        <v>95.49</v>
      </c>
      <c r="L13634" t="s">
        <v>34</v>
      </c>
      <c r="M13634">
        <f>YEAR(Table1[[#This Row],[order_date]])</f>
        <v>2023</v>
      </c>
      <c r="N13634">
        <f>MONTH(Table1[[#This Row],[order_date]])</f>
        <v>10</v>
      </c>
      <c r="O13634" s="3">
        <f>Table1[[#This Row],[sales]]-Table1[[#This Row],[profit]]</f>
        <v>992.08999999999992</v>
      </c>
      <c r="P13634" s="3">
        <f>Table1[[#This Row],[sales]]*Table1[[#This Row],[quantity]]</f>
        <v>1087.58</v>
      </c>
      <c r="Q13634" s="9">
        <f>Table1[[#This Row],[delivery_date]]-Table1[[#This Row],[order_date]]</f>
        <v>1</v>
      </c>
    </row>
    <row r="13635" spans="1:17" x14ac:dyDescent="0.35">
      <c r="A13635" t="s">
        <v>13666</v>
      </c>
      <c r="B13635" t="s">
        <v>19</v>
      </c>
      <c r="C13635" t="s">
        <v>20</v>
      </c>
      <c r="D13635" s="2">
        <v>3368.19</v>
      </c>
      <c r="E13635">
        <v>0.06</v>
      </c>
      <c r="F13635">
        <v>2</v>
      </c>
      <c r="G13635" s="1">
        <v>45319</v>
      </c>
      <c r="H13635" s="1">
        <v>45320</v>
      </c>
      <c r="I13635" t="s">
        <v>21</v>
      </c>
      <c r="J13635" t="s">
        <v>16</v>
      </c>
      <c r="K13635" s="2">
        <v>247.84</v>
      </c>
      <c r="L13635" t="s">
        <v>34</v>
      </c>
      <c r="M13635">
        <f>YEAR(Table1[[#This Row],[order_date]])</f>
        <v>2024</v>
      </c>
      <c r="N13635">
        <f>MONTH(Table1[[#This Row],[order_date]])</f>
        <v>1</v>
      </c>
      <c r="O13635" s="3">
        <f>Table1[[#This Row],[sales]]-Table1[[#This Row],[profit]]</f>
        <v>3120.35</v>
      </c>
      <c r="P13635" s="3">
        <f>Table1[[#This Row],[sales]]*Table1[[#This Row],[quantity]]</f>
        <v>6736.38</v>
      </c>
      <c r="Q13635" s="9">
        <f>Table1[[#This Row],[delivery_date]]-Table1[[#This Row],[order_date]]</f>
        <v>1</v>
      </c>
    </row>
    <row r="13636" spans="1:17" x14ac:dyDescent="0.35">
      <c r="A13636" t="s">
        <v>13667</v>
      </c>
      <c r="B13636" t="s">
        <v>41</v>
      </c>
      <c r="C13636" t="s">
        <v>33</v>
      </c>
      <c r="D13636" s="2">
        <v>4347.8100000000004</v>
      </c>
      <c r="E13636">
        <v>0.33</v>
      </c>
      <c r="F13636">
        <v>7</v>
      </c>
      <c r="G13636" s="1">
        <v>45229</v>
      </c>
      <c r="H13636" s="1">
        <v>45233</v>
      </c>
      <c r="I13636" t="s">
        <v>31</v>
      </c>
      <c r="J13636" t="s">
        <v>16</v>
      </c>
      <c r="K13636" s="2">
        <v>308.20999999999998</v>
      </c>
      <c r="L13636" t="s">
        <v>48</v>
      </c>
      <c r="M13636">
        <f>YEAR(Table1[[#This Row],[order_date]])</f>
        <v>2023</v>
      </c>
      <c r="N13636">
        <f>MONTH(Table1[[#This Row],[order_date]])</f>
        <v>10</v>
      </c>
      <c r="O13636" s="3">
        <f>Table1[[#This Row],[sales]]-Table1[[#This Row],[profit]]</f>
        <v>4039.6000000000004</v>
      </c>
      <c r="P13636" s="3">
        <f>Table1[[#This Row],[sales]]*Table1[[#This Row],[quantity]]</f>
        <v>30434.670000000002</v>
      </c>
      <c r="Q13636" s="9">
        <f>Table1[[#This Row],[delivery_date]]-Table1[[#This Row],[order_date]]</f>
        <v>4</v>
      </c>
    </row>
    <row r="13637" spans="1:17" x14ac:dyDescent="0.35">
      <c r="A13637" t="s">
        <v>13668</v>
      </c>
      <c r="B13637" t="s">
        <v>41</v>
      </c>
      <c r="C13637" t="s">
        <v>36</v>
      </c>
      <c r="D13637" s="2">
        <v>1767.93</v>
      </c>
      <c r="E13637">
        <v>0.01</v>
      </c>
      <c r="F13637">
        <v>9</v>
      </c>
      <c r="G13637" s="1">
        <v>45126</v>
      </c>
      <c r="H13637" s="1">
        <v>45130</v>
      </c>
      <c r="I13637" t="s">
        <v>21</v>
      </c>
      <c r="J13637" t="s">
        <v>27</v>
      </c>
      <c r="K13637" s="2">
        <v>293.33999999999997</v>
      </c>
      <c r="L13637" t="s">
        <v>39</v>
      </c>
      <c r="M13637">
        <f>YEAR(Table1[[#This Row],[order_date]])</f>
        <v>2023</v>
      </c>
      <c r="N13637">
        <f>MONTH(Table1[[#This Row],[order_date]])</f>
        <v>7</v>
      </c>
      <c r="O13637" s="3">
        <f>Table1[[#This Row],[sales]]-Table1[[#This Row],[profit]]</f>
        <v>1474.5900000000001</v>
      </c>
      <c r="P13637" s="3">
        <f>Table1[[#This Row],[sales]]*Table1[[#This Row],[quantity]]</f>
        <v>15911.37</v>
      </c>
      <c r="Q13637" s="9">
        <f>Table1[[#This Row],[delivery_date]]-Table1[[#This Row],[order_date]]</f>
        <v>4</v>
      </c>
    </row>
    <row r="13638" spans="1:17" x14ac:dyDescent="0.35">
      <c r="A13638" t="s">
        <v>13669</v>
      </c>
      <c r="B13638" t="s">
        <v>25</v>
      </c>
      <c r="C13638" t="s">
        <v>36</v>
      </c>
      <c r="D13638" s="2">
        <v>4670.45</v>
      </c>
      <c r="E13638">
        <v>0.33</v>
      </c>
      <c r="F13638">
        <v>3</v>
      </c>
      <c r="G13638" s="1">
        <v>45071</v>
      </c>
      <c r="H13638" s="1">
        <v>45072</v>
      </c>
      <c r="I13638" t="s">
        <v>15</v>
      </c>
      <c r="J13638" t="s">
        <v>16</v>
      </c>
      <c r="K13638" s="2">
        <v>1074.8800000000001</v>
      </c>
      <c r="L13638" t="s">
        <v>48</v>
      </c>
      <c r="M13638">
        <f>YEAR(Table1[[#This Row],[order_date]])</f>
        <v>2023</v>
      </c>
      <c r="N13638">
        <f>MONTH(Table1[[#This Row],[order_date]])</f>
        <v>5</v>
      </c>
      <c r="O13638" s="3">
        <f>Table1[[#This Row],[sales]]-Table1[[#This Row],[profit]]</f>
        <v>3595.5699999999997</v>
      </c>
      <c r="P13638" s="3">
        <f>Table1[[#This Row],[sales]]*Table1[[#This Row],[quantity]]</f>
        <v>14011.349999999999</v>
      </c>
      <c r="Q13638" s="9">
        <f>Table1[[#This Row],[delivery_date]]-Table1[[#This Row],[order_date]]</f>
        <v>1</v>
      </c>
    </row>
    <row r="13639" spans="1:17" x14ac:dyDescent="0.35">
      <c r="A13639" t="s">
        <v>13670</v>
      </c>
      <c r="B13639" t="s">
        <v>13</v>
      </c>
      <c r="C13639" t="s">
        <v>14</v>
      </c>
      <c r="D13639" s="2">
        <v>382.61</v>
      </c>
      <c r="E13639">
        <v>0.39</v>
      </c>
      <c r="F13639">
        <v>6</v>
      </c>
      <c r="G13639" s="1">
        <v>44941</v>
      </c>
      <c r="H13639" s="1">
        <v>44946</v>
      </c>
      <c r="I13639" t="s">
        <v>31</v>
      </c>
      <c r="J13639" t="s">
        <v>22</v>
      </c>
      <c r="K13639" s="2">
        <v>63.95</v>
      </c>
      <c r="L13639" t="s">
        <v>48</v>
      </c>
      <c r="M13639">
        <f>YEAR(Table1[[#This Row],[order_date]])</f>
        <v>2023</v>
      </c>
      <c r="N13639">
        <f>MONTH(Table1[[#This Row],[order_date]])</f>
        <v>1</v>
      </c>
      <c r="O13639" s="3">
        <f>Table1[[#This Row],[sales]]-Table1[[#This Row],[profit]]</f>
        <v>318.66000000000003</v>
      </c>
      <c r="P13639" s="3">
        <f>Table1[[#This Row],[sales]]*Table1[[#This Row],[quantity]]</f>
        <v>2295.66</v>
      </c>
      <c r="Q13639" s="9">
        <f>Table1[[#This Row],[delivery_date]]-Table1[[#This Row],[order_date]]</f>
        <v>5</v>
      </c>
    </row>
    <row r="13640" spans="1:17" x14ac:dyDescent="0.35">
      <c r="A13640" t="s">
        <v>13671</v>
      </c>
      <c r="B13640" t="s">
        <v>25</v>
      </c>
      <c r="C13640" t="s">
        <v>36</v>
      </c>
      <c r="D13640" s="2">
        <v>680.74</v>
      </c>
      <c r="E13640">
        <v>0.15</v>
      </c>
      <c r="F13640">
        <v>5</v>
      </c>
      <c r="G13640" s="1">
        <v>45608</v>
      </c>
      <c r="H13640" s="1">
        <v>45614</v>
      </c>
      <c r="I13640" t="s">
        <v>31</v>
      </c>
      <c r="J13640" t="s">
        <v>22</v>
      </c>
      <c r="K13640" s="2">
        <v>134.86000000000001</v>
      </c>
      <c r="L13640" t="s">
        <v>28</v>
      </c>
      <c r="M13640">
        <f>YEAR(Table1[[#This Row],[order_date]])</f>
        <v>2024</v>
      </c>
      <c r="N13640">
        <f>MONTH(Table1[[#This Row],[order_date]])</f>
        <v>11</v>
      </c>
      <c r="O13640" s="3">
        <f>Table1[[#This Row],[sales]]-Table1[[#This Row],[profit]]</f>
        <v>545.88</v>
      </c>
      <c r="P13640" s="3">
        <f>Table1[[#This Row],[sales]]*Table1[[#This Row],[quantity]]</f>
        <v>3403.7</v>
      </c>
      <c r="Q13640" s="9">
        <f>Table1[[#This Row],[delivery_date]]-Table1[[#This Row],[order_date]]</f>
        <v>6</v>
      </c>
    </row>
    <row r="13641" spans="1:17" x14ac:dyDescent="0.35">
      <c r="A13641" t="s">
        <v>13672</v>
      </c>
      <c r="B13641" t="s">
        <v>41</v>
      </c>
      <c r="C13641" t="s">
        <v>14</v>
      </c>
      <c r="D13641" s="2">
        <v>2353.8000000000002</v>
      </c>
      <c r="E13641">
        <v>0.37</v>
      </c>
      <c r="F13641">
        <v>9</v>
      </c>
      <c r="G13641" s="1">
        <v>45236</v>
      </c>
      <c r="H13641" s="1">
        <v>45242</v>
      </c>
      <c r="I13641" t="s">
        <v>15</v>
      </c>
      <c r="J13641" t="s">
        <v>16</v>
      </c>
      <c r="K13641" s="2">
        <v>450.94</v>
      </c>
      <c r="L13641" t="s">
        <v>23</v>
      </c>
      <c r="M13641">
        <f>YEAR(Table1[[#This Row],[order_date]])</f>
        <v>2023</v>
      </c>
      <c r="N13641">
        <f>MONTH(Table1[[#This Row],[order_date]])</f>
        <v>11</v>
      </c>
      <c r="O13641" s="3">
        <f>Table1[[#This Row],[sales]]-Table1[[#This Row],[profit]]</f>
        <v>1902.8600000000001</v>
      </c>
      <c r="P13641" s="3">
        <f>Table1[[#This Row],[sales]]*Table1[[#This Row],[quantity]]</f>
        <v>21184.2</v>
      </c>
      <c r="Q13641" s="9">
        <f>Table1[[#This Row],[delivery_date]]-Table1[[#This Row],[order_date]]</f>
        <v>6</v>
      </c>
    </row>
    <row r="13642" spans="1:17" x14ac:dyDescent="0.35">
      <c r="A13642" t="s">
        <v>13673</v>
      </c>
      <c r="B13642" t="s">
        <v>13</v>
      </c>
      <c r="C13642" t="s">
        <v>36</v>
      </c>
      <c r="D13642" s="2">
        <v>3645.08</v>
      </c>
      <c r="E13642">
        <v>0.08</v>
      </c>
      <c r="F13642">
        <v>9</v>
      </c>
      <c r="G13642" s="1">
        <v>45323</v>
      </c>
      <c r="H13642" s="1">
        <v>45329</v>
      </c>
      <c r="I13642" t="s">
        <v>15</v>
      </c>
      <c r="J13642" t="s">
        <v>16</v>
      </c>
      <c r="K13642" s="2">
        <v>461.14</v>
      </c>
      <c r="L13642" t="s">
        <v>23</v>
      </c>
      <c r="M13642">
        <f>YEAR(Table1[[#This Row],[order_date]])</f>
        <v>2024</v>
      </c>
      <c r="N13642">
        <f>MONTH(Table1[[#This Row],[order_date]])</f>
        <v>2</v>
      </c>
      <c r="O13642" s="3">
        <f>Table1[[#This Row],[sales]]-Table1[[#This Row],[profit]]</f>
        <v>3183.94</v>
      </c>
      <c r="P13642" s="3">
        <f>Table1[[#This Row],[sales]]*Table1[[#This Row],[quantity]]</f>
        <v>32805.72</v>
      </c>
      <c r="Q13642" s="9">
        <f>Table1[[#This Row],[delivery_date]]-Table1[[#This Row],[order_date]]</f>
        <v>6</v>
      </c>
    </row>
    <row r="13643" spans="1:17" x14ac:dyDescent="0.35">
      <c r="A13643" t="s">
        <v>13674</v>
      </c>
      <c r="B13643" t="s">
        <v>19</v>
      </c>
      <c r="C13643" t="s">
        <v>14</v>
      </c>
      <c r="D13643" s="2">
        <v>1917.1</v>
      </c>
      <c r="E13643">
        <v>0.48</v>
      </c>
      <c r="F13643">
        <v>3</v>
      </c>
      <c r="G13643" s="1">
        <v>45432</v>
      </c>
      <c r="H13643" s="1">
        <v>45439</v>
      </c>
      <c r="I13643" t="s">
        <v>31</v>
      </c>
      <c r="J13643" t="s">
        <v>27</v>
      </c>
      <c r="K13643" s="2">
        <v>537.09</v>
      </c>
      <c r="L13643" t="s">
        <v>17</v>
      </c>
      <c r="M13643">
        <f>YEAR(Table1[[#This Row],[order_date]])</f>
        <v>2024</v>
      </c>
      <c r="N13643">
        <f>MONTH(Table1[[#This Row],[order_date]])</f>
        <v>5</v>
      </c>
      <c r="O13643" s="3">
        <f>Table1[[#This Row],[sales]]-Table1[[#This Row],[profit]]</f>
        <v>1380.0099999999998</v>
      </c>
      <c r="P13643" s="3">
        <f>Table1[[#This Row],[sales]]*Table1[[#This Row],[quantity]]</f>
        <v>5751.2999999999993</v>
      </c>
      <c r="Q13643" s="9">
        <f>Table1[[#This Row],[delivery_date]]-Table1[[#This Row],[order_date]]</f>
        <v>7</v>
      </c>
    </row>
    <row r="13644" spans="1:17" x14ac:dyDescent="0.35">
      <c r="A13644" t="s">
        <v>13675</v>
      </c>
      <c r="B13644" t="s">
        <v>41</v>
      </c>
      <c r="C13644" t="s">
        <v>26</v>
      </c>
      <c r="D13644" s="2">
        <v>2818.26</v>
      </c>
      <c r="E13644">
        <v>0.12</v>
      </c>
      <c r="F13644">
        <v>2</v>
      </c>
      <c r="G13644" s="1">
        <v>45421</v>
      </c>
      <c r="H13644" s="1">
        <v>45426</v>
      </c>
      <c r="I13644" t="s">
        <v>31</v>
      </c>
      <c r="J13644" t="s">
        <v>27</v>
      </c>
      <c r="K13644" s="2">
        <v>659.29</v>
      </c>
      <c r="L13644" t="s">
        <v>17</v>
      </c>
      <c r="M13644">
        <f>YEAR(Table1[[#This Row],[order_date]])</f>
        <v>2024</v>
      </c>
      <c r="N13644">
        <f>MONTH(Table1[[#This Row],[order_date]])</f>
        <v>5</v>
      </c>
      <c r="O13644" s="3">
        <f>Table1[[#This Row],[sales]]-Table1[[#This Row],[profit]]</f>
        <v>2158.9700000000003</v>
      </c>
      <c r="P13644" s="3">
        <f>Table1[[#This Row],[sales]]*Table1[[#This Row],[quantity]]</f>
        <v>5636.52</v>
      </c>
      <c r="Q13644" s="9">
        <f>Table1[[#This Row],[delivery_date]]-Table1[[#This Row],[order_date]]</f>
        <v>5</v>
      </c>
    </row>
    <row r="13645" spans="1:17" x14ac:dyDescent="0.35">
      <c r="A13645" t="s">
        <v>13676</v>
      </c>
      <c r="B13645" t="s">
        <v>41</v>
      </c>
      <c r="C13645" t="s">
        <v>26</v>
      </c>
      <c r="D13645" s="2">
        <v>240</v>
      </c>
      <c r="E13645">
        <v>0.24</v>
      </c>
      <c r="F13645">
        <v>4</v>
      </c>
      <c r="G13645" s="1">
        <v>45616</v>
      </c>
      <c r="H13645" s="1">
        <v>45623</v>
      </c>
      <c r="I13645" t="s">
        <v>15</v>
      </c>
      <c r="J13645" t="s">
        <v>27</v>
      </c>
      <c r="K13645" s="2">
        <v>55.35</v>
      </c>
      <c r="L13645" t="s">
        <v>48</v>
      </c>
      <c r="M13645">
        <f>YEAR(Table1[[#This Row],[order_date]])</f>
        <v>2024</v>
      </c>
      <c r="N13645">
        <f>MONTH(Table1[[#This Row],[order_date]])</f>
        <v>11</v>
      </c>
      <c r="O13645" s="3">
        <f>Table1[[#This Row],[sales]]-Table1[[#This Row],[profit]]</f>
        <v>184.65</v>
      </c>
      <c r="P13645" s="3">
        <f>Table1[[#This Row],[sales]]*Table1[[#This Row],[quantity]]</f>
        <v>960</v>
      </c>
      <c r="Q13645" s="9">
        <f>Table1[[#This Row],[delivery_date]]-Table1[[#This Row],[order_date]]</f>
        <v>7</v>
      </c>
    </row>
    <row r="13646" spans="1:17" x14ac:dyDescent="0.35">
      <c r="A13646" t="s">
        <v>13677</v>
      </c>
      <c r="B13646" t="s">
        <v>13</v>
      </c>
      <c r="C13646" t="s">
        <v>36</v>
      </c>
      <c r="D13646" s="2">
        <v>2362.9899999999998</v>
      </c>
      <c r="E13646">
        <v>0.49</v>
      </c>
      <c r="F13646">
        <v>9</v>
      </c>
      <c r="G13646" s="1">
        <v>44970</v>
      </c>
      <c r="H13646" s="1">
        <v>44974</v>
      </c>
      <c r="I13646" t="s">
        <v>31</v>
      </c>
      <c r="J13646" t="s">
        <v>22</v>
      </c>
      <c r="K13646" s="2">
        <v>417.77</v>
      </c>
      <c r="L13646" t="s">
        <v>48</v>
      </c>
      <c r="M13646">
        <f>YEAR(Table1[[#This Row],[order_date]])</f>
        <v>2023</v>
      </c>
      <c r="N13646">
        <f>MONTH(Table1[[#This Row],[order_date]])</f>
        <v>2</v>
      </c>
      <c r="O13646" s="3">
        <f>Table1[[#This Row],[sales]]-Table1[[#This Row],[profit]]</f>
        <v>1945.2199999999998</v>
      </c>
      <c r="P13646" s="3">
        <f>Table1[[#This Row],[sales]]*Table1[[#This Row],[quantity]]</f>
        <v>21266.909999999996</v>
      </c>
      <c r="Q13646" s="9">
        <f>Table1[[#This Row],[delivery_date]]-Table1[[#This Row],[order_date]]</f>
        <v>4</v>
      </c>
    </row>
    <row r="13647" spans="1:17" x14ac:dyDescent="0.35">
      <c r="A13647" t="s">
        <v>13678</v>
      </c>
      <c r="B13647" t="s">
        <v>41</v>
      </c>
      <c r="C13647" t="s">
        <v>36</v>
      </c>
      <c r="D13647" s="2">
        <v>1288.6199999999999</v>
      </c>
      <c r="E13647">
        <v>0.45</v>
      </c>
      <c r="F13647">
        <v>3</v>
      </c>
      <c r="G13647" s="1">
        <v>45185</v>
      </c>
      <c r="H13647" s="1">
        <v>45192</v>
      </c>
      <c r="I13647" t="s">
        <v>15</v>
      </c>
      <c r="J13647" t="s">
        <v>22</v>
      </c>
      <c r="K13647" s="2">
        <v>125.56</v>
      </c>
      <c r="L13647" t="s">
        <v>34</v>
      </c>
      <c r="M13647">
        <f>YEAR(Table1[[#This Row],[order_date]])</f>
        <v>2023</v>
      </c>
      <c r="N13647">
        <f>MONTH(Table1[[#This Row],[order_date]])</f>
        <v>9</v>
      </c>
      <c r="O13647" s="3">
        <f>Table1[[#This Row],[sales]]-Table1[[#This Row],[profit]]</f>
        <v>1163.06</v>
      </c>
      <c r="P13647" s="3">
        <f>Table1[[#This Row],[sales]]*Table1[[#This Row],[quantity]]</f>
        <v>3865.8599999999997</v>
      </c>
      <c r="Q13647" s="9">
        <f>Table1[[#This Row],[delivery_date]]-Table1[[#This Row],[order_date]]</f>
        <v>7</v>
      </c>
    </row>
    <row r="13648" spans="1:17" x14ac:dyDescent="0.35">
      <c r="A13648" t="s">
        <v>13679</v>
      </c>
      <c r="B13648" t="s">
        <v>41</v>
      </c>
      <c r="C13648" t="s">
        <v>14</v>
      </c>
      <c r="D13648" s="2">
        <v>2630.21</v>
      </c>
      <c r="E13648">
        <v>0.33</v>
      </c>
      <c r="F13648">
        <v>4</v>
      </c>
      <c r="G13648" s="1">
        <v>45107</v>
      </c>
      <c r="H13648" s="1">
        <v>45111</v>
      </c>
      <c r="I13648" t="s">
        <v>31</v>
      </c>
      <c r="J13648" t="s">
        <v>16</v>
      </c>
      <c r="K13648" s="2">
        <v>414.26</v>
      </c>
      <c r="L13648" t="s">
        <v>34</v>
      </c>
      <c r="M13648">
        <f>YEAR(Table1[[#This Row],[order_date]])</f>
        <v>2023</v>
      </c>
      <c r="N13648">
        <f>MONTH(Table1[[#This Row],[order_date]])</f>
        <v>6</v>
      </c>
      <c r="O13648" s="3">
        <f>Table1[[#This Row],[sales]]-Table1[[#This Row],[profit]]</f>
        <v>2215.9499999999998</v>
      </c>
      <c r="P13648" s="3">
        <f>Table1[[#This Row],[sales]]*Table1[[#This Row],[quantity]]</f>
        <v>10520.84</v>
      </c>
      <c r="Q13648" s="9">
        <f>Table1[[#This Row],[delivery_date]]-Table1[[#This Row],[order_date]]</f>
        <v>4</v>
      </c>
    </row>
    <row r="13649" spans="1:17" x14ac:dyDescent="0.35">
      <c r="A13649" t="s">
        <v>13680</v>
      </c>
      <c r="B13649" t="s">
        <v>41</v>
      </c>
      <c r="C13649" t="s">
        <v>14</v>
      </c>
      <c r="D13649" s="2">
        <v>2676.58</v>
      </c>
      <c r="E13649">
        <v>0.18</v>
      </c>
      <c r="F13649">
        <v>2</v>
      </c>
      <c r="G13649" s="1">
        <v>45238</v>
      </c>
      <c r="H13649" s="1">
        <v>45245</v>
      </c>
      <c r="I13649" t="s">
        <v>31</v>
      </c>
      <c r="J13649" t="s">
        <v>16</v>
      </c>
      <c r="K13649" s="2">
        <v>283.77</v>
      </c>
      <c r="L13649" t="s">
        <v>39</v>
      </c>
      <c r="M13649">
        <f>YEAR(Table1[[#This Row],[order_date]])</f>
        <v>2023</v>
      </c>
      <c r="N13649">
        <f>MONTH(Table1[[#This Row],[order_date]])</f>
        <v>11</v>
      </c>
      <c r="O13649" s="3">
        <f>Table1[[#This Row],[sales]]-Table1[[#This Row],[profit]]</f>
        <v>2392.81</v>
      </c>
      <c r="P13649" s="3">
        <f>Table1[[#This Row],[sales]]*Table1[[#This Row],[quantity]]</f>
        <v>5353.16</v>
      </c>
      <c r="Q13649" s="9">
        <f>Table1[[#This Row],[delivery_date]]-Table1[[#This Row],[order_date]]</f>
        <v>7</v>
      </c>
    </row>
    <row r="13650" spans="1:17" x14ac:dyDescent="0.35">
      <c r="A13650" t="s">
        <v>13681</v>
      </c>
      <c r="B13650" t="s">
        <v>41</v>
      </c>
      <c r="C13650" t="s">
        <v>20</v>
      </c>
      <c r="D13650" s="2">
        <v>3790.48</v>
      </c>
      <c r="E13650">
        <v>0.35</v>
      </c>
      <c r="F13650">
        <v>1</v>
      </c>
      <c r="G13650" s="1">
        <v>44980</v>
      </c>
      <c r="H13650" s="1">
        <v>44982</v>
      </c>
      <c r="I13650" t="s">
        <v>31</v>
      </c>
      <c r="J13650" t="s">
        <v>22</v>
      </c>
      <c r="K13650" s="2">
        <v>368.89</v>
      </c>
      <c r="L13650" t="s">
        <v>28</v>
      </c>
      <c r="M13650">
        <f>YEAR(Table1[[#This Row],[order_date]])</f>
        <v>2023</v>
      </c>
      <c r="N13650">
        <f>MONTH(Table1[[#This Row],[order_date]])</f>
        <v>2</v>
      </c>
      <c r="O13650" s="3">
        <f>Table1[[#This Row],[sales]]-Table1[[#This Row],[profit]]</f>
        <v>3421.59</v>
      </c>
      <c r="P13650" s="3">
        <f>Table1[[#This Row],[sales]]*Table1[[#This Row],[quantity]]</f>
        <v>3790.48</v>
      </c>
      <c r="Q13650" s="9">
        <f>Table1[[#This Row],[delivery_date]]-Table1[[#This Row],[order_date]]</f>
        <v>2</v>
      </c>
    </row>
    <row r="13651" spans="1:17" x14ac:dyDescent="0.35">
      <c r="A13651" t="s">
        <v>13682</v>
      </c>
      <c r="B13651" t="s">
        <v>41</v>
      </c>
      <c r="C13651" t="s">
        <v>26</v>
      </c>
      <c r="D13651" s="2">
        <v>2745.22</v>
      </c>
      <c r="E13651">
        <v>0.23</v>
      </c>
      <c r="F13651">
        <v>5</v>
      </c>
      <c r="G13651" s="1">
        <v>45623</v>
      </c>
      <c r="H13651" s="1">
        <v>45628</v>
      </c>
      <c r="I13651" t="s">
        <v>21</v>
      </c>
      <c r="J13651" t="s">
        <v>22</v>
      </c>
      <c r="K13651" s="2">
        <v>206.62</v>
      </c>
      <c r="L13651" t="s">
        <v>48</v>
      </c>
      <c r="M13651">
        <f>YEAR(Table1[[#This Row],[order_date]])</f>
        <v>2024</v>
      </c>
      <c r="N13651">
        <f>MONTH(Table1[[#This Row],[order_date]])</f>
        <v>11</v>
      </c>
      <c r="O13651" s="3">
        <f>Table1[[#This Row],[sales]]-Table1[[#This Row],[profit]]</f>
        <v>2538.6</v>
      </c>
      <c r="P13651" s="3">
        <f>Table1[[#This Row],[sales]]*Table1[[#This Row],[quantity]]</f>
        <v>13726.099999999999</v>
      </c>
      <c r="Q13651" s="9">
        <f>Table1[[#This Row],[delivery_date]]-Table1[[#This Row],[order_date]]</f>
        <v>5</v>
      </c>
    </row>
    <row r="13652" spans="1:17" x14ac:dyDescent="0.35">
      <c r="A13652" t="s">
        <v>13683</v>
      </c>
      <c r="B13652" t="s">
        <v>41</v>
      </c>
      <c r="C13652" t="s">
        <v>20</v>
      </c>
      <c r="D13652" s="2">
        <v>3109.92</v>
      </c>
      <c r="E13652">
        <v>0.05</v>
      </c>
      <c r="F13652">
        <v>4</v>
      </c>
      <c r="G13652" s="1">
        <v>45578</v>
      </c>
      <c r="H13652" s="1">
        <v>45584</v>
      </c>
      <c r="I13652" t="s">
        <v>31</v>
      </c>
      <c r="J13652" t="s">
        <v>16</v>
      </c>
      <c r="K13652" s="2">
        <v>363.67</v>
      </c>
      <c r="L13652" t="s">
        <v>34</v>
      </c>
      <c r="M13652">
        <f>YEAR(Table1[[#This Row],[order_date]])</f>
        <v>2024</v>
      </c>
      <c r="N13652">
        <f>MONTH(Table1[[#This Row],[order_date]])</f>
        <v>10</v>
      </c>
      <c r="O13652" s="3">
        <f>Table1[[#This Row],[sales]]-Table1[[#This Row],[profit]]</f>
        <v>2746.25</v>
      </c>
      <c r="P13652" s="3">
        <f>Table1[[#This Row],[sales]]*Table1[[#This Row],[quantity]]</f>
        <v>12439.68</v>
      </c>
      <c r="Q13652" s="9">
        <f>Table1[[#This Row],[delivery_date]]-Table1[[#This Row],[order_date]]</f>
        <v>6</v>
      </c>
    </row>
    <row r="13653" spans="1:17" x14ac:dyDescent="0.35">
      <c r="A13653" t="s">
        <v>13684</v>
      </c>
      <c r="B13653" t="s">
        <v>41</v>
      </c>
      <c r="C13653" t="s">
        <v>20</v>
      </c>
      <c r="D13653" s="2">
        <v>2695.27</v>
      </c>
      <c r="E13653">
        <v>0.4</v>
      </c>
      <c r="F13653">
        <v>2</v>
      </c>
      <c r="G13653" s="1">
        <v>45275</v>
      </c>
      <c r="H13653" s="1">
        <v>45282</v>
      </c>
      <c r="I13653" t="s">
        <v>21</v>
      </c>
      <c r="J13653" t="s">
        <v>22</v>
      </c>
      <c r="K13653" s="2">
        <v>589.14</v>
      </c>
      <c r="L13653" t="s">
        <v>23</v>
      </c>
      <c r="M13653">
        <f>YEAR(Table1[[#This Row],[order_date]])</f>
        <v>2023</v>
      </c>
      <c r="N13653">
        <f>MONTH(Table1[[#This Row],[order_date]])</f>
        <v>12</v>
      </c>
      <c r="O13653" s="3">
        <f>Table1[[#This Row],[sales]]-Table1[[#This Row],[profit]]</f>
        <v>2106.13</v>
      </c>
      <c r="P13653" s="3">
        <f>Table1[[#This Row],[sales]]*Table1[[#This Row],[quantity]]</f>
        <v>5390.54</v>
      </c>
      <c r="Q13653" s="9">
        <f>Table1[[#This Row],[delivery_date]]-Table1[[#This Row],[order_date]]</f>
        <v>7</v>
      </c>
    </row>
    <row r="13654" spans="1:17" x14ac:dyDescent="0.35">
      <c r="A13654" t="s">
        <v>13685</v>
      </c>
      <c r="B13654" t="s">
        <v>41</v>
      </c>
      <c r="C13654" t="s">
        <v>33</v>
      </c>
      <c r="D13654" s="2">
        <v>4952.8500000000004</v>
      </c>
      <c r="E13654">
        <v>0.44</v>
      </c>
      <c r="F13654">
        <v>6</v>
      </c>
      <c r="G13654" s="1">
        <v>45310</v>
      </c>
      <c r="H13654" s="1">
        <v>45311</v>
      </c>
      <c r="I13654" t="s">
        <v>15</v>
      </c>
      <c r="J13654" t="s">
        <v>16</v>
      </c>
      <c r="K13654" s="2">
        <v>1206.5899999999999</v>
      </c>
      <c r="L13654" t="s">
        <v>17</v>
      </c>
      <c r="M13654">
        <f>YEAR(Table1[[#This Row],[order_date]])</f>
        <v>2024</v>
      </c>
      <c r="N13654">
        <f>MONTH(Table1[[#This Row],[order_date]])</f>
        <v>1</v>
      </c>
      <c r="O13654" s="3">
        <f>Table1[[#This Row],[sales]]-Table1[[#This Row],[profit]]</f>
        <v>3746.26</v>
      </c>
      <c r="P13654" s="3">
        <f>Table1[[#This Row],[sales]]*Table1[[#This Row],[quantity]]</f>
        <v>29717.100000000002</v>
      </c>
      <c r="Q13654" s="9">
        <f>Table1[[#This Row],[delivery_date]]-Table1[[#This Row],[order_date]]</f>
        <v>1</v>
      </c>
    </row>
    <row r="13655" spans="1:17" x14ac:dyDescent="0.35">
      <c r="A13655" t="s">
        <v>13686</v>
      </c>
      <c r="B13655" t="s">
        <v>19</v>
      </c>
      <c r="C13655" t="s">
        <v>14</v>
      </c>
      <c r="D13655" s="2">
        <v>3978.93</v>
      </c>
      <c r="E13655">
        <v>0.2</v>
      </c>
      <c r="F13655">
        <v>5</v>
      </c>
      <c r="G13655" s="1">
        <v>45113</v>
      </c>
      <c r="H13655" s="1">
        <v>45116</v>
      </c>
      <c r="I13655" t="s">
        <v>31</v>
      </c>
      <c r="J13655" t="s">
        <v>27</v>
      </c>
      <c r="K13655" s="2">
        <v>1128.9100000000001</v>
      </c>
      <c r="L13655" t="s">
        <v>48</v>
      </c>
      <c r="M13655">
        <f>YEAR(Table1[[#This Row],[order_date]])</f>
        <v>2023</v>
      </c>
      <c r="N13655">
        <f>MONTH(Table1[[#This Row],[order_date]])</f>
        <v>7</v>
      </c>
      <c r="O13655" s="3">
        <f>Table1[[#This Row],[sales]]-Table1[[#This Row],[profit]]</f>
        <v>2850.0199999999995</v>
      </c>
      <c r="P13655" s="3">
        <f>Table1[[#This Row],[sales]]*Table1[[#This Row],[quantity]]</f>
        <v>19894.649999999998</v>
      </c>
      <c r="Q13655" s="9">
        <f>Table1[[#This Row],[delivery_date]]-Table1[[#This Row],[order_date]]</f>
        <v>3</v>
      </c>
    </row>
    <row r="13656" spans="1:17" x14ac:dyDescent="0.35">
      <c r="A13656" t="s">
        <v>13687</v>
      </c>
      <c r="B13656" t="s">
        <v>41</v>
      </c>
      <c r="C13656" t="s">
        <v>33</v>
      </c>
      <c r="D13656" s="2">
        <v>3802.66</v>
      </c>
      <c r="E13656">
        <v>0.33</v>
      </c>
      <c r="F13656">
        <v>1</v>
      </c>
      <c r="G13656" s="1">
        <v>45247</v>
      </c>
      <c r="H13656" s="1">
        <v>45254</v>
      </c>
      <c r="I13656" t="s">
        <v>31</v>
      </c>
      <c r="J13656" t="s">
        <v>16</v>
      </c>
      <c r="K13656" s="2">
        <v>661.03</v>
      </c>
      <c r="L13656" t="s">
        <v>28</v>
      </c>
      <c r="M13656">
        <f>YEAR(Table1[[#This Row],[order_date]])</f>
        <v>2023</v>
      </c>
      <c r="N13656">
        <f>MONTH(Table1[[#This Row],[order_date]])</f>
        <v>11</v>
      </c>
      <c r="O13656" s="3">
        <f>Table1[[#This Row],[sales]]-Table1[[#This Row],[profit]]</f>
        <v>3141.63</v>
      </c>
      <c r="P13656" s="3">
        <f>Table1[[#This Row],[sales]]*Table1[[#This Row],[quantity]]</f>
        <v>3802.66</v>
      </c>
      <c r="Q13656" s="9">
        <f>Table1[[#This Row],[delivery_date]]-Table1[[#This Row],[order_date]]</f>
        <v>7</v>
      </c>
    </row>
    <row r="13657" spans="1:17" x14ac:dyDescent="0.35">
      <c r="A13657" t="s">
        <v>13688</v>
      </c>
      <c r="B13657" t="s">
        <v>19</v>
      </c>
      <c r="C13657" t="s">
        <v>33</v>
      </c>
      <c r="D13657" s="2">
        <v>3173.57</v>
      </c>
      <c r="E13657">
        <v>0.02</v>
      </c>
      <c r="F13657">
        <v>3</v>
      </c>
      <c r="G13657" s="1">
        <v>45278</v>
      </c>
      <c r="H13657" s="1">
        <v>45280</v>
      </c>
      <c r="I13657" t="s">
        <v>21</v>
      </c>
      <c r="J13657" t="s">
        <v>27</v>
      </c>
      <c r="K13657" s="2">
        <v>679.14</v>
      </c>
      <c r="L13657" t="s">
        <v>28</v>
      </c>
      <c r="M13657">
        <f>YEAR(Table1[[#This Row],[order_date]])</f>
        <v>2023</v>
      </c>
      <c r="N13657">
        <f>MONTH(Table1[[#This Row],[order_date]])</f>
        <v>12</v>
      </c>
      <c r="O13657" s="3">
        <f>Table1[[#This Row],[sales]]-Table1[[#This Row],[profit]]</f>
        <v>2494.4300000000003</v>
      </c>
      <c r="P13657" s="3">
        <f>Table1[[#This Row],[sales]]*Table1[[#This Row],[quantity]]</f>
        <v>9520.7100000000009</v>
      </c>
      <c r="Q13657" s="9">
        <f>Table1[[#This Row],[delivery_date]]-Table1[[#This Row],[order_date]]</f>
        <v>2</v>
      </c>
    </row>
    <row r="13658" spans="1:17" x14ac:dyDescent="0.35">
      <c r="A13658" t="s">
        <v>13689</v>
      </c>
      <c r="B13658" t="s">
        <v>19</v>
      </c>
      <c r="C13658" t="s">
        <v>20</v>
      </c>
      <c r="D13658" s="2">
        <v>2689.02</v>
      </c>
      <c r="E13658">
        <v>0.1</v>
      </c>
      <c r="F13658">
        <v>4</v>
      </c>
      <c r="G13658" s="1">
        <v>45586</v>
      </c>
      <c r="H13658" s="1">
        <v>45592</v>
      </c>
      <c r="I13658" t="s">
        <v>15</v>
      </c>
      <c r="J13658" t="s">
        <v>27</v>
      </c>
      <c r="K13658" s="2">
        <v>769.43</v>
      </c>
      <c r="L13658" t="s">
        <v>48</v>
      </c>
      <c r="M13658">
        <f>YEAR(Table1[[#This Row],[order_date]])</f>
        <v>2024</v>
      </c>
      <c r="N13658">
        <f>MONTH(Table1[[#This Row],[order_date]])</f>
        <v>10</v>
      </c>
      <c r="O13658" s="3">
        <f>Table1[[#This Row],[sales]]-Table1[[#This Row],[profit]]</f>
        <v>1919.5900000000001</v>
      </c>
      <c r="P13658" s="3">
        <f>Table1[[#This Row],[sales]]*Table1[[#This Row],[quantity]]</f>
        <v>10756.08</v>
      </c>
      <c r="Q13658" s="9">
        <f>Table1[[#This Row],[delivery_date]]-Table1[[#This Row],[order_date]]</f>
        <v>6</v>
      </c>
    </row>
    <row r="13659" spans="1:17" x14ac:dyDescent="0.35">
      <c r="A13659" t="s">
        <v>13690</v>
      </c>
      <c r="B13659" t="s">
        <v>25</v>
      </c>
      <c r="C13659" t="s">
        <v>33</v>
      </c>
      <c r="D13659" s="2">
        <v>1789.31</v>
      </c>
      <c r="E13659">
        <v>0.28999999999999998</v>
      </c>
      <c r="F13659">
        <v>1</v>
      </c>
      <c r="G13659" s="1">
        <v>45382</v>
      </c>
      <c r="H13659" s="1">
        <v>45384</v>
      </c>
      <c r="I13659" t="s">
        <v>15</v>
      </c>
      <c r="J13659" t="s">
        <v>22</v>
      </c>
      <c r="K13659" s="2">
        <v>390.04</v>
      </c>
      <c r="L13659" t="s">
        <v>23</v>
      </c>
      <c r="M13659">
        <f>YEAR(Table1[[#This Row],[order_date]])</f>
        <v>2024</v>
      </c>
      <c r="N13659">
        <f>MONTH(Table1[[#This Row],[order_date]])</f>
        <v>3</v>
      </c>
      <c r="O13659" s="3">
        <f>Table1[[#This Row],[sales]]-Table1[[#This Row],[profit]]</f>
        <v>1399.27</v>
      </c>
      <c r="P13659" s="3">
        <f>Table1[[#This Row],[sales]]*Table1[[#This Row],[quantity]]</f>
        <v>1789.31</v>
      </c>
      <c r="Q13659" s="9">
        <f>Table1[[#This Row],[delivery_date]]-Table1[[#This Row],[order_date]]</f>
        <v>2</v>
      </c>
    </row>
    <row r="13660" spans="1:17" x14ac:dyDescent="0.35">
      <c r="A13660" t="s">
        <v>13691</v>
      </c>
      <c r="B13660" t="s">
        <v>25</v>
      </c>
      <c r="C13660" t="s">
        <v>14</v>
      </c>
      <c r="D13660" s="2">
        <v>3941.44</v>
      </c>
      <c r="E13660">
        <v>0.14000000000000001</v>
      </c>
      <c r="F13660">
        <v>8</v>
      </c>
      <c r="G13660" s="1">
        <v>45219</v>
      </c>
      <c r="H13660" s="1">
        <v>45225</v>
      </c>
      <c r="I13660" t="s">
        <v>21</v>
      </c>
      <c r="J13660" t="s">
        <v>22</v>
      </c>
      <c r="K13660" s="2">
        <v>897.5</v>
      </c>
      <c r="L13660" t="s">
        <v>34</v>
      </c>
      <c r="M13660">
        <f>YEAR(Table1[[#This Row],[order_date]])</f>
        <v>2023</v>
      </c>
      <c r="N13660">
        <f>MONTH(Table1[[#This Row],[order_date]])</f>
        <v>10</v>
      </c>
      <c r="O13660" s="3">
        <f>Table1[[#This Row],[sales]]-Table1[[#This Row],[profit]]</f>
        <v>3043.94</v>
      </c>
      <c r="P13660" s="3">
        <f>Table1[[#This Row],[sales]]*Table1[[#This Row],[quantity]]</f>
        <v>31531.52</v>
      </c>
      <c r="Q13660" s="9">
        <f>Table1[[#This Row],[delivery_date]]-Table1[[#This Row],[order_date]]</f>
        <v>6</v>
      </c>
    </row>
    <row r="13661" spans="1:17" x14ac:dyDescent="0.35">
      <c r="A13661" t="s">
        <v>13692</v>
      </c>
      <c r="B13661" t="s">
        <v>19</v>
      </c>
      <c r="C13661" t="s">
        <v>20</v>
      </c>
      <c r="D13661" s="2">
        <v>1029.08</v>
      </c>
      <c r="E13661">
        <v>0.47</v>
      </c>
      <c r="F13661">
        <v>3</v>
      </c>
      <c r="G13661" s="1">
        <v>45085</v>
      </c>
      <c r="H13661" s="1">
        <v>45086</v>
      </c>
      <c r="I13661" t="s">
        <v>15</v>
      </c>
      <c r="J13661" t="s">
        <v>27</v>
      </c>
      <c r="K13661" s="2">
        <v>252.29</v>
      </c>
      <c r="L13661" t="s">
        <v>17</v>
      </c>
      <c r="M13661">
        <f>YEAR(Table1[[#This Row],[order_date]])</f>
        <v>2023</v>
      </c>
      <c r="N13661">
        <f>MONTH(Table1[[#This Row],[order_date]])</f>
        <v>6</v>
      </c>
      <c r="O13661" s="3">
        <f>Table1[[#This Row],[sales]]-Table1[[#This Row],[profit]]</f>
        <v>776.79</v>
      </c>
      <c r="P13661" s="3">
        <f>Table1[[#This Row],[sales]]*Table1[[#This Row],[quantity]]</f>
        <v>3087.24</v>
      </c>
      <c r="Q13661" s="9">
        <f>Table1[[#This Row],[delivery_date]]-Table1[[#This Row],[order_date]]</f>
        <v>1</v>
      </c>
    </row>
    <row r="13662" spans="1:17" x14ac:dyDescent="0.35">
      <c r="A13662" t="s">
        <v>13693</v>
      </c>
      <c r="B13662" t="s">
        <v>19</v>
      </c>
      <c r="C13662" t="s">
        <v>14</v>
      </c>
      <c r="D13662" s="2">
        <v>279.08999999999997</v>
      </c>
      <c r="E13662">
        <v>0.42</v>
      </c>
      <c r="F13662">
        <v>5</v>
      </c>
      <c r="G13662" s="1">
        <v>45405</v>
      </c>
      <c r="H13662" s="1">
        <v>45412</v>
      </c>
      <c r="I13662" t="s">
        <v>21</v>
      </c>
      <c r="J13662" t="s">
        <v>27</v>
      </c>
      <c r="K13662" s="2">
        <v>30.98</v>
      </c>
      <c r="L13662" t="s">
        <v>34</v>
      </c>
      <c r="M13662">
        <f>YEAR(Table1[[#This Row],[order_date]])</f>
        <v>2024</v>
      </c>
      <c r="N13662">
        <f>MONTH(Table1[[#This Row],[order_date]])</f>
        <v>4</v>
      </c>
      <c r="O13662" s="3">
        <f>Table1[[#This Row],[sales]]-Table1[[#This Row],[profit]]</f>
        <v>248.10999999999999</v>
      </c>
      <c r="P13662" s="3">
        <f>Table1[[#This Row],[sales]]*Table1[[#This Row],[quantity]]</f>
        <v>1395.4499999999998</v>
      </c>
      <c r="Q13662" s="9">
        <f>Table1[[#This Row],[delivery_date]]-Table1[[#This Row],[order_date]]</f>
        <v>7</v>
      </c>
    </row>
    <row r="13663" spans="1:17" x14ac:dyDescent="0.35">
      <c r="A13663" t="s">
        <v>13694</v>
      </c>
      <c r="B13663" t="s">
        <v>41</v>
      </c>
      <c r="C13663" t="s">
        <v>36</v>
      </c>
      <c r="D13663" s="2">
        <v>3521.04</v>
      </c>
      <c r="E13663">
        <v>0.33</v>
      </c>
      <c r="F13663">
        <v>3</v>
      </c>
      <c r="G13663" s="1">
        <v>44951</v>
      </c>
      <c r="H13663" s="1">
        <v>44952</v>
      </c>
      <c r="I13663" t="s">
        <v>31</v>
      </c>
      <c r="J13663" t="s">
        <v>22</v>
      </c>
      <c r="K13663" s="2">
        <v>856.37</v>
      </c>
      <c r="L13663" t="s">
        <v>48</v>
      </c>
      <c r="M13663">
        <f>YEAR(Table1[[#This Row],[order_date]])</f>
        <v>2023</v>
      </c>
      <c r="N13663">
        <f>MONTH(Table1[[#This Row],[order_date]])</f>
        <v>1</v>
      </c>
      <c r="O13663" s="3">
        <f>Table1[[#This Row],[sales]]-Table1[[#This Row],[profit]]</f>
        <v>2664.67</v>
      </c>
      <c r="P13663" s="3">
        <f>Table1[[#This Row],[sales]]*Table1[[#This Row],[quantity]]</f>
        <v>10563.119999999999</v>
      </c>
      <c r="Q13663" s="9">
        <f>Table1[[#This Row],[delivery_date]]-Table1[[#This Row],[order_date]]</f>
        <v>1</v>
      </c>
    </row>
    <row r="13664" spans="1:17" x14ac:dyDescent="0.35">
      <c r="A13664" t="s">
        <v>13695</v>
      </c>
      <c r="B13664" t="s">
        <v>25</v>
      </c>
      <c r="C13664" t="s">
        <v>33</v>
      </c>
      <c r="D13664" s="2">
        <v>809.77</v>
      </c>
      <c r="E13664">
        <v>0.5</v>
      </c>
      <c r="F13664">
        <v>4</v>
      </c>
      <c r="G13664" s="1">
        <v>45158</v>
      </c>
      <c r="H13664" s="1">
        <v>45162</v>
      </c>
      <c r="I13664" t="s">
        <v>21</v>
      </c>
      <c r="J13664" t="s">
        <v>16</v>
      </c>
      <c r="K13664" s="2">
        <v>221.06</v>
      </c>
      <c r="L13664" t="s">
        <v>34</v>
      </c>
      <c r="M13664">
        <f>YEAR(Table1[[#This Row],[order_date]])</f>
        <v>2023</v>
      </c>
      <c r="N13664">
        <f>MONTH(Table1[[#This Row],[order_date]])</f>
        <v>8</v>
      </c>
      <c r="O13664" s="3">
        <f>Table1[[#This Row],[sales]]-Table1[[#This Row],[profit]]</f>
        <v>588.71</v>
      </c>
      <c r="P13664" s="3">
        <f>Table1[[#This Row],[sales]]*Table1[[#This Row],[quantity]]</f>
        <v>3239.08</v>
      </c>
      <c r="Q13664" s="9">
        <f>Table1[[#This Row],[delivery_date]]-Table1[[#This Row],[order_date]]</f>
        <v>4</v>
      </c>
    </row>
    <row r="13665" spans="1:17" x14ac:dyDescent="0.35">
      <c r="A13665" t="s">
        <v>13696</v>
      </c>
      <c r="B13665" t="s">
        <v>13</v>
      </c>
      <c r="C13665" t="s">
        <v>20</v>
      </c>
      <c r="D13665" s="2">
        <v>4528.75</v>
      </c>
      <c r="E13665">
        <v>0.12</v>
      </c>
      <c r="F13665">
        <v>9</v>
      </c>
      <c r="G13665" s="1">
        <v>45547</v>
      </c>
      <c r="H13665" s="1">
        <v>45552</v>
      </c>
      <c r="I13665" t="s">
        <v>21</v>
      </c>
      <c r="J13665" t="s">
        <v>22</v>
      </c>
      <c r="K13665" s="2">
        <v>301.43</v>
      </c>
      <c r="L13665" t="s">
        <v>39</v>
      </c>
      <c r="M13665">
        <f>YEAR(Table1[[#This Row],[order_date]])</f>
        <v>2024</v>
      </c>
      <c r="N13665">
        <f>MONTH(Table1[[#This Row],[order_date]])</f>
        <v>9</v>
      </c>
      <c r="O13665" s="3">
        <f>Table1[[#This Row],[sales]]-Table1[[#This Row],[profit]]</f>
        <v>4227.32</v>
      </c>
      <c r="P13665" s="3">
        <f>Table1[[#This Row],[sales]]*Table1[[#This Row],[quantity]]</f>
        <v>40758.75</v>
      </c>
      <c r="Q13665" s="9">
        <f>Table1[[#This Row],[delivery_date]]-Table1[[#This Row],[order_date]]</f>
        <v>5</v>
      </c>
    </row>
    <row r="13666" spans="1:17" x14ac:dyDescent="0.35">
      <c r="A13666" t="s">
        <v>13697</v>
      </c>
      <c r="B13666" t="s">
        <v>25</v>
      </c>
      <c r="C13666" t="s">
        <v>26</v>
      </c>
      <c r="D13666" s="2">
        <v>3876.34</v>
      </c>
      <c r="E13666">
        <v>0.46</v>
      </c>
      <c r="F13666">
        <v>3</v>
      </c>
      <c r="G13666" s="1">
        <v>45487</v>
      </c>
      <c r="H13666" s="1">
        <v>45494</v>
      </c>
      <c r="I13666" t="s">
        <v>15</v>
      </c>
      <c r="J13666" t="s">
        <v>22</v>
      </c>
      <c r="K13666" s="2">
        <v>1073.3499999999999</v>
      </c>
      <c r="L13666" t="s">
        <v>39</v>
      </c>
      <c r="M13666">
        <f>YEAR(Table1[[#This Row],[order_date]])</f>
        <v>2024</v>
      </c>
      <c r="N13666">
        <f>MONTH(Table1[[#This Row],[order_date]])</f>
        <v>7</v>
      </c>
      <c r="O13666" s="3">
        <f>Table1[[#This Row],[sales]]-Table1[[#This Row],[profit]]</f>
        <v>2802.9900000000002</v>
      </c>
      <c r="P13666" s="3">
        <f>Table1[[#This Row],[sales]]*Table1[[#This Row],[quantity]]</f>
        <v>11629.02</v>
      </c>
      <c r="Q13666" s="9">
        <f>Table1[[#This Row],[delivery_date]]-Table1[[#This Row],[order_date]]</f>
        <v>7</v>
      </c>
    </row>
    <row r="13667" spans="1:17" x14ac:dyDescent="0.35">
      <c r="A13667" t="s">
        <v>13698</v>
      </c>
      <c r="B13667" t="s">
        <v>19</v>
      </c>
      <c r="C13667" t="s">
        <v>14</v>
      </c>
      <c r="D13667" s="2">
        <v>3051</v>
      </c>
      <c r="E13667">
        <v>0.15</v>
      </c>
      <c r="F13667">
        <v>8</v>
      </c>
      <c r="G13667" s="1">
        <v>45446</v>
      </c>
      <c r="H13667" s="1">
        <v>45453</v>
      </c>
      <c r="I13667" t="s">
        <v>31</v>
      </c>
      <c r="J13667" t="s">
        <v>27</v>
      </c>
      <c r="K13667" s="2">
        <v>383.16</v>
      </c>
      <c r="L13667" t="s">
        <v>34</v>
      </c>
      <c r="M13667">
        <f>YEAR(Table1[[#This Row],[order_date]])</f>
        <v>2024</v>
      </c>
      <c r="N13667">
        <f>MONTH(Table1[[#This Row],[order_date]])</f>
        <v>6</v>
      </c>
      <c r="O13667" s="3">
        <f>Table1[[#This Row],[sales]]-Table1[[#This Row],[profit]]</f>
        <v>2667.84</v>
      </c>
      <c r="P13667" s="3">
        <f>Table1[[#This Row],[sales]]*Table1[[#This Row],[quantity]]</f>
        <v>24408</v>
      </c>
      <c r="Q13667" s="9">
        <f>Table1[[#This Row],[delivery_date]]-Table1[[#This Row],[order_date]]</f>
        <v>7</v>
      </c>
    </row>
    <row r="13668" spans="1:17" x14ac:dyDescent="0.35">
      <c r="A13668" t="s">
        <v>13699</v>
      </c>
      <c r="B13668" t="s">
        <v>19</v>
      </c>
      <c r="C13668" t="s">
        <v>33</v>
      </c>
      <c r="D13668" s="2">
        <v>1638.23</v>
      </c>
      <c r="E13668">
        <v>0.3</v>
      </c>
      <c r="F13668">
        <v>6</v>
      </c>
      <c r="G13668" s="1">
        <v>45404</v>
      </c>
      <c r="H13668" s="1">
        <v>45408</v>
      </c>
      <c r="I13668" t="s">
        <v>31</v>
      </c>
      <c r="J13668" t="s">
        <v>22</v>
      </c>
      <c r="K13668" s="2">
        <v>434.13</v>
      </c>
      <c r="L13668" t="s">
        <v>39</v>
      </c>
      <c r="M13668">
        <f>YEAR(Table1[[#This Row],[order_date]])</f>
        <v>2024</v>
      </c>
      <c r="N13668">
        <f>MONTH(Table1[[#This Row],[order_date]])</f>
        <v>4</v>
      </c>
      <c r="O13668" s="3">
        <f>Table1[[#This Row],[sales]]-Table1[[#This Row],[profit]]</f>
        <v>1204.0999999999999</v>
      </c>
      <c r="P13668" s="3">
        <f>Table1[[#This Row],[sales]]*Table1[[#This Row],[quantity]]</f>
        <v>9829.380000000001</v>
      </c>
      <c r="Q13668" s="9">
        <f>Table1[[#This Row],[delivery_date]]-Table1[[#This Row],[order_date]]</f>
        <v>4</v>
      </c>
    </row>
    <row r="13669" spans="1:17" x14ac:dyDescent="0.35">
      <c r="A13669" t="s">
        <v>13700</v>
      </c>
      <c r="B13669" t="s">
        <v>41</v>
      </c>
      <c r="C13669" t="s">
        <v>14</v>
      </c>
      <c r="D13669" s="2">
        <v>3225.92</v>
      </c>
      <c r="E13669">
        <v>0.22</v>
      </c>
      <c r="F13669">
        <v>6</v>
      </c>
      <c r="G13669" s="1">
        <v>45532</v>
      </c>
      <c r="H13669" s="1">
        <v>45537</v>
      </c>
      <c r="I13669" t="s">
        <v>21</v>
      </c>
      <c r="J13669" t="s">
        <v>27</v>
      </c>
      <c r="K13669" s="2">
        <v>201.83</v>
      </c>
      <c r="L13669" t="s">
        <v>34</v>
      </c>
      <c r="M13669">
        <f>YEAR(Table1[[#This Row],[order_date]])</f>
        <v>2024</v>
      </c>
      <c r="N13669">
        <f>MONTH(Table1[[#This Row],[order_date]])</f>
        <v>8</v>
      </c>
      <c r="O13669" s="3">
        <f>Table1[[#This Row],[sales]]-Table1[[#This Row],[profit]]</f>
        <v>3024.09</v>
      </c>
      <c r="P13669" s="3">
        <f>Table1[[#This Row],[sales]]*Table1[[#This Row],[quantity]]</f>
        <v>19355.52</v>
      </c>
      <c r="Q13669" s="9">
        <f>Table1[[#This Row],[delivery_date]]-Table1[[#This Row],[order_date]]</f>
        <v>5</v>
      </c>
    </row>
    <row r="13670" spans="1:17" x14ac:dyDescent="0.35">
      <c r="A13670" t="s">
        <v>13701</v>
      </c>
      <c r="B13670" t="s">
        <v>41</v>
      </c>
      <c r="C13670" t="s">
        <v>14</v>
      </c>
      <c r="D13670" s="2">
        <v>2436.6</v>
      </c>
      <c r="E13670">
        <v>0.22</v>
      </c>
      <c r="F13670">
        <v>1</v>
      </c>
      <c r="G13670" s="1">
        <v>45559</v>
      </c>
      <c r="H13670" s="1">
        <v>45566</v>
      </c>
      <c r="I13670" t="s">
        <v>15</v>
      </c>
      <c r="J13670" t="s">
        <v>27</v>
      </c>
      <c r="K13670" s="2">
        <v>684.71</v>
      </c>
      <c r="L13670" t="s">
        <v>39</v>
      </c>
      <c r="M13670">
        <f>YEAR(Table1[[#This Row],[order_date]])</f>
        <v>2024</v>
      </c>
      <c r="N13670">
        <f>MONTH(Table1[[#This Row],[order_date]])</f>
        <v>9</v>
      </c>
      <c r="O13670" s="3">
        <f>Table1[[#This Row],[sales]]-Table1[[#This Row],[profit]]</f>
        <v>1751.8899999999999</v>
      </c>
      <c r="P13670" s="3">
        <f>Table1[[#This Row],[sales]]*Table1[[#This Row],[quantity]]</f>
        <v>2436.6</v>
      </c>
      <c r="Q13670" s="9">
        <f>Table1[[#This Row],[delivery_date]]-Table1[[#This Row],[order_date]]</f>
        <v>7</v>
      </c>
    </row>
    <row r="13671" spans="1:17" x14ac:dyDescent="0.35">
      <c r="A13671" t="s">
        <v>13702</v>
      </c>
      <c r="B13671" t="s">
        <v>25</v>
      </c>
      <c r="C13671" t="s">
        <v>36</v>
      </c>
      <c r="D13671" s="2">
        <v>1526.63</v>
      </c>
      <c r="E13671">
        <v>0.38</v>
      </c>
      <c r="F13671">
        <v>7</v>
      </c>
      <c r="G13671" s="1">
        <v>45345</v>
      </c>
      <c r="H13671" s="1">
        <v>45350</v>
      </c>
      <c r="I13671" t="s">
        <v>21</v>
      </c>
      <c r="J13671" t="s">
        <v>16</v>
      </c>
      <c r="K13671" s="2">
        <v>197.61</v>
      </c>
      <c r="L13671" t="s">
        <v>28</v>
      </c>
      <c r="M13671">
        <f>YEAR(Table1[[#This Row],[order_date]])</f>
        <v>2024</v>
      </c>
      <c r="N13671">
        <f>MONTH(Table1[[#This Row],[order_date]])</f>
        <v>2</v>
      </c>
      <c r="O13671" s="3">
        <f>Table1[[#This Row],[sales]]-Table1[[#This Row],[profit]]</f>
        <v>1329.02</v>
      </c>
      <c r="P13671" s="3">
        <f>Table1[[#This Row],[sales]]*Table1[[#This Row],[quantity]]</f>
        <v>10686.41</v>
      </c>
      <c r="Q13671" s="9">
        <f>Table1[[#This Row],[delivery_date]]-Table1[[#This Row],[order_date]]</f>
        <v>5</v>
      </c>
    </row>
    <row r="13672" spans="1:17" x14ac:dyDescent="0.35">
      <c r="A13672" t="s">
        <v>13703</v>
      </c>
      <c r="B13672" t="s">
        <v>41</v>
      </c>
      <c r="C13672" t="s">
        <v>14</v>
      </c>
      <c r="D13672" s="2">
        <v>4730.8900000000003</v>
      </c>
      <c r="E13672">
        <v>0.17</v>
      </c>
      <c r="F13672">
        <v>4</v>
      </c>
      <c r="G13672" s="1">
        <v>45296</v>
      </c>
      <c r="H13672" s="1">
        <v>45303</v>
      </c>
      <c r="I13672" t="s">
        <v>31</v>
      </c>
      <c r="J13672" t="s">
        <v>22</v>
      </c>
      <c r="K13672" s="2">
        <v>1150.6400000000001</v>
      </c>
      <c r="L13672" t="s">
        <v>17</v>
      </c>
      <c r="M13672">
        <f>YEAR(Table1[[#This Row],[order_date]])</f>
        <v>2024</v>
      </c>
      <c r="N13672">
        <f>MONTH(Table1[[#This Row],[order_date]])</f>
        <v>1</v>
      </c>
      <c r="O13672" s="3">
        <f>Table1[[#This Row],[sales]]-Table1[[#This Row],[profit]]</f>
        <v>3580.25</v>
      </c>
      <c r="P13672" s="3">
        <f>Table1[[#This Row],[sales]]*Table1[[#This Row],[quantity]]</f>
        <v>18923.560000000001</v>
      </c>
      <c r="Q13672" s="9">
        <f>Table1[[#This Row],[delivery_date]]-Table1[[#This Row],[order_date]]</f>
        <v>7</v>
      </c>
    </row>
    <row r="13673" spans="1:17" x14ac:dyDescent="0.35">
      <c r="A13673" t="s">
        <v>13704</v>
      </c>
      <c r="B13673" t="s">
        <v>13</v>
      </c>
      <c r="C13673" t="s">
        <v>36</v>
      </c>
      <c r="D13673" s="2">
        <v>893.26</v>
      </c>
      <c r="E13673">
        <v>0.25</v>
      </c>
      <c r="F13673">
        <v>8</v>
      </c>
      <c r="G13673" s="1">
        <v>45418</v>
      </c>
      <c r="H13673" s="1">
        <v>45421</v>
      </c>
      <c r="I13673" t="s">
        <v>31</v>
      </c>
      <c r="J13673" t="s">
        <v>22</v>
      </c>
      <c r="K13673" s="2">
        <v>64.34</v>
      </c>
      <c r="L13673" t="s">
        <v>39</v>
      </c>
      <c r="M13673">
        <f>YEAR(Table1[[#This Row],[order_date]])</f>
        <v>2024</v>
      </c>
      <c r="N13673">
        <f>MONTH(Table1[[#This Row],[order_date]])</f>
        <v>5</v>
      </c>
      <c r="O13673" s="3">
        <f>Table1[[#This Row],[sales]]-Table1[[#This Row],[profit]]</f>
        <v>828.92</v>
      </c>
      <c r="P13673" s="3">
        <f>Table1[[#This Row],[sales]]*Table1[[#This Row],[quantity]]</f>
        <v>7146.08</v>
      </c>
      <c r="Q13673" s="9">
        <f>Table1[[#This Row],[delivery_date]]-Table1[[#This Row],[order_date]]</f>
        <v>3</v>
      </c>
    </row>
    <row r="13674" spans="1:17" x14ac:dyDescent="0.35">
      <c r="A13674" t="s">
        <v>13705</v>
      </c>
      <c r="B13674" t="s">
        <v>13</v>
      </c>
      <c r="C13674" t="s">
        <v>36</v>
      </c>
      <c r="D13674" s="2">
        <v>3791.58</v>
      </c>
      <c r="E13674">
        <v>0.11</v>
      </c>
      <c r="F13674">
        <v>9</v>
      </c>
      <c r="G13674" s="1">
        <v>44939</v>
      </c>
      <c r="H13674" s="1">
        <v>44941</v>
      </c>
      <c r="I13674" t="s">
        <v>15</v>
      </c>
      <c r="J13674" t="s">
        <v>16</v>
      </c>
      <c r="K13674" s="2">
        <v>956.72</v>
      </c>
      <c r="L13674" t="s">
        <v>17</v>
      </c>
      <c r="M13674">
        <f>YEAR(Table1[[#This Row],[order_date]])</f>
        <v>2023</v>
      </c>
      <c r="N13674">
        <f>MONTH(Table1[[#This Row],[order_date]])</f>
        <v>1</v>
      </c>
      <c r="O13674" s="3">
        <f>Table1[[#This Row],[sales]]-Table1[[#This Row],[profit]]</f>
        <v>2834.8599999999997</v>
      </c>
      <c r="P13674" s="3">
        <f>Table1[[#This Row],[sales]]*Table1[[#This Row],[quantity]]</f>
        <v>34124.22</v>
      </c>
      <c r="Q13674" s="9">
        <f>Table1[[#This Row],[delivery_date]]-Table1[[#This Row],[order_date]]</f>
        <v>2</v>
      </c>
    </row>
    <row r="13675" spans="1:17" x14ac:dyDescent="0.35">
      <c r="A13675" t="s">
        <v>13706</v>
      </c>
      <c r="B13675" t="s">
        <v>41</v>
      </c>
      <c r="C13675" t="s">
        <v>36</v>
      </c>
      <c r="D13675" s="2">
        <v>4020.19</v>
      </c>
      <c r="E13675">
        <v>0.38</v>
      </c>
      <c r="F13675">
        <v>2</v>
      </c>
      <c r="G13675" s="1">
        <v>44999</v>
      </c>
      <c r="H13675" s="1">
        <v>45002</v>
      </c>
      <c r="I13675" t="s">
        <v>31</v>
      </c>
      <c r="J13675" t="s">
        <v>22</v>
      </c>
      <c r="K13675" s="2">
        <v>553.95000000000005</v>
      </c>
      <c r="L13675" t="s">
        <v>28</v>
      </c>
      <c r="M13675">
        <f>YEAR(Table1[[#This Row],[order_date]])</f>
        <v>2023</v>
      </c>
      <c r="N13675">
        <f>MONTH(Table1[[#This Row],[order_date]])</f>
        <v>3</v>
      </c>
      <c r="O13675" s="3">
        <f>Table1[[#This Row],[sales]]-Table1[[#This Row],[profit]]</f>
        <v>3466.24</v>
      </c>
      <c r="P13675" s="3">
        <f>Table1[[#This Row],[sales]]*Table1[[#This Row],[quantity]]</f>
        <v>8040.38</v>
      </c>
      <c r="Q13675" s="9">
        <f>Table1[[#This Row],[delivery_date]]-Table1[[#This Row],[order_date]]</f>
        <v>3</v>
      </c>
    </row>
    <row r="13676" spans="1:17" x14ac:dyDescent="0.35">
      <c r="A13676" t="s">
        <v>13707</v>
      </c>
      <c r="B13676" t="s">
        <v>13</v>
      </c>
      <c r="C13676" t="s">
        <v>33</v>
      </c>
      <c r="D13676" s="2">
        <v>4763.79</v>
      </c>
      <c r="E13676">
        <v>0.28000000000000003</v>
      </c>
      <c r="F13676">
        <v>8</v>
      </c>
      <c r="G13676" s="1">
        <v>45078</v>
      </c>
      <c r="H13676" s="1">
        <v>45079</v>
      </c>
      <c r="I13676" t="s">
        <v>31</v>
      </c>
      <c r="J13676" t="s">
        <v>16</v>
      </c>
      <c r="K13676" s="2">
        <v>1299.42</v>
      </c>
      <c r="L13676" t="s">
        <v>17</v>
      </c>
      <c r="M13676">
        <f>YEAR(Table1[[#This Row],[order_date]])</f>
        <v>2023</v>
      </c>
      <c r="N13676">
        <f>MONTH(Table1[[#This Row],[order_date]])</f>
        <v>6</v>
      </c>
      <c r="O13676" s="3">
        <f>Table1[[#This Row],[sales]]-Table1[[#This Row],[profit]]</f>
        <v>3464.37</v>
      </c>
      <c r="P13676" s="3">
        <f>Table1[[#This Row],[sales]]*Table1[[#This Row],[quantity]]</f>
        <v>38110.32</v>
      </c>
      <c r="Q13676" s="9">
        <f>Table1[[#This Row],[delivery_date]]-Table1[[#This Row],[order_date]]</f>
        <v>1</v>
      </c>
    </row>
    <row r="13677" spans="1:17" x14ac:dyDescent="0.35">
      <c r="A13677" t="s">
        <v>13708</v>
      </c>
      <c r="B13677" t="s">
        <v>13</v>
      </c>
      <c r="C13677" t="s">
        <v>14</v>
      </c>
      <c r="D13677" s="2">
        <v>2792.14</v>
      </c>
      <c r="E13677">
        <v>0.13</v>
      </c>
      <c r="F13677">
        <v>8</v>
      </c>
      <c r="G13677" s="1">
        <v>45358</v>
      </c>
      <c r="H13677" s="1">
        <v>45361</v>
      </c>
      <c r="I13677" t="s">
        <v>21</v>
      </c>
      <c r="J13677" t="s">
        <v>22</v>
      </c>
      <c r="K13677" s="2">
        <v>499.38</v>
      </c>
      <c r="L13677" t="s">
        <v>23</v>
      </c>
      <c r="M13677">
        <f>YEAR(Table1[[#This Row],[order_date]])</f>
        <v>2024</v>
      </c>
      <c r="N13677">
        <f>MONTH(Table1[[#This Row],[order_date]])</f>
        <v>3</v>
      </c>
      <c r="O13677" s="3">
        <f>Table1[[#This Row],[sales]]-Table1[[#This Row],[profit]]</f>
        <v>2292.7599999999998</v>
      </c>
      <c r="P13677" s="3">
        <f>Table1[[#This Row],[sales]]*Table1[[#This Row],[quantity]]</f>
        <v>22337.119999999999</v>
      </c>
      <c r="Q13677" s="9">
        <f>Table1[[#This Row],[delivery_date]]-Table1[[#This Row],[order_date]]</f>
        <v>3</v>
      </c>
    </row>
    <row r="13678" spans="1:17" x14ac:dyDescent="0.35">
      <c r="A13678" t="s">
        <v>13709</v>
      </c>
      <c r="B13678" t="s">
        <v>25</v>
      </c>
      <c r="C13678" t="s">
        <v>14</v>
      </c>
      <c r="D13678" s="2">
        <v>2720.89</v>
      </c>
      <c r="E13678">
        <v>0.13</v>
      </c>
      <c r="F13678">
        <v>6</v>
      </c>
      <c r="G13678" s="1">
        <v>45471</v>
      </c>
      <c r="H13678" s="1">
        <v>45474</v>
      </c>
      <c r="I13678" t="s">
        <v>21</v>
      </c>
      <c r="J13678" t="s">
        <v>22</v>
      </c>
      <c r="K13678" s="2">
        <v>753.77</v>
      </c>
      <c r="L13678" t="s">
        <v>34</v>
      </c>
      <c r="M13678">
        <f>YEAR(Table1[[#This Row],[order_date]])</f>
        <v>2024</v>
      </c>
      <c r="N13678">
        <f>MONTH(Table1[[#This Row],[order_date]])</f>
        <v>6</v>
      </c>
      <c r="O13678" s="3">
        <f>Table1[[#This Row],[sales]]-Table1[[#This Row],[profit]]</f>
        <v>1967.12</v>
      </c>
      <c r="P13678" s="3">
        <f>Table1[[#This Row],[sales]]*Table1[[#This Row],[quantity]]</f>
        <v>16325.34</v>
      </c>
      <c r="Q13678" s="9">
        <f>Table1[[#This Row],[delivery_date]]-Table1[[#This Row],[order_date]]</f>
        <v>3</v>
      </c>
    </row>
    <row r="13679" spans="1:17" x14ac:dyDescent="0.35">
      <c r="A13679" t="s">
        <v>13710</v>
      </c>
      <c r="B13679" t="s">
        <v>13</v>
      </c>
      <c r="C13679" t="s">
        <v>36</v>
      </c>
      <c r="D13679" s="2">
        <v>4609.42</v>
      </c>
      <c r="E13679">
        <v>0.15</v>
      </c>
      <c r="F13679">
        <v>3</v>
      </c>
      <c r="G13679" s="1">
        <v>45183</v>
      </c>
      <c r="H13679" s="1">
        <v>45185</v>
      </c>
      <c r="I13679" t="s">
        <v>31</v>
      </c>
      <c r="J13679" t="s">
        <v>27</v>
      </c>
      <c r="K13679" s="2">
        <v>827.81</v>
      </c>
      <c r="L13679" t="s">
        <v>28</v>
      </c>
      <c r="M13679">
        <f>YEAR(Table1[[#This Row],[order_date]])</f>
        <v>2023</v>
      </c>
      <c r="N13679">
        <f>MONTH(Table1[[#This Row],[order_date]])</f>
        <v>9</v>
      </c>
      <c r="O13679" s="3">
        <f>Table1[[#This Row],[sales]]-Table1[[#This Row],[profit]]</f>
        <v>3781.61</v>
      </c>
      <c r="P13679" s="3">
        <f>Table1[[#This Row],[sales]]*Table1[[#This Row],[quantity]]</f>
        <v>13828.26</v>
      </c>
      <c r="Q13679" s="9">
        <f>Table1[[#This Row],[delivery_date]]-Table1[[#This Row],[order_date]]</f>
        <v>2</v>
      </c>
    </row>
    <row r="13680" spans="1:17" x14ac:dyDescent="0.35">
      <c r="A13680" t="s">
        <v>13711</v>
      </c>
      <c r="B13680" t="s">
        <v>19</v>
      </c>
      <c r="C13680" t="s">
        <v>14</v>
      </c>
      <c r="D13680" s="2">
        <v>4025.36</v>
      </c>
      <c r="E13680">
        <v>0.35</v>
      </c>
      <c r="F13680">
        <v>5</v>
      </c>
      <c r="G13680" s="1">
        <v>45254</v>
      </c>
      <c r="H13680" s="1">
        <v>45261</v>
      </c>
      <c r="I13680" t="s">
        <v>15</v>
      </c>
      <c r="J13680" t="s">
        <v>16</v>
      </c>
      <c r="K13680" s="2">
        <v>1077.1199999999999</v>
      </c>
      <c r="L13680" t="s">
        <v>28</v>
      </c>
      <c r="M13680">
        <f>YEAR(Table1[[#This Row],[order_date]])</f>
        <v>2023</v>
      </c>
      <c r="N13680">
        <f>MONTH(Table1[[#This Row],[order_date]])</f>
        <v>11</v>
      </c>
      <c r="O13680" s="3">
        <f>Table1[[#This Row],[sales]]-Table1[[#This Row],[profit]]</f>
        <v>2948.2400000000002</v>
      </c>
      <c r="P13680" s="3">
        <f>Table1[[#This Row],[sales]]*Table1[[#This Row],[quantity]]</f>
        <v>20126.8</v>
      </c>
      <c r="Q13680" s="9">
        <f>Table1[[#This Row],[delivery_date]]-Table1[[#This Row],[order_date]]</f>
        <v>7</v>
      </c>
    </row>
    <row r="13681" spans="1:17" x14ac:dyDescent="0.35">
      <c r="A13681" t="s">
        <v>13712</v>
      </c>
      <c r="B13681" t="s">
        <v>19</v>
      </c>
      <c r="C13681" t="s">
        <v>14</v>
      </c>
      <c r="D13681" s="2">
        <v>3841.82</v>
      </c>
      <c r="E13681">
        <v>0.3</v>
      </c>
      <c r="F13681">
        <v>2</v>
      </c>
      <c r="G13681" s="1">
        <v>45180</v>
      </c>
      <c r="H13681" s="1">
        <v>45183</v>
      </c>
      <c r="I13681" t="s">
        <v>15</v>
      </c>
      <c r="J13681" t="s">
        <v>22</v>
      </c>
      <c r="K13681" s="2">
        <v>680.87</v>
      </c>
      <c r="L13681" t="s">
        <v>48</v>
      </c>
      <c r="M13681">
        <f>YEAR(Table1[[#This Row],[order_date]])</f>
        <v>2023</v>
      </c>
      <c r="N13681">
        <f>MONTH(Table1[[#This Row],[order_date]])</f>
        <v>9</v>
      </c>
      <c r="O13681" s="3">
        <f>Table1[[#This Row],[sales]]-Table1[[#This Row],[profit]]</f>
        <v>3160.9500000000003</v>
      </c>
      <c r="P13681" s="3">
        <f>Table1[[#This Row],[sales]]*Table1[[#This Row],[quantity]]</f>
        <v>7683.64</v>
      </c>
      <c r="Q13681" s="9">
        <f>Table1[[#This Row],[delivery_date]]-Table1[[#This Row],[order_date]]</f>
        <v>3</v>
      </c>
    </row>
    <row r="13682" spans="1:17" x14ac:dyDescent="0.35">
      <c r="A13682" t="s">
        <v>13713</v>
      </c>
      <c r="B13682" t="s">
        <v>25</v>
      </c>
      <c r="C13682" t="s">
        <v>36</v>
      </c>
      <c r="D13682" s="2">
        <v>3966.77</v>
      </c>
      <c r="E13682">
        <v>0.41</v>
      </c>
      <c r="F13682">
        <v>6</v>
      </c>
      <c r="G13682" s="1">
        <v>45580</v>
      </c>
      <c r="H13682" s="1">
        <v>45582</v>
      </c>
      <c r="I13682" t="s">
        <v>31</v>
      </c>
      <c r="J13682" t="s">
        <v>22</v>
      </c>
      <c r="K13682" s="2">
        <v>629.5</v>
      </c>
      <c r="L13682" t="s">
        <v>23</v>
      </c>
      <c r="M13682">
        <f>YEAR(Table1[[#This Row],[order_date]])</f>
        <v>2024</v>
      </c>
      <c r="N13682">
        <f>MONTH(Table1[[#This Row],[order_date]])</f>
        <v>10</v>
      </c>
      <c r="O13682" s="3">
        <f>Table1[[#This Row],[sales]]-Table1[[#This Row],[profit]]</f>
        <v>3337.27</v>
      </c>
      <c r="P13682" s="3">
        <f>Table1[[#This Row],[sales]]*Table1[[#This Row],[quantity]]</f>
        <v>23800.62</v>
      </c>
      <c r="Q13682" s="9">
        <f>Table1[[#This Row],[delivery_date]]-Table1[[#This Row],[order_date]]</f>
        <v>2</v>
      </c>
    </row>
    <row r="13683" spans="1:17" x14ac:dyDescent="0.35">
      <c r="A13683" t="s">
        <v>13714</v>
      </c>
      <c r="B13683" t="s">
        <v>41</v>
      </c>
      <c r="C13683" t="s">
        <v>26</v>
      </c>
      <c r="D13683" s="2">
        <v>2516.59</v>
      </c>
      <c r="E13683">
        <v>0.28999999999999998</v>
      </c>
      <c r="F13683">
        <v>3</v>
      </c>
      <c r="G13683" s="1">
        <v>45615</v>
      </c>
      <c r="H13683" s="1">
        <v>45617</v>
      </c>
      <c r="I13683" t="s">
        <v>15</v>
      </c>
      <c r="J13683" t="s">
        <v>16</v>
      </c>
      <c r="K13683" s="2">
        <v>603.51</v>
      </c>
      <c r="L13683" t="s">
        <v>34</v>
      </c>
      <c r="M13683">
        <f>YEAR(Table1[[#This Row],[order_date]])</f>
        <v>2024</v>
      </c>
      <c r="N13683">
        <f>MONTH(Table1[[#This Row],[order_date]])</f>
        <v>11</v>
      </c>
      <c r="O13683" s="3">
        <f>Table1[[#This Row],[sales]]-Table1[[#This Row],[profit]]</f>
        <v>1913.0800000000002</v>
      </c>
      <c r="P13683" s="3">
        <f>Table1[[#This Row],[sales]]*Table1[[#This Row],[quantity]]</f>
        <v>7549.77</v>
      </c>
      <c r="Q13683" s="9">
        <f>Table1[[#This Row],[delivery_date]]-Table1[[#This Row],[order_date]]</f>
        <v>2</v>
      </c>
    </row>
    <row r="13684" spans="1:17" x14ac:dyDescent="0.35">
      <c r="A13684" t="s">
        <v>13715</v>
      </c>
      <c r="B13684" t="s">
        <v>25</v>
      </c>
      <c r="C13684" t="s">
        <v>26</v>
      </c>
      <c r="D13684" s="2">
        <v>302.95</v>
      </c>
      <c r="E13684">
        <v>0.15</v>
      </c>
      <c r="F13684">
        <v>4</v>
      </c>
      <c r="G13684" s="1">
        <v>45048</v>
      </c>
      <c r="H13684" s="1">
        <v>45050</v>
      </c>
      <c r="I13684" t="s">
        <v>31</v>
      </c>
      <c r="J13684" t="s">
        <v>27</v>
      </c>
      <c r="K13684" s="2">
        <v>42.31</v>
      </c>
      <c r="L13684" t="s">
        <v>23</v>
      </c>
      <c r="M13684">
        <f>YEAR(Table1[[#This Row],[order_date]])</f>
        <v>2023</v>
      </c>
      <c r="N13684">
        <f>MONTH(Table1[[#This Row],[order_date]])</f>
        <v>5</v>
      </c>
      <c r="O13684" s="3">
        <f>Table1[[#This Row],[sales]]-Table1[[#This Row],[profit]]</f>
        <v>260.64</v>
      </c>
      <c r="P13684" s="3">
        <f>Table1[[#This Row],[sales]]*Table1[[#This Row],[quantity]]</f>
        <v>1211.8</v>
      </c>
      <c r="Q13684" s="9">
        <f>Table1[[#This Row],[delivery_date]]-Table1[[#This Row],[order_date]]</f>
        <v>2</v>
      </c>
    </row>
    <row r="13685" spans="1:17" x14ac:dyDescent="0.35">
      <c r="A13685" t="s">
        <v>13716</v>
      </c>
      <c r="B13685" t="s">
        <v>41</v>
      </c>
      <c r="C13685" t="s">
        <v>36</v>
      </c>
      <c r="D13685" s="2">
        <v>1071.5</v>
      </c>
      <c r="E13685">
        <v>0.48</v>
      </c>
      <c r="F13685">
        <v>9</v>
      </c>
      <c r="G13685" s="1">
        <v>44959</v>
      </c>
      <c r="H13685" s="1">
        <v>44961</v>
      </c>
      <c r="I13685" t="s">
        <v>31</v>
      </c>
      <c r="J13685" t="s">
        <v>22</v>
      </c>
      <c r="K13685" s="2">
        <v>252.18</v>
      </c>
      <c r="L13685" t="s">
        <v>34</v>
      </c>
      <c r="M13685">
        <f>YEAR(Table1[[#This Row],[order_date]])</f>
        <v>2023</v>
      </c>
      <c r="N13685">
        <f>MONTH(Table1[[#This Row],[order_date]])</f>
        <v>2</v>
      </c>
      <c r="O13685" s="3">
        <f>Table1[[#This Row],[sales]]-Table1[[#This Row],[profit]]</f>
        <v>819.31999999999994</v>
      </c>
      <c r="P13685" s="3">
        <f>Table1[[#This Row],[sales]]*Table1[[#This Row],[quantity]]</f>
        <v>9643.5</v>
      </c>
      <c r="Q13685" s="9">
        <f>Table1[[#This Row],[delivery_date]]-Table1[[#This Row],[order_date]]</f>
        <v>2</v>
      </c>
    </row>
    <row r="13686" spans="1:17" x14ac:dyDescent="0.35">
      <c r="A13686" t="s">
        <v>13717</v>
      </c>
      <c r="B13686" t="s">
        <v>41</v>
      </c>
      <c r="C13686" t="s">
        <v>33</v>
      </c>
      <c r="D13686" s="2">
        <v>3250.66</v>
      </c>
      <c r="E13686">
        <v>0.44</v>
      </c>
      <c r="F13686">
        <v>5</v>
      </c>
      <c r="G13686" s="1">
        <v>45186</v>
      </c>
      <c r="H13686" s="1">
        <v>45189</v>
      </c>
      <c r="I13686" t="s">
        <v>21</v>
      </c>
      <c r="J13686" t="s">
        <v>22</v>
      </c>
      <c r="K13686" s="2">
        <v>523.33000000000004</v>
      </c>
      <c r="L13686" t="s">
        <v>39</v>
      </c>
      <c r="M13686">
        <f>YEAR(Table1[[#This Row],[order_date]])</f>
        <v>2023</v>
      </c>
      <c r="N13686">
        <f>MONTH(Table1[[#This Row],[order_date]])</f>
        <v>9</v>
      </c>
      <c r="O13686" s="3">
        <f>Table1[[#This Row],[sales]]-Table1[[#This Row],[profit]]</f>
        <v>2727.33</v>
      </c>
      <c r="P13686" s="3">
        <f>Table1[[#This Row],[sales]]*Table1[[#This Row],[quantity]]</f>
        <v>16253.3</v>
      </c>
      <c r="Q13686" s="9">
        <f>Table1[[#This Row],[delivery_date]]-Table1[[#This Row],[order_date]]</f>
        <v>3</v>
      </c>
    </row>
    <row r="13687" spans="1:17" x14ac:dyDescent="0.35">
      <c r="A13687" t="s">
        <v>13718</v>
      </c>
      <c r="B13687" t="s">
        <v>41</v>
      </c>
      <c r="C13687" t="s">
        <v>14</v>
      </c>
      <c r="D13687" s="2">
        <v>2041.21</v>
      </c>
      <c r="E13687">
        <v>0.14000000000000001</v>
      </c>
      <c r="F13687">
        <v>7</v>
      </c>
      <c r="G13687" s="1">
        <v>45476</v>
      </c>
      <c r="H13687" s="1">
        <v>45480</v>
      </c>
      <c r="I13687" t="s">
        <v>21</v>
      </c>
      <c r="J13687" t="s">
        <v>22</v>
      </c>
      <c r="K13687" s="2">
        <v>197.38</v>
      </c>
      <c r="L13687" t="s">
        <v>17</v>
      </c>
      <c r="M13687">
        <f>YEAR(Table1[[#This Row],[order_date]])</f>
        <v>2024</v>
      </c>
      <c r="N13687">
        <f>MONTH(Table1[[#This Row],[order_date]])</f>
        <v>7</v>
      </c>
      <c r="O13687" s="3">
        <f>Table1[[#This Row],[sales]]-Table1[[#This Row],[profit]]</f>
        <v>1843.83</v>
      </c>
      <c r="P13687" s="3">
        <f>Table1[[#This Row],[sales]]*Table1[[#This Row],[quantity]]</f>
        <v>14288.470000000001</v>
      </c>
      <c r="Q13687" s="9">
        <f>Table1[[#This Row],[delivery_date]]-Table1[[#This Row],[order_date]]</f>
        <v>4</v>
      </c>
    </row>
    <row r="13688" spans="1:17" x14ac:dyDescent="0.35">
      <c r="A13688" t="s">
        <v>13719</v>
      </c>
      <c r="B13688" t="s">
        <v>41</v>
      </c>
      <c r="C13688" t="s">
        <v>14</v>
      </c>
      <c r="D13688" s="2">
        <v>3073.17</v>
      </c>
      <c r="E13688">
        <v>0.46</v>
      </c>
      <c r="F13688">
        <v>9</v>
      </c>
      <c r="G13688" s="1">
        <v>45079</v>
      </c>
      <c r="H13688" s="1">
        <v>45083</v>
      </c>
      <c r="I13688" t="s">
        <v>15</v>
      </c>
      <c r="J13688" t="s">
        <v>27</v>
      </c>
      <c r="K13688" s="2">
        <v>903.39</v>
      </c>
      <c r="L13688" t="s">
        <v>17</v>
      </c>
      <c r="M13688">
        <f>YEAR(Table1[[#This Row],[order_date]])</f>
        <v>2023</v>
      </c>
      <c r="N13688">
        <f>MONTH(Table1[[#This Row],[order_date]])</f>
        <v>6</v>
      </c>
      <c r="O13688" s="3">
        <f>Table1[[#This Row],[sales]]-Table1[[#This Row],[profit]]</f>
        <v>2169.7800000000002</v>
      </c>
      <c r="P13688" s="3">
        <f>Table1[[#This Row],[sales]]*Table1[[#This Row],[quantity]]</f>
        <v>27658.53</v>
      </c>
      <c r="Q13688" s="9">
        <f>Table1[[#This Row],[delivery_date]]-Table1[[#This Row],[order_date]]</f>
        <v>4</v>
      </c>
    </row>
    <row r="13689" spans="1:17" x14ac:dyDescent="0.35">
      <c r="A13689" t="s">
        <v>13720</v>
      </c>
      <c r="B13689" t="s">
        <v>41</v>
      </c>
      <c r="C13689" t="s">
        <v>26</v>
      </c>
      <c r="D13689" s="2">
        <v>2803.22</v>
      </c>
      <c r="E13689">
        <v>0.36</v>
      </c>
      <c r="F13689">
        <v>5</v>
      </c>
      <c r="G13689" s="1">
        <v>45171</v>
      </c>
      <c r="H13689" s="1">
        <v>45177</v>
      </c>
      <c r="I13689" t="s">
        <v>15</v>
      </c>
      <c r="J13689" t="s">
        <v>27</v>
      </c>
      <c r="K13689" s="2">
        <v>331.64</v>
      </c>
      <c r="L13689" t="s">
        <v>23</v>
      </c>
      <c r="M13689">
        <f>YEAR(Table1[[#This Row],[order_date]])</f>
        <v>2023</v>
      </c>
      <c r="N13689">
        <f>MONTH(Table1[[#This Row],[order_date]])</f>
        <v>9</v>
      </c>
      <c r="O13689" s="3">
        <f>Table1[[#This Row],[sales]]-Table1[[#This Row],[profit]]</f>
        <v>2471.58</v>
      </c>
      <c r="P13689" s="3">
        <f>Table1[[#This Row],[sales]]*Table1[[#This Row],[quantity]]</f>
        <v>14016.099999999999</v>
      </c>
      <c r="Q13689" s="9">
        <f>Table1[[#This Row],[delivery_date]]-Table1[[#This Row],[order_date]]</f>
        <v>6</v>
      </c>
    </row>
    <row r="13690" spans="1:17" x14ac:dyDescent="0.35">
      <c r="A13690" t="s">
        <v>13721</v>
      </c>
      <c r="B13690" t="s">
        <v>25</v>
      </c>
      <c r="C13690" t="s">
        <v>36</v>
      </c>
      <c r="D13690" s="2">
        <v>2249.44</v>
      </c>
      <c r="E13690">
        <v>0.21</v>
      </c>
      <c r="F13690">
        <v>1</v>
      </c>
      <c r="G13690" s="1">
        <v>45067</v>
      </c>
      <c r="H13690" s="1">
        <v>45068</v>
      </c>
      <c r="I13690" t="s">
        <v>31</v>
      </c>
      <c r="J13690" t="s">
        <v>16</v>
      </c>
      <c r="K13690" s="2">
        <v>314.83</v>
      </c>
      <c r="L13690" t="s">
        <v>39</v>
      </c>
      <c r="M13690">
        <f>YEAR(Table1[[#This Row],[order_date]])</f>
        <v>2023</v>
      </c>
      <c r="N13690">
        <f>MONTH(Table1[[#This Row],[order_date]])</f>
        <v>5</v>
      </c>
      <c r="O13690" s="3">
        <f>Table1[[#This Row],[sales]]-Table1[[#This Row],[profit]]</f>
        <v>1934.6100000000001</v>
      </c>
      <c r="P13690" s="3">
        <f>Table1[[#This Row],[sales]]*Table1[[#This Row],[quantity]]</f>
        <v>2249.44</v>
      </c>
      <c r="Q13690" s="9">
        <f>Table1[[#This Row],[delivery_date]]-Table1[[#This Row],[order_date]]</f>
        <v>1</v>
      </c>
    </row>
    <row r="13691" spans="1:17" x14ac:dyDescent="0.35">
      <c r="A13691" t="s">
        <v>13722</v>
      </c>
      <c r="B13691" t="s">
        <v>41</v>
      </c>
      <c r="C13691" t="s">
        <v>33</v>
      </c>
      <c r="D13691" s="2">
        <v>1250.17</v>
      </c>
      <c r="E13691">
        <v>0.23</v>
      </c>
      <c r="F13691">
        <v>2</v>
      </c>
      <c r="G13691" s="1">
        <v>45557</v>
      </c>
      <c r="H13691" s="1">
        <v>45559</v>
      </c>
      <c r="I13691" t="s">
        <v>21</v>
      </c>
      <c r="J13691" t="s">
        <v>22</v>
      </c>
      <c r="K13691" s="2">
        <v>227.29</v>
      </c>
      <c r="L13691" t="s">
        <v>17</v>
      </c>
      <c r="M13691">
        <f>YEAR(Table1[[#This Row],[order_date]])</f>
        <v>2024</v>
      </c>
      <c r="N13691">
        <f>MONTH(Table1[[#This Row],[order_date]])</f>
        <v>9</v>
      </c>
      <c r="O13691" s="3">
        <f>Table1[[#This Row],[sales]]-Table1[[#This Row],[profit]]</f>
        <v>1022.8800000000001</v>
      </c>
      <c r="P13691" s="3">
        <f>Table1[[#This Row],[sales]]*Table1[[#This Row],[quantity]]</f>
        <v>2500.34</v>
      </c>
      <c r="Q13691" s="9">
        <f>Table1[[#This Row],[delivery_date]]-Table1[[#This Row],[order_date]]</f>
        <v>2</v>
      </c>
    </row>
    <row r="13692" spans="1:17" x14ac:dyDescent="0.35">
      <c r="A13692" t="s">
        <v>13723</v>
      </c>
      <c r="B13692" t="s">
        <v>13</v>
      </c>
      <c r="C13692" t="s">
        <v>36</v>
      </c>
      <c r="D13692" s="2">
        <v>3622.9</v>
      </c>
      <c r="E13692">
        <v>0.22</v>
      </c>
      <c r="F13692">
        <v>3</v>
      </c>
      <c r="G13692" s="1">
        <v>45415</v>
      </c>
      <c r="H13692" s="1">
        <v>45419</v>
      </c>
      <c r="I13692" t="s">
        <v>21</v>
      </c>
      <c r="J13692" t="s">
        <v>27</v>
      </c>
      <c r="K13692" s="2">
        <v>906.87</v>
      </c>
      <c r="L13692" t="s">
        <v>39</v>
      </c>
      <c r="M13692">
        <f>YEAR(Table1[[#This Row],[order_date]])</f>
        <v>2024</v>
      </c>
      <c r="N13692">
        <f>MONTH(Table1[[#This Row],[order_date]])</f>
        <v>5</v>
      </c>
      <c r="O13692" s="3">
        <f>Table1[[#This Row],[sales]]-Table1[[#This Row],[profit]]</f>
        <v>2716.03</v>
      </c>
      <c r="P13692" s="3">
        <f>Table1[[#This Row],[sales]]*Table1[[#This Row],[quantity]]</f>
        <v>10868.7</v>
      </c>
      <c r="Q13692" s="9">
        <f>Table1[[#This Row],[delivery_date]]-Table1[[#This Row],[order_date]]</f>
        <v>4</v>
      </c>
    </row>
    <row r="13693" spans="1:17" x14ac:dyDescent="0.35">
      <c r="A13693" t="s">
        <v>13724</v>
      </c>
      <c r="B13693" t="s">
        <v>13</v>
      </c>
      <c r="C13693" t="s">
        <v>26</v>
      </c>
      <c r="D13693" s="2">
        <v>4554.32</v>
      </c>
      <c r="E13693">
        <v>0.4</v>
      </c>
      <c r="F13693">
        <v>3</v>
      </c>
      <c r="G13693" s="1">
        <v>45156</v>
      </c>
      <c r="H13693" s="1">
        <v>45157</v>
      </c>
      <c r="I13693" t="s">
        <v>21</v>
      </c>
      <c r="J13693" t="s">
        <v>22</v>
      </c>
      <c r="K13693" s="2">
        <v>747.51</v>
      </c>
      <c r="L13693" t="s">
        <v>28</v>
      </c>
      <c r="M13693">
        <f>YEAR(Table1[[#This Row],[order_date]])</f>
        <v>2023</v>
      </c>
      <c r="N13693">
        <f>MONTH(Table1[[#This Row],[order_date]])</f>
        <v>8</v>
      </c>
      <c r="O13693" s="3">
        <f>Table1[[#This Row],[sales]]-Table1[[#This Row],[profit]]</f>
        <v>3806.8099999999995</v>
      </c>
      <c r="P13693" s="3">
        <f>Table1[[#This Row],[sales]]*Table1[[#This Row],[quantity]]</f>
        <v>13662.96</v>
      </c>
      <c r="Q13693" s="9">
        <f>Table1[[#This Row],[delivery_date]]-Table1[[#This Row],[order_date]]</f>
        <v>1</v>
      </c>
    </row>
    <row r="13694" spans="1:17" x14ac:dyDescent="0.35">
      <c r="A13694" t="s">
        <v>13725</v>
      </c>
      <c r="B13694" t="s">
        <v>41</v>
      </c>
      <c r="C13694" t="s">
        <v>26</v>
      </c>
      <c r="D13694" s="2">
        <v>3872.82</v>
      </c>
      <c r="E13694">
        <v>0.09</v>
      </c>
      <c r="F13694">
        <v>1</v>
      </c>
      <c r="G13694" s="1">
        <v>45127</v>
      </c>
      <c r="H13694" s="1">
        <v>45134</v>
      </c>
      <c r="I13694" t="s">
        <v>31</v>
      </c>
      <c r="J13694" t="s">
        <v>16</v>
      </c>
      <c r="K13694" s="2">
        <v>426.81</v>
      </c>
      <c r="L13694" t="s">
        <v>28</v>
      </c>
      <c r="M13694">
        <f>YEAR(Table1[[#This Row],[order_date]])</f>
        <v>2023</v>
      </c>
      <c r="N13694">
        <f>MONTH(Table1[[#This Row],[order_date]])</f>
        <v>7</v>
      </c>
      <c r="O13694" s="3">
        <f>Table1[[#This Row],[sales]]-Table1[[#This Row],[profit]]</f>
        <v>3446.01</v>
      </c>
      <c r="P13694" s="3">
        <f>Table1[[#This Row],[sales]]*Table1[[#This Row],[quantity]]</f>
        <v>3872.82</v>
      </c>
      <c r="Q13694" s="9">
        <f>Table1[[#This Row],[delivery_date]]-Table1[[#This Row],[order_date]]</f>
        <v>7</v>
      </c>
    </row>
    <row r="13695" spans="1:17" x14ac:dyDescent="0.35">
      <c r="A13695" t="s">
        <v>13726</v>
      </c>
      <c r="B13695" t="s">
        <v>13</v>
      </c>
      <c r="C13695" t="s">
        <v>14</v>
      </c>
      <c r="D13695" s="2">
        <v>688.19</v>
      </c>
      <c r="E13695">
        <v>0.03</v>
      </c>
      <c r="F13695">
        <v>9</v>
      </c>
      <c r="G13695" s="1">
        <v>45481</v>
      </c>
      <c r="H13695" s="1">
        <v>45484</v>
      </c>
      <c r="I13695" t="s">
        <v>21</v>
      </c>
      <c r="J13695" t="s">
        <v>16</v>
      </c>
      <c r="K13695" s="2">
        <v>152.30000000000001</v>
      </c>
      <c r="L13695" t="s">
        <v>39</v>
      </c>
      <c r="M13695">
        <f>YEAR(Table1[[#This Row],[order_date]])</f>
        <v>2024</v>
      </c>
      <c r="N13695">
        <f>MONTH(Table1[[#This Row],[order_date]])</f>
        <v>7</v>
      </c>
      <c r="O13695" s="3">
        <f>Table1[[#This Row],[sales]]-Table1[[#This Row],[profit]]</f>
        <v>535.8900000000001</v>
      </c>
      <c r="P13695" s="3">
        <f>Table1[[#This Row],[sales]]*Table1[[#This Row],[quantity]]</f>
        <v>6193.7100000000009</v>
      </c>
      <c r="Q13695" s="9">
        <f>Table1[[#This Row],[delivery_date]]-Table1[[#This Row],[order_date]]</f>
        <v>3</v>
      </c>
    </row>
    <row r="13696" spans="1:17" x14ac:dyDescent="0.35">
      <c r="A13696" t="s">
        <v>13727</v>
      </c>
      <c r="B13696" t="s">
        <v>19</v>
      </c>
      <c r="C13696" t="s">
        <v>20</v>
      </c>
      <c r="D13696" s="2">
        <v>2735.95</v>
      </c>
      <c r="E13696">
        <v>0.25</v>
      </c>
      <c r="F13696">
        <v>9</v>
      </c>
      <c r="G13696" s="1">
        <v>45092</v>
      </c>
      <c r="H13696" s="1">
        <v>45098</v>
      </c>
      <c r="I13696" t="s">
        <v>21</v>
      </c>
      <c r="J13696" t="s">
        <v>16</v>
      </c>
      <c r="K13696" s="2">
        <v>668.87</v>
      </c>
      <c r="L13696" t="s">
        <v>48</v>
      </c>
      <c r="M13696">
        <f>YEAR(Table1[[#This Row],[order_date]])</f>
        <v>2023</v>
      </c>
      <c r="N13696">
        <f>MONTH(Table1[[#This Row],[order_date]])</f>
        <v>6</v>
      </c>
      <c r="O13696" s="3">
        <f>Table1[[#This Row],[sales]]-Table1[[#This Row],[profit]]</f>
        <v>2067.08</v>
      </c>
      <c r="P13696" s="3">
        <f>Table1[[#This Row],[sales]]*Table1[[#This Row],[quantity]]</f>
        <v>24623.55</v>
      </c>
      <c r="Q13696" s="9">
        <f>Table1[[#This Row],[delivery_date]]-Table1[[#This Row],[order_date]]</f>
        <v>6</v>
      </c>
    </row>
    <row r="13697" spans="1:17" x14ac:dyDescent="0.35">
      <c r="A13697" t="s">
        <v>13728</v>
      </c>
      <c r="B13697" t="s">
        <v>25</v>
      </c>
      <c r="C13697" t="s">
        <v>33</v>
      </c>
      <c r="D13697" s="2">
        <v>4193.29</v>
      </c>
      <c r="E13697">
        <v>0.15</v>
      </c>
      <c r="F13697">
        <v>4</v>
      </c>
      <c r="G13697" s="1">
        <v>44961</v>
      </c>
      <c r="H13697" s="1">
        <v>44968</v>
      </c>
      <c r="I13697" t="s">
        <v>15</v>
      </c>
      <c r="J13697" t="s">
        <v>16</v>
      </c>
      <c r="K13697" s="2">
        <v>1054.72</v>
      </c>
      <c r="L13697" t="s">
        <v>34</v>
      </c>
      <c r="M13697">
        <f>YEAR(Table1[[#This Row],[order_date]])</f>
        <v>2023</v>
      </c>
      <c r="N13697">
        <f>MONTH(Table1[[#This Row],[order_date]])</f>
        <v>2</v>
      </c>
      <c r="O13697" s="3">
        <f>Table1[[#This Row],[sales]]-Table1[[#This Row],[profit]]</f>
        <v>3138.5699999999997</v>
      </c>
      <c r="P13697" s="3">
        <f>Table1[[#This Row],[sales]]*Table1[[#This Row],[quantity]]</f>
        <v>16773.16</v>
      </c>
      <c r="Q13697" s="9">
        <f>Table1[[#This Row],[delivery_date]]-Table1[[#This Row],[order_date]]</f>
        <v>7</v>
      </c>
    </row>
    <row r="13698" spans="1:17" x14ac:dyDescent="0.35">
      <c r="A13698" t="s">
        <v>13729</v>
      </c>
      <c r="B13698" t="s">
        <v>25</v>
      </c>
      <c r="C13698" t="s">
        <v>33</v>
      </c>
      <c r="D13698" s="2">
        <v>2995.81</v>
      </c>
      <c r="E13698">
        <v>0.28000000000000003</v>
      </c>
      <c r="F13698">
        <v>9</v>
      </c>
      <c r="G13698" s="1">
        <v>45531</v>
      </c>
      <c r="H13698" s="1">
        <v>45532</v>
      </c>
      <c r="I13698" t="s">
        <v>21</v>
      </c>
      <c r="J13698" t="s">
        <v>27</v>
      </c>
      <c r="K13698" s="2">
        <v>551.98</v>
      </c>
      <c r="L13698" t="s">
        <v>28</v>
      </c>
      <c r="M13698">
        <f>YEAR(Table1[[#This Row],[order_date]])</f>
        <v>2024</v>
      </c>
      <c r="N13698">
        <f>MONTH(Table1[[#This Row],[order_date]])</f>
        <v>8</v>
      </c>
      <c r="O13698" s="3">
        <f>Table1[[#This Row],[sales]]-Table1[[#This Row],[profit]]</f>
        <v>2443.83</v>
      </c>
      <c r="P13698" s="3">
        <f>Table1[[#This Row],[sales]]*Table1[[#This Row],[quantity]]</f>
        <v>26962.29</v>
      </c>
      <c r="Q13698" s="9">
        <f>Table1[[#This Row],[delivery_date]]-Table1[[#This Row],[order_date]]</f>
        <v>1</v>
      </c>
    </row>
    <row r="13699" spans="1:17" x14ac:dyDescent="0.35">
      <c r="A13699" t="s">
        <v>13730</v>
      </c>
      <c r="B13699" t="s">
        <v>41</v>
      </c>
      <c r="C13699" t="s">
        <v>20</v>
      </c>
      <c r="D13699" s="2">
        <v>2253.89</v>
      </c>
      <c r="E13699">
        <v>0.49</v>
      </c>
      <c r="F13699">
        <v>4</v>
      </c>
      <c r="G13699" s="1">
        <v>45156</v>
      </c>
      <c r="H13699" s="1">
        <v>45160</v>
      </c>
      <c r="I13699" t="s">
        <v>15</v>
      </c>
      <c r="J13699" t="s">
        <v>16</v>
      </c>
      <c r="K13699" s="2">
        <v>500.37</v>
      </c>
      <c r="L13699" t="s">
        <v>23</v>
      </c>
      <c r="M13699">
        <f>YEAR(Table1[[#This Row],[order_date]])</f>
        <v>2023</v>
      </c>
      <c r="N13699">
        <f>MONTH(Table1[[#This Row],[order_date]])</f>
        <v>8</v>
      </c>
      <c r="O13699" s="3">
        <f>Table1[[#This Row],[sales]]-Table1[[#This Row],[profit]]</f>
        <v>1753.52</v>
      </c>
      <c r="P13699" s="3">
        <f>Table1[[#This Row],[sales]]*Table1[[#This Row],[quantity]]</f>
        <v>9015.56</v>
      </c>
      <c r="Q13699" s="9">
        <f>Table1[[#This Row],[delivery_date]]-Table1[[#This Row],[order_date]]</f>
        <v>4</v>
      </c>
    </row>
    <row r="13700" spans="1:17" x14ac:dyDescent="0.35">
      <c r="A13700" t="s">
        <v>13731</v>
      </c>
      <c r="B13700" t="s">
        <v>41</v>
      </c>
      <c r="C13700" t="s">
        <v>26</v>
      </c>
      <c r="D13700" s="2">
        <v>1494.28</v>
      </c>
      <c r="E13700">
        <v>0.34</v>
      </c>
      <c r="F13700">
        <v>8</v>
      </c>
      <c r="G13700" s="1">
        <v>45216</v>
      </c>
      <c r="H13700" s="1">
        <v>45222</v>
      </c>
      <c r="I13700" t="s">
        <v>15</v>
      </c>
      <c r="J13700" t="s">
        <v>16</v>
      </c>
      <c r="K13700" s="2">
        <v>203.49</v>
      </c>
      <c r="L13700" t="s">
        <v>34</v>
      </c>
      <c r="M13700">
        <f>YEAR(Table1[[#This Row],[order_date]])</f>
        <v>2023</v>
      </c>
      <c r="N13700">
        <f>MONTH(Table1[[#This Row],[order_date]])</f>
        <v>10</v>
      </c>
      <c r="O13700" s="3">
        <f>Table1[[#This Row],[sales]]-Table1[[#This Row],[profit]]</f>
        <v>1290.79</v>
      </c>
      <c r="P13700" s="3">
        <f>Table1[[#This Row],[sales]]*Table1[[#This Row],[quantity]]</f>
        <v>11954.24</v>
      </c>
      <c r="Q13700" s="9">
        <f>Table1[[#This Row],[delivery_date]]-Table1[[#This Row],[order_date]]</f>
        <v>6</v>
      </c>
    </row>
    <row r="13701" spans="1:17" x14ac:dyDescent="0.35">
      <c r="A13701" t="s">
        <v>13732</v>
      </c>
      <c r="B13701" t="s">
        <v>19</v>
      </c>
      <c r="C13701" t="s">
        <v>36</v>
      </c>
      <c r="D13701" s="2">
        <v>1718.91</v>
      </c>
      <c r="E13701">
        <v>0.48</v>
      </c>
      <c r="F13701">
        <v>3</v>
      </c>
      <c r="G13701" s="1">
        <v>45352</v>
      </c>
      <c r="H13701" s="1">
        <v>45353</v>
      </c>
      <c r="I13701" t="s">
        <v>15</v>
      </c>
      <c r="J13701" t="s">
        <v>27</v>
      </c>
      <c r="K13701" s="2">
        <v>148.31</v>
      </c>
      <c r="L13701" t="s">
        <v>48</v>
      </c>
      <c r="M13701">
        <f>YEAR(Table1[[#This Row],[order_date]])</f>
        <v>2024</v>
      </c>
      <c r="N13701">
        <f>MONTH(Table1[[#This Row],[order_date]])</f>
        <v>3</v>
      </c>
      <c r="O13701" s="3">
        <f>Table1[[#This Row],[sales]]-Table1[[#This Row],[profit]]</f>
        <v>1570.6000000000001</v>
      </c>
      <c r="P13701" s="3">
        <f>Table1[[#This Row],[sales]]*Table1[[#This Row],[quantity]]</f>
        <v>5156.7300000000005</v>
      </c>
      <c r="Q13701" s="9">
        <f>Table1[[#This Row],[delivery_date]]-Table1[[#This Row],[order_date]]</f>
        <v>1</v>
      </c>
    </row>
    <row r="13702" spans="1:17" x14ac:dyDescent="0.35">
      <c r="A13702" t="s">
        <v>13733</v>
      </c>
      <c r="B13702" t="s">
        <v>41</v>
      </c>
      <c r="C13702" t="s">
        <v>33</v>
      </c>
      <c r="D13702" s="2">
        <v>1286.57</v>
      </c>
      <c r="E13702">
        <v>0.37</v>
      </c>
      <c r="F13702">
        <v>9</v>
      </c>
      <c r="G13702" s="1">
        <v>45530</v>
      </c>
      <c r="H13702" s="1">
        <v>45531</v>
      </c>
      <c r="I13702" t="s">
        <v>31</v>
      </c>
      <c r="J13702" t="s">
        <v>22</v>
      </c>
      <c r="K13702" s="2">
        <v>113.25</v>
      </c>
      <c r="L13702" t="s">
        <v>28</v>
      </c>
      <c r="M13702">
        <f>YEAR(Table1[[#This Row],[order_date]])</f>
        <v>2024</v>
      </c>
      <c r="N13702">
        <f>MONTH(Table1[[#This Row],[order_date]])</f>
        <v>8</v>
      </c>
      <c r="O13702" s="3">
        <f>Table1[[#This Row],[sales]]-Table1[[#This Row],[profit]]</f>
        <v>1173.32</v>
      </c>
      <c r="P13702" s="3">
        <f>Table1[[#This Row],[sales]]*Table1[[#This Row],[quantity]]</f>
        <v>11579.13</v>
      </c>
      <c r="Q13702" s="9">
        <f>Table1[[#This Row],[delivery_date]]-Table1[[#This Row],[order_date]]</f>
        <v>1</v>
      </c>
    </row>
    <row r="13703" spans="1:17" x14ac:dyDescent="0.35">
      <c r="A13703" t="s">
        <v>13734</v>
      </c>
      <c r="B13703" t="s">
        <v>13</v>
      </c>
      <c r="C13703" t="s">
        <v>20</v>
      </c>
      <c r="D13703" s="2">
        <v>1059.06</v>
      </c>
      <c r="E13703">
        <v>0.04</v>
      </c>
      <c r="F13703">
        <v>4</v>
      </c>
      <c r="G13703" s="1">
        <v>45617</v>
      </c>
      <c r="H13703" s="1">
        <v>45623</v>
      </c>
      <c r="I13703" t="s">
        <v>15</v>
      </c>
      <c r="J13703" t="s">
        <v>22</v>
      </c>
      <c r="K13703" s="2">
        <v>64.319999999999993</v>
      </c>
      <c r="L13703" t="s">
        <v>34</v>
      </c>
      <c r="M13703">
        <f>YEAR(Table1[[#This Row],[order_date]])</f>
        <v>2024</v>
      </c>
      <c r="N13703">
        <f>MONTH(Table1[[#This Row],[order_date]])</f>
        <v>11</v>
      </c>
      <c r="O13703" s="3">
        <f>Table1[[#This Row],[sales]]-Table1[[#This Row],[profit]]</f>
        <v>994.74</v>
      </c>
      <c r="P13703" s="3">
        <f>Table1[[#This Row],[sales]]*Table1[[#This Row],[quantity]]</f>
        <v>4236.24</v>
      </c>
      <c r="Q13703" s="9">
        <f>Table1[[#This Row],[delivery_date]]-Table1[[#This Row],[order_date]]</f>
        <v>6</v>
      </c>
    </row>
    <row r="13704" spans="1:17" x14ac:dyDescent="0.35">
      <c r="A13704" t="s">
        <v>13735</v>
      </c>
      <c r="B13704" t="s">
        <v>19</v>
      </c>
      <c r="C13704" t="s">
        <v>14</v>
      </c>
      <c r="D13704" s="2">
        <v>2985.44</v>
      </c>
      <c r="E13704">
        <v>0.44</v>
      </c>
      <c r="F13704">
        <v>8</v>
      </c>
      <c r="G13704" s="1">
        <v>45603</v>
      </c>
      <c r="H13704" s="1">
        <v>45609</v>
      </c>
      <c r="I13704" t="s">
        <v>21</v>
      </c>
      <c r="J13704" t="s">
        <v>27</v>
      </c>
      <c r="K13704" s="2">
        <v>323.99</v>
      </c>
      <c r="L13704" t="s">
        <v>23</v>
      </c>
      <c r="M13704">
        <f>YEAR(Table1[[#This Row],[order_date]])</f>
        <v>2024</v>
      </c>
      <c r="N13704">
        <f>MONTH(Table1[[#This Row],[order_date]])</f>
        <v>11</v>
      </c>
      <c r="O13704" s="3">
        <f>Table1[[#This Row],[sales]]-Table1[[#This Row],[profit]]</f>
        <v>2661.45</v>
      </c>
      <c r="P13704" s="3">
        <f>Table1[[#This Row],[sales]]*Table1[[#This Row],[quantity]]</f>
        <v>23883.52</v>
      </c>
      <c r="Q13704" s="9">
        <f>Table1[[#This Row],[delivery_date]]-Table1[[#This Row],[order_date]]</f>
        <v>6</v>
      </c>
    </row>
    <row r="13705" spans="1:17" x14ac:dyDescent="0.35">
      <c r="A13705" t="s">
        <v>13736</v>
      </c>
      <c r="B13705" t="s">
        <v>13</v>
      </c>
      <c r="C13705" t="s">
        <v>14</v>
      </c>
      <c r="D13705" s="2">
        <v>2595.9899999999998</v>
      </c>
      <c r="E13705">
        <v>0.1</v>
      </c>
      <c r="F13705">
        <v>2</v>
      </c>
      <c r="G13705" s="1">
        <v>44992</v>
      </c>
      <c r="H13705" s="1">
        <v>44993</v>
      </c>
      <c r="I13705" t="s">
        <v>21</v>
      </c>
      <c r="J13705" t="s">
        <v>16</v>
      </c>
      <c r="K13705" s="2">
        <v>557.79999999999995</v>
      </c>
      <c r="L13705" t="s">
        <v>39</v>
      </c>
      <c r="M13705">
        <f>YEAR(Table1[[#This Row],[order_date]])</f>
        <v>2023</v>
      </c>
      <c r="N13705">
        <f>MONTH(Table1[[#This Row],[order_date]])</f>
        <v>3</v>
      </c>
      <c r="O13705" s="3">
        <f>Table1[[#This Row],[sales]]-Table1[[#This Row],[profit]]</f>
        <v>2038.1899999999998</v>
      </c>
      <c r="P13705" s="3">
        <f>Table1[[#This Row],[sales]]*Table1[[#This Row],[quantity]]</f>
        <v>5191.9799999999996</v>
      </c>
      <c r="Q13705" s="9">
        <f>Table1[[#This Row],[delivery_date]]-Table1[[#This Row],[order_date]]</f>
        <v>1</v>
      </c>
    </row>
    <row r="13706" spans="1:17" x14ac:dyDescent="0.35">
      <c r="A13706" t="s">
        <v>13737</v>
      </c>
      <c r="B13706" t="s">
        <v>25</v>
      </c>
      <c r="C13706" t="s">
        <v>26</v>
      </c>
      <c r="D13706" s="2">
        <v>3700.68</v>
      </c>
      <c r="E13706">
        <v>0.43</v>
      </c>
      <c r="F13706">
        <v>7</v>
      </c>
      <c r="G13706" s="1">
        <v>44960</v>
      </c>
      <c r="H13706" s="1">
        <v>44964</v>
      </c>
      <c r="I13706" t="s">
        <v>15</v>
      </c>
      <c r="J13706" t="s">
        <v>16</v>
      </c>
      <c r="K13706" s="2">
        <v>1025.8</v>
      </c>
      <c r="L13706" t="s">
        <v>39</v>
      </c>
      <c r="M13706">
        <f>YEAR(Table1[[#This Row],[order_date]])</f>
        <v>2023</v>
      </c>
      <c r="N13706">
        <f>MONTH(Table1[[#This Row],[order_date]])</f>
        <v>2</v>
      </c>
      <c r="O13706" s="3">
        <f>Table1[[#This Row],[sales]]-Table1[[#This Row],[profit]]</f>
        <v>2674.88</v>
      </c>
      <c r="P13706" s="3">
        <f>Table1[[#This Row],[sales]]*Table1[[#This Row],[quantity]]</f>
        <v>25904.76</v>
      </c>
      <c r="Q13706" s="9">
        <f>Table1[[#This Row],[delivery_date]]-Table1[[#This Row],[order_date]]</f>
        <v>4</v>
      </c>
    </row>
    <row r="13707" spans="1:17" x14ac:dyDescent="0.35">
      <c r="A13707" t="s">
        <v>13738</v>
      </c>
      <c r="B13707" t="s">
        <v>13</v>
      </c>
      <c r="C13707" t="s">
        <v>33</v>
      </c>
      <c r="D13707" s="2">
        <v>1608.85</v>
      </c>
      <c r="E13707">
        <v>0.37</v>
      </c>
      <c r="F13707">
        <v>2</v>
      </c>
      <c r="G13707" s="1">
        <v>45158</v>
      </c>
      <c r="H13707" s="1">
        <v>45164</v>
      </c>
      <c r="I13707" t="s">
        <v>31</v>
      </c>
      <c r="J13707" t="s">
        <v>27</v>
      </c>
      <c r="K13707" s="2">
        <v>399.38</v>
      </c>
      <c r="L13707" t="s">
        <v>23</v>
      </c>
      <c r="M13707">
        <f>YEAR(Table1[[#This Row],[order_date]])</f>
        <v>2023</v>
      </c>
      <c r="N13707">
        <f>MONTH(Table1[[#This Row],[order_date]])</f>
        <v>8</v>
      </c>
      <c r="O13707" s="3">
        <f>Table1[[#This Row],[sales]]-Table1[[#This Row],[profit]]</f>
        <v>1209.4699999999998</v>
      </c>
      <c r="P13707" s="3">
        <f>Table1[[#This Row],[sales]]*Table1[[#This Row],[quantity]]</f>
        <v>3217.7</v>
      </c>
      <c r="Q13707" s="9">
        <f>Table1[[#This Row],[delivery_date]]-Table1[[#This Row],[order_date]]</f>
        <v>6</v>
      </c>
    </row>
    <row r="13708" spans="1:17" x14ac:dyDescent="0.35">
      <c r="A13708" t="s">
        <v>13739</v>
      </c>
      <c r="B13708" t="s">
        <v>25</v>
      </c>
      <c r="C13708" t="s">
        <v>36</v>
      </c>
      <c r="D13708" s="2">
        <v>2358.04</v>
      </c>
      <c r="E13708">
        <v>0.42</v>
      </c>
      <c r="F13708">
        <v>5</v>
      </c>
      <c r="G13708" s="1">
        <v>45592</v>
      </c>
      <c r="H13708" s="1">
        <v>45594</v>
      </c>
      <c r="I13708" t="s">
        <v>21</v>
      </c>
      <c r="J13708" t="s">
        <v>22</v>
      </c>
      <c r="K13708" s="2">
        <v>569.72</v>
      </c>
      <c r="L13708" t="s">
        <v>28</v>
      </c>
      <c r="M13708">
        <f>YEAR(Table1[[#This Row],[order_date]])</f>
        <v>2024</v>
      </c>
      <c r="N13708">
        <f>MONTH(Table1[[#This Row],[order_date]])</f>
        <v>10</v>
      </c>
      <c r="O13708" s="3">
        <f>Table1[[#This Row],[sales]]-Table1[[#This Row],[profit]]</f>
        <v>1788.32</v>
      </c>
      <c r="P13708" s="3">
        <f>Table1[[#This Row],[sales]]*Table1[[#This Row],[quantity]]</f>
        <v>11790.2</v>
      </c>
      <c r="Q13708" s="9">
        <f>Table1[[#This Row],[delivery_date]]-Table1[[#This Row],[order_date]]</f>
        <v>2</v>
      </c>
    </row>
    <row r="13709" spans="1:17" x14ac:dyDescent="0.35">
      <c r="A13709" t="s">
        <v>13740</v>
      </c>
      <c r="B13709" t="s">
        <v>13</v>
      </c>
      <c r="C13709" t="s">
        <v>33</v>
      </c>
      <c r="D13709" s="2">
        <v>3433.81</v>
      </c>
      <c r="E13709">
        <v>0.13</v>
      </c>
      <c r="F13709">
        <v>9</v>
      </c>
      <c r="G13709" s="1">
        <v>45258</v>
      </c>
      <c r="H13709" s="1">
        <v>45265</v>
      </c>
      <c r="I13709" t="s">
        <v>21</v>
      </c>
      <c r="J13709" t="s">
        <v>16</v>
      </c>
      <c r="K13709" s="2">
        <v>952.37</v>
      </c>
      <c r="L13709" t="s">
        <v>17</v>
      </c>
      <c r="M13709">
        <f>YEAR(Table1[[#This Row],[order_date]])</f>
        <v>2023</v>
      </c>
      <c r="N13709">
        <f>MONTH(Table1[[#This Row],[order_date]])</f>
        <v>11</v>
      </c>
      <c r="O13709" s="3">
        <f>Table1[[#This Row],[sales]]-Table1[[#This Row],[profit]]</f>
        <v>2481.44</v>
      </c>
      <c r="P13709" s="3">
        <f>Table1[[#This Row],[sales]]*Table1[[#This Row],[quantity]]</f>
        <v>30904.29</v>
      </c>
      <c r="Q13709" s="9">
        <f>Table1[[#This Row],[delivery_date]]-Table1[[#This Row],[order_date]]</f>
        <v>7</v>
      </c>
    </row>
    <row r="13710" spans="1:17" x14ac:dyDescent="0.35">
      <c r="A13710" t="s">
        <v>13741</v>
      </c>
      <c r="B13710" t="s">
        <v>25</v>
      </c>
      <c r="C13710" t="s">
        <v>14</v>
      </c>
      <c r="D13710" s="2">
        <v>4819.8500000000004</v>
      </c>
      <c r="E13710">
        <v>0.4</v>
      </c>
      <c r="F13710">
        <v>5</v>
      </c>
      <c r="G13710" s="1">
        <v>45614</v>
      </c>
      <c r="H13710" s="1">
        <v>45617</v>
      </c>
      <c r="I13710" t="s">
        <v>15</v>
      </c>
      <c r="J13710" t="s">
        <v>22</v>
      </c>
      <c r="K13710" s="2">
        <v>515.61</v>
      </c>
      <c r="L13710" t="s">
        <v>48</v>
      </c>
      <c r="M13710">
        <f>YEAR(Table1[[#This Row],[order_date]])</f>
        <v>2024</v>
      </c>
      <c r="N13710">
        <f>MONTH(Table1[[#This Row],[order_date]])</f>
        <v>11</v>
      </c>
      <c r="O13710" s="3">
        <f>Table1[[#This Row],[sales]]-Table1[[#This Row],[profit]]</f>
        <v>4304.2400000000007</v>
      </c>
      <c r="P13710" s="3">
        <f>Table1[[#This Row],[sales]]*Table1[[#This Row],[quantity]]</f>
        <v>24099.25</v>
      </c>
      <c r="Q13710" s="9">
        <f>Table1[[#This Row],[delivery_date]]-Table1[[#This Row],[order_date]]</f>
        <v>3</v>
      </c>
    </row>
    <row r="13711" spans="1:17" x14ac:dyDescent="0.35">
      <c r="A13711" t="s">
        <v>13742</v>
      </c>
      <c r="B13711" t="s">
        <v>41</v>
      </c>
      <c r="C13711" t="s">
        <v>33</v>
      </c>
      <c r="D13711" s="2">
        <v>1809.46</v>
      </c>
      <c r="E13711">
        <v>0.31</v>
      </c>
      <c r="F13711">
        <v>4</v>
      </c>
      <c r="G13711" s="1">
        <v>45053</v>
      </c>
      <c r="H13711" s="1">
        <v>45055</v>
      </c>
      <c r="I13711" t="s">
        <v>15</v>
      </c>
      <c r="J13711" t="s">
        <v>22</v>
      </c>
      <c r="K13711" s="2">
        <v>117.15</v>
      </c>
      <c r="L13711" t="s">
        <v>48</v>
      </c>
      <c r="M13711">
        <f>YEAR(Table1[[#This Row],[order_date]])</f>
        <v>2023</v>
      </c>
      <c r="N13711">
        <f>MONTH(Table1[[#This Row],[order_date]])</f>
        <v>5</v>
      </c>
      <c r="O13711" s="3">
        <f>Table1[[#This Row],[sales]]-Table1[[#This Row],[profit]]</f>
        <v>1692.31</v>
      </c>
      <c r="P13711" s="3">
        <f>Table1[[#This Row],[sales]]*Table1[[#This Row],[quantity]]</f>
        <v>7237.84</v>
      </c>
      <c r="Q13711" s="9">
        <f>Table1[[#This Row],[delivery_date]]-Table1[[#This Row],[order_date]]</f>
        <v>2</v>
      </c>
    </row>
    <row r="13712" spans="1:17" x14ac:dyDescent="0.35">
      <c r="A13712" t="s">
        <v>13743</v>
      </c>
      <c r="B13712" t="s">
        <v>13</v>
      </c>
      <c r="C13712" t="s">
        <v>14</v>
      </c>
      <c r="D13712" s="2">
        <v>1561.22</v>
      </c>
      <c r="E13712">
        <v>0.04</v>
      </c>
      <c r="F13712">
        <v>8</v>
      </c>
      <c r="G13712" s="1">
        <v>45051</v>
      </c>
      <c r="H13712" s="1">
        <v>45056</v>
      </c>
      <c r="I13712" t="s">
        <v>31</v>
      </c>
      <c r="J13712" t="s">
        <v>27</v>
      </c>
      <c r="K13712" s="2">
        <v>241.98</v>
      </c>
      <c r="L13712" t="s">
        <v>28</v>
      </c>
      <c r="M13712">
        <f>YEAR(Table1[[#This Row],[order_date]])</f>
        <v>2023</v>
      </c>
      <c r="N13712">
        <f>MONTH(Table1[[#This Row],[order_date]])</f>
        <v>5</v>
      </c>
      <c r="O13712" s="3">
        <f>Table1[[#This Row],[sales]]-Table1[[#This Row],[profit]]</f>
        <v>1319.24</v>
      </c>
      <c r="P13712" s="3">
        <f>Table1[[#This Row],[sales]]*Table1[[#This Row],[quantity]]</f>
        <v>12489.76</v>
      </c>
      <c r="Q13712" s="9">
        <f>Table1[[#This Row],[delivery_date]]-Table1[[#This Row],[order_date]]</f>
        <v>5</v>
      </c>
    </row>
    <row r="13713" spans="1:17" x14ac:dyDescent="0.35">
      <c r="A13713" t="s">
        <v>13744</v>
      </c>
      <c r="B13713" t="s">
        <v>25</v>
      </c>
      <c r="C13713" t="s">
        <v>20</v>
      </c>
      <c r="D13713" s="2">
        <v>2301.5100000000002</v>
      </c>
      <c r="E13713">
        <v>0.44</v>
      </c>
      <c r="F13713">
        <v>5</v>
      </c>
      <c r="G13713" s="1">
        <v>45294</v>
      </c>
      <c r="H13713" s="1">
        <v>45296</v>
      </c>
      <c r="I13713" t="s">
        <v>15</v>
      </c>
      <c r="J13713" t="s">
        <v>16</v>
      </c>
      <c r="K13713" s="2">
        <v>331.78</v>
      </c>
      <c r="L13713" t="s">
        <v>23</v>
      </c>
      <c r="M13713">
        <f>YEAR(Table1[[#This Row],[order_date]])</f>
        <v>2024</v>
      </c>
      <c r="N13713">
        <f>MONTH(Table1[[#This Row],[order_date]])</f>
        <v>1</v>
      </c>
      <c r="O13713" s="3">
        <f>Table1[[#This Row],[sales]]-Table1[[#This Row],[profit]]</f>
        <v>1969.7300000000002</v>
      </c>
      <c r="P13713" s="3">
        <f>Table1[[#This Row],[sales]]*Table1[[#This Row],[quantity]]</f>
        <v>11507.550000000001</v>
      </c>
      <c r="Q13713" s="9">
        <f>Table1[[#This Row],[delivery_date]]-Table1[[#This Row],[order_date]]</f>
        <v>2</v>
      </c>
    </row>
    <row r="13714" spans="1:17" x14ac:dyDescent="0.35">
      <c r="A13714" t="s">
        <v>13745</v>
      </c>
      <c r="B13714" t="s">
        <v>13</v>
      </c>
      <c r="C13714" t="s">
        <v>20</v>
      </c>
      <c r="D13714" s="2">
        <v>3646.98</v>
      </c>
      <c r="E13714">
        <v>0.44</v>
      </c>
      <c r="F13714">
        <v>9</v>
      </c>
      <c r="G13714" s="1">
        <v>45005</v>
      </c>
      <c r="H13714" s="1">
        <v>45012</v>
      </c>
      <c r="I13714" t="s">
        <v>15</v>
      </c>
      <c r="J13714" t="s">
        <v>27</v>
      </c>
      <c r="K13714" s="2">
        <v>727.02</v>
      </c>
      <c r="L13714" t="s">
        <v>17</v>
      </c>
      <c r="M13714">
        <f>YEAR(Table1[[#This Row],[order_date]])</f>
        <v>2023</v>
      </c>
      <c r="N13714">
        <f>MONTH(Table1[[#This Row],[order_date]])</f>
        <v>3</v>
      </c>
      <c r="O13714" s="3">
        <f>Table1[[#This Row],[sales]]-Table1[[#This Row],[profit]]</f>
        <v>2919.96</v>
      </c>
      <c r="P13714" s="3">
        <f>Table1[[#This Row],[sales]]*Table1[[#This Row],[quantity]]</f>
        <v>32822.82</v>
      </c>
      <c r="Q13714" s="9">
        <f>Table1[[#This Row],[delivery_date]]-Table1[[#This Row],[order_date]]</f>
        <v>7</v>
      </c>
    </row>
    <row r="13715" spans="1:17" x14ac:dyDescent="0.35">
      <c r="A13715" t="s">
        <v>13746</v>
      </c>
      <c r="B13715" t="s">
        <v>19</v>
      </c>
      <c r="C13715" t="s">
        <v>14</v>
      </c>
      <c r="D13715" s="2">
        <v>4811.6000000000004</v>
      </c>
      <c r="E13715">
        <v>0.28999999999999998</v>
      </c>
      <c r="F13715">
        <v>9</v>
      </c>
      <c r="G13715" s="1">
        <v>44936</v>
      </c>
      <c r="H13715" s="1">
        <v>44942</v>
      </c>
      <c r="I13715" t="s">
        <v>21</v>
      </c>
      <c r="J13715" t="s">
        <v>16</v>
      </c>
      <c r="K13715" s="2">
        <v>821.3</v>
      </c>
      <c r="L13715" t="s">
        <v>48</v>
      </c>
      <c r="M13715">
        <f>YEAR(Table1[[#This Row],[order_date]])</f>
        <v>2023</v>
      </c>
      <c r="N13715">
        <f>MONTH(Table1[[#This Row],[order_date]])</f>
        <v>1</v>
      </c>
      <c r="O13715" s="3">
        <f>Table1[[#This Row],[sales]]-Table1[[#This Row],[profit]]</f>
        <v>3990.3</v>
      </c>
      <c r="P13715" s="3">
        <f>Table1[[#This Row],[sales]]*Table1[[#This Row],[quantity]]</f>
        <v>43304.4</v>
      </c>
      <c r="Q13715" s="9">
        <f>Table1[[#This Row],[delivery_date]]-Table1[[#This Row],[order_date]]</f>
        <v>6</v>
      </c>
    </row>
    <row r="13716" spans="1:17" x14ac:dyDescent="0.35">
      <c r="A13716" t="s">
        <v>13747</v>
      </c>
      <c r="B13716" t="s">
        <v>41</v>
      </c>
      <c r="C13716" t="s">
        <v>36</v>
      </c>
      <c r="D13716" s="2">
        <v>2729.03</v>
      </c>
      <c r="E13716">
        <v>0.23</v>
      </c>
      <c r="F13716">
        <v>2</v>
      </c>
      <c r="G13716" s="1">
        <v>45474</v>
      </c>
      <c r="H13716" s="1">
        <v>45477</v>
      </c>
      <c r="I13716" t="s">
        <v>15</v>
      </c>
      <c r="J13716" t="s">
        <v>22</v>
      </c>
      <c r="K13716" s="2">
        <v>646.99</v>
      </c>
      <c r="L13716" t="s">
        <v>23</v>
      </c>
      <c r="M13716">
        <f>YEAR(Table1[[#This Row],[order_date]])</f>
        <v>2024</v>
      </c>
      <c r="N13716">
        <f>MONTH(Table1[[#This Row],[order_date]])</f>
        <v>7</v>
      </c>
      <c r="O13716" s="3">
        <f>Table1[[#This Row],[sales]]-Table1[[#This Row],[profit]]</f>
        <v>2082.04</v>
      </c>
      <c r="P13716" s="3">
        <f>Table1[[#This Row],[sales]]*Table1[[#This Row],[quantity]]</f>
        <v>5458.06</v>
      </c>
      <c r="Q13716" s="9">
        <f>Table1[[#This Row],[delivery_date]]-Table1[[#This Row],[order_date]]</f>
        <v>3</v>
      </c>
    </row>
    <row r="13717" spans="1:17" x14ac:dyDescent="0.35">
      <c r="A13717" t="s">
        <v>13748</v>
      </c>
      <c r="B13717" t="s">
        <v>25</v>
      </c>
      <c r="C13717" t="s">
        <v>36</v>
      </c>
      <c r="D13717" s="2">
        <v>4080.96</v>
      </c>
      <c r="E13717">
        <v>0.2</v>
      </c>
      <c r="F13717">
        <v>9</v>
      </c>
      <c r="G13717" s="1">
        <v>45094</v>
      </c>
      <c r="H13717" s="1">
        <v>45101</v>
      </c>
      <c r="I13717" t="s">
        <v>21</v>
      </c>
      <c r="J13717" t="s">
        <v>27</v>
      </c>
      <c r="K13717" s="2">
        <v>1016.57</v>
      </c>
      <c r="L13717" t="s">
        <v>23</v>
      </c>
      <c r="M13717">
        <f>YEAR(Table1[[#This Row],[order_date]])</f>
        <v>2023</v>
      </c>
      <c r="N13717">
        <f>MONTH(Table1[[#This Row],[order_date]])</f>
        <v>6</v>
      </c>
      <c r="O13717" s="3">
        <f>Table1[[#This Row],[sales]]-Table1[[#This Row],[profit]]</f>
        <v>3064.39</v>
      </c>
      <c r="P13717" s="3">
        <f>Table1[[#This Row],[sales]]*Table1[[#This Row],[quantity]]</f>
        <v>36728.639999999999</v>
      </c>
      <c r="Q13717" s="9">
        <f>Table1[[#This Row],[delivery_date]]-Table1[[#This Row],[order_date]]</f>
        <v>7</v>
      </c>
    </row>
    <row r="13718" spans="1:17" x14ac:dyDescent="0.35">
      <c r="A13718" t="s">
        <v>13749</v>
      </c>
      <c r="B13718" t="s">
        <v>19</v>
      </c>
      <c r="C13718" t="s">
        <v>33</v>
      </c>
      <c r="D13718" s="2">
        <v>2375.56</v>
      </c>
      <c r="E13718">
        <v>0.3</v>
      </c>
      <c r="F13718">
        <v>8</v>
      </c>
      <c r="G13718" s="1">
        <v>45063</v>
      </c>
      <c r="H13718" s="1">
        <v>45064</v>
      </c>
      <c r="I13718" t="s">
        <v>15</v>
      </c>
      <c r="J13718" t="s">
        <v>16</v>
      </c>
      <c r="K13718" s="2">
        <v>461.5</v>
      </c>
      <c r="L13718" t="s">
        <v>17</v>
      </c>
      <c r="M13718">
        <f>YEAR(Table1[[#This Row],[order_date]])</f>
        <v>2023</v>
      </c>
      <c r="N13718">
        <f>MONTH(Table1[[#This Row],[order_date]])</f>
        <v>5</v>
      </c>
      <c r="O13718" s="3">
        <f>Table1[[#This Row],[sales]]-Table1[[#This Row],[profit]]</f>
        <v>1914.06</v>
      </c>
      <c r="P13718" s="3">
        <f>Table1[[#This Row],[sales]]*Table1[[#This Row],[quantity]]</f>
        <v>19004.48</v>
      </c>
      <c r="Q13718" s="9">
        <f>Table1[[#This Row],[delivery_date]]-Table1[[#This Row],[order_date]]</f>
        <v>1</v>
      </c>
    </row>
    <row r="13719" spans="1:17" x14ac:dyDescent="0.35">
      <c r="A13719" t="s">
        <v>13750</v>
      </c>
      <c r="B13719" t="s">
        <v>13</v>
      </c>
      <c r="C13719" t="s">
        <v>14</v>
      </c>
      <c r="D13719" s="2">
        <v>295.3</v>
      </c>
      <c r="E13719">
        <v>0.42</v>
      </c>
      <c r="F13719">
        <v>7</v>
      </c>
      <c r="G13719" s="1">
        <v>45107</v>
      </c>
      <c r="H13719" s="1">
        <v>45109</v>
      </c>
      <c r="I13719" t="s">
        <v>31</v>
      </c>
      <c r="J13719" t="s">
        <v>27</v>
      </c>
      <c r="K13719" s="2">
        <v>30.11</v>
      </c>
      <c r="L13719" t="s">
        <v>17</v>
      </c>
      <c r="M13719">
        <f>YEAR(Table1[[#This Row],[order_date]])</f>
        <v>2023</v>
      </c>
      <c r="N13719">
        <f>MONTH(Table1[[#This Row],[order_date]])</f>
        <v>6</v>
      </c>
      <c r="O13719" s="3">
        <f>Table1[[#This Row],[sales]]-Table1[[#This Row],[profit]]</f>
        <v>265.19</v>
      </c>
      <c r="P13719" s="3">
        <f>Table1[[#This Row],[sales]]*Table1[[#This Row],[quantity]]</f>
        <v>2067.1</v>
      </c>
      <c r="Q13719" s="9">
        <f>Table1[[#This Row],[delivery_date]]-Table1[[#This Row],[order_date]]</f>
        <v>2</v>
      </c>
    </row>
    <row r="13720" spans="1:17" x14ac:dyDescent="0.35">
      <c r="A13720" t="s">
        <v>13751</v>
      </c>
      <c r="B13720" t="s">
        <v>19</v>
      </c>
      <c r="C13720" t="s">
        <v>26</v>
      </c>
      <c r="D13720" s="2">
        <v>4481.6400000000003</v>
      </c>
      <c r="E13720">
        <v>0.28000000000000003</v>
      </c>
      <c r="F13720">
        <v>6</v>
      </c>
      <c r="G13720" s="1">
        <v>45647</v>
      </c>
      <c r="H13720" s="1">
        <v>45654</v>
      </c>
      <c r="I13720" t="s">
        <v>21</v>
      </c>
      <c r="J13720" t="s">
        <v>27</v>
      </c>
      <c r="K13720" s="2">
        <v>1208.31</v>
      </c>
      <c r="L13720" t="s">
        <v>23</v>
      </c>
      <c r="M13720">
        <f>YEAR(Table1[[#This Row],[order_date]])</f>
        <v>2024</v>
      </c>
      <c r="N13720">
        <f>MONTH(Table1[[#This Row],[order_date]])</f>
        <v>12</v>
      </c>
      <c r="O13720" s="3">
        <f>Table1[[#This Row],[sales]]-Table1[[#This Row],[profit]]</f>
        <v>3273.3300000000004</v>
      </c>
      <c r="P13720" s="3">
        <f>Table1[[#This Row],[sales]]*Table1[[#This Row],[quantity]]</f>
        <v>26889.840000000004</v>
      </c>
      <c r="Q13720" s="9">
        <f>Table1[[#This Row],[delivery_date]]-Table1[[#This Row],[order_date]]</f>
        <v>7</v>
      </c>
    </row>
    <row r="13721" spans="1:17" x14ac:dyDescent="0.35">
      <c r="A13721" t="s">
        <v>13752</v>
      </c>
      <c r="B13721" t="s">
        <v>13</v>
      </c>
      <c r="C13721" t="s">
        <v>36</v>
      </c>
      <c r="D13721" s="2">
        <v>1520.4</v>
      </c>
      <c r="E13721">
        <v>0.06</v>
      </c>
      <c r="F13721">
        <v>4</v>
      </c>
      <c r="G13721" s="1">
        <v>45380</v>
      </c>
      <c r="H13721" s="1">
        <v>45384</v>
      </c>
      <c r="I13721" t="s">
        <v>31</v>
      </c>
      <c r="J13721" t="s">
        <v>27</v>
      </c>
      <c r="K13721" s="2">
        <v>176.49</v>
      </c>
      <c r="L13721" t="s">
        <v>28</v>
      </c>
      <c r="M13721">
        <f>YEAR(Table1[[#This Row],[order_date]])</f>
        <v>2024</v>
      </c>
      <c r="N13721">
        <f>MONTH(Table1[[#This Row],[order_date]])</f>
        <v>3</v>
      </c>
      <c r="O13721" s="3">
        <f>Table1[[#This Row],[sales]]-Table1[[#This Row],[profit]]</f>
        <v>1343.91</v>
      </c>
      <c r="P13721" s="3">
        <f>Table1[[#This Row],[sales]]*Table1[[#This Row],[quantity]]</f>
        <v>6081.6</v>
      </c>
      <c r="Q13721" s="9">
        <f>Table1[[#This Row],[delivery_date]]-Table1[[#This Row],[order_date]]</f>
        <v>4</v>
      </c>
    </row>
    <row r="13722" spans="1:17" x14ac:dyDescent="0.35">
      <c r="A13722" t="s">
        <v>13753</v>
      </c>
      <c r="B13722" t="s">
        <v>41</v>
      </c>
      <c r="C13722" t="s">
        <v>36</v>
      </c>
      <c r="D13722" s="2">
        <v>779.46</v>
      </c>
      <c r="E13722">
        <v>0.15</v>
      </c>
      <c r="F13722">
        <v>7</v>
      </c>
      <c r="G13722" s="1">
        <v>45012</v>
      </c>
      <c r="H13722" s="1">
        <v>45018</v>
      </c>
      <c r="I13722" t="s">
        <v>21</v>
      </c>
      <c r="J13722" t="s">
        <v>16</v>
      </c>
      <c r="K13722" s="2">
        <v>188.12</v>
      </c>
      <c r="L13722" t="s">
        <v>34</v>
      </c>
      <c r="M13722">
        <f>YEAR(Table1[[#This Row],[order_date]])</f>
        <v>2023</v>
      </c>
      <c r="N13722">
        <f>MONTH(Table1[[#This Row],[order_date]])</f>
        <v>3</v>
      </c>
      <c r="O13722" s="3">
        <f>Table1[[#This Row],[sales]]-Table1[[#This Row],[profit]]</f>
        <v>591.34</v>
      </c>
      <c r="P13722" s="3">
        <f>Table1[[#This Row],[sales]]*Table1[[#This Row],[quantity]]</f>
        <v>5456.22</v>
      </c>
      <c r="Q13722" s="9">
        <f>Table1[[#This Row],[delivery_date]]-Table1[[#This Row],[order_date]]</f>
        <v>6</v>
      </c>
    </row>
    <row r="13723" spans="1:17" x14ac:dyDescent="0.35">
      <c r="A13723" t="s">
        <v>13754</v>
      </c>
      <c r="B13723" t="s">
        <v>19</v>
      </c>
      <c r="C13723" t="s">
        <v>20</v>
      </c>
      <c r="D13723" s="2">
        <v>4981.1899999999996</v>
      </c>
      <c r="E13723">
        <v>0.33</v>
      </c>
      <c r="F13723">
        <v>6</v>
      </c>
      <c r="G13723" s="1">
        <v>45646</v>
      </c>
      <c r="H13723" s="1">
        <v>45651</v>
      </c>
      <c r="I13723" t="s">
        <v>21</v>
      </c>
      <c r="J13723" t="s">
        <v>22</v>
      </c>
      <c r="K13723" s="2">
        <v>881.72</v>
      </c>
      <c r="L13723" t="s">
        <v>23</v>
      </c>
      <c r="M13723">
        <f>YEAR(Table1[[#This Row],[order_date]])</f>
        <v>2024</v>
      </c>
      <c r="N13723">
        <f>MONTH(Table1[[#This Row],[order_date]])</f>
        <v>12</v>
      </c>
      <c r="O13723" s="3">
        <f>Table1[[#This Row],[sales]]-Table1[[#This Row],[profit]]</f>
        <v>4099.4699999999993</v>
      </c>
      <c r="P13723" s="3">
        <f>Table1[[#This Row],[sales]]*Table1[[#This Row],[quantity]]</f>
        <v>29887.14</v>
      </c>
      <c r="Q13723" s="9">
        <f>Table1[[#This Row],[delivery_date]]-Table1[[#This Row],[order_date]]</f>
        <v>5</v>
      </c>
    </row>
    <row r="13724" spans="1:17" x14ac:dyDescent="0.35">
      <c r="A13724" t="s">
        <v>13755</v>
      </c>
      <c r="B13724" t="s">
        <v>41</v>
      </c>
      <c r="C13724" t="s">
        <v>36</v>
      </c>
      <c r="D13724" s="2">
        <v>1802.26</v>
      </c>
      <c r="E13724">
        <v>0.32</v>
      </c>
      <c r="F13724">
        <v>8</v>
      </c>
      <c r="G13724" s="1">
        <v>45140</v>
      </c>
      <c r="H13724" s="1">
        <v>45141</v>
      </c>
      <c r="I13724" t="s">
        <v>31</v>
      </c>
      <c r="J13724" t="s">
        <v>16</v>
      </c>
      <c r="K13724" s="2">
        <v>340.95</v>
      </c>
      <c r="L13724" t="s">
        <v>48</v>
      </c>
      <c r="M13724">
        <f>YEAR(Table1[[#This Row],[order_date]])</f>
        <v>2023</v>
      </c>
      <c r="N13724">
        <f>MONTH(Table1[[#This Row],[order_date]])</f>
        <v>8</v>
      </c>
      <c r="O13724" s="3">
        <f>Table1[[#This Row],[sales]]-Table1[[#This Row],[profit]]</f>
        <v>1461.31</v>
      </c>
      <c r="P13724" s="3">
        <f>Table1[[#This Row],[sales]]*Table1[[#This Row],[quantity]]</f>
        <v>14418.08</v>
      </c>
      <c r="Q13724" s="9">
        <f>Table1[[#This Row],[delivery_date]]-Table1[[#This Row],[order_date]]</f>
        <v>1</v>
      </c>
    </row>
    <row r="13725" spans="1:17" x14ac:dyDescent="0.35">
      <c r="A13725" t="s">
        <v>13756</v>
      </c>
      <c r="B13725" t="s">
        <v>25</v>
      </c>
      <c r="C13725" t="s">
        <v>36</v>
      </c>
      <c r="D13725" s="2">
        <v>769.04</v>
      </c>
      <c r="E13725">
        <v>0.26</v>
      </c>
      <c r="F13725">
        <v>1</v>
      </c>
      <c r="G13725" s="1">
        <v>45235</v>
      </c>
      <c r="H13725" s="1">
        <v>45236</v>
      </c>
      <c r="I13725" t="s">
        <v>15</v>
      </c>
      <c r="J13725" t="s">
        <v>22</v>
      </c>
      <c r="K13725" s="2">
        <v>69.44</v>
      </c>
      <c r="L13725" t="s">
        <v>17</v>
      </c>
      <c r="M13725">
        <f>YEAR(Table1[[#This Row],[order_date]])</f>
        <v>2023</v>
      </c>
      <c r="N13725">
        <f>MONTH(Table1[[#This Row],[order_date]])</f>
        <v>11</v>
      </c>
      <c r="O13725" s="3">
        <f>Table1[[#This Row],[sales]]-Table1[[#This Row],[profit]]</f>
        <v>699.59999999999991</v>
      </c>
      <c r="P13725" s="3">
        <f>Table1[[#This Row],[sales]]*Table1[[#This Row],[quantity]]</f>
        <v>769.04</v>
      </c>
      <c r="Q13725" s="9">
        <f>Table1[[#This Row],[delivery_date]]-Table1[[#This Row],[order_date]]</f>
        <v>1</v>
      </c>
    </row>
    <row r="13726" spans="1:17" x14ac:dyDescent="0.35">
      <c r="A13726" t="s">
        <v>13757</v>
      </c>
      <c r="B13726" t="s">
        <v>13</v>
      </c>
      <c r="C13726" t="s">
        <v>36</v>
      </c>
      <c r="D13726" s="2">
        <v>1626.56</v>
      </c>
      <c r="E13726">
        <v>0.12</v>
      </c>
      <c r="F13726">
        <v>3</v>
      </c>
      <c r="G13726" s="1">
        <v>45093</v>
      </c>
      <c r="H13726" s="1">
        <v>45094</v>
      </c>
      <c r="I13726" t="s">
        <v>15</v>
      </c>
      <c r="J13726" t="s">
        <v>27</v>
      </c>
      <c r="K13726" s="2">
        <v>313.36</v>
      </c>
      <c r="L13726" t="s">
        <v>39</v>
      </c>
      <c r="M13726">
        <f>YEAR(Table1[[#This Row],[order_date]])</f>
        <v>2023</v>
      </c>
      <c r="N13726">
        <f>MONTH(Table1[[#This Row],[order_date]])</f>
        <v>6</v>
      </c>
      <c r="O13726" s="3">
        <f>Table1[[#This Row],[sales]]-Table1[[#This Row],[profit]]</f>
        <v>1313.1999999999998</v>
      </c>
      <c r="P13726" s="3">
        <f>Table1[[#This Row],[sales]]*Table1[[#This Row],[quantity]]</f>
        <v>4879.68</v>
      </c>
      <c r="Q13726" s="9">
        <f>Table1[[#This Row],[delivery_date]]-Table1[[#This Row],[order_date]]</f>
        <v>1</v>
      </c>
    </row>
    <row r="13727" spans="1:17" x14ac:dyDescent="0.35">
      <c r="A13727" t="s">
        <v>13758</v>
      </c>
      <c r="B13727" t="s">
        <v>13</v>
      </c>
      <c r="C13727" t="s">
        <v>14</v>
      </c>
      <c r="D13727" s="2">
        <v>2617.8000000000002</v>
      </c>
      <c r="E13727">
        <v>0.14000000000000001</v>
      </c>
      <c r="F13727">
        <v>8</v>
      </c>
      <c r="G13727" s="1">
        <v>45243</v>
      </c>
      <c r="H13727" s="1">
        <v>45245</v>
      </c>
      <c r="I13727" t="s">
        <v>21</v>
      </c>
      <c r="J13727" t="s">
        <v>22</v>
      </c>
      <c r="K13727" s="2">
        <v>677.16</v>
      </c>
      <c r="L13727" t="s">
        <v>48</v>
      </c>
      <c r="M13727">
        <f>YEAR(Table1[[#This Row],[order_date]])</f>
        <v>2023</v>
      </c>
      <c r="N13727">
        <f>MONTH(Table1[[#This Row],[order_date]])</f>
        <v>11</v>
      </c>
      <c r="O13727" s="3">
        <f>Table1[[#This Row],[sales]]-Table1[[#This Row],[profit]]</f>
        <v>1940.6400000000003</v>
      </c>
      <c r="P13727" s="3">
        <f>Table1[[#This Row],[sales]]*Table1[[#This Row],[quantity]]</f>
        <v>20942.400000000001</v>
      </c>
      <c r="Q13727" s="9">
        <f>Table1[[#This Row],[delivery_date]]-Table1[[#This Row],[order_date]]</f>
        <v>2</v>
      </c>
    </row>
    <row r="13728" spans="1:17" x14ac:dyDescent="0.35">
      <c r="A13728" t="s">
        <v>13759</v>
      </c>
      <c r="B13728" t="s">
        <v>41</v>
      </c>
      <c r="C13728" t="s">
        <v>14</v>
      </c>
      <c r="D13728" s="2">
        <v>530.99</v>
      </c>
      <c r="E13728">
        <v>0.24</v>
      </c>
      <c r="F13728">
        <v>2</v>
      </c>
      <c r="G13728" s="1">
        <v>44978</v>
      </c>
      <c r="H13728" s="1">
        <v>44982</v>
      </c>
      <c r="I13728" t="s">
        <v>31</v>
      </c>
      <c r="J13728" t="s">
        <v>27</v>
      </c>
      <c r="K13728" s="2">
        <v>84.57</v>
      </c>
      <c r="L13728" t="s">
        <v>28</v>
      </c>
      <c r="M13728">
        <f>YEAR(Table1[[#This Row],[order_date]])</f>
        <v>2023</v>
      </c>
      <c r="N13728">
        <f>MONTH(Table1[[#This Row],[order_date]])</f>
        <v>2</v>
      </c>
      <c r="O13728" s="3">
        <f>Table1[[#This Row],[sales]]-Table1[[#This Row],[profit]]</f>
        <v>446.42</v>
      </c>
      <c r="P13728" s="3">
        <f>Table1[[#This Row],[sales]]*Table1[[#This Row],[quantity]]</f>
        <v>1061.98</v>
      </c>
      <c r="Q13728" s="9">
        <f>Table1[[#This Row],[delivery_date]]-Table1[[#This Row],[order_date]]</f>
        <v>4</v>
      </c>
    </row>
    <row r="13729" spans="1:17" x14ac:dyDescent="0.35">
      <c r="A13729" t="s">
        <v>13760</v>
      </c>
      <c r="B13729" t="s">
        <v>41</v>
      </c>
      <c r="C13729" t="s">
        <v>20</v>
      </c>
      <c r="D13729" s="2">
        <v>1827.84</v>
      </c>
      <c r="E13729">
        <v>0.2</v>
      </c>
      <c r="F13729">
        <v>9</v>
      </c>
      <c r="G13729" s="1">
        <v>45122</v>
      </c>
      <c r="H13729" s="1">
        <v>45129</v>
      </c>
      <c r="I13729" t="s">
        <v>15</v>
      </c>
      <c r="J13729" t="s">
        <v>16</v>
      </c>
      <c r="K13729" s="2">
        <v>239.26</v>
      </c>
      <c r="L13729" t="s">
        <v>48</v>
      </c>
      <c r="M13729">
        <f>YEAR(Table1[[#This Row],[order_date]])</f>
        <v>2023</v>
      </c>
      <c r="N13729">
        <f>MONTH(Table1[[#This Row],[order_date]])</f>
        <v>7</v>
      </c>
      <c r="O13729" s="3">
        <f>Table1[[#This Row],[sales]]-Table1[[#This Row],[profit]]</f>
        <v>1588.58</v>
      </c>
      <c r="P13729" s="3">
        <f>Table1[[#This Row],[sales]]*Table1[[#This Row],[quantity]]</f>
        <v>16450.559999999998</v>
      </c>
      <c r="Q13729" s="9">
        <f>Table1[[#This Row],[delivery_date]]-Table1[[#This Row],[order_date]]</f>
        <v>7</v>
      </c>
    </row>
    <row r="13730" spans="1:17" x14ac:dyDescent="0.35">
      <c r="A13730" t="s">
        <v>13761</v>
      </c>
      <c r="B13730" t="s">
        <v>25</v>
      </c>
      <c r="C13730" t="s">
        <v>33</v>
      </c>
      <c r="D13730" s="2">
        <v>3377.4</v>
      </c>
      <c r="E13730">
        <v>0.16</v>
      </c>
      <c r="F13730">
        <v>2</v>
      </c>
      <c r="G13730" s="1">
        <v>45634</v>
      </c>
      <c r="H13730" s="1">
        <v>45640</v>
      </c>
      <c r="I13730" t="s">
        <v>15</v>
      </c>
      <c r="J13730" t="s">
        <v>27</v>
      </c>
      <c r="K13730" s="2">
        <v>396.01</v>
      </c>
      <c r="L13730" t="s">
        <v>28</v>
      </c>
      <c r="M13730">
        <f>YEAR(Table1[[#This Row],[order_date]])</f>
        <v>2024</v>
      </c>
      <c r="N13730">
        <f>MONTH(Table1[[#This Row],[order_date]])</f>
        <v>12</v>
      </c>
      <c r="O13730" s="3">
        <f>Table1[[#This Row],[sales]]-Table1[[#This Row],[profit]]</f>
        <v>2981.3900000000003</v>
      </c>
      <c r="P13730" s="3">
        <f>Table1[[#This Row],[sales]]*Table1[[#This Row],[quantity]]</f>
        <v>6754.8</v>
      </c>
      <c r="Q13730" s="9">
        <f>Table1[[#This Row],[delivery_date]]-Table1[[#This Row],[order_date]]</f>
        <v>6</v>
      </c>
    </row>
    <row r="13731" spans="1:17" x14ac:dyDescent="0.35">
      <c r="A13731" t="s">
        <v>13762</v>
      </c>
      <c r="B13731" t="s">
        <v>19</v>
      </c>
      <c r="C13731" t="s">
        <v>36</v>
      </c>
      <c r="D13731" s="2">
        <v>4588.07</v>
      </c>
      <c r="E13731">
        <v>0.41</v>
      </c>
      <c r="F13731">
        <v>9</v>
      </c>
      <c r="G13731" s="1">
        <v>45639</v>
      </c>
      <c r="H13731" s="1">
        <v>45645</v>
      </c>
      <c r="I13731" t="s">
        <v>15</v>
      </c>
      <c r="J13731" t="s">
        <v>22</v>
      </c>
      <c r="K13731" s="2">
        <v>770.97</v>
      </c>
      <c r="L13731" t="s">
        <v>48</v>
      </c>
      <c r="M13731">
        <f>YEAR(Table1[[#This Row],[order_date]])</f>
        <v>2024</v>
      </c>
      <c r="N13731">
        <f>MONTH(Table1[[#This Row],[order_date]])</f>
        <v>12</v>
      </c>
      <c r="O13731" s="3">
        <f>Table1[[#This Row],[sales]]-Table1[[#This Row],[profit]]</f>
        <v>3817.0999999999995</v>
      </c>
      <c r="P13731" s="3">
        <f>Table1[[#This Row],[sales]]*Table1[[#This Row],[quantity]]</f>
        <v>41292.629999999997</v>
      </c>
      <c r="Q13731" s="9">
        <f>Table1[[#This Row],[delivery_date]]-Table1[[#This Row],[order_date]]</f>
        <v>6</v>
      </c>
    </row>
    <row r="13732" spans="1:17" x14ac:dyDescent="0.35">
      <c r="A13732" t="s">
        <v>13763</v>
      </c>
      <c r="B13732" t="s">
        <v>13</v>
      </c>
      <c r="C13732" t="s">
        <v>33</v>
      </c>
      <c r="D13732" s="2">
        <v>2047.44</v>
      </c>
      <c r="E13732">
        <v>0.25</v>
      </c>
      <c r="F13732">
        <v>7</v>
      </c>
      <c r="G13732" s="1">
        <v>45132</v>
      </c>
      <c r="H13732" s="1">
        <v>45135</v>
      </c>
      <c r="I13732" t="s">
        <v>31</v>
      </c>
      <c r="J13732" t="s">
        <v>22</v>
      </c>
      <c r="K13732" s="2">
        <v>228.54</v>
      </c>
      <c r="L13732" t="s">
        <v>39</v>
      </c>
      <c r="M13732">
        <f>YEAR(Table1[[#This Row],[order_date]])</f>
        <v>2023</v>
      </c>
      <c r="N13732">
        <f>MONTH(Table1[[#This Row],[order_date]])</f>
        <v>7</v>
      </c>
      <c r="O13732" s="3">
        <f>Table1[[#This Row],[sales]]-Table1[[#This Row],[profit]]</f>
        <v>1818.9</v>
      </c>
      <c r="P13732" s="3">
        <f>Table1[[#This Row],[sales]]*Table1[[#This Row],[quantity]]</f>
        <v>14332.08</v>
      </c>
      <c r="Q13732" s="9">
        <f>Table1[[#This Row],[delivery_date]]-Table1[[#This Row],[order_date]]</f>
        <v>3</v>
      </c>
    </row>
    <row r="13733" spans="1:17" x14ac:dyDescent="0.35">
      <c r="A13733" t="s">
        <v>13764</v>
      </c>
      <c r="B13733" t="s">
        <v>13</v>
      </c>
      <c r="C13733" t="s">
        <v>14</v>
      </c>
      <c r="D13733" s="2">
        <v>2866.36</v>
      </c>
      <c r="E13733">
        <v>0.25</v>
      </c>
      <c r="F13733">
        <v>4</v>
      </c>
      <c r="G13733" s="1">
        <v>45608</v>
      </c>
      <c r="H13733" s="1">
        <v>45613</v>
      </c>
      <c r="I13733" t="s">
        <v>15</v>
      </c>
      <c r="J13733" t="s">
        <v>27</v>
      </c>
      <c r="K13733" s="2">
        <v>457.68</v>
      </c>
      <c r="L13733" t="s">
        <v>34</v>
      </c>
      <c r="M13733">
        <f>YEAR(Table1[[#This Row],[order_date]])</f>
        <v>2024</v>
      </c>
      <c r="N13733">
        <f>MONTH(Table1[[#This Row],[order_date]])</f>
        <v>11</v>
      </c>
      <c r="O13733" s="3">
        <f>Table1[[#This Row],[sales]]-Table1[[#This Row],[profit]]</f>
        <v>2408.6800000000003</v>
      </c>
      <c r="P13733" s="3">
        <f>Table1[[#This Row],[sales]]*Table1[[#This Row],[quantity]]</f>
        <v>11465.44</v>
      </c>
      <c r="Q13733" s="9">
        <f>Table1[[#This Row],[delivery_date]]-Table1[[#This Row],[order_date]]</f>
        <v>5</v>
      </c>
    </row>
    <row r="13734" spans="1:17" x14ac:dyDescent="0.35">
      <c r="A13734" t="s">
        <v>13765</v>
      </c>
      <c r="B13734" t="s">
        <v>25</v>
      </c>
      <c r="C13734" t="s">
        <v>36</v>
      </c>
      <c r="D13734" s="2">
        <v>3216.7</v>
      </c>
      <c r="E13734">
        <v>0.21</v>
      </c>
      <c r="F13734">
        <v>3</v>
      </c>
      <c r="G13734" s="1">
        <v>45169</v>
      </c>
      <c r="H13734" s="1">
        <v>45173</v>
      </c>
      <c r="I13734" t="s">
        <v>15</v>
      </c>
      <c r="J13734" t="s">
        <v>22</v>
      </c>
      <c r="K13734" s="2">
        <v>560.69000000000005</v>
      </c>
      <c r="L13734" t="s">
        <v>23</v>
      </c>
      <c r="M13734">
        <f>YEAR(Table1[[#This Row],[order_date]])</f>
        <v>2023</v>
      </c>
      <c r="N13734">
        <f>MONTH(Table1[[#This Row],[order_date]])</f>
        <v>8</v>
      </c>
      <c r="O13734" s="3">
        <f>Table1[[#This Row],[sales]]-Table1[[#This Row],[profit]]</f>
        <v>2656.0099999999998</v>
      </c>
      <c r="P13734" s="3">
        <f>Table1[[#This Row],[sales]]*Table1[[#This Row],[quantity]]</f>
        <v>9650.0999999999985</v>
      </c>
      <c r="Q13734" s="9">
        <f>Table1[[#This Row],[delivery_date]]-Table1[[#This Row],[order_date]]</f>
        <v>4</v>
      </c>
    </row>
    <row r="13735" spans="1:17" x14ac:dyDescent="0.35">
      <c r="A13735" t="s">
        <v>13766</v>
      </c>
      <c r="B13735" t="s">
        <v>25</v>
      </c>
      <c r="C13735" t="s">
        <v>33</v>
      </c>
      <c r="D13735" s="2">
        <v>446.69</v>
      </c>
      <c r="E13735">
        <v>0.34</v>
      </c>
      <c r="F13735">
        <v>8</v>
      </c>
      <c r="G13735" s="1">
        <v>45144</v>
      </c>
      <c r="H13735" s="1">
        <v>45146</v>
      </c>
      <c r="I13735" t="s">
        <v>21</v>
      </c>
      <c r="J13735" t="s">
        <v>16</v>
      </c>
      <c r="K13735" s="2">
        <v>41.4</v>
      </c>
      <c r="L13735" t="s">
        <v>28</v>
      </c>
      <c r="M13735">
        <f>YEAR(Table1[[#This Row],[order_date]])</f>
        <v>2023</v>
      </c>
      <c r="N13735">
        <f>MONTH(Table1[[#This Row],[order_date]])</f>
        <v>8</v>
      </c>
      <c r="O13735" s="3">
        <f>Table1[[#This Row],[sales]]-Table1[[#This Row],[profit]]</f>
        <v>405.29</v>
      </c>
      <c r="P13735" s="3">
        <f>Table1[[#This Row],[sales]]*Table1[[#This Row],[quantity]]</f>
        <v>3573.52</v>
      </c>
      <c r="Q13735" s="9">
        <f>Table1[[#This Row],[delivery_date]]-Table1[[#This Row],[order_date]]</f>
        <v>2</v>
      </c>
    </row>
    <row r="13736" spans="1:17" x14ac:dyDescent="0.35">
      <c r="A13736" t="s">
        <v>13767</v>
      </c>
      <c r="B13736" t="s">
        <v>41</v>
      </c>
      <c r="C13736" t="s">
        <v>33</v>
      </c>
      <c r="D13736" s="2">
        <v>1776.9</v>
      </c>
      <c r="E13736">
        <v>0.09</v>
      </c>
      <c r="F13736">
        <v>7</v>
      </c>
      <c r="G13736" s="1">
        <v>45633</v>
      </c>
      <c r="H13736" s="1">
        <v>45638</v>
      </c>
      <c r="I13736" t="s">
        <v>21</v>
      </c>
      <c r="J13736" t="s">
        <v>22</v>
      </c>
      <c r="K13736" s="2">
        <v>468.9</v>
      </c>
      <c r="L13736" t="s">
        <v>48</v>
      </c>
      <c r="M13736">
        <f>YEAR(Table1[[#This Row],[order_date]])</f>
        <v>2024</v>
      </c>
      <c r="N13736">
        <f>MONTH(Table1[[#This Row],[order_date]])</f>
        <v>12</v>
      </c>
      <c r="O13736" s="3">
        <f>Table1[[#This Row],[sales]]-Table1[[#This Row],[profit]]</f>
        <v>1308</v>
      </c>
      <c r="P13736" s="3">
        <f>Table1[[#This Row],[sales]]*Table1[[#This Row],[quantity]]</f>
        <v>12438.300000000001</v>
      </c>
      <c r="Q13736" s="9">
        <f>Table1[[#This Row],[delivery_date]]-Table1[[#This Row],[order_date]]</f>
        <v>5</v>
      </c>
    </row>
    <row r="13737" spans="1:17" x14ac:dyDescent="0.35">
      <c r="A13737" t="s">
        <v>13768</v>
      </c>
      <c r="B13737" t="s">
        <v>41</v>
      </c>
      <c r="C13737" t="s">
        <v>26</v>
      </c>
      <c r="D13737" s="2">
        <v>3452.84</v>
      </c>
      <c r="E13737">
        <v>0.47</v>
      </c>
      <c r="F13737">
        <v>1</v>
      </c>
      <c r="G13737" s="1">
        <v>45278</v>
      </c>
      <c r="H13737" s="1">
        <v>45285</v>
      </c>
      <c r="I13737" t="s">
        <v>31</v>
      </c>
      <c r="J13737" t="s">
        <v>27</v>
      </c>
      <c r="K13737" s="2">
        <v>794.71</v>
      </c>
      <c r="L13737" t="s">
        <v>28</v>
      </c>
      <c r="M13737">
        <f>YEAR(Table1[[#This Row],[order_date]])</f>
        <v>2023</v>
      </c>
      <c r="N13737">
        <f>MONTH(Table1[[#This Row],[order_date]])</f>
        <v>12</v>
      </c>
      <c r="O13737" s="3">
        <f>Table1[[#This Row],[sales]]-Table1[[#This Row],[profit]]</f>
        <v>2658.13</v>
      </c>
      <c r="P13737" s="3">
        <f>Table1[[#This Row],[sales]]*Table1[[#This Row],[quantity]]</f>
        <v>3452.84</v>
      </c>
      <c r="Q13737" s="9">
        <f>Table1[[#This Row],[delivery_date]]-Table1[[#This Row],[order_date]]</f>
        <v>7</v>
      </c>
    </row>
    <row r="13738" spans="1:17" x14ac:dyDescent="0.35">
      <c r="A13738" t="s">
        <v>13769</v>
      </c>
      <c r="B13738" t="s">
        <v>19</v>
      </c>
      <c r="C13738" t="s">
        <v>14</v>
      </c>
      <c r="D13738" s="2">
        <v>3704.74</v>
      </c>
      <c r="E13738">
        <v>0.05</v>
      </c>
      <c r="F13738">
        <v>7</v>
      </c>
      <c r="G13738" s="1">
        <v>45513</v>
      </c>
      <c r="H13738" s="1">
        <v>45517</v>
      </c>
      <c r="I13738" t="s">
        <v>21</v>
      </c>
      <c r="J13738" t="s">
        <v>27</v>
      </c>
      <c r="K13738" s="2">
        <v>942.36</v>
      </c>
      <c r="L13738" t="s">
        <v>23</v>
      </c>
      <c r="M13738">
        <f>YEAR(Table1[[#This Row],[order_date]])</f>
        <v>2024</v>
      </c>
      <c r="N13738">
        <f>MONTH(Table1[[#This Row],[order_date]])</f>
        <v>8</v>
      </c>
      <c r="O13738" s="3">
        <f>Table1[[#This Row],[sales]]-Table1[[#This Row],[profit]]</f>
        <v>2762.3799999999997</v>
      </c>
      <c r="P13738" s="3">
        <f>Table1[[#This Row],[sales]]*Table1[[#This Row],[quantity]]</f>
        <v>25933.18</v>
      </c>
      <c r="Q13738" s="9">
        <f>Table1[[#This Row],[delivery_date]]-Table1[[#This Row],[order_date]]</f>
        <v>4</v>
      </c>
    </row>
    <row r="13739" spans="1:17" x14ac:dyDescent="0.35">
      <c r="A13739" t="s">
        <v>13770</v>
      </c>
      <c r="B13739" t="s">
        <v>25</v>
      </c>
      <c r="C13739" t="s">
        <v>20</v>
      </c>
      <c r="D13739" s="2">
        <v>1844.17</v>
      </c>
      <c r="E13739">
        <v>0.36</v>
      </c>
      <c r="F13739">
        <v>1</v>
      </c>
      <c r="G13739" s="1">
        <v>45105</v>
      </c>
      <c r="H13739" s="1">
        <v>45108</v>
      </c>
      <c r="I13739" t="s">
        <v>15</v>
      </c>
      <c r="J13739" t="s">
        <v>22</v>
      </c>
      <c r="K13739" s="2">
        <v>490.15</v>
      </c>
      <c r="L13739" t="s">
        <v>39</v>
      </c>
      <c r="M13739">
        <f>YEAR(Table1[[#This Row],[order_date]])</f>
        <v>2023</v>
      </c>
      <c r="N13739">
        <f>MONTH(Table1[[#This Row],[order_date]])</f>
        <v>6</v>
      </c>
      <c r="O13739" s="3">
        <f>Table1[[#This Row],[sales]]-Table1[[#This Row],[profit]]</f>
        <v>1354.02</v>
      </c>
      <c r="P13739" s="3">
        <f>Table1[[#This Row],[sales]]*Table1[[#This Row],[quantity]]</f>
        <v>1844.17</v>
      </c>
      <c r="Q13739" s="9">
        <f>Table1[[#This Row],[delivery_date]]-Table1[[#This Row],[order_date]]</f>
        <v>3</v>
      </c>
    </row>
    <row r="13740" spans="1:17" x14ac:dyDescent="0.35">
      <c r="A13740" t="s">
        <v>13771</v>
      </c>
      <c r="B13740" t="s">
        <v>19</v>
      </c>
      <c r="C13740" t="s">
        <v>20</v>
      </c>
      <c r="D13740" s="2">
        <v>133.01</v>
      </c>
      <c r="E13740">
        <v>0.35</v>
      </c>
      <c r="F13740">
        <v>1</v>
      </c>
      <c r="G13740" s="1">
        <v>45313</v>
      </c>
      <c r="H13740" s="1">
        <v>45316</v>
      </c>
      <c r="I13740" t="s">
        <v>21</v>
      </c>
      <c r="J13740" t="s">
        <v>27</v>
      </c>
      <c r="K13740" s="2">
        <v>23.59</v>
      </c>
      <c r="L13740" t="s">
        <v>17</v>
      </c>
      <c r="M13740">
        <f>YEAR(Table1[[#This Row],[order_date]])</f>
        <v>2024</v>
      </c>
      <c r="N13740">
        <f>MONTH(Table1[[#This Row],[order_date]])</f>
        <v>1</v>
      </c>
      <c r="O13740" s="3">
        <f>Table1[[#This Row],[sales]]-Table1[[#This Row],[profit]]</f>
        <v>109.41999999999999</v>
      </c>
      <c r="P13740" s="3">
        <f>Table1[[#This Row],[sales]]*Table1[[#This Row],[quantity]]</f>
        <v>133.01</v>
      </c>
      <c r="Q13740" s="9">
        <f>Table1[[#This Row],[delivery_date]]-Table1[[#This Row],[order_date]]</f>
        <v>3</v>
      </c>
    </row>
    <row r="13741" spans="1:17" x14ac:dyDescent="0.35">
      <c r="A13741" t="s">
        <v>13772</v>
      </c>
      <c r="B13741" t="s">
        <v>25</v>
      </c>
      <c r="C13741" t="s">
        <v>26</v>
      </c>
      <c r="D13741" s="2">
        <v>133.63999999999999</v>
      </c>
      <c r="E13741">
        <v>0.06</v>
      </c>
      <c r="F13741">
        <v>5</v>
      </c>
      <c r="G13741" s="1">
        <v>45290</v>
      </c>
      <c r="H13741" s="1">
        <v>45291</v>
      </c>
      <c r="I13741" t="s">
        <v>21</v>
      </c>
      <c r="J13741" t="s">
        <v>27</v>
      </c>
      <c r="K13741" s="2">
        <v>36.22</v>
      </c>
      <c r="L13741" t="s">
        <v>48</v>
      </c>
      <c r="M13741">
        <f>YEAR(Table1[[#This Row],[order_date]])</f>
        <v>2023</v>
      </c>
      <c r="N13741">
        <f>MONTH(Table1[[#This Row],[order_date]])</f>
        <v>12</v>
      </c>
      <c r="O13741" s="3">
        <f>Table1[[#This Row],[sales]]-Table1[[#This Row],[profit]]</f>
        <v>97.419999999999987</v>
      </c>
      <c r="P13741" s="3">
        <f>Table1[[#This Row],[sales]]*Table1[[#This Row],[quantity]]</f>
        <v>668.19999999999993</v>
      </c>
      <c r="Q13741" s="9">
        <f>Table1[[#This Row],[delivery_date]]-Table1[[#This Row],[order_date]]</f>
        <v>1</v>
      </c>
    </row>
    <row r="13742" spans="1:17" x14ac:dyDescent="0.35">
      <c r="A13742" t="s">
        <v>13773</v>
      </c>
      <c r="B13742" t="s">
        <v>13</v>
      </c>
      <c r="C13742" t="s">
        <v>33</v>
      </c>
      <c r="D13742" s="2">
        <v>2736.79</v>
      </c>
      <c r="E13742">
        <v>0.5</v>
      </c>
      <c r="F13742">
        <v>5</v>
      </c>
      <c r="G13742" s="1">
        <v>45558</v>
      </c>
      <c r="H13742" s="1">
        <v>45559</v>
      </c>
      <c r="I13742" t="s">
        <v>15</v>
      </c>
      <c r="J13742" t="s">
        <v>27</v>
      </c>
      <c r="K13742" s="2">
        <v>544.14</v>
      </c>
      <c r="L13742" t="s">
        <v>17</v>
      </c>
      <c r="M13742">
        <f>YEAR(Table1[[#This Row],[order_date]])</f>
        <v>2024</v>
      </c>
      <c r="N13742">
        <f>MONTH(Table1[[#This Row],[order_date]])</f>
        <v>9</v>
      </c>
      <c r="O13742" s="3">
        <f>Table1[[#This Row],[sales]]-Table1[[#This Row],[profit]]</f>
        <v>2192.65</v>
      </c>
      <c r="P13742" s="3">
        <f>Table1[[#This Row],[sales]]*Table1[[#This Row],[quantity]]</f>
        <v>13683.95</v>
      </c>
      <c r="Q13742" s="9">
        <f>Table1[[#This Row],[delivery_date]]-Table1[[#This Row],[order_date]]</f>
        <v>1</v>
      </c>
    </row>
    <row r="13743" spans="1:17" x14ac:dyDescent="0.35">
      <c r="A13743" t="s">
        <v>13774</v>
      </c>
      <c r="B13743" t="s">
        <v>25</v>
      </c>
      <c r="C13743" t="s">
        <v>26</v>
      </c>
      <c r="D13743" s="2">
        <v>2802.28</v>
      </c>
      <c r="E13743">
        <v>0.02</v>
      </c>
      <c r="F13743">
        <v>2</v>
      </c>
      <c r="G13743" s="1">
        <v>45303</v>
      </c>
      <c r="H13743" s="1">
        <v>45306</v>
      </c>
      <c r="I13743" t="s">
        <v>15</v>
      </c>
      <c r="J13743" t="s">
        <v>27</v>
      </c>
      <c r="K13743" s="2">
        <v>812.8</v>
      </c>
      <c r="L13743" t="s">
        <v>28</v>
      </c>
      <c r="M13743">
        <f>YEAR(Table1[[#This Row],[order_date]])</f>
        <v>2024</v>
      </c>
      <c r="N13743">
        <f>MONTH(Table1[[#This Row],[order_date]])</f>
        <v>1</v>
      </c>
      <c r="O13743" s="3">
        <f>Table1[[#This Row],[sales]]-Table1[[#This Row],[profit]]</f>
        <v>1989.4800000000002</v>
      </c>
      <c r="P13743" s="3">
        <f>Table1[[#This Row],[sales]]*Table1[[#This Row],[quantity]]</f>
        <v>5604.56</v>
      </c>
      <c r="Q13743" s="9">
        <f>Table1[[#This Row],[delivery_date]]-Table1[[#This Row],[order_date]]</f>
        <v>3</v>
      </c>
    </row>
    <row r="13744" spans="1:17" x14ac:dyDescent="0.35">
      <c r="A13744" t="s">
        <v>13775</v>
      </c>
      <c r="B13744" t="s">
        <v>25</v>
      </c>
      <c r="C13744" t="s">
        <v>26</v>
      </c>
      <c r="D13744" s="2">
        <v>2823.03</v>
      </c>
      <c r="E13744">
        <v>0.18</v>
      </c>
      <c r="F13744">
        <v>7</v>
      </c>
      <c r="G13744" s="1">
        <v>45499</v>
      </c>
      <c r="H13744" s="1">
        <v>45500</v>
      </c>
      <c r="I13744" t="s">
        <v>31</v>
      </c>
      <c r="J13744" t="s">
        <v>27</v>
      </c>
      <c r="K13744" s="2">
        <v>444.32</v>
      </c>
      <c r="L13744" t="s">
        <v>34</v>
      </c>
      <c r="M13744">
        <f>YEAR(Table1[[#This Row],[order_date]])</f>
        <v>2024</v>
      </c>
      <c r="N13744">
        <f>MONTH(Table1[[#This Row],[order_date]])</f>
        <v>7</v>
      </c>
      <c r="O13744" s="3">
        <f>Table1[[#This Row],[sales]]-Table1[[#This Row],[profit]]</f>
        <v>2378.71</v>
      </c>
      <c r="P13744" s="3">
        <f>Table1[[#This Row],[sales]]*Table1[[#This Row],[quantity]]</f>
        <v>19761.210000000003</v>
      </c>
      <c r="Q13744" s="9">
        <f>Table1[[#This Row],[delivery_date]]-Table1[[#This Row],[order_date]]</f>
        <v>1</v>
      </c>
    </row>
    <row r="13745" spans="1:17" x14ac:dyDescent="0.35">
      <c r="A13745" t="s">
        <v>13776</v>
      </c>
      <c r="B13745" t="s">
        <v>13</v>
      </c>
      <c r="C13745" t="s">
        <v>14</v>
      </c>
      <c r="D13745" s="2">
        <v>3636.59</v>
      </c>
      <c r="E13745">
        <v>0.21</v>
      </c>
      <c r="F13745">
        <v>3</v>
      </c>
      <c r="G13745" s="1">
        <v>45206</v>
      </c>
      <c r="H13745" s="1">
        <v>45207</v>
      </c>
      <c r="I13745" t="s">
        <v>31</v>
      </c>
      <c r="J13745" t="s">
        <v>16</v>
      </c>
      <c r="K13745" s="2">
        <v>889.14</v>
      </c>
      <c r="L13745" t="s">
        <v>34</v>
      </c>
      <c r="M13745">
        <f>YEAR(Table1[[#This Row],[order_date]])</f>
        <v>2023</v>
      </c>
      <c r="N13745">
        <f>MONTH(Table1[[#This Row],[order_date]])</f>
        <v>10</v>
      </c>
      <c r="O13745" s="3">
        <f>Table1[[#This Row],[sales]]-Table1[[#This Row],[profit]]</f>
        <v>2747.4500000000003</v>
      </c>
      <c r="P13745" s="3">
        <f>Table1[[#This Row],[sales]]*Table1[[#This Row],[quantity]]</f>
        <v>10909.77</v>
      </c>
      <c r="Q13745" s="9">
        <f>Table1[[#This Row],[delivery_date]]-Table1[[#This Row],[order_date]]</f>
        <v>1</v>
      </c>
    </row>
    <row r="13746" spans="1:17" x14ac:dyDescent="0.35">
      <c r="A13746" t="s">
        <v>13777</v>
      </c>
      <c r="B13746" t="s">
        <v>25</v>
      </c>
      <c r="C13746" t="s">
        <v>36</v>
      </c>
      <c r="D13746" s="2">
        <v>4614.22</v>
      </c>
      <c r="E13746">
        <v>0.4</v>
      </c>
      <c r="F13746">
        <v>1</v>
      </c>
      <c r="G13746" s="1">
        <v>45586</v>
      </c>
      <c r="H13746" s="1">
        <v>45589</v>
      </c>
      <c r="I13746" t="s">
        <v>15</v>
      </c>
      <c r="J13746" t="s">
        <v>27</v>
      </c>
      <c r="K13746" s="2">
        <v>634.77</v>
      </c>
      <c r="L13746" t="s">
        <v>34</v>
      </c>
      <c r="M13746">
        <f>YEAR(Table1[[#This Row],[order_date]])</f>
        <v>2024</v>
      </c>
      <c r="N13746">
        <f>MONTH(Table1[[#This Row],[order_date]])</f>
        <v>10</v>
      </c>
      <c r="O13746" s="3">
        <f>Table1[[#This Row],[sales]]-Table1[[#This Row],[profit]]</f>
        <v>3979.4500000000003</v>
      </c>
      <c r="P13746" s="3">
        <f>Table1[[#This Row],[sales]]*Table1[[#This Row],[quantity]]</f>
        <v>4614.22</v>
      </c>
      <c r="Q13746" s="9">
        <f>Table1[[#This Row],[delivery_date]]-Table1[[#This Row],[order_date]]</f>
        <v>3</v>
      </c>
    </row>
    <row r="13747" spans="1:17" x14ac:dyDescent="0.35">
      <c r="A13747" t="s">
        <v>13778</v>
      </c>
      <c r="B13747" t="s">
        <v>19</v>
      </c>
      <c r="C13747" t="s">
        <v>33</v>
      </c>
      <c r="D13747" s="2">
        <v>4951.83</v>
      </c>
      <c r="E13747">
        <v>0.01</v>
      </c>
      <c r="F13747">
        <v>7</v>
      </c>
      <c r="G13747" s="1">
        <v>45000</v>
      </c>
      <c r="H13747" s="1">
        <v>45005</v>
      </c>
      <c r="I13747" t="s">
        <v>21</v>
      </c>
      <c r="J13747" t="s">
        <v>27</v>
      </c>
      <c r="K13747" s="2">
        <v>405.75</v>
      </c>
      <c r="L13747" t="s">
        <v>28</v>
      </c>
      <c r="M13747">
        <f>YEAR(Table1[[#This Row],[order_date]])</f>
        <v>2023</v>
      </c>
      <c r="N13747">
        <f>MONTH(Table1[[#This Row],[order_date]])</f>
        <v>3</v>
      </c>
      <c r="O13747" s="3">
        <f>Table1[[#This Row],[sales]]-Table1[[#This Row],[profit]]</f>
        <v>4546.08</v>
      </c>
      <c r="P13747" s="3">
        <f>Table1[[#This Row],[sales]]*Table1[[#This Row],[quantity]]</f>
        <v>34662.81</v>
      </c>
      <c r="Q13747" s="9">
        <f>Table1[[#This Row],[delivery_date]]-Table1[[#This Row],[order_date]]</f>
        <v>5</v>
      </c>
    </row>
    <row r="13748" spans="1:17" x14ac:dyDescent="0.35">
      <c r="A13748" t="s">
        <v>13779</v>
      </c>
      <c r="B13748" t="s">
        <v>41</v>
      </c>
      <c r="C13748" t="s">
        <v>20</v>
      </c>
      <c r="D13748" s="2">
        <v>3535.23</v>
      </c>
      <c r="E13748">
        <v>0.28000000000000003</v>
      </c>
      <c r="F13748">
        <v>4</v>
      </c>
      <c r="G13748" s="1">
        <v>45653</v>
      </c>
      <c r="H13748" s="1">
        <v>45659</v>
      </c>
      <c r="I13748" t="s">
        <v>31</v>
      </c>
      <c r="J13748" t="s">
        <v>16</v>
      </c>
      <c r="K13748" s="2">
        <v>939.62</v>
      </c>
      <c r="L13748" t="s">
        <v>48</v>
      </c>
      <c r="M13748">
        <f>YEAR(Table1[[#This Row],[order_date]])</f>
        <v>2024</v>
      </c>
      <c r="N13748">
        <f>MONTH(Table1[[#This Row],[order_date]])</f>
        <v>12</v>
      </c>
      <c r="O13748" s="3">
        <f>Table1[[#This Row],[sales]]-Table1[[#This Row],[profit]]</f>
        <v>2595.61</v>
      </c>
      <c r="P13748" s="3">
        <f>Table1[[#This Row],[sales]]*Table1[[#This Row],[quantity]]</f>
        <v>14140.92</v>
      </c>
      <c r="Q13748" s="9">
        <f>Table1[[#This Row],[delivery_date]]-Table1[[#This Row],[order_date]]</f>
        <v>6</v>
      </c>
    </row>
    <row r="13749" spans="1:17" x14ac:dyDescent="0.35">
      <c r="A13749" t="s">
        <v>13780</v>
      </c>
      <c r="B13749" t="s">
        <v>41</v>
      </c>
      <c r="C13749" t="s">
        <v>20</v>
      </c>
      <c r="D13749" s="2">
        <v>2618.59</v>
      </c>
      <c r="E13749">
        <v>0.1</v>
      </c>
      <c r="F13749">
        <v>4</v>
      </c>
      <c r="G13749" s="1">
        <v>45426</v>
      </c>
      <c r="H13749" s="1">
        <v>45433</v>
      </c>
      <c r="I13749" t="s">
        <v>21</v>
      </c>
      <c r="J13749" t="s">
        <v>22</v>
      </c>
      <c r="K13749" s="2">
        <v>588.4</v>
      </c>
      <c r="L13749" t="s">
        <v>39</v>
      </c>
      <c r="M13749">
        <f>YEAR(Table1[[#This Row],[order_date]])</f>
        <v>2024</v>
      </c>
      <c r="N13749">
        <f>MONTH(Table1[[#This Row],[order_date]])</f>
        <v>5</v>
      </c>
      <c r="O13749" s="3">
        <f>Table1[[#This Row],[sales]]-Table1[[#This Row],[profit]]</f>
        <v>2030.19</v>
      </c>
      <c r="P13749" s="3">
        <f>Table1[[#This Row],[sales]]*Table1[[#This Row],[quantity]]</f>
        <v>10474.36</v>
      </c>
      <c r="Q13749" s="9">
        <f>Table1[[#This Row],[delivery_date]]-Table1[[#This Row],[order_date]]</f>
        <v>7</v>
      </c>
    </row>
    <row r="13750" spans="1:17" x14ac:dyDescent="0.35">
      <c r="A13750" t="s">
        <v>13781</v>
      </c>
      <c r="B13750" t="s">
        <v>19</v>
      </c>
      <c r="C13750" t="s">
        <v>26</v>
      </c>
      <c r="D13750" s="2">
        <v>790.87</v>
      </c>
      <c r="E13750">
        <v>0.28999999999999998</v>
      </c>
      <c r="F13750">
        <v>3</v>
      </c>
      <c r="G13750" s="1">
        <v>45416</v>
      </c>
      <c r="H13750" s="1">
        <v>45419</v>
      </c>
      <c r="I13750" t="s">
        <v>21</v>
      </c>
      <c r="J13750" t="s">
        <v>27</v>
      </c>
      <c r="K13750" s="2">
        <v>154.74</v>
      </c>
      <c r="L13750" t="s">
        <v>34</v>
      </c>
      <c r="M13750">
        <f>YEAR(Table1[[#This Row],[order_date]])</f>
        <v>2024</v>
      </c>
      <c r="N13750">
        <f>MONTH(Table1[[#This Row],[order_date]])</f>
        <v>5</v>
      </c>
      <c r="O13750" s="3">
        <f>Table1[[#This Row],[sales]]-Table1[[#This Row],[profit]]</f>
        <v>636.13</v>
      </c>
      <c r="P13750" s="3">
        <f>Table1[[#This Row],[sales]]*Table1[[#This Row],[quantity]]</f>
        <v>2372.61</v>
      </c>
      <c r="Q13750" s="9">
        <f>Table1[[#This Row],[delivery_date]]-Table1[[#This Row],[order_date]]</f>
        <v>3</v>
      </c>
    </row>
    <row r="13751" spans="1:17" x14ac:dyDescent="0.35">
      <c r="A13751" t="s">
        <v>13782</v>
      </c>
      <c r="B13751" t="s">
        <v>13</v>
      </c>
      <c r="C13751" t="s">
        <v>26</v>
      </c>
      <c r="D13751" s="2">
        <v>1982.46</v>
      </c>
      <c r="E13751">
        <v>0.32</v>
      </c>
      <c r="F13751">
        <v>7</v>
      </c>
      <c r="G13751" s="1">
        <v>45023</v>
      </c>
      <c r="H13751" s="1">
        <v>45030</v>
      </c>
      <c r="I13751" t="s">
        <v>15</v>
      </c>
      <c r="J13751" t="s">
        <v>27</v>
      </c>
      <c r="K13751" s="2">
        <v>570.33000000000004</v>
      </c>
      <c r="L13751" t="s">
        <v>48</v>
      </c>
      <c r="M13751">
        <f>YEAR(Table1[[#This Row],[order_date]])</f>
        <v>2023</v>
      </c>
      <c r="N13751">
        <f>MONTH(Table1[[#This Row],[order_date]])</f>
        <v>4</v>
      </c>
      <c r="O13751" s="3">
        <f>Table1[[#This Row],[sales]]-Table1[[#This Row],[profit]]</f>
        <v>1412.13</v>
      </c>
      <c r="P13751" s="3">
        <f>Table1[[#This Row],[sales]]*Table1[[#This Row],[quantity]]</f>
        <v>13877.220000000001</v>
      </c>
      <c r="Q13751" s="9">
        <f>Table1[[#This Row],[delivery_date]]-Table1[[#This Row],[order_date]]</f>
        <v>7</v>
      </c>
    </row>
    <row r="13752" spans="1:17" x14ac:dyDescent="0.35">
      <c r="A13752" t="s">
        <v>13783</v>
      </c>
      <c r="B13752" t="s">
        <v>25</v>
      </c>
      <c r="C13752" t="s">
        <v>26</v>
      </c>
      <c r="D13752" s="2">
        <v>2905.04</v>
      </c>
      <c r="E13752">
        <v>0.02</v>
      </c>
      <c r="F13752">
        <v>2</v>
      </c>
      <c r="G13752" s="1">
        <v>44961</v>
      </c>
      <c r="H13752" s="1">
        <v>44962</v>
      </c>
      <c r="I13752" t="s">
        <v>31</v>
      </c>
      <c r="J13752" t="s">
        <v>27</v>
      </c>
      <c r="K13752" s="2">
        <v>717.96</v>
      </c>
      <c r="L13752" t="s">
        <v>39</v>
      </c>
      <c r="M13752">
        <f>YEAR(Table1[[#This Row],[order_date]])</f>
        <v>2023</v>
      </c>
      <c r="N13752">
        <f>MONTH(Table1[[#This Row],[order_date]])</f>
        <v>2</v>
      </c>
      <c r="O13752" s="3">
        <f>Table1[[#This Row],[sales]]-Table1[[#This Row],[profit]]</f>
        <v>2187.08</v>
      </c>
      <c r="P13752" s="3">
        <f>Table1[[#This Row],[sales]]*Table1[[#This Row],[quantity]]</f>
        <v>5810.08</v>
      </c>
      <c r="Q13752" s="9">
        <f>Table1[[#This Row],[delivery_date]]-Table1[[#This Row],[order_date]]</f>
        <v>1</v>
      </c>
    </row>
    <row r="13753" spans="1:17" x14ac:dyDescent="0.35">
      <c r="A13753" t="s">
        <v>13784</v>
      </c>
      <c r="B13753" t="s">
        <v>19</v>
      </c>
      <c r="C13753" t="s">
        <v>33</v>
      </c>
      <c r="D13753" s="2">
        <v>4999.0600000000004</v>
      </c>
      <c r="E13753">
        <v>0.03</v>
      </c>
      <c r="F13753">
        <v>7</v>
      </c>
      <c r="G13753" s="1">
        <v>45516</v>
      </c>
      <c r="H13753" s="1">
        <v>45523</v>
      </c>
      <c r="I13753" t="s">
        <v>31</v>
      </c>
      <c r="J13753" t="s">
        <v>16</v>
      </c>
      <c r="K13753" s="2">
        <v>340.23</v>
      </c>
      <c r="L13753" t="s">
        <v>23</v>
      </c>
      <c r="M13753">
        <f>YEAR(Table1[[#This Row],[order_date]])</f>
        <v>2024</v>
      </c>
      <c r="N13753">
        <f>MONTH(Table1[[#This Row],[order_date]])</f>
        <v>8</v>
      </c>
      <c r="O13753" s="3">
        <f>Table1[[#This Row],[sales]]-Table1[[#This Row],[profit]]</f>
        <v>4658.83</v>
      </c>
      <c r="P13753" s="3">
        <f>Table1[[#This Row],[sales]]*Table1[[#This Row],[quantity]]</f>
        <v>34993.420000000006</v>
      </c>
      <c r="Q13753" s="9">
        <f>Table1[[#This Row],[delivery_date]]-Table1[[#This Row],[order_date]]</f>
        <v>7</v>
      </c>
    </row>
    <row r="13754" spans="1:17" x14ac:dyDescent="0.35">
      <c r="A13754" t="s">
        <v>13785</v>
      </c>
      <c r="B13754" t="s">
        <v>41</v>
      </c>
      <c r="C13754" t="s">
        <v>26</v>
      </c>
      <c r="D13754" s="2">
        <v>722.21</v>
      </c>
      <c r="E13754">
        <v>0.04</v>
      </c>
      <c r="F13754">
        <v>8</v>
      </c>
      <c r="G13754" s="1">
        <v>45427</v>
      </c>
      <c r="H13754" s="1">
        <v>45432</v>
      </c>
      <c r="I13754" t="s">
        <v>15</v>
      </c>
      <c r="J13754" t="s">
        <v>27</v>
      </c>
      <c r="K13754" s="2">
        <v>43.87</v>
      </c>
      <c r="L13754" t="s">
        <v>39</v>
      </c>
      <c r="M13754">
        <f>YEAR(Table1[[#This Row],[order_date]])</f>
        <v>2024</v>
      </c>
      <c r="N13754">
        <f>MONTH(Table1[[#This Row],[order_date]])</f>
        <v>5</v>
      </c>
      <c r="O13754" s="3">
        <f>Table1[[#This Row],[sales]]-Table1[[#This Row],[profit]]</f>
        <v>678.34</v>
      </c>
      <c r="P13754" s="3">
        <f>Table1[[#This Row],[sales]]*Table1[[#This Row],[quantity]]</f>
        <v>5777.68</v>
      </c>
      <c r="Q13754" s="9">
        <f>Table1[[#This Row],[delivery_date]]-Table1[[#This Row],[order_date]]</f>
        <v>5</v>
      </c>
    </row>
    <row r="13755" spans="1:17" x14ac:dyDescent="0.35">
      <c r="A13755" t="s">
        <v>13786</v>
      </c>
      <c r="B13755" t="s">
        <v>41</v>
      </c>
      <c r="C13755" t="s">
        <v>26</v>
      </c>
      <c r="D13755" s="2">
        <v>3986.07</v>
      </c>
      <c r="E13755">
        <v>0.43</v>
      </c>
      <c r="F13755">
        <v>2</v>
      </c>
      <c r="G13755" s="1">
        <v>45212</v>
      </c>
      <c r="H13755" s="1">
        <v>45213</v>
      </c>
      <c r="I13755" t="s">
        <v>31</v>
      </c>
      <c r="J13755" t="s">
        <v>16</v>
      </c>
      <c r="K13755" s="2">
        <v>774.43</v>
      </c>
      <c r="L13755" t="s">
        <v>23</v>
      </c>
      <c r="M13755">
        <f>YEAR(Table1[[#This Row],[order_date]])</f>
        <v>2023</v>
      </c>
      <c r="N13755">
        <f>MONTH(Table1[[#This Row],[order_date]])</f>
        <v>10</v>
      </c>
      <c r="O13755" s="3">
        <f>Table1[[#This Row],[sales]]-Table1[[#This Row],[profit]]</f>
        <v>3211.6400000000003</v>
      </c>
      <c r="P13755" s="3">
        <f>Table1[[#This Row],[sales]]*Table1[[#This Row],[quantity]]</f>
        <v>7972.14</v>
      </c>
      <c r="Q13755" s="9">
        <f>Table1[[#This Row],[delivery_date]]-Table1[[#This Row],[order_date]]</f>
        <v>1</v>
      </c>
    </row>
    <row r="13756" spans="1:17" x14ac:dyDescent="0.35">
      <c r="A13756" t="s">
        <v>13787</v>
      </c>
      <c r="B13756" t="s">
        <v>19</v>
      </c>
      <c r="C13756" t="s">
        <v>36</v>
      </c>
      <c r="D13756" s="2">
        <v>4994.8100000000004</v>
      </c>
      <c r="E13756">
        <v>0.46</v>
      </c>
      <c r="F13756">
        <v>8</v>
      </c>
      <c r="G13756" s="1">
        <v>45009</v>
      </c>
      <c r="H13756" s="1">
        <v>45011</v>
      </c>
      <c r="I13756" t="s">
        <v>15</v>
      </c>
      <c r="J13756" t="s">
        <v>27</v>
      </c>
      <c r="K13756" s="2">
        <v>819.35</v>
      </c>
      <c r="L13756" t="s">
        <v>17</v>
      </c>
      <c r="M13756">
        <f>YEAR(Table1[[#This Row],[order_date]])</f>
        <v>2023</v>
      </c>
      <c r="N13756">
        <f>MONTH(Table1[[#This Row],[order_date]])</f>
        <v>3</v>
      </c>
      <c r="O13756" s="3">
        <f>Table1[[#This Row],[sales]]-Table1[[#This Row],[profit]]</f>
        <v>4175.46</v>
      </c>
      <c r="P13756" s="3">
        <f>Table1[[#This Row],[sales]]*Table1[[#This Row],[quantity]]</f>
        <v>39958.480000000003</v>
      </c>
      <c r="Q13756" s="9">
        <f>Table1[[#This Row],[delivery_date]]-Table1[[#This Row],[order_date]]</f>
        <v>2</v>
      </c>
    </row>
    <row r="13757" spans="1:17" x14ac:dyDescent="0.35">
      <c r="A13757" t="s">
        <v>13788</v>
      </c>
      <c r="B13757" t="s">
        <v>41</v>
      </c>
      <c r="C13757" t="s">
        <v>33</v>
      </c>
      <c r="D13757" s="2">
        <v>4045.93</v>
      </c>
      <c r="E13757">
        <v>0.22</v>
      </c>
      <c r="F13757">
        <v>7</v>
      </c>
      <c r="G13757" s="1">
        <v>44967</v>
      </c>
      <c r="H13757" s="1">
        <v>44968</v>
      </c>
      <c r="I13757" t="s">
        <v>15</v>
      </c>
      <c r="J13757" t="s">
        <v>22</v>
      </c>
      <c r="K13757" s="2">
        <v>254.06</v>
      </c>
      <c r="L13757" t="s">
        <v>39</v>
      </c>
      <c r="M13757">
        <f>YEAR(Table1[[#This Row],[order_date]])</f>
        <v>2023</v>
      </c>
      <c r="N13757">
        <f>MONTH(Table1[[#This Row],[order_date]])</f>
        <v>2</v>
      </c>
      <c r="O13757" s="3">
        <f>Table1[[#This Row],[sales]]-Table1[[#This Row],[profit]]</f>
        <v>3791.87</v>
      </c>
      <c r="P13757" s="3">
        <f>Table1[[#This Row],[sales]]*Table1[[#This Row],[quantity]]</f>
        <v>28321.51</v>
      </c>
      <c r="Q13757" s="9">
        <f>Table1[[#This Row],[delivery_date]]-Table1[[#This Row],[order_date]]</f>
        <v>1</v>
      </c>
    </row>
    <row r="13758" spans="1:17" x14ac:dyDescent="0.35">
      <c r="A13758" t="s">
        <v>13789</v>
      </c>
      <c r="B13758" t="s">
        <v>19</v>
      </c>
      <c r="C13758" t="s">
        <v>14</v>
      </c>
      <c r="D13758" s="2">
        <v>3859.01</v>
      </c>
      <c r="E13758">
        <v>0.44</v>
      </c>
      <c r="F13758">
        <v>8</v>
      </c>
      <c r="G13758" s="1">
        <v>45424</v>
      </c>
      <c r="H13758" s="1">
        <v>45428</v>
      </c>
      <c r="I13758" t="s">
        <v>15</v>
      </c>
      <c r="J13758" t="s">
        <v>16</v>
      </c>
      <c r="K13758" s="2">
        <v>287.47000000000003</v>
      </c>
      <c r="L13758" t="s">
        <v>48</v>
      </c>
      <c r="M13758">
        <f>YEAR(Table1[[#This Row],[order_date]])</f>
        <v>2024</v>
      </c>
      <c r="N13758">
        <f>MONTH(Table1[[#This Row],[order_date]])</f>
        <v>5</v>
      </c>
      <c r="O13758" s="3">
        <f>Table1[[#This Row],[sales]]-Table1[[#This Row],[profit]]</f>
        <v>3571.54</v>
      </c>
      <c r="P13758" s="3">
        <f>Table1[[#This Row],[sales]]*Table1[[#This Row],[quantity]]</f>
        <v>30872.080000000002</v>
      </c>
      <c r="Q13758" s="9">
        <f>Table1[[#This Row],[delivery_date]]-Table1[[#This Row],[order_date]]</f>
        <v>4</v>
      </c>
    </row>
    <row r="13759" spans="1:17" x14ac:dyDescent="0.35">
      <c r="A13759" t="s">
        <v>13790</v>
      </c>
      <c r="B13759" t="s">
        <v>41</v>
      </c>
      <c r="C13759" t="s">
        <v>14</v>
      </c>
      <c r="D13759" s="2">
        <v>1367.54</v>
      </c>
      <c r="E13759">
        <v>0.24</v>
      </c>
      <c r="F13759">
        <v>3</v>
      </c>
      <c r="G13759" s="1">
        <v>45540</v>
      </c>
      <c r="H13759" s="1">
        <v>45544</v>
      </c>
      <c r="I13759" t="s">
        <v>21</v>
      </c>
      <c r="J13759" t="s">
        <v>22</v>
      </c>
      <c r="K13759" s="2">
        <v>185.19</v>
      </c>
      <c r="L13759" t="s">
        <v>39</v>
      </c>
      <c r="M13759">
        <f>YEAR(Table1[[#This Row],[order_date]])</f>
        <v>2024</v>
      </c>
      <c r="N13759">
        <f>MONTH(Table1[[#This Row],[order_date]])</f>
        <v>9</v>
      </c>
      <c r="O13759" s="3">
        <f>Table1[[#This Row],[sales]]-Table1[[#This Row],[profit]]</f>
        <v>1182.3499999999999</v>
      </c>
      <c r="P13759" s="3">
        <f>Table1[[#This Row],[sales]]*Table1[[#This Row],[quantity]]</f>
        <v>4102.62</v>
      </c>
      <c r="Q13759" s="9">
        <f>Table1[[#This Row],[delivery_date]]-Table1[[#This Row],[order_date]]</f>
        <v>4</v>
      </c>
    </row>
    <row r="13760" spans="1:17" x14ac:dyDescent="0.35">
      <c r="A13760" t="s">
        <v>13791</v>
      </c>
      <c r="B13760" t="s">
        <v>19</v>
      </c>
      <c r="C13760" t="s">
        <v>36</v>
      </c>
      <c r="D13760" s="2">
        <v>116.48</v>
      </c>
      <c r="E13760">
        <v>0.2</v>
      </c>
      <c r="F13760">
        <v>6</v>
      </c>
      <c r="G13760" s="1">
        <v>45615</v>
      </c>
      <c r="H13760" s="1">
        <v>45621</v>
      </c>
      <c r="I13760" t="s">
        <v>15</v>
      </c>
      <c r="J13760" t="s">
        <v>16</v>
      </c>
      <c r="K13760" s="2">
        <v>18.27</v>
      </c>
      <c r="L13760" t="s">
        <v>28</v>
      </c>
      <c r="M13760">
        <f>YEAR(Table1[[#This Row],[order_date]])</f>
        <v>2024</v>
      </c>
      <c r="N13760">
        <f>MONTH(Table1[[#This Row],[order_date]])</f>
        <v>11</v>
      </c>
      <c r="O13760" s="3">
        <f>Table1[[#This Row],[sales]]-Table1[[#This Row],[profit]]</f>
        <v>98.210000000000008</v>
      </c>
      <c r="P13760" s="3">
        <f>Table1[[#This Row],[sales]]*Table1[[#This Row],[quantity]]</f>
        <v>698.88</v>
      </c>
      <c r="Q13760" s="9">
        <f>Table1[[#This Row],[delivery_date]]-Table1[[#This Row],[order_date]]</f>
        <v>6</v>
      </c>
    </row>
    <row r="13761" spans="1:17" x14ac:dyDescent="0.35">
      <c r="A13761" t="s">
        <v>13792</v>
      </c>
      <c r="B13761" t="s">
        <v>25</v>
      </c>
      <c r="C13761" t="s">
        <v>20</v>
      </c>
      <c r="D13761" s="2">
        <v>1207.3399999999999</v>
      </c>
      <c r="E13761">
        <v>0.27</v>
      </c>
      <c r="F13761">
        <v>1</v>
      </c>
      <c r="G13761" s="1">
        <v>45522</v>
      </c>
      <c r="H13761" s="1">
        <v>45528</v>
      </c>
      <c r="I13761" t="s">
        <v>15</v>
      </c>
      <c r="J13761" t="s">
        <v>16</v>
      </c>
      <c r="K13761" s="2">
        <v>278.27999999999997</v>
      </c>
      <c r="L13761" t="s">
        <v>17</v>
      </c>
      <c r="M13761">
        <f>YEAR(Table1[[#This Row],[order_date]])</f>
        <v>2024</v>
      </c>
      <c r="N13761">
        <f>MONTH(Table1[[#This Row],[order_date]])</f>
        <v>8</v>
      </c>
      <c r="O13761" s="3">
        <f>Table1[[#This Row],[sales]]-Table1[[#This Row],[profit]]</f>
        <v>929.06</v>
      </c>
      <c r="P13761" s="3">
        <f>Table1[[#This Row],[sales]]*Table1[[#This Row],[quantity]]</f>
        <v>1207.3399999999999</v>
      </c>
      <c r="Q13761" s="9">
        <f>Table1[[#This Row],[delivery_date]]-Table1[[#This Row],[order_date]]</f>
        <v>6</v>
      </c>
    </row>
    <row r="13762" spans="1:17" x14ac:dyDescent="0.35">
      <c r="A13762" t="s">
        <v>13793</v>
      </c>
      <c r="B13762" t="s">
        <v>25</v>
      </c>
      <c r="C13762" t="s">
        <v>14</v>
      </c>
      <c r="D13762" s="2">
        <v>3970.02</v>
      </c>
      <c r="E13762">
        <v>0.4</v>
      </c>
      <c r="F13762">
        <v>7</v>
      </c>
      <c r="G13762" s="1">
        <v>45139</v>
      </c>
      <c r="H13762" s="1">
        <v>45145</v>
      </c>
      <c r="I13762" t="s">
        <v>15</v>
      </c>
      <c r="J13762" t="s">
        <v>16</v>
      </c>
      <c r="K13762" s="2">
        <v>960.42</v>
      </c>
      <c r="L13762" t="s">
        <v>39</v>
      </c>
      <c r="M13762">
        <f>YEAR(Table1[[#This Row],[order_date]])</f>
        <v>2023</v>
      </c>
      <c r="N13762">
        <f>MONTH(Table1[[#This Row],[order_date]])</f>
        <v>8</v>
      </c>
      <c r="O13762" s="3">
        <f>Table1[[#This Row],[sales]]-Table1[[#This Row],[profit]]</f>
        <v>3009.6</v>
      </c>
      <c r="P13762" s="3">
        <f>Table1[[#This Row],[sales]]*Table1[[#This Row],[quantity]]</f>
        <v>27790.14</v>
      </c>
      <c r="Q13762" s="9">
        <f>Table1[[#This Row],[delivery_date]]-Table1[[#This Row],[order_date]]</f>
        <v>6</v>
      </c>
    </row>
    <row r="13763" spans="1:17" x14ac:dyDescent="0.35">
      <c r="A13763" t="s">
        <v>13794</v>
      </c>
      <c r="B13763" t="s">
        <v>25</v>
      </c>
      <c r="C13763" t="s">
        <v>33</v>
      </c>
      <c r="D13763" s="2">
        <v>625.67999999999995</v>
      </c>
      <c r="E13763">
        <v>0.11</v>
      </c>
      <c r="F13763">
        <v>4</v>
      </c>
      <c r="G13763" s="1">
        <v>45174</v>
      </c>
      <c r="H13763" s="1">
        <v>45180</v>
      </c>
      <c r="I13763" t="s">
        <v>15</v>
      </c>
      <c r="J13763" t="s">
        <v>16</v>
      </c>
      <c r="K13763" s="2">
        <v>114.71</v>
      </c>
      <c r="L13763" t="s">
        <v>23</v>
      </c>
      <c r="M13763">
        <f>YEAR(Table1[[#This Row],[order_date]])</f>
        <v>2023</v>
      </c>
      <c r="N13763">
        <f>MONTH(Table1[[#This Row],[order_date]])</f>
        <v>9</v>
      </c>
      <c r="O13763" s="3">
        <f>Table1[[#This Row],[sales]]-Table1[[#This Row],[profit]]</f>
        <v>510.96999999999997</v>
      </c>
      <c r="P13763" s="3">
        <f>Table1[[#This Row],[sales]]*Table1[[#This Row],[quantity]]</f>
        <v>2502.7199999999998</v>
      </c>
      <c r="Q13763" s="9">
        <f>Table1[[#This Row],[delivery_date]]-Table1[[#This Row],[order_date]]</f>
        <v>6</v>
      </c>
    </row>
    <row r="13764" spans="1:17" x14ac:dyDescent="0.35">
      <c r="A13764" t="s">
        <v>13795</v>
      </c>
      <c r="B13764" t="s">
        <v>25</v>
      </c>
      <c r="C13764" t="s">
        <v>20</v>
      </c>
      <c r="D13764" s="2">
        <v>1550.98</v>
      </c>
      <c r="E13764">
        <v>0.15</v>
      </c>
      <c r="F13764">
        <v>4</v>
      </c>
      <c r="G13764" s="1">
        <v>45503</v>
      </c>
      <c r="H13764" s="1">
        <v>45509</v>
      </c>
      <c r="I13764" t="s">
        <v>15</v>
      </c>
      <c r="J13764" t="s">
        <v>22</v>
      </c>
      <c r="K13764" s="2">
        <v>134.33000000000001</v>
      </c>
      <c r="L13764" t="s">
        <v>23</v>
      </c>
      <c r="M13764">
        <f>YEAR(Table1[[#This Row],[order_date]])</f>
        <v>2024</v>
      </c>
      <c r="N13764">
        <f>MONTH(Table1[[#This Row],[order_date]])</f>
        <v>7</v>
      </c>
      <c r="O13764" s="3">
        <f>Table1[[#This Row],[sales]]-Table1[[#This Row],[profit]]</f>
        <v>1416.65</v>
      </c>
      <c r="P13764" s="3">
        <f>Table1[[#This Row],[sales]]*Table1[[#This Row],[quantity]]</f>
        <v>6203.92</v>
      </c>
      <c r="Q13764" s="9">
        <f>Table1[[#This Row],[delivery_date]]-Table1[[#This Row],[order_date]]</f>
        <v>6</v>
      </c>
    </row>
    <row r="13765" spans="1:17" x14ac:dyDescent="0.35">
      <c r="A13765" t="s">
        <v>13796</v>
      </c>
      <c r="B13765" t="s">
        <v>41</v>
      </c>
      <c r="C13765" t="s">
        <v>26</v>
      </c>
      <c r="D13765" s="2">
        <v>2856.28</v>
      </c>
      <c r="E13765">
        <v>0.42</v>
      </c>
      <c r="F13765">
        <v>9</v>
      </c>
      <c r="G13765" s="1">
        <v>45523</v>
      </c>
      <c r="H13765" s="1">
        <v>45524</v>
      </c>
      <c r="I13765" t="s">
        <v>15</v>
      </c>
      <c r="J13765" t="s">
        <v>27</v>
      </c>
      <c r="K13765" s="2">
        <v>396.67</v>
      </c>
      <c r="L13765" t="s">
        <v>39</v>
      </c>
      <c r="M13765">
        <f>YEAR(Table1[[#This Row],[order_date]])</f>
        <v>2024</v>
      </c>
      <c r="N13765">
        <f>MONTH(Table1[[#This Row],[order_date]])</f>
        <v>8</v>
      </c>
      <c r="O13765" s="3">
        <f>Table1[[#This Row],[sales]]-Table1[[#This Row],[profit]]</f>
        <v>2459.61</v>
      </c>
      <c r="P13765" s="3">
        <f>Table1[[#This Row],[sales]]*Table1[[#This Row],[quantity]]</f>
        <v>25706.52</v>
      </c>
      <c r="Q13765" s="9">
        <f>Table1[[#This Row],[delivery_date]]-Table1[[#This Row],[order_date]]</f>
        <v>1</v>
      </c>
    </row>
    <row r="13766" spans="1:17" x14ac:dyDescent="0.35">
      <c r="A13766" t="s">
        <v>13797</v>
      </c>
      <c r="B13766" t="s">
        <v>13</v>
      </c>
      <c r="C13766" t="s">
        <v>33</v>
      </c>
      <c r="D13766" s="2">
        <v>2941.07</v>
      </c>
      <c r="E13766">
        <v>0.46</v>
      </c>
      <c r="F13766">
        <v>7</v>
      </c>
      <c r="G13766" s="1">
        <v>45047</v>
      </c>
      <c r="H13766" s="1">
        <v>45048</v>
      </c>
      <c r="I13766" t="s">
        <v>31</v>
      </c>
      <c r="J13766" t="s">
        <v>22</v>
      </c>
      <c r="K13766" s="2">
        <v>740.84</v>
      </c>
      <c r="L13766" t="s">
        <v>23</v>
      </c>
      <c r="M13766">
        <f>YEAR(Table1[[#This Row],[order_date]])</f>
        <v>2023</v>
      </c>
      <c r="N13766">
        <f>MONTH(Table1[[#This Row],[order_date]])</f>
        <v>5</v>
      </c>
      <c r="O13766" s="3">
        <f>Table1[[#This Row],[sales]]-Table1[[#This Row],[profit]]</f>
        <v>2200.23</v>
      </c>
      <c r="P13766" s="3">
        <f>Table1[[#This Row],[sales]]*Table1[[#This Row],[quantity]]</f>
        <v>20587.490000000002</v>
      </c>
      <c r="Q13766" s="9">
        <f>Table1[[#This Row],[delivery_date]]-Table1[[#This Row],[order_date]]</f>
        <v>1</v>
      </c>
    </row>
    <row r="13767" spans="1:17" x14ac:dyDescent="0.35">
      <c r="A13767" t="s">
        <v>13798</v>
      </c>
      <c r="B13767" t="s">
        <v>19</v>
      </c>
      <c r="C13767" t="s">
        <v>20</v>
      </c>
      <c r="D13767" s="2">
        <v>2760.64</v>
      </c>
      <c r="E13767">
        <v>0.06</v>
      </c>
      <c r="F13767">
        <v>8</v>
      </c>
      <c r="G13767" s="1">
        <v>45382</v>
      </c>
      <c r="H13767" s="1">
        <v>45384</v>
      </c>
      <c r="I13767" t="s">
        <v>31</v>
      </c>
      <c r="J13767" t="s">
        <v>27</v>
      </c>
      <c r="K13767" s="2">
        <v>768.28</v>
      </c>
      <c r="L13767" t="s">
        <v>34</v>
      </c>
      <c r="M13767">
        <f>YEAR(Table1[[#This Row],[order_date]])</f>
        <v>2024</v>
      </c>
      <c r="N13767">
        <f>MONTH(Table1[[#This Row],[order_date]])</f>
        <v>3</v>
      </c>
      <c r="O13767" s="3">
        <f>Table1[[#This Row],[sales]]-Table1[[#This Row],[profit]]</f>
        <v>1992.36</v>
      </c>
      <c r="P13767" s="3">
        <f>Table1[[#This Row],[sales]]*Table1[[#This Row],[quantity]]</f>
        <v>22085.119999999999</v>
      </c>
      <c r="Q13767" s="9">
        <f>Table1[[#This Row],[delivery_date]]-Table1[[#This Row],[order_date]]</f>
        <v>2</v>
      </c>
    </row>
    <row r="13768" spans="1:17" x14ac:dyDescent="0.35">
      <c r="A13768" t="s">
        <v>13799</v>
      </c>
      <c r="B13768" t="s">
        <v>13</v>
      </c>
      <c r="C13768" t="s">
        <v>14</v>
      </c>
      <c r="D13768" s="2">
        <v>4906.33</v>
      </c>
      <c r="E13768">
        <v>0.35</v>
      </c>
      <c r="F13768">
        <v>6</v>
      </c>
      <c r="G13768" s="1">
        <v>45351</v>
      </c>
      <c r="H13768" s="1">
        <v>45356</v>
      </c>
      <c r="I13768" t="s">
        <v>21</v>
      </c>
      <c r="J13768" t="s">
        <v>22</v>
      </c>
      <c r="K13768" s="2">
        <v>618.65</v>
      </c>
      <c r="L13768" t="s">
        <v>17</v>
      </c>
      <c r="M13768">
        <f>YEAR(Table1[[#This Row],[order_date]])</f>
        <v>2024</v>
      </c>
      <c r="N13768">
        <f>MONTH(Table1[[#This Row],[order_date]])</f>
        <v>2</v>
      </c>
      <c r="O13768" s="3">
        <f>Table1[[#This Row],[sales]]-Table1[[#This Row],[profit]]</f>
        <v>4287.68</v>
      </c>
      <c r="P13768" s="3">
        <f>Table1[[#This Row],[sales]]*Table1[[#This Row],[quantity]]</f>
        <v>29437.98</v>
      </c>
      <c r="Q13768" s="9">
        <f>Table1[[#This Row],[delivery_date]]-Table1[[#This Row],[order_date]]</f>
        <v>5</v>
      </c>
    </row>
    <row r="13769" spans="1:17" x14ac:dyDescent="0.35">
      <c r="A13769" t="s">
        <v>13800</v>
      </c>
      <c r="B13769" t="s">
        <v>41</v>
      </c>
      <c r="C13769" t="s">
        <v>26</v>
      </c>
      <c r="D13769" s="2">
        <v>160.19999999999999</v>
      </c>
      <c r="E13769">
        <v>0</v>
      </c>
      <c r="F13769">
        <v>2</v>
      </c>
      <c r="G13769" s="1">
        <v>45363</v>
      </c>
      <c r="H13769" s="1">
        <v>45368</v>
      </c>
      <c r="I13769" t="s">
        <v>15</v>
      </c>
      <c r="J13769" t="s">
        <v>22</v>
      </c>
      <c r="K13769" s="2">
        <v>10.25</v>
      </c>
      <c r="L13769" t="s">
        <v>39</v>
      </c>
      <c r="M13769">
        <f>YEAR(Table1[[#This Row],[order_date]])</f>
        <v>2024</v>
      </c>
      <c r="N13769">
        <f>MONTH(Table1[[#This Row],[order_date]])</f>
        <v>3</v>
      </c>
      <c r="O13769" s="3">
        <f>Table1[[#This Row],[sales]]-Table1[[#This Row],[profit]]</f>
        <v>149.94999999999999</v>
      </c>
      <c r="P13769" s="3">
        <f>Table1[[#This Row],[sales]]*Table1[[#This Row],[quantity]]</f>
        <v>320.39999999999998</v>
      </c>
      <c r="Q13769" s="9">
        <f>Table1[[#This Row],[delivery_date]]-Table1[[#This Row],[order_date]]</f>
        <v>5</v>
      </c>
    </row>
    <row r="13770" spans="1:17" x14ac:dyDescent="0.35">
      <c r="A13770" t="s">
        <v>13801</v>
      </c>
      <c r="B13770" t="s">
        <v>41</v>
      </c>
      <c r="C13770" t="s">
        <v>26</v>
      </c>
      <c r="D13770" s="2">
        <v>2489.23</v>
      </c>
      <c r="E13770">
        <v>0.12</v>
      </c>
      <c r="F13770">
        <v>3</v>
      </c>
      <c r="G13770" s="1">
        <v>45641</v>
      </c>
      <c r="H13770" s="1">
        <v>45643</v>
      </c>
      <c r="I13770" t="s">
        <v>31</v>
      </c>
      <c r="J13770" t="s">
        <v>16</v>
      </c>
      <c r="K13770" s="2">
        <v>296.52999999999997</v>
      </c>
      <c r="L13770" t="s">
        <v>34</v>
      </c>
      <c r="M13770">
        <f>YEAR(Table1[[#This Row],[order_date]])</f>
        <v>2024</v>
      </c>
      <c r="N13770">
        <f>MONTH(Table1[[#This Row],[order_date]])</f>
        <v>12</v>
      </c>
      <c r="O13770" s="3">
        <f>Table1[[#This Row],[sales]]-Table1[[#This Row],[profit]]</f>
        <v>2192.6999999999998</v>
      </c>
      <c r="P13770" s="3">
        <f>Table1[[#This Row],[sales]]*Table1[[#This Row],[quantity]]</f>
        <v>7467.6900000000005</v>
      </c>
      <c r="Q13770" s="9">
        <f>Table1[[#This Row],[delivery_date]]-Table1[[#This Row],[order_date]]</f>
        <v>2</v>
      </c>
    </row>
    <row r="13771" spans="1:17" x14ac:dyDescent="0.35">
      <c r="A13771" t="s">
        <v>13802</v>
      </c>
      <c r="B13771" t="s">
        <v>13</v>
      </c>
      <c r="C13771" t="s">
        <v>33</v>
      </c>
      <c r="D13771" s="2">
        <v>2571.66</v>
      </c>
      <c r="E13771">
        <v>0.03</v>
      </c>
      <c r="F13771">
        <v>4</v>
      </c>
      <c r="G13771" s="1">
        <v>45326</v>
      </c>
      <c r="H13771" s="1">
        <v>45329</v>
      </c>
      <c r="I13771" t="s">
        <v>15</v>
      </c>
      <c r="J13771" t="s">
        <v>16</v>
      </c>
      <c r="K13771" s="2">
        <v>656.57</v>
      </c>
      <c r="L13771" t="s">
        <v>17</v>
      </c>
      <c r="M13771">
        <f>YEAR(Table1[[#This Row],[order_date]])</f>
        <v>2024</v>
      </c>
      <c r="N13771">
        <f>MONTH(Table1[[#This Row],[order_date]])</f>
        <v>2</v>
      </c>
      <c r="O13771" s="3">
        <f>Table1[[#This Row],[sales]]-Table1[[#This Row],[profit]]</f>
        <v>1915.0899999999997</v>
      </c>
      <c r="P13771" s="3">
        <f>Table1[[#This Row],[sales]]*Table1[[#This Row],[quantity]]</f>
        <v>10286.64</v>
      </c>
      <c r="Q13771" s="9">
        <f>Table1[[#This Row],[delivery_date]]-Table1[[#This Row],[order_date]]</f>
        <v>3</v>
      </c>
    </row>
    <row r="13772" spans="1:17" x14ac:dyDescent="0.35">
      <c r="A13772" t="s">
        <v>13803</v>
      </c>
      <c r="B13772" t="s">
        <v>13</v>
      </c>
      <c r="C13772" t="s">
        <v>26</v>
      </c>
      <c r="D13772" s="2">
        <v>1537.28</v>
      </c>
      <c r="E13772">
        <v>0.26</v>
      </c>
      <c r="F13772">
        <v>2</v>
      </c>
      <c r="G13772" s="1">
        <v>45575</v>
      </c>
      <c r="H13772" s="1">
        <v>45576</v>
      </c>
      <c r="I13772" t="s">
        <v>15</v>
      </c>
      <c r="J13772" t="s">
        <v>16</v>
      </c>
      <c r="K13772" s="2">
        <v>229.84</v>
      </c>
      <c r="L13772" t="s">
        <v>28</v>
      </c>
      <c r="M13772">
        <f>YEAR(Table1[[#This Row],[order_date]])</f>
        <v>2024</v>
      </c>
      <c r="N13772">
        <f>MONTH(Table1[[#This Row],[order_date]])</f>
        <v>10</v>
      </c>
      <c r="O13772" s="3">
        <f>Table1[[#This Row],[sales]]-Table1[[#This Row],[profit]]</f>
        <v>1307.44</v>
      </c>
      <c r="P13772" s="3">
        <f>Table1[[#This Row],[sales]]*Table1[[#This Row],[quantity]]</f>
        <v>3074.56</v>
      </c>
      <c r="Q13772" s="9">
        <f>Table1[[#This Row],[delivery_date]]-Table1[[#This Row],[order_date]]</f>
        <v>1</v>
      </c>
    </row>
    <row r="13773" spans="1:17" x14ac:dyDescent="0.35">
      <c r="A13773" t="s">
        <v>13804</v>
      </c>
      <c r="B13773" t="s">
        <v>41</v>
      </c>
      <c r="C13773" t="s">
        <v>20</v>
      </c>
      <c r="D13773" s="2">
        <v>2672.85</v>
      </c>
      <c r="E13773">
        <v>0.17</v>
      </c>
      <c r="F13773">
        <v>1</v>
      </c>
      <c r="G13773" s="1">
        <v>45167</v>
      </c>
      <c r="H13773" s="1">
        <v>45168</v>
      </c>
      <c r="I13773" t="s">
        <v>31</v>
      </c>
      <c r="J13773" t="s">
        <v>22</v>
      </c>
      <c r="K13773" s="2">
        <v>222.63</v>
      </c>
      <c r="L13773" t="s">
        <v>39</v>
      </c>
      <c r="M13773">
        <f>YEAR(Table1[[#This Row],[order_date]])</f>
        <v>2023</v>
      </c>
      <c r="N13773">
        <f>MONTH(Table1[[#This Row],[order_date]])</f>
        <v>8</v>
      </c>
      <c r="O13773" s="3">
        <f>Table1[[#This Row],[sales]]-Table1[[#This Row],[profit]]</f>
        <v>2450.2199999999998</v>
      </c>
      <c r="P13773" s="3">
        <f>Table1[[#This Row],[sales]]*Table1[[#This Row],[quantity]]</f>
        <v>2672.85</v>
      </c>
      <c r="Q13773" s="9">
        <f>Table1[[#This Row],[delivery_date]]-Table1[[#This Row],[order_date]]</f>
        <v>1</v>
      </c>
    </row>
    <row r="13774" spans="1:17" x14ac:dyDescent="0.35">
      <c r="A13774" t="s">
        <v>13805</v>
      </c>
      <c r="B13774" t="s">
        <v>41</v>
      </c>
      <c r="C13774" t="s">
        <v>36</v>
      </c>
      <c r="D13774" s="2">
        <v>3399.07</v>
      </c>
      <c r="E13774">
        <v>7.0000000000000007E-2</v>
      </c>
      <c r="F13774">
        <v>9</v>
      </c>
      <c r="G13774" s="1">
        <v>45534</v>
      </c>
      <c r="H13774" s="1">
        <v>45538</v>
      </c>
      <c r="I13774" t="s">
        <v>31</v>
      </c>
      <c r="J13774" t="s">
        <v>16</v>
      </c>
      <c r="K13774" s="2">
        <v>753.8</v>
      </c>
      <c r="L13774" t="s">
        <v>34</v>
      </c>
      <c r="M13774">
        <f>YEAR(Table1[[#This Row],[order_date]])</f>
        <v>2024</v>
      </c>
      <c r="N13774">
        <f>MONTH(Table1[[#This Row],[order_date]])</f>
        <v>8</v>
      </c>
      <c r="O13774" s="3">
        <f>Table1[[#This Row],[sales]]-Table1[[#This Row],[profit]]</f>
        <v>2645.2700000000004</v>
      </c>
      <c r="P13774" s="3">
        <f>Table1[[#This Row],[sales]]*Table1[[#This Row],[quantity]]</f>
        <v>30591.63</v>
      </c>
      <c r="Q13774" s="9">
        <f>Table1[[#This Row],[delivery_date]]-Table1[[#This Row],[order_date]]</f>
        <v>4</v>
      </c>
    </row>
    <row r="13775" spans="1:17" x14ac:dyDescent="0.35">
      <c r="A13775" t="s">
        <v>13806</v>
      </c>
      <c r="B13775" t="s">
        <v>19</v>
      </c>
      <c r="C13775" t="s">
        <v>14</v>
      </c>
      <c r="D13775" s="2">
        <v>3396.5</v>
      </c>
      <c r="E13775">
        <v>0</v>
      </c>
      <c r="F13775">
        <v>2</v>
      </c>
      <c r="G13775" s="1">
        <v>45374</v>
      </c>
      <c r="H13775" s="1">
        <v>45378</v>
      </c>
      <c r="I13775" t="s">
        <v>31</v>
      </c>
      <c r="J13775" t="s">
        <v>16</v>
      </c>
      <c r="K13775" s="2">
        <v>876.15</v>
      </c>
      <c r="L13775" t="s">
        <v>48</v>
      </c>
      <c r="M13775">
        <f>YEAR(Table1[[#This Row],[order_date]])</f>
        <v>2024</v>
      </c>
      <c r="N13775">
        <f>MONTH(Table1[[#This Row],[order_date]])</f>
        <v>3</v>
      </c>
      <c r="O13775" s="3">
        <f>Table1[[#This Row],[sales]]-Table1[[#This Row],[profit]]</f>
        <v>2520.35</v>
      </c>
      <c r="P13775" s="3">
        <f>Table1[[#This Row],[sales]]*Table1[[#This Row],[quantity]]</f>
        <v>6793</v>
      </c>
      <c r="Q13775" s="9">
        <f>Table1[[#This Row],[delivery_date]]-Table1[[#This Row],[order_date]]</f>
        <v>4</v>
      </c>
    </row>
    <row r="13776" spans="1:17" x14ac:dyDescent="0.35">
      <c r="A13776" t="s">
        <v>13807</v>
      </c>
      <c r="B13776" t="s">
        <v>25</v>
      </c>
      <c r="C13776" t="s">
        <v>33</v>
      </c>
      <c r="D13776" s="2">
        <v>530.5</v>
      </c>
      <c r="E13776">
        <v>0.19</v>
      </c>
      <c r="F13776">
        <v>5</v>
      </c>
      <c r="G13776" s="1">
        <v>45589</v>
      </c>
      <c r="H13776" s="1">
        <v>45592</v>
      </c>
      <c r="I13776" t="s">
        <v>21</v>
      </c>
      <c r="J13776" t="s">
        <v>22</v>
      </c>
      <c r="K13776" s="2">
        <v>110.43</v>
      </c>
      <c r="L13776" t="s">
        <v>23</v>
      </c>
      <c r="M13776">
        <f>YEAR(Table1[[#This Row],[order_date]])</f>
        <v>2024</v>
      </c>
      <c r="N13776">
        <f>MONTH(Table1[[#This Row],[order_date]])</f>
        <v>10</v>
      </c>
      <c r="O13776" s="3">
        <f>Table1[[#This Row],[sales]]-Table1[[#This Row],[profit]]</f>
        <v>420.07</v>
      </c>
      <c r="P13776" s="3">
        <f>Table1[[#This Row],[sales]]*Table1[[#This Row],[quantity]]</f>
        <v>2652.5</v>
      </c>
      <c r="Q13776" s="9">
        <f>Table1[[#This Row],[delivery_date]]-Table1[[#This Row],[order_date]]</f>
        <v>3</v>
      </c>
    </row>
    <row r="13777" spans="1:17" x14ac:dyDescent="0.35">
      <c r="A13777" t="s">
        <v>13808</v>
      </c>
      <c r="B13777" t="s">
        <v>25</v>
      </c>
      <c r="C13777" t="s">
        <v>36</v>
      </c>
      <c r="D13777" s="2">
        <v>4032.05</v>
      </c>
      <c r="E13777">
        <v>0.15</v>
      </c>
      <c r="F13777">
        <v>7</v>
      </c>
      <c r="G13777" s="1">
        <v>45357</v>
      </c>
      <c r="H13777" s="1">
        <v>45362</v>
      </c>
      <c r="I13777" t="s">
        <v>31</v>
      </c>
      <c r="J13777" t="s">
        <v>22</v>
      </c>
      <c r="K13777" s="2">
        <v>988.38</v>
      </c>
      <c r="L13777" t="s">
        <v>28</v>
      </c>
      <c r="M13777">
        <f>YEAR(Table1[[#This Row],[order_date]])</f>
        <v>2024</v>
      </c>
      <c r="N13777">
        <f>MONTH(Table1[[#This Row],[order_date]])</f>
        <v>3</v>
      </c>
      <c r="O13777" s="3">
        <f>Table1[[#This Row],[sales]]-Table1[[#This Row],[profit]]</f>
        <v>3043.67</v>
      </c>
      <c r="P13777" s="3">
        <f>Table1[[#This Row],[sales]]*Table1[[#This Row],[quantity]]</f>
        <v>28224.350000000002</v>
      </c>
      <c r="Q13777" s="9">
        <f>Table1[[#This Row],[delivery_date]]-Table1[[#This Row],[order_date]]</f>
        <v>5</v>
      </c>
    </row>
    <row r="13778" spans="1:17" x14ac:dyDescent="0.35">
      <c r="A13778" t="s">
        <v>13809</v>
      </c>
      <c r="B13778" t="s">
        <v>19</v>
      </c>
      <c r="C13778" t="s">
        <v>36</v>
      </c>
      <c r="D13778" s="2">
        <v>4660.4799999999996</v>
      </c>
      <c r="E13778">
        <v>0.02</v>
      </c>
      <c r="F13778">
        <v>2</v>
      </c>
      <c r="G13778" s="1">
        <v>45615</v>
      </c>
      <c r="H13778" s="1">
        <v>45620</v>
      </c>
      <c r="I13778" t="s">
        <v>15</v>
      </c>
      <c r="J13778" t="s">
        <v>27</v>
      </c>
      <c r="K13778" s="2">
        <v>1218.3900000000001</v>
      </c>
      <c r="L13778" t="s">
        <v>39</v>
      </c>
      <c r="M13778">
        <f>YEAR(Table1[[#This Row],[order_date]])</f>
        <v>2024</v>
      </c>
      <c r="N13778">
        <f>MONTH(Table1[[#This Row],[order_date]])</f>
        <v>11</v>
      </c>
      <c r="O13778" s="3">
        <f>Table1[[#This Row],[sales]]-Table1[[#This Row],[profit]]</f>
        <v>3442.0899999999992</v>
      </c>
      <c r="P13778" s="3">
        <f>Table1[[#This Row],[sales]]*Table1[[#This Row],[quantity]]</f>
        <v>9320.9599999999991</v>
      </c>
      <c r="Q13778" s="9">
        <f>Table1[[#This Row],[delivery_date]]-Table1[[#This Row],[order_date]]</f>
        <v>5</v>
      </c>
    </row>
    <row r="13779" spans="1:17" x14ac:dyDescent="0.35">
      <c r="A13779" t="s">
        <v>13810</v>
      </c>
      <c r="B13779" t="s">
        <v>13</v>
      </c>
      <c r="C13779" t="s">
        <v>33</v>
      </c>
      <c r="D13779" s="2">
        <v>705.7</v>
      </c>
      <c r="E13779">
        <v>0.43</v>
      </c>
      <c r="F13779">
        <v>6</v>
      </c>
      <c r="G13779" s="1">
        <v>45621</v>
      </c>
      <c r="H13779" s="1">
        <v>45628</v>
      </c>
      <c r="I13779" t="s">
        <v>21</v>
      </c>
      <c r="J13779" t="s">
        <v>16</v>
      </c>
      <c r="K13779" s="2">
        <v>83.7</v>
      </c>
      <c r="L13779" t="s">
        <v>17</v>
      </c>
      <c r="M13779">
        <f>YEAR(Table1[[#This Row],[order_date]])</f>
        <v>2024</v>
      </c>
      <c r="N13779">
        <f>MONTH(Table1[[#This Row],[order_date]])</f>
        <v>11</v>
      </c>
      <c r="O13779" s="3">
        <f>Table1[[#This Row],[sales]]-Table1[[#This Row],[profit]]</f>
        <v>622</v>
      </c>
      <c r="P13779" s="3">
        <f>Table1[[#This Row],[sales]]*Table1[[#This Row],[quantity]]</f>
        <v>4234.2000000000007</v>
      </c>
      <c r="Q13779" s="9">
        <f>Table1[[#This Row],[delivery_date]]-Table1[[#This Row],[order_date]]</f>
        <v>7</v>
      </c>
    </row>
    <row r="13780" spans="1:17" x14ac:dyDescent="0.35">
      <c r="A13780" t="s">
        <v>13811</v>
      </c>
      <c r="B13780" t="s">
        <v>41</v>
      </c>
      <c r="C13780" t="s">
        <v>20</v>
      </c>
      <c r="D13780" s="2">
        <v>2141.54</v>
      </c>
      <c r="E13780">
        <v>0.21</v>
      </c>
      <c r="F13780">
        <v>8</v>
      </c>
      <c r="G13780" s="1">
        <v>45045</v>
      </c>
      <c r="H13780" s="1">
        <v>45051</v>
      </c>
      <c r="I13780" t="s">
        <v>31</v>
      </c>
      <c r="J13780" t="s">
        <v>16</v>
      </c>
      <c r="K13780" s="2">
        <v>477.35</v>
      </c>
      <c r="L13780" t="s">
        <v>23</v>
      </c>
      <c r="M13780">
        <f>YEAR(Table1[[#This Row],[order_date]])</f>
        <v>2023</v>
      </c>
      <c r="N13780">
        <f>MONTH(Table1[[#This Row],[order_date]])</f>
        <v>4</v>
      </c>
      <c r="O13780" s="3">
        <f>Table1[[#This Row],[sales]]-Table1[[#This Row],[profit]]</f>
        <v>1664.19</v>
      </c>
      <c r="P13780" s="3">
        <f>Table1[[#This Row],[sales]]*Table1[[#This Row],[quantity]]</f>
        <v>17132.32</v>
      </c>
      <c r="Q13780" s="9">
        <f>Table1[[#This Row],[delivery_date]]-Table1[[#This Row],[order_date]]</f>
        <v>6</v>
      </c>
    </row>
    <row r="13781" spans="1:17" x14ac:dyDescent="0.35">
      <c r="A13781" t="s">
        <v>13812</v>
      </c>
      <c r="B13781" t="s">
        <v>13</v>
      </c>
      <c r="C13781" t="s">
        <v>14</v>
      </c>
      <c r="D13781" s="2">
        <v>2607.58</v>
      </c>
      <c r="E13781">
        <v>0.39</v>
      </c>
      <c r="F13781">
        <v>7</v>
      </c>
      <c r="G13781" s="1">
        <v>45501</v>
      </c>
      <c r="H13781" s="1">
        <v>45507</v>
      </c>
      <c r="I13781" t="s">
        <v>21</v>
      </c>
      <c r="J13781" t="s">
        <v>16</v>
      </c>
      <c r="K13781" s="2">
        <v>663.84</v>
      </c>
      <c r="L13781" t="s">
        <v>17</v>
      </c>
      <c r="M13781">
        <f>YEAR(Table1[[#This Row],[order_date]])</f>
        <v>2024</v>
      </c>
      <c r="N13781">
        <f>MONTH(Table1[[#This Row],[order_date]])</f>
        <v>7</v>
      </c>
      <c r="O13781" s="3">
        <f>Table1[[#This Row],[sales]]-Table1[[#This Row],[profit]]</f>
        <v>1943.7399999999998</v>
      </c>
      <c r="P13781" s="3">
        <f>Table1[[#This Row],[sales]]*Table1[[#This Row],[quantity]]</f>
        <v>18253.059999999998</v>
      </c>
      <c r="Q13781" s="9">
        <f>Table1[[#This Row],[delivery_date]]-Table1[[#This Row],[order_date]]</f>
        <v>6</v>
      </c>
    </row>
    <row r="13782" spans="1:17" x14ac:dyDescent="0.35">
      <c r="A13782" t="s">
        <v>13813</v>
      </c>
      <c r="B13782" t="s">
        <v>25</v>
      </c>
      <c r="C13782" t="s">
        <v>33</v>
      </c>
      <c r="D13782" s="2">
        <v>760.63</v>
      </c>
      <c r="E13782">
        <v>0.21</v>
      </c>
      <c r="F13782">
        <v>6</v>
      </c>
      <c r="G13782" s="1">
        <v>45546</v>
      </c>
      <c r="H13782" s="1">
        <v>45551</v>
      </c>
      <c r="I13782" t="s">
        <v>31</v>
      </c>
      <c r="J13782" t="s">
        <v>27</v>
      </c>
      <c r="K13782" s="2">
        <v>40.39</v>
      </c>
      <c r="L13782" t="s">
        <v>23</v>
      </c>
      <c r="M13782">
        <f>YEAR(Table1[[#This Row],[order_date]])</f>
        <v>2024</v>
      </c>
      <c r="N13782">
        <f>MONTH(Table1[[#This Row],[order_date]])</f>
        <v>9</v>
      </c>
      <c r="O13782" s="3">
        <f>Table1[[#This Row],[sales]]-Table1[[#This Row],[profit]]</f>
        <v>720.24</v>
      </c>
      <c r="P13782" s="3">
        <f>Table1[[#This Row],[sales]]*Table1[[#This Row],[quantity]]</f>
        <v>4563.78</v>
      </c>
      <c r="Q13782" s="9">
        <f>Table1[[#This Row],[delivery_date]]-Table1[[#This Row],[order_date]]</f>
        <v>5</v>
      </c>
    </row>
    <row r="13783" spans="1:17" x14ac:dyDescent="0.35">
      <c r="A13783" t="s">
        <v>13814</v>
      </c>
      <c r="B13783" t="s">
        <v>25</v>
      </c>
      <c r="C13783" t="s">
        <v>36</v>
      </c>
      <c r="D13783" s="2">
        <v>2566.58</v>
      </c>
      <c r="E13783">
        <v>0.03</v>
      </c>
      <c r="F13783">
        <v>8</v>
      </c>
      <c r="G13783" s="1">
        <v>45464</v>
      </c>
      <c r="H13783" s="1">
        <v>45465</v>
      </c>
      <c r="I13783" t="s">
        <v>15</v>
      </c>
      <c r="J13783" t="s">
        <v>16</v>
      </c>
      <c r="K13783" s="2">
        <v>650.16</v>
      </c>
      <c r="L13783" t="s">
        <v>34</v>
      </c>
      <c r="M13783">
        <f>YEAR(Table1[[#This Row],[order_date]])</f>
        <v>2024</v>
      </c>
      <c r="N13783">
        <f>MONTH(Table1[[#This Row],[order_date]])</f>
        <v>6</v>
      </c>
      <c r="O13783" s="3">
        <f>Table1[[#This Row],[sales]]-Table1[[#This Row],[profit]]</f>
        <v>1916.42</v>
      </c>
      <c r="P13783" s="3">
        <f>Table1[[#This Row],[sales]]*Table1[[#This Row],[quantity]]</f>
        <v>20532.64</v>
      </c>
      <c r="Q13783" s="9">
        <f>Table1[[#This Row],[delivery_date]]-Table1[[#This Row],[order_date]]</f>
        <v>1</v>
      </c>
    </row>
    <row r="13784" spans="1:17" x14ac:dyDescent="0.35">
      <c r="A13784" t="s">
        <v>13815</v>
      </c>
      <c r="B13784" t="s">
        <v>13</v>
      </c>
      <c r="C13784" t="s">
        <v>36</v>
      </c>
      <c r="D13784" s="2">
        <v>1113.6099999999999</v>
      </c>
      <c r="E13784">
        <v>0.2</v>
      </c>
      <c r="F13784">
        <v>2</v>
      </c>
      <c r="G13784" s="1">
        <v>45614</v>
      </c>
      <c r="H13784" s="1">
        <v>45618</v>
      </c>
      <c r="I13784" t="s">
        <v>31</v>
      </c>
      <c r="J13784" t="s">
        <v>22</v>
      </c>
      <c r="K13784" s="2">
        <v>252.24</v>
      </c>
      <c r="L13784" t="s">
        <v>17</v>
      </c>
      <c r="M13784">
        <f>YEAR(Table1[[#This Row],[order_date]])</f>
        <v>2024</v>
      </c>
      <c r="N13784">
        <f>MONTH(Table1[[#This Row],[order_date]])</f>
        <v>11</v>
      </c>
      <c r="O13784" s="3">
        <f>Table1[[#This Row],[sales]]-Table1[[#This Row],[profit]]</f>
        <v>861.36999999999989</v>
      </c>
      <c r="P13784" s="3">
        <f>Table1[[#This Row],[sales]]*Table1[[#This Row],[quantity]]</f>
        <v>2227.2199999999998</v>
      </c>
      <c r="Q13784" s="9">
        <f>Table1[[#This Row],[delivery_date]]-Table1[[#This Row],[order_date]]</f>
        <v>4</v>
      </c>
    </row>
    <row r="13785" spans="1:17" x14ac:dyDescent="0.35">
      <c r="A13785" t="s">
        <v>13816</v>
      </c>
      <c r="B13785" t="s">
        <v>25</v>
      </c>
      <c r="C13785" t="s">
        <v>33</v>
      </c>
      <c r="D13785" s="2">
        <v>4683.2700000000004</v>
      </c>
      <c r="E13785">
        <v>0.44</v>
      </c>
      <c r="F13785">
        <v>4</v>
      </c>
      <c r="G13785" s="1">
        <v>45413</v>
      </c>
      <c r="H13785" s="1">
        <v>45419</v>
      </c>
      <c r="I13785" t="s">
        <v>31</v>
      </c>
      <c r="J13785" t="s">
        <v>27</v>
      </c>
      <c r="K13785" s="2">
        <v>882.62</v>
      </c>
      <c r="L13785" t="s">
        <v>39</v>
      </c>
      <c r="M13785">
        <f>YEAR(Table1[[#This Row],[order_date]])</f>
        <v>2024</v>
      </c>
      <c r="N13785">
        <f>MONTH(Table1[[#This Row],[order_date]])</f>
        <v>5</v>
      </c>
      <c r="O13785" s="3">
        <f>Table1[[#This Row],[sales]]-Table1[[#This Row],[profit]]</f>
        <v>3800.6500000000005</v>
      </c>
      <c r="P13785" s="3">
        <f>Table1[[#This Row],[sales]]*Table1[[#This Row],[quantity]]</f>
        <v>18733.080000000002</v>
      </c>
      <c r="Q13785" s="9">
        <f>Table1[[#This Row],[delivery_date]]-Table1[[#This Row],[order_date]]</f>
        <v>6</v>
      </c>
    </row>
    <row r="13786" spans="1:17" x14ac:dyDescent="0.35">
      <c r="A13786" t="s">
        <v>13817</v>
      </c>
      <c r="B13786" t="s">
        <v>41</v>
      </c>
      <c r="C13786" t="s">
        <v>36</v>
      </c>
      <c r="D13786" s="2">
        <v>2297.5</v>
      </c>
      <c r="E13786">
        <v>0</v>
      </c>
      <c r="F13786">
        <v>4</v>
      </c>
      <c r="G13786" s="1">
        <v>45416</v>
      </c>
      <c r="H13786" s="1">
        <v>45422</v>
      </c>
      <c r="I13786" t="s">
        <v>21</v>
      </c>
      <c r="J13786" t="s">
        <v>27</v>
      </c>
      <c r="K13786" s="2">
        <v>117.08</v>
      </c>
      <c r="L13786" t="s">
        <v>34</v>
      </c>
      <c r="M13786">
        <f>YEAR(Table1[[#This Row],[order_date]])</f>
        <v>2024</v>
      </c>
      <c r="N13786">
        <f>MONTH(Table1[[#This Row],[order_date]])</f>
        <v>5</v>
      </c>
      <c r="O13786" s="3">
        <f>Table1[[#This Row],[sales]]-Table1[[#This Row],[profit]]</f>
        <v>2180.42</v>
      </c>
      <c r="P13786" s="3">
        <f>Table1[[#This Row],[sales]]*Table1[[#This Row],[quantity]]</f>
        <v>9190</v>
      </c>
      <c r="Q13786" s="9">
        <f>Table1[[#This Row],[delivery_date]]-Table1[[#This Row],[order_date]]</f>
        <v>6</v>
      </c>
    </row>
    <row r="13787" spans="1:17" x14ac:dyDescent="0.35">
      <c r="A13787" t="s">
        <v>13818</v>
      </c>
      <c r="B13787" t="s">
        <v>19</v>
      </c>
      <c r="C13787" t="s">
        <v>33</v>
      </c>
      <c r="D13787" s="2">
        <v>4975.0200000000004</v>
      </c>
      <c r="E13787">
        <v>0.45</v>
      </c>
      <c r="F13787">
        <v>7</v>
      </c>
      <c r="G13787" s="1">
        <v>45340</v>
      </c>
      <c r="H13787" s="1">
        <v>45341</v>
      </c>
      <c r="I13787" t="s">
        <v>31</v>
      </c>
      <c r="J13787" t="s">
        <v>22</v>
      </c>
      <c r="K13787" s="2">
        <v>362.57</v>
      </c>
      <c r="L13787" t="s">
        <v>23</v>
      </c>
      <c r="M13787">
        <f>YEAR(Table1[[#This Row],[order_date]])</f>
        <v>2024</v>
      </c>
      <c r="N13787">
        <f>MONTH(Table1[[#This Row],[order_date]])</f>
        <v>2</v>
      </c>
      <c r="O13787" s="3">
        <f>Table1[[#This Row],[sales]]-Table1[[#This Row],[profit]]</f>
        <v>4612.4500000000007</v>
      </c>
      <c r="P13787" s="3">
        <f>Table1[[#This Row],[sales]]*Table1[[#This Row],[quantity]]</f>
        <v>34825.14</v>
      </c>
      <c r="Q13787" s="9">
        <f>Table1[[#This Row],[delivery_date]]-Table1[[#This Row],[order_date]]</f>
        <v>1</v>
      </c>
    </row>
    <row r="13788" spans="1:17" x14ac:dyDescent="0.35">
      <c r="A13788" t="s">
        <v>13819</v>
      </c>
      <c r="B13788" t="s">
        <v>13</v>
      </c>
      <c r="C13788" t="s">
        <v>33</v>
      </c>
      <c r="D13788" s="2">
        <v>327.9</v>
      </c>
      <c r="E13788">
        <v>0.33</v>
      </c>
      <c r="F13788">
        <v>7</v>
      </c>
      <c r="G13788" s="1">
        <v>45056</v>
      </c>
      <c r="H13788" s="1">
        <v>45059</v>
      </c>
      <c r="I13788" t="s">
        <v>31</v>
      </c>
      <c r="J13788" t="s">
        <v>16</v>
      </c>
      <c r="K13788" s="2">
        <v>45.44</v>
      </c>
      <c r="L13788" t="s">
        <v>48</v>
      </c>
      <c r="M13788">
        <f>YEAR(Table1[[#This Row],[order_date]])</f>
        <v>2023</v>
      </c>
      <c r="N13788">
        <f>MONTH(Table1[[#This Row],[order_date]])</f>
        <v>5</v>
      </c>
      <c r="O13788" s="3">
        <f>Table1[[#This Row],[sales]]-Table1[[#This Row],[profit]]</f>
        <v>282.45999999999998</v>
      </c>
      <c r="P13788" s="3">
        <f>Table1[[#This Row],[sales]]*Table1[[#This Row],[quantity]]</f>
        <v>2295.2999999999997</v>
      </c>
      <c r="Q13788" s="9">
        <f>Table1[[#This Row],[delivery_date]]-Table1[[#This Row],[order_date]]</f>
        <v>3</v>
      </c>
    </row>
    <row r="13789" spans="1:17" x14ac:dyDescent="0.35">
      <c r="A13789" t="s">
        <v>13820</v>
      </c>
      <c r="B13789" t="s">
        <v>41</v>
      </c>
      <c r="C13789" t="s">
        <v>14</v>
      </c>
      <c r="D13789" s="2">
        <v>725.15</v>
      </c>
      <c r="E13789">
        <v>0.5</v>
      </c>
      <c r="F13789">
        <v>3</v>
      </c>
      <c r="G13789" s="1">
        <v>45467</v>
      </c>
      <c r="H13789" s="1">
        <v>45474</v>
      </c>
      <c r="I13789" t="s">
        <v>31</v>
      </c>
      <c r="J13789" t="s">
        <v>16</v>
      </c>
      <c r="K13789" s="2">
        <v>69.23</v>
      </c>
      <c r="L13789" t="s">
        <v>34</v>
      </c>
      <c r="M13789">
        <f>YEAR(Table1[[#This Row],[order_date]])</f>
        <v>2024</v>
      </c>
      <c r="N13789">
        <f>MONTH(Table1[[#This Row],[order_date]])</f>
        <v>6</v>
      </c>
      <c r="O13789" s="3">
        <f>Table1[[#This Row],[sales]]-Table1[[#This Row],[profit]]</f>
        <v>655.92</v>
      </c>
      <c r="P13789" s="3">
        <f>Table1[[#This Row],[sales]]*Table1[[#This Row],[quantity]]</f>
        <v>2175.4499999999998</v>
      </c>
      <c r="Q13789" s="9">
        <f>Table1[[#This Row],[delivery_date]]-Table1[[#This Row],[order_date]]</f>
        <v>7</v>
      </c>
    </row>
    <row r="13790" spans="1:17" x14ac:dyDescent="0.35">
      <c r="A13790" t="s">
        <v>13821</v>
      </c>
      <c r="B13790" t="s">
        <v>41</v>
      </c>
      <c r="C13790" t="s">
        <v>33</v>
      </c>
      <c r="D13790" s="2">
        <v>2271.73</v>
      </c>
      <c r="E13790">
        <v>0.46</v>
      </c>
      <c r="F13790">
        <v>4</v>
      </c>
      <c r="G13790" s="1">
        <v>45364</v>
      </c>
      <c r="H13790" s="1">
        <v>45366</v>
      </c>
      <c r="I13790" t="s">
        <v>21</v>
      </c>
      <c r="J13790" t="s">
        <v>22</v>
      </c>
      <c r="K13790" s="2">
        <v>214.78</v>
      </c>
      <c r="L13790" t="s">
        <v>39</v>
      </c>
      <c r="M13790">
        <f>YEAR(Table1[[#This Row],[order_date]])</f>
        <v>2024</v>
      </c>
      <c r="N13790">
        <f>MONTH(Table1[[#This Row],[order_date]])</f>
        <v>3</v>
      </c>
      <c r="O13790" s="3">
        <f>Table1[[#This Row],[sales]]-Table1[[#This Row],[profit]]</f>
        <v>2056.9499999999998</v>
      </c>
      <c r="P13790" s="3">
        <f>Table1[[#This Row],[sales]]*Table1[[#This Row],[quantity]]</f>
        <v>9086.92</v>
      </c>
      <c r="Q13790" s="9">
        <f>Table1[[#This Row],[delivery_date]]-Table1[[#This Row],[order_date]]</f>
        <v>2</v>
      </c>
    </row>
    <row r="13791" spans="1:17" x14ac:dyDescent="0.35">
      <c r="A13791" t="s">
        <v>13822</v>
      </c>
      <c r="B13791" t="s">
        <v>25</v>
      </c>
      <c r="C13791" t="s">
        <v>36</v>
      </c>
      <c r="D13791" s="2">
        <v>4384.3599999999997</v>
      </c>
      <c r="E13791">
        <v>0.43</v>
      </c>
      <c r="F13791">
        <v>1</v>
      </c>
      <c r="G13791" s="1">
        <v>45086</v>
      </c>
      <c r="H13791" s="1">
        <v>45088</v>
      </c>
      <c r="I13791" t="s">
        <v>31</v>
      </c>
      <c r="J13791" t="s">
        <v>22</v>
      </c>
      <c r="K13791" s="2">
        <v>550.73</v>
      </c>
      <c r="L13791" t="s">
        <v>39</v>
      </c>
      <c r="M13791">
        <f>YEAR(Table1[[#This Row],[order_date]])</f>
        <v>2023</v>
      </c>
      <c r="N13791">
        <f>MONTH(Table1[[#This Row],[order_date]])</f>
        <v>6</v>
      </c>
      <c r="O13791" s="3">
        <f>Table1[[#This Row],[sales]]-Table1[[#This Row],[profit]]</f>
        <v>3833.6299999999997</v>
      </c>
      <c r="P13791" s="3">
        <f>Table1[[#This Row],[sales]]*Table1[[#This Row],[quantity]]</f>
        <v>4384.3599999999997</v>
      </c>
      <c r="Q13791" s="9">
        <f>Table1[[#This Row],[delivery_date]]-Table1[[#This Row],[order_date]]</f>
        <v>2</v>
      </c>
    </row>
    <row r="13792" spans="1:17" x14ac:dyDescent="0.35">
      <c r="A13792" t="s">
        <v>13823</v>
      </c>
      <c r="B13792" t="s">
        <v>41</v>
      </c>
      <c r="C13792" t="s">
        <v>26</v>
      </c>
      <c r="D13792" s="2">
        <v>2820.61</v>
      </c>
      <c r="E13792">
        <v>0.02</v>
      </c>
      <c r="F13792">
        <v>8</v>
      </c>
      <c r="G13792" s="1">
        <v>45034</v>
      </c>
      <c r="H13792" s="1">
        <v>45039</v>
      </c>
      <c r="I13792" t="s">
        <v>31</v>
      </c>
      <c r="J13792" t="s">
        <v>16</v>
      </c>
      <c r="K13792" s="2">
        <v>146.59</v>
      </c>
      <c r="L13792" t="s">
        <v>17</v>
      </c>
      <c r="M13792">
        <f>YEAR(Table1[[#This Row],[order_date]])</f>
        <v>2023</v>
      </c>
      <c r="N13792">
        <f>MONTH(Table1[[#This Row],[order_date]])</f>
        <v>4</v>
      </c>
      <c r="O13792" s="3">
        <f>Table1[[#This Row],[sales]]-Table1[[#This Row],[profit]]</f>
        <v>2674.02</v>
      </c>
      <c r="P13792" s="3">
        <f>Table1[[#This Row],[sales]]*Table1[[#This Row],[quantity]]</f>
        <v>22564.880000000001</v>
      </c>
      <c r="Q13792" s="9">
        <f>Table1[[#This Row],[delivery_date]]-Table1[[#This Row],[order_date]]</f>
        <v>5</v>
      </c>
    </row>
    <row r="13793" spans="1:17" x14ac:dyDescent="0.35">
      <c r="A13793" t="s">
        <v>13824</v>
      </c>
      <c r="B13793" t="s">
        <v>13</v>
      </c>
      <c r="C13793" t="s">
        <v>14</v>
      </c>
      <c r="D13793" s="2">
        <v>3688.48</v>
      </c>
      <c r="E13793">
        <v>0.14000000000000001</v>
      </c>
      <c r="F13793">
        <v>4</v>
      </c>
      <c r="G13793" s="1">
        <v>45169</v>
      </c>
      <c r="H13793" s="1">
        <v>45176</v>
      </c>
      <c r="I13793" t="s">
        <v>21</v>
      </c>
      <c r="J13793" t="s">
        <v>22</v>
      </c>
      <c r="K13793" s="2">
        <v>290.41000000000003</v>
      </c>
      <c r="L13793" t="s">
        <v>23</v>
      </c>
      <c r="M13793">
        <f>YEAR(Table1[[#This Row],[order_date]])</f>
        <v>2023</v>
      </c>
      <c r="N13793">
        <f>MONTH(Table1[[#This Row],[order_date]])</f>
        <v>8</v>
      </c>
      <c r="O13793" s="3">
        <f>Table1[[#This Row],[sales]]-Table1[[#This Row],[profit]]</f>
        <v>3398.07</v>
      </c>
      <c r="P13793" s="3">
        <f>Table1[[#This Row],[sales]]*Table1[[#This Row],[quantity]]</f>
        <v>14753.92</v>
      </c>
      <c r="Q13793" s="9">
        <f>Table1[[#This Row],[delivery_date]]-Table1[[#This Row],[order_date]]</f>
        <v>7</v>
      </c>
    </row>
    <row r="13794" spans="1:17" x14ac:dyDescent="0.35">
      <c r="A13794" t="s">
        <v>13825</v>
      </c>
      <c r="B13794" t="s">
        <v>41</v>
      </c>
      <c r="C13794" t="s">
        <v>36</v>
      </c>
      <c r="D13794" s="2">
        <v>2175.46</v>
      </c>
      <c r="E13794">
        <v>0.19</v>
      </c>
      <c r="F13794">
        <v>5</v>
      </c>
      <c r="G13794" s="1">
        <v>45177</v>
      </c>
      <c r="H13794" s="1">
        <v>45181</v>
      </c>
      <c r="I13794" t="s">
        <v>15</v>
      </c>
      <c r="J13794" t="s">
        <v>22</v>
      </c>
      <c r="K13794" s="2">
        <v>339.9</v>
      </c>
      <c r="L13794" t="s">
        <v>28</v>
      </c>
      <c r="M13794">
        <f>YEAR(Table1[[#This Row],[order_date]])</f>
        <v>2023</v>
      </c>
      <c r="N13794">
        <f>MONTH(Table1[[#This Row],[order_date]])</f>
        <v>9</v>
      </c>
      <c r="O13794" s="3">
        <f>Table1[[#This Row],[sales]]-Table1[[#This Row],[profit]]</f>
        <v>1835.56</v>
      </c>
      <c r="P13794" s="3">
        <f>Table1[[#This Row],[sales]]*Table1[[#This Row],[quantity]]</f>
        <v>10877.3</v>
      </c>
      <c r="Q13794" s="9">
        <f>Table1[[#This Row],[delivery_date]]-Table1[[#This Row],[order_date]]</f>
        <v>4</v>
      </c>
    </row>
    <row r="13795" spans="1:17" x14ac:dyDescent="0.35">
      <c r="A13795" t="s">
        <v>13826</v>
      </c>
      <c r="B13795" t="s">
        <v>19</v>
      </c>
      <c r="C13795" t="s">
        <v>36</v>
      </c>
      <c r="D13795" s="2">
        <v>298.51</v>
      </c>
      <c r="E13795">
        <v>0.35</v>
      </c>
      <c r="F13795">
        <v>5</v>
      </c>
      <c r="G13795" s="1">
        <v>45092</v>
      </c>
      <c r="H13795" s="1">
        <v>45095</v>
      </c>
      <c r="I13795" t="s">
        <v>21</v>
      </c>
      <c r="J13795" t="s">
        <v>16</v>
      </c>
      <c r="K13795" s="2">
        <v>64.87</v>
      </c>
      <c r="L13795" t="s">
        <v>34</v>
      </c>
      <c r="M13795">
        <f>YEAR(Table1[[#This Row],[order_date]])</f>
        <v>2023</v>
      </c>
      <c r="N13795">
        <f>MONTH(Table1[[#This Row],[order_date]])</f>
        <v>6</v>
      </c>
      <c r="O13795" s="3">
        <f>Table1[[#This Row],[sales]]-Table1[[#This Row],[profit]]</f>
        <v>233.64</v>
      </c>
      <c r="P13795" s="3">
        <f>Table1[[#This Row],[sales]]*Table1[[#This Row],[quantity]]</f>
        <v>1492.55</v>
      </c>
      <c r="Q13795" s="9">
        <f>Table1[[#This Row],[delivery_date]]-Table1[[#This Row],[order_date]]</f>
        <v>3</v>
      </c>
    </row>
    <row r="13796" spans="1:17" x14ac:dyDescent="0.35">
      <c r="A13796" t="s">
        <v>13827</v>
      </c>
      <c r="B13796" t="s">
        <v>41</v>
      </c>
      <c r="C13796" t="s">
        <v>14</v>
      </c>
      <c r="D13796" s="2">
        <v>3274.28</v>
      </c>
      <c r="E13796">
        <v>0.32</v>
      </c>
      <c r="F13796">
        <v>1</v>
      </c>
      <c r="G13796" s="1">
        <v>45203</v>
      </c>
      <c r="H13796" s="1">
        <v>45204</v>
      </c>
      <c r="I13796" t="s">
        <v>15</v>
      </c>
      <c r="J13796" t="s">
        <v>27</v>
      </c>
      <c r="K13796" s="2">
        <v>545.22</v>
      </c>
      <c r="L13796" t="s">
        <v>34</v>
      </c>
      <c r="M13796">
        <f>YEAR(Table1[[#This Row],[order_date]])</f>
        <v>2023</v>
      </c>
      <c r="N13796">
        <f>MONTH(Table1[[#This Row],[order_date]])</f>
        <v>10</v>
      </c>
      <c r="O13796" s="3">
        <f>Table1[[#This Row],[sales]]-Table1[[#This Row],[profit]]</f>
        <v>2729.0600000000004</v>
      </c>
      <c r="P13796" s="3">
        <f>Table1[[#This Row],[sales]]*Table1[[#This Row],[quantity]]</f>
        <v>3274.28</v>
      </c>
      <c r="Q13796" s="9">
        <f>Table1[[#This Row],[delivery_date]]-Table1[[#This Row],[order_date]]</f>
        <v>1</v>
      </c>
    </row>
    <row r="13797" spans="1:17" x14ac:dyDescent="0.35">
      <c r="A13797" t="s">
        <v>13828</v>
      </c>
      <c r="B13797" t="s">
        <v>41</v>
      </c>
      <c r="C13797" t="s">
        <v>14</v>
      </c>
      <c r="D13797" s="2">
        <v>3206.61</v>
      </c>
      <c r="E13797">
        <v>0.09</v>
      </c>
      <c r="F13797">
        <v>1</v>
      </c>
      <c r="G13797" s="1">
        <v>45209</v>
      </c>
      <c r="H13797" s="1">
        <v>45212</v>
      </c>
      <c r="I13797" t="s">
        <v>15</v>
      </c>
      <c r="J13797" t="s">
        <v>22</v>
      </c>
      <c r="K13797" s="2">
        <v>946.42</v>
      </c>
      <c r="L13797" t="s">
        <v>28</v>
      </c>
      <c r="M13797">
        <f>YEAR(Table1[[#This Row],[order_date]])</f>
        <v>2023</v>
      </c>
      <c r="N13797">
        <f>MONTH(Table1[[#This Row],[order_date]])</f>
        <v>10</v>
      </c>
      <c r="O13797" s="3">
        <f>Table1[[#This Row],[sales]]-Table1[[#This Row],[profit]]</f>
        <v>2260.19</v>
      </c>
      <c r="P13797" s="3">
        <f>Table1[[#This Row],[sales]]*Table1[[#This Row],[quantity]]</f>
        <v>3206.61</v>
      </c>
      <c r="Q13797" s="9">
        <f>Table1[[#This Row],[delivery_date]]-Table1[[#This Row],[order_date]]</f>
        <v>3</v>
      </c>
    </row>
    <row r="13798" spans="1:17" x14ac:dyDescent="0.35">
      <c r="A13798" t="s">
        <v>13829</v>
      </c>
      <c r="B13798" t="s">
        <v>19</v>
      </c>
      <c r="C13798" t="s">
        <v>36</v>
      </c>
      <c r="D13798" s="2">
        <v>450</v>
      </c>
      <c r="E13798">
        <v>0.37</v>
      </c>
      <c r="F13798">
        <v>7</v>
      </c>
      <c r="G13798" s="1">
        <v>45426</v>
      </c>
      <c r="H13798" s="1">
        <v>45429</v>
      </c>
      <c r="I13798" t="s">
        <v>15</v>
      </c>
      <c r="J13798" t="s">
        <v>16</v>
      </c>
      <c r="K13798" s="2">
        <v>26.12</v>
      </c>
      <c r="L13798" t="s">
        <v>23</v>
      </c>
      <c r="M13798">
        <f>YEAR(Table1[[#This Row],[order_date]])</f>
        <v>2024</v>
      </c>
      <c r="N13798">
        <f>MONTH(Table1[[#This Row],[order_date]])</f>
        <v>5</v>
      </c>
      <c r="O13798" s="3">
        <f>Table1[[#This Row],[sales]]-Table1[[#This Row],[profit]]</f>
        <v>423.88</v>
      </c>
      <c r="P13798" s="3">
        <f>Table1[[#This Row],[sales]]*Table1[[#This Row],[quantity]]</f>
        <v>3150</v>
      </c>
      <c r="Q13798" s="9">
        <f>Table1[[#This Row],[delivery_date]]-Table1[[#This Row],[order_date]]</f>
        <v>3</v>
      </c>
    </row>
    <row r="13799" spans="1:17" x14ac:dyDescent="0.35">
      <c r="A13799" t="s">
        <v>13830</v>
      </c>
      <c r="B13799" t="s">
        <v>41</v>
      </c>
      <c r="C13799" t="s">
        <v>26</v>
      </c>
      <c r="D13799" s="2">
        <v>937.32</v>
      </c>
      <c r="E13799">
        <v>0.08</v>
      </c>
      <c r="F13799">
        <v>1</v>
      </c>
      <c r="G13799" s="1">
        <v>45654</v>
      </c>
      <c r="H13799" s="1">
        <v>45657</v>
      </c>
      <c r="I13799" t="s">
        <v>15</v>
      </c>
      <c r="J13799" t="s">
        <v>16</v>
      </c>
      <c r="K13799" s="2">
        <v>208.43</v>
      </c>
      <c r="L13799" t="s">
        <v>28</v>
      </c>
      <c r="M13799">
        <f>YEAR(Table1[[#This Row],[order_date]])</f>
        <v>2024</v>
      </c>
      <c r="N13799">
        <f>MONTH(Table1[[#This Row],[order_date]])</f>
        <v>12</v>
      </c>
      <c r="O13799" s="3">
        <f>Table1[[#This Row],[sales]]-Table1[[#This Row],[profit]]</f>
        <v>728.8900000000001</v>
      </c>
      <c r="P13799" s="3">
        <f>Table1[[#This Row],[sales]]*Table1[[#This Row],[quantity]]</f>
        <v>937.32</v>
      </c>
      <c r="Q13799" s="9">
        <f>Table1[[#This Row],[delivery_date]]-Table1[[#This Row],[order_date]]</f>
        <v>3</v>
      </c>
    </row>
    <row r="13800" spans="1:17" x14ac:dyDescent="0.35">
      <c r="A13800" t="s">
        <v>13831</v>
      </c>
      <c r="B13800" t="s">
        <v>41</v>
      </c>
      <c r="C13800" t="s">
        <v>20</v>
      </c>
      <c r="D13800" s="2">
        <v>2433.16</v>
      </c>
      <c r="E13800">
        <v>0.23</v>
      </c>
      <c r="F13800">
        <v>9</v>
      </c>
      <c r="G13800" s="1">
        <v>44960</v>
      </c>
      <c r="H13800" s="1">
        <v>44967</v>
      </c>
      <c r="I13800" t="s">
        <v>15</v>
      </c>
      <c r="J13800" t="s">
        <v>16</v>
      </c>
      <c r="K13800" s="2">
        <v>514.79</v>
      </c>
      <c r="L13800" t="s">
        <v>17</v>
      </c>
      <c r="M13800">
        <f>YEAR(Table1[[#This Row],[order_date]])</f>
        <v>2023</v>
      </c>
      <c r="N13800">
        <f>MONTH(Table1[[#This Row],[order_date]])</f>
        <v>2</v>
      </c>
      <c r="O13800" s="3">
        <f>Table1[[#This Row],[sales]]-Table1[[#This Row],[profit]]</f>
        <v>1918.37</v>
      </c>
      <c r="P13800" s="3">
        <f>Table1[[#This Row],[sales]]*Table1[[#This Row],[quantity]]</f>
        <v>21898.44</v>
      </c>
      <c r="Q13800" s="9">
        <f>Table1[[#This Row],[delivery_date]]-Table1[[#This Row],[order_date]]</f>
        <v>7</v>
      </c>
    </row>
    <row r="13801" spans="1:17" x14ac:dyDescent="0.35">
      <c r="A13801" t="s">
        <v>13832</v>
      </c>
      <c r="B13801" t="s">
        <v>25</v>
      </c>
      <c r="C13801" t="s">
        <v>36</v>
      </c>
      <c r="D13801" s="2">
        <v>2288.52</v>
      </c>
      <c r="E13801">
        <v>0.28999999999999998</v>
      </c>
      <c r="F13801">
        <v>6</v>
      </c>
      <c r="G13801" s="1">
        <v>45093</v>
      </c>
      <c r="H13801" s="1">
        <v>45097</v>
      </c>
      <c r="I13801" t="s">
        <v>31</v>
      </c>
      <c r="J13801" t="s">
        <v>27</v>
      </c>
      <c r="K13801" s="2">
        <v>505.48</v>
      </c>
      <c r="L13801" t="s">
        <v>39</v>
      </c>
      <c r="M13801">
        <f>YEAR(Table1[[#This Row],[order_date]])</f>
        <v>2023</v>
      </c>
      <c r="N13801">
        <f>MONTH(Table1[[#This Row],[order_date]])</f>
        <v>6</v>
      </c>
      <c r="O13801" s="3">
        <f>Table1[[#This Row],[sales]]-Table1[[#This Row],[profit]]</f>
        <v>1783.04</v>
      </c>
      <c r="P13801" s="3">
        <f>Table1[[#This Row],[sales]]*Table1[[#This Row],[quantity]]</f>
        <v>13731.119999999999</v>
      </c>
      <c r="Q13801" s="9">
        <f>Table1[[#This Row],[delivery_date]]-Table1[[#This Row],[order_date]]</f>
        <v>4</v>
      </c>
    </row>
    <row r="13802" spans="1:17" x14ac:dyDescent="0.35">
      <c r="A13802" t="s">
        <v>13833</v>
      </c>
      <c r="B13802" t="s">
        <v>13</v>
      </c>
      <c r="C13802" t="s">
        <v>14</v>
      </c>
      <c r="D13802" s="2">
        <v>3786.85</v>
      </c>
      <c r="E13802">
        <v>0.44</v>
      </c>
      <c r="F13802">
        <v>1</v>
      </c>
      <c r="G13802" s="1">
        <v>44995</v>
      </c>
      <c r="H13802" s="1">
        <v>44998</v>
      </c>
      <c r="I13802" t="s">
        <v>21</v>
      </c>
      <c r="J13802" t="s">
        <v>22</v>
      </c>
      <c r="K13802" s="2">
        <v>583.77</v>
      </c>
      <c r="L13802" t="s">
        <v>48</v>
      </c>
      <c r="M13802">
        <f>YEAR(Table1[[#This Row],[order_date]])</f>
        <v>2023</v>
      </c>
      <c r="N13802">
        <f>MONTH(Table1[[#This Row],[order_date]])</f>
        <v>3</v>
      </c>
      <c r="O13802" s="3">
        <f>Table1[[#This Row],[sales]]-Table1[[#This Row],[profit]]</f>
        <v>3203.08</v>
      </c>
      <c r="P13802" s="3">
        <f>Table1[[#This Row],[sales]]*Table1[[#This Row],[quantity]]</f>
        <v>3786.85</v>
      </c>
      <c r="Q13802" s="9">
        <f>Table1[[#This Row],[delivery_date]]-Table1[[#This Row],[order_date]]</f>
        <v>3</v>
      </c>
    </row>
    <row r="13803" spans="1:17" x14ac:dyDescent="0.35">
      <c r="A13803" t="s">
        <v>13834</v>
      </c>
      <c r="B13803" t="s">
        <v>25</v>
      </c>
      <c r="C13803" t="s">
        <v>33</v>
      </c>
      <c r="D13803" s="2">
        <v>1998.32</v>
      </c>
      <c r="E13803">
        <v>0.32</v>
      </c>
      <c r="F13803">
        <v>1</v>
      </c>
      <c r="G13803" s="1">
        <v>45555</v>
      </c>
      <c r="H13803" s="1">
        <v>45557</v>
      </c>
      <c r="I13803" t="s">
        <v>21</v>
      </c>
      <c r="J13803" t="s">
        <v>22</v>
      </c>
      <c r="K13803" s="2">
        <v>289.89</v>
      </c>
      <c r="L13803" t="s">
        <v>48</v>
      </c>
      <c r="M13803">
        <f>YEAR(Table1[[#This Row],[order_date]])</f>
        <v>2024</v>
      </c>
      <c r="N13803">
        <f>MONTH(Table1[[#This Row],[order_date]])</f>
        <v>9</v>
      </c>
      <c r="O13803" s="3">
        <f>Table1[[#This Row],[sales]]-Table1[[#This Row],[profit]]</f>
        <v>1708.4299999999998</v>
      </c>
      <c r="P13803" s="3">
        <f>Table1[[#This Row],[sales]]*Table1[[#This Row],[quantity]]</f>
        <v>1998.32</v>
      </c>
      <c r="Q13803" s="9">
        <f>Table1[[#This Row],[delivery_date]]-Table1[[#This Row],[order_date]]</f>
        <v>2</v>
      </c>
    </row>
    <row r="13804" spans="1:17" x14ac:dyDescent="0.35">
      <c r="A13804" t="s">
        <v>13835</v>
      </c>
      <c r="B13804" t="s">
        <v>13</v>
      </c>
      <c r="C13804" t="s">
        <v>33</v>
      </c>
      <c r="D13804" s="2">
        <v>3350.17</v>
      </c>
      <c r="E13804">
        <v>0.48</v>
      </c>
      <c r="F13804">
        <v>5</v>
      </c>
      <c r="G13804" s="1">
        <v>44999</v>
      </c>
      <c r="H13804" s="1">
        <v>45004</v>
      </c>
      <c r="I13804" t="s">
        <v>31</v>
      </c>
      <c r="J13804" t="s">
        <v>27</v>
      </c>
      <c r="K13804" s="2">
        <v>894.82</v>
      </c>
      <c r="L13804" t="s">
        <v>48</v>
      </c>
      <c r="M13804">
        <f>YEAR(Table1[[#This Row],[order_date]])</f>
        <v>2023</v>
      </c>
      <c r="N13804">
        <f>MONTH(Table1[[#This Row],[order_date]])</f>
        <v>3</v>
      </c>
      <c r="O13804" s="3">
        <f>Table1[[#This Row],[sales]]-Table1[[#This Row],[profit]]</f>
        <v>2455.35</v>
      </c>
      <c r="P13804" s="3">
        <f>Table1[[#This Row],[sales]]*Table1[[#This Row],[quantity]]</f>
        <v>16750.849999999999</v>
      </c>
      <c r="Q13804" s="9">
        <f>Table1[[#This Row],[delivery_date]]-Table1[[#This Row],[order_date]]</f>
        <v>5</v>
      </c>
    </row>
    <row r="13805" spans="1:17" x14ac:dyDescent="0.35">
      <c r="A13805" t="s">
        <v>13836</v>
      </c>
      <c r="B13805" t="s">
        <v>19</v>
      </c>
      <c r="C13805" t="s">
        <v>14</v>
      </c>
      <c r="D13805" s="2">
        <v>3551.68</v>
      </c>
      <c r="E13805">
        <v>0.5</v>
      </c>
      <c r="F13805">
        <v>3</v>
      </c>
      <c r="G13805" s="1">
        <v>45227</v>
      </c>
      <c r="H13805" s="1">
        <v>45233</v>
      </c>
      <c r="I13805" t="s">
        <v>21</v>
      </c>
      <c r="J13805" t="s">
        <v>16</v>
      </c>
      <c r="K13805" s="2">
        <v>317.5</v>
      </c>
      <c r="L13805" t="s">
        <v>23</v>
      </c>
      <c r="M13805">
        <f>YEAR(Table1[[#This Row],[order_date]])</f>
        <v>2023</v>
      </c>
      <c r="N13805">
        <f>MONTH(Table1[[#This Row],[order_date]])</f>
        <v>10</v>
      </c>
      <c r="O13805" s="3">
        <f>Table1[[#This Row],[sales]]-Table1[[#This Row],[profit]]</f>
        <v>3234.18</v>
      </c>
      <c r="P13805" s="3">
        <f>Table1[[#This Row],[sales]]*Table1[[#This Row],[quantity]]</f>
        <v>10655.039999999999</v>
      </c>
      <c r="Q13805" s="9">
        <f>Table1[[#This Row],[delivery_date]]-Table1[[#This Row],[order_date]]</f>
        <v>6</v>
      </c>
    </row>
    <row r="13806" spans="1:17" x14ac:dyDescent="0.35">
      <c r="A13806" t="s">
        <v>13837</v>
      </c>
      <c r="B13806" t="s">
        <v>19</v>
      </c>
      <c r="C13806" t="s">
        <v>14</v>
      </c>
      <c r="D13806" s="2">
        <v>3260.52</v>
      </c>
      <c r="E13806">
        <v>0.25</v>
      </c>
      <c r="F13806">
        <v>8</v>
      </c>
      <c r="G13806" s="1">
        <v>44934</v>
      </c>
      <c r="H13806" s="1">
        <v>44940</v>
      </c>
      <c r="I13806" t="s">
        <v>21</v>
      </c>
      <c r="J13806" t="s">
        <v>27</v>
      </c>
      <c r="K13806" s="2">
        <v>411.25</v>
      </c>
      <c r="L13806" t="s">
        <v>23</v>
      </c>
      <c r="M13806">
        <f>YEAR(Table1[[#This Row],[order_date]])</f>
        <v>2023</v>
      </c>
      <c r="N13806">
        <f>MONTH(Table1[[#This Row],[order_date]])</f>
        <v>1</v>
      </c>
      <c r="O13806" s="3">
        <f>Table1[[#This Row],[sales]]-Table1[[#This Row],[profit]]</f>
        <v>2849.27</v>
      </c>
      <c r="P13806" s="3">
        <f>Table1[[#This Row],[sales]]*Table1[[#This Row],[quantity]]</f>
        <v>26084.16</v>
      </c>
      <c r="Q13806" s="9">
        <f>Table1[[#This Row],[delivery_date]]-Table1[[#This Row],[order_date]]</f>
        <v>6</v>
      </c>
    </row>
    <row r="13807" spans="1:17" x14ac:dyDescent="0.35">
      <c r="A13807" t="s">
        <v>13838</v>
      </c>
      <c r="B13807" t="s">
        <v>19</v>
      </c>
      <c r="C13807" t="s">
        <v>20</v>
      </c>
      <c r="D13807" s="2">
        <v>3021.02</v>
      </c>
      <c r="E13807">
        <v>0.03</v>
      </c>
      <c r="F13807">
        <v>8</v>
      </c>
      <c r="G13807" s="1">
        <v>45450</v>
      </c>
      <c r="H13807" s="1">
        <v>45453</v>
      </c>
      <c r="I13807" t="s">
        <v>21</v>
      </c>
      <c r="J13807" t="s">
        <v>27</v>
      </c>
      <c r="K13807" s="2">
        <v>264.7</v>
      </c>
      <c r="L13807" t="s">
        <v>23</v>
      </c>
      <c r="M13807">
        <f>YEAR(Table1[[#This Row],[order_date]])</f>
        <v>2024</v>
      </c>
      <c r="N13807">
        <f>MONTH(Table1[[#This Row],[order_date]])</f>
        <v>6</v>
      </c>
      <c r="O13807" s="3">
        <f>Table1[[#This Row],[sales]]-Table1[[#This Row],[profit]]</f>
        <v>2756.32</v>
      </c>
      <c r="P13807" s="3">
        <f>Table1[[#This Row],[sales]]*Table1[[#This Row],[quantity]]</f>
        <v>24168.16</v>
      </c>
      <c r="Q13807" s="9">
        <f>Table1[[#This Row],[delivery_date]]-Table1[[#This Row],[order_date]]</f>
        <v>3</v>
      </c>
    </row>
    <row r="13808" spans="1:17" x14ac:dyDescent="0.35">
      <c r="A13808" t="s">
        <v>13839</v>
      </c>
      <c r="B13808" t="s">
        <v>13</v>
      </c>
      <c r="C13808" t="s">
        <v>14</v>
      </c>
      <c r="D13808" s="2">
        <v>4047.85</v>
      </c>
      <c r="E13808">
        <v>0.01</v>
      </c>
      <c r="F13808">
        <v>8</v>
      </c>
      <c r="G13808" s="1">
        <v>45630</v>
      </c>
      <c r="H13808" s="1">
        <v>45631</v>
      </c>
      <c r="I13808" t="s">
        <v>21</v>
      </c>
      <c r="J13808" t="s">
        <v>22</v>
      </c>
      <c r="K13808" s="2">
        <v>331.77</v>
      </c>
      <c r="L13808" t="s">
        <v>39</v>
      </c>
      <c r="M13808">
        <f>YEAR(Table1[[#This Row],[order_date]])</f>
        <v>2024</v>
      </c>
      <c r="N13808">
        <f>MONTH(Table1[[#This Row],[order_date]])</f>
        <v>12</v>
      </c>
      <c r="O13808" s="3">
        <f>Table1[[#This Row],[sales]]-Table1[[#This Row],[profit]]</f>
        <v>3716.08</v>
      </c>
      <c r="P13808" s="3">
        <f>Table1[[#This Row],[sales]]*Table1[[#This Row],[quantity]]</f>
        <v>32382.799999999999</v>
      </c>
      <c r="Q13808" s="9">
        <f>Table1[[#This Row],[delivery_date]]-Table1[[#This Row],[order_date]]</f>
        <v>1</v>
      </c>
    </row>
    <row r="13809" spans="1:17" x14ac:dyDescent="0.35">
      <c r="A13809" t="s">
        <v>13840</v>
      </c>
      <c r="B13809" t="s">
        <v>13</v>
      </c>
      <c r="C13809" t="s">
        <v>33</v>
      </c>
      <c r="D13809" s="2">
        <v>3319.82</v>
      </c>
      <c r="E13809">
        <v>0.43</v>
      </c>
      <c r="F13809">
        <v>6</v>
      </c>
      <c r="G13809" s="1">
        <v>45302</v>
      </c>
      <c r="H13809" s="1">
        <v>45304</v>
      </c>
      <c r="I13809" t="s">
        <v>21</v>
      </c>
      <c r="J13809" t="s">
        <v>22</v>
      </c>
      <c r="K13809" s="2">
        <v>497.81</v>
      </c>
      <c r="L13809" t="s">
        <v>28</v>
      </c>
      <c r="M13809">
        <f>YEAR(Table1[[#This Row],[order_date]])</f>
        <v>2024</v>
      </c>
      <c r="N13809">
        <f>MONTH(Table1[[#This Row],[order_date]])</f>
        <v>1</v>
      </c>
      <c r="O13809" s="3">
        <f>Table1[[#This Row],[sales]]-Table1[[#This Row],[profit]]</f>
        <v>2822.01</v>
      </c>
      <c r="P13809" s="3">
        <f>Table1[[#This Row],[sales]]*Table1[[#This Row],[quantity]]</f>
        <v>19918.920000000002</v>
      </c>
      <c r="Q13809" s="9">
        <f>Table1[[#This Row],[delivery_date]]-Table1[[#This Row],[order_date]]</f>
        <v>2</v>
      </c>
    </row>
    <row r="13810" spans="1:17" x14ac:dyDescent="0.35">
      <c r="A13810" t="s">
        <v>13841</v>
      </c>
      <c r="B13810" t="s">
        <v>13</v>
      </c>
      <c r="C13810" t="s">
        <v>26</v>
      </c>
      <c r="D13810" s="2">
        <v>4187.5</v>
      </c>
      <c r="E13810">
        <v>0.25</v>
      </c>
      <c r="F13810">
        <v>5</v>
      </c>
      <c r="G13810" s="1">
        <v>45109</v>
      </c>
      <c r="H13810" s="1">
        <v>45116</v>
      </c>
      <c r="I13810" t="s">
        <v>21</v>
      </c>
      <c r="J13810" t="s">
        <v>16</v>
      </c>
      <c r="K13810" s="2">
        <v>1171.6099999999999</v>
      </c>
      <c r="L13810" t="s">
        <v>39</v>
      </c>
      <c r="M13810">
        <f>YEAR(Table1[[#This Row],[order_date]])</f>
        <v>2023</v>
      </c>
      <c r="N13810">
        <f>MONTH(Table1[[#This Row],[order_date]])</f>
        <v>7</v>
      </c>
      <c r="O13810" s="3">
        <f>Table1[[#This Row],[sales]]-Table1[[#This Row],[profit]]</f>
        <v>3015.8900000000003</v>
      </c>
      <c r="P13810" s="3">
        <f>Table1[[#This Row],[sales]]*Table1[[#This Row],[quantity]]</f>
        <v>20937.5</v>
      </c>
      <c r="Q13810" s="9">
        <f>Table1[[#This Row],[delivery_date]]-Table1[[#This Row],[order_date]]</f>
        <v>7</v>
      </c>
    </row>
    <row r="13811" spans="1:17" x14ac:dyDescent="0.35">
      <c r="A13811" t="s">
        <v>13842</v>
      </c>
      <c r="B13811" t="s">
        <v>19</v>
      </c>
      <c r="C13811" t="s">
        <v>14</v>
      </c>
      <c r="D13811" s="2">
        <v>3219.76</v>
      </c>
      <c r="E13811">
        <v>0.18</v>
      </c>
      <c r="F13811">
        <v>5</v>
      </c>
      <c r="G13811" s="1">
        <v>45194</v>
      </c>
      <c r="H13811" s="1">
        <v>45197</v>
      </c>
      <c r="I13811" t="s">
        <v>21</v>
      </c>
      <c r="J13811" t="s">
        <v>22</v>
      </c>
      <c r="K13811" s="2">
        <v>892.63</v>
      </c>
      <c r="L13811" t="s">
        <v>28</v>
      </c>
      <c r="M13811">
        <f>YEAR(Table1[[#This Row],[order_date]])</f>
        <v>2023</v>
      </c>
      <c r="N13811">
        <f>MONTH(Table1[[#This Row],[order_date]])</f>
        <v>9</v>
      </c>
      <c r="O13811" s="3">
        <f>Table1[[#This Row],[sales]]-Table1[[#This Row],[profit]]</f>
        <v>2327.13</v>
      </c>
      <c r="P13811" s="3">
        <f>Table1[[#This Row],[sales]]*Table1[[#This Row],[quantity]]</f>
        <v>16098.800000000001</v>
      </c>
      <c r="Q13811" s="9">
        <f>Table1[[#This Row],[delivery_date]]-Table1[[#This Row],[order_date]]</f>
        <v>3</v>
      </c>
    </row>
    <row r="13812" spans="1:17" x14ac:dyDescent="0.35">
      <c r="A13812" t="s">
        <v>13843</v>
      </c>
      <c r="B13812" t="s">
        <v>13</v>
      </c>
      <c r="C13812" t="s">
        <v>20</v>
      </c>
      <c r="D13812" s="2">
        <v>878.97</v>
      </c>
      <c r="E13812">
        <v>0.14000000000000001</v>
      </c>
      <c r="F13812">
        <v>6</v>
      </c>
      <c r="G13812" s="1">
        <v>45010</v>
      </c>
      <c r="H13812" s="1">
        <v>45014</v>
      </c>
      <c r="I13812" t="s">
        <v>15</v>
      </c>
      <c r="J13812" t="s">
        <v>27</v>
      </c>
      <c r="K13812" s="2">
        <v>189.59</v>
      </c>
      <c r="L13812" t="s">
        <v>23</v>
      </c>
      <c r="M13812">
        <f>YEAR(Table1[[#This Row],[order_date]])</f>
        <v>2023</v>
      </c>
      <c r="N13812">
        <f>MONTH(Table1[[#This Row],[order_date]])</f>
        <v>3</v>
      </c>
      <c r="O13812" s="3">
        <f>Table1[[#This Row],[sales]]-Table1[[#This Row],[profit]]</f>
        <v>689.38</v>
      </c>
      <c r="P13812" s="3">
        <f>Table1[[#This Row],[sales]]*Table1[[#This Row],[quantity]]</f>
        <v>5273.82</v>
      </c>
      <c r="Q13812" s="9">
        <f>Table1[[#This Row],[delivery_date]]-Table1[[#This Row],[order_date]]</f>
        <v>4</v>
      </c>
    </row>
    <row r="13813" spans="1:17" x14ac:dyDescent="0.35">
      <c r="A13813" t="s">
        <v>13844</v>
      </c>
      <c r="B13813" t="s">
        <v>41</v>
      </c>
      <c r="C13813" t="s">
        <v>26</v>
      </c>
      <c r="D13813" s="2">
        <v>1616.28</v>
      </c>
      <c r="E13813">
        <v>0.14000000000000001</v>
      </c>
      <c r="F13813">
        <v>6</v>
      </c>
      <c r="G13813" s="1">
        <v>45460</v>
      </c>
      <c r="H13813" s="1">
        <v>45463</v>
      </c>
      <c r="I13813" t="s">
        <v>21</v>
      </c>
      <c r="J13813" t="s">
        <v>27</v>
      </c>
      <c r="K13813" s="2">
        <v>282.27</v>
      </c>
      <c r="L13813" t="s">
        <v>23</v>
      </c>
      <c r="M13813">
        <f>YEAR(Table1[[#This Row],[order_date]])</f>
        <v>2024</v>
      </c>
      <c r="N13813">
        <f>MONTH(Table1[[#This Row],[order_date]])</f>
        <v>6</v>
      </c>
      <c r="O13813" s="3">
        <f>Table1[[#This Row],[sales]]-Table1[[#This Row],[profit]]</f>
        <v>1334.01</v>
      </c>
      <c r="P13813" s="3">
        <f>Table1[[#This Row],[sales]]*Table1[[#This Row],[quantity]]</f>
        <v>9697.68</v>
      </c>
      <c r="Q13813" s="9">
        <f>Table1[[#This Row],[delivery_date]]-Table1[[#This Row],[order_date]]</f>
        <v>3</v>
      </c>
    </row>
    <row r="13814" spans="1:17" x14ac:dyDescent="0.35">
      <c r="A13814" t="s">
        <v>13845</v>
      </c>
      <c r="B13814" t="s">
        <v>25</v>
      </c>
      <c r="C13814" t="s">
        <v>20</v>
      </c>
      <c r="D13814" s="2">
        <v>1718.74</v>
      </c>
      <c r="E13814">
        <v>0.04</v>
      </c>
      <c r="F13814">
        <v>9</v>
      </c>
      <c r="G13814" s="1">
        <v>45102</v>
      </c>
      <c r="H13814" s="1">
        <v>45107</v>
      </c>
      <c r="I13814" t="s">
        <v>21</v>
      </c>
      <c r="J13814" t="s">
        <v>16</v>
      </c>
      <c r="K13814" s="2">
        <v>334.65</v>
      </c>
      <c r="L13814" t="s">
        <v>48</v>
      </c>
      <c r="M13814">
        <f>YEAR(Table1[[#This Row],[order_date]])</f>
        <v>2023</v>
      </c>
      <c r="N13814">
        <f>MONTH(Table1[[#This Row],[order_date]])</f>
        <v>6</v>
      </c>
      <c r="O13814" s="3">
        <f>Table1[[#This Row],[sales]]-Table1[[#This Row],[profit]]</f>
        <v>1384.0900000000001</v>
      </c>
      <c r="P13814" s="3">
        <f>Table1[[#This Row],[sales]]*Table1[[#This Row],[quantity]]</f>
        <v>15468.66</v>
      </c>
      <c r="Q13814" s="9">
        <f>Table1[[#This Row],[delivery_date]]-Table1[[#This Row],[order_date]]</f>
        <v>5</v>
      </c>
    </row>
    <row r="13815" spans="1:17" x14ac:dyDescent="0.35">
      <c r="A13815" t="s">
        <v>13846</v>
      </c>
      <c r="B13815" t="s">
        <v>19</v>
      </c>
      <c r="C13815" t="s">
        <v>26</v>
      </c>
      <c r="D13815" s="2">
        <v>560.19000000000005</v>
      </c>
      <c r="E13815">
        <v>0.15</v>
      </c>
      <c r="F13815">
        <v>7</v>
      </c>
      <c r="G13815" s="1">
        <v>45227</v>
      </c>
      <c r="H13815" s="1">
        <v>45233</v>
      </c>
      <c r="I13815" t="s">
        <v>31</v>
      </c>
      <c r="J13815" t="s">
        <v>27</v>
      </c>
      <c r="K13815" s="2">
        <v>118.49</v>
      </c>
      <c r="L13815" t="s">
        <v>34</v>
      </c>
      <c r="M13815">
        <f>YEAR(Table1[[#This Row],[order_date]])</f>
        <v>2023</v>
      </c>
      <c r="N13815">
        <f>MONTH(Table1[[#This Row],[order_date]])</f>
        <v>10</v>
      </c>
      <c r="O13815" s="3">
        <f>Table1[[#This Row],[sales]]-Table1[[#This Row],[profit]]</f>
        <v>441.70000000000005</v>
      </c>
      <c r="P13815" s="3">
        <f>Table1[[#This Row],[sales]]*Table1[[#This Row],[quantity]]</f>
        <v>3921.3300000000004</v>
      </c>
      <c r="Q13815" s="9">
        <f>Table1[[#This Row],[delivery_date]]-Table1[[#This Row],[order_date]]</f>
        <v>6</v>
      </c>
    </row>
    <row r="13816" spans="1:17" x14ac:dyDescent="0.35">
      <c r="A13816" t="s">
        <v>13847</v>
      </c>
      <c r="B13816" t="s">
        <v>25</v>
      </c>
      <c r="C13816" t="s">
        <v>14</v>
      </c>
      <c r="D13816" s="2">
        <v>3492.3</v>
      </c>
      <c r="E13816">
        <v>0.32</v>
      </c>
      <c r="F13816">
        <v>6</v>
      </c>
      <c r="G13816" s="1">
        <v>44952</v>
      </c>
      <c r="H13816" s="1">
        <v>44954</v>
      </c>
      <c r="I13816" t="s">
        <v>15</v>
      </c>
      <c r="J13816" t="s">
        <v>27</v>
      </c>
      <c r="K13816" s="2">
        <v>610.63</v>
      </c>
      <c r="L13816" t="s">
        <v>23</v>
      </c>
      <c r="M13816">
        <f>YEAR(Table1[[#This Row],[order_date]])</f>
        <v>2023</v>
      </c>
      <c r="N13816">
        <f>MONTH(Table1[[#This Row],[order_date]])</f>
        <v>1</v>
      </c>
      <c r="O13816" s="3">
        <f>Table1[[#This Row],[sales]]-Table1[[#This Row],[profit]]</f>
        <v>2881.67</v>
      </c>
      <c r="P13816" s="3">
        <f>Table1[[#This Row],[sales]]*Table1[[#This Row],[quantity]]</f>
        <v>20953.800000000003</v>
      </c>
      <c r="Q13816" s="9">
        <f>Table1[[#This Row],[delivery_date]]-Table1[[#This Row],[order_date]]</f>
        <v>2</v>
      </c>
    </row>
    <row r="13817" spans="1:17" x14ac:dyDescent="0.35">
      <c r="A13817" t="s">
        <v>13848</v>
      </c>
      <c r="B13817" t="s">
        <v>41</v>
      </c>
      <c r="C13817" t="s">
        <v>33</v>
      </c>
      <c r="D13817" s="2">
        <v>3016.04</v>
      </c>
      <c r="E13817">
        <v>0.19</v>
      </c>
      <c r="F13817">
        <v>7</v>
      </c>
      <c r="G13817" s="1">
        <v>45035</v>
      </c>
      <c r="H13817" s="1">
        <v>45040</v>
      </c>
      <c r="I13817" t="s">
        <v>21</v>
      </c>
      <c r="J13817" t="s">
        <v>27</v>
      </c>
      <c r="K13817" s="2">
        <v>549.62</v>
      </c>
      <c r="L13817" t="s">
        <v>34</v>
      </c>
      <c r="M13817">
        <f>YEAR(Table1[[#This Row],[order_date]])</f>
        <v>2023</v>
      </c>
      <c r="N13817">
        <f>MONTH(Table1[[#This Row],[order_date]])</f>
        <v>4</v>
      </c>
      <c r="O13817" s="3">
        <f>Table1[[#This Row],[sales]]-Table1[[#This Row],[profit]]</f>
        <v>2466.42</v>
      </c>
      <c r="P13817" s="3">
        <f>Table1[[#This Row],[sales]]*Table1[[#This Row],[quantity]]</f>
        <v>21112.28</v>
      </c>
      <c r="Q13817" s="9">
        <f>Table1[[#This Row],[delivery_date]]-Table1[[#This Row],[order_date]]</f>
        <v>5</v>
      </c>
    </row>
    <row r="13818" spans="1:17" x14ac:dyDescent="0.35">
      <c r="A13818" t="s">
        <v>13849</v>
      </c>
      <c r="B13818" t="s">
        <v>13</v>
      </c>
      <c r="C13818" t="s">
        <v>26</v>
      </c>
      <c r="D13818" s="2">
        <v>2989.8</v>
      </c>
      <c r="E13818">
        <v>0.47</v>
      </c>
      <c r="F13818">
        <v>3</v>
      </c>
      <c r="G13818" s="1">
        <v>45293</v>
      </c>
      <c r="H13818" s="1">
        <v>45298</v>
      </c>
      <c r="I13818" t="s">
        <v>31</v>
      </c>
      <c r="J13818" t="s">
        <v>16</v>
      </c>
      <c r="K13818" s="2">
        <v>751.54</v>
      </c>
      <c r="L13818" t="s">
        <v>34</v>
      </c>
      <c r="M13818">
        <f>YEAR(Table1[[#This Row],[order_date]])</f>
        <v>2024</v>
      </c>
      <c r="N13818">
        <f>MONTH(Table1[[#This Row],[order_date]])</f>
        <v>1</v>
      </c>
      <c r="O13818" s="3">
        <f>Table1[[#This Row],[sales]]-Table1[[#This Row],[profit]]</f>
        <v>2238.2600000000002</v>
      </c>
      <c r="P13818" s="3">
        <f>Table1[[#This Row],[sales]]*Table1[[#This Row],[quantity]]</f>
        <v>8969.4000000000015</v>
      </c>
      <c r="Q13818" s="9">
        <f>Table1[[#This Row],[delivery_date]]-Table1[[#This Row],[order_date]]</f>
        <v>5</v>
      </c>
    </row>
    <row r="13819" spans="1:17" x14ac:dyDescent="0.35">
      <c r="A13819" t="s">
        <v>13850</v>
      </c>
      <c r="B13819" t="s">
        <v>25</v>
      </c>
      <c r="C13819" t="s">
        <v>36</v>
      </c>
      <c r="D13819" s="2">
        <v>2444.73</v>
      </c>
      <c r="E13819">
        <v>0.33</v>
      </c>
      <c r="F13819">
        <v>2</v>
      </c>
      <c r="G13819" s="1">
        <v>45033</v>
      </c>
      <c r="H13819" s="1">
        <v>45040</v>
      </c>
      <c r="I13819" t="s">
        <v>31</v>
      </c>
      <c r="J13819" t="s">
        <v>16</v>
      </c>
      <c r="K13819" s="2">
        <v>635.70000000000005</v>
      </c>
      <c r="L13819" t="s">
        <v>34</v>
      </c>
      <c r="M13819">
        <f>YEAR(Table1[[#This Row],[order_date]])</f>
        <v>2023</v>
      </c>
      <c r="N13819">
        <f>MONTH(Table1[[#This Row],[order_date]])</f>
        <v>4</v>
      </c>
      <c r="O13819" s="3">
        <f>Table1[[#This Row],[sales]]-Table1[[#This Row],[profit]]</f>
        <v>1809.03</v>
      </c>
      <c r="P13819" s="3">
        <f>Table1[[#This Row],[sales]]*Table1[[#This Row],[quantity]]</f>
        <v>4889.46</v>
      </c>
      <c r="Q13819" s="9">
        <f>Table1[[#This Row],[delivery_date]]-Table1[[#This Row],[order_date]]</f>
        <v>7</v>
      </c>
    </row>
    <row r="13820" spans="1:17" x14ac:dyDescent="0.35">
      <c r="A13820" t="s">
        <v>13851</v>
      </c>
      <c r="B13820" t="s">
        <v>41</v>
      </c>
      <c r="C13820" t="s">
        <v>20</v>
      </c>
      <c r="D13820" s="2">
        <v>2761.31</v>
      </c>
      <c r="E13820">
        <v>0.43</v>
      </c>
      <c r="F13820">
        <v>7</v>
      </c>
      <c r="G13820" s="1">
        <v>45365</v>
      </c>
      <c r="H13820" s="1">
        <v>45372</v>
      </c>
      <c r="I13820" t="s">
        <v>31</v>
      </c>
      <c r="J13820" t="s">
        <v>22</v>
      </c>
      <c r="K13820" s="2">
        <v>498.33</v>
      </c>
      <c r="L13820" t="s">
        <v>34</v>
      </c>
      <c r="M13820">
        <f>YEAR(Table1[[#This Row],[order_date]])</f>
        <v>2024</v>
      </c>
      <c r="N13820">
        <f>MONTH(Table1[[#This Row],[order_date]])</f>
        <v>3</v>
      </c>
      <c r="O13820" s="3">
        <f>Table1[[#This Row],[sales]]-Table1[[#This Row],[profit]]</f>
        <v>2262.98</v>
      </c>
      <c r="P13820" s="3">
        <f>Table1[[#This Row],[sales]]*Table1[[#This Row],[quantity]]</f>
        <v>19329.169999999998</v>
      </c>
      <c r="Q13820" s="9">
        <f>Table1[[#This Row],[delivery_date]]-Table1[[#This Row],[order_date]]</f>
        <v>7</v>
      </c>
    </row>
    <row r="13821" spans="1:17" x14ac:dyDescent="0.35">
      <c r="A13821" t="s">
        <v>13852</v>
      </c>
      <c r="B13821" t="s">
        <v>41</v>
      </c>
      <c r="C13821" t="s">
        <v>26</v>
      </c>
      <c r="D13821" s="2">
        <v>139.63</v>
      </c>
      <c r="E13821">
        <v>0.06</v>
      </c>
      <c r="F13821">
        <v>3</v>
      </c>
      <c r="G13821" s="1">
        <v>45511</v>
      </c>
      <c r="H13821" s="1">
        <v>45515</v>
      </c>
      <c r="I13821" t="s">
        <v>31</v>
      </c>
      <c r="J13821" t="s">
        <v>22</v>
      </c>
      <c r="K13821" s="2">
        <v>27.17</v>
      </c>
      <c r="L13821" t="s">
        <v>39</v>
      </c>
      <c r="M13821">
        <f>YEAR(Table1[[#This Row],[order_date]])</f>
        <v>2024</v>
      </c>
      <c r="N13821">
        <f>MONTH(Table1[[#This Row],[order_date]])</f>
        <v>8</v>
      </c>
      <c r="O13821" s="3">
        <f>Table1[[#This Row],[sales]]-Table1[[#This Row],[profit]]</f>
        <v>112.46</v>
      </c>
      <c r="P13821" s="3">
        <f>Table1[[#This Row],[sales]]*Table1[[#This Row],[quantity]]</f>
        <v>418.89</v>
      </c>
      <c r="Q13821" s="9">
        <f>Table1[[#This Row],[delivery_date]]-Table1[[#This Row],[order_date]]</f>
        <v>4</v>
      </c>
    </row>
    <row r="13822" spans="1:17" x14ac:dyDescent="0.35">
      <c r="A13822" t="s">
        <v>13853</v>
      </c>
      <c r="B13822" t="s">
        <v>25</v>
      </c>
      <c r="C13822" t="s">
        <v>20</v>
      </c>
      <c r="D13822" s="2">
        <v>571.62</v>
      </c>
      <c r="E13822">
        <v>0.23</v>
      </c>
      <c r="F13822">
        <v>4</v>
      </c>
      <c r="G13822" s="1">
        <v>45123</v>
      </c>
      <c r="H13822" s="1">
        <v>45129</v>
      </c>
      <c r="I13822" t="s">
        <v>21</v>
      </c>
      <c r="J13822" t="s">
        <v>27</v>
      </c>
      <c r="K13822" s="2">
        <v>53.43</v>
      </c>
      <c r="L13822" t="s">
        <v>17</v>
      </c>
      <c r="M13822">
        <f>YEAR(Table1[[#This Row],[order_date]])</f>
        <v>2023</v>
      </c>
      <c r="N13822">
        <f>MONTH(Table1[[#This Row],[order_date]])</f>
        <v>7</v>
      </c>
      <c r="O13822" s="3">
        <f>Table1[[#This Row],[sales]]-Table1[[#This Row],[profit]]</f>
        <v>518.19000000000005</v>
      </c>
      <c r="P13822" s="3">
        <f>Table1[[#This Row],[sales]]*Table1[[#This Row],[quantity]]</f>
        <v>2286.48</v>
      </c>
      <c r="Q13822" s="9">
        <f>Table1[[#This Row],[delivery_date]]-Table1[[#This Row],[order_date]]</f>
        <v>6</v>
      </c>
    </row>
    <row r="13823" spans="1:17" x14ac:dyDescent="0.35">
      <c r="A13823" t="s">
        <v>13854</v>
      </c>
      <c r="B13823" t="s">
        <v>19</v>
      </c>
      <c r="C13823" t="s">
        <v>33</v>
      </c>
      <c r="D13823" s="2">
        <v>3448.43</v>
      </c>
      <c r="E13823">
        <v>0.02</v>
      </c>
      <c r="F13823">
        <v>2</v>
      </c>
      <c r="G13823" s="1">
        <v>44928</v>
      </c>
      <c r="H13823" s="1">
        <v>44931</v>
      </c>
      <c r="I13823" t="s">
        <v>31</v>
      </c>
      <c r="J13823" t="s">
        <v>27</v>
      </c>
      <c r="K13823" s="2">
        <v>495.1</v>
      </c>
      <c r="L13823" t="s">
        <v>28</v>
      </c>
      <c r="M13823">
        <f>YEAR(Table1[[#This Row],[order_date]])</f>
        <v>2023</v>
      </c>
      <c r="N13823">
        <f>MONTH(Table1[[#This Row],[order_date]])</f>
        <v>1</v>
      </c>
      <c r="O13823" s="3">
        <f>Table1[[#This Row],[sales]]-Table1[[#This Row],[profit]]</f>
        <v>2953.33</v>
      </c>
      <c r="P13823" s="3">
        <f>Table1[[#This Row],[sales]]*Table1[[#This Row],[quantity]]</f>
        <v>6896.86</v>
      </c>
      <c r="Q13823" s="9">
        <f>Table1[[#This Row],[delivery_date]]-Table1[[#This Row],[order_date]]</f>
        <v>3</v>
      </c>
    </row>
    <row r="13824" spans="1:17" x14ac:dyDescent="0.35">
      <c r="A13824" t="s">
        <v>13855</v>
      </c>
      <c r="B13824" t="s">
        <v>25</v>
      </c>
      <c r="C13824" t="s">
        <v>20</v>
      </c>
      <c r="D13824" s="2">
        <v>1381.19</v>
      </c>
      <c r="E13824">
        <v>0.45</v>
      </c>
      <c r="F13824">
        <v>5</v>
      </c>
      <c r="G13824" s="1">
        <v>45544</v>
      </c>
      <c r="H13824" s="1">
        <v>45551</v>
      </c>
      <c r="I13824" t="s">
        <v>31</v>
      </c>
      <c r="J13824" t="s">
        <v>22</v>
      </c>
      <c r="K13824" s="2">
        <v>256.61</v>
      </c>
      <c r="L13824" t="s">
        <v>48</v>
      </c>
      <c r="M13824">
        <f>YEAR(Table1[[#This Row],[order_date]])</f>
        <v>2024</v>
      </c>
      <c r="N13824">
        <f>MONTH(Table1[[#This Row],[order_date]])</f>
        <v>9</v>
      </c>
      <c r="O13824" s="3">
        <f>Table1[[#This Row],[sales]]-Table1[[#This Row],[profit]]</f>
        <v>1124.58</v>
      </c>
      <c r="P13824" s="3">
        <f>Table1[[#This Row],[sales]]*Table1[[#This Row],[quantity]]</f>
        <v>6905.9500000000007</v>
      </c>
      <c r="Q13824" s="9">
        <f>Table1[[#This Row],[delivery_date]]-Table1[[#This Row],[order_date]]</f>
        <v>7</v>
      </c>
    </row>
    <row r="13825" spans="1:17" x14ac:dyDescent="0.35">
      <c r="A13825" t="s">
        <v>13856</v>
      </c>
      <c r="B13825" t="s">
        <v>19</v>
      </c>
      <c r="C13825" t="s">
        <v>20</v>
      </c>
      <c r="D13825" s="2">
        <v>628.77</v>
      </c>
      <c r="E13825">
        <v>7.0000000000000007E-2</v>
      </c>
      <c r="F13825">
        <v>5</v>
      </c>
      <c r="G13825" s="1">
        <v>45466</v>
      </c>
      <c r="H13825" s="1">
        <v>45471</v>
      </c>
      <c r="I13825" t="s">
        <v>21</v>
      </c>
      <c r="J13825" t="s">
        <v>27</v>
      </c>
      <c r="K13825" s="2">
        <v>100.45</v>
      </c>
      <c r="L13825" t="s">
        <v>34</v>
      </c>
      <c r="M13825">
        <f>YEAR(Table1[[#This Row],[order_date]])</f>
        <v>2024</v>
      </c>
      <c r="N13825">
        <f>MONTH(Table1[[#This Row],[order_date]])</f>
        <v>6</v>
      </c>
      <c r="O13825" s="3">
        <f>Table1[[#This Row],[sales]]-Table1[[#This Row],[profit]]</f>
        <v>528.31999999999994</v>
      </c>
      <c r="P13825" s="3">
        <f>Table1[[#This Row],[sales]]*Table1[[#This Row],[quantity]]</f>
        <v>3143.85</v>
      </c>
      <c r="Q13825" s="9">
        <f>Table1[[#This Row],[delivery_date]]-Table1[[#This Row],[order_date]]</f>
        <v>5</v>
      </c>
    </row>
    <row r="13826" spans="1:17" x14ac:dyDescent="0.35">
      <c r="A13826" t="s">
        <v>13857</v>
      </c>
      <c r="B13826" t="s">
        <v>13</v>
      </c>
      <c r="C13826" t="s">
        <v>36</v>
      </c>
      <c r="D13826" s="2">
        <v>1710.41</v>
      </c>
      <c r="E13826">
        <v>0.4</v>
      </c>
      <c r="F13826">
        <v>1</v>
      </c>
      <c r="G13826" s="1">
        <v>45259</v>
      </c>
      <c r="H13826" s="1">
        <v>45261</v>
      </c>
      <c r="I13826" t="s">
        <v>31</v>
      </c>
      <c r="J13826" t="s">
        <v>22</v>
      </c>
      <c r="K13826" s="2">
        <v>414.01</v>
      </c>
      <c r="L13826" t="s">
        <v>23</v>
      </c>
      <c r="M13826">
        <f>YEAR(Table1[[#This Row],[order_date]])</f>
        <v>2023</v>
      </c>
      <c r="N13826">
        <f>MONTH(Table1[[#This Row],[order_date]])</f>
        <v>11</v>
      </c>
      <c r="O13826" s="3">
        <f>Table1[[#This Row],[sales]]-Table1[[#This Row],[profit]]</f>
        <v>1296.4000000000001</v>
      </c>
      <c r="P13826" s="3">
        <f>Table1[[#This Row],[sales]]*Table1[[#This Row],[quantity]]</f>
        <v>1710.41</v>
      </c>
      <c r="Q13826" s="9">
        <f>Table1[[#This Row],[delivery_date]]-Table1[[#This Row],[order_date]]</f>
        <v>2</v>
      </c>
    </row>
    <row r="13827" spans="1:17" x14ac:dyDescent="0.35">
      <c r="A13827" t="s">
        <v>13858</v>
      </c>
      <c r="B13827" t="s">
        <v>19</v>
      </c>
      <c r="C13827" t="s">
        <v>20</v>
      </c>
      <c r="D13827" s="2">
        <v>1346.96</v>
      </c>
      <c r="E13827">
        <v>0.46</v>
      </c>
      <c r="F13827">
        <v>4</v>
      </c>
      <c r="G13827" s="1">
        <v>45389</v>
      </c>
      <c r="H13827" s="1">
        <v>45396</v>
      </c>
      <c r="I13827" t="s">
        <v>31</v>
      </c>
      <c r="J13827" t="s">
        <v>22</v>
      </c>
      <c r="K13827" s="2">
        <v>140.30000000000001</v>
      </c>
      <c r="L13827" t="s">
        <v>23</v>
      </c>
      <c r="M13827">
        <f>YEAR(Table1[[#This Row],[order_date]])</f>
        <v>2024</v>
      </c>
      <c r="N13827">
        <f>MONTH(Table1[[#This Row],[order_date]])</f>
        <v>4</v>
      </c>
      <c r="O13827" s="3">
        <f>Table1[[#This Row],[sales]]-Table1[[#This Row],[profit]]</f>
        <v>1206.6600000000001</v>
      </c>
      <c r="P13827" s="3">
        <f>Table1[[#This Row],[sales]]*Table1[[#This Row],[quantity]]</f>
        <v>5387.84</v>
      </c>
      <c r="Q13827" s="9">
        <f>Table1[[#This Row],[delivery_date]]-Table1[[#This Row],[order_date]]</f>
        <v>7</v>
      </c>
    </row>
    <row r="13828" spans="1:17" x14ac:dyDescent="0.35">
      <c r="A13828" t="s">
        <v>13859</v>
      </c>
      <c r="B13828" t="s">
        <v>13</v>
      </c>
      <c r="C13828" t="s">
        <v>26</v>
      </c>
      <c r="D13828" s="2">
        <v>243.93</v>
      </c>
      <c r="E13828">
        <v>0.22</v>
      </c>
      <c r="F13828">
        <v>3</v>
      </c>
      <c r="G13828" s="1">
        <v>45107</v>
      </c>
      <c r="H13828" s="1">
        <v>45114</v>
      </c>
      <c r="I13828" t="s">
        <v>15</v>
      </c>
      <c r="J13828" t="s">
        <v>16</v>
      </c>
      <c r="K13828" s="2">
        <v>26.13</v>
      </c>
      <c r="L13828" t="s">
        <v>48</v>
      </c>
      <c r="M13828">
        <f>YEAR(Table1[[#This Row],[order_date]])</f>
        <v>2023</v>
      </c>
      <c r="N13828">
        <f>MONTH(Table1[[#This Row],[order_date]])</f>
        <v>6</v>
      </c>
      <c r="O13828" s="3">
        <f>Table1[[#This Row],[sales]]-Table1[[#This Row],[profit]]</f>
        <v>217.8</v>
      </c>
      <c r="P13828" s="3">
        <f>Table1[[#This Row],[sales]]*Table1[[#This Row],[quantity]]</f>
        <v>731.79</v>
      </c>
      <c r="Q13828" s="9">
        <f>Table1[[#This Row],[delivery_date]]-Table1[[#This Row],[order_date]]</f>
        <v>7</v>
      </c>
    </row>
    <row r="13829" spans="1:17" x14ac:dyDescent="0.35">
      <c r="A13829" t="s">
        <v>13860</v>
      </c>
      <c r="B13829" t="s">
        <v>25</v>
      </c>
      <c r="C13829" t="s">
        <v>20</v>
      </c>
      <c r="D13829" s="2">
        <v>2111.73</v>
      </c>
      <c r="E13829">
        <v>0.19</v>
      </c>
      <c r="F13829">
        <v>7</v>
      </c>
      <c r="G13829" s="1">
        <v>45580</v>
      </c>
      <c r="H13829" s="1">
        <v>45583</v>
      </c>
      <c r="I13829" t="s">
        <v>21</v>
      </c>
      <c r="J13829" t="s">
        <v>22</v>
      </c>
      <c r="K13829" s="2">
        <v>594.44000000000005</v>
      </c>
      <c r="L13829" t="s">
        <v>23</v>
      </c>
      <c r="M13829">
        <f>YEAR(Table1[[#This Row],[order_date]])</f>
        <v>2024</v>
      </c>
      <c r="N13829">
        <f>MONTH(Table1[[#This Row],[order_date]])</f>
        <v>10</v>
      </c>
      <c r="O13829" s="3">
        <f>Table1[[#This Row],[sales]]-Table1[[#This Row],[profit]]</f>
        <v>1517.29</v>
      </c>
      <c r="P13829" s="3">
        <f>Table1[[#This Row],[sales]]*Table1[[#This Row],[quantity]]</f>
        <v>14782.11</v>
      </c>
      <c r="Q13829" s="9">
        <f>Table1[[#This Row],[delivery_date]]-Table1[[#This Row],[order_date]]</f>
        <v>3</v>
      </c>
    </row>
    <row r="13830" spans="1:17" x14ac:dyDescent="0.35">
      <c r="A13830" t="s">
        <v>13861</v>
      </c>
      <c r="B13830" t="s">
        <v>13</v>
      </c>
      <c r="C13830" t="s">
        <v>14</v>
      </c>
      <c r="D13830" s="2">
        <v>232.44</v>
      </c>
      <c r="E13830">
        <v>0.3</v>
      </c>
      <c r="F13830">
        <v>5</v>
      </c>
      <c r="G13830" s="1">
        <v>45545</v>
      </c>
      <c r="H13830" s="1">
        <v>45550</v>
      </c>
      <c r="I13830" t="s">
        <v>31</v>
      </c>
      <c r="J13830" t="s">
        <v>16</v>
      </c>
      <c r="K13830" s="2">
        <v>18.23</v>
      </c>
      <c r="L13830" t="s">
        <v>23</v>
      </c>
      <c r="M13830">
        <f>YEAR(Table1[[#This Row],[order_date]])</f>
        <v>2024</v>
      </c>
      <c r="N13830">
        <f>MONTH(Table1[[#This Row],[order_date]])</f>
        <v>9</v>
      </c>
      <c r="O13830" s="3">
        <f>Table1[[#This Row],[sales]]-Table1[[#This Row],[profit]]</f>
        <v>214.21</v>
      </c>
      <c r="P13830" s="3">
        <f>Table1[[#This Row],[sales]]*Table1[[#This Row],[quantity]]</f>
        <v>1162.2</v>
      </c>
      <c r="Q13830" s="9">
        <f>Table1[[#This Row],[delivery_date]]-Table1[[#This Row],[order_date]]</f>
        <v>5</v>
      </c>
    </row>
    <row r="13831" spans="1:17" x14ac:dyDescent="0.35">
      <c r="A13831" t="s">
        <v>13862</v>
      </c>
      <c r="B13831" t="s">
        <v>41</v>
      </c>
      <c r="C13831" t="s">
        <v>20</v>
      </c>
      <c r="D13831" s="2">
        <v>101.92</v>
      </c>
      <c r="E13831">
        <v>0.37</v>
      </c>
      <c r="F13831">
        <v>6</v>
      </c>
      <c r="G13831" s="1">
        <v>45100</v>
      </c>
      <c r="H13831" s="1">
        <v>45106</v>
      </c>
      <c r="I13831" t="s">
        <v>21</v>
      </c>
      <c r="J13831" t="s">
        <v>16</v>
      </c>
      <c r="K13831" s="2">
        <v>11.17</v>
      </c>
      <c r="L13831" t="s">
        <v>34</v>
      </c>
      <c r="M13831">
        <f>YEAR(Table1[[#This Row],[order_date]])</f>
        <v>2023</v>
      </c>
      <c r="N13831">
        <f>MONTH(Table1[[#This Row],[order_date]])</f>
        <v>6</v>
      </c>
      <c r="O13831" s="3">
        <f>Table1[[#This Row],[sales]]-Table1[[#This Row],[profit]]</f>
        <v>90.75</v>
      </c>
      <c r="P13831" s="3">
        <f>Table1[[#This Row],[sales]]*Table1[[#This Row],[quantity]]</f>
        <v>611.52</v>
      </c>
      <c r="Q13831" s="9">
        <f>Table1[[#This Row],[delivery_date]]-Table1[[#This Row],[order_date]]</f>
        <v>6</v>
      </c>
    </row>
    <row r="13832" spans="1:17" x14ac:dyDescent="0.35">
      <c r="A13832" t="s">
        <v>13863</v>
      </c>
      <c r="B13832" t="s">
        <v>13</v>
      </c>
      <c r="C13832" t="s">
        <v>14</v>
      </c>
      <c r="D13832" s="2">
        <v>3983.12</v>
      </c>
      <c r="E13832">
        <v>0.32</v>
      </c>
      <c r="F13832">
        <v>2</v>
      </c>
      <c r="G13832" s="1">
        <v>45307</v>
      </c>
      <c r="H13832" s="1">
        <v>45308</v>
      </c>
      <c r="I13832" t="s">
        <v>15</v>
      </c>
      <c r="J13832" t="s">
        <v>16</v>
      </c>
      <c r="K13832" s="2">
        <v>936.26</v>
      </c>
      <c r="L13832" t="s">
        <v>23</v>
      </c>
      <c r="M13832">
        <f>YEAR(Table1[[#This Row],[order_date]])</f>
        <v>2024</v>
      </c>
      <c r="N13832">
        <f>MONTH(Table1[[#This Row],[order_date]])</f>
        <v>1</v>
      </c>
      <c r="O13832" s="3">
        <f>Table1[[#This Row],[sales]]-Table1[[#This Row],[profit]]</f>
        <v>3046.8599999999997</v>
      </c>
      <c r="P13832" s="3">
        <f>Table1[[#This Row],[sales]]*Table1[[#This Row],[quantity]]</f>
        <v>7966.24</v>
      </c>
      <c r="Q13832" s="9">
        <f>Table1[[#This Row],[delivery_date]]-Table1[[#This Row],[order_date]]</f>
        <v>1</v>
      </c>
    </row>
    <row r="13833" spans="1:17" x14ac:dyDescent="0.35">
      <c r="A13833" t="s">
        <v>13864</v>
      </c>
      <c r="B13833" t="s">
        <v>19</v>
      </c>
      <c r="C13833" t="s">
        <v>20</v>
      </c>
      <c r="D13833" s="2">
        <v>1643.36</v>
      </c>
      <c r="E13833">
        <v>0</v>
      </c>
      <c r="F13833">
        <v>1</v>
      </c>
      <c r="G13833" s="1">
        <v>45260</v>
      </c>
      <c r="H13833" s="1">
        <v>45267</v>
      </c>
      <c r="I13833" t="s">
        <v>15</v>
      </c>
      <c r="J13833" t="s">
        <v>16</v>
      </c>
      <c r="K13833" s="2">
        <v>298</v>
      </c>
      <c r="L13833" t="s">
        <v>28</v>
      </c>
      <c r="M13833">
        <f>YEAR(Table1[[#This Row],[order_date]])</f>
        <v>2023</v>
      </c>
      <c r="N13833">
        <f>MONTH(Table1[[#This Row],[order_date]])</f>
        <v>11</v>
      </c>
      <c r="O13833" s="3">
        <f>Table1[[#This Row],[sales]]-Table1[[#This Row],[profit]]</f>
        <v>1345.36</v>
      </c>
      <c r="P13833" s="3">
        <f>Table1[[#This Row],[sales]]*Table1[[#This Row],[quantity]]</f>
        <v>1643.36</v>
      </c>
      <c r="Q13833" s="9">
        <f>Table1[[#This Row],[delivery_date]]-Table1[[#This Row],[order_date]]</f>
        <v>7</v>
      </c>
    </row>
    <row r="13834" spans="1:17" x14ac:dyDescent="0.35">
      <c r="A13834" t="s">
        <v>13865</v>
      </c>
      <c r="B13834" t="s">
        <v>19</v>
      </c>
      <c r="C13834" t="s">
        <v>20</v>
      </c>
      <c r="D13834" s="2">
        <v>2881.17</v>
      </c>
      <c r="E13834">
        <v>0.39</v>
      </c>
      <c r="F13834">
        <v>3</v>
      </c>
      <c r="G13834" s="1">
        <v>45249</v>
      </c>
      <c r="H13834" s="1">
        <v>45255</v>
      </c>
      <c r="I13834" t="s">
        <v>15</v>
      </c>
      <c r="J13834" t="s">
        <v>16</v>
      </c>
      <c r="K13834" s="2">
        <v>231.53</v>
      </c>
      <c r="L13834" t="s">
        <v>23</v>
      </c>
      <c r="M13834">
        <f>YEAR(Table1[[#This Row],[order_date]])</f>
        <v>2023</v>
      </c>
      <c r="N13834">
        <f>MONTH(Table1[[#This Row],[order_date]])</f>
        <v>11</v>
      </c>
      <c r="O13834" s="3">
        <f>Table1[[#This Row],[sales]]-Table1[[#This Row],[profit]]</f>
        <v>2649.64</v>
      </c>
      <c r="P13834" s="3">
        <f>Table1[[#This Row],[sales]]*Table1[[#This Row],[quantity]]</f>
        <v>8643.51</v>
      </c>
      <c r="Q13834" s="9">
        <f>Table1[[#This Row],[delivery_date]]-Table1[[#This Row],[order_date]]</f>
        <v>6</v>
      </c>
    </row>
    <row r="13835" spans="1:17" x14ac:dyDescent="0.35">
      <c r="A13835" t="s">
        <v>13866</v>
      </c>
      <c r="B13835" t="s">
        <v>19</v>
      </c>
      <c r="C13835" t="s">
        <v>26</v>
      </c>
      <c r="D13835" s="2">
        <v>1558.98</v>
      </c>
      <c r="E13835">
        <v>7.0000000000000007E-2</v>
      </c>
      <c r="F13835">
        <v>3</v>
      </c>
      <c r="G13835" s="1">
        <v>45427</v>
      </c>
      <c r="H13835" s="1">
        <v>45434</v>
      </c>
      <c r="I13835" t="s">
        <v>21</v>
      </c>
      <c r="J13835" t="s">
        <v>22</v>
      </c>
      <c r="K13835" s="2">
        <v>329.52</v>
      </c>
      <c r="L13835" t="s">
        <v>17</v>
      </c>
      <c r="M13835">
        <f>YEAR(Table1[[#This Row],[order_date]])</f>
        <v>2024</v>
      </c>
      <c r="N13835">
        <f>MONTH(Table1[[#This Row],[order_date]])</f>
        <v>5</v>
      </c>
      <c r="O13835" s="3">
        <f>Table1[[#This Row],[sales]]-Table1[[#This Row],[profit]]</f>
        <v>1229.46</v>
      </c>
      <c r="P13835" s="3">
        <f>Table1[[#This Row],[sales]]*Table1[[#This Row],[quantity]]</f>
        <v>4676.9400000000005</v>
      </c>
      <c r="Q13835" s="9">
        <f>Table1[[#This Row],[delivery_date]]-Table1[[#This Row],[order_date]]</f>
        <v>7</v>
      </c>
    </row>
    <row r="13836" spans="1:17" x14ac:dyDescent="0.35">
      <c r="A13836" t="s">
        <v>13867</v>
      </c>
      <c r="B13836" t="s">
        <v>13</v>
      </c>
      <c r="C13836" t="s">
        <v>14</v>
      </c>
      <c r="D13836" s="2">
        <v>4657.12</v>
      </c>
      <c r="E13836">
        <v>0.22</v>
      </c>
      <c r="F13836">
        <v>7</v>
      </c>
      <c r="G13836" s="1">
        <v>45412</v>
      </c>
      <c r="H13836" s="1">
        <v>45418</v>
      </c>
      <c r="I13836" t="s">
        <v>31</v>
      </c>
      <c r="J13836" t="s">
        <v>27</v>
      </c>
      <c r="K13836" s="2">
        <v>489.99</v>
      </c>
      <c r="L13836" t="s">
        <v>34</v>
      </c>
      <c r="M13836">
        <f>YEAR(Table1[[#This Row],[order_date]])</f>
        <v>2024</v>
      </c>
      <c r="N13836">
        <f>MONTH(Table1[[#This Row],[order_date]])</f>
        <v>4</v>
      </c>
      <c r="O13836" s="3">
        <f>Table1[[#This Row],[sales]]-Table1[[#This Row],[profit]]</f>
        <v>4167.13</v>
      </c>
      <c r="P13836" s="3">
        <f>Table1[[#This Row],[sales]]*Table1[[#This Row],[quantity]]</f>
        <v>32599.84</v>
      </c>
      <c r="Q13836" s="9">
        <f>Table1[[#This Row],[delivery_date]]-Table1[[#This Row],[order_date]]</f>
        <v>6</v>
      </c>
    </row>
    <row r="13837" spans="1:17" x14ac:dyDescent="0.35">
      <c r="A13837" t="s">
        <v>13868</v>
      </c>
      <c r="B13837" t="s">
        <v>19</v>
      </c>
      <c r="C13837" t="s">
        <v>14</v>
      </c>
      <c r="D13837" s="2">
        <v>3672.99</v>
      </c>
      <c r="E13837">
        <v>0.14000000000000001</v>
      </c>
      <c r="F13837">
        <v>7</v>
      </c>
      <c r="G13837" s="1">
        <v>45124</v>
      </c>
      <c r="H13837" s="1">
        <v>45125</v>
      </c>
      <c r="I13837" t="s">
        <v>21</v>
      </c>
      <c r="J13837" t="s">
        <v>22</v>
      </c>
      <c r="K13837" s="2">
        <v>359.11</v>
      </c>
      <c r="L13837" t="s">
        <v>28</v>
      </c>
      <c r="M13837">
        <f>YEAR(Table1[[#This Row],[order_date]])</f>
        <v>2023</v>
      </c>
      <c r="N13837">
        <f>MONTH(Table1[[#This Row],[order_date]])</f>
        <v>7</v>
      </c>
      <c r="O13837" s="3">
        <f>Table1[[#This Row],[sales]]-Table1[[#This Row],[profit]]</f>
        <v>3313.8799999999997</v>
      </c>
      <c r="P13837" s="3">
        <f>Table1[[#This Row],[sales]]*Table1[[#This Row],[quantity]]</f>
        <v>25710.93</v>
      </c>
      <c r="Q13837" s="9">
        <f>Table1[[#This Row],[delivery_date]]-Table1[[#This Row],[order_date]]</f>
        <v>1</v>
      </c>
    </row>
    <row r="13838" spans="1:17" x14ac:dyDescent="0.35">
      <c r="A13838" t="s">
        <v>13869</v>
      </c>
      <c r="B13838" t="s">
        <v>19</v>
      </c>
      <c r="C13838" t="s">
        <v>36</v>
      </c>
      <c r="D13838" s="2">
        <v>1908.93</v>
      </c>
      <c r="E13838">
        <v>0.46</v>
      </c>
      <c r="F13838">
        <v>6</v>
      </c>
      <c r="G13838" s="1">
        <v>45473</v>
      </c>
      <c r="H13838" s="1">
        <v>45474</v>
      </c>
      <c r="I13838" t="s">
        <v>21</v>
      </c>
      <c r="J13838" t="s">
        <v>16</v>
      </c>
      <c r="K13838" s="2">
        <v>230.77</v>
      </c>
      <c r="L13838" t="s">
        <v>17</v>
      </c>
      <c r="M13838">
        <f>YEAR(Table1[[#This Row],[order_date]])</f>
        <v>2024</v>
      </c>
      <c r="N13838">
        <f>MONTH(Table1[[#This Row],[order_date]])</f>
        <v>6</v>
      </c>
      <c r="O13838" s="3">
        <f>Table1[[#This Row],[sales]]-Table1[[#This Row],[profit]]</f>
        <v>1678.16</v>
      </c>
      <c r="P13838" s="3">
        <f>Table1[[#This Row],[sales]]*Table1[[#This Row],[quantity]]</f>
        <v>11453.58</v>
      </c>
      <c r="Q13838" s="9">
        <f>Table1[[#This Row],[delivery_date]]-Table1[[#This Row],[order_date]]</f>
        <v>1</v>
      </c>
    </row>
    <row r="13839" spans="1:17" x14ac:dyDescent="0.35">
      <c r="A13839" t="s">
        <v>13870</v>
      </c>
      <c r="B13839" t="s">
        <v>41</v>
      </c>
      <c r="C13839" t="s">
        <v>20</v>
      </c>
      <c r="D13839" s="2">
        <v>1132.07</v>
      </c>
      <c r="E13839">
        <v>0.25</v>
      </c>
      <c r="F13839">
        <v>4</v>
      </c>
      <c r="G13839" s="1">
        <v>45202</v>
      </c>
      <c r="H13839" s="1">
        <v>45209</v>
      </c>
      <c r="I13839" t="s">
        <v>21</v>
      </c>
      <c r="J13839" t="s">
        <v>27</v>
      </c>
      <c r="K13839" s="2">
        <v>163.13</v>
      </c>
      <c r="L13839" t="s">
        <v>28</v>
      </c>
      <c r="M13839">
        <f>YEAR(Table1[[#This Row],[order_date]])</f>
        <v>2023</v>
      </c>
      <c r="N13839">
        <f>MONTH(Table1[[#This Row],[order_date]])</f>
        <v>10</v>
      </c>
      <c r="O13839" s="3">
        <f>Table1[[#This Row],[sales]]-Table1[[#This Row],[profit]]</f>
        <v>968.93999999999994</v>
      </c>
      <c r="P13839" s="3">
        <f>Table1[[#This Row],[sales]]*Table1[[#This Row],[quantity]]</f>
        <v>4528.28</v>
      </c>
      <c r="Q13839" s="9">
        <f>Table1[[#This Row],[delivery_date]]-Table1[[#This Row],[order_date]]</f>
        <v>7</v>
      </c>
    </row>
    <row r="13840" spans="1:17" x14ac:dyDescent="0.35">
      <c r="A13840" t="s">
        <v>13871</v>
      </c>
      <c r="B13840" t="s">
        <v>13</v>
      </c>
      <c r="C13840" t="s">
        <v>20</v>
      </c>
      <c r="D13840" s="2">
        <v>775.25</v>
      </c>
      <c r="E13840">
        <v>0.26</v>
      </c>
      <c r="F13840">
        <v>8</v>
      </c>
      <c r="G13840" s="1">
        <v>45551</v>
      </c>
      <c r="H13840" s="1">
        <v>45558</v>
      </c>
      <c r="I13840" t="s">
        <v>15</v>
      </c>
      <c r="J13840" t="s">
        <v>16</v>
      </c>
      <c r="K13840" s="2">
        <v>213.79</v>
      </c>
      <c r="L13840" t="s">
        <v>28</v>
      </c>
      <c r="M13840">
        <f>YEAR(Table1[[#This Row],[order_date]])</f>
        <v>2024</v>
      </c>
      <c r="N13840">
        <f>MONTH(Table1[[#This Row],[order_date]])</f>
        <v>9</v>
      </c>
      <c r="O13840" s="3">
        <f>Table1[[#This Row],[sales]]-Table1[[#This Row],[profit]]</f>
        <v>561.46</v>
      </c>
      <c r="P13840" s="3">
        <f>Table1[[#This Row],[sales]]*Table1[[#This Row],[quantity]]</f>
        <v>6202</v>
      </c>
      <c r="Q13840" s="9">
        <f>Table1[[#This Row],[delivery_date]]-Table1[[#This Row],[order_date]]</f>
        <v>7</v>
      </c>
    </row>
    <row r="13841" spans="1:17" x14ac:dyDescent="0.35">
      <c r="A13841" t="s">
        <v>13872</v>
      </c>
      <c r="B13841" t="s">
        <v>41</v>
      </c>
      <c r="C13841" t="s">
        <v>26</v>
      </c>
      <c r="D13841" s="2">
        <v>3835.85</v>
      </c>
      <c r="E13841">
        <v>0.04</v>
      </c>
      <c r="F13841">
        <v>2</v>
      </c>
      <c r="G13841" s="1">
        <v>44982</v>
      </c>
      <c r="H13841" s="1">
        <v>44989</v>
      </c>
      <c r="I13841" t="s">
        <v>21</v>
      </c>
      <c r="J13841" t="s">
        <v>22</v>
      </c>
      <c r="K13841" s="2">
        <v>679.2</v>
      </c>
      <c r="L13841" t="s">
        <v>48</v>
      </c>
      <c r="M13841">
        <f>YEAR(Table1[[#This Row],[order_date]])</f>
        <v>2023</v>
      </c>
      <c r="N13841">
        <f>MONTH(Table1[[#This Row],[order_date]])</f>
        <v>2</v>
      </c>
      <c r="O13841" s="3">
        <f>Table1[[#This Row],[sales]]-Table1[[#This Row],[profit]]</f>
        <v>3156.6499999999996</v>
      </c>
      <c r="P13841" s="3">
        <f>Table1[[#This Row],[sales]]*Table1[[#This Row],[quantity]]</f>
        <v>7671.7</v>
      </c>
      <c r="Q13841" s="9">
        <f>Table1[[#This Row],[delivery_date]]-Table1[[#This Row],[order_date]]</f>
        <v>7</v>
      </c>
    </row>
    <row r="13842" spans="1:17" x14ac:dyDescent="0.35">
      <c r="A13842" t="s">
        <v>13873</v>
      </c>
      <c r="B13842" t="s">
        <v>19</v>
      </c>
      <c r="C13842" t="s">
        <v>36</v>
      </c>
      <c r="D13842" s="2">
        <v>2319.88</v>
      </c>
      <c r="E13842">
        <v>0.45</v>
      </c>
      <c r="F13842">
        <v>7</v>
      </c>
      <c r="G13842" s="1">
        <v>45034</v>
      </c>
      <c r="H13842" s="1">
        <v>45039</v>
      </c>
      <c r="I13842" t="s">
        <v>31</v>
      </c>
      <c r="J13842" t="s">
        <v>22</v>
      </c>
      <c r="K13842" s="2">
        <v>215.03</v>
      </c>
      <c r="L13842" t="s">
        <v>34</v>
      </c>
      <c r="M13842">
        <f>YEAR(Table1[[#This Row],[order_date]])</f>
        <v>2023</v>
      </c>
      <c r="N13842">
        <f>MONTH(Table1[[#This Row],[order_date]])</f>
        <v>4</v>
      </c>
      <c r="O13842" s="3">
        <f>Table1[[#This Row],[sales]]-Table1[[#This Row],[profit]]</f>
        <v>2104.85</v>
      </c>
      <c r="P13842" s="3">
        <f>Table1[[#This Row],[sales]]*Table1[[#This Row],[quantity]]</f>
        <v>16239.16</v>
      </c>
      <c r="Q13842" s="9">
        <f>Table1[[#This Row],[delivery_date]]-Table1[[#This Row],[order_date]]</f>
        <v>5</v>
      </c>
    </row>
    <row r="13843" spans="1:17" x14ac:dyDescent="0.35">
      <c r="A13843" t="s">
        <v>13874</v>
      </c>
      <c r="B13843" t="s">
        <v>19</v>
      </c>
      <c r="C13843" t="s">
        <v>36</v>
      </c>
      <c r="D13843" s="2">
        <v>1236.6199999999999</v>
      </c>
      <c r="E13843">
        <v>0.12</v>
      </c>
      <c r="F13843">
        <v>1</v>
      </c>
      <c r="G13843" s="1">
        <v>44929</v>
      </c>
      <c r="H13843" s="1">
        <v>44933</v>
      </c>
      <c r="I13843" t="s">
        <v>31</v>
      </c>
      <c r="J13843" t="s">
        <v>16</v>
      </c>
      <c r="K13843" s="2">
        <v>361.37</v>
      </c>
      <c r="L13843" t="s">
        <v>39</v>
      </c>
      <c r="M13843">
        <f>YEAR(Table1[[#This Row],[order_date]])</f>
        <v>2023</v>
      </c>
      <c r="N13843">
        <f>MONTH(Table1[[#This Row],[order_date]])</f>
        <v>1</v>
      </c>
      <c r="O13843" s="3">
        <f>Table1[[#This Row],[sales]]-Table1[[#This Row],[profit]]</f>
        <v>875.24999999999989</v>
      </c>
      <c r="P13843" s="3">
        <f>Table1[[#This Row],[sales]]*Table1[[#This Row],[quantity]]</f>
        <v>1236.6199999999999</v>
      </c>
      <c r="Q13843" s="9">
        <f>Table1[[#This Row],[delivery_date]]-Table1[[#This Row],[order_date]]</f>
        <v>4</v>
      </c>
    </row>
    <row r="13844" spans="1:17" x14ac:dyDescent="0.35">
      <c r="A13844" t="s">
        <v>13875</v>
      </c>
      <c r="B13844" t="s">
        <v>19</v>
      </c>
      <c r="C13844" t="s">
        <v>26</v>
      </c>
      <c r="D13844" s="2">
        <v>4606.17</v>
      </c>
      <c r="E13844">
        <v>0.21</v>
      </c>
      <c r="F13844">
        <v>8</v>
      </c>
      <c r="G13844" s="1">
        <v>44988</v>
      </c>
      <c r="H13844" s="1">
        <v>44993</v>
      </c>
      <c r="I13844" t="s">
        <v>15</v>
      </c>
      <c r="J13844" t="s">
        <v>16</v>
      </c>
      <c r="K13844" s="2">
        <v>671.42</v>
      </c>
      <c r="L13844" t="s">
        <v>39</v>
      </c>
      <c r="M13844">
        <f>YEAR(Table1[[#This Row],[order_date]])</f>
        <v>2023</v>
      </c>
      <c r="N13844">
        <f>MONTH(Table1[[#This Row],[order_date]])</f>
        <v>3</v>
      </c>
      <c r="O13844" s="3">
        <f>Table1[[#This Row],[sales]]-Table1[[#This Row],[profit]]</f>
        <v>3934.75</v>
      </c>
      <c r="P13844" s="3">
        <f>Table1[[#This Row],[sales]]*Table1[[#This Row],[quantity]]</f>
        <v>36849.360000000001</v>
      </c>
      <c r="Q13844" s="9">
        <f>Table1[[#This Row],[delivery_date]]-Table1[[#This Row],[order_date]]</f>
        <v>5</v>
      </c>
    </row>
    <row r="13845" spans="1:17" x14ac:dyDescent="0.35">
      <c r="A13845" t="s">
        <v>13876</v>
      </c>
      <c r="B13845" t="s">
        <v>13</v>
      </c>
      <c r="C13845" t="s">
        <v>14</v>
      </c>
      <c r="D13845" s="2">
        <v>2011.47</v>
      </c>
      <c r="E13845">
        <v>0.49</v>
      </c>
      <c r="F13845">
        <v>5</v>
      </c>
      <c r="G13845" s="1">
        <v>45499</v>
      </c>
      <c r="H13845" s="1">
        <v>45501</v>
      </c>
      <c r="I13845" t="s">
        <v>21</v>
      </c>
      <c r="J13845" t="s">
        <v>22</v>
      </c>
      <c r="K13845" s="2">
        <v>573.21</v>
      </c>
      <c r="L13845" t="s">
        <v>23</v>
      </c>
      <c r="M13845">
        <f>YEAR(Table1[[#This Row],[order_date]])</f>
        <v>2024</v>
      </c>
      <c r="N13845">
        <f>MONTH(Table1[[#This Row],[order_date]])</f>
        <v>7</v>
      </c>
      <c r="O13845" s="3">
        <f>Table1[[#This Row],[sales]]-Table1[[#This Row],[profit]]</f>
        <v>1438.26</v>
      </c>
      <c r="P13845" s="3">
        <f>Table1[[#This Row],[sales]]*Table1[[#This Row],[quantity]]</f>
        <v>10057.35</v>
      </c>
      <c r="Q13845" s="9">
        <f>Table1[[#This Row],[delivery_date]]-Table1[[#This Row],[order_date]]</f>
        <v>2</v>
      </c>
    </row>
    <row r="13846" spans="1:17" x14ac:dyDescent="0.35">
      <c r="A13846" t="s">
        <v>13877</v>
      </c>
      <c r="B13846" t="s">
        <v>25</v>
      </c>
      <c r="C13846" t="s">
        <v>33</v>
      </c>
      <c r="D13846" s="2">
        <v>2763.11</v>
      </c>
      <c r="E13846">
        <v>0.06</v>
      </c>
      <c r="F13846">
        <v>6</v>
      </c>
      <c r="G13846" s="1">
        <v>45405</v>
      </c>
      <c r="H13846" s="1">
        <v>45411</v>
      </c>
      <c r="I13846" t="s">
        <v>31</v>
      </c>
      <c r="J13846" t="s">
        <v>27</v>
      </c>
      <c r="K13846" s="2">
        <v>392.91</v>
      </c>
      <c r="L13846" t="s">
        <v>34</v>
      </c>
      <c r="M13846">
        <f>YEAR(Table1[[#This Row],[order_date]])</f>
        <v>2024</v>
      </c>
      <c r="N13846">
        <f>MONTH(Table1[[#This Row],[order_date]])</f>
        <v>4</v>
      </c>
      <c r="O13846" s="3">
        <f>Table1[[#This Row],[sales]]-Table1[[#This Row],[profit]]</f>
        <v>2370.2000000000003</v>
      </c>
      <c r="P13846" s="3">
        <f>Table1[[#This Row],[sales]]*Table1[[#This Row],[quantity]]</f>
        <v>16578.66</v>
      </c>
      <c r="Q13846" s="9">
        <f>Table1[[#This Row],[delivery_date]]-Table1[[#This Row],[order_date]]</f>
        <v>6</v>
      </c>
    </row>
    <row r="13847" spans="1:17" x14ac:dyDescent="0.35">
      <c r="A13847" t="s">
        <v>13878</v>
      </c>
      <c r="B13847" t="s">
        <v>19</v>
      </c>
      <c r="C13847" t="s">
        <v>26</v>
      </c>
      <c r="D13847" s="2">
        <v>4303.22</v>
      </c>
      <c r="E13847">
        <v>0.36</v>
      </c>
      <c r="F13847">
        <v>6</v>
      </c>
      <c r="G13847" s="1">
        <v>45624</v>
      </c>
      <c r="H13847" s="1">
        <v>45630</v>
      </c>
      <c r="I13847" t="s">
        <v>15</v>
      </c>
      <c r="J13847" t="s">
        <v>16</v>
      </c>
      <c r="K13847" s="2">
        <v>308.11</v>
      </c>
      <c r="L13847" t="s">
        <v>28</v>
      </c>
      <c r="M13847">
        <f>YEAR(Table1[[#This Row],[order_date]])</f>
        <v>2024</v>
      </c>
      <c r="N13847">
        <f>MONTH(Table1[[#This Row],[order_date]])</f>
        <v>11</v>
      </c>
      <c r="O13847" s="3">
        <f>Table1[[#This Row],[sales]]-Table1[[#This Row],[profit]]</f>
        <v>3995.11</v>
      </c>
      <c r="P13847" s="3">
        <f>Table1[[#This Row],[sales]]*Table1[[#This Row],[quantity]]</f>
        <v>25819.32</v>
      </c>
      <c r="Q13847" s="9">
        <f>Table1[[#This Row],[delivery_date]]-Table1[[#This Row],[order_date]]</f>
        <v>6</v>
      </c>
    </row>
    <row r="13848" spans="1:17" x14ac:dyDescent="0.35">
      <c r="A13848" t="s">
        <v>13879</v>
      </c>
      <c r="B13848" t="s">
        <v>19</v>
      </c>
      <c r="C13848" t="s">
        <v>14</v>
      </c>
      <c r="D13848" s="2">
        <v>4183.54</v>
      </c>
      <c r="E13848">
        <v>0.13</v>
      </c>
      <c r="F13848">
        <v>1</v>
      </c>
      <c r="G13848" s="1">
        <v>44955</v>
      </c>
      <c r="H13848" s="1">
        <v>44956</v>
      </c>
      <c r="I13848" t="s">
        <v>21</v>
      </c>
      <c r="J13848" t="s">
        <v>22</v>
      </c>
      <c r="K13848" s="2">
        <v>874.66</v>
      </c>
      <c r="L13848" t="s">
        <v>34</v>
      </c>
      <c r="M13848">
        <f>YEAR(Table1[[#This Row],[order_date]])</f>
        <v>2023</v>
      </c>
      <c r="N13848">
        <f>MONTH(Table1[[#This Row],[order_date]])</f>
        <v>1</v>
      </c>
      <c r="O13848" s="3">
        <f>Table1[[#This Row],[sales]]-Table1[[#This Row],[profit]]</f>
        <v>3308.88</v>
      </c>
      <c r="P13848" s="3">
        <f>Table1[[#This Row],[sales]]*Table1[[#This Row],[quantity]]</f>
        <v>4183.54</v>
      </c>
      <c r="Q13848" s="9">
        <f>Table1[[#This Row],[delivery_date]]-Table1[[#This Row],[order_date]]</f>
        <v>1</v>
      </c>
    </row>
    <row r="13849" spans="1:17" x14ac:dyDescent="0.35">
      <c r="A13849" t="s">
        <v>13880</v>
      </c>
      <c r="B13849" t="s">
        <v>19</v>
      </c>
      <c r="C13849" t="s">
        <v>36</v>
      </c>
      <c r="D13849" s="2">
        <v>3225.97</v>
      </c>
      <c r="E13849">
        <v>0.21</v>
      </c>
      <c r="F13849">
        <v>7</v>
      </c>
      <c r="G13849" s="1">
        <v>45348</v>
      </c>
      <c r="H13849" s="1">
        <v>45354</v>
      </c>
      <c r="I13849" t="s">
        <v>15</v>
      </c>
      <c r="J13849" t="s">
        <v>16</v>
      </c>
      <c r="K13849" s="2">
        <v>917.6</v>
      </c>
      <c r="L13849" t="s">
        <v>34</v>
      </c>
      <c r="M13849">
        <f>YEAR(Table1[[#This Row],[order_date]])</f>
        <v>2024</v>
      </c>
      <c r="N13849">
        <f>MONTH(Table1[[#This Row],[order_date]])</f>
        <v>2</v>
      </c>
      <c r="O13849" s="3">
        <f>Table1[[#This Row],[sales]]-Table1[[#This Row],[profit]]</f>
        <v>2308.37</v>
      </c>
      <c r="P13849" s="3">
        <f>Table1[[#This Row],[sales]]*Table1[[#This Row],[quantity]]</f>
        <v>22581.789999999997</v>
      </c>
      <c r="Q13849" s="9">
        <f>Table1[[#This Row],[delivery_date]]-Table1[[#This Row],[order_date]]</f>
        <v>6</v>
      </c>
    </row>
    <row r="13850" spans="1:17" x14ac:dyDescent="0.35">
      <c r="A13850" t="s">
        <v>13881</v>
      </c>
      <c r="B13850" t="s">
        <v>19</v>
      </c>
      <c r="C13850" t="s">
        <v>26</v>
      </c>
      <c r="D13850" s="2">
        <v>4454.26</v>
      </c>
      <c r="E13850">
        <v>0.21</v>
      </c>
      <c r="F13850">
        <v>3</v>
      </c>
      <c r="G13850" s="1">
        <v>45266</v>
      </c>
      <c r="H13850" s="1">
        <v>45273</v>
      </c>
      <c r="I13850" t="s">
        <v>31</v>
      </c>
      <c r="J13850" t="s">
        <v>27</v>
      </c>
      <c r="K13850" s="2">
        <v>1003.68</v>
      </c>
      <c r="L13850" t="s">
        <v>17</v>
      </c>
      <c r="M13850">
        <f>YEAR(Table1[[#This Row],[order_date]])</f>
        <v>2023</v>
      </c>
      <c r="N13850">
        <f>MONTH(Table1[[#This Row],[order_date]])</f>
        <v>12</v>
      </c>
      <c r="O13850" s="3">
        <f>Table1[[#This Row],[sales]]-Table1[[#This Row],[profit]]</f>
        <v>3450.5800000000004</v>
      </c>
      <c r="P13850" s="3">
        <f>Table1[[#This Row],[sales]]*Table1[[#This Row],[quantity]]</f>
        <v>13362.78</v>
      </c>
      <c r="Q13850" s="9">
        <f>Table1[[#This Row],[delivery_date]]-Table1[[#This Row],[order_date]]</f>
        <v>7</v>
      </c>
    </row>
    <row r="13851" spans="1:17" x14ac:dyDescent="0.35">
      <c r="A13851" t="s">
        <v>13882</v>
      </c>
      <c r="B13851" t="s">
        <v>13</v>
      </c>
      <c r="C13851" t="s">
        <v>33</v>
      </c>
      <c r="D13851" s="2">
        <v>4765.28</v>
      </c>
      <c r="E13851">
        <v>0.47</v>
      </c>
      <c r="F13851">
        <v>2</v>
      </c>
      <c r="G13851" s="1">
        <v>45437</v>
      </c>
      <c r="H13851" s="1">
        <v>45444</v>
      </c>
      <c r="I13851" t="s">
        <v>15</v>
      </c>
      <c r="J13851" t="s">
        <v>27</v>
      </c>
      <c r="K13851" s="2">
        <v>286.94</v>
      </c>
      <c r="L13851" t="s">
        <v>23</v>
      </c>
      <c r="M13851">
        <f>YEAR(Table1[[#This Row],[order_date]])</f>
        <v>2024</v>
      </c>
      <c r="N13851">
        <f>MONTH(Table1[[#This Row],[order_date]])</f>
        <v>5</v>
      </c>
      <c r="O13851" s="3">
        <f>Table1[[#This Row],[sales]]-Table1[[#This Row],[profit]]</f>
        <v>4478.34</v>
      </c>
      <c r="P13851" s="3">
        <f>Table1[[#This Row],[sales]]*Table1[[#This Row],[quantity]]</f>
        <v>9530.56</v>
      </c>
      <c r="Q13851" s="9">
        <f>Table1[[#This Row],[delivery_date]]-Table1[[#This Row],[order_date]]</f>
        <v>7</v>
      </c>
    </row>
    <row r="13852" spans="1:17" x14ac:dyDescent="0.35">
      <c r="A13852" t="s">
        <v>13883</v>
      </c>
      <c r="B13852" t="s">
        <v>25</v>
      </c>
      <c r="C13852" t="s">
        <v>20</v>
      </c>
      <c r="D13852" s="2">
        <v>4682.0600000000004</v>
      </c>
      <c r="E13852">
        <v>0.01</v>
      </c>
      <c r="F13852">
        <v>7</v>
      </c>
      <c r="G13852" s="1">
        <v>45525</v>
      </c>
      <c r="H13852" s="1">
        <v>45530</v>
      </c>
      <c r="I13852" t="s">
        <v>15</v>
      </c>
      <c r="J13852" t="s">
        <v>27</v>
      </c>
      <c r="K13852" s="2">
        <v>533.77</v>
      </c>
      <c r="L13852" t="s">
        <v>23</v>
      </c>
      <c r="M13852">
        <f>YEAR(Table1[[#This Row],[order_date]])</f>
        <v>2024</v>
      </c>
      <c r="N13852">
        <f>MONTH(Table1[[#This Row],[order_date]])</f>
        <v>8</v>
      </c>
      <c r="O13852" s="3">
        <f>Table1[[#This Row],[sales]]-Table1[[#This Row],[profit]]</f>
        <v>4148.2900000000009</v>
      </c>
      <c r="P13852" s="3">
        <f>Table1[[#This Row],[sales]]*Table1[[#This Row],[quantity]]</f>
        <v>32774.420000000006</v>
      </c>
      <c r="Q13852" s="9">
        <f>Table1[[#This Row],[delivery_date]]-Table1[[#This Row],[order_date]]</f>
        <v>5</v>
      </c>
    </row>
    <row r="13853" spans="1:17" x14ac:dyDescent="0.35">
      <c r="A13853" t="s">
        <v>13884</v>
      </c>
      <c r="B13853" t="s">
        <v>25</v>
      </c>
      <c r="C13853" t="s">
        <v>26</v>
      </c>
      <c r="D13853" s="2">
        <v>1810.14</v>
      </c>
      <c r="E13853">
        <v>0.18</v>
      </c>
      <c r="F13853">
        <v>9</v>
      </c>
      <c r="G13853" s="1">
        <v>45396</v>
      </c>
      <c r="H13853" s="1">
        <v>45397</v>
      </c>
      <c r="I13853" t="s">
        <v>15</v>
      </c>
      <c r="J13853" t="s">
        <v>16</v>
      </c>
      <c r="K13853" s="2">
        <v>349.27</v>
      </c>
      <c r="L13853" t="s">
        <v>17</v>
      </c>
      <c r="M13853">
        <f>YEAR(Table1[[#This Row],[order_date]])</f>
        <v>2024</v>
      </c>
      <c r="N13853">
        <f>MONTH(Table1[[#This Row],[order_date]])</f>
        <v>4</v>
      </c>
      <c r="O13853" s="3">
        <f>Table1[[#This Row],[sales]]-Table1[[#This Row],[profit]]</f>
        <v>1460.8700000000001</v>
      </c>
      <c r="P13853" s="3">
        <f>Table1[[#This Row],[sales]]*Table1[[#This Row],[quantity]]</f>
        <v>16291.26</v>
      </c>
      <c r="Q13853" s="9">
        <f>Table1[[#This Row],[delivery_date]]-Table1[[#This Row],[order_date]]</f>
        <v>1</v>
      </c>
    </row>
    <row r="13854" spans="1:17" x14ac:dyDescent="0.35">
      <c r="A13854" t="s">
        <v>13885</v>
      </c>
      <c r="B13854" t="s">
        <v>25</v>
      </c>
      <c r="C13854" t="s">
        <v>33</v>
      </c>
      <c r="D13854" s="2">
        <v>2046.14</v>
      </c>
      <c r="E13854">
        <v>0.43</v>
      </c>
      <c r="F13854">
        <v>4</v>
      </c>
      <c r="G13854" s="1">
        <v>45138</v>
      </c>
      <c r="H13854" s="1">
        <v>45140</v>
      </c>
      <c r="I13854" t="s">
        <v>31</v>
      </c>
      <c r="J13854" t="s">
        <v>22</v>
      </c>
      <c r="K13854" s="2">
        <v>105.22</v>
      </c>
      <c r="L13854" t="s">
        <v>34</v>
      </c>
      <c r="M13854">
        <f>YEAR(Table1[[#This Row],[order_date]])</f>
        <v>2023</v>
      </c>
      <c r="N13854">
        <f>MONTH(Table1[[#This Row],[order_date]])</f>
        <v>7</v>
      </c>
      <c r="O13854" s="3">
        <f>Table1[[#This Row],[sales]]-Table1[[#This Row],[profit]]</f>
        <v>1940.92</v>
      </c>
      <c r="P13854" s="3">
        <f>Table1[[#This Row],[sales]]*Table1[[#This Row],[quantity]]</f>
        <v>8184.56</v>
      </c>
      <c r="Q13854" s="9">
        <f>Table1[[#This Row],[delivery_date]]-Table1[[#This Row],[order_date]]</f>
        <v>2</v>
      </c>
    </row>
    <row r="13855" spans="1:17" x14ac:dyDescent="0.35">
      <c r="A13855" t="s">
        <v>13886</v>
      </c>
      <c r="B13855" t="s">
        <v>19</v>
      </c>
      <c r="C13855" t="s">
        <v>33</v>
      </c>
      <c r="D13855" s="2">
        <v>1278.47</v>
      </c>
      <c r="E13855">
        <v>0.46</v>
      </c>
      <c r="F13855">
        <v>7</v>
      </c>
      <c r="G13855" s="1">
        <v>45036</v>
      </c>
      <c r="H13855" s="1">
        <v>45040</v>
      </c>
      <c r="I13855" t="s">
        <v>21</v>
      </c>
      <c r="J13855" t="s">
        <v>16</v>
      </c>
      <c r="K13855" s="2">
        <v>235.26</v>
      </c>
      <c r="L13855" t="s">
        <v>48</v>
      </c>
      <c r="M13855">
        <f>YEAR(Table1[[#This Row],[order_date]])</f>
        <v>2023</v>
      </c>
      <c r="N13855">
        <f>MONTH(Table1[[#This Row],[order_date]])</f>
        <v>4</v>
      </c>
      <c r="O13855" s="3">
        <f>Table1[[#This Row],[sales]]-Table1[[#This Row],[profit]]</f>
        <v>1043.21</v>
      </c>
      <c r="P13855" s="3">
        <f>Table1[[#This Row],[sales]]*Table1[[#This Row],[quantity]]</f>
        <v>8949.2900000000009</v>
      </c>
      <c r="Q13855" s="9">
        <f>Table1[[#This Row],[delivery_date]]-Table1[[#This Row],[order_date]]</f>
        <v>4</v>
      </c>
    </row>
    <row r="13856" spans="1:17" x14ac:dyDescent="0.35">
      <c r="A13856" t="s">
        <v>13887</v>
      </c>
      <c r="B13856" t="s">
        <v>19</v>
      </c>
      <c r="C13856" t="s">
        <v>26</v>
      </c>
      <c r="D13856" s="2">
        <v>4200.47</v>
      </c>
      <c r="E13856">
        <v>0.16</v>
      </c>
      <c r="F13856">
        <v>5</v>
      </c>
      <c r="G13856" s="1">
        <v>45563</v>
      </c>
      <c r="H13856" s="1">
        <v>45567</v>
      </c>
      <c r="I13856" t="s">
        <v>15</v>
      </c>
      <c r="J13856" t="s">
        <v>16</v>
      </c>
      <c r="K13856" s="2">
        <v>1051.4000000000001</v>
      </c>
      <c r="L13856" t="s">
        <v>48</v>
      </c>
      <c r="M13856">
        <f>YEAR(Table1[[#This Row],[order_date]])</f>
        <v>2024</v>
      </c>
      <c r="N13856">
        <f>MONTH(Table1[[#This Row],[order_date]])</f>
        <v>9</v>
      </c>
      <c r="O13856" s="3">
        <f>Table1[[#This Row],[sales]]-Table1[[#This Row],[profit]]</f>
        <v>3149.07</v>
      </c>
      <c r="P13856" s="3">
        <f>Table1[[#This Row],[sales]]*Table1[[#This Row],[quantity]]</f>
        <v>21002.350000000002</v>
      </c>
      <c r="Q13856" s="9">
        <f>Table1[[#This Row],[delivery_date]]-Table1[[#This Row],[order_date]]</f>
        <v>4</v>
      </c>
    </row>
    <row r="13857" spans="1:17" x14ac:dyDescent="0.35">
      <c r="A13857" t="s">
        <v>13888</v>
      </c>
      <c r="B13857" t="s">
        <v>25</v>
      </c>
      <c r="C13857" t="s">
        <v>14</v>
      </c>
      <c r="D13857" s="2">
        <v>696.94</v>
      </c>
      <c r="E13857">
        <v>0.12</v>
      </c>
      <c r="F13857">
        <v>7</v>
      </c>
      <c r="G13857" s="1">
        <v>45348</v>
      </c>
      <c r="H13857" s="1">
        <v>45352</v>
      </c>
      <c r="I13857" t="s">
        <v>31</v>
      </c>
      <c r="J13857" t="s">
        <v>16</v>
      </c>
      <c r="K13857" s="2">
        <v>206.97</v>
      </c>
      <c r="L13857" t="s">
        <v>17</v>
      </c>
      <c r="M13857">
        <f>YEAR(Table1[[#This Row],[order_date]])</f>
        <v>2024</v>
      </c>
      <c r="N13857">
        <f>MONTH(Table1[[#This Row],[order_date]])</f>
        <v>2</v>
      </c>
      <c r="O13857" s="3">
        <f>Table1[[#This Row],[sales]]-Table1[[#This Row],[profit]]</f>
        <v>489.97</v>
      </c>
      <c r="P13857" s="3">
        <f>Table1[[#This Row],[sales]]*Table1[[#This Row],[quantity]]</f>
        <v>4878.58</v>
      </c>
      <c r="Q13857" s="9">
        <f>Table1[[#This Row],[delivery_date]]-Table1[[#This Row],[order_date]]</f>
        <v>4</v>
      </c>
    </row>
    <row r="13858" spans="1:17" x14ac:dyDescent="0.35">
      <c r="A13858" t="s">
        <v>13889</v>
      </c>
      <c r="B13858" t="s">
        <v>25</v>
      </c>
      <c r="C13858" t="s">
        <v>26</v>
      </c>
      <c r="D13858" s="2">
        <v>1839.91</v>
      </c>
      <c r="E13858">
        <v>0.23</v>
      </c>
      <c r="F13858">
        <v>1</v>
      </c>
      <c r="G13858" s="1">
        <v>45294</v>
      </c>
      <c r="H13858" s="1">
        <v>45295</v>
      </c>
      <c r="I13858" t="s">
        <v>15</v>
      </c>
      <c r="J13858" t="s">
        <v>27</v>
      </c>
      <c r="K13858" s="2">
        <v>337.89</v>
      </c>
      <c r="L13858" t="s">
        <v>23</v>
      </c>
      <c r="M13858">
        <f>YEAR(Table1[[#This Row],[order_date]])</f>
        <v>2024</v>
      </c>
      <c r="N13858">
        <f>MONTH(Table1[[#This Row],[order_date]])</f>
        <v>1</v>
      </c>
      <c r="O13858" s="3">
        <f>Table1[[#This Row],[sales]]-Table1[[#This Row],[profit]]</f>
        <v>1502.02</v>
      </c>
      <c r="P13858" s="3">
        <f>Table1[[#This Row],[sales]]*Table1[[#This Row],[quantity]]</f>
        <v>1839.91</v>
      </c>
      <c r="Q13858" s="9">
        <f>Table1[[#This Row],[delivery_date]]-Table1[[#This Row],[order_date]]</f>
        <v>1</v>
      </c>
    </row>
    <row r="13859" spans="1:17" x14ac:dyDescent="0.35">
      <c r="A13859" t="s">
        <v>13890</v>
      </c>
      <c r="B13859" t="s">
        <v>19</v>
      </c>
      <c r="C13859" t="s">
        <v>36</v>
      </c>
      <c r="D13859" s="2">
        <v>147.69</v>
      </c>
      <c r="E13859">
        <v>0.37</v>
      </c>
      <c r="F13859">
        <v>9</v>
      </c>
      <c r="G13859" s="1">
        <v>45616</v>
      </c>
      <c r="H13859" s="1">
        <v>45621</v>
      </c>
      <c r="I13859" t="s">
        <v>15</v>
      </c>
      <c r="J13859" t="s">
        <v>27</v>
      </c>
      <c r="K13859" s="2">
        <v>32.479999999999997</v>
      </c>
      <c r="L13859" t="s">
        <v>23</v>
      </c>
      <c r="M13859">
        <f>YEAR(Table1[[#This Row],[order_date]])</f>
        <v>2024</v>
      </c>
      <c r="N13859">
        <f>MONTH(Table1[[#This Row],[order_date]])</f>
        <v>11</v>
      </c>
      <c r="O13859" s="3">
        <f>Table1[[#This Row],[sales]]-Table1[[#This Row],[profit]]</f>
        <v>115.21000000000001</v>
      </c>
      <c r="P13859" s="3">
        <f>Table1[[#This Row],[sales]]*Table1[[#This Row],[quantity]]</f>
        <v>1329.21</v>
      </c>
      <c r="Q13859" s="9">
        <f>Table1[[#This Row],[delivery_date]]-Table1[[#This Row],[order_date]]</f>
        <v>5</v>
      </c>
    </row>
    <row r="13860" spans="1:17" x14ac:dyDescent="0.35">
      <c r="A13860" t="s">
        <v>13891</v>
      </c>
      <c r="B13860" t="s">
        <v>19</v>
      </c>
      <c r="C13860" t="s">
        <v>33</v>
      </c>
      <c r="D13860" s="2">
        <v>3013.77</v>
      </c>
      <c r="E13860">
        <v>0.08</v>
      </c>
      <c r="F13860">
        <v>6</v>
      </c>
      <c r="G13860" s="1">
        <v>45287</v>
      </c>
      <c r="H13860" s="1">
        <v>45290</v>
      </c>
      <c r="I13860" t="s">
        <v>31</v>
      </c>
      <c r="J13860" t="s">
        <v>16</v>
      </c>
      <c r="K13860" s="2">
        <v>266.58999999999997</v>
      </c>
      <c r="L13860" t="s">
        <v>28</v>
      </c>
      <c r="M13860">
        <f>YEAR(Table1[[#This Row],[order_date]])</f>
        <v>2023</v>
      </c>
      <c r="N13860">
        <f>MONTH(Table1[[#This Row],[order_date]])</f>
        <v>12</v>
      </c>
      <c r="O13860" s="3">
        <f>Table1[[#This Row],[sales]]-Table1[[#This Row],[profit]]</f>
        <v>2747.18</v>
      </c>
      <c r="P13860" s="3">
        <f>Table1[[#This Row],[sales]]*Table1[[#This Row],[quantity]]</f>
        <v>18082.62</v>
      </c>
      <c r="Q13860" s="9">
        <f>Table1[[#This Row],[delivery_date]]-Table1[[#This Row],[order_date]]</f>
        <v>3</v>
      </c>
    </row>
    <row r="13861" spans="1:17" x14ac:dyDescent="0.35">
      <c r="A13861" t="s">
        <v>13892</v>
      </c>
      <c r="B13861" t="s">
        <v>41</v>
      </c>
      <c r="C13861" t="s">
        <v>33</v>
      </c>
      <c r="D13861" s="2">
        <v>3326.08</v>
      </c>
      <c r="E13861">
        <v>0.39</v>
      </c>
      <c r="F13861">
        <v>8</v>
      </c>
      <c r="G13861" s="1">
        <v>45317</v>
      </c>
      <c r="H13861" s="1">
        <v>45319</v>
      </c>
      <c r="I13861" t="s">
        <v>15</v>
      </c>
      <c r="J13861" t="s">
        <v>16</v>
      </c>
      <c r="K13861" s="2">
        <v>264.02999999999997</v>
      </c>
      <c r="L13861" t="s">
        <v>17</v>
      </c>
      <c r="M13861">
        <f>YEAR(Table1[[#This Row],[order_date]])</f>
        <v>2024</v>
      </c>
      <c r="N13861">
        <f>MONTH(Table1[[#This Row],[order_date]])</f>
        <v>1</v>
      </c>
      <c r="O13861" s="3">
        <f>Table1[[#This Row],[sales]]-Table1[[#This Row],[profit]]</f>
        <v>3062.05</v>
      </c>
      <c r="P13861" s="3">
        <f>Table1[[#This Row],[sales]]*Table1[[#This Row],[quantity]]</f>
        <v>26608.639999999999</v>
      </c>
      <c r="Q13861" s="9">
        <f>Table1[[#This Row],[delivery_date]]-Table1[[#This Row],[order_date]]</f>
        <v>2</v>
      </c>
    </row>
    <row r="13862" spans="1:17" x14ac:dyDescent="0.35">
      <c r="A13862" t="s">
        <v>13893</v>
      </c>
      <c r="B13862" t="s">
        <v>41</v>
      </c>
      <c r="C13862" t="s">
        <v>20</v>
      </c>
      <c r="D13862" s="2">
        <v>1320.04</v>
      </c>
      <c r="E13862">
        <v>0.26</v>
      </c>
      <c r="F13862">
        <v>9</v>
      </c>
      <c r="G13862" s="1">
        <v>45168</v>
      </c>
      <c r="H13862" s="1">
        <v>45169</v>
      </c>
      <c r="I13862" t="s">
        <v>21</v>
      </c>
      <c r="J13862" t="s">
        <v>16</v>
      </c>
      <c r="K13862" s="2">
        <v>278.2</v>
      </c>
      <c r="L13862" t="s">
        <v>23</v>
      </c>
      <c r="M13862">
        <f>YEAR(Table1[[#This Row],[order_date]])</f>
        <v>2023</v>
      </c>
      <c r="N13862">
        <f>MONTH(Table1[[#This Row],[order_date]])</f>
        <v>8</v>
      </c>
      <c r="O13862" s="3">
        <f>Table1[[#This Row],[sales]]-Table1[[#This Row],[profit]]</f>
        <v>1041.8399999999999</v>
      </c>
      <c r="P13862" s="3">
        <f>Table1[[#This Row],[sales]]*Table1[[#This Row],[quantity]]</f>
        <v>11880.36</v>
      </c>
      <c r="Q13862" s="9">
        <f>Table1[[#This Row],[delivery_date]]-Table1[[#This Row],[order_date]]</f>
        <v>1</v>
      </c>
    </row>
    <row r="13863" spans="1:17" x14ac:dyDescent="0.35">
      <c r="A13863" t="s">
        <v>13894</v>
      </c>
      <c r="B13863" t="s">
        <v>41</v>
      </c>
      <c r="C13863" t="s">
        <v>33</v>
      </c>
      <c r="D13863" s="2">
        <v>3709.98</v>
      </c>
      <c r="E13863">
        <v>7.0000000000000007E-2</v>
      </c>
      <c r="F13863">
        <v>1</v>
      </c>
      <c r="G13863" s="1">
        <v>45290</v>
      </c>
      <c r="H13863" s="1">
        <v>45292</v>
      </c>
      <c r="I13863" t="s">
        <v>31</v>
      </c>
      <c r="J13863" t="s">
        <v>22</v>
      </c>
      <c r="K13863" s="2">
        <v>334.03</v>
      </c>
      <c r="L13863" t="s">
        <v>48</v>
      </c>
      <c r="M13863">
        <f>YEAR(Table1[[#This Row],[order_date]])</f>
        <v>2023</v>
      </c>
      <c r="N13863">
        <f>MONTH(Table1[[#This Row],[order_date]])</f>
        <v>12</v>
      </c>
      <c r="O13863" s="3">
        <f>Table1[[#This Row],[sales]]-Table1[[#This Row],[profit]]</f>
        <v>3375.95</v>
      </c>
      <c r="P13863" s="3">
        <f>Table1[[#This Row],[sales]]*Table1[[#This Row],[quantity]]</f>
        <v>3709.98</v>
      </c>
      <c r="Q13863" s="9">
        <f>Table1[[#This Row],[delivery_date]]-Table1[[#This Row],[order_date]]</f>
        <v>2</v>
      </c>
    </row>
    <row r="13864" spans="1:17" x14ac:dyDescent="0.35">
      <c r="A13864" t="s">
        <v>13895</v>
      </c>
      <c r="B13864" t="s">
        <v>25</v>
      </c>
      <c r="C13864" t="s">
        <v>20</v>
      </c>
      <c r="D13864" s="2">
        <v>1969.53</v>
      </c>
      <c r="E13864">
        <v>0.34</v>
      </c>
      <c r="F13864">
        <v>5</v>
      </c>
      <c r="G13864" s="1">
        <v>45027</v>
      </c>
      <c r="H13864" s="1">
        <v>45028</v>
      </c>
      <c r="I13864" t="s">
        <v>21</v>
      </c>
      <c r="J13864" t="s">
        <v>16</v>
      </c>
      <c r="K13864" s="2">
        <v>474.38</v>
      </c>
      <c r="L13864" t="s">
        <v>39</v>
      </c>
      <c r="M13864">
        <f>YEAR(Table1[[#This Row],[order_date]])</f>
        <v>2023</v>
      </c>
      <c r="N13864">
        <f>MONTH(Table1[[#This Row],[order_date]])</f>
        <v>4</v>
      </c>
      <c r="O13864" s="3">
        <f>Table1[[#This Row],[sales]]-Table1[[#This Row],[profit]]</f>
        <v>1495.15</v>
      </c>
      <c r="P13864" s="3">
        <f>Table1[[#This Row],[sales]]*Table1[[#This Row],[quantity]]</f>
        <v>9847.65</v>
      </c>
      <c r="Q13864" s="9">
        <f>Table1[[#This Row],[delivery_date]]-Table1[[#This Row],[order_date]]</f>
        <v>1</v>
      </c>
    </row>
    <row r="13865" spans="1:17" x14ac:dyDescent="0.35">
      <c r="A13865" t="s">
        <v>13896</v>
      </c>
      <c r="B13865" t="s">
        <v>13</v>
      </c>
      <c r="C13865" t="s">
        <v>33</v>
      </c>
      <c r="D13865" s="2">
        <v>1627.38</v>
      </c>
      <c r="E13865">
        <v>0.31</v>
      </c>
      <c r="F13865">
        <v>7</v>
      </c>
      <c r="G13865" s="1">
        <v>45356</v>
      </c>
      <c r="H13865" s="1">
        <v>45360</v>
      </c>
      <c r="I13865" t="s">
        <v>15</v>
      </c>
      <c r="J13865" t="s">
        <v>27</v>
      </c>
      <c r="K13865" s="2">
        <v>363.32</v>
      </c>
      <c r="L13865" t="s">
        <v>48</v>
      </c>
      <c r="M13865">
        <f>YEAR(Table1[[#This Row],[order_date]])</f>
        <v>2024</v>
      </c>
      <c r="N13865">
        <f>MONTH(Table1[[#This Row],[order_date]])</f>
        <v>3</v>
      </c>
      <c r="O13865" s="3">
        <f>Table1[[#This Row],[sales]]-Table1[[#This Row],[profit]]</f>
        <v>1264.0600000000002</v>
      </c>
      <c r="P13865" s="3">
        <f>Table1[[#This Row],[sales]]*Table1[[#This Row],[quantity]]</f>
        <v>11391.66</v>
      </c>
      <c r="Q13865" s="9">
        <f>Table1[[#This Row],[delivery_date]]-Table1[[#This Row],[order_date]]</f>
        <v>4</v>
      </c>
    </row>
    <row r="13866" spans="1:17" x14ac:dyDescent="0.35">
      <c r="A13866" t="s">
        <v>13897</v>
      </c>
      <c r="B13866" t="s">
        <v>19</v>
      </c>
      <c r="C13866" t="s">
        <v>33</v>
      </c>
      <c r="D13866" s="2">
        <v>4785.21</v>
      </c>
      <c r="E13866">
        <v>0.31</v>
      </c>
      <c r="F13866">
        <v>8</v>
      </c>
      <c r="G13866" s="1">
        <v>45335</v>
      </c>
      <c r="H13866" s="1">
        <v>45337</v>
      </c>
      <c r="I13866" t="s">
        <v>31</v>
      </c>
      <c r="J13866" t="s">
        <v>27</v>
      </c>
      <c r="K13866" s="2">
        <v>684.16</v>
      </c>
      <c r="L13866" t="s">
        <v>23</v>
      </c>
      <c r="M13866">
        <f>YEAR(Table1[[#This Row],[order_date]])</f>
        <v>2024</v>
      </c>
      <c r="N13866">
        <f>MONTH(Table1[[#This Row],[order_date]])</f>
        <v>2</v>
      </c>
      <c r="O13866" s="3">
        <f>Table1[[#This Row],[sales]]-Table1[[#This Row],[profit]]</f>
        <v>4101.05</v>
      </c>
      <c r="P13866" s="3">
        <f>Table1[[#This Row],[sales]]*Table1[[#This Row],[quantity]]</f>
        <v>38281.68</v>
      </c>
      <c r="Q13866" s="9">
        <f>Table1[[#This Row],[delivery_date]]-Table1[[#This Row],[order_date]]</f>
        <v>2</v>
      </c>
    </row>
    <row r="13867" spans="1:17" x14ac:dyDescent="0.35">
      <c r="A13867" t="s">
        <v>13898</v>
      </c>
      <c r="B13867" t="s">
        <v>41</v>
      </c>
      <c r="C13867" t="s">
        <v>26</v>
      </c>
      <c r="D13867" s="2">
        <v>2984.59</v>
      </c>
      <c r="E13867">
        <v>0.38</v>
      </c>
      <c r="F13867">
        <v>3</v>
      </c>
      <c r="G13867" s="1">
        <v>45388</v>
      </c>
      <c r="H13867" s="1">
        <v>45391</v>
      </c>
      <c r="I13867" t="s">
        <v>21</v>
      </c>
      <c r="J13867" t="s">
        <v>22</v>
      </c>
      <c r="K13867" s="2">
        <v>647.88</v>
      </c>
      <c r="L13867" t="s">
        <v>34</v>
      </c>
      <c r="M13867">
        <f>YEAR(Table1[[#This Row],[order_date]])</f>
        <v>2024</v>
      </c>
      <c r="N13867">
        <f>MONTH(Table1[[#This Row],[order_date]])</f>
        <v>4</v>
      </c>
      <c r="O13867" s="3">
        <f>Table1[[#This Row],[sales]]-Table1[[#This Row],[profit]]</f>
        <v>2336.71</v>
      </c>
      <c r="P13867" s="3">
        <f>Table1[[#This Row],[sales]]*Table1[[#This Row],[quantity]]</f>
        <v>8953.77</v>
      </c>
      <c r="Q13867" s="9">
        <f>Table1[[#This Row],[delivery_date]]-Table1[[#This Row],[order_date]]</f>
        <v>3</v>
      </c>
    </row>
    <row r="13868" spans="1:17" x14ac:dyDescent="0.35">
      <c r="A13868" t="s">
        <v>13899</v>
      </c>
      <c r="B13868" t="s">
        <v>13</v>
      </c>
      <c r="C13868" t="s">
        <v>26</v>
      </c>
      <c r="D13868" s="2">
        <v>1336.37</v>
      </c>
      <c r="E13868">
        <v>0.09</v>
      </c>
      <c r="F13868">
        <v>8</v>
      </c>
      <c r="G13868" s="1">
        <v>45181</v>
      </c>
      <c r="H13868" s="1">
        <v>45185</v>
      </c>
      <c r="I13868" t="s">
        <v>21</v>
      </c>
      <c r="J13868" t="s">
        <v>22</v>
      </c>
      <c r="K13868" s="2">
        <v>190.9</v>
      </c>
      <c r="L13868" t="s">
        <v>23</v>
      </c>
      <c r="M13868">
        <f>YEAR(Table1[[#This Row],[order_date]])</f>
        <v>2023</v>
      </c>
      <c r="N13868">
        <f>MONTH(Table1[[#This Row],[order_date]])</f>
        <v>9</v>
      </c>
      <c r="O13868" s="3">
        <f>Table1[[#This Row],[sales]]-Table1[[#This Row],[profit]]</f>
        <v>1145.4699999999998</v>
      </c>
      <c r="P13868" s="3">
        <f>Table1[[#This Row],[sales]]*Table1[[#This Row],[quantity]]</f>
        <v>10690.96</v>
      </c>
      <c r="Q13868" s="9">
        <f>Table1[[#This Row],[delivery_date]]-Table1[[#This Row],[order_date]]</f>
        <v>4</v>
      </c>
    </row>
    <row r="13869" spans="1:17" x14ac:dyDescent="0.35">
      <c r="A13869" t="s">
        <v>13900</v>
      </c>
      <c r="B13869" t="s">
        <v>19</v>
      </c>
      <c r="C13869" t="s">
        <v>36</v>
      </c>
      <c r="D13869" s="2">
        <v>4917.8900000000003</v>
      </c>
      <c r="E13869">
        <v>0.35</v>
      </c>
      <c r="F13869">
        <v>5</v>
      </c>
      <c r="G13869" s="1">
        <v>45285</v>
      </c>
      <c r="H13869" s="1">
        <v>45289</v>
      </c>
      <c r="I13869" t="s">
        <v>15</v>
      </c>
      <c r="J13869" t="s">
        <v>22</v>
      </c>
      <c r="K13869" s="2">
        <v>1007.04</v>
      </c>
      <c r="L13869" t="s">
        <v>34</v>
      </c>
      <c r="M13869">
        <f>YEAR(Table1[[#This Row],[order_date]])</f>
        <v>2023</v>
      </c>
      <c r="N13869">
        <f>MONTH(Table1[[#This Row],[order_date]])</f>
        <v>12</v>
      </c>
      <c r="O13869" s="3">
        <f>Table1[[#This Row],[sales]]-Table1[[#This Row],[profit]]</f>
        <v>3910.8500000000004</v>
      </c>
      <c r="P13869" s="3">
        <f>Table1[[#This Row],[sales]]*Table1[[#This Row],[quantity]]</f>
        <v>24589.45</v>
      </c>
      <c r="Q13869" s="9">
        <f>Table1[[#This Row],[delivery_date]]-Table1[[#This Row],[order_date]]</f>
        <v>4</v>
      </c>
    </row>
    <row r="13870" spans="1:17" x14ac:dyDescent="0.35">
      <c r="A13870" t="s">
        <v>13901</v>
      </c>
      <c r="B13870" t="s">
        <v>13</v>
      </c>
      <c r="C13870" t="s">
        <v>14</v>
      </c>
      <c r="D13870" s="2">
        <v>1998.99</v>
      </c>
      <c r="E13870">
        <v>0.44</v>
      </c>
      <c r="F13870">
        <v>1</v>
      </c>
      <c r="G13870" s="1">
        <v>45147</v>
      </c>
      <c r="H13870" s="1">
        <v>45154</v>
      </c>
      <c r="I13870" t="s">
        <v>15</v>
      </c>
      <c r="J13870" t="s">
        <v>27</v>
      </c>
      <c r="K13870" s="2">
        <v>429.68</v>
      </c>
      <c r="L13870" t="s">
        <v>28</v>
      </c>
      <c r="M13870">
        <f>YEAR(Table1[[#This Row],[order_date]])</f>
        <v>2023</v>
      </c>
      <c r="N13870">
        <f>MONTH(Table1[[#This Row],[order_date]])</f>
        <v>8</v>
      </c>
      <c r="O13870" s="3">
        <f>Table1[[#This Row],[sales]]-Table1[[#This Row],[profit]]</f>
        <v>1569.31</v>
      </c>
      <c r="P13870" s="3">
        <f>Table1[[#This Row],[sales]]*Table1[[#This Row],[quantity]]</f>
        <v>1998.99</v>
      </c>
      <c r="Q13870" s="9">
        <f>Table1[[#This Row],[delivery_date]]-Table1[[#This Row],[order_date]]</f>
        <v>7</v>
      </c>
    </row>
    <row r="13871" spans="1:17" x14ac:dyDescent="0.35">
      <c r="A13871" t="s">
        <v>13902</v>
      </c>
      <c r="B13871" t="s">
        <v>25</v>
      </c>
      <c r="C13871" t="s">
        <v>36</v>
      </c>
      <c r="D13871" s="2">
        <v>3274.37</v>
      </c>
      <c r="E13871">
        <v>0.27</v>
      </c>
      <c r="F13871">
        <v>4</v>
      </c>
      <c r="G13871" s="1">
        <v>45262</v>
      </c>
      <c r="H13871" s="1">
        <v>45265</v>
      </c>
      <c r="I13871" t="s">
        <v>15</v>
      </c>
      <c r="J13871" t="s">
        <v>27</v>
      </c>
      <c r="K13871" s="2">
        <v>745.49</v>
      </c>
      <c r="L13871" t="s">
        <v>39</v>
      </c>
      <c r="M13871">
        <f>YEAR(Table1[[#This Row],[order_date]])</f>
        <v>2023</v>
      </c>
      <c r="N13871">
        <f>MONTH(Table1[[#This Row],[order_date]])</f>
        <v>12</v>
      </c>
      <c r="O13871" s="3">
        <f>Table1[[#This Row],[sales]]-Table1[[#This Row],[profit]]</f>
        <v>2528.88</v>
      </c>
      <c r="P13871" s="3">
        <f>Table1[[#This Row],[sales]]*Table1[[#This Row],[quantity]]</f>
        <v>13097.48</v>
      </c>
      <c r="Q13871" s="9">
        <f>Table1[[#This Row],[delivery_date]]-Table1[[#This Row],[order_date]]</f>
        <v>3</v>
      </c>
    </row>
    <row r="13872" spans="1:17" x14ac:dyDescent="0.35">
      <c r="A13872" t="s">
        <v>13903</v>
      </c>
      <c r="B13872" t="s">
        <v>25</v>
      </c>
      <c r="C13872" t="s">
        <v>33</v>
      </c>
      <c r="D13872" s="2">
        <v>3646.88</v>
      </c>
      <c r="E13872">
        <v>0.24</v>
      </c>
      <c r="F13872">
        <v>2</v>
      </c>
      <c r="G13872" s="1">
        <v>45395</v>
      </c>
      <c r="H13872" s="1">
        <v>45398</v>
      </c>
      <c r="I13872" t="s">
        <v>31</v>
      </c>
      <c r="J13872" t="s">
        <v>16</v>
      </c>
      <c r="K13872" s="2">
        <v>662.21</v>
      </c>
      <c r="L13872" t="s">
        <v>34</v>
      </c>
      <c r="M13872">
        <f>YEAR(Table1[[#This Row],[order_date]])</f>
        <v>2024</v>
      </c>
      <c r="N13872">
        <f>MONTH(Table1[[#This Row],[order_date]])</f>
        <v>4</v>
      </c>
      <c r="O13872" s="3">
        <f>Table1[[#This Row],[sales]]-Table1[[#This Row],[profit]]</f>
        <v>2984.67</v>
      </c>
      <c r="P13872" s="3">
        <f>Table1[[#This Row],[sales]]*Table1[[#This Row],[quantity]]</f>
        <v>7293.76</v>
      </c>
      <c r="Q13872" s="9">
        <f>Table1[[#This Row],[delivery_date]]-Table1[[#This Row],[order_date]]</f>
        <v>3</v>
      </c>
    </row>
    <row r="13873" spans="1:17" x14ac:dyDescent="0.35">
      <c r="A13873" t="s">
        <v>13904</v>
      </c>
      <c r="B13873" t="s">
        <v>25</v>
      </c>
      <c r="C13873" t="s">
        <v>36</v>
      </c>
      <c r="D13873" s="2">
        <v>2169.25</v>
      </c>
      <c r="E13873">
        <v>0.4</v>
      </c>
      <c r="F13873">
        <v>5</v>
      </c>
      <c r="G13873" s="1">
        <v>45076</v>
      </c>
      <c r="H13873" s="1">
        <v>45080</v>
      </c>
      <c r="I13873" t="s">
        <v>15</v>
      </c>
      <c r="J13873" t="s">
        <v>16</v>
      </c>
      <c r="K13873" s="2">
        <v>309.20999999999998</v>
      </c>
      <c r="L13873" t="s">
        <v>48</v>
      </c>
      <c r="M13873">
        <f>YEAR(Table1[[#This Row],[order_date]])</f>
        <v>2023</v>
      </c>
      <c r="N13873">
        <f>MONTH(Table1[[#This Row],[order_date]])</f>
        <v>5</v>
      </c>
      <c r="O13873" s="3">
        <f>Table1[[#This Row],[sales]]-Table1[[#This Row],[profit]]</f>
        <v>1860.04</v>
      </c>
      <c r="P13873" s="3">
        <f>Table1[[#This Row],[sales]]*Table1[[#This Row],[quantity]]</f>
        <v>10846.25</v>
      </c>
      <c r="Q13873" s="9">
        <f>Table1[[#This Row],[delivery_date]]-Table1[[#This Row],[order_date]]</f>
        <v>4</v>
      </c>
    </row>
    <row r="13874" spans="1:17" x14ac:dyDescent="0.35">
      <c r="A13874" t="s">
        <v>13905</v>
      </c>
      <c r="B13874" t="s">
        <v>41</v>
      </c>
      <c r="C13874" t="s">
        <v>26</v>
      </c>
      <c r="D13874" s="2">
        <v>2725.99</v>
      </c>
      <c r="E13874">
        <v>7.0000000000000007E-2</v>
      </c>
      <c r="F13874">
        <v>4</v>
      </c>
      <c r="G13874" s="1">
        <v>45012</v>
      </c>
      <c r="H13874" s="1">
        <v>45015</v>
      </c>
      <c r="I13874" t="s">
        <v>15</v>
      </c>
      <c r="J13874" t="s">
        <v>27</v>
      </c>
      <c r="K13874" s="2">
        <v>557</v>
      </c>
      <c r="L13874" t="s">
        <v>39</v>
      </c>
      <c r="M13874">
        <f>YEAR(Table1[[#This Row],[order_date]])</f>
        <v>2023</v>
      </c>
      <c r="N13874">
        <f>MONTH(Table1[[#This Row],[order_date]])</f>
        <v>3</v>
      </c>
      <c r="O13874" s="3">
        <f>Table1[[#This Row],[sales]]-Table1[[#This Row],[profit]]</f>
        <v>2168.9899999999998</v>
      </c>
      <c r="P13874" s="3">
        <f>Table1[[#This Row],[sales]]*Table1[[#This Row],[quantity]]</f>
        <v>10903.96</v>
      </c>
      <c r="Q13874" s="9">
        <f>Table1[[#This Row],[delivery_date]]-Table1[[#This Row],[order_date]]</f>
        <v>3</v>
      </c>
    </row>
    <row r="13875" spans="1:17" x14ac:dyDescent="0.35">
      <c r="A13875" t="s">
        <v>13906</v>
      </c>
      <c r="B13875" t="s">
        <v>19</v>
      </c>
      <c r="C13875" t="s">
        <v>33</v>
      </c>
      <c r="D13875" s="2">
        <v>1274.93</v>
      </c>
      <c r="E13875">
        <v>0.17</v>
      </c>
      <c r="F13875">
        <v>2</v>
      </c>
      <c r="G13875" s="1">
        <v>45063</v>
      </c>
      <c r="H13875" s="1">
        <v>45069</v>
      </c>
      <c r="I13875" t="s">
        <v>31</v>
      </c>
      <c r="J13875" t="s">
        <v>22</v>
      </c>
      <c r="K13875" s="2">
        <v>217.15</v>
      </c>
      <c r="L13875" t="s">
        <v>23</v>
      </c>
      <c r="M13875">
        <f>YEAR(Table1[[#This Row],[order_date]])</f>
        <v>2023</v>
      </c>
      <c r="N13875">
        <f>MONTH(Table1[[#This Row],[order_date]])</f>
        <v>5</v>
      </c>
      <c r="O13875" s="3">
        <f>Table1[[#This Row],[sales]]-Table1[[#This Row],[profit]]</f>
        <v>1057.78</v>
      </c>
      <c r="P13875" s="3">
        <f>Table1[[#This Row],[sales]]*Table1[[#This Row],[quantity]]</f>
        <v>2549.86</v>
      </c>
      <c r="Q13875" s="9">
        <f>Table1[[#This Row],[delivery_date]]-Table1[[#This Row],[order_date]]</f>
        <v>6</v>
      </c>
    </row>
    <row r="13876" spans="1:17" x14ac:dyDescent="0.35">
      <c r="A13876" t="s">
        <v>13907</v>
      </c>
      <c r="B13876" t="s">
        <v>25</v>
      </c>
      <c r="C13876" t="s">
        <v>33</v>
      </c>
      <c r="D13876" s="2">
        <v>2382.5300000000002</v>
      </c>
      <c r="E13876">
        <v>0.43</v>
      </c>
      <c r="F13876">
        <v>7</v>
      </c>
      <c r="G13876" s="1">
        <v>45269</v>
      </c>
      <c r="H13876" s="1">
        <v>45273</v>
      </c>
      <c r="I13876" t="s">
        <v>31</v>
      </c>
      <c r="J13876" t="s">
        <v>27</v>
      </c>
      <c r="K13876" s="2">
        <v>154.6</v>
      </c>
      <c r="L13876" t="s">
        <v>34</v>
      </c>
      <c r="M13876">
        <f>YEAR(Table1[[#This Row],[order_date]])</f>
        <v>2023</v>
      </c>
      <c r="N13876">
        <f>MONTH(Table1[[#This Row],[order_date]])</f>
        <v>12</v>
      </c>
      <c r="O13876" s="3">
        <f>Table1[[#This Row],[sales]]-Table1[[#This Row],[profit]]</f>
        <v>2227.9300000000003</v>
      </c>
      <c r="P13876" s="3">
        <f>Table1[[#This Row],[sales]]*Table1[[#This Row],[quantity]]</f>
        <v>16677.710000000003</v>
      </c>
      <c r="Q13876" s="9">
        <f>Table1[[#This Row],[delivery_date]]-Table1[[#This Row],[order_date]]</f>
        <v>4</v>
      </c>
    </row>
    <row r="13877" spans="1:17" x14ac:dyDescent="0.35">
      <c r="A13877" t="s">
        <v>13908</v>
      </c>
      <c r="B13877" t="s">
        <v>41</v>
      </c>
      <c r="C13877" t="s">
        <v>36</v>
      </c>
      <c r="D13877" s="2">
        <v>1622.92</v>
      </c>
      <c r="E13877">
        <v>0.25</v>
      </c>
      <c r="F13877">
        <v>2</v>
      </c>
      <c r="G13877" s="1">
        <v>45639</v>
      </c>
      <c r="H13877" s="1">
        <v>45644</v>
      </c>
      <c r="I13877" t="s">
        <v>21</v>
      </c>
      <c r="J13877" t="s">
        <v>27</v>
      </c>
      <c r="K13877" s="2">
        <v>279.81</v>
      </c>
      <c r="L13877" t="s">
        <v>39</v>
      </c>
      <c r="M13877">
        <f>YEAR(Table1[[#This Row],[order_date]])</f>
        <v>2024</v>
      </c>
      <c r="N13877">
        <f>MONTH(Table1[[#This Row],[order_date]])</f>
        <v>12</v>
      </c>
      <c r="O13877" s="3">
        <f>Table1[[#This Row],[sales]]-Table1[[#This Row],[profit]]</f>
        <v>1343.1100000000001</v>
      </c>
      <c r="P13877" s="3">
        <f>Table1[[#This Row],[sales]]*Table1[[#This Row],[quantity]]</f>
        <v>3245.84</v>
      </c>
      <c r="Q13877" s="9">
        <f>Table1[[#This Row],[delivery_date]]-Table1[[#This Row],[order_date]]</f>
        <v>5</v>
      </c>
    </row>
    <row r="13878" spans="1:17" x14ac:dyDescent="0.35">
      <c r="A13878" t="s">
        <v>13909</v>
      </c>
      <c r="B13878" t="s">
        <v>41</v>
      </c>
      <c r="C13878" t="s">
        <v>20</v>
      </c>
      <c r="D13878" s="2">
        <v>2782.54</v>
      </c>
      <c r="E13878">
        <v>0.42</v>
      </c>
      <c r="F13878">
        <v>2</v>
      </c>
      <c r="G13878" s="1">
        <v>45406</v>
      </c>
      <c r="H13878" s="1">
        <v>45413</v>
      </c>
      <c r="I13878" t="s">
        <v>31</v>
      </c>
      <c r="J13878" t="s">
        <v>22</v>
      </c>
      <c r="K13878" s="2">
        <v>394.34</v>
      </c>
      <c r="L13878" t="s">
        <v>17</v>
      </c>
      <c r="M13878">
        <f>YEAR(Table1[[#This Row],[order_date]])</f>
        <v>2024</v>
      </c>
      <c r="N13878">
        <f>MONTH(Table1[[#This Row],[order_date]])</f>
        <v>4</v>
      </c>
      <c r="O13878" s="3">
        <f>Table1[[#This Row],[sales]]-Table1[[#This Row],[profit]]</f>
        <v>2388.1999999999998</v>
      </c>
      <c r="P13878" s="3">
        <f>Table1[[#This Row],[sales]]*Table1[[#This Row],[quantity]]</f>
        <v>5565.08</v>
      </c>
      <c r="Q13878" s="9">
        <f>Table1[[#This Row],[delivery_date]]-Table1[[#This Row],[order_date]]</f>
        <v>7</v>
      </c>
    </row>
    <row r="13879" spans="1:17" x14ac:dyDescent="0.35">
      <c r="A13879" t="s">
        <v>13910</v>
      </c>
      <c r="B13879" t="s">
        <v>41</v>
      </c>
      <c r="C13879" t="s">
        <v>14</v>
      </c>
      <c r="D13879" s="2">
        <v>3382.46</v>
      </c>
      <c r="E13879">
        <v>0.13</v>
      </c>
      <c r="F13879">
        <v>4</v>
      </c>
      <c r="G13879" s="1">
        <v>45218</v>
      </c>
      <c r="H13879" s="1">
        <v>45219</v>
      </c>
      <c r="I13879" t="s">
        <v>15</v>
      </c>
      <c r="J13879" t="s">
        <v>27</v>
      </c>
      <c r="K13879" s="2">
        <v>217.54</v>
      </c>
      <c r="L13879" t="s">
        <v>23</v>
      </c>
      <c r="M13879">
        <f>YEAR(Table1[[#This Row],[order_date]])</f>
        <v>2023</v>
      </c>
      <c r="N13879">
        <f>MONTH(Table1[[#This Row],[order_date]])</f>
        <v>10</v>
      </c>
      <c r="O13879" s="3">
        <f>Table1[[#This Row],[sales]]-Table1[[#This Row],[profit]]</f>
        <v>3164.92</v>
      </c>
      <c r="P13879" s="3">
        <f>Table1[[#This Row],[sales]]*Table1[[#This Row],[quantity]]</f>
        <v>13529.84</v>
      </c>
      <c r="Q13879" s="9">
        <f>Table1[[#This Row],[delivery_date]]-Table1[[#This Row],[order_date]]</f>
        <v>1</v>
      </c>
    </row>
    <row r="13880" spans="1:17" x14ac:dyDescent="0.35">
      <c r="A13880" t="s">
        <v>13911</v>
      </c>
      <c r="B13880" t="s">
        <v>41</v>
      </c>
      <c r="C13880" t="s">
        <v>36</v>
      </c>
      <c r="D13880" s="2">
        <v>3108.63</v>
      </c>
      <c r="E13880">
        <v>0.19</v>
      </c>
      <c r="F13880">
        <v>5</v>
      </c>
      <c r="G13880" s="1">
        <v>45165</v>
      </c>
      <c r="H13880" s="1">
        <v>45171</v>
      </c>
      <c r="I13880" t="s">
        <v>21</v>
      </c>
      <c r="J13880" t="s">
        <v>27</v>
      </c>
      <c r="K13880" s="2">
        <v>239.46</v>
      </c>
      <c r="L13880" t="s">
        <v>39</v>
      </c>
      <c r="M13880">
        <f>YEAR(Table1[[#This Row],[order_date]])</f>
        <v>2023</v>
      </c>
      <c r="N13880">
        <f>MONTH(Table1[[#This Row],[order_date]])</f>
        <v>8</v>
      </c>
      <c r="O13880" s="3">
        <f>Table1[[#This Row],[sales]]-Table1[[#This Row],[profit]]</f>
        <v>2869.17</v>
      </c>
      <c r="P13880" s="3">
        <f>Table1[[#This Row],[sales]]*Table1[[#This Row],[quantity]]</f>
        <v>15543.150000000001</v>
      </c>
      <c r="Q13880" s="9">
        <f>Table1[[#This Row],[delivery_date]]-Table1[[#This Row],[order_date]]</f>
        <v>6</v>
      </c>
    </row>
    <row r="13881" spans="1:17" x14ac:dyDescent="0.35">
      <c r="A13881" t="s">
        <v>13912</v>
      </c>
      <c r="B13881" t="s">
        <v>25</v>
      </c>
      <c r="C13881" t="s">
        <v>36</v>
      </c>
      <c r="D13881" s="2">
        <v>3905.91</v>
      </c>
      <c r="E13881">
        <v>0.41</v>
      </c>
      <c r="F13881">
        <v>3</v>
      </c>
      <c r="G13881" s="1">
        <v>45187</v>
      </c>
      <c r="H13881" s="1">
        <v>45192</v>
      </c>
      <c r="I13881" t="s">
        <v>15</v>
      </c>
      <c r="J13881" t="s">
        <v>22</v>
      </c>
      <c r="K13881" s="2">
        <v>753.13</v>
      </c>
      <c r="L13881" t="s">
        <v>39</v>
      </c>
      <c r="M13881">
        <f>YEAR(Table1[[#This Row],[order_date]])</f>
        <v>2023</v>
      </c>
      <c r="N13881">
        <f>MONTH(Table1[[#This Row],[order_date]])</f>
        <v>9</v>
      </c>
      <c r="O13881" s="3">
        <f>Table1[[#This Row],[sales]]-Table1[[#This Row],[profit]]</f>
        <v>3152.7799999999997</v>
      </c>
      <c r="P13881" s="3">
        <f>Table1[[#This Row],[sales]]*Table1[[#This Row],[quantity]]</f>
        <v>11717.73</v>
      </c>
      <c r="Q13881" s="9">
        <f>Table1[[#This Row],[delivery_date]]-Table1[[#This Row],[order_date]]</f>
        <v>5</v>
      </c>
    </row>
    <row r="13882" spans="1:17" x14ac:dyDescent="0.35">
      <c r="A13882" t="s">
        <v>13913</v>
      </c>
      <c r="B13882" t="s">
        <v>41</v>
      </c>
      <c r="C13882" t="s">
        <v>14</v>
      </c>
      <c r="D13882" s="2">
        <v>303.5</v>
      </c>
      <c r="E13882">
        <v>0.08</v>
      </c>
      <c r="F13882">
        <v>9</v>
      </c>
      <c r="G13882" s="1">
        <v>45144</v>
      </c>
      <c r="H13882" s="1">
        <v>45145</v>
      </c>
      <c r="I13882" t="s">
        <v>21</v>
      </c>
      <c r="J13882" t="s">
        <v>27</v>
      </c>
      <c r="K13882" s="2">
        <v>77.19</v>
      </c>
      <c r="L13882" t="s">
        <v>48</v>
      </c>
      <c r="M13882">
        <f>YEAR(Table1[[#This Row],[order_date]])</f>
        <v>2023</v>
      </c>
      <c r="N13882">
        <f>MONTH(Table1[[#This Row],[order_date]])</f>
        <v>8</v>
      </c>
      <c r="O13882" s="3">
        <f>Table1[[#This Row],[sales]]-Table1[[#This Row],[profit]]</f>
        <v>226.31</v>
      </c>
      <c r="P13882" s="3">
        <f>Table1[[#This Row],[sales]]*Table1[[#This Row],[quantity]]</f>
        <v>2731.5</v>
      </c>
      <c r="Q13882" s="9">
        <f>Table1[[#This Row],[delivery_date]]-Table1[[#This Row],[order_date]]</f>
        <v>1</v>
      </c>
    </row>
    <row r="13883" spans="1:17" x14ac:dyDescent="0.35">
      <c r="A13883" t="s">
        <v>13914</v>
      </c>
      <c r="B13883" t="s">
        <v>25</v>
      </c>
      <c r="C13883" t="s">
        <v>33</v>
      </c>
      <c r="D13883" s="2">
        <v>485.12</v>
      </c>
      <c r="E13883">
        <v>0.45</v>
      </c>
      <c r="F13883">
        <v>6</v>
      </c>
      <c r="G13883" s="1">
        <v>44930</v>
      </c>
      <c r="H13883" s="1">
        <v>44931</v>
      </c>
      <c r="I13883" t="s">
        <v>31</v>
      </c>
      <c r="J13883" t="s">
        <v>16</v>
      </c>
      <c r="K13883" s="2">
        <v>82.01</v>
      </c>
      <c r="L13883" t="s">
        <v>48</v>
      </c>
      <c r="M13883">
        <f>YEAR(Table1[[#This Row],[order_date]])</f>
        <v>2023</v>
      </c>
      <c r="N13883">
        <f>MONTH(Table1[[#This Row],[order_date]])</f>
        <v>1</v>
      </c>
      <c r="O13883" s="3">
        <f>Table1[[#This Row],[sales]]-Table1[[#This Row],[profit]]</f>
        <v>403.11</v>
      </c>
      <c r="P13883" s="3">
        <f>Table1[[#This Row],[sales]]*Table1[[#This Row],[quantity]]</f>
        <v>2910.7200000000003</v>
      </c>
      <c r="Q13883" s="9">
        <f>Table1[[#This Row],[delivery_date]]-Table1[[#This Row],[order_date]]</f>
        <v>1</v>
      </c>
    </row>
    <row r="13884" spans="1:17" x14ac:dyDescent="0.35">
      <c r="A13884" t="s">
        <v>13915</v>
      </c>
      <c r="B13884" t="s">
        <v>25</v>
      </c>
      <c r="C13884" t="s">
        <v>33</v>
      </c>
      <c r="D13884" s="2">
        <v>1106.04</v>
      </c>
      <c r="E13884">
        <v>0.15</v>
      </c>
      <c r="F13884">
        <v>8</v>
      </c>
      <c r="G13884" s="1">
        <v>45462</v>
      </c>
      <c r="H13884" s="1">
        <v>45467</v>
      </c>
      <c r="I13884" t="s">
        <v>21</v>
      </c>
      <c r="J13884" t="s">
        <v>27</v>
      </c>
      <c r="K13884" s="2">
        <v>68.7</v>
      </c>
      <c r="L13884" t="s">
        <v>23</v>
      </c>
      <c r="M13884">
        <f>YEAR(Table1[[#This Row],[order_date]])</f>
        <v>2024</v>
      </c>
      <c r="N13884">
        <f>MONTH(Table1[[#This Row],[order_date]])</f>
        <v>6</v>
      </c>
      <c r="O13884" s="3">
        <f>Table1[[#This Row],[sales]]-Table1[[#This Row],[profit]]</f>
        <v>1037.3399999999999</v>
      </c>
      <c r="P13884" s="3">
        <f>Table1[[#This Row],[sales]]*Table1[[#This Row],[quantity]]</f>
        <v>8848.32</v>
      </c>
      <c r="Q13884" s="9">
        <f>Table1[[#This Row],[delivery_date]]-Table1[[#This Row],[order_date]]</f>
        <v>5</v>
      </c>
    </row>
    <row r="13885" spans="1:17" x14ac:dyDescent="0.35">
      <c r="A13885" t="s">
        <v>13916</v>
      </c>
      <c r="B13885" t="s">
        <v>41</v>
      </c>
      <c r="C13885" t="s">
        <v>20</v>
      </c>
      <c r="D13885" s="2">
        <v>4930.43</v>
      </c>
      <c r="E13885">
        <v>0.49</v>
      </c>
      <c r="F13885">
        <v>5</v>
      </c>
      <c r="G13885" s="1">
        <v>45289</v>
      </c>
      <c r="H13885" s="1">
        <v>45296</v>
      </c>
      <c r="I13885" t="s">
        <v>15</v>
      </c>
      <c r="J13885" t="s">
        <v>22</v>
      </c>
      <c r="K13885" s="2">
        <v>1284.3800000000001</v>
      </c>
      <c r="L13885" t="s">
        <v>34</v>
      </c>
      <c r="M13885">
        <f>YEAR(Table1[[#This Row],[order_date]])</f>
        <v>2023</v>
      </c>
      <c r="N13885">
        <f>MONTH(Table1[[#This Row],[order_date]])</f>
        <v>12</v>
      </c>
      <c r="O13885" s="3">
        <f>Table1[[#This Row],[sales]]-Table1[[#This Row],[profit]]</f>
        <v>3646.05</v>
      </c>
      <c r="P13885" s="3">
        <f>Table1[[#This Row],[sales]]*Table1[[#This Row],[quantity]]</f>
        <v>24652.15</v>
      </c>
      <c r="Q13885" s="9">
        <f>Table1[[#This Row],[delivery_date]]-Table1[[#This Row],[order_date]]</f>
        <v>7</v>
      </c>
    </row>
    <row r="13886" spans="1:17" x14ac:dyDescent="0.35">
      <c r="A13886" t="s">
        <v>13917</v>
      </c>
      <c r="B13886" t="s">
        <v>25</v>
      </c>
      <c r="C13886" t="s">
        <v>36</v>
      </c>
      <c r="D13886" s="2">
        <v>4021.31</v>
      </c>
      <c r="E13886">
        <v>0.41</v>
      </c>
      <c r="F13886">
        <v>8</v>
      </c>
      <c r="G13886" s="1">
        <v>45657</v>
      </c>
      <c r="H13886" s="1">
        <v>45664</v>
      </c>
      <c r="I13886" t="s">
        <v>31</v>
      </c>
      <c r="J13886" t="s">
        <v>22</v>
      </c>
      <c r="K13886" s="2">
        <v>869.12</v>
      </c>
      <c r="L13886" t="s">
        <v>17</v>
      </c>
      <c r="M13886">
        <f>YEAR(Table1[[#This Row],[order_date]])</f>
        <v>2024</v>
      </c>
      <c r="N13886">
        <f>MONTH(Table1[[#This Row],[order_date]])</f>
        <v>12</v>
      </c>
      <c r="O13886" s="3">
        <f>Table1[[#This Row],[sales]]-Table1[[#This Row],[profit]]</f>
        <v>3152.19</v>
      </c>
      <c r="P13886" s="3">
        <f>Table1[[#This Row],[sales]]*Table1[[#This Row],[quantity]]</f>
        <v>32170.48</v>
      </c>
      <c r="Q13886" s="9">
        <f>Table1[[#This Row],[delivery_date]]-Table1[[#This Row],[order_date]]</f>
        <v>7</v>
      </c>
    </row>
    <row r="13887" spans="1:17" x14ac:dyDescent="0.35">
      <c r="A13887" t="s">
        <v>13918</v>
      </c>
      <c r="B13887" t="s">
        <v>19</v>
      </c>
      <c r="C13887" t="s">
        <v>14</v>
      </c>
      <c r="D13887" s="2">
        <v>4628.1899999999996</v>
      </c>
      <c r="E13887">
        <v>0.23</v>
      </c>
      <c r="F13887">
        <v>6</v>
      </c>
      <c r="G13887" s="1">
        <v>45450</v>
      </c>
      <c r="H13887" s="1">
        <v>45451</v>
      </c>
      <c r="I13887" t="s">
        <v>31</v>
      </c>
      <c r="J13887" t="s">
        <v>16</v>
      </c>
      <c r="K13887" s="2">
        <v>1290.8399999999999</v>
      </c>
      <c r="L13887" t="s">
        <v>23</v>
      </c>
      <c r="M13887">
        <f>YEAR(Table1[[#This Row],[order_date]])</f>
        <v>2024</v>
      </c>
      <c r="N13887">
        <f>MONTH(Table1[[#This Row],[order_date]])</f>
        <v>6</v>
      </c>
      <c r="O13887" s="3">
        <f>Table1[[#This Row],[sales]]-Table1[[#This Row],[profit]]</f>
        <v>3337.3499999999995</v>
      </c>
      <c r="P13887" s="3">
        <f>Table1[[#This Row],[sales]]*Table1[[#This Row],[quantity]]</f>
        <v>27769.14</v>
      </c>
      <c r="Q13887" s="9">
        <f>Table1[[#This Row],[delivery_date]]-Table1[[#This Row],[order_date]]</f>
        <v>1</v>
      </c>
    </row>
    <row r="13888" spans="1:17" x14ac:dyDescent="0.35">
      <c r="A13888" t="s">
        <v>13919</v>
      </c>
      <c r="B13888" t="s">
        <v>19</v>
      </c>
      <c r="C13888" t="s">
        <v>36</v>
      </c>
      <c r="D13888" s="2">
        <v>1433.24</v>
      </c>
      <c r="E13888">
        <v>0.37</v>
      </c>
      <c r="F13888">
        <v>7</v>
      </c>
      <c r="G13888" s="1">
        <v>45520</v>
      </c>
      <c r="H13888" s="1">
        <v>45521</v>
      </c>
      <c r="I13888" t="s">
        <v>15</v>
      </c>
      <c r="J13888" t="s">
        <v>22</v>
      </c>
      <c r="K13888" s="2">
        <v>426.43</v>
      </c>
      <c r="L13888" t="s">
        <v>17</v>
      </c>
      <c r="M13888">
        <f>YEAR(Table1[[#This Row],[order_date]])</f>
        <v>2024</v>
      </c>
      <c r="N13888">
        <f>MONTH(Table1[[#This Row],[order_date]])</f>
        <v>8</v>
      </c>
      <c r="O13888" s="3">
        <f>Table1[[#This Row],[sales]]-Table1[[#This Row],[profit]]</f>
        <v>1006.81</v>
      </c>
      <c r="P13888" s="3">
        <f>Table1[[#This Row],[sales]]*Table1[[#This Row],[quantity]]</f>
        <v>10032.68</v>
      </c>
      <c r="Q13888" s="9">
        <f>Table1[[#This Row],[delivery_date]]-Table1[[#This Row],[order_date]]</f>
        <v>1</v>
      </c>
    </row>
    <row r="13889" spans="1:17" x14ac:dyDescent="0.35">
      <c r="A13889" t="s">
        <v>13920</v>
      </c>
      <c r="B13889" t="s">
        <v>13</v>
      </c>
      <c r="C13889" t="s">
        <v>26</v>
      </c>
      <c r="D13889" s="2">
        <v>2911.9</v>
      </c>
      <c r="E13889">
        <v>0.28000000000000003</v>
      </c>
      <c r="F13889">
        <v>2</v>
      </c>
      <c r="G13889" s="1">
        <v>45063</v>
      </c>
      <c r="H13889" s="1">
        <v>45069</v>
      </c>
      <c r="I13889" t="s">
        <v>15</v>
      </c>
      <c r="J13889" t="s">
        <v>22</v>
      </c>
      <c r="K13889" s="2">
        <v>761.73</v>
      </c>
      <c r="L13889" t="s">
        <v>39</v>
      </c>
      <c r="M13889">
        <f>YEAR(Table1[[#This Row],[order_date]])</f>
        <v>2023</v>
      </c>
      <c r="N13889">
        <f>MONTH(Table1[[#This Row],[order_date]])</f>
        <v>5</v>
      </c>
      <c r="O13889" s="3">
        <f>Table1[[#This Row],[sales]]-Table1[[#This Row],[profit]]</f>
        <v>2150.17</v>
      </c>
      <c r="P13889" s="3">
        <f>Table1[[#This Row],[sales]]*Table1[[#This Row],[quantity]]</f>
        <v>5823.8</v>
      </c>
      <c r="Q13889" s="9">
        <f>Table1[[#This Row],[delivery_date]]-Table1[[#This Row],[order_date]]</f>
        <v>6</v>
      </c>
    </row>
    <row r="13890" spans="1:17" x14ac:dyDescent="0.35">
      <c r="A13890" t="s">
        <v>13921</v>
      </c>
      <c r="B13890" t="s">
        <v>19</v>
      </c>
      <c r="C13890" t="s">
        <v>36</v>
      </c>
      <c r="D13890" s="2">
        <v>2818.94</v>
      </c>
      <c r="E13890">
        <v>0.43</v>
      </c>
      <c r="F13890">
        <v>6</v>
      </c>
      <c r="G13890" s="1">
        <v>45504</v>
      </c>
      <c r="H13890" s="1">
        <v>45510</v>
      </c>
      <c r="I13890" t="s">
        <v>15</v>
      </c>
      <c r="J13890" t="s">
        <v>27</v>
      </c>
      <c r="K13890" s="2">
        <v>782.53</v>
      </c>
      <c r="L13890" t="s">
        <v>39</v>
      </c>
      <c r="M13890">
        <f>YEAR(Table1[[#This Row],[order_date]])</f>
        <v>2024</v>
      </c>
      <c r="N13890">
        <f>MONTH(Table1[[#This Row],[order_date]])</f>
        <v>7</v>
      </c>
      <c r="O13890" s="3">
        <f>Table1[[#This Row],[sales]]-Table1[[#This Row],[profit]]</f>
        <v>2036.41</v>
      </c>
      <c r="P13890" s="3">
        <f>Table1[[#This Row],[sales]]*Table1[[#This Row],[quantity]]</f>
        <v>16913.64</v>
      </c>
      <c r="Q13890" s="9">
        <f>Table1[[#This Row],[delivery_date]]-Table1[[#This Row],[order_date]]</f>
        <v>6</v>
      </c>
    </row>
    <row r="13891" spans="1:17" x14ac:dyDescent="0.35">
      <c r="A13891" t="s">
        <v>13922</v>
      </c>
      <c r="B13891" t="s">
        <v>25</v>
      </c>
      <c r="C13891" t="s">
        <v>36</v>
      </c>
      <c r="D13891" s="2">
        <v>2890.64</v>
      </c>
      <c r="E13891">
        <v>0.26</v>
      </c>
      <c r="F13891">
        <v>5</v>
      </c>
      <c r="G13891" s="1">
        <v>45425</v>
      </c>
      <c r="H13891" s="1">
        <v>45429</v>
      </c>
      <c r="I13891" t="s">
        <v>15</v>
      </c>
      <c r="J13891" t="s">
        <v>16</v>
      </c>
      <c r="K13891" s="2">
        <v>699.88</v>
      </c>
      <c r="L13891" t="s">
        <v>17</v>
      </c>
      <c r="M13891">
        <f>YEAR(Table1[[#This Row],[order_date]])</f>
        <v>2024</v>
      </c>
      <c r="N13891">
        <f>MONTH(Table1[[#This Row],[order_date]])</f>
        <v>5</v>
      </c>
      <c r="O13891" s="3">
        <f>Table1[[#This Row],[sales]]-Table1[[#This Row],[profit]]</f>
        <v>2190.7599999999998</v>
      </c>
      <c r="P13891" s="3">
        <f>Table1[[#This Row],[sales]]*Table1[[#This Row],[quantity]]</f>
        <v>14453.199999999999</v>
      </c>
      <c r="Q13891" s="9">
        <f>Table1[[#This Row],[delivery_date]]-Table1[[#This Row],[order_date]]</f>
        <v>4</v>
      </c>
    </row>
    <row r="13892" spans="1:17" x14ac:dyDescent="0.35">
      <c r="A13892" t="s">
        <v>13923</v>
      </c>
      <c r="B13892" t="s">
        <v>25</v>
      </c>
      <c r="C13892" t="s">
        <v>26</v>
      </c>
      <c r="D13892" s="2">
        <v>3616.08</v>
      </c>
      <c r="E13892">
        <v>0.49</v>
      </c>
      <c r="F13892">
        <v>8</v>
      </c>
      <c r="G13892" s="1">
        <v>45092</v>
      </c>
      <c r="H13892" s="1">
        <v>45093</v>
      </c>
      <c r="I13892" t="s">
        <v>15</v>
      </c>
      <c r="J13892" t="s">
        <v>27</v>
      </c>
      <c r="K13892" s="2">
        <v>1009.91</v>
      </c>
      <c r="L13892" t="s">
        <v>34</v>
      </c>
      <c r="M13892">
        <f>YEAR(Table1[[#This Row],[order_date]])</f>
        <v>2023</v>
      </c>
      <c r="N13892">
        <f>MONTH(Table1[[#This Row],[order_date]])</f>
        <v>6</v>
      </c>
      <c r="O13892" s="3">
        <f>Table1[[#This Row],[sales]]-Table1[[#This Row],[profit]]</f>
        <v>2606.17</v>
      </c>
      <c r="P13892" s="3">
        <f>Table1[[#This Row],[sales]]*Table1[[#This Row],[quantity]]</f>
        <v>28928.639999999999</v>
      </c>
      <c r="Q13892" s="9">
        <f>Table1[[#This Row],[delivery_date]]-Table1[[#This Row],[order_date]]</f>
        <v>1</v>
      </c>
    </row>
    <row r="13893" spans="1:17" x14ac:dyDescent="0.35">
      <c r="A13893" t="s">
        <v>13924</v>
      </c>
      <c r="B13893" t="s">
        <v>19</v>
      </c>
      <c r="C13893" t="s">
        <v>26</v>
      </c>
      <c r="D13893" s="2">
        <v>2030.5</v>
      </c>
      <c r="E13893">
        <v>7.0000000000000007E-2</v>
      </c>
      <c r="F13893">
        <v>5</v>
      </c>
      <c r="G13893" s="1">
        <v>45022</v>
      </c>
      <c r="H13893" s="1">
        <v>45029</v>
      </c>
      <c r="I13893" t="s">
        <v>31</v>
      </c>
      <c r="J13893" t="s">
        <v>27</v>
      </c>
      <c r="K13893" s="2">
        <v>340.58</v>
      </c>
      <c r="L13893" t="s">
        <v>39</v>
      </c>
      <c r="M13893">
        <f>YEAR(Table1[[#This Row],[order_date]])</f>
        <v>2023</v>
      </c>
      <c r="N13893">
        <f>MONTH(Table1[[#This Row],[order_date]])</f>
        <v>4</v>
      </c>
      <c r="O13893" s="3">
        <f>Table1[[#This Row],[sales]]-Table1[[#This Row],[profit]]</f>
        <v>1689.92</v>
      </c>
      <c r="P13893" s="3">
        <f>Table1[[#This Row],[sales]]*Table1[[#This Row],[quantity]]</f>
        <v>10152.5</v>
      </c>
      <c r="Q13893" s="9">
        <f>Table1[[#This Row],[delivery_date]]-Table1[[#This Row],[order_date]]</f>
        <v>7</v>
      </c>
    </row>
    <row r="13894" spans="1:17" x14ac:dyDescent="0.35">
      <c r="A13894" t="s">
        <v>13925</v>
      </c>
      <c r="B13894" t="s">
        <v>41</v>
      </c>
      <c r="C13894" t="s">
        <v>14</v>
      </c>
      <c r="D13894" s="2">
        <v>3418.33</v>
      </c>
      <c r="E13894">
        <v>0.34</v>
      </c>
      <c r="F13894">
        <v>7</v>
      </c>
      <c r="G13894" s="1">
        <v>45515</v>
      </c>
      <c r="H13894" s="1">
        <v>45522</v>
      </c>
      <c r="I13894" t="s">
        <v>31</v>
      </c>
      <c r="J13894" t="s">
        <v>16</v>
      </c>
      <c r="K13894" s="2">
        <v>961.87</v>
      </c>
      <c r="L13894" t="s">
        <v>28</v>
      </c>
      <c r="M13894">
        <f>YEAR(Table1[[#This Row],[order_date]])</f>
        <v>2024</v>
      </c>
      <c r="N13894">
        <f>MONTH(Table1[[#This Row],[order_date]])</f>
        <v>8</v>
      </c>
      <c r="O13894" s="3">
        <f>Table1[[#This Row],[sales]]-Table1[[#This Row],[profit]]</f>
        <v>2456.46</v>
      </c>
      <c r="P13894" s="3">
        <f>Table1[[#This Row],[sales]]*Table1[[#This Row],[quantity]]</f>
        <v>23928.309999999998</v>
      </c>
      <c r="Q13894" s="9">
        <f>Table1[[#This Row],[delivery_date]]-Table1[[#This Row],[order_date]]</f>
        <v>7</v>
      </c>
    </row>
    <row r="13895" spans="1:17" x14ac:dyDescent="0.35">
      <c r="A13895" t="s">
        <v>13926</v>
      </c>
      <c r="B13895" t="s">
        <v>41</v>
      </c>
      <c r="C13895" t="s">
        <v>33</v>
      </c>
      <c r="D13895" s="2">
        <v>3963.34</v>
      </c>
      <c r="E13895">
        <v>0.12</v>
      </c>
      <c r="F13895">
        <v>4</v>
      </c>
      <c r="G13895" s="1">
        <v>45101</v>
      </c>
      <c r="H13895" s="1">
        <v>45104</v>
      </c>
      <c r="I13895" t="s">
        <v>21</v>
      </c>
      <c r="J13895" t="s">
        <v>22</v>
      </c>
      <c r="K13895" s="2">
        <v>408.59</v>
      </c>
      <c r="L13895" t="s">
        <v>48</v>
      </c>
      <c r="M13895">
        <f>YEAR(Table1[[#This Row],[order_date]])</f>
        <v>2023</v>
      </c>
      <c r="N13895">
        <f>MONTH(Table1[[#This Row],[order_date]])</f>
        <v>6</v>
      </c>
      <c r="O13895" s="3">
        <f>Table1[[#This Row],[sales]]-Table1[[#This Row],[profit]]</f>
        <v>3554.75</v>
      </c>
      <c r="P13895" s="3">
        <f>Table1[[#This Row],[sales]]*Table1[[#This Row],[quantity]]</f>
        <v>15853.36</v>
      </c>
      <c r="Q13895" s="9">
        <f>Table1[[#This Row],[delivery_date]]-Table1[[#This Row],[order_date]]</f>
        <v>3</v>
      </c>
    </row>
    <row r="13896" spans="1:17" x14ac:dyDescent="0.35">
      <c r="A13896" t="s">
        <v>13927</v>
      </c>
      <c r="B13896" t="s">
        <v>25</v>
      </c>
      <c r="C13896" t="s">
        <v>20</v>
      </c>
      <c r="D13896" s="2">
        <v>1516.46</v>
      </c>
      <c r="E13896">
        <v>0.1</v>
      </c>
      <c r="F13896">
        <v>2</v>
      </c>
      <c r="G13896" s="1">
        <v>45142</v>
      </c>
      <c r="H13896" s="1">
        <v>45149</v>
      </c>
      <c r="I13896" t="s">
        <v>21</v>
      </c>
      <c r="J13896" t="s">
        <v>16</v>
      </c>
      <c r="K13896" s="2">
        <v>120.63</v>
      </c>
      <c r="L13896" t="s">
        <v>48</v>
      </c>
      <c r="M13896">
        <f>YEAR(Table1[[#This Row],[order_date]])</f>
        <v>2023</v>
      </c>
      <c r="N13896">
        <f>MONTH(Table1[[#This Row],[order_date]])</f>
        <v>8</v>
      </c>
      <c r="O13896" s="3">
        <f>Table1[[#This Row],[sales]]-Table1[[#This Row],[profit]]</f>
        <v>1395.83</v>
      </c>
      <c r="P13896" s="3">
        <f>Table1[[#This Row],[sales]]*Table1[[#This Row],[quantity]]</f>
        <v>3032.92</v>
      </c>
      <c r="Q13896" s="9">
        <f>Table1[[#This Row],[delivery_date]]-Table1[[#This Row],[order_date]]</f>
        <v>7</v>
      </c>
    </row>
    <row r="13897" spans="1:17" x14ac:dyDescent="0.35">
      <c r="A13897" t="s">
        <v>13928</v>
      </c>
      <c r="B13897" t="s">
        <v>41</v>
      </c>
      <c r="C13897" t="s">
        <v>26</v>
      </c>
      <c r="D13897" s="2">
        <v>4734.1400000000003</v>
      </c>
      <c r="E13897">
        <v>0.2</v>
      </c>
      <c r="F13897">
        <v>3</v>
      </c>
      <c r="G13897" s="1">
        <v>45307</v>
      </c>
      <c r="H13897" s="1">
        <v>45308</v>
      </c>
      <c r="I13897" t="s">
        <v>15</v>
      </c>
      <c r="J13897" t="s">
        <v>22</v>
      </c>
      <c r="K13897" s="2">
        <v>795.26</v>
      </c>
      <c r="L13897" t="s">
        <v>17</v>
      </c>
      <c r="M13897">
        <f>YEAR(Table1[[#This Row],[order_date]])</f>
        <v>2024</v>
      </c>
      <c r="N13897">
        <f>MONTH(Table1[[#This Row],[order_date]])</f>
        <v>1</v>
      </c>
      <c r="O13897" s="3">
        <f>Table1[[#This Row],[sales]]-Table1[[#This Row],[profit]]</f>
        <v>3938.88</v>
      </c>
      <c r="P13897" s="3">
        <f>Table1[[#This Row],[sales]]*Table1[[#This Row],[quantity]]</f>
        <v>14202.420000000002</v>
      </c>
      <c r="Q13897" s="9">
        <f>Table1[[#This Row],[delivery_date]]-Table1[[#This Row],[order_date]]</f>
        <v>1</v>
      </c>
    </row>
    <row r="13898" spans="1:17" x14ac:dyDescent="0.35">
      <c r="A13898" t="s">
        <v>13929</v>
      </c>
      <c r="B13898" t="s">
        <v>13</v>
      </c>
      <c r="C13898" t="s">
        <v>33</v>
      </c>
      <c r="D13898" s="2">
        <v>2638.44</v>
      </c>
      <c r="E13898">
        <v>0.18</v>
      </c>
      <c r="F13898">
        <v>4</v>
      </c>
      <c r="G13898" s="1">
        <v>45431</v>
      </c>
      <c r="H13898" s="1">
        <v>45438</v>
      </c>
      <c r="I13898" t="s">
        <v>21</v>
      </c>
      <c r="J13898" t="s">
        <v>22</v>
      </c>
      <c r="K13898" s="2">
        <v>301.89</v>
      </c>
      <c r="L13898" t="s">
        <v>48</v>
      </c>
      <c r="M13898">
        <f>YEAR(Table1[[#This Row],[order_date]])</f>
        <v>2024</v>
      </c>
      <c r="N13898">
        <f>MONTH(Table1[[#This Row],[order_date]])</f>
        <v>5</v>
      </c>
      <c r="O13898" s="3">
        <f>Table1[[#This Row],[sales]]-Table1[[#This Row],[profit]]</f>
        <v>2336.5500000000002</v>
      </c>
      <c r="P13898" s="3">
        <f>Table1[[#This Row],[sales]]*Table1[[#This Row],[quantity]]</f>
        <v>10553.76</v>
      </c>
      <c r="Q13898" s="9">
        <f>Table1[[#This Row],[delivery_date]]-Table1[[#This Row],[order_date]]</f>
        <v>7</v>
      </c>
    </row>
    <row r="13899" spans="1:17" x14ac:dyDescent="0.35">
      <c r="A13899" t="s">
        <v>13930</v>
      </c>
      <c r="B13899" t="s">
        <v>13</v>
      </c>
      <c r="C13899" t="s">
        <v>14</v>
      </c>
      <c r="D13899" s="2">
        <v>3690.54</v>
      </c>
      <c r="E13899">
        <v>0.02</v>
      </c>
      <c r="F13899">
        <v>3</v>
      </c>
      <c r="G13899" s="1">
        <v>45294</v>
      </c>
      <c r="H13899" s="1">
        <v>45296</v>
      </c>
      <c r="I13899" t="s">
        <v>21</v>
      </c>
      <c r="J13899" t="s">
        <v>27</v>
      </c>
      <c r="K13899" s="2">
        <v>788.63</v>
      </c>
      <c r="L13899" t="s">
        <v>34</v>
      </c>
      <c r="M13899">
        <f>YEAR(Table1[[#This Row],[order_date]])</f>
        <v>2024</v>
      </c>
      <c r="N13899">
        <f>MONTH(Table1[[#This Row],[order_date]])</f>
        <v>1</v>
      </c>
      <c r="O13899" s="3">
        <f>Table1[[#This Row],[sales]]-Table1[[#This Row],[profit]]</f>
        <v>2901.91</v>
      </c>
      <c r="P13899" s="3">
        <f>Table1[[#This Row],[sales]]*Table1[[#This Row],[quantity]]</f>
        <v>11071.619999999999</v>
      </c>
      <c r="Q13899" s="9">
        <f>Table1[[#This Row],[delivery_date]]-Table1[[#This Row],[order_date]]</f>
        <v>2</v>
      </c>
    </row>
    <row r="13900" spans="1:17" x14ac:dyDescent="0.35">
      <c r="A13900" t="s">
        <v>13931</v>
      </c>
      <c r="B13900" t="s">
        <v>19</v>
      </c>
      <c r="C13900" t="s">
        <v>36</v>
      </c>
      <c r="D13900" s="2">
        <v>3671.73</v>
      </c>
      <c r="E13900">
        <v>0.21</v>
      </c>
      <c r="F13900">
        <v>7</v>
      </c>
      <c r="G13900" s="1">
        <v>45164</v>
      </c>
      <c r="H13900" s="1">
        <v>45168</v>
      </c>
      <c r="I13900" t="s">
        <v>15</v>
      </c>
      <c r="J13900" t="s">
        <v>27</v>
      </c>
      <c r="K13900" s="2">
        <v>932.71</v>
      </c>
      <c r="L13900" t="s">
        <v>48</v>
      </c>
      <c r="M13900">
        <f>YEAR(Table1[[#This Row],[order_date]])</f>
        <v>2023</v>
      </c>
      <c r="N13900">
        <f>MONTH(Table1[[#This Row],[order_date]])</f>
        <v>8</v>
      </c>
      <c r="O13900" s="3">
        <f>Table1[[#This Row],[sales]]-Table1[[#This Row],[profit]]</f>
        <v>2739.02</v>
      </c>
      <c r="P13900" s="3">
        <f>Table1[[#This Row],[sales]]*Table1[[#This Row],[quantity]]</f>
        <v>25702.11</v>
      </c>
      <c r="Q13900" s="9">
        <f>Table1[[#This Row],[delivery_date]]-Table1[[#This Row],[order_date]]</f>
        <v>4</v>
      </c>
    </row>
    <row r="13901" spans="1:17" x14ac:dyDescent="0.35">
      <c r="A13901" t="s">
        <v>13932</v>
      </c>
      <c r="B13901" t="s">
        <v>19</v>
      </c>
      <c r="C13901" t="s">
        <v>14</v>
      </c>
      <c r="D13901" s="2">
        <v>2869.69</v>
      </c>
      <c r="E13901">
        <v>0.48</v>
      </c>
      <c r="F13901">
        <v>5</v>
      </c>
      <c r="G13901" s="1">
        <v>45265</v>
      </c>
      <c r="H13901" s="1">
        <v>45269</v>
      </c>
      <c r="I13901" t="s">
        <v>21</v>
      </c>
      <c r="J13901" t="s">
        <v>27</v>
      </c>
      <c r="K13901" s="2">
        <v>298.93</v>
      </c>
      <c r="L13901" t="s">
        <v>34</v>
      </c>
      <c r="M13901">
        <f>YEAR(Table1[[#This Row],[order_date]])</f>
        <v>2023</v>
      </c>
      <c r="N13901">
        <f>MONTH(Table1[[#This Row],[order_date]])</f>
        <v>12</v>
      </c>
      <c r="O13901" s="3">
        <f>Table1[[#This Row],[sales]]-Table1[[#This Row],[profit]]</f>
        <v>2570.7600000000002</v>
      </c>
      <c r="P13901" s="3">
        <f>Table1[[#This Row],[sales]]*Table1[[#This Row],[quantity]]</f>
        <v>14348.45</v>
      </c>
      <c r="Q13901" s="9">
        <f>Table1[[#This Row],[delivery_date]]-Table1[[#This Row],[order_date]]</f>
        <v>4</v>
      </c>
    </row>
    <row r="13902" spans="1:17" x14ac:dyDescent="0.35">
      <c r="A13902" t="s">
        <v>13933</v>
      </c>
      <c r="B13902" t="s">
        <v>41</v>
      </c>
      <c r="C13902" t="s">
        <v>14</v>
      </c>
      <c r="D13902" s="2">
        <v>1681.15</v>
      </c>
      <c r="E13902">
        <v>0.23</v>
      </c>
      <c r="F13902">
        <v>3</v>
      </c>
      <c r="G13902" s="1">
        <v>45165</v>
      </c>
      <c r="H13902" s="1">
        <v>45172</v>
      </c>
      <c r="I13902" t="s">
        <v>31</v>
      </c>
      <c r="J13902" t="s">
        <v>22</v>
      </c>
      <c r="K13902" s="2">
        <v>113.37</v>
      </c>
      <c r="L13902" t="s">
        <v>17</v>
      </c>
      <c r="M13902">
        <f>YEAR(Table1[[#This Row],[order_date]])</f>
        <v>2023</v>
      </c>
      <c r="N13902">
        <f>MONTH(Table1[[#This Row],[order_date]])</f>
        <v>8</v>
      </c>
      <c r="O13902" s="3">
        <f>Table1[[#This Row],[sales]]-Table1[[#This Row],[profit]]</f>
        <v>1567.7800000000002</v>
      </c>
      <c r="P13902" s="3">
        <f>Table1[[#This Row],[sales]]*Table1[[#This Row],[quantity]]</f>
        <v>5043.4500000000007</v>
      </c>
      <c r="Q13902" s="9">
        <f>Table1[[#This Row],[delivery_date]]-Table1[[#This Row],[order_date]]</f>
        <v>7</v>
      </c>
    </row>
    <row r="13903" spans="1:17" x14ac:dyDescent="0.35">
      <c r="A13903" t="s">
        <v>13934</v>
      </c>
      <c r="B13903" t="s">
        <v>25</v>
      </c>
      <c r="C13903" t="s">
        <v>26</v>
      </c>
      <c r="D13903" s="2">
        <v>3368</v>
      </c>
      <c r="E13903">
        <v>0.15</v>
      </c>
      <c r="F13903">
        <v>3</v>
      </c>
      <c r="G13903" s="1">
        <v>45072</v>
      </c>
      <c r="H13903" s="1">
        <v>45073</v>
      </c>
      <c r="I13903" t="s">
        <v>31</v>
      </c>
      <c r="J13903" t="s">
        <v>16</v>
      </c>
      <c r="K13903" s="2">
        <v>680.31</v>
      </c>
      <c r="L13903" t="s">
        <v>34</v>
      </c>
      <c r="M13903">
        <f>YEAR(Table1[[#This Row],[order_date]])</f>
        <v>2023</v>
      </c>
      <c r="N13903">
        <f>MONTH(Table1[[#This Row],[order_date]])</f>
        <v>5</v>
      </c>
      <c r="O13903" s="3">
        <f>Table1[[#This Row],[sales]]-Table1[[#This Row],[profit]]</f>
        <v>2687.69</v>
      </c>
      <c r="P13903" s="3">
        <f>Table1[[#This Row],[sales]]*Table1[[#This Row],[quantity]]</f>
        <v>10104</v>
      </c>
      <c r="Q13903" s="9">
        <f>Table1[[#This Row],[delivery_date]]-Table1[[#This Row],[order_date]]</f>
        <v>1</v>
      </c>
    </row>
    <row r="13904" spans="1:17" x14ac:dyDescent="0.35">
      <c r="A13904" t="s">
        <v>13935</v>
      </c>
      <c r="B13904" t="s">
        <v>19</v>
      </c>
      <c r="C13904" t="s">
        <v>20</v>
      </c>
      <c r="D13904" s="2">
        <v>527.70000000000005</v>
      </c>
      <c r="E13904">
        <v>0.47</v>
      </c>
      <c r="F13904">
        <v>9</v>
      </c>
      <c r="G13904" s="1">
        <v>45290</v>
      </c>
      <c r="H13904" s="1">
        <v>45292</v>
      </c>
      <c r="I13904" t="s">
        <v>31</v>
      </c>
      <c r="J13904" t="s">
        <v>16</v>
      </c>
      <c r="K13904" s="2">
        <v>113.36</v>
      </c>
      <c r="L13904" t="s">
        <v>17</v>
      </c>
      <c r="M13904">
        <f>YEAR(Table1[[#This Row],[order_date]])</f>
        <v>2023</v>
      </c>
      <c r="N13904">
        <f>MONTH(Table1[[#This Row],[order_date]])</f>
        <v>12</v>
      </c>
      <c r="O13904" s="3">
        <f>Table1[[#This Row],[sales]]-Table1[[#This Row],[profit]]</f>
        <v>414.34000000000003</v>
      </c>
      <c r="P13904" s="3">
        <f>Table1[[#This Row],[sales]]*Table1[[#This Row],[quantity]]</f>
        <v>4749.3</v>
      </c>
      <c r="Q13904" s="9">
        <f>Table1[[#This Row],[delivery_date]]-Table1[[#This Row],[order_date]]</f>
        <v>2</v>
      </c>
    </row>
    <row r="13905" spans="1:17" x14ac:dyDescent="0.35">
      <c r="A13905" t="s">
        <v>13936</v>
      </c>
      <c r="B13905" t="s">
        <v>13</v>
      </c>
      <c r="C13905" t="s">
        <v>26</v>
      </c>
      <c r="D13905" s="2">
        <v>4909.03</v>
      </c>
      <c r="E13905">
        <v>0.25</v>
      </c>
      <c r="F13905">
        <v>9</v>
      </c>
      <c r="G13905" s="1">
        <v>44992</v>
      </c>
      <c r="H13905" s="1">
        <v>44998</v>
      </c>
      <c r="I13905" t="s">
        <v>15</v>
      </c>
      <c r="J13905" t="s">
        <v>22</v>
      </c>
      <c r="K13905" s="2">
        <v>957.47</v>
      </c>
      <c r="L13905" t="s">
        <v>34</v>
      </c>
      <c r="M13905">
        <f>YEAR(Table1[[#This Row],[order_date]])</f>
        <v>2023</v>
      </c>
      <c r="N13905">
        <f>MONTH(Table1[[#This Row],[order_date]])</f>
        <v>3</v>
      </c>
      <c r="O13905" s="3">
        <f>Table1[[#This Row],[sales]]-Table1[[#This Row],[profit]]</f>
        <v>3951.5599999999995</v>
      </c>
      <c r="P13905" s="3">
        <f>Table1[[#This Row],[sales]]*Table1[[#This Row],[quantity]]</f>
        <v>44181.27</v>
      </c>
      <c r="Q13905" s="9">
        <f>Table1[[#This Row],[delivery_date]]-Table1[[#This Row],[order_date]]</f>
        <v>6</v>
      </c>
    </row>
    <row r="13906" spans="1:17" x14ac:dyDescent="0.35">
      <c r="A13906" t="s">
        <v>13937</v>
      </c>
      <c r="B13906" t="s">
        <v>19</v>
      </c>
      <c r="C13906" t="s">
        <v>36</v>
      </c>
      <c r="D13906" s="2">
        <v>1001.59</v>
      </c>
      <c r="E13906">
        <v>0.14000000000000001</v>
      </c>
      <c r="F13906">
        <v>5</v>
      </c>
      <c r="G13906" s="1">
        <v>45400</v>
      </c>
      <c r="H13906" s="1">
        <v>45402</v>
      </c>
      <c r="I13906" t="s">
        <v>31</v>
      </c>
      <c r="J13906" t="s">
        <v>27</v>
      </c>
      <c r="K13906" s="2">
        <v>223.14</v>
      </c>
      <c r="L13906" t="s">
        <v>28</v>
      </c>
      <c r="M13906">
        <f>YEAR(Table1[[#This Row],[order_date]])</f>
        <v>2024</v>
      </c>
      <c r="N13906">
        <f>MONTH(Table1[[#This Row],[order_date]])</f>
        <v>4</v>
      </c>
      <c r="O13906" s="3">
        <f>Table1[[#This Row],[sales]]-Table1[[#This Row],[profit]]</f>
        <v>778.45</v>
      </c>
      <c r="P13906" s="3">
        <f>Table1[[#This Row],[sales]]*Table1[[#This Row],[quantity]]</f>
        <v>5007.95</v>
      </c>
      <c r="Q13906" s="9">
        <f>Table1[[#This Row],[delivery_date]]-Table1[[#This Row],[order_date]]</f>
        <v>2</v>
      </c>
    </row>
    <row r="13907" spans="1:17" x14ac:dyDescent="0.35">
      <c r="A13907" t="s">
        <v>13938</v>
      </c>
      <c r="B13907" t="s">
        <v>19</v>
      </c>
      <c r="C13907" t="s">
        <v>26</v>
      </c>
      <c r="D13907" s="2">
        <v>1449.59</v>
      </c>
      <c r="E13907">
        <v>0.39</v>
      </c>
      <c r="F13907">
        <v>2</v>
      </c>
      <c r="G13907" s="1">
        <v>45111</v>
      </c>
      <c r="H13907" s="1">
        <v>45115</v>
      </c>
      <c r="I13907" t="s">
        <v>31</v>
      </c>
      <c r="J13907" t="s">
        <v>22</v>
      </c>
      <c r="K13907" s="2">
        <v>93.36</v>
      </c>
      <c r="L13907" t="s">
        <v>17</v>
      </c>
      <c r="M13907">
        <f>YEAR(Table1[[#This Row],[order_date]])</f>
        <v>2023</v>
      </c>
      <c r="N13907">
        <f>MONTH(Table1[[#This Row],[order_date]])</f>
        <v>7</v>
      </c>
      <c r="O13907" s="3">
        <f>Table1[[#This Row],[sales]]-Table1[[#This Row],[profit]]</f>
        <v>1356.23</v>
      </c>
      <c r="P13907" s="3">
        <f>Table1[[#This Row],[sales]]*Table1[[#This Row],[quantity]]</f>
        <v>2899.18</v>
      </c>
      <c r="Q13907" s="9">
        <f>Table1[[#This Row],[delivery_date]]-Table1[[#This Row],[order_date]]</f>
        <v>4</v>
      </c>
    </row>
    <row r="13908" spans="1:17" x14ac:dyDescent="0.35">
      <c r="A13908" t="s">
        <v>13939</v>
      </c>
      <c r="B13908" t="s">
        <v>13</v>
      </c>
      <c r="C13908" t="s">
        <v>36</v>
      </c>
      <c r="D13908" s="2">
        <v>4776.75</v>
      </c>
      <c r="E13908">
        <v>0.11</v>
      </c>
      <c r="F13908">
        <v>5</v>
      </c>
      <c r="G13908" s="1">
        <v>45170</v>
      </c>
      <c r="H13908" s="1">
        <v>45175</v>
      </c>
      <c r="I13908" t="s">
        <v>21</v>
      </c>
      <c r="J13908" t="s">
        <v>16</v>
      </c>
      <c r="K13908" s="2">
        <v>1056.32</v>
      </c>
      <c r="L13908" t="s">
        <v>17</v>
      </c>
      <c r="M13908">
        <f>YEAR(Table1[[#This Row],[order_date]])</f>
        <v>2023</v>
      </c>
      <c r="N13908">
        <f>MONTH(Table1[[#This Row],[order_date]])</f>
        <v>9</v>
      </c>
      <c r="O13908" s="3">
        <f>Table1[[#This Row],[sales]]-Table1[[#This Row],[profit]]</f>
        <v>3720.4300000000003</v>
      </c>
      <c r="P13908" s="3">
        <f>Table1[[#This Row],[sales]]*Table1[[#This Row],[quantity]]</f>
        <v>23883.75</v>
      </c>
      <c r="Q13908" s="9">
        <f>Table1[[#This Row],[delivery_date]]-Table1[[#This Row],[order_date]]</f>
        <v>5</v>
      </c>
    </row>
    <row r="13909" spans="1:17" x14ac:dyDescent="0.35">
      <c r="A13909" t="s">
        <v>13940</v>
      </c>
      <c r="B13909" t="s">
        <v>25</v>
      </c>
      <c r="C13909" t="s">
        <v>26</v>
      </c>
      <c r="D13909" s="2">
        <v>1014.05</v>
      </c>
      <c r="E13909">
        <v>0.12</v>
      </c>
      <c r="F13909">
        <v>4</v>
      </c>
      <c r="G13909" s="1">
        <v>44990</v>
      </c>
      <c r="H13909" s="1">
        <v>44997</v>
      </c>
      <c r="I13909" t="s">
        <v>21</v>
      </c>
      <c r="J13909" t="s">
        <v>27</v>
      </c>
      <c r="K13909" s="2">
        <v>179.76</v>
      </c>
      <c r="L13909" t="s">
        <v>23</v>
      </c>
      <c r="M13909">
        <f>YEAR(Table1[[#This Row],[order_date]])</f>
        <v>2023</v>
      </c>
      <c r="N13909">
        <f>MONTH(Table1[[#This Row],[order_date]])</f>
        <v>3</v>
      </c>
      <c r="O13909" s="3">
        <f>Table1[[#This Row],[sales]]-Table1[[#This Row],[profit]]</f>
        <v>834.29</v>
      </c>
      <c r="P13909" s="3">
        <f>Table1[[#This Row],[sales]]*Table1[[#This Row],[quantity]]</f>
        <v>4056.2</v>
      </c>
      <c r="Q13909" s="9">
        <f>Table1[[#This Row],[delivery_date]]-Table1[[#This Row],[order_date]]</f>
        <v>7</v>
      </c>
    </row>
    <row r="13910" spans="1:17" x14ac:dyDescent="0.35">
      <c r="A13910" t="s">
        <v>13941</v>
      </c>
      <c r="B13910" t="s">
        <v>19</v>
      </c>
      <c r="C13910" t="s">
        <v>20</v>
      </c>
      <c r="D13910" s="2">
        <v>933.45</v>
      </c>
      <c r="E13910">
        <v>0.16</v>
      </c>
      <c r="F13910">
        <v>6</v>
      </c>
      <c r="G13910" s="1">
        <v>45654</v>
      </c>
      <c r="H13910" s="1">
        <v>45656</v>
      </c>
      <c r="I13910" t="s">
        <v>31</v>
      </c>
      <c r="J13910" t="s">
        <v>16</v>
      </c>
      <c r="K13910" s="2">
        <v>113.71</v>
      </c>
      <c r="L13910" t="s">
        <v>39</v>
      </c>
      <c r="M13910">
        <f>YEAR(Table1[[#This Row],[order_date]])</f>
        <v>2024</v>
      </c>
      <c r="N13910">
        <f>MONTH(Table1[[#This Row],[order_date]])</f>
        <v>12</v>
      </c>
      <c r="O13910" s="3">
        <f>Table1[[#This Row],[sales]]-Table1[[#This Row],[profit]]</f>
        <v>819.74</v>
      </c>
      <c r="P13910" s="3">
        <f>Table1[[#This Row],[sales]]*Table1[[#This Row],[quantity]]</f>
        <v>5600.7000000000007</v>
      </c>
      <c r="Q13910" s="9">
        <f>Table1[[#This Row],[delivery_date]]-Table1[[#This Row],[order_date]]</f>
        <v>2</v>
      </c>
    </row>
    <row r="13911" spans="1:17" x14ac:dyDescent="0.35">
      <c r="A13911" t="s">
        <v>13942</v>
      </c>
      <c r="B13911" t="s">
        <v>19</v>
      </c>
      <c r="C13911" t="s">
        <v>33</v>
      </c>
      <c r="D13911" s="2">
        <v>4042.23</v>
      </c>
      <c r="E13911">
        <v>0.2</v>
      </c>
      <c r="F13911">
        <v>6</v>
      </c>
      <c r="G13911" s="1">
        <v>45422</v>
      </c>
      <c r="H13911" s="1">
        <v>45423</v>
      </c>
      <c r="I13911" t="s">
        <v>15</v>
      </c>
      <c r="J13911" t="s">
        <v>16</v>
      </c>
      <c r="K13911" s="2">
        <v>647.34</v>
      </c>
      <c r="L13911" t="s">
        <v>34</v>
      </c>
      <c r="M13911">
        <f>YEAR(Table1[[#This Row],[order_date]])</f>
        <v>2024</v>
      </c>
      <c r="N13911">
        <f>MONTH(Table1[[#This Row],[order_date]])</f>
        <v>5</v>
      </c>
      <c r="O13911" s="3">
        <f>Table1[[#This Row],[sales]]-Table1[[#This Row],[profit]]</f>
        <v>3394.89</v>
      </c>
      <c r="P13911" s="3">
        <f>Table1[[#This Row],[sales]]*Table1[[#This Row],[quantity]]</f>
        <v>24253.38</v>
      </c>
      <c r="Q13911" s="9">
        <f>Table1[[#This Row],[delivery_date]]-Table1[[#This Row],[order_date]]</f>
        <v>1</v>
      </c>
    </row>
    <row r="13912" spans="1:17" x14ac:dyDescent="0.35">
      <c r="A13912" t="s">
        <v>13943</v>
      </c>
      <c r="B13912" t="s">
        <v>19</v>
      </c>
      <c r="C13912" t="s">
        <v>20</v>
      </c>
      <c r="D13912" s="2">
        <v>1331.31</v>
      </c>
      <c r="E13912">
        <v>0.28999999999999998</v>
      </c>
      <c r="F13912">
        <v>6</v>
      </c>
      <c r="G13912" s="1">
        <v>45593</v>
      </c>
      <c r="H13912" s="1">
        <v>45600</v>
      </c>
      <c r="I13912" t="s">
        <v>21</v>
      </c>
      <c r="J13912" t="s">
        <v>27</v>
      </c>
      <c r="K13912" s="2">
        <v>128.69</v>
      </c>
      <c r="L13912" t="s">
        <v>17</v>
      </c>
      <c r="M13912">
        <f>YEAR(Table1[[#This Row],[order_date]])</f>
        <v>2024</v>
      </c>
      <c r="N13912">
        <f>MONTH(Table1[[#This Row],[order_date]])</f>
        <v>10</v>
      </c>
      <c r="O13912" s="3">
        <f>Table1[[#This Row],[sales]]-Table1[[#This Row],[profit]]</f>
        <v>1202.6199999999999</v>
      </c>
      <c r="P13912" s="3">
        <f>Table1[[#This Row],[sales]]*Table1[[#This Row],[quantity]]</f>
        <v>7987.86</v>
      </c>
      <c r="Q13912" s="9">
        <f>Table1[[#This Row],[delivery_date]]-Table1[[#This Row],[order_date]]</f>
        <v>7</v>
      </c>
    </row>
    <row r="13913" spans="1:17" x14ac:dyDescent="0.35">
      <c r="A13913" t="s">
        <v>13944</v>
      </c>
      <c r="B13913" t="s">
        <v>41</v>
      </c>
      <c r="C13913" t="s">
        <v>26</v>
      </c>
      <c r="D13913" s="2">
        <v>564.16</v>
      </c>
      <c r="E13913">
        <v>0.26</v>
      </c>
      <c r="F13913">
        <v>7</v>
      </c>
      <c r="G13913" s="1">
        <v>45429</v>
      </c>
      <c r="H13913" s="1">
        <v>45435</v>
      </c>
      <c r="I13913" t="s">
        <v>15</v>
      </c>
      <c r="J13913" t="s">
        <v>27</v>
      </c>
      <c r="K13913" s="2">
        <v>31.62</v>
      </c>
      <c r="L13913" t="s">
        <v>34</v>
      </c>
      <c r="M13913">
        <f>YEAR(Table1[[#This Row],[order_date]])</f>
        <v>2024</v>
      </c>
      <c r="N13913">
        <f>MONTH(Table1[[#This Row],[order_date]])</f>
        <v>5</v>
      </c>
      <c r="O13913" s="3">
        <f>Table1[[#This Row],[sales]]-Table1[[#This Row],[profit]]</f>
        <v>532.54</v>
      </c>
      <c r="P13913" s="3">
        <f>Table1[[#This Row],[sales]]*Table1[[#This Row],[quantity]]</f>
        <v>3949.12</v>
      </c>
      <c r="Q13913" s="9">
        <f>Table1[[#This Row],[delivery_date]]-Table1[[#This Row],[order_date]]</f>
        <v>6</v>
      </c>
    </row>
    <row r="13914" spans="1:17" x14ac:dyDescent="0.35">
      <c r="A13914" t="s">
        <v>13945</v>
      </c>
      <c r="B13914" t="s">
        <v>19</v>
      </c>
      <c r="C13914" t="s">
        <v>14</v>
      </c>
      <c r="D13914" s="2">
        <v>1210.55</v>
      </c>
      <c r="E13914">
        <v>0.37</v>
      </c>
      <c r="F13914">
        <v>2</v>
      </c>
      <c r="G13914" s="1">
        <v>45235</v>
      </c>
      <c r="H13914" s="1">
        <v>45238</v>
      </c>
      <c r="I13914" t="s">
        <v>21</v>
      </c>
      <c r="J13914" t="s">
        <v>16</v>
      </c>
      <c r="K13914" s="2">
        <v>120.02</v>
      </c>
      <c r="L13914" t="s">
        <v>17</v>
      </c>
      <c r="M13914">
        <f>YEAR(Table1[[#This Row],[order_date]])</f>
        <v>2023</v>
      </c>
      <c r="N13914">
        <f>MONTH(Table1[[#This Row],[order_date]])</f>
        <v>11</v>
      </c>
      <c r="O13914" s="3">
        <f>Table1[[#This Row],[sales]]-Table1[[#This Row],[profit]]</f>
        <v>1090.53</v>
      </c>
      <c r="P13914" s="3">
        <f>Table1[[#This Row],[sales]]*Table1[[#This Row],[quantity]]</f>
        <v>2421.1</v>
      </c>
      <c r="Q13914" s="9">
        <f>Table1[[#This Row],[delivery_date]]-Table1[[#This Row],[order_date]]</f>
        <v>3</v>
      </c>
    </row>
    <row r="13915" spans="1:17" x14ac:dyDescent="0.35">
      <c r="A13915" t="s">
        <v>13946</v>
      </c>
      <c r="B13915" t="s">
        <v>13</v>
      </c>
      <c r="C13915" t="s">
        <v>33</v>
      </c>
      <c r="D13915" s="2">
        <v>4453.03</v>
      </c>
      <c r="E13915">
        <v>0.36</v>
      </c>
      <c r="F13915">
        <v>4</v>
      </c>
      <c r="G13915" s="1">
        <v>45369</v>
      </c>
      <c r="H13915" s="1">
        <v>45374</v>
      </c>
      <c r="I13915" t="s">
        <v>21</v>
      </c>
      <c r="J13915" t="s">
        <v>27</v>
      </c>
      <c r="K13915" s="2">
        <v>787.9</v>
      </c>
      <c r="L13915" t="s">
        <v>23</v>
      </c>
      <c r="M13915">
        <f>YEAR(Table1[[#This Row],[order_date]])</f>
        <v>2024</v>
      </c>
      <c r="N13915">
        <f>MONTH(Table1[[#This Row],[order_date]])</f>
        <v>3</v>
      </c>
      <c r="O13915" s="3">
        <f>Table1[[#This Row],[sales]]-Table1[[#This Row],[profit]]</f>
        <v>3665.1299999999997</v>
      </c>
      <c r="P13915" s="3">
        <f>Table1[[#This Row],[sales]]*Table1[[#This Row],[quantity]]</f>
        <v>17812.12</v>
      </c>
      <c r="Q13915" s="9">
        <f>Table1[[#This Row],[delivery_date]]-Table1[[#This Row],[order_date]]</f>
        <v>5</v>
      </c>
    </row>
    <row r="13916" spans="1:17" x14ac:dyDescent="0.35">
      <c r="A13916" t="s">
        <v>13947</v>
      </c>
      <c r="B13916" t="s">
        <v>25</v>
      </c>
      <c r="C13916" t="s">
        <v>14</v>
      </c>
      <c r="D13916" s="2">
        <v>1473.56</v>
      </c>
      <c r="E13916">
        <v>0.02</v>
      </c>
      <c r="F13916">
        <v>9</v>
      </c>
      <c r="G13916" s="1">
        <v>45556</v>
      </c>
      <c r="H13916" s="1">
        <v>45557</v>
      </c>
      <c r="I13916" t="s">
        <v>15</v>
      </c>
      <c r="J13916" t="s">
        <v>27</v>
      </c>
      <c r="K13916" s="2">
        <v>236.05</v>
      </c>
      <c r="L13916" t="s">
        <v>34</v>
      </c>
      <c r="M13916">
        <f>YEAR(Table1[[#This Row],[order_date]])</f>
        <v>2024</v>
      </c>
      <c r="N13916">
        <f>MONTH(Table1[[#This Row],[order_date]])</f>
        <v>9</v>
      </c>
      <c r="O13916" s="3">
        <f>Table1[[#This Row],[sales]]-Table1[[#This Row],[profit]]</f>
        <v>1237.51</v>
      </c>
      <c r="P13916" s="3">
        <f>Table1[[#This Row],[sales]]*Table1[[#This Row],[quantity]]</f>
        <v>13262.039999999999</v>
      </c>
      <c r="Q13916" s="9">
        <f>Table1[[#This Row],[delivery_date]]-Table1[[#This Row],[order_date]]</f>
        <v>1</v>
      </c>
    </row>
    <row r="13917" spans="1:17" x14ac:dyDescent="0.35">
      <c r="A13917" t="s">
        <v>13948</v>
      </c>
      <c r="B13917" t="s">
        <v>25</v>
      </c>
      <c r="C13917" t="s">
        <v>20</v>
      </c>
      <c r="D13917" s="2">
        <v>3505.8</v>
      </c>
      <c r="E13917">
        <v>7.0000000000000007E-2</v>
      </c>
      <c r="F13917">
        <v>5</v>
      </c>
      <c r="G13917" s="1">
        <v>45467</v>
      </c>
      <c r="H13917" s="1">
        <v>45468</v>
      </c>
      <c r="I13917" t="s">
        <v>21</v>
      </c>
      <c r="J13917" t="s">
        <v>22</v>
      </c>
      <c r="K13917" s="2">
        <v>1014.73</v>
      </c>
      <c r="L13917" t="s">
        <v>17</v>
      </c>
      <c r="M13917">
        <f>YEAR(Table1[[#This Row],[order_date]])</f>
        <v>2024</v>
      </c>
      <c r="N13917">
        <f>MONTH(Table1[[#This Row],[order_date]])</f>
        <v>6</v>
      </c>
      <c r="O13917" s="3">
        <f>Table1[[#This Row],[sales]]-Table1[[#This Row],[profit]]</f>
        <v>2491.0700000000002</v>
      </c>
      <c r="P13917" s="3">
        <f>Table1[[#This Row],[sales]]*Table1[[#This Row],[quantity]]</f>
        <v>17529</v>
      </c>
      <c r="Q13917" s="9">
        <f>Table1[[#This Row],[delivery_date]]-Table1[[#This Row],[order_date]]</f>
        <v>1</v>
      </c>
    </row>
    <row r="13918" spans="1:17" x14ac:dyDescent="0.35">
      <c r="A13918" t="s">
        <v>13949</v>
      </c>
      <c r="B13918" t="s">
        <v>13</v>
      </c>
      <c r="C13918" t="s">
        <v>33</v>
      </c>
      <c r="D13918" s="2">
        <v>2036.18</v>
      </c>
      <c r="E13918">
        <v>0.11</v>
      </c>
      <c r="F13918">
        <v>1</v>
      </c>
      <c r="G13918" s="1">
        <v>44998</v>
      </c>
      <c r="H13918" s="1">
        <v>45004</v>
      </c>
      <c r="I13918" t="s">
        <v>31</v>
      </c>
      <c r="J13918" t="s">
        <v>22</v>
      </c>
      <c r="K13918" s="2">
        <v>560.39</v>
      </c>
      <c r="L13918" t="s">
        <v>28</v>
      </c>
      <c r="M13918">
        <f>YEAR(Table1[[#This Row],[order_date]])</f>
        <v>2023</v>
      </c>
      <c r="N13918">
        <f>MONTH(Table1[[#This Row],[order_date]])</f>
        <v>3</v>
      </c>
      <c r="O13918" s="3">
        <f>Table1[[#This Row],[sales]]-Table1[[#This Row],[profit]]</f>
        <v>1475.79</v>
      </c>
      <c r="P13918" s="3">
        <f>Table1[[#This Row],[sales]]*Table1[[#This Row],[quantity]]</f>
        <v>2036.18</v>
      </c>
      <c r="Q13918" s="9">
        <f>Table1[[#This Row],[delivery_date]]-Table1[[#This Row],[order_date]]</f>
        <v>6</v>
      </c>
    </row>
    <row r="13919" spans="1:17" x14ac:dyDescent="0.35">
      <c r="A13919" t="s">
        <v>13950</v>
      </c>
      <c r="B13919" t="s">
        <v>41</v>
      </c>
      <c r="C13919" t="s">
        <v>26</v>
      </c>
      <c r="D13919" s="2">
        <v>1384.38</v>
      </c>
      <c r="E13919">
        <v>0.3</v>
      </c>
      <c r="F13919">
        <v>6</v>
      </c>
      <c r="G13919" s="1">
        <v>45149</v>
      </c>
      <c r="H13919" s="1">
        <v>45154</v>
      </c>
      <c r="I13919" t="s">
        <v>31</v>
      </c>
      <c r="J13919" t="s">
        <v>22</v>
      </c>
      <c r="K13919" s="2">
        <v>154.25</v>
      </c>
      <c r="L13919" t="s">
        <v>23</v>
      </c>
      <c r="M13919">
        <f>YEAR(Table1[[#This Row],[order_date]])</f>
        <v>2023</v>
      </c>
      <c r="N13919">
        <f>MONTH(Table1[[#This Row],[order_date]])</f>
        <v>8</v>
      </c>
      <c r="O13919" s="3">
        <f>Table1[[#This Row],[sales]]-Table1[[#This Row],[profit]]</f>
        <v>1230.1300000000001</v>
      </c>
      <c r="P13919" s="3">
        <f>Table1[[#This Row],[sales]]*Table1[[#This Row],[quantity]]</f>
        <v>8306.2800000000007</v>
      </c>
      <c r="Q13919" s="9">
        <f>Table1[[#This Row],[delivery_date]]-Table1[[#This Row],[order_date]]</f>
        <v>5</v>
      </c>
    </row>
    <row r="13920" spans="1:17" x14ac:dyDescent="0.35">
      <c r="A13920" t="s">
        <v>13951</v>
      </c>
      <c r="B13920" t="s">
        <v>13</v>
      </c>
      <c r="C13920" t="s">
        <v>14</v>
      </c>
      <c r="D13920" s="2">
        <v>805.83</v>
      </c>
      <c r="E13920">
        <v>0.45</v>
      </c>
      <c r="F13920">
        <v>5</v>
      </c>
      <c r="G13920" s="1">
        <v>45152</v>
      </c>
      <c r="H13920" s="1">
        <v>45159</v>
      </c>
      <c r="I13920" t="s">
        <v>31</v>
      </c>
      <c r="J13920" t="s">
        <v>27</v>
      </c>
      <c r="K13920" s="2">
        <v>124.85</v>
      </c>
      <c r="L13920" t="s">
        <v>39</v>
      </c>
      <c r="M13920">
        <f>YEAR(Table1[[#This Row],[order_date]])</f>
        <v>2023</v>
      </c>
      <c r="N13920">
        <f>MONTH(Table1[[#This Row],[order_date]])</f>
        <v>8</v>
      </c>
      <c r="O13920" s="3">
        <f>Table1[[#This Row],[sales]]-Table1[[#This Row],[profit]]</f>
        <v>680.98</v>
      </c>
      <c r="P13920" s="3">
        <f>Table1[[#This Row],[sales]]*Table1[[#This Row],[quantity]]</f>
        <v>4029.15</v>
      </c>
      <c r="Q13920" s="9">
        <f>Table1[[#This Row],[delivery_date]]-Table1[[#This Row],[order_date]]</f>
        <v>7</v>
      </c>
    </row>
    <row r="13921" spans="1:17" x14ac:dyDescent="0.35">
      <c r="A13921" t="s">
        <v>13952</v>
      </c>
      <c r="B13921" t="s">
        <v>25</v>
      </c>
      <c r="C13921" t="s">
        <v>26</v>
      </c>
      <c r="D13921" s="2">
        <v>4863.74</v>
      </c>
      <c r="E13921">
        <v>0.16</v>
      </c>
      <c r="F13921">
        <v>2</v>
      </c>
      <c r="G13921" s="1">
        <v>45506</v>
      </c>
      <c r="H13921" s="1">
        <v>45512</v>
      </c>
      <c r="I13921" t="s">
        <v>31</v>
      </c>
      <c r="J13921" t="s">
        <v>22</v>
      </c>
      <c r="K13921" s="2">
        <v>1419.63</v>
      </c>
      <c r="L13921" t="s">
        <v>39</v>
      </c>
      <c r="M13921">
        <f>YEAR(Table1[[#This Row],[order_date]])</f>
        <v>2024</v>
      </c>
      <c r="N13921">
        <f>MONTH(Table1[[#This Row],[order_date]])</f>
        <v>8</v>
      </c>
      <c r="O13921" s="3">
        <f>Table1[[#This Row],[sales]]-Table1[[#This Row],[profit]]</f>
        <v>3444.1099999999997</v>
      </c>
      <c r="P13921" s="3">
        <f>Table1[[#This Row],[sales]]*Table1[[#This Row],[quantity]]</f>
        <v>9727.48</v>
      </c>
      <c r="Q13921" s="9">
        <f>Table1[[#This Row],[delivery_date]]-Table1[[#This Row],[order_date]]</f>
        <v>6</v>
      </c>
    </row>
    <row r="13922" spans="1:17" x14ac:dyDescent="0.35">
      <c r="A13922" t="s">
        <v>13953</v>
      </c>
      <c r="B13922" t="s">
        <v>13</v>
      </c>
      <c r="C13922" t="s">
        <v>36</v>
      </c>
      <c r="D13922" s="2">
        <v>2653.47</v>
      </c>
      <c r="E13922">
        <v>0.48</v>
      </c>
      <c r="F13922">
        <v>3</v>
      </c>
      <c r="G13922" s="1">
        <v>45481</v>
      </c>
      <c r="H13922" s="1">
        <v>45484</v>
      </c>
      <c r="I13922" t="s">
        <v>31</v>
      </c>
      <c r="J13922" t="s">
        <v>16</v>
      </c>
      <c r="K13922" s="2">
        <v>397.55</v>
      </c>
      <c r="L13922" t="s">
        <v>48</v>
      </c>
      <c r="M13922">
        <f>YEAR(Table1[[#This Row],[order_date]])</f>
        <v>2024</v>
      </c>
      <c r="N13922">
        <f>MONTH(Table1[[#This Row],[order_date]])</f>
        <v>7</v>
      </c>
      <c r="O13922" s="3">
        <f>Table1[[#This Row],[sales]]-Table1[[#This Row],[profit]]</f>
        <v>2255.9199999999996</v>
      </c>
      <c r="P13922" s="3">
        <f>Table1[[#This Row],[sales]]*Table1[[#This Row],[quantity]]</f>
        <v>7960.41</v>
      </c>
      <c r="Q13922" s="9">
        <f>Table1[[#This Row],[delivery_date]]-Table1[[#This Row],[order_date]]</f>
        <v>3</v>
      </c>
    </row>
    <row r="13923" spans="1:17" x14ac:dyDescent="0.35">
      <c r="A13923" t="s">
        <v>13954</v>
      </c>
      <c r="B13923" t="s">
        <v>41</v>
      </c>
      <c r="C13923" t="s">
        <v>33</v>
      </c>
      <c r="D13923" s="2">
        <v>662.3</v>
      </c>
      <c r="E13923">
        <v>0.09</v>
      </c>
      <c r="F13923">
        <v>3</v>
      </c>
      <c r="G13923" s="1">
        <v>45295</v>
      </c>
      <c r="H13923" s="1">
        <v>45300</v>
      </c>
      <c r="I13923" t="s">
        <v>15</v>
      </c>
      <c r="J13923" t="s">
        <v>22</v>
      </c>
      <c r="K13923" s="2">
        <v>195.58</v>
      </c>
      <c r="L13923" t="s">
        <v>28</v>
      </c>
      <c r="M13923">
        <f>YEAR(Table1[[#This Row],[order_date]])</f>
        <v>2024</v>
      </c>
      <c r="N13923">
        <f>MONTH(Table1[[#This Row],[order_date]])</f>
        <v>1</v>
      </c>
      <c r="O13923" s="3">
        <f>Table1[[#This Row],[sales]]-Table1[[#This Row],[profit]]</f>
        <v>466.71999999999991</v>
      </c>
      <c r="P13923" s="3">
        <f>Table1[[#This Row],[sales]]*Table1[[#This Row],[quantity]]</f>
        <v>1986.8999999999999</v>
      </c>
      <c r="Q13923" s="9">
        <f>Table1[[#This Row],[delivery_date]]-Table1[[#This Row],[order_date]]</f>
        <v>5</v>
      </c>
    </row>
    <row r="13924" spans="1:17" x14ac:dyDescent="0.35">
      <c r="A13924" t="s">
        <v>13955</v>
      </c>
      <c r="B13924" t="s">
        <v>25</v>
      </c>
      <c r="C13924" t="s">
        <v>14</v>
      </c>
      <c r="D13924" s="2">
        <v>1074.19</v>
      </c>
      <c r="E13924">
        <v>0.46</v>
      </c>
      <c r="F13924">
        <v>7</v>
      </c>
      <c r="G13924" s="1">
        <v>45467</v>
      </c>
      <c r="H13924" s="1">
        <v>45471</v>
      </c>
      <c r="I13924" t="s">
        <v>31</v>
      </c>
      <c r="J13924" t="s">
        <v>16</v>
      </c>
      <c r="K13924" s="2">
        <v>115.23</v>
      </c>
      <c r="L13924" t="s">
        <v>34</v>
      </c>
      <c r="M13924">
        <f>YEAR(Table1[[#This Row],[order_date]])</f>
        <v>2024</v>
      </c>
      <c r="N13924">
        <f>MONTH(Table1[[#This Row],[order_date]])</f>
        <v>6</v>
      </c>
      <c r="O13924" s="3">
        <f>Table1[[#This Row],[sales]]-Table1[[#This Row],[profit]]</f>
        <v>958.96</v>
      </c>
      <c r="P13924" s="3">
        <f>Table1[[#This Row],[sales]]*Table1[[#This Row],[quantity]]</f>
        <v>7519.33</v>
      </c>
      <c r="Q13924" s="9">
        <f>Table1[[#This Row],[delivery_date]]-Table1[[#This Row],[order_date]]</f>
        <v>4</v>
      </c>
    </row>
    <row r="13925" spans="1:17" x14ac:dyDescent="0.35">
      <c r="A13925" t="s">
        <v>13956</v>
      </c>
      <c r="B13925" t="s">
        <v>41</v>
      </c>
      <c r="C13925" t="s">
        <v>20</v>
      </c>
      <c r="D13925" s="2">
        <v>2095.7600000000002</v>
      </c>
      <c r="E13925">
        <v>0.4</v>
      </c>
      <c r="F13925">
        <v>5</v>
      </c>
      <c r="G13925" s="1">
        <v>45495</v>
      </c>
      <c r="H13925" s="1">
        <v>45496</v>
      </c>
      <c r="I13925" t="s">
        <v>21</v>
      </c>
      <c r="J13925" t="s">
        <v>16</v>
      </c>
      <c r="K13925" s="2">
        <v>419.8</v>
      </c>
      <c r="L13925" t="s">
        <v>28</v>
      </c>
      <c r="M13925">
        <f>YEAR(Table1[[#This Row],[order_date]])</f>
        <v>2024</v>
      </c>
      <c r="N13925">
        <f>MONTH(Table1[[#This Row],[order_date]])</f>
        <v>7</v>
      </c>
      <c r="O13925" s="3">
        <f>Table1[[#This Row],[sales]]-Table1[[#This Row],[profit]]</f>
        <v>1675.9600000000003</v>
      </c>
      <c r="P13925" s="3">
        <f>Table1[[#This Row],[sales]]*Table1[[#This Row],[quantity]]</f>
        <v>10478.800000000001</v>
      </c>
      <c r="Q13925" s="9">
        <f>Table1[[#This Row],[delivery_date]]-Table1[[#This Row],[order_date]]</f>
        <v>1</v>
      </c>
    </row>
    <row r="13926" spans="1:17" x14ac:dyDescent="0.35">
      <c r="A13926" t="s">
        <v>13957</v>
      </c>
      <c r="B13926" t="s">
        <v>13</v>
      </c>
      <c r="C13926" t="s">
        <v>20</v>
      </c>
      <c r="D13926" s="2">
        <v>2766.44</v>
      </c>
      <c r="E13926">
        <v>0.19</v>
      </c>
      <c r="F13926">
        <v>9</v>
      </c>
      <c r="G13926" s="1">
        <v>45556</v>
      </c>
      <c r="H13926" s="1">
        <v>45560</v>
      </c>
      <c r="I13926" t="s">
        <v>31</v>
      </c>
      <c r="J13926" t="s">
        <v>22</v>
      </c>
      <c r="K13926" s="2">
        <v>663.57</v>
      </c>
      <c r="L13926" t="s">
        <v>34</v>
      </c>
      <c r="M13926">
        <f>YEAR(Table1[[#This Row],[order_date]])</f>
        <v>2024</v>
      </c>
      <c r="N13926">
        <f>MONTH(Table1[[#This Row],[order_date]])</f>
        <v>9</v>
      </c>
      <c r="O13926" s="3">
        <f>Table1[[#This Row],[sales]]-Table1[[#This Row],[profit]]</f>
        <v>2102.87</v>
      </c>
      <c r="P13926" s="3">
        <f>Table1[[#This Row],[sales]]*Table1[[#This Row],[quantity]]</f>
        <v>24897.96</v>
      </c>
      <c r="Q13926" s="9">
        <f>Table1[[#This Row],[delivery_date]]-Table1[[#This Row],[order_date]]</f>
        <v>4</v>
      </c>
    </row>
    <row r="13927" spans="1:17" x14ac:dyDescent="0.35">
      <c r="A13927" t="s">
        <v>13958</v>
      </c>
      <c r="B13927" t="s">
        <v>19</v>
      </c>
      <c r="C13927" t="s">
        <v>20</v>
      </c>
      <c r="D13927" s="2">
        <v>990.8</v>
      </c>
      <c r="E13927">
        <v>0.1</v>
      </c>
      <c r="F13927">
        <v>1</v>
      </c>
      <c r="G13927" s="1">
        <v>45471</v>
      </c>
      <c r="H13927" s="1">
        <v>45475</v>
      </c>
      <c r="I13927" t="s">
        <v>15</v>
      </c>
      <c r="J13927" t="s">
        <v>22</v>
      </c>
      <c r="K13927" s="2">
        <v>81.25</v>
      </c>
      <c r="L13927" t="s">
        <v>17</v>
      </c>
      <c r="M13927">
        <f>YEAR(Table1[[#This Row],[order_date]])</f>
        <v>2024</v>
      </c>
      <c r="N13927">
        <f>MONTH(Table1[[#This Row],[order_date]])</f>
        <v>6</v>
      </c>
      <c r="O13927" s="3">
        <f>Table1[[#This Row],[sales]]-Table1[[#This Row],[profit]]</f>
        <v>909.55</v>
      </c>
      <c r="P13927" s="3">
        <f>Table1[[#This Row],[sales]]*Table1[[#This Row],[quantity]]</f>
        <v>990.8</v>
      </c>
      <c r="Q13927" s="9">
        <f>Table1[[#This Row],[delivery_date]]-Table1[[#This Row],[order_date]]</f>
        <v>4</v>
      </c>
    </row>
    <row r="13928" spans="1:17" x14ac:dyDescent="0.35">
      <c r="A13928" t="s">
        <v>13959</v>
      </c>
      <c r="B13928" t="s">
        <v>13</v>
      </c>
      <c r="C13928" t="s">
        <v>20</v>
      </c>
      <c r="D13928" s="2">
        <v>1460.87</v>
      </c>
      <c r="E13928">
        <v>0.2</v>
      </c>
      <c r="F13928">
        <v>3</v>
      </c>
      <c r="G13928" s="1">
        <v>45203</v>
      </c>
      <c r="H13928" s="1">
        <v>45207</v>
      </c>
      <c r="I13928" t="s">
        <v>21</v>
      </c>
      <c r="J13928" t="s">
        <v>27</v>
      </c>
      <c r="K13928" s="2">
        <v>430.49</v>
      </c>
      <c r="L13928" t="s">
        <v>39</v>
      </c>
      <c r="M13928">
        <f>YEAR(Table1[[#This Row],[order_date]])</f>
        <v>2023</v>
      </c>
      <c r="N13928">
        <f>MONTH(Table1[[#This Row],[order_date]])</f>
        <v>10</v>
      </c>
      <c r="O13928" s="3">
        <f>Table1[[#This Row],[sales]]-Table1[[#This Row],[profit]]</f>
        <v>1030.3799999999999</v>
      </c>
      <c r="P13928" s="3">
        <f>Table1[[#This Row],[sales]]*Table1[[#This Row],[quantity]]</f>
        <v>4382.6099999999997</v>
      </c>
      <c r="Q13928" s="9">
        <f>Table1[[#This Row],[delivery_date]]-Table1[[#This Row],[order_date]]</f>
        <v>4</v>
      </c>
    </row>
    <row r="13929" spans="1:17" x14ac:dyDescent="0.35">
      <c r="A13929" t="s">
        <v>13960</v>
      </c>
      <c r="B13929" t="s">
        <v>41</v>
      </c>
      <c r="C13929" t="s">
        <v>14</v>
      </c>
      <c r="D13929" s="2">
        <v>3940.16</v>
      </c>
      <c r="E13929">
        <v>0.11</v>
      </c>
      <c r="F13929">
        <v>8</v>
      </c>
      <c r="G13929" s="1">
        <v>45351</v>
      </c>
      <c r="H13929" s="1">
        <v>45354</v>
      </c>
      <c r="I13929" t="s">
        <v>21</v>
      </c>
      <c r="J13929" t="s">
        <v>27</v>
      </c>
      <c r="K13929" s="2">
        <v>873.39</v>
      </c>
      <c r="L13929" t="s">
        <v>48</v>
      </c>
      <c r="M13929">
        <f>YEAR(Table1[[#This Row],[order_date]])</f>
        <v>2024</v>
      </c>
      <c r="N13929">
        <f>MONTH(Table1[[#This Row],[order_date]])</f>
        <v>2</v>
      </c>
      <c r="O13929" s="3">
        <f>Table1[[#This Row],[sales]]-Table1[[#This Row],[profit]]</f>
        <v>3066.77</v>
      </c>
      <c r="P13929" s="3">
        <f>Table1[[#This Row],[sales]]*Table1[[#This Row],[quantity]]</f>
        <v>31521.279999999999</v>
      </c>
      <c r="Q13929" s="9">
        <f>Table1[[#This Row],[delivery_date]]-Table1[[#This Row],[order_date]]</f>
        <v>3</v>
      </c>
    </row>
    <row r="13930" spans="1:17" x14ac:dyDescent="0.35">
      <c r="A13930" t="s">
        <v>13961</v>
      </c>
      <c r="B13930" t="s">
        <v>13</v>
      </c>
      <c r="C13930" t="s">
        <v>36</v>
      </c>
      <c r="D13930" s="2">
        <v>2145.66</v>
      </c>
      <c r="E13930">
        <v>0.28000000000000003</v>
      </c>
      <c r="F13930">
        <v>3</v>
      </c>
      <c r="G13930" s="1">
        <v>45295</v>
      </c>
      <c r="H13930" s="1">
        <v>45301</v>
      </c>
      <c r="I13930" t="s">
        <v>15</v>
      </c>
      <c r="J13930" t="s">
        <v>22</v>
      </c>
      <c r="K13930" s="2">
        <v>143.46</v>
      </c>
      <c r="L13930" t="s">
        <v>28</v>
      </c>
      <c r="M13930">
        <f>YEAR(Table1[[#This Row],[order_date]])</f>
        <v>2024</v>
      </c>
      <c r="N13930">
        <f>MONTH(Table1[[#This Row],[order_date]])</f>
        <v>1</v>
      </c>
      <c r="O13930" s="3">
        <f>Table1[[#This Row],[sales]]-Table1[[#This Row],[profit]]</f>
        <v>2002.1999999999998</v>
      </c>
      <c r="P13930" s="3">
        <f>Table1[[#This Row],[sales]]*Table1[[#This Row],[quantity]]</f>
        <v>6436.98</v>
      </c>
      <c r="Q13930" s="9">
        <f>Table1[[#This Row],[delivery_date]]-Table1[[#This Row],[order_date]]</f>
        <v>6</v>
      </c>
    </row>
    <row r="13931" spans="1:17" x14ac:dyDescent="0.35">
      <c r="A13931" t="s">
        <v>13962</v>
      </c>
      <c r="B13931" t="s">
        <v>19</v>
      </c>
      <c r="C13931" t="s">
        <v>20</v>
      </c>
      <c r="D13931" s="2">
        <v>106.87</v>
      </c>
      <c r="E13931">
        <v>0.28999999999999998</v>
      </c>
      <c r="F13931">
        <v>3</v>
      </c>
      <c r="G13931" s="1">
        <v>45055</v>
      </c>
      <c r="H13931" s="1">
        <v>45056</v>
      </c>
      <c r="I13931" t="s">
        <v>21</v>
      </c>
      <c r="J13931" t="s">
        <v>16</v>
      </c>
      <c r="K13931" s="2">
        <v>7.25</v>
      </c>
      <c r="L13931" t="s">
        <v>39</v>
      </c>
      <c r="M13931">
        <f>YEAR(Table1[[#This Row],[order_date]])</f>
        <v>2023</v>
      </c>
      <c r="N13931">
        <f>MONTH(Table1[[#This Row],[order_date]])</f>
        <v>5</v>
      </c>
      <c r="O13931" s="3">
        <f>Table1[[#This Row],[sales]]-Table1[[#This Row],[profit]]</f>
        <v>99.62</v>
      </c>
      <c r="P13931" s="3">
        <f>Table1[[#This Row],[sales]]*Table1[[#This Row],[quantity]]</f>
        <v>320.61</v>
      </c>
      <c r="Q13931" s="9">
        <f>Table1[[#This Row],[delivery_date]]-Table1[[#This Row],[order_date]]</f>
        <v>1</v>
      </c>
    </row>
    <row r="13932" spans="1:17" x14ac:dyDescent="0.35">
      <c r="A13932" t="s">
        <v>13963</v>
      </c>
      <c r="B13932" t="s">
        <v>41</v>
      </c>
      <c r="C13932" t="s">
        <v>20</v>
      </c>
      <c r="D13932" s="2">
        <v>364.31</v>
      </c>
      <c r="E13932">
        <v>0.38</v>
      </c>
      <c r="F13932">
        <v>8</v>
      </c>
      <c r="G13932" s="1">
        <v>45337</v>
      </c>
      <c r="H13932" s="1">
        <v>45341</v>
      </c>
      <c r="I13932" t="s">
        <v>15</v>
      </c>
      <c r="J13932" t="s">
        <v>22</v>
      </c>
      <c r="K13932" s="2">
        <v>45.93</v>
      </c>
      <c r="L13932" t="s">
        <v>23</v>
      </c>
      <c r="M13932">
        <f>YEAR(Table1[[#This Row],[order_date]])</f>
        <v>2024</v>
      </c>
      <c r="N13932">
        <f>MONTH(Table1[[#This Row],[order_date]])</f>
        <v>2</v>
      </c>
      <c r="O13932" s="3">
        <f>Table1[[#This Row],[sales]]-Table1[[#This Row],[profit]]</f>
        <v>318.38</v>
      </c>
      <c r="P13932" s="3">
        <f>Table1[[#This Row],[sales]]*Table1[[#This Row],[quantity]]</f>
        <v>2914.48</v>
      </c>
      <c r="Q13932" s="9">
        <f>Table1[[#This Row],[delivery_date]]-Table1[[#This Row],[order_date]]</f>
        <v>4</v>
      </c>
    </row>
    <row r="13933" spans="1:17" x14ac:dyDescent="0.35">
      <c r="A13933" t="s">
        <v>13964</v>
      </c>
      <c r="B13933" t="s">
        <v>13</v>
      </c>
      <c r="C13933" t="s">
        <v>20</v>
      </c>
      <c r="D13933" s="2">
        <v>2252.71</v>
      </c>
      <c r="E13933">
        <v>0.26</v>
      </c>
      <c r="F13933">
        <v>3</v>
      </c>
      <c r="G13933" s="1">
        <v>45440</v>
      </c>
      <c r="H13933" s="1">
        <v>45444</v>
      </c>
      <c r="I13933" t="s">
        <v>15</v>
      </c>
      <c r="J13933" t="s">
        <v>27</v>
      </c>
      <c r="K13933" s="2">
        <v>656.92</v>
      </c>
      <c r="L13933" t="s">
        <v>28</v>
      </c>
      <c r="M13933">
        <f>YEAR(Table1[[#This Row],[order_date]])</f>
        <v>2024</v>
      </c>
      <c r="N13933">
        <f>MONTH(Table1[[#This Row],[order_date]])</f>
        <v>5</v>
      </c>
      <c r="O13933" s="3">
        <f>Table1[[#This Row],[sales]]-Table1[[#This Row],[profit]]</f>
        <v>1595.79</v>
      </c>
      <c r="P13933" s="3">
        <f>Table1[[#This Row],[sales]]*Table1[[#This Row],[quantity]]</f>
        <v>6758.13</v>
      </c>
      <c r="Q13933" s="9">
        <f>Table1[[#This Row],[delivery_date]]-Table1[[#This Row],[order_date]]</f>
        <v>4</v>
      </c>
    </row>
    <row r="13934" spans="1:17" x14ac:dyDescent="0.35">
      <c r="A13934" t="s">
        <v>13965</v>
      </c>
      <c r="B13934" t="s">
        <v>41</v>
      </c>
      <c r="C13934" t="s">
        <v>36</v>
      </c>
      <c r="D13934" s="2">
        <v>394.58</v>
      </c>
      <c r="E13934">
        <v>0.17</v>
      </c>
      <c r="F13934">
        <v>2</v>
      </c>
      <c r="G13934" s="1">
        <v>45617</v>
      </c>
      <c r="H13934" s="1">
        <v>45621</v>
      </c>
      <c r="I13934" t="s">
        <v>21</v>
      </c>
      <c r="J13934" t="s">
        <v>27</v>
      </c>
      <c r="K13934" s="2">
        <v>102.21</v>
      </c>
      <c r="L13934" t="s">
        <v>39</v>
      </c>
      <c r="M13934">
        <f>YEAR(Table1[[#This Row],[order_date]])</f>
        <v>2024</v>
      </c>
      <c r="N13934">
        <f>MONTH(Table1[[#This Row],[order_date]])</f>
        <v>11</v>
      </c>
      <c r="O13934" s="3">
        <f>Table1[[#This Row],[sales]]-Table1[[#This Row],[profit]]</f>
        <v>292.37</v>
      </c>
      <c r="P13934" s="3">
        <f>Table1[[#This Row],[sales]]*Table1[[#This Row],[quantity]]</f>
        <v>789.16</v>
      </c>
      <c r="Q13934" s="9">
        <f>Table1[[#This Row],[delivery_date]]-Table1[[#This Row],[order_date]]</f>
        <v>4</v>
      </c>
    </row>
    <row r="13935" spans="1:17" x14ac:dyDescent="0.35">
      <c r="A13935" t="s">
        <v>13966</v>
      </c>
      <c r="B13935" t="s">
        <v>41</v>
      </c>
      <c r="C13935" t="s">
        <v>33</v>
      </c>
      <c r="D13935" s="2">
        <v>952.13</v>
      </c>
      <c r="E13935">
        <v>0.46</v>
      </c>
      <c r="F13935">
        <v>3</v>
      </c>
      <c r="G13935" s="1">
        <v>45564</v>
      </c>
      <c r="H13935" s="1">
        <v>45566</v>
      </c>
      <c r="I13935" t="s">
        <v>15</v>
      </c>
      <c r="J13935" t="s">
        <v>16</v>
      </c>
      <c r="K13935" s="2">
        <v>225.23</v>
      </c>
      <c r="L13935" t="s">
        <v>39</v>
      </c>
      <c r="M13935">
        <f>YEAR(Table1[[#This Row],[order_date]])</f>
        <v>2024</v>
      </c>
      <c r="N13935">
        <f>MONTH(Table1[[#This Row],[order_date]])</f>
        <v>9</v>
      </c>
      <c r="O13935" s="3">
        <f>Table1[[#This Row],[sales]]-Table1[[#This Row],[profit]]</f>
        <v>726.9</v>
      </c>
      <c r="P13935" s="3">
        <f>Table1[[#This Row],[sales]]*Table1[[#This Row],[quantity]]</f>
        <v>2856.39</v>
      </c>
      <c r="Q13935" s="9">
        <f>Table1[[#This Row],[delivery_date]]-Table1[[#This Row],[order_date]]</f>
        <v>2</v>
      </c>
    </row>
    <row r="13936" spans="1:17" x14ac:dyDescent="0.35">
      <c r="A13936" t="s">
        <v>13967</v>
      </c>
      <c r="B13936" t="s">
        <v>25</v>
      </c>
      <c r="C13936" t="s">
        <v>20</v>
      </c>
      <c r="D13936" s="2">
        <v>3666.59</v>
      </c>
      <c r="E13936">
        <v>0.04</v>
      </c>
      <c r="F13936">
        <v>2</v>
      </c>
      <c r="G13936" s="1">
        <v>45300</v>
      </c>
      <c r="H13936" s="1">
        <v>45301</v>
      </c>
      <c r="I13936" t="s">
        <v>15</v>
      </c>
      <c r="J13936" t="s">
        <v>27</v>
      </c>
      <c r="K13936" s="2">
        <v>414.76</v>
      </c>
      <c r="L13936" t="s">
        <v>39</v>
      </c>
      <c r="M13936">
        <f>YEAR(Table1[[#This Row],[order_date]])</f>
        <v>2024</v>
      </c>
      <c r="N13936">
        <f>MONTH(Table1[[#This Row],[order_date]])</f>
        <v>1</v>
      </c>
      <c r="O13936" s="3">
        <f>Table1[[#This Row],[sales]]-Table1[[#This Row],[profit]]</f>
        <v>3251.83</v>
      </c>
      <c r="P13936" s="3">
        <f>Table1[[#This Row],[sales]]*Table1[[#This Row],[quantity]]</f>
        <v>7333.18</v>
      </c>
      <c r="Q13936" s="9">
        <f>Table1[[#This Row],[delivery_date]]-Table1[[#This Row],[order_date]]</f>
        <v>1</v>
      </c>
    </row>
    <row r="13937" spans="1:17" x14ac:dyDescent="0.35">
      <c r="A13937" t="s">
        <v>13968</v>
      </c>
      <c r="B13937" t="s">
        <v>25</v>
      </c>
      <c r="C13937" t="s">
        <v>20</v>
      </c>
      <c r="D13937" s="2">
        <v>2453.88</v>
      </c>
      <c r="E13937">
        <v>0.4</v>
      </c>
      <c r="F13937">
        <v>8</v>
      </c>
      <c r="G13937" s="1">
        <v>45000</v>
      </c>
      <c r="H13937" s="1">
        <v>45004</v>
      </c>
      <c r="I13937" t="s">
        <v>31</v>
      </c>
      <c r="J13937" t="s">
        <v>22</v>
      </c>
      <c r="K13937" s="2">
        <v>643.58000000000004</v>
      </c>
      <c r="L13937" t="s">
        <v>28</v>
      </c>
      <c r="M13937">
        <f>YEAR(Table1[[#This Row],[order_date]])</f>
        <v>2023</v>
      </c>
      <c r="N13937">
        <f>MONTH(Table1[[#This Row],[order_date]])</f>
        <v>3</v>
      </c>
      <c r="O13937" s="3">
        <f>Table1[[#This Row],[sales]]-Table1[[#This Row],[profit]]</f>
        <v>1810.3000000000002</v>
      </c>
      <c r="P13937" s="3">
        <f>Table1[[#This Row],[sales]]*Table1[[#This Row],[quantity]]</f>
        <v>19631.04</v>
      </c>
      <c r="Q13937" s="9">
        <f>Table1[[#This Row],[delivery_date]]-Table1[[#This Row],[order_date]]</f>
        <v>4</v>
      </c>
    </row>
    <row r="13938" spans="1:17" x14ac:dyDescent="0.35">
      <c r="A13938" t="s">
        <v>13969</v>
      </c>
      <c r="B13938" t="s">
        <v>41</v>
      </c>
      <c r="C13938" t="s">
        <v>20</v>
      </c>
      <c r="D13938" s="2">
        <v>2464.06</v>
      </c>
      <c r="E13938">
        <v>0.2</v>
      </c>
      <c r="F13938">
        <v>5</v>
      </c>
      <c r="G13938" s="1">
        <v>45512</v>
      </c>
      <c r="H13938" s="1">
        <v>45515</v>
      </c>
      <c r="I13938" t="s">
        <v>21</v>
      </c>
      <c r="J13938" t="s">
        <v>16</v>
      </c>
      <c r="K13938" s="2">
        <v>457.49</v>
      </c>
      <c r="L13938" t="s">
        <v>34</v>
      </c>
      <c r="M13938">
        <f>YEAR(Table1[[#This Row],[order_date]])</f>
        <v>2024</v>
      </c>
      <c r="N13938">
        <f>MONTH(Table1[[#This Row],[order_date]])</f>
        <v>8</v>
      </c>
      <c r="O13938" s="3">
        <f>Table1[[#This Row],[sales]]-Table1[[#This Row],[profit]]</f>
        <v>2006.57</v>
      </c>
      <c r="P13938" s="3">
        <f>Table1[[#This Row],[sales]]*Table1[[#This Row],[quantity]]</f>
        <v>12320.3</v>
      </c>
      <c r="Q13938" s="9">
        <f>Table1[[#This Row],[delivery_date]]-Table1[[#This Row],[order_date]]</f>
        <v>3</v>
      </c>
    </row>
    <row r="13939" spans="1:17" x14ac:dyDescent="0.35">
      <c r="A13939" t="s">
        <v>13970</v>
      </c>
      <c r="B13939" t="s">
        <v>13</v>
      </c>
      <c r="C13939" t="s">
        <v>33</v>
      </c>
      <c r="D13939" s="2">
        <v>3031.27</v>
      </c>
      <c r="E13939">
        <v>0.09</v>
      </c>
      <c r="F13939">
        <v>3</v>
      </c>
      <c r="G13939" s="1">
        <v>45340</v>
      </c>
      <c r="H13939" s="1">
        <v>45347</v>
      </c>
      <c r="I13939" t="s">
        <v>31</v>
      </c>
      <c r="J13939" t="s">
        <v>22</v>
      </c>
      <c r="K13939" s="2">
        <v>901.53</v>
      </c>
      <c r="L13939" t="s">
        <v>48</v>
      </c>
      <c r="M13939">
        <f>YEAR(Table1[[#This Row],[order_date]])</f>
        <v>2024</v>
      </c>
      <c r="N13939">
        <f>MONTH(Table1[[#This Row],[order_date]])</f>
        <v>2</v>
      </c>
      <c r="O13939" s="3">
        <f>Table1[[#This Row],[sales]]-Table1[[#This Row],[profit]]</f>
        <v>2129.7399999999998</v>
      </c>
      <c r="P13939" s="3">
        <f>Table1[[#This Row],[sales]]*Table1[[#This Row],[quantity]]</f>
        <v>9093.81</v>
      </c>
      <c r="Q13939" s="9">
        <f>Table1[[#This Row],[delivery_date]]-Table1[[#This Row],[order_date]]</f>
        <v>7</v>
      </c>
    </row>
    <row r="13940" spans="1:17" x14ac:dyDescent="0.35">
      <c r="A13940" t="s">
        <v>13971</v>
      </c>
      <c r="B13940" t="s">
        <v>13</v>
      </c>
      <c r="C13940" t="s">
        <v>20</v>
      </c>
      <c r="D13940" s="2">
        <v>3963.74</v>
      </c>
      <c r="E13940">
        <v>0.06</v>
      </c>
      <c r="F13940">
        <v>8</v>
      </c>
      <c r="G13940" s="1">
        <v>45055</v>
      </c>
      <c r="H13940" s="1">
        <v>45057</v>
      </c>
      <c r="I13940" t="s">
        <v>15</v>
      </c>
      <c r="J13940" t="s">
        <v>16</v>
      </c>
      <c r="K13940" s="2">
        <v>468.19</v>
      </c>
      <c r="L13940" t="s">
        <v>23</v>
      </c>
      <c r="M13940">
        <f>YEAR(Table1[[#This Row],[order_date]])</f>
        <v>2023</v>
      </c>
      <c r="N13940">
        <f>MONTH(Table1[[#This Row],[order_date]])</f>
        <v>5</v>
      </c>
      <c r="O13940" s="3">
        <f>Table1[[#This Row],[sales]]-Table1[[#This Row],[profit]]</f>
        <v>3495.5499999999997</v>
      </c>
      <c r="P13940" s="3">
        <f>Table1[[#This Row],[sales]]*Table1[[#This Row],[quantity]]</f>
        <v>31709.919999999998</v>
      </c>
      <c r="Q13940" s="9">
        <f>Table1[[#This Row],[delivery_date]]-Table1[[#This Row],[order_date]]</f>
        <v>2</v>
      </c>
    </row>
    <row r="13941" spans="1:17" x14ac:dyDescent="0.35">
      <c r="A13941" t="s">
        <v>13972</v>
      </c>
      <c r="B13941" t="s">
        <v>13</v>
      </c>
      <c r="C13941" t="s">
        <v>33</v>
      </c>
      <c r="D13941" s="2">
        <v>877.07</v>
      </c>
      <c r="E13941">
        <v>0.11</v>
      </c>
      <c r="F13941">
        <v>8</v>
      </c>
      <c r="G13941" s="1">
        <v>45405</v>
      </c>
      <c r="H13941" s="1">
        <v>45407</v>
      </c>
      <c r="I13941" t="s">
        <v>21</v>
      </c>
      <c r="J13941" t="s">
        <v>16</v>
      </c>
      <c r="K13941" s="2">
        <v>237.17</v>
      </c>
      <c r="L13941" t="s">
        <v>39</v>
      </c>
      <c r="M13941">
        <f>YEAR(Table1[[#This Row],[order_date]])</f>
        <v>2024</v>
      </c>
      <c r="N13941">
        <f>MONTH(Table1[[#This Row],[order_date]])</f>
        <v>4</v>
      </c>
      <c r="O13941" s="3">
        <f>Table1[[#This Row],[sales]]-Table1[[#This Row],[profit]]</f>
        <v>639.90000000000009</v>
      </c>
      <c r="P13941" s="3">
        <f>Table1[[#This Row],[sales]]*Table1[[#This Row],[quantity]]</f>
        <v>7016.56</v>
      </c>
      <c r="Q13941" s="9">
        <f>Table1[[#This Row],[delivery_date]]-Table1[[#This Row],[order_date]]</f>
        <v>2</v>
      </c>
    </row>
    <row r="13942" spans="1:17" x14ac:dyDescent="0.35">
      <c r="A13942" t="s">
        <v>13973</v>
      </c>
      <c r="B13942" t="s">
        <v>19</v>
      </c>
      <c r="C13942" t="s">
        <v>33</v>
      </c>
      <c r="D13942" s="2">
        <v>947.93</v>
      </c>
      <c r="E13942">
        <v>0.06</v>
      </c>
      <c r="F13942">
        <v>4</v>
      </c>
      <c r="G13942" s="1">
        <v>45409</v>
      </c>
      <c r="H13942" s="1">
        <v>45415</v>
      </c>
      <c r="I13942" t="s">
        <v>21</v>
      </c>
      <c r="J13942" t="s">
        <v>22</v>
      </c>
      <c r="K13942" s="2">
        <v>61.77</v>
      </c>
      <c r="L13942" t="s">
        <v>28</v>
      </c>
      <c r="M13942">
        <f>YEAR(Table1[[#This Row],[order_date]])</f>
        <v>2024</v>
      </c>
      <c r="N13942">
        <f>MONTH(Table1[[#This Row],[order_date]])</f>
        <v>4</v>
      </c>
      <c r="O13942" s="3">
        <f>Table1[[#This Row],[sales]]-Table1[[#This Row],[profit]]</f>
        <v>886.16</v>
      </c>
      <c r="P13942" s="3">
        <f>Table1[[#This Row],[sales]]*Table1[[#This Row],[quantity]]</f>
        <v>3791.72</v>
      </c>
      <c r="Q13942" s="9">
        <f>Table1[[#This Row],[delivery_date]]-Table1[[#This Row],[order_date]]</f>
        <v>6</v>
      </c>
    </row>
    <row r="13943" spans="1:17" x14ac:dyDescent="0.35">
      <c r="A13943" t="s">
        <v>13974</v>
      </c>
      <c r="B13943" t="s">
        <v>41</v>
      </c>
      <c r="C13943" t="s">
        <v>26</v>
      </c>
      <c r="D13943" s="2">
        <v>694.88</v>
      </c>
      <c r="E13943">
        <v>0.23</v>
      </c>
      <c r="F13943">
        <v>9</v>
      </c>
      <c r="G13943" s="1">
        <v>45166</v>
      </c>
      <c r="H13943" s="1">
        <v>45171</v>
      </c>
      <c r="I13943" t="s">
        <v>21</v>
      </c>
      <c r="J13943" t="s">
        <v>27</v>
      </c>
      <c r="K13943" s="2">
        <v>177.35</v>
      </c>
      <c r="L13943" t="s">
        <v>34</v>
      </c>
      <c r="M13943">
        <f>YEAR(Table1[[#This Row],[order_date]])</f>
        <v>2023</v>
      </c>
      <c r="N13943">
        <f>MONTH(Table1[[#This Row],[order_date]])</f>
        <v>8</v>
      </c>
      <c r="O13943" s="3">
        <f>Table1[[#This Row],[sales]]-Table1[[#This Row],[profit]]</f>
        <v>517.53</v>
      </c>
      <c r="P13943" s="3">
        <f>Table1[[#This Row],[sales]]*Table1[[#This Row],[quantity]]</f>
        <v>6253.92</v>
      </c>
      <c r="Q13943" s="9">
        <f>Table1[[#This Row],[delivery_date]]-Table1[[#This Row],[order_date]]</f>
        <v>5</v>
      </c>
    </row>
    <row r="13944" spans="1:17" x14ac:dyDescent="0.35">
      <c r="A13944" t="s">
        <v>13975</v>
      </c>
      <c r="B13944" t="s">
        <v>41</v>
      </c>
      <c r="C13944" t="s">
        <v>26</v>
      </c>
      <c r="D13944" s="2">
        <v>4690.46</v>
      </c>
      <c r="E13944">
        <v>0.17</v>
      </c>
      <c r="F13944">
        <v>1</v>
      </c>
      <c r="G13944" s="1">
        <v>45083</v>
      </c>
      <c r="H13944" s="1">
        <v>45086</v>
      </c>
      <c r="I13944" t="s">
        <v>21</v>
      </c>
      <c r="J13944" t="s">
        <v>27</v>
      </c>
      <c r="K13944" s="2">
        <v>905.95</v>
      </c>
      <c r="L13944" t="s">
        <v>39</v>
      </c>
      <c r="M13944">
        <f>YEAR(Table1[[#This Row],[order_date]])</f>
        <v>2023</v>
      </c>
      <c r="N13944">
        <f>MONTH(Table1[[#This Row],[order_date]])</f>
        <v>6</v>
      </c>
      <c r="O13944" s="3">
        <f>Table1[[#This Row],[sales]]-Table1[[#This Row],[profit]]</f>
        <v>3784.51</v>
      </c>
      <c r="P13944" s="3">
        <f>Table1[[#This Row],[sales]]*Table1[[#This Row],[quantity]]</f>
        <v>4690.46</v>
      </c>
      <c r="Q13944" s="9">
        <f>Table1[[#This Row],[delivery_date]]-Table1[[#This Row],[order_date]]</f>
        <v>3</v>
      </c>
    </row>
    <row r="13945" spans="1:17" x14ac:dyDescent="0.35">
      <c r="A13945" t="s">
        <v>13976</v>
      </c>
      <c r="B13945" t="s">
        <v>19</v>
      </c>
      <c r="C13945" t="s">
        <v>20</v>
      </c>
      <c r="D13945" s="2">
        <v>2928.72</v>
      </c>
      <c r="E13945">
        <v>0.18</v>
      </c>
      <c r="F13945">
        <v>7</v>
      </c>
      <c r="G13945" s="1">
        <v>45067</v>
      </c>
      <c r="H13945" s="1">
        <v>45072</v>
      </c>
      <c r="I13945" t="s">
        <v>21</v>
      </c>
      <c r="J13945" t="s">
        <v>16</v>
      </c>
      <c r="K13945" s="2">
        <v>489.82</v>
      </c>
      <c r="L13945" t="s">
        <v>34</v>
      </c>
      <c r="M13945">
        <f>YEAR(Table1[[#This Row],[order_date]])</f>
        <v>2023</v>
      </c>
      <c r="N13945">
        <f>MONTH(Table1[[#This Row],[order_date]])</f>
        <v>5</v>
      </c>
      <c r="O13945" s="3">
        <f>Table1[[#This Row],[sales]]-Table1[[#This Row],[profit]]</f>
        <v>2438.8999999999996</v>
      </c>
      <c r="P13945" s="3">
        <f>Table1[[#This Row],[sales]]*Table1[[#This Row],[quantity]]</f>
        <v>20501.039999999997</v>
      </c>
      <c r="Q13945" s="9">
        <f>Table1[[#This Row],[delivery_date]]-Table1[[#This Row],[order_date]]</f>
        <v>5</v>
      </c>
    </row>
    <row r="13946" spans="1:17" x14ac:dyDescent="0.35">
      <c r="A13946" t="s">
        <v>13977</v>
      </c>
      <c r="B13946" t="s">
        <v>41</v>
      </c>
      <c r="C13946" t="s">
        <v>14</v>
      </c>
      <c r="D13946" s="2">
        <v>553.94000000000005</v>
      </c>
      <c r="E13946">
        <v>0.08</v>
      </c>
      <c r="F13946">
        <v>5</v>
      </c>
      <c r="G13946" s="1">
        <v>45225</v>
      </c>
      <c r="H13946" s="1">
        <v>45227</v>
      </c>
      <c r="I13946" t="s">
        <v>31</v>
      </c>
      <c r="J13946" t="s">
        <v>16</v>
      </c>
      <c r="K13946" s="2">
        <v>58.44</v>
      </c>
      <c r="L13946" t="s">
        <v>34</v>
      </c>
      <c r="M13946">
        <f>YEAR(Table1[[#This Row],[order_date]])</f>
        <v>2023</v>
      </c>
      <c r="N13946">
        <f>MONTH(Table1[[#This Row],[order_date]])</f>
        <v>10</v>
      </c>
      <c r="O13946" s="3">
        <f>Table1[[#This Row],[sales]]-Table1[[#This Row],[profit]]</f>
        <v>495.50000000000006</v>
      </c>
      <c r="P13946" s="3">
        <f>Table1[[#This Row],[sales]]*Table1[[#This Row],[quantity]]</f>
        <v>2769.7000000000003</v>
      </c>
      <c r="Q13946" s="9">
        <f>Table1[[#This Row],[delivery_date]]-Table1[[#This Row],[order_date]]</f>
        <v>2</v>
      </c>
    </row>
    <row r="13947" spans="1:17" x14ac:dyDescent="0.35">
      <c r="A13947" t="s">
        <v>13978</v>
      </c>
      <c r="B13947" t="s">
        <v>41</v>
      </c>
      <c r="C13947" t="s">
        <v>26</v>
      </c>
      <c r="D13947" s="2">
        <v>1181.1600000000001</v>
      </c>
      <c r="E13947">
        <v>0.33</v>
      </c>
      <c r="F13947">
        <v>7</v>
      </c>
      <c r="G13947" s="1">
        <v>44967</v>
      </c>
      <c r="H13947" s="1">
        <v>44972</v>
      </c>
      <c r="I13947" t="s">
        <v>31</v>
      </c>
      <c r="J13947" t="s">
        <v>27</v>
      </c>
      <c r="K13947" s="2">
        <v>108.96</v>
      </c>
      <c r="L13947" t="s">
        <v>17</v>
      </c>
      <c r="M13947">
        <f>YEAR(Table1[[#This Row],[order_date]])</f>
        <v>2023</v>
      </c>
      <c r="N13947">
        <f>MONTH(Table1[[#This Row],[order_date]])</f>
        <v>2</v>
      </c>
      <c r="O13947" s="3">
        <f>Table1[[#This Row],[sales]]-Table1[[#This Row],[profit]]</f>
        <v>1072.2</v>
      </c>
      <c r="P13947" s="3">
        <f>Table1[[#This Row],[sales]]*Table1[[#This Row],[quantity]]</f>
        <v>8268.1200000000008</v>
      </c>
      <c r="Q13947" s="9">
        <f>Table1[[#This Row],[delivery_date]]-Table1[[#This Row],[order_date]]</f>
        <v>5</v>
      </c>
    </row>
    <row r="13948" spans="1:17" x14ac:dyDescent="0.35">
      <c r="A13948" t="s">
        <v>13979</v>
      </c>
      <c r="B13948" t="s">
        <v>19</v>
      </c>
      <c r="C13948" t="s">
        <v>26</v>
      </c>
      <c r="D13948" s="2">
        <v>3655.39</v>
      </c>
      <c r="E13948">
        <v>0.3</v>
      </c>
      <c r="F13948">
        <v>8</v>
      </c>
      <c r="G13948" s="1">
        <v>45654</v>
      </c>
      <c r="H13948" s="1">
        <v>45660</v>
      </c>
      <c r="I13948" t="s">
        <v>31</v>
      </c>
      <c r="J13948" t="s">
        <v>16</v>
      </c>
      <c r="K13948" s="2">
        <v>510.87</v>
      </c>
      <c r="L13948" t="s">
        <v>17</v>
      </c>
      <c r="M13948">
        <f>YEAR(Table1[[#This Row],[order_date]])</f>
        <v>2024</v>
      </c>
      <c r="N13948">
        <f>MONTH(Table1[[#This Row],[order_date]])</f>
        <v>12</v>
      </c>
      <c r="O13948" s="3">
        <f>Table1[[#This Row],[sales]]-Table1[[#This Row],[profit]]</f>
        <v>3144.52</v>
      </c>
      <c r="P13948" s="3">
        <f>Table1[[#This Row],[sales]]*Table1[[#This Row],[quantity]]</f>
        <v>29243.119999999999</v>
      </c>
      <c r="Q13948" s="9">
        <f>Table1[[#This Row],[delivery_date]]-Table1[[#This Row],[order_date]]</f>
        <v>6</v>
      </c>
    </row>
    <row r="13949" spans="1:17" x14ac:dyDescent="0.35">
      <c r="A13949" t="s">
        <v>13980</v>
      </c>
      <c r="B13949" t="s">
        <v>25</v>
      </c>
      <c r="C13949" t="s">
        <v>14</v>
      </c>
      <c r="D13949" s="2">
        <v>242.06</v>
      </c>
      <c r="E13949">
        <v>0.49</v>
      </c>
      <c r="F13949">
        <v>3</v>
      </c>
      <c r="G13949" s="1">
        <v>45271</v>
      </c>
      <c r="H13949" s="1">
        <v>45276</v>
      </c>
      <c r="I13949" t="s">
        <v>15</v>
      </c>
      <c r="J13949" t="s">
        <v>27</v>
      </c>
      <c r="K13949" s="2">
        <v>22.05</v>
      </c>
      <c r="L13949" t="s">
        <v>23</v>
      </c>
      <c r="M13949">
        <f>YEAR(Table1[[#This Row],[order_date]])</f>
        <v>2023</v>
      </c>
      <c r="N13949">
        <f>MONTH(Table1[[#This Row],[order_date]])</f>
        <v>12</v>
      </c>
      <c r="O13949" s="3">
        <f>Table1[[#This Row],[sales]]-Table1[[#This Row],[profit]]</f>
        <v>220.01</v>
      </c>
      <c r="P13949" s="3">
        <f>Table1[[#This Row],[sales]]*Table1[[#This Row],[quantity]]</f>
        <v>726.18000000000006</v>
      </c>
      <c r="Q13949" s="9">
        <f>Table1[[#This Row],[delivery_date]]-Table1[[#This Row],[order_date]]</f>
        <v>5</v>
      </c>
    </row>
    <row r="13950" spans="1:17" x14ac:dyDescent="0.35">
      <c r="A13950" t="s">
        <v>13981</v>
      </c>
      <c r="B13950" t="s">
        <v>41</v>
      </c>
      <c r="C13950" t="s">
        <v>36</v>
      </c>
      <c r="D13950" s="2">
        <v>3655.71</v>
      </c>
      <c r="E13950">
        <v>0.08</v>
      </c>
      <c r="F13950">
        <v>3</v>
      </c>
      <c r="G13950" s="1">
        <v>45624</v>
      </c>
      <c r="H13950" s="1">
        <v>45629</v>
      </c>
      <c r="I13950" t="s">
        <v>21</v>
      </c>
      <c r="J13950" t="s">
        <v>27</v>
      </c>
      <c r="K13950" s="2">
        <v>401.78</v>
      </c>
      <c r="L13950" t="s">
        <v>23</v>
      </c>
      <c r="M13950">
        <f>YEAR(Table1[[#This Row],[order_date]])</f>
        <v>2024</v>
      </c>
      <c r="N13950">
        <f>MONTH(Table1[[#This Row],[order_date]])</f>
        <v>11</v>
      </c>
      <c r="O13950" s="3">
        <f>Table1[[#This Row],[sales]]-Table1[[#This Row],[profit]]</f>
        <v>3253.9300000000003</v>
      </c>
      <c r="P13950" s="3">
        <f>Table1[[#This Row],[sales]]*Table1[[#This Row],[quantity]]</f>
        <v>10967.130000000001</v>
      </c>
      <c r="Q13950" s="9">
        <f>Table1[[#This Row],[delivery_date]]-Table1[[#This Row],[order_date]]</f>
        <v>5</v>
      </c>
    </row>
    <row r="13951" spans="1:17" x14ac:dyDescent="0.35">
      <c r="A13951" t="s">
        <v>13982</v>
      </c>
      <c r="B13951" t="s">
        <v>19</v>
      </c>
      <c r="C13951" t="s">
        <v>20</v>
      </c>
      <c r="D13951" s="2">
        <v>4566.18</v>
      </c>
      <c r="E13951">
        <v>0.42</v>
      </c>
      <c r="F13951">
        <v>1</v>
      </c>
      <c r="G13951" s="1">
        <v>45324</v>
      </c>
      <c r="H13951" s="1">
        <v>45328</v>
      </c>
      <c r="I13951" t="s">
        <v>21</v>
      </c>
      <c r="J13951" t="s">
        <v>22</v>
      </c>
      <c r="K13951" s="2">
        <v>1355.34</v>
      </c>
      <c r="L13951" t="s">
        <v>48</v>
      </c>
      <c r="M13951">
        <f>YEAR(Table1[[#This Row],[order_date]])</f>
        <v>2024</v>
      </c>
      <c r="N13951">
        <f>MONTH(Table1[[#This Row],[order_date]])</f>
        <v>2</v>
      </c>
      <c r="O13951" s="3">
        <f>Table1[[#This Row],[sales]]-Table1[[#This Row],[profit]]</f>
        <v>3210.84</v>
      </c>
      <c r="P13951" s="3">
        <f>Table1[[#This Row],[sales]]*Table1[[#This Row],[quantity]]</f>
        <v>4566.18</v>
      </c>
      <c r="Q13951" s="9">
        <f>Table1[[#This Row],[delivery_date]]-Table1[[#This Row],[order_date]]</f>
        <v>4</v>
      </c>
    </row>
    <row r="13952" spans="1:17" x14ac:dyDescent="0.35">
      <c r="A13952" t="s">
        <v>13983</v>
      </c>
      <c r="B13952" t="s">
        <v>13</v>
      </c>
      <c r="C13952" t="s">
        <v>36</v>
      </c>
      <c r="D13952" s="2">
        <v>376.27</v>
      </c>
      <c r="E13952">
        <v>0.02</v>
      </c>
      <c r="F13952">
        <v>5</v>
      </c>
      <c r="G13952" s="1">
        <v>44967</v>
      </c>
      <c r="H13952" s="1">
        <v>44969</v>
      </c>
      <c r="I13952" t="s">
        <v>31</v>
      </c>
      <c r="J13952" t="s">
        <v>22</v>
      </c>
      <c r="K13952" s="2">
        <v>98.27</v>
      </c>
      <c r="L13952" t="s">
        <v>28</v>
      </c>
      <c r="M13952">
        <f>YEAR(Table1[[#This Row],[order_date]])</f>
        <v>2023</v>
      </c>
      <c r="N13952">
        <f>MONTH(Table1[[#This Row],[order_date]])</f>
        <v>2</v>
      </c>
      <c r="O13952" s="3">
        <f>Table1[[#This Row],[sales]]-Table1[[#This Row],[profit]]</f>
        <v>278</v>
      </c>
      <c r="P13952" s="3">
        <f>Table1[[#This Row],[sales]]*Table1[[#This Row],[quantity]]</f>
        <v>1881.35</v>
      </c>
      <c r="Q13952" s="9">
        <f>Table1[[#This Row],[delivery_date]]-Table1[[#This Row],[order_date]]</f>
        <v>2</v>
      </c>
    </row>
    <row r="13953" spans="1:17" x14ac:dyDescent="0.35">
      <c r="A13953" t="s">
        <v>13984</v>
      </c>
      <c r="B13953" t="s">
        <v>25</v>
      </c>
      <c r="C13953" t="s">
        <v>36</v>
      </c>
      <c r="D13953" s="2">
        <v>1013.46</v>
      </c>
      <c r="E13953">
        <v>0.04</v>
      </c>
      <c r="F13953">
        <v>8</v>
      </c>
      <c r="G13953" s="1">
        <v>45377</v>
      </c>
      <c r="H13953" s="1">
        <v>45382</v>
      </c>
      <c r="I13953" t="s">
        <v>15</v>
      </c>
      <c r="J13953" t="s">
        <v>27</v>
      </c>
      <c r="K13953" s="2">
        <v>61.13</v>
      </c>
      <c r="L13953" t="s">
        <v>34</v>
      </c>
      <c r="M13953">
        <f>YEAR(Table1[[#This Row],[order_date]])</f>
        <v>2024</v>
      </c>
      <c r="N13953">
        <f>MONTH(Table1[[#This Row],[order_date]])</f>
        <v>3</v>
      </c>
      <c r="O13953" s="3">
        <f>Table1[[#This Row],[sales]]-Table1[[#This Row],[profit]]</f>
        <v>952.33</v>
      </c>
      <c r="P13953" s="3">
        <f>Table1[[#This Row],[sales]]*Table1[[#This Row],[quantity]]</f>
        <v>8107.68</v>
      </c>
      <c r="Q13953" s="9">
        <f>Table1[[#This Row],[delivery_date]]-Table1[[#This Row],[order_date]]</f>
        <v>5</v>
      </c>
    </row>
    <row r="13954" spans="1:17" x14ac:dyDescent="0.35">
      <c r="A13954" t="s">
        <v>13985</v>
      </c>
      <c r="B13954" t="s">
        <v>13</v>
      </c>
      <c r="C13954" t="s">
        <v>33</v>
      </c>
      <c r="D13954" s="2">
        <v>111.66</v>
      </c>
      <c r="E13954">
        <v>0.32</v>
      </c>
      <c r="F13954">
        <v>1</v>
      </c>
      <c r="G13954" s="1">
        <v>45364</v>
      </c>
      <c r="H13954" s="1">
        <v>45370</v>
      </c>
      <c r="I13954" t="s">
        <v>31</v>
      </c>
      <c r="J13954" t="s">
        <v>27</v>
      </c>
      <c r="K13954" s="2">
        <v>14.48</v>
      </c>
      <c r="L13954" t="s">
        <v>34</v>
      </c>
      <c r="M13954">
        <f>YEAR(Table1[[#This Row],[order_date]])</f>
        <v>2024</v>
      </c>
      <c r="N13954">
        <f>MONTH(Table1[[#This Row],[order_date]])</f>
        <v>3</v>
      </c>
      <c r="O13954" s="3">
        <f>Table1[[#This Row],[sales]]-Table1[[#This Row],[profit]]</f>
        <v>97.179999999999993</v>
      </c>
      <c r="P13954" s="3">
        <f>Table1[[#This Row],[sales]]*Table1[[#This Row],[quantity]]</f>
        <v>111.66</v>
      </c>
      <c r="Q13954" s="9">
        <f>Table1[[#This Row],[delivery_date]]-Table1[[#This Row],[order_date]]</f>
        <v>6</v>
      </c>
    </row>
    <row r="13955" spans="1:17" x14ac:dyDescent="0.35">
      <c r="A13955" t="s">
        <v>13986</v>
      </c>
      <c r="B13955" t="s">
        <v>41</v>
      </c>
      <c r="C13955" t="s">
        <v>33</v>
      </c>
      <c r="D13955" s="2">
        <v>634.25</v>
      </c>
      <c r="E13955">
        <v>0.2</v>
      </c>
      <c r="F13955">
        <v>2</v>
      </c>
      <c r="G13955" s="1">
        <v>45484</v>
      </c>
      <c r="H13955" s="1">
        <v>45487</v>
      </c>
      <c r="I13955" t="s">
        <v>21</v>
      </c>
      <c r="J13955" t="s">
        <v>22</v>
      </c>
      <c r="K13955" s="2">
        <v>57.91</v>
      </c>
      <c r="L13955" t="s">
        <v>28</v>
      </c>
      <c r="M13955">
        <f>YEAR(Table1[[#This Row],[order_date]])</f>
        <v>2024</v>
      </c>
      <c r="N13955">
        <f>MONTH(Table1[[#This Row],[order_date]])</f>
        <v>7</v>
      </c>
      <c r="O13955" s="3">
        <f>Table1[[#This Row],[sales]]-Table1[[#This Row],[profit]]</f>
        <v>576.34</v>
      </c>
      <c r="P13955" s="3">
        <f>Table1[[#This Row],[sales]]*Table1[[#This Row],[quantity]]</f>
        <v>1268.5</v>
      </c>
      <c r="Q13955" s="9">
        <f>Table1[[#This Row],[delivery_date]]-Table1[[#This Row],[order_date]]</f>
        <v>3</v>
      </c>
    </row>
    <row r="13956" spans="1:17" x14ac:dyDescent="0.35">
      <c r="A13956" t="s">
        <v>13987</v>
      </c>
      <c r="B13956" t="s">
        <v>25</v>
      </c>
      <c r="C13956" t="s">
        <v>20</v>
      </c>
      <c r="D13956" s="2">
        <v>3123.26</v>
      </c>
      <c r="E13956">
        <v>0.12</v>
      </c>
      <c r="F13956">
        <v>2</v>
      </c>
      <c r="G13956" s="1">
        <v>45131</v>
      </c>
      <c r="H13956" s="1">
        <v>45135</v>
      </c>
      <c r="I13956" t="s">
        <v>15</v>
      </c>
      <c r="J13956" t="s">
        <v>27</v>
      </c>
      <c r="K13956" s="2">
        <v>297.8</v>
      </c>
      <c r="L13956" t="s">
        <v>23</v>
      </c>
      <c r="M13956">
        <f>YEAR(Table1[[#This Row],[order_date]])</f>
        <v>2023</v>
      </c>
      <c r="N13956">
        <f>MONTH(Table1[[#This Row],[order_date]])</f>
        <v>7</v>
      </c>
      <c r="O13956" s="3">
        <f>Table1[[#This Row],[sales]]-Table1[[#This Row],[profit]]</f>
        <v>2825.46</v>
      </c>
      <c r="P13956" s="3">
        <f>Table1[[#This Row],[sales]]*Table1[[#This Row],[quantity]]</f>
        <v>6246.52</v>
      </c>
      <c r="Q13956" s="9">
        <f>Table1[[#This Row],[delivery_date]]-Table1[[#This Row],[order_date]]</f>
        <v>4</v>
      </c>
    </row>
    <row r="13957" spans="1:17" x14ac:dyDescent="0.35">
      <c r="A13957" t="s">
        <v>13988</v>
      </c>
      <c r="B13957" t="s">
        <v>19</v>
      </c>
      <c r="C13957" t="s">
        <v>14</v>
      </c>
      <c r="D13957" s="2">
        <v>319.61</v>
      </c>
      <c r="E13957">
        <v>0</v>
      </c>
      <c r="F13957">
        <v>2</v>
      </c>
      <c r="G13957" s="1">
        <v>45434</v>
      </c>
      <c r="H13957" s="1">
        <v>45436</v>
      </c>
      <c r="I13957" t="s">
        <v>31</v>
      </c>
      <c r="J13957" t="s">
        <v>27</v>
      </c>
      <c r="K13957" s="2">
        <v>29</v>
      </c>
      <c r="L13957" t="s">
        <v>39</v>
      </c>
      <c r="M13957">
        <f>YEAR(Table1[[#This Row],[order_date]])</f>
        <v>2024</v>
      </c>
      <c r="N13957">
        <f>MONTH(Table1[[#This Row],[order_date]])</f>
        <v>5</v>
      </c>
      <c r="O13957" s="3">
        <f>Table1[[#This Row],[sales]]-Table1[[#This Row],[profit]]</f>
        <v>290.61</v>
      </c>
      <c r="P13957" s="3">
        <f>Table1[[#This Row],[sales]]*Table1[[#This Row],[quantity]]</f>
        <v>639.22</v>
      </c>
      <c r="Q13957" s="9">
        <f>Table1[[#This Row],[delivery_date]]-Table1[[#This Row],[order_date]]</f>
        <v>2</v>
      </c>
    </row>
    <row r="13958" spans="1:17" x14ac:dyDescent="0.35">
      <c r="A13958" t="s">
        <v>13989</v>
      </c>
      <c r="B13958" t="s">
        <v>41</v>
      </c>
      <c r="C13958" t="s">
        <v>33</v>
      </c>
      <c r="D13958" s="2">
        <v>2186.59</v>
      </c>
      <c r="E13958">
        <v>0.33</v>
      </c>
      <c r="F13958">
        <v>5</v>
      </c>
      <c r="G13958" s="1">
        <v>45644</v>
      </c>
      <c r="H13958" s="1">
        <v>45646</v>
      </c>
      <c r="I13958" t="s">
        <v>31</v>
      </c>
      <c r="J13958" t="s">
        <v>16</v>
      </c>
      <c r="K13958" s="2">
        <v>418.67</v>
      </c>
      <c r="L13958" t="s">
        <v>28</v>
      </c>
      <c r="M13958">
        <f>YEAR(Table1[[#This Row],[order_date]])</f>
        <v>2024</v>
      </c>
      <c r="N13958">
        <f>MONTH(Table1[[#This Row],[order_date]])</f>
        <v>12</v>
      </c>
      <c r="O13958" s="3">
        <f>Table1[[#This Row],[sales]]-Table1[[#This Row],[profit]]</f>
        <v>1767.92</v>
      </c>
      <c r="P13958" s="3">
        <f>Table1[[#This Row],[sales]]*Table1[[#This Row],[quantity]]</f>
        <v>10932.95</v>
      </c>
      <c r="Q13958" s="9">
        <f>Table1[[#This Row],[delivery_date]]-Table1[[#This Row],[order_date]]</f>
        <v>2</v>
      </c>
    </row>
    <row r="13959" spans="1:17" x14ac:dyDescent="0.35">
      <c r="A13959" t="s">
        <v>13990</v>
      </c>
      <c r="B13959" t="s">
        <v>19</v>
      </c>
      <c r="C13959" t="s">
        <v>26</v>
      </c>
      <c r="D13959" s="2">
        <v>2566.67</v>
      </c>
      <c r="E13959">
        <v>0.22</v>
      </c>
      <c r="F13959">
        <v>7</v>
      </c>
      <c r="G13959" s="1">
        <v>45336</v>
      </c>
      <c r="H13959" s="1">
        <v>45343</v>
      </c>
      <c r="I13959" t="s">
        <v>15</v>
      </c>
      <c r="J13959" t="s">
        <v>22</v>
      </c>
      <c r="K13959" s="2">
        <v>240.76</v>
      </c>
      <c r="L13959" t="s">
        <v>23</v>
      </c>
      <c r="M13959">
        <f>YEAR(Table1[[#This Row],[order_date]])</f>
        <v>2024</v>
      </c>
      <c r="N13959">
        <f>MONTH(Table1[[#This Row],[order_date]])</f>
        <v>2</v>
      </c>
      <c r="O13959" s="3">
        <f>Table1[[#This Row],[sales]]-Table1[[#This Row],[profit]]</f>
        <v>2325.91</v>
      </c>
      <c r="P13959" s="3">
        <f>Table1[[#This Row],[sales]]*Table1[[#This Row],[quantity]]</f>
        <v>17966.690000000002</v>
      </c>
      <c r="Q13959" s="9">
        <f>Table1[[#This Row],[delivery_date]]-Table1[[#This Row],[order_date]]</f>
        <v>7</v>
      </c>
    </row>
    <row r="13960" spans="1:17" x14ac:dyDescent="0.35">
      <c r="A13960" t="s">
        <v>13991</v>
      </c>
      <c r="B13960" t="s">
        <v>25</v>
      </c>
      <c r="C13960" t="s">
        <v>20</v>
      </c>
      <c r="D13960" s="2">
        <v>4542.4799999999996</v>
      </c>
      <c r="E13960">
        <v>0.09</v>
      </c>
      <c r="F13960">
        <v>3</v>
      </c>
      <c r="G13960" s="1">
        <v>45112</v>
      </c>
      <c r="H13960" s="1">
        <v>45113</v>
      </c>
      <c r="I13960" t="s">
        <v>15</v>
      </c>
      <c r="J13960" t="s">
        <v>22</v>
      </c>
      <c r="K13960" s="2">
        <v>1358.4</v>
      </c>
      <c r="L13960" t="s">
        <v>23</v>
      </c>
      <c r="M13960">
        <f>YEAR(Table1[[#This Row],[order_date]])</f>
        <v>2023</v>
      </c>
      <c r="N13960">
        <f>MONTH(Table1[[#This Row],[order_date]])</f>
        <v>7</v>
      </c>
      <c r="O13960" s="3">
        <f>Table1[[#This Row],[sales]]-Table1[[#This Row],[profit]]</f>
        <v>3184.0799999999995</v>
      </c>
      <c r="P13960" s="3">
        <f>Table1[[#This Row],[sales]]*Table1[[#This Row],[quantity]]</f>
        <v>13627.439999999999</v>
      </c>
      <c r="Q13960" s="9">
        <f>Table1[[#This Row],[delivery_date]]-Table1[[#This Row],[order_date]]</f>
        <v>1</v>
      </c>
    </row>
    <row r="13961" spans="1:17" x14ac:dyDescent="0.35">
      <c r="A13961" t="s">
        <v>13992</v>
      </c>
      <c r="B13961" t="s">
        <v>13</v>
      </c>
      <c r="C13961" t="s">
        <v>36</v>
      </c>
      <c r="D13961" s="2">
        <v>2424.02</v>
      </c>
      <c r="E13961">
        <v>0.49</v>
      </c>
      <c r="F13961">
        <v>1</v>
      </c>
      <c r="G13961" s="1">
        <v>45057</v>
      </c>
      <c r="H13961" s="1">
        <v>45059</v>
      </c>
      <c r="I13961" t="s">
        <v>15</v>
      </c>
      <c r="J13961" t="s">
        <v>22</v>
      </c>
      <c r="K13961" s="2">
        <v>236.63</v>
      </c>
      <c r="L13961" t="s">
        <v>48</v>
      </c>
      <c r="M13961">
        <f>YEAR(Table1[[#This Row],[order_date]])</f>
        <v>2023</v>
      </c>
      <c r="N13961">
        <f>MONTH(Table1[[#This Row],[order_date]])</f>
        <v>5</v>
      </c>
      <c r="O13961" s="3">
        <f>Table1[[#This Row],[sales]]-Table1[[#This Row],[profit]]</f>
        <v>2187.39</v>
      </c>
      <c r="P13961" s="3">
        <f>Table1[[#This Row],[sales]]*Table1[[#This Row],[quantity]]</f>
        <v>2424.02</v>
      </c>
      <c r="Q13961" s="9">
        <f>Table1[[#This Row],[delivery_date]]-Table1[[#This Row],[order_date]]</f>
        <v>2</v>
      </c>
    </row>
    <row r="13962" spans="1:17" x14ac:dyDescent="0.35">
      <c r="A13962" t="s">
        <v>13993</v>
      </c>
      <c r="B13962" t="s">
        <v>41</v>
      </c>
      <c r="C13962" t="s">
        <v>20</v>
      </c>
      <c r="D13962" s="2">
        <v>798.47</v>
      </c>
      <c r="E13962">
        <v>0.18</v>
      </c>
      <c r="F13962">
        <v>9</v>
      </c>
      <c r="G13962" s="1">
        <v>45536</v>
      </c>
      <c r="H13962" s="1">
        <v>45541</v>
      </c>
      <c r="I13962" t="s">
        <v>21</v>
      </c>
      <c r="J13962" t="s">
        <v>16</v>
      </c>
      <c r="K13962" s="2">
        <v>213.52</v>
      </c>
      <c r="L13962" t="s">
        <v>48</v>
      </c>
      <c r="M13962">
        <f>YEAR(Table1[[#This Row],[order_date]])</f>
        <v>2024</v>
      </c>
      <c r="N13962">
        <f>MONTH(Table1[[#This Row],[order_date]])</f>
        <v>9</v>
      </c>
      <c r="O13962" s="3">
        <f>Table1[[#This Row],[sales]]-Table1[[#This Row],[profit]]</f>
        <v>584.95000000000005</v>
      </c>
      <c r="P13962" s="3">
        <f>Table1[[#This Row],[sales]]*Table1[[#This Row],[quantity]]</f>
        <v>7186.2300000000005</v>
      </c>
      <c r="Q13962" s="9">
        <f>Table1[[#This Row],[delivery_date]]-Table1[[#This Row],[order_date]]</f>
        <v>5</v>
      </c>
    </row>
    <row r="13963" spans="1:17" x14ac:dyDescent="0.35">
      <c r="A13963" t="s">
        <v>13994</v>
      </c>
      <c r="B13963" t="s">
        <v>41</v>
      </c>
      <c r="C13963" t="s">
        <v>33</v>
      </c>
      <c r="D13963" s="2">
        <v>1517.53</v>
      </c>
      <c r="E13963">
        <v>0.15</v>
      </c>
      <c r="F13963">
        <v>9</v>
      </c>
      <c r="G13963" s="1">
        <v>45205</v>
      </c>
      <c r="H13963" s="1">
        <v>45206</v>
      </c>
      <c r="I13963" t="s">
        <v>31</v>
      </c>
      <c r="J13963" t="s">
        <v>22</v>
      </c>
      <c r="K13963" s="2">
        <v>375.94</v>
      </c>
      <c r="L13963" t="s">
        <v>48</v>
      </c>
      <c r="M13963">
        <f>YEAR(Table1[[#This Row],[order_date]])</f>
        <v>2023</v>
      </c>
      <c r="N13963">
        <f>MONTH(Table1[[#This Row],[order_date]])</f>
        <v>10</v>
      </c>
      <c r="O13963" s="3">
        <f>Table1[[#This Row],[sales]]-Table1[[#This Row],[profit]]</f>
        <v>1141.5899999999999</v>
      </c>
      <c r="P13963" s="3">
        <f>Table1[[#This Row],[sales]]*Table1[[#This Row],[quantity]]</f>
        <v>13657.77</v>
      </c>
      <c r="Q13963" s="9">
        <f>Table1[[#This Row],[delivery_date]]-Table1[[#This Row],[order_date]]</f>
        <v>1</v>
      </c>
    </row>
    <row r="13964" spans="1:17" x14ac:dyDescent="0.35">
      <c r="A13964" t="s">
        <v>13995</v>
      </c>
      <c r="B13964" t="s">
        <v>19</v>
      </c>
      <c r="C13964" t="s">
        <v>14</v>
      </c>
      <c r="D13964" s="2">
        <v>3393.76</v>
      </c>
      <c r="E13964">
        <v>0.26</v>
      </c>
      <c r="F13964">
        <v>4</v>
      </c>
      <c r="G13964" s="1">
        <v>45628</v>
      </c>
      <c r="H13964" s="1">
        <v>45630</v>
      </c>
      <c r="I13964" t="s">
        <v>15</v>
      </c>
      <c r="J13964" t="s">
        <v>22</v>
      </c>
      <c r="K13964" s="2">
        <v>983.14</v>
      </c>
      <c r="L13964" t="s">
        <v>28</v>
      </c>
      <c r="M13964">
        <f>YEAR(Table1[[#This Row],[order_date]])</f>
        <v>2024</v>
      </c>
      <c r="N13964">
        <f>MONTH(Table1[[#This Row],[order_date]])</f>
        <v>12</v>
      </c>
      <c r="O13964" s="3">
        <f>Table1[[#This Row],[sales]]-Table1[[#This Row],[profit]]</f>
        <v>2410.6200000000003</v>
      </c>
      <c r="P13964" s="3">
        <f>Table1[[#This Row],[sales]]*Table1[[#This Row],[quantity]]</f>
        <v>13575.04</v>
      </c>
      <c r="Q13964" s="9">
        <f>Table1[[#This Row],[delivery_date]]-Table1[[#This Row],[order_date]]</f>
        <v>2</v>
      </c>
    </row>
    <row r="13965" spans="1:17" x14ac:dyDescent="0.35">
      <c r="A13965" t="s">
        <v>13996</v>
      </c>
      <c r="B13965" t="s">
        <v>25</v>
      </c>
      <c r="C13965" t="s">
        <v>36</v>
      </c>
      <c r="D13965" s="2">
        <v>649.37</v>
      </c>
      <c r="E13965">
        <v>0.14000000000000001</v>
      </c>
      <c r="F13965">
        <v>5</v>
      </c>
      <c r="G13965" s="1">
        <v>44930</v>
      </c>
      <c r="H13965" s="1">
        <v>44934</v>
      </c>
      <c r="I13965" t="s">
        <v>21</v>
      </c>
      <c r="J13965" t="s">
        <v>22</v>
      </c>
      <c r="K13965" s="2">
        <v>185.03</v>
      </c>
      <c r="L13965" t="s">
        <v>28</v>
      </c>
      <c r="M13965">
        <f>YEAR(Table1[[#This Row],[order_date]])</f>
        <v>2023</v>
      </c>
      <c r="N13965">
        <f>MONTH(Table1[[#This Row],[order_date]])</f>
        <v>1</v>
      </c>
      <c r="O13965" s="3">
        <f>Table1[[#This Row],[sales]]-Table1[[#This Row],[profit]]</f>
        <v>464.34000000000003</v>
      </c>
      <c r="P13965" s="3">
        <f>Table1[[#This Row],[sales]]*Table1[[#This Row],[quantity]]</f>
        <v>3246.85</v>
      </c>
      <c r="Q13965" s="9">
        <f>Table1[[#This Row],[delivery_date]]-Table1[[#This Row],[order_date]]</f>
        <v>4</v>
      </c>
    </row>
    <row r="13966" spans="1:17" x14ac:dyDescent="0.35">
      <c r="A13966" t="s">
        <v>13997</v>
      </c>
      <c r="B13966" t="s">
        <v>19</v>
      </c>
      <c r="C13966" t="s">
        <v>14</v>
      </c>
      <c r="D13966" s="2">
        <v>1235.54</v>
      </c>
      <c r="E13966">
        <v>0.14000000000000001</v>
      </c>
      <c r="F13966">
        <v>4</v>
      </c>
      <c r="G13966" s="1">
        <v>44965</v>
      </c>
      <c r="H13966" s="1">
        <v>44967</v>
      </c>
      <c r="I13966" t="s">
        <v>15</v>
      </c>
      <c r="J13966" t="s">
        <v>27</v>
      </c>
      <c r="K13966" s="2">
        <v>222.09</v>
      </c>
      <c r="L13966" t="s">
        <v>17</v>
      </c>
      <c r="M13966">
        <f>YEAR(Table1[[#This Row],[order_date]])</f>
        <v>2023</v>
      </c>
      <c r="N13966">
        <f>MONTH(Table1[[#This Row],[order_date]])</f>
        <v>2</v>
      </c>
      <c r="O13966" s="3">
        <f>Table1[[#This Row],[sales]]-Table1[[#This Row],[profit]]</f>
        <v>1013.4499999999999</v>
      </c>
      <c r="P13966" s="3">
        <f>Table1[[#This Row],[sales]]*Table1[[#This Row],[quantity]]</f>
        <v>4942.16</v>
      </c>
      <c r="Q13966" s="9">
        <f>Table1[[#This Row],[delivery_date]]-Table1[[#This Row],[order_date]]</f>
        <v>2</v>
      </c>
    </row>
    <row r="13967" spans="1:17" x14ac:dyDescent="0.35">
      <c r="A13967" t="s">
        <v>13998</v>
      </c>
      <c r="B13967" t="s">
        <v>25</v>
      </c>
      <c r="C13967" t="s">
        <v>20</v>
      </c>
      <c r="D13967" s="2">
        <v>4979.3100000000004</v>
      </c>
      <c r="E13967">
        <v>0.48</v>
      </c>
      <c r="F13967">
        <v>8</v>
      </c>
      <c r="G13967" s="1">
        <v>45551</v>
      </c>
      <c r="H13967" s="1">
        <v>45557</v>
      </c>
      <c r="I13967" t="s">
        <v>21</v>
      </c>
      <c r="J13967" t="s">
        <v>16</v>
      </c>
      <c r="K13967" s="2">
        <v>1486.66</v>
      </c>
      <c r="L13967" t="s">
        <v>39</v>
      </c>
      <c r="M13967">
        <f>YEAR(Table1[[#This Row],[order_date]])</f>
        <v>2024</v>
      </c>
      <c r="N13967">
        <f>MONTH(Table1[[#This Row],[order_date]])</f>
        <v>9</v>
      </c>
      <c r="O13967" s="3">
        <f>Table1[[#This Row],[sales]]-Table1[[#This Row],[profit]]</f>
        <v>3492.6500000000005</v>
      </c>
      <c r="P13967" s="3">
        <f>Table1[[#This Row],[sales]]*Table1[[#This Row],[quantity]]</f>
        <v>39834.480000000003</v>
      </c>
      <c r="Q13967" s="9">
        <f>Table1[[#This Row],[delivery_date]]-Table1[[#This Row],[order_date]]</f>
        <v>6</v>
      </c>
    </row>
    <row r="13968" spans="1:17" x14ac:dyDescent="0.35">
      <c r="A13968" t="s">
        <v>13999</v>
      </c>
      <c r="B13968" t="s">
        <v>41</v>
      </c>
      <c r="C13968" t="s">
        <v>14</v>
      </c>
      <c r="D13968" s="2">
        <v>127.12</v>
      </c>
      <c r="E13968">
        <v>0.13</v>
      </c>
      <c r="F13968">
        <v>1</v>
      </c>
      <c r="G13968" s="1">
        <v>45384</v>
      </c>
      <c r="H13968" s="1">
        <v>45390</v>
      </c>
      <c r="I13968" t="s">
        <v>21</v>
      </c>
      <c r="J13968" t="s">
        <v>27</v>
      </c>
      <c r="K13968" s="2">
        <v>35.200000000000003</v>
      </c>
      <c r="L13968" t="s">
        <v>17</v>
      </c>
      <c r="M13968">
        <f>YEAR(Table1[[#This Row],[order_date]])</f>
        <v>2024</v>
      </c>
      <c r="N13968">
        <f>MONTH(Table1[[#This Row],[order_date]])</f>
        <v>4</v>
      </c>
      <c r="O13968" s="3">
        <f>Table1[[#This Row],[sales]]-Table1[[#This Row],[profit]]</f>
        <v>91.92</v>
      </c>
      <c r="P13968" s="3">
        <f>Table1[[#This Row],[sales]]*Table1[[#This Row],[quantity]]</f>
        <v>127.12</v>
      </c>
      <c r="Q13968" s="9">
        <f>Table1[[#This Row],[delivery_date]]-Table1[[#This Row],[order_date]]</f>
        <v>6</v>
      </c>
    </row>
    <row r="13969" spans="1:17" x14ac:dyDescent="0.35">
      <c r="A13969" t="s">
        <v>14000</v>
      </c>
      <c r="B13969" t="s">
        <v>25</v>
      </c>
      <c r="C13969" t="s">
        <v>14</v>
      </c>
      <c r="D13969" s="2">
        <v>845.7</v>
      </c>
      <c r="E13969">
        <v>0.3</v>
      </c>
      <c r="F13969">
        <v>4</v>
      </c>
      <c r="G13969" s="1">
        <v>45472</v>
      </c>
      <c r="H13969" s="1">
        <v>45479</v>
      </c>
      <c r="I13969" t="s">
        <v>15</v>
      </c>
      <c r="J13969" t="s">
        <v>22</v>
      </c>
      <c r="K13969" s="2">
        <v>143.91</v>
      </c>
      <c r="L13969" t="s">
        <v>48</v>
      </c>
      <c r="M13969">
        <f>YEAR(Table1[[#This Row],[order_date]])</f>
        <v>2024</v>
      </c>
      <c r="N13969">
        <f>MONTH(Table1[[#This Row],[order_date]])</f>
        <v>6</v>
      </c>
      <c r="O13969" s="3">
        <f>Table1[[#This Row],[sales]]-Table1[[#This Row],[profit]]</f>
        <v>701.79000000000008</v>
      </c>
      <c r="P13969" s="3">
        <f>Table1[[#This Row],[sales]]*Table1[[#This Row],[quantity]]</f>
        <v>3382.8</v>
      </c>
      <c r="Q13969" s="9">
        <f>Table1[[#This Row],[delivery_date]]-Table1[[#This Row],[order_date]]</f>
        <v>7</v>
      </c>
    </row>
    <row r="13970" spans="1:17" x14ac:dyDescent="0.35">
      <c r="A13970" t="s">
        <v>14001</v>
      </c>
      <c r="B13970" t="s">
        <v>41</v>
      </c>
      <c r="C13970" t="s">
        <v>20</v>
      </c>
      <c r="D13970" s="2">
        <v>4234.0600000000004</v>
      </c>
      <c r="E13970">
        <v>0.02</v>
      </c>
      <c r="F13970">
        <v>4</v>
      </c>
      <c r="G13970" s="1">
        <v>45142</v>
      </c>
      <c r="H13970" s="1">
        <v>45146</v>
      </c>
      <c r="I13970" t="s">
        <v>15</v>
      </c>
      <c r="J13970" t="s">
        <v>16</v>
      </c>
      <c r="K13970" s="2">
        <v>712.49</v>
      </c>
      <c r="L13970" t="s">
        <v>28</v>
      </c>
      <c r="M13970">
        <f>YEAR(Table1[[#This Row],[order_date]])</f>
        <v>2023</v>
      </c>
      <c r="N13970">
        <f>MONTH(Table1[[#This Row],[order_date]])</f>
        <v>8</v>
      </c>
      <c r="O13970" s="3">
        <f>Table1[[#This Row],[sales]]-Table1[[#This Row],[profit]]</f>
        <v>3521.5700000000006</v>
      </c>
      <c r="P13970" s="3">
        <f>Table1[[#This Row],[sales]]*Table1[[#This Row],[quantity]]</f>
        <v>16936.240000000002</v>
      </c>
      <c r="Q13970" s="9">
        <f>Table1[[#This Row],[delivery_date]]-Table1[[#This Row],[order_date]]</f>
        <v>4</v>
      </c>
    </row>
    <row r="13971" spans="1:17" x14ac:dyDescent="0.35">
      <c r="A13971" t="s">
        <v>14002</v>
      </c>
      <c r="B13971" t="s">
        <v>25</v>
      </c>
      <c r="C13971" t="s">
        <v>36</v>
      </c>
      <c r="D13971" s="2">
        <v>596.77</v>
      </c>
      <c r="E13971">
        <v>0.08</v>
      </c>
      <c r="F13971">
        <v>3</v>
      </c>
      <c r="G13971" s="1">
        <v>45046</v>
      </c>
      <c r="H13971" s="1">
        <v>45048</v>
      </c>
      <c r="I13971" t="s">
        <v>21</v>
      </c>
      <c r="J13971" t="s">
        <v>27</v>
      </c>
      <c r="K13971" s="2">
        <v>138.49</v>
      </c>
      <c r="L13971" t="s">
        <v>48</v>
      </c>
      <c r="M13971">
        <f>YEAR(Table1[[#This Row],[order_date]])</f>
        <v>2023</v>
      </c>
      <c r="N13971">
        <f>MONTH(Table1[[#This Row],[order_date]])</f>
        <v>4</v>
      </c>
      <c r="O13971" s="3">
        <f>Table1[[#This Row],[sales]]-Table1[[#This Row],[profit]]</f>
        <v>458.28</v>
      </c>
      <c r="P13971" s="3">
        <f>Table1[[#This Row],[sales]]*Table1[[#This Row],[quantity]]</f>
        <v>1790.31</v>
      </c>
      <c r="Q13971" s="9">
        <f>Table1[[#This Row],[delivery_date]]-Table1[[#This Row],[order_date]]</f>
        <v>2</v>
      </c>
    </row>
    <row r="13972" spans="1:17" x14ac:dyDescent="0.35">
      <c r="A13972" t="s">
        <v>14003</v>
      </c>
      <c r="B13972" t="s">
        <v>13</v>
      </c>
      <c r="C13972" t="s">
        <v>14</v>
      </c>
      <c r="D13972" s="2">
        <v>264.83999999999997</v>
      </c>
      <c r="E13972">
        <v>0.01</v>
      </c>
      <c r="F13972">
        <v>4</v>
      </c>
      <c r="G13972" s="1">
        <v>45207</v>
      </c>
      <c r="H13972" s="1">
        <v>45214</v>
      </c>
      <c r="I13972" t="s">
        <v>21</v>
      </c>
      <c r="J13972" t="s">
        <v>16</v>
      </c>
      <c r="K13972" s="2">
        <v>46.63</v>
      </c>
      <c r="L13972" t="s">
        <v>28</v>
      </c>
      <c r="M13972">
        <f>YEAR(Table1[[#This Row],[order_date]])</f>
        <v>2023</v>
      </c>
      <c r="N13972">
        <f>MONTH(Table1[[#This Row],[order_date]])</f>
        <v>10</v>
      </c>
      <c r="O13972" s="3">
        <f>Table1[[#This Row],[sales]]-Table1[[#This Row],[profit]]</f>
        <v>218.20999999999998</v>
      </c>
      <c r="P13972" s="3">
        <f>Table1[[#This Row],[sales]]*Table1[[#This Row],[quantity]]</f>
        <v>1059.3599999999999</v>
      </c>
      <c r="Q13972" s="9">
        <f>Table1[[#This Row],[delivery_date]]-Table1[[#This Row],[order_date]]</f>
        <v>7</v>
      </c>
    </row>
    <row r="13973" spans="1:17" x14ac:dyDescent="0.35">
      <c r="A13973" t="s">
        <v>14004</v>
      </c>
      <c r="B13973" t="s">
        <v>25</v>
      </c>
      <c r="C13973" t="s">
        <v>14</v>
      </c>
      <c r="D13973" s="2">
        <v>694.43</v>
      </c>
      <c r="E13973">
        <v>0.27</v>
      </c>
      <c r="F13973">
        <v>7</v>
      </c>
      <c r="G13973" s="1">
        <v>45197</v>
      </c>
      <c r="H13973" s="1">
        <v>45199</v>
      </c>
      <c r="I13973" t="s">
        <v>15</v>
      </c>
      <c r="J13973" t="s">
        <v>22</v>
      </c>
      <c r="K13973" s="2">
        <v>191.04</v>
      </c>
      <c r="L13973" t="s">
        <v>17</v>
      </c>
      <c r="M13973">
        <f>YEAR(Table1[[#This Row],[order_date]])</f>
        <v>2023</v>
      </c>
      <c r="N13973">
        <f>MONTH(Table1[[#This Row],[order_date]])</f>
        <v>9</v>
      </c>
      <c r="O13973" s="3">
        <f>Table1[[#This Row],[sales]]-Table1[[#This Row],[profit]]</f>
        <v>503.39</v>
      </c>
      <c r="P13973" s="3">
        <f>Table1[[#This Row],[sales]]*Table1[[#This Row],[quantity]]</f>
        <v>4861.0099999999993</v>
      </c>
      <c r="Q13973" s="9">
        <f>Table1[[#This Row],[delivery_date]]-Table1[[#This Row],[order_date]]</f>
        <v>2</v>
      </c>
    </row>
    <row r="13974" spans="1:17" x14ac:dyDescent="0.35">
      <c r="A13974" t="s">
        <v>14005</v>
      </c>
      <c r="B13974" t="s">
        <v>13</v>
      </c>
      <c r="C13974" t="s">
        <v>20</v>
      </c>
      <c r="D13974" s="2">
        <v>3498.63</v>
      </c>
      <c r="E13974">
        <v>0.25</v>
      </c>
      <c r="F13974">
        <v>5</v>
      </c>
      <c r="G13974" s="1">
        <v>45055</v>
      </c>
      <c r="H13974" s="1">
        <v>45060</v>
      </c>
      <c r="I13974" t="s">
        <v>21</v>
      </c>
      <c r="J13974" t="s">
        <v>16</v>
      </c>
      <c r="K13974" s="2">
        <v>268.91000000000003</v>
      </c>
      <c r="L13974" t="s">
        <v>39</v>
      </c>
      <c r="M13974">
        <f>YEAR(Table1[[#This Row],[order_date]])</f>
        <v>2023</v>
      </c>
      <c r="N13974">
        <f>MONTH(Table1[[#This Row],[order_date]])</f>
        <v>5</v>
      </c>
      <c r="O13974" s="3">
        <f>Table1[[#This Row],[sales]]-Table1[[#This Row],[profit]]</f>
        <v>3229.7200000000003</v>
      </c>
      <c r="P13974" s="3">
        <f>Table1[[#This Row],[sales]]*Table1[[#This Row],[quantity]]</f>
        <v>17493.150000000001</v>
      </c>
      <c r="Q13974" s="9">
        <f>Table1[[#This Row],[delivery_date]]-Table1[[#This Row],[order_date]]</f>
        <v>5</v>
      </c>
    </row>
    <row r="13975" spans="1:17" x14ac:dyDescent="0.35">
      <c r="A13975" t="s">
        <v>14006</v>
      </c>
      <c r="B13975" t="s">
        <v>25</v>
      </c>
      <c r="C13975" t="s">
        <v>26</v>
      </c>
      <c r="D13975" s="2">
        <v>4966.24</v>
      </c>
      <c r="E13975">
        <v>0.17</v>
      </c>
      <c r="F13975">
        <v>3</v>
      </c>
      <c r="G13975" s="1">
        <v>45302</v>
      </c>
      <c r="H13975" s="1">
        <v>45304</v>
      </c>
      <c r="I13975" t="s">
        <v>31</v>
      </c>
      <c r="J13975" t="s">
        <v>22</v>
      </c>
      <c r="K13975" s="2">
        <v>1428.56</v>
      </c>
      <c r="L13975" t="s">
        <v>39</v>
      </c>
      <c r="M13975">
        <f>YEAR(Table1[[#This Row],[order_date]])</f>
        <v>2024</v>
      </c>
      <c r="N13975">
        <f>MONTH(Table1[[#This Row],[order_date]])</f>
        <v>1</v>
      </c>
      <c r="O13975" s="3">
        <f>Table1[[#This Row],[sales]]-Table1[[#This Row],[profit]]</f>
        <v>3537.68</v>
      </c>
      <c r="P13975" s="3">
        <f>Table1[[#This Row],[sales]]*Table1[[#This Row],[quantity]]</f>
        <v>14898.72</v>
      </c>
      <c r="Q13975" s="9">
        <f>Table1[[#This Row],[delivery_date]]-Table1[[#This Row],[order_date]]</f>
        <v>2</v>
      </c>
    </row>
    <row r="13976" spans="1:17" x14ac:dyDescent="0.35">
      <c r="A13976" t="s">
        <v>14007</v>
      </c>
      <c r="B13976" t="s">
        <v>25</v>
      </c>
      <c r="C13976" t="s">
        <v>14</v>
      </c>
      <c r="D13976" s="2">
        <v>2994.11</v>
      </c>
      <c r="E13976">
        <v>0.35</v>
      </c>
      <c r="F13976">
        <v>6</v>
      </c>
      <c r="G13976" s="1">
        <v>45241</v>
      </c>
      <c r="H13976" s="1">
        <v>45246</v>
      </c>
      <c r="I13976" t="s">
        <v>21</v>
      </c>
      <c r="J13976" t="s">
        <v>16</v>
      </c>
      <c r="K13976" s="2">
        <v>886.4</v>
      </c>
      <c r="L13976" t="s">
        <v>39</v>
      </c>
      <c r="M13976">
        <f>YEAR(Table1[[#This Row],[order_date]])</f>
        <v>2023</v>
      </c>
      <c r="N13976">
        <f>MONTH(Table1[[#This Row],[order_date]])</f>
        <v>11</v>
      </c>
      <c r="O13976" s="3">
        <f>Table1[[#This Row],[sales]]-Table1[[#This Row],[profit]]</f>
        <v>2107.71</v>
      </c>
      <c r="P13976" s="3">
        <f>Table1[[#This Row],[sales]]*Table1[[#This Row],[quantity]]</f>
        <v>17964.66</v>
      </c>
      <c r="Q13976" s="9">
        <f>Table1[[#This Row],[delivery_date]]-Table1[[#This Row],[order_date]]</f>
        <v>5</v>
      </c>
    </row>
    <row r="13977" spans="1:17" x14ac:dyDescent="0.35">
      <c r="A13977" t="s">
        <v>14008</v>
      </c>
      <c r="B13977" t="s">
        <v>19</v>
      </c>
      <c r="C13977" t="s">
        <v>33</v>
      </c>
      <c r="D13977" s="2">
        <v>709.15</v>
      </c>
      <c r="E13977">
        <v>0.31</v>
      </c>
      <c r="F13977">
        <v>9</v>
      </c>
      <c r="G13977" s="1">
        <v>45068</v>
      </c>
      <c r="H13977" s="1">
        <v>45075</v>
      </c>
      <c r="I13977" t="s">
        <v>31</v>
      </c>
      <c r="J13977" t="s">
        <v>22</v>
      </c>
      <c r="K13977" s="2">
        <v>211.31</v>
      </c>
      <c r="L13977" t="s">
        <v>17</v>
      </c>
      <c r="M13977">
        <f>YEAR(Table1[[#This Row],[order_date]])</f>
        <v>2023</v>
      </c>
      <c r="N13977">
        <f>MONTH(Table1[[#This Row],[order_date]])</f>
        <v>5</v>
      </c>
      <c r="O13977" s="3">
        <f>Table1[[#This Row],[sales]]-Table1[[#This Row],[profit]]</f>
        <v>497.84</v>
      </c>
      <c r="P13977" s="3">
        <f>Table1[[#This Row],[sales]]*Table1[[#This Row],[quantity]]</f>
        <v>6382.3499999999995</v>
      </c>
      <c r="Q13977" s="9">
        <f>Table1[[#This Row],[delivery_date]]-Table1[[#This Row],[order_date]]</f>
        <v>7</v>
      </c>
    </row>
    <row r="13978" spans="1:17" x14ac:dyDescent="0.35">
      <c r="A13978" t="s">
        <v>14009</v>
      </c>
      <c r="B13978" t="s">
        <v>19</v>
      </c>
      <c r="C13978" t="s">
        <v>36</v>
      </c>
      <c r="D13978" s="2">
        <v>1000.52</v>
      </c>
      <c r="E13978">
        <v>0.3</v>
      </c>
      <c r="F13978">
        <v>3</v>
      </c>
      <c r="G13978" s="1">
        <v>45031</v>
      </c>
      <c r="H13978" s="1">
        <v>45032</v>
      </c>
      <c r="I13978" t="s">
        <v>21</v>
      </c>
      <c r="J13978" t="s">
        <v>22</v>
      </c>
      <c r="K13978" s="2">
        <v>219.68</v>
      </c>
      <c r="L13978" t="s">
        <v>17</v>
      </c>
      <c r="M13978">
        <f>YEAR(Table1[[#This Row],[order_date]])</f>
        <v>2023</v>
      </c>
      <c r="N13978">
        <f>MONTH(Table1[[#This Row],[order_date]])</f>
        <v>4</v>
      </c>
      <c r="O13978" s="3">
        <f>Table1[[#This Row],[sales]]-Table1[[#This Row],[profit]]</f>
        <v>780.83999999999992</v>
      </c>
      <c r="P13978" s="3">
        <f>Table1[[#This Row],[sales]]*Table1[[#This Row],[quantity]]</f>
        <v>3001.56</v>
      </c>
      <c r="Q13978" s="9">
        <f>Table1[[#This Row],[delivery_date]]-Table1[[#This Row],[order_date]]</f>
        <v>1</v>
      </c>
    </row>
    <row r="13979" spans="1:17" x14ac:dyDescent="0.35">
      <c r="A13979" t="s">
        <v>14010</v>
      </c>
      <c r="B13979" t="s">
        <v>41</v>
      </c>
      <c r="C13979" t="s">
        <v>14</v>
      </c>
      <c r="D13979" s="2">
        <v>2734.64</v>
      </c>
      <c r="E13979">
        <v>0.17</v>
      </c>
      <c r="F13979">
        <v>2</v>
      </c>
      <c r="G13979" s="1">
        <v>45654</v>
      </c>
      <c r="H13979" s="1">
        <v>45661</v>
      </c>
      <c r="I13979" t="s">
        <v>31</v>
      </c>
      <c r="J13979" t="s">
        <v>16</v>
      </c>
      <c r="K13979" s="2">
        <v>152.24</v>
      </c>
      <c r="L13979" t="s">
        <v>28</v>
      </c>
      <c r="M13979">
        <f>YEAR(Table1[[#This Row],[order_date]])</f>
        <v>2024</v>
      </c>
      <c r="N13979">
        <f>MONTH(Table1[[#This Row],[order_date]])</f>
        <v>12</v>
      </c>
      <c r="O13979" s="3">
        <f>Table1[[#This Row],[sales]]-Table1[[#This Row],[profit]]</f>
        <v>2582.3999999999996</v>
      </c>
      <c r="P13979" s="3">
        <f>Table1[[#This Row],[sales]]*Table1[[#This Row],[quantity]]</f>
        <v>5469.28</v>
      </c>
      <c r="Q13979" s="9">
        <f>Table1[[#This Row],[delivery_date]]-Table1[[#This Row],[order_date]]</f>
        <v>7</v>
      </c>
    </row>
    <row r="13980" spans="1:17" x14ac:dyDescent="0.35">
      <c r="A13980" t="s">
        <v>14011</v>
      </c>
      <c r="B13980" t="s">
        <v>19</v>
      </c>
      <c r="C13980" t="s">
        <v>20</v>
      </c>
      <c r="D13980" s="2">
        <v>3606.73</v>
      </c>
      <c r="E13980">
        <v>0.16</v>
      </c>
      <c r="F13980">
        <v>9</v>
      </c>
      <c r="G13980" s="1">
        <v>45430</v>
      </c>
      <c r="H13980" s="1">
        <v>45432</v>
      </c>
      <c r="I13980" t="s">
        <v>31</v>
      </c>
      <c r="J13980" t="s">
        <v>27</v>
      </c>
      <c r="K13980" s="2">
        <v>896.77</v>
      </c>
      <c r="L13980" t="s">
        <v>48</v>
      </c>
      <c r="M13980">
        <f>YEAR(Table1[[#This Row],[order_date]])</f>
        <v>2024</v>
      </c>
      <c r="N13980">
        <f>MONTH(Table1[[#This Row],[order_date]])</f>
        <v>5</v>
      </c>
      <c r="O13980" s="3">
        <f>Table1[[#This Row],[sales]]-Table1[[#This Row],[profit]]</f>
        <v>2709.96</v>
      </c>
      <c r="P13980" s="3">
        <f>Table1[[#This Row],[sales]]*Table1[[#This Row],[quantity]]</f>
        <v>32460.57</v>
      </c>
      <c r="Q13980" s="9">
        <f>Table1[[#This Row],[delivery_date]]-Table1[[#This Row],[order_date]]</f>
        <v>2</v>
      </c>
    </row>
    <row r="13981" spans="1:17" x14ac:dyDescent="0.35">
      <c r="A13981" t="s">
        <v>14012</v>
      </c>
      <c r="B13981" t="s">
        <v>25</v>
      </c>
      <c r="C13981" t="s">
        <v>33</v>
      </c>
      <c r="D13981" s="2">
        <v>3348.27</v>
      </c>
      <c r="E13981">
        <v>0.44</v>
      </c>
      <c r="F13981">
        <v>5</v>
      </c>
      <c r="G13981" s="1">
        <v>44979</v>
      </c>
      <c r="H13981" s="1">
        <v>44985</v>
      </c>
      <c r="I13981" t="s">
        <v>21</v>
      </c>
      <c r="J13981" t="s">
        <v>22</v>
      </c>
      <c r="K13981" s="2">
        <v>802.31</v>
      </c>
      <c r="L13981" t="s">
        <v>17</v>
      </c>
      <c r="M13981">
        <f>YEAR(Table1[[#This Row],[order_date]])</f>
        <v>2023</v>
      </c>
      <c r="N13981">
        <f>MONTH(Table1[[#This Row],[order_date]])</f>
        <v>2</v>
      </c>
      <c r="O13981" s="3">
        <f>Table1[[#This Row],[sales]]-Table1[[#This Row],[profit]]</f>
        <v>2545.96</v>
      </c>
      <c r="P13981" s="3">
        <f>Table1[[#This Row],[sales]]*Table1[[#This Row],[quantity]]</f>
        <v>16741.349999999999</v>
      </c>
      <c r="Q13981" s="9">
        <f>Table1[[#This Row],[delivery_date]]-Table1[[#This Row],[order_date]]</f>
        <v>6</v>
      </c>
    </row>
    <row r="13982" spans="1:17" x14ac:dyDescent="0.35">
      <c r="A13982" t="s">
        <v>14013</v>
      </c>
      <c r="B13982" t="s">
        <v>19</v>
      </c>
      <c r="C13982" t="s">
        <v>20</v>
      </c>
      <c r="D13982" s="2">
        <v>2916.16</v>
      </c>
      <c r="E13982">
        <v>0.27</v>
      </c>
      <c r="F13982">
        <v>5</v>
      </c>
      <c r="G13982" s="1">
        <v>45170</v>
      </c>
      <c r="H13982" s="1">
        <v>45175</v>
      </c>
      <c r="I13982" t="s">
        <v>31</v>
      </c>
      <c r="J13982" t="s">
        <v>22</v>
      </c>
      <c r="K13982" s="2">
        <v>260.25</v>
      </c>
      <c r="L13982" t="s">
        <v>48</v>
      </c>
      <c r="M13982">
        <f>YEAR(Table1[[#This Row],[order_date]])</f>
        <v>2023</v>
      </c>
      <c r="N13982">
        <f>MONTH(Table1[[#This Row],[order_date]])</f>
        <v>9</v>
      </c>
      <c r="O13982" s="3">
        <f>Table1[[#This Row],[sales]]-Table1[[#This Row],[profit]]</f>
        <v>2655.91</v>
      </c>
      <c r="P13982" s="3">
        <f>Table1[[#This Row],[sales]]*Table1[[#This Row],[quantity]]</f>
        <v>14580.8</v>
      </c>
      <c r="Q13982" s="9">
        <f>Table1[[#This Row],[delivery_date]]-Table1[[#This Row],[order_date]]</f>
        <v>5</v>
      </c>
    </row>
    <row r="13983" spans="1:17" x14ac:dyDescent="0.35">
      <c r="A13983" t="s">
        <v>14014</v>
      </c>
      <c r="B13983" t="s">
        <v>25</v>
      </c>
      <c r="C13983" t="s">
        <v>14</v>
      </c>
      <c r="D13983" s="2">
        <v>4932.72</v>
      </c>
      <c r="E13983">
        <v>0.14000000000000001</v>
      </c>
      <c r="F13983">
        <v>7</v>
      </c>
      <c r="G13983" s="1">
        <v>45320</v>
      </c>
      <c r="H13983" s="1">
        <v>45324</v>
      </c>
      <c r="I13983" t="s">
        <v>21</v>
      </c>
      <c r="J13983" t="s">
        <v>22</v>
      </c>
      <c r="K13983" s="2">
        <v>597.16</v>
      </c>
      <c r="L13983" t="s">
        <v>48</v>
      </c>
      <c r="M13983">
        <f>YEAR(Table1[[#This Row],[order_date]])</f>
        <v>2024</v>
      </c>
      <c r="N13983">
        <f>MONTH(Table1[[#This Row],[order_date]])</f>
        <v>1</v>
      </c>
      <c r="O13983" s="3">
        <f>Table1[[#This Row],[sales]]-Table1[[#This Row],[profit]]</f>
        <v>4335.5600000000004</v>
      </c>
      <c r="P13983" s="3">
        <f>Table1[[#This Row],[sales]]*Table1[[#This Row],[quantity]]</f>
        <v>34529.040000000001</v>
      </c>
      <c r="Q13983" s="9">
        <f>Table1[[#This Row],[delivery_date]]-Table1[[#This Row],[order_date]]</f>
        <v>4</v>
      </c>
    </row>
    <row r="13984" spans="1:17" x14ac:dyDescent="0.35">
      <c r="A13984" t="s">
        <v>14015</v>
      </c>
      <c r="B13984" t="s">
        <v>13</v>
      </c>
      <c r="C13984" t="s">
        <v>33</v>
      </c>
      <c r="D13984" s="2">
        <v>1070.3699999999999</v>
      </c>
      <c r="E13984">
        <v>0.27</v>
      </c>
      <c r="F13984">
        <v>2</v>
      </c>
      <c r="G13984" s="1">
        <v>45544</v>
      </c>
      <c r="H13984" s="1">
        <v>45545</v>
      </c>
      <c r="I13984" t="s">
        <v>15</v>
      </c>
      <c r="J13984" t="s">
        <v>27</v>
      </c>
      <c r="K13984" s="2">
        <v>107.86</v>
      </c>
      <c r="L13984" t="s">
        <v>48</v>
      </c>
      <c r="M13984">
        <f>YEAR(Table1[[#This Row],[order_date]])</f>
        <v>2024</v>
      </c>
      <c r="N13984">
        <f>MONTH(Table1[[#This Row],[order_date]])</f>
        <v>9</v>
      </c>
      <c r="O13984" s="3">
        <f>Table1[[#This Row],[sales]]-Table1[[#This Row],[profit]]</f>
        <v>962.50999999999988</v>
      </c>
      <c r="P13984" s="3">
        <f>Table1[[#This Row],[sales]]*Table1[[#This Row],[quantity]]</f>
        <v>2140.7399999999998</v>
      </c>
      <c r="Q13984" s="9">
        <f>Table1[[#This Row],[delivery_date]]-Table1[[#This Row],[order_date]]</f>
        <v>1</v>
      </c>
    </row>
    <row r="13985" spans="1:17" x14ac:dyDescent="0.35">
      <c r="A13985" t="s">
        <v>14016</v>
      </c>
      <c r="B13985" t="s">
        <v>25</v>
      </c>
      <c r="C13985" t="s">
        <v>36</v>
      </c>
      <c r="D13985" s="2">
        <v>947.23</v>
      </c>
      <c r="E13985">
        <v>0.13</v>
      </c>
      <c r="F13985">
        <v>5</v>
      </c>
      <c r="G13985" s="1">
        <v>45097</v>
      </c>
      <c r="H13985" s="1">
        <v>45098</v>
      </c>
      <c r="I13985" t="s">
        <v>21</v>
      </c>
      <c r="J13985" t="s">
        <v>22</v>
      </c>
      <c r="K13985" s="2">
        <v>265.08</v>
      </c>
      <c r="L13985" t="s">
        <v>23</v>
      </c>
      <c r="M13985">
        <f>YEAR(Table1[[#This Row],[order_date]])</f>
        <v>2023</v>
      </c>
      <c r="N13985">
        <f>MONTH(Table1[[#This Row],[order_date]])</f>
        <v>6</v>
      </c>
      <c r="O13985" s="3">
        <f>Table1[[#This Row],[sales]]-Table1[[#This Row],[profit]]</f>
        <v>682.15000000000009</v>
      </c>
      <c r="P13985" s="3">
        <f>Table1[[#This Row],[sales]]*Table1[[#This Row],[quantity]]</f>
        <v>4736.1499999999996</v>
      </c>
      <c r="Q13985" s="9">
        <f>Table1[[#This Row],[delivery_date]]-Table1[[#This Row],[order_date]]</f>
        <v>1</v>
      </c>
    </row>
    <row r="13986" spans="1:17" x14ac:dyDescent="0.35">
      <c r="A13986" t="s">
        <v>14017</v>
      </c>
      <c r="B13986" t="s">
        <v>41</v>
      </c>
      <c r="C13986" t="s">
        <v>36</v>
      </c>
      <c r="D13986" s="2">
        <v>4309.3999999999996</v>
      </c>
      <c r="E13986">
        <v>0.09</v>
      </c>
      <c r="F13986">
        <v>8</v>
      </c>
      <c r="G13986" s="1">
        <v>45072</v>
      </c>
      <c r="H13986" s="1">
        <v>45076</v>
      </c>
      <c r="I13986" t="s">
        <v>21</v>
      </c>
      <c r="J13986" t="s">
        <v>27</v>
      </c>
      <c r="K13986" s="2">
        <v>589.12</v>
      </c>
      <c r="L13986" t="s">
        <v>48</v>
      </c>
      <c r="M13986">
        <f>YEAR(Table1[[#This Row],[order_date]])</f>
        <v>2023</v>
      </c>
      <c r="N13986">
        <f>MONTH(Table1[[#This Row],[order_date]])</f>
        <v>5</v>
      </c>
      <c r="O13986" s="3">
        <f>Table1[[#This Row],[sales]]-Table1[[#This Row],[profit]]</f>
        <v>3720.2799999999997</v>
      </c>
      <c r="P13986" s="3">
        <f>Table1[[#This Row],[sales]]*Table1[[#This Row],[quantity]]</f>
        <v>34475.199999999997</v>
      </c>
      <c r="Q13986" s="9">
        <f>Table1[[#This Row],[delivery_date]]-Table1[[#This Row],[order_date]]</f>
        <v>4</v>
      </c>
    </row>
    <row r="13987" spans="1:17" x14ac:dyDescent="0.35">
      <c r="A13987" t="s">
        <v>14018</v>
      </c>
      <c r="B13987" t="s">
        <v>13</v>
      </c>
      <c r="C13987" t="s">
        <v>36</v>
      </c>
      <c r="D13987" s="2">
        <v>1525.03</v>
      </c>
      <c r="E13987">
        <v>0.14000000000000001</v>
      </c>
      <c r="F13987">
        <v>8</v>
      </c>
      <c r="G13987" s="1">
        <v>45505</v>
      </c>
      <c r="H13987" s="1">
        <v>45506</v>
      </c>
      <c r="I13987" t="s">
        <v>15</v>
      </c>
      <c r="J13987" t="s">
        <v>22</v>
      </c>
      <c r="K13987" s="2">
        <v>437.09</v>
      </c>
      <c r="L13987" t="s">
        <v>34</v>
      </c>
      <c r="M13987">
        <f>YEAR(Table1[[#This Row],[order_date]])</f>
        <v>2024</v>
      </c>
      <c r="N13987">
        <f>MONTH(Table1[[#This Row],[order_date]])</f>
        <v>8</v>
      </c>
      <c r="O13987" s="3">
        <f>Table1[[#This Row],[sales]]-Table1[[#This Row],[profit]]</f>
        <v>1087.94</v>
      </c>
      <c r="P13987" s="3">
        <f>Table1[[#This Row],[sales]]*Table1[[#This Row],[quantity]]</f>
        <v>12200.24</v>
      </c>
      <c r="Q13987" s="9">
        <f>Table1[[#This Row],[delivery_date]]-Table1[[#This Row],[order_date]]</f>
        <v>1</v>
      </c>
    </row>
    <row r="13988" spans="1:17" x14ac:dyDescent="0.35">
      <c r="A13988" t="s">
        <v>14019</v>
      </c>
      <c r="B13988" t="s">
        <v>41</v>
      </c>
      <c r="C13988" t="s">
        <v>26</v>
      </c>
      <c r="D13988" s="2">
        <v>1729.38</v>
      </c>
      <c r="E13988">
        <v>0.31</v>
      </c>
      <c r="F13988">
        <v>7</v>
      </c>
      <c r="G13988" s="1">
        <v>45241</v>
      </c>
      <c r="H13988" s="1">
        <v>45245</v>
      </c>
      <c r="I13988" t="s">
        <v>31</v>
      </c>
      <c r="J13988" t="s">
        <v>16</v>
      </c>
      <c r="K13988" s="2">
        <v>245.33</v>
      </c>
      <c r="L13988" t="s">
        <v>34</v>
      </c>
      <c r="M13988">
        <f>YEAR(Table1[[#This Row],[order_date]])</f>
        <v>2023</v>
      </c>
      <c r="N13988">
        <f>MONTH(Table1[[#This Row],[order_date]])</f>
        <v>11</v>
      </c>
      <c r="O13988" s="3">
        <f>Table1[[#This Row],[sales]]-Table1[[#This Row],[profit]]</f>
        <v>1484.0500000000002</v>
      </c>
      <c r="P13988" s="3">
        <f>Table1[[#This Row],[sales]]*Table1[[#This Row],[quantity]]</f>
        <v>12105.66</v>
      </c>
      <c r="Q13988" s="9">
        <f>Table1[[#This Row],[delivery_date]]-Table1[[#This Row],[order_date]]</f>
        <v>4</v>
      </c>
    </row>
    <row r="13989" spans="1:17" x14ac:dyDescent="0.35">
      <c r="A13989" t="s">
        <v>14020</v>
      </c>
      <c r="B13989" t="s">
        <v>41</v>
      </c>
      <c r="C13989" t="s">
        <v>20</v>
      </c>
      <c r="D13989" s="2">
        <v>2788.47</v>
      </c>
      <c r="E13989">
        <v>0.26</v>
      </c>
      <c r="F13989">
        <v>5</v>
      </c>
      <c r="G13989" s="1">
        <v>45258</v>
      </c>
      <c r="H13989" s="1">
        <v>45261</v>
      </c>
      <c r="I13989" t="s">
        <v>21</v>
      </c>
      <c r="J13989" t="s">
        <v>16</v>
      </c>
      <c r="K13989" s="2">
        <v>396.97</v>
      </c>
      <c r="L13989" t="s">
        <v>34</v>
      </c>
      <c r="M13989">
        <f>YEAR(Table1[[#This Row],[order_date]])</f>
        <v>2023</v>
      </c>
      <c r="N13989">
        <f>MONTH(Table1[[#This Row],[order_date]])</f>
        <v>11</v>
      </c>
      <c r="O13989" s="3">
        <f>Table1[[#This Row],[sales]]-Table1[[#This Row],[profit]]</f>
        <v>2391.5</v>
      </c>
      <c r="P13989" s="3">
        <f>Table1[[#This Row],[sales]]*Table1[[#This Row],[quantity]]</f>
        <v>13942.349999999999</v>
      </c>
      <c r="Q13989" s="9">
        <f>Table1[[#This Row],[delivery_date]]-Table1[[#This Row],[order_date]]</f>
        <v>3</v>
      </c>
    </row>
    <row r="13990" spans="1:17" x14ac:dyDescent="0.35">
      <c r="A13990" t="s">
        <v>14021</v>
      </c>
      <c r="B13990" t="s">
        <v>41</v>
      </c>
      <c r="C13990" t="s">
        <v>14</v>
      </c>
      <c r="D13990" s="2">
        <v>1968.25</v>
      </c>
      <c r="E13990">
        <v>0.08</v>
      </c>
      <c r="F13990">
        <v>4</v>
      </c>
      <c r="G13990" s="1">
        <v>45290</v>
      </c>
      <c r="H13990" s="1">
        <v>45297</v>
      </c>
      <c r="I13990" t="s">
        <v>21</v>
      </c>
      <c r="J13990" t="s">
        <v>22</v>
      </c>
      <c r="K13990" s="2">
        <v>261.02999999999997</v>
      </c>
      <c r="L13990" t="s">
        <v>48</v>
      </c>
      <c r="M13990">
        <f>YEAR(Table1[[#This Row],[order_date]])</f>
        <v>2023</v>
      </c>
      <c r="N13990">
        <f>MONTH(Table1[[#This Row],[order_date]])</f>
        <v>12</v>
      </c>
      <c r="O13990" s="3">
        <f>Table1[[#This Row],[sales]]-Table1[[#This Row],[profit]]</f>
        <v>1707.22</v>
      </c>
      <c r="P13990" s="3">
        <f>Table1[[#This Row],[sales]]*Table1[[#This Row],[quantity]]</f>
        <v>7873</v>
      </c>
      <c r="Q13990" s="9">
        <f>Table1[[#This Row],[delivery_date]]-Table1[[#This Row],[order_date]]</f>
        <v>7</v>
      </c>
    </row>
    <row r="13991" spans="1:17" x14ac:dyDescent="0.35">
      <c r="A13991" t="s">
        <v>14022</v>
      </c>
      <c r="B13991" t="s">
        <v>19</v>
      </c>
      <c r="C13991" t="s">
        <v>33</v>
      </c>
      <c r="D13991" s="2">
        <v>1509.44</v>
      </c>
      <c r="E13991">
        <v>0.45</v>
      </c>
      <c r="F13991">
        <v>2</v>
      </c>
      <c r="G13991" s="1">
        <v>45205</v>
      </c>
      <c r="H13991" s="1">
        <v>45210</v>
      </c>
      <c r="I13991" t="s">
        <v>31</v>
      </c>
      <c r="J13991" t="s">
        <v>22</v>
      </c>
      <c r="K13991" s="2">
        <v>391.37</v>
      </c>
      <c r="L13991" t="s">
        <v>39</v>
      </c>
      <c r="M13991">
        <f>YEAR(Table1[[#This Row],[order_date]])</f>
        <v>2023</v>
      </c>
      <c r="N13991">
        <f>MONTH(Table1[[#This Row],[order_date]])</f>
        <v>10</v>
      </c>
      <c r="O13991" s="3">
        <f>Table1[[#This Row],[sales]]-Table1[[#This Row],[profit]]</f>
        <v>1118.0700000000002</v>
      </c>
      <c r="P13991" s="3">
        <f>Table1[[#This Row],[sales]]*Table1[[#This Row],[quantity]]</f>
        <v>3018.88</v>
      </c>
      <c r="Q13991" s="9">
        <f>Table1[[#This Row],[delivery_date]]-Table1[[#This Row],[order_date]]</f>
        <v>5</v>
      </c>
    </row>
    <row r="13992" spans="1:17" x14ac:dyDescent="0.35">
      <c r="A13992" t="s">
        <v>14023</v>
      </c>
      <c r="B13992" t="s">
        <v>41</v>
      </c>
      <c r="C13992" t="s">
        <v>20</v>
      </c>
      <c r="D13992" s="2">
        <v>4594.16</v>
      </c>
      <c r="E13992">
        <v>0.25</v>
      </c>
      <c r="F13992">
        <v>2</v>
      </c>
      <c r="G13992" s="1">
        <v>45012</v>
      </c>
      <c r="H13992" s="1">
        <v>45014</v>
      </c>
      <c r="I13992" t="s">
        <v>15</v>
      </c>
      <c r="J13992" t="s">
        <v>16</v>
      </c>
      <c r="K13992" s="2">
        <v>469.59</v>
      </c>
      <c r="L13992" t="s">
        <v>23</v>
      </c>
      <c r="M13992">
        <f>YEAR(Table1[[#This Row],[order_date]])</f>
        <v>2023</v>
      </c>
      <c r="N13992">
        <f>MONTH(Table1[[#This Row],[order_date]])</f>
        <v>3</v>
      </c>
      <c r="O13992" s="3">
        <f>Table1[[#This Row],[sales]]-Table1[[#This Row],[profit]]</f>
        <v>4124.57</v>
      </c>
      <c r="P13992" s="3">
        <f>Table1[[#This Row],[sales]]*Table1[[#This Row],[quantity]]</f>
        <v>9188.32</v>
      </c>
      <c r="Q13992" s="9">
        <f>Table1[[#This Row],[delivery_date]]-Table1[[#This Row],[order_date]]</f>
        <v>2</v>
      </c>
    </row>
    <row r="13993" spans="1:17" x14ac:dyDescent="0.35">
      <c r="A13993" t="s">
        <v>14024</v>
      </c>
      <c r="B13993" t="s">
        <v>13</v>
      </c>
      <c r="C13993" t="s">
        <v>14</v>
      </c>
      <c r="D13993" s="2">
        <v>733.44</v>
      </c>
      <c r="E13993">
        <v>0.4</v>
      </c>
      <c r="F13993">
        <v>3</v>
      </c>
      <c r="G13993" s="1">
        <v>45385</v>
      </c>
      <c r="H13993" s="1">
        <v>45386</v>
      </c>
      <c r="I13993" t="s">
        <v>31</v>
      </c>
      <c r="J13993" t="s">
        <v>27</v>
      </c>
      <c r="K13993" s="2">
        <v>163.16999999999999</v>
      </c>
      <c r="L13993" t="s">
        <v>34</v>
      </c>
      <c r="M13993">
        <f>YEAR(Table1[[#This Row],[order_date]])</f>
        <v>2024</v>
      </c>
      <c r="N13993">
        <f>MONTH(Table1[[#This Row],[order_date]])</f>
        <v>4</v>
      </c>
      <c r="O13993" s="3">
        <f>Table1[[#This Row],[sales]]-Table1[[#This Row],[profit]]</f>
        <v>570.2700000000001</v>
      </c>
      <c r="P13993" s="3">
        <f>Table1[[#This Row],[sales]]*Table1[[#This Row],[quantity]]</f>
        <v>2200.3200000000002</v>
      </c>
      <c r="Q13993" s="9">
        <f>Table1[[#This Row],[delivery_date]]-Table1[[#This Row],[order_date]]</f>
        <v>1</v>
      </c>
    </row>
    <row r="13994" spans="1:17" x14ac:dyDescent="0.35">
      <c r="A13994" t="s">
        <v>14025</v>
      </c>
      <c r="B13994" t="s">
        <v>25</v>
      </c>
      <c r="C13994" t="s">
        <v>26</v>
      </c>
      <c r="D13994" s="2">
        <v>2081.02</v>
      </c>
      <c r="E13994">
        <v>0.17</v>
      </c>
      <c r="F13994">
        <v>3</v>
      </c>
      <c r="G13994" s="1">
        <v>45103</v>
      </c>
      <c r="H13994" s="1">
        <v>45110</v>
      </c>
      <c r="I13994" t="s">
        <v>15</v>
      </c>
      <c r="J13994" t="s">
        <v>27</v>
      </c>
      <c r="K13994" s="2">
        <v>145.01</v>
      </c>
      <c r="L13994" t="s">
        <v>23</v>
      </c>
      <c r="M13994">
        <f>YEAR(Table1[[#This Row],[order_date]])</f>
        <v>2023</v>
      </c>
      <c r="N13994">
        <f>MONTH(Table1[[#This Row],[order_date]])</f>
        <v>6</v>
      </c>
      <c r="O13994" s="3">
        <f>Table1[[#This Row],[sales]]-Table1[[#This Row],[profit]]</f>
        <v>1936.01</v>
      </c>
      <c r="P13994" s="3">
        <f>Table1[[#This Row],[sales]]*Table1[[#This Row],[quantity]]</f>
        <v>6243.0599999999995</v>
      </c>
      <c r="Q13994" s="9">
        <f>Table1[[#This Row],[delivery_date]]-Table1[[#This Row],[order_date]]</f>
        <v>7</v>
      </c>
    </row>
    <row r="13995" spans="1:17" x14ac:dyDescent="0.35">
      <c r="A13995" t="s">
        <v>14026</v>
      </c>
      <c r="B13995" t="s">
        <v>41</v>
      </c>
      <c r="C13995" t="s">
        <v>14</v>
      </c>
      <c r="D13995" s="2">
        <v>114.54</v>
      </c>
      <c r="E13995">
        <v>0.48</v>
      </c>
      <c r="F13995">
        <v>7</v>
      </c>
      <c r="G13995" s="1">
        <v>45589</v>
      </c>
      <c r="H13995" s="1">
        <v>45592</v>
      </c>
      <c r="I13995" t="s">
        <v>31</v>
      </c>
      <c r="J13995" t="s">
        <v>22</v>
      </c>
      <c r="K13995" s="2">
        <v>34.270000000000003</v>
      </c>
      <c r="L13995" t="s">
        <v>39</v>
      </c>
      <c r="M13995">
        <f>YEAR(Table1[[#This Row],[order_date]])</f>
        <v>2024</v>
      </c>
      <c r="N13995">
        <f>MONTH(Table1[[#This Row],[order_date]])</f>
        <v>10</v>
      </c>
      <c r="O13995" s="3">
        <f>Table1[[#This Row],[sales]]-Table1[[#This Row],[profit]]</f>
        <v>80.27000000000001</v>
      </c>
      <c r="P13995" s="3">
        <f>Table1[[#This Row],[sales]]*Table1[[#This Row],[quantity]]</f>
        <v>801.78000000000009</v>
      </c>
      <c r="Q13995" s="9">
        <f>Table1[[#This Row],[delivery_date]]-Table1[[#This Row],[order_date]]</f>
        <v>3</v>
      </c>
    </row>
    <row r="13996" spans="1:17" x14ac:dyDescent="0.35">
      <c r="A13996" t="s">
        <v>14027</v>
      </c>
      <c r="B13996" t="s">
        <v>13</v>
      </c>
      <c r="C13996" t="s">
        <v>20</v>
      </c>
      <c r="D13996" s="2">
        <v>4056.52</v>
      </c>
      <c r="E13996">
        <v>0.38</v>
      </c>
      <c r="F13996">
        <v>6</v>
      </c>
      <c r="G13996" s="1">
        <v>45322</v>
      </c>
      <c r="H13996" s="1">
        <v>45326</v>
      </c>
      <c r="I13996" t="s">
        <v>31</v>
      </c>
      <c r="J13996" t="s">
        <v>27</v>
      </c>
      <c r="K13996" s="2">
        <v>693.46</v>
      </c>
      <c r="L13996" t="s">
        <v>34</v>
      </c>
      <c r="M13996">
        <f>YEAR(Table1[[#This Row],[order_date]])</f>
        <v>2024</v>
      </c>
      <c r="N13996">
        <f>MONTH(Table1[[#This Row],[order_date]])</f>
        <v>1</v>
      </c>
      <c r="O13996" s="3">
        <f>Table1[[#This Row],[sales]]-Table1[[#This Row],[profit]]</f>
        <v>3363.06</v>
      </c>
      <c r="P13996" s="3">
        <f>Table1[[#This Row],[sales]]*Table1[[#This Row],[quantity]]</f>
        <v>24339.119999999999</v>
      </c>
      <c r="Q13996" s="9">
        <f>Table1[[#This Row],[delivery_date]]-Table1[[#This Row],[order_date]]</f>
        <v>4</v>
      </c>
    </row>
    <row r="13997" spans="1:17" x14ac:dyDescent="0.35">
      <c r="A13997" t="s">
        <v>14028</v>
      </c>
      <c r="B13997" t="s">
        <v>41</v>
      </c>
      <c r="C13997" t="s">
        <v>14</v>
      </c>
      <c r="D13997" s="2">
        <v>925.25</v>
      </c>
      <c r="E13997">
        <v>0.23</v>
      </c>
      <c r="F13997">
        <v>1</v>
      </c>
      <c r="G13997" s="1">
        <v>45143</v>
      </c>
      <c r="H13997" s="1">
        <v>45145</v>
      </c>
      <c r="I13997" t="s">
        <v>15</v>
      </c>
      <c r="J13997" t="s">
        <v>27</v>
      </c>
      <c r="K13997" s="2">
        <v>75.14</v>
      </c>
      <c r="L13997" t="s">
        <v>34</v>
      </c>
      <c r="M13997">
        <f>YEAR(Table1[[#This Row],[order_date]])</f>
        <v>2023</v>
      </c>
      <c r="N13997">
        <f>MONTH(Table1[[#This Row],[order_date]])</f>
        <v>8</v>
      </c>
      <c r="O13997" s="3">
        <f>Table1[[#This Row],[sales]]-Table1[[#This Row],[profit]]</f>
        <v>850.11</v>
      </c>
      <c r="P13997" s="3">
        <f>Table1[[#This Row],[sales]]*Table1[[#This Row],[quantity]]</f>
        <v>925.25</v>
      </c>
      <c r="Q13997" s="9">
        <f>Table1[[#This Row],[delivery_date]]-Table1[[#This Row],[order_date]]</f>
        <v>2</v>
      </c>
    </row>
    <row r="13998" spans="1:17" x14ac:dyDescent="0.35">
      <c r="A13998" t="s">
        <v>14029</v>
      </c>
      <c r="B13998" t="s">
        <v>25</v>
      </c>
      <c r="C13998" t="s">
        <v>33</v>
      </c>
      <c r="D13998" s="2">
        <v>3887.65</v>
      </c>
      <c r="E13998">
        <v>0.45</v>
      </c>
      <c r="F13998">
        <v>6</v>
      </c>
      <c r="G13998" s="1">
        <v>45526</v>
      </c>
      <c r="H13998" s="1">
        <v>45530</v>
      </c>
      <c r="I13998" t="s">
        <v>15</v>
      </c>
      <c r="J13998" t="s">
        <v>22</v>
      </c>
      <c r="K13998" s="2">
        <v>638.88</v>
      </c>
      <c r="L13998" t="s">
        <v>48</v>
      </c>
      <c r="M13998">
        <f>YEAR(Table1[[#This Row],[order_date]])</f>
        <v>2024</v>
      </c>
      <c r="N13998">
        <f>MONTH(Table1[[#This Row],[order_date]])</f>
        <v>8</v>
      </c>
      <c r="O13998" s="3">
        <f>Table1[[#This Row],[sales]]-Table1[[#This Row],[profit]]</f>
        <v>3248.77</v>
      </c>
      <c r="P13998" s="3">
        <f>Table1[[#This Row],[sales]]*Table1[[#This Row],[quantity]]</f>
        <v>23325.9</v>
      </c>
      <c r="Q13998" s="9">
        <f>Table1[[#This Row],[delivery_date]]-Table1[[#This Row],[order_date]]</f>
        <v>4</v>
      </c>
    </row>
    <row r="13999" spans="1:17" x14ac:dyDescent="0.35">
      <c r="A13999" t="s">
        <v>14030</v>
      </c>
      <c r="B13999" t="s">
        <v>13</v>
      </c>
      <c r="C13999" t="s">
        <v>26</v>
      </c>
      <c r="D13999" s="2">
        <v>828.16</v>
      </c>
      <c r="E13999">
        <v>0.36</v>
      </c>
      <c r="F13999">
        <v>5</v>
      </c>
      <c r="G13999" s="1">
        <v>45497</v>
      </c>
      <c r="H13999" s="1">
        <v>45501</v>
      </c>
      <c r="I13999" t="s">
        <v>31</v>
      </c>
      <c r="J13999" t="s">
        <v>22</v>
      </c>
      <c r="K13999" s="2">
        <v>57.82</v>
      </c>
      <c r="L13999" t="s">
        <v>23</v>
      </c>
      <c r="M13999">
        <f>YEAR(Table1[[#This Row],[order_date]])</f>
        <v>2024</v>
      </c>
      <c r="N13999">
        <f>MONTH(Table1[[#This Row],[order_date]])</f>
        <v>7</v>
      </c>
      <c r="O13999" s="3">
        <f>Table1[[#This Row],[sales]]-Table1[[#This Row],[profit]]</f>
        <v>770.33999999999992</v>
      </c>
      <c r="P13999" s="3">
        <f>Table1[[#This Row],[sales]]*Table1[[#This Row],[quantity]]</f>
        <v>4140.8</v>
      </c>
      <c r="Q13999" s="9">
        <f>Table1[[#This Row],[delivery_date]]-Table1[[#This Row],[order_date]]</f>
        <v>4</v>
      </c>
    </row>
    <row r="14000" spans="1:17" x14ac:dyDescent="0.35">
      <c r="A14000" t="s">
        <v>14031</v>
      </c>
      <c r="B14000" t="s">
        <v>13</v>
      </c>
      <c r="C14000" t="s">
        <v>33</v>
      </c>
      <c r="D14000" s="2">
        <v>2142.02</v>
      </c>
      <c r="E14000">
        <v>0.22</v>
      </c>
      <c r="F14000">
        <v>6</v>
      </c>
      <c r="G14000" s="1">
        <v>45235</v>
      </c>
      <c r="H14000" s="1">
        <v>45242</v>
      </c>
      <c r="I14000" t="s">
        <v>31</v>
      </c>
      <c r="J14000" t="s">
        <v>27</v>
      </c>
      <c r="K14000" s="2">
        <v>472.73</v>
      </c>
      <c r="L14000" t="s">
        <v>34</v>
      </c>
      <c r="M14000">
        <f>YEAR(Table1[[#This Row],[order_date]])</f>
        <v>2023</v>
      </c>
      <c r="N14000">
        <f>MONTH(Table1[[#This Row],[order_date]])</f>
        <v>11</v>
      </c>
      <c r="O14000" s="3">
        <f>Table1[[#This Row],[sales]]-Table1[[#This Row],[profit]]</f>
        <v>1669.29</v>
      </c>
      <c r="P14000" s="3">
        <f>Table1[[#This Row],[sales]]*Table1[[#This Row],[quantity]]</f>
        <v>12852.119999999999</v>
      </c>
      <c r="Q14000" s="9">
        <f>Table1[[#This Row],[delivery_date]]-Table1[[#This Row],[order_date]]</f>
        <v>7</v>
      </c>
    </row>
    <row r="14001" spans="1:17" x14ac:dyDescent="0.35">
      <c r="A14001" t="s">
        <v>14032</v>
      </c>
      <c r="B14001" t="s">
        <v>25</v>
      </c>
      <c r="C14001" t="s">
        <v>26</v>
      </c>
      <c r="D14001" s="2">
        <v>3668.11</v>
      </c>
      <c r="E14001">
        <v>0.49</v>
      </c>
      <c r="F14001">
        <v>8</v>
      </c>
      <c r="G14001" s="1">
        <v>45250</v>
      </c>
      <c r="H14001" s="1">
        <v>45254</v>
      </c>
      <c r="I14001" t="s">
        <v>15</v>
      </c>
      <c r="J14001" t="s">
        <v>16</v>
      </c>
      <c r="K14001" s="2">
        <v>634.19000000000005</v>
      </c>
      <c r="L14001" t="s">
        <v>28</v>
      </c>
      <c r="M14001">
        <f>YEAR(Table1[[#This Row],[order_date]])</f>
        <v>2023</v>
      </c>
      <c r="N14001">
        <f>MONTH(Table1[[#This Row],[order_date]])</f>
        <v>11</v>
      </c>
      <c r="O14001" s="3">
        <f>Table1[[#This Row],[sales]]-Table1[[#This Row],[profit]]</f>
        <v>3033.92</v>
      </c>
      <c r="P14001" s="3">
        <f>Table1[[#This Row],[sales]]*Table1[[#This Row],[quantity]]</f>
        <v>29344.880000000001</v>
      </c>
      <c r="Q14001" s="9">
        <f>Table1[[#This Row],[delivery_date]]-Table1[[#This Row],[order_date]]</f>
        <v>4</v>
      </c>
    </row>
    <row r="14002" spans="1:17" x14ac:dyDescent="0.35">
      <c r="A14002" t="s">
        <v>14033</v>
      </c>
      <c r="B14002" t="s">
        <v>13</v>
      </c>
      <c r="C14002" t="s">
        <v>26</v>
      </c>
      <c r="D14002" s="2">
        <v>1426.96</v>
      </c>
      <c r="E14002">
        <v>0.15</v>
      </c>
      <c r="F14002">
        <v>1</v>
      </c>
      <c r="G14002" s="1">
        <v>45283</v>
      </c>
      <c r="H14002" s="1">
        <v>45284</v>
      </c>
      <c r="I14002" t="s">
        <v>21</v>
      </c>
      <c r="J14002" t="s">
        <v>27</v>
      </c>
      <c r="K14002" s="2">
        <v>115.75</v>
      </c>
      <c r="L14002" t="s">
        <v>39</v>
      </c>
      <c r="M14002">
        <f>YEAR(Table1[[#This Row],[order_date]])</f>
        <v>2023</v>
      </c>
      <c r="N14002">
        <f>MONTH(Table1[[#This Row],[order_date]])</f>
        <v>12</v>
      </c>
      <c r="O14002" s="3">
        <f>Table1[[#This Row],[sales]]-Table1[[#This Row],[profit]]</f>
        <v>1311.21</v>
      </c>
      <c r="P14002" s="3">
        <f>Table1[[#This Row],[sales]]*Table1[[#This Row],[quantity]]</f>
        <v>1426.96</v>
      </c>
      <c r="Q14002" s="9">
        <f>Table1[[#This Row],[delivery_date]]-Table1[[#This Row],[order_date]]</f>
        <v>1</v>
      </c>
    </row>
    <row r="14003" spans="1:17" x14ac:dyDescent="0.35">
      <c r="A14003" t="s">
        <v>14034</v>
      </c>
      <c r="B14003" t="s">
        <v>25</v>
      </c>
      <c r="C14003" t="s">
        <v>14</v>
      </c>
      <c r="D14003" s="2">
        <v>1638.19</v>
      </c>
      <c r="E14003">
        <v>0.13</v>
      </c>
      <c r="F14003">
        <v>6</v>
      </c>
      <c r="G14003" s="1">
        <v>45629</v>
      </c>
      <c r="H14003" s="1">
        <v>45632</v>
      </c>
      <c r="I14003" t="s">
        <v>31</v>
      </c>
      <c r="J14003" t="s">
        <v>16</v>
      </c>
      <c r="K14003" s="2">
        <v>331.76</v>
      </c>
      <c r="L14003" t="s">
        <v>39</v>
      </c>
      <c r="M14003">
        <f>YEAR(Table1[[#This Row],[order_date]])</f>
        <v>2024</v>
      </c>
      <c r="N14003">
        <f>MONTH(Table1[[#This Row],[order_date]])</f>
        <v>12</v>
      </c>
      <c r="O14003" s="3">
        <f>Table1[[#This Row],[sales]]-Table1[[#This Row],[profit]]</f>
        <v>1306.43</v>
      </c>
      <c r="P14003" s="3">
        <f>Table1[[#This Row],[sales]]*Table1[[#This Row],[quantity]]</f>
        <v>9829.14</v>
      </c>
      <c r="Q14003" s="9">
        <f>Table1[[#This Row],[delivery_date]]-Table1[[#This Row],[order_date]]</f>
        <v>3</v>
      </c>
    </row>
    <row r="14004" spans="1:17" x14ac:dyDescent="0.35">
      <c r="A14004" t="s">
        <v>14035</v>
      </c>
      <c r="B14004" t="s">
        <v>13</v>
      </c>
      <c r="C14004" t="s">
        <v>33</v>
      </c>
      <c r="D14004" s="2">
        <v>3369.88</v>
      </c>
      <c r="E14004">
        <v>0.45</v>
      </c>
      <c r="F14004">
        <v>4</v>
      </c>
      <c r="G14004" s="1">
        <v>45467</v>
      </c>
      <c r="H14004" s="1">
        <v>45468</v>
      </c>
      <c r="I14004" t="s">
        <v>31</v>
      </c>
      <c r="J14004" t="s">
        <v>27</v>
      </c>
      <c r="K14004" s="2">
        <v>412.94</v>
      </c>
      <c r="L14004" t="s">
        <v>23</v>
      </c>
      <c r="M14004">
        <f>YEAR(Table1[[#This Row],[order_date]])</f>
        <v>2024</v>
      </c>
      <c r="N14004">
        <f>MONTH(Table1[[#This Row],[order_date]])</f>
        <v>6</v>
      </c>
      <c r="O14004" s="3">
        <f>Table1[[#This Row],[sales]]-Table1[[#This Row],[profit]]</f>
        <v>2956.94</v>
      </c>
      <c r="P14004" s="3">
        <f>Table1[[#This Row],[sales]]*Table1[[#This Row],[quantity]]</f>
        <v>13479.52</v>
      </c>
      <c r="Q14004" s="9">
        <f>Table1[[#This Row],[delivery_date]]-Table1[[#This Row],[order_date]]</f>
        <v>1</v>
      </c>
    </row>
    <row r="14005" spans="1:17" x14ac:dyDescent="0.35">
      <c r="A14005" t="s">
        <v>14036</v>
      </c>
      <c r="B14005" t="s">
        <v>13</v>
      </c>
      <c r="C14005" t="s">
        <v>26</v>
      </c>
      <c r="D14005" s="2">
        <v>1019.73</v>
      </c>
      <c r="E14005">
        <v>0.35</v>
      </c>
      <c r="F14005">
        <v>9</v>
      </c>
      <c r="G14005" s="1">
        <v>44929</v>
      </c>
      <c r="H14005" s="1">
        <v>44931</v>
      </c>
      <c r="I14005" t="s">
        <v>21</v>
      </c>
      <c r="J14005" t="s">
        <v>16</v>
      </c>
      <c r="K14005" s="2">
        <v>291.17</v>
      </c>
      <c r="L14005" t="s">
        <v>28</v>
      </c>
      <c r="M14005">
        <f>YEAR(Table1[[#This Row],[order_date]])</f>
        <v>2023</v>
      </c>
      <c r="N14005">
        <f>MONTH(Table1[[#This Row],[order_date]])</f>
        <v>1</v>
      </c>
      <c r="O14005" s="3">
        <f>Table1[[#This Row],[sales]]-Table1[[#This Row],[profit]]</f>
        <v>728.56</v>
      </c>
      <c r="P14005" s="3">
        <f>Table1[[#This Row],[sales]]*Table1[[#This Row],[quantity]]</f>
        <v>9177.57</v>
      </c>
      <c r="Q14005" s="9">
        <f>Table1[[#This Row],[delivery_date]]-Table1[[#This Row],[order_date]]</f>
        <v>2</v>
      </c>
    </row>
    <row r="14006" spans="1:17" x14ac:dyDescent="0.35">
      <c r="A14006" t="s">
        <v>14037</v>
      </c>
      <c r="B14006" t="s">
        <v>25</v>
      </c>
      <c r="C14006" t="s">
        <v>26</v>
      </c>
      <c r="D14006" s="2">
        <v>4763.74</v>
      </c>
      <c r="E14006">
        <v>0.17</v>
      </c>
      <c r="F14006">
        <v>8</v>
      </c>
      <c r="G14006" s="1">
        <v>45015</v>
      </c>
      <c r="H14006" s="1">
        <v>45018</v>
      </c>
      <c r="I14006" t="s">
        <v>15</v>
      </c>
      <c r="J14006" t="s">
        <v>22</v>
      </c>
      <c r="K14006" s="2">
        <v>1018.74</v>
      </c>
      <c r="L14006" t="s">
        <v>23</v>
      </c>
      <c r="M14006">
        <f>YEAR(Table1[[#This Row],[order_date]])</f>
        <v>2023</v>
      </c>
      <c r="N14006">
        <f>MONTH(Table1[[#This Row],[order_date]])</f>
        <v>3</v>
      </c>
      <c r="O14006" s="3">
        <f>Table1[[#This Row],[sales]]-Table1[[#This Row],[profit]]</f>
        <v>3745</v>
      </c>
      <c r="P14006" s="3">
        <f>Table1[[#This Row],[sales]]*Table1[[#This Row],[quantity]]</f>
        <v>38109.919999999998</v>
      </c>
      <c r="Q14006" s="9">
        <f>Table1[[#This Row],[delivery_date]]-Table1[[#This Row],[order_date]]</f>
        <v>3</v>
      </c>
    </row>
    <row r="14007" spans="1:17" x14ac:dyDescent="0.35">
      <c r="A14007" t="s">
        <v>14038</v>
      </c>
      <c r="B14007" t="s">
        <v>25</v>
      </c>
      <c r="C14007" t="s">
        <v>14</v>
      </c>
      <c r="D14007" s="2">
        <v>1025.06</v>
      </c>
      <c r="E14007">
        <v>0.12</v>
      </c>
      <c r="F14007">
        <v>7</v>
      </c>
      <c r="G14007" s="1">
        <v>45293</v>
      </c>
      <c r="H14007" s="1">
        <v>45295</v>
      </c>
      <c r="I14007" t="s">
        <v>31</v>
      </c>
      <c r="J14007" t="s">
        <v>27</v>
      </c>
      <c r="K14007" s="2">
        <v>155.16</v>
      </c>
      <c r="L14007" t="s">
        <v>48</v>
      </c>
      <c r="M14007">
        <f>YEAR(Table1[[#This Row],[order_date]])</f>
        <v>2024</v>
      </c>
      <c r="N14007">
        <f>MONTH(Table1[[#This Row],[order_date]])</f>
        <v>1</v>
      </c>
      <c r="O14007" s="3">
        <f>Table1[[#This Row],[sales]]-Table1[[#This Row],[profit]]</f>
        <v>869.9</v>
      </c>
      <c r="P14007" s="3">
        <f>Table1[[#This Row],[sales]]*Table1[[#This Row],[quantity]]</f>
        <v>7175.42</v>
      </c>
      <c r="Q14007" s="9">
        <f>Table1[[#This Row],[delivery_date]]-Table1[[#This Row],[order_date]]</f>
        <v>2</v>
      </c>
    </row>
    <row r="14008" spans="1:17" x14ac:dyDescent="0.35">
      <c r="A14008" t="s">
        <v>14039</v>
      </c>
      <c r="B14008" t="s">
        <v>13</v>
      </c>
      <c r="C14008" t="s">
        <v>20</v>
      </c>
      <c r="D14008" s="2">
        <v>3774.98</v>
      </c>
      <c r="E14008">
        <v>0.09</v>
      </c>
      <c r="F14008">
        <v>3</v>
      </c>
      <c r="G14008" s="1">
        <v>45347</v>
      </c>
      <c r="H14008" s="1">
        <v>45348</v>
      </c>
      <c r="I14008" t="s">
        <v>15</v>
      </c>
      <c r="J14008" t="s">
        <v>22</v>
      </c>
      <c r="K14008" s="2">
        <v>320.11</v>
      </c>
      <c r="L14008" t="s">
        <v>28</v>
      </c>
      <c r="M14008">
        <f>YEAR(Table1[[#This Row],[order_date]])</f>
        <v>2024</v>
      </c>
      <c r="N14008">
        <f>MONTH(Table1[[#This Row],[order_date]])</f>
        <v>2</v>
      </c>
      <c r="O14008" s="3">
        <f>Table1[[#This Row],[sales]]-Table1[[#This Row],[profit]]</f>
        <v>3454.87</v>
      </c>
      <c r="P14008" s="3">
        <f>Table1[[#This Row],[sales]]*Table1[[#This Row],[quantity]]</f>
        <v>11324.94</v>
      </c>
      <c r="Q14008" s="9">
        <f>Table1[[#This Row],[delivery_date]]-Table1[[#This Row],[order_date]]</f>
        <v>1</v>
      </c>
    </row>
    <row r="14009" spans="1:17" x14ac:dyDescent="0.35">
      <c r="A14009" t="s">
        <v>14040</v>
      </c>
      <c r="B14009" t="s">
        <v>13</v>
      </c>
      <c r="C14009" t="s">
        <v>20</v>
      </c>
      <c r="D14009" s="2">
        <v>4032.73</v>
      </c>
      <c r="E14009">
        <v>0.16</v>
      </c>
      <c r="F14009">
        <v>9</v>
      </c>
      <c r="G14009" s="1">
        <v>44989</v>
      </c>
      <c r="H14009" s="1">
        <v>44995</v>
      </c>
      <c r="I14009" t="s">
        <v>21</v>
      </c>
      <c r="J14009" t="s">
        <v>16</v>
      </c>
      <c r="K14009" s="2">
        <v>906.63</v>
      </c>
      <c r="L14009" t="s">
        <v>39</v>
      </c>
      <c r="M14009">
        <f>YEAR(Table1[[#This Row],[order_date]])</f>
        <v>2023</v>
      </c>
      <c r="N14009">
        <f>MONTH(Table1[[#This Row],[order_date]])</f>
        <v>3</v>
      </c>
      <c r="O14009" s="3">
        <f>Table1[[#This Row],[sales]]-Table1[[#This Row],[profit]]</f>
        <v>3126.1</v>
      </c>
      <c r="P14009" s="3">
        <f>Table1[[#This Row],[sales]]*Table1[[#This Row],[quantity]]</f>
        <v>36294.57</v>
      </c>
      <c r="Q14009" s="9">
        <f>Table1[[#This Row],[delivery_date]]-Table1[[#This Row],[order_date]]</f>
        <v>6</v>
      </c>
    </row>
    <row r="14010" spans="1:17" x14ac:dyDescent="0.35">
      <c r="A14010" t="s">
        <v>14041</v>
      </c>
      <c r="B14010" t="s">
        <v>25</v>
      </c>
      <c r="C14010" t="s">
        <v>36</v>
      </c>
      <c r="D14010" s="2">
        <v>1934.42</v>
      </c>
      <c r="E14010">
        <v>0.06</v>
      </c>
      <c r="F14010">
        <v>3</v>
      </c>
      <c r="G14010" s="1">
        <v>45205</v>
      </c>
      <c r="H14010" s="1">
        <v>45210</v>
      </c>
      <c r="I14010" t="s">
        <v>15</v>
      </c>
      <c r="J14010" t="s">
        <v>22</v>
      </c>
      <c r="K14010" s="2">
        <v>325.33999999999997</v>
      </c>
      <c r="L14010" t="s">
        <v>28</v>
      </c>
      <c r="M14010">
        <f>YEAR(Table1[[#This Row],[order_date]])</f>
        <v>2023</v>
      </c>
      <c r="N14010">
        <f>MONTH(Table1[[#This Row],[order_date]])</f>
        <v>10</v>
      </c>
      <c r="O14010" s="3">
        <f>Table1[[#This Row],[sales]]-Table1[[#This Row],[profit]]</f>
        <v>1609.0800000000002</v>
      </c>
      <c r="P14010" s="3">
        <f>Table1[[#This Row],[sales]]*Table1[[#This Row],[quantity]]</f>
        <v>5803.26</v>
      </c>
      <c r="Q14010" s="9">
        <f>Table1[[#This Row],[delivery_date]]-Table1[[#This Row],[order_date]]</f>
        <v>5</v>
      </c>
    </row>
    <row r="14011" spans="1:17" x14ac:dyDescent="0.35">
      <c r="A14011" t="s">
        <v>14042</v>
      </c>
      <c r="B14011" t="s">
        <v>19</v>
      </c>
      <c r="C14011" t="s">
        <v>36</v>
      </c>
      <c r="D14011" s="2">
        <v>865.57</v>
      </c>
      <c r="E14011">
        <v>7.0000000000000007E-2</v>
      </c>
      <c r="F14011">
        <v>6</v>
      </c>
      <c r="G14011" s="1">
        <v>45359</v>
      </c>
      <c r="H14011" s="1">
        <v>45364</v>
      </c>
      <c r="I14011" t="s">
        <v>15</v>
      </c>
      <c r="J14011" t="s">
        <v>22</v>
      </c>
      <c r="K14011" s="2">
        <v>205.37</v>
      </c>
      <c r="L14011" t="s">
        <v>34</v>
      </c>
      <c r="M14011">
        <f>YEAR(Table1[[#This Row],[order_date]])</f>
        <v>2024</v>
      </c>
      <c r="N14011">
        <f>MONTH(Table1[[#This Row],[order_date]])</f>
        <v>3</v>
      </c>
      <c r="O14011" s="3">
        <f>Table1[[#This Row],[sales]]-Table1[[#This Row],[profit]]</f>
        <v>660.2</v>
      </c>
      <c r="P14011" s="3">
        <f>Table1[[#This Row],[sales]]*Table1[[#This Row],[quantity]]</f>
        <v>5193.42</v>
      </c>
      <c r="Q14011" s="9">
        <f>Table1[[#This Row],[delivery_date]]-Table1[[#This Row],[order_date]]</f>
        <v>5</v>
      </c>
    </row>
    <row r="14012" spans="1:17" x14ac:dyDescent="0.35">
      <c r="A14012" t="s">
        <v>14043</v>
      </c>
      <c r="B14012" t="s">
        <v>25</v>
      </c>
      <c r="C14012" t="s">
        <v>26</v>
      </c>
      <c r="D14012" s="2">
        <v>912.93</v>
      </c>
      <c r="E14012">
        <v>0.39</v>
      </c>
      <c r="F14012">
        <v>2</v>
      </c>
      <c r="G14012" s="1">
        <v>45012</v>
      </c>
      <c r="H14012" s="1">
        <v>45019</v>
      </c>
      <c r="I14012" t="s">
        <v>21</v>
      </c>
      <c r="J14012" t="s">
        <v>16</v>
      </c>
      <c r="K14012" s="2">
        <v>193.72</v>
      </c>
      <c r="L14012" t="s">
        <v>17</v>
      </c>
      <c r="M14012">
        <f>YEAR(Table1[[#This Row],[order_date]])</f>
        <v>2023</v>
      </c>
      <c r="N14012">
        <f>MONTH(Table1[[#This Row],[order_date]])</f>
        <v>3</v>
      </c>
      <c r="O14012" s="3">
        <f>Table1[[#This Row],[sales]]-Table1[[#This Row],[profit]]</f>
        <v>719.20999999999992</v>
      </c>
      <c r="P14012" s="3">
        <f>Table1[[#This Row],[sales]]*Table1[[#This Row],[quantity]]</f>
        <v>1825.86</v>
      </c>
      <c r="Q14012" s="9">
        <f>Table1[[#This Row],[delivery_date]]-Table1[[#This Row],[order_date]]</f>
        <v>7</v>
      </c>
    </row>
    <row r="14013" spans="1:17" x14ac:dyDescent="0.35">
      <c r="A14013" t="s">
        <v>14044</v>
      </c>
      <c r="B14013" t="s">
        <v>13</v>
      </c>
      <c r="C14013" t="s">
        <v>20</v>
      </c>
      <c r="D14013" s="2">
        <v>4928.71</v>
      </c>
      <c r="E14013">
        <v>0.03</v>
      </c>
      <c r="F14013">
        <v>8</v>
      </c>
      <c r="G14013" s="1">
        <v>45003</v>
      </c>
      <c r="H14013" s="1">
        <v>45010</v>
      </c>
      <c r="I14013" t="s">
        <v>31</v>
      </c>
      <c r="J14013" t="s">
        <v>16</v>
      </c>
      <c r="K14013" s="2">
        <v>1013.25</v>
      </c>
      <c r="L14013" t="s">
        <v>34</v>
      </c>
      <c r="M14013">
        <f>YEAR(Table1[[#This Row],[order_date]])</f>
        <v>2023</v>
      </c>
      <c r="N14013">
        <f>MONTH(Table1[[#This Row],[order_date]])</f>
        <v>3</v>
      </c>
      <c r="O14013" s="3">
        <f>Table1[[#This Row],[sales]]-Table1[[#This Row],[profit]]</f>
        <v>3915.46</v>
      </c>
      <c r="P14013" s="3">
        <f>Table1[[#This Row],[sales]]*Table1[[#This Row],[quantity]]</f>
        <v>39429.68</v>
      </c>
      <c r="Q14013" s="9">
        <f>Table1[[#This Row],[delivery_date]]-Table1[[#This Row],[order_date]]</f>
        <v>7</v>
      </c>
    </row>
    <row r="14014" spans="1:17" x14ac:dyDescent="0.35">
      <c r="A14014" t="s">
        <v>14045</v>
      </c>
      <c r="B14014" t="s">
        <v>13</v>
      </c>
      <c r="C14014" t="s">
        <v>26</v>
      </c>
      <c r="D14014" s="2">
        <v>3654.51</v>
      </c>
      <c r="E14014">
        <v>0.22</v>
      </c>
      <c r="F14014">
        <v>1</v>
      </c>
      <c r="G14014" s="1">
        <v>45569</v>
      </c>
      <c r="H14014" s="1">
        <v>45572</v>
      </c>
      <c r="I14014" t="s">
        <v>15</v>
      </c>
      <c r="J14014" t="s">
        <v>27</v>
      </c>
      <c r="K14014" s="2">
        <v>853.73</v>
      </c>
      <c r="L14014" t="s">
        <v>23</v>
      </c>
      <c r="M14014">
        <f>YEAR(Table1[[#This Row],[order_date]])</f>
        <v>2024</v>
      </c>
      <c r="N14014">
        <f>MONTH(Table1[[#This Row],[order_date]])</f>
        <v>10</v>
      </c>
      <c r="O14014" s="3">
        <f>Table1[[#This Row],[sales]]-Table1[[#This Row],[profit]]</f>
        <v>2800.78</v>
      </c>
      <c r="P14014" s="3">
        <f>Table1[[#This Row],[sales]]*Table1[[#This Row],[quantity]]</f>
        <v>3654.51</v>
      </c>
      <c r="Q14014" s="9">
        <f>Table1[[#This Row],[delivery_date]]-Table1[[#This Row],[order_date]]</f>
        <v>3</v>
      </c>
    </row>
    <row r="14015" spans="1:17" x14ac:dyDescent="0.35">
      <c r="A14015" t="s">
        <v>14046</v>
      </c>
      <c r="B14015" t="s">
        <v>13</v>
      </c>
      <c r="C14015" t="s">
        <v>33</v>
      </c>
      <c r="D14015" s="2">
        <v>2305.23</v>
      </c>
      <c r="E14015">
        <v>0.2</v>
      </c>
      <c r="F14015">
        <v>1</v>
      </c>
      <c r="G14015" s="1">
        <v>45548</v>
      </c>
      <c r="H14015" s="1">
        <v>45553</v>
      </c>
      <c r="I14015" t="s">
        <v>31</v>
      </c>
      <c r="J14015" t="s">
        <v>16</v>
      </c>
      <c r="K14015" s="2">
        <v>320.16000000000003</v>
      </c>
      <c r="L14015" t="s">
        <v>48</v>
      </c>
      <c r="M14015">
        <f>YEAR(Table1[[#This Row],[order_date]])</f>
        <v>2024</v>
      </c>
      <c r="N14015">
        <f>MONTH(Table1[[#This Row],[order_date]])</f>
        <v>9</v>
      </c>
      <c r="O14015" s="3">
        <f>Table1[[#This Row],[sales]]-Table1[[#This Row],[profit]]</f>
        <v>1985.07</v>
      </c>
      <c r="P14015" s="3">
        <f>Table1[[#This Row],[sales]]*Table1[[#This Row],[quantity]]</f>
        <v>2305.23</v>
      </c>
      <c r="Q14015" s="9">
        <f>Table1[[#This Row],[delivery_date]]-Table1[[#This Row],[order_date]]</f>
        <v>5</v>
      </c>
    </row>
    <row r="14016" spans="1:17" x14ac:dyDescent="0.35">
      <c r="A14016" t="s">
        <v>14047</v>
      </c>
      <c r="B14016" t="s">
        <v>25</v>
      </c>
      <c r="C14016" t="s">
        <v>20</v>
      </c>
      <c r="D14016" s="2">
        <v>1361.01</v>
      </c>
      <c r="E14016">
        <v>0.48</v>
      </c>
      <c r="F14016">
        <v>8</v>
      </c>
      <c r="G14016" s="1">
        <v>45332</v>
      </c>
      <c r="H14016" s="1">
        <v>45336</v>
      </c>
      <c r="I14016" t="s">
        <v>21</v>
      </c>
      <c r="J14016" t="s">
        <v>16</v>
      </c>
      <c r="K14016" s="2">
        <v>397.2</v>
      </c>
      <c r="L14016" t="s">
        <v>48</v>
      </c>
      <c r="M14016">
        <f>YEAR(Table1[[#This Row],[order_date]])</f>
        <v>2024</v>
      </c>
      <c r="N14016">
        <f>MONTH(Table1[[#This Row],[order_date]])</f>
        <v>2</v>
      </c>
      <c r="O14016" s="3">
        <f>Table1[[#This Row],[sales]]-Table1[[#This Row],[profit]]</f>
        <v>963.81</v>
      </c>
      <c r="P14016" s="3">
        <f>Table1[[#This Row],[sales]]*Table1[[#This Row],[quantity]]</f>
        <v>10888.08</v>
      </c>
      <c r="Q14016" s="9">
        <f>Table1[[#This Row],[delivery_date]]-Table1[[#This Row],[order_date]]</f>
        <v>4</v>
      </c>
    </row>
    <row r="14017" spans="1:17" x14ac:dyDescent="0.35">
      <c r="A14017" t="s">
        <v>14048</v>
      </c>
      <c r="B14017" t="s">
        <v>13</v>
      </c>
      <c r="C14017" t="s">
        <v>20</v>
      </c>
      <c r="D14017" s="2">
        <v>192.66</v>
      </c>
      <c r="E14017">
        <v>0.23</v>
      </c>
      <c r="F14017">
        <v>9</v>
      </c>
      <c r="G14017" s="1">
        <v>45295</v>
      </c>
      <c r="H14017" s="1">
        <v>45300</v>
      </c>
      <c r="I14017" t="s">
        <v>21</v>
      </c>
      <c r="J14017" t="s">
        <v>16</v>
      </c>
      <c r="K14017" s="2">
        <v>54.73</v>
      </c>
      <c r="L14017" t="s">
        <v>28</v>
      </c>
      <c r="M14017">
        <f>YEAR(Table1[[#This Row],[order_date]])</f>
        <v>2024</v>
      </c>
      <c r="N14017">
        <f>MONTH(Table1[[#This Row],[order_date]])</f>
        <v>1</v>
      </c>
      <c r="O14017" s="3">
        <f>Table1[[#This Row],[sales]]-Table1[[#This Row],[profit]]</f>
        <v>137.93</v>
      </c>
      <c r="P14017" s="3">
        <f>Table1[[#This Row],[sales]]*Table1[[#This Row],[quantity]]</f>
        <v>1733.94</v>
      </c>
      <c r="Q14017" s="9">
        <f>Table1[[#This Row],[delivery_date]]-Table1[[#This Row],[order_date]]</f>
        <v>5</v>
      </c>
    </row>
    <row r="14018" spans="1:17" x14ac:dyDescent="0.35">
      <c r="A14018" t="s">
        <v>14049</v>
      </c>
      <c r="B14018" t="s">
        <v>19</v>
      </c>
      <c r="C14018" t="s">
        <v>20</v>
      </c>
      <c r="D14018" s="2">
        <v>3385.27</v>
      </c>
      <c r="E14018">
        <v>0.08</v>
      </c>
      <c r="F14018">
        <v>9</v>
      </c>
      <c r="G14018" s="1">
        <v>45171</v>
      </c>
      <c r="H14018" s="1">
        <v>45176</v>
      </c>
      <c r="I14018" t="s">
        <v>31</v>
      </c>
      <c r="J14018" t="s">
        <v>16</v>
      </c>
      <c r="K14018" s="2">
        <v>776.36</v>
      </c>
      <c r="L14018" t="s">
        <v>34</v>
      </c>
      <c r="M14018">
        <f>YEAR(Table1[[#This Row],[order_date]])</f>
        <v>2023</v>
      </c>
      <c r="N14018">
        <f>MONTH(Table1[[#This Row],[order_date]])</f>
        <v>9</v>
      </c>
      <c r="O14018" s="3">
        <f>Table1[[#This Row],[sales]]-Table1[[#This Row],[profit]]</f>
        <v>2608.91</v>
      </c>
      <c r="P14018" s="3">
        <f>Table1[[#This Row],[sales]]*Table1[[#This Row],[quantity]]</f>
        <v>30467.43</v>
      </c>
      <c r="Q14018" s="9">
        <f>Table1[[#This Row],[delivery_date]]-Table1[[#This Row],[order_date]]</f>
        <v>5</v>
      </c>
    </row>
    <row r="14019" spans="1:17" x14ac:dyDescent="0.35">
      <c r="A14019" t="s">
        <v>14050</v>
      </c>
      <c r="B14019" t="s">
        <v>41</v>
      </c>
      <c r="C14019" t="s">
        <v>36</v>
      </c>
      <c r="D14019" s="2">
        <v>4788.8900000000003</v>
      </c>
      <c r="E14019">
        <v>0.04</v>
      </c>
      <c r="F14019">
        <v>8</v>
      </c>
      <c r="G14019" s="1">
        <v>45474</v>
      </c>
      <c r="H14019" s="1">
        <v>45478</v>
      </c>
      <c r="I14019" t="s">
        <v>21</v>
      </c>
      <c r="J14019" t="s">
        <v>22</v>
      </c>
      <c r="K14019" s="2">
        <v>382.74</v>
      </c>
      <c r="L14019" t="s">
        <v>28</v>
      </c>
      <c r="M14019">
        <f>YEAR(Table1[[#This Row],[order_date]])</f>
        <v>2024</v>
      </c>
      <c r="N14019">
        <f>MONTH(Table1[[#This Row],[order_date]])</f>
        <v>7</v>
      </c>
      <c r="O14019" s="3">
        <f>Table1[[#This Row],[sales]]-Table1[[#This Row],[profit]]</f>
        <v>4406.1500000000005</v>
      </c>
      <c r="P14019" s="3">
        <f>Table1[[#This Row],[sales]]*Table1[[#This Row],[quantity]]</f>
        <v>38311.120000000003</v>
      </c>
      <c r="Q14019" s="9">
        <f>Table1[[#This Row],[delivery_date]]-Table1[[#This Row],[order_date]]</f>
        <v>4</v>
      </c>
    </row>
    <row r="14020" spans="1:17" x14ac:dyDescent="0.35">
      <c r="A14020" t="s">
        <v>14051</v>
      </c>
      <c r="B14020" t="s">
        <v>19</v>
      </c>
      <c r="C14020" t="s">
        <v>14</v>
      </c>
      <c r="D14020" s="2">
        <v>623.53</v>
      </c>
      <c r="E14020">
        <v>0.37</v>
      </c>
      <c r="F14020">
        <v>8</v>
      </c>
      <c r="G14020" s="1">
        <v>45320</v>
      </c>
      <c r="H14020" s="1">
        <v>45324</v>
      </c>
      <c r="I14020" t="s">
        <v>31</v>
      </c>
      <c r="J14020" t="s">
        <v>22</v>
      </c>
      <c r="K14020" s="2">
        <v>158.02000000000001</v>
      </c>
      <c r="L14020" t="s">
        <v>17</v>
      </c>
      <c r="M14020">
        <f>YEAR(Table1[[#This Row],[order_date]])</f>
        <v>2024</v>
      </c>
      <c r="N14020">
        <f>MONTH(Table1[[#This Row],[order_date]])</f>
        <v>1</v>
      </c>
      <c r="O14020" s="3">
        <f>Table1[[#This Row],[sales]]-Table1[[#This Row],[profit]]</f>
        <v>465.51</v>
      </c>
      <c r="P14020" s="3">
        <f>Table1[[#This Row],[sales]]*Table1[[#This Row],[quantity]]</f>
        <v>4988.24</v>
      </c>
      <c r="Q14020" s="9">
        <f>Table1[[#This Row],[delivery_date]]-Table1[[#This Row],[order_date]]</f>
        <v>4</v>
      </c>
    </row>
    <row r="14021" spans="1:17" x14ac:dyDescent="0.35">
      <c r="A14021" t="s">
        <v>14052</v>
      </c>
      <c r="B14021" t="s">
        <v>25</v>
      </c>
      <c r="C14021" t="s">
        <v>14</v>
      </c>
      <c r="D14021" s="2">
        <v>3797.01</v>
      </c>
      <c r="E14021">
        <v>7.0000000000000007E-2</v>
      </c>
      <c r="F14021">
        <v>4</v>
      </c>
      <c r="G14021" s="1">
        <v>45046</v>
      </c>
      <c r="H14021" s="1">
        <v>45048</v>
      </c>
      <c r="I14021" t="s">
        <v>15</v>
      </c>
      <c r="J14021" t="s">
        <v>16</v>
      </c>
      <c r="K14021" s="2">
        <v>497.08</v>
      </c>
      <c r="L14021" t="s">
        <v>34</v>
      </c>
      <c r="M14021">
        <f>YEAR(Table1[[#This Row],[order_date]])</f>
        <v>2023</v>
      </c>
      <c r="N14021">
        <f>MONTH(Table1[[#This Row],[order_date]])</f>
        <v>4</v>
      </c>
      <c r="O14021" s="3">
        <f>Table1[[#This Row],[sales]]-Table1[[#This Row],[profit]]</f>
        <v>3299.9300000000003</v>
      </c>
      <c r="P14021" s="3">
        <f>Table1[[#This Row],[sales]]*Table1[[#This Row],[quantity]]</f>
        <v>15188.04</v>
      </c>
      <c r="Q14021" s="9">
        <f>Table1[[#This Row],[delivery_date]]-Table1[[#This Row],[order_date]]</f>
        <v>2</v>
      </c>
    </row>
    <row r="14022" spans="1:17" x14ac:dyDescent="0.35">
      <c r="A14022" t="s">
        <v>14053</v>
      </c>
      <c r="B14022" t="s">
        <v>13</v>
      </c>
      <c r="C14022" t="s">
        <v>36</v>
      </c>
      <c r="D14022" s="2">
        <v>850.86</v>
      </c>
      <c r="E14022">
        <v>0.47</v>
      </c>
      <c r="F14022">
        <v>8</v>
      </c>
      <c r="G14022" s="1">
        <v>44959</v>
      </c>
      <c r="H14022" s="1">
        <v>44960</v>
      </c>
      <c r="I14022" t="s">
        <v>21</v>
      </c>
      <c r="J14022" t="s">
        <v>22</v>
      </c>
      <c r="K14022" s="2">
        <v>71.180000000000007</v>
      </c>
      <c r="L14022" t="s">
        <v>34</v>
      </c>
      <c r="M14022">
        <f>YEAR(Table1[[#This Row],[order_date]])</f>
        <v>2023</v>
      </c>
      <c r="N14022">
        <f>MONTH(Table1[[#This Row],[order_date]])</f>
        <v>2</v>
      </c>
      <c r="O14022" s="3">
        <f>Table1[[#This Row],[sales]]-Table1[[#This Row],[profit]]</f>
        <v>779.68000000000006</v>
      </c>
      <c r="P14022" s="3">
        <f>Table1[[#This Row],[sales]]*Table1[[#This Row],[quantity]]</f>
        <v>6806.88</v>
      </c>
      <c r="Q14022" s="9">
        <f>Table1[[#This Row],[delivery_date]]-Table1[[#This Row],[order_date]]</f>
        <v>1</v>
      </c>
    </row>
    <row r="14023" spans="1:17" x14ac:dyDescent="0.35">
      <c r="A14023" t="s">
        <v>14054</v>
      </c>
      <c r="B14023" t="s">
        <v>25</v>
      </c>
      <c r="C14023" t="s">
        <v>36</v>
      </c>
      <c r="D14023" s="2">
        <v>3981.32</v>
      </c>
      <c r="E14023">
        <v>0.28000000000000003</v>
      </c>
      <c r="F14023">
        <v>7</v>
      </c>
      <c r="G14023" s="1">
        <v>45305</v>
      </c>
      <c r="H14023" s="1">
        <v>45308</v>
      </c>
      <c r="I14023" t="s">
        <v>31</v>
      </c>
      <c r="J14023" t="s">
        <v>27</v>
      </c>
      <c r="K14023" s="2">
        <v>867.6</v>
      </c>
      <c r="L14023" t="s">
        <v>48</v>
      </c>
      <c r="M14023">
        <f>YEAR(Table1[[#This Row],[order_date]])</f>
        <v>2024</v>
      </c>
      <c r="N14023">
        <f>MONTH(Table1[[#This Row],[order_date]])</f>
        <v>1</v>
      </c>
      <c r="O14023" s="3">
        <f>Table1[[#This Row],[sales]]-Table1[[#This Row],[profit]]</f>
        <v>3113.7200000000003</v>
      </c>
      <c r="P14023" s="3">
        <f>Table1[[#This Row],[sales]]*Table1[[#This Row],[quantity]]</f>
        <v>27869.24</v>
      </c>
      <c r="Q14023" s="9">
        <f>Table1[[#This Row],[delivery_date]]-Table1[[#This Row],[order_date]]</f>
        <v>3</v>
      </c>
    </row>
    <row r="14024" spans="1:17" x14ac:dyDescent="0.35">
      <c r="A14024" t="s">
        <v>14055</v>
      </c>
      <c r="B14024" t="s">
        <v>41</v>
      </c>
      <c r="C14024" t="s">
        <v>36</v>
      </c>
      <c r="D14024" s="2">
        <v>1915.81</v>
      </c>
      <c r="E14024">
        <v>0.2</v>
      </c>
      <c r="F14024">
        <v>9</v>
      </c>
      <c r="G14024" s="1">
        <v>44957</v>
      </c>
      <c r="H14024" s="1">
        <v>44961</v>
      </c>
      <c r="I14024" t="s">
        <v>21</v>
      </c>
      <c r="J14024" t="s">
        <v>22</v>
      </c>
      <c r="K14024" s="2">
        <v>466.32</v>
      </c>
      <c r="L14024" t="s">
        <v>17</v>
      </c>
      <c r="M14024">
        <f>YEAR(Table1[[#This Row],[order_date]])</f>
        <v>2023</v>
      </c>
      <c r="N14024">
        <f>MONTH(Table1[[#This Row],[order_date]])</f>
        <v>1</v>
      </c>
      <c r="O14024" s="3">
        <f>Table1[[#This Row],[sales]]-Table1[[#This Row],[profit]]</f>
        <v>1449.49</v>
      </c>
      <c r="P14024" s="3">
        <f>Table1[[#This Row],[sales]]*Table1[[#This Row],[quantity]]</f>
        <v>17242.29</v>
      </c>
      <c r="Q14024" s="9">
        <f>Table1[[#This Row],[delivery_date]]-Table1[[#This Row],[order_date]]</f>
        <v>4</v>
      </c>
    </row>
    <row r="14025" spans="1:17" x14ac:dyDescent="0.35">
      <c r="A14025" t="s">
        <v>14056</v>
      </c>
      <c r="B14025" t="s">
        <v>25</v>
      </c>
      <c r="C14025" t="s">
        <v>14</v>
      </c>
      <c r="D14025" s="2">
        <v>3589.1</v>
      </c>
      <c r="E14025">
        <v>0.34</v>
      </c>
      <c r="F14025">
        <v>8</v>
      </c>
      <c r="G14025" s="1">
        <v>45393</v>
      </c>
      <c r="H14025" s="1">
        <v>45396</v>
      </c>
      <c r="I14025" t="s">
        <v>21</v>
      </c>
      <c r="J14025" t="s">
        <v>16</v>
      </c>
      <c r="K14025" s="2">
        <v>950.57</v>
      </c>
      <c r="L14025" t="s">
        <v>17</v>
      </c>
      <c r="M14025">
        <f>YEAR(Table1[[#This Row],[order_date]])</f>
        <v>2024</v>
      </c>
      <c r="N14025">
        <f>MONTH(Table1[[#This Row],[order_date]])</f>
        <v>4</v>
      </c>
      <c r="O14025" s="3">
        <f>Table1[[#This Row],[sales]]-Table1[[#This Row],[profit]]</f>
        <v>2638.5299999999997</v>
      </c>
      <c r="P14025" s="3">
        <f>Table1[[#This Row],[sales]]*Table1[[#This Row],[quantity]]</f>
        <v>28712.799999999999</v>
      </c>
      <c r="Q14025" s="9">
        <f>Table1[[#This Row],[delivery_date]]-Table1[[#This Row],[order_date]]</f>
        <v>3</v>
      </c>
    </row>
    <row r="14026" spans="1:17" x14ac:dyDescent="0.35">
      <c r="A14026" t="s">
        <v>14057</v>
      </c>
      <c r="B14026" t="s">
        <v>13</v>
      </c>
      <c r="C14026" t="s">
        <v>26</v>
      </c>
      <c r="D14026" s="2">
        <v>4638.78</v>
      </c>
      <c r="E14026">
        <v>0.1</v>
      </c>
      <c r="F14026">
        <v>2</v>
      </c>
      <c r="G14026" s="1">
        <v>45360</v>
      </c>
      <c r="H14026" s="1">
        <v>45362</v>
      </c>
      <c r="I14026" t="s">
        <v>31</v>
      </c>
      <c r="J14026" t="s">
        <v>16</v>
      </c>
      <c r="K14026" s="2">
        <v>370.83</v>
      </c>
      <c r="L14026" t="s">
        <v>48</v>
      </c>
      <c r="M14026">
        <f>YEAR(Table1[[#This Row],[order_date]])</f>
        <v>2024</v>
      </c>
      <c r="N14026">
        <f>MONTH(Table1[[#This Row],[order_date]])</f>
        <v>3</v>
      </c>
      <c r="O14026" s="3">
        <f>Table1[[#This Row],[sales]]-Table1[[#This Row],[profit]]</f>
        <v>4267.95</v>
      </c>
      <c r="P14026" s="3">
        <f>Table1[[#This Row],[sales]]*Table1[[#This Row],[quantity]]</f>
        <v>9277.56</v>
      </c>
      <c r="Q14026" s="9">
        <f>Table1[[#This Row],[delivery_date]]-Table1[[#This Row],[order_date]]</f>
        <v>2</v>
      </c>
    </row>
    <row r="14027" spans="1:17" x14ac:dyDescent="0.35">
      <c r="A14027" t="s">
        <v>14058</v>
      </c>
      <c r="B14027" t="s">
        <v>41</v>
      </c>
      <c r="C14027" t="s">
        <v>36</v>
      </c>
      <c r="D14027" s="2">
        <v>3138.68</v>
      </c>
      <c r="E14027">
        <v>0.19</v>
      </c>
      <c r="F14027">
        <v>8</v>
      </c>
      <c r="G14027" s="1">
        <v>45045</v>
      </c>
      <c r="H14027" s="1">
        <v>45052</v>
      </c>
      <c r="I14027" t="s">
        <v>31</v>
      </c>
      <c r="J14027" t="s">
        <v>22</v>
      </c>
      <c r="K14027" s="2">
        <v>318.47000000000003</v>
      </c>
      <c r="L14027" t="s">
        <v>23</v>
      </c>
      <c r="M14027">
        <f>YEAR(Table1[[#This Row],[order_date]])</f>
        <v>2023</v>
      </c>
      <c r="N14027">
        <f>MONTH(Table1[[#This Row],[order_date]])</f>
        <v>4</v>
      </c>
      <c r="O14027" s="3">
        <f>Table1[[#This Row],[sales]]-Table1[[#This Row],[profit]]</f>
        <v>2820.21</v>
      </c>
      <c r="P14027" s="3">
        <f>Table1[[#This Row],[sales]]*Table1[[#This Row],[quantity]]</f>
        <v>25109.439999999999</v>
      </c>
      <c r="Q14027" s="9">
        <f>Table1[[#This Row],[delivery_date]]-Table1[[#This Row],[order_date]]</f>
        <v>7</v>
      </c>
    </row>
    <row r="14028" spans="1:17" x14ac:dyDescent="0.35">
      <c r="A14028" t="s">
        <v>14059</v>
      </c>
      <c r="B14028" t="s">
        <v>41</v>
      </c>
      <c r="C14028" t="s">
        <v>26</v>
      </c>
      <c r="D14028" s="2">
        <v>4611.43</v>
      </c>
      <c r="E14028">
        <v>0.02</v>
      </c>
      <c r="F14028">
        <v>8</v>
      </c>
      <c r="G14028" s="1">
        <v>45004</v>
      </c>
      <c r="H14028" s="1">
        <v>45009</v>
      </c>
      <c r="I14028" t="s">
        <v>31</v>
      </c>
      <c r="J14028" t="s">
        <v>27</v>
      </c>
      <c r="K14028" s="2">
        <v>1270.1600000000001</v>
      </c>
      <c r="L14028" t="s">
        <v>34</v>
      </c>
      <c r="M14028">
        <f>YEAR(Table1[[#This Row],[order_date]])</f>
        <v>2023</v>
      </c>
      <c r="N14028">
        <f>MONTH(Table1[[#This Row],[order_date]])</f>
        <v>3</v>
      </c>
      <c r="O14028" s="3">
        <f>Table1[[#This Row],[sales]]-Table1[[#This Row],[profit]]</f>
        <v>3341.2700000000004</v>
      </c>
      <c r="P14028" s="3">
        <f>Table1[[#This Row],[sales]]*Table1[[#This Row],[quantity]]</f>
        <v>36891.440000000002</v>
      </c>
      <c r="Q14028" s="9">
        <f>Table1[[#This Row],[delivery_date]]-Table1[[#This Row],[order_date]]</f>
        <v>5</v>
      </c>
    </row>
    <row r="14029" spans="1:17" x14ac:dyDescent="0.35">
      <c r="A14029" t="s">
        <v>14060</v>
      </c>
      <c r="B14029" t="s">
        <v>13</v>
      </c>
      <c r="C14029" t="s">
        <v>26</v>
      </c>
      <c r="D14029" s="2">
        <v>1251.6199999999999</v>
      </c>
      <c r="E14029">
        <v>0.44</v>
      </c>
      <c r="F14029">
        <v>9</v>
      </c>
      <c r="G14029" s="1">
        <v>45249</v>
      </c>
      <c r="H14029" s="1">
        <v>45250</v>
      </c>
      <c r="I14029" t="s">
        <v>31</v>
      </c>
      <c r="J14029" t="s">
        <v>27</v>
      </c>
      <c r="K14029" s="2">
        <v>131.94999999999999</v>
      </c>
      <c r="L14029" t="s">
        <v>17</v>
      </c>
      <c r="M14029">
        <f>YEAR(Table1[[#This Row],[order_date]])</f>
        <v>2023</v>
      </c>
      <c r="N14029">
        <f>MONTH(Table1[[#This Row],[order_date]])</f>
        <v>11</v>
      </c>
      <c r="O14029" s="3">
        <f>Table1[[#This Row],[sales]]-Table1[[#This Row],[profit]]</f>
        <v>1119.6699999999998</v>
      </c>
      <c r="P14029" s="3">
        <f>Table1[[#This Row],[sales]]*Table1[[#This Row],[quantity]]</f>
        <v>11264.579999999998</v>
      </c>
      <c r="Q14029" s="9">
        <f>Table1[[#This Row],[delivery_date]]-Table1[[#This Row],[order_date]]</f>
        <v>1</v>
      </c>
    </row>
    <row r="14030" spans="1:17" x14ac:dyDescent="0.35">
      <c r="A14030" t="s">
        <v>14061</v>
      </c>
      <c r="B14030" t="s">
        <v>13</v>
      </c>
      <c r="C14030" t="s">
        <v>33</v>
      </c>
      <c r="D14030" s="2">
        <v>4892.8599999999997</v>
      </c>
      <c r="E14030">
        <v>0.21</v>
      </c>
      <c r="F14030">
        <v>3</v>
      </c>
      <c r="G14030" s="1">
        <v>45088</v>
      </c>
      <c r="H14030" s="1">
        <v>45095</v>
      </c>
      <c r="I14030" t="s">
        <v>21</v>
      </c>
      <c r="J14030" t="s">
        <v>16</v>
      </c>
      <c r="K14030" s="2">
        <v>968.63</v>
      </c>
      <c r="L14030" t="s">
        <v>39</v>
      </c>
      <c r="M14030">
        <f>YEAR(Table1[[#This Row],[order_date]])</f>
        <v>2023</v>
      </c>
      <c r="N14030">
        <f>MONTH(Table1[[#This Row],[order_date]])</f>
        <v>6</v>
      </c>
      <c r="O14030" s="3">
        <f>Table1[[#This Row],[sales]]-Table1[[#This Row],[profit]]</f>
        <v>3924.2299999999996</v>
      </c>
      <c r="P14030" s="3">
        <f>Table1[[#This Row],[sales]]*Table1[[#This Row],[quantity]]</f>
        <v>14678.579999999998</v>
      </c>
      <c r="Q14030" s="9">
        <f>Table1[[#This Row],[delivery_date]]-Table1[[#This Row],[order_date]]</f>
        <v>7</v>
      </c>
    </row>
    <row r="14031" spans="1:17" x14ac:dyDescent="0.35">
      <c r="A14031" t="s">
        <v>14062</v>
      </c>
      <c r="B14031" t="s">
        <v>13</v>
      </c>
      <c r="C14031" t="s">
        <v>14</v>
      </c>
      <c r="D14031" s="2">
        <v>4376.96</v>
      </c>
      <c r="E14031">
        <v>0.38</v>
      </c>
      <c r="F14031">
        <v>8</v>
      </c>
      <c r="G14031" s="1">
        <v>44977</v>
      </c>
      <c r="H14031" s="1">
        <v>44984</v>
      </c>
      <c r="I14031" t="s">
        <v>31</v>
      </c>
      <c r="J14031" t="s">
        <v>27</v>
      </c>
      <c r="K14031" s="2">
        <v>422.58</v>
      </c>
      <c r="L14031" t="s">
        <v>17</v>
      </c>
      <c r="M14031">
        <f>YEAR(Table1[[#This Row],[order_date]])</f>
        <v>2023</v>
      </c>
      <c r="N14031">
        <f>MONTH(Table1[[#This Row],[order_date]])</f>
        <v>2</v>
      </c>
      <c r="O14031" s="3">
        <f>Table1[[#This Row],[sales]]-Table1[[#This Row],[profit]]</f>
        <v>3954.38</v>
      </c>
      <c r="P14031" s="3">
        <f>Table1[[#This Row],[sales]]*Table1[[#This Row],[quantity]]</f>
        <v>35015.68</v>
      </c>
      <c r="Q14031" s="9">
        <f>Table1[[#This Row],[delivery_date]]-Table1[[#This Row],[order_date]]</f>
        <v>7</v>
      </c>
    </row>
    <row r="14032" spans="1:17" x14ac:dyDescent="0.35">
      <c r="A14032" t="s">
        <v>14063</v>
      </c>
      <c r="B14032" t="s">
        <v>25</v>
      </c>
      <c r="C14032" t="s">
        <v>26</v>
      </c>
      <c r="D14032" s="2">
        <v>627.11</v>
      </c>
      <c r="E14032">
        <v>0.46</v>
      </c>
      <c r="F14032">
        <v>8</v>
      </c>
      <c r="G14032" s="1">
        <v>45393</v>
      </c>
      <c r="H14032" s="1">
        <v>45394</v>
      </c>
      <c r="I14032" t="s">
        <v>31</v>
      </c>
      <c r="J14032" t="s">
        <v>16</v>
      </c>
      <c r="K14032" s="2">
        <v>52.58</v>
      </c>
      <c r="L14032" t="s">
        <v>48</v>
      </c>
      <c r="M14032">
        <f>YEAR(Table1[[#This Row],[order_date]])</f>
        <v>2024</v>
      </c>
      <c r="N14032">
        <f>MONTH(Table1[[#This Row],[order_date]])</f>
        <v>4</v>
      </c>
      <c r="O14032" s="3">
        <f>Table1[[#This Row],[sales]]-Table1[[#This Row],[profit]]</f>
        <v>574.53</v>
      </c>
      <c r="P14032" s="3">
        <f>Table1[[#This Row],[sales]]*Table1[[#This Row],[quantity]]</f>
        <v>5016.88</v>
      </c>
      <c r="Q14032" s="9">
        <f>Table1[[#This Row],[delivery_date]]-Table1[[#This Row],[order_date]]</f>
        <v>1</v>
      </c>
    </row>
    <row r="14033" spans="1:17" x14ac:dyDescent="0.35">
      <c r="A14033" t="s">
        <v>14064</v>
      </c>
      <c r="B14033" t="s">
        <v>19</v>
      </c>
      <c r="C14033" t="s">
        <v>14</v>
      </c>
      <c r="D14033" s="2">
        <v>2126.34</v>
      </c>
      <c r="E14033">
        <v>0.33</v>
      </c>
      <c r="F14033">
        <v>4</v>
      </c>
      <c r="G14033" s="1">
        <v>45144</v>
      </c>
      <c r="H14033" s="1">
        <v>45148</v>
      </c>
      <c r="I14033" t="s">
        <v>31</v>
      </c>
      <c r="J14033" t="s">
        <v>16</v>
      </c>
      <c r="K14033" s="2">
        <v>234.06</v>
      </c>
      <c r="L14033" t="s">
        <v>17</v>
      </c>
      <c r="M14033">
        <f>YEAR(Table1[[#This Row],[order_date]])</f>
        <v>2023</v>
      </c>
      <c r="N14033">
        <f>MONTH(Table1[[#This Row],[order_date]])</f>
        <v>8</v>
      </c>
      <c r="O14033" s="3">
        <f>Table1[[#This Row],[sales]]-Table1[[#This Row],[profit]]</f>
        <v>1892.2800000000002</v>
      </c>
      <c r="P14033" s="3">
        <f>Table1[[#This Row],[sales]]*Table1[[#This Row],[quantity]]</f>
        <v>8505.36</v>
      </c>
      <c r="Q14033" s="9">
        <f>Table1[[#This Row],[delivery_date]]-Table1[[#This Row],[order_date]]</f>
        <v>4</v>
      </c>
    </row>
    <row r="14034" spans="1:17" x14ac:dyDescent="0.35">
      <c r="A14034" t="s">
        <v>14065</v>
      </c>
      <c r="B14034" t="s">
        <v>25</v>
      </c>
      <c r="C14034" t="s">
        <v>14</v>
      </c>
      <c r="D14034" s="2">
        <v>4642.4399999999996</v>
      </c>
      <c r="E14034">
        <v>0.19</v>
      </c>
      <c r="F14034">
        <v>5</v>
      </c>
      <c r="G14034" s="1">
        <v>45634</v>
      </c>
      <c r="H14034" s="1">
        <v>45639</v>
      </c>
      <c r="I14034" t="s">
        <v>15</v>
      </c>
      <c r="J14034" t="s">
        <v>27</v>
      </c>
      <c r="K14034" s="2">
        <v>497.02</v>
      </c>
      <c r="L14034" t="s">
        <v>17</v>
      </c>
      <c r="M14034">
        <f>YEAR(Table1[[#This Row],[order_date]])</f>
        <v>2024</v>
      </c>
      <c r="N14034">
        <f>MONTH(Table1[[#This Row],[order_date]])</f>
        <v>12</v>
      </c>
      <c r="O14034" s="3">
        <f>Table1[[#This Row],[sales]]-Table1[[#This Row],[profit]]</f>
        <v>4145.42</v>
      </c>
      <c r="P14034" s="3">
        <f>Table1[[#This Row],[sales]]*Table1[[#This Row],[quantity]]</f>
        <v>23212.199999999997</v>
      </c>
      <c r="Q14034" s="9">
        <f>Table1[[#This Row],[delivery_date]]-Table1[[#This Row],[order_date]]</f>
        <v>5</v>
      </c>
    </row>
    <row r="14035" spans="1:17" x14ac:dyDescent="0.35">
      <c r="A14035" t="s">
        <v>14066</v>
      </c>
      <c r="B14035" t="s">
        <v>25</v>
      </c>
      <c r="C14035" t="s">
        <v>33</v>
      </c>
      <c r="D14035" s="2">
        <v>482.77</v>
      </c>
      <c r="E14035">
        <v>0.31</v>
      </c>
      <c r="F14035">
        <v>2</v>
      </c>
      <c r="G14035" s="1">
        <v>45322</v>
      </c>
      <c r="H14035" s="1">
        <v>45323</v>
      </c>
      <c r="I14035" t="s">
        <v>21</v>
      </c>
      <c r="J14035" t="s">
        <v>16</v>
      </c>
      <c r="K14035" s="2">
        <v>47.75</v>
      </c>
      <c r="L14035" t="s">
        <v>48</v>
      </c>
      <c r="M14035">
        <f>YEAR(Table1[[#This Row],[order_date]])</f>
        <v>2024</v>
      </c>
      <c r="N14035">
        <f>MONTH(Table1[[#This Row],[order_date]])</f>
        <v>1</v>
      </c>
      <c r="O14035" s="3">
        <f>Table1[[#This Row],[sales]]-Table1[[#This Row],[profit]]</f>
        <v>435.02</v>
      </c>
      <c r="P14035" s="3">
        <f>Table1[[#This Row],[sales]]*Table1[[#This Row],[quantity]]</f>
        <v>965.54</v>
      </c>
      <c r="Q14035" s="9">
        <f>Table1[[#This Row],[delivery_date]]-Table1[[#This Row],[order_date]]</f>
        <v>1</v>
      </c>
    </row>
    <row r="14036" spans="1:17" x14ac:dyDescent="0.35">
      <c r="A14036" t="s">
        <v>14067</v>
      </c>
      <c r="B14036" t="s">
        <v>19</v>
      </c>
      <c r="C14036" t="s">
        <v>14</v>
      </c>
      <c r="D14036" s="2">
        <v>2323.44</v>
      </c>
      <c r="E14036">
        <v>0.18</v>
      </c>
      <c r="F14036">
        <v>6</v>
      </c>
      <c r="G14036" s="1">
        <v>45016</v>
      </c>
      <c r="H14036" s="1">
        <v>45023</v>
      </c>
      <c r="I14036" t="s">
        <v>15</v>
      </c>
      <c r="J14036" t="s">
        <v>22</v>
      </c>
      <c r="K14036" s="2">
        <v>172.59</v>
      </c>
      <c r="L14036" t="s">
        <v>48</v>
      </c>
      <c r="M14036">
        <f>YEAR(Table1[[#This Row],[order_date]])</f>
        <v>2023</v>
      </c>
      <c r="N14036">
        <f>MONTH(Table1[[#This Row],[order_date]])</f>
        <v>3</v>
      </c>
      <c r="O14036" s="3">
        <f>Table1[[#This Row],[sales]]-Table1[[#This Row],[profit]]</f>
        <v>2150.85</v>
      </c>
      <c r="P14036" s="3">
        <f>Table1[[#This Row],[sales]]*Table1[[#This Row],[quantity]]</f>
        <v>13940.64</v>
      </c>
      <c r="Q14036" s="9">
        <f>Table1[[#This Row],[delivery_date]]-Table1[[#This Row],[order_date]]</f>
        <v>7</v>
      </c>
    </row>
    <row r="14037" spans="1:17" x14ac:dyDescent="0.35">
      <c r="A14037" t="s">
        <v>14068</v>
      </c>
      <c r="B14037" t="s">
        <v>13</v>
      </c>
      <c r="C14037" t="s">
        <v>26</v>
      </c>
      <c r="D14037" s="2">
        <v>3645.61</v>
      </c>
      <c r="E14037">
        <v>0.28000000000000003</v>
      </c>
      <c r="F14037">
        <v>9</v>
      </c>
      <c r="G14037" s="1">
        <v>45056</v>
      </c>
      <c r="H14037" s="1">
        <v>45059</v>
      </c>
      <c r="I14037" t="s">
        <v>31</v>
      </c>
      <c r="J14037" t="s">
        <v>22</v>
      </c>
      <c r="K14037" s="2">
        <v>247.34</v>
      </c>
      <c r="L14037" t="s">
        <v>23</v>
      </c>
      <c r="M14037">
        <f>YEAR(Table1[[#This Row],[order_date]])</f>
        <v>2023</v>
      </c>
      <c r="N14037">
        <f>MONTH(Table1[[#This Row],[order_date]])</f>
        <v>5</v>
      </c>
      <c r="O14037" s="3">
        <f>Table1[[#This Row],[sales]]-Table1[[#This Row],[profit]]</f>
        <v>3398.27</v>
      </c>
      <c r="P14037" s="3">
        <f>Table1[[#This Row],[sales]]*Table1[[#This Row],[quantity]]</f>
        <v>32810.49</v>
      </c>
      <c r="Q14037" s="9">
        <f>Table1[[#This Row],[delivery_date]]-Table1[[#This Row],[order_date]]</f>
        <v>3</v>
      </c>
    </row>
    <row r="14038" spans="1:17" x14ac:dyDescent="0.35">
      <c r="A14038" t="s">
        <v>14069</v>
      </c>
      <c r="B14038" t="s">
        <v>13</v>
      </c>
      <c r="C14038" t="s">
        <v>20</v>
      </c>
      <c r="D14038" s="2">
        <v>263.89</v>
      </c>
      <c r="E14038">
        <v>0.22</v>
      </c>
      <c r="F14038">
        <v>3</v>
      </c>
      <c r="G14038" s="1">
        <v>44938</v>
      </c>
      <c r="H14038" s="1">
        <v>44943</v>
      </c>
      <c r="I14038" t="s">
        <v>21</v>
      </c>
      <c r="J14038" t="s">
        <v>22</v>
      </c>
      <c r="K14038" s="2">
        <v>34.07</v>
      </c>
      <c r="L14038" t="s">
        <v>39</v>
      </c>
      <c r="M14038">
        <f>YEAR(Table1[[#This Row],[order_date]])</f>
        <v>2023</v>
      </c>
      <c r="N14038">
        <f>MONTH(Table1[[#This Row],[order_date]])</f>
        <v>1</v>
      </c>
      <c r="O14038" s="3">
        <f>Table1[[#This Row],[sales]]-Table1[[#This Row],[profit]]</f>
        <v>229.82</v>
      </c>
      <c r="P14038" s="3">
        <f>Table1[[#This Row],[sales]]*Table1[[#This Row],[quantity]]</f>
        <v>791.67</v>
      </c>
      <c r="Q14038" s="9">
        <f>Table1[[#This Row],[delivery_date]]-Table1[[#This Row],[order_date]]</f>
        <v>5</v>
      </c>
    </row>
    <row r="14039" spans="1:17" x14ac:dyDescent="0.35">
      <c r="A14039" t="s">
        <v>14070</v>
      </c>
      <c r="B14039" t="s">
        <v>19</v>
      </c>
      <c r="C14039" t="s">
        <v>26</v>
      </c>
      <c r="D14039" s="2">
        <v>3788.87</v>
      </c>
      <c r="E14039">
        <v>7.0000000000000007E-2</v>
      </c>
      <c r="F14039">
        <v>6</v>
      </c>
      <c r="G14039" s="1">
        <v>45307</v>
      </c>
      <c r="H14039" s="1">
        <v>45314</v>
      </c>
      <c r="I14039" t="s">
        <v>31</v>
      </c>
      <c r="J14039" t="s">
        <v>22</v>
      </c>
      <c r="K14039" s="2">
        <v>498.49</v>
      </c>
      <c r="L14039" t="s">
        <v>34</v>
      </c>
      <c r="M14039">
        <f>YEAR(Table1[[#This Row],[order_date]])</f>
        <v>2024</v>
      </c>
      <c r="N14039">
        <f>MONTH(Table1[[#This Row],[order_date]])</f>
        <v>1</v>
      </c>
      <c r="O14039" s="3">
        <f>Table1[[#This Row],[sales]]-Table1[[#This Row],[profit]]</f>
        <v>3290.38</v>
      </c>
      <c r="P14039" s="3">
        <f>Table1[[#This Row],[sales]]*Table1[[#This Row],[quantity]]</f>
        <v>22733.22</v>
      </c>
      <c r="Q14039" s="9">
        <f>Table1[[#This Row],[delivery_date]]-Table1[[#This Row],[order_date]]</f>
        <v>7</v>
      </c>
    </row>
    <row r="14040" spans="1:17" x14ac:dyDescent="0.35">
      <c r="A14040" t="s">
        <v>14071</v>
      </c>
      <c r="B14040" t="s">
        <v>19</v>
      </c>
      <c r="C14040" t="s">
        <v>26</v>
      </c>
      <c r="D14040" s="2">
        <v>1869.89</v>
      </c>
      <c r="E14040">
        <v>0.39</v>
      </c>
      <c r="F14040">
        <v>8</v>
      </c>
      <c r="G14040" s="1">
        <v>44958</v>
      </c>
      <c r="H14040" s="1">
        <v>44964</v>
      </c>
      <c r="I14040" t="s">
        <v>15</v>
      </c>
      <c r="J14040" t="s">
        <v>22</v>
      </c>
      <c r="K14040" s="2">
        <v>458.1</v>
      </c>
      <c r="L14040" t="s">
        <v>39</v>
      </c>
      <c r="M14040">
        <f>YEAR(Table1[[#This Row],[order_date]])</f>
        <v>2023</v>
      </c>
      <c r="N14040">
        <f>MONTH(Table1[[#This Row],[order_date]])</f>
        <v>2</v>
      </c>
      <c r="O14040" s="3">
        <f>Table1[[#This Row],[sales]]-Table1[[#This Row],[profit]]</f>
        <v>1411.79</v>
      </c>
      <c r="P14040" s="3">
        <f>Table1[[#This Row],[sales]]*Table1[[#This Row],[quantity]]</f>
        <v>14959.12</v>
      </c>
      <c r="Q14040" s="9">
        <f>Table1[[#This Row],[delivery_date]]-Table1[[#This Row],[order_date]]</f>
        <v>6</v>
      </c>
    </row>
    <row r="14041" spans="1:17" x14ac:dyDescent="0.35">
      <c r="A14041" t="s">
        <v>14072</v>
      </c>
      <c r="B14041" t="s">
        <v>25</v>
      </c>
      <c r="C14041" t="s">
        <v>14</v>
      </c>
      <c r="D14041" s="2">
        <v>1321.92</v>
      </c>
      <c r="E14041">
        <v>0.25</v>
      </c>
      <c r="F14041">
        <v>2</v>
      </c>
      <c r="G14041" s="1">
        <v>44977</v>
      </c>
      <c r="H14041" s="1">
        <v>44984</v>
      </c>
      <c r="I14041" t="s">
        <v>21</v>
      </c>
      <c r="J14041" t="s">
        <v>22</v>
      </c>
      <c r="K14041" s="2">
        <v>340.68</v>
      </c>
      <c r="L14041" t="s">
        <v>39</v>
      </c>
      <c r="M14041">
        <f>YEAR(Table1[[#This Row],[order_date]])</f>
        <v>2023</v>
      </c>
      <c r="N14041">
        <f>MONTH(Table1[[#This Row],[order_date]])</f>
        <v>2</v>
      </c>
      <c r="O14041" s="3">
        <f>Table1[[#This Row],[sales]]-Table1[[#This Row],[profit]]</f>
        <v>981.24</v>
      </c>
      <c r="P14041" s="3">
        <f>Table1[[#This Row],[sales]]*Table1[[#This Row],[quantity]]</f>
        <v>2643.84</v>
      </c>
      <c r="Q14041" s="9">
        <f>Table1[[#This Row],[delivery_date]]-Table1[[#This Row],[order_date]]</f>
        <v>7</v>
      </c>
    </row>
    <row r="14042" spans="1:17" x14ac:dyDescent="0.35">
      <c r="A14042" t="s">
        <v>14073</v>
      </c>
      <c r="B14042" t="s">
        <v>41</v>
      </c>
      <c r="C14042" t="s">
        <v>26</v>
      </c>
      <c r="D14042" s="2">
        <v>2922.26</v>
      </c>
      <c r="E14042">
        <v>0.1</v>
      </c>
      <c r="F14042">
        <v>1</v>
      </c>
      <c r="G14042" s="1">
        <v>45306</v>
      </c>
      <c r="H14042" s="1">
        <v>45310</v>
      </c>
      <c r="I14042" t="s">
        <v>31</v>
      </c>
      <c r="J14042" t="s">
        <v>22</v>
      </c>
      <c r="K14042" s="2">
        <v>255.94</v>
      </c>
      <c r="L14042" t="s">
        <v>34</v>
      </c>
      <c r="M14042">
        <f>YEAR(Table1[[#This Row],[order_date]])</f>
        <v>2024</v>
      </c>
      <c r="N14042">
        <f>MONTH(Table1[[#This Row],[order_date]])</f>
        <v>1</v>
      </c>
      <c r="O14042" s="3">
        <f>Table1[[#This Row],[sales]]-Table1[[#This Row],[profit]]</f>
        <v>2666.32</v>
      </c>
      <c r="P14042" s="3">
        <f>Table1[[#This Row],[sales]]*Table1[[#This Row],[quantity]]</f>
        <v>2922.26</v>
      </c>
      <c r="Q14042" s="9">
        <f>Table1[[#This Row],[delivery_date]]-Table1[[#This Row],[order_date]]</f>
        <v>4</v>
      </c>
    </row>
    <row r="14043" spans="1:17" x14ac:dyDescent="0.35">
      <c r="A14043" t="s">
        <v>14074</v>
      </c>
      <c r="B14043" t="s">
        <v>19</v>
      </c>
      <c r="C14043" t="s">
        <v>20</v>
      </c>
      <c r="D14043" s="2">
        <v>2767.22</v>
      </c>
      <c r="E14043">
        <v>0.45</v>
      </c>
      <c r="F14043">
        <v>6</v>
      </c>
      <c r="G14043" s="1">
        <v>45284</v>
      </c>
      <c r="H14043" s="1">
        <v>45287</v>
      </c>
      <c r="I14043" t="s">
        <v>21</v>
      </c>
      <c r="J14043" t="s">
        <v>16</v>
      </c>
      <c r="K14043" s="2">
        <v>686.71</v>
      </c>
      <c r="L14043" t="s">
        <v>34</v>
      </c>
      <c r="M14043">
        <f>YEAR(Table1[[#This Row],[order_date]])</f>
        <v>2023</v>
      </c>
      <c r="N14043">
        <f>MONTH(Table1[[#This Row],[order_date]])</f>
        <v>12</v>
      </c>
      <c r="O14043" s="3">
        <f>Table1[[#This Row],[sales]]-Table1[[#This Row],[profit]]</f>
        <v>2080.5099999999998</v>
      </c>
      <c r="P14043" s="3">
        <f>Table1[[#This Row],[sales]]*Table1[[#This Row],[quantity]]</f>
        <v>16603.32</v>
      </c>
      <c r="Q14043" s="9">
        <f>Table1[[#This Row],[delivery_date]]-Table1[[#This Row],[order_date]]</f>
        <v>3</v>
      </c>
    </row>
    <row r="14044" spans="1:17" x14ac:dyDescent="0.35">
      <c r="A14044" t="s">
        <v>14075</v>
      </c>
      <c r="B14044" t="s">
        <v>25</v>
      </c>
      <c r="C14044" t="s">
        <v>14</v>
      </c>
      <c r="D14044" s="2">
        <v>4382.3</v>
      </c>
      <c r="E14044">
        <v>0.43</v>
      </c>
      <c r="F14044">
        <v>3</v>
      </c>
      <c r="G14044" s="1">
        <v>45193</v>
      </c>
      <c r="H14044" s="1">
        <v>45194</v>
      </c>
      <c r="I14044" t="s">
        <v>15</v>
      </c>
      <c r="J14044" t="s">
        <v>16</v>
      </c>
      <c r="K14044" s="2">
        <v>512.4</v>
      </c>
      <c r="L14044" t="s">
        <v>48</v>
      </c>
      <c r="M14044">
        <f>YEAR(Table1[[#This Row],[order_date]])</f>
        <v>2023</v>
      </c>
      <c r="N14044">
        <f>MONTH(Table1[[#This Row],[order_date]])</f>
        <v>9</v>
      </c>
      <c r="O14044" s="3">
        <f>Table1[[#This Row],[sales]]-Table1[[#This Row],[profit]]</f>
        <v>3869.9</v>
      </c>
      <c r="P14044" s="3">
        <f>Table1[[#This Row],[sales]]*Table1[[#This Row],[quantity]]</f>
        <v>13146.900000000001</v>
      </c>
      <c r="Q14044" s="9">
        <f>Table1[[#This Row],[delivery_date]]-Table1[[#This Row],[order_date]]</f>
        <v>1</v>
      </c>
    </row>
    <row r="14045" spans="1:17" x14ac:dyDescent="0.35">
      <c r="A14045" t="s">
        <v>14076</v>
      </c>
      <c r="B14045" t="s">
        <v>41</v>
      </c>
      <c r="C14045" t="s">
        <v>36</v>
      </c>
      <c r="D14045" s="2">
        <v>3412.41</v>
      </c>
      <c r="E14045">
        <v>0.28000000000000003</v>
      </c>
      <c r="F14045">
        <v>2</v>
      </c>
      <c r="G14045" s="1">
        <v>45434</v>
      </c>
      <c r="H14045" s="1">
        <v>45437</v>
      </c>
      <c r="I14045" t="s">
        <v>21</v>
      </c>
      <c r="J14045" t="s">
        <v>22</v>
      </c>
      <c r="K14045" s="2">
        <v>595.48</v>
      </c>
      <c r="L14045" t="s">
        <v>28</v>
      </c>
      <c r="M14045">
        <f>YEAR(Table1[[#This Row],[order_date]])</f>
        <v>2024</v>
      </c>
      <c r="N14045">
        <f>MONTH(Table1[[#This Row],[order_date]])</f>
        <v>5</v>
      </c>
      <c r="O14045" s="3">
        <f>Table1[[#This Row],[sales]]-Table1[[#This Row],[profit]]</f>
        <v>2816.93</v>
      </c>
      <c r="P14045" s="3">
        <f>Table1[[#This Row],[sales]]*Table1[[#This Row],[quantity]]</f>
        <v>6824.82</v>
      </c>
      <c r="Q14045" s="9">
        <f>Table1[[#This Row],[delivery_date]]-Table1[[#This Row],[order_date]]</f>
        <v>3</v>
      </c>
    </row>
    <row r="14046" spans="1:17" x14ac:dyDescent="0.35">
      <c r="A14046" t="s">
        <v>14077</v>
      </c>
      <c r="B14046" t="s">
        <v>13</v>
      </c>
      <c r="C14046" t="s">
        <v>26</v>
      </c>
      <c r="D14046" s="2">
        <v>2167.14</v>
      </c>
      <c r="E14046">
        <v>0.49</v>
      </c>
      <c r="F14046">
        <v>8</v>
      </c>
      <c r="G14046" s="1">
        <v>45374</v>
      </c>
      <c r="H14046" s="1">
        <v>45379</v>
      </c>
      <c r="I14046" t="s">
        <v>15</v>
      </c>
      <c r="J14046" t="s">
        <v>27</v>
      </c>
      <c r="K14046" s="2">
        <v>154.91999999999999</v>
      </c>
      <c r="L14046" t="s">
        <v>17</v>
      </c>
      <c r="M14046">
        <f>YEAR(Table1[[#This Row],[order_date]])</f>
        <v>2024</v>
      </c>
      <c r="N14046">
        <f>MONTH(Table1[[#This Row],[order_date]])</f>
        <v>3</v>
      </c>
      <c r="O14046" s="3">
        <f>Table1[[#This Row],[sales]]-Table1[[#This Row],[profit]]</f>
        <v>2012.2199999999998</v>
      </c>
      <c r="P14046" s="3">
        <f>Table1[[#This Row],[sales]]*Table1[[#This Row],[quantity]]</f>
        <v>17337.12</v>
      </c>
      <c r="Q14046" s="9">
        <f>Table1[[#This Row],[delivery_date]]-Table1[[#This Row],[order_date]]</f>
        <v>5</v>
      </c>
    </row>
    <row r="14047" spans="1:17" x14ac:dyDescent="0.35">
      <c r="A14047" t="s">
        <v>14078</v>
      </c>
      <c r="B14047" t="s">
        <v>13</v>
      </c>
      <c r="C14047" t="s">
        <v>26</v>
      </c>
      <c r="D14047" s="2">
        <v>3285.68</v>
      </c>
      <c r="E14047">
        <v>0.46</v>
      </c>
      <c r="F14047">
        <v>9</v>
      </c>
      <c r="G14047" s="1">
        <v>45389</v>
      </c>
      <c r="H14047" s="1">
        <v>45396</v>
      </c>
      <c r="I14047" t="s">
        <v>15</v>
      </c>
      <c r="J14047" t="s">
        <v>27</v>
      </c>
      <c r="K14047" s="2">
        <v>491.44</v>
      </c>
      <c r="L14047" t="s">
        <v>39</v>
      </c>
      <c r="M14047">
        <f>YEAR(Table1[[#This Row],[order_date]])</f>
        <v>2024</v>
      </c>
      <c r="N14047">
        <f>MONTH(Table1[[#This Row],[order_date]])</f>
        <v>4</v>
      </c>
      <c r="O14047" s="3">
        <f>Table1[[#This Row],[sales]]-Table1[[#This Row],[profit]]</f>
        <v>2794.24</v>
      </c>
      <c r="P14047" s="3">
        <f>Table1[[#This Row],[sales]]*Table1[[#This Row],[quantity]]</f>
        <v>29571.119999999999</v>
      </c>
      <c r="Q14047" s="9">
        <f>Table1[[#This Row],[delivery_date]]-Table1[[#This Row],[order_date]]</f>
        <v>7</v>
      </c>
    </row>
    <row r="14048" spans="1:17" x14ac:dyDescent="0.35">
      <c r="A14048" t="s">
        <v>14079</v>
      </c>
      <c r="B14048" t="s">
        <v>25</v>
      </c>
      <c r="C14048" t="s">
        <v>33</v>
      </c>
      <c r="D14048" s="2">
        <v>3775.73</v>
      </c>
      <c r="E14048">
        <v>0.45</v>
      </c>
      <c r="F14048">
        <v>7</v>
      </c>
      <c r="G14048" s="1">
        <v>44980</v>
      </c>
      <c r="H14048" s="1">
        <v>44983</v>
      </c>
      <c r="I14048" t="s">
        <v>15</v>
      </c>
      <c r="J14048" t="s">
        <v>27</v>
      </c>
      <c r="K14048" s="2">
        <v>238.78</v>
      </c>
      <c r="L14048" t="s">
        <v>48</v>
      </c>
      <c r="M14048">
        <f>YEAR(Table1[[#This Row],[order_date]])</f>
        <v>2023</v>
      </c>
      <c r="N14048">
        <f>MONTH(Table1[[#This Row],[order_date]])</f>
        <v>2</v>
      </c>
      <c r="O14048" s="3">
        <f>Table1[[#This Row],[sales]]-Table1[[#This Row],[profit]]</f>
        <v>3536.95</v>
      </c>
      <c r="P14048" s="3">
        <f>Table1[[#This Row],[sales]]*Table1[[#This Row],[quantity]]</f>
        <v>26430.11</v>
      </c>
      <c r="Q14048" s="9">
        <f>Table1[[#This Row],[delivery_date]]-Table1[[#This Row],[order_date]]</f>
        <v>3</v>
      </c>
    </row>
    <row r="14049" spans="1:17" x14ac:dyDescent="0.35">
      <c r="A14049" t="s">
        <v>14080</v>
      </c>
      <c r="B14049" t="s">
        <v>25</v>
      </c>
      <c r="C14049" t="s">
        <v>36</v>
      </c>
      <c r="D14049" s="2">
        <v>4692.91</v>
      </c>
      <c r="E14049">
        <v>7.0000000000000007E-2</v>
      </c>
      <c r="F14049">
        <v>9</v>
      </c>
      <c r="G14049" s="1">
        <v>45444</v>
      </c>
      <c r="H14049" s="1">
        <v>45451</v>
      </c>
      <c r="I14049" t="s">
        <v>21</v>
      </c>
      <c r="J14049" t="s">
        <v>16</v>
      </c>
      <c r="K14049" s="2">
        <v>242.63</v>
      </c>
      <c r="L14049" t="s">
        <v>17</v>
      </c>
      <c r="M14049">
        <f>YEAR(Table1[[#This Row],[order_date]])</f>
        <v>2024</v>
      </c>
      <c r="N14049">
        <f>MONTH(Table1[[#This Row],[order_date]])</f>
        <v>6</v>
      </c>
      <c r="O14049" s="3">
        <f>Table1[[#This Row],[sales]]-Table1[[#This Row],[profit]]</f>
        <v>4450.28</v>
      </c>
      <c r="P14049" s="3">
        <f>Table1[[#This Row],[sales]]*Table1[[#This Row],[quantity]]</f>
        <v>42236.19</v>
      </c>
      <c r="Q14049" s="9">
        <f>Table1[[#This Row],[delivery_date]]-Table1[[#This Row],[order_date]]</f>
        <v>7</v>
      </c>
    </row>
    <row r="14050" spans="1:17" x14ac:dyDescent="0.35">
      <c r="A14050" t="s">
        <v>14081</v>
      </c>
      <c r="B14050" t="s">
        <v>19</v>
      </c>
      <c r="C14050" t="s">
        <v>36</v>
      </c>
      <c r="D14050" s="2">
        <v>3550.88</v>
      </c>
      <c r="E14050">
        <v>0.15</v>
      </c>
      <c r="F14050">
        <v>7</v>
      </c>
      <c r="G14050" s="1">
        <v>44934</v>
      </c>
      <c r="H14050" s="1">
        <v>44938</v>
      </c>
      <c r="I14050" t="s">
        <v>21</v>
      </c>
      <c r="J14050" t="s">
        <v>27</v>
      </c>
      <c r="K14050" s="2">
        <v>1005.18</v>
      </c>
      <c r="L14050" t="s">
        <v>28</v>
      </c>
      <c r="M14050">
        <f>YEAR(Table1[[#This Row],[order_date]])</f>
        <v>2023</v>
      </c>
      <c r="N14050">
        <f>MONTH(Table1[[#This Row],[order_date]])</f>
        <v>1</v>
      </c>
      <c r="O14050" s="3">
        <f>Table1[[#This Row],[sales]]-Table1[[#This Row],[profit]]</f>
        <v>2545.7000000000003</v>
      </c>
      <c r="P14050" s="3">
        <f>Table1[[#This Row],[sales]]*Table1[[#This Row],[quantity]]</f>
        <v>24856.16</v>
      </c>
      <c r="Q14050" s="9">
        <f>Table1[[#This Row],[delivery_date]]-Table1[[#This Row],[order_date]]</f>
        <v>4</v>
      </c>
    </row>
    <row r="14051" spans="1:17" x14ac:dyDescent="0.35">
      <c r="A14051" t="s">
        <v>14082</v>
      </c>
      <c r="B14051" t="s">
        <v>13</v>
      </c>
      <c r="C14051" t="s">
        <v>20</v>
      </c>
      <c r="D14051" s="2">
        <v>2764.97</v>
      </c>
      <c r="E14051">
        <v>0.21</v>
      </c>
      <c r="F14051">
        <v>3</v>
      </c>
      <c r="G14051" s="1">
        <v>45220</v>
      </c>
      <c r="H14051" s="1">
        <v>45221</v>
      </c>
      <c r="I14051" t="s">
        <v>21</v>
      </c>
      <c r="J14051" t="s">
        <v>22</v>
      </c>
      <c r="K14051" s="2">
        <v>690.26</v>
      </c>
      <c r="L14051" t="s">
        <v>28</v>
      </c>
      <c r="M14051">
        <f>YEAR(Table1[[#This Row],[order_date]])</f>
        <v>2023</v>
      </c>
      <c r="N14051">
        <f>MONTH(Table1[[#This Row],[order_date]])</f>
        <v>10</v>
      </c>
      <c r="O14051" s="3">
        <f>Table1[[#This Row],[sales]]-Table1[[#This Row],[profit]]</f>
        <v>2074.71</v>
      </c>
      <c r="P14051" s="3">
        <f>Table1[[#This Row],[sales]]*Table1[[#This Row],[quantity]]</f>
        <v>8294.91</v>
      </c>
      <c r="Q14051" s="9">
        <f>Table1[[#This Row],[delivery_date]]-Table1[[#This Row],[order_date]]</f>
        <v>1</v>
      </c>
    </row>
    <row r="14052" spans="1:17" x14ac:dyDescent="0.35">
      <c r="A14052" t="s">
        <v>14083</v>
      </c>
      <c r="B14052" t="s">
        <v>25</v>
      </c>
      <c r="C14052" t="s">
        <v>36</v>
      </c>
      <c r="D14052" s="2">
        <v>1927.6</v>
      </c>
      <c r="E14052">
        <v>0.42</v>
      </c>
      <c r="F14052">
        <v>1</v>
      </c>
      <c r="G14052" s="1">
        <v>45574</v>
      </c>
      <c r="H14052" s="1">
        <v>45577</v>
      </c>
      <c r="I14052" t="s">
        <v>21</v>
      </c>
      <c r="J14052" t="s">
        <v>27</v>
      </c>
      <c r="K14052" s="2">
        <v>198.93</v>
      </c>
      <c r="L14052" t="s">
        <v>28</v>
      </c>
      <c r="M14052">
        <f>YEAR(Table1[[#This Row],[order_date]])</f>
        <v>2024</v>
      </c>
      <c r="N14052">
        <f>MONTH(Table1[[#This Row],[order_date]])</f>
        <v>10</v>
      </c>
      <c r="O14052" s="3">
        <f>Table1[[#This Row],[sales]]-Table1[[#This Row],[profit]]</f>
        <v>1728.6699999999998</v>
      </c>
      <c r="P14052" s="3">
        <f>Table1[[#This Row],[sales]]*Table1[[#This Row],[quantity]]</f>
        <v>1927.6</v>
      </c>
      <c r="Q14052" s="9">
        <f>Table1[[#This Row],[delivery_date]]-Table1[[#This Row],[order_date]]</f>
        <v>3</v>
      </c>
    </row>
    <row r="14053" spans="1:17" x14ac:dyDescent="0.35">
      <c r="A14053" t="s">
        <v>14084</v>
      </c>
      <c r="B14053" t="s">
        <v>13</v>
      </c>
      <c r="C14053" t="s">
        <v>33</v>
      </c>
      <c r="D14053" s="2">
        <v>4468.2700000000004</v>
      </c>
      <c r="E14053">
        <v>0.44</v>
      </c>
      <c r="F14053">
        <v>1</v>
      </c>
      <c r="G14053" s="1">
        <v>45455</v>
      </c>
      <c r="H14053" s="1">
        <v>45458</v>
      </c>
      <c r="I14053" t="s">
        <v>31</v>
      </c>
      <c r="J14053" t="s">
        <v>16</v>
      </c>
      <c r="K14053" s="2">
        <v>540.54</v>
      </c>
      <c r="L14053" t="s">
        <v>34</v>
      </c>
      <c r="M14053">
        <f>YEAR(Table1[[#This Row],[order_date]])</f>
        <v>2024</v>
      </c>
      <c r="N14053">
        <f>MONTH(Table1[[#This Row],[order_date]])</f>
        <v>6</v>
      </c>
      <c r="O14053" s="3">
        <f>Table1[[#This Row],[sales]]-Table1[[#This Row],[profit]]</f>
        <v>3927.7300000000005</v>
      </c>
      <c r="P14053" s="3">
        <f>Table1[[#This Row],[sales]]*Table1[[#This Row],[quantity]]</f>
        <v>4468.2700000000004</v>
      </c>
      <c r="Q14053" s="9">
        <f>Table1[[#This Row],[delivery_date]]-Table1[[#This Row],[order_date]]</f>
        <v>3</v>
      </c>
    </row>
    <row r="14054" spans="1:17" x14ac:dyDescent="0.35">
      <c r="A14054" t="s">
        <v>14085</v>
      </c>
      <c r="B14054" t="s">
        <v>13</v>
      </c>
      <c r="C14054" t="s">
        <v>20</v>
      </c>
      <c r="D14054" s="2">
        <v>3983.35</v>
      </c>
      <c r="E14054">
        <v>0.38</v>
      </c>
      <c r="F14054">
        <v>5</v>
      </c>
      <c r="G14054" s="1">
        <v>45265</v>
      </c>
      <c r="H14054" s="1">
        <v>45267</v>
      </c>
      <c r="I14054" t="s">
        <v>31</v>
      </c>
      <c r="J14054" t="s">
        <v>27</v>
      </c>
      <c r="K14054" s="2">
        <v>326.93</v>
      </c>
      <c r="L14054" t="s">
        <v>48</v>
      </c>
      <c r="M14054">
        <f>YEAR(Table1[[#This Row],[order_date]])</f>
        <v>2023</v>
      </c>
      <c r="N14054">
        <f>MONTH(Table1[[#This Row],[order_date]])</f>
        <v>12</v>
      </c>
      <c r="O14054" s="3">
        <f>Table1[[#This Row],[sales]]-Table1[[#This Row],[profit]]</f>
        <v>3656.42</v>
      </c>
      <c r="P14054" s="3">
        <f>Table1[[#This Row],[sales]]*Table1[[#This Row],[quantity]]</f>
        <v>19916.75</v>
      </c>
      <c r="Q14054" s="9">
        <f>Table1[[#This Row],[delivery_date]]-Table1[[#This Row],[order_date]]</f>
        <v>2</v>
      </c>
    </row>
    <row r="14055" spans="1:17" x14ac:dyDescent="0.35">
      <c r="A14055" t="s">
        <v>14086</v>
      </c>
      <c r="B14055" t="s">
        <v>19</v>
      </c>
      <c r="C14055" t="s">
        <v>36</v>
      </c>
      <c r="D14055" s="2">
        <v>478.19</v>
      </c>
      <c r="E14055">
        <v>0.24</v>
      </c>
      <c r="F14055">
        <v>9</v>
      </c>
      <c r="G14055" s="1">
        <v>45307</v>
      </c>
      <c r="H14055" s="1">
        <v>45312</v>
      </c>
      <c r="I14055" t="s">
        <v>31</v>
      </c>
      <c r="J14055" t="s">
        <v>27</v>
      </c>
      <c r="K14055" s="2">
        <v>41.92</v>
      </c>
      <c r="L14055" t="s">
        <v>17</v>
      </c>
      <c r="M14055">
        <f>YEAR(Table1[[#This Row],[order_date]])</f>
        <v>2024</v>
      </c>
      <c r="N14055">
        <f>MONTH(Table1[[#This Row],[order_date]])</f>
        <v>1</v>
      </c>
      <c r="O14055" s="3">
        <f>Table1[[#This Row],[sales]]-Table1[[#This Row],[profit]]</f>
        <v>436.27</v>
      </c>
      <c r="P14055" s="3">
        <f>Table1[[#This Row],[sales]]*Table1[[#This Row],[quantity]]</f>
        <v>4303.71</v>
      </c>
      <c r="Q14055" s="9">
        <f>Table1[[#This Row],[delivery_date]]-Table1[[#This Row],[order_date]]</f>
        <v>5</v>
      </c>
    </row>
    <row r="14056" spans="1:17" x14ac:dyDescent="0.35">
      <c r="A14056" t="s">
        <v>14087</v>
      </c>
      <c r="B14056" t="s">
        <v>41</v>
      </c>
      <c r="C14056" t="s">
        <v>20</v>
      </c>
      <c r="D14056" s="2">
        <v>3527.75</v>
      </c>
      <c r="E14056">
        <v>0.08</v>
      </c>
      <c r="F14056">
        <v>6</v>
      </c>
      <c r="G14056" s="1">
        <v>45313</v>
      </c>
      <c r="H14056" s="1">
        <v>45317</v>
      </c>
      <c r="I14056" t="s">
        <v>21</v>
      </c>
      <c r="J14056" t="s">
        <v>22</v>
      </c>
      <c r="K14056" s="2">
        <v>689.89</v>
      </c>
      <c r="L14056" t="s">
        <v>34</v>
      </c>
      <c r="M14056">
        <f>YEAR(Table1[[#This Row],[order_date]])</f>
        <v>2024</v>
      </c>
      <c r="N14056">
        <f>MONTH(Table1[[#This Row],[order_date]])</f>
        <v>1</v>
      </c>
      <c r="O14056" s="3">
        <f>Table1[[#This Row],[sales]]-Table1[[#This Row],[profit]]</f>
        <v>2837.86</v>
      </c>
      <c r="P14056" s="3">
        <f>Table1[[#This Row],[sales]]*Table1[[#This Row],[quantity]]</f>
        <v>21166.5</v>
      </c>
      <c r="Q14056" s="9">
        <f>Table1[[#This Row],[delivery_date]]-Table1[[#This Row],[order_date]]</f>
        <v>4</v>
      </c>
    </row>
    <row r="14057" spans="1:17" x14ac:dyDescent="0.35">
      <c r="A14057" t="s">
        <v>14088</v>
      </c>
      <c r="B14057" t="s">
        <v>19</v>
      </c>
      <c r="C14057" t="s">
        <v>36</v>
      </c>
      <c r="D14057" s="2">
        <v>2739.87</v>
      </c>
      <c r="E14057">
        <v>0.02</v>
      </c>
      <c r="F14057">
        <v>2</v>
      </c>
      <c r="G14057" s="1">
        <v>45351</v>
      </c>
      <c r="H14057" s="1">
        <v>45352</v>
      </c>
      <c r="I14057" t="s">
        <v>15</v>
      </c>
      <c r="J14057" t="s">
        <v>27</v>
      </c>
      <c r="K14057" s="2">
        <v>531.75</v>
      </c>
      <c r="L14057" t="s">
        <v>23</v>
      </c>
      <c r="M14057">
        <f>YEAR(Table1[[#This Row],[order_date]])</f>
        <v>2024</v>
      </c>
      <c r="N14057">
        <f>MONTH(Table1[[#This Row],[order_date]])</f>
        <v>2</v>
      </c>
      <c r="O14057" s="3">
        <f>Table1[[#This Row],[sales]]-Table1[[#This Row],[profit]]</f>
        <v>2208.12</v>
      </c>
      <c r="P14057" s="3">
        <f>Table1[[#This Row],[sales]]*Table1[[#This Row],[quantity]]</f>
        <v>5479.74</v>
      </c>
      <c r="Q14057" s="9">
        <f>Table1[[#This Row],[delivery_date]]-Table1[[#This Row],[order_date]]</f>
        <v>1</v>
      </c>
    </row>
    <row r="14058" spans="1:17" x14ac:dyDescent="0.35">
      <c r="A14058" t="s">
        <v>14089</v>
      </c>
      <c r="B14058" t="s">
        <v>25</v>
      </c>
      <c r="C14058" t="s">
        <v>36</v>
      </c>
      <c r="D14058" s="2">
        <v>607.86</v>
      </c>
      <c r="E14058">
        <v>0.35</v>
      </c>
      <c r="F14058">
        <v>6</v>
      </c>
      <c r="G14058" s="1">
        <v>45639</v>
      </c>
      <c r="H14058" s="1">
        <v>45646</v>
      </c>
      <c r="I14058" t="s">
        <v>15</v>
      </c>
      <c r="J14058" t="s">
        <v>22</v>
      </c>
      <c r="K14058" s="2">
        <v>116.06</v>
      </c>
      <c r="L14058" t="s">
        <v>23</v>
      </c>
      <c r="M14058">
        <f>YEAR(Table1[[#This Row],[order_date]])</f>
        <v>2024</v>
      </c>
      <c r="N14058">
        <f>MONTH(Table1[[#This Row],[order_date]])</f>
        <v>12</v>
      </c>
      <c r="O14058" s="3">
        <f>Table1[[#This Row],[sales]]-Table1[[#This Row],[profit]]</f>
        <v>491.8</v>
      </c>
      <c r="P14058" s="3">
        <f>Table1[[#This Row],[sales]]*Table1[[#This Row],[quantity]]</f>
        <v>3647.16</v>
      </c>
      <c r="Q14058" s="9">
        <f>Table1[[#This Row],[delivery_date]]-Table1[[#This Row],[order_date]]</f>
        <v>7</v>
      </c>
    </row>
    <row r="14059" spans="1:17" x14ac:dyDescent="0.35">
      <c r="A14059" t="s">
        <v>14090</v>
      </c>
      <c r="B14059" t="s">
        <v>19</v>
      </c>
      <c r="C14059" t="s">
        <v>36</v>
      </c>
      <c r="D14059" s="2">
        <v>2868.31</v>
      </c>
      <c r="E14059">
        <v>0.5</v>
      </c>
      <c r="F14059">
        <v>4</v>
      </c>
      <c r="G14059" s="1">
        <v>45548</v>
      </c>
      <c r="H14059" s="1">
        <v>45551</v>
      </c>
      <c r="I14059" t="s">
        <v>31</v>
      </c>
      <c r="J14059" t="s">
        <v>16</v>
      </c>
      <c r="K14059" s="2">
        <v>169.87</v>
      </c>
      <c r="L14059" t="s">
        <v>23</v>
      </c>
      <c r="M14059">
        <f>YEAR(Table1[[#This Row],[order_date]])</f>
        <v>2024</v>
      </c>
      <c r="N14059">
        <f>MONTH(Table1[[#This Row],[order_date]])</f>
        <v>9</v>
      </c>
      <c r="O14059" s="3">
        <f>Table1[[#This Row],[sales]]-Table1[[#This Row],[profit]]</f>
        <v>2698.44</v>
      </c>
      <c r="P14059" s="3">
        <f>Table1[[#This Row],[sales]]*Table1[[#This Row],[quantity]]</f>
        <v>11473.24</v>
      </c>
      <c r="Q14059" s="9">
        <f>Table1[[#This Row],[delivery_date]]-Table1[[#This Row],[order_date]]</f>
        <v>3</v>
      </c>
    </row>
    <row r="14060" spans="1:17" x14ac:dyDescent="0.35">
      <c r="A14060" t="s">
        <v>14091</v>
      </c>
      <c r="B14060" t="s">
        <v>19</v>
      </c>
      <c r="C14060" t="s">
        <v>26</v>
      </c>
      <c r="D14060" s="2">
        <v>1043.28</v>
      </c>
      <c r="E14060">
        <v>0.17</v>
      </c>
      <c r="F14060">
        <v>9</v>
      </c>
      <c r="G14060" s="1">
        <v>45279</v>
      </c>
      <c r="H14060" s="1">
        <v>45281</v>
      </c>
      <c r="I14060" t="s">
        <v>31</v>
      </c>
      <c r="J14060" t="s">
        <v>27</v>
      </c>
      <c r="K14060" s="2">
        <v>230.98</v>
      </c>
      <c r="L14060" t="s">
        <v>39</v>
      </c>
      <c r="M14060">
        <f>YEAR(Table1[[#This Row],[order_date]])</f>
        <v>2023</v>
      </c>
      <c r="N14060">
        <f>MONTH(Table1[[#This Row],[order_date]])</f>
        <v>12</v>
      </c>
      <c r="O14060" s="3">
        <f>Table1[[#This Row],[sales]]-Table1[[#This Row],[profit]]</f>
        <v>812.3</v>
      </c>
      <c r="P14060" s="3">
        <f>Table1[[#This Row],[sales]]*Table1[[#This Row],[quantity]]</f>
        <v>9389.52</v>
      </c>
      <c r="Q14060" s="9">
        <f>Table1[[#This Row],[delivery_date]]-Table1[[#This Row],[order_date]]</f>
        <v>2</v>
      </c>
    </row>
    <row r="14061" spans="1:17" x14ac:dyDescent="0.35">
      <c r="A14061" t="s">
        <v>14092</v>
      </c>
      <c r="B14061" t="s">
        <v>13</v>
      </c>
      <c r="C14061" t="s">
        <v>36</v>
      </c>
      <c r="D14061" s="2">
        <v>3569.91</v>
      </c>
      <c r="E14061">
        <v>0.28000000000000003</v>
      </c>
      <c r="F14061">
        <v>3</v>
      </c>
      <c r="G14061" s="1">
        <v>45534</v>
      </c>
      <c r="H14061" s="1">
        <v>45539</v>
      </c>
      <c r="I14061" t="s">
        <v>21</v>
      </c>
      <c r="J14061" t="s">
        <v>16</v>
      </c>
      <c r="K14061" s="2">
        <v>201.45</v>
      </c>
      <c r="L14061" t="s">
        <v>23</v>
      </c>
      <c r="M14061">
        <f>YEAR(Table1[[#This Row],[order_date]])</f>
        <v>2024</v>
      </c>
      <c r="N14061">
        <f>MONTH(Table1[[#This Row],[order_date]])</f>
        <v>8</v>
      </c>
      <c r="O14061" s="3">
        <f>Table1[[#This Row],[sales]]-Table1[[#This Row],[profit]]</f>
        <v>3368.46</v>
      </c>
      <c r="P14061" s="3">
        <f>Table1[[#This Row],[sales]]*Table1[[#This Row],[quantity]]</f>
        <v>10709.73</v>
      </c>
      <c r="Q14061" s="9">
        <f>Table1[[#This Row],[delivery_date]]-Table1[[#This Row],[order_date]]</f>
        <v>5</v>
      </c>
    </row>
    <row r="14062" spans="1:17" x14ac:dyDescent="0.35">
      <c r="A14062" t="s">
        <v>14093</v>
      </c>
      <c r="B14062" t="s">
        <v>19</v>
      </c>
      <c r="C14062" t="s">
        <v>26</v>
      </c>
      <c r="D14062" s="2">
        <v>1464.46</v>
      </c>
      <c r="E14062">
        <v>0.41</v>
      </c>
      <c r="F14062">
        <v>7</v>
      </c>
      <c r="G14062" s="1">
        <v>45150</v>
      </c>
      <c r="H14062" s="1">
        <v>45154</v>
      </c>
      <c r="I14062" t="s">
        <v>21</v>
      </c>
      <c r="J14062" t="s">
        <v>16</v>
      </c>
      <c r="K14062" s="2">
        <v>435.87</v>
      </c>
      <c r="L14062" t="s">
        <v>23</v>
      </c>
      <c r="M14062">
        <f>YEAR(Table1[[#This Row],[order_date]])</f>
        <v>2023</v>
      </c>
      <c r="N14062">
        <f>MONTH(Table1[[#This Row],[order_date]])</f>
        <v>8</v>
      </c>
      <c r="O14062" s="3">
        <f>Table1[[#This Row],[sales]]-Table1[[#This Row],[profit]]</f>
        <v>1028.5900000000001</v>
      </c>
      <c r="P14062" s="3">
        <f>Table1[[#This Row],[sales]]*Table1[[#This Row],[quantity]]</f>
        <v>10251.220000000001</v>
      </c>
      <c r="Q14062" s="9">
        <f>Table1[[#This Row],[delivery_date]]-Table1[[#This Row],[order_date]]</f>
        <v>4</v>
      </c>
    </row>
    <row r="14063" spans="1:17" x14ac:dyDescent="0.35">
      <c r="A14063" t="s">
        <v>14094</v>
      </c>
      <c r="B14063" t="s">
        <v>25</v>
      </c>
      <c r="C14063" t="s">
        <v>14</v>
      </c>
      <c r="D14063" s="2">
        <v>836.69</v>
      </c>
      <c r="E14063">
        <v>0.09</v>
      </c>
      <c r="F14063">
        <v>8</v>
      </c>
      <c r="G14063" s="1">
        <v>45380</v>
      </c>
      <c r="H14063" s="1">
        <v>45382</v>
      </c>
      <c r="I14063" t="s">
        <v>31</v>
      </c>
      <c r="J14063" t="s">
        <v>16</v>
      </c>
      <c r="K14063" s="2">
        <v>215.61</v>
      </c>
      <c r="L14063" t="s">
        <v>39</v>
      </c>
      <c r="M14063">
        <f>YEAR(Table1[[#This Row],[order_date]])</f>
        <v>2024</v>
      </c>
      <c r="N14063">
        <f>MONTH(Table1[[#This Row],[order_date]])</f>
        <v>3</v>
      </c>
      <c r="O14063" s="3">
        <f>Table1[[#This Row],[sales]]-Table1[[#This Row],[profit]]</f>
        <v>621.08000000000004</v>
      </c>
      <c r="P14063" s="3">
        <f>Table1[[#This Row],[sales]]*Table1[[#This Row],[quantity]]</f>
        <v>6693.52</v>
      </c>
      <c r="Q14063" s="9">
        <f>Table1[[#This Row],[delivery_date]]-Table1[[#This Row],[order_date]]</f>
        <v>2</v>
      </c>
    </row>
    <row r="14064" spans="1:17" x14ac:dyDescent="0.35">
      <c r="A14064" t="s">
        <v>14095</v>
      </c>
      <c r="B14064" t="s">
        <v>41</v>
      </c>
      <c r="C14064" t="s">
        <v>33</v>
      </c>
      <c r="D14064" s="2">
        <v>501.67</v>
      </c>
      <c r="E14064">
        <v>0.41</v>
      </c>
      <c r="F14064">
        <v>2</v>
      </c>
      <c r="G14064" s="1">
        <v>45244</v>
      </c>
      <c r="H14064" s="1">
        <v>45249</v>
      </c>
      <c r="I14064" t="s">
        <v>21</v>
      </c>
      <c r="J14064" t="s">
        <v>22</v>
      </c>
      <c r="K14064" s="2">
        <v>141.04</v>
      </c>
      <c r="L14064" t="s">
        <v>28</v>
      </c>
      <c r="M14064">
        <f>YEAR(Table1[[#This Row],[order_date]])</f>
        <v>2023</v>
      </c>
      <c r="N14064">
        <f>MONTH(Table1[[#This Row],[order_date]])</f>
        <v>11</v>
      </c>
      <c r="O14064" s="3">
        <f>Table1[[#This Row],[sales]]-Table1[[#This Row],[profit]]</f>
        <v>360.63</v>
      </c>
      <c r="P14064" s="3">
        <f>Table1[[#This Row],[sales]]*Table1[[#This Row],[quantity]]</f>
        <v>1003.34</v>
      </c>
      <c r="Q14064" s="9">
        <f>Table1[[#This Row],[delivery_date]]-Table1[[#This Row],[order_date]]</f>
        <v>5</v>
      </c>
    </row>
    <row r="14065" spans="1:17" x14ac:dyDescent="0.35">
      <c r="A14065" t="s">
        <v>14096</v>
      </c>
      <c r="B14065" t="s">
        <v>19</v>
      </c>
      <c r="C14065" t="s">
        <v>20</v>
      </c>
      <c r="D14065" s="2">
        <v>2504.92</v>
      </c>
      <c r="E14065">
        <v>0.31</v>
      </c>
      <c r="F14065">
        <v>7</v>
      </c>
      <c r="G14065" s="1">
        <v>45235</v>
      </c>
      <c r="H14065" s="1">
        <v>45241</v>
      </c>
      <c r="I14065" t="s">
        <v>31</v>
      </c>
      <c r="J14065" t="s">
        <v>27</v>
      </c>
      <c r="K14065" s="2">
        <v>623.71</v>
      </c>
      <c r="L14065" t="s">
        <v>34</v>
      </c>
      <c r="M14065">
        <f>YEAR(Table1[[#This Row],[order_date]])</f>
        <v>2023</v>
      </c>
      <c r="N14065">
        <f>MONTH(Table1[[#This Row],[order_date]])</f>
        <v>11</v>
      </c>
      <c r="O14065" s="3">
        <f>Table1[[#This Row],[sales]]-Table1[[#This Row],[profit]]</f>
        <v>1881.21</v>
      </c>
      <c r="P14065" s="3">
        <f>Table1[[#This Row],[sales]]*Table1[[#This Row],[quantity]]</f>
        <v>17534.440000000002</v>
      </c>
      <c r="Q14065" s="9">
        <f>Table1[[#This Row],[delivery_date]]-Table1[[#This Row],[order_date]]</f>
        <v>6</v>
      </c>
    </row>
    <row r="14066" spans="1:17" x14ac:dyDescent="0.35">
      <c r="A14066" t="s">
        <v>14097</v>
      </c>
      <c r="B14066" t="s">
        <v>19</v>
      </c>
      <c r="C14066" t="s">
        <v>20</v>
      </c>
      <c r="D14066" s="2">
        <v>1078.21</v>
      </c>
      <c r="E14066">
        <v>0.28000000000000003</v>
      </c>
      <c r="F14066">
        <v>5</v>
      </c>
      <c r="G14066" s="1">
        <v>45275</v>
      </c>
      <c r="H14066" s="1">
        <v>45282</v>
      </c>
      <c r="I14066" t="s">
        <v>31</v>
      </c>
      <c r="J14066" t="s">
        <v>16</v>
      </c>
      <c r="K14066" s="2">
        <v>139.72</v>
      </c>
      <c r="L14066" t="s">
        <v>34</v>
      </c>
      <c r="M14066">
        <f>YEAR(Table1[[#This Row],[order_date]])</f>
        <v>2023</v>
      </c>
      <c r="N14066">
        <f>MONTH(Table1[[#This Row],[order_date]])</f>
        <v>12</v>
      </c>
      <c r="O14066" s="3">
        <f>Table1[[#This Row],[sales]]-Table1[[#This Row],[profit]]</f>
        <v>938.49</v>
      </c>
      <c r="P14066" s="3">
        <f>Table1[[#This Row],[sales]]*Table1[[#This Row],[quantity]]</f>
        <v>5391.05</v>
      </c>
      <c r="Q14066" s="9">
        <f>Table1[[#This Row],[delivery_date]]-Table1[[#This Row],[order_date]]</f>
        <v>7</v>
      </c>
    </row>
    <row r="14067" spans="1:17" x14ac:dyDescent="0.35">
      <c r="A14067" t="s">
        <v>14098</v>
      </c>
      <c r="B14067" t="s">
        <v>41</v>
      </c>
      <c r="C14067" t="s">
        <v>14</v>
      </c>
      <c r="D14067" s="2">
        <v>4290.13</v>
      </c>
      <c r="E14067">
        <v>0.38</v>
      </c>
      <c r="F14067">
        <v>1</v>
      </c>
      <c r="G14067" s="1">
        <v>45539</v>
      </c>
      <c r="H14067" s="1">
        <v>45540</v>
      </c>
      <c r="I14067" t="s">
        <v>21</v>
      </c>
      <c r="J14067" t="s">
        <v>16</v>
      </c>
      <c r="K14067" s="2">
        <v>424.58</v>
      </c>
      <c r="L14067" t="s">
        <v>39</v>
      </c>
      <c r="M14067">
        <f>YEAR(Table1[[#This Row],[order_date]])</f>
        <v>2024</v>
      </c>
      <c r="N14067">
        <f>MONTH(Table1[[#This Row],[order_date]])</f>
        <v>9</v>
      </c>
      <c r="O14067" s="3">
        <f>Table1[[#This Row],[sales]]-Table1[[#This Row],[profit]]</f>
        <v>3865.55</v>
      </c>
      <c r="P14067" s="3">
        <f>Table1[[#This Row],[sales]]*Table1[[#This Row],[quantity]]</f>
        <v>4290.13</v>
      </c>
      <c r="Q14067" s="9">
        <f>Table1[[#This Row],[delivery_date]]-Table1[[#This Row],[order_date]]</f>
        <v>1</v>
      </c>
    </row>
    <row r="14068" spans="1:17" x14ac:dyDescent="0.35">
      <c r="A14068" t="s">
        <v>14099</v>
      </c>
      <c r="B14068" t="s">
        <v>25</v>
      </c>
      <c r="C14068" t="s">
        <v>36</v>
      </c>
      <c r="D14068" s="2">
        <v>114.71</v>
      </c>
      <c r="E14068">
        <v>0.12</v>
      </c>
      <c r="F14068">
        <v>7</v>
      </c>
      <c r="G14068" s="1">
        <v>45647</v>
      </c>
      <c r="H14068" s="1">
        <v>45651</v>
      </c>
      <c r="I14068" t="s">
        <v>21</v>
      </c>
      <c r="J14068" t="s">
        <v>27</v>
      </c>
      <c r="K14068" s="2">
        <v>19.84</v>
      </c>
      <c r="L14068" t="s">
        <v>28</v>
      </c>
      <c r="M14068">
        <f>YEAR(Table1[[#This Row],[order_date]])</f>
        <v>2024</v>
      </c>
      <c r="N14068">
        <f>MONTH(Table1[[#This Row],[order_date]])</f>
        <v>12</v>
      </c>
      <c r="O14068" s="3">
        <f>Table1[[#This Row],[sales]]-Table1[[#This Row],[profit]]</f>
        <v>94.86999999999999</v>
      </c>
      <c r="P14068" s="3">
        <f>Table1[[#This Row],[sales]]*Table1[[#This Row],[quantity]]</f>
        <v>802.96999999999991</v>
      </c>
      <c r="Q14068" s="9">
        <f>Table1[[#This Row],[delivery_date]]-Table1[[#This Row],[order_date]]</f>
        <v>4</v>
      </c>
    </row>
    <row r="14069" spans="1:17" x14ac:dyDescent="0.35">
      <c r="A14069" t="s">
        <v>14100</v>
      </c>
      <c r="B14069" t="s">
        <v>25</v>
      </c>
      <c r="C14069" t="s">
        <v>33</v>
      </c>
      <c r="D14069" s="2">
        <v>4233.83</v>
      </c>
      <c r="E14069">
        <v>0.31</v>
      </c>
      <c r="F14069">
        <v>8</v>
      </c>
      <c r="G14069" s="1">
        <v>45265</v>
      </c>
      <c r="H14069" s="1">
        <v>45266</v>
      </c>
      <c r="I14069" t="s">
        <v>31</v>
      </c>
      <c r="J14069" t="s">
        <v>16</v>
      </c>
      <c r="K14069" s="2">
        <v>1053.67</v>
      </c>
      <c r="L14069" t="s">
        <v>23</v>
      </c>
      <c r="M14069">
        <f>YEAR(Table1[[#This Row],[order_date]])</f>
        <v>2023</v>
      </c>
      <c r="N14069">
        <f>MONTH(Table1[[#This Row],[order_date]])</f>
        <v>12</v>
      </c>
      <c r="O14069" s="3">
        <f>Table1[[#This Row],[sales]]-Table1[[#This Row],[profit]]</f>
        <v>3180.16</v>
      </c>
      <c r="P14069" s="3">
        <f>Table1[[#This Row],[sales]]*Table1[[#This Row],[quantity]]</f>
        <v>33870.639999999999</v>
      </c>
      <c r="Q14069" s="9">
        <f>Table1[[#This Row],[delivery_date]]-Table1[[#This Row],[order_date]]</f>
        <v>1</v>
      </c>
    </row>
    <row r="14070" spans="1:17" x14ac:dyDescent="0.35">
      <c r="A14070" t="s">
        <v>14101</v>
      </c>
      <c r="B14070" t="s">
        <v>19</v>
      </c>
      <c r="C14070" t="s">
        <v>14</v>
      </c>
      <c r="D14070" s="2">
        <v>2653.35</v>
      </c>
      <c r="E14070">
        <v>0.12</v>
      </c>
      <c r="F14070">
        <v>1</v>
      </c>
      <c r="G14070" s="1">
        <v>45277</v>
      </c>
      <c r="H14070" s="1">
        <v>45284</v>
      </c>
      <c r="I14070" t="s">
        <v>31</v>
      </c>
      <c r="J14070" t="s">
        <v>22</v>
      </c>
      <c r="K14070" s="2">
        <v>481.51</v>
      </c>
      <c r="L14070" t="s">
        <v>28</v>
      </c>
      <c r="M14070">
        <f>YEAR(Table1[[#This Row],[order_date]])</f>
        <v>2023</v>
      </c>
      <c r="N14070">
        <f>MONTH(Table1[[#This Row],[order_date]])</f>
        <v>12</v>
      </c>
      <c r="O14070" s="3">
        <f>Table1[[#This Row],[sales]]-Table1[[#This Row],[profit]]</f>
        <v>2171.84</v>
      </c>
      <c r="P14070" s="3">
        <f>Table1[[#This Row],[sales]]*Table1[[#This Row],[quantity]]</f>
        <v>2653.35</v>
      </c>
      <c r="Q14070" s="9">
        <f>Table1[[#This Row],[delivery_date]]-Table1[[#This Row],[order_date]]</f>
        <v>7</v>
      </c>
    </row>
    <row r="14071" spans="1:17" x14ac:dyDescent="0.35">
      <c r="A14071" t="s">
        <v>14102</v>
      </c>
      <c r="B14071" t="s">
        <v>13</v>
      </c>
      <c r="C14071" t="s">
        <v>14</v>
      </c>
      <c r="D14071" s="2">
        <v>4618.51</v>
      </c>
      <c r="E14071">
        <v>0.09</v>
      </c>
      <c r="F14071">
        <v>4</v>
      </c>
      <c r="G14071" s="1">
        <v>45589</v>
      </c>
      <c r="H14071" s="1">
        <v>45594</v>
      </c>
      <c r="I14071" t="s">
        <v>15</v>
      </c>
      <c r="J14071" t="s">
        <v>16</v>
      </c>
      <c r="K14071" s="2">
        <v>577.54999999999995</v>
      </c>
      <c r="L14071" t="s">
        <v>17</v>
      </c>
      <c r="M14071">
        <f>YEAR(Table1[[#This Row],[order_date]])</f>
        <v>2024</v>
      </c>
      <c r="N14071">
        <f>MONTH(Table1[[#This Row],[order_date]])</f>
        <v>10</v>
      </c>
      <c r="O14071" s="3">
        <f>Table1[[#This Row],[sales]]-Table1[[#This Row],[profit]]</f>
        <v>4040.96</v>
      </c>
      <c r="P14071" s="3">
        <f>Table1[[#This Row],[sales]]*Table1[[#This Row],[quantity]]</f>
        <v>18474.04</v>
      </c>
      <c r="Q14071" s="9">
        <f>Table1[[#This Row],[delivery_date]]-Table1[[#This Row],[order_date]]</f>
        <v>5</v>
      </c>
    </row>
    <row r="14072" spans="1:17" x14ac:dyDescent="0.35">
      <c r="A14072" t="s">
        <v>14103</v>
      </c>
      <c r="B14072" t="s">
        <v>19</v>
      </c>
      <c r="C14072" t="s">
        <v>20</v>
      </c>
      <c r="D14072" s="2">
        <v>1102.5999999999999</v>
      </c>
      <c r="E14072">
        <v>0.31</v>
      </c>
      <c r="F14072">
        <v>4</v>
      </c>
      <c r="G14072" s="1">
        <v>45601</v>
      </c>
      <c r="H14072" s="1">
        <v>45604</v>
      </c>
      <c r="I14072" t="s">
        <v>31</v>
      </c>
      <c r="J14072" t="s">
        <v>27</v>
      </c>
      <c r="K14072" s="2">
        <v>127.15</v>
      </c>
      <c r="L14072" t="s">
        <v>48</v>
      </c>
      <c r="M14072">
        <f>YEAR(Table1[[#This Row],[order_date]])</f>
        <v>2024</v>
      </c>
      <c r="N14072">
        <f>MONTH(Table1[[#This Row],[order_date]])</f>
        <v>11</v>
      </c>
      <c r="O14072" s="3">
        <f>Table1[[#This Row],[sales]]-Table1[[#This Row],[profit]]</f>
        <v>975.44999999999993</v>
      </c>
      <c r="P14072" s="3">
        <f>Table1[[#This Row],[sales]]*Table1[[#This Row],[quantity]]</f>
        <v>4410.3999999999996</v>
      </c>
      <c r="Q14072" s="9">
        <f>Table1[[#This Row],[delivery_date]]-Table1[[#This Row],[order_date]]</f>
        <v>3</v>
      </c>
    </row>
    <row r="14073" spans="1:17" x14ac:dyDescent="0.35">
      <c r="A14073" t="s">
        <v>14104</v>
      </c>
      <c r="B14073" t="s">
        <v>41</v>
      </c>
      <c r="C14073" t="s">
        <v>26</v>
      </c>
      <c r="D14073" s="2">
        <v>601.14</v>
      </c>
      <c r="E14073">
        <v>0.13</v>
      </c>
      <c r="F14073">
        <v>5</v>
      </c>
      <c r="G14073" s="1">
        <v>45196</v>
      </c>
      <c r="H14073" s="1">
        <v>45199</v>
      </c>
      <c r="I14073" t="s">
        <v>21</v>
      </c>
      <c r="J14073" t="s">
        <v>27</v>
      </c>
      <c r="K14073" s="2">
        <v>102.93</v>
      </c>
      <c r="L14073" t="s">
        <v>48</v>
      </c>
      <c r="M14073">
        <f>YEAR(Table1[[#This Row],[order_date]])</f>
        <v>2023</v>
      </c>
      <c r="N14073">
        <f>MONTH(Table1[[#This Row],[order_date]])</f>
        <v>9</v>
      </c>
      <c r="O14073" s="3">
        <f>Table1[[#This Row],[sales]]-Table1[[#This Row],[profit]]</f>
        <v>498.21</v>
      </c>
      <c r="P14073" s="3">
        <f>Table1[[#This Row],[sales]]*Table1[[#This Row],[quantity]]</f>
        <v>3005.7</v>
      </c>
      <c r="Q14073" s="9">
        <f>Table1[[#This Row],[delivery_date]]-Table1[[#This Row],[order_date]]</f>
        <v>3</v>
      </c>
    </row>
    <row r="14074" spans="1:17" x14ac:dyDescent="0.35">
      <c r="A14074" t="s">
        <v>14105</v>
      </c>
      <c r="B14074" t="s">
        <v>41</v>
      </c>
      <c r="C14074" t="s">
        <v>26</v>
      </c>
      <c r="D14074" s="2">
        <v>3162.3</v>
      </c>
      <c r="E14074">
        <v>0.36</v>
      </c>
      <c r="F14074">
        <v>5</v>
      </c>
      <c r="G14074" s="1">
        <v>45503</v>
      </c>
      <c r="H14074" s="1">
        <v>45509</v>
      </c>
      <c r="I14074" t="s">
        <v>21</v>
      </c>
      <c r="J14074" t="s">
        <v>27</v>
      </c>
      <c r="K14074" s="2">
        <v>473.5</v>
      </c>
      <c r="L14074" t="s">
        <v>17</v>
      </c>
      <c r="M14074">
        <f>YEAR(Table1[[#This Row],[order_date]])</f>
        <v>2024</v>
      </c>
      <c r="N14074">
        <f>MONTH(Table1[[#This Row],[order_date]])</f>
        <v>7</v>
      </c>
      <c r="O14074" s="3">
        <f>Table1[[#This Row],[sales]]-Table1[[#This Row],[profit]]</f>
        <v>2688.8</v>
      </c>
      <c r="P14074" s="3">
        <f>Table1[[#This Row],[sales]]*Table1[[#This Row],[quantity]]</f>
        <v>15811.5</v>
      </c>
      <c r="Q14074" s="9">
        <f>Table1[[#This Row],[delivery_date]]-Table1[[#This Row],[order_date]]</f>
        <v>6</v>
      </c>
    </row>
    <row r="14075" spans="1:17" x14ac:dyDescent="0.35">
      <c r="A14075" t="s">
        <v>14106</v>
      </c>
      <c r="B14075" t="s">
        <v>41</v>
      </c>
      <c r="C14075" t="s">
        <v>36</v>
      </c>
      <c r="D14075" s="2">
        <v>3562.96</v>
      </c>
      <c r="E14075">
        <v>0.26</v>
      </c>
      <c r="F14075">
        <v>4</v>
      </c>
      <c r="G14075" s="1">
        <v>45295</v>
      </c>
      <c r="H14075" s="1">
        <v>45298</v>
      </c>
      <c r="I14075" t="s">
        <v>21</v>
      </c>
      <c r="J14075" t="s">
        <v>16</v>
      </c>
      <c r="K14075" s="2">
        <v>735.62</v>
      </c>
      <c r="L14075" t="s">
        <v>39</v>
      </c>
      <c r="M14075">
        <f>YEAR(Table1[[#This Row],[order_date]])</f>
        <v>2024</v>
      </c>
      <c r="N14075">
        <f>MONTH(Table1[[#This Row],[order_date]])</f>
        <v>1</v>
      </c>
      <c r="O14075" s="3">
        <f>Table1[[#This Row],[sales]]-Table1[[#This Row],[profit]]</f>
        <v>2827.34</v>
      </c>
      <c r="P14075" s="3">
        <f>Table1[[#This Row],[sales]]*Table1[[#This Row],[quantity]]</f>
        <v>14251.84</v>
      </c>
      <c r="Q14075" s="9">
        <f>Table1[[#This Row],[delivery_date]]-Table1[[#This Row],[order_date]]</f>
        <v>3</v>
      </c>
    </row>
    <row r="14076" spans="1:17" x14ac:dyDescent="0.35">
      <c r="A14076" t="s">
        <v>14107</v>
      </c>
      <c r="B14076" t="s">
        <v>19</v>
      </c>
      <c r="C14076" t="s">
        <v>36</v>
      </c>
      <c r="D14076" s="2">
        <v>1925.67</v>
      </c>
      <c r="E14076">
        <v>0.35</v>
      </c>
      <c r="F14076">
        <v>1</v>
      </c>
      <c r="G14076" s="1">
        <v>44975</v>
      </c>
      <c r="H14076" s="1">
        <v>44976</v>
      </c>
      <c r="I14076" t="s">
        <v>15</v>
      </c>
      <c r="J14076" t="s">
        <v>27</v>
      </c>
      <c r="K14076" s="2">
        <v>102.42</v>
      </c>
      <c r="L14076" t="s">
        <v>23</v>
      </c>
      <c r="M14076">
        <f>YEAR(Table1[[#This Row],[order_date]])</f>
        <v>2023</v>
      </c>
      <c r="N14076">
        <f>MONTH(Table1[[#This Row],[order_date]])</f>
        <v>2</v>
      </c>
      <c r="O14076" s="3">
        <f>Table1[[#This Row],[sales]]-Table1[[#This Row],[profit]]</f>
        <v>1823.25</v>
      </c>
      <c r="P14076" s="3">
        <f>Table1[[#This Row],[sales]]*Table1[[#This Row],[quantity]]</f>
        <v>1925.67</v>
      </c>
      <c r="Q14076" s="9">
        <f>Table1[[#This Row],[delivery_date]]-Table1[[#This Row],[order_date]]</f>
        <v>1</v>
      </c>
    </row>
    <row r="14077" spans="1:17" x14ac:dyDescent="0.35">
      <c r="A14077" t="s">
        <v>14108</v>
      </c>
      <c r="B14077" t="s">
        <v>19</v>
      </c>
      <c r="C14077" t="s">
        <v>14</v>
      </c>
      <c r="D14077" s="2">
        <v>167.03</v>
      </c>
      <c r="E14077">
        <v>0.45</v>
      </c>
      <c r="F14077">
        <v>9</v>
      </c>
      <c r="G14077" s="1">
        <v>45602</v>
      </c>
      <c r="H14077" s="1">
        <v>45603</v>
      </c>
      <c r="I14077" t="s">
        <v>15</v>
      </c>
      <c r="J14077" t="s">
        <v>16</v>
      </c>
      <c r="K14077" s="2">
        <v>34.76</v>
      </c>
      <c r="L14077" t="s">
        <v>28</v>
      </c>
      <c r="M14077">
        <f>YEAR(Table1[[#This Row],[order_date]])</f>
        <v>2024</v>
      </c>
      <c r="N14077">
        <f>MONTH(Table1[[#This Row],[order_date]])</f>
        <v>11</v>
      </c>
      <c r="O14077" s="3">
        <f>Table1[[#This Row],[sales]]-Table1[[#This Row],[profit]]</f>
        <v>132.27000000000001</v>
      </c>
      <c r="P14077" s="3">
        <f>Table1[[#This Row],[sales]]*Table1[[#This Row],[quantity]]</f>
        <v>1503.27</v>
      </c>
      <c r="Q14077" s="9">
        <f>Table1[[#This Row],[delivery_date]]-Table1[[#This Row],[order_date]]</f>
        <v>1</v>
      </c>
    </row>
    <row r="14078" spans="1:17" x14ac:dyDescent="0.35">
      <c r="A14078" t="s">
        <v>14109</v>
      </c>
      <c r="B14078" t="s">
        <v>25</v>
      </c>
      <c r="C14078" t="s">
        <v>36</v>
      </c>
      <c r="D14078" s="2">
        <v>2094.12</v>
      </c>
      <c r="E14078">
        <v>7.0000000000000007E-2</v>
      </c>
      <c r="F14078">
        <v>5</v>
      </c>
      <c r="G14078" s="1">
        <v>45567</v>
      </c>
      <c r="H14078" s="1">
        <v>45568</v>
      </c>
      <c r="I14078" t="s">
        <v>21</v>
      </c>
      <c r="J14078" t="s">
        <v>22</v>
      </c>
      <c r="K14078" s="2">
        <v>353.45</v>
      </c>
      <c r="L14078" t="s">
        <v>39</v>
      </c>
      <c r="M14078">
        <f>YEAR(Table1[[#This Row],[order_date]])</f>
        <v>2024</v>
      </c>
      <c r="N14078">
        <f>MONTH(Table1[[#This Row],[order_date]])</f>
        <v>10</v>
      </c>
      <c r="O14078" s="3">
        <f>Table1[[#This Row],[sales]]-Table1[[#This Row],[profit]]</f>
        <v>1740.6699999999998</v>
      </c>
      <c r="P14078" s="3">
        <f>Table1[[#This Row],[sales]]*Table1[[#This Row],[quantity]]</f>
        <v>10470.599999999999</v>
      </c>
      <c r="Q14078" s="9">
        <f>Table1[[#This Row],[delivery_date]]-Table1[[#This Row],[order_date]]</f>
        <v>1</v>
      </c>
    </row>
    <row r="14079" spans="1:17" x14ac:dyDescent="0.35">
      <c r="A14079" t="s">
        <v>14110</v>
      </c>
      <c r="B14079" t="s">
        <v>13</v>
      </c>
      <c r="C14079" t="s">
        <v>26</v>
      </c>
      <c r="D14079" s="2">
        <v>1245.56</v>
      </c>
      <c r="E14079">
        <v>0.03</v>
      </c>
      <c r="F14079">
        <v>1</v>
      </c>
      <c r="G14079" s="1">
        <v>45460</v>
      </c>
      <c r="H14079" s="1">
        <v>45463</v>
      </c>
      <c r="I14079" t="s">
        <v>31</v>
      </c>
      <c r="J14079" t="s">
        <v>16</v>
      </c>
      <c r="K14079" s="2">
        <v>311.5</v>
      </c>
      <c r="L14079" t="s">
        <v>39</v>
      </c>
      <c r="M14079">
        <f>YEAR(Table1[[#This Row],[order_date]])</f>
        <v>2024</v>
      </c>
      <c r="N14079">
        <f>MONTH(Table1[[#This Row],[order_date]])</f>
        <v>6</v>
      </c>
      <c r="O14079" s="3">
        <f>Table1[[#This Row],[sales]]-Table1[[#This Row],[profit]]</f>
        <v>934.06</v>
      </c>
      <c r="P14079" s="3">
        <f>Table1[[#This Row],[sales]]*Table1[[#This Row],[quantity]]</f>
        <v>1245.56</v>
      </c>
      <c r="Q14079" s="9">
        <f>Table1[[#This Row],[delivery_date]]-Table1[[#This Row],[order_date]]</f>
        <v>3</v>
      </c>
    </row>
    <row r="14080" spans="1:17" x14ac:dyDescent="0.35">
      <c r="A14080" t="s">
        <v>14111</v>
      </c>
      <c r="B14080" t="s">
        <v>19</v>
      </c>
      <c r="C14080" t="s">
        <v>33</v>
      </c>
      <c r="D14080" s="2">
        <v>1802.6</v>
      </c>
      <c r="E14080">
        <v>0.2</v>
      </c>
      <c r="F14080">
        <v>3</v>
      </c>
      <c r="G14080" s="1">
        <v>44929</v>
      </c>
      <c r="H14080" s="1">
        <v>44936</v>
      </c>
      <c r="I14080" t="s">
        <v>31</v>
      </c>
      <c r="J14080" t="s">
        <v>22</v>
      </c>
      <c r="K14080" s="2">
        <v>219.5</v>
      </c>
      <c r="L14080" t="s">
        <v>23</v>
      </c>
      <c r="M14080">
        <f>YEAR(Table1[[#This Row],[order_date]])</f>
        <v>2023</v>
      </c>
      <c r="N14080">
        <f>MONTH(Table1[[#This Row],[order_date]])</f>
        <v>1</v>
      </c>
      <c r="O14080" s="3">
        <f>Table1[[#This Row],[sales]]-Table1[[#This Row],[profit]]</f>
        <v>1583.1</v>
      </c>
      <c r="P14080" s="3">
        <f>Table1[[#This Row],[sales]]*Table1[[#This Row],[quantity]]</f>
        <v>5407.7999999999993</v>
      </c>
      <c r="Q14080" s="9">
        <f>Table1[[#This Row],[delivery_date]]-Table1[[#This Row],[order_date]]</f>
        <v>7</v>
      </c>
    </row>
    <row r="14081" spans="1:17" x14ac:dyDescent="0.35">
      <c r="A14081" t="s">
        <v>14112</v>
      </c>
      <c r="B14081" t="s">
        <v>25</v>
      </c>
      <c r="C14081" t="s">
        <v>20</v>
      </c>
      <c r="D14081" s="2">
        <v>2583.1</v>
      </c>
      <c r="E14081">
        <v>0.36</v>
      </c>
      <c r="F14081">
        <v>1</v>
      </c>
      <c r="G14081" s="1">
        <v>45322</v>
      </c>
      <c r="H14081" s="1">
        <v>45327</v>
      </c>
      <c r="I14081" t="s">
        <v>31</v>
      </c>
      <c r="J14081" t="s">
        <v>27</v>
      </c>
      <c r="K14081" s="2">
        <v>635.9</v>
      </c>
      <c r="L14081" t="s">
        <v>34</v>
      </c>
      <c r="M14081">
        <f>YEAR(Table1[[#This Row],[order_date]])</f>
        <v>2024</v>
      </c>
      <c r="N14081">
        <f>MONTH(Table1[[#This Row],[order_date]])</f>
        <v>1</v>
      </c>
      <c r="O14081" s="3">
        <f>Table1[[#This Row],[sales]]-Table1[[#This Row],[profit]]</f>
        <v>1947.1999999999998</v>
      </c>
      <c r="P14081" s="3">
        <f>Table1[[#This Row],[sales]]*Table1[[#This Row],[quantity]]</f>
        <v>2583.1</v>
      </c>
      <c r="Q14081" s="9">
        <f>Table1[[#This Row],[delivery_date]]-Table1[[#This Row],[order_date]]</f>
        <v>5</v>
      </c>
    </row>
    <row r="14082" spans="1:17" x14ac:dyDescent="0.35">
      <c r="A14082" t="s">
        <v>14113</v>
      </c>
      <c r="B14082" t="s">
        <v>19</v>
      </c>
      <c r="C14082" t="s">
        <v>26</v>
      </c>
      <c r="D14082" s="2">
        <v>3541.47</v>
      </c>
      <c r="E14082">
        <v>0.44</v>
      </c>
      <c r="F14082">
        <v>7</v>
      </c>
      <c r="G14082" s="1">
        <v>45347</v>
      </c>
      <c r="H14082" s="1">
        <v>45353</v>
      </c>
      <c r="I14082" t="s">
        <v>31</v>
      </c>
      <c r="J14082" t="s">
        <v>22</v>
      </c>
      <c r="K14082" s="2">
        <v>1023.72</v>
      </c>
      <c r="L14082" t="s">
        <v>28</v>
      </c>
      <c r="M14082">
        <f>YEAR(Table1[[#This Row],[order_date]])</f>
        <v>2024</v>
      </c>
      <c r="N14082">
        <f>MONTH(Table1[[#This Row],[order_date]])</f>
        <v>2</v>
      </c>
      <c r="O14082" s="3">
        <f>Table1[[#This Row],[sales]]-Table1[[#This Row],[profit]]</f>
        <v>2517.75</v>
      </c>
      <c r="P14082" s="3">
        <f>Table1[[#This Row],[sales]]*Table1[[#This Row],[quantity]]</f>
        <v>24790.289999999997</v>
      </c>
      <c r="Q14082" s="9">
        <f>Table1[[#This Row],[delivery_date]]-Table1[[#This Row],[order_date]]</f>
        <v>6</v>
      </c>
    </row>
    <row r="14083" spans="1:17" x14ac:dyDescent="0.35">
      <c r="A14083" t="s">
        <v>14114</v>
      </c>
      <c r="B14083" t="s">
        <v>25</v>
      </c>
      <c r="C14083" t="s">
        <v>36</v>
      </c>
      <c r="D14083" s="2">
        <v>4819.8</v>
      </c>
      <c r="E14083">
        <v>0.02</v>
      </c>
      <c r="F14083">
        <v>7</v>
      </c>
      <c r="G14083" s="1">
        <v>45266</v>
      </c>
      <c r="H14083" s="1">
        <v>45269</v>
      </c>
      <c r="I14083" t="s">
        <v>21</v>
      </c>
      <c r="J14083" t="s">
        <v>16</v>
      </c>
      <c r="K14083" s="2">
        <v>787.81</v>
      </c>
      <c r="L14083" t="s">
        <v>28</v>
      </c>
      <c r="M14083">
        <f>YEAR(Table1[[#This Row],[order_date]])</f>
        <v>2023</v>
      </c>
      <c r="N14083">
        <f>MONTH(Table1[[#This Row],[order_date]])</f>
        <v>12</v>
      </c>
      <c r="O14083" s="3">
        <f>Table1[[#This Row],[sales]]-Table1[[#This Row],[profit]]</f>
        <v>4031.9900000000002</v>
      </c>
      <c r="P14083" s="3">
        <f>Table1[[#This Row],[sales]]*Table1[[#This Row],[quantity]]</f>
        <v>33738.6</v>
      </c>
      <c r="Q14083" s="9">
        <f>Table1[[#This Row],[delivery_date]]-Table1[[#This Row],[order_date]]</f>
        <v>3</v>
      </c>
    </row>
    <row r="14084" spans="1:17" x14ac:dyDescent="0.35">
      <c r="A14084" t="s">
        <v>14115</v>
      </c>
      <c r="B14084" t="s">
        <v>25</v>
      </c>
      <c r="C14084" t="s">
        <v>20</v>
      </c>
      <c r="D14084" s="2">
        <v>805.6</v>
      </c>
      <c r="E14084">
        <v>0.4</v>
      </c>
      <c r="F14084">
        <v>6</v>
      </c>
      <c r="G14084" s="1">
        <v>45631</v>
      </c>
      <c r="H14084" s="1">
        <v>45636</v>
      </c>
      <c r="I14084" t="s">
        <v>15</v>
      </c>
      <c r="J14084" t="s">
        <v>22</v>
      </c>
      <c r="K14084" s="2">
        <v>113.85</v>
      </c>
      <c r="L14084" t="s">
        <v>23</v>
      </c>
      <c r="M14084">
        <f>YEAR(Table1[[#This Row],[order_date]])</f>
        <v>2024</v>
      </c>
      <c r="N14084">
        <f>MONTH(Table1[[#This Row],[order_date]])</f>
        <v>12</v>
      </c>
      <c r="O14084" s="3">
        <f>Table1[[#This Row],[sales]]-Table1[[#This Row],[profit]]</f>
        <v>691.75</v>
      </c>
      <c r="P14084" s="3">
        <f>Table1[[#This Row],[sales]]*Table1[[#This Row],[quantity]]</f>
        <v>4833.6000000000004</v>
      </c>
      <c r="Q14084" s="9">
        <f>Table1[[#This Row],[delivery_date]]-Table1[[#This Row],[order_date]]</f>
        <v>5</v>
      </c>
    </row>
    <row r="14085" spans="1:17" x14ac:dyDescent="0.35">
      <c r="A14085" t="s">
        <v>14116</v>
      </c>
      <c r="B14085" t="s">
        <v>13</v>
      </c>
      <c r="C14085" t="s">
        <v>20</v>
      </c>
      <c r="D14085" s="2">
        <v>3431.51</v>
      </c>
      <c r="E14085">
        <v>0.04</v>
      </c>
      <c r="F14085">
        <v>9</v>
      </c>
      <c r="G14085" s="1">
        <v>45368</v>
      </c>
      <c r="H14085" s="1">
        <v>45373</v>
      </c>
      <c r="I14085" t="s">
        <v>31</v>
      </c>
      <c r="J14085" t="s">
        <v>22</v>
      </c>
      <c r="K14085" s="2">
        <v>905.56</v>
      </c>
      <c r="L14085" t="s">
        <v>28</v>
      </c>
      <c r="M14085">
        <f>YEAR(Table1[[#This Row],[order_date]])</f>
        <v>2024</v>
      </c>
      <c r="N14085">
        <f>MONTH(Table1[[#This Row],[order_date]])</f>
        <v>3</v>
      </c>
      <c r="O14085" s="3">
        <f>Table1[[#This Row],[sales]]-Table1[[#This Row],[profit]]</f>
        <v>2525.9500000000003</v>
      </c>
      <c r="P14085" s="3">
        <f>Table1[[#This Row],[sales]]*Table1[[#This Row],[quantity]]</f>
        <v>30883.590000000004</v>
      </c>
      <c r="Q14085" s="9">
        <f>Table1[[#This Row],[delivery_date]]-Table1[[#This Row],[order_date]]</f>
        <v>5</v>
      </c>
    </row>
    <row r="14086" spans="1:17" x14ac:dyDescent="0.35">
      <c r="A14086" t="s">
        <v>14117</v>
      </c>
      <c r="B14086" t="s">
        <v>19</v>
      </c>
      <c r="C14086" t="s">
        <v>14</v>
      </c>
      <c r="D14086" s="2">
        <v>1242.74</v>
      </c>
      <c r="E14086">
        <v>0.28999999999999998</v>
      </c>
      <c r="F14086">
        <v>7</v>
      </c>
      <c r="G14086" s="1">
        <v>45242</v>
      </c>
      <c r="H14086" s="1">
        <v>45247</v>
      </c>
      <c r="I14086" t="s">
        <v>21</v>
      </c>
      <c r="J14086" t="s">
        <v>27</v>
      </c>
      <c r="K14086" s="2">
        <v>135.33000000000001</v>
      </c>
      <c r="L14086" t="s">
        <v>34</v>
      </c>
      <c r="M14086">
        <f>YEAR(Table1[[#This Row],[order_date]])</f>
        <v>2023</v>
      </c>
      <c r="N14086">
        <f>MONTH(Table1[[#This Row],[order_date]])</f>
        <v>11</v>
      </c>
      <c r="O14086" s="3">
        <f>Table1[[#This Row],[sales]]-Table1[[#This Row],[profit]]</f>
        <v>1107.4100000000001</v>
      </c>
      <c r="P14086" s="3">
        <f>Table1[[#This Row],[sales]]*Table1[[#This Row],[quantity]]</f>
        <v>8699.18</v>
      </c>
      <c r="Q14086" s="9">
        <f>Table1[[#This Row],[delivery_date]]-Table1[[#This Row],[order_date]]</f>
        <v>5</v>
      </c>
    </row>
    <row r="14087" spans="1:17" x14ac:dyDescent="0.35">
      <c r="A14087" t="s">
        <v>14118</v>
      </c>
      <c r="B14087" t="s">
        <v>25</v>
      </c>
      <c r="C14087" t="s">
        <v>36</v>
      </c>
      <c r="D14087" s="2">
        <v>1181.45</v>
      </c>
      <c r="E14087">
        <v>0.17</v>
      </c>
      <c r="F14087">
        <v>5</v>
      </c>
      <c r="G14087" s="1">
        <v>44967</v>
      </c>
      <c r="H14087" s="1">
        <v>44971</v>
      </c>
      <c r="I14087" t="s">
        <v>21</v>
      </c>
      <c r="J14087" t="s">
        <v>22</v>
      </c>
      <c r="K14087" s="2">
        <v>275.5</v>
      </c>
      <c r="L14087" t="s">
        <v>39</v>
      </c>
      <c r="M14087">
        <f>YEAR(Table1[[#This Row],[order_date]])</f>
        <v>2023</v>
      </c>
      <c r="N14087">
        <f>MONTH(Table1[[#This Row],[order_date]])</f>
        <v>2</v>
      </c>
      <c r="O14087" s="3">
        <f>Table1[[#This Row],[sales]]-Table1[[#This Row],[profit]]</f>
        <v>905.95</v>
      </c>
      <c r="P14087" s="3">
        <f>Table1[[#This Row],[sales]]*Table1[[#This Row],[quantity]]</f>
        <v>5907.25</v>
      </c>
      <c r="Q14087" s="9">
        <f>Table1[[#This Row],[delivery_date]]-Table1[[#This Row],[order_date]]</f>
        <v>4</v>
      </c>
    </row>
    <row r="14088" spans="1:17" x14ac:dyDescent="0.35">
      <c r="A14088" t="s">
        <v>14119</v>
      </c>
      <c r="B14088" t="s">
        <v>41</v>
      </c>
      <c r="C14088" t="s">
        <v>14</v>
      </c>
      <c r="D14088" s="2">
        <v>3204.41</v>
      </c>
      <c r="E14088">
        <v>0.01</v>
      </c>
      <c r="F14088">
        <v>7</v>
      </c>
      <c r="G14088" s="1">
        <v>45142</v>
      </c>
      <c r="H14088" s="1">
        <v>45143</v>
      </c>
      <c r="I14088" t="s">
        <v>31</v>
      </c>
      <c r="J14088" t="s">
        <v>16</v>
      </c>
      <c r="K14088" s="2">
        <v>618.99</v>
      </c>
      <c r="L14088" t="s">
        <v>17</v>
      </c>
      <c r="M14088">
        <f>YEAR(Table1[[#This Row],[order_date]])</f>
        <v>2023</v>
      </c>
      <c r="N14088">
        <f>MONTH(Table1[[#This Row],[order_date]])</f>
        <v>8</v>
      </c>
      <c r="O14088" s="3">
        <f>Table1[[#This Row],[sales]]-Table1[[#This Row],[profit]]</f>
        <v>2585.42</v>
      </c>
      <c r="P14088" s="3">
        <f>Table1[[#This Row],[sales]]*Table1[[#This Row],[quantity]]</f>
        <v>22430.87</v>
      </c>
      <c r="Q14088" s="9">
        <f>Table1[[#This Row],[delivery_date]]-Table1[[#This Row],[order_date]]</f>
        <v>1</v>
      </c>
    </row>
    <row r="14089" spans="1:17" x14ac:dyDescent="0.35">
      <c r="A14089" t="s">
        <v>14120</v>
      </c>
      <c r="B14089" t="s">
        <v>41</v>
      </c>
      <c r="C14089" t="s">
        <v>20</v>
      </c>
      <c r="D14089" s="2">
        <v>3902.4</v>
      </c>
      <c r="E14089">
        <v>0.05</v>
      </c>
      <c r="F14089">
        <v>4</v>
      </c>
      <c r="G14089" s="1">
        <v>45170</v>
      </c>
      <c r="H14089" s="1">
        <v>45175</v>
      </c>
      <c r="I14089" t="s">
        <v>31</v>
      </c>
      <c r="J14089" t="s">
        <v>22</v>
      </c>
      <c r="K14089" s="2">
        <v>615.95000000000005</v>
      </c>
      <c r="L14089" t="s">
        <v>34</v>
      </c>
      <c r="M14089">
        <f>YEAR(Table1[[#This Row],[order_date]])</f>
        <v>2023</v>
      </c>
      <c r="N14089">
        <f>MONTH(Table1[[#This Row],[order_date]])</f>
        <v>9</v>
      </c>
      <c r="O14089" s="3">
        <f>Table1[[#This Row],[sales]]-Table1[[#This Row],[profit]]</f>
        <v>3286.45</v>
      </c>
      <c r="P14089" s="3">
        <f>Table1[[#This Row],[sales]]*Table1[[#This Row],[quantity]]</f>
        <v>15609.6</v>
      </c>
      <c r="Q14089" s="9">
        <f>Table1[[#This Row],[delivery_date]]-Table1[[#This Row],[order_date]]</f>
        <v>5</v>
      </c>
    </row>
    <row r="14090" spans="1:17" x14ac:dyDescent="0.35">
      <c r="A14090" t="s">
        <v>14121</v>
      </c>
      <c r="B14090" t="s">
        <v>41</v>
      </c>
      <c r="C14090" t="s">
        <v>14</v>
      </c>
      <c r="D14090" s="2">
        <v>4891.16</v>
      </c>
      <c r="E14090">
        <v>0.18</v>
      </c>
      <c r="F14090">
        <v>9</v>
      </c>
      <c r="G14090" s="1">
        <v>45028</v>
      </c>
      <c r="H14090" s="1">
        <v>45033</v>
      </c>
      <c r="I14090" t="s">
        <v>31</v>
      </c>
      <c r="J14090" t="s">
        <v>16</v>
      </c>
      <c r="K14090" s="2">
        <v>479.51</v>
      </c>
      <c r="L14090" t="s">
        <v>39</v>
      </c>
      <c r="M14090">
        <f>YEAR(Table1[[#This Row],[order_date]])</f>
        <v>2023</v>
      </c>
      <c r="N14090">
        <f>MONTH(Table1[[#This Row],[order_date]])</f>
        <v>4</v>
      </c>
      <c r="O14090" s="3">
        <f>Table1[[#This Row],[sales]]-Table1[[#This Row],[profit]]</f>
        <v>4411.6499999999996</v>
      </c>
      <c r="P14090" s="3">
        <f>Table1[[#This Row],[sales]]*Table1[[#This Row],[quantity]]</f>
        <v>44020.44</v>
      </c>
      <c r="Q14090" s="9">
        <f>Table1[[#This Row],[delivery_date]]-Table1[[#This Row],[order_date]]</f>
        <v>5</v>
      </c>
    </row>
    <row r="14091" spans="1:17" x14ac:dyDescent="0.35">
      <c r="A14091" t="s">
        <v>14122</v>
      </c>
      <c r="B14091" t="s">
        <v>13</v>
      </c>
      <c r="C14091" t="s">
        <v>36</v>
      </c>
      <c r="D14091" s="2">
        <v>3867.27</v>
      </c>
      <c r="E14091">
        <v>0.48</v>
      </c>
      <c r="F14091">
        <v>6</v>
      </c>
      <c r="G14091" s="1">
        <v>45400</v>
      </c>
      <c r="H14091" s="1">
        <v>45405</v>
      </c>
      <c r="I14091" t="s">
        <v>15</v>
      </c>
      <c r="J14091" t="s">
        <v>16</v>
      </c>
      <c r="K14091" s="2">
        <v>206.25</v>
      </c>
      <c r="L14091" t="s">
        <v>48</v>
      </c>
      <c r="M14091">
        <f>YEAR(Table1[[#This Row],[order_date]])</f>
        <v>2024</v>
      </c>
      <c r="N14091">
        <f>MONTH(Table1[[#This Row],[order_date]])</f>
        <v>4</v>
      </c>
      <c r="O14091" s="3">
        <f>Table1[[#This Row],[sales]]-Table1[[#This Row],[profit]]</f>
        <v>3661.02</v>
      </c>
      <c r="P14091" s="3">
        <f>Table1[[#This Row],[sales]]*Table1[[#This Row],[quantity]]</f>
        <v>23203.62</v>
      </c>
      <c r="Q14091" s="9">
        <f>Table1[[#This Row],[delivery_date]]-Table1[[#This Row],[order_date]]</f>
        <v>5</v>
      </c>
    </row>
    <row r="14092" spans="1:17" x14ac:dyDescent="0.35">
      <c r="A14092" t="s">
        <v>14123</v>
      </c>
      <c r="B14092" t="s">
        <v>25</v>
      </c>
      <c r="C14092" t="s">
        <v>26</v>
      </c>
      <c r="D14092" s="2">
        <v>870.84</v>
      </c>
      <c r="E14092">
        <v>0.08</v>
      </c>
      <c r="F14092">
        <v>4</v>
      </c>
      <c r="G14092" s="1">
        <v>45106</v>
      </c>
      <c r="H14092" s="1">
        <v>45112</v>
      </c>
      <c r="I14092" t="s">
        <v>31</v>
      </c>
      <c r="J14092" t="s">
        <v>22</v>
      </c>
      <c r="K14092" s="2">
        <v>160.75</v>
      </c>
      <c r="L14092" t="s">
        <v>23</v>
      </c>
      <c r="M14092">
        <f>YEAR(Table1[[#This Row],[order_date]])</f>
        <v>2023</v>
      </c>
      <c r="N14092">
        <f>MONTH(Table1[[#This Row],[order_date]])</f>
        <v>6</v>
      </c>
      <c r="O14092" s="3">
        <f>Table1[[#This Row],[sales]]-Table1[[#This Row],[profit]]</f>
        <v>710.09</v>
      </c>
      <c r="P14092" s="3">
        <f>Table1[[#This Row],[sales]]*Table1[[#This Row],[quantity]]</f>
        <v>3483.36</v>
      </c>
      <c r="Q14092" s="9">
        <f>Table1[[#This Row],[delivery_date]]-Table1[[#This Row],[order_date]]</f>
        <v>6</v>
      </c>
    </row>
    <row r="14093" spans="1:17" x14ac:dyDescent="0.35">
      <c r="A14093" t="s">
        <v>14124</v>
      </c>
      <c r="B14093" t="s">
        <v>13</v>
      </c>
      <c r="C14093" t="s">
        <v>33</v>
      </c>
      <c r="D14093" s="2">
        <v>1204.47</v>
      </c>
      <c r="E14093">
        <v>0.14000000000000001</v>
      </c>
      <c r="F14093">
        <v>5</v>
      </c>
      <c r="G14093" s="1">
        <v>45106</v>
      </c>
      <c r="H14093" s="1">
        <v>45107</v>
      </c>
      <c r="I14093" t="s">
        <v>31</v>
      </c>
      <c r="J14093" t="s">
        <v>16</v>
      </c>
      <c r="K14093" s="2">
        <v>77.66</v>
      </c>
      <c r="L14093" t="s">
        <v>34</v>
      </c>
      <c r="M14093">
        <f>YEAR(Table1[[#This Row],[order_date]])</f>
        <v>2023</v>
      </c>
      <c r="N14093">
        <f>MONTH(Table1[[#This Row],[order_date]])</f>
        <v>6</v>
      </c>
      <c r="O14093" s="3">
        <f>Table1[[#This Row],[sales]]-Table1[[#This Row],[profit]]</f>
        <v>1126.81</v>
      </c>
      <c r="P14093" s="3">
        <f>Table1[[#This Row],[sales]]*Table1[[#This Row],[quantity]]</f>
        <v>6022.35</v>
      </c>
      <c r="Q14093" s="9">
        <f>Table1[[#This Row],[delivery_date]]-Table1[[#This Row],[order_date]]</f>
        <v>1</v>
      </c>
    </row>
    <row r="14094" spans="1:17" x14ac:dyDescent="0.35">
      <c r="A14094" t="s">
        <v>14125</v>
      </c>
      <c r="B14094" t="s">
        <v>19</v>
      </c>
      <c r="C14094" t="s">
        <v>26</v>
      </c>
      <c r="D14094" s="2">
        <v>3830.81</v>
      </c>
      <c r="E14094">
        <v>0.5</v>
      </c>
      <c r="F14094">
        <v>8</v>
      </c>
      <c r="G14094" s="1">
        <v>45244</v>
      </c>
      <c r="H14094" s="1">
        <v>45248</v>
      </c>
      <c r="I14094" t="s">
        <v>21</v>
      </c>
      <c r="J14094" t="s">
        <v>16</v>
      </c>
      <c r="K14094" s="2">
        <v>293.56</v>
      </c>
      <c r="L14094" t="s">
        <v>17</v>
      </c>
      <c r="M14094">
        <f>YEAR(Table1[[#This Row],[order_date]])</f>
        <v>2023</v>
      </c>
      <c r="N14094">
        <f>MONTH(Table1[[#This Row],[order_date]])</f>
        <v>11</v>
      </c>
      <c r="O14094" s="3">
        <f>Table1[[#This Row],[sales]]-Table1[[#This Row],[profit]]</f>
        <v>3537.25</v>
      </c>
      <c r="P14094" s="3">
        <f>Table1[[#This Row],[sales]]*Table1[[#This Row],[quantity]]</f>
        <v>30646.48</v>
      </c>
      <c r="Q14094" s="9">
        <f>Table1[[#This Row],[delivery_date]]-Table1[[#This Row],[order_date]]</f>
        <v>4</v>
      </c>
    </row>
    <row r="14095" spans="1:17" x14ac:dyDescent="0.35">
      <c r="A14095" t="s">
        <v>14126</v>
      </c>
      <c r="B14095" t="s">
        <v>19</v>
      </c>
      <c r="C14095" t="s">
        <v>20</v>
      </c>
      <c r="D14095" s="2">
        <v>2682.24</v>
      </c>
      <c r="E14095">
        <v>0.24</v>
      </c>
      <c r="F14095">
        <v>7</v>
      </c>
      <c r="G14095" s="1">
        <v>45629</v>
      </c>
      <c r="H14095" s="1">
        <v>45630</v>
      </c>
      <c r="I14095" t="s">
        <v>15</v>
      </c>
      <c r="J14095" t="s">
        <v>22</v>
      </c>
      <c r="K14095" s="2">
        <v>539.41</v>
      </c>
      <c r="L14095" t="s">
        <v>48</v>
      </c>
      <c r="M14095">
        <f>YEAR(Table1[[#This Row],[order_date]])</f>
        <v>2024</v>
      </c>
      <c r="N14095">
        <f>MONTH(Table1[[#This Row],[order_date]])</f>
        <v>12</v>
      </c>
      <c r="O14095" s="3">
        <f>Table1[[#This Row],[sales]]-Table1[[#This Row],[profit]]</f>
        <v>2142.83</v>
      </c>
      <c r="P14095" s="3">
        <f>Table1[[#This Row],[sales]]*Table1[[#This Row],[quantity]]</f>
        <v>18775.68</v>
      </c>
      <c r="Q14095" s="9">
        <f>Table1[[#This Row],[delivery_date]]-Table1[[#This Row],[order_date]]</f>
        <v>1</v>
      </c>
    </row>
    <row r="14096" spans="1:17" x14ac:dyDescent="0.35">
      <c r="A14096" t="s">
        <v>14127</v>
      </c>
      <c r="B14096" t="s">
        <v>25</v>
      </c>
      <c r="C14096" t="s">
        <v>26</v>
      </c>
      <c r="D14096" s="2">
        <v>1547.5</v>
      </c>
      <c r="E14096">
        <v>0.13</v>
      </c>
      <c r="F14096">
        <v>6</v>
      </c>
      <c r="G14096" s="1">
        <v>44996</v>
      </c>
      <c r="H14096" s="1">
        <v>44999</v>
      </c>
      <c r="I14096" t="s">
        <v>21</v>
      </c>
      <c r="J14096" t="s">
        <v>27</v>
      </c>
      <c r="K14096" s="2">
        <v>170.49</v>
      </c>
      <c r="L14096" t="s">
        <v>34</v>
      </c>
      <c r="M14096">
        <f>YEAR(Table1[[#This Row],[order_date]])</f>
        <v>2023</v>
      </c>
      <c r="N14096">
        <f>MONTH(Table1[[#This Row],[order_date]])</f>
        <v>3</v>
      </c>
      <c r="O14096" s="3">
        <f>Table1[[#This Row],[sales]]-Table1[[#This Row],[profit]]</f>
        <v>1377.01</v>
      </c>
      <c r="P14096" s="3">
        <f>Table1[[#This Row],[sales]]*Table1[[#This Row],[quantity]]</f>
        <v>9285</v>
      </c>
      <c r="Q14096" s="9">
        <f>Table1[[#This Row],[delivery_date]]-Table1[[#This Row],[order_date]]</f>
        <v>3</v>
      </c>
    </row>
    <row r="14097" spans="1:17" x14ac:dyDescent="0.35">
      <c r="A14097" t="s">
        <v>14128</v>
      </c>
      <c r="B14097" t="s">
        <v>41</v>
      </c>
      <c r="C14097" t="s">
        <v>14</v>
      </c>
      <c r="D14097" s="2">
        <v>2411.7399999999998</v>
      </c>
      <c r="E14097">
        <v>0.31</v>
      </c>
      <c r="F14097">
        <v>2</v>
      </c>
      <c r="G14097" s="1">
        <v>45478</v>
      </c>
      <c r="H14097" s="1">
        <v>45479</v>
      </c>
      <c r="I14097" t="s">
        <v>21</v>
      </c>
      <c r="J14097" t="s">
        <v>16</v>
      </c>
      <c r="K14097" s="2">
        <v>536.14</v>
      </c>
      <c r="L14097" t="s">
        <v>48</v>
      </c>
      <c r="M14097">
        <f>YEAR(Table1[[#This Row],[order_date]])</f>
        <v>2024</v>
      </c>
      <c r="N14097">
        <f>MONTH(Table1[[#This Row],[order_date]])</f>
        <v>7</v>
      </c>
      <c r="O14097" s="3">
        <f>Table1[[#This Row],[sales]]-Table1[[#This Row],[profit]]</f>
        <v>1875.6</v>
      </c>
      <c r="P14097" s="3">
        <f>Table1[[#This Row],[sales]]*Table1[[#This Row],[quantity]]</f>
        <v>4823.4799999999996</v>
      </c>
      <c r="Q14097" s="9">
        <f>Table1[[#This Row],[delivery_date]]-Table1[[#This Row],[order_date]]</f>
        <v>1</v>
      </c>
    </row>
    <row r="14098" spans="1:17" x14ac:dyDescent="0.35">
      <c r="A14098" t="s">
        <v>14129</v>
      </c>
      <c r="B14098" t="s">
        <v>25</v>
      </c>
      <c r="C14098" t="s">
        <v>36</v>
      </c>
      <c r="D14098" s="2">
        <v>4582.95</v>
      </c>
      <c r="E14098">
        <v>0.22</v>
      </c>
      <c r="F14098">
        <v>3</v>
      </c>
      <c r="G14098" s="1">
        <v>44935</v>
      </c>
      <c r="H14098" s="1">
        <v>44936</v>
      </c>
      <c r="I14098" t="s">
        <v>21</v>
      </c>
      <c r="J14098" t="s">
        <v>27</v>
      </c>
      <c r="K14098" s="2">
        <v>398.79</v>
      </c>
      <c r="L14098" t="s">
        <v>39</v>
      </c>
      <c r="M14098">
        <f>YEAR(Table1[[#This Row],[order_date]])</f>
        <v>2023</v>
      </c>
      <c r="N14098">
        <f>MONTH(Table1[[#This Row],[order_date]])</f>
        <v>1</v>
      </c>
      <c r="O14098" s="3">
        <f>Table1[[#This Row],[sales]]-Table1[[#This Row],[profit]]</f>
        <v>4184.16</v>
      </c>
      <c r="P14098" s="3">
        <f>Table1[[#This Row],[sales]]*Table1[[#This Row],[quantity]]</f>
        <v>13748.849999999999</v>
      </c>
      <c r="Q14098" s="9">
        <f>Table1[[#This Row],[delivery_date]]-Table1[[#This Row],[order_date]]</f>
        <v>1</v>
      </c>
    </row>
    <row r="14099" spans="1:17" x14ac:dyDescent="0.35">
      <c r="A14099" t="s">
        <v>14130</v>
      </c>
      <c r="B14099" t="s">
        <v>25</v>
      </c>
      <c r="C14099" t="s">
        <v>26</v>
      </c>
      <c r="D14099" s="2">
        <v>3802.44</v>
      </c>
      <c r="E14099">
        <v>0.43</v>
      </c>
      <c r="F14099">
        <v>1</v>
      </c>
      <c r="G14099" s="1">
        <v>45552</v>
      </c>
      <c r="H14099" s="1">
        <v>45558</v>
      </c>
      <c r="I14099" t="s">
        <v>31</v>
      </c>
      <c r="J14099" t="s">
        <v>22</v>
      </c>
      <c r="K14099" s="2">
        <v>257.08</v>
      </c>
      <c r="L14099" t="s">
        <v>23</v>
      </c>
      <c r="M14099">
        <f>YEAR(Table1[[#This Row],[order_date]])</f>
        <v>2024</v>
      </c>
      <c r="N14099">
        <f>MONTH(Table1[[#This Row],[order_date]])</f>
        <v>9</v>
      </c>
      <c r="O14099" s="3">
        <f>Table1[[#This Row],[sales]]-Table1[[#This Row],[profit]]</f>
        <v>3545.36</v>
      </c>
      <c r="P14099" s="3">
        <f>Table1[[#This Row],[sales]]*Table1[[#This Row],[quantity]]</f>
        <v>3802.44</v>
      </c>
      <c r="Q14099" s="9">
        <f>Table1[[#This Row],[delivery_date]]-Table1[[#This Row],[order_date]]</f>
        <v>6</v>
      </c>
    </row>
    <row r="14100" spans="1:17" x14ac:dyDescent="0.35">
      <c r="A14100" t="s">
        <v>14131</v>
      </c>
      <c r="B14100" t="s">
        <v>25</v>
      </c>
      <c r="C14100" t="s">
        <v>26</v>
      </c>
      <c r="D14100" s="2">
        <v>2308.42</v>
      </c>
      <c r="E14100">
        <v>0</v>
      </c>
      <c r="F14100">
        <v>3</v>
      </c>
      <c r="G14100" s="1">
        <v>45380</v>
      </c>
      <c r="H14100" s="1">
        <v>45382</v>
      </c>
      <c r="I14100" t="s">
        <v>31</v>
      </c>
      <c r="J14100" t="s">
        <v>27</v>
      </c>
      <c r="K14100" s="2">
        <v>417.81</v>
      </c>
      <c r="L14100" t="s">
        <v>39</v>
      </c>
      <c r="M14100">
        <f>YEAR(Table1[[#This Row],[order_date]])</f>
        <v>2024</v>
      </c>
      <c r="N14100">
        <f>MONTH(Table1[[#This Row],[order_date]])</f>
        <v>3</v>
      </c>
      <c r="O14100" s="3">
        <f>Table1[[#This Row],[sales]]-Table1[[#This Row],[profit]]</f>
        <v>1890.6100000000001</v>
      </c>
      <c r="P14100" s="3">
        <f>Table1[[#This Row],[sales]]*Table1[[#This Row],[quantity]]</f>
        <v>6925.26</v>
      </c>
      <c r="Q14100" s="9">
        <f>Table1[[#This Row],[delivery_date]]-Table1[[#This Row],[order_date]]</f>
        <v>2</v>
      </c>
    </row>
    <row r="14101" spans="1:17" x14ac:dyDescent="0.35">
      <c r="A14101" t="s">
        <v>14132</v>
      </c>
      <c r="B14101" t="s">
        <v>13</v>
      </c>
      <c r="C14101" t="s">
        <v>36</v>
      </c>
      <c r="D14101" s="2">
        <v>4904.71</v>
      </c>
      <c r="E14101">
        <v>0.5</v>
      </c>
      <c r="F14101">
        <v>2</v>
      </c>
      <c r="G14101" s="1">
        <v>45071</v>
      </c>
      <c r="H14101" s="1">
        <v>45077</v>
      </c>
      <c r="I14101" t="s">
        <v>31</v>
      </c>
      <c r="J14101" t="s">
        <v>27</v>
      </c>
      <c r="K14101" s="2">
        <v>537.71</v>
      </c>
      <c r="L14101" t="s">
        <v>39</v>
      </c>
      <c r="M14101">
        <f>YEAR(Table1[[#This Row],[order_date]])</f>
        <v>2023</v>
      </c>
      <c r="N14101">
        <f>MONTH(Table1[[#This Row],[order_date]])</f>
        <v>5</v>
      </c>
      <c r="O14101" s="3">
        <f>Table1[[#This Row],[sales]]-Table1[[#This Row],[profit]]</f>
        <v>4367</v>
      </c>
      <c r="P14101" s="3">
        <f>Table1[[#This Row],[sales]]*Table1[[#This Row],[quantity]]</f>
        <v>9809.42</v>
      </c>
      <c r="Q14101" s="9">
        <f>Table1[[#This Row],[delivery_date]]-Table1[[#This Row],[order_date]]</f>
        <v>6</v>
      </c>
    </row>
    <row r="14102" spans="1:17" x14ac:dyDescent="0.35">
      <c r="A14102" t="s">
        <v>14133</v>
      </c>
      <c r="B14102" t="s">
        <v>19</v>
      </c>
      <c r="C14102" t="s">
        <v>14</v>
      </c>
      <c r="D14102" s="2">
        <v>3994.89</v>
      </c>
      <c r="E14102">
        <v>0.03</v>
      </c>
      <c r="F14102">
        <v>6</v>
      </c>
      <c r="G14102" s="1">
        <v>45589</v>
      </c>
      <c r="H14102" s="1">
        <v>45591</v>
      </c>
      <c r="I14102" t="s">
        <v>31</v>
      </c>
      <c r="J14102" t="s">
        <v>27</v>
      </c>
      <c r="K14102" s="2">
        <v>626.27</v>
      </c>
      <c r="L14102" t="s">
        <v>39</v>
      </c>
      <c r="M14102">
        <f>YEAR(Table1[[#This Row],[order_date]])</f>
        <v>2024</v>
      </c>
      <c r="N14102">
        <f>MONTH(Table1[[#This Row],[order_date]])</f>
        <v>10</v>
      </c>
      <c r="O14102" s="3">
        <f>Table1[[#This Row],[sales]]-Table1[[#This Row],[profit]]</f>
        <v>3368.62</v>
      </c>
      <c r="P14102" s="3">
        <f>Table1[[#This Row],[sales]]*Table1[[#This Row],[quantity]]</f>
        <v>23969.34</v>
      </c>
      <c r="Q14102" s="9">
        <f>Table1[[#This Row],[delivery_date]]-Table1[[#This Row],[order_date]]</f>
        <v>2</v>
      </c>
    </row>
    <row r="14103" spans="1:17" x14ac:dyDescent="0.35">
      <c r="A14103" t="s">
        <v>14134</v>
      </c>
      <c r="B14103" t="s">
        <v>25</v>
      </c>
      <c r="C14103" t="s">
        <v>33</v>
      </c>
      <c r="D14103" s="2">
        <v>128.77000000000001</v>
      </c>
      <c r="E14103">
        <v>0.27</v>
      </c>
      <c r="F14103">
        <v>4</v>
      </c>
      <c r="G14103" s="1">
        <v>45006</v>
      </c>
      <c r="H14103" s="1">
        <v>45010</v>
      </c>
      <c r="I14103" t="s">
        <v>31</v>
      </c>
      <c r="J14103" t="s">
        <v>16</v>
      </c>
      <c r="K14103" s="2">
        <v>9.9499999999999993</v>
      </c>
      <c r="L14103" t="s">
        <v>39</v>
      </c>
      <c r="M14103">
        <f>YEAR(Table1[[#This Row],[order_date]])</f>
        <v>2023</v>
      </c>
      <c r="N14103">
        <f>MONTH(Table1[[#This Row],[order_date]])</f>
        <v>3</v>
      </c>
      <c r="O14103" s="3">
        <f>Table1[[#This Row],[sales]]-Table1[[#This Row],[profit]]</f>
        <v>118.82000000000001</v>
      </c>
      <c r="P14103" s="3">
        <f>Table1[[#This Row],[sales]]*Table1[[#This Row],[quantity]]</f>
        <v>515.08000000000004</v>
      </c>
      <c r="Q14103" s="9">
        <f>Table1[[#This Row],[delivery_date]]-Table1[[#This Row],[order_date]]</f>
        <v>4</v>
      </c>
    </row>
    <row r="14104" spans="1:17" x14ac:dyDescent="0.35">
      <c r="A14104" t="s">
        <v>14135</v>
      </c>
      <c r="B14104" t="s">
        <v>25</v>
      </c>
      <c r="C14104" t="s">
        <v>26</v>
      </c>
      <c r="D14104" s="2">
        <v>650.6</v>
      </c>
      <c r="E14104">
        <v>0.35</v>
      </c>
      <c r="F14104">
        <v>3</v>
      </c>
      <c r="G14104" s="1">
        <v>45489</v>
      </c>
      <c r="H14104" s="1">
        <v>45490</v>
      </c>
      <c r="I14104" t="s">
        <v>21</v>
      </c>
      <c r="J14104" t="s">
        <v>27</v>
      </c>
      <c r="K14104" s="2">
        <v>80.14</v>
      </c>
      <c r="L14104" t="s">
        <v>17</v>
      </c>
      <c r="M14104">
        <f>YEAR(Table1[[#This Row],[order_date]])</f>
        <v>2024</v>
      </c>
      <c r="N14104">
        <f>MONTH(Table1[[#This Row],[order_date]])</f>
        <v>7</v>
      </c>
      <c r="O14104" s="3">
        <f>Table1[[#This Row],[sales]]-Table1[[#This Row],[profit]]</f>
        <v>570.46</v>
      </c>
      <c r="P14104" s="3">
        <f>Table1[[#This Row],[sales]]*Table1[[#This Row],[quantity]]</f>
        <v>1951.8000000000002</v>
      </c>
      <c r="Q14104" s="9">
        <f>Table1[[#This Row],[delivery_date]]-Table1[[#This Row],[order_date]]</f>
        <v>1</v>
      </c>
    </row>
    <row r="14105" spans="1:17" x14ac:dyDescent="0.35">
      <c r="A14105" t="s">
        <v>14136</v>
      </c>
      <c r="B14105" t="s">
        <v>25</v>
      </c>
      <c r="C14105" t="s">
        <v>20</v>
      </c>
      <c r="D14105" s="2">
        <v>2814.45</v>
      </c>
      <c r="E14105">
        <v>0.27</v>
      </c>
      <c r="F14105">
        <v>8</v>
      </c>
      <c r="G14105" s="1">
        <v>45524</v>
      </c>
      <c r="H14105" s="1">
        <v>45526</v>
      </c>
      <c r="I14105" t="s">
        <v>15</v>
      </c>
      <c r="J14105" t="s">
        <v>16</v>
      </c>
      <c r="K14105" s="2">
        <v>182.4</v>
      </c>
      <c r="L14105" t="s">
        <v>17</v>
      </c>
      <c r="M14105">
        <f>YEAR(Table1[[#This Row],[order_date]])</f>
        <v>2024</v>
      </c>
      <c r="N14105">
        <f>MONTH(Table1[[#This Row],[order_date]])</f>
        <v>8</v>
      </c>
      <c r="O14105" s="3">
        <f>Table1[[#This Row],[sales]]-Table1[[#This Row],[profit]]</f>
        <v>2632.0499999999997</v>
      </c>
      <c r="P14105" s="3">
        <f>Table1[[#This Row],[sales]]*Table1[[#This Row],[quantity]]</f>
        <v>22515.599999999999</v>
      </c>
      <c r="Q14105" s="9">
        <f>Table1[[#This Row],[delivery_date]]-Table1[[#This Row],[order_date]]</f>
        <v>2</v>
      </c>
    </row>
    <row r="14106" spans="1:17" x14ac:dyDescent="0.35">
      <c r="A14106" t="s">
        <v>14137</v>
      </c>
      <c r="B14106" t="s">
        <v>13</v>
      </c>
      <c r="C14106" t="s">
        <v>14</v>
      </c>
      <c r="D14106" s="2">
        <v>1814.78</v>
      </c>
      <c r="E14106">
        <v>0.15</v>
      </c>
      <c r="F14106">
        <v>5</v>
      </c>
      <c r="G14106" s="1">
        <v>45582</v>
      </c>
      <c r="H14106" s="1">
        <v>45583</v>
      </c>
      <c r="I14106" t="s">
        <v>15</v>
      </c>
      <c r="J14106" t="s">
        <v>16</v>
      </c>
      <c r="K14106" s="2">
        <v>458.57</v>
      </c>
      <c r="L14106" t="s">
        <v>28</v>
      </c>
      <c r="M14106">
        <f>YEAR(Table1[[#This Row],[order_date]])</f>
        <v>2024</v>
      </c>
      <c r="N14106">
        <f>MONTH(Table1[[#This Row],[order_date]])</f>
        <v>10</v>
      </c>
      <c r="O14106" s="3">
        <f>Table1[[#This Row],[sales]]-Table1[[#This Row],[profit]]</f>
        <v>1356.21</v>
      </c>
      <c r="P14106" s="3">
        <f>Table1[[#This Row],[sales]]*Table1[[#This Row],[quantity]]</f>
        <v>9073.9</v>
      </c>
      <c r="Q14106" s="9">
        <f>Table1[[#This Row],[delivery_date]]-Table1[[#This Row],[order_date]]</f>
        <v>1</v>
      </c>
    </row>
    <row r="14107" spans="1:17" x14ac:dyDescent="0.35">
      <c r="A14107" t="s">
        <v>14138</v>
      </c>
      <c r="B14107" t="s">
        <v>13</v>
      </c>
      <c r="C14107" t="s">
        <v>14</v>
      </c>
      <c r="D14107" s="2">
        <v>4081.54</v>
      </c>
      <c r="E14107">
        <v>0.43</v>
      </c>
      <c r="F14107">
        <v>4</v>
      </c>
      <c r="G14107" s="1">
        <v>45099</v>
      </c>
      <c r="H14107" s="1">
        <v>45104</v>
      </c>
      <c r="I14107" t="s">
        <v>15</v>
      </c>
      <c r="J14107" t="s">
        <v>16</v>
      </c>
      <c r="K14107" s="2">
        <v>208.51</v>
      </c>
      <c r="L14107" t="s">
        <v>34</v>
      </c>
      <c r="M14107">
        <f>YEAR(Table1[[#This Row],[order_date]])</f>
        <v>2023</v>
      </c>
      <c r="N14107">
        <f>MONTH(Table1[[#This Row],[order_date]])</f>
        <v>6</v>
      </c>
      <c r="O14107" s="3">
        <f>Table1[[#This Row],[sales]]-Table1[[#This Row],[profit]]</f>
        <v>3873.0299999999997</v>
      </c>
      <c r="P14107" s="3">
        <f>Table1[[#This Row],[sales]]*Table1[[#This Row],[quantity]]</f>
        <v>16326.16</v>
      </c>
      <c r="Q14107" s="9">
        <f>Table1[[#This Row],[delivery_date]]-Table1[[#This Row],[order_date]]</f>
        <v>5</v>
      </c>
    </row>
    <row r="14108" spans="1:17" x14ac:dyDescent="0.35">
      <c r="A14108" t="s">
        <v>14139</v>
      </c>
      <c r="B14108" t="s">
        <v>13</v>
      </c>
      <c r="C14108" t="s">
        <v>26</v>
      </c>
      <c r="D14108" s="2">
        <v>4488.87</v>
      </c>
      <c r="E14108">
        <v>0.22</v>
      </c>
      <c r="F14108">
        <v>6</v>
      </c>
      <c r="G14108" s="1">
        <v>45115</v>
      </c>
      <c r="H14108" s="1">
        <v>45117</v>
      </c>
      <c r="I14108" t="s">
        <v>31</v>
      </c>
      <c r="J14108" t="s">
        <v>16</v>
      </c>
      <c r="K14108" s="2">
        <v>1301.3</v>
      </c>
      <c r="L14108" t="s">
        <v>17</v>
      </c>
      <c r="M14108">
        <f>YEAR(Table1[[#This Row],[order_date]])</f>
        <v>2023</v>
      </c>
      <c r="N14108">
        <f>MONTH(Table1[[#This Row],[order_date]])</f>
        <v>7</v>
      </c>
      <c r="O14108" s="3">
        <f>Table1[[#This Row],[sales]]-Table1[[#This Row],[profit]]</f>
        <v>3187.5699999999997</v>
      </c>
      <c r="P14108" s="3">
        <f>Table1[[#This Row],[sales]]*Table1[[#This Row],[quantity]]</f>
        <v>26933.22</v>
      </c>
      <c r="Q14108" s="9">
        <f>Table1[[#This Row],[delivery_date]]-Table1[[#This Row],[order_date]]</f>
        <v>2</v>
      </c>
    </row>
    <row r="14109" spans="1:17" x14ac:dyDescent="0.35">
      <c r="A14109" t="s">
        <v>14140</v>
      </c>
      <c r="B14109" t="s">
        <v>25</v>
      </c>
      <c r="C14109" t="s">
        <v>36</v>
      </c>
      <c r="D14109" s="2">
        <v>1279.19</v>
      </c>
      <c r="E14109">
        <v>0.15</v>
      </c>
      <c r="F14109">
        <v>4</v>
      </c>
      <c r="G14109" s="1">
        <v>45127</v>
      </c>
      <c r="H14109" s="1">
        <v>45129</v>
      </c>
      <c r="I14109" t="s">
        <v>21</v>
      </c>
      <c r="J14109" t="s">
        <v>22</v>
      </c>
      <c r="K14109" s="2">
        <v>151.03</v>
      </c>
      <c r="L14109" t="s">
        <v>48</v>
      </c>
      <c r="M14109">
        <f>YEAR(Table1[[#This Row],[order_date]])</f>
        <v>2023</v>
      </c>
      <c r="N14109">
        <f>MONTH(Table1[[#This Row],[order_date]])</f>
        <v>7</v>
      </c>
      <c r="O14109" s="3">
        <f>Table1[[#This Row],[sales]]-Table1[[#This Row],[profit]]</f>
        <v>1128.1600000000001</v>
      </c>
      <c r="P14109" s="3">
        <f>Table1[[#This Row],[sales]]*Table1[[#This Row],[quantity]]</f>
        <v>5116.76</v>
      </c>
      <c r="Q14109" s="9">
        <f>Table1[[#This Row],[delivery_date]]-Table1[[#This Row],[order_date]]</f>
        <v>2</v>
      </c>
    </row>
    <row r="14110" spans="1:17" x14ac:dyDescent="0.35">
      <c r="A14110" t="s">
        <v>14141</v>
      </c>
      <c r="B14110" t="s">
        <v>41</v>
      </c>
      <c r="C14110" t="s">
        <v>26</v>
      </c>
      <c r="D14110" s="2">
        <v>3840.1</v>
      </c>
      <c r="E14110">
        <v>0.38</v>
      </c>
      <c r="F14110">
        <v>5</v>
      </c>
      <c r="G14110" s="1">
        <v>44932</v>
      </c>
      <c r="H14110" s="1">
        <v>44934</v>
      </c>
      <c r="I14110" t="s">
        <v>15</v>
      </c>
      <c r="J14110" t="s">
        <v>27</v>
      </c>
      <c r="K14110" s="2">
        <v>266.83</v>
      </c>
      <c r="L14110" t="s">
        <v>17</v>
      </c>
      <c r="M14110">
        <f>YEAR(Table1[[#This Row],[order_date]])</f>
        <v>2023</v>
      </c>
      <c r="N14110">
        <f>MONTH(Table1[[#This Row],[order_date]])</f>
        <v>1</v>
      </c>
      <c r="O14110" s="3">
        <f>Table1[[#This Row],[sales]]-Table1[[#This Row],[profit]]</f>
        <v>3573.27</v>
      </c>
      <c r="P14110" s="3">
        <f>Table1[[#This Row],[sales]]*Table1[[#This Row],[quantity]]</f>
        <v>19200.5</v>
      </c>
      <c r="Q14110" s="9">
        <f>Table1[[#This Row],[delivery_date]]-Table1[[#This Row],[order_date]]</f>
        <v>2</v>
      </c>
    </row>
    <row r="14111" spans="1:17" x14ac:dyDescent="0.35">
      <c r="A14111" t="s">
        <v>14142</v>
      </c>
      <c r="B14111" t="s">
        <v>41</v>
      </c>
      <c r="C14111" t="s">
        <v>26</v>
      </c>
      <c r="D14111" s="2">
        <v>2723.45</v>
      </c>
      <c r="E14111">
        <v>7.0000000000000007E-2</v>
      </c>
      <c r="F14111">
        <v>4</v>
      </c>
      <c r="G14111" s="1">
        <v>45540</v>
      </c>
      <c r="H14111" s="1">
        <v>45541</v>
      </c>
      <c r="I14111" t="s">
        <v>15</v>
      </c>
      <c r="J14111" t="s">
        <v>16</v>
      </c>
      <c r="K14111" s="2">
        <v>718.44</v>
      </c>
      <c r="L14111" t="s">
        <v>48</v>
      </c>
      <c r="M14111">
        <f>YEAR(Table1[[#This Row],[order_date]])</f>
        <v>2024</v>
      </c>
      <c r="N14111">
        <f>MONTH(Table1[[#This Row],[order_date]])</f>
        <v>9</v>
      </c>
      <c r="O14111" s="3">
        <f>Table1[[#This Row],[sales]]-Table1[[#This Row],[profit]]</f>
        <v>2005.0099999999998</v>
      </c>
      <c r="P14111" s="3">
        <f>Table1[[#This Row],[sales]]*Table1[[#This Row],[quantity]]</f>
        <v>10893.8</v>
      </c>
      <c r="Q14111" s="9">
        <f>Table1[[#This Row],[delivery_date]]-Table1[[#This Row],[order_date]]</f>
        <v>1</v>
      </c>
    </row>
    <row r="14112" spans="1:17" x14ac:dyDescent="0.35">
      <c r="A14112" t="s">
        <v>14143</v>
      </c>
      <c r="B14112" t="s">
        <v>41</v>
      </c>
      <c r="C14112" t="s">
        <v>36</v>
      </c>
      <c r="D14112" s="2">
        <v>2020.64</v>
      </c>
      <c r="E14112">
        <v>0.1</v>
      </c>
      <c r="F14112">
        <v>9</v>
      </c>
      <c r="G14112" s="1">
        <v>45391</v>
      </c>
      <c r="H14112" s="1">
        <v>45396</v>
      </c>
      <c r="I14112" t="s">
        <v>15</v>
      </c>
      <c r="J14112" t="s">
        <v>16</v>
      </c>
      <c r="K14112" s="2">
        <v>438.68</v>
      </c>
      <c r="L14112" t="s">
        <v>39</v>
      </c>
      <c r="M14112">
        <f>YEAR(Table1[[#This Row],[order_date]])</f>
        <v>2024</v>
      </c>
      <c r="N14112">
        <f>MONTH(Table1[[#This Row],[order_date]])</f>
        <v>4</v>
      </c>
      <c r="O14112" s="3">
        <f>Table1[[#This Row],[sales]]-Table1[[#This Row],[profit]]</f>
        <v>1581.96</v>
      </c>
      <c r="P14112" s="3">
        <f>Table1[[#This Row],[sales]]*Table1[[#This Row],[quantity]]</f>
        <v>18185.760000000002</v>
      </c>
      <c r="Q14112" s="9">
        <f>Table1[[#This Row],[delivery_date]]-Table1[[#This Row],[order_date]]</f>
        <v>5</v>
      </c>
    </row>
    <row r="14113" spans="1:17" x14ac:dyDescent="0.35">
      <c r="A14113" t="s">
        <v>14144</v>
      </c>
      <c r="B14113" t="s">
        <v>19</v>
      </c>
      <c r="C14113" t="s">
        <v>20</v>
      </c>
      <c r="D14113" s="2">
        <v>3955.22</v>
      </c>
      <c r="E14113">
        <v>0.13</v>
      </c>
      <c r="F14113">
        <v>2</v>
      </c>
      <c r="G14113" s="1">
        <v>45128</v>
      </c>
      <c r="H14113" s="1">
        <v>45135</v>
      </c>
      <c r="I14113" t="s">
        <v>31</v>
      </c>
      <c r="J14113" t="s">
        <v>16</v>
      </c>
      <c r="K14113" s="2">
        <v>1041.01</v>
      </c>
      <c r="L14113" t="s">
        <v>34</v>
      </c>
      <c r="M14113">
        <f>YEAR(Table1[[#This Row],[order_date]])</f>
        <v>2023</v>
      </c>
      <c r="N14113">
        <f>MONTH(Table1[[#This Row],[order_date]])</f>
        <v>7</v>
      </c>
      <c r="O14113" s="3">
        <f>Table1[[#This Row],[sales]]-Table1[[#This Row],[profit]]</f>
        <v>2914.21</v>
      </c>
      <c r="P14113" s="3">
        <f>Table1[[#This Row],[sales]]*Table1[[#This Row],[quantity]]</f>
        <v>7910.44</v>
      </c>
      <c r="Q14113" s="9">
        <f>Table1[[#This Row],[delivery_date]]-Table1[[#This Row],[order_date]]</f>
        <v>7</v>
      </c>
    </row>
    <row r="14114" spans="1:17" x14ac:dyDescent="0.35">
      <c r="A14114" t="s">
        <v>14145</v>
      </c>
      <c r="B14114" t="s">
        <v>25</v>
      </c>
      <c r="C14114" t="s">
        <v>36</v>
      </c>
      <c r="D14114" s="2">
        <v>2868.13</v>
      </c>
      <c r="E14114">
        <v>0.22</v>
      </c>
      <c r="F14114">
        <v>1</v>
      </c>
      <c r="G14114" s="1">
        <v>45089</v>
      </c>
      <c r="H14114" s="1">
        <v>45090</v>
      </c>
      <c r="I14114" t="s">
        <v>31</v>
      </c>
      <c r="J14114" t="s">
        <v>27</v>
      </c>
      <c r="K14114" s="2">
        <v>535.04999999999995</v>
      </c>
      <c r="L14114" t="s">
        <v>34</v>
      </c>
      <c r="M14114">
        <f>YEAR(Table1[[#This Row],[order_date]])</f>
        <v>2023</v>
      </c>
      <c r="N14114">
        <f>MONTH(Table1[[#This Row],[order_date]])</f>
        <v>6</v>
      </c>
      <c r="O14114" s="3">
        <f>Table1[[#This Row],[sales]]-Table1[[#This Row],[profit]]</f>
        <v>2333.08</v>
      </c>
      <c r="P14114" s="3">
        <f>Table1[[#This Row],[sales]]*Table1[[#This Row],[quantity]]</f>
        <v>2868.13</v>
      </c>
      <c r="Q14114" s="9">
        <f>Table1[[#This Row],[delivery_date]]-Table1[[#This Row],[order_date]]</f>
        <v>1</v>
      </c>
    </row>
    <row r="14115" spans="1:17" x14ac:dyDescent="0.35">
      <c r="A14115" t="s">
        <v>14146</v>
      </c>
      <c r="B14115" t="s">
        <v>41</v>
      </c>
      <c r="C14115" t="s">
        <v>26</v>
      </c>
      <c r="D14115" s="2">
        <v>3212.89</v>
      </c>
      <c r="E14115">
        <v>0.01</v>
      </c>
      <c r="F14115">
        <v>7</v>
      </c>
      <c r="G14115" s="1">
        <v>44973</v>
      </c>
      <c r="H14115" s="1">
        <v>44975</v>
      </c>
      <c r="I14115" t="s">
        <v>15</v>
      </c>
      <c r="J14115" t="s">
        <v>22</v>
      </c>
      <c r="K14115" s="2">
        <v>367.64</v>
      </c>
      <c r="L14115" t="s">
        <v>39</v>
      </c>
      <c r="M14115">
        <f>YEAR(Table1[[#This Row],[order_date]])</f>
        <v>2023</v>
      </c>
      <c r="N14115">
        <f>MONTH(Table1[[#This Row],[order_date]])</f>
        <v>2</v>
      </c>
      <c r="O14115" s="3">
        <f>Table1[[#This Row],[sales]]-Table1[[#This Row],[profit]]</f>
        <v>2845.25</v>
      </c>
      <c r="P14115" s="3">
        <f>Table1[[#This Row],[sales]]*Table1[[#This Row],[quantity]]</f>
        <v>22490.23</v>
      </c>
      <c r="Q14115" s="9">
        <f>Table1[[#This Row],[delivery_date]]-Table1[[#This Row],[order_date]]</f>
        <v>2</v>
      </c>
    </row>
    <row r="14116" spans="1:17" x14ac:dyDescent="0.35">
      <c r="A14116" t="s">
        <v>14147</v>
      </c>
      <c r="B14116" t="s">
        <v>41</v>
      </c>
      <c r="C14116" t="s">
        <v>33</v>
      </c>
      <c r="D14116" s="2">
        <v>405.04</v>
      </c>
      <c r="E14116">
        <v>0.5</v>
      </c>
      <c r="F14116">
        <v>9</v>
      </c>
      <c r="G14116" s="1">
        <v>45523</v>
      </c>
      <c r="H14116" s="1">
        <v>45528</v>
      </c>
      <c r="I14116" t="s">
        <v>31</v>
      </c>
      <c r="J14116" t="s">
        <v>27</v>
      </c>
      <c r="K14116" s="2">
        <v>30.23</v>
      </c>
      <c r="L14116" t="s">
        <v>28</v>
      </c>
      <c r="M14116">
        <f>YEAR(Table1[[#This Row],[order_date]])</f>
        <v>2024</v>
      </c>
      <c r="N14116">
        <f>MONTH(Table1[[#This Row],[order_date]])</f>
        <v>8</v>
      </c>
      <c r="O14116" s="3">
        <f>Table1[[#This Row],[sales]]-Table1[[#This Row],[profit]]</f>
        <v>374.81</v>
      </c>
      <c r="P14116" s="3">
        <f>Table1[[#This Row],[sales]]*Table1[[#This Row],[quantity]]</f>
        <v>3645.36</v>
      </c>
      <c r="Q14116" s="9">
        <f>Table1[[#This Row],[delivery_date]]-Table1[[#This Row],[order_date]]</f>
        <v>5</v>
      </c>
    </row>
    <row r="14117" spans="1:17" x14ac:dyDescent="0.35">
      <c r="A14117" t="s">
        <v>14148</v>
      </c>
      <c r="B14117" t="s">
        <v>41</v>
      </c>
      <c r="C14117" t="s">
        <v>36</v>
      </c>
      <c r="D14117" s="2">
        <v>2970.81</v>
      </c>
      <c r="E14117">
        <v>0.3</v>
      </c>
      <c r="F14117">
        <v>9</v>
      </c>
      <c r="G14117" s="1">
        <v>45043</v>
      </c>
      <c r="H14117" s="1">
        <v>45049</v>
      </c>
      <c r="I14117" t="s">
        <v>31</v>
      </c>
      <c r="J14117" t="s">
        <v>16</v>
      </c>
      <c r="K14117" s="2">
        <v>554.85</v>
      </c>
      <c r="L14117" t="s">
        <v>28</v>
      </c>
      <c r="M14117">
        <f>YEAR(Table1[[#This Row],[order_date]])</f>
        <v>2023</v>
      </c>
      <c r="N14117">
        <f>MONTH(Table1[[#This Row],[order_date]])</f>
        <v>4</v>
      </c>
      <c r="O14117" s="3">
        <f>Table1[[#This Row],[sales]]-Table1[[#This Row],[profit]]</f>
        <v>2415.96</v>
      </c>
      <c r="P14117" s="3">
        <f>Table1[[#This Row],[sales]]*Table1[[#This Row],[quantity]]</f>
        <v>26737.29</v>
      </c>
      <c r="Q14117" s="9">
        <f>Table1[[#This Row],[delivery_date]]-Table1[[#This Row],[order_date]]</f>
        <v>6</v>
      </c>
    </row>
    <row r="14118" spans="1:17" x14ac:dyDescent="0.35">
      <c r="A14118" t="s">
        <v>14149</v>
      </c>
      <c r="B14118" t="s">
        <v>25</v>
      </c>
      <c r="C14118" t="s">
        <v>20</v>
      </c>
      <c r="D14118" s="2">
        <v>1573.49</v>
      </c>
      <c r="E14118">
        <v>0.49</v>
      </c>
      <c r="F14118">
        <v>4</v>
      </c>
      <c r="G14118" s="1">
        <v>45201</v>
      </c>
      <c r="H14118" s="1">
        <v>45203</v>
      </c>
      <c r="I14118" t="s">
        <v>15</v>
      </c>
      <c r="J14118" t="s">
        <v>27</v>
      </c>
      <c r="K14118" s="2">
        <v>333.33</v>
      </c>
      <c r="L14118" t="s">
        <v>48</v>
      </c>
      <c r="M14118">
        <f>YEAR(Table1[[#This Row],[order_date]])</f>
        <v>2023</v>
      </c>
      <c r="N14118">
        <f>MONTH(Table1[[#This Row],[order_date]])</f>
        <v>10</v>
      </c>
      <c r="O14118" s="3">
        <f>Table1[[#This Row],[sales]]-Table1[[#This Row],[profit]]</f>
        <v>1240.1600000000001</v>
      </c>
      <c r="P14118" s="3">
        <f>Table1[[#This Row],[sales]]*Table1[[#This Row],[quantity]]</f>
        <v>6293.96</v>
      </c>
      <c r="Q14118" s="9">
        <f>Table1[[#This Row],[delivery_date]]-Table1[[#This Row],[order_date]]</f>
        <v>2</v>
      </c>
    </row>
    <row r="14119" spans="1:17" x14ac:dyDescent="0.35">
      <c r="A14119" t="s">
        <v>14150</v>
      </c>
      <c r="B14119" t="s">
        <v>41</v>
      </c>
      <c r="C14119" t="s">
        <v>36</v>
      </c>
      <c r="D14119" s="2">
        <v>2517.14</v>
      </c>
      <c r="E14119">
        <v>0.4</v>
      </c>
      <c r="F14119">
        <v>4</v>
      </c>
      <c r="G14119" s="1">
        <v>45209</v>
      </c>
      <c r="H14119" s="1">
        <v>45215</v>
      </c>
      <c r="I14119" t="s">
        <v>31</v>
      </c>
      <c r="J14119" t="s">
        <v>27</v>
      </c>
      <c r="K14119" s="2">
        <v>407.04</v>
      </c>
      <c r="L14119" t="s">
        <v>34</v>
      </c>
      <c r="M14119">
        <f>YEAR(Table1[[#This Row],[order_date]])</f>
        <v>2023</v>
      </c>
      <c r="N14119">
        <f>MONTH(Table1[[#This Row],[order_date]])</f>
        <v>10</v>
      </c>
      <c r="O14119" s="3">
        <f>Table1[[#This Row],[sales]]-Table1[[#This Row],[profit]]</f>
        <v>2110.1</v>
      </c>
      <c r="P14119" s="3">
        <f>Table1[[#This Row],[sales]]*Table1[[#This Row],[quantity]]</f>
        <v>10068.56</v>
      </c>
      <c r="Q14119" s="9">
        <f>Table1[[#This Row],[delivery_date]]-Table1[[#This Row],[order_date]]</f>
        <v>6</v>
      </c>
    </row>
    <row r="14120" spans="1:17" x14ac:dyDescent="0.35">
      <c r="A14120" t="s">
        <v>14151</v>
      </c>
      <c r="B14120" t="s">
        <v>41</v>
      </c>
      <c r="C14120" t="s">
        <v>36</v>
      </c>
      <c r="D14120" s="2">
        <v>1187.8499999999999</v>
      </c>
      <c r="E14120">
        <v>7.0000000000000007E-2</v>
      </c>
      <c r="F14120">
        <v>1</v>
      </c>
      <c r="G14120" s="1">
        <v>45065</v>
      </c>
      <c r="H14120" s="1">
        <v>45069</v>
      </c>
      <c r="I14120" t="s">
        <v>21</v>
      </c>
      <c r="J14120" t="s">
        <v>27</v>
      </c>
      <c r="K14120" s="2">
        <v>158.1</v>
      </c>
      <c r="L14120" t="s">
        <v>17</v>
      </c>
      <c r="M14120">
        <f>YEAR(Table1[[#This Row],[order_date]])</f>
        <v>2023</v>
      </c>
      <c r="N14120">
        <f>MONTH(Table1[[#This Row],[order_date]])</f>
        <v>5</v>
      </c>
      <c r="O14120" s="3">
        <f>Table1[[#This Row],[sales]]-Table1[[#This Row],[profit]]</f>
        <v>1029.75</v>
      </c>
      <c r="P14120" s="3">
        <f>Table1[[#This Row],[sales]]*Table1[[#This Row],[quantity]]</f>
        <v>1187.8499999999999</v>
      </c>
      <c r="Q14120" s="9">
        <f>Table1[[#This Row],[delivery_date]]-Table1[[#This Row],[order_date]]</f>
        <v>4</v>
      </c>
    </row>
    <row r="14121" spans="1:17" x14ac:dyDescent="0.35">
      <c r="A14121" t="s">
        <v>14152</v>
      </c>
      <c r="B14121" t="s">
        <v>25</v>
      </c>
      <c r="C14121" t="s">
        <v>14</v>
      </c>
      <c r="D14121" s="2">
        <v>3110.93</v>
      </c>
      <c r="E14121">
        <v>0.1</v>
      </c>
      <c r="F14121">
        <v>1</v>
      </c>
      <c r="G14121" s="1">
        <v>45252</v>
      </c>
      <c r="H14121" s="1">
        <v>45259</v>
      </c>
      <c r="I14121" t="s">
        <v>21</v>
      </c>
      <c r="J14121" t="s">
        <v>22</v>
      </c>
      <c r="K14121" s="2">
        <v>815.65</v>
      </c>
      <c r="L14121" t="s">
        <v>28</v>
      </c>
      <c r="M14121">
        <f>YEAR(Table1[[#This Row],[order_date]])</f>
        <v>2023</v>
      </c>
      <c r="N14121">
        <f>MONTH(Table1[[#This Row],[order_date]])</f>
        <v>11</v>
      </c>
      <c r="O14121" s="3">
        <f>Table1[[#This Row],[sales]]-Table1[[#This Row],[profit]]</f>
        <v>2295.2799999999997</v>
      </c>
      <c r="P14121" s="3">
        <f>Table1[[#This Row],[sales]]*Table1[[#This Row],[quantity]]</f>
        <v>3110.93</v>
      </c>
      <c r="Q14121" s="9">
        <f>Table1[[#This Row],[delivery_date]]-Table1[[#This Row],[order_date]]</f>
        <v>7</v>
      </c>
    </row>
    <row r="14122" spans="1:17" x14ac:dyDescent="0.35">
      <c r="A14122" t="s">
        <v>14153</v>
      </c>
      <c r="B14122" t="s">
        <v>19</v>
      </c>
      <c r="C14122" t="s">
        <v>14</v>
      </c>
      <c r="D14122" s="2">
        <v>822.6</v>
      </c>
      <c r="E14122">
        <v>0.02</v>
      </c>
      <c r="F14122">
        <v>1</v>
      </c>
      <c r="G14122" s="1">
        <v>45113</v>
      </c>
      <c r="H14122" s="1">
        <v>45118</v>
      </c>
      <c r="I14122" t="s">
        <v>15</v>
      </c>
      <c r="J14122" t="s">
        <v>16</v>
      </c>
      <c r="K14122" s="2">
        <v>172.75</v>
      </c>
      <c r="L14122" t="s">
        <v>17</v>
      </c>
      <c r="M14122">
        <f>YEAR(Table1[[#This Row],[order_date]])</f>
        <v>2023</v>
      </c>
      <c r="N14122">
        <f>MONTH(Table1[[#This Row],[order_date]])</f>
        <v>7</v>
      </c>
      <c r="O14122" s="3">
        <f>Table1[[#This Row],[sales]]-Table1[[#This Row],[profit]]</f>
        <v>649.85</v>
      </c>
      <c r="P14122" s="3">
        <f>Table1[[#This Row],[sales]]*Table1[[#This Row],[quantity]]</f>
        <v>822.6</v>
      </c>
      <c r="Q14122" s="9">
        <f>Table1[[#This Row],[delivery_date]]-Table1[[#This Row],[order_date]]</f>
        <v>5</v>
      </c>
    </row>
    <row r="14123" spans="1:17" x14ac:dyDescent="0.35">
      <c r="A14123" t="s">
        <v>14154</v>
      </c>
      <c r="B14123" t="s">
        <v>13</v>
      </c>
      <c r="C14123" t="s">
        <v>26</v>
      </c>
      <c r="D14123" s="2">
        <v>702.23</v>
      </c>
      <c r="E14123">
        <v>0.42</v>
      </c>
      <c r="F14123">
        <v>6</v>
      </c>
      <c r="G14123" s="1">
        <v>45479</v>
      </c>
      <c r="H14123" s="1">
        <v>45483</v>
      </c>
      <c r="I14123" t="s">
        <v>31</v>
      </c>
      <c r="J14123" t="s">
        <v>22</v>
      </c>
      <c r="K14123" s="2">
        <v>61.71</v>
      </c>
      <c r="L14123" t="s">
        <v>28</v>
      </c>
      <c r="M14123">
        <f>YEAR(Table1[[#This Row],[order_date]])</f>
        <v>2024</v>
      </c>
      <c r="N14123">
        <f>MONTH(Table1[[#This Row],[order_date]])</f>
        <v>7</v>
      </c>
      <c r="O14123" s="3">
        <f>Table1[[#This Row],[sales]]-Table1[[#This Row],[profit]]</f>
        <v>640.52</v>
      </c>
      <c r="P14123" s="3">
        <f>Table1[[#This Row],[sales]]*Table1[[#This Row],[quantity]]</f>
        <v>4213.38</v>
      </c>
      <c r="Q14123" s="9">
        <f>Table1[[#This Row],[delivery_date]]-Table1[[#This Row],[order_date]]</f>
        <v>4</v>
      </c>
    </row>
    <row r="14124" spans="1:17" x14ac:dyDescent="0.35">
      <c r="A14124" t="s">
        <v>14155</v>
      </c>
      <c r="B14124" t="s">
        <v>41</v>
      </c>
      <c r="C14124" t="s">
        <v>26</v>
      </c>
      <c r="D14124" s="2">
        <v>1023.22</v>
      </c>
      <c r="E14124">
        <v>0.3</v>
      </c>
      <c r="F14124">
        <v>6</v>
      </c>
      <c r="G14124" s="1">
        <v>45609</v>
      </c>
      <c r="H14124" s="1">
        <v>45612</v>
      </c>
      <c r="I14124" t="s">
        <v>15</v>
      </c>
      <c r="J14124" t="s">
        <v>22</v>
      </c>
      <c r="K14124" s="2">
        <v>285.88</v>
      </c>
      <c r="L14124" t="s">
        <v>48</v>
      </c>
      <c r="M14124">
        <f>YEAR(Table1[[#This Row],[order_date]])</f>
        <v>2024</v>
      </c>
      <c r="N14124">
        <f>MONTH(Table1[[#This Row],[order_date]])</f>
        <v>11</v>
      </c>
      <c r="O14124" s="3">
        <f>Table1[[#This Row],[sales]]-Table1[[#This Row],[profit]]</f>
        <v>737.34</v>
      </c>
      <c r="P14124" s="3">
        <f>Table1[[#This Row],[sales]]*Table1[[#This Row],[quantity]]</f>
        <v>6139.32</v>
      </c>
      <c r="Q14124" s="9">
        <f>Table1[[#This Row],[delivery_date]]-Table1[[#This Row],[order_date]]</f>
        <v>3</v>
      </c>
    </row>
    <row r="14125" spans="1:17" x14ac:dyDescent="0.35">
      <c r="A14125" t="s">
        <v>14156</v>
      </c>
      <c r="B14125" t="s">
        <v>13</v>
      </c>
      <c r="C14125" t="s">
        <v>36</v>
      </c>
      <c r="D14125" s="2">
        <v>4105.58</v>
      </c>
      <c r="E14125">
        <v>0.11</v>
      </c>
      <c r="F14125">
        <v>5</v>
      </c>
      <c r="G14125" s="1">
        <v>44954</v>
      </c>
      <c r="H14125" s="1">
        <v>44956</v>
      </c>
      <c r="I14125" t="s">
        <v>31</v>
      </c>
      <c r="J14125" t="s">
        <v>27</v>
      </c>
      <c r="K14125" s="2">
        <v>380.67</v>
      </c>
      <c r="L14125" t="s">
        <v>34</v>
      </c>
      <c r="M14125">
        <f>YEAR(Table1[[#This Row],[order_date]])</f>
        <v>2023</v>
      </c>
      <c r="N14125">
        <f>MONTH(Table1[[#This Row],[order_date]])</f>
        <v>1</v>
      </c>
      <c r="O14125" s="3">
        <f>Table1[[#This Row],[sales]]-Table1[[#This Row],[profit]]</f>
        <v>3724.91</v>
      </c>
      <c r="P14125" s="3">
        <f>Table1[[#This Row],[sales]]*Table1[[#This Row],[quantity]]</f>
        <v>20527.900000000001</v>
      </c>
      <c r="Q14125" s="9">
        <f>Table1[[#This Row],[delivery_date]]-Table1[[#This Row],[order_date]]</f>
        <v>2</v>
      </c>
    </row>
    <row r="14126" spans="1:17" x14ac:dyDescent="0.35">
      <c r="A14126" t="s">
        <v>14157</v>
      </c>
      <c r="B14126" t="s">
        <v>19</v>
      </c>
      <c r="C14126" t="s">
        <v>33</v>
      </c>
      <c r="D14126" s="2">
        <v>264.32</v>
      </c>
      <c r="E14126">
        <v>0.49</v>
      </c>
      <c r="F14126">
        <v>2</v>
      </c>
      <c r="G14126" s="1">
        <v>45501</v>
      </c>
      <c r="H14126" s="1">
        <v>45508</v>
      </c>
      <c r="I14126" t="s">
        <v>21</v>
      </c>
      <c r="J14126" t="s">
        <v>16</v>
      </c>
      <c r="K14126" s="2">
        <v>72.17</v>
      </c>
      <c r="L14126" t="s">
        <v>23</v>
      </c>
      <c r="M14126">
        <f>YEAR(Table1[[#This Row],[order_date]])</f>
        <v>2024</v>
      </c>
      <c r="N14126">
        <f>MONTH(Table1[[#This Row],[order_date]])</f>
        <v>7</v>
      </c>
      <c r="O14126" s="3">
        <f>Table1[[#This Row],[sales]]-Table1[[#This Row],[profit]]</f>
        <v>192.14999999999998</v>
      </c>
      <c r="P14126" s="3">
        <f>Table1[[#This Row],[sales]]*Table1[[#This Row],[quantity]]</f>
        <v>528.64</v>
      </c>
      <c r="Q14126" s="9">
        <f>Table1[[#This Row],[delivery_date]]-Table1[[#This Row],[order_date]]</f>
        <v>7</v>
      </c>
    </row>
    <row r="14127" spans="1:17" x14ac:dyDescent="0.35">
      <c r="A14127" t="s">
        <v>14158</v>
      </c>
      <c r="B14127" t="s">
        <v>19</v>
      </c>
      <c r="C14127" t="s">
        <v>26</v>
      </c>
      <c r="D14127" s="2">
        <v>3674.93</v>
      </c>
      <c r="E14127">
        <v>0.37</v>
      </c>
      <c r="F14127">
        <v>6</v>
      </c>
      <c r="G14127" s="1">
        <v>45415</v>
      </c>
      <c r="H14127" s="1">
        <v>45422</v>
      </c>
      <c r="I14127" t="s">
        <v>31</v>
      </c>
      <c r="J14127" t="s">
        <v>16</v>
      </c>
      <c r="K14127" s="2">
        <v>222.26</v>
      </c>
      <c r="L14127" t="s">
        <v>23</v>
      </c>
      <c r="M14127">
        <f>YEAR(Table1[[#This Row],[order_date]])</f>
        <v>2024</v>
      </c>
      <c r="N14127">
        <f>MONTH(Table1[[#This Row],[order_date]])</f>
        <v>5</v>
      </c>
      <c r="O14127" s="3">
        <f>Table1[[#This Row],[sales]]-Table1[[#This Row],[profit]]</f>
        <v>3452.67</v>
      </c>
      <c r="P14127" s="3">
        <f>Table1[[#This Row],[sales]]*Table1[[#This Row],[quantity]]</f>
        <v>22049.579999999998</v>
      </c>
      <c r="Q14127" s="9">
        <f>Table1[[#This Row],[delivery_date]]-Table1[[#This Row],[order_date]]</f>
        <v>7</v>
      </c>
    </row>
    <row r="14128" spans="1:17" x14ac:dyDescent="0.35">
      <c r="A14128" t="s">
        <v>14159</v>
      </c>
      <c r="B14128" t="s">
        <v>41</v>
      </c>
      <c r="C14128" t="s">
        <v>36</v>
      </c>
      <c r="D14128" s="2">
        <v>376.89</v>
      </c>
      <c r="E14128">
        <v>0.35</v>
      </c>
      <c r="F14128">
        <v>1</v>
      </c>
      <c r="G14128" s="1">
        <v>45355</v>
      </c>
      <c r="H14128" s="1">
        <v>45358</v>
      </c>
      <c r="I14128" t="s">
        <v>21</v>
      </c>
      <c r="J14128" t="s">
        <v>16</v>
      </c>
      <c r="K14128" s="2">
        <v>110.32</v>
      </c>
      <c r="L14128" t="s">
        <v>17</v>
      </c>
      <c r="M14128">
        <f>YEAR(Table1[[#This Row],[order_date]])</f>
        <v>2024</v>
      </c>
      <c r="N14128">
        <f>MONTH(Table1[[#This Row],[order_date]])</f>
        <v>3</v>
      </c>
      <c r="O14128" s="3">
        <f>Table1[[#This Row],[sales]]-Table1[[#This Row],[profit]]</f>
        <v>266.57</v>
      </c>
      <c r="P14128" s="3">
        <f>Table1[[#This Row],[sales]]*Table1[[#This Row],[quantity]]</f>
        <v>376.89</v>
      </c>
      <c r="Q14128" s="9">
        <f>Table1[[#This Row],[delivery_date]]-Table1[[#This Row],[order_date]]</f>
        <v>3</v>
      </c>
    </row>
    <row r="14129" spans="1:17" x14ac:dyDescent="0.35">
      <c r="A14129" t="s">
        <v>14160</v>
      </c>
      <c r="B14129" t="s">
        <v>25</v>
      </c>
      <c r="C14129" t="s">
        <v>36</v>
      </c>
      <c r="D14129" s="2">
        <v>3000.1</v>
      </c>
      <c r="E14129">
        <v>0.13</v>
      </c>
      <c r="F14129">
        <v>3</v>
      </c>
      <c r="G14129" s="1">
        <v>45206</v>
      </c>
      <c r="H14129" s="1">
        <v>45207</v>
      </c>
      <c r="I14129" t="s">
        <v>31</v>
      </c>
      <c r="J14129" t="s">
        <v>16</v>
      </c>
      <c r="K14129" s="2">
        <v>525.62</v>
      </c>
      <c r="L14129" t="s">
        <v>48</v>
      </c>
      <c r="M14129">
        <f>YEAR(Table1[[#This Row],[order_date]])</f>
        <v>2023</v>
      </c>
      <c r="N14129">
        <f>MONTH(Table1[[#This Row],[order_date]])</f>
        <v>10</v>
      </c>
      <c r="O14129" s="3">
        <f>Table1[[#This Row],[sales]]-Table1[[#This Row],[profit]]</f>
        <v>2474.48</v>
      </c>
      <c r="P14129" s="3">
        <f>Table1[[#This Row],[sales]]*Table1[[#This Row],[quantity]]</f>
        <v>9000.2999999999993</v>
      </c>
      <c r="Q14129" s="9">
        <f>Table1[[#This Row],[delivery_date]]-Table1[[#This Row],[order_date]]</f>
        <v>1</v>
      </c>
    </row>
    <row r="14130" spans="1:17" x14ac:dyDescent="0.35">
      <c r="A14130" t="s">
        <v>14161</v>
      </c>
      <c r="B14130" t="s">
        <v>19</v>
      </c>
      <c r="C14130" t="s">
        <v>36</v>
      </c>
      <c r="D14130" s="2">
        <v>3890.44</v>
      </c>
      <c r="E14130">
        <v>0.16</v>
      </c>
      <c r="F14130">
        <v>5</v>
      </c>
      <c r="G14130" s="1">
        <v>45283</v>
      </c>
      <c r="H14130" s="1">
        <v>45287</v>
      </c>
      <c r="I14130" t="s">
        <v>21</v>
      </c>
      <c r="J14130" t="s">
        <v>22</v>
      </c>
      <c r="K14130" s="2">
        <v>314.27</v>
      </c>
      <c r="L14130" t="s">
        <v>17</v>
      </c>
      <c r="M14130">
        <f>YEAR(Table1[[#This Row],[order_date]])</f>
        <v>2023</v>
      </c>
      <c r="N14130">
        <f>MONTH(Table1[[#This Row],[order_date]])</f>
        <v>12</v>
      </c>
      <c r="O14130" s="3">
        <f>Table1[[#This Row],[sales]]-Table1[[#This Row],[profit]]</f>
        <v>3576.17</v>
      </c>
      <c r="P14130" s="3">
        <f>Table1[[#This Row],[sales]]*Table1[[#This Row],[quantity]]</f>
        <v>19452.2</v>
      </c>
      <c r="Q14130" s="9">
        <f>Table1[[#This Row],[delivery_date]]-Table1[[#This Row],[order_date]]</f>
        <v>4</v>
      </c>
    </row>
    <row r="14131" spans="1:17" x14ac:dyDescent="0.35">
      <c r="A14131" t="s">
        <v>14162</v>
      </c>
      <c r="B14131" t="s">
        <v>13</v>
      </c>
      <c r="C14131" t="s">
        <v>36</v>
      </c>
      <c r="D14131" s="2">
        <v>1232.26</v>
      </c>
      <c r="E14131">
        <v>0.33</v>
      </c>
      <c r="F14131">
        <v>5</v>
      </c>
      <c r="G14131" s="1">
        <v>45643</v>
      </c>
      <c r="H14131" s="1">
        <v>45649</v>
      </c>
      <c r="I14131" t="s">
        <v>15</v>
      </c>
      <c r="J14131" t="s">
        <v>16</v>
      </c>
      <c r="K14131" s="2">
        <v>94.95</v>
      </c>
      <c r="L14131" t="s">
        <v>34</v>
      </c>
      <c r="M14131">
        <f>YEAR(Table1[[#This Row],[order_date]])</f>
        <v>2024</v>
      </c>
      <c r="N14131">
        <f>MONTH(Table1[[#This Row],[order_date]])</f>
        <v>12</v>
      </c>
      <c r="O14131" s="3">
        <f>Table1[[#This Row],[sales]]-Table1[[#This Row],[profit]]</f>
        <v>1137.31</v>
      </c>
      <c r="P14131" s="3">
        <f>Table1[[#This Row],[sales]]*Table1[[#This Row],[quantity]]</f>
        <v>6161.3</v>
      </c>
      <c r="Q14131" s="9">
        <f>Table1[[#This Row],[delivery_date]]-Table1[[#This Row],[order_date]]</f>
        <v>6</v>
      </c>
    </row>
    <row r="14132" spans="1:17" x14ac:dyDescent="0.35">
      <c r="A14132" t="s">
        <v>14163</v>
      </c>
      <c r="B14132" t="s">
        <v>13</v>
      </c>
      <c r="C14132" t="s">
        <v>36</v>
      </c>
      <c r="D14132" s="2">
        <v>1060.1400000000001</v>
      </c>
      <c r="E14132">
        <v>0.3</v>
      </c>
      <c r="F14132">
        <v>7</v>
      </c>
      <c r="G14132" s="1">
        <v>45374</v>
      </c>
      <c r="H14132" s="1">
        <v>45377</v>
      </c>
      <c r="I14132" t="s">
        <v>31</v>
      </c>
      <c r="J14132" t="s">
        <v>16</v>
      </c>
      <c r="K14132" s="2">
        <v>163.77000000000001</v>
      </c>
      <c r="L14132" t="s">
        <v>23</v>
      </c>
      <c r="M14132">
        <f>YEAR(Table1[[#This Row],[order_date]])</f>
        <v>2024</v>
      </c>
      <c r="N14132">
        <f>MONTH(Table1[[#This Row],[order_date]])</f>
        <v>3</v>
      </c>
      <c r="O14132" s="3">
        <f>Table1[[#This Row],[sales]]-Table1[[#This Row],[profit]]</f>
        <v>896.37000000000012</v>
      </c>
      <c r="P14132" s="3">
        <f>Table1[[#This Row],[sales]]*Table1[[#This Row],[quantity]]</f>
        <v>7420.9800000000005</v>
      </c>
      <c r="Q14132" s="9">
        <f>Table1[[#This Row],[delivery_date]]-Table1[[#This Row],[order_date]]</f>
        <v>3</v>
      </c>
    </row>
    <row r="14133" spans="1:17" x14ac:dyDescent="0.35">
      <c r="A14133" t="s">
        <v>14164</v>
      </c>
      <c r="B14133" t="s">
        <v>13</v>
      </c>
      <c r="C14133" t="s">
        <v>14</v>
      </c>
      <c r="D14133" s="2">
        <v>1516.97</v>
      </c>
      <c r="E14133">
        <v>0.32</v>
      </c>
      <c r="F14133">
        <v>5</v>
      </c>
      <c r="G14133" s="1">
        <v>45261</v>
      </c>
      <c r="H14133" s="1">
        <v>45264</v>
      </c>
      <c r="I14133" t="s">
        <v>15</v>
      </c>
      <c r="J14133" t="s">
        <v>22</v>
      </c>
      <c r="K14133" s="2">
        <v>236.45</v>
      </c>
      <c r="L14133" t="s">
        <v>48</v>
      </c>
      <c r="M14133">
        <f>YEAR(Table1[[#This Row],[order_date]])</f>
        <v>2023</v>
      </c>
      <c r="N14133">
        <f>MONTH(Table1[[#This Row],[order_date]])</f>
        <v>12</v>
      </c>
      <c r="O14133" s="3">
        <f>Table1[[#This Row],[sales]]-Table1[[#This Row],[profit]]</f>
        <v>1280.52</v>
      </c>
      <c r="P14133" s="3">
        <f>Table1[[#This Row],[sales]]*Table1[[#This Row],[quantity]]</f>
        <v>7584.85</v>
      </c>
      <c r="Q14133" s="9">
        <f>Table1[[#This Row],[delivery_date]]-Table1[[#This Row],[order_date]]</f>
        <v>3</v>
      </c>
    </row>
    <row r="14134" spans="1:17" x14ac:dyDescent="0.35">
      <c r="A14134" t="s">
        <v>14165</v>
      </c>
      <c r="B14134" t="s">
        <v>13</v>
      </c>
      <c r="C14134" t="s">
        <v>20</v>
      </c>
      <c r="D14134" s="2">
        <v>3528.11</v>
      </c>
      <c r="E14134">
        <v>0.44</v>
      </c>
      <c r="F14134">
        <v>6</v>
      </c>
      <c r="G14134" s="1">
        <v>45383</v>
      </c>
      <c r="H14134" s="1">
        <v>45385</v>
      </c>
      <c r="I14134" t="s">
        <v>31</v>
      </c>
      <c r="J14134" t="s">
        <v>16</v>
      </c>
      <c r="K14134" s="2">
        <v>688.82</v>
      </c>
      <c r="L14134" t="s">
        <v>34</v>
      </c>
      <c r="M14134">
        <f>YEAR(Table1[[#This Row],[order_date]])</f>
        <v>2024</v>
      </c>
      <c r="N14134">
        <f>MONTH(Table1[[#This Row],[order_date]])</f>
        <v>4</v>
      </c>
      <c r="O14134" s="3">
        <f>Table1[[#This Row],[sales]]-Table1[[#This Row],[profit]]</f>
        <v>2839.29</v>
      </c>
      <c r="P14134" s="3">
        <f>Table1[[#This Row],[sales]]*Table1[[#This Row],[quantity]]</f>
        <v>21168.66</v>
      </c>
      <c r="Q14134" s="9">
        <f>Table1[[#This Row],[delivery_date]]-Table1[[#This Row],[order_date]]</f>
        <v>2</v>
      </c>
    </row>
    <row r="14135" spans="1:17" x14ac:dyDescent="0.35">
      <c r="A14135" t="s">
        <v>14166</v>
      </c>
      <c r="B14135" t="s">
        <v>19</v>
      </c>
      <c r="C14135" t="s">
        <v>20</v>
      </c>
      <c r="D14135" s="2">
        <v>1348.65</v>
      </c>
      <c r="E14135">
        <v>0.08</v>
      </c>
      <c r="F14135">
        <v>7</v>
      </c>
      <c r="G14135" s="1">
        <v>45221</v>
      </c>
      <c r="H14135" s="1">
        <v>45226</v>
      </c>
      <c r="I14135" t="s">
        <v>15</v>
      </c>
      <c r="J14135" t="s">
        <v>16</v>
      </c>
      <c r="K14135" s="2">
        <v>187.88</v>
      </c>
      <c r="L14135" t="s">
        <v>34</v>
      </c>
      <c r="M14135">
        <f>YEAR(Table1[[#This Row],[order_date]])</f>
        <v>2023</v>
      </c>
      <c r="N14135">
        <f>MONTH(Table1[[#This Row],[order_date]])</f>
        <v>10</v>
      </c>
      <c r="O14135" s="3">
        <f>Table1[[#This Row],[sales]]-Table1[[#This Row],[profit]]</f>
        <v>1160.77</v>
      </c>
      <c r="P14135" s="3">
        <f>Table1[[#This Row],[sales]]*Table1[[#This Row],[quantity]]</f>
        <v>9440.5500000000011</v>
      </c>
      <c r="Q14135" s="9">
        <f>Table1[[#This Row],[delivery_date]]-Table1[[#This Row],[order_date]]</f>
        <v>5</v>
      </c>
    </row>
    <row r="14136" spans="1:17" x14ac:dyDescent="0.35">
      <c r="A14136" t="s">
        <v>14167</v>
      </c>
      <c r="B14136" t="s">
        <v>41</v>
      </c>
      <c r="C14136" t="s">
        <v>36</v>
      </c>
      <c r="D14136" s="2">
        <v>2558.67</v>
      </c>
      <c r="E14136">
        <v>0.06</v>
      </c>
      <c r="F14136">
        <v>2</v>
      </c>
      <c r="G14136" s="1">
        <v>45048</v>
      </c>
      <c r="H14136" s="1">
        <v>45050</v>
      </c>
      <c r="I14136" t="s">
        <v>21</v>
      </c>
      <c r="J14136" t="s">
        <v>27</v>
      </c>
      <c r="K14136" s="2">
        <v>453.66</v>
      </c>
      <c r="L14136" t="s">
        <v>39</v>
      </c>
      <c r="M14136">
        <f>YEAR(Table1[[#This Row],[order_date]])</f>
        <v>2023</v>
      </c>
      <c r="N14136">
        <f>MONTH(Table1[[#This Row],[order_date]])</f>
        <v>5</v>
      </c>
      <c r="O14136" s="3">
        <f>Table1[[#This Row],[sales]]-Table1[[#This Row],[profit]]</f>
        <v>2105.0100000000002</v>
      </c>
      <c r="P14136" s="3">
        <f>Table1[[#This Row],[sales]]*Table1[[#This Row],[quantity]]</f>
        <v>5117.34</v>
      </c>
      <c r="Q14136" s="9">
        <f>Table1[[#This Row],[delivery_date]]-Table1[[#This Row],[order_date]]</f>
        <v>2</v>
      </c>
    </row>
    <row r="14137" spans="1:17" x14ac:dyDescent="0.35">
      <c r="A14137" t="s">
        <v>14168</v>
      </c>
      <c r="B14137" t="s">
        <v>41</v>
      </c>
      <c r="C14137" t="s">
        <v>26</v>
      </c>
      <c r="D14137" s="2">
        <v>758.88</v>
      </c>
      <c r="E14137">
        <v>0.28000000000000003</v>
      </c>
      <c r="F14137">
        <v>3</v>
      </c>
      <c r="G14137" s="1">
        <v>45483</v>
      </c>
      <c r="H14137" s="1">
        <v>45485</v>
      </c>
      <c r="I14137" t="s">
        <v>15</v>
      </c>
      <c r="J14137" t="s">
        <v>16</v>
      </c>
      <c r="K14137" s="2">
        <v>152.57</v>
      </c>
      <c r="L14137" t="s">
        <v>34</v>
      </c>
      <c r="M14137">
        <f>YEAR(Table1[[#This Row],[order_date]])</f>
        <v>2024</v>
      </c>
      <c r="N14137">
        <f>MONTH(Table1[[#This Row],[order_date]])</f>
        <v>7</v>
      </c>
      <c r="O14137" s="3">
        <f>Table1[[#This Row],[sales]]-Table1[[#This Row],[profit]]</f>
        <v>606.30999999999995</v>
      </c>
      <c r="P14137" s="3">
        <f>Table1[[#This Row],[sales]]*Table1[[#This Row],[quantity]]</f>
        <v>2276.64</v>
      </c>
      <c r="Q14137" s="9">
        <f>Table1[[#This Row],[delivery_date]]-Table1[[#This Row],[order_date]]</f>
        <v>2</v>
      </c>
    </row>
    <row r="14138" spans="1:17" x14ac:dyDescent="0.35">
      <c r="A14138" t="s">
        <v>14169</v>
      </c>
      <c r="B14138" t="s">
        <v>13</v>
      </c>
      <c r="C14138" t="s">
        <v>33</v>
      </c>
      <c r="D14138" s="2">
        <v>2359.86</v>
      </c>
      <c r="E14138">
        <v>0.25</v>
      </c>
      <c r="F14138">
        <v>3</v>
      </c>
      <c r="G14138" s="1">
        <v>45392</v>
      </c>
      <c r="H14138" s="1">
        <v>45393</v>
      </c>
      <c r="I14138" t="s">
        <v>21</v>
      </c>
      <c r="J14138" t="s">
        <v>27</v>
      </c>
      <c r="K14138" s="2">
        <v>626.55999999999995</v>
      </c>
      <c r="L14138" t="s">
        <v>28</v>
      </c>
      <c r="M14138">
        <f>YEAR(Table1[[#This Row],[order_date]])</f>
        <v>2024</v>
      </c>
      <c r="N14138">
        <f>MONTH(Table1[[#This Row],[order_date]])</f>
        <v>4</v>
      </c>
      <c r="O14138" s="3">
        <f>Table1[[#This Row],[sales]]-Table1[[#This Row],[profit]]</f>
        <v>1733.3000000000002</v>
      </c>
      <c r="P14138" s="3">
        <f>Table1[[#This Row],[sales]]*Table1[[#This Row],[quantity]]</f>
        <v>7079.58</v>
      </c>
      <c r="Q14138" s="9">
        <f>Table1[[#This Row],[delivery_date]]-Table1[[#This Row],[order_date]]</f>
        <v>1</v>
      </c>
    </row>
    <row r="14139" spans="1:17" x14ac:dyDescent="0.35">
      <c r="A14139" t="s">
        <v>14170</v>
      </c>
      <c r="B14139" t="s">
        <v>41</v>
      </c>
      <c r="C14139" t="s">
        <v>36</v>
      </c>
      <c r="D14139" s="2">
        <v>3161.17</v>
      </c>
      <c r="E14139">
        <v>0.2</v>
      </c>
      <c r="F14139">
        <v>1</v>
      </c>
      <c r="G14139" s="1">
        <v>45097</v>
      </c>
      <c r="H14139" s="1">
        <v>45101</v>
      </c>
      <c r="I14139" t="s">
        <v>15</v>
      </c>
      <c r="J14139" t="s">
        <v>22</v>
      </c>
      <c r="K14139" s="2">
        <v>915.85</v>
      </c>
      <c r="L14139" t="s">
        <v>28</v>
      </c>
      <c r="M14139">
        <f>YEAR(Table1[[#This Row],[order_date]])</f>
        <v>2023</v>
      </c>
      <c r="N14139">
        <f>MONTH(Table1[[#This Row],[order_date]])</f>
        <v>6</v>
      </c>
      <c r="O14139" s="3">
        <f>Table1[[#This Row],[sales]]-Table1[[#This Row],[profit]]</f>
        <v>2245.3200000000002</v>
      </c>
      <c r="P14139" s="3">
        <f>Table1[[#This Row],[sales]]*Table1[[#This Row],[quantity]]</f>
        <v>3161.17</v>
      </c>
      <c r="Q14139" s="9">
        <f>Table1[[#This Row],[delivery_date]]-Table1[[#This Row],[order_date]]</f>
        <v>4</v>
      </c>
    </row>
    <row r="14140" spans="1:17" x14ac:dyDescent="0.35">
      <c r="A14140" t="s">
        <v>14171</v>
      </c>
      <c r="B14140" t="s">
        <v>13</v>
      </c>
      <c r="C14140" t="s">
        <v>33</v>
      </c>
      <c r="D14140" s="2">
        <v>451.91</v>
      </c>
      <c r="E14140">
        <v>0.45</v>
      </c>
      <c r="F14140">
        <v>9</v>
      </c>
      <c r="G14140" s="1">
        <v>45427</v>
      </c>
      <c r="H14140" s="1">
        <v>45433</v>
      </c>
      <c r="I14140" t="s">
        <v>15</v>
      </c>
      <c r="J14140" t="s">
        <v>27</v>
      </c>
      <c r="K14140" s="2">
        <v>122.37</v>
      </c>
      <c r="L14140" t="s">
        <v>17</v>
      </c>
      <c r="M14140">
        <f>YEAR(Table1[[#This Row],[order_date]])</f>
        <v>2024</v>
      </c>
      <c r="N14140">
        <f>MONTH(Table1[[#This Row],[order_date]])</f>
        <v>5</v>
      </c>
      <c r="O14140" s="3">
        <f>Table1[[#This Row],[sales]]-Table1[[#This Row],[profit]]</f>
        <v>329.54</v>
      </c>
      <c r="P14140" s="3">
        <f>Table1[[#This Row],[sales]]*Table1[[#This Row],[quantity]]</f>
        <v>4067.19</v>
      </c>
      <c r="Q14140" s="9">
        <f>Table1[[#This Row],[delivery_date]]-Table1[[#This Row],[order_date]]</f>
        <v>6</v>
      </c>
    </row>
    <row r="14141" spans="1:17" x14ac:dyDescent="0.35">
      <c r="A14141" t="s">
        <v>14172</v>
      </c>
      <c r="B14141" t="s">
        <v>13</v>
      </c>
      <c r="C14141" t="s">
        <v>14</v>
      </c>
      <c r="D14141" s="2">
        <v>4095.57</v>
      </c>
      <c r="E14141">
        <v>0.28000000000000003</v>
      </c>
      <c r="F14141">
        <v>9</v>
      </c>
      <c r="G14141" s="1">
        <v>45633</v>
      </c>
      <c r="H14141" s="1">
        <v>45640</v>
      </c>
      <c r="I14141" t="s">
        <v>21</v>
      </c>
      <c r="J14141" t="s">
        <v>22</v>
      </c>
      <c r="K14141" s="2">
        <v>288.52999999999997</v>
      </c>
      <c r="L14141" t="s">
        <v>34</v>
      </c>
      <c r="M14141">
        <f>YEAR(Table1[[#This Row],[order_date]])</f>
        <v>2024</v>
      </c>
      <c r="N14141">
        <f>MONTH(Table1[[#This Row],[order_date]])</f>
        <v>12</v>
      </c>
      <c r="O14141" s="3">
        <f>Table1[[#This Row],[sales]]-Table1[[#This Row],[profit]]</f>
        <v>3807.04</v>
      </c>
      <c r="P14141" s="3">
        <f>Table1[[#This Row],[sales]]*Table1[[#This Row],[quantity]]</f>
        <v>36860.130000000005</v>
      </c>
      <c r="Q14141" s="9">
        <f>Table1[[#This Row],[delivery_date]]-Table1[[#This Row],[order_date]]</f>
        <v>7</v>
      </c>
    </row>
    <row r="14142" spans="1:17" x14ac:dyDescent="0.35">
      <c r="A14142" t="s">
        <v>14173</v>
      </c>
      <c r="B14142" t="s">
        <v>25</v>
      </c>
      <c r="C14142" t="s">
        <v>20</v>
      </c>
      <c r="D14142" s="2">
        <v>4693.4399999999996</v>
      </c>
      <c r="E14142">
        <v>0.28000000000000003</v>
      </c>
      <c r="F14142">
        <v>9</v>
      </c>
      <c r="G14142" s="1">
        <v>45352</v>
      </c>
      <c r="H14142" s="1">
        <v>45353</v>
      </c>
      <c r="I14142" t="s">
        <v>21</v>
      </c>
      <c r="J14142" t="s">
        <v>16</v>
      </c>
      <c r="K14142" s="2">
        <v>588.29999999999995</v>
      </c>
      <c r="L14142" t="s">
        <v>48</v>
      </c>
      <c r="M14142">
        <f>YEAR(Table1[[#This Row],[order_date]])</f>
        <v>2024</v>
      </c>
      <c r="N14142">
        <f>MONTH(Table1[[#This Row],[order_date]])</f>
        <v>3</v>
      </c>
      <c r="O14142" s="3">
        <f>Table1[[#This Row],[sales]]-Table1[[#This Row],[profit]]</f>
        <v>4105.1399999999994</v>
      </c>
      <c r="P14142" s="3">
        <f>Table1[[#This Row],[sales]]*Table1[[#This Row],[quantity]]</f>
        <v>42240.959999999999</v>
      </c>
      <c r="Q14142" s="9">
        <f>Table1[[#This Row],[delivery_date]]-Table1[[#This Row],[order_date]]</f>
        <v>1</v>
      </c>
    </row>
    <row r="14143" spans="1:17" x14ac:dyDescent="0.35">
      <c r="A14143" t="s">
        <v>14174</v>
      </c>
      <c r="B14143" t="s">
        <v>19</v>
      </c>
      <c r="C14143" t="s">
        <v>14</v>
      </c>
      <c r="D14143" s="2">
        <v>1048.3800000000001</v>
      </c>
      <c r="E14143">
        <v>0.18</v>
      </c>
      <c r="F14143">
        <v>9</v>
      </c>
      <c r="G14143" s="1">
        <v>45485</v>
      </c>
      <c r="H14143" s="1">
        <v>45491</v>
      </c>
      <c r="I14143" t="s">
        <v>31</v>
      </c>
      <c r="J14143" t="s">
        <v>27</v>
      </c>
      <c r="K14143" s="2">
        <v>86.43</v>
      </c>
      <c r="L14143" t="s">
        <v>23</v>
      </c>
      <c r="M14143">
        <f>YEAR(Table1[[#This Row],[order_date]])</f>
        <v>2024</v>
      </c>
      <c r="N14143">
        <f>MONTH(Table1[[#This Row],[order_date]])</f>
        <v>7</v>
      </c>
      <c r="O14143" s="3">
        <f>Table1[[#This Row],[sales]]-Table1[[#This Row],[profit]]</f>
        <v>961.95</v>
      </c>
      <c r="P14143" s="3">
        <f>Table1[[#This Row],[sales]]*Table1[[#This Row],[quantity]]</f>
        <v>9435.4200000000019</v>
      </c>
      <c r="Q14143" s="9">
        <f>Table1[[#This Row],[delivery_date]]-Table1[[#This Row],[order_date]]</f>
        <v>6</v>
      </c>
    </row>
    <row r="14144" spans="1:17" x14ac:dyDescent="0.35">
      <c r="A14144" t="s">
        <v>14175</v>
      </c>
      <c r="B14144" t="s">
        <v>19</v>
      </c>
      <c r="C14144" t="s">
        <v>26</v>
      </c>
      <c r="D14144" s="2">
        <v>3821.22</v>
      </c>
      <c r="E14144">
        <v>0.17</v>
      </c>
      <c r="F14144">
        <v>8</v>
      </c>
      <c r="G14144" s="1">
        <v>45048</v>
      </c>
      <c r="H14144" s="1">
        <v>45053</v>
      </c>
      <c r="I14144" t="s">
        <v>31</v>
      </c>
      <c r="J14144" t="s">
        <v>27</v>
      </c>
      <c r="K14144" s="2">
        <v>754.79</v>
      </c>
      <c r="L14144" t="s">
        <v>17</v>
      </c>
      <c r="M14144">
        <f>YEAR(Table1[[#This Row],[order_date]])</f>
        <v>2023</v>
      </c>
      <c r="N14144">
        <f>MONTH(Table1[[#This Row],[order_date]])</f>
        <v>5</v>
      </c>
      <c r="O14144" s="3">
        <f>Table1[[#This Row],[sales]]-Table1[[#This Row],[profit]]</f>
        <v>3066.43</v>
      </c>
      <c r="P14144" s="3">
        <f>Table1[[#This Row],[sales]]*Table1[[#This Row],[quantity]]</f>
        <v>30569.759999999998</v>
      </c>
      <c r="Q14144" s="9">
        <f>Table1[[#This Row],[delivery_date]]-Table1[[#This Row],[order_date]]</f>
        <v>5</v>
      </c>
    </row>
    <row r="14145" spans="1:17" x14ac:dyDescent="0.35">
      <c r="A14145" t="s">
        <v>14176</v>
      </c>
      <c r="B14145" t="s">
        <v>13</v>
      </c>
      <c r="C14145" t="s">
        <v>26</v>
      </c>
      <c r="D14145" s="2">
        <v>1635.99</v>
      </c>
      <c r="E14145">
        <v>0.49</v>
      </c>
      <c r="F14145">
        <v>5</v>
      </c>
      <c r="G14145" s="1">
        <v>45589</v>
      </c>
      <c r="H14145" s="1">
        <v>45592</v>
      </c>
      <c r="I14145" t="s">
        <v>31</v>
      </c>
      <c r="J14145" t="s">
        <v>27</v>
      </c>
      <c r="K14145" s="2">
        <v>374.88</v>
      </c>
      <c r="L14145" t="s">
        <v>39</v>
      </c>
      <c r="M14145">
        <f>YEAR(Table1[[#This Row],[order_date]])</f>
        <v>2024</v>
      </c>
      <c r="N14145">
        <f>MONTH(Table1[[#This Row],[order_date]])</f>
        <v>10</v>
      </c>
      <c r="O14145" s="3">
        <f>Table1[[#This Row],[sales]]-Table1[[#This Row],[profit]]</f>
        <v>1261.1100000000001</v>
      </c>
      <c r="P14145" s="3">
        <f>Table1[[#This Row],[sales]]*Table1[[#This Row],[quantity]]</f>
        <v>8179.95</v>
      </c>
      <c r="Q14145" s="9">
        <f>Table1[[#This Row],[delivery_date]]-Table1[[#This Row],[order_date]]</f>
        <v>3</v>
      </c>
    </row>
    <row r="14146" spans="1:17" x14ac:dyDescent="0.35">
      <c r="A14146" t="s">
        <v>14177</v>
      </c>
      <c r="B14146" t="s">
        <v>19</v>
      </c>
      <c r="C14146" t="s">
        <v>36</v>
      </c>
      <c r="D14146" s="2">
        <v>3415.95</v>
      </c>
      <c r="E14146">
        <v>0.31</v>
      </c>
      <c r="F14146">
        <v>9</v>
      </c>
      <c r="G14146" s="1">
        <v>45214</v>
      </c>
      <c r="H14146" s="1">
        <v>45221</v>
      </c>
      <c r="I14146" t="s">
        <v>15</v>
      </c>
      <c r="J14146" t="s">
        <v>22</v>
      </c>
      <c r="K14146" s="2">
        <v>777.78</v>
      </c>
      <c r="L14146" t="s">
        <v>34</v>
      </c>
      <c r="M14146">
        <f>YEAR(Table1[[#This Row],[order_date]])</f>
        <v>2023</v>
      </c>
      <c r="N14146">
        <f>MONTH(Table1[[#This Row],[order_date]])</f>
        <v>10</v>
      </c>
      <c r="O14146" s="3">
        <f>Table1[[#This Row],[sales]]-Table1[[#This Row],[profit]]</f>
        <v>2638.17</v>
      </c>
      <c r="P14146" s="3">
        <f>Table1[[#This Row],[sales]]*Table1[[#This Row],[quantity]]</f>
        <v>30743.55</v>
      </c>
      <c r="Q14146" s="9">
        <f>Table1[[#This Row],[delivery_date]]-Table1[[#This Row],[order_date]]</f>
        <v>7</v>
      </c>
    </row>
    <row r="14147" spans="1:17" x14ac:dyDescent="0.35">
      <c r="A14147" t="s">
        <v>14178</v>
      </c>
      <c r="B14147" t="s">
        <v>41</v>
      </c>
      <c r="C14147" t="s">
        <v>26</v>
      </c>
      <c r="D14147" s="2">
        <v>1602.72</v>
      </c>
      <c r="E14147">
        <v>0.41</v>
      </c>
      <c r="F14147">
        <v>7</v>
      </c>
      <c r="G14147" s="1">
        <v>45000</v>
      </c>
      <c r="H14147" s="1">
        <v>45004</v>
      </c>
      <c r="I14147" t="s">
        <v>31</v>
      </c>
      <c r="J14147" t="s">
        <v>27</v>
      </c>
      <c r="K14147" s="2">
        <v>262.54000000000002</v>
      </c>
      <c r="L14147" t="s">
        <v>17</v>
      </c>
      <c r="M14147">
        <f>YEAR(Table1[[#This Row],[order_date]])</f>
        <v>2023</v>
      </c>
      <c r="N14147">
        <f>MONTH(Table1[[#This Row],[order_date]])</f>
        <v>3</v>
      </c>
      <c r="O14147" s="3">
        <f>Table1[[#This Row],[sales]]-Table1[[#This Row],[profit]]</f>
        <v>1340.18</v>
      </c>
      <c r="P14147" s="3">
        <f>Table1[[#This Row],[sales]]*Table1[[#This Row],[quantity]]</f>
        <v>11219.04</v>
      </c>
      <c r="Q14147" s="9">
        <f>Table1[[#This Row],[delivery_date]]-Table1[[#This Row],[order_date]]</f>
        <v>4</v>
      </c>
    </row>
    <row r="14148" spans="1:17" x14ac:dyDescent="0.35">
      <c r="A14148" t="s">
        <v>14179</v>
      </c>
      <c r="B14148" t="s">
        <v>13</v>
      </c>
      <c r="C14148" t="s">
        <v>26</v>
      </c>
      <c r="D14148" s="2">
        <v>4325.4799999999996</v>
      </c>
      <c r="E14148">
        <v>0.22</v>
      </c>
      <c r="F14148">
        <v>2</v>
      </c>
      <c r="G14148" s="1">
        <v>45304</v>
      </c>
      <c r="H14148" s="1">
        <v>45305</v>
      </c>
      <c r="I14148" t="s">
        <v>21</v>
      </c>
      <c r="J14148" t="s">
        <v>16</v>
      </c>
      <c r="K14148" s="2">
        <v>873.49</v>
      </c>
      <c r="L14148" t="s">
        <v>23</v>
      </c>
      <c r="M14148">
        <f>YEAR(Table1[[#This Row],[order_date]])</f>
        <v>2024</v>
      </c>
      <c r="N14148">
        <f>MONTH(Table1[[#This Row],[order_date]])</f>
        <v>1</v>
      </c>
      <c r="O14148" s="3">
        <f>Table1[[#This Row],[sales]]-Table1[[#This Row],[profit]]</f>
        <v>3451.99</v>
      </c>
      <c r="P14148" s="3">
        <f>Table1[[#This Row],[sales]]*Table1[[#This Row],[quantity]]</f>
        <v>8650.9599999999991</v>
      </c>
      <c r="Q14148" s="9">
        <f>Table1[[#This Row],[delivery_date]]-Table1[[#This Row],[order_date]]</f>
        <v>1</v>
      </c>
    </row>
    <row r="14149" spans="1:17" x14ac:dyDescent="0.35">
      <c r="A14149" t="s">
        <v>14180</v>
      </c>
      <c r="B14149" t="s">
        <v>25</v>
      </c>
      <c r="C14149" t="s">
        <v>14</v>
      </c>
      <c r="D14149" s="2">
        <v>1800.83</v>
      </c>
      <c r="E14149">
        <v>0.1</v>
      </c>
      <c r="F14149">
        <v>7</v>
      </c>
      <c r="G14149" s="1">
        <v>45284</v>
      </c>
      <c r="H14149" s="1">
        <v>45285</v>
      </c>
      <c r="I14149" t="s">
        <v>31</v>
      </c>
      <c r="J14149" t="s">
        <v>16</v>
      </c>
      <c r="K14149" s="2">
        <v>216.14</v>
      </c>
      <c r="L14149" t="s">
        <v>17</v>
      </c>
      <c r="M14149">
        <f>YEAR(Table1[[#This Row],[order_date]])</f>
        <v>2023</v>
      </c>
      <c r="N14149">
        <f>MONTH(Table1[[#This Row],[order_date]])</f>
        <v>12</v>
      </c>
      <c r="O14149" s="3">
        <f>Table1[[#This Row],[sales]]-Table1[[#This Row],[profit]]</f>
        <v>1584.69</v>
      </c>
      <c r="P14149" s="3">
        <f>Table1[[#This Row],[sales]]*Table1[[#This Row],[quantity]]</f>
        <v>12605.81</v>
      </c>
      <c r="Q14149" s="9">
        <f>Table1[[#This Row],[delivery_date]]-Table1[[#This Row],[order_date]]</f>
        <v>1</v>
      </c>
    </row>
    <row r="14150" spans="1:17" x14ac:dyDescent="0.35">
      <c r="A14150" t="s">
        <v>14181</v>
      </c>
      <c r="B14150" t="s">
        <v>41</v>
      </c>
      <c r="C14150" t="s">
        <v>33</v>
      </c>
      <c r="D14150" s="2">
        <v>4259.2700000000004</v>
      </c>
      <c r="E14150">
        <v>0.16</v>
      </c>
      <c r="F14150">
        <v>4</v>
      </c>
      <c r="G14150" s="1">
        <v>45623</v>
      </c>
      <c r="H14150" s="1">
        <v>45628</v>
      </c>
      <c r="I14150" t="s">
        <v>31</v>
      </c>
      <c r="J14150" t="s">
        <v>27</v>
      </c>
      <c r="K14150" s="2">
        <v>930.2</v>
      </c>
      <c r="L14150" t="s">
        <v>34</v>
      </c>
      <c r="M14150">
        <f>YEAR(Table1[[#This Row],[order_date]])</f>
        <v>2024</v>
      </c>
      <c r="N14150">
        <f>MONTH(Table1[[#This Row],[order_date]])</f>
        <v>11</v>
      </c>
      <c r="O14150" s="3">
        <f>Table1[[#This Row],[sales]]-Table1[[#This Row],[profit]]</f>
        <v>3329.0700000000006</v>
      </c>
      <c r="P14150" s="3">
        <f>Table1[[#This Row],[sales]]*Table1[[#This Row],[quantity]]</f>
        <v>17037.080000000002</v>
      </c>
      <c r="Q14150" s="9">
        <f>Table1[[#This Row],[delivery_date]]-Table1[[#This Row],[order_date]]</f>
        <v>5</v>
      </c>
    </row>
    <row r="14151" spans="1:17" x14ac:dyDescent="0.35">
      <c r="A14151" t="s">
        <v>14182</v>
      </c>
      <c r="B14151" t="s">
        <v>25</v>
      </c>
      <c r="C14151" t="s">
        <v>20</v>
      </c>
      <c r="D14151" s="2">
        <v>3854.1</v>
      </c>
      <c r="E14151">
        <v>0.17</v>
      </c>
      <c r="F14151">
        <v>7</v>
      </c>
      <c r="G14151" s="1">
        <v>45604</v>
      </c>
      <c r="H14151" s="1">
        <v>45611</v>
      </c>
      <c r="I14151" t="s">
        <v>21</v>
      </c>
      <c r="J14151" t="s">
        <v>16</v>
      </c>
      <c r="K14151" s="2">
        <v>341.97</v>
      </c>
      <c r="L14151" t="s">
        <v>34</v>
      </c>
      <c r="M14151">
        <f>YEAR(Table1[[#This Row],[order_date]])</f>
        <v>2024</v>
      </c>
      <c r="N14151">
        <f>MONTH(Table1[[#This Row],[order_date]])</f>
        <v>11</v>
      </c>
      <c r="O14151" s="3">
        <f>Table1[[#This Row],[sales]]-Table1[[#This Row],[profit]]</f>
        <v>3512.13</v>
      </c>
      <c r="P14151" s="3">
        <f>Table1[[#This Row],[sales]]*Table1[[#This Row],[quantity]]</f>
        <v>26978.7</v>
      </c>
      <c r="Q14151" s="9">
        <f>Table1[[#This Row],[delivery_date]]-Table1[[#This Row],[order_date]]</f>
        <v>7</v>
      </c>
    </row>
    <row r="14152" spans="1:17" x14ac:dyDescent="0.35">
      <c r="A14152" t="s">
        <v>14183</v>
      </c>
      <c r="B14152" t="s">
        <v>25</v>
      </c>
      <c r="C14152" t="s">
        <v>26</v>
      </c>
      <c r="D14152" s="2">
        <v>1061.99</v>
      </c>
      <c r="E14152">
        <v>0.28000000000000003</v>
      </c>
      <c r="F14152">
        <v>7</v>
      </c>
      <c r="G14152" s="1">
        <v>45003</v>
      </c>
      <c r="H14152" s="1">
        <v>45006</v>
      </c>
      <c r="I14152" t="s">
        <v>21</v>
      </c>
      <c r="J14152" t="s">
        <v>22</v>
      </c>
      <c r="K14152" s="2">
        <v>80.16</v>
      </c>
      <c r="L14152" t="s">
        <v>48</v>
      </c>
      <c r="M14152">
        <f>YEAR(Table1[[#This Row],[order_date]])</f>
        <v>2023</v>
      </c>
      <c r="N14152">
        <f>MONTH(Table1[[#This Row],[order_date]])</f>
        <v>3</v>
      </c>
      <c r="O14152" s="3">
        <f>Table1[[#This Row],[sales]]-Table1[[#This Row],[profit]]</f>
        <v>981.83</v>
      </c>
      <c r="P14152" s="3">
        <f>Table1[[#This Row],[sales]]*Table1[[#This Row],[quantity]]</f>
        <v>7433.93</v>
      </c>
      <c r="Q14152" s="9">
        <f>Table1[[#This Row],[delivery_date]]-Table1[[#This Row],[order_date]]</f>
        <v>3</v>
      </c>
    </row>
    <row r="14153" spans="1:17" x14ac:dyDescent="0.35">
      <c r="A14153" t="s">
        <v>14184</v>
      </c>
      <c r="B14153" t="s">
        <v>19</v>
      </c>
      <c r="C14153" t="s">
        <v>26</v>
      </c>
      <c r="D14153" s="2">
        <v>869.07</v>
      </c>
      <c r="E14153">
        <v>0.08</v>
      </c>
      <c r="F14153">
        <v>3</v>
      </c>
      <c r="G14153" s="1">
        <v>45451</v>
      </c>
      <c r="H14153" s="1">
        <v>45458</v>
      </c>
      <c r="I14153" t="s">
        <v>31</v>
      </c>
      <c r="J14153" t="s">
        <v>27</v>
      </c>
      <c r="K14153" s="2">
        <v>124.6</v>
      </c>
      <c r="L14153" t="s">
        <v>28</v>
      </c>
      <c r="M14153">
        <f>YEAR(Table1[[#This Row],[order_date]])</f>
        <v>2024</v>
      </c>
      <c r="N14153">
        <f>MONTH(Table1[[#This Row],[order_date]])</f>
        <v>6</v>
      </c>
      <c r="O14153" s="3">
        <f>Table1[[#This Row],[sales]]-Table1[[#This Row],[profit]]</f>
        <v>744.47</v>
      </c>
      <c r="P14153" s="3">
        <f>Table1[[#This Row],[sales]]*Table1[[#This Row],[quantity]]</f>
        <v>2607.21</v>
      </c>
      <c r="Q14153" s="9">
        <f>Table1[[#This Row],[delivery_date]]-Table1[[#This Row],[order_date]]</f>
        <v>7</v>
      </c>
    </row>
    <row r="14154" spans="1:17" x14ac:dyDescent="0.35">
      <c r="A14154" t="s">
        <v>14185</v>
      </c>
      <c r="B14154" t="s">
        <v>19</v>
      </c>
      <c r="C14154" t="s">
        <v>14</v>
      </c>
      <c r="D14154" s="2">
        <v>3920.31</v>
      </c>
      <c r="E14154">
        <v>0.19</v>
      </c>
      <c r="F14154">
        <v>3</v>
      </c>
      <c r="G14154" s="1">
        <v>45217</v>
      </c>
      <c r="H14154" s="1">
        <v>45220</v>
      </c>
      <c r="I14154" t="s">
        <v>21</v>
      </c>
      <c r="J14154" t="s">
        <v>27</v>
      </c>
      <c r="K14154" s="2">
        <v>963.85</v>
      </c>
      <c r="L14154" t="s">
        <v>39</v>
      </c>
      <c r="M14154">
        <f>YEAR(Table1[[#This Row],[order_date]])</f>
        <v>2023</v>
      </c>
      <c r="N14154">
        <f>MONTH(Table1[[#This Row],[order_date]])</f>
        <v>10</v>
      </c>
      <c r="O14154" s="3">
        <f>Table1[[#This Row],[sales]]-Table1[[#This Row],[profit]]</f>
        <v>2956.46</v>
      </c>
      <c r="P14154" s="3">
        <f>Table1[[#This Row],[sales]]*Table1[[#This Row],[quantity]]</f>
        <v>11760.93</v>
      </c>
      <c r="Q14154" s="9">
        <f>Table1[[#This Row],[delivery_date]]-Table1[[#This Row],[order_date]]</f>
        <v>3</v>
      </c>
    </row>
    <row r="14155" spans="1:17" x14ac:dyDescent="0.35">
      <c r="A14155" t="s">
        <v>14186</v>
      </c>
      <c r="B14155" t="s">
        <v>13</v>
      </c>
      <c r="C14155" t="s">
        <v>20</v>
      </c>
      <c r="D14155" s="2">
        <v>2012.49</v>
      </c>
      <c r="E14155">
        <v>0.05</v>
      </c>
      <c r="F14155">
        <v>6</v>
      </c>
      <c r="G14155" s="1">
        <v>45056</v>
      </c>
      <c r="H14155" s="1">
        <v>45060</v>
      </c>
      <c r="I14155" t="s">
        <v>21</v>
      </c>
      <c r="J14155" t="s">
        <v>16</v>
      </c>
      <c r="K14155" s="2">
        <v>232.9</v>
      </c>
      <c r="L14155" t="s">
        <v>34</v>
      </c>
      <c r="M14155">
        <f>YEAR(Table1[[#This Row],[order_date]])</f>
        <v>2023</v>
      </c>
      <c r="N14155">
        <f>MONTH(Table1[[#This Row],[order_date]])</f>
        <v>5</v>
      </c>
      <c r="O14155" s="3">
        <f>Table1[[#This Row],[sales]]-Table1[[#This Row],[profit]]</f>
        <v>1779.59</v>
      </c>
      <c r="P14155" s="3">
        <f>Table1[[#This Row],[sales]]*Table1[[#This Row],[quantity]]</f>
        <v>12074.94</v>
      </c>
      <c r="Q14155" s="9">
        <f>Table1[[#This Row],[delivery_date]]-Table1[[#This Row],[order_date]]</f>
        <v>4</v>
      </c>
    </row>
    <row r="14156" spans="1:17" x14ac:dyDescent="0.35">
      <c r="A14156" t="s">
        <v>14187</v>
      </c>
      <c r="B14156" t="s">
        <v>19</v>
      </c>
      <c r="C14156" t="s">
        <v>14</v>
      </c>
      <c r="D14156" s="2">
        <v>4752.03</v>
      </c>
      <c r="E14156">
        <v>0.25</v>
      </c>
      <c r="F14156">
        <v>2</v>
      </c>
      <c r="G14156" s="1">
        <v>44987</v>
      </c>
      <c r="H14156" s="1">
        <v>44991</v>
      </c>
      <c r="I14156" t="s">
        <v>31</v>
      </c>
      <c r="J14156" t="s">
        <v>22</v>
      </c>
      <c r="K14156" s="2">
        <v>473.67</v>
      </c>
      <c r="L14156" t="s">
        <v>34</v>
      </c>
      <c r="M14156">
        <f>YEAR(Table1[[#This Row],[order_date]])</f>
        <v>2023</v>
      </c>
      <c r="N14156">
        <f>MONTH(Table1[[#This Row],[order_date]])</f>
        <v>3</v>
      </c>
      <c r="O14156" s="3">
        <f>Table1[[#This Row],[sales]]-Table1[[#This Row],[profit]]</f>
        <v>4278.3599999999997</v>
      </c>
      <c r="P14156" s="3">
        <f>Table1[[#This Row],[sales]]*Table1[[#This Row],[quantity]]</f>
        <v>9504.06</v>
      </c>
      <c r="Q14156" s="9">
        <f>Table1[[#This Row],[delivery_date]]-Table1[[#This Row],[order_date]]</f>
        <v>4</v>
      </c>
    </row>
    <row r="14157" spans="1:17" x14ac:dyDescent="0.35">
      <c r="A14157" t="s">
        <v>14188</v>
      </c>
      <c r="B14157" t="s">
        <v>25</v>
      </c>
      <c r="C14157" t="s">
        <v>33</v>
      </c>
      <c r="D14157" s="2">
        <v>4720.45</v>
      </c>
      <c r="E14157">
        <v>0.47</v>
      </c>
      <c r="F14157">
        <v>8</v>
      </c>
      <c r="G14157" s="1">
        <v>45351</v>
      </c>
      <c r="H14157" s="1">
        <v>45353</v>
      </c>
      <c r="I14157" t="s">
        <v>31</v>
      </c>
      <c r="J14157" t="s">
        <v>27</v>
      </c>
      <c r="K14157" s="2">
        <v>1304.83</v>
      </c>
      <c r="L14157" t="s">
        <v>28</v>
      </c>
      <c r="M14157">
        <f>YEAR(Table1[[#This Row],[order_date]])</f>
        <v>2024</v>
      </c>
      <c r="N14157">
        <f>MONTH(Table1[[#This Row],[order_date]])</f>
        <v>2</v>
      </c>
      <c r="O14157" s="3">
        <f>Table1[[#This Row],[sales]]-Table1[[#This Row],[profit]]</f>
        <v>3415.62</v>
      </c>
      <c r="P14157" s="3">
        <f>Table1[[#This Row],[sales]]*Table1[[#This Row],[quantity]]</f>
        <v>37763.599999999999</v>
      </c>
      <c r="Q14157" s="9">
        <f>Table1[[#This Row],[delivery_date]]-Table1[[#This Row],[order_date]]</f>
        <v>2</v>
      </c>
    </row>
    <row r="14158" spans="1:17" x14ac:dyDescent="0.35">
      <c r="A14158" t="s">
        <v>14189</v>
      </c>
      <c r="B14158" t="s">
        <v>25</v>
      </c>
      <c r="C14158" t="s">
        <v>14</v>
      </c>
      <c r="D14158" s="2">
        <v>3498.06</v>
      </c>
      <c r="E14158">
        <v>0.17</v>
      </c>
      <c r="F14158">
        <v>8</v>
      </c>
      <c r="G14158" s="1">
        <v>45534</v>
      </c>
      <c r="H14158" s="1">
        <v>45541</v>
      </c>
      <c r="I14158" t="s">
        <v>15</v>
      </c>
      <c r="J14158" t="s">
        <v>27</v>
      </c>
      <c r="K14158" s="2">
        <v>672.65</v>
      </c>
      <c r="L14158" t="s">
        <v>34</v>
      </c>
      <c r="M14158">
        <f>YEAR(Table1[[#This Row],[order_date]])</f>
        <v>2024</v>
      </c>
      <c r="N14158">
        <f>MONTH(Table1[[#This Row],[order_date]])</f>
        <v>8</v>
      </c>
      <c r="O14158" s="3">
        <f>Table1[[#This Row],[sales]]-Table1[[#This Row],[profit]]</f>
        <v>2825.41</v>
      </c>
      <c r="P14158" s="3">
        <f>Table1[[#This Row],[sales]]*Table1[[#This Row],[quantity]]</f>
        <v>27984.48</v>
      </c>
      <c r="Q14158" s="9">
        <f>Table1[[#This Row],[delivery_date]]-Table1[[#This Row],[order_date]]</f>
        <v>7</v>
      </c>
    </row>
    <row r="14159" spans="1:17" x14ac:dyDescent="0.35">
      <c r="A14159" t="s">
        <v>14190</v>
      </c>
      <c r="B14159" t="s">
        <v>41</v>
      </c>
      <c r="C14159" t="s">
        <v>20</v>
      </c>
      <c r="D14159" s="2">
        <v>2552.84</v>
      </c>
      <c r="E14159">
        <v>0.02</v>
      </c>
      <c r="F14159">
        <v>4</v>
      </c>
      <c r="G14159" s="1">
        <v>45404</v>
      </c>
      <c r="H14159" s="1">
        <v>45409</v>
      </c>
      <c r="I14159" t="s">
        <v>15</v>
      </c>
      <c r="J14159" t="s">
        <v>16</v>
      </c>
      <c r="K14159" s="2">
        <v>252.38</v>
      </c>
      <c r="L14159" t="s">
        <v>28</v>
      </c>
      <c r="M14159">
        <f>YEAR(Table1[[#This Row],[order_date]])</f>
        <v>2024</v>
      </c>
      <c r="N14159">
        <f>MONTH(Table1[[#This Row],[order_date]])</f>
        <v>4</v>
      </c>
      <c r="O14159" s="3">
        <f>Table1[[#This Row],[sales]]-Table1[[#This Row],[profit]]</f>
        <v>2300.46</v>
      </c>
      <c r="P14159" s="3">
        <f>Table1[[#This Row],[sales]]*Table1[[#This Row],[quantity]]</f>
        <v>10211.36</v>
      </c>
      <c r="Q14159" s="9">
        <f>Table1[[#This Row],[delivery_date]]-Table1[[#This Row],[order_date]]</f>
        <v>5</v>
      </c>
    </row>
    <row r="14160" spans="1:17" x14ac:dyDescent="0.35">
      <c r="A14160" t="s">
        <v>14191</v>
      </c>
      <c r="B14160" t="s">
        <v>25</v>
      </c>
      <c r="C14160" t="s">
        <v>20</v>
      </c>
      <c r="D14160" s="2">
        <v>1055.3399999999999</v>
      </c>
      <c r="E14160">
        <v>0.3</v>
      </c>
      <c r="F14160">
        <v>2</v>
      </c>
      <c r="G14160" s="1">
        <v>45524</v>
      </c>
      <c r="H14160" s="1">
        <v>45528</v>
      </c>
      <c r="I14160" t="s">
        <v>21</v>
      </c>
      <c r="J14160" t="s">
        <v>22</v>
      </c>
      <c r="K14160" s="2">
        <v>102.09</v>
      </c>
      <c r="L14160" t="s">
        <v>28</v>
      </c>
      <c r="M14160">
        <f>YEAR(Table1[[#This Row],[order_date]])</f>
        <v>2024</v>
      </c>
      <c r="N14160">
        <f>MONTH(Table1[[#This Row],[order_date]])</f>
        <v>8</v>
      </c>
      <c r="O14160" s="3">
        <f>Table1[[#This Row],[sales]]-Table1[[#This Row],[profit]]</f>
        <v>953.24999999999989</v>
      </c>
      <c r="P14160" s="3">
        <f>Table1[[#This Row],[sales]]*Table1[[#This Row],[quantity]]</f>
        <v>2110.6799999999998</v>
      </c>
      <c r="Q14160" s="9">
        <f>Table1[[#This Row],[delivery_date]]-Table1[[#This Row],[order_date]]</f>
        <v>4</v>
      </c>
    </row>
    <row r="14161" spans="1:17" x14ac:dyDescent="0.35">
      <c r="A14161" t="s">
        <v>14192</v>
      </c>
      <c r="B14161" t="s">
        <v>13</v>
      </c>
      <c r="C14161" t="s">
        <v>26</v>
      </c>
      <c r="D14161" s="2">
        <v>4423.72</v>
      </c>
      <c r="E14161">
        <v>0.32</v>
      </c>
      <c r="F14161">
        <v>9</v>
      </c>
      <c r="G14161" s="1">
        <v>45442</v>
      </c>
      <c r="H14161" s="1">
        <v>45447</v>
      </c>
      <c r="I14161" t="s">
        <v>15</v>
      </c>
      <c r="J14161" t="s">
        <v>22</v>
      </c>
      <c r="K14161" s="2">
        <v>351.52</v>
      </c>
      <c r="L14161" t="s">
        <v>28</v>
      </c>
      <c r="M14161">
        <f>YEAR(Table1[[#This Row],[order_date]])</f>
        <v>2024</v>
      </c>
      <c r="N14161">
        <f>MONTH(Table1[[#This Row],[order_date]])</f>
        <v>5</v>
      </c>
      <c r="O14161" s="3">
        <f>Table1[[#This Row],[sales]]-Table1[[#This Row],[profit]]</f>
        <v>4072.2000000000003</v>
      </c>
      <c r="P14161" s="3">
        <f>Table1[[#This Row],[sales]]*Table1[[#This Row],[quantity]]</f>
        <v>39813.480000000003</v>
      </c>
      <c r="Q14161" s="9">
        <f>Table1[[#This Row],[delivery_date]]-Table1[[#This Row],[order_date]]</f>
        <v>5</v>
      </c>
    </row>
    <row r="14162" spans="1:17" x14ac:dyDescent="0.35">
      <c r="A14162" t="s">
        <v>14193</v>
      </c>
      <c r="B14162" t="s">
        <v>13</v>
      </c>
      <c r="C14162" t="s">
        <v>33</v>
      </c>
      <c r="D14162" s="2">
        <v>501.79</v>
      </c>
      <c r="E14162">
        <v>0.24</v>
      </c>
      <c r="F14162">
        <v>9</v>
      </c>
      <c r="G14162" s="1">
        <v>45548</v>
      </c>
      <c r="H14162" s="1">
        <v>45554</v>
      </c>
      <c r="I14162" t="s">
        <v>21</v>
      </c>
      <c r="J14162" t="s">
        <v>16</v>
      </c>
      <c r="K14162" s="2">
        <v>40.630000000000003</v>
      </c>
      <c r="L14162" t="s">
        <v>34</v>
      </c>
      <c r="M14162">
        <f>YEAR(Table1[[#This Row],[order_date]])</f>
        <v>2024</v>
      </c>
      <c r="N14162">
        <f>MONTH(Table1[[#This Row],[order_date]])</f>
        <v>9</v>
      </c>
      <c r="O14162" s="3">
        <f>Table1[[#This Row],[sales]]-Table1[[#This Row],[profit]]</f>
        <v>461.16</v>
      </c>
      <c r="P14162" s="3">
        <f>Table1[[#This Row],[sales]]*Table1[[#This Row],[quantity]]</f>
        <v>4516.1100000000006</v>
      </c>
      <c r="Q14162" s="9">
        <f>Table1[[#This Row],[delivery_date]]-Table1[[#This Row],[order_date]]</f>
        <v>6</v>
      </c>
    </row>
    <row r="14163" spans="1:17" x14ac:dyDescent="0.35">
      <c r="A14163" t="s">
        <v>14194</v>
      </c>
      <c r="B14163" t="s">
        <v>19</v>
      </c>
      <c r="C14163" t="s">
        <v>36</v>
      </c>
      <c r="D14163" s="2">
        <v>1914.72</v>
      </c>
      <c r="E14163">
        <v>0.2</v>
      </c>
      <c r="F14163">
        <v>2</v>
      </c>
      <c r="G14163" s="1">
        <v>45398</v>
      </c>
      <c r="H14163" s="1">
        <v>45404</v>
      </c>
      <c r="I14163" t="s">
        <v>21</v>
      </c>
      <c r="J14163" t="s">
        <v>16</v>
      </c>
      <c r="K14163" s="2">
        <v>480.02</v>
      </c>
      <c r="L14163" t="s">
        <v>48</v>
      </c>
      <c r="M14163">
        <f>YEAR(Table1[[#This Row],[order_date]])</f>
        <v>2024</v>
      </c>
      <c r="N14163">
        <f>MONTH(Table1[[#This Row],[order_date]])</f>
        <v>4</v>
      </c>
      <c r="O14163" s="3">
        <f>Table1[[#This Row],[sales]]-Table1[[#This Row],[profit]]</f>
        <v>1434.7</v>
      </c>
      <c r="P14163" s="3">
        <f>Table1[[#This Row],[sales]]*Table1[[#This Row],[quantity]]</f>
        <v>3829.44</v>
      </c>
      <c r="Q14163" s="9">
        <f>Table1[[#This Row],[delivery_date]]-Table1[[#This Row],[order_date]]</f>
        <v>6</v>
      </c>
    </row>
    <row r="14164" spans="1:17" x14ac:dyDescent="0.35">
      <c r="A14164" t="s">
        <v>14195</v>
      </c>
      <c r="B14164" t="s">
        <v>19</v>
      </c>
      <c r="C14164" t="s">
        <v>26</v>
      </c>
      <c r="D14164" s="2">
        <v>1664.18</v>
      </c>
      <c r="E14164">
        <v>0.45</v>
      </c>
      <c r="F14164">
        <v>4</v>
      </c>
      <c r="G14164" s="1">
        <v>44940</v>
      </c>
      <c r="H14164" s="1">
        <v>44944</v>
      </c>
      <c r="I14164" t="s">
        <v>31</v>
      </c>
      <c r="J14164" t="s">
        <v>22</v>
      </c>
      <c r="K14164" s="2">
        <v>417.32</v>
      </c>
      <c r="L14164" t="s">
        <v>23</v>
      </c>
      <c r="M14164">
        <f>YEAR(Table1[[#This Row],[order_date]])</f>
        <v>2023</v>
      </c>
      <c r="N14164">
        <f>MONTH(Table1[[#This Row],[order_date]])</f>
        <v>1</v>
      </c>
      <c r="O14164" s="3">
        <f>Table1[[#This Row],[sales]]-Table1[[#This Row],[profit]]</f>
        <v>1246.8600000000001</v>
      </c>
      <c r="P14164" s="3">
        <f>Table1[[#This Row],[sales]]*Table1[[#This Row],[quantity]]</f>
        <v>6656.72</v>
      </c>
      <c r="Q14164" s="9">
        <f>Table1[[#This Row],[delivery_date]]-Table1[[#This Row],[order_date]]</f>
        <v>4</v>
      </c>
    </row>
    <row r="14165" spans="1:17" x14ac:dyDescent="0.35">
      <c r="A14165" t="s">
        <v>14196</v>
      </c>
      <c r="B14165" t="s">
        <v>19</v>
      </c>
      <c r="C14165" t="s">
        <v>14</v>
      </c>
      <c r="D14165" s="2">
        <v>4796.3</v>
      </c>
      <c r="E14165">
        <v>0.47</v>
      </c>
      <c r="F14165">
        <v>1</v>
      </c>
      <c r="G14165" s="1">
        <v>45583</v>
      </c>
      <c r="H14165" s="1">
        <v>45589</v>
      </c>
      <c r="I14165" t="s">
        <v>15</v>
      </c>
      <c r="J14165" t="s">
        <v>22</v>
      </c>
      <c r="K14165" s="2">
        <v>1383.28</v>
      </c>
      <c r="L14165" t="s">
        <v>23</v>
      </c>
      <c r="M14165">
        <f>YEAR(Table1[[#This Row],[order_date]])</f>
        <v>2024</v>
      </c>
      <c r="N14165">
        <f>MONTH(Table1[[#This Row],[order_date]])</f>
        <v>10</v>
      </c>
      <c r="O14165" s="3">
        <f>Table1[[#This Row],[sales]]-Table1[[#This Row],[profit]]</f>
        <v>3413.0200000000004</v>
      </c>
      <c r="P14165" s="3">
        <f>Table1[[#This Row],[sales]]*Table1[[#This Row],[quantity]]</f>
        <v>4796.3</v>
      </c>
      <c r="Q14165" s="9">
        <f>Table1[[#This Row],[delivery_date]]-Table1[[#This Row],[order_date]]</f>
        <v>6</v>
      </c>
    </row>
    <row r="14166" spans="1:17" x14ac:dyDescent="0.35">
      <c r="A14166" t="s">
        <v>14197</v>
      </c>
      <c r="B14166" t="s">
        <v>13</v>
      </c>
      <c r="C14166" t="s">
        <v>14</v>
      </c>
      <c r="D14166" s="2">
        <v>678.77</v>
      </c>
      <c r="E14166">
        <v>0.34</v>
      </c>
      <c r="F14166">
        <v>6</v>
      </c>
      <c r="G14166" s="1">
        <v>45068</v>
      </c>
      <c r="H14166" s="1">
        <v>45073</v>
      </c>
      <c r="I14166" t="s">
        <v>21</v>
      </c>
      <c r="J14166" t="s">
        <v>22</v>
      </c>
      <c r="K14166" s="2">
        <v>84.41</v>
      </c>
      <c r="L14166" t="s">
        <v>23</v>
      </c>
      <c r="M14166">
        <f>YEAR(Table1[[#This Row],[order_date]])</f>
        <v>2023</v>
      </c>
      <c r="N14166">
        <f>MONTH(Table1[[#This Row],[order_date]])</f>
        <v>5</v>
      </c>
      <c r="O14166" s="3">
        <f>Table1[[#This Row],[sales]]-Table1[[#This Row],[profit]]</f>
        <v>594.36</v>
      </c>
      <c r="P14166" s="3">
        <f>Table1[[#This Row],[sales]]*Table1[[#This Row],[quantity]]</f>
        <v>4072.62</v>
      </c>
      <c r="Q14166" s="9">
        <f>Table1[[#This Row],[delivery_date]]-Table1[[#This Row],[order_date]]</f>
        <v>5</v>
      </c>
    </row>
    <row r="14167" spans="1:17" x14ac:dyDescent="0.35">
      <c r="A14167" t="s">
        <v>14198</v>
      </c>
      <c r="B14167" t="s">
        <v>25</v>
      </c>
      <c r="C14167" t="s">
        <v>20</v>
      </c>
      <c r="D14167" s="2">
        <v>4461.7299999999996</v>
      </c>
      <c r="E14167">
        <v>0.25</v>
      </c>
      <c r="F14167">
        <v>1</v>
      </c>
      <c r="G14167" s="1">
        <v>45413</v>
      </c>
      <c r="H14167" s="1">
        <v>45419</v>
      </c>
      <c r="I14167" t="s">
        <v>15</v>
      </c>
      <c r="J14167" t="s">
        <v>27</v>
      </c>
      <c r="K14167" s="2">
        <v>862.53</v>
      </c>
      <c r="L14167" t="s">
        <v>48</v>
      </c>
      <c r="M14167">
        <f>YEAR(Table1[[#This Row],[order_date]])</f>
        <v>2024</v>
      </c>
      <c r="N14167">
        <f>MONTH(Table1[[#This Row],[order_date]])</f>
        <v>5</v>
      </c>
      <c r="O14167" s="3">
        <f>Table1[[#This Row],[sales]]-Table1[[#This Row],[profit]]</f>
        <v>3599.2</v>
      </c>
      <c r="P14167" s="3">
        <f>Table1[[#This Row],[sales]]*Table1[[#This Row],[quantity]]</f>
        <v>4461.7299999999996</v>
      </c>
      <c r="Q14167" s="9">
        <f>Table1[[#This Row],[delivery_date]]-Table1[[#This Row],[order_date]]</f>
        <v>6</v>
      </c>
    </row>
    <row r="14168" spans="1:17" x14ac:dyDescent="0.35">
      <c r="A14168" t="s">
        <v>14199</v>
      </c>
      <c r="B14168" t="s">
        <v>19</v>
      </c>
      <c r="C14168" t="s">
        <v>20</v>
      </c>
      <c r="D14168" s="2">
        <v>2336.5300000000002</v>
      </c>
      <c r="E14168">
        <v>0.03</v>
      </c>
      <c r="F14168">
        <v>7</v>
      </c>
      <c r="G14168" s="1">
        <v>44967</v>
      </c>
      <c r="H14168" s="1">
        <v>44969</v>
      </c>
      <c r="I14168" t="s">
        <v>15</v>
      </c>
      <c r="J14168" t="s">
        <v>16</v>
      </c>
      <c r="K14168" s="2">
        <v>430.59</v>
      </c>
      <c r="L14168" t="s">
        <v>34</v>
      </c>
      <c r="M14168">
        <f>YEAR(Table1[[#This Row],[order_date]])</f>
        <v>2023</v>
      </c>
      <c r="N14168">
        <f>MONTH(Table1[[#This Row],[order_date]])</f>
        <v>2</v>
      </c>
      <c r="O14168" s="3">
        <f>Table1[[#This Row],[sales]]-Table1[[#This Row],[profit]]</f>
        <v>1905.9400000000003</v>
      </c>
      <c r="P14168" s="3">
        <f>Table1[[#This Row],[sales]]*Table1[[#This Row],[quantity]]</f>
        <v>16355.710000000001</v>
      </c>
      <c r="Q14168" s="9">
        <f>Table1[[#This Row],[delivery_date]]-Table1[[#This Row],[order_date]]</f>
        <v>2</v>
      </c>
    </row>
    <row r="14169" spans="1:17" x14ac:dyDescent="0.35">
      <c r="A14169" t="s">
        <v>14200</v>
      </c>
      <c r="B14169" t="s">
        <v>41</v>
      </c>
      <c r="C14169" t="s">
        <v>20</v>
      </c>
      <c r="D14169" s="2">
        <v>332.74</v>
      </c>
      <c r="E14169">
        <v>0.15</v>
      </c>
      <c r="F14169">
        <v>9</v>
      </c>
      <c r="G14169" s="1">
        <v>45209</v>
      </c>
      <c r="H14169" s="1">
        <v>45210</v>
      </c>
      <c r="I14169" t="s">
        <v>21</v>
      </c>
      <c r="J14169" t="s">
        <v>22</v>
      </c>
      <c r="K14169" s="2">
        <v>25.13</v>
      </c>
      <c r="L14169" t="s">
        <v>28</v>
      </c>
      <c r="M14169">
        <f>YEAR(Table1[[#This Row],[order_date]])</f>
        <v>2023</v>
      </c>
      <c r="N14169">
        <f>MONTH(Table1[[#This Row],[order_date]])</f>
        <v>10</v>
      </c>
      <c r="O14169" s="3">
        <f>Table1[[#This Row],[sales]]-Table1[[#This Row],[profit]]</f>
        <v>307.61</v>
      </c>
      <c r="P14169" s="3">
        <f>Table1[[#This Row],[sales]]*Table1[[#This Row],[quantity]]</f>
        <v>2994.66</v>
      </c>
      <c r="Q14169" s="9">
        <f>Table1[[#This Row],[delivery_date]]-Table1[[#This Row],[order_date]]</f>
        <v>1</v>
      </c>
    </row>
    <row r="14170" spans="1:17" x14ac:dyDescent="0.35">
      <c r="A14170" t="s">
        <v>14201</v>
      </c>
      <c r="B14170" t="s">
        <v>19</v>
      </c>
      <c r="C14170" t="s">
        <v>36</v>
      </c>
      <c r="D14170" s="2">
        <v>3671.45</v>
      </c>
      <c r="E14170">
        <v>0.14000000000000001</v>
      </c>
      <c r="F14170">
        <v>9</v>
      </c>
      <c r="G14170" s="1">
        <v>45267</v>
      </c>
      <c r="H14170" s="1">
        <v>45268</v>
      </c>
      <c r="I14170" t="s">
        <v>15</v>
      </c>
      <c r="J14170" t="s">
        <v>22</v>
      </c>
      <c r="K14170" s="2">
        <v>664.85</v>
      </c>
      <c r="L14170" t="s">
        <v>28</v>
      </c>
      <c r="M14170">
        <f>YEAR(Table1[[#This Row],[order_date]])</f>
        <v>2023</v>
      </c>
      <c r="N14170">
        <f>MONTH(Table1[[#This Row],[order_date]])</f>
        <v>12</v>
      </c>
      <c r="O14170" s="3">
        <f>Table1[[#This Row],[sales]]-Table1[[#This Row],[profit]]</f>
        <v>3006.6</v>
      </c>
      <c r="P14170" s="3">
        <f>Table1[[#This Row],[sales]]*Table1[[#This Row],[quantity]]</f>
        <v>33043.049999999996</v>
      </c>
      <c r="Q14170" s="9">
        <f>Table1[[#This Row],[delivery_date]]-Table1[[#This Row],[order_date]]</f>
        <v>1</v>
      </c>
    </row>
    <row r="14171" spans="1:17" x14ac:dyDescent="0.35">
      <c r="A14171" t="s">
        <v>14202</v>
      </c>
      <c r="B14171" t="s">
        <v>13</v>
      </c>
      <c r="C14171" t="s">
        <v>36</v>
      </c>
      <c r="D14171" s="2">
        <v>594.30999999999995</v>
      </c>
      <c r="E14171">
        <v>0.03</v>
      </c>
      <c r="F14171">
        <v>2</v>
      </c>
      <c r="G14171" s="1">
        <v>44966</v>
      </c>
      <c r="H14171" s="1">
        <v>44969</v>
      </c>
      <c r="I14171" t="s">
        <v>31</v>
      </c>
      <c r="J14171" t="s">
        <v>22</v>
      </c>
      <c r="K14171" s="2">
        <v>61.21</v>
      </c>
      <c r="L14171" t="s">
        <v>23</v>
      </c>
      <c r="M14171">
        <f>YEAR(Table1[[#This Row],[order_date]])</f>
        <v>2023</v>
      </c>
      <c r="N14171">
        <f>MONTH(Table1[[#This Row],[order_date]])</f>
        <v>2</v>
      </c>
      <c r="O14171" s="3">
        <f>Table1[[#This Row],[sales]]-Table1[[#This Row],[profit]]</f>
        <v>533.09999999999991</v>
      </c>
      <c r="P14171" s="3">
        <f>Table1[[#This Row],[sales]]*Table1[[#This Row],[quantity]]</f>
        <v>1188.6199999999999</v>
      </c>
      <c r="Q14171" s="9">
        <f>Table1[[#This Row],[delivery_date]]-Table1[[#This Row],[order_date]]</f>
        <v>3</v>
      </c>
    </row>
    <row r="14172" spans="1:17" x14ac:dyDescent="0.35">
      <c r="A14172" t="s">
        <v>14203</v>
      </c>
      <c r="B14172" t="s">
        <v>19</v>
      </c>
      <c r="C14172" t="s">
        <v>26</v>
      </c>
      <c r="D14172" s="2">
        <v>1261.32</v>
      </c>
      <c r="E14172">
        <v>0.42</v>
      </c>
      <c r="F14172">
        <v>8</v>
      </c>
      <c r="G14172" s="1">
        <v>44961</v>
      </c>
      <c r="H14172" s="1">
        <v>44963</v>
      </c>
      <c r="I14172" t="s">
        <v>15</v>
      </c>
      <c r="J14172" t="s">
        <v>16</v>
      </c>
      <c r="K14172" s="2">
        <v>139.84</v>
      </c>
      <c r="L14172" t="s">
        <v>48</v>
      </c>
      <c r="M14172">
        <f>YEAR(Table1[[#This Row],[order_date]])</f>
        <v>2023</v>
      </c>
      <c r="N14172">
        <f>MONTH(Table1[[#This Row],[order_date]])</f>
        <v>2</v>
      </c>
      <c r="O14172" s="3">
        <f>Table1[[#This Row],[sales]]-Table1[[#This Row],[profit]]</f>
        <v>1121.48</v>
      </c>
      <c r="P14172" s="3">
        <f>Table1[[#This Row],[sales]]*Table1[[#This Row],[quantity]]</f>
        <v>10090.56</v>
      </c>
      <c r="Q14172" s="9">
        <f>Table1[[#This Row],[delivery_date]]-Table1[[#This Row],[order_date]]</f>
        <v>2</v>
      </c>
    </row>
    <row r="14173" spans="1:17" x14ac:dyDescent="0.35">
      <c r="A14173" t="s">
        <v>14204</v>
      </c>
      <c r="B14173" t="s">
        <v>25</v>
      </c>
      <c r="C14173" t="s">
        <v>36</v>
      </c>
      <c r="D14173" s="2">
        <v>4018.67</v>
      </c>
      <c r="E14173">
        <v>0.43</v>
      </c>
      <c r="F14173">
        <v>3</v>
      </c>
      <c r="G14173" s="1">
        <v>45400</v>
      </c>
      <c r="H14173" s="1">
        <v>45401</v>
      </c>
      <c r="I14173" t="s">
        <v>31</v>
      </c>
      <c r="J14173" t="s">
        <v>27</v>
      </c>
      <c r="K14173" s="2">
        <v>1025.8599999999999</v>
      </c>
      <c r="L14173" t="s">
        <v>17</v>
      </c>
      <c r="M14173">
        <f>YEAR(Table1[[#This Row],[order_date]])</f>
        <v>2024</v>
      </c>
      <c r="N14173">
        <f>MONTH(Table1[[#This Row],[order_date]])</f>
        <v>4</v>
      </c>
      <c r="O14173" s="3">
        <f>Table1[[#This Row],[sales]]-Table1[[#This Row],[profit]]</f>
        <v>2992.8100000000004</v>
      </c>
      <c r="P14173" s="3">
        <f>Table1[[#This Row],[sales]]*Table1[[#This Row],[quantity]]</f>
        <v>12056.01</v>
      </c>
      <c r="Q14173" s="9">
        <f>Table1[[#This Row],[delivery_date]]-Table1[[#This Row],[order_date]]</f>
        <v>1</v>
      </c>
    </row>
    <row r="14174" spans="1:17" x14ac:dyDescent="0.35">
      <c r="A14174" t="s">
        <v>14205</v>
      </c>
      <c r="B14174" t="s">
        <v>19</v>
      </c>
      <c r="C14174" t="s">
        <v>20</v>
      </c>
      <c r="D14174" s="2">
        <v>858.19</v>
      </c>
      <c r="E14174">
        <v>0.46</v>
      </c>
      <c r="F14174">
        <v>5</v>
      </c>
      <c r="G14174" s="1">
        <v>45021</v>
      </c>
      <c r="H14174" s="1">
        <v>45023</v>
      </c>
      <c r="I14174" t="s">
        <v>21</v>
      </c>
      <c r="J14174" t="s">
        <v>27</v>
      </c>
      <c r="K14174" s="2">
        <v>106.93</v>
      </c>
      <c r="L14174" t="s">
        <v>23</v>
      </c>
      <c r="M14174">
        <f>YEAR(Table1[[#This Row],[order_date]])</f>
        <v>2023</v>
      </c>
      <c r="N14174">
        <f>MONTH(Table1[[#This Row],[order_date]])</f>
        <v>4</v>
      </c>
      <c r="O14174" s="3">
        <f>Table1[[#This Row],[sales]]-Table1[[#This Row],[profit]]</f>
        <v>751.26</v>
      </c>
      <c r="P14174" s="3">
        <f>Table1[[#This Row],[sales]]*Table1[[#This Row],[quantity]]</f>
        <v>4290.9500000000007</v>
      </c>
      <c r="Q14174" s="9">
        <f>Table1[[#This Row],[delivery_date]]-Table1[[#This Row],[order_date]]</f>
        <v>2</v>
      </c>
    </row>
    <row r="14175" spans="1:17" x14ac:dyDescent="0.35">
      <c r="A14175" t="s">
        <v>14206</v>
      </c>
      <c r="B14175" t="s">
        <v>13</v>
      </c>
      <c r="C14175" t="s">
        <v>26</v>
      </c>
      <c r="D14175" s="2">
        <v>1694.8</v>
      </c>
      <c r="E14175">
        <v>0.37</v>
      </c>
      <c r="F14175">
        <v>4</v>
      </c>
      <c r="G14175" s="1">
        <v>45625</v>
      </c>
      <c r="H14175" s="1">
        <v>45629</v>
      </c>
      <c r="I14175" t="s">
        <v>15</v>
      </c>
      <c r="J14175" t="s">
        <v>16</v>
      </c>
      <c r="K14175" s="2">
        <v>414.98</v>
      </c>
      <c r="L14175" t="s">
        <v>39</v>
      </c>
      <c r="M14175">
        <f>YEAR(Table1[[#This Row],[order_date]])</f>
        <v>2024</v>
      </c>
      <c r="N14175">
        <f>MONTH(Table1[[#This Row],[order_date]])</f>
        <v>11</v>
      </c>
      <c r="O14175" s="3">
        <f>Table1[[#This Row],[sales]]-Table1[[#This Row],[profit]]</f>
        <v>1279.82</v>
      </c>
      <c r="P14175" s="3">
        <f>Table1[[#This Row],[sales]]*Table1[[#This Row],[quantity]]</f>
        <v>6779.2</v>
      </c>
      <c r="Q14175" s="9">
        <f>Table1[[#This Row],[delivery_date]]-Table1[[#This Row],[order_date]]</f>
        <v>4</v>
      </c>
    </row>
    <row r="14176" spans="1:17" x14ac:dyDescent="0.35">
      <c r="A14176" t="s">
        <v>14207</v>
      </c>
      <c r="B14176" t="s">
        <v>13</v>
      </c>
      <c r="C14176" t="s">
        <v>26</v>
      </c>
      <c r="D14176" s="2">
        <v>1868.89</v>
      </c>
      <c r="E14176">
        <v>0.36</v>
      </c>
      <c r="F14176">
        <v>6</v>
      </c>
      <c r="G14176" s="1">
        <v>45615</v>
      </c>
      <c r="H14176" s="1">
        <v>45618</v>
      </c>
      <c r="I14176" t="s">
        <v>21</v>
      </c>
      <c r="J14176" t="s">
        <v>27</v>
      </c>
      <c r="K14176" s="2">
        <v>122.98</v>
      </c>
      <c r="L14176" t="s">
        <v>28</v>
      </c>
      <c r="M14176">
        <f>YEAR(Table1[[#This Row],[order_date]])</f>
        <v>2024</v>
      </c>
      <c r="N14176">
        <f>MONTH(Table1[[#This Row],[order_date]])</f>
        <v>11</v>
      </c>
      <c r="O14176" s="3">
        <f>Table1[[#This Row],[sales]]-Table1[[#This Row],[profit]]</f>
        <v>1745.91</v>
      </c>
      <c r="P14176" s="3">
        <f>Table1[[#This Row],[sales]]*Table1[[#This Row],[quantity]]</f>
        <v>11213.34</v>
      </c>
      <c r="Q14176" s="9">
        <f>Table1[[#This Row],[delivery_date]]-Table1[[#This Row],[order_date]]</f>
        <v>3</v>
      </c>
    </row>
    <row r="14177" spans="1:17" x14ac:dyDescent="0.35">
      <c r="A14177" t="s">
        <v>14208</v>
      </c>
      <c r="B14177" t="s">
        <v>41</v>
      </c>
      <c r="C14177" t="s">
        <v>33</v>
      </c>
      <c r="D14177" s="2">
        <v>2985.13</v>
      </c>
      <c r="E14177">
        <v>0.24</v>
      </c>
      <c r="F14177">
        <v>7</v>
      </c>
      <c r="G14177" s="1">
        <v>45629</v>
      </c>
      <c r="H14177" s="1">
        <v>45635</v>
      </c>
      <c r="I14177" t="s">
        <v>21</v>
      </c>
      <c r="J14177" t="s">
        <v>22</v>
      </c>
      <c r="K14177" s="2">
        <v>553.32000000000005</v>
      </c>
      <c r="L14177" t="s">
        <v>34</v>
      </c>
      <c r="M14177">
        <f>YEAR(Table1[[#This Row],[order_date]])</f>
        <v>2024</v>
      </c>
      <c r="N14177">
        <f>MONTH(Table1[[#This Row],[order_date]])</f>
        <v>12</v>
      </c>
      <c r="O14177" s="3">
        <f>Table1[[#This Row],[sales]]-Table1[[#This Row],[profit]]</f>
        <v>2431.81</v>
      </c>
      <c r="P14177" s="3">
        <f>Table1[[#This Row],[sales]]*Table1[[#This Row],[quantity]]</f>
        <v>20895.91</v>
      </c>
      <c r="Q14177" s="9">
        <f>Table1[[#This Row],[delivery_date]]-Table1[[#This Row],[order_date]]</f>
        <v>6</v>
      </c>
    </row>
    <row r="14178" spans="1:17" x14ac:dyDescent="0.35">
      <c r="A14178" t="s">
        <v>14209</v>
      </c>
      <c r="B14178" t="s">
        <v>13</v>
      </c>
      <c r="C14178" t="s">
        <v>36</v>
      </c>
      <c r="D14178" s="2">
        <v>3970.67</v>
      </c>
      <c r="E14178">
        <v>0.43</v>
      </c>
      <c r="F14178">
        <v>9</v>
      </c>
      <c r="G14178" s="1">
        <v>44937</v>
      </c>
      <c r="H14178" s="1">
        <v>44943</v>
      </c>
      <c r="I14178" t="s">
        <v>21</v>
      </c>
      <c r="J14178" t="s">
        <v>22</v>
      </c>
      <c r="K14178" s="2">
        <v>840.15</v>
      </c>
      <c r="L14178" t="s">
        <v>48</v>
      </c>
      <c r="M14178">
        <f>YEAR(Table1[[#This Row],[order_date]])</f>
        <v>2023</v>
      </c>
      <c r="N14178">
        <f>MONTH(Table1[[#This Row],[order_date]])</f>
        <v>1</v>
      </c>
      <c r="O14178" s="3">
        <f>Table1[[#This Row],[sales]]-Table1[[#This Row],[profit]]</f>
        <v>3130.52</v>
      </c>
      <c r="P14178" s="3">
        <f>Table1[[#This Row],[sales]]*Table1[[#This Row],[quantity]]</f>
        <v>35736.03</v>
      </c>
      <c r="Q14178" s="9">
        <f>Table1[[#This Row],[delivery_date]]-Table1[[#This Row],[order_date]]</f>
        <v>6</v>
      </c>
    </row>
    <row r="14179" spans="1:17" x14ac:dyDescent="0.35">
      <c r="A14179" t="s">
        <v>14210</v>
      </c>
      <c r="B14179" t="s">
        <v>41</v>
      </c>
      <c r="C14179" t="s">
        <v>14</v>
      </c>
      <c r="D14179" s="2">
        <v>1230.98</v>
      </c>
      <c r="E14179">
        <v>0.26</v>
      </c>
      <c r="F14179">
        <v>5</v>
      </c>
      <c r="G14179" s="1">
        <v>45176</v>
      </c>
      <c r="H14179" s="1">
        <v>45183</v>
      </c>
      <c r="I14179" t="s">
        <v>21</v>
      </c>
      <c r="J14179" t="s">
        <v>22</v>
      </c>
      <c r="K14179" s="2">
        <v>303.95999999999998</v>
      </c>
      <c r="L14179" t="s">
        <v>17</v>
      </c>
      <c r="M14179">
        <f>YEAR(Table1[[#This Row],[order_date]])</f>
        <v>2023</v>
      </c>
      <c r="N14179">
        <f>MONTH(Table1[[#This Row],[order_date]])</f>
        <v>9</v>
      </c>
      <c r="O14179" s="3">
        <f>Table1[[#This Row],[sales]]-Table1[[#This Row],[profit]]</f>
        <v>927.02</v>
      </c>
      <c r="P14179" s="3">
        <f>Table1[[#This Row],[sales]]*Table1[[#This Row],[quantity]]</f>
        <v>6154.9</v>
      </c>
      <c r="Q14179" s="9">
        <f>Table1[[#This Row],[delivery_date]]-Table1[[#This Row],[order_date]]</f>
        <v>7</v>
      </c>
    </row>
    <row r="14180" spans="1:17" x14ac:dyDescent="0.35">
      <c r="A14180" t="s">
        <v>14211</v>
      </c>
      <c r="B14180" t="s">
        <v>25</v>
      </c>
      <c r="C14180" t="s">
        <v>14</v>
      </c>
      <c r="D14180" s="2">
        <v>1108.3399999999999</v>
      </c>
      <c r="E14180">
        <v>0.01</v>
      </c>
      <c r="F14180">
        <v>2</v>
      </c>
      <c r="G14180" s="1">
        <v>45518</v>
      </c>
      <c r="H14180" s="1">
        <v>45520</v>
      </c>
      <c r="I14180" t="s">
        <v>31</v>
      </c>
      <c r="J14180" t="s">
        <v>27</v>
      </c>
      <c r="K14180" s="2">
        <v>267.25</v>
      </c>
      <c r="L14180" t="s">
        <v>39</v>
      </c>
      <c r="M14180">
        <f>YEAR(Table1[[#This Row],[order_date]])</f>
        <v>2024</v>
      </c>
      <c r="N14180">
        <f>MONTH(Table1[[#This Row],[order_date]])</f>
        <v>8</v>
      </c>
      <c r="O14180" s="3">
        <f>Table1[[#This Row],[sales]]-Table1[[#This Row],[profit]]</f>
        <v>841.08999999999992</v>
      </c>
      <c r="P14180" s="3">
        <f>Table1[[#This Row],[sales]]*Table1[[#This Row],[quantity]]</f>
        <v>2216.6799999999998</v>
      </c>
      <c r="Q14180" s="9">
        <f>Table1[[#This Row],[delivery_date]]-Table1[[#This Row],[order_date]]</f>
        <v>2</v>
      </c>
    </row>
    <row r="14181" spans="1:17" x14ac:dyDescent="0.35">
      <c r="A14181" t="s">
        <v>14212</v>
      </c>
      <c r="B14181" t="s">
        <v>13</v>
      </c>
      <c r="C14181" t="s">
        <v>33</v>
      </c>
      <c r="D14181" s="2">
        <v>1187.32</v>
      </c>
      <c r="E14181">
        <v>0.28999999999999998</v>
      </c>
      <c r="F14181">
        <v>4</v>
      </c>
      <c r="G14181" s="1">
        <v>45316</v>
      </c>
      <c r="H14181" s="1">
        <v>45323</v>
      </c>
      <c r="I14181" t="s">
        <v>15</v>
      </c>
      <c r="J14181" t="s">
        <v>27</v>
      </c>
      <c r="K14181" s="2">
        <v>136.53</v>
      </c>
      <c r="L14181" t="s">
        <v>34</v>
      </c>
      <c r="M14181">
        <f>YEAR(Table1[[#This Row],[order_date]])</f>
        <v>2024</v>
      </c>
      <c r="N14181">
        <f>MONTH(Table1[[#This Row],[order_date]])</f>
        <v>1</v>
      </c>
      <c r="O14181" s="3">
        <f>Table1[[#This Row],[sales]]-Table1[[#This Row],[profit]]</f>
        <v>1050.79</v>
      </c>
      <c r="P14181" s="3">
        <f>Table1[[#This Row],[sales]]*Table1[[#This Row],[quantity]]</f>
        <v>4749.28</v>
      </c>
      <c r="Q14181" s="9">
        <f>Table1[[#This Row],[delivery_date]]-Table1[[#This Row],[order_date]]</f>
        <v>7</v>
      </c>
    </row>
    <row r="14182" spans="1:17" x14ac:dyDescent="0.35">
      <c r="A14182" t="s">
        <v>14213</v>
      </c>
      <c r="B14182" t="s">
        <v>19</v>
      </c>
      <c r="C14182" t="s">
        <v>20</v>
      </c>
      <c r="D14182" s="2">
        <v>1969.9</v>
      </c>
      <c r="E14182">
        <v>0.2</v>
      </c>
      <c r="F14182">
        <v>2</v>
      </c>
      <c r="G14182" s="1">
        <v>45307</v>
      </c>
      <c r="H14182" s="1">
        <v>45311</v>
      </c>
      <c r="I14182" t="s">
        <v>21</v>
      </c>
      <c r="J14182" t="s">
        <v>16</v>
      </c>
      <c r="K14182" s="2">
        <v>416.39</v>
      </c>
      <c r="L14182" t="s">
        <v>17</v>
      </c>
      <c r="M14182">
        <f>YEAR(Table1[[#This Row],[order_date]])</f>
        <v>2024</v>
      </c>
      <c r="N14182">
        <f>MONTH(Table1[[#This Row],[order_date]])</f>
        <v>1</v>
      </c>
      <c r="O14182" s="3">
        <f>Table1[[#This Row],[sales]]-Table1[[#This Row],[profit]]</f>
        <v>1553.5100000000002</v>
      </c>
      <c r="P14182" s="3">
        <f>Table1[[#This Row],[sales]]*Table1[[#This Row],[quantity]]</f>
        <v>3939.8</v>
      </c>
      <c r="Q14182" s="9">
        <f>Table1[[#This Row],[delivery_date]]-Table1[[#This Row],[order_date]]</f>
        <v>4</v>
      </c>
    </row>
    <row r="14183" spans="1:17" x14ac:dyDescent="0.35">
      <c r="A14183" t="s">
        <v>14214</v>
      </c>
      <c r="B14183" t="s">
        <v>25</v>
      </c>
      <c r="C14183" t="s">
        <v>33</v>
      </c>
      <c r="D14183" s="2">
        <v>2722.01</v>
      </c>
      <c r="E14183">
        <v>0.26</v>
      </c>
      <c r="F14183">
        <v>1</v>
      </c>
      <c r="G14183" s="1">
        <v>45598</v>
      </c>
      <c r="H14183" s="1">
        <v>45605</v>
      </c>
      <c r="I14183" t="s">
        <v>31</v>
      </c>
      <c r="J14183" t="s">
        <v>16</v>
      </c>
      <c r="K14183" s="2">
        <v>258.95999999999998</v>
      </c>
      <c r="L14183" t="s">
        <v>28</v>
      </c>
      <c r="M14183">
        <f>YEAR(Table1[[#This Row],[order_date]])</f>
        <v>2024</v>
      </c>
      <c r="N14183">
        <f>MONTH(Table1[[#This Row],[order_date]])</f>
        <v>11</v>
      </c>
      <c r="O14183" s="3">
        <f>Table1[[#This Row],[sales]]-Table1[[#This Row],[profit]]</f>
        <v>2463.0500000000002</v>
      </c>
      <c r="P14183" s="3">
        <f>Table1[[#This Row],[sales]]*Table1[[#This Row],[quantity]]</f>
        <v>2722.01</v>
      </c>
      <c r="Q14183" s="9">
        <f>Table1[[#This Row],[delivery_date]]-Table1[[#This Row],[order_date]]</f>
        <v>7</v>
      </c>
    </row>
    <row r="14184" spans="1:17" x14ac:dyDescent="0.35">
      <c r="A14184" t="s">
        <v>14215</v>
      </c>
      <c r="B14184" t="s">
        <v>19</v>
      </c>
      <c r="C14184" t="s">
        <v>20</v>
      </c>
      <c r="D14184" s="2">
        <v>165.88</v>
      </c>
      <c r="E14184">
        <v>0.22</v>
      </c>
      <c r="F14184">
        <v>2</v>
      </c>
      <c r="G14184" s="1">
        <v>44947</v>
      </c>
      <c r="H14184" s="1">
        <v>44951</v>
      </c>
      <c r="I14184" t="s">
        <v>15</v>
      </c>
      <c r="J14184" t="s">
        <v>22</v>
      </c>
      <c r="K14184" s="2">
        <v>14.91</v>
      </c>
      <c r="L14184" t="s">
        <v>23</v>
      </c>
      <c r="M14184">
        <f>YEAR(Table1[[#This Row],[order_date]])</f>
        <v>2023</v>
      </c>
      <c r="N14184">
        <f>MONTH(Table1[[#This Row],[order_date]])</f>
        <v>1</v>
      </c>
      <c r="O14184" s="3">
        <f>Table1[[#This Row],[sales]]-Table1[[#This Row],[profit]]</f>
        <v>150.97</v>
      </c>
      <c r="P14184" s="3">
        <f>Table1[[#This Row],[sales]]*Table1[[#This Row],[quantity]]</f>
        <v>331.76</v>
      </c>
      <c r="Q14184" s="9">
        <f>Table1[[#This Row],[delivery_date]]-Table1[[#This Row],[order_date]]</f>
        <v>4</v>
      </c>
    </row>
    <row r="14185" spans="1:17" x14ac:dyDescent="0.35">
      <c r="A14185" t="s">
        <v>14216</v>
      </c>
      <c r="B14185" t="s">
        <v>19</v>
      </c>
      <c r="C14185" t="s">
        <v>36</v>
      </c>
      <c r="D14185" s="2">
        <v>3923.46</v>
      </c>
      <c r="E14185">
        <v>0.25</v>
      </c>
      <c r="F14185">
        <v>7</v>
      </c>
      <c r="G14185" s="1">
        <v>45174</v>
      </c>
      <c r="H14185" s="1">
        <v>45177</v>
      </c>
      <c r="I14185" t="s">
        <v>15</v>
      </c>
      <c r="J14185" t="s">
        <v>16</v>
      </c>
      <c r="K14185" s="2">
        <v>387.16</v>
      </c>
      <c r="L14185" t="s">
        <v>34</v>
      </c>
      <c r="M14185">
        <f>YEAR(Table1[[#This Row],[order_date]])</f>
        <v>2023</v>
      </c>
      <c r="N14185">
        <f>MONTH(Table1[[#This Row],[order_date]])</f>
        <v>9</v>
      </c>
      <c r="O14185" s="3">
        <f>Table1[[#This Row],[sales]]-Table1[[#This Row],[profit]]</f>
        <v>3536.3</v>
      </c>
      <c r="P14185" s="3">
        <f>Table1[[#This Row],[sales]]*Table1[[#This Row],[quantity]]</f>
        <v>27464.22</v>
      </c>
      <c r="Q14185" s="9">
        <f>Table1[[#This Row],[delivery_date]]-Table1[[#This Row],[order_date]]</f>
        <v>3</v>
      </c>
    </row>
    <row r="14186" spans="1:17" x14ac:dyDescent="0.35">
      <c r="A14186" t="s">
        <v>14217</v>
      </c>
      <c r="B14186" t="s">
        <v>19</v>
      </c>
      <c r="C14186" t="s">
        <v>36</v>
      </c>
      <c r="D14186" s="2">
        <v>4640.91</v>
      </c>
      <c r="E14186">
        <v>0.05</v>
      </c>
      <c r="F14186">
        <v>2</v>
      </c>
      <c r="G14186" s="1">
        <v>45338</v>
      </c>
      <c r="H14186" s="1">
        <v>45344</v>
      </c>
      <c r="I14186" t="s">
        <v>21</v>
      </c>
      <c r="J14186" t="s">
        <v>16</v>
      </c>
      <c r="K14186" s="2">
        <v>472.63</v>
      </c>
      <c r="L14186" t="s">
        <v>48</v>
      </c>
      <c r="M14186">
        <f>YEAR(Table1[[#This Row],[order_date]])</f>
        <v>2024</v>
      </c>
      <c r="N14186">
        <f>MONTH(Table1[[#This Row],[order_date]])</f>
        <v>2</v>
      </c>
      <c r="O14186" s="3">
        <f>Table1[[#This Row],[sales]]-Table1[[#This Row],[profit]]</f>
        <v>4168.28</v>
      </c>
      <c r="P14186" s="3">
        <f>Table1[[#This Row],[sales]]*Table1[[#This Row],[quantity]]</f>
        <v>9281.82</v>
      </c>
      <c r="Q14186" s="9">
        <f>Table1[[#This Row],[delivery_date]]-Table1[[#This Row],[order_date]]</f>
        <v>6</v>
      </c>
    </row>
    <row r="14187" spans="1:17" x14ac:dyDescent="0.35">
      <c r="A14187" t="s">
        <v>14218</v>
      </c>
      <c r="B14187" t="s">
        <v>25</v>
      </c>
      <c r="C14187" t="s">
        <v>26</v>
      </c>
      <c r="D14187" s="2">
        <v>4233.25</v>
      </c>
      <c r="E14187">
        <v>0.01</v>
      </c>
      <c r="F14187">
        <v>4</v>
      </c>
      <c r="G14187" s="1">
        <v>45405</v>
      </c>
      <c r="H14187" s="1">
        <v>45411</v>
      </c>
      <c r="I14187" t="s">
        <v>15</v>
      </c>
      <c r="J14187" t="s">
        <v>27</v>
      </c>
      <c r="K14187" s="2">
        <v>374.1</v>
      </c>
      <c r="L14187" t="s">
        <v>34</v>
      </c>
      <c r="M14187">
        <f>YEAR(Table1[[#This Row],[order_date]])</f>
        <v>2024</v>
      </c>
      <c r="N14187">
        <f>MONTH(Table1[[#This Row],[order_date]])</f>
        <v>4</v>
      </c>
      <c r="O14187" s="3">
        <f>Table1[[#This Row],[sales]]-Table1[[#This Row],[profit]]</f>
        <v>3859.15</v>
      </c>
      <c r="P14187" s="3">
        <f>Table1[[#This Row],[sales]]*Table1[[#This Row],[quantity]]</f>
        <v>16933</v>
      </c>
      <c r="Q14187" s="9">
        <f>Table1[[#This Row],[delivery_date]]-Table1[[#This Row],[order_date]]</f>
        <v>6</v>
      </c>
    </row>
    <row r="14188" spans="1:17" x14ac:dyDescent="0.35">
      <c r="A14188" t="s">
        <v>14219</v>
      </c>
      <c r="B14188" t="s">
        <v>25</v>
      </c>
      <c r="C14188" t="s">
        <v>26</v>
      </c>
      <c r="D14188" s="2">
        <v>282.2</v>
      </c>
      <c r="E14188">
        <v>0.17</v>
      </c>
      <c r="F14188">
        <v>5</v>
      </c>
      <c r="G14188" s="1">
        <v>45552</v>
      </c>
      <c r="H14188" s="1">
        <v>45557</v>
      </c>
      <c r="I14188" t="s">
        <v>21</v>
      </c>
      <c r="J14188" t="s">
        <v>22</v>
      </c>
      <c r="K14188" s="2">
        <v>37.5</v>
      </c>
      <c r="L14188" t="s">
        <v>34</v>
      </c>
      <c r="M14188">
        <f>YEAR(Table1[[#This Row],[order_date]])</f>
        <v>2024</v>
      </c>
      <c r="N14188">
        <f>MONTH(Table1[[#This Row],[order_date]])</f>
        <v>9</v>
      </c>
      <c r="O14188" s="3">
        <f>Table1[[#This Row],[sales]]-Table1[[#This Row],[profit]]</f>
        <v>244.7</v>
      </c>
      <c r="P14188" s="3">
        <f>Table1[[#This Row],[sales]]*Table1[[#This Row],[quantity]]</f>
        <v>1411</v>
      </c>
      <c r="Q14188" s="9">
        <f>Table1[[#This Row],[delivery_date]]-Table1[[#This Row],[order_date]]</f>
        <v>5</v>
      </c>
    </row>
    <row r="14189" spans="1:17" x14ac:dyDescent="0.35">
      <c r="A14189" t="s">
        <v>14220</v>
      </c>
      <c r="B14189" t="s">
        <v>13</v>
      </c>
      <c r="C14189" t="s">
        <v>26</v>
      </c>
      <c r="D14189" s="2">
        <v>2670.07</v>
      </c>
      <c r="E14189">
        <v>0.13</v>
      </c>
      <c r="F14189">
        <v>3</v>
      </c>
      <c r="G14189" s="1">
        <v>45385</v>
      </c>
      <c r="H14189" s="1">
        <v>45391</v>
      </c>
      <c r="I14189" t="s">
        <v>31</v>
      </c>
      <c r="J14189" t="s">
        <v>16</v>
      </c>
      <c r="K14189" s="2">
        <v>609.05999999999995</v>
      </c>
      <c r="L14189" t="s">
        <v>17</v>
      </c>
      <c r="M14189">
        <f>YEAR(Table1[[#This Row],[order_date]])</f>
        <v>2024</v>
      </c>
      <c r="N14189">
        <f>MONTH(Table1[[#This Row],[order_date]])</f>
        <v>4</v>
      </c>
      <c r="O14189" s="3">
        <f>Table1[[#This Row],[sales]]-Table1[[#This Row],[profit]]</f>
        <v>2061.0100000000002</v>
      </c>
      <c r="P14189" s="3">
        <f>Table1[[#This Row],[sales]]*Table1[[#This Row],[quantity]]</f>
        <v>8010.2100000000009</v>
      </c>
      <c r="Q14189" s="9">
        <f>Table1[[#This Row],[delivery_date]]-Table1[[#This Row],[order_date]]</f>
        <v>6</v>
      </c>
    </row>
    <row r="14190" spans="1:17" x14ac:dyDescent="0.35">
      <c r="A14190" t="s">
        <v>14221</v>
      </c>
      <c r="B14190" t="s">
        <v>19</v>
      </c>
      <c r="C14190" t="s">
        <v>26</v>
      </c>
      <c r="D14190" s="2">
        <v>4088.73</v>
      </c>
      <c r="E14190">
        <v>0.13</v>
      </c>
      <c r="F14190">
        <v>4</v>
      </c>
      <c r="G14190" s="1">
        <v>45177</v>
      </c>
      <c r="H14190" s="1">
        <v>45183</v>
      </c>
      <c r="I14190" t="s">
        <v>15</v>
      </c>
      <c r="J14190" t="s">
        <v>16</v>
      </c>
      <c r="K14190" s="2">
        <v>1007.04</v>
      </c>
      <c r="L14190" t="s">
        <v>23</v>
      </c>
      <c r="M14190">
        <f>YEAR(Table1[[#This Row],[order_date]])</f>
        <v>2023</v>
      </c>
      <c r="N14190">
        <f>MONTH(Table1[[#This Row],[order_date]])</f>
        <v>9</v>
      </c>
      <c r="O14190" s="3">
        <f>Table1[[#This Row],[sales]]-Table1[[#This Row],[profit]]</f>
        <v>3081.69</v>
      </c>
      <c r="P14190" s="3">
        <f>Table1[[#This Row],[sales]]*Table1[[#This Row],[quantity]]</f>
        <v>16354.92</v>
      </c>
      <c r="Q14190" s="9">
        <f>Table1[[#This Row],[delivery_date]]-Table1[[#This Row],[order_date]]</f>
        <v>6</v>
      </c>
    </row>
    <row r="14191" spans="1:17" x14ac:dyDescent="0.35">
      <c r="A14191" t="s">
        <v>14222</v>
      </c>
      <c r="B14191" t="s">
        <v>41</v>
      </c>
      <c r="C14191" t="s">
        <v>14</v>
      </c>
      <c r="D14191" s="2">
        <v>1786.16</v>
      </c>
      <c r="E14191">
        <v>0.47</v>
      </c>
      <c r="F14191">
        <v>3</v>
      </c>
      <c r="G14191" s="1">
        <v>45259</v>
      </c>
      <c r="H14191" s="1">
        <v>45262</v>
      </c>
      <c r="I14191" t="s">
        <v>21</v>
      </c>
      <c r="J14191" t="s">
        <v>27</v>
      </c>
      <c r="K14191" s="2">
        <v>243.92</v>
      </c>
      <c r="L14191" t="s">
        <v>17</v>
      </c>
      <c r="M14191">
        <f>YEAR(Table1[[#This Row],[order_date]])</f>
        <v>2023</v>
      </c>
      <c r="N14191">
        <f>MONTH(Table1[[#This Row],[order_date]])</f>
        <v>11</v>
      </c>
      <c r="O14191" s="3">
        <f>Table1[[#This Row],[sales]]-Table1[[#This Row],[profit]]</f>
        <v>1542.24</v>
      </c>
      <c r="P14191" s="3">
        <f>Table1[[#This Row],[sales]]*Table1[[#This Row],[quantity]]</f>
        <v>5358.4800000000005</v>
      </c>
      <c r="Q14191" s="9">
        <f>Table1[[#This Row],[delivery_date]]-Table1[[#This Row],[order_date]]</f>
        <v>3</v>
      </c>
    </row>
    <row r="14192" spans="1:17" x14ac:dyDescent="0.35">
      <c r="A14192" t="s">
        <v>14223</v>
      </c>
      <c r="B14192" t="s">
        <v>13</v>
      </c>
      <c r="C14192" t="s">
        <v>26</v>
      </c>
      <c r="D14192" s="2">
        <v>4495.4799999999996</v>
      </c>
      <c r="E14192">
        <v>0.41</v>
      </c>
      <c r="F14192">
        <v>8</v>
      </c>
      <c r="G14192" s="1">
        <v>45289</v>
      </c>
      <c r="H14192" s="1">
        <v>45296</v>
      </c>
      <c r="I14192" t="s">
        <v>31</v>
      </c>
      <c r="J14192" t="s">
        <v>22</v>
      </c>
      <c r="K14192" s="2">
        <v>1042.0899999999999</v>
      </c>
      <c r="L14192" t="s">
        <v>28</v>
      </c>
      <c r="M14192">
        <f>YEAR(Table1[[#This Row],[order_date]])</f>
        <v>2023</v>
      </c>
      <c r="N14192">
        <f>MONTH(Table1[[#This Row],[order_date]])</f>
        <v>12</v>
      </c>
      <c r="O14192" s="3">
        <f>Table1[[#This Row],[sales]]-Table1[[#This Row],[profit]]</f>
        <v>3453.3899999999994</v>
      </c>
      <c r="P14192" s="3">
        <f>Table1[[#This Row],[sales]]*Table1[[#This Row],[quantity]]</f>
        <v>35963.839999999997</v>
      </c>
      <c r="Q14192" s="9">
        <f>Table1[[#This Row],[delivery_date]]-Table1[[#This Row],[order_date]]</f>
        <v>7</v>
      </c>
    </row>
    <row r="14193" spans="1:17" x14ac:dyDescent="0.35">
      <c r="A14193" t="s">
        <v>14224</v>
      </c>
      <c r="B14193" t="s">
        <v>25</v>
      </c>
      <c r="C14193" t="s">
        <v>26</v>
      </c>
      <c r="D14193" s="2">
        <v>4445.71</v>
      </c>
      <c r="E14193">
        <v>0.01</v>
      </c>
      <c r="F14193">
        <v>8</v>
      </c>
      <c r="G14193" s="1">
        <v>45619</v>
      </c>
      <c r="H14193" s="1">
        <v>45625</v>
      </c>
      <c r="I14193" t="s">
        <v>21</v>
      </c>
      <c r="J14193" t="s">
        <v>27</v>
      </c>
      <c r="K14193" s="2">
        <v>1079.01</v>
      </c>
      <c r="L14193" t="s">
        <v>23</v>
      </c>
      <c r="M14193">
        <f>YEAR(Table1[[#This Row],[order_date]])</f>
        <v>2024</v>
      </c>
      <c r="N14193">
        <f>MONTH(Table1[[#This Row],[order_date]])</f>
        <v>11</v>
      </c>
      <c r="O14193" s="3">
        <f>Table1[[#This Row],[sales]]-Table1[[#This Row],[profit]]</f>
        <v>3366.7</v>
      </c>
      <c r="P14193" s="3">
        <f>Table1[[#This Row],[sales]]*Table1[[#This Row],[quantity]]</f>
        <v>35565.68</v>
      </c>
      <c r="Q14193" s="9">
        <f>Table1[[#This Row],[delivery_date]]-Table1[[#This Row],[order_date]]</f>
        <v>6</v>
      </c>
    </row>
    <row r="14194" spans="1:17" x14ac:dyDescent="0.35">
      <c r="A14194" t="s">
        <v>14225</v>
      </c>
      <c r="B14194" t="s">
        <v>41</v>
      </c>
      <c r="C14194" t="s">
        <v>26</v>
      </c>
      <c r="D14194" s="2">
        <v>794.35</v>
      </c>
      <c r="E14194">
        <v>0</v>
      </c>
      <c r="F14194">
        <v>3</v>
      </c>
      <c r="G14194" s="1">
        <v>45486</v>
      </c>
      <c r="H14194" s="1">
        <v>45492</v>
      </c>
      <c r="I14194" t="s">
        <v>15</v>
      </c>
      <c r="J14194" t="s">
        <v>27</v>
      </c>
      <c r="K14194" s="2">
        <v>116.59</v>
      </c>
      <c r="L14194" t="s">
        <v>48</v>
      </c>
      <c r="M14194">
        <f>YEAR(Table1[[#This Row],[order_date]])</f>
        <v>2024</v>
      </c>
      <c r="N14194">
        <f>MONTH(Table1[[#This Row],[order_date]])</f>
        <v>7</v>
      </c>
      <c r="O14194" s="3">
        <f>Table1[[#This Row],[sales]]-Table1[[#This Row],[profit]]</f>
        <v>677.76</v>
      </c>
      <c r="P14194" s="3">
        <f>Table1[[#This Row],[sales]]*Table1[[#This Row],[quantity]]</f>
        <v>2383.0500000000002</v>
      </c>
      <c r="Q14194" s="9">
        <f>Table1[[#This Row],[delivery_date]]-Table1[[#This Row],[order_date]]</f>
        <v>6</v>
      </c>
    </row>
    <row r="14195" spans="1:17" x14ac:dyDescent="0.35">
      <c r="A14195" t="s">
        <v>14226</v>
      </c>
      <c r="B14195" t="s">
        <v>25</v>
      </c>
      <c r="C14195" t="s">
        <v>20</v>
      </c>
      <c r="D14195" s="2">
        <v>2518.79</v>
      </c>
      <c r="E14195">
        <v>0.39</v>
      </c>
      <c r="F14195">
        <v>9</v>
      </c>
      <c r="G14195" s="1">
        <v>45393</v>
      </c>
      <c r="H14195" s="1">
        <v>45397</v>
      </c>
      <c r="I14195" t="s">
        <v>31</v>
      </c>
      <c r="J14195" t="s">
        <v>22</v>
      </c>
      <c r="K14195" s="2">
        <v>752.38</v>
      </c>
      <c r="L14195" t="s">
        <v>48</v>
      </c>
      <c r="M14195">
        <f>YEAR(Table1[[#This Row],[order_date]])</f>
        <v>2024</v>
      </c>
      <c r="N14195">
        <f>MONTH(Table1[[#This Row],[order_date]])</f>
        <v>4</v>
      </c>
      <c r="O14195" s="3">
        <f>Table1[[#This Row],[sales]]-Table1[[#This Row],[profit]]</f>
        <v>1766.4099999999999</v>
      </c>
      <c r="P14195" s="3">
        <f>Table1[[#This Row],[sales]]*Table1[[#This Row],[quantity]]</f>
        <v>22669.11</v>
      </c>
      <c r="Q14195" s="9">
        <f>Table1[[#This Row],[delivery_date]]-Table1[[#This Row],[order_date]]</f>
        <v>4</v>
      </c>
    </row>
    <row r="14196" spans="1:17" x14ac:dyDescent="0.35">
      <c r="A14196" t="s">
        <v>14227</v>
      </c>
      <c r="B14196" t="s">
        <v>41</v>
      </c>
      <c r="C14196" t="s">
        <v>26</v>
      </c>
      <c r="D14196" s="2">
        <v>225.77</v>
      </c>
      <c r="E14196">
        <v>0.49</v>
      </c>
      <c r="F14196">
        <v>9</v>
      </c>
      <c r="G14196" s="1">
        <v>45388</v>
      </c>
      <c r="H14196" s="1">
        <v>45390</v>
      </c>
      <c r="I14196" t="s">
        <v>21</v>
      </c>
      <c r="J14196" t="s">
        <v>16</v>
      </c>
      <c r="K14196" s="2">
        <v>42.48</v>
      </c>
      <c r="L14196" t="s">
        <v>48</v>
      </c>
      <c r="M14196">
        <f>YEAR(Table1[[#This Row],[order_date]])</f>
        <v>2024</v>
      </c>
      <c r="N14196">
        <f>MONTH(Table1[[#This Row],[order_date]])</f>
        <v>4</v>
      </c>
      <c r="O14196" s="3">
        <f>Table1[[#This Row],[sales]]-Table1[[#This Row],[profit]]</f>
        <v>183.29000000000002</v>
      </c>
      <c r="P14196" s="3">
        <f>Table1[[#This Row],[sales]]*Table1[[#This Row],[quantity]]</f>
        <v>2031.93</v>
      </c>
      <c r="Q14196" s="9">
        <f>Table1[[#This Row],[delivery_date]]-Table1[[#This Row],[order_date]]</f>
        <v>2</v>
      </c>
    </row>
    <row r="14197" spans="1:17" x14ac:dyDescent="0.35">
      <c r="A14197" t="s">
        <v>14228</v>
      </c>
      <c r="B14197" t="s">
        <v>13</v>
      </c>
      <c r="C14197" t="s">
        <v>33</v>
      </c>
      <c r="D14197" s="2">
        <v>1481.11</v>
      </c>
      <c r="E14197">
        <v>0.23</v>
      </c>
      <c r="F14197">
        <v>7</v>
      </c>
      <c r="G14197" s="1">
        <v>44984</v>
      </c>
      <c r="H14197" s="1">
        <v>44985</v>
      </c>
      <c r="I14197" t="s">
        <v>31</v>
      </c>
      <c r="J14197" t="s">
        <v>27</v>
      </c>
      <c r="K14197" s="2">
        <v>333.65</v>
      </c>
      <c r="L14197" t="s">
        <v>39</v>
      </c>
      <c r="M14197">
        <f>YEAR(Table1[[#This Row],[order_date]])</f>
        <v>2023</v>
      </c>
      <c r="N14197">
        <f>MONTH(Table1[[#This Row],[order_date]])</f>
        <v>2</v>
      </c>
      <c r="O14197" s="3">
        <f>Table1[[#This Row],[sales]]-Table1[[#This Row],[profit]]</f>
        <v>1147.46</v>
      </c>
      <c r="P14197" s="3">
        <f>Table1[[#This Row],[sales]]*Table1[[#This Row],[quantity]]</f>
        <v>10367.769999999999</v>
      </c>
      <c r="Q14197" s="9">
        <f>Table1[[#This Row],[delivery_date]]-Table1[[#This Row],[order_date]]</f>
        <v>1</v>
      </c>
    </row>
    <row r="14198" spans="1:17" x14ac:dyDescent="0.35">
      <c r="A14198" t="s">
        <v>14229</v>
      </c>
      <c r="B14198" t="s">
        <v>41</v>
      </c>
      <c r="C14198" t="s">
        <v>26</v>
      </c>
      <c r="D14198" s="2">
        <v>4078.18</v>
      </c>
      <c r="E14198">
        <v>0.22</v>
      </c>
      <c r="F14198">
        <v>1</v>
      </c>
      <c r="G14198" s="1">
        <v>45063</v>
      </c>
      <c r="H14198" s="1">
        <v>45064</v>
      </c>
      <c r="I14198" t="s">
        <v>31</v>
      </c>
      <c r="J14198" t="s">
        <v>22</v>
      </c>
      <c r="K14198" s="2">
        <v>306.44</v>
      </c>
      <c r="L14198" t="s">
        <v>23</v>
      </c>
      <c r="M14198">
        <f>YEAR(Table1[[#This Row],[order_date]])</f>
        <v>2023</v>
      </c>
      <c r="N14198">
        <f>MONTH(Table1[[#This Row],[order_date]])</f>
        <v>5</v>
      </c>
      <c r="O14198" s="3">
        <f>Table1[[#This Row],[sales]]-Table1[[#This Row],[profit]]</f>
        <v>3771.74</v>
      </c>
      <c r="P14198" s="3">
        <f>Table1[[#This Row],[sales]]*Table1[[#This Row],[quantity]]</f>
        <v>4078.18</v>
      </c>
      <c r="Q14198" s="9">
        <f>Table1[[#This Row],[delivery_date]]-Table1[[#This Row],[order_date]]</f>
        <v>1</v>
      </c>
    </row>
    <row r="14199" spans="1:17" x14ac:dyDescent="0.35">
      <c r="A14199" t="s">
        <v>14230</v>
      </c>
      <c r="B14199" t="s">
        <v>13</v>
      </c>
      <c r="C14199" t="s">
        <v>26</v>
      </c>
      <c r="D14199" s="2">
        <v>4878.1899999999996</v>
      </c>
      <c r="E14199">
        <v>0.14000000000000001</v>
      </c>
      <c r="F14199">
        <v>3</v>
      </c>
      <c r="G14199" s="1">
        <v>45237</v>
      </c>
      <c r="H14199" s="1">
        <v>45244</v>
      </c>
      <c r="I14199" t="s">
        <v>31</v>
      </c>
      <c r="J14199" t="s">
        <v>27</v>
      </c>
      <c r="K14199" s="2">
        <v>932.1</v>
      </c>
      <c r="L14199" t="s">
        <v>48</v>
      </c>
      <c r="M14199">
        <f>YEAR(Table1[[#This Row],[order_date]])</f>
        <v>2023</v>
      </c>
      <c r="N14199">
        <f>MONTH(Table1[[#This Row],[order_date]])</f>
        <v>11</v>
      </c>
      <c r="O14199" s="3">
        <f>Table1[[#This Row],[sales]]-Table1[[#This Row],[profit]]</f>
        <v>3946.0899999999997</v>
      </c>
      <c r="P14199" s="3">
        <f>Table1[[#This Row],[sales]]*Table1[[#This Row],[quantity]]</f>
        <v>14634.57</v>
      </c>
      <c r="Q14199" s="9">
        <f>Table1[[#This Row],[delivery_date]]-Table1[[#This Row],[order_date]]</f>
        <v>7</v>
      </c>
    </row>
    <row r="14200" spans="1:17" x14ac:dyDescent="0.35">
      <c r="A14200" t="s">
        <v>14231</v>
      </c>
      <c r="B14200" t="s">
        <v>25</v>
      </c>
      <c r="C14200" t="s">
        <v>14</v>
      </c>
      <c r="D14200" s="2">
        <v>4575.28</v>
      </c>
      <c r="E14200">
        <v>0.33</v>
      </c>
      <c r="F14200">
        <v>8</v>
      </c>
      <c r="G14200" s="1">
        <v>45227</v>
      </c>
      <c r="H14200" s="1">
        <v>45231</v>
      </c>
      <c r="I14200" t="s">
        <v>15</v>
      </c>
      <c r="J14200" t="s">
        <v>16</v>
      </c>
      <c r="K14200" s="2">
        <v>1066.95</v>
      </c>
      <c r="L14200" t="s">
        <v>34</v>
      </c>
      <c r="M14200">
        <f>YEAR(Table1[[#This Row],[order_date]])</f>
        <v>2023</v>
      </c>
      <c r="N14200">
        <f>MONTH(Table1[[#This Row],[order_date]])</f>
        <v>10</v>
      </c>
      <c r="O14200" s="3">
        <f>Table1[[#This Row],[sales]]-Table1[[#This Row],[profit]]</f>
        <v>3508.33</v>
      </c>
      <c r="P14200" s="3">
        <f>Table1[[#This Row],[sales]]*Table1[[#This Row],[quantity]]</f>
        <v>36602.239999999998</v>
      </c>
      <c r="Q14200" s="9">
        <f>Table1[[#This Row],[delivery_date]]-Table1[[#This Row],[order_date]]</f>
        <v>4</v>
      </c>
    </row>
    <row r="14201" spans="1:17" x14ac:dyDescent="0.35">
      <c r="A14201" t="s">
        <v>14232</v>
      </c>
      <c r="B14201" t="s">
        <v>41</v>
      </c>
      <c r="C14201" t="s">
        <v>26</v>
      </c>
      <c r="D14201" s="2">
        <v>308.64</v>
      </c>
      <c r="E14201">
        <v>0.24</v>
      </c>
      <c r="F14201">
        <v>6</v>
      </c>
      <c r="G14201" s="1">
        <v>45082</v>
      </c>
      <c r="H14201" s="1">
        <v>45084</v>
      </c>
      <c r="I14201" t="s">
        <v>15</v>
      </c>
      <c r="J14201" t="s">
        <v>16</v>
      </c>
      <c r="K14201" s="2">
        <v>56.46</v>
      </c>
      <c r="L14201" t="s">
        <v>34</v>
      </c>
      <c r="M14201">
        <f>YEAR(Table1[[#This Row],[order_date]])</f>
        <v>2023</v>
      </c>
      <c r="N14201">
        <f>MONTH(Table1[[#This Row],[order_date]])</f>
        <v>6</v>
      </c>
      <c r="O14201" s="3">
        <f>Table1[[#This Row],[sales]]-Table1[[#This Row],[profit]]</f>
        <v>252.17999999999998</v>
      </c>
      <c r="P14201" s="3">
        <f>Table1[[#This Row],[sales]]*Table1[[#This Row],[quantity]]</f>
        <v>1851.84</v>
      </c>
      <c r="Q14201" s="9">
        <f>Table1[[#This Row],[delivery_date]]-Table1[[#This Row],[order_date]]</f>
        <v>2</v>
      </c>
    </row>
    <row r="14202" spans="1:17" x14ac:dyDescent="0.35">
      <c r="A14202" t="s">
        <v>14233</v>
      </c>
      <c r="B14202" t="s">
        <v>19</v>
      </c>
      <c r="C14202" t="s">
        <v>20</v>
      </c>
      <c r="D14202" s="2">
        <v>4640.9799999999996</v>
      </c>
      <c r="E14202">
        <v>0.08</v>
      </c>
      <c r="F14202">
        <v>9</v>
      </c>
      <c r="G14202" s="1">
        <v>45082</v>
      </c>
      <c r="H14202" s="1">
        <v>45085</v>
      </c>
      <c r="I14202" t="s">
        <v>15</v>
      </c>
      <c r="J14202" t="s">
        <v>27</v>
      </c>
      <c r="K14202" s="2">
        <v>1216.43</v>
      </c>
      <c r="L14202" t="s">
        <v>34</v>
      </c>
      <c r="M14202">
        <f>YEAR(Table1[[#This Row],[order_date]])</f>
        <v>2023</v>
      </c>
      <c r="N14202">
        <f>MONTH(Table1[[#This Row],[order_date]])</f>
        <v>6</v>
      </c>
      <c r="O14202" s="3">
        <f>Table1[[#This Row],[sales]]-Table1[[#This Row],[profit]]</f>
        <v>3424.5499999999993</v>
      </c>
      <c r="P14202" s="3">
        <f>Table1[[#This Row],[sales]]*Table1[[#This Row],[quantity]]</f>
        <v>41768.819999999992</v>
      </c>
      <c r="Q14202" s="9">
        <f>Table1[[#This Row],[delivery_date]]-Table1[[#This Row],[order_date]]</f>
        <v>3</v>
      </c>
    </row>
    <row r="14203" spans="1:17" x14ac:dyDescent="0.35">
      <c r="A14203" t="s">
        <v>14234</v>
      </c>
      <c r="B14203" t="s">
        <v>19</v>
      </c>
      <c r="C14203" t="s">
        <v>36</v>
      </c>
      <c r="D14203" s="2">
        <v>4130.9799999999996</v>
      </c>
      <c r="E14203">
        <v>0.24</v>
      </c>
      <c r="F14203">
        <v>9</v>
      </c>
      <c r="G14203" s="1">
        <v>45100</v>
      </c>
      <c r="H14203" s="1">
        <v>45101</v>
      </c>
      <c r="I14203" t="s">
        <v>15</v>
      </c>
      <c r="J14203" t="s">
        <v>16</v>
      </c>
      <c r="K14203" s="2">
        <v>282.86</v>
      </c>
      <c r="L14203" t="s">
        <v>39</v>
      </c>
      <c r="M14203">
        <f>YEAR(Table1[[#This Row],[order_date]])</f>
        <v>2023</v>
      </c>
      <c r="N14203">
        <f>MONTH(Table1[[#This Row],[order_date]])</f>
        <v>6</v>
      </c>
      <c r="O14203" s="3">
        <f>Table1[[#This Row],[sales]]-Table1[[#This Row],[profit]]</f>
        <v>3848.1199999999994</v>
      </c>
      <c r="P14203" s="3">
        <f>Table1[[#This Row],[sales]]*Table1[[#This Row],[quantity]]</f>
        <v>37178.819999999992</v>
      </c>
      <c r="Q14203" s="9">
        <f>Table1[[#This Row],[delivery_date]]-Table1[[#This Row],[order_date]]</f>
        <v>1</v>
      </c>
    </row>
    <row r="14204" spans="1:17" x14ac:dyDescent="0.35">
      <c r="A14204" t="s">
        <v>14235</v>
      </c>
      <c r="B14204" t="s">
        <v>25</v>
      </c>
      <c r="C14204" t="s">
        <v>26</v>
      </c>
      <c r="D14204" s="2">
        <v>4351.74</v>
      </c>
      <c r="E14204">
        <v>0.19</v>
      </c>
      <c r="F14204">
        <v>1</v>
      </c>
      <c r="G14204" s="1">
        <v>45208</v>
      </c>
      <c r="H14204" s="1">
        <v>45212</v>
      </c>
      <c r="I14204" t="s">
        <v>15</v>
      </c>
      <c r="J14204" t="s">
        <v>27</v>
      </c>
      <c r="K14204" s="2">
        <v>1182.8699999999999</v>
      </c>
      <c r="L14204" t="s">
        <v>23</v>
      </c>
      <c r="M14204">
        <f>YEAR(Table1[[#This Row],[order_date]])</f>
        <v>2023</v>
      </c>
      <c r="N14204">
        <f>MONTH(Table1[[#This Row],[order_date]])</f>
        <v>10</v>
      </c>
      <c r="O14204" s="3">
        <f>Table1[[#This Row],[sales]]-Table1[[#This Row],[profit]]</f>
        <v>3168.87</v>
      </c>
      <c r="P14204" s="3">
        <f>Table1[[#This Row],[sales]]*Table1[[#This Row],[quantity]]</f>
        <v>4351.74</v>
      </c>
      <c r="Q14204" s="9">
        <f>Table1[[#This Row],[delivery_date]]-Table1[[#This Row],[order_date]]</f>
        <v>4</v>
      </c>
    </row>
    <row r="14205" spans="1:17" x14ac:dyDescent="0.35">
      <c r="A14205" t="s">
        <v>14236</v>
      </c>
      <c r="B14205" t="s">
        <v>41</v>
      </c>
      <c r="C14205" t="s">
        <v>26</v>
      </c>
      <c r="D14205" s="2">
        <v>4582.6499999999996</v>
      </c>
      <c r="E14205">
        <v>0.44</v>
      </c>
      <c r="F14205">
        <v>6</v>
      </c>
      <c r="G14205" s="1">
        <v>45244</v>
      </c>
      <c r="H14205" s="1">
        <v>45249</v>
      </c>
      <c r="I14205" t="s">
        <v>31</v>
      </c>
      <c r="J14205" t="s">
        <v>27</v>
      </c>
      <c r="K14205" s="2">
        <v>1111.98</v>
      </c>
      <c r="L14205" t="s">
        <v>34</v>
      </c>
      <c r="M14205">
        <f>YEAR(Table1[[#This Row],[order_date]])</f>
        <v>2023</v>
      </c>
      <c r="N14205">
        <f>MONTH(Table1[[#This Row],[order_date]])</f>
        <v>11</v>
      </c>
      <c r="O14205" s="3">
        <f>Table1[[#This Row],[sales]]-Table1[[#This Row],[profit]]</f>
        <v>3470.6699999999996</v>
      </c>
      <c r="P14205" s="3">
        <f>Table1[[#This Row],[sales]]*Table1[[#This Row],[quantity]]</f>
        <v>27495.899999999998</v>
      </c>
      <c r="Q14205" s="9">
        <f>Table1[[#This Row],[delivery_date]]-Table1[[#This Row],[order_date]]</f>
        <v>5</v>
      </c>
    </row>
    <row r="14206" spans="1:17" x14ac:dyDescent="0.35">
      <c r="A14206" t="s">
        <v>14237</v>
      </c>
      <c r="B14206" t="s">
        <v>19</v>
      </c>
      <c r="C14206" t="s">
        <v>26</v>
      </c>
      <c r="D14206" s="2">
        <v>2492.08</v>
      </c>
      <c r="E14206">
        <v>0.39</v>
      </c>
      <c r="F14206">
        <v>3</v>
      </c>
      <c r="G14206" s="1">
        <v>45122</v>
      </c>
      <c r="H14206" s="1">
        <v>45123</v>
      </c>
      <c r="I14206" t="s">
        <v>31</v>
      </c>
      <c r="J14206" t="s">
        <v>22</v>
      </c>
      <c r="K14206" s="2">
        <v>126.82</v>
      </c>
      <c r="L14206" t="s">
        <v>17</v>
      </c>
      <c r="M14206">
        <f>YEAR(Table1[[#This Row],[order_date]])</f>
        <v>2023</v>
      </c>
      <c r="N14206">
        <f>MONTH(Table1[[#This Row],[order_date]])</f>
        <v>7</v>
      </c>
      <c r="O14206" s="3">
        <f>Table1[[#This Row],[sales]]-Table1[[#This Row],[profit]]</f>
        <v>2365.2599999999998</v>
      </c>
      <c r="P14206" s="3">
        <f>Table1[[#This Row],[sales]]*Table1[[#This Row],[quantity]]</f>
        <v>7476.24</v>
      </c>
      <c r="Q14206" s="9">
        <f>Table1[[#This Row],[delivery_date]]-Table1[[#This Row],[order_date]]</f>
        <v>1</v>
      </c>
    </row>
    <row r="14207" spans="1:17" x14ac:dyDescent="0.35">
      <c r="A14207" t="s">
        <v>14238</v>
      </c>
      <c r="B14207" t="s">
        <v>13</v>
      </c>
      <c r="C14207" t="s">
        <v>14</v>
      </c>
      <c r="D14207" s="2">
        <v>1134.97</v>
      </c>
      <c r="E14207">
        <v>0.35</v>
      </c>
      <c r="F14207">
        <v>5</v>
      </c>
      <c r="G14207" s="1">
        <v>45121</v>
      </c>
      <c r="H14207" s="1">
        <v>45128</v>
      </c>
      <c r="I14207" t="s">
        <v>15</v>
      </c>
      <c r="J14207" t="s">
        <v>22</v>
      </c>
      <c r="K14207" s="2">
        <v>80</v>
      </c>
      <c r="L14207" t="s">
        <v>39</v>
      </c>
      <c r="M14207">
        <f>YEAR(Table1[[#This Row],[order_date]])</f>
        <v>2023</v>
      </c>
      <c r="N14207">
        <f>MONTH(Table1[[#This Row],[order_date]])</f>
        <v>7</v>
      </c>
      <c r="O14207" s="3">
        <f>Table1[[#This Row],[sales]]-Table1[[#This Row],[profit]]</f>
        <v>1054.97</v>
      </c>
      <c r="P14207" s="3">
        <f>Table1[[#This Row],[sales]]*Table1[[#This Row],[quantity]]</f>
        <v>5674.85</v>
      </c>
      <c r="Q14207" s="9">
        <f>Table1[[#This Row],[delivery_date]]-Table1[[#This Row],[order_date]]</f>
        <v>7</v>
      </c>
    </row>
    <row r="14208" spans="1:17" x14ac:dyDescent="0.35">
      <c r="A14208" t="s">
        <v>14239</v>
      </c>
      <c r="B14208" t="s">
        <v>41</v>
      </c>
      <c r="C14208" t="s">
        <v>36</v>
      </c>
      <c r="D14208" s="2">
        <v>203.02</v>
      </c>
      <c r="E14208">
        <v>0.16</v>
      </c>
      <c r="F14208">
        <v>1</v>
      </c>
      <c r="G14208" s="1">
        <v>45344</v>
      </c>
      <c r="H14208" s="1">
        <v>45345</v>
      </c>
      <c r="I14208" t="s">
        <v>21</v>
      </c>
      <c r="J14208" t="s">
        <v>27</v>
      </c>
      <c r="K14208" s="2">
        <v>15.51</v>
      </c>
      <c r="L14208" t="s">
        <v>17</v>
      </c>
      <c r="M14208">
        <f>YEAR(Table1[[#This Row],[order_date]])</f>
        <v>2024</v>
      </c>
      <c r="N14208">
        <f>MONTH(Table1[[#This Row],[order_date]])</f>
        <v>2</v>
      </c>
      <c r="O14208" s="3">
        <f>Table1[[#This Row],[sales]]-Table1[[#This Row],[profit]]</f>
        <v>187.51000000000002</v>
      </c>
      <c r="P14208" s="3">
        <f>Table1[[#This Row],[sales]]*Table1[[#This Row],[quantity]]</f>
        <v>203.02</v>
      </c>
      <c r="Q14208" s="9">
        <f>Table1[[#This Row],[delivery_date]]-Table1[[#This Row],[order_date]]</f>
        <v>1</v>
      </c>
    </row>
    <row r="14209" spans="1:17" x14ac:dyDescent="0.35">
      <c r="A14209" t="s">
        <v>14240</v>
      </c>
      <c r="B14209" t="s">
        <v>41</v>
      </c>
      <c r="C14209" t="s">
        <v>14</v>
      </c>
      <c r="D14209" s="2">
        <v>215.39</v>
      </c>
      <c r="E14209">
        <v>7.0000000000000007E-2</v>
      </c>
      <c r="F14209">
        <v>7</v>
      </c>
      <c r="G14209" s="1">
        <v>45482</v>
      </c>
      <c r="H14209" s="1">
        <v>45488</v>
      </c>
      <c r="I14209" t="s">
        <v>21</v>
      </c>
      <c r="J14209" t="s">
        <v>27</v>
      </c>
      <c r="K14209" s="2">
        <v>32.840000000000003</v>
      </c>
      <c r="L14209" t="s">
        <v>39</v>
      </c>
      <c r="M14209">
        <f>YEAR(Table1[[#This Row],[order_date]])</f>
        <v>2024</v>
      </c>
      <c r="N14209">
        <f>MONTH(Table1[[#This Row],[order_date]])</f>
        <v>7</v>
      </c>
      <c r="O14209" s="3">
        <f>Table1[[#This Row],[sales]]-Table1[[#This Row],[profit]]</f>
        <v>182.54999999999998</v>
      </c>
      <c r="P14209" s="3">
        <f>Table1[[#This Row],[sales]]*Table1[[#This Row],[quantity]]</f>
        <v>1507.73</v>
      </c>
      <c r="Q14209" s="9">
        <f>Table1[[#This Row],[delivery_date]]-Table1[[#This Row],[order_date]]</f>
        <v>6</v>
      </c>
    </row>
    <row r="14210" spans="1:17" x14ac:dyDescent="0.35">
      <c r="A14210" t="s">
        <v>14241</v>
      </c>
      <c r="B14210" t="s">
        <v>19</v>
      </c>
      <c r="C14210" t="s">
        <v>14</v>
      </c>
      <c r="D14210" s="2">
        <v>3248.31</v>
      </c>
      <c r="E14210">
        <v>0.43</v>
      </c>
      <c r="F14210">
        <v>6</v>
      </c>
      <c r="G14210" s="1">
        <v>45258</v>
      </c>
      <c r="H14210" s="1">
        <v>45265</v>
      </c>
      <c r="I14210" t="s">
        <v>15</v>
      </c>
      <c r="J14210" t="s">
        <v>27</v>
      </c>
      <c r="K14210" s="2">
        <v>273.61</v>
      </c>
      <c r="L14210" t="s">
        <v>34</v>
      </c>
      <c r="M14210">
        <f>YEAR(Table1[[#This Row],[order_date]])</f>
        <v>2023</v>
      </c>
      <c r="N14210">
        <f>MONTH(Table1[[#This Row],[order_date]])</f>
        <v>11</v>
      </c>
      <c r="O14210" s="3">
        <f>Table1[[#This Row],[sales]]-Table1[[#This Row],[profit]]</f>
        <v>2974.7</v>
      </c>
      <c r="P14210" s="3">
        <f>Table1[[#This Row],[sales]]*Table1[[#This Row],[quantity]]</f>
        <v>19489.86</v>
      </c>
      <c r="Q14210" s="9">
        <f>Table1[[#This Row],[delivery_date]]-Table1[[#This Row],[order_date]]</f>
        <v>7</v>
      </c>
    </row>
    <row r="14211" spans="1:17" x14ac:dyDescent="0.35">
      <c r="A14211" t="s">
        <v>14242</v>
      </c>
      <c r="B14211" t="s">
        <v>13</v>
      </c>
      <c r="C14211" t="s">
        <v>14</v>
      </c>
      <c r="D14211" s="2">
        <v>1752.67</v>
      </c>
      <c r="E14211">
        <v>0.17</v>
      </c>
      <c r="F14211">
        <v>5</v>
      </c>
      <c r="G14211" s="1">
        <v>45655</v>
      </c>
      <c r="H14211" s="1">
        <v>45659</v>
      </c>
      <c r="I14211" t="s">
        <v>15</v>
      </c>
      <c r="J14211" t="s">
        <v>27</v>
      </c>
      <c r="K14211" s="2">
        <v>105.49</v>
      </c>
      <c r="L14211" t="s">
        <v>28</v>
      </c>
      <c r="M14211">
        <f>YEAR(Table1[[#This Row],[order_date]])</f>
        <v>2024</v>
      </c>
      <c r="N14211">
        <f>MONTH(Table1[[#This Row],[order_date]])</f>
        <v>12</v>
      </c>
      <c r="O14211" s="3">
        <f>Table1[[#This Row],[sales]]-Table1[[#This Row],[profit]]</f>
        <v>1647.18</v>
      </c>
      <c r="P14211" s="3">
        <f>Table1[[#This Row],[sales]]*Table1[[#This Row],[quantity]]</f>
        <v>8763.35</v>
      </c>
      <c r="Q14211" s="9">
        <f>Table1[[#This Row],[delivery_date]]-Table1[[#This Row],[order_date]]</f>
        <v>4</v>
      </c>
    </row>
    <row r="14212" spans="1:17" x14ac:dyDescent="0.35">
      <c r="A14212" t="s">
        <v>14243</v>
      </c>
      <c r="B14212" t="s">
        <v>13</v>
      </c>
      <c r="C14212" t="s">
        <v>20</v>
      </c>
      <c r="D14212" s="2">
        <v>2529.89</v>
      </c>
      <c r="E14212">
        <v>0.3</v>
      </c>
      <c r="F14212">
        <v>2</v>
      </c>
      <c r="G14212" s="1">
        <v>45203</v>
      </c>
      <c r="H14212" s="1">
        <v>45208</v>
      </c>
      <c r="I14212" t="s">
        <v>31</v>
      </c>
      <c r="J14212" t="s">
        <v>27</v>
      </c>
      <c r="K14212" s="2">
        <v>647.57000000000005</v>
      </c>
      <c r="L14212" t="s">
        <v>48</v>
      </c>
      <c r="M14212">
        <f>YEAR(Table1[[#This Row],[order_date]])</f>
        <v>2023</v>
      </c>
      <c r="N14212">
        <f>MONTH(Table1[[#This Row],[order_date]])</f>
        <v>10</v>
      </c>
      <c r="O14212" s="3">
        <f>Table1[[#This Row],[sales]]-Table1[[#This Row],[profit]]</f>
        <v>1882.3199999999997</v>
      </c>
      <c r="P14212" s="3">
        <f>Table1[[#This Row],[sales]]*Table1[[#This Row],[quantity]]</f>
        <v>5059.78</v>
      </c>
      <c r="Q14212" s="9">
        <f>Table1[[#This Row],[delivery_date]]-Table1[[#This Row],[order_date]]</f>
        <v>5</v>
      </c>
    </row>
    <row r="14213" spans="1:17" x14ac:dyDescent="0.35">
      <c r="A14213" t="s">
        <v>14244</v>
      </c>
      <c r="B14213" t="s">
        <v>13</v>
      </c>
      <c r="C14213" t="s">
        <v>36</v>
      </c>
      <c r="D14213" s="2">
        <v>743.54</v>
      </c>
      <c r="E14213">
        <v>0.3</v>
      </c>
      <c r="F14213">
        <v>8</v>
      </c>
      <c r="G14213" s="1">
        <v>45328</v>
      </c>
      <c r="H14213" s="1">
        <v>45335</v>
      </c>
      <c r="I14213" t="s">
        <v>31</v>
      </c>
      <c r="J14213" t="s">
        <v>22</v>
      </c>
      <c r="K14213" s="2">
        <v>77.12</v>
      </c>
      <c r="L14213" t="s">
        <v>48</v>
      </c>
      <c r="M14213">
        <f>YEAR(Table1[[#This Row],[order_date]])</f>
        <v>2024</v>
      </c>
      <c r="N14213">
        <f>MONTH(Table1[[#This Row],[order_date]])</f>
        <v>2</v>
      </c>
      <c r="O14213" s="3">
        <f>Table1[[#This Row],[sales]]-Table1[[#This Row],[profit]]</f>
        <v>666.42</v>
      </c>
      <c r="P14213" s="3">
        <f>Table1[[#This Row],[sales]]*Table1[[#This Row],[quantity]]</f>
        <v>5948.32</v>
      </c>
      <c r="Q14213" s="9">
        <f>Table1[[#This Row],[delivery_date]]-Table1[[#This Row],[order_date]]</f>
        <v>7</v>
      </c>
    </row>
    <row r="14214" spans="1:17" x14ac:dyDescent="0.35">
      <c r="A14214" t="s">
        <v>14245</v>
      </c>
      <c r="B14214" t="s">
        <v>41</v>
      </c>
      <c r="C14214" t="s">
        <v>20</v>
      </c>
      <c r="D14214" s="2">
        <v>4880.0200000000004</v>
      </c>
      <c r="E14214">
        <v>0.46</v>
      </c>
      <c r="F14214">
        <v>5</v>
      </c>
      <c r="G14214" s="1">
        <v>44962</v>
      </c>
      <c r="H14214" s="1">
        <v>44969</v>
      </c>
      <c r="I14214" t="s">
        <v>15</v>
      </c>
      <c r="J14214" t="s">
        <v>27</v>
      </c>
      <c r="K14214" s="2">
        <v>980.43</v>
      </c>
      <c r="L14214" t="s">
        <v>23</v>
      </c>
      <c r="M14214">
        <f>YEAR(Table1[[#This Row],[order_date]])</f>
        <v>2023</v>
      </c>
      <c r="N14214">
        <f>MONTH(Table1[[#This Row],[order_date]])</f>
        <v>2</v>
      </c>
      <c r="O14214" s="3">
        <f>Table1[[#This Row],[sales]]-Table1[[#This Row],[profit]]</f>
        <v>3899.5900000000006</v>
      </c>
      <c r="P14214" s="3">
        <f>Table1[[#This Row],[sales]]*Table1[[#This Row],[quantity]]</f>
        <v>24400.100000000002</v>
      </c>
      <c r="Q14214" s="9">
        <f>Table1[[#This Row],[delivery_date]]-Table1[[#This Row],[order_date]]</f>
        <v>7</v>
      </c>
    </row>
    <row r="14215" spans="1:17" x14ac:dyDescent="0.35">
      <c r="A14215" t="s">
        <v>14246</v>
      </c>
      <c r="B14215" t="s">
        <v>25</v>
      </c>
      <c r="C14215" t="s">
        <v>20</v>
      </c>
      <c r="D14215" s="2">
        <v>736.72</v>
      </c>
      <c r="E14215">
        <v>0.09</v>
      </c>
      <c r="F14215">
        <v>2</v>
      </c>
      <c r="G14215" s="1">
        <v>45508</v>
      </c>
      <c r="H14215" s="1">
        <v>45515</v>
      </c>
      <c r="I14215" t="s">
        <v>15</v>
      </c>
      <c r="J14215" t="s">
        <v>22</v>
      </c>
      <c r="K14215" s="2">
        <v>145.32</v>
      </c>
      <c r="L14215" t="s">
        <v>48</v>
      </c>
      <c r="M14215">
        <f>YEAR(Table1[[#This Row],[order_date]])</f>
        <v>2024</v>
      </c>
      <c r="N14215">
        <f>MONTH(Table1[[#This Row],[order_date]])</f>
        <v>8</v>
      </c>
      <c r="O14215" s="3">
        <f>Table1[[#This Row],[sales]]-Table1[[#This Row],[profit]]</f>
        <v>591.40000000000009</v>
      </c>
      <c r="P14215" s="3">
        <f>Table1[[#This Row],[sales]]*Table1[[#This Row],[quantity]]</f>
        <v>1473.44</v>
      </c>
      <c r="Q14215" s="9">
        <f>Table1[[#This Row],[delivery_date]]-Table1[[#This Row],[order_date]]</f>
        <v>7</v>
      </c>
    </row>
    <row r="14216" spans="1:17" x14ac:dyDescent="0.35">
      <c r="A14216" t="s">
        <v>14247</v>
      </c>
      <c r="B14216" t="s">
        <v>41</v>
      </c>
      <c r="C14216" t="s">
        <v>36</v>
      </c>
      <c r="D14216" s="2">
        <v>2279.5500000000002</v>
      </c>
      <c r="E14216">
        <v>0.39</v>
      </c>
      <c r="F14216">
        <v>4</v>
      </c>
      <c r="G14216" s="1">
        <v>45394</v>
      </c>
      <c r="H14216" s="1">
        <v>45398</v>
      </c>
      <c r="I14216" t="s">
        <v>21</v>
      </c>
      <c r="J14216" t="s">
        <v>16</v>
      </c>
      <c r="K14216" s="2">
        <v>571.74</v>
      </c>
      <c r="L14216" t="s">
        <v>23</v>
      </c>
      <c r="M14216">
        <f>YEAR(Table1[[#This Row],[order_date]])</f>
        <v>2024</v>
      </c>
      <c r="N14216">
        <f>MONTH(Table1[[#This Row],[order_date]])</f>
        <v>4</v>
      </c>
      <c r="O14216" s="3">
        <f>Table1[[#This Row],[sales]]-Table1[[#This Row],[profit]]</f>
        <v>1707.8100000000002</v>
      </c>
      <c r="P14216" s="3">
        <f>Table1[[#This Row],[sales]]*Table1[[#This Row],[quantity]]</f>
        <v>9118.2000000000007</v>
      </c>
      <c r="Q14216" s="9">
        <f>Table1[[#This Row],[delivery_date]]-Table1[[#This Row],[order_date]]</f>
        <v>4</v>
      </c>
    </row>
    <row r="14217" spans="1:17" x14ac:dyDescent="0.35">
      <c r="A14217" t="s">
        <v>14248</v>
      </c>
      <c r="B14217" t="s">
        <v>41</v>
      </c>
      <c r="C14217" t="s">
        <v>20</v>
      </c>
      <c r="D14217" s="2">
        <v>2272.4299999999998</v>
      </c>
      <c r="E14217">
        <v>0.23</v>
      </c>
      <c r="F14217">
        <v>8</v>
      </c>
      <c r="G14217" s="1">
        <v>45619</v>
      </c>
      <c r="H14217" s="1">
        <v>45620</v>
      </c>
      <c r="I14217" t="s">
        <v>21</v>
      </c>
      <c r="J14217" t="s">
        <v>27</v>
      </c>
      <c r="K14217" s="2">
        <v>421.04</v>
      </c>
      <c r="L14217" t="s">
        <v>48</v>
      </c>
      <c r="M14217">
        <f>YEAR(Table1[[#This Row],[order_date]])</f>
        <v>2024</v>
      </c>
      <c r="N14217">
        <f>MONTH(Table1[[#This Row],[order_date]])</f>
        <v>11</v>
      </c>
      <c r="O14217" s="3">
        <f>Table1[[#This Row],[sales]]-Table1[[#This Row],[profit]]</f>
        <v>1851.3899999999999</v>
      </c>
      <c r="P14217" s="3">
        <f>Table1[[#This Row],[sales]]*Table1[[#This Row],[quantity]]</f>
        <v>18179.439999999999</v>
      </c>
      <c r="Q14217" s="9">
        <f>Table1[[#This Row],[delivery_date]]-Table1[[#This Row],[order_date]]</f>
        <v>1</v>
      </c>
    </row>
    <row r="14218" spans="1:17" x14ac:dyDescent="0.35">
      <c r="A14218" t="s">
        <v>14249</v>
      </c>
      <c r="B14218" t="s">
        <v>19</v>
      </c>
      <c r="C14218" t="s">
        <v>36</v>
      </c>
      <c r="D14218" s="2">
        <v>142.33000000000001</v>
      </c>
      <c r="E14218">
        <v>0.09</v>
      </c>
      <c r="F14218">
        <v>8</v>
      </c>
      <c r="G14218" s="1">
        <v>45074</v>
      </c>
      <c r="H14218" s="1">
        <v>45078</v>
      </c>
      <c r="I14218" t="s">
        <v>31</v>
      </c>
      <c r="J14218" t="s">
        <v>22</v>
      </c>
      <c r="K14218" s="2">
        <v>41.71</v>
      </c>
      <c r="L14218" t="s">
        <v>17</v>
      </c>
      <c r="M14218">
        <f>YEAR(Table1[[#This Row],[order_date]])</f>
        <v>2023</v>
      </c>
      <c r="N14218">
        <f>MONTH(Table1[[#This Row],[order_date]])</f>
        <v>5</v>
      </c>
      <c r="O14218" s="3">
        <f>Table1[[#This Row],[sales]]-Table1[[#This Row],[profit]]</f>
        <v>100.62</v>
      </c>
      <c r="P14218" s="3">
        <f>Table1[[#This Row],[sales]]*Table1[[#This Row],[quantity]]</f>
        <v>1138.6400000000001</v>
      </c>
      <c r="Q14218" s="9">
        <f>Table1[[#This Row],[delivery_date]]-Table1[[#This Row],[order_date]]</f>
        <v>4</v>
      </c>
    </row>
    <row r="14219" spans="1:17" x14ac:dyDescent="0.35">
      <c r="A14219" t="s">
        <v>14250</v>
      </c>
      <c r="B14219" t="s">
        <v>25</v>
      </c>
      <c r="C14219" t="s">
        <v>26</v>
      </c>
      <c r="D14219" s="2">
        <v>3372.21</v>
      </c>
      <c r="E14219">
        <v>0.42</v>
      </c>
      <c r="F14219">
        <v>3</v>
      </c>
      <c r="G14219" s="1">
        <v>45406</v>
      </c>
      <c r="H14219" s="1">
        <v>45407</v>
      </c>
      <c r="I14219" t="s">
        <v>21</v>
      </c>
      <c r="J14219" t="s">
        <v>22</v>
      </c>
      <c r="K14219" s="2">
        <v>615.97</v>
      </c>
      <c r="L14219" t="s">
        <v>48</v>
      </c>
      <c r="M14219">
        <f>YEAR(Table1[[#This Row],[order_date]])</f>
        <v>2024</v>
      </c>
      <c r="N14219">
        <f>MONTH(Table1[[#This Row],[order_date]])</f>
        <v>4</v>
      </c>
      <c r="O14219" s="3">
        <f>Table1[[#This Row],[sales]]-Table1[[#This Row],[profit]]</f>
        <v>2756.24</v>
      </c>
      <c r="P14219" s="3">
        <f>Table1[[#This Row],[sales]]*Table1[[#This Row],[quantity]]</f>
        <v>10116.630000000001</v>
      </c>
      <c r="Q14219" s="9">
        <f>Table1[[#This Row],[delivery_date]]-Table1[[#This Row],[order_date]]</f>
        <v>1</v>
      </c>
    </row>
    <row r="14220" spans="1:17" x14ac:dyDescent="0.35">
      <c r="A14220" t="s">
        <v>14251</v>
      </c>
      <c r="B14220" t="s">
        <v>13</v>
      </c>
      <c r="C14220" t="s">
        <v>14</v>
      </c>
      <c r="D14220" s="2">
        <v>2737.23</v>
      </c>
      <c r="E14220">
        <v>0.41</v>
      </c>
      <c r="F14220">
        <v>8</v>
      </c>
      <c r="G14220" s="1">
        <v>45149</v>
      </c>
      <c r="H14220" s="1">
        <v>45151</v>
      </c>
      <c r="I14220" t="s">
        <v>31</v>
      </c>
      <c r="J14220" t="s">
        <v>16</v>
      </c>
      <c r="K14220" s="2">
        <v>597.82000000000005</v>
      </c>
      <c r="L14220" t="s">
        <v>48</v>
      </c>
      <c r="M14220">
        <f>YEAR(Table1[[#This Row],[order_date]])</f>
        <v>2023</v>
      </c>
      <c r="N14220">
        <f>MONTH(Table1[[#This Row],[order_date]])</f>
        <v>8</v>
      </c>
      <c r="O14220" s="3">
        <f>Table1[[#This Row],[sales]]-Table1[[#This Row],[profit]]</f>
        <v>2139.41</v>
      </c>
      <c r="P14220" s="3">
        <f>Table1[[#This Row],[sales]]*Table1[[#This Row],[quantity]]</f>
        <v>21897.84</v>
      </c>
      <c r="Q14220" s="9">
        <f>Table1[[#This Row],[delivery_date]]-Table1[[#This Row],[order_date]]</f>
        <v>2</v>
      </c>
    </row>
    <row r="14221" spans="1:17" x14ac:dyDescent="0.35">
      <c r="A14221" t="s">
        <v>14252</v>
      </c>
      <c r="B14221" t="s">
        <v>19</v>
      </c>
      <c r="C14221" t="s">
        <v>20</v>
      </c>
      <c r="D14221" s="2">
        <v>2537.73</v>
      </c>
      <c r="E14221">
        <v>0.02</v>
      </c>
      <c r="F14221">
        <v>9</v>
      </c>
      <c r="G14221" s="1">
        <v>45394</v>
      </c>
      <c r="H14221" s="1">
        <v>45400</v>
      </c>
      <c r="I14221" t="s">
        <v>21</v>
      </c>
      <c r="J14221" t="s">
        <v>16</v>
      </c>
      <c r="K14221" s="2">
        <v>701.9</v>
      </c>
      <c r="L14221" t="s">
        <v>28</v>
      </c>
      <c r="M14221">
        <f>YEAR(Table1[[#This Row],[order_date]])</f>
        <v>2024</v>
      </c>
      <c r="N14221">
        <f>MONTH(Table1[[#This Row],[order_date]])</f>
        <v>4</v>
      </c>
      <c r="O14221" s="3">
        <f>Table1[[#This Row],[sales]]-Table1[[#This Row],[profit]]</f>
        <v>1835.83</v>
      </c>
      <c r="P14221" s="3">
        <f>Table1[[#This Row],[sales]]*Table1[[#This Row],[quantity]]</f>
        <v>22839.57</v>
      </c>
      <c r="Q14221" s="9">
        <f>Table1[[#This Row],[delivery_date]]-Table1[[#This Row],[order_date]]</f>
        <v>6</v>
      </c>
    </row>
    <row r="14222" spans="1:17" x14ac:dyDescent="0.35">
      <c r="A14222" t="s">
        <v>14253</v>
      </c>
      <c r="B14222" t="s">
        <v>41</v>
      </c>
      <c r="C14222" t="s">
        <v>36</v>
      </c>
      <c r="D14222" s="2">
        <v>4108.62</v>
      </c>
      <c r="E14222">
        <v>0.35</v>
      </c>
      <c r="F14222">
        <v>2</v>
      </c>
      <c r="G14222" s="1">
        <v>45553</v>
      </c>
      <c r="H14222" s="1">
        <v>45559</v>
      </c>
      <c r="I14222" t="s">
        <v>15</v>
      </c>
      <c r="J14222" t="s">
        <v>16</v>
      </c>
      <c r="K14222" s="2">
        <v>945.14</v>
      </c>
      <c r="L14222" t="s">
        <v>17</v>
      </c>
      <c r="M14222">
        <f>YEAR(Table1[[#This Row],[order_date]])</f>
        <v>2024</v>
      </c>
      <c r="N14222">
        <f>MONTH(Table1[[#This Row],[order_date]])</f>
        <v>9</v>
      </c>
      <c r="O14222" s="3">
        <f>Table1[[#This Row],[sales]]-Table1[[#This Row],[profit]]</f>
        <v>3163.48</v>
      </c>
      <c r="P14222" s="3">
        <f>Table1[[#This Row],[sales]]*Table1[[#This Row],[quantity]]</f>
        <v>8217.24</v>
      </c>
      <c r="Q14222" s="9">
        <f>Table1[[#This Row],[delivery_date]]-Table1[[#This Row],[order_date]]</f>
        <v>6</v>
      </c>
    </row>
    <row r="14223" spans="1:17" x14ac:dyDescent="0.35">
      <c r="A14223" t="s">
        <v>14254</v>
      </c>
      <c r="B14223" t="s">
        <v>25</v>
      </c>
      <c r="C14223" t="s">
        <v>33</v>
      </c>
      <c r="D14223" s="2">
        <v>1281.57</v>
      </c>
      <c r="E14223">
        <v>0.08</v>
      </c>
      <c r="F14223">
        <v>6</v>
      </c>
      <c r="G14223" s="1">
        <v>45053</v>
      </c>
      <c r="H14223" s="1">
        <v>45059</v>
      </c>
      <c r="I14223" t="s">
        <v>21</v>
      </c>
      <c r="J14223" t="s">
        <v>27</v>
      </c>
      <c r="K14223" s="2">
        <v>297.76</v>
      </c>
      <c r="L14223" t="s">
        <v>48</v>
      </c>
      <c r="M14223">
        <f>YEAR(Table1[[#This Row],[order_date]])</f>
        <v>2023</v>
      </c>
      <c r="N14223">
        <f>MONTH(Table1[[#This Row],[order_date]])</f>
        <v>5</v>
      </c>
      <c r="O14223" s="3">
        <f>Table1[[#This Row],[sales]]-Table1[[#This Row],[profit]]</f>
        <v>983.81</v>
      </c>
      <c r="P14223" s="3">
        <f>Table1[[#This Row],[sales]]*Table1[[#This Row],[quantity]]</f>
        <v>7689.42</v>
      </c>
      <c r="Q14223" s="9">
        <f>Table1[[#This Row],[delivery_date]]-Table1[[#This Row],[order_date]]</f>
        <v>6</v>
      </c>
    </row>
    <row r="14224" spans="1:17" x14ac:dyDescent="0.35">
      <c r="A14224" t="s">
        <v>14255</v>
      </c>
      <c r="B14224" t="s">
        <v>13</v>
      </c>
      <c r="C14224" t="s">
        <v>20</v>
      </c>
      <c r="D14224" s="2">
        <v>4319.37</v>
      </c>
      <c r="E14224">
        <v>0.31</v>
      </c>
      <c r="F14224">
        <v>3</v>
      </c>
      <c r="G14224" s="1">
        <v>45532</v>
      </c>
      <c r="H14224" s="1">
        <v>45536</v>
      </c>
      <c r="I14224" t="s">
        <v>31</v>
      </c>
      <c r="J14224" t="s">
        <v>27</v>
      </c>
      <c r="K14224" s="2">
        <v>278.58</v>
      </c>
      <c r="L14224" t="s">
        <v>39</v>
      </c>
      <c r="M14224">
        <f>YEAR(Table1[[#This Row],[order_date]])</f>
        <v>2024</v>
      </c>
      <c r="N14224">
        <f>MONTH(Table1[[#This Row],[order_date]])</f>
        <v>8</v>
      </c>
      <c r="O14224" s="3">
        <f>Table1[[#This Row],[sales]]-Table1[[#This Row],[profit]]</f>
        <v>4040.79</v>
      </c>
      <c r="P14224" s="3">
        <f>Table1[[#This Row],[sales]]*Table1[[#This Row],[quantity]]</f>
        <v>12958.11</v>
      </c>
      <c r="Q14224" s="9">
        <f>Table1[[#This Row],[delivery_date]]-Table1[[#This Row],[order_date]]</f>
        <v>4</v>
      </c>
    </row>
    <row r="14225" spans="1:17" x14ac:dyDescent="0.35">
      <c r="A14225" t="s">
        <v>14256</v>
      </c>
      <c r="B14225" t="s">
        <v>13</v>
      </c>
      <c r="C14225" t="s">
        <v>20</v>
      </c>
      <c r="D14225" s="2">
        <v>4337.42</v>
      </c>
      <c r="E14225">
        <v>0.32</v>
      </c>
      <c r="F14225">
        <v>5</v>
      </c>
      <c r="G14225" s="1">
        <v>45185</v>
      </c>
      <c r="H14225" s="1">
        <v>45191</v>
      </c>
      <c r="I14225" t="s">
        <v>21</v>
      </c>
      <c r="J14225" t="s">
        <v>27</v>
      </c>
      <c r="K14225" s="2">
        <v>308.32</v>
      </c>
      <c r="L14225" t="s">
        <v>23</v>
      </c>
      <c r="M14225">
        <f>YEAR(Table1[[#This Row],[order_date]])</f>
        <v>2023</v>
      </c>
      <c r="N14225">
        <f>MONTH(Table1[[#This Row],[order_date]])</f>
        <v>9</v>
      </c>
      <c r="O14225" s="3">
        <f>Table1[[#This Row],[sales]]-Table1[[#This Row],[profit]]</f>
        <v>4029.1</v>
      </c>
      <c r="P14225" s="3">
        <f>Table1[[#This Row],[sales]]*Table1[[#This Row],[quantity]]</f>
        <v>21687.1</v>
      </c>
      <c r="Q14225" s="9">
        <f>Table1[[#This Row],[delivery_date]]-Table1[[#This Row],[order_date]]</f>
        <v>6</v>
      </c>
    </row>
    <row r="14226" spans="1:17" x14ac:dyDescent="0.35">
      <c r="A14226" t="s">
        <v>14257</v>
      </c>
      <c r="B14226" t="s">
        <v>41</v>
      </c>
      <c r="C14226" t="s">
        <v>36</v>
      </c>
      <c r="D14226" s="2">
        <v>4151.63</v>
      </c>
      <c r="E14226">
        <v>0.33</v>
      </c>
      <c r="F14226">
        <v>4</v>
      </c>
      <c r="G14226" s="1">
        <v>45650</v>
      </c>
      <c r="H14226" s="1">
        <v>45653</v>
      </c>
      <c r="I14226" t="s">
        <v>31</v>
      </c>
      <c r="J14226" t="s">
        <v>16</v>
      </c>
      <c r="K14226" s="2">
        <v>492.63</v>
      </c>
      <c r="L14226" t="s">
        <v>17</v>
      </c>
      <c r="M14226">
        <f>YEAR(Table1[[#This Row],[order_date]])</f>
        <v>2024</v>
      </c>
      <c r="N14226">
        <f>MONTH(Table1[[#This Row],[order_date]])</f>
        <v>12</v>
      </c>
      <c r="O14226" s="3">
        <f>Table1[[#This Row],[sales]]-Table1[[#This Row],[profit]]</f>
        <v>3659</v>
      </c>
      <c r="P14226" s="3">
        <f>Table1[[#This Row],[sales]]*Table1[[#This Row],[quantity]]</f>
        <v>16606.52</v>
      </c>
      <c r="Q14226" s="9">
        <f>Table1[[#This Row],[delivery_date]]-Table1[[#This Row],[order_date]]</f>
        <v>3</v>
      </c>
    </row>
    <row r="14227" spans="1:17" x14ac:dyDescent="0.35">
      <c r="A14227" t="s">
        <v>14258</v>
      </c>
      <c r="B14227" t="s">
        <v>13</v>
      </c>
      <c r="C14227" t="s">
        <v>33</v>
      </c>
      <c r="D14227" s="2">
        <v>1772.85</v>
      </c>
      <c r="E14227">
        <v>0.06</v>
      </c>
      <c r="F14227">
        <v>8</v>
      </c>
      <c r="G14227" s="1">
        <v>45446</v>
      </c>
      <c r="H14227" s="1">
        <v>45450</v>
      </c>
      <c r="I14227" t="s">
        <v>31</v>
      </c>
      <c r="J14227" t="s">
        <v>22</v>
      </c>
      <c r="K14227" s="2">
        <v>338.08</v>
      </c>
      <c r="L14227" t="s">
        <v>23</v>
      </c>
      <c r="M14227">
        <f>YEAR(Table1[[#This Row],[order_date]])</f>
        <v>2024</v>
      </c>
      <c r="N14227">
        <f>MONTH(Table1[[#This Row],[order_date]])</f>
        <v>6</v>
      </c>
      <c r="O14227" s="3">
        <f>Table1[[#This Row],[sales]]-Table1[[#This Row],[profit]]</f>
        <v>1434.77</v>
      </c>
      <c r="P14227" s="3">
        <f>Table1[[#This Row],[sales]]*Table1[[#This Row],[quantity]]</f>
        <v>14182.8</v>
      </c>
      <c r="Q14227" s="9">
        <f>Table1[[#This Row],[delivery_date]]-Table1[[#This Row],[order_date]]</f>
        <v>4</v>
      </c>
    </row>
    <row r="14228" spans="1:17" x14ac:dyDescent="0.35">
      <c r="A14228" t="s">
        <v>14259</v>
      </c>
      <c r="B14228" t="s">
        <v>13</v>
      </c>
      <c r="C14228" t="s">
        <v>33</v>
      </c>
      <c r="D14228" s="2">
        <v>896.53</v>
      </c>
      <c r="E14228">
        <v>0.3</v>
      </c>
      <c r="F14228">
        <v>7</v>
      </c>
      <c r="G14228" s="1">
        <v>45182</v>
      </c>
      <c r="H14228" s="1">
        <v>45184</v>
      </c>
      <c r="I14228" t="s">
        <v>31</v>
      </c>
      <c r="J14228" t="s">
        <v>22</v>
      </c>
      <c r="K14228" s="2">
        <v>243.06</v>
      </c>
      <c r="L14228" t="s">
        <v>39</v>
      </c>
      <c r="M14228">
        <f>YEAR(Table1[[#This Row],[order_date]])</f>
        <v>2023</v>
      </c>
      <c r="N14228">
        <f>MONTH(Table1[[#This Row],[order_date]])</f>
        <v>9</v>
      </c>
      <c r="O14228" s="3">
        <f>Table1[[#This Row],[sales]]-Table1[[#This Row],[profit]]</f>
        <v>653.47</v>
      </c>
      <c r="P14228" s="3">
        <f>Table1[[#This Row],[sales]]*Table1[[#This Row],[quantity]]</f>
        <v>6275.71</v>
      </c>
      <c r="Q14228" s="9">
        <f>Table1[[#This Row],[delivery_date]]-Table1[[#This Row],[order_date]]</f>
        <v>2</v>
      </c>
    </row>
    <row r="14229" spans="1:17" x14ac:dyDescent="0.35">
      <c r="A14229" t="s">
        <v>14260</v>
      </c>
      <c r="B14229" t="s">
        <v>25</v>
      </c>
      <c r="C14229" t="s">
        <v>26</v>
      </c>
      <c r="D14229" s="2">
        <v>2428.37</v>
      </c>
      <c r="E14229">
        <v>0.05</v>
      </c>
      <c r="F14229">
        <v>7</v>
      </c>
      <c r="G14229" s="1">
        <v>45333</v>
      </c>
      <c r="H14229" s="1">
        <v>45334</v>
      </c>
      <c r="I14229" t="s">
        <v>31</v>
      </c>
      <c r="J14229" t="s">
        <v>16</v>
      </c>
      <c r="K14229" s="2">
        <v>174.6</v>
      </c>
      <c r="L14229" t="s">
        <v>17</v>
      </c>
      <c r="M14229">
        <f>YEAR(Table1[[#This Row],[order_date]])</f>
        <v>2024</v>
      </c>
      <c r="N14229">
        <f>MONTH(Table1[[#This Row],[order_date]])</f>
        <v>2</v>
      </c>
      <c r="O14229" s="3">
        <f>Table1[[#This Row],[sales]]-Table1[[#This Row],[profit]]</f>
        <v>2253.77</v>
      </c>
      <c r="P14229" s="3">
        <f>Table1[[#This Row],[sales]]*Table1[[#This Row],[quantity]]</f>
        <v>16998.59</v>
      </c>
      <c r="Q14229" s="9">
        <f>Table1[[#This Row],[delivery_date]]-Table1[[#This Row],[order_date]]</f>
        <v>1</v>
      </c>
    </row>
    <row r="14230" spans="1:17" x14ac:dyDescent="0.35">
      <c r="A14230" t="s">
        <v>14261</v>
      </c>
      <c r="B14230" t="s">
        <v>19</v>
      </c>
      <c r="C14230" t="s">
        <v>20</v>
      </c>
      <c r="D14230" s="2">
        <v>1373.22</v>
      </c>
      <c r="E14230">
        <v>0.37</v>
      </c>
      <c r="F14230">
        <v>1</v>
      </c>
      <c r="G14230" s="1">
        <v>45556</v>
      </c>
      <c r="H14230" s="1">
        <v>45563</v>
      </c>
      <c r="I14230" t="s">
        <v>15</v>
      </c>
      <c r="J14230" t="s">
        <v>27</v>
      </c>
      <c r="K14230" s="2">
        <v>117.43</v>
      </c>
      <c r="L14230" t="s">
        <v>48</v>
      </c>
      <c r="M14230">
        <f>YEAR(Table1[[#This Row],[order_date]])</f>
        <v>2024</v>
      </c>
      <c r="N14230">
        <f>MONTH(Table1[[#This Row],[order_date]])</f>
        <v>9</v>
      </c>
      <c r="O14230" s="3">
        <f>Table1[[#This Row],[sales]]-Table1[[#This Row],[profit]]</f>
        <v>1255.79</v>
      </c>
      <c r="P14230" s="3">
        <f>Table1[[#This Row],[sales]]*Table1[[#This Row],[quantity]]</f>
        <v>1373.22</v>
      </c>
      <c r="Q14230" s="9">
        <f>Table1[[#This Row],[delivery_date]]-Table1[[#This Row],[order_date]]</f>
        <v>7</v>
      </c>
    </row>
    <row r="14231" spans="1:17" x14ac:dyDescent="0.35">
      <c r="A14231" t="s">
        <v>14262</v>
      </c>
      <c r="B14231" t="s">
        <v>25</v>
      </c>
      <c r="C14231" t="s">
        <v>14</v>
      </c>
      <c r="D14231" s="2">
        <v>355.69</v>
      </c>
      <c r="E14231">
        <v>0.03</v>
      </c>
      <c r="F14231">
        <v>6</v>
      </c>
      <c r="G14231" s="1">
        <v>45439</v>
      </c>
      <c r="H14231" s="1">
        <v>45441</v>
      </c>
      <c r="I14231" t="s">
        <v>21</v>
      </c>
      <c r="J14231" t="s">
        <v>22</v>
      </c>
      <c r="K14231" s="2">
        <v>64.81</v>
      </c>
      <c r="L14231" t="s">
        <v>23</v>
      </c>
      <c r="M14231">
        <f>YEAR(Table1[[#This Row],[order_date]])</f>
        <v>2024</v>
      </c>
      <c r="N14231">
        <f>MONTH(Table1[[#This Row],[order_date]])</f>
        <v>5</v>
      </c>
      <c r="O14231" s="3">
        <f>Table1[[#This Row],[sales]]-Table1[[#This Row],[profit]]</f>
        <v>290.88</v>
      </c>
      <c r="P14231" s="3">
        <f>Table1[[#This Row],[sales]]*Table1[[#This Row],[quantity]]</f>
        <v>2134.14</v>
      </c>
      <c r="Q14231" s="9">
        <f>Table1[[#This Row],[delivery_date]]-Table1[[#This Row],[order_date]]</f>
        <v>2</v>
      </c>
    </row>
    <row r="14232" spans="1:17" x14ac:dyDescent="0.35">
      <c r="A14232" t="s">
        <v>14263</v>
      </c>
      <c r="B14232" t="s">
        <v>19</v>
      </c>
      <c r="C14232" t="s">
        <v>20</v>
      </c>
      <c r="D14232" s="2">
        <v>1469.4</v>
      </c>
      <c r="E14232">
        <v>0.38</v>
      </c>
      <c r="F14232">
        <v>2</v>
      </c>
      <c r="G14232" s="1">
        <v>44928</v>
      </c>
      <c r="H14232" s="1">
        <v>44930</v>
      </c>
      <c r="I14232" t="s">
        <v>21</v>
      </c>
      <c r="J14232" t="s">
        <v>22</v>
      </c>
      <c r="K14232" s="2">
        <v>124.19</v>
      </c>
      <c r="L14232" t="s">
        <v>34</v>
      </c>
      <c r="M14232">
        <f>YEAR(Table1[[#This Row],[order_date]])</f>
        <v>2023</v>
      </c>
      <c r="N14232">
        <f>MONTH(Table1[[#This Row],[order_date]])</f>
        <v>1</v>
      </c>
      <c r="O14232" s="3">
        <f>Table1[[#This Row],[sales]]-Table1[[#This Row],[profit]]</f>
        <v>1345.21</v>
      </c>
      <c r="P14232" s="3">
        <f>Table1[[#This Row],[sales]]*Table1[[#This Row],[quantity]]</f>
        <v>2938.8</v>
      </c>
      <c r="Q14232" s="9">
        <f>Table1[[#This Row],[delivery_date]]-Table1[[#This Row],[order_date]]</f>
        <v>2</v>
      </c>
    </row>
    <row r="14233" spans="1:17" x14ac:dyDescent="0.35">
      <c r="A14233" t="s">
        <v>14264</v>
      </c>
      <c r="B14233" t="s">
        <v>19</v>
      </c>
      <c r="C14233" t="s">
        <v>14</v>
      </c>
      <c r="D14233" s="2">
        <v>2398.73</v>
      </c>
      <c r="E14233">
        <v>0.44</v>
      </c>
      <c r="F14233">
        <v>8</v>
      </c>
      <c r="G14233" s="1">
        <v>45512</v>
      </c>
      <c r="H14233" s="1">
        <v>45519</v>
      </c>
      <c r="I14233" t="s">
        <v>21</v>
      </c>
      <c r="J14233" t="s">
        <v>22</v>
      </c>
      <c r="K14233" s="2">
        <v>401.06</v>
      </c>
      <c r="L14233" t="s">
        <v>17</v>
      </c>
      <c r="M14233">
        <f>YEAR(Table1[[#This Row],[order_date]])</f>
        <v>2024</v>
      </c>
      <c r="N14233">
        <f>MONTH(Table1[[#This Row],[order_date]])</f>
        <v>8</v>
      </c>
      <c r="O14233" s="3">
        <f>Table1[[#This Row],[sales]]-Table1[[#This Row],[profit]]</f>
        <v>1997.67</v>
      </c>
      <c r="P14233" s="3">
        <f>Table1[[#This Row],[sales]]*Table1[[#This Row],[quantity]]</f>
        <v>19189.84</v>
      </c>
      <c r="Q14233" s="9">
        <f>Table1[[#This Row],[delivery_date]]-Table1[[#This Row],[order_date]]</f>
        <v>7</v>
      </c>
    </row>
    <row r="14234" spans="1:17" x14ac:dyDescent="0.35">
      <c r="A14234" t="s">
        <v>14265</v>
      </c>
      <c r="B14234" t="s">
        <v>19</v>
      </c>
      <c r="C14234" t="s">
        <v>14</v>
      </c>
      <c r="D14234" s="2">
        <v>652.4</v>
      </c>
      <c r="E14234">
        <v>0.15</v>
      </c>
      <c r="F14234">
        <v>6</v>
      </c>
      <c r="G14234" s="1">
        <v>45219</v>
      </c>
      <c r="H14234" s="1">
        <v>45223</v>
      </c>
      <c r="I14234" t="s">
        <v>15</v>
      </c>
      <c r="J14234" t="s">
        <v>22</v>
      </c>
      <c r="K14234" s="2">
        <v>179.96</v>
      </c>
      <c r="L14234" t="s">
        <v>23</v>
      </c>
      <c r="M14234">
        <f>YEAR(Table1[[#This Row],[order_date]])</f>
        <v>2023</v>
      </c>
      <c r="N14234">
        <f>MONTH(Table1[[#This Row],[order_date]])</f>
        <v>10</v>
      </c>
      <c r="O14234" s="3">
        <f>Table1[[#This Row],[sales]]-Table1[[#This Row],[profit]]</f>
        <v>472.43999999999994</v>
      </c>
      <c r="P14234" s="3">
        <f>Table1[[#This Row],[sales]]*Table1[[#This Row],[quantity]]</f>
        <v>3914.3999999999996</v>
      </c>
      <c r="Q14234" s="9">
        <f>Table1[[#This Row],[delivery_date]]-Table1[[#This Row],[order_date]]</f>
        <v>4</v>
      </c>
    </row>
    <row r="14235" spans="1:17" x14ac:dyDescent="0.35">
      <c r="A14235" t="s">
        <v>14266</v>
      </c>
      <c r="B14235" t="s">
        <v>13</v>
      </c>
      <c r="C14235" t="s">
        <v>36</v>
      </c>
      <c r="D14235" s="2">
        <v>4727.24</v>
      </c>
      <c r="E14235">
        <v>0.39</v>
      </c>
      <c r="F14235">
        <v>9</v>
      </c>
      <c r="G14235" s="1">
        <v>45020</v>
      </c>
      <c r="H14235" s="1">
        <v>45023</v>
      </c>
      <c r="I14235" t="s">
        <v>21</v>
      </c>
      <c r="J14235" t="s">
        <v>27</v>
      </c>
      <c r="K14235" s="2">
        <v>1118.97</v>
      </c>
      <c r="L14235" t="s">
        <v>23</v>
      </c>
      <c r="M14235">
        <f>YEAR(Table1[[#This Row],[order_date]])</f>
        <v>2023</v>
      </c>
      <c r="N14235">
        <f>MONTH(Table1[[#This Row],[order_date]])</f>
        <v>4</v>
      </c>
      <c r="O14235" s="3">
        <f>Table1[[#This Row],[sales]]-Table1[[#This Row],[profit]]</f>
        <v>3608.2699999999995</v>
      </c>
      <c r="P14235" s="3">
        <f>Table1[[#This Row],[sales]]*Table1[[#This Row],[quantity]]</f>
        <v>42545.159999999996</v>
      </c>
      <c r="Q14235" s="9">
        <f>Table1[[#This Row],[delivery_date]]-Table1[[#This Row],[order_date]]</f>
        <v>3</v>
      </c>
    </row>
    <row r="14236" spans="1:17" x14ac:dyDescent="0.35">
      <c r="A14236" t="s">
        <v>14267</v>
      </c>
      <c r="B14236" t="s">
        <v>25</v>
      </c>
      <c r="C14236" t="s">
        <v>20</v>
      </c>
      <c r="D14236" s="2">
        <v>3314.9</v>
      </c>
      <c r="E14236">
        <v>0.21</v>
      </c>
      <c r="F14236">
        <v>1</v>
      </c>
      <c r="G14236" s="1">
        <v>44977</v>
      </c>
      <c r="H14236" s="1">
        <v>44980</v>
      </c>
      <c r="I14236" t="s">
        <v>15</v>
      </c>
      <c r="J14236" t="s">
        <v>27</v>
      </c>
      <c r="K14236" s="2">
        <v>784.49</v>
      </c>
      <c r="L14236" t="s">
        <v>48</v>
      </c>
      <c r="M14236">
        <f>YEAR(Table1[[#This Row],[order_date]])</f>
        <v>2023</v>
      </c>
      <c r="N14236">
        <f>MONTH(Table1[[#This Row],[order_date]])</f>
        <v>2</v>
      </c>
      <c r="O14236" s="3">
        <f>Table1[[#This Row],[sales]]-Table1[[#This Row],[profit]]</f>
        <v>2530.41</v>
      </c>
      <c r="P14236" s="3">
        <f>Table1[[#This Row],[sales]]*Table1[[#This Row],[quantity]]</f>
        <v>3314.9</v>
      </c>
      <c r="Q14236" s="9">
        <f>Table1[[#This Row],[delivery_date]]-Table1[[#This Row],[order_date]]</f>
        <v>3</v>
      </c>
    </row>
    <row r="14237" spans="1:17" x14ac:dyDescent="0.35">
      <c r="A14237" t="s">
        <v>14268</v>
      </c>
      <c r="B14237" t="s">
        <v>13</v>
      </c>
      <c r="C14237" t="s">
        <v>36</v>
      </c>
      <c r="D14237" s="2">
        <v>768.07</v>
      </c>
      <c r="E14237">
        <v>0.4</v>
      </c>
      <c r="F14237">
        <v>8</v>
      </c>
      <c r="G14237" s="1">
        <v>45098</v>
      </c>
      <c r="H14237" s="1">
        <v>45102</v>
      </c>
      <c r="I14237" t="s">
        <v>31</v>
      </c>
      <c r="J14237" t="s">
        <v>27</v>
      </c>
      <c r="K14237" s="2">
        <v>118.5</v>
      </c>
      <c r="L14237" t="s">
        <v>17</v>
      </c>
      <c r="M14237">
        <f>YEAR(Table1[[#This Row],[order_date]])</f>
        <v>2023</v>
      </c>
      <c r="N14237">
        <f>MONTH(Table1[[#This Row],[order_date]])</f>
        <v>6</v>
      </c>
      <c r="O14237" s="3">
        <f>Table1[[#This Row],[sales]]-Table1[[#This Row],[profit]]</f>
        <v>649.57000000000005</v>
      </c>
      <c r="P14237" s="3">
        <f>Table1[[#This Row],[sales]]*Table1[[#This Row],[quantity]]</f>
        <v>6144.56</v>
      </c>
      <c r="Q14237" s="9">
        <f>Table1[[#This Row],[delivery_date]]-Table1[[#This Row],[order_date]]</f>
        <v>4</v>
      </c>
    </row>
    <row r="14238" spans="1:17" x14ac:dyDescent="0.35">
      <c r="A14238" t="s">
        <v>14269</v>
      </c>
      <c r="B14238" t="s">
        <v>41</v>
      </c>
      <c r="C14238" t="s">
        <v>26</v>
      </c>
      <c r="D14238" s="2">
        <v>4079.11</v>
      </c>
      <c r="E14238">
        <v>0.34</v>
      </c>
      <c r="F14238">
        <v>2</v>
      </c>
      <c r="G14238" s="1">
        <v>45078</v>
      </c>
      <c r="H14238" s="1">
        <v>45081</v>
      </c>
      <c r="I14238" t="s">
        <v>31</v>
      </c>
      <c r="J14238" t="s">
        <v>22</v>
      </c>
      <c r="K14238" s="2">
        <v>892.05</v>
      </c>
      <c r="L14238" t="s">
        <v>17</v>
      </c>
      <c r="M14238">
        <f>YEAR(Table1[[#This Row],[order_date]])</f>
        <v>2023</v>
      </c>
      <c r="N14238">
        <f>MONTH(Table1[[#This Row],[order_date]])</f>
        <v>6</v>
      </c>
      <c r="O14238" s="3">
        <f>Table1[[#This Row],[sales]]-Table1[[#This Row],[profit]]</f>
        <v>3187.0600000000004</v>
      </c>
      <c r="P14238" s="3">
        <f>Table1[[#This Row],[sales]]*Table1[[#This Row],[quantity]]</f>
        <v>8158.22</v>
      </c>
      <c r="Q14238" s="9">
        <f>Table1[[#This Row],[delivery_date]]-Table1[[#This Row],[order_date]]</f>
        <v>3</v>
      </c>
    </row>
    <row r="14239" spans="1:17" x14ac:dyDescent="0.35">
      <c r="A14239" t="s">
        <v>14270</v>
      </c>
      <c r="B14239" t="s">
        <v>25</v>
      </c>
      <c r="C14239" t="s">
        <v>14</v>
      </c>
      <c r="D14239" s="2">
        <v>4647.63</v>
      </c>
      <c r="E14239">
        <v>0.14000000000000001</v>
      </c>
      <c r="F14239">
        <v>7</v>
      </c>
      <c r="G14239" s="1">
        <v>45086</v>
      </c>
      <c r="H14239" s="1">
        <v>45092</v>
      </c>
      <c r="I14239" t="s">
        <v>15</v>
      </c>
      <c r="J14239" t="s">
        <v>27</v>
      </c>
      <c r="K14239" s="2">
        <v>1088.54</v>
      </c>
      <c r="L14239" t="s">
        <v>39</v>
      </c>
      <c r="M14239">
        <f>YEAR(Table1[[#This Row],[order_date]])</f>
        <v>2023</v>
      </c>
      <c r="N14239">
        <f>MONTH(Table1[[#This Row],[order_date]])</f>
        <v>6</v>
      </c>
      <c r="O14239" s="3">
        <f>Table1[[#This Row],[sales]]-Table1[[#This Row],[profit]]</f>
        <v>3559.09</v>
      </c>
      <c r="P14239" s="3">
        <f>Table1[[#This Row],[sales]]*Table1[[#This Row],[quantity]]</f>
        <v>32533.41</v>
      </c>
      <c r="Q14239" s="9">
        <f>Table1[[#This Row],[delivery_date]]-Table1[[#This Row],[order_date]]</f>
        <v>6</v>
      </c>
    </row>
    <row r="14240" spans="1:17" x14ac:dyDescent="0.35">
      <c r="A14240" t="s">
        <v>14271</v>
      </c>
      <c r="B14240" t="s">
        <v>19</v>
      </c>
      <c r="C14240" t="s">
        <v>33</v>
      </c>
      <c r="D14240" s="2">
        <v>1387.64</v>
      </c>
      <c r="E14240">
        <v>0.1</v>
      </c>
      <c r="F14240">
        <v>3</v>
      </c>
      <c r="G14240" s="1">
        <v>45110</v>
      </c>
      <c r="H14240" s="1">
        <v>45117</v>
      </c>
      <c r="I14240" t="s">
        <v>15</v>
      </c>
      <c r="J14240" t="s">
        <v>22</v>
      </c>
      <c r="K14240" s="2">
        <v>76.39</v>
      </c>
      <c r="L14240" t="s">
        <v>39</v>
      </c>
      <c r="M14240">
        <f>YEAR(Table1[[#This Row],[order_date]])</f>
        <v>2023</v>
      </c>
      <c r="N14240">
        <f>MONTH(Table1[[#This Row],[order_date]])</f>
        <v>7</v>
      </c>
      <c r="O14240" s="3">
        <f>Table1[[#This Row],[sales]]-Table1[[#This Row],[profit]]</f>
        <v>1311.25</v>
      </c>
      <c r="P14240" s="3">
        <f>Table1[[#This Row],[sales]]*Table1[[#This Row],[quantity]]</f>
        <v>4162.92</v>
      </c>
      <c r="Q14240" s="9">
        <f>Table1[[#This Row],[delivery_date]]-Table1[[#This Row],[order_date]]</f>
        <v>7</v>
      </c>
    </row>
    <row r="14241" spans="1:17" x14ac:dyDescent="0.35">
      <c r="A14241" t="s">
        <v>14272</v>
      </c>
      <c r="B14241" t="s">
        <v>13</v>
      </c>
      <c r="C14241" t="s">
        <v>14</v>
      </c>
      <c r="D14241" s="2">
        <v>801.94</v>
      </c>
      <c r="E14241">
        <v>0.46</v>
      </c>
      <c r="F14241">
        <v>7</v>
      </c>
      <c r="G14241" s="1">
        <v>45118</v>
      </c>
      <c r="H14241" s="1">
        <v>45121</v>
      </c>
      <c r="I14241" t="s">
        <v>15</v>
      </c>
      <c r="J14241" t="s">
        <v>27</v>
      </c>
      <c r="K14241" s="2">
        <v>203.36</v>
      </c>
      <c r="L14241" t="s">
        <v>23</v>
      </c>
      <c r="M14241">
        <f>YEAR(Table1[[#This Row],[order_date]])</f>
        <v>2023</v>
      </c>
      <c r="N14241">
        <f>MONTH(Table1[[#This Row],[order_date]])</f>
        <v>7</v>
      </c>
      <c r="O14241" s="3">
        <f>Table1[[#This Row],[sales]]-Table1[[#This Row],[profit]]</f>
        <v>598.58000000000004</v>
      </c>
      <c r="P14241" s="3">
        <f>Table1[[#This Row],[sales]]*Table1[[#This Row],[quantity]]</f>
        <v>5613.58</v>
      </c>
      <c r="Q14241" s="9">
        <f>Table1[[#This Row],[delivery_date]]-Table1[[#This Row],[order_date]]</f>
        <v>3</v>
      </c>
    </row>
    <row r="14242" spans="1:17" x14ac:dyDescent="0.35">
      <c r="A14242" t="s">
        <v>14273</v>
      </c>
      <c r="B14242" t="s">
        <v>13</v>
      </c>
      <c r="C14242" t="s">
        <v>26</v>
      </c>
      <c r="D14242" s="2">
        <v>1680.13</v>
      </c>
      <c r="E14242">
        <v>0.42</v>
      </c>
      <c r="F14242">
        <v>1</v>
      </c>
      <c r="G14242" s="1">
        <v>45084</v>
      </c>
      <c r="H14242" s="1">
        <v>45090</v>
      </c>
      <c r="I14242" t="s">
        <v>15</v>
      </c>
      <c r="J14242" t="s">
        <v>22</v>
      </c>
      <c r="K14242" s="2">
        <v>458.67</v>
      </c>
      <c r="L14242" t="s">
        <v>23</v>
      </c>
      <c r="M14242">
        <f>YEAR(Table1[[#This Row],[order_date]])</f>
        <v>2023</v>
      </c>
      <c r="N14242">
        <f>MONTH(Table1[[#This Row],[order_date]])</f>
        <v>6</v>
      </c>
      <c r="O14242" s="3">
        <f>Table1[[#This Row],[sales]]-Table1[[#This Row],[profit]]</f>
        <v>1221.46</v>
      </c>
      <c r="P14242" s="3">
        <f>Table1[[#This Row],[sales]]*Table1[[#This Row],[quantity]]</f>
        <v>1680.13</v>
      </c>
      <c r="Q14242" s="9">
        <f>Table1[[#This Row],[delivery_date]]-Table1[[#This Row],[order_date]]</f>
        <v>6</v>
      </c>
    </row>
    <row r="14243" spans="1:17" x14ac:dyDescent="0.35">
      <c r="A14243" t="s">
        <v>14274</v>
      </c>
      <c r="B14243" t="s">
        <v>25</v>
      </c>
      <c r="C14243" t="s">
        <v>14</v>
      </c>
      <c r="D14243" s="2">
        <v>4178.0200000000004</v>
      </c>
      <c r="E14243">
        <v>0.33</v>
      </c>
      <c r="F14243">
        <v>9</v>
      </c>
      <c r="G14243" s="1">
        <v>45092</v>
      </c>
      <c r="H14243" s="1">
        <v>45095</v>
      </c>
      <c r="I14243" t="s">
        <v>21</v>
      </c>
      <c r="J14243" t="s">
        <v>16</v>
      </c>
      <c r="K14243" s="2">
        <v>335.55</v>
      </c>
      <c r="L14243" t="s">
        <v>28</v>
      </c>
      <c r="M14243">
        <f>YEAR(Table1[[#This Row],[order_date]])</f>
        <v>2023</v>
      </c>
      <c r="N14243">
        <f>MONTH(Table1[[#This Row],[order_date]])</f>
        <v>6</v>
      </c>
      <c r="O14243" s="3">
        <f>Table1[[#This Row],[sales]]-Table1[[#This Row],[profit]]</f>
        <v>3842.4700000000003</v>
      </c>
      <c r="P14243" s="3">
        <f>Table1[[#This Row],[sales]]*Table1[[#This Row],[quantity]]</f>
        <v>37602.180000000008</v>
      </c>
      <c r="Q14243" s="9">
        <f>Table1[[#This Row],[delivery_date]]-Table1[[#This Row],[order_date]]</f>
        <v>3</v>
      </c>
    </row>
    <row r="14244" spans="1:17" x14ac:dyDescent="0.35">
      <c r="A14244" t="s">
        <v>14275</v>
      </c>
      <c r="B14244" t="s">
        <v>25</v>
      </c>
      <c r="C14244" t="s">
        <v>36</v>
      </c>
      <c r="D14244" s="2">
        <v>957.96</v>
      </c>
      <c r="E14244">
        <v>0.17</v>
      </c>
      <c r="F14244">
        <v>6</v>
      </c>
      <c r="G14244" s="1">
        <v>45045</v>
      </c>
      <c r="H14244" s="1">
        <v>45050</v>
      </c>
      <c r="I14244" t="s">
        <v>21</v>
      </c>
      <c r="J14244" t="s">
        <v>27</v>
      </c>
      <c r="K14244" s="2">
        <v>249.29</v>
      </c>
      <c r="L14244" t="s">
        <v>39</v>
      </c>
      <c r="M14244">
        <f>YEAR(Table1[[#This Row],[order_date]])</f>
        <v>2023</v>
      </c>
      <c r="N14244">
        <f>MONTH(Table1[[#This Row],[order_date]])</f>
        <v>4</v>
      </c>
      <c r="O14244" s="3">
        <f>Table1[[#This Row],[sales]]-Table1[[#This Row],[profit]]</f>
        <v>708.67000000000007</v>
      </c>
      <c r="P14244" s="3">
        <f>Table1[[#This Row],[sales]]*Table1[[#This Row],[quantity]]</f>
        <v>5747.76</v>
      </c>
      <c r="Q14244" s="9">
        <f>Table1[[#This Row],[delivery_date]]-Table1[[#This Row],[order_date]]</f>
        <v>5</v>
      </c>
    </row>
    <row r="14245" spans="1:17" x14ac:dyDescent="0.35">
      <c r="A14245" t="s">
        <v>14276</v>
      </c>
      <c r="B14245" t="s">
        <v>19</v>
      </c>
      <c r="C14245" t="s">
        <v>20</v>
      </c>
      <c r="D14245" s="2">
        <v>3918.8</v>
      </c>
      <c r="E14245">
        <v>0.26</v>
      </c>
      <c r="F14245">
        <v>7</v>
      </c>
      <c r="G14245" s="1">
        <v>45564</v>
      </c>
      <c r="H14245" s="1">
        <v>45570</v>
      </c>
      <c r="I14245" t="s">
        <v>31</v>
      </c>
      <c r="J14245" t="s">
        <v>16</v>
      </c>
      <c r="K14245" s="2">
        <v>546.91</v>
      </c>
      <c r="L14245" t="s">
        <v>23</v>
      </c>
      <c r="M14245">
        <f>YEAR(Table1[[#This Row],[order_date]])</f>
        <v>2024</v>
      </c>
      <c r="N14245">
        <f>MONTH(Table1[[#This Row],[order_date]])</f>
        <v>9</v>
      </c>
      <c r="O14245" s="3">
        <f>Table1[[#This Row],[sales]]-Table1[[#This Row],[profit]]</f>
        <v>3371.8900000000003</v>
      </c>
      <c r="P14245" s="3">
        <f>Table1[[#This Row],[sales]]*Table1[[#This Row],[quantity]]</f>
        <v>27431.600000000002</v>
      </c>
      <c r="Q14245" s="9">
        <f>Table1[[#This Row],[delivery_date]]-Table1[[#This Row],[order_date]]</f>
        <v>6</v>
      </c>
    </row>
    <row r="14246" spans="1:17" x14ac:dyDescent="0.35">
      <c r="A14246" t="s">
        <v>14277</v>
      </c>
      <c r="B14246" t="s">
        <v>19</v>
      </c>
      <c r="C14246" t="s">
        <v>33</v>
      </c>
      <c r="D14246" s="2">
        <v>3609.69</v>
      </c>
      <c r="E14246">
        <v>0.28000000000000003</v>
      </c>
      <c r="F14246">
        <v>9</v>
      </c>
      <c r="G14246" s="1">
        <v>45621</v>
      </c>
      <c r="H14246" s="1">
        <v>45623</v>
      </c>
      <c r="I14246" t="s">
        <v>31</v>
      </c>
      <c r="J14246" t="s">
        <v>27</v>
      </c>
      <c r="K14246" s="2">
        <v>467.49</v>
      </c>
      <c r="L14246" t="s">
        <v>17</v>
      </c>
      <c r="M14246">
        <f>YEAR(Table1[[#This Row],[order_date]])</f>
        <v>2024</v>
      </c>
      <c r="N14246">
        <f>MONTH(Table1[[#This Row],[order_date]])</f>
        <v>11</v>
      </c>
      <c r="O14246" s="3">
        <f>Table1[[#This Row],[sales]]-Table1[[#This Row],[profit]]</f>
        <v>3142.2</v>
      </c>
      <c r="P14246" s="3">
        <f>Table1[[#This Row],[sales]]*Table1[[#This Row],[quantity]]</f>
        <v>32487.21</v>
      </c>
      <c r="Q14246" s="9">
        <f>Table1[[#This Row],[delivery_date]]-Table1[[#This Row],[order_date]]</f>
        <v>2</v>
      </c>
    </row>
    <row r="14247" spans="1:17" x14ac:dyDescent="0.35">
      <c r="A14247" t="s">
        <v>14278</v>
      </c>
      <c r="B14247" t="s">
        <v>41</v>
      </c>
      <c r="C14247" t="s">
        <v>36</v>
      </c>
      <c r="D14247" s="2">
        <v>3291.7</v>
      </c>
      <c r="E14247">
        <v>0.04</v>
      </c>
      <c r="F14247">
        <v>1</v>
      </c>
      <c r="G14247" s="1">
        <v>45335</v>
      </c>
      <c r="H14247" s="1">
        <v>45342</v>
      </c>
      <c r="I14247" t="s">
        <v>15</v>
      </c>
      <c r="J14247" t="s">
        <v>16</v>
      </c>
      <c r="K14247" s="2">
        <v>662.46</v>
      </c>
      <c r="L14247" t="s">
        <v>34</v>
      </c>
      <c r="M14247">
        <f>YEAR(Table1[[#This Row],[order_date]])</f>
        <v>2024</v>
      </c>
      <c r="N14247">
        <f>MONTH(Table1[[#This Row],[order_date]])</f>
        <v>2</v>
      </c>
      <c r="O14247" s="3">
        <f>Table1[[#This Row],[sales]]-Table1[[#This Row],[profit]]</f>
        <v>2629.24</v>
      </c>
      <c r="P14247" s="3">
        <f>Table1[[#This Row],[sales]]*Table1[[#This Row],[quantity]]</f>
        <v>3291.7</v>
      </c>
      <c r="Q14247" s="9">
        <f>Table1[[#This Row],[delivery_date]]-Table1[[#This Row],[order_date]]</f>
        <v>7</v>
      </c>
    </row>
    <row r="14248" spans="1:17" x14ac:dyDescent="0.35">
      <c r="A14248" t="s">
        <v>14279</v>
      </c>
      <c r="B14248" t="s">
        <v>19</v>
      </c>
      <c r="C14248" t="s">
        <v>20</v>
      </c>
      <c r="D14248" s="2">
        <v>2223.2600000000002</v>
      </c>
      <c r="E14248">
        <v>0.49</v>
      </c>
      <c r="F14248">
        <v>8</v>
      </c>
      <c r="G14248" s="1">
        <v>44971</v>
      </c>
      <c r="H14248" s="1">
        <v>44977</v>
      </c>
      <c r="I14248" t="s">
        <v>21</v>
      </c>
      <c r="J14248" t="s">
        <v>16</v>
      </c>
      <c r="K14248" s="2">
        <v>562.59</v>
      </c>
      <c r="L14248" t="s">
        <v>39</v>
      </c>
      <c r="M14248">
        <f>YEAR(Table1[[#This Row],[order_date]])</f>
        <v>2023</v>
      </c>
      <c r="N14248">
        <f>MONTH(Table1[[#This Row],[order_date]])</f>
        <v>2</v>
      </c>
      <c r="O14248" s="3">
        <f>Table1[[#This Row],[sales]]-Table1[[#This Row],[profit]]</f>
        <v>1660.67</v>
      </c>
      <c r="P14248" s="3">
        <f>Table1[[#This Row],[sales]]*Table1[[#This Row],[quantity]]</f>
        <v>17786.080000000002</v>
      </c>
      <c r="Q14248" s="9">
        <f>Table1[[#This Row],[delivery_date]]-Table1[[#This Row],[order_date]]</f>
        <v>6</v>
      </c>
    </row>
    <row r="14249" spans="1:17" x14ac:dyDescent="0.35">
      <c r="A14249" t="s">
        <v>14280</v>
      </c>
      <c r="B14249" t="s">
        <v>13</v>
      </c>
      <c r="C14249" t="s">
        <v>33</v>
      </c>
      <c r="D14249" s="2">
        <v>1897.17</v>
      </c>
      <c r="E14249">
        <v>0.05</v>
      </c>
      <c r="F14249">
        <v>7</v>
      </c>
      <c r="G14249" s="1">
        <v>45116</v>
      </c>
      <c r="H14249" s="1">
        <v>45122</v>
      </c>
      <c r="I14249" t="s">
        <v>15</v>
      </c>
      <c r="J14249" t="s">
        <v>16</v>
      </c>
      <c r="K14249" s="2">
        <v>283.06</v>
      </c>
      <c r="L14249" t="s">
        <v>39</v>
      </c>
      <c r="M14249">
        <f>YEAR(Table1[[#This Row],[order_date]])</f>
        <v>2023</v>
      </c>
      <c r="N14249">
        <f>MONTH(Table1[[#This Row],[order_date]])</f>
        <v>7</v>
      </c>
      <c r="O14249" s="3">
        <f>Table1[[#This Row],[sales]]-Table1[[#This Row],[profit]]</f>
        <v>1614.1100000000001</v>
      </c>
      <c r="P14249" s="3">
        <f>Table1[[#This Row],[sales]]*Table1[[#This Row],[quantity]]</f>
        <v>13280.19</v>
      </c>
      <c r="Q14249" s="9">
        <f>Table1[[#This Row],[delivery_date]]-Table1[[#This Row],[order_date]]</f>
        <v>6</v>
      </c>
    </row>
    <row r="14250" spans="1:17" x14ac:dyDescent="0.35">
      <c r="A14250" t="s">
        <v>14281</v>
      </c>
      <c r="B14250" t="s">
        <v>41</v>
      </c>
      <c r="C14250" t="s">
        <v>26</v>
      </c>
      <c r="D14250" s="2">
        <v>517.76</v>
      </c>
      <c r="E14250">
        <v>0.36</v>
      </c>
      <c r="F14250">
        <v>2</v>
      </c>
      <c r="G14250" s="1">
        <v>45061</v>
      </c>
      <c r="H14250" s="1">
        <v>45067</v>
      </c>
      <c r="I14250" t="s">
        <v>15</v>
      </c>
      <c r="J14250" t="s">
        <v>27</v>
      </c>
      <c r="K14250" s="2">
        <v>107.82</v>
      </c>
      <c r="L14250" t="s">
        <v>34</v>
      </c>
      <c r="M14250">
        <f>YEAR(Table1[[#This Row],[order_date]])</f>
        <v>2023</v>
      </c>
      <c r="N14250">
        <f>MONTH(Table1[[#This Row],[order_date]])</f>
        <v>5</v>
      </c>
      <c r="O14250" s="3">
        <f>Table1[[#This Row],[sales]]-Table1[[#This Row],[profit]]</f>
        <v>409.94</v>
      </c>
      <c r="P14250" s="3">
        <f>Table1[[#This Row],[sales]]*Table1[[#This Row],[quantity]]</f>
        <v>1035.52</v>
      </c>
      <c r="Q14250" s="9">
        <f>Table1[[#This Row],[delivery_date]]-Table1[[#This Row],[order_date]]</f>
        <v>6</v>
      </c>
    </row>
    <row r="14251" spans="1:17" x14ac:dyDescent="0.35">
      <c r="A14251" t="s">
        <v>14282</v>
      </c>
      <c r="B14251" t="s">
        <v>41</v>
      </c>
      <c r="C14251" t="s">
        <v>14</v>
      </c>
      <c r="D14251" s="2">
        <v>1851.04</v>
      </c>
      <c r="E14251">
        <v>0.25</v>
      </c>
      <c r="F14251">
        <v>1</v>
      </c>
      <c r="G14251" s="1">
        <v>45081</v>
      </c>
      <c r="H14251" s="1">
        <v>45082</v>
      </c>
      <c r="I14251" t="s">
        <v>31</v>
      </c>
      <c r="J14251" t="s">
        <v>22</v>
      </c>
      <c r="K14251" s="2">
        <v>476.03</v>
      </c>
      <c r="L14251" t="s">
        <v>28</v>
      </c>
      <c r="M14251">
        <f>YEAR(Table1[[#This Row],[order_date]])</f>
        <v>2023</v>
      </c>
      <c r="N14251">
        <f>MONTH(Table1[[#This Row],[order_date]])</f>
        <v>6</v>
      </c>
      <c r="O14251" s="3">
        <f>Table1[[#This Row],[sales]]-Table1[[#This Row],[profit]]</f>
        <v>1375.01</v>
      </c>
      <c r="P14251" s="3">
        <f>Table1[[#This Row],[sales]]*Table1[[#This Row],[quantity]]</f>
        <v>1851.04</v>
      </c>
      <c r="Q14251" s="9">
        <f>Table1[[#This Row],[delivery_date]]-Table1[[#This Row],[order_date]]</f>
        <v>1</v>
      </c>
    </row>
    <row r="14252" spans="1:17" x14ac:dyDescent="0.35">
      <c r="A14252" t="s">
        <v>14283</v>
      </c>
      <c r="B14252" t="s">
        <v>41</v>
      </c>
      <c r="C14252" t="s">
        <v>33</v>
      </c>
      <c r="D14252" s="2">
        <v>3049.02</v>
      </c>
      <c r="E14252">
        <v>0.38</v>
      </c>
      <c r="F14252">
        <v>1</v>
      </c>
      <c r="G14252" s="1">
        <v>45156</v>
      </c>
      <c r="H14252" s="1">
        <v>45162</v>
      </c>
      <c r="I14252" t="s">
        <v>21</v>
      </c>
      <c r="J14252" t="s">
        <v>22</v>
      </c>
      <c r="K14252" s="2">
        <v>750.06</v>
      </c>
      <c r="L14252" t="s">
        <v>28</v>
      </c>
      <c r="M14252">
        <f>YEAR(Table1[[#This Row],[order_date]])</f>
        <v>2023</v>
      </c>
      <c r="N14252">
        <f>MONTH(Table1[[#This Row],[order_date]])</f>
        <v>8</v>
      </c>
      <c r="O14252" s="3">
        <f>Table1[[#This Row],[sales]]-Table1[[#This Row],[profit]]</f>
        <v>2298.96</v>
      </c>
      <c r="P14252" s="3">
        <f>Table1[[#This Row],[sales]]*Table1[[#This Row],[quantity]]</f>
        <v>3049.02</v>
      </c>
      <c r="Q14252" s="9">
        <f>Table1[[#This Row],[delivery_date]]-Table1[[#This Row],[order_date]]</f>
        <v>6</v>
      </c>
    </row>
    <row r="14253" spans="1:17" x14ac:dyDescent="0.35">
      <c r="A14253" t="s">
        <v>14284</v>
      </c>
      <c r="B14253" t="s">
        <v>25</v>
      </c>
      <c r="C14253" t="s">
        <v>26</v>
      </c>
      <c r="D14253" s="2">
        <v>4501.2299999999996</v>
      </c>
      <c r="E14253">
        <v>0.13</v>
      </c>
      <c r="F14253">
        <v>4</v>
      </c>
      <c r="G14253" s="1">
        <v>44949</v>
      </c>
      <c r="H14253" s="1">
        <v>44954</v>
      </c>
      <c r="I14253" t="s">
        <v>31</v>
      </c>
      <c r="J14253" t="s">
        <v>22</v>
      </c>
      <c r="K14253" s="2">
        <v>535.91999999999996</v>
      </c>
      <c r="L14253" t="s">
        <v>23</v>
      </c>
      <c r="M14253">
        <f>YEAR(Table1[[#This Row],[order_date]])</f>
        <v>2023</v>
      </c>
      <c r="N14253">
        <f>MONTH(Table1[[#This Row],[order_date]])</f>
        <v>1</v>
      </c>
      <c r="O14253" s="3">
        <f>Table1[[#This Row],[sales]]-Table1[[#This Row],[profit]]</f>
        <v>3965.3099999999995</v>
      </c>
      <c r="P14253" s="3">
        <f>Table1[[#This Row],[sales]]*Table1[[#This Row],[quantity]]</f>
        <v>18004.919999999998</v>
      </c>
      <c r="Q14253" s="9">
        <f>Table1[[#This Row],[delivery_date]]-Table1[[#This Row],[order_date]]</f>
        <v>5</v>
      </c>
    </row>
    <row r="14254" spans="1:17" x14ac:dyDescent="0.35">
      <c r="A14254" t="s">
        <v>14285</v>
      </c>
      <c r="B14254" t="s">
        <v>19</v>
      </c>
      <c r="C14254" t="s">
        <v>20</v>
      </c>
      <c r="D14254" s="2">
        <v>4182.3100000000004</v>
      </c>
      <c r="E14254">
        <v>0.2</v>
      </c>
      <c r="F14254">
        <v>5</v>
      </c>
      <c r="G14254" s="1">
        <v>45086</v>
      </c>
      <c r="H14254" s="1">
        <v>45087</v>
      </c>
      <c r="I14254" t="s">
        <v>15</v>
      </c>
      <c r="J14254" t="s">
        <v>27</v>
      </c>
      <c r="K14254" s="2">
        <v>947.31</v>
      </c>
      <c r="L14254" t="s">
        <v>23</v>
      </c>
      <c r="M14254">
        <f>YEAR(Table1[[#This Row],[order_date]])</f>
        <v>2023</v>
      </c>
      <c r="N14254">
        <f>MONTH(Table1[[#This Row],[order_date]])</f>
        <v>6</v>
      </c>
      <c r="O14254" s="3">
        <f>Table1[[#This Row],[sales]]-Table1[[#This Row],[profit]]</f>
        <v>3235.0000000000005</v>
      </c>
      <c r="P14254" s="3">
        <f>Table1[[#This Row],[sales]]*Table1[[#This Row],[quantity]]</f>
        <v>20911.550000000003</v>
      </c>
      <c r="Q14254" s="9">
        <f>Table1[[#This Row],[delivery_date]]-Table1[[#This Row],[order_date]]</f>
        <v>1</v>
      </c>
    </row>
    <row r="14255" spans="1:17" x14ac:dyDescent="0.35">
      <c r="A14255" t="s">
        <v>14286</v>
      </c>
      <c r="B14255" t="s">
        <v>41</v>
      </c>
      <c r="C14255" t="s">
        <v>33</v>
      </c>
      <c r="D14255" s="2">
        <v>257.86</v>
      </c>
      <c r="E14255">
        <v>0.26</v>
      </c>
      <c r="F14255">
        <v>7</v>
      </c>
      <c r="G14255" s="1">
        <v>45440</v>
      </c>
      <c r="H14255" s="1">
        <v>45444</v>
      </c>
      <c r="I14255" t="s">
        <v>31</v>
      </c>
      <c r="J14255" t="s">
        <v>22</v>
      </c>
      <c r="K14255" s="2">
        <v>53.99</v>
      </c>
      <c r="L14255" t="s">
        <v>48</v>
      </c>
      <c r="M14255">
        <f>YEAR(Table1[[#This Row],[order_date]])</f>
        <v>2024</v>
      </c>
      <c r="N14255">
        <f>MONTH(Table1[[#This Row],[order_date]])</f>
        <v>5</v>
      </c>
      <c r="O14255" s="3">
        <f>Table1[[#This Row],[sales]]-Table1[[#This Row],[profit]]</f>
        <v>203.87</v>
      </c>
      <c r="P14255" s="3">
        <f>Table1[[#This Row],[sales]]*Table1[[#This Row],[quantity]]</f>
        <v>1805.02</v>
      </c>
      <c r="Q14255" s="9">
        <f>Table1[[#This Row],[delivery_date]]-Table1[[#This Row],[order_date]]</f>
        <v>4</v>
      </c>
    </row>
    <row r="14256" spans="1:17" x14ac:dyDescent="0.35">
      <c r="A14256" t="s">
        <v>14287</v>
      </c>
      <c r="B14256" t="s">
        <v>25</v>
      </c>
      <c r="C14256" t="s">
        <v>26</v>
      </c>
      <c r="D14256" s="2">
        <v>780.43</v>
      </c>
      <c r="E14256">
        <v>0.06</v>
      </c>
      <c r="F14256">
        <v>8</v>
      </c>
      <c r="G14256" s="1">
        <v>45129</v>
      </c>
      <c r="H14256" s="1">
        <v>45135</v>
      </c>
      <c r="I14256" t="s">
        <v>31</v>
      </c>
      <c r="J14256" t="s">
        <v>27</v>
      </c>
      <c r="K14256" s="2">
        <v>173.81</v>
      </c>
      <c r="L14256" t="s">
        <v>39</v>
      </c>
      <c r="M14256">
        <f>YEAR(Table1[[#This Row],[order_date]])</f>
        <v>2023</v>
      </c>
      <c r="N14256">
        <f>MONTH(Table1[[#This Row],[order_date]])</f>
        <v>7</v>
      </c>
      <c r="O14256" s="3">
        <f>Table1[[#This Row],[sales]]-Table1[[#This Row],[profit]]</f>
        <v>606.61999999999989</v>
      </c>
      <c r="P14256" s="3">
        <f>Table1[[#This Row],[sales]]*Table1[[#This Row],[quantity]]</f>
        <v>6243.44</v>
      </c>
      <c r="Q14256" s="9">
        <f>Table1[[#This Row],[delivery_date]]-Table1[[#This Row],[order_date]]</f>
        <v>6</v>
      </c>
    </row>
    <row r="14257" spans="1:17" x14ac:dyDescent="0.35">
      <c r="A14257" t="s">
        <v>14288</v>
      </c>
      <c r="B14257" t="s">
        <v>25</v>
      </c>
      <c r="C14257" t="s">
        <v>20</v>
      </c>
      <c r="D14257" s="2">
        <v>4257.59</v>
      </c>
      <c r="E14257">
        <v>0.43</v>
      </c>
      <c r="F14257">
        <v>2</v>
      </c>
      <c r="G14257" s="1">
        <v>45600</v>
      </c>
      <c r="H14257" s="1">
        <v>45606</v>
      </c>
      <c r="I14257" t="s">
        <v>31</v>
      </c>
      <c r="J14257" t="s">
        <v>22</v>
      </c>
      <c r="K14257" s="2">
        <v>664.6</v>
      </c>
      <c r="L14257" t="s">
        <v>28</v>
      </c>
      <c r="M14257">
        <f>YEAR(Table1[[#This Row],[order_date]])</f>
        <v>2024</v>
      </c>
      <c r="N14257">
        <f>MONTH(Table1[[#This Row],[order_date]])</f>
        <v>11</v>
      </c>
      <c r="O14257" s="3">
        <f>Table1[[#This Row],[sales]]-Table1[[#This Row],[profit]]</f>
        <v>3592.9900000000002</v>
      </c>
      <c r="P14257" s="3">
        <f>Table1[[#This Row],[sales]]*Table1[[#This Row],[quantity]]</f>
        <v>8515.18</v>
      </c>
      <c r="Q14257" s="9">
        <f>Table1[[#This Row],[delivery_date]]-Table1[[#This Row],[order_date]]</f>
        <v>6</v>
      </c>
    </row>
    <row r="14258" spans="1:17" x14ac:dyDescent="0.35">
      <c r="A14258" t="s">
        <v>14289</v>
      </c>
      <c r="B14258" t="s">
        <v>41</v>
      </c>
      <c r="C14258" t="s">
        <v>36</v>
      </c>
      <c r="D14258" s="2">
        <v>4702.66</v>
      </c>
      <c r="E14258">
        <v>0.5</v>
      </c>
      <c r="F14258">
        <v>9</v>
      </c>
      <c r="G14258" s="1">
        <v>45115</v>
      </c>
      <c r="H14258" s="1">
        <v>45122</v>
      </c>
      <c r="I14258" t="s">
        <v>21</v>
      </c>
      <c r="J14258" t="s">
        <v>16</v>
      </c>
      <c r="K14258" s="2">
        <v>259.06</v>
      </c>
      <c r="L14258" t="s">
        <v>48</v>
      </c>
      <c r="M14258">
        <f>YEAR(Table1[[#This Row],[order_date]])</f>
        <v>2023</v>
      </c>
      <c r="N14258">
        <f>MONTH(Table1[[#This Row],[order_date]])</f>
        <v>7</v>
      </c>
      <c r="O14258" s="3">
        <f>Table1[[#This Row],[sales]]-Table1[[#This Row],[profit]]</f>
        <v>4443.5999999999995</v>
      </c>
      <c r="P14258" s="3">
        <f>Table1[[#This Row],[sales]]*Table1[[#This Row],[quantity]]</f>
        <v>42323.94</v>
      </c>
      <c r="Q14258" s="9">
        <f>Table1[[#This Row],[delivery_date]]-Table1[[#This Row],[order_date]]</f>
        <v>7</v>
      </c>
    </row>
    <row r="14259" spans="1:17" x14ac:dyDescent="0.35">
      <c r="A14259" t="s">
        <v>14290</v>
      </c>
      <c r="B14259" t="s">
        <v>41</v>
      </c>
      <c r="C14259" t="s">
        <v>14</v>
      </c>
      <c r="D14259" s="2">
        <v>373.46</v>
      </c>
      <c r="E14259">
        <v>0.21</v>
      </c>
      <c r="F14259">
        <v>7</v>
      </c>
      <c r="G14259" s="1">
        <v>45037</v>
      </c>
      <c r="H14259" s="1">
        <v>45042</v>
      </c>
      <c r="I14259" t="s">
        <v>31</v>
      </c>
      <c r="J14259" t="s">
        <v>16</v>
      </c>
      <c r="K14259" s="2">
        <v>50.5</v>
      </c>
      <c r="L14259" t="s">
        <v>28</v>
      </c>
      <c r="M14259">
        <f>YEAR(Table1[[#This Row],[order_date]])</f>
        <v>2023</v>
      </c>
      <c r="N14259">
        <f>MONTH(Table1[[#This Row],[order_date]])</f>
        <v>4</v>
      </c>
      <c r="O14259" s="3">
        <f>Table1[[#This Row],[sales]]-Table1[[#This Row],[profit]]</f>
        <v>322.95999999999998</v>
      </c>
      <c r="P14259" s="3">
        <f>Table1[[#This Row],[sales]]*Table1[[#This Row],[quantity]]</f>
        <v>2614.2199999999998</v>
      </c>
      <c r="Q14259" s="9">
        <f>Table1[[#This Row],[delivery_date]]-Table1[[#This Row],[order_date]]</f>
        <v>5</v>
      </c>
    </row>
    <row r="14260" spans="1:17" x14ac:dyDescent="0.35">
      <c r="A14260" t="s">
        <v>14291</v>
      </c>
      <c r="B14260" t="s">
        <v>13</v>
      </c>
      <c r="C14260" t="s">
        <v>26</v>
      </c>
      <c r="D14260" s="2">
        <v>3536.14</v>
      </c>
      <c r="E14260">
        <v>0.19</v>
      </c>
      <c r="F14260">
        <v>6</v>
      </c>
      <c r="G14260" s="1">
        <v>45308</v>
      </c>
      <c r="H14260" s="1">
        <v>45310</v>
      </c>
      <c r="I14260" t="s">
        <v>15</v>
      </c>
      <c r="J14260" t="s">
        <v>16</v>
      </c>
      <c r="K14260" s="2">
        <v>828.97</v>
      </c>
      <c r="L14260" t="s">
        <v>34</v>
      </c>
      <c r="M14260">
        <f>YEAR(Table1[[#This Row],[order_date]])</f>
        <v>2024</v>
      </c>
      <c r="N14260">
        <f>MONTH(Table1[[#This Row],[order_date]])</f>
        <v>1</v>
      </c>
      <c r="O14260" s="3">
        <f>Table1[[#This Row],[sales]]-Table1[[#This Row],[profit]]</f>
        <v>2707.17</v>
      </c>
      <c r="P14260" s="3">
        <f>Table1[[#This Row],[sales]]*Table1[[#This Row],[quantity]]</f>
        <v>21216.84</v>
      </c>
      <c r="Q14260" s="9">
        <f>Table1[[#This Row],[delivery_date]]-Table1[[#This Row],[order_date]]</f>
        <v>2</v>
      </c>
    </row>
    <row r="14261" spans="1:17" x14ac:dyDescent="0.35">
      <c r="A14261" t="s">
        <v>14292</v>
      </c>
      <c r="B14261" t="s">
        <v>41</v>
      </c>
      <c r="C14261" t="s">
        <v>36</v>
      </c>
      <c r="D14261" s="2">
        <v>1892.09</v>
      </c>
      <c r="E14261">
        <v>0.3</v>
      </c>
      <c r="F14261">
        <v>8</v>
      </c>
      <c r="G14261" s="1">
        <v>45192</v>
      </c>
      <c r="H14261" s="1">
        <v>45198</v>
      </c>
      <c r="I14261" t="s">
        <v>21</v>
      </c>
      <c r="J14261" t="s">
        <v>27</v>
      </c>
      <c r="K14261" s="2">
        <v>461.02</v>
      </c>
      <c r="L14261" t="s">
        <v>17</v>
      </c>
      <c r="M14261">
        <f>YEAR(Table1[[#This Row],[order_date]])</f>
        <v>2023</v>
      </c>
      <c r="N14261">
        <f>MONTH(Table1[[#This Row],[order_date]])</f>
        <v>9</v>
      </c>
      <c r="O14261" s="3">
        <f>Table1[[#This Row],[sales]]-Table1[[#This Row],[profit]]</f>
        <v>1431.07</v>
      </c>
      <c r="P14261" s="3">
        <f>Table1[[#This Row],[sales]]*Table1[[#This Row],[quantity]]</f>
        <v>15136.72</v>
      </c>
      <c r="Q14261" s="9">
        <f>Table1[[#This Row],[delivery_date]]-Table1[[#This Row],[order_date]]</f>
        <v>6</v>
      </c>
    </row>
    <row r="14262" spans="1:17" x14ac:dyDescent="0.35">
      <c r="A14262" t="s">
        <v>14293</v>
      </c>
      <c r="B14262" t="s">
        <v>13</v>
      </c>
      <c r="C14262" t="s">
        <v>20</v>
      </c>
      <c r="D14262" s="2">
        <v>1885.02</v>
      </c>
      <c r="E14262">
        <v>0.34</v>
      </c>
      <c r="F14262">
        <v>2</v>
      </c>
      <c r="G14262" s="1">
        <v>45399</v>
      </c>
      <c r="H14262" s="1">
        <v>45400</v>
      </c>
      <c r="I14262" t="s">
        <v>15</v>
      </c>
      <c r="J14262" t="s">
        <v>16</v>
      </c>
      <c r="K14262" s="2">
        <v>504.24</v>
      </c>
      <c r="L14262" t="s">
        <v>34</v>
      </c>
      <c r="M14262">
        <f>YEAR(Table1[[#This Row],[order_date]])</f>
        <v>2024</v>
      </c>
      <c r="N14262">
        <f>MONTH(Table1[[#This Row],[order_date]])</f>
        <v>4</v>
      </c>
      <c r="O14262" s="3">
        <f>Table1[[#This Row],[sales]]-Table1[[#This Row],[profit]]</f>
        <v>1380.78</v>
      </c>
      <c r="P14262" s="3">
        <f>Table1[[#This Row],[sales]]*Table1[[#This Row],[quantity]]</f>
        <v>3770.04</v>
      </c>
      <c r="Q14262" s="9">
        <f>Table1[[#This Row],[delivery_date]]-Table1[[#This Row],[order_date]]</f>
        <v>1</v>
      </c>
    </row>
    <row r="14263" spans="1:17" x14ac:dyDescent="0.35">
      <c r="A14263" t="s">
        <v>14294</v>
      </c>
      <c r="B14263" t="s">
        <v>41</v>
      </c>
      <c r="C14263" t="s">
        <v>33</v>
      </c>
      <c r="D14263" s="2">
        <v>3249.08</v>
      </c>
      <c r="E14263">
        <v>0.43</v>
      </c>
      <c r="F14263">
        <v>1</v>
      </c>
      <c r="G14263" s="1">
        <v>45568</v>
      </c>
      <c r="H14263" s="1">
        <v>45573</v>
      </c>
      <c r="I14263" t="s">
        <v>21</v>
      </c>
      <c r="J14263" t="s">
        <v>16</v>
      </c>
      <c r="K14263" s="2">
        <v>349.97</v>
      </c>
      <c r="L14263" t="s">
        <v>34</v>
      </c>
      <c r="M14263">
        <f>YEAR(Table1[[#This Row],[order_date]])</f>
        <v>2024</v>
      </c>
      <c r="N14263">
        <f>MONTH(Table1[[#This Row],[order_date]])</f>
        <v>10</v>
      </c>
      <c r="O14263" s="3">
        <f>Table1[[#This Row],[sales]]-Table1[[#This Row],[profit]]</f>
        <v>2899.1099999999997</v>
      </c>
      <c r="P14263" s="3">
        <f>Table1[[#This Row],[sales]]*Table1[[#This Row],[quantity]]</f>
        <v>3249.08</v>
      </c>
      <c r="Q14263" s="9">
        <f>Table1[[#This Row],[delivery_date]]-Table1[[#This Row],[order_date]]</f>
        <v>5</v>
      </c>
    </row>
    <row r="14264" spans="1:17" x14ac:dyDescent="0.35">
      <c r="A14264" t="s">
        <v>14295</v>
      </c>
      <c r="B14264" t="s">
        <v>41</v>
      </c>
      <c r="C14264" t="s">
        <v>14</v>
      </c>
      <c r="D14264" s="2">
        <v>4070.06</v>
      </c>
      <c r="E14264">
        <v>0.19</v>
      </c>
      <c r="F14264">
        <v>5</v>
      </c>
      <c r="G14264" s="1">
        <v>45007</v>
      </c>
      <c r="H14264" s="1">
        <v>45011</v>
      </c>
      <c r="I14264" t="s">
        <v>21</v>
      </c>
      <c r="J14264" t="s">
        <v>22</v>
      </c>
      <c r="K14264" s="2">
        <v>866.29</v>
      </c>
      <c r="L14264" t="s">
        <v>34</v>
      </c>
      <c r="M14264">
        <f>YEAR(Table1[[#This Row],[order_date]])</f>
        <v>2023</v>
      </c>
      <c r="N14264">
        <f>MONTH(Table1[[#This Row],[order_date]])</f>
        <v>3</v>
      </c>
      <c r="O14264" s="3">
        <f>Table1[[#This Row],[sales]]-Table1[[#This Row],[profit]]</f>
        <v>3203.77</v>
      </c>
      <c r="P14264" s="3">
        <f>Table1[[#This Row],[sales]]*Table1[[#This Row],[quantity]]</f>
        <v>20350.3</v>
      </c>
      <c r="Q14264" s="9">
        <f>Table1[[#This Row],[delivery_date]]-Table1[[#This Row],[order_date]]</f>
        <v>4</v>
      </c>
    </row>
    <row r="14265" spans="1:17" x14ac:dyDescent="0.35">
      <c r="A14265" t="s">
        <v>14296</v>
      </c>
      <c r="B14265" t="s">
        <v>19</v>
      </c>
      <c r="C14265" t="s">
        <v>20</v>
      </c>
      <c r="D14265" s="2">
        <v>1446.7</v>
      </c>
      <c r="E14265">
        <v>0.38</v>
      </c>
      <c r="F14265">
        <v>9</v>
      </c>
      <c r="G14265" s="1">
        <v>45083</v>
      </c>
      <c r="H14265" s="1">
        <v>45089</v>
      </c>
      <c r="I14265" t="s">
        <v>21</v>
      </c>
      <c r="J14265" t="s">
        <v>27</v>
      </c>
      <c r="K14265" s="2">
        <v>145.11000000000001</v>
      </c>
      <c r="L14265" t="s">
        <v>34</v>
      </c>
      <c r="M14265">
        <f>YEAR(Table1[[#This Row],[order_date]])</f>
        <v>2023</v>
      </c>
      <c r="N14265">
        <f>MONTH(Table1[[#This Row],[order_date]])</f>
        <v>6</v>
      </c>
      <c r="O14265" s="3">
        <f>Table1[[#This Row],[sales]]-Table1[[#This Row],[profit]]</f>
        <v>1301.5900000000001</v>
      </c>
      <c r="P14265" s="3">
        <f>Table1[[#This Row],[sales]]*Table1[[#This Row],[quantity]]</f>
        <v>13020.300000000001</v>
      </c>
      <c r="Q14265" s="9">
        <f>Table1[[#This Row],[delivery_date]]-Table1[[#This Row],[order_date]]</f>
        <v>6</v>
      </c>
    </row>
    <row r="14266" spans="1:17" x14ac:dyDescent="0.35">
      <c r="A14266" t="s">
        <v>14297</v>
      </c>
      <c r="B14266" t="s">
        <v>41</v>
      </c>
      <c r="C14266" t="s">
        <v>26</v>
      </c>
      <c r="D14266" s="2">
        <v>3556.24</v>
      </c>
      <c r="E14266">
        <v>0.12</v>
      </c>
      <c r="F14266">
        <v>7</v>
      </c>
      <c r="G14266" s="1">
        <v>45136</v>
      </c>
      <c r="H14266" s="1">
        <v>45137</v>
      </c>
      <c r="I14266" t="s">
        <v>31</v>
      </c>
      <c r="J14266" t="s">
        <v>22</v>
      </c>
      <c r="K14266" s="2">
        <v>329.41</v>
      </c>
      <c r="L14266" t="s">
        <v>17</v>
      </c>
      <c r="M14266">
        <f>YEAR(Table1[[#This Row],[order_date]])</f>
        <v>2023</v>
      </c>
      <c r="N14266">
        <f>MONTH(Table1[[#This Row],[order_date]])</f>
        <v>7</v>
      </c>
      <c r="O14266" s="3">
        <f>Table1[[#This Row],[sales]]-Table1[[#This Row],[profit]]</f>
        <v>3226.83</v>
      </c>
      <c r="P14266" s="3">
        <f>Table1[[#This Row],[sales]]*Table1[[#This Row],[quantity]]</f>
        <v>24893.68</v>
      </c>
      <c r="Q14266" s="9">
        <f>Table1[[#This Row],[delivery_date]]-Table1[[#This Row],[order_date]]</f>
        <v>1</v>
      </c>
    </row>
    <row r="14267" spans="1:17" x14ac:dyDescent="0.35">
      <c r="A14267" t="s">
        <v>14298</v>
      </c>
      <c r="B14267" t="s">
        <v>41</v>
      </c>
      <c r="C14267" t="s">
        <v>14</v>
      </c>
      <c r="D14267" s="2">
        <v>3215.79</v>
      </c>
      <c r="E14267">
        <v>0.34</v>
      </c>
      <c r="F14267">
        <v>7</v>
      </c>
      <c r="G14267" s="1">
        <v>45164</v>
      </c>
      <c r="H14267" s="1">
        <v>45166</v>
      </c>
      <c r="I14267" t="s">
        <v>21</v>
      </c>
      <c r="J14267" t="s">
        <v>16</v>
      </c>
      <c r="K14267" s="2">
        <v>724.01</v>
      </c>
      <c r="L14267" t="s">
        <v>17</v>
      </c>
      <c r="M14267">
        <f>YEAR(Table1[[#This Row],[order_date]])</f>
        <v>2023</v>
      </c>
      <c r="N14267">
        <f>MONTH(Table1[[#This Row],[order_date]])</f>
        <v>8</v>
      </c>
      <c r="O14267" s="3">
        <f>Table1[[#This Row],[sales]]-Table1[[#This Row],[profit]]</f>
        <v>2491.7799999999997</v>
      </c>
      <c r="P14267" s="3">
        <f>Table1[[#This Row],[sales]]*Table1[[#This Row],[quantity]]</f>
        <v>22510.53</v>
      </c>
      <c r="Q14267" s="9">
        <f>Table1[[#This Row],[delivery_date]]-Table1[[#This Row],[order_date]]</f>
        <v>2</v>
      </c>
    </row>
    <row r="14268" spans="1:17" x14ac:dyDescent="0.35">
      <c r="A14268" t="s">
        <v>14299</v>
      </c>
      <c r="B14268" t="s">
        <v>13</v>
      </c>
      <c r="C14268" t="s">
        <v>36</v>
      </c>
      <c r="D14268" s="2">
        <v>2634.87</v>
      </c>
      <c r="E14268">
        <v>0.23</v>
      </c>
      <c r="F14268">
        <v>9</v>
      </c>
      <c r="G14268" s="1">
        <v>45242</v>
      </c>
      <c r="H14268" s="1">
        <v>45244</v>
      </c>
      <c r="I14268" t="s">
        <v>31</v>
      </c>
      <c r="J14268" t="s">
        <v>16</v>
      </c>
      <c r="K14268" s="2">
        <v>246.24</v>
      </c>
      <c r="L14268" t="s">
        <v>23</v>
      </c>
      <c r="M14268">
        <f>YEAR(Table1[[#This Row],[order_date]])</f>
        <v>2023</v>
      </c>
      <c r="N14268">
        <f>MONTH(Table1[[#This Row],[order_date]])</f>
        <v>11</v>
      </c>
      <c r="O14268" s="3">
        <f>Table1[[#This Row],[sales]]-Table1[[#This Row],[profit]]</f>
        <v>2388.63</v>
      </c>
      <c r="P14268" s="3">
        <f>Table1[[#This Row],[sales]]*Table1[[#This Row],[quantity]]</f>
        <v>23713.829999999998</v>
      </c>
      <c r="Q14268" s="9">
        <f>Table1[[#This Row],[delivery_date]]-Table1[[#This Row],[order_date]]</f>
        <v>2</v>
      </c>
    </row>
    <row r="14269" spans="1:17" x14ac:dyDescent="0.35">
      <c r="A14269" t="s">
        <v>14300</v>
      </c>
      <c r="B14269" t="s">
        <v>13</v>
      </c>
      <c r="C14269" t="s">
        <v>14</v>
      </c>
      <c r="D14269" s="2">
        <v>3051.89</v>
      </c>
      <c r="E14269">
        <v>0.33</v>
      </c>
      <c r="F14269">
        <v>5</v>
      </c>
      <c r="G14269" s="1">
        <v>44943</v>
      </c>
      <c r="H14269" s="1">
        <v>44944</v>
      </c>
      <c r="I14269" t="s">
        <v>15</v>
      </c>
      <c r="J14269" t="s">
        <v>22</v>
      </c>
      <c r="K14269" s="2">
        <v>177.22</v>
      </c>
      <c r="L14269" t="s">
        <v>48</v>
      </c>
      <c r="M14269">
        <f>YEAR(Table1[[#This Row],[order_date]])</f>
        <v>2023</v>
      </c>
      <c r="N14269">
        <f>MONTH(Table1[[#This Row],[order_date]])</f>
        <v>1</v>
      </c>
      <c r="O14269" s="3">
        <f>Table1[[#This Row],[sales]]-Table1[[#This Row],[profit]]</f>
        <v>2874.67</v>
      </c>
      <c r="P14269" s="3">
        <f>Table1[[#This Row],[sales]]*Table1[[#This Row],[quantity]]</f>
        <v>15259.449999999999</v>
      </c>
      <c r="Q14269" s="9">
        <f>Table1[[#This Row],[delivery_date]]-Table1[[#This Row],[order_date]]</f>
        <v>1</v>
      </c>
    </row>
    <row r="14270" spans="1:17" x14ac:dyDescent="0.35">
      <c r="A14270" t="s">
        <v>14301</v>
      </c>
      <c r="B14270" t="s">
        <v>19</v>
      </c>
      <c r="C14270" t="s">
        <v>36</v>
      </c>
      <c r="D14270" s="2">
        <v>188.46</v>
      </c>
      <c r="E14270">
        <v>0.19</v>
      </c>
      <c r="F14270">
        <v>5</v>
      </c>
      <c r="G14270" s="1">
        <v>45110</v>
      </c>
      <c r="H14270" s="1">
        <v>45116</v>
      </c>
      <c r="I14270" t="s">
        <v>21</v>
      </c>
      <c r="J14270" t="s">
        <v>27</v>
      </c>
      <c r="K14270" s="2">
        <v>37.99</v>
      </c>
      <c r="L14270" t="s">
        <v>23</v>
      </c>
      <c r="M14270">
        <f>YEAR(Table1[[#This Row],[order_date]])</f>
        <v>2023</v>
      </c>
      <c r="N14270">
        <f>MONTH(Table1[[#This Row],[order_date]])</f>
        <v>7</v>
      </c>
      <c r="O14270" s="3">
        <f>Table1[[#This Row],[sales]]-Table1[[#This Row],[profit]]</f>
        <v>150.47</v>
      </c>
      <c r="P14270" s="3">
        <f>Table1[[#This Row],[sales]]*Table1[[#This Row],[quantity]]</f>
        <v>942.30000000000007</v>
      </c>
      <c r="Q14270" s="9">
        <f>Table1[[#This Row],[delivery_date]]-Table1[[#This Row],[order_date]]</f>
        <v>6</v>
      </c>
    </row>
    <row r="14271" spans="1:17" x14ac:dyDescent="0.35">
      <c r="A14271" t="s">
        <v>14302</v>
      </c>
      <c r="B14271" t="s">
        <v>41</v>
      </c>
      <c r="C14271" t="s">
        <v>20</v>
      </c>
      <c r="D14271" s="2">
        <v>119.92</v>
      </c>
      <c r="E14271">
        <v>0.15</v>
      </c>
      <c r="F14271">
        <v>7</v>
      </c>
      <c r="G14271" s="1">
        <v>45421</v>
      </c>
      <c r="H14271" s="1">
        <v>45423</v>
      </c>
      <c r="I14271" t="s">
        <v>21</v>
      </c>
      <c r="J14271" t="s">
        <v>27</v>
      </c>
      <c r="K14271" s="2">
        <v>7.02</v>
      </c>
      <c r="L14271" t="s">
        <v>23</v>
      </c>
      <c r="M14271">
        <f>YEAR(Table1[[#This Row],[order_date]])</f>
        <v>2024</v>
      </c>
      <c r="N14271">
        <f>MONTH(Table1[[#This Row],[order_date]])</f>
        <v>5</v>
      </c>
      <c r="O14271" s="3">
        <f>Table1[[#This Row],[sales]]-Table1[[#This Row],[profit]]</f>
        <v>112.9</v>
      </c>
      <c r="P14271" s="3">
        <f>Table1[[#This Row],[sales]]*Table1[[#This Row],[quantity]]</f>
        <v>839.44</v>
      </c>
      <c r="Q14271" s="9">
        <f>Table1[[#This Row],[delivery_date]]-Table1[[#This Row],[order_date]]</f>
        <v>2</v>
      </c>
    </row>
    <row r="14272" spans="1:17" x14ac:dyDescent="0.35">
      <c r="A14272" t="s">
        <v>14303</v>
      </c>
      <c r="B14272" t="s">
        <v>41</v>
      </c>
      <c r="C14272" t="s">
        <v>33</v>
      </c>
      <c r="D14272" s="2">
        <v>2797.15</v>
      </c>
      <c r="E14272">
        <v>0.24</v>
      </c>
      <c r="F14272">
        <v>6</v>
      </c>
      <c r="G14272" s="1">
        <v>45524</v>
      </c>
      <c r="H14272" s="1">
        <v>45525</v>
      </c>
      <c r="I14272" t="s">
        <v>21</v>
      </c>
      <c r="J14272" t="s">
        <v>22</v>
      </c>
      <c r="K14272" s="2">
        <v>515.16999999999996</v>
      </c>
      <c r="L14272" t="s">
        <v>28</v>
      </c>
      <c r="M14272">
        <f>YEAR(Table1[[#This Row],[order_date]])</f>
        <v>2024</v>
      </c>
      <c r="N14272">
        <f>MONTH(Table1[[#This Row],[order_date]])</f>
        <v>8</v>
      </c>
      <c r="O14272" s="3">
        <f>Table1[[#This Row],[sales]]-Table1[[#This Row],[profit]]</f>
        <v>2281.98</v>
      </c>
      <c r="P14272" s="3">
        <f>Table1[[#This Row],[sales]]*Table1[[#This Row],[quantity]]</f>
        <v>16782.900000000001</v>
      </c>
      <c r="Q14272" s="9">
        <f>Table1[[#This Row],[delivery_date]]-Table1[[#This Row],[order_date]]</f>
        <v>1</v>
      </c>
    </row>
    <row r="14273" spans="1:17" x14ac:dyDescent="0.35">
      <c r="A14273" t="s">
        <v>14304</v>
      </c>
      <c r="B14273" t="s">
        <v>13</v>
      </c>
      <c r="C14273" t="s">
        <v>14</v>
      </c>
      <c r="D14273" s="2">
        <v>2668.13</v>
      </c>
      <c r="E14273">
        <v>0.45</v>
      </c>
      <c r="F14273">
        <v>6</v>
      </c>
      <c r="G14273" s="1">
        <v>45394</v>
      </c>
      <c r="H14273" s="1">
        <v>45401</v>
      </c>
      <c r="I14273" t="s">
        <v>21</v>
      </c>
      <c r="J14273" t="s">
        <v>22</v>
      </c>
      <c r="K14273" s="2">
        <v>670.28</v>
      </c>
      <c r="L14273" t="s">
        <v>39</v>
      </c>
      <c r="M14273">
        <f>YEAR(Table1[[#This Row],[order_date]])</f>
        <v>2024</v>
      </c>
      <c r="N14273">
        <f>MONTH(Table1[[#This Row],[order_date]])</f>
        <v>4</v>
      </c>
      <c r="O14273" s="3">
        <f>Table1[[#This Row],[sales]]-Table1[[#This Row],[profit]]</f>
        <v>1997.8500000000001</v>
      </c>
      <c r="P14273" s="3">
        <f>Table1[[#This Row],[sales]]*Table1[[#This Row],[quantity]]</f>
        <v>16008.78</v>
      </c>
      <c r="Q14273" s="9">
        <f>Table1[[#This Row],[delivery_date]]-Table1[[#This Row],[order_date]]</f>
        <v>7</v>
      </c>
    </row>
    <row r="14274" spans="1:17" x14ac:dyDescent="0.35">
      <c r="A14274" t="s">
        <v>14305</v>
      </c>
      <c r="B14274" t="s">
        <v>25</v>
      </c>
      <c r="C14274" t="s">
        <v>33</v>
      </c>
      <c r="D14274" s="2">
        <v>449.54</v>
      </c>
      <c r="E14274">
        <v>0.34</v>
      </c>
      <c r="F14274">
        <v>8</v>
      </c>
      <c r="G14274" s="1">
        <v>45079</v>
      </c>
      <c r="H14274" s="1">
        <v>45083</v>
      </c>
      <c r="I14274" t="s">
        <v>15</v>
      </c>
      <c r="J14274" t="s">
        <v>27</v>
      </c>
      <c r="K14274" s="2">
        <v>27.44</v>
      </c>
      <c r="L14274" t="s">
        <v>17</v>
      </c>
      <c r="M14274">
        <f>YEAR(Table1[[#This Row],[order_date]])</f>
        <v>2023</v>
      </c>
      <c r="N14274">
        <f>MONTH(Table1[[#This Row],[order_date]])</f>
        <v>6</v>
      </c>
      <c r="O14274" s="3">
        <f>Table1[[#This Row],[sales]]-Table1[[#This Row],[profit]]</f>
        <v>422.1</v>
      </c>
      <c r="P14274" s="3">
        <f>Table1[[#This Row],[sales]]*Table1[[#This Row],[quantity]]</f>
        <v>3596.32</v>
      </c>
      <c r="Q14274" s="9">
        <f>Table1[[#This Row],[delivery_date]]-Table1[[#This Row],[order_date]]</f>
        <v>4</v>
      </c>
    </row>
    <row r="14275" spans="1:17" x14ac:dyDescent="0.35">
      <c r="A14275" t="s">
        <v>14306</v>
      </c>
      <c r="B14275" t="s">
        <v>25</v>
      </c>
      <c r="C14275" t="s">
        <v>33</v>
      </c>
      <c r="D14275" s="2">
        <v>2510.9299999999998</v>
      </c>
      <c r="E14275">
        <v>0.31</v>
      </c>
      <c r="F14275">
        <v>4</v>
      </c>
      <c r="G14275" s="1">
        <v>45197</v>
      </c>
      <c r="H14275" s="1">
        <v>45203</v>
      </c>
      <c r="I14275" t="s">
        <v>31</v>
      </c>
      <c r="J14275" t="s">
        <v>16</v>
      </c>
      <c r="K14275" s="2">
        <v>546.14</v>
      </c>
      <c r="L14275" t="s">
        <v>28</v>
      </c>
      <c r="M14275">
        <f>YEAR(Table1[[#This Row],[order_date]])</f>
        <v>2023</v>
      </c>
      <c r="N14275">
        <f>MONTH(Table1[[#This Row],[order_date]])</f>
        <v>9</v>
      </c>
      <c r="O14275" s="3">
        <f>Table1[[#This Row],[sales]]-Table1[[#This Row],[profit]]</f>
        <v>1964.79</v>
      </c>
      <c r="P14275" s="3">
        <f>Table1[[#This Row],[sales]]*Table1[[#This Row],[quantity]]</f>
        <v>10043.719999999999</v>
      </c>
      <c r="Q14275" s="9">
        <f>Table1[[#This Row],[delivery_date]]-Table1[[#This Row],[order_date]]</f>
        <v>6</v>
      </c>
    </row>
    <row r="14276" spans="1:17" x14ac:dyDescent="0.35">
      <c r="A14276" t="s">
        <v>14307</v>
      </c>
      <c r="B14276" t="s">
        <v>25</v>
      </c>
      <c r="C14276" t="s">
        <v>14</v>
      </c>
      <c r="D14276" s="2">
        <v>3811.89</v>
      </c>
      <c r="E14276">
        <v>0.36</v>
      </c>
      <c r="F14276">
        <v>2</v>
      </c>
      <c r="G14276" s="1">
        <v>45539</v>
      </c>
      <c r="H14276" s="1">
        <v>45545</v>
      </c>
      <c r="I14276" t="s">
        <v>15</v>
      </c>
      <c r="J14276" t="s">
        <v>16</v>
      </c>
      <c r="K14276" s="2">
        <v>259.98</v>
      </c>
      <c r="L14276" t="s">
        <v>48</v>
      </c>
      <c r="M14276">
        <f>YEAR(Table1[[#This Row],[order_date]])</f>
        <v>2024</v>
      </c>
      <c r="N14276">
        <f>MONTH(Table1[[#This Row],[order_date]])</f>
        <v>9</v>
      </c>
      <c r="O14276" s="3">
        <f>Table1[[#This Row],[sales]]-Table1[[#This Row],[profit]]</f>
        <v>3551.91</v>
      </c>
      <c r="P14276" s="3">
        <f>Table1[[#This Row],[sales]]*Table1[[#This Row],[quantity]]</f>
        <v>7623.78</v>
      </c>
      <c r="Q14276" s="9">
        <f>Table1[[#This Row],[delivery_date]]-Table1[[#This Row],[order_date]]</f>
        <v>6</v>
      </c>
    </row>
    <row r="14277" spans="1:17" x14ac:dyDescent="0.35">
      <c r="A14277" t="s">
        <v>14308</v>
      </c>
      <c r="B14277" t="s">
        <v>13</v>
      </c>
      <c r="C14277" t="s">
        <v>14</v>
      </c>
      <c r="D14277" s="2">
        <v>2751.89</v>
      </c>
      <c r="E14277">
        <v>0.36</v>
      </c>
      <c r="F14277">
        <v>3</v>
      </c>
      <c r="G14277" s="1">
        <v>45005</v>
      </c>
      <c r="H14277" s="1">
        <v>45006</v>
      </c>
      <c r="I14277" t="s">
        <v>31</v>
      </c>
      <c r="J14277" t="s">
        <v>27</v>
      </c>
      <c r="K14277" s="2">
        <v>566.01</v>
      </c>
      <c r="L14277" t="s">
        <v>23</v>
      </c>
      <c r="M14277">
        <f>YEAR(Table1[[#This Row],[order_date]])</f>
        <v>2023</v>
      </c>
      <c r="N14277">
        <f>MONTH(Table1[[#This Row],[order_date]])</f>
        <v>3</v>
      </c>
      <c r="O14277" s="3">
        <f>Table1[[#This Row],[sales]]-Table1[[#This Row],[profit]]</f>
        <v>2185.88</v>
      </c>
      <c r="P14277" s="3">
        <f>Table1[[#This Row],[sales]]*Table1[[#This Row],[quantity]]</f>
        <v>8255.67</v>
      </c>
      <c r="Q14277" s="9">
        <f>Table1[[#This Row],[delivery_date]]-Table1[[#This Row],[order_date]]</f>
        <v>1</v>
      </c>
    </row>
    <row r="14278" spans="1:17" x14ac:dyDescent="0.35">
      <c r="A14278" t="s">
        <v>14309</v>
      </c>
      <c r="B14278" t="s">
        <v>13</v>
      </c>
      <c r="C14278" t="s">
        <v>33</v>
      </c>
      <c r="D14278" s="2">
        <v>2636.31</v>
      </c>
      <c r="E14278">
        <v>0.15</v>
      </c>
      <c r="F14278">
        <v>4</v>
      </c>
      <c r="G14278" s="1">
        <v>45367</v>
      </c>
      <c r="H14278" s="1">
        <v>45368</v>
      </c>
      <c r="I14278" t="s">
        <v>31</v>
      </c>
      <c r="J14278" t="s">
        <v>22</v>
      </c>
      <c r="K14278" s="2">
        <v>705.88</v>
      </c>
      <c r="L14278" t="s">
        <v>28</v>
      </c>
      <c r="M14278">
        <f>YEAR(Table1[[#This Row],[order_date]])</f>
        <v>2024</v>
      </c>
      <c r="N14278">
        <f>MONTH(Table1[[#This Row],[order_date]])</f>
        <v>3</v>
      </c>
      <c r="O14278" s="3">
        <f>Table1[[#This Row],[sales]]-Table1[[#This Row],[profit]]</f>
        <v>1930.4299999999998</v>
      </c>
      <c r="P14278" s="3">
        <f>Table1[[#This Row],[sales]]*Table1[[#This Row],[quantity]]</f>
        <v>10545.24</v>
      </c>
      <c r="Q14278" s="9">
        <f>Table1[[#This Row],[delivery_date]]-Table1[[#This Row],[order_date]]</f>
        <v>1</v>
      </c>
    </row>
    <row r="14279" spans="1:17" x14ac:dyDescent="0.35">
      <c r="A14279" t="s">
        <v>14310</v>
      </c>
      <c r="B14279" t="s">
        <v>25</v>
      </c>
      <c r="C14279" t="s">
        <v>26</v>
      </c>
      <c r="D14279" s="2">
        <v>3617.75</v>
      </c>
      <c r="E14279">
        <v>0.12</v>
      </c>
      <c r="F14279">
        <v>5</v>
      </c>
      <c r="G14279" s="1">
        <v>45110</v>
      </c>
      <c r="H14279" s="1">
        <v>45111</v>
      </c>
      <c r="I14279" t="s">
        <v>21</v>
      </c>
      <c r="J14279" t="s">
        <v>16</v>
      </c>
      <c r="K14279" s="2">
        <v>569.32000000000005</v>
      </c>
      <c r="L14279" t="s">
        <v>39</v>
      </c>
      <c r="M14279">
        <f>YEAR(Table1[[#This Row],[order_date]])</f>
        <v>2023</v>
      </c>
      <c r="N14279">
        <f>MONTH(Table1[[#This Row],[order_date]])</f>
        <v>7</v>
      </c>
      <c r="O14279" s="3">
        <f>Table1[[#This Row],[sales]]-Table1[[#This Row],[profit]]</f>
        <v>3048.43</v>
      </c>
      <c r="P14279" s="3">
        <f>Table1[[#This Row],[sales]]*Table1[[#This Row],[quantity]]</f>
        <v>18088.75</v>
      </c>
      <c r="Q14279" s="9">
        <f>Table1[[#This Row],[delivery_date]]-Table1[[#This Row],[order_date]]</f>
        <v>1</v>
      </c>
    </row>
    <row r="14280" spans="1:17" x14ac:dyDescent="0.35">
      <c r="A14280" t="s">
        <v>14311</v>
      </c>
      <c r="B14280" t="s">
        <v>25</v>
      </c>
      <c r="C14280" t="s">
        <v>26</v>
      </c>
      <c r="D14280" s="2">
        <v>942.04</v>
      </c>
      <c r="E14280">
        <v>0.25</v>
      </c>
      <c r="F14280">
        <v>2</v>
      </c>
      <c r="G14280" s="1">
        <v>45520</v>
      </c>
      <c r="H14280" s="1">
        <v>45521</v>
      </c>
      <c r="I14280" t="s">
        <v>15</v>
      </c>
      <c r="J14280" t="s">
        <v>27</v>
      </c>
      <c r="K14280" s="2">
        <v>136.11000000000001</v>
      </c>
      <c r="L14280" t="s">
        <v>34</v>
      </c>
      <c r="M14280">
        <f>YEAR(Table1[[#This Row],[order_date]])</f>
        <v>2024</v>
      </c>
      <c r="N14280">
        <f>MONTH(Table1[[#This Row],[order_date]])</f>
        <v>8</v>
      </c>
      <c r="O14280" s="3">
        <f>Table1[[#This Row],[sales]]-Table1[[#This Row],[profit]]</f>
        <v>805.93</v>
      </c>
      <c r="P14280" s="3">
        <f>Table1[[#This Row],[sales]]*Table1[[#This Row],[quantity]]</f>
        <v>1884.08</v>
      </c>
      <c r="Q14280" s="9">
        <f>Table1[[#This Row],[delivery_date]]-Table1[[#This Row],[order_date]]</f>
        <v>1</v>
      </c>
    </row>
    <row r="14281" spans="1:17" x14ac:dyDescent="0.35">
      <c r="A14281" t="s">
        <v>14312</v>
      </c>
      <c r="B14281" t="s">
        <v>41</v>
      </c>
      <c r="C14281" t="s">
        <v>14</v>
      </c>
      <c r="D14281" s="2">
        <v>2341.65</v>
      </c>
      <c r="E14281">
        <v>7.0000000000000007E-2</v>
      </c>
      <c r="F14281">
        <v>8</v>
      </c>
      <c r="G14281" s="1">
        <v>45475</v>
      </c>
      <c r="H14281" s="1">
        <v>45480</v>
      </c>
      <c r="I14281" t="s">
        <v>31</v>
      </c>
      <c r="J14281" t="s">
        <v>16</v>
      </c>
      <c r="K14281" s="2">
        <v>598.59</v>
      </c>
      <c r="L14281" t="s">
        <v>39</v>
      </c>
      <c r="M14281">
        <f>YEAR(Table1[[#This Row],[order_date]])</f>
        <v>2024</v>
      </c>
      <c r="N14281">
        <f>MONTH(Table1[[#This Row],[order_date]])</f>
        <v>7</v>
      </c>
      <c r="O14281" s="3">
        <f>Table1[[#This Row],[sales]]-Table1[[#This Row],[profit]]</f>
        <v>1743.06</v>
      </c>
      <c r="P14281" s="3">
        <f>Table1[[#This Row],[sales]]*Table1[[#This Row],[quantity]]</f>
        <v>18733.2</v>
      </c>
      <c r="Q14281" s="9">
        <f>Table1[[#This Row],[delivery_date]]-Table1[[#This Row],[order_date]]</f>
        <v>5</v>
      </c>
    </row>
    <row r="14282" spans="1:17" x14ac:dyDescent="0.35">
      <c r="A14282" t="s">
        <v>14313</v>
      </c>
      <c r="B14282" t="s">
        <v>13</v>
      </c>
      <c r="C14282" t="s">
        <v>33</v>
      </c>
      <c r="D14282" s="2">
        <v>825.43</v>
      </c>
      <c r="E14282">
        <v>0.24</v>
      </c>
      <c r="F14282">
        <v>5</v>
      </c>
      <c r="G14282" s="1">
        <v>45566</v>
      </c>
      <c r="H14282" s="1">
        <v>45573</v>
      </c>
      <c r="I14282" t="s">
        <v>31</v>
      </c>
      <c r="J14282" t="s">
        <v>22</v>
      </c>
      <c r="K14282" s="2">
        <v>170.77</v>
      </c>
      <c r="L14282" t="s">
        <v>39</v>
      </c>
      <c r="M14282">
        <f>YEAR(Table1[[#This Row],[order_date]])</f>
        <v>2024</v>
      </c>
      <c r="N14282">
        <f>MONTH(Table1[[#This Row],[order_date]])</f>
        <v>10</v>
      </c>
      <c r="O14282" s="3">
        <f>Table1[[#This Row],[sales]]-Table1[[#This Row],[profit]]</f>
        <v>654.66</v>
      </c>
      <c r="P14282" s="3">
        <f>Table1[[#This Row],[sales]]*Table1[[#This Row],[quantity]]</f>
        <v>4127.1499999999996</v>
      </c>
      <c r="Q14282" s="9">
        <f>Table1[[#This Row],[delivery_date]]-Table1[[#This Row],[order_date]]</f>
        <v>7</v>
      </c>
    </row>
    <row r="14283" spans="1:17" x14ac:dyDescent="0.35">
      <c r="A14283" t="s">
        <v>14314</v>
      </c>
      <c r="B14283" t="s">
        <v>13</v>
      </c>
      <c r="C14283" t="s">
        <v>33</v>
      </c>
      <c r="D14283" s="2">
        <v>2666.82</v>
      </c>
      <c r="E14283">
        <v>0.35</v>
      </c>
      <c r="F14283">
        <v>7</v>
      </c>
      <c r="G14283" s="1">
        <v>44991</v>
      </c>
      <c r="H14283" s="1">
        <v>44998</v>
      </c>
      <c r="I14283" t="s">
        <v>21</v>
      </c>
      <c r="J14283" t="s">
        <v>16</v>
      </c>
      <c r="K14283" s="2">
        <v>433.39</v>
      </c>
      <c r="L14283" t="s">
        <v>17</v>
      </c>
      <c r="M14283">
        <f>YEAR(Table1[[#This Row],[order_date]])</f>
        <v>2023</v>
      </c>
      <c r="N14283">
        <f>MONTH(Table1[[#This Row],[order_date]])</f>
        <v>3</v>
      </c>
      <c r="O14283" s="3">
        <f>Table1[[#This Row],[sales]]-Table1[[#This Row],[profit]]</f>
        <v>2233.4300000000003</v>
      </c>
      <c r="P14283" s="3">
        <f>Table1[[#This Row],[sales]]*Table1[[#This Row],[quantity]]</f>
        <v>18667.740000000002</v>
      </c>
      <c r="Q14283" s="9">
        <f>Table1[[#This Row],[delivery_date]]-Table1[[#This Row],[order_date]]</f>
        <v>7</v>
      </c>
    </row>
    <row r="14284" spans="1:17" x14ac:dyDescent="0.35">
      <c r="A14284" t="s">
        <v>14315</v>
      </c>
      <c r="B14284" t="s">
        <v>25</v>
      </c>
      <c r="C14284" t="s">
        <v>20</v>
      </c>
      <c r="D14284" s="2">
        <v>3000.51</v>
      </c>
      <c r="E14284">
        <v>0</v>
      </c>
      <c r="F14284">
        <v>9</v>
      </c>
      <c r="G14284" s="1">
        <v>45215</v>
      </c>
      <c r="H14284" s="1">
        <v>45217</v>
      </c>
      <c r="I14284" t="s">
        <v>15</v>
      </c>
      <c r="J14284" t="s">
        <v>27</v>
      </c>
      <c r="K14284" s="2">
        <v>621.87</v>
      </c>
      <c r="L14284" t="s">
        <v>17</v>
      </c>
      <c r="M14284">
        <f>YEAR(Table1[[#This Row],[order_date]])</f>
        <v>2023</v>
      </c>
      <c r="N14284">
        <f>MONTH(Table1[[#This Row],[order_date]])</f>
        <v>10</v>
      </c>
      <c r="O14284" s="3">
        <f>Table1[[#This Row],[sales]]-Table1[[#This Row],[profit]]</f>
        <v>2378.6400000000003</v>
      </c>
      <c r="P14284" s="3">
        <f>Table1[[#This Row],[sales]]*Table1[[#This Row],[quantity]]</f>
        <v>27004.590000000004</v>
      </c>
      <c r="Q14284" s="9">
        <f>Table1[[#This Row],[delivery_date]]-Table1[[#This Row],[order_date]]</f>
        <v>2</v>
      </c>
    </row>
    <row r="14285" spans="1:17" x14ac:dyDescent="0.35">
      <c r="A14285" t="s">
        <v>14316</v>
      </c>
      <c r="B14285" t="s">
        <v>25</v>
      </c>
      <c r="C14285" t="s">
        <v>33</v>
      </c>
      <c r="D14285" s="2">
        <v>696.2</v>
      </c>
      <c r="E14285">
        <v>0.06</v>
      </c>
      <c r="F14285">
        <v>7</v>
      </c>
      <c r="G14285" s="1">
        <v>45057</v>
      </c>
      <c r="H14285" s="1">
        <v>45059</v>
      </c>
      <c r="I14285" t="s">
        <v>21</v>
      </c>
      <c r="J14285" t="s">
        <v>22</v>
      </c>
      <c r="K14285" s="2">
        <v>87.24</v>
      </c>
      <c r="L14285" t="s">
        <v>39</v>
      </c>
      <c r="M14285">
        <f>YEAR(Table1[[#This Row],[order_date]])</f>
        <v>2023</v>
      </c>
      <c r="N14285">
        <f>MONTH(Table1[[#This Row],[order_date]])</f>
        <v>5</v>
      </c>
      <c r="O14285" s="3">
        <f>Table1[[#This Row],[sales]]-Table1[[#This Row],[profit]]</f>
        <v>608.96</v>
      </c>
      <c r="P14285" s="3">
        <f>Table1[[#This Row],[sales]]*Table1[[#This Row],[quantity]]</f>
        <v>4873.4000000000005</v>
      </c>
      <c r="Q14285" s="9">
        <f>Table1[[#This Row],[delivery_date]]-Table1[[#This Row],[order_date]]</f>
        <v>2</v>
      </c>
    </row>
    <row r="14286" spans="1:17" x14ac:dyDescent="0.35">
      <c r="A14286" t="s">
        <v>14317</v>
      </c>
      <c r="B14286" t="s">
        <v>19</v>
      </c>
      <c r="C14286" t="s">
        <v>26</v>
      </c>
      <c r="D14286" s="2">
        <v>470.02</v>
      </c>
      <c r="E14286">
        <v>0.48</v>
      </c>
      <c r="F14286">
        <v>4</v>
      </c>
      <c r="G14286" s="1">
        <v>45231</v>
      </c>
      <c r="H14286" s="1">
        <v>45234</v>
      </c>
      <c r="I14286" t="s">
        <v>31</v>
      </c>
      <c r="J14286" t="s">
        <v>27</v>
      </c>
      <c r="K14286" s="2">
        <v>130.66999999999999</v>
      </c>
      <c r="L14286" t="s">
        <v>34</v>
      </c>
      <c r="M14286">
        <f>YEAR(Table1[[#This Row],[order_date]])</f>
        <v>2023</v>
      </c>
      <c r="N14286">
        <f>MONTH(Table1[[#This Row],[order_date]])</f>
        <v>11</v>
      </c>
      <c r="O14286" s="3">
        <f>Table1[[#This Row],[sales]]-Table1[[#This Row],[profit]]</f>
        <v>339.35</v>
      </c>
      <c r="P14286" s="3">
        <f>Table1[[#This Row],[sales]]*Table1[[#This Row],[quantity]]</f>
        <v>1880.08</v>
      </c>
      <c r="Q14286" s="9">
        <f>Table1[[#This Row],[delivery_date]]-Table1[[#This Row],[order_date]]</f>
        <v>3</v>
      </c>
    </row>
    <row r="14287" spans="1:17" x14ac:dyDescent="0.35">
      <c r="A14287" t="s">
        <v>14318</v>
      </c>
      <c r="B14287" t="s">
        <v>13</v>
      </c>
      <c r="C14287" t="s">
        <v>20</v>
      </c>
      <c r="D14287" s="2">
        <v>916.99</v>
      </c>
      <c r="E14287">
        <v>0.46</v>
      </c>
      <c r="F14287">
        <v>3</v>
      </c>
      <c r="G14287" s="1">
        <v>45620</v>
      </c>
      <c r="H14287" s="1">
        <v>45627</v>
      </c>
      <c r="I14287" t="s">
        <v>21</v>
      </c>
      <c r="J14287" t="s">
        <v>27</v>
      </c>
      <c r="K14287" s="2">
        <v>47.32</v>
      </c>
      <c r="L14287" t="s">
        <v>34</v>
      </c>
      <c r="M14287">
        <f>YEAR(Table1[[#This Row],[order_date]])</f>
        <v>2024</v>
      </c>
      <c r="N14287">
        <f>MONTH(Table1[[#This Row],[order_date]])</f>
        <v>11</v>
      </c>
      <c r="O14287" s="3">
        <f>Table1[[#This Row],[sales]]-Table1[[#This Row],[profit]]</f>
        <v>869.67</v>
      </c>
      <c r="P14287" s="3">
        <f>Table1[[#This Row],[sales]]*Table1[[#This Row],[quantity]]</f>
        <v>2750.9700000000003</v>
      </c>
      <c r="Q14287" s="9">
        <f>Table1[[#This Row],[delivery_date]]-Table1[[#This Row],[order_date]]</f>
        <v>7</v>
      </c>
    </row>
    <row r="14288" spans="1:17" x14ac:dyDescent="0.35">
      <c r="A14288" t="s">
        <v>14319</v>
      </c>
      <c r="B14288" t="s">
        <v>19</v>
      </c>
      <c r="C14288" t="s">
        <v>26</v>
      </c>
      <c r="D14288" s="2">
        <v>2973.05</v>
      </c>
      <c r="E14288">
        <v>0.21</v>
      </c>
      <c r="F14288">
        <v>8</v>
      </c>
      <c r="G14288" s="1">
        <v>45075</v>
      </c>
      <c r="H14288" s="1">
        <v>45080</v>
      </c>
      <c r="I14288" t="s">
        <v>15</v>
      </c>
      <c r="J14288" t="s">
        <v>16</v>
      </c>
      <c r="K14288" s="2">
        <v>348.17</v>
      </c>
      <c r="L14288" t="s">
        <v>17</v>
      </c>
      <c r="M14288">
        <f>YEAR(Table1[[#This Row],[order_date]])</f>
        <v>2023</v>
      </c>
      <c r="N14288">
        <f>MONTH(Table1[[#This Row],[order_date]])</f>
        <v>5</v>
      </c>
      <c r="O14288" s="3">
        <f>Table1[[#This Row],[sales]]-Table1[[#This Row],[profit]]</f>
        <v>2624.88</v>
      </c>
      <c r="P14288" s="3">
        <f>Table1[[#This Row],[sales]]*Table1[[#This Row],[quantity]]</f>
        <v>23784.400000000001</v>
      </c>
      <c r="Q14288" s="9">
        <f>Table1[[#This Row],[delivery_date]]-Table1[[#This Row],[order_date]]</f>
        <v>5</v>
      </c>
    </row>
    <row r="14289" spans="1:17" x14ac:dyDescent="0.35">
      <c r="A14289" t="s">
        <v>14320</v>
      </c>
      <c r="B14289" t="s">
        <v>41</v>
      </c>
      <c r="C14289" t="s">
        <v>36</v>
      </c>
      <c r="D14289" s="2">
        <v>1029.1300000000001</v>
      </c>
      <c r="E14289">
        <v>0.3</v>
      </c>
      <c r="F14289">
        <v>9</v>
      </c>
      <c r="G14289" s="1">
        <v>45036</v>
      </c>
      <c r="H14289" s="1">
        <v>45038</v>
      </c>
      <c r="I14289" t="s">
        <v>21</v>
      </c>
      <c r="J14289" t="s">
        <v>27</v>
      </c>
      <c r="K14289" s="2">
        <v>267.14</v>
      </c>
      <c r="L14289" t="s">
        <v>23</v>
      </c>
      <c r="M14289">
        <f>YEAR(Table1[[#This Row],[order_date]])</f>
        <v>2023</v>
      </c>
      <c r="N14289">
        <f>MONTH(Table1[[#This Row],[order_date]])</f>
        <v>4</v>
      </c>
      <c r="O14289" s="3">
        <f>Table1[[#This Row],[sales]]-Table1[[#This Row],[profit]]</f>
        <v>761.99000000000012</v>
      </c>
      <c r="P14289" s="3">
        <f>Table1[[#This Row],[sales]]*Table1[[#This Row],[quantity]]</f>
        <v>9262.1700000000019</v>
      </c>
      <c r="Q14289" s="9">
        <f>Table1[[#This Row],[delivery_date]]-Table1[[#This Row],[order_date]]</f>
        <v>2</v>
      </c>
    </row>
    <row r="14290" spans="1:17" x14ac:dyDescent="0.35">
      <c r="A14290" t="s">
        <v>14321</v>
      </c>
      <c r="B14290" t="s">
        <v>19</v>
      </c>
      <c r="C14290" t="s">
        <v>14</v>
      </c>
      <c r="D14290" s="2">
        <v>1448.69</v>
      </c>
      <c r="E14290">
        <v>0.08</v>
      </c>
      <c r="F14290">
        <v>5</v>
      </c>
      <c r="G14290" s="1">
        <v>45031</v>
      </c>
      <c r="H14290" s="1">
        <v>45036</v>
      </c>
      <c r="I14290" t="s">
        <v>15</v>
      </c>
      <c r="J14290" t="s">
        <v>27</v>
      </c>
      <c r="K14290" s="2">
        <v>144.47999999999999</v>
      </c>
      <c r="L14290" t="s">
        <v>34</v>
      </c>
      <c r="M14290">
        <f>YEAR(Table1[[#This Row],[order_date]])</f>
        <v>2023</v>
      </c>
      <c r="N14290">
        <f>MONTH(Table1[[#This Row],[order_date]])</f>
        <v>4</v>
      </c>
      <c r="O14290" s="3">
        <f>Table1[[#This Row],[sales]]-Table1[[#This Row],[profit]]</f>
        <v>1304.21</v>
      </c>
      <c r="P14290" s="3">
        <f>Table1[[#This Row],[sales]]*Table1[[#This Row],[quantity]]</f>
        <v>7243.4500000000007</v>
      </c>
      <c r="Q14290" s="9">
        <f>Table1[[#This Row],[delivery_date]]-Table1[[#This Row],[order_date]]</f>
        <v>5</v>
      </c>
    </row>
    <row r="14291" spans="1:17" x14ac:dyDescent="0.35">
      <c r="A14291" t="s">
        <v>14322</v>
      </c>
      <c r="B14291" t="s">
        <v>25</v>
      </c>
      <c r="C14291" t="s">
        <v>36</v>
      </c>
      <c r="D14291" s="2">
        <v>3542.48</v>
      </c>
      <c r="E14291">
        <v>0.17</v>
      </c>
      <c r="F14291">
        <v>6</v>
      </c>
      <c r="G14291" s="1">
        <v>44953</v>
      </c>
      <c r="H14291" s="1">
        <v>44954</v>
      </c>
      <c r="I14291" t="s">
        <v>31</v>
      </c>
      <c r="J14291" t="s">
        <v>16</v>
      </c>
      <c r="K14291" s="2">
        <v>385.09</v>
      </c>
      <c r="L14291" t="s">
        <v>39</v>
      </c>
      <c r="M14291">
        <f>YEAR(Table1[[#This Row],[order_date]])</f>
        <v>2023</v>
      </c>
      <c r="N14291">
        <f>MONTH(Table1[[#This Row],[order_date]])</f>
        <v>1</v>
      </c>
      <c r="O14291" s="3">
        <f>Table1[[#This Row],[sales]]-Table1[[#This Row],[profit]]</f>
        <v>3157.39</v>
      </c>
      <c r="P14291" s="3">
        <f>Table1[[#This Row],[sales]]*Table1[[#This Row],[quantity]]</f>
        <v>21254.880000000001</v>
      </c>
      <c r="Q14291" s="9">
        <f>Table1[[#This Row],[delivery_date]]-Table1[[#This Row],[order_date]]</f>
        <v>1</v>
      </c>
    </row>
    <row r="14292" spans="1:17" x14ac:dyDescent="0.35">
      <c r="A14292" t="s">
        <v>14323</v>
      </c>
      <c r="B14292" t="s">
        <v>13</v>
      </c>
      <c r="C14292" t="s">
        <v>14</v>
      </c>
      <c r="D14292" s="2">
        <v>1316.89</v>
      </c>
      <c r="E14292">
        <v>0.4</v>
      </c>
      <c r="F14292">
        <v>6</v>
      </c>
      <c r="G14292" s="1">
        <v>45314</v>
      </c>
      <c r="H14292" s="1">
        <v>45315</v>
      </c>
      <c r="I14292" t="s">
        <v>31</v>
      </c>
      <c r="J14292" t="s">
        <v>16</v>
      </c>
      <c r="K14292" s="2">
        <v>250.77</v>
      </c>
      <c r="L14292" t="s">
        <v>39</v>
      </c>
      <c r="M14292">
        <f>YEAR(Table1[[#This Row],[order_date]])</f>
        <v>2024</v>
      </c>
      <c r="N14292">
        <f>MONTH(Table1[[#This Row],[order_date]])</f>
        <v>1</v>
      </c>
      <c r="O14292" s="3">
        <f>Table1[[#This Row],[sales]]-Table1[[#This Row],[profit]]</f>
        <v>1066.1200000000001</v>
      </c>
      <c r="P14292" s="3">
        <f>Table1[[#This Row],[sales]]*Table1[[#This Row],[quantity]]</f>
        <v>7901.34</v>
      </c>
      <c r="Q14292" s="9">
        <f>Table1[[#This Row],[delivery_date]]-Table1[[#This Row],[order_date]]</f>
        <v>1</v>
      </c>
    </row>
    <row r="14293" spans="1:17" x14ac:dyDescent="0.35">
      <c r="A14293" t="s">
        <v>14324</v>
      </c>
      <c r="B14293" t="s">
        <v>13</v>
      </c>
      <c r="C14293" t="s">
        <v>26</v>
      </c>
      <c r="D14293" s="2">
        <v>2047.88</v>
      </c>
      <c r="E14293">
        <v>0.43</v>
      </c>
      <c r="F14293">
        <v>3</v>
      </c>
      <c r="G14293" s="1">
        <v>45041</v>
      </c>
      <c r="H14293" s="1">
        <v>45043</v>
      </c>
      <c r="I14293" t="s">
        <v>15</v>
      </c>
      <c r="J14293" t="s">
        <v>16</v>
      </c>
      <c r="K14293" s="2">
        <v>448.53</v>
      </c>
      <c r="L14293" t="s">
        <v>48</v>
      </c>
      <c r="M14293">
        <f>YEAR(Table1[[#This Row],[order_date]])</f>
        <v>2023</v>
      </c>
      <c r="N14293">
        <f>MONTH(Table1[[#This Row],[order_date]])</f>
        <v>4</v>
      </c>
      <c r="O14293" s="3">
        <f>Table1[[#This Row],[sales]]-Table1[[#This Row],[profit]]</f>
        <v>1599.3500000000001</v>
      </c>
      <c r="P14293" s="3">
        <f>Table1[[#This Row],[sales]]*Table1[[#This Row],[quantity]]</f>
        <v>6143.64</v>
      </c>
      <c r="Q14293" s="9">
        <f>Table1[[#This Row],[delivery_date]]-Table1[[#This Row],[order_date]]</f>
        <v>2</v>
      </c>
    </row>
    <row r="14294" spans="1:17" x14ac:dyDescent="0.35">
      <c r="A14294" t="s">
        <v>14325</v>
      </c>
      <c r="B14294" t="s">
        <v>19</v>
      </c>
      <c r="C14294" t="s">
        <v>26</v>
      </c>
      <c r="D14294" s="2">
        <v>4651.34</v>
      </c>
      <c r="E14294">
        <v>0.2</v>
      </c>
      <c r="F14294">
        <v>4</v>
      </c>
      <c r="G14294" s="1">
        <v>45153</v>
      </c>
      <c r="H14294" s="1">
        <v>45157</v>
      </c>
      <c r="I14294" t="s">
        <v>21</v>
      </c>
      <c r="J14294" t="s">
        <v>22</v>
      </c>
      <c r="K14294" s="2">
        <v>281.20999999999998</v>
      </c>
      <c r="L14294" t="s">
        <v>48</v>
      </c>
      <c r="M14294">
        <f>YEAR(Table1[[#This Row],[order_date]])</f>
        <v>2023</v>
      </c>
      <c r="N14294">
        <f>MONTH(Table1[[#This Row],[order_date]])</f>
        <v>8</v>
      </c>
      <c r="O14294" s="3">
        <f>Table1[[#This Row],[sales]]-Table1[[#This Row],[profit]]</f>
        <v>4370.13</v>
      </c>
      <c r="P14294" s="3">
        <f>Table1[[#This Row],[sales]]*Table1[[#This Row],[quantity]]</f>
        <v>18605.36</v>
      </c>
      <c r="Q14294" s="9">
        <f>Table1[[#This Row],[delivery_date]]-Table1[[#This Row],[order_date]]</f>
        <v>4</v>
      </c>
    </row>
    <row r="14295" spans="1:17" x14ac:dyDescent="0.35">
      <c r="A14295" t="s">
        <v>14326</v>
      </c>
      <c r="B14295" t="s">
        <v>19</v>
      </c>
      <c r="C14295" t="s">
        <v>36</v>
      </c>
      <c r="D14295" s="2">
        <v>4142.4799999999996</v>
      </c>
      <c r="E14295">
        <v>0.16</v>
      </c>
      <c r="F14295">
        <v>9</v>
      </c>
      <c r="G14295" s="1">
        <v>45055</v>
      </c>
      <c r="H14295" s="1">
        <v>45057</v>
      </c>
      <c r="I14295" t="s">
        <v>15</v>
      </c>
      <c r="J14295" t="s">
        <v>16</v>
      </c>
      <c r="K14295" s="2">
        <v>1064.9100000000001</v>
      </c>
      <c r="L14295" t="s">
        <v>39</v>
      </c>
      <c r="M14295">
        <f>YEAR(Table1[[#This Row],[order_date]])</f>
        <v>2023</v>
      </c>
      <c r="N14295">
        <f>MONTH(Table1[[#This Row],[order_date]])</f>
        <v>5</v>
      </c>
      <c r="O14295" s="3">
        <f>Table1[[#This Row],[sales]]-Table1[[#This Row],[profit]]</f>
        <v>3077.5699999999997</v>
      </c>
      <c r="P14295" s="3">
        <f>Table1[[#This Row],[sales]]*Table1[[#This Row],[quantity]]</f>
        <v>37282.319999999992</v>
      </c>
      <c r="Q14295" s="9">
        <f>Table1[[#This Row],[delivery_date]]-Table1[[#This Row],[order_date]]</f>
        <v>2</v>
      </c>
    </row>
    <row r="14296" spans="1:17" x14ac:dyDescent="0.35">
      <c r="A14296" t="s">
        <v>14327</v>
      </c>
      <c r="B14296" t="s">
        <v>41</v>
      </c>
      <c r="C14296" t="s">
        <v>14</v>
      </c>
      <c r="D14296" s="2">
        <v>1351.81</v>
      </c>
      <c r="E14296">
        <v>0.34</v>
      </c>
      <c r="F14296">
        <v>6</v>
      </c>
      <c r="G14296" s="1">
        <v>45365</v>
      </c>
      <c r="H14296" s="1">
        <v>45369</v>
      </c>
      <c r="I14296" t="s">
        <v>15</v>
      </c>
      <c r="J14296" t="s">
        <v>16</v>
      </c>
      <c r="K14296" s="2">
        <v>259.66000000000003</v>
      </c>
      <c r="L14296" t="s">
        <v>39</v>
      </c>
      <c r="M14296">
        <f>YEAR(Table1[[#This Row],[order_date]])</f>
        <v>2024</v>
      </c>
      <c r="N14296">
        <f>MONTH(Table1[[#This Row],[order_date]])</f>
        <v>3</v>
      </c>
      <c r="O14296" s="3">
        <f>Table1[[#This Row],[sales]]-Table1[[#This Row],[profit]]</f>
        <v>1092.1499999999999</v>
      </c>
      <c r="P14296" s="3">
        <f>Table1[[#This Row],[sales]]*Table1[[#This Row],[quantity]]</f>
        <v>8110.86</v>
      </c>
      <c r="Q14296" s="9">
        <f>Table1[[#This Row],[delivery_date]]-Table1[[#This Row],[order_date]]</f>
        <v>4</v>
      </c>
    </row>
    <row r="14297" spans="1:17" x14ac:dyDescent="0.35">
      <c r="A14297" t="s">
        <v>14328</v>
      </c>
      <c r="B14297" t="s">
        <v>41</v>
      </c>
      <c r="C14297" t="s">
        <v>14</v>
      </c>
      <c r="D14297" s="2">
        <v>3028.12</v>
      </c>
      <c r="E14297">
        <v>0.36</v>
      </c>
      <c r="F14297">
        <v>5</v>
      </c>
      <c r="G14297" s="1">
        <v>45462</v>
      </c>
      <c r="H14297" s="1">
        <v>45463</v>
      </c>
      <c r="I14297" t="s">
        <v>31</v>
      </c>
      <c r="J14297" t="s">
        <v>22</v>
      </c>
      <c r="K14297" s="2">
        <v>187.52</v>
      </c>
      <c r="L14297" t="s">
        <v>17</v>
      </c>
      <c r="M14297">
        <f>YEAR(Table1[[#This Row],[order_date]])</f>
        <v>2024</v>
      </c>
      <c r="N14297">
        <f>MONTH(Table1[[#This Row],[order_date]])</f>
        <v>6</v>
      </c>
      <c r="O14297" s="3">
        <f>Table1[[#This Row],[sales]]-Table1[[#This Row],[profit]]</f>
        <v>2840.6</v>
      </c>
      <c r="P14297" s="3">
        <f>Table1[[#This Row],[sales]]*Table1[[#This Row],[quantity]]</f>
        <v>15140.599999999999</v>
      </c>
      <c r="Q14297" s="9">
        <f>Table1[[#This Row],[delivery_date]]-Table1[[#This Row],[order_date]]</f>
        <v>1</v>
      </c>
    </row>
    <row r="14298" spans="1:17" x14ac:dyDescent="0.35">
      <c r="A14298" t="s">
        <v>14329</v>
      </c>
      <c r="B14298" t="s">
        <v>25</v>
      </c>
      <c r="C14298" t="s">
        <v>20</v>
      </c>
      <c r="D14298" s="2">
        <v>3362.44</v>
      </c>
      <c r="E14298">
        <v>0.49</v>
      </c>
      <c r="F14298">
        <v>9</v>
      </c>
      <c r="G14298" s="1">
        <v>45036</v>
      </c>
      <c r="H14298" s="1">
        <v>45042</v>
      </c>
      <c r="I14298" t="s">
        <v>21</v>
      </c>
      <c r="J14298" t="s">
        <v>22</v>
      </c>
      <c r="K14298" s="2">
        <v>621.21</v>
      </c>
      <c r="L14298" t="s">
        <v>28</v>
      </c>
      <c r="M14298">
        <f>YEAR(Table1[[#This Row],[order_date]])</f>
        <v>2023</v>
      </c>
      <c r="N14298">
        <f>MONTH(Table1[[#This Row],[order_date]])</f>
        <v>4</v>
      </c>
      <c r="O14298" s="3">
        <f>Table1[[#This Row],[sales]]-Table1[[#This Row],[profit]]</f>
        <v>2741.23</v>
      </c>
      <c r="P14298" s="3">
        <f>Table1[[#This Row],[sales]]*Table1[[#This Row],[quantity]]</f>
        <v>30261.96</v>
      </c>
      <c r="Q14298" s="9">
        <f>Table1[[#This Row],[delivery_date]]-Table1[[#This Row],[order_date]]</f>
        <v>6</v>
      </c>
    </row>
    <row r="14299" spans="1:17" x14ac:dyDescent="0.35">
      <c r="A14299" t="s">
        <v>14330</v>
      </c>
      <c r="B14299" t="s">
        <v>25</v>
      </c>
      <c r="C14299" t="s">
        <v>33</v>
      </c>
      <c r="D14299" s="2">
        <v>4511.18</v>
      </c>
      <c r="E14299">
        <v>0.35</v>
      </c>
      <c r="F14299">
        <v>8</v>
      </c>
      <c r="G14299" s="1">
        <v>45595</v>
      </c>
      <c r="H14299" s="1">
        <v>45598</v>
      </c>
      <c r="I14299" t="s">
        <v>15</v>
      </c>
      <c r="J14299" t="s">
        <v>16</v>
      </c>
      <c r="K14299" s="2">
        <v>410.31</v>
      </c>
      <c r="L14299" t="s">
        <v>48</v>
      </c>
      <c r="M14299">
        <f>YEAR(Table1[[#This Row],[order_date]])</f>
        <v>2024</v>
      </c>
      <c r="N14299">
        <f>MONTH(Table1[[#This Row],[order_date]])</f>
        <v>10</v>
      </c>
      <c r="O14299" s="3">
        <f>Table1[[#This Row],[sales]]-Table1[[#This Row],[profit]]</f>
        <v>4100.87</v>
      </c>
      <c r="P14299" s="3">
        <f>Table1[[#This Row],[sales]]*Table1[[#This Row],[quantity]]</f>
        <v>36089.440000000002</v>
      </c>
      <c r="Q14299" s="9">
        <f>Table1[[#This Row],[delivery_date]]-Table1[[#This Row],[order_date]]</f>
        <v>3</v>
      </c>
    </row>
    <row r="14300" spans="1:17" x14ac:dyDescent="0.35">
      <c r="A14300" t="s">
        <v>14331</v>
      </c>
      <c r="B14300" t="s">
        <v>25</v>
      </c>
      <c r="C14300" t="s">
        <v>20</v>
      </c>
      <c r="D14300" s="2">
        <v>2782.59</v>
      </c>
      <c r="E14300">
        <v>0.12</v>
      </c>
      <c r="F14300">
        <v>9</v>
      </c>
      <c r="G14300" s="1">
        <v>45460</v>
      </c>
      <c r="H14300" s="1">
        <v>45461</v>
      </c>
      <c r="I14300" t="s">
        <v>15</v>
      </c>
      <c r="J14300" t="s">
        <v>16</v>
      </c>
      <c r="K14300" s="2">
        <v>237.21</v>
      </c>
      <c r="L14300" t="s">
        <v>34</v>
      </c>
      <c r="M14300">
        <f>YEAR(Table1[[#This Row],[order_date]])</f>
        <v>2024</v>
      </c>
      <c r="N14300">
        <f>MONTH(Table1[[#This Row],[order_date]])</f>
        <v>6</v>
      </c>
      <c r="O14300" s="3">
        <f>Table1[[#This Row],[sales]]-Table1[[#This Row],[profit]]</f>
        <v>2545.38</v>
      </c>
      <c r="P14300" s="3">
        <f>Table1[[#This Row],[sales]]*Table1[[#This Row],[quantity]]</f>
        <v>25043.31</v>
      </c>
      <c r="Q14300" s="9">
        <f>Table1[[#This Row],[delivery_date]]-Table1[[#This Row],[order_date]]</f>
        <v>1</v>
      </c>
    </row>
    <row r="14301" spans="1:17" x14ac:dyDescent="0.35">
      <c r="A14301" t="s">
        <v>14332</v>
      </c>
      <c r="B14301" t="s">
        <v>19</v>
      </c>
      <c r="C14301" t="s">
        <v>26</v>
      </c>
      <c r="D14301" s="2">
        <v>2850.31</v>
      </c>
      <c r="E14301">
        <v>0.03</v>
      </c>
      <c r="F14301">
        <v>9</v>
      </c>
      <c r="G14301" s="1">
        <v>45077</v>
      </c>
      <c r="H14301" s="1">
        <v>45082</v>
      </c>
      <c r="I14301" t="s">
        <v>21</v>
      </c>
      <c r="J14301" t="s">
        <v>16</v>
      </c>
      <c r="K14301" s="2">
        <v>542.37</v>
      </c>
      <c r="L14301" t="s">
        <v>23</v>
      </c>
      <c r="M14301">
        <f>YEAR(Table1[[#This Row],[order_date]])</f>
        <v>2023</v>
      </c>
      <c r="N14301">
        <f>MONTH(Table1[[#This Row],[order_date]])</f>
        <v>5</v>
      </c>
      <c r="O14301" s="3">
        <f>Table1[[#This Row],[sales]]-Table1[[#This Row],[profit]]</f>
        <v>2307.94</v>
      </c>
      <c r="P14301" s="3">
        <f>Table1[[#This Row],[sales]]*Table1[[#This Row],[quantity]]</f>
        <v>25652.79</v>
      </c>
      <c r="Q14301" s="9">
        <f>Table1[[#This Row],[delivery_date]]-Table1[[#This Row],[order_date]]</f>
        <v>5</v>
      </c>
    </row>
    <row r="14302" spans="1:17" x14ac:dyDescent="0.35">
      <c r="A14302" t="s">
        <v>14333</v>
      </c>
      <c r="B14302" t="s">
        <v>19</v>
      </c>
      <c r="C14302" t="s">
        <v>36</v>
      </c>
      <c r="D14302" s="2">
        <v>4453.3900000000003</v>
      </c>
      <c r="E14302">
        <v>0.13</v>
      </c>
      <c r="F14302">
        <v>4</v>
      </c>
      <c r="G14302" s="1">
        <v>45139</v>
      </c>
      <c r="H14302" s="1">
        <v>45140</v>
      </c>
      <c r="I14302" t="s">
        <v>31</v>
      </c>
      <c r="J14302" t="s">
        <v>27</v>
      </c>
      <c r="K14302" s="2">
        <v>1009.1</v>
      </c>
      <c r="L14302" t="s">
        <v>39</v>
      </c>
      <c r="M14302">
        <f>YEAR(Table1[[#This Row],[order_date]])</f>
        <v>2023</v>
      </c>
      <c r="N14302">
        <f>MONTH(Table1[[#This Row],[order_date]])</f>
        <v>8</v>
      </c>
      <c r="O14302" s="3">
        <f>Table1[[#This Row],[sales]]-Table1[[#This Row],[profit]]</f>
        <v>3444.2900000000004</v>
      </c>
      <c r="P14302" s="3">
        <f>Table1[[#This Row],[sales]]*Table1[[#This Row],[quantity]]</f>
        <v>17813.560000000001</v>
      </c>
      <c r="Q14302" s="9">
        <f>Table1[[#This Row],[delivery_date]]-Table1[[#This Row],[order_date]]</f>
        <v>1</v>
      </c>
    </row>
    <row r="14303" spans="1:17" x14ac:dyDescent="0.35">
      <c r="A14303" t="s">
        <v>14334</v>
      </c>
      <c r="B14303" t="s">
        <v>13</v>
      </c>
      <c r="C14303" t="s">
        <v>14</v>
      </c>
      <c r="D14303" s="2">
        <v>366.47</v>
      </c>
      <c r="E14303">
        <v>0.11</v>
      </c>
      <c r="F14303">
        <v>8</v>
      </c>
      <c r="G14303" s="1">
        <v>45446</v>
      </c>
      <c r="H14303" s="1">
        <v>45447</v>
      </c>
      <c r="I14303" t="s">
        <v>31</v>
      </c>
      <c r="J14303" t="s">
        <v>16</v>
      </c>
      <c r="K14303" s="2">
        <v>44.53</v>
      </c>
      <c r="L14303" t="s">
        <v>28</v>
      </c>
      <c r="M14303">
        <f>YEAR(Table1[[#This Row],[order_date]])</f>
        <v>2024</v>
      </c>
      <c r="N14303">
        <f>MONTH(Table1[[#This Row],[order_date]])</f>
        <v>6</v>
      </c>
      <c r="O14303" s="3">
        <f>Table1[[#This Row],[sales]]-Table1[[#This Row],[profit]]</f>
        <v>321.94000000000005</v>
      </c>
      <c r="P14303" s="3">
        <f>Table1[[#This Row],[sales]]*Table1[[#This Row],[quantity]]</f>
        <v>2931.76</v>
      </c>
      <c r="Q14303" s="9">
        <f>Table1[[#This Row],[delivery_date]]-Table1[[#This Row],[order_date]]</f>
        <v>1</v>
      </c>
    </row>
    <row r="14304" spans="1:17" x14ac:dyDescent="0.35">
      <c r="A14304" t="s">
        <v>14335</v>
      </c>
      <c r="B14304" t="s">
        <v>25</v>
      </c>
      <c r="C14304" t="s">
        <v>20</v>
      </c>
      <c r="D14304" s="2">
        <v>3177.89</v>
      </c>
      <c r="E14304">
        <v>0.05</v>
      </c>
      <c r="F14304">
        <v>9</v>
      </c>
      <c r="G14304" s="1">
        <v>45006</v>
      </c>
      <c r="H14304" s="1">
        <v>45011</v>
      </c>
      <c r="I14304" t="s">
        <v>21</v>
      </c>
      <c r="J14304" t="s">
        <v>16</v>
      </c>
      <c r="K14304" s="2">
        <v>881.07</v>
      </c>
      <c r="L14304" t="s">
        <v>28</v>
      </c>
      <c r="M14304">
        <f>YEAR(Table1[[#This Row],[order_date]])</f>
        <v>2023</v>
      </c>
      <c r="N14304">
        <f>MONTH(Table1[[#This Row],[order_date]])</f>
        <v>3</v>
      </c>
      <c r="O14304" s="3">
        <f>Table1[[#This Row],[sales]]-Table1[[#This Row],[profit]]</f>
        <v>2296.8199999999997</v>
      </c>
      <c r="P14304" s="3">
        <f>Table1[[#This Row],[sales]]*Table1[[#This Row],[quantity]]</f>
        <v>28601.01</v>
      </c>
      <c r="Q14304" s="9">
        <f>Table1[[#This Row],[delivery_date]]-Table1[[#This Row],[order_date]]</f>
        <v>5</v>
      </c>
    </row>
    <row r="14305" spans="1:17" x14ac:dyDescent="0.35">
      <c r="A14305" t="s">
        <v>14336</v>
      </c>
      <c r="B14305" t="s">
        <v>19</v>
      </c>
      <c r="C14305" t="s">
        <v>36</v>
      </c>
      <c r="D14305" s="2">
        <v>2141.58</v>
      </c>
      <c r="E14305">
        <v>0.22</v>
      </c>
      <c r="F14305">
        <v>5</v>
      </c>
      <c r="G14305" s="1">
        <v>45409</v>
      </c>
      <c r="H14305" s="1">
        <v>45416</v>
      </c>
      <c r="I14305" t="s">
        <v>31</v>
      </c>
      <c r="J14305" t="s">
        <v>16</v>
      </c>
      <c r="K14305" s="2">
        <v>332.56</v>
      </c>
      <c r="L14305" t="s">
        <v>48</v>
      </c>
      <c r="M14305">
        <f>YEAR(Table1[[#This Row],[order_date]])</f>
        <v>2024</v>
      </c>
      <c r="N14305">
        <f>MONTH(Table1[[#This Row],[order_date]])</f>
        <v>4</v>
      </c>
      <c r="O14305" s="3">
        <f>Table1[[#This Row],[sales]]-Table1[[#This Row],[profit]]</f>
        <v>1809.02</v>
      </c>
      <c r="P14305" s="3">
        <f>Table1[[#This Row],[sales]]*Table1[[#This Row],[quantity]]</f>
        <v>10707.9</v>
      </c>
      <c r="Q14305" s="9">
        <f>Table1[[#This Row],[delivery_date]]-Table1[[#This Row],[order_date]]</f>
        <v>7</v>
      </c>
    </row>
    <row r="14306" spans="1:17" x14ac:dyDescent="0.35">
      <c r="A14306" t="s">
        <v>14337</v>
      </c>
      <c r="B14306" t="s">
        <v>13</v>
      </c>
      <c r="C14306" t="s">
        <v>36</v>
      </c>
      <c r="D14306" s="2">
        <v>4557.84</v>
      </c>
      <c r="E14306">
        <v>0.14000000000000001</v>
      </c>
      <c r="F14306">
        <v>4</v>
      </c>
      <c r="G14306" s="1">
        <v>45014</v>
      </c>
      <c r="H14306" s="1">
        <v>45015</v>
      </c>
      <c r="I14306" t="s">
        <v>31</v>
      </c>
      <c r="J14306" t="s">
        <v>22</v>
      </c>
      <c r="K14306" s="2">
        <v>644.65</v>
      </c>
      <c r="L14306" t="s">
        <v>17</v>
      </c>
      <c r="M14306">
        <f>YEAR(Table1[[#This Row],[order_date]])</f>
        <v>2023</v>
      </c>
      <c r="N14306">
        <f>MONTH(Table1[[#This Row],[order_date]])</f>
        <v>3</v>
      </c>
      <c r="O14306" s="3">
        <f>Table1[[#This Row],[sales]]-Table1[[#This Row],[profit]]</f>
        <v>3913.19</v>
      </c>
      <c r="P14306" s="3">
        <f>Table1[[#This Row],[sales]]*Table1[[#This Row],[quantity]]</f>
        <v>18231.36</v>
      </c>
      <c r="Q14306" s="9">
        <f>Table1[[#This Row],[delivery_date]]-Table1[[#This Row],[order_date]]</f>
        <v>1</v>
      </c>
    </row>
    <row r="14307" spans="1:17" x14ac:dyDescent="0.35">
      <c r="A14307" t="s">
        <v>14338</v>
      </c>
      <c r="B14307" t="s">
        <v>25</v>
      </c>
      <c r="C14307" t="s">
        <v>33</v>
      </c>
      <c r="D14307" s="2">
        <v>4806.6499999999996</v>
      </c>
      <c r="E14307">
        <v>0.46</v>
      </c>
      <c r="F14307">
        <v>1</v>
      </c>
      <c r="G14307" s="1">
        <v>45497</v>
      </c>
      <c r="H14307" s="1">
        <v>45503</v>
      </c>
      <c r="I14307" t="s">
        <v>21</v>
      </c>
      <c r="J14307" t="s">
        <v>27</v>
      </c>
      <c r="K14307" s="2">
        <v>932.7</v>
      </c>
      <c r="L14307" t="s">
        <v>39</v>
      </c>
      <c r="M14307">
        <f>YEAR(Table1[[#This Row],[order_date]])</f>
        <v>2024</v>
      </c>
      <c r="N14307">
        <f>MONTH(Table1[[#This Row],[order_date]])</f>
        <v>7</v>
      </c>
      <c r="O14307" s="3">
        <f>Table1[[#This Row],[sales]]-Table1[[#This Row],[profit]]</f>
        <v>3873.95</v>
      </c>
      <c r="P14307" s="3">
        <f>Table1[[#This Row],[sales]]*Table1[[#This Row],[quantity]]</f>
        <v>4806.6499999999996</v>
      </c>
      <c r="Q14307" s="9">
        <f>Table1[[#This Row],[delivery_date]]-Table1[[#This Row],[order_date]]</f>
        <v>6</v>
      </c>
    </row>
    <row r="14308" spans="1:17" x14ac:dyDescent="0.35">
      <c r="A14308" t="s">
        <v>14339</v>
      </c>
      <c r="B14308" t="s">
        <v>41</v>
      </c>
      <c r="C14308" t="s">
        <v>14</v>
      </c>
      <c r="D14308" s="2">
        <v>934.21</v>
      </c>
      <c r="E14308">
        <v>0.2</v>
      </c>
      <c r="F14308">
        <v>3</v>
      </c>
      <c r="G14308" s="1">
        <v>45016</v>
      </c>
      <c r="H14308" s="1">
        <v>45018</v>
      </c>
      <c r="I14308" t="s">
        <v>21</v>
      </c>
      <c r="J14308" t="s">
        <v>16</v>
      </c>
      <c r="K14308" s="2">
        <v>229.92</v>
      </c>
      <c r="L14308" t="s">
        <v>39</v>
      </c>
      <c r="M14308">
        <f>YEAR(Table1[[#This Row],[order_date]])</f>
        <v>2023</v>
      </c>
      <c r="N14308">
        <f>MONTH(Table1[[#This Row],[order_date]])</f>
        <v>3</v>
      </c>
      <c r="O14308" s="3">
        <f>Table1[[#This Row],[sales]]-Table1[[#This Row],[profit]]</f>
        <v>704.29000000000008</v>
      </c>
      <c r="P14308" s="3">
        <f>Table1[[#This Row],[sales]]*Table1[[#This Row],[quantity]]</f>
        <v>2802.63</v>
      </c>
      <c r="Q14308" s="9">
        <f>Table1[[#This Row],[delivery_date]]-Table1[[#This Row],[order_date]]</f>
        <v>2</v>
      </c>
    </row>
    <row r="14309" spans="1:17" x14ac:dyDescent="0.35">
      <c r="A14309" t="s">
        <v>14340</v>
      </c>
      <c r="B14309" t="s">
        <v>41</v>
      </c>
      <c r="C14309" t="s">
        <v>36</v>
      </c>
      <c r="D14309" s="2">
        <v>1479.2</v>
      </c>
      <c r="E14309">
        <v>0.44</v>
      </c>
      <c r="F14309">
        <v>2</v>
      </c>
      <c r="G14309" s="1">
        <v>45207</v>
      </c>
      <c r="H14309" s="1">
        <v>45214</v>
      </c>
      <c r="I14309" t="s">
        <v>31</v>
      </c>
      <c r="J14309" t="s">
        <v>16</v>
      </c>
      <c r="K14309" s="2">
        <v>103.5</v>
      </c>
      <c r="L14309" t="s">
        <v>28</v>
      </c>
      <c r="M14309">
        <f>YEAR(Table1[[#This Row],[order_date]])</f>
        <v>2023</v>
      </c>
      <c r="N14309">
        <f>MONTH(Table1[[#This Row],[order_date]])</f>
        <v>10</v>
      </c>
      <c r="O14309" s="3">
        <f>Table1[[#This Row],[sales]]-Table1[[#This Row],[profit]]</f>
        <v>1375.7</v>
      </c>
      <c r="P14309" s="3">
        <f>Table1[[#This Row],[sales]]*Table1[[#This Row],[quantity]]</f>
        <v>2958.4</v>
      </c>
      <c r="Q14309" s="9">
        <f>Table1[[#This Row],[delivery_date]]-Table1[[#This Row],[order_date]]</f>
        <v>7</v>
      </c>
    </row>
    <row r="14310" spans="1:17" x14ac:dyDescent="0.35">
      <c r="A14310" t="s">
        <v>14341</v>
      </c>
      <c r="B14310" t="s">
        <v>19</v>
      </c>
      <c r="C14310" t="s">
        <v>14</v>
      </c>
      <c r="D14310" s="2">
        <v>1439.94</v>
      </c>
      <c r="E14310">
        <v>0.15</v>
      </c>
      <c r="F14310">
        <v>7</v>
      </c>
      <c r="G14310" s="1">
        <v>45435</v>
      </c>
      <c r="H14310" s="1">
        <v>45436</v>
      </c>
      <c r="I14310" t="s">
        <v>31</v>
      </c>
      <c r="J14310" t="s">
        <v>16</v>
      </c>
      <c r="K14310" s="2">
        <v>377.34</v>
      </c>
      <c r="L14310" t="s">
        <v>17</v>
      </c>
      <c r="M14310">
        <f>YEAR(Table1[[#This Row],[order_date]])</f>
        <v>2024</v>
      </c>
      <c r="N14310">
        <f>MONTH(Table1[[#This Row],[order_date]])</f>
        <v>5</v>
      </c>
      <c r="O14310" s="3">
        <f>Table1[[#This Row],[sales]]-Table1[[#This Row],[profit]]</f>
        <v>1062.6000000000001</v>
      </c>
      <c r="P14310" s="3">
        <f>Table1[[#This Row],[sales]]*Table1[[#This Row],[quantity]]</f>
        <v>10079.58</v>
      </c>
      <c r="Q14310" s="9">
        <f>Table1[[#This Row],[delivery_date]]-Table1[[#This Row],[order_date]]</f>
        <v>1</v>
      </c>
    </row>
    <row r="14311" spans="1:17" x14ac:dyDescent="0.35">
      <c r="A14311" t="s">
        <v>14342</v>
      </c>
      <c r="B14311" t="s">
        <v>13</v>
      </c>
      <c r="C14311" t="s">
        <v>20</v>
      </c>
      <c r="D14311" s="2">
        <v>593.08000000000004</v>
      </c>
      <c r="E14311">
        <v>0.42</v>
      </c>
      <c r="F14311">
        <v>4</v>
      </c>
      <c r="G14311" s="1">
        <v>45028</v>
      </c>
      <c r="H14311" s="1">
        <v>45035</v>
      </c>
      <c r="I14311" t="s">
        <v>15</v>
      </c>
      <c r="J14311" t="s">
        <v>22</v>
      </c>
      <c r="K14311" s="2">
        <v>103.71</v>
      </c>
      <c r="L14311" t="s">
        <v>28</v>
      </c>
      <c r="M14311">
        <f>YEAR(Table1[[#This Row],[order_date]])</f>
        <v>2023</v>
      </c>
      <c r="N14311">
        <f>MONTH(Table1[[#This Row],[order_date]])</f>
        <v>4</v>
      </c>
      <c r="O14311" s="3">
        <f>Table1[[#This Row],[sales]]-Table1[[#This Row],[profit]]</f>
        <v>489.37000000000006</v>
      </c>
      <c r="P14311" s="3">
        <f>Table1[[#This Row],[sales]]*Table1[[#This Row],[quantity]]</f>
        <v>2372.3200000000002</v>
      </c>
      <c r="Q14311" s="9">
        <f>Table1[[#This Row],[delivery_date]]-Table1[[#This Row],[order_date]]</f>
        <v>7</v>
      </c>
    </row>
    <row r="14312" spans="1:17" x14ac:dyDescent="0.35">
      <c r="A14312" t="s">
        <v>14343</v>
      </c>
      <c r="B14312" t="s">
        <v>41</v>
      </c>
      <c r="C14312" t="s">
        <v>36</v>
      </c>
      <c r="D14312" s="2">
        <v>2466.4299999999998</v>
      </c>
      <c r="E14312">
        <v>0.23</v>
      </c>
      <c r="F14312">
        <v>9</v>
      </c>
      <c r="G14312" s="1">
        <v>45611</v>
      </c>
      <c r="H14312" s="1">
        <v>45618</v>
      </c>
      <c r="I14312" t="s">
        <v>31</v>
      </c>
      <c r="J14312" t="s">
        <v>16</v>
      </c>
      <c r="K14312" s="2">
        <v>444.78</v>
      </c>
      <c r="L14312" t="s">
        <v>23</v>
      </c>
      <c r="M14312">
        <f>YEAR(Table1[[#This Row],[order_date]])</f>
        <v>2024</v>
      </c>
      <c r="N14312">
        <f>MONTH(Table1[[#This Row],[order_date]])</f>
        <v>11</v>
      </c>
      <c r="O14312" s="3">
        <f>Table1[[#This Row],[sales]]-Table1[[#This Row],[profit]]</f>
        <v>2021.6499999999999</v>
      </c>
      <c r="P14312" s="3">
        <f>Table1[[#This Row],[sales]]*Table1[[#This Row],[quantity]]</f>
        <v>22197.87</v>
      </c>
      <c r="Q14312" s="9">
        <f>Table1[[#This Row],[delivery_date]]-Table1[[#This Row],[order_date]]</f>
        <v>7</v>
      </c>
    </row>
    <row r="14313" spans="1:17" x14ac:dyDescent="0.35">
      <c r="A14313" t="s">
        <v>14344</v>
      </c>
      <c r="B14313" t="s">
        <v>13</v>
      </c>
      <c r="C14313" t="s">
        <v>36</v>
      </c>
      <c r="D14313" s="2">
        <v>2614.1</v>
      </c>
      <c r="E14313">
        <v>0.02</v>
      </c>
      <c r="F14313">
        <v>9</v>
      </c>
      <c r="G14313" s="1">
        <v>45144</v>
      </c>
      <c r="H14313" s="1">
        <v>45150</v>
      </c>
      <c r="I14313" t="s">
        <v>15</v>
      </c>
      <c r="J14313" t="s">
        <v>16</v>
      </c>
      <c r="K14313" s="2">
        <v>673.98</v>
      </c>
      <c r="L14313" t="s">
        <v>34</v>
      </c>
      <c r="M14313">
        <f>YEAR(Table1[[#This Row],[order_date]])</f>
        <v>2023</v>
      </c>
      <c r="N14313">
        <f>MONTH(Table1[[#This Row],[order_date]])</f>
        <v>8</v>
      </c>
      <c r="O14313" s="3">
        <f>Table1[[#This Row],[sales]]-Table1[[#This Row],[profit]]</f>
        <v>1940.12</v>
      </c>
      <c r="P14313" s="3">
        <f>Table1[[#This Row],[sales]]*Table1[[#This Row],[quantity]]</f>
        <v>23526.899999999998</v>
      </c>
      <c r="Q14313" s="9">
        <f>Table1[[#This Row],[delivery_date]]-Table1[[#This Row],[order_date]]</f>
        <v>6</v>
      </c>
    </row>
    <row r="14314" spans="1:17" x14ac:dyDescent="0.35">
      <c r="A14314" t="s">
        <v>14345</v>
      </c>
      <c r="B14314" t="s">
        <v>13</v>
      </c>
      <c r="C14314" t="s">
        <v>20</v>
      </c>
      <c r="D14314" s="2">
        <v>2907.59</v>
      </c>
      <c r="E14314">
        <v>0.24</v>
      </c>
      <c r="F14314">
        <v>2</v>
      </c>
      <c r="G14314" s="1">
        <v>45182</v>
      </c>
      <c r="H14314" s="1">
        <v>45187</v>
      </c>
      <c r="I14314" t="s">
        <v>21</v>
      </c>
      <c r="J14314" t="s">
        <v>22</v>
      </c>
      <c r="K14314" s="2">
        <v>551.01</v>
      </c>
      <c r="L14314" t="s">
        <v>34</v>
      </c>
      <c r="M14314">
        <f>YEAR(Table1[[#This Row],[order_date]])</f>
        <v>2023</v>
      </c>
      <c r="N14314">
        <f>MONTH(Table1[[#This Row],[order_date]])</f>
        <v>9</v>
      </c>
      <c r="O14314" s="3">
        <f>Table1[[#This Row],[sales]]-Table1[[#This Row],[profit]]</f>
        <v>2356.58</v>
      </c>
      <c r="P14314" s="3">
        <f>Table1[[#This Row],[sales]]*Table1[[#This Row],[quantity]]</f>
        <v>5815.18</v>
      </c>
      <c r="Q14314" s="9">
        <f>Table1[[#This Row],[delivery_date]]-Table1[[#This Row],[order_date]]</f>
        <v>5</v>
      </c>
    </row>
    <row r="14315" spans="1:17" x14ac:dyDescent="0.35">
      <c r="A14315" t="s">
        <v>14346</v>
      </c>
      <c r="B14315" t="s">
        <v>41</v>
      </c>
      <c r="C14315" t="s">
        <v>14</v>
      </c>
      <c r="D14315" s="2">
        <v>3348.5</v>
      </c>
      <c r="E14315">
        <v>0.11</v>
      </c>
      <c r="F14315">
        <v>3</v>
      </c>
      <c r="G14315" s="1">
        <v>45592</v>
      </c>
      <c r="H14315" s="1">
        <v>45593</v>
      </c>
      <c r="I14315" t="s">
        <v>15</v>
      </c>
      <c r="J14315" t="s">
        <v>22</v>
      </c>
      <c r="K14315" s="2">
        <v>541.24</v>
      </c>
      <c r="L14315" t="s">
        <v>39</v>
      </c>
      <c r="M14315">
        <f>YEAR(Table1[[#This Row],[order_date]])</f>
        <v>2024</v>
      </c>
      <c r="N14315">
        <f>MONTH(Table1[[#This Row],[order_date]])</f>
        <v>10</v>
      </c>
      <c r="O14315" s="3">
        <f>Table1[[#This Row],[sales]]-Table1[[#This Row],[profit]]</f>
        <v>2807.26</v>
      </c>
      <c r="P14315" s="3">
        <f>Table1[[#This Row],[sales]]*Table1[[#This Row],[quantity]]</f>
        <v>10045.5</v>
      </c>
      <c r="Q14315" s="9">
        <f>Table1[[#This Row],[delivery_date]]-Table1[[#This Row],[order_date]]</f>
        <v>1</v>
      </c>
    </row>
    <row r="14316" spans="1:17" x14ac:dyDescent="0.35">
      <c r="A14316" t="s">
        <v>14347</v>
      </c>
      <c r="B14316" t="s">
        <v>13</v>
      </c>
      <c r="C14316" t="s">
        <v>14</v>
      </c>
      <c r="D14316" s="2">
        <v>408.3</v>
      </c>
      <c r="E14316">
        <v>0.15</v>
      </c>
      <c r="F14316">
        <v>8</v>
      </c>
      <c r="G14316" s="1">
        <v>45084</v>
      </c>
      <c r="H14316" s="1">
        <v>45089</v>
      </c>
      <c r="I14316" t="s">
        <v>31</v>
      </c>
      <c r="J14316" t="s">
        <v>22</v>
      </c>
      <c r="K14316" s="2">
        <v>104.91</v>
      </c>
      <c r="L14316" t="s">
        <v>48</v>
      </c>
      <c r="M14316">
        <f>YEAR(Table1[[#This Row],[order_date]])</f>
        <v>2023</v>
      </c>
      <c r="N14316">
        <f>MONTH(Table1[[#This Row],[order_date]])</f>
        <v>6</v>
      </c>
      <c r="O14316" s="3">
        <f>Table1[[#This Row],[sales]]-Table1[[#This Row],[profit]]</f>
        <v>303.39</v>
      </c>
      <c r="P14316" s="3">
        <f>Table1[[#This Row],[sales]]*Table1[[#This Row],[quantity]]</f>
        <v>3266.4</v>
      </c>
      <c r="Q14316" s="9">
        <f>Table1[[#This Row],[delivery_date]]-Table1[[#This Row],[order_date]]</f>
        <v>5</v>
      </c>
    </row>
    <row r="14317" spans="1:17" x14ac:dyDescent="0.35">
      <c r="A14317" t="s">
        <v>14348</v>
      </c>
      <c r="B14317" t="s">
        <v>41</v>
      </c>
      <c r="C14317" t="s">
        <v>36</v>
      </c>
      <c r="D14317" s="2">
        <v>3150.17</v>
      </c>
      <c r="E14317">
        <v>0.34</v>
      </c>
      <c r="F14317">
        <v>3</v>
      </c>
      <c r="G14317" s="1">
        <v>45120</v>
      </c>
      <c r="H14317" s="1">
        <v>45127</v>
      </c>
      <c r="I14317" t="s">
        <v>15</v>
      </c>
      <c r="J14317" t="s">
        <v>22</v>
      </c>
      <c r="K14317" s="2">
        <v>917.46</v>
      </c>
      <c r="L14317" t="s">
        <v>28</v>
      </c>
      <c r="M14317">
        <f>YEAR(Table1[[#This Row],[order_date]])</f>
        <v>2023</v>
      </c>
      <c r="N14317">
        <f>MONTH(Table1[[#This Row],[order_date]])</f>
        <v>7</v>
      </c>
      <c r="O14317" s="3">
        <f>Table1[[#This Row],[sales]]-Table1[[#This Row],[profit]]</f>
        <v>2232.71</v>
      </c>
      <c r="P14317" s="3">
        <f>Table1[[#This Row],[sales]]*Table1[[#This Row],[quantity]]</f>
        <v>9450.51</v>
      </c>
      <c r="Q14317" s="9">
        <f>Table1[[#This Row],[delivery_date]]-Table1[[#This Row],[order_date]]</f>
        <v>7</v>
      </c>
    </row>
    <row r="14318" spans="1:17" x14ac:dyDescent="0.35">
      <c r="A14318" t="s">
        <v>14349</v>
      </c>
      <c r="B14318" t="s">
        <v>19</v>
      </c>
      <c r="C14318" t="s">
        <v>20</v>
      </c>
      <c r="D14318" s="2">
        <v>4577.67</v>
      </c>
      <c r="E14318">
        <v>0.26</v>
      </c>
      <c r="F14318">
        <v>4</v>
      </c>
      <c r="G14318" s="1">
        <v>45306</v>
      </c>
      <c r="H14318" s="1">
        <v>45310</v>
      </c>
      <c r="I14318" t="s">
        <v>31</v>
      </c>
      <c r="J14318" t="s">
        <v>22</v>
      </c>
      <c r="K14318" s="2">
        <v>1087.6600000000001</v>
      </c>
      <c r="L14318" t="s">
        <v>39</v>
      </c>
      <c r="M14318">
        <f>YEAR(Table1[[#This Row],[order_date]])</f>
        <v>2024</v>
      </c>
      <c r="N14318">
        <f>MONTH(Table1[[#This Row],[order_date]])</f>
        <v>1</v>
      </c>
      <c r="O14318" s="3">
        <f>Table1[[#This Row],[sales]]-Table1[[#This Row],[profit]]</f>
        <v>3490.01</v>
      </c>
      <c r="P14318" s="3">
        <f>Table1[[#This Row],[sales]]*Table1[[#This Row],[quantity]]</f>
        <v>18310.68</v>
      </c>
      <c r="Q14318" s="9">
        <f>Table1[[#This Row],[delivery_date]]-Table1[[#This Row],[order_date]]</f>
        <v>4</v>
      </c>
    </row>
    <row r="14319" spans="1:17" x14ac:dyDescent="0.35">
      <c r="A14319" t="s">
        <v>14350</v>
      </c>
      <c r="B14319" t="s">
        <v>25</v>
      </c>
      <c r="C14319" t="s">
        <v>26</v>
      </c>
      <c r="D14319" s="2">
        <v>2329.46</v>
      </c>
      <c r="E14319">
        <v>0.44</v>
      </c>
      <c r="F14319">
        <v>3</v>
      </c>
      <c r="G14319" s="1">
        <v>45161</v>
      </c>
      <c r="H14319" s="1">
        <v>45166</v>
      </c>
      <c r="I14319" t="s">
        <v>31</v>
      </c>
      <c r="J14319" t="s">
        <v>22</v>
      </c>
      <c r="K14319" s="2">
        <v>649.32000000000005</v>
      </c>
      <c r="L14319" t="s">
        <v>34</v>
      </c>
      <c r="M14319">
        <f>YEAR(Table1[[#This Row],[order_date]])</f>
        <v>2023</v>
      </c>
      <c r="N14319">
        <f>MONTH(Table1[[#This Row],[order_date]])</f>
        <v>8</v>
      </c>
      <c r="O14319" s="3">
        <f>Table1[[#This Row],[sales]]-Table1[[#This Row],[profit]]</f>
        <v>1680.1399999999999</v>
      </c>
      <c r="P14319" s="3">
        <f>Table1[[#This Row],[sales]]*Table1[[#This Row],[quantity]]</f>
        <v>6988.38</v>
      </c>
      <c r="Q14319" s="9">
        <f>Table1[[#This Row],[delivery_date]]-Table1[[#This Row],[order_date]]</f>
        <v>5</v>
      </c>
    </row>
    <row r="14320" spans="1:17" x14ac:dyDescent="0.35">
      <c r="A14320" t="s">
        <v>14351</v>
      </c>
      <c r="B14320" t="s">
        <v>25</v>
      </c>
      <c r="C14320" t="s">
        <v>14</v>
      </c>
      <c r="D14320" s="2">
        <v>622.89</v>
      </c>
      <c r="E14320">
        <v>0.47</v>
      </c>
      <c r="F14320">
        <v>2</v>
      </c>
      <c r="G14320" s="1">
        <v>44979</v>
      </c>
      <c r="H14320" s="1">
        <v>44986</v>
      </c>
      <c r="I14320" t="s">
        <v>31</v>
      </c>
      <c r="J14320" t="s">
        <v>22</v>
      </c>
      <c r="K14320" s="2">
        <v>152.21</v>
      </c>
      <c r="L14320" t="s">
        <v>28</v>
      </c>
      <c r="M14320">
        <f>YEAR(Table1[[#This Row],[order_date]])</f>
        <v>2023</v>
      </c>
      <c r="N14320">
        <f>MONTH(Table1[[#This Row],[order_date]])</f>
        <v>2</v>
      </c>
      <c r="O14320" s="3">
        <f>Table1[[#This Row],[sales]]-Table1[[#This Row],[profit]]</f>
        <v>470.67999999999995</v>
      </c>
      <c r="P14320" s="3">
        <f>Table1[[#This Row],[sales]]*Table1[[#This Row],[quantity]]</f>
        <v>1245.78</v>
      </c>
      <c r="Q14320" s="9">
        <f>Table1[[#This Row],[delivery_date]]-Table1[[#This Row],[order_date]]</f>
        <v>7</v>
      </c>
    </row>
    <row r="14321" spans="1:17" x14ac:dyDescent="0.35">
      <c r="A14321" t="s">
        <v>14352</v>
      </c>
      <c r="B14321" t="s">
        <v>19</v>
      </c>
      <c r="C14321" t="s">
        <v>26</v>
      </c>
      <c r="D14321" s="2">
        <v>521.13</v>
      </c>
      <c r="E14321">
        <v>0.35</v>
      </c>
      <c r="F14321">
        <v>1</v>
      </c>
      <c r="G14321" s="1">
        <v>45639</v>
      </c>
      <c r="H14321" s="1">
        <v>45642</v>
      </c>
      <c r="I14321" t="s">
        <v>21</v>
      </c>
      <c r="J14321" t="s">
        <v>22</v>
      </c>
      <c r="K14321" s="2">
        <v>129</v>
      </c>
      <c r="L14321" t="s">
        <v>39</v>
      </c>
      <c r="M14321">
        <f>YEAR(Table1[[#This Row],[order_date]])</f>
        <v>2024</v>
      </c>
      <c r="N14321">
        <f>MONTH(Table1[[#This Row],[order_date]])</f>
        <v>12</v>
      </c>
      <c r="O14321" s="3">
        <f>Table1[[#This Row],[sales]]-Table1[[#This Row],[profit]]</f>
        <v>392.13</v>
      </c>
      <c r="P14321" s="3">
        <f>Table1[[#This Row],[sales]]*Table1[[#This Row],[quantity]]</f>
        <v>521.13</v>
      </c>
      <c r="Q14321" s="9">
        <f>Table1[[#This Row],[delivery_date]]-Table1[[#This Row],[order_date]]</f>
        <v>3</v>
      </c>
    </row>
    <row r="14322" spans="1:17" x14ac:dyDescent="0.35">
      <c r="A14322" t="s">
        <v>14353</v>
      </c>
      <c r="B14322" t="s">
        <v>41</v>
      </c>
      <c r="C14322" t="s">
        <v>36</v>
      </c>
      <c r="D14322" s="2">
        <v>1480.59</v>
      </c>
      <c r="E14322">
        <v>0.43</v>
      </c>
      <c r="F14322">
        <v>3</v>
      </c>
      <c r="G14322" s="1">
        <v>45605</v>
      </c>
      <c r="H14322" s="1">
        <v>45607</v>
      </c>
      <c r="I14322" t="s">
        <v>15</v>
      </c>
      <c r="J14322" t="s">
        <v>22</v>
      </c>
      <c r="K14322" s="2">
        <v>155.97</v>
      </c>
      <c r="L14322" t="s">
        <v>48</v>
      </c>
      <c r="M14322">
        <f>YEAR(Table1[[#This Row],[order_date]])</f>
        <v>2024</v>
      </c>
      <c r="N14322">
        <f>MONTH(Table1[[#This Row],[order_date]])</f>
        <v>11</v>
      </c>
      <c r="O14322" s="3">
        <f>Table1[[#This Row],[sales]]-Table1[[#This Row],[profit]]</f>
        <v>1324.62</v>
      </c>
      <c r="P14322" s="3">
        <f>Table1[[#This Row],[sales]]*Table1[[#This Row],[quantity]]</f>
        <v>4441.7699999999995</v>
      </c>
      <c r="Q14322" s="9">
        <f>Table1[[#This Row],[delivery_date]]-Table1[[#This Row],[order_date]]</f>
        <v>2</v>
      </c>
    </row>
    <row r="14323" spans="1:17" x14ac:dyDescent="0.35">
      <c r="A14323" t="s">
        <v>14354</v>
      </c>
      <c r="B14323" t="s">
        <v>41</v>
      </c>
      <c r="C14323" t="s">
        <v>26</v>
      </c>
      <c r="D14323" s="2">
        <v>3787.37</v>
      </c>
      <c r="E14323">
        <v>0.1</v>
      </c>
      <c r="F14323">
        <v>9</v>
      </c>
      <c r="G14323" s="1">
        <v>45546</v>
      </c>
      <c r="H14323" s="1">
        <v>45547</v>
      </c>
      <c r="I14323" t="s">
        <v>15</v>
      </c>
      <c r="J14323" t="s">
        <v>16</v>
      </c>
      <c r="K14323" s="2">
        <v>1068.1400000000001</v>
      </c>
      <c r="L14323" t="s">
        <v>39</v>
      </c>
      <c r="M14323">
        <f>YEAR(Table1[[#This Row],[order_date]])</f>
        <v>2024</v>
      </c>
      <c r="N14323">
        <f>MONTH(Table1[[#This Row],[order_date]])</f>
        <v>9</v>
      </c>
      <c r="O14323" s="3">
        <f>Table1[[#This Row],[sales]]-Table1[[#This Row],[profit]]</f>
        <v>2719.2299999999996</v>
      </c>
      <c r="P14323" s="3">
        <f>Table1[[#This Row],[sales]]*Table1[[#This Row],[quantity]]</f>
        <v>34086.33</v>
      </c>
      <c r="Q14323" s="9">
        <f>Table1[[#This Row],[delivery_date]]-Table1[[#This Row],[order_date]]</f>
        <v>1</v>
      </c>
    </row>
    <row r="14324" spans="1:17" x14ac:dyDescent="0.35">
      <c r="A14324" t="s">
        <v>14355</v>
      </c>
      <c r="B14324" t="s">
        <v>41</v>
      </c>
      <c r="C14324" t="s">
        <v>26</v>
      </c>
      <c r="D14324" s="2">
        <v>1378.9</v>
      </c>
      <c r="E14324">
        <v>0.04</v>
      </c>
      <c r="F14324">
        <v>8</v>
      </c>
      <c r="G14324" s="1">
        <v>45578</v>
      </c>
      <c r="H14324" s="1">
        <v>45585</v>
      </c>
      <c r="I14324" t="s">
        <v>15</v>
      </c>
      <c r="J14324" t="s">
        <v>27</v>
      </c>
      <c r="K14324" s="2">
        <v>108.3</v>
      </c>
      <c r="L14324" t="s">
        <v>34</v>
      </c>
      <c r="M14324">
        <f>YEAR(Table1[[#This Row],[order_date]])</f>
        <v>2024</v>
      </c>
      <c r="N14324">
        <f>MONTH(Table1[[#This Row],[order_date]])</f>
        <v>10</v>
      </c>
      <c r="O14324" s="3">
        <f>Table1[[#This Row],[sales]]-Table1[[#This Row],[profit]]</f>
        <v>1270.6000000000001</v>
      </c>
      <c r="P14324" s="3">
        <f>Table1[[#This Row],[sales]]*Table1[[#This Row],[quantity]]</f>
        <v>11031.2</v>
      </c>
      <c r="Q14324" s="9">
        <f>Table1[[#This Row],[delivery_date]]-Table1[[#This Row],[order_date]]</f>
        <v>7</v>
      </c>
    </row>
    <row r="14325" spans="1:17" x14ac:dyDescent="0.35">
      <c r="A14325" t="s">
        <v>14356</v>
      </c>
      <c r="B14325" t="s">
        <v>41</v>
      </c>
      <c r="C14325" t="s">
        <v>14</v>
      </c>
      <c r="D14325" s="2">
        <v>4090.22</v>
      </c>
      <c r="E14325">
        <v>0.17</v>
      </c>
      <c r="F14325">
        <v>9</v>
      </c>
      <c r="G14325" s="1">
        <v>45566</v>
      </c>
      <c r="H14325" s="1">
        <v>45568</v>
      </c>
      <c r="I14325" t="s">
        <v>15</v>
      </c>
      <c r="J14325" t="s">
        <v>16</v>
      </c>
      <c r="K14325" s="2">
        <v>747.88</v>
      </c>
      <c r="L14325" t="s">
        <v>17</v>
      </c>
      <c r="M14325">
        <f>YEAR(Table1[[#This Row],[order_date]])</f>
        <v>2024</v>
      </c>
      <c r="N14325">
        <f>MONTH(Table1[[#This Row],[order_date]])</f>
        <v>10</v>
      </c>
      <c r="O14325" s="3">
        <f>Table1[[#This Row],[sales]]-Table1[[#This Row],[profit]]</f>
        <v>3342.3399999999997</v>
      </c>
      <c r="P14325" s="3">
        <f>Table1[[#This Row],[sales]]*Table1[[#This Row],[quantity]]</f>
        <v>36811.979999999996</v>
      </c>
      <c r="Q14325" s="9">
        <f>Table1[[#This Row],[delivery_date]]-Table1[[#This Row],[order_date]]</f>
        <v>2</v>
      </c>
    </row>
    <row r="14326" spans="1:17" x14ac:dyDescent="0.35">
      <c r="A14326" t="s">
        <v>14357</v>
      </c>
      <c r="B14326" t="s">
        <v>19</v>
      </c>
      <c r="C14326" t="s">
        <v>36</v>
      </c>
      <c r="D14326" s="2">
        <v>4116.33</v>
      </c>
      <c r="E14326">
        <v>0.16</v>
      </c>
      <c r="F14326">
        <v>5</v>
      </c>
      <c r="G14326" s="1">
        <v>45409</v>
      </c>
      <c r="H14326" s="1">
        <v>45415</v>
      </c>
      <c r="I14326" t="s">
        <v>31</v>
      </c>
      <c r="J14326" t="s">
        <v>22</v>
      </c>
      <c r="K14326" s="2">
        <v>219.05</v>
      </c>
      <c r="L14326" t="s">
        <v>23</v>
      </c>
      <c r="M14326">
        <f>YEAR(Table1[[#This Row],[order_date]])</f>
        <v>2024</v>
      </c>
      <c r="N14326">
        <f>MONTH(Table1[[#This Row],[order_date]])</f>
        <v>4</v>
      </c>
      <c r="O14326" s="3">
        <f>Table1[[#This Row],[sales]]-Table1[[#This Row],[profit]]</f>
        <v>3897.2799999999997</v>
      </c>
      <c r="P14326" s="3">
        <f>Table1[[#This Row],[sales]]*Table1[[#This Row],[quantity]]</f>
        <v>20581.650000000001</v>
      </c>
      <c r="Q14326" s="9">
        <f>Table1[[#This Row],[delivery_date]]-Table1[[#This Row],[order_date]]</f>
        <v>6</v>
      </c>
    </row>
    <row r="14327" spans="1:17" x14ac:dyDescent="0.35">
      <c r="A14327" t="s">
        <v>14358</v>
      </c>
      <c r="B14327" t="s">
        <v>25</v>
      </c>
      <c r="C14327" t="s">
        <v>26</v>
      </c>
      <c r="D14327" s="2">
        <v>2339.85</v>
      </c>
      <c r="E14327">
        <v>0.33</v>
      </c>
      <c r="F14327">
        <v>5</v>
      </c>
      <c r="G14327" s="1">
        <v>45104</v>
      </c>
      <c r="H14327" s="1">
        <v>45105</v>
      </c>
      <c r="I14327" t="s">
        <v>15</v>
      </c>
      <c r="J14327" t="s">
        <v>16</v>
      </c>
      <c r="K14327" s="2">
        <v>330.38</v>
      </c>
      <c r="L14327" t="s">
        <v>23</v>
      </c>
      <c r="M14327">
        <f>YEAR(Table1[[#This Row],[order_date]])</f>
        <v>2023</v>
      </c>
      <c r="N14327">
        <f>MONTH(Table1[[#This Row],[order_date]])</f>
        <v>6</v>
      </c>
      <c r="O14327" s="3">
        <f>Table1[[#This Row],[sales]]-Table1[[#This Row],[profit]]</f>
        <v>2009.4699999999998</v>
      </c>
      <c r="P14327" s="3">
        <f>Table1[[#This Row],[sales]]*Table1[[#This Row],[quantity]]</f>
        <v>11699.25</v>
      </c>
      <c r="Q14327" s="9">
        <f>Table1[[#This Row],[delivery_date]]-Table1[[#This Row],[order_date]]</f>
        <v>1</v>
      </c>
    </row>
    <row r="14328" spans="1:17" x14ac:dyDescent="0.35">
      <c r="A14328" t="s">
        <v>14359</v>
      </c>
      <c r="B14328" t="s">
        <v>13</v>
      </c>
      <c r="C14328" t="s">
        <v>14</v>
      </c>
      <c r="D14328" s="2">
        <v>1573.87</v>
      </c>
      <c r="E14328">
        <v>0.42</v>
      </c>
      <c r="F14328">
        <v>8</v>
      </c>
      <c r="G14328" s="1">
        <v>44982</v>
      </c>
      <c r="H14328" s="1">
        <v>44988</v>
      </c>
      <c r="I14328" t="s">
        <v>15</v>
      </c>
      <c r="J14328" t="s">
        <v>22</v>
      </c>
      <c r="K14328" s="2">
        <v>348.75</v>
      </c>
      <c r="L14328" t="s">
        <v>39</v>
      </c>
      <c r="M14328">
        <f>YEAR(Table1[[#This Row],[order_date]])</f>
        <v>2023</v>
      </c>
      <c r="N14328">
        <f>MONTH(Table1[[#This Row],[order_date]])</f>
        <v>2</v>
      </c>
      <c r="O14328" s="3">
        <f>Table1[[#This Row],[sales]]-Table1[[#This Row],[profit]]</f>
        <v>1225.1199999999999</v>
      </c>
      <c r="P14328" s="3">
        <f>Table1[[#This Row],[sales]]*Table1[[#This Row],[quantity]]</f>
        <v>12590.96</v>
      </c>
      <c r="Q14328" s="9">
        <f>Table1[[#This Row],[delivery_date]]-Table1[[#This Row],[order_date]]</f>
        <v>6</v>
      </c>
    </row>
    <row r="14329" spans="1:17" x14ac:dyDescent="0.35">
      <c r="A14329" t="s">
        <v>14360</v>
      </c>
      <c r="B14329" t="s">
        <v>13</v>
      </c>
      <c r="C14329" t="s">
        <v>26</v>
      </c>
      <c r="D14329" s="2">
        <v>3028.57</v>
      </c>
      <c r="E14329">
        <v>0.15</v>
      </c>
      <c r="F14329">
        <v>5</v>
      </c>
      <c r="G14329" s="1">
        <v>45350</v>
      </c>
      <c r="H14329" s="1">
        <v>45356</v>
      </c>
      <c r="I14329" t="s">
        <v>21</v>
      </c>
      <c r="J14329" t="s">
        <v>27</v>
      </c>
      <c r="K14329" s="2">
        <v>178.05</v>
      </c>
      <c r="L14329" t="s">
        <v>17</v>
      </c>
      <c r="M14329">
        <f>YEAR(Table1[[#This Row],[order_date]])</f>
        <v>2024</v>
      </c>
      <c r="N14329">
        <f>MONTH(Table1[[#This Row],[order_date]])</f>
        <v>2</v>
      </c>
      <c r="O14329" s="3">
        <f>Table1[[#This Row],[sales]]-Table1[[#This Row],[profit]]</f>
        <v>2850.52</v>
      </c>
      <c r="P14329" s="3">
        <f>Table1[[#This Row],[sales]]*Table1[[#This Row],[quantity]]</f>
        <v>15142.85</v>
      </c>
      <c r="Q14329" s="9">
        <f>Table1[[#This Row],[delivery_date]]-Table1[[#This Row],[order_date]]</f>
        <v>6</v>
      </c>
    </row>
    <row r="14330" spans="1:17" x14ac:dyDescent="0.35">
      <c r="A14330" t="s">
        <v>14361</v>
      </c>
      <c r="B14330" t="s">
        <v>25</v>
      </c>
      <c r="C14330" t="s">
        <v>14</v>
      </c>
      <c r="D14330" s="2">
        <v>4071.6</v>
      </c>
      <c r="E14330">
        <v>0.21</v>
      </c>
      <c r="F14330">
        <v>4</v>
      </c>
      <c r="G14330" s="1">
        <v>45103</v>
      </c>
      <c r="H14330" s="1">
        <v>45107</v>
      </c>
      <c r="I14330" t="s">
        <v>21</v>
      </c>
      <c r="J14330" t="s">
        <v>27</v>
      </c>
      <c r="K14330" s="2">
        <v>276.85000000000002</v>
      </c>
      <c r="L14330" t="s">
        <v>23</v>
      </c>
      <c r="M14330">
        <f>YEAR(Table1[[#This Row],[order_date]])</f>
        <v>2023</v>
      </c>
      <c r="N14330">
        <f>MONTH(Table1[[#This Row],[order_date]])</f>
        <v>6</v>
      </c>
      <c r="O14330" s="3">
        <f>Table1[[#This Row],[sales]]-Table1[[#This Row],[profit]]</f>
        <v>3794.75</v>
      </c>
      <c r="P14330" s="3">
        <f>Table1[[#This Row],[sales]]*Table1[[#This Row],[quantity]]</f>
        <v>16286.4</v>
      </c>
      <c r="Q14330" s="9">
        <f>Table1[[#This Row],[delivery_date]]-Table1[[#This Row],[order_date]]</f>
        <v>4</v>
      </c>
    </row>
    <row r="14331" spans="1:17" x14ac:dyDescent="0.35">
      <c r="A14331" t="s">
        <v>14362</v>
      </c>
      <c r="B14331" t="s">
        <v>19</v>
      </c>
      <c r="C14331" t="s">
        <v>36</v>
      </c>
      <c r="D14331" s="2">
        <v>416.4</v>
      </c>
      <c r="E14331">
        <v>0.05</v>
      </c>
      <c r="F14331">
        <v>9</v>
      </c>
      <c r="G14331" s="1">
        <v>45214</v>
      </c>
      <c r="H14331" s="1">
        <v>45221</v>
      </c>
      <c r="I14331" t="s">
        <v>15</v>
      </c>
      <c r="J14331" t="s">
        <v>22</v>
      </c>
      <c r="K14331" s="2">
        <v>76.38</v>
      </c>
      <c r="L14331" t="s">
        <v>17</v>
      </c>
      <c r="M14331">
        <f>YEAR(Table1[[#This Row],[order_date]])</f>
        <v>2023</v>
      </c>
      <c r="N14331">
        <f>MONTH(Table1[[#This Row],[order_date]])</f>
        <v>10</v>
      </c>
      <c r="O14331" s="3">
        <f>Table1[[#This Row],[sales]]-Table1[[#This Row],[profit]]</f>
        <v>340.02</v>
      </c>
      <c r="P14331" s="3">
        <f>Table1[[#This Row],[sales]]*Table1[[#This Row],[quantity]]</f>
        <v>3747.6</v>
      </c>
      <c r="Q14331" s="9">
        <f>Table1[[#This Row],[delivery_date]]-Table1[[#This Row],[order_date]]</f>
        <v>7</v>
      </c>
    </row>
    <row r="14332" spans="1:17" x14ac:dyDescent="0.35">
      <c r="A14332" t="s">
        <v>14363</v>
      </c>
      <c r="B14332" t="s">
        <v>13</v>
      </c>
      <c r="C14332" t="s">
        <v>20</v>
      </c>
      <c r="D14332" s="2">
        <v>4771.78</v>
      </c>
      <c r="E14332">
        <v>0.21</v>
      </c>
      <c r="F14332">
        <v>1</v>
      </c>
      <c r="G14332" s="1">
        <v>45520</v>
      </c>
      <c r="H14332" s="1">
        <v>45522</v>
      </c>
      <c r="I14332" t="s">
        <v>21</v>
      </c>
      <c r="J14332" t="s">
        <v>22</v>
      </c>
      <c r="K14332" s="2">
        <v>308.77999999999997</v>
      </c>
      <c r="L14332" t="s">
        <v>23</v>
      </c>
      <c r="M14332">
        <f>YEAR(Table1[[#This Row],[order_date]])</f>
        <v>2024</v>
      </c>
      <c r="N14332">
        <f>MONTH(Table1[[#This Row],[order_date]])</f>
        <v>8</v>
      </c>
      <c r="O14332" s="3">
        <f>Table1[[#This Row],[sales]]-Table1[[#This Row],[profit]]</f>
        <v>4463</v>
      </c>
      <c r="P14332" s="3">
        <f>Table1[[#This Row],[sales]]*Table1[[#This Row],[quantity]]</f>
        <v>4771.78</v>
      </c>
      <c r="Q14332" s="9">
        <f>Table1[[#This Row],[delivery_date]]-Table1[[#This Row],[order_date]]</f>
        <v>2</v>
      </c>
    </row>
    <row r="14333" spans="1:17" x14ac:dyDescent="0.35">
      <c r="A14333" t="s">
        <v>14364</v>
      </c>
      <c r="B14333" t="s">
        <v>25</v>
      </c>
      <c r="C14333" t="s">
        <v>14</v>
      </c>
      <c r="D14333" s="2">
        <v>3264.91</v>
      </c>
      <c r="E14333">
        <v>0.11</v>
      </c>
      <c r="F14333">
        <v>6</v>
      </c>
      <c r="G14333" s="1">
        <v>45299</v>
      </c>
      <c r="H14333" s="1">
        <v>45306</v>
      </c>
      <c r="I14333" t="s">
        <v>21</v>
      </c>
      <c r="J14333" t="s">
        <v>16</v>
      </c>
      <c r="K14333" s="2">
        <v>412.95</v>
      </c>
      <c r="L14333" t="s">
        <v>23</v>
      </c>
      <c r="M14333">
        <f>YEAR(Table1[[#This Row],[order_date]])</f>
        <v>2024</v>
      </c>
      <c r="N14333">
        <f>MONTH(Table1[[#This Row],[order_date]])</f>
        <v>1</v>
      </c>
      <c r="O14333" s="3">
        <f>Table1[[#This Row],[sales]]-Table1[[#This Row],[profit]]</f>
        <v>2851.96</v>
      </c>
      <c r="P14333" s="3">
        <f>Table1[[#This Row],[sales]]*Table1[[#This Row],[quantity]]</f>
        <v>19589.46</v>
      </c>
      <c r="Q14333" s="9">
        <f>Table1[[#This Row],[delivery_date]]-Table1[[#This Row],[order_date]]</f>
        <v>7</v>
      </c>
    </row>
    <row r="14334" spans="1:17" x14ac:dyDescent="0.35">
      <c r="A14334" t="s">
        <v>14365</v>
      </c>
      <c r="B14334" t="s">
        <v>19</v>
      </c>
      <c r="C14334" t="s">
        <v>14</v>
      </c>
      <c r="D14334" s="2">
        <v>2050.92</v>
      </c>
      <c r="E14334">
        <v>0.19</v>
      </c>
      <c r="F14334">
        <v>7</v>
      </c>
      <c r="G14334" s="1">
        <v>45355</v>
      </c>
      <c r="H14334" s="1">
        <v>45356</v>
      </c>
      <c r="I14334" t="s">
        <v>21</v>
      </c>
      <c r="J14334" t="s">
        <v>16</v>
      </c>
      <c r="K14334" s="2">
        <v>492.82</v>
      </c>
      <c r="L14334" t="s">
        <v>39</v>
      </c>
      <c r="M14334">
        <f>YEAR(Table1[[#This Row],[order_date]])</f>
        <v>2024</v>
      </c>
      <c r="N14334">
        <f>MONTH(Table1[[#This Row],[order_date]])</f>
        <v>3</v>
      </c>
      <c r="O14334" s="3">
        <f>Table1[[#This Row],[sales]]-Table1[[#This Row],[profit]]</f>
        <v>1558.1000000000001</v>
      </c>
      <c r="P14334" s="3">
        <f>Table1[[#This Row],[sales]]*Table1[[#This Row],[quantity]]</f>
        <v>14356.44</v>
      </c>
      <c r="Q14334" s="9">
        <f>Table1[[#This Row],[delivery_date]]-Table1[[#This Row],[order_date]]</f>
        <v>1</v>
      </c>
    </row>
    <row r="14335" spans="1:17" x14ac:dyDescent="0.35">
      <c r="A14335" t="s">
        <v>14366</v>
      </c>
      <c r="B14335" t="s">
        <v>13</v>
      </c>
      <c r="C14335" t="s">
        <v>26</v>
      </c>
      <c r="D14335" s="2">
        <v>2579.4899999999998</v>
      </c>
      <c r="E14335">
        <v>0.13</v>
      </c>
      <c r="F14335">
        <v>6</v>
      </c>
      <c r="G14335" s="1">
        <v>45139</v>
      </c>
      <c r="H14335" s="1">
        <v>45143</v>
      </c>
      <c r="I14335" t="s">
        <v>31</v>
      </c>
      <c r="J14335" t="s">
        <v>22</v>
      </c>
      <c r="K14335" s="2">
        <v>335.15</v>
      </c>
      <c r="L14335" t="s">
        <v>34</v>
      </c>
      <c r="M14335">
        <f>YEAR(Table1[[#This Row],[order_date]])</f>
        <v>2023</v>
      </c>
      <c r="N14335">
        <f>MONTH(Table1[[#This Row],[order_date]])</f>
        <v>8</v>
      </c>
      <c r="O14335" s="3">
        <f>Table1[[#This Row],[sales]]-Table1[[#This Row],[profit]]</f>
        <v>2244.3399999999997</v>
      </c>
      <c r="P14335" s="3">
        <f>Table1[[#This Row],[sales]]*Table1[[#This Row],[quantity]]</f>
        <v>15476.939999999999</v>
      </c>
      <c r="Q14335" s="9">
        <f>Table1[[#This Row],[delivery_date]]-Table1[[#This Row],[order_date]]</f>
        <v>4</v>
      </c>
    </row>
    <row r="14336" spans="1:17" x14ac:dyDescent="0.35">
      <c r="A14336" t="s">
        <v>14367</v>
      </c>
      <c r="B14336" t="s">
        <v>41</v>
      </c>
      <c r="C14336" t="s">
        <v>36</v>
      </c>
      <c r="D14336" s="2">
        <v>1989.4</v>
      </c>
      <c r="E14336">
        <v>0.4</v>
      </c>
      <c r="F14336">
        <v>8</v>
      </c>
      <c r="G14336" s="1">
        <v>45390</v>
      </c>
      <c r="H14336" s="1">
        <v>45393</v>
      </c>
      <c r="I14336" t="s">
        <v>21</v>
      </c>
      <c r="J14336" t="s">
        <v>27</v>
      </c>
      <c r="K14336" s="2">
        <v>296.43</v>
      </c>
      <c r="L14336" t="s">
        <v>17</v>
      </c>
      <c r="M14336">
        <f>YEAR(Table1[[#This Row],[order_date]])</f>
        <v>2024</v>
      </c>
      <c r="N14336">
        <f>MONTH(Table1[[#This Row],[order_date]])</f>
        <v>4</v>
      </c>
      <c r="O14336" s="3">
        <f>Table1[[#This Row],[sales]]-Table1[[#This Row],[profit]]</f>
        <v>1692.97</v>
      </c>
      <c r="P14336" s="3">
        <f>Table1[[#This Row],[sales]]*Table1[[#This Row],[quantity]]</f>
        <v>15915.2</v>
      </c>
      <c r="Q14336" s="9">
        <f>Table1[[#This Row],[delivery_date]]-Table1[[#This Row],[order_date]]</f>
        <v>3</v>
      </c>
    </row>
    <row r="14337" spans="1:17" x14ac:dyDescent="0.35">
      <c r="A14337" t="s">
        <v>14368</v>
      </c>
      <c r="B14337" t="s">
        <v>41</v>
      </c>
      <c r="C14337" t="s">
        <v>33</v>
      </c>
      <c r="D14337" s="2">
        <v>2121.79</v>
      </c>
      <c r="E14337">
        <v>0</v>
      </c>
      <c r="F14337">
        <v>8</v>
      </c>
      <c r="G14337" s="1">
        <v>45253</v>
      </c>
      <c r="H14337" s="1">
        <v>45260</v>
      </c>
      <c r="I14337" t="s">
        <v>21</v>
      </c>
      <c r="J14337" t="s">
        <v>16</v>
      </c>
      <c r="K14337" s="2">
        <v>514.20000000000005</v>
      </c>
      <c r="L14337" t="s">
        <v>17</v>
      </c>
      <c r="M14337">
        <f>YEAR(Table1[[#This Row],[order_date]])</f>
        <v>2023</v>
      </c>
      <c r="N14337">
        <f>MONTH(Table1[[#This Row],[order_date]])</f>
        <v>11</v>
      </c>
      <c r="O14337" s="3">
        <f>Table1[[#This Row],[sales]]-Table1[[#This Row],[profit]]</f>
        <v>1607.59</v>
      </c>
      <c r="P14337" s="3">
        <f>Table1[[#This Row],[sales]]*Table1[[#This Row],[quantity]]</f>
        <v>16974.32</v>
      </c>
      <c r="Q14337" s="9">
        <f>Table1[[#This Row],[delivery_date]]-Table1[[#This Row],[order_date]]</f>
        <v>7</v>
      </c>
    </row>
    <row r="14338" spans="1:17" x14ac:dyDescent="0.35">
      <c r="A14338" t="s">
        <v>14369</v>
      </c>
      <c r="B14338" t="s">
        <v>19</v>
      </c>
      <c r="C14338" t="s">
        <v>33</v>
      </c>
      <c r="D14338" s="2">
        <v>3018.52</v>
      </c>
      <c r="E14338">
        <v>0.17</v>
      </c>
      <c r="F14338">
        <v>5</v>
      </c>
      <c r="G14338" s="1">
        <v>45310</v>
      </c>
      <c r="H14338" s="1">
        <v>45316</v>
      </c>
      <c r="I14338" t="s">
        <v>15</v>
      </c>
      <c r="J14338" t="s">
        <v>16</v>
      </c>
      <c r="K14338" s="2">
        <v>262.98</v>
      </c>
      <c r="L14338" t="s">
        <v>39</v>
      </c>
      <c r="M14338">
        <f>YEAR(Table1[[#This Row],[order_date]])</f>
        <v>2024</v>
      </c>
      <c r="N14338">
        <f>MONTH(Table1[[#This Row],[order_date]])</f>
        <v>1</v>
      </c>
      <c r="O14338" s="3">
        <f>Table1[[#This Row],[sales]]-Table1[[#This Row],[profit]]</f>
        <v>2755.54</v>
      </c>
      <c r="P14338" s="3">
        <f>Table1[[#This Row],[sales]]*Table1[[#This Row],[quantity]]</f>
        <v>15092.6</v>
      </c>
      <c r="Q14338" s="9">
        <f>Table1[[#This Row],[delivery_date]]-Table1[[#This Row],[order_date]]</f>
        <v>6</v>
      </c>
    </row>
    <row r="14339" spans="1:17" x14ac:dyDescent="0.35">
      <c r="A14339" t="s">
        <v>14370</v>
      </c>
      <c r="B14339" t="s">
        <v>41</v>
      </c>
      <c r="C14339" t="s">
        <v>20</v>
      </c>
      <c r="D14339" s="2">
        <v>395.18</v>
      </c>
      <c r="E14339">
        <v>0.48</v>
      </c>
      <c r="F14339">
        <v>4</v>
      </c>
      <c r="G14339" s="1">
        <v>45098</v>
      </c>
      <c r="H14339" s="1">
        <v>45099</v>
      </c>
      <c r="I14339" t="s">
        <v>15</v>
      </c>
      <c r="J14339" t="s">
        <v>27</v>
      </c>
      <c r="K14339" s="2">
        <v>102.43</v>
      </c>
      <c r="L14339" t="s">
        <v>34</v>
      </c>
      <c r="M14339">
        <f>YEAR(Table1[[#This Row],[order_date]])</f>
        <v>2023</v>
      </c>
      <c r="N14339">
        <f>MONTH(Table1[[#This Row],[order_date]])</f>
        <v>6</v>
      </c>
      <c r="O14339" s="3">
        <f>Table1[[#This Row],[sales]]-Table1[[#This Row],[profit]]</f>
        <v>292.75</v>
      </c>
      <c r="P14339" s="3">
        <f>Table1[[#This Row],[sales]]*Table1[[#This Row],[quantity]]</f>
        <v>1580.72</v>
      </c>
      <c r="Q14339" s="9">
        <f>Table1[[#This Row],[delivery_date]]-Table1[[#This Row],[order_date]]</f>
        <v>1</v>
      </c>
    </row>
    <row r="14340" spans="1:17" x14ac:dyDescent="0.35">
      <c r="A14340" t="s">
        <v>14371</v>
      </c>
      <c r="B14340" t="s">
        <v>19</v>
      </c>
      <c r="C14340" t="s">
        <v>36</v>
      </c>
      <c r="D14340" s="2">
        <v>959.35</v>
      </c>
      <c r="E14340">
        <v>0.34</v>
      </c>
      <c r="F14340">
        <v>7</v>
      </c>
      <c r="G14340" s="1">
        <v>45095</v>
      </c>
      <c r="H14340" s="1">
        <v>45099</v>
      </c>
      <c r="I14340" t="s">
        <v>31</v>
      </c>
      <c r="J14340" t="s">
        <v>27</v>
      </c>
      <c r="K14340" s="2">
        <v>50.34</v>
      </c>
      <c r="L14340" t="s">
        <v>23</v>
      </c>
      <c r="M14340">
        <f>YEAR(Table1[[#This Row],[order_date]])</f>
        <v>2023</v>
      </c>
      <c r="N14340">
        <f>MONTH(Table1[[#This Row],[order_date]])</f>
        <v>6</v>
      </c>
      <c r="O14340" s="3">
        <f>Table1[[#This Row],[sales]]-Table1[[#This Row],[profit]]</f>
        <v>909.01</v>
      </c>
      <c r="P14340" s="3">
        <f>Table1[[#This Row],[sales]]*Table1[[#This Row],[quantity]]</f>
        <v>6715.45</v>
      </c>
      <c r="Q14340" s="9">
        <f>Table1[[#This Row],[delivery_date]]-Table1[[#This Row],[order_date]]</f>
        <v>4</v>
      </c>
    </row>
    <row r="14341" spans="1:17" x14ac:dyDescent="0.35">
      <c r="A14341" t="s">
        <v>14372</v>
      </c>
      <c r="B14341" t="s">
        <v>25</v>
      </c>
      <c r="C14341" t="s">
        <v>14</v>
      </c>
      <c r="D14341" s="2">
        <v>1212.49</v>
      </c>
      <c r="E14341">
        <v>0.39</v>
      </c>
      <c r="F14341">
        <v>9</v>
      </c>
      <c r="G14341" s="1">
        <v>45535</v>
      </c>
      <c r="H14341" s="1">
        <v>45541</v>
      </c>
      <c r="I14341" t="s">
        <v>21</v>
      </c>
      <c r="J14341" t="s">
        <v>16</v>
      </c>
      <c r="K14341" s="2">
        <v>132.4</v>
      </c>
      <c r="L14341" t="s">
        <v>28</v>
      </c>
      <c r="M14341">
        <f>YEAR(Table1[[#This Row],[order_date]])</f>
        <v>2024</v>
      </c>
      <c r="N14341">
        <f>MONTH(Table1[[#This Row],[order_date]])</f>
        <v>8</v>
      </c>
      <c r="O14341" s="3">
        <f>Table1[[#This Row],[sales]]-Table1[[#This Row],[profit]]</f>
        <v>1080.0899999999999</v>
      </c>
      <c r="P14341" s="3">
        <f>Table1[[#This Row],[sales]]*Table1[[#This Row],[quantity]]</f>
        <v>10912.41</v>
      </c>
      <c r="Q14341" s="9">
        <f>Table1[[#This Row],[delivery_date]]-Table1[[#This Row],[order_date]]</f>
        <v>6</v>
      </c>
    </row>
    <row r="14342" spans="1:17" x14ac:dyDescent="0.35">
      <c r="A14342" t="s">
        <v>14373</v>
      </c>
      <c r="B14342" t="s">
        <v>25</v>
      </c>
      <c r="C14342" t="s">
        <v>33</v>
      </c>
      <c r="D14342" s="2">
        <v>2096.8200000000002</v>
      </c>
      <c r="E14342">
        <v>0.43</v>
      </c>
      <c r="F14342">
        <v>2</v>
      </c>
      <c r="G14342" s="1">
        <v>45267</v>
      </c>
      <c r="H14342" s="1">
        <v>45270</v>
      </c>
      <c r="I14342" t="s">
        <v>15</v>
      </c>
      <c r="J14342" t="s">
        <v>22</v>
      </c>
      <c r="K14342" s="2">
        <v>317.41000000000003</v>
      </c>
      <c r="L14342" t="s">
        <v>23</v>
      </c>
      <c r="M14342">
        <f>YEAR(Table1[[#This Row],[order_date]])</f>
        <v>2023</v>
      </c>
      <c r="N14342">
        <f>MONTH(Table1[[#This Row],[order_date]])</f>
        <v>12</v>
      </c>
      <c r="O14342" s="3">
        <f>Table1[[#This Row],[sales]]-Table1[[#This Row],[profit]]</f>
        <v>1779.41</v>
      </c>
      <c r="P14342" s="3">
        <f>Table1[[#This Row],[sales]]*Table1[[#This Row],[quantity]]</f>
        <v>4193.6400000000003</v>
      </c>
      <c r="Q14342" s="9">
        <f>Table1[[#This Row],[delivery_date]]-Table1[[#This Row],[order_date]]</f>
        <v>3</v>
      </c>
    </row>
    <row r="14343" spans="1:17" x14ac:dyDescent="0.35">
      <c r="A14343" t="s">
        <v>14374</v>
      </c>
      <c r="B14343" t="s">
        <v>13</v>
      </c>
      <c r="C14343" t="s">
        <v>20</v>
      </c>
      <c r="D14343" s="2">
        <v>1918.18</v>
      </c>
      <c r="E14343">
        <v>0.18</v>
      </c>
      <c r="F14343">
        <v>7</v>
      </c>
      <c r="G14343" s="1">
        <v>45121</v>
      </c>
      <c r="H14343" s="1">
        <v>45124</v>
      </c>
      <c r="I14343" t="s">
        <v>31</v>
      </c>
      <c r="J14343" t="s">
        <v>27</v>
      </c>
      <c r="K14343" s="2">
        <v>198.82</v>
      </c>
      <c r="L14343" t="s">
        <v>28</v>
      </c>
      <c r="M14343">
        <f>YEAR(Table1[[#This Row],[order_date]])</f>
        <v>2023</v>
      </c>
      <c r="N14343">
        <f>MONTH(Table1[[#This Row],[order_date]])</f>
        <v>7</v>
      </c>
      <c r="O14343" s="3">
        <f>Table1[[#This Row],[sales]]-Table1[[#This Row],[profit]]</f>
        <v>1719.3600000000001</v>
      </c>
      <c r="P14343" s="3">
        <f>Table1[[#This Row],[sales]]*Table1[[#This Row],[quantity]]</f>
        <v>13427.26</v>
      </c>
      <c r="Q14343" s="9">
        <f>Table1[[#This Row],[delivery_date]]-Table1[[#This Row],[order_date]]</f>
        <v>3</v>
      </c>
    </row>
    <row r="14344" spans="1:17" x14ac:dyDescent="0.35">
      <c r="A14344" t="s">
        <v>14375</v>
      </c>
      <c r="B14344" t="s">
        <v>19</v>
      </c>
      <c r="C14344" t="s">
        <v>36</v>
      </c>
      <c r="D14344" s="2">
        <v>3638.8</v>
      </c>
      <c r="E14344">
        <v>0.03</v>
      </c>
      <c r="F14344">
        <v>6</v>
      </c>
      <c r="G14344" s="1">
        <v>45076</v>
      </c>
      <c r="H14344" s="1">
        <v>45079</v>
      </c>
      <c r="I14344" t="s">
        <v>15</v>
      </c>
      <c r="J14344" t="s">
        <v>16</v>
      </c>
      <c r="K14344" s="2">
        <v>940.14</v>
      </c>
      <c r="L14344" t="s">
        <v>48</v>
      </c>
      <c r="M14344">
        <f>YEAR(Table1[[#This Row],[order_date]])</f>
        <v>2023</v>
      </c>
      <c r="N14344">
        <f>MONTH(Table1[[#This Row],[order_date]])</f>
        <v>5</v>
      </c>
      <c r="O14344" s="3">
        <f>Table1[[#This Row],[sales]]-Table1[[#This Row],[profit]]</f>
        <v>2698.6600000000003</v>
      </c>
      <c r="P14344" s="3">
        <f>Table1[[#This Row],[sales]]*Table1[[#This Row],[quantity]]</f>
        <v>21832.800000000003</v>
      </c>
      <c r="Q14344" s="9">
        <f>Table1[[#This Row],[delivery_date]]-Table1[[#This Row],[order_date]]</f>
        <v>3</v>
      </c>
    </row>
    <row r="14345" spans="1:17" x14ac:dyDescent="0.35">
      <c r="A14345" t="s">
        <v>14376</v>
      </c>
      <c r="B14345" t="s">
        <v>13</v>
      </c>
      <c r="C14345" t="s">
        <v>20</v>
      </c>
      <c r="D14345" s="2">
        <v>1369.98</v>
      </c>
      <c r="E14345">
        <v>0.21</v>
      </c>
      <c r="F14345">
        <v>3</v>
      </c>
      <c r="G14345" s="1">
        <v>45327</v>
      </c>
      <c r="H14345" s="1">
        <v>45328</v>
      </c>
      <c r="I14345" t="s">
        <v>15</v>
      </c>
      <c r="J14345" t="s">
        <v>22</v>
      </c>
      <c r="K14345" s="2">
        <v>386.62</v>
      </c>
      <c r="L14345" t="s">
        <v>39</v>
      </c>
      <c r="M14345">
        <f>YEAR(Table1[[#This Row],[order_date]])</f>
        <v>2024</v>
      </c>
      <c r="N14345">
        <f>MONTH(Table1[[#This Row],[order_date]])</f>
        <v>2</v>
      </c>
      <c r="O14345" s="3">
        <f>Table1[[#This Row],[sales]]-Table1[[#This Row],[profit]]</f>
        <v>983.36</v>
      </c>
      <c r="P14345" s="3">
        <f>Table1[[#This Row],[sales]]*Table1[[#This Row],[quantity]]</f>
        <v>4109.9400000000005</v>
      </c>
      <c r="Q14345" s="9">
        <f>Table1[[#This Row],[delivery_date]]-Table1[[#This Row],[order_date]]</f>
        <v>1</v>
      </c>
    </row>
    <row r="14346" spans="1:17" x14ac:dyDescent="0.35">
      <c r="A14346" t="s">
        <v>14377</v>
      </c>
      <c r="B14346" t="s">
        <v>13</v>
      </c>
      <c r="C14346" t="s">
        <v>33</v>
      </c>
      <c r="D14346" s="2">
        <v>379.65</v>
      </c>
      <c r="E14346">
        <v>0.33</v>
      </c>
      <c r="F14346">
        <v>2</v>
      </c>
      <c r="G14346" s="1">
        <v>45168</v>
      </c>
      <c r="H14346" s="1">
        <v>45172</v>
      </c>
      <c r="I14346" t="s">
        <v>21</v>
      </c>
      <c r="J14346" t="s">
        <v>22</v>
      </c>
      <c r="K14346" s="2">
        <v>46.54</v>
      </c>
      <c r="L14346" t="s">
        <v>17</v>
      </c>
      <c r="M14346">
        <f>YEAR(Table1[[#This Row],[order_date]])</f>
        <v>2023</v>
      </c>
      <c r="N14346">
        <f>MONTH(Table1[[#This Row],[order_date]])</f>
        <v>8</v>
      </c>
      <c r="O14346" s="3">
        <f>Table1[[#This Row],[sales]]-Table1[[#This Row],[profit]]</f>
        <v>333.10999999999996</v>
      </c>
      <c r="P14346" s="3">
        <f>Table1[[#This Row],[sales]]*Table1[[#This Row],[quantity]]</f>
        <v>759.3</v>
      </c>
      <c r="Q14346" s="9">
        <f>Table1[[#This Row],[delivery_date]]-Table1[[#This Row],[order_date]]</f>
        <v>4</v>
      </c>
    </row>
    <row r="14347" spans="1:17" x14ac:dyDescent="0.35">
      <c r="A14347" t="s">
        <v>14378</v>
      </c>
      <c r="B14347" t="s">
        <v>25</v>
      </c>
      <c r="C14347" t="s">
        <v>26</v>
      </c>
      <c r="D14347" s="2">
        <v>371.67</v>
      </c>
      <c r="E14347">
        <v>0.19</v>
      </c>
      <c r="F14347">
        <v>1</v>
      </c>
      <c r="G14347" s="1">
        <v>45527</v>
      </c>
      <c r="H14347" s="1">
        <v>45528</v>
      </c>
      <c r="I14347" t="s">
        <v>15</v>
      </c>
      <c r="J14347" t="s">
        <v>22</v>
      </c>
      <c r="K14347" s="2">
        <v>30.41</v>
      </c>
      <c r="L14347" t="s">
        <v>34</v>
      </c>
      <c r="M14347">
        <f>YEAR(Table1[[#This Row],[order_date]])</f>
        <v>2024</v>
      </c>
      <c r="N14347">
        <f>MONTH(Table1[[#This Row],[order_date]])</f>
        <v>8</v>
      </c>
      <c r="O14347" s="3">
        <f>Table1[[#This Row],[sales]]-Table1[[#This Row],[profit]]</f>
        <v>341.26</v>
      </c>
      <c r="P14347" s="3">
        <f>Table1[[#This Row],[sales]]*Table1[[#This Row],[quantity]]</f>
        <v>371.67</v>
      </c>
      <c r="Q14347" s="9">
        <f>Table1[[#This Row],[delivery_date]]-Table1[[#This Row],[order_date]]</f>
        <v>1</v>
      </c>
    </row>
    <row r="14348" spans="1:17" x14ac:dyDescent="0.35">
      <c r="A14348" t="s">
        <v>14379</v>
      </c>
      <c r="B14348" t="s">
        <v>13</v>
      </c>
      <c r="C14348" t="s">
        <v>26</v>
      </c>
      <c r="D14348" s="2">
        <v>155.43</v>
      </c>
      <c r="E14348">
        <v>0.22</v>
      </c>
      <c r="F14348">
        <v>2</v>
      </c>
      <c r="G14348" s="1">
        <v>45616</v>
      </c>
      <c r="H14348" s="1">
        <v>45621</v>
      </c>
      <c r="I14348" t="s">
        <v>21</v>
      </c>
      <c r="J14348" t="s">
        <v>16</v>
      </c>
      <c r="K14348" s="2">
        <v>39.22</v>
      </c>
      <c r="L14348" t="s">
        <v>17</v>
      </c>
      <c r="M14348">
        <f>YEAR(Table1[[#This Row],[order_date]])</f>
        <v>2024</v>
      </c>
      <c r="N14348">
        <f>MONTH(Table1[[#This Row],[order_date]])</f>
        <v>11</v>
      </c>
      <c r="O14348" s="3">
        <f>Table1[[#This Row],[sales]]-Table1[[#This Row],[profit]]</f>
        <v>116.21000000000001</v>
      </c>
      <c r="P14348" s="3">
        <f>Table1[[#This Row],[sales]]*Table1[[#This Row],[quantity]]</f>
        <v>310.86</v>
      </c>
      <c r="Q14348" s="9">
        <f>Table1[[#This Row],[delivery_date]]-Table1[[#This Row],[order_date]]</f>
        <v>5</v>
      </c>
    </row>
    <row r="14349" spans="1:17" x14ac:dyDescent="0.35">
      <c r="A14349" t="s">
        <v>14380</v>
      </c>
      <c r="B14349" t="s">
        <v>41</v>
      </c>
      <c r="C14349" t="s">
        <v>36</v>
      </c>
      <c r="D14349" s="2">
        <v>286.33</v>
      </c>
      <c r="E14349">
        <v>0.41</v>
      </c>
      <c r="F14349">
        <v>5</v>
      </c>
      <c r="G14349" s="1">
        <v>45650</v>
      </c>
      <c r="H14349" s="1">
        <v>45656</v>
      </c>
      <c r="I14349" t="s">
        <v>21</v>
      </c>
      <c r="J14349" t="s">
        <v>16</v>
      </c>
      <c r="K14349" s="2">
        <v>85.49</v>
      </c>
      <c r="L14349" t="s">
        <v>28</v>
      </c>
      <c r="M14349">
        <f>YEAR(Table1[[#This Row],[order_date]])</f>
        <v>2024</v>
      </c>
      <c r="N14349">
        <f>MONTH(Table1[[#This Row],[order_date]])</f>
        <v>12</v>
      </c>
      <c r="O14349" s="3">
        <f>Table1[[#This Row],[sales]]-Table1[[#This Row],[profit]]</f>
        <v>200.83999999999997</v>
      </c>
      <c r="P14349" s="3">
        <f>Table1[[#This Row],[sales]]*Table1[[#This Row],[quantity]]</f>
        <v>1431.6499999999999</v>
      </c>
      <c r="Q14349" s="9">
        <f>Table1[[#This Row],[delivery_date]]-Table1[[#This Row],[order_date]]</f>
        <v>6</v>
      </c>
    </row>
    <row r="14350" spans="1:17" x14ac:dyDescent="0.35">
      <c r="A14350" t="s">
        <v>14381</v>
      </c>
      <c r="B14350" t="s">
        <v>13</v>
      </c>
      <c r="C14350" t="s">
        <v>20</v>
      </c>
      <c r="D14350" s="2">
        <v>4307.4399999999996</v>
      </c>
      <c r="E14350">
        <v>0.02</v>
      </c>
      <c r="F14350">
        <v>1</v>
      </c>
      <c r="G14350" s="1">
        <v>45085</v>
      </c>
      <c r="H14350" s="1">
        <v>45087</v>
      </c>
      <c r="I14350" t="s">
        <v>15</v>
      </c>
      <c r="J14350" t="s">
        <v>27</v>
      </c>
      <c r="K14350" s="2">
        <v>863.63</v>
      </c>
      <c r="L14350" t="s">
        <v>34</v>
      </c>
      <c r="M14350">
        <f>YEAR(Table1[[#This Row],[order_date]])</f>
        <v>2023</v>
      </c>
      <c r="N14350">
        <f>MONTH(Table1[[#This Row],[order_date]])</f>
        <v>6</v>
      </c>
      <c r="O14350" s="3">
        <f>Table1[[#This Row],[sales]]-Table1[[#This Row],[profit]]</f>
        <v>3443.8099999999995</v>
      </c>
      <c r="P14350" s="3">
        <f>Table1[[#This Row],[sales]]*Table1[[#This Row],[quantity]]</f>
        <v>4307.4399999999996</v>
      </c>
      <c r="Q14350" s="9">
        <f>Table1[[#This Row],[delivery_date]]-Table1[[#This Row],[order_date]]</f>
        <v>2</v>
      </c>
    </row>
    <row r="14351" spans="1:17" x14ac:dyDescent="0.35">
      <c r="A14351" t="s">
        <v>14382</v>
      </c>
      <c r="B14351" t="s">
        <v>19</v>
      </c>
      <c r="C14351" t="s">
        <v>14</v>
      </c>
      <c r="D14351" s="2">
        <v>3516.49</v>
      </c>
      <c r="E14351">
        <v>0.17</v>
      </c>
      <c r="F14351">
        <v>8</v>
      </c>
      <c r="G14351" s="1">
        <v>44977</v>
      </c>
      <c r="H14351" s="1">
        <v>44981</v>
      </c>
      <c r="I14351" t="s">
        <v>31</v>
      </c>
      <c r="J14351" t="s">
        <v>27</v>
      </c>
      <c r="K14351" s="2">
        <v>1042.06</v>
      </c>
      <c r="L14351" t="s">
        <v>34</v>
      </c>
      <c r="M14351">
        <f>YEAR(Table1[[#This Row],[order_date]])</f>
        <v>2023</v>
      </c>
      <c r="N14351">
        <f>MONTH(Table1[[#This Row],[order_date]])</f>
        <v>2</v>
      </c>
      <c r="O14351" s="3">
        <f>Table1[[#This Row],[sales]]-Table1[[#This Row],[profit]]</f>
        <v>2474.4299999999998</v>
      </c>
      <c r="P14351" s="3">
        <f>Table1[[#This Row],[sales]]*Table1[[#This Row],[quantity]]</f>
        <v>28131.919999999998</v>
      </c>
      <c r="Q14351" s="9">
        <f>Table1[[#This Row],[delivery_date]]-Table1[[#This Row],[order_date]]</f>
        <v>4</v>
      </c>
    </row>
    <row r="14352" spans="1:17" x14ac:dyDescent="0.35">
      <c r="A14352" t="s">
        <v>14383</v>
      </c>
      <c r="B14352" t="s">
        <v>41</v>
      </c>
      <c r="C14352" t="s">
        <v>33</v>
      </c>
      <c r="D14352" s="2">
        <v>4980.0600000000004</v>
      </c>
      <c r="E14352">
        <v>0.24</v>
      </c>
      <c r="F14352">
        <v>4</v>
      </c>
      <c r="G14352" s="1">
        <v>44946</v>
      </c>
      <c r="H14352" s="1">
        <v>44952</v>
      </c>
      <c r="I14352" t="s">
        <v>15</v>
      </c>
      <c r="J14352" t="s">
        <v>22</v>
      </c>
      <c r="K14352" s="2">
        <v>277.10000000000002</v>
      </c>
      <c r="L14352" t="s">
        <v>23</v>
      </c>
      <c r="M14352">
        <f>YEAR(Table1[[#This Row],[order_date]])</f>
        <v>2023</v>
      </c>
      <c r="N14352">
        <f>MONTH(Table1[[#This Row],[order_date]])</f>
        <v>1</v>
      </c>
      <c r="O14352" s="3">
        <f>Table1[[#This Row],[sales]]-Table1[[#This Row],[profit]]</f>
        <v>4702.96</v>
      </c>
      <c r="P14352" s="3">
        <f>Table1[[#This Row],[sales]]*Table1[[#This Row],[quantity]]</f>
        <v>19920.240000000002</v>
      </c>
      <c r="Q14352" s="9">
        <f>Table1[[#This Row],[delivery_date]]-Table1[[#This Row],[order_date]]</f>
        <v>6</v>
      </c>
    </row>
    <row r="14353" spans="1:17" x14ac:dyDescent="0.35">
      <c r="A14353" t="s">
        <v>14384</v>
      </c>
      <c r="B14353" t="s">
        <v>25</v>
      </c>
      <c r="C14353" t="s">
        <v>26</v>
      </c>
      <c r="D14353" s="2">
        <v>199.53</v>
      </c>
      <c r="E14353">
        <v>0.15</v>
      </c>
      <c r="F14353">
        <v>3</v>
      </c>
      <c r="G14353" s="1">
        <v>45102</v>
      </c>
      <c r="H14353" s="1">
        <v>45108</v>
      </c>
      <c r="I14353" t="s">
        <v>31</v>
      </c>
      <c r="J14353" t="s">
        <v>22</v>
      </c>
      <c r="K14353" s="2">
        <v>48.59</v>
      </c>
      <c r="L14353" t="s">
        <v>39</v>
      </c>
      <c r="M14353">
        <f>YEAR(Table1[[#This Row],[order_date]])</f>
        <v>2023</v>
      </c>
      <c r="N14353">
        <f>MONTH(Table1[[#This Row],[order_date]])</f>
        <v>6</v>
      </c>
      <c r="O14353" s="3">
        <f>Table1[[#This Row],[sales]]-Table1[[#This Row],[profit]]</f>
        <v>150.94</v>
      </c>
      <c r="P14353" s="3">
        <f>Table1[[#This Row],[sales]]*Table1[[#This Row],[quantity]]</f>
        <v>598.59</v>
      </c>
      <c r="Q14353" s="9">
        <f>Table1[[#This Row],[delivery_date]]-Table1[[#This Row],[order_date]]</f>
        <v>6</v>
      </c>
    </row>
    <row r="14354" spans="1:17" x14ac:dyDescent="0.35">
      <c r="A14354" t="s">
        <v>14385</v>
      </c>
      <c r="B14354" t="s">
        <v>19</v>
      </c>
      <c r="C14354" t="s">
        <v>26</v>
      </c>
      <c r="D14354" s="2">
        <v>4260.1099999999997</v>
      </c>
      <c r="E14354">
        <v>0.22</v>
      </c>
      <c r="F14354">
        <v>2</v>
      </c>
      <c r="G14354" s="1">
        <v>44998</v>
      </c>
      <c r="H14354" s="1">
        <v>45002</v>
      </c>
      <c r="I14354" t="s">
        <v>15</v>
      </c>
      <c r="J14354" t="s">
        <v>16</v>
      </c>
      <c r="K14354" s="2">
        <v>749.05</v>
      </c>
      <c r="L14354" t="s">
        <v>39</v>
      </c>
      <c r="M14354">
        <f>YEAR(Table1[[#This Row],[order_date]])</f>
        <v>2023</v>
      </c>
      <c r="N14354">
        <f>MONTH(Table1[[#This Row],[order_date]])</f>
        <v>3</v>
      </c>
      <c r="O14354" s="3">
        <f>Table1[[#This Row],[sales]]-Table1[[#This Row],[profit]]</f>
        <v>3511.0599999999995</v>
      </c>
      <c r="P14354" s="3">
        <f>Table1[[#This Row],[sales]]*Table1[[#This Row],[quantity]]</f>
        <v>8520.2199999999993</v>
      </c>
      <c r="Q14354" s="9">
        <f>Table1[[#This Row],[delivery_date]]-Table1[[#This Row],[order_date]]</f>
        <v>4</v>
      </c>
    </row>
    <row r="14355" spans="1:17" x14ac:dyDescent="0.35">
      <c r="A14355" t="s">
        <v>14386</v>
      </c>
      <c r="B14355" t="s">
        <v>41</v>
      </c>
      <c r="C14355" t="s">
        <v>20</v>
      </c>
      <c r="D14355" s="2">
        <v>3510.68</v>
      </c>
      <c r="E14355">
        <v>0.2</v>
      </c>
      <c r="F14355">
        <v>1</v>
      </c>
      <c r="G14355" s="1">
        <v>45256</v>
      </c>
      <c r="H14355" s="1">
        <v>45257</v>
      </c>
      <c r="I14355" t="s">
        <v>21</v>
      </c>
      <c r="J14355" t="s">
        <v>16</v>
      </c>
      <c r="K14355" s="2">
        <v>523.23</v>
      </c>
      <c r="L14355" t="s">
        <v>48</v>
      </c>
      <c r="M14355">
        <f>YEAR(Table1[[#This Row],[order_date]])</f>
        <v>2023</v>
      </c>
      <c r="N14355">
        <f>MONTH(Table1[[#This Row],[order_date]])</f>
        <v>11</v>
      </c>
      <c r="O14355" s="3">
        <f>Table1[[#This Row],[sales]]-Table1[[#This Row],[profit]]</f>
        <v>2987.45</v>
      </c>
      <c r="P14355" s="3">
        <f>Table1[[#This Row],[sales]]*Table1[[#This Row],[quantity]]</f>
        <v>3510.68</v>
      </c>
      <c r="Q14355" s="9">
        <f>Table1[[#This Row],[delivery_date]]-Table1[[#This Row],[order_date]]</f>
        <v>1</v>
      </c>
    </row>
    <row r="14356" spans="1:17" x14ac:dyDescent="0.35">
      <c r="A14356" t="s">
        <v>14387</v>
      </c>
      <c r="B14356" t="s">
        <v>19</v>
      </c>
      <c r="C14356" t="s">
        <v>26</v>
      </c>
      <c r="D14356" s="2">
        <v>3237.68</v>
      </c>
      <c r="E14356">
        <v>0.46</v>
      </c>
      <c r="F14356">
        <v>8</v>
      </c>
      <c r="G14356" s="1">
        <v>45559</v>
      </c>
      <c r="H14356" s="1">
        <v>45564</v>
      </c>
      <c r="I14356" t="s">
        <v>31</v>
      </c>
      <c r="J14356" t="s">
        <v>27</v>
      </c>
      <c r="K14356" s="2">
        <v>634.28</v>
      </c>
      <c r="L14356" t="s">
        <v>23</v>
      </c>
      <c r="M14356">
        <f>YEAR(Table1[[#This Row],[order_date]])</f>
        <v>2024</v>
      </c>
      <c r="N14356">
        <f>MONTH(Table1[[#This Row],[order_date]])</f>
        <v>9</v>
      </c>
      <c r="O14356" s="3">
        <f>Table1[[#This Row],[sales]]-Table1[[#This Row],[profit]]</f>
        <v>2603.3999999999996</v>
      </c>
      <c r="P14356" s="3">
        <f>Table1[[#This Row],[sales]]*Table1[[#This Row],[quantity]]</f>
        <v>25901.439999999999</v>
      </c>
      <c r="Q14356" s="9">
        <f>Table1[[#This Row],[delivery_date]]-Table1[[#This Row],[order_date]]</f>
        <v>5</v>
      </c>
    </row>
    <row r="14357" spans="1:17" x14ac:dyDescent="0.35">
      <c r="A14357" t="s">
        <v>14388</v>
      </c>
      <c r="B14357" t="s">
        <v>41</v>
      </c>
      <c r="C14357" t="s">
        <v>20</v>
      </c>
      <c r="D14357" s="2">
        <v>1847.01</v>
      </c>
      <c r="E14357">
        <v>0.25</v>
      </c>
      <c r="F14357">
        <v>9</v>
      </c>
      <c r="G14357" s="1">
        <v>45580</v>
      </c>
      <c r="H14357" s="1">
        <v>45584</v>
      </c>
      <c r="I14357" t="s">
        <v>15</v>
      </c>
      <c r="J14357" t="s">
        <v>27</v>
      </c>
      <c r="K14357" s="2">
        <v>203.5</v>
      </c>
      <c r="L14357" t="s">
        <v>39</v>
      </c>
      <c r="M14357">
        <f>YEAR(Table1[[#This Row],[order_date]])</f>
        <v>2024</v>
      </c>
      <c r="N14357">
        <f>MONTH(Table1[[#This Row],[order_date]])</f>
        <v>10</v>
      </c>
      <c r="O14357" s="3">
        <f>Table1[[#This Row],[sales]]-Table1[[#This Row],[profit]]</f>
        <v>1643.51</v>
      </c>
      <c r="P14357" s="3">
        <f>Table1[[#This Row],[sales]]*Table1[[#This Row],[quantity]]</f>
        <v>16623.09</v>
      </c>
      <c r="Q14357" s="9">
        <f>Table1[[#This Row],[delivery_date]]-Table1[[#This Row],[order_date]]</f>
        <v>4</v>
      </c>
    </row>
    <row r="14358" spans="1:17" x14ac:dyDescent="0.35">
      <c r="A14358" t="s">
        <v>14389</v>
      </c>
      <c r="B14358" t="s">
        <v>19</v>
      </c>
      <c r="C14358" t="s">
        <v>33</v>
      </c>
      <c r="D14358" s="2">
        <v>1945.96</v>
      </c>
      <c r="E14358">
        <v>0.24</v>
      </c>
      <c r="F14358">
        <v>3</v>
      </c>
      <c r="G14358" s="1">
        <v>44988</v>
      </c>
      <c r="H14358" s="1">
        <v>44995</v>
      </c>
      <c r="I14358" t="s">
        <v>15</v>
      </c>
      <c r="J14358" t="s">
        <v>16</v>
      </c>
      <c r="K14358" s="2">
        <v>328.07</v>
      </c>
      <c r="L14358" t="s">
        <v>17</v>
      </c>
      <c r="M14358">
        <f>YEAR(Table1[[#This Row],[order_date]])</f>
        <v>2023</v>
      </c>
      <c r="N14358">
        <f>MONTH(Table1[[#This Row],[order_date]])</f>
        <v>3</v>
      </c>
      <c r="O14358" s="3">
        <f>Table1[[#This Row],[sales]]-Table1[[#This Row],[profit]]</f>
        <v>1617.89</v>
      </c>
      <c r="P14358" s="3">
        <f>Table1[[#This Row],[sales]]*Table1[[#This Row],[quantity]]</f>
        <v>5837.88</v>
      </c>
      <c r="Q14358" s="9">
        <f>Table1[[#This Row],[delivery_date]]-Table1[[#This Row],[order_date]]</f>
        <v>7</v>
      </c>
    </row>
    <row r="14359" spans="1:17" x14ac:dyDescent="0.35">
      <c r="A14359" t="s">
        <v>14390</v>
      </c>
      <c r="B14359" t="s">
        <v>19</v>
      </c>
      <c r="C14359" t="s">
        <v>20</v>
      </c>
      <c r="D14359" s="2">
        <v>4243.25</v>
      </c>
      <c r="E14359">
        <v>0.13</v>
      </c>
      <c r="F14359">
        <v>3</v>
      </c>
      <c r="G14359" s="1">
        <v>45105</v>
      </c>
      <c r="H14359" s="1">
        <v>45110</v>
      </c>
      <c r="I14359" t="s">
        <v>21</v>
      </c>
      <c r="J14359" t="s">
        <v>22</v>
      </c>
      <c r="K14359" s="2">
        <v>746.83</v>
      </c>
      <c r="L14359" t="s">
        <v>23</v>
      </c>
      <c r="M14359">
        <f>YEAR(Table1[[#This Row],[order_date]])</f>
        <v>2023</v>
      </c>
      <c r="N14359">
        <f>MONTH(Table1[[#This Row],[order_date]])</f>
        <v>6</v>
      </c>
      <c r="O14359" s="3">
        <f>Table1[[#This Row],[sales]]-Table1[[#This Row],[profit]]</f>
        <v>3496.42</v>
      </c>
      <c r="P14359" s="3">
        <f>Table1[[#This Row],[sales]]*Table1[[#This Row],[quantity]]</f>
        <v>12729.75</v>
      </c>
      <c r="Q14359" s="9">
        <f>Table1[[#This Row],[delivery_date]]-Table1[[#This Row],[order_date]]</f>
        <v>5</v>
      </c>
    </row>
    <row r="14360" spans="1:17" x14ac:dyDescent="0.35">
      <c r="A14360" t="s">
        <v>14391</v>
      </c>
      <c r="B14360" t="s">
        <v>41</v>
      </c>
      <c r="C14360" t="s">
        <v>26</v>
      </c>
      <c r="D14360" s="2">
        <v>3596.07</v>
      </c>
      <c r="E14360">
        <v>0.02</v>
      </c>
      <c r="F14360">
        <v>9</v>
      </c>
      <c r="G14360" s="1">
        <v>45644</v>
      </c>
      <c r="H14360" s="1">
        <v>45646</v>
      </c>
      <c r="I14360" t="s">
        <v>15</v>
      </c>
      <c r="J14360" t="s">
        <v>22</v>
      </c>
      <c r="K14360" s="2">
        <v>863.86</v>
      </c>
      <c r="L14360" t="s">
        <v>34</v>
      </c>
      <c r="M14360">
        <f>YEAR(Table1[[#This Row],[order_date]])</f>
        <v>2024</v>
      </c>
      <c r="N14360">
        <f>MONTH(Table1[[#This Row],[order_date]])</f>
        <v>12</v>
      </c>
      <c r="O14360" s="3">
        <f>Table1[[#This Row],[sales]]-Table1[[#This Row],[profit]]</f>
        <v>2732.21</v>
      </c>
      <c r="P14360" s="3">
        <f>Table1[[#This Row],[sales]]*Table1[[#This Row],[quantity]]</f>
        <v>32364.63</v>
      </c>
      <c r="Q14360" s="9">
        <f>Table1[[#This Row],[delivery_date]]-Table1[[#This Row],[order_date]]</f>
        <v>2</v>
      </c>
    </row>
    <row r="14361" spans="1:17" x14ac:dyDescent="0.35">
      <c r="A14361" t="s">
        <v>14392</v>
      </c>
      <c r="B14361" t="s">
        <v>25</v>
      </c>
      <c r="C14361" t="s">
        <v>20</v>
      </c>
      <c r="D14361" s="2">
        <v>3384.55</v>
      </c>
      <c r="E14361">
        <v>0.15</v>
      </c>
      <c r="F14361">
        <v>7</v>
      </c>
      <c r="G14361" s="1">
        <v>45053</v>
      </c>
      <c r="H14361" s="1">
        <v>45057</v>
      </c>
      <c r="I14361" t="s">
        <v>21</v>
      </c>
      <c r="J14361" t="s">
        <v>27</v>
      </c>
      <c r="K14361" s="2">
        <v>643.71</v>
      </c>
      <c r="L14361" t="s">
        <v>17</v>
      </c>
      <c r="M14361">
        <f>YEAR(Table1[[#This Row],[order_date]])</f>
        <v>2023</v>
      </c>
      <c r="N14361">
        <f>MONTH(Table1[[#This Row],[order_date]])</f>
        <v>5</v>
      </c>
      <c r="O14361" s="3">
        <f>Table1[[#This Row],[sales]]-Table1[[#This Row],[profit]]</f>
        <v>2740.84</v>
      </c>
      <c r="P14361" s="3">
        <f>Table1[[#This Row],[sales]]*Table1[[#This Row],[quantity]]</f>
        <v>23691.850000000002</v>
      </c>
      <c r="Q14361" s="9">
        <f>Table1[[#This Row],[delivery_date]]-Table1[[#This Row],[order_date]]</f>
        <v>4</v>
      </c>
    </row>
    <row r="14362" spans="1:17" x14ac:dyDescent="0.35">
      <c r="A14362" t="s">
        <v>14393</v>
      </c>
      <c r="B14362" t="s">
        <v>25</v>
      </c>
      <c r="C14362" t="s">
        <v>26</v>
      </c>
      <c r="D14362" s="2">
        <v>250.18</v>
      </c>
      <c r="E14362">
        <v>0.01</v>
      </c>
      <c r="F14362">
        <v>9</v>
      </c>
      <c r="G14362" s="1">
        <v>45636</v>
      </c>
      <c r="H14362" s="1">
        <v>45642</v>
      </c>
      <c r="I14362" t="s">
        <v>31</v>
      </c>
      <c r="J14362" t="s">
        <v>27</v>
      </c>
      <c r="K14362" s="2">
        <v>47.23</v>
      </c>
      <c r="L14362" t="s">
        <v>48</v>
      </c>
      <c r="M14362">
        <f>YEAR(Table1[[#This Row],[order_date]])</f>
        <v>2024</v>
      </c>
      <c r="N14362">
        <f>MONTH(Table1[[#This Row],[order_date]])</f>
        <v>12</v>
      </c>
      <c r="O14362" s="3">
        <f>Table1[[#This Row],[sales]]-Table1[[#This Row],[profit]]</f>
        <v>202.95000000000002</v>
      </c>
      <c r="P14362" s="3">
        <f>Table1[[#This Row],[sales]]*Table1[[#This Row],[quantity]]</f>
        <v>2251.62</v>
      </c>
      <c r="Q14362" s="9">
        <f>Table1[[#This Row],[delivery_date]]-Table1[[#This Row],[order_date]]</f>
        <v>6</v>
      </c>
    </row>
    <row r="14363" spans="1:17" x14ac:dyDescent="0.35">
      <c r="A14363" t="s">
        <v>14394</v>
      </c>
      <c r="B14363" t="s">
        <v>19</v>
      </c>
      <c r="C14363" t="s">
        <v>36</v>
      </c>
      <c r="D14363" s="2">
        <v>1003.17</v>
      </c>
      <c r="E14363">
        <v>0.41</v>
      </c>
      <c r="F14363">
        <v>2</v>
      </c>
      <c r="G14363" s="1">
        <v>45024</v>
      </c>
      <c r="H14363" s="1">
        <v>45030</v>
      </c>
      <c r="I14363" t="s">
        <v>15</v>
      </c>
      <c r="J14363" t="s">
        <v>22</v>
      </c>
      <c r="K14363" s="2">
        <v>58.98</v>
      </c>
      <c r="L14363" t="s">
        <v>34</v>
      </c>
      <c r="M14363">
        <f>YEAR(Table1[[#This Row],[order_date]])</f>
        <v>2023</v>
      </c>
      <c r="N14363">
        <f>MONTH(Table1[[#This Row],[order_date]])</f>
        <v>4</v>
      </c>
      <c r="O14363" s="3">
        <f>Table1[[#This Row],[sales]]-Table1[[#This Row],[profit]]</f>
        <v>944.18999999999994</v>
      </c>
      <c r="P14363" s="3">
        <f>Table1[[#This Row],[sales]]*Table1[[#This Row],[quantity]]</f>
        <v>2006.34</v>
      </c>
      <c r="Q14363" s="9">
        <f>Table1[[#This Row],[delivery_date]]-Table1[[#This Row],[order_date]]</f>
        <v>6</v>
      </c>
    </row>
    <row r="14364" spans="1:17" x14ac:dyDescent="0.35">
      <c r="A14364" t="s">
        <v>14395</v>
      </c>
      <c r="B14364" t="s">
        <v>19</v>
      </c>
      <c r="C14364" t="s">
        <v>26</v>
      </c>
      <c r="D14364" s="2">
        <v>4816.8599999999997</v>
      </c>
      <c r="E14364">
        <v>0.1</v>
      </c>
      <c r="F14364">
        <v>7</v>
      </c>
      <c r="G14364" s="1">
        <v>45053</v>
      </c>
      <c r="H14364" s="1">
        <v>45058</v>
      </c>
      <c r="I14364" t="s">
        <v>15</v>
      </c>
      <c r="J14364" t="s">
        <v>16</v>
      </c>
      <c r="K14364" s="2">
        <v>1256.5</v>
      </c>
      <c r="L14364" t="s">
        <v>48</v>
      </c>
      <c r="M14364">
        <f>YEAR(Table1[[#This Row],[order_date]])</f>
        <v>2023</v>
      </c>
      <c r="N14364">
        <f>MONTH(Table1[[#This Row],[order_date]])</f>
        <v>5</v>
      </c>
      <c r="O14364" s="3">
        <f>Table1[[#This Row],[sales]]-Table1[[#This Row],[profit]]</f>
        <v>3560.3599999999997</v>
      </c>
      <c r="P14364" s="3">
        <f>Table1[[#This Row],[sales]]*Table1[[#This Row],[quantity]]</f>
        <v>33718.019999999997</v>
      </c>
      <c r="Q14364" s="9">
        <f>Table1[[#This Row],[delivery_date]]-Table1[[#This Row],[order_date]]</f>
        <v>5</v>
      </c>
    </row>
    <row r="14365" spans="1:17" x14ac:dyDescent="0.35">
      <c r="A14365" t="s">
        <v>14396</v>
      </c>
      <c r="B14365" t="s">
        <v>25</v>
      </c>
      <c r="C14365" t="s">
        <v>26</v>
      </c>
      <c r="D14365" s="2">
        <v>2326.42</v>
      </c>
      <c r="E14365">
        <v>0.46</v>
      </c>
      <c r="F14365">
        <v>8</v>
      </c>
      <c r="G14365" s="1">
        <v>45519</v>
      </c>
      <c r="H14365" s="1">
        <v>45524</v>
      </c>
      <c r="I14365" t="s">
        <v>21</v>
      </c>
      <c r="J14365" t="s">
        <v>22</v>
      </c>
      <c r="K14365" s="2">
        <v>373.79</v>
      </c>
      <c r="L14365" t="s">
        <v>34</v>
      </c>
      <c r="M14365">
        <f>YEAR(Table1[[#This Row],[order_date]])</f>
        <v>2024</v>
      </c>
      <c r="N14365">
        <f>MONTH(Table1[[#This Row],[order_date]])</f>
        <v>8</v>
      </c>
      <c r="O14365" s="3">
        <f>Table1[[#This Row],[sales]]-Table1[[#This Row],[profit]]</f>
        <v>1952.63</v>
      </c>
      <c r="P14365" s="3">
        <f>Table1[[#This Row],[sales]]*Table1[[#This Row],[quantity]]</f>
        <v>18611.36</v>
      </c>
      <c r="Q14365" s="9">
        <f>Table1[[#This Row],[delivery_date]]-Table1[[#This Row],[order_date]]</f>
        <v>5</v>
      </c>
    </row>
    <row r="14366" spans="1:17" x14ac:dyDescent="0.35">
      <c r="A14366" t="s">
        <v>14397</v>
      </c>
      <c r="B14366" t="s">
        <v>25</v>
      </c>
      <c r="C14366" t="s">
        <v>26</v>
      </c>
      <c r="D14366" s="2">
        <v>3928.83</v>
      </c>
      <c r="E14366">
        <v>0.44</v>
      </c>
      <c r="F14366">
        <v>4</v>
      </c>
      <c r="G14366" s="1">
        <v>45331</v>
      </c>
      <c r="H14366" s="1">
        <v>45336</v>
      </c>
      <c r="I14366" t="s">
        <v>21</v>
      </c>
      <c r="J14366" t="s">
        <v>22</v>
      </c>
      <c r="K14366" s="2">
        <v>1057.94</v>
      </c>
      <c r="L14366" t="s">
        <v>39</v>
      </c>
      <c r="M14366">
        <f>YEAR(Table1[[#This Row],[order_date]])</f>
        <v>2024</v>
      </c>
      <c r="N14366">
        <f>MONTH(Table1[[#This Row],[order_date]])</f>
        <v>2</v>
      </c>
      <c r="O14366" s="3">
        <f>Table1[[#This Row],[sales]]-Table1[[#This Row],[profit]]</f>
        <v>2870.89</v>
      </c>
      <c r="P14366" s="3">
        <f>Table1[[#This Row],[sales]]*Table1[[#This Row],[quantity]]</f>
        <v>15715.32</v>
      </c>
      <c r="Q14366" s="9">
        <f>Table1[[#This Row],[delivery_date]]-Table1[[#This Row],[order_date]]</f>
        <v>5</v>
      </c>
    </row>
    <row r="14367" spans="1:17" x14ac:dyDescent="0.35">
      <c r="A14367" t="s">
        <v>14398</v>
      </c>
      <c r="B14367" t="s">
        <v>13</v>
      </c>
      <c r="C14367" t="s">
        <v>36</v>
      </c>
      <c r="D14367" s="2">
        <v>2007.69</v>
      </c>
      <c r="E14367">
        <v>0.33</v>
      </c>
      <c r="F14367">
        <v>4</v>
      </c>
      <c r="G14367" s="1">
        <v>45435</v>
      </c>
      <c r="H14367" s="1">
        <v>45440</v>
      </c>
      <c r="I14367" t="s">
        <v>15</v>
      </c>
      <c r="J14367" t="s">
        <v>22</v>
      </c>
      <c r="K14367" s="2">
        <v>526.04999999999995</v>
      </c>
      <c r="L14367" t="s">
        <v>39</v>
      </c>
      <c r="M14367">
        <f>YEAR(Table1[[#This Row],[order_date]])</f>
        <v>2024</v>
      </c>
      <c r="N14367">
        <f>MONTH(Table1[[#This Row],[order_date]])</f>
        <v>5</v>
      </c>
      <c r="O14367" s="3">
        <f>Table1[[#This Row],[sales]]-Table1[[#This Row],[profit]]</f>
        <v>1481.64</v>
      </c>
      <c r="P14367" s="3">
        <f>Table1[[#This Row],[sales]]*Table1[[#This Row],[quantity]]</f>
        <v>8030.76</v>
      </c>
      <c r="Q14367" s="9">
        <f>Table1[[#This Row],[delivery_date]]-Table1[[#This Row],[order_date]]</f>
        <v>5</v>
      </c>
    </row>
    <row r="14368" spans="1:17" x14ac:dyDescent="0.35">
      <c r="A14368" t="s">
        <v>14399</v>
      </c>
      <c r="B14368" t="s">
        <v>25</v>
      </c>
      <c r="C14368" t="s">
        <v>14</v>
      </c>
      <c r="D14368" s="2">
        <v>3845.18</v>
      </c>
      <c r="E14368">
        <v>0.43</v>
      </c>
      <c r="F14368">
        <v>2</v>
      </c>
      <c r="G14368" s="1">
        <v>45069</v>
      </c>
      <c r="H14368" s="1">
        <v>45075</v>
      </c>
      <c r="I14368" t="s">
        <v>31</v>
      </c>
      <c r="J14368" t="s">
        <v>27</v>
      </c>
      <c r="K14368" s="2">
        <v>761.41</v>
      </c>
      <c r="L14368" t="s">
        <v>23</v>
      </c>
      <c r="M14368">
        <f>YEAR(Table1[[#This Row],[order_date]])</f>
        <v>2023</v>
      </c>
      <c r="N14368">
        <f>MONTH(Table1[[#This Row],[order_date]])</f>
        <v>5</v>
      </c>
      <c r="O14368" s="3">
        <f>Table1[[#This Row],[sales]]-Table1[[#This Row],[profit]]</f>
        <v>3083.77</v>
      </c>
      <c r="P14368" s="3">
        <f>Table1[[#This Row],[sales]]*Table1[[#This Row],[quantity]]</f>
        <v>7690.36</v>
      </c>
      <c r="Q14368" s="9">
        <f>Table1[[#This Row],[delivery_date]]-Table1[[#This Row],[order_date]]</f>
        <v>6</v>
      </c>
    </row>
    <row r="14369" spans="1:17" x14ac:dyDescent="0.35">
      <c r="A14369" t="s">
        <v>14400</v>
      </c>
      <c r="B14369" t="s">
        <v>19</v>
      </c>
      <c r="C14369" t="s">
        <v>26</v>
      </c>
      <c r="D14369" s="2">
        <v>684.14</v>
      </c>
      <c r="E14369">
        <v>0.44</v>
      </c>
      <c r="F14369">
        <v>2</v>
      </c>
      <c r="G14369" s="1">
        <v>45474</v>
      </c>
      <c r="H14369" s="1">
        <v>45475</v>
      </c>
      <c r="I14369" t="s">
        <v>21</v>
      </c>
      <c r="J14369" t="s">
        <v>22</v>
      </c>
      <c r="K14369" s="2">
        <v>36.29</v>
      </c>
      <c r="L14369" t="s">
        <v>28</v>
      </c>
      <c r="M14369">
        <f>YEAR(Table1[[#This Row],[order_date]])</f>
        <v>2024</v>
      </c>
      <c r="N14369">
        <f>MONTH(Table1[[#This Row],[order_date]])</f>
        <v>7</v>
      </c>
      <c r="O14369" s="3">
        <f>Table1[[#This Row],[sales]]-Table1[[#This Row],[profit]]</f>
        <v>647.85</v>
      </c>
      <c r="P14369" s="3">
        <f>Table1[[#This Row],[sales]]*Table1[[#This Row],[quantity]]</f>
        <v>1368.28</v>
      </c>
      <c r="Q14369" s="9">
        <f>Table1[[#This Row],[delivery_date]]-Table1[[#This Row],[order_date]]</f>
        <v>1</v>
      </c>
    </row>
    <row r="14370" spans="1:17" x14ac:dyDescent="0.35">
      <c r="A14370" t="s">
        <v>14401</v>
      </c>
      <c r="B14370" t="s">
        <v>41</v>
      </c>
      <c r="C14370" t="s">
        <v>14</v>
      </c>
      <c r="D14370" s="2">
        <v>306.43</v>
      </c>
      <c r="E14370">
        <v>0.39</v>
      </c>
      <c r="F14370">
        <v>4</v>
      </c>
      <c r="G14370" s="1">
        <v>44935</v>
      </c>
      <c r="H14370" s="1">
        <v>44942</v>
      </c>
      <c r="I14370" t="s">
        <v>31</v>
      </c>
      <c r="J14370" t="s">
        <v>22</v>
      </c>
      <c r="K14370" s="2">
        <v>48.3</v>
      </c>
      <c r="L14370" t="s">
        <v>23</v>
      </c>
      <c r="M14370">
        <f>YEAR(Table1[[#This Row],[order_date]])</f>
        <v>2023</v>
      </c>
      <c r="N14370">
        <f>MONTH(Table1[[#This Row],[order_date]])</f>
        <v>1</v>
      </c>
      <c r="O14370" s="3">
        <f>Table1[[#This Row],[sales]]-Table1[[#This Row],[profit]]</f>
        <v>258.13</v>
      </c>
      <c r="P14370" s="3">
        <f>Table1[[#This Row],[sales]]*Table1[[#This Row],[quantity]]</f>
        <v>1225.72</v>
      </c>
      <c r="Q14370" s="9">
        <f>Table1[[#This Row],[delivery_date]]-Table1[[#This Row],[order_date]]</f>
        <v>7</v>
      </c>
    </row>
    <row r="14371" spans="1:17" x14ac:dyDescent="0.35">
      <c r="A14371" t="s">
        <v>14402</v>
      </c>
      <c r="B14371" t="s">
        <v>25</v>
      </c>
      <c r="C14371" t="s">
        <v>33</v>
      </c>
      <c r="D14371" s="2">
        <v>2384.27</v>
      </c>
      <c r="E14371">
        <v>0.25</v>
      </c>
      <c r="F14371">
        <v>4</v>
      </c>
      <c r="G14371" s="1">
        <v>45241</v>
      </c>
      <c r="H14371" s="1">
        <v>45245</v>
      </c>
      <c r="I14371" t="s">
        <v>31</v>
      </c>
      <c r="J14371" t="s">
        <v>22</v>
      </c>
      <c r="K14371" s="2">
        <v>276.02</v>
      </c>
      <c r="L14371" t="s">
        <v>28</v>
      </c>
      <c r="M14371">
        <f>YEAR(Table1[[#This Row],[order_date]])</f>
        <v>2023</v>
      </c>
      <c r="N14371">
        <f>MONTH(Table1[[#This Row],[order_date]])</f>
        <v>11</v>
      </c>
      <c r="O14371" s="3">
        <f>Table1[[#This Row],[sales]]-Table1[[#This Row],[profit]]</f>
        <v>2108.25</v>
      </c>
      <c r="P14371" s="3">
        <f>Table1[[#This Row],[sales]]*Table1[[#This Row],[quantity]]</f>
        <v>9537.08</v>
      </c>
      <c r="Q14371" s="9">
        <f>Table1[[#This Row],[delivery_date]]-Table1[[#This Row],[order_date]]</f>
        <v>4</v>
      </c>
    </row>
    <row r="14372" spans="1:17" x14ac:dyDescent="0.35">
      <c r="A14372" t="s">
        <v>14403</v>
      </c>
      <c r="B14372" t="s">
        <v>13</v>
      </c>
      <c r="C14372" t="s">
        <v>20</v>
      </c>
      <c r="D14372" s="2">
        <v>2999.07</v>
      </c>
      <c r="E14372">
        <v>0.48</v>
      </c>
      <c r="F14372">
        <v>5</v>
      </c>
      <c r="G14372" s="1">
        <v>45163</v>
      </c>
      <c r="H14372" s="1">
        <v>45170</v>
      </c>
      <c r="I14372" t="s">
        <v>31</v>
      </c>
      <c r="J14372" t="s">
        <v>22</v>
      </c>
      <c r="K14372" s="2">
        <v>277.97000000000003</v>
      </c>
      <c r="L14372" t="s">
        <v>28</v>
      </c>
      <c r="M14372">
        <f>YEAR(Table1[[#This Row],[order_date]])</f>
        <v>2023</v>
      </c>
      <c r="N14372">
        <f>MONTH(Table1[[#This Row],[order_date]])</f>
        <v>8</v>
      </c>
      <c r="O14372" s="3">
        <f>Table1[[#This Row],[sales]]-Table1[[#This Row],[profit]]</f>
        <v>2721.1000000000004</v>
      </c>
      <c r="P14372" s="3">
        <f>Table1[[#This Row],[sales]]*Table1[[#This Row],[quantity]]</f>
        <v>14995.35</v>
      </c>
      <c r="Q14372" s="9">
        <f>Table1[[#This Row],[delivery_date]]-Table1[[#This Row],[order_date]]</f>
        <v>7</v>
      </c>
    </row>
    <row r="14373" spans="1:17" x14ac:dyDescent="0.35">
      <c r="A14373" t="s">
        <v>14404</v>
      </c>
      <c r="B14373" t="s">
        <v>13</v>
      </c>
      <c r="C14373" t="s">
        <v>14</v>
      </c>
      <c r="D14373" s="2">
        <v>1686.14</v>
      </c>
      <c r="E14373">
        <v>0.41</v>
      </c>
      <c r="F14373">
        <v>9</v>
      </c>
      <c r="G14373" s="1">
        <v>45264</v>
      </c>
      <c r="H14373" s="1">
        <v>45265</v>
      </c>
      <c r="I14373" t="s">
        <v>21</v>
      </c>
      <c r="J14373" t="s">
        <v>16</v>
      </c>
      <c r="K14373" s="2">
        <v>309.69</v>
      </c>
      <c r="L14373" t="s">
        <v>28</v>
      </c>
      <c r="M14373">
        <f>YEAR(Table1[[#This Row],[order_date]])</f>
        <v>2023</v>
      </c>
      <c r="N14373">
        <f>MONTH(Table1[[#This Row],[order_date]])</f>
        <v>12</v>
      </c>
      <c r="O14373" s="3">
        <f>Table1[[#This Row],[sales]]-Table1[[#This Row],[profit]]</f>
        <v>1376.45</v>
      </c>
      <c r="P14373" s="3">
        <f>Table1[[#This Row],[sales]]*Table1[[#This Row],[quantity]]</f>
        <v>15175.26</v>
      </c>
      <c r="Q14373" s="9">
        <f>Table1[[#This Row],[delivery_date]]-Table1[[#This Row],[order_date]]</f>
        <v>1</v>
      </c>
    </row>
    <row r="14374" spans="1:17" x14ac:dyDescent="0.35">
      <c r="A14374" t="s">
        <v>14405</v>
      </c>
      <c r="B14374" t="s">
        <v>13</v>
      </c>
      <c r="C14374" t="s">
        <v>33</v>
      </c>
      <c r="D14374" s="2">
        <v>3608.42</v>
      </c>
      <c r="E14374">
        <v>0.06</v>
      </c>
      <c r="F14374">
        <v>9</v>
      </c>
      <c r="G14374" s="1">
        <v>45071</v>
      </c>
      <c r="H14374" s="1">
        <v>45078</v>
      </c>
      <c r="I14374" t="s">
        <v>21</v>
      </c>
      <c r="J14374" t="s">
        <v>16</v>
      </c>
      <c r="K14374" s="2">
        <v>512.13</v>
      </c>
      <c r="L14374" t="s">
        <v>39</v>
      </c>
      <c r="M14374">
        <f>YEAR(Table1[[#This Row],[order_date]])</f>
        <v>2023</v>
      </c>
      <c r="N14374">
        <f>MONTH(Table1[[#This Row],[order_date]])</f>
        <v>5</v>
      </c>
      <c r="O14374" s="3">
        <f>Table1[[#This Row],[sales]]-Table1[[#This Row],[profit]]</f>
        <v>3096.29</v>
      </c>
      <c r="P14374" s="3">
        <f>Table1[[#This Row],[sales]]*Table1[[#This Row],[quantity]]</f>
        <v>32475.78</v>
      </c>
      <c r="Q14374" s="9">
        <f>Table1[[#This Row],[delivery_date]]-Table1[[#This Row],[order_date]]</f>
        <v>7</v>
      </c>
    </row>
    <row r="14375" spans="1:17" x14ac:dyDescent="0.35">
      <c r="A14375" t="s">
        <v>14406</v>
      </c>
      <c r="B14375" t="s">
        <v>41</v>
      </c>
      <c r="C14375" t="s">
        <v>20</v>
      </c>
      <c r="D14375" s="2">
        <v>2529.52</v>
      </c>
      <c r="E14375">
        <v>0.21</v>
      </c>
      <c r="F14375">
        <v>7</v>
      </c>
      <c r="G14375" s="1">
        <v>45520</v>
      </c>
      <c r="H14375" s="1">
        <v>45525</v>
      </c>
      <c r="I14375" t="s">
        <v>31</v>
      </c>
      <c r="J14375" t="s">
        <v>27</v>
      </c>
      <c r="K14375" s="2">
        <v>594.52</v>
      </c>
      <c r="L14375" t="s">
        <v>48</v>
      </c>
      <c r="M14375">
        <f>YEAR(Table1[[#This Row],[order_date]])</f>
        <v>2024</v>
      </c>
      <c r="N14375">
        <f>MONTH(Table1[[#This Row],[order_date]])</f>
        <v>8</v>
      </c>
      <c r="O14375" s="3">
        <f>Table1[[#This Row],[sales]]-Table1[[#This Row],[profit]]</f>
        <v>1935</v>
      </c>
      <c r="P14375" s="3">
        <f>Table1[[#This Row],[sales]]*Table1[[#This Row],[quantity]]</f>
        <v>17706.64</v>
      </c>
      <c r="Q14375" s="9">
        <f>Table1[[#This Row],[delivery_date]]-Table1[[#This Row],[order_date]]</f>
        <v>5</v>
      </c>
    </row>
    <row r="14376" spans="1:17" x14ac:dyDescent="0.35">
      <c r="A14376" t="s">
        <v>14407</v>
      </c>
      <c r="B14376" t="s">
        <v>25</v>
      </c>
      <c r="C14376" t="s">
        <v>26</v>
      </c>
      <c r="D14376" s="2">
        <v>4648.75</v>
      </c>
      <c r="E14376">
        <v>0.27</v>
      </c>
      <c r="F14376">
        <v>6</v>
      </c>
      <c r="G14376" s="1">
        <v>45442</v>
      </c>
      <c r="H14376" s="1">
        <v>45445</v>
      </c>
      <c r="I14376" t="s">
        <v>21</v>
      </c>
      <c r="J14376" t="s">
        <v>22</v>
      </c>
      <c r="K14376" s="2">
        <v>518.66</v>
      </c>
      <c r="L14376" t="s">
        <v>17</v>
      </c>
      <c r="M14376">
        <f>YEAR(Table1[[#This Row],[order_date]])</f>
        <v>2024</v>
      </c>
      <c r="N14376">
        <f>MONTH(Table1[[#This Row],[order_date]])</f>
        <v>5</v>
      </c>
      <c r="O14376" s="3">
        <f>Table1[[#This Row],[sales]]-Table1[[#This Row],[profit]]</f>
        <v>4130.09</v>
      </c>
      <c r="P14376" s="3">
        <f>Table1[[#This Row],[sales]]*Table1[[#This Row],[quantity]]</f>
        <v>27892.5</v>
      </c>
      <c r="Q14376" s="9">
        <f>Table1[[#This Row],[delivery_date]]-Table1[[#This Row],[order_date]]</f>
        <v>3</v>
      </c>
    </row>
    <row r="14377" spans="1:17" x14ac:dyDescent="0.35">
      <c r="A14377" t="s">
        <v>14408</v>
      </c>
      <c r="B14377" t="s">
        <v>25</v>
      </c>
      <c r="C14377" t="s">
        <v>26</v>
      </c>
      <c r="D14377" s="2">
        <v>516.45000000000005</v>
      </c>
      <c r="E14377">
        <v>0.26</v>
      </c>
      <c r="F14377">
        <v>5</v>
      </c>
      <c r="G14377" s="1">
        <v>45522</v>
      </c>
      <c r="H14377" s="1">
        <v>45526</v>
      </c>
      <c r="I14377" t="s">
        <v>15</v>
      </c>
      <c r="J14377" t="s">
        <v>16</v>
      </c>
      <c r="K14377" s="2">
        <v>97.57</v>
      </c>
      <c r="L14377" t="s">
        <v>28</v>
      </c>
      <c r="M14377">
        <f>YEAR(Table1[[#This Row],[order_date]])</f>
        <v>2024</v>
      </c>
      <c r="N14377">
        <f>MONTH(Table1[[#This Row],[order_date]])</f>
        <v>8</v>
      </c>
      <c r="O14377" s="3">
        <f>Table1[[#This Row],[sales]]-Table1[[#This Row],[profit]]</f>
        <v>418.88000000000005</v>
      </c>
      <c r="P14377" s="3">
        <f>Table1[[#This Row],[sales]]*Table1[[#This Row],[quantity]]</f>
        <v>2582.25</v>
      </c>
      <c r="Q14377" s="9">
        <f>Table1[[#This Row],[delivery_date]]-Table1[[#This Row],[order_date]]</f>
        <v>4</v>
      </c>
    </row>
    <row r="14378" spans="1:17" x14ac:dyDescent="0.35">
      <c r="A14378" t="s">
        <v>14409</v>
      </c>
      <c r="B14378" t="s">
        <v>25</v>
      </c>
      <c r="C14378" t="s">
        <v>26</v>
      </c>
      <c r="D14378" s="2">
        <v>426.18</v>
      </c>
      <c r="E14378">
        <v>0.19</v>
      </c>
      <c r="F14378">
        <v>4</v>
      </c>
      <c r="G14378" s="1">
        <v>45451</v>
      </c>
      <c r="H14378" s="1">
        <v>45452</v>
      </c>
      <c r="I14378" t="s">
        <v>31</v>
      </c>
      <c r="J14378" t="s">
        <v>27</v>
      </c>
      <c r="K14378" s="2">
        <v>75.099999999999994</v>
      </c>
      <c r="L14378" t="s">
        <v>48</v>
      </c>
      <c r="M14378">
        <f>YEAR(Table1[[#This Row],[order_date]])</f>
        <v>2024</v>
      </c>
      <c r="N14378">
        <f>MONTH(Table1[[#This Row],[order_date]])</f>
        <v>6</v>
      </c>
      <c r="O14378" s="3">
        <f>Table1[[#This Row],[sales]]-Table1[[#This Row],[profit]]</f>
        <v>351.08000000000004</v>
      </c>
      <c r="P14378" s="3">
        <f>Table1[[#This Row],[sales]]*Table1[[#This Row],[quantity]]</f>
        <v>1704.72</v>
      </c>
      <c r="Q14378" s="9">
        <f>Table1[[#This Row],[delivery_date]]-Table1[[#This Row],[order_date]]</f>
        <v>1</v>
      </c>
    </row>
    <row r="14379" spans="1:17" x14ac:dyDescent="0.35">
      <c r="A14379" t="s">
        <v>14410</v>
      </c>
      <c r="B14379" t="s">
        <v>41</v>
      </c>
      <c r="C14379" t="s">
        <v>36</v>
      </c>
      <c r="D14379" s="2">
        <v>4535.1000000000004</v>
      </c>
      <c r="E14379">
        <v>0.27</v>
      </c>
      <c r="F14379">
        <v>2</v>
      </c>
      <c r="G14379" s="1">
        <v>45553</v>
      </c>
      <c r="H14379" s="1">
        <v>45558</v>
      </c>
      <c r="I14379" t="s">
        <v>15</v>
      </c>
      <c r="J14379" t="s">
        <v>22</v>
      </c>
      <c r="K14379" s="2">
        <v>689.65</v>
      </c>
      <c r="L14379" t="s">
        <v>28</v>
      </c>
      <c r="M14379">
        <f>YEAR(Table1[[#This Row],[order_date]])</f>
        <v>2024</v>
      </c>
      <c r="N14379">
        <f>MONTH(Table1[[#This Row],[order_date]])</f>
        <v>9</v>
      </c>
      <c r="O14379" s="3">
        <f>Table1[[#This Row],[sales]]-Table1[[#This Row],[profit]]</f>
        <v>3845.4500000000003</v>
      </c>
      <c r="P14379" s="3">
        <f>Table1[[#This Row],[sales]]*Table1[[#This Row],[quantity]]</f>
        <v>9070.2000000000007</v>
      </c>
      <c r="Q14379" s="9">
        <f>Table1[[#This Row],[delivery_date]]-Table1[[#This Row],[order_date]]</f>
        <v>5</v>
      </c>
    </row>
    <row r="14380" spans="1:17" x14ac:dyDescent="0.35">
      <c r="A14380" t="s">
        <v>14411</v>
      </c>
      <c r="B14380" t="s">
        <v>41</v>
      </c>
      <c r="C14380" t="s">
        <v>36</v>
      </c>
      <c r="D14380" s="2">
        <v>3378.62</v>
      </c>
      <c r="E14380">
        <v>0.05</v>
      </c>
      <c r="F14380">
        <v>4</v>
      </c>
      <c r="G14380" s="1">
        <v>45225</v>
      </c>
      <c r="H14380" s="1">
        <v>45230</v>
      </c>
      <c r="I14380" t="s">
        <v>21</v>
      </c>
      <c r="J14380" t="s">
        <v>22</v>
      </c>
      <c r="K14380" s="2">
        <v>896.78</v>
      </c>
      <c r="L14380" t="s">
        <v>28</v>
      </c>
      <c r="M14380">
        <f>YEAR(Table1[[#This Row],[order_date]])</f>
        <v>2023</v>
      </c>
      <c r="N14380">
        <f>MONTH(Table1[[#This Row],[order_date]])</f>
        <v>10</v>
      </c>
      <c r="O14380" s="3">
        <f>Table1[[#This Row],[sales]]-Table1[[#This Row],[profit]]</f>
        <v>2481.84</v>
      </c>
      <c r="P14380" s="3">
        <f>Table1[[#This Row],[sales]]*Table1[[#This Row],[quantity]]</f>
        <v>13514.48</v>
      </c>
      <c r="Q14380" s="9">
        <f>Table1[[#This Row],[delivery_date]]-Table1[[#This Row],[order_date]]</f>
        <v>5</v>
      </c>
    </row>
    <row r="14381" spans="1:17" x14ac:dyDescent="0.35">
      <c r="A14381" t="s">
        <v>14412</v>
      </c>
      <c r="B14381" t="s">
        <v>19</v>
      </c>
      <c r="C14381" t="s">
        <v>36</v>
      </c>
      <c r="D14381" s="2">
        <v>3388.48</v>
      </c>
      <c r="E14381">
        <v>0.33</v>
      </c>
      <c r="F14381">
        <v>7</v>
      </c>
      <c r="G14381" s="1">
        <v>45402</v>
      </c>
      <c r="H14381" s="1">
        <v>45406</v>
      </c>
      <c r="I14381" t="s">
        <v>15</v>
      </c>
      <c r="J14381" t="s">
        <v>22</v>
      </c>
      <c r="K14381" s="2">
        <v>682.05</v>
      </c>
      <c r="L14381" t="s">
        <v>39</v>
      </c>
      <c r="M14381">
        <f>YEAR(Table1[[#This Row],[order_date]])</f>
        <v>2024</v>
      </c>
      <c r="N14381">
        <f>MONTH(Table1[[#This Row],[order_date]])</f>
        <v>4</v>
      </c>
      <c r="O14381" s="3">
        <f>Table1[[#This Row],[sales]]-Table1[[#This Row],[profit]]</f>
        <v>2706.4300000000003</v>
      </c>
      <c r="P14381" s="3">
        <f>Table1[[#This Row],[sales]]*Table1[[#This Row],[quantity]]</f>
        <v>23719.360000000001</v>
      </c>
      <c r="Q14381" s="9">
        <f>Table1[[#This Row],[delivery_date]]-Table1[[#This Row],[order_date]]</f>
        <v>4</v>
      </c>
    </row>
    <row r="14382" spans="1:17" x14ac:dyDescent="0.35">
      <c r="A14382" t="s">
        <v>14413</v>
      </c>
      <c r="B14382" t="s">
        <v>13</v>
      </c>
      <c r="C14382" t="s">
        <v>36</v>
      </c>
      <c r="D14382" s="2">
        <v>235.02</v>
      </c>
      <c r="E14382">
        <v>0.25</v>
      </c>
      <c r="F14382">
        <v>1</v>
      </c>
      <c r="G14382" s="1">
        <v>45190</v>
      </c>
      <c r="H14382" s="1">
        <v>45192</v>
      </c>
      <c r="I14382" t="s">
        <v>31</v>
      </c>
      <c r="J14382" t="s">
        <v>22</v>
      </c>
      <c r="K14382" s="2">
        <v>57.08</v>
      </c>
      <c r="L14382" t="s">
        <v>23</v>
      </c>
      <c r="M14382">
        <f>YEAR(Table1[[#This Row],[order_date]])</f>
        <v>2023</v>
      </c>
      <c r="N14382">
        <f>MONTH(Table1[[#This Row],[order_date]])</f>
        <v>9</v>
      </c>
      <c r="O14382" s="3">
        <f>Table1[[#This Row],[sales]]-Table1[[#This Row],[profit]]</f>
        <v>177.94</v>
      </c>
      <c r="P14382" s="3">
        <f>Table1[[#This Row],[sales]]*Table1[[#This Row],[quantity]]</f>
        <v>235.02</v>
      </c>
      <c r="Q14382" s="9">
        <f>Table1[[#This Row],[delivery_date]]-Table1[[#This Row],[order_date]]</f>
        <v>2</v>
      </c>
    </row>
    <row r="14383" spans="1:17" x14ac:dyDescent="0.35">
      <c r="A14383" t="s">
        <v>14414</v>
      </c>
      <c r="B14383" t="s">
        <v>13</v>
      </c>
      <c r="C14383" t="s">
        <v>33</v>
      </c>
      <c r="D14383" s="2">
        <v>4694.6099999999997</v>
      </c>
      <c r="E14383">
        <v>0.39</v>
      </c>
      <c r="F14383">
        <v>3</v>
      </c>
      <c r="G14383" s="1">
        <v>45330</v>
      </c>
      <c r="H14383" s="1">
        <v>45337</v>
      </c>
      <c r="I14383" t="s">
        <v>15</v>
      </c>
      <c r="J14383" t="s">
        <v>16</v>
      </c>
      <c r="K14383" s="2">
        <v>1185.18</v>
      </c>
      <c r="L14383" t="s">
        <v>48</v>
      </c>
      <c r="M14383">
        <f>YEAR(Table1[[#This Row],[order_date]])</f>
        <v>2024</v>
      </c>
      <c r="N14383">
        <f>MONTH(Table1[[#This Row],[order_date]])</f>
        <v>2</v>
      </c>
      <c r="O14383" s="3">
        <f>Table1[[#This Row],[sales]]-Table1[[#This Row],[profit]]</f>
        <v>3509.4299999999994</v>
      </c>
      <c r="P14383" s="3">
        <f>Table1[[#This Row],[sales]]*Table1[[#This Row],[quantity]]</f>
        <v>14083.829999999998</v>
      </c>
      <c r="Q14383" s="9">
        <f>Table1[[#This Row],[delivery_date]]-Table1[[#This Row],[order_date]]</f>
        <v>7</v>
      </c>
    </row>
    <row r="14384" spans="1:17" x14ac:dyDescent="0.35">
      <c r="A14384" t="s">
        <v>14415</v>
      </c>
      <c r="B14384" t="s">
        <v>25</v>
      </c>
      <c r="C14384" t="s">
        <v>33</v>
      </c>
      <c r="D14384" s="2">
        <v>3881.94</v>
      </c>
      <c r="E14384">
        <v>0.35</v>
      </c>
      <c r="F14384">
        <v>4</v>
      </c>
      <c r="G14384" s="1">
        <v>45049</v>
      </c>
      <c r="H14384" s="1">
        <v>45056</v>
      </c>
      <c r="I14384" t="s">
        <v>21</v>
      </c>
      <c r="J14384" t="s">
        <v>16</v>
      </c>
      <c r="K14384" s="2">
        <v>337.9</v>
      </c>
      <c r="L14384" t="s">
        <v>28</v>
      </c>
      <c r="M14384">
        <f>YEAR(Table1[[#This Row],[order_date]])</f>
        <v>2023</v>
      </c>
      <c r="N14384">
        <f>MONTH(Table1[[#This Row],[order_date]])</f>
        <v>5</v>
      </c>
      <c r="O14384" s="3">
        <f>Table1[[#This Row],[sales]]-Table1[[#This Row],[profit]]</f>
        <v>3544.04</v>
      </c>
      <c r="P14384" s="3">
        <f>Table1[[#This Row],[sales]]*Table1[[#This Row],[quantity]]</f>
        <v>15527.76</v>
      </c>
      <c r="Q14384" s="9">
        <f>Table1[[#This Row],[delivery_date]]-Table1[[#This Row],[order_date]]</f>
        <v>7</v>
      </c>
    </row>
    <row r="14385" spans="1:17" x14ac:dyDescent="0.35">
      <c r="A14385" t="s">
        <v>14416</v>
      </c>
      <c r="B14385" t="s">
        <v>41</v>
      </c>
      <c r="C14385" t="s">
        <v>26</v>
      </c>
      <c r="D14385" s="2">
        <v>3845.14</v>
      </c>
      <c r="E14385">
        <v>0.06</v>
      </c>
      <c r="F14385">
        <v>7</v>
      </c>
      <c r="G14385" s="1">
        <v>45136</v>
      </c>
      <c r="H14385" s="1">
        <v>45140</v>
      </c>
      <c r="I14385" t="s">
        <v>15</v>
      </c>
      <c r="J14385" t="s">
        <v>22</v>
      </c>
      <c r="K14385" s="2">
        <v>262.98</v>
      </c>
      <c r="L14385" t="s">
        <v>39</v>
      </c>
      <c r="M14385">
        <f>YEAR(Table1[[#This Row],[order_date]])</f>
        <v>2023</v>
      </c>
      <c r="N14385">
        <f>MONTH(Table1[[#This Row],[order_date]])</f>
        <v>7</v>
      </c>
      <c r="O14385" s="3">
        <f>Table1[[#This Row],[sales]]-Table1[[#This Row],[profit]]</f>
        <v>3582.16</v>
      </c>
      <c r="P14385" s="3">
        <f>Table1[[#This Row],[sales]]*Table1[[#This Row],[quantity]]</f>
        <v>26915.98</v>
      </c>
      <c r="Q14385" s="9">
        <f>Table1[[#This Row],[delivery_date]]-Table1[[#This Row],[order_date]]</f>
        <v>4</v>
      </c>
    </row>
    <row r="14386" spans="1:17" x14ac:dyDescent="0.35">
      <c r="A14386" t="s">
        <v>14417</v>
      </c>
      <c r="B14386" t="s">
        <v>41</v>
      </c>
      <c r="C14386" t="s">
        <v>20</v>
      </c>
      <c r="D14386" s="2">
        <v>4568.46</v>
      </c>
      <c r="E14386">
        <v>0.18</v>
      </c>
      <c r="F14386">
        <v>3</v>
      </c>
      <c r="G14386" s="1">
        <v>45125</v>
      </c>
      <c r="H14386" s="1">
        <v>45126</v>
      </c>
      <c r="I14386" t="s">
        <v>31</v>
      </c>
      <c r="J14386" t="s">
        <v>22</v>
      </c>
      <c r="K14386" s="2">
        <v>325.55</v>
      </c>
      <c r="L14386" t="s">
        <v>34</v>
      </c>
      <c r="M14386">
        <f>YEAR(Table1[[#This Row],[order_date]])</f>
        <v>2023</v>
      </c>
      <c r="N14386">
        <f>MONTH(Table1[[#This Row],[order_date]])</f>
        <v>7</v>
      </c>
      <c r="O14386" s="3">
        <f>Table1[[#This Row],[sales]]-Table1[[#This Row],[profit]]</f>
        <v>4242.91</v>
      </c>
      <c r="P14386" s="3">
        <f>Table1[[#This Row],[sales]]*Table1[[#This Row],[quantity]]</f>
        <v>13705.380000000001</v>
      </c>
      <c r="Q14386" s="9">
        <f>Table1[[#This Row],[delivery_date]]-Table1[[#This Row],[order_date]]</f>
        <v>1</v>
      </c>
    </row>
    <row r="14387" spans="1:17" x14ac:dyDescent="0.35">
      <c r="A14387" t="s">
        <v>14418</v>
      </c>
      <c r="B14387" t="s">
        <v>25</v>
      </c>
      <c r="C14387" t="s">
        <v>36</v>
      </c>
      <c r="D14387" s="2">
        <v>2932.95</v>
      </c>
      <c r="E14387">
        <v>0.37</v>
      </c>
      <c r="F14387">
        <v>4</v>
      </c>
      <c r="G14387" s="1">
        <v>45243</v>
      </c>
      <c r="H14387" s="1">
        <v>45245</v>
      </c>
      <c r="I14387" t="s">
        <v>15</v>
      </c>
      <c r="J14387" t="s">
        <v>27</v>
      </c>
      <c r="K14387" s="2">
        <v>480.15</v>
      </c>
      <c r="L14387" t="s">
        <v>28</v>
      </c>
      <c r="M14387">
        <f>YEAR(Table1[[#This Row],[order_date]])</f>
        <v>2023</v>
      </c>
      <c r="N14387">
        <f>MONTH(Table1[[#This Row],[order_date]])</f>
        <v>11</v>
      </c>
      <c r="O14387" s="3">
        <f>Table1[[#This Row],[sales]]-Table1[[#This Row],[profit]]</f>
        <v>2452.7999999999997</v>
      </c>
      <c r="P14387" s="3">
        <f>Table1[[#This Row],[sales]]*Table1[[#This Row],[quantity]]</f>
        <v>11731.8</v>
      </c>
      <c r="Q14387" s="9">
        <f>Table1[[#This Row],[delivery_date]]-Table1[[#This Row],[order_date]]</f>
        <v>2</v>
      </c>
    </row>
    <row r="14388" spans="1:17" x14ac:dyDescent="0.35">
      <c r="A14388" t="s">
        <v>14419</v>
      </c>
      <c r="B14388" t="s">
        <v>25</v>
      </c>
      <c r="C14388" t="s">
        <v>20</v>
      </c>
      <c r="D14388" s="2">
        <v>2033.87</v>
      </c>
      <c r="E14388">
        <v>0.17</v>
      </c>
      <c r="F14388">
        <v>1</v>
      </c>
      <c r="G14388" s="1">
        <v>45482</v>
      </c>
      <c r="H14388" s="1">
        <v>45486</v>
      </c>
      <c r="I14388" t="s">
        <v>21</v>
      </c>
      <c r="J14388" t="s">
        <v>16</v>
      </c>
      <c r="K14388" s="2">
        <v>298.02999999999997</v>
      </c>
      <c r="L14388" t="s">
        <v>34</v>
      </c>
      <c r="M14388">
        <f>YEAR(Table1[[#This Row],[order_date]])</f>
        <v>2024</v>
      </c>
      <c r="N14388">
        <f>MONTH(Table1[[#This Row],[order_date]])</f>
        <v>7</v>
      </c>
      <c r="O14388" s="3">
        <f>Table1[[#This Row],[sales]]-Table1[[#This Row],[profit]]</f>
        <v>1735.84</v>
      </c>
      <c r="P14388" s="3">
        <f>Table1[[#This Row],[sales]]*Table1[[#This Row],[quantity]]</f>
        <v>2033.87</v>
      </c>
      <c r="Q14388" s="9">
        <f>Table1[[#This Row],[delivery_date]]-Table1[[#This Row],[order_date]]</f>
        <v>4</v>
      </c>
    </row>
    <row r="14389" spans="1:17" x14ac:dyDescent="0.35">
      <c r="A14389" t="s">
        <v>14420</v>
      </c>
      <c r="B14389" t="s">
        <v>19</v>
      </c>
      <c r="C14389" t="s">
        <v>33</v>
      </c>
      <c r="D14389" s="2">
        <v>2455.33</v>
      </c>
      <c r="E14389">
        <v>0.28000000000000003</v>
      </c>
      <c r="F14389">
        <v>1</v>
      </c>
      <c r="G14389" s="1">
        <v>45407</v>
      </c>
      <c r="H14389" s="1">
        <v>45413</v>
      </c>
      <c r="I14389" t="s">
        <v>21</v>
      </c>
      <c r="J14389" t="s">
        <v>22</v>
      </c>
      <c r="K14389" s="2">
        <v>705.78</v>
      </c>
      <c r="L14389" t="s">
        <v>17</v>
      </c>
      <c r="M14389">
        <f>YEAR(Table1[[#This Row],[order_date]])</f>
        <v>2024</v>
      </c>
      <c r="N14389">
        <f>MONTH(Table1[[#This Row],[order_date]])</f>
        <v>4</v>
      </c>
      <c r="O14389" s="3">
        <f>Table1[[#This Row],[sales]]-Table1[[#This Row],[profit]]</f>
        <v>1749.55</v>
      </c>
      <c r="P14389" s="3">
        <f>Table1[[#This Row],[sales]]*Table1[[#This Row],[quantity]]</f>
        <v>2455.33</v>
      </c>
      <c r="Q14389" s="9">
        <f>Table1[[#This Row],[delivery_date]]-Table1[[#This Row],[order_date]]</f>
        <v>6</v>
      </c>
    </row>
    <row r="14390" spans="1:17" x14ac:dyDescent="0.35">
      <c r="A14390" t="s">
        <v>14421</v>
      </c>
      <c r="B14390" t="s">
        <v>13</v>
      </c>
      <c r="C14390" t="s">
        <v>36</v>
      </c>
      <c r="D14390" s="2">
        <v>3908.48</v>
      </c>
      <c r="E14390">
        <v>0.48</v>
      </c>
      <c r="F14390">
        <v>3</v>
      </c>
      <c r="G14390" s="1">
        <v>45105</v>
      </c>
      <c r="H14390" s="1">
        <v>45109</v>
      </c>
      <c r="I14390" t="s">
        <v>15</v>
      </c>
      <c r="J14390" t="s">
        <v>27</v>
      </c>
      <c r="K14390" s="2">
        <v>613.71</v>
      </c>
      <c r="L14390" t="s">
        <v>39</v>
      </c>
      <c r="M14390">
        <f>YEAR(Table1[[#This Row],[order_date]])</f>
        <v>2023</v>
      </c>
      <c r="N14390">
        <f>MONTH(Table1[[#This Row],[order_date]])</f>
        <v>6</v>
      </c>
      <c r="O14390" s="3">
        <f>Table1[[#This Row],[sales]]-Table1[[#This Row],[profit]]</f>
        <v>3294.77</v>
      </c>
      <c r="P14390" s="3">
        <f>Table1[[#This Row],[sales]]*Table1[[#This Row],[quantity]]</f>
        <v>11725.44</v>
      </c>
      <c r="Q14390" s="9">
        <f>Table1[[#This Row],[delivery_date]]-Table1[[#This Row],[order_date]]</f>
        <v>4</v>
      </c>
    </row>
    <row r="14391" spans="1:17" x14ac:dyDescent="0.35">
      <c r="A14391" t="s">
        <v>14422</v>
      </c>
      <c r="B14391" t="s">
        <v>13</v>
      </c>
      <c r="C14391" t="s">
        <v>33</v>
      </c>
      <c r="D14391" s="2">
        <v>3866.78</v>
      </c>
      <c r="E14391">
        <v>0.04</v>
      </c>
      <c r="F14391">
        <v>7</v>
      </c>
      <c r="G14391" s="1">
        <v>45368</v>
      </c>
      <c r="H14391" s="1">
        <v>45372</v>
      </c>
      <c r="I14391" t="s">
        <v>31</v>
      </c>
      <c r="J14391" t="s">
        <v>27</v>
      </c>
      <c r="K14391" s="2">
        <v>334.95</v>
      </c>
      <c r="L14391" t="s">
        <v>34</v>
      </c>
      <c r="M14391">
        <f>YEAR(Table1[[#This Row],[order_date]])</f>
        <v>2024</v>
      </c>
      <c r="N14391">
        <f>MONTH(Table1[[#This Row],[order_date]])</f>
        <v>3</v>
      </c>
      <c r="O14391" s="3">
        <f>Table1[[#This Row],[sales]]-Table1[[#This Row],[profit]]</f>
        <v>3531.8300000000004</v>
      </c>
      <c r="P14391" s="3">
        <f>Table1[[#This Row],[sales]]*Table1[[#This Row],[quantity]]</f>
        <v>27067.460000000003</v>
      </c>
      <c r="Q14391" s="9">
        <f>Table1[[#This Row],[delivery_date]]-Table1[[#This Row],[order_date]]</f>
        <v>4</v>
      </c>
    </row>
    <row r="14392" spans="1:17" x14ac:dyDescent="0.35">
      <c r="A14392" t="s">
        <v>14423</v>
      </c>
      <c r="B14392" t="s">
        <v>13</v>
      </c>
      <c r="C14392" t="s">
        <v>33</v>
      </c>
      <c r="D14392" s="2">
        <v>3086.97</v>
      </c>
      <c r="E14392">
        <v>0.1</v>
      </c>
      <c r="F14392">
        <v>6</v>
      </c>
      <c r="G14392" s="1">
        <v>45385</v>
      </c>
      <c r="H14392" s="1">
        <v>45391</v>
      </c>
      <c r="I14392" t="s">
        <v>15</v>
      </c>
      <c r="J14392" t="s">
        <v>22</v>
      </c>
      <c r="K14392" s="2">
        <v>281.27999999999997</v>
      </c>
      <c r="L14392" t="s">
        <v>48</v>
      </c>
      <c r="M14392">
        <f>YEAR(Table1[[#This Row],[order_date]])</f>
        <v>2024</v>
      </c>
      <c r="N14392">
        <f>MONTH(Table1[[#This Row],[order_date]])</f>
        <v>4</v>
      </c>
      <c r="O14392" s="3">
        <f>Table1[[#This Row],[sales]]-Table1[[#This Row],[profit]]</f>
        <v>2805.6899999999996</v>
      </c>
      <c r="P14392" s="3">
        <f>Table1[[#This Row],[sales]]*Table1[[#This Row],[quantity]]</f>
        <v>18521.82</v>
      </c>
      <c r="Q14392" s="9">
        <f>Table1[[#This Row],[delivery_date]]-Table1[[#This Row],[order_date]]</f>
        <v>6</v>
      </c>
    </row>
    <row r="14393" spans="1:17" x14ac:dyDescent="0.35">
      <c r="A14393" t="s">
        <v>14424</v>
      </c>
      <c r="B14393" t="s">
        <v>19</v>
      </c>
      <c r="C14393" t="s">
        <v>14</v>
      </c>
      <c r="D14393" s="2">
        <v>1168.5899999999999</v>
      </c>
      <c r="E14393">
        <v>0.24</v>
      </c>
      <c r="F14393">
        <v>5</v>
      </c>
      <c r="G14393" s="1">
        <v>45043</v>
      </c>
      <c r="H14393" s="1">
        <v>45049</v>
      </c>
      <c r="I14393" t="s">
        <v>31</v>
      </c>
      <c r="J14393" t="s">
        <v>16</v>
      </c>
      <c r="K14393" s="2">
        <v>157.4</v>
      </c>
      <c r="L14393" t="s">
        <v>48</v>
      </c>
      <c r="M14393">
        <f>YEAR(Table1[[#This Row],[order_date]])</f>
        <v>2023</v>
      </c>
      <c r="N14393">
        <f>MONTH(Table1[[#This Row],[order_date]])</f>
        <v>4</v>
      </c>
      <c r="O14393" s="3">
        <f>Table1[[#This Row],[sales]]-Table1[[#This Row],[profit]]</f>
        <v>1011.1899999999999</v>
      </c>
      <c r="P14393" s="3">
        <f>Table1[[#This Row],[sales]]*Table1[[#This Row],[quantity]]</f>
        <v>5842.95</v>
      </c>
      <c r="Q14393" s="9">
        <f>Table1[[#This Row],[delivery_date]]-Table1[[#This Row],[order_date]]</f>
        <v>6</v>
      </c>
    </row>
    <row r="14394" spans="1:17" x14ac:dyDescent="0.35">
      <c r="A14394" t="s">
        <v>14425</v>
      </c>
      <c r="B14394" t="s">
        <v>25</v>
      </c>
      <c r="C14394" t="s">
        <v>33</v>
      </c>
      <c r="D14394" s="2">
        <v>4112.53</v>
      </c>
      <c r="E14394">
        <v>0.37</v>
      </c>
      <c r="F14394">
        <v>8</v>
      </c>
      <c r="G14394" s="1">
        <v>45340</v>
      </c>
      <c r="H14394" s="1">
        <v>45343</v>
      </c>
      <c r="I14394" t="s">
        <v>15</v>
      </c>
      <c r="J14394" t="s">
        <v>27</v>
      </c>
      <c r="K14394" s="2">
        <v>1079.6300000000001</v>
      </c>
      <c r="L14394" t="s">
        <v>23</v>
      </c>
      <c r="M14394">
        <f>YEAR(Table1[[#This Row],[order_date]])</f>
        <v>2024</v>
      </c>
      <c r="N14394">
        <f>MONTH(Table1[[#This Row],[order_date]])</f>
        <v>2</v>
      </c>
      <c r="O14394" s="3">
        <f>Table1[[#This Row],[sales]]-Table1[[#This Row],[profit]]</f>
        <v>3032.8999999999996</v>
      </c>
      <c r="P14394" s="3">
        <f>Table1[[#This Row],[sales]]*Table1[[#This Row],[quantity]]</f>
        <v>32900.239999999998</v>
      </c>
      <c r="Q14394" s="9">
        <f>Table1[[#This Row],[delivery_date]]-Table1[[#This Row],[order_date]]</f>
        <v>3</v>
      </c>
    </row>
    <row r="14395" spans="1:17" x14ac:dyDescent="0.35">
      <c r="A14395" t="s">
        <v>14426</v>
      </c>
      <c r="B14395" t="s">
        <v>25</v>
      </c>
      <c r="C14395" t="s">
        <v>26</v>
      </c>
      <c r="D14395" s="2">
        <v>3271.48</v>
      </c>
      <c r="E14395">
        <v>0.17</v>
      </c>
      <c r="F14395">
        <v>8</v>
      </c>
      <c r="G14395" s="1">
        <v>45419</v>
      </c>
      <c r="H14395" s="1">
        <v>45425</v>
      </c>
      <c r="I14395" t="s">
        <v>21</v>
      </c>
      <c r="J14395" t="s">
        <v>27</v>
      </c>
      <c r="K14395" s="2">
        <v>727.95</v>
      </c>
      <c r="L14395" t="s">
        <v>39</v>
      </c>
      <c r="M14395">
        <f>YEAR(Table1[[#This Row],[order_date]])</f>
        <v>2024</v>
      </c>
      <c r="N14395">
        <f>MONTH(Table1[[#This Row],[order_date]])</f>
        <v>5</v>
      </c>
      <c r="O14395" s="3">
        <f>Table1[[#This Row],[sales]]-Table1[[#This Row],[profit]]</f>
        <v>2543.5299999999997</v>
      </c>
      <c r="P14395" s="3">
        <f>Table1[[#This Row],[sales]]*Table1[[#This Row],[quantity]]</f>
        <v>26171.84</v>
      </c>
      <c r="Q14395" s="9">
        <f>Table1[[#This Row],[delivery_date]]-Table1[[#This Row],[order_date]]</f>
        <v>6</v>
      </c>
    </row>
    <row r="14396" spans="1:17" x14ac:dyDescent="0.35">
      <c r="A14396" t="s">
        <v>14427</v>
      </c>
      <c r="B14396" t="s">
        <v>13</v>
      </c>
      <c r="C14396" t="s">
        <v>33</v>
      </c>
      <c r="D14396" s="2">
        <v>1184.18</v>
      </c>
      <c r="E14396">
        <v>0.06</v>
      </c>
      <c r="F14396">
        <v>4</v>
      </c>
      <c r="G14396" s="1">
        <v>45266</v>
      </c>
      <c r="H14396" s="1">
        <v>45273</v>
      </c>
      <c r="I14396" t="s">
        <v>31</v>
      </c>
      <c r="J14396" t="s">
        <v>27</v>
      </c>
      <c r="K14396" s="2">
        <v>287.08</v>
      </c>
      <c r="L14396" t="s">
        <v>17</v>
      </c>
      <c r="M14396">
        <f>YEAR(Table1[[#This Row],[order_date]])</f>
        <v>2023</v>
      </c>
      <c r="N14396">
        <f>MONTH(Table1[[#This Row],[order_date]])</f>
        <v>12</v>
      </c>
      <c r="O14396" s="3">
        <f>Table1[[#This Row],[sales]]-Table1[[#This Row],[profit]]</f>
        <v>897.10000000000014</v>
      </c>
      <c r="P14396" s="3">
        <f>Table1[[#This Row],[sales]]*Table1[[#This Row],[quantity]]</f>
        <v>4736.72</v>
      </c>
      <c r="Q14396" s="9">
        <f>Table1[[#This Row],[delivery_date]]-Table1[[#This Row],[order_date]]</f>
        <v>7</v>
      </c>
    </row>
    <row r="14397" spans="1:17" x14ac:dyDescent="0.35">
      <c r="A14397" t="s">
        <v>14428</v>
      </c>
      <c r="B14397" t="s">
        <v>13</v>
      </c>
      <c r="C14397" t="s">
        <v>36</v>
      </c>
      <c r="D14397" s="2">
        <v>2455.16</v>
      </c>
      <c r="E14397">
        <v>0.16</v>
      </c>
      <c r="F14397">
        <v>6</v>
      </c>
      <c r="G14397" s="1">
        <v>45539</v>
      </c>
      <c r="H14397" s="1">
        <v>45543</v>
      </c>
      <c r="I14397" t="s">
        <v>31</v>
      </c>
      <c r="J14397" t="s">
        <v>27</v>
      </c>
      <c r="K14397" s="2">
        <v>315.82</v>
      </c>
      <c r="L14397" t="s">
        <v>28</v>
      </c>
      <c r="M14397">
        <f>YEAR(Table1[[#This Row],[order_date]])</f>
        <v>2024</v>
      </c>
      <c r="N14397">
        <f>MONTH(Table1[[#This Row],[order_date]])</f>
        <v>9</v>
      </c>
      <c r="O14397" s="3">
        <f>Table1[[#This Row],[sales]]-Table1[[#This Row],[profit]]</f>
        <v>2139.3399999999997</v>
      </c>
      <c r="P14397" s="3">
        <f>Table1[[#This Row],[sales]]*Table1[[#This Row],[quantity]]</f>
        <v>14730.96</v>
      </c>
      <c r="Q14397" s="9">
        <f>Table1[[#This Row],[delivery_date]]-Table1[[#This Row],[order_date]]</f>
        <v>4</v>
      </c>
    </row>
    <row r="14398" spans="1:17" x14ac:dyDescent="0.35">
      <c r="A14398" t="s">
        <v>14429</v>
      </c>
      <c r="B14398" t="s">
        <v>19</v>
      </c>
      <c r="C14398" t="s">
        <v>26</v>
      </c>
      <c r="D14398" s="2">
        <v>4986.3100000000004</v>
      </c>
      <c r="E14398">
        <v>0.32</v>
      </c>
      <c r="F14398">
        <v>1</v>
      </c>
      <c r="G14398" s="1">
        <v>45448</v>
      </c>
      <c r="H14398" s="1">
        <v>45449</v>
      </c>
      <c r="I14398" t="s">
        <v>31</v>
      </c>
      <c r="J14398" t="s">
        <v>27</v>
      </c>
      <c r="K14398" s="2">
        <v>875.75</v>
      </c>
      <c r="L14398" t="s">
        <v>34</v>
      </c>
      <c r="M14398">
        <f>YEAR(Table1[[#This Row],[order_date]])</f>
        <v>2024</v>
      </c>
      <c r="N14398">
        <f>MONTH(Table1[[#This Row],[order_date]])</f>
        <v>6</v>
      </c>
      <c r="O14398" s="3">
        <f>Table1[[#This Row],[sales]]-Table1[[#This Row],[profit]]</f>
        <v>4110.5600000000004</v>
      </c>
      <c r="P14398" s="3">
        <f>Table1[[#This Row],[sales]]*Table1[[#This Row],[quantity]]</f>
        <v>4986.3100000000004</v>
      </c>
      <c r="Q14398" s="9">
        <f>Table1[[#This Row],[delivery_date]]-Table1[[#This Row],[order_date]]</f>
        <v>1</v>
      </c>
    </row>
    <row r="14399" spans="1:17" x14ac:dyDescent="0.35">
      <c r="A14399" t="s">
        <v>14430</v>
      </c>
      <c r="B14399" t="s">
        <v>41</v>
      </c>
      <c r="C14399" t="s">
        <v>33</v>
      </c>
      <c r="D14399" s="2">
        <v>1709.06</v>
      </c>
      <c r="E14399">
        <v>0.4</v>
      </c>
      <c r="F14399">
        <v>9</v>
      </c>
      <c r="G14399" s="1">
        <v>45328</v>
      </c>
      <c r="H14399" s="1">
        <v>45333</v>
      </c>
      <c r="I14399" t="s">
        <v>21</v>
      </c>
      <c r="J14399" t="s">
        <v>22</v>
      </c>
      <c r="K14399" s="2">
        <v>469.32</v>
      </c>
      <c r="L14399" t="s">
        <v>48</v>
      </c>
      <c r="M14399">
        <f>YEAR(Table1[[#This Row],[order_date]])</f>
        <v>2024</v>
      </c>
      <c r="N14399">
        <f>MONTH(Table1[[#This Row],[order_date]])</f>
        <v>2</v>
      </c>
      <c r="O14399" s="3">
        <f>Table1[[#This Row],[sales]]-Table1[[#This Row],[profit]]</f>
        <v>1239.74</v>
      </c>
      <c r="P14399" s="3">
        <f>Table1[[#This Row],[sales]]*Table1[[#This Row],[quantity]]</f>
        <v>15381.539999999999</v>
      </c>
      <c r="Q14399" s="9">
        <f>Table1[[#This Row],[delivery_date]]-Table1[[#This Row],[order_date]]</f>
        <v>5</v>
      </c>
    </row>
    <row r="14400" spans="1:17" x14ac:dyDescent="0.35">
      <c r="A14400" t="s">
        <v>14431</v>
      </c>
      <c r="B14400" t="s">
        <v>41</v>
      </c>
      <c r="C14400" t="s">
        <v>26</v>
      </c>
      <c r="D14400" s="2">
        <v>671.15</v>
      </c>
      <c r="E14400">
        <v>0.49</v>
      </c>
      <c r="F14400">
        <v>5</v>
      </c>
      <c r="G14400" s="1">
        <v>45306</v>
      </c>
      <c r="H14400" s="1">
        <v>45307</v>
      </c>
      <c r="I14400" t="s">
        <v>21</v>
      </c>
      <c r="J14400" t="s">
        <v>27</v>
      </c>
      <c r="K14400" s="2">
        <v>146.96</v>
      </c>
      <c r="L14400" t="s">
        <v>34</v>
      </c>
      <c r="M14400">
        <f>YEAR(Table1[[#This Row],[order_date]])</f>
        <v>2024</v>
      </c>
      <c r="N14400">
        <f>MONTH(Table1[[#This Row],[order_date]])</f>
        <v>1</v>
      </c>
      <c r="O14400" s="3">
        <f>Table1[[#This Row],[sales]]-Table1[[#This Row],[profit]]</f>
        <v>524.18999999999994</v>
      </c>
      <c r="P14400" s="3">
        <f>Table1[[#This Row],[sales]]*Table1[[#This Row],[quantity]]</f>
        <v>3355.75</v>
      </c>
      <c r="Q14400" s="9">
        <f>Table1[[#This Row],[delivery_date]]-Table1[[#This Row],[order_date]]</f>
        <v>1</v>
      </c>
    </row>
    <row r="14401" spans="1:17" x14ac:dyDescent="0.35">
      <c r="A14401" t="s">
        <v>14432</v>
      </c>
      <c r="B14401" t="s">
        <v>13</v>
      </c>
      <c r="C14401" t="s">
        <v>33</v>
      </c>
      <c r="D14401" s="2">
        <v>206.17</v>
      </c>
      <c r="E14401">
        <v>0.38</v>
      </c>
      <c r="F14401">
        <v>8</v>
      </c>
      <c r="G14401" s="1">
        <v>45207</v>
      </c>
      <c r="H14401" s="1">
        <v>45211</v>
      </c>
      <c r="I14401" t="s">
        <v>21</v>
      </c>
      <c r="J14401" t="s">
        <v>16</v>
      </c>
      <c r="K14401" s="2">
        <v>46.52</v>
      </c>
      <c r="L14401" t="s">
        <v>48</v>
      </c>
      <c r="M14401">
        <f>YEAR(Table1[[#This Row],[order_date]])</f>
        <v>2023</v>
      </c>
      <c r="N14401">
        <f>MONTH(Table1[[#This Row],[order_date]])</f>
        <v>10</v>
      </c>
      <c r="O14401" s="3">
        <f>Table1[[#This Row],[sales]]-Table1[[#This Row],[profit]]</f>
        <v>159.64999999999998</v>
      </c>
      <c r="P14401" s="3">
        <f>Table1[[#This Row],[sales]]*Table1[[#This Row],[quantity]]</f>
        <v>1649.36</v>
      </c>
      <c r="Q14401" s="9">
        <f>Table1[[#This Row],[delivery_date]]-Table1[[#This Row],[order_date]]</f>
        <v>4</v>
      </c>
    </row>
    <row r="14402" spans="1:17" x14ac:dyDescent="0.35">
      <c r="A14402" t="s">
        <v>14433</v>
      </c>
      <c r="B14402" t="s">
        <v>19</v>
      </c>
      <c r="C14402" t="s">
        <v>26</v>
      </c>
      <c r="D14402" s="2">
        <v>1004.7</v>
      </c>
      <c r="E14402">
        <v>0.25</v>
      </c>
      <c r="F14402">
        <v>1</v>
      </c>
      <c r="G14402" s="1">
        <v>45406</v>
      </c>
      <c r="H14402" s="1">
        <v>45408</v>
      </c>
      <c r="I14402" t="s">
        <v>15</v>
      </c>
      <c r="J14402" t="s">
        <v>16</v>
      </c>
      <c r="K14402" s="2">
        <v>86.42</v>
      </c>
      <c r="L14402" t="s">
        <v>48</v>
      </c>
      <c r="M14402">
        <f>YEAR(Table1[[#This Row],[order_date]])</f>
        <v>2024</v>
      </c>
      <c r="N14402">
        <f>MONTH(Table1[[#This Row],[order_date]])</f>
        <v>4</v>
      </c>
      <c r="O14402" s="3">
        <f>Table1[[#This Row],[sales]]-Table1[[#This Row],[profit]]</f>
        <v>918.28000000000009</v>
      </c>
      <c r="P14402" s="3">
        <f>Table1[[#This Row],[sales]]*Table1[[#This Row],[quantity]]</f>
        <v>1004.7</v>
      </c>
      <c r="Q14402" s="9">
        <f>Table1[[#This Row],[delivery_date]]-Table1[[#This Row],[order_date]]</f>
        <v>2</v>
      </c>
    </row>
    <row r="14403" spans="1:17" x14ac:dyDescent="0.35">
      <c r="A14403" t="s">
        <v>14434</v>
      </c>
      <c r="B14403" t="s">
        <v>13</v>
      </c>
      <c r="C14403" t="s">
        <v>20</v>
      </c>
      <c r="D14403" s="2">
        <v>1016.13</v>
      </c>
      <c r="E14403">
        <v>0.15</v>
      </c>
      <c r="F14403">
        <v>4</v>
      </c>
      <c r="G14403" s="1">
        <v>45541</v>
      </c>
      <c r="H14403" s="1">
        <v>45544</v>
      </c>
      <c r="I14403" t="s">
        <v>15</v>
      </c>
      <c r="J14403" t="s">
        <v>27</v>
      </c>
      <c r="K14403" s="2">
        <v>213.9</v>
      </c>
      <c r="L14403" t="s">
        <v>34</v>
      </c>
      <c r="M14403">
        <f>YEAR(Table1[[#This Row],[order_date]])</f>
        <v>2024</v>
      </c>
      <c r="N14403">
        <f>MONTH(Table1[[#This Row],[order_date]])</f>
        <v>9</v>
      </c>
      <c r="O14403" s="3">
        <f>Table1[[#This Row],[sales]]-Table1[[#This Row],[profit]]</f>
        <v>802.23</v>
      </c>
      <c r="P14403" s="3">
        <f>Table1[[#This Row],[sales]]*Table1[[#This Row],[quantity]]</f>
        <v>4064.52</v>
      </c>
      <c r="Q14403" s="9">
        <f>Table1[[#This Row],[delivery_date]]-Table1[[#This Row],[order_date]]</f>
        <v>3</v>
      </c>
    </row>
    <row r="14404" spans="1:17" x14ac:dyDescent="0.35">
      <c r="A14404" t="s">
        <v>14435</v>
      </c>
      <c r="B14404" t="s">
        <v>41</v>
      </c>
      <c r="C14404" t="s">
        <v>14</v>
      </c>
      <c r="D14404" s="2">
        <v>4304.54</v>
      </c>
      <c r="E14404">
        <v>0.46</v>
      </c>
      <c r="F14404">
        <v>2</v>
      </c>
      <c r="G14404" s="1">
        <v>45088</v>
      </c>
      <c r="H14404" s="1">
        <v>45091</v>
      </c>
      <c r="I14404" t="s">
        <v>15</v>
      </c>
      <c r="J14404" t="s">
        <v>27</v>
      </c>
      <c r="K14404" s="2">
        <v>895.23</v>
      </c>
      <c r="L14404" t="s">
        <v>23</v>
      </c>
      <c r="M14404">
        <f>YEAR(Table1[[#This Row],[order_date]])</f>
        <v>2023</v>
      </c>
      <c r="N14404">
        <f>MONTH(Table1[[#This Row],[order_date]])</f>
        <v>6</v>
      </c>
      <c r="O14404" s="3">
        <f>Table1[[#This Row],[sales]]-Table1[[#This Row],[profit]]</f>
        <v>3409.31</v>
      </c>
      <c r="P14404" s="3">
        <f>Table1[[#This Row],[sales]]*Table1[[#This Row],[quantity]]</f>
        <v>8609.08</v>
      </c>
      <c r="Q14404" s="9">
        <f>Table1[[#This Row],[delivery_date]]-Table1[[#This Row],[order_date]]</f>
        <v>3</v>
      </c>
    </row>
    <row r="14405" spans="1:17" x14ac:dyDescent="0.35">
      <c r="A14405" t="s">
        <v>14436</v>
      </c>
      <c r="B14405" t="s">
        <v>13</v>
      </c>
      <c r="C14405" t="s">
        <v>26</v>
      </c>
      <c r="D14405" s="2">
        <v>865.16</v>
      </c>
      <c r="E14405">
        <v>0.27</v>
      </c>
      <c r="F14405">
        <v>2</v>
      </c>
      <c r="G14405" s="1">
        <v>44970</v>
      </c>
      <c r="H14405" s="1">
        <v>44976</v>
      </c>
      <c r="I14405" t="s">
        <v>31</v>
      </c>
      <c r="J14405" t="s">
        <v>27</v>
      </c>
      <c r="K14405" s="2">
        <v>208.93</v>
      </c>
      <c r="L14405" t="s">
        <v>39</v>
      </c>
      <c r="M14405">
        <f>YEAR(Table1[[#This Row],[order_date]])</f>
        <v>2023</v>
      </c>
      <c r="N14405">
        <f>MONTH(Table1[[#This Row],[order_date]])</f>
        <v>2</v>
      </c>
      <c r="O14405" s="3">
        <f>Table1[[#This Row],[sales]]-Table1[[#This Row],[profit]]</f>
        <v>656.23</v>
      </c>
      <c r="P14405" s="3">
        <f>Table1[[#This Row],[sales]]*Table1[[#This Row],[quantity]]</f>
        <v>1730.32</v>
      </c>
      <c r="Q14405" s="9">
        <f>Table1[[#This Row],[delivery_date]]-Table1[[#This Row],[order_date]]</f>
        <v>6</v>
      </c>
    </row>
    <row r="14406" spans="1:17" x14ac:dyDescent="0.35">
      <c r="A14406" t="s">
        <v>14437</v>
      </c>
      <c r="B14406" t="s">
        <v>41</v>
      </c>
      <c r="C14406" t="s">
        <v>36</v>
      </c>
      <c r="D14406" s="2">
        <v>4326.99</v>
      </c>
      <c r="E14406">
        <v>0.34</v>
      </c>
      <c r="F14406">
        <v>2</v>
      </c>
      <c r="G14406" s="1">
        <v>45172</v>
      </c>
      <c r="H14406" s="1">
        <v>45175</v>
      </c>
      <c r="I14406" t="s">
        <v>31</v>
      </c>
      <c r="J14406" t="s">
        <v>22</v>
      </c>
      <c r="K14406" s="2">
        <v>938.09</v>
      </c>
      <c r="L14406" t="s">
        <v>39</v>
      </c>
      <c r="M14406">
        <f>YEAR(Table1[[#This Row],[order_date]])</f>
        <v>2023</v>
      </c>
      <c r="N14406">
        <f>MONTH(Table1[[#This Row],[order_date]])</f>
        <v>9</v>
      </c>
      <c r="O14406" s="3">
        <f>Table1[[#This Row],[sales]]-Table1[[#This Row],[profit]]</f>
        <v>3388.8999999999996</v>
      </c>
      <c r="P14406" s="3">
        <f>Table1[[#This Row],[sales]]*Table1[[#This Row],[quantity]]</f>
        <v>8653.98</v>
      </c>
      <c r="Q14406" s="9">
        <f>Table1[[#This Row],[delivery_date]]-Table1[[#This Row],[order_date]]</f>
        <v>3</v>
      </c>
    </row>
    <row r="14407" spans="1:17" x14ac:dyDescent="0.35">
      <c r="A14407" t="s">
        <v>14438</v>
      </c>
      <c r="B14407" t="s">
        <v>41</v>
      </c>
      <c r="C14407" t="s">
        <v>14</v>
      </c>
      <c r="D14407" s="2">
        <v>524.91</v>
      </c>
      <c r="E14407">
        <v>0.24</v>
      </c>
      <c r="F14407">
        <v>2</v>
      </c>
      <c r="G14407" s="1">
        <v>45405</v>
      </c>
      <c r="H14407" s="1">
        <v>45411</v>
      </c>
      <c r="I14407" t="s">
        <v>31</v>
      </c>
      <c r="J14407" t="s">
        <v>27</v>
      </c>
      <c r="K14407" s="2">
        <v>118.78</v>
      </c>
      <c r="L14407" t="s">
        <v>34</v>
      </c>
      <c r="M14407">
        <f>YEAR(Table1[[#This Row],[order_date]])</f>
        <v>2024</v>
      </c>
      <c r="N14407">
        <f>MONTH(Table1[[#This Row],[order_date]])</f>
        <v>4</v>
      </c>
      <c r="O14407" s="3">
        <f>Table1[[#This Row],[sales]]-Table1[[#This Row],[profit]]</f>
        <v>406.13</v>
      </c>
      <c r="P14407" s="3">
        <f>Table1[[#This Row],[sales]]*Table1[[#This Row],[quantity]]</f>
        <v>1049.82</v>
      </c>
      <c r="Q14407" s="9">
        <f>Table1[[#This Row],[delivery_date]]-Table1[[#This Row],[order_date]]</f>
        <v>6</v>
      </c>
    </row>
    <row r="14408" spans="1:17" x14ac:dyDescent="0.35">
      <c r="A14408" t="s">
        <v>14439</v>
      </c>
      <c r="B14408" t="s">
        <v>41</v>
      </c>
      <c r="C14408" t="s">
        <v>14</v>
      </c>
      <c r="D14408" s="2">
        <v>4542.5600000000004</v>
      </c>
      <c r="E14408">
        <v>0.12</v>
      </c>
      <c r="F14408">
        <v>8</v>
      </c>
      <c r="G14408" s="1">
        <v>45402</v>
      </c>
      <c r="H14408" s="1">
        <v>45404</v>
      </c>
      <c r="I14408" t="s">
        <v>31</v>
      </c>
      <c r="J14408" t="s">
        <v>22</v>
      </c>
      <c r="K14408" s="2">
        <v>1142.98</v>
      </c>
      <c r="L14408" t="s">
        <v>28</v>
      </c>
      <c r="M14408">
        <f>YEAR(Table1[[#This Row],[order_date]])</f>
        <v>2024</v>
      </c>
      <c r="N14408">
        <f>MONTH(Table1[[#This Row],[order_date]])</f>
        <v>4</v>
      </c>
      <c r="O14408" s="3">
        <f>Table1[[#This Row],[sales]]-Table1[[#This Row],[profit]]</f>
        <v>3399.5800000000004</v>
      </c>
      <c r="P14408" s="3">
        <f>Table1[[#This Row],[sales]]*Table1[[#This Row],[quantity]]</f>
        <v>36340.480000000003</v>
      </c>
      <c r="Q14408" s="9">
        <f>Table1[[#This Row],[delivery_date]]-Table1[[#This Row],[order_date]]</f>
        <v>2</v>
      </c>
    </row>
    <row r="14409" spans="1:17" x14ac:dyDescent="0.35">
      <c r="A14409" t="s">
        <v>14440</v>
      </c>
      <c r="B14409" t="s">
        <v>25</v>
      </c>
      <c r="C14409" t="s">
        <v>33</v>
      </c>
      <c r="D14409" s="2">
        <v>1356.13</v>
      </c>
      <c r="E14409">
        <v>0.27</v>
      </c>
      <c r="F14409">
        <v>6</v>
      </c>
      <c r="G14409" s="1">
        <v>45528</v>
      </c>
      <c r="H14409" s="1">
        <v>45530</v>
      </c>
      <c r="I14409" t="s">
        <v>21</v>
      </c>
      <c r="J14409" t="s">
        <v>27</v>
      </c>
      <c r="K14409" s="2">
        <v>323.88</v>
      </c>
      <c r="L14409" t="s">
        <v>17</v>
      </c>
      <c r="M14409">
        <f>YEAR(Table1[[#This Row],[order_date]])</f>
        <v>2024</v>
      </c>
      <c r="N14409">
        <f>MONTH(Table1[[#This Row],[order_date]])</f>
        <v>8</v>
      </c>
      <c r="O14409" s="3">
        <f>Table1[[#This Row],[sales]]-Table1[[#This Row],[profit]]</f>
        <v>1032.25</v>
      </c>
      <c r="P14409" s="3">
        <f>Table1[[#This Row],[sales]]*Table1[[#This Row],[quantity]]</f>
        <v>8136.7800000000007</v>
      </c>
      <c r="Q14409" s="9">
        <f>Table1[[#This Row],[delivery_date]]-Table1[[#This Row],[order_date]]</f>
        <v>2</v>
      </c>
    </row>
    <row r="14410" spans="1:17" x14ac:dyDescent="0.35">
      <c r="A14410" t="s">
        <v>14441</v>
      </c>
      <c r="B14410" t="s">
        <v>25</v>
      </c>
      <c r="C14410" t="s">
        <v>26</v>
      </c>
      <c r="D14410" s="2">
        <v>3096.34</v>
      </c>
      <c r="E14410">
        <v>0.42</v>
      </c>
      <c r="F14410">
        <v>9</v>
      </c>
      <c r="G14410" s="1">
        <v>45122</v>
      </c>
      <c r="H14410" s="1">
        <v>45129</v>
      </c>
      <c r="I14410" t="s">
        <v>31</v>
      </c>
      <c r="J14410" t="s">
        <v>22</v>
      </c>
      <c r="K14410" s="2">
        <v>685.1</v>
      </c>
      <c r="L14410" t="s">
        <v>23</v>
      </c>
      <c r="M14410">
        <f>YEAR(Table1[[#This Row],[order_date]])</f>
        <v>2023</v>
      </c>
      <c r="N14410">
        <f>MONTH(Table1[[#This Row],[order_date]])</f>
        <v>7</v>
      </c>
      <c r="O14410" s="3">
        <f>Table1[[#This Row],[sales]]-Table1[[#This Row],[profit]]</f>
        <v>2411.2400000000002</v>
      </c>
      <c r="P14410" s="3">
        <f>Table1[[#This Row],[sales]]*Table1[[#This Row],[quantity]]</f>
        <v>27867.06</v>
      </c>
      <c r="Q14410" s="9">
        <f>Table1[[#This Row],[delivery_date]]-Table1[[#This Row],[order_date]]</f>
        <v>7</v>
      </c>
    </row>
    <row r="14411" spans="1:17" x14ac:dyDescent="0.35">
      <c r="A14411" t="s">
        <v>14442</v>
      </c>
      <c r="B14411" t="s">
        <v>13</v>
      </c>
      <c r="C14411" t="s">
        <v>14</v>
      </c>
      <c r="D14411" s="2">
        <v>882.66</v>
      </c>
      <c r="E14411">
        <v>0.19</v>
      </c>
      <c r="F14411">
        <v>2</v>
      </c>
      <c r="G14411" s="1">
        <v>45097</v>
      </c>
      <c r="H14411" s="1">
        <v>45099</v>
      </c>
      <c r="I14411" t="s">
        <v>15</v>
      </c>
      <c r="J14411" t="s">
        <v>22</v>
      </c>
      <c r="K14411" s="2">
        <v>136.34</v>
      </c>
      <c r="L14411" t="s">
        <v>39</v>
      </c>
      <c r="M14411">
        <f>YEAR(Table1[[#This Row],[order_date]])</f>
        <v>2023</v>
      </c>
      <c r="N14411">
        <f>MONTH(Table1[[#This Row],[order_date]])</f>
        <v>6</v>
      </c>
      <c r="O14411" s="3">
        <f>Table1[[#This Row],[sales]]-Table1[[#This Row],[profit]]</f>
        <v>746.31999999999994</v>
      </c>
      <c r="P14411" s="3">
        <f>Table1[[#This Row],[sales]]*Table1[[#This Row],[quantity]]</f>
        <v>1765.32</v>
      </c>
      <c r="Q14411" s="9">
        <f>Table1[[#This Row],[delivery_date]]-Table1[[#This Row],[order_date]]</f>
        <v>2</v>
      </c>
    </row>
    <row r="14412" spans="1:17" x14ac:dyDescent="0.35">
      <c r="A14412" t="s">
        <v>14443</v>
      </c>
      <c r="B14412" t="s">
        <v>41</v>
      </c>
      <c r="C14412" t="s">
        <v>36</v>
      </c>
      <c r="D14412" s="2">
        <v>2011.27</v>
      </c>
      <c r="E14412">
        <v>0.33</v>
      </c>
      <c r="F14412">
        <v>1</v>
      </c>
      <c r="G14412" s="1">
        <v>45254</v>
      </c>
      <c r="H14412" s="1">
        <v>45256</v>
      </c>
      <c r="I14412" t="s">
        <v>15</v>
      </c>
      <c r="J14412" t="s">
        <v>27</v>
      </c>
      <c r="K14412" s="2">
        <v>162.36000000000001</v>
      </c>
      <c r="L14412" t="s">
        <v>48</v>
      </c>
      <c r="M14412">
        <f>YEAR(Table1[[#This Row],[order_date]])</f>
        <v>2023</v>
      </c>
      <c r="N14412">
        <f>MONTH(Table1[[#This Row],[order_date]])</f>
        <v>11</v>
      </c>
      <c r="O14412" s="3">
        <f>Table1[[#This Row],[sales]]-Table1[[#This Row],[profit]]</f>
        <v>1848.9099999999999</v>
      </c>
      <c r="P14412" s="3">
        <f>Table1[[#This Row],[sales]]*Table1[[#This Row],[quantity]]</f>
        <v>2011.27</v>
      </c>
      <c r="Q14412" s="9">
        <f>Table1[[#This Row],[delivery_date]]-Table1[[#This Row],[order_date]]</f>
        <v>2</v>
      </c>
    </row>
    <row r="14413" spans="1:17" x14ac:dyDescent="0.35">
      <c r="A14413" t="s">
        <v>14444</v>
      </c>
      <c r="B14413" t="s">
        <v>25</v>
      </c>
      <c r="C14413" t="s">
        <v>36</v>
      </c>
      <c r="D14413" s="2">
        <v>520.26</v>
      </c>
      <c r="E14413">
        <v>0.02</v>
      </c>
      <c r="F14413">
        <v>8</v>
      </c>
      <c r="G14413" s="1">
        <v>45040</v>
      </c>
      <c r="H14413" s="1">
        <v>45041</v>
      </c>
      <c r="I14413" t="s">
        <v>21</v>
      </c>
      <c r="J14413" t="s">
        <v>27</v>
      </c>
      <c r="K14413" s="2">
        <v>67.38</v>
      </c>
      <c r="L14413" t="s">
        <v>48</v>
      </c>
      <c r="M14413">
        <f>YEAR(Table1[[#This Row],[order_date]])</f>
        <v>2023</v>
      </c>
      <c r="N14413">
        <f>MONTH(Table1[[#This Row],[order_date]])</f>
        <v>4</v>
      </c>
      <c r="O14413" s="3">
        <f>Table1[[#This Row],[sales]]-Table1[[#This Row],[profit]]</f>
        <v>452.88</v>
      </c>
      <c r="P14413" s="3">
        <f>Table1[[#This Row],[sales]]*Table1[[#This Row],[quantity]]</f>
        <v>4162.08</v>
      </c>
      <c r="Q14413" s="9">
        <f>Table1[[#This Row],[delivery_date]]-Table1[[#This Row],[order_date]]</f>
        <v>1</v>
      </c>
    </row>
    <row r="14414" spans="1:17" x14ac:dyDescent="0.35">
      <c r="A14414" t="s">
        <v>14445</v>
      </c>
      <c r="B14414" t="s">
        <v>13</v>
      </c>
      <c r="C14414" t="s">
        <v>36</v>
      </c>
      <c r="D14414" s="2">
        <v>2939.69</v>
      </c>
      <c r="E14414">
        <v>0.47</v>
      </c>
      <c r="F14414">
        <v>3</v>
      </c>
      <c r="G14414" s="1">
        <v>45424</v>
      </c>
      <c r="H14414" s="1">
        <v>45429</v>
      </c>
      <c r="I14414" t="s">
        <v>31</v>
      </c>
      <c r="J14414" t="s">
        <v>27</v>
      </c>
      <c r="K14414" s="2">
        <v>661.36</v>
      </c>
      <c r="L14414" t="s">
        <v>28</v>
      </c>
      <c r="M14414">
        <f>YEAR(Table1[[#This Row],[order_date]])</f>
        <v>2024</v>
      </c>
      <c r="N14414">
        <f>MONTH(Table1[[#This Row],[order_date]])</f>
        <v>5</v>
      </c>
      <c r="O14414" s="3">
        <f>Table1[[#This Row],[sales]]-Table1[[#This Row],[profit]]</f>
        <v>2278.33</v>
      </c>
      <c r="P14414" s="3">
        <f>Table1[[#This Row],[sales]]*Table1[[#This Row],[quantity]]</f>
        <v>8819.07</v>
      </c>
      <c r="Q14414" s="9">
        <f>Table1[[#This Row],[delivery_date]]-Table1[[#This Row],[order_date]]</f>
        <v>5</v>
      </c>
    </row>
    <row r="14415" spans="1:17" x14ac:dyDescent="0.35">
      <c r="A14415" t="s">
        <v>14446</v>
      </c>
      <c r="B14415" t="s">
        <v>13</v>
      </c>
      <c r="C14415" t="s">
        <v>33</v>
      </c>
      <c r="D14415" s="2">
        <v>1794.8</v>
      </c>
      <c r="E14415">
        <v>0.48</v>
      </c>
      <c r="F14415">
        <v>3</v>
      </c>
      <c r="G14415" s="1">
        <v>45081</v>
      </c>
      <c r="H14415" s="1">
        <v>45083</v>
      </c>
      <c r="I14415" t="s">
        <v>21</v>
      </c>
      <c r="J14415" t="s">
        <v>27</v>
      </c>
      <c r="K14415" s="2">
        <v>531.66</v>
      </c>
      <c r="L14415" t="s">
        <v>34</v>
      </c>
      <c r="M14415">
        <f>YEAR(Table1[[#This Row],[order_date]])</f>
        <v>2023</v>
      </c>
      <c r="N14415">
        <f>MONTH(Table1[[#This Row],[order_date]])</f>
        <v>6</v>
      </c>
      <c r="O14415" s="3">
        <f>Table1[[#This Row],[sales]]-Table1[[#This Row],[profit]]</f>
        <v>1263.1399999999999</v>
      </c>
      <c r="P14415" s="3">
        <f>Table1[[#This Row],[sales]]*Table1[[#This Row],[quantity]]</f>
        <v>5384.4</v>
      </c>
      <c r="Q14415" s="9">
        <f>Table1[[#This Row],[delivery_date]]-Table1[[#This Row],[order_date]]</f>
        <v>2</v>
      </c>
    </row>
    <row r="14416" spans="1:17" x14ac:dyDescent="0.35">
      <c r="A14416" t="s">
        <v>14447</v>
      </c>
      <c r="B14416" t="s">
        <v>13</v>
      </c>
      <c r="C14416" t="s">
        <v>20</v>
      </c>
      <c r="D14416" s="2">
        <v>4275.54</v>
      </c>
      <c r="E14416">
        <v>0.19</v>
      </c>
      <c r="F14416">
        <v>8</v>
      </c>
      <c r="G14416" s="1">
        <v>45090</v>
      </c>
      <c r="H14416" s="1">
        <v>45096</v>
      </c>
      <c r="I14416" t="s">
        <v>21</v>
      </c>
      <c r="J14416" t="s">
        <v>22</v>
      </c>
      <c r="K14416" s="2">
        <v>434.07</v>
      </c>
      <c r="L14416" t="s">
        <v>28</v>
      </c>
      <c r="M14416">
        <f>YEAR(Table1[[#This Row],[order_date]])</f>
        <v>2023</v>
      </c>
      <c r="N14416">
        <f>MONTH(Table1[[#This Row],[order_date]])</f>
        <v>6</v>
      </c>
      <c r="O14416" s="3">
        <f>Table1[[#This Row],[sales]]-Table1[[#This Row],[profit]]</f>
        <v>3841.47</v>
      </c>
      <c r="P14416" s="3">
        <f>Table1[[#This Row],[sales]]*Table1[[#This Row],[quantity]]</f>
        <v>34204.32</v>
      </c>
      <c r="Q14416" s="9">
        <f>Table1[[#This Row],[delivery_date]]-Table1[[#This Row],[order_date]]</f>
        <v>6</v>
      </c>
    </row>
    <row r="14417" spans="1:17" x14ac:dyDescent="0.35">
      <c r="A14417" t="s">
        <v>14448</v>
      </c>
      <c r="B14417" t="s">
        <v>13</v>
      </c>
      <c r="C14417" t="s">
        <v>26</v>
      </c>
      <c r="D14417" s="2">
        <v>990.9</v>
      </c>
      <c r="E14417">
        <v>0.25</v>
      </c>
      <c r="F14417">
        <v>5</v>
      </c>
      <c r="G14417" s="1">
        <v>45395</v>
      </c>
      <c r="H14417" s="1">
        <v>45400</v>
      </c>
      <c r="I14417" t="s">
        <v>15</v>
      </c>
      <c r="J14417" t="s">
        <v>27</v>
      </c>
      <c r="K14417" s="2">
        <v>87.33</v>
      </c>
      <c r="L14417" t="s">
        <v>34</v>
      </c>
      <c r="M14417">
        <f>YEAR(Table1[[#This Row],[order_date]])</f>
        <v>2024</v>
      </c>
      <c r="N14417">
        <f>MONTH(Table1[[#This Row],[order_date]])</f>
        <v>4</v>
      </c>
      <c r="O14417" s="3">
        <f>Table1[[#This Row],[sales]]-Table1[[#This Row],[profit]]</f>
        <v>903.56999999999994</v>
      </c>
      <c r="P14417" s="3">
        <f>Table1[[#This Row],[sales]]*Table1[[#This Row],[quantity]]</f>
        <v>4954.5</v>
      </c>
      <c r="Q14417" s="9">
        <f>Table1[[#This Row],[delivery_date]]-Table1[[#This Row],[order_date]]</f>
        <v>5</v>
      </c>
    </row>
    <row r="14418" spans="1:17" x14ac:dyDescent="0.35">
      <c r="A14418" t="s">
        <v>14449</v>
      </c>
      <c r="B14418" t="s">
        <v>13</v>
      </c>
      <c r="C14418" t="s">
        <v>14</v>
      </c>
      <c r="D14418" s="2">
        <v>1471.94</v>
      </c>
      <c r="E14418">
        <v>0.08</v>
      </c>
      <c r="F14418">
        <v>8</v>
      </c>
      <c r="G14418" s="1">
        <v>45141</v>
      </c>
      <c r="H14418" s="1">
        <v>45145</v>
      </c>
      <c r="I14418" t="s">
        <v>21</v>
      </c>
      <c r="J14418" t="s">
        <v>16</v>
      </c>
      <c r="K14418" s="2">
        <v>252.73</v>
      </c>
      <c r="L14418" t="s">
        <v>48</v>
      </c>
      <c r="M14418">
        <f>YEAR(Table1[[#This Row],[order_date]])</f>
        <v>2023</v>
      </c>
      <c r="N14418">
        <f>MONTH(Table1[[#This Row],[order_date]])</f>
        <v>8</v>
      </c>
      <c r="O14418" s="3">
        <f>Table1[[#This Row],[sales]]-Table1[[#This Row],[profit]]</f>
        <v>1219.21</v>
      </c>
      <c r="P14418" s="3">
        <f>Table1[[#This Row],[sales]]*Table1[[#This Row],[quantity]]</f>
        <v>11775.52</v>
      </c>
      <c r="Q14418" s="9">
        <f>Table1[[#This Row],[delivery_date]]-Table1[[#This Row],[order_date]]</f>
        <v>4</v>
      </c>
    </row>
    <row r="14419" spans="1:17" x14ac:dyDescent="0.35">
      <c r="A14419" t="s">
        <v>14450</v>
      </c>
      <c r="B14419" t="s">
        <v>19</v>
      </c>
      <c r="C14419" t="s">
        <v>26</v>
      </c>
      <c r="D14419" s="2">
        <v>968.55</v>
      </c>
      <c r="E14419">
        <v>0.1</v>
      </c>
      <c r="F14419">
        <v>2</v>
      </c>
      <c r="G14419" s="1">
        <v>45545</v>
      </c>
      <c r="H14419" s="1">
        <v>45550</v>
      </c>
      <c r="I14419" t="s">
        <v>21</v>
      </c>
      <c r="J14419" t="s">
        <v>16</v>
      </c>
      <c r="K14419" s="2">
        <v>242.99</v>
      </c>
      <c r="L14419" t="s">
        <v>23</v>
      </c>
      <c r="M14419">
        <f>YEAR(Table1[[#This Row],[order_date]])</f>
        <v>2024</v>
      </c>
      <c r="N14419">
        <f>MONTH(Table1[[#This Row],[order_date]])</f>
        <v>9</v>
      </c>
      <c r="O14419" s="3">
        <f>Table1[[#This Row],[sales]]-Table1[[#This Row],[profit]]</f>
        <v>725.56</v>
      </c>
      <c r="P14419" s="3">
        <f>Table1[[#This Row],[sales]]*Table1[[#This Row],[quantity]]</f>
        <v>1937.1</v>
      </c>
      <c r="Q14419" s="9">
        <f>Table1[[#This Row],[delivery_date]]-Table1[[#This Row],[order_date]]</f>
        <v>5</v>
      </c>
    </row>
    <row r="14420" spans="1:17" x14ac:dyDescent="0.35">
      <c r="A14420" t="s">
        <v>14451</v>
      </c>
      <c r="B14420" t="s">
        <v>41</v>
      </c>
      <c r="C14420" t="s">
        <v>14</v>
      </c>
      <c r="D14420" s="2">
        <v>2862.73</v>
      </c>
      <c r="E14420">
        <v>0.3</v>
      </c>
      <c r="F14420">
        <v>9</v>
      </c>
      <c r="G14420" s="1">
        <v>44995</v>
      </c>
      <c r="H14420" s="1">
        <v>44999</v>
      </c>
      <c r="I14420" t="s">
        <v>15</v>
      </c>
      <c r="J14420" t="s">
        <v>27</v>
      </c>
      <c r="K14420" s="2">
        <v>188.25</v>
      </c>
      <c r="L14420" t="s">
        <v>28</v>
      </c>
      <c r="M14420">
        <f>YEAR(Table1[[#This Row],[order_date]])</f>
        <v>2023</v>
      </c>
      <c r="N14420">
        <f>MONTH(Table1[[#This Row],[order_date]])</f>
        <v>3</v>
      </c>
      <c r="O14420" s="3">
        <f>Table1[[#This Row],[sales]]-Table1[[#This Row],[profit]]</f>
        <v>2674.48</v>
      </c>
      <c r="P14420" s="3">
        <f>Table1[[#This Row],[sales]]*Table1[[#This Row],[quantity]]</f>
        <v>25764.57</v>
      </c>
      <c r="Q14420" s="9">
        <f>Table1[[#This Row],[delivery_date]]-Table1[[#This Row],[order_date]]</f>
        <v>4</v>
      </c>
    </row>
    <row r="14421" spans="1:17" x14ac:dyDescent="0.35">
      <c r="A14421" t="s">
        <v>14452</v>
      </c>
      <c r="B14421" t="s">
        <v>13</v>
      </c>
      <c r="C14421" t="s">
        <v>33</v>
      </c>
      <c r="D14421" s="2">
        <v>647.55999999999995</v>
      </c>
      <c r="E14421">
        <v>0.31</v>
      </c>
      <c r="F14421">
        <v>2</v>
      </c>
      <c r="G14421" s="1">
        <v>45030</v>
      </c>
      <c r="H14421" s="1">
        <v>45033</v>
      </c>
      <c r="I14421" t="s">
        <v>15</v>
      </c>
      <c r="J14421" t="s">
        <v>22</v>
      </c>
      <c r="K14421" s="2">
        <v>171.28</v>
      </c>
      <c r="L14421" t="s">
        <v>23</v>
      </c>
      <c r="M14421">
        <f>YEAR(Table1[[#This Row],[order_date]])</f>
        <v>2023</v>
      </c>
      <c r="N14421">
        <f>MONTH(Table1[[#This Row],[order_date]])</f>
        <v>4</v>
      </c>
      <c r="O14421" s="3">
        <f>Table1[[#This Row],[sales]]-Table1[[#This Row],[profit]]</f>
        <v>476.28</v>
      </c>
      <c r="P14421" s="3">
        <f>Table1[[#This Row],[sales]]*Table1[[#This Row],[quantity]]</f>
        <v>1295.1199999999999</v>
      </c>
      <c r="Q14421" s="9">
        <f>Table1[[#This Row],[delivery_date]]-Table1[[#This Row],[order_date]]</f>
        <v>3</v>
      </c>
    </row>
    <row r="14422" spans="1:17" x14ac:dyDescent="0.35">
      <c r="A14422" t="s">
        <v>14453</v>
      </c>
      <c r="B14422" t="s">
        <v>19</v>
      </c>
      <c r="C14422" t="s">
        <v>26</v>
      </c>
      <c r="D14422" s="2">
        <v>1027.8499999999999</v>
      </c>
      <c r="E14422">
        <v>0.17</v>
      </c>
      <c r="F14422">
        <v>9</v>
      </c>
      <c r="G14422" s="1">
        <v>45247</v>
      </c>
      <c r="H14422" s="1">
        <v>45251</v>
      </c>
      <c r="I14422" t="s">
        <v>31</v>
      </c>
      <c r="J14422" t="s">
        <v>16</v>
      </c>
      <c r="K14422" s="2">
        <v>96.8</v>
      </c>
      <c r="L14422" t="s">
        <v>39</v>
      </c>
      <c r="M14422">
        <f>YEAR(Table1[[#This Row],[order_date]])</f>
        <v>2023</v>
      </c>
      <c r="N14422">
        <f>MONTH(Table1[[#This Row],[order_date]])</f>
        <v>11</v>
      </c>
      <c r="O14422" s="3">
        <f>Table1[[#This Row],[sales]]-Table1[[#This Row],[profit]]</f>
        <v>931.05</v>
      </c>
      <c r="P14422" s="3">
        <f>Table1[[#This Row],[sales]]*Table1[[#This Row],[quantity]]</f>
        <v>9250.65</v>
      </c>
      <c r="Q14422" s="9">
        <f>Table1[[#This Row],[delivery_date]]-Table1[[#This Row],[order_date]]</f>
        <v>4</v>
      </c>
    </row>
    <row r="14423" spans="1:17" x14ac:dyDescent="0.35">
      <c r="A14423" t="s">
        <v>14454</v>
      </c>
      <c r="B14423" t="s">
        <v>41</v>
      </c>
      <c r="C14423" t="s">
        <v>33</v>
      </c>
      <c r="D14423" s="2">
        <v>3424.6</v>
      </c>
      <c r="E14423">
        <v>0.19</v>
      </c>
      <c r="F14423">
        <v>6</v>
      </c>
      <c r="G14423" s="1">
        <v>45523</v>
      </c>
      <c r="H14423" s="1">
        <v>45530</v>
      </c>
      <c r="I14423" t="s">
        <v>15</v>
      </c>
      <c r="J14423" t="s">
        <v>22</v>
      </c>
      <c r="K14423" s="2">
        <v>637.36</v>
      </c>
      <c r="L14423" t="s">
        <v>34</v>
      </c>
      <c r="M14423">
        <f>YEAR(Table1[[#This Row],[order_date]])</f>
        <v>2024</v>
      </c>
      <c r="N14423">
        <f>MONTH(Table1[[#This Row],[order_date]])</f>
        <v>8</v>
      </c>
      <c r="O14423" s="3">
        <f>Table1[[#This Row],[sales]]-Table1[[#This Row],[profit]]</f>
        <v>2787.24</v>
      </c>
      <c r="P14423" s="3">
        <f>Table1[[#This Row],[sales]]*Table1[[#This Row],[quantity]]</f>
        <v>20547.599999999999</v>
      </c>
      <c r="Q14423" s="9">
        <f>Table1[[#This Row],[delivery_date]]-Table1[[#This Row],[order_date]]</f>
        <v>7</v>
      </c>
    </row>
    <row r="14424" spans="1:17" x14ac:dyDescent="0.35">
      <c r="A14424" t="s">
        <v>14455</v>
      </c>
      <c r="B14424" t="s">
        <v>25</v>
      </c>
      <c r="C14424" t="s">
        <v>33</v>
      </c>
      <c r="D14424" s="2">
        <v>464.63</v>
      </c>
      <c r="E14424">
        <v>0.25</v>
      </c>
      <c r="F14424">
        <v>5</v>
      </c>
      <c r="G14424" s="1">
        <v>45225</v>
      </c>
      <c r="H14424" s="1">
        <v>45226</v>
      </c>
      <c r="I14424" t="s">
        <v>21</v>
      </c>
      <c r="J14424" t="s">
        <v>27</v>
      </c>
      <c r="K14424" s="2">
        <v>91.82</v>
      </c>
      <c r="L14424" t="s">
        <v>34</v>
      </c>
      <c r="M14424">
        <f>YEAR(Table1[[#This Row],[order_date]])</f>
        <v>2023</v>
      </c>
      <c r="N14424">
        <f>MONTH(Table1[[#This Row],[order_date]])</f>
        <v>10</v>
      </c>
      <c r="O14424" s="3">
        <f>Table1[[#This Row],[sales]]-Table1[[#This Row],[profit]]</f>
        <v>372.81</v>
      </c>
      <c r="P14424" s="3">
        <f>Table1[[#This Row],[sales]]*Table1[[#This Row],[quantity]]</f>
        <v>2323.15</v>
      </c>
      <c r="Q14424" s="9">
        <f>Table1[[#This Row],[delivery_date]]-Table1[[#This Row],[order_date]]</f>
        <v>1</v>
      </c>
    </row>
    <row r="14425" spans="1:17" x14ac:dyDescent="0.35">
      <c r="A14425" t="s">
        <v>14456</v>
      </c>
      <c r="B14425" t="s">
        <v>13</v>
      </c>
      <c r="C14425" t="s">
        <v>26</v>
      </c>
      <c r="D14425" s="2">
        <v>3741.5</v>
      </c>
      <c r="E14425">
        <v>0.47</v>
      </c>
      <c r="F14425">
        <v>7</v>
      </c>
      <c r="G14425" s="1">
        <v>45000</v>
      </c>
      <c r="H14425" s="1">
        <v>45004</v>
      </c>
      <c r="I14425" t="s">
        <v>15</v>
      </c>
      <c r="J14425" t="s">
        <v>27</v>
      </c>
      <c r="K14425" s="2">
        <v>506.18</v>
      </c>
      <c r="L14425" t="s">
        <v>39</v>
      </c>
      <c r="M14425">
        <f>YEAR(Table1[[#This Row],[order_date]])</f>
        <v>2023</v>
      </c>
      <c r="N14425">
        <f>MONTH(Table1[[#This Row],[order_date]])</f>
        <v>3</v>
      </c>
      <c r="O14425" s="3">
        <f>Table1[[#This Row],[sales]]-Table1[[#This Row],[profit]]</f>
        <v>3235.32</v>
      </c>
      <c r="P14425" s="3">
        <f>Table1[[#This Row],[sales]]*Table1[[#This Row],[quantity]]</f>
        <v>26190.5</v>
      </c>
      <c r="Q14425" s="9">
        <f>Table1[[#This Row],[delivery_date]]-Table1[[#This Row],[order_date]]</f>
        <v>4</v>
      </c>
    </row>
    <row r="14426" spans="1:17" x14ac:dyDescent="0.35">
      <c r="A14426" t="s">
        <v>14457</v>
      </c>
      <c r="B14426" t="s">
        <v>19</v>
      </c>
      <c r="C14426" t="s">
        <v>26</v>
      </c>
      <c r="D14426" s="2">
        <v>611.23</v>
      </c>
      <c r="E14426">
        <v>7.0000000000000007E-2</v>
      </c>
      <c r="F14426">
        <v>7</v>
      </c>
      <c r="G14426" s="1">
        <v>45376</v>
      </c>
      <c r="H14426" s="1">
        <v>45379</v>
      </c>
      <c r="I14426" t="s">
        <v>21</v>
      </c>
      <c r="J14426" t="s">
        <v>27</v>
      </c>
      <c r="K14426" s="2">
        <v>110.18</v>
      </c>
      <c r="L14426" t="s">
        <v>48</v>
      </c>
      <c r="M14426">
        <f>YEAR(Table1[[#This Row],[order_date]])</f>
        <v>2024</v>
      </c>
      <c r="N14426">
        <f>MONTH(Table1[[#This Row],[order_date]])</f>
        <v>3</v>
      </c>
      <c r="O14426" s="3">
        <f>Table1[[#This Row],[sales]]-Table1[[#This Row],[profit]]</f>
        <v>501.05</v>
      </c>
      <c r="P14426" s="3">
        <f>Table1[[#This Row],[sales]]*Table1[[#This Row],[quantity]]</f>
        <v>4278.6100000000006</v>
      </c>
      <c r="Q14426" s="9">
        <f>Table1[[#This Row],[delivery_date]]-Table1[[#This Row],[order_date]]</f>
        <v>3</v>
      </c>
    </row>
    <row r="14427" spans="1:17" x14ac:dyDescent="0.35">
      <c r="A14427" t="s">
        <v>14458</v>
      </c>
      <c r="B14427" t="s">
        <v>25</v>
      </c>
      <c r="C14427" t="s">
        <v>14</v>
      </c>
      <c r="D14427" s="2">
        <v>2968.89</v>
      </c>
      <c r="E14427">
        <v>0.28000000000000003</v>
      </c>
      <c r="F14427">
        <v>4</v>
      </c>
      <c r="G14427" s="1">
        <v>45203</v>
      </c>
      <c r="H14427" s="1">
        <v>45210</v>
      </c>
      <c r="I14427" t="s">
        <v>15</v>
      </c>
      <c r="J14427" t="s">
        <v>16</v>
      </c>
      <c r="K14427" s="2">
        <v>439.87</v>
      </c>
      <c r="L14427" t="s">
        <v>17</v>
      </c>
      <c r="M14427">
        <f>YEAR(Table1[[#This Row],[order_date]])</f>
        <v>2023</v>
      </c>
      <c r="N14427">
        <f>MONTH(Table1[[#This Row],[order_date]])</f>
        <v>10</v>
      </c>
      <c r="O14427" s="3">
        <f>Table1[[#This Row],[sales]]-Table1[[#This Row],[profit]]</f>
        <v>2529.02</v>
      </c>
      <c r="P14427" s="3">
        <f>Table1[[#This Row],[sales]]*Table1[[#This Row],[quantity]]</f>
        <v>11875.56</v>
      </c>
      <c r="Q14427" s="9">
        <f>Table1[[#This Row],[delivery_date]]-Table1[[#This Row],[order_date]]</f>
        <v>7</v>
      </c>
    </row>
    <row r="14428" spans="1:17" x14ac:dyDescent="0.35">
      <c r="A14428" t="s">
        <v>14459</v>
      </c>
      <c r="B14428" t="s">
        <v>19</v>
      </c>
      <c r="C14428" t="s">
        <v>36</v>
      </c>
      <c r="D14428" s="2">
        <v>4989.2700000000004</v>
      </c>
      <c r="E14428">
        <v>0.03</v>
      </c>
      <c r="F14428">
        <v>7</v>
      </c>
      <c r="G14428" s="1">
        <v>45371</v>
      </c>
      <c r="H14428" s="1">
        <v>45374</v>
      </c>
      <c r="I14428" t="s">
        <v>31</v>
      </c>
      <c r="J14428" t="s">
        <v>27</v>
      </c>
      <c r="K14428" s="2">
        <v>1399.92</v>
      </c>
      <c r="L14428" t="s">
        <v>48</v>
      </c>
      <c r="M14428">
        <f>YEAR(Table1[[#This Row],[order_date]])</f>
        <v>2024</v>
      </c>
      <c r="N14428">
        <f>MONTH(Table1[[#This Row],[order_date]])</f>
        <v>3</v>
      </c>
      <c r="O14428" s="3">
        <f>Table1[[#This Row],[sales]]-Table1[[#This Row],[profit]]</f>
        <v>3589.3500000000004</v>
      </c>
      <c r="P14428" s="3">
        <f>Table1[[#This Row],[sales]]*Table1[[#This Row],[quantity]]</f>
        <v>34924.89</v>
      </c>
      <c r="Q14428" s="9">
        <f>Table1[[#This Row],[delivery_date]]-Table1[[#This Row],[order_date]]</f>
        <v>3</v>
      </c>
    </row>
    <row r="14429" spans="1:17" x14ac:dyDescent="0.35">
      <c r="A14429" t="s">
        <v>14460</v>
      </c>
      <c r="B14429" t="s">
        <v>41</v>
      </c>
      <c r="C14429" t="s">
        <v>33</v>
      </c>
      <c r="D14429" s="2">
        <v>952.08</v>
      </c>
      <c r="E14429">
        <v>0.23</v>
      </c>
      <c r="F14429">
        <v>3</v>
      </c>
      <c r="G14429" s="1">
        <v>45067</v>
      </c>
      <c r="H14429" s="1">
        <v>45073</v>
      </c>
      <c r="I14429" t="s">
        <v>31</v>
      </c>
      <c r="J14429" t="s">
        <v>22</v>
      </c>
      <c r="K14429" s="2">
        <v>53.32</v>
      </c>
      <c r="L14429" t="s">
        <v>39</v>
      </c>
      <c r="M14429">
        <f>YEAR(Table1[[#This Row],[order_date]])</f>
        <v>2023</v>
      </c>
      <c r="N14429">
        <f>MONTH(Table1[[#This Row],[order_date]])</f>
        <v>5</v>
      </c>
      <c r="O14429" s="3">
        <f>Table1[[#This Row],[sales]]-Table1[[#This Row],[profit]]</f>
        <v>898.76</v>
      </c>
      <c r="P14429" s="3">
        <f>Table1[[#This Row],[sales]]*Table1[[#This Row],[quantity]]</f>
        <v>2856.2400000000002</v>
      </c>
      <c r="Q14429" s="9">
        <f>Table1[[#This Row],[delivery_date]]-Table1[[#This Row],[order_date]]</f>
        <v>6</v>
      </c>
    </row>
    <row r="14430" spans="1:17" x14ac:dyDescent="0.35">
      <c r="A14430" t="s">
        <v>14461</v>
      </c>
      <c r="B14430" t="s">
        <v>41</v>
      </c>
      <c r="C14430" t="s">
        <v>20</v>
      </c>
      <c r="D14430" s="2">
        <v>1379.32</v>
      </c>
      <c r="E14430">
        <v>0.2</v>
      </c>
      <c r="F14430">
        <v>3</v>
      </c>
      <c r="G14430" s="1">
        <v>45034</v>
      </c>
      <c r="H14430" s="1">
        <v>45039</v>
      </c>
      <c r="I14430" t="s">
        <v>21</v>
      </c>
      <c r="J14430" t="s">
        <v>22</v>
      </c>
      <c r="K14430" s="2">
        <v>368.37</v>
      </c>
      <c r="L14430" t="s">
        <v>39</v>
      </c>
      <c r="M14430">
        <f>YEAR(Table1[[#This Row],[order_date]])</f>
        <v>2023</v>
      </c>
      <c r="N14430">
        <f>MONTH(Table1[[#This Row],[order_date]])</f>
        <v>4</v>
      </c>
      <c r="O14430" s="3">
        <f>Table1[[#This Row],[sales]]-Table1[[#This Row],[profit]]</f>
        <v>1010.9499999999999</v>
      </c>
      <c r="P14430" s="3">
        <f>Table1[[#This Row],[sales]]*Table1[[#This Row],[quantity]]</f>
        <v>4137.96</v>
      </c>
      <c r="Q14430" s="9">
        <f>Table1[[#This Row],[delivery_date]]-Table1[[#This Row],[order_date]]</f>
        <v>5</v>
      </c>
    </row>
    <row r="14431" spans="1:17" x14ac:dyDescent="0.35">
      <c r="A14431" t="s">
        <v>14462</v>
      </c>
      <c r="B14431" t="s">
        <v>25</v>
      </c>
      <c r="C14431" t="s">
        <v>14</v>
      </c>
      <c r="D14431" s="2">
        <v>4502.29</v>
      </c>
      <c r="E14431">
        <v>0.08</v>
      </c>
      <c r="F14431">
        <v>7</v>
      </c>
      <c r="G14431" s="1">
        <v>45428</v>
      </c>
      <c r="H14431" s="1">
        <v>45435</v>
      </c>
      <c r="I14431" t="s">
        <v>31</v>
      </c>
      <c r="J14431" t="s">
        <v>22</v>
      </c>
      <c r="K14431" s="2">
        <v>311.83999999999997</v>
      </c>
      <c r="L14431" t="s">
        <v>34</v>
      </c>
      <c r="M14431">
        <f>YEAR(Table1[[#This Row],[order_date]])</f>
        <v>2024</v>
      </c>
      <c r="N14431">
        <f>MONTH(Table1[[#This Row],[order_date]])</f>
        <v>5</v>
      </c>
      <c r="O14431" s="3">
        <f>Table1[[#This Row],[sales]]-Table1[[#This Row],[profit]]</f>
        <v>4190.45</v>
      </c>
      <c r="P14431" s="3">
        <f>Table1[[#This Row],[sales]]*Table1[[#This Row],[quantity]]</f>
        <v>31516.03</v>
      </c>
      <c r="Q14431" s="9">
        <f>Table1[[#This Row],[delivery_date]]-Table1[[#This Row],[order_date]]</f>
        <v>7</v>
      </c>
    </row>
    <row r="14432" spans="1:17" x14ac:dyDescent="0.35">
      <c r="A14432" t="s">
        <v>14463</v>
      </c>
      <c r="B14432" t="s">
        <v>19</v>
      </c>
      <c r="C14432" t="s">
        <v>14</v>
      </c>
      <c r="D14432" s="2">
        <v>3168.8</v>
      </c>
      <c r="E14432">
        <v>0.08</v>
      </c>
      <c r="F14432">
        <v>1</v>
      </c>
      <c r="G14432" s="1">
        <v>44954</v>
      </c>
      <c r="H14432" s="1">
        <v>44959</v>
      </c>
      <c r="I14432" t="s">
        <v>21</v>
      </c>
      <c r="J14432" t="s">
        <v>27</v>
      </c>
      <c r="K14432" s="2">
        <v>589.53</v>
      </c>
      <c r="L14432" t="s">
        <v>28</v>
      </c>
      <c r="M14432">
        <f>YEAR(Table1[[#This Row],[order_date]])</f>
        <v>2023</v>
      </c>
      <c r="N14432">
        <f>MONTH(Table1[[#This Row],[order_date]])</f>
        <v>1</v>
      </c>
      <c r="O14432" s="3">
        <f>Table1[[#This Row],[sales]]-Table1[[#This Row],[profit]]</f>
        <v>2579.2700000000004</v>
      </c>
      <c r="P14432" s="3">
        <f>Table1[[#This Row],[sales]]*Table1[[#This Row],[quantity]]</f>
        <v>3168.8</v>
      </c>
      <c r="Q14432" s="9">
        <f>Table1[[#This Row],[delivery_date]]-Table1[[#This Row],[order_date]]</f>
        <v>5</v>
      </c>
    </row>
    <row r="14433" spans="1:17" x14ac:dyDescent="0.35">
      <c r="A14433" t="s">
        <v>14464</v>
      </c>
      <c r="B14433" t="s">
        <v>13</v>
      </c>
      <c r="C14433" t="s">
        <v>36</v>
      </c>
      <c r="D14433" s="2">
        <v>2513.4</v>
      </c>
      <c r="E14433">
        <v>0.23</v>
      </c>
      <c r="F14433">
        <v>8</v>
      </c>
      <c r="G14433" s="1">
        <v>45084</v>
      </c>
      <c r="H14433" s="1">
        <v>45090</v>
      </c>
      <c r="I14433" t="s">
        <v>15</v>
      </c>
      <c r="J14433" t="s">
        <v>22</v>
      </c>
      <c r="K14433" s="2">
        <v>752.84</v>
      </c>
      <c r="L14433" t="s">
        <v>48</v>
      </c>
      <c r="M14433">
        <f>YEAR(Table1[[#This Row],[order_date]])</f>
        <v>2023</v>
      </c>
      <c r="N14433">
        <f>MONTH(Table1[[#This Row],[order_date]])</f>
        <v>6</v>
      </c>
      <c r="O14433" s="3">
        <f>Table1[[#This Row],[sales]]-Table1[[#This Row],[profit]]</f>
        <v>1760.56</v>
      </c>
      <c r="P14433" s="3">
        <f>Table1[[#This Row],[sales]]*Table1[[#This Row],[quantity]]</f>
        <v>20107.2</v>
      </c>
      <c r="Q14433" s="9">
        <f>Table1[[#This Row],[delivery_date]]-Table1[[#This Row],[order_date]]</f>
        <v>6</v>
      </c>
    </row>
    <row r="14434" spans="1:17" x14ac:dyDescent="0.35">
      <c r="A14434" t="s">
        <v>14465</v>
      </c>
      <c r="B14434" t="s">
        <v>13</v>
      </c>
      <c r="C14434" t="s">
        <v>36</v>
      </c>
      <c r="D14434" s="2">
        <v>2857.25</v>
      </c>
      <c r="E14434">
        <v>0.06</v>
      </c>
      <c r="F14434">
        <v>2</v>
      </c>
      <c r="G14434" s="1">
        <v>45008</v>
      </c>
      <c r="H14434" s="1">
        <v>45011</v>
      </c>
      <c r="I14434" t="s">
        <v>31</v>
      </c>
      <c r="J14434" t="s">
        <v>16</v>
      </c>
      <c r="K14434" s="2">
        <v>290.92</v>
      </c>
      <c r="L14434" t="s">
        <v>34</v>
      </c>
      <c r="M14434">
        <f>YEAR(Table1[[#This Row],[order_date]])</f>
        <v>2023</v>
      </c>
      <c r="N14434">
        <f>MONTH(Table1[[#This Row],[order_date]])</f>
        <v>3</v>
      </c>
      <c r="O14434" s="3">
        <f>Table1[[#This Row],[sales]]-Table1[[#This Row],[profit]]</f>
        <v>2566.33</v>
      </c>
      <c r="P14434" s="3">
        <f>Table1[[#This Row],[sales]]*Table1[[#This Row],[quantity]]</f>
        <v>5714.5</v>
      </c>
      <c r="Q14434" s="9">
        <f>Table1[[#This Row],[delivery_date]]-Table1[[#This Row],[order_date]]</f>
        <v>3</v>
      </c>
    </row>
    <row r="14435" spans="1:17" x14ac:dyDescent="0.35">
      <c r="A14435" t="s">
        <v>14466</v>
      </c>
      <c r="B14435" t="s">
        <v>25</v>
      </c>
      <c r="C14435" t="s">
        <v>33</v>
      </c>
      <c r="D14435" s="2">
        <v>1547.93</v>
      </c>
      <c r="E14435">
        <v>0.15</v>
      </c>
      <c r="F14435">
        <v>1</v>
      </c>
      <c r="G14435" s="1">
        <v>45032</v>
      </c>
      <c r="H14435" s="1">
        <v>45036</v>
      </c>
      <c r="I14435" t="s">
        <v>15</v>
      </c>
      <c r="J14435" t="s">
        <v>16</v>
      </c>
      <c r="K14435" s="2">
        <v>242.54</v>
      </c>
      <c r="L14435" t="s">
        <v>17</v>
      </c>
      <c r="M14435">
        <f>YEAR(Table1[[#This Row],[order_date]])</f>
        <v>2023</v>
      </c>
      <c r="N14435">
        <f>MONTH(Table1[[#This Row],[order_date]])</f>
        <v>4</v>
      </c>
      <c r="O14435" s="3">
        <f>Table1[[#This Row],[sales]]-Table1[[#This Row],[profit]]</f>
        <v>1305.3900000000001</v>
      </c>
      <c r="P14435" s="3">
        <f>Table1[[#This Row],[sales]]*Table1[[#This Row],[quantity]]</f>
        <v>1547.93</v>
      </c>
      <c r="Q14435" s="9">
        <f>Table1[[#This Row],[delivery_date]]-Table1[[#This Row],[order_date]]</f>
        <v>4</v>
      </c>
    </row>
    <row r="14436" spans="1:17" x14ac:dyDescent="0.35">
      <c r="A14436" t="s">
        <v>14467</v>
      </c>
      <c r="B14436" t="s">
        <v>25</v>
      </c>
      <c r="C14436" t="s">
        <v>14</v>
      </c>
      <c r="D14436" s="2">
        <v>4291.08</v>
      </c>
      <c r="E14436">
        <v>0.04</v>
      </c>
      <c r="F14436">
        <v>6</v>
      </c>
      <c r="G14436" s="1">
        <v>45568</v>
      </c>
      <c r="H14436" s="1">
        <v>45574</v>
      </c>
      <c r="I14436" t="s">
        <v>15</v>
      </c>
      <c r="J14436" t="s">
        <v>22</v>
      </c>
      <c r="K14436" s="2">
        <v>697.79</v>
      </c>
      <c r="L14436" t="s">
        <v>39</v>
      </c>
      <c r="M14436">
        <f>YEAR(Table1[[#This Row],[order_date]])</f>
        <v>2024</v>
      </c>
      <c r="N14436">
        <f>MONTH(Table1[[#This Row],[order_date]])</f>
        <v>10</v>
      </c>
      <c r="O14436" s="3">
        <f>Table1[[#This Row],[sales]]-Table1[[#This Row],[profit]]</f>
        <v>3593.29</v>
      </c>
      <c r="P14436" s="3">
        <f>Table1[[#This Row],[sales]]*Table1[[#This Row],[quantity]]</f>
        <v>25746.48</v>
      </c>
      <c r="Q14436" s="9">
        <f>Table1[[#This Row],[delivery_date]]-Table1[[#This Row],[order_date]]</f>
        <v>6</v>
      </c>
    </row>
    <row r="14437" spans="1:17" x14ac:dyDescent="0.35">
      <c r="A14437" t="s">
        <v>14468</v>
      </c>
      <c r="B14437" t="s">
        <v>25</v>
      </c>
      <c r="C14437" t="s">
        <v>14</v>
      </c>
      <c r="D14437" s="2">
        <v>3751.82</v>
      </c>
      <c r="E14437">
        <v>0.15</v>
      </c>
      <c r="F14437">
        <v>4</v>
      </c>
      <c r="G14437" s="1">
        <v>45137</v>
      </c>
      <c r="H14437" s="1">
        <v>45141</v>
      </c>
      <c r="I14437" t="s">
        <v>21</v>
      </c>
      <c r="J14437" t="s">
        <v>16</v>
      </c>
      <c r="K14437" s="2">
        <v>819.4</v>
      </c>
      <c r="L14437" t="s">
        <v>34</v>
      </c>
      <c r="M14437">
        <f>YEAR(Table1[[#This Row],[order_date]])</f>
        <v>2023</v>
      </c>
      <c r="N14437">
        <f>MONTH(Table1[[#This Row],[order_date]])</f>
        <v>7</v>
      </c>
      <c r="O14437" s="3">
        <f>Table1[[#This Row],[sales]]-Table1[[#This Row],[profit]]</f>
        <v>2932.42</v>
      </c>
      <c r="P14437" s="3">
        <f>Table1[[#This Row],[sales]]*Table1[[#This Row],[quantity]]</f>
        <v>15007.28</v>
      </c>
      <c r="Q14437" s="9">
        <f>Table1[[#This Row],[delivery_date]]-Table1[[#This Row],[order_date]]</f>
        <v>4</v>
      </c>
    </row>
    <row r="14438" spans="1:17" x14ac:dyDescent="0.35">
      <c r="A14438" t="s">
        <v>14469</v>
      </c>
      <c r="B14438" t="s">
        <v>19</v>
      </c>
      <c r="C14438" t="s">
        <v>20</v>
      </c>
      <c r="D14438" s="2">
        <v>3248.09</v>
      </c>
      <c r="E14438">
        <v>0.27</v>
      </c>
      <c r="F14438">
        <v>7</v>
      </c>
      <c r="G14438" s="1">
        <v>44947</v>
      </c>
      <c r="H14438" s="1">
        <v>44949</v>
      </c>
      <c r="I14438" t="s">
        <v>21</v>
      </c>
      <c r="J14438" t="s">
        <v>22</v>
      </c>
      <c r="K14438" s="2">
        <v>416.26</v>
      </c>
      <c r="L14438" t="s">
        <v>23</v>
      </c>
      <c r="M14438">
        <f>YEAR(Table1[[#This Row],[order_date]])</f>
        <v>2023</v>
      </c>
      <c r="N14438">
        <f>MONTH(Table1[[#This Row],[order_date]])</f>
        <v>1</v>
      </c>
      <c r="O14438" s="3">
        <f>Table1[[#This Row],[sales]]-Table1[[#This Row],[profit]]</f>
        <v>2831.83</v>
      </c>
      <c r="P14438" s="3">
        <f>Table1[[#This Row],[sales]]*Table1[[#This Row],[quantity]]</f>
        <v>22736.63</v>
      </c>
      <c r="Q14438" s="9">
        <f>Table1[[#This Row],[delivery_date]]-Table1[[#This Row],[order_date]]</f>
        <v>2</v>
      </c>
    </row>
    <row r="14439" spans="1:17" x14ac:dyDescent="0.35">
      <c r="A14439" t="s">
        <v>14470</v>
      </c>
      <c r="B14439" t="s">
        <v>13</v>
      </c>
      <c r="C14439" t="s">
        <v>33</v>
      </c>
      <c r="D14439" s="2">
        <v>4665.54</v>
      </c>
      <c r="E14439">
        <v>0.37</v>
      </c>
      <c r="F14439">
        <v>3</v>
      </c>
      <c r="G14439" s="1">
        <v>45272</v>
      </c>
      <c r="H14439" s="1">
        <v>45279</v>
      </c>
      <c r="I14439" t="s">
        <v>31</v>
      </c>
      <c r="J14439" t="s">
        <v>16</v>
      </c>
      <c r="K14439" s="2">
        <v>1195.2</v>
      </c>
      <c r="L14439" t="s">
        <v>23</v>
      </c>
      <c r="M14439">
        <f>YEAR(Table1[[#This Row],[order_date]])</f>
        <v>2023</v>
      </c>
      <c r="N14439">
        <f>MONTH(Table1[[#This Row],[order_date]])</f>
        <v>12</v>
      </c>
      <c r="O14439" s="3">
        <f>Table1[[#This Row],[sales]]-Table1[[#This Row],[profit]]</f>
        <v>3470.34</v>
      </c>
      <c r="P14439" s="3">
        <f>Table1[[#This Row],[sales]]*Table1[[#This Row],[quantity]]</f>
        <v>13996.619999999999</v>
      </c>
      <c r="Q14439" s="9">
        <f>Table1[[#This Row],[delivery_date]]-Table1[[#This Row],[order_date]]</f>
        <v>7</v>
      </c>
    </row>
    <row r="14440" spans="1:17" x14ac:dyDescent="0.35">
      <c r="A14440" t="s">
        <v>14471</v>
      </c>
      <c r="B14440" t="s">
        <v>13</v>
      </c>
      <c r="C14440" t="s">
        <v>33</v>
      </c>
      <c r="D14440" s="2">
        <v>2932.74</v>
      </c>
      <c r="E14440">
        <v>0.42</v>
      </c>
      <c r="F14440">
        <v>2</v>
      </c>
      <c r="G14440" s="1">
        <v>45100</v>
      </c>
      <c r="H14440" s="1">
        <v>45106</v>
      </c>
      <c r="I14440" t="s">
        <v>15</v>
      </c>
      <c r="J14440" t="s">
        <v>16</v>
      </c>
      <c r="K14440" s="2">
        <v>300.98</v>
      </c>
      <c r="L14440" t="s">
        <v>48</v>
      </c>
      <c r="M14440">
        <f>YEAR(Table1[[#This Row],[order_date]])</f>
        <v>2023</v>
      </c>
      <c r="N14440">
        <f>MONTH(Table1[[#This Row],[order_date]])</f>
        <v>6</v>
      </c>
      <c r="O14440" s="3">
        <f>Table1[[#This Row],[sales]]-Table1[[#This Row],[profit]]</f>
        <v>2631.7599999999998</v>
      </c>
      <c r="P14440" s="3">
        <f>Table1[[#This Row],[sales]]*Table1[[#This Row],[quantity]]</f>
        <v>5865.48</v>
      </c>
      <c r="Q14440" s="9">
        <f>Table1[[#This Row],[delivery_date]]-Table1[[#This Row],[order_date]]</f>
        <v>6</v>
      </c>
    </row>
    <row r="14441" spans="1:17" x14ac:dyDescent="0.35">
      <c r="A14441" t="s">
        <v>14472</v>
      </c>
      <c r="B14441" t="s">
        <v>13</v>
      </c>
      <c r="C14441" t="s">
        <v>36</v>
      </c>
      <c r="D14441" s="2">
        <v>2608.1999999999998</v>
      </c>
      <c r="E14441">
        <v>0.17</v>
      </c>
      <c r="F14441">
        <v>4</v>
      </c>
      <c r="G14441" s="1">
        <v>45143</v>
      </c>
      <c r="H14441" s="1">
        <v>45144</v>
      </c>
      <c r="I14441" t="s">
        <v>15</v>
      </c>
      <c r="J14441" t="s">
        <v>27</v>
      </c>
      <c r="K14441" s="2">
        <v>779.73</v>
      </c>
      <c r="L14441" t="s">
        <v>28</v>
      </c>
      <c r="M14441">
        <f>YEAR(Table1[[#This Row],[order_date]])</f>
        <v>2023</v>
      </c>
      <c r="N14441">
        <f>MONTH(Table1[[#This Row],[order_date]])</f>
        <v>8</v>
      </c>
      <c r="O14441" s="3">
        <f>Table1[[#This Row],[sales]]-Table1[[#This Row],[profit]]</f>
        <v>1828.4699999999998</v>
      </c>
      <c r="P14441" s="3">
        <f>Table1[[#This Row],[sales]]*Table1[[#This Row],[quantity]]</f>
        <v>10432.799999999999</v>
      </c>
      <c r="Q14441" s="9">
        <f>Table1[[#This Row],[delivery_date]]-Table1[[#This Row],[order_date]]</f>
        <v>1</v>
      </c>
    </row>
    <row r="14442" spans="1:17" x14ac:dyDescent="0.35">
      <c r="A14442" t="s">
        <v>14473</v>
      </c>
      <c r="B14442" t="s">
        <v>25</v>
      </c>
      <c r="C14442" t="s">
        <v>33</v>
      </c>
      <c r="D14442" s="2">
        <v>4880.8999999999996</v>
      </c>
      <c r="E14442">
        <v>0.47</v>
      </c>
      <c r="F14442">
        <v>4</v>
      </c>
      <c r="G14442" s="1">
        <v>45463</v>
      </c>
      <c r="H14442" s="1">
        <v>45467</v>
      </c>
      <c r="I14442" t="s">
        <v>15</v>
      </c>
      <c r="J14442" t="s">
        <v>22</v>
      </c>
      <c r="K14442" s="2">
        <v>1270.04</v>
      </c>
      <c r="L14442" t="s">
        <v>39</v>
      </c>
      <c r="M14442">
        <f>YEAR(Table1[[#This Row],[order_date]])</f>
        <v>2024</v>
      </c>
      <c r="N14442">
        <f>MONTH(Table1[[#This Row],[order_date]])</f>
        <v>6</v>
      </c>
      <c r="O14442" s="3">
        <f>Table1[[#This Row],[sales]]-Table1[[#This Row],[profit]]</f>
        <v>3610.8599999999997</v>
      </c>
      <c r="P14442" s="3">
        <f>Table1[[#This Row],[sales]]*Table1[[#This Row],[quantity]]</f>
        <v>19523.599999999999</v>
      </c>
      <c r="Q14442" s="9">
        <f>Table1[[#This Row],[delivery_date]]-Table1[[#This Row],[order_date]]</f>
        <v>4</v>
      </c>
    </row>
    <row r="14443" spans="1:17" x14ac:dyDescent="0.35">
      <c r="A14443" t="s">
        <v>14474</v>
      </c>
      <c r="B14443" t="s">
        <v>13</v>
      </c>
      <c r="C14443" t="s">
        <v>20</v>
      </c>
      <c r="D14443" s="2">
        <v>1109.47</v>
      </c>
      <c r="E14443">
        <v>0.12</v>
      </c>
      <c r="F14443">
        <v>4</v>
      </c>
      <c r="G14443" s="1">
        <v>45415</v>
      </c>
      <c r="H14443" s="1">
        <v>45421</v>
      </c>
      <c r="I14443" t="s">
        <v>31</v>
      </c>
      <c r="J14443" t="s">
        <v>22</v>
      </c>
      <c r="K14443" s="2">
        <v>64.86</v>
      </c>
      <c r="L14443" t="s">
        <v>28</v>
      </c>
      <c r="M14443">
        <f>YEAR(Table1[[#This Row],[order_date]])</f>
        <v>2024</v>
      </c>
      <c r="N14443">
        <f>MONTH(Table1[[#This Row],[order_date]])</f>
        <v>5</v>
      </c>
      <c r="O14443" s="3">
        <f>Table1[[#This Row],[sales]]-Table1[[#This Row],[profit]]</f>
        <v>1044.6100000000001</v>
      </c>
      <c r="P14443" s="3">
        <f>Table1[[#This Row],[sales]]*Table1[[#This Row],[quantity]]</f>
        <v>4437.88</v>
      </c>
      <c r="Q14443" s="9">
        <f>Table1[[#This Row],[delivery_date]]-Table1[[#This Row],[order_date]]</f>
        <v>6</v>
      </c>
    </row>
    <row r="14444" spans="1:17" x14ac:dyDescent="0.35">
      <c r="A14444" t="s">
        <v>14475</v>
      </c>
      <c r="B14444" t="s">
        <v>41</v>
      </c>
      <c r="C14444" t="s">
        <v>33</v>
      </c>
      <c r="D14444" s="2">
        <v>795.64</v>
      </c>
      <c r="E14444">
        <v>0.04</v>
      </c>
      <c r="F14444">
        <v>3</v>
      </c>
      <c r="G14444" s="1">
        <v>45239</v>
      </c>
      <c r="H14444" s="1">
        <v>45245</v>
      </c>
      <c r="I14444" t="s">
        <v>15</v>
      </c>
      <c r="J14444" t="s">
        <v>16</v>
      </c>
      <c r="K14444" s="2">
        <v>179.13</v>
      </c>
      <c r="L14444" t="s">
        <v>23</v>
      </c>
      <c r="M14444">
        <f>YEAR(Table1[[#This Row],[order_date]])</f>
        <v>2023</v>
      </c>
      <c r="N14444">
        <f>MONTH(Table1[[#This Row],[order_date]])</f>
        <v>11</v>
      </c>
      <c r="O14444" s="3">
        <f>Table1[[#This Row],[sales]]-Table1[[#This Row],[profit]]</f>
        <v>616.51</v>
      </c>
      <c r="P14444" s="3">
        <f>Table1[[#This Row],[sales]]*Table1[[#This Row],[quantity]]</f>
        <v>2386.92</v>
      </c>
      <c r="Q14444" s="9">
        <f>Table1[[#This Row],[delivery_date]]-Table1[[#This Row],[order_date]]</f>
        <v>6</v>
      </c>
    </row>
    <row r="14445" spans="1:17" x14ac:dyDescent="0.35">
      <c r="A14445" t="s">
        <v>14476</v>
      </c>
      <c r="B14445" t="s">
        <v>25</v>
      </c>
      <c r="C14445" t="s">
        <v>26</v>
      </c>
      <c r="D14445" s="2">
        <v>895.19</v>
      </c>
      <c r="E14445">
        <v>0.46</v>
      </c>
      <c r="F14445">
        <v>7</v>
      </c>
      <c r="G14445" s="1">
        <v>45586</v>
      </c>
      <c r="H14445" s="1">
        <v>45589</v>
      </c>
      <c r="I14445" t="s">
        <v>15</v>
      </c>
      <c r="J14445" t="s">
        <v>16</v>
      </c>
      <c r="K14445" s="2">
        <v>78.53</v>
      </c>
      <c r="L14445" t="s">
        <v>48</v>
      </c>
      <c r="M14445">
        <f>YEAR(Table1[[#This Row],[order_date]])</f>
        <v>2024</v>
      </c>
      <c r="N14445">
        <f>MONTH(Table1[[#This Row],[order_date]])</f>
        <v>10</v>
      </c>
      <c r="O14445" s="3">
        <f>Table1[[#This Row],[sales]]-Table1[[#This Row],[profit]]</f>
        <v>816.66000000000008</v>
      </c>
      <c r="P14445" s="3">
        <f>Table1[[#This Row],[sales]]*Table1[[#This Row],[quantity]]</f>
        <v>6266.33</v>
      </c>
      <c r="Q14445" s="9">
        <f>Table1[[#This Row],[delivery_date]]-Table1[[#This Row],[order_date]]</f>
        <v>3</v>
      </c>
    </row>
    <row r="14446" spans="1:17" x14ac:dyDescent="0.35">
      <c r="A14446" t="s">
        <v>14477</v>
      </c>
      <c r="B14446" t="s">
        <v>13</v>
      </c>
      <c r="C14446" t="s">
        <v>26</v>
      </c>
      <c r="D14446" s="2">
        <v>4948.2700000000004</v>
      </c>
      <c r="E14446">
        <v>0.27</v>
      </c>
      <c r="F14446">
        <v>5</v>
      </c>
      <c r="G14446" s="1">
        <v>45615</v>
      </c>
      <c r="H14446" s="1">
        <v>45616</v>
      </c>
      <c r="I14446" t="s">
        <v>15</v>
      </c>
      <c r="J14446" t="s">
        <v>27</v>
      </c>
      <c r="K14446" s="2">
        <v>1253.6199999999999</v>
      </c>
      <c r="L14446" t="s">
        <v>23</v>
      </c>
      <c r="M14446">
        <f>YEAR(Table1[[#This Row],[order_date]])</f>
        <v>2024</v>
      </c>
      <c r="N14446">
        <f>MONTH(Table1[[#This Row],[order_date]])</f>
        <v>11</v>
      </c>
      <c r="O14446" s="3">
        <f>Table1[[#This Row],[sales]]-Table1[[#This Row],[profit]]</f>
        <v>3694.6500000000005</v>
      </c>
      <c r="P14446" s="3">
        <f>Table1[[#This Row],[sales]]*Table1[[#This Row],[quantity]]</f>
        <v>24741.350000000002</v>
      </c>
      <c r="Q14446" s="9">
        <f>Table1[[#This Row],[delivery_date]]-Table1[[#This Row],[order_date]]</f>
        <v>1</v>
      </c>
    </row>
    <row r="14447" spans="1:17" x14ac:dyDescent="0.35">
      <c r="A14447" t="s">
        <v>14478</v>
      </c>
      <c r="B14447" t="s">
        <v>19</v>
      </c>
      <c r="C14447" t="s">
        <v>20</v>
      </c>
      <c r="D14447" s="2">
        <v>3296.03</v>
      </c>
      <c r="E14447">
        <v>0.18</v>
      </c>
      <c r="F14447">
        <v>4</v>
      </c>
      <c r="G14447" s="1">
        <v>45088</v>
      </c>
      <c r="H14447" s="1">
        <v>45093</v>
      </c>
      <c r="I14447" t="s">
        <v>15</v>
      </c>
      <c r="J14447" t="s">
        <v>22</v>
      </c>
      <c r="K14447" s="2">
        <v>476.79</v>
      </c>
      <c r="L14447" t="s">
        <v>39</v>
      </c>
      <c r="M14447">
        <f>YEAR(Table1[[#This Row],[order_date]])</f>
        <v>2023</v>
      </c>
      <c r="N14447">
        <f>MONTH(Table1[[#This Row],[order_date]])</f>
        <v>6</v>
      </c>
      <c r="O14447" s="3">
        <f>Table1[[#This Row],[sales]]-Table1[[#This Row],[profit]]</f>
        <v>2819.2400000000002</v>
      </c>
      <c r="P14447" s="3">
        <f>Table1[[#This Row],[sales]]*Table1[[#This Row],[quantity]]</f>
        <v>13184.12</v>
      </c>
      <c r="Q14447" s="9">
        <f>Table1[[#This Row],[delivery_date]]-Table1[[#This Row],[order_date]]</f>
        <v>5</v>
      </c>
    </row>
    <row r="14448" spans="1:17" x14ac:dyDescent="0.35">
      <c r="A14448" t="s">
        <v>14479</v>
      </c>
      <c r="B14448" t="s">
        <v>25</v>
      </c>
      <c r="C14448" t="s">
        <v>36</v>
      </c>
      <c r="D14448" s="2">
        <v>1599.02</v>
      </c>
      <c r="E14448">
        <v>0.45</v>
      </c>
      <c r="F14448">
        <v>5</v>
      </c>
      <c r="G14448" s="1">
        <v>45320</v>
      </c>
      <c r="H14448" s="1">
        <v>45323</v>
      </c>
      <c r="I14448" t="s">
        <v>31</v>
      </c>
      <c r="J14448" t="s">
        <v>27</v>
      </c>
      <c r="K14448" s="2">
        <v>182.06</v>
      </c>
      <c r="L14448" t="s">
        <v>28</v>
      </c>
      <c r="M14448">
        <f>YEAR(Table1[[#This Row],[order_date]])</f>
        <v>2024</v>
      </c>
      <c r="N14448">
        <f>MONTH(Table1[[#This Row],[order_date]])</f>
        <v>1</v>
      </c>
      <c r="O14448" s="3">
        <f>Table1[[#This Row],[sales]]-Table1[[#This Row],[profit]]</f>
        <v>1416.96</v>
      </c>
      <c r="P14448" s="3">
        <f>Table1[[#This Row],[sales]]*Table1[[#This Row],[quantity]]</f>
        <v>7995.1</v>
      </c>
      <c r="Q14448" s="9">
        <f>Table1[[#This Row],[delivery_date]]-Table1[[#This Row],[order_date]]</f>
        <v>3</v>
      </c>
    </row>
    <row r="14449" spans="1:17" x14ac:dyDescent="0.35">
      <c r="A14449" t="s">
        <v>14480</v>
      </c>
      <c r="B14449" t="s">
        <v>41</v>
      </c>
      <c r="C14449" t="s">
        <v>14</v>
      </c>
      <c r="D14449" s="2">
        <v>1319.99</v>
      </c>
      <c r="E14449">
        <v>0.39</v>
      </c>
      <c r="F14449">
        <v>7</v>
      </c>
      <c r="G14449" s="1">
        <v>45215</v>
      </c>
      <c r="H14449" s="1">
        <v>45218</v>
      </c>
      <c r="I14449" t="s">
        <v>31</v>
      </c>
      <c r="J14449" t="s">
        <v>16</v>
      </c>
      <c r="K14449" s="2">
        <v>96.82</v>
      </c>
      <c r="L14449" t="s">
        <v>23</v>
      </c>
      <c r="M14449">
        <f>YEAR(Table1[[#This Row],[order_date]])</f>
        <v>2023</v>
      </c>
      <c r="N14449">
        <f>MONTH(Table1[[#This Row],[order_date]])</f>
        <v>10</v>
      </c>
      <c r="O14449" s="3">
        <f>Table1[[#This Row],[sales]]-Table1[[#This Row],[profit]]</f>
        <v>1223.17</v>
      </c>
      <c r="P14449" s="3">
        <f>Table1[[#This Row],[sales]]*Table1[[#This Row],[quantity]]</f>
        <v>9239.93</v>
      </c>
      <c r="Q14449" s="9">
        <f>Table1[[#This Row],[delivery_date]]-Table1[[#This Row],[order_date]]</f>
        <v>3</v>
      </c>
    </row>
    <row r="14450" spans="1:17" x14ac:dyDescent="0.35">
      <c r="A14450" t="s">
        <v>14481</v>
      </c>
      <c r="B14450" t="s">
        <v>41</v>
      </c>
      <c r="C14450" t="s">
        <v>33</v>
      </c>
      <c r="D14450" s="2">
        <v>377.53</v>
      </c>
      <c r="E14450">
        <v>0.42</v>
      </c>
      <c r="F14450">
        <v>4</v>
      </c>
      <c r="G14450" s="1">
        <v>45553</v>
      </c>
      <c r="H14450" s="1">
        <v>45560</v>
      </c>
      <c r="I14450" t="s">
        <v>15</v>
      </c>
      <c r="J14450" t="s">
        <v>16</v>
      </c>
      <c r="K14450" s="2">
        <v>44.54</v>
      </c>
      <c r="L14450" t="s">
        <v>23</v>
      </c>
      <c r="M14450">
        <f>YEAR(Table1[[#This Row],[order_date]])</f>
        <v>2024</v>
      </c>
      <c r="N14450">
        <f>MONTH(Table1[[#This Row],[order_date]])</f>
        <v>9</v>
      </c>
      <c r="O14450" s="3">
        <f>Table1[[#This Row],[sales]]-Table1[[#This Row],[profit]]</f>
        <v>332.98999999999995</v>
      </c>
      <c r="P14450" s="3">
        <f>Table1[[#This Row],[sales]]*Table1[[#This Row],[quantity]]</f>
        <v>1510.12</v>
      </c>
      <c r="Q14450" s="9">
        <f>Table1[[#This Row],[delivery_date]]-Table1[[#This Row],[order_date]]</f>
        <v>7</v>
      </c>
    </row>
    <row r="14451" spans="1:17" x14ac:dyDescent="0.35">
      <c r="A14451" t="s">
        <v>14482</v>
      </c>
      <c r="B14451" t="s">
        <v>19</v>
      </c>
      <c r="C14451" t="s">
        <v>36</v>
      </c>
      <c r="D14451" s="2">
        <v>746.54</v>
      </c>
      <c r="E14451">
        <v>0.15</v>
      </c>
      <c r="F14451">
        <v>5</v>
      </c>
      <c r="G14451" s="1">
        <v>45120</v>
      </c>
      <c r="H14451" s="1">
        <v>45125</v>
      </c>
      <c r="I14451" t="s">
        <v>15</v>
      </c>
      <c r="J14451" t="s">
        <v>27</v>
      </c>
      <c r="K14451" s="2">
        <v>48.01</v>
      </c>
      <c r="L14451" t="s">
        <v>39</v>
      </c>
      <c r="M14451">
        <f>YEAR(Table1[[#This Row],[order_date]])</f>
        <v>2023</v>
      </c>
      <c r="N14451">
        <f>MONTH(Table1[[#This Row],[order_date]])</f>
        <v>7</v>
      </c>
      <c r="O14451" s="3">
        <f>Table1[[#This Row],[sales]]-Table1[[#This Row],[profit]]</f>
        <v>698.53</v>
      </c>
      <c r="P14451" s="3">
        <f>Table1[[#This Row],[sales]]*Table1[[#This Row],[quantity]]</f>
        <v>3732.7</v>
      </c>
      <c r="Q14451" s="9">
        <f>Table1[[#This Row],[delivery_date]]-Table1[[#This Row],[order_date]]</f>
        <v>5</v>
      </c>
    </row>
    <row r="14452" spans="1:17" x14ac:dyDescent="0.35">
      <c r="A14452" t="s">
        <v>14483</v>
      </c>
      <c r="B14452" t="s">
        <v>19</v>
      </c>
      <c r="C14452" t="s">
        <v>36</v>
      </c>
      <c r="D14452" s="2">
        <v>4550.05</v>
      </c>
      <c r="E14452">
        <v>0.44</v>
      </c>
      <c r="F14452">
        <v>6</v>
      </c>
      <c r="G14452" s="1">
        <v>44973</v>
      </c>
      <c r="H14452" s="1">
        <v>44980</v>
      </c>
      <c r="I14452" t="s">
        <v>31</v>
      </c>
      <c r="J14452" t="s">
        <v>16</v>
      </c>
      <c r="K14452" s="2">
        <v>1353.74</v>
      </c>
      <c r="L14452" t="s">
        <v>23</v>
      </c>
      <c r="M14452">
        <f>YEAR(Table1[[#This Row],[order_date]])</f>
        <v>2023</v>
      </c>
      <c r="N14452">
        <f>MONTH(Table1[[#This Row],[order_date]])</f>
        <v>2</v>
      </c>
      <c r="O14452" s="3">
        <f>Table1[[#This Row],[sales]]-Table1[[#This Row],[profit]]</f>
        <v>3196.3100000000004</v>
      </c>
      <c r="P14452" s="3">
        <f>Table1[[#This Row],[sales]]*Table1[[#This Row],[quantity]]</f>
        <v>27300.300000000003</v>
      </c>
      <c r="Q14452" s="9">
        <f>Table1[[#This Row],[delivery_date]]-Table1[[#This Row],[order_date]]</f>
        <v>7</v>
      </c>
    </row>
    <row r="14453" spans="1:17" x14ac:dyDescent="0.35">
      <c r="A14453" t="s">
        <v>14484</v>
      </c>
      <c r="B14453" t="s">
        <v>25</v>
      </c>
      <c r="C14453" t="s">
        <v>33</v>
      </c>
      <c r="D14453" s="2">
        <v>3761.97</v>
      </c>
      <c r="E14453">
        <v>0.32</v>
      </c>
      <c r="F14453">
        <v>6</v>
      </c>
      <c r="G14453" s="1">
        <v>45615</v>
      </c>
      <c r="H14453" s="1">
        <v>45619</v>
      </c>
      <c r="I14453" t="s">
        <v>31</v>
      </c>
      <c r="J14453" t="s">
        <v>16</v>
      </c>
      <c r="K14453" s="2">
        <v>435.69</v>
      </c>
      <c r="L14453" t="s">
        <v>17</v>
      </c>
      <c r="M14453">
        <f>YEAR(Table1[[#This Row],[order_date]])</f>
        <v>2024</v>
      </c>
      <c r="N14453">
        <f>MONTH(Table1[[#This Row],[order_date]])</f>
        <v>11</v>
      </c>
      <c r="O14453" s="3">
        <f>Table1[[#This Row],[sales]]-Table1[[#This Row],[profit]]</f>
        <v>3326.2799999999997</v>
      </c>
      <c r="P14453" s="3">
        <f>Table1[[#This Row],[sales]]*Table1[[#This Row],[quantity]]</f>
        <v>22571.82</v>
      </c>
      <c r="Q14453" s="9">
        <f>Table1[[#This Row],[delivery_date]]-Table1[[#This Row],[order_date]]</f>
        <v>4</v>
      </c>
    </row>
    <row r="14454" spans="1:17" x14ac:dyDescent="0.35">
      <c r="A14454" t="s">
        <v>14485</v>
      </c>
      <c r="B14454" t="s">
        <v>25</v>
      </c>
      <c r="C14454" t="s">
        <v>14</v>
      </c>
      <c r="D14454" s="2">
        <v>4713.6400000000003</v>
      </c>
      <c r="E14454">
        <v>0.37</v>
      </c>
      <c r="F14454">
        <v>7</v>
      </c>
      <c r="G14454" s="1">
        <v>44956</v>
      </c>
      <c r="H14454" s="1">
        <v>44963</v>
      </c>
      <c r="I14454" t="s">
        <v>31</v>
      </c>
      <c r="J14454" t="s">
        <v>22</v>
      </c>
      <c r="K14454" s="2">
        <v>590.63</v>
      </c>
      <c r="L14454" t="s">
        <v>39</v>
      </c>
      <c r="M14454">
        <f>YEAR(Table1[[#This Row],[order_date]])</f>
        <v>2023</v>
      </c>
      <c r="N14454">
        <f>MONTH(Table1[[#This Row],[order_date]])</f>
        <v>1</v>
      </c>
      <c r="O14454" s="3">
        <f>Table1[[#This Row],[sales]]-Table1[[#This Row],[profit]]</f>
        <v>4123.01</v>
      </c>
      <c r="P14454" s="3">
        <f>Table1[[#This Row],[sales]]*Table1[[#This Row],[quantity]]</f>
        <v>32995.480000000003</v>
      </c>
      <c r="Q14454" s="9">
        <f>Table1[[#This Row],[delivery_date]]-Table1[[#This Row],[order_date]]</f>
        <v>7</v>
      </c>
    </row>
    <row r="14455" spans="1:17" x14ac:dyDescent="0.35">
      <c r="A14455" t="s">
        <v>14486</v>
      </c>
      <c r="B14455" t="s">
        <v>41</v>
      </c>
      <c r="C14455" t="s">
        <v>33</v>
      </c>
      <c r="D14455" s="2">
        <v>2176.2800000000002</v>
      </c>
      <c r="E14455">
        <v>0.16</v>
      </c>
      <c r="F14455">
        <v>3</v>
      </c>
      <c r="G14455" s="1">
        <v>45413</v>
      </c>
      <c r="H14455" s="1">
        <v>45418</v>
      </c>
      <c r="I14455" t="s">
        <v>21</v>
      </c>
      <c r="J14455" t="s">
        <v>16</v>
      </c>
      <c r="K14455" s="2">
        <v>301.02</v>
      </c>
      <c r="L14455" t="s">
        <v>23</v>
      </c>
      <c r="M14455">
        <f>YEAR(Table1[[#This Row],[order_date]])</f>
        <v>2024</v>
      </c>
      <c r="N14455">
        <f>MONTH(Table1[[#This Row],[order_date]])</f>
        <v>5</v>
      </c>
      <c r="O14455" s="3">
        <f>Table1[[#This Row],[sales]]-Table1[[#This Row],[profit]]</f>
        <v>1875.2600000000002</v>
      </c>
      <c r="P14455" s="3">
        <f>Table1[[#This Row],[sales]]*Table1[[#This Row],[quantity]]</f>
        <v>6528.84</v>
      </c>
      <c r="Q14455" s="9">
        <f>Table1[[#This Row],[delivery_date]]-Table1[[#This Row],[order_date]]</f>
        <v>5</v>
      </c>
    </row>
    <row r="14456" spans="1:17" x14ac:dyDescent="0.35">
      <c r="A14456" t="s">
        <v>14487</v>
      </c>
      <c r="B14456" t="s">
        <v>19</v>
      </c>
      <c r="C14456" t="s">
        <v>14</v>
      </c>
      <c r="D14456" s="2">
        <v>3046.06</v>
      </c>
      <c r="E14456">
        <v>0.12</v>
      </c>
      <c r="F14456">
        <v>8</v>
      </c>
      <c r="G14456" s="1">
        <v>45137</v>
      </c>
      <c r="H14456" s="1">
        <v>45140</v>
      </c>
      <c r="I14456" t="s">
        <v>31</v>
      </c>
      <c r="J14456" t="s">
        <v>22</v>
      </c>
      <c r="K14456" s="2">
        <v>475.69</v>
      </c>
      <c r="L14456" t="s">
        <v>23</v>
      </c>
      <c r="M14456">
        <f>YEAR(Table1[[#This Row],[order_date]])</f>
        <v>2023</v>
      </c>
      <c r="N14456">
        <f>MONTH(Table1[[#This Row],[order_date]])</f>
        <v>7</v>
      </c>
      <c r="O14456" s="3">
        <f>Table1[[#This Row],[sales]]-Table1[[#This Row],[profit]]</f>
        <v>2570.37</v>
      </c>
      <c r="P14456" s="3">
        <f>Table1[[#This Row],[sales]]*Table1[[#This Row],[quantity]]</f>
        <v>24368.48</v>
      </c>
      <c r="Q14456" s="9">
        <f>Table1[[#This Row],[delivery_date]]-Table1[[#This Row],[order_date]]</f>
        <v>3</v>
      </c>
    </row>
    <row r="14457" spans="1:17" x14ac:dyDescent="0.35">
      <c r="A14457" t="s">
        <v>14488</v>
      </c>
      <c r="B14457" t="s">
        <v>25</v>
      </c>
      <c r="C14457" t="s">
        <v>20</v>
      </c>
      <c r="D14457" s="2">
        <v>2469.9899999999998</v>
      </c>
      <c r="E14457">
        <v>0.2</v>
      </c>
      <c r="F14457">
        <v>5</v>
      </c>
      <c r="G14457" s="1">
        <v>45395</v>
      </c>
      <c r="H14457" s="1">
        <v>45402</v>
      </c>
      <c r="I14457" t="s">
        <v>31</v>
      </c>
      <c r="J14457" t="s">
        <v>16</v>
      </c>
      <c r="K14457" s="2">
        <v>328.99</v>
      </c>
      <c r="L14457" t="s">
        <v>39</v>
      </c>
      <c r="M14457">
        <f>YEAR(Table1[[#This Row],[order_date]])</f>
        <v>2024</v>
      </c>
      <c r="N14457">
        <f>MONTH(Table1[[#This Row],[order_date]])</f>
        <v>4</v>
      </c>
      <c r="O14457" s="3">
        <f>Table1[[#This Row],[sales]]-Table1[[#This Row],[profit]]</f>
        <v>2141</v>
      </c>
      <c r="P14457" s="3">
        <f>Table1[[#This Row],[sales]]*Table1[[#This Row],[quantity]]</f>
        <v>12349.949999999999</v>
      </c>
      <c r="Q14457" s="9">
        <f>Table1[[#This Row],[delivery_date]]-Table1[[#This Row],[order_date]]</f>
        <v>7</v>
      </c>
    </row>
    <row r="14458" spans="1:17" x14ac:dyDescent="0.35">
      <c r="A14458" t="s">
        <v>14489</v>
      </c>
      <c r="B14458" t="s">
        <v>41</v>
      </c>
      <c r="C14458" t="s">
        <v>14</v>
      </c>
      <c r="D14458" s="2">
        <v>4418.79</v>
      </c>
      <c r="E14458">
        <v>0.28999999999999998</v>
      </c>
      <c r="F14458">
        <v>1</v>
      </c>
      <c r="G14458" s="1">
        <v>45241</v>
      </c>
      <c r="H14458" s="1">
        <v>45245</v>
      </c>
      <c r="I14458" t="s">
        <v>31</v>
      </c>
      <c r="J14458" t="s">
        <v>22</v>
      </c>
      <c r="K14458" s="2">
        <v>864.91</v>
      </c>
      <c r="L14458" t="s">
        <v>39</v>
      </c>
      <c r="M14458">
        <f>YEAR(Table1[[#This Row],[order_date]])</f>
        <v>2023</v>
      </c>
      <c r="N14458">
        <f>MONTH(Table1[[#This Row],[order_date]])</f>
        <v>11</v>
      </c>
      <c r="O14458" s="3">
        <f>Table1[[#This Row],[sales]]-Table1[[#This Row],[profit]]</f>
        <v>3553.88</v>
      </c>
      <c r="P14458" s="3">
        <f>Table1[[#This Row],[sales]]*Table1[[#This Row],[quantity]]</f>
        <v>4418.79</v>
      </c>
      <c r="Q14458" s="9">
        <f>Table1[[#This Row],[delivery_date]]-Table1[[#This Row],[order_date]]</f>
        <v>4</v>
      </c>
    </row>
    <row r="14459" spans="1:17" x14ac:dyDescent="0.35">
      <c r="A14459" t="s">
        <v>14490</v>
      </c>
      <c r="B14459" t="s">
        <v>19</v>
      </c>
      <c r="C14459" t="s">
        <v>36</v>
      </c>
      <c r="D14459" s="2">
        <v>4957.7700000000004</v>
      </c>
      <c r="E14459">
        <v>0.33</v>
      </c>
      <c r="F14459">
        <v>4</v>
      </c>
      <c r="G14459" s="1">
        <v>45418</v>
      </c>
      <c r="H14459" s="1">
        <v>45424</v>
      </c>
      <c r="I14459" t="s">
        <v>15</v>
      </c>
      <c r="J14459" t="s">
        <v>16</v>
      </c>
      <c r="K14459" s="2">
        <v>1004.1</v>
      </c>
      <c r="L14459" t="s">
        <v>39</v>
      </c>
      <c r="M14459">
        <f>YEAR(Table1[[#This Row],[order_date]])</f>
        <v>2024</v>
      </c>
      <c r="N14459">
        <f>MONTH(Table1[[#This Row],[order_date]])</f>
        <v>5</v>
      </c>
      <c r="O14459" s="3">
        <f>Table1[[#This Row],[sales]]-Table1[[#This Row],[profit]]</f>
        <v>3953.6700000000005</v>
      </c>
      <c r="P14459" s="3">
        <f>Table1[[#This Row],[sales]]*Table1[[#This Row],[quantity]]</f>
        <v>19831.080000000002</v>
      </c>
      <c r="Q14459" s="9">
        <f>Table1[[#This Row],[delivery_date]]-Table1[[#This Row],[order_date]]</f>
        <v>6</v>
      </c>
    </row>
    <row r="14460" spans="1:17" x14ac:dyDescent="0.35">
      <c r="A14460" t="s">
        <v>14491</v>
      </c>
      <c r="B14460" t="s">
        <v>41</v>
      </c>
      <c r="C14460" t="s">
        <v>20</v>
      </c>
      <c r="D14460" s="2">
        <v>4670.6000000000004</v>
      </c>
      <c r="E14460">
        <v>0.25</v>
      </c>
      <c r="F14460">
        <v>4</v>
      </c>
      <c r="G14460" s="1">
        <v>45213</v>
      </c>
      <c r="H14460" s="1">
        <v>45219</v>
      </c>
      <c r="I14460" t="s">
        <v>31</v>
      </c>
      <c r="J14460" t="s">
        <v>22</v>
      </c>
      <c r="K14460" s="2">
        <v>286.49</v>
      </c>
      <c r="L14460" t="s">
        <v>23</v>
      </c>
      <c r="M14460">
        <f>YEAR(Table1[[#This Row],[order_date]])</f>
        <v>2023</v>
      </c>
      <c r="N14460">
        <f>MONTH(Table1[[#This Row],[order_date]])</f>
        <v>10</v>
      </c>
      <c r="O14460" s="3">
        <f>Table1[[#This Row],[sales]]-Table1[[#This Row],[profit]]</f>
        <v>4384.1100000000006</v>
      </c>
      <c r="P14460" s="3">
        <f>Table1[[#This Row],[sales]]*Table1[[#This Row],[quantity]]</f>
        <v>18682.400000000001</v>
      </c>
      <c r="Q14460" s="9">
        <f>Table1[[#This Row],[delivery_date]]-Table1[[#This Row],[order_date]]</f>
        <v>6</v>
      </c>
    </row>
    <row r="14461" spans="1:17" x14ac:dyDescent="0.35">
      <c r="A14461" t="s">
        <v>14492</v>
      </c>
      <c r="B14461" t="s">
        <v>13</v>
      </c>
      <c r="C14461" t="s">
        <v>26</v>
      </c>
      <c r="D14461" s="2">
        <v>3030.47</v>
      </c>
      <c r="E14461">
        <v>0.35</v>
      </c>
      <c r="F14461">
        <v>8</v>
      </c>
      <c r="G14461" s="1">
        <v>45203</v>
      </c>
      <c r="H14461" s="1">
        <v>45208</v>
      </c>
      <c r="I14461" t="s">
        <v>15</v>
      </c>
      <c r="J14461" t="s">
        <v>22</v>
      </c>
      <c r="K14461" s="2">
        <v>577.84</v>
      </c>
      <c r="L14461" t="s">
        <v>17</v>
      </c>
      <c r="M14461">
        <f>YEAR(Table1[[#This Row],[order_date]])</f>
        <v>2023</v>
      </c>
      <c r="N14461">
        <f>MONTH(Table1[[#This Row],[order_date]])</f>
        <v>10</v>
      </c>
      <c r="O14461" s="3">
        <f>Table1[[#This Row],[sales]]-Table1[[#This Row],[profit]]</f>
        <v>2452.6299999999997</v>
      </c>
      <c r="P14461" s="3">
        <f>Table1[[#This Row],[sales]]*Table1[[#This Row],[quantity]]</f>
        <v>24243.759999999998</v>
      </c>
      <c r="Q14461" s="9">
        <f>Table1[[#This Row],[delivery_date]]-Table1[[#This Row],[order_date]]</f>
        <v>5</v>
      </c>
    </row>
    <row r="14462" spans="1:17" x14ac:dyDescent="0.35">
      <c r="A14462" t="s">
        <v>14493</v>
      </c>
      <c r="B14462" t="s">
        <v>19</v>
      </c>
      <c r="C14462" t="s">
        <v>20</v>
      </c>
      <c r="D14462" s="2">
        <v>402.83</v>
      </c>
      <c r="E14462">
        <v>0.35</v>
      </c>
      <c r="F14462">
        <v>9</v>
      </c>
      <c r="G14462" s="1">
        <v>45199</v>
      </c>
      <c r="H14462" s="1">
        <v>45203</v>
      </c>
      <c r="I14462" t="s">
        <v>15</v>
      </c>
      <c r="J14462" t="s">
        <v>22</v>
      </c>
      <c r="K14462" s="2">
        <v>107.92</v>
      </c>
      <c r="L14462" t="s">
        <v>17</v>
      </c>
      <c r="M14462">
        <f>YEAR(Table1[[#This Row],[order_date]])</f>
        <v>2023</v>
      </c>
      <c r="N14462">
        <f>MONTH(Table1[[#This Row],[order_date]])</f>
        <v>9</v>
      </c>
      <c r="O14462" s="3">
        <f>Table1[[#This Row],[sales]]-Table1[[#This Row],[profit]]</f>
        <v>294.90999999999997</v>
      </c>
      <c r="P14462" s="3">
        <f>Table1[[#This Row],[sales]]*Table1[[#This Row],[quantity]]</f>
        <v>3625.47</v>
      </c>
      <c r="Q14462" s="9">
        <f>Table1[[#This Row],[delivery_date]]-Table1[[#This Row],[order_date]]</f>
        <v>4</v>
      </c>
    </row>
    <row r="14463" spans="1:17" x14ac:dyDescent="0.35">
      <c r="A14463" t="s">
        <v>14494</v>
      </c>
      <c r="B14463" t="s">
        <v>25</v>
      </c>
      <c r="C14463" t="s">
        <v>14</v>
      </c>
      <c r="D14463" s="2">
        <v>3125.88</v>
      </c>
      <c r="E14463">
        <v>0.33</v>
      </c>
      <c r="F14463">
        <v>3</v>
      </c>
      <c r="G14463" s="1">
        <v>45361</v>
      </c>
      <c r="H14463" s="1">
        <v>45367</v>
      </c>
      <c r="I14463" t="s">
        <v>15</v>
      </c>
      <c r="J14463" t="s">
        <v>22</v>
      </c>
      <c r="K14463" s="2">
        <v>278.70999999999998</v>
      </c>
      <c r="L14463" t="s">
        <v>39</v>
      </c>
      <c r="M14463">
        <f>YEAR(Table1[[#This Row],[order_date]])</f>
        <v>2024</v>
      </c>
      <c r="N14463">
        <f>MONTH(Table1[[#This Row],[order_date]])</f>
        <v>3</v>
      </c>
      <c r="O14463" s="3">
        <f>Table1[[#This Row],[sales]]-Table1[[#This Row],[profit]]</f>
        <v>2847.17</v>
      </c>
      <c r="P14463" s="3">
        <f>Table1[[#This Row],[sales]]*Table1[[#This Row],[quantity]]</f>
        <v>9377.64</v>
      </c>
      <c r="Q14463" s="9">
        <f>Table1[[#This Row],[delivery_date]]-Table1[[#This Row],[order_date]]</f>
        <v>6</v>
      </c>
    </row>
    <row r="14464" spans="1:17" x14ac:dyDescent="0.35">
      <c r="A14464" t="s">
        <v>14495</v>
      </c>
      <c r="B14464" t="s">
        <v>25</v>
      </c>
      <c r="C14464" t="s">
        <v>20</v>
      </c>
      <c r="D14464" s="2">
        <v>575.53</v>
      </c>
      <c r="E14464">
        <v>0.13</v>
      </c>
      <c r="F14464">
        <v>1</v>
      </c>
      <c r="G14464" s="1">
        <v>45334</v>
      </c>
      <c r="H14464" s="1">
        <v>45341</v>
      </c>
      <c r="I14464" t="s">
        <v>15</v>
      </c>
      <c r="J14464" t="s">
        <v>27</v>
      </c>
      <c r="K14464" s="2">
        <v>76.31</v>
      </c>
      <c r="L14464" t="s">
        <v>39</v>
      </c>
      <c r="M14464">
        <f>YEAR(Table1[[#This Row],[order_date]])</f>
        <v>2024</v>
      </c>
      <c r="N14464">
        <f>MONTH(Table1[[#This Row],[order_date]])</f>
        <v>2</v>
      </c>
      <c r="O14464" s="3">
        <f>Table1[[#This Row],[sales]]-Table1[[#This Row],[profit]]</f>
        <v>499.21999999999997</v>
      </c>
      <c r="P14464" s="3">
        <f>Table1[[#This Row],[sales]]*Table1[[#This Row],[quantity]]</f>
        <v>575.53</v>
      </c>
      <c r="Q14464" s="9">
        <f>Table1[[#This Row],[delivery_date]]-Table1[[#This Row],[order_date]]</f>
        <v>7</v>
      </c>
    </row>
    <row r="14465" spans="1:17" x14ac:dyDescent="0.35">
      <c r="A14465" t="s">
        <v>14496</v>
      </c>
      <c r="B14465" t="s">
        <v>13</v>
      </c>
      <c r="C14465" t="s">
        <v>20</v>
      </c>
      <c r="D14465" s="2">
        <v>780.23</v>
      </c>
      <c r="E14465">
        <v>0.22</v>
      </c>
      <c r="F14465">
        <v>8</v>
      </c>
      <c r="G14465" s="1">
        <v>45155</v>
      </c>
      <c r="H14465" s="1">
        <v>45156</v>
      </c>
      <c r="I14465" t="s">
        <v>31</v>
      </c>
      <c r="J14465" t="s">
        <v>22</v>
      </c>
      <c r="K14465" s="2">
        <v>157.44</v>
      </c>
      <c r="L14465" t="s">
        <v>48</v>
      </c>
      <c r="M14465">
        <f>YEAR(Table1[[#This Row],[order_date]])</f>
        <v>2023</v>
      </c>
      <c r="N14465">
        <f>MONTH(Table1[[#This Row],[order_date]])</f>
        <v>8</v>
      </c>
      <c r="O14465" s="3">
        <f>Table1[[#This Row],[sales]]-Table1[[#This Row],[profit]]</f>
        <v>622.79</v>
      </c>
      <c r="P14465" s="3">
        <f>Table1[[#This Row],[sales]]*Table1[[#This Row],[quantity]]</f>
        <v>6241.84</v>
      </c>
      <c r="Q14465" s="9">
        <f>Table1[[#This Row],[delivery_date]]-Table1[[#This Row],[order_date]]</f>
        <v>1</v>
      </c>
    </row>
    <row r="14466" spans="1:17" x14ac:dyDescent="0.35">
      <c r="A14466" t="s">
        <v>14497</v>
      </c>
      <c r="B14466" t="s">
        <v>19</v>
      </c>
      <c r="C14466" t="s">
        <v>26</v>
      </c>
      <c r="D14466" s="2">
        <v>1037.5899999999999</v>
      </c>
      <c r="E14466">
        <v>0.38</v>
      </c>
      <c r="F14466">
        <v>9</v>
      </c>
      <c r="G14466" s="1">
        <v>45159</v>
      </c>
      <c r="H14466" s="1">
        <v>45166</v>
      </c>
      <c r="I14466" t="s">
        <v>21</v>
      </c>
      <c r="J14466" t="s">
        <v>16</v>
      </c>
      <c r="K14466" s="2">
        <v>213.98</v>
      </c>
      <c r="L14466" t="s">
        <v>48</v>
      </c>
      <c r="M14466">
        <f>YEAR(Table1[[#This Row],[order_date]])</f>
        <v>2023</v>
      </c>
      <c r="N14466">
        <f>MONTH(Table1[[#This Row],[order_date]])</f>
        <v>8</v>
      </c>
      <c r="O14466" s="3">
        <f>Table1[[#This Row],[sales]]-Table1[[#This Row],[profit]]</f>
        <v>823.6099999999999</v>
      </c>
      <c r="P14466" s="3">
        <f>Table1[[#This Row],[sales]]*Table1[[#This Row],[quantity]]</f>
        <v>9338.31</v>
      </c>
      <c r="Q14466" s="9">
        <f>Table1[[#This Row],[delivery_date]]-Table1[[#This Row],[order_date]]</f>
        <v>7</v>
      </c>
    </row>
    <row r="14467" spans="1:17" x14ac:dyDescent="0.35">
      <c r="A14467" t="s">
        <v>14498</v>
      </c>
      <c r="B14467" t="s">
        <v>41</v>
      </c>
      <c r="C14467" t="s">
        <v>14</v>
      </c>
      <c r="D14467" s="2">
        <v>1881.12</v>
      </c>
      <c r="E14467">
        <v>0.44</v>
      </c>
      <c r="F14467">
        <v>4</v>
      </c>
      <c r="G14467" s="1">
        <v>45536</v>
      </c>
      <c r="H14467" s="1">
        <v>45540</v>
      </c>
      <c r="I14467" t="s">
        <v>15</v>
      </c>
      <c r="J14467" t="s">
        <v>27</v>
      </c>
      <c r="K14467" s="2">
        <v>128.85</v>
      </c>
      <c r="L14467" t="s">
        <v>48</v>
      </c>
      <c r="M14467">
        <f>YEAR(Table1[[#This Row],[order_date]])</f>
        <v>2024</v>
      </c>
      <c r="N14467">
        <f>MONTH(Table1[[#This Row],[order_date]])</f>
        <v>9</v>
      </c>
      <c r="O14467" s="3">
        <f>Table1[[#This Row],[sales]]-Table1[[#This Row],[profit]]</f>
        <v>1752.27</v>
      </c>
      <c r="P14467" s="3">
        <f>Table1[[#This Row],[sales]]*Table1[[#This Row],[quantity]]</f>
        <v>7524.48</v>
      </c>
      <c r="Q14467" s="9">
        <f>Table1[[#This Row],[delivery_date]]-Table1[[#This Row],[order_date]]</f>
        <v>4</v>
      </c>
    </row>
    <row r="14468" spans="1:17" x14ac:dyDescent="0.35">
      <c r="A14468" t="s">
        <v>14499</v>
      </c>
      <c r="B14468" t="s">
        <v>25</v>
      </c>
      <c r="C14468" t="s">
        <v>36</v>
      </c>
      <c r="D14468" s="2">
        <v>2999.75</v>
      </c>
      <c r="E14468">
        <v>0.25</v>
      </c>
      <c r="F14468">
        <v>5</v>
      </c>
      <c r="G14468" s="1">
        <v>45613</v>
      </c>
      <c r="H14468" s="1">
        <v>45619</v>
      </c>
      <c r="I14468" t="s">
        <v>31</v>
      </c>
      <c r="J14468" t="s">
        <v>16</v>
      </c>
      <c r="K14468" s="2">
        <v>469.59</v>
      </c>
      <c r="L14468" t="s">
        <v>39</v>
      </c>
      <c r="M14468">
        <f>YEAR(Table1[[#This Row],[order_date]])</f>
        <v>2024</v>
      </c>
      <c r="N14468">
        <f>MONTH(Table1[[#This Row],[order_date]])</f>
        <v>11</v>
      </c>
      <c r="O14468" s="3">
        <f>Table1[[#This Row],[sales]]-Table1[[#This Row],[profit]]</f>
        <v>2530.16</v>
      </c>
      <c r="P14468" s="3">
        <f>Table1[[#This Row],[sales]]*Table1[[#This Row],[quantity]]</f>
        <v>14998.75</v>
      </c>
      <c r="Q14468" s="9">
        <f>Table1[[#This Row],[delivery_date]]-Table1[[#This Row],[order_date]]</f>
        <v>6</v>
      </c>
    </row>
    <row r="14469" spans="1:17" x14ac:dyDescent="0.35">
      <c r="A14469" t="s">
        <v>14500</v>
      </c>
      <c r="B14469" t="s">
        <v>13</v>
      </c>
      <c r="C14469" t="s">
        <v>20</v>
      </c>
      <c r="D14469" s="2">
        <v>1734.41</v>
      </c>
      <c r="E14469">
        <v>0.49</v>
      </c>
      <c r="F14469">
        <v>4</v>
      </c>
      <c r="G14469" s="1">
        <v>45198</v>
      </c>
      <c r="H14469" s="1">
        <v>45204</v>
      </c>
      <c r="I14469" t="s">
        <v>31</v>
      </c>
      <c r="J14469" t="s">
        <v>16</v>
      </c>
      <c r="K14469" s="2">
        <v>103.1</v>
      </c>
      <c r="L14469" t="s">
        <v>48</v>
      </c>
      <c r="M14469">
        <f>YEAR(Table1[[#This Row],[order_date]])</f>
        <v>2023</v>
      </c>
      <c r="N14469">
        <f>MONTH(Table1[[#This Row],[order_date]])</f>
        <v>9</v>
      </c>
      <c r="O14469" s="3">
        <f>Table1[[#This Row],[sales]]-Table1[[#This Row],[profit]]</f>
        <v>1631.3100000000002</v>
      </c>
      <c r="P14469" s="3">
        <f>Table1[[#This Row],[sales]]*Table1[[#This Row],[quantity]]</f>
        <v>6937.64</v>
      </c>
      <c r="Q14469" s="9">
        <f>Table1[[#This Row],[delivery_date]]-Table1[[#This Row],[order_date]]</f>
        <v>6</v>
      </c>
    </row>
    <row r="14470" spans="1:17" x14ac:dyDescent="0.35">
      <c r="A14470" t="s">
        <v>14501</v>
      </c>
      <c r="B14470" t="s">
        <v>13</v>
      </c>
      <c r="C14470" t="s">
        <v>33</v>
      </c>
      <c r="D14470" s="2">
        <v>2316.11</v>
      </c>
      <c r="E14470">
        <v>0.09</v>
      </c>
      <c r="F14470">
        <v>4</v>
      </c>
      <c r="G14470" s="1">
        <v>44975</v>
      </c>
      <c r="H14470" s="1">
        <v>44981</v>
      </c>
      <c r="I14470" t="s">
        <v>21</v>
      </c>
      <c r="J14470" t="s">
        <v>27</v>
      </c>
      <c r="K14470" s="2">
        <v>653.33000000000004</v>
      </c>
      <c r="L14470" t="s">
        <v>34</v>
      </c>
      <c r="M14470">
        <f>YEAR(Table1[[#This Row],[order_date]])</f>
        <v>2023</v>
      </c>
      <c r="N14470">
        <f>MONTH(Table1[[#This Row],[order_date]])</f>
        <v>2</v>
      </c>
      <c r="O14470" s="3">
        <f>Table1[[#This Row],[sales]]-Table1[[#This Row],[profit]]</f>
        <v>1662.7800000000002</v>
      </c>
      <c r="P14470" s="3">
        <f>Table1[[#This Row],[sales]]*Table1[[#This Row],[quantity]]</f>
        <v>9264.44</v>
      </c>
      <c r="Q14470" s="9">
        <f>Table1[[#This Row],[delivery_date]]-Table1[[#This Row],[order_date]]</f>
        <v>6</v>
      </c>
    </row>
    <row r="14471" spans="1:17" x14ac:dyDescent="0.35">
      <c r="A14471" t="s">
        <v>14502</v>
      </c>
      <c r="B14471" t="s">
        <v>19</v>
      </c>
      <c r="C14471" t="s">
        <v>36</v>
      </c>
      <c r="D14471" s="2">
        <v>331.72</v>
      </c>
      <c r="E14471">
        <v>0.11</v>
      </c>
      <c r="F14471">
        <v>3</v>
      </c>
      <c r="G14471" s="1">
        <v>45352</v>
      </c>
      <c r="H14471" s="1">
        <v>45355</v>
      </c>
      <c r="I14471" t="s">
        <v>21</v>
      </c>
      <c r="J14471" t="s">
        <v>22</v>
      </c>
      <c r="K14471" s="2">
        <v>72.73</v>
      </c>
      <c r="L14471" t="s">
        <v>23</v>
      </c>
      <c r="M14471">
        <f>YEAR(Table1[[#This Row],[order_date]])</f>
        <v>2024</v>
      </c>
      <c r="N14471">
        <f>MONTH(Table1[[#This Row],[order_date]])</f>
        <v>3</v>
      </c>
      <c r="O14471" s="3">
        <f>Table1[[#This Row],[sales]]-Table1[[#This Row],[profit]]</f>
        <v>258.99</v>
      </c>
      <c r="P14471" s="3">
        <f>Table1[[#This Row],[sales]]*Table1[[#This Row],[quantity]]</f>
        <v>995.16000000000008</v>
      </c>
      <c r="Q14471" s="9">
        <f>Table1[[#This Row],[delivery_date]]-Table1[[#This Row],[order_date]]</f>
        <v>3</v>
      </c>
    </row>
    <row r="14472" spans="1:17" x14ac:dyDescent="0.35">
      <c r="A14472" t="s">
        <v>14503</v>
      </c>
      <c r="B14472" t="s">
        <v>19</v>
      </c>
      <c r="C14472" t="s">
        <v>20</v>
      </c>
      <c r="D14472" s="2">
        <v>3136.81</v>
      </c>
      <c r="E14472">
        <v>0.23</v>
      </c>
      <c r="F14472">
        <v>4</v>
      </c>
      <c r="G14472" s="1">
        <v>45322</v>
      </c>
      <c r="H14472" s="1">
        <v>45327</v>
      </c>
      <c r="I14472" t="s">
        <v>15</v>
      </c>
      <c r="J14472" t="s">
        <v>27</v>
      </c>
      <c r="K14472" s="2">
        <v>235.12</v>
      </c>
      <c r="L14472" t="s">
        <v>17</v>
      </c>
      <c r="M14472">
        <f>YEAR(Table1[[#This Row],[order_date]])</f>
        <v>2024</v>
      </c>
      <c r="N14472">
        <f>MONTH(Table1[[#This Row],[order_date]])</f>
        <v>1</v>
      </c>
      <c r="O14472" s="3">
        <f>Table1[[#This Row],[sales]]-Table1[[#This Row],[profit]]</f>
        <v>2901.69</v>
      </c>
      <c r="P14472" s="3">
        <f>Table1[[#This Row],[sales]]*Table1[[#This Row],[quantity]]</f>
        <v>12547.24</v>
      </c>
      <c r="Q14472" s="9">
        <f>Table1[[#This Row],[delivery_date]]-Table1[[#This Row],[order_date]]</f>
        <v>5</v>
      </c>
    </row>
    <row r="14473" spans="1:17" x14ac:dyDescent="0.35">
      <c r="A14473" t="s">
        <v>14504</v>
      </c>
      <c r="B14473" t="s">
        <v>25</v>
      </c>
      <c r="C14473" t="s">
        <v>36</v>
      </c>
      <c r="D14473" s="2">
        <v>3319.46</v>
      </c>
      <c r="E14473">
        <v>0.25</v>
      </c>
      <c r="F14473">
        <v>9</v>
      </c>
      <c r="G14473" s="1">
        <v>45607</v>
      </c>
      <c r="H14473" s="1">
        <v>45611</v>
      </c>
      <c r="I14473" t="s">
        <v>21</v>
      </c>
      <c r="J14473" t="s">
        <v>16</v>
      </c>
      <c r="K14473" s="2">
        <v>707.7</v>
      </c>
      <c r="L14473" t="s">
        <v>28</v>
      </c>
      <c r="M14473">
        <f>YEAR(Table1[[#This Row],[order_date]])</f>
        <v>2024</v>
      </c>
      <c r="N14473">
        <f>MONTH(Table1[[#This Row],[order_date]])</f>
        <v>11</v>
      </c>
      <c r="O14473" s="3">
        <f>Table1[[#This Row],[sales]]-Table1[[#This Row],[profit]]</f>
        <v>2611.7600000000002</v>
      </c>
      <c r="P14473" s="3">
        <f>Table1[[#This Row],[sales]]*Table1[[#This Row],[quantity]]</f>
        <v>29875.14</v>
      </c>
      <c r="Q14473" s="9">
        <f>Table1[[#This Row],[delivery_date]]-Table1[[#This Row],[order_date]]</f>
        <v>4</v>
      </c>
    </row>
    <row r="14474" spans="1:17" x14ac:dyDescent="0.35">
      <c r="A14474" t="s">
        <v>14505</v>
      </c>
      <c r="B14474" t="s">
        <v>13</v>
      </c>
      <c r="C14474" t="s">
        <v>33</v>
      </c>
      <c r="D14474" s="2">
        <v>587.01</v>
      </c>
      <c r="E14474">
        <v>0.21</v>
      </c>
      <c r="F14474">
        <v>7</v>
      </c>
      <c r="G14474" s="1">
        <v>45498</v>
      </c>
      <c r="H14474" s="1">
        <v>45505</v>
      </c>
      <c r="I14474" t="s">
        <v>21</v>
      </c>
      <c r="J14474" t="s">
        <v>27</v>
      </c>
      <c r="K14474" s="2">
        <v>43.84</v>
      </c>
      <c r="L14474" t="s">
        <v>39</v>
      </c>
      <c r="M14474">
        <f>YEAR(Table1[[#This Row],[order_date]])</f>
        <v>2024</v>
      </c>
      <c r="N14474">
        <f>MONTH(Table1[[#This Row],[order_date]])</f>
        <v>7</v>
      </c>
      <c r="O14474" s="3">
        <f>Table1[[#This Row],[sales]]-Table1[[#This Row],[profit]]</f>
        <v>543.16999999999996</v>
      </c>
      <c r="P14474" s="3">
        <f>Table1[[#This Row],[sales]]*Table1[[#This Row],[quantity]]</f>
        <v>4109.07</v>
      </c>
      <c r="Q14474" s="9">
        <f>Table1[[#This Row],[delivery_date]]-Table1[[#This Row],[order_date]]</f>
        <v>7</v>
      </c>
    </row>
    <row r="14475" spans="1:17" x14ac:dyDescent="0.35">
      <c r="A14475" t="s">
        <v>14506</v>
      </c>
      <c r="B14475" t="s">
        <v>41</v>
      </c>
      <c r="C14475" t="s">
        <v>36</v>
      </c>
      <c r="D14475" s="2">
        <v>3947.07</v>
      </c>
      <c r="E14475">
        <v>0.22</v>
      </c>
      <c r="F14475">
        <v>6</v>
      </c>
      <c r="G14475" s="1">
        <v>45216</v>
      </c>
      <c r="H14475" s="1">
        <v>45218</v>
      </c>
      <c r="I14475" t="s">
        <v>15</v>
      </c>
      <c r="J14475" t="s">
        <v>22</v>
      </c>
      <c r="K14475" s="2">
        <v>252.91</v>
      </c>
      <c r="L14475" t="s">
        <v>17</v>
      </c>
      <c r="M14475">
        <f>YEAR(Table1[[#This Row],[order_date]])</f>
        <v>2023</v>
      </c>
      <c r="N14475">
        <f>MONTH(Table1[[#This Row],[order_date]])</f>
        <v>10</v>
      </c>
      <c r="O14475" s="3">
        <f>Table1[[#This Row],[sales]]-Table1[[#This Row],[profit]]</f>
        <v>3694.1600000000003</v>
      </c>
      <c r="P14475" s="3">
        <f>Table1[[#This Row],[sales]]*Table1[[#This Row],[quantity]]</f>
        <v>23682.420000000002</v>
      </c>
      <c r="Q14475" s="9">
        <f>Table1[[#This Row],[delivery_date]]-Table1[[#This Row],[order_date]]</f>
        <v>2</v>
      </c>
    </row>
    <row r="14476" spans="1:17" x14ac:dyDescent="0.35">
      <c r="A14476" t="s">
        <v>14507</v>
      </c>
      <c r="B14476" t="s">
        <v>13</v>
      </c>
      <c r="C14476" t="s">
        <v>36</v>
      </c>
      <c r="D14476" s="2">
        <v>3272.55</v>
      </c>
      <c r="E14476">
        <v>0.24</v>
      </c>
      <c r="F14476">
        <v>9</v>
      </c>
      <c r="G14476" s="1">
        <v>45371</v>
      </c>
      <c r="H14476" s="1">
        <v>45376</v>
      </c>
      <c r="I14476" t="s">
        <v>31</v>
      </c>
      <c r="J14476" t="s">
        <v>22</v>
      </c>
      <c r="K14476" s="2">
        <v>339.75</v>
      </c>
      <c r="L14476" t="s">
        <v>17</v>
      </c>
      <c r="M14476">
        <f>YEAR(Table1[[#This Row],[order_date]])</f>
        <v>2024</v>
      </c>
      <c r="N14476">
        <f>MONTH(Table1[[#This Row],[order_date]])</f>
        <v>3</v>
      </c>
      <c r="O14476" s="3">
        <f>Table1[[#This Row],[sales]]-Table1[[#This Row],[profit]]</f>
        <v>2932.8</v>
      </c>
      <c r="P14476" s="3">
        <f>Table1[[#This Row],[sales]]*Table1[[#This Row],[quantity]]</f>
        <v>29452.95</v>
      </c>
      <c r="Q14476" s="9">
        <f>Table1[[#This Row],[delivery_date]]-Table1[[#This Row],[order_date]]</f>
        <v>5</v>
      </c>
    </row>
    <row r="14477" spans="1:17" x14ac:dyDescent="0.35">
      <c r="A14477" t="s">
        <v>14508</v>
      </c>
      <c r="B14477" t="s">
        <v>41</v>
      </c>
      <c r="C14477" t="s">
        <v>33</v>
      </c>
      <c r="D14477" s="2">
        <v>2499.67</v>
      </c>
      <c r="E14477">
        <v>0.16</v>
      </c>
      <c r="F14477">
        <v>2</v>
      </c>
      <c r="G14477" s="1">
        <v>45156</v>
      </c>
      <c r="H14477" s="1">
        <v>45163</v>
      </c>
      <c r="I14477" t="s">
        <v>21</v>
      </c>
      <c r="J14477" t="s">
        <v>27</v>
      </c>
      <c r="K14477" s="2">
        <v>732.97</v>
      </c>
      <c r="L14477" t="s">
        <v>28</v>
      </c>
      <c r="M14477">
        <f>YEAR(Table1[[#This Row],[order_date]])</f>
        <v>2023</v>
      </c>
      <c r="N14477">
        <f>MONTH(Table1[[#This Row],[order_date]])</f>
        <v>8</v>
      </c>
      <c r="O14477" s="3">
        <f>Table1[[#This Row],[sales]]-Table1[[#This Row],[profit]]</f>
        <v>1766.7</v>
      </c>
      <c r="P14477" s="3">
        <f>Table1[[#This Row],[sales]]*Table1[[#This Row],[quantity]]</f>
        <v>4999.34</v>
      </c>
      <c r="Q14477" s="9">
        <f>Table1[[#This Row],[delivery_date]]-Table1[[#This Row],[order_date]]</f>
        <v>7</v>
      </c>
    </row>
    <row r="14478" spans="1:17" x14ac:dyDescent="0.35">
      <c r="A14478" t="s">
        <v>14509</v>
      </c>
      <c r="B14478" t="s">
        <v>41</v>
      </c>
      <c r="C14478" t="s">
        <v>33</v>
      </c>
      <c r="D14478" s="2">
        <v>2809.01</v>
      </c>
      <c r="E14478">
        <v>7.0000000000000007E-2</v>
      </c>
      <c r="F14478">
        <v>4</v>
      </c>
      <c r="G14478" s="1">
        <v>45011</v>
      </c>
      <c r="H14478" s="1">
        <v>45016</v>
      </c>
      <c r="I14478" t="s">
        <v>21</v>
      </c>
      <c r="J14478" t="s">
        <v>16</v>
      </c>
      <c r="K14478" s="2">
        <v>547.15</v>
      </c>
      <c r="L14478" t="s">
        <v>28</v>
      </c>
      <c r="M14478">
        <f>YEAR(Table1[[#This Row],[order_date]])</f>
        <v>2023</v>
      </c>
      <c r="N14478">
        <f>MONTH(Table1[[#This Row],[order_date]])</f>
        <v>3</v>
      </c>
      <c r="O14478" s="3">
        <f>Table1[[#This Row],[sales]]-Table1[[#This Row],[profit]]</f>
        <v>2261.86</v>
      </c>
      <c r="P14478" s="3">
        <f>Table1[[#This Row],[sales]]*Table1[[#This Row],[quantity]]</f>
        <v>11236.04</v>
      </c>
      <c r="Q14478" s="9">
        <f>Table1[[#This Row],[delivery_date]]-Table1[[#This Row],[order_date]]</f>
        <v>5</v>
      </c>
    </row>
    <row r="14479" spans="1:17" x14ac:dyDescent="0.35">
      <c r="A14479" t="s">
        <v>14510</v>
      </c>
      <c r="B14479" t="s">
        <v>25</v>
      </c>
      <c r="C14479" t="s">
        <v>33</v>
      </c>
      <c r="D14479" s="2">
        <v>2564.92</v>
      </c>
      <c r="E14479">
        <v>0.48</v>
      </c>
      <c r="F14479">
        <v>9</v>
      </c>
      <c r="G14479" s="1">
        <v>45427</v>
      </c>
      <c r="H14479" s="1">
        <v>45434</v>
      </c>
      <c r="I14479" t="s">
        <v>31</v>
      </c>
      <c r="J14479" t="s">
        <v>22</v>
      </c>
      <c r="K14479" s="2">
        <v>336.92</v>
      </c>
      <c r="L14479" t="s">
        <v>23</v>
      </c>
      <c r="M14479">
        <f>YEAR(Table1[[#This Row],[order_date]])</f>
        <v>2024</v>
      </c>
      <c r="N14479">
        <f>MONTH(Table1[[#This Row],[order_date]])</f>
        <v>5</v>
      </c>
      <c r="O14479" s="3">
        <f>Table1[[#This Row],[sales]]-Table1[[#This Row],[profit]]</f>
        <v>2228</v>
      </c>
      <c r="P14479" s="3">
        <f>Table1[[#This Row],[sales]]*Table1[[#This Row],[quantity]]</f>
        <v>23084.28</v>
      </c>
      <c r="Q14479" s="9">
        <f>Table1[[#This Row],[delivery_date]]-Table1[[#This Row],[order_date]]</f>
        <v>7</v>
      </c>
    </row>
    <row r="14480" spans="1:17" x14ac:dyDescent="0.35">
      <c r="A14480" t="s">
        <v>14511</v>
      </c>
      <c r="B14480" t="s">
        <v>13</v>
      </c>
      <c r="C14480" t="s">
        <v>26</v>
      </c>
      <c r="D14480" s="2">
        <v>363.59</v>
      </c>
      <c r="E14480">
        <v>0.4</v>
      </c>
      <c r="F14480">
        <v>8</v>
      </c>
      <c r="G14480" s="1">
        <v>45167</v>
      </c>
      <c r="H14480" s="1">
        <v>45169</v>
      </c>
      <c r="I14480" t="s">
        <v>21</v>
      </c>
      <c r="J14480" t="s">
        <v>22</v>
      </c>
      <c r="K14480" s="2">
        <v>24.15</v>
      </c>
      <c r="L14480" t="s">
        <v>34</v>
      </c>
      <c r="M14480">
        <f>YEAR(Table1[[#This Row],[order_date]])</f>
        <v>2023</v>
      </c>
      <c r="N14480">
        <f>MONTH(Table1[[#This Row],[order_date]])</f>
        <v>8</v>
      </c>
      <c r="O14480" s="3">
        <f>Table1[[#This Row],[sales]]-Table1[[#This Row],[profit]]</f>
        <v>339.44</v>
      </c>
      <c r="P14480" s="3">
        <f>Table1[[#This Row],[sales]]*Table1[[#This Row],[quantity]]</f>
        <v>2908.72</v>
      </c>
      <c r="Q14480" s="9">
        <f>Table1[[#This Row],[delivery_date]]-Table1[[#This Row],[order_date]]</f>
        <v>2</v>
      </c>
    </row>
    <row r="14481" spans="1:17" x14ac:dyDescent="0.35">
      <c r="A14481" t="s">
        <v>14512</v>
      </c>
      <c r="B14481" t="s">
        <v>41</v>
      </c>
      <c r="C14481" t="s">
        <v>33</v>
      </c>
      <c r="D14481" s="2">
        <v>3702.23</v>
      </c>
      <c r="E14481">
        <v>0.41</v>
      </c>
      <c r="F14481">
        <v>1</v>
      </c>
      <c r="G14481" s="1">
        <v>45545</v>
      </c>
      <c r="H14481" s="1">
        <v>45549</v>
      </c>
      <c r="I14481" t="s">
        <v>15</v>
      </c>
      <c r="J14481" t="s">
        <v>16</v>
      </c>
      <c r="K14481" s="2">
        <v>199.55</v>
      </c>
      <c r="L14481" t="s">
        <v>34</v>
      </c>
      <c r="M14481">
        <f>YEAR(Table1[[#This Row],[order_date]])</f>
        <v>2024</v>
      </c>
      <c r="N14481">
        <f>MONTH(Table1[[#This Row],[order_date]])</f>
        <v>9</v>
      </c>
      <c r="O14481" s="3">
        <f>Table1[[#This Row],[sales]]-Table1[[#This Row],[profit]]</f>
        <v>3502.68</v>
      </c>
      <c r="P14481" s="3">
        <f>Table1[[#This Row],[sales]]*Table1[[#This Row],[quantity]]</f>
        <v>3702.23</v>
      </c>
      <c r="Q14481" s="9">
        <f>Table1[[#This Row],[delivery_date]]-Table1[[#This Row],[order_date]]</f>
        <v>4</v>
      </c>
    </row>
    <row r="14482" spans="1:17" x14ac:dyDescent="0.35">
      <c r="A14482" t="s">
        <v>14513</v>
      </c>
      <c r="B14482" t="s">
        <v>19</v>
      </c>
      <c r="C14482" t="s">
        <v>36</v>
      </c>
      <c r="D14482" s="2">
        <v>2607.87</v>
      </c>
      <c r="E14482">
        <v>0.18</v>
      </c>
      <c r="F14482">
        <v>9</v>
      </c>
      <c r="G14482" s="1">
        <v>45156</v>
      </c>
      <c r="H14482" s="1">
        <v>45157</v>
      </c>
      <c r="I14482" t="s">
        <v>31</v>
      </c>
      <c r="J14482" t="s">
        <v>27</v>
      </c>
      <c r="K14482" s="2">
        <v>713.38</v>
      </c>
      <c r="L14482" t="s">
        <v>34</v>
      </c>
      <c r="M14482">
        <f>YEAR(Table1[[#This Row],[order_date]])</f>
        <v>2023</v>
      </c>
      <c r="N14482">
        <f>MONTH(Table1[[#This Row],[order_date]])</f>
        <v>8</v>
      </c>
      <c r="O14482" s="3">
        <f>Table1[[#This Row],[sales]]-Table1[[#This Row],[profit]]</f>
        <v>1894.4899999999998</v>
      </c>
      <c r="P14482" s="3">
        <f>Table1[[#This Row],[sales]]*Table1[[#This Row],[quantity]]</f>
        <v>23470.829999999998</v>
      </c>
      <c r="Q14482" s="9">
        <f>Table1[[#This Row],[delivery_date]]-Table1[[#This Row],[order_date]]</f>
        <v>1</v>
      </c>
    </row>
    <row r="14483" spans="1:17" x14ac:dyDescent="0.35">
      <c r="A14483" t="s">
        <v>14514</v>
      </c>
      <c r="B14483" t="s">
        <v>41</v>
      </c>
      <c r="C14483" t="s">
        <v>33</v>
      </c>
      <c r="D14483" s="2">
        <v>946.84</v>
      </c>
      <c r="E14483">
        <v>0.2</v>
      </c>
      <c r="F14483">
        <v>2</v>
      </c>
      <c r="G14483" s="1">
        <v>45172</v>
      </c>
      <c r="H14483" s="1">
        <v>45175</v>
      </c>
      <c r="I14483" t="s">
        <v>21</v>
      </c>
      <c r="J14483" t="s">
        <v>22</v>
      </c>
      <c r="K14483" s="2">
        <v>161.06</v>
      </c>
      <c r="L14483" t="s">
        <v>23</v>
      </c>
      <c r="M14483">
        <f>YEAR(Table1[[#This Row],[order_date]])</f>
        <v>2023</v>
      </c>
      <c r="N14483">
        <f>MONTH(Table1[[#This Row],[order_date]])</f>
        <v>9</v>
      </c>
      <c r="O14483" s="3">
        <f>Table1[[#This Row],[sales]]-Table1[[#This Row],[profit]]</f>
        <v>785.78</v>
      </c>
      <c r="P14483" s="3">
        <f>Table1[[#This Row],[sales]]*Table1[[#This Row],[quantity]]</f>
        <v>1893.68</v>
      </c>
      <c r="Q14483" s="9">
        <f>Table1[[#This Row],[delivery_date]]-Table1[[#This Row],[order_date]]</f>
        <v>3</v>
      </c>
    </row>
    <row r="14484" spans="1:17" x14ac:dyDescent="0.35">
      <c r="A14484" t="s">
        <v>14515</v>
      </c>
      <c r="B14484" t="s">
        <v>19</v>
      </c>
      <c r="C14484" t="s">
        <v>20</v>
      </c>
      <c r="D14484" s="2">
        <v>3435.58</v>
      </c>
      <c r="E14484">
        <v>0.47</v>
      </c>
      <c r="F14484">
        <v>1</v>
      </c>
      <c r="G14484" s="1">
        <v>45027</v>
      </c>
      <c r="H14484" s="1">
        <v>45028</v>
      </c>
      <c r="I14484" t="s">
        <v>21</v>
      </c>
      <c r="J14484" t="s">
        <v>16</v>
      </c>
      <c r="K14484" s="2">
        <v>250.13</v>
      </c>
      <c r="L14484" t="s">
        <v>28</v>
      </c>
      <c r="M14484">
        <f>YEAR(Table1[[#This Row],[order_date]])</f>
        <v>2023</v>
      </c>
      <c r="N14484">
        <f>MONTH(Table1[[#This Row],[order_date]])</f>
        <v>4</v>
      </c>
      <c r="O14484" s="3">
        <f>Table1[[#This Row],[sales]]-Table1[[#This Row],[profit]]</f>
        <v>3185.45</v>
      </c>
      <c r="P14484" s="3">
        <f>Table1[[#This Row],[sales]]*Table1[[#This Row],[quantity]]</f>
        <v>3435.58</v>
      </c>
      <c r="Q14484" s="9">
        <f>Table1[[#This Row],[delivery_date]]-Table1[[#This Row],[order_date]]</f>
        <v>1</v>
      </c>
    </row>
    <row r="14485" spans="1:17" x14ac:dyDescent="0.35">
      <c r="A14485" t="s">
        <v>14516</v>
      </c>
      <c r="B14485" t="s">
        <v>19</v>
      </c>
      <c r="C14485" t="s">
        <v>33</v>
      </c>
      <c r="D14485" s="2">
        <v>3505.82</v>
      </c>
      <c r="E14485">
        <v>0.49</v>
      </c>
      <c r="F14485">
        <v>2</v>
      </c>
      <c r="G14485" s="1">
        <v>45546</v>
      </c>
      <c r="H14485" s="1">
        <v>45549</v>
      </c>
      <c r="I14485" t="s">
        <v>15</v>
      </c>
      <c r="J14485" t="s">
        <v>27</v>
      </c>
      <c r="K14485" s="2">
        <v>653.13</v>
      </c>
      <c r="L14485" t="s">
        <v>48</v>
      </c>
      <c r="M14485">
        <f>YEAR(Table1[[#This Row],[order_date]])</f>
        <v>2024</v>
      </c>
      <c r="N14485">
        <f>MONTH(Table1[[#This Row],[order_date]])</f>
        <v>9</v>
      </c>
      <c r="O14485" s="3">
        <f>Table1[[#This Row],[sales]]-Table1[[#This Row],[profit]]</f>
        <v>2852.69</v>
      </c>
      <c r="P14485" s="3">
        <f>Table1[[#This Row],[sales]]*Table1[[#This Row],[quantity]]</f>
        <v>7011.64</v>
      </c>
      <c r="Q14485" s="9">
        <f>Table1[[#This Row],[delivery_date]]-Table1[[#This Row],[order_date]]</f>
        <v>3</v>
      </c>
    </row>
    <row r="14486" spans="1:17" x14ac:dyDescent="0.35">
      <c r="A14486" t="s">
        <v>14517</v>
      </c>
      <c r="B14486" t="s">
        <v>13</v>
      </c>
      <c r="C14486" t="s">
        <v>33</v>
      </c>
      <c r="D14486" s="2">
        <v>1146.1300000000001</v>
      </c>
      <c r="E14486">
        <v>0.47</v>
      </c>
      <c r="F14486">
        <v>6</v>
      </c>
      <c r="G14486" s="1">
        <v>45596</v>
      </c>
      <c r="H14486" s="1">
        <v>45599</v>
      </c>
      <c r="I14486" t="s">
        <v>15</v>
      </c>
      <c r="J14486" t="s">
        <v>16</v>
      </c>
      <c r="K14486" s="2">
        <v>76</v>
      </c>
      <c r="L14486" t="s">
        <v>23</v>
      </c>
      <c r="M14486">
        <f>YEAR(Table1[[#This Row],[order_date]])</f>
        <v>2024</v>
      </c>
      <c r="N14486">
        <f>MONTH(Table1[[#This Row],[order_date]])</f>
        <v>10</v>
      </c>
      <c r="O14486" s="3">
        <f>Table1[[#This Row],[sales]]-Table1[[#This Row],[profit]]</f>
        <v>1070.1300000000001</v>
      </c>
      <c r="P14486" s="3">
        <f>Table1[[#This Row],[sales]]*Table1[[#This Row],[quantity]]</f>
        <v>6876.7800000000007</v>
      </c>
      <c r="Q14486" s="9">
        <f>Table1[[#This Row],[delivery_date]]-Table1[[#This Row],[order_date]]</f>
        <v>3</v>
      </c>
    </row>
    <row r="14487" spans="1:17" x14ac:dyDescent="0.35">
      <c r="A14487" t="s">
        <v>14518</v>
      </c>
      <c r="B14487" t="s">
        <v>19</v>
      </c>
      <c r="C14487" t="s">
        <v>14</v>
      </c>
      <c r="D14487" s="2">
        <v>4002.83</v>
      </c>
      <c r="E14487">
        <v>0.32</v>
      </c>
      <c r="F14487">
        <v>2</v>
      </c>
      <c r="G14487" s="1">
        <v>44971</v>
      </c>
      <c r="H14487" s="1">
        <v>44976</v>
      </c>
      <c r="I14487" t="s">
        <v>31</v>
      </c>
      <c r="J14487" t="s">
        <v>16</v>
      </c>
      <c r="K14487" s="2">
        <v>605.73</v>
      </c>
      <c r="L14487" t="s">
        <v>39</v>
      </c>
      <c r="M14487">
        <f>YEAR(Table1[[#This Row],[order_date]])</f>
        <v>2023</v>
      </c>
      <c r="N14487">
        <f>MONTH(Table1[[#This Row],[order_date]])</f>
        <v>2</v>
      </c>
      <c r="O14487" s="3">
        <f>Table1[[#This Row],[sales]]-Table1[[#This Row],[profit]]</f>
        <v>3397.1</v>
      </c>
      <c r="P14487" s="3">
        <f>Table1[[#This Row],[sales]]*Table1[[#This Row],[quantity]]</f>
        <v>8005.66</v>
      </c>
      <c r="Q14487" s="9">
        <f>Table1[[#This Row],[delivery_date]]-Table1[[#This Row],[order_date]]</f>
        <v>5</v>
      </c>
    </row>
    <row r="14488" spans="1:17" x14ac:dyDescent="0.35">
      <c r="A14488" t="s">
        <v>14519</v>
      </c>
      <c r="B14488" t="s">
        <v>41</v>
      </c>
      <c r="C14488" t="s">
        <v>36</v>
      </c>
      <c r="D14488" s="2">
        <v>2336.87</v>
      </c>
      <c r="E14488">
        <v>0.12</v>
      </c>
      <c r="F14488">
        <v>1</v>
      </c>
      <c r="G14488" s="1">
        <v>45000</v>
      </c>
      <c r="H14488" s="1">
        <v>45003</v>
      </c>
      <c r="I14488" t="s">
        <v>15</v>
      </c>
      <c r="J14488" t="s">
        <v>16</v>
      </c>
      <c r="K14488" s="2">
        <v>648.94000000000005</v>
      </c>
      <c r="L14488" t="s">
        <v>17</v>
      </c>
      <c r="M14488">
        <f>YEAR(Table1[[#This Row],[order_date]])</f>
        <v>2023</v>
      </c>
      <c r="N14488">
        <f>MONTH(Table1[[#This Row],[order_date]])</f>
        <v>3</v>
      </c>
      <c r="O14488" s="3">
        <f>Table1[[#This Row],[sales]]-Table1[[#This Row],[profit]]</f>
        <v>1687.9299999999998</v>
      </c>
      <c r="P14488" s="3">
        <f>Table1[[#This Row],[sales]]*Table1[[#This Row],[quantity]]</f>
        <v>2336.87</v>
      </c>
      <c r="Q14488" s="9">
        <f>Table1[[#This Row],[delivery_date]]-Table1[[#This Row],[order_date]]</f>
        <v>3</v>
      </c>
    </row>
    <row r="14489" spans="1:17" x14ac:dyDescent="0.35">
      <c r="A14489" t="s">
        <v>14520</v>
      </c>
      <c r="B14489" t="s">
        <v>19</v>
      </c>
      <c r="C14489" t="s">
        <v>36</v>
      </c>
      <c r="D14489" s="2">
        <v>984.99</v>
      </c>
      <c r="E14489">
        <v>0.3</v>
      </c>
      <c r="F14489">
        <v>5</v>
      </c>
      <c r="G14489" s="1">
        <v>45183</v>
      </c>
      <c r="H14489" s="1">
        <v>45188</v>
      </c>
      <c r="I14489" t="s">
        <v>21</v>
      </c>
      <c r="J14489" t="s">
        <v>27</v>
      </c>
      <c r="K14489" s="2">
        <v>277.33</v>
      </c>
      <c r="L14489" t="s">
        <v>34</v>
      </c>
      <c r="M14489">
        <f>YEAR(Table1[[#This Row],[order_date]])</f>
        <v>2023</v>
      </c>
      <c r="N14489">
        <f>MONTH(Table1[[#This Row],[order_date]])</f>
        <v>9</v>
      </c>
      <c r="O14489" s="3">
        <f>Table1[[#This Row],[sales]]-Table1[[#This Row],[profit]]</f>
        <v>707.66000000000008</v>
      </c>
      <c r="P14489" s="3">
        <f>Table1[[#This Row],[sales]]*Table1[[#This Row],[quantity]]</f>
        <v>4924.95</v>
      </c>
      <c r="Q14489" s="9">
        <f>Table1[[#This Row],[delivery_date]]-Table1[[#This Row],[order_date]]</f>
        <v>5</v>
      </c>
    </row>
    <row r="14490" spans="1:17" x14ac:dyDescent="0.35">
      <c r="A14490" t="s">
        <v>14521</v>
      </c>
      <c r="B14490" t="s">
        <v>13</v>
      </c>
      <c r="C14490" t="s">
        <v>20</v>
      </c>
      <c r="D14490" s="2">
        <v>3322.34</v>
      </c>
      <c r="E14490">
        <v>0.28999999999999998</v>
      </c>
      <c r="F14490">
        <v>2</v>
      </c>
      <c r="G14490" s="1">
        <v>45029</v>
      </c>
      <c r="H14490" s="1">
        <v>45031</v>
      </c>
      <c r="I14490" t="s">
        <v>15</v>
      </c>
      <c r="J14490" t="s">
        <v>27</v>
      </c>
      <c r="K14490" s="2">
        <v>957.18</v>
      </c>
      <c r="L14490" t="s">
        <v>48</v>
      </c>
      <c r="M14490">
        <f>YEAR(Table1[[#This Row],[order_date]])</f>
        <v>2023</v>
      </c>
      <c r="N14490">
        <f>MONTH(Table1[[#This Row],[order_date]])</f>
        <v>4</v>
      </c>
      <c r="O14490" s="3">
        <f>Table1[[#This Row],[sales]]-Table1[[#This Row],[profit]]</f>
        <v>2365.1600000000003</v>
      </c>
      <c r="P14490" s="3">
        <f>Table1[[#This Row],[sales]]*Table1[[#This Row],[quantity]]</f>
        <v>6644.68</v>
      </c>
      <c r="Q14490" s="9">
        <f>Table1[[#This Row],[delivery_date]]-Table1[[#This Row],[order_date]]</f>
        <v>2</v>
      </c>
    </row>
    <row r="14491" spans="1:17" x14ac:dyDescent="0.35">
      <c r="A14491" t="s">
        <v>14522</v>
      </c>
      <c r="B14491" t="s">
        <v>25</v>
      </c>
      <c r="C14491" t="s">
        <v>26</v>
      </c>
      <c r="D14491" s="2">
        <v>3023.96</v>
      </c>
      <c r="E14491">
        <v>0.45</v>
      </c>
      <c r="F14491">
        <v>4</v>
      </c>
      <c r="G14491" s="1">
        <v>45018</v>
      </c>
      <c r="H14491" s="1">
        <v>45025</v>
      </c>
      <c r="I14491" t="s">
        <v>21</v>
      </c>
      <c r="J14491" t="s">
        <v>16</v>
      </c>
      <c r="K14491" s="2">
        <v>259.10000000000002</v>
      </c>
      <c r="L14491" t="s">
        <v>48</v>
      </c>
      <c r="M14491">
        <f>YEAR(Table1[[#This Row],[order_date]])</f>
        <v>2023</v>
      </c>
      <c r="N14491">
        <f>MONTH(Table1[[#This Row],[order_date]])</f>
        <v>4</v>
      </c>
      <c r="O14491" s="3">
        <f>Table1[[#This Row],[sales]]-Table1[[#This Row],[profit]]</f>
        <v>2764.86</v>
      </c>
      <c r="P14491" s="3">
        <f>Table1[[#This Row],[sales]]*Table1[[#This Row],[quantity]]</f>
        <v>12095.84</v>
      </c>
      <c r="Q14491" s="9">
        <f>Table1[[#This Row],[delivery_date]]-Table1[[#This Row],[order_date]]</f>
        <v>7</v>
      </c>
    </row>
    <row r="14492" spans="1:17" x14ac:dyDescent="0.35">
      <c r="A14492" t="s">
        <v>14523</v>
      </c>
      <c r="B14492" t="s">
        <v>41</v>
      </c>
      <c r="C14492" t="s">
        <v>14</v>
      </c>
      <c r="D14492" s="2">
        <v>934.99</v>
      </c>
      <c r="E14492">
        <v>0.16</v>
      </c>
      <c r="F14492">
        <v>8</v>
      </c>
      <c r="G14492" s="1">
        <v>45163</v>
      </c>
      <c r="H14492" s="1">
        <v>45166</v>
      </c>
      <c r="I14492" t="s">
        <v>31</v>
      </c>
      <c r="J14492" t="s">
        <v>27</v>
      </c>
      <c r="K14492" s="2">
        <v>89.61</v>
      </c>
      <c r="L14492" t="s">
        <v>23</v>
      </c>
      <c r="M14492">
        <f>YEAR(Table1[[#This Row],[order_date]])</f>
        <v>2023</v>
      </c>
      <c r="N14492">
        <f>MONTH(Table1[[#This Row],[order_date]])</f>
        <v>8</v>
      </c>
      <c r="O14492" s="3">
        <f>Table1[[#This Row],[sales]]-Table1[[#This Row],[profit]]</f>
        <v>845.38</v>
      </c>
      <c r="P14492" s="3">
        <f>Table1[[#This Row],[sales]]*Table1[[#This Row],[quantity]]</f>
        <v>7479.92</v>
      </c>
      <c r="Q14492" s="9">
        <f>Table1[[#This Row],[delivery_date]]-Table1[[#This Row],[order_date]]</f>
        <v>3</v>
      </c>
    </row>
    <row r="14493" spans="1:17" x14ac:dyDescent="0.35">
      <c r="A14493" t="s">
        <v>14524</v>
      </c>
      <c r="B14493" t="s">
        <v>41</v>
      </c>
      <c r="C14493" t="s">
        <v>20</v>
      </c>
      <c r="D14493" s="2">
        <v>4374.51</v>
      </c>
      <c r="E14493">
        <v>0.1</v>
      </c>
      <c r="F14493">
        <v>6</v>
      </c>
      <c r="G14493" s="1">
        <v>45649</v>
      </c>
      <c r="H14493" s="1">
        <v>45651</v>
      </c>
      <c r="I14493" t="s">
        <v>15</v>
      </c>
      <c r="J14493" t="s">
        <v>16</v>
      </c>
      <c r="K14493" s="2">
        <v>1149.3699999999999</v>
      </c>
      <c r="L14493" t="s">
        <v>28</v>
      </c>
      <c r="M14493">
        <f>YEAR(Table1[[#This Row],[order_date]])</f>
        <v>2024</v>
      </c>
      <c r="N14493">
        <f>MONTH(Table1[[#This Row],[order_date]])</f>
        <v>12</v>
      </c>
      <c r="O14493" s="3">
        <f>Table1[[#This Row],[sales]]-Table1[[#This Row],[profit]]</f>
        <v>3225.1400000000003</v>
      </c>
      <c r="P14493" s="3">
        <f>Table1[[#This Row],[sales]]*Table1[[#This Row],[quantity]]</f>
        <v>26247.06</v>
      </c>
      <c r="Q14493" s="9">
        <f>Table1[[#This Row],[delivery_date]]-Table1[[#This Row],[order_date]]</f>
        <v>2</v>
      </c>
    </row>
    <row r="14494" spans="1:17" x14ac:dyDescent="0.35">
      <c r="A14494" t="s">
        <v>14525</v>
      </c>
      <c r="B14494" t="s">
        <v>13</v>
      </c>
      <c r="C14494" t="s">
        <v>20</v>
      </c>
      <c r="D14494" s="2">
        <v>4287.22</v>
      </c>
      <c r="E14494">
        <v>0.13</v>
      </c>
      <c r="F14494">
        <v>8</v>
      </c>
      <c r="G14494" s="1">
        <v>45532</v>
      </c>
      <c r="H14494" s="1">
        <v>45533</v>
      </c>
      <c r="I14494" t="s">
        <v>15</v>
      </c>
      <c r="J14494" t="s">
        <v>27</v>
      </c>
      <c r="K14494" s="2">
        <v>324.24</v>
      </c>
      <c r="L14494" t="s">
        <v>23</v>
      </c>
      <c r="M14494">
        <f>YEAR(Table1[[#This Row],[order_date]])</f>
        <v>2024</v>
      </c>
      <c r="N14494">
        <f>MONTH(Table1[[#This Row],[order_date]])</f>
        <v>8</v>
      </c>
      <c r="O14494" s="3">
        <f>Table1[[#This Row],[sales]]-Table1[[#This Row],[profit]]</f>
        <v>3962.9800000000005</v>
      </c>
      <c r="P14494" s="3">
        <f>Table1[[#This Row],[sales]]*Table1[[#This Row],[quantity]]</f>
        <v>34297.760000000002</v>
      </c>
      <c r="Q14494" s="9">
        <f>Table1[[#This Row],[delivery_date]]-Table1[[#This Row],[order_date]]</f>
        <v>1</v>
      </c>
    </row>
    <row r="14495" spans="1:17" x14ac:dyDescent="0.35">
      <c r="A14495" t="s">
        <v>14526</v>
      </c>
      <c r="B14495" t="s">
        <v>13</v>
      </c>
      <c r="C14495" t="s">
        <v>36</v>
      </c>
      <c r="D14495" s="2">
        <v>4197.6000000000004</v>
      </c>
      <c r="E14495">
        <v>0.12</v>
      </c>
      <c r="F14495">
        <v>5</v>
      </c>
      <c r="G14495" s="1">
        <v>45010</v>
      </c>
      <c r="H14495" s="1">
        <v>45017</v>
      </c>
      <c r="I14495" t="s">
        <v>21</v>
      </c>
      <c r="J14495" t="s">
        <v>16</v>
      </c>
      <c r="K14495" s="2">
        <v>222.88</v>
      </c>
      <c r="L14495" t="s">
        <v>17</v>
      </c>
      <c r="M14495">
        <f>YEAR(Table1[[#This Row],[order_date]])</f>
        <v>2023</v>
      </c>
      <c r="N14495">
        <f>MONTH(Table1[[#This Row],[order_date]])</f>
        <v>3</v>
      </c>
      <c r="O14495" s="3">
        <f>Table1[[#This Row],[sales]]-Table1[[#This Row],[profit]]</f>
        <v>3974.7200000000003</v>
      </c>
      <c r="P14495" s="3">
        <f>Table1[[#This Row],[sales]]*Table1[[#This Row],[quantity]]</f>
        <v>20988</v>
      </c>
      <c r="Q14495" s="9">
        <f>Table1[[#This Row],[delivery_date]]-Table1[[#This Row],[order_date]]</f>
        <v>7</v>
      </c>
    </row>
    <row r="14496" spans="1:17" x14ac:dyDescent="0.35">
      <c r="A14496" t="s">
        <v>14527</v>
      </c>
      <c r="B14496" t="s">
        <v>13</v>
      </c>
      <c r="C14496" t="s">
        <v>14</v>
      </c>
      <c r="D14496" s="2">
        <v>2056.2199999999998</v>
      </c>
      <c r="E14496">
        <v>0.32</v>
      </c>
      <c r="F14496">
        <v>2</v>
      </c>
      <c r="G14496" s="1">
        <v>45458</v>
      </c>
      <c r="H14496" s="1">
        <v>45463</v>
      </c>
      <c r="I14496" t="s">
        <v>21</v>
      </c>
      <c r="J14496" t="s">
        <v>22</v>
      </c>
      <c r="K14496" s="2">
        <v>462.17</v>
      </c>
      <c r="L14496" t="s">
        <v>48</v>
      </c>
      <c r="M14496">
        <f>YEAR(Table1[[#This Row],[order_date]])</f>
        <v>2024</v>
      </c>
      <c r="N14496">
        <f>MONTH(Table1[[#This Row],[order_date]])</f>
        <v>6</v>
      </c>
      <c r="O14496" s="3">
        <f>Table1[[#This Row],[sales]]-Table1[[#This Row],[profit]]</f>
        <v>1594.0499999999997</v>
      </c>
      <c r="P14496" s="3">
        <f>Table1[[#This Row],[sales]]*Table1[[#This Row],[quantity]]</f>
        <v>4112.4399999999996</v>
      </c>
      <c r="Q14496" s="9">
        <f>Table1[[#This Row],[delivery_date]]-Table1[[#This Row],[order_date]]</f>
        <v>5</v>
      </c>
    </row>
    <row r="14497" spans="1:17" x14ac:dyDescent="0.35">
      <c r="A14497" t="s">
        <v>14528</v>
      </c>
      <c r="B14497" t="s">
        <v>13</v>
      </c>
      <c r="C14497" t="s">
        <v>36</v>
      </c>
      <c r="D14497" s="2">
        <v>4140.6499999999996</v>
      </c>
      <c r="E14497">
        <v>0.41</v>
      </c>
      <c r="F14497">
        <v>1</v>
      </c>
      <c r="G14497" s="1">
        <v>44949</v>
      </c>
      <c r="H14497" s="1">
        <v>44954</v>
      </c>
      <c r="I14497" t="s">
        <v>31</v>
      </c>
      <c r="J14497" t="s">
        <v>16</v>
      </c>
      <c r="K14497" s="2">
        <v>666.23</v>
      </c>
      <c r="L14497" t="s">
        <v>39</v>
      </c>
      <c r="M14497">
        <f>YEAR(Table1[[#This Row],[order_date]])</f>
        <v>2023</v>
      </c>
      <c r="N14497">
        <f>MONTH(Table1[[#This Row],[order_date]])</f>
        <v>1</v>
      </c>
      <c r="O14497" s="3">
        <f>Table1[[#This Row],[sales]]-Table1[[#This Row],[profit]]</f>
        <v>3474.4199999999996</v>
      </c>
      <c r="P14497" s="3">
        <f>Table1[[#This Row],[sales]]*Table1[[#This Row],[quantity]]</f>
        <v>4140.6499999999996</v>
      </c>
      <c r="Q14497" s="9">
        <f>Table1[[#This Row],[delivery_date]]-Table1[[#This Row],[order_date]]</f>
        <v>5</v>
      </c>
    </row>
    <row r="14498" spans="1:17" x14ac:dyDescent="0.35">
      <c r="A14498" t="s">
        <v>14529</v>
      </c>
      <c r="B14498" t="s">
        <v>41</v>
      </c>
      <c r="C14498" t="s">
        <v>26</v>
      </c>
      <c r="D14498" s="2">
        <v>4239.5</v>
      </c>
      <c r="E14498">
        <v>0.18</v>
      </c>
      <c r="F14498">
        <v>8</v>
      </c>
      <c r="G14498" s="1">
        <v>45534</v>
      </c>
      <c r="H14498" s="1">
        <v>45538</v>
      </c>
      <c r="I14498" t="s">
        <v>21</v>
      </c>
      <c r="J14498" t="s">
        <v>27</v>
      </c>
      <c r="K14498" s="2">
        <v>1063.6600000000001</v>
      </c>
      <c r="L14498" t="s">
        <v>23</v>
      </c>
      <c r="M14498">
        <f>YEAR(Table1[[#This Row],[order_date]])</f>
        <v>2024</v>
      </c>
      <c r="N14498">
        <f>MONTH(Table1[[#This Row],[order_date]])</f>
        <v>8</v>
      </c>
      <c r="O14498" s="3">
        <f>Table1[[#This Row],[sales]]-Table1[[#This Row],[profit]]</f>
        <v>3175.84</v>
      </c>
      <c r="P14498" s="3">
        <f>Table1[[#This Row],[sales]]*Table1[[#This Row],[quantity]]</f>
        <v>33916</v>
      </c>
      <c r="Q14498" s="9">
        <f>Table1[[#This Row],[delivery_date]]-Table1[[#This Row],[order_date]]</f>
        <v>4</v>
      </c>
    </row>
    <row r="14499" spans="1:17" x14ac:dyDescent="0.35">
      <c r="A14499" t="s">
        <v>14530</v>
      </c>
      <c r="B14499" t="s">
        <v>25</v>
      </c>
      <c r="C14499" t="s">
        <v>36</v>
      </c>
      <c r="D14499" s="2">
        <v>4983.05</v>
      </c>
      <c r="E14499">
        <v>0.09</v>
      </c>
      <c r="F14499">
        <v>1</v>
      </c>
      <c r="G14499" s="1">
        <v>45087</v>
      </c>
      <c r="H14499" s="1">
        <v>45090</v>
      </c>
      <c r="I14499" t="s">
        <v>31</v>
      </c>
      <c r="J14499" t="s">
        <v>22</v>
      </c>
      <c r="K14499" s="2">
        <v>442.34</v>
      </c>
      <c r="L14499" t="s">
        <v>34</v>
      </c>
      <c r="M14499">
        <f>YEAR(Table1[[#This Row],[order_date]])</f>
        <v>2023</v>
      </c>
      <c r="N14499">
        <f>MONTH(Table1[[#This Row],[order_date]])</f>
        <v>6</v>
      </c>
      <c r="O14499" s="3">
        <f>Table1[[#This Row],[sales]]-Table1[[#This Row],[profit]]</f>
        <v>4540.71</v>
      </c>
      <c r="P14499" s="3">
        <f>Table1[[#This Row],[sales]]*Table1[[#This Row],[quantity]]</f>
        <v>4983.05</v>
      </c>
      <c r="Q14499" s="9">
        <f>Table1[[#This Row],[delivery_date]]-Table1[[#This Row],[order_date]]</f>
        <v>3</v>
      </c>
    </row>
    <row r="14500" spans="1:17" x14ac:dyDescent="0.35">
      <c r="A14500" t="s">
        <v>14531</v>
      </c>
      <c r="B14500" t="s">
        <v>19</v>
      </c>
      <c r="C14500" t="s">
        <v>33</v>
      </c>
      <c r="D14500" s="2">
        <v>4792.26</v>
      </c>
      <c r="E14500">
        <v>0.17</v>
      </c>
      <c r="F14500">
        <v>9</v>
      </c>
      <c r="G14500" s="1">
        <v>44934</v>
      </c>
      <c r="H14500" s="1">
        <v>44938</v>
      </c>
      <c r="I14500" t="s">
        <v>31</v>
      </c>
      <c r="J14500" t="s">
        <v>22</v>
      </c>
      <c r="K14500" s="2">
        <v>763.14</v>
      </c>
      <c r="L14500" t="s">
        <v>34</v>
      </c>
      <c r="M14500">
        <f>YEAR(Table1[[#This Row],[order_date]])</f>
        <v>2023</v>
      </c>
      <c r="N14500">
        <f>MONTH(Table1[[#This Row],[order_date]])</f>
        <v>1</v>
      </c>
      <c r="O14500" s="3">
        <f>Table1[[#This Row],[sales]]-Table1[[#This Row],[profit]]</f>
        <v>4029.1200000000003</v>
      </c>
      <c r="P14500" s="3">
        <f>Table1[[#This Row],[sales]]*Table1[[#This Row],[quantity]]</f>
        <v>43130.340000000004</v>
      </c>
      <c r="Q14500" s="9">
        <f>Table1[[#This Row],[delivery_date]]-Table1[[#This Row],[order_date]]</f>
        <v>4</v>
      </c>
    </row>
    <row r="14501" spans="1:17" x14ac:dyDescent="0.35">
      <c r="A14501" t="s">
        <v>14532</v>
      </c>
      <c r="B14501" t="s">
        <v>19</v>
      </c>
      <c r="C14501" t="s">
        <v>36</v>
      </c>
      <c r="D14501" s="2">
        <v>1975.95</v>
      </c>
      <c r="E14501">
        <v>0.27</v>
      </c>
      <c r="F14501">
        <v>4</v>
      </c>
      <c r="G14501" s="1">
        <v>45245</v>
      </c>
      <c r="H14501" s="1">
        <v>45252</v>
      </c>
      <c r="I14501" t="s">
        <v>31</v>
      </c>
      <c r="J14501" t="s">
        <v>16</v>
      </c>
      <c r="K14501" s="2">
        <v>502.28</v>
      </c>
      <c r="L14501" t="s">
        <v>28</v>
      </c>
      <c r="M14501">
        <f>YEAR(Table1[[#This Row],[order_date]])</f>
        <v>2023</v>
      </c>
      <c r="N14501">
        <f>MONTH(Table1[[#This Row],[order_date]])</f>
        <v>11</v>
      </c>
      <c r="O14501" s="3">
        <f>Table1[[#This Row],[sales]]-Table1[[#This Row],[profit]]</f>
        <v>1473.67</v>
      </c>
      <c r="P14501" s="3">
        <f>Table1[[#This Row],[sales]]*Table1[[#This Row],[quantity]]</f>
        <v>7903.8</v>
      </c>
      <c r="Q14501" s="9">
        <f>Table1[[#This Row],[delivery_date]]-Table1[[#This Row],[order_date]]</f>
        <v>7</v>
      </c>
    </row>
    <row r="14502" spans="1:17" x14ac:dyDescent="0.35">
      <c r="A14502" t="s">
        <v>14533</v>
      </c>
      <c r="B14502" t="s">
        <v>25</v>
      </c>
      <c r="C14502" t="s">
        <v>33</v>
      </c>
      <c r="D14502" s="2">
        <v>1071.2</v>
      </c>
      <c r="E14502">
        <v>0.33</v>
      </c>
      <c r="F14502">
        <v>6</v>
      </c>
      <c r="G14502" s="1">
        <v>45562</v>
      </c>
      <c r="H14502" s="1">
        <v>45566</v>
      </c>
      <c r="I14502" t="s">
        <v>21</v>
      </c>
      <c r="J14502" t="s">
        <v>22</v>
      </c>
      <c r="K14502" s="2">
        <v>122.83</v>
      </c>
      <c r="L14502" t="s">
        <v>23</v>
      </c>
      <c r="M14502">
        <f>YEAR(Table1[[#This Row],[order_date]])</f>
        <v>2024</v>
      </c>
      <c r="N14502">
        <f>MONTH(Table1[[#This Row],[order_date]])</f>
        <v>9</v>
      </c>
      <c r="O14502" s="3">
        <f>Table1[[#This Row],[sales]]-Table1[[#This Row],[profit]]</f>
        <v>948.37</v>
      </c>
      <c r="P14502" s="3">
        <f>Table1[[#This Row],[sales]]*Table1[[#This Row],[quantity]]</f>
        <v>6427.2000000000007</v>
      </c>
      <c r="Q14502" s="9">
        <f>Table1[[#This Row],[delivery_date]]-Table1[[#This Row],[order_date]]</f>
        <v>4</v>
      </c>
    </row>
    <row r="14503" spans="1:17" x14ac:dyDescent="0.35">
      <c r="A14503" t="s">
        <v>14534</v>
      </c>
      <c r="B14503" t="s">
        <v>25</v>
      </c>
      <c r="C14503" t="s">
        <v>20</v>
      </c>
      <c r="D14503" s="2">
        <v>1533.07</v>
      </c>
      <c r="E14503">
        <v>0.27</v>
      </c>
      <c r="F14503">
        <v>6</v>
      </c>
      <c r="G14503" s="1">
        <v>45058</v>
      </c>
      <c r="H14503" s="1">
        <v>45060</v>
      </c>
      <c r="I14503" t="s">
        <v>21</v>
      </c>
      <c r="J14503" t="s">
        <v>22</v>
      </c>
      <c r="K14503" s="2">
        <v>257.24</v>
      </c>
      <c r="L14503" t="s">
        <v>48</v>
      </c>
      <c r="M14503">
        <f>YEAR(Table1[[#This Row],[order_date]])</f>
        <v>2023</v>
      </c>
      <c r="N14503">
        <f>MONTH(Table1[[#This Row],[order_date]])</f>
        <v>5</v>
      </c>
      <c r="O14503" s="3">
        <f>Table1[[#This Row],[sales]]-Table1[[#This Row],[profit]]</f>
        <v>1275.83</v>
      </c>
      <c r="P14503" s="3">
        <f>Table1[[#This Row],[sales]]*Table1[[#This Row],[quantity]]</f>
        <v>9198.42</v>
      </c>
      <c r="Q14503" s="9">
        <f>Table1[[#This Row],[delivery_date]]-Table1[[#This Row],[order_date]]</f>
        <v>2</v>
      </c>
    </row>
    <row r="14504" spans="1:17" x14ac:dyDescent="0.35">
      <c r="A14504" t="s">
        <v>14535</v>
      </c>
      <c r="B14504" t="s">
        <v>25</v>
      </c>
      <c r="C14504" t="s">
        <v>26</v>
      </c>
      <c r="D14504" s="2">
        <v>2524.4299999999998</v>
      </c>
      <c r="E14504">
        <v>0.13</v>
      </c>
      <c r="F14504">
        <v>3</v>
      </c>
      <c r="G14504" s="1">
        <v>45473</v>
      </c>
      <c r="H14504" s="1">
        <v>45478</v>
      </c>
      <c r="I14504" t="s">
        <v>21</v>
      </c>
      <c r="J14504" t="s">
        <v>16</v>
      </c>
      <c r="K14504" s="2">
        <v>518.9</v>
      </c>
      <c r="L14504" t="s">
        <v>39</v>
      </c>
      <c r="M14504">
        <f>YEAR(Table1[[#This Row],[order_date]])</f>
        <v>2024</v>
      </c>
      <c r="N14504">
        <f>MONTH(Table1[[#This Row],[order_date]])</f>
        <v>6</v>
      </c>
      <c r="O14504" s="3">
        <f>Table1[[#This Row],[sales]]-Table1[[#This Row],[profit]]</f>
        <v>2005.5299999999997</v>
      </c>
      <c r="P14504" s="3">
        <f>Table1[[#This Row],[sales]]*Table1[[#This Row],[quantity]]</f>
        <v>7573.2899999999991</v>
      </c>
      <c r="Q14504" s="9">
        <f>Table1[[#This Row],[delivery_date]]-Table1[[#This Row],[order_date]]</f>
        <v>5</v>
      </c>
    </row>
    <row r="14505" spans="1:17" x14ac:dyDescent="0.35">
      <c r="A14505" t="s">
        <v>14536</v>
      </c>
      <c r="B14505" t="s">
        <v>13</v>
      </c>
      <c r="C14505" t="s">
        <v>33</v>
      </c>
      <c r="D14505" s="2">
        <v>4046.74</v>
      </c>
      <c r="E14505">
        <v>0.46</v>
      </c>
      <c r="F14505">
        <v>1</v>
      </c>
      <c r="G14505" s="1">
        <v>45019</v>
      </c>
      <c r="H14505" s="1">
        <v>45025</v>
      </c>
      <c r="I14505" t="s">
        <v>15</v>
      </c>
      <c r="J14505" t="s">
        <v>22</v>
      </c>
      <c r="K14505" s="2">
        <v>930.79</v>
      </c>
      <c r="L14505" t="s">
        <v>48</v>
      </c>
      <c r="M14505">
        <f>YEAR(Table1[[#This Row],[order_date]])</f>
        <v>2023</v>
      </c>
      <c r="N14505">
        <f>MONTH(Table1[[#This Row],[order_date]])</f>
        <v>4</v>
      </c>
      <c r="O14505" s="3">
        <f>Table1[[#This Row],[sales]]-Table1[[#This Row],[profit]]</f>
        <v>3115.95</v>
      </c>
      <c r="P14505" s="3">
        <f>Table1[[#This Row],[sales]]*Table1[[#This Row],[quantity]]</f>
        <v>4046.74</v>
      </c>
      <c r="Q14505" s="9">
        <f>Table1[[#This Row],[delivery_date]]-Table1[[#This Row],[order_date]]</f>
        <v>6</v>
      </c>
    </row>
    <row r="14506" spans="1:17" x14ac:dyDescent="0.35">
      <c r="A14506" t="s">
        <v>14537</v>
      </c>
      <c r="B14506" t="s">
        <v>41</v>
      </c>
      <c r="C14506" t="s">
        <v>26</v>
      </c>
      <c r="D14506" s="2">
        <v>3642.62</v>
      </c>
      <c r="E14506">
        <v>0.22</v>
      </c>
      <c r="F14506">
        <v>6</v>
      </c>
      <c r="G14506" s="1">
        <v>45238</v>
      </c>
      <c r="H14506" s="1">
        <v>45240</v>
      </c>
      <c r="I14506" t="s">
        <v>15</v>
      </c>
      <c r="J14506" t="s">
        <v>16</v>
      </c>
      <c r="K14506" s="2">
        <v>657.83</v>
      </c>
      <c r="L14506" t="s">
        <v>28</v>
      </c>
      <c r="M14506">
        <f>YEAR(Table1[[#This Row],[order_date]])</f>
        <v>2023</v>
      </c>
      <c r="N14506">
        <f>MONTH(Table1[[#This Row],[order_date]])</f>
        <v>11</v>
      </c>
      <c r="O14506" s="3">
        <f>Table1[[#This Row],[sales]]-Table1[[#This Row],[profit]]</f>
        <v>2984.79</v>
      </c>
      <c r="P14506" s="3">
        <f>Table1[[#This Row],[sales]]*Table1[[#This Row],[quantity]]</f>
        <v>21855.72</v>
      </c>
      <c r="Q14506" s="9">
        <f>Table1[[#This Row],[delivery_date]]-Table1[[#This Row],[order_date]]</f>
        <v>2</v>
      </c>
    </row>
    <row r="14507" spans="1:17" x14ac:dyDescent="0.35">
      <c r="A14507" t="s">
        <v>14538</v>
      </c>
      <c r="B14507" t="s">
        <v>41</v>
      </c>
      <c r="C14507" t="s">
        <v>36</v>
      </c>
      <c r="D14507" s="2">
        <v>3959.79</v>
      </c>
      <c r="E14507">
        <v>0.23</v>
      </c>
      <c r="F14507">
        <v>5</v>
      </c>
      <c r="G14507" s="1">
        <v>45577</v>
      </c>
      <c r="H14507" s="1">
        <v>45583</v>
      </c>
      <c r="I14507" t="s">
        <v>15</v>
      </c>
      <c r="J14507" t="s">
        <v>22</v>
      </c>
      <c r="K14507" s="2">
        <v>913.63</v>
      </c>
      <c r="L14507" t="s">
        <v>28</v>
      </c>
      <c r="M14507">
        <f>YEAR(Table1[[#This Row],[order_date]])</f>
        <v>2024</v>
      </c>
      <c r="N14507">
        <f>MONTH(Table1[[#This Row],[order_date]])</f>
        <v>10</v>
      </c>
      <c r="O14507" s="3">
        <f>Table1[[#This Row],[sales]]-Table1[[#This Row],[profit]]</f>
        <v>3046.16</v>
      </c>
      <c r="P14507" s="3">
        <f>Table1[[#This Row],[sales]]*Table1[[#This Row],[quantity]]</f>
        <v>19798.95</v>
      </c>
      <c r="Q14507" s="9">
        <f>Table1[[#This Row],[delivery_date]]-Table1[[#This Row],[order_date]]</f>
        <v>6</v>
      </c>
    </row>
    <row r="14508" spans="1:17" x14ac:dyDescent="0.35">
      <c r="A14508" t="s">
        <v>14539</v>
      </c>
      <c r="B14508" t="s">
        <v>41</v>
      </c>
      <c r="C14508" t="s">
        <v>36</v>
      </c>
      <c r="D14508" s="2">
        <v>1961.64</v>
      </c>
      <c r="E14508">
        <v>0.48</v>
      </c>
      <c r="F14508">
        <v>4</v>
      </c>
      <c r="G14508" s="1">
        <v>45220</v>
      </c>
      <c r="H14508" s="1">
        <v>45225</v>
      </c>
      <c r="I14508" t="s">
        <v>31</v>
      </c>
      <c r="J14508" t="s">
        <v>27</v>
      </c>
      <c r="K14508" s="2">
        <v>467.33</v>
      </c>
      <c r="L14508" t="s">
        <v>34</v>
      </c>
      <c r="M14508">
        <f>YEAR(Table1[[#This Row],[order_date]])</f>
        <v>2023</v>
      </c>
      <c r="N14508">
        <f>MONTH(Table1[[#This Row],[order_date]])</f>
        <v>10</v>
      </c>
      <c r="O14508" s="3">
        <f>Table1[[#This Row],[sales]]-Table1[[#This Row],[profit]]</f>
        <v>1494.3100000000002</v>
      </c>
      <c r="P14508" s="3">
        <f>Table1[[#This Row],[sales]]*Table1[[#This Row],[quantity]]</f>
        <v>7846.56</v>
      </c>
      <c r="Q14508" s="9">
        <f>Table1[[#This Row],[delivery_date]]-Table1[[#This Row],[order_date]]</f>
        <v>5</v>
      </c>
    </row>
    <row r="14509" spans="1:17" x14ac:dyDescent="0.35">
      <c r="A14509" t="s">
        <v>14540</v>
      </c>
      <c r="B14509" t="s">
        <v>13</v>
      </c>
      <c r="C14509" t="s">
        <v>20</v>
      </c>
      <c r="D14509" s="2">
        <v>1309.83</v>
      </c>
      <c r="E14509">
        <v>0.43</v>
      </c>
      <c r="F14509">
        <v>9</v>
      </c>
      <c r="G14509" s="1">
        <v>45355</v>
      </c>
      <c r="H14509" s="1">
        <v>45360</v>
      </c>
      <c r="I14509" t="s">
        <v>15</v>
      </c>
      <c r="J14509" t="s">
        <v>16</v>
      </c>
      <c r="K14509" s="2">
        <v>338.38</v>
      </c>
      <c r="L14509" t="s">
        <v>28</v>
      </c>
      <c r="M14509">
        <f>YEAR(Table1[[#This Row],[order_date]])</f>
        <v>2024</v>
      </c>
      <c r="N14509">
        <f>MONTH(Table1[[#This Row],[order_date]])</f>
        <v>3</v>
      </c>
      <c r="O14509" s="3">
        <f>Table1[[#This Row],[sales]]-Table1[[#This Row],[profit]]</f>
        <v>971.44999999999993</v>
      </c>
      <c r="P14509" s="3">
        <f>Table1[[#This Row],[sales]]*Table1[[#This Row],[quantity]]</f>
        <v>11788.47</v>
      </c>
      <c r="Q14509" s="9">
        <f>Table1[[#This Row],[delivery_date]]-Table1[[#This Row],[order_date]]</f>
        <v>5</v>
      </c>
    </row>
    <row r="14510" spans="1:17" x14ac:dyDescent="0.35">
      <c r="A14510" t="s">
        <v>14541</v>
      </c>
      <c r="B14510" t="s">
        <v>41</v>
      </c>
      <c r="C14510" t="s">
        <v>36</v>
      </c>
      <c r="D14510" s="2">
        <v>218.24</v>
      </c>
      <c r="E14510">
        <v>0.4</v>
      </c>
      <c r="F14510">
        <v>4</v>
      </c>
      <c r="G14510" s="1">
        <v>45524</v>
      </c>
      <c r="H14510" s="1">
        <v>45528</v>
      </c>
      <c r="I14510" t="s">
        <v>15</v>
      </c>
      <c r="J14510" t="s">
        <v>27</v>
      </c>
      <c r="K14510" s="2">
        <v>60.46</v>
      </c>
      <c r="L14510" t="s">
        <v>34</v>
      </c>
      <c r="M14510">
        <f>YEAR(Table1[[#This Row],[order_date]])</f>
        <v>2024</v>
      </c>
      <c r="N14510">
        <f>MONTH(Table1[[#This Row],[order_date]])</f>
        <v>8</v>
      </c>
      <c r="O14510" s="3">
        <f>Table1[[#This Row],[sales]]-Table1[[#This Row],[profit]]</f>
        <v>157.78</v>
      </c>
      <c r="P14510" s="3">
        <f>Table1[[#This Row],[sales]]*Table1[[#This Row],[quantity]]</f>
        <v>872.96</v>
      </c>
      <c r="Q14510" s="9">
        <f>Table1[[#This Row],[delivery_date]]-Table1[[#This Row],[order_date]]</f>
        <v>4</v>
      </c>
    </row>
    <row r="14511" spans="1:17" x14ac:dyDescent="0.35">
      <c r="A14511" t="s">
        <v>14542</v>
      </c>
      <c r="B14511" t="s">
        <v>13</v>
      </c>
      <c r="C14511" t="s">
        <v>33</v>
      </c>
      <c r="D14511" s="2">
        <v>3168.3</v>
      </c>
      <c r="E14511">
        <v>0.09</v>
      </c>
      <c r="F14511">
        <v>1</v>
      </c>
      <c r="G14511" s="1">
        <v>45368</v>
      </c>
      <c r="H14511" s="1">
        <v>45370</v>
      </c>
      <c r="I14511" t="s">
        <v>15</v>
      </c>
      <c r="J14511" t="s">
        <v>27</v>
      </c>
      <c r="K14511" s="2">
        <v>715.17</v>
      </c>
      <c r="L14511" t="s">
        <v>17</v>
      </c>
      <c r="M14511">
        <f>YEAR(Table1[[#This Row],[order_date]])</f>
        <v>2024</v>
      </c>
      <c r="N14511">
        <f>MONTH(Table1[[#This Row],[order_date]])</f>
        <v>3</v>
      </c>
      <c r="O14511" s="3">
        <f>Table1[[#This Row],[sales]]-Table1[[#This Row],[profit]]</f>
        <v>2453.13</v>
      </c>
      <c r="P14511" s="3">
        <f>Table1[[#This Row],[sales]]*Table1[[#This Row],[quantity]]</f>
        <v>3168.3</v>
      </c>
      <c r="Q14511" s="9">
        <f>Table1[[#This Row],[delivery_date]]-Table1[[#This Row],[order_date]]</f>
        <v>2</v>
      </c>
    </row>
    <row r="14512" spans="1:17" x14ac:dyDescent="0.35">
      <c r="A14512" t="s">
        <v>14543</v>
      </c>
      <c r="B14512" t="s">
        <v>41</v>
      </c>
      <c r="C14512" t="s">
        <v>20</v>
      </c>
      <c r="D14512" s="2">
        <v>3995.68</v>
      </c>
      <c r="E14512">
        <v>0.42</v>
      </c>
      <c r="F14512">
        <v>6</v>
      </c>
      <c r="G14512" s="1">
        <v>45556</v>
      </c>
      <c r="H14512" s="1">
        <v>45558</v>
      </c>
      <c r="I14512" t="s">
        <v>15</v>
      </c>
      <c r="J14512" t="s">
        <v>16</v>
      </c>
      <c r="K14512" s="2">
        <v>1096.01</v>
      </c>
      <c r="L14512" t="s">
        <v>34</v>
      </c>
      <c r="M14512">
        <f>YEAR(Table1[[#This Row],[order_date]])</f>
        <v>2024</v>
      </c>
      <c r="N14512">
        <f>MONTH(Table1[[#This Row],[order_date]])</f>
        <v>9</v>
      </c>
      <c r="O14512" s="3">
        <f>Table1[[#This Row],[sales]]-Table1[[#This Row],[profit]]</f>
        <v>2899.67</v>
      </c>
      <c r="P14512" s="3">
        <f>Table1[[#This Row],[sales]]*Table1[[#This Row],[quantity]]</f>
        <v>23974.079999999998</v>
      </c>
      <c r="Q14512" s="9">
        <f>Table1[[#This Row],[delivery_date]]-Table1[[#This Row],[order_date]]</f>
        <v>2</v>
      </c>
    </row>
    <row r="14513" spans="1:17" x14ac:dyDescent="0.35">
      <c r="A14513" t="s">
        <v>14544</v>
      </c>
      <c r="B14513" t="s">
        <v>25</v>
      </c>
      <c r="C14513" t="s">
        <v>26</v>
      </c>
      <c r="D14513" s="2">
        <v>4456.79</v>
      </c>
      <c r="E14513">
        <v>0.23</v>
      </c>
      <c r="F14513">
        <v>7</v>
      </c>
      <c r="G14513" s="1">
        <v>45600</v>
      </c>
      <c r="H14513" s="1">
        <v>45606</v>
      </c>
      <c r="I14513" t="s">
        <v>31</v>
      </c>
      <c r="J14513" t="s">
        <v>22</v>
      </c>
      <c r="K14513" s="2">
        <v>290.39</v>
      </c>
      <c r="L14513" t="s">
        <v>28</v>
      </c>
      <c r="M14513">
        <f>YEAR(Table1[[#This Row],[order_date]])</f>
        <v>2024</v>
      </c>
      <c r="N14513">
        <f>MONTH(Table1[[#This Row],[order_date]])</f>
        <v>11</v>
      </c>
      <c r="O14513" s="3">
        <f>Table1[[#This Row],[sales]]-Table1[[#This Row],[profit]]</f>
        <v>4166.3999999999996</v>
      </c>
      <c r="P14513" s="3">
        <f>Table1[[#This Row],[sales]]*Table1[[#This Row],[quantity]]</f>
        <v>31197.53</v>
      </c>
      <c r="Q14513" s="9">
        <f>Table1[[#This Row],[delivery_date]]-Table1[[#This Row],[order_date]]</f>
        <v>6</v>
      </c>
    </row>
    <row r="14514" spans="1:17" x14ac:dyDescent="0.35">
      <c r="A14514" t="s">
        <v>14545</v>
      </c>
      <c r="B14514" t="s">
        <v>19</v>
      </c>
      <c r="C14514" t="s">
        <v>20</v>
      </c>
      <c r="D14514" s="2">
        <v>2433.5700000000002</v>
      </c>
      <c r="E14514">
        <v>0.1</v>
      </c>
      <c r="F14514">
        <v>1</v>
      </c>
      <c r="G14514" s="1">
        <v>45548</v>
      </c>
      <c r="H14514" s="1">
        <v>45553</v>
      </c>
      <c r="I14514" t="s">
        <v>31</v>
      </c>
      <c r="J14514" t="s">
        <v>16</v>
      </c>
      <c r="K14514" s="2">
        <v>200.77</v>
      </c>
      <c r="L14514" t="s">
        <v>23</v>
      </c>
      <c r="M14514">
        <f>YEAR(Table1[[#This Row],[order_date]])</f>
        <v>2024</v>
      </c>
      <c r="N14514">
        <f>MONTH(Table1[[#This Row],[order_date]])</f>
        <v>9</v>
      </c>
      <c r="O14514" s="3">
        <f>Table1[[#This Row],[sales]]-Table1[[#This Row],[profit]]</f>
        <v>2232.8000000000002</v>
      </c>
      <c r="P14514" s="3">
        <f>Table1[[#This Row],[sales]]*Table1[[#This Row],[quantity]]</f>
        <v>2433.5700000000002</v>
      </c>
      <c r="Q14514" s="9">
        <f>Table1[[#This Row],[delivery_date]]-Table1[[#This Row],[order_date]]</f>
        <v>5</v>
      </c>
    </row>
    <row r="14515" spans="1:17" x14ac:dyDescent="0.35">
      <c r="A14515" t="s">
        <v>14546</v>
      </c>
      <c r="B14515" t="s">
        <v>19</v>
      </c>
      <c r="C14515" t="s">
        <v>26</v>
      </c>
      <c r="D14515" s="2">
        <v>4645.46</v>
      </c>
      <c r="E14515">
        <v>0.5</v>
      </c>
      <c r="F14515">
        <v>9</v>
      </c>
      <c r="G14515" s="1">
        <v>45018</v>
      </c>
      <c r="H14515" s="1">
        <v>45020</v>
      </c>
      <c r="I14515" t="s">
        <v>21</v>
      </c>
      <c r="J14515" t="s">
        <v>22</v>
      </c>
      <c r="K14515" s="2">
        <v>701.86</v>
      </c>
      <c r="L14515" t="s">
        <v>28</v>
      </c>
      <c r="M14515">
        <f>YEAR(Table1[[#This Row],[order_date]])</f>
        <v>2023</v>
      </c>
      <c r="N14515">
        <f>MONTH(Table1[[#This Row],[order_date]])</f>
        <v>4</v>
      </c>
      <c r="O14515" s="3">
        <f>Table1[[#This Row],[sales]]-Table1[[#This Row],[profit]]</f>
        <v>3943.6</v>
      </c>
      <c r="P14515" s="3">
        <f>Table1[[#This Row],[sales]]*Table1[[#This Row],[quantity]]</f>
        <v>41809.14</v>
      </c>
      <c r="Q14515" s="9">
        <f>Table1[[#This Row],[delivery_date]]-Table1[[#This Row],[order_date]]</f>
        <v>2</v>
      </c>
    </row>
    <row r="14516" spans="1:17" x14ac:dyDescent="0.35">
      <c r="A14516" t="s">
        <v>14547</v>
      </c>
      <c r="B14516" t="s">
        <v>13</v>
      </c>
      <c r="C14516" t="s">
        <v>14</v>
      </c>
      <c r="D14516" s="2">
        <v>1091.82</v>
      </c>
      <c r="E14516">
        <v>0.09</v>
      </c>
      <c r="F14516">
        <v>2</v>
      </c>
      <c r="G14516" s="1">
        <v>45301</v>
      </c>
      <c r="H14516" s="1">
        <v>45304</v>
      </c>
      <c r="I14516" t="s">
        <v>21</v>
      </c>
      <c r="J14516" t="s">
        <v>16</v>
      </c>
      <c r="K14516" s="2">
        <v>100.02</v>
      </c>
      <c r="L14516" t="s">
        <v>28</v>
      </c>
      <c r="M14516">
        <f>YEAR(Table1[[#This Row],[order_date]])</f>
        <v>2024</v>
      </c>
      <c r="N14516">
        <f>MONTH(Table1[[#This Row],[order_date]])</f>
        <v>1</v>
      </c>
      <c r="O14516" s="3">
        <f>Table1[[#This Row],[sales]]-Table1[[#This Row],[profit]]</f>
        <v>991.8</v>
      </c>
      <c r="P14516" s="3">
        <f>Table1[[#This Row],[sales]]*Table1[[#This Row],[quantity]]</f>
        <v>2183.64</v>
      </c>
      <c r="Q14516" s="9">
        <f>Table1[[#This Row],[delivery_date]]-Table1[[#This Row],[order_date]]</f>
        <v>3</v>
      </c>
    </row>
    <row r="14517" spans="1:17" x14ac:dyDescent="0.35">
      <c r="A14517" t="s">
        <v>14548</v>
      </c>
      <c r="B14517" t="s">
        <v>41</v>
      </c>
      <c r="C14517" t="s">
        <v>33</v>
      </c>
      <c r="D14517" s="2">
        <v>2620.4499999999998</v>
      </c>
      <c r="E14517">
        <v>0.46</v>
      </c>
      <c r="F14517">
        <v>7</v>
      </c>
      <c r="G14517" s="1">
        <v>45638</v>
      </c>
      <c r="H14517" s="1">
        <v>45645</v>
      </c>
      <c r="I14517" t="s">
        <v>31</v>
      </c>
      <c r="J14517" t="s">
        <v>16</v>
      </c>
      <c r="K14517" s="2">
        <v>352.04</v>
      </c>
      <c r="L14517" t="s">
        <v>48</v>
      </c>
      <c r="M14517">
        <f>YEAR(Table1[[#This Row],[order_date]])</f>
        <v>2024</v>
      </c>
      <c r="N14517">
        <f>MONTH(Table1[[#This Row],[order_date]])</f>
        <v>12</v>
      </c>
      <c r="O14517" s="3">
        <f>Table1[[#This Row],[sales]]-Table1[[#This Row],[profit]]</f>
        <v>2268.41</v>
      </c>
      <c r="P14517" s="3">
        <f>Table1[[#This Row],[sales]]*Table1[[#This Row],[quantity]]</f>
        <v>18343.149999999998</v>
      </c>
      <c r="Q14517" s="9">
        <f>Table1[[#This Row],[delivery_date]]-Table1[[#This Row],[order_date]]</f>
        <v>7</v>
      </c>
    </row>
    <row r="14518" spans="1:17" x14ac:dyDescent="0.35">
      <c r="A14518" t="s">
        <v>14549</v>
      </c>
      <c r="B14518" t="s">
        <v>19</v>
      </c>
      <c r="C14518" t="s">
        <v>33</v>
      </c>
      <c r="D14518" s="2">
        <v>1147.46</v>
      </c>
      <c r="E14518">
        <v>0</v>
      </c>
      <c r="F14518">
        <v>8</v>
      </c>
      <c r="G14518" s="1">
        <v>45590</v>
      </c>
      <c r="H14518" s="1">
        <v>45592</v>
      </c>
      <c r="I14518" t="s">
        <v>31</v>
      </c>
      <c r="J14518" t="s">
        <v>27</v>
      </c>
      <c r="K14518" s="2">
        <v>310.83999999999997</v>
      </c>
      <c r="L14518" t="s">
        <v>23</v>
      </c>
      <c r="M14518">
        <f>YEAR(Table1[[#This Row],[order_date]])</f>
        <v>2024</v>
      </c>
      <c r="N14518">
        <f>MONTH(Table1[[#This Row],[order_date]])</f>
        <v>10</v>
      </c>
      <c r="O14518" s="3">
        <f>Table1[[#This Row],[sales]]-Table1[[#This Row],[profit]]</f>
        <v>836.62000000000012</v>
      </c>
      <c r="P14518" s="3">
        <f>Table1[[#This Row],[sales]]*Table1[[#This Row],[quantity]]</f>
        <v>9179.68</v>
      </c>
      <c r="Q14518" s="9">
        <f>Table1[[#This Row],[delivery_date]]-Table1[[#This Row],[order_date]]</f>
        <v>2</v>
      </c>
    </row>
    <row r="14519" spans="1:17" x14ac:dyDescent="0.35">
      <c r="A14519" t="s">
        <v>14550</v>
      </c>
      <c r="B14519" t="s">
        <v>25</v>
      </c>
      <c r="C14519" t="s">
        <v>26</v>
      </c>
      <c r="D14519" s="2">
        <v>1021.57</v>
      </c>
      <c r="E14519">
        <v>0.22</v>
      </c>
      <c r="F14519">
        <v>8</v>
      </c>
      <c r="G14519" s="1">
        <v>45512</v>
      </c>
      <c r="H14519" s="1">
        <v>45513</v>
      </c>
      <c r="I14519" t="s">
        <v>31</v>
      </c>
      <c r="J14519" t="s">
        <v>16</v>
      </c>
      <c r="K14519" s="2">
        <v>82.41</v>
      </c>
      <c r="L14519" t="s">
        <v>34</v>
      </c>
      <c r="M14519">
        <f>YEAR(Table1[[#This Row],[order_date]])</f>
        <v>2024</v>
      </c>
      <c r="N14519">
        <f>MONTH(Table1[[#This Row],[order_date]])</f>
        <v>8</v>
      </c>
      <c r="O14519" s="3">
        <f>Table1[[#This Row],[sales]]-Table1[[#This Row],[profit]]</f>
        <v>939.16000000000008</v>
      </c>
      <c r="P14519" s="3">
        <f>Table1[[#This Row],[sales]]*Table1[[#This Row],[quantity]]</f>
        <v>8172.56</v>
      </c>
      <c r="Q14519" s="9">
        <f>Table1[[#This Row],[delivery_date]]-Table1[[#This Row],[order_date]]</f>
        <v>1</v>
      </c>
    </row>
    <row r="14520" spans="1:17" x14ac:dyDescent="0.35">
      <c r="A14520" t="s">
        <v>14551</v>
      </c>
      <c r="B14520" t="s">
        <v>25</v>
      </c>
      <c r="C14520" t="s">
        <v>36</v>
      </c>
      <c r="D14520" s="2">
        <v>4771.6000000000004</v>
      </c>
      <c r="E14520">
        <v>0.01</v>
      </c>
      <c r="F14520">
        <v>1</v>
      </c>
      <c r="G14520" s="1">
        <v>45389</v>
      </c>
      <c r="H14520" s="1">
        <v>45391</v>
      </c>
      <c r="I14520" t="s">
        <v>21</v>
      </c>
      <c r="J14520" t="s">
        <v>27</v>
      </c>
      <c r="K14520" s="2">
        <v>996.83</v>
      </c>
      <c r="L14520" t="s">
        <v>39</v>
      </c>
      <c r="M14520">
        <f>YEAR(Table1[[#This Row],[order_date]])</f>
        <v>2024</v>
      </c>
      <c r="N14520">
        <f>MONTH(Table1[[#This Row],[order_date]])</f>
        <v>4</v>
      </c>
      <c r="O14520" s="3">
        <f>Table1[[#This Row],[sales]]-Table1[[#This Row],[profit]]</f>
        <v>3774.7700000000004</v>
      </c>
      <c r="P14520" s="3">
        <f>Table1[[#This Row],[sales]]*Table1[[#This Row],[quantity]]</f>
        <v>4771.6000000000004</v>
      </c>
      <c r="Q14520" s="9">
        <f>Table1[[#This Row],[delivery_date]]-Table1[[#This Row],[order_date]]</f>
        <v>2</v>
      </c>
    </row>
    <row r="14521" spans="1:17" x14ac:dyDescent="0.35">
      <c r="A14521" t="s">
        <v>14552</v>
      </c>
      <c r="B14521" t="s">
        <v>25</v>
      </c>
      <c r="C14521" t="s">
        <v>36</v>
      </c>
      <c r="D14521" s="2">
        <v>4106.93</v>
      </c>
      <c r="E14521">
        <v>0.46</v>
      </c>
      <c r="F14521">
        <v>1</v>
      </c>
      <c r="G14521" s="1">
        <v>45245</v>
      </c>
      <c r="H14521" s="1">
        <v>45248</v>
      </c>
      <c r="I14521" t="s">
        <v>15</v>
      </c>
      <c r="J14521" t="s">
        <v>27</v>
      </c>
      <c r="K14521" s="2">
        <v>440.37</v>
      </c>
      <c r="L14521" t="s">
        <v>17</v>
      </c>
      <c r="M14521">
        <f>YEAR(Table1[[#This Row],[order_date]])</f>
        <v>2023</v>
      </c>
      <c r="N14521">
        <f>MONTH(Table1[[#This Row],[order_date]])</f>
        <v>11</v>
      </c>
      <c r="O14521" s="3">
        <f>Table1[[#This Row],[sales]]-Table1[[#This Row],[profit]]</f>
        <v>3666.5600000000004</v>
      </c>
      <c r="P14521" s="3">
        <f>Table1[[#This Row],[sales]]*Table1[[#This Row],[quantity]]</f>
        <v>4106.93</v>
      </c>
      <c r="Q14521" s="9">
        <f>Table1[[#This Row],[delivery_date]]-Table1[[#This Row],[order_date]]</f>
        <v>3</v>
      </c>
    </row>
    <row r="14522" spans="1:17" x14ac:dyDescent="0.35">
      <c r="A14522" t="s">
        <v>14553</v>
      </c>
      <c r="B14522" t="s">
        <v>13</v>
      </c>
      <c r="C14522" t="s">
        <v>14</v>
      </c>
      <c r="D14522" s="2">
        <v>157.82</v>
      </c>
      <c r="E14522">
        <v>0.06</v>
      </c>
      <c r="F14522">
        <v>4</v>
      </c>
      <c r="G14522" s="1">
        <v>45547</v>
      </c>
      <c r="H14522" s="1">
        <v>45553</v>
      </c>
      <c r="I14522" t="s">
        <v>15</v>
      </c>
      <c r="J14522" t="s">
        <v>27</v>
      </c>
      <c r="K14522" s="2">
        <v>27.3</v>
      </c>
      <c r="L14522" t="s">
        <v>39</v>
      </c>
      <c r="M14522">
        <f>YEAR(Table1[[#This Row],[order_date]])</f>
        <v>2024</v>
      </c>
      <c r="N14522">
        <f>MONTH(Table1[[#This Row],[order_date]])</f>
        <v>9</v>
      </c>
      <c r="O14522" s="3">
        <f>Table1[[#This Row],[sales]]-Table1[[#This Row],[profit]]</f>
        <v>130.51999999999998</v>
      </c>
      <c r="P14522" s="3">
        <f>Table1[[#This Row],[sales]]*Table1[[#This Row],[quantity]]</f>
        <v>631.28</v>
      </c>
      <c r="Q14522" s="9">
        <f>Table1[[#This Row],[delivery_date]]-Table1[[#This Row],[order_date]]</f>
        <v>6</v>
      </c>
    </row>
    <row r="14523" spans="1:17" x14ac:dyDescent="0.35">
      <c r="A14523" t="s">
        <v>14554</v>
      </c>
      <c r="B14523" t="s">
        <v>13</v>
      </c>
      <c r="C14523" t="s">
        <v>26</v>
      </c>
      <c r="D14523" s="2">
        <v>1415.71</v>
      </c>
      <c r="E14523">
        <v>0.34</v>
      </c>
      <c r="F14523">
        <v>2</v>
      </c>
      <c r="G14523" s="1">
        <v>45413</v>
      </c>
      <c r="H14523" s="1">
        <v>45415</v>
      </c>
      <c r="I14523" t="s">
        <v>31</v>
      </c>
      <c r="J14523" t="s">
        <v>27</v>
      </c>
      <c r="K14523" s="2">
        <v>210.93</v>
      </c>
      <c r="L14523" t="s">
        <v>39</v>
      </c>
      <c r="M14523">
        <f>YEAR(Table1[[#This Row],[order_date]])</f>
        <v>2024</v>
      </c>
      <c r="N14523">
        <f>MONTH(Table1[[#This Row],[order_date]])</f>
        <v>5</v>
      </c>
      <c r="O14523" s="3">
        <f>Table1[[#This Row],[sales]]-Table1[[#This Row],[profit]]</f>
        <v>1204.78</v>
      </c>
      <c r="P14523" s="3">
        <f>Table1[[#This Row],[sales]]*Table1[[#This Row],[quantity]]</f>
        <v>2831.42</v>
      </c>
      <c r="Q14523" s="9">
        <f>Table1[[#This Row],[delivery_date]]-Table1[[#This Row],[order_date]]</f>
        <v>2</v>
      </c>
    </row>
    <row r="14524" spans="1:17" x14ac:dyDescent="0.35">
      <c r="A14524" t="s">
        <v>14555</v>
      </c>
      <c r="B14524" t="s">
        <v>41</v>
      </c>
      <c r="C14524" t="s">
        <v>14</v>
      </c>
      <c r="D14524" s="2">
        <v>1105.1600000000001</v>
      </c>
      <c r="E14524">
        <v>0.32</v>
      </c>
      <c r="F14524">
        <v>4</v>
      </c>
      <c r="G14524" s="1">
        <v>45154</v>
      </c>
      <c r="H14524" s="1">
        <v>45157</v>
      </c>
      <c r="I14524" t="s">
        <v>21</v>
      </c>
      <c r="J14524" t="s">
        <v>16</v>
      </c>
      <c r="K14524" s="2">
        <v>294.10000000000002</v>
      </c>
      <c r="L14524" t="s">
        <v>48</v>
      </c>
      <c r="M14524">
        <f>YEAR(Table1[[#This Row],[order_date]])</f>
        <v>2023</v>
      </c>
      <c r="N14524">
        <f>MONTH(Table1[[#This Row],[order_date]])</f>
        <v>8</v>
      </c>
      <c r="O14524" s="3">
        <f>Table1[[#This Row],[sales]]-Table1[[#This Row],[profit]]</f>
        <v>811.06000000000006</v>
      </c>
      <c r="P14524" s="3">
        <f>Table1[[#This Row],[sales]]*Table1[[#This Row],[quantity]]</f>
        <v>4420.6400000000003</v>
      </c>
      <c r="Q14524" s="9">
        <f>Table1[[#This Row],[delivery_date]]-Table1[[#This Row],[order_date]]</f>
        <v>3</v>
      </c>
    </row>
    <row r="14525" spans="1:17" x14ac:dyDescent="0.35">
      <c r="A14525" t="s">
        <v>14556</v>
      </c>
      <c r="B14525" t="s">
        <v>25</v>
      </c>
      <c r="C14525" t="s">
        <v>26</v>
      </c>
      <c r="D14525" s="2">
        <v>820.96</v>
      </c>
      <c r="E14525">
        <v>0.39</v>
      </c>
      <c r="F14525">
        <v>6</v>
      </c>
      <c r="G14525" s="1">
        <v>45323</v>
      </c>
      <c r="H14525" s="1">
        <v>45324</v>
      </c>
      <c r="I14525" t="s">
        <v>31</v>
      </c>
      <c r="J14525" t="s">
        <v>27</v>
      </c>
      <c r="K14525" s="2">
        <v>151.66</v>
      </c>
      <c r="L14525" t="s">
        <v>39</v>
      </c>
      <c r="M14525">
        <f>YEAR(Table1[[#This Row],[order_date]])</f>
        <v>2024</v>
      </c>
      <c r="N14525">
        <f>MONTH(Table1[[#This Row],[order_date]])</f>
        <v>2</v>
      </c>
      <c r="O14525" s="3">
        <f>Table1[[#This Row],[sales]]-Table1[[#This Row],[profit]]</f>
        <v>669.30000000000007</v>
      </c>
      <c r="P14525" s="3">
        <f>Table1[[#This Row],[sales]]*Table1[[#This Row],[quantity]]</f>
        <v>4925.76</v>
      </c>
      <c r="Q14525" s="9">
        <f>Table1[[#This Row],[delivery_date]]-Table1[[#This Row],[order_date]]</f>
        <v>1</v>
      </c>
    </row>
    <row r="14526" spans="1:17" x14ac:dyDescent="0.35">
      <c r="A14526" t="s">
        <v>14557</v>
      </c>
      <c r="B14526" t="s">
        <v>41</v>
      </c>
      <c r="C14526" t="s">
        <v>14</v>
      </c>
      <c r="D14526" s="2">
        <v>3517.32</v>
      </c>
      <c r="E14526">
        <v>0.37</v>
      </c>
      <c r="F14526">
        <v>3</v>
      </c>
      <c r="G14526" s="1">
        <v>44928</v>
      </c>
      <c r="H14526" s="1">
        <v>44935</v>
      </c>
      <c r="I14526" t="s">
        <v>21</v>
      </c>
      <c r="J14526" t="s">
        <v>22</v>
      </c>
      <c r="K14526" s="2">
        <v>898.27</v>
      </c>
      <c r="L14526" t="s">
        <v>17</v>
      </c>
      <c r="M14526">
        <f>YEAR(Table1[[#This Row],[order_date]])</f>
        <v>2023</v>
      </c>
      <c r="N14526">
        <f>MONTH(Table1[[#This Row],[order_date]])</f>
        <v>1</v>
      </c>
      <c r="O14526" s="3">
        <f>Table1[[#This Row],[sales]]-Table1[[#This Row],[profit]]</f>
        <v>2619.0500000000002</v>
      </c>
      <c r="P14526" s="3">
        <f>Table1[[#This Row],[sales]]*Table1[[#This Row],[quantity]]</f>
        <v>10551.960000000001</v>
      </c>
      <c r="Q14526" s="9">
        <f>Table1[[#This Row],[delivery_date]]-Table1[[#This Row],[order_date]]</f>
        <v>7</v>
      </c>
    </row>
    <row r="14527" spans="1:17" x14ac:dyDescent="0.35">
      <c r="A14527" t="s">
        <v>14558</v>
      </c>
      <c r="B14527" t="s">
        <v>41</v>
      </c>
      <c r="C14527" t="s">
        <v>26</v>
      </c>
      <c r="D14527" s="2">
        <v>2877.51</v>
      </c>
      <c r="E14527">
        <v>0.02</v>
      </c>
      <c r="F14527">
        <v>3</v>
      </c>
      <c r="G14527" s="1">
        <v>45549</v>
      </c>
      <c r="H14527" s="1">
        <v>45555</v>
      </c>
      <c r="I14527" t="s">
        <v>15</v>
      </c>
      <c r="J14527" t="s">
        <v>22</v>
      </c>
      <c r="K14527" s="2">
        <v>441.73</v>
      </c>
      <c r="L14527" t="s">
        <v>17</v>
      </c>
      <c r="M14527">
        <f>YEAR(Table1[[#This Row],[order_date]])</f>
        <v>2024</v>
      </c>
      <c r="N14527">
        <f>MONTH(Table1[[#This Row],[order_date]])</f>
        <v>9</v>
      </c>
      <c r="O14527" s="3">
        <f>Table1[[#This Row],[sales]]-Table1[[#This Row],[profit]]</f>
        <v>2435.7800000000002</v>
      </c>
      <c r="P14527" s="3">
        <f>Table1[[#This Row],[sales]]*Table1[[#This Row],[quantity]]</f>
        <v>8632.5300000000007</v>
      </c>
      <c r="Q14527" s="9">
        <f>Table1[[#This Row],[delivery_date]]-Table1[[#This Row],[order_date]]</f>
        <v>6</v>
      </c>
    </row>
    <row r="14528" spans="1:17" x14ac:dyDescent="0.35">
      <c r="A14528" t="s">
        <v>14559</v>
      </c>
      <c r="B14528" t="s">
        <v>25</v>
      </c>
      <c r="C14528" t="s">
        <v>33</v>
      </c>
      <c r="D14528" s="2">
        <v>2324.2800000000002</v>
      </c>
      <c r="E14528">
        <v>0.19</v>
      </c>
      <c r="F14528">
        <v>1</v>
      </c>
      <c r="G14528" s="1">
        <v>45337</v>
      </c>
      <c r="H14528" s="1">
        <v>45341</v>
      </c>
      <c r="I14528" t="s">
        <v>15</v>
      </c>
      <c r="J14528" t="s">
        <v>27</v>
      </c>
      <c r="K14528" s="2">
        <v>500.71</v>
      </c>
      <c r="L14528" t="s">
        <v>48</v>
      </c>
      <c r="M14528">
        <f>YEAR(Table1[[#This Row],[order_date]])</f>
        <v>2024</v>
      </c>
      <c r="N14528">
        <f>MONTH(Table1[[#This Row],[order_date]])</f>
        <v>2</v>
      </c>
      <c r="O14528" s="3">
        <f>Table1[[#This Row],[sales]]-Table1[[#This Row],[profit]]</f>
        <v>1823.5700000000002</v>
      </c>
      <c r="P14528" s="3">
        <f>Table1[[#This Row],[sales]]*Table1[[#This Row],[quantity]]</f>
        <v>2324.2800000000002</v>
      </c>
      <c r="Q14528" s="9">
        <f>Table1[[#This Row],[delivery_date]]-Table1[[#This Row],[order_date]]</f>
        <v>4</v>
      </c>
    </row>
    <row r="14529" spans="1:17" x14ac:dyDescent="0.35">
      <c r="A14529" t="s">
        <v>14560</v>
      </c>
      <c r="B14529" t="s">
        <v>41</v>
      </c>
      <c r="C14529" t="s">
        <v>14</v>
      </c>
      <c r="D14529" s="2">
        <v>1028.54</v>
      </c>
      <c r="E14529">
        <v>0.16</v>
      </c>
      <c r="F14529">
        <v>5</v>
      </c>
      <c r="G14529" s="1">
        <v>45031</v>
      </c>
      <c r="H14529" s="1">
        <v>45036</v>
      </c>
      <c r="I14529" t="s">
        <v>31</v>
      </c>
      <c r="J14529" t="s">
        <v>22</v>
      </c>
      <c r="K14529" s="2">
        <v>285.2</v>
      </c>
      <c r="L14529" t="s">
        <v>39</v>
      </c>
      <c r="M14529">
        <f>YEAR(Table1[[#This Row],[order_date]])</f>
        <v>2023</v>
      </c>
      <c r="N14529">
        <f>MONTH(Table1[[#This Row],[order_date]])</f>
        <v>4</v>
      </c>
      <c r="O14529" s="3">
        <f>Table1[[#This Row],[sales]]-Table1[[#This Row],[profit]]</f>
        <v>743.33999999999992</v>
      </c>
      <c r="P14529" s="3">
        <f>Table1[[#This Row],[sales]]*Table1[[#This Row],[quantity]]</f>
        <v>5142.7</v>
      </c>
      <c r="Q14529" s="9">
        <f>Table1[[#This Row],[delivery_date]]-Table1[[#This Row],[order_date]]</f>
        <v>5</v>
      </c>
    </row>
    <row r="14530" spans="1:17" x14ac:dyDescent="0.35">
      <c r="A14530" t="s">
        <v>14561</v>
      </c>
      <c r="B14530" t="s">
        <v>19</v>
      </c>
      <c r="C14530" t="s">
        <v>14</v>
      </c>
      <c r="D14530" s="2">
        <v>1460.33</v>
      </c>
      <c r="E14530">
        <v>0.49</v>
      </c>
      <c r="F14530">
        <v>7</v>
      </c>
      <c r="G14530" s="1">
        <v>45144</v>
      </c>
      <c r="H14530" s="1">
        <v>45149</v>
      </c>
      <c r="I14530" t="s">
        <v>15</v>
      </c>
      <c r="J14530" t="s">
        <v>22</v>
      </c>
      <c r="K14530" s="2">
        <v>127.29</v>
      </c>
      <c r="L14530" t="s">
        <v>34</v>
      </c>
      <c r="M14530">
        <f>YEAR(Table1[[#This Row],[order_date]])</f>
        <v>2023</v>
      </c>
      <c r="N14530">
        <f>MONTH(Table1[[#This Row],[order_date]])</f>
        <v>8</v>
      </c>
      <c r="O14530" s="3">
        <f>Table1[[#This Row],[sales]]-Table1[[#This Row],[profit]]</f>
        <v>1333.04</v>
      </c>
      <c r="P14530" s="3">
        <f>Table1[[#This Row],[sales]]*Table1[[#This Row],[quantity]]</f>
        <v>10222.31</v>
      </c>
      <c r="Q14530" s="9">
        <f>Table1[[#This Row],[delivery_date]]-Table1[[#This Row],[order_date]]</f>
        <v>5</v>
      </c>
    </row>
    <row r="14531" spans="1:17" x14ac:dyDescent="0.35">
      <c r="A14531" t="s">
        <v>14562</v>
      </c>
      <c r="B14531" t="s">
        <v>13</v>
      </c>
      <c r="C14531" t="s">
        <v>26</v>
      </c>
      <c r="D14531" s="2">
        <v>1844.9</v>
      </c>
      <c r="E14531">
        <v>0.39</v>
      </c>
      <c r="F14531">
        <v>6</v>
      </c>
      <c r="G14531" s="1">
        <v>45201</v>
      </c>
      <c r="H14531" s="1">
        <v>45206</v>
      </c>
      <c r="I14531" t="s">
        <v>31</v>
      </c>
      <c r="J14531" t="s">
        <v>22</v>
      </c>
      <c r="K14531" s="2">
        <v>350.64</v>
      </c>
      <c r="L14531" t="s">
        <v>34</v>
      </c>
      <c r="M14531">
        <f>YEAR(Table1[[#This Row],[order_date]])</f>
        <v>2023</v>
      </c>
      <c r="N14531">
        <f>MONTH(Table1[[#This Row],[order_date]])</f>
        <v>10</v>
      </c>
      <c r="O14531" s="3">
        <f>Table1[[#This Row],[sales]]-Table1[[#This Row],[profit]]</f>
        <v>1494.2600000000002</v>
      </c>
      <c r="P14531" s="3">
        <f>Table1[[#This Row],[sales]]*Table1[[#This Row],[quantity]]</f>
        <v>11069.400000000001</v>
      </c>
      <c r="Q14531" s="9">
        <f>Table1[[#This Row],[delivery_date]]-Table1[[#This Row],[order_date]]</f>
        <v>5</v>
      </c>
    </row>
    <row r="14532" spans="1:17" x14ac:dyDescent="0.35">
      <c r="A14532" t="s">
        <v>14563</v>
      </c>
      <c r="B14532" t="s">
        <v>41</v>
      </c>
      <c r="C14532" t="s">
        <v>20</v>
      </c>
      <c r="D14532" s="2">
        <v>3948.87</v>
      </c>
      <c r="E14532">
        <v>0.35</v>
      </c>
      <c r="F14532">
        <v>4</v>
      </c>
      <c r="G14532" s="1">
        <v>44947</v>
      </c>
      <c r="H14532" s="1">
        <v>44954</v>
      </c>
      <c r="I14532" t="s">
        <v>21</v>
      </c>
      <c r="J14532" t="s">
        <v>27</v>
      </c>
      <c r="K14532" s="2">
        <v>821.41</v>
      </c>
      <c r="L14532" t="s">
        <v>28</v>
      </c>
      <c r="M14532">
        <f>YEAR(Table1[[#This Row],[order_date]])</f>
        <v>2023</v>
      </c>
      <c r="N14532">
        <f>MONTH(Table1[[#This Row],[order_date]])</f>
        <v>1</v>
      </c>
      <c r="O14532" s="3">
        <f>Table1[[#This Row],[sales]]-Table1[[#This Row],[profit]]</f>
        <v>3127.46</v>
      </c>
      <c r="P14532" s="3">
        <f>Table1[[#This Row],[sales]]*Table1[[#This Row],[quantity]]</f>
        <v>15795.48</v>
      </c>
      <c r="Q14532" s="9">
        <f>Table1[[#This Row],[delivery_date]]-Table1[[#This Row],[order_date]]</f>
        <v>7</v>
      </c>
    </row>
    <row r="14533" spans="1:17" x14ac:dyDescent="0.35">
      <c r="A14533" t="s">
        <v>14564</v>
      </c>
      <c r="B14533" t="s">
        <v>25</v>
      </c>
      <c r="C14533" t="s">
        <v>20</v>
      </c>
      <c r="D14533" s="2">
        <v>4947.03</v>
      </c>
      <c r="E14533">
        <v>0.22</v>
      </c>
      <c r="F14533">
        <v>6</v>
      </c>
      <c r="G14533" s="1">
        <v>45240</v>
      </c>
      <c r="H14533" s="1">
        <v>45241</v>
      </c>
      <c r="I14533" t="s">
        <v>31</v>
      </c>
      <c r="J14533" t="s">
        <v>22</v>
      </c>
      <c r="K14533" s="2">
        <v>1010.69</v>
      </c>
      <c r="L14533" t="s">
        <v>28</v>
      </c>
      <c r="M14533">
        <f>YEAR(Table1[[#This Row],[order_date]])</f>
        <v>2023</v>
      </c>
      <c r="N14533">
        <f>MONTH(Table1[[#This Row],[order_date]])</f>
        <v>11</v>
      </c>
      <c r="O14533" s="3">
        <f>Table1[[#This Row],[sales]]-Table1[[#This Row],[profit]]</f>
        <v>3936.3399999999997</v>
      </c>
      <c r="P14533" s="3">
        <f>Table1[[#This Row],[sales]]*Table1[[#This Row],[quantity]]</f>
        <v>29682.18</v>
      </c>
      <c r="Q14533" s="9">
        <f>Table1[[#This Row],[delivery_date]]-Table1[[#This Row],[order_date]]</f>
        <v>1</v>
      </c>
    </row>
    <row r="14534" spans="1:17" x14ac:dyDescent="0.35">
      <c r="A14534" t="s">
        <v>14565</v>
      </c>
      <c r="B14534" t="s">
        <v>13</v>
      </c>
      <c r="C14534" t="s">
        <v>33</v>
      </c>
      <c r="D14534" s="2">
        <v>1001.49</v>
      </c>
      <c r="E14534">
        <v>0.45</v>
      </c>
      <c r="F14534">
        <v>3</v>
      </c>
      <c r="G14534" s="1">
        <v>45336</v>
      </c>
      <c r="H14534" s="1">
        <v>45337</v>
      </c>
      <c r="I14534" t="s">
        <v>21</v>
      </c>
      <c r="J14534" t="s">
        <v>16</v>
      </c>
      <c r="K14534" s="2">
        <v>188.13</v>
      </c>
      <c r="L14534" t="s">
        <v>23</v>
      </c>
      <c r="M14534">
        <f>YEAR(Table1[[#This Row],[order_date]])</f>
        <v>2024</v>
      </c>
      <c r="N14534">
        <f>MONTH(Table1[[#This Row],[order_date]])</f>
        <v>2</v>
      </c>
      <c r="O14534" s="3">
        <f>Table1[[#This Row],[sales]]-Table1[[#This Row],[profit]]</f>
        <v>813.36</v>
      </c>
      <c r="P14534" s="3">
        <f>Table1[[#This Row],[sales]]*Table1[[#This Row],[quantity]]</f>
        <v>3004.4700000000003</v>
      </c>
      <c r="Q14534" s="9">
        <f>Table1[[#This Row],[delivery_date]]-Table1[[#This Row],[order_date]]</f>
        <v>1</v>
      </c>
    </row>
    <row r="14535" spans="1:17" x14ac:dyDescent="0.35">
      <c r="A14535" t="s">
        <v>14566</v>
      </c>
      <c r="B14535" t="s">
        <v>13</v>
      </c>
      <c r="C14535" t="s">
        <v>36</v>
      </c>
      <c r="D14535" s="2">
        <v>1773.46</v>
      </c>
      <c r="E14535">
        <v>0.01</v>
      </c>
      <c r="F14535">
        <v>3</v>
      </c>
      <c r="G14535" s="1">
        <v>45384</v>
      </c>
      <c r="H14535" s="1">
        <v>45387</v>
      </c>
      <c r="I14535" t="s">
        <v>31</v>
      </c>
      <c r="J14535" t="s">
        <v>16</v>
      </c>
      <c r="K14535" s="2">
        <v>440.97</v>
      </c>
      <c r="L14535" t="s">
        <v>39</v>
      </c>
      <c r="M14535">
        <f>YEAR(Table1[[#This Row],[order_date]])</f>
        <v>2024</v>
      </c>
      <c r="N14535">
        <f>MONTH(Table1[[#This Row],[order_date]])</f>
        <v>4</v>
      </c>
      <c r="O14535" s="3">
        <f>Table1[[#This Row],[sales]]-Table1[[#This Row],[profit]]</f>
        <v>1332.49</v>
      </c>
      <c r="P14535" s="3">
        <f>Table1[[#This Row],[sales]]*Table1[[#This Row],[quantity]]</f>
        <v>5320.38</v>
      </c>
      <c r="Q14535" s="9">
        <f>Table1[[#This Row],[delivery_date]]-Table1[[#This Row],[order_date]]</f>
        <v>3</v>
      </c>
    </row>
    <row r="14536" spans="1:17" x14ac:dyDescent="0.35">
      <c r="A14536" t="s">
        <v>14567</v>
      </c>
      <c r="B14536" t="s">
        <v>41</v>
      </c>
      <c r="C14536" t="s">
        <v>36</v>
      </c>
      <c r="D14536" s="2">
        <v>1472.99</v>
      </c>
      <c r="E14536">
        <v>0.11</v>
      </c>
      <c r="F14536">
        <v>7</v>
      </c>
      <c r="G14536" s="1">
        <v>45226</v>
      </c>
      <c r="H14536" s="1">
        <v>45227</v>
      </c>
      <c r="I14536" t="s">
        <v>31</v>
      </c>
      <c r="J14536" t="s">
        <v>22</v>
      </c>
      <c r="K14536" s="2">
        <v>95.27</v>
      </c>
      <c r="L14536" t="s">
        <v>17</v>
      </c>
      <c r="M14536">
        <f>YEAR(Table1[[#This Row],[order_date]])</f>
        <v>2023</v>
      </c>
      <c r="N14536">
        <f>MONTH(Table1[[#This Row],[order_date]])</f>
        <v>10</v>
      </c>
      <c r="O14536" s="3">
        <f>Table1[[#This Row],[sales]]-Table1[[#This Row],[profit]]</f>
        <v>1377.72</v>
      </c>
      <c r="P14536" s="3">
        <f>Table1[[#This Row],[sales]]*Table1[[#This Row],[quantity]]</f>
        <v>10310.93</v>
      </c>
      <c r="Q14536" s="9">
        <f>Table1[[#This Row],[delivery_date]]-Table1[[#This Row],[order_date]]</f>
        <v>1</v>
      </c>
    </row>
    <row r="14537" spans="1:17" x14ac:dyDescent="0.35">
      <c r="A14537" t="s">
        <v>14568</v>
      </c>
      <c r="B14537" t="s">
        <v>19</v>
      </c>
      <c r="C14537" t="s">
        <v>33</v>
      </c>
      <c r="D14537" s="2">
        <v>315.93</v>
      </c>
      <c r="E14537">
        <v>0.35</v>
      </c>
      <c r="F14537">
        <v>9</v>
      </c>
      <c r="G14537" s="1">
        <v>44953</v>
      </c>
      <c r="H14537" s="1">
        <v>44957</v>
      </c>
      <c r="I14537" t="s">
        <v>21</v>
      </c>
      <c r="J14537" t="s">
        <v>16</v>
      </c>
      <c r="K14537" s="2">
        <v>68.16</v>
      </c>
      <c r="L14537" t="s">
        <v>28</v>
      </c>
      <c r="M14537">
        <f>YEAR(Table1[[#This Row],[order_date]])</f>
        <v>2023</v>
      </c>
      <c r="N14537">
        <f>MONTH(Table1[[#This Row],[order_date]])</f>
        <v>1</v>
      </c>
      <c r="O14537" s="3">
        <f>Table1[[#This Row],[sales]]-Table1[[#This Row],[profit]]</f>
        <v>247.77</v>
      </c>
      <c r="P14537" s="3">
        <f>Table1[[#This Row],[sales]]*Table1[[#This Row],[quantity]]</f>
        <v>2843.37</v>
      </c>
      <c r="Q14537" s="9">
        <f>Table1[[#This Row],[delivery_date]]-Table1[[#This Row],[order_date]]</f>
        <v>4</v>
      </c>
    </row>
    <row r="14538" spans="1:17" x14ac:dyDescent="0.35">
      <c r="A14538" t="s">
        <v>14569</v>
      </c>
      <c r="B14538" t="s">
        <v>41</v>
      </c>
      <c r="C14538" t="s">
        <v>36</v>
      </c>
      <c r="D14538" s="2">
        <v>1174.17</v>
      </c>
      <c r="E14538">
        <v>0.25</v>
      </c>
      <c r="F14538">
        <v>1</v>
      </c>
      <c r="G14538" s="1">
        <v>45574</v>
      </c>
      <c r="H14538" s="1">
        <v>45577</v>
      </c>
      <c r="I14538" t="s">
        <v>15</v>
      </c>
      <c r="J14538" t="s">
        <v>16</v>
      </c>
      <c r="K14538" s="2">
        <v>318.86</v>
      </c>
      <c r="L14538" t="s">
        <v>28</v>
      </c>
      <c r="M14538">
        <f>YEAR(Table1[[#This Row],[order_date]])</f>
        <v>2024</v>
      </c>
      <c r="N14538">
        <f>MONTH(Table1[[#This Row],[order_date]])</f>
        <v>10</v>
      </c>
      <c r="O14538" s="3">
        <f>Table1[[#This Row],[sales]]-Table1[[#This Row],[profit]]</f>
        <v>855.31000000000006</v>
      </c>
      <c r="P14538" s="3">
        <f>Table1[[#This Row],[sales]]*Table1[[#This Row],[quantity]]</f>
        <v>1174.17</v>
      </c>
      <c r="Q14538" s="9">
        <f>Table1[[#This Row],[delivery_date]]-Table1[[#This Row],[order_date]]</f>
        <v>3</v>
      </c>
    </row>
    <row r="14539" spans="1:17" x14ac:dyDescent="0.35">
      <c r="A14539" t="s">
        <v>14570</v>
      </c>
      <c r="B14539" t="s">
        <v>19</v>
      </c>
      <c r="C14539" t="s">
        <v>26</v>
      </c>
      <c r="D14539" s="2">
        <v>4517.91</v>
      </c>
      <c r="E14539">
        <v>0.27</v>
      </c>
      <c r="F14539">
        <v>4</v>
      </c>
      <c r="G14539" s="1">
        <v>45311</v>
      </c>
      <c r="H14539" s="1">
        <v>45318</v>
      </c>
      <c r="I14539" t="s">
        <v>21</v>
      </c>
      <c r="J14539" t="s">
        <v>16</v>
      </c>
      <c r="K14539" s="2">
        <v>1259.25</v>
      </c>
      <c r="L14539" t="s">
        <v>23</v>
      </c>
      <c r="M14539">
        <f>YEAR(Table1[[#This Row],[order_date]])</f>
        <v>2024</v>
      </c>
      <c r="N14539">
        <f>MONTH(Table1[[#This Row],[order_date]])</f>
        <v>1</v>
      </c>
      <c r="O14539" s="3">
        <f>Table1[[#This Row],[sales]]-Table1[[#This Row],[profit]]</f>
        <v>3258.66</v>
      </c>
      <c r="P14539" s="3">
        <f>Table1[[#This Row],[sales]]*Table1[[#This Row],[quantity]]</f>
        <v>18071.64</v>
      </c>
      <c r="Q14539" s="9">
        <f>Table1[[#This Row],[delivery_date]]-Table1[[#This Row],[order_date]]</f>
        <v>7</v>
      </c>
    </row>
    <row r="14540" spans="1:17" x14ac:dyDescent="0.35">
      <c r="A14540" t="s">
        <v>14571</v>
      </c>
      <c r="B14540" t="s">
        <v>13</v>
      </c>
      <c r="C14540" t="s">
        <v>20</v>
      </c>
      <c r="D14540" s="2">
        <v>4230.01</v>
      </c>
      <c r="E14540">
        <v>0.21</v>
      </c>
      <c r="F14540">
        <v>5</v>
      </c>
      <c r="G14540" s="1">
        <v>45565</v>
      </c>
      <c r="H14540" s="1">
        <v>45569</v>
      </c>
      <c r="I14540" t="s">
        <v>31</v>
      </c>
      <c r="J14540" t="s">
        <v>27</v>
      </c>
      <c r="K14540" s="2">
        <v>399.28</v>
      </c>
      <c r="L14540" t="s">
        <v>34</v>
      </c>
      <c r="M14540">
        <f>YEAR(Table1[[#This Row],[order_date]])</f>
        <v>2024</v>
      </c>
      <c r="N14540">
        <f>MONTH(Table1[[#This Row],[order_date]])</f>
        <v>9</v>
      </c>
      <c r="O14540" s="3">
        <f>Table1[[#This Row],[sales]]-Table1[[#This Row],[profit]]</f>
        <v>3830.7300000000005</v>
      </c>
      <c r="P14540" s="3">
        <f>Table1[[#This Row],[sales]]*Table1[[#This Row],[quantity]]</f>
        <v>21150.050000000003</v>
      </c>
      <c r="Q14540" s="9">
        <f>Table1[[#This Row],[delivery_date]]-Table1[[#This Row],[order_date]]</f>
        <v>4</v>
      </c>
    </row>
    <row r="14541" spans="1:17" x14ac:dyDescent="0.35">
      <c r="A14541" t="s">
        <v>14572</v>
      </c>
      <c r="B14541" t="s">
        <v>41</v>
      </c>
      <c r="C14541" t="s">
        <v>33</v>
      </c>
      <c r="D14541" s="2">
        <v>921.23</v>
      </c>
      <c r="E14541">
        <v>0.08</v>
      </c>
      <c r="F14541">
        <v>2</v>
      </c>
      <c r="G14541" s="1">
        <v>44999</v>
      </c>
      <c r="H14541" s="1">
        <v>45003</v>
      </c>
      <c r="I14541" t="s">
        <v>15</v>
      </c>
      <c r="J14541" t="s">
        <v>27</v>
      </c>
      <c r="K14541" s="2">
        <v>184.65</v>
      </c>
      <c r="L14541" t="s">
        <v>28</v>
      </c>
      <c r="M14541">
        <f>YEAR(Table1[[#This Row],[order_date]])</f>
        <v>2023</v>
      </c>
      <c r="N14541">
        <f>MONTH(Table1[[#This Row],[order_date]])</f>
        <v>3</v>
      </c>
      <c r="O14541" s="3">
        <f>Table1[[#This Row],[sales]]-Table1[[#This Row],[profit]]</f>
        <v>736.58</v>
      </c>
      <c r="P14541" s="3">
        <f>Table1[[#This Row],[sales]]*Table1[[#This Row],[quantity]]</f>
        <v>1842.46</v>
      </c>
      <c r="Q14541" s="9">
        <f>Table1[[#This Row],[delivery_date]]-Table1[[#This Row],[order_date]]</f>
        <v>4</v>
      </c>
    </row>
    <row r="14542" spans="1:17" x14ac:dyDescent="0.35">
      <c r="A14542" t="s">
        <v>14573</v>
      </c>
      <c r="B14542" t="s">
        <v>25</v>
      </c>
      <c r="C14542" t="s">
        <v>26</v>
      </c>
      <c r="D14542" s="2">
        <v>1894.2</v>
      </c>
      <c r="E14542">
        <v>0.08</v>
      </c>
      <c r="F14542">
        <v>3</v>
      </c>
      <c r="G14542" s="1">
        <v>44957</v>
      </c>
      <c r="H14542" s="1">
        <v>44964</v>
      </c>
      <c r="I14542" t="s">
        <v>21</v>
      </c>
      <c r="J14542" t="s">
        <v>22</v>
      </c>
      <c r="K14542" s="2">
        <v>227.45</v>
      </c>
      <c r="L14542" t="s">
        <v>34</v>
      </c>
      <c r="M14542">
        <f>YEAR(Table1[[#This Row],[order_date]])</f>
        <v>2023</v>
      </c>
      <c r="N14542">
        <f>MONTH(Table1[[#This Row],[order_date]])</f>
        <v>1</v>
      </c>
      <c r="O14542" s="3">
        <f>Table1[[#This Row],[sales]]-Table1[[#This Row],[profit]]</f>
        <v>1666.75</v>
      </c>
      <c r="P14542" s="3">
        <f>Table1[[#This Row],[sales]]*Table1[[#This Row],[quantity]]</f>
        <v>5682.6</v>
      </c>
      <c r="Q14542" s="9">
        <f>Table1[[#This Row],[delivery_date]]-Table1[[#This Row],[order_date]]</f>
        <v>7</v>
      </c>
    </row>
    <row r="14543" spans="1:17" x14ac:dyDescent="0.35">
      <c r="A14543" t="s">
        <v>14574</v>
      </c>
      <c r="B14543" t="s">
        <v>41</v>
      </c>
      <c r="C14543" t="s">
        <v>33</v>
      </c>
      <c r="D14543" s="2">
        <v>1622.93</v>
      </c>
      <c r="E14543">
        <v>0.15</v>
      </c>
      <c r="F14543">
        <v>5</v>
      </c>
      <c r="G14543" s="1">
        <v>45317</v>
      </c>
      <c r="H14543" s="1">
        <v>45323</v>
      </c>
      <c r="I14543" t="s">
        <v>21</v>
      </c>
      <c r="J14543" t="s">
        <v>16</v>
      </c>
      <c r="K14543" s="2">
        <v>374.45</v>
      </c>
      <c r="L14543" t="s">
        <v>34</v>
      </c>
      <c r="M14543">
        <f>YEAR(Table1[[#This Row],[order_date]])</f>
        <v>2024</v>
      </c>
      <c r="N14543">
        <f>MONTH(Table1[[#This Row],[order_date]])</f>
        <v>1</v>
      </c>
      <c r="O14543" s="3">
        <f>Table1[[#This Row],[sales]]-Table1[[#This Row],[profit]]</f>
        <v>1248.48</v>
      </c>
      <c r="P14543" s="3">
        <f>Table1[[#This Row],[sales]]*Table1[[#This Row],[quantity]]</f>
        <v>8114.6500000000005</v>
      </c>
      <c r="Q14543" s="9">
        <f>Table1[[#This Row],[delivery_date]]-Table1[[#This Row],[order_date]]</f>
        <v>6</v>
      </c>
    </row>
    <row r="14544" spans="1:17" x14ac:dyDescent="0.35">
      <c r="A14544" t="s">
        <v>14575</v>
      </c>
      <c r="B14544" t="s">
        <v>19</v>
      </c>
      <c r="C14544" t="s">
        <v>20</v>
      </c>
      <c r="D14544" s="2">
        <v>823.93</v>
      </c>
      <c r="E14544">
        <v>0.23</v>
      </c>
      <c r="F14544">
        <v>8</v>
      </c>
      <c r="G14544" s="1">
        <v>44935</v>
      </c>
      <c r="H14544" s="1">
        <v>44937</v>
      </c>
      <c r="I14544" t="s">
        <v>15</v>
      </c>
      <c r="J14544" t="s">
        <v>16</v>
      </c>
      <c r="K14544" s="2">
        <v>57.57</v>
      </c>
      <c r="L14544" t="s">
        <v>34</v>
      </c>
      <c r="M14544">
        <f>YEAR(Table1[[#This Row],[order_date]])</f>
        <v>2023</v>
      </c>
      <c r="N14544">
        <f>MONTH(Table1[[#This Row],[order_date]])</f>
        <v>1</v>
      </c>
      <c r="O14544" s="3">
        <f>Table1[[#This Row],[sales]]-Table1[[#This Row],[profit]]</f>
        <v>766.3599999999999</v>
      </c>
      <c r="P14544" s="3">
        <f>Table1[[#This Row],[sales]]*Table1[[#This Row],[quantity]]</f>
        <v>6591.44</v>
      </c>
      <c r="Q14544" s="9">
        <f>Table1[[#This Row],[delivery_date]]-Table1[[#This Row],[order_date]]</f>
        <v>2</v>
      </c>
    </row>
    <row r="14545" spans="1:17" x14ac:dyDescent="0.35">
      <c r="A14545" t="s">
        <v>14576</v>
      </c>
      <c r="B14545" t="s">
        <v>19</v>
      </c>
      <c r="C14545" t="s">
        <v>36</v>
      </c>
      <c r="D14545" s="2">
        <v>3148.82</v>
      </c>
      <c r="E14545">
        <v>0.41</v>
      </c>
      <c r="F14545">
        <v>3</v>
      </c>
      <c r="G14545" s="1">
        <v>45125</v>
      </c>
      <c r="H14545" s="1">
        <v>45130</v>
      </c>
      <c r="I14545" t="s">
        <v>15</v>
      </c>
      <c r="J14545" t="s">
        <v>27</v>
      </c>
      <c r="K14545" s="2">
        <v>254.99</v>
      </c>
      <c r="L14545" t="s">
        <v>39</v>
      </c>
      <c r="M14545">
        <f>YEAR(Table1[[#This Row],[order_date]])</f>
        <v>2023</v>
      </c>
      <c r="N14545">
        <f>MONTH(Table1[[#This Row],[order_date]])</f>
        <v>7</v>
      </c>
      <c r="O14545" s="3">
        <f>Table1[[#This Row],[sales]]-Table1[[#This Row],[profit]]</f>
        <v>2893.83</v>
      </c>
      <c r="P14545" s="3">
        <f>Table1[[#This Row],[sales]]*Table1[[#This Row],[quantity]]</f>
        <v>9446.4600000000009</v>
      </c>
      <c r="Q14545" s="9">
        <f>Table1[[#This Row],[delivery_date]]-Table1[[#This Row],[order_date]]</f>
        <v>5</v>
      </c>
    </row>
    <row r="14546" spans="1:17" x14ac:dyDescent="0.35">
      <c r="A14546" t="s">
        <v>14577</v>
      </c>
      <c r="B14546" t="s">
        <v>41</v>
      </c>
      <c r="C14546" t="s">
        <v>26</v>
      </c>
      <c r="D14546" s="2">
        <v>2830.76</v>
      </c>
      <c r="E14546">
        <v>0.22</v>
      </c>
      <c r="F14546">
        <v>3</v>
      </c>
      <c r="G14546" s="1">
        <v>45402</v>
      </c>
      <c r="H14546" s="1">
        <v>45406</v>
      </c>
      <c r="I14546" t="s">
        <v>21</v>
      </c>
      <c r="J14546" t="s">
        <v>27</v>
      </c>
      <c r="K14546" s="2">
        <v>617.48</v>
      </c>
      <c r="L14546" t="s">
        <v>23</v>
      </c>
      <c r="M14546">
        <f>YEAR(Table1[[#This Row],[order_date]])</f>
        <v>2024</v>
      </c>
      <c r="N14546">
        <f>MONTH(Table1[[#This Row],[order_date]])</f>
        <v>4</v>
      </c>
      <c r="O14546" s="3">
        <f>Table1[[#This Row],[sales]]-Table1[[#This Row],[profit]]</f>
        <v>2213.2800000000002</v>
      </c>
      <c r="P14546" s="3">
        <f>Table1[[#This Row],[sales]]*Table1[[#This Row],[quantity]]</f>
        <v>8492.2800000000007</v>
      </c>
      <c r="Q14546" s="9">
        <f>Table1[[#This Row],[delivery_date]]-Table1[[#This Row],[order_date]]</f>
        <v>4</v>
      </c>
    </row>
    <row r="14547" spans="1:17" x14ac:dyDescent="0.35">
      <c r="A14547" t="s">
        <v>14578</v>
      </c>
      <c r="B14547" t="s">
        <v>19</v>
      </c>
      <c r="C14547" t="s">
        <v>20</v>
      </c>
      <c r="D14547" s="2">
        <v>2192.2600000000002</v>
      </c>
      <c r="E14547">
        <v>0.45</v>
      </c>
      <c r="F14547">
        <v>6</v>
      </c>
      <c r="G14547" s="1">
        <v>45307</v>
      </c>
      <c r="H14547" s="1">
        <v>45312</v>
      </c>
      <c r="I14547" t="s">
        <v>21</v>
      </c>
      <c r="J14547" t="s">
        <v>22</v>
      </c>
      <c r="K14547" s="2">
        <v>409.97</v>
      </c>
      <c r="L14547" t="s">
        <v>34</v>
      </c>
      <c r="M14547">
        <f>YEAR(Table1[[#This Row],[order_date]])</f>
        <v>2024</v>
      </c>
      <c r="N14547">
        <f>MONTH(Table1[[#This Row],[order_date]])</f>
        <v>1</v>
      </c>
      <c r="O14547" s="3">
        <f>Table1[[#This Row],[sales]]-Table1[[#This Row],[profit]]</f>
        <v>1782.2900000000002</v>
      </c>
      <c r="P14547" s="3">
        <f>Table1[[#This Row],[sales]]*Table1[[#This Row],[quantity]]</f>
        <v>13153.560000000001</v>
      </c>
      <c r="Q14547" s="9">
        <f>Table1[[#This Row],[delivery_date]]-Table1[[#This Row],[order_date]]</f>
        <v>5</v>
      </c>
    </row>
    <row r="14548" spans="1:17" x14ac:dyDescent="0.35">
      <c r="A14548" t="s">
        <v>14579</v>
      </c>
      <c r="B14548" t="s">
        <v>13</v>
      </c>
      <c r="C14548" t="s">
        <v>33</v>
      </c>
      <c r="D14548" s="2">
        <v>4291.9399999999996</v>
      </c>
      <c r="E14548">
        <v>0.06</v>
      </c>
      <c r="F14548">
        <v>8</v>
      </c>
      <c r="G14548" s="1">
        <v>45408</v>
      </c>
      <c r="H14548" s="1">
        <v>45411</v>
      </c>
      <c r="I14548" t="s">
        <v>31</v>
      </c>
      <c r="J14548" t="s">
        <v>22</v>
      </c>
      <c r="K14548" s="2">
        <v>1175.97</v>
      </c>
      <c r="L14548" t="s">
        <v>23</v>
      </c>
      <c r="M14548">
        <f>YEAR(Table1[[#This Row],[order_date]])</f>
        <v>2024</v>
      </c>
      <c r="N14548">
        <f>MONTH(Table1[[#This Row],[order_date]])</f>
        <v>4</v>
      </c>
      <c r="O14548" s="3">
        <f>Table1[[#This Row],[sales]]-Table1[[#This Row],[profit]]</f>
        <v>3115.9699999999993</v>
      </c>
      <c r="P14548" s="3">
        <f>Table1[[#This Row],[sales]]*Table1[[#This Row],[quantity]]</f>
        <v>34335.519999999997</v>
      </c>
      <c r="Q14548" s="9">
        <f>Table1[[#This Row],[delivery_date]]-Table1[[#This Row],[order_date]]</f>
        <v>3</v>
      </c>
    </row>
    <row r="14549" spans="1:17" x14ac:dyDescent="0.35">
      <c r="A14549" t="s">
        <v>14580</v>
      </c>
      <c r="B14549" t="s">
        <v>41</v>
      </c>
      <c r="C14549" t="s">
        <v>14</v>
      </c>
      <c r="D14549" s="2">
        <v>3136.59</v>
      </c>
      <c r="E14549">
        <v>0.14000000000000001</v>
      </c>
      <c r="F14549">
        <v>1</v>
      </c>
      <c r="G14549" s="1">
        <v>45363</v>
      </c>
      <c r="H14549" s="1">
        <v>45368</v>
      </c>
      <c r="I14549" t="s">
        <v>21</v>
      </c>
      <c r="J14549" t="s">
        <v>22</v>
      </c>
      <c r="K14549" s="2">
        <v>178.98</v>
      </c>
      <c r="L14549" t="s">
        <v>34</v>
      </c>
      <c r="M14549">
        <f>YEAR(Table1[[#This Row],[order_date]])</f>
        <v>2024</v>
      </c>
      <c r="N14549">
        <f>MONTH(Table1[[#This Row],[order_date]])</f>
        <v>3</v>
      </c>
      <c r="O14549" s="3">
        <f>Table1[[#This Row],[sales]]-Table1[[#This Row],[profit]]</f>
        <v>2957.61</v>
      </c>
      <c r="P14549" s="3">
        <f>Table1[[#This Row],[sales]]*Table1[[#This Row],[quantity]]</f>
        <v>3136.59</v>
      </c>
      <c r="Q14549" s="9">
        <f>Table1[[#This Row],[delivery_date]]-Table1[[#This Row],[order_date]]</f>
        <v>5</v>
      </c>
    </row>
    <row r="14550" spans="1:17" x14ac:dyDescent="0.35">
      <c r="A14550" t="s">
        <v>14581</v>
      </c>
      <c r="B14550" t="s">
        <v>19</v>
      </c>
      <c r="C14550" t="s">
        <v>26</v>
      </c>
      <c r="D14550" s="2">
        <v>1370.44</v>
      </c>
      <c r="E14550">
        <v>0.04</v>
      </c>
      <c r="F14550">
        <v>7</v>
      </c>
      <c r="G14550" s="1">
        <v>45070</v>
      </c>
      <c r="H14550" s="1">
        <v>45071</v>
      </c>
      <c r="I14550" t="s">
        <v>15</v>
      </c>
      <c r="J14550" t="s">
        <v>22</v>
      </c>
      <c r="K14550" s="2">
        <v>308.88</v>
      </c>
      <c r="L14550" t="s">
        <v>39</v>
      </c>
      <c r="M14550">
        <f>YEAR(Table1[[#This Row],[order_date]])</f>
        <v>2023</v>
      </c>
      <c r="N14550">
        <f>MONTH(Table1[[#This Row],[order_date]])</f>
        <v>5</v>
      </c>
      <c r="O14550" s="3">
        <f>Table1[[#This Row],[sales]]-Table1[[#This Row],[profit]]</f>
        <v>1061.56</v>
      </c>
      <c r="P14550" s="3">
        <f>Table1[[#This Row],[sales]]*Table1[[#This Row],[quantity]]</f>
        <v>9593.08</v>
      </c>
      <c r="Q14550" s="9">
        <f>Table1[[#This Row],[delivery_date]]-Table1[[#This Row],[order_date]]</f>
        <v>1</v>
      </c>
    </row>
    <row r="14551" spans="1:17" x14ac:dyDescent="0.35">
      <c r="A14551" t="s">
        <v>14582</v>
      </c>
      <c r="B14551" t="s">
        <v>41</v>
      </c>
      <c r="C14551" t="s">
        <v>33</v>
      </c>
      <c r="D14551" s="2">
        <v>1931.15</v>
      </c>
      <c r="E14551">
        <v>0.26</v>
      </c>
      <c r="F14551">
        <v>7</v>
      </c>
      <c r="G14551" s="1">
        <v>45640</v>
      </c>
      <c r="H14551" s="1">
        <v>45645</v>
      </c>
      <c r="I14551" t="s">
        <v>21</v>
      </c>
      <c r="J14551" t="s">
        <v>27</v>
      </c>
      <c r="K14551" s="2">
        <v>441.36</v>
      </c>
      <c r="L14551" t="s">
        <v>28</v>
      </c>
      <c r="M14551">
        <f>YEAR(Table1[[#This Row],[order_date]])</f>
        <v>2024</v>
      </c>
      <c r="N14551">
        <f>MONTH(Table1[[#This Row],[order_date]])</f>
        <v>12</v>
      </c>
      <c r="O14551" s="3">
        <f>Table1[[#This Row],[sales]]-Table1[[#This Row],[profit]]</f>
        <v>1489.79</v>
      </c>
      <c r="P14551" s="3">
        <f>Table1[[#This Row],[sales]]*Table1[[#This Row],[quantity]]</f>
        <v>13518.050000000001</v>
      </c>
      <c r="Q14551" s="9">
        <f>Table1[[#This Row],[delivery_date]]-Table1[[#This Row],[order_date]]</f>
        <v>5</v>
      </c>
    </row>
    <row r="14552" spans="1:17" x14ac:dyDescent="0.35">
      <c r="A14552" t="s">
        <v>14583</v>
      </c>
      <c r="B14552" t="s">
        <v>41</v>
      </c>
      <c r="C14552" t="s">
        <v>33</v>
      </c>
      <c r="D14552" s="2">
        <v>835.77</v>
      </c>
      <c r="E14552">
        <v>0.05</v>
      </c>
      <c r="F14552">
        <v>3</v>
      </c>
      <c r="G14552" s="1">
        <v>45334</v>
      </c>
      <c r="H14552" s="1">
        <v>45335</v>
      </c>
      <c r="I14552" t="s">
        <v>15</v>
      </c>
      <c r="J14552" t="s">
        <v>27</v>
      </c>
      <c r="K14552" s="2">
        <v>215.05</v>
      </c>
      <c r="L14552" t="s">
        <v>34</v>
      </c>
      <c r="M14552">
        <f>YEAR(Table1[[#This Row],[order_date]])</f>
        <v>2024</v>
      </c>
      <c r="N14552">
        <f>MONTH(Table1[[#This Row],[order_date]])</f>
        <v>2</v>
      </c>
      <c r="O14552" s="3">
        <f>Table1[[#This Row],[sales]]-Table1[[#This Row],[profit]]</f>
        <v>620.72</v>
      </c>
      <c r="P14552" s="3">
        <f>Table1[[#This Row],[sales]]*Table1[[#This Row],[quantity]]</f>
        <v>2507.31</v>
      </c>
      <c r="Q14552" s="9">
        <f>Table1[[#This Row],[delivery_date]]-Table1[[#This Row],[order_date]]</f>
        <v>1</v>
      </c>
    </row>
    <row r="14553" spans="1:17" x14ac:dyDescent="0.35">
      <c r="A14553" t="s">
        <v>14584</v>
      </c>
      <c r="B14553" t="s">
        <v>25</v>
      </c>
      <c r="C14553" t="s">
        <v>20</v>
      </c>
      <c r="D14553" s="2">
        <v>2997.73</v>
      </c>
      <c r="E14553">
        <v>0.4</v>
      </c>
      <c r="F14553">
        <v>3</v>
      </c>
      <c r="G14553" s="1">
        <v>45256</v>
      </c>
      <c r="H14553" s="1">
        <v>45258</v>
      </c>
      <c r="I14553" t="s">
        <v>31</v>
      </c>
      <c r="J14553" t="s">
        <v>16</v>
      </c>
      <c r="K14553" s="2">
        <v>727.37</v>
      </c>
      <c r="L14553" t="s">
        <v>23</v>
      </c>
      <c r="M14553">
        <f>YEAR(Table1[[#This Row],[order_date]])</f>
        <v>2023</v>
      </c>
      <c r="N14553">
        <f>MONTH(Table1[[#This Row],[order_date]])</f>
        <v>11</v>
      </c>
      <c r="O14553" s="3">
        <f>Table1[[#This Row],[sales]]-Table1[[#This Row],[profit]]</f>
        <v>2270.36</v>
      </c>
      <c r="P14553" s="3">
        <f>Table1[[#This Row],[sales]]*Table1[[#This Row],[quantity]]</f>
        <v>8993.19</v>
      </c>
      <c r="Q14553" s="9">
        <f>Table1[[#This Row],[delivery_date]]-Table1[[#This Row],[order_date]]</f>
        <v>2</v>
      </c>
    </row>
    <row r="14554" spans="1:17" x14ac:dyDescent="0.35">
      <c r="A14554" t="s">
        <v>14585</v>
      </c>
      <c r="B14554" t="s">
        <v>41</v>
      </c>
      <c r="C14554" t="s">
        <v>33</v>
      </c>
      <c r="D14554" s="2">
        <v>2974.48</v>
      </c>
      <c r="E14554">
        <v>0.02</v>
      </c>
      <c r="F14554">
        <v>9</v>
      </c>
      <c r="G14554" s="1">
        <v>45100</v>
      </c>
      <c r="H14554" s="1">
        <v>45102</v>
      </c>
      <c r="I14554" t="s">
        <v>15</v>
      </c>
      <c r="J14554" t="s">
        <v>27</v>
      </c>
      <c r="K14554" s="2">
        <v>534.63</v>
      </c>
      <c r="L14554" t="s">
        <v>34</v>
      </c>
      <c r="M14554">
        <f>YEAR(Table1[[#This Row],[order_date]])</f>
        <v>2023</v>
      </c>
      <c r="N14554">
        <f>MONTH(Table1[[#This Row],[order_date]])</f>
        <v>6</v>
      </c>
      <c r="O14554" s="3">
        <f>Table1[[#This Row],[sales]]-Table1[[#This Row],[profit]]</f>
        <v>2439.85</v>
      </c>
      <c r="P14554" s="3">
        <f>Table1[[#This Row],[sales]]*Table1[[#This Row],[quantity]]</f>
        <v>26770.32</v>
      </c>
      <c r="Q14554" s="9">
        <f>Table1[[#This Row],[delivery_date]]-Table1[[#This Row],[order_date]]</f>
        <v>2</v>
      </c>
    </row>
    <row r="14555" spans="1:17" x14ac:dyDescent="0.35">
      <c r="A14555" t="s">
        <v>14586</v>
      </c>
      <c r="B14555" t="s">
        <v>25</v>
      </c>
      <c r="C14555" t="s">
        <v>26</v>
      </c>
      <c r="D14555" s="2">
        <v>4363.8999999999996</v>
      </c>
      <c r="E14555">
        <v>0.24</v>
      </c>
      <c r="F14555">
        <v>1</v>
      </c>
      <c r="G14555" s="1">
        <v>45655</v>
      </c>
      <c r="H14555" s="1">
        <v>45659</v>
      </c>
      <c r="I14555" t="s">
        <v>15</v>
      </c>
      <c r="J14555" t="s">
        <v>27</v>
      </c>
      <c r="K14555" s="2">
        <v>531.25</v>
      </c>
      <c r="L14555" t="s">
        <v>23</v>
      </c>
      <c r="M14555">
        <f>YEAR(Table1[[#This Row],[order_date]])</f>
        <v>2024</v>
      </c>
      <c r="N14555">
        <f>MONTH(Table1[[#This Row],[order_date]])</f>
        <v>12</v>
      </c>
      <c r="O14555" s="3">
        <f>Table1[[#This Row],[sales]]-Table1[[#This Row],[profit]]</f>
        <v>3832.6499999999996</v>
      </c>
      <c r="P14555" s="3">
        <f>Table1[[#This Row],[sales]]*Table1[[#This Row],[quantity]]</f>
        <v>4363.8999999999996</v>
      </c>
      <c r="Q14555" s="9">
        <f>Table1[[#This Row],[delivery_date]]-Table1[[#This Row],[order_date]]</f>
        <v>4</v>
      </c>
    </row>
    <row r="14556" spans="1:17" x14ac:dyDescent="0.35">
      <c r="A14556" t="s">
        <v>14587</v>
      </c>
      <c r="B14556" t="s">
        <v>19</v>
      </c>
      <c r="C14556" t="s">
        <v>26</v>
      </c>
      <c r="D14556" s="2">
        <v>4293.5</v>
      </c>
      <c r="E14556">
        <v>0.21</v>
      </c>
      <c r="F14556">
        <v>1</v>
      </c>
      <c r="G14556" s="1">
        <v>45159</v>
      </c>
      <c r="H14556" s="1">
        <v>45160</v>
      </c>
      <c r="I14556" t="s">
        <v>15</v>
      </c>
      <c r="J14556" t="s">
        <v>16</v>
      </c>
      <c r="K14556" s="2">
        <v>637.74</v>
      </c>
      <c r="L14556" t="s">
        <v>34</v>
      </c>
      <c r="M14556">
        <f>YEAR(Table1[[#This Row],[order_date]])</f>
        <v>2023</v>
      </c>
      <c r="N14556">
        <f>MONTH(Table1[[#This Row],[order_date]])</f>
        <v>8</v>
      </c>
      <c r="O14556" s="3">
        <f>Table1[[#This Row],[sales]]-Table1[[#This Row],[profit]]</f>
        <v>3655.76</v>
      </c>
      <c r="P14556" s="3">
        <f>Table1[[#This Row],[sales]]*Table1[[#This Row],[quantity]]</f>
        <v>4293.5</v>
      </c>
      <c r="Q14556" s="9">
        <f>Table1[[#This Row],[delivery_date]]-Table1[[#This Row],[order_date]]</f>
        <v>1</v>
      </c>
    </row>
    <row r="14557" spans="1:17" x14ac:dyDescent="0.35">
      <c r="A14557" t="s">
        <v>14588</v>
      </c>
      <c r="B14557" t="s">
        <v>25</v>
      </c>
      <c r="C14557" t="s">
        <v>33</v>
      </c>
      <c r="D14557" s="2">
        <v>4201.0200000000004</v>
      </c>
      <c r="E14557">
        <v>0.1</v>
      </c>
      <c r="F14557">
        <v>2</v>
      </c>
      <c r="G14557" s="1">
        <v>45361</v>
      </c>
      <c r="H14557" s="1">
        <v>45362</v>
      </c>
      <c r="I14557" t="s">
        <v>21</v>
      </c>
      <c r="J14557" t="s">
        <v>16</v>
      </c>
      <c r="K14557" s="2">
        <v>758.87</v>
      </c>
      <c r="L14557" t="s">
        <v>39</v>
      </c>
      <c r="M14557">
        <f>YEAR(Table1[[#This Row],[order_date]])</f>
        <v>2024</v>
      </c>
      <c r="N14557">
        <f>MONTH(Table1[[#This Row],[order_date]])</f>
        <v>3</v>
      </c>
      <c r="O14557" s="3">
        <f>Table1[[#This Row],[sales]]-Table1[[#This Row],[profit]]</f>
        <v>3442.1500000000005</v>
      </c>
      <c r="P14557" s="3">
        <f>Table1[[#This Row],[sales]]*Table1[[#This Row],[quantity]]</f>
        <v>8402.0400000000009</v>
      </c>
      <c r="Q14557" s="9">
        <f>Table1[[#This Row],[delivery_date]]-Table1[[#This Row],[order_date]]</f>
        <v>1</v>
      </c>
    </row>
    <row r="14558" spans="1:17" x14ac:dyDescent="0.35">
      <c r="A14558" t="s">
        <v>14589</v>
      </c>
      <c r="B14558" t="s">
        <v>25</v>
      </c>
      <c r="C14558" t="s">
        <v>20</v>
      </c>
      <c r="D14558" s="2">
        <v>2789.87</v>
      </c>
      <c r="E14558">
        <v>0.28999999999999998</v>
      </c>
      <c r="F14558">
        <v>6</v>
      </c>
      <c r="G14558" s="1">
        <v>45649</v>
      </c>
      <c r="H14558" s="1">
        <v>45654</v>
      </c>
      <c r="I14558" t="s">
        <v>21</v>
      </c>
      <c r="J14558" t="s">
        <v>16</v>
      </c>
      <c r="K14558" s="2">
        <v>142.63</v>
      </c>
      <c r="L14558" t="s">
        <v>23</v>
      </c>
      <c r="M14558">
        <f>YEAR(Table1[[#This Row],[order_date]])</f>
        <v>2024</v>
      </c>
      <c r="N14558">
        <f>MONTH(Table1[[#This Row],[order_date]])</f>
        <v>12</v>
      </c>
      <c r="O14558" s="3">
        <f>Table1[[#This Row],[sales]]-Table1[[#This Row],[profit]]</f>
        <v>2647.24</v>
      </c>
      <c r="P14558" s="3">
        <f>Table1[[#This Row],[sales]]*Table1[[#This Row],[quantity]]</f>
        <v>16739.22</v>
      </c>
      <c r="Q14558" s="9">
        <f>Table1[[#This Row],[delivery_date]]-Table1[[#This Row],[order_date]]</f>
        <v>5</v>
      </c>
    </row>
    <row r="14559" spans="1:17" x14ac:dyDescent="0.35">
      <c r="A14559" t="s">
        <v>14590</v>
      </c>
      <c r="B14559" t="s">
        <v>25</v>
      </c>
      <c r="C14559" t="s">
        <v>26</v>
      </c>
      <c r="D14559" s="2">
        <v>3294.9</v>
      </c>
      <c r="E14559">
        <v>0.19</v>
      </c>
      <c r="F14559">
        <v>8</v>
      </c>
      <c r="G14559" s="1">
        <v>45427</v>
      </c>
      <c r="H14559" s="1">
        <v>45434</v>
      </c>
      <c r="I14559" t="s">
        <v>21</v>
      </c>
      <c r="J14559" t="s">
        <v>16</v>
      </c>
      <c r="K14559" s="2">
        <v>239.27</v>
      </c>
      <c r="L14559" t="s">
        <v>34</v>
      </c>
      <c r="M14559">
        <f>YEAR(Table1[[#This Row],[order_date]])</f>
        <v>2024</v>
      </c>
      <c r="N14559">
        <f>MONTH(Table1[[#This Row],[order_date]])</f>
        <v>5</v>
      </c>
      <c r="O14559" s="3">
        <f>Table1[[#This Row],[sales]]-Table1[[#This Row],[profit]]</f>
        <v>3055.63</v>
      </c>
      <c r="P14559" s="3">
        <f>Table1[[#This Row],[sales]]*Table1[[#This Row],[quantity]]</f>
        <v>26359.200000000001</v>
      </c>
      <c r="Q14559" s="9">
        <f>Table1[[#This Row],[delivery_date]]-Table1[[#This Row],[order_date]]</f>
        <v>7</v>
      </c>
    </row>
    <row r="14560" spans="1:17" x14ac:dyDescent="0.35">
      <c r="A14560" t="s">
        <v>14591</v>
      </c>
      <c r="B14560" t="s">
        <v>13</v>
      </c>
      <c r="C14560" t="s">
        <v>14</v>
      </c>
      <c r="D14560" s="2">
        <v>3900.16</v>
      </c>
      <c r="E14560">
        <v>0.1</v>
      </c>
      <c r="F14560">
        <v>1</v>
      </c>
      <c r="G14560" s="1">
        <v>45597</v>
      </c>
      <c r="H14560" s="1">
        <v>45599</v>
      </c>
      <c r="I14560" t="s">
        <v>15</v>
      </c>
      <c r="J14560" t="s">
        <v>27</v>
      </c>
      <c r="K14560" s="2">
        <v>723.75</v>
      </c>
      <c r="L14560" t="s">
        <v>48</v>
      </c>
      <c r="M14560">
        <f>YEAR(Table1[[#This Row],[order_date]])</f>
        <v>2024</v>
      </c>
      <c r="N14560">
        <f>MONTH(Table1[[#This Row],[order_date]])</f>
        <v>11</v>
      </c>
      <c r="O14560" s="3">
        <f>Table1[[#This Row],[sales]]-Table1[[#This Row],[profit]]</f>
        <v>3176.41</v>
      </c>
      <c r="P14560" s="3">
        <f>Table1[[#This Row],[sales]]*Table1[[#This Row],[quantity]]</f>
        <v>3900.16</v>
      </c>
      <c r="Q14560" s="9">
        <f>Table1[[#This Row],[delivery_date]]-Table1[[#This Row],[order_date]]</f>
        <v>2</v>
      </c>
    </row>
    <row r="14561" spans="1:17" x14ac:dyDescent="0.35">
      <c r="A14561" t="s">
        <v>14592</v>
      </c>
      <c r="B14561" t="s">
        <v>25</v>
      </c>
      <c r="C14561" t="s">
        <v>36</v>
      </c>
      <c r="D14561" s="2">
        <v>549.26</v>
      </c>
      <c r="E14561">
        <v>0.41</v>
      </c>
      <c r="F14561">
        <v>1</v>
      </c>
      <c r="G14561" s="1">
        <v>45468</v>
      </c>
      <c r="H14561" s="1">
        <v>45469</v>
      </c>
      <c r="I14561" t="s">
        <v>21</v>
      </c>
      <c r="J14561" t="s">
        <v>16</v>
      </c>
      <c r="K14561" s="2">
        <v>164.21</v>
      </c>
      <c r="L14561" t="s">
        <v>34</v>
      </c>
      <c r="M14561">
        <f>YEAR(Table1[[#This Row],[order_date]])</f>
        <v>2024</v>
      </c>
      <c r="N14561">
        <f>MONTH(Table1[[#This Row],[order_date]])</f>
        <v>6</v>
      </c>
      <c r="O14561" s="3">
        <f>Table1[[#This Row],[sales]]-Table1[[#This Row],[profit]]</f>
        <v>385.04999999999995</v>
      </c>
      <c r="P14561" s="3">
        <f>Table1[[#This Row],[sales]]*Table1[[#This Row],[quantity]]</f>
        <v>549.26</v>
      </c>
      <c r="Q14561" s="9">
        <f>Table1[[#This Row],[delivery_date]]-Table1[[#This Row],[order_date]]</f>
        <v>1</v>
      </c>
    </row>
    <row r="14562" spans="1:17" x14ac:dyDescent="0.35">
      <c r="A14562" t="s">
        <v>14593</v>
      </c>
      <c r="B14562" t="s">
        <v>41</v>
      </c>
      <c r="C14562" t="s">
        <v>20</v>
      </c>
      <c r="D14562" s="2">
        <v>1572.93</v>
      </c>
      <c r="E14562">
        <v>0.33</v>
      </c>
      <c r="F14562">
        <v>2</v>
      </c>
      <c r="G14562" s="1">
        <v>45216</v>
      </c>
      <c r="H14562" s="1">
        <v>45219</v>
      </c>
      <c r="I14562" t="s">
        <v>21</v>
      </c>
      <c r="J14562" t="s">
        <v>16</v>
      </c>
      <c r="K14562" s="2">
        <v>226.7</v>
      </c>
      <c r="L14562" t="s">
        <v>34</v>
      </c>
      <c r="M14562">
        <f>YEAR(Table1[[#This Row],[order_date]])</f>
        <v>2023</v>
      </c>
      <c r="N14562">
        <f>MONTH(Table1[[#This Row],[order_date]])</f>
        <v>10</v>
      </c>
      <c r="O14562" s="3">
        <f>Table1[[#This Row],[sales]]-Table1[[#This Row],[profit]]</f>
        <v>1346.23</v>
      </c>
      <c r="P14562" s="3">
        <f>Table1[[#This Row],[sales]]*Table1[[#This Row],[quantity]]</f>
        <v>3145.86</v>
      </c>
      <c r="Q14562" s="9">
        <f>Table1[[#This Row],[delivery_date]]-Table1[[#This Row],[order_date]]</f>
        <v>3</v>
      </c>
    </row>
    <row r="14563" spans="1:17" x14ac:dyDescent="0.35">
      <c r="A14563" t="s">
        <v>14594</v>
      </c>
      <c r="B14563" t="s">
        <v>25</v>
      </c>
      <c r="C14563" t="s">
        <v>20</v>
      </c>
      <c r="D14563" s="2">
        <v>928.54</v>
      </c>
      <c r="E14563">
        <v>0.01</v>
      </c>
      <c r="F14563">
        <v>7</v>
      </c>
      <c r="G14563" s="1">
        <v>45201</v>
      </c>
      <c r="H14563" s="1">
        <v>45203</v>
      </c>
      <c r="I14563" t="s">
        <v>15</v>
      </c>
      <c r="J14563" t="s">
        <v>16</v>
      </c>
      <c r="K14563" s="2">
        <v>231.85</v>
      </c>
      <c r="L14563" t="s">
        <v>28</v>
      </c>
      <c r="M14563">
        <f>YEAR(Table1[[#This Row],[order_date]])</f>
        <v>2023</v>
      </c>
      <c r="N14563">
        <f>MONTH(Table1[[#This Row],[order_date]])</f>
        <v>10</v>
      </c>
      <c r="O14563" s="3">
        <f>Table1[[#This Row],[sales]]-Table1[[#This Row],[profit]]</f>
        <v>696.68999999999994</v>
      </c>
      <c r="P14563" s="3">
        <f>Table1[[#This Row],[sales]]*Table1[[#This Row],[quantity]]</f>
        <v>6499.78</v>
      </c>
      <c r="Q14563" s="9">
        <f>Table1[[#This Row],[delivery_date]]-Table1[[#This Row],[order_date]]</f>
        <v>2</v>
      </c>
    </row>
    <row r="14564" spans="1:17" x14ac:dyDescent="0.35">
      <c r="A14564" t="s">
        <v>14595</v>
      </c>
      <c r="B14564" t="s">
        <v>41</v>
      </c>
      <c r="C14564" t="s">
        <v>36</v>
      </c>
      <c r="D14564" s="2">
        <v>2606.19</v>
      </c>
      <c r="E14564">
        <v>0.25</v>
      </c>
      <c r="F14564">
        <v>4</v>
      </c>
      <c r="G14564" s="1">
        <v>45338</v>
      </c>
      <c r="H14564" s="1">
        <v>45342</v>
      </c>
      <c r="I14564" t="s">
        <v>15</v>
      </c>
      <c r="J14564" t="s">
        <v>27</v>
      </c>
      <c r="K14564" s="2">
        <v>379.24</v>
      </c>
      <c r="L14564" t="s">
        <v>28</v>
      </c>
      <c r="M14564">
        <f>YEAR(Table1[[#This Row],[order_date]])</f>
        <v>2024</v>
      </c>
      <c r="N14564">
        <f>MONTH(Table1[[#This Row],[order_date]])</f>
        <v>2</v>
      </c>
      <c r="O14564" s="3">
        <f>Table1[[#This Row],[sales]]-Table1[[#This Row],[profit]]</f>
        <v>2226.9499999999998</v>
      </c>
      <c r="P14564" s="3">
        <f>Table1[[#This Row],[sales]]*Table1[[#This Row],[quantity]]</f>
        <v>10424.76</v>
      </c>
      <c r="Q14564" s="9">
        <f>Table1[[#This Row],[delivery_date]]-Table1[[#This Row],[order_date]]</f>
        <v>4</v>
      </c>
    </row>
    <row r="14565" spans="1:17" x14ac:dyDescent="0.35">
      <c r="A14565" t="s">
        <v>14596</v>
      </c>
      <c r="B14565" t="s">
        <v>25</v>
      </c>
      <c r="C14565" t="s">
        <v>36</v>
      </c>
      <c r="D14565" s="2">
        <v>4204.57</v>
      </c>
      <c r="E14565">
        <v>0.14000000000000001</v>
      </c>
      <c r="F14565">
        <v>1</v>
      </c>
      <c r="G14565" s="1">
        <v>44932</v>
      </c>
      <c r="H14565" s="1">
        <v>44936</v>
      </c>
      <c r="I14565" t="s">
        <v>21</v>
      </c>
      <c r="J14565" t="s">
        <v>16</v>
      </c>
      <c r="K14565" s="2">
        <v>341.04</v>
      </c>
      <c r="L14565" t="s">
        <v>28</v>
      </c>
      <c r="M14565">
        <f>YEAR(Table1[[#This Row],[order_date]])</f>
        <v>2023</v>
      </c>
      <c r="N14565">
        <f>MONTH(Table1[[#This Row],[order_date]])</f>
        <v>1</v>
      </c>
      <c r="O14565" s="3">
        <f>Table1[[#This Row],[sales]]-Table1[[#This Row],[profit]]</f>
        <v>3863.5299999999997</v>
      </c>
      <c r="P14565" s="3">
        <f>Table1[[#This Row],[sales]]*Table1[[#This Row],[quantity]]</f>
        <v>4204.57</v>
      </c>
      <c r="Q14565" s="9">
        <f>Table1[[#This Row],[delivery_date]]-Table1[[#This Row],[order_date]]</f>
        <v>4</v>
      </c>
    </row>
    <row r="14566" spans="1:17" x14ac:dyDescent="0.35">
      <c r="A14566" t="s">
        <v>14597</v>
      </c>
      <c r="B14566" t="s">
        <v>13</v>
      </c>
      <c r="C14566" t="s">
        <v>26</v>
      </c>
      <c r="D14566" s="2">
        <v>1230.49</v>
      </c>
      <c r="E14566">
        <v>0.46</v>
      </c>
      <c r="F14566">
        <v>8</v>
      </c>
      <c r="G14566" s="1">
        <v>45071</v>
      </c>
      <c r="H14566" s="1">
        <v>45077</v>
      </c>
      <c r="I14566" t="s">
        <v>21</v>
      </c>
      <c r="J14566" t="s">
        <v>22</v>
      </c>
      <c r="K14566" s="2">
        <v>320.56</v>
      </c>
      <c r="L14566" t="s">
        <v>17</v>
      </c>
      <c r="M14566">
        <f>YEAR(Table1[[#This Row],[order_date]])</f>
        <v>2023</v>
      </c>
      <c r="N14566">
        <f>MONTH(Table1[[#This Row],[order_date]])</f>
        <v>5</v>
      </c>
      <c r="O14566" s="3">
        <f>Table1[[#This Row],[sales]]-Table1[[#This Row],[profit]]</f>
        <v>909.93000000000006</v>
      </c>
      <c r="P14566" s="3">
        <f>Table1[[#This Row],[sales]]*Table1[[#This Row],[quantity]]</f>
        <v>9843.92</v>
      </c>
      <c r="Q14566" s="9">
        <f>Table1[[#This Row],[delivery_date]]-Table1[[#This Row],[order_date]]</f>
        <v>6</v>
      </c>
    </row>
    <row r="14567" spans="1:17" x14ac:dyDescent="0.35">
      <c r="A14567" t="s">
        <v>14598</v>
      </c>
      <c r="B14567" t="s">
        <v>19</v>
      </c>
      <c r="C14567" t="s">
        <v>33</v>
      </c>
      <c r="D14567" s="2">
        <v>3681.43</v>
      </c>
      <c r="E14567">
        <v>0.36</v>
      </c>
      <c r="F14567">
        <v>4</v>
      </c>
      <c r="G14567" s="1">
        <v>45027</v>
      </c>
      <c r="H14567" s="1">
        <v>45029</v>
      </c>
      <c r="I14567" t="s">
        <v>21</v>
      </c>
      <c r="J14567" t="s">
        <v>16</v>
      </c>
      <c r="K14567" s="2">
        <v>789.24</v>
      </c>
      <c r="L14567" t="s">
        <v>23</v>
      </c>
      <c r="M14567">
        <f>YEAR(Table1[[#This Row],[order_date]])</f>
        <v>2023</v>
      </c>
      <c r="N14567">
        <f>MONTH(Table1[[#This Row],[order_date]])</f>
        <v>4</v>
      </c>
      <c r="O14567" s="3">
        <f>Table1[[#This Row],[sales]]-Table1[[#This Row],[profit]]</f>
        <v>2892.1899999999996</v>
      </c>
      <c r="P14567" s="3">
        <f>Table1[[#This Row],[sales]]*Table1[[#This Row],[quantity]]</f>
        <v>14725.72</v>
      </c>
      <c r="Q14567" s="9">
        <f>Table1[[#This Row],[delivery_date]]-Table1[[#This Row],[order_date]]</f>
        <v>2</v>
      </c>
    </row>
    <row r="14568" spans="1:17" x14ac:dyDescent="0.35">
      <c r="A14568" t="s">
        <v>14599</v>
      </c>
      <c r="B14568" t="s">
        <v>25</v>
      </c>
      <c r="C14568" t="s">
        <v>33</v>
      </c>
      <c r="D14568" s="2">
        <v>2088.54</v>
      </c>
      <c r="E14568">
        <v>0.31</v>
      </c>
      <c r="F14568">
        <v>7</v>
      </c>
      <c r="G14568" s="1">
        <v>45529</v>
      </c>
      <c r="H14568" s="1">
        <v>45530</v>
      </c>
      <c r="I14568" t="s">
        <v>31</v>
      </c>
      <c r="J14568" t="s">
        <v>27</v>
      </c>
      <c r="K14568" s="2">
        <v>173.73</v>
      </c>
      <c r="L14568" t="s">
        <v>28</v>
      </c>
      <c r="M14568">
        <f>YEAR(Table1[[#This Row],[order_date]])</f>
        <v>2024</v>
      </c>
      <c r="N14568">
        <f>MONTH(Table1[[#This Row],[order_date]])</f>
        <v>8</v>
      </c>
      <c r="O14568" s="3">
        <f>Table1[[#This Row],[sales]]-Table1[[#This Row],[profit]]</f>
        <v>1914.81</v>
      </c>
      <c r="P14568" s="3">
        <f>Table1[[#This Row],[sales]]*Table1[[#This Row],[quantity]]</f>
        <v>14619.779999999999</v>
      </c>
      <c r="Q14568" s="9">
        <f>Table1[[#This Row],[delivery_date]]-Table1[[#This Row],[order_date]]</f>
        <v>1</v>
      </c>
    </row>
    <row r="14569" spans="1:17" x14ac:dyDescent="0.35">
      <c r="A14569" t="s">
        <v>14600</v>
      </c>
      <c r="B14569" t="s">
        <v>25</v>
      </c>
      <c r="C14569" t="s">
        <v>14</v>
      </c>
      <c r="D14569" s="2">
        <v>4525.07</v>
      </c>
      <c r="E14569">
        <v>0.04</v>
      </c>
      <c r="F14569">
        <v>8</v>
      </c>
      <c r="G14569" s="1">
        <v>45090</v>
      </c>
      <c r="H14569" s="1">
        <v>45094</v>
      </c>
      <c r="I14569" t="s">
        <v>21</v>
      </c>
      <c r="J14569" t="s">
        <v>16</v>
      </c>
      <c r="K14569" s="2">
        <v>719.54</v>
      </c>
      <c r="L14569" t="s">
        <v>28</v>
      </c>
      <c r="M14569">
        <f>YEAR(Table1[[#This Row],[order_date]])</f>
        <v>2023</v>
      </c>
      <c r="N14569">
        <f>MONTH(Table1[[#This Row],[order_date]])</f>
        <v>6</v>
      </c>
      <c r="O14569" s="3">
        <f>Table1[[#This Row],[sales]]-Table1[[#This Row],[profit]]</f>
        <v>3805.5299999999997</v>
      </c>
      <c r="P14569" s="3">
        <f>Table1[[#This Row],[sales]]*Table1[[#This Row],[quantity]]</f>
        <v>36200.559999999998</v>
      </c>
      <c r="Q14569" s="9">
        <f>Table1[[#This Row],[delivery_date]]-Table1[[#This Row],[order_date]]</f>
        <v>4</v>
      </c>
    </row>
    <row r="14570" spans="1:17" x14ac:dyDescent="0.35">
      <c r="A14570" t="s">
        <v>14601</v>
      </c>
      <c r="B14570" t="s">
        <v>13</v>
      </c>
      <c r="C14570" t="s">
        <v>33</v>
      </c>
      <c r="D14570" s="2">
        <v>3171.27</v>
      </c>
      <c r="E14570">
        <v>0.47</v>
      </c>
      <c r="F14570">
        <v>1</v>
      </c>
      <c r="G14570" s="1">
        <v>45439</v>
      </c>
      <c r="H14570" s="1">
        <v>45441</v>
      </c>
      <c r="I14570" t="s">
        <v>15</v>
      </c>
      <c r="J14570" t="s">
        <v>16</v>
      </c>
      <c r="K14570" s="2">
        <v>337.28</v>
      </c>
      <c r="L14570" t="s">
        <v>28</v>
      </c>
      <c r="M14570">
        <f>YEAR(Table1[[#This Row],[order_date]])</f>
        <v>2024</v>
      </c>
      <c r="N14570">
        <f>MONTH(Table1[[#This Row],[order_date]])</f>
        <v>5</v>
      </c>
      <c r="O14570" s="3">
        <f>Table1[[#This Row],[sales]]-Table1[[#This Row],[profit]]</f>
        <v>2833.99</v>
      </c>
      <c r="P14570" s="3">
        <f>Table1[[#This Row],[sales]]*Table1[[#This Row],[quantity]]</f>
        <v>3171.27</v>
      </c>
      <c r="Q14570" s="9">
        <f>Table1[[#This Row],[delivery_date]]-Table1[[#This Row],[order_date]]</f>
        <v>2</v>
      </c>
    </row>
    <row r="14571" spans="1:17" x14ac:dyDescent="0.35">
      <c r="A14571" t="s">
        <v>14602</v>
      </c>
      <c r="B14571" t="s">
        <v>25</v>
      </c>
      <c r="C14571" t="s">
        <v>14</v>
      </c>
      <c r="D14571" s="2">
        <v>4885.1099999999997</v>
      </c>
      <c r="E14571">
        <v>7.0000000000000007E-2</v>
      </c>
      <c r="F14571">
        <v>2</v>
      </c>
      <c r="G14571" s="1">
        <v>45070</v>
      </c>
      <c r="H14571" s="1">
        <v>45075</v>
      </c>
      <c r="I14571" t="s">
        <v>21</v>
      </c>
      <c r="J14571" t="s">
        <v>16</v>
      </c>
      <c r="K14571" s="2">
        <v>1058.53</v>
      </c>
      <c r="L14571" t="s">
        <v>28</v>
      </c>
      <c r="M14571">
        <f>YEAR(Table1[[#This Row],[order_date]])</f>
        <v>2023</v>
      </c>
      <c r="N14571">
        <f>MONTH(Table1[[#This Row],[order_date]])</f>
        <v>5</v>
      </c>
      <c r="O14571" s="3">
        <f>Table1[[#This Row],[sales]]-Table1[[#This Row],[profit]]</f>
        <v>3826.58</v>
      </c>
      <c r="P14571" s="3">
        <f>Table1[[#This Row],[sales]]*Table1[[#This Row],[quantity]]</f>
        <v>9770.2199999999993</v>
      </c>
      <c r="Q14571" s="9">
        <f>Table1[[#This Row],[delivery_date]]-Table1[[#This Row],[order_date]]</f>
        <v>5</v>
      </c>
    </row>
    <row r="14572" spans="1:17" x14ac:dyDescent="0.35">
      <c r="A14572" t="s">
        <v>14603</v>
      </c>
      <c r="B14572" t="s">
        <v>41</v>
      </c>
      <c r="C14572" t="s">
        <v>14</v>
      </c>
      <c r="D14572" s="2">
        <v>1303.78</v>
      </c>
      <c r="E14572">
        <v>0.23</v>
      </c>
      <c r="F14572">
        <v>2</v>
      </c>
      <c r="G14572" s="1">
        <v>45378</v>
      </c>
      <c r="H14572" s="1">
        <v>45379</v>
      </c>
      <c r="I14572" t="s">
        <v>31</v>
      </c>
      <c r="J14572" t="s">
        <v>16</v>
      </c>
      <c r="K14572" s="2">
        <v>216.6</v>
      </c>
      <c r="L14572" t="s">
        <v>28</v>
      </c>
      <c r="M14572">
        <f>YEAR(Table1[[#This Row],[order_date]])</f>
        <v>2024</v>
      </c>
      <c r="N14572">
        <f>MONTH(Table1[[#This Row],[order_date]])</f>
        <v>3</v>
      </c>
      <c r="O14572" s="3">
        <f>Table1[[#This Row],[sales]]-Table1[[#This Row],[profit]]</f>
        <v>1087.18</v>
      </c>
      <c r="P14572" s="3">
        <f>Table1[[#This Row],[sales]]*Table1[[#This Row],[quantity]]</f>
        <v>2607.56</v>
      </c>
      <c r="Q14572" s="9">
        <f>Table1[[#This Row],[delivery_date]]-Table1[[#This Row],[order_date]]</f>
        <v>1</v>
      </c>
    </row>
    <row r="14573" spans="1:17" x14ac:dyDescent="0.35">
      <c r="A14573" t="s">
        <v>14604</v>
      </c>
      <c r="B14573" t="s">
        <v>25</v>
      </c>
      <c r="C14573" t="s">
        <v>20</v>
      </c>
      <c r="D14573" s="2">
        <v>4627.3999999999996</v>
      </c>
      <c r="E14573">
        <v>0.34</v>
      </c>
      <c r="F14573">
        <v>5</v>
      </c>
      <c r="G14573" s="1">
        <v>44973</v>
      </c>
      <c r="H14573" s="1">
        <v>44975</v>
      </c>
      <c r="I14573" t="s">
        <v>31</v>
      </c>
      <c r="J14573" t="s">
        <v>27</v>
      </c>
      <c r="K14573" s="2">
        <v>576.63</v>
      </c>
      <c r="L14573" t="s">
        <v>28</v>
      </c>
      <c r="M14573">
        <f>YEAR(Table1[[#This Row],[order_date]])</f>
        <v>2023</v>
      </c>
      <c r="N14573">
        <f>MONTH(Table1[[#This Row],[order_date]])</f>
        <v>2</v>
      </c>
      <c r="O14573" s="3">
        <f>Table1[[#This Row],[sales]]-Table1[[#This Row],[profit]]</f>
        <v>4050.7699999999995</v>
      </c>
      <c r="P14573" s="3">
        <f>Table1[[#This Row],[sales]]*Table1[[#This Row],[quantity]]</f>
        <v>23137</v>
      </c>
      <c r="Q14573" s="9">
        <f>Table1[[#This Row],[delivery_date]]-Table1[[#This Row],[order_date]]</f>
        <v>2</v>
      </c>
    </row>
    <row r="14574" spans="1:17" x14ac:dyDescent="0.35">
      <c r="A14574" t="s">
        <v>14605</v>
      </c>
      <c r="B14574" t="s">
        <v>25</v>
      </c>
      <c r="C14574" t="s">
        <v>20</v>
      </c>
      <c r="D14574" s="2">
        <v>1849.57</v>
      </c>
      <c r="E14574">
        <v>0.25</v>
      </c>
      <c r="F14574">
        <v>5</v>
      </c>
      <c r="G14574" s="1">
        <v>44949</v>
      </c>
      <c r="H14574" s="1">
        <v>44954</v>
      </c>
      <c r="I14574" t="s">
        <v>31</v>
      </c>
      <c r="J14574" t="s">
        <v>27</v>
      </c>
      <c r="K14574" s="2">
        <v>349.81</v>
      </c>
      <c r="L14574" t="s">
        <v>17</v>
      </c>
      <c r="M14574">
        <f>YEAR(Table1[[#This Row],[order_date]])</f>
        <v>2023</v>
      </c>
      <c r="N14574">
        <f>MONTH(Table1[[#This Row],[order_date]])</f>
        <v>1</v>
      </c>
      <c r="O14574" s="3">
        <f>Table1[[#This Row],[sales]]-Table1[[#This Row],[profit]]</f>
        <v>1499.76</v>
      </c>
      <c r="P14574" s="3">
        <f>Table1[[#This Row],[sales]]*Table1[[#This Row],[quantity]]</f>
        <v>9247.85</v>
      </c>
      <c r="Q14574" s="9">
        <f>Table1[[#This Row],[delivery_date]]-Table1[[#This Row],[order_date]]</f>
        <v>5</v>
      </c>
    </row>
    <row r="14575" spans="1:17" x14ac:dyDescent="0.35">
      <c r="A14575" t="s">
        <v>14606</v>
      </c>
      <c r="B14575" t="s">
        <v>19</v>
      </c>
      <c r="C14575" t="s">
        <v>26</v>
      </c>
      <c r="D14575" s="2">
        <v>3147.64</v>
      </c>
      <c r="E14575">
        <v>0.44</v>
      </c>
      <c r="F14575">
        <v>6</v>
      </c>
      <c r="G14575" s="1">
        <v>45121</v>
      </c>
      <c r="H14575" s="1">
        <v>45128</v>
      </c>
      <c r="I14575" t="s">
        <v>21</v>
      </c>
      <c r="J14575" t="s">
        <v>16</v>
      </c>
      <c r="K14575" s="2">
        <v>869.78</v>
      </c>
      <c r="L14575" t="s">
        <v>34</v>
      </c>
      <c r="M14575">
        <f>YEAR(Table1[[#This Row],[order_date]])</f>
        <v>2023</v>
      </c>
      <c r="N14575">
        <f>MONTH(Table1[[#This Row],[order_date]])</f>
        <v>7</v>
      </c>
      <c r="O14575" s="3">
        <f>Table1[[#This Row],[sales]]-Table1[[#This Row],[profit]]</f>
        <v>2277.8599999999997</v>
      </c>
      <c r="P14575" s="3">
        <f>Table1[[#This Row],[sales]]*Table1[[#This Row],[quantity]]</f>
        <v>18885.84</v>
      </c>
      <c r="Q14575" s="9">
        <f>Table1[[#This Row],[delivery_date]]-Table1[[#This Row],[order_date]]</f>
        <v>7</v>
      </c>
    </row>
    <row r="14576" spans="1:17" x14ac:dyDescent="0.35">
      <c r="A14576" t="s">
        <v>14607</v>
      </c>
      <c r="B14576" t="s">
        <v>19</v>
      </c>
      <c r="C14576" t="s">
        <v>36</v>
      </c>
      <c r="D14576" s="2">
        <v>955.09</v>
      </c>
      <c r="E14576">
        <v>0.42</v>
      </c>
      <c r="F14576">
        <v>2</v>
      </c>
      <c r="G14576" s="1">
        <v>45372</v>
      </c>
      <c r="H14576" s="1">
        <v>45375</v>
      </c>
      <c r="I14576" t="s">
        <v>15</v>
      </c>
      <c r="J14576" t="s">
        <v>16</v>
      </c>
      <c r="K14576" s="2">
        <v>146.88999999999999</v>
      </c>
      <c r="L14576" t="s">
        <v>17</v>
      </c>
      <c r="M14576">
        <f>YEAR(Table1[[#This Row],[order_date]])</f>
        <v>2024</v>
      </c>
      <c r="N14576">
        <f>MONTH(Table1[[#This Row],[order_date]])</f>
        <v>3</v>
      </c>
      <c r="O14576" s="3">
        <f>Table1[[#This Row],[sales]]-Table1[[#This Row],[profit]]</f>
        <v>808.2</v>
      </c>
      <c r="P14576" s="3">
        <f>Table1[[#This Row],[sales]]*Table1[[#This Row],[quantity]]</f>
        <v>1910.18</v>
      </c>
      <c r="Q14576" s="9">
        <f>Table1[[#This Row],[delivery_date]]-Table1[[#This Row],[order_date]]</f>
        <v>3</v>
      </c>
    </row>
    <row r="14577" spans="1:17" x14ac:dyDescent="0.35">
      <c r="A14577" t="s">
        <v>14608</v>
      </c>
      <c r="B14577" t="s">
        <v>25</v>
      </c>
      <c r="C14577" t="s">
        <v>36</v>
      </c>
      <c r="D14577" s="2">
        <v>3822.95</v>
      </c>
      <c r="E14577">
        <v>7.0000000000000007E-2</v>
      </c>
      <c r="F14577">
        <v>8</v>
      </c>
      <c r="G14577" s="1">
        <v>45011</v>
      </c>
      <c r="H14577" s="1">
        <v>45018</v>
      </c>
      <c r="I14577" t="s">
        <v>15</v>
      </c>
      <c r="J14577" t="s">
        <v>27</v>
      </c>
      <c r="K14577" s="2">
        <v>1114.3699999999999</v>
      </c>
      <c r="L14577" t="s">
        <v>17</v>
      </c>
      <c r="M14577">
        <f>YEAR(Table1[[#This Row],[order_date]])</f>
        <v>2023</v>
      </c>
      <c r="N14577">
        <f>MONTH(Table1[[#This Row],[order_date]])</f>
        <v>3</v>
      </c>
      <c r="O14577" s="3">
        <f>Table1[[#This Row],[sales]]-Table1[[#This Row],[profit]]</f>
        <v>2708.58</v>
      </c>
      <c r="P14577" s="3">
        <f>Table1[[#This Row],[sales]]*Table1[[#This Row],[quantity]]</f>
        <v>30583.599999999999</v>
      </c>
      <c r="Q14577" s="9">
        <f>Table1[[#This Row],[delivery_date]]-Table1[[#This Row],[order_date]]</f>
        <v>7</v>
      </c>
    </row>
    <row r="14578" spans="1:17" x14ac:dyDescent="0.35">
      <c r="A14578" t="s">
        <v>14609</v>
      </c>
      <c r="B14578" t="s">
        <v>13</v>
      </c>
      <c r="C14578" t="s">
        <v>14</v>
      </c>
      <c r="D14578" s="2">
        <v>4893.43</v>
      </c>
      <c r="E14578">
        <v>0.31</v>
      </c>
      <c r="F14578">
        <v>1</v>
      </c>
      <c r="G14578" s="1">
        <v>45270</v>
      </c>
      <c r="H14578" s="1">
        <v>45274</v>
      </c>
      <c r="I14578" t="s">
        <v>21</v>
      </c>
      <c r="J14578" t="s">
        <v>22</v>
      </c>
      <c r="K14578" s="2">
        <v>1115.3399999999999</v>
      </c>
      <c r="L14578" t="s">
        <v>23</v>
      </c>
      <c r="M14578">
        <f>YEAR(Table1[[#This Row],[order_date]])</f>
        <v>2023</v>
      </c>
      <c r="N14578">
        <f>MONTH(Table1[[#This Row],[order_date]])</f>
        <v>12</v>
      </c>
      <c r="O14578" s="3">
        <f>Table1[[#This Row],[sales]]-Table1[[#This Row],[profit]]</f>
        <v>3778.09</v>
      </c>
      <c r="P14578" s="3">
        <f>Table1[[#This Row],[sales]]*Table1[[#This Row],[quantity]]</f>
        <v>4893.43</v>
      </c>
      <c r="Q14578" s="9">
        <f>Table1[[#This Row],[delivery_date]]-Table1[[#This Row],[order_date]]</f>
        <v>4</v>
      </c>
    </row>
    <row r="14579" spans="1:17" x14ac:dyDescent="0.35">
      <c r="A14579" t="s">
        <v>14610</v>
      </c>
      <c r="B14579" t="s">
        <v>19</v>
      </c>
      <c r="C14579" t="s">
        <v>36</v>
      </c>
      <c r="D14579" s="2">
        <v>3958.39</v>
      </c>
      <c r="E14579">
        <v>0.03</v>
      </c>
      <c r="F14579">
        <v>9</v>
      </c>
      <c r="G14579" s="1">
        <v>45505</v>
      </c>
      <c r="H14579" s="1">
        <v>45507</v>
      </c>
      <c r="I14579" t="s">
        <v>21</v>
      </c>
      <c r="J14579" t="s">
        <v>16</v>
      </c>
      <c r="K14579" s="2">
        <v>794.26</v>
      </c>
      <c r="L14579" t="s">
        <v>48</v>
      </c>
      <c r="M14579">
        <f>YEAR(Table1[[#This Row],[order_date]])</f>
        <v>2024</v>
      </c>
      <c r="N14579">
        <f>MONTH(Table1[[#This Row],[order_date]])</f>
        <v>8</v>
      </c>
      <c r="O14579" s="3">
        <f>Table1[[#This Row],[sales]]-Table1[[#This Row],[profit]]</f>
        <v>3164.13</v>
      </c>
      <c r="P14579" s="3">
        <f>Table1[[#This Row],[sales]]*Table1[[#This Row],[quantity]]</f>
        <v>35625.51</v>
      </c>
      <c r="Q14579" s="9">
        <f>Table1[[#This Row],[delivery_date]]-Table1[[#This Row],[order_date]]</f>
        <v>2</v>
      </c>
    </row>
    <row r="14580" spans="1:17" x14ac:dyDescent="0.35">
      <c r="A14580" t="s">
        <v>14611</v>
      </c>
      <c r="B14580" t="s">
        <v>25</v>
      </c>
      <c r="C14580" t="s">
        <v>14</v>
      </c>
      <c r="D14580" s="2">
        <v>3117.4</v>
      </c>
      <c r="E14580">
        <v>0.36</v>
      </c>
      <c r="F14580">
        <v>5</v>
      </c>
      <c r="G14580" s="1">
        <v>45393</v>
      </c>
      <c r="H14580" s="1">
        <v>45400</v>
      </c>
      <c r="I14580" t="s">
        <v>21</v>
      </c>
      <c r="J14580" t="s">
        <v>16</v>
      </c>
      <c r="K14580" s="2">
        <v>202.43</v>
      </c>
      <c r="L14580" t="s">
        <v>48</v>
      </c>
      <c r="M14580">
        <f>YEAR(Table1[[#This Row],[order_date]])</f>
        <v>2024</v>
      </c>
      <c r="N14580">
        <f>MONTH(Table1[[#This Row],[order_date]])</f>
        <v>4</v>
      </c>
      <c r="O14580" s="3">
        <f>Table1[[#This Row],[sales]]-Table1[[#This Row],[profit]]</f>
        <v>2914.9700000000003</v>
      </c>
      <c r="P14580" s="3">
        <f>Table1[[#This Row],[sales]]*Table1[[#This Row],[quantity]]</f>
        <v>15587</v>
      </c>
      <c r="Q14580" s="9">
        <f>Table1[[#This Row],[delivery_date]]-Table1[[#This Row],[order_date]]</f>
        <v>7</v>
      </c>
    </row>
    <row r="14581" spans="1:17" x14ac:dyDescent="0.35">
      <c r="A14581" t="s">
        <v>14612</v>
      </c>
      <c r="B14581" t="s">
        <v>19</v>
      </c>
      <c r="C14581" t="s">
        <v>36</v>
      </c>
      <c r="D14581" s="2">
        <v>2296.25</v>
      </c>
      <c r="E14581">
        <v>0.37</v>
      </c>
      <c r="F14581">
        <v>8</v>
      </c>
      <c r="G14581" s="1">
        <v>45225</v>
      </c>
      <c r="H14581" s="1">
        <v>45231</v>
      </c>
      <c r="I14581" t="s">
        <v>21</v>
      </c>
      <c r="J14581" t="s">
        <v>27</v>
      </c>
      <c r="K14581" s="2">
        <v>579.86</v>
      </c>
      <c r="L14581" t="s">
        <v>39</v>
      </c>
      <c r="M14581">
        <f>YEAR(Table1[[#This Row],[order_date]])</f>
        <v>2023</v>
      </c>
      <c r="N14581">
        <f>MONTH(Table1[[#This Row],[order_date]])</f>
        <v>10</v>
      </c>
      <c r="O14581" s="3">
        <f>Table1[[#This Row],[sales]]-Table1[[#This Row],[profit]]</f>
        <v>1716.3899999999999</v>
      </c>
      <c r="P14581" s="3">
        <f>Table1[[#This Row],[sales]]*Table1[[#This Row],[quantity]]</f>
        <v>18370</v>
      </c>
      <c r="Q14581" s="9">
        <f>Table1[[#This Row],[delivery_date]]-Table1[[#This Row],[order_date]]</f>
        <v>6</v>
      </c>
    </row>
    <row r="14582" spans="1:17" x14ac:dyDescent="0.35">
      <c r="A14582" t="s">
        <v>14613</v>
      </c>
      <c r="B14582" t="s">
        <v>25</v>
      </c>
      <c r="C14582" t="s">
        <v>26</v>
      </c>
      <c r="D14582" s="2">
        <v>1791.66</v>
      </c>
      <c r="E14582">
        <v>0.17</v>
      </c>
      <c r="F14582">
        <v>8</v>
      </c>
      <c r="G14582" s="1">
        <v>45297</v>
      </c>
      <c r="H14582" s="1">
        <v>45298</v>
      </c>
      <c r="I14582" t="s">
        <v>15</v>
      </c>
      <c r="J14582" t="s">
        <v>16</v>
      </c>
      <c r="K14582" s="2">
        <v>390.83</v>
      </c>
      <c r="L14582" t="s">
        <v>34</v>
      </c>
      <c r="M14582">
        <f>YEAR(Table1[[#This Row],[order_date]])</f>
        <v>2024</v>
      </c>
      <c r="N14582">
        <f>MONTH(Table1[[#This Row],[order_date]])</f>
        <v>1</v>
      </c>
      <c r="O14582" s="3">
        <f>Table1[[#This Row],[sales]]-Table1[[#This Row],[profit]]</f>
        <v>1400.8300000000002</v>
      </c>
      <c r="P14582" s="3">
        <f>Table1[[#This Row],[sales]]*Table1[[#This Row],[quantity]]</f>
        <v>14333.28</v>
      </c>
      <c r="Q14582" s="9">
        <f>Table1[[#This Row],[delivery_date]]-Table1[[#This Row],[order_date]]</f>
        <v>1</v>
      </c>
    </row>
    <row r="14583" spans="1:17" x14ac:dyDescent="0.35">
      <c r="A14583" t="s">
        <v>14614</v>
      </c>
      <c r="B14583" t="s">
        <v>19</v>
      </c>
      <c r="C14583" t="s">
        <v>20</v>
      </c>
      <c r="D14583" s="2">
        <v>2153.16</v>
      </c>
      <c r="E14583">
        <v>0.39</v>
      </c>
      <c r="F14583">
        <v>2</v>
      </c>
      <c r="G14583" s="1">
        <v>45536</v>
      </c>
      <c r="H14583" s="1">
        <v>45541</v>
      </c>
      <c r="I14583" t="s">
        <v>31</v>
      </c>
      <c r="J14583" t="s">
        <v>22</v>
      </c>
      <c r="K14583" s="2">
        <v>175.98</v>
      </c>
      <c r="L14583" t="s">
        <v>28</v>
      </c>
      <c r="M14583">
        <f>YEAR(Table1[[#This Row],[order_date]])</f>
        <v>2024</v>
      </c>
      <c r="N14583">
        <f>MONTH(Table1[[#This Row],[order_date]])</f>
        <v>9</v>
      </c>
      <c r="O14583" s="3">
        <f>Table1[[#This Row],[sales]]-Table1[[#This Row],[profit]]</f>
        <v>1977.1799999999998</v>
      </c>
      <c r="P14583" s="3">
        <f>Table1[[#This Row],[sales]]*Table1[[#This Row],[quantity]]</f>
        <v>4306.32</v>
      </c>
      <c r="Q14583" s="9">
        <f>Table1[[#This Row],[delivery_date]]-Table1[[#This Row],[order_date]]</f>
        <v>5</v>
      </c>
    </row>
    <row r="14584" spans="1:17" x14ac:dyDescent="0.35">
      <c r="A14584" t="s">
        <v>14615</v>
      </c>
      <c r="B14584" t="s">
        <v>19</v>
      </c>
      <c r="C14584" t="s">
        <v>20</v>
      </c>
      <c r="D14584" s="2">
        <v>1708.61</v>
      </c>
      <c r="E14584">
        <v>0.33</v>
      </c>
      <c r="F14584">
        <v>9</v>
      </c>
      <c r="G14584" s="1">
        <v>45098</v>
      </c>
      <c r="H14584" s="1">
        <v>45100</v>
      </c>
      <c r="I14584" t="s">
        <v>31</v>
      </c>
      <c r="J14584" t="s">
        <v>22</v>
      </c>
      <c r="K14584" s="2">
        <v>89.96</v>
      </c>
      <c r="L14584" t="s">
        <v>23</v>
      </c>
      <c r="M14584">
        <f>YEAR(Table1[[#This Row],[order_date]])</f>
        <v>2023</v>
      </c>
      <c r="N14584">
        <f>MONTH(Table1[[#This Row],[order_date]])</f>
        <v>6</v>
      </c>
      <c r="O14584" s="3">
        <f>Table1[[#This Row],[sales]]-Table1[[#This Row],[profit]]</f>
        <v>1618.6499999999999</v>
      </c>
      <c r="P14584" s="3">
        <f>Table1[[#This Row],[sales]]*Table1[[#This Row],[quantity]]</f>
        <v>15377.49</v>
      </c>
      <c r="Q14584" s="9">
        <f>Table1[[#This Row],[delivery_date]]-Table1[[#This Row],[order_date]]</f>
        <v>2</v>
      </c>
    </row>
    <row r="14585" spans="1:17" x14ac:dyDescent="0.35">
      <c r="A14585" t="s">
        <v>14616</v>
      </c>
      <c r="B14585" t="s">
        <v>41</v>
      </c>
      <c r="C14585" t="s">
        <v>14</v>
      </c>
      <c r="D14585" s="2">
        <v>4180.28</v>
      </c>
      <c r="E14585">
        <v>0.25</v>
      </c>
      <c r="F14585">
        <v>6</v>
      </c>
      <c r="G14585" s="1">
        <v>45158</v>
      </c>
      <c r="H14585" s="1">
        <v>45160</v>
      </c>
      <c r="I14585" t="s">
        <v>15</v>
      </c>
      <c r="J14585" t="s">
        <v>27</v>
      </c>
      <c r="K14585" s="2">
        <v>1186.8900000000001</v>
      </c>
      <c r="L14585" t="s">
        <v>28</v>
      </c>
      <c r="M14585">
        <f>YEAR(Table1[[#This Row],[order_date]])</f>
        <v>2023</v>
      </c>
      <c r="N14585">
        <f>MONTH(Table1[[#This Row],[order_date]])</f>
        <v>8</v>
      </c>
      <c r="O14585" s="3">
        <f>Table1[[#This Row],[sales]]-Table1[[#This Row],[profit]]</f>
        <v>2993.3899999999994</v>
      </c>
      <c r="P14585" s="3">
        <f>Table1[[#This Row],[sales]]*Table1[[#This Row],[quantity]]</f>
        <v>25081.68</v>
      </c>
      <c r="Q14585" s="9">
        <f>Table1[[#This Row],[delivery_date]]-Table1[[#This Row],[order_date]]</f>
        <v>2</v>
      </c>
    </row>
    <row r="14586" spans="1:17" x14ac:dyDescent="0.35">
      <c r="A14586" t="s">
        <v>14617</v>
      </c>
      <c r="B14586" t="s">
        <v>25</v>
      </c>
      <c r="C14586" t="s">
        <v>36</v>
      </c>
      <c r="D14586" s="2">
        <v>4476.24</v>
      </c>
      <c r="E14586">
        <v>0.23</v>
      </c>
      <c r="F14586">
        <v>3</v>
      </c>
      <c r="G14586" s="1">
        <v>45412</v>
      </c>
      <c r="H14586" s="1">
        <v>45417</v>
      </c>
      <c r="I14586" t="s">
        <v>21</v>
      </c>
      <c r="J14586" t="s">
        <v>22</v>
      </c>
      <c r="K14586" s="2">
        <v>445.89</v>
      </c>
      <c r="L14586" t="s">
        <v>39</v>
      </c>
      <c r="M14586">
        <f>YEAR(Table1[[#This Row],[order_date]])</f>
        <v>2024</v>
      </c>
      <c r="N14586">
        <f>MONTH(Table1[[#This Row],[order_date]])</f>
        <v>4</v>
      </c>
      <c r="O14586" s="3">
        <f>Table1[[#This Row],[sales]]-Table1[[#This Row],[profit]]</f>
        <v>4030.35</v>
      </c>
      <c r="P14586" s="3">
        <f>Table1[[#This Row],[sales]]*Table1[[#This Row],[quantity]]</f>
        <v>13428.72</v>
      </c>
      <c r="Q14586" s="9">
        <f>Table1[[#This Row],[delivery_date]]-Table1[[#This Row],[order_date]]</f>
        <v>5</v>
      </c>
    </row>
    <row r="14587" spans="1:17" x14ac:dyDescent="0.35">
      <c r="A14587" t="s">
        <v>14618</v>
      </c>
      <c r="B14587" t="s">
        <v>25</v>
      </c>
      <c r="C14587" t="s">
        <v>33</v>
      </c>
      <c r="D14587" s="2">
        <v>4753.32</v>
      </c>
      <c r="E14587">
        <v>0.05</v>
      </c>
      <c r="F14587">
        <v>1</v>
      </c>
      <c r="G14587" s="1">
        <v>45464</v>
      </c>
      <c r="H14587" s="1">
        <v>45470</v>
      </c>
      <c r="I14587" t="s">
        <v>21</v>
      </c>
      <c r="J14587" t="s">
        <v>22</v>
      </c>
      <c r="K14587" s="2">
        <v>739.1</v>
      </c>
      <c r="L14587" t="s">
        <v>28</v>
      </c>
      <c r="M14587">
        <f>YEAR(Table1[[#This Row],[order_date]])</f>
        <v>2024</v>
      </c>
      <c r="N14587">
        <f>MONTH(Table1[[#This Row],[order_date]])</f>
        <v>6</v>
      </c>
      <c r="O14587" s="3">
        <f>Table1[[#This Row],[sales]]-Table1[[#This Row],[profit]]</f>
        <v>4014.22</v>
      </c>
      <c r="P14587" s="3">
        <f>Table1[[#This Row],[sales]]*Table1[[#This Row],[quantity]]</f>
        <v>4753.32</v>
      </c>
      <c r="Q14587" s="9">
        <f>Table1[[#This Row],[delivery_date]]-Table1[[#This Row],[order_date]]</f>
        <v>6</v>
      </c>
    </row>
    <row r="14588" spans="1:17" x14ac:dyDescent="0.35">
      <c r="A14588" t="s">
        <v>14619</v>
      </c>
      <c r="B14588" t="s">
        <v>25</v>
      </c>
      <c r="C14588" t="s">
        <v>26</v>
      </c>
      <c r="D14588" s="2">
        <v>2149.98</v>
      </c>
      <c r="E14588">
        <v>0.27</v>
      </c>
      <c r="F14588">
        <v>9</v>
      </c>
      <c r="G14588" s="1">
        <v>45633</v>
      </c>
      <c r="H14588" s="1">
        <v>45635</v>
      </c>
      <c r="I14588" t="s">
        <v>15</v>
      </c>
      <c r="J14588" t="s">
        <v>27</v>
      </c>
      <c r="K14588" s="2">
        <v>332.62</v>
      </c>
      <c r="L14588" t="s">
        <v>39</v>
      </c>
      <c r="M14588">
        <f>YEAR(Table1[[#This Row],[order_date]])</f>
        <v>2024</v>
      </c>
      <c r="N14588">
        <f>MONTH(Table1[[#This Row],[order_date]])</f>
        <v>12</v>
      </c>
      <c r="O14588" s="3">
        <f>Table1[[#This Row],[sales]]-Table1[[#This Row],[profit]]</f>
        <v>1817.3600000000001</v>
      </c>
      <c r="P14588" s="3">
        <f>Table1[[#This Row],[sales]]*Table1[[#This Row],[quantity]]</f>
        <v>19349.82</v>
      </c>
      <c r="Q14588" s="9">
        <f>Table1[[#This Row],[delivery_date]]-Table1[[#This Row],[order_date]]</f>
        <v>2</v>
      </c>
    </row>
    <row r="14589" spans="1:17" x14ac:dyDescent="0.35">
      <c r="A14589" t="s">
        <v>14620</v>
      </c>
      <c r="B14589" t="s">
        <v>25</v>
      </c>
      <c r="C14589" t="s">
        <v>36</v>
      </c>
      <c r="D14589" s="2">
        <v>2776.47</v>
      </c>
      <c r="E14589">
        <v>0.08</v>
      </c>
      <c r="F14589">
        <v>3</v>
      </c>
      <c r="G14589" s="1">
        <v>45086</v>
      </c>
      <c r="H14589" s="1">
        <v>45087</v>
      </c>
      <c r="I14589" t="s">
        <v>15</v>
      </c>
      <c r="J14589" t="s">
        <v>16</v>
      </c>
      <c r="K14589" s="2">
        <v>198.49</v>
      </c>
      <c r="L14589" t="s">
        <v>34</v>
      </c>
      <c r="M14589">
        <f>YEAR(Table1[[#This Row],[order_date]])</f>
        <v>2023</v>
      </c>
      <c r="N14589">
        <f>MONTH(Table1[[#This Row],[order_date]])</f>
        <v>6</v>
      </c>
      <c r="O14589" s="3">
        <f>Table1[[#This Row],[sales]]-Table1[[#This Row],[profit]]</f>
        <v>2577.9799999999996</v>
      </c>
      <c r="P14589" s="3">
        <f>Table1[[#This Row],[sales]]*Table1[[#This Row],[quantity]]</f>
        <v>8329.41</v>
      </c>
      <c r="Q14589" s="9">
        <f>Table1[[#This Row],[delivery_date]]-Table1[[#This Row],[order_date]]</f>
        <v>1</v>
      </c>
    </row>
    <row r="14590" spans="1:17" x14ac:dyDescent="0.35">
      <c r="A14590" t="s">
        <v>14621</v>
      </c>
      <c r="B14590" t="s">
        <v>19</v>
      </c>
      <c r="C14590" t="s">
        <v>33</v>
      </c>
      <c r="D14590" s="2">
        <v>2926.79</v>
      </c>
      <c r="E14590">
        <v>0.33</v>
      </c>
      <c r="F14590">
        <v>1</v>
      </c>
      <c r="G14590" s="1">
        <v>44969</v>
      </c>
      <c r="H14590" s="1">
        <v>44973</v>
      </c>
      <c r="I14590" t="s">
        <v>31</v>
      </c>
      <c r="J14590" t="s">
        <v>27</v>
      </c>
      <c r="K14590" s="2">
        <v>734.74</v>
      </c>
      <c r="L14590" t="s">
        <v>28</v>
      </c>
      <c r="M14590">
        <f>YEAR(Table1[[#This Row],[order_date]])</f>
        <v>2023</v>
      </c>
      <c r="N14590">
        <f>MONTH(Table1[[#This Row],[order_date]])</f>
        <v>2</v>
      </c>
      <c r="O14590" s="3">
        <f>Table1[[#This Row],[sales]]-Table1[[#This Row],[profit]]</f>
        <v>2192.0500000000002</v>
      </c>
      <c r="P14590" s="3">
        <f>Table1[[#This Row],[sales]]*Table1[[#This Row],[quantity]]</f>
        <v>2926.79</v>
      </c>
      <c r="Q14590" s="9">
        <f>Table1[[#This Row],[delivery_date]]-Table1[[#This Row],[order_date]]</f>
        <v>4</v>
      </c>
    </row>
    <row r="14591" spans="1:17" x14ac:dyDescent="0.35">
      <c r="A14591" t="s">
        <v>14622</v>
      </c>
      <c r="B14591" t="s">
        <v>41</v>
      </c>
      <c r="C14591" t="s">
        <v>26</v>
      </c>
      <c r="D14591" s="2">
        <v>3290.33</v>
      </c>
      <c r="E14591">
        <v>0.3</v>
      </c>
      <c r="F14591">
        <v>5</v>
      </c>
      <c r="G14591" s="1">
        <v>45038</v>
      </c>
      <c r="H14591" s="1">
        <v>45045</v>
      </c>
      <c r="I14591" t="s">
        <v>15</v>
      </c>
      <c r="J14591" t="s">
        <v>16</v>
      </c>
      <c r="K14591" s="2">
        <v>661.08</v>
      </c>
      <c r="L14591" t="s">
        <v>17</v>
      </c>
      <c r="M14591">
        <f>YEAR(Table1[[#This Row],[order_date]])</f>
        <v>2023</v>
      </c>
      <c r="N14591">
        <f>MONTH(Table1[[#This Row],[order_date]])</f>
        <v>4</v>
      </c>
      <c r="O14591" s="3">
        <f>Table1[[#This Row],[sales]]-Table1[[#This Row],[profit]]</f>
        <v>2629.25</v>
      </c>
      <c r="P14591" s="3">
        <f>Table1[[#This Row],[sales]]*Table1[[#This Row],[quantity]]</f>
        <v>16451.650000000001</v>
      </c>
      <c r="Q14591" s="9">
        <f>Table1[[#This Row],[delivery_date]]-Table1[[#This Row],[order_date]]</f>
        <v>7</v>
      </c>
    </row>
    <row r="14592" spans="1:17" x14ac:dyDescent="0.35">
      <c r="A14592" t="s">
        <v>14623</v>
      </c>
      <c r="B14592" t="s">
        <v>41</v>
      </c>
      <c r="C14592" t="s">
        <v>26</v>
      </c>
      <c r="D14592" s="2">
        <v>112.04</v>
      </c>
      <c r="E14592">
        <v>0.15</v>
      </c>
      <c r="F14592">
        <v>8</v>
      </c>
      <c r="G14592" s="1">
        <v>45384</v>
      </c>
      <c r="H14592" s="1">
        <v>45385</v>
      </c>
      <c r="I14592" t="s">
        <v>21</v>
      </c>
      <c r="J14592" t="s">
        <v>27</v>
      </c>
      <c r="K14592" s="2">
        <v>20.59</v>
      </c>
      <c r="L14592" t="s">
        <v>39</v>
      </c>
      <c r="M14592">
        <f>YEAR(Table1[[#This Row],[order_date]])</f>
        <v>2024</v>
      </c>
      <c r="N14592">
        <f>MONTH(Table1[[#This Row],[order_date]])</f>
        <v>4</v>
      </c>
      <c r="O14592" s="3">
        <f>Table1[[#This Row],[sales]]-Table1[[#This Row],[profit]]</f>
        <v>91.45</v>
      </c>
      <c r="P14592" s="3">
        <f>Table1[[#This Row],[sales]]*Table1[[#This Row],[quantity]]</f>
        <v>896.32</v>
      </c>
      <c r="Q14592" s="9">
        <f>Table1[[#This Row],[delivery_date]]-Table1[[#This Row],[order_date]]</f>
        <v>1</v>
      </c>
    </row>
    <row r="14593" spans="1:17" x14ac:dyDescent="0.35">
      <c r="A14593" t="s">
        <v>14624</v>
      </c>
      <c r="B14593" t="s">
        <v>13</v>
      </c>
      <c r="C14593" t="s">
        <v>20</v>
      </c>
      <c r="D14593" s="2">
        <v>4229.18</v>
      </c>
      <c r="E14593">
        <v>0.12</v>
      </c>
      <c r="F14593">
        <v>7</v>
      </c>
      <c r="G14593" s="1">
        <v>45384</v>
      </c>
      <c r="H14593" s="1">
        <v>45385</v>
      </c>
      <c r="I14593" t="s">
        <v>15</v>
      </c>
      <c r="J14593" t="s">
        <v>27</v>
      </c>
      <c r="K14593" s="2">
        <v>1123.83</v>
      </c>
      <c r="L14593" t="s">
        <v>28</v>
      </c>
      <c r="M14593">
        <f>YEAR(Table1[[#This Row],[order_date]])</f>
        <v>2024</v>
      </c>
      <c r="N14593">
        <f>MONTH(Table1[[#This Row],[order_date]])</f>
        <v>4</v>
      </c>
      <c r="O14593" s="3">
        <f>Table1[[#This Row],[sales]]-Table1[[#This Row],[profit]]</f>
        <v>3105.3500000000004</v>
      </c>
      <c r="P14593" s="3">
        <f>Table1[[#This Row],[sales]]*Table1[[#This Row],[quantity]]</f>
        <v>29604.260000000002</v>
      </c>
      <c r="Q14593" s="9">
        <f>Table1[[#This Row],[delivery_date]]-Table1[[#This Row],[order_date]]</f>
        <v>1</v>
      </c>
    </row>
    <row r="14594" spans="1:17" x14ac:dyDescent="0.35">
      <c r="A14594" t="s">
        <v>14625</v>
      </c>
      <c r="B14594" t="s">
        <v>25</v>
      </c>
      <c r="C14594" t="s">
        <v>14</v>
      </c>
      <c r="D14594" s="2">
        <v>1413.89</v>
      </c>
      <c r="E14594">
        <v>0.24</v>
      </c>
      <c r="F14594">
        <v>5</v>
      </c>
      <c r="G14594" s="1">
        <v>45167</v>
      </c>
      <c r="H14594" s="1">
        <v>45171</v>
      </c>
      <c r="I14594" t="s">
        <v>15</v>
      </c>
      <c r="J14594" t="s">
        <v>27</v>
      </c>
      <c r="K14594" s="2">
        <v>392.46</v>
      </c>
      <c r="L14594" t="s">
        <v>34</v>
      </c>
      <c r="M14594">
        <f>YEAR(Table1[[#This Row],[order_date]])</f>
        <v>2023</v>
      </c>
      <c r="N14594">
        <f>MONTH(Table1[[#This Row],[order_date]])</f>
        <v>8</v>
      </c>
      <c r="O14594" s="3">
        <f>Table1[[#This Row],[sales]]-Table1[[#This Row],[profit]]</f>
        <v>1021.4300000000001</v>
      </c>
      <c r="P14594" s="3">
        <f>Table1[[#This Row],[sales]]*Table1[[#This Row],[quantity]]</f>
        <v>7069.4500000000007</v>
      </c>
      <c r="Q14594" s="9">
        <f>Table1[[#This Row],[delivery_date]]-Table1[[#This Row],[order_date]]</f>
        <v>4</v>
      </c>
    </row>
    <row r="14595" spans="1:17" x14ac:dyDescent="0.35">
      <c r="A14595" t="s">
        <v>14626</v>
      </c>
      <c r="B14595" t="s">
        <v>13</v>
      </c>
      <c r="C14595" t="s">
        <v>36</v>
      </c>
      <c r="D14595" s="2">
        <v>2413.6</v>
      </c>
      <c r="E14595">
        <v>0.26</v>
      </c>
      <c r="F14595">
        <v>2</v>
      </c>
      <c r="G14595" s="1">
        <v>45321</v>
      </c>
      <c r="H14595" s="1">
        <v>45327</v>
      </c>
      <c r="I14595" t="s">
        <v>15</v>
      </c>
      <c r="J14595" t="s">
        <v>16</v>
      </c>
      <c r="K14595" s="2">
        <v>198.32</v>
      </c>
      <c r="L14595" t="s">
        <v>17</v>
      </c>
      <c r="M14595">
        <f>YEAR(Table1[[#This Row],[order_date]])</f>
        <v>2024</v>
      </c>
      <c r="N14595">
        <f>MONTH(Table1[[#This Row],[order_date]])</f>
        <v>1</v>
      </c>
      <c r="O14595" s="3">
        <f>Table1[[#This Row],[sales]]-Table1[[#This Row],[profit]]</f>
        <v>2215.2799999999997</v>
      </c>
      <c r="P14595" s="3">
        <f>Table1[[#This Row],[sales]]*Table1[[#This Row],[quantity]]</f>
        <v>4827.2</v>
      </c>
      <c r="Q14595" s="9">
        <f>Table1[[#This Row],[delivery_date]]-Table1[[#This Row],[order_date]]</f>
        <v>6</v>
      </c>
    </row>
    <row r="14596" spans="1:17" x14ac:dyDescent="0.35">
      <c r="A14596" t="s">
        <v>14627</v>
      </c>
      <c r="B14596" t="s">
        <v>19</v>
      </c>
      <c r="C14596" t="s">
        <v>26</v>
      </c>
      <c r="D14596" s="2">
        <v>4223.68</v>
      </c>
      <c r="E14596">
        <v>0.4</v>
      </c>
      <c r="F14596">
        <v>2</v>
      </c>
      <c r="G14596" s="1">
        <v>45044</v>
      </c>
      <c r="H14596" s="1">
        <v>45046</v>
      </c>
      <c r="I14596" t="s">
        <v>21</v>
      </c>
      <c r="J14596" t="s">
        <v>16</v>
      </c>
      <c r="K14596" s="2">
        <v>937.23</v>
      </c>
      <c r="L14596" t="s">
        <v>39</v>
      </c>
      <c r="M14596">
        <f>YEAR(Table1[[#This Row],[order_date]])</f>
        <v>2023</v>
      </c>
      <c r="N14596">
        <f>MONTH(Table1[[#This Row],[order_date]])</f>
        <v>4</v>
      </c>
      <c r="O14596" s="3">
        <f>Table1[[#This Row],[sales]]-Table1[[#This Row],[profit]]</f>
        <v>3286.4500000000003</v>
      </c>
      <c r="P14596" s="3">
        <f>Table1[[#This Row],[sales]]*Table1[[#This Row],[quantity]]</f>
        <v>8447.36</v>
      </c>
      <c r="Q14596" s="9">
        <f>Table1[[#This Row],[delivery_date]]-Table1[[#This Row],[order_date]]</f>
        <v>2</v>
      </c>
    </row>
    <row r="14597" spans="1:17" x14ac:dyDescent="0.35">
      <c r="A14597" t="s">
        <v>14628</v>
      </c>
      <c r="B14597" t="s">
        <v>13</v>
      </c>
      <c r="C14597" t="s">
        <v>36</v>
      </c>
      <c r="D14597" s="2">
        <v>4984.6000000000004</v>
      </c>
      <c r="E14597">
        <v>0.15</v>
      </c>
      <c r="F14597">
        <v>3</v>
      </c>
      <c r="G14597" s="1">
        <v>45388</v>
      </c>
      <c r="H14597" s="1">
        <v>45393</v>
      </c>
      <c r="I14597" t="s">
        <v>21</v>
      </c>
      <c r="J14597" t="s">
        <v>27</v>
      </c>
      <c r="K14597" s="2">
        <v>583.55999999999995</v>
      </c>
      <c r="L14597" t="s">
        <v>48</v>
      </c>
      <c r="M14597">
        <f>YEAR(Table1[[#This Row],[order_date]])</f>
        <v>2024</v>
      </c>
      <c r="N14597">
        <f>MONTH(Table1[[#This Row],[order_date]])</f>
        <v>4</v>
      </c>
      <c r="O14597" s="3">
        <f>Table1[[#This Row],[sales]]-Table1[[#This Row],[profit]]</f>
        <v>4401.0400000000009</v>
      </c>
      <c r="P14597" s="3">
        <f>Table1[[#This Row],[sales]]*Table1[[#This Row],[quantity]]</f>
        <v>14953.800000000001</v>
      </c>
      <c r="Q14597" s="9">
        <f>Table1[[#This Row],[delivery_date]]-Table1[[#This Row],[order_date]]</f>
        <v>5</v>
      </c>
    </row>
    <row r="14598" spans="1:17" x14ac:dyDescent="0.35">
      <c r="A14598" t="s">
        <v>14629</v>
      </c>
      <c r="B14598" t="s">
        <v>25</v>
      </c>
      <c r="C14598" t="s">
        <v>26</v>
      </c>
      <c r="D14598" s="2">
        <v>3994.93</v>
      </c>
      <c r="E14598">
        <v>0.2</v>
      </c>
      <c r="F14598">
        <v>6</v>
      </c>
      <c r="G14598" s="1">
        <v>45405</v>
      </c>
      <c r="H14598" s="1">
        <v>45410</v>
      </c>
      <c r="I14598" t="s">
        <v>31</v>
      </c>
      <c r="J14598" t="s">
        <v>22</v>
      </c>
      <c r="K14598" s="2">
        <v>979.18</v>
      </c>
      <c r="L14598" t="s">
        <v>48</v>
      </c>
      <c r="M14598">
        <f>YEAR(Table1[[#This Row],[order_date]])</f>
        <v>2024</v>
      </c>
      <c r="N14598">
        <f>MONTH(Table1[[#This Row],[order_date]])</f>
        <v>4</v>
      </c>
      <c r="O14598" s="3">
        <f>Table1[[#This Row],[sales]]-Table1[[#This Row],[profit]]</f>
        <v>3015.75</v>
      </c>
      <c r="P14598" s="3">
        <f>Table1[[#This Row],[sales]]*Table1[[#This Row],[quantity]]</f>
        <v>23969.579999999998</v>
      </c>
      <c r="Q14598" s="9">
        <f>Table1[[#This Row],[delivery_date]]-Table1[[#This Row],[order_date]]</f>
        <v>5</v>
      </c>
    </row>
    <row r="14599" spans="1:17" x14ac:dyDescent="0.35">
      <c r="A14599" t="s">
        <v>14630</v>
      </c>
      <c r="B14599" t="s">
        <v>41</v>
      </c>
      <c r="C14599" t="s">
        <v>20</v>
      </c>
      <c r="D14599" s="2">
        <v>221.68</v>
      </c>
      <c r="E14599">
        <v>0.17</v>
      </c>
      <c r="F14599">
        <v>4</v>
      </c>
      <c r="G14599" s="1">
        <v>45063</v>
      </c>
      <c r="H14599" s="1">
        <v>45066</v>
      </c>
      <c r="I14599" t="s">
        <v>15</v>
      </c>
      <c r="J14599" t="s">
        <v>16</v>
      </c>
      <c r="K14599" s="2">
        <v>17.559999999999999</v>
      </c>
      <c r="L14599" t="s">
        <v>48</v>
      </c>
      <c r="M14599">
        <f>YEAR(Table1[[#This Row],[order_date]])</f>
        <v>2023</v>
      </c>
      <c r="N14599">
        <f>MONTH(Table1[[#This Row],[order_date]])</f>
        <v>5</v>
      </c>
      <c r="O14599" s="3">
        <f>Table1[[#This Row],[sales]]-Table1[[#This Row],[profit]]</f>
        <v>204.12</v>
      </c>
      <c r="P14599" s="3">
        <f>Table1[[#This Row],[sales]]*Table1[[#This Row],[quantity]]</f>
        <v>886.72</v>
      </c>
      <c r="Q14599" s="9">
        <f>Table1[[#This Row],[delivery_date]]-Table1[[#This Row],[order_date]]</f>
        <v>3</v>
      </c>
    </row>
    <row r="14600" spans="1:17" x14ac:dyDescent="0.35">
      <c r="A14600" t="s">
        <v>14631</v>
      </c>
      <c r="B14600" t="s">
        <v>41</v>
      </c>
      <c r="C14600" t="s">
        <v>14</v>
      </c>
      <c r="D14600" s="2">
        <v>1906.9</v>
      </c>
      <c r="E14600">
        <v>0.2</v>
      </c>
      <c r="F14600">
        <v>9</v>
      </c>
      <c r="G14600" s="1">
        <v>45486</v>
      </c>
      <c r="H14600" s="1">
        <v>45487</v>
      </c>
      <c r="I14600" t="s">
        <v>21</v>
      </c>
      <c r="J14600" t="s">
        <v>27</v>
      </c>
      <c r="K14600" s="2">
        <v>184.97</v>
      </c>
      <c r="L14600" t="s">
        <v>17</v>
      </c>
      <c r="M14600">
        <f>YEAR(Table1[[#This Row],[order_date]])</f>
        <v>2024</v>
      </c>
      <c r="N14600">
        <f>MONTH(Table1[[#This Row],[order_date]])</f>
        <v>7</v>
      </c>
      <c r="O14600" s="3">
        <f>Table1[[#This Row],[sales]]-Table1[[#This Row],[profit]]</f>
        <v>1721.93</v>
      </c>
      <c r="P14600" s="3">
        <f>Table1[[#This Row],[sales]]*Table1[[#This Row],[quantity]]</f>
        <v>17162.100000000002</v>
      </c>
      <c r="Q14600" s="9">
        <f>Table1[[#This Row],[delivery_date]]-Table1[[#This Row],[order_date]]</f>
        <v>1</v>
      </c>
    </row>
    <row r="14601" spans="1:17" x14ac:dyDescent="0.35">
      <c r="A14601" t="s">
        <v>14632</v>
      </c>
      <c r="B14601" t="s">
        <v>25</v>
      </c>
      <c r="C14601" t="s">
        <v>33</v>
      </c>
      <c r="D14601" s="2">
        <v>1311.33</v>
      </c>
      <c r="E14601">
        <v>0.28000000000000003</v>
      </c>
      <c r="F14601">
        <v>3</v>
      </c>
      <c r="G14601" s="1">
        <v>45167</v>
      </c>
      <c r="H14601" s="1">
        <v>45171</v>
      </c>
      <c r="I14601" t="s">
        <v>31</v>
      </c>
      <c r="J14601" t="s">
        <v>16</v>
      </c>
      <c r="K14601" s="2">
        <v>135.38999999999999</v>
      </c>
      <c r="L14601" t="s">
        <v>23</v>
      </c>
      <c r="M14601">
        <f>YEAR(Table1[[#This Row],[order_date]])</f>
        <v>2023</v>
      </c>
      <c r="N14601">
        <f>MONTH(Table1[[#This Row],[order_date]])</f>
        <v>8</v>
      </c>
      <c r="O14601" s="3">
        <f>Table1[[#This Row],[sales]]-Table1[[#This Row],[profit]]</f>
        <v>1175.94</v>
      </c>
      <c r="P14601" s="3">
        <f>Table1[[#This Row],[sales]]*Table1[[#This Row],[quantity]]</f>
        <v>3933.99</v>
      </c>
      <c r="Q14601" s="9">
        <f>Table1[[#This Row],[delivery_date]]-Table1[[#This Row],[order_date]]</f>
        <v>4</v>
      </c>
    </row>
    <row r="14602" spans="1:17" x14ac:dyDescent="0.35">
      <c r="A14602" t="s">
        <v>14633</v>
      </c>
      <c r="B14602" t="s">
        <v>19</v>
      </c>
      <c r="C14602" t="s">
        <v>33</v>
      </c>
      <c r="D14602" s="2">
        <v>4824.25</v>
      </c>
      <c r="E14602">
        <v>0.28000000000000003</v>
      </c>
      <c r="F14602">
        <v>6</v>
      </c>
      <c r="G14602" s="1">
        <v>45492</v>
      </c>
      <c r="H14602" s="1">
        <v>45497</v>
      </c>
      <c r="I14602" t="s">
        <v>21</v>
      </c>
      <c r="J14602" t="s">
        <v>22</v>
      </c>
      <c r="K14602" s="2">
        <v>992.61</v>
      </c>
      <c r="L14602" t="s">
        <v>28</v>
      </c>
      <c r="M14602">
        <f>YEAR(Table1[[#This Row],[order_date]])</f>
        <v>2024</v>
      </c>
      <c r="N14602">
        <f>MONTH(Table1[[#This Row],[order_date]])</f>
        <v>7</v>
      </c>
      <c r="O14602" s="3">
        <f>Table1[[#This Row],[sales]]-Table1[[#This Row],[profit]]</f>
        <v>3831.64</v>
      </c>
      <c r="P14602" s="3">
        <f>Table1[[#This Row],[sales]]*Table1[[#This Row],[quantity]]</f>
        <v>28945.5</v>
      </c>
      <c r="Q14602" s="9">
        <f>Table1[[#This Row],[delivery_date]]-Table1[[#This Row],[order_date]]</f>
        <v>5</v>
      </c>
    </row>
    <row r="14603" spans="1:17" x14ac:dyDescent="0.35">
      <c r="A14603" t="s">
        <v>14634</v>
      </c>
      <c r="B14603" t="s">
        <v>25</v>
      </c>
      <c r="C14603" t="s">
        <v>20</v>
      </c>
      <c r="D14603" s="2">
        <v>1394.72</v>
      </c>
      <c r="E14603">
        <v>0.18</v>
      </c>
      <c r="F14603">
        <v>4</v>
      </c>
      <c r="G14603" s="1">
        <v>45053</v>
      </c>
      <c r="H14603" s="1">
        <v>45057</v>
      </c>
      <c r="I14603" t="s">
        <v>31</v>
      </c>
      <c r="J14603" t="s">
        <v>16</v>
      </c>
      <c r="K14603" s="2">
        <v>302.64</v>
      </c>
      <c r="L14603" t="s">
        <v>28</v>
      </c>
      <c r="M14603">
        <f>YEAR(Table1[[#This Row],[order_date]])</f>
        <v>2023</v>
      </c>
      <c r="N14603">
        <f>MONTH(Table1[[#This Row],[order_date]])</f>
        <v>5</v>
      </c>
      <c r="O14603" s="3">
        <f>Table1[[#This Row],[sales]]-Table1[[#This Row],[profit]]</f>
        <v>1092.08</v>
      </c>
      <c r="P14603" s="3">
        <f>Table1[[#This Row],[sales]]*Table1[[#This Row],[quantity]]</f>
        <v>5578.88</v>
      </c>
      <c r="Q14603" s="9">
        <f>Table1[[#This Row],[delivery_date]]-Table1[[#This Row],[order_date]]</f>
        <v>4</v>
      </c>
    </row>
    <row r="14604" spans="1:17" x14ac:dyDescent="0.35">
      <c r="A14604" t="s">
        <v>14635</v>
      </c>
      <c r="B14604" t="s">
        <v>19</v>
      </c>
      <c r="C14604" t="s">
        <v>26</v>
      </c>
      <c r="D14604" s="2">
        <v>4722.42</v>
      </c>
      <c r="E14604">
        <v>0.3</v>
      </c>
      <c r="F14604">
        <v>1</v>
      </c>
      <c r="G14604" s="1">
        <v>45559</v>
      </c>
      <c r="H14604" s="1">
        <v>45564</v>
      </c>
      <c r="I14604" t="s">
        <v>15</v>
      </c>
      <c r="J14604" t="s">
        <v>27</v>
      </c>
      <c r="K14604" s="2">
        <v>1320.6</v>
      </c>
      <c r="L14604" t="s">
        <v>28</v>
      </c>
      <c r="M14604">
        <f>YEAR(Table1[[#This Row],[order_date]])</f>
        <v>2024</v>
      </c>
      <c r="N14604">
        <f>MONTH(Table1[[#This Row],[order_date]])</f>
        <v>9</v>
      </c>
      <c r="O14604" s="3">
        <f>Table1[[#This Row],[sales]]-Table1[[#This Row],[profit]]</f>
        <v>3401.82</v>
      </c>
      <c r="P14604" s="3">
        <f>Table1[[#This Row],[sales]]*Table1[[#This Row],[quantity]]</f>
        <v>4722.42</v>
      </c>
      <c r="Q14604" s="9">
        <f>Table1[[#This Row],[delivery_date]]-Table1[[#This Row],[order_date]]</f>
        <v>5</v>
      </c>
    </row>
    <row r="14605" spans="1:17" x14ac:dyDescent="0.35">
      <c r="A14605" t="s">
        <v>14636</v>
      </c>
      <c r="B14605" t="s">
        <v>41</v>
      </c>
      <c r="C14605" t="s">
        <v>20</v>
      </c>
      <c r="D14605" s="2">
        <v>4693.84</v>
      </c>
      <c r="E14605">
        <v>0.31</v>
      </c>
      <c r="F14605">
        <v>1</v>
      </c>
      <c r="G14605" s="1">
        <v>45409</v>
      </c>
      <c r="H14605" s="1">
        <v>45416</v>
      </c>
      <c r="I14605" t="s">
        <v>31</v>
      </c>
      <c r="J14605" t="s">
        <v>22</v>
      </c>
      <c r="K14605" s="2">
        <v>321.68</v>
      </c>
      <c r="L14605" t="s">
        <v>34</v>
      </c>
      <c r="M14605">
        <f>YEAR(Table1[[#This Row],[order_date]])</f>
        <v>2024</v>
      </c>
      <c r="N14605">
        <f>MONTH(Table1[[#This Row],[order_date]])</f>
        <v>4</v>
      </c>
      <c r="O14605" s="3">
        <f>Table1[[#This Row],[sales]]-Table1[[#This Row],[profit]]</f>
        <v>4372.16</v>
      </c>
      <c r="P14605" s="3">
        <f>Table1[[#This Row],[sales]]*Table1[[#This Row],[quantity]]</f>
        <v>4693.84</v>
      </c>
      <c r="Q14605" s="9">
        <f>Table1[[#This Row],[delivery_date]]-Table1[[#This Row],[order_date]]</f>
        <v>7</v>
      </c>
    </row>
    <row r="14606" spans="1:17" x14ac:dyDescent="0.35">
      <c r="A14606" t="s">
        <v>14637</v>
      </c>
      <c r="B14606" t="s">
        <v>19</v>
      </c>
      <c r="C14606" t="s">
        <v>14</v>
      </c>
      <c r="D14606" s="2">
        <v>4213.1099999999997</v>
      </c>
      <c r="E14606">
        <v>0.26</v>
      </c>
      <c r="F14606">
        <v>8</v>
      </c>
      <c r="G14606" s="1">
        <v>45280</v>
      </c>
      <c r="H14606" s="1">
        <v>45284</v>
      </c>
      <c r="I14606" t="s">
        <v>15</v>
      </c>
      <c r="J14606" t="s">
        <v>22</v>
      </c>
      <c r="K14606" s="2">
        <v>931.34</v>
      </c>
      <c r="L14606" t="s">
        <v>39</v>
      </c>
      <c r="M14606">
        <f>YEAR(Table1[[#This Row],[order_date]])</f>
        <v>2023</v>
      </c>
      <c r="N14606">
        <f>MONTH(Table1[[#This Row],[order_date]])</f>
        <v>12</v>
      </c>
      <c r="O14606" s="3">
        <f>Table1[[#This Row],[sales]]-Table1[[#This Row],[profit]]</f>
        <v>3281.7699999999995</v>
      </c>
      <c r="P14606" s="3">
        <f>Table1[[#This Row],[sales]]*Table1[[#This Row],[quantity]]</f>
        <v>33704.879999999997</v>
      </c>
      <c r="Q14606" s="9">
        <f>Table1[[#This Row],[delivery_date]]-Table1[[#This Row],[order_date]]</f>
        <v>4</v>
      </c>
    </row>
    <row r="14607" spans="1:17" x14ac:dyDescent="0.35">
      <c r="A14607" t="s">
        <v>14638</v>
      </c>
      <c r="B14607" t="s">
        <v>25</v>
      </c>
      <c r="C14607" t="s">
        <v>33</v>
      </c>
      <c r="D14607" s="2">
        <v>580.54999999999995</v>
      </c>
      <c r="E14607">
        <v>0.23</v>
      </c>
      <c r="F14607">
        <v>3</v>
      </c>
      <c r="G14607" s="1">
        <v>45161</v>
      </c>
      <c r="H14607" s="1">
        <v>45162</v>
      </c>
      <c r="I14607" t="s">
        <v>15</v>
      </c>
      <c r="J14607" t="s">
        <v>16</v>
      </c>
      <c r="K14607" s="2">
        <v>30.84</v>
      </c>
      <c r="L14607" t="s">
        <v>34</v>
      </c>
      <c r="M14607">
        <f>YEAR(Table1[[#This Row],[order_date]])</f>
        <v>2023</v>
      </c>
      <c r="N14607">
        <f>MONTH(Table1[[#This Row],[order_date]])</f>
        <v>8</v>
      </c>
      <c r="O14607" s="3">
        <f>Table1[[#This Row],[sales]]-Table1[[#This Row],[profit]]</f>
        <v>549.70999999999992</v>
      </c>
      <c r="P14607" s="3">
        <f>Table1[[#This Row],[sales]]*Table1[[#This Row],[quantity]]</f>
        <v>1741.6499999999999</v>
      </c>
      <c r="Q14607" s="9">
        <f>Table1[[#This Row],[delivery_date]]-Table1[[#This Row],[order_date]]</f>
        <v>1</v>
      </c>
    </row>
    <row r="14608" spans="1:17" x14ac:dyDescent="0.35">
      <c r="A14608" t="s">
        <v>14639</v>
      </c>
      <c r="B14608" t="s">
        <v>25</v>
      </c>
      <c r="C14608" t="s">
        <v>36</v>
      </c>
      <c r="D14608" s="2">
        <v>109.78</v>
      </c>
      <c r="E14608">
        <v>0.04</v>
      </c>
      <c r="F14608">
        <v>2</v>
      </c>
      <c r="G14608" s="1">
        <v>45494</v>
      </c>
      <c r="H14608" s="1">
        <v>45497</v>
      </c>
      <c r="I14608" t="s">
        <v>15</v>
      </c>
      <c r="J14608" t="s">
        <v>27</v>
      </c>
      <c r="K14608" s="2">
        <v>19.47</v>
      </c>
      <c r="L14608" t="s">
        <v>17</v>
      </c>
      <c r="M14608">
        <f>YEAR(Table1[[#This Row],[order_date]])</f>
        <v>2024</v>
      </c>
      <c r="N14608">
        <f>MONTH(Table1[[#This Row],[order_date]])</f>
        <v>7</v>
      </c>
      <c r="O14608" s="3">
        <f>Table1[[#This Row],[sales]]-Table1[[#This Row],[profit]]</f>
        <v>90.31</v>
      </c>
      <c r="P14608" s="3">
        <f>Table1[[#This Row],[sales]]*Table1[[#This Row],[quantity]]</f>
        <v>219.56</v>
      </c>
      <c r="Q14608" s="9">
        <f>Table1[[#This Row],[delivery_date]]-Table1[[#This Row],[order_date]]</f>
        <v>3</v>
      </c>
    </row>
    <row r="14609" spans="1:17" x14ac:dyDescent="0.35">
      <c r="A14609" t="s">
        <v>14640</v>
      </c>
      <c r="B14609" t="s">
        <v>25</v>
      </c>
      <c r="C14609" t="s">
        <v>33</v>
      </c>
      <c r="D14609" s="2">
        <v>3990.03</v>
      </c>
      <c r="E14609">
        <v>0.27</v>
      </c>
      <c r="F14609">
        <v>1</v>
      </c>
      <c r="G14609" s="1">
        <v>45264</v>
      </c>
      <c r="H14609" s="1">
        <v>45267</v>
      </c>
      <c r="I14609" t="s">
        <v>15</v>
      </c>
      <c r="J14609" t="s">
        <v>22</v>
      </c>
      <c r="K14609" s="2">
        <v>658.84</v>
      </c>
      <c r="L14609" t="s">
        <v>34</v>
      </c>
      <c r="M14609">
        <f>YEAR(Table1[[#This Row],[order_date]])</f>
        <v>2023</v>
      </c>
      <c r="N14609">
        <f>MONTH(Table1[[#This Row],[order_date]])</f>
        <v>12</v>
      </c>
      <c r="O14609" s="3">
        <f>Table1[[#This Row],[sales]]-Table1[[#This Row],[profit]]</f>
        <v>3331.19</v>
      </c>
      <c r="P14609" s="3">
        <f>Table1[[#This Row],[sales]]*Table1[[#This Row],[quantity]]</f>
        <v>3990.03</v>
      </c>
      <c r="Q14609" s="9">
        <f>Table1[[#This Row],[delivery_date]]-Table1[[#This Row],[order_date]]</f>
        <v>3</v>
      </c>
    </row>
    <row r="14610" spans="1:17" x14ac:dyDescent="0.35">
      <c r="A14610" t="s">
        <v>14641</v>
      </c>
      <c r="B14610" t="s">
        <v>19</v>
      </c>
      <c r="C14610" t="s">
        <v>14</v>
      </c>
      <c r="D14610" s="2">
        <v>4232.17</v>
      </c>
      <c r="E14610">
        <v>0.36</v>
      </c>
      <c r="F14610">
        <v>8</v>
      </c>
      <c r="G14610" s="1">
        <v>45525</v>
      </c>
      <c r="H14610" s="1">
        <v>45526</v>
      </c>
      <c r="I14610" t="s">
        <v>31</v>
      </c>
      <c r="J14610" t="s">
        <v>22</v>
      </c>
      <c r="K14610" s="2">
        <v>259.26</v>
      </c>
      <c r="L14610" t="s">
        <v>39</v>
      </c>
      <c r="M14610">
        <f>YEAR(Table1[[#This Row],[order_date]])</f>
        <v>2024</v>
      </c>
      <c r="N14610">
        <f>MONTH(Table1[[#This Row],[order_date]])</f>
        <v>8</v>
      </c>
      <c r="O14610" s="3">
        <f>Table1[[#This Row],[sales]]-Table1[[#This Row],[profit]]</f>
        <v>3972.91</v>
      </c>
      <c r="P14610" s="3">
        <f>Table1[[#This Row],[sales]]*Table1[[#This Row],[quantity]]</f>
        <v>33857.360000000001</v>
      </c>
      <c r="Q14610" s="9">
        <f>Table1[[#This Row],[delivery_date]]-Table1[[#This Row],[order_date]]</f>
        <v>1</v>
      </c>
    </row>
    <row r="14611" spans="1:17" x14ac:dyDescent="0.35">
      <c r="A14611" t="s">
        <v>14642</v>
      </c>
      <c r="B14611" t="s">
        <v>19</v>
      </c>
      <c r="C14611" t="s">
        <v>26</v>
      </c>
      <c r="D14611" s="2">
        <v>4814.6899999999996</v>
      </c>
      <c r="E14611">
        <v>0.11</v>
      </c>
      <c r="F14611">
        <v>9</v>
      </c>
      <c r="G14611" s="1">
        <v>45340</v>
      </c>
      <c r="H14611" s="1">
        <v>45347</v>
      </c>
      <c r="I14611" t="s">
        <v>31</v>
      </c>
      <c r="J14611" t="s">
        <v>27</v>
      </c>
      <c r="K14611" s="2">
        <v>465.59</v>
      </c>
      <c r="L14611" t="s">
        <v>28</v>
      </c>
      <c r="M14611">
        <f>YEAR(Table1[[#This Row],[order_date]])</f>
        <v>2024</v>
      </c>
      <c r="N14611">
        <f>MONTH(Table1[[#This Row],[order_date]])</f>
        <v>2</v>
      </c>
      <c r="O14611" s="3">
        <f>Table1[[#This Row],[sales]]-Table1[[#This Row],[profit]]</f>
        <v>4349.0999999999995</v>
      </c>
      <c r="P14611" s="3">
        <f>Table1[[#This Row],[sales]]*Table1[[#This Row],[quantity]]</f>
        <v>43332.21</v>
      </c>
      <c r="Q14611" s="9">
        <f>Table1[[#This Row],[delivery_date]]-Table1[[#This Row],[order_date]]</f>
        <v>7</v>
      </c>
    </row>
    <row r="14612" spans="1:17" x14ac:dyDescent="0.35">
      <c r="A14612" t="s">
        <v>14643</v>
      </c>
      <c r="B14612" t="s">
        <v>19</v>
      </c>
      <c r="C14612" t="s">
        <v>20</v>
      </c>
      <c r="D14612" s="2">
        <v>1170.07</v>
      </c>
      <c r="E14612">
        <v>0.39</v>
      </c>
      <c r="F14612">
        <v>1</v>
      </c>
      <c r="G14612" s="1">
        <v>45057</v>
      </c>
      <c r="H14612" s="1">
        <v>45063</v>
      </c>
      <c r="I14612" t="s">
        <v>21</v>
      </c>
      <c r="J14612" t="s">
        <v>27</v>
      </c>
      <c r="K14612" s="2">
        <v>293.04000000000002</v>
      </c>
      <c r="L14612" t="s">
        <v>17</v>
      </c>
      <c r="M14612">
        <f>YEAR(Table1[[#This Row],[order_date]])</f>
        <v>2023</v>
      </c>
      <c r="N14612">
        <f>MONTH(Table1[[#This Row],[order_date]])</f>
        <v>5</v>
      </c>
      <c r="O14612" s="3">
        <f>Table1[[#This Row],[sales]]-Table1[[#This Row],[profit]]</f>
        <v>877.03</v>
      </c>
      <c r="P14612" s="3">
        <f>Table1[[#This Row],[sales]]*Table1[[#This Row],[quantity]]</f>
        <v>1170.07</v>
      </c>
      <c r="Q14612" s="9">
        <f>Table1[[#This Row],[delivery_date]]-Table1[[#This Row],[order_date]]</f>
        <v>6</v>
      </c>
    </row>
    <row r="14613" spans="1:17" x14ac:dyDescent="0.35">
      <c r="A14613" t="s">
        <v>14644</v>
      </c>
      <c r="B14613" t="s">
        <v>41</v>
      </c>
      <c r="C14613" t="s">
        <v>33</v>
      </c>
      <c r="D14613" s="2">
        <v>3692.42</v>
      </c>
      <c r="E14613">
        <v>0.28999999999999998</v>
      </c>
      <c r="F14613">
        <v>8</v>
      </c>
      <c r="G14613" s="1">
        <v>44987</v>
      </c>
      <c r="H14613" s="1">
        <v>44994</v>
      </c>
      <c r="I14613" t="s">
        <v>31</v>
      </c>
      <c r="J14613" t="s">
        <v>22</v>
      </c>
      <c r="K14613" s="2">
        <v>465.32</v>
      </c>
      <c r="L14613" t="s">
        <v>17</v>
      </c>
      <c r="M14613">
        <f>YEAR(Table1[[#This Row],[order_date]])</f>
        <v>2023</v>
      </c>
      <c r="N14613">
        <f>MONTH(Table1[[#This Row],[order_date]])</f>
        <v>3</v>
      </c>
      <c r="O14613" s="3">
        <f>Table1[[#This Row],[sales]]-Table1[[#This Row],[profit]]</f>
        <v>3227.1</v>
      </c>
      <c r="P14613" s="3">
        <f>Table1[[#This Row],[sales]]*Table1[[#This Row],[quantity]]</f>
        <v>29539.360000000001</v>
      </c>
      <c r="Q14613" s="9">
        <f>Table1[[#This Row],[delivery_date]]-Table1[[#This Row],[order_date]]</f>
        <v>7</v>
      </c>
    </row>
    <row r="14614" spans="1:17" x14ac:dyDescent="0.35">
      <c r="A14614" t="s">
        <v>14645</v>
      </c>
      <c r="B14614" t="s">
        <v>13</v>
      </c>
      <c r="C14614" t="s">
        <v>33</v>
      </c>
      <c r="D14614" s="2">
        <v>2643.42</v>
      </c>
      <c r="E14614">
        <v>0.12</v>
      </c>
      <c r="F14614">
        <v>1</v>
      </c>
      <c r="G14614" s="1">
        <v>45417</v>
      </c>
      <c r="H14614" s="1">
        <v>45423</v>
      </c>
      <c r="I14614" t="s">
        <v>15</v>
      </c>
      <c r="J14614" t="s">
        <v>27</v>
      </c>
      <c r="K14614" s="2">
        <v>450.76</v>
      </c>
      <c r="L14614" t="s">
        <v>48</v>
      </c>
      <c r="M14614">
        <f>YEAR(Table1[[#This Row],[order_date]])</f>
        <v>2024</v>
      </c>
      <c r="N14614">
        <f>MONTH(Table1[[#This Row],[order_date]])</f>
        <v>5</v>
      </c>
      <c r="O14614" s="3">
        <f>Table1[[#This Row],[sales]]-Table1[[#This Row],[profit]]</f>
        <v>2192.66</v>
      </c>
      <c r="P14614" s="3">
        <f>Table1[[#This Row],[sales]]*Table1[[#This Row],[quantity]]</f>
        <v>2643.42</v>
      </c>
      <c r="Q14614" s="9">
        <f>Table1[[#This Row],[delivery_date]]-Table1[[#This Row],[order_date]]</f>
        <v>6</v>
      </c>
    </row>
    <row r="14615" spans="1:17" x14ac:dyDescent="0.35">
      <c r="A14615" t="s">
        <v>14646</v>
      </c>
      <c r="B14615" t="s">
        <v>13</v>
      </c>
      <c r="C14615" t="s">
        <v>36</v>
      </c>
      <c r="D14615" s="2">
        <v>1709.56</v>
      </c>
      <c r="E14615">
        <v>0.08</v>
      </c>
      <c r="F14615">
        <v>2</v>
      </c>
      <c r="G14615" s="1">
        <v>45185</v>
      </c>
      <c r="H14615" s="1">
        <v>45187</v>
      </c>
      <c r="I14615" t="s">
        <v>21</v>
      </c>
      <c r="J14615" t="s">
        <v>22</v>
      </c>
      <c r="K14615" s="2">
        <v>253.98</v>
      </c>
      <c r="L14615" t="s">
        <v>17</v>
      </c>
      <c r="M14615">
        <f>YEAR(Table1[[#This Row],[order_date]])</f>
        <v>2023</v>
      </c>
      <c r="N14615">
        <f>MONTH(Table1[[#This Row],[order_date]])</f>
        <v>9</v>
      </c>
      <c r="O14615" s="3">
        <f>Table1[[#This Row],[sales]]-Table1[[#This Row],[profit]]</f>
        <v>1455.58</v>
      </c>
      <c r="P14615" s="3">
        <f>Table1[[#This Row],[sales]]*Table1[[#This Row],[quantity]]</f>
        <v>3419.12</v>
      </c>
      <c r="Q14615" s="9">
        <f>Table1[[#This Row],[delivery_date]]-Table1[[#This Row],[order_date]]</f>
        <v>2</v>
      </c>
    </row>
    <row r="14616" spans="1:17" x14ac:dyDescent="0.35">
      <c r="A14616" t="s">
        <v>14647</v>
      </c>
      <c r="B14616" t="s">
        <v>25</v>
      </c>
      <c r="C14616" t="s">
        <v>20</v>
      </c>
      <c r="D14616" s="2">
        <v>3070.83</v>
      </c>
      <c r="E14616">
        <v>0.12</v>
      </c>
      <c r="F14616">
        <v>1</v>
      </c>
      <c r="G14616" s="1">
        <v>45325</v>
      </c>
      <c r="H14616" s="1">
        <v>45327</v>
      </c>
      <c r="I14616" t="s">
        <v>31</v>
      </c>
      <c r="J14616" t="s">
        <v>27</v>
      </c>
      <c r="K14616" s="2">
        <v>296.04000000000002</v>
      </c>
      <c r="L14616" t="s">
        <v>34</v>
      </c>
      <c r="M14616">
        <f>YEAR(Table1[[#This Row],[order_date]])</f>
        <v>2024</v>
      </c>
      <c r="N14616">
        <f>MONTH(Table1[[#This Row],[order_date]])</f>
        <v>2</v>
      </c>
      <c r="O14616" s="3">
        <f>Table1[[#This Row],[sales]]-Table1[[#This Row],[profit]]</f>
        <v>2774.79</v>
      </c>
      <c r="P14616" s="3">
        <f>Table1[[#This Row],[sales]]*Table1[[#This Row],[quantity]]</f>
        <v>3070.83</v>
      </c>
      <c r="Q14616" s="9">
        <f>Table1[[#This Row],[delivery_date]]-Table1[[#This Row],[order_date]]</f>
        <v>2</v>
      </c>
    </row>
    <row r="14617" spans="1:17" x14ac:dyDescent="0.35">
      <c r="A14617" t="s">
        <v>14648</v>
      </c>
      <c r="B14617" t="s">
        <v>41</v>
      </c>
      <c r="C14617" t="s">
        <v>36</v>
      </c>
      <c r="D14617" s="2">
        <v>2786.18</v>
      </c>
      <c r="E14617">
        <v>0.38</v>
      </c>
      <c r="F14617">
        <v>2</v>
      </c>
      <c r="G14617" s="1">
        <v>45595</v>
      </c>
      <c r="H14617" s="1">
        <v>45599</v>
      </c>
      <c r="I14617" t="s">
        <v>15</v>
      </c>
      <c r="J14617" t="s">
        <v>27</v>
      </c>
      <c r="K14617" s="2">
        <v>794.74</v>
      </c>
      <c r="L14617" t="s">
        <v>17</v>
      </c>
      <c r="M14617">
        <f>YEAR(Table1[[#This Row],[order_date]])</f>
        <v>2024</v>
      </c>
      <c r="N14617">
        <f>MONTH(Table1[[#This Row],[order_date]])</f>
        <v>10</v>
      </c>
      <c r="O14617" s="3">
        <f>Table1[[#This Row],[sales]]-Table1[[#This Row],[profit]]</f>
        <v>1991.4399999999998</v>
      </c>
      <c r="P14617" s="3">
        <f>Table1[[#This Row],[sales]]*Table1[[#This Row],[quantity]]</f>
        <v>5572.36</v>
      </c>
      <c r="Q14617" s="9">
        <f>Table1[[#This Row],[delivery_date]]-Table1[[#This Row],[order_date]]</f>
        <v>4</v>
      </c>
    </row>
    <row r="14618" spans="1:17" x14ac:dyDescent="0.35">
      <c r="A14618" t="s">
        <v>14649</v>
      </c>
      <c r="B14618" t="s">
        <v>19</v>
      </c>
      <c r="C14618" t="s">
        <v>36</v>
      </c>
      <c r="D14618" s="2">
        <v>1532.24</v>
      </c>
      <c r="E14618">
        <v>0.13</v>
      </c>
      <c r="F14618">
        <v>2</v>
      </c>
      <c r="G14618" s="1">
        <v>45213</v>
      </c>
      <c r="H14618" s="1">
        <v>45214</v>
      </c>
      <c r="I14618" t="s">
        <v>21</v>
      </c>
      <c r="J14618" t="s">
        <v>22</v>
      </c>
      <c r="K14618" s="2">
        <v>96.9</v>
      </c>
      <c r="L14618" t="s">
        <v>17</v>
      </c>
      <c r="M14618">
        <f>YEAR(Table1[[#This Row],[order_date]])</f>
        <v>2023</v>
      </c>
      <c r="N14618">
        <f>MONTH(Table1[[#This Row],[order_date]])</f>
        <v>10</v>
      </c>
      <c r="O14618" s="3">
        <f>Table1[[#This Row],[sales]]-Table1[[#This Row],[profit]]</f>
        <v>1435.34</v>
      </c>
      <c r="P14618" s="3">
        <f>Table1[[#This Row],[sales]]*Table1[[#This Row],[quantity]]</f>
        <v>3064.48</v>
      </c>
      <c r="Q14618" s="9">
        <f>Table1[[#This Row],[delivery_date]]-Table1[[#This Row],[order_date]]</f>
        <v>1</v>
      </c>
    </row>
    <row r="14619" spans="1:17" x14ac:dyDescent="0.35">
      <c r="A14619" t="s">
        <v>14650</v>
      </c>
      <c r="B14619" t="s">
        <v>25</v>
      </c>
      <c r="C14619" t="s">
        <v>26</v>
      </c>
      <c r="D14619" s="2">
        <v>1415.47</v>
      </c>
      <c r="E14619">
        <v>0.34</v>
      </c>
      <c r="F14619">
        <v>5</v>
      </c>
      <c r="G14619" s="1">
        <v>45125</v>
      </c>
      <c r="H14619" s="1">
        <v>45126</v>
      </c>
      <c r="I14619" t="s">
        <v>31</v>
      </c>
      <c r="J14619" t="s">
        <v>22</v>
      </c>
      <c r="K14619" s="2">
        <v>234.34</v>
      </c>
      <c r="L14619" t="s">
        <v>39</v>
      </c>
      <c r="M14619">
        <f>YEAR(Table1[[#This Row],[order_date]])</f>
        <v>2023</v>
      </c>
      <c r="N14619">
        <f>MONTH(Table1[[#This Row],[order_date]])</f>
        <v>7</v>
      </c>
      <c r="O14619" s="3">
        <f>Table1[[#This Row],[sales]]-Table1[[#This Row],[profit]]</f>
        <v>1181.1300000000001</v>
      </c>
      <c r="P14619" s="3">
        <f>Table1[[#This Row],[sales]]*Table1[[#This Row],[quantity]]</f>
        <v>7077.35</v>
      </c>
      <c r="Q14619" s="9">
        <f>Table1[[#This Row],[delivery_date]]-Table1[[#This Row],[order_date]]</f>
        <v>1</v>
      </c>
    </row>
    <row r="14620" spans="1:17" x14ac:dyDescent="0.35">
      <c r="A14620" t="s">
        <v>14651</v>
      </c>
      <c r="B14620" t="s">
        <v>41</v>
      </c>
      <c r="C14620" t="s">
        <v>33</v>
      </c>
      <c r="D14620" s="2">
        <v>2484.2399999999998</v>
      </c>
      <c r="E14620">
        <v>0.27</v>
      </c>
      <c r="F14620">
        <v>3</v>
      </c>
      <c r="G14620" s="1">
        <v>45253</v>
      </c>
      <c r="H14620" s="1">
        <v>45257</v>
      </c>
      <c r="I14620" t="s">
        <v>21</v>
      </c>
      <c r="J14620" t="s">
        <v>22</v>
      </c>
      <c r="K14620" s="2">
        <v>333.11</v>
      </c>
      <c r="L14620" t="s">
        <v>28</v>
      </c>
      <c r="M14620">
        <f>YEAR(Table1[[#This Row],[order_date]])</f>
        <v>2023</v>
      </c>
      <c r="N14620">
        <f>MONTH(Table1[[#This Row],[order_date]])</f>
        <v>11</v>
      </c>
      <c r="O14620" s="3">
        <f>Table1[[#This Row],[sales]]-Table1[[#This Row],[profit]]</f>
        <v>2151.1299999999997</v>
      </c>
      <c r="P14620" s="3">
        <f>Table1[[#This Row],[sales]]*Table1[[#This Row],[quantity]]</f>
        <v>7452.7199999999993</v>
      </c>
      <c r="Q14620" s="9">
        <f>Table1[[#This Row],[delivery_date]]-Table1[[#This Row],[order_date]]</f>
        <v>4</v>
      </c>
    </row>
    <row r="14621" spans="1:17" x14ac:dyDescent="0.35">
      <c r="A14621" t="s">
        <v>14652</v>
      </c>
      <c r="B14621" t="s">
        <v>25</v>
      </c>
      <c r="C14621" t="s">
        <v>20</v>
      </c>
      <c r="D14621" s="2">
        <v>2422.7800000000002</v>
      </c>
      <c r="E14621">
        <v>0.27</v>
      </c>
      <c r="F14621">
        <v>1</v>
      </c>
      <c r="G14621" s="1">
        <v>45493</v>
      </c>
      <c r="H14621" s="1">
        <v>45500</v>
      </c>
      <c r="I14621" t="s">
        <v>31</v>
      </c>
      <c r="J14621" t="s">
        <v>27</v>
      </c>
      <c r="K14621" s="2">
        <v>524.98</v>
      </c>
      <c r="L14621" t="s">
        <v>17</v>
      </c>
      <c r="M14621">
        <f>YEAR(Table1[[#This Row],[order_date]])</f>
        <v>2024</v>
      </c>
      <c r="N14621">
        <f>MONTH(Table1[[#This Row],[order_date]])</f>
        <v>7</v>
      </c>
      <c r="O14621" s="3">
        <f>Table1[[#This Row],[sales]]-Table1[[#This Row],[profit]]</f>
        <v>1897.8000000000002</v>
      </c>
      <c r="P14621" s="3">
        <f>Table1[[#This Row],[sales]]*Table1[[#This Row],[quantity]]</f>
        <v>2422.7800000000002</v>
      </c>
      <c r="Q14621" s="9">
        <f>Table1[[#This Row],[delivery_date]]-Table1[[#This Row],[order_date]]</f>
        <v>7</v>
      </c>
    </row>
    <row r="14622" spans="1:17" x14ac:dyDescent="0.35">
      <c r="A14622" t="s">
        <v>14653</v>
      </c>
      <c r="B14622" t="s">
        <v>41</v>
      </c>
      <c r="C14622" t="s">
        <v>26</v>
      </c>
      <c r="D14622" s="2">
        <v>1580.06</v>
      </c>
      <c r="E14622">
        <v>0.43</v>
      </c>
      <c r="F14622">
        <v>2</v>
      </c>
      <c r="G14622" s="1">
        <v>45018</v>
      </c>
      <c r="H14622" s="1">
        <v>45022</v>
      </c>
      <c r="I14622" t="s">
        <v>31</v>
      </c>
      <c r="J14622" t="s">
        <v>16</v>
      </c>
      <c r="K14622" s="2">
        <v>334.57</v>
      </c>
      <c r="L14622" t="s">
        <v>17</v>
      </c>
      <c r="M14622">
        <f>YEAR(Table1[[#This Row],[order_date]])</f>
        <v>2023</v>
      </c>
      <c r="N14622">
        <f>MONTH(Table1[[#This Row],[order_date]])</f>
        <v>4</v>
      </c>
      <c r="O14622" s="3">
        <f>Table1[[#This Row],[sales]]-Table1[[#This Row],[profit]]</f>
        <v>1245.49</v>
      </c>
      <c r="P14622" s="3">
        <f>Table1[[#This Row],[sales]]*Table1[[#This Row],[quantity]]</f>
        <v>3160.12</v>
      </c>
      <c r="Q14622" s="9">
        <f>Table1[[#This Row],[delivery_date]]-Table1[[#This Row],[order_date]]</f>
        <v>4</v>
      </c>
    </row>
    <row r="14623" spans="1:17" x14ac:dyDescent="0.35">
      <c r="A14623" t="s">
        <v>14654</v>
      </c>
      <c r="B14623" t="s">
        <v>41</v>
      </c>
      <c r="C14623" t="s">
        <v>26</v>
      </c>
      <c r="D14623" s="2">
        <v>1392.28</v>
      </c>
      <c r="E14623">
        <v>0.44</v>
      </c>
      <c r="F14623">
        <v>4</v>
      </c>
      <c r="G14623" s="1">
        <v>45154</v>
      </c>
      <c r="H14623" s="1">
        <v>45159</v>
      </c>
      <c r="I14623" t="s">
        <v>21</v>
      </c>
      <c r="J14623" t="s">
        <v>27</v>
      </c>
      <c r="K14623" s="2">
        <v>312.11</v>
      </c>
      <c r="L14623" t="s">
        <v>34</v>
      </c>
      <c r="M14623">
        <f>YEAR(Table1[[#This Row],[order_date]])</f>
        <v>2023</v>
      </c>
      <c r="N14623">
        <f>MONTH(Table1[[#This Row],[order_date]])</f>
        <v>8</v>
      </c>
      <c r="O14623" s="3">
        <f>Table1[[#This Row],[sales]]-Table1[[#This Row],[profit]]</f>
        <v>1080.17</v>
      </c>
      <c r="P14623" s="3">
        <f>Table1[[#This Row],[sales]]*Table1[[#This Row],[quantity]]</f>
        <v>5569.12</v>
      </c>
      <c r="Q14623" s="9">
        <f>Table1[[#This Row],[delivery_date]]-Table1[[#This Row],[order_date]]</f>
        <v>5</v>
      </c>
    </row>
    <row r="14624" spans="1:17" x14ac:dyDescent="0.35">
      <c r="A14624" t="s">
        <v>14655</v>
      </c>
      <c r="B14624" t="s">
        <v>13</v>
      </c>
      <c r="C14624" t="s">
        <v>26</v>
      </c>
      <c r="D14624" s="2">
        <v>4776.1099999999997</v>
      </c>
      <c r="E14624">
        <v>0.27</v>
      </c>
      <c r="F14624">
        <v>7</v>
      </c>
      <c r="G14624" s="1">
        <v>45036</v>
      </c>
      <c r="H14624" s="1">
        <v>45039</v>
      </c>
      <c r="I14624" t="s">
        <v>21</v>
      </c>
      <c r="J14624" t="s">
        <v>22</v>
      </c>
      <c r="K14624" s="2">
        <v>834.84</v>
      </c>
      <c r="L14624" t="s">
        <v>34</v>
      </c>
      <c r="M14624">
        <f>YEAR(Table1[[#This Row],[order_date]])</f>
        <v>2023</v>
      </c>
      <c r="N14624">
        <f>MONTH(Table1[[#This Row],[order_date]])</f>
        <v>4</v>
      </c>
      <c r="O14624" s="3">
        <f>Table1[[#This Row],[sales]]-Table1[[#This Row],[profit]]</f>
        <v>3941.2699999999995</v>
      </c>
      <c r="P14624" s="3">
        <f>Table1[[#This Row],[sales]]*Table1[[#This Row],[quantity]]</f>
        <v>33432.769999999997</v>
      </c>
      <c r="Q14624" s="9">
        <f>Table1[[#This Row],[delivery_date]]-Table1[[#This Row],[order_date]]</f>
        <v>3</v>
      </c>
    </row>
    <row r="14625" spans="1:17" x14ac:dyDescent="0.35">
      <c r="A14625" t="s">
        <v>14656</v>
      </c>
      <c r="B14625" t="s">
        <v>25</v>
      </c>
      <c r="C14625" t="s">
        <v>14</v>
      </c>
      <c r="D14625" s="2">
        <v>4325.62</v>
      </c>
      <c r="E14625">
        <v>0.03</v>
      </c>
      <c r="F14625">
        <v>1</v>
      </c>
      <c r="G14625" s="1">
        <v>45207</v>
      </c>
      <c r="H14625" s="1">
        <v>45212</v>
      </c>
      <c r="I14625" t="s">
        <v>21</v>
      </c>
      <c r="J14625" t="s">
        <v>22</v>
      </c>
      <c r="K14625" s="2">
        <v>335.96</v>
      </c>
      <c r="L14625" t="s">
        <v>23</v>
      </c>
      <c r="M14625">
        <f>YEAR(Table1[[#This Row],[order_date]])</f>
        <v>2023</v>
      </c>
      <c r="N14625">
        <f>MONTH(Table1[[#This Row],[order_date]])</f>
        <v>10</v>
      </c>
      <c r="O14625" s="3">
        <f>Table1[[#This Row],[sales]]-Table1[[#This Row],[profit]]</f>
        <v>3989.66</v>
      </c>
      <c r="P14625" s="3">
        <f>Table1[[#This Row],[sales]]*Table1[[#This Row],[quantity]]</f>
        <v>4325.62</v>
      </c>
      <c r="Q14625" s="9">
        <f>Table1[[#This Row],[delivery_date]]-Table1[[#This Row],[order_date]]</f>
        <v>5</v>
      </c>
    </row>
    <row r="14626" spans="1:17" x14ac:dyDescent="0.35">
      <c r="A14626" t="s">
        <v>14657</v>
      </c>
      <c r="B14626" t="s">
        <v>19</v>
      </c>
      <c r="C14626" t="s">
        <v>14</v>
      </c>
      <c r="D14626" s="2">
        <v>4102.22</v>
      </c>
      <c r="E14626">
        <v>0.08</v>
      </c>
      <c r="F14626">
        <v>5</v>
      </c>
      <c r="G14626" s="1">
        <v>45488</v>
      </c>
      <c r="H14626" s="1">
        <v>45492</v>
      </c>
      <c r="I14626" t="s">
        <v>15</v>
      </c>
      <c r="J14626" t="s">
        <v>22</v>
      </c>
      <c r="K14626" s="2">
        <v>721.23</v>
      </c>
      <c r="L14626" t="s">
        <v>48</v>
      </c>
      <c r="M14626">
        <f>YEAR(Table1[[#This Row],[order_date]])</f>
        <v>2024</v>
      </c>
      <c r="N14626">
        <f>MONTH(Table1[[#This Row],[order_date]])</f>
        <v>7</v>
      </c>
      <c r="O14626" s="3">
        <f>Table1[[#This Row],[sales]]-Table1[[#This Row],[profit]]</f>
        <v>3380.9900000000002</v>
      </c>
      <c r="P14626" s="3">
        <f>Table1[[#This Row],[sales]]*Table1[[#This Row],[quantity]]</f>
        <v>20511.100000000002</v>
      </c>
      <c r="Q14626" s="9">
        <f>Table1[[#This Row],[delivery_date]]-Table1[[#This Row],[order_date]]</f>
        <v>4</v>
      </c>
    </row>
    <row r="14627" spans="1:17" x14ac:dyDescent="0.35">
      <c r="A14627" t="s">
        <v>14658</v>
      </c>
      <c r="B14627" t="s">
        <v>13</v>
      </c>
      <c r="C14627" t="s">
        <v>26</v>
      </c>
      <c r="D14627" s="2">
        <v>1149.99</v>
      </c>
      <c r="E14627">
        <v>0.47</v>
      </c>
      <c r="F14627">
        <v>2</v>
      </c>
      <c r="G14627" s="1">
        <v>45476</v>
      </c>
      <c r="H14627" s="1">
        <v>45480</v>
      </c>
      <c r="I14627" t="s">
        <v>15</v>
      </c>
      <c r="J14627" t="s">
        <v>16</v>
      </c>
      <c r="K14627" s="2">
        <v>310.27999999999997</v>
      </c>
      <c r="L14627" t="s">
        <v>34</v>
      </c>
      <c r="M14627">
        <f>YEAR(Table1[[#This Row],[order_date]])</f>
        <v>2024</v>
      </c>
      <c r="N14627">
        <f>MONTH(Table1[[#This Row],[order_date]])</f>
        <v>7</v>
      </c>
      <c r="O14627" s="3">
        <f>Table1[[#This Row],[sales]]-Table1[[#This Row],[profit]]</f>
        <v>839.71</v>
      </c>
      <c r="P14627" s="3">
        <f>Table1[[#This Row],[sales]]*Table1[[#This Row],[quantity]]</f>
        <v>2299.98</v>
      </c>
      <c r="Q14627" s="9">
        <f>Table1[[#This Row],[delivery_date]]-Table1[[#This Row],[order_date]]</f>
        <v>4</v>
      </c>
    </row>
    <row r="14628" spans="1:17" x14ac:dyDescent="0.35">
      <c r="A14628" t="s">
        <v>14659</v>
      </c>
      <c r="B14628" t="s">
        <v>13</v>
      </c>
      <c r="C14628" t="s">
        <v>14</v>
      </c>
      <c r="D14628" s="2">
        <v>1027.53</v>
      </c>
      <c r="E14628">
        <v>7.0000000000000007E-2</v>
      </c>
      <c r="F14628">
        <v>8</v>
      </c>
      <c r="G14628" s="1">
        <v>45011</v>
      </c>
      <c r="H14628" s="1">
        <v>45015</v>
      </c>
      <c r="I14628" t="s">
        <v>21</v>
      </c>
      <c r="J14628" t="s">
        <v>16</v>
      </c>
      <c r="K14628" s="2">
        <v>135.83000000000001</v>
      </c>
      <c r="L14628" t="s">
        <v>17</v>
      </c>
      <c r="M14628">
        <f>YEAR(Table1[[#This Row],[order_date]])</f>
        <v>2023</v>
      </c>
      <c r="N14628">
        <f>MONTH(Table1[[#This Row],[order_date]])</f>
        <v>3</v>
      </c>
      <c r="O14628" s="3">
        <f>Table1[[#This Row],[sales]]-Table1[[#This Row],[profit]]</f>
        <v>891.69999999999993</v>
      </c>
      <c r="P14628" s="3">
        <f>Table1[[#This Row],[sales]]*Table1[[#This Row],[quantity]]</f>
        <v>8220.24</v>
      </c>
      <c r="Q14628" s="9">
        <f>Table1[[#This Row],[delivery_date]]-Table1[[#This Row],[order_date]]</f>
        <v>4</v>
      </c>
    </row>
    <row r="14629" spans="1:17" x14ac:dyDescent="0.35">
      <c r="A14629" t="s">
        <v>14660</v>
      </c>
      <c r="B14629" t="s">
        <v>19</v>
      </c>
      <c r="C14629" t="s">
        <v>20</v>
      </c>
      <c r="D14629" s="2">
        <v>4065.71</v>
      </c>
      <c r="E14629">
        <v>0.42</v>
      </c>
      <c r="F14629">
        <v>2</v>
      </c>
      <c r="G14629" s="1">
        <v>45618</v>
      </c>
      <c r="H14629" s="1">
        <v>45625</v>
      </c>
      <c r="I14629" t="s">
        <v>31</v>
      </c>
      <c r="J14629" t="s">
        <v>16</v>
      </c>
      <c r="K14629" s="2">
        <v>1104</v>
      </c>
      <c r="L14629" t="s">
        <v>34</v>
      </c>
      <c r="M14629">
        <f>YEAR(Table1[[#This Row],[order_date]])</f>
        <v>2024</v>
      </c>
      <c r="N14629">
        <f>MONTH(Table1[[#This Row],[order_date]])</f>
        <v>11</v>
      </c>
      <c r="O14629" s="3">
        <f>Table1[[#This Row],[sales]]-Table1[[#This Row],[profit]]</f>
        <v>2961.71</v>
      </c>
      <c r="P14629" s="3">
        <f>Table1[[#This Row],[sales]]*Table1[[#This Row],[quantity]]</f>
        <v>8131.42</v>
      </c>
      <c r="Q14629" s="9">
        <f>Table1[[#This Row],[delivery_date]]-Table1[[#This Row],[order_date]]</f>
        <v>7</v>
      </c>
    </row>
    <row r="14630" spans="1:17" x14ac:dyDescent="0.35">
      <c r="A14630" t="s">
        <v>14661</v>
      </c>
      <c r="B14630" t="s">
        <v>41</v>
      </c>
      <c r="C14630" t="s">
        <v>33</v>
      </c>
      <c r="D14630" s="2">
        <v>1004.9</v>
      </c>
      <c r="E14630">
        <v>0.27</v>
      </c>
      <c r="F14630">
        <v>4</v>
      </c>
      <c r="G14630" s="1">
        <v>45266</v>
      </c>
      <c r="H14630" s="1">
        <v>45271</v>
      </c>
      <c r="I14630" t="s">
        <v>21</v>
      </c>
      <c r="J14630" t="s">
        <v>16</v>
      </c>
      <c r="K14630" s="2">
        <v>226.82</v>
      </c>
      <c r="L14630" t="s">
        <v>23</v>
      </c>
      <c r="M14630">
        <f>YEAR(Table1[[#This Row],[order_date]])</f>
        <v>2023</v>
      </c>
      <c r="N14630">
        <f>MONTH(Table1[[#This Row],[order_date]])</f>
        <v>12</v>
      </c>
      <c r="O14630" s="3">
        <f>Table1[[#This Row],[sales]]-Table1[[#This Row],[profit]]</f>
        <v>778.07999999999993</v>
      </c>
      <c r="P14630" s="3">
        <f>Table1[[#This Row],[sales]]*Table1[[#This Row],[quantity]]</f>
        <v>4019.6</v>
      </c>
      <c r="Q14630" s="9">
        <f>Table1[[#This Row],[delivery_date]]-Table1[[#This Row],[order_date]]</f>
        <v>5</v>
      </c>
    </row>
    <row r="14631" spans="1:17" x14ac:dyDescent="0.35">
      <c r="A14631" t="s">
        <v>14662</v>
      </c>
      <c r="B14631" t="s">
        <v>19</v>
      </c>
      <c r="C14631" t="s">
        <v>20</v>
      </c>
      <c r="D14631" s="2">
        <v>2567.33</v>
      </c>
      <c r="E14631">
        <v>0.06</v>
      </c>
      <c r="F14631">
        <v>6</v>
      </c>
      <c r="G14631" s="1">
        <v>45124</v>
      </c>
      <c r="H14631" s="1">
        <v>45127</v>
      </c>
      <c r="I14631" t="s">
        <v>15</v>
      </c>
      <c r="J14631" t="s">
        <v>27</v>
      </c>
      <c r="K14631" s="2">
        <v>737.15</v>
      </c>
      <c r="L14631" t="s">
        <v>23</v>
      </c>
      <c r="M14631">
        <f>YEAR(Table1[[#This Row],[order_date]])</f>
        <v>2023</v>
      </c>
      <c r="N14631">
        <f>MONTH(Table1[[#This Row],[order_date]])</f>
        <v>7</v>
      </c>
      <c r="O14631" s="3">
        <f>Table1[[#This Row],[sales]]-Table1[[#This Row],[profit]]</f>
        <v>1830.1799999999998</v>
      </c>
      <c r="P14631" s="3">
        <f>Table1[[#This Row],[sales]]*Table1[[#This Row],[quantity]]</f>
        <v>15403.98</v>
      </c>
      <c r="Q14631" s="9">
        <f>Table1[[#This Row],[delivery_date]]-Table1[[#This Row],[order_date]]</f>
        <v>3</v>
      </c>
    </row>
    <row r="14632" spans="1:17" x14ac:dyDescent="0.35">
      <c r="A14632" t="s">
        <v>14663</v>
      </c>
      <c r="B14632" t="s">
        <v>25</v>
      </c>
      <c r="C14632" t="s">
        <v>33</v>
      </c>
      <c r="D14632" s="2">
        <v>1184.97</v>
      </c>
      <c r="E14632">
        <v>0.46</v>
      </c>
      <c r="F14632">
        <v>9</v>
      </c>
      <c r="G14632" s="1">
        <v>45002</v>
      </c>
      <c r="H14632" s="1">
        <v>45006</v>
      </c>
      <c r="I14632" t="s">
        <v>21</v>
      </c>
      <c r="J14632" t="s">
        <v>22</v>
      </c>
      <c r="K14632" s="2">
        <v>203.85</v>
      </c>
      <c r="L14632" t="s">
        <v>28</v>
      </c>
      <c r="M14632">
        <f>YEAR(Table1[[#This Row],[order_date]])</f>
        <v>2023</v>
      </c>
      <c r="N14632">
        <f>MONTH(Table1[[#This Row],[order_date]])</f>
        <v>3</v>
      </c>
      <c r="O14632" s="3">
        <f>Table1[[#This Row],[sales]]-Table1[[#This Row],[profit]]</f>
        <v>981.12</v>
      </c>
      <c r="P14632" s="3">
        <f>Table1[[#This Row],[sales]]*Table1[[#This Row],[quantity]]</f>
        <v>10664.73</v>
      </c>
      <c r="Q14632" s="9">
        <f>Table1[[#This Row],[delivery_date]]-Table1[[#This Row],[order_date]]</f>
        <v>4</v>
      </c>
    </row>
    <row r="14633" spans="1:17" x14ac:dyDescent="0.35">
      <c r="A14633" t="s">
        <v>14664</v>
      </c>
      <c r="B14633" t="s">
        <v>19</v>
      </c>
      <c r="C14633" t="s">
        <v>14</v>
      </c>
      <c r="D14633" s="2">
        <v>1952.54</v>
      </c>
      <c r="E14633">
        <v>0.46</v>
      </c>
      <c r="F14633">
        <v>4</v>
      </c>
      <c r="G14633" s="1">
        <v>45099</v>
      </c>
      <c r="H14633" s="1">
        <v>45101</v>
      </c>
      <c r="I14633" t="s">
        <v>21</v>
      </c>
      <c r="J14633" t="s">
        <v>27</v>
      </c>
      <c r="K14633" s="2">
        <v>233.75</v>
      </c>
      <c r="L14633" t="s">
        <v>39</v>
      </c>
      <c r="M14633">
        <f>YEAR(Table1[[#This Row],[order_date]])</f>
        <v>2023</v>
      </c>
      <c r="N14633">
        <f>MONTH(Table1[[#This Row],[order_date]])</f>
        <v>6</v>
      </c>
      <c r="O14633" s="3">
        <f>Table1[[#This Row],[sales]]-Table1[[#This Row],[profit]]</f>
        <v>1718.79</v>
      </c>
      <c r="P14633" s="3">
        <f>Table1[[#This Row],[sales]]*Table1[[#This Row],[quantity]]</f>
        <v>7810.16</v>
      </c>
      <c r="Q14633" s="9">
        <f>Table1[[#This Row],[delivery_date]]-Table1[[#This Row],[order_date]]</f>
        <v>2</v>
      </c>
    </row>
    <row r="14634" spans="1:17" x14ac:dyDescent="0.35">
      <c r="A14634" t="s">
        <v>14665</v>
      </c>
      <c r="B14634" t="s">
        <v>41</v>
      </c>
      <c r="C14634" t="s">
        <v>20</v>
      </c>
      <c r="D14634" s="2">
        <v>4281.93</v>
      </c>
      <c r="E14634">
        <v>0.31</v>
      </c>
      <c r="F14634">
        <v>4</v>
      </c>
      <c r="G14634" s="1">
        <v>45151</v>
      </c>
      <c r="H14634" s="1">
        <v>45154</v>
      </c>
      <c r="I14634" t="s">
        <v>15</v>
      </c>
      <c r="J14634" t="s">
        <v>27</v>
      </c>
      <c r="K14634" s="2">
        <v>292.49</v>
      </c>
      <c r="L14634" t="s">
        <v>39</v>
      </c>
      <c r="M14634">
        <f>YEAR(Table1[[#This Row],[order_date]])</f>
        <v>2023</v>
      </c>
      <c r="N14634">
        <f>MONTH(Table1[[#This Row],[order_date]])</f>
        <v>8</v>
      </c>
      <c r="O14634" s="3">
        <f>Table1[[#This Row],[sales]]-Table1[[#This Row],[profit]]</f>
        <v>3989.4400000000005</v>
      </c>
      <c r="P14634" s="3">
        <f>Table1[[#This Row],[sales]]*Table1[[#This Row],[quantity]]</f>
        <v>17127.72</v>
      </c>
      <c r="Q14634" s="9">
        <f>Table1[[#This Row],[delivery_date]]-Table1[[#This Row],[order_date]]</f>
        <v>3</v>
      </c>
    </row>
    <row r="14635" spans="1:17" x14ac:dyDescent="0.35">
      <c r="A14635" t="s">
        <v>14666</v>
      </c>
      <c r="B14635" t="s">
        <v>19</v>
      </c>
      <c r="C14635" t="s">
        <v>36</v>
      </c>
      <c r="D14635" s="2">
        <v>4467.95</v>
      </c>
      <c r="E14635">
        <v>0.19</v>
      </c>
      <c r="F14635">
        <v>7</v>
      </c>
      <c r="G14635" s="1">
        <v>45538</v>
      </c>
      <c r="H14635" s="1">
        <v>45540</v>
      </c>
      <c r="I14635" t="s">
        <v>31</v>
      </c>
      <c r="J14635" t="s">
        <v>16</v>
      </c>
      <c r="K14635" s="2">
        <v>232.54</v>
      </c>
      <c r="L14635" t="s">
        <v>48</v>
      </c>
      <c r="M14635">
        <f>YEAR(Table1[[#This Row],[order_date]])</f>
        <v>2024</v>
      </c>
      <c r="N14635">
        <f>MONTH(Table1[[#This Row],[order_date]])</f>
        <v>9</v>
      </c>
      <c r="O14635" s="3">
        <f>Table1[[#This Row],[sales]]-Table1[[#This Row],[profit]]</f>
        <v>4235.41</v>
      </c>
      <c r="P14635" s="3">
        <f>Table1[[#This Row],[sales]]*Table1[[#This Row],[quantity]]</f>
        <v>31275.649999999998</v>
      </c>
      <c r="Q14635" s="9">
        <f>Table1[[#This Row],[delivery_date]]-Table1[[#This Row],[order_date]]</f>
        <v>2</v>
      </c>
    </row>
    <row r="14636" spans="1:17" x14ac:dyDescent="0.35">
      <c r="A14636" t="s">
        <v>14667</v>
      </c>
      <c r="B14636" t="s">
        <v>41</v>
      </c>
      <c r="C14636" t="s">
        <v>26</v>
      </c>
      <c r="D14636" s="2">
        <v>4983.7299999999996</v>
      </c>
      <c r="E14636">
        <v>0.3</v>
      </c>
      <c r="F14636">
        <v>1</v>
      </c>
      <c r="G14636" s="1">
        <v>45550</v>
      </c>
      <c r="H14636" s="1">
        <v>45552</v>
      </c>
      <c r="I14636" t="s">
        <v>31</v>
      </c>
      <c r="J14636" t="s">
        <v>27</v>
      </c>
      <c r="K14636" s="2">
        <v>1375.74</v>
      </c>
      <c r="L14636" t="s">
        <v>48</v>
      </c>
      <c r="M14636">
        <f>YEAR(Table1[[#This Row],[order_date]])</f>
        <v>2024</v>
      </c>
      <c r="N14636">
        <f>MONTH(Table1[[#This Row],[order_date]])</f>
        <v>9</v>
      </c>
      <c r="O14636" s="3">
        <f>Table1[[#This Row],[sales]]-Table1[[#This Row],[profit]]</f>
        <v>3607.99</v>
      </c>
      <c r="P14636" s="3">
        <f>Table1[[#This Row],[sales]]*Table1[[#This Row],[quantity]]</f>
        <v>4983.7299999999996</v>
      </c>
      <c r="Q14636" s="9">
        <f>Table1[[#This Row],[delivery_date]]-Table1[[#This Row],[order_date]]</f>
        <v>2</v>
      </c>
    </row>
    <row r="14637" spans="1:17" x14ac:dyDescent="0.35">
      <c r="A14637" t="s">
        <v>14668</v>
      </c>
      <c r="B14637" t="s">
        <v>41</v>
      </c>
      <c r="C14637" t="s">
        <v>33</v>
      </c>
      <c r="D14637" s="2">
        <v>4725.13</v>
      </c>
      <c r="E14637">
        <v>0.31</v>
      </c>
      <c r="F14637">
        <v>5</v>
      </c>
      <c r="G14637" s="1">
        <v>44945</v>
      </c>
      <c r="H14637" s="1">
        <v>44948</v>
      </c>
      <c r="I14637" t="s">
        <v>15</v>
      </c>
      <c r="J14637" t="s">
        <v>27</v>
      </c>
      <c r="K14637" s="2">
        <v>902.99</v>
      </c>
      <c r="L14637" t="s">
        <v>48</v>
      </c>
      <c r="M14637">
        <f>YEAR(Table1[[#This Row],[order_date]])</f>
        <v>2023</v>
      </c>
      <c r="N14637">
        <f>MONTH(Table1[[#This Row],[order_date]])</f>
        <v>1</v>
      </c>
      <c r="O14637" s="3">
        <f>Table1[[#This Row],[sales]]-Table1[[#This Row],[profit]]</f>
        <v>3822.1400000000003</v>
      </c>
      <c r="P14637" s="3">
        <f>Table1[[#This Row],[sales]]*Table1[[#This Row],[quantity]]</f>
        <v>23625.65</v>
      </c>
      <c r="Q14637" s="9">
        <f>Table1[[#This Row],[delivery_date]]-Table1[[#This Row],[order_date]]</f>
        <v>3</v>
      </c>
    </row>
    <row r="14638" spans="1:17" x14ac:dyDescent="0.35">
      <c r="A14638" t="s">
        <v>14669</v>
      </c>
      <c r="B14638" t="s">
        <v>25</v>
      </c>
      <c r="C14638" t="s">
        <v>33</v>
      </c>
      <c r="D14638" s="2">
        <v>3389.13</v>
      </c>
      <c r="E14638">
        <v>0.31</v>
      </c>
      <c r="F14638">
        <v>5</v>
      </c>
      <c r="G14638" s="1">
        <v>45571</v>
      </c>
      <c r="H14638" s="1">
        <v>45573</v>
      </c>
      <c r="I14638" t="s">
        <v>15</v>
      </c>
      <c r="J14638" t="s">
        <v>27</v>
      </c>
      <c r="K14638" s="2">
        <v>260.44</v>
      </c>
      <c r="L14638" t="s">
        <v>39</v>
      </c>
      <c r="M14638">
        <f>YEAR(Table1[[#This Row],[order_date]])</f>
        <v>2024</v>
      </c>
      <c r="N14638">
        <f>MONTH(Table1[[#This Row],[order_date]])</f>
        <v>10</v>
      </c>
      <c r="O14638" s="3">
        <f>Table1[[#This Row],[sales]]-Table1[[#This Row],[profit]]</f>
        <v>3128.69</v>
      </c>
      <c r="P14638" s="3">
        <f>Table1[[#This Row],[sales]]*Table1[[#This Row],[quantity]]</f>
        <v>16945.650000000001</v>
      </c>
      <c r="Q14638" s="9">
        <f>Table1[[#This Row],[delivery_date]]-Table1[[#This Row],[order_date]]</f>
        <v>2</v>
      </c>
    </row>
    <row r="14639" spans="1:17" x14ac:dyDescent="0.35">
      <c r="A14639" t="s">
        <v>14670</v>
      </c>
      <c r="B14639" t="s">
        <v>19</v>
      </c>
      <c r="C14639" t="s">
        <v>36</v>
      </c>
      <c r="D14639" s="2">
        <v>2215.46</v>
      </c>
      <c r="E14639">
        <v>0.37</v>
      </c>
      <c r="F14639">
        <v>1</v>
      </c>
      <c r="G14639" s="1">
        <v>45163</v>
      </c>
      <c r="H14639" s="1">
        <v>45164</v>
      </c>
      <c r="I14639" t="s">
        <v>21</v>
      </c>
      <c r="J14639" t="s">
        <v>16</v>
      </c>
      <c r="K14639" s="2">
        <v>305.25</v>
      </c>
      <c r="L14639" t="s">
        <v>28</v>
      </c>
      <c r="M14639">
        <f>YEAR(Table1[[#This Row],[order_date]])</f>
        <v>2023</v>
      </c>
      <c r="N14639">
        <f>MONTH(Table1[[#This Row],[order_date]])</f>
        <v>8</v>
      </c>
      <c r="O14639" s="3">
        <f>Table1[[#This Row],[sales]]-Table1[[#This Row],[profit]]</f>
        <v>1910.21</v>
      </c>
      <c r="P14639" s="3">
        <f>Table1[[#This Row],[sales]]*Table1[[#This Row],[quantity]]</f>
        <v>2215.46</v>
      </c>
      <c r="Q14639" s="9">
        <f>Table1[[#This Row],[delivery_date]]-Table1[[#This Row],[order_date]]</f>
        <v>1</v>
      </c>
    </row>
    <row r="14640" spans="1:17" x14ac:dyDescent="0.35">
      <c r="A14640" t="s">
        <v>14671</v>
      </c>
      <c r="B14640" t="s">
        <v>19</v>
      </c>
      <c r="C14640" t="s">
        <v>36</v>
      </c>
      <c r="D14640" s="2">
        <v>382.69</v>
      </c>
      <c r="E14640">
        <v>0.03</v>
      </c>
      <c r="F14640">
        <v>6</v>
      </c>
      <c r="G14640" s="1">
        <v>45352</v>
      </c>
      <c r="H14640" s="1">
        <v>45359</v>
      </c>
      <c r="I14640" t="s">
        <v>31</v>
      </c>
      <c r="J14640" t="s">
        <v>27</v>
      </c>
      <c r="K14640" s="2">
        <v>75.13</v>
      </c>
      <c r="L14640" t="s">
        <v>17</v>
      </c>
      <c r="M14640">
        <f>YEAR(Table1[[#This Row],[order_date]])</f>
        <v>2024</v>
      </c>
      <c r="N14640">
        <f>MONTH(Table1[[#This Row],[order_date]])</f>
        <v>3</v>
      </c>
      <c r="O14640" s="3">
        <f>Table1[[#This Row],[sales]]-Table1[[#This Row],[profit]]</f>
        <v>307.56</v>
      </c>
      <c r="P14640" s="3">
        <f>Table1[[#This Row],[sales]]*Table1[[#This Row],[quantity]]</f>
        <v>2296.14</v>
      </c>
      <c r="Q14640" s="9">
        <f>Table1[[#This Row],[delivery_date]]-Table1[[#This Row],[order_date]]</f>
        <v>7</v>
      </c>
    </row>
    <row r="14641" spans="1:17" x14ac:dyDescent="0.35">
      <c r="A14641" t="s">
        <v>14672</v>
      </c>
      <c r="B14641" t="s">
        <v>25</v>
      </c>
      <c r="C14641" t="s">
        <v>26</v>
      </c>
      <c r="D14641" s="2">
        <v>3080.01</v>
      </c>
      <c r="E14641">
        <v>0.05</v>
      </c>
      <c r="F14641">
        <v>9</v>
      </c>
      <c r="G14641" s="1">
        <v>45560</v>
      </c>
      <c r="H14641" s="1">
        <v>45565</v>
      </c>
      <c r="I14641" t="s">
        <v>31</v>
      </c>
      <c r="J14641" t="s">
        <v>22</v>
      </c>
      <c r="K14641" s="2">
        <v>863.98</v>
      </c>
      <c r="L14641" t="s">
        <v>28</v>
      </c>
      <c r="M14641">
        <f>YEAR(Table1[[#This Row],[order_date]])</f>
        <v>2024</v>
      </c>
      <c r="N14641">
        <f>MONTH(Table1[[#This Row],[order_date]])</f>
        <v>9</v>
      </c>
      <c r="O14641" s="3">
        <f>Table1[[#This Row],[sales]]-Table1[[#This Row],[profit]]</f>
        <v>2216.0300000000002</v>
      </c>
      <c r="P14641" s="3">
        <f>Table1[[#This Row],[sales]]*Table1[[#This Row],[quantity]]</f>
        <v>27720.090000000004</v>
      </c>
      <c r="Q14641" s="9">
        <f>Table1[[#This Row],[delivery_date]]-Table1[[#This Row],[order_date]]</f>
        <v>5</v>
      </c>
    </row>
    <row r="14642" spans="1:17" x14ac:dyDescent="0.35">
      <c r="A14642" t="s">
        <v>14673</v>
      </c>
      <c r="B14642" t="s">
        <v>41</v>
      </c>
      <c r="C14642" t="s">
        <v>14</v>
      </c>
      <c r="D14642" s="2">
        <v>1132.3399999999999</v>
      </c>
      <c r="E14642">
        <v>0.14000000000000001</v>
      </c>
      <c r="F14642">
        <v>7</v>
      </c>
      <c r="G14642" s="1">
        <v>45019</v>
      </c>
      <c r="H14642" s="1">
        <v>45023</v>
      </c>
      <c r="I14642" t="s">
        <v>15</v>
      </c>
      <c r="J14642" t="s">
        <v>27</v>
      </c>
      <c r="K14642" s="2">
        <v>266.45</v>
      </c>
      <c r="L14642" t="s">
        <v>17</v>
      </c>
      <c r="M14642">
        <f>YEAR(Table1[[#This Row],[order_date]])</f>
        <v>2023</v>
      </c>
      <c r="N14642">
        <f>MONTH(Table1[[#This Row],[order_date]])</f>
        <v>4</v>
      </c>
      <c r="O14642" s="3">
        <f>Table1[[#This Row],[sales]]-Table1[[#This Row],[profit]]</f>
        <v>865.88999999999987</v>
      </c>
      <c r="P14642" s="3">
        <f>Table1[[#This Row],[sales]]*Table1[[#This Row],[quantity]]</f>
        <v>7926.3799999999992</v>
      </c>
      <c r="Q14642" s="9">
        <f>Table1[[#This Row],[delivery_date]]-Table1[[#This Row],[order_date]]</f>
        <v>4</v>
      </c>
    </row>
    <row r="14643" spans="1:17" x14ac:dyDescent="0.35">
      <c r="A14643" t="s">
        <v>14674</v>
      </c>
      <c r="B14643" t="s">
        <v>19</v>
      </c>
      <c r="C14643" t="s">
        <v>20</v>
      </c>
      <c r="D14643" s="2">
        <v>4265.67</v>
      </c>
      <c r="E14643">
        <v>0.17</v>
      </c>
      <c r="F14643">
        <v>2</v>
      </c>
      <c r="G14643" s="1">
        <v>45468</v>
      </c>
      <c r="H14643" s="1">
        <v>45469</v>
      </c>
      <c r="I14643" t="s">
        <v>31</v>
      </c>
      <c r="J14643" t="s">
        <v>27</v>
      </c>
      <c r="K14643" s="2">
        <v>659.89</v>
      </c>
      <c r="L14643" t="s">
        <v>34</v>
      </c>
      <c r="M14643">
        <f>YEAR(Table1[[#This Row],[order_date]])</f>
        <v>2024</v>
      </c>
      <c r="N14643">
        <f>MONTH(Table1[[#This Row],[order_date]])</f>
        <v>6</v>
      </c>
      <c r="O14643" s="3">
        <f>Table1[[#This Row],[sales]]-Table1[[#This Row],[profit]]</f>
        <v>3605.78</v>
      </c>
      <c r="P14643" s="3">
        <f>Table1[[#This Row],[sales]]*Table1[[#This Row],[quantity]]</f>
        <v>8531.34</v>
      </c>
      <c r="Q14643" s="9">
        <f>Table1[[#This Row],[delivery_date]]-Table1[[#This Row],[order_date]]</f>
        <v>1</v>
      </c>
    </row>
    <row r="14644" spans="1:17" x14ac:dyDescent="0.35">
      <c r="A14644" t="s">
        <v>14675</v>
      </c>
      <c r="B14644" t="s">
        <v>25</v>
      </c>
      <c r="C14644" t="s">
        <v>20</v>
      </c>
      <c r="D14644" s="2">
        <v>2789.6</v>
      </c>
      <c r="E14644">
        <v>0.32</v>
      </c>
      <c r="F14644">
        <v>4</v>
      </c>
      <c r="G14644" s="1">
        <v>45514</v>
      </c>
      <c r="H14644" s="1">
        <v>45518</v>
      </c>
      <c r="I14644" t="s">
        <v>15</v>
      </c>
      <c r="J14644" t="s">
        <v>27</v>
      </c>
      <c r="K14644" s="2">
        <v>167.24</v>
      </c>
      <c r="L14644" t="s">
        <v>39</v>
      </c>
      <c r="M14644">
        <f>YEAR(Table1[[#This Row],[order_date]])</f>
        <v>2024</v>
      </c>
      <c r="N14644">
        <f>MONTH(Table1[[#This Row],[order_date]])</f>
        <v>8</v>
      </c>
      <c r="O14644" s="3">
        <f>Table1[[#This Row],[sales]]-Table1[[#This Row],[profit]]</f>
        <v>2622.3599999999997</v>
      </c>
      <c r="P14644" s="3">
        <f>Table1[[#This Row],[sales]]*Table1[[#This Row],[quantity]]</f>
        <v>11158.4</v>
      </c>
      <c r="Q14644" s="9">
        <f>Table1[[#This Row],[delivery_date]]-Table1[[#This Row],[order_date]]</f>
        <v>4</v>
      </c>
    </row>
    <row r="14645" spans="1:17" x14ac:dyDescent="0.35">
      <c r="A14645" t="s">
        <v>14676</v>
      </c>
      <c r="B14645" t="s">
        <v>41</v>
      </c>
      <c r="C14645" t="s">
        <v>20</v>
      </c>
      <c r="D14645" s="2">
        <v>3694.16</v>
      </c>
      <c r="E14645">
        <v>0.09</v>
      </c>
      <c r="F14645">
        <v>8</v>
      </c>
      <c r="G14645" s="1">
        <v>45065</v>
      </c>
      <c r="H14645" s="1">
        <v>45072</v>
      </c>
      <c r="I14645" t="s">
        <v>31</v>
      </c>
      <c r="J14645" t="s">
        <v>22</v>
      </c>
      <c r="K14645" s="2">
        <v>777.13</v>
      </c>
      <c r="L14645" t="s">
        <v>23</v>
      </c>
      <c r="M14645">
        <f>YEAR(Table1[[#This Row],[order_date]])</f>
        <v>2023</v>
      </c>
      <c r="N14645">
        <f>MONTH(Table1[[#This Row],[order_date]])</f>
        <v>5</v>
      </c>
      <c r="O14645" s="3">
        <f>Table1[[#This Row],[sales]]-Table1[[#This Row],[profit]]</f>
        <v>2917.0299999999997</v>
      </c>
      <c r="P14645" s="3">
        <f>Table1[[#This Row],[sales]]*Table1[[#This Row],[quantity]]</f>
        <v>29553.279999999999</v>
      </c>
      <c r="Q14645" s="9">
        <f>Table1[[#This Row],[delivery_date]]-Table1[[#This Row],[order_date]]</f>
        <v>7</v>
      </c>
    </row>
    <row r="14646" spans="1:17" x14ac:dyDescent="0.35">
      <c r="A14646" t="s">
        <v>14677</v>
      </c>
      <c r="B14646" t="s">
        <v>25</v>
      </c>
      <c r="C14646" t="s">
        <v>14</v>
      </c>
      <c r="D14646" s="2">
        <v>3400.13</v>
      </c>
      <c r="E14646">
        <v>0.27</v>
      </c>
      <c r="F14646">
        <v>1</v>
      </c>
      <c r="G14646" s="1">
        <v>45266</v>
      </c>
      <c r="H14646" s="1">
        <v>45270</v>
      </c>
      <c r="I14646" t="s">
        <v>31</v>
      </c>
      <c r="J14646" t="s">
        <v>16</v>
      </c>
      <c r="K14646" s="2">
        <v>479.79</v>
      </c>
      <c r="L14646" t="s">
        <v>39</v>
      </c>
      <c r="M14646">
        <f>YEAR(Table1[[#This Row],[order_date]])</f>
        <v>2023</v>
      </c>
      <c r="N14646">
        <f>MONTH(Table1[[#This Row],[order_date]])</f>
        <v>12</v>
      </c>
      <c r="O14646" s="3">
        <f>Table1[[#This Row],[sales]]-Table1[[#This Row],[profit]]</f>
        <v>2920.34</v>
      </c>
      <c r="P14646" s="3">
        <f>Table1[[#This Row],[sales]]*Table1[[#This Row],[quantity]]</f>
        <v>3400.13</v>
      </c>
      <c r="Q14646" s="9">
        <f>Table1[[#This Row],[delivery_date]]-Table1[[#This Row],[order_date]]</f>
        <v>4</v>
      </c>
    </row>
    <row r="14647" spans="1:17" x14ac:dyDescent="0.35">
      <c r="A14647" t="s">
        <v>14678</v>
      </c>
      <c r="B14647" t="s">
        <v>19</v>
      </c>
      <c r="C14647" t="s">
        <v>26</v>
      </c>
      <c r="D14647" s="2">
        <v>1801.92</v>
      </c>
      <c r="E14647">
        <v>0.09</v>
      </c>
      <c r="F14647">
        <v>6</v>
      </c>
      <c r="G14647" s="1">
        <v>45211</v>
      </c>
      <c r="H14647" s="1">
        <v>45212</v>
      </c>
      <c r="I14647" t="s">
        <v>15</v>
      </c>
      <c r="J14647" t="s">
        <v>22</v>
      </c>
      <c r="K14647" s="2">
        <v>121.63</v>
      </c>
      <c r="L14647" t="s">
        <v>48</v>
      </c>
      <c r="M14647">
        <f>YEAR(Table1[[#This Row],[order_date]])</f>
        <v>2023</v>
      </c>
      <c r="N14647">
        <f>MONTH(Table1[[#This Row],[order_date]])</f>
        <v>10</v>
      </c>
      <c r="O14647" s="3">
        <f>Table1[[#This Row],[sales]]-Table1[[#This Row],[profit]]</f>
        <v>1680.29</v>
      </c>
      <c r="P14647" s="3">
        <f>Table1[[#This Row],[sales]]*Table1[[#This Row],[quantity]]</f>
        <v>10811.52</v>
      </c>
      <c r="Q14647" s="9">
        <f>Table1[[#This Row],[delivery_date]]-Table1[[#This Row],[order_date]]</f>
        <v>1</v>
      </c>
    </row>
    <row r="14648" spans="1:17" x14ac:dyDescent="0.35">
      <c r="A14648" t="s">
        <v>14679</v>
      </c>
      <c r="B14648" t="s">
        <v>25</v>
      </c>
      <c r="C14648" t="s">
        <v>20</v>
      </c>
      <c r="D14648" s="2">
        <v>3819.52</v>
      </c>
      <c r="E14648">
        <v>0.18</v>
      </c>
      <c r="F14648">
        <v>3</v>
      </c>
      <c r="G14648" s="1">
        <v>45656</v>
      </c>
      <c r="H14648" s="1">
        <v>45660</v>
      </c>
      <c r="I14648" t="s">
        <v>21</v>
      </c>
      <c r="J14648" t="s">
        <v>22</v>
      </c>
      <c r="K14648" s="2">
        <v>983.88</v>
      </c>
      <c r="L14648" t="s">
        <v>39</v>
      </c>
      <c r="M14648">
        <f>YEAR(Table1[[#This Row],[order_date]])</f>
        <v>2024</v>
      </c>
      <c r="N14648">
        <f>MONTH(Table1[[#This Row],[order_date]])</f>
        <v>12</v>
      </c>
      <c r="O14648" s="3">
        <f>Table1[[#This Row],[sales]]-Table1[[#This Row],[profit]]</f>
        <v>2835.64</v>
      </c>
      <c r="P14648" s="3">
        <f>Table1[[#This Row],[sales]]*Table1[[#This Row],[quantity]]</f>
        <v>11458.56</v>
      </c>
      <c r="Q14648" s="9">
        <f>Table1[[#This Row],[delivery_date]]-Table1[[#This Row],[order_date]]</f>
        <v>4</v>
      </c>
    </row>
    <row r="14649" spans="1:17" x14ac:dyDescent="0.35">
      <c r="A14649" t="s">
        <v>14680</v>
      </c>
      <c r="B14649" t="s">
        <v>13</v>
      </c>
      <c r="C14649" t="s">
        <v>33</v>
      </c>
      <c r="D14649" s="2">
        <v>4232.54</v>
      </c>
      <c r="E14649">
        <v>0.47</v>
      </c>
      <c r="F14649">
        <v>3</v>
      </c>
      <c r="G14649" s="1">
        <v>45408</v>
      </c>
      <c r="H14649" s="1">
        <v>45415</v>
      </c>
      <c r="I14649" t="s">
        <v>21</v>
      </c>
      <c r="J14649" t="s">
        <v>22</v>
      </c>
      <c r="K14649" s="2">
        <v>1202.58</v>
      </c>
      <c r="L14649" t="s">
        <v>34</v>
      </c>
      <c r="M14649">
        <f>YEAR(Table1[[#This Row],[order_date]])</f>
        <v>2024</v>
      </c>
      <c r="N14649">
        <f>MONTH(Table1[[#This Row],[order_date]])</f>
        <v>4</v>
      </c>
      <c r="O14649" s="3">
        <f>Table1[[#This Row],[sales]]-Table1[[#This Row],[profit]]</f>
        <v>3029.96</v>
      </c>
      <c r="P14649" s="3">
        <f>Table1[[#This Row],[sales]]*Table1[[#This Row],[quantity]]</f>
        <v>12697.619999999999</v>
      </c>
      <c r="Q14649" s="9">
        <f>Table1[[#This Row],[delivery_date]]-Table1[[#This Row],[order_date]]</f>
        <v>7</v>
      </c>
    </row>
    <row r="14650" spans="1:17" x14ac:dyDescent="0.35">
      <c r="A14650" t="s">
        <v>14681</v>
      </c>
      <c r="B14650" t="s">
        <v>41</v>
      </c>
      <c r="C14650" t="s">
        <v>33</v>
      </c>
      <c r="D14650" s="2">
        <v>3746.24</v>
      </c>
      <c r="E14650">
        <v>0.45</v>
      </c>
      <c r="F14650">
        <v>1</v>
      </c>
      <c r="G14650" s="1">
        <v>45512</v>
      </c>
      <c r="H14650" s="1">
        <v>45515</v>
      </c>
      <c r="I14650" t="s">
        <v>31</v>
      </c>
      <c r="J14650" t="s">
        <v>27</v>
      </c>
      <c r="K14650" s="2">
        <v>679.98</v>
      </c>
      <c r="L14650" t="s">
        <v>28</v>
      </c>
      <c r="M14650">
        <f>YEAR(Table1[[#This Row],[order_date]])</f>
        <v>2024</v>
      </c>
      <c r="N14650">
        <f>MONTH(Table1[[#This Row],[order_date]])</f>
        <v>8</v>
      </c>
      <c r="O14650" s="3">
        <f>Table1[[#This Row],[sales]]-Table1[[#This Row],[profit]]</f>
        <v>3066.2599999999998</v>
      </c>
      <c r="P14650" s="3">
        <f>Table1[[#This Row],[sales]]*Table1[[#This Row],[quantity]]</f>
        <v>3746.24</v>
      </c>
      <c r="Q14650" s="9">
        <f>Table1[[#This Row],[delivery_date]]-Table1[[#This Row],[order_date]]</f>
        <v>3</v>
      </c>
    </row>
    <row r="14651" spans="1:17" x14ac:dyDescent="0.35">
      <c r="A14651" t="s">
        <v>14682</v>
      </c>
      <c r="B14651" t="s">
        <v>13</v>
      </c>
      <c r="C14651" t="s">
        <v>33</v>
      </c>
      <c r="D14651" s="2">
        <v>3906.35</v>
      </c>
      <c r="E14651">
        <v>0.48</v>
      </c>
      <c r="F14651">
        <v>8</v>
      </c>
      <c r="G14651" s="1">
        <v>45546</v>
      </c>
      <c r="H14651" s="1">
        <v>45551</v>
      </c>
      <c r="I14651" t="s">
        <v>21</v>
      </c>
      <c r="J14651" t="s">
        <v>22</v>
      </c>
      <c r="K14651" s="2">
        <v>308.56</v>
      </c>
      <c r="L14651" t="s">
        <v>34</v>
      </c>
      <c r="M14651">
        <f>YEAR(Table1[[#This Row],[order_date]])</f>
        <v>2024</v>
      </c>
      <c r="N14651">
        <f>MONTH(Table1[[#This Row],[order_date]])</f>
        <v>9</v>
      </c>
      <c r="O14651" s="3">
        <f>Table1[[#This Row],[sales]]-Table1[[#This Row],[profit]]</f>
        <v>3597.79</v>
      </c>
      <c r="P14651" s="3">
        <f>Table1[[#This Row],[sales]]*Table1[[#This Row],[quantity]]</f>
        <v>31250.799999999999</v>
      </c>
      <c r="Q14651" s="9">
        <f>Table1[[#This Row],[delivery_date]]-Table1[[#This Row],[order_date]]</f>
        <v>5</v>
      </c>
    </row>
    <row r="14652" spans="1:17" x14ac:dyDescent="0.35">
      <c r="A14652" t="s">
        <v>14683</v>
      </c>
      <c r="B14652" t="s">
        <v>13</v>
      </c>
      <c r="C14652" t="s">
        <v>36</v>
      </c>
      <c r="D14652" s="2">
        <v>1864.08</v>
      </c>
      <c r="E14652">
        <v>0.3</v>
      </c>
      <c r="F14652">
        <v>5</v>
      </c>
      <c r="G14652" s="1">
        <v>45159</v>
      </c>
      <c r="H14652" s="1">
        <v>45166</v>
      </c>
      <c r="I14652" t="s">
        <v>31</v>
      </c>
      <c r="J14652" t="s">
        <v>16</v>
      </c>
      <c r="K14652" s="2">
        <v>280.74</v>
      </c>
      <c r="L14652" t="s">
        <v>28</v>
      </c>
      <c r="M14652">
        <f>YEAR(Table1[[#This Row],[order_date]])</f>
        <v>2023</v>
      </c>
      <c r="N14652">
        <f>MONTH(Table1[[#This Row],[order_date]])</f>
        <v>8</v>
      </c>
      <c r="O14652" s="3">
        <f>Table1[[#This Row],[sales]]-Table1[[#This Row],[profit]]</f>
        <v>1583.34</v>
      </c>
      <c r="P14652" s="3">
        <f>Table1[[#This Row],[sales]]*Table1[[#This Row],[quantity]]</f>
        <v>9320.4</v>
      </c>
      <c r="Q14652" s="9">
        <f>Table1[[#This Row],[delivery_date]]-Table1[[#This Row],[order_date]]</f>
        <v>7</v>
      </c>
    </row>
    <row r="14653" spans="1:17" x14ac:dyDescent="0.35">
      <c r="A14653" t="s">
        <v>14684</v>
      </c>
      <c r="B14653" t="s">
        <v>41</v>
      </c>
      <c r="C14653" t="s">
        <v>36</v>
      </c>
      <c r="D14653" s="2">
        <v>4724.07</v>
      </c>
      <c r="E14653">
        <v>0.25</v>
      </c>
      <c r="F14653">
        <v>1</v>
      </c>
      <c r="G14653" s="1">
        <v>45159</v>
      </c>
      <c r="H14653" s="1">
        <v>45166</v>
      </c>
      <c r="I14653" t="s">
        <v>21</v>
      </c>
      <c r="J14653" t="s">
        <v>27</v>
      </c>
      <c r="K14653" s="2">
        <v>327.42</v>
      </c>
      <c r="L14653" t="s">
        <v>48</v>
      </c>
      <c r="M14653">
        <f>YEAR(Table1[[#This Row],[order_date]])</f>
        <v>2023</v>
      </c>
      <c r="N14653">
        <f>MONTH(Table1[[#This Row],[order_date]])</f>
        <v>8</v>
      </c>
      <c r="O14653" s="3">
        <f>Table1[[#This Row],[sales]]-Table1[[#This Row],[profit]]</f>
        <v>4396.6499999999996</v>
      </c>
      <c r="P14653" s="3">
        <f>Table1[[#This Row],[sales]]*Table1[[#This Row],[quantity]]</f>
        <v>4724.07</v>
      </c>
      <c r="Q14653" s="9">
        <f>Table1[[#This Row],[delivery_date]]-Table1[[#This Row],[order_date]]</f>
        <v>7</v>
      </c>
    </row>
    <row r="14654" spans="1:17" x14ac:dyDescent="0.35">
      <c r="A14654" t="s">
        <v>14685</v>
      </c>
      <c r="B14654" t="s">
        <v>41</v>
      </c>
      <c r="C14654" t="s">
        <v>14</v>
      </c>
      <c r="D14654" s="2">
        <v>2180.4</v>
      </c>
      <c r="E14654">
        <v>0.42</v>
      </c>
      <c r="F14654">
        <v>5</v>
      </c>
      <c r="G14654" s="1">
        <v>44965</v>
      </c>
      <c r="H14654" s="1">
        <v>44972</v>
      </c>
      <c r="I14654" t="s">
        <v>21</v>
      </c>
      <c r="J14654" t="s">
        <v>27</v>
      </c>
      <c r="K14654" s="2">
        <v>546.11</v>
      </c>
      <c r="L14654" t="s">
        <v>28</v>
      </c>
      <c r="M14654">
        <f>YEAR(Table1[[#This Row],[order_date]])</f>
        <v>2023</v>
      </c>
      <c r="N14654">
        <f>MONTH(Table1[[#This Row],[order_date]])</f>
        <v>2</v>
      </c>
      <c r="O14654" s="3">
        <f>Table1[[#This Row],[sales]]-Table1[[#This Row],[profit]]</f>
        <v>1634.29</v>
      </c>
      <c r="P14654" s="3">
        <f>Table1[[#This Row],[sales]]*Table1[[#This Row],[quantity]]</f>
        <v>10902</v>
      </c>
      <c r="Q14654" s="9">
        <f>Table1[[#This Row],[delivery_date]]-Table1[[#This Row],[order_date]]</f>
        <v>7</v>
      </c>
    </row>
    <row r="14655" spans="1:17" x14ac:dyDescent="0.35">
      <c r="A14655" t="s">
        <v>14686</v>
      </c>
      <c r="B14655" t="s">
        <v>25</v>
      </c>
      <c r="C14655" t="s">
        <v>20</v>
      </c>
      <c r="D14655" s="2">
        <v>4495.55</v>
      </c>
      <c r="E14655">
        <v>0.04</v>
      </c>
      <c r="F14655">
        <v>5</v>
      </c>
      <c r="G14655" s="1">
        <v>44986</v>
      </c>
      <c r="H14655" s="1">
        <v>44990</v>
      </c>
      <c r="I14655" t="s">
        <v>31</v>
      </c>
      <c r="J14655" t="s">
        <v>27</v>
      </c>
      <c r="K14655" s="2">
        <v>832.93</v>
      </c>
      <c r="L14655" t="s">
        <v>28</v>
      </c>
      <c r="M14655">
        <f>YEAR(Table1[[#This Row],[order_date]])</f>
        <v>2023</v>
      </c>
      <c r="N14655">
        <f>MONTH(Table1[[#This Row],[order_date]])</f>
        <v>3</v>
      </c>
      <c r="O14655" s="3">
        <f>Table1[[#This Row],[sales]]-Table1[[#This Row],[profit]]</f>
        <v>3662.6200000000003</v>
      </c>
      <c r="P14655" s="3">
        <f>Table1[[#This Row],[sales]]*Table1[[#This Row],[quantity]]</f>
        <v>22477.75</v>
      </c>
      <c r="Q14655" s="9">
        <f>Table1[[#This Row],[delivery_date]]-Table1[[#This Row],[order_date]]</f>
        <v>4</v>
      </c>
    </row>
    <row r="14656" spans="1:17" x14ac:dyDescent="0.35">
      <c r="A14656" t="s">
        <v>14687</v>
      </c>
      <c r="B14656" t="s">
        <v>41</v>
      </c>
      <c r="C14656" t="s">
        <v>36</v>
      </c>
      <c r="D14656" s="2">
        <v>4303.2700000000004</v>
      </c>
      <c r="E14656">
        <v>0.49</v>
      </c>
      <c r="F14656">
        <v>9</v>
      </c>
      <c r="G14656" s="1">
        <v>45534</v>
      </c>
      <c r="H14656" s="1">
        <v>45539</v>
      </c>
      <c r="I14656" t="s">
        <v>21</v>
      </c>
      <c r="J14656" t="s">
        <v>22</v>
      </c>
      <c r="K14656" s="2">
        <v>638.36</v>
      </c>
      <c r="L14656" t="s">
        <v>28</v>
      </c>
      <c r="M14656">
        <f>YEAR(Table1[[#This Row],[order_date]])</f>
        <v>2024</v>
      </c>
      <c r="N14656">
        <f>MONTH(Table1[[#This Row],[order_date]])</f>
        <v>8</v>
      </c>
      <c r="O14656" s="3">
        <f>Table1[[#This Row],[sales]]-Table1[[#This Row],[profit]]</f>
        <v>3664.9100000000003</v>
      </c>
      <c r="P14656" s="3">
        <f>Table1[[#This Row],[sales]]*Table1[[#This Row],[quantity]]</f>
        <v>38729.430000000008</v>
      </c>
      <c r="Q14656" s="9">
        <f>Table1[[#This Row],[delivery_date]]-Table1[[#This Row],[order_date]]</f>
        <v>5</v>
      </c>
    </row>
    <row r="14657" spans="1:17" x14ac:dyDescent="0.35">
      <c r="A14657" t="s">
        <v>14688</v>
      </c>
      <c r="B14657" t="s">
        <v>13</v>
      </c>
      <c r="C14657" t="s">
        <v>33</v>
      </c>
      <c r="D14657" s="2">
        <v>709.22</v>
      </c>
      <c r="E14657">
        <v>0.23</v>
      </c>
      <c r="F14657">
        <v>3</v>
      </c>
      <c r="G14657" s="1">
        <v>45152</v>
      </c>
      <c r="H14657" s="1">
        <v>45159</v>
      </c>
      <c r="I14657" t="s">
        <v>15</v>
      </c>
      <c r="J14657" t="s">
        <v>16</v>
      </c>
      <c r="K14657" s="2">
        <v>164.87</v>
      </c>
      <c r="L14657" t="s">
        <v>48</v>
      </c>
      <c r="M14657">
        <f>YEAR(Table1[[#This Row],[order_date]])</f>
        <v>2023</v>
      </c>
      <c r="N14657">
        <f>MONTH(Table1[[#This Row],[order_date]])</f>
        <v>8</v>
      </c>
      <c r="O14657" s="3">
        <f>Table1[[#This Row],[sales]]-Table1[[#This Row],[profit]]</f>
        <v>544.35</v>
      </c>
      <c r="P14657" s="3">
        <f>Table1[[#This Row],[sales]]*Table1[[#This Row],[quantity]]</f>
        <v>2127.66</v>
      </c>
      <c r="Q14657" s="9">
        <f>Table1[[#This Row],[delivery_date]]-Table1[[#This Row],[order_date]]</f>
        <v>7</v>
      </c>
    </row>
    <row r="14658" spans="1:17" x14ac:dyDescent="0.35">
      <c r="A14658" t="s">
        <v>14689</v>
      </c>
      <c r="B14658" t="s">
        <v>13</v>
      </c>
      <c r="C14658" t="s">
        <v>36</v>
      </c>
      <c r="D14658" s="2">
        <v>4834.7299999999996</v>
      </c>
      <c r="E14658">
        <v>0.34</v>
      </c>
      <c r="F14658">
        <v>9</v>
      </c>
      <c r="G14658" s="1">
        <v>45535</v>
      </c>
      <c r="H14658" s="1">
        <v>45541</v>
      </c>
      <c r="I14658" t="s">
        <v>21</v>
      </c>
      <c r="J14658" t="s">
        <v>27</v>
      </c>
      <c r="K14658" s="2">
        <v>1253.32</v>
      </c>
      <c r="L14658" t="s">
        <v>23</v>
      </c>
      <c r="M14658">
        <f>YEAR(Table1[[#This Row],[order_date]])</f>
        <v>2024</v>
      </c>
      <c r="N14658">
        <f>MONTH(Table1[[#This Row],[order_date]])</f>
        <v>8</v>
      </c>
      <c r="O14658" s="3">
        <f>Table1[[#This Row],[sales]]-Table1[[#This Row],[profit]]</f>
        <v>3581.41</v>
      </c>
      <c r="P14658" s="3">
        <f>Table1[[#This Row],[sales]]*Table1[[#This Row],[quantity]]</f>
        <v>43512.569999999992</v>
      </c>
      <c r="Q14658" s="9">
        <f>Table1[[#This Row],[delivery_date]]-Table1[[#This Row],[order_date]]</f>
        <v>6</v>
      </c>
    </row>
    <row r="14659" spans="1:17" x14ac:dyDescent="0.35">
      <c r="A14659" t="s">
        <v>14690</v>
      </c>
      <c r="B14659" t="s">
        <v>19</v>
      </c>
      <c r="C14659" t="s">
        <v>33</v>
      </c>
      <c r="D14659" s="2">
        <v>4982.07</v>
      </c>
      <c r="E14659">
        <v>0.36</v>
      </c>
      <c r="F14659">
        <v>8</v>
      </c>
      <c r="G14659" s="1">
        <v>45406</v>
      </c>
      <c r="H14659" s="1">
        <v>45408</v>
      </c>
      <c r="I14659" t="s">
        <v>31</v>
      </c>
      <c r="J14659" t="s">
        <v>27</v>
      </c>
      <c r="K14659" s="2">
        <v>1224.24</v>
      </c>
      <c r="L14659" t="s">
        <v>39</v>
      </c>
      <c r="M14659">
        <f>YEAR(Table1[[#This Row],[order_date]])</f>
        <v>2024</v>
      </c>
      <c r="N14659">
        <f>MONTH(Table1[[#This Row],[order_date]])</f>
        <v>4</v>
      </c>
      <c r="O14659" s="3">
        <f>Table1[[#This Row],[sales]]-Table1[[#This Row],[profit]]</f>
        <v>3757.83</v>
      </c>
      <c r="P14659" s="3">
        <f>Table1[[#This Row],[sales]]*Table1[[#This Row],[quantity]]</f>
        <v>39856.559999999998</v>
      </c>
      <c r="Q14659" s="9">
        <f>Table1[[#This Row],[delivery_date]]-Table1[[#This Row],[order_date]]</f>
        <v>2</v>
      </c>
    </row>
    <row r="14660" spans="1:17" x14ac:dyDescent="0.35">
      <c r="A14660" t="s">
        <v>14691</v>
      </c>
      <c r="B14660" t="s">
        <v>41</v>
      </c>
      <c r="C14660" t="s">
        <v>20</v>
      </c>
      <c r="D14660" s="2">
        <v>3070.12</v>
      </c>
      <c r="E14660">
        <v>0.31</v>
      </c>
      <c r="F14660">
        <v>2</v>
      </c>
      <c r="G14660" s="1">
        <v>45332</v>
      </c>
      <c r="H14660" s="1">
        <v>45336</v>
      </c>
      <c r="I14660" t="s">
        <v>21</v>
      </c>
      <c r="J14660" t="s">
        <v>16</v>
      </c>
      <c r="K14660" s="2">
        <v>783.74</v>
      </c>
      <c r="L14660" t="s">
        <v>39</v>
      </c>
      <c r="M14660">
        <f>YEAR(Table1[[#This Row],[order_date]])</f>
        <v>2024</v>
      </c>
      <c r="N14660">
        <f>MONTH(Table1[[#This Row],[order_date]])</f>
        <v>2</v>
      </c>
      <c r="O14660" s="3">
        <f>Table1[[#This Row],[sales]]-Table1[[#This Row],[profit]]</f>
        <v>2286.38</v>
      </c>
      <c r="P14660" s="3">
        <f>Table1[[#This Row],[sales]]*Table1[[#This Row],[quantity]]</f>
        <v>6140.24</v>
      </c>
      <c r="Q14660" s="9">
        <f>Table1[[#This Row],[delivery_date]]-Table1[[#This Row],[order_date]]</f>
        <v>4</v>
      </c>
    </row>
    <row r="14661" spans="1:17" x14ac:dyDescent="0.35">
      <c r="A14661" t="s">
        <v>14692</v>
      </c>
      <c r="B14661" t="s">
        <v>13</v>
      </c>
      <c r="C14661" t="s">
        <v>14</v>
      </c>
      <c r="D14661" s="2">
        <v>3937.24</v>
      </c>
      <c r="E14661">
        <v>0.45</v>
      </c>
      <c r="F14661">
        <v>9</v>
      </c>
      <c r="G14661" s="1">
        <v>45299</v>
      </c>
      <c r="H14661" s="1">
        <v>45301</v>
      </c>
      <c r="I14661" t="s">
        <v>15</v>
      </c>
      <c r="J14661" t="s">
        <v>16</v>
      </c>
      <c r="K14661" s="2">
        <v>1051.17</v>
      </c>
      <c r="L14661" t="s">
        <v>23</v>
      </c>
      <c r="M14661">
        <f>YEAR(Table1[[#This Row],[order_date]])</f>
        <v>2024</v>
      </c>
      <c r="N14661">
        <f>MONTH(Table1[[#This Row],[order_date]])</f>
        <v>1</v>
      </c>
      <c r="O14661" s="3">
        <f>Table1[[#This Row],[sales]]-Table1[[#This Row],[profit]]</f>
        <v>2886.0699999999997</v>
      </c>
      <c r="P14661" s="3">
        <f>Table1[[#This Row],[sales]]*Table1[[#This Row],[quantity]]</f>
        <v>35435.159999999996</v>
      </c>
      <c r="Q14661" s="9">
        <f>Table1[[#This Row],[delivery_date]]-Table1[[#This Row],[order_date]]</f>
        <v>2</v>
      </c>
    </row>
    <row r="14662" spans="1:17" x14ac:dyDescent="0.35">
      <c r="A14662" t="s">
        <v>14693</v>
      </c>
      <c r="B14662" t="s">
        <v>19</v>
      </c>
      <c r="C14662" t="s">
        <v>26</v>
      </c>
      <c r="D14662" s="2">
        <v>4675.07</v>
      </c>
      <c r="E14662">
        <v>0.14000000000000001</v>
      </c>
      <c r="F14662">
        <v>5</v>
      </c>
      <c r="G14662" s="1">
        <v>45269</v>
      </c>
      <c r="H14662" s="1">
        <v>45274</v>
      </c>
      <c r="I14662" t="s">
        <v>15</v>
      </c>
      <c r="J14662" t="s">
        <v>22</v>
      </c>
      <c r="K14662" s="2">
        <v>781.11</v>
      </c>
      <c r="L14662" t="s">
        <v>39</v>
      </c>
      <c r="M14662">
        <f>YEAR(Table1[[#This Row],[order_date]])</f>
        <v>2023</v>
      </c>
      <c r="N14662">
        <f>MONTH(Table1[[#This Row],[order_date]])</f>
        <v>12</v>
      </c>
      <c r="O14662" s="3">
        <f>Table1[[#This Row],[sales]]-Table1[[#This Row],[profit]]</f>
        <v>3893.9599999999996</v>
      </c>
      <c r="P14662" s="3">
        <f>Table1[[#This Row],[sales]]*Table1[[#This Row],[quantity]]</f>
        <v>23375.35</v>
      </c>
      <c r="Q14662" s="9">
        <f>Table1[[#This Row],[delivery_date]]-Table1[[#This Row],[order_date]]</f>
        <v>5</v>
      </c>
    </row>
    <row r="14663" spans="1:17" x14ac:dyDescent="0.35">
      <c r="A14663" t="s">
        <v>14694</v>
      </c>
      <c r="B14663" t="s">
        <v>19</v>
      </c>
      <c r="C14663" t="s">
        <v>26</v>
      </c>
      <c r="D14663" s="2">
        <v>198.12</v>
      </c>
      <c r="E14663">
        <v>0.27</v>
      </c>
      <c r="F14663">
        <v>8</v>
      </c>
      <c r="G14663" s="1">
        <v>45649</v>
      </c>
      <c r="H14663" s="1">
        <v>45650</v>
      </c>
      <c r="I14663" t="s">
        <v>21</v>
      </c>
      <c r="J14663" t="s">
        <v>16</v>
      </c>
      <c r="K14663" s="2">
        <v>42.56</v>
      </c>
      <c r="L14663" t="s">
        <v>23</v>
      </c>
      <c r="M14663">
        <f>YEAR(Table1[[#This Row],[order_date]])</f>
        <v>2024</v>
      </c>
      <c r="N14663">
        <f>MONTH(Table1[[#This Row],[order_date]])</f>
        <v>12</v>
      </c>
      <c r="O14663" s="3">
        <f>Table1[[#This Row],[sales]]-Table1[[#This Row],[profit]]</f>
        <v>155.56</v>
      </c>
      <c r="P14663" s="3">
        <f>Table1[[#This Row],[sales]]*Table1[[#This Row],[quantity]]</f>
        <v>1584.96</v>
      </c>
      <c r="Q14663" s="9">
        <f>Table1[[#This Row],[delivery_date]]-Table1[[#This Row],[order_date]]</f>
        <v>1</v>
      </c>
    </row>
    <row r="14664" spans="1:17" x14ac:dyDescent="0.35">
      <c r="A14664" t="s">
        <v>14695</v>
      </c>
      <c r="B14664" t="s">
        <v>25</v>
      </c>
      <c r="C14664" t="s">
        <v>33</v>
      </c>
      <c r="D14664" s="2">
        <v>4656.95</v>
      </c>
      <c r="E14664">
        <v>0.22</v>
      </c>
      <c r="F14664">
        <v>8</v>
      </c>
      <c r="G14664" s="1">
        <v>45333</v>
      </c>
      <c r="H14664" s="1">
        <v>45338</v>
      </c>
      <c r="I14664" t="s">
        <v>31</v>
      </c>
      <c r="J14664" t="s">
        <v>27</v>
      </c>
      <c r="K14664" s="2">
        <v>920.26</v>
      </c>
      <c r="L14664" t="s">
        <v>17</v>
      </c>
      <c r="M14664">
        <f>YEAR(Table1[[#This Row],[order_date]])</f>
        <v>2024</v>
      </c>
      <c r="N14664">
        <f>MONTH(Table1[[#This Row],[order_date]])</f>
        <v>2</v>
      </c>
      <c r="O14664" s="3">
        <f>Table1[[#This Row],[sales]]-Table1[[#This Row],[profit]]</f>
        <v>3736.6899999999996</v>
      </c>
      <c r="P14664" s="3">
        <f>Table1[[#This Row],[sales]]*Table1[[#This Row],[quantity]]</f>
        <v>37255.599999999999</v>
      </c>
      <c r="Q14664" s="9">
        <f>Table1[[#This Row],[delivery_date]]-Table1[[#This Row],[order_date]]</f>
        <v>5</v>
      </c>
    </row>
    <row r="14665" spans="1:17" x14ac:dyDescent="0.35">
      <c r="A14665" t="s">
        <v>14696</v>
      </c>
      <c r="B14665" t="s">
        <v>13</v>
      </c>
      <c r="C14665" t="s">
        <v>36</v>
      </c>
      <c r="D14665" s="2">
        <v>3174.09</v>
      </c>
      <c r="E14665">
        <v>0.35</v>
      </c>
      <c r="F14665">
        <v>4</v>
      </c>
      <c r="G14665" s="1">
        <v>45201</v>
      </c>
      <c r="H14665" s="1">
        <v>45204</v>
      </c>
      <c r="I14665" t="s">
        <v>15</v>
      </c>
      <c r="J14665" t="s">
        <v>22</v>
      </c>
      <c r="K14665" s="2">
        <v>260.16000000000003</v>
      </c>
      <c r="L14665" t="s">
        <v>17</v>
      </c>
      <c r="M14665">
        <f>YEAR(Table1[[#This Row],[order_date]])</f>
        <v>2023</v>
      </c>
      <c r="N14665">
        <f>MONTH(Table1[[#This Row],[order_date]])</f>
        <v>10</v>
      </c>
      <c r="O14665" s="3">
        <f>Table1[[#This Row],[sales]]-Table1[[#This Row],[profit]]</f>
        <v>2913.9300000000003</v>
      </c>
      <c r="P14665" s="3">
        <f>Table1[[#This Row],[sales]]*Table1[[#This Row],[quantity]]</f>
        <v>12696.36</v>
      </c>
      <c r="Q14665" s="9">
        <f>Table1[[#This Row],[delivery_date]]-Table1[[#This Row],[order_date]]</f>
        <v>3</v>
      </c>
    </row>
    <row r="14666" spans="1:17" x14ac:dyDescent="0.35">
      <c r="A14666" t="s">
        <v>14697</v>
      </c>
      <c r="B14666" t="s">
        <v>25</v>
      </c>
      <c r="C14666" t="s">
        <v>36</v>
      </c>
      <c r="D14666" s="2">
        <v>4159.4399999999996</v>
      </c>
      <c r="E14666">
        <v>0.2</v>
      </c>
      <c r="F14666">
        <v>1</v>
      </c>
      <c r="G14666" s="1">
        <v>44948</v>
      </c>
      <c r="H14666" s="1">
        <v>44951</v>
      </c>
      <c r="I14666" t="s">
        <v>15</v>
      </c>
      <c r="J14666" t="s">
        <v>16</v>
      </c>
      <c r="K14666" s="2">
        <v>456.49</v>
      </c>
      <c r="L14666" t="s">
        <v>17</v>
      </c>
      <c r="M14666">
        <f>YEAR(Table1[[#This Row],[order_date]])</f>
        <v>2023</v>
      </c>
      <c r="N14666">
        <f>MONTH(Table1[[#This Row],[order_date]])</f>
        <v>1</v>
      </c>
      <c r="O14666" s="3">
        <f>Table1[[#This Row],[sales]]-Table1[[#This Row],[profit]]</f>
        <v>3702.95</v>
      </c>
      <c r="P14666" s="3">
        <f>Table1[[#This Row],[sales]]*Table1[[#This Row],[quantity]]</f>
        <v>4159.4399999999996</v>
      </c>
      <c r="Q14666" s="9">
        <f>Table1[[#This Row],[delivery_date]]-Table1[[#This Row],[order_date]]</f>
        <v>3</v>
      </c>
    </row>
    <row r="14667" spans="1:17" x14ac:dyDescent="0.35">
      <c r="A14667" t="s">
        <v>14698</v>
      </c>
      <c r="B14667" t="s">
        <v>13</v>
      </c>
      <c r="C14667" t="s">
        <v>33</v>
      </c>
      <c r="D14667" s="2">
        <v>2749.54</v>
      </c>
      <c r="E14667">
        <v>0.45</v>
      </c>
      <c r="F14667">
        <v>9</v>
      </c>
      <c r="G14667" s="1">
        <v>45565</v>
      </c>
      <c r="H14667" s="1">
        <v>45570</v>
      </c>
      <c r="I14667" t="s">
        <v>31</v>
      </c>
      <c r="J14667" t="s">
        <v>22</v>
      </c>
      <c r="K14667" s="2">
        <v>255.56</v>
      </c>
      <c r="L14667" t="s">
        <v>34</v>
      </c>
      <c r="M14667">
        <f>YEAR(Table1[[#This Row],[order_date]])</f>
        <v>2024</v>
      </c>
      <c r="N14667">
        <f>MONTH(Table1[[#This Row],[order_date]])</f>
        <v>9</v>
      </c>
      <c r="O14667" s="3">
        <f>Table1[[#This Row],[sales]]-Table1[[#This Row],[profit]]</f>
        <v>2493.98</v>
      </c>
      <c r="P14667" s="3">
        <f>Table1[[#This Row],[sales]]*Table1[[#This Row],[quantity]]</f>
        <v>24745.86</v>
      </c>
      <c r="Q14667" s="9">
        <f>Table1[[#This Row],[delivery_date]]-Table1[[#This Row],[order_date]]</f>
        <v>5</v>
      </c>
    </row>
    <row r="14668" spans="1:17" x14ac:dyDescent="0.35">
      <c r="A14668" t="s">
        <v>14699</v>
      </c>
      <c r="B14668" t="s">
        <v>25</v>
      </c>
      <c r="C14668" t="s">
        <v>20</v>
      </c>
      <c r="D14668" s="2">
        <v>2699.68</v>
      </c>
      <c r="E14668">
        <v>0.25</v>
      </c>
      <c r="F14668">
        <v>6</v>
      </c>
      <c r="G14668" s="1">
        <v>45311</v>
      </c>
      <c r="H14668" s="1">
        <v>45316</v>
      </c>
      <c r="I14668" t="s">
        <v>15</v>
      </c>
      <c r="J14668" t="s">
        <v>22</v>
      </c>
      <c r="K14668" s="2">
        <v>573.11</v>
      </c>
      <c r="L14668" t="s">
        <v>39</v>
      </c>
      <c r="M14668">
        <f>YEAR(Table1[[#This Row],[order_date]])</f>
        <v>2024</v>
      </c>
      <c r="N14668">
        <f>MONTH(Table1[[#This Row],[order_date]])</f>
        <v>1</v>
      </c>
      <c r="O14668" s="3">
        <f>Table1[[#This Row],[sales]]-Table1[[#This Row],[profit]]</f>
        <v>2126.5699999999997</v>
      </c>
      <c r="P14668" s="3">
        <f>Table1[[#This Row],[sales]]*Table1[[#This Row],[quantity]]</f>
        <v>16198.079999999998</v>
      </c>
      <c r="Q14668" s="9">
        <f>Table1[[#This Row],[delivery_date]]-Table1[[#This Row],[order_date]]</f>
        <v>5</v>
      </c>
    </row>
    <row r="14669" spans="1:17" x14ac:dyDescent="0.35">
      <c r="A14669" t="s">
        <v>14700</v>
      </c>
      <c r="B14669" t="s">
        <v>25</v>
      </c>
      <c r="C14669" t="s">
        <v>33</v>
      </c>
      <c r="D14669" s="2">
        <v>4497.84</v>
      </c>
      <c r="E14669">
        <v>0.27</v>
      </c>
      <c r="F14669">
        <v>2</v>
      </c>
      <c r="G14669" s="1">
        <v>45600</v>
      </c>
      <c r="H14669" s="1">
        <v>45602</v>
      </c>
      <c r="I14669" t="s">
        <v>15</v>
      </c>
      <c r="J14669" t="s">
        <v>16</v>
      </c>
      <c r="K14669" s="2">
        <v>1195.56</v>
      </c>
      <c r="L14669" t="s">
        <v>28</v>
      </c>
      <c r="M14669">
        <f>YEAR(Table1[[#This Row],[order_date]])</f>
        <v>2024</v>
      </c>
      <c r="N14669">
        <f>MONTH(Table1[[#This Row],[order_date]])</f>
        <v>11</v>
      </c>
      <c r="O14669" s="3">
        <f>Table1[[#This Row],[sales]]-Table1[[#This Row],[profit]]</f>
        <v>3302.28</v>
      </c>
      <c r="P14669" s="3">
        <f>Table1[[#This Row],[sales]]*Table1[[#This Row],[quantity]]</f>
        <v>8995.68</v>
      </c>
      <c r="Q14669" s="9">
        <f>Table1[[#This Row],[delivery_date]]-Table1[[#This Row],[order_date]]</f>
        <v>2</v>
      </c>
    </row>
    <row r="14670" spans="1:17" x14ac:dyDescent="0.35">
      <c r="A14670" t="s">
        <v>14701</v>
      </c>
      <c r="B14670" t="s">
        <v>41</v>
      </c>
      <c r="C14670" t="s">
        <v>20</v>
      </c>
      <c r="D14670" s="2">
        <v>2586.61</v>
      </c>
      <c r="E14670">
        <v>0.25</v>
      </c>
      <c r="F14670">
        <v>4</v>
      </c>
      <c r="G14670" s="1">
        <v>44952</v>
      </c>
      <c r="H14670" s="1">
        <v>44954</v>
      </c>
      <c r="I14670" t="s">
        <v>15</v>
      </c>
      <c r="J14670" t="s">
        <v>27</v>
      </c>
      <c r="K14670" s="2">
        <v>619.72</v>
      </c>
      <c r="L14670" t="s">
        <v>48</v>
      </c>
      <c r="M14670">
        <f>YEAR(Table1[[#This Row],[order_date]])</f>
        <v>2023</v>
      </c>
      <c r="N14670">
        <f>MONTH(Table1[[#This Row],[order_date]])</f>
        <v>1</v>
      </c>
      <c r="O14670" s="3">
        <f>Table1[[#This Row],[sales]]-Table1[[#This Row],[profit]]</f>
        <v>1966.89</v>
      </c>
      <c r="P14670" s="3">
        <f>Table1[[#This Row],[sales]]*Table1[[#This Row],[quantity]]</f>
        <v>10346.44</v>
      </c>
      <c r="Q14670" s="9">
        <f>Table1[[#This Row],[delivery_date]]-Table1[[#This Row],[order_date]]</f>
        <v>2</v>
      </c>
    </row>
    <row r="14671" spans="1:17" x14ac:dyDescent="0.35">
      <c r="A14671" t="s">
        <v>14702</v>
      </c>
      <c r="B14671" t="s">
        <v>25</v>
      </c>
      <c r="C14671" t="s">
        <v>14</v>
      </c>
      <c r="D14671" s="2">
        <v>2411.77</v>
      </c>
      <c r="E14671">
        <v>0.31</v>
      </c>
      <c r="F14671">
        <v>5</v>
      </c>
      <c r="G14671" s="1">
        <v>45442</v>
      </c>
      <c r="H14671" s="1">
        <v>45446</v>
      </c>
      <c r="I14671" t="s">
        <v>31</v>
      </c>
      <c r="J14671" t="s">
        <v>16</v>
      </c>
      <c r="K14671" s="2">
        <v>348.03</v>
      </c>
      <c r="L14671" t="s">
        <v>48</v>
      </c>
      <c r="M14671">
        <f>YEAR(Table1[[#This Row],[order_date]])</f>
        <v>2024</v>
      </c>
      <c r="N14671">
        <f>MONTH(Table1[[#This Row],[order_date]])</f>
        <v>5</v>
      </c>
      <c r="O14671" s="3">
        <f>Table1[[#This Row],[sales]]-Table1[[#This Row],[profit]]</f>
        <v>2063.7399999999998</v>
      </c>
      <c r="P14671" s="3">
        <f>Table1[[#This Row],[sales]]*Table1[[#This Row],[quantity]]</f>
        <v>12058.85</v>
      </c>
      <c r="Q14671" s="9">
        <f>Table1[[#This Row],[delivery_date]]-Table1[[#This Row],[order_date]]</f>
        <v>4</v>
      </c>
    </row>
    <row r="14672" spans="1:17" x14ac:dyDescent="0.35">
      <c r="A14672" t="s">
        <v>14703</v>
      </c>
      <c r="B14672" t="s">
        <v>41</v>
      </c>
      <c r="C14672" t="s">
        <v>14</v>
      </c>
      <c r="D14672" s="2">
        <v>3080.13</v>
      </c>
      <c r="E14672">
        <v>0.26</v>
      </c>
      <c r="F14672">
        <v>6</v>
      </c>
      <c r="G14672" s="1">
        <v>45614</v>
      </c>
      <c r="H14672" s="1">
        <v>45616</v>
      </c>
      <c r="I14672" t="s">
        <v>15</v>
      </c>
      <c r="J14672" t="s">
        <v>22</v>
      </c>
      <c r="K14672" s="2">
        <v>660.78</v>
      </c>
      <c r="L14672" t="s">
        <v>17</v>
      </c>
      <c r="M14672">
        <f>YEAR(Table1[[#This Row],[order_date]])</f>
        <v>2024</v>
      </c>
      <c r="N14672">
        <f>MONTH(Table1[[#This Row],[order_date]])</f>
        <v>11</v>
      </c>
      <c r="O14672" s="3">
        <f>Table1[[#This Row],[sales]]-Table1[[#This Row],[profit]]</f>
        <v>2419.3500000000004</v>
      </c>
      <c r="P14672" s="3">
        <f>Table1[[#This Row],[sales]]*Table1[[#This Row],[quantity]]</f>
        <v>18480.78</v>
      </c>
      <c r="Q14672" s="9">
        <f>Table1[[#This Row],[delivery_date]]-Table1[[#This Row],[order_date]]</f>
        <v>2</v>
      </c>
    </row>
    <row r="14673" spans="1:17" x14ac:dyDescent="0.35">
      <c r="A14673" t="s">
        <v>14704</v>
      </c>
      <c r="B14673" t="s">
        <v>19</v>
      </c>
      <c r="C14673" t="s">
        <v>33</v>
      </c>
      <c r="D14673" s="2">
        <v>2640.99</v>
      </c>
      <c r="E14673">
        <v>0.47</v>
      </c>
      <c r="F14673">
        <v>5</v>
      </c>
      <c r="G14673" s="1">
        <v>45483</v>
      </c>
      <c r="H14673" s="1">
        <v>45489</v>
      </c>
      <c r="I14673" t="s">
        <v>31</v>
      </c>
      <c r="J14673" t="s">
        <v>27</v>
      </c>
      <c r="K14673" s="2">
        <v>402.72</v>
      </c>
      <c r="L14673" t="s">
        <v>34</v>
      </c>
      <c r="M14673">
        <f>YEAR(Table1[[#This Row],[order_date]])</f>
        <v>2024</v>
      </c>
      <c r="N14673">
        <f>MONTH(Table1[[#This Row],[order_date]])</f>
        <v>7</v>
      </c>
      <c r="O14673" s="3">
        <f>Table1[[#This Row],[sales]]-Table1[[#This Row],[profit]]</f>
        <v>2238.2699999999995</v>
      </c>
      <c r="P14673" s="3">
        <f>Table1[[#This Row],[sales]]*Table1[[#This Row],[quantity]]</f>
        <v>13204.949999999999</v>
      </c>
      <c r="Q14673" s="9">
        <f>Table1[[#This Row],[delivery_date]]-Table1[[#This Row],[order_date]]</f>
        <v>6</v>
      </c>
    </row>
    <row r="14674" spans="1:17" x14ac:dyDescent="0.35">
      <c r="A14674" t="s">
        <v>14705</v>
      </c>
      <c r="B14674" t="s">
        <v>13</v>
      </c>
      <c r="C14674" t="s">
        <v>14</v>
      </c>
      <c r="D14674" s="2">
        <v>2286.81</v>
      </c>
      <c r="E14674">
        <v>7.0000000000000007E-2</v>
      </c>
      <c r="F14674">
        <v>9</v>
      </c>
      <c r="G14674" s="1">
        <v>45194</v>
      </c>
      <c r="H14674" s="1">
        <v>45195</v>
      </c>
      <c r="I14674" t="s">
        <v>15</v>
      </c>
      <c r="J14674" t="s">
        <v>27</v>
      </c>
      <c r="K14674" s="2">
        <v>271.27</v>
      </c>
      <c r="L14674" t="s">
        <v>17</v>
      </c>
      <c r="M14674">
        <f>YEAR(Table1[[#This Row],[order_date]])</f>
        <v>2023</v>
      </c>
      <c r="N14674">
        <f>MONTH(Table1[[#This Row],[order_date]])</f>
        <v>9</v>
      </c>
      <c r="O14674" s="3">
        <f>Table1[[#This Row],[sales]]-Table1[[#This Row],[profit]]</f>
        <v>2015.54</v>
      </c>
      <c r="P14674" s="3">
        <f>Table1[[#This Row],[sales]]*Table1[[#This Row],[quantity]]</f>
        <v>20581.29</v>
      </c>
      <c r="Q14674" s="9">
        <f>Table1[[#This Row],[delivery_date]]-Table1[[#This Row],[order_date]]</f>
        <v>1</v>
      </c>
    </row>
    <row r="14675" spans="1:17" x14ac:dyDescent="0.35">
      <c r="A14675" t="s">
        <v>14706</v>
      </c>
      <c r="B14675" t="s">
        <v>19</v>
      </c>
      <c r="C14675" t="s">
        <v>36</v>
      </c>
      <c r="D14675" s="2">
        <v>984.57</v>
      </c>
      <c r="E14675">
        <v>0.01</v>
      </c>
      <c r="F14675">
        <v>2</v>
      </c>
      <c r="G14675" s="1">
        <v>45018</v>
      </c>
      <c r="H14675" s="1">
        <v>45019</v>
      </c>
      <c r="I14675" t="s">
        <v>15</v>
      </c>
      <c r="J14675" t="s">
        <v>16</v>
      </c>
      <c r="K14675" s="2">
        <v>269.17</v>
      </c>
      <c r="L14675" t="s">
        <v>17</v>
      </c>
      <c r="M14675">
        <f>YEAR(Table1[[#This Row],[order_date]])</f>
        <v>2023</v>
      </c>
      <c r="N14675">
        <f>MONTH(Table1[[#This Row],[order_date]])</f>
        <v>4</v>
      </c>
      <c r="O14675" s="3">
        <f>Table1[[#This Row],[sales]]-Table1[[#This Row],[profit]]</f>
        <v>715.40000000000009</v>
      </c>
      <c r="P14675" s="3">
        <f>Table1[[#This Row],[sales]]*Table1[[#This Row],[quantity]]</f>
        <v>1969.14</v>
      </c>
      <c r="Q14675" s="9">
        <f>Table1[[#This Row],[delivery_date]]-Table1[[#This Row],[order_date]]</f>
        <v>1</v>
      </c>
    </row>
    <row r="14676" spans="1:17" x14ac:dyDescent="0.35">
      <c r="A14676" t="s">
        <v>14707</v>
      </c>
      <c r="B14676" t="s">
        <v>13</v>
      </c>
      <c r="C14676" t="s">
        <v>20</v>
      </c>
      <c r="D14676" s="2">
        <v>2047.26</v>
      </c>
      <c r="E14676">
        <v>0.26</v>
      </c>
      <c r="F14676">
        <v>3</v>
      </c>
      <c r="G14676" s="1">
        <v>45219</v>
      </c>
      <c r="H14676" s="1">
        <v>45225</v>
      </c>
      <c r="I14676" t="s">
        <v>15</v>
      </c>
      <c r="J14676" t="s">
        <v>22</v>
      </c>
      <c r="K14676" s="2">
        <v>207.14</v>
      </c>
      <c r="L14676" t="s">
        <v>28</v>
      </c>
      <c r="M14676">
        <f>YEAR(Table1[[#This Row],[order_date]])</f>
        <v>2023</v>
      </c>
      <c r="N14676">
        <f>MONTH(Table1[[#This Row],[order_date]])</f>
        <v>10</v>
      </c>
      <c r="O14676" s="3">
        <f>Table1[[#This Row],[sales]]-Table1[[#This Row],[profit]]</f>
        <v>1840.12</v>
      </c>
      <c r="P14676" s="3">
        <f>Table1[[#This Row],[sales]]*Table1[[#This Row],[quantity]]</f>
        <v>6141.78</v>
      </c>
      <c r="Q14676" s="9">
        <f>Table1[[#This Row],[delivery_date]]-Table1[[#This Row],[order_date]]</f>
        <v>6</v>
      </c>
    </row>
    <row r="14677" spans="1:17" x14ac:dyDescent="0.35">
      <c r="A14677" t="s">
        <v>14708</v>
      </c>
      <c r="B14677" t="s">
        <v>19</v>
      </c>
      <c r="C14677" t="s">
        <v>26</v>
      </c>
      <c r="D14677" s="2">
        <v>1482.02</v>
      </c>
      <c r="E14677">
        <v>0.38</v>
      </c>
      <c r="F14677">
        <v>3</v>
      </c>
      <c r="G14677" s="1">
        <v>45313</v>
      </c>
      <c r="H14677" s="1">
        <v>45315</v>
      </c>
      <c r="I14677" t="s">
        <v>31</v>
      </c>
      <c r="J14677" t="s">
        <v>27</v>
      </c>
      <c r="K14677" s="2">
        <v>309.16000000000003</v>
      </c>
      <c r="L14677" t="s">
        <v>23</v>
      </c>
      <c r="M14677">
        <f>YEAR(Table1[[#This Row],[order_date]])</f>
        <v>2024</v>
      </c>
      <c r="N14677">
        <f>MONTH(Table1[[#This Row],[order_date]])</f>
        <v>1</v>
      </c>
      <c r="O14677" s="3">
        <f>Table1[[#This Row],[sales]]-Table1[[#This Row],[profit]]</f>
        <v>1172.8599999999999</v>
      </c>
      <c r="P14677" s="3">
        <f>Table1[[#This Row],[sales]]*Table1[[#This Row],[quantity]]</f>
        <v>4446.0599999999995</v>
      </c>
      <c r="Q14677" s="9">
        <f>Table1[[#This Row],[delivery_date]]-Table1[[#This Row],[order_date]]</f>
        <v>2</v>
      </c>
    </row>
    <row r="14678" spans="1:17" x14ac:dyDescent="0.35">
      <c r="A14678" t="s">
        <v>14709</v>
      </c>
      <c r="B14678" t="s">
        <v>13</v>
      </c>
      <c r="C14678" t="s">
        <v>26</v>
      </c>
      <c r="D14678" s="2">
        <v>2062.2800000000002</v>
      </c>
      <c r="E14678">
        <v>0.32</v>
      </c>
      <c r="F14678">
        <v>3</v>
      </c>
      <c r="G14678" s="1">
        <v>45594</v>
      </c>
      <c r="H14678" s="1">
        <v>45600</v>
      </c>
      <c r="I14678" t="s">
        <v>15</v>
      </c>
      <c r="J14678" t="s">
        <v>22</v>
      </c>
      <c r="K14678" s="2">
        <v>490.12</v>
      </c>
      <c r="L14678" t="s">
        <v>23</v>
      </c>
      <c r="M14678">
        <f>YEAR(Table1[[#This Row],[order_date]])</f>
        <v>2024</v>
      </c>
      <c r="N14678">
        <f>MONTH(Table1[[#This Row],[order_date]])</f>
        <v>10</v>
      </c>
      <c r="O14678" s="3">
        <f>Table1[[#This Row],[sales]]-Table1[[#This Row],[profit]]</f>
        <v>1572.1600000000003</v>
      </c>
      <c r="P14678" s="3">
        <f>Table1[[#This Row],[sales]]*Table1[[#This Row],[quantity]]</f>
        <v>6186.84</v>
      </c>
      <c r="Q14678" s="9">
        <f>Table1[[#This Row],[delivery_date]]-Table1[[#This Row],[order_date]]</f>
        <v>6</v>
      </c>
    </row>
    <row r="14679" spans="1:17" x14ac:dyDescent="0.35">
      <c r="A14679" t="s">
        <v>14710</v>
      </c>
      <c r="B14679" t="s">
        <v>25</v>
      </c>
      <c r="C14679" t="s">
        <v>14</v>
      </c>
      <c r="D14679" s="2">
        <v>3006.48</v>
      </c>
      <c r="E14679">
        <v>0.48</v>
      </c>
      <c r="F14679">
        <v>6</v>
      </c>
      <c r="G14679" s="1">
        <v>45056</v>
      </c>
      <c r="H14679" s="1">
        <v>45061</v>
      </c>
      <c r="I14679" t="s">
        <v>21</v>
      </c>
      <c r="J14679" t="s">
        <v>22</v>
      </c>
      <c r="K14679" s="2">
        <v>615.24</v>
      </c>
      <c r="L14679" t="s">
        <v>39</v>
      </c>
      <c r="M14679">
        <f>YEAR(Table1[[#This Row],[order_date]])</f>
        <v>2023</v>
      </c>
      <c r="N14679">
        <f>MONTH(Table1[[#This Row],[order_date]])</f>
        <v>5</v>
      </c>
      <c r="O14679" s="3">
        <f>Table1[[#This Row],[sales]]-Table1[[#This Row],[profit]]</f>
        <v>2391.2399999999998</v>
      </c>
      <c r="P14679" s="3">
        <f>Table1[[#This Row],[sales]]*Table1[[#This Row],[quantity]]</f>
        <v>18038.88</v>
      </c>
      <c r="Q14679" s="9">
        <f>Table1[[#This Row],[delivery_date]]-Table1[[#This Row],[order_date]]</f>
        <v>5</v>
      </c>
    </row>
    <row r="14680" spans="1:17" x14ac:dyDescent="0.35">
      <c r="A14680" t="s">
        <v>14711</v>
      </c>
      <c r="B14680" t="s">
        <v>13</v>
      </c>
      <c r="C14680" t="s">
        <v>20</v>
      </c>
      <c r="D14680" s="2">
        <v>3083.37</v>
      </c>
      <c r="E14680">
        <v>0.09</v>
      </c>
      <c r="F14680">
        <v>8</v>
      </c>
      <c r="G14680" s="1">
        <v>45411</v>
      </c>
      <c r="H14680" s="1">
        <v>45416</v>
      </c>
      <c r="I14680" t="s">
        <v>31</v>
      </c>
      <c r="J14680" t="s">
        <v>27</v>
      </c>
      <c r="K14680" s="2">
        <v>246.75</v>
      </c>
      <c r="L14680" t="s">
        <v>17</v>
      </c>
      <c r="M14680">
        <f>YEAR(Table1[[#This Row],[order_date]])</f>
        <v>2024</v>
      </c>
      <c r="N14680">
        <f>MONTH(Table1[[#This Row],[order_date]])</f>
        <v>4</v>
      </c>
      <c r="O14680" s="3">
        <f>Table1[[#This Row],[sales]]-Table1[[#This Row],[profit]]</f>
        <v>2836.62</v>
      </c>
      <c r="P14680" s="3">
        <f>Table1[[#This Row],[sales]]*Table1[[#This Row],[quantity]]</f>
        <v>24666.959999999999</v>
      </c>
      <c r="Q14680" s="9">
        <f>Table1[[#This Row],[delivery_date]]-Table1[[#This Row],[order_date]]</f>
        <v>5</v>
      </c>
    </row>
    <row r="14681" spans="1:17" x14ac:dyDescent="0.35">
      <c r="A14681" t="s">
        <v>14712</v>
      </c>
      <c r="B14681" t="s">
        <v>13</v>
      </c>
      <c r="C14681" t="s">
        <v>36</v>
      </c>
      <c r="D14681" s="2">
        <v>1269.44</v>
      </c>
      <c r="E14681">
        <v>0.35</v>
      </c>
      <c r="F14681">
        <v>5</v>
      </c>
      <c r="G14681" s="1">
        <v>45037</v>
      </c>
      <c r="H14681" s="1">
        <v>45038</v>
      </c>
      <c r="I14681" t="s">
        <v>31</v>
      </c>
      <c r="J14681" t="s">
        <v>16</v>
      </c>
      <c r="K14681" s="2">
        <v>149.03</v>
      </c>
      <c r="L14681" t="s">
        <v>23</v>
      </c>
      <c r="M14681">
        <f>YEAR(Table1[[#This Row],[order_date]])</f>
        <v>2023</v>
      </c>
      <c r="N14681">
        <f>MONTH(Table1[[#This Row],[order_date]])</f>
        <v>4</v>
      </c>
      <c r="O14681" s="3">
        <f>Table1[[#This Row],[sales]]-Table1[[#This Row],[profit]]</f>
        <v>1120.4100000000001</v>
      </c>
      <c r="P14681" s="3">
        <f>Table1[[#This Row],[sales]]*Table1[[#This Row],[quantity]]</f>
        <v>6347.2000000000007</v>
      </c>
      <c r="Q14681" s="9">
        <f>Table1[[#This Row],[delivery_date]]-Table1[[#This Row],[order_date]]</f>
        <v>1</v>
      </c>
    </row>
    <row r="14682" spans="1:17" x14ac:dyDescent="0.35">
      <c r="A14682" t="s">
        <v>14713</v>
      </c>
      <c r="B14682" t="s">
        <v>19</v>
      </c>
      <c r="C14682" t="s">
        <v>26</v>
      </c>
      <c r="D14682" s="2">
        <v>513.95000000000005</v>
      </c>
      <c r="E14682">
        <v>0.41</v>
      </c>
      <c r="F14682">
        <v>6</v>
      </c>
      <c r="G14682" s="1">
        <v>45354</v>
      </c>
      <c r="H14682" s="1">
        <v>45361</v>
      </c>
      <c r="I14682" t="s">
        <v>21</v>
      </c>
      <c r="J14682" t="s">
        <v>27</v>
      </c>
      <c r="K14682" s="2">
        <v>27.57</v>
      </c>
      <c r="L14682" t="s">
        <v>48</v>
      </c>
      <c r="M14682">
        <f>YEAR(Table1[[#This Row],[order_date]])</f>
        <v>2024</v>
      </c>
      <c r="N14682">
        <f>MONTH(Table1[[#This Row],[order_date]])</f>
        <v>3</v>
      </c>
      <c r="O14682" s="3">
        <f>Table1[[#This Row],[sales]]-Table1[[#This Row],[profit]]</f>
        <v>486.38000000000005</v>
      </c>
      <c r="P14682" s="3">
        <f>Table1[[#This Row],[sales]]*Table1[[#This Row],[quantity]]</f>
        <v>3083.7000000000003</v>
      </c>
      <c r="Q14682" s="9">
        <f>Table1[[#This Row],[delivery_date]]-Table1[[#This Row],[order_date]]</f>
        <v>7</v>
      </c>
    </row>
    <row r="14683" spans="1:17" x14ac:dyDescent="0.35">
      <c r="A14683" t="s">
        <v>14714</v>
      </c>
      <c r="B14683" t="s">
        <v>19</v>
      </c>
      <c r="C14683" t="s">
        <v>36</v>
      </c>
      <c r="D14683" s="2">
        <v>3747.74</v>
      </c>
      <c r="E14683">
        <v>0.46</v>
      </c>
      <c r="F14683">
        <v>1</v>
      </c>
      <c r="G14683" s="1">
        <v>45160</v>
      </c>
      <c r="H14683" s="1">
        <v>45165</v>
      </c>
      <c r="I14683" t="s">
        <v>21</v>
      </c>
      <c r="J14683" t="s">
        <v>27</v>
      </c>
      <c r="K14683" s="2">
        <v>898.22</v>
      </c>
      <c r="L14683" t="s">
        <v>39</v>
      </c>
      <c r="M14683">
        <f>YEAR(Table1[[#This Row],[order_date]])</f>
        <v>2023</v>
      </c>
      <c r="N14683">
        <f>MONTH(Table1[[#This Row],[order_date]])</f>
        <v>8</v>
      </c>
      <c r="O14683" s="3">
        <f>Table1[[#This Row],[sales]]-Table1[[#This Row],[profit]]</f>
        <v>2849.5199999999995</v>
      </c>
      <c r="P14683" s="3">
        <f>Table1[[#This Row],[sales]]*Table1[[#This Row],[quantity]]</f>
        <v>3747.74</v>
      </c>
      <c r="Q14683" s="9">
        <f>Table1[[#This Row],[delivery_date]]-Table1[[#This Row],[order_date]]</f>
        <v>5</v>
      </c>
    </row>
    <row r="14684" spans="1:17" x14ac:dyDescent="0.35">
      <c r="A14684" t="s">
        <v>14715</v>
      </c>
      <c r="B14684" t="s">
        <v>19</v>
      </c>
      <c r="C14684" t="s">
        <v>36</v>
      </c>
      <c r="D14684" s="2">
        <v>2690</v>
      </c>
      <c r="E14684">
        <v>0.26</v>
      </c>
      <c r="F14684">
        <v>3</v>
      </c>
      <c r="G14684" s="1">
        <v>45639</v>
      </c>
      <c r="H14684" s="1">
        <v>45642</v>
      </c>
      <c r="I14684" t="s">
        <v>15</v>
      </c>
      <c r="J14684" t="s">
        <v>16</v>
      </c>
      <c r="K14684" s="2">
        <v>258.95999999999998</v>
      </c>
      <c r="L14684" t="s">
        <v>34</v>
      </c>
      <c r="M14684">
        <f>YEAR(Table1[[#This Row],[order_date]])</f>
        <v>2024</v>
      </c>
      <c r="N14684">
        <f>MONTH(Table1[[#This Row],[order_date]])</f>
        <v>12</v>
      </c>
      <c r="O14684" s="3">
        <f>Table1[[#This Row],[sales]]-Table1[[#This Row],[profit]]</f>
        <v>2431.04</v>
      </c>
      <c r="P14684" s="3">
        <f>Table1[[#This Row],[sales]]*Table1[[#This Row],[quantity]]</f>
        <v>8070</v>
      </c>
      <c r="Q14684" s="9">
        <f>Table1[[#This Row],[delivery_date]]-Table1[[#This Row],[order_date]]</f>
        <v>3</v>
      </c>
    </row>
    <row r="14685" spans="1:17" x14ac:dyDescent="0.35">
      <c r="A14685" t="s">
        <v>14716</v>
      </c>
      <c r="B14685" t="s">
        <v>41</v>
      </c>
      <c r="C14685" t="s">
        <v>26</v>
      </c>
      <c r="D14685" s="2">
        <v>2266.3000000000002</v>
      </c>
      <c r="E14685">
        <v>0.18</v>
      </c>
      <c r="F14685">
        <v>4</v>
      </c>
      <c r="G14685" s="1">
        <v>44963</v>
      </c>
      <c r="H14685" s="1">
        <v>44968</v>
      </c>
      <c r="I14685" t="s">
        <v>31</v>
      </c>
      <c r="J14685" t="s">
        <v>16</v>
      </c>
      <c r="K14685" s="2">
        <v>598.41999999999996</v>
      </c>
      <c r="L14685" t="s">
        <v>39</v>
      </c>
      <c r="M14685">
        <f>YEAR(Table1[[#This Row],[order_date]])</f>
        <v>2023</v>
      </c>
      <c r="N14685">
        <f>MONTH(Table1[[#This Row],[order_date]])</f>
        <v>2</v>
      </c>
      <c r="O14685" s="3">
        <f>Table1[[#This Row],[sales]]-Table1[[#This Row],[profit]]</f>
        <v>1667.88</v>
      </c>
      <c r="P14685" s="3">
        <f>Table1[[#This Row],[sales]]*Table1[[#This Row],[quantity]]</f>
        <v>9065.2000000000007</v>
      </c>
      <c r="Q14685" s="9">
        <f>Table1[[#This Row],[delivery_date]]-Table1[[#This Row],[order_date]]</f>
        <v>5</v>
      </c>
    </row>
    <row r="14686" spans="1:17" x14ac:dyDescent="0.35">
      <c r="A14686" t="s">
        <v>14717</v>
      </c>
      <c r="B14686" t="s">
        <v>41</v>
      </c>
      <c r="C14686" t="s">
        <v>26</v>
      </c>
      <c r="D14686" s="2">
        <v>735.02</v>
      </c>
      <c r="E14686">
        <v>0.48</v>
      </c>
      <c r="F14686">
        <v>7</v>
      </c>
      <c r="G14686" s="1">
        <v>45492</v>
      </c>
      <c r="H14686" s="1">
        <v>45493</v>
      </c>
      <c r="I14686" t="s">
        <v>31</v>
      </c>
      <c r="J14686" t="s">
        <v>22</v>
      </c>
      <c r="K14686" s="2">
        <v>67.16</v>
      </c>
      <c r="L14686" t="s">
        <v>34</v>
      </c>
      <c r="M14686">
        <f>YEAR(Table1[[#This Row],[order_date]])</f>
        <v>2024</v>
      </c>
      <c r="N14686">
        <f>MONTH(Table1[[#This Row],[order_date]])</f>
        <v>7</v>
      </c>
      <c r="O14686" s="3">
        <f>Table1[[#This Row],[sales]]-Table1[[#This Row],[profit]]</f>
        <v>667.86</v>
      </c>
      <c r="P14686" s="3">
        <f>Table1[[#This Row],[sales]]*Table1[[#This Row],[quantity]]</f>
        <v>5145.1399999999994</v>
      </c>
      <c r="Q14686" s="9">
        <f>Table1[[#This Row],[delivery_date]]-Table1[[#This Row],[order_date]]</f>
        <v>1</v>
      </c>
    </row>
    <row r="14687" spans="1:17" x14ac:dyDescent="0.35">
      <c r="A14687" t="s">
        <v>14718</v>
      </c>
      <c r="B14687" t="s">
        <v>13</v>
      </c>
      <c r="C14687" t="s">
        <v>14</v>
      </c>
      <c r="D14687" s="2">
        <v>2131.85</v>
      </c>
      <c r="E14687">
        <v>0.4</v>
      </c>
      <c r="F14687">
        <v>5</v>
      </c>
      <c r="G14687" s="1">
        <v>45031</v>
      </c>
      <c r="H14687" s="1">
        <v>45035</v>
      </c>
      <c r="I14687" t="s">
        <v>21</v>
      </c>
      <c r="J14687" t="s">
        <v>22</v>
      </c>
      <c r="K14687" s="2">
        <v>304.75</v>
      </c>
      <c r="L14687" t="s">
        <v>17</v>
      </c>
      <c r="M14687">
        <f>YEAR(Table1[[#This Row],[order_date]])</f>
        <v>2023</v>
      </c>
      <c r="N14687">
        <f>MONTH(Table1[[#This Row],[order_date]])</f>
        <v>4</v>
      </c>
      <c r="O14687" s="3">
        <f>Table1[[#This Row],[sales]]-Table1[[#This Row],[profit]]</f>
        <v>1827.1</v>
      </c>
      <c r="P14687" s="3">
        <f>Table1[[#This Row],[sales]]*Table1[[#This Row],[quantity]]</f>
        <v>10659.25</v>
      </c>
      <c r="Q14687" s="9">
        <f>Table1[[#This Row],[delivery_date]]-Table1[[#This Row],[order_date]]</f>
        <v>4</v>
      </c>
    </row>
    <row r="14688" spans="1:17" x14ac:dyDescent="0.35">
      <c r="A14688" t="s">
        <v>14719</v>
      </c>
      <c r="B14688" t="s">
        <v>13</v>
      </c>
      <c r="C14688" t="s">
        <v>20</v>
      </c>
      <c r="D14688" s="2">
        <v>4109.0600000000004</v>
      </c>
      <c r="E14688">
        <v>0.24</v>
      </c>
      <c r="F14688">
        <v>1</v>
      </c>
      <c r="G14688" s="1">
        <v>45265</v>
      </c>
      <c r="H14688" s="1">
        <v>45272</v>
      </c>
      <c r="I14688" t="s">
        <v>21</v>
      </c>
      <c r="J14688" t="s">
        <v>22</v>
      </c>
      <c r="K14688" s="2">
        <v>351.5</v>
      </c>
      <c r="L14688" t="s">
        <v>23</v>
      </c>
      <c r="M14688">
        <f>YEAR(Table1[[#This Row],[order_date]])</f>
        <v>2023</v>
      </c>
      <c r="N14688">
        <f>MONTH(Table1[[#This Row],[order_date]])</f>
        <v>12</v>
      </c>
      <c r="O14688" s="3">
        <f>Table1[[#This Row],[sales]]-Table1[[#This Row],[profit]]</f>
        <v>3757.5600000000004</v>
      </c>
      <c r="P14688" s="3">
        <f>Table1[[#This Row],[sales]]*Table1[[#This Row],[quantity]]</f>
        <v>4109.0600000000004</v>
      </c>
      <c r="Q14688" s="9">
        <f>Table1[[#This Row],[delivery_date]]-Table1[[#This Row],[order_date]]</f>
        <v>7</v>
      </c>
    </row>
    <row r="14689" spans="1:17" x14ac:dyDescent="0.35">
      <c r="A14689" t="s">
        <v>14720</v>
      </c>
      <c r="B14689" t="s">
        <v>25</v>
      </c>
      <c r="C14689" t="s">
        <v>33</v>
      </c>
      <c r="D14689" s="2">
        <v>2949.03</v>
      </c>
      <c r="E14689">
        <v>0.33</v>
      </c>
      <c r="F14689">
        <v>3</v>
      </c>
      <c r="G14689" s="1">
        <v>45116</v>
      </c>
      <c r="H14689" s="1">
        <v>45118</v>
      </c>
      <c r="I14689" t="s">
        <v>21</v>
      </c>
      <c r="J14689" t="s">
        <v>22</v>
      </c>
      <c r="K14689" s="2">
        <v>540.22</v>
      </c>
      <c r="L14689" t="s">
        <v>17</v>
      </c>
      <c r="M14689">
        <f>YEAR(Table1[[#This Row],[order_date]])</f>
        <v>2023</v>
      </c>
      <c r="N14689">
        <f>MONTH(Table1[[#This Row],[order_date]])</f>
        <v>7</v>
      </c>
      <c r="O14689" s="3">
        <f>Table1[[#This Row],[sales]]-Table1[[#This Row],[profit]]</f>
        <v>2408.8100000000004</v>
      </c>
      <c r="P14689" s="3">
        <f>Table1[[#This Row],[sales]]*Table1[[#This Row],[quantity]]</f>
        <v>8847.09</v>
      </c>
      <c r="Q14689" s="9">
        <f>Table1[[#This Row],[delivery_date]]-Table1[[#This Row],[order_date]]</f>
        <v>2</v>
      </c>
    </row>
    <row r="14690" spans="1:17" x14ac:dyDescent="0.35">
      <c r="A14690" t="s">
        <v>14721</v>
      </c>
      <c r="B14690" t="s">
        <v>25</v>
      </c>
      <c r="C14690" t="s">
        <v>20</v>
      </c>
      <c r="D14690" s="2">
        <v>545.78</v>
      </c>
      <c r="E14690">
        <v>0.14000000000000001</v>
      </c>
      <c r="F14690">
        <v>2</v>
      </c>
      <c r="G14690" s="1">
        <v>45591</v>
      </c>
      <c r="H14690" s="1">
        <v>45593</v>
      </c>
      <c r="I14690" t="s">
        <v>21</v>
      </c>
      <c r="J14690" t="s">
        <v>22</v>
      </c>
      <c r="K14690" s="2">
        <v>108.31</v>
      </c>
      <c r="L14690" t="s">
        <v>39</v>
      </c>
      <c r="M14690">
        <f>YEAR(Table1[[#This Row],[order_date]])</f>
        <v>2024</v>
      </c>
      <c r="N14690">
        <f>MONTH(Table1[[#This Row],[order_date]])</f>
        <v>10</v>
      </c>
      <c r="O14690" s="3">
        <f>Table1[[#This Row],[sales]]-Table1[[#This Row],[profit]]</f>
        <v>437.46999999999997</v>
      </c>
      <c r="P14690" s="3">
        <f>Table1[[#This Row],[sales]]*Table1[[#This Row],[quantity]]</f>
        <v>1091.56</v>
      </c>
      <c r="Q14690" s="9">
        <f>Table1[[#This Row],[delivery_date]]-Table1[[#This Row],[order_date]]</f>
        <v>2</v>
      </c>
    </row>
    <row r="14691" spans="1:17" x14ac:dyDescent="0.35">
      <c r="A14691" t="s">
        <v>14722</v>
      </c>
      <c r="B14691" t="s">
        <v>13</v>
      </c>
      <c r="C14691" t="s">
        <v>33</v>
      </c>
      <c r="D14691" s="2">
        <v>1728.15</v>
      </c>
      <c r="E14691">
        <v>0.31</v>
      </c>
      <c r="F14691">
        <v>6</v>
      </c>
      <c r="G14691" s="1">
        <v>45618</v>
      </c>
      <c r="H14691" s="1">
        <v>45622</v>
      </c>
      <c r="I14691" t="s">
        <v>15</v>
      </c>
      <c r="J14691" t="s">
        <v>22</v>
      </c>
      <c r="K14691" s="2">
        <v>185.13</v>
      </c>
      <c r="L14691" t="s">
        <v>34</v>
      </c>
      <c r="M14691">
        <f>YEAR(Table1[[#This Row],[order_date]])</f>
        <v>2024</v>
      </c>
      <c r="N14691">
        <f>MONTH(Table1[[#This Row],[order_date]])</f>
        <v>11</v>
      </c>
      <c r="O14691" s="3">
        <f>Table1[[#This Row],[sales]]-Table1[[#This Row],[profit]]</f>
        <v>1543.02</v>
      </c>
      <c r="P14691" s="3">
        <f>Table1[[#This Row],[sales]]*Table1[[#This Row],[quantity]]</f>
        <v>10368.900000000001</v>
      </c>
      <c r="Q14691" s="9">
        <f>Table1[[#This Row],[delivery_date]]-Table1[[#This Row],[order_date]]</f>
        <v>4</v>
      </c>
    </row>
    <row r="14692" spans="1:17" x14ac:dyDescent="0.35">
      <c r="A14692" t="s">
        <v>14723</v>
      </c>
      <c r="B14692" t="s">
        <v>41</v>
      </c>
      <c r="C14692" t="s">
        <v>26</v>
      </c>
      <c r="D14692" s="2">
        <v>4901.03</v>
      </c>
      <c r="E14692">
        <v>0.27</v>
      </c>
      <c r="F14692">
        <v>5</v>
      </c>
      <c r="G14692" s="1">
        <v>45117</v>
      </c>
      <c r="H14692" s="1">
        <v>45120</v>
      </c>
      <c r="I14692" t="s">
        <v>21</v>
      </c>
      <c r="J14692" t="s">
        <v>16</v>
      </c>
      <c r="K14692" s="2">
        <v>744.06</v>
      </c>
      <c r="L14692" t="s">
        <v>23</v>
      </c>
      <c r="M14692">
        <f>YEAR(Table1[[#This Row],[order_date]])</f>
        <v>2023</v>
      </c>
      <c r="N14692">
        <f>MONTH(Table1[[#This Row],[order_date]])</f>
        <v>7</v>
      </c>
      <c r="O14692" s="3">
        <f>Table1[[#This Row],[sales]]-Table1[[#This Row],[profit]]</f>
        <v>4156.9699999999993</v>
      </c>
      <c r="P14692" s="3">
        <f>Table1[[#This Row],[sales]]*Table1[[#This Row],[quantity]]</f>
        <v>24505.149999999998</v>
      </c>
      <c r="Q14692" s="9">
        <f>Table1[[#This Row],[delivery_date]]-Table1[[#This Row],[order_date]]</f>
        <v>3</v>
      </c>
    </row>
    <row r="14693" spans="1:17" x14ac:dyDescent="0.35">
      <c r="A14693" t="s">
        <v>14724</v>
      </c>
      <c r="B14693" t="s">
        <v>13</v>
      </c>
      <c r="C14693" t="s">
        <v>36</v>
      </c>
      <c r="D14693" s="2">
        <v>2768.09</v>
      </c>
      <c r="E14693">
        <v>0.02</v>
      </c>
      <c r="F14693">
        <v>3</v>
      </c>
      <c r="G14693" s="1">
        <v>44982</v>
      </c>
      <c r="H14693" s="1">
        <v>44989</v>
      </c>
      <c r="I14693" t="s">
        <v>31</v>
      </c>
      <c r="J14693" t="s">
        <v>27</v>
      </c>
      <c r="K14693" s="2">
        <v>219.45</v>
      </c>
      <c r="L14693" t="s">
        <v>17</v>
      </c>
      <c r="M14693">
        <f>YEAR(Table1[[#This Row],[order_date]])</f>
        <v>2023</v>
      </c>
      <c r="N14693">
        <f>MONTH(Table1[[#This Row],[order_date]])</f>
        <v>2</v>
      </c>
      <c r="O14693" s="3">
        <f>Table1[[#This Row],[sales]]-Table1[[#This Row],[profit]]</f>
        <v>2548.6400000000003</v>
      </c>
      <c r="P14693" s="3">
        <f>Table1[[#This Row],[sales]]*Table1[[#This Row],[quantity]]</f>
        <v>8304.27</v>
      </c>
      <c r="Q14693" s="9">
        <f>Table1[[#This Row],[delivery_date]]-Table1[[#This Row],[order_date]]</f>
        <v>7</v>
      </c>
    </row>
    <row r="14694" spans="1:17" x14ac:dyDescent="0.35">
      <c r="A14694" t="s">
        <v>14725</v>
      </c>
      <c r="B14694" t="s">
        <v>25</v>
      </c>
      <c r="C14694" t="s">
        <v>20</v>
      </c>
      <c r="D14694" s="2">
        <v>1503.34</v>
      </c>
      <c r="E14694">
        <v>0.43</v>
      </c>
      <c r="F14694">
        <v>2</v>
      </c>
      <c r="G14694" s="1">
        <v>45040</v>
      </c>
      <c r="H14694" s="1">
        <v>45043</v>
      </c>
      <c r="I14694" t="s">
        <v>21</v>
      </c>
      <c r="J14694" t="s">
        <v>22</v>
      </c>
      <c r="K14694" s="2">
        <v>371.26</v>
      </c>
      <c r="L14694" t="s">
        <v>39</v>
      </c>
      <c r="M14694">
        <f>YEAR(Table1[[#This Row],[order_date]])</f>
        <v>2023</v>
      </c>
      <c r="N14694">
        <f>MONTH(Table1[[#This Row],[order_date]])</f>
        <v>4</v>
      </c>
      <c r="O14694" s="3">
        <f>Table1[[#This Row],[sales]]-Table1[[#This Row],[profit]]</f>
        <v>1132.08</v>
      </c>
      <c r="P14694" s="3">
        <f>Table1[[#This Row],[sales]]*Table1[[#This Row],[quantity]]</f>
        <v>3006.68</v>
      </c>
      <c r="Q14694" s="9">
        <f>Table1[[#This Row],[delivery_date]]-Table1[[#This Row],[order_date]]</f>
        <v>3</v>
      </c>
    </row>
    <row r="14695" spans="1:17" x14ac:dyDescent="0.35">
      <c r="A14695" t="s">
        <v>14726</v>
      </c>
      <c r="B14695" t="s">
        <v>41</v>
      </c>
      <c r="C14695" t="s">
        <v>36</v>
      </c>
      <c r="D14695" s="2">
        <v>4575.88</v>
      </c>
      <c r="E14695">
        <v>0.25</v>
      </c>
      <c r="F14695">
        <v>1</v>
      </c>
      <c r="G14695" s="1">
        <v>44952</v>
      </c>
      <c r="H14695" s="1">
        <v>44956</v>
      </c>
      <c r="I14695" t="s">
        <v>15</v>
      </c>
      <c r="J14695" t="s">
        <v>16</v>
      </c>
      <c r="K14695" s="2">
        <v>1128.5999999999999</v>
      </c>
      <c r="L14695" t="s">
        <v>34</v>
      </c>
      <c r="M14695">
        <f>YEAR(Table1[[#This Row],[order_date]])</f>
        <v>2023</v>
      </c>
      <c r="N14695">
        <f>MONTH(Table1[[#This Row],[order_date]])</f>
        <v>1</v>
      </c>
      <c r="O14695" s="3">
        <f>Table1[[#This Row],[sales]]-Table1[[#This Row],[profit]]</f>
        <v>3447.28</v>
      </c>
      <c r="P14695" s="3">
        <f>Table1[[#This Row],[sales]]*Table1[[#This Row],[quantity]]</f>
        <v>4575.88</v>
      </c>
      <c r="Q14695" s="9">
        <f>Table1[[#This Row],[delivery_date]]-Table1[[#This Row],[order_date]]</f>
        <v>4</v>
      </c>
    </row>
    <row r="14696" spans="1:17" x14ac:dyDescent="0.35">
      <c r="A14696" t="s">
        <v>14727</v>
      </c>
      <c r="B14696" t="s">
        <v>41</v>
      </c>
      <c r="C14696" t="s">
        <v>20</v>
      </c>
      <c r="D14696" s="2">
        <v>1746.4</v>
      </c>
      <c r="E14696">
        <v>0.24</v>
      </c>
      <c r="F14696">
        <v>2</v>
      </c>
      <c r="G14696" s="1">
        <v>45036</v>
      </c>
      <c r="H14696" s="1">
        <v>45041</v>
      </c>
      <c r="I14696" t="s">
        <v>31</v>
      </c>
      <c r="J14696" t="s">
        <v>27</v>
      </c>
      <c r="K14696" s="2">
        <v>200.17</v>
      </c>
      <c r="L14696" t="s">
        <v>28</v>
      </c>
      <c r="M14696">
        <f>YEAR(Table1[[#This Row],[order_date]])</f>
        <v>2023</v>
      </c>
      <c r="N14696">
        <f>MONTH(Table1[[#This Row],[order_date]])</f>
        <v>4</v>
      </c>
      <c r="O14696" s="3">
        <f>Table1[[#This Row],[sales]]-Table1[[#This Row],[profit]]</f>
        <v>1546.23</v>
      </c>
      <c r="P14696" s="3">
        <f>Table1[[#This Row],[sales]]*Table1[[#This Row],[quantity]]</f>
        <v>3492.8</v>
      </c>
      <c r="Q14696" s="9">
        <f>Table1[[#This Row],[delivery_date]]-Table1[[#This Row],[order_date]]</f>
        <v>5</v>
      </c>
    </row>
    <row r="14697" spans="1:17" x14ac:dyDescent="0.35">
      <c r="A14697" t="s">
        <v>14728</v>
      </c>
      <c r="B14697" t="s">
        <v>25</v>
      </c>
      <c r="C14697" t="s">
        <v>20</v>
      </c>
      <c r="D14697" s="2">
        <v>3676.55</v>
      </c>
      <c r="E14697">
        <v>0.14000000000000001</v>
      </c>
      <c r="F14697">
        <v>5</v>
      </c>
      <c r="G14697" s="1">
        <v>45377</v>
      </c>
      <c r="H14697" s="1">
        <v>45384</v>
      </c>
      <c r="I14697" t="s">
        <v>21</v>
      </c>
      <c r="J14697" t="s">
        <v>22</v>
      </c>
      <c r="K14697" s="2">
        <v>426.69</v>
      </c>
      <c r="L14697" t="s">
        <v>23</v>
      </c>
      <c r="M14697">
        <f>YEAR(Table1[[#This Row],[order_date]])</f>
        <v>2024</v>
      </c>
      <c r="N14697">
        <f>MONTH(Table1[[#This Row],[order_date]])</f>
        <v>3</v>
      </c>
      <c r="O14697" s="3">
        <f>Table1[[#This Row],[sales]]-Table1[[#This Row],[profit]]</f>
        <v>3249.86</v>
      </c>
      <c r="P14697" s="3">
        <f>Table1[[#This Row],[sales]]*Table1[[#This Row],[quantity]]</f>
        <v>18382.75</v>
      </c>
      <c r="Q14697" s="9">
        <f>Table1[[#This Row],[delivery_date]]-Table1[[#This Row],[order_date]]</f>
        <v>7</v>
      </c>
    </row>
    <row r="14698" spans="1:17" x14ac:dyDescent="0.35">
      <c r="A14698" t="s">
        <v>14729</v>
      </c>
      <c r="B14698" t="s">
        <v>13</v>
      </c>
      <c r="C14698" t="s">
        <v>36</v>
      </c>
      <c r="D14698" s="2">
        <v>821.38</v>
      </c>
      <c r="E14698">
        <v>0.1</v>
      </c>
      <c r="F14698">
        <v>5</v>
      </c>
      <c r="G14698" s="1">
        <v>45079</v>
      </c>
      <c r="H14698" s="1">
        <v>45080</v>
      </c>
      <c r="I14698" t="s">
        <v>15</v>
      </c>
      <c r="J14698" t="s">
        <v>16</v>
      </c>
      <c r="K14698" s="2">
        <v>166.26</v>
      </c>
      <c r="L14698" t="s">
        <v>23</v>
      </c>
      <c r="M14698">
        <f>YEAR(Table1[[#This Row],[order_date]])</f>
        <v>2023</v>
      </c>
      <c r="N14698">
        <f>MONTH(Table1[[#This Row],[order_date]])</f>
        <v>6</v>
      </c>
      <c r="O14698" s="3">
        <f>Table1[[#This Row],[sales]]-Table1[[#This Row],[profit]]</f>
        <v>655.12</v>
      </c>
      <c r="P14698" s="3">
        <f>Table1[[#This Row],[sales]]*Table1[[#This Row],[quantity]]</f>
        <v>4106.8999999999996</v>
      </c>
      <c r="Q14698" s="9">
        <f>Table1[[#This Row],[delivery_date]]-Table1[[#This Row],[order_date]]</f>
        <v>1</v>
      </c>
    </row>
    <row r="14699" spans="1:17" x14ac:dyDescent="0.35">
      <c r="A14699" t="s">
        <v>14730</v>
      </c>
      <c r="B14699" t="s">
        <v>19</v>
      </c>
      <c r="C14699" t="s">
        <v>14</v>
      </c>
      <c r="D14699" s="2">
        <v>866.82</v>
      </c>
      <c r="E14699">
        <v>0.15</v>
      </c>
      <c r="F14699">
        <v>9</v>
      </c>
      <c r="G14699" s="1">
        <v>45600</v>
      </c>
      <c r="H14699" s="1">
        <v>45607</v>
      </c>
      <c r="I14699" t="s">
        <v>31</v>
      </c>
      <c r="J14699" t="s">
        <v>16</v>
      </c>
      <c r="K14699" s="2">
        <v>175.31</v>
      </c>
      <c r="L14699" t="s">
        <v>17</v>
      </c>
      <c r="M14699">
        <f>YEAR(Table1[[#This Row],[order_date]])</f>
        <v>2024</v>
      </c>
      <c r="N14699">
        <f>MONTH(Table1[[#This Row],[order_date]])</f>
        <v>11</v>
      </c>
      <c r="O14699" s="3">
        <f>Table1[[#This Row],[sales]]-Table1[[#This Row],[profit]]</f>
        <v>691.51</v>
      </c>
      <c r="P14699" s="3">
        <f>Table1[[#This Row],[sales]]*Table1[[#This Row],[quantity]]</f>
        <v>7801.38</v>
      </c>
      <c r="Q14699" s="9">
        <f>Table1[[#This Row],[delivery_date]]-Table1[[#This Row],[order_date]]</f>
        <v>7</v>
      </c>
    </row>
    <row r="14700" spans="1:17" x14ac:dyDescent="0.35">
      <c r="A14700" t="s">
        <v>14731</v>
      </c>
      <c r="B14700" t="s">
        <v>13</v>
      </c>
      <c r="C14700" t="s">
        <v>26</v>
      </c>
      <c r="D14700" s="2">
        <v>2850.44</v>
      </c>
      <c r="E14700">
        <v>0.32</v>
      </c>
      <c r="F14700">
        <v>6</v>
      </c>
      <c r="G14700" s="1">
        <v>45427</v>
      </c>
      <c r="H14700" s="1">
        <v>45430</v>
      </c>
      <c r="I14700" t="s">
        <v>15</v>
      </c>
      <c r="J14700" t="s">
        <v>27</v>
      </c>
      <c r="K14700" s="2">
        <v>665.1</v>
      </c>
      <c r="L14700" t="s">
        <v>48</v>
      </c>
      <c r="M14700">
        <f>YEAR(Table1[[#This Row],[order_date]])</f>
        <v>2024</v>
      </c>
      <c r="N14700">
        <f>MONTH(Table1[[#This Row],[order_date]])</f>
        <v>5</v>
      </c>
      <c r="O14700" s="3">
        <f>Table1[[#This Row],[sales]]-Table1[[#This Row],[profit]]</f>
        <v>2185.34</v>
      </c>
      <c r="P14700" s="3">
        <f>Table1[[#This Row],[sales]]*Table1[[#This Row],[quantity]]</f>
        <v>17102.64</v>
      </c>
      <c r="Q14700" s="9">
        <f>Table1[[#This Row],[delivery_date]]-Table1[[#This Row],[order_date]]</f>
        <v>3</v>
      </c>
    </row>
    <row r="14701" spans="1:17" x14ac:dyDescent="0.35">
      <c r="A14701" t="s">
        <v>14732</v>
      </c>
      <c r="B14701" t="s">
        <v>13</v>
      </c>
      <c r="C14701" t="s">
        <v>14</v>
      </c>
      <c r="D14701" s="2">
        <v>1275.1300000000001</v>
      </c>
      <c r="E14701">
        <v>0.05</v>
      </c>
      <c r="F14701">
        <v>3</v>
      </c>
      <c r="G14701" s="1">
        <v>45540</v>
      </c>
      <c r="H14701" s="1">
        <v>45543</v>
      </c>
      <c r="I14701" t="s">
        <v>21</v>
      </c>
      <c r="J14701" t="s">
        <v>27</v>
      </c>
      <c r="K14701" s="2">
        <v>94.53</v>
      </c>
      <c r="L14701" t="s">
        <v>48</v>
      </c>
      <c r="M14701">
        <f>YEAR(Table1[[#This Row],[order_date]])</f>
        <v>2024</v>
      </c>
      <c r="N14701">
        <f>MONTH(Table1[[#This Row],[order_date]])</f>
        <v>9</v>
      </c>
      <c r="O14701" s="3">
        <f>Table1[[#This Row],[sales]]-Table1[[#This Row],[profit]]</f>
        <v>1180.6000000000001</v>
      </c>
      <c r="P14701" s="3">
        <f>Table1[[#This Row],[sales]]*Table1[[#This Row],[quantity]]</f>
        <v>3825.3900000000003</v>
      </c>
      <c r="Q14701" s="9">
        <f>Table1[[#This Row],[delivery_date]]-Table1[[#This Row],[order_date]]</f>
        <v>3</v>
      </c>
    </row>
    <row r="14702" spans="1:17" x14ac:dyDescent="0.35">
      <c r="A14702" t="s">
        <v>14733</v>
      </c>
      <c r="B14702" t="s">
        <v>25</v>
      </c>
      <c r="C14702" t="s">
        <v>14</v>
      </c>
      <c r="D14702" s="2">
        <v>341.73</v>
      </c>
      <c r="E14702">
        <v>0.17</v>
      </c>
      <c r="F14702">
        <v>3</v>
      </c>
      <c r="G14702" s="1">
        <v>45398</v>
      </c>
      <c r="H14702" s="1">
        <v>45402</v>
      </c>
      <c r="I14702" t="s">
        <v>31</v>
      </c>
      <c r="J14702" t="s">
        <v>16</v>
      </c>
      <c r="K14702" s="2">
        <v>74.5</v>
      </c>
      <c r="L14702" t="s">
        <v>17</v>
      </c>
      <c r="M14702">
        <f>YEAR(Table1[[#This Row],[order_date]])</f>
        <v>2024</v>
      </c>
      <c r="N14702">
        <f>MONTH(Table1[[#This Row],[order_date]])</f>
        <v>4</v>
      </c>
      <c r="O14702" s="3">
        <f>Table1[[#This Row],[sales]]-Table1[[#This Row],[profit]]</f>
        <v>267.23</v>
      </c>
      <c r="P14702" s="3">
        <f>Table1[[#This Row],[sales]]*Table1[[#This Row],[quantity]]</f>
        <v>1025.19</v>
      </c>
      <c r="Q14702" s="9">
        <f>Table1[[#This Row],[delivery_date]]-Table1[[#This Row],[order_date]]</f>
        <v>4</v>
      </c>
    </row>
    <row r="14703" spans="1:17" x14ac:dyDescent="0.35">
      <c r="A14703" t="s">
        <v>14734</v>
      </c>
      <c r="B14703" t="s">
        <v>41</v>
      </c>
      <c r="C14703" t="s">
        <v>20</v>
      </c>
      <c r="D14703" s="2">
        <v>4639.68</v>
      </c>
      <c r="E14703">
        <v>0.49</v>
      </c>
      <c r="F14703">
        <v>3</v>
      </c>
      <c r="G14703" s="1">
        <v>45287</v>
      </c>
      <c r="H14703" s="1">
        <v>45293</v>
      </c>
      <c r="I14703" t="s">
        <v>31</v>
      </c>
      <c r="J14703" t="s">
        <v>22</v>
      </c>
      <c r="K14703" s="2">
        <v>1085.1199999999999</v>
      </c>
      <c r="L14703" t="s">
        <v>39</v>
      </c>
      <c r="M14703">
        <f>YEAR(Table1[[#This Row],[order_date]])</f>
        <v>2023</v>
      </c>
      <c r="N14703">
        <f>MONTH(Table1[[#This Row],[order_date]])</f>
        <v>12</v>
      </c>
      <c r="O14703" s="3">
        <f>Table1[[#This Row],[sales]]-Table1[[#This Row],[profit]]</f>
        <v>3554.5600000000004</v>
      </c>
      <c r="P14703" s="3">
        <f>Table1[[#This Row],[sales]]*Table1[[#This Row],[quantity]]</f>
        <v>13919.04</v>
      </c>
      <c r="Q14703" s="9">
        <f>Table1[[#This Row],[delivery_date]]-Table1[[#This Row],[order_date]]</f>
        <v>6</v>
      </c>
    </row>
    <row r="14704" spans="1:17" x14ac:dyDescent="0.35">
      <c r="A14704" t="s">
        <v>14735</v>
      </c>
      <c r="B14704" t="s">
        <v>25</v>
      </c>
      <c r="C14704" t="s">
        <v>26</v>
      </c>
      <c r="D14704" s="2">
        <v>374.35</v>
      </c>
      <c r="E14704">
        <v>0.14000000000000001</v>
      </c>
      <c r="F14704">
        <v>8</v>
      </c>
      <c r="G14704" s="1">
        <v>45463</v>
      </c>
      <c r="H14704" s="1">
        <v>45467</v>
      </c>
      <c r="I14704" t="s">
        <v>31</v>
      </c>
      <c r="J14704" t="s">
        <v>22</v>
      </c>
      <c r="K14704" s="2">
        <v>44.82</v>
      </c>
      <c r="L14704" t="s">
        <v>39</v>
      </c>
      <c r="M14704">
        <f>YEAR(Table1[[#This Row],[order_date]])</f>
        <v>2024</v>
      </c>
      <c r="N14704">
        <f>MONTH(Table1[[#This Row],[order_date]])</f>
        <v>6</v>
      </c>
      <c r="O14704" s="3">
        <f>Table1[[#This Row],[sales]]-Table1[[#This Row],[profit]]</f>
        <v>329.53000000000003</v>
      </c>
      <c r="P14704" s="3">
        <f>Table1[[#This Row],[sales]]*Table1[[#This Row],[quantity]]</f>
        <v>2994.8</v>
      </c>
      <c r="Q14704" s="9">
        <f>Table1[[#This Row],[delivery_date]]-Table1[[#This Row],[order_date]]</f>
        <v>4</v>
      </c>
    </row>
    <row r="14705" spans="1:17" x14ac:dyDescent="0.35">
      <c r="A14705" t="s">
        <v>14736</v>
      </c>
      <c r="B14705" t="s">
        <v>13</v>
      </c>
      <c r="C14705" t="s">
        <v>20</v>
      </c>
      <c r="D14705" s="2">
        <v>3615.45</v>
      </c>
      <c r="E14705">
        <v>0.48</v>
      </c>
      <c r="F14705">
        <v>9</v>
      </c>
      <c r="G14705" s="1">
        <v>45119</v>
      </c>
      <c r="H14705" s="1">
        <v>45122</v>
      </c>
      <c r="I14705" t="s">
        <v>15</v>
      </c>
      <c r="J14705" t="s">
        <v>16</v>
      </c>
      <c r="K14705" s="2">
        <v>414.13</v>
      </c>
      <c r="L14705" t="s">
        <v>23</v>
      </c>
      <c r="M14705">
        <f>YEAR(Table1[[#This Row],[order_date]])</f>
        <v>2023</v>
      </c>
      <c r="N14705">
        <f>MONTH(Table1[[#This Row],[order_date]])</f>
        <v>7</v>
      </c>
      <c r="O14705" s="3">
        <f>Table1[[#This Row],[sales]]-Table1[[#This Row],[profit]]</f>
        <v>3201.3199999999997</v>
      </c>
      <c r="P14705" s="3">
        <f>Table1[[#This Row],[sales]]*Table1[[#This Row],[quantity]]</f>
        <v>32539.05</v>
      </c>
      <c r="Q14705" s="9">
        <f>Table1[[#This Row],[delivery_date]]-Table1[[#This Row],[order_date]]</f>
        <v>3</v>
      </c>
    </row>
    <row r="14706" spans="1:17" x14ac:dyDescent="0.35">
      <c r="A14706" t="s">
        <v>14737</v>
      </c>
      <c r="B14706" t="s">
        <v>19</v>
      </c>
      <c r="C14706" t="s">
        <v>33</v>
      </c>
      <c r="D14706" s="2">
        <v>1731.63</v>
      </c>
      <c r="E14706">
        <v>0.05</v>
      </c>
      <c r="F14706">
        <v>3</v>
      </c>
      <c r="G14706" s="1">
        <v>45293</v>
      </c>
      <c r="H14706" s="1">
        <v>45298</v>
      </c>
      <c r="I14706" t="s">
        <v>31</v>
      </c>
      <c r="J14706" t="s">
        <v>27</v>
      </c>
      <c r="K14706" s="2">
        <v>374.3</v>
      </c>
      <c r="L14706" t="s">
        <v>28</v>
      </c>
      <c r="M14706">
        <f>YEAR(Table1[[#This Row],[order_date]])</f>
        <v>2024</v>
      </c>
      <c r="N14706">
        <f>MONTH(Table1[[#This Row],[order_date]])</f>
        <v>1</v>
      </c>
      <c r="O14706" s="3">
        <f>Table1[[#This Row],[sales]]-Table1[[#This Row],[profit]]</f>
        <v>1357.3300000000002</v>
      </c>
      <c r="P14706" s="3">
        <f>Table1[[#This Row],[sales]]*Table1[[#This Row],[quantity]]</f>
        <v>5194.8900000000003</v>
      </c>
      <c r="Q14706" s="9">
        <f>Table1[[#This Row],[delivery_date]]-Table1[[#This Row],[order_date]]</f>
        <v>5</v>
      </c>
    </row>
    <row r="14707" spans="1:17" x14ac:dyDescent="0.35">
      <c r="A14707" t="s">
        <v>14738</v>
      </c>
      <c r="B14707" t="s">
        <v>19</v>
      </c>
      <c r="C14707" t="s">
        <v>20</v>
      </c>
      <c r="D14707" s="2">
        <v>4674.17</v>
      </c>
      <c r="E14707">
        <v>0.4</v>
      </c>
      <c r="F14707">
        <v>1</v>
      </c>
      <c r="G14707" s="1">
        <v>45089</v>
      </c>
      <c r="H14707" s="1">
        <v>45095</v>
      </c>
      <c r="I14707" t="s">
        <v>21</v>
      </c>
      <c r="J14707" t="s">
        <v>16</v>
      </c>
      <c r="K14707" s="2">
        <v>369.94</v>
      </c>
      <c r="L14707" t="s">
        <v>28</v>
      </c>
      <c r="M14707">
        <f>YEAR(Table1[[#This Row],[order_date]])</f>
        <v>2023</v>
      </c>
      <c r="N14707">
        <f>MONTH(Table1[[#This Row],[order_date]])</f>
        <v>6</v>
      </c>
      <c r="O14707" s="3">
        <f>Table1[[#This Row],[sales]]-Table1[[#This Row],[profit]]</f>
        <v>4304.2300000000005</v>
      </c>
      <c r="P14707" s="3">
        <f>Table1[[#This Row],[sales]]*Table1[[#This Row],[quantity]]</f>
        <v>4674.17</v>
      </c>
      <c r="Q14707" s="9">
        <f>Table1[[#This Row],[delivery_date]]-Table1[[#This Row],[order_date]]</f>
        <v>6</v>
      </c>
    </row>
    <row r="14708" spans="1:17" x14ac:dyDescent="0.35">
      <c r="A14708" t="s">
        <v>14739</v>
      </c>
      <c r="B14708" t="s">
        <v>19</v>
      </c>
      <c r="C14708" t="s">
        <v>36</v>
      </c>
      <c r="D14708" s="2">
        <v>4931.66</v>
      </c>
      <c r="E14708">
        <v>0.22</v>
      </c>
      <c r="F14708">
        <v>8</v>
      </c>
      <c r="G14708" s="1">
        <v>45198</v>
      </c>
      <c r="H14708" s="1">
        <v>45200</v>
      </c>
      <c r="I14708" t="s">
        <v>21</v>
      </c>
      <c r="J14708" t="s">
        <v>22</v>
      </c>
      <c r="K14708" s="2">
        <v>914.3</v>
      </c>
      <c r="L14708" t="s">
        <v>48</v>
      </c>
      <c r="M14708">
        <f>YEAR(Table1[[#This Row],[order_date]])</f>
        <v>2023</v>
      </c>
      <c r="N14708">
        <f>MONTH(Table1[[#This Row],[order_date]])</f>
        <v>9</v>
      </c>
      <c r="O14708" s="3">
        <f>Table1[[#This Row],[sales]]-Table1[[#This Row],[profit]]</f>
        <v>4017.3599999999997</v>
      </c>
      <c r="P14708" s="3">
        <f>Table1[[#This Row],[sales]]*Table1[[#This Row],[quantity]]</f>
        <v>39453.279999999999</v>
      </c>
      <c r="Q14708" s="9">
        <f>Table1[[#This Row],[delivery_date]]-Table1[[#This Row],[order_date]]</f>
        <v>2</v>
      </c>
    </row>
    <row r="14709" spans="1:17" x14ac:dyDescent="0.35">
      <c r="A14709" t="s">
        <v>14740</v>
      </c>
      <c r="B14709" t="s">
        <v>25</v>
      </c>
      <c r="C14709" t="s">
        <v>20</v>
      </c>
      <c r="D14709" s="2">
        <v>1743.61</v>
      </c>
      <c r="E14709">
        <v>0.1</v>
      </c>
      <c r="F14709">
        <v>2</v>
      </c>
      <c r="G14709" s="1">
        <v>45470</v>
      </c>
      <c r="H14709" s="1">
        <v>45472</v>
      </c>
      <c r="I14709" t="s">
        <v>15</v>
      </c>
      <c r="J14709" t="s">
        <v>16</v>
      </c>
      <c r="K14709" s="2">
        <v>305.95</v>
      </c>
      <c r="L14709" t="s">
        <v>39</v>
      </c>
      <c r="M14709">
        <f>YEAR(Table1[[#This Row],[order_date]])</f>
        <v>2024</v>
      </c>
      <c r="N14709">
        <f>MONTH(Table1[[#This Row],[order_date]])</f>
        <v>6</v>
      </c>
      <c r="O14709" s="3">
        <f>Table1[[#This Row],[sales]]-Table1[[#This Row],[profit]]</f>
        <v>1437.6599999999999</v>
      </c>
      <c r="P14709" s="3">
        <f>Table1[[#This Row],[sales]]*Table1[[#This Row],[quantity]]</f>
        <v>3487.22</v>
      </c>
      <c r="Q14709" s="9">
        <f>Table1[[#This Row],[delivery_date]]-Table1[[#This Row],[order_date]]</f>
        <v>2</v>
      </c>
    </row>
    <row r="14710" spans="1:17" x14ac:dyDescent="0.35">
      <c r="A14710" t="s">
        <v>14741</v>
      </c>
      <c r="B14710" t="s">
        <v>41</v>
      </c>
      <c r="C14710" t="s">
        <v>33</v>
      </c>
      <c r="D14710" s="2">
        <v>2996.42</v>
      </c>
      <c r="E14710">
        <v>0.39</v>
      </c>
      <c r="F14710">
        <v>7</v>
      </c>
      <c r="G14710" s="1">
        <v>45165</v>
      </c>
      <c r="H14710" s="1">
        <v>45167</v>
      </c>
      <c r="I14710" t="s">
        <v>15</v>
      </c>
      <c r="J14710" t="s">
        <v>16</v>
      </c>
      <c r="K14710" s="2">
        <v>653.63</v>
      </c>
      <c r="L14710" t="s">
        <v>48</v>
      </c>
      <c r="M14710">
        <f>YEAR(Table1[[#This Row],[order_date]])</f>
        <v>2023</v>
      </c>
      <c r="N14710">
        <f>MONTH(Table1[[#This Row],[order_date]])</f>
        <v>8</v>
      </c>
      <c r="O14710" s="3">
        <f>Table1[[#This Row],[sales]]-Table1[[#This Row],[profit]]</f>
        <v>2342.79</v>
      </c>
      <c r="P14710" s="3">
        <f>Table1[[#This Row],[sales]]*Table1[[#This Row],[quantity]]</f>
        <v>20974.940000000002</v>
      </c>
      <c r="Q14710" s="9">
        <f>Table1[[#This Row],[delivery_date]]-Table1[[#This Row],[order_date]]</f>
        <v>2</v>
      </c>
    </row>
    <row r="14711" spans="1:17" x14ac:dyDescent="0.35">
      <c r="A14711" t="s">
        <v>14742</v>
      </c>
      <c r="B14711" t="s">
        <v>25</v>
      </c>
      <c r="C14711" t="s">
        <v>20</v>
      </c>
      <c r="D14711" s="2">
        <v>3887.63</v>
      </c>
      <c r="E14711">
        <v>0</v>
      </c>
      <c r="F14711">
        <v>7</v>
      </c>
      <c r="G14711" s="1">
        <v>45315</v>
      </c>
      <c r="H14711" s="1">
        <v>45321</v>
      </c>
      <c r="I14711" t="s">
        <v>31</v>
      </c>
      <c r="J14711" t="s">
        <v>22</v>
      </c>
      <c r="K14711" s="2">
        <v>783.52</v>
      </c>
      <c r="L14711" t="s">
        <v>23</v>
      </c>
      <c r="M14711">
        <f>YEAR(Table1[[#This Row],[order_date]])</f>
        <v>2024</v>
      </c>
      <c r="N14711">
        <f>MONTH(Table1[[#This Row],[order_date]])</f>
        <v>1</v>
      </c>
      <c r="O14711" s="3">
        <f>Table1[[#This Row],[sales]]-Table1[[#This Row],[profit]]</f>
        <v>3104.11</v>
      </c>
      <c r="P14711" s="3">
        <f>Table1[[#This Row],[sales]]*Table1[[#This Row],[quantity]]</f>
        <v>27213.41</v>
      </c>
      <c r="Q14711" s="9">
        <f>Table1[[#This Row],[delivery_date]]-Table1[[#This Row],[order_date]]</f>
        <v>6</v>
      </c>
    </row>
    <row r="14712" spans="1:17" x14ac:dyDescent="0.35">
      <c r="A14712" t="s">
        <v>14743</v>
      </c>
      <c r="B14712" t="s">
        <v>19</v>
      </c>
      <c r="C14712" t="s">
        <v>33</v>
      </c>
      <c r="D14712" s="2">
        <v>704.71</v>
      </c>
      <c r="E14712">
        <v>0.17</v>
      </c>
      <c r="F14712">
        <v>9</v>
      </c>
      <c r="G14712" s="1">
        <v>44936</v>
      </c>
      <c r="H14712" s="1">
        <v>44938</v>
      </c>
      <c r="I14712" t="s">
        <v>21</v>
      </c>
      <c r="J14712" t="s">
        <v>16</v>
      </c>
      <c r="K14712" s="2">
        <v>178.71</v>
      </c>
      <c r="L14712" t="s">
        <v>23</v>
      </c>
      <c r="M14712">
        <f>YEAR(Table1[[#This Row],[order_date]])</f>
        <v>2023</v>
      </c>
      <c r="N14712">
        <f>MONTH(Table1[[#This Row],[order_date]])</f>
        <v>1</v>
      </c>
      <c r="O14712" s="3">
        <f>Table1[[#This Row],[sales]]-Table1[[#This Row],[profit]]</f>
        <v>526</v>
      </c>
      <c r="P14712" s="3">
        <f>Table1[[#This Row],[sales]]*Table1[[#This Row],[quantity]]</f>
        <v>6342.39</v>
      </c>
      <c r="Q14712" s="9">
        <f>Table1[[#This Row],[delivery_date]]-Table1[[#This Row],[order_date]]</f>
        <v>2</v>
      </c>
    </row>
    <row r="14713" spans="1:17" x14ac:dyDescent="0.35">
      <c r="A14713" t="s">
        <v>14744</v>
      </c>
      <c r="B14713" t="s">
        <v>13</v>
      </c>
      <c r="C14713" t="s">
        <v>26</v>
      </c>
      <c r="D14713" s="2">
        <v>3576.37</v>
      </c>
      <c r="E14713">
        <v>0.3</v>
      </c>
      <c r="F14713">
        <v>8</v>
      </c>
      <c r="G14713" s="1">
        <v>45254</v>
      </c>
      <c r="H14713" s="1">
        <v>45257</v>
      </c>
      <c r="I14713" t="s">
        <v>31</v>
      </c>
      <c r="J14713" t="s">
        <v>27</v>
      </c>
      <c r="K14713" s="2">
        <v>233.24</v>
      </c>
      <c r="L14713" t="s">
        <v>48</v>
      </c>
      <c r="M14713">
        <f>YEAR(Table1[[#This Row],[order_date]])</f>
        <v>2023</v>
      </c>
      <c r="N14713">
        <f>MONTH(Table1[[#This Row],[order_date]])</f>
        <v>11</v>
      </c>
      <c r="O14713" s="3">
        <f>Table1[[#This Row],[sales]]-Table1[[#This Row],[profit]]</f>
        <v>3343.13</v>
      </c>
      <c r="P14713" s="3">
        <f>Table1[[#This Row],[sales]]*Table1[[#This Row],[quantity]]</f>
        <v>28610.959999999999</v>
      </c>
      <c r="Q14713" s="9">
        <f>Table1[[#This Row],[delivery_date]]-Table1[[#This Row],[order_date]]</f>
        <v>3</v>
      </c>
    </row>
    <row r="14714" spans="1:17" x14ac:dyDescent="0.35">
      <c r="A14714" t="s">
        <v>14745</v>
      </c>
      <c r="B14714" t="s">
        <v>41</v>
      </c>
      <c r="C14714" t="s">
        <v>20</v>
      </c>
      <c r="D14714" s="2">
        <v>4540.37</v>
      </c>
      <c r="E14714">
        <v>0.12</v>
      </c>
      <c r="F14714">
        <v>9</v>
      </c>
      <c r="G14714" s="1">
        <v>45517</v>
      </c>
      <c r="H14714" s="1">
        <v>45520</v>
      </c>
      <c r="I14714" t="s">
        <v>15</v>
      </c>
      <c r="J14714" t="s">
        <v>22</v>
      </c>
      <c r="K14714" s="2">
        <v>961.04</v>
      </c>
      <c r="L14714" t="s">
        <v>39</v>
      </c>
      <c r="M14714">
        <f>YEAR(Table1[[#This Row],[order_date]])</f>
        <v>2024</v>
      </c>
      <c r="N14714">
        <f>MONTH(Table1[[#This Row],[order_date]])</f>
        <v>8</v>
      </c>
      <c r="O14714" s="3">
        <f>Table1[[#This Row],[sales]]-Table1[[#This Row],[profit]]</f>
        <v>3579.33</v>
      </c>
      <c r="P14714" s="3">
        <f>Table1[[#This Row],[sales]]*Table1[[#This Row],[quantity]]</f>
        <v>40863.33</v>
      </c>
      <c r="Q14714" s="9">
        <f>Table1[[#This Row],[delivery_date]]-Table1[[#This Row],[order_date]]</f>
        <v>3</v>
      </c>
    </row>
    <row r="14715" spans="1:17" x14ac:dyDescent="0.35">
      <c r="A14715" t="s">
        <v>14746</v>
      </c>
      <c r="B14715" t="s">
        <v>25</v>
      </c>
      <c r="C14715" t="s">
        <v>33</v>
      </c>
      <c r="D14715" s="2">
        <v>974.66</v>
      </c>
      <c r="E14715">
        <v>0.17</v>
      </c>
      <c r="F14715">
        <v>1</v>
      </c>
      <c r="G14715" s="1">
        <v>45271</v>
      </c>
      <c r="H14715" s="1">
        <v>45273</v>
      </c>
      <c r="I14715" t="s">
        <v>21</v>
      </c>
      <c r="J14715" t="s">
        <v>22</v>
      </c>
      <c r="K14715" s="2">
        <v>223.59</v>
      </c>
      <c r="L14715" t="s">
        <v>48</v>
      </c>
      <c r="M14715">
        <f>YEAR(Table1[[#This Row],[order_date]])</f>
        <v>2023</v>
      </c>
      <c r="N14715">
        <f>MONTH(Table1[[#This Row],[order_date]])</f>
        <v>12</v>
      </c>
      <c r="O14715" s="3">
        <f>Table1[[#This Row],[sales]]-Table1[[#This Row],[profit]]</f>
        <v>751.06999999999994</v>
      </c>
      <c r="P14715" s="3">
        <f>Table1[[#This Row],[sales]]*Table1[[#This Row],[quantity]]</f>
        <v>974.66</v>
      </c>
      <c r="Q14715" s="9">
        <f>Table1[[#This Row],[delivery_date]]-Table1[[#This Row],[order_date]]</f>
        <v>2</v>
      </c>
    </row>
    <row r="14716" spans="1:17" x14ac:dyDescent="0.35">
      <c r="A14716" t="s">
        <v>14747</v>
      </c>
      <c r="B14716" t="s">
        <v>25</v>
      </c>
      <c r="C14716" t="s">
        <v>26</v>
      </c>
      <c r="D14716" s="2">
        <v>4209.68</v>
      </c>
      <c r="E14716">
        <v>0.05</v>
      </c>
      <c r="F14716">
        <v>3</v>
      </c>
      <c r="G14716" s="1">
        <v>45322</v>
      </c>
      <c r="H14716" s="1">
        <v>45324</v>
      </c>
      <c r="I14716" t="s">
        <v>31</v>
      </c>
      <c r="J14716" t="s">
        <v>22</v>
      </c>
      <c r="K14716" s="2">
        <v>1044.49</v>
      </c>
      <c r="L14716" t="s">
        <v>39</v>
      </c>
      <c r="M14716">
        <f>YEAR(Table1[[#This Row],[order_date]])</f>
        <v>2024</v>
      </c>
      <c r="N14716">
        <f>MONTH(Table1[[#This Row],[order_date]])</f>
        <v>1</v>
      </c>
      <c r="O14716" s="3">
        <f>Table1[[#This Row],[sales]]-Table1[[#This Row],[profit]]</f>
        <v>3165.1900000000005</v>
      </c>
      <c r="P14716" s="3">
        <f>Table1[[#This Row],[sales]]*Table1[[#This Row],[quantity]]</f>
        <v>12629.04</v>
      </c>
      <c r="Q14716" s="9">
        <f>Table1[[#This Row],[delivery_date]]-Table1[[#This Row],[order_date]]</f>
        <v>2</v>
      </c>
    </row>
    <row r="14717" spans="1:17" x14ac:dyDescent="0.35">
      <c r="A14717" t="s">
        <v>14748</v>
      </c>
      <c r="B14717" t="s">
        <v>41</v>
      </c>
      <c r="C14717" t="s">
        <v>36</v>
      </c>
      <c r="D14717" s="2">
        <v>666.46</v>
      </c>
      <c r="E14717">
        <v>0.43</v>
      </c>
      <c r="F14717">
        <v>4</v>
      </c>
      <c r="G14717" s="1">
        <v>45016</v>
      </c>
      <c r="H14717" s="1">
        <v>45021</v>
      </c>
      <c r="I14717" t="s">
        <v>21</v>
      </c>
      <c r="J14717" t="s">
        <v>16</v>
      </c>
      <c r="K14717" s="2">
        <v>95</v>
      </c>
      <c r="L14717" t="s">
        <v>23</v>
      </c>
      <c r="M14717">
        <f>YEAR(Table1[[#This Row],[order_date]])</f>
        <v>2023</v>
      </c>
      <c r="N14717">
        <f>MONTH(Table1[[#This Row],[order_date]])</f>
        <v>3</v>
      </c>
      <c r="O14717" s="3">
        <f>Table1[[#This Row],[sales]]-Table1[[#This Row],[profit]]</f>
        <v>571.46</v>
      </c>
      <c r="P14717" s="3">
        <f>Table1[[#This Row],[sales]]*Table1[[#This Row],[quantity]]</f>
        <v>2665.84</v>
      </c>
      <c r="Q14717" s="9">
        <f>Table1[[#This Row],[delivery_date]]-Table1[[#This Row],[order_date]]</f>
        <v>5</v>
      </c>
    </row>
    <row r="14718" spans="1:17" x14ac:dyDescent="0.35">
      <c r="A14718" t="s">
        <v>14749</v>
      </c>
      <c r="B14718" t="s">
        <v>41</v>
      </c>
      <c r="C14718" t="s">
        <v>14</v>
      </c>
      <c r="D14718" s="2">
        <v>2884.68</v>
      </c>
      <c r="E14718">
        <v>0.21</v>
      </c>
      <c r="F14718">
        <v>3</v>
      </c>
      <c r="G14718" s="1">
        <v>45378</v>
      </c>
      <c r="H14718" s="1">
        <v>45383</v>
      </c>
      <c r="I14718" t="s">
        <v>21</v>
      </c>
      <c r="J14718" t="s">
        <v>22</v>
      </c>
      <c r="K14718" s="2">
        <v>355.14</v>
      </c>
      <c r="L14718" t="s">
        <v>17</v>
      </c>
      <c r="M14718">
        <f>YEAR(Table1[[#This Row],[order_date]])</f>
        <v>2024</v>
      </c>
      <c r="N14718">
        <f>MONTH(Table1[[#This Row],[order_date]])</f>
        <v>3</v>
      </c>
      <c r="O14718" s="3">
        <f>Table1[[#This Row],[sales]]-Table1[[#This Row],[profit]]</f>
        <v>2529.54</v>
      </c>
      <c r="P14718" s="3">
        <f>Table1[[#This Row],[sales]]*Table1[[#This Row],[quantity]]</f>
        <v>8654.0399999999991</v>
      </c>
      <c r="Q14718" s="9">
        <f>Table1[[#This Row],[delivery_date]]-Table1[[#This Row],[order_date]]</f>
        <v>5</v>
      </c>
    </row>
    <row r="14719" spans="1:17" x14ac:dyDescent="0.35">
      <c r="A14719" t="s">
        <v>14750</v>
      </c>
      <c r="B14719" t="s">
        <v>13</v>
      </c>
      <c r="C14719" t="s">
        <v>33</v>
      </c>
      <c r="D14719" s="2">
        <v>1762.88</v>
      </c>
      <c r="E14719">
        <v>7.0000000000000007E-2</v>
      </c>
      <c r="F14719">
        <v>8</v>
      </c>
      <c r="G14719" s="1">
        <v>45373</v>
      </c>
      <c r="H14719" s="1">
        <v>45379</v>
      </c>
      <c r="I14719" t="s">
        <v>15</v>
      </c>
      <c r="J14719" t="s">
        <v>27</v>
      </c>
      <c r="K14719" s="2">
        <v>381.05</v>
      </c>
      <c r="L14719" t="s">
        <v>34</v>
      </c>
      <c r="M14719">
        <f>YEAR(Table1[[#This Row],[order_date]])</f>
        <v>2024</v>
      </c>
      <c r="N14719">
        <f>MONTH(Table1[[#This Row],[order_date]])</f>
        <v>3</v>
      </c>
      <c r="O14719" s="3">
        <f>Table1[[#This Row],[sales]]-Table1[[#This Row],[profit]]</f>
        <v>1381.8300000000002</v>
      </c>
      <c r="P14719" s="3">
        <f>Table1[[#This Row],[sales]]*Table1[[#This Row],[quantity]]</f>
        <v>14103.04</v>
      </c>
      <c r="Q14719" s="9">
        <f>Table1[[#This Row],[delivery_date]]-Table1[[#This Row],[order_date]]</f>
        <v>6</v>
      </c>
    </row>
    <row r="14720" spans="1:17" x14ac:dyDescent="0.35">
      <c r="A14720" t="s">
        <v>14751</v>
      </c>
      <c r="B14720" t="s">
        <v>41</v>
      </c>
      <c r="C14720" t="s">
        <v>36</v>
      </c>
      <c r="D14720" s="2">
        <v>2411.41</v>
      </c>
      <c r="E14720">
        <v>0.1</v>
      </c>
      <c r="F14720">
        <v>7</v>
      </c>
      <c r="G14720" s="1">
        <v>45336</v>
      </c>
      <c r="H14720" s="1">
        <v>45341</v>
      </c>
      <c r="I14720" t="s">
        <v>31</v>
      </c>
      <c r="J14720" t="s">
        <v>16</v>
      </c>
      <c r="K14720" s="2">
        <v>431.06</v>
      </c>
      <c r="L14720" t="s">
        <v>23</v>
      </c>
      <c r="M14720">
        <f>YEAR(Table1[[#This Row],[order_date]])</f>
        <v>2024</v>
      </c>
      <c r="N14720">
        <f>MONTH(Table1[[#This Row],[order_date]])</f>
        <v>2</v>
      </c>
      <c r="O14720" s="3">
        <f>Table1[[#This Row],[sales]]-Table1[[#This Row],[profit]]</f>
        <v>1980.35</v>
      </c>
      <c r="P14720" s="3">
        <f>Table1[[#This Row],[sales]]*Table1[[#This Row],[quantity]]</f>
        <v>16879.87</v>
      </c>
      <c r="Q14720" s="9">
        <f>Table1[[#This Row],[delivery_date]]-Table1[[#This Row],[order_date]]</f>
        <v>5</v>
      </c>
    </row>
    <row r="14721" spans="1:17" x14ac:dyDescent="0.35">
      <c r="A14721" t="s">
        <v>14752</v>
      </c>
      <c r="B14721" t="s">
        <v>13</v>
      </c>
      <c r="C14721" t="s">
        <v>26</v>
      </c>
      <c r="D14721" s="2">
        <v>1573.1</v>
      </c>
      <c r="E14721">
        <v>0.14000000000000001</v>
      </c>
      <c r="F14721">
        <v>5</v>
      </c>
      <c r="G14721" s="1">
        <v>45370</v>
      </c>
      <c r="H14721" s="1">
        <v>45371</v>
      </c>
      <c r="I14721" t="s">
        <v>15</v>
      </c>
      <c r="J14721" t="s">
        <v>16</v>
      </c>
      <c r="K14721" s="2">
        <v>226.66</v>
      </c>
      <c r="L14721" t="s">
        <v>39</v>
      </c>
      <c r="M14721">
        <f>YEAR(Table1[[#This Row],[order_date]])</f>
        <v>2024</v>
      </c>
      <c r="N14721">
        <f>MONTH(Table1[[#This Row],[order_date]])</f>
        <v>3</v>
      </c>
      <c r="O14721" s="3">
        <f>Table1[[#This Row],[sales]]-Table1[[#This Row],[profit]]</f>
        <v>1346.4399999999998</v>
      </c>
      <c r="P14721" s="3">
        <f>Table1[[#This Row],[sales]]*Table1[[#This Row],[quantity]]</f>
        <v>7865.5</v>
      </c>
      <c r="Q14721" s="9">
        <f>Table1[[#This Row],[delivery_date]]-Table1[[#This Row],[order_date]]</f>
        <v>1</v>
      </c>
    </row>
    <row r="14722" spans="1:17" x14ac:dyDescent="0.35">
      <c r="A14722" t="s">
        <v>14753</v>
      </c>
      <c r="B14722" t="s">
        <v>19</v>
      </c>
      <c r="C14722" t="s">
        <v>36</v>
      </c>
      <c r="D14722" s="2">
        <v>1376.64</v>
      </c>
      <c r="E14722">
        <v>0.11</v>
      </c>
      <c r="F14722">
        <v>5</v>
      </c>
      <c r="G14722" s="1">
        <v>45499</v>
      </c>
      <c r="H14722" s="1">
        <v>45506</v>
      </c>
      <c r="I14722" t="s">
        <v>21</v>
      </c>
      <c r="J14722" t="s">
        <v>27</v>
      </c>
      <c r="K14722" s="2">
        <v>325.26</v>
      </c>
      <c r="L14722" t="s">
        <v>17</v>
      </c>
      <c r="M14722">
        <f>YEAR(Table1[[#This Row],[order_date]])</f>
        <v>2024</v>
      </c>
      <c r="N14722">
        <f>MONTH(Table1[[#This Row],[order_date]])</f>
        <v>7</v>
      </c>
      <c r="O14722" s="3">
        <f>Table1[[#This Row],[sales]]-Table1[[#This Row],[profit]]</f>
        <v>1051.3800000000001</v>
      </c>
      <c r="P14722" s="3">
        <f>Table1[[#This Row],[sales]]*Table1[[#This Row],[quantity]]</f>
        <v>6883.2000000000007</v>
      </c>
      <c r="Q14722" s="9">
        <f>Table1[[#This Row],[delivery_date]]-Table1[[#This Row],[order_date]]</f>
        <v>7</v>
      </c>
    </row>
    <row r="14723" spans="1:17" x14ac:dyDescent="0.35">
      <c r="A14723" t="s">
        <v>14754</v>
      </c>
      <c r="B14723" t="s">
        <v>19</v>
      </c>
      <c r="C14723" t="s">
        <v>20</v>
      </c>
      <c r="D14723" s="2">
        <v>3741.38</v>
      </c>
      <c r="E14723">
        <v>0.25</v>
      </c>
      <c r="F14723">
        <v>4</v>
      </c>
      <c r="G14723" s="1">
        <v>45325</v>
      </c>
      <c r="H14723" s="1">
        <v>45332</v>
      </c>
      <c r="I14723" t="s">
        <v>15</v>
      </c>
      <c r="J14723" t="s">
        <v>27</v>
      </c>
      <c r="K14723" s="2">
        <v>637.04999999999995</v>
      </c>
      <c r="L14723" t="s">
        <v>23</v>
      </c>
      <c r="M14723">
        <f>YEAR(Table1[[#This Row],[order_date]])</f>
        <v>2024</v>
      </c>
      <c r="N14723">
        <f>MONTH(Table1[[#This Row],[order_date]])</f>
        <v>2</v>
      </c>
      <c r="O14723" s="3">
        <f>Table1[[#This Row],[sales]]-Table1[[#This Row],[profit]]</f>
        <v>3104.33</v>
      </c>
      <c r="P14723" s="3">
        <f>Table1[[#This Row],[sales]]*Table1[[#This Row],[quantity]]</f>
        <v>14965.52</v>
      </c>
      <c r="Q14723" s="9">
        <f>Table1[[#This Row],[delivery_date]]-Table1[[#This Row],[order_date]]</f>
        <v>7</v>
      </c>
    </row>
    <row r="14724" spans="1:17" x14ac:dyDescent="0.35">
      <c r="A14724" t="s">
        <v>14755</v>
      </c>
      <c r="B14724" t="s">
        <v>25</v>
      </c>
      <c r="C14724" t="s">
        <v>14</v>
      </c>
      <c r="D14724" s="2">
        <v>1193.25</v>
      </c>
      <c r="E14724">
        <v>0.45</v>
      </c>
      <c r="F14724">
        <v>5</v>
      </c>
      <c r="G14724" s="1">
        <v>44931</v>
      </c>
      <c r="H14724" s="1">
        <v>44936</v>
      </c>
      <c r="I14724" t="s">
        <v>15</v>
      </c>
      <c r="J14724" t="s">
        <v>22</v>
      </c>
      <c r="K14724" s="2">
        <v>196.28</v>
      </c>
      <c r="L14724" t="s">
        <v>17</v>
      </c>
      <c r="M14724">
        <f>YEAR(Table1[[#This Row],[order_date]])</f>
        <v>2023</v>
      </c>
      <c r="N14724">
        <f>MONTH(Table1[[#This Row],[order_date]])</f>
        <v>1</v>
      </c>
      <c r="O14724" s="3">
        <f>Table1[[#This Row],[sales]]-Table1[[#This Row],[profit]]</f>
        <v>996.97</v>
      </c>
      <c r="P14724" s="3">
        <f>Table1[[#This Row],[sales]]*Table1[[#This Row],[quantity]]</f>
        <v>5966.25</v>
      </c>
      <c r="Q14724" s="9">
        <f>Table1[[#This Row],[delivery_date]]-Table1[[#This Row],[order_date]]</f>
        <v>5</v>
      </c>
    </row>
    <row r="14725" spans="1:17" x14ac:dyDescent="0.35">
      <c r="A14725" t="s">
        <v>14756</v>
      </c>
      <c r="B14725" t="s">
        <v>19</v>
      </c>
      <c r="C14725" t="s">
        <v>33</v>
      </c>
      <c r="D14725" s="2">
        <v>2101.2199999999998</v>
      </c>
      <c r="E14725">
        <v>0.09</v>
      </c>
      <c r="F14725">
        <v>5</v>
      </c>
      <c r="G14725" s="1">
        <v>45598</v>
      </c>
      <c r="H14725" s="1">
        <v>45605</v>
      </c>
      <c r="I14725" t="s">
        <v>31</v>
      </c>
      <c r="J14725" t="s">
        <v>16</v>
      </c>
      <c r="K14725" s="2">
        <v>293.39999999999998</v>
      </c>
      <c r="L14725" t="s">
        <v>23</v>
      </c>
      <c r="M14725">
        <f>YEAR(Table1[[#This Row],[order_date]])</f>
        <v>2024</v>
      </c>
      <c r="N14725">
        <f>MONTH(Table1[[#This Row],[order_date]])</f>
        <v>11</v>
      </c>
      <c r="O14725" s="3">
        <f>Table1[[#This Row],[sales]]-Table1[[#This Row],[profit]]</f>
        <v>1807.8199999999997</v>
      </c>
      <c r="P14725" s="3">
        <f>Table1[[#This Row],[sales]]*Table1[[#This Row],[quantity]]</f>
        <v>10506.099999999999</v>
      </c>
      <c r="Q14725" s="9">
        <f>Table1[[#This Row],[delivery_date]]-Table1[[#This Row],[order_date]]</f>
        <v>7</v>
      </c>
    </row>
    <row r="14726" spans="1:17" x14ac:dyDescent="0.35">
      <c r="A14726" t="s">
        <v>14757</v>
      </c>
      <c r="B14726" t="s">
        <v>19</v>
      </c>
      <c r="C14726" t="s">
        <v>26</v>
      </c>
      <c r="D14726" s="2">
        <v>1445.33</v>
      </c>
      <c r="E14726">
        <v>0.23</v>
      </c>
      <c r="F14726">
        <v>4</v>
      </c>
      <c r="G14726" s="1">
        <v>45022</v>
      </c>
      <c r="H14726" s="1">
        <v>45027</v>
      </c>
      <c r="I14726" t="s">
        <v>31</v>
      </c>
      <c r="J14726" t="s">
        <v>22</v>
      </c>
      <c r="K14726" s="2">
        <v>90</v>
      </c>
      <c r="L14726" t="s">
        <v>17</v>
      </c>
      <c r="M14726">
        <f>YEAR(Table1[[#This Row],[order_date]])</f>
        <v>2023</v>
      </c>
      <c r="N14726">
        <f>MONTH(Table1[[#This Row],[order_date]])</f>
        <v>4</v>
      </c>
      <c r="O14726" s="3">
        <f>Table1[[#This Row],[sales]]-Table1[[#This Row],[profit]]</f>
        <v>1355.33</v>
      </c>
      <c r="P14726" s="3">
        <f>Table1[[#This Row],[sales]]*Table1[[#This Row],[quantity]]</f>
        <v>5781.32</v>
      </c>
      <c r="Q14726" s="9">
        <f>Table1[[#This Row],[delivery_date]]-Table1[[#This Row],[order_date]]</f>
        <v>5</v>
      </c>
    </row>
    <row r="14727" spans="1:17" x14ac:dyDescent="0.35">
      <c r="A14727" t="s">
        <v>14758</v>
      </c>
      <c r="B14727" t="s">
        <v>13</v>
      </c>
      <c r="C14727" t="s">
        <v>14</v>
      </c>
      <c r="D14727" s="2">
        <v>1269.31</v>
      </c>
      <c r="E14727">
        <v>0.33</v>
      </c>
      <c r="F14727">
        <v>5</v>
      </c>
      <c r="G14727" s="1">
        <v>45450</v>
      </c>
      <c r="H14727" s="1">
        <v>45453</v>
      </c>
      <c r="I14727" t="s">
        <v>31</v>
      </c>
      <c r="J14727" t="s">
        <v>16</v>
      </c>
      <c r="K14727" s="2">
        <v>327.98</v>
      </c>
      <c r="L14727" t="s">
        <v>23</v>
      </c>
      <c r="M14727">
        <f>YEAR(Table1[[#This Row],[order_date]])</f>
        <v>2024</v>
      </c>
      <c r="N14727">
        <f>MONTH(Table1[[#This Row],[order_date]])</f>
        <v>6</v>
      </c>
      <c r="O14727" s="3">
        <f>Table1[[#This Row],[sales]]-Table1[[#This Row],[profit]]</f>
        <v>941.32999999999993</v>
      </c>
      <c r="P14727" s="3">
        <f>Table1[[#This Row],[sales]]*Table1[[#This Row],[quantity]]</f>
        <v>6346.5499999999993</v>
      </c>
      <c r="Q14727" s="9">
        <f>Table1[[#This Row],[delivery_date]]-Table1[[#This Row],[order_date]]</f>
        <v>3</v>
      </c>
    </row>
    <row r="14728" spans="1:17" x14ac:dyDescent="0.35">
      <c r="A14728" t="s">
        <v>14759</v>
      </c>
      <c r="B14728" t="s">
        <v>25</v>
      </c>
      <c r="C14728" t="s">
        <v>26</v>
      </c>
      <c r="D14728" s="2">
        <v>3172.77</v>
      </c>
      <c r="E14728">
        <v>0.09</v>
      </c>
      <c r="F14728">
        <v>7</v>
      </c>
      <c r="G14728" s="1">
        <v>45270</v>
      </c>
      <c r="H14728" s="1">
        <v>45272</v>
      </c>
      <c r="I14728" t="s">
        <v>21</v>
      </c>
      <c r="J14728" t="s">
        <v>16</v>
      </c>
      <c r="K14728" s="2">
        <v>430.5</v>
      </c>
      <c r="L14728" t="s">
        <v>23</v>
      </c>
      <c r="M14728">
        <f>YEAR(Table1[[#This Row],[order_date]])</f>
        <v>2023</v>
      </c>
      <c r="N14728">
        <f>MONTH(Table1[[#This Row],[order_date]])</f>
        <v>12</v>
      </c>
      <c r="O14728" s="3">
        <f>Table1[[#This Row],[sales]]-Table1[[#This Row],[profit]]</f>
        <v>2742.27</v>
      </c>
      <c r="P14728" s="3">
        <f>Table1[[#This Row],[sales]]*Table1[[#This Row],[quantity]]</f>
        <v>22209.39</v>
      </c>
      <c r="Q14728" s="9">
        <f>Table1[[#This Row],[delivery_date]]-Table1[[#This Row],[order_date]]</f>
        <v>2</v>
      </c>
    </row>
    <row r="14729" spans="1:17" x14ac:dyDescent="0.35">
      <c r="A14729" t="s">
        <v>14760</v>
      </c>
      <c r="B14729" t="s">
        <v>41</v>
      </c>
      <c r="C14729" t="s">
        <v>36</v>
      </c>
      <c r="D14729" s="2">
        <v>322.60000000000002</v>
      </c>
      <c r="E14729">
        <v>0.08</v>
      </c>
      <c r="F14729">
        <v>9</v>
      </c>
      <c r="G14729" s="1">
        <v>45547</v>
      </c>
      <c r="H14729" s="1">
        <v>45553</v>
      </c>
      <c r="I14729" t="s">
        <v>21</v>
      </c>
      <c r="J14729" t="s">
        <v>27</v>
      </c>
      <c r="K14729" s="2">
        <v>51.34</v>
      </c>
      <c r="L14729" t="s">
        <v>28</v>
      </c>
      <c r="M14729">
        <f>YEAR(Table1[[#This Row],[order_date]])</f>
        <v>2024</v>
      </c>
      <c r="N14729">
        <f>MONTH(Table1[[#This Row],[order_date]])</f>
        <v>9</v>
      </c>
      <c r="O14729" s="3">
        <f>Table1[[#This Row],[sales]]-Table1[[#This Row],[profit]]</f>
        <v>271.26</v>
      </c>
      <c r="P14729" s="3">
        <f>Table1[[#This Row],[sales]]*Table1[[#This Row],[quantity]]</f>
        <v>2903.4</v>
      </c>
      <c r="Q14729" s="9">
        <f>Table1[[#This Row],[delivery_date]]-Table1[[#This Row],[order_date]]</f>
        <v>6</v>
      </c>
    </row>
    <row r="14730" spans="1:17" x14ac:dyDescent="0.35">
      <c r="A14730" t="s">
        <v>14761</v>
      </c>
      <c r="B14730" t="s">
        <v>25</v>
      </c>
      <c r="C14730" t="s">
        <v>26</v>
      </c>
      <c r="D14730" s="2">
        <v>3965.6</v>
      </c>
      <c r="E14730">
        <v>0.08</v>
      </c>
      <c r="F14730">
        <v>7</v>
      </c>
      <c r="G14730" s="1">
        <v>45415</v>
      </c>
      <c r="H14730" s="1">
        <v>45420</v>
      </c>
      <c r="I14730" t="s">
        <v>31</v>
      </c>
      <c r="J14730" t="s">
        <v>22</v>
      </c>
      <c r="K14730" s="2">
        <v>315.35000000000002</v>
      </c>
      <c r="L14730" t="s">
        <v>48</v>
      </c>
      <c r="M14730">
        <f>YEAR(Table1[[#This Row],[order_date]])</f>
        <v>2024</v>
      </c>
      <c r="N14730">
        <f>MONTH(Table1[[#This Row],[order_date]])</f>
        <v>5</v>
      </c>
      <c r="O14730" s="3">
        <f>Table1[[#This Row],[sales]]-Table1[[#This Row],[profit]]</f>
        <v>3650.25</v>
      </c>
      <c r="P14730" s="3">
        <f>Table1[[#This Row],[sales]]*Table1[[#This Row],[quantity]]</f>
        <v>27759.200000000001</v>
      </c>
      <c r="Q14730" s="9">
        <f>Table1[[#This Row],[delivery_date]]-Table1[[#This Row],[order_date]]</f>
        <v>5</v>
      </c>
    </row>
    <row r="14731" spans="1:17" x14ac:dyDescent="0.35">
      <c r="A14731" t="s">
        <v>14762</v>
      </c>
      <c r="B14731" t="s">
        <v>19</v>
      </c>
      <c r="C14731" t="s">
        <v>26</v>
      </c>
      <c r="D14731" s="2">
        <v>2776.55</v>
      </c>
      <c r="E14731">
        <v>0.44</v>
      </c>
      <c r="F14731">
        <v>1</v>
      </c>
      <c r="G14731" s="1">
        <v>45134</v>
      </c>
      <c r="H14731" s="1">
        <v>45139</v>
      </c>
      <c r="I14731" t="s">
        <v>21</v>
      </c>
      <c r="J14731" t="s">
        <v>16</v>
      </c>
      <c r="K14731" s="2">
        <v>564.84</v>
      </c>
      <c r="L14731" t="s">
        <v>23</v>
      </c>
      <c r="M14731">
        <f>YEAR(Table1[[#This Row],[order_date]])</f>
        <v>2023</v>
      </c>
      <c r="N14731">
        <f>MONTH(Table1[[#This Row],[order_date]])</f>
        <v>7</v>
      </c>
      <c r="O14731" s="3">
        <f>Table1[[#This Row],[sales]]-Table1[[#This Row],[profit]]</f>
        <v>2211.71</v>
      </c>
      <c r="P14731" s="3">
        <f>Table1[[#This Row],[sales]]*Table1[[#This Row],[quantity]]</f>
        <v>2776.55</v>
      </c>
      <c r="Q14731" s="9">
        <f>Table1[[#This Row],[delivery_date]]-Table1[[#This Row],[order_date]]</f>
        <v>5</v>
      </c>
    </row>
    <row r="14732" spans="1:17" x14ac:dyDescent="0.35">
      <c r="A14732" t="s">
        <v>14763</v>
      </c>
      <c r="B14732" t="s">
        <v>41</v>
      </c>
      <c r="C14732" t="s">
        <v>36</v>
      </c>
      <c r="D14732" s="2">
        <v>4159.34</v>
      </c>
      <c r="E14732">
        <v>0.36</v>
      </c>
      <c r="F14732">
        <v>9</v>
      </c>
      <c r="G14732" s="1">
        <v>45454</v>
      </c>
      <c r="H14732" s="1">
        <v>45459</v>
      </c>
      <c r="I14732" t="s">
        <v>21</v>
      </c>
      <c r="J14732" t="s">
        <v>22</v>
      </c>
      <c r="K14732" s="2">
        <v>826.19</v>
      </c>
      <c r="L14732" t="s">
        <v>17</v>
      </c>
      <c r="M14732">
        <f>YEAR(Table1[[#This Row],[order_date]])</f>
        <v>2024</v>
      </c>
      <c r="N14732">
        <f>MONTH(Table1[[#This Row],[order_date]])</f>
        <v>6</v>
      </c>
      <c r="O14732" s="3">
        <f>Table1[[#This Row],[sales]]-Table1[[#This Row],[profit]]</f>
        <v>3333.15</v>
      </c>
      <c r="P14732" s="3">
        <f>Table1[[#This Row],[sales]]*Table1[[#This Row],[quantity]]</f>
        <v>37434.06</v>
      </c>
      <c r="Q14732" s="9">
        <f>Table1[[#This Row],[delivery_date]]-Table1[[#This Row],[order_date]]</f>
        <v>5</v>
      </c>
    </row>
    <row r="14733" spans="1:17" x14ac:dyDescent="0.35">
      <c r="A14733" t="s">
        <v>14764</v>
      </c>
      <c r="B14733" t="s">
        <v>25</v>
      </c>
      <c r="C14733" t="s">
        <v>36</v>
      </c>
      <c r="D14733" s="2">
        <v>1143.78</v>
      </c>
      <c r="E14733">
        <v>0.17</v>
      </c>
      <c r="F14733">
        <v>3</v>
      </c>
      <c r="G14733" s="1">
        <v>45233</v>
      </c>
      <c r="H14733" s="1">
        <v>45236</v>
      </c>
      <c r="I14733" t="s">
        <v>31</v>
      </c>
      <c r="J14733" t="s">
        <v>16</v>
      </c>
      <c r="K14733" s="2">
        <v>144.19999999999999</v>
      </c>
      <c r="L14733" t="s">
        <v>23</v>
      </c>
      <c r="M14733">
        <f>YEAR(Table1[[#This Row],[order_date]])</f>
        <v>2023</v>
      </c>
      <c r="N14733">
        <f>MONTH(Table1[[#This Row],[order_date]])</f>
        <v>11</v>
      </c>
      <c r="O14733" s="3">
        <f>Table1[[#This Row],[sales]]-Table1[[#This Row],[profit]]</f>
        <v>999.57999999999993</v>
      </c>
      <c r="P14733" s="3">
        <f>Table1[[#This Row],[sales]]*Table1[[#This Row],[quantity]]</f>
        <v>3431.34</v>
      </c>
      <c r="Q14733" s="9">
        <f>Table1[[#This Row],[delivery_date]]-Table1[[#This Row],[order_date]]</f>
        <v>3</v>
      </c>
    </row>
    <row r="14734" spans="1:17" x14ac:dyDescent="0.35">
      <c r="A14734" t="s">
        <v>14765</v>
      </c>
      <c r="B14734" t="s">
        <v>25</v>
      </c>
      <c r="C14734" t="s">
        <v>14</v>
      </c>
      <c r="D14734" s="2">
        <v>3576.09</v>
      </c>
      <c r="E14734">
        <v>0.45</v>
      </c>
      <c r="F14734">
        <v>2</v>
      </c>
      <c r="G14734" s="1">
        <v>45653</v>
      </c>
      <c r="H14734" s="1">
        <v>45654</v>
      </c>
      <c r="I14734" t="s">
        <v>21</v>
      </c>
      <c r="J14734" t="s">
        <v>22</v>
      </c>
      <c r="K14734" s="2">
        <v>499.01</v>
      </c>
      <c r="L14734" t="s">
        <v>23</v>
      </c>
      <c r="M14734">
        <f>YEAR(Table1[[#This Row],[order_date]])</f>
        <v>2024</v>
      </c>
      <c r="N14734">
        <f>MONTH(Table1[[#This Row],[order_date]])</f>
        <v>12</v>
      </c>
      <c r="O14734" s="3">
        <f>Table1[[#This Row],[sales]]-Table1[[#This Row],[profit]]</f>
        <v>3077.08</v>
      </c>
      <c r="P14734" s="3">
        <f>Table1[[#This Row],[sales]]*Table1[[#This Row],[quantity]]</f>
        <v>7152.18</v>
      </c>
      <c r="Q14734" s="9">
        <f>Table1[[#This Row],[delivery_date]]-Table1[[#This Row],[order_date]]</f>
        <v>1</v>
      </c>
    </row>
    <row r="14735" spans="1:17" x14ac:dyDescent="0.35">
      <c r="A14735" t="s">
        <v>14766</v>
      </c>
      <c r="B14735" t="s">
        <v>25</v>
      </c>
      <c r="C14735" t="s">
        <v>33</v>
      </c>
      <c r="D14735" s="2">
        <v>2160.86</v>
      </c>
      <c r="E14735">
        <v>0.48</v>
      </c>
      <c r="F14735">
        <v>9</v>
      </c>
      <c r="G14735" s="1">
        <v>45470</v>
      </c>
      <c r="H14735" s="1">
        <v>45474</v>
      </c>
      <c r="I14735" t="s">
        <v>15</v>
      </c>
      <c r="J14735" t="s">
        <v>16</v>
      </c>
      <c r="K14735" s="2">
        <v>512.75</v>
      </c>
      <c r="L14735" t="s">
        <v>28</v>
      </c>
      <c r="M14735">
        <f>YEAR(Table1[[#This Row],[order_date]])</f>
        <v>2024</v>
      </c>
      <c r="N14735">
        <f>MONTH(Table1[[#This Row],[order_date]])</f>
        <v>6</v>
      </c>
      <c r="O14735" s="3">
        <f>Table1[[#This Row],[sales]]-Table1[[#This Row],[profit]]</f>
        <v>1648.1100000000001</v>
      </c>
      <c r="P14735" s="3">
        <f>Table1[[#This Row],[sales]]*Table1[[#This Row],[quantity]]</f>
        <v>19447.740000000002</v>
      </c>
      <c r="Q14735" s="9">
        <f>Table1[[#This Row],[delivery_date]]-Table1[[#This Row],[order_date]]</f>
        <v>4</v>
      </c>
    </row>
    <row r="14736" spans="1:17" x14ac:dyDescent="0.35">
      <c r="A14736" t="s">
        <v>14767</v>
      </c>
      <c r="B14736" t="s">
        <v>25</v>
      </c>
      <c r="C14736" t="s">
        <v>36</v>
      </c>
      <c r="D14736" s="2">
        <v>476.34</v>
      </c>
      <c r="E14736">
        <v>0.2</v>
      </c>
      <c r="F14736">
        <v>2</v>
      </c>
      <c r="G14736" s="1">
        <v>45553</v>
      </c>
      <c r="H14736" s="1">
        <v>45560</v>
      </c>
      <c r="I14736" t="s">
        <v>31</v>
      </c>
      <c r="J14736" t="s">
        <v>22</v>
      </c>
      <c r="K14736" s="2">
        <v>87.45</v>
      </c>
      <c r="L14736" t="s">
        <v>28</v>
      </c>
      <c r="M14736">
        <f>YEAR(Table1[[#This Row],[order_date]])</f>
        <v>2024</v>
      </c>
      <c r="N14736">
        <f>MONTH(Table1[[#This Row],[order_date]])</f>
        <v>9</v>
      </c>
      <c r="O14736" s="3">
        <f>Table1[[#This Row],[sales]]-Table1[[#This Row],[profit]]</f>
        <v>388.89</v>
      </c>
      <c r="P14736" s="3">
        <f>Table1[[#This Row],[sales]]*Table1[[#This Row],[quantity]]</f>
        <v>952.68</v>
      </c>
      <c r="Q14736" s="9">
        <f>Table1[[#This Row],[delivery_date]]-Table1[[#This Row],[order_date]]</f>
        <v>7</v>
      </c>
    </row>
    <row r="14737" spans="1:17" x14ac:dyDescent="0.35">
      <c r="A14737" t="s">
        <v>14768</v>
      </c>
      <c r="B14737" t="s">
        <v>13</v>
      </c>
      <c r="C14737" t="s">
        <v>14</v>
      </c>
      <c r="D14737" s="2">
        <v>3787.13</v>
      </c>
      <c r="E14737">
        <v>0.26</v>
      </c>
      <c r="F14737">
        <v>9</v>
      </c>
      <c r="G14737" s="1">
        <v>45564</v>
      </c>
      <c r="H14737" s="1">
        <v>45570</v>
      </c>
      <c r="I14737" t="s">
        <v>15</v>
      </c>
      <c r="J14737" t="s">
        <v>22</v>
      </c>
      <c r="K14737" s="2">
        <v>426.15</v>
      </c>
      <c r="L14737" t="s">
        <v>23</v>
      </c>
      <c r="M14737">
        <f>YEAR(Table1[[#This Row],[order_date]])</f>
        <v>2024</v>
      </c>
      <c r="N14737">
        <f>MONTH(Table1[[#This Row],[order_date]])</f>
        <v>9</v>
      </c>
      <c r="O14737" s="3">
        <f>Table1[[#This Row],[sales]]-Table1[[#This Row],[profit]]</f>
        <v>3360.98</v>
      </c>
      <c r="P14737" s="3">
        <f>Table1[[#This Row],[sales]]*Table1[[#This Row],[quantity]]</f>
        <v>34084.17</v>
      </c>
      <c r="Q14737" s="9">
        <f>Table1[[#This Row],[delivery_date]]-Table1[[#This Row],[order_date]]</f>
        <v>6</v>
      </c>
    </row>
    <row r="14738" spans="1:17" x14ac:dyDescent="0.35">
      <c r="A14738" t="s">
        <v>14769</v>
      </c>
      <c r="B14738" t="s">
        <v>25</v>
      </c>
      <c r="C14738" t="s">
        <v>26</v>
      </c>
      <c r="D14738" s="2">
        <v>3834.72</v>
      </c>
      <c r="E14738">
        <v>0.18</v>
      </c>
      <c r="F14738">
        <v>5</v>
      </c>
      <c r="G14738" s="1">
        <v>45154</v>
      </c>
      <c r="H14738" s="1">
        <v>45160</v>
      </c>
      <c r="I14738" t="s">
        <v>15</v>
      </c>
      <c r="J14738" t="s">
        <v>27</v>
      </c>
      <c r="K14738" s="2">
        <v>732.17</v>
      </c>
      <c r="L14738" t="s">
        <v>48</v>
      </c>
      <c r="M14738">
        <f>YEAR(Table1[[#This Row],[order_date]])</f>
        <v>2023</v>
      </c>
      <c r="N14738">
        <f>MONTH(Table1[[#This Row],[order_date]])</f>
        <v>8</v>
      </c>
      <c r="O14738" s="3">
        <f>Table1[[#This Row],[sales]]-Table1[[#This Row],[profit]]</f>
        <v>3102.5499999999997</v>
      </c>
      <c r="P14738" s="3">
        <f>Table1[[#This Row],[sales]]*Table1[[#This Row],[quantity]]</f>
        <v>19173.599999999999</v>
      </c>
      <c r="Q14738" s="9">
        <f>Table1[[#This Row],[delivery_date]]-Table1[[#This Row],[order_date]]</f>
        <v>6</v>
      </c>
    </row>
    <row r="14739" spans="1:17" x14ac:dyDescent="0.35">
      <c r="A14739" t="s">
        <v>14770</v>
      </c>
      <c r="B14739" t="s">
        <v>19</v>
      </c>
      <c r="C14739" t="s">
        <v>26</v>
      </c>
      <c r="D14739" s="2">
        <v>1427.49</v>
      </c>
      <c r="E14739">
        <v>0.11</v>
      </c>
      <c r="F14739">
        <v>6</v>
      </c>
      <c r="G14739" s="1">
        <v>45155</v>
      </c>
      <c r="H14739" s="1">
        <v>45157</v>
      </c>
      <c r="I14739" t="s">
        <v>15</v>
      </c>
      <c r="J14739" t="s">
        <v>22</v>
      </c>
      <c r="K14739" s="2">
        <v>383.62</v>
      </c>
      <c r="L14739" t="s">
        <v>17</v>
      </c>
      <c r="M14739">
        <f>YEAR(Table1[[#This Row],[order_date]])</f>
        <v>2023</v>
      </c>
      <c r="N14739">
        <f>MONTH(Table1[[#This Row],[order_date]])</f>
        <v>8</v>
      </c>
      <c r="O14739" s="3">
        <f>Table1[[#This Row],[sales]]-Table1[[#This Row],[profit]]</f>
        <v>1043.8699999999999</v>
      </c>
      <c r="P14739" s="3">
        <f>Table1[[#This Row],[sales]]*Table1[[#This Row],[quantity]]</f>
        <v>8564.94</v>
      </c>
      <c r="Q14739" s="9">
        <f>Table1[[#This Row],[delivery_date]]-Table1[[#This Row],[order_date]]</f>
        <v>2</v>
      </c>
    </row>
    <row r="14740" spans="1:17" x14ac:dyDescent="0.35">
      <c r="A14740" t="s">
        <v>14771</v>
      </c>
      <c r="B14740" t="s">
        <v>19</v>
      </c>
      <c r="C14740" t="s">
        <v>20</v>
      </c>
      <c r="D14740" s="2">
        <v>4588.63</v>
      </c>
      <c r="E14740">
        <v>0.39</v>
      </c>
      <c r="F14740">
        <v>7</v>
      </c>
      <c r="G14740" s="1">
        <v>45313</v>
      </c>
      <c r="H14740" s="1">
        <v>45316</v>
      </c>
      <c r="I14740" t="s">
        <v>15</v>
      </c>
      <c r="J14740" t="s">
        <v>27</v>
      </c>
      <c r="K14740" s="2">
        <v>1372.75</v>
      </c>
      <c r="L14740" t="s">
        <v>34</v>
      </c>
      <c r="M14740">
        <f>YEAR(Table1[[#This Row],[order_date]])</f>
        <v>2024</v>
      </c>
      <c r="N14740">
        <f>MONTH(Table1[[#This Row],[order_date]])</f>
        <v>1</v>
      </c>
      <c r="O14740" s="3">
        <f>Table1[[#This Row],[sales]]-Table1[[#This Row],[profit]]</f>
        <v>3215.88</v>
      </c>
      <c r="P14740" s="3">
        <f>Table1[[#This Row],[sales]]*Table1[[#This Row],[quantity]]</f>
        <v>32120.41</v>
      </c>
      <c r="Q14740" s="9">
        <f>Table1[[#This Row],[delivery_date]]-Table1[[#This Row],[order_date]]</f>
        <v>3</v>
      </c>
    </row>
    <row r="14741" spans="1:17" x14ac:dyDescent="0.35">
      <c r="A14741" t="s">
        <v>14772</v>
      </c>
      <c r="B14741" t="s">
        <v>13</v>
      </c>
      <c r="C14741" t="s">
        <v>36</v>
      </c>
      <c r="D14741" s="2">
        <v>3843.45</v>
      </c>
      <c r="E14741">
        <v>0.32</v>
      </c>
      <c r="F14741">
        <v>7</v>
      </c>
      <c r="G14741" s="1">
        <v>45297</v>
      </c>
      <c r="H14741" s="1">
        <v>45300</v>
      </c>
      <c r="I14741" t="s">
        <v>15</v>
      </c>
      <c r="J14741" t="s">
        <v>27</v>
      </c>
      <c r="K14741" s="2">
        <v>279.20999999999998</v>
      </c>
      <c r="L14741" t="s">
        <v>23</v>
      </c>
      <c r="M14741">
        <f>YEAR(Table1[[#This Row],[order_date]])</f>
        <v>2024</v>
      </c>
      <c r="N14741">
        <f>MONTH(Table1[[#This Row],[order_date]])</f>
        <v>1</v>
      </c>
      <c r="O14741" s="3">
        <f>Table1[[#This Row],[sales]]-Table1[[#This Row],[profit]]</f>
        <v>3564.24</v>
      </c>
      <c r="P14741" s="3">
        <f>Table1[[#This Row],[sales]]*Table1[[#This Row],[quantity]]</f>
        <v>26904.149999999998</v>
      </c>
      <c r="Q14741" s="9">
        <f>Table1[[#This Row],[delivery_date]]-Table1[[#This Row],[order_date]]</f>
        <v>3</v>
      </c>
    </row>
    <row r="14742" spans="1:17" x14ac:dyDescent="0.35">
      <c r="A14742" t="s">
        <v>14773</v>
      </c>
      <c r="B14742" t="s">
        <v>41</v>
      </c>
      <c r="C14742" t="s">
        <v>14</v>
      </c>
      <c r="D14742" s="2">
        <v>1603.11</v>
      </c>
      <c r="E14742">
        <v>0.18</v>
      </c>
      <c r="F14742">
        <v>4</v>
      </c>
      <c r="G14742" s="1">
        <v>45274</v>
      </c>
      <c r="H14742" s="1">
        <v>45280</v>
      </c>
      <c r="I14742" t="s">
        <v>31</v>
      </c>
      <c r="J14742" t="s">
        <v>22</v>
      </c>
      <c r="K14742" s="2">
        <v>259.60000000000002</v>
      </c>
      <c r="L14742" t="s">
        <v>39</v>
      </c>
      <c r="M14742">
        <f>YEAR(Table1[[#This Row],[order_date]])</f>
        <v>2023</v>
      </c>
      <c r="N14742">
        <f>MONTH(Table1[[#This Row],[order_date]])</f>
        <v>12</v>
      </c>
      <c r="O14742" s="3">
        <f>Table1[[#This Row],[sales]]-Table1[[#This Row],[profit]]</f>
        <v>1343.5099999999998</v>
      </c>
      <c r="P14742" s="3">
        <f>Table1[[#This Row],[sales]]*Table1[[#This Row],[quantity]]</f>
        <v>6412.44</v>
      </c>
      <c r="Q14742" s="9">
        <f>Table1[[#This Row],[delivery_date]]-Table1[[#This Row],[order_date]]</f>
        <v>6</v>
      </c>
    </row>
    <row r="14743" spans="1:17" x14ac:dyDescent="0.35">
      <c r="A14743" t="s">
        <v>14774</v>
      </c>
      <c r="B14743" t="s">
        <v>41</v>
      </c>
      <c r="C14743" t="s">
        <v>14</v>
      </c>
      <c r="D14743" s="2">
        <v>1271.6300000000001</v>
      </c>
      <c r="E14743">
        <v>0.01</v>
      </c>
      <c r="F14743">
        <v>4</v>
      </c>
      <c r="G14743" s="1">
        <v>45483</v>
      </c>
      <c r="H14743" s="1">
        <v>45486</v>
      </c>
      <c r="I14743" t="s">
        <v>21</v>
      </c>
      <c r="J14743" t="s">
        <v>16</v>
      </c>
      <c r="K14743" s="2">
        <v>205.66</v>
      </c>
      <c r="L14743" t="s">
        <v>34</v>
      </c>
      <c r="M14743">
        <f>YEAR(Table1[[#This Row],[order_date]])</f>
        <v>2024</v>
      </c>
      <c r="N14743">
        <f>MONTH(Table1[[#This Row],[order_date]])</f>
        <v>7</v>
      </c>
      <c r="O14743" s="3">
        <f>Table1[[#This Row],[sales]]-Table1[[#This Row],[profit]]</f>
        <v>1065.97</v>
      </c>
      <c r="P14743" s="3">
        <f>Table1[[#This Row],[sales]]*Table1[[#This Row],[quantity]]</f>
        <v>5086.5200000000004</v>
      </c>
      <c r="Q14743" s="9">
        <f>Table1[[#This Row],[delivery_date]]-Table1[[#This Row],[order_date]]</f>
        <v>3</v>
      </c>
    </row>
    <row r="14744" spans="1:17" x14ac:dyDescent="0.35">
      <c r="A14744" t="s">
        <v>14775</v>
      </c>
      <c r="B14744" t="s">
        <v>19</v>
      </c>
      <c r="C14744" t="s">
        <v>33</v>
      </c>
      <c r="D14744" s="2">
        <v>2256.44</v>
      </c>
      <c r="E14744">
        <v>0.38</v>
      </c>
      <c r="F14744">
        <v>5</v>
      </c>
      <c r="G14744" s="1">
        <v>44950</v>
      </c>
      <c r="H14744" s="1">
        <v>44957</v>
      </c>
      <c r="I14744" t="s">
        <v>21</v>
      </c>
      <c r="J14744" t="s">
        <v>27</v>
      </c>
      <c r="K14744" s="2">
        <v>645.24</v>
      </c>
      <c r="L14744" t="s">
        <v>17</v>
      </c>
      <c r="M14744">
        <f>YEAR(Table1[[#This Row],[order_date]])</f>
        <v>2023</v>
      </c>
      <c r="N14744">
        <f>MONTH(Table1[[#This Row],[order_date]])</f>
        <v>1</v>
      </c>
      <c r="O14744" s="3">
        <f>Table1[[#This Row],[sales]]-Table1[[#This Row],[profit]]</f>
        <v>1611.2</v>
      </c>
      <c r="P14744" s="3">
        <f>Table1[[#This Row],[sales]]*Table1[[#This Row],[quantity]]</f>
        <v>11282.2</v>
      </c>
      <c r="Q14744" s="9">
        <f>Table1[[#This Row],[delivery_date]]-Table1[[#This Row],[order_date]]</f>
        <v>7</v>
      </c>
    </row>
    <row r="14745" spans="1:17" x14ac:dyDescent="0.35">
      <c r="A14745" t="s">
        <v>14776</v>
      </c>
      <c r="B14745" t="s">
        <v>19</v>
      </c>
      <c r="C14745" t="s">
        <v>14</v>
      </c>
      <c r="D14745" s="2">
        <v>1534.67</v>
      </c>
      <c r="E14745">
        <v>0.24</v>
      </c>
      <c r="F14745">
        <v>9</v>
      </c>
      <c r="G14745" s="1">
        <v>44939</v>
      </c>
      <c r="H14745" s="1">
        <v>44944</v>
      </c>
      <c r="I14745" t="s">
        <v>31</v>
      </c>
      <c r="J14745" t="s">
        <v>22</v>
      </c>
      <c r="K14745" s="2">
        <v>429.82</v>
      </c>
      <c r="L14745" t="s">
        <v>23</v>
      </c>
      <c r="M14745">
        <f>YEAR(Table1[[#This Row],[order_date]])</f>
        <v>2023</v>
      </c>
      <c r="N14745">
        <f>MONTH(Table1[[#This Row],[order_date]])</f>
        <v>1</v>
      </c>
      <c r="O14745" s="3">
        <f>Table1[[#This Row],[sales]]-Table1[[#This Row],[profit]]</f>
        <v>1104.8500000000001</v>
      </c>
      <c r="P14745" s="3">
        <f>Table1[[#This Row],[sales]]*Table1[[#This Row],[quantity]]</f>
        <v>13812.03</v>
      </c>
      <c r="Q14745" s="9">
        <f>Table1[[#This Row],[delivery_date]]-Table1[[#This Row],[order_date]]</f>
        <v>5</v>
      </c>
    </row>
    <row r="14746" spans="1:17" x14ac:dyDescent="0.35">
      <c r="A14746" t="s">
        <v>14777</v>
      </c>
      <c r="B14746" t="s">
        <v>13</v>
      </c>
      <c r="C14746" t="s">
        <v>36</v>
      </c>
      <c r="D14746" s="2">
        <v>1163.4100000000001</v>
      </c>
      <c r="E14746">
        <v>0.04</v>
      </c>
      <c r="F14746">
        <v>1</v>
      </c>
      <c r="G14746" s="1">
        <v>45443</v>
      </c>
      <c r="H14746" s="1">
        <v>45446</v>
      </c>
      <c r="I14746" t="s">
        <v>21</v>
      </c>
      <c r="J14746" t="s">
        <v>22</v>
      </c>
      <c r="K14746" s="2">
        <v>188.84</v>
      </c>
      <c r="L14746" t="s">
        <v>39</v>
      </c>
      <c r="M14746">
        <f>YEAR(Table1[[#This Row],[order_date]])</f>
        <v>2024</v>
      </c>
      <c r="N14746">
        <f>MONTH(Table1[[#This Row],[order_date]])</f>
        <v>5</v>
      </c>
      <c r="O14746" s="3">
        <f>Table1[[#This Row],[sales]]-Table1[[#This Row],[profit]]</f>
        <v>974.57</v>
      </c>
      <c r="P14746" s="3">
        <f>Table1[[#This Row],[sales]]*Table1[[#This Row],[quantity]]</f>
        <v>1163.4100000000001</v>
      </c>
      <c r="Q14746" s="9">
        <f>Table1[[#This Row],[delivery_date]]-Table1[[#This Row],[order_date]]</f>
        <v>3</v>
      </c>
    </row>
    <row r="14747" spans="1:17" x14ac:dyDescent="0.35">
      <c r="A14747" t="s">
        <v>14778</v>
      </c>
      <c r="B14747" t="s">
        <v>41</v>
      </c>
      <c r="C14747" t="s">
        <v>14</v>
      </c>
      <c r="D14747" s="2">
        <v>2055.59</v>
      </c>
      <c r="E14747">
        <v>0.06</v>
      </c>
      <c r="F14747">
        <v>8</v>
      </c>
      <c r="G14747" s="1">
        <v>45519</v>
      </c>
      <c r="H14747" s="1">
        <v>45523</v>
      </c>
      <c r="I14747" t="s">
        <v>21</v>
      </c>
      <c r="J14747" t="s">
        <v>22</v>
      </c>
      <c r="K14747" s="2">
        <v>240.62</v>
      </c>
      <c r="L14747" t="s">
        <v>39</v>
      </c>
      <c r="M14747">
        <f>YEAR(Table1[[#This Row],[order_date]])</f>
        <v>2024</v>
      </c>
      <c r="N14747">
        <f>MONTH(Table1[[#This Row],[order_date]])</f>
        <v>8</v>
      </c>
      <c r="O14747" s="3">
        <f>Table1[[#This Row],[sales]]-Table1[[#This Row],[profit]]</f>
        <v>1814.9700000000003</v>
      </c>
      <c r="P14747" s="3">
        <f>Table1[[#This Row],[sales]]*Table1[[#This Row],[quantity]]</f>
        <v>16444.72</v>
      </c>
      <c r="Q14747" s="9">
        <f>Table1[[#This Row],[delivery_date]]-Table1[[#This Row],[order_date]]</f>
        <v>4</v>
      </c>
    </row>
    <row r="14748" spans="1:17" x14ac:dyDescent="0.35">
      <c r="A14748" t="s">
        <v>14779</v>
      </c>
      <c r="B14748" t="s">
        <v>41</v>
      </c>
      <c r="C14748" t="s">
        <v>20</v>
      </c>
      <c r="D14748" s="2">
        <v>225.95</v>
      </c>
      <c r="E14748">
        <v>0.31</v>
      </c>
      <c r="F14748">
        <v>8</v>
      </c>
      <c r="G14748" s="1">
        <v>45104</v>
      </c>
      <c r="H14748" s="1">
        <v>45107</v>
      </c>
      <c r="I14748" t="s">
        <v>21</v>
      </c>
      <c r="J14748" t="s">
        <v>16</v>
      </c>
      <c r="K14748" s="2">
        <v>47.72</v>
      </c>
      <c r="L14748" t="s">
        <v>23</v>
      </c>
      <c r="M14748">
        <f>YEAR(Table1[[#This Row],[order_date]])</f>
        <v>2023</v>
      </c>
      <c r="N14748">
        <f>MONTH(Table1[[#This Row],[order_date]])</f>
        <v>6</v>
      </c>
      <c r="O14748" s="3">
        <f>Table1[[#This Row],[sales]]-Table1[[#This Row],[profit]]</f>
        <v>178.23</v>
      </c>
      <c r="P14748" s="3">
        <f>Table1[[#This Row],[sales]]*Table1[[#This Row],[quantity]]</f>
        <v>1807.6</v>
      </c>
      <c r="Q14748" s="9">
        <f>Table1[[#This Row],[delivery_date]]-Table1[[#This Row],[order_date]]</f>
        <v>3</v>
      </c>
    </row>
    <row r="14749" spans="1:17" x14ac:dyDescent="0.35">
      <c r="A14749" t="s">
        <v>14780</v>
      </c>
      <c r="B14749" t="s">
        <v>25</v>
      </c>
      <c r="C14749" t="s">
        <v>26</v>
      </c>
      <c r="D14749" s="2">
        <v>2066.91</v>
      </c>
      <c r="E14749">
        <v>0.27</v>
      </c>
      <c r="F14749">
        <v>7</v>
      </c>
      <c r="G14749" s="1">
        <v>45386</v>
      </c>
      <c r="H14749" s="1">
        <v>45387</v>
      </c>
      <c r="I14749" t="s">
        <v>21</v>
      </c>
      <c r="J14749" t="s">
        <v>27</v>
      </c>
      <c r="K14749" s="2">
        <v>165.63</v>
      </c>
      <c r="L14749" t="s">
        <v>39</v>
      </c>
      <c r="M14749">
        <f>YEAR(Table1[[#This Row],[order_date]])</f>
        <v>2024</v>
      </c>
      <c r="N14749">
        <f>MONTH(Table1[[#This Row],[order_date]])</f>
        <v>4</v>
      </c>
      <c r="O14749" s="3">
        <f>Table1[[#This Row],[sales]]-Table1[[#This Row],[profit]]</f>
        <v>1901.2799999999997</v>
      </c>
      <c r="P14749" s="3">
        <f>Table1[[#This Row],[sales]]*Table1[[#This Row],[quantity]]</f>
        <v>14468.369999999999</v>
      </c>
      <c r="Q14749" s="9">
        <f>Table1[[#This Row],[delivery_date]]-Table1[[#This Row],[order_date]]</f>
        <v>1</v>
      </c>
    </row>
    <row r="14750" spans="1:17" x14ac:dyDescent="0.35">
      <c r="A14750" t="s">
        <v>14781</v>
      </c>
      <c r="B14750" t="s">
        <v>25</v>
      </c>
      <c r="C14750" t="s">
        <v>26</v>
      </c>
      <c r="D14750" s="2">
        <v>1186.1500000000001</v>
      </c>
      <c r="E14750">
        <v>0.12</v>
      </c>
      <c r="F14750">
        <v>6</v>
      </c>
      <c r="G14750" s="1">
        <v>45301</v>
      </c>
      <c r="H14750" s="1">
        <v>45303</v>
      </c>
      <c r="I14750" t="s">
        <v>15</v>
      </c>
      <c r="J14750" t="s">
        <v>27</v>
      </c>
      <c r="K14750" s="2">
        <v>119.64</v>
      </c>
      <c r="L14750" t="s">
        <v>28</v>
      </c>
      <c r="M14750">
        <f>YEAR(Table1[[#This Row],[order_date]])</f>
        <v>2024</v>
      </c>
      <c r="N14750">
        <f>MONTH(Table1[[#This Row],[order_date]])</f>
        <v>1</v>
      </c>
      <c r="O14750" s="3">
        <f>Table1[[#This Row],[sales]]-Table1[[#This Row],[profit]]</f>
        <v>1066.51</v>
      </c>
      <c r="P14750" s="3">
        <f>Table1[[#This Row],[sales]]*Table1[[#This Row],[quantity]]</f>
        <v>7116.9000000000005</v>
      </c>
      <c r="Q14750" s="9">
        <f>Table1[[#This Row],[delivery_date]]-Table1[[#This Row],[order_date]]</f>
        <v>2</v>
      </c>
    </row>
    <row r="14751" spans="1:17" x14ac:dyDescent="0.35">
      <c r="A14751" t="s">
        <v>14782</v>
      </c>
      <c r="B14751" t="s">
        <v>25</v>
      </c>
      <c r="C14751" t="s">
        <v>14</v>
      </c>
      <c r="D14751" s="2">
        <v>1395.24</v>
      </c>
      <c r="E14751">
        <v>7.0000000000000007E-2</v>
      </c>
      <c r="F14751">
        <v>3</v>
      </c>
      <c r="G14751" s="1">
        <v>45615</v>
      </c>
      <c r="H14751" s="1">
        <v>45621</v>
      </c>
      <c r="I14751" t="s">
        <v>21</v>
      </c>
      <c r="J14751" t="s">
        <v>16</v>
      </c>
      <c r="K14751" s="2">
        <v>356.49</v>
      </c>
      <c r="L14751" t="s">
        <v>28</v>
      </c>
      <c r="M14751">
        <f>YEAR(Table1[[#This Row],[order_date]])</f>
        <v>2024</v>
      </c>
      <c r="N14751">
        <f>MONTH(Table1[[#This Row],[order_date]])</f>
        <v>11</v>
      </c>
      <c r="O14751" s="3">
        <f>Table1[[#This Row],[sales]]-Table1[[#This Row],[profit]]</f>
        <v>1038.75</v>
      </c>
      <c r="P14751" s="3">
        <f>Table1[[#This Row],[sales]]*Table1[[#This Row],[quantity]]</f>
        <v>4185.72</v>
      </c>
      <c r="Q14751" s="9">
        <f>Table1[[#This Row],[delivery_date]]-Table1[[#This Row],[order_date]]</f>
        <v>6</v>
      </c>
    </row>
    <row r="14752" spans="1:17" x14ac:dyDescent="0.35">
      <c r="A14752" t="s">
        <v>14783</v>
      </c>
      <c r="B14752" t="s">
        <v>13</v>
      </c>
      <c r="C14752" t="s">
        <v>14</v>
      </c>
      <c r="D14752" s="2">
        <v>504.51</v>
      </c>
      <c r="E14752">
        <v>0.44</v>
      </c>
      <c r="F14752">
        <v>8</v>
      </c>
      <c r="G14752" s="1">
        <v>45328</v>
      </c>
      <c r="H14752" s="1">
        <v>45333</v>
      </c>
      <c r="I14752" t="s">
        <v>21</v>
      </c>
      <c r="J14752" t="s">
        <v>27</v>
      </c>
      <c r="K14752" s="2">
        <v>130.87</v>
      </c>
      <c r="L14752" t="s">
        <v>23</v>
      </c>
      <c r="M14752">
        <f>YEAR(Table1[[#This Row],[order_date]])</f>
        <v>2024</v>
      </c>
      <c r="N14752">
        <f>MONTH(Table1[[#This Row],[order_date]])</f>
        <v>2</v>
      </c>
      <c r="O14752" s="3">
        <f>Table1[[#This Row],[sales]]-Table1[[#This Row],[profit]]</f>
        <v>373.64</v>
      </c>
      <c r="P14752" s="3">
        <f>Table1[[#This Row],[sales]]*Table1[[#This Row],[quantity]]</f>
        <v>4036.08</v>
      </c>
      <c r="Q14752" s="9">
        <f>Table1[[#This Row],[delivery_date]]-Table1[[#This Row],[order_date]]</f>
        <v>5</v>
      </c>
    </row>
    <row r="14753" spans="1:17" x14ac:dyDescent="0.35">
      <c r="A14753" t="s">
        <v>14784</v>
      </c>
      <c r="B14753" t="s">
        <v>19</v>
      </c>
      <c r="C14753" t="s">
        <v>14</v>
      </c>
      <c r="D14753" s="2">
        <v>2985.77</v>
      </c>
      <c r="E14753">
        <v>7.0000000000000007E-2</v>
      </c>
      <c r="F14753">
        <v>7</v>
      </c>
      <c r="G14753" s="1">
        <v>45215</v>
      </c>
      <c r="H14753" s="1">
        <v>45217</v>
      </c>
      <c r="I14753" t="s">
        <v>21</v>
      </c>
      <c r="J14753" t="s">
        <v>16</v>
      </c>
      <c r="K14753" s="2">
        <v>824.61</v>
      </c>
      <c r="L14753" t="s">
        <v>34</v>
      </c>
      <c r="M14753">
        <f>YEAR(Table1[[#This Row],[order_date]])</f>
        <v>2023</v>
      </c>
      <c r="N14753">
        <f>MONTH(Table1[[#This Row],[order_date]])</f>
        <v>10</v>
      </c>
      <c r="O14753" s="3">
        <f>Table1[[#This Row],[sales]]-Table1[[#This Row],[profit]]</f>
        <v>2161.16</v>
      </c>
      <c r="P14753" s="3">
        <f>Table1[[#This Row],[sales]]*Table1[[#This Row],[quantity]]</f>
        <v>20900.39</v>
      </c>
      <c r="Q14753" s="9">
        <f>Table1[[#This Row],[delivery_date]]-Table1[[#This Row],[order_date]]</f>
        <v>2</v>
      </c>
    </row>
    <row r="14754" spans="1:17" x14ac:dyDescent="0.35">
      <c r="A14754" t="s">
        <v>14785</v>
      </c>
      <c r="B14754" t="s">
        <v>13</v>
      </c>
      <c r="C14754" t="s">
        <v>14</v>
      </c>
      <c r="D14754" s="2">
        <v>2412.85</v>
      </c>
      <c r="E14754">
        <v>0.04</v>
      </c>
      <c r="F14754">
        <v>8</v>
      </c>
      <c r="G14754" s="1">
        <v>45112</v>
      </c>
      <c r="H14754" s="1">
        <v>45118</v>
      </c>
      <c r="I14754" t="s">
        <v>15</v>
      </c>
      <c r="J14754" t="s">
        <v>22</v>
      </c>
      <c r="K14754" s="2">
        <v>570.39</v>
      </c>
      <c r="L14754" t="s">
        <v>48</v>
      </c>
      <c r="M14754">
        <f>YEAR(Table1[[#This Row],[order_date]])</f>
        <v>2023</v>
      </c>
      <c r="N14754">
        <f>MONTH(Table1[[#This Row],[order_date]])</f>
        <v>7</v>
      </c>
      <c r="O14754" s="3">
        <f>Table1[[#This Row],[sales]]-Table1[[#This Row],[profit]]</f>
        <v>1842.46</v>
      </c>
      <c r="P14754" s="3">
        <f>Table1[[#This Row],[sales]]*Table1[[#This Row],[quantity]]</f>
        <v>19302.8</v>
      </c>
      <c r="Q14754" s="9">
        <f>Table1[[#This Row],[delivery_date]]-Table1[[#This Row],[order_date]]</f>
        <v>6</v>
      </c>
    </row>
    <row r="14755" spans="1:17" x14ac:dyDescent="0.35">
      <c r="A14755" t="s">
        <v>14786</v>
      </c>
      <c r="B14755" t="s">
        <v>41</v>
      </c>
      <c r="C14755" t="s">
        <v>20</v>
      </c>
      <c r="D14755" s="2">
        <v>3778.07</v>
      </c>
      <c r="E14755">
        <v>0.31</v>
      </c>
      <c r="F14755">
        <v>2</v>
      </c>
      <c r="G14755" s="1">
        <v>45429</v>
      </c>
      <c r="H14755" s="1">
        <v>45431</v>
      </c>
      <c r="I14755" t="s">
        <v>21</v>
      </c>
      <c r="J14755" t="s">
        <v>27</v>
      </c>
      <c r="K14755" s="2">
        <v>346.52</v>
      </c>
      <c r="L14755" t="s">
        <v>48</v>
      </c>
      <c r="M14755">
        <f>YEAR(Table1[[#This Row],[order_date]])</f>
        <v>2024</v>
      </c>
      <c r="N14755">
        <f>MONTH(Table1[[#This Row],[order_date]])</f>
        <v>5</v>
      </c>
      <c r="O14755" s="3">
        <f>Table1[[#This Row],[sales]]-Table1[[#This Row],[profit]]</f>
        <v>3431.55</v>
      </c>
      <c r="P14755" s="3">
        <f>Table1[[#This Row],[sales]]*Table1[[#This Row],[quantity]]</f>
        <v>7556.14</v>
      </c>
      <c r="Q14755" s="9">
        <f>Table1[[#This Row],[delivery_date]]-Table1[[#This Row],[order_date]]</f>
        <v>2</v>
      </c>
    </row>
    <row r="14756" spans="1:17" x14ac:dyDescent="0.35">
      <c r="A14756" t="s">
        <v>14787</v>
      </c>
      <c r="B14756" t="s">
        <v>19</v>
      </c>
      <c r="C14756" t="s">
        <v>36</v>
      </c>
      <c r="D14756" s="2">
        <v>4936.78</v>
      </c>
      <c r="E14756">
        <v>0.13</v>
      </c>
      <c r="F14756">
        <v>8</v>
      </c>
      <c r="G14756" s="1">
        <v>45088</v>
      </c>
      <c r="H14756" s="1">
        <v>45094</v>
      </c>
      <c r="I14756" t="s">
        <v>31</v>
      </c>
      <c r="J14756" t="s">
        <v>16</v>
      </c>
      <c r="K14756" s="2">
        <v>606.72</v>
      </c>
      <c r="L14756" t="s">
        <v>28</v>
      </c>
      <c r="M14756">
        <f>YEAR(Table1[[#This Row],[order_date]])</f>
        <v>2023</v>
      </c>
      <c r="N14756">
        <f>MONTH(Table1[[#This Row],[order_date]])</f>
        <v>6</v>
      </c>
      <c r="O14756" s="3">
        <f>Table1[[#This Row],[sales]]-Table1[[#This Row],[profit]]</f>
        <v>4330.0599999999995</v>
      </c>
      <c r="P14756" s="3">
        <f>Table1[[#This Row],[sales]]*Table1[[#This Row],[quantity]]</f>
        <v>39494.239999999998</v>
      </c>
      <c r="Q14756" s="9">
        <f>Table1[[#This Row],[delivery_date]]-Table1[[#This Row],[order_date]]</f>
        <v>6</v>
      </c>
    </row>
    <row r="14757" spans="1:17" x14ac:dyDescent="0.35">
      <c r="A14757" t="s">
        <v>14788</v>
      </c>
      <c r="B14757" t="s">
        <v>25</v>
      </c>
      <c r="C14757" t="s">
        <v>20</v>
      </c>
      <c r="D14757" s="2">
        <v>685.72</v>
      </c>
      <c r="E14757">
        <v>0.33</v>
      </c>
      <c r="F14757">
        <v>7</v>
      </c>
      <c r="G14757" s="1">
        <v>45384</v>
      </c>
      <c r="H14757" s="1">
        <v>45391</v>
      </c>
      <c r="I14757" t="s">
        <v>21</v>
      </c>
      <c r="J14757" t="s">
        <v>27</v>
      </c>
      <c r="K14757" s="2">
        <v>113.64</v>
      </c>
      <c r="L14757" t="s">
        <v>34</v>
      </c>
      <c r="M14757">
        <f>YEAR(Table1[[#This Row],[order_date]])</f>
        <v>2024</v>
      </c>
      <c r="N14757">
        <f>MONTH(Table1[[#This Row],[order_date]])</f>
        <v>4</v>
      </c>
      <c r="O14757" s="3">
        <f>Table1[[#This Row],[sales]]-Table1[[#This Row],[profit]]</f>
        <v>572.08000000000004</v>
      </c>
      <c r="P14757" s="3">
        <f>Table1[[#This Row],[sales]]*Table1[[#This Row],[quantity]]</f>
        <v>4800.04</v>
      </c>
      <c r="Q14757" s="9">
        <f>Table1[[#This Row],[delivery_date]]-Table1[[#This Row],[order_date]]</f>
        <v>7</v>
      </c>
    </row>
    <row r="14758" spans="1:17" x14ac:dyDescent="0.35">
      <c r="A14758" t="s">
        <v>14789</v>
      </c>
      <c r="B14758" t="s">
        <v>13</v>
      </c>
      <c r="C14758" t="s">
        <v>20</v>
      </c>
      <c r="D14758" s="2">
        <v>1434.88</v>
      </c>
      <c r="E14758">
        <v>0.24</v>
      </c>
      <c r="F14758">
        <v>6</v>
      </c>
      <c r="G14758" s="1">
        <v>44957</v>
      </c>
      <c r="H14758" s="1">
        <v>44963</v>
      </c>
      <c r="I14758" t="s">
        <v>31</v>
      </c>
      <c r="J14758" t="s">
        <v>16</v>
      </c>
      <c r="K14758" s="2">
        <v>186.44</v>
      </c>
      <c r="L14758" t="s">
        <v>39</v>
      </c>
      <c r="M14758">
        <f>YEAR(Table1[[#This Row],[order_date]])</f>
        <v>2023</v>
      </c>
      <c r="N14758">
        <f>MONTH(Table1[[#This Row],[order_date]])</f>
        <v>1</v>
      </c>
      <c r="O14758" s="3">
        <f>Table1[[#This Row],[sales]]-Table1[[#This Row],[profit]]</f>
        <v>1248.44</v>
      </c>
      <c r="P14758" s="3">
        <f>Table1[[#This Row],[sales]]*Table1[[#This Row],[quantity]]</f>
        <v>8609.2800000000007</v>
      </c>
      <c r="Q14758" s="9">
        <f>Table1[[#This Row],[delivery_date]]-Table1[[#This Row],[order_date]]</f>
        <v>6</v>
      </c>
    </row>
    <row r="14759" spans="1:17" x14ac:dyDescent="0.35">
      <c r="A14759" t="s">
        <v>14790</v>
      </c>
      <c r="B14759" t="s">
        <v>13</v>
      </c>
      <c r="C14759" t="s">
        <v>20</v>
      </c>
      <c r="D14759" s="2">
        <v>3444.03</v>
      </c>
      <c r="E14759">
        <v>0.11</v>
      </c>
      <c r="F14759">
        <v>9</v>
      </c>
      <c r="G14759" s="1">
        <v>45005</v>
      </c>
      <c r="H14759" s="1">
        <v>45008</v>
      </c>
      <c r="I14759" t="s">
        <v>15</v>
      </c>
      <c r="J14759" t="s">
        <v>27</v>
      </c>
      <c r="K14759" s="2">
        <v>632.08000000000004</v>
      </c>
      <c r="L14759" t="s">
        <v>17</v>
      </c>
      <c r="M14759">
        <f>YEAR(Table1[[#This Row],[order_date]])</f>
        <v>2023</v>
      </c>
      <c r="N14759">
        <f>MONTH(Table1[[#This Row],[order_date]])</f>
        <v>3</v>
      </c>
      <c r="O14759" s="3">
        <f>Table1[[#This Row],[sales]]-Table1[[#This Row],[profit]]</f>
        <v>2811.9500000000003</v>
      </c>
      <c r="P14759" s="3">
        <f>Table1[[#This Row],[sales]]*Table1[[#This Row],[quantity]]</f>
        <v>30996.27</v>
      </c>
      <c r="Q14759" s="9">
        <f>Table1[[#This Row],[delivery_date]]-Table1[[#This Row],[order_date]]</f>
        <v>3</v>
      </c>
    </row>
    <row r="14760" spans="1:17" x14ac:dyDescent="0.35">
      <c r="A14760" t="s">
        <v>14791</v>
      </c>
      <c r="B14760" t="s">
        <v>25</v>
      </c>
      <c r="C14760" t="s">
        <v>26</v>
      </c>
      <c r="D14760" s="2">
        <v>1262.83</v>
      </c>
      <c r="E14760">
        <v>0.03</v>
      </c>
      <c r="F14760">
        <v>8</v>
      </c>
      <c r="G14760" s="1">
        <v>45209</v>
      </c>
      <c r="H14760" s="1">
        <v>45212</v>
      </c>
      <c r="I14760" t="s">
        <v>15</v>
      </c>
      <c r="J14760" t="s">
        <v>22</v>
      </c>
      <c r="K14760" s="2">
        <v>93.08</v>
      </c>
      <c r="L14760" t="s">
        <v>17</v>
      </c>
      <c r="M14760">
        <f>YEAR(Table1[[#This Row],[order_date]])</f>
        <v>2023</v>
      </c>
      <c r="N14760">
        <f>MONTH(Table1[[#This Row],[order_date]])</f>
        <v>10</v>
      </c>
      <c r="O14760" s="3">
        <f>Table1[[#This Row],[sales]]-Table1[[#This Row],[profit]]</f>
        <v>1169.75</v>
      </c>
      <c r="P14760" s="3">
        <f>Table1[[#This Row],[sales]]*Table1[[#This Row],[quantity]]</f>
        <v>10102.64</v>
      </c>
      <c r="Q14760" s="9">
        <f>Table1[[#This Row],[delivery_date]]-Table1[[#This Row],[order_date]]</f>
        <v>3</v>
      </c>
    </row>
    <row r="14761" spans="1:17" x14ac:dyDescent="0.35">
      <c r="A14761" t="s">
        <v>14792</v>
      </c>
      <c r="B14761" t="s">
        <v>13</v>
      </c>
      <c r="C14761" t="s">
        <v>20</v>
      </c>
      <c r="D14761" s="2">
        <v>247.72</v>
      </c>
      <c r="E14761">
        <v>0.04</v>
      </c>
      <c r="F14761">
        <v>5</v>
      </c>
      <c r="G14761" s="1">
        <v>45113</v>
      </c>
      <c r="H14761" s="1">
        <v>45119</v>
      </c>
      <c r="I14761" t="s">
        <v>21</v>
      </c>
      <c r="J14761" t="s">
        <v>27</v>
      </c>
      <c r="K14761" s="2">
        <v>71.349999999999994</v>
      </c>
      <c r="L14761" t="s">
        <v>48</v>
      </c>
      <c r="M14761">
        <f>YEAR(Table1[[#This Row],[order_date]])</f>
        <v>2023</v>
      </c>
      <c r="N14761">
        <f>MONTH(Table1[[#This Row],[order_date]])</f>
        <v>7</v>
      </c>
      <c r="O14761" s="3">
        <f>Table1[[#This Row],[sales]]-Table1[[#This Row],[profit]]</f>
        <v>176.37</v>
      </c>
      <c r="P14761" s="3">
        <f>Table1[[#This Row],[sales]]*Table1[[#This Row],[quantity]]</f>
        <v>1238.5999999999999</v>
      </c>
      <c r="Q14761" s="9">
        <f>Table1[[#This Row],[delivery_date]]-Table1[[#This Row],[order_date]]</f>
        <v>6</v>
      </c>
    </row>
    <row r="14762" spans="1:17" x14ac:dyDescent="0.35">
      <c r="A14762" t="s">
        <v>14793</v>
      </c>
      <c r="B14762" t="s">
        <v>25</v>
      </c>
      <c r="C14762" t="s">
        <v>14</v>
      </c>
      <c r="D14762" s="2">
        <v>638.04999999999995</v>
      </c>
      <c r="E14762">
        <v>0.28999999999999998</v>
      </c>
      <c r="F14762">
        <v>5</v>
      </c>
      <c r="G14762" s="1">
        <v>45465</v>
      </c>
      <c r="H14762" s="1">
        <v>45470</v>
      </c>
      <c r="I14762" t="s">
        <v>21</v>
      </c>
      <c r="J14762" t="s">
        <v>27</v>
      </c>
      <c r="K14762" s="2">
        <v>188.14</v>
      </c>
      <c r="L14762" t="s">
        <v>23</v>
      </c>
      <c r="M14762">
        <f>YEAR(Table1[[#This Row],[order_date]])</f>
        <v>2024</v>
      </c>
      <c r="N14762">
        <f>MONTH(Table1[[#This Row],[order_date]])</f>
        <v>6</v>
      </c>
      <c r="O14762" s="3">
        <f>Table1[[#This Row],[sales]]-Table1[[#This Row],[profit]]</f>
        <v>449.90999999999997</v>
      </c>
      <c r="P14762" s="3">
        <f>Table1[[#This Row],[sales]]*Table1[[#This Row],[quantity]]</f>
        <v>3190.25</v>
      </c>
      <c r="Q14762" s="9">
        <f>Table1[[#This Row],[delivery_date]]-Table1[[#This Row],[order_date]]</f>
        <v>5</v>
      </c>
    </row>
    <row r="14763" spans="1:17" x14ac:dyDescent="0.35">
      <c r="A14763" t="s">
        <v>14794</v>
      </c>
      <c r="B14763" t="s">
        <v>41</v>
      </c>
      <c r="C14763" t="s">
        <v>20</v>
      </c>
      <c r="D14763" s="2">
        <v>2224.77</v>
      </c>
      <c r="E14763">
        <v>0.38</v>
      </c>
      <c r="F14763">
        <v>9</v>
      </c>
      <c r="G14763" s="1">
        <v>45301</v>
      </c>
      <c r="H14763" s="1">
        <v>45308</v>
      </c>
      <c r="I14763" t="s">
        <v>21</v>
      </c>
      <c r="J14763" t="s">
        <v>16</v>
      </c>
      <c r="K14763" s="2">
        <v>152.02000000000001</v>
      </c>
      <c r="L14763" t="s">
        <v>23</v>
      </c>
      <c r="M14763">
        <f>YEAR(Table1[[#This Row],[order_date]])</f>
        <v>2024</v>
      </c>
      <c r="N14763">
        <f>MONTH(Table1[[#This Row],[order_date]])</f>
        <v>1</v>
      </c>
      <c r="O14763" s="3">
        <f>Table1[[#This Row],[sales]]-Table1[[#This Row],[profit]]</f>
        <v>2072.75</v>
      </c>
      <c r="P14763" s="3">
        <f>Table1[[#This Row],[sales]]*Table1[[#This Row],[quantity]]</f>
        <v>20022.93</v>
      </c>
      <c r="Q14763" s="9">
        <f>Table1[[#This Row],[delivery_date]]-Table1[[#This Row],[order_date]]</f>
        <v>7</v>
      </c>
    </row>
    <row r="14764" spans="1:17" x14ac:dyDescent="0.35">
      <c r="A14764" t="s">
        <v>14795</v>
      </c>
      <c r="B14764" t="s">
        <v>19</v>
      </c>
      <c r="C14764" t="s">
        <v>14</v>
      </c>
      <c r="D14764" s="2">
        <v>2210.84</v>
      </c>
      <c r="E14764">
        <v>0.34</v>
      </c>
      <c r="F14764">
        <v>8</v>
      </c>
      <c r="G14764" s="1">
        <v>45311</v>
      </c>
      <c r="H14764" s="1">
        <v>45316</v>
      </c>
      <c r="I14764" t="s">
        <v>21</v>
      </c>
      <c r="J14764" t="s">
        <v>27</v>
      </c>
      <c r="K14764" s="2">
        <v>132.86000000000001</v>
      </c>
      <c r="L14764" t="s">
        <v>39</v>
      </c>
      <c r="M14764">
        <f>YEAR(Table1[[#This Row],[order_date]])</f>
        <v>2024</v>
      </c>
      <c r="N14764">
        <f>MONTH(Table1[[#This Row],[order_date]])</f>
        <v>1</v>
      </c>
      <c r="O14764" s="3">
        <f>Table1[[#This Row],[sales]]-Table1[[#This Row],[profit]]</f>
        <v>2077.98</v>
      </c>
      <c r="P14764" s="3">
        <f>Table1[[#This Row],[sales]]*Table1[[#This Row],[quantity]]</f>
        <v>17686.72</v>
      </c>
      <c r="Q14764" s="9">
        <f>Table1[[#This Row],[delivery_date]]-Table1[[#This Row],[order_date]]</f>
        <v>5</v>
      </c>
    </row>
    <row r="14765" spans="1:17" x14ac:dyDescent="0.35">
      <c r="A14765" t="s">
        <v>14796</v>
      </c>
      <c r="B14765" t="s">
        <v>41</v>
      </c>
      <c r="C14765" t="s">
        <v>36</v>
      </c>
      <c r="D14765" s="2">
        <v>4864.29</v>
      </c>
      <c r="E14765">
        <v>0.3</v>
      </c>
      <c r="F14765">
        <v>4</v>
      </c>
      <c r="G14765" s="1">
        <v>45002</v>
      </c>
      <c r="H14765" s="1">
        <v>45004</v>
      </c>
      <c r="I14765" t="s">
        <v>15</v>
      </c>
      <c r="J14765" t="s">
        <v>27</v>
      </c>
      <c r="K14765" s="2">
        <v>835.67</v>
      </c>
      <c r="L14765" t="s">
        <v>23</v>
      </c>
      <c r="M14765">
        <f>YEAR(Table1[[#This Row],[order_date]])</f>
        <v>2023</v>
      </c>
      <c r="N14765">
        <f>MONTH(Table1[[#This Row],[order_date]])</f>
        <v>3</v>
      </c>
      <c r="O14765" s="3">
        <f>Table1[[#This Row],[sales]]-Table1[[#This Row],[profit]]</f>
        <v>4028.62</v>
      </c>
      <c r="P14765" s="3">
        <f>Table1[[#This Row],[sales]]*Table1[[#This Row],[quantity]]</f>
        <v>19457.16</v>
      </c>
      <c r="Q14765" s="9">
        <f>Table1[[#This Row],[delivery_date]]-Table1[[#This Row],[order_date]]</f>
        <v>2</v>
      </c>
    </row>
    <row r="14766" spans="1:17" x14ac:dyDescent="0.35">
      <c r="A14766" t="s">
        <v>14797</v>
      </c>
      <c r="B14766" t="s">
        <v>41</v>
      </c>
      <c r="C14766" t="s">
        <v>26</v>
      </c>
      <c r="D14766" s="2">
        <v>2383.16</v>
      </c>
      <c r="E14766">
        <v>0.11</v>
      </c>
      <c r="F14766">
        <v>9</v>
      </c>
      <c r="G14766" s="1">
        <v>45634</v>
      </c>
      <c r="H14766" s="1">
        <v>45640</v>
      </c>
      <c r="I14766" t="s">
        <v>21</v>
      </c>
      <c r="J14766" t="s">
        <v>16</v>
      </c>
      <c r="K14766" s="2">
        <v>204.62</v>
      </c>
      <c r="L14766" t="s">
        <v>48</v>
      </c>
      <c r="M14766">
        <f>YEAR(Table1[[#This Row],[order_date]])</f>
        <v>2024</v>
      </c>
      <c r="N14766">
        <f>MONTH(Table1[[#This Row],[order_date]])</f>
        <v>12</v>
      </c>
      <c r="O14766" s="3">
        <f>Table1[[#This Row],[sales]]-Table1[[#This Row],[profit]]</f>
        <v>2178.54</v>
      </c>
      <c r="P14766" s="3">
        <f>Table1[[#This Row],[sales]]*Table1[[#This Row],[quantity]]</f>
        <v>21448.44</v>
      </c>
      <c r="Q14766" s="9">
        <f>Table1[[#This Row],[delivery_date]]-Table1[[#This Row],[order_date]]</f>
        <v>6</v>
      </c>
    </row>
    <row r="14767" spans="1:17" x14ac:dyDescent="0.35">
      <c r="A14767" t="s">
        <v>14798</v>
      </c>
      <c r="B14767" t="s">
        <v>25</v>
      </c>
      <c r="C14767" t="s">
        <v>36</v>
      </c>
      <c r="D14767" s="2">
        <v>3422.53</v>
      </c>
      <c r="E14767">
        <v>0.43</v>
      </c>
      <c r="F14767">
        <v>6</v>
      </c>
      <c r="G14767" s="1">
        <v>45333</v>
      </c>
      <c r="H14767" s="1">
        <v>45338</v>
      </c>
      <c r="I14767" t="s">
        <v>21</v>
      </c>
      <c r="J14767" t="s">
        <v>16</v>
      </c>
      <c r="K14767" s="2">
        <v>289.79000000000002</v>
      </c>
      <c r="L14767" t="s">
        <v>34</v>
      </c>
      <c r="M14767">
        <f>YEAR(Table1[[#This Row],[order_date]])</f>
        <v>2024</v>
      </c>
      <c r="N14767">
        <f>MONTH(Table1[[#This Row],[order_date]])</f>
        <v>2</v>
      </c>
      <c r="O14767" s="3">
        <f>Table1[[#This Row],[sales]]-Table1[[#This Row],[profit]]</f>
        <v>3132.7400000000002</v>
      </c>
      <c r="P14767" s="3">
        <f>Table1[[#This Row],[sales]]*Table1[[#This Row],[quantity]]</f>
        <v>20535.18</v>
      </c>
      <c r="Q14767" s="9">
        <f>Table1[[#This Row],[delivery_date]]-Table1[[#This Row],[order_date]]</f>
        <v>5</v>
      </c>
    </row>
    <row r="14768" spans="1:17" x14ac:dyDescent="0.35">
      <c r="A14768" t="s">
        <v>14799</v>
      </c>
      <c r="B14768" t="s">
        <v>13</v>
      </c>
      <c r="C14768" t="s">
        <v>36</v>
      </c>
      <c r="D14768" s="2">
        <v>2511.7800000000002</v>
      </c>
      <c r="E14768">
        <v>0.31</v>
      </c>
      <c r="F14768">
        <v>5</v>
      </c>
      <c r="G14768" s="1">
        <v>45525</v>
      </c>
      <c r="H14768" s="1">
        <v>45532</v>
      </c>
      <c r="I14768" t="s">
        <v>21</v>
      </c>
      <c r="J14768" t="s">
        <v>27</v>
      </c>
      <c r="K14768" s="2">
        <v>356.44</v>
      </c>
      <c r="L14768" t="s">
        <v>48</v>
      </c>
      <c r="M14768">
        <f>YEAR(Table1[[#This Row],[order_date]])</f>
        <v>2024</v>
      </c>
      <c r="N14768">
        <f>MONTH(Table1[[#This Row],[order_date]])</f>
        <v>8</v>
      </c>
      <c r="O14768" s="3">
        <f>Table1[[#This Row],[sales]]-Table1[[#This Row],[profit]]</f>
        <v>2155.34</v>
      </c>
      <c r="P14768" s="3">
        <f>Table1[[#This Row],[sales]]*Table1[[#This Row],[quantity]]</f>
        <v>12558.900000000001</v>
      </c>
      <c r="Q14768" s="9">
        <f>Table1[[#This Row],[delivery_date]]-Table1[[#This Row],[order_date]]</f>
        <v>7</v>
      </c>
    </row>
    <row r="14769" spans="1:17" x14ac:dyDescent="0.35">
      <c r="A14769" t="s">
        <v>14800</v>
      </c>
      <c r="B14769" t="s">
        <v>41</v>
      </c>
      <c r="C14769" t="s">
        <v>26</v>
      </c>
      <c r="D14769" s="2">
        <v>1422.6</v>
      </c>
      <c r="E14769">
        <v>0.35</v>
      </c>
      <c r="F14769">
        <v>7</v>
      </c>
      <c r="G14769" s="1">
        <v>45049</v>
      </c>
      <c r="H14769" s="1">
        <v>45052</v>
      </c>
      <c r="I14769" t="s">
        <v>21</v>
      </c>
      <c r="J14769" t="s">
        <v>16</v>
      </c>
      <c r="K14769" s="2">
        <v>411.96</v>
      </c>
      <c r="L14769" t="s">
        <v>17</v>
      </c>
      <c r="M14769">
        <f>YEAR(Table1[[#This Row],[order_date]])</f>
        <v>2023</v>
      </c>
      <c r="N14769">
        <f>MONTH(Table1[[#This Row],[order_date]])</f>
        <v>5</v>
      </c>
      <c r="O14769" s="3">
        <f>Table1[[#This Row],[sales]]-Table1[[#This Row],[profit]]</f>
        <v>1010.6399999999999</v>
      </c>
      <c r="P14769" s="3">
        <f>Table1[[#This Row],[sales]]*Table1[[#This Row],[quantity]]</f>
        <v>9958.1999999999989</v>
      </c>
      <c r="Q14769" s="9">
        <f>Table1[[#This Row],[delivery_date]]-Table1[[#This Row],[order_date]]</f>
        <v>3</v>
      </c>
    </row>
    <row r="14770" spans="1:17" x14ac:dyDescent="0.35">
      <c r="A14770" t="s">
        <v>14801</v>
      </c>
      <c r="B14770" t="s">
        <v>41</v>
      </c>
      <c r="C14770" t="s">
        <v>14</v>
      </c>
      <c r="D14770" s="2">
        <v>616.71</v>
      </c>
      <c r="E14770">
        <v>0.11</v>
      </c>
      <c r="F14770">
        <v>9</v>
      </c>
      <c r="G14770" s="1">
        <v>45394</v>
      </c>
      <c r="H14770" s="1">
        <v>45398</v>
      </c>
      <c r="I14770" t="s">
        <v>21</v>
      </c>
      <c r="J14770" t="s">
        <v>16</v>
      </c>
      <c r="K14770" s="2">
        <v>175.27</v>
      </c>
      <c r="L14770" t="s">
        <v>34</v>
      </c>
      <c r="M14770">
        <f>YEAR(Table1[[#This Row],[order_date]])</f>
        <v>2024</v>
      </c>
      <c r="N14770">
        <f>MONTH(Table1[[#This Row],[order_date]])</f>
        <v>4</v>
      </c>
      <c r="O14770" s="3">
        <f>Table1[[#This Row],[sales]]-Table1[[#This Row],[profit]]</f>
        <v>441.44000000000005</v>
      </c>
      <c r="P14770" s="3">
        <f>Table1[[#This Row],[sales]]*Table1[[#This Row],[quantity]]</f>
        <v>5550.39</v>
      </c>
      <c r="Q14770" s="9">
        <f>Table1[[#This Row],[delivery_date]]-Table1[[#This Row],[order_date]]</f>
        <v>4</v>
      </c>
    </row>
    <row r="14771" spans="1:17" x14ac:dyDescent="0.35">
      <c r="A14771" t="s">
        <v>14802</v>
      </c>
      <c r="B14771" t="s">
        <v>41</v>
      </c>
      <c r="C14771" t="s">
        <v>14</v>
      </c>
      <c r="D14771" s="2">
        <v>4309.46</v>
      </c>
      <c r="E14771">
        <v>0.13</v>
      </c>
      <c r="F14771">
        <v>1</v>
      </c>
      <c r="G14771" s="1">
        <v>45117</v>
      </c>
      <c r="H14771" s="1">
        <v>45120</v>
      </c>
      <c r="I14771" t="s">
        <v>15</v>
      </c>
      <c r="J14771" t="s">
        <v>16</v>
      </c>
      <c r="K14771" s="2">
        <v>1215.1400000000001</v>
      </c>
      <c r="L14771" t="s">
        <v>34</v>
      </c>
      <c r="M14771">
        <f>YEAR(Table1[[#This Row],[order_date]])</f>
        <v>2023</v>
      </c>
      <c r="N14771">
        <f>MONTH(Table1[[#This Row],[order_date]])</f>
        <v>7</v>
      </c>
      <c r="O14771" s="3">
        <f>Table1[[#This Row],[sales]]-Table1[[#This Row],[profit]]</f>
        <v>3094.3199999999997</v>
      </c>
      <c r="P14771" s="3">
        <f>Table1[[#This Row],[sales]]*Table1[[#This Row],[quantity]]</f>
        <v>4309.46</v>
      </c>
      <c r="Q14771" s="9">
        <f>Table1[[#This Row],[delivery_date]]-Table1[[#This Row],[order_date]]</f>
        <v>3</v>
      </c>
    </row>
    <row r="14772" spans="1:17" x14ac:dyDescent="0.35">
      <c r="A14772" t="s">
        <v>14803</v>
      </c>
      <c r="B14772" t="s">
        <v>13</v>
      </c>
      <c r="C14772" t="s">
        <v>14</v>
      </c>
      <c r="D14772" s="2">
        <v>848.05</v>
      </c>
      <c r="E14772">
        <v>0.45</v>
      </c>
      <c r="F14772">
        <v>9</v>
      </c>
      <c r="G14772" s="1">
        <v>45181</v>
      </c>
      <c r="H14772" s="1">
        <v>45188</v>
      </c>
      <c r="I14772" t="s">
        <v>15</v>
      </c>
      <c r="J14772" t="s">
        <v>22</v>
      </c>
      <c r="K14772" s="2">
        <v>78.08</v>
      </c>
      <c r="L14772" t="s">
        <v>17</v>
      </c>
      <c r="M14772">
        <f>YEAR(Table1[[#This Row],[order_date]])</f>
        <v>2023</v>
      </c>
      <c r="N14772">
        <f>MONTH(Table1[[#This Row],[order_date]])</f>
        <v>9</v>
      </c>
      <c r="O14772" s="3">
        <f>Table1[[#This Row],[sales]]-Table1[[#This Row],[profit]]</f>
        <v>769.96999999999991</v>
      </c>
      <c r="P14772" s="3">
        <f>Table1[[#This Row],[sales]]*Table1[[#This Row],[quantity]]</f>
        <v>7632.45</v>
      </c>
      <c r="Q14772" s="9">
        <f>Table1[[#This Row],[delivery_date]]-Table1[[#This Row],[order_date]]</f>
        <v>7</v>
      </c>
    </row>
    <row r="14773" spans="1:17" x14ac:dyDescent="0.35">
      <c r="A14773" t="s">
        <v>14804</v>
      </c>
      <c r="B14773" t="s">
        <v>13</v>
      </c>
      <c r="C14773" t="s">
        <v>26</v>
      </c>
      <c r="D14773" s="2">
        <v>574.78</v>
      </c>
      <c r="E14773">
        <v>0.24</v>
      </c>
      <c r="F14773">
        <v>5</v>
      </c>
      <c r="G14773" s="1">
        <v>45138</v>
      </c>
      <c r="H14773" s="1">
        <v>45140</v>
      </c>
      <c r="I14773" t="s">
        <v>21</v>
      </c>
      <c r="J14773" t="s">
        <v>16</v>
      </c>
      <c r="K14773" s="2">
        <v>40.96</v>
      </c>
      <c r="L14773" t="s">
        <v>23</v>
      </c>
      <c r="M14773">
        <f>YEAR(Table1[[#This Row],[order_date]])</f>
        <v>2023</v>
      </c>
      <c r="N14773">
        <f>MONTH(Table1[[#This Row],[order_date]])</f>
        <v>7</v>
      </c>
      <c r="O14773" s="3">
        <f>Table1[[#This Row],[sales]]-Table1[[#This Row],[profit]]</f>
        <v>533.81999999999994</v>
      </c>
      <c r="P14773" s="3">
        <f>Table1[[#This Row],[sales]]*Table1[[#This Row],[quantity]]</f>
        <v>2873.8999999999996</v>
      </c>
      <c r="Q14773" s="9">
        <f>Table1[[#This Row],[delivery_date]]-Table1[[#This Row],[order_date]]</f>
        <v>2</v>
      </c>
    </row>
    <row r="14774" spans="1:17" x14ac:dyDescent="0.35">
      <c r="A14774" t="s">
        <v>14805</v>
      </c>
      <c r="B14774" t="s">
        <v>25</v>
      </c>
      <c r="C14774" t="s">
        <v>20</v>
      </c>
      <c r="D14774" s="2">
        <v>1147.76</v>
      </c>
      <c r="E14774">
        <v>0.28000000000000003</v>
      </c>
      <c r="F14774">
        <v>9</v>
      </c>
      <c r="G14774" s="1">
        <v>45210</v>
      </c>
      <c r="H14774" s="1">
        <v>45217</v>
      </c>
      <c r="I14774" t="s">
        <v>21</v>
      </c>
      <c r="J14774" t="s">
        <v>16</v>
      </c>
      <c r="K14774" s="2">
        <v>89</v>
      </c>
      <c r="L14774" t="s">
        <v>48</v>
      </c>
      <c r="M14774">
        <f>YEAR(Table1[[#This Row],[order_date]])</f>
        <v>2023</v>
      </c>
      <c r="N14774">
        <f>MONTH(Table1[[#This Row],[order_date]])</f>
        <v>10</v>
      </c>
      <c r="O14774" s="3">
        <f>Table1[[#This Row],[sales]]-Table1[[#This Row],[profit]]</f>
        <v>1058.76</v>
      </c>
      <c r="P14774" s="3">
        <f>Table1[[#This Row],[sales]]*Table1[[#This Row],[quantity]]</f>
        <v>10329.84</v>
      </c>
      <c r="Q14774" s="9">
        <f>Table1[[#This Row],[delivery_date]]-Table1[[#This Row],[order_date]]</f>
        <v>7</v>
      </c>
    </row>
    <row r="14775" spans="1:17" x14ac:dyDescent="0.35">
      <c r="A14775" t="s">
        <v>14806</v>
      </c>
      <c r="B14775" t="s">
        <v>41</v>
      </c>
      <c r="C14775" t="s">
        <v>33</v>
      </c>
      <c r="D14775" s="2">
        <v>112.19</v>
      </c>
      <c r="E14775">
        <v>0.06</v>
      </c>
      <c r="F14775">
        <v>5</v>
      </c>
      <c r="G14775" s="1">
        <v>45206</v>
      </c>
      <c r="H14775" s="1">
        <v>45212</v>
      </c>
      <c r="I14775" t="s">
        <v>31</v>
      </c>
      <c r="J14775" t="s">
        <v>27</v>
      </c>
      <c r="K14775" s="2">
        <v>22.16</v>
      </c>
      <c r="L14775" t="s">
        <v>34</v>
      </c>
      <c r="M14775">
        <f>YEAR(Table1[[#This Row],[order_date]])</f>
        <v>2023</v>
      </c>
      <c r="N14775">
        <f>MONTH(Table1[[#This Row],[order_date]])</f>
        <v>10</v>
      </c>
      <c r="O14775" s="3">
        <f>Table1[[#This Row],[sales]]-Table1[[#This Row],[profit]]</f>
        <v>90.03</v>
      </c>
      <c r="P14775" s="3">
        <f>Table1[[#This Row],[sales]]*Table1[[#This Row],[quantity]]</f>
        <v>560.95000000000005</v>
      </c>
      <c r="Q14775" s="9">
        <f>Table1[[#This Row],[delivery_date]]-Table1[[#This Row],[order_date]]</f>
        <v>6</v>
      </c>
    </row>
    <row r="14776" spans="1:17" x14ac:dyDescent="0.35">
      <c r="A14776" t="s">
        <v>14807</v>
      </c>
      <c r="B14776" t="s">
        <v>19</v>
      </c>
      <c r="C14776" t="s">
        <v>20</v>
      </c>
      <c r="D14776" s="2">
        <v>452.63</v>
      </c>
      <c r="E14776">
        <v>0.2</v>
      </c>
      <c r="F14776">
        <v>7</v>
      </c>
      <c r="G14776" s="1">
        <v>45204</v>
      </c>
      <c r="H14776" s="1">
        <v>45207</v>
      </c>
      <c r="I14776" t="s">
        <v>31</v>
      </c>
      <c r="J14776" t="s">
        <v>16</v>
      </c>
      <c r="K14776" s="2">
        <v>61.01</v>
      </c>
      <c r="L14776" t="s">
        <v>23</v>
      </c>
      <c r="M14776">
        <f>YEAR(Table1[[#This Row],[order_date]])</f>
        <v>2023</v>
      </c>
      <c r="N14776">
        <f>MONTH(Table1[[#This Row],[order_date]])</f>
        <v>10</v>
      </c>
      <c r="O14776" s="3">
        <f>Table1[[#This Row],[sales]]-Table1[[#This Row],[profit]]</f>
        <v>391.62</v>
      </c>
      <c r="P14776" s="3">
        <f>Table1[[#This Row],[sales]]*Table1[[#This Row],[quantity]]</f>
        <v>3168.41</v>
      </c>
      <c r="Q14776" s="9">
        <f>Table1[[#This Row],[delivery_date]]-Table1[[#This Row],[order_date]]</f>
        <v>3</v>
      </c>
    </row>
    <row r="14777" spans="1:17" x14ac:dyDescent="0.35">
      <c r="A14777" t="s">
        <v>14808</v>
      </c>
      <c r="B14777" t="s">
        <v>13</v>
      </c>
      <c r="C14777" t="s">
        <v>20</v>
      </c>
      <c r="D14777" s="2">
        <v>3212.46</v>
      </c>
      <c r="E14777">
        <v>0.44</v>
      </c>
      <c r="F14777">
        <v>7</v>
      </c>
      <c r="G14777" s="1">
        <v>45396</v>
      </c>
      <c r="H14777" s="1">
        <v>45402</v>
      </c>
      <c r="I14777" t="s">
        <v>21</v>
      </c>
      <c r="J14777" t="s">
        <v>16</v>
      </c>
      <c r="K14777" s="2">
        <v>863.58</v>
      </c>
      <c r="L14777" t="s">
        <v>48</v>
      </c>
      <c r="M14777">
        <f>YEAR(Table1[[#This Row],[order_date]])</f>
        <v>2024</v>
      </c>
      <c r="N14777">
        <f>MONTH(Table1[[#This Row],[order_date]])</f>
        <v>4</v>
      </c>
      <c r="O14777" s="3">
        <f>Table1[[#This Row],[sales]]-Table1[[#This Row],[profit]]</f>
        <v>2348.88</v>
      </c>
      <c r="P14777" s="3">
        <f>Table1[[#This Row],[sales]]*Table1[[#This Row],[quantity]]</f>
        <v>22487.22</v>
      </c>
      <c r="Q14777" s="9">
        <f>Table1[[#This Row],[delivery_date]]-Table1[[#This Row],[order_date]]</f>
        <v>6</v>
      </c>
    </row>
    <row r="14778" spans="1:17" x14ac:dyDescent="0.35">
      <c r="A14778" t="s">
        <v>14809</v>
      </c>
      <c r="B14778" t="s">
        <v>25</v>
      </c>
      <c r="C14778" t="s">
        <v>36</v>
      </c>
      <c r="D14778" s="2">
        <v>1293.3800000000001</v>
      </c>
      <c r="E14778">
        <v>0.45</v>
      </c>
      <c r="F14778">
        <v>9</v>
      </c>
      <c r="G14778" s="1">
        <v>45094</v>
      </c>
      <c r="H14778" s="1">
        <v>45101</v>
      </c>
      <c r="I14778" t="s">
        <v>21</v>
      </c>
      <c r="J14778" t="s">
        <v>16</v>
      </c>
      <c r="K14778" s="2">
        <v>277.70999999999998</v>
      </c>
      <c r="L14778" t="s">
        <v>39</v>
      </c>
      <c r="M14778">
        <f>YEAR(Table1[[#This Row],[order_date]])</f>
        <v>2023</v>
      </c>
      <c r="N14778">
        <f>MONTH(Table1[[#This Row],[order_date]])</f>
        <v>6</v>
      </c>
      <c r="O14778" s="3">
        <f>Table1[[#This Row],[sales]]-Table1[[#This Row],[profit]]</f>
        <v>1015.6700000000001</v>
      </c>
      <c r="P14778" s="3">
        <f>Table1[[#This Row],[sales]]*Table1[[#This Row],[quantity]]</f>
        <v>11640.420000000002</v>
      </c>
      <c r="Q14778" s="9">
        <f>Table1[[#This Row],[delivery_date]]-Table1[[#This Row],[order_date]]</f>
        <v>7</v>
      </c>
    </row>
    <row r="14779" spans="1:17" x14ac:dyDescent="0.35">
      <c r="A14779" t="s">
        <v>14810</v>
      </c>
      <c r="B14779" t="s">
        <v>41</v>
      </c>
      <c r="C14779" t="s">
        <v>33</v>
      </c>
      <c r="D14779" s="2">
        <v>1758.71</v>
      </c>
      <c r="E14779">
        <v>0.37</v>
      </c>
      <c r="F14779">
        <v>5</v>
      </c>
      <c r="G14779" s="1">
        <v>45129</v>
      </c>
      <c r="H14779" s="1">
        <v>45130</v>
      </c>
      <c r="I14779" t="s">
        <v>31</v>
      </c>
      <c r="J14779" t="s">
        <v>16</v>
      </c>
      <c r="K14779" s="2">
        <v>526.79</v>
      </c>
      <c r="L14779" t="s">
        <v>34</v>
      </c>
      <c r="M14779">
        <f>YEAR(Table1[[#This Row],[order_date]])</f>
        <v>2023</v>
      </c>
      <c r="N14779">
        <f>MONTH(Table1[[#This Row],[order_date]])</f>
        <v>7</v>
      </c>
      <c r="O14779" s="3">
        <f>Table1[[#This Row],[sales]]-Table1[[#This Row],[profit]]</f>
        <v>1231.92</v>
      </c>
      <c r="P14779" s="3">
        <f>Table1[[#This Row],[sales]]*Table1[[#This Row],[quantity]]</f>
        <v>8793.5499999999993</v>
      </c>
      <c r="Q14779" s="9">
        <f>Table1[[#This Row],[delivery_date]]-Table1[[#This Row],[order_date]]</f>
        <v>1</v>
      </c>
    </row>
    <row r="14780" spans="1:17" x14ac:dyDescent="0.35">
      <c r="A14780" t="s">
        <v>14811</v>
      </c>
      <c r="B14780" t="s">
        <v>19</v>
      </c>
      <c r="C14780" t="s">
        <v>14</v>
      </c>
      <c r="D14780" s="2">
        <v>4192.97</v>
      </c>
      <c r="E14780">
        <v>0.27</v>
      </c>
      <c r="F14780">
        <v>7</v>
      </c>
      <c r="G14780" s="1">
        <v>45022</v>
      </c>
      <c r="H14780" s="1">
        <v>45026</v>
      </c>
      <c r="I14780" t="s">
        <v>31</v>
      </c>
      <c r="J14780" t="s">
        <v>22</v>
      </c>
      <c r="K14780" s="2">
        <v>1161.83</v>
      </c>
      <c r="L14780" t="s">
        <v>17</v>
      </c>
      <c r="M14780">
        <f>YEAR(Table1[[#This Row],[order_date]])</f>
        <v>2023</v>
      </c>
      <c r="N14780">
        <f>MONTH(Table1[[#This Row],[order_date]])</f>
        <v>4</v>
      </c>
      <c r="O14780" s="3">
        <f>Table1[[#This Row],[sales]]-Table1[[#This Row],[profit]]</f>
        <v>3031.1400000000003</v>
      </c>
      <c r="P14780" s="3">
        <f>Table1[[#This Row],[sales]]*Table1[[#This Row],[quantity]]</f>
        <v>29350.79</v>
      </c>
      <c r="Q14780" s="9">
        <f>Table1[[#This Row],[delivery_date]]-Table1[[#This Row],[order_date]]</f>
        <v>4</v>
      </c>
    </row>
    <row r="14781" spans="1:17" x14ac:dyDescent="0.35">
      <c r="A14781" t="s">
        <v>14812</v>
      </c>
      <c r="B14781" t="s">
        <v>13</v>
      </c>
      <c r="C14781" t="s">
        <v>20</v>
      </c>
      <c r="D14781" s="2">
        <v>3887.21</v>
      </c>
      <c r="E14781">
        <v>0.47</v>
      </c>
      <c r="F14781">
        <v>5</v>
      </c>
      <c r="G14781" s="1">
        <v>45654</v>
      </c>
      <c r="H14781" s="1">
        <v>45661</v>
      </c>
      <c r="I14781" t="s">
        <v>21</v>
      </c>
      <c r="J14781" t="s">
        <v>16</v>
      </c>
      <c r="K14781" s="2">
        <v>748.93</v>
      </c>
      <c r="L14781" t="s">
        <v>17</v>
      </c>
      <c r="M14781">
        <f>YEAR(Table1[[#This Row],[order_date]])</f>
        <v>2024</v>
      </c>
      <c r="N14781">
        <f>MONTH(Table1[[#This Row],[order_date]])</f>
        <v>12</v>
      </c>
      <c r="O14781" s="3">
        <f>Table1[[#This Row],[sales]]-Table1[[#This Row],[profit]]</f>
        <v>3138.28</v>
      </c>
      <c r="P14781" s="3">
        <f>Table1[[#This Row],[sales]]*Table1[[#This Row],[quantity]]</f>
        <v>19436.05</v>
      </c>
      <c r="Q14781" s="9">
        <f>Table1[[#This Row],[delivery_date]]-Table1[[#This Row],[order_date]]</f>
        <v>7</v>
      </c>
    </row>
    <row r="14782" spans="1:17" x14ac:dyDescent="0.35">
      <c r="A14782" t="s">
        <v>14813</v>
      </c>
      <c r="B14782" t="s">
        <v>19</v>
      </c>
      <c r="C14782" t="s">
        <v>26</v>
      </c>
      <c r="D14782" s="2">
        <v>2512.02</v>
      </c>
      <c r="E14782">
        <v>0.44</v>
      </c>
      <c r="F14782">
        <v>4</v>
      </c>
      <c r="G14782" s="1">
        <v>45542</v>
      </c>
      <c r="H14782" s="1">
        <v>45546</v>
      </c>
      <c r="I14782" t="s">
        <v>15</v>
      </c>
      <c r="J14782" t="s">
        <v>27</v>
      </c>
      <c r="K14782" s="2">
        <v>647.70000000000005</v>
      </c>
      <c r="L14782" t="s">
        <v>48</v>
      </c>
      <c r="M14782">
        <f>YEAR(Table1[[#This Row],[order_date]])</f>
        <v>2024</v>
      </c>
      <c r="N14782">
        <f>MONTH(Table1[[#This Row],[order_date]])</f>
        <v>9</v>
      </c>
      <c r="O14782" s="3">
        <f>Table1[[#This Row],[sales]]-Table1[[#This Row],[profit]]</f>
        <v>1864.32</v>
      </c>
      <c r="P14782" s="3">
        <f>Table1[[#This Row],[sales]]*Table1[[#This Row],[quantity]]</f>
        <v>10048.08</v>
      </c>
      <c r="Q14782" s="9">
        <f>Table1[[#This Row],[delivery_date]]-Table1[[#This Row],[order_date]]</f>
        <v>4</v>
      </c>
    </row>
    <row r="14783" spans="1:17" x14ac:dyDescent="0.35">
      <c r="A14783" t="s">
        <v>14814</v>
      </c>
      <c r="B14783" t="s">
        <v>13</v>
      </c>
      <c r="C14783" t="s">
        <v>20</v>
      </c>
      <c r="D14783" s="2">
        <v>3103.59</v>
      </c>
      <c r="E14783">
        <v>0.42</v>
      </c>
      <c r="F14783">
        <v>1</v>
      </c>
      <c r="G14783" s="1">
        <v>45587</v>
      </c>
      <c r="H14783" s="1">
        <v>45590</v>
      </c>
      <c r="I14783" t="s">
        <v>15</v>
      </c>
      <c r="J14783" t="s">
        <v>22</v>
      </c>
      <c r="K14783" s="2">
        <v>279.56</v>
      </c>
      <c r="L14783" t="s">
        <v>28</v>
      </c>
      <c r="M14783">
        <f>YEAR(Table1[[#This Row],[order_date]])</f>
        <v>2024</v>
      </c>
      <c r="N14783">
        <f>MONTH(Table1[[#This Row],[order_date]])</f>
        <v>10</v>
      </c>
      <c r="O14783" s="3">
        <f>Table1[[#This Row],[sales]]-Table1[[#This Row],[profit]]</f>
        <v>2824.03</v>
      </c>
      <c r="P14783" s="3">
        <f>Table1[[#This Row],[sales]]*Table1[[#This Row],[quantity]]</f>
        <v>3103.59</v>
      </c>
      <c r="Q14783" s="9">
        <f>Table1[[#This Row],[delivery_date]]-Table1[[#This Row],[order_date]]</f>
        <v>3</v>
      </c>
    </row>
    <row r="14784" spans="1:17" x14ac:dyDescent="0.35">
      <c r="A14784" t="s">
        <v>14815</v>
      </c>
      <c r="B14784" t="s">
        <v>25</v>
      </c>
      <c r="C14784" t="s">
        <v>14</v>
      </c>
      <c r="D14784" s="2">
        <v>520.48</v>
      </c>
      <c r="E14784">
        <v>0.44</v>
      </c>
      <c r="F14784">
        <v>5</v>
      </c>
      <c r="G14784" s="1">
        <v>45310</v>
      </c>
      <c r="H14784" s="1">
        <v>45315</v>
      </c>
      <c r="I14784" t="s">
        <v>15</v>
      </c>
      <c r="J14784" t="s">
        <v>22</v>
      </c>
      <c r="K14784" s="2">
        <v>137.94999999999999</v>
      </c>
      <c r="L14784" t="s">
        <v>39</v>
      </c>
      <c r="M14784">
        <f>YEAR(Table1[[#This Row],[order_date]])</f>
        <v>2024</v>
      </c>
      <c r="N14784">
        <f>MONTH(Table1[[#This Row],[order_date]])</f>
        <v>1</v>
      </c>
      <c r="O14784" s="3">
        <f>Table1[[#This Row],[sales]]-Table1[[#This Row],[profit]]</f>
        <v>382.53000000000003</v>
      </c>
      <c r="P14784" s="3">
        <f>Table1[[#This Row],[sales]]*Table1[[#This Row],[quantity]]</f>
        <v>2602.4</v>
      </c>
      <c r="Q14784" s="9">
        <f>Table1[[#This Row],[delivery_date]]-Table1[[#This Row],[order_date]]</f>
        <v>5</v>
      </c>
    </row>
    <row r="14785" spans="1:17" x14ac:dyDescent="0.35">
      <c r="A14785" t="s">
        <v>14816</v>
      </c>
      <c r="B14785" t="s">
        <v>19</v>
      </c>
      <c r="C14785" t="s">
        <v>20</v>
      </c>
      <c r="D14785" s="2">
        <v>3831.81</v>
      </c>
      <c r="E14785">
        <v>0.23</v>
      </c>
      <c r="F14785">
        <v>4</v>
      </c>
      <c r="G14785" s="1">
        <v>45605</v>
      </c>
      <c r="H14785" s="1">
        <v>45607</v>
      </c>
      <c r="I14785" t="s">
        <v>31</v>
      </c>
      <c r="J14785" t="s">
        <v>16</v>
      </c>
      <c r="K14785" s="2">
        <v>877.36</v>
      </c>
      <c r="L14785" t="s">
        <v>28</v>
      </c>
      <c r="M14785">
        <f>YEAR(Table1[[#This Row],[order_date]])</f>
        <v>2024</v>
      </c>
      <c r="N14785">
        <f>MONTH(Table1[[#This Row],[order_date]])</f>
        <v>11</v>
      </c>
      <c r="O14785" s="3">
        <f>Table1[[#This Row],[sales]]-Table1[[#This Row],[profit]]</f>
        <v>2954.45</v>
      </c>
      <c r="P14785" s="3">
        <f>Table1[[#This Row],[sales]]*Table1[[#This Row],[quantity]]</f>
        <v>15327.24</v>
      </c>
      <c r="Q14785" s="9">
        <f>Table1[[#This Row],[delivery_date]]-Table1[[#This Row],[order_date]]</f>
        <v>2</v>
      </c>
    </row>
    <row r="14786" spans="1:17" x14ac:dyDescent="0.35">
      <c r="A14786" t="s">
        <v>14817</v>
      </c>
      <c r="B14786" t="s">
        <v>41</v>
      </c>
      <c r="C14786" t="s">
        <v>36</v>
      </c>
      <c r="D14786" s="2">
        <v>2629.34</v>
      </c>
      <c r="E14786">
        <v>0.26</v>
      </c>
      <c r="F14786">
        <v>1</v>
      </c>
      <c r="G14786" s="1">
        <v>45035</v>
      </c>
      <c r="H14786" s="1">
        <v>45042</v>
      </c>
      <c r="I14786" t="s">
        <v>31</v>
      </c>
      <c r="J14786" t="s">
        <v>27</v>
      </c>
      <c r="K14786" s="2">
        <v>386.03</v>
      </c>
      <c r="L14786" t="s">
        <v>48</v>
      </c>
      <c r="M14786">
        <f>YEAR(Table1[[#This Row],[order_date]])</f>
        <v>2023</v>
      </c>
      <c r="N14786">
        <f>MONTH(Table1[[#This Row],[order_date]])</f>
        <v>4</v>
      </c>
      <c r="O14786" s="3">
        <f>Table1[[#This Row],[sales]]-Table1[[#This Row],[profit]]</f>
        <v>2243.3100000000004</v>
      </c>
      <c r="P14786" s="3">
        <f>Table1[[#This Row],[sales]]*Table1[[#This Row],[quantity]]</f>
        <v>2629.34</v>
      </c>
      <c r="Q14786" s="9">
        <f>Table1[[#This Row],[delivery_date]]-Table1[[#This Row],[order_date]]</f>
        <v>7</v>
      </c>
    </row>
    <row r="14787" spans="1:17" x14ac:dyDescent="0.35">
      <c r="A14787" t="s">
        <v>14818</v>
      </c>
      <c r="B14787" t="s">
        <v>41</v>
      </c>
      <c r="C14787" t="s">
        <v>36</v>
      </c>
      <c r="D14787" s="2">
        <v>2897.65</v>
      </c>
      <c r="E14787">
        <v>0.21</v>
      </c>
      <c r="F14787">
        <v>1</v>
      </c>
      <c r="G14787" s="1">
        <v>45264</v>
      </c>
      <c r="H14787" s="1">
        <v>45269</v>
      </c>
      <c r="I14787" t="s">
        <v>21</v>
      </c>
      <c r="J14787" t="s">
        <v>22</v>
      </c>
      <c r="K14787" s="2">
        <v>729.51</v>
      </c>
      <c r="L14787" t="s">
        <v>28</v>
      </c>
      <c r="M14787">
        <f>YEAR(Table1[[#This Row],[order_date]])</f>
        <v>2023</v>
      </c>
      <c r="N14787">
        <f>MONTH(Table1[[#This Row],[order_date]])</f>
        <v>12</v>
      </c>
      <c r="O14787" s="3">
        <f>Table1[[#This Row],[sales]]-Table1[[#This Row],[profit]]</f>
        <v>2168.1400000000003</v>
      </c>
      <c r="P14787" s="3">
        <f>Table1[[#This Row],[sales]]*Table1[[#This Row],[quantity]]</f>
        <v>2897.65</v>
      </c>
      <c r="Q14787" s="9">
        <f>Table1[[#This Row],[delivery_date]]-Table1[[#This Row],[order_date]]</f>
        <v>5</v>
      </c>
    </row>
    <row r="14788" spans="1:17" x14ac:dyDescent="0.35">
      <c r="A14788" t="s">
        <v>14819</v>
      </c>
      <c r="B14788" t="s">
        <v>13</v>
      </c>
      <c r="C14788" t="s">
        <v>20</v>
      </c>
      <c r="D14788" s="2">
        <v>3361.08</v>
      </c>
      <c r="E14788">
        <v>0.37</v>
      </c>
      <c r="F14788">
        <v>5</v>
      </c>
      <c r="G14788" s="1">
        <v>44984</v>
      </c>
      <c r="H14788" s="1">
        <v>44987</v>
      </c>
      <c r="I14788" t="s">
        <v>21</v>
      </c>
      <c r="J14788" t="s">
        <v>16</v>
      </c>
      <c r="K14788" s="2">
        <v>720.24</v>
      </c>
      <c r="L14788" t="s">
        <v>48</v>
      </c>
      <c r="M14788">
        <f>YEAR(Table1[[#This Row],[order_date]])</f>
        <v>2023</v>
      </c>
      <c r="N14788">
        <f>MONTH(Table1[[#This Row],[order_date]])</f>
        <v>2</v>
      </c>
      <c r="O14788" s="3">
        <f>Table1[[#This Row],[sales]]-Table1[[#This Row],[profit]]</f>
        <v>2640.84</v>
      </c>
      <c r="P14788" s="3">
        <f>Table1[[#This Row],[sales]]*Table1[[#This Row],[quantity]]</f>
        <v>16805.400000000001</v>
      </c>
      <c r="Q14788" s="9">
        <f>Table1[[#This Row],[delivery_date]]-Table1[[#This Row],[order_date]]</f>
        <v>3</v>
      </c>
    </row>
    <row r="14789" spans="1:17" x14ac:dyDescent="0.35">
      <c r="A14789" t="s">
        <v>14820</v>
      </c>
      <c r="B14789" t="s">
        <v>41</v>
      </c>
      <c r="C14789" t="s">
        <v>36</v>
      </c>
      <c r="D14789" s="2">
        <v>2550.86</v>
      </c>
      <c r="E14789">
        <v>0.3</v>
      </c>
      <c r="F14789">
        <v>9</v>
      </c>
      <c r="G14789" s="1">
        <v>45124</v>
      </c>
      <c r="H14789" s="1">
        <v>45126</v>
      </c>
      <c r="I14789" t="s">
        <v>21</v>
      </c>
      <c r="J14789" t="s">
        <v>16</v>
      </c>
      <c r="K14789" s="2">
        <v>182.97</v>
      </c>
      <c r="L14789" t="s">
        <v>23</v>
      </c>
      <c r="M14789">
        <f>YEAR(Table1[[#This Row],[order_date]])</f>
        <v>2023</v>
      </c>
      <c r="N14789">
        <f>MONTH(Table1[[#This Row],[order_date]])</f>
        <v>7</v>
      </c>
      <c r="O14789" s="3">
        <f>Table1[[#This Row],[sales]]-Table1[[#This Row],[profit]]</f>
        <v>2367.8900000000003</v>
      </c>
      <c r="P14789" s="3">
        <f>Table1[[#This Row],[sales]]*Table1[[#This Row],[quantity]]</f>
        <v>22957.74</v>
      </c>
      <c r="Q14789" s="9">
        <f>Table1[[#This Row],[delivery_date]]-Table1[[#This Row],[order_date]]</f>
        <v>2</v>
      </c>
    </row>
    <row r="14790" spans="1:17" x14ac:dyDescent="0.35">
      <c r="A14790" t="s">
        <v>14821</v>
      </c>
      <c r="B14790" t="s">
        <v>19</v>
      </c>
      <c r="C14790" t="s">
        <v>26</v>
      </c>
      <c r="D14790" s="2">
        <v>2656.29</v>
      </c>
      <c r="E14790">
        <v>0.03</v>
      </c>
      <c r="F14790">
        <v>1</v>
      </c>
      <c r="G14790" s="1">
        <v>45611</v>
      </c>
      <c r="H14790" s="1">
        <v>45618</v>
      </c>
      <c r="I14790" t="s">
        <v>21</v>
      </c>
      <c r="J14790" t="s">
        <v>16</v>
      </c>
      <c r="K14790" s="2">
        <v>782.89</v>
      </c>
      <c r="L14790" t="s">
        <v>39</v>
      </c>
      <c r="M14790">
        <f>YEAR(Table1[[#This Row],[order_date]])</f>
        <v>2024</v>
      </c>
      <c r="N14790">
        <f>MONTH(Table1[[#This Row],[order_date]])</f>
        <v>11</v>
      </c>
      <c r="O14790" s="3">
        <f>Table1[[#This Row],[sales]]-Table1[[#This Row],[profit]]</f>
        <v>1873.4</v>
      </c>
      <c r="P14790" s="3">
        <f>Table1[[#This Row],[sales]]*Table1[[#This Row],[quantity]]</f>
        <v>2656.29</v>
      </c>
      <c r="Q14790" s="9">
        <f>Table1[[#This Row],[delivery_date]]-Table1[[#This Row],[order_date]]</f>
        <v>7</v>
      </c>
    </row>
    <row r="14791" spans="1:17" x14ac:dyDescent="0.35">
      <c r="A14791" t="s">
        <v>14822</v>
      </c>
      <c r="B14791" t="s">
        <v>25</v>
      </c>
      <c r="C14791" t="s">
        <v>33</v>
      </c>
      <c r="D14791" s="2">
        <v>2548.21</v>
      </c>
      <c r="E14791">
        <v>7.0000000000000007E-2</v>
      </c>
      <c r="F14791">
        <v>8</v>
      </c>
      <c r="G14791" s="1">
        <v>45566</v>
      </c>
      <c r="H14791" s="1">
        <v>45572</v>
      </c>
      <c r="I14791" t="s">
        <v>15</v>
      </c>
      <c r="J14791" t="s">
        <v>27</v>
      </c>
      <c r="K14791" s="2">
        <v>300.16000000000003</v>
      </c>
      <c r="L14791" t="s">
        <v>48</v>
      </c>
      <c r="M14791">
        <f>YEAR(Table1[[#This Row],[order_date]])</f>
        <v>2024</v>
      </c>
      <c r="N14791">
        <f>MONTH(Table1[[#This Row],[order_date]])</f>
        <v>10</v>
      </c>
      <c r="O14791" s="3">
        <f>Table1[[#This Row],[sales]]-Table1[[#This Row],[profit]]</f>
        <v>2248.0500000000002</v>
      </c>
      <c r="P14791" s="3">
        <f>Table1[[#This Row],[sales]]*Table1[[#This Row],[quantity]]</f>
        <v>20385.68</v>
      </c>
      <c r="Q14791" s="9">
        <f>Table1[[#This Row],[delivery_date]]-Table1[[#This Row],[order_date]]</f>
        <v>6</v>
      </c>
    </row>
    <row r="14792" spans="1:17" x14ac:dyDescent="0.35">
      <c r="A14792" t="s">
        <v>14823</v>
      </c>
      <c r="B14792" t="s">
        <v>13</v>
      </c>
      <c r="C14792" t="s">
        <v>20</v>
      </c>
      <c r="D14792" s="2">
        <v>2534.41</v>
      </c>
      <c r="E14792">
        <v>0.1</v>
      </c>
      <c r="F14792">
        <v>9</v>
      </c>
      <c r="G14792" s="1">
        <v>45261</v>
      </c>
      <c r="H14792" s="1">
        <v>45265</v>
      </c>
      <c r="I14792" t="s">
        <v>31</v>
      </c>
      <c r="J14792" t="s">
        <v>22</v>
      </c>
      <c r="K14792" s="2">
        <v>473.47</v>
      </c>
      <c r="L14792" t="s">
        <v>48</v>
      </c>
      <c r="M14792">
        <f>YEAR(Table1[[#This Row],[order_date]])</f>
        <v>2023</v>
      </c>
      <c r="N14792">
        <f>MONTH(Table1[[#This Row],[order_date]])</f>
        <v>12</v>
      </c>
      <c r="O14792" s="3">
        <f>Table1[[#This Row],[sales]]-Table1[[#This Row],[profit]]</f>
        <v>2060.9399999999996</v>
      </c>
      <c r="P14792" s="3">
        <f>Table1[[#This Row],[sales]]*Table1[[#This Row],[quantity]]</f>
        <v>22809.69</v>
      </c>
      <c r="Q14792" s="9">
        <f>Table1[[#This Row],[delivery_date]]-Table1[[#This Row],[order_date]]</f>
        <v>4</v>
      </c>
    </row>
    <row r="14793" spans="1:17" x14ac:dyDescent="0.35">
      <c r="A14793" t="s">
        <v>14824</v>
      </c>
      <c r="B14793" t="s">
        <v>19</v>
      </c>
      <c r="C14793" t="s">
        <v>26</v>
      </c>
      <c r="D14793" s="2">
        <v>3776.01</v>
      </c>
      <c r="E14793">
        <v>0.34</v>
      </c>
      <c r="F14793">
        <v>4</v>
      </c>
      <c r="G14793" s="1">
        <v>45423</v>
      </c>
      <c r="H14793" s="1">
        <v>45425</v>
      </c>
      <c r="I14793" t="s">
        <v>31</v>
      </c>
      <c r="J14793" t="s">
        <v>22</v>
      </c>
      <c r="K14793" s="2">
        <v>1009.37</v>
      </c>
      <c r="L14793" t="s">
        <v>48</v>
      </c>
      <c r="M14793">
        <f>YEAR(Table1[[#This Row],[order_date]])</f>
        <v>2024</v>
      </c>
      <c r="N14793">
        <f>MONTH(Table1[[#This Row],[order_date]])</f>
        <v>5</v>
      </c>
      <c r="O14793" s="3">
        <f>Table1[[#This Row],[sales]]-Table1[[#This Row],[profit]]</f>
        <v>2766.6400000000003</v>
      </c>
      <c r="P14793" s="3">
        <f>Table1[[#This Row],[sales]]*Table1[[#This Row],[quantity]]</f>
        <v>15104.04</v>
      </c>
      <c r="Q14793" s="9">
        <f>Table1[[#This Row],[delivery_date]]-Table1[[#This Row],[order_date]]</f>
        <v>2</v>
      </c>
    </row>
    <row r="14794" spans="1:17" x14ac:dyDescent="0.35">
      <c r="A14794" t="s">
        <v>14825</v>
      </c>
      <c r="B14794" t="s">
        <v>13</v>
      </c>
      <c r="C14794" t="s">
        <v>26</v>
      </c>
      <c r="D14794" s="2">
        <v>2193.3200000000002</v>
      </c>
      <c r="E14794">
        <v>0.05</v>
      </c>
      <c r="F14794">
        <v>8</v>
      </c>
      <c r="G14794" s="1">
        <v>45244</v>
      </c>
      <c r="H14794" s="1">
        <v>45245</v>
      </c>
      <c r="I14794" t="s">
        <v>31</v>
      </c>
      <c r="J14794" t="s">
        <v>16</v>
      </c>
      <c r="K14794" s="2">
        <v>267.97000000000003</v>
      </c>
      <c r="L14794" t="s">
        <v>39</v>
      </c>
      <c r="M14794">
        <f>YEAR(Table1[[#This Row],[order_date]])</f>
        <v>2023</v>
      </c>
      <c r="N14794">
        <f>MONTH(Table1[[#This Row],[order_date]])</f>
        <v>11</v>
      </c>
      <c r="O14794" s="3">
        <f>Table1[[#This Row],[sales]]-Table1[[#This Row],[profit]]</f>
        <v>1925.3500000000001</v>
      </c>
      <c r="P14794" s="3">
        <f>Table1[[#This Row],[sales]]*Table1[[#This Row],[quantity]]</f>
        <v>17546.560000000001</v>
      </c>
      <c r="Q14794" s="9">
        <f>Table1[[#This Row],[delivery_date]]-Table1[[#This Row],[order_date]]</f>
        <v>1</v>
      </c>
    </row>
    <row r="14795" spans="1:17" x14ac:dyDescent="0.35">
      <c r="A14795" t="s">
        <v>14826</v>
      </c>
      <c r="B14795" t="s">
        <v>25</v>
      </c>
      <c r="C14795" t="s">
        <v>26</v>
      </c>
      <c r="D14795" s="2">
        <v>114.18</v>
      </c>
      <c r="E14795">
        <v>0.27</v>
      </c>
      <c r="F14795">
        <v>1</v>
      </c>
      <c r="G14795" s="1">
        <v>45092</v>
      </c>
      <c r="H14795" s="1">
        <v>45095</v>
      </c>
      <c r="I14795" t="s">
        <v>31</v>
      </c>
      <c r="J14795" t="s">
        <v>16</v>
      </c>
      <c r="K14795" s="2">
        <v>12.3</v>
      </c>
      <c r="L14795" t="s">
        <v>28</v>
      </c>
      <c r="M14795">
        <f>YEAR(Table1[[#This Row],[order_date]])</f>
        <v>2023</v>
      </c>
      <c r="N14795">
        <f>MONTH(Table1[[#This Row],[order_date]])</f>
        <v>6</v>
      </c>
      <c r="O14795" s="3">
        <f>Table1[[#This Row],[sales]]-Table1[[#This Row],[profit]]</f>
        <v>101.88000000000001</v>
      </c>
      <c r="P14795" s="3">
        <f>Table1[[#This Row],[sales]]*Table1[[#This Row],[quantity]]</f>
        <v>114.18</v>
      </c>
      <c r="Q14795" s="9">
        <f>Table1[[#This Row],[delivery_date]]-Table1[[#This Row],[order_date]]</f>
        <v>3</v>
      </c>
    </row>
    <row r="14796" spans="1:17" x14ac:dyDescent="0.35">
      <c r="A14796" t="s">
        <v>14827</v>
      </c>
      <c r="B14796" t="s">
        <v>13</v>
      </c>
      <c r="C14796" t="s">
        <v>14</v>
      </c>
      <c r="D14796" s="2">
        <v>3099.11</v>
      </c>
      <c r="E14796">
        <v>0.42</v>
      </c>
      <c r="F14796">
        <v>4</v>
      </c>
      <c r="G14796" s="1">
        <v>45502</v>
      </c>
      <c r="H14796" s="1">
        <v>45505</v>
      </c>
      <c r="I14796" t="s">
        <v>15</v>
      </c>
      <c r="J14796" t="s">
        <v>22</v>
      </c>
      <c r="K14796" s="2">
        <v>585.22</v>
      </c>
      <c r="L14796" t="s">
        <v>48</v>
      </c>
      <c r="M14796">
        <f>YEAR(Table1[[#This Row],[order_date]])</f>
        <v>2024</v>
      </c>
      <c r="N14796">
        <f>MONTH(Table1[[#This Row],[order_date]])</f>
        <v>7</v>
      </c>
      <c r="O14796" s="3">
        <f>Table1[[#This Row],[sales]]-Table1[[#This Row],[profit]]</f>
        <v>2513.8900000000003</v>
      </c>
      <c r="P14796" s="3">
        <f>Table1[[#This Row],[sales]]*Table1[[#This Row],[quantity]]</f>
        <v>12396.44</v>
      </c>
      <c r="Q14796" s="9">
        <f>Table1[[#This Row],[delivery_date]]-Table1[[#This Row],[order_date]]</f>
        <v>3</v>
      </c>
    </row>
    <row r="14797" spans="1:17" x14ac:dyDescent="0.35">
      <c r="A14797" t="s">
        <v>14828</v>
      </c>
      <c r="B14797" t="s">
        <v>41</v>
      </c>
      <c r="C14797" t="s">
        <v>20</v>
      </c>
      <c r="D14797" s="2">
        <v>4768.05</v>
      </c>
      <c r="E14797">
        <v>0.47</v>
      </c>
      <c r="F14797">
        <v>2</v>
      </c>
      <c r="G14797" s="1">
        <v>45546</v>
      </c>
      <c r="H14797" s="1">
        <v>45551</v>
      </c>
      <c r="I14797" t="s">
        <v>21</v>
      </c>
      <c r="J14797" t="s">
        <v>16</v>
      </c>
      <c r="K14797" s="2">
        <v>657.8</v>
      </c>
      <c r="L14797" t="s">
        <v>28</v>
      </c>
      <c r="M14797">
        <f>YEAR(Table1[[#This Row],[order_date]])</f>
        <v>2024</v>
      </c>
      <c r="N14797">
        <f>MONTH(Table1[[#This Row],[order_date]])</f>
        <v>9</v>
      </c>
      <c r="O14797" s="3">
        <f>Table1[[#This Row],[sales]]-Table1[[#This Row],[profit]]</f>
        <v>4110.25</v>
      </c>
      <c r="P14797" s="3">
        <f>Table1[[#This Row],[sales]]*Table1[[#This Row],[quantity]]</f>
        <v>9536.1</v>
      </c>
      <c r="Q14797" s="9">
        <f>Table1[[#This Row],[delivery_date]]-Table1[[#This Row],[order_date]]</f>
        <v>5</v>
      </c>
    </row>
    <row r="14798" spans="1:17" x14ac:dyDescent="0.35">
      <c r="A14798" t="s">
        <v>14829</v>
      </c>
      <c r="B14798" t="s">
        <v>41</v>
      </c>
      <c r="C14798" t="s">
        <v>20</v>
      </c>
      <c r="D14798" s="2">
        <v>1359.1</v>
      </c>
      <c r="E14798">
        <v>0.21</v>
      </c>
      <c r="F14798">
        <v>4</v>
      </c>
      <c r="G14798" s="1">
        <v>45307</v>
      </c>
      <c r="H14798" s="1">
        <v>45313</v>
      </c>
      <c r="I14798" t="s">
        <v>31</v>
      </c>
      <c r="J14798" t="s">
        <v>16</v>
      </c>
      <c r="K14798" s="2">
        <v>303.04000000000002</v>
      </c>
      <c r="L14798" t="s">
        <v>17</v>
      </c>
      <c r="M14798">
        <f>YEAR(Table1[[#This Row],[order_date]])</f>
        <v>2024</v>
      </c>
      <c r="N14798">
        <f>MONTH(Table1[[#This Row],[order_date]])</f>
        <v>1</v>
      </c>
      <c r="O14798" s="3">
        <f>Table1[[#This Row],[sales]]-Table1[[#This Row],[profit]]</f>
        <v>1056.06</v>
      </c>
      <c r="P14798" s="3">
        <f>Table1[[#This Row],[sales]]*Table1[[#This Row],[quantity]]</f>
        <v>5436.4</v>
      </c>
      <c r="Q14798" s="9">
        <f>Table1[[#This Row],[delivery_date]]-Table1[[#This Row],[order_date]]</f>
        <v>6</v>
      </c>
    </row>
    <row r="14799" spans="1:17" x14ac:dyDescent="0.35">
      <c r="A14799" t="s">
        <v>14830</v>
      </c>
      <c r="B14799" t="s">
        <v>13</v>
      </c>
      <c r="C14799" t="s">
        <v>20</v>
      </c>
      <c r="D14799" s="2">
        <v>4099.3500000000004</v>
      </c>
      <c r="E14799">
        <v>0.27</v>
      </c>
      <c r="F14799">
        <v>2</v>
      </c>
      <c r="G14799" s="1">
        <v>45554</v>
      </c>
      <c r="H14799" s="1">
        <v>45555</v>
      </c>
      <c r="I14799" t="s">
        <v>31</v>
      </c>
      <c r="J14799" t="s">
        <v>27</v>
      </c>
      <c r="K14799" s="2">
        <v>534.76</v>
      </c>
      <c r="L14799" t="s">
        <v>23</v>
      </c>
      <c r="M14799">
        <f>YEAR(Table1[[#This Row],[order_date]])</f>
        <v>2024</v>
      </c>
      <c r="N14799">
        <f>MONTH(Table1[[#This Row],[order_date]])</f>
        <v>9</v>
      </c>
      <c r="O14799" s="3">
        <f>Table1[[#This Row],[sales]]-Table1[[#This Row],[profit]]</f>
        <v>3564.59</v>
      </c>
      <c r="P14799" s="3">
        <f>Table1[[#This Row],[sales]]*Table1[[#This Row],[quantity]]</f>
        <v>8198.7000000000007</v>
      </c>
      <c r="Q14799" s="9">
        <f>Table1[[#This Row],[delivery_date]]-Table1[[#This Row],[order_date]]</f>
        <v>1</v>
      </c>
    </row>
    <row r="14800" spans="1:17" x14ac:dyDescent="0.35">
      <c r="A14800" t="s">
        <v>14831</v>
      </c>
      <c r="B14800" t="s">
        <v>25</v>
      </c>
      <c r="C14800" t="s">
        <v>33</v>
      </c>
      <c r="D14800" s="2">
        <v>2331.9</v>
      </c>
      <c r="E14800">
        <v>0.42</v>
      </c>
      <c r="F14800">
        <v>3</v>
      </c>
      <c r="G14800" s="1">
        <v>45270</v>
      </c>
      <c r="H14800" s="1">
        <v>45275</v>
      </c>
      <c r="I14800" t="s">
        <v>31</v>
      </c>
      <c r="J14800" t="s">
        <v>22</v>
      </c>
      <c r="K14800" s="2">
        <v>693.31</v>
      </c>
      <c r="L14800" t="s">
        <v>17</v>
      </c>
      <c r="M14800">
        <f>YEAR(Table1[[#This Row],[order_date]])</f>
        <v>2023</v>
      </c>
      <c r="N14800">
        <f>MONTH(Table1[[#This Row],[order_date]])</f>
        <v>12</v>
      </c>
      <c r="O14800" s="3">
        <f>Table1[[#This Row],[sales]]-Table1[[#This Row],[profit]]</f>
        <v>1638.5900000000001</v>
      </c>
      <c r="P14800" s="3">
        <f>Table1[[#This Row],[sales]]*Table1[[#This Row],[quantity]]</f>
        <v>6995.7000000000007</v>
      </c>
      <c r="Q14800" s="9">
        <f>Table1[[#This Row],[delivery_date]]-Table1[[#This Row],[order_date]]</f>
        <v>5</v>
      </c>
    </row>
    <row r="14801" spans="1:17" x14ac:dyDescent="0.35">
      <c r="A14801" t="s">
        <v>14832</v>
      </c>
      <c r="B14801" t="s">
        <v>25</v>
      </c>
      <c r="C14801" t="s">
        <v>26</v>
      </c>
      <c r="D14801" s="2">
        <v>3250.61</v>
      </c>
      <c r="E14801">
        <v>0.47</v>
      </c>
      <c r="F14801">
        <v>1</v>
      </c>
      <c r="G14801" s="1">
        <v>45637</v>
      </c>
      <c r="H14801" s="1">
        <v>45638</v>
      </c>
      <c r="I14801" t="s">
        <v>21</v>
      </c>
      <c r="J14801" t="s">
        <v>27</v>
      </c>
      <c r="K14801" s="2">
        <v>392.35</v>
      </c>
      <c r="L14801" t="s">
        <v>17</v>
      </c>
      <c r="M14801">
        <f>YEAR(Table1[[#This Row],[order_date]])</f>
        <v>2024</v>
      </c>
      <c r="N14801">
        <f>MONTH(Table1[[#This Row],[order_date]])</f>
        <v>12</v>
      </c>
      <c r="O14801" s="3">
        <f>Table1[[#This Row],[sales]]-Table1[[#This Row],[profit]]</f>
        <v>2858.26</v>
      </c>
      <c r="P14801" s="3">
        <f>Table1[[#This Row],[sales]]*Table1[[#This Row],[quantity]]</f>
        <v>3250.61</v>
      </c>
      <c r="Q14801" s="9">
        <f>Table1[[#This Row],[delivery_date]]-Table1[[#This Row],[order_date]]</f>
        <v>1</v>
      </c>
    </row>
    <row r="14802" spans="1:17" x14ac:dyDescent="0.35">
      <c r="A14802" t="s">
        <v>14833</v>
      </c>
      <c r="B14802" t="s">
        <v>41</v>
      </c>
      <c r="C14802" t="s">
        <v>20</v>
      </c>
      <c r="D14802" s="2">
        <v>4465.28</v>
      </c>
      <c r="E14802">
        <v>0.19</v>
      </c>
      <c r="F14802">
        <v>3</v>
      </c>
      <c r="G14802" s="1">
        <v>45641</v>
      </c>
      <c r="H14802" s="1">
        <v>45645</v>
      </c>
      <c r="I14802" t="s">
        <v>31</v>
      </c>
      <c r="J14802" t="s">
        <v>16</v>
      </c>
      <c r="K14802" s="2">
        <v>934.81</v>
      </c>
      <c r="L14802" t="s">
        <v>39</v>
      </c>
      <c r="M14802">
        <f>YEAR(Table1[[#This Row],[order_date]])</f>
        <v>2024</v>
      </c>
      <c r="N14802">
        <f>MONTH(Table1[[#This Row],[order_date]])</f>
        <v>12</v>
      </c>
      <c r="O14802" s="3">
        <f>Table1[[#This Row],[sales]]-Table1[[#This Row],[profit]]</f>
        <v>3530.47</v>
      </c>
      <c r="P14802" s="3">
        <f>Table1[[#This Row],[sales]]*Table1[[#This Row],[quantity]]</f>
        <v>13395.84</v>
      </c>
      <c r="Q14802" s="9">
        <f>Table1[[#This Row],[delivery_date]]-Table1[[#This Row],[order_date]]</f>
        <v>4</v>
      </c>
    </row>
    <row r="14803" spans="1:17" x14ac:dyDescent="0.35">
      <c r="A14803" t="s">
        <v>14834</v>
      </c>
      <c r="B14803" t="s">
        <v>25</v>
      </c>
      <c r="C14803" t="s">
        <v>36</v>
      </c>
      <c r="D14803" s="2">
        <v>3877.97</v>
      </c>
      <c r="E14803">
        <v>0.18</v>
      </c>
      <c r="F14803">
        <v>7</v>
      </c>
      <c r="G14803" s="1">
        <v>45516</v>
      </c>
      <c r="H14803" s="1">
        <v>45518</v>
      </c>
      <c r="I14803" t="s">
        <v>21</v>
      </c>
      <c r="J14803" t="s">
        <v>16</v>
      </c>
      <c r="K14803" s="2">
        <v>457.08</v>
      </c>
      <c r="L14803" t="s">
        <v>23</v>
      </c>
      <c r="M14803">
        <f>YEAR(Table1[[#This Row],[order_date]])</f>
        <v>2024</v>
      </c>
      <c r="N14803">
        <f>MONTH(Table1[[#This Row],[order_date]])</f>
        <v>8</v>
      </c>
      <c r="O14803" s="3">
        <f>Table1[[#This Row],[sales]]-Table1[[#This Row],[profit]]</f>
        <v>3420.89</v>
      </c>
      <c r="P14803" s="3">
        <f>Table1[[#This Row],[sales]]*Table1[[#This Row],[quantity]]</f>
        <v>27145.789999999997</v>
      </c>
      <c r="Q14803" s="9">
        <f>Table1[[#This Row],[delivery_date]]-Table1[[#This Row],[order_date]]</f>
        <v>2</v>
      </c>
    </row>
    <row r="14804" spans="1:17" x14ac:dyDescent="0.35">
      <c r="A14804" t="s">
        <v>14835</v>
      </c>
      <c r="B14804" t="s">
        <v>13</v>
      </c>
      <c r="C14804" t="s">
        <v>14</v>
      </c>
      <c r="D14804" s="2">
        <v>4434.41</v>
      </c>
      <c r="E14804">
        <v>0.23</v>
      </c>
      <c r="F14804">
        <v>8</v>
      </c>
      <c r="G14804" s="1">
        <v>45330</v>
      </c>
      <c r="H14804" s="1">
        <v>45334</v>
      </c>
      <c r="I14804" t="s">
        <v>15</v>
      </c>
      <c r="J14804" t="s">
        <v>22</v>
      </c>
      <c r="K14804" s="2">
        <v>733.27</v>
      </c>
      <c r="L14804" t="s">
        <v>48</v>
      </c>
      <c r="M14804">
        <f>YEAR(Table1[[#This Row],[order_date]])</f>
        <v>2024</v>
      </c>
      <c r="N14804">
        <f>MONTH(Table1[[#This Row],[order_date]])</f>
        <v>2</v>
      </c>
      <c r="O14804" s="3">
        <f>Table1[[#This Row],[sales]]-Table1[[#This Row],[profit]]</f>
        <v>3701.14</v>
      </c>
      <c r="P14804" s="3">
        <f>Table1[[#This Row],[sales]]*Table1[[#This Row],[quantity]]</f>
        <v>35475.279999999999</v>
      </c>
      <c r="Q14804" s="9">
        <f>Table1[[#This Row],[delivery_date]]-Table1[[#This Row],[order_date]]</f>
        <v>4</v>
      </c>
    </row>
    <row r="14805" spans="1:17" x14ac:dyDescent="0.35">
      <c r="A14805" t="s">
        <v>14836</v>
      </c>
      <c r="B14805" t="s">
        <v>19</v>
      </c>
      <c r="C14805" t="s">
        <v>33</v>
      </c>
      <c r="D14805" s="2">
        <v>146.65</v>
      </c>
      <c r="E14805">
        <v>0.13</v>
      </c>
      <c r="F14805">
        <v>6</v>
      </c>
      <c r="G14805" s="1">
        <v>45466</v>
      </c>
      <c r="H14805" s="1">
        <v>45468</v>
      </c>
      <c r="I14805" t="s">
        <v>31</v>
      </c>
      <c r="J14805" t="s">
        <v>27</v>
      </c>
      <c r="K14805" s="2">
        <v>18.010000000000002</v>
      </c>
      <c r="L14805" t="s">
        <v>48</v>
      </c>
      <c r="M14805">
        <f>YEAR(Table1[[#This Row],[order_date]])</f>
        <v>2024</v>
      </c>
      <c r="N14805">
        <f>MONTH(Table1[[#This Row],[order_date]])</f>
        <v>6</v>
      </c>
      <c r="O14805" s="3">
        <f>Table1[[#This Row],[sales]]-Table1[[#This Row],[profit]]</f>
        <v>128.64000000000001</v>
      </c>
      <c r="P14805" s="3">
        <f>Table1[[#This Row],[sales]]*Table1[[#This Row],[quantity]]</f>
        <v>879.90000000000009</v>
      </c>
      <c r="Q14805" s="9">
        <f>Table1[[#This Row],[delivery_date]]-Table1[[#This Row],[order_date]]</f>
        <v>2</v>
      </c>
    </row>
    <row r="14806" spans="1:17" x14ac:dyDescent="0.35">
      <c r="A14806" t="s">
        <v>14837</v>
      </c>
      <c r="B14806" t="s">
        <v>13</v>
      </c>
      <c r="C14806" t="s">
        <v>14</v>
      </c>
      <c r="D14806" s="2">
        <v>1017.84</v>
      </c>
      <c r="E14806">
        <v>0.43</v>
      </c>
      <c r="F14806">
        <v>1</v>
      </c>
      <c r="G14806" s="1">
        <v>45156</v>
      </c>
      <c r="H14806" s="1">
        <v>45163</v>
      </c>
      <c r="I14806" t="s">
        <v>21</v>
      </c>
      <c r="J14806" t="s">
        <v>16</v>
      </c>
      <c r="K14806" s="2">
        <v>156.72</v>
      </c>
      <c r="L14806" t="s">
        <v>48</v>
      </c>
      <c r="M14806">
        <f>YEAR(Table1[[#This Row],[order_date]])</f>
        <v>2023</v>
      </c>
      <c r="N14806">
        <f>MONTH(Table1[[#This Row],[order_date]])</f>
        <v>8</v>
      </c>
      <c r="O14806" s="3">
        <f>Table1[[#This Row],[sales]]-Table1[[#This Row],[profit]]</f>
        <v>861.12</v>
      </c>
      <c r="P14806" s="3">
        <f>Table1[[#This Row],[sales]]*Table1[[#This Row],[quantity]]</f>
        <v>1017.84</v>
      </c>
      <c r="Q14806" s="9">
        <f>Table1[[#This Row],[delivery_date]]-Table1[[#This Row],[order_date]]</f>
        <v>7</v>
      </c>
    </row>
    <row r="14807" spans="1:17" x14ac:dyDescent="0.35">
      <c r="A14807" t="s">
        <v>14838</v>
      </c>
      <c r="B14807" t="s">
        <v>41</v>
      </c>
      <c r="C14807" t="s">
        <v>26</v>
      </c>
      <c r="D14807" s="2">
        <v>2175.12</v>
      </c>
      <c r="E14807">
        <v>0.16</v>
      </c>
      <c r="F14807">
        <v>7</v>
      </c>
      <c r="G14807" s="1">
        <v>45432</v>
      </c>
      <c r="H14807" s="1">
        <v>45437</v>
      </c>
      <c r="I14807" t="s">
        <v>21</v>
      </c>
      <c r="J14807" t="s">
        <v>22</v>
      </c>
      <c r="K14807" s="2">
        <v>452.39</v>
      </c>
      <c r="L14807" t="s">
        <v>34</v>
      </c>
      <c r="M14807">
        <f>YEAR(Table1[[#This Row],[order_date]])</f>
        <v>2024</v>
      </c>
      <c r="N14807">
        <f>MONTH(Table1[[#This Row],[order_date]])</f>
        <v>5</v>
      </c>
      <c r="O14807" s="3">
        <f>Table1[[#This Row],[sales]]-Table1[[#This Row],[profit]]</f>
        <v>1722.73</v>
      </c>
      <c r="P14807" s="3">
        <f>Table1[[#This Row],[sales]]*Table1[[#This Row],[quantity]]</f>
        <v>15225.84</v>
      </c>
      <c r="Q14807" s="9">
        <f>Table1[[#This Row],[delivery_date]]-Table1[[#This Row],[order_date]]</f>
        <v>5</v>
      </c>
    </row>
    <row r="14808" spans="1:17" x14ac:dyDescent="0.35">
      <c r="A14808" t="s">
        <v>14839</v>
      </c>
      <c r="B14808" t="s">
        <v>41</v>
      </c>
      <c r="C14808" t="s">
        <v>36</v>
      </c>
      <c r="D14808" s="2">
        <v>4254.42</v>
      </c>
      <c r="E14808">
        <v>0.22</v>
      </c>
      <c r="F14808">
        <v>3</v>
      </c>
      <c r="G14808" s="1">
        <v>45127</v>
      </c>
      <c r="H14808" s="1">
        <v>45128</v>
      </c>
      <c r="I14808" t="s">
        <v>31</v>
      </c>
      <c r="J14808" t="s">
        <v>16</v>
      </c>
      <c r="K14808" s="2">
        <v>963.4</v>
      </c>
      <c r="L14808" t="s">
        <v>17</v>
      </c>
      <c r="M14808">
        <f>YEAR(Table1[[#This Row],[order_date]])</f>
        <v>2023</v>
      </c>
      <c r="N14808">
        <f>MONTH(Table1[[#This Row],[order_date]])</f>
        <v>7</v>
      </c>
      <c r="O14808" s="3">
        <f>Table1[[#This Row],[sales]]-Table1[[#This Row],[profit]]</f>
        <v>3291.02</v>
      </c>
      <c r="P14808" s="3">
        <f>Table1[[#This Row],[sales]]*Table1[[#This Row],[quantity]]</f>
        <v>12763.26</v>
      </c>
      <c r="Q14808" s="9">
        <f>Table1[[#This Row],[delivery_date]]-Table1[[#This Row],[order_date]]</f>
        <v>1</v>
      </c>
    </row>
    <row r="14809" spans="1:17" x14ac:dyDescent="0.35">
      <c r="A14809" t="s">
        <v>14840</v>
      </c>
      <c r="B14809" t="s">
        <v>41</v>
      </c>
      <c r="C14809" t="s">
        <v>26</v>
      </c>
      <c r="D14809" s="2">
        <v>4208.12</v>
      </c>
      <c r="E14809">
        <v>0.16</v>
      </c>
      <c r="F14809">
        <v>9</v>
      </c>
      <c r="G14809" s="1">
        <v>44946</v>
      </c>
      <c r="H14809" s="1">
        <v>44953</v>
      </c>
      <c r="I14809" t="s">
        <v>31</v>
      </c>
      <c r="J14809" t="s">
        <v>27</v>
      </c>
      <c r="K14809" s="2">
        <v>458.35</v>
      </c>
      <c r="L14809" t="s">
        <v>39</v>
      </c>
      <c r="M14809">
        <f>YEAR(Table1[[#This Row],[order_date]])</f>
        <v>2023</v>
      </c>
      <c r="N14809">
        <f>MONTH(Table1[[#This Row],[order_date]])</f>
        <v>1</v>
      </c>
      <c r="O14809" s="3">
        <f>Table1[[#This Row],[sales]]-Table1[[#This Row],[profit]]</f>
        <v>3749.77</v>
      </c>
      <c r="P14809" s="3">
        <f>Table1[[#This Row],[sales]]*Table1[[#This Row],[quantity]]</f>
        <v>37873.08</v>
      </c>
      <c r="Q14809" s="9">
        <f>Table1[[#This Row],[delivery_date]]-Table1[[#This Row],[order_date]]</f>
        <v>7</v>
      </c>
    </row>
    <row r="14810" spans="1:17" x14ac:dyDescent="0.35">
      <c r="A14810" t="s">
        <v>14841</v>
      </c>
      <c r="B14810" t="s">
        <v>25</v>
      </c>
      <c r="C14810" t="s">
        <v>20</v>
      </c>
      <c r="D14810" s="2">
        <v>1007.19</v>
      </c>
      <c r="E14810">
        <v>0.06</v>
      </c>
      <c r="F14810">
        <v>2</v>
      </c>
      <c r="G14810" s="1">
        <v>45033</v>
      </c>
      <c r="H14810" s="1">
        <v>45035</v>
      </c>
      <c r="I14810" t="s">
        <v>21</v>
      </c>
      <c r="J14810" t="s">
        <v>27</v>
      </c>
      <c r="K14810" s="2">
        <v>276.76</v>
      </c>
      <c r="L14810" t="s">
        <v>28</v>
      </c>
      <c r="M14810">
        <f>YEAR(Table1[[#This Row],[order_date]])</f>
        <v>2023</v>
      </c>
      <c r="N14810">
        <f>MONTH(Table1[[#This Row],[order_date]])</f>
        <v>4</v>
      </c>
      <c r="O14810" s="3">
        <f>Table1[[#This Row],[sales]]-Table1[[#This Row],[profit]]</f>
        <v>730.43000000000006</v>
      </c>
      <c r="P14810" s="3">
        <f>Table1[[#This Row],[sales]]*Table1[[#This Row],[quantity]]</f>
        <v>2014.38</v>
      </c>
      <c r="Q14810" s="9">
        <f>Table1[[#This Row],[delivery_date]]-Table1[[#This Row],[order_date]]</f>
        <v>2</v>
      </c>
    </row>
    <row r="14811" spans="1:17" x14ac:dyDescent="0.35">
      <c r="A14811" t="s">
        <v>14842</v>
      </c>
      <c r="B14811" t="s">
        <v>13</v>
      </c>
      <c r="C14811" t="s">
        <v>14</v>
      </c>
      <c r="D14811" s="2">
        <v>796.99</v>
      </c>
      <c r="E14811">
        <v>0.3</v>
      </c>
      <c r="F14811">
        <v>9</v>
      </c>
      <c r="G14811" s="1">
        <v>45395</v>
      </c>
      <c r="H14811" s="1">
        <v>45401</v>
      </c>
      <c r="I14811" t="s">
        <v>31</v>
      </c>
      <c r="J14811" t="s">
        <v>22</v>
      </c>
      <c r="K14811" s="2">
        <v>104.05</v>
      </c>
      <c r="L14811" t="s">
        <v>23</v>
      </c>
      <c r="M14811">
        <f>YEAR(Table1[[#This Row],[order_date]])</f>
        <v>2024</v>
      </c>
      <c r="N14811">
        <f>MONTH(Table1[[#This Row],[order_date]])</f>
        <v>4</v>
      </c>
      <c r="O14811" s="3">
        <f>Table1[[#This Row],[sales]]-Table1[[#This Row],[profit]]</f>
        <v>692.94</v>
      </c>
      <c r="P14811" s="3">
        <f>Table1[[#This Row],[sales]]*Table1[[#This Row],[quantity]]</f>
        <v>7172.91</v>
      </c>
      <c r="Q14811" s="9">
        <f>Table1[[#This Row],[delivery_date]]-Table1[[#This Row],[order_date]]</f>
        <v>6</v>
      </c>
    </row>
    <row r="14812" spans="1:17" x14ac:dyDescent="0.35">
      <c r="A14812" t="s">
        <v>14843</v>
      </c>
      <c r="B14812" t="s">
        <v>19</v>
      </c>
      <c r="C14812" t="s">
        <v>36</v>
      </c>
      <c r="D14812" s="2">
        <v>4190.04</v>
      </c>
      <c r="E14812">
        <v>0.28999999999999998</v>
      </c>
      <c r="F14812">
        <v>2</v>
      </c>
      <c r="G14812" s="1">
        <v>44948</v>
      </c>
      <c r="H14812" s="1">
        <v>44955</v>
      </c>
      <c r="I14812" t="s">
        <v>15</v>
      </c>
      <c r="J14812" t="s">
        <v>22</v>
      </c>
      <c r="K14812" s="2">
        <v>274.29000000000002</v>
      </c>
      <c r="L14812" t="s">
        <v>23</v>
      </c>
      <c r="M14812">
        <f>YEAR(Table1[[#This Row],[order_date]])</f>
        <v>2023</v>
      </c>
      <c r="N14812">
        <f>MONTH(Table1[[#This Row],[order_date]])</f>
        <v>1</v>
      </c>
      <c r="O14812" s="3">
        <f>Table1[[#This Row],[sales]]-Table1[[#This Row],[profit]]</f>
        <v>3915.75</v>
      </c>
      <c r="P14812" s="3">
        <f>Table1[[#This Row],[sales]]*Table1[[#This Row],[quantity]]</f>
        <v>8380.08</v>
      </c>
      <c r="Q14812" s="9">
        <f>Table1[[#This Row],[delivery_date]]-Table1[[#This Row],[order_date]]</f>
        <v>7</v>
      </c>
    </row>
    <row r="14813" spans="1:17" x14ac:dyDescent="0.35">
      <c r="A14813" t="s">
        <v>14844</v>
      </c>
      <c r="B14813" t="s">
        <v>13</v>
      </c>
      <c r="C14813" t="s">
        <v>14</v>
      </c>
      <c r="D14813" s="2">
        <v>2753.03</v>
      </c>
      <c r="E14813">
        <v>0.15</v>
      </c>
      <c r="F14813">
        <v>2</v>
      </c>
      <c r="G14813" s="1">
        <v>45131</v>
      </c>
      <c r="H14813" s="1">
        <v>45135</v>
      </c>
      <c r="I14813" t="s">
        <v>21</v>
      </c>
      <c r="J14813" t="s">
        <v>16</v>
      </c>
      <c r="K14813" s="2">
        <v>789.35</v>
      </c>
      <c r="L14813" t="s">
        <v>48</v>
      </c>
      <c r="M14813">
        <f>YEAR(Table1[[#This Row],[order_date]])</f>
        <v>2023</v>
      </c>
      <c r="N14813">
        <f>MONTH(Table1[[#This Row],[order_date]])</f>
        <v>7</v>
      </c>
      <c r="O14813" s="3">
        <f>Table1[[#This Row],[sales]]-Table1[[#This Row],[profit]]</f>
        <v>1963.6800000000003</v>
      </c>
      <c r="P14813" s="3">
        <f>Table1[[#This Row],[sales]]*Table1[[#This Row],[quantity]]</f>
        <v>5506.06</v>
      </c>
      <c r="Q14813" s="9">
        <f>Table1[[#This Row],[delivery_date]]-Table1[[#This Row],[order_date]]</f>
        <v>4</v>
      </c>
    </row>
    <row r="14814" spans="1:17" x14ac:dyDescent="0.35">
      <c r="A14814" t="s">
        <v>14845</v>
      </c>
      <c r="B14814" t="s">
        <v>19</v>
      </c>
      <c r="C14814" t="s">
        <v>33</v>
      </c>
      <c r="D14814" s="2">
        <v>3171.17</v>
      </c>
      <c r="E14814">
        <v>0.02</v>
      </c>
      <c r="F14814">
        <v>4</v>
      </c>
      <c r="G14814" s="1">
        <v>44973</v>
      </c>
      <c r="H14814" s="1">
        <v>44976</v>
      </c>
      <c r="I14814" t="s">
        <v>21</v>
      </c>
      <c r="J14814" t="s">
        <v>27</v>
      </c>
      <c r="K14814" s="2">
        <v>374.46</v>
      </c>
      <c r="L14814" t="s">
        <v>28</v>
      </c>
      <c r="M14814">
        <f>YEAR(Table1[[#This Row],[order_date]])</f>
        <v>2023</v>
      </c>
      <c r="N14814">
        <f>MONTH(Table1[[#This Row],[order_date]])</f>
        <v>2</v>
      </c>
      <c r="O14814" s="3">
        <f>Table1[[#This Row],[sales]]-Table1[[#This Row],[profit]]</f>
        <v>2796.71</v>
      </c>
      <c r="P14814" s="3">
        <f>Table1[[#This Row],[sales]]*Table1[[#This Row],[quantity]]</f>
        <v>12684.68</v>
      </c>
      <c r="Q14814" s="9">
        <f>Table1[[#This Row],[delivery_date]]-Table1[[#This Row],[order_date]]</f>
        <v>3</v>
      </c>
    </row>
    <row r="14815" spans="1:17" x14ac:dyDescent="0.35">
      <c r="A14815" t="s">
        <v>14846</v>
      </c>
      <c r="B14815" t="s">
        <v>13</v>
      </c>
      <c r="C14815" t="s">
        <v>36</v>
      </c>
      <c r="D14815" s="2">
        <v>4065.11</v>
      </c>
      <c r="E14815">
        <v>0.47</v>
      </c>
      <c r="F14815">
        <v>2</v>
      </c>
      <c r="G14815" s="1">
        <v>44951</v>
      </c>
      <c r="H14815" s="1">
        <v>44954</v>
      </c>
      <c r="I14815" t="s">
        <v>31</v>
      </c>
      <c r="J14815" t="s">
        <v>16</v>
      </c>
      <c r="K14815" s="2">
        <v>1216.24</v>
      </c>
      <c r="L14815" t="s">
        <v>48</v>
      </c>
      <c r="M14815">
        <f>YEAR(Table1[[#This Row],[order_date]])</f>
        <v>2023</v>
      </c>
      <c r="N14815">
        <f>MONTH(Table1[[#This Row],[order_date]])</f>
        <v>1</v>
      </c>
      <c r="O14815" s="3">
        <f>Table1[[#This Row],[sales]]-Table1[[#This Row],[profit]]</f>
        <v>2848.87</v>
      </c>
      <c r="P14815" s="3">
        <f>Table1[[#This Row],[sales]]*Table1[[#This Row],[quantity]]</f>
        <v>8130.22</v>
      </c>
      <c r="Q14815" s="9">
        <f>Table1[[#This Row],[delivery_date]]-Table1[[#This Row],[order_date]]</f>
        <v>3</v>
      </c>
    </row>
    <row r="14816" spans="1:17" x14ac:dyDescent="0.35">
      <c r="A14816" t="s">
        <v>14847</v>
      </c>
      <c r="B14816" t="s">
        <v>41</v>
      </c>
      <c r="C14816" t="s">
        <v>33</v>
      </c>
      <c r="D14816" s="2">
        <v>1137.56</v>
      </c>
      <c r="E14816">
        <v>0.18</v>
      </c>
      <c r="F14816">
        <v>7</v>
      </c>
      <c r="G14816" s="1">
        <v>45076</v>
      </c>
      <c r="H14816" s="1">
        <v>45079</v>
      </c>
      <c r="I14816" t="s">
        <v>21</v>
      </c>
      <c r="J14816" t="s">
        <v>27</v>
      </c>
      <c r="K14816" s="2">
        <v>212.51</v>
      </c>
      <c r="L14816" t="s">
        <v>17</v>
      </c>
      <c r="M14816">
        <f>YEAR(Table1[[#This Row],[order_date]])</f>
        <v>2023</v>
      </c>
      <c r="N14816">
        <f>MONTH(Table1[[#This Row],[order_date]])</f>
        <v>5</v>
      </c>
      <c r="O14816" s="3">
        <f>Table1[[#This Row],[sales]]-Table1[[#This Row],[profit]]</f>
        <v>925.05</v>
      </c>
      <c r="P14816" s="3">
        <f>Table1[[#This Row],[sales]]*Table1[[#This Row],[quantity]]</f>
        <v>7962.92</v>
      </c>
      <c r="Q14816" s="9">
        <f>Table1[[#This Row],[delivery_date]]-Table1[[#This Row],[order_date]]</f>
        <v>3</v>
      </c>
    </row>
    <row r="14817" spans="1:17" x14ac:dyDescent="0.35">
      <c r="A14817" t="s">
        <v>14848</v>
      </c>
      <c r="B14817" t="s">
        <v>19</v>
      </c>
      <c r="C14817" t="s">
        <v>36</v>
      </c>
      <c r="D14817" s="2">
        <v>768.78</v>
      </c>
      <c r="E14817">
        <v>0.27</v>
      </c>
      <c r="F14817">
        <v>3</v>
      </c>
      <c r="G14817" s="1">
        <v>45540</v>
      </c>
      <c r="H14817" s="1">
        <v>45545</v>
      </c>
      <c r="I14817" t="s">
        <v>31</v>
      </c>
      <c r="J14817" t="s">
        <v>27</v>
      </c>
      <c r="K14817" s="2">
        <v>201.57</v>
      </c>
      <c r="L14817" t="s">
        <v>17</v>
      </c>
      <c r="M14817">
        <f>YEAR(Table1[[#This Row],[order_date]])</f>
        <v>2024</v>
      </c>
      <c r="N14817">
        <f>MONTH(Table1[[#This Row],[order_date]])</f>
        <v>9</v>
      </c>
      <c r="O14817" s="3">
        <f>Table1[[#This Row],[sales]]-Table1[[#This Row],[profit]]</f>
        <v>567.21</v>
      </c>
      <c r="P14817" s="3">
        <f>Table1[[#This Row],[sales]]*Table1[[#This Row],[quantity]]</f>
        <v>2306.34</v>
      </c>
      <c r="Q14817" s="9">
        <f>Table1[[#This Row],[delivery_date]]-Table1[[#This Row],[order_date]]</f>
        <v>5</v>
      </c>
    </row>
    <row r="14818" spans="1:17" x14ac:dyDescent="0.35">
      <c r="A14818" t="s">
        <v>14849</v>
      </c>
      <c r="B14818" t="s">
        <v>13</v>
      </c>
      <c r="C14818" t="s">
        <v>20</v>
      </c>
      <c r="D14818" s="2">
        <v>4309.32</v>
      </c>
      <c r="E14818">
        <v>7.0000000000000007E-2</v>
      </c>
      <c r="F14818">
        <v>4</v>
      </c>
      <c r="G14818" s="1">
        <v>45243</v>
      </c>
      <c r="H14818" s="1">
        <v>45247</v>
      </c>
      <c r="I14818" t="s">
        <v>31</v>
      </c>
      <c r="J14818" t="s">
        <v>16</v>
      </c>
      <c r="K14818" s="2">
        <v>332.22</v>
      </c>
      <c r="L14818" t="s">
        <v>34</v>
      </c>
      <c r="M14818">
        <f>YEAR(Table1[[#This Row],[order_date]])</f>
        <v>2023</v>
      </c>
      <c r="N14818">
        <f>MONTH(Table1[[#This Row],[order_date]])</f>
        <v>11</v>
      </c>
      <c r="O14818" s="3">
        <f>Table1[[#This Row],[sales]]-Table1[[#This Row],[profit]]</f>
        <v>3977.0999999999995</v>
      </c>
      <c r="P14818" s="3">
        <f>Table1[[#This Row],[sales]]*Table1[[#This Row],[quantity]]</f>
        <v>17237.28</v>
      </c>
      <c r="Q14818" s="9">
        <f>Table1[[#This Row],[delivery_date]]-Table1[[#This Row],[order_date]]</f>
        <v>4</v>
      </c>
    </row>
    <row r="14819" spans="1:17" x14ac:dyDescent="0.35">
      <c r="A14819" t="s">
        <v>14850</v>
      </c>
      <c r="B14819" t="s">
        <v>25</v>
      </c>
      <c r="C14819" t="s">
        <v>14</v>
      </c>
      <c r="D14819" s="2">
        <v>647.69000000000005</v>
      </c>
      <c r="E14819">
        <v>0.13</v>
      </c>
      <c r="F14819">
        <v>1</v>
      </c>
      <c r="G14819" s="1">
        <v>45618</v>
      </c>
      <c r="H14819" s="1">
        <v>45620</v>
      </c>
      <c r="I14819" t="s">
        <v>31</v>
      </c>
      <c r="J14819" t="s">
        <v>16</v>
      </c>
      <c r="K14819" s="2">
        <v>121.7</v>
      </c>
      <c r="L14819" t="s">
        <v>34</v>
      </c>
      <c r="M14819">
        <f>YEAR(Table1[[#This Row],[order_date]])</f>
        <v>2024</v>
      </c>
      <c r="N14819">
        <f>MONTH(Table1[[#This Row],[order_date]])</f>
        <v>11</v>
      </c>
      <c r="O14819" s="3">
        <f>Table1[[#This Row],[sales]]-Table1[[#This Row],[profit]]</f>
        <v>525.99</v>
      </c>
      <c r="P14819" s="3">
        <f>Table1[[#This Row],[sales]]*Table1[[#This Row],[quantity]]</f>
        <v>647.69000000000005</v>
      </c>
      <c r="Q14819" s="9">
        <f>Table1[[#This Row],[delivery_date]]-Table1[[#This Row],[order_date]]</f>
        <v>2</v>
      </c>
    </row>
    <row r="14820" spans="1:17" x14ac:dyDescent="0.35">
      <c r="A14820" t="s">
        <v>14851</v>
      </c>
      <c r="B14820" t="s">
        <v>25</v>
      </c>
      <c r="C14820" t="s">
        <v>14</v>
      </c>
      <c r="D14820" s="2">
        <v>532.09</v>
      </c>
      <c r="E14820">
        <v>0.22</v>
      </c>
      <c r="F14820">
        <v>4</v>
      </c>
      <c r="G14820" s="1">
        <v>45045</v>
      </c>
      <c r="H14820" s="1">
        <v>45049</v>
      </c>
      <c r="I14820" t="s">
        <v>21</v>
      </c>
      <c r="J14820" t="s">
        <v>16</v>
      </c>
      <c r="K14820" s="2">
        <v>29.1</v>
      </c>
      <c r="L14820" t="s">
        <v>48</v>
      </c>
      <c r="M14820">
        <f>YEAR(Table1[[#This Row],[order_date]])</f>
        <v>2023</v>
      </c>
      <c r="N14820">
        <f>MONTH(Table1[[#This Row],[order_date]])</f>
        <v>4</v>
      </c>
      <c r="O14820" s="3">
        <f>Table1[[#This Row],[sales]]-Table1[[#This Row],[profit]]</f>
        <v>502.99</v>
      </c>
      <c r="P14820" s="3">
        <f>Table1[[#This Row],[sales]]*Table1[[#This Row],[quantity]]</f>
        <v>2128.36</v>
      </c>
      <c r="Q14820" s="9">
        <f>Table1[[#This Row],[delivery_date]]-Table1[[#This Row],[order_date]]</f>
        <v>4</v>
      </c>
    </row>
    <row r="14821" spans="1:17" x14ac:dyDescent="0.35">
      <c r="A14821" t="s">
        <v>14852</v>
      </c>
      <c r="B14821" t="s">
        <v>13</v>
      </c>
      <c r="C14821" t="s">
        <v>26</v>
      </c>
      <c r="D14821" s="2">
        <v>1457.67</v>
      </c>
      <c r="E14821">
        <v>0.28000000000000003</v>
      </c>
      <c r="F14821">
        <v>4</v>
      </c>
      <c r="G14821" s="1">
        <v>45074</v>
      </c>
      <c r="H14821" s="1">
        <v>45078</v>
      </c>
      <c r="I14821" t="s">
        <v>31</v>
      </c>
      <c r="J14821" t="s">
        <v>27</v>
      </c>
      <c r="K14821" s="2">
        <v>211.28</v>
      </c>
      <c r="L14821" t="s">
        <v>28</v>
      </c>
      <c r="M14821">
        <f>YEAR(Table1[[#This Row],[order_date]])</f>
        <v>2023</v>
      </c>
      <c r="N14821">
        <f>MONTH(Table1[[#This Row],[order_date]])</f>
        <v>5</v>
      </c>
      <c r="O14821" s="3">
        <f>Table1[[#This Row],[sales]]-Table1[[#This Row],[profit]]</f>
        <v>1246.3900000000001</v>
      </c>
      <c r="P14821" s="3">
        <f>Table1[[#This Row],[sales]]*Table1[[#This Row],[quantity]]</f>
        <v>5830.68</v>
      </c>
      <c r="Q14821" s="9">
        <f>Table1[[#This Row],[delivery_date]]-Table1[[#This Row],[order_date]]</f>
        <v>4</v>
      </c>
    </row>
    <row r="14822" spans="1:17" x14ac:dyDescent="0.35">
      <c r="A14822" t="s">
        <v>14853</v>
      </c>
      <c r="B14822" t="s">
        <v>41</v>
      </c>
      <c r="C14822" t="s">
        <v>36</v>
      </c>
      <c r="D14822" s="2">
        <v>1652.56</v>
      </c>
      <c r="E14822">
        <v>0.43</v>
      </c>
      <c r="F14822">
        <v>4</v>
      </c>
      <c r="G14822" s="1">
        <v>45134</v>
      </c>
      <c r="H14822" s="1">
        <v>45139</v>
      </c>
      <c r="I14822" t="s">
        <v>31</v>
      </c>
      <c r="J14822" t="s">
        <v>27</v>
      </c>
      <c r="K14822" s="2">
        <v>99.62</v>
      </c>
      <c r="L14822" t="s">
        <v>34</v>
      </c>
      <c r="M14822">
        <f>YEAR(Table1[[#This Row],[order_date]])</f>
        <v>2023</v>
      </c>
      <c r="N14822">
        <f>MONTH(Table1[[#This Row],[order_date]])</f>
        <v>7</v>
      </c>
      <c r="O14822" s="3">
        <f>Table1[[#This Row],[sales]]-Table1[[#This Row],[profit]]</f>
        <v>1552.94</v>
      </c>
      <c r="P14822" s="3">
        <f>Table1[[#This Row],[sales]]*Table1[[#This Row],[quantity]]</f>
        <v>6610.24</v>
      </c>
      <c r="Q14822" s="9">
        <f>Table1[[#This Row],[delivery_date]]-Table1[[#This Row],[order_date]]</f>
        <v>5</v>
      </c>
    </row>
    <row r="14823" spans="1:17" x14ac:dyDescent="0.35">
      <c r="A14823" t="s">
        <v>14854</v>
      </c>
      <c r="B14823" t="s">
        <v>19</v>
      </c>
      <c r="C14823" t="s">
        <v>36</v>
      </c>
      <c r="D14823" s="2">
        <v>1281.56</v>
      </c>
      <c r="E14823">
        <v>0.15</v>
      </c>
      <c r="F14823">
        <v>9</v>
      </c>
      <c r="G14823" s="1">
        <v>44946</v>
      </c>
      <c r="H14823" s="1">
        <v>44948</v>
      </c>
      <c r="I14823" t="s">
        <v>31</v>
      </c>
      <c r="J14823" t="s">
        <v>22</v>
      </c>
      <c r="K14823" s="2">
        <v>212.18</v>
      </c>
      <c r="L14823" t="s">
        <v>39</v>
      </c>
      <c r="M14823">
        <f>YEAR(Table1[[#This Row],[order_date]])</f>
        <v>2023</v>
      </c>
      <c r="N14823">
        <f>MONTH(Table1[[#This Row],[order_date]])</f>
        <v>1</v>
      </c>
      <c r="O14823" s="3">
        <f>Table1[[#This Row],[sales]]-Table1[[#This Row],[profit]]</f>
        <v>1069.3799999999999</v>
      </c>
      <c r="P14823" s="3">
        <f>Table1[[#This Row],[sales]]*Table1[[#This Row],[quantity]]</f>
        <v>11534.039999999999</v>
      </c>
      <c r="Q14823" s="9">
        <f>Table1[[#This Row],[delivery_date]]-Table1[[#This Row],[order_date]]</f>
        <v>2</v>
      </c>
    </row>
    <row r="14824" spans="1:17" x14ac:dyDescent="0.35">
      <c r="A14824" t="s">
        <v>14855</v>
      </c>
      <c r="B14824" t="s">
        <v>13</v>
      </c>
      <c r="C14824" t="s">
        <v>33</v>
      </c>
      <c r="D14824" s="2">
        <v>3733.95</v>
      </c>
      <c r="E14824">
        <v>0.44</v>
      </c>
      <c r="F14824">
        <v>3</v>
      </c>
      <c r="G14824" s="1">
        <v>45543</v>
      </c>
      <c r="H14824" s="1">
        <v>45545</v>
      </c>
      <c r="I14824" t="s">
        <v>31</v>
      </c>
      <c r="J14824" t="s">
        <v>27</v>
      </c>
      <c r="K14824" s="2">
        <v>852.35</v>
      </c>
      <c r="L14824" t="s">
        <v>17</v>
      </c>
      <c r="M14824">
        <f>YEAR(Table1[[#This Row],[order_date]])</f>
        <v>2024</v>
      </c>
      <c r="N14824">
        <f>MONTH(Table1[[#This Row],[order_date]])</f>
        <v>9</v>
      </c>
      <c r="O14824" s="3">
        <f>Table1[[#This Row],[sales]]-Table1[[#This Row],[profit]]</f>
        <v>2881.6</v>
      </c>
      <c r="P14824" s="3">
        <f>Table1[[#This Row],[sales]]*Table1[[#This Row],[quantity]]</f>
        <v>11201.849999999999</v>
      </c>
      <c r="Q14824" s="9">
        <f>Table1[[#This Row],[delivery_date]]-Table1[[#This Row],[order_date]]</f>
        <v>2</v>
      </c>
    </row>
    <row r="14825" spans="1:17" x14ac:dyDescent="0.35">
      <c r="A14825" t="s">
        <v>14856</v>
      </c>
      <c r="B14825" t="s">
        <v>25</v>
      </c>
      <c r="C14825" t="s">
        <v>36</v>
      </c>
      <c r="D14825" s="2">
        <v>4869.4399999999996</v>
      </c>
      <c r="E14825">
        <v>0.23</v>
      </c>
      <c r="F14825">
        <v>7</v>
      </c>
      <c r="G14825" s="1">
        <v>45544</v>
      </c>
      <c r="H14825" s="1">
        <v>45548</v>
      </c>
      <c r="I14825" t="s">
        <v>31</v>
      </c>
      <c r="J14825" t="s">
        <v>22</v>
      </c>
      <c r="K14825" s="2">
        <v>1311.79</v>
      </c>
      <c r="L14825" t="s">
        <v>28</v>
      </c>
      <c r="M14825">
        <f>YEAR(Table1[[#This Row],[order_date]])</f>
        <v>2024</v>
      </c>
      <c r="N14825">
        <f>MONTH(Table1[[#This Row],[order_date]])</f>
        <v>9</v>
      </c>
      <c r="O14825" s="3">
        <f>Table1[[#This Row],[sales]]-Table1[[#This Row],[profit]]</f>
        <v>3557.6499999999996</v>
      </c>
      <c r="P14825" s="3">
        <f>Table1[[#This Row],[sales]]*Table1[[#This Row],[quantity]]</f>
        <v>34086.079999999994</v>
      </c>
      <c r="Q14825" s="9">
        <f>Table1[[#This Row],[delivery_date]]-Table1[[#This Row],[order_date]]</f>
        <v>4</v>
      </c>
    </row>
    <row r="14826" spans="1:17" x14ac:dyDescent="0.35">
      <c r="A14826" t="s">
        <v>14857</v>
      </c>
      <c r="B14826" t="s">
        <v>19</v>
      </c>
      <c r="C14826" t="s">
        <v>14</v>
      </c>
      <c r="D14826" s="2">
        <v>1078</v>
      </c>
      <c r="E14826">
        <v>0.22</v>
      </c>
      <c r="F14826">
        <v>4</v>
      </c>
      <c r="G14826" s="1">
        <v>45284</v>
      </c>
      <c r="H14826" s="1">
        <v>45288</v>
      </c>
      <c r="I14826" t="s">
        <v>21</v>
      </c>
      <c r="J14826" t="s">
        <v>27</v>
      </c>
      <c r="K14826" s="2">
        <v>233.14</v>
      </c>
      <c r="L14826" t="s">
        <v>48</v>
      </c>
      <c r="M14826">
        <f>YEAR(Table1[[#This Row],[order_date]])</f>
        <v>2023</v>
      </c>
      <c r="N14826">
        <f>MONTH(Table1[[#This Row],[order_date]])</f>
        <v>12</v>
      </c>
      <c r="O14826" s="3">
        <f>Table1[[#This Row],[sales]]-Table1[[#This Row],[profit]]</f>
        <v>844.86</v>
      </c>
      <c r="P14826" s="3">
        <f>Table1[[#This Row],[sales]]*Table1[[#This Row],[quantity]]</f>
        <v>4312</v>
      </c>
      <c r="Q14826" s="9">
        <f>Table1[[#This Row],[delivery_date]]-Table1[[#This Row],[order_date]]</f>
        <v>4</v>
      </c>
    </row>
    <row r="14827" spans="1:17" x14ac:dyDescent="0.35">
      <c r="A14827" t="s">
        <v>14858</v>
      </c>
      <c r="B14827" t="s">
        <v>25</v>
      </c>
      <c r="C14827" t="s">
        <v>36</v>
      </c>
      <c r="D14827" s="2">
        <v>3931.08</v>
      </c>
      <c r="E14827">
        <v>0.2</v>
      </c>
      <c r="F14827">
        <v>1</v>
      </c>
      <c r="G14827" s="1">
        <v>45611</v>
      </c>
      <c r="H14827" s="1">
        <v>45617</v>
      </c>
      <c r="I14827" t="s">
        <v>31</v>
      </c>
      <c r="J14827" t="s">
        <v>22</v>
      </c>
      <c r="K14827" s="2">
        <v>909.23</v>
      </c>
      <c r="L14827" t="s">
        <v>48</v>
      </c>
      <c r="M14827">
        <f>YEAR(Table1[[#This Row],[order_date]])</f>
        <v>2024</v>
      </c>
      <c r="N14827">
        <f>MONTH(Table1[[#This Row],[order_date]])</f>
        <v>11</v>
      </c>
      <c r="O14827" s="3">
        <f>Table1[[#This Row],[sales]]-Table1[[#This Row],[profit]]</f>
        <v>3021.85</v>
      </c>
      <c r="P14827" s="3">
        <f>Table1[[#This Row],[sales]]*Table1[[#This Row],[quantity]]</f>
        <v>3931.08</v>
      </c>
      <c r="Q14827" s="9">
        <f>Table1[[#This Row],[delivery_date]]-Table1[[#This Row],[order_date]]</f>
        <v>6</v>
      </c>
    </row>
    <row r="14828" spans="1:17" x14ac:dyDescent="0.35">
      <c r="A14828" t="s">
        <v>14859</v>
      </c>
      <c r="B14828" t="s">
        <v>25</v>
      </c>
      <c r="C14828" t="s">
        <v>26</v>
      </c>
      <c r="D14828" s="2">
        <v>316.79000000000002</v>
      </c>
      <c r="E14828">
        <v>0.44</v>
      </c>
      <c r="F14828">
        <v>3</v>
      </c>
      <c r="G14828" s="1">
        <v>44963</v>
      </c>
      <c r="H14828" s="1">
        <v>44970</v>
      </c>
      <c r="I14828" t="s">
        <v>15</v>
      </c>
      <c r="J14828" t="s">
        <v>27</v>
      </c>
      <c r="K14828" s="2">
        <v>33.090000000000003</v>
      </c>
      <c r="L14828" t="s">
        <v>17</v>
      </c>
      <c r="M14828">
        <f>YEAR(Table1[[#This Row],[order_date]])</f>
        <v>2023</v>
      </c>
      <c r="N14828">
        <f>MONTH(Table1[[#This Row],[order_date]])</f>
        <v>2</v>
      </c>
      <c r="O14828" s="3">
        <f>Table1[[#This Row],[sales]]-Table1[[#This Row],[profit]]</f>
        <v>283.70000000000005</v>
      </c>
      <c r="P14828" s="3">
        <f>Table1[[#This Row],[sales]]*Table1[[#This Row],[quantity]]</f>
        <v>950.37000000000012</v>
      </c>
      <c r="Q14828" s="9">
        <f>Table1[[#This Row],[delivery_date]]-Table1[[#This Row],[order_date]]</f>
        <v>7</v>
      </c>
    </row>
    <row r="14829" spans="1:17" x14ac:dyDescent="0.35">
      <c r="A14829" t="s">
        <v>14860</v>
      </c>
      <c r="B14829" t="s">
        <v>13</v>
      </c>
      <c r="C14829" t="s">
        <v>26</v>
      </c>
      <c r="D14829" s="2">
        <v>682.62</v>
      </c>
      <c r="E14829">
        <v>0.13</v>
      </c>
      <c r="F14829">
        <v>9</v>
      </c>
      <c r="G14829" s="1">
        <v>45069</v>
      </c>
      <c r="H14829" s="1">
        <v>45075</v>
      </c>
      <c r="I14829" t="s">
        <v>15</v>
      </c>
      <c r="J14829" t="s">
        <v>16</v>
      </c>
      <c r="K14829" s="2">
        <v>84.11</v>
      </c>
      <c r="L14829" t="s">
        <v>28</v>
      </c>
      <c r="M14829">
        <f>YEAR(Table1[[#This Row],[order_date]])</f>
        <v>2023</v>
      </c>
      <c r="N14829">
        <f>MONTH(Table1[[#This Row],[order_date]])</f>
        <v>5</v>
      </c>
      <c r="O14829" s="3">
        <f>Table1[[#This Row],[sales]]-Table1[[#This Row],[profit]]</f>
        <v>598.51</v>
      </c>
      <c r="P14829" s="3">
        <f>Table1[[#This Row],[sales]]*Table1[[#This Row],[quantity]]</f>
        <v>6143.58</v>
      </c>
      <c r="Q14829" s="9">
        <f>Table1[[#This Row],[delivery_date]]-Table1[[#This Row],[order_date]]</f>
        <v>6</v>
      </c>
    </row>
    <row r="14830" spans="1:17" x14ac:dyDescent="0.35">
      <c r="A14830" t="s">
        <v>14861</v>
      </c>
      <c r="B14830" t="s">
        <v>25</v>
      </c>
      <c r="C14830" t="s">
        <v>14</v>
      </c>
      <c r="D14830" s="2">
        <v>2624.08</v>
      </c>
      <c r="E14830">
        <v>0.43</v>
      </c>
      <c r="F14830">
        <v>6</v>
      </c>
      <c r="G14830" s="1">
        <v>45063</v>
      </c>
      <c r="H14830" s="1">
        <v>45069</v>
      </c>
      <c r="I14830" t="s">
        <v>15</v>
      </c>
      <c r="J14830" t="s">
        <v>16</v>
      </c>
      <c r="K14830" s="2">
        <v>746.41</v>
      </c>
      <c r="L14830" t="s">
        <v>39</v>
      </c>
      <c r="M14830">
        <f>YEAR(Table1[[#This Row],[order_date]])</f>
        <v>2023</v>
      </c>
      <c r="N14830">
        <f>MONTH(Table1[[#This Row],[order_date]])</f>
        <v>5</v>
      </c>
      <c r="O14830" s="3">
        <f>Table1[[#This Row],[sales]]-Table1[[#This Row],[profit]]</f>
        <v>1877.67</v>
      </c>
      <c r="P14830" s="3">
        <f>Table1[[#This Row],[sales]]*Table1[[#This Row],[quantity]]</f>
        <v>15744.48</v>
      </c>
      <c r="Q14830" s="9">
        <f>Table1[[#This Row],[delivery_date]]-Table1[[#This Row],[order_date]]</f>
        <v>6</v>
      </c>
    </row>
    <row r="14831" spans="1:17" x14ac:dyDescent="0.35">
      <c r="A14831" t="s">
        <v>14862</v>
      </c>
      <c r="B14831" t="s">
        <v>19</v>
      </c>
      <c r="C14831" t="s">
        <v>14</v>
      </c>
      <c r="D14831" s="2">
        <v>4998.08</v>
      </c>
      <c r="E14831">
        <v>0.04</v>
      </c>
      <c r="F14831">
        <v>8</v>
      </c>
      <c r="G14831" s="1">
        <v>45539</v>
      </c>
      <c r="H14831" s="1">
        <v>45542</v>
      </c>
      <c r="I14831" t="s">
        <v>21</v>
      </c>
      <c r="J14831" t="s">
        <v>16</v>
      </c>
      <c r="K14831" s="2">
        <v>453.69</v>
      </c>
      <c r="L14831" t="s">
        <v>48</v>
      </c>
      <c r="M14831">
        <f>YEAR(Table1[[#This Row],[order_date]])</f>
        <v>2024</v>
      </c>
      <c r="N14831">
        <f>MONTH(Table1[[#This Row],[order_date]])</f>
        <v>9</v>
      </c>
      <c r="O14831" s="3">
        <f>Table1[[#This Row],[sales]]-Table1[[#This Row],[profit]]</f>
        <v>4544.3900000000003</v>
      </c>
      <c r="P14831" s="3">
        <f>Table1[[#This Row],[sales]]*Table1[[#This Row],[quantity]]</f>
        <v>39984.639999999999</v>
      </c>
      <c r="Q14831" s="9">
        <f>Table1[[#This Row],[delivery_date]]-Table1[[#This Row],[order_date]]</f>
        <v>3</v>
      </c>
    </row>
    <row r="14832" spans="1:17" x14ac:dyDescent="0.35">
      <c r="A14832" t="s">
        <v>14863</v>
      </c>
      <c r="B14832" t="s">
        <v>41</v>
      </c>
      <c r="C14832" t="s">
        <v>14</v>
      </c>
      <c r="D14832" s="2">
        <v>4751.8900000000003</v>
      </c>
      <c r="E14832">
        <v>0.48</v>
      </c>
      <c r="F14832">
        <v>9</v>
      </c>
      <c r="G14832" s="1">
        <v>45098</v>
      </c>
      <c r="H14832" s="1">
        <v>45105</v>
      </c>
      <c r="I14832" t="s">
        <v>21</v>
      </c>
      <c r="J14832" t="s">
        <v>22</v>
      </c>
      <c r="K14832" s="2">
        <v>1414.52</v>
      </c>
      <c r="L14832" t="s">
        <v>17</v>
      </c>
      <c r="M14832">
        <f>YEAR(Table1[[#This Row],[order_date]])</f>
        <v>2023</v>
      </c>
      <c r="N14832">
        <f>MONTH(Table1[[#This Row],[order_date]])</f>
        <v>6</v>
      </c>
      <c r="O14832" s="3">
        <f>Table1[[#This Row],[sales]]-Table1[[#This Row],[profit]]</f>
        <v>3337.3700000000003</v>
      </c>
      <c r="P14832" s="3">
        <f>Table1[[#This Row],[sales]]*Table1[[#This Row],[quantity]]</f>
        <v>42767.01</v>
      </c>
      <c r="Q14832" s="9">
        <f>Table1[[#This Row],[delivery_date]]-Table1[[#This Row],[order_date]]</f>
        <v>7</v>
      </c>
    </row>
    <row r="14833" spans="1:17" x14ac:dyDescent="0.35">
      <c r="A14833" t="s">
        <v>14864</v>
      </c>
      <c r="B14833" t="s">
        <v>13</v>
      </c>
      <c r="C14833" t="s">
        <v>36</v>
      </c>
      <c r="D14833" s="2">
        <v>648.52</v>
      </c>
      <c r="E14833">
        <v>0.25</v>
      </c>
      <c r="F14833">
        <v>8</v>
      </c>
      <c r="G14833" s="1">
        <v>45581</v>
      </c>
      <c r="H14833" s="1">
        <v>45585</v>
      </c>
      <c r="I14833" t="s">
        <v>21</v>
      </c>
      <c r="J14833" t="s">
        <v>22</v>
      </c>
      <c r="K14833" s="2">
        <v>168.7</v>
      </c>
      <c r="L14833" t="s">
        <v>34</v>
      </c>
      <c r="M14833">
        <f>YEAR(Table1[[#This Row],[order_date]])</f>
        <v>2024</v>
      </c>
      <c r="N14833">
        <f>MONTH(Table1[[#This Row],[order_date]])</f>
        <v>10</v>
      </c>
      <c r="O14833" s="3">
        <f>Table1[[#This Row],[sales]]-Table1[[#This Row],[profit]]</f>
        <v>479.82</v>
      </c>
      <c r="P14833" s="3">
        <f>Table1[[#This Row],[sales]]*Table1[[#This Row],[quantity]]</f>
        <v>5188.16</v>
      </c>
      <c r="Q14833" s="9">
        <f>Table1[[#This Row],[delivery_date]]-Table1[[#This Row],[order_date]]</f>
        <v>4</v>
      </c>
    </row>
    <row r="14834" spans="1:17" x14ac:dyDescent="0.35">
      <c r="A14834" t="s">
        <v>14865</v>
      </c>
      <c r="B14834" t="s">
        <v>19</v>
      </c>
      <c r="C14834" t="s">
        <v>36</v>
      </c>
      <c r="D14834" s="2">
        <v>1274.47</v>
      </c>
      <c r="E14834">
        <v>0.5</v>
      </c>
      <c r="F14834">
        <v>5</v>
      </c>
      <c r="G14834" s="1">
        <v>45482</v>
      </c>
      <c r="H14834" s="1">
        <v>45483</v>
      </c>
      <c r="I14834" t="s">
        <v>21</v>
      </c>
      <c r="J14834" t="s">
        <v>16</v>
      </c>
      <c r="K14834" s="2">
        <v>319.37</v>
      </c>
      <c r="L14834" t="s">
        <v>23</v>
      </c>
      <c r="M14834">
        <f>YEAR(Table1[[#This Row],[order_date]])</f>
        <v>2024</v>
      </c>
      <c r="N14834">
        <f>MONTH(Table1[[#This Row],[order_date]])</f>
        <v>7</v>
      </c>
      <c r="O14834" s="3">
        <f>Table1[[#This Row],[sales]]-Table1[[#This Row],[profit]]</f>
        <v>955.1</v>
      </c>
      <c r="P14834" s="3">
        <f>Table1[[#This Row],[sales]]*Table1[[#This Row],[quantity]]</f>
        <v>6372.35</v>
      </c>
      <c r="Q14834" s="9">
        <f>Table1[[#This Row],[delivery_date]]-Table1[[#This Row],[order_date]]</f>
        <v>1</v>
      </c>
    </row>
    <row r="14835" spans="1:17" x14ac:dyDescent="0.35">
      <c r="A14835" t="s">
        <v>14866</v>
      </c>
      <c r="B14835" t="s">
        <v>13</v>
      </c>
      <c r="C14835" t="s">
        <v>20</v>
      </c>
      <c r="D14835" s="2">
        <v>4734.38</v>
      </c>
      <c r="E14835">
        <v>0.3</v>
      </c>
      <c r="F14835">
        <v>6</v>
      </c>
      <c r="G14835" s="1">
        <v>45558</v>
      </c>
      <c r="H14835" s="1">
        <v>45561</v>
      </c>
      <c r="I14835" t="s">
        <v>31</v>
      </c>
      <c r="J14835" t="s">
        <v>16</v>
      </c>
      <c r="K14835" s="2">
        <v>1193.51</v>
      </c>
      <c r="L14835" t="s">
        <v>17</v>
      </c>
      <c r="M14835">
        <f>YEAR(Table1[[#This Row],[order_date]])</f>
        <v>2024</v>
      </c>
      <c r="N14835">
        <f>MONTH(Table1[[#This Row],[order_date]])</f>
        <v>9</v>
      </c>
      <c r="O14835" s="3">
        <f>Table1[[#This Row],[sales]]-Table1[[#This Row],[profit]]</f>
        <v>3540.87</v>
      </c>
      <c r="P14835" s="3">
        <f>Table1[[#This Row],[sales]]*Table1[[#This Row],[quantity]]</f>
        <v>28406.28</v>
      </c>
      <c r="Q14835" s="9">
        <f>Table1[[#This Row],[delivery_date]]-Table1[[#This Row],[order_date]]</f>
        <v>3</v>
      </c>
    </row>
    <row r="14836" spans="1:17" x14ac:dyDescent="0.35">
      <c r="A14836" t="s">
        <v>14867</v>
      </c>
      <c r="B14836" t="s">
        <v>25</v>
      </c>
      <c r="C14836" t="s">
        <v>33</v>
      </c>
      <c r="D14836" s="2">
        <v>838.55</v>
      </c>
      <c r="E14836">
        <v>0.06</v>
      </c>
      <c r="F14836">
        <v>2</v>
      </c>
      <c r="G14836" s="1">
        <v>45556</v>
      </c>
      <c r="H14836" s="1">
        <v>45557</v>
      </c>
      <c r="I14836" t="s">
        <v>15</v>
      </c>
      <c r="J14836" t="s">
        <v>27</v>
      </c>
      <c r="K14836" s="2">
        <v>120.05</v>
      </c>
      <c r="L14836" t="s">
        <v>17</v>
      </c>
      <c r="M14836">
        <f>YEAR(Table1[[#This Row],[order_date]])</f>
        <v>2024</v>
      </c>
      <c r="N14836">
        <f>MONTH(Table1[[#This Row],[order_date]])</f>
        <v>9</v>
      </c>
      <c r="O14836" s="3">
        <f>Table1[[#This Row],[sales]]-Table1[[#This Row],[profit]]</f>
        <v>718.5</v>
      </c>
      <c r="P14836" s="3">
        <f>Table1[[#This Row],[sales]]*Table1[[#This Row],[quantity]]</f>
        <v>1677.1</v>
      </c>
      <c r="Q14836" s="9">
        <f>Table1[[#This Row],[delivery_date]]-Table1[[#This Row],[order_date]]</f>
        <v>1</v>
      </c>
    </row>
    <row r="14837" spans="1:17" x14ac:dyDescent="0.35">
      <c r="A14837" t="s">
        <v>14868</v>
      </c>
      <c r="B14837" t="s">
        <v>25</v>
      </c>
      <c r="C14837" t="s">
        <v>36</v>
      </c>
      <c r="D14837" s="2">
        <v>3739.67</v>
      </c>
      <c r="E14837">
        <v>0.03</v>
      </c>
      <c r="F14837">
        <v>9</v>
      </c>
      <c r="G14837" s="1">
        <v>45322</v>
      </c>
      <c r="H14837" s="1">
        <v>45326</v>
      </c>
      <c r="I14837" t="s">
        <v>15</v>
      </c>
      <c r="J14837" t="s">
        <v>22</v>
      </c>
      <c r="K14837" s="2">
        <v>928.09</v>
      </c>
      <c r="L14837" t="s">
        <v>34</v>
      </c>
      <c r="M14837">
        <f>YEAR(Table1[[#This Row],[order_date]])</f>
        <v>2024</v>
      </c>
      <c r="N14837">
        <f>MONTH(Table1[[#This Row],[order_date]])</f>
        <v>1</v>
      </c>
      <c r="O14837" s="3">
        <f>Table1[[#This Row],[sales]]-Table1[[#This Row],[profit]]</f>
        <v>2811.58</v>
      </c>
      <c r="P14837" s="3">
        <f>Table1[[#This Row],[sales]]*Table1[[#This Row],[quantity]]</f>
        <v>33657.03</v>
      </c>
      <c r="Q14837" s="9">
        <f>Table1[[#This Row],[delivery_date]]-Table1[[#This Row],[order_date]]</f>
        <v>4</v>
      </c>
    </row>
    <row r="14838" spans="1:17" x14ac:dyDescent="0.35">
      <c r="A14838" t="s">
        <v>14869</v>
      </c>
      <c r="B14838" t="s">
        <v>19</v>
      </c>
      <c r="C14838" t="s">
        <v>20</v>
      </c>
      <c r="D14838" s="2">
        <v>105.43</v>
      </c>
      <c r="E14838">
        <v>0.1</v>
      </c>
      <c r="F14838">
        <v>6</v>
      </c>
      <c r="G14838" s="1">
        <v>45165</v>
      </c>
      <c r="H14838" s="1">
        <v>45172</v>
      </c>
      <c r="I14838" t="s">
        <v>31</v>
      </c>
      <c r="J14838" t="s">
        <v>22</v>
      </c>
      <c r="K14838" s="2">
        <v>14.61</v>
      </c>
      <c r="L14838" t="s">
        <v>23</v>
      </c>
      <c r="M14838">
        <f>YEAR(Table1[[#This Row],[order_date]])</f>
        <v>2023</v>
      </c>
      <c r="N14838">
        <f>MONTH(Table1[[#This Row],[order_date]])</f>
        <v>8</v>
      </c>
      <c r="O14838" s="3">
        <f>Table1[[#This Row],[sales]]-Table1[[#This Row],[profit]]</f>
        <v>90.820000000000007</v>
      </c>
      <c r="P14838" s="3">
        <f>Table1[[#This Row],[sales]]*Table1[[#This Row],[quantity]]</f>
        <v>632.58000000000004</v>
      </c>
      <c r="Q14838" s="9">
        <f>Table1[[#This Row],[delivery_date]]-Table1[[#This Row],[order_date]]</f>
        <v>7</v>
      </c>
    </row>
    <row r="14839" spans="1:17" x14ac:dyDescent="0.35">
      <c r="A14839" t="s">
        <v>14870</v>
      </c>
      <c r="B14839" t="s">
        <v>19</v>
      </c>
      <c r="C14839" t="s">
        <v>20</v>
      </c>
      <c r="D14839" s="2">
        <v>3195.39</v>
      </c>
      <c r="E14839">
        <v>0.21</v>
      </c>
      <c r="F14839">
        <v>8</v>
      </c>
      <c r="G14839" s="1">
        <v>45079</v>
      </c>
      <c r="H14839" s="1">
        <v>45083</v>
      </c>
      <c r="I14839" t="s">
        <v>21</v>
      </c>
      <c r="J14839" t="s">
        <v>22</v>
      </c>
      <c r="K14839" s="2">
        <v>452.42</v>
      </c>
      <c r="L14839" t="s">
        <v>39</v>
      </c>
      <c r="M14839">
        <f>YEAR(Table1[[#This Row],[order_date]])</f>
        <v>2023</v>
      </c>
      <c r="N14839">
        <f>MONTH(Table1[[#This Row],[order_date]])</f>
        <v>6</v>
      </c>
      <c r="O14839" s="3">
        <f>Table1[[#This Row],[sales]]-Table1[[#This Row],[profit]]</f>
        <v>2742.97</v>
      </c>
      <c r="P14839" s="3">
        <f>Table1[[#This Row],[sales]]*Table1[[#This Row],[quantity]]</f>
        <v>25563.119999999999</v>
      </c>
      <c r="Q14839" s="9">
        <f>Table1[[#This Row],[delivery_date]]-Table1[[#This Row],[order_date]]</f>
        <v>4</v>
      </c>
    </row>
    <row r="14840" spans="1:17" x14ac:dyDescent="0.35">
      <c r="A14840" t="s">
        <v>14871</v>
      </c>
      <c r="B14840" t="s">
        <v>41</v>
      </c>
      <c r="C14840" t="s">
        <v>26</v>
      </c>
      <c r="D14840" s="2">
        <v>2523.54</v>
      </c>
      <c r="E14840">
        <v>0.37</v>
      </c>
      <c r="F14840">
        <v>7</v>
      </c>
      <c r="G14840" s="1">
        <v>45128</v>
      </c>
      <c r="H14840" s="1">
        <v>45133</v>
      </c>
      <c r="I14840" t="s">
        <v>31</v>
      </c>
      <c r="J14840" t="s">
        <v>27</v>
      </c>
      <c r="K14840" s="2">
        <v>627.04999999999995</v>
      </c>
      <c r="L14840" t="s">
        <v>17</v>
      </c>
      <c r="M14840">
        <f>YEAR(Table1[[#This Row],[order_date]])</f>
        <v>2023</v>
      </c>
      <c r="N14840">
        <f>MONTH(Table1[[#This Row],[order_date]])</f>
        <v>7</v>
      </c>
      <c r="O14840" s="3">
        <f>Table1[[#This Row],[sales]]-Table1[[#This Row],[profit]]</f>
        <v>1896.49</v>
      </c>
      <c r="P14840" s="3">
        <f>Table1[[#This Row],[sales]]*Table1[[#This Row],[quantity]]</f>
        <v>17664.78</v>
      </c>
      <c r="Q14840" s="9">
        <f>Table1[[#This Row],[delivery_date]]-Table1[[#This Row],[order_date]]</f>
        <v>5</v>
      </c>
    </row>
    <row r="14841" spans="1:17" x14ac:dyDescent="0.35">
      <c r="A14841" t="s">
        <v>14872</v>
      </c>
      <c r="B14841" t="s">
        <v>19</v>
      </c>
      <c r="C14841" t="s">
        <v>36</v>
      </c>
      <c r="D14841" s="2">
        <v>2408.02</v>
      </c>
      <c r="E14841">
        <v>0</v>
      </c>
      <c r="F14841">
        <v>2</v>
      </c>
      <c r="G14841" s="1">
        <v>44976</v>
      </c>
      <c r="H14841" s="1">
        <v>44982</v>
      </c>
      <c r="I14841" t="s">
        <v>15</v>
      </c>
      <c r="J14841" t="s">
        <v>22</v>
      </c>
      <c r="K14841" s="2">
        <v>355.4</v>
      </c>
      <c r="L14841" t="s">
        <v>17</v>
      </c>
      <c r="M14841">
        <f>YEAR(Table1[[#This Row],[order_date]])</f>
        <v>2023</v>
      </c>
      <c r="N14841">
        <f>MONTH(Table1[[#This Row],[order_date]])</f>
        <v>2</v>
      </c>
      <c r="O14841" s="3">
        <f>Table1[[#This Row],[sales]]-Table1[[#This Row],[profit]]</f>
        <v>2052.62</v>
      </c>
      <c r="P14841" s="3">
        <f>Table1[[#This Row],[sales]]*Table1[[#This Row],[quantity]]</f>
        <v>4816.04</v>
      </c>
      <c r="Q14841" s="9">
        <f>Table1[[#This Row],[delivery_date]]-Table1[[#This Row],[order_date]]</f>
        <v>6</v>
      </c>
    </row>
    <row r="14842" spans="1:17" x14ac:dyDescent="0.35">
      <c r="A14842" t="s">
        <v>14873</v>
      </c>
      <c r="B14842" t="s">
        <v>19</v>
      </c>
      <c r="C14842" t="s">
        <v>20</v>
      </c>
      <c r="D14842" s="2">
        <v>4163.04</v>
      </c>
      <c r="E14842">
        <v>0.13</v>
      </c>
      <c r="F14842">
        <v>2</v>
      </c>
      <c r="G14842" s="1">
        <v>45065</v>
      </c>
      <c r="H14842" s="1">
        <v>45069</v>
      </c>
      <c r="I14842" t="s">
        <v>21</v>
      </c>
      <c r="J14842" t="s">
        <v>22</v>
      </c>
      <c r="K14842" s="2">
        <v>1049.04</v>
      </c>
      <c r="L14842" t="s">
        <v>23</v>
      </c>
      <c r="M14842">
        <f>YEAR(Table1[[#This Row],[order_date]])</f>
        <v>2023</v>
      </c>
      <c r="N14842">
        <f>MONTH(Table1[[#This Row],[order_date]])</f>
        <v>5</v>
      </c>
      <c r="O14842" s="3">
        <f>Table1[[#This Row],[sales]]-Table1[[#This Row],[profit]]</f>
        <v>3114</v>
      </c>
      <c r="P14842" s="3">
        <f>Table1[[#This Row],[sales]]*Table1[[#This Row],[quantity]]</f>
        <v>8326.08</v>
      </c>
      <c r="Q14842" s="9">
        <f>Table1[[#This Row],[delivery_date]]-Table1[[#This Row],[order_date]]</f>
        <v>4</v>
      </c>
    </row>
    <row r="14843" spans="1:17" x14ac:dyDescent="0.35">
      <c r="A14843" t="s">
        <v>14874</v>
      </c>
      <c r="B14843" t="s">
        <v>13</v>
      </c>
      <c r="C14843" t="s">
        <v>26</v>
      </c>
      <c r="D14843" s="2">
        <v>495.6</v>
      </c>
      <c r="E14843">
        <v>0.28999999999999998</v>
      </c>
      <c r="F14843">
        <v>5</v>
      </c>
      <c r="G14843" s="1">
        <v>45265</v>
      </c>
      <c r="H14843" s="1">
        <v>45272</v>
      </c>
      <c r="I14843" t="s">
        <v>31</v>
      </c>
      <c r="J14843" t="s">
        <v>16</v>
      </c>
      <c r="K14843" s="2">
        <v>26.19</v>
      </c>
      <c r="L14843" t="s">
        <v>17</v>
      </c>
      <c r="M14843">
        <f>YEAR(Table1[[#This Row],[order_date]])</f>
        <v>2023</v>
      </c>
      <c r="N14843">
        <f>MONTH(Table1[[#This Row],[order_date]])</f>
        <v>12</v>
      </c>
      <c r="O14843" s="3">
        <f>Table1[[#This Row],[sales]]-Table1[[#This Row],[profit]]</f>
        <v>469.41</v>
      </c>
      <c r="P14843" s="3">
        <f>Table1[[#This Row],[sales]]*Table1[[#This Row],[quantity]]</f>
        <v>2478</v>
      </c>
      <c r="Q14843" s="9">
        <f>Table1[[#This Row],[delivery_date]]-Table1[[#This Row],[order_date]]</f>
        <v>7</v>
      </c>
    </row>
    <row r="14844" spans="1:17" x14ac:dyDescent="0.35">
      <c r="A14844" t="s">
        <v>14875</v>
      </c>
      <c r="B14844" t="s">
        <v>25</v>
      </c>
      <c r="C14844" t="s">
        <v>33</v>
      </c>
      <c r="D14844" s="2">
        <v>1948.93</v>
      </c>
      <c r="E14844">
        <v>0.15</v>
      </c>
      <c r="F14844">
        <v>3</v>
      </c>
      <c r="G14844" s="1">
        <v>45205</v>
      </c>
      <c r="H14844" s="1">
        <v>45210</v>
      </c>
      <c r="I14844" t="s">
        <v>15</v>
      </c>
      <c r="J14844" t="s">
        <v>16</v>
      </c>
      <c r="K14844" s="2">
        <v>181.06</v>
      </c>
      <c r="L14844" t="s">
        <v>28</v>
      </c>
      <c r="M14844">
        <f>YEAR(Table1[[#This Row],[order_date]])</f>
        <v>2023</v>
      </c>
      <c r="N14844">
        <f>MONTH(Table1[[#This Row],[order_date]])</f>
        <v>10</v>
      </c>
      <c r="O14844" s="3">
        <f>Table1[[#This Row],[sales]]-Table1[[#This Row],[profit]]</f>
        <v>1767.8700000000001</v>
      </c>
      <c r="P14844" s="3">
        <f>Table1[[#This Row],[sales]]*Table1[[#This Row],[quantity]]</f>
        <v>5846.79</v>
      </c>
      <c r="Q14844" s="9">
        <f>Table1[[#This Row],[delivery_date]]-Table1[[#This Row],[order_date]]</f>
        <v>5</v>
      </c>
    </row>
    <row r="14845" spans="1:17" x14ac:dyDescent="0.35">
      <c r="A14845" t="s">
        <v>14876</v>
      </c>
      <c r="B14845" t="s">
        <v>19</v>
      </c>
      <c r="C14845" t="s">
        <v>26</v>
      </c>
      <c r="D14845" s="2">
        <v>2285.59</v>
      </c>
      <c r="E14845">
        <v>0.18</v>
      </c>
      <c r="F14845">
        <v>1</v>
      </c>
      <c r="G14845" s="1">
        <v>45014</v>
      </c>
      <c r="H14845" s="1">
        <v>45020</v>
      </c>
      <c r="I14845" t="s">
        <v>15</v>
      </c>
      <c r="J14845" t="s">
        <v>22</v>
      </c>
      <c r="K14845" s="2">
        <v>647.62</v>
      </c>
      <c r="L14845" t="s">
        <v>48</v>
      </c>
      <c r="M14845">
        <f>YEAR(Table1[[#This Row],[order_date]])</f>
        <v>2023</v>
      </c>
      <c r="N14845">
        <f>MONTH(Table1[[#This Row],[order_date]])</f>
        <v>3</v>
      </c>
      <c r="O14845" s="3">
        <f>Table1[[#This Row],[sales]]-Table1[[#This Row],[profit]]</f>
        <v>1637.9700000000003</v>
      </c>
      <c r="P14845" s="3">
        <f>Table1[[#This Row],[sales]]*Table1[[#This Row],[quantity]]</f>
        <v>2285.59</v>
      </c>
      <c r="Q14845" s="9">
        <f>Table1[[#This Row],[delivery_date]]-Table1[[#This Row],[order_date]]</f>
        <v>6</v>
      </c>
    </row>
    <row r="14846" spans="1:17" x14ac:dyDescent="0.35">
      <c r="A14846" t="s">
        <v>14877</v>
      </c>
      <c r="B14846" t="s">
        <v>41</v>
      </c>
      <c r="C14846" t="s">
        <v>33</v>
      </c>
      <c r="D14846" s="2">
        <v>707.24</v>
      </c>
      <c r="E14846">
        <v>0.15</v>
      </c>
      <c r="F14846">
        <v>3</v>
      </c>
      <c r="G14846" s="1">
        <v>45581</v>
      </c>
      <c r="H14846" s="1">
        <v>45587</v>
      </c>
      <c r="I14846" t="s">
        <v>21</v>
      </c>
      <c r="J14846" t="s">
        <v>16</v>
      </c>
      <c r="K14846" s="2">
        <v>146.66</v>
      </c>
      <c r="L14846" t="s">
        <v>28</v>
      </c>
      <c r="M14846">
        <f>YEAR(Table1[[#This Row],[order_date]])</f>
        <v>2024</v>
      </c>
      <c r="N14846">
        <f>MONTH(Table1[[#This Row],[order_date]])</f>
        <v>10</v>
      </c>
      <c r="O14846" s="3">
        <f>Table1[[#This Row],[sales]]-Table1[[#This Row],[profit]]</f>
        <v>560.58000000000004</v>
      </c>
      <c r="P14846" s="3">
        <f>Table1[[#This Row],[sales]]*Table1[[#This Row],[quantity]]</f>
        <v>2121.7200000000003</v>
      </c>
      <c r="Q14846" s="9">
        <f>Table1[[#This Row],[delivery_date]]-Table1[[#This Row],[order_date]]</f>
        <v>6</v>
      </c>
    </row>
    <row r="14847" spans="1:17" x14ac:dyDescent="0.35">
      <c r="A14847" t="s">
        <v>14878</v>
      </c>
      <c r="B14847" t="s">
        <v>19</v>
      </c>
      <c r="C14847" t="s">
        <v>14</v>
      </c>
      <c r="D14847" s="2">
        <v>519.77</v>
      </c>
      <c r="E14847">
        <v>0.48</v>
      </c>
      <c r="F14847">
        <v>7</v>
      </c>
      <c r="G14847" s="1">
        <v>45501</v>
      </c>
      <c r="H14847" s="1">
        <v>45506</v>
      </c>
      <c r="I14847" t="s">
        <v>15</v>
      </c>
      <c r="J14847" t="s">
        <v>27</v>
      </c>
      <c r="K14847" s="2">
        <v>86.81</v>
      </c>
      <c r="L14847" t="s">
        <v>23</v>
      </c>
      <c r="M14847">
        <f>YEAR(Table1[[#This Row],[order_date]])</f>
        <v>2024</v>
      </c>
      <c r="N14847">
        <f>MONTH(Table1[[#This Row],[order_date]])</f>
        <v>7</v>
      </c>
      <c r="O14847" s="3">
        <f>Table1[[#This Row],[sales]]-Table1[[#This Row],[profit]]</f>
        <v>432.96</v>
      </c>
      <c r="P14847" s="3">
        <f>Table1[[#This Row],[sales]]*Table1[[#This Row],[quantity]]</f>
        <v>3638.39</v>
      </c>
      <c r="Q14847" s="9">
        <f>Table1[[#This Row],[delivery_date]]-Table1[[#This Row],[order_date]]</f>
        <v>5</v>
      </c>
    </row>
    <row r="14848" spans="1:17" x14ac:dyDescent="0.35">
      <c r="A14848" t="s">
        <v>14879</v>
      </c>
      <c r="B14848" t="s">
        <v>25</v>
      </c>
      <c r="C14848" t="s">
        <v>14</v>
      </c>
      <c r="D14848" s="2">
        <v>980.11</v>
      </c>
      <c r="E14848">
        <v>0.03</v>
      </c>
      <c r="F14848">
        <v>9</v>
      </c>
      <c r="G14848" s="1">
        <v>45586</v>
      </c>
      <c r="H14848" s="1">
        <v>45588</v>
      </c>
      <c r="I14848" t="s">
        <v>15</v>
      </c>
      <c r="J14848" t="s">
        <v>16</v>
      </c>
      <c r="K14848" s="2">
        <v>191.14</v>
      </c>
      <c r="L14848" t="s">
        <v>23</v>
      </c>
      <c r="M14848">
        <f>YEAR(Table1[[#This Row],[order_date]])</f>
        <v>2024</v>
      </c>
      <c r="N14848">
        <f>MONTH(Table1[[#This Row],[order_date]])</f>
        <v>10</v>
      </c>
      <c r="O14848" s="3">
        <f>Table1[[#This Row],[sales]]-Table1[[#This Row],[profit]]</f>
        <v>788.97</v>
      </c>
      <c r="P14848" s="3">
        <f>Table1[[#This Row],[sales]]*Table1[[#This Row],[quantity]]</f>
        <v>8820.99</v>
      </c>
      <c r="Q14848" s="9">
        <f>Table1[[#This Row],[delivery_date]]-Table1[[#This Row],[order_date]]</f>
        <v>2</v>
      </c>
    </row>
    <row r="14849" spans="1:17" x14ac:dyDescent="0.35">
      <c r="A14849" t="s">
        <v>14880</v>
      </c>
      <c r="B14849" t="s">
        <v>19</v>
      </c>
      <c r="C14849" t="s">
        <v>26</v>
      </c>
      <c r="D14849" s="2">
        <v>1281.1300000000001</v>
      </c>
      <c r="E14849">
        <v>0.45</v>
      </c>
      <c r="F14849">
        <v>4</v>
      </c>
      <c r="G14849" s="1">
        <v>45271</v>
      </c>
      <c r="H14849" s="1">
        <v>45276</v>
      </c>
      <c r="I14849" t="s">
        <v>31</v>
      </c>
      <c r="J14849" t="s">
        <v>22</v>
      </c>
      <c r="K14849" s="2">
        <v>192.83</v>
      </c>
      <c r="L14849" t="s">
        <v>17</v>
      </c>
      <c r="M14849">
        <f>YEAR(Table1[[#This Row],[order_date]])</f>
        <v>2023</v>
      </c>
      <c r="N14849">
        <f>MONTH(Table1[[#This Row],[order_date]])</f>
        <v>12</v>
      </c>
      <c r="O14849" s="3">
        <f>Table1[[#This Row],[sales]]-Table1[[#This Row],[profit]]</f>
        <v>1088.3000000000002</v>
      </c>
      <c r="P14849" s="3">
        <f>Table1[[#This Row],[sales]]*Table1[[#This Row],[quantity]]</f>
        <v>5124.5200000000004</v>
      </c>
      <c r="Q14849" s="9">
        <f>Table1[[#This Row],[delivery_date]]-Table1[[#This Row],[order_date]]</f>
        <v>5</v>
      </c>
    </row>
    <row r="14850" spans="1:17" x14ac:dyDescent="0.35">
      <c r="A14850" t="s">
        <v>14881</v>
      </c>
      <c r="B14850" t="s">
        <v>13</v>
      </c>
      <c r="C14850" t="s">
        <v>14</v>
      </c>
      <c r="D14850" s="2">
        <v>4833.7</v>
      </c>
      <c r="E14850">
        <v>0.16</v>
      </c>
      <c r="F14850">
        <v>8</v>
      </c>
      <c r="G14850" s="1">
        <v>45174</v>
      </c>
      <c r="H14850" s="1">
        <v>45176</v>
      </c>
      <c r="I14850" t="s">
        <v>15</v>
      </c>
      <c r="J14850" t="s">
        <v>22</v>
      </c>
      <c r="K14850" s="2">
        <v>402.11</v>
      </c>
      <c r="L14850" t="s">
        <v>17</v>
      </c>
      <c r="M14850">
        <f>YEAR(Table1[[#This Row],[order_date]])</f>
        <v>2023</v>
      </c>
      <c r="N14850">
        <f>MONTH(Table1[[#This Row],[order_date]])</f>
        <v>9</v>
      </c>
      <c r="O14850" s="3">
        <f>Table1[[#This Row],[sales]]-Table1[[#This Row],[profit]]</f>
        <v>4431.59</v>
      </c>
      <c r="P14850" s="3">
        <f>Table1[[#This Row],[sales]]*Table1[[#This Row],[quantity]]</f>
        <v>38669.599999999999</v>
      </c>
      <c r="Q14850" s="9">
        <f>Table1[[#This Row],[delivery_date]]-Table1[[#This Row],[order_date]]</f>
        <v>2</v>
      </c>
    </row>
    <row r="14851" spans="1:17" x14ac:dyDescent="0.35">
      <c r="A14851" t="s">
        <v>14882</v>
      </c>
      <c r="B14851" t="s">
        <v>25</v>
      </c>
      <c r="C14851" t="s">
        <v>36</v>
      </c>
      <c r="D14851" s="2">
        <v>2430.5100000000002</v>
      </c>
      <c r="E14851">
        <v>0.12</v>
      </c>
      <c r="F14851">
        <v>6</v>
      </c>
      <c r="G14851" s="1">
        <v>45448</v>
      </c>
      <c r="H14851" s="1">
        <v>45450</v>
      </c>
      <c r="I14851" t="s">
        <v>31</v>
      </c>
      <c r="J14851" t="s">
        <v>16</v>
      </c>
      <c r="K14851" s="2">
        <v>663.03</v>
      </c>
      <c r="L14851" t="s">
        <v>23</v>
      </c>
      <c r="M14851">
        <f>YEAR(Table1[[#This Row],[order_date]])</f>
        <v>2024</v>
      </c>
      <c r="N14851">
        <f>MONTH(Table1[[#This Row],[order_date]])</f>
        <v>6</v>
      </c>
      <c r="O14851" s="3">
        <f>Table1[[#This Row],[sales]]-Table1[[#This Row],[profit]]</f>
        <v>1767.4800000000002</v>
      </c>
      <c r="P14851" s="3">
        <f>Table1[[#This Row],[sales]]*Table1[[#This Row],[quantity]]</f>
        <v>14583.060000000001</v>
      </c>
      <c r="Q14851" s="9">
        <f>Table1[[#This Row],[delivery_date]]-Table1[[#This Row],[order_date]]</f>
        <v>2</v>
      </c>
    </row>
    <row r="14852" spans="1:17" x14ac:dyDescent="0.35">
      <c r="A14852" t="s">
        <v>14883</v>
      </c>
      <c r="B14852" t="s">
        <v>19</v>
      </c>
      <c r="C14852" t="s">
        <v>26</v>
      </c>
      <c r="D14852" s="2">
        <v>2600.42</v>
      </c>
      <c r="E14852">
        <v>0.44</v>
      </c>
      <c r="F14852">
        <v>4</v>
      </c>
      <c r="G14852" s="1">
        <v>45550</v>
      </c>
      <c r="H14852" s="1">
        <v>45553</v>
      </c>
      <c r="I14852" t="s">
        <v>15</v>
      </c>
      <c r="J14852" t="s">
        <v>16</v>
      </c>
      <c r="K14852" s="2">
        <v>620.27</v>
      </c>
      <c r="L14852" t="s">
        <v>34</v>
      </c>
      <c r="M14852">
        <f>YEAR(Table1[[#This Row],[order_date]])</f>
        <v>2024</v>
      </c>
      <c r="N14852">
        <f>MONTH(Table1[[#This Row],[order_date]])</f>
        <v>9</v>
      </c>
      <c r="O14852" s="3">
        <f>Table1[[#This Row],[sales]]-Table1[[#This Row],[profit]]</f>
        <v>1980.15</v>
      </c>
      <c r="P14852" s="3">
        <f>Table1[[#This Row],[sales]]*Table1[[#This Row],[quantity]]</f>
        <v>10401.68</v>
      </c>
      <c r="Q14852" s="9">
        <f>Table1[[#This Row],[delivery_date]]-Table1[[#This Row],[order_date]]</f>
        <v>3</v>
      </c>
    </row>
    <row r="14853" spans="1:17" x14ac:dyDescent="0.35">
      <c r="A14853" t="s">
        <v>14884</v>
      </c>
      <c r="B14853" t="s">
        <v>13</v>
      </c>
      <c r="C14853" t="s">
        <v>20</v>
      </c>
      <c r="D14853" s="2">
        <v>3564.29</v>
      </c>
      <c r="E14853">
        <v>0.14000000000000001</v>
      </c>
      <c r="F14853">
        <v>3</v>
      </c>
      <c r="G14853" s="1">
        <v>45168</v>
      </c>
      <c r="H14853" s="1">
        <v>45170</v>
      </c>
      <c r="I14853" t="s">
        <v>21</v>
      </c>
      <c r="J14853" t="s">
        <v>16</v>
      </c>
      <c r="K14853" s="2">
        <v>800.1</v>
      </c>
      <c r="L14853" t="s">
        <v>34</v>
      </c>
      <c r="M14853">
        <f>YEAR(Table1[[#This Row],[order_date]])</f>
        <v>2023</v>
      </c>
      <c r="N14853">
        <f>MONTH(Table1[[#This Row],[order_date]])</f>
        <v>8</v>
      </c>
      <c r="O14853" s="3">
        <f>Table1[[#This Row],[sales]]-Table1[[#This Row],[profit]]</f>
        <v>2764.19</v>
      </c>
      <c r="P14853" s="3">
        <f>Table1[[#This Row],[sales]]*Table1[[#This Row],[quantity]]</f>
        <v>10692.869999999999</v>
      </c>
      <c r="Q14853" s="9">
        <f>Table1[[#This Row],[delivery_date]]-Table1[[#This Row],[order_date]]</f>
        <v>2</v>
      </c>
    </row>
    <row r="14854" spans="1:17" x14ac:dyDescent="0.35">
      <c r="A14854" t="s">
        <v>14885</v>
      </c>
      <c r="B14854" t="s">
        <v>25</v>
      </c>
      <c r="C14854" t="s">
        <v>36</v>
      </c>
      <c r="D14854" s="2">
        <v>3452.91</v>
      </c>
      <c r="E14854">
        <v>0.49</v>
      </c>
      <c r="F14854">
        <v>5</v>
      </c>
      <c r="G14854" s="1">
        <v>45371</v>
      </c>
      <c r="H14854" s="1">
        <v>45377</v>
      </c>
      <c r="I14854" t="s">
        <v>31</v>
      </c>
      <c r="J14854" t="s">
        <v>16</v>
      </c>
      <c r="K14854" s="2">
        <v>901.06</v>
      </c>
      <c r="L14854" t="s">
        <v>28</v>
      </c>
      <c r="M14854">
        <f>YEAR(Table1[[#This Row],[order_date]])</f>
        <v>2024</v>
      </c>
      <c r="N14854">
        <f>MONTH(Table1[[#This Row],[order_date]])</f>
        <v>3</v>
      </c>
      <c r="O14854" s="3">
        <f>Table1[[#This Row],[sales]]-Table1[[#This Row],[profit]]</f>
        <v>2551.85</v>
      </c>
      <c r="P14854" s="3">
        <f>Table1[[#This Row],[sales]]*Table1[[#This Row],[quantity]]</f>
        <v>17264.55</v>
      </c>
      <c r="Q14854" s="9">
        <f>Table1[[#This Row],[delivery_date]]-Table1[[#This Row],[order_date]]</f>
        <v>6</v>
      </c>
    </row>
    <row r="14855" spans="1:17" x14ac:dyDescent="0.35">
      <c r="A14855" t="s">
        <v>14886</v>
      </c>
      <c r="B14855" t="s">
        <v>19</v>
      </c>
      <c r="C14855" t="s">
        <v>26</v>
      </c>
      <c r="D14855" s="2">
        <v>2563.61</v>
      </c>
      <c r="E14855">
        <v>0.27</v>
      </c>
      <c r="F14855">
        <v>3</v>
      </c>
      <c r="G14855" s="1">
        <v>45403</v>
      </c>
      <c r="H14855" s="1">
        <v>45406</v>
      </c>
      <c r="I14855" t="s">
        <v>15</v>
      </c>
      <c r="J14855" t="s">
        <v>22</v>
      </c>
      <c r="K14855" s="2">
        <v>606.08000000000004</v>
      </c>
      <c r="L14855" t="s">
        <v>17</v>
      </c>
      <c r="M14855">
        <f>YEAR(Table1[[#This Row],[order_date]])</f>
        <v>2024</v>
      </c>
      <c r="N14855">
        <f>MONTH(Table1[[#This Row],[order_date]])</f>
        <v>4</v>
      </c>
      <c r="O14855" s="3">
        <f>Table1[[#This Row],[sales]]-Table1[[#This Row],[profit]]</f>
        <v>1957.5300000000002</v>
      </c>
      <c r="P14855" s="3">
        <f>Table1[[#This Row],[sales]]*Table1[[#This Row],[quantity]]</f>
        <v>7690.83</v>
      </c>
      <c r="Q14855" s="9">
        <f>Table1[[#This Row],[delivery_date]]-Table1[[#This Row],[order_date]]</f>
        <v>3</v>
      </c>
    </row>
    <row r="14856" spans="1:17" x14ac:dyDescent="0.35">
      <c r="A14856" t="s">
        <v>14887</v>
      </c>
      <c r="B14856" t="s">
        <v>13</v>
      </c>
      <c r="C14856" t="s">
        <v>33</v>
      </c>
      <c r="D14856" s="2">
        <v>1765.21</v>
      </c>
      <c r="E14856">
        <v>0.24</v>
      </c>
      <c r="F14856">
        <v>8</v>
      </c>
      <c r="G14856" s="1">
        <v>45300</v>
      </c>
      <c r="H14856" s="1">
        <v>45303</v>
      </c>
      <c r="I14856" t="s">
        <v>21</v>
      </c>
      <c r="J14856" t="s">
        <v>16</v>
      </c>
      <c r="K14856" s="2">
        <v>315.89</v>
      </c>
      <c r="L14856" t="s">
        <v>34</v>
      </c>
      <c r="M14856">
        <f>YEAR(Table1[[#This Row],[order_date]])</f>
        <v>2024</v>
      </c>
      <c r="N14856">
        <f>MONTH(Table1[[#This Row],[order_date]])</f>
        <v>1</v>
      </c>
      <c r="O14856" s="3">
        <f>Table1[[#This Row],[sales]]-Table1[[#This Row],[profit]]</f>
        <v>1449.3200000000002</v>
      </c>
      <c r="P14856" s="3">
        <f>Table1[[#This Row],[sales]]*Table1[[#This Row],[quantity]]</f>
        <v>14121.68</v>
      </c>
      <c r="Q14856" s="9">
        <f>Table1[[#This Row],[delivery_date]]-Table1[[#This Row],[order_date]]</f>
        <v>3</v>
      </c>
    </row>
    <row r="14857" spans="1:17" x14ac:dyDescent="0.35">
      <c r="A14857" t="s">
        <v>14888</v>
      </c>
      <c r="B14857" t="s">
        <v>41</v>
      </c>
      <c r="C14857" t="s">
        <v>14</v>
      </c>
      <c r="D14857" s="2">
        <v>1722.15</v>
      </c>
      <c r="E14857">
        <v>0.49</v>
      </c>
      <c r="F14857">
        <v>6</v>
      </c>
      <c r="G14857" s="1">
        <v>45487</v>
      </c>
      <c r="H14857" s="1">
        <v>45490</v>
      </c>
      <c r="I14857" t="s">
        <v>15</v>
      </c>
      <c r="J14857" t="s">
        <v>22</v>
      </c>
      <c r="K14857" s="2">
        <v>145.15</v>
      </c>
      <c r="L14857" t="s">
        <v>34</v>
      </c>
      <c r="M14857">
        <f>YEAR(Table1[[#This Row],[order_date]])</f>
        <v>2024</v>
      </c>
      <c r="N14857">
        <f>MONTH(Table1[[#This Row],[order_date]])</f>
        <v>7</v>
      </c>
      <c r="O14857" s="3">
        <f>Table1[[#This Row],[sales]]-Table1[[#This Row],[profit]]</f>
        <v>1577</v>
      </c>
      <c r="P14857" s="3">
        <f>Table1[[#This Row],[sales]]*Table1[[#This Row],[quantity]]</f>
        <v>10332.900000000001</v>
      </c>
      <c r="Q14857" s="9">
        <f>Table1[[#This Row],[delivery_date]]-Table1[[#This Row],[order_date]]</f>
        <v>3</v>
      </c>
    </row>
    <row r="14858" spans="1:17" x14ac:dyDescent="0.35">
      <c r="A14858" t="s">
        <v>14889</v>
      </c>
      <c r="B14858" t="s">
        <v>13</v>
      </c>
      <c r="C14858" t="s">
        <v>14</v>
      </c>
      <c r="D14858" s="2">
        <v>382.78</v>
      </c>
      <c r="E14858">
        <v>0.11</v>
      </c>
      <c r="F14858">
        <v>6</v>
      </c>
      <c r="G14858" s="1">
        <v>44975</v>
      </c>
      <c r="H14858" s="1">
        <v>44981</v>
      </c>
      <c r="I14858" t="s">
        <v>31</v>
      </c>
      <c r="J14858" t="s">
        <v>22</v>
      </c>
      <c r="K14858" s="2">
        <v>29.41</v>
      </c>
      <c r="L14858" t="s">
        <v>39</v>
      </c>
      <c r="M14858">
        <f>YEAR(Table1[[#This Row],[order_date]])</f>
        <v>2023</v>
      </c>
      <c r="N14858">
        <f>MONTH(Table1[[#This Row],[order_date]])</f>
        <v>2</v>
      </c>
      <c r="O14858" s="3">
        <f>Table1[[#This Row],[sales]]-Table1[[#This Row],[profit]]</f>
        <v>353.36999999999995</v>
      </c>
      <c r="P14858" s="3">
        <f>Table1[[#This Row],[sales]]*Table1[[#This Row],[quantity]]</f>
        <v>2296.6799999999998</v>
      </c>
      <c r="Q14858" s="9">
        <f>Table1[[#This Row],[delivery_date]]-Table1[[#This Row],[order_date]]</f>
        <v>6</v>
      </c>
    </row>
    <row r="14859" spans="1:17" x14ac:dyDescent="0.35">
      <c r="A14859" t="s">
        <v>14890</v>
      </c>
      <c r="B14859" t="s">
        <v>41</v>
      </c>
      <c r="C14859" t="s">
        <v>14</v>
      </c>
      <c r="D14859" s="2">
        <v>4508.1899999999996</v>
      </c>
      <c r="E14859">
        <v>0.45</v>
      </c>
      <c r="F14859">
        <v>7</v>
      </c>
      <c r="G14859" s="1">
        <v>45258</v>
      </c>
      <c r="H14859" s="1">
        <v>45262</v>
      </c>
      <c r="I14859" t="s">
        <v>21</v>
      </c>
      <c r="J14859" t="s">
        <v>22</v>
      </c>
      <c r="K14859" s="2">
        <v>260.85000000000002</v>
      </c>
      <c r="L14859" t="s">
        <v>23</v>
      </c>
      <c r="M14859">
        <f>YEAR(Table1[[#This Row],[order_date]])</f>
        <v>2023</v>
      </c>
      <c r="N14859">
        <f>MONTH(Table1[[#This Row],[order_date]])</f>
        <v>11</v>
      </c>
      <c r="O14859" s="3">
        <f>Table1[[#This Row],[sales]]-Table1[[#This Row],[profit]]</f>
        <v>4247.3399999999992</v>
      </c>
      <c r="P14859" s="3">
        <f>Table1[[#This Row],[sales]]*Table1[[#This Row],[quantity]]</f>
        <v>31557.329999999998</v>
      </c>
      <c r="Q14859" s="9">
        <f>Table1[[#This Row],[delivery_date]]-Table1[[#This Row],[order_date]]</f>
        <v>4</v>
      </c>
    </row>
    <row r="14860" spans="1:17" x14ac:dyDescent="0.35">
      <c r="A14860" t="s">
        <v>14891</v>
      </c>
      <c r="B14860" t="s">
        <v>19</v>
      </c>
      <c r="C14860" t="s">
        <v>26</v>
      </c>
      <c r="D14860" s="2">
        <v>3870.03</v>
      </c>
      <c r="E14860">
        <v>0.3</v>
      </c>
      <c r="F14860">
        <v>7</v>
      </c>
      <c r="G14860" s="1">
        <v>45471</v>
      </c>
      <c r="H14860" s="1">
        <v>45478</v>
      </c>
      <c r="I14860" t="s">
        <v>21</v>
      </c>
      <c r="J14860" t="s">
        <v>16</v>
      </c>
      <c r="K14860" s="2">
        <v>669.26</v>
      </c>
      <c r="L14860" t="s">
        <v>39</v>
      </c>
      <c r="M14860">
        <f>YEAR(Table1[[#This Row],[order_date]])</f>
        <v>2024</v>
      </c>
      <c r="N14860">
        <f>MONTH(Table1[[#This Row],[order_date]])</f>
        <v>6</v>
      </c>
      <c r="O14860" s="3">
        <f>Table1[[#This Row],[sales]]-Table1[[#This Row],[profit]]</f>
        <v>3200.7700000000004</v>
      </c>
      <c r="P14860" s="3">
        <f>Table1[[#This Row],[sales]]*Table1[[#This Row],[quantity]]</f>
        <v>27090.210000000003</v>
      </c>
      <c r="Q14860" s="9">
        <f>Table1[[#This Row],[delivery_date]]-Table1[[#This Row],[order_date]]</f>
        <v>7</v>
      </c>
    </row>
    <row r="14861" spans="1:17" x14ac:dyDescent="0.35">
      <c r="A14861" t="s">
        <v>14892</v>
      </c>
      <c r="B14861" t="s">
        <v>13</v>
      </c>
      <c r="C14861" t="s">
        <v>36</v>
      </c>
      <c r="D14861" s="2">
        <v>3154.38</v>
      </c>
      <c r="E14861">
        <v>0.38</v>
      </c>
      <c r="F14861">
        <v>8</v>
      </c>
      <c r="G14861" s="1">
        <v>45525</v>
      </c>
      <c r="H14861" s="1">
        <v>45530</v>
      </c>
      <c r="I14861" t="s">
        <v>15</v>
      </c>
      <c r="J14861" t="s">
        <v>16</v>
      </c>
      <c r="K14861" s="2">
        <v>283.52999999999997</v>
      </c>
      <c r="L14861" t="s">
        <v>23</v>
      </c>
      <c r="M14861">
        <f>YEAR(Table1[[#This Row],[order_date]])</f>
        <v>2024</v>
      </c>
      <c r="N14861">
        <f>MONTH(Table1[[#This Row],[order_date]])</f>
        <v>8</v>
      </c>
      <c r="O14861" s="3">
        <f>Table1[[#This Row],[sales]]-Table1[[#This Row],[profit]]</f>
        <v>2870.8500000000004</v>
      </c>
      <c r="P14861" s="3">
        <f>Table1[[#This Row],[sales]]*Table1[[#This Row],[quantity]]</f>
        <v>25235.040000000001</v>
      </c>
      <c r="Q14861" s="9">
        <f>Table1[[#This Row],[delivery_date]]-Table1[[#This Row],[order_date]]</f>
        <v>5</v>
      </c>
    </row>
    <row r="14862" spans="1:17" x14ac:dyDescent="0.35">
      <c r="A14862" t="s">
        <v>14893</v>
      </c>
      <c r="B14862" t="s">
        <v>41</v>
      </c>
      <c r="C14862" t="s">
        <v>33</v>
      </c>
      <c r="D14862" s="2">
        <v>2040.8</v>
      </c>
      <c r="E14862">
        <v>0.28999999999999998</v>
      </c>
      <c r="F14862">
        <v>5</v>
      </c>
      <c r="G14862" s="1">
        <v>45205</v>
      </c>
      <c r="H14862" s="1">
        <v>45211</v>
      </c>
      <c r="I14862" t="s">
        <v>31</v>
      </c>
      <c r="J14862" t="s">
        <v>22</v>
      </c>
      <c r="K14862" s="2">
        <v>241.3</v>
      </c>
      <c r="L14862" t="s">
        <v>17</v>
      </c>
      <c r="M14862">
        <f>YEAR(Table1[[#This Row],[order_date]])</f>
        <v>2023</v>
      </c>
      <c r="N14862">
        <f>MONTH(Table1[[#This Row],[order_date]])</f>
        <v>10</v>
      </c>
      <c r="O14862" s="3">
        <f>Table1[[#This Row],[sales]]-Table1[[#This Row],[profit]]</f>
        <v>1799.5</v>
      </c>
      <c r="P14862" s="3">
        <f>Table1[[#This Row],[sales]]*Table1[[#This Row],[quantity]]</f>
        <v>10204</v>
      </c>
      <c r="Q14862" s="9">
        <f>Table1[[#This Row],[delivery_date]]-Table1[[#This Row],[order_date]]</f>
        <v>6</v>
      </c>
    </row>
    <row r="14863" spans="1:17" x14ac:dyDescent="0.35">
      <c r="A14863" t="s">
        <v>14894</v>
      </c>
      <c r="B14863" t="s">
        <v>25</v>
      </c>
      <c r="C14863" t="s">
        <v>14</v>
      </c>
      <c r="D14863" s="2">
        <v>2954.08</v>
      </c>
      <c r="E14863">
        <v>0.31</v>
      </c>
      <c r="F14863">
        <v>5</v>
      </c>
      <c r="G14863" s="1">
        <v>45107</v>
      </c>
      <c r="H14863" s="1">
        <v>45112</v>
      </c>
      <c r="I14863" t="s">
        <v>31</v>
      </c>
      <c r="J14863" t="s">
        <v>16</v>
      </c>
      <c r="K14863" s="2">
        <v>796.02</v>
      </c>
      <c r="L14863" t="s">
        <v>34</v>
      </c>
      <c r="M14863">
        <f>YEAR(Table1[[#This Row],[order_date]])</f>
        <v>2023</v>
      </c>
      <c r="N14863">
        <f>MONTH(Table1[[#This Row],[order_date]])</f>
        <v>6</v>
      </c>
      <c r="O14863" s="3">
        <f>Table1[[#This Row],[sales]]-Table1[[#This Row],[profit]]</f>
        <v>2158.06</v>
      </c>
      <c r="P14863" s="3">
        <f>Table1[[#This Row],[sales]]*Table1[[#This Row],[quantity]]</f>
        <v>14770.4</v>
      </c>
      <c r="Q14863" s="9">
        <f>Table1[[#This Row],[delivery_date]]-Table1[[#This Row],[order_date]]</f>
        <v>5</v>
      </c>
    </row>
    <row r="14864" spans="1:17" x14ac:dyDescent="0.35">
      <c r="A14864" t="s">
        <v>14895</v>
      </c>
      <c r="B14864" t="s">
        <v>13</v>
      </c>
      <c r="C14864" t="s">
        <v>36</v>
      </c>
      <c r="D14864" s="2">
        <v>2476.94</v>
      </c>
      <c r="E14864">
        <v>0.08</v>
      </c>
      <c r="F14864">
        <v>6</v>
      </c>
      <c r="G14864" s="1">
        <v>45219</v>
      </c>
      <c r="H14864" s="1">
        <v>45220</v>
      </c>
      <c r="I14864" t="s">
        <v>31</v>
      </c>
      <c r="J14864" t="s">
        <v>16</v>
      </c>
      <c r="K14864" s="2">
        <v>500.11</v>
      </c>
      <c r="L14864" t="s">
        <v>28</v>
      </c>
      <c r="M14864">
        <f>YEAR(Table1[[#This Row],[order_date]])</f>
        <v>2023</v>
      </c>
      <c r="N14864">
        <f>MONTH(Table1[[#This Row],[order_date]])</f>
        <v>10</v>
      </c>
      <c r="O14864" s="3">
        <f>Table1[[#This Row],[sales]]-Table1[[#This Row],[profit]]</f>
        <v>1976.83</v>
      </c>
      <c r="P14864" s="3">
        <f>Table1[[#This Row],[sales]]*Table1[[#This Row],[quantity]]</f>
        <v>14861.64</v>
      </c>
      <c r="Q14864" s="9">
        <f>Table1[[#This Row],[delivery_date]]-Table1[[#This Row],[order_date]]</f>
        <v>1</v>
      </c>
    </row>
    <row r="14865" spans="1:17" x14ac:dyDescent="0.35">
      <c r="A14865" t="s">
        <v>14896</v>
      </c>
      <c r="B14865" t="s">
        <v>19</v>
      </c>
      <c r="C14865" t="s">
        <v>20</v>
      </c>
      <c r="D14865" s="2">
        <v>1442.28</v>
      </c>
      <c r="E14865">
        <v>0.08</v>
      </c>
      <c r="F14865">
        <v>4</v>
      </c>
      <c r="G14865" s="1">
        <v>45147</v>
      </c>
      <c r="H14865" s="1">
        <v>45148</v>
      </c>
      <c r="I14865" t="s">
        <v>31</v>
      </c>
      <c r="J14865" t="s">
        <v>16</v>
      </c>
      <c r="K14865" s="2">
        <v>427.43</v>
      </c>
      <c r="L14865" t="s">
        <v>48</v>
      </c>
      <c r="M14865">
        <f>YEAR(Table1[[#This Row],[order_date]])</f>
        <v>2023</v>
      </c>
      <c r="N14865">
        <f>MONTH(Table1[[#This Row],[order_date]])</f>
        <v>8</v>
      </c>
      <c r="O14865" s="3">
        <f>Table1[[#This Row],[sales]]-Table1[[#This Row],[profit]]</f>
        <v>1014.8499999999999</v>
      </c>
      <c r="P14865" s="3">
        <f>Table1[[#This Row],[sales]]*Table1[[#This Row],[quantity]]</f>
        <v>5769.12</v>
      </c>
      <c r="Q14865" s="9">
        <f>Table1[[#This Row],[delivery_date]]-Table1[[#This Row],[order_date]]</f>
        <v>1</v>
      </c>
    </row>
    <row r="14866" spans="1:17" x14ac:dyDescent="0.35">
      <c r="A14866" t="s">
        <v>14897</v>
      </c>
      <c r="B14866" t="s">
        <v>25</v>
      </c>
      <c r="C14866" t="s">
        <v>20</v>
      </c>
      <c r="D14866" s="2">
        <v>1563.01</v>
      </c>
      <c r="E14866">
        <v>0.2</v>
      </c>
      <c r="F14866">
        <v>2</v>
      </c>
      <c r="G14866" s="1">
        <v>45410</v>
      </c>
      <c r="H14866" s="1">
        <v>45414</v>
      </c>
      <c r="I14866" t="s">
        <v>21</v>
      </c>
      <c r="J14866" t="s">
        <v>16</v>
      </c>
      <c r="K14866" s="2">
        <v>449.35</v>
      </c>
      <c r="L14866" t="s">
        <v>28</v>
      </c>
      <c r="M14866">
        <f>YEAR(Table1[[#This Row],[order_date]])</f>
        <v>2024</v>
      </c>
      <c r="N14866">
        <f>MONTH(Table1[[#This Row],[order_date]])</f>
        <v>4</v>
      </c>
      <c r="O14866" s="3">
        <f>Table1[[#This Row],[sales]]-Table1[[#This Row],[profit]]</f>
        <v>1113.6599999999999</v>
      </c>
      <c r="P14866" s="3">
        <f>Table1[[#This Row],[sales]]*Table1[[#This Row],[quantity]]</f>
        <v>3126.02</v>
      </c>
      <c r="Q14866" s="9">
        <f>Table1[[#This Row],[delivery_date]]-Table1[[#This Row],[order_date]]</f>
        <v>4</v>
      </c>
    </row>
    <row r="14867" spans="1:17" x14ac:dyDescent="0.35">
      <c r="A14867" t="s">
        <v>14898</v>
      </c>
      <c r="B14867" t="s">
        <v>41</v>
      </c>
      <c r="C14867" t="s">
        <v>33</v>
      </c>
      <c r="D14867" s="2">
        <v>4384.95</v>
      </c>
      <c r="E14867">
        <v>0.17</v>
      </c>
      <c r="F14867">
        <v>2</v>
      </c>
      <c r="G14867" s="1">
        <v>45568</v>
      </c>
      <c r="H14867" s="1">
        <v>45570</v>
      </c>
      <c r="I14867" t="s">
        <v>31</v>
      </c>
      <c r="J14867" t="s">
        <v>16</v>
      </c>
      <c r="K14867" s="2">
        <v>703.94</v>
      </c>
      <c r="L14867" t="s">
        <v>17</v>
      </c>
      <c r="M14867">
        <f>YEAR(Table1[[#This Row],[order_date]])</f>
        <v>2024</v>
      </c>
      <c r="N14867">
        <f>MONTH(Table1[[#This Row],[order_date]])</f>
        <v>10</v>
      </c>
      <c r="O14867" s="3">
        <f>Table1[[#This Row],[sales]]-Table1[[#This Row],[profit]]</f>
        <v>3681.0099999999998</v>
      </c>
      <c r="P14867" s="3">
        <f>Table1[[#This Row],[sales]]*Table1[[#This Row],[quantity]]</f>
        <v>8769.9</v>
      </c>
      <c r="Q14867" s="9">
        <f>Table1[[#This Row],[delivery_date]]-Table1[[#This Row],[order_date]]</f>
        <v>2</v>
      </c>
    </row>
    <row r="14868" spans="1:17" x14ac:dyDescent="0.35">
      <c r="A14868" t="s">
        <v>14899</v>
      </c>
      <c r="B14868" t="s">
        <v>13</v>
      </c>
      <c r="C14868" t="s">
        <v>14</v>
      </c>
      <c r="D14868" s="2">
        <v>3211.05</v>
      </c>
      <c r="E14868">
        <v>0.36</v>
      </c>
      <c r="F14868">
        <v>2</v>
      </c>
      <c r="G14868" s="1">
        <v>44931</v>
      </c>
      <c r="H14868" s="1">
        <v>44937</v>
      </c>
      <c r="I14868" t="s">
        <v>15</v>
      </c>
      <c r="J14868" t="s">
        <v>27</v>
      </c>
      <c r="K14868" s="2">
        <v>688.34</v>
      </c>
      <c r="L14868" t="s">
        <v>48</v>
      </c>
      <c r="M14868">
        <f>YEAR(Table1[[#This Row],[order_date]])</f>
        <v>2023</v>
      </c>
      <c r="N14868">
        <f>MONTH(Table1[[#This Row],[order_date]])</f>
        <v>1</v>
      </c>
      <c r="O14868" s="3">
        <f>Table1[[#This Row],[sales]]-Table1[[#This Row],[profit]]</f>
        <v>2522.71</v>
      </c>
      <c r="P14868" s="3">
        <f>Table1[[#This Row],[sales]]*Table1[[#This Row],[quantity]]</f>
        <v>6422.1</v>
      </c>
      <c r="Q14868" s="9">
        <f>Table1[[#This Row],[delivery_date]]-Table1[[#This Row],[order_date]]</f>
        <v>6</v>
      </c>
    </row>
    <row r="14869" spans="1:17" x14ac:dyDescent="0.35">
      <c r="A14869" t="s">
        <v>14900</v>
      </c>
      <c r="B14869" t="s">
        <v>13</v>
      </c>
      <c r="C14869" t="s">
        <v>20</v>
      </c>
      <c r="D14869" s="2">
        <v>106.97</v>
      </c>
      <c r="E14869">
        <v>0.36</v>
      </c>
      <c r="F14869">
        <v>2</v>
      </c>
      <c r="G14869" s="1">
        <v>45401</v>
      </c>
      <c r="H14869" s="1">
        <v>45402</v>
      </c>
      <c r="I14869" t="s">
        <v>31</v>
      </c>
      <c r="J14869" t="s">
        <v>27</v>
      </c>
      <c r="K14869" s="2">
        <v>30.71</v>
      </c>
      <c r="L14869" t="s">
        <v>28</v>
      </c>
      <c r="M14869">
        <f>YEAR(Table1[[#This Row],[order_date]])</f>
        <v>2024</v>
      </c>
      <c r="N14869">
        <f>MONTH(Table1[[#This Row],[order_date]])</f>
        <v>4</v>
      </c>
      <c r="O14869" s="3">
        <f>Table1[[#This Row],[sales]]-Table1[[#This Row],[profit]]</f>
        <v>76.259999999999991</v>
      </c>
      <c r="P14869" s="3">
        <f>Table1[[#This Row],[sales]]*Table1[[#This Row],[quantity]]</f>
        <v>213.94</v>
      </c>
      <c r="Q14869" s="9">
        <f>Table1[[#This Row],[delivery_date]]-Table1[[#This Row],[order_date]]</f>
        <v>1</v>
      </c>
    </row>
    <row r="14870" spans="1:17" x14ac:dyDescent="0.35">
      <c r="A14870" t="s">
        <v>14901</v>
      </c>
      <c r="B14870" t="s">
        <v>19</v>
      </c>
      <c r="C14870" t="s">
        <v>36</v>
      </c>
      <c r="D14870" s="2">
        <v>1701.67</v>
      </c>
      <c r="E14870">
        <v>0.28000000000000003</v>
      </c>
      <c r="F14870">
        <v>5</v>
      </c>
      <c r="G14870" s="1">
        <v>45643</v>
      </c>
      <c r="H14870" s="1">
        <v>45649</v>
      </c>
      <c r="I14870" t="s">
        <v>21</v>
      </c>
      <c r="J14870" t="s">
        <v>27</v>
      </c>
      <c r="K14870" s="2">
        <v>418.81</v>
      </c>
      <c r="L14870" t="s">
        <v>28</v>
      </c>
      <c r="M14870">
        <f>YEAR(Table1[[#This Row],[order_date]])</f>
        <v>2024</v>
      </c>
      <c r="N14870">
        <f>MONTH(Table1[[#This Row],[order_date]])</f>
        <v>12</v>
      </c>
      <c r="O14870" s="3">
        <f>Table1[[#This Row],[sales]]-Table1[[#This Row],[profit]]</f>
        <v>1282.8600000000001</v>
      </c>
      <c r="P14870" s="3">
        <f>Table1[[#This Row],[sales]]*Table1[[#This Row],[quantity]]</f>
        <v>8508.35</v>
      </c>
      <c r="Q14870" s="9">
        <f>Table1[[#This Row],[delivery_date]]-Table1[[#This Row],[order_date]]</f>
        <v>6</v>
      </c>
    </row>
    <row r="14871" spans="1:17" x14ac:dyDescent="0.35">
      <c r="A14871" t="s">
        <v>14902</v>
      </c>
      <c r="B14871" t="s">
        <v>25</v>
      </c>
      <c r="C14871" t="s">
        <v>36</v>
      </c>
      <c r="D14871" s="2">
        <v>1765.73</v>
      </c>
      <c r="E14871">
        <v>0.2</v>
      </c>
      <c r="F14871">
        <v>2</v>
      </c>
      <c r="G14871" s="1">
        <v>45396</v>
      </c>
      <c r="H14871" s="1">
        <v>45402</v>
      </c>
      <c r="I14871" t="s">
        <v>15</v>
      </c>
      <c r="J14871" t="s">
        <v>16</v>
      </c>
      <c r="K14871" s="2">
        <v>377.81</v>
      </c>
      <c r="L14871" t="s">
        <v>48</v>
      </c>
      <c r="M14871">
        <f>YEAR(Table1[[#This Row],[order_date]])</f>
        <v>2024</v>
      </c>
      <c r="N14871">
        <f>MONTH(Table1[[#This Row],[order_date]])</f>
        <v>4</v>
      </c>
      <c r="O14871" s="3">
        <f>Table1[[#This Row],[sales]]-Table1[[#This Row],[profit]]</f>
        <v>1387.92</v>
      </c>
      <c r="P14871" s="3">
        <f>Table1[[#This Row],[sales]]*Table1[[#This Row],[quantity]]</f>
        <v>3531.46</v>
      </c>
      <c r="Q14871" s="9">
        <f>Table1[[#This Row],[delivery_date]]-Table1[[#This Row],[order_date]]</f>
        <v>6</v>
      </c>
    </row>
    <row r="14872" spans="1:17" x14ac:dyDescent="0.35">
      <c r="A14872" t="s">
        <v>14903</v>
      </c>
      <c r="B14872" t="s">
        <v>13</v>
      </c>
      <c r="C14872" t="s">
        <v>20</v>
      </c>
      <c r="D14872" s="2">
        <v>3561.04</v>
      </c>
      <c r="E14872">
        <v>0.34</v>
      </c>
      <c r="F14872">
        <v>7</v>
      </c>
      <c r="G14872" s="1">
        <v>45131</v>
      </c>
      <c r="H14872" s="1">
        <v>45132</v>
      </c>
      <c r="I14872" t="s">
        <v>21</v>
      </c>
      <c r="J14872" t="s">
        <v>16</v>
      </c>
      <c r="K14872" s="2">
        <v>705.53</v>
      </c>
      <c r="L14872" t="s">
        <v>23</v>
      </c>
      <c r="M14872">
        <f>YEAR(Table1[[#This Row],[order_date]])</f>
        <v>2023</v>
      </c>
      <c r="N14872">
        <f>MONTH(Table1[[#This Row],[order_date]])</f>
        <v>7</v>
      </c>
      <c r="O14872" s="3">
        <f>Table1[[#This Row],[sales]]-Table1[[#This Row],[profit]]</f>
        <v>2855.51</v>
      </c>
      <c r="P14872" s="3">
        <f>Table1[[#This Row],[sales]]*Table1[[#This Row],[quantity]]</f>
        <v>24927.279999999999</v>
      </c>
      <c r="Q14872" s="9">
        <f>Table1[[#This Row],[delivery_date]]-Table1[[#This Row],[order_date]]</f>
        <v>1</v>
      </c>
    </row>
    <row r="14873" spans="1:17" x14ac:dyDescent="0.35">
      <c r="A14873" t="s">
        <v>14904</v>
      </c>
      <c r="B14873" t="s">
        <v>13</v>
      </c>
      <c r="C14873" t="s">
        <v>14</v>
      </c>
      <c r="D14873" s="2">
        <v>3532.22</v>
      </c>
      <c r="E14873">
        <v>0.34</v>
      </c>
      <c r="F14873">
        <v>4</v>
      </c>
      <c r="G14873" s="1">
        <v>45342</v>
      </c>
      <c r="H14873" s="1">
        <v>45348</v>
      </c>
      <c r="I14873" t="s">
        <v>31</v>
      </c>
      <c r="J14873" t="s">
        <v>27</v>
      </c>
      <c r="K14873" s="2">
        <v>655.62</v>
      </c>
      <c r="L14873" t="s">
        <v>39</v>
      </c>
      <c r="M14873">
        <f>YEAR(Table1[[#This Row],[order_date]])</f>
        <v>2024</v>
      </c>
      <c r="N14873">
        <f>MONTH(Table1[[#This Row],[order_date]])</f>
        <v>2</v>
      </c>
      <c r="O14873" s="3">
        <f>Table1[[#This Row],[sales]]-Table1[[#This Row],[profit]]</f>
        <v>2876.6</v>
      </c>
      <c r="P14873" s="3">
        <f>Table1[[#This Row],[sales]]*Table1[[#This Row],[quantity]]</f>
        <v>14128.88</v>
      </c>
      <c r="Q14873" s="9">
        <f>Table1[[#This Row],[delivery_date]]-Table1[[#This Row],[order_date]]</f>
        <v>6</v>
      </c>
    </row>
    <row r="14874" spans="1:17" x14ac:dyDescent="0.35">
      <c r="A14874" t="s">
        <v>14905</v>
      </c>
      <c r="B14874" t="s">
        <v>25</v>
      </c>
      <c r="C14874" t="s">
        <v>33</v>
      </c>
      <c r="D14874" s="2">
        <v>2374.36</v>
      </c>
      <c r="E14874">
        <v>0.4</v>
      </c>
      <c r="F14874">
        <v>5</v>
      </c>
      <c r="G14874" s="1">
        <v>45368</v>
      </c>
      <c r="H14874" s="1">
        <v>45371</v>
      </c>
      <c r="I14874" t="s">
        <v>21</v>
      </c>
      <c r="J14874" t="s">
        <v>27</v>
      </c>
      <c r="K14874" s="2">
        <v>201.05</v>
      </c>
      <c r="L14874" t="s">
        <v>28</v>
      </c>
      <c r="M14874">
        <f>YEAR(Table1[[#This Row],[order_date]])</f>
        <v>2024</v>
      </c>
      <c r="N14874">
        <f>MONTH(Table1[[#This Row],[order_date]])</f>
        <v>3</v>
      </c>
      <c r="O14874" s="3">
        <f>Table1[[#This Row],[sales]]-Table1[[#This Row],[profit]]</f>
        <v>2173.31</v>
      </c>
      <c r="P14874" s="3">
        <f>Table1[[#This Row],[sales]]*Table1[[#This Row],[quantity]]</f>
        <v>11871.800000000001</v>
      </c>
      <c r="Q14874" s="9">
        <f>Table1[[#This Row],[delivery_date]]-Table1[[#This Row],[order_date]]</f>
        <v>3</v>
      </c>
    </row>
    <row r="14875" spans="1:17" x14ac:dyDescent="0.35">
      <c r="A14875" t="s">
        <v>14906</v>
      </c>
      <c r="B14875" t="s">
        <v>13</v>
      </c>
      <c r="C14875" t="s">
        <v>14</v>
      </c>
      <c r="D14875" s="2">
        <v>4759.8</v>
      </c>
      <c r="E14875">
        <v>0.41</v>
      </c>
      <c r="F14875">
        <v>2</v>
      </c>
      <c r="G14875" s="1">
        <v>45508</v>
      </c>
      <c r="H14875" s="1">
        <v>45514</v>
      </c>
      <c r="I14875" t="s">
        <v>31</v>
      </c>
      <c r="J14875" t="s">
        <v>27</v>
      </c>
      <c r="K14875" s="2">
        <v>364.31</v>
      </c>
      <c r="L14875" t="s">
        <v>17</v>
      </c>
      <c r="M14875">
        <f>YEAR(Table1[[#This Row],[order_date]])</f>
        <v>2024</v>
      </c>
      <c r="N14875">
        <f>MONTH(Table1[[#This Row],[order_date]])</f>
        <v>8</v>
      </c>
      <c r="O14875" s="3">
        <f>Table1[[#This Row],[sales]]-Table1[[#This Row],[profit]]</f>
        <v>4395.49</v>
      </c>
      <c r="P14875" s="3">
        <f>Table1[[#This Row],[sales]]*Table1[[#This Row],[quantity]]</f>
        <v>9519.6</v>
      </c>
      <c r="Q14875" s="9">
        <f>Table1[[#This Row],[delivery_date]]-Table1[[#This Row],[order_date]]</f>
        <v>6</v>
      </c>
    </row>
    <row r="14876" spans="1:17" x14ac:dyDescent="0.35">
      <c r="A14876" t="s">
        <v>14907</v>
      </c>
      <c r="B14876" t="s">
        <v>25</v>
      </c>
      <c r="C14876" t="s">
        <v>26</v>
      </c>
      <c r="D14876" s="2">
        <v>4373.92</v>
      </c>
      <c r="E14876">
        <v>0.03</v>
      </c>
      <c r="F14876">
        <v>1</v>
      </c>
      <c r="G14876" s="1">
        <v>44966</v>
      </c>
      <c r="H14876" s="1">
        <v>44972</v>
      </c>
      <c r="I14876" t="s">
        <v>15</v>
      </c>
      <c r="J14876" t="s">
        <v>22</v>
      </c>
      <c r="K14876" s="2">
        <v>481.8</v>
      </c>
      <c r="L14876" t="s">
        <v>23</v>
      </c>
      <c r="M14876">
        <f>YEAR(Table1[[#This Row],[order_date]])</f>
        <v>2023</v>
      </c>
      <c r="N14876">
        <f>MONTH(Table1[[#This Row],[order_date]])</f>
        <v>2</v>
      </c>
      <c r="O14876" s="3">
        <f>Table1[[#This Row],[sales]]-Table1[[#This Row],[profit]]</f>
        <v>3892.12</v>
      </c>
      <c r="P14876" s="3">
        <f>Table1[[#This Row],[sales]]*Table1[[#This Row],[quantity]]</f>
        <v>4373.92</v>
      </c>
      <c r="Q14876" s="9">
        <f>Table1[[#This Row],[delivery_date]]-Table1[[#This Row],[order_date]]</f>
        <v>6</v>
      </c>
    </row>
    <row r="14877" spans="1:17" x14ac:dyDescent="0.35">
      <c r="A14877" t="s">
        <v>14908</v>
      </c>
      <c r="B14877" t="s">
        <v>25</v>
      </c>
      <c r="C14877" t="s">
        <v>20</v>
      </c>
      <c r="D14877" s="2">
        <v>4344.43</v>
      </c>
      <c r="E14877">
        <v>0.19</v>
      </c>
      <c r="F14877">
        <v>9</v>
      </c>
      <c r="G14877" s="1">
        <v>45283</v>
      </c>
      <c r="H14877" s="1">
        <v>45284</v>
      </c>
      <c r="I14877" t="s">
        <v>15</v>
      </c>
      <c r="J14877" t="s">
        <v>16</v>
      </c>
      <c r="K14877" s="2">
        <v>840.14</v>
      </c>
      <c r="L14877" t="s">
        <v>28</v>
      </c>
      <c r="M14877">
        <f>YEAR(Table1[[#This Row],[order_date]])</f>
        <v>2023</v>
      </c>
      <c r="N14877">
        <f>MONTH(Table1[[#This Row],[order_date]])</f>
        <v>12</v>
      </c>
      <c r="O14877" s="3">
        <f>Table1[[#This Row],[sales]]-Table1[[#This Row],[profit]]</f>
        <v>3504.2900000000004</v>
      </c>
      <c r="P14877" s="3">
        <f>Table1[[#This Row],[sales]]*Table1[[#This Row],[quantity]]</f>
        <v>39099.870000000003</v>
      </c>
      <c r="Q14877" s="9">
        <f>Table1[[#This Row],[delivery_date]]-Table1[[#This Row],[order_date]]</f>
        <v>1</v>
      </c>
    </row>
    <row r="14878" spans="1:17" x14ac:dyDescent="0.35">
      <c r="A14878" t="s">
        <v>14909</v>
      </c>
      <c r="B14878" t="s">
        <v>25</v>
      </c>
      <c r="C14878" t="s">
        <v>26</v>
      </c>
      <c r="D14878" s="2">
        <v>1806.5</v>
      </c>
      <c r="E14878">
        <v>0.21</v>
      </c>
      <c r="F14878">
        <v>6</v>
      </c>
      <c r="G14878" s="1">
        <v>45060</v>
      </c>
      <c r="H14878" s="1">
        <v>45066</v>
      </c>
      <c r="I14878" t="s">
        <v>31</v>
      </c>
      <c r="J14878" t="s">
        <v>22</v>
      </c>
      <c r="K14878" s="2">
        <v>510.56</v>
      </c>
      <c r="L14878" t="s">
        <v>34</v>
      </c>
      <c r="M14878">
        <f>YEAR(Table1[[#This Row],[order_date]])</f>
        <v>2023</v>
      </c>
      <c r="N14878">
        <f>MONTH(Table1[[#This Row],[order_date]])</f>
        <v>5</v>
      </c>
      <c r="O14878" s="3">
        <f>Table1[[#This Row],[sales]]-Table1[[#This Row],[profit]]</f>
        <v>1295.94</v>
      </c>
      <c r="P14878" s="3">
        <f>Table1[[#This Row],[sales]]*Table1[[#This Row],[quantity]]</f>
        <v>10839</v>
      </c>
      <c r="Q14878" s="9">
        <f>Table1[[#This Row],[delivery_date]]-Table1[[#This Row],[order_date]]</f>
        <v>6</v>
      </c>
    </row>
    <row r="14879" spans="1:17" x14ac:dyDescent="0.35">
      <c r="A14879" t="s">
        <v>14910</v>
      </c>
      <c r="B14879" t="s">
        <v>19</v>
      </c>
      <c r="C14879" t="s">
        <v>20</v>
      </c>
      <c r="D14879" s="2">
        <v>2211.9</v>
      </c>
      <c r="E14879">
        <v>0.42</v>
      </c>
      <c r="F14879">
        <v>5</v>
      </c>
      <c r="G14879" s="1">
        <v>45501</v>
      </c>
      <c r="H14879" s="1">
        <v>45506</v>
      </c>
      <c r="I14879" t="s">
        <v>31</v>
      </c>
      <c r="J14879" t="s">
        <v>27</v>
      </c>
      <c r="K14879" s="2">
        <v>328.43</v>
      </c>
      <c r="L14879" t="s">
        <v>23</v>
      </c>
      <c r="M14879">
        <f>YEAR(Table1[[#This Row],[order_date]])</f>
        <v>2024</v>
      </c>
      <c r="N14879">
        <f>MONTH(Table1[[#This Row],[order_date]])</f>
        <v>7</v>
      </c>
      <c r="O14879" s="3">
        <f>Table1[[#This Row],[sales]]-Table1[[#This Row],[profit]]</f>
        <v>1883.47</v>
      </c>
      <c r="P14879" s="3">
        <f>Table1[[#This Row],[sales]]*Table1[[#This Row],[quantity]]</f>
        <v>11059.5</v>
      </c>
      <c r="Q14879" s="9">
        <f>Table1[[#This Row],[delivery_date]]-Table1[[#This Row],[order_date]]</f>
        <v>5</v>
      </c>
    </row>
    <row r="14880" spans="1:17" x14ac:dyDescent="0.35">
      <c r="A14880" t="s">
        <v>14911</v>
      </c>
      <c r="B14880" t="s">
        <v>25</v>
      </c>
      <c r="C14880" t="s">
        <v>33</v>
      </c>
      <c r="D14880" s="2">
        <v>2152.91</v>
      </c>
      <c r="E14880">
        <v>0.25</v>
      </c>
      <c r="F14880">
        <v>5</v>
      </c>
      <c r="G14880" s="1">
        <v>45017</v>
      </c>
      <c r="H14880" s="1">
        <v>45020</v>
      </c>
      <c r="I14880" t="s">
        <v>31</v>
      </c>
      <c r="J14880" t="s">
        <v>22</v>
      </c>
      <c r="K14880" s="2">
        <v>569.75</v>
      </c>
      <c r="L14880" t="s">
        <v>28</v>
      </c>
      <c r="M14880">
        <f>YEAR(Table1[[#This Row],[order_date]])</f>
        <v>2023</v>
      </c>
      <c r="N14880">
        <f>MONTH(Table1[[#This Row],[order_date]])</f>
        <v>4</v>
      </c>
      <c r="O14880" s="3">
        <f>Table1[[#This Row],[sales]]-Table1[[#This Row],[profit]]</f>
        <v>1583.1599999999999</v>
      </c>
      <c r="P14880" s="3">
        <f>Table1[[#This Row],[sales]]*Table1[[#This Row],[quantity]]</f>
        <v>10764.55</v>
      </c>
      <c r="Q14880" s="9">
        <f>Table1[[#This Row],[delivery_date]]-Table1[[#This Row],[order_date]]</f>
        <v>3</v>
      </c>
    </row>
    <row r="14881" spans="1:17" x14ac:dyDescent="0.35">
      <c r="A14881" t="s">
        <v>14912</v>
      </c>
      <c r="B14881" t="s">
        <v>25</v>
      </c>
      <c r="C14881" t="s">
        <v>14</v>
      </c>
      <c r="D14881" s="2">
        <v>2257.31</v>
      </c>
      <c r="E14881">
        <v>0.24</v>
      </c>
      <c r="F14881">
        <v>2</v>
      </c>
      <c r="G14881" s="1">
        <v>45123</v>
      </c>
      <c r="H14881" s="1">
        <v>45127</v>
      </c>
      <c r="I14881" t="s">
        <v>21</v>
      </c>
      <c r="J14881" t="s">
        <v>27</v>
      </c>
      <c r="K14881" s="2">
        <v>125.22</v>
      </c>
      <c r="L14881" t="s">
        <v>28</v>
      </c>
      <c r="M14881">
        <f>YEAR(Table1[[#This Row],[order_date]])</f>
        <v>2023</v>
      </c>
      <c r="N14881">
        <f>MONTH(Table1[[#This Row],[order_date]])</f>
        <v>7</v>
      </c>
      <c r="O14881" s="3">
        <f>Table1[[#This Row],[sales]]-Table1[[#This Row],[profit]]</f>
        <v>2132.09</v>
      </c>
      <c r="P14881" s="3">
        <f>Table1[[#This Row],[sales]]*Table1[[#This Row],[quantity]]</f>
        <v>4514.62</v>
      </c>
      <c r="Q14881" s="9">
        <f>Table1[[#This Row],[delivery_date]]-Table1[[#This Row],[order_date]]</f>
        <v>4</v>
      </c>
    </row>
    <row r="14882" spans="1:17" x14ac:dyDescent="0.35">
      <c r="A14882" t="s">
        <v>14913</v>
      </c>
      <c r="B14882" t="s">
        <v>41</v>
      </c>
      <c r="C14882" t="s">
        <v>14</v>
      </c>
      <c r="D14882" s="2">
        <v>4457.13</v>
      </c>
      <c r="E14882">
        <v>0.28000000000000003</v>
      </c>
      <c r="F14882">
        <v>8</v>
      </c>
      <c r="G14882" s="1">
        <v>45175</v>
      </c>
      <c r="H14882" s="1">
        <v>45179</v>
      </c>
      <c r="I14882" t="s">
        <v>21</v>
      </c>
      <c r="J14882" t="s">
        <v>22</v>
      </c>
      <c r="K14882" s="2">
        <v>1047.72</v>
      </c>
      <c r="L14882" t="s">
        <v>23</v>
      </c>
      <c r="M14882">
        <f>YEAR(Table1[[#This Row],[order_date]])</f>
        <v>2023</v>
      </c>
      <c r="N14882">
        <f>MONTH(Table1[[#This Row],[order_date]])</f>
        <v>9</v>
      </c>
      <c r="O14882" s="3">
        <f>Table1[[#This Row],[sales]]-Table1[[#This Row],[profit]]</f>
        <v>3409.41</v>
      </c>
      <c r="P14882" s="3">
        <f>Table1[[#This Row],[sales]]*Table1[[#This Row],[quantity]]</f>
        <v>35657.040000000001</v>
      </c>
      <c r="Q14882" s="9">
        <f>Table1[[#This Row],[delivery_date]]-Table1[[#This Row],[order_date]]</f>
        <v>4</v>
      </c>
    </row>
    <row r="14883" spans="1:17" x14ac:dyDescent="0.35">
      <c r="A14883" t="s">
        <v>14914</v>
      </c>
      <c r="B14883" t="s">
        <v>41</v>
      </c>
      <c r="C14883" t="s">
        <v>20</v>
      </c>
      <c r="D14883" s="2">
        <v>1320.69</v>
      </c>
      <c r="E14883">
        <v>0.06</v>
      </c>
      <c r="F14883">
        <v>4</v>
      </c>
      <c r="G14883" s="1">
        <v>45265</v>
      </c>
      <c r="H14883" s="1">
        <v>45269</v>
      </c>
      <c r="I14883" t="s">
        <v>15</v>
      </c>
      <c r="J14883" t="s">
        <v>16</v>
      </c>
      <c r="K14883" s="2">
        <v>95.59</v>
      </c>
      <c r="L14883" t="s">
        <v>28</v>
      </c>
      <c r="M14883">
        <f>YEAR(Table1[[#This Row],[order_date]])</f>
        <v>2023</v>
      </c>
      <c r="N14883">
        <f>MONTH(Table1[[#This Row],[order_date]])</f>
        <v>12</v>
      </c>
      <c r="O14883" s="3">
        <f>Table1[[#This Row],[sales]]-Table1[[#This Row],[profit]]</f>
        <v>1225.1000000000001</v>
      </c>
      <c r="P14883" s="3">
        <f>Table1[[#This Row],[sales]]*Table1[[#This Row],[quantity]]</f>
        <v>5282.76</v>
      </c>
      <c r="Q14883" s="9">
        <f>Table1[[#This Row],[delivery_date]]-Table1[[#This Row],[order_date]]</f>
        <v>4</v>
      </c>
    </row>
    <row r="14884" spans="1:17" x14ac:dyDescent="0.35">
      <c r="A14884" t="s">
        <v>14915</v>
      </c>
      <c r="B14884" t="s">
        <v>19</v>
      </c>
      <c r="C14884" t="s">
        <v>36</v>
      </c>
      <c r="D14884" s="2">
        <v>4030.76</v>
      </c>
      <c r="E14884">
        <v>0.28000000000000003</v>
      </c>
      <c r="F14884">
        <v>4</v>
      </c>
      <c r="G14884" s="1">
        <v>45232</v>
      </c>
      <c r="H14884" s="1">
        <v>45235</v>
      </c>
      <c r="I14884" t="s">
        <v>15</v>
      </c>
      <c r="J14884" t="s">
        <v>22</v>
      </c>
      <c r="K14884" s="2">
        <v>1109.02</v>
      </c>
      <c r="L14884" t="s">
        <v>17</v>
      </c>
      <c r="M14884">
        <f>YEAR(Table1[[#This Row],[order_date]])</f>
        <v>2023</v>
      </c>
      <c r="N14884">
        <f>MONTH(Table1[[#This Row],[order_date]])</f>
        <v>11</v>
      </c>
      <c r="O14884" s="3">
        <f>Table1[[#This Row],[sales]]-Table1[[#This Row],[profit]]</f>
        <v>2921.7400000000002</v>
      </c>
      <c r="P14884" s="3">
        <f>Table1[[#This Row],[sales]]*Table1[[#This Row],[quantity]]</f>
        <v>16123.04</v>
      </c>
      <c r="Q14884" s="9">
        <f>Table1[[#This Row],[delivery_date]]-Table1[[#This Row],[order_date]]</f>
        <v>3</v>
      </c>
    </row>
    <row r="14885" spans="1:17" x14ac:dyDescent="0.35">
      <c r="A14885" t="s">
        <v>14916</v>
      </c>
      <c r="B14885" t="s">
        <v>25</v>
      </c>
      <c r="C14885" t="s">
        <v>26</v>
      </c>
      <c r="D14885" s="2">
        <v>2618.8000000000002</v>
      </c>
      <c r="E14885">
        <v>0.28000000000000003</v>
      </c>
      <c r="F14885">
        <v>8</v>
      </c>
      <c r="G14885" s="1">
        <v>45350</v>
      </c>
      <c r="H14885" s="1">
        <v>45351</v>
      </c>
      <c r="I14885" t="s">
        <v>31</v>
      </c>
      <c r="J14885" t="s">
        <v>16</v>
      </c>
      <c r="K14885" s="2">
        <v>447.69</v>
      </c>
      <c r="L14885" t="s">
        <v>28</v>
      </c>
      <c r="M14885">
        <f>YEAR(Table1[[#This Row],[order_date]])</f>
        <v>2024</v>
      </c>
      <c r="N14885">
        <f>MONTH(Table1[[#This Row],[order_date]])</f>
        <v>2</v>
      </c>
      <c r="O14885" s="3">
        <f>Table1[[#This Row],[sales]]-Table1[[#This Row],[profit]]</f>
        <v>2171.11</v>
      </c>
      <c r="P14885" s="3">
        <f>Table1[[#This Row],[sales]]*Table1[[#This Row],[quantity]]</f>
        <v>20950.400000000001</v>
      </c>
      <c r="Q14885" s="9">
        <f>Table1[[#This Row],[delivery_date]]-Table1[[#This Row],[order_date]]</f>
        <v>1</v>
      </c>
    </row>
    <row r="14886" spans="1:17" x14ac:dyDescent="0.35">
      <c r="A14886" t="s">
        <v>14917</v>
      </c>
      <c r="B14886" t="s">
        <v>41</v>
      </c>
      <c r="C14886" t="s">
        <v>14</v>
      </c>
      <c r="D14886" s="2">
        <v>1320.51</v>
      </c>
      <c r="E14886">
        <v>0.38</v>
      </c>
      <c r="F14886">
        <v>4</v>
      </c>
      <c r="G14886" s="1">
        <v>45439</v>
      </c>
      <c r="H14886" s="1">
        <v>45440</v>
      </c>
      <c r="I14886" t="s">
        <v>15</v>
      </c>
      <c r="J14886" t="s">
        <v>27</v>
      </c>
      <c r="K14886" s="2">
        <v>233.58</v>
      </c>
      <c r="L14886" t="s">
        <v>17</v>
      </c>
      <c r="M14886">
        <f>YEAR(Table1[[#This Row],[order_date]])</f>
        <v>2024</v>
      </c>
      <c r="N14886">
        <f>MONTH(Table1[[#This Row],[order_date]])</f>
        <v>5</v>
      </c>
      <c r="O14886" s="3">
        <f>Table1[[#This Row],[sales]]-Table1[[#This Row],[profit]]</f>
        <v>1086.93</v>
      </c>
      <c r="P14886" s="3">
        <f>Table1[[#This Row],[sales]]*Table1[[#This Row],[quantity]]</f>
        <v>5282.04</v>
      </c>
      <c r="Q14886" s="9">
        <f>Table1[[#This Row],[delivery_date]]-Table1[[#This Row],[order_date]]</f>
        <v>1</v>
      </c>
    </row>
    <row r="14887" spans="1:17" x14ac:dyDescent="0.35">
      <c r="A14887" t="s">
        <v>14918</v>
      </c>
      <c r="B14887" t="s">
        <v>41</v>
      </c>
      <c r="C14887" t="s">
        <v>14</v>
      </c>
      <c r="D14887" s="2">
        <v>2683.74</v>
      </c>
      <c r="E14887">
        <v>0.32</v>
      </c>
      <c r="F14887">
        <v>1</v>
      </c>
      <c r="G14887" s="1">
        <v>45612</v>
      </c>
      <c r="H14887" s="1">
        <v>45617</v>
      </c>
      <c r="I14887" t="s">
        <v>15</v>
      </c>
      <c r="J14887" t="s">
        <v>22</v>
      </c>
      <c r="K14887" s="2">
        <v>750.62</v>
      </c>
      <c r="L14887" t="s">
        <v>17</v>
      </c>
      <c r="M14887">
        <f>YEAR(Table1[[#This Row],[order_date]])</f>
        <v>2024</v>
      </c>
      <c r="N14887">
        <f>MONTH(Table1[[#This Row],[order_date]])</f>
        <v>11</v>
      </c>
      <c r="O14887" s="3">
        <f>Table1[[#This Row],[sales]]-Table1[[#This Row],[profit]]</f>
        <v>1933.12</v>
      </c>
      <c r="P14887" s="3">
        <f>Table1[[#This Row],[sales]]*Table1[[#This Row],[quantity]]</f>
        <v>2683.74</v>
      </c>
      <c r="Q14887" s="9">
        <f>Table1[[#This Row],[delivery_date]]-Table1[[#This Row],[order_date]]</f>
        <v>5</v>
      </c>
    </row>
    <row r="14888" spans="1:17" x14ac:dyDescent="0.35">
      <c r="A14888" t="s">
        <v>14919</v>
      </c>
      <c r="B14888" t="s">
        <v>13</v>
      </c>
      <c r="C14888" t="s">
        <v>20</v>
      </c>
      <c r="D14888" s="2">
        <v>1057.6600000000001</v>
      </c>
      <c r="E14888">
        <v>0.48</v>
      </c>
      <c r="F14888">
        <v>4</v>
      </c>
      <c r="G14888" s="1">
        <v>45064</v>
      </c>
      <c r="H14888" s="1">
        <v>45067</v>
      </c>
      <c r="I14888" t="s">
        <v>31</v>
      </c>
      <c r="J14888" t="s">
        <v>16</v>
      </c>
      <c r="K14888" s="2">
        <v>168.94</v>
      </c>
      <c r="L14888" t="s">
        <v>23</v>
      </c>
      <c r="M14888">
        <f>YEAR(Table1[[#This Row],[order_date]])</f>
        <v>2023</v>
      </c>
      <c r="N14888">
        <f>MONTH(Table1[[#This Row],[order_date]])</f>
        <v>5</v>
      </c>
      <c r="O14888" s="3">
        <f>Table1[[#This Row],[sales]]-Table1[[#This Row],[profit]]</f>
        <v>888.72</v>
      </c>
      <c r="P14888" s="3">
        <f>Table1[[#This Row],[sales]]*Table1[[#This Row],[quantity]]</f>
        <v>4230.6400000000003</v>
      </c>
      <c r="Q14888" s="9">
        <f>Table1[[#This Row],[delivery_date]]-Table1[[#This Row],[order_date]]</f>
        <v>3</v>
      </c>
    </row>
    <row r="14889" spans="1:17" x14ac:dyDescent="0.35">
      <c r="A14889" t="s">
        <v>14920</v>
      </c>
      <c r="B14889" t="s">
        <v>25</v>
      </c>
      <c r="C14889" t="s">
        <v>36</v>
      </c>
      <c r="D14889" s="2">
        <v>630.08000000000004</v>
      </c>
      <c r="E14889">
        <v>0.04</v>
      </c>
      <c r="F14889">
        <v>1</v>
      </c>
      <c r="G14889" s="1">
        <v>45551</v>
      </c>
      <c r="H14889" s="1">
        <v>45554</v>
      </c>
      <c r="I14889" t="s">
        <v>21</v>
      </c>
      <c r="J14889" t="s">
        <v>16</v>
      </c>
      <c r="K14889" s="2">
        <v>173.68</v>
      </c>
      <c r="L14889" t="s">
        <v>28</v>
      </c>
      <c r="M14889">
        <f>YEAR(Table1[[#This Row],[order_date]])</f>
        <v>2024</v>
      </c>
      <c r="N14889">
        <f>MONTH(Table1[[#This Row],[order_date]])</f>
        <v>9</v>
      </c>
      <c r="O14889" s="3">
        <f>Table1[[#This Row],[sales]]-Table1[[#This Row],[profit]]</f>
        <v>456.40000000000003</v>
      </c>
      <c r="P14889" s="3">
        <f>Table1[[#This Row],[sales]]*Table1[[#This Row],[quantity]]</f>
        <v>630.08000000000004</v>
      </c>
      <c r="Q14889" s="9">
        <f>Table1[[#This Row],[delivery_date]]-Table1[[#This Row],[order_date]]</f>
        <v>3</v>
      </c>
    </row>
    <row r="14890" spans="1:17" x14ac:dyDescent="0.35">
      <c r="A14890" t="s">
        <v>14921</v>
      </c>
      <c r="B14890" t="s">
        <v>41</v>
      </c>
      <c r="C14890" t="s">
        <v>26</v>
      </c>
      <c r="D14890" s="2">
        <v>4207.07</v>
      </c>
      <c r="E14890">
        <v>0.39</v>
      </c>
      <c r="F14890">
        <v>6</v>
      </c>
      <c r="G14890" s="1">
        <v>45231</v>
      </c>
      <c r="H14890" s="1">
        <v>45236</v>
      </c>
      <c r="I14890" t="s">
        <v>21</v>
      </c>
      <c r="J14890" t="s">
        <v>16</v>
      </c>
      <c r="K14890" s="2">
        <v>926.76</v>
      </c>
      <c r="L14890" t="s">
        <v>28</v>
      </c>
      <c r="M14890">
        <f>YEAR(Table1[[#This Row],[order_date]])</f>
        <v>2023</v>
      </c>
      <c r="N14890">
        <f>MONTH(Table1[[#This Row],[order_date]])</f>
        <v>11</v>
      </c>
      <c r="O14890" s="3">
        <f>Table1[[#This Row],[sales]]-Table1[[#This Row],[profit]]</f>
        <v>3280.3099999999995</v>
      </c>
      <c r="P14890" s="3">
        <f>Table1[[#This Row],[sales]]*Table1[[#This Row],[quantity]]</f>
        <v>25242.42</v>
      </c>
      <c r="Q14890" s="9">
        <f>Table1[[#This Row],[delivery_date]]-Table1[[#This Row],[order_date]]</f>
        <v>5</v>
      </c>
    </row>
    <row r="14891" spans="1:17" x14ac:dyDescent="0.35">
      <c r="A14891" t="s">
        <v>14922</v>
      </c>
      <c r="B14891" t="s">
        <v>19</v>
      </c>
      <c r="C14891" t="s">
        <v>36</v>
      </c>
      <c r="D14891" s="2">
        <v>3526.68</v>
      </c>
      <c r="E14891">
        <v>0.38</v>
      </c>
      <c r="F14891">
        <v>2</v>
      </c>
      <c r="G14891" s="1">
        <v>44940</v>
      </c>
      <c r="H14891" s="1">
        <v>44941</v>
      </c>
      <c r="I14891" t="s">
        <v>31</v>
      </c>
      <c r="J14891" t="s">
        <v>22</v>
      </c>
      <c r="K14891" s="2">
        <v>425.64</v>
      </c>
      <c r="L14891" t="s">
        <v>28</v>
      </c>
      <c r="M14891">
        <f>YEAR(Table1[[#This Row],[order_date]])</f>
        <v>2023</v>
      </c>
      <c r="N14891">
        <f>MONTH(Table1[[#This Row],[order_date]])</f>
        <v>1</v>
      </c>
      <c r="O14891" s="3">
        <f>Table1[[#This Row],[sales]]-Table1[[#This Row],[profit]]</f>
        <v>3101.04</v>
      </c>
      <c r="P14891" s="3">
        <f>Table1[[#This Row],[sales]]*Table1[[#This Row],[quantity]]</f>
        <v>7053.36</v>
      </c>
      <c r="Q14891" s="9">
        <f>Table1[[#This Row],[delivery_date]]-Table1[[#This Row],[order_date]]</f>
        <v>1</v>
      </c>
    </row>
    <row r="14892" spans="1:17" x14ac:dyDescent="0.35">
      <c r="A14892" t="s">
        <v>14923</v>
      </c>
      <c r="B14892" t="s">
        <v>13</v>
      </c>
      <c r="C14892" t="s">
        <v>36</v>
      </c>
      <c r="D14892" s="2">
        <v>1104.4000000000001</v>
      </c>
      <c r="E14892">
        <v>0.13</v>
      </c>
      <c r="F14892">
        <v>9</v>
      </c>
      <c r="G14892" s="1">
        <v>44972</v>
      </c>
      <c r="H14892" s="1">
        <v>44973</v>
      </c>
      <c r="I14892" t="s">
        <v>31</v>
      </c>
      <c r="J14892" t="s">
        <v>27</v>
      </c>
      <c r="K14892" s="2">
        <v>71.989999999999995</v>
      </c>
      <c r="L14892" t="s">
        <v>28</v>
      </c>
      <c r="M14892">
        <f>YEAR(Table1[[#This Row],[order_date]])</f>
        <v>2023</v>
      </c>
      <c r="N14892">
        <f>MONTH(Table1[[#This Row],[order_date]])</f>
        <v>2</v>
      </c>
      <c r="O14892" s="3">
        <f>Table1[[#This Row],[sales]]-Table1[[#This Row],[profit]]</f>
        <v>1032.4100000000001</v>
      </c>
      <c r="P14892" s="3">
        <f>Table1[[#This Row],[sales]]*Table1[[#This Row],[quantity]]</f>
        <v>9939.6</v>
      </c>
      <c r="Q14892" s="9">
        <f>Table1[[#This Row],[delivery_date]]-Table1[[#This Row],[order_date]]</f>
        <v>1</v>
      </c>
    </row>
    <row r="14893" spans="1:17" x14ac:dyDescent="0.35">
      <c r="A14893" t="s">
        <v>14924</v>
      </c>
      <c r="B14893" t="s">
        <v>13</v>
      </c>
      <c r="C14893" t="s">
        <v>20</v>
      </c>
      <c r="D14893" s="2">
        <v>4717.24</v>
      </c>
      <c r="E14893">
        <v>0.35</v>
      </c>
      <c r="F14893">
        <v>4</v>
      </c>
      <c r="G14893" s="1">
        <v>45478</v>
      </c>
      <c r="H14893" s="1">
        <v>45480</v>
      </c>
      <c r="I14893" t="s">
        <v>15</v>
      </c>
      <c r="J14893" t="s">
        <v>16</v>
      </c>
      <c r="K14893" s="2">
        <v>1302.83</v>
      </c>
      <c r="L14893" t="s">
        <v>17</v>
      </c>
      <c r="M14893">
        <f>YEAR(Table1[[#This Row],[order_date]])</f>
        <v>2024</v>
      </c>
      <c r="N14893">
        <f>MONTH(Table1[[#This Row],[order_date]])</f>
        <v>7</v>
      </c>
      <c r="O14893" s="3">
        <f>Table1[[#This Row],[sales]]-Table1[[#This Row],[profit]]</f>
        <v>3414.41</v>
      </c>
      <c r="P14893" s="3">
        <f>Table1[[#This Row],[sales]]*Table1[[#This Row],[quantity]]</f>
        <v>18868.96</v>
      </c>
      <c r="Q14893" s="9">
        <f>Table1[[#This Row],[delivery_date]]-Table1[[#This Row],[order_date]]</f>
        <v>2</v>
      </c>
    </row>
    <row r="14894" spans="1:17" x14ac:dyDescent="0.35">
      <c r="A14894" t="s">
        <v>14925</v>
      </c>
      <c r="B14894" t="s">
        <v>25</v>
      </c>
      <c r="C14894" t="s">
        <v>36</v>
      </c>
      <c r="D14894" s="2">
        <v>219.55</v>
      </c>
      <c r="E14894">
        <v>0.33</v>
      </c>
      <c r="F14894">
        <v>8</v>
      </c>
      <c r="G14894" s="1">
        <v>45040</v>
      </c>
      <c r="H14894" s="1">
        <v>45042</v>
      </c>
      <c r="I14894" t="s">
        <v>15</v>
      </c>
      <c r="J14894" t="s">
        <v>16</v>
      </c>
      <c r="K14894" s="2">
        <v>28.8</v>
      </c>
      <c r="L14894" t="s">
        <v>17</v>
      </c>
      <c r="M14894">
        <f>YEAR(Table1[[#This Row],[order_date]])</f>
        <v>2023</v>
      </c>
      <c r="N14894">
        <f>MONTH(Table1[[#This Row],[order_date]])</f>
        <v>4</v>
      </c>
      <c r="O14894" s="3">
        <f>Table1[[#This Row],[sales]]-Table1[[#This Row],[profit]]</f>
        <v>190.75</v>
      </c>
      <c r="P14894" s="3">
        <f>Table1[[#This Row],[sales]]*Table1[[#This Row],[quantity]]</f>
        <v>1756.4</v>
      </c>
      <c r="Q14894" s="9">
        <f>Table1[[#This Row],[delivery_date]]-Table1[[#This Row],[order_date]]</f>
        <v>2</v>
      </c>
    </row>
    <row r="14895" spans="1:17" x14ac:dyDescent="0.35">
      <c r="A14895" t="s">
        <v>14926</v>
      </c>
      <c r="B14895" t="s">
        <v>25</v>
      </c>
      <c r="C14895" t="s">
        <v>26</v>
      </c>
      <c r="D14895" s="2">
        <v>1733.07</v>
      </c>
      <c r="E14895">
        <v>0.15</v>
      </c>
      <c r="F14895">
        <v>2</v>
      </c>
      <c r="G14895" s="1">
        <v>45073</v>
      </c>
      <c r="H14895" s="1">
        <v>45079</v>
      </c>
      <c r="I14895" t="s">
        <v>15</v>
      </c>
      <c r="J14895" t="s">
        <v>22</v>
      </c>
      <c r="K14895" s="2">
        <v>97.28</v>
      </c>
      <c r="L14895" t="s">
        <v>23</v>
      </c>
      <c r="M14895">
        <f>YEAR(Table1[[#This Row],[order_date]])</f>
        <v>2023</v>
      </c>
      <c r="N14895">
        <f>MONTH(Table1[[#This Row],[order_date]])</f>
        <v>5</v>
      </c>
      <c r="O14895" s="3">
        <f>Table1[[#This Row],[sales]]-Table1[[#This Row],[profit]]</f>
        <v>1635.79</v>
      </c>
      <c r="P14895" s="3">
        <f>Table1[[#This Row],[sales]]*Table1[[#This Row],[quantity]]</f>
        <v>3466.14</v>
      </c>
      <c r="Q14895" s="9">
        <f>Table1[[#This Row],[delivery_date]]-Table1[[#This Row],[order_date]]</f>
        <v>6</v>
      </c>
    </row>
    <row r="14896" spans="1:17" x14ac:dyDescent="0.35">
      <c r="A14896" t="s">
        <v>14927</v>
      </c>
      <c r="B14896" t="s">
        <v>13</v>
      </c>
      <c r="C14896" t="s">
        <v>33</v>
      </c>
      <c r="D14896" s="2">
        <v>206.1</v>
      </c>
      <c r="E14896">
        <v>0.36</v>
      </c>
      <c r="F14896">
        <v>5</v>
      </c>
      <c r="G14896" s="1">
        <v>45168</v>
      </c>
      <c r="H14896" s="1">
        <v>45170</v>
      </c>
      <c r="I14896" t="s">
        <v>21</v>
      </c>
      <c r="J14896" t="s">
        <v>16</v>
      </c>
      <c r="K14896" s="2">
        <v>57.02</v>
      </c>
      <c r="L14896" t="s">
        <v>28</v>
      </c>
      <c r="M14896">
        <f>YEAR(Table1[[#This Row],[order_date]])</f>
        <v>2023</v>
      </c>
      <c r="N14896">
        <f>MONTH(Table1[[#This Row],[order_date]])</f>
        <v>8</v>
      </c>
      <c r="O14896" s="3">
        <f>Table1[[#This Row],[sales]]-Table1[[#This Row],[profit]]</f>
        <v>149.07999999999998</v>
      </c>
      <c r="P14896" s="3">
        <f>Table1[[#This Row],[sales]]*Table1[[#This Row],[quantity]]</f>
        <v>1030.5</v>
      </c>
      <c r="Q14896" s="9">
        <f>Table1[[#This Row],[delivery_date]]-Table1[[#This Row],[order_date]]</f>
        <v>2</v>
      </c>
    </row>
    <row r="14897" spans="1:17" x14ac:dyDescent="0.35">
      <c r="A14897" t="s">
        <v>14928</v>
      </c>
      <c r="B14897" t="s">
        <v>19</v>
      </c>
      <c r="C14897" t="s">
        <v>33</v>
      </c>
      <c r="D14897" s="2">
        <v>797.26</v>
      </c>
      <c r="E14897">
        <v>0.47</v>
      </c>
      <c r="F14897">
        <v>8</v>
      </c>
      <c r="G14897" s="1">
        <v>45455</v>
      </c>
      <c r="H14897" s="1">
        <v>45457</v>
      </c>
      <c r="I14897" t="s">
        <v>21</v>
      </c>
      <c r="J14897" t="s">
        <v>16</v>
      </c>
      <c r="K14897" s="2">
        <v>146.02000000000001</v>
      </c>
      <c r="L14897" t="s">
        <v>17</v>
      </c>
      <c r="M14897">
        <f>YEAR(Table1[[#This Row],[order_date]])</f>
        <v>2024</v>
      </c>
      <c r="N14897">
        <f>MONTH(Table1[[#This Row],[order_date]])</f>
        <v>6</v>
      </c>
      <c r="O14897" s="3">
        <f>Table1[[#This Row],[sales]]-Table1[[#This Row],[profit]]</f>
        <v>651.24</v>
      </c>
      <c r="P14897" s="3">
        <f>Table1[[#This Row],[sales]]*Table1[[#This Row],[quantity]]</f>
        <v>6378.08</v>
      </c>
      <c r="Q14897" s="9">
        <f>Table1[[#This Row],[delivery_date]]-Table1[[#This Row],[order_date]]</f>
        <v>2</v>
      </c>
    </row>
    <row r="14898" spans="1:17" x14ac:dyDescent="0.35">
      <c r="A14898" t="s">
        <v>14929</v>
      </c>
      <c r="B14898" t="s">
        <v>25</v>
      </c>
      <c r="C14898" t="s">
        <v>26</v>
      </c>
      <c r="D14898" s="2">
        <v>982.39</v>
      </c>
      <c r="E14898">
        <v>0.15</v>
      </c>
      <c r="F14898">
        <v>1</v>
      </c>
      <c r="G14898" s="1">
        <v>45136</v>
      </c>
      <c r="H14898" s="1">
        <v>45142</v>
      </c>
      <c r="I14898" t="s">
        <v>15</v>
      </c>
      <c r="J14898" t="s">
        <v>22</v>
      </c>
      <c r="K14898" s="2">
        <v>220.39</v>
      </c>
      <c r="L14898" t="s">
        <v>34</v>
      </c>
      <c r="M14898">
        <f>YEAR(Table1[[#This Row],[order_date]])</f>
        <v>2023</v>
      </c>
      <c r="N14898">
        <f>MONTH(Table1[[#This Row],[order_date]])</f>
        <v>7</v>
      </c>
      <c r="O14898" s="3">
        <f>Table1[[#This Row],[sales]]-Table1[[#This Row],[profit]]</f>
        <v>762</v>
      </c>
      <c r="P14898" s="3">
        <f>Table1[[#This Row],[sales]]*Table1[[#This Row],[quantity]]</f>
        <v>982.39</v>
      </c>
      <c r="Q14898" s="9">
        <f>Table1[[#This Row],[delivery_date]]-Table1[[#This Row],[order_date]]</f>
        <v>6</v>
      </c>
    </row>
    <row r="14899" spans="1:17" x14ac:dyDescent="0.35">
      <c r="A14899" t="s">
        <v>14930</v>
      </c>
      <c r="B14899" t="s">
        <v>25</v>
      </c>
      <c r="C14899" t="s">
        <v>20</v>
      </c>
      <c r="D14899" s="2">
        <v>4070.64</v>
      </c>
      <c r="E14899">
        <v>0.49</v>
      </c>
      <c r="F14899">
        <v>6</v>
      </c>
      <c r="G14899" s="1">
        <v>45158</v>
      </c>
      <c r="H14899" s="1">
        <v>45159</v>
      </c>
      <c r="I14899" t="s">
        <v>31</v>
      </c>
      <c r="J14899" t="s">
        <v>27</v>
      </c>
      <c r="K14899" s="2">
        <v>1173.5</v>
      </c>
      <c r="L14899" t="s">
        <v>39</v>
      </c>
      <c r="M14899">
        <f>YEAR(Table1[[#This Row],[order_date]])</f>
        <v>2023</v>
      </c>
      <c r="N14899">
        <f>MONTH(Table1[[#This Row],[order_date]])</f>
        <v>8</v>
      </c>
      <c r="O14899" s="3">
        <f>Table1[[#This Row],[sales]]-Table1[[#This Row],[profit]]</f>
        <v>2897.14</v>
      </c>
      <c r="P14899" s="3">
        <f>Table1[[#This Row],[sales]]*Table1[[#This Row],[quantity]]</f>
        <v>24423.84</v>
      </c>
      <c r="Q14899" s="9">
        <f>Table1[[#This Row],[delivery_date]]-Table1[[#This Row],[order_date]]</f>
        <v>1</v>
      </c>
    </row>
    <row r="14900" spans="1:17" x14ac:dyDescent="0.35">
      <c r="A14900" t="s">
        <v>14931</v>
      </c>
      <c r="B14900" t="s">
        <v>13</v>
      </c>
      <c r="C14900" t="s">
        <v>14</v>
      </c>
      <c r="D14900" s="2">
        <v>4965.8900000000003</v>
      </c>
      <c r="E14900">
        <v>0.11</v>
      </c>
      <c r="F14900">
        <v>2</v>
      </c>
      <c r="G14900" s="1">
        <v>45296</v>
      </c>
      <c r="H14900" s="1">
        <v>45300</v>
      </c>
      <c r="I14900" t="s">
        <v>31</v>
      </c>
      <c r="J14900" t="s">
        <v>22</v>
      </c>
      <c r="K14900" s="2">
        <v>493.29</v>
      </c>
      <c r="L14900" t="s">
        <v>48</v>
      </c>
      <c r="M14900">
        <f>YEAR(Table1[[#This Row],[order_date]])</f>
        <v>2024</v>
      </c>
      <c r="N14900">
        <f>MONTH(Table1[[#This Row],[order_date]])</f>
        <v>1</v>
      </c>
      <c r="O14900" s="3">
        <f>Table1[[#This Row],[sales]]-Table1[[#This Row],[profit]]</f>
        <v>4472.6000000000004</v>
      </c>
      <c r="P14900" s="3">
        <f>Table1[[#This Row],[sales]]*Table1[[#This Row],[quantity]]</f>
        <v>9931.7800000000007</v>
      </c>
      <c r="Q14900" s="9">
        <f>Table1[[#This Row],[delivery_date]]-Table1[[#This Row],[order_date]]</f>
        <v>4</v>
      </c>
    </row>
    <row r="14901" spans="1:17" x14ac:dyDescent="0.35">
      <c r="A14901" t="s">
        <v>14932</v>
      </c>
      <c r="B14901" t="s">
        <v>13</v>
      </c>
      <c r="C14901" t="s">
        <v>20</v>
      </c>
      <c r="D14901" s="2">
        <v>4349.87</v>
      </c>
      <c r="E14901">
        <v>7.0000000000000007E-2</v>
      </c>
      <c r="F14901">
        <v>5</v>
      </c>
      <c r="G14901" s="1">
        <v>45383</v>
      </c>
      <c r="H14901" s="1">
        <v>45386</v>
      </c>
      <c r="I14901" t="s">
        <v>31</v>
      </c>
      <c r="J14901" t="s">
        <v>22</v>
      </c>
      <c r="K14901" s="2">
        <v>904.1</v>
      </c>
      <c r="L14901" t="s">
        <v>23</v>
      </c>
      <c r="M14901">
        <f>YEAR(Table1[[#This Row],[order_date]])</f>
        <v>2024</v>
      </c>
      <c r="N14901">
        <f>MONTH(Table1[[#This Row],[order_date]])</f>
        <v>4</v>
      </c>
      <c r="O14901" s="3">
        <f>Table1[[#This Row],[sales]]-Table1[[#This Row],[profit]]</f>
        <v>3445.77</v>
      </c>
      <c r="P14901" s="3">
        <f>Table1[[#This Row],[sales]]*Table1[[#This Row],[quantity]]</f>
        <v>21749.35</v>
      </c>
      <c r="Q14901" s="9">
        <f>Table1[[#This Row],[delivery_date]]-Table1[[#This Row],[order_date]]</f>
        <v>3</v>
      </c>
    </row>
    <row r="14902" spans="1:17" x14ac:dyDescent="0.35">
      <c r="A14902" t="s">
        <v>14933</v>
      </c>
      <c r="B14902" t="s">
        <v>25</v>
      </c>
      <c r="C14902" t="s">
        <v>26</v>
      </c>
      <c r="D14902" s="2">
        <v>3212.15</v>
      </c>
      <c r="E14902">
        <v>0.04</v>
      </c>
      <c r="F14902">
        <v>1</v>
      </c>
      <c r="G14902" s="1">
        <v>45119</v>
      </c>
      <c r="H14902" s="1">
        <v>45121</v>
      </c>
      <c r="I14902" t="s">
        <v>21</v>
      </c>
      <c r="J14902" t="s">
        <v>22</v>
      </c>
      <c r="K14902" s="2">
        <v>299.8</v>
      </c>
      <c r="L14902" t="s">
        <v>39</v>
      </c>
      <c r="M14902">
        <f>YEAR(Table1[[#This Row],[order_date]])</f>
        <v>2023</v>
      </c>
      <c r="N14902">
        <f>MONTH(Table1[[#This Row],[order_date]])</f>
        <v>7</v>
      </c>
      <c r="O14902" s="3">
        <f>Table1[[#This Row],[sales]]-Table1[[#This Row],[profit]]</f>
        <v>2912.35</v>
      </c>
      <c r="P14902" s="3">
        <f>Table1[[#This Row],[sales]]*Table1[[#This Row],[quantity]]</f>
        <v>3212.15</v>
      </c>
      <c r="Q14902" s="9">
        <f>Table1[[#This Row],[delivery_date]]-Table1[[#This Row],[order_date]]</f>
        <v>2</v>
      </c>
    </row>
    <row r="14903" spans="1:17" x14ac:dyDescent="0.35">
      <c r="A14903" t="s">
        <v>14934</v>
      </c>
      <c r="B14903" t="s">
        <v>41</v>
      </c>
      <c r="C14903" t="s">
        <v>36</v>
      </c>
      <c r="D14903" s="2">
        <v>3642.32</v>
      </c>
      <c r="E14903">
        <v>0.11</v>
      </c>
      <c r="F14903">
        <v>4</v>
      </c>
      <c r="G14903" s="1">
        <v>44996</v>
      </c>
      <c r="H14903" s="1">
        <v>45000</v>
      </c>
      <c r="I14903" t="s">
        <v>15</v>
      </c>
      <c r="J14903" t="s">
        <v>22</v>
      </c>
      <c r="K14903" s="2">
        <v>418.04</v>
      </c>
      <c r="L14903" t="s">
        <v>39</v>
      </c>
      <c r="M14903">
        <f>YEAR(Table1[[#This Row],[order_date]])</f>
        <v>2023</v>
      </c>
      <c r="N14903">
        <f>MONTH(Table1[[#This Row],[order_date]])</f>
        <v>3</v>
      </c>
      <c r="O14903" s="3">
        <f>Table1[[#This Row],[sales]]-Table1[[#This Row],[profit]]</f>
        <v>3224.28</v>
      </c>
      <c r="P14903" s="3">
        <f>Table1[[#This Row],[sales]]*Table1[[#This Row],[quantity]]</f>
        <v>14569.28</v>
      </c>
      <c r="Q14903" s="9">
        <f>Table1[[#This Row],[delivery_date]]-Table1[[#This Row],[order_date]]</f>
        <v>4</v>
      </c>
    </row>
    <row r="14904" spans="1:17" x14ac:dyDescent="0.35">
      <c r="A14904" t="s">
        <v>14935</v>
      </c>
      <c r="B14904" t="s">
        <v>25</v>
      </c>
      <c r="C14904" t="s">
        <v>33</v>
      </c>
      <c r="D14904" s="2">
        <v>2661.82</v>
      </c>
      <c r="E14904">
        <v>0.17</v>
      </c>
      <c r="F14904">
        <v>3</v>
      </c>
      <c r="G14904" s="1">
        <v>45220</v>
      </c>
      <c r="H14904" s="1">
        <v>45222</v>
      </c>
      <c r="I14904" t="s">
        <v>31</v>
      </c>
      <c r="J14904" t="s">
        <v>16</v>
      </c>
      <c r="K14904" s="2">
        <v>493.08</v>
      </c>
      <c r="L14904" t="s">
        <v>48</v>
      </c>
      <c r="M14904">
        <f>YEAR(Table1[[#This Row],[order_date]])</f>
        <v>2023</v>
      </c>
      <c r="N14904">
        <f>MONTH(Table1[[#This Row],[order_date]])</f>
        <v>10</v>
      </c>
      <c r="O14904" s="3">
        <f>Table1[[#This Row],[sales]]-Table1[[#This Row],[profit]]</f>
        <v>2168.7400000000002</v>
      </c>
      <c r="P14904" s="3">
        <f>Table1[[#This Row],[sales]]*Table1[[#This Row],[quantity]]</f>
        <v>7985.4600000000009</v>
      </c>
      <c r="Q14904" s="9">
        <f>Table1[[#This Row],[delivery_date]]-Table1[[#This Row],[order_date]]</f>
        <v>2</v>
      </c>
    </row>
    <row r="14905" spans="1:17" x14ac:dyDescent="0.35">
      <c r="A14905" t="s">
        <v>14936</v>
      </c>
      <c r="B14905" t="s">
        <v>41</v>
      </c>
      <c r="C14905" t="s">
        <v>36</v>
      </c>
      <c r="D14905" s="2">
        <v>2170.46</v>
      </c>
      <c r="E14905">
        <v>0.37</v>
      </c>
      <c r="F14905">
        <v>5</v>
      </c>
      <c r="G14905" s="1">
        <v>45071</v>
      </c>
      <c r="H14905" s="1">
        <v>45076</v>
      </c>
      <c r="I14905" t="s">
        <v>21</v>
      </c>
      <c r="J14905" t="s">
        <v>27</v>
      </c>
      <c r="K14905" s="2">
        <v>229.46</v>
      </c>
      <c r="L14905" t="s">
        <v>28</v>
      </c>
      <c r="M14905">
        <f>YEAR(Table1[[#This Row],[order_date]])</f>
        <v>2023</v>
      </c>
      <c r="N14905">
        <f>MONTH(Table1[[#This Row],[order_date]])</f>
        <v>5</v>
      </c>
      <c r="O14905" s="3">
        <f>Table1[[#This Row],[sales]]-Table1[[#This Row],[profit]]</f>
        <v>1941</v>
      </c>
      <c r="P14905" s="3">
        <f>Table1[[#This Row],[sales]]*Table1[[#This Row],[quantity]]</f>
        <v>10852.3</v>
      </c>
      <c r="Q14905" s="9">
        <f>Table1[[#This Row],[delivery_date]]-Table1[[#This Row],[order_date]]</f>
        <v>5</v>
      </c>
    </row>
    <row r="14906" spans="1:17" x14ac:dyDescent="0.35">
      <c r="A14906" t="s">
        <v>14937</v>
      </c>
      <c r="B14906" t="s">
        <v>13</v>
      </c>
      <c r="C14906" t="s">
        <v>20</v>
      </c>
      <c r="D14906" s="2">
        <v>3491.63</v>
      </c>
      <c r="E14906">
        <v>0.04</v>
      </c>
      <c r="F14906">
        <v>8</v>
      </c>
      <c r="G14906" s="1">
        <v>45511</v>
      </c>
      <c r="H14906" s="1">
        <v>45518</v>
      </c>
      <c r="I14906" t="s">
        <v>31</v>
      </c>
      <c r="J14906" t="s">
        <v>16</v>
      </c>
      <c r="K14906" s="2">
        <v>585.57000000000005</v>
      </c>
      <c r="L14906" t="s">
        <v>39</v>
      </c>
      <c r="M14906">
        <f>YEAR(Table1[[#This Row],[order_date]])</f>
        <v>2024</v>
      </c>
      <c r="N14906">
        <f>MONTH(Table1[[#This Row],[order_date]])</f>
        <v>8</v>
      </c>
      <c r="O14906" s="3">
        <f>Table1[[#This Row],[sales]]-Table1[[#This Row],[profit]]</f>
        <v>2906.06</v>
      </c>
      <c r="P14906" s="3">
        <f>Table1[[#This Row],[sales]]*Table1[[#This Row],[quantity]]</f>
        <v>27933.040000000001</v>
      </c>
      <c r="Q14906" s="9">
        <f>Table1[[#This Row],[delivery_date]]-Table1[[#This Row],[order_date]]</f>
        <v>7</v>
      </c>
    </row>
    <row r="14907" spans="1:17" x14ac:dyDescent="0.35">
      <c r="A14907" t="s">
        <v>14938</v>
      </c>
      <c r="B14907" t="s">
        <v>41</v>
      </c>
      <c r="C14907" t="s">
        <v>26</v>
      </c>
      <c r="D14907" s="2">
        <v>4868.2700000000004</v>
      </c>
      <c r="E14907">
        <v>0.25</v>
      </c>
      <c r="F14907">
        <v>9</v>
      </c>
      <c r="G14907" s="1">
        <v>45051</v>
      </c>
      <c r="H14907" s="1">
        <v>45053</v>
      </c>
      <c r="I14907" t="s">
        <v>21</v>
      </c>
      <c r="J14907" t="s">
        <v>27</v>
      </c>
      <c r="K14907" s="2">
        <v>262.89999999999998</v>
      </c>
      <c r="L14907" t="s">
        <v>28</v>
      </c>
      <c r="M14907">
        <f>YEAR(Table1[[#This Row],[order_date]])</f>
        <v>2023</v>
      </c>
      <c r="N14907">
        <f>MONTH(Table1[[#This Row],[order_date]])</f>
        <v>5</v>
      </c>
      <c r="O14907" s="3">
        <f>Table1[[#This Row],[sales]]-Table1[[#This Row],[profit]]</f>
        <v>4605.3700000000008</v>
      </c>
      <c r="P14907" s="3">
        <f>Table1[[#This Row],[sales]]*Table1[[#This Row],[quantity]]</f>
        <v>43814.430000000008</v>
      </c>
      <c r="Q14907" s="9">
        <f>Table1[[#This Row],[delivery_date]]-Table1[[#This Row],[order_date]]</f>
        <v>2</v>
      </c>
    </row>
    <row r="14908" spans="1:17" x14ac:dyDescent="0.35">
      <c r="A14908" t="s">
        <v>14939</v>
      </c>
      <c r="B14908" t="s">
        <v>19</v>
      </c>
      <c r="C14908" t="s">
        <v>33</v>
      </c>
      <c r="D14908" s="2">
        <v>241.58</v>
      </c>
      <c r="E14908">
        <v>0.26</v>
      </c>
      <c r="F14908">
        <v>5</v>
      </c>
      <c r="G14908" s="1">
        <v>45302</v>
      </c>
      <c r="H14908" s="1">
        <v>45309</v>
      </c>
      <c r="I14908" t="s">
        <v>15</v>
      </c>
      <c r="J14908" t="s">
        <v>16</v>
      </c>
      <c r="K14908" s="2">
        <v>51.34</v>
      </c>
      <c r="L14908" t="s">
        <v>28</v>
      </c>
      <c r="M14908">
        <f>YEAR(Table1[[#This Row],[order_date]])</f>
        <v>2024</v>
      </c>
      <c r="N14908">
        <f>MONTH(Table1[[#This Row],[order_date]])</f>
        <v>1</v>
      </c>
      <c r="O14908" s="3">
        <f>Table1[[#This Row],[sales]]-Table1[[#This Row],[profit]]</f>
        <v>190.24</v>
      </c>
      <c r="P14908" s="3">
        <f>Table1[[#This Row],[sales]]*Table1[[#This Row],[quantity]]</f>
        <v>1207.9000000000001</v>
      </c>
      <c r="Q14908" s="9">
        <f>Table1[[#This Row],[delivery_date]]-Table1[[#This Row],[order_date]]</f>
        <v>7</v>
      </c>
    </row>
    <row r="14909" spans="1:17" x14ac:dyDescent="0.35">
      <c r="A14909" t="s">
        <v>14940</v>
      </c>
      <c r="B14909" t="s">
        <v>13</v>
      </c>
      <c r="C14909" t="s">
        <v>26</v>
      </c>
      <c r="D14909" s="2">
        <v>1639.02</v>
      </c>
      <c r="E14909">
        <v>0.11</v>
      </c>
      <c r="F14909">
        <v>9</v>
      </c>
      <c r="G14909" s="1">
        <v>45072</v>
      </c>
      <c r="H14909" s="1">
        <v>45077</v>
      </c>
      <c r="I14909" t="s">
        <v>31</v>
      </c>
      <c r="J14909" t="s">
        <v>16</v>
      </c>
      <c r="K14909" s="2">
        <v>395.75</v>
      </c>
      <c r="L14909" t="s">
        <v>34</v>
      </c>
      <c r="M14909">
        <f>YEAR(Table1[[#This Row],[order_date]])</f>
        <v>2023</v>
      </c>
      <c r="N14909">
        <f>MONTH(Table1[[#This Row],[order_date]])</f>
        <v>5</v>
      </c>
      <c r="O14909" s="3">
        <f>Table1[[#This Row],[sales]]-Table1[[#This Row],[profit]]</f>
        <v>1243.27</v>
      </c>
      <c r="P14909" s="3">
        <f>Table1[[#This Row],[sales]]*Table1[[#This Row],[quantity]]</f>
        <v>14751.18</v>
      </c>
      <c r="Q14909" s="9">
        <f>Table1[[#This Row],[delivery_date]]-Table1[[#This Row],[order_date]]</f>
        <v>5</v>
      </c>
    </row>
    <row r="14910" spans="1:17" x14ac:dyDescent="0.35">
      <c r="A14910" t="s">
        <v>14941</v>
      </c>
      <c r="B14910" t="s">
        <v>25</v>
      </c>
      <c r="C14910" t="s">
        <v>33</v>
      </c>
      <c r="D14910" s="2">
        <v>1717.29</v>
      </c>
      <c r="E14910">
        <v>0.02</v>
      </c>
      <c r="F14910">
        <v>4</v>
      </c>
      <c r="G14910" s="1">
        <v>45164</v>
      </c>
      <c r="H14910" s="1">
        <v>45170</v>
      </c>
      <c r="I14910" t="s">
        <v>21</v>
      </c>
      <c r="J14910" t="s">
        <v>22</v>
      </c>
      <c r="K14910" s="2">
        <v>185.9</v>
      </c>
      <c r="L14910" t="s">
        <v>17</v>
      </c>
      <c r="M14910">
        <f>YEAR(Table1[[#This Row],[order_date]])</f>
        <v>2023</v>
      </c>
      <c r="N14910">
        <f>MONTH(Table1[[#This Row],[order_date]])</f>
        <v>8</v>
      </c>
      <c r="O14910" s="3">
        <f>Table1[[#This Row],[sales]]-Table1[[#This Row],[profit]]</f>
        <v>1531.3899999999999</v>
      </c>
      <c r="P14910" s="3">
        <f>Table1[[#This Row],[sales]]*Table1[[#This Row],[quantity]]</f>
        <v>6869.16</v>
      </c>
      <c r="Q14910" s="9">
        <f>Table1[[#This Row],[delivery_date]]-Table1[[#This Row],[order_date]]</f>
        <v>6</v>
      </c>
    </row>
    <row r="14911" spans="1:17" x14ac:dyDescent="0.35">
      <c r="A14911" t="s">
        <v>14942</v>
      </c>
      <c r="B14911" t="s">
        <v>25</v>
      </c>
      <c r="C14911" t="s">
        <v>33</v>
      </c>
      <c r="D14911" s="2">
        <v>2129.83</v>
      </c>
      <c r="E14911">
        <v>0.11</v>
      </c>
      <c r="F14911">
        <v>5</v>
      </c>
      <c r="G14911" s="1">
        <v>45061</v>
      </c>
      <c r="H14911" s="1">
        <v>45068</v>
      </c>
      <c r="I14911" t="s">
        <v>15</v>
      </c>
      <c r="J14911" t="s">
        <v>22</v>
      </c>
      <c r="K14911" s="2">
        <v>121.51</v>
      </c>
      <c r="L14911" t="s">
        <v>48</v>
      </c>
      <c r="M14911">
        <f>YEAR(Table1[[#This Row],[order_date]])</f>
        <v>2023</v>
      </c>
      <c r="N14911">
        <f>MONTH(Table1[[#This Row],[order_date]])</f>
        <v>5</v>
      </c>
      <c r="O14911" s="3">
        <f>Table1[[#This Row],[sales]]-Table1[[#This Row],[profit]]</f>
        <v>2008.32</v>
      </c>
      <c r="P14911" s="3">
        <f>Table1[[#This Row],[sales]]*Table1[[#This Row],[quantity]]</f>
        <v>10649.15</v>
      </c>
      <c r="Q14911" s="9">
        <f>Table1[[#This Row],[delivery_date]]-Table1[[#This Row],[order_date]]</f>
        <v>7</v>
      </c>
    </row>
    <row r="14912" spans="1:17" x14ac:dyDescent="0.35">
      <c r="A14912" t="s">
        <v>14943</v>
      </c>
      <c r="B14912" t="s">
        <v>13</v>
      </c>
      <c r="C14912" t="s">
        <v>33</v>
      </c>
      <c r="D14912" s="2">
        <v>3171.77</v>
      </c>
      <c r="E14912">
        <v>0.12</v>
      </c>
      <c r="F14912">
        <v>9</v>
      </c>
      <c r="G14912" s="1">
        <v>45345</v>
      </c>
      <c r="H14912" s="1">
        <v>45348</v>
      </c>
      <c r="I14912" t="s">
        <v>21</v>
      </c>
      <c r="J14912" t="s">
        <v>16</v>
      </c>
      <c r="K14912" s="2">
        <v>212.07</v>
      </c>
      <c r="L14912" t="s">
        <v>48</v>
      </c>
      <c r="M14912">
        <f>YEAR(Table1[[#This Row],[order_date]])</f>
        <v>2024</v>
      </c>
      <c r="N14912">
        <f>MONTH(Table1[[#This Row],[order_date]])</f>
        <v>2</v>
      </c>
      <c r="O14912" s="3">
        <f>Table1[[#This Row],[sales]]-Table1[[#This Row],[profit]]</f>
        <v>2959.7</v>
      </c>
      <c r="P14912" s="3">
        <f>Table1[[#This Row],[sales]]*Table1[[#This Row],[quantity]]</f>
        <v>28545.93</v>
      </c>
      <c r="Q14912" s="9">
        <f>Table1[[#This Row],[delivery_date]]-Table1[[#This Row],[order_date]]</f>
        <v>3</v>
      </c>
    </row>
    <row r="14913" spans="1:17" x14ac:dyDescent="0.35">
      <c r="A14913" t="s">
        <v>14944</v>
      </c>
      <c r="B14913" t="s">
        <v>13</v>
      </c>
      <c r="C14913" t="s">
        <v>20</v>
      </c>
      <c r="D14913" s="2">
        <v>2617.39</v>
      </c>
      <c r="E14913">
        <v>0.34</v>
      </c>
      <c r="F14913">
        <v>9</v>
      </c>
      <c r="G14913" s="1">
        <v>45098</v>
      </c>
      <c r="H14913" s="1">
        <v>45100</v>
      </c>
      <c r="I14913" t="s">
        <v>31</v>
      </c>
      <c r="J14913" t="s">
        <v>22</v>
      </c>
      <c r="K14913" s="2">
        <v>544.17999999999995</v>
      </c>
      <c r="L14913" t="s">
        <v>48</v>
      </c>
      <c r="M14913">
        <f>YEAR(Table1[[#This Row],[order_date]])</f>
        <v>2023</v>
      </c>
      <c r="N14913">
        <f>MONTH(Table1[[#This Row],[order_date]])</f>
        <v>6</v>
      </c>
      <c r="O14913" s="3">
        <f>Table1[[#This Row],[sales]]-Table1[[#This Row],[profit]]</f>
        <v>2073.21</v>
      </c>
      <c r="P14913" s="3">
        <f>Table1[[#This Row],[sales]]*Table1[[#This Row],[quantity]]</f>
        <v>23556.51</v>
      </c>
      <c r="Q14913" s="9">
        <f>Table1[[#This Row],[delivery_date]]-Table1[[#This Row],[order_date]]</f>
        <v>2</v>
      </c>
    </row>
    <row r="14914" spans="1:17" x14ac:dyDescent="0.35">
      <c r="A14914" t="s">
        <v>14945</v>
      </c>
      <c r="B14914" t="s">
        <v>19</v>
      </c>
      <c r="C14914" t="s">
        <v>26</v>
      </c>
      <c r="D14914" s="2">
        <v>191.77</v>
      </c>
      <c r="E14914">
        <v>0.12</v>
      </c>
      <c r="F14914">
        <v>2</v>
      </c>
      <c r="G14914" s="1">
        <v>45221</v>
      </c>
      <c r="H14914" s="1">
        <v>45226</v>
      </c>
      <c r="I14914" t="s">
        <v>31</v>
      </c>
      <c r="J14914" t="s">
        <v>27</v>
      </c>
      <c r="K14914" s="2">
        <v>57.52</v>
      </c>
      <c r="L14914" t="s">
        <v>17</v>
      </c>
      <c r="M14914">
        <f>YEAR(Table1[[#This Row],[order_date]])</f>
        <v>2023</v>
      </c>
      <c r="N14914">
        <f>MONTH(Table1[[#This Row],[order_date]])</f>
        <v>10</v>
      </c>
      <c r="O14914" s="3">
        <f>Table1[[#This Row],[sales]]-Table1[[#This Row],[profit]]</f>
        <v>134.25</v>
      </c>
      <c r="P14914" s="3">
        <f>Table1[[#This Row],[sales]]*Table1[[#This Row],[quantity]]</f>
        <v>383.54</v>
      </c>
      <c r="Q14914" s="9">
        <f>Table1[[#This Row],[delivery_date]]-Table1[[#This Row],[order_date]]</f>
        <v>5</v>
      </c>
    </row>
    <row r="14915" spans="1:17" x14ac:dyDescent="0.35">
      <c r="A14915" t="s">
        <v>14946</v>
      </c>
      <c r="B14915" t="s">
        <v>13</v>
      </c>
      <c r="C14915" t="s">
        <v>14</v>
      </c>
      <c r="D14915" s="2">
        <v>2116.89</v>
      </c>
      <c r="E14915">
        <v>0.17</v>
      </c>
      <c r="F14915">
        <v>5</v>
      </c>
      <c r="G14915" s="1">
        <v>45449</v>
      </c>
      <c r="H14915" s="1">
        <v>45452</v>
      </c>
      <c r="I14915" t="s">
        <v>31</v>
      </c>
      <c r="J14915" t="s">
        <v>22</v>
      </c>
      <c r="K14915" s="2">
        <v>468.82</v>
      </c>
      <c r="L14915" t="s">
        <v>48</v>
      </c>
      <c r="M14915">
        <f>YEAR(Table1[[#This Row],[order_date]])</f>
        <v>2024</v>
      </c>
      <c r="N14915">
        <f>MONTH(Table1[[#This Row],[order_date]])</f>
        <v>6</v>
      </c>
      <c r="O14915" s="3">
        <f>Table1[[#This Row],[sales]]-Table1[[#This Row],[profit]]</f>
        <v>1648.07</v>
      </c>
      <c r="P14915" s="3">
        <f>Table1[[#This Row],[sales]]*Table1[[#This Row],[quantity]]</f>
        <v>10584.449999999999</v>
      </c>
      <c r="Q14915" s="9">
        <f>Table1[[#This Row],[delivery_date]]-Table1[[#This Row],[order_date]]</f>
        <v>3</v>
      </c>
    </row>
    <row r="14916" spans="1:17" x14ac:dyDescent="0.35">
      <c r="A14916" t="s">
        <v>14947</v>
      </c>
      <c r="B14916" t="s">
        <v>25</v>
      </c>
      <c r="C14916" t="s">
        <v>14</v>
      </c>
      <c r="D14916" s="2">
        <v>3135.3</v>
      </c>
      <c r="E14916">
        <v>0.02</v>
      </c>
      <c r="F14916">
        <v>8</v>
      </c>
      <c r="G14916" s="1">
        <v>45051</v>
      </c>
      <c r="H14916" s="1">
        <v>45053</v>
      </c>
      <c r="I14916" t="s">
        <v>21</v>
      </c>
      <c r="J14916" t="s">
        <v>16</v>
      </c>
      <c r="K14916" s="2">
        <v>164.04</v>
      </c>
      <c r="L14916" t="s">
        <v>39</v>
      </c>
      <c r="M14916">
        <f>YEAR(Table1[[#This Row],[order_date]])</f>
        <v>2023</v>
      </c>
      <c r="N14916">
        <f>MONTH(Table1[[#This Row],[order_date]])</f>
        <v>5</v>
      </c>
      <c r="O14916" s="3">
        <f>Table1[[#This Row],[sales]]-Table1[[#This Row],[profit]]</f>
        <v>2971.26</v>
      </c>
      <c r="P14916" s="3">
        <f>Table1[[#This Row],[sales]]*Table1[[#This Row],[quantity]]</f>
        <v>25082.400000000001</v>
      </c>
      <c r="Q14916" s="9">
        <f>Table1[[#This Row],[delivery_date]]-Table1[[#This Row],[order_date]]</f>
        <v>2</v>
      </c>
    </row>
    <row r="14917" spans="1:17" x14ac:dyDescent="0.35">
      <c r="A14917" t="s">
        <v>14948</v>
      </c>
      <c r="B14917" t="s">
        <v>19</v>
      </c>
      <c r="C14917" t="s">
        <v>14</v>
      </c>
      <c r="D14917" s="2">
        <v>2573.64</v>
      </c>
      <c r="E14917">
        <v>0.31</v>
      </c>
      <c r="F14917">
        <v>1</v>
      </c>
      <c r="G14917" s="1">
        <v>45192</v>
      </c>
      <c r="H14917" s="1">
        <v>45198</v>
      </c>
      <c r="I14917" t="s">
        <v>31</v>
      </c>
      <c r="J14917" t="s">
        <v>16</v>
      </c>
      <c r="K14917" s="2">
        <v>732.07</v>
      </c>
      <c r="L14917" t="s">
        <v>48</v>
      </c>
      <c r="M14917">
        <f>YEAR(Table1[[#This Row],[order_date]])</f>
        <v>2023</v>
      </c>
      <c r="N14917">
        <f>MONTH(Table1[[#This Row],[order_date]])</f>
        <v>9</v>
      </c>
      <c r="O14917" s="3">
        <f>Table1[[#This Row],[sales]]-Table1[[#This Row],[profit]]</f>
        <v>1841.5699999999997</v>
      </c>
      <c r="P14917" s="3">
        <f>Table1[[#This Row],[sales]]*Table1[[#This Row],[quantity]]</f>
        <v>2573.64</v>
      </c>
      <c r="Q14917" s="9">
        <f>Table1[[#This Row],[delivery_date]]-Table1[[#This Row],[order_date]]</f>
        <v>6</v>
      </c>
    </row>
    <row r="14918" spans="1:17" x14ac:dyDescent="0.35">
      <c r="A14918" t="s">
        <v>14949</v>
      </c>
      <c r="B14918" t="s">
        <v>25</v>
      </c>
      <c r="C14918" t="s">
        <v>26</v>
      </c>
      <c r="D14918" s="2">
        <v>4373.1000000000004</v>
      </c>
      <c r="E14918">
        <v>0.24</v>
      </c>
      <c r="F14918">
        <v>4</v>
      </c>
      <c r="G14918" s="1">
        <v>45054</v>
      </c>
      <c r="H14918" s="1">
        <v>45061</v>
      </c>
      <c r="I14918" t="s">
        <v>31</v>
      </c>
      <c r="J14918" t="s">
        <v>16</v>
      </c>
      <c r="K14918" s="2">
        <v>1156.46</v>
      </c>
      <c r="L14918" t="s">
        <v>23</v>
      </c>
      <c r="M14918">
        <f>YEAR(Table1[[#This Row],[order_date]])</f>
        <v>2023</v>
      </c>
      <c r="N14918">
        <f>MONTH(Table1[[#This Row],[order_date]])</f>
        <v>5</v>
      </c>
      <c r="O14918" s="3">
        <f>Table1[[#This Row],[sales]]-Table1[[#This Row],[profit]]</f>
        <v>3216.6400000000003</v>
      </c>
      <c r="P14918" s="3">
        <f>Table1[[#This Row],[sales]]*Table1[[#This Row],[quantity]]</f>
        <v>17492.400000000001</v>
      </c>
      <c r="Q14918" s="9">
        <f>Table1[[#This Row],[delivery_date]]-Table1[[#This Row],[order_date]]</f>
        <v>7</v>
      </c>
    </row>
    <row r="14919" spans="1:17" x14ac:dyDescent="0.35">
      <c r="A14919" t="s">
        <v>14950</v>
      </c>
      <c r="B14919" t="s">
        <v>41</v>
      </c>
      <c r="C14919" t="s">
        <v>36</v>
      </c>
      <c r="D14919" s="2">
        <v>2053.12</v>
      </c>
      <c r="E14919">
        <v>0.17</v>
      </c>
      <c r="F14919">
        <v>8</v>
      </c>
      <c r="G14919" s="1">
        <v>45280</v>
      </c>
      <c r="H14919" s="1">
        <v>45287</v>
      </c>
      <c r="I14919" t="s">
        <v>31</v>
      </c>
      <c r="J14919" t="s">
        <v>16</v>
      </c>
      <c r="K14919" s="2">
        <v>370.96</v>
      </c>
      <c r="L14919" t="s">
        <v>34</v>
      </c>
      <c r="M14919">
        <f>YEAR(Table1[[#This Row],[order_date]])</f>
        <v>2023</v>
      </c>
      <c r="N14919">
        <f>MONTH(Table1[[#This Row],[order_date]])</f>
        <v>12</v>
      </c>
      <c r="O14919" s="3">
        <f>Table1[[#This Row],[sales]]-Table1[[#This Row],[profit]]</f>
        <v>1682.1599999999999</v>
      </c>
      <c r="P14919" s="3">
        <f>Table1[[#This Row],[sales]]*Table1[[#This Row],[quantity]]</f>
        <v>16424.96</v>
      </c>
      <c r="Q14919" s="9">
        <f>Table1[[#This Row],[delivery_date]]-Table1[[#This Row],[order_date]]</f>
        <v>7</v>
      </c>
    </row>
    <row r="14920" spans="1:17" x14ac:dyDescent="0.35">
      <c r="A14920" t="s">
        <v>14951</v>
      </c>
      <c r="B14920" t="s">
        <v>13</v>
      </c>
      <c r="C14920" t="s">
        <v>26</v>
      </c>
      <c r="D14920" s="2">
        <v>161.54</v>
      </c>
      <c r="E14920">
        <v>0.35</v>
      </c>
      <c r="F14920">
        <v>2</v>
      </c>
      <c r="G14920" s="1">
        <v>45002</v>
      </c>
      <c r="H14920" s="1">
        <v>45009</v>
      </c>
      <c r="I14920" t="s">
        <v>31</v>
      </c>
      <c r="J14920" t="s">
        <v>27</v>
      </c>
      <c r="K14920" s="2">
        <v>40.81</v>
      </c>
      <c r="L14920" t="s">
        <v>28</v>
      </c>
      <c r="M14920">
        <f>YEAR(Table1[[#This Row],[order_date]])</f>
        <v>2023</v>
      </c>
      <c r="N14920">
        <f>MONTH(Table1[[#This Row],[order_date]])</f>
        <v>3</v>
      </c>
      <c r="O14920" s="3">
        <f>Table1[[#This Row],[sales]]-Table1[[#This Row],[profit]]</f>
        <v>120.72999999999999</v>
      </c>
      <c r="P14920" s="3">
        <f>Table1[[#This Row],[sales]]*Table1[[#This Row],[quantity]]</f>
        <v>323.08</v>
      </c>
      <c r="Q14920" s="9">
        <f>Table1[[#This Row],[delivery_date]]-Table1[[#This Row],[order_date]]</f>
        <v>7</v>
      </c>
    </row>
    <row r="14921" spans="1:17" x14ac:dyDescent="0.35">
      <c r="A14921" t="s">
        <v>14952</v>
      </c>
      <c r="B14921" t="s">
        <v>41</v>
      </c>
      <c r="C14921" t="s">
        <v>33</v>
      </c>
      <c r="D14921" s="2">
        <v>1496</v>
      </c>
      <c r="E14921">
        <v>0.34</v>
      </c>
      <c r="F14921">
        <v>1</v>
      </c>
      <c r="G14921" s="1">
        <v>45319</v>
      </c>
      <c r="H14921" s="1">
        <v>45321</v>
      </c>
      <c r="I14921" t="s">
        <v>31</v>
      </c>
      <c r="J14921" t="s">
        <v>16</v>
      </c>
      <c r="K14921" s="2">
        <v>184.81</v>
      </c>
      <c r="L14921" t="s">
        <v>28</v>
      </c>
      <c r="M14921">
        <f>YEAR(Table1[[#This Row],[order_date]])</f>
        <v>2024</v>
      </c>
      <c r="N14921">
        <f>MONTH(Table1[[#This Row],[order_date]])</f>
        <v>1</v>
      </c>
      <c r="O14921" s="3">
        <f>Table1[[#This Row],[sales]]-Table1[[#This Row],[profit]]</f>
        <v>1311.19</v>
      </c>
      <c r="P14921" s="3">
        <f>Table1[[#This Row],[sales]]*Table1[[#This Row],[quantity]]</f>
        <v>1496</v>
      </c>
      <c r="Q14921" s="9">
        <f>Table1[[#This Row],[delivery_date]]-Table1[[#This Row],[order_date]]</f>
        <v>2</v>
      </c>
    </row>
    <row r="14922" spans="1:17" x14ac:dyDescent="0.35">
      <c r="A14922" t="s">
        <v>14953</v>
      </c>
      <c r="B14922" t="s">
        <v>25</v>
      </c>
      <c r="C14922" t="s">
        <v>36</v>
      </c>
      <c r="D14922" s="2">
        <v>764.8</v>
      </c>
      <c r="E14922">
        <v>0.16</v>
      </c>
      <c r="F14922">
        <v>6</v>
      </c>
      <c r="G14922" s="1">
        <v>45284</v>
      </c>
      <c r="H14922" s="1">
        <v>45290</v>
      </c>
      <c r="I14922" t="s">
        <v>21</v>
      </c>
      <c r="J14922" t="s">
        <v>22</v>
      </c>
      <c r="K14922" s="2">
        <v>61.59</v>
      </c>
      <c r="L14922" t="s">
        <v>34</v>
      </c>
      <c r="M14922">
        <f>YEAR(Table1[[#This Row],[order_date]])</f>
        <v>2023</v>
      </c>
      <c r="N14922">
        <f>MONTH(Table1[[#This Row],[order_date]])</f>
        <v>12</v>
      </c>
      <c r="O14922" s="3">
        <f>Table1[[#This Row],[sales]]-Table1[[#This Row],[profit]]</f>
        <v>703.20999999999992</v>
      </c>
      <c r="P14922" s="3">
        <f>Table1[[#This Row],[sales]]*Table1[[#This Row],[quantity]]</f>
        <v>4588.7999999999993</v>
      </c>
      <c r="Q14922" s="9">
        <f>Table1[[#This Row],[delivery_date]]-Table1[[#This Row],[order_date]]</f>
        <v>6</v>
      </c>
    </row>
    <row r="14923" spans="1:17" x14ac:dyDescent="0.35">
      <c r="A14923" t="s">
        <v>14954</v>
      </c>
      <c r="B14923" t="s">
        <v>41</v>
      </c>
      <c r="C14923" t="s">
        <v>33</v>
      </c>
      <c r="D14923" s="2">
        <v>1326.13</v>
      </c>
      <c r="E14923">
        <v>0.35</v>
      </c>
      <c r="F14923">
        <v>6</v>
      </c>
      <c r="G14923" s="1">
        <v>45548</v>
      </c>
      <c r="H14923" s="1">
        <v>45549</v>
      </c>
      <c r="I14923" t="s">
        <v>31</v>
      </c>
      <c r="J14923" t="s">
        <v>16</v>
      </c>
      <c r="K14923" s="2">
        <v>118.27</v>
      </c>
      <c r="L14923" t="s">
        <v>17</v>
      </c>
      <c r="M14923">
        <f>YEAR(Table1[[#This Row],[order_date]])</f>
        <v>2024</v>
      </c>
      <c r="N14923">
        <f>MONTH(Table1[[#This Row],[order_date]])</f>
        <v>9</v>
      </c>
      <c r="O14923" s="3">
        <f>Table1[[#This Row],[sales]]-Table1[[#This Row],[profit]]</f>
        <v>1207.8600000000001</v>
      </c>
      <c r="P14923" s="3">
        <f>Table1[[#This Row],[sales]]*Table1[[#This Row],[quantity]]</f>
        <v>7956.7800000000007</v>
      </c>
      <c r="Q14923" s="9">
        <f>Table1[[#This Row],[delivery_date]]-Table1[[#This Row],[order_date]]</f>
        <v>1</v>
      </c>
    </row>
    <row r="14924" spans="1:17" x14ac:dyDescent="0.35">
      <c r="A14924" t="s">
        <v>14955</v>
      </c>
      <c r="B14924" t="s">
        <v>41</v>
      </c>
      <c r="C14924" t="s">
        <v>33</v>
      </c>
      <c r="D14924" s="2">
        <v>1874.23</v>
      </c>
      <c r="E14924">
        <v>0.17</v>
      </c>
      <c r="F14924">
        <v>1</v>
      </c>
      <c r="G14924" s="1">
        <v>44934</v>
      </c>
      <c r="H14924" s="1">
        <v>44938</v>
      </c>
      <c r="I14924" t="s">
        <v>15</v>
      </c>
      <c r="J14924" t="s">
        <v>16</v>
      </c>
      <c r="K14924" s="2">
        <v>204.34</v>
      </c>
      <c r="L14924" t="s">
        <v>17</v>
      </c>
      <c r="M14924">
        <f>YEAR(Table1[[#This Row],[order_date]])</f>
        <v>2023</v>
      </c>
      <c r="N14924">
        <f>MONTH(Table1[[#This Row],[order_date]])</f>
        <v>1</v>
      </c>
      <c r="O14924" s="3">
        <f>Table1[[#This Row],[sales]]-Table1[[#This Row],[profit]]</f>
        <v>1669.89</v>
      </c>
      <c r="P14924" s="3">
        <f>Table1[[#This Row],[sales]]*Table1[[#This Row],[quantity]]</f>
        <v>1874.23</v>
      </c>
      <c r="Q14924" s="9">
        <f>Table1[[#This Row],[delivery_date]]-Table1[[#This Row],[order_date]]</f>
        <v>4</v>
      </c>
    </row>
    <row r="14925" spans="1:17" x14ac:dyDescent="0.35">
      <c r="A14925" t="s">
        <v>14956</v>
      </c>
      <c r="B14925" t="s">
        <v>25</v>
      </c>
      <c r="C14925" t="s">
        <v>26</v>
      </c>
      <c r="D14925" s="2">
        <v>3415.61</v>
      </c>
      <c r="E14925">
        <v>0.11</v>
      </c>
      <c r="F14925">
        <v>3</v>
      </c>
      <c r="G14925" s="1">
        <v>45614</v>
      </c>
      <c r="H14925" s="1">
        <v>45618</v>
      </c>
      <c r="I14925" t="s">
        <v>31</v>
      </c>
      <c r="J14925" t="s">
        <v>22</v>
      </c>
      <c r="K14925" s="2">
        <v>402.83</v>
      </c>
      <c r="L14925" t="s">
        <v>48</v>
      </c>
      <c r="M14925">
        <f>YEAR(Table1[[#This Row],[order_date]])</f>
        <v>2024</v>
      </c>
      <c r="N14925">
        <f>MONTH(Table1[[#This Row],[order_date]])</f>
        <v>11</v>
      </c>
      <c r="O14925" s="3">
        <f>Table1[[#This Row],[sales]]-Table1[[#This Row],[profit]]</f>
        <v>3012.78</v>
      </c>
      <c r="P14925" s="3">
        <f>Table1[[#This Row],[sales]]*Table1[[#This Row],[quantity]]</f>
        <v>10246.83</v>
      </c>
      <c r="Q14925" s="9">
        <f>Table1[[#This Row],[delivery_date]]-Table1[[#This Row],[order_date]]</f>
        <v>4</v>
      </c>
    </row>
    <row r="14926" spans="1:17" x14ac:dyDescent="0.35">
      <c r="A14926" t="s">
        <v>14957</v>
      </c>
      <c r="B14926" t="s">
        <v>25</v>
      </c>
      <c r="C14926" t="s">
        <v>14</v>
      </c>
      <c r="D14926" s="2">
        <v>1688.43</v>
      </c>
      <c r="E14926">
        <v>0.36</v>
      </c>
      <c r="F14926">
        <v>8</v>
      </c>
      <c r="G14926" s="1">
        <v>44947</v>
      </c>
      <c r="H14926" s="1">
        <v>44950</v>
      </c>
      <c r="I14926" t="s">
        <v>21</v>
      </c>
      <c r="J14926" t="s">
        <v>27</v>
      </c>
      <c r="K14926" s="2">
        <v>262.39</v>
      </c>
      <c r="L14926" t="s">
        <v>48</v>
      </c>
      <c r="M14926">
        <f>YEAR(Table1[[#This Row],[order_date]])</f>
        <v>2023</v>
      </c>
      <c r="N14926">
        <f>MONTH(Table1[[#This Row],[order_date]])</f>
        <v>1</v>
      </c>
      <c r="O14926" s="3">
        <f>Table1[[#This Row],[sales]]-Table1[[#This Row],[profit]]</f>
        <v>1426.04</v>
      </c>
      <c r="P14926" s="3">
        <f>Table1[[#This Row],[sales]]*Table1[[#This Row],[quantity]]</f>
        <v>13507.44</v>
      </c>
      <c r="Q14926" s="9">
        <f>Table1[[#This Row],[delivery_date]]-Table1[[#This Row],[order_date]]</f>
        <v>3</v>
      </c>
    </row>
    <row r="14927" spans="1:17" x14ac:dyDescent="0.35">
      <c r="A14927" t="s">
        <v>14958</v>
      </c>
      <c r="B14927" t="s">
        <v>13</v>
      </c>
      <c r="C14927" t="s">
        <v>36</v>
      </c>
      <c r="D14927" s="2">
        <v>4432.13</v>
      </c>
      <c r="E14927">
        <v>0.36</v>
      </c>
      <c r="F14927">
        <v>9</v>
      </c>
      <c r="G14927" s="1">
        <v>45134</v>
      </c>
      <c r="H14927" s="1">
        <v>45139</v>
      </c>
      <c r="I14927" t="s">
        <v>31</v>
      </c>
      <c r="J14927" t="s">
        <v>22</v>
      </c>
      <c r="K14927" s="2">
        <v>985.96</v>
      </c>
      <c r="L14927" t="s">
        <v>39</v>
      </c>
      <c r="M14927">
        <f>YEAR(Table1[[#This Row],[order_date]])</f>
        <v>2023</v>
      </c>
      <c r="N14927">
        <f>MONTH(Table1[[#This Row],[order_date]])</f>
        <v>7</v>
      </c>
      <c r="O14927" s="3">
        <f>Table1[[#This Row],[sales]]-Table1[[#This Row],[profit]]</f>
        <v>3446.17</v>
      </c>
      <c r="P14927" s="3">
        <f>Table1[[#This Row],[sales]]*Table1[[#This Row],[quantity]]</f>
        <v>39889.17</v>
      </c>
      <c r="Q14927" s="9">
        <f>Table1[[#This Row],[delivery_date]]-Table1[[#This Row],[order_date]]</f>
        <v>5</v>
      </c>
    </row>
    <row r="14928" spans="1:17" x14ac:dyDescent="0.35">
      <c r="A14928" t="s">
        <v>14959</v>
      </c>
      <c r="B14928" t="s">
        <v>41</v>
      </c>
      <c r="C14928" t="s">
        <v>20</v>
      </c>
      <c r="D14928" s="2">
        <v>1567.88</v>
      </c>
      <c r="E14928">
        <v>0.43</v>
      </c>
      <c r="F14928">
        <v>8</v>
      </c>
      <c r="G14928" s="1">
        <v>45023</v>
      </c>
      <c r="H14928" s="1">
        <v>45027</v>
      </c>
      <c r="I14928" t="s">
        <v>31</v>
      </c>
      <c r="J14928" t="s">
        <v>27</v>
      </c>
      <c r="K14928" s="2">
        <v>130.06</v>
      </c>
      <c r="L14928" t="s">
        <v>28</v>
      </c>
      <c r="M14928">
        <f>YEAR(Table1[[#This Row],[order_date]])</f>
        <v>2023</v>
      </c>
      <c r="N14928">
        <f>MONTH(Table1[[#This Row],[order_date]])</f>
        <v>4</v>
      </c>
      <c r="O14928" s="3">
        <f>Table1[[#This Row],[sales]]-Table1[[#This Row],[profit]]</f>
        <v>1437.8200000000002</v>
      </c>
      <c r="P14928" s="3">
        <f>Table1[[#This Row],[sales]]*Table1[[#This Row],[quantity]]</f>
        <v>12543.04</v>
      </c>
      <c r="Q14928" s="9">
        <f>Table1[[#This Row],[delivery_date]]-Table1[[#This Row],[order_date]]</f>
        <v>4</v>
      </c>
    </row>
    <row r="14929" spans="1:17" x14ac:dyDescent="0.35">
      <c r="A14929" t="s">
        <v>14960</v>
      </c>
      <c r="B14929" t="s">
        <v>19</v>
      </c>
      <c r="C14929" t="s">
        <v>14</v>
      </c>
      <c r="D14929" s="2">
        <v>770.97</v>
      </c>
      <c r="E14929">
        <v>0.25</v>
      </c>
      <c r="F14929">
        <v>1</v>
      </c>
      <c r="G14929" s="1">
        <v>45541</v>
      </c>
      <c r="H14929" s="1">
        <v>45546</v>
      </c>
      <c r="I14929" t="s">
        <v>21</v>
      </c>
      <c r="J14929" t="s">
        <v>16</v>
      </c>
      <c r="K14929" s="2">
        <v>76.900000000000006</v>
      </c>
      <c r="L14929" t="s">
        <v>48</v>
      </c>
      <c r="M14929">
        <f>YEAR(Table1[[#This Row],[order_date]])</f>
        <v>2024</v>
      </c>
      <c r="N14929">
        <f>MONTH(Table1[[#This Row],[order_date]])</f>
        <v>9</v>
      </c>
      <c r="O14929" s="3">
        <f>Table1[[#This Row],[sales]]-Table1[[#This Row],[profit]]</f>
        <v>694.07</v>
      </c>
      <c r="P14929" s="3">
        <f>Table1[[#This Row],[sales]]*Table1[[#This Row],[quantity]]</f>
        <v>770.97</v>
      </c>
      <c r="Q14929" s="9">
        <f>Table1[[#This Row],[delivery_date]]-Table1[[#This Row],[order_date]]</f>
        <v>5</v>
      </c>
    </row>
    <row r="14930" spans="1:17" x14ac:dyDescent="0.35">
      <c r="A14930" t="s">
        <v>14961</v>
      </c>
      <c r="B14930" t="s">
        <v>19</v>
      </c>
      <c r="C14930" t="s">
        <v>20</v>
      </c>
      <c r="D14930" s="2">
        <v>927.44</v>
      </c>
      <c r="E14930">
        <v>0.12</v>
      </c>
      <c r="F14930">
        <v>4</v>
      </c>
      <c r="G14930" s="1">
        <v>45188</v>
      </c>
      <c r="H14930" s="1">
        <v>45193</v>
      </c>
      <c r="I14930" t="s">
        <v>21</v>
      </c>
      <c r="J14930" t="s">
        <v>27</v>
      </c>
      <c r="K14930" s="2">
        <v>72.78</v>
      </c>
      <c r="L14930" t="s">
        <v>34</v>
      </c>
      <c r="M14930">
        <f>YEAR(Table1[[#This Row],[order_date]])</f>
        <v>2023</v>
      </c>
      <c r="N14930">
        <f>MONTH(Table1[[#This Row],[order_date]])</f>
        <v>9</v>
      </c>
      <c r="O14930" s="3">
        <f>Table1[[#This Row],[sales]]-Table1[[#This Row],[profit]]</f>
        <v>854.66000000000008</v>
      </c>
      <c r="P14930" s="3">
        <f>Table1[[#This Row],[sales]]*Table1[[#This Row],[quantity]]</f>
        <v>3709.76</v>
      </c>
      <c r="Q14930" s="9">
        <f>Table1[[#This Row],[delivery_date]]-Table1[[#This Row],[order_date]]</f>
        <v>5</v>
      </c>
    </row>
    <row r="14931" spans="1:17" x14ac:dyDescent="0.35">
      <c r="A14931" t="s">
        <v>14962</v>
      </c>
      <c r="B14931" t="s">
        <v>25</v>
      </c>
      <c r="C14931" t="s">
        <v>26</v>
      </c>
      <c r="D14931" s="2">
        <v>4679.4399999999996</v>
      </c>
      <c r="E14931">
        <v>0.42</v>
      </c>
      <c r="F14931">
        <v>9</v>
      </c>
      <c r="G14931" s="1">
        <v>44985</v>
      </c>
      <c r="H14931" s="1">
        <v>44989</v>
      </c>
      <c r="I14931" t="s">
        <v>31</v>
      </c>
      <c r="J14931" t="s">
        <v>16</v>
      </c>
      <c r="K14931" s="2">
        <v>799.86</v>
      </c>
      <c r="L14931" t="s">
        <v>17</v>
      </c>
      <c r="M14931">
        <f>YEAR(Table1[[#This Row],[order_date]])</f>
        <v>2023</v>
      </c>
      <c r="N14931">
        <f>MONTH(Table1[[#This Row],[order_date]])</f>
        <v>2</v>
      </c>
      <c r="O14931" s="3">
        <f>Table1[[#This Row],[sales]]-Table1[[#This Row],[profit]]</f>
        <v>3879.5799999999995</v>
      </c>
      <c r="P14931" s="3">
        <f>Table1[[#This Row],[sales]]*Table1[[#This Row],[quantity]]</f>
        <v>42114.96</v>
      </c>
      <c r="Q14931" s="9">
        <f>Table1[[#This Row],[delivery_date]]-Table1[[#This Row],[order_date]]</f>
        <v>4</v>
      </c>
    </row>
    <row r="14932" spans="1:17" x14ac:dyDescent="0.35">
      <c r="A14932" t="s">
        <v>14963</v>
      </c>
      <c r="B14932" t="s">
        <v>25</v>
      </c>
      <c r="C14932" t="s">
        <v>36</v>
      </c>
      <c r="D14932" s="2">
        <v>2328.59</v>
      </c>
      <c r="E14932">
        <v>0.09</v>
      </c>
      <c r="F14932">
        <v>1</v>
      </c>
      <c r="G14932" s="1">
        <v>45461</v>
      </c>
      <c r="H14932" s="1">
        <v>45465</v>
      </c>
      <c r="I14932" t="s">
        <v>31</v>
      </c>
      <c r="J14932" t="s">
        <v>27</v>
      </c>
      <c r="K14932" s="2">
        <v>531.89</v>
      </c>
      <c r="L14932" t="s">
        <v>48</v>
      </c>
      <c r="M14932">
        <f>YEAR(Table1[[#This Row],[order_date]])</f>
        <v>2024</v>
      </c>
      <c r="N14932">
        <f>MONTH(Table1[[#This Row],[order_date]])</f>
        <v>6</v>
      </c>
      <c r="O14932" s="3">
        <f>Table1[[#This Row],[sales]]-Table1[[#This Row],[profit]]</f>
        <v>1796.7000000000003</v>
      </c>
      <c r="P14932" s="3">
        <f>Table1[[#This Row],[sales]]*Table1[[#This Row],[quantity]]</f>
        <v>2328.59</v>
      </c>
      <c r="Q14932" s="9">
        <f>Table1[[#This Row],[delivery_date]]-Table1[[#This Row],[order_date]]</f>
        <v>4</v>
      </c>
    </row>
    <row r="14933" spans="1:17" x14ac:dyDescent="0.35">
      <c r="A14933" t="s">
        <v>14964</v>
      </c>
      <c r="B14933" t="s">
        <v>41</v>
      </c>
      <c r="C14933" t="s">
        <v>26</v>
      </c>
      <c r="D14933" s="2">
        <v>2075.3200000000002</v>
      </c>
      <c r="E14933">
        <v>0.47</v>
      </c>
      <c r="F14933">
        <v>4</v>
      </c>
      <c r="G14933" s="1">
        <v>45255</v>
      </c>
      <c r="H14933" s="1">
        <v>45262</v>
      </c>
      <c r="I14933" t="s">
        <v>21</v>
      </c>
      <c r="J14933" t="s">
        <v>16</v>
      </c>
      <c r="K14933" s="2">
        <v>333.45</v>
      </c>
      <c r="L14933" t="s">
        <v>17</v>
      </c>
      <c r="M14933">
        <f>YEAR(Table1[[#This Row],[order_date]])</f>
        <v>2023</v>
      </c>
      <c r="N14933">
        <f>MONTH(Table1[[#This Row],[order_date]])</f>
        <v>11</v>
      </c>
      <c r="O14933" s="3">
        <f>Table1[[#This Row],[sales]]-Table1[[#This Row],[profit]]</f>
        <v>1741.8700000000001</v>
      </c>
      <c r="P14933" s="3">
        <f>Table1[[#This Row],[sales]]*Table1[[#This Row],[quantity]]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
        <v>45538</v>
      </c>
      <c r="H14934" s="1">
        <v>45543</v>
      </c>
      <c r="I14934" t="s">
        <v>21</v>
      </c>
      <c r="J14934" t="s">
        <v>22</v>
      </c>
      <c r="K14934" s="2">
        <v>103.29</v>
      </c>
      <c r="L14934" t="s">
        <v>28</v>
      </c>
      <c r="M14934">
        <f>YEAR(Table1[[#This Row],[order_date]])</f>
        <v>2024</v>
      </c>
      <c r="N14934">
        <f>MONTH(Table1[[#This Row],[order_date]])</f>
        <v>9</v>
      </c>
      <c r="O14934" s="3">
        <f>Table1[[#This Row],[sales]]-Table1[[#This Row],[profit]]</f>
        <v>334.32</v>
      </c>
      <c r="P14934" s="3">
        <f>Table1[[#This Row],[sales]]*Table1[[#This Row],[quantity]]</f>
        <v>3063.27</v>
      </c>
      <c r="Q14934" s="9">
        <f>Table1[[#This Row],[delivery_date]]-Table1[[#This Row],[order_date]]</f>
        <v>5</v>
      </c>
    </row>
    <row r="14935" spans="1:17" x14ac:dyDescent="0.35">
      <c r="A14935" t="s">
        <v>14966</v>
      </c>
      <c r="B14935" t="s">
        <v>19</v>
      </c>
      <c r="C14935" t="s">
        <v>33</v>
      </c>
      <c r="D14935" s="2">
        <v>3693.27</v>
      </c>
      <c r="E14935">
        <v>0.01</v>
      </c>
      <c r="F14935">
        <v>7</v>
      </c>
      <c r="G14935" s="1">
        <v>45385</v>
      </c>
      <c r="H14935" s="1">
        <v>45390</v>
      </c>
      <c r="I14935" t="s">
        <v>31</v>
      </c>
      <c r="J14935" t="s">
        <v>16</v>
      </c>
      <c r="K14935" s="2">
        <v>708.98</v>
      </c>
      <c r="L14935" t="s">
        <v>39</v>
      </c>
      <c r="M14935">
        <f>YEAR(Table1[[#This Row],[order_date]])</f>
        <v>2024</v>
      </c>
      <c r="N14935">
        <f>MONTH(Table1[[#This Row],[order_date]])</f>
        <v>4</v>
      </c>
      <c r="O14935" s="3">
        <f>Table1[[#This Row],[sales]]-Table1[[#This Row],[profit]]</f>
        <v>2984.29</v>
      </c>
      <c r="P14935" s="3">
        <f>Table1[[#This Row],[sales]]*Table1[[#This Row],[quantity]]</f>
        <v>25852.89</v>
      </c>
      <c r="Q14935" s="9">
        <f>Table1[[#This Row],[delivery_date]]-Table1[[#This Row],[order_date]]</f>
        <v>5</v>
      </c>
    </row>
    <row r="14936" spans="1:17" x14ac:dyDescent="0.35">
      <c r="A14936" t="s">
        <v>14967</v>
      </c>
      <c r="B14936" t="s">
        <v>13</v>
      </c>
      <c r="C14936" t="s">
        <v>26</v>
      </c>
      <c r="D14936" s="2">
        <v>3503.8</v>
      </c>
      <c r="E14936">
        <v>0.09</v>
      </c>
      <c r="F14936">
        <v>7</v>
      </c>
      <c r="G14936" s="1">
        <v>45556</v>
      </c>
      <c r="H14936" s="1">
        <v>45558</v>
      </c>
      <c r="I14936" t="s">
        <v>21</v>
      </c>
      <c r="J14936" t="s">
        <v>16</v>
      </c>
      <c r="K14936" s="2">
        <v>452.3</v>
      </c>
      <c r="L14936" t="s">
        <v>23</v>
      </c>
      <c r="M14936">
        <f>YEAR(Table1[[#This Row],[order_date]])</f>
        <v>2024</v>
      </c>
      <c r="N14936">
        <f>MONTH(Table1[[#This Row],[order_date]])</f>
        <v>9</v>
      </c>
      <c r="O14936" s="3">
        <f>Table1[[#This Row],[sales]]-Table1[[#This Row],[profit]]</f>
        <v>3051.5</v>
      </c>
      <c r="P14936" s="3">
        <f>Table1[[#This Row],[sales]]*Table1[[#This Row],[quantity]]</f>
        <v>24526.600000000002</v>
      </c>
      <c r="Q14936" s="9">
        <f>Table1[[#This Row],[delivery_date]]-Table1[[#This Row],[order_date]]</f>
        <v>2</v>
      </c>
    </row>
    <row r="14937" spans="1:17" x14ac:dyDescent="0.35">
      <c r="A14937" t="s">
        <v>14968</v>
      </c>
      <c r="B14937" t="s">
        <v>13</v>
      </c>
      <c r="C14937" t="s">
        <v>36</v>
      </c>
      <c r="D14937" s="2">
        <v>1941.13</v>
      </c>
      <c r="E14937">
        <v>0.21</v>
      </c>
      <c r="F14937">
        <v>4</v>
      </c>
      <c r="G14937" s="1">
        <v>45322</v>
      </c>
      <c r="H14937" s="1">
        <v>45329</v>
      </c>
      <c r="I14937" t="s">
        <v>31</v>
      </c>
      <c r="J14937" t="s">
        <v>16</v>
      </c>
      <c r="K14937" s="2">
        <v>361.51</v>
      </c>
      <c r="L14937" t="s">
        <v>17</v>
      </c>
      <c r="M14937">
        <f>YEAR(Table1[[#This Row],[order_date]])</f>
        <v>2024</v>
      </c>
      <c r="N14937">
        <f>MONTH(Table1[[#This Row],[order_date]])</f>
        <v>1</v>
      </c>
      <c r="O14937" s="3">
        <f>Table1[[#This Row],[sales]]-Table1[[#This Row],[profit]]</f>
        <v>1579.6200000000001</v>
      </c>
      <c r="P14937" s="3">
        <f>Table1[[#This Row],[sales]]*Table1[[#This Row],[quantity]]</f>
        <v>7764.52</v>
      </c>
      <c r="Q14937" s="9">
        <f>Table1[[#This Row],[delivery_date]]-Table1[[#This Row],[order_date]]</f>
        <v>7</v>
      </c>
    </row>
    <row r="14938" spans="1:17" x14ac:dyDescent="0.35">
      <c r="A14938" t="s">
        <v>14969</v>
      </c>
      <c r="B14938" t="s">
        <v>41</v>
      </c>
      <c r="C14938" t="s">
        <v>26</v>
      </c>
      <c r="D14938" s="2">
        <v>3489.64</v>
      </c>
      <c r="E14938">
        <v>0.03</v>
      </c>
      <c r="F14938">
        <v>8</v>
      </c>
      <c r="G14938" s="1">
        <v>45111</v>
      </c>
      <c r="H14938" s="1">
        <v>45113</v>
      </c>
      <c r="I14938" t="s">
        <v>31</v>
      </c>
      <c r="J14938" t="s">
        <v>16</v>
      </c>
      <c r="K14938" s="2">
        <v>899.71</v>
      </c>
      <c r="L14938" t="s">
        <v>17</v>
      </c>
      <c r="M14938">
        <f>YEAR(Table1[[#This Row],[order_date]])</f>
        <v>2023</v>
      </c>
      <c r="N14938">
        <f>MONTH(Table1[[#This Row],[order_date]])</f>
        <v>7</v>
      </c>
      <c r="O14938" s="3">
        <f>Table1[[#This Row],[sales]]-Table1[[#This Row],[profit]]</f>
        <v>2589.9299999999998</v>
      </c>
      <c r="P14938" s="3">
        <f>Table1[[#This Row],[sales]]*Table1[[#This Row],[quantity]]</f>
        <v>27917.119999999999</v>
      </c>
      <c r="Q14938" s="9">
        <f>Table1[[#This Row],[delivery_date]]-Table1[[#This Row],[order_date]]</f>
        <v>2</v>
      </c>
    </row>
    <row r="14939" spans="1:17" x14ac:dyDescent="0.35">
      <c r="A14939" t="s">
        <v>14970</v>
      </c>
      <c r="B14939" t="s">
        <v>13</v>
      </c>
      <c r="C14939" t="s">
        <v>14</v>
      </c>
      <c r="D14939" s="2">
        <v>1900.51</v>
      </c>
      <c r="E14939">
        <v>0.2</v>
      </c>
      <c r="F14939">
        <v>3</v>
      </c>
      <c r="G14939" s="1">
        <v>45595</v>
      </c>
      <c r="H14939" s="1">
        <v>45600</v>
      </c>
      <c r="I14939" t="s">
        <v>15</v>
      </c>
      <c r="J14939" t="s">
        <v>27</v>
      </c>
      <c r="K14939" s="2">
        <v>177.2</v>
      </c>
      <c r="L14939" t="s">
        <v>48</v>
      </c>
      <c r="M14939">
        <f>YEAR(Table1[[#This Row],[order_date]])</f>
        <v>2024</v>
      </c>
      <c r="N14939">
        <f>MONTH(Table1[[#This Row],[order_date]])</f>
        <v>10</v>
      </c>
      <c r="O14939" s="3">
        <f>Table1[[#This Row],[sales]]-Table1[[#This Row],[profit]]</f>
        <v>1723.31</v>
      </c>
      <c r="P14939" s="3">
        <f>Table1[[#This Row],[sales]]*Table1[[#This Row],[quantity]]</f>
        <v>5701.53</v>
      </c>
      <c r="Q14939" s="9">
        <f>Table1[[#This Row],[delivery_date]]-Table1[[#This Row],[order_date]]</f>
        <v>5</v>
      </c>
    </row>
    <row r="14940" spans="1:17" x14ac:dyDescent="0.35">
      <c r="A14940" t="s">
        <v>14971</v>
      </c>
      <c r="B14940" t="s">
        <v>25</v>
      </c>
      <c r="C14940" t="s">
        <v>26</v>
      </c>
      <c r="D14940" s="2">
        <v>458.47</v>
      </c>
      <c r="E14940">
        <v>0.1</v>
      </c>
      <c r="F14940">
        <v>9</v>
      </c>
      <c r="G14940" s="1">
        <v>45651</v>
      </c>
      <c r="H14940" s="1">
        <v>45655</v>
      </c>
      <c r="I14940" t="s">
        <v>15</v>
      </c>
      <c r="J14940" t="s">
        <v>27</v>
      </c>
      <c r="K14940" s="2">
        <v>87.49</v>
      </c>
      <c r="L14940" t="s">
        <v>48</v>
      </c>
      <c r="M14940">
        <f>YEAR(Table1[[#This Row],[order_date]])</f>
        <v>2024</v>
      </c>
      <c r="N14940">
        <f>MONTH(Table1[[#This Row],[order_date]])</f>
        <v>12</v>
      </c>
      <c r="O14940" s="3">
        <f>Table1[[#This Row],[sales]]-Table1[[#This Row],[profit]]</f>
        <v>370.98</v>
      </c>
      <c r="P14940" s="3">
        <f>Table1[[#This Row],[sales]]*Table1[[#This Row],[quantity]]</f>
        <v>4126.2300000000005</v>
      </c>
      <c r="Q14940" s="9">
        <f>Table1[[#This Row],[delivery_date]]-Table1[[#This Row],[order_date]]</f>
        <v>4</v>
      </c>
    </row>
    <row r="14941" spans="1:17" x14ac:dyDescent="0.35">
      <c r="A14941" t="s">
        <v>14972</v>
      </c>
      <c r="B14941" t="s">
        <v>25</v>
      </c>
      <c r="C14941" t="s">
        <v>20</v>
      </c>
      <c r="D14941" s="2">
        <v>3716.69</v>
      </c>
      <c r="E14941">
        <v>0.01</v>
      </c>
      <c r="F14941">
        <v>6</v>
      </c>
      <c r="G14941" s="1">
        <v>45249</v>
      </c>
      <c r="H14941" s="1">
        <v>45251</v>
      </c>
      <c r="I14941" t="s">
        <v>31</v>
      </c>
      <c r="J14941" t="s">
        <v>22</v>
      </c>
      <c r="K14941" s="2">
        <v>812.66</v>
      </c>
      <c r="L14941" t="s">
        <v>28</v>
      </c>
      <c r="M14941">
        <f>YEAR(Table1[[#This Row],[order_date]])</f>
        <v>2023</v>
      </c>
      <c r="N14941">
        <f>MONTH(Table1[[#This Row],[order_date]])</f>
        <v>11</v>
      </c>
      <c r="O14941" s="3">
        <f>Table1[[#This Row],[sales]]-Table1[[#This Row],[profit]]</f>
        <v>2904.03</v>
      </c>
      <c r="P14941" s="3">
        <f>Table1[[#This Row],[sales]]*Table1[[#This Row],[quantity]]</f>
        <v>22300.14</v>
      </c>
      <c r="Q14941" s="9">
        <f>Table1[[#This Row],[delivery_date]]-Table1[[#This Row],[order_date]]</f>
        <v>2</v>
      </c>
    </row>
    <row r="14942" spans="1:17" x14ac:dyDescent="0.35">
      <c r="A14942" t="s">
        <v>14973</v>
      </c>
      <c r="B14942" t="s">
        <v>25</v>
      </c>
      <c r="C14942" t="s">
        <v>26</v>
      </c>
      <c r="D14942" s="2">
        <v>4829.49</v>
      </c>
      <c r="E14942">
        <v>0.15</v>
      </c>
      <c r="F14942">
        <v>7</v>
      </c>
      <c r="G14942" s="1">
        <v>45499</v>
      </c>
      <c r="H14942" s="1">
        <v>45504</v>
      </c>
      <c r="I14942" t="s">
        <v>21</v>
      </c>
      <c r="J14942" t="s">
        <v>27</v>
      </c>
      <c r="K14942" s="2">
        <v>1332.95</v>
      </c>
      <c r="L14942" t="s">
        <v>39</v>
      </c>
      <c r="M14942">
        <f>YEAR(Table1[[#This Row],[order_date]])</f>
        <v>2024</v>
      </c>
      <c r="N14942">
        <f>MONTH(Table1[[#This Row],[order_date]])</f>
        <v>7</v>
      </c>
      <c r="O14942" s="3">
        <f>Table1[[#This Row],[sales]]-Table1[[#This Row],[profit]]</f>
        <v>3496.54</v>
      </c>
      <c r="P14942" s="3">
        <f>Table1[[#This Row],[sales]]*Table1[[#This Row],[quantity]]</f>
        <v>33806.43</v>
      </c>
      <c r="Q14942" s="9">
        <f>Table1[[#This Row],[delivery_date]]-Table1[[#This Row],[order_date]]</f>
        <v>5</v>
      </c>
    </row>
    <row r="14943" spans="1:17" x14ac:dyDescent="0.35">
      <c r="A14943" t="s">
        <v>14974</v>
      </c>
      <c r="B14943" t="s">
        <v>25</v>
      </c>
      <c r="C14943" t="s">
        <v>36</v>
      </c>
      <c r="D14943" s="2">
        <v>3276.62</v>
      </c>
      <c r="E14943">
        <v>0.11</v>
      </c>
      <c r="F14943">
        <v>9</v>
      </c>
      <c r="G14943" s="1">
        <v>45499</v>
      </c>
      <c r="H14943" s="1">
        <v>45505</v>
      </c>
      <c r="I14943" t="s">
        <v>21</v>
      </c>
      <c r="J14943" t="s">
        <v>22</v>
      </c>
      <c r="K14943" s="2">
        <v>658.49</v>
      </c>
      <c r="L14943" t="s">
        <v>23</v>
      </c>
      <c r="M14943">
        <f>YEAR(Table1[[#This Row],[order_date]])</f>
        <v>2024</v>
      </c>
      <c r="N14943">
        <f>MONTH(Table1[[#This Row],[order_date]])</f>
        <v>7</v>
      </c>
      <c r="O14943" s="3">
        <f>Table1[[#This Row],[sales]]-Table1[[#This Row],[profit]]</f>
        <v>2618.13</v>
      </c>
      <c r="P14943" s="3">
        <f>Table1[[#This Row],[sales]]*Table1[[#This Row],[quantity]]</f>
        <v>29489.579999999998</v>
      </c>
      <c r="Q14943" s="9">
        <f>Table1[[#This Row],[delivery_date]]-Table1[[#This Row],[order_date]]</f>
        <v>6</v>
      </c>
    </row>
    <row r="14944" spans="1:17" x14ac:dyDescent="0.35">
      <c r="A14944" t="s">
        <v>14975</v>
      </c>
      <c r="B14944" t="s">
        <v>41</v>
      </c>
      <c r="C14944" t="s">
        <v>26</v>
      </c>
      <c r="D14944" s="2">
        <v>1454.66</v>
      </c>
      <c r="E14944">
        <v>0.21</v>
      </c>
      <c r="F14944">
        <v>4</v>
      </c>
      <c r="G14944" s="1">
        <v>45300</v>
      </c>
      <c r="H14944" s="1">
        <v>45307</v>
      </c>
      <c r="I14944" t="s">
        <v>15</v>
      </c>
      <c r="J14944" t="s">
        <v>16</v>
      </c>
      <c r="K14944" s="2">
        <v>88.22</v>
      </c>
      <c r="L14944" t="s">
        <v>23</v>
      </c>
      <c r="M14944">
        <f>YEAR(Table1[[#This Row],[order_date]])</f>
        <v>2024</v>
      </c>
      <c r="N14944">
        <f>MONTH(Table1[[#This Row],[order_date]])</f>
        <v>1</v>
      </c>
      <c r="O14944" s="3">
        <f>Table1[[#This Row],[sales]]-Table1[[#This Row],[profit]]</f>
        <v>1366.44</v>
      </c>
      <c r="P14944" s="3">
        <f>Table1[[#This Row],[sales]]*Table1[[#This Row],[quantity]]</f>
        <v>5818.64</v>
      </c>
      <c r="Q14944" s="9">
        <f>Table1[[#This Row],[delivery_date]]-Table1[[#This Row],[order_date]]</f>
        <v>7</v>
      </c>
    </row>
    <row r="14945" spans="1:17" x14ac:dyDescent="0.35">
      <c r="A14945" t="s">
        <v>14976</v>
      </c>
      <c r="B14945" t="s">
        <v>13</v>
      </c>
      <c r="C14945" t="s">
        <v>26</v>
      </c>
      <c r="D14945" s="2">
        <v>1422.61</v>
      </c>
      <c r="E14945">
        <v>0.38</v>
      </c>
      <c r="F14945">
        <v>5</v>
      </c>
      <c r="G14945" s="1">
        <v>45142</v>
      </c>
      <c r="H14945" s="1">
        <v>45147</v>
      </c>
      <c r="I14945" t="s">
        <v>15</v>
      </c>
      <c r="J14945" t="s">
        <v>27</v>
      </c>
      <c r="K14945" s="2">
        <v>273.39999999999998</v>
      </c>
      <c r="L14945" t="s">
        <v>48</v>
      </c>
      <c r="M14945">
        <f>YEAR(Table1[[#This Row],[order_date]])</f>
        <v>2023</v>
      </c>
      <c r="N14945">
        <f>MONTH(Table1[[#This Row],[order_date]])</f>
        <v>8</v>
      </c>
      <c r="O14945" s="3">
        <f>Table1[[#This Row],[sales]]-Table1[[#This Row],[profit]]</f>
        <v>1149.21</v>
      </c>
      <c r="P14945" s="3">
        <f>Table1[[#This Row],[sales]]*Table1[[#This Row],[quantity]]</f>
        <v>7113.0499999999993</v>
      </c>
      <c r="Q14945" s="9">
        <f>Table1[[#This Row],[delivery_date]]-Table1[[#This Row],[order_date]]</f>
        <v>5</v>
      </c>
    </row>
    <row r="14946" spans="1:17" x14ac:dyDescent="0.35">
      <c r="A14946" t="s">
        <v>14977</v>
      </c>
      <c r="B14946" t="s">
        <v>19</v>
      </c>
      <c r="C14946" t="s">
        <v>36</v>
      </c>
      <c r="D14946" s="2">
        <v>4651.99</v>
      </c>
      <c r="E14946">
        <v>0.25</v>
      </c>
      <c r="F14946">
        <v>1</v>
      </c>
      <c r="G14946" s="1">
        <v>44956</v>
      </c>
      <c r="H14946" s="1">
        <v>44959</v>
      </c>
      <c r="I14946" t="s">
        <v>31</v>
      </c>
      <c r="J14946" t="s">
        <v>22</v>
      </c>
      <c r="K14946" s="2">
        <v>468.97</v>
      </c>
      <c r="L14946" t="s">
        <v>39</v>
      </c>
      <c r="M14946">
        <f>YEAR(Table1[[#This Row],[order_date]])</f>
        <v>2023</v>
      </c>
      <c r="N14946">
        <f>MONTH(Table1[[#This Row],[order_date]])</f>
        <v>1</v>
      </c>
      <c r="O14946" s="3">
        <f>Table1[[#This Row],[sales]]-Table1[[#This Row],[profit]]</f>
        <v>4183.0199999999995</v>
      </c>
      <c r="P14946" s="3">
        <f>Table1[[#This Row],[sales]]*Table1[[#This Row],[quantity]]</f>
        <v>4651.99</v>
      </c>
      <c r="Q14946" s="9">
        <f>Table1[[#This Row],[delivery_date]]-Table1[[#This Row],[order_date]]</f>
        <v>3</v>
      </c>
    </row>
    <row r="14947" spans="1:17" x14ac:dyDescent="0.35">
      <c r="A14947" t="s">
        <v>14978</v>
      </c>
      <c r="B14947" t="s">
        <v>13</v>
      </c>
      <c r="C14947" t="s">
        <v>26</v>
      </c>
      <c r="D14947" s="2">
        <v>1586.12</v>
      </c>
      <c r="E14947">
        <v>0.38</v>
      </c>
      <c r="F14947">
        <v>8</v>
      </c>
      <c r="G14947" s="1">
        <v>45181</v>
      </c>
      <c r="H14947" s="1">
        <v>45184</v>
      </c>
      <c r="I14947" t="s">
        <v>31</v>
      </c>
      <c r="J14947" t="s">
        <v>16</v>
      </c>
      <c r="K14947" s="2">
        <v>263.37</v>
      </c>
      <c r="L14947" t="s">
        <v>39</v>
      </c>
      <c r="M14947">
        <f>YEAR(Table1[[#This Row],[order_date]])</f>
        <v>2023</v>
      </c>
      <c r="N14947">
        <f>MONTH(Table1[[#This Row],[order_date]])</f>
        <v>9</v>
      </c>
      <c r="O14947" s="3">
        <f>Table1[[#This Row],[sales]]-Table1[[#This Row],[profit]]</f>
        <v>1322.75</v>
      </c>
      <c r="P14947" s="3">
        <f>Table1[[#This Row],[sales]]*Table1[[#This Row],[quantity]]</f>
        <v>12688.96</v>
      </c>
      <c r="Q14947" s="9">
        <f>Table1[[#This Row],[delivery_date]]-Table1[[#This Row],[order_date]]</f>
        <v>3</v>
      </c>
    </row>
    <row r="14948" spans="1:17" x14ac:dyDescent="0.35">
      <c r="A14948" t="s">
        <v>14979</v>
      </c>
      <c r="B14948" t="s">
        <v>25</v>
      </c>
      <c r="C14948" t="s">
        <v>36</v>
      </c>
      <c r="D14948" s="2">
        <v>3864.14</v>
      </c>
      <c r="E14948">
        <v>0.17</v>
      </c>
      <c r="F14948">
        <v>2</v>
      </c>
      <c r="G14948" s="1">
        <v>45209</v>
      </c>
      <c r="H14948" s="1">
        <v>45214</v>
      </c>
      <c r="I14948" t="s">
        <v>21</v>
      </c>
      <c r="J14948" t="s">
        <v>22</v>
      </c>
      <c r="K14948" s="2">
        <v>740.79</v>
      </c>
      <c r="L14948" t="s">
        <v>48</v>
      </c>
      <c r="M14948">
        <f>YEAR(Table1[[#This Row],[order_date]])</f>
        <v>2023</v>
      </c>
      <c r="N14948">
        <f>MONTH(Table1[[#This Row],[order_date]])</f>
        <v>10</v>
      </c>
      <c r="O14948" s="3">
        <f>Table1[[#This Row],[sales]]-Table1[[#This Row],[profit]]</f>
        <v>3123.35</v>
      </c>
      <c r="P14948" s="3">
        <f>Table1[[#This Row],[sales]]*Table1[[#This Row],[quantity]]</f>
        <v>7728.28</v>
      </c>
      <c r="Q14948" s="9">
        <f>Table1[[#This Row],[delivery_date]]-Table1[[#This Row],[order_date]]</f>
        <v>5</v>
      </c>
    </row>
    <row r="14949" spans="1:17" x14ac:dyDescent="0.35">
      <c r="A14949" t="s">
        <v>14980</v>
      </c>
      <c r="B14949" t="s">
        <v>19</v>
      </c>
      <c r="C14949" t="s">
        <v>20</v>
      </c>
      <c r="D14949" s="2">
        <v>3250.28</v>
      </c>
      <c r="E14949">
        <v>0.01</v>
      </c>
      <c r="F14949">
        <v>5</v>
      </c>
      <c r="G14949" s="1">
        <v>45403</v>
      </c>
      <c r="H14949" s="1">
        <v>45410</v>
      </c>
      <c r="I14949" t="s">
        <v>15</v>
      </c>
      <c r="J14949" t="s">
        <v>22</v>
      </c>
      <c r="K14949" s="2">
        <v>697.71</v>
      </c>
      <c r="L14949" t="s">
        <v>17</v>
      </c>
      <c r="M14949">
        <f>YEAR(Table1[[#This Row],[order_date]])</f>
        <v>2024</v>
      </c>
      <c r="N14949">
        <f>MONTH(Table1[[#This Row],[order_date]])</f>
        <v>4</v>
      </c>
      <c r="O14949" s="3">
        <f>Table1[[#This Row],[sales]]-Table1[[#This Row],[profit]]</f>
        <v>2552.5700000000002</v>
      </c>
      <c r="P14949" s="3">
        <f>Table1[[#This Row],[sales]]*Table1[[#This Row],[quantity]]</f>
        <v>16251.400000000001</v>
      </c>
      <c r="Q14949" s="9">
        <f>Table1[[#This Row],[delivery_date]]-Table1[[#This Row],[order_date]]</f>
        <v>7</v>
      </c>
    </row>
    <row r="14950" spans="1:17" x14ac:dyDescent="0.35">
      <c r="A14950" t="s">
        <v>14981</v>
      </c>
      <c r="B14950" t="s">
        <v>41</v>
      </c>
      <c r="C14950" t="s">
        <v>36</v>
      </c>
      <c r="D14950" s="2">
        <v>3003.75</v>
      </c>
      <c r="E14950">
        <v>0.46</v>
      </c>
      <c r="F14950">
        <v>5</v>
      </c>
      <c r="G14950" s="1">
        <v>45306</v>
      </c>
      <c r="H14950" s="1">
        <v>45311</v>
      </c>
      <c r="I14950" t="s">
        <v>15</v>
      </c>
      <c r="J14950" t="s">
        <v>22</v>
      </c>
      <c r="K14950" s="2">
        <v>205.18</v>
      </c>
      <c r="L14950" t="s">
        <v>34</v>
      </c>
      <c r="M14950">
        <f>YEAR(Table1[[#This Row],[order_date]])</f>
        <v>2024</v>
      </c>
      <c r="N14950">
        <f>MONTH(Table1[[#This Row],[order_date]])</f>
        <v>1</v>
      </c>
      <c r="O14950" s="3">
        <f>Table1[[#This Row],[sales]]-Table1[[#This Row],[profit]]</f>
        <v>2798.57</v>
      </c>
      <c r="P14950" s="3">
        <f>Table1[[#This Row],[sales]]*Table1[[#This Row],[quantity]]</f>
        <v>15018.75</v>
      </c>
      <c r="Q14950" s="9">
        <f>Table1[[#This Row],[delivery_date]]-Table1[[#This Row],[order_date]]</f>
        <v>5</v>
      </c>
    </row>
    <row r="14951" spans="1:17" x14ac:dyDescent="0.35">
      <c r="A14951" t="s">
        <v>14982</v>
      </c>
      <c r="B14951" t="s">
        <v>25</v>
      </c>
      <c r="C14951" t="s">
        <v>20</v>
      </c>
      <c r="D14951" s="2">
        <v>987.27</v>
      </c>
      <c r="E14951">
        <v>0.16</v>
      </c>
      <c r="F14951">
        <v>4</v>
      </c>
      <c r="G14951" s="1">
        <v>45468</v>
      </c>
      <c r="H14951" s="1">
        <v>45473</v>
      </c>
      <c r="I14951" t="s">
        <v>21</v>
      </c>
      <c r="J14951" t="s">
        <v>27</v>
      </c>
      <c r="K14951" s="2">
        <v>258.42</v>
      </c>
      <c r="L14951" t="s">
        <v>23</v>
      </c>
      <c r="M14951">
        <f>YEAR(Table1[[#This Row],[order_date]])</f>
        <v>2024</v>
      </c>
      <c r="N14951">
        <f>MONTH(Table1[[#This Row],[order_date]])</f>
        <v>6</v>
      </c>
      <c r="O14951" s="3">
        <f>Table1[[#This Row],[sales]]-Table1[[#This Row],[profit]]</f>
        <v>728.84999999999991</v>
      </c>
      <c r="P14951" s="3">
        <f>Table1[[#This Row],[sales]]*Table1[[#This Row],[quantity]]</f>
        <v>3949.08</v>
      </c>
      <c r="Q14951" s="9">
        <f>Table1[[#This Row],[delivery_date]]-Table1[[#This Row],[order_date]]</f>
        <v>5</v>
      </c>
    </row>
    <row r="14952" spans="1:17" x14ac:dyDescent="0.35">
      <c r="A14952" t="s">
        <v>14983</v>
      </c>
      <c r="B14952" t="s">
        <v>25</v>
      </c>
      <c r="C14952" t="s">
        <v>20</v>
      </c>
      <c r="D14952" s="2">
        <v>268.61</v>
      </c>
      <c r="E14952">
        <v>0.26</v>
      </c>
      <c r="F14952">
        <v>4</v>
      </c>
      <c r="G14952" s="1">
        <v>45109</v>
      </c>
      <c r="H14952" s="1">
        <v>45111</v>
      </c>
      <c r="I14952" t="s">
        <v>21</v>
      </c>
      <c r="J14952" t="s">
        <v>27</v>
      </c>
      <c r="K14952" s="2">
        <v>76.81</v>
      </c>
      <c r="L14952" t="s">
        <v>23</v>
      </c>
      <c r="M14952">
        <f>YEAR(Table1[[#This Row],[order_date]])</f>
        <v>2023</v>
      </c>
      <c r="N14952">
        <f>MONTH(Table1[[#This Row],[order_date]])</f>
        <v>7</v>
      </c>
      <c r="O14952" s="3">
        <f>Table1[[#This Row],[sales]]-Table1[[#This Row],[profit]]</f>
        <v>191.8</v>
      </c>
      <c r="P14952" s="3">
        <f>Table1[[#This Row],[sales]]*Table1[[#This Row],[quantity]]</f>
        <v>1074.44</v>
      </c>
      <c r="Q14952" s="9">
        <f>Table1[[#This Row],[delivery_date]]-Table1[[#This Row],[order_date]]</f>
        <v>2</v>
      </c>
    </row>
    <row r="14953" spans="1:17" x14ac:dyDescent="0.35">
      <c r="A14953" t="s">
        <v>14984</v>
      </c>
      <c r="B14953" t="s">
        <v>19</v>
      </c>
      <c r="C14953" t="s">
        <v>36</v>
      </c>
      <c r="D14953" s="2">
        <v>2494.52</v>
      </c>
      <c r="E14953">
        <v>0.23</v>
      </c>
      <c r="F14953">
        <v>2</v>
      </c>
      <c r="G14953" s="1">
        <v>45077</v>
      </c>
      <c r="H14953" s="1">
        <v>45078</v>
      </c>
      <c r="I14953" t="s">
        <v>15</v>
      </c>
      <c r="J14953" t="s">
        <v>22</v>
      </c>
      <c r="K14953" s="2">
        <v>560.35</v>
      </c>
      <c r="L14953" t="s">
        <v>28</v>
      </c>
      <c r="M14953">
        <f>YEAR(Table1[[#This Row],[order_date]])</f>
        <v>2023</v>
      </c>
      <c r="N14953">
        <f>MONTH(Table1[[#This Row],[order_date]])</f>
        <v>5</v>
      </c>
      <c r="O14953" s="3">
        <f>Table1[[#This Row],[sales]]-Table1[[#This Row],[profit]]</f>
        <v>1934.17</v>
      </c>
      <c r="P14953" s="3">
        <f>Table1[[#This Row],[sales]]*Table1[[#This Row],[quantity]]</f>
        <v>4989.04</v>
      </c>
      <c r="Q14953" s="9">
        <f>Table1[[#This Row],[delivery_date]]-Table1[[#This Row],[order_date]]</f>
        <v>1</v>
      </c>
    </row>
    <row r="14954" spans="1:17" x14ac:dyDescent="0.35">
      <c r="A14954" t="s">
        <v>14985</v>
      </c>
      <c r="B14954" t="s">
        <v>41</v>
      </c>
      <c r="C14954" t="s">
        <v>26</v>
      </c>
      <c r="D14954" s="2">
        <v>4941.9799999999996</v>
      </c>
      <c r="E14954">
        <v>0.28999999999999998</v>
      </c>
      <c r="F14954">
        <v>3</v>
      </c>
      <c r="G14954" s="1">
        <v>45219</v>
      </c>
      <c r="H14954" s="1">
        <v>45221</v>
      </c>
      <c r="I14954" t="s">
        <v>31</v>
      </c>
      <c r="J14954" t="s">
        <v>22</v>
      </c>
      <c r="K14954" s="2">
        <v>992.58</v>
      </c>
      <c r="L14954" t="s">
        <v>39</v>
      </c>
      <c r="M14954">
        <f>YEAR(Table1[[#This Row],[order_date]])</f>
        <v>2023</v>
      </c>
      <c r="N14954">
        <f>MONTH(Table1[[#This Row],[order_date]])</f>
        <v>10</v>
      </c>
      <c r="O14954" s="3">
        <f>Table1[[#This Row],[sales]]-Table1[[#This Row],[profit]]</f>
        <v>3949.3999999999996</v>
      </c>
      <c r="P14954" s="3">
        <f>Table1[[#This Row],[sales]]*Table1[[#This Row],[quantity]]</f>
        <v>14825.939999999999</v>
      </c>
      <c r="Q14954" s="9">
        <f>Table1[[#This Row],[delivery_date]]-Table1[[#This Row],[order_date]]</f>
        <v>2</v>
      </c>
    </row>
    <row r="14955" spans="1:17" x14ac:dyDescent="0.35">
      <c r="A14955" t="s">
        <v>14986</v>
      </c>
      <c r="B14955" t="s">
        <v>19</v>
      </c>
      <c r="C14955" t="s">
        <v>14</v>
      </c>
      <c r="D14955" s="2">
        <v>1059.22</v>
      </c>
      <c r="E14955">
        <v>0.44</v>
      </c>
      <c r="F14955">
        <v>2</v>
      </c>
      <c r="G14955" s="1">
        <v>45146</v>
      </c>
      <c r="H14955" s="1">
        <v>45151</v>
      </c>
      <c r="I14955" t="s">
        <v>31</v>
      </c>
      <c r="J14955" t="s">
        <v>22</v>
      </c>
      <c r="K14955" s="2">
        <v>216.81</v>
      </c>
      <c r="L14955" t="s">
        <v>17</v>
      </c>
      <c r="M14955">
        <f>YEAR(Table1[[#This Row],[order_date]])</f>
        <v>2023</v>
      </c>
      <c r="N14955">
        <f>MONTH(Table1[[#This Row],[order_date]])</f>
        <v>8</v>
      </c>
      <c r="O14955" s="3">
        <f>Table1[[#This Row],[sales]]-Table1[[#This Row],[profit]]</f>
        <v>842.41000000000008</v>
      </c>
      <c r="P14955" s="3">
        <f>Table1[[#This Row],[sales]]*Table1[[#This Row],[quantity]]</f>
        <v>2118.44</v>
      </c>
      <c r="Q14955" s="9">
        <f>Table1[[#This Row],[delivery_date]]-Table1[[#This Row],[order_date]]</f>
        <v>5</v>
      </c>
    </row>
    <row r="14956" spans="1:17" x14ac:dyDescent="0.35">
      <c r="A14956" t="s">
        <v>14987</v>
      </c>
      <c r="B14956" t="s">
        <v>41</v>
      </c>
      <c r="C14956" t="s">
        <v>36</v>
      </c>
      <c r="D14956" s="2">
        <v>2730.67</v>
      </c>
      <c r="E14956">
        <v>0.43</v>
      </c>
      <c r="F14956">
        <v>1</v>
      </c>
      <c r="G14956" s="1">
        <v>45501</v>
      </c>
      <c r="H14956" s="1">
        <v>45508</v>
      </c>
      <c r="I14956" t="s">
        <v>31</v>
      </c>
      <c r="J14956" t="s">
        <v>22</v>
      </c>
      <c r="K14956" s="2">
        <v>613.03</v>
      </c>
      <c r="L14956" t="s">
        <v>39</v>
      </c>
      <c r="M14956">
        <f>YEAR(Table1[[#This Row],[order_date]])</f>
        <v>2024</v>
      </c>
      <c r="N14956">
        <f>MONTH(Table1[[#This Row],[order_date]])</f>
        <v>7</v>
      </c>
      <c r="O14956" s="3">
        <f>Table1[[#This Row],[sales]]-Table1[[#This Row],[profit]]</f>
        <v>2117.6400000000003</v>
      </c>
      <c r="P14956" s="3">
        <f>Table1[[#This Row],[sales]]*Table1[[#This Row],[quantity]]</f>
        <v>2730.67</v>
      </c>
      <c r="Q14956" s="9">
        <f>Table1[[#This Row],[delivery_date]]-Table1[[#This Row],[order_date]]</f>
        <v>7</v>
      </c>
    </row>
    <row r="14957" spans="1:17" x14ac:dyDescent="0.35">
      <c r="A14957" t="s">
        <v>14988</v>
      </c>
      <c r="B14957" t="s">
        <v>25</v>
      </c>
      <c r="C14957" t="s">
        <v>26</v>
      </c>
      <c r="D14957" s="2">
        <v>3387.8</v>
      </c>
      <c r="E14957">
        <v>0.49</v>
      </c>
      <c r="F14957">
        <v>4</v>
      </c>
      <c r="G14957" s="1">
        <v>45361</v>
      </c>
      <c r="H14957" s="1">
        <v>45363</v>
      </c>
      <c r="I14957" t="s">
        <v>21</v>
      </c>
      <c r="J14957" t="s">
        <v>22</v>
      </c>
      <c r="K14957" s="2">
        <v>915.18</v>
      </c>
      <c r="L14957" t="s">
        <v>48</v>
      </c>
      <c r="M14957">
        <f>YEAR(Table1[[#This Row],[order_date]])</f>
        <v>2024</v>
      </c>
      <c r="N14957">
        <f>MONTH(Table1[[#This Row],[order_date]])</f>
        <v>3</v>
      </c>
      <c r="O14957" s="3">
        <f>Table1[[#This Row],[sales]]-Table1[[#This Row],[profit]]</f>
        <v>2472.6200000000003</v>
      </c>
      <c r="P14957" s="3">
        <f>Table1[[#This Row],[sales]]*Table1[[#This Row],[quantity]]</f>
        <v>13551.2</v>
      </c>
      <c r="Q14957" s="9">
        <f>Table1[[#This Row],[delivery_date]]-Table1[[#This Row],[order_date]]</f>
        <v>2</v>
      </c>
    </row>
    <row r="14958" spans="1:17" x14ac:dyDescent="0.35">
      <c r="A14958" t="s">
        <v>14989</v>
      </c>
      <c r="B14958" t="s">
        <v>13</v>
      </c>
      <c r="C14958" t="s">
        <v>20</v>
      </c>
      <c r="D14958" s="2">
        <v>2470.02</v>
      </c>
      <c r="E14958">
        <v>0.26</v>
      </c>
      <c r="F14958">
        <v>9</v>
      </c>
      <c r="G14958" s="1">
        <v>45275</v>
      </c>
      <c r="H14958" s="1">
        <v>45276</v>
      </c>
      <c r="I14958" t="s">
        <v>21</v>
      </c>
      <c r="J14958" t="s">
        <v>27</v>
      </c>
      <c r="K14958" s="2">
        <v>216.43</v>
      </c>
      <c r="L14958" t="s">
        <v>28</v>
      </c>
      <c r="M14958">
        <f>YEAR(Table1[[#This Row],[order_date]])</f>
        <v>2023</v>
      </c>
      <c r="N14958">
        <f>MONTH(Table1[[#This Row],[order_date]])</f>
        <v>12</v>
      </c>
      <c r="O14958" s="3">
        <f>Table1[[#This Row],[sales]]-Table1[[#This Row],[profit]]</f>
        <v>2253.59</v>
      </c>
      <c r="P14958" s="3">
        <f>Table1[[#This Row],[sales]]*Table1[[#This Row],[quantity]]</f>
        <v>22230.18</v>
      </c>
      <c r="Q14958" s="9">
        <f>Table1[[#This Row],[delivery_date]]-Table1[[#This Row],[order_date]]</f>
        <v>1</v>
      </c>
    </row>
    <row r="14959" spans="1:17" x14ac:dyDescent="0.35">
      <c r="A14959" t="s">
        <v>14990</v>
      </c>
      <c r="B14959" t="s">
        <v>25</v>
      </c>
      <c r="C14959" t="s">
        <v>33</v>
      </c>
      <c r="D14959" s="2">
        <v>2583.98</v>
      </c>
      <c r="E14959">
        <v>0.46</v>
      </c>
      <c r="F14959">
        <v>6</v>
      </c>
      <c r="G14959" s="1">
        <v>45418</v>
      </c>
      <c r="H14959" s="1">
        <v>45419</v>
      </c>
      <c r="I14959" t="s">
        <v>15</v>
      </c>
      <c r="J14959" t="s">
        <v>22</v>
      </c>
      <c r="K14959" s="2">
        <v>151.38</v>
      </c>
      <c r="L14959" t="s">
        <v>28</v>
      </c>
      <c r="M14959">
        <f>YEAR(Table1[[#This Row],[order_date]])</f>
        <v>2024</v>
      </c>
      <c r="N14959">
        <f>MONTH(Table1[[#This Row],[order_date]])</f>
        <v>5</v>
      </c>
      <c r="O14959" s="3">
        <f>Table1[[#This Row],[sales]]-Table1[[#This Row],[profit]]</f>
        <v>2432.6</v>
      </c>
      <c r="P14959" s="3">
        <f>Table1[[#This Row],[sales]]*Table1[[#This Row],[quantity]]</f>
        <v>15503.880000000001</v>
      </c>
      <c r="Q14959" s="9">
        <f>Table1[[#This Row],[delivery_date]]-Table1[[#This Row],[order_date]]</f>
        <v>1</v>
      </c>
    </row>
    <row r="14960" spans="1:17" x14ac:dyDescent="0.35">
      <c r="A14960" t="s">
        <v>14991</v>
      </c>
      <c r="B14960" t="s">
        <v>13</v>
      </c>
      <c r="C14960" t="s">
        <v>14</v>
      </c>
      <c r="D14960" s="2">
        <v>3340.01</v>
      </c>
      <c r="E14960">
        <v>0.24</v>
      </c>
      <c r="F14960">
        <v>8</v>
      </c>
      <c r="G14960" s="1">
        <v>45644</v>
      </c>
      <c r="H14960" s="1">
        <v>45651</v>
      </c>
      <c r="I14960" t="s">
        <v>21</v>
      </c>
      <c r="J14960" t="s">
        <v>22</v>
      </c>
      <c r="K14960" s="2">
        <v>226.45</v>
      </c>
      <c r="L14960" t="s">
        <v>17</v>
      </c>
      <c r="M14960">
        <f>YEAR(Table1[[#This Row],[order_date]])</f>
        <v>2024</v>
      </c>
      <c r="N14960">
        <f>MONTH(Table1[[#This Row],[order_date]])</f>
        <v>12</v>
      </c>
      <c r="O14960" s="3">
        <f>Table1[[#This Row],[sales]]-Table1[[#This Row],[profit]]</f>
        <v>3113.5600000000004</v>
      </c>
      <c r="P14960" s="3">
        <f>Table1[[#This Row],[sales]]*Table1[[#This Row],[quantity]]</f>
        <v>26720.080000000002</v>
      </c>
      <c r="Q14960" s="9">
        <f>Table1[[#This Row],[delivery_date]]-Table1[[#This Row],[order_date]]</f>
        <v>7</v>
      </c>
    </row>
    <row r="14961" spans="1:17" x14ac:dyDescent="0.35">
      <c r="A14961" t="s">
        <v>14992</v>
      </c>
      <c r="B14961" t="s">
        <v>13</v>
      </c>
      <c r="C14961" t="s">
        <v>26</v>
      </c>
      <c r="D14961" s="2">
        <v>4093.04</v>
      </c>
      <c r="E14961">
        <v>0.02</v>
      </c>
      <c r="F14961">
        <v>2</v>
      </c>
      <c r="G14961" s="1">
        <v>45290</v>
      </c>
      <c r="H14961" s="1">
        <v>45291</v>
      </c>
      <c r="I14961" t="s">
        <v>15</v>
      </c>
      <c r="J14961" t="s">
        <v>22</v>
      </c>
      <c r="K14961" s="2">
        <v>489.26</v>
      </c>
      <c r="L14961" t="s">
        <v>39</v>
      </c>
      <c r="M14961">
        <f>YEAR(Table1[[#This Row],[order_date]])</f>
        <v>2023</v>
      </c>
      <c r="N14961">
        <f>MONTH(Table1[[#This Row],[order_date]])</f>
        <v>12</v>
      </c>
      <c r="O14961" s="3">
        <f>Table1[[#This Row],[sales]]-Table1[[#This Row],[profit]]</f>
        <v>3603.7799999999997</v>
      </c>
      <c r="P14961" s="3">
        <f>Table1[[#This Row],[sales]]*Table1[[#This Row],[quantity]]</f>
        <v>8186.08</v>
      </c>
      <c r="Q14961" s="9">
        <f>Table1[[#This Row],[delivery_date]]-Table1[[#This Row],[order_date]]</f>
        <v>1</v>
      </c>
    </row>
    <row r="14962" spans="1:17" x14ac:dyDescent="0.35">
      <c r="A14962" t="s">
        <v>14993</v>
      </c>
      <c r="B14962" t="s">
        <v>41</v>
      </c>
      <c r="C14962" t="s">
        <v>14</v>
      </c>
      <c r="D14962" s="2">
        <v>1733.11</v>
      </c>
      <c r="E14962">
        <v>7.0000000000000007E-2</v>
      </c>
      <c r="F14962">
        <v>2</v>
      </c>
      <c r="G14962" s="1">
        <v>45629</v>
      </c>
      <c r="H14962" s="1">
        <v>45636</v>
      </c>
      <c r="I14962" t="s">
        <v>21</v>
      </c>
      <c r="J14962" t="s">
        <v>22</v>
      </c>
      <c r="K14962" s="2">
        <v>261.18</v>
      </c>
      <c r="L14962" t="s">
        <v>17</v>
      </c>
      <c r="M14962">
        <f>YEAR(Table1[[#This Row],[order_date]])</f>
        <v>2024</v>
      </c>
      <c r="N14962">
        <f>MONTH(Table1[[#This Row],[order_date]])</f>
        <v>12</v>
      </c>
      <c r="O14962" s="3">
        <f>Table1[[#This Row],[sales]]-Table1[[#This Row],[profit]]</f>
        <v>1471.9299999999998</v>
      </c>
      <c r="P14962" s="3">
        <f>Table1[[#This Row],[sales]]*Table1[[#This Row],[quantity]]</f>
        <v>3466.22</v>
      </c>
      <c r="Q14962" s="9">
        <f>Table1[[#This Row],[delivery_date]]-Table1[[#This Row],[order_date]]</f>
        <v>7</v>
      </c>
    </row>
    <row r="14963" spans="1:17" x14ac:dyDescent="0.35">
      <c r="A14963" t="s">
        <v>14994</v>
      </c>
      <c r="B14963" t="s">
        <v>19</v>
      </c>
      <c r="C14963" t="s">
        <v>33</v>
      </c>
      <c r="D14963" s="2">
        <v>4506.45</v>
      </c>
      <c r="E14963">
        <v>0.17</v>
      </c>
      <c r="F14963">
        <v>2</v>
      </c>
      <c r="G14963" s="1">
        <v>45419</v>
      </c>
      <c r="H14963" s="1">
        <v>45425</v>
      </c>
      <c r="I14963" t="s">
        <v>15</v>
      </c>
      <c r="J14963" t="s">
        <v>16</v>
      </c>
      <c r="K14963" s="2">
        <v>749.9</v>
      </c>
      <c r="L14963" t="s">
        <v>48</v>
      </c>
      <c r="M14963">
        <f>YEAR(Table1[[#This Row],[order_date]])</f>
        <v>2024</v>
      </c>
      <c r="N14963">
        <f>MONTH(Table1[[#This Row],[order_date]])</f>
        <v>5</v>
      </c>
      <c r="O14963" s="3">
        <f>Table1[[#This Row],[sales]]-Table1[[#This Row],[profit]]</f>
        <v>3756.5499999999997</v>
      </c>
      <c r="P14963" s="3">
        <f>Table1[[#This Row],[sales]]*Table1[[#This Row],[quantity]]</f>
        <v>9012.9</v>
      </c>
      <c r="Q14963" s="9">
        <f>Table1[[#This Row],[delivery_date]]-Table1[[#This Row],[order_date]]</f>
        <v>6</v>
      </c>
    </row>
    <row r="14964" spans="1:17" x14ac:dyDescent="0.35">
      <c r="A14964" t="s">
        <v>14995</v>
      </c>
      <c r="B14964" t="s">
        <v>41</v>
      </c>
      <c r="C14964" t="s">
        <v>33</v>
      </c>
      <c r="D14964" s="2">
        <v>2476.0100000000002</v>
      </c>
      <c r="E14964">
        <v>0.36</v>
      </c>
      <c r="F14964">
        <v>8</v>
      </c>
      <c r="G14964" s="1">
        <v>45219</v>
      </c>
      <c r="H14964" s="1">
        <v>45226</v>
      </c>
      <c r="I14964" t="s">
        <v>31</v>
      </c>
      <c r="J14964" t="s">
        <v>22</v>
      </c>
      <c r="K14964" s="2">
        <v>262.95999999999998</v>
      </c>
      <c r="L14964" t="s">
        <v>34</v>
      </c>
      <c r="M14964">
        <f>YEAR(Table1[[#This Row],[order_date]])</f>
        <v>2023</v>
      </c>
      <c r="N14964">
        <f>MONTH(Table1[[#This Row],[order_date]])</f>
        <v>10</v>
      </c>
      <c r="O14964" s="3">
        <f>Table1[[#This Row],[sales]]-Table1[[#This Row],[profit]]</f>
        <v>2213.0500000000002</v>
      </c>
      <c r="P14964" s="3">
        <f>Table1[[#This Row],[sales]]*Table1[[#This Row],[quantity]]</f>
        <v>19808.080000000002</v>
      </c>
      <c r="Q14964" s="9">
        <f>Table1[[#This Row],[delivery_date]]-Table1[[#This Row],[order_date]]</f>
        <v>7</v>
      </c>
    </row>
    <row r="14965" spans="1:17" x14ac:dyDescent="0.35">
      <c r="A14965" t="s">
        <v>14996</v>
      </c>
      <c r="B14965" t="s">
        <v>25</v>
      </c>
      <c r="C14965" t="s">
        <v>33</v>
      </c>
      <c r="D14965" s="2">
        <v>3343.2</v>
      </c>
      <c r="E14965">
        <v>0.04</v>
      </c>
      <c r="F14965">
        <v>1</v>
      </c>
      <c r="G14965" s="1">
        <v>45535</v>
      </c>
      <c r="H14965" s="1">
        <v>45540</v>
      </c>
      <c r="I14965" t="s">
        <v>31</v>
      </c>
      <c r="J14965" t="s">
        <v>16</v>
      </c>
      <c r="K14965" s="2">
        <v>230.11</v>
      </c>
      <c r="L14965" t="s">
        <v>48</v>
      </c>
      <c r="M14965">
        <f>YEAR(Table1[[#This Row],[order_date]])</f>
        <v>2024</v>
      </c>
      <c r="N14965">
        <f>MONTH(Table1[[#This Row],[order_date]])</f>
        <v>8</v>
      </c>
      <c r="O14965" s="3">
        <f>Table1[[#This Row],[sales]]-Table1[[#This Row],[profit]]</f>
        <v>3113.0899999999997</v>
      </c>
      <c r="P14965" s="3">
        <f>Table1[[#This Row],[sales]]*Table1[[#This Row],[quantity]]</f>
        <v>3343.2</v>
      </c>
      <c r="Q14965" s="9">
        <f>Table1[[#This Row],[delivery_date]]-Table1[[#This Row],[order_date]]</f>
        <v>5</v>
      </c>
    </row>
    <row r="14966" spans="1:17" x14ac:dyDescent="0.35">
      <c r="A14966" t="s">
        <v>14997</v>
      </c>
      <c r="B14966" t="s">
        <v>19</v>
      </c>
      <c r="C14966" t="s">
        <v>36</v>
      </c>
      <c r="D14966" s="2">
        <v>621.91999999999996</v>
      </c>
      <c r="E14966">
        <v>0.18</v>
      </c>
      <c r="F14966">
        <v>5</v>
      </c>
      <c r="G14966" s="1">
        <v>45553</v>
      </c>
      <c r="H14966" s="1">
        <v>45560</v>
      </c>
      <c r="I14966" t="s">
        <v>31</v>
      </c>
      <c r="J14966" t="s">
        <v>16</v>
      </c>
      <c r="K14966" s="2">
        <v>69.77</v>
      </c>
      <c r="L14966" t="s">
        <v>39</v>
      </c>
      <c r="M14966">
        <f>YEAR(Table1[[#This Row],[order_date]])</f>
        <v>2024</v>
      </c>
      <c r="N14966">
        <f>MONTH(Table1[[#This Row],[order_date]])</f>
        <v>9</v>
      </c>
      <c r="O14966" s="3">
        <f>Table1[[#This Row],[sales]]-Table1[[#This Row],[profit]]</f>
        <v>552.15</v>
      </c>
      <c r="P14966" s="3">
        <f>Table1[[#This Row],[sales]]*Table1[[#This Row],[quantity]]</f>
        <v>3109.6</v>
      </c>
      <c r="Q14966" s="9">
        <f>Table1[[#This Row],[delivery_date]]-Table1[[#This Row],[order_date]]</f>
        <v>7</v>
      </c>
    </row>
    <row r="14967" spans="1:17" x14ac:dyDescent="0.35">
      <c r="A14967" t="s">
        <v>14998</v>
      </c>
      <c r="B14967" t="s">
        <v>13</v>
      </c>
      <c r="C14967" t="s">
        <v>14</v>
      </c>
      <c r="D14967" s="2">
        <v>2513.15</v>
      </c>
      <c r="E14967">
        <v>0.49</v>
      </c>
      <c r="F14967">
        <v>4</v>
      </c>
      <c r="G14967" s="1">
        <v>45437</v>
      </c>
      <c r="H14967" s="1">
        <v>45441</v>
      </c>
      <c r="I14967" t="s">
        <v>15</v>
      </c>
      <c r="J14967" t="s">
        <v>22</v>
      </c>
      <c r="K14967" s="2">
        <v>610.91999999999996</v>
      </c>
      <c r="L14967" t="s">
        <v>34</v>
      </c>
      <c r="M14967">
        <f>YEAR(Table1[[#This Row],[order_date]])</f>
        <v>2024</v>
      </c>
      <c r="N14967">
        <f>MONTH(Table1[[#This Row],[order_date]])</f>
        <v>5</v>
      </c>
      <c r="O14967" s="3">
        <f>Table1[[#This Row],[sales]]-Table1[[#This Row],[profit]]</f>
        <v>1902.23</v>
      </c>
      <c r="P14967" s="3">
        <f>Table1[[#This Row],[sales]]*Table1[[#This Row],[quantity]]</f>
        <v>10052.6</v>
      </c>
      <c r="Q14967" s="9">
        <f>Table1[[#This Row],[delivery_date]]-Table1[[#This Row],[order_date]]</f>
        <v>4</v>
      </c>
    </row>
    <row r="14968" spans="1:17" x14ac:dyDescent="0.35">
      <c r="A14968" t="s">
        <v>14999</v>
      </c>
      <c r="B14968" t="s">
        <v>13</v>
      </c>
      <c r="C14968" t="s">
        <v>36</v>
      </c>
      <c r="D14968" s="2">
        <v>178.92</v>
      </c>
      <c r="E14968">
        <v>0.39</v>
      </c>
      <c r="F14968">
        <v>1</v>
      </c>
      <c r="G14968" s="1">
        <v>45469</v>
      </c>
      <c r="H14968" s="1">
        <v>45473</v>
      </c>
      <c r="I14968" t="s">
        <v>15</v>
      </c>
      <c r="J14968" t="s">
        <v>22</v>
      </c>
      <c r="K14968" s="2">
        <v>36.200000000000003</v>
      </c>
      <c r="L14968" t="s">
        <v>34</v>
      </c>
      <c r="M14968">
        <f>YEAR(Table1[[#This Row],[order_date]])</f>
        <v>2024</v>
      </c>
      <c r="N14968">
        <f>MONTH(Table1[[#This Row],[order_date]])</f>
        <v>6</v>
      </c>
      <c r="O14968" s="3">
        <f>Table1[[#This Row],[sales]]-Table1[[#This Row],[profit]]</f>
        <v>142.71999999999997</v>
      </c>
      <c r="P14968" s="3">
        <f>Table1[[#This Row],[sales]]*Table1[[#This Row],[quantity]]</f>
        <v>178.92</v>
      </c>
      <c r="Q14968" s="9">
        <f>Table1[[#This Row],[delivery_date]]-Table1[[#This Row],[order_date]]</f>
        <v>4</v>
      </c>
    </row>
    <row r="14969" spans="1:17" x14ac:dyDescent="0.35">
      <c r="A14969" t="s">
        <v>15000</v>
      </c>
      <c r="B14969" t="s">
        <v>25</v>
      </c>
      <c r="C14969" t="s">
        <v>33</v>
      </c>
      <c r="D14969" s="2">
        <v>2016.02</v>
      </c>
      <c r="E14969">
        <v>0.28999999999999998</v>
      </c>
      <c r="F14969">
        <v>7</v>
      </c>
      <c r="G14969" s="1">
        <v>45644</v>
      </c>
      <c r="H14969" s="1">
        <v>45651</v>
      </c>
      <c r="I14969" t="s">
        <v>31</v>
      </c>
      <c r="J14969" t="s">
        <v>16</v>
      </c>
      <c r="K14969" s="2">
        <v>474</v>
      </c>
      <c r="L14969" t="s">
        <v>23</v>
      </c>
      <c r="M14969">
        <f>YEAR(Table1[[#This Row],[order_date]])</f>
        <v>2024</v>
      </c>
      <c r="N14969">
        <f>MONTH(Table1[[#This Row],[order_date]])</f>
        <v>12</v>
      </c>
      <c r="O14969" s="3">
        <f>Table1[[#This Row],[sales]]-Table1[[#This Row],[profit]]</f>
        <v>1542.02</v>
      </c>
      <c r="P14969" s="3">
        <f>Table1[[#This Row],[sales]]*Table1[[#This Row],[quantity]]</f>
        <v>14112.14</v>
      </c>
      <c r="Q14969" s="9">
        <f>Table1[[#This Row],[delivery_date]]-Table1[[#This Row],[order_date]]</f>
        <v>7</v>
      </c>
    </row>
    <row r="14970" spans="1:17" x14ac:dyDescent="0.35">
      <c r="A14970" t="s">
        <v>15001</v>
      </c>
      <c r="B14970" t="s">
        <v>19</v>
      </c>
      <c r="C14970" t="s">
        <v>26</v>
      </c>
      <c r="D14970" s="2">
        <v>366.97</v>
      </c>
      <c r="E14970">
        <v>0.03</v>
      </c>
      <c r="F14970">
        <v>1</v>
      </c>
      <c r="G14970" s="1">
        <v>45079</v>
      </c>
      <c r="H14970" s="1">
        <v>45083</v>
      </c>
      <c r="I14970" t="s">
        <v>21</v>
      </c>
      <c r="J14970" t="s">
        <v>22</v>
      </c>
      <c r="K14970" s="2">
        <v>66.680000000000007</v>
      </c>
      <c r="L14970" t="s">
        <v>34</v>
      </c>
      <c r="M14970">
        <f>YEAR(Table1[[#This Row],[order_date]])</f>
        <v>2023</v>
      </c>
      <c r="N14970">
        <f>MONTH(Table1[[#This Row],[order_date]])</f>
        <v>6</v>
      </c>
      <c r="O14970" s="3">
        <f>Table1[[#This Row],[sales]]-Table1[[#This Row],[profit]]</f>
        <v>300.29000000000002</v>
      </c>
      <c r="P14970" s="3">
        <f>Table1[[#This Row],[sales]]*Table1[[#This Row],[quantity]]</f>
        <v>366.97</v>
      </c>
      <c r="Q14970" s="9">
        <f>Table1[[#This Row],[delivery_date]]-Table1[[#This Row],[order_date]]</f>
        <v>4</v>
      </c>
    </row>
    <row r="14971" spans="1:17" x14ac:dyDescent="0.35">
      <c r="A14971" t="s">
        <v>15002</v>
      </c>
      <c r="B14971" t="s">
        <v>25</v>
      </c>
      <c r="C14971" t="s">
        <v>33</v>
      </c>
      <c r="D14971" s="2">
        <v>4495.21</v>
      </c>
      <c r="E14971">
        <v>0.01</v>
      </c>
      <c r="F14971">
        <v>6</v>
      </c>
      <c r="G14971" s="1">
        <v>45383</v>
      </c>
      <c r="H14971" s="1">
        <v>45386</v>
      </c>
      <c r="I14971" t="s">
        <v>15</v>
      </c>
      <c r="J14971" t="s">
        <v>16</v>
      </c>
      <c r="K14971" s="2">
        <v>511.17</v>
      </c>
      <c r="L14971" t="s">
        <v>48</v>
      </c>
      <c r="M14971">
        <f>YEAR(Table1[[#This Row],[order_date]])</f>
        <v>2024</v>
      </c>
      <c r="N14971">
        <f>MONTH(Table1[[#This Row],[order_date]])</f>
        <v>4</v>
      </c>
      <c r="O14971" s="3">
        <f>Table1[[#This Row],[sales]]-Table1[[#This Row],[profit]]</f>
        <v>3984.04</v>
      </c>
      <c r="P14971" s="3">
        <f>Table1[[#This Row],[sales]]*Table1[[#This Row],[quantity]]</f>
        <v>26971.260000000002</v>
      </c>
      <c r="Q14971" s="9">
        <f>Table1[[#This Row],[delivery_date]]-Table1[[#This Row],[order_date]]</f>
        <v>3</v>
      </c>
    </row>
    <row r="14972" spans="1:17" x14ac:dyDescent="0.35">
      <c r="A14972" t="s">
        <v>15003</v>
      </c>
      <c r="B14972" t="s">
        <v>25</v>
      </c>
      <c r="C14972" t="s">
        <v>36</v>
      </c>
      <c r="D14972" s="2">
        <v>3396.75</v>
      </c>
      <c r="E14972">
        <v>0.05</v>
      </c>
      <c r="F14972">
        <v>1</v>
      </c>
      <c r="G14972" s="1">
        <v>45079</v>
      </c>
      <c r="H14972" s="1">
        <v>45083</v>
      </c>
      <c r="I14972" t="s">
        <v>21</v>
      </c>
      <c r="J14972" t="s">
        <v>16</v>
      </c>
      <c r="K14972" s="2">
        <v>989.57</v>
      </c>
      <c r="L14972" t="s">
        <v>39</v>
      </c>
      <c r="M14972">
        <f>YEAR(Table1[[#This Row],[order_date]])</f>
        <v>2023</v>
      </c>
      <c r="N14972">
        <f>MONTH(Table1[[#This Row],[order_date]])</f>
        <v>6</v>
      </c>
      <c r="O14972" s="3">
        <f>Table1[[#This Row],[sales]]-Table1[[#This Row],[profit]]</f>
        <v>2407.1799999999998</v>
      </c>
      <c r="P14972" s="3">
        <f>Table1[[#This Row],[sales]]*Table1[[#This Row],[quantity]]</f>
        <v>3396.75</v>
      </c>
      <c r="Q14972" s="9">
        <f>Table1[[#This Row],[delivery_date]]-Table1[[#This Row],[order_date]]</f>
        <v>4</v>
      </c>
    </row>
    <row r="14973" spans="1:17" x14ac:dyDescent="0.35">
      <c r="A14973" t="s">
        <v>15004</v>
      </c>
      <c r="B14973" t="s">
        <v>41</v>
      </c>
      <c r="C14973" t="s">
        <v>33</v>
      </c>
      <c r="D14973" s="2">
        <v>3980.19</v>
      </c>
      <c r="E14973">
        <v>0.16</v>
      </c>
      <c r="F14973">
        <v>9</v>
      </c>
      <c r="G14973" s="1">
        <v>45287</v>
      </c>
      <c r="H14973" s="1">
        <v>45292</v>
      </c>
      <c r="I14973" t="s">
        <v>31</v>
      </c>
      <c r="J14973" t="s">
        <v>27</v>
      </c>
      <c r="K14973" s="2">
        <v>1042.93</v>
      </c>
      <c r="L14973" t="s">
        <v>34</v>
      </c>
      <c r="M14973">
        <f>YEAR(Table1[[#This Row],[order_date]])</f>
        <v>2023</v>
      </c>
      <c r="N14973">
        <f>MONTH(Table1[[#This Row],[order_date]])</f>
        <v>12</v>
      </c>
      <c r="O14973" s="3">
        <f>Table1[[#This Row],[sales]]-Table1[[#This Row],[profit]]</f>
        <v>2937.26</v>
      </c>
      <c r="P14973" s="3">
        <f>Table1[[#This Row],[sales]]*Table1[[#This Row],[quantity]]</f>
        <v>35821.71</v>
      </c>
      <c r="Q14973" s="9">
        <f>Table1[[#This Row],[delivery_date]]-Table1[[#This Row],[order_date]]</f>
        <v>5</v>
      </c>
    </row>
    <row r="14974" spans="1:17" x14ac:dyDescent="0.35">
      <c r="A14974" t="s">
        <v>15005</v>
      </c>
      <c r="B14974" t="s">
        <v>25</v>
      </c>
      <c r="C14974" t="s">
        <v>33</v>
      </c>
      <c r="D14974" s="2">
        <v>2391.63</v>
      </c>
      <c r="E14974">
        <v>0.3</v>
      </c>
      <c r="F14974">
        <v>3</v>
      </c>
      <c r="G14974" s="1">
        <v>45612</v>
      </c>
      <c r="H14974" s="1">
        <v>45617</v>
      </c>
      <c r="I14974" t="s">
        <v>31</v>
      </c>
      <c r="J14974" t="s">
        <v>22</v>
      </c>
      <c r="K14974" s="2">
        <v>664.13</v>
      </c>
      <c r="L14974" t="s">
        <v>17</v>
      </c>
      <c r="M14974">
        <f>YEAR(Table1[[#This Row],[order_date]])</f>
        <v>2024</v>
      </c>
      <c r="N14974">
        <f>MONTH(Table1[[#This Row],[order_date]])</f>
        <v>11</v>
      </c>
      <c r="O14974" s="3">
        <f>Table1[[#This Row],[sales]]-Table1[[#This Row],[profit]]</f>
        <v>1727.5</v>
      </c>
      <c r="P14974" s="3">
        <f>Table1[[#This Row],[sales]]*Table1[[#This Row],[quantity]]</f>
        <v>7174.89</v>
      </c>
      <c r="Q14974" s="9">
        <f>Table1[[#This Row],[delivery_date]]-Table1[[#This Row],[order_date]]</f>
        <v>5</v>
      </c>
    </row>
    <row r="14975" spans="1:17" x14ac:dyDescent="0.35">
      <c r="A14975" t="s">
        <v>15006</v>
      </c>
      <c r="B14975" t="s">
        <v>19</v>
      </c>
      <c r="C14975" t="s">
        <v>36</v>
      </c>
      <c r="D14975" s="2">
        <v>4274.3</v>
      </c>
      <c r="E14975">
        <v>0.1</v>
      </c>
      <c r="F14975">
        <v>2</v>
      </c>
      <c r="G14975" s="1">
        <v>45212</v>
      </c>
      <c r="H14975" s="1">
        <v>45215</v>
      </c>
      <c r="I14975" t="s">
        <v>21</v>
      </c>
      <c r="J14975" t="s">
        <v>16</v>
      </c>
      <c r="K14975" s="2">
        <v>443.29</v>
      </c>
      <c r="L14975" t="s">
        <v>23</v>
      </c>
      <c r="M14975">
        <f>YEAR(Table1[[#This Row],[order_date]])</f>
        <v>2023</v>
      </c>
      <c r="N14975">
        <f>MONTH(Table1[[#This Row],[order_date]])</f>
        <v>10</v>
      </c>
      <c r="O14975" s="3">
        <f>Table1[[#This Row],[sales]]-Table1[[#This Row],[profit]]</f>
        <v>3831.01</v>
      </c>
      <c r="P14975" s="3">
        <f>Table1[[#This Row],[sales]]*Table1[[#This Row],[quantity]]</f>
        <v>8548.6</v>
      </c>
      <c r="Q14975" s="9">
        <f>Table1[[#This Row],[delivery_date]]-Table1[[#This Row],[order_date]]</f>
        <v>3</v>
      </c>
    </row>
    <row r="14976" spans="1:17" x14ac:dyDescent="0.35">
      <c r="A14976" t="s">
        <v>15007</v>
      </c>
      <c r="B14976" t="s">
        <v>25</v>
      </c>
      <c r="C14976" t="s">
        <v>36</v>
      </c>
      <c r="D14976" s="2">
        <v>4377.8999999999996</v>
      </c>
      <c r="E14976">
        <v>0.03</v>
      </c>
      <c r="F14976">
        <v>7</v>
      </c>
      <c r="G14976" s="1">
        <v>45330</v>
      </c>
      <c r="H14976" s="1">
        <v>45336</v>
      </c>
      <c r="I14976" t="s">
        <v>15</v>
      </c>
      <c r="J14976" t="s">
        <v>16</v>
      </c>
      <c r="K14976" s="2">
        <v>982.3</v>
      </c>
      <c r="L14976" t="s">
        <v>34</v>
      </c>
      <c r="M14976">
        <f>YEAR(Table1[[#This Row],[order_date]])</f>
        <v>2024</v>
      </c>
      <c r="N14976">
        <f>MONTH(Table1[[#This Row],[order_date]])</f>
        <v>2</v>
      </c>
      <c r="O14976" s="3">
        <f>Table1[[#This Row],[sales]]-Table1[[#This Row],[profit]]</f>
        <v>3395.5999999999995</v>
      </c>
      <c r="P14976" s="3">
        <f>Table1[[#This Row],[sales]]*Table1[[#This Row],[quantity]]</f>
        <v>30645.299999999996</v>
      </c>
      <c r="Q14976" s="9">
        <f>Table1[[#This Row],[delivery_date]]-Table1[[#This Row],[order_date]]</f>
        <v>6</v>
      </c>
    </row>
    <row r="14977" spans="1:17" x14ac:dyDescent="0.35">
      <c r="A14977" t="s">
        <v>15008</v>
      </c>
      <c r="B14977" t="s">
        <v>19</v>
      </c>
      <c r="C14977" t="s">
        <v>26</v>
      </c>
      <c r="D14977" s="2">
        <v>1848.41</v>
      </c>
      <c r="E14977">
        <v>0.05</v>
      </c>
      <c r="F14977">
        <v>1</v>
      </c>
      <c r="G14977" s="1">
        <v>45205</v>
      </c>
      <c r="H14977" s="1">
        <v>45210</v>
      </c>
      <c r="I14977" t="s">
        <v>21</v>
      </c>
      <c r="J14977" t="s">
        <v>22</v>
      </c>
      <c r="K14977" s="2">
        <v>345.64</v>
      </c>
      <c r="L14977" t="s">
        <v>48</v>
      </c>
      <c r="M14977">
        <f>YEAR(Table1[[#This Row],[order_date]])</f>
        <v>2023</v>
      </c>
      <c r="N14977">
        <f>MONTH(Table1[[#This Row],[order_date]])</f>
        <v>10</v>
      </c>
      <c r="O14977" s="3">
        <f>Table1[[#This Row],[sales]]-Table1[[#This Row],[profit]]</f>
        <v>1502.77</v>
      </c>
      <c r="P14977" s="3">
        <f>Table1[[#This Row],[sales]]*Table1[[#This Row],[quantity]]</f>
        <v>1848.41</v>
      </c>
      <c r="Q14977" s="9">
        <f>Table1[[#This Row],[delivery_date]]-Table1[[#This Row],[order_date]]</f>
        <v>5</v>
      </c>
    </row>
    <row r="14978" spans="1:17" x14ac:dyDescent="0.35">
      <c r="A14978" t="s">
        <v>15009</v>
      </c>
      <c r="B14978" t="s">
        <v>13</v>
      </c>
      <c r="C14978" t="s">
        <v>36</v>
      </c>
      <c r="D14978" s="2">
        <v>1946.59</v>
      </c>
      <c r="E14978">
        <v>0.21</v>
      </c>
      <c r="F14978">
        <v>7</v>
      </c>
      <c r="G14978" s="1">
        <v>45053</v>
      </c>
      <c r="H14978" s="1">
        <v>45059</v>
      </c>
      <c r="I14978" t="s">
        <v>31</v>
      </c>
      <c r="J14978" t="s">
        <v>16</v>
      </c>
      <c r="K14978" s="2">
        <v>201.81</v>
      </c>
      <c r="L14978" t="s">
        <v>17</v>
      </c>
      <c r="M14978">
        <f>YEAR(Table1[[#This Row],[order_date]])</f>
        <v>2023</v>
      </c>
      <c r="N14978">
        <f>MONTH(Table1[[#This Row],[order_date]])</f>
        <v>5</v>
      </c>
      <c r="O14978" s="3">
        <f>Table1[[#This Row],[sales]]-Table1[[#This Row],[profit]]</f>
        <v>1744.78</v>
      </c>
      <c r="P14978" s="3">
        <f>Table1[[#This Row],[sales]]*Table1[[#This Row],[quantity]]</f>
        <v>13626.13</v>
      </c>
      <c r="Q14978" s="9">
        <f>Table1[[#This Row],[delivery_date]]-Table1[[#This Row],[order_date]]</f>
        <v>6</v>
      </c>
    </row>
    <row r="14979" spans="1:17" x14ac:dyDescent="0.35">
      <c r="A14979" t="s">
        <v>15010</v>
      </c>
      <c r="B14979" t="s">
        <v>25</v>
      </c>
      <c r="C14979" t="s">
        <v>26</v>
      </c>
      <c r="D14979" s="2">
        <v>2590.38</v>
      </c>
      <c r="E14979">
        <v>0.39</v>
      </c>
      <c r="F14979">
        <v>9</v>
      </c>
      <c r="G14979" s="1">
        <v>45311</v>
      </c>
      <c r="H14979" s="1">
        <v>45316</v>
      </c>
      <c r="I14979" t="s">
        <v>21</v>
      </c>
      <c r="J14979" t="s">
        <v>22</v>
      </c>
      <c r="K14979" s="2">
        <v>658.91</v>
      </c>
      <c r="L14979" t="s">
        <v>39</v>
      </c>
      <c r="M14979">
        <f>YEAR(Table1[[#This Row],[order_date]])</f>
        <v>2024</v>
      </c>
      <c r="N14979">
        <f>MONTH(Table1[[#This Row],[order_date]])</f>
        <v>1</v>
      </c>
      <c r="O14979" s="3">
        <f>Table1[[#This Row],[sales]]-Table1[[#This Row],[profit]]</f>
        <v>1931.4700000000003</v>
      </c>
      <c r="P14979" s="3">
        <f>Table1[[#This Row],[sales]]*Table1[[#This Row],[quantity]]</f>
        <v>23313.420000000002</v>
      </c>
      <c r="Q14979" s="9">
        <f>Table1[[#This Row],[delivery_date]]-Table1[[#This Row],[order_date]]</f>
        <v>5</v>
      </c>
    </row>
    <row r="14980" spans="1:17" x14ac:dyDescent="0.35">
      <c r="A14980" t="s">
        <v>15011</v>
      </c>
      <c r="B14980" t="s">
        <v>19</v>
      </c>
      <c r="C14980" t="s">
        <v>20</v>
      </c>
      <c r="D14980" s="2">
        <v>306.99</v>
      </c>
      <c r="E14980">
        <v>0.41</v>
      </c>
      <c r="F14980">
        <v>4</v>
      </c>
      <c r="G14980" s="1">
        <v>45069</v>
      </c>
      <c r="H14980" s="1">
        <v>45076</v>
      </c>
      <c r="I14980" t="s">
        <v>15</v>
      </c>
      <c r="J14980" t="s">
        <v>27</v>
      </c>
      <c r="K14980" s="2">
        <v>15.59</v>
      </c>
      <c r="L14980" t="s">
        <v>39</v>
      </c>
      <c r="M14980">
        <f>YEAR(Table1[[#This Row],[order_date]])</f>
        <v>2023</v>
      </c>
      <c r="N14980">
        <f>MONTH(Table1[[#This Row],[order_date]])</f>
        <v>5</v>
      </c>
      <c r="O14980" s="3">
        <f>Table1[[#This Row],[sales]]-Table1[[#This Row],[profit]]</f>
        <v>291.40000000000003</v>
      </c>
      <c r="P14980" s="3">
        <f>Table1[[#This Row],[sales]]*Table1[[#This Row],[quantity]]</f>
        <v>1227.96</v>
      </c>
      <c r="Q14980" s="9">
        <f>Table1[[#This Row],[delivery_date]]-Table1[[#This Row],[order_date]]</f>
        <v>7</v>
      </c>
    </row>
    <row r="14981" spans="1:17" x14ac:dyDescent="0.35">
      <c r="A14981" t="s">
        <v>15012</v>
      </c>
      <c r="B14981" t="s">
        <v>13</v>
      </c>
      <c r="C14981" t="s">
        <v>20</v>
      </c>
      <c r="D14981" s="2">
        <v>4979.26</v>
      </c>
      <c r="E14981">
        <v>0.15</v>
      </c>
      <c r="F14981">
        <v>2</v>
      </c>
      <c r="G14981" s="1">
        <v>44947</v>
      </c>
      <c r="H14981" s="1">
        <v>44950</v>
      </c>
      <c r="I14981" t="s">
        <v>31</v>
      </c>
      <c r="J14981" t="s">
        <v>22</v>
      </c>
      <c r="K14981" s="2">
        <v>462.37</v>
      </c>
      <c r="L14981" t="s">
        <v>48</v>
      </c>
      <c r="M14981">
        <f>YEAR(Table1[[#This Row],[order_date]])</f>
        <v>2023</v>
      </c>
      <c r="N14981">
        <f>MONTH(Table1[[#This Row],[order_date]])</f>
        <v>1</v>
      </c>
      <c r="O14981" s="3">
        <f>Table1[[#This Row],[sales]]-Table1[[#This Row],[profit]]</f>
        <v>4516.8900000000003</v>
      </c>
      <c r="P14981" s="3">
        <f>Table1[[#This Row],[sales]]*Table1[[#This Row],[quantity]]</f>
        <v>9958.52</v>
      </c>
      <c r="Q14981" s="9">
        <f>Table1[[#This Row],[delivery_date]]-Table1[[#This Row],[order_date]]</f>
        <v>3</v>
      </c>
    </row>
    <row r="14982" spans="1:17" x14ac:dyDescent="0.35">
      <c r="A14982" t="s">
        <v>15013</v>
      </c>
      <c r="B14982" t="s">
        <v>19</v>
      </c>
      <c r="C14982" t="s">
        <v>36</v>
      </c>
      <c r="D14982" s="2">
        <v>1859.99</v>
      </c>
      <c r="E14982">
        <v>0.33</v>
      </c>
      <c r="F14982">
        <v>4</v>
      </c>
      <c r="G14982" s="1">
        <v>45212</v>
      </c>
      <c r="H14982" s="1">
        <v>45219</v>
      </c>
      <c r="I14982" t="s">
        <v>21</v>
      </c>
      <c r="J14982" t="s">
        <v>27</v>
      </c>
      <c r="K14982" s="2">
        <v>170.36</v>
      </c>
      <c r="L14982" t="s">
        <v>34</v>
      </c>
      <c r="M14982">
        <f>YEAR(Table1[[#This Row],[order_date]])</f>
        <v>2023</v>
      </c>
      <c r="N14982">
        <f>MONTH(Table1[[#This Row],[order_date]])</f>
        <v>10</v>
      </c>
      <c r="O14982" s="3">
        <f>Table1[[#This Row],[sales]]-Table1[[#This Row],[profit]]</f>
        <v>1689.63</v>
      </c>
      <c r="P14982" s="3">
        <f>Table1[[#This Row],[sales]]*Table1[[#This Row],[quantity]]</f>
        <v>7439.96</v>
      </c>
      <c r="Q14982" s="9">
        <f>Table1[[#This Row],[delivery_date]]-Table1[[#This Row],[order_date]]</f>
        <v>7</v>
      </c>
    </row>
    <row r="14983" spans="1:17" x14ac:dyDescent="0.35">
      <c r="A14983" t="s">
        <v>15014</v>
      </c>
      <c r="B14983" t="s">
        <v>13</v>
      </c>
      <c r="C14983" t="s">
        <v>33</v>
      </c>
      <c r="D14983" s="2">
        <v>2407.13</v>
      </c>
      <c r="E14983">
        <v>0.2</v>
      </c>
      <c r="F14983">
        <v>9</v>
      </c>
      <c r="G14983" s="1">
        <v>45181</v>
      </c>
      <c r="H14983" s="1">
        <v>45187</v>
      </c>
      <c r="I14983" t="s">
        <v>21</v>
      </c>
      <c r="J14983" t="s">
        <v>22</v>
      </c>
      <c r="K14983" s="2">
        <v>469.62</v>
      </c>
      <c r="L14983" t="s">
        <v>39</v>
      </c>
      <c r="M14983">
        <f>YEAR(Table1[[#This Row],[order_date]])</f>
        <v>2023</v>
      </c>
      <c r="N14983">
        <f>MONTH(Table1[[#This Row],[order_date]])</f>
        <v>9</v>
      </c>
      <c r="O14983" s="3">
        <f>Table1[[#This Row],[sales]]-Table1[[#This Row],[profit]]</f>
        <v>1937.5100000000002</v>
      </c>
      <c r="P14983" s="3">
        <f>Table1[[#This Row],[sales]]*Table1[[#This Row],[quantity]]</f>
        <v>21664.170000000002</v>
      </c>
      <c r="Q14983" s="9">
        <f>Table1[[#This Row],[delivery_date]]-Table1[[#This Row],[order_date]]</f>
        <v>6</v>
      </c>
    </row>
    <row r="14984" spans="1:17" x14ac:dyDescent="0.35">
      <c r="A14984" t="s">
        <v>15015</v>
      </c>
      <c r="B14984" t="s">
        <v>41</v>
      </c>
      <c r="C14984" t="s">
        <v>14</v>
      </c>
      <c r="D14984" s="2">
        <v>3798.31</v>
      </c>
      <c r="E14984">
        <v>0.49</v>
      </c>
      <c r="F14984">
        <v>8</v>
      </c>
      <c r="G14984" s="1">
        <v>45449</v>
      </c>
      <c r="H14984" s="1">
        <v>45455</v>
      </c>
      <c r="I14984" t="s">
        <v>21</v>
      </c>
      <c r="J14984" t="s">
        <v>27</v>
      </c>
      <c r="K14984" s="2">
        <v>675.41</v>
      </c>
      <c r="L14984" t="s">
        <v>28</v>
      </c>
      <c r="M14984">
        <f>YEAR(Table1[[#This Row],[order_date]])</f>
        <v>2024</v>
      </c>
      <c r="N14984">
        <f>MONTH(Table1[[#This Row],[order_date]])</f>
        <v>6</v>
      </c>
      <c r="O14984" s="3">
        <f>Table1[[#This Row],[sales]]-Table1[[#This Row],[profit]]</f>
        <v>3122.9</v>
      </c>
      <c r="P14984" s="3">
        <f>Table1[[#This Row],[sales]]*Table1[[#This Row],[quantity]]</f>
        <v>30386.48</v>
      </c>
      <c r="Q14984" s="9">
        <f>Table1[[#This Row],[delivery_date]]-Table1[[#This Row],[order_date]]</f>
        <v>6</v>
      </c>
    </row>
    <row r="14985" spans="1:17" x14ac:dyDescent="0.35">
      <c r="A14985" t="s">
        <v>15016</v>
      </c>
      <c r="B14985" t="s">
        <v>25</v>
      </c>
      <c r="C14985" t="s">
        <v>33</v>
      </c>
      <c r="D14985" s="2">
        <v>1557.82</v>
      </c>
      <c r="E14985">
        <v>0.2</v>
      </c>
      <c r="F14985">
        <v>5</v>
      </c>
      <c r="G14985" s="1">
        <v>45040</v>
      </c>
      <c r="H14985" s="1">
        <v>45046</v>
      </c>
      <c r="I14985" t="s">
        <v>15</v>
      </c>
      <c r="J14985" t="s">
        <v>16</v>
      </c>
      <c r="K14985" s="2">
        <v>439.84</v>
      </c>
      <c r="L14985" t="s">
        <v>34</v>
      </c>
      <c r="M14985">
        <f>YEAR(Table1[[#This Row],[order_date]])</f>
        <v>2023</v>
      </c>
      <c r="N14985">
        <f>MONTH(Table1[[#This Row],[order_date]])</f>
        <v>4</v>
      </c>
      <c r="O14985" s="3">
        <f>Table1[[#This Row],[sales]]-Table1[[#This Row],[profit]]</f>
        <v>1117.98</v>
      </c>
      <c r="P14985" s="3">
        <f>Table1[[#This Row],[sales]]*Table1[[#This Row],[quantity]]</f>
        <v>7789.0999999999995</v>
      </c>
      <c r="Q14985" s="9">
        <f>Table1[[#This Row],[delivery_date]]-Table1[[#This Row],[order_date]]</f>
        <v>6</v>
      </c>
    </row>
    <row r="14986" spans="1:17" x14ac:dyDescent="0.35">
      <c r="A14986" t="s">
        <v>15017</v>
      </c>
      <c r="B14986" t="s">
        <v>25</v>
      </c>
      <c r="C14986" t="s">
        <v>36</v>
      </c>
      <c r="D14986" s="2">
        <v>1087.99</v>
      </c>
      <c r="E14986">
        <v>0.2</v>
      </c>
      <c r="F14986">
        <v>8</v>
      </c>
      <c r="G14986" s="1">
        <v>45144</v>
      </c>
      <c r="H14986" s="1">
        <v>45147</v>
      </c>
      <c r="I14986" t="s">
        <v>21</v>
      </c>
      <c r="J14986" t="s">
        <v>27</v>
      </c>
      <c r="K14986" s="2">
        <v>279.81</v>
      </c>
      <c r="L14986" t="s">
        <v>23</v>
      </c>
      <c r="M14986">
        <f>YEAR(Table1[[#This Row],[order_date]])</f>
        <v>2023</v>
      </c>
      <c r="N14986">
        <f>MONTH(Table1[[#This Row],[order_date]])</f>
        <v>8</v>
      </c>
      <c r="O14986" s="3">
        <f>Table1[[#This Row],[sales]]-Table1[[#This Row],[profit]]</f>
        <v>808.18000000000006</v>
      </c>
      <c r="P14986" s="3">
        <f>Table1[[#This Row],[sales]]*Table1[[#This Row],[quantity]]</f>
        <v>8703.92</v>
      </c>
      <c r="Q14986" s="9">
        <f>Table1[[#This Row],[delivery_date]]-Table1[[#This Row],[order_date]]</f>
        <v>3</v>
      </c>
    </row>
    <row r="14987" spans="1:17" x14ac:dyDescent="0.35">
      <c r="A14987" t="s">
        <v>15018</v>
      </c>
      <c r="B14987" t="s">
        <v>13</v>
      </c>
      <c r="C14987" t="s">
        <v>26</v>
      </c>
      <c r="D14987" s="2">
        <v>724.51</v>
      </c>
      <c r="E14987">
        <v>0.25</v>
      </c>
      <c r="F14987">
        <v>7</v>
      </c>
      <c r="G14987" s="1">
        <v>45575</v>
      </c>
      <c r="H14987" s="1">
        <v>45578</v>
      </c>
      <c r="I14987" t="s">
        <v>21</v>
      </c>
      <c r="J14987" t="s">
        <v>22</v>
      </c>
      <c r="K14987" s="2">
        <v>96.01</v>
      </c>
      <c r="L14987" t="s">
        <v>17</v>
      </c>
      <c r="M14987">
        <f>YEAR(Table1[[#This Row],[order_date]])</f>
        <v>2024</v>
      </c>
      <c r="N14987">
        <f>MONTH(Table1[[#This Row],[order_date]])</f>
        <v>10</v>
      </c>
      <c r="O14987" s="3">
        <f>Table1[[#This Row],[sales]]-Table1[[#This Row],[profit]]</f>
        <v>628.5</v>
      </c>
      <c r="P14987" s="3">
        <f>Table1[[#This Row],[sales]]*Table1[[#This Row],[quantity]]</f>
        <v>5071.57</v>
      </c>
      <c r="Q14987" s="9">
        <f>Table1[[#This Row],[delivery_date]]-Table1[[#This Row],[order_date]]</f>
        <v>3</v>
      </c>
    </row>
    <row r="14988" spans="1:17" x14ac:dyDescent="0.35">
      <c r="A14988" t="s">
        <v>15019</v>
      </c>
      <c r="B14988" t="s">
        <v>41</v>
      </c>
      <c r="C14988" t="s">
        <v>33</v>
      </c>
      <c r="D14988" s="2">
        <v>2687.28</v>
      </c>
      <c r="E14988">
        <v>0.01</v>
      </c>
      <c r="F14988">
        <v>4</v>
      </c>
      <c r="G14988" s="1">
        <v>45507</v>
      </c>
      <c r="H14988" s="1">
        <v>45512</v>
      </c>
      <c r="I14988" t="s">
        <v>21</v>
      </c>
      <c r="J14988" t="s">
        <v>16</v>
      </c>
      <c r="K14988" s="2">
        <v>489.44</v>
      </c>
      <c r="L14988" t="s">
        <v>48</v>
      </c>
      <c r="M14988">
        <f>YEAR(Table1[[#This Row],[order_date]])</f>
        <v>2024</v>
      </c>
      <c r="N14988">
        <f>MONTH(Table1[[#This Row],[order_date]])</f>
        <v>8</v>
      </c>
      <c r="O14988" s="3">
        <f>Table1[[#This Row],[sales]]-Table1[[#This Row],[profit]]</f>
        <v>2197.84</v>
      </c>
      <c r="P14988" s="3">
        <f>Table1[[#This Row],[sales]]*Table1[[#This Row],[quantity]]</f>
        <v>10749.12</v>
      </c>
      <c r="Q14988" s="9">
        <f>Table1[[#This Row],[delivery_date]]-Table1[[#This Row],[order_date]]</f>
        <v>5</v>
      </c>
    </row>
    <row r="14989" spans="1:17" x14ac:dyDescent="0.35">
      <c r="A14989" t="s">
        <v>15020</v>
      </c>
      <c r="B14989" t="s">
        <v>19</v>
      </c>
      <c r="C14989" t="s">
        <v>20</v>
      </c>
      <c r="D14989" s="2">
        <v>126.94</v>
      </c>
      <c r="E14989">
        <v>0.21</v>
      </c>
      <c r="F14989">
        <v>3</v>
      </c>
      <c r="G14989" s="1">
        <v>45485</v>
      </c>
      <c r="H14989" s="1">
        <v>45488</v>
      </c>
      <c r="I14989" t="s">
        <v>15</v>
      </c>
      <c r="J14989" t="s">
        <v>16</v>
      </c>
      <c r="K14989" s="2">
        <v>16.190000000000001</v>
      </c>
      <c r="L14989" t="s">
        <v>48</v>
      </c>
      <c r="M14989">
        <f>YEAR(Table1[[#This Row],[order_date]])</f>
        <v>2024</v>
      </c>
      <c r="N14989">
        <f>MONTH(Table1[[#This Row],[order_date]])</f>
        <v>7</v>
      </c>
      <c r="O14989" s="3">
        <f>Table1[[#This Row],[sales]]-Table1[[#This Row],[profit]]</f>
        <v>110.75</v>
      </c>
      <c r="P14989" s="3">
        <f>Table1[[#This Row],[sales]]*Table1[[#This Row],[quantity]]</f>
        <v>380.82</v>
      </c>
      <c r="Q14989" s="9">
        <f>Table1[[#This Row],[delivery_date]]-Table1[[#This Row],[order_date]]</f>
        <v>3</v>
      </c>
    </row>
    <row r="14990" spans="1:17" x14ac:dyDescent="0.35">
      <c r="A14990" t="s">
        <v>15021</v>
      </c>
      <c r="B14990" t="s">
        <v>41</v>
      </c>
      <c r="C14990" t="s">
        <v>36</v>
      </c>
      <c r="D14990" s="2">
        <v>3576.65</v>
      </c>
      <c r="E14990">
        <v>0.41</v>
      </c>
      <c r="F14990">
        <v>1</v>
      </c>
      <c r="G14990" s="1">
        <v>45165</v>
      </c>
      <c r="H14990" s="1">
        <v>45171</v>
      </c>
      <c r="I14990" t="s">
        <v>21</v>
      </c>
      <c r="J14990" t="s">
        <v>22</v>
      </c>
      <c r="K14990" s="2">
        <v>358.46</v>
      </c>
      <c r="L14990" t="s">
        <v>17</v>
      </c>
      <c r="M14990">
        <f>YEAR(Table1[[#This Row],[order_date]])</f>
        <v>2023</v>
      </c>
      <c r="N14990">
        <f>MONTH(Table1[[#This Row],[order_date]])</f>
        <v>8</v>
      </c>
      <c r="O14990" s="3">
        <f>Table1[[#This Row],[sales]]-Table1[[#This Row],[profit]]</f>
        <v>3218.19</v>
      </c>
      <c r="P14990" s="3">
        <f>Table1[[#This Row],[sales]]*Table1[[#This Row],[quantity]]</f>
        <v>3576.65</v>
      </c>
      <c r="Q14990" s="9">
        <f>Table1[[#This Row],[delivery_date]]-Table1[[#This Row],[order_date]]</f>
        <v>6</v>
      </c>
    </row>
    <row r="14991" spans="1:17" x14ac:dyDescent="0.35">
      <c r="A14991" t="s">
        <v>15022</v>
      </c>
      <c r="B14991" t="s">
        <v>19</v>
      </c>
      <c r="C14991" t="s">
        <v>33</v>
      </c>
      <c r="D14991" s="2">
        <v>2360.81</v>
      </c>
      <c r="E14991">
        <v>0.31</v>
      </c>
      <c r="F14991">
        <v>3</v>
      </c>
      <c r="G14991" s="1">
        <v>45600</v>
      </c>
      <c r="H14991" s="1">
        <v>45601</v>
      </c>
      <c r="I14991" t="s">
        <v>15</v>
      </c>
      <c r="J14991" t="s">
        <v>22</v>
      </c>
      <c r="K14991" s="2">
        <v>478.55</v>
      </c>
      <c r="L14991" t="s">
        <v>34</v>
      </c>
      <c r="M14991">
        <f>YEAR(Table1[[#This Row],[order_date]])</f>
        <v>2024</v>
      </c>
      <c r="N14991">
        <f>MONTH(Table1[[#This Row],[order_date]])</f>
        <v>11</v>
      </c>
      <c r="O14991" s="3">
        <f>Table1[[#This Row],[sales]]-Table1[[#This Row],[profit]]</f>
        <v>1882.26</v>
      </c>
      <c r="P14991" s="3">
        <f>Table1[[#This Row],[sales]]*Table1[[#This Row],[quantity]]</f>
        <v>7082.43</v>
      </c>
      <c r="Q14991" s="9">
        <f>Table1[[#This Row],[delivery_date]]-Table1[[#This Row],[order_date]]</f>
        <v>1</v>
      </c>
    </row>
    <row r="14992" spans="1:17" x14ac:dyDescent="0.35">
      <c r="A14992" t="s">
        <v>15023</v>
      </c>
      <c r="B14992" t="s">
        <v>19</v>
      </c>
      <c r="C14992" t="s">
        <v>33</v>
      </c>
      <c r="D14992" s="2">
        <v>2705.93</v>
      </c>
      <c r="E14992">
        <v>0.48</v>
      </c>
      <c r="F14992">
        <v>8</v>
      </c>
      <c r="G14992" s="1">
        <v>45471</v>
      </c>
      <c r="H14992" s="1">
        <v>45473</v>
      </c>
      <c r="I14992" t="s">
        <v>15</v>
      </c>
      <c r="J14992" t="s">
        <v>16</v>
      </c>
      <c r="K14992" s="2">
        <v>693.64</v>
      </c>
      <c r="L14992" t="s">
        <v>23</v>
      </c>
      <c r="M14992">
        <f>YEAR(Table1[[#This Row],[order_date]])</f>
        <v>2024</v>
      </c>
      <c r="N14992">
        <f>MONTH(Table1[[#This Row],[order_date]])</f>
        <v>6</v>
      </c>
      <c r="O14992" s="3">
        <f>Table1[[#This Row],[sales]]-Table1[[#This Row],[profit]]</f>
        <v>2012.29</v>
      </c>
      <c r="P14992" s="3">
        <f>Table1[[#This Row],[sales]]*Table1[[#This Row],[quantity]]</f>
        <v>21647.439999999999</v>
      </c>
      <c r="Q14992" s="9">
        <f>Table1[[#This Row],[delivery_date]]-Table1[[#This Row],[order_date]]</f>
        <v>2</v>
      </c>
    </row>
    <row r="14993" spans="1:17" x14ac:dyDescent="0.35">
      <c r="A14993" t="s">
        <v>15024</v>
      </c>
      <c r="B14993" t="s">
        <v>25</v>
      </c>
      <c r="C14993" t="s">
        <v>26</v>
      </c>
      <c r="D14993" s="2">
        <v>1389.7</v>
      </c>
      <c r="E14993">
        <v>0.16</v>
      </c>
      <c r="F14993">
        <v>9</v>
      </c>
      <c r="G14993" s="1">
        <v>45408</v>
      </c>
      <c r="H14993" s="1">
        <v>45411</v>
      </c>
      <c r="I14993" t="s">
        <v>31</v>
      </c>
      <c r="J14993" t="s">
        <v>16</v>
      </c>
      <c r="K14993" s="2">
        <v>79.91</v>
      </c>
      <c r="L14993" t="s">
        <v>17</v>
      </c>
      <c r="M14993">
        <f>YEAR(Table1[[#This Row],[order_date]])</f>
        <v>2024</v>
      </c>
      <c r="N14993">
        <f>MONTH(Table1[[#This Row],[order_date]])</f>
        <v>4</v>
      </c>
      <c r="O14993" s="3">
        <f>Table1[[#This Row],[sales]]-Table1[[#This Row],[profit]]</f>
        <v>1309.79</v>
      </c>
      <c r="P14993" s="3">
        <f>Table1[[#This Row],[sales]]*Table1[[#This Row],[quantity]]</f>
        <v>12507.300000000001</v>
      </c>
      <c r="Q14993" s="9">
        <f>Table1[[#This Row],[delivery_date]]-Table1[[#This Row],[order_date]]</f>
        <v>3</v>
      </c>
    </row>
    <row r="14994" spans="1:17" x14ac:dyDescent="0.35">
      <c r="A14994" t="s">
        <v>15025</v>
      </c>
      <c r="B14994" t="s">
        <v>13</v>
      </c>
      <c r="C14994" t="s">
        <v>26</v>
      </c>
      <c r="D14994" s="2">
        <v>973.44</v>
      </c>
      <c r="E14994">
        <v>0.08</v>
      </c>
      <c r="F14994">
        <v>9</v>
      </c>
      <c r="G14994" s="1">
        <v>44991</v>
      </c>
      <c r="H14994" s="1">
        <v>44997</v>
      </c>
      <c r="I14994" t="s">
        <v>31</v>
      </c>
      <c r="J14994" t="s">
        <v>22</v>
      </c>
      <c r="K14994" s="2">
        <v>60.65</v>
      </c>
      <c r="L14994" t="s">
        <v>17</v>
      </c>
      <c r="M14994">
        <f>YEAR(Table1[[#This Row],[order_date]])</f>
        <v>2023</v>
      </c>
      <c r="N14994">
        <f>MONTH(Table1[[#This Row],[order_date]])</f>
        <v>3</v>
      </c>
      <c r="O14994" s="3">
        <f>Table1[[#This Row],[sales]]-Table1[[#This Row],[profit]]</f>
        <v>912.79000000000008</v>
      </c>
      <c r="P14994" s="3">
        <f>Table1[[#This Row],[sales]]*Table1[[#This Row],[quantity]]</f>
        <v>8760.9600000000009</v>
      </c>
      <c r="Q14994" s="9">
        <f>Table1[[#This Row],[delivery_date]]-Table1[[#This Row],[order_date]]</f>
        <v>6</v>
      </c>
    </row>
    <row r="14995" spans="1:17" x14ac:dyDescent="0.35">
      <c r="A14995" t="s">
        <v>15026</v>
      </c>
      <c r="B14995" t="s">
        <v>25</v>
      </c>
      <c r="C14995" t="s">
        <v>26</v>
      </c>
      <c r="D14995" s="2">
        <v>3529.95</v>
      </c>
      <c r="E14995">
        <v>0.38</v>
      </c>
      <c r="F14995">
        <v>5</v>
      </c>
      <c r="G14995" s="1">
        <v>45105</v>
      </c>
      <c r="H14995" s="1">
        <v>45108</v>
      </c>
      <c r="I14995" t="s">
        <v>15</v>
      </c>
      <c r="J14995" t="s">
        <v>16</v>
      </c>
      <c r="K14995" s="2">
        <v>209.39</v>
      </c>
      <c r="L14995" t="s">
        <v>28</v>
      </c>
      <c r="M14995">
        <f>YEAR(Table1[[#This Row],[order_date]])</f>
        <v>2023</v>
      </c>
      <c r="N14995">
        <f>MONTH(Table1[[#This Row],[order_date]])</f>
        <v>6</v>
      </c>
      <c r="O14995" s="3">
        <f>Table1[[#This Row],[sales]]-Table1[[#This Row],[profit]]</f>
        <v>3320.56</v>
      </c>
      <c r="P14995" s="3">
        <f>Table1[[#This Row],[sales]]*Table1[[#This Row],[quantity]]</f>
        <v>17649.75</v>
      </c>
      <c r="Q14995" s="9">
        <f>Table1[[#This Row],[delivery_date]]-Table1[[#This Row],[order_date]]</f>
        <v>3</v>
      </c>
    </row>
    <row r="14996" spans="1:17" x14ac:dyDescent="0.35">
      <c r="A14996" t="s">
        <v>15027</v>
      </c>
      <c r="B14996" t="s">
        <v>25</v>
      </c>
      <c r="C14996" t="s">
        <v>14</v>
      </c>
      <c r="D14996" s="2">
        <v>1130.3399999999999</v>
      </c>
      <c r="E14996">
        <v>0.02</v>
      </c>
      <c r="F14996">
        <v>4</v>
      </c>
      <c r="G14996" s="1">
        <v>45389</v>
      </c>
      <c r="H14996" s="1">
        <v>45392</v>
      </c>
      <c r="I14996" t="s">
        <v>15</v>
      </c>
      <c r="J14996" t="s">
        <v>16</v>
      </c>
      <c r="K14996" s="2">
        <v>254.79</v>
      </c>
      <c r="L14996" t="s">
        <v>17</v>
      </c>
      <c r="M14996">
        <f>YEAR(Table1[[#This Row],[order_date]])</f>
        <v>2024</v>
      </c>
      <c r="N14996">
        <f>MONTH(Table1[[#This Row],[order_date]])</f>
        <v>4</v>
      </c>
      <c r="O14996" s="3">
        <f>Table1[[#This Row],[sales]]-Table1[[#This Row],[profit]]</f>
        <v>875.55</v>
      </c>
      <c r="P14996" s="3">
        <f>Table1[[#This Row],[sales]]*Table1[[#This Row],[quantity]]</f>
        <v>4521.3599999999997</v>
      </c>
      <c r="Q14996" s="9">
        <f>Table1[[#This Row],[delivery_date]]-Table1[[#This Row],[order_date]]</f>
        <v>3</v>
      </c>
    </row>
    <row r="14997" spans="1:17" x14ac:dyDescent="0.35">
      <c r="A14997" t="s">
        <v>15028</v>
      </c>
      <c r="B14997" t="s">
        <v>25</v>
      </c>
      <c r="C14997" t="s">
        <v>36</v>
      </c>
      <c r="D14997" s="2">
        <v>3922.42</v>
      </c>
      <c r="E14997">
        <v>0.08</v>
      </c>
      <c r="F14997">
        <v>6</v>
      </c>
      <c r="G14997" s="1">
        <v>45341</v>
      </c>
      <c r="H14997" s="1">
        <v>45347</v>
      </c>
      <c r="I14997" t="s">
        <v>31</v>
      </c>
      <c r="J14997" t="s">
        <v>22</v>
      </c>
      <c r="K14997" s="2">
        <v>537.82000000000005</v>
      </c>
      <c r="L14997" t="s">
        <v>48</v>
      </c>
      <c r="M14997">
        <f>YEAR(Table1[[#This Row],[order_date]])</f>
        <v>2024</v>
      </c>
      <c r="N14997">
        <f>MONTH(Table1[[#This Row],[order_date]])</f>
        <v>2</v>
      </c>
      <c r="O14997" s="3">
        <f>Table1[[#This Row],[sales]]-Table1[[#This Row],[profit]]</f>
        <v>3384.6</v>
      </c>
      <c r="P14997" s="3">
        <f>Table1[[#This Row],[sales]]*Table1[[#This Row],[quantity]]</f>
        <v>23534.52</v>
      </c>
      <c r="Q14997" s="9">
        <f>Table1[[#This Row],[delivery_date]]-Table1[[#This Row],[order_date]]</f>
        <v>6</v>
      </c>
    </row>
    <row r="14998" spans="1:17" x14ac:dyDescent="0.35">
      <c r="A14998" t="s">
        <v>15029</v>
      </c>
      <c r="B14998" t="s">
        <v>19</v>
      </c>
      <c r="C14998" t="s">
        <v>36</v>
      </c>
      <c r="D14998" s="2">
        <v>1098</v>
      </c>
      <c r="E14998">
        <v>0.25</v>
      </c>
      <c r="F14998">
        <v>7</v>
      </c>
      <c r="G14998" s="1">
        <v>45305</v>
      </c>
      <c r="H14998" s="1">
        <v>45311</v>
      </c>
      <c r="I14998" t="s">
        <v>15</v>
      </c>
      <c r="J14998" t="s">
        <v>27</v>
      </c>
      <c r="K14998" s="2">
        <v>249.52</v>
      </c>
      <c r="L14998" t="s">
        <v>39</v>
      </c>
      <c r="M14998">
        <f>YEAR(Table1[[#This Row],[order_date]])</f>
        <v>2024</v>
      </c>
      <c r="N14998">
        <f>MONTH(Table1[[#This Row],[order_date]])</f>
        <v>1</v>
      </c>
      <c r="O14998" s="3">
        <f>Table1[[#This Row],[sales]]-Table1[[#This Row],[profit]]</f>
        <v>848.48</v>
      </c>
      <c r="P14998" s="3">
        <f>Table1[[#This Row],[sales]]*Table1[[#This Row],[quantity]]</f>
        <v>7686</v>
      </c>
      <c r="Q14998" s="9">
        <f>Table1[[#This Row],[delivery_date]]-Table1[[#This Row],[order_date]]</f>
        <v>6</v>
      </c>
    </row>
    <row r="14999" spans="1:17" x14ac:dyDescent="0.35">
      <c r="A14999" t="s">
        <v>15030</v>
      </c>
      <c r="B14999" t="s">
        <v>25</v>
      </c>
      <c r="C14999" t="s">
        <v>20</v>
      </c>
      <c r="D14999" s="2">
        <v>3102.15</v>
      </c>
      <c r="E14999">
        <v>0.38</v>
      </c>
      <c r="F14999">
        <v>6</v>
      </c>
      <c r="G14999" s="1">
        <v>45238</v>
      </c>
      <c r="H14999" s="1">
        <v>45241</v>
      </c>
      <c r="I14999" t="s">
        <v>31</v>
      </c>
      <c r="J14999" t="s">
        <v>22</v>
      </c>
      <c r="K14999" s="2">
        <v>327.88</v>
      </c>
      <c r="L14999" t="s">
        <v>34</v>
      </c>
      <c r="M14999">
        <f>YEAR(Table1[[#This Row],[order_date]])</f>
        <v>2023</v>
      </c>
      <c r="N14999">
        <f>MONTH(Table1[[#This Row],[order_date]])</f>
        <v>11</v>
      </c>
      <c r="O14999" s="3">
        <f>Table1[[#This Row],[sales]]-Table1[[#This Row],[profit]]</f>
        <v>2774.27</v>
      </c>
      <c r="P14999" s="3">
        <f>Table1[[#This Row],[sales]]*Table1[[#This Row],[quantity]]</f>
        <v>18612.900000000001</v>
      </c>
      <c r="Q14999" s="9">
        <f>Table1[[#This Row],[delivery_date]]-Table1[[#This Row],[order_date]]</f>
        <v>3</v>
      </c>
    </row>
    <row r="15000" spans="1:17" x14ac:dyDescent="0.35">
      <c r="A15000" t="s">
        <v>15031</v>
      </c>
      <c r="B15000" t="s">
        <v>19</v>
      </c>
      <c r="C15000" t="s">
        <v>20</v>
      </c>
      <c r="D15000" s="2">
        <v>3254.97</v>
      </c>
      <c r="E15000">
        <v>0.3</v>
      </c>
      <c r="F15000">
        <v>5</v>
      </c>
      <c r="G15000" s="1">
        <v>45130</v>
      </c>
      <c r="H15000" s="1">
        <v>45132</v>
      </c>
      <c r="I15000" t="s">
        <v>21</v>
      </c>
      <c r="J15000" t="s">
        <v>16</v>
      </c>
      <c r="K15000" s="2">
        <v>171.26</v>
      </c>
      <c r="L15000" t="s">
        <v>39</v>
      </c>
      <c r="M15000">
        <f>YEAR(Table1[[#This Row],[order_date]])</f>
        <v>2023</v>
      </c>
      <c r="N15000">
        <f>MONTH(Table1[[#This Row],[order_date]])</f>
        <v>7</v>
      </c>
      <c r="O15000" s="3">
        <f>Table1[[#This Row],[sales]]-Table1[[#This Row],[profit]]</f>
        <v>3083.71</v>
      </c>
      <c r="P15000" s="3">
        <f>Table1[[#This Row],[sales]]*Table1[[#This Row],[quantity]]</f>
        <v>16274.849999999999</v>
      </c>
      <c r="Q15000" s="9">
        <f>Table1[[#This Row],[delivery_date]]-Table1[[#This Row],[order_date]]</f>
        <v>2</v>
      </c>
    </row>
    <row r="15001" spans="1:17" x14ac:dyDescent="0.35">
      <c r="A15001" t="s">
        <v>15032</v>
      </c>
      <c r="B15001" t="s">
        <v>13</v>
      </c>
      <c r="C15001" t="s">
        <v>36</v>
      </c>
      <c r="D15001" s="2">
        <v>2577.66</v>
      </c>
      <c r="E15001">
        <v>0.5</v>
      </c>
      <c r="F15001">
        <v>2</v>
      </c>
      <c r="G15001" s="1">
        <v>45381</v>
      </c>
      <c r="H15001" s="1">
        <v>45386</v>
      </c>
      <c r="I15001" t="s">
        <v>31</v>
      </c>
      <c r="J15001" t="s">
        <v>16</v>
      </c>
      <c r="K15001" s="2">
        <v>557.34</v>
      </c>
      <c r="L15001" t="s">
        <v>17</v>
      </c>
      <c r="M15001">
        <f>YEAR(Table1[[#This Row],[order_date]])</f>
        <v>2024</v>
      </c>
      <c r="N15001">
        <f>MONTH(Table1[[#This Row],[order_date]])</f>
        <v>3</v>
      </c>
      <c r="O15001" s="3">
        <f>Table1[[#This Row],[sales]]-Table1[[#This Row],[profit]]</f>
        <v>2020.3199999999997</v>
      </c>
      <c r="P15001" s="3">
        <f>Table1[[#This Row],[sales]]*Table1[[#This Row],[quantity]]</f>
        <v>5155.32</v>
      </c>
      <c r="Q15001" s="9">
        <f>Table1[[#This Row],[delivery_date]]-Table1[[#This Row],[order_date]]</f>
        <v>5</v>
      </c>
    </row>
    <row r="15002" spans="1:17" x14ac:dyDescent="0.35">
      <c r="A15002" t="s">
        <v>15033</v>
      </c>
      <c r="B15002" t="s">
        <v>19</v>
      </c>
      <c r="C15002" t="s">
        <v>33</v>
      </c>
      <c r="D15002" s="2">
        <v>4984.2700000000004</v>
      </c>
      <c r="E15002">
        <v>0.33</v>
      </c>
      <c r="F15002">
        <v>3</v>
      </c>
      <c r="G15002" s="1">
        <v>44971</v>
      </c>
      <c r="H15002" s="1">
        <v>44975</v>
      </c>
      <c r="I15002" t="s">
        <v>21</v>
      </c>
      <c r="J15002" t="s">
        <v>16</v>
      </c>
      <c r="K15002" s="2">
        <v>491.67</v>
      </c>
      <c r="L15002" t="s">
        <v>17</v>
      </c>
      <c r="M15002">
        <f>YEAR(Table1[[#This Row],[order_date]])</f>
        <v>2023</v>
      </c>
      <c r="N15002">
        <f>MONTH(Table1[[#This Row],[order_date]])</f>
        <v>2</v>
      </c>
      <c r="O15002" s="3">
        <f>Table1[[#This Row],[sales]]-Table1[[#This Row],[profit]]</f>
        <v>4492.6000000000004</v>
      </c>
      <c r="P15002" s="3">
        <f>Table1[[#This Row],[sales]]*Table1[[#This Row],[quantity]]</f>
        <v>14952.810000000001</v>
      </c>
      <c r="Q15002" s="9">
        <f>Table1[[#This Row],[delivery_date]]-Table1[[#This Row],[order_date]]</f>
        <v>4</v>
      </c>
    </row>
    <row r="15003" spans="1:17" x14ac:dyDescent="0.35">
      <c r="A15003" t="s">
        <v>15034</v>
      </c>
      <c r="B15003" t="s">
        <v>19</v>
      </c>
      <c r="C15003" t="s">
        <v>36</v>
      </c>
      <c r="D15003" s="2">
        <v>1941.63</v>
      </c>
      <c r="E15003">
        <v>0.36</v>
      </c>
      <c r="F15003">
        <v>9</v>
      </c>
      <c r="G15003" s="1">
        <v>45471</v>
      </c>
      <c r="H15003" s="1">
        <v>45472</v>
      </c>
      <c r="I15003" t="s">
        <v>15</v>
      </c>
      <c r="J15003" t="s">
        <v>16</v>
      </c>
      <c r="K15003" s="2">
        <v>367.12</v>
      </c>
      <c r="L15003" t="s">
        <v>23</v>
      </c>
      <c r="M15003">
        <f>YEAR(Table1[[#This Row],[order_date]])</f>
        <v>2024</v>
      </c>
      <c r="N15003">
        <f>MONTH(Table1[[#This Row],[order_date]])</f>
        <v>6</v>
      </c>
      <c r="O15003" s="3">
        <f>Table1[[#This Row],[sales]]-Table1[[#This Row],[profit]]</f>
        <v>1574.5100000000002</v>
      </c>
      <c r="P15003" s="3">
        <f>Table1[[#This Row],[sales]]*Table1[[#This Row],[quantity]]</f>
        <v>17474.670000000002</v>
      </c>
      <c r="Q15003" s="9">
        <f>Table1[[#This Row],[delivery_date]]-Table1[[#This Row],[order_date]]</f>
        <v>1</v>
      </c>
    </row>
    <row r="15004" spans="1:17" x14ac:dyDescent="0.35">
      <c r="A15004" t="s">
        <v>15035</v>
      </c>
      <c r="B15004" t="s">
        <v>41</v>
      </c>
      <c r="C15004" t="s">
        <v>14</v>
      </c>
      <c r="D15004" s="2">
        <v>4428.2700000000004</v>
      </c>
      <c r="E15004">
        <v>0.5</v>
      </c>
      <c r="F15004">
        <v>7</v>
      </c>
      <c r="G15004" s="1">
        <v>45032</v>
      </c>
      <c r="H15004" s="1">
        <v>45039</v>
      </c>
      <c r="I15004" t="s">
        <v>21</v>
      </c>
      <c r="J15004" t="s">
        <v>16</v>
      </c>
      <c r="K15004" s="2">
        <v>701.67</v>
      </c>
      <c r="L15004" t="s">
        <v>28</v>
      </c>
      <c r="M15004">
        <f>YEAR(Table1[[#This Row],[order_date]])</f>
        <v>2023</v>
      </c>
      <c r="N15004">
        <f>MONTH(Table1[[#This Row],[order_date]])</f>
        <v>4</v>
      </c>
      <c r="O15004" s="3">
        <f>Table1[[#This Row],[sales]]-Table1[[#This Row],[profit]]</f>
        <v>3726.6000000000004</v>
      </c>
      <c r="P15004" s="3">
        <f>Table1[[#This Row],[sales]]*Table1[[#This Row],[quantity]]</f>
        <v>30997.890000000003</v>
      </c>
      <c r="Q15004" s="9">
        <f>Table1[[#This Row],[delivery_date]]-Table1[[#This Row],[order_date]]</f>
        <v>7</v>
      </c>
    </row>
    <row r="15005" spans="1:17" x14ac:dyDescent="0.35">
      <c r="A15005" t="s">
        <v>15036</v>
      </c>
      <c r="B15005" t="s">
        <v>25</v>
      </c>
      <c r="C15005" t="s">
        <v>20</v>
      </c>
      <c r="D15005" s="2">
        <v>929.22</v>
      </c>
      <c r="E15005">
        <v>0.3</v>
      </c>
      <c r="F15005">
        <v>2</v>
      </c>
      <c r="G15005" s="1">
        <v>45489</v>
      </c>
      <c r="H15005" s="1">
        <v>45494</v>
      </c>
      <c r="I15005" t="s">
        <v>15</v>
      </c>
      <c r="J15005" t="s">
        <v>16</v>
      </c>
      <c r="K15005" s="2">
        <v>253.34</v>
      </c>
      <c r="L15005" t="s">
        <v>23</v>
      </c>
      <c r="M15005">
        <f>YEAR(Table1[[#This Row],[order_date]])</f>
        <v>2024</v>
      </c>
      <c r="N15005">
        <f>MONTH(Table1[[#This Row],[order_date]])</f>
        <v>7</v>
      </c>
      <c r="O15005" s="3">
        <f>Table1[[#This Row],[sales]]-Table1[[#This Row],[profit]]</f>
        <v>675.88</v>
      </c>
      <c r="P15005" s="3">
        <f>Table1[[#This Row],[sales]]*Table1[[#This Row],[quantity]]</f>
        <v>1858.44</v>
      </c>
      <c r="Q15005" s="9">
        <f>Table1[[#This Row],[delivery_date]]-Table1[[#This Row],[order_date]]</f>
        <v>5</v>
      </c>
    </row>
    <row r="15006" spans="1:17" x14ac:dyDescent="0.35">
      <c r="A15006" t="s">
        <v>15037</v>
      </c>
      <c r="B15006" t="s">
        <v>25</v>
      </c>
      <c r="C15006" t="s">
        <v>20</v>
      </c>
      <c r="D15006" s="2">
        <v>1752.33</v>
      </c>
      <c r="E15006">
        <v>0.36</v>
      </c>
      <c r="F15006">
        <v>1</v>
      </c>
      <c r="G15006" s="1">
        <v>45429</v>
      </c>
      <c r="H15006" s="1">
        <v>45432</v>
      </c>
      <c r="I15006" t="s">
        <v>21</v>
      </c>
      <c r="J15006" t="s">
        <v>27</v>
      </c>
      <c r="K15006" s="2">
        <v>104.17</v>
      </c>
      <c r="L15006" t="s">
        <v>48</v>
      </c>
      <c r="M15006">
        <f>YEAR(Table1[[#This Row],[order_date]])</f>
        <v>2024</v>
      </c>
      <c r="N15006">
        <f>MONTH(Table1[[#This Row],[order_date]])</f>
        <v>5</v>
      </c>
      <c r="O15006" s="3">
        <f>Table1[[#This Row],[sales]]-Table1[[#This Row],[profit]]</f>
        <v>1648.1599999999999</v>
      </c>
      <c r="P15006" s="3">
        <f>Table1[[#This Row],[sales]]*Table1[[#This Row],[quantity]]</f>
        <v>1752.33</v>
      </c>
      <c r="Q15006" s="9">
        <f>Table1[[#This Row],[delivery_date]]-Table1[[#This Row],[order_date]]</f>
        <v>3</v>
      </c>
    </row>
    <row r="15007" spans="1:17" x14ac:dyDescent="0.35">
      <c r="A15007" t="s">
        <v>15038</v>
      </c>
      <c r="B15007" t="s">
        <v>25</v>
      </c>
      <c r="C15007" t="s">
        <v>20</v>
      </c>
      <c r="D15007" s="2">
        <v>812.3</v>
      </c>
      <c r="E15007">
        <v>0.15</v>
      </c>
      <c r="F15007">
        <v>1</v>
      </c>
      <c r="G15007" s="1">
        <v>45571</v>
      </c>
      <c r="H15007" s="1">
        <v>45578</v>
      </c>
      <c r="I15007" t="s">
        <v>31</v>
      </c>
      <c r="J15007" t="s">
        <v>16</v>
      </c>
      <c r="K15007" s="2">
        <v>131.28</v>
      </c>
      <c r="L15007" t="s">
        <v>34</v>
      </c>
      <c r="M15007">
        <f>YEAR(Table1[[#This Row],[order_date]])</f>
        <v>2024</v>
      </c>
      <c r="N15007">
        <f>MONTH(Table1[[#This Row],[order_date]])</f>
        <v>10</v>
      </c>
      <c r="O15007" s="3">
        <f>Table1[[#This Row],[sales]]-Table1[[#This Row],[profit]]</f>
        <v>681.02</v>
      </c>
      <c r="P15007" s="3">
        <f>Table1[[#This Row],[sales]]*Table1[[#This Row],[quantity]]</f>
        <v>812.3</v>
      </c>
      <c r="Q15007" s="9">
        <f>Table1[[#This Row],[delivery_date]]-Table1[[#This Row],[order_date]]</f>
        <v>7</v>
      </c>
    </row>
    <row r="15008" spans="1:17" x14ac:dyDescent="0.35">
      <c r="A15008" t="s">
        <v>15039</v>
      </c>
      <c r="B15008" t="s">
        <v>25</v>
      </c>
      <c r="C15008" t="s">
        <v>36</v>
      </c>
      <c r="D15008" s="2">
        <v>3057.76</v>
      </c>
      <c r="E15008">
        <v>0.27</v>
      </c>
      <c r="F15008">
        <v>1</v>
      </c>
      <c r="G15008" s="1">
        <v>45220</v>
      </c>
      <c r="H15008" s="1">
        <v>45226</v>
      </c>
      <c r="I15008" t="s">
        <v>21</v>
      </c>
      <c r="J15008" t="s">
        <v>22</v>
      </c>
      <c r="K15008" s="2">
        <v>793.37</v>
      </c>
      <c r="L15008" t="s">
        <v>17</v>
      </c>
      <c r="M15008">
        <f>YEAR(Table1[[#This Row],[order_date]])</f>
        <v>2023</v>
      </c>
      <c r="N15008">
        <f>MONTH(Table1[[#This Row],[order_date]])</f>
        <v>10</v>
      </c>
      <c r="O15008" s="3">
        <f>Table1[[#This Row],[sales]]-Table1[[#This Row],[profit]]</f>
        <v>2264.3900000000003</v>
      </c>
      <c r="P15008" s="3">
        <f>Table1[[#This Row],[sales]]*Table1[[#This Row],[quantity]]</f>
        <v>3057.76</v>
      </c>
      <c r="Q15008" s="9">
        <f>Table1[[#This Row],[delivery_date]]-Table1[[#This Row],[order_date]]</f>
        <v>6</v>
      </c>
    </row>
    <row r="15009" spans="1:17" x14ac:dyDescent="0.35">
      <c r="A15009" t="s">
        <v>15040</v>
      </c>
      <c r="B15009" t="s">
        <v>41</v>
      </c>
      <c r="C15009" t="s">
        <v>20</v>
      </c>
      <c r="D15009" s="2">
        <v>3227.46</v>
      </c>
      <c r="E15009">
        <v>0.46</v>
      </c>
      <c r="F15009">
        <v>6</v>
      </c>
      <c r="G15009" s="1">
        <v>45571</v>
      </c>
      <c r="H15009" s="1">
        <v>45578</v>
      </c>
      <c r="I15009" t="s">
        <v>15</v>
      </c>
      <c r="J15009" t="s">
        <v>27</v>
      </c>
      <c r="K15009" s="2">
        <v>710.28</v>
      </c>
      <c r="L15009" t="s">
        <v>48</v>
      </c>
      <c r="M15009">
        <f>YEAR(Table1[[#This Row],[order_date]])</f>
        <v>2024</v>
      </c>
      <c r="N15009">
        <f>MONTH(Table1[[#This Row],[order_date]])</f>
        <v>10</v>
      </c>
      <c r="O15009" s="3">
        <f>Table1[[#This Row],[sales]]-Table1[[#This Row],[profit]]</f>
        <v>2517.1800000000003</v>
      </c>
      <c r="P15009" s="3">
        <f>Table1[[#This Row],[sales]]*Table1[[#This Row],[quantity]]</f>
        <v>19364.760000000002</v>
      </c>
      <c r="Q15009" s="9">
        <f>Table1[[#This Row],[delivery_date]]-Table1[[#This Row],[order_date]]</f>
        <v>7</v>
      </c>
    </row>
    <row r="15010" spans="1:17" x14ac:dyDescent="0.35">
      <c r="A15010" t="s">
        <v>15041</v>
      </c>
      <c r="B15010" t="s">
        <v>41</v>
      </c>
      <c r="C15010" t="s">
        <v>20</v>
      </c>
      <c r="D15010" s="2">
        <v>2322.17</v>
      </c>
      <c r="E15010">
        <v>0.43</v>
      </c>
      <c r="F15010">
        <v>5</v>
      </c>
      <c r="G15010" s="1">
        <v>44982</v>
      </c>
      <c r="H15010" s="1">
        <v>44987</v>
      </c>
      <c r="I15010" t="s">
        <v>31</v>
      </c>
      <c r="J15010" t="s">
        <v>16</v>
      </c>
      <c r="K15010" s="2">
        <v>626.15</v>
      </c>
      <c r="L15010" t="s">
        <v>39</v>
      </c>
      <c r="M15010">
        <f>YEAR(Table1[[#This Row],[order_date]])</f>
        <v>2023</v>
      </c>
      <c r="N15010">
        <f>MONTH(Table1[[#This Row],[order_date]])</f>
        <v>2</v>
      </c>
      <c r="O15010" s="3">
        <f>Table1[[#This Row],[sales]]-Table1[[#This Row],[profit]]</f>
        <v>1696.02</v>
      </c>
      <c r="P15010" s="3">
        <f>Table1[[#This Row],[sales]]*Table1[[#This Row],[quantity]]</f>
        <v>11610.85</v>
      </c>
      <c r="Q15010" s="9">
        <f>Table1[[#This Row],[delivery_date]]-Table1[[#This Row],[order_date]]</f>
        <v>5</v>
      </c>
    </row>
    <row r="15011" spans="1:17" x14ac:dyDescent="0.35">
      <c r="A15011" t="s">
        <v>15042</v>
      </c>
      <c r="B15011" t="s">
        <v>41</v>
      </c>
      <c r="C15011" t="s">
        <v>36</v>
      </c>
      <c r="D15011" s="2">
        <v>3628.79</v>
      </c>
      <c r="E15011">
        <v>0.15</v>
      </c>
      <c r="F15011">
        <v>7</v>
      </c>
      <c r="G15011" s="1">
        <v>45527</v>
      </c>
      <c r="H15011" s="1">
        <v>45533</v>
      </c>
      <c r="I15011" t="s">
        <v>21</v>
      </c>
      <c r="J15011" t="s">
        <v>22</v>
      </c>
      <c r="K15011" s="2">
        <v>1080.71</v>
      </c>
      <c r="L15011" t="s">
        <v>34</v>
      </c>
      <c r="M15011">
        <f>YEAR(Table1[[#This Row],[order_date]])</f>
        <v>2024</v>
      </c>
      <c r="N15011">
        <f>MONTH(Table1[[#This Row],[order_date]])</f>
        <v>8</v>
      </c>
      <c r="O15011" s="3">
        <f>Table1[[#This Row],[sales]]-Table1[[#This Row],[profit]]</f>
        <v>2548.08</v>
      </c>
      <c r="P15011" s="3">
        <f>Table1[[#This Row],[sales]]*Table1[[#This Row],[quantity]]</f>
        <v>25401.53</v>
      </c>
      <c r="Q15011" s="9">
        <f>Table1[[#This Row],[delivery_date]]-Table1[[#This Row],[order_date]]</f>
        <v>6</v>
      </c>
    </row>
    <row r="15012" spans="1:17" x14ac:dyDescent="0.35">
      <c r="A15012" t="s">
        <v>15043</v>
      </c>
      <c r="B15012" t="s">
        <v>41</v>
      </c>
      <c r="C15012" t="s">
        <v>33</v>
      </c>
      <c r="D15012" s="2">
        <v>4351.5</v>
      </c>
      <c r="E15012">
        <v>0.18</v>
      </c>
      <c r="F15012">
        <v>5</v>
      </c>
      <c r="G15012" s="1">
        <v>45377</v>
      </c>
      <c r="H15012" s="1">
        <v>45378</v>
      </c>
      <c r="I15012" t="s">
        <v>31</v>
      </c>
      <c r="J15012" t="s">
        <v>27</v>
      </c>
      <c r="K15012" s="2">
        <v>823.36</v>
      </c>
      <c r="L15012" t="s">
        <v>34</v>
      </c>
      <c r="M15012">
        <f>YEAR(Table1[[#This Row],[order_date]])</f>
        <v>2024</v>
      </c>
      <c r="N15012">
        <f>MONTH(Table1[[#This Row],[order_date]])</f>
        <v>3</v>
      </c>
      <c r="O15012" s="3">
        <f>Table1[[#This Row],[sales]]-Table1[[#This Row],[profit]]</f>
        <v>3528.14</v>
      </c>
      <c r="P15012" s="3">
        <f>Table1[[#This Row],[sales]]*Table1[[#This Row],[quantity]]</f>
        <v>21757.5</v>
      </c>
      <c r="Q15012" s="9">
        <f>Table1[[#This Row],[delivery_date]]-Table1[[#This Row],[order_date]]</f>
        <v>1</v>
      </c>
    </row>
    <row r="15013" spans="1:17" x14ac:dyDescent="0.35">
      <c r="A15013" t="s">
        <v>15044</v>
      </c>
      <c r="B15013" t="s">
        <v>25</v>
      </c>
      <c r="C15013" t="s">
        <v>20</v>
      </c>
      <c r="D15013" s="2">
        <v>3905.14</v>
      </c>
      <c r="E15013">
        <v>0.42</v>
      </c>
      <c r="F15013">
        <v>9</v>
      </c>
      <c r="G15013" s="1">
        <v>45234</v>
      </c>
      <c r="H15013" s="1">
        <v>45239</v>
      </c>
      <c r="I15013" t="s">
        <v>21</v>
      </c>
      <c r="J15013" t="s">
        <v>22</v>
      </c>
      <c r="K15013" s="2">
        <v>532.46</v>
      </c>
      <c r="L15013" t="s">
        <v>28</v>
      </c>
      <c r="M15013">
        <f>YEAR(Table1[[#This Row],[order_date]])</f>
        <v>2023</v>
      </c>
      <c r="N15013">
        <f>MONTH(Table1[[#This Row],[order_date]])</f>
        <v>11</v>
      </c>
      <c r="O15013" s="3">
        <f>Table1[[#This Row],[sales]]-Table1[[#This Row],[profit]]</f>
        <v>3372.68</v>
      </c>
      <c r="P15013" s="3">
        <f>Table1[[#This Row],[sales]]*Table1[[#This Row],[quantity]]</f>
        <v>35146.26</v>
      </c>
      <c r="Q15013" s="9">
        <f>Table1[[#This Row],[delivery_date]]-Table1[[#This Row],[order_date]]</f>
        <v>5</v>
      </c>
    </row>
    <row r="15014" spans="1:17" x14ac:dyDescent="0.35">
      <c r="A15014" t="s">
        <v>15045</v>
      </c>
      <c r="B15014" t="s">
        <v>19</v>
      </c>
      <c r="C15014" t="s">
        <v>20</v>
      </c>
      <c r="D15014" s="2">
        <v>1284.1500000000001</v>
      </c>
      <c r="E15014">
        <v>0.14000000000000001</v>
      </c>
      <c r="F15014">
        <v>1</v>
      </c>
      <c r="G15014" s="1">
        <v>45218</v>
      </c>
      <c r="H15014" s="1">
        <v>45223</v>
      </c>
      <c r="I15014" t="s">
        <v>15</v>
      </c>
      <c r="J15014" t="s">
        <v>16</v>
      </c>
      <c r="K15014" s="2">
        <v>90.17</v>
      </c>
      <c r="L15014" t="s">
        <v>48</v>
      </c>
      <c r="M15014">
        <f>YEAR(Table1[[#This Row],[order_date]])</f>
        <v>2023</v>
      </c>
      <c r="N15014">
        <f>MONTH(Table1[[#This Row],[order_date]])</f>
        <v>10</v>
      </c>
      <c r="O15014" s="3">
        <f>Table1[[#This Row],[sales]]-Table1[[#This Row],[profit]]</f>
        <v>1193.98</v>
      </c>
      <c r="P15014" s="3">
        <f>Table1[[#This Row],[sales]]*Table1[[#This Row],[quantity]]</f>
        <v>1284.1500000000001</v>
      </c>
      <c r="Q15014" s="9">
        <f>Table1[[#This Row],[delivery_date]]-Table1[[#This Row],[order_date]]</f>
        <v>5</v>
      </c>
    </row>
    <row r="15015" spans="1:17" x14ac:dyDescent="0.35">
      <c r="A15015" t="s">
        <v>15046</v>
      </c>
      <c r="B15015" t="s">
        <v>13</v>
      </c>
      <c r="C15015" t="s">
        <v>20</v>
      </c>
      <c r="D15015" s="2">
        <v>1669.96</v>
      </c>
      <c r="E15015">
        <v>0.44</v>
      </c>
      <c r="F15015">
        <v>9</v>
      </c>
      <c r="G15015" s="1">
        <v>45302</v>
      </c>
      <c r="H15015" s="1">
        <v>45309</v>
      </c>
      <c r="I15015" t="s">
        <v>21</v>
      </c>
      <c r="J15015" t="s">
        <v>22</v>
      </c>
      <c r="K15015" s="2">
        <v>345.77</v>
      </c>
      <c r="L15015" t="s">
        <v>34</v>
      </c>
      <c r="M15015">
        <f>YEAR(Table1[[#This Row],[order_date]])</f>
        <v>2024</v>
      </c>
      <c r="N15015">
        <f>MONTH(Table1[[#This Row],[order_date]])</f>
        <v>1</v>
      </c>
      <c r="O15015" s="3">
        <f>Table1[[#This Row],[sales]]-Table1[[#This Row],[profit]]</f>
        <v>1324.19</v>
      </c>
      <c r="P15015" s="3">
        <f>Table1[[#This Row],[sales]]*Table1[[#This Row],[quantity]]</f>
        <v>15029.64</v>
      </c>
      <c r="Q15015" s="9">
        <f>Table1[[#This Row],[delivery_date]]-Table1[[#This Row],[order_date]]</f>
        <v>7</v>
      </c>
    </row>
    <row r="15016" spans="1:17" x14ac:dyDescent="0.35">
      <c r="A15016" t="s">
        <v>15047</v>
      </c>
      <c r="B15016" t="s">
        <v>41</v>
      </c>
      <c r="C15016" t="s">
        <v>14</v>
      </c>
      <c r="D15016" s="2">
        <v>1963.36</v>
      </c>
      <c r="E15016">
        <v>0.39</v>
      </c>
      <c r="F15016">
        <v>4</v>
      </c>
      <c r="G15016" s="1">
        <v>45402</v>
      </c>
      <c r="H15016" s="1">
        <v>45408</v>
      </c>
      <c r="I15016" t="s">
        <v>15</v>
      </c>
      <c r="J15016" t="s">
        <v>27</v>
      </c>
      <c r="K15016" s="2">
        <v>479.55</v>
      </c>
      <c r="L15016" t="s">
        <v>39</v>
      </c>
      <c r="M15016">
        <f>YEAR(Table1[[#This Row],[order_date]])</f>
        <v>2024</v>
      </c>
      <c r="N15016">
        <f>MONTH(Table1[[#This Row],[order_date]])</f>
        <v>4</v>
      </c>
      <c r="O15016" s="3">
        <f>Table1[[#This Row],[sales]]-Table1[[#This Row],[profit]]</f>
        <v>1483.81</v>
      </c>
      <c r="P15016" s="3">
        <f>Table1[[#This Row],[sales]]*Table1[[#This Row],[quantity]]</f>
        <v>7853.44</v>
      </c>
      <c r="Q15016" s="9">
        <f>Table1[[#This Row],[delivery_date]]-Table1[[#This Row],[order_date]]</f>
        <v>6</v>
      </c>
    </row>
    <row r="15017" spans="1:17" x14ac:dyDescent="0.35">
      <c r="A15017" t="s">
        <v>15048</v>
      </c>
      <c r="B15017" t="s">
        <v>19</v>
      </c>
      <c r="C15017" t="s">
        <v>36</v>
      </c>
      <c r="D15017" s="2">
        <v>1098.45</v>
      </c>
      <c r="E15017">
        <v>0.08</v>
      </c>
      <c r="F15017">
        <v>7</v>
      </c>
      <c r="G15017" s="1">
        <v>45589</v>
      </c>
      <c r="H15017" s="1">
        <v>45592</v>
      </c>
      <c r="I15017" t="s">
        <v>31</v>
      </c>
      <c r="J15017" t="s">
        <v>22</v>
      </c>
      <c r="K15017" s="2">
        <v>192.06</v>
      </c>
      <c r="L15017" t="s">
        <v>39</v>
      </c>
      <c r="M15017">
        <f>YEAR(Table1[[#This Row],[order_date]])</f>
        <v>2024</v>
      </c>
      <c r="N15017">
        <f>MONTH(Table1[[#This Row],[order_date]])</f>
        <v>10</v>
      </c>
      <c r="O15017" s="3">
        <f>Table1[[#This Row],[sales]]-Table1[[#This Row],[profit]]</f>
        <v>906.3900000000001</v>
      </c>
      <c r="P15017" s="3">
        <f>Table1[[#This Row],[sales]]*Table1[[#This Row],[quantity]]</f>
        <v>7689.1500000000005</v>
      </c>
      <c r="Q15017" s="9">
        <f>Table1[[#This Row],[delivery_date]]-Table1[[#This Row],[order_date]]</f>
        <v>3</v>
      </c>
    </row>
    <row r="15018" spans="1:17" x14ac:dyDescent="0.35">
      <c r="A15018" t="s">
        <v>15049</v>
      </c>
      <c r="B15018" t="s">
        <v>41</v>
      </c>
      <c r="C15018" t="s">
        <v>20</v>
      </c>
      <c r="D15018" s="2">
        <v>1870.06</v>
      </c>
      <c r="E15018">
        <v>0.36</v>
      </c>
      <c r="F15018">
        <v>2</v>
      </c>
      <c r="G15018" s="1">
        <v>45459</v>
      </c>
      <c r="H15018" s="1">
        <v>45465</v>
      </c>
      <c r="I15018" t="s">
        <v>31</v>
      </c>
      <c r="J15018" t="s">
        <v>22</v>
      </c>
      <c r="K15018" s="2">
        <v>189.37</v>
      </c>
      <c r="L15018" t="s">
        <v>23</v>
      </c>
      <c r="M15018">
        <f>YEAR(Table1[[#This Row],[order_date]])</f>
        <v>2024</v>
      </c>
      <c r="N15018">
        <f>MONTH(Table1[[#This Row],[order_date]])</f>
        <v>6</v>
      </c>
      <c r="O15018" s="3">
        <f>Table1[[#This Row],[sales]]-Table1[[#This Row],[profit]]</f>
        <v>1680.69</v>
      </c>
      <c r="P15018" s="3">
        <f>Table1[[#This Row],[sales]]*Table1[[#This Row],[quantity]]</f>
        <v>3740.12</v>
      </c>
      <c r="Q15018" s="9">
        <f>Table1[[#This Row],[delivery_date]]-Table1[[#This Row],[order_date]]</f>
        <v>6</v>
      </c>
    </row>
    <row r="15019" spans="1:17" x14ac:dyDescent="0.35">
      <c r="A15019" t="s">
        <v>15050</v>
      </c>
      <c r="B15019" t="s">
        <v>25</v>
      </c>
      <c r="C15019" t="s">
        <v>14</v>
      </c>
      <c r="D15019" s="2">
        <v>1266.42</v>
      </c>
      <c r="E15019">
        <v>0.42</v>
      </c>
      <c r="F15019">
        <v>3</v>
      </c>
      <c r="G15019" s="1">
        <v>45537</v>
      </c>
      <c r="H15019" s="1">
        <v>45539</v>
      </c>
      <c r="I15019" t="s">
        <v>15</v>
      </c>
      <c r="J15019" t="s">
        <v>16</v>
      </c>
      <c r="K15019" s="2">
        <v>349.79</v>
      </c>
      <c r="L15019" t="s">
        <v>23</v>
      </c>
      <c r="M15019">
        <f>YEAR(Table1[[#This Row],[order_date]])</f>
        <v>2024</v>
      </c>
      <c r="N15019">
        <f>MONTH(Table1[[#This Row],[order_date]])</f>
        <v>9</v>
      </c>
      <c r="O15019" s="3">
        <f>Table1[[#This Row],[sales]]-Table1[[#This Row],[profit]]</f>
        <v>916.63000000000011</v>
      </c>
      <c r="P15019" s="3">
        <f>Table1[[#This Row],[sales]]*Table1[[#This Row],[quantity]]</f>
        <v>3799.26</v>
      </c>
      <c r="Q15019" s="9">
        <f>Table1[[#This Row],[delivery_date]]-Table1[[#This Row],[order_date]]</f>
        <v>2</v>
      </c>
    </row>
    <row r="15020" spans="1:17" x14ac:dyDescent="0.35">
      <c r="A15020" t="s">
        <v>15051</v>
      </c>
      <c r="B15020" t="s">
        <v>25</v>
      </c>
      <c r="C15020" t="s">
        <v>33</v>
      </c>
      <c r="D15020" s="2">
        <v>4979.07</v>
      </c>
      <c r="E15020">
        <v>7.0000000000000007E-2</v>
      </c>
      <c r="F15020">
        <v>4</v>
      </c>
      <c r="G15020" s="1">
        <v>45544</v>
      </c>
      <c r="H15020" s="1">
        <v>45550</v>
      </c>
      <c r="I15020" t="s">
        <v>15</v>
      </c>
      <c r="J15020" t="s">
        <v>22</v>
      </c>
      <c r="K15020" s="2">
        <v>1364.1</v>
      </c>
      <c r="L15020" t="s">
        <v>17</v>
      </c>
      <c r="M15020">
        <f>YEAR(Table1[[#This Row],[order_date]])</f>
        <v>2024</v>
      </c>
      <c r="N15020">
        <f>MONTH(Table1[[#This Row],[order_date]])</f>
        <v>9</v>
      </c>
      <c r="O15020" s="3">
        <f>Table1[[#This Row],[sales]]-Table1[[#This Row],[profit]]</f>
        <v>3614.97</v>
      </c>
      <c r="P15020" s="3">
        <f>Table1[[#This Row],[sales]]*Table1[[#This Row],[quantity]]</f>
        <v>19916.28</v>
      </c>
      <c r="Q15020" s="9">
        <f>Table1[[#This Row],[delivery_date]]-Table1[[#This Row],[order_date]]</f>
        <v>6</v>
      </c>
    </row>
    <row r="15021" spans="1:17" x14ac:dyDescent="0.35">
      <c r="A15021" t="s">
        <v>15052</v>
      </c>
      <c r="B15021" t="s">
        <v>19</v>
      </c>
      <c r="C15021" t="s">
        <v>33</v>
      </c>
      <c r="D15021" s="2">
        <v>3937.93</v>
      </c>
      <c r="E15021">
        <v>0.23</v>
      </c>
      <c r="F15021">
        <v>5</v>
      </c>
      <c r="G15021" s="1">
        <v>45304</v>
      </c>
      <c r="H15021" s="1">
        <v>45308</v>
      </c>
      <c r="I15021" t="s">
        <v>31</v>
      </c>
      <c r="J15021" t="s">
        <v>27</v>
      </c>
      <c r="K15021" s="2">
        <v>574.09</v>
      </c>
      <c r="L15021" t="s">
        <v>17</v>
      </c>
      <c r="M15021">
        <f>YEAR(Table1[[#This Row],[order_date]])</f>
        <v>2024</v>
      </c>
      <c r="N15021">
        <f>MONTH(Table1[[#This Row],[order_date]])</f>
        <v>1</v>
      </c>
      <c r="O15021" s="3">
        <f>Table1[[#This Row],[sales]]-Table1[[#This Row],[profit]]</f>
        <v>3363.8399999999997</v>
      </c>
      <c r="P15021" s="3">
        <f>Table1[[#This Row],[sales]]*Table1[[#This Row],[quantity]]</f>
        <v>19689.649999999998</v>
      </c>
      <c r="Q15021" s="9">
        <f>Table1[[#This Row],[delivery_date]]-Table1[[#This Row],[order_date]]</f>
        <v>4</v>
      </c>
    </row>
    <row r="15022" spans="1:17" x14ac:dyDescent="0.35">
      <c r="A15022" t="s">
        <v>15053</v>
      </c>
      <c r="B15022" t="s">
        <v>19</v>
      </c>
      <c r="C15022" t="s">
        <v>14</v>
      </c>
      <c r="D15022" s="2">
        <v>4314.08</v>
      </c>
      <c r="E15022">
        <v>0.43</v>
      </c>
      <c r="F15022">
        <v>2</v>
      </c>
      <c r="G15022" s="1">
        <v>45430</v>
      </c>
      <c r="H15022" s="1">
        <v>45437</v>
      </c>
      <c r="I15022" t="s">
        <v>15</v>
      </c>
      <c r="J15022" t="s">
        <v>27</v>
      </c>
      <c r="K15022" s="2">
        <v>924.65</v>
      </c>
      <c r="L15022" t="s">
        <v>39</v>
      </c>
      <c r="M15022">
        <f>YEAR(Table1[[#This Row],[order_date]])</f>
        <v>2024</v>
      </c>
      <c r="N15022">
        <f>MONTH(Table1[[#This Row],[order_date]])</f>
        <v>5</v>
      </c>
      <c r="O15022" s="3">
        <f>Table1[[#This Row],[sales]]-Table1[[#This Row],[profit]]</f>
        <v>3389.43</v>
      </c>
      <c r="P15022" s="3">
        <f>Table1[[#This Row],[sales]]*Table1[[#This Row],[quantity]]</f>
        <v>8628.16</v>
      </c>
      <c r="Q15022" s="9">
        <f>Table1[[#This Row],[delivery_date]]-Table1[[#This Row],[order_date]]</f>
        <v>7</v>
      </c>
    </row>
    <row r="15023" spans="1:17" x14ac:dyDescent="0.35">
      <c r="A15023" t="s">
        <v>15054</v>
      </c>
      <c r="B15023" t="s">
        <v>19</v>
      </c>
      <c r="C15023" t="s">
        <v>33</v>
      </c>
      <c r="D15023" s="2">
        <v>4618.5200000000004</v>
      </c>
      <c r="E15023">
        <v>0.1</v>
      </c>
      <c r="F15023">
        <v>7</v>
      </c>
      <c r="G15023" s="1">
        <v>45226</v>
      </c>
      <c r="H15023" s="1">
        <v>45231</v>
      </c>
      <c r="I15023" t="s">
        <v>21</v>
      </c>
      <c r="J15023" t="s">
        <v>16</v>
      </c>
      <c r="K15023" s="2">
        <v>1119.6500000000001</v>
      </c>
      <c r="L15023" t="s">
        <v>48</v>
      </c>
      <c r="M15023">
        <f>YEAR(Table1[[#This Row],[order_date]])</f>
        <v>2023</v>
      </c>
      <c r="N15023">
        <f>MONTH(Table1[[#This Row],[order_date]])</f>
        <v>10</v>
      </c>
      <c r="O15023" s="3">
        <f>Table1[[#This Row],[sales]]-Table1[[#This Row],[profit]]</f>
        <v>3498.8700000000003</v>
      </c>
      <c r="P15023" s="3">
        <f>Table1[[#This Row],[sales]]*Table1[[#This Row],[quantity]]</f>
        <v>32329.640000000003</v>
      </c>
      <c r="Q15023" s="9">
        <f>Table1[[#This Row],[delivery_date]]-Table1[[#This Row],[order_date]]</f>
        <v>5</v>
      </c>
    </row>
    <row r="15024" spans="1:17" x14ac:dyDescent="0.35">
      <c r="A15024" t="s">
        <v>15055</v>
      </c>
      <c r="B15024" t="s">
        <v>25</v>
      </c>
      <c r="C15024" t="s">
        <v>26</v>
      </c>
      <c r="D15024" s="2">
        <v>3358.5</v>
      </c>
      <c r="E15024">
        <v>0.22</v>
      </c>
      <c r="F15024">
        <v>6</v>
      </c>
      <c r="G15024" s="1">
        <v>45143</v>
      </c>
      <c r="H15024" s="1">
        <v>45145</v>
      </c>
      <c r="I15024" t="s">
        <v>31</v>
      </c>
      <c r="J15024" t="s">
        <v>16</v>
      </c>
      <c r="K15024" s="2">
        <v>253.4</v>
      </c>
      <c r="L15024" t="s">
        <v>48</v>
      </c>
      <c r="M15024">
        <f>YEAR(Table1[[#This Row],[order_date]])</f>
        <v>2023</v>
      </c>
      <c r="N15024">
        <f>MONTH(Table1[[#This Row],[order_date]])</f>
        <v>8</v>
      </c>
      <c r="O15024" s="3">
        <f>Table1[[#This Row],[sales]]-Table1[[#This Row],[profit]]</f>
        <v>3105.1</v>
      </c>
      <c r="P15024" s="3">
        <f>Table1[[#This Row],[sales]]*Table1[[#This Row],[quantity]]</f>
        <v>20151</v>
      </c>
      <c r="Q15024" s="9">
        <f>Table1[[#This Row],[delivery_date]]-Table1[[#This Row],[order_date]]</f>
        <v>2</v>
      </c>
    </row>
    <row r="15025" spans="1:17" x14ac:dyDescent="0.35">
      <c r="A15025" t="s">
        <v>15056</v>
      </c>
      <c r="B15025" t="s">
        <v>25</v>
      </c>
      <c r="C15025" t="s">
        <v>33</v>
      </c>
      <c r="D15025" s="2">
        <v>962.29</v>
      </c>
      <c r="E15025">
        <v>0.31</v>
      </c>
      <c r="F15025">
        <v>9</v>
      </c>
      <c r="G15025" s="1">
        <v>45034</v>
      </c>
      <c r="H15025" s="1">
        <v>45040</v>
      </c>
      <c r="I15025" t="s">
        <v>15</v>
      </c>
      <c r="J15025" t="s">
        <v>22</v>
      </c>
      <c r="K15025" s="2">
        <v>251.39</v>
      </c>
      <c r="L15025" t="s">
        <v>39</v>
      </c>
      <c r="M15025">
        <f>YEAR(Table1[[#This Row],[order_date]])</f>
        <v>2023</v>
      </c>
      <c r="N15025">
        <f>MONTH(Table1[[#This Row],[order_date]])</f>
        <v>4</v>
      </c>
      <c r="O15025" s="3">
        <f>Table1[[#This Row],[sales]]-Table1[[#This Row],[profit]]</f>
        <v>710.9</v>
      </c>
      <c r="P15025" s="3">
        <f>Table1[[#This Row],[sales]]*Table1[[#This Row],[quantity]]</f>
        <v>8660.61</v>
      </c>
      <c r="Q15025" s="9">
        <f>Table1[[#This Row],[delivery_date]]-Table1[[#This Row],[order_date]]</f>
        <v>6</v>
      </c>
    </row>
    <row r="15026" spans="1:17" x14ac:dyDescent="0.35">
      <c r="A15026" t="s">
        <v>15057</v>
      </c>
      <c r="B15026" t="s">
        <v>13</v>
      </c>
      <c r="C15026" t="s">
        <v>26</v>
      </c>
      <c r="D15026" s="2">
        <v>3816.78</v>
      </c>
      <c r="E15026">
        <v>0.05</v>
      </c>
      <c r="F15026">
        <v>7</v>
      </c>
      <c r="G15026" s="1">
        <v>45287</v>
      </c>
      <c r="H15026" s="1">
        <v>45291</v>
      </c>
      <c r="I15026" t="s">
        <v>15</v>
      </c>
      <c r="J15026" t="s">
        <v>27</v>
      </c>
      <c r="K15026" s="2">
        <v>889.9</v>
      </c>
      <c r="L15026" t="s">
        <v>39</v>
      </c>
      <c r="M15026">
        <f>YEAR(Table1[[#This Row],[order_date]])</f>
        <v>2023</v>
      </c>
      <c r="N15026">
        <f>MONTH(Table1[[#This Row],[order_date]])</f>
        <v>12</v>
      </c>
      <c r="O15026" s="3">
        <f>Table1[[#This Row],[sales]]-Table1[[#This Row],[profit]]</f>
        <v>2926.88</v>
      </c>
      <c r="P15026" s="3">
        <f>Table1[[#This Row],[sales]]*Table1[[#This Row],[quantity]]</f>
        <v>26717.460000000003</v>
      </c>
      <c r="Q15026" s="9">
        <f>Table1[[#This Row],[delivery_date]]-Table1[[#This Row],[order_date]]</f>
        <v>4</v>
      </c>
    </row>
    <row r="15027" spans="1:17" x14ac:dyDescent="0.35">
      <c r="A15027" t="s">
        <v>15058</v>
      </c>
      <c r="B15027" t="s">
        <v>19</v>
      </c>
      <c r="C15027" t="s">
        <v>14</v>
      </c>
      <c r="D15027" s="2">
        <v>176.5</v>
      </c>
      <c r="E15027">
        <v>0.11</v>
      </c>
      <c r="F15027">
        <v>2</v>
      </c>
      <c r="G15027" s="1">
        <v>45280</v>
      </c>
      <c r="H15027" s="1">
        <v>45281</v>
      </c>
      <c r="I15027" t="s">
        <v>21</v>
      </c>
      <c r="J15027" t="s">
        <v>16</v>
      </c>
      <c r="K15027" s="2">
        <v>31.84</v>
      </c>
      <c r="L15027" t="s">
        <v>17</v>
      </c>
      <c r="M15027">
        <f>YEAR(Table1[[#This Row],[order_date]])</f>
        <v>2023</v>
      </c>
      <c r="N15027">
        <f>MONTH(Table1[[#This Row],[order_date]])</f>
        <v>12</v>
      </c>
      <c r="O15027" s="3">
        <f>Table1[[#This Row],[sales]]-Table1[[#This Row],[profit]]</f>
        <v>144.66</v>
      </c>
      <c r="P15027" s="3">
        <f>Table1[[#This Row],[sales]]*Table1[[#This Row],[quantity]]</f>
        <v>353</v>
      </c>
      <c r="Q15027" s="9">
        <f>Table1[[#This Row],[delivery_date]]-Table1[[#This Row],[order_date]]</f>
        <v>1</v>
      </c>
    </row>
    <row r="15028" spans="1:17" x14ac:dyDescent="0.35">
      <c r="A15028" t="s">
        <v>15059</v>
      </c>
      <c r="B15028" t="s">
        <v>13</v>
      </c>
      <c r="C15028" t="s">
        <v>26</v>
      </c>
      <c r="D15028" s="2">
        <v>654.83000000000004</v>
      </c>
      <c r="E15028">
        <v>0.23</v>
      </c>
      <c r="F15028">
        <v>3</v>
      </c>
      <c r="G15028" s="1">
        <v>45069</v>
      </c>
      <c r="H15028" s="1">
        <v>45070</v>
      </c>
      <c r="I15028" t="s">
        <v>21</v>
      </c>
      <c r="J15028" t="s">
        <v>27</v>
      </c>
      <c r="K15028" s="2">
        <v>183.37</v>
      </c>
      <c r="L15028" t="s">
        <v>39</v>
      </c>
      <c r="M15028">
        <f>YEAR(Table1[[#This Row],[order_date]])</f>
        <v>2023</v>
      </c>
      <c r="N15028">
        <f>MONTH(Table1[[#This Row],[order_date]])</f>
        <v>5</v>
      </c>
      <c r="O15028" s="3">
        <f>Table1[[#This Row],[sales]]-Table1[[#This Row],[profit]]</f>
        <v>471.46000000000004</v>
      </c>
      <c r="P15028" s="3">
        <f>Table1[[#This Row],[sales]]*Table1[[#This Row],[quantity]]</f>
        <v>1964.4900000000002</v>
      </c>
      <c r="Q15028" s="9">
        <f>Table1[[#This Row],[delivery_date]]-Table1[[#This Row],[order_date]]</f>
        <v>1</v>
      </c>
    </row>
    <row r="15029" spans="1:17" x14ac:dyDescent="0.35">
      <c r="A15029" t="s">
        <v>15060</v>
      </c>
      <c r="B15029" t="s">
        <v>41</v>
      </c>
      <c r="C15029" t="s">
        <v>33</v>
      </c>
      <c r="D15029" s="2">
        <v>244.96</v>
      </c>
      <c r="E15029">
        <v>0.19</v>
      </c>
      <c r="F15029">
        <v>3</v>
      </c>
      <c r="G15029" s="1">
        <v>45350</v>
      </c>
      <c r="H15029" s="1">
        <v>45355</v>
      </c>
      <c r="I15029" t="s">
        <v>21</v>
      </c>
      <c r="J15029" t="s">
        <v>22</v>
      </c>
      <c r="K15029" s="2">
        <v>60.34</v>
      </c>
      <c r="L15029" t="s">
        <v>17</v>
      </c>
      <c r="M15029">
        <f>YEAR(Table1[[#This Row],[order_date]])</f>
        <v>2024</v>
      </c>
      <c r="N15029">
        <f>MONTH(Table1[[#This Row],[order_date]])</f>
        <v>2</v>
      </c>
      <c r="O15029" s="3">
        <f>Table1[[#This Row],[sales]]-Table1[[#This Row],[profit]]</f>
        <v>184.62</v>
      </c>
      <c r="P15029" s="3">
        <f>Table1[[#This Row],[sales]]*Table1[[#This Row],[quantity]]</f>
        <v>734.88</v>
      </c>
      <c r="Q15029" s="9">
        <f>Table1[[#This Row],[delivery_date]]-Table1[[#This Row],[order_date]]</f>
        <v>5</v>
      </c>
    </row>
    <row r="15030" spans="1:17" x14ac:dyDescent="0.35">
      <c r="A15030" t="s">
        <v>15061</v>
      </c>
      <c r="B15030" t="s">
        <v>13</v>
      </c>
      <c r="C15030" t="s">
        <v>20</v>
      </c>
      <c r="D15030" s="2">
        <v>763.68</v>
      </c>
      <c r="E15030">
        <v>0.16</v>
      </c>
      <c r="F15030">
        <v>8</v>
      </c>
      <c r="G15030" s="1">
        <v>45101</v>
      </c>
      <c r="H15030" s="1">
        <v>45105</v>
      </c>
      <c r="I15030" t="s">
        <v>21</v>
      </c>
      <c r="J15030" t="s">
        <v>16</v>
      </c>
      <c r="K15030" s="2">
        <v>132.22999999999999</v>
      </c>
      <c r="L15030" t="s">
        <v>23</v>
      </c>
      <c r="M15030">
        <f>YEAR(Table1[[#This Row],[order_date]])</f>
        <v>2023</v>
      </c>
      <c r="N15030">
        <f>MONTH(Table1[[#This Row],[order_date]])</f>
        <v>6</v>
      </c>
      <c r="O15030" s="3">
        <f>Table1[[#This Row],[sales]]-Table1[[#This Row],[profit]]</f>
        <v>631.44999999999993</v>
      </c>
      <c r="P15030" s="3">
        <f>Table1[[#This Row],[sales]]*Table1[[#This Row],[quantity]]</f>
        <v>6109.44</v>
      </c>
      <c r="Q15030" s="9">
        <f>Table1[[#This Row],[delivery_date]]-Table1[[#This Row],[order_date]]</f>
        <v>4</v>
      </c>
    </row>
    <row r="15031" spans="1:17" x14ac:dyDescent="0.35">
      <c r="A15031" t="s">
        <v>15062</v>
      </c>
      <c r="B15031" t="s">
        <v>41</v>
      </c>
      <c r="C15031" t="s">
        <v>26</v>
      </c>
      <c r="D15031" s="2">
        <v>3784.82</v>
      </c>
      <c r="E15031">
        <v>0.01</v>
      </c>
      <c r="F15031">
        <v>8</v>
      </c>
      <c r="G15031" s="1">
        <v>45130</v>
      </c>
      <c r="H15031" s="1">
        <v>45137</v>
      </c>
      <c r="I15031" t="s">
        <v>21</v>
      </c>
      <c r="J15031" t="s">
        <v>27</v>
      </c>
      <c r="K15031" s="2">
        <v>1019.52</v>
      </c>
      <c r="L15031" t="s">
        <v>17</v>
      </c>
      <c r="M15031">
        <f>YEAR(Table1[[#This Row],[order_date]])</f>
        <v>2023</v>
      </c>
      <c r="N15031">
        <f>MONTH(Table1[[#This Row],[order_date]])</f>
        <v>7</v>
      </c>
      <c r="O15031" s="3">
        <f>Table1[[#This Row],[sales]]-Table1[[#This Row],[profit]]</f>
        <v>2765.3</v>
      </c>
      <c r="P15031" s="3">
        <f>Table1[[#This Row],[sales]]*Table1[[#This Row],[quantity]]</f>
        <v>30278.560000000001</v>
      </c>
      <c r="Q15031" s="9">
        <f>Table1[[#This Row],[delivery_date]]-Table1[[#This Row],[order_date]]</f>
        <v>7</v>
      </c>
    </row>
    <row r="15032" spans="1:17" x14ac:dyDescent="0.35">
      <c r="A15032" t="s">
        <v>15063</v>
      </c>
      <c r="B15032" t="s">
        <v>41</v>
      </c>
      <c r="C15032" t="s">
        <v>33</v>
      </c>
      <c r="D15032" s="2">
        <v>4438.8500000000004</v>
      </c>
      <c r="E15032">
        <v>0.46</v>
      </c>
      <c r="F15032">
        <v>3</v>
      </c>
      <c r="G15032" s="1">
        <v>45426</v>
      </c>
      <c r="H15032" s="1">
        <v>45427</v>
      </c>
      <c r="I15032" t="s">
        <v>15</v>
      </c>
      <c r="J15032" t="s">
        <v>27</v>
      </c>
      <c r="K15032" s="2">
        <v>1194.5899999999999</v>
      </c>
      <c r="L15032" t="s">
        <v>17</v>
      </c>
      <c r="M15032">
        <f>YEAR(Table1[[#This Row],[order_date]])</f>
        <v>2024</v>
      </c>
      <c r="N15032">
        <f>MONTH(Table1[[#This Row],[order_date]])</f>
        <v>5</v>
      </c>
      <c r="O15032" s="3">
        <f>Table1[[#This Row],[sales]]-Table1[[#This Row],[profit]]</f>
        <v>3244.26</v>
      </c>
      <c r="P15032" s="3">
        <f>Table1[[#This Row],[sales]]*Table1[[#This Row],[quantity]]</f>
        <v>13316.550000000001</v>
      </c>
      <c r="Q15032" s="9">
        <f>Table1[[#This Row],[delivery_date]]-Table1[[#This Row],[order_date]]</f>
        <v>1</v>
      </c>
    </row>
    <row r="15033" spans="1:17" x14ac:dyDescent="0.35">
      <c r="A15033" t="s">
        <v>15064</v>
      </c>
      <c r="B15033" t="s">
        <v>13</v>
      </c>
      <c r="C15033" t="s">
        <v>20</v>
      </c>
      <c r="D15033" s="2">
        <v>1466.32</v>
      </c>
      <c r="E15033">
        <v>0.44</v>
      </c>
      <c r="F15033">
        <v>8</v>
      </c>
      <c r="G15033" s="1">
        <v>45234</v>
      </c>
      <c r="H15033" s="1">
        <v>45237</v>
      </c>
      <c r="I15033" t="s">
        <v>31</v>
      </c>
      <c r="J15033" t="s">
        <v>27</v>
      </c>
      <c r="K15033" s="2">
        <v>300.68</v>
      </c>
      <c r="L15033" t="s">
        <v>28</v>
      </c>
      <c r="M15033">
        <f>YEAR(Table1[[#This Row],[order_date]])</f>
        <v>2023</v>
      </c>
      <c r="N15033">
        <f>MONTH(Table1[[#This Row],[order_date]])</f>
        <v>11</v>
      </c>
      <c r="O15033" s="3">
        <f>Table1[[#This Row],[sales]]-Table1[[#This Row],[profit]]</f>
        <v>1165.6399999999999</v>
      </c>
      <c r="P15033" s="3">
        <f>Table1[[#This Row],[sales]]*Table1[[#This Row],[quantity]]</f>
        <v>11730.56</v>
      </c>
      <c r="Q15033" s="9">
        <f>Table1[[#This Row],[delivery_date]]-Table1[[#This Row],[order_date]]</f>
        <v>3</v>
      </c>
    </row>
    <row r="15034" spans="1:17" x14ac:dyDescent="0.35">
      <c r="A15034" t="s">
        <v>15065</v>
      </c>
      <c r="B15034" t="s">
        <v>19</v>
      </c>
      <c r="C15034" t="s">
        <v>14</v>
      </c>
      <c r="D15034" s="2">
        <v>683.72</v>
      </c>
      <c r="E15034">
        <v>0.2</v>
      </c>
      <c r="F15034">
        <v>5</v>
      </c>
      <c r="G15034" s="1">
        <v>45572</v>
      </c>
      <c r="H15034" s="1">
        <v>45574</v>
      </c>
      <c r="I15034" t="s">
        <v>31</v>
      </c>
      <c r="J15034" t="s">
        <v>22</v>
      </c>
      <c r="K15034" s="2">
        <v>185.67</v>
      </c>
      <c r="L15034" t="s">
        <v>23</v>
      </c>
      <c r="M15034">
        <f>YEAR(Table1[[#This Row],[order_date]])</f>
        <v>2024</v>
      </c>
      <c r="N15034">
        <f>MONTH(Table1[[#This Row],[order_date]])</f>
        <v>10</v>
      </c>
      <c r="O15034" s="3">
        <f>Table1[[#This Row],[sales]]-Table1[[#This Row],[profit]]</f>
        <v>498.05000000000007</v>
      </c>
      <c r="P15034" s="3">
        <f>Table1[[#This Row],[sales]]*Table1[[#This Row],[quantity]]</f>
        <v>3418.6000000000004</v>
      </c>
      <c r="Q15034" s="9">
        <f>Table1[[#This Row],[delivery_date]]-Table1[[#This Row],[order_date]]</f>
        <v>2</v>
      </c>
    </row>
    <row r="15035" spans="1:17" x14ac:dyDescent="0.35">
      <c r="A15035" t="s">
        <v>15066</v>
      </c>
      <c r="B15035" t="s">
        <v>41</v>
      </c>
      <c r="C15035" t="s">
        <v>14</v>
      </c>
      <c r="D15035" s="2">
        <v>1437.5</v>
      </c>
      <c r="E15035">
        <v>0.09</v>
      </c>
      <c r="F15035">
        <v>4</v>
      </c>
      <c r="G15035" s="1">
        <v>45636</v>
      </c>
      <c r="H15035" s="1">
        <v>45641</v>
      </c>
      <c r="I15035" t="s">
        <v>15</v>
      </c>
      <c r="J15035" t="s">
        <v>27</v>
      </c>
      <c r="K15035" s="2">
        <v>334.37</v>
      </c>
      <c r="L15035" t="s">
        <v>48</v>
      </c>
      <c r="M15035">
        <f>YEAR(Table1[[#This Row],[order_date]])</f>
        <v>2024</v>
      </c>
      <c r="N15035">
        <f>MONTH(Table1[[#This Row],[order_date]])</f>
        <v>12</v>
      </c>
      <c r="O15035" s="3">
        <f>Table1[[#This Row],[sales]]-Table1[[#This Row],[profit]]</f>
        <v>1103.1300000000001</v>
      </c>
      <c r="P15035" s="3">
        <f>Table1[[#This Row],[sales]]*Table1[[#This Row],[quantity]]</f>
        <v>5750</v>
      </c>
      <c r="Q15035" s="9">
        <f>Table1[[#This Row],[delivery_date]]-Table1[[#This Row],[order_date]]</f>
        <v>5</v>
      </c>
    </row>
    <row r="15036" spans="1:17" x14ac:dyDescent="0.35">
      <c r="A15036" t="s">
        <v>15067</v>
      </c>
      <c r="B15036" t="s">
        <v>19</v>
      </c>
      <c r="C15036" t="s">
        <v>36</v>
      </c>
      <c r="D15036" s="2">
        <v>3270.86</v>
      </c>
      <c r="E15036">
        <v>0.03</v>
      </c>
      <c r="F15036">
        <v>4</v>
      </c>
      <c r="G15036" s="1">
        <v>45102</v>
      </c>
      <c r="H15036" s="1">
        <v>45108</v>
      </c>
      <c r="I15036" t="s">
        <v>21</v>
      </c>
      <c r="J15036" t="s">
        <v>16</v>
      </c>
      <c r="K15036" s="2">
        <v>242.53</v>
      </c>
      <c r="L15036" t="s">
        <v>39</v>
      </c>
      <c r="M15036">
        <f>YEAR(Table1[[#This Row],[order_date]])</f>
        <v>2023</v>
      </c>
      <c r="N15036">
        <f>MONTH(Table1[[#This Row],[order_date]])</f>
        <v>6</v>
      </c>
      <c r="O15036" s="3">
        <f>Table1[[#This Row],[sales]]-Table1[[#This Row],[profit]]</f>
        <v>3028.33</v>
      </c>
      <c r="P15036" s="3">
        <f>Table1[[#This Row],[sales]]*Table1[[#This Row],[quantity]]</f>
        <v>13083.44</v>
      </c>
      <c r="Q15036" s="9">
        <f>Table1[[#This Row],[delivery_date]]-Table1[[#This Row],[order_date]]</f>
        <v>6</v>
      </c>
    </row>
    <row r="15037" spans="1:17" x14ac:dyDescent="0.35">
      <c r="A15037" t="s">
        <v>15068</v>
      </c>
      <c r="B15037" t="s">
        <v>25</v>
      </c>
      <c r="C15037" t="s">
        <v>14</v>
      </c>
      <c r="D15037" s="2">
        <v>1815.99</v>
      </c>
      <c r="E15037">
        <v>0.06</v>
      </c>
      <c r="F15037">
        <v>4</v>
      </c>
      <c r="G15037" s="1">
        <v>45624</v>
      </c>
      <c r="H15037" s="1">
        <v>45630</v>
      </c>
      <c r="I15037" t="s">
        <v>21</v>
      </c>
      <c r="J15037" t="s">
        <v>22</v>
      </c>
      <c r="K15037" s="2">
        <v>488.9</v>
      </c>
      <c r="L15037" t="s">
        <v>28</v>
      </c>
      <c r="M15037">
        <f>YEAR(Table1[[#This Row],[order_date]])</f>
        <v>2024</v>
      </c>
      <c r="N15037">
        <f>MONTH(Table1[[#This Row],[order_date]])</f>
        <v>11</v>
      </c>
      <c r="O15037" s="3">
        <f>Table1[[#This Row],[sales]]-Table1[[#This Row],[profit]]</f>
        <v>1327.0900000000001</v>
      </c>
      <c r="P15037" s="3">
        <f>Table1[[#This Row],[sales]]*Table1[[#This Row],[quantity]]</f>
        <v>7263.96</v>
      </c>
      <c r="Q15037" s="9">
        <f>Table1[[#This Row],[delivery_date]]-Table1[[#This Row],[order_date]]</f>
        <v>6</v>
      </c>
    </row>
    <row r="15038" spans="1:17" x14ac:dyDescent="0.35">
      <c r="A15038" t="s">
        <v>15069</v>
      </c>
      <c r="B15038" t="s">
        <v>41</v>
      </c>
      <c r="C15038" t="s">
        <v>36</v>
      </c>
      <c r="D15038" s="2">
        <v>4809.62</v>
      </c>
      <c r="E15038">
        <v>0.3</v>
      </c>
      <c r="F15038">
        <v>1</v>
      </c>
      <c r="G15038" s="1">
        <v>45027</v>
      </c>
      <c r="H15038" s="1">
        <v>45028</v>
      </c>
      <c r="I15038" t="s">
        <v>15</v>
      </c>
      <c r="J15038" t="s">
        <v>22</v>
      </c>
      <c r="K15038" s="2">
        <v>1142.46</v>
      </c>
      <c r="L15038" t="s">
        <v>23</v>
      </c>
      <c r="M15038">
        <f>YEAR(Table1[[#This Row],[order_date]])</f>
        <v>2023</v>
      </c>
      <c r="N15038">
        <f>MONTH(Table1[[#This Row],[order_date]])</f>
        <v>4</v>
      </c>
      <c r="O15038" s="3">
        <f>Table1[[#This Row],[sales]]-Table1[[#This Row],[profit]]</f>
        <v>3667.16</v>
      </c>
      <c r="P15038" s="3">
        <f>Table1[[#This Row],[sales]]*Table1[[#This Row],[quantity]]</f>
        <v>4809.62</v>
      </c>
      <c r="Q15038" s="9">
        <f>Table1[[#This Row],[delivery_date]]-Table1[[#This Row],[order_date]]</f>
        <v>1</v>
      </c>
    </row>
    <row r="15039" spans="1:17" x14ac:dyDescent="0.35">
      <c r="A15039" t="s">
        <v>15070</v>
      </c>
      <c r="B15039" t="s">
        <v>25</v>
      </c>
      <c r="C15039" t="s">
        <v>14</v>
      </c>
      <c r="D15039" s="2">
        <v>741.8</v>
      </c>
      <c r="E15039">
        <v>0.37</v>
      </c>
      <c r="F15039">
        <v>7</v>
      </c>
      <c r="G15039" s="1">
        <v>45144</v>
      </c>
      <c r="H15039" s="1">
        <v>45151</v>
      </c>
      <c r="I15039" t="s">
        <v>31</v>
      </c>
      <c r="J15039" t="s">
        <v>16</v>
      </c>
      <c r="K15039" s="2">
        <v>98.62</v>
      </c>
      <c r="L15039" t="s">
        <v>17</v>
      </c>
      <c r="M15039">
        <f>YEAR(Table1[[#This Row],[order_date]])</f>
        <v>2023</v>
      </c>
      <c r="N15039">
        <f>MONTH(Table1[[#This Row],[order_date]])</f>
        <v>8</v>
      </c>
      <c r="O15039" s="3">
        <f>Table1[[#This Row],[sales]]-Table1[[#This Row],[profit]]</f>
        <v>643.17999999999995</v>
      </c>
      <c r="P15039" s="3">
        <f>Table1[[#This Row],[sales]]*Table1[[#This Row],[quantity]]</f>
        <v>5192.5999999999995</v>
      </c>
      <c r="Q15039" s="9">
        <f>Table1[[#This Row],[delivery_date]]-Table1[[#This Row],[order_date]]</f>
        <v>7</v>
      </c>
    </row>
    <row r="15040" spans="1:17" x14ac:dyDescent="0.35">
      <c r="A15040" t="s">
        <v>15071</v>
      </c>
      <c r="B15040" t="s">
        <v>13</v>
      </c>
      <c r="C15040" t="s">
        <v>14</v>
      </c>
      <c r="D15040" s="2">
        <v>4952.68</v>
      </c>
      <c r="E15040">
        <v>0.08</v>
      </c>
      <c r="F15040">
        <v>4</v>
      </c>
      <c r="G15040" s="1">
        <v>45569</v>
      </c>
      <c r="H15040" s="1">
        <v>45575</v>
      </c>
      <c r="I15040" t="s">
        <v>31</v>
      </c>
      <c r="J15040" t="s">
        <v>16</v>
      </c>
      <c r="K15040" s="2">
        <v>423.52</v>
      </c>
      <c r="L15040" t="s">
        <v>28</v>
      </c>
      <c r="M15040">
        <f>YEAR(Table1[[#This Row],[order_date]])</f>
        <v>2024</v>
      </c>
      <c r="N15040">
        <f>MONTH(Table1[[#This Row],[order_date]])</f>
        <v>10</v>
      </c>
      <c r="O15040" s="3">
        <f>Table1[[#This Row],[sales]]-Table1[[#This Row],[profit]]</f>
        <v>4529.16</v>
      </c>
      <c r="P15040" s="3">
        <f>Table1[[#This Row],[sales]]*Table1[[#This Row],[quantity]]</f>
        <v>19810.72</v>
      </c>
      <c r="Q15040" s="9">
        <f>Table1[[#This Row],[delivery_date]]-Table1[[#This Row],[order_date]]</f>
        <v>6</v>
      </c>
    </row>
    <row r="15041" spans="1:17" x14ac:dyDescent="0.35">
      <c r="A15041" t="s">
        <v>15072</v>
      </c>
      <c r="B15041" t="s">
        <v>19</v>
      </c>
      <c r="C15041" t="s">
        <v>14</v>
      </c>
      <c r="D15041" s="2">
        <v>161.01</v>
      </c>
      <c r="E15041">
        <v>0.06</v>
      </c>
      <c r="F15041">
        <v>2</v>
      </c>
      <c r="G15041" s="1">
        <v>45278</v>
      </c>
      <c r="H15041" s="1">
        <v>45280</v>
      </c>
      <c r="I15041" t="s">
        <v>15</v>
      </c>
      <c r="J15041" t="s">
        <v>22</v>
      </c>
      <c r="K15041" s="2">
        <v>11.06</v>
      </c>
      <c r="L15041" t="s">
        <v>28</v>
      </c>
      <c r="M15041">
        <f>YEAR(Table1[[#This Row],[order_date]])</f>
        <v>2023</v>
      </c>
      <c r="N15041">
        <f>MONTH(Table1[[#This Row],[order_date]])</f>
        <v>12</v>
      </c>
      <c r="O15041" s="3">
        <f>Table1[[#This Row],[sales]]-Table1[[#This Row],[profit]]</f>
        <v>149.94999999999999</v>
      </c>
      <c r="P15041" s="3">
        <f>Table1[[#This Row],[sales]]*Table1[[#This Row],[quantity]]</f>
        <v>322.02</v>
      </c>
      <c r="Q15041" s="9">
        <f>Table1[[#This Row],[delivery_date]]-Table1[[#This Row],[order_date]]</f>
        <v>2</v>
      </c>
    </row>
    <row r="15042" spans="1:17" x14ac:dyDescent="0.35">
      <c r="A15042" t="s">
        <v>15073</v>
      </c>
      <c r="B15042" t="s">
        <v>13</v>
      </c>
      <c r="C15042" t="s">
        <v>36</v>
      </c>
      <c r="D15042" s="2">
        <v>2313.3000000000002</v>
      </c>
      <c r="E15042">
        <v>0.35</v>
      </c>
      <c r="F15042">
        <v>1</v>
      </c>
      <c r="G15042" s="1">
        <v>45100</v>
      </c>
      <c r="H15042" s="1">
        <v>45103</v>
      </c>
      <c r="I15042" t="s">
        <v>21</v>
      </c>
      <c r="J15042" t="s">
        <v>27</v>
      </c>
      <c r="K15042" s="2">
        <v>673.06</v>
      </c>
      <c r="L15042" t="s">
        <v>48</v>
      </c>
      <c r="M15042">
        <f>YEAR(Table1[[#This Row],[order_date]])</f>
        <v>2023</v>
      </c>
      <c r="N15042">
        <f>MONTH(Table1[[#This Row],[order_date]])</f>
        <v>6</v>
      </c>
      <c r="O15042" s="3">
        <f>Table1[[#This Row],[sales]]-Table1[[#This Row],[profit]]</f>
        <v>1640.2400000000002</v>
      </c>
      <c r="P15042" s="3">
        <f>Table1[[#This Row],[sales]]*Table1[[#This Row],[quantity]]</f>
        <v>2313.3000000000002</v>
      </c>
      <c r="Q15042" s="9">
        <f>Table1[[#This Row],[delivery_date]]-Table1[[#This Row],[order_date]]</f>
        <v>3</v>
      </c>
    </row>
    <row r="15043" spans="1:17" x14ac:dyDescent="0.35">
      <c r="A15043" t="s">
        <v>15074</v>
      </c>
      <c r="B15043" t="s">
        <v>41</v>
      </c>
      <c r="C15043" t="s">
        <v>36</v>
      </c>
      <c r="D15043" s="2">
        <v>1333.88</v>
      </c>
      <c r="E15043">
        <v>0.26</v>
      </c>
      <c r="F15043">
        <v>3</v>
      </c>
      <c r="G15043" s="1">
        <v>45072</v>
      </c>
      <c r="H15043" s="1">
        <v>45078</v>
      </c>
      <c r="I15043" t="s">
        <v>31</v>
      </c>
      <c r="J15043" t="s">
        <v>22</v>
      </c>
      <c r="K15043" s="2">
        <v>264.38</v>
      </c>
      <c r="L15043" t="s">
        <v>34</v>
      </c>
      <c r="M15043">
        <f>YEAR(Table1[[#This Row],[order_date]])</f>
        <v>2023</v>
      </c>
      <c r="N15043">
        <f>MONTH(Table1[[#This Row],[order_date]])</f>
        <v>5</v>
      </c>
      <c r="O15043" s="3">
        <f>Table1[[#This Row],[sales]]-Table1[[#This Row],[profit]]</f>
        <v>1069.5</v>
      </c>
      <c r="P15043" s="3">
        <f>Table1[[#This Row],[sales]]*Table1[[#This Row],[quantity]]</f>
        <v>4001.6400000000003</v>
      </c>
      <c r="Q15043" s="9">
        <f>Table1[[#This Row],[delivery_date]]-Table1[[#This Row],[order_date]]</f>
        <v>6</v>
      </c>
    </row>
    <row r="15044" spans="1:17" x14ac:dyDescent="0.35">
      <c r="A15044" t="s">
        <v>15075</v>
      </c>
      <c r="B15044" t="s">
        <v>25</v>
      </c>
      <c r="C15044" t="s">
        <v>26</v>
      </c>
      <c r="D15044" s="2">
        <v>2874.8</v>
      </c>
      <c r="E15044">
        <v>0.19</v>
      </c>
      <c r="F15044">
        <v>1</v>
      </c>
      <c r="G15044" s="1">
        <v>45110</v>
      </c>
      <c r="H15044" s="1">
        <v>45115</v>
      </c>
      <c r="I15044" t="s">
        <v>21</v>
      </c>
      <c r="J15044" t="s">
        <v>16</v>
      </c>
      <c r="K15044" s="2">
        <v>189.24</v>
      </c>
      <c r="L15044" t="s">
        <v>17</v>
      </c>
      <c r="M15044">
        <f>YEAR(Table1[[#This Row],[order_date]])</f>
        <v>2023</v>
      </c>
      <c r="N15044">
        <f>MONTH(Table1[[#This Row],[order_date]])</f>
        <v>7</v>
      </c>
      <c r="O15044" s="3">
        <f>Table1[[#This Row],[sales]]-Table1[[#This Row],[profit]]</f>
        <v>2685.5600000000004</v>
      </c>
      <c r="P15044" s="3">
        <f>Table1[[#This Row],[sales]]*Table1[[#This Row],[quantity]]</f>
        <v>2874.8</v>
      </c>
      <c r="Q15044" s="9">
        <f>Table1[[#This Row],[delivery_date]]-Table1[[#This Row],[order_date]]</f>
        <v>5</v>
      </c>
    </row>
    <row r="15045" spans="1:17" x14ac:dyDescent="0.35">
      <c r="A15045" t="s">
        <v>15076</v>
      </c>
      <c r="B15045" t="s">
        <v>41</v>
      </c>
      <c r="C15045" t="s">
        <v>33</v>
      </c>
      <c r="D15045" s="2">
        <v>573.1</v>
      </c>
      <c r="E15045">
        <v>0.36</v>
      </c>
      <c r="F15045">
        <v>5</v>
      </c>
      <c r="G15045" s="1">
        <v>45343</v>
      </c>
      <c r="H15045" s="1">
        <v>45350</v>
      </c>
      <c r="I15045" t="s">
        <v>15</v>
      </c>
      <c r="J15045" t="s">
        <v>22</v>
      </c>
      <c r="K15045" s="2">
        <v>32.200000000000003</v>
      </c>
      <c r="L15045" t="s">
        <v>28</v>
      </c>
      <c r="M15045">
        <f>YEAR(Table1[[#This Row],[order_date]])</f>
        <v>2024</v>
      </c>
      <c r="N15045">
        <f>MONTH(Table1[[#This Row],[order_date]])</f>
        <v>2</v>
      </c>
      <c r="O15045" s="3">
        <f>Table1[[#This Row],[sales]]-Table1[[#This Row],[profit]]</f>
        <v>540.9</v>
      </c>
      <c r="P15045" s="3">
        <f>Table1[[#This Row],[sales]]*Table1[[#This Row],[quantity]]</f>
        <v>2865.5</v>
      </c>
      <c r="Q15045" s="9">
        <f>Table1[[#This Row],[delivery_date]]-Table1[[#This Row],[order_date]]</f>
        <v>7</v>
      </c>
    </row>
    <row r="15046" spans="1:17" x14ac:dyDescent="0.35">
      <c r="A15046" t="s">
        <v>15077</v>
      </c>
      <c r="B15046" t="s">
        <v>13</v>
      </c>
      <c r="C15046" t="s">
        <v>33</v>
      </c>
      <c r="D15046" s="2">
        <v>4391.53</v>
      </c>
      <c r="E15046">
        <v>0.23</v>
      </c>
      <c r="F15046">
        <v>6</v>
      </c>
      <c r="G15046" s="1">
        <v>45071</v>
      </c>
      <c r="H15046" s="1">
        <v>45076</v>
      </c>
      <c r="I15046" t="s">
        <v>31</v>
      </c>
      <c r="J15046" t="s">
        <v>16</v>
      </c>
      <c r="K15046" s="2">
        <v>337.84</v>
      </c>
      <c r="L15046" t="s">
        <v>39</v>
      </c>
      <c r="M15046">
        <f>YEAR(Table1[[#This Row],[order_date]])</f>
        <v>2023</v>
      </c>
      <c r="N15046">
        <f>MONTH(Table1[[#This Row],[order_date]])</f>
        <v>5</v>
      </c>
      <c r="O15046" s="3">
        <f>Table1[[#This Row],[sales]]-Table1[[#This Row],[profit]]</f>
        <v>4053.6899999999996</v>
      </c>
      <c r="P15046" s="3">
        <f>Table1[[#This Row],[sales]]*Table1[[#This Row],[quantity]]</f>
        <v>26349.18</v>
      </c>
      <c r="Q15046" s="9">
        <f>Table1[[#This Row],[delivery_date]]-Table1[[#This Row],[order_date]]</f>
        <v>5</v>
      </c>
    </row>
    <row r="15047" spans="1:17" x14ac:dyDescent="0.35">
      <c r="A15047" t="s">
        <v>15078</v>
      </c>
      <c r="B15047" t="s">
        <v>19</v>
      </c>
      <c r="C15047" t="s">
        <v>33</v>
      </c>
      <c r="D15047" s="2">
        <v>768.98</v>
      </c>
      <c r="E15047">
        <v>0.23</v>
      </c>
      <c r="F15047">
        <v>6</v>
      </c>
      <c r="G15047" s="1">
        <v>45002</v>
      </c>
      <c r="H15047" s="1">
        <v>45003</v>
      </c>
      <c r="I15047" t="s">
        <v>15</v>
      </c>
      <c r="J15047" t="s">
        <v>22</v>
      </c>
      <c r="K15047" s="2">
        <v>170.03</v>
      </c>
      <c r="L15047" t="s">
        <v>23</v>
      </c>
      <c r="M15047">
        <f>YEAR(Table1[[#This Row],[order_date]])</f>
        <v>2023</v>
      </c>
      <c r="N15047">
        <f>MONTH(Table1[[#This Row],[order_date]])</f>
        <v>3</v>
      </c>
      <c r="O15047" s="3">
        <f>Table1[[#This Row],[sales]]-Table1[[#This Row],[profit]]</f>
        <v>598.95000000000005</v>
      </c>
      <c r="P15047" s="3">
        <f>Table1[[#This Row],[sales]]*Table1[[#This Row],[quantity]]</f>
        <v>4613.88</v>
      </c>
      <c r="Q15047" s="9">
        <f>Table1[[#This Row],[delivery_date]]-Table1[[#This Row],[order_date]]</f>
        <v>1</v>
      </c>
    </row>
    <row r="15048" spans="1:17" x14ac:dyDescent="0.35">
      <c r="A15048" t="s">
        <v>15079</v>
      </c>
      <c r="B15048" t="s">
        <v>19</v>
      </c>
      <c r="C15048" t="s">
        <v>14</v>
      </c>
      <c r="D15048" s="2">
        <v>2978.21</v>
      </c>
      <c r="E15048">
        <v>0.01</v>
      </c>
      <c r="F15048">
        <v>6</v>
      </c>
      <c r="G15048" s="1">
        <v>45651</v>
      </c>
      <c r="H15048" s="1">
        <v>45656</v>
      </c>
      <c r="I15048" t="s">
        <v>21</v>
      </c>
      <c r="J15048" t="s">
        <v>16</v>
      </c>
      <c r="K15048" s="2">
        <v>304.7</v>
      </c>
      <c r="L15048" t="s">
        <v>34</v>
      </c>
      <c r="M15048">
        <f>YEAR(Table1[[#This Row],[order_date]])</f>
        <v>2024</v>
      </c>
      <c r="N15048">
        <f>MONTH(Table1[[#This Row],[order_date]])</f>
        <v>12</v>
      </c>
      <c r="O15048" s="3">
        <f>Table1[[#This Row],[sales]]-Table1[[#This Row],[profit]]</f>
        <v>2673.51</v>
      </c>
      <c r="P15048" s="3">
        <f>Table1[[#This Row],[sales]]*Table1[[#This Row],[quantity]]</f>
        <v>17869.260000000002</v>
      </c>
      <c r="Q15048" s="9">
        <f>Table1[[#This Row],[delivery_date]]-Table1[[#This Row],[order_date]]</f>
        <v>5</v>
      </c>
    </row>
    <row r="15049" spans="1:17" x14ac:dyDescent="0.35">
      <c r="A15049" t="s">
        <v>15080</v>
      </c>
      <c r="B15049" t="s">
        <v>41</v>
      </c>
      <c r="C15049" t="s">
        <v>33</v>
      </c>
      <c r="D15049" s="2">
        <v>263.39999999999998</v>
      </c>
      <c r="E15049">
        <v>0.16</v>
      </c>
      <c r="F15049">
        <v>7</v>
      </c>
      <c r="G15049" s="1">
        <v>45312</v>
      </c>
      <c r="H15049" s="1">
        <v>45314</v>
      </c>
      <c r="I15049" t="s">
        <v>21</v>
      </c>
      <c r="J15049" t="s">
        <v>22</v>
      </c>
      <c r="K15049" s="2">
        <v>47.09</v>
      </c>
      <c r="L15049" t="s">
        <v>34</v>
      </c>
      <c r="M15049">
        <f>YEAR(Table1[[#This Row],[order_date]])</f>
        <v>2024</v>
      </c>
      <c r="N15049">
        <f>MONTH(Table1[[#This Row],[order_date]])</f>
        <v>1</v>
      </c>
      <c r="O15049" s="3">
        <f>Table1[[#This Row],[sales]]-Table1[[#This Row],[profit]]</f>
        <v>216.30999999999997</v>
      </c>
      <c r="P15049" s="3">
        <f>Table1[[#This Row],[sales]]*Table1[[#This Row],[quantity]]</f>
        <v>1843.7999999999997</v>
      </c>
      <c r="Q15049" s="9">
        <f>Table1[[#This Row],[delivery_date]]-Table1[[#This Row],[order_date]]</f>
        <v>2</v>
      </c>
    </row>
    <row r="15050" spans="1:17" x14ac:dyDescent="0.35">
      <c r="A15050" t="s">
        <v>15081</v>
      </c>
      <c r="B15050" t="s">
        <v>41</v>
      </c>
      <c r="C15050" t="s">
        <v>36</v>
      </c>
      <c r="D15050" s="2">
        <v>1623.86</v>
      </c>
      <c r="E15050">
        <v>0</v>
      </c>
      <c r="F15050">
        <v>1</v>
      </c>
      <c r="G15050" s="1">
        <v>45080</v>
      </c>
      <c r="H15050" s="1">
        <v>45084</v>
      </c>
      <c r="I15050" t="s">
        <v>21</v>
      </c>
      <c r="J15050" t="s">
        <v>27</v>
      </c>
      <c r="K15050" s="2">
        <v>418.85</v>
      </c>
      <c r="L15050" t="s">
        <v>28</v>
      </c>
      <c r="M15050">
        <f>YEAR(Table1[[#This Row],[order_date]])</f>
        <v>2023</v>
      </c>
      <c r="N15050">
        <f>MONTH(Table1[[#This Row],[order_date]])</f>
        <v>6</v>
      </c>
      <c r="O15050" s="3">
        <f>Table1[[#This Row],[sales]]-Table1[[#This Row],[profit]]</f>
        <v>1205.0099999999998</v>
      </c>
      <c r="P15050" s="3">
        <f>Table1[[#This Row],[sales]]*Table1[[#This Row],[quantity]]</f>
        <v>1623.86</v>
      </c>
      <c r="Q15050" s="9">
        <f>Table1[[#This Row],[delivery_date]]-Table1[[#This Row],[order_date]]</f>
        <v>4</v>
      </c>
    </row>
    <row r="15051" spans="1:17" x14ac:dyDescent="0.35">
      <c r="A15051" t="s">
        <v>15082</v>
      </c>
      <c r="B15051" t="s">
        <v>25</v>
      </c>
      <c r="C15051" t="s">
        <v>26</v>
      </c>
      <c r="D15051" s="2">
        <v>833.64</v>
      </c>
      <c r="E15051">
        <v>0.46</v>
      </c>
      <c r="F15051">
        <v>4</v>
      </c>
      <c r="G15051" s="1">
        <v>45093</v>
      </c>
      <c r="H15051" s="1">
        <v>45095</v>
      </c>
      <c r="I15051" t="s">
        <v>15</v>
      </c>
      <c r="J15051" t="s">
        <v>16</v>
      </c>
      <c r="K15051" s="2">
        <v>201.75</v>
      </c>
      <c r="L15051" t="s">
        <v>34</v>
      </c>
      <c r="M15051">
        <f>YEAR(Table1[[#This Row],[order_date]])</f>
        <v>2023</v>
      </c>
      <c r="N15051">
        <f>MONTH(Table1[[#This Row],[order_date]])</f>
        <v>6</v>
      </c>
      <c r="O15051" s="3">
        <f>Table1[[#This Row],[sales]]-Table1[[#This Row],[profit]]</f>
        <v>631.89</v>
      </c>
      <c r="P15051" s="3">
        <f>Table1[[#This Row],[sales]]*Table1[[#This Row],[quantity]]</f>
        <v>3334.56</v>
      </c>
      <c r="Q15051" s="9">
        <f>Table1[[#This Row],[delivery_date]]-Table1[[#This Row],[order_date]]</f>
        <v>2</v>
      </c>
    </row>
    <row r="15052" spans="1:17" x14ac:dyDescent="0.35">
      <c r="A15052" t="s">
        <v>15083</v>
      </c>
      <c r="B15052" t="s">
        <v>13</v>
      </c>
      <c r="C15052" t="s">
        <v>20</v>
      </c>
      <c r="D15052" s="2">
        <v>4891.45</v>
      </c>
      <c r="E15052">
        <v>0.15</v>
      </c>
      <c r="F15052">
        <v>9</v>
      </c>
      <c r="G15052" s="1">
        <v>45373</v>
      </c>
      <c r="H15052" s="1">
        <v>45376</v>
      </c>
      <c r="I15052" t="s">
        <v>15</v>
      </c>
      <c r="J15052" t="s">
        <v>16</v>
      </c>
      <c r="K15052" s="2">
        <v>733.06</v>
      </c>
      <c r="L15052" t="s">
        <v>34</v>
      </c>
      <c r="M15052">
        <f>YEAR(Table1[[#This Row],[order_date]])</f>
        <v>2024</v>
      </c>
      <c r="N15052">
        <f>MONTH(Table1[[#This Row],[order_date]])</f>
        <v>3</v>
      </c>
      <c r="O15052" s="3">
        <f>Table1[[#This Row],[sales]]-Table1[[#This Row],[profit]]</f>
        <v>4158.3899999999994</v>
      </c>
      <c r="P15052" s="3">
        <f>Table1[[#This Row],[sales]]*Table1[[#This Row],[quantity]]</f>
        <v>44023.049999999996</v>
      </c>
      <c r="Q15052" s="9">
        <f>Table1[[#This Row],[delivery_date]]-Table1[[#This Row],[order_date]]</f>
        <v>3</v>
      </c>
    </row>
    <row r="15053" spans="1:17" x14ac:dyDescent="0.35">
      <c r="A15053" t="s">
        <v>15084</v>
      </c>
      <c r="B15053" t="s">
        <v>41</v>
      </c>
      <c r="C15053" t="s">
        <v>26</v>
      </c>
      <c r="D15053" s="2">
        <v>158.9</v>
      </c>
      <c r="E15053">
        <v>0.09</v>
      </c>
      <c r="F15053">
        <v>2</v>
      </c>
      <c r="G15053" s="1">
        <v>45327</v>
      </c>
      <c r="H15053" s="1">
        <v>45333</v>
      </c>
      <c r="I15053" t="s">
        <v>31</v>
      </c>
      <c r="J15053" t="s">
        <v>27</v>
      </c>
      <c r="K15053" s="2">
        <v>41.4</v>
      </c>
      <c r="L15053" t="s">
        <v>23</v>
      </c>
      <c r="M15053">
        <f>YEAR(Table1[[#This Row],[order_date]])</f>
        <v>2024</v>
      </c>
      <c r="N15053">
        <f>MONTH(Table1[[#This Row],[order_date]])</f>
        <v>2</v>
      </c>
      <c r="O15053" s="3">
        <f>Table1[[#This Row],[sales]]-Table1[[#This Row],[profit]]</f>
        <v>117.5</v>
      </c>
      <c r="P15053" s="3">
        <f>Table1[[#This Row],[sales]]*Table1[[#This Row],[quantity]]</f>
        <v>317.8</v>
      </c>
      <c r="Q15053" s="9">
        <f>Table1[[#This Row],[delivery_date]]-Table1[[#This Row],[order_date]]</f>
        <v>6</v>
      </c>
    </row>
    <row r="15054" spans="1:17" x14ac:dyDescent="0.35">
      <c r="A15054" t="s">
        <v>15085</v>
      </c>
      <c r="B15054" t="s">
        <v>25</v>
      </c>
      <c r="C15054" t="s">
        <v>33</v>
      </c>
      <c r="D15054" s="2">
        <v>1826.74</v>
      </c>
      <c r="E15054">
        <v>0.05</v>
      </c>
      <c r="F15054">
        <v>8</v>
      </c>
      <c r="G15054" s="1">
        <v>45042</v>
      </c>
      <c r="H15054" s="1">
        <v>45047</v>
      </c>
      <c r="I15054" t="s">
        <v>21</v>
      </c>
      <c r="J15054" t="s">
        <v>27</v>
      </c>
      <c r="K15054" s="2">
        <v>232.56</v>
      </c>
      <c r="L15054" t="s">
        <v>28</v>
      </c>
      <c r="M15054">
        <f>YEAR(Table1[[#This Row],[order_date]])</f>
        <v>2023</v>
      </c>
      <c r="N15054">
        <f>MONTH(Table1[[#This Row],[order_date]])</f>
        <v>4</v>
      </c>
      <c r="O15054" s="3">
        <f>Table1[[#This Row],[sales]]-Table1[[#This Row],[profit]]</f>
        <v>1594.18</v>
      </c>
      <c r="P15054" s="3">
        <f>Table1[[#This Row],[sales]]*Table1[[#This Row],[quantity]]</f>
        <v>14613.92</v>
      </c>
      <c r="Q15054" s="9">
        <f>Table1[[#This Row],[delivery_date]]-Table1[[#This Row],[order_date]]</f>
        <v>5</v>
      </c>
    </row>
    <row r="15055" spans="1:17" x14ac:dyDescent="0.35">
      <c r="A15055" t="s">
        <v>15086</v>
      </c>
      <c r="B15055" t="s">
        <v>41</v>
      </c>
      <c r="C15055" t="s">
        <v>33</v>
      </c>
      <c r="D15055" s="2">
        <v>1583.6</v>
      </c>
      <c r="E15055">
        <v>0.02</v>
      </c>
      <c r="F15055">
        <v>7</v>
      </c>
      <c r="G15055" s="1">
        <v>45026</v>
      </c>
      <c r="H15055" s="1">
        <v>45029</v>
      </c>
      <c r="I15055" t="s">
        <v>15</v>
      </c>
      <c r="J15055" t="s">
        <v>27</v>
      </c>
      <c r="K15055" s="2">
        <v>176.98</v>
      </c>
      <c r="L15055" t="s">
        <v>23</v>
      </c>
      <c r="M15055">
        <f>YEAR(Table1[[#This Row],[order_date]])</f>
        <v>2023</v>
      </c>
      <c r="N15055">
        <f>MONTH(Table1[[#This Row],[order_date]])</f>
        <v>4</v>
      </c>
      <c r="O15055" s="3">
        <f>Table1[[#This Row],[sales]]-Table1[[#This Row],[profit]]</f>
        <v>1406.62</v>
      </c>
      <c r="P15055" s="3">
        <f>Table1[[#This Row],[sales]]*Table1[[#This Row],[quantity]]</f>
        <v>11085.199999999999</v>
      </c>
      <c r="Q15055" s="9">
        <f>Table1[[#This Row],[delivery_date]]-Table1[[#This Row],[order_date]]</f>
        <v>3</v>
      </c>
    </row>
    <row r="15056" spans="1:17" x14ac:dyDescent="0.35">
      <c r="A15056" t="s">
        <v>15087</v>
      </c>
      <c r="B15056" t="s">
        <v>19</v>
      </c>
      <c r="C15056" t="s">
        <v>36</v>
      </c>
      <c r="D15056" s="2">
        <v>3321.13</v>
      </c>
      <c r="E15056">
        <v>0.44</v>
      </c>
      <c r="F15056">
        <v>7</v>
      </c>
      <c r="G15056" s="1">
        <v>44960</v>
      </c>
      <c r="H15056" s="1">
        <v>44963</v>
      </c>
      <c r="I15056" t="s">
        <v>21</v>
      </c>
      <c r="J15056" t="s">
        <v>27</v>
      </c>
      <c r="K15056" s="2">
        <v>791.81</v>
      </c>
      <c r="L15056" t="s">
        <v>48</v>
      </c>
      <c r="M15056">
        <f>YEAR(Table1[[#This Row],[order_date]])</f>
        <v>2023</v>
      </c>
      <c r="N15056">
        <f>MONTH(Table1[[#This Row],[order_date]])</f>
        <v>2</v>
      </c>
      <c r="O15056" s="3">
        <f>Table1[[#This Row],[sales]]-Table1[[#This Row],[profit]]</f>
        <v>2529.3200000000002</v>
      </c>
      <c r="P15056" s="3">
        <f>Table1[[#This Row],[sales]]*Table1[[#This Row],[quantity]]</f>
        <v>23247.91</v>
      </c>
      <c r="Q15056" s="9">
        <f>Table1[[#This Row],[delivery_date]]-Table1[[#This Row],[order_date]]</f>
        <v>3</v>
      </c>
    </row>
    <row r="15057" spans="1:17" x14ac:dyDescent="0.35">
      <c r="A15057" t="s">
        <v>15088</v>
      </c>
      <c r="B15057" t="s">
        <v>25</v>
      </c>
      <c r="C15057" t="s">
        <v>26</v>
      </c>
      <c r="D15057" s="2">
        <v>376.25</v>
      </c>
      <c r="E15057">
        <v>0.08</v>
      </c>
      <c r="F15057">
        <v>3</v>
      </c>
      <c r="G15057" s="1">
        <v>45457</v>
      </c>
      <c r="H15057" s="1">
        <v>45462</v>
      </c>
      <c r="I15057" t="s">
        <v>21</v>
      </c>
      <c r="J15057" t="s">
        <v>27</v>
      </c>
      <c r="K15057" s="2">
        <v>65.55</v>
      </c>
      <c r="L15057" t="s">
        <v>39</v>
      </c>
      <c r="M15057">
        <f>YEAR(Table1[[#This Row],[order_date]])</f>
        <v>2024</v>
      </c>
      <c r="N15057">
        <f>MONTH(Table1[[#This Row],[order_date]])</f>
        <v>6</v>
      </c>
      <c r="O15057" s="3">
        <f>Table1[[#This Row],[sales]]-Table1[[#This Row],[profit]]</f>
        <v>310.7</v>
      </c>
      <c r="P15057" s="3">
        <f>Table1[[#This Row],[sales]]*Table1[[#This Row],[quantity]]</f>
        <v>1128.75</v>
      </c>
      <c r="Q15057" s="9">
        <f>Table1[[#This Row],[delivery_date]]-Table1[[#This Row],[order_date]]</f>
        <v>5</v>
      </c>
    </row>
    <row r="15058" spans="1:17" x14ac:dyDescent="0.35">
      <c r="A15058" t="s">
        <v>15089</v>
      </c>
      <c r="B15058" t="s">
        <v>25</v>
      </c>
      <c r="C15058" t="s">
        <v>36</v>
      </c>
      <c r="D15058" s="2">
        <v>4072.03</v>
      </c>
      <c r="E15058">
        <v>0.31</v>
      </c>
      <c r="F15058">
        <v>2</v>
      </c>
      <c r="G15058" s="1">
        <v>45342</v>
      </c>
      <c r="H15058" s="1">
        <v>45346</v>
      </c>
      <c r="I15058" t="s">
        <v>21</v>
      </c>
      <c r="J15058" t="s">
        <v>27</v>
      </c>
      <c r="K15058" s="2">
        <v>1168.56</v>
      </c>
      <c r="L15058" t="s">
        <v>17</v>
      </c>
      <c r="M15058">
        <f>YEAR(Table1[[#This Row],[order_date]])</f>
        <v>2024</v>
      </c>
      <c r="N15058">
        <f>MONTH(Table1[[#This Row],[order_date]])</f>
        <v>2</v>
      </c>
      <c r="O15058" s="3">
        <f>Table1[[#This Row],[sales]]-Table1[[#This Row],[profit]]</f>
        <v>2903.4700000000003</v>
      </c>
      <c r="P15058" s="3">
        <f>Table1[[#This Row],[sales]]*Table1[[#This Row],[quantity]]</f>
        <v>8144.06</v>
      </c>
      <c r="Q15058" s="9">
        <f>Table1[[#This Row],[delivery_date]]-Table1[[#This Row],[order_date]]</f>
        <v>4</v>
      </c>
    </row>
    <row r="15059" spans="1:17" x14ac:dyDescent="0.35">
      <c r="A15059" t="s">
        <v>15090</v>
      </c>
      <c r="B15059" t="s">
        <v>41</v>
      </c>
      <c r="C15059" t="s">
        <v>36</v>
      </c>
      <c r="D15059" s="2">
        <v>2385.9699999999998</v>
      </c>
      <c r="E15059">
        <v>0.33</v>
      </c>
      <c r="F15059">
        <v>2</v>
      </c>
      <c r="G15059" s="1">
        <v>45524</v>
      </c>
      <c r="H15059" s="1">
        <v>45526</v>
      </c>
      <c r="I15059" t="s">
        <v>21</v>
      </c>
      <c r="J15059" t="s">
        <v>22</v>
      </c>
      <c r="K15059" s="2">
        <v>280.61</v>
      </c>
      <c r="L15059" t="s">
        <v>48</v>
      </c>
      <c r="M15059">
        <f>YEAR(Table1[[#This Row],[order_date]])</f>
        <v>2024</v>
      </c>
      <c r="N15059">
        <f>MONTH(Table1[[#This Row],[order_date]])</f>
        <v>8</v>
      </c>
      <c r="O15059" s="3">
        <f>Table1[[#This Row],[sales]]-Table1[[#This Row],[profit]]</f>
        <v>2105.3599999999997</v>
      </c>
      <c r="P15059" s="3">
        <f>Table1[[#This Row],[sales]]*Table1[[#This Row],[quantity]]</f>
        <v>4771.9399999999996</v>
      </c>
      <c r="Q15059" s="9">
        <f>Table1[[#This Row],[delivery_date]]-Table1[[#This Row],[order_date]]</f>
        <v>2</v>
      </c>
    </row>
    <row r="15060" spans="1:17" x14ac:dyDescent="0.35">
      <c r="A15060" t="s">
        <v>15091</v>
      </c>
      <c r="B15060" t="s">
        <v>13</v>
      </c>
      <c r="C15060" t="s">
        <v>20</v>
      </c>
      <c r="D15060" s="2">
        <v>2318.59</v>
      </c>
      <c r="E15060">
        <v>0.16</v>
      </c>
      <c r="F15060">
        <v>3</v>
      </c>
      <c r="G15060" s="1">
        <v>45424</v>
      </c>
      <c r="H15060" s="1">
        <v>45427</v>
      </c>
      <c r="I15060" t="s">
        <v>21</v>
      </c>
      <c r="J15060" t="s">
        <v>22</v>
      </c>
      <c r="K15060" s="2">
        <v>422.97</v>
      </c>
      <c r="L15060" t="s">
        <v>17</v>
      </c>
      <c r="M15060">
        <f>YEAR(Table1[[#This Row],[order_date]])</f>
        <v>2024</v>
      </c>
      <c r="N15060">
        <f>MONTH(Table1[[#This Row],[order_date]])</f>
        <v>5</v>
      </c>
      <c r="O15060" s="3">
        <f>Table1[[#This Row],[sales]]-Table1[[#This Row],[profit]]</f>
        <v>1895.6200000000001</v>
      </c>
      <c r="P15060" s="3">
        <f>Table1[[#This Row],[sales]]*Table1[[#This Row],[quantity]]</f>
        <v>6955.77</v>
      </c>
      <c r="Q15060" s="9">
        <f>Table1[[#This Row],[delivery_date]]-Table1[[#This Row],[order_date]]</f>
        <v>3</v>
      </c>
    </row>
    <row r="15061" spans="1:17" x14ac:dyDescent="0.35">
      <c r="A15061" t="s">
        <v>15092</v>
      </c>
      <c r="B15061" t="s">
        <v>19</v>
      </c>
      <c r="C15061" t="s">
        <v>36</v>
      </c>
      <c r="D15061" s="2">
        <v>1211.27</v>
      </c>
      <c r="E15061">
        <v>0.42</v>
      </c>
      <c r="F15061">
        <v>3</v>
      </c>
      <c r="G15061" s="1">
        <v>45304</v>
      </c>
      <c r="H15061" s="1">
        <v>45306</v>
      </c>
      <c r="I15061" t="s">
        <v>31</v>
      </c>
      <c r="J15061" t="s">
        <v>22</v>
      </c>
      <c r="K15061" s="2">
        <v>121.89</v>
      </c>
      <c r="L15061" t="s">
        <v>28</v>
      </c>
      <c r="M15061">
        <f>YEAR(Table1[[#This Row],[order_date]])</f>
        <v>2024</v>
      </c>
      <c r="N15061">
        <f>MONTH(Table1[[#This Row],[order_date]])</f>
        <v>1</v>
      </c>
      <c r="O15061" s="3">
        <f>Table1[[#This Row],[sales]]-Table1[[#This Row],[profit]]</f>
        <v>1089.3799999999999</v>
      </c>
      <c r="P15061" s="3">
        <f>Table1[[#This Row],[sales]]*Table1[[#This Row],[quantity]]</f>
        <v>3633.81</v>
      </c>
      <c r="Q15061" s="9">
        <f>Table1[[#This Row],[delivery_date]]-Table1[[#This Row],[order_date]]</f>
        <v>2</v>
      </c>
    </row>
    <row r="15062" spans="1:17" x14ac:dyDescent="0.35">
      <c r="A15062" t="s">
        <v>15093</v>
      </c>
      <c r="B15062" t="s">
        <v>13</v>
      </c>
      <c r="C15062" t="s">
        <v>36</v>
      </c>
      <c r="D15062" s="2">
        <v>2501.23</v>
      </c>
      <c r="E15062">
        <v>0.11</v>
      </c>
      <c r="F15062">
        <v>2</v>
      </c>
      <c r="G15062" s="1">
        <v>45008</v>
      </c>
      <c r="H15062" s="1">
        <v>45011</v>
      </c>
      <c r="I15062" t="s">
        <v>21</v>
      </c>
      <c r="J15062" t="s">
        <v>16</v>
      </c>
      <c r="K15062" s="2">
        <v>175.25</v>
      </c>
      <c r="L15062" t="s">
        <v>23</v>
      </c>
      <c r="M15062">
        <f>YEAR(Table1[[#This Row],[order_date]])</f>
        <v>2023</v>
      </c>
      <c r="N15062">
        <f>MONTH(Table1[[#This Row],[order_date]])</f>
        <v>3</v>
      </c>
      <c r="O15062" s="3">
        <f>Table1[[#This Row],[sales]]-Table1[[#This Row],[profit]]</f>
        <v>2325.98</v>
      </c>
      <c r="P15062" s="3">
        <f>Table1[[#This Row],[sales]]*Table1[[#This Row],[quantity]]</f>
        <v>5002.46</v>
      </c>
      <c r="Q15062" s="9">
        <f>Table1[[#This Row],[delivery_date]]-Table1[[#This Row],[order_date]]</f>
        <v>3</v>
      </c>
    </row>
    <row r="15063" spans="1:17" x14ac:dyDescent="0.35">
      <c r="A15063" t="s">
        <v>15094</v>
      </c>
      <c r="B15063" t="s">
        <v>25</v>
      </c>
      <c r="C15063" t="s">
        <v>20</v>
      </c>
      <c r="D15063" s="2">
        <v>1883.08</v>
      </c>
      <c r="E15063">
        <v>0.04</v>
      </c>
      <c r="F15063">
        <v>7</v>
      </c>
      <c r="G15063" s="1">
        <v>45415</v>
      </c>
      <c r="H15063" s="1">
        <v>45420</v>
      </c>
      <c r="I15063" t="s">
        <v>15</v>
      </c>
      <c r="J15063" t="s">
        <v>16</v>
      </c>
      <c r="K15063" s="2">
        <v>182.51</v>
      </c>
      <c r="L15063" t="s">
        <v>23</v>
      </c>
      <c r="M15063">
        <f>YEAR(Table1[[#This Row],[order_date]])</f>
        <v>2024</v>
      </c>
      <c r="N15063">
        <f>MONTH(Table1[[#This Row],[order_date]])</f>
        <v>5</v>
      </c>
      <c r="O15063" s="3">
        <f>Table1[[#This Row],[sales]]-Table1[[#This Row],[profit]]</f>
        <v>1700.57</v>
      </c>
      <c r="P15063" s="3">
        <f>Table1[[#This Row],[sales]]*Table1[[#This Row],[quantity]]</f>
        <v>13181.56</v>
      </c>
      <c r="Q15063" s="9">
        <f>Table1[[#This Row],[delivery_date]]-Table1[[#This Row],[order_date]]</f>
        <v>5</v>
      </c>
    </row>
    <row r="15064" spans="1:17" x14ac:dyDescent="0.35">
      <c r="A15064" t="s">
        <v>15095</v>
      </c>
      <c r="B15064" t="s">
        <v>13</v>
      </c>
      <c r="C15064" t="s">
        <v>14</v>
      </c>
      <c r="D15064" s="2">
        <v>1301.17</v>
      </c>
      <c r="E15064">
        <v>0.03</v>
      </c>
      <c r="F15064">
        <v>2</v>
      </c>
      <c r="G15064" s="1">
        <v>45248</v>
      </c>
      <c r="H15064" s="1">
        <v>45253</v>
      </c>
      <c r="I15064" t="s">
        <v>15</v>
      </c>
      <c r="J15064" t="s">
        <v>27</v>
      </c>
      <c r="K15064" s="2">
        <v>84.25</v>
      </c>
      <c r="L15064" t="s">
        <v>17</v>
      </c>
      <c r="M15064">
        <f>YEAR(Table1[[#This Row],[order_date]])</f>
        <v>2023</v>
      </c>
      <c r="N15064">
        <f>MONTH(Table1[[#This Row],[order_date]])</f>
        <v>11</v>
      </c>
      <c r="O15064" s="3">
        <f>Table1[[#This Row],[sales]]-Table1[[#This Row],[profit]]</f>
        <v>1216.92</v>
      </c>
      <c r="P15064" s="3">
        <f>Table1[[#This Row],[sales]]*Table1[[#This Row],[quantity]]</f>
        <v>2602.34</v>
      </c>
      <c r="Q15064" s="9">
        <f>Table1[[#This Row],[delivery_date]]-Table1[[#This Row],[order_date]]</f>
        <v>5</v>
      </c>
    </row>
    <row r="15065" spans="1:17" x14ac:dyDescent="0.35">
      <c r="A15065" t="s">
        <v>15096</v>
      </c>
      <c r="B15065" t="s">
        <v>25</v>
      </c>
      <c r="C15065" t="s">
        <v>14</v>
      </c>
      <c r="D15065" s="2">
        <v>926.47</v>
      </c>
      <c r="E15065">
        <v>0.15</v>
      </c>
      <c r="F15065">
        <v>6</v>
      </c>
      <c r="G15065" s="1">
        <v>45094</v>
      </c>
      <c r="H15065" s="1">
        <v>45101</v>
      </c>
      <c r="I15065" t="s">
        <v>21</v>
      </c>
      <c r="J15065" t="s">
        <v>16</v>
      </c>
      <c r="K15065" s="2">
        <v>92.72</v>
      </c>
      <c r="L15065" t="s">
        <v>23</v>
      </c>
      <c r="M15065">
        <f>YEAR(Table1[[#This Row],[order_date]])</f>
        <v>2023</v>
      </c>
      <c r="N15065">
        <f>MONTH(Table1[[#This Row],[order_date]])</f>
        <v>6</v>
      </c>
      <c r="O15065" s="3">
        <f>Table1[[#This Row],[sales]]-Table1[[#This Row],[profit]]</f>
        <v>833.75</v>
      </c>
      <c r="P15065" s="3">
        <f>Table1[[#This Row],[sales]]*Table1[[#This Row],[quantity]]</f>
        <v>5558.82</v>
      </c>
      <c r="Q15065" s="9">
        <f>Table1[[#This Row],[delivery_date]]-Table1[[#This Row],[order_date]]</f>
        <v>7</v>
      </c>
    </row>
    <row r="15066" spans="1:17" x14ac:dyDescent="0.35">
      <c r="A15066" t="s">
        <v>15097</v>
      </c>
      <c r="B15066" t="s">
        <v>13</v>
      </c>
      <c r="C15066" t="s">
        <v>20</v>
      </c>
      <c r="D15066" s="2">
        <v>3668.84</v>
      </c>
      <c r="E15066">
        <v>0.23</v>
      </c>
      <c r="F15066">
        <v>5</v>
      </c>
      <c r="G15066" s="1">
        <v>45078</v>
      </c>
      <c r="H15066" s="1">
        <v>45083</v>
      </c>
      <c r="I15066" t="s">
        <v>21</v>
      </c>
      <c r="J15066" t="s">
        <v>22</v>
      </c>
      <c r="K15066" s="2">
        <v>204.3</v>
      </c>
      <c r="L15066" t="s">
        <v>48</v>
      </c>
      <c r="M15066">
        <f>YEAR(Table1[[#This Row],[order_date]])</f>
        <v>2023</v>
      </c>
      <c r="N15066">
        <f>MONTH(Table1[[#This Row],[order_date]])</f>
        <v>6</v>
      </c>
      <c r="O15066" s="3">
        <f>Table1[[#This Row],[sales]]-Table1[[#This Row],[profit]]</f>
        <v>3464.54</v>
      </c>
      <c r="P15066" s="3">
        <f>Table1[[#This Row],[sales]]*Table1[[#This Row],[quantity]]</f>
        <v>18344.2</v>
      </c>
      <c r="Q15066" s="9">
        <f>Table1[[#This Row],[delivery_date]]-Table1[[#This Row],[order_date]]</f>
        <v>5</v>
      </c>
    </row>
    <row r="15067" spans="1:17" x14ac:dyDescent="0.35">
      <c r="A15067" t="s">
        <v>15098</v>
      </c>
      <c r="B15067" t="s">
        <v>41</v>
      </c>
      <c r="C15067" t="s">
        <v>36</v>
      </c>
      <c r="D15067" s="2">
        <v>796.01</v>
      </c>
      <c r="E15067">
        <v>0.31</v>
      </c>
      <c r="F15067">
        <v>7</v>
      </c>
      <c r="G15067" s="1">
        <v>45490</v>
      </c>
      <c r="H15067" s="1">
        <v>45495</v>
      </c>
      <c r="I15067" t="s">
        <v>31</v>
      </c>
      <c r="J15067" t="s">
        <v>22</v>
      </c>
      <c r="K15067" s="2">
        <v>66.989999999999995</v>
      </c>
      <c r="L15067" t="s">
        <v>39</v>
      </c>
      <c r="M15067">
        <f>YEAR(Table1[[#This Row],[order_date]])</f>
        <v>2024</v>
      </c>
      <c r="N15067">
        <f>MONTH(Table1[[#This Row],[order_date]])</f>
        <v>7</v>
      </c>
      <c r="O15067" s="3">
        <f>Table1[[#This Row],[sales]]-Table1[[#This Row],[profit]]</f>
        <v>729.02</v>
      </c>
      <c r="P15067" s="3">
        <f>Table1[[#This Row],[sales]]*Table1[[#This Row],[quantity]]</f>
        <v>5572.07</v>
      </c>
      <c r="Q15067" s="9">
        <f>Table1[[#This Row],[delivery_date]]-Table1[[#This Row],[order_date]]</f>
        <v>5</v>
      </c>
    </row>
    <row r="15068" spans="1:17" x14ac:dyDescent="0.35">
      <c r="A15068" t="s">
        <v>15099</v>
      </c>
      <c r="B15068" t="s">
        <v>13</v>
      </c>
      <c r="C15068" t="s">
        <v>33</v>
      </c>
      <c r="D15068" s="2">
        <v>923.11</v>
      </c>
      <c r="E15068">
        <v>0.36</v>
      </c>
      <c r="F15068">
        <v>7</v>
      </c>
      <c r="G15068" s="1">
        <v>44928</v>
      </c>
      <c r="H15068" s="1">
        <v>44933</v>
      </c>
      <c r="I15068" t="s">
        <v>15</v>
      </c>
      <c r="J15068" t="s">
        <v>16</v>
      </c>
      <c r="K15068" s="2">
        <v>146</v>
      </c>
      <c r="L15068" t="s">
        <v>48</v>
      </c>
      <c r="M15068">
        <f>YEAR(Table1[[#This Row],[order_date]])</f>
        <v>2023</v>
      </c>
      <c r="N15068">
        <f>MONTH(Table1[[#This Row],[order_date]])</f>
        <v>1</v>
      </c>
      <c r="O15068" s="3">
        <f>Table1[[#This Row],[sales]]-Table1[[#This Row],[profit]]</f>
        <v>777.11</v>
      </c>
      <c r="P15068" s="3">
        <f>Table1[[#This Row],[sales]]*Table1[[#This Row],[quantity]]</f>
        <v>6461.77</v>
      </c>
      <c r="Q15068" s="9">
        <f>Table1[[#This Row],[delivery_date]]-Table1[[#This Row],[order_date]]</f>
        <v>5</v>
      </c>
    </row>
    <row r="15069" spans="1:17" x14ac:dyDescent="0.35">
      <c r="A15069" t="s">
        <v>15100</v>
      </c>
      <c r="B15069" t="s">
        <v>25</v>
      </c>
      <c r="C15069" t="s">
        <v>26</v>
      </c>
      <c r="D15069" s="2">
        <v>2927.65</v>
      </c>
      <c r="E15069">
        <v>0.09</v>
      </c>
      <c r="F15069">
        <v>8</v>
      </c>
      <c r="G15069" s="1">
        <v>45627</v>
      </c>
      <c r="H15069" s="1">
        <v>45629</v>
      </c>
      <c r="I15069" t="s">
        <v>31</v>
      </c>
      <c r="J15069" t="s">
        <v>22</v>
      </c>
      <c r="K15069" s="2">
        <v>350.16</v>
      </c>
      <c r="L15069" t="s">
        <v>23</v>
      </c>
      <c r="M15069">
        <f>YEAR(Table1[[#This Row],[order_date]])</f>
        <v>2024</v>
      </c>
      <c r="N15069">
        <f>MONTH(Table1[[#This Row],[order_date]])</f>
        <v>12</v>
      </c>
      <c r="O15069" s="3">
        <f>Table1[[#This Row],[sales]]-Table1[[#This Row],[profit]]</f>
        <v>2577.4900000000002</v>
      </c>
      <c r="P15069" s="3">
        <f>Table1[[#This Row],[sales]]*Table1[[#This Row],[quantity]]</f>
        <v>23421.200000000001</v>
      </c>
      <c r="Q15069" s="9">
        <f>Table1[[#This Row],[delivery_date]]-Table1[[#This Row],[order_date]]</f>
        <v>2</v>
      </c>
    </row>
    <row r="15070" spans="1:17" x14ac:dyDescent="0.35">
      <c r="A15070" t="s">
        <v>15101</v>
      </c>
      <c r="B15070" t="s">
        <v>19</v>
      </c>
      <c r="C15070" t="s">
        <v>33</v>
      </c>
      <c r="D15070" s="2">
        <v>1207.78</v>
      </c>
      <c r="E15070">
        <v>0.34</v>
      </c>
      <c r="F15070">
        <v>4</v>
      </c>
      <c r="G15070" s="1">
        <v>45632</v>
      </c>
      <c r="H15070" s="1">
        <v>45635</v>
      </c>
      <c r="I15070" t="s">
        <v>15</v>
      </c>
      <c r="J15070" t="s">
        <v>22</v>
      </c>
      <c r="K15070" s="2">
        <v>159.69</v>
      </c>
      <c r="L15070" t="s">
        <v>34</v>
      </c>
      <c r="M15070">
        <f>YEAR(Table1[[#This Row],[order_date]])</f>
        <v>2024</v>
      </c>
      <c r="N15070">
        <f>MONTH(Table1[[#This Row],[order_date]])</f>
        <v>12</v>
      </c>
      <c r="O15070" s="3">
        <f>Table1[[#This Row],[sales]]-Table1[[#This Row],[profit]]</f>
        <v>1048.0899999999999</v>
      </c>
      <c r="P15070" s="3">
        <f>Table1[[#This Row],[sales]]*Table1[[#This Row],[quantity]]</f>
        <v>4831.12</v>
      </c>
      <c r="Q15070" s="9">
        <f>Table1[[#This Row],[delivery_date]]-Table1[[#This Row],[order_date]]</f>
        <v>3</v>
      </c>
    </row>
    <row r="15071" spans="1:17" x14ac:dyDescent="0.35">
      <c r="A15071" t="s">
        <v>15102</v>
      </c>
      <c r="B15071" t="s">
        <v>19</v>
      </c>
      <c r="C15071" t="s">
        <v>33</v>
      </c>
      <c r="D15071" s="2">
        <v>2350.94</v>
      </c>
      <c r="E15071">
        <v>0.09</v>
      </c>
      <c r="F15071">
        <v>5</v>
      </c>
      <c r="G15071" s="1">
        <v>45269</v>
      </c>
      <c r="H15071" s="1">
        <v>45275</v>
      </c>
      <c r="I15071" t="s">
        <v>21</v>
      </c>
      <c r="J15071" t="s">
        <v>16</v>
      </c>
      <c r="K15071" s="2">
        <v>218.07</v>
      </c>
      <c r="L15071" t="s">
        <v>23</v>
      </c>
      <c r="M15071">
        <f>YEAR(Table1[[#This Row],[order_date]])</f>
        <v>2023</v>
      </c>
      <c r="N15071">
        <f>MONTH(Table1[[#This Row],[order_date]])</f>
        <v>12</v>
      </c>
      <c r="O15071" s="3">
        <f>Table1[[#This Row],[sales]]-Table1[[#This Row],[profit]]</f>
        <v>2132.87</v>
      </c>
      <c r="P15071" s="3">
        <f>Table1[[#This Row],[sales]]*Table1[[#This Row],[quantity]]</f>
        <v>11754.7</v>
      </c>
      <c r="Q15071" s="9">
        <f>Table1[[#This Row],[delivery_date]]-Table1[[#This Row],[order_date]]</f>
        <v>6</v>
      </c>
    </row>
    <row r="15072" spans="1:17" x14ac:dyDescent="0.35">
      <c r="A15072" t="s">
        <v>15103</v>
      </c>
      <c r="B15072" t="s">
        <v>19</v>
      </c>
      <c r="C15072" t="s">
        <v>36</v>
      </c>
      <c r="D15072" s="2">
        <v>2809.3</v>
      </c>
      <c r="E15072">
        <v>0.5</v>
      </c>
      <c r="F15072">
        <v>4</v>
      </c>
      <c r="G15072" s="1">
        <v>45493</v>
      </c>
      <c r="H15072" s="1">
        <v>45494</v>
      </c>
      <c r="I15072" t="s">
        <v>21</v>
      </c>
      <c r="J15072" t="s">
        <v>22</v>
      </c>
      <c r="K15072" s="2">
        <v>794.33</v>
      </c>
      <c r="L15072" t="s">
        <v>23</v>
      </c>
      <c r="M15072">
        <f>YEAR(Table1[[#This Row],[order_date]])</f>
        <v>2024</v>
      </c>
      <c r="N15072">
        <f>MONTH(Table1[[#This Row],[order_date]])</f>
        <v>7</v>
      </c>
      <c r="O15072" s="3">
        <f>Table1[[#This Row],[sales]]-Table1[[#This Row],[profit]]</f>
        <v>2014.9700000000003</v>
      </c>
      <c r="P15072" s="3">
        <f>Table1[[#This Row],[sales]]*Table1[[#This Row],[quantity]]</f>
        <v>11237.2</v>
      </c>
      <c r="Q15072" s="9">
        <f>Table1[[#This Row],[delivery_date]]-Table1[[#This Row],[order_date]]</f>
        <v>1</v>
      </c>
    </row>
    <row r="15073" spans="1:17" x14ac:dyDescent="0.35">
      <c r="A15073" t="s">
        <v>15104</v>
      </c>
      <c r="B15073" t="s">
        <v>25</v>
      </c>
      <c r="C15073" t="s">
        <v>26</v>
      </c>
      <c r="D15073" s="2">
        <v>1444.71</v>
      </c>
      <c r="E15073">
        <v>0.48</v>
      </c>
      <c r="F15073">
        <v>7</v>
      </c>
      <c r="G15073" s="1">
        <v>45130</v>
      </c>
      <c r="H15073" s="1">
        <v>45134</v>
      </c>
      <c r="I15073" t="s">
        <v>21</v>
      </c>
      <c r="J15073" t="s">
        <v>22</v>
      </c>
      <c r="K15073" s="2">
        <v>395.58</v>
      </c>
      <c r="L15073" t="s">
        <v>34</v>
      </c>
      <c r="M15073">
        <f>YEAR(Table1[[#This Row],[order_date]])</f>
        <v>2023</v>
      </c>
      <c r="N15073">
        <f>MONTH(Table1[[#This Row],[order_date]])</f>
        <v>7</v>
      </c>
      <c r="O15073" s="3">
        <f>Table1[[#This Row],[sales]]-Table1[[#This Row],[profit]]</f>
        <v>1049.1300000000001</v>
      </c>
      <c r="P15073" s="3">
        <f>Table1[[#This Row],[sales]]*Table1[[#This Row],[quantity]]</f>
        <v>10112.970000000001</v>
      </c>
      <c r="Q15073" s="9">
        <f>Table1[[#This Row],[delivery_date]]-Table1[[#This Row],[order_date]]</f>
        <v>4</v>
      </c>
    </row>
    <row r="15074" spans="1:17" x14ac:dyDescent="0.35">
      <c r="A15074" t="s">
        <v>15105</v>
      </c>
      <c r="B15074" t="s">
        <v>13</v>
      </c>
      <c r="C15074" t="s">
        <v>26</v>
      </c>
      <c r="D15074" s="2">
        <v>1783.42</v>
      </c>
      <c r="E15074">
        <v>0.05</v>
      </c>
      <c r="F15074">
        <v>3</v>
      </c>
      <c r="G15074" s="1">
        <v>44934</v>
      </c>
      <c r="H15074" s="1">
        <v>44935</v>
      </c>
      <c r="I15074" t="s">
        <v>21</v>
      </c>
      <c r="J15074" t="s">
        <v>16</v>
      </c>
      <c r="K15074" s="2">
        <v>236.7</v>
      </c>
      <c r="L15074" t="s">
        <v>48</v>
      </c>
      <c r="M15074">
        <f>YEAR(Table1[[#This Row],[order_date]])</f>
        <v>2023</v>
      </c>
      <c r="N15074">
        <f>MONTH(Table1[[#This Row],[order_date]])</f>
        <v>1</v>
      </c>
      <c r="O15074" s="3">
        <f>Table1[[#This Row],[sales]]-Table1[[#This Row],[profit]]</f>
        <v>1546.72</v>
      </c>
      <c r="P15074" s="3">
        <f>Table1[[#This Row],[sales]]*Table1[[#This Row],[quantity]]</f>
        <v>5350.26</v>
      </c>
      <c r="Q15074" s="9">
        <f>Table1[[#This Row],[delivery_date]]-Table1[[#This Row],[order_date]]</f>
        <v>1</v>
      </c>
    </row>
    <row r="15075" spans="1:17" x14ac:dyDescent="0.35">
      <c r="A15075" t="s">
        <v>15106</v>
      </c>
      <c r="B15075" t="s">
        <v>19</v>
      </c>
      <c r="C15075" t="s">
        <v>14</v>
      </c>
      <c r="D15075" s="2">
        <v>1130.01</v>
      </c>
      <c r="E15075">
        <v>0.33</v>
      </c>
      <c r="F15075">
        <v>2</v>
      </c>
      <c r="G15075" s="1">
        <v>45618</v>
      </c>
      <c r="H15075" s="1">
        <v>45625</v>
      </c>
      <c r="I15075" t="s">
        <v>21</v>
      </c>
      <c r="J15075" t="s">
        <v>16</v>
      </c>
      <c r="K15075" s="2">
        <v>315.66000000000003</v>
      </c>
      <c r="L15075" t="s">
        <v>34</v>
      </c>
      <c r="M15075">
        <f>YEAR(Table1[[#This Row],[order_date]])</f>
        <v>2024</v>
      </c>
      <c r="N15075">
        <f>MONTH(Table1[[#This Row],[order_date]])</f>
        <v>11</v>
      </c>
      <c r="O15075" s="3">
        <f>Table1[[#This Row],[sales]]-Table1[[#This Row],[profit]]</f>
        <v>814.34999999999991</v>
      </c>
      <c r="P15075" s="3">
        <f>Table1[[#This Row],[sales]]*Table1[[#This Row],[quantity]]</f>
        <v>2260.02</v>
      </c>
      <c r="Q15075" s="9">
        <f>Table1[[#This Row],[delivery_date]]-Table1[[#This Row],[order_date]]</f>
        <v>7</v>
      </c>
    </row>
    <row r="15076" spans="1:17" x14ac:dyDescent="0.35">
      <c r="A15076" t="s">
        <v>15107</v>
      </c>
      <c r="B15076" t="s">
        <v>19</v>
      </c>
      <c r="C15076" t="s">
        <v>20</v>
      </c>
      <c r="D15076" s="2">
        <v>2356.08</v>
      </c>
      <c r="E15076">
        <v>0.45</v>
      </c>
      <c r="F15076">
        <v>4</v>
      </c>
      <c r="G15076" s="1">
        <v>45432</v>
      </c>
      <c r="H15076" s="1">
        <v>45439</v>
      </c>
      <c r="I15076" t="s">
        <v>31</v>
      </c>
      <c r="J15076" t="s">
        <v>16</v>
      </c>
      <c r="K15076" s="2">
        <v>376.42</v>
      </c>
      <c r="L15076" t="s">
        <v>48</v>
      </c>
      <c r="M15076">
        <f>YEAR(Table1[[#This Row],[order_date]])</f>
        <v>2024</v>
      </c>
      <c r="N15076">
        <f>MONTH(Table1[[#This Row],[order_date]])</f>
        <v>5</v>
      </c>
      <c r="O15076" s="3">
        <f>Table1[[#This Row],[sales]]-Table1[[#This Row],[profit]]</f>
        <v>1979.6599999999999</v>
      </c>
      <c r="P15076" s="3">
        <f>Table1[[#This Row],[sales]]*Table1[[#This Row],[quantity]]</f>
        <v>9424.32</v>
      </c>
      <c r="Q15076" s="9">
        <f>Table1[[#This Row],[delivery_date]]-Table1[[#This Row],[order_date]]</f>
        <v>7</v>
      </c>
    </row>
    <row r="15077" spans="1:17" x14ac:dyDescent="0.35">
      <c r="A15077" t="s">
        <v>15108</v>
      </c>
      <c r="B15077" t="s">
        <v>19</v>
      </c>
      <c r="C15077" t="s">
        <v>36</v>
      </c>
      <c r="D15077" s="2">
        <v>4962.76</v>
      </c>
      <c r="E15077">
        <v>0.04</v>
      </c>
      <c r="F15077">
        <v>5</v>
      </c>
      <c r="G15077" s="1">
        <v>45199</v>
      </c>
      <c r="H15077" s="1">
        <v>45205</v>
      </c>
      <c r="I15077" t="s">
        <v>15</v>
      </c>
      <c r="J15077" t="s">
        <v>27</v>
      </c>
      <c r="K15077" s="2">
        <v>614.87</v>
      </c>
      <c r="L15077" t="s">
        <v>48</v>
      </c>
      <c r="M15077">
        <f>YEAR(Table1[[#This Row],[order_date]])</f>
        <v>2023</v>
      </c>
      <c r="N15077">
        <f>MONTH(Table1[[#This Row],[order_date]])</f>
        <v>9</v>
      </c>
      <c r="O15077" s="3">
        <f>Table1[[#This Row],[sales]]-Table1[[#This Row],[profit]]</f>
        <v>4347.8900000000003</v>
      </c>
      <c r="P15077" s="3">
        <f>Table1[[#This Row],[sales]]*Table1[[#This Row],[quantity]]</f>
        <v>24813.800000000003</v>
      </c>
      <c r="Q15077" s="9">
        <f>Table1[[#This Row],[delivery_date]]-Table1[[#This Row],[order_date]]</f>
        <v>6</v>
      </c>
    </row>
    <row r="15078" spans="1:17" x14ac:dyDescent="0.35">
      <c r="A15078" t="s">
        <v>15109</v>
      </c>
      <c r="B15078" t="s">
        <v>41</v>
      </c>
      <c r="C15078" t="s">
        <v>26</v>
      </c>
      <c r="D15078" s="2">
        <v>1877.29</v>
      </c>
      <c r="E15078">
        <v>0.06</v>
      </c>
      <c r="F15078">
        <v>1</v>
      </c>
      <c r="G15078" s="1">
        <v>45547</v>
      </c>
      <c r="H15078" s="1">
        <v>45550</v>
      </c>
      <c r="I15078" t="s">
        <v>31</v>
      </c>
      <c r="J15078" t="s">
        <v>22</v>
      </c>
      <c r="K15078" s="2">
        <v>558.33000000000004</v>
      </c>
      <c r="L15078" t="s">
        <v>39</v>
      </c>
      <c r="M15078">
        <f>YEAR(Table1[[#This Row],[order_date]])</f>
        <v>2024</v>
      </c>
      <c r="N15078">
        <f>MONTH(Table1[[#This Row],[order_date]])</f>
        <v>9</v>
      </c>
      <c r="O15078" s="3">
        <f>Table1[[#This Row],[sales]]-Table1[[#This Row],[profit]]</f>
        <v>1318.96</v>
      </c>
      <c r="P15078" s="3">
        <f>Table1[[#This Row],[sales]]*Table1[[#This Row],[quantity]]</f>
        <v>1877.29</v>
      </c>
      <c r="Q15078" s="9">
        <f>Table1[[#This Row],[delivery_date]]-Table1[[#This Row],[order_date]]</f>
        <v>3</v>
      </c>
    </row>
    <row r="15079" spans="1:17" x14ac:dyDescent="0.35">
      <c r="A15079" t="s">
        <v>15110</v>
      </c>
      <c r="B15079" t="s">
        <v>25</v>
      </c>
      <c r="C15079" t="s">
        <v>36</v>
      </c>
      <c r="D15079" s="2">
        <v>3301.32</v>
      </c>
      <c r="E15079">
        <v>0.17</v>
      </c>
      <c r="F15079">
        <v>3</v>
      </c>
      <c r="G15079" s="1">
        <v>45215</v>
      </c>
      <c r="H15079" s="1">
        <v>45217</v>
      </c>
      <c r="I15079" t="s">
        <v>15</v>
      </c>
      <c r="J15079" t="s">
        <v>22</v>
      </c>
      <c r="K15079" s="2">
        <v>519.79999999999995</v>
      </c>
      <c r="L15079" t="s">
        <v>39</v>
      </c>
      <c r="M15079">
        <f>YEAR(Table1[[#This Row],[order_date]])</f>
        <v>2023</v>
      </c>
      <c r="N15079">
        <f>MONTH(Table1[[#This Row],[order_date]])</f>
        <v>10</v>
      </c>
      <c r="O15079" s="3">
        <f>Table1[[#This Row],[sales]]-Table1[[#This Row],[profit]]</f>
        <v>2781.5200000000004</v>
      </c>
      <c r="P15079" s="3">
        <f>Table1[[#This Row],[sales]]*Table1[[#This Row],[quantity]]</f>
        <v>9903.9600000000009</v>
      </c>
      <c r="Q15079" s="9">
        <f>Table1[[#This Row],[delivery_date]]-Table1[[#This Row],[order_date]]</f>
        <v>2</v>
      </c>
    </row>
    <row r="15080" spans="1:17" x14ac:dyDescent="0.35">
      <c r="A15080" t="s">
        <v>15111</v>
      </c>
      <c r="B15080" t="s">
        <v>25</v>
      </c>
      <c r="C15080" t="s">
        <v>14</v>
      </c>
      <c r="D15080" s="2">
        <v>3215.88</v>
      </c>
      <c r="E15080">
        <v>0.05</v>
      </c>
      <c r="F15080">
        <v>8</v>
      </c>
      <c r="G15080" s="1">
        <v>45237</v>
      </c>
      <c r="H15080" s="1">
        <v>45243</v>
      </c>
      <c r="I15080" t="s">
        <v>31</v>
      </c>
      <c r="J15080" t="s">
        <v>22</v>
      </c>
      <c r="K15080" s="2">
        <v>227.98</v>
      </c>
      <c r="L15080" t="s">
        <v>39</v>
      </c>
      <c r="M15080">
        <f>YEAR(Table1[[#This Row],[order_date]])</f>
        <v>2023</v>
      </c>
      <c r="N15080">
        <f>MONTH(Table1[[#This Row],[order_date]])</f>
        <v>11</v>
      </c>
      <c r="O15080" s="3">
        <f>Table1[[#This Row],[sales]]-Table1[[#This Row],[profit]]</f>
        <v>2987.9</v>
      </c>
      <c r="P15080" s="3">
        <f>Table1[[#This Row],[sales]]*Table1[[#This Row],[quantity]]</f>
        <v>25727.040000000001</v>
      </c>
      <c r="Q15080" s="9">
        <f>Table1[[#This Row],[delivery_date]]-Table1[[#This Row],[order_date]]</f>
        <v>6</v>
      </c>
    </row>
    <row r="15081" spans="1:17" x14ac:dyDescent="0.35">
      <c r="A15081" t="s">
        <v>15112</v>
      </c>
      <c r="B15081" t="s">
        <v>25</v>
      </c>
      <c r="C15081" t="s">
        <v>33</v>
      </c>
      <c r="D15081" s="2">
        <v>3953.76</v>
      </c>
      <c r="E15081">
        <v>0.44</v>
      </c>
      <c r="F15081">
        <v>5</v>
      </c>
      <c r="G15081" s="1">
        <v>45129</v>
      </c>
      <c r="H15081" s="1">
        <v>45136</v>
      </c>
      <c r="I15081" t="s">
        <v>21</v>
      </c>
      <c r="J15081" t="s">
        <v>16</v>
      </c>
      <c r="K15081" s="2">
        <v>774.33</v>
      </c>
      <c r="L15081" t="s">
        <v>34</v>
      </c>
      <c r="M15081">
        <f>YEAR(Table1[[#This Row],[order_date]])</f>
        <v>2023</v>
      </c>
      <c r="N15081">
        <f>MONTH(Table1[[#This Row],[order_date]])</f>
        <v>7</v>
      </c>
      <c r="O15081" s="3">
        <f>Table1[[#This Row],[sales]]-Table1[[#This Row],[profit]]</f>
        <v>3179.4300000000003</v>
      </c>
      <c r="P15081" s="3">
        <f>Table1[[#This Row],[sales]]*Table1[[#This Row],[quantity]]</f>
        <v>19768.800000000003</v>
      </c>
      <c r="Q15081" s="9">
        <f>Table1[[#This Row],[delivery_date]]-Table1[[#This Row],[order_date]]</f>
        <v>7</v>
      </c>
    </row>
    <row r="15082" spans="1:17" x14ac:dyDescent="0.35">
      <c r="A15082" t="s">
        <v>15113</v>
      </c>
      <c r="B15082" t="s">
        <v>25</v>
      </c>
      <c r="C15082" t="s">
        <v>26</v>
      </c>
      <c r="D15082" s="2">
        <v>3588.4</v>
      </c>
      <c r="E15082">
        <v>0.44</v>
      </c>
      <c r="F15082">
        <v>1</v>
      </c>
      <c r="G15082" s="1">
        <v>45255</v>
      </c>
      <c r="H15082" s="1">
        <v>45258</v>
      </c>
      <c r="I15082" t="s">
        <v>15</v>
      </c>
      <c r="J15082" t="s">
        <v>22</v>
      </c>
      <c r="K15082" s="2">
        <v>342.43</v>
      </c>
      <c r="L15082" t="s">
        <v>34</v>
      </c>
      <c r="M15082">
        <f>YEAR(Table1[[#This Row],[order_date]])</f>
        <v>2023</v>
      </c>
      <c r="N15082">
        <f>MONTH(Table1[[#This Row],[order_date]])</f>
        <v>11</v>
      </c>
      <c r="O15082" s="3">
        <f>Table1[[#This Row],[sales]]-Table1[[#This Row],[profit]]</f>
        <v>3245.9700000000003</v>
      </c>
      <c r="P15082" s="3">
        <f>Table1[[#This Row],[sales]]*Table1[[#This Row],[quantity]]</f>
        <v>3588.4</v>
      </c>
      <c r="Q15082" s="9">
        <f>Table1[[#This Row],[delivery_date]]-Table1[[#This Row],[order_date]]</f>
        <v>3</v>
      </c>
    </row>
    <row r="15083" spans="1:17" x14ac:dyDescent="0.35">
      <c r="A15083" t="s">
        <v>15114</v>
      </c>
      <c r="B15083" t="s">
        <v>25</v>
      </c>
      <c r="C15083" t="s">
        <v>14</v>
      </c>
      <c r="D15083" s="2">
        <v>157.72</v>
      </c>
      <c r="E15083">
        <v>0.47</v>
      </c>
      <c r="F15083">
        <v>4</v>
      </c>
      <c r="G15083" s="1">
        <v>45024</v>
      </c>
      <c r="H15083" s="1">
        <v>45028</v>
      </c>
      <c r="I15083" t="s">
        <v>15</v>
      </c>
      <c r="J15083" t="s">
        <v>27</v>
      </c>
      <c r="K15083" s="2">
        <v>32.1</v>
      </c>
      <c r="L15083" t="s">
        <v>17</v>
      </c>
      <c r="M15083">
        <f>YEAR(Table1[[#This Row],[order_date]])</f>
        <v>2023</v>
      </c>
      <c r="N15083">
        <f>MONTH(Table1[[#This Row],[order_date]])</f>
        <v>4</v>
      </c>
      <c r="O15083" s="3">
        <f>Table1[[#This Row],[sales]]-Table1[[#This Row],[profit]]</f>
        <v>125.62</v>
      </c>
      <c r="P15083" s="3">
        <f>Table1[[#This Row],[sales]]*Table1[[#This Row],[quantity]]</f>
        <v>630.88</v>
      </c>
      <c r="Q15083" s="9">
        <f>Table1[[#This Row],[delivery_date]]-Table1[[#This Row],[order_date]]</f>
        <v>4</v>
      </c>
    </row>
    <row r="15084" spans="1:17" x14ac:dyDescent="0.35">
      <c r="A15084" t="s">
        <v>15115</v>
      </c>
      <c r="B15084" t="s">
        <v>41</v>
      </c>
      <c r="C15084" t="s">
        <v>36</v>
      </c>
      <c r="D15084" s="2">
        <v>1615.16</v>
      </c>
      <c r="E15084">
        <v>0.1</v>
      </c>
      <c r="F15084">
        <v>8</v>
      </c>
      <c r="G15084" s="1">
        <v>45290</v>
      </c>
      <c r="H15084" s="1">
        <v>45297</v>
      </c>
      <c r="I15084" t="s">
        <v>31</v>
      </c>
      <c r="J15084" t="s">
        <v>22</v>
      </c>
      <c r="K15084" s="2">
        <v>100.16</v>
      </c>
      <c r="L15084" t="s">
        <v>48</v>
      </c>
      <c r="M15084">
        <f>YEAR(Table1[[#This Row],[order_date]])</f>
        <v>2023</v>
      </c>
      <c r="N15084">
        <f>MONTH(Table1[[#This Row],[order_date]])</f>
        <v>12</v>
      </c>
      <c r="O15084" s="3">
        <f>Table1[[#This Row],[sales]]-Table1[[#This Row],[profit]]</f>
        <v>1515</v>
      </c>
      <c r="P15084" s="3">
        <f>Table1[[#This Row],[sales]]*Table1[[#This Row],[quantity]]</f>
        <v>12921.28</v>
      </c>
      <c r="Q15084" s="9">
        <f>Table1[[#This Row],[delivery_date]]-Table1[[#This Row],[order_date]]</f>
        <v>7</v>
      </c>
    </row>
    <row r="15085" spans="1:17" x14ac:dyDescent="0.35">
      <c r="A15085" t="s">
        <v>15116</v>
      </c>
      <c r="B15085" t="s">
        <v>13</v>
      </c>
      <c r="C15085" t="s">
        <v>14</v>
      </c>
      <c r="D15085" s="2">
        <v>4364.1400000000003</v>
      </c>
      <c r="E15085">
        <v>0.02</v>
      </c>
      <c r="F15085">
        <v>8</v>
      </c>
      <c r="G15085" s="1">
        <v>45417</v>
      </c>
      <c r="H15085" s="1">
        <v>45424</v>
      </c>
      <c r="I15085" t="s">
        <v>31</v>
      </c>
      <c r="J15085" t="s">
        <v>22</v>
      </c>
      <c r="K15085" s="2">
        <v>339.05</v>
      </c>
      <c r="L15085" t="s">
        <v>48</v>
      </c>
      <c r="M15085">
        <f>YEAR(Table1[[#This Row],[order_date]])</f>
        <v>2024</v>
      </c>
      <c r="N15085">
        <f>MONTH(Table1[[#This Row],[order_date]])</f>
        <v>5</v>
      </c>
      <c r="O15085" s="3">
        <f>Table1[[#This Row],[sales]]-Table1[[#This Row],[profit]]</f>
        <v>4025.09</v>
      </c>
      <c r="P15085" s="3">
        <f>Table1[[#This Row],[sales]]*Table1[[#This Row],[quantity]]</f>
        <v>34913.120000000003</v>
      </c>
      <c r="Q15085" s="9">
        <f>Table1[[#This Row],[delivery_date]]-Table1[[#This Row],[order_date]]</f>
        <v>7</v>
      </c>
    </row>
    <row r="15086" spans="1:17" x14ac:dyDescent="0.35">
      <c r="A15086" t="s">
        <v>15117</v>
      </c>
      <c r="B15086" t="s">
        <v>41</v>
      </c>
      <c r="C15086" t="s">
        <v>14</v>
      </c>
      <c r="D15086" s="2">
        <v>2743.8</v>
      </c>
      <c r="E15086">
        <v>0.22</v>
      </c>
      <c r="F15086">
        <v>2</v>
      </c>
      <c r="G15086" s="1">
        <v>45005</v>
      </c>
      <c r="H15086" s="1">
        <v>45011</v>
      </c>
      <c r="I15086" t="s">
        <v>21</v>
      </c>
      <c r="J15086" t="s">
        <v>22</v>
      </c>
      <c r="K15086" s="2">
        <v>351.61</v>
      </c>
      <c r="L15086" t="s">
        <v>39</v>
      </c>
      <c r="M15086">
        <f>YEAR(Table1[[#This Row],[order_date]])</f>
        <v>2023</v>
      </c>
      <c r="N15086">
        <f>MONTH(Table1[[#This Row],[order_date]])</f>
        <v>3</v>
      </c>
      <c r="O15086" s="3">
        <f>Table1[[#This Row],[sales]]-Table1[[#This Row],[profit]]</f>
        <v>2392.19</v>
      </c>
      <c r="P15086" s="3">
        <f>Table1[[#This Row],[sales]]*Table1[[#This Row],[quantity]]</f>
        <v>5487.6</v>
      </c>
      <c r="Q15086" s="9">
        <f>Table1[[#This Row],[delivery_date]]-Table1[[#This Row],[order_date]]</f>
        <v>6</v>
      </c>
    </row>
    <row r="15087" spans="1:17" x14ac:dyDescent="0.35">
      <c r="A15087" t="s">
        <v>15118</v>
      </c>
      <c r="B15087" t="s">
        <v>19</v>
      </c>
      <c r="C15087" t="s">
        <v>14</v>
      </c>
      <c r="D15087" s="2">
        <v>610.70000000000005</v>
      </c>
      <c r="E15087">
        <v>0.44</v>
      </c>
      <c r="F15087">
        <v>9</v>
      </c>
      <c r="G15087" s="1">
        <v>45246</v>
      </c>
      <c r="H15087" s="1">
        <v>45249</v>
      </c>
      <c r="I15087" t="s">
        <v>15</v>
      </c>
      <c r="J15087" t="s">
        <v>16</v>
      </c>
      <c r="K15087" s="2">
        <v>124.63</v>
      </c>
      <c r="L15087" t="s">
        <v>23</v>
      </c>
      <c r="M15087">
        <f>YEAR(Table1[[#This Row],[order_date]])</f>
        <v>2023</v>
      </c>
      <c r="N15087">
        <f>MONTH(Table1[[#This Row],[order_date]])</f>
        <v>11</v>
      </c>
      <c r="O15087" s="3">
        <f>Table1[[#This Row],[sales]]-Table1[[#This Row],[profit]]</f>
        <v>486.07000000000005</v>
      </c>
      <c r="P15087" s="3">
        <f>Table1[[#This Row],[sales]]*Table1[[#This Row],[quantity]]</f>
        <v>5496.3</v>
      </c>
      <c r="Q15087" s="9">
        <f>Table1[[#This Row],[delivery_date]]-Table1[[#This Row],[order_date]]</f>
        <v>3</v>
      </c>
    </row>
    <row r="15088" spans="1:17" x14ac:dyDescent="0.35">
      <c r="A15088" t="s">
        <v>15119</v>
      </c>
      <c r="B15088" t="s">
        <v>41</v>
      </c>
      <c r="C15088" t="s">
        <v>14</v>
      </c>
      <c r="D15088" s="2">
        <v>1453.07</v>
      </c>
      <c r="E15088">
        <v>0.32</v>
      </c>
      <c r="F15088">
        <v>1</v>
      </c>
      <c r="G15088" s="1">
        <v>45014</v>
      </c>
      <c r="H15088" s="1">
        <v>45019</v>
      </c>
      <c r="I15088" t="s">
        <v>21</v>
      </c>
      <c r="J15088" t="s">
        <v>16</v>
      </c>
      <c r="K15088" s="2">
        <v>307.38</v>
      </c>
      <c r="L15088" t="s">
        <v>34</v>
      </c>
      <c r="M15088">
        <f>YEAR(Table1[[#This Row],[order_date]])</f>
        <v>2023</v>
      </c>
      <c r="N15088">
        <f>MONTH(Table1[[#This Row],[order_date]])</f>
        <v>3</v>
      </c>
      <c r="O15088" s="3">
        <f>Table1[[#This Row],[sales]]-Table1[[#This Row],[profit]]</f>
        <v>1145.69</v>
      </c>
      <c r="P15088" s="3">
        <f>Table1[[#This Row],[sales]]*Table1[[#This Row],[quantity]]</f>
        <v>1453.07</v>
      </c>
      <c r="Q15088" s="9">
        <f>Table1[[#This Row],[delivery_date]]-Table1[[#This Row],[order_date]]</f>
        <v>5</v>
      </c>
    </row>
    <row r="15089" spans="1:17" x14ac:dyDescent="0.35">
      <c r="A15089" t="s">
        <v>15120</v>
      </c>
      <c r="B15089" t="s">
        <v>25</v>
      </c>
      <c r="C15089" t="s">
        <v>14</v>
      </c>
      <c r="D15089" s="2">
        <v>1488.59</v>
      </c>
      <c r="E15089">
        <v>0.5</v>
      </c>
      <c r="F15089">
        <v>8</v>
      </c>
      <c r="G15089" s="1">
        <v>45283</v>
      </c>
      <c r="H15089" s="1">
        <v>45284</v>
      </c>
      <c r="I15089" t="s">
        <v>31</v>
      </c>
      <c r="J15089" t="s">
        <v>16</v>
      </c>
      <c r="K15089" s="2">
        <v>315.43</v>
      </c>
      <c r="L15089" t="s">
        <v>39</v>
      </c>
      <c r="M15089">
        <f>YEAR(Table1[[#This Row],[order_date]])</f>
        <v>2023</v>
      </c>
      <c r="N15089">
        <f>MONTH(Table1[[#This Row],[order_date]])</f>
        <v>12</v>
      </c>
      <c r="O15089" s="3">
        <f>Table1[[#This Row],[sales]]-Table1[[#This Row],[profit]]</f>
        <v>1173.1599999999999</v>
      </c>
      <c r="P15089" s="3">
        <f>Table1[[#This Row],[sales]]*Table1[[#This Row],[quantity]]</f>
        <v>11908.72</v>
      </c>
      <c r="Q15089" s="9">
        <f>Table1[[#This Row],[delivery_date]]-Table1[[#This Row],[order_date]]</f>
        <v>1</v>
      </c>
    </row>
    <row r="15090" spans="1:17" x14ac:dyDescent="0.35">
      <c r="A15090" t="s">
        <v>15121</v>
      </c>
      <c r="B15090" t="s">
        <v>41</v>
      </c>
      <c r="C15090" t="s">
        <v>14</v>
      </c>
      <c r="D15090" s="2">
        <v>4378.57</v>
      </c>
      <c r="E15090">
        <v>0.45</v>
      </c>
      <c r="F15090">
        <v>8</v>
      </c>
      <c r="G15090" s="1">
        <v>45295</v>
      </c>
      <c r="H15090" s="1">
        <v>45302</v>
      </c>
      <c r="I15090" t="s">
        <v>15</v>
      </c>
      <c r="J15090" t="s">
        <v>16</v>
      </c>
      <c r="K15090" s="2">
        <v>777.36</v>
      </c>
      <c r="L15090" t="s">
        <v>34</v>
      </c>
      <c r="M15090">
        <f>YEAR(Table1[[#This Row],[order_date]])</f>
        <v>2024</v>
      </c>
      <c r="N15090">
        <f>MONTH(Table1[[#This Row],[order_date]])</f>
        <v>1</v>
      </c>
      <c r="O15090" s="3">
        <f>Table1[[#This Row],[sales]]-Table1[[#This Row],[profit]]</f>
        <v>3601.2099999999996</v>
      </c>
      <c r="P15090" s="3">
        <f>Table1[[#This Row],[sales]]*Table1[[#This Row],[quantity]]</f>
        <v>35028.559999999998</v>
      </c>
      <c r="Q15090" s="9">
        <f>Table1[[#This Row],[delivery_date]]-Table1[[#This Row],[order_date]]</f>
        <v>7</v>
      </c>
    </row>
    <row r="15091" spans="1:17" x14ac:dyDescent="0.35">
      <c r="A15091" t="s">
        <v>15122</v>
      </c>
      <c r="B15091" t="s">
        <v>25</v>
      </c>
      <c r="C15091" t="s">
        <v>20</v>
      </c>
      <c r="D15091" s="2">
        <v>2811.67</v>
      </c>
      <c r="E15091">
        <v>0.2</v>
      </c>
      <c r="F15091">
        <v>6</v>
      </c>
      <c r="G15091" s="1">
        <v>45094</v>
      </c>
      <c r="H15091" s="1">
        <v>45098</v>
      </c>
      <c r="I15091" t="s">
        <v>21</v>
      </c>
      <c r="J15091" t="s">
        <v>16</v>
      </c>
      <c r="K15091" s="2">
        <v>373.01</v>
      </c>
      <c r="L15091" t="s">
        <v>23</v>
      </c>
      <c r="M15091">
        <f>YEAR(Table1[[#This Row],[order_date]])</f>
        <v>2023</v>
      </c>
      <c r="N15091">
        <f>MONTH(Table1[[#This Row],[order_date]])</f>
        <v>6</v>
      </c>
      <c r="O15091" s="3">
        <f>Table1[[#This Row],[sales]]-Table1[[#This Row],[profit]]</f>
        <v>2438.66</v>
      </c>
      <c r="P15091" s="3">
        <f>Table1[[#This Row],[sales]]*Table1[[#This Row],[quantity]]</f>
        <v>16870.02</v>
      </c>
      <c r="Q15091" s="9">
        <f>Table1[[#This Row],[delivery_date]]-Table1[[#This Row],[order_date]]</f>
        <v>4</v>
      </c>
    </row>
    <row r="15092" spans="1:17" x14ac:dyDescent="0.35">
      <c r="A15092" t="s">
        <v>15123</v>
      </c>
      <c r="B15092" t="s">
        <v>41</v>
      </c>
      <c r="C15092" t="s">
        <v>36</v>
      </c>
      <c r="D15092" s="2">
        <v>3080.79</v>
      </c>
      <c r="E15092">
        <v>0.02</v>
      </c>
      <c r="F15092">
        <v>1</v>
      </c>
      <c r="G15092" s="1">
        <v>45112</v>
      </c>
      <c r="H15092" s="1">
        <v>45116</v>
      </c>
      <c r="I15092" t="s">
        <v>31</v>
      </c>
      <c r="J15092" t="s">
        <v>27</v>
      </c>
      <c r="K15092" s="2">
        <v>826.6</v>
      </c>
      <c r="L15092" t="s">
        <v>34</v>
      </c>
      <c r="M15092">
        <f>YEAR(Table1[[#This Row],[order_date]])</f>
        <v>2023</v>
      </c>
      <c r="N15092">
        <f>MONTH(Table1[[#This Row],[order_date]])</f>
        <v>7</v>
      </c>
      <c r="O15092" s="3">
        <f>Table1[[#This Row],[sales]]-Table1[[#This Row],[profit]]</f>
        <v>2254.19</v>
      </c>
      <c r="P15092" s="3">
        <f>Table1[[#This Row],[sales]]*Table1[[#This Row],[quantity]]</f>
        <v>3080.79</v>
      </c>
      <c r="Q15092" s="9">
        <f>Table1[[#This Row],[delivery_date]]-Table1[[#This Row],[order_date]]</f>
        <v>4</v>
      </c>
    </row>
    <row r="15093" spans="1:17" x14ac:dyDescent="0.35">
      <c r="A15093" t="s">
        <v>15124</v>
      </c>
      <c r="B15093" t="s">
        <v>25</v>
      </c>
      <c r="C15093" t="s">
        <v>33</v>
      </c>
      <c r="D15093" s="2">
        <v>1898.62</v>
      </c>
      <c r="E15093">
        <v>0</v>
      </c>
      <c r="F15093">
        <v>9</v>
      </c>
      <c r="G15093" s="1">
        <v>45521</v>
      </c>
      <c r="H15093" s="1">
        <v>45522</v>
      </c>
      <c r="I15093" t="s">
        <v>31</v>
      </c>
      <c r="J15093" t="s">
        <v>22</v>
      </c>
      <c r="K15093" s="2">
        <v>309.41000000000003</v>
      </c>
      <c r="L15093" t="s">
        <v>48</v>
      </c>
      <c r="M15093">
        <f>YEAR(Table1[[#This Row],[order_date]])</f>
        <v>2024</v>
      </c>
      <c r="N15093">
        <f>MONTH(Table1[[#This Row],[order_date]])</f>
        <v>8</v>
      </c>
      <c r="O15093" s="3">
        <f>Table1[[#This Row],[sales]]-Table1[[#This Row],[profit]]</f>
        <v>1589.2099999999998</v>
      </c>
      <c r="P15093" s="3">
        <f>Table1[[#This Row],[sales]]*Table1[[#This Row],[quantity]]</f>
        <v>17087.579999999998</v>
      </c>
      <c r="Q15093" s="9">
        <f>Table1[[#This Row],[delivery_date]]-Table1[[#This Row],[order_date]]</f>
        <v>1</v>
      </c>
    </row>
    <row r="15094" spans="1:17" x14ac:dyDescent="0.35">
      <c r="A15094" t="s">
        <v>15125</v>
      </c>
      <c r="B15094" t="s">
        <v>19</v>
      </c>
      <c r="C15094" t="s">
        <v>36</v>
      </c>
      <c r="D15094" s="2">
        <v>395.52</v>
      </c>
      <c r="E15094">
        <v>0.32</v>
      </c>
      <c r="F15094">
        <v>3</v>
      </c>
      <c r="G15094" s="1">
        <v>44949</v>
      </c>
      <c r="H15094" s="1">
        <v>44951</v>
      </c>
      <c r="I15094" t="s">
        <v>31</v>
      </c>
      <c r="J15094" t="s">
        <v>27</v>
      </c>
      <c r="K15094" s="2">
        <v>97.17</v>
      </c>
      <c r="L15094" t="s">
        <v>34</v>
      </c>
      <c r="M15094">
        <f>YEAR(Table1[[#This Row],[order_date]])</f>
        <v>2023</v>
      </c>
      <c r="N15094">
        <f>MONTH(Table1[[#This Row],[order_date]])</f>
        <v>1</v>
      </c>
      <c r="O15094" s="3">
        <f>Table1[[#This Row],[sales]]-Table1[[#This Row],[profit]]</f>
        <v>298.34999999999997</v>
      </c>
      <c r="P15094" s="3">
        <f>Table1[[#This Row],[sales]]*Table1[[#This Row],[quantity]]</f>
        <v>1186.56</v>
      </c>
      <c r="Q15094" s="9">
        <f>Table1[[#This Row],[delivery_date]]-Table1[[#This Row],[order_date]]</f>
        <v>2</v>
      </c>
    </row>
    <row r="15095" spans="1:17" x14ac:dyDescent="0.35">
      <c r="A15095" t="s">
        <v>15126</v>
      </c>
      <c r="B15095" t="s">
        <v>25</v>
      </c>
      <c r="C15095" t="s">
        <v>26</v>
      </c>
      <c r="D15095" s="2">
        <v>468.72</v>
      </c>
      <c r="E15095">
        <v>0.46</v>
      </c>
      <c r="F15095">
        <v>1</v>
      </c>
      <c r="G15095" s="1">
        <v>45541</v>
      </c>
      <c r="H15095" s="1">
        <v>45542</v>
      </c>
      <c r="I15095" t="s">
        <v>21</v>
      </c>
      <c r="J15095" t="s">
        <v>16</v>
      </c>
      <c r="K15095" s="2">
        <v>78.72</v>
      </c>
      <c r="L15095" t="s">
        <v>34</v>
      </c>
      <c r="M15095">
        <f>YEAR(Table1[[#This Row],[order_date]])</f>
        <v>2024</v>
      </c>
      <c r="N15095">
        <f>MONTH(Table1[[#This Row],[order_date]])</f>
        <v>9</v>
      </c>
      <c r="O15095" s="3">
        <f>Table1[[#This Row],[sales]]-Table1[[#This Row],[profit]]</f>
        <v>390</v>
      </c>
      <c r="P15095" s="3">
        <f>Table1[[#This Row],[sales]]*Table1[[#This Row],[quantity]]</f>
        <v>468.72</v>
      </c>
      <c r="Q15095" s="9">
        <f>Table1[[#This Row],[delivery_date]]-Table1[[#This Row],[order_date]]</f>
        <v>1</v>
      </c>
    </row>
    <row r="15096" spans="1:17" x14ac:dyDescent="0.35">
      <c r="A15096" t="s">
        <v>15127</v>
      </c>
      <c r="B15096" t="s">
        <v>41</v>
      </c>
      <c r="C15096" t="s">
        <v>26</v>
      </c>
      <c r="D15096" s="2">
        <v>2159.87</v>
      </c>
      <c r="E15096">
        <v>0.22</v>
      </c>
      <c r="F15096">
        <v>7</v>
      </c>
      <c r="G15096" s="1">
        <v>45277</v>
      </c>
      <c r="H15096" s="1">
        <v>45284</v>
      </c>
      <c r="I15096" t="s">
        <v>15</v>
      </c>
      <c r="J15096" t="s">
        <v>27</v>
      </c>
      <c r="K15096" s="2">
        <v>571.22</v>
      </c>
      <c r="L15096" t="s">
        <v>48</v>
      </c>
      <c r="M15096">
        <f>YEAR(Table1[[#This Row],[order_date]])</f>
        <v>2023</v>
      </c>
      <c r="N15096">
        <f>MONTH(Table1[[#This Row],[order_date]])</f>
        <v>12</v>
      </c>
      <c r="O15096" s="3">
        <f>Table1[[#This Row],[sales]]-Table1[[#This Row],[profit]]</f>
        <v>1588.6499999999999</v>
      </c>
      <c r="P15096" s="3">
        <f>Table1[[#This Row],[sales]]*Table1[[#This Row],[quantity]]</f>
        <v>15119.09</v>
      </c>
      <c r="Q15096" s="9">
        <f>Table1[[#This Row],[delivery_date]]-Table1[[#This Row],[order_date]]</f>
        <v>7</v>
      </c>
    </row>
    <row r="15097" spans="1:17" x14ac:dyDescent="0.35">
      <c r="A15097" t="s">
        <v>15128</v>
      </c>
      <c r="B15097" t="s">
        <v>19</v>
      </c>
      <c r="C15097" t="s">
        <v>36</v>
      </c>
      <c r="D15097" s="2">
        <v>969.72</v>
      </c>
      <c r="E15097">
        <v>0.44</v>
      </c>
      <c r="F15097">
        <v>5</v>
      </c>
      <c r="G15097" s="1">
        <v>45276</v>
      </c>
      <c r="H15097" s="1">
        <v>45277</v>
      </c>
      <c r="I15097" t="s">
        <v>21</v>
      </c>
      <c r="J15097" t="s">
        <v>22</v>
      </c>
      <c r="K15097" s="2">
        <v>55.27</v>
      </c>
      <c r="L15097" t="s">
        <v>23</v>
      </c>
      <c r="M15097">
        <f>YEAR(Table1[[#This Row],[order_date]])</f>
        <v>2023</v>
      </c>
      <c r="N15097">
        <f>MONTH(Table1[[#This Row],[order_date]])</f>
        <v>12</v>
      </c>
      <c r="O15097" s="3">
        <f>Table1[[#This Row],[sales]]-Table1[[#This Row],[profit]]</f>
        <v>914.45</v>
      </c>
      <c r="P15097" s="3">
        <f>Table1[[#This Row],[sales]]*Table1[[#This Row],[quantity]]</f>
        <v>4848.6000000000004</v>
      </c>
      <c r="Q15097" s="9">
        <f>Table1[[#This Row],[delivery_date]]-Table1[[#This Row],[order_date]]</f>
        <v>1</v>
      </c>
    </row>
    <row r="15098" spans="1:17" x14ac:dyDescent="0.35">
      <c r="A15098" t="s">
        <v>15129</v>
      </c>
      <c r="B15098" t="s">
        <v>41</v>
      </c>
      <c r="C15098" t="s">
        <v>14</v>
      </c>
      <c r="D15098" s="2">
        <v>610.89</v>
      </c>
      <c r="E15098">
        <v>0.28000000000000003</v>
      </c>
      <c r="F15098">
        <v>2</v>
      </c>
      <c r="G15098" s="1">
        <v>45445</v>
      </c>
      <c r="H15098" s="1">
        <v>45446</v>
      </c>
      <c r="I15098" t="s">
        <v>31</v>
      </c>
      <c r="J15098" t="s">
        <v>16</v>
      </c>
      <c r="K15098" s="2">
        <v>71.510000000000005</v>
      </c>
      <c r="L15098" t="s">
        <v>23</v>
      </c>
      <c r="M15098">
        <f>YEAR(Table1[[#This Row],[order_date]])</f>
        <v>2024</v>
      </c>
      <c r="N15098">
        <f>MONTH(Table1[[#This Row],[order_date]])</f>
        <v>6</v>
      </c>
      <c r="O15098" s="3">
        <f>Table1[[#This Row],[sales]]-Table1[[#This Row],[profit]]</f>
        <v>539.38</v>
      </c>
      <c r="P15098" s="3">
        <f>Table1[[#This Row],[sales]]*Table1[[#This Row],[quantity]]</f>
        <v>1221.78</v>
      </c>
      <c r="Q15098" s="9">
        <f>Table1[[#This Row],[delivery_date]]-Table1[[#This Row],[order_date]]</f>
        <v>1</v>
      </c>
    </row>
    <row r="15099" spans="1:17" x14ac:dyDescent="0.35">
      <c r="A15099" t="s">
        <v>15130</v>
      </c>
      <c r="B15099" t="s">
        <v>19</v>
      </c>
      <c r="C15099" t="s">
        <v>20</v>
      </c>
      <c r="D15099" s="2">
        <v>1384.99</v>
      </c>
      <c r="E15099">
        <v>0.05</v>
      </c>
      <c r="F15099">
        <v>1</v>
      </c>
      <c r="G15099" s="1">
        <v>45369</v>
      </c>
      <c r="H15099" s="1">
        <v>45376</v>
      </c>
      <c r="I15099" t="s">
        <v>31</v>
      </c>
      <c r="J15099" t="s">
        <v>16</v>
      </c>
      <c r="K15099" s="2">
        <v>339.34</v>
      </c>
      <c r="L15099" t="s">
        <v>17</v>
      </c>
      <c r="M15099">
        <f>YEAR(Table1[[#This Row],[order_date]])</f>
        <v>2024</v>
      </c>
      <c r="N15099">
        <f>MONTH(Table1[[#This Row],[order_date]])</f>
        <v>3</v>
      </c>
      <c r="O15099" s="3">
        <f>Table1[[#This Row],[sales]]-Table1[[#This Row],[profit]]</f>
        <v>1045.6500000000001</v>
      </c>
      <c r="P15099" s="3">
        <f>Table1[[#This Row],[sales]]*Table1[[#This Row],[quantity]]</f>
        <v>1384.99</v>
      </c>
      <c r="Q15099" s="9">
        <f>Table1[[#This Row],[delivery_date]]-Table1[[#This Row],[order_date]]</f>
        <v>7</v>
      </c>
    </row>
    <row r="15100" spans="1:17" x14ac:dyDescent="0.35">
      <c r="A15100" t="s">
        <v>15131</v>
      </c>
      <c r="B15100" t="s">
        <v>13</v>
      </c>
      <c r="C15100" t="s">
        <v>33</v>
      </c>
      <c r="D15100" s="2">
        <v>3736.03</v>
      </c>
      <c r="E15100">
        <v>0.4</v>
      </c>
      <c r="F15100">
        <v>6</v>
      </c>
      <c r="G15100" s="1">
        <v>45035</v>
      </c>
      <c r="H15100" s="1">
        <v>45037</v>
      </c>
      <c r="I15100" t="s">
        <v>31</v>
      </c>
      <c r="J15100" t="s">
        <v>22</v>
      </c>
      <c r="K15100" s="2">
        <v>832.51</v>
      </c>
      <c r="L15100" t="s">
        <v>48</v>
      </c>
      <c r="M15100">
        <f>YEAR(Table1[[#This Row],[order_date]])</f>
        <v>2023</v>
      </c>
      <c r="N15100">
        <f>MONTH(Table1[[#This Row],[order_date]])</f>
        <v>4</v>
      </c>
      <c r="O15100" s="3">
        <f>Table1[[#This Row],[sales]]-Table1[[#This Row],[profit]]</f>
        <v>2903.5200000000004</v>
      </c>
      <c r="P15100" s="3">
        <f>Table1[[#This Row],[sales]]*Table1[[#This Row],[quantity]]</f>
        <v>22416.18</v>
      </c>
      <c r="Q15100" s="9">
        <f>Table1[[#This Row],[delivery_date]]-Table1[[#This Row],[order_date]]</f>
        <v>2</v>
      </c>
    </row>
    <row r="15101" spans="1:17" x14ac:dyDescent="0.35">
      <c r="A15101" t="s">
        <v>15132</v>
      </c>
      <c r="B15101" t="s">
        <v>13</v>
      </c>
      <c r="C15101" t="s">
        <v>14</v>
      </c>
      <c r="D15101" s="2">
        <v>457.79</v>
      </c>
      <c r="E15101">
        <v>0.25</v>
      </c>
      <c r="F15101">
        <v>1</v>
      </c>
      <c r="G15101" s="1">
        <v>45296</v>
      </c>
      <c r="H15101" s="1">
        <v>45300</v>
      </c>
      <c r="I15101" t="s">
        <v>21</v>
      </c>
      <c r="J15101" t="s">
        <v>16</v>
      </c>
      <c r="K15101" s="2">
        <v>126.7</v>
      </c>
      <c r="L15101" t="s">
        <v>34</v>
      </c>
      <c r="M15101">
        <f>YEAR(Table1[[#This Row],[order_date]])</f>
        <v>2024</v>
      </c>
      <c r="N15101">
        <f>MONTH(Table1[[#This Row],[order_date]])</f>
        <v>1</v>
      </c>
      <c r="O15101" s="3">
        <f>Table1[[#This Row],[sales]]-Table1[[#This Row],[profit]]</f>
        <v>331.09000000000003</v>
      </c>
      <c r="P15101" s="3">
        <f>Table1[[#This Row],[sales]]*Table1[[#This Row],[quantity]]</f>
        <v>457.79</v>
      </c>
      <c r="Q15101" s="9">
        <f>Table1[[#This Row],[delivery_date]]-Table1[[#This Row],[order_date]]</f>
        <v>4</v>
      </c>
    </row>
    <row r="15102" spans="1:17" x14ac:dyDescent="0.35">
      <c r="A15102" t="s">
        <v>15133</v>
      </c>
      <c r="B15102" t="s">
        <v>13</v>
      </c>
      <c r="C15102" t="s">
        <v>36</v>
      </c>
      <c r="D15102" s="2">
        <v>2296.31</v>
      </c>
      <c r="E15102">
        <v>0.03</v>
      </c>
      <c r="F15102">
        <v>6</v>
      </c>
      <c r="G15102" s="1">
        <v>45412</v>
      </c>
      <c r="H15102" s="1">
        <v>45418</v>
      </c>
      <c r="I15102" t="s">
        <v>31</v>
      </c>
      <c r="J15102" t="s">
        <v>27</v>
      </c>
      <c r="K15102" s="2">
        <v>454.74</v>
      </c>
      <c r="L15102" t="s">
        <v>34</v>
      </c>
      <c r="M15102">
        <f>YEAR(Table1[[#This Row],[order_date]])</f>
        <v>2024</v>
      </c>
      <c r="N15102">
        <f>MONTH(Table1[[#This Row],[order_date]])</f>
        <v>4</v>
      </c>
      <c r="O15102" s="3">
        <f>Table1[[#This Row],[sales]]-Table1[[#This Row],[profit]]</f>
        <v>1841.57</v>
      </c>
      <c r="P15102" s="3">
        <f>Table1[[#This Row],[sales]]*Table1[[#This Row],[quantity]]</f>
        <v>13777.86</v>
      </c>
      <c r="Q15102" s="9">
        <f>Table1[[#This Row],[delivery_date]]-Table1[[#This Row],[order_date]]</f>
        <v>6</v>
      </c>
    </row>
    <row r="15103" spans="1:17" x14ac:dyDescent="0.35">
      <c r="A15103" t="s">
        <v>15134</v>
      </c>
      <c r="B15103" t="s">
        <v>41</v>
      </c>
      <c r="C15103" t="s">
        <v>36</v>
      </c>
      <c r="D15103" s="2">
        <v>4147.83</v>
      </c>
      <c r="E15103">
        <v>0.41</v>
      </c>
      <c r="F15103">
        <v>1</v>
      </c>
      <c r="G15103" s="1">
        <v>45038</v>
      </c>
      <c r="H15103" s="1">
        <v>45041</v>
      </c>
      <c r="I15103" t="s">
        <v>15</v>
      </c>
      <c r="J15103" t="s">
        <v>22</v>
      </c>
      <c r="K15103" s="2">
        <v>1198.32</v>
      </c>
      <c r="L15103" t="s">
        <v>34</v>
      </c>
      <c r="M15103">
        <f>YEAR(Table1[[#This Row],[order_date]])</f>
        <v>2023</v>
      </c>
      <c r="N15103">
        <f>MONTH(Table1[[#This Row],[order_date]])</f>
        <v>4</v>
      </c>
      <c r="O15103" s="3">
        <f>Table1[[#This Row],[sales]]-Table1[[#This Row],[profit]]</f>
        <v>2949.51</v>
      </c>
      <c r="P15103" s="3">
        <f>Table1[[#This Row],[sales]]*Table1[[#This Row],[quantity]]</f>
        <v>4147.83</v>
      </c>
      <c r="Q15103" s="9">
        <f>Table1[[#This Row],[delivery_date]]-Table1[[#This Row],[order_date]]</f>
        <v>3</v>
      </c>
    </row>
    <row r="15104" spans="1:17" x14ac:dyDescent="0.35">
      <c r="A15104" t="s">
        <v>15135</v>
      </c>
      <c r="B15104" t="s">
        <v>41</v>
      </c>
      <c r="C15104" t="s">
        <v>20</v>
      </c>
      <c r="D15104" s="2">
        <v>1412.83</v>
      </c>
      <c r="E15104">
        <v>0.38</v>
      </c>
      <c r="F15104">
        <v>7</v>
      </c>
      <c r="G15104" s="1">
        <v>45212</v>
      </c>
      <c r="H15104" s="1">
        <v>45213</v>
      </c>
      <c r="I15104" t="s">
        <v>21</v>
      </c>
      <c r="J15104" t="s">
        <v>16</v>
      </c>
      <c r="K15104" s="2">
        <v>393.87</v>
      </c>
      <c r="L15104" t="s">
        <v>34</v>
      </c>
      <c r="M15104">
        <f>YEAR(Table1[[#This Row],[order_date]])</f>
        <v>2023</v>
      </c>
      <c r="N15104">
        <f>MONTH(Table1[[#This Row],[order_date]])</f>
        <v>10</v>
      </c>
      <c r="O15104" s="3">
        <f>Table1[[#This Row],[sales]]-Table1[[#This Row],[profit]]</f>
        <v>1018.9599999999999</v>
      </c>
      <c r="P15104" s="3">
        <f>Table1[[#This Row],[sales]]*Table1[[#This Row],[quantity]]</f>
        <v>9889.81</v>
      </c>
      <c r="Q15104" s="9">
        <f>Table1[[#This Row],[delivery_date]]-Table1[[#This Row],[order_date]]</f>
        <v>1</v>
      </c>
    </row>
    <row r="15105" spans="1:17" x14ac:dyDescent="0.35">
      <c r="A15105" t="s">
        <v>15136</v>
      </c>
      <c r="B15105" t="s">
        <v>19</v>
      </c>
      <c r="C15105" t="s">
        <v>20</v>
      </c>
      <c r="D15105" s="2">
        <v>1579.18</v>
      </c>
      <c r="E15105">
        <v>0.23</v>
      </c>
      <c r="F15105">
        <v>7</v>
      </c>
      <c r="G15105" s="1">
        <v>45320</v>
      </c>
      <c r="H15105" s="1">
        <v>45322</v>
      </c>
      <c r="I15105" t="s">
        <v>15</v>
      </c>
      <c r="J15105" t="s">
        <v>16</v>
      </c>
      <c r="K15105" s="2">
        <v>444.68</v>
      </c>
      <c r="L15105" t="s">
        <v>34</v>
      </c>
      <c r="M15105">
        <f>YEAR(Table1[[#This Row],[order_date]])</f>
        <v>2024</v>
      </c>
      <c r="N15105">
        <f>MONTH(Table1[[#This Row],[order_date]])</f>
        <v>1</v>
      </c>
      <c r="O15105" s="3">
        <f>Table1[[#This Row],[sales]]-Table1[[#This Row],[profit]]</f>
        <v>1134.5</v>
      </c>
      <c r="P15105" s="3">
        <f>Table1[[#This Row],[sales]]*Table1[[#This Row],[quantity]]</f>
        <v>11054.26</v>
      </c>
      <c r="Q15105" s="9">
        <f>Table1[[#This Row],[delivery_date]]-Table1[[#This Row],[order_date]]</f>
        <v>2</v>
      </c>
    </row>
    <row r="15106" spans="1:17" x14ac:dyDescent="0.35">
      <c r="A15106" t="s">
        <v>15137</v>
      </c>
      <c r="B15106" t="s">
        <v>19</v>
      </c>
      <c r="C15106" t="s">
        <v>36</v>
      </c>
      <c r="D15106" s="2">
        <v>4432.62</v>
      </c>
      <c r="E15106">
        <v>0.01</v>
      </c>
      <c r="F15106">
        <v>4</v>
      </c>
      <c r="G15106" s="1">
        <v>45024</v>
      </c>
      <c r="H15106" s="1">
        <v>45027</v>
      </c>
      <c r="I15106" t="s">
        <v>31</v>
      </c>
      <c r="J15106" t="s">
        <v>22</v>
      </c>
      <c r="K15106" s="2">
        <v>902.83</v>
      </c>
      <c r="L15106" t="s">
        <v>48</v>
      </c>
      <c r="M15106">
        <f>YEAR(Table1[[#This Row],[order_date]])</f>
        <v>2023</v>
      </c>
      <c r="N15106">
        <f>MONTH(Table1[[#This Row],[order_date]])</f>
        <v>4</v>
      </c>
      <c r="O15106" s="3">
        <f>Table1[[#This Row],[sales]]-Table1[[#This Row],[profit]]</f>
        <v>3529.79</v>
      </c>
      <c r="P15106" s="3">
        <f>Table1[[#This Row],[sales]]*Table1[[#This Row],[quantity]]</f>
        <v>17730.48</v>
      </c>
      <c r="Q15106" s="9">
        <f>Table1[[#This Row],[delivery_date]]-Table1[[#This Row],[order_date]]</f>
        <v>3</v>
      </c>
    </row>
    <row r="15107" spans="1:17" x14ac:dyDescent="0.35">
      <c r="A15107" t="s">
        <v>15138</v>
      </c>
      <c r="B15107" t="s">
        <v>19</v>
      </c>
      <c r="C15107" t="s">
        <v>14</v>
      </c>
      <c r="D15107" s="2">
        <v>3285.02</v>
      </c>
      <c r="E15107">
        <v>0.17</v>
      </c>
      <c r="F15107">
        <v>7</v>
      </c>
      <c r="G15107" s="1">
        <v>45451</v>
      </c>
      <c r="H15107" s="1">
        <v>45457</v>
      </c>
      <c r="I15107" t="s">
        <v>21</v>
      </c>
      <c r="J15107" t="s">
        <v>16</v>
      </c>
      <c r="K15107" s="2">
        <v>895.28</v>
      </c>
      <c r="L15107" t="s">
        <v>17</v>
      </c>
      <c r="M15107">
        <f>YEAR(Table1[[#This Row],[order_date]])</f>
        <v>2024</v>
      </c>
      <c r="N15107">
        <f>MONTH(Table1[[#This Row],[order_date]])</f>
        <v>6</v>
      </c>
      <c r="O15107" s="3">
        <f>Table1[[#This Row],[sales]]-Table1[[#This Row],[profit]]</f>
        <v>2389.7399999999998</v>
      </c>
      <c r="P15107" s="3">
        <f>Table1[[#This Row],[sales]]*Table1[[#This Row],[quantity]]</f>
        <v>22995.14</v>
      </c>
      <c r="Q15107" s="9">
        <f>Table1[[#This Row],[delivery_date]]-Table1[[#This Row],[order_date]]</f>
        <v>6</v>
      </c>
    </row>
    <row r="15108" spans="1:17" x14ac:dyDescent="0.35">
      <c r="A15108" t="s">
        <v>15139</v>
      </c>
      <c r="B15108" t="s">
        <v>19</v>
      </c>
      <c r="C15108" t="s">
        <v>14</v>
      </c>
      <c r="D15108" s="2">
        <v>4008.79</v>
      </c>
      <c r="E15108">
        <v>0.22</v>
      </c>
      <c r="F15108">
        <v>8</v>
      </c>
      <c r="G15108" s="1">
        <v>45093</v>
      </c>
      <c r="H15108" s="1">
        <v>45100</v>
      </c>
      <c r="I15108" t="s">
        <v>31</v>
      </c>
      <c r="J15108" t="s">
        <v>27</v>
      </c>
      <c r="K15108" s="2">
        <v>631.16999999999996</v>
      </c>
      <c r="L15108" t="s">
        <v>48</v>
      </c>
      <c r="M15108">
        <f>YEAR(Table1[[#This Row],[order_date]])</f>
        <v>2023</v>
      </c>
      <c r="N15108">
        <f>MONTH(Table1[[#This Row],[order_date]])</f>
        <v>6</v>
      </c>
      <c r="O15108" s="3">
        <f>Table1[[#This Row],[sales]]-Table1[[#This Row],[profit]]</f>
        <v>3377.62</v>
      </c>
      <c r="P15108" s="3">
        <f>Table1[[#This Row],[sales]]*Table1[[#This Row],[quantity]]</f>
        <v>32070.32</v>
      </c>
      <c r="Q15108" s="9">
        <f>Table1[[#This Row],[delivery_date]]-Table1[[#This Row],[order_date]]</f>
        <v>7</v>
      </c>
    </row>
    <row r="15109" spans="1:17" x14ac:dyDescent="0.35">
      <c r="A15109" t="s">
        <v>15140</v>
      </c>
      <c r="B15109" t="s">
        <v>25</v>
      </c>
      <c r="C15109" t="s">
        <v>14</v>
      </c>
      <c r="D15109" s="2">
        <v>1517.1</v>
      </c>
      <c r="E15109">
        <v>0.08</v>
      </c>
      <c r="F15109">
        <v>8</v>
      </c>
      <c r="G15109" s="1">
        <v>45515</v>
      </c>
      <c r="H15109" s="1">
        <v>45521</v>
      </c>
      <c r="I15109" t="s">
        <v>21</v>
      </c>
      <c r="J15109" t="s">
        <v>16</v>
      </c>
      <c r="K15109" s="2">
        <v>445.57</v>
      </c>
      <c r="L15109" t="s">
        <v>48</v>
      </c>
      <c r="M15109">
        <f>YEAR(Table1[[#This Row],[order_date]])</f>
        <v>2024</v>
      </c>
      <c r="N15109">
        <f>MONTH(Table1[[#This Row],[order_date]])</f>
        <v>8</v>
      </c>
      <c r="O15109" s="3">
        <f>Table1[[#This Row],[sales]]-Table1[[#This Row],[profit]]</f>
        <v>1071.53</v>
      </c>
      <c r="P15109" s="3">
        <f>Table1[[#This Row],[sales]]*Table1[[#This Row],[quantity]]</f>
        <v>12136.8</v>
      </c>
      <c r="Q15109" s="9">
        <f>Table1[[#This Row],[delivery_date]]-Table1[[#This Row],[order_date]]</f>
        <v>6</v>
      </c>
    </row>
    <row r="15110" spans="1:17" x14ac:dyDescent="0.35">
      <c r="A15110" t="s">
        <v>15141</v>
      </c>
      <c r="B15110" t="s">
        <v>13</v>
      </c>
      <c r="C15110" t="s">
        <v>33</v>
      </c>
      <c r="D15110" s="2">
        <v>4984.22</v>
      </c>
      <c r="E15110">
        <v>0.08</v>
      </c>
      <c r="F15110">
        <v>3</v>
      </c>
      <c r="G15110" s="1">
        <v>45374</v>
      </c>
      <c r="H15110" s="1">
        <v>45377</v>
      </c>
      <c r="I15110" t="s">
        <v>31</v>
      </c>
      <c r="J15110" t="s">
        <v>22</v>
      </c>
      <c r="K15110" s="2">
        <v>456.36</v>
      </c>
      <c r="L15110" t="s">
        <v>23</v>
      </c>
      <c r="M15110">
        <f>YEAR(Table1[[#This Row],[order_date]])</f>
        <v>2024</v>
      </c>
      <c r="N15110">
        <f>MONTH(Table1[[#This Row],[order_date]])</f>
        <v>3</v>
      </c>
      <c r="O15110" s="3">
        <f>Table1[[#This Row],[sales]]-Table1[[#This Row],[profit]]</f>
        <v>4527.8600000000006</v>
      </c>
      <c r="P15110" s="3">
        <f>Table1[[#This Row],[sales]]*Table1[[#This Row],[quantity]]</f>
        <v>14952.66</v>
      </c>
      <c r="Q15110" s="9">
        <f>Table1[[#This Row],[delivery_date]]-Table1[[#This Row],[order_date]]</f>
        <v>3</v>
      </c>
    </row>
    <row r="15111" spans="1:17" x14ac:dyDescent="0.35">
      <c r="A15111" t="s">
        <v>15142</v>
      </c>
      <c r="B15111" t="s">
        <v>25</v>
      </c>
      <c r="C15111" t="s">
        <v>33</v>
      </c>
      <c r="D15111" s="2">
        <v>790.39</v>
      </c>
      <c r="E15111">
        <v>0.08</v>
      </c>
      <c r="F15111">
        <v>8</v>
      </c>
      <c r="G15111" s="1">
        <v>45207</v>
      </c>
      <c r="H15111" s="1">
        <v>45211</v>
      </c>
      <c r="I15111" t="s">
        <v>21</v>
      </c>
      <c r="J15111" t="s">
        <v>16</v>
      </c>
      <c r="K15111" s="2">
        <v>98.59</v>
      </c>
      <c r="L15111" t="s">
        <v>39</v>
      </c>
      <c r="M15111">
        <f>YEAR(Table1[[#This Row],[order_date]])</f>
        <v>2023</v>
      </c>
      <c r="N15111">
        <f>MONTH(Table1[[#This Row],[order_date]])</f>
        <v>10</v>
      </c>
      <c r="O15111" s="3">
        <f>Table1[[#This Row],[sales]]-Table1[[#This Row],[profit]]</f>
        <v>691.8</v>
      </c>
      <c r="P15111" s="3">
        <f>Table1[[#This Row],[sales]]*Table1[[#This Row],[quantity]]</f>
        <v>6323.12</v>
      </c>
      <c r="Q15111" s="9">
        <f>Table1[[#This Row],[delivery_date]]-Table1[[#This Row],[order_date]]</f>
        <v>4</v>
      </c>
    </row>
    <row r="15112" spans="1:17" x14ac:dyDescent="0.35">
      <c r="A15112" t="s">
        <v>15143</v>
      </c>
      <c r="B15112" t="s">
        <v>25</v>
      </c>
      <c r="C15112" t="s">
        <v>14</v>
      </c>
      <c r="D15112" s="2">
        <v>4813.49</v>
      </c>
      <c r="E15112">
        <v>0.19</v>
      </c>
      <c r="F15112">
        <v>3</v>
      </c>
      <c r="G15112" s="1">
        <v>45095</v>
      </c>
      <c r="H15112" s="1">
        <v>45101</v>
      </c>
      <c r="I15112" t="s">
        <v>21</v>
      </c>
      <c r="J15112" t="s">
        <v>16</v>
      </c>
      <c r="K15112" s="2">
        <v>856.77</v>
      </c>
      <c r="L15112" t="s">
        <v>34</v>
      </c>
      <c r="M15112">
        <f>YEAR(Table1[[#This Row],[order_date]])</f>
        <v>2023</v>
      </c>
      <c r="N15112">
        <f>MONTH(Table1[[#This Row],[order_date]])</f>
        <v>6</v>
      </c>
      <c r="O15112" s="3">
        <f>Table1[[#This Row],[sales]]-Table1[[#This Row],[profit]]</f>
        <v>3956.72</v>
      </c>
      <c r="P15112" s="3">
        <f>Table1[[#This Row],[sales]]*Table1[[#This Row],[quantity]]</f>
        <v>14440.47</v>
      </c>
      <c r="Q15112" s="9">
        <f>Table1[[#This Row],[delivery_date]]-Table1[[#This Row],[order_date]]</f>
        <v>6</v>
      </c>
    </row>
    <row r="15113" spans="1:17" x14ac:dyDescent="0.35">
      <c r="A15113" t="s">
        <v>15144</v>
      </c>
      <c r="B15113" t="s">
        <v>25</v>
      </c>
      <c r="C15113" t="s">
        <v>36</v>
      </c>
      <c r="D15113" s="2">
        <v>4520.29</v>
      </c>
      <c r="E15113">
        <v>0.41</v>
      </c>
      <c r="F15113">
        <v>5</v>
      </c>
      <c r="G15113" s="1">
        <v>45152</v>
      </c>
      <c r="H15113" s="1">
        <v>45159</v>
      </c>
      <c r="I15113" t="s">
        <v>21</v>
      </c>
      <c r="J15113" t="s">
        <v>16</v>
      </c>
      <c r="K15113" s="2">
        <v>1312.23</v>
      </c>
      <c r="L15113" t="s">
        <v>23</v>
      </c>
      <c r="M15113">
        <f>YEAR(Table1[[#This Row],[order_date]])</f>
        <v>2023</v>
      </c>
      <c r="N15113">
        <f>MONTH(Table1[[#This Row],[order_date]])</f>
        <v>8</v>
      </c>
      <c r="O15113" s="3">
        <f>Table1[[#This Row],[sales]]-Table1[[#This Row],[profit]]</f>
        <v>3208.06</v>
      </c>
      <c r="P15113" s="3">
        <f>Table1[[#This Row],[sales]]*Table1[[#This Row],[quantity]]</f>
        <v>22601.45</v>
      </c>
      <c r="Q15113" s="9">
        <f>Table1[[#This Row],[delivery_date]]-Table1[[#This Row],[order_date]]</f>
        <v>7</v>
      </c>
    </row>
    <row r="15114" spans="1:17" x14ac:dyDescent="0.35">
      <c r="A15114" t="s">
        <v>15145</v>
      </c>
      <c r="B15114" t="s">
        <v>25</v>
      </c>
      <c r="C15114" t="s">
        <v>20</v>
      </c>
      <c r="D15114" s="2">
        <v>2804.28</v>
      </c>
      <c r="E15114">
        <v>0.38</v>
      </c>
      <c r="F15114">
        <v>1</v>
      </c>
      <c r="G15114" s="1">
        <v>45244</v>
      </c>
      <c r="H15114" s="1">
        <v>45249</v>
      </c>
      <c r="I15114" t="s">
        <v>31</v>
      </c>
      <c r="J15114" t="s">
        <v>22</v>
      </c>
      <c r="K15114" s="2">
        <v>545.37</v>
      </c>
      <c r="L15114" t="s">
        <v>34</v>
      </c>
      <c r="M15114">
        <f>YEAR(Table1[[#This Row],[order_date]])</f>
        <v>2023</v>
      </c>
      <c r="N15114">
        <f>MONTH(Table1[[#This Row],[order_date]])</f>
        <v>11</v>
      </c>
      <c r="O15114" s="3">
        <f>Table1[[#This Row],[sales]]-Table1[[#This Row],[profit]]</f>
        <v>2258.9100000000003</v>
      </c>
      <c r="P15114" s="3">
        <f>Table1[[#This Row],[sales]]*Table1[[#This Row],[quantity]]</f>
        <v>2804.28</v>
      </c>
      <c r="Q15114" s="9">
        <f>Table1[[#This Row],[delivery_date]]-Table1[[#This Row],[order_date]]</f>
        <v>5</v>
      </c>
    </row>
    <row r="15115" spans="1:17" x14ac:dyDescent="0.35">
      <c r="A15115" t="s">
        <v>15146</v>
      </c>
      <c r="B15115" t="s">
        <v>13</v>
      </c>
      <c r="C15115" t="s">
        <v>26</v>
      </c>
      <c r="D15115" s="2">
        <v>2967.95</v>
      </c>
      <c r="E15115">
        <v>0.01</v>
      </c>
      <c r="F15115">
        <v>7</v>
      </c>
      <c r="G15115" s="1">
        <v>44966</v>
      </c>
      <c r="H15115" s="1">
        <v>44969</v>
      </c>
      <c r="I15115" t="s">
        <v>31</v>
      </c>
      <c r="J15115" t="s">
        <v>16</v>
      </c>
      <c r="K15115" s="2">
        <v>194.84</v>
      </c>
      <c r="L15115" t="s">
        <v>28</v>
      </c>
      <c r="M15115">
        <f>YEAR(Table1[[#This Row],[order_date]])</f>
        <v>2023</v>
      </c>
      <c r="N15115">
        <f>MONTH(Table1[[#This Row],[order_date]])</f>
        <v>2</v>
      </c>
      <c r="O15115" s="3">
        <f>Table1[[#This Row],[sales]]-Table1[[#This Row],[profit]]</f>
        <v>2773.1099999999997</v>
      </c>
      <c r="P15115" s="3">
        <f>Table1[[#This Row],[sales]]*Table1[[#This Row],[quantity]]</f>
        <v>20775.649999999998</v>
      </c>
      <c r="Q15115" s="9">
        <f>Table1[[#This Row],[delivery_date]]-Table1[[#This Row],[order_date]]</f>
        <v>3</v>
      </c>
    </row>
    <row r="15116" spans="1:17" x14ac:dyDescent="0.35">
      <c r="A15116" t="s">
        <v>15147</v>
      </c>
      <c r="B15116" t="s">
        <v>25</v>
      </c>
      <c r="C15116" t="s">
        <v>20</v>
      </c>
      <c r="D15116" s="2">
        <v>3897.73</v>
      </c>
      <c r="E15116">
        <v>0</v>
      </c>
      <c r="F15116">
        <v>8</v>
      </c>
      <c r="G15116" s="1">
        <v>45414</v>
      </c>
      <c r="H15116" s="1">
        <v>45415</v>
      </c>
      <c r="I15116" t="s">
        <v>31</v>
      </c>
      <c r="J15116" t="s">
        <v>16</v>
      </c>
      <c r="K15116" s="2">
        <v>796.88</v>
      </c>
      <c r="L15116" t="s">
        <v>34</v>
      </c>
      <c r="M15116">
        <f>YEAR(Table1[[#This Row],[order_date]])</f>
        <v>2024</v>
      </c>
      <c r="N15116">
        <f>MONTH(Table1[[#This Row],[order_date]])</f>
        <v>5</v>
      </c>
      <c r="O15116" s="3">
        <f>Table1[[#This Row],[sales]]-Table1[[#This Row],[profit]]</f>
        <v>3100.85</v>
      </c>
      <c r="P15116" s="3">
        <f>Table1[[#This Row],[sales]]*Table1[[#This Row],[quantity]]</f>
        <v>31181.84</v>
      </c>
      <c r="Q15116" s="9">
        <f>Table1[[#This Row],[delivery_date]]-Table1[[#This Row],[order_date]]</f>
        <v>1</v>
      </c>
    </row>
    <row r="15117" spans="1:17" x14ac:dyDescent="0.35">
      <c r="A15117" t="s">
        <v>15148</v>
      </c>
      <c r="B15117" t="s">
        <v>19</v>
      </c>
      <c r="C15117" t="s">
        <v>20</v>
      </c>
      <c r="D15117" s="2">
        <v>1603.23</v>
      </c>
      <c r="E15117">
        <v>0.04</v>
      </c>
      <c r="F15117">
        <v>4</v>
      </c>
      <c r="G15117" s="1">
        <v>45344</v>
      </c>
      <c r="H15117" s="1">
        <v>45347</v>
      </c>
      <c r="I15117" t="s">
        <v>21</v>
      </c>
      <c r="J15117" t="s">
        <v>27</v>
      </c>
      <c r="K15117" s="2">
        <v>462.26</v>
      </c>
      <c r="L15117" t="s">
        <v>17</v>
      </c>
      <c r="M15117">
        <f>YEAR(Table1[[#This Row],[order_date]])</f>
        <v>2024</v>
      </c>
      <c r="N15117">
        <f>MONTH(Table1[[#This Row],[order_date]])</f>
        <v>2</v>
      </c>
      <c r="O15117" s="3">
        <f>Table1[[#This Row],[sales]]-Table1[[#This Row],[profit]]</f>
        <v>1140.97</v>
      </c>
      <c r="P15117" s="3">
        <f>Table1[[#This Row],[sales]]*Table1[[#This Row],[quantity]]</f>
        <v>6412.92</v>
      </c>
      <c r="Q15117" s="9">
        <f>Table1[[#This Row],[delivery_date]]-Table1[[#This Row],[order_date]]</f>
        <v>3</v>
      </c>
    </row>
    <row r="15118" spans="1:17" x14ac:dyDescent="0.35">
      <c r="A15118" t="s">
        <v>15149</v>
      </c>
      <c r="B15118" t="s">
        <v>41</v>
      </c>
      <c r="C15118" t="s">
        <v>26</v>
      </c>
      <c r="D15118" s="2">
        <v>2684.6</v>
      </c>
      <c r="E15118">
        <v>0.23</v>
      </c>
      <c r="F15118">
        <v>7</v>
      </c>
      <c r="G15118" s="1">
        <v>45261</v>
      </c>
      <c r="H15118" s="1">
        <v>45266</v>
      </c>
      <c r="I15118" t="s">
        <v>31</v>
      </c>
      <c r="J15118" t="s">
        <v>27</v>
      </c>
      <c r="K15118" s="2">
        <v>424.7</v>
      </c>
      <c r="L15118" t="s">
        <v>48</v>
      </c>
      <c r="M15118">
        <f>YEAR(Table1[[#This Row],[order_date]])</f>
        <v>2023</v>
      </c>
      <c r="N15118">
        <f>MONTH(Table1[[#This Row],[order_date]])</f>
        <v>12</v>
      </c>
      <c r="O15118" s="3">
        <f>Table1[[#This Row],[sales]]-Table1[[#This Row],[profit]]</f>
        <v>2259.9</v>
      </c>
      <c r="P15118" s="3">
        <f>Table1[[#This Row],[sales]]*Table1[[#This Row],[quantity]]</f>
        <v>18792.2</v>
      </c>
      <c r="Q15118" s="9">
        <f>Table1[[#This Row],[delivery_date]]-Table1[[#This Row],[order_date]]</f>
        <v>5</v>
      </c>
    </row>
    <row r="15119" spans="1:17" x14ac:dyDescent="0.35">
      <c r="A15119" t="s">
        <v>15150</v>
      </c>
      <c r="B15119" t="s">
        <v>19</v>
      </c>
      <c r="C15119" t="s">
        <v>14</v>
      </c>
      <c r="D15119" s="2">
        <v>4521.6400000000003</v>
      </c>
      <c r="E15119">
        <v>0.44</v>
      </c>
      <c r="F15119">
        <v>7</v>
      </c>
      <c r="G15119" s="1">
        <v>45441</v>
      </c>
      <c r="H15119" s="1">
        <v>45448</v>
      </c>
      <c r="I15119" t="s">
        <v>15</v>
      </c>
      <c r="J15119" t="s">
        <v>22</v>
      </c>
      <c r="K15119" s="2">
        <v>566.61</v>
      </c>
      <c r="L15119" t="s">
        <v>17</v>
      </c>
      <c r="M15119">
        <f>YEAR(Table1[[#This Row],[order_date]])</f>
        <v>2024</v>
      </c>
      <c r="N15119">
        <f>MONTH(Table1[[#This Row],[order_date]])</f>
        <v>5</v>
      </c>
      <c r="O15119" s="3">
        <f>Table1[[#This Row],[sales]]-Table1[[#This Row],[profit]]</f>
        <v>3955.03</v>
      </c>
      <c r="P15119" s="3">
        <f>Table1[[#This Row],[sales]]*Table1[[#This Row],[quantity]]</f>
        <v>31651.480000000003</v>
      </c>
      <c r="Q15119" s="9">
        <f>Table1[[#This Row],[delivery_date]]-Table1[[#This Row],[order_date]]</f>
        <v>7</v>
      </c>
    </row>
    <row r="15120" spans="1:17" x14ac:dyDescent="0.35">
      <c r="A15120" t="s">
        <v>15151</v>
      </c>
      <c r="B15120" t="s">
        <v>41</v>
      </c>
      <c r="C15120" t="s">
        <v>20</v>
      </c>
      <c r="D15120" s="2">
        <v>434.42</v>
      </c>
      <c r="E15120">
        <v>0.09</v>
      </c>
      <c r="F15120">
        <v>6</v>
      </c>
      <c r="G15120" s="1">
        <v>45362</v>
      </c>
      <c r="H15120" s="1">
        <v>45367</v>
      </c>
      <c r="I15120" t="s">
        <v>21</v>
      </c>
      <c r="J15120" t="s">
        <v>27</v>
      </c>
      <c r="K15120" s="2">
        <v>86.78</v>
      </c>
      <c r="L15120" t="s">
        <v>28</v>
      </c>
      <c r="M15120">
        <f>YEAR(Table1[[#This Row],[order_date]])</f>
        <v>2024</v>
      </c>
      <c r="N15120">
        <f>MONTH(Table1[[#This Row],[order_date]])</f>
        <v>3</v>
      </c>
      <c r="O15120" s="3">
        <f>Table1[[#This Row],[sales]]-Table1[[#This Row],[profit]]</f>
        <v>347.64</v>
      </c>
      <c r="P15120" s="3">
        <f>Table1[[#This Row],[sales]]*Table1[[#This Row],[quantity]]</f>
        <v>2606.52</v>
      </c>
      <c r="Q15120" s="9">
        <f>Table1[[#This Row],[delivery_date]]-Table1[[#This Row],[order_date]]</f>
        <v>5</v>
      </c>
    </row>
    <row r="15121" spans="1:17" x14ac:dyDescent="0.35">
      <c r="A15121" t="s">
        <v>15152</v>
      </c>
      <c r="B15121" t="s">
        <v>19</v>
      </c>
      <c r="C15121" t="s">
        <v>26</v>
      </c>
      <c r="D15121" s="2">
        <v>4537.09</v>
      </c>
      <c r="E15121">
        <v>0.24</v>
      </c>
      <c r="F15121">
        <v>5</v>
      </c>
      <c r="G15121" s="1">
        <v>45177</v>
      </c>
      <c r="H15121" s="1">
        <v>45184</v>
      </c>
      <c r="I15121" t="s">
        <v>15</v>
      </c>
      <c r="J15121" t="s">
        <v>22</v>
      </c>
      <c r="K15121" s="2">
        <v>1002.7</v>
      </c>
      <c r="L15121" t="s">
        <v>34</v>
      </c>
      <c r="M15121">
        <f>YEAR(Table1[[#This Row],[order_date]])</f>
        <v>2023</v>
      </c>
      <c r="N15121">
        <f>MONTH(Table1[[#This Row],[order_date]])</f>
        <v>9</v>
      </c>
      <c r="O15121" s="3">
        <f>Table1[[#This Row],[sales]]-Table1[[#This Row],[profit]]</f>
        <v>3534.3900000000003</v>
      </c>
      <c r="P15121" s="3">
        <f>Table1[[#This Row],[sales]]*Table1[[#This Row],[quantity]]</f>
        <v>22685.45</v>
      </c>
      <c r="Q15121" s="9">
        <f>Table1[[#This Row],[delivery_date]]-Table1[[#This Row],[order_date]]</f>
        <v>7</v>
      </c>
    </row>
    <row r="15122" spans="1:17" x14ac:dyDescent="0.35">
      <c r="A15122" t="s">
        <v>15153</v>
      </c>
      <c r="B15122" t="s">
        <v>19</v>
      </c>
      <c r="C15122" t="s">
        <v>36</v>
      </c>
      <c r="D15122" s="2">
        <v>3671.01</v>
      </c>
      <c r="E15122">
        <v>0.02</v>
      </c>
      <c r="F15122">
        <v>4</v>
      </c>
      <c r="G15122" s="1">
        <v>45024</v>
      </c>
      <c r="H15122" s="1">
        <v>45028</v>
      </c>
      <c r="I15122" t="s">
        <v>15</v>
      </c>
      <c r="J15122" t="s">
        <v>22</v>
      </c>
      <c r="K15122" s="2">
        <v>553.58000000000004</v>
      </c>
      <c r="L15122" t="s">
        <v>28</v>
      </c>
      <c r="M15122">
        <f>YEAR(Table1[[#This Row],[order_date]])</f>
        <v>2023</v>
      </c>
      <c r="N15122">
        <f>MONTH(Table1[[#This Row],[order_date]])</f>
        <v>4</v>
      </c>
      <c r="O15122" s="3">
        <f>Table1[[#This Row],[sales]]-Table1[[#This Row],[profit]]</f>
        <v>3117.4300000000003</v>
      </c>
      <c r="P15122" s="3">
        <f>Table1[[#This Row],[sales]]*Table1[[#This Row],[quantity]]</f>
        <v>14684.04</v>
      </c>
      <c r="Q15122" s="9">
        <f>Table1[[#This Row],[delivery_date]]-Table1[[#This Row],[order_date]]</f>
        <v>4</v>
      </c>
    </row>
    <row r="15123" spans="1:17" x14ac:dyDescent="0.35">
      <c r="A15123" t="s">
        <v>15154</v>
      </c>
      <c r="B15123" t="s">
        <v>41</v>
      </c>
      <c r="C15123" t="s">
        <v>36</v>
      </c>
      <c r="D15123" s="2">
        <v>3872.24</v>
      </c>
      <c r="E15123">
        <v>0.01</v>
      </c>
      <c r="F15123">
        <v>5</v>
      </c>
      <c r="G15123" s="1">
        <v>45251</v>
      </c>
      <c r="H15123" s="1">
        <v>45253</v>
      </c>
      <c r="I15123" t="s">
        <v>15</v>
      </c>
      <c r="J15123" t="s">
        <v>16</v>
      </c>
      <c r="K15123" s="2">
        <v>267.69</v>
      </c>
      <c r="L15123" t="s">
        <v>39</v>
      </c>
      <c r="M15123">
        <f>YEAR(Table1[[#This Row],[order_date]])</f>
        <v>2023</v>
      </c>
      <c r="N15123">
        <f>MONTH(Table1[[#This Row],[order_date]])</f>
        <v>11</v>
      </c>
      <c r="O15123" s="3">
        <f>Table1[[#This Row],[sales]]-Table1[[#This Row],[profit]]</f>
        <v>3604.5499999999997</v>
      </c>
      <c r="P15123" s="3">
        <f>Table1[[#This Row],[sales]]*Table1[[#This Row],[quantity]]</f>
        <v>19361.199999999997</v>
      </c>
      <c r="Q15123" s="9">
        <f>Table1[[#This Row],[delivery_date]]-Table1[[#This Row],[order_date]]</f>
        <v>2</v>
      </c>
    </row>
    <row r="15124" spans="1:17" x14ac:dyDescent="0.35">
      <c r="A15124" t="s">
        <v>15155</v>
      </c>
      <c r="B15124" t="s">
        <v>13</v>
      </c>
      <c r="C15124" t="s">
        <v>36</v>
      </c>
      <c r="D15124" s="2">
        <v>417.12</v>
      </c>
      <c r="E15124">
        <v>0</v>
      </c>
      <c r="F15124">
        <v>7</v>
      </c>
      <c r="G15124" s="1">
        <v>45396</v>
      </c>
      <c r="H15124" s="1">
        <v>45402</v>
      </c>
      <c r="I15124" t="s">
        <v>21</v>
      </c>
      <c r="J15124" t="s">
        <v>27</v>
      </c>
      <c r="K15124" s="2">
        <v>59.84</v>
      </c>
      <c r="L15124" t="s">
        <v>39</v>
      </c>
      <c r="M15124">
        <f>YEAR(Table1[[#This Row],[order_date]])</f>
        <v>2024</v>
      </c>
      <c r="N15124">
        <f>MONTH(Table1[[#This Row],[order_date]])</f>
        <v>4</v>
      </c>
      <c r="O15124" s="3">
        <f>Table1[[#This Row],[sales]]-Table1[[#This Row],[profit]]</f>
        <v>357.28</v>
      </c>
      <c r="P15124" s="3">
        <f>Table1[[#This Row],[sales]]*Table1[[#This Row],[quantity]]</f>
        <v>2919.84</v>
      </c>
      <c r="Q15124" s="9">
        <f>Table1[[#This Row],[delivery_date]]-Table1[[#This Row],[order_date]]</f>
        <v>6</v>
      </c>
    </row>
    <row r="15125" spans="1:17" x14ac:dyDescent="0.35">
      <c r="A15125" t="s">
        <v>15156</v>
      </c>
      <c r="B15125" t="s">
        <v>25</v>
      </c>
      <c r="C15125" t="s">
        <v>14</v>
      </c>
      <c r="D15125" s="2">
        <v>1020.01</v>
      </c>
      <c r="E15125">
        <v>0.37</v>
      </c>
      <c r="F15125">
        <v>8</v>
      </c>
      <c r="G15125" s="1">
        <v>45595</v>
      </c>
      <c r="H15125" s="1">
        <v>45601</v>
      </c>
      <c r="I15125" t="s">
        <v>21</v>
      </c>
      <c r="J15125" t="s">
        <v>27</v>
      </c>
      <c r="K15125" s="2">
        <v>175.22</v>
      </c>
      <c r="L15125" t="s">
        <v>28</v>
      </c>
      <c r="M15125">
        <f>YEAR(Table1[[#This Row],[order_date]])</f>
        <v>2024</v>
      </c>
      <c r="N15125">
        <f>MONTH(Table1[[#This Row],[order_date]])</f>
        <v>10</v>
      </c>
      <c r="O15125" s="3">
        <f>Table1[[#This Row],[sales]]-Table1[[#This Row],[profit]]</f>
        <v>844.79</v>
      </c>
      <c r="P15125" s="3">
        <f>Table1[[#This Row],[sales]]*Table1[[#This Row],[quantity]]</f>
        <v>8160.08</v>
      </c>
      <c r="Q15125" s="9">
        <f>Table1[[#This Row],[delivery_date]]-Table1[[#This Row],[order_date]]</f>
        <v>6</v>
      </c>
    </row>
    <row r="15126" spans="1:17" x14ac:dyDescent="0.35">
      <c r="A15126" t="s">
        <v>15157</v>
      </c>
      <c r="B15126" t="s">
        <v>19</v>
      </c>
      <c r="C15126" t="s">
        <v>20</v>
      </c>
      <c r="D15126" s="2">
        <v>4633.78</v>
      </c>
      <c r="E15126">
        <v>0.01</v>
      </c>
      <c r="F15126">
        <v>4</v>
      </c>
      <c r="G15126" s="1">
        <v>45442</v>
      </c>
      <c r="H15126" s="1">
        <v>45448</v>
      </c>
      <c r="I15126" t="s">
        <v>31</v>
      </c>
      <c r="J15126" t="s">
        <v>27</v>
      </c>
      <c r="K15126" s="2">
        <v>833.34</v>
      </c>
      <c r="L15126" t="s">
        <v>28</v>
      </c>
      <c r="M15126">
        <f>YEAR(Table1[[#This Row],[order_date]])</f>
        <v>2024</v>
      </c>
      <c r="N15126">
        <f>MONTH(Table1[[#This Row],[order_date]])</f>
        <v>5</v>
      </c>
      <c r="O15126" s="3">
        <f>Table1[[#This Row],[sales]]-Table1[[#This Row],[profit]]</f>
        <v>3800.4399999999996</v>
      </c>
      <c r="P15126" s="3">
        <f>Table1[[#This Row],[sales]]*Table1[[#This Row],[quantity]]</f>
        <v>18535.12</v>
      </c>
      <c r="Q15126" s="9">
        <f>Table1[[#This Row],[delivery_date]]-Table1[[#This Row],[order_date]]</f>
        <v>6</v>
      </c>
    </row>
    <row r="15127" spans="1:17" x14ac:dyDescent="0.35">
      <c r="A15127" t="s">
        <v>15158</v>
      </c>
      <c r="B15127" t="s">
        <v>13</v>
      </c>
      <c r="C15127" t="s">
        <v>20</v>
      </c>
      <c r="D15127" s="2">
        <v>707.85</v>
      </c>
      <c r="E15127">
        <v>0.14000000000000001</v>
      </c>
      <c r="F15127">
        <v>5</v>
      </c>
      <c r="G15127" s="1">
        <v>45428</v>
      </c>
      <c r="H15127" s="1">
        <v>45432</v>
      </c>
      <c r="I15127" t="s">
        <v>15</v>
      </c>
      <c r="J15127" t="s">
        <v>27</v>
      </c>
      <c r="K15127" s="2">
        <v>159.41999999999999</v>
      </c>
      <c r="L15127" t="s">
        <v>34</v>
      </c>
      <c r="M15127">
        <f>YEAR(Table1[[#This Row],[order_date]])</f>
        <v>2024</v>
      </c>
      <c r="N15127">
        <f>MONTH(Table1[[#This Row],[order_date]])</f>
        <v>5</v>
      </c>
      <c r="O15127" s="3">
        <f>Table1[[#This Row],[sales]]-Table1[[#This Row],[profit]]</f>
        <v>548.43000000000006</v>
      </c>
      <c r="P15127" s="3">
        <f>Table1[[#This Row],[sales]]*Table1[[#This Row],[quantity]]</f>
        <v>3539.25</v>
      </c>
      <c r="Q15127" s="9">
        <f>Table1[[#This Row],[delivery_date]]-Table1[[#This Row],[order_date]]</f>
        <v>4</v>
      </c>
    </row>
    <row r="15128" spans="1:17" x14ac:dyDescent="0.35">
      <c r="A15128" t="s">
        <v>15159</v>
      </c>
      <c r="B15128" t="s">
        <v>25</v>
      </c>
      <c r="C15128" t="s">
        <v>33</v>
      </c>
      <c r="D15128" s="2">
        <v>3192.8</v>
      </c>
      <c r="E15128">
        <v>0.32</v>
      </c>
      <c r="F15128">
        <v>6</v>
      </c>
      <c r="G15128" s="1">
        <v>45207</v>
      </c>
      <c r="H15128" s="1">
        <v>45214</v>
      </c>
      <c r="I15128" t="s">
        <v>21</v>
      </c>
      <c r="J15128" t="s">
        <v>27</v>
      </c>
      <c r="K15128" s="2">
        <v>172.77</v>
      </c>
      <c r="L15128" t="s">
        <v>17</v>
      </c>
      <c r="M15128">
        <f>YEAR(Table1[[#This Row],[order_date]])</f>
        <v>2023</v>
      </c>
      <c r="N15128">
        <f>MONTH(Table1[[#This Row],[order_date]])</f>
        <v>10</v>
      </c>
      <c r="O15128" s="3">
        <f>Table1[[#This Row],[sales]]-Table1[[#This Row],[profit]]</f>
        <v>3020.03</v>
      </c>
      <c r="P15128" s="3">
        <f>Table1[[#This Row],[sales]]*Table1[[#This Row],[quantity]]</f>
        <v>19156.800000000003</v>
      </c>
      <c r="Q15128" s="9">
        <f>Table1[[#This Row],[delivery_date]]-Table1[[#This Row],[order_date]]</f>
        <v>7</v>
      </c>
    </row>
    <row r="15129" spans="1:17" x14ac:dyDescent="0.35">
      <c r="A15129" t="s">
        <v>15160</v>
      </c>
      <c r="B15129" t="s">
        <v>13</v>
      </c>
      <c r="C15129" t="s">
        <v>36</v>
      </c>
      <c r="D15129" s="2">
        <v>3935.19</v>
      </c>
      <c r="E15129">
        <v>0.31</v>
      </c>
      <c r="F15129">
        <v>9</v>
      </c>
      <c r="G15129" s="1">
        <v>45178</v>
      </c>
      <c r="H15129" s="1">
        <v>45184</v>
      </c>
      <c r="I15129" t="s">
        <v>31</v>
      </c>
      <c r="J15129" t="s">
        <v>16</v>
      </c>
      <c r="K15129" s="2">
        <v>1065.93</v>
      </c>
      <c r="L15129" t="s">
        <v>34</v>
      </c>
      <c r="M15129">
        <f>YEAR(Table1[[#This Row],[order_date]])</f>
        <v>2023</v>
      </c>
      <c r="N15129">
        <f>MONTH(Table1[[#This Row],[order_date]])</f>
        <v>9</v>
      </c>
      <c r="O15129" s="3">
        <f>Table1[[#This Row],[sales]]-Table1[[#This Row],[profit]]</f>
        <v>2869.26</v>
      </c>
      <c r="P15129" s="3">
        <f>Table1[[#This Row],[sales]]*Table1[[#This Row],[quantity]]</f>
        <v>35416.71</v>
      </c>
      <c r="Q15129" s="9">
        <f>Table1[[#This Row],[delivery_date]]-Table1[[#This Row],[order_date]]</f>
        <v>6</v>
      </c>
    </row>
    <row r="15130" spans="1:17" x14ac:dyDescent="0.35">
      <c r="A15130" t="s">
        <v>15161</v>
      </c>
      <c r="B15130" t="s">
        <v>13</v>
      </c>
      <c r="C15130" t="s">
        <v>14</v>
      </c>
      <c r="D15130" s="2">
        <v>1233.28</v>
      </c>
      <c r="E15130">
        <v>0.03</v>
      </c>
      <c r="F15130">
        <v>6</v>
      </c>
      <c r="G15130" s="1">
        <v>45360</v>
      </c>
      <c r="H15130" s="1">
        <v>45367</v>
      </c>
      <c r="I15130" t="s">
        <v>31</v>
      </c>
      <c r="J15130" t="s">
        <v>27</v>
      </c>
      <c r="K15130" s="2">
        <v>248.46</v>
      </c>
      <c r="L15130" t="s">
        <v>28</v>
      </c>
      <c r="M15130">
        <f>YEAR(Table1[[#This Row],[order_date]])</f>
        <v>2024</v>
      </c>
      <c r="N15130">
        <f>MONTH(Table1[[#This Row],[order_date]])</f>
        <v>3</v>
      </c>
      <c r="O15130" s="3">
        <f>Table1[[#This Row],[sales]]-Table1[[#This Row],[profit]]</f>
        <v>984.81999999999994</v>
      </c>
      <c r="P15130" s="3">
        <f>Table1[[#This Row],[sales]]*Table1[[#This Row],[quantity]]</f>
        <v>7399.68</v>
      </c>
      <c r="Q15130" s="9">
        <f>Table1[[#This Row],[delivery_date]]-Table1[[#This Row],[order_date]]</f>
        <v>7</v>
      </c>
    </row>
    <row r="15131" spans="1:17" x14ac:dyDescent="0.35">
      <c r="A15131" t="s">
        <v>15162</v>
      </c>
      <c r="B15131" t="s">
        <v>25</v>
      </c>
      <c r="C15131" t="s">
        <v>26</v>
      </c>
      <c r="D15131" s="2">
        <v>3524.07</v>
      </c>
      <c r="E15131">
        <v>0.13</v>
      </c>
      <c r="F15131">
        <v>7</v>
      </c>
      <c r="G15131" s="1">
        <v>45181</v>
      </c>
      <c r="H15131" s="1">
        <v>45186</v>
      </c>
      <c r="I15131" t="s">
        <v>31</v>
      </c>
      <c r="J15131" t="s">
        <v>16</v>
      </c>
      <c r="K15131" s="2">
        <v>642.29</v>
      </c>
      <c r="L15131" t="s">
        <v>48</v>
      </c>
      <c r="M15131">
        <f>YEAR(Table1[[#This Row],[order_date]])</f>
        <v>2023</v>
      </c>
      <c r="N15131">
        <f>MONTH(Table1[[#This Row],[order_date]])</f>
        <v>9</v>
      </c>
      <c r="O15131" s="3">
        <f>Table1[[#This Row],[sales]]-Table1[[#This Row],[profit]]</f>
        <v>2881.78</v>
      </c>
      <c r="P15131" s="3">
        <f>Table1[[#This Row],[sales]]*Table1[[#This Row],[quantity]]</f>
        <v>24668.49</v>
      </c>
      <c r="Q15131" s="9">
        <f>Table1[[#This Row],[delivery_date]]-Table1[[#This Row],[order_date]]</f>
        <v>5</v>
      </c>
    </row>
    <row r="15132" spans="1:17" x14ac:dyDescent="0.35">
      <c r="A15132" t="s">
        <v>15163</v>
      </c>
      <c r="B15132" t="s">
        <v>19</v>
      </c>
      <c r="C15132" t="s">
        <v>14</v>
      </c>
      <c r="D15132" s="2">
        <v>421.32</v>
      </c>
      <c r="E15132">
        <v>0.32</v>
      </c>
      <c r="F15132">
        <v>8</v>
      </c>
      <c r="G15132" s="1">
        <v>45333</v>
      </c>
      <c r="H15132" s="1">
        <v>45335</v>
      </c>
      <c r="I15132" t="s">
        <v>21</v>
      </c>
      <c r="J15132" t="s">
        <v>16</v>
      </c>
      <c r="K15132" s="2">
        <v>38.049999999999997</v>
      </c>
      <c r="L15132" t="s">
        <v>28</v>
      </c>
      <c r="M15132">
        <f>YEAR(Table1[[#This Row],[order_date]])</f>
        <v>2024</v>
      </c>
      <c r="N15132">
        <f>MONTH(Table1[[#This Row],[order_date]])</f>
        <v>2</v>
      </c>
      <c r="O15132" s="3">
        <f>Table1[[#This Row],[sales]]-Table1[[#This Row],[profit]]</f>
        <v>383.27</v>
      </c>
      <c r="P15132" s="3">
        <f>Table1[[#This Row],[sales]]*Table1[[#This Row],[quantity]]</f>
        <v>3370.56</v>
      </c>
      <c r="Q15132" s="9">
        <f>Table1[[#This Row],[delivery_date]]-Table1[[#This Row],[order_date]]</f>
        <v>2</v>
      </c>
    </row>
    <row r="15133" spans="1:17" x14ac:dyDescent="0.35">
      <c r="A15133" t="s">
        <v>15164</v>
      </c>
      <c r="B15133" t="s">
        <v>13</v>
      </c>
      <c r="C15133" t="s">
        <v>20</v>
      </c>
      <c r="D15133" s="2">
        <v>2543.9699999999998</v>
      </c>
      <c r="E15133">
        <v>0.2</v>
      </c>
      <c r="F15133">
        <v>3</v>
      </c>
      <c r="G15133" s="1">
        <v>45335</v>
      </c>
      <c r="H15133" s="1">
        <v>45341</v>
      </c>
      <c r="I15133" t="s">
        <v>15</v>
      </c>
      <c r="J15133" t="s">
        <v>27</v>
      </c>
      <c r="K15133" s="2">
        <v>204.15</v>
      </c>
      <c r="L15133" t="s">
        <v>39</v>
      </c>
      <c r="M15133">
        <f>YEAR(Table1[[#This Row],[order_date]])</f>
        <v>2024</v>
      </c>
      <c r="N15133">
        <f>MONTH(Table1[[#This Row],[order_date]])</f>
        <v>2</v>
      </c>
      <c r="O15133" s="3">
        <f>Table1[[#This Row],[sales]]-Table1[[#This Row],[profit]]</f>
        <v>2339.8199999999997</v>
      </c>
      <c r="P15133" s="3">
        <f>Table1[[#This Row],[sales]]*Table1[[#This Row],[quantity]]</f>
        <v>7631.91</v>
      </c>
      <c r="Q15133" s="9">
        <f>Table1[[#This Row],[delivery_date]]-Table1[[#This Row],[order_date]]</f>
        <v>6</v>
      </c>
    </row>
    <row r="15134" spans="1:17" x14ac:dyDescent="0.35">
      <c r="A15134" t="s">
        <v>15165</v>
      </c>
      <c r="B15134" t="s">
        <v>19</v>
      </c>
      <c r="C15134" t="s">
        <v>36</v>
      </c>
      <c r="D15134" s="2">
        <v>1738.72</v>
      </c>
      <c r="E15134">
        <v>0.23</v>
      </c>
      <c r="F15134">
        <v>5</v>
      </c>
      <c r="G15134" s="1">
        <v>45252</v>
      </c>
      <c r="H15134" s="1">
        <v>45258</v>
      </c>
      <c r="I15134" t="s">
        <v>21</v>
      </c>
      <c r="J15134" t="s">
        <v>22</v>
      </c>
      <c r="K15134" s="2">
        <v>329.96</v>
      </c>
      <c r="L15134" t="s">
        <v>39</v>
      </c>
      <c r="M15134">
        <f>YEAR(Table1[[#This Row],[order_date]])</f>
        <v>2023</v>
      </c>
      <c r="N15134">
        <f>MONTH(Table1[[#This Row],[order_date]])</f>
        <v>11</v>
      </c>
      <c r="O15134" s="3">
        <f>Table1[[#This Row],[sales]]-Table1[[#This Row],[profit]]</f>
        <v>1408.76</v>
      </c>
      <c r="P15134" s="3">
        <f>Table1[[#This Row],[sales]]*Table1[[#This Row],[quantity]]</f>
        <v>8693.6</v>
      </c>
      <c r="Q15134" s="9">
        <f>Table1[[#This Row],[delivery_date]]-Table1[[#This Row],[order_date]]</f>
        <v>6</v>
      </c>
    </row>
    <row r="15135" spans="1:17" x14ac:dyDescent="0.35">
      <c r="A15135" t="s">
        <v>15166</v>
      </c>
      <c r="B15135" t="s">
        <v>19</v>
      </c>
      <c r="C15135" t="s">
        <v>33</v>
      </c>
      <c r="D15135" s="2">
        <v>3264.14</v>
      </c>
      <c r="E15135">
        <v>0.1</v>
      </c>
      <c r="F15135">
        <v>4</v>
      </c>
      <c r="G15135" s="1">
        <v>45024</v>
      </c>
      <c r="H15135" s="1">
        <v>45030</v>
      </c>
      <c r="I15135" t="s">
        <v>21</v>
      </c>
      <c r="J15135" t="s">
        <v>22</v>
      </c>
      <c r="K15135" s="2">
        <v>748.52</v>
      </c>
      <c r="L15135" t="s">
        <v>48</v>
      </c>
      <c r="M15135">
        <f>YEAR(Table1[[#This Row],[order_date]])</f>
        <v>2023</v>
      </c>
      <c r="N15135">
        <f>MONTH(Table1[[#This Row],[order_date]])</f>
        <v>4</v>
      </c>
      <c r="O15135" s="3">
        <f>Table1[[#This Row],[sales]]-Table1[[#This Row],[profit]]</f>
        <v>2515.62</v>
      </c>
      <c r="P15135" s="3">
        <f>Table1[[#This Row],[sales]]*Table1[[#This Row],[quantity]]</f>
        <v>13056.56</v>
      </c>
      <c r="Q15135" s="9">
        <f>Table1[[#This Row],[delivery_date]]-Table1[[#This Row],[order_date]]</f>
        <v>6</v>
      </c>
    </row>
    <row r="15136" spans="1:17" x14ac:dyDescent="0.35">
      <c r="A15136" t="s">
        <v>15167</v>
      </c>
      <c r="B15136" t="s">
        <v>19</v>
      </c>
      <c r="C15136" t="s">
        <v>14</v>
      </c>
      <c r="D15136" s="2">
        <v>4456.12</v>
      </c>
      <c r="E15136">
        <v>0.02</v>
      </c>
      <c r="F15136">
        <v>1</v>
      </c>
      <c r="G15136" s="1">
        <v>45075</v>
      </c>
      <c r="H15136" s="1">
        <v>45082</v>
      </c>
      <c r="I15136" t="s">
        <v>31</v>
      </c>
      <c r="J15136" t="s">
        <v>27</v>
      </c>
      <c r="K15136" s="2">
        <v>1072.05</v>
      </c>
      <c r="L15136" t="s">
        <v>23</v>
      </c>
      <c r="M15136">
        <f>YEAR(Table1[[#This Row],[order_date]])</f>
        <v>2023</v>
      </c>
      <c r="N15136">
        <f>MONTH(Table1[[#This Row],[order_date]])</f>
        <v>5</v>
      </c>
      <c r="O15136" s="3">
        <f>Table1[[#This Row],[sales]]-Table1[[#This Row],[profit]]</f>
        <v>3384.0699999999997</v>
      </c>
      <c r="P15136" s="3">
        <f>Table1[[#This Row],[sales]]*Table1[[#This Row],[quantity]]</f>
        <v>4456.12</v>
      </c>
      <c r="Q15136" s="9">
        <f>Table1[[#This Row],[delivery_date]]-Table1[[#This Row],[order_date]]</f>
        <v>7</v>
      </c>
    </row>
    <row r="15137" spans="1:17" x14ac:dyDescent="0.35">
      <c r="A15137" t="s">
        <v>15168</v>
      </c>
      <c r="B15137" t="s">
        <v>25</v>
      </c>
      <c r="C15137" t="s">
        <v>33</v>
      </c>
      <c r="D15137" s="2">
        <v>714.91</v>
      </c>
      <c r="E15137">
        <v>0.17</v>
      </c>
      <c r="F15137">
        <v>4</v>
      </c>
      <c r="G15137" s="1">
        <v>45034</v>
      </c>
      <c r="H15137" s="1">
        <v>45040</v>
      </c>
      <c r="I15137" t="s">
        <v>15</v>
      </c>
      <c r="J15137" t="s">
        <v>22</v>
      </c>
      <c r="K15137" s="2">
        <v>137.79</v>
      </c>
      <c r="L15137" t="s">
        <v>34</v>
      </c>
      <c r="M15137">
        <f>YEAR(Table1[[#This Row],[order_date]])</f>
        <v>2023</v>
      </c>
      <c r="N15137">
        <f>MONTH(Table1[[#This Row],[order_date]])</f>
        <v>4</v>
      </c>
      <c r="O15137" s="3">
        <f>Table1[[#This Row],[sales]]-Table1[[#This Row],[profit]]</f>
        <v>577.12</v>
      </c>
      <c r="P15137" s="3">
        <f>Table1[[#This Row],[sales]]*Table1[[#This Row],[quantity]]</f>
        <v>2859.64</v>
      </c>
      <c r="Q15137" s="9">
        <f>Table1[[#This Row],[delivery_date]]-Table1[[#This Row],[order_date]]</f>
        <v>6</v>
      </c>
    </row>
    <row r="15138" spans="1:17" x14ac:dyDescent="0.35">
      <c r="A15138" t="s">
        <v>15169</v>
      </c>
      <c r="B15138" t="s">
        <v>41</v>
      </c>
      <c r="C15138" t="s">
        <v>20</v>
      </c>
      <c r="D15138" s="2">
        <v>2306.5100000000002</v>
      </c>
      <c r="E15138">
        <v>0.34</v>
      </c>
      <c r="F15138">
        <v>2</v>
      </c>
      <c r="G15138" s="1">
        <v>45276</v>
      </c>
      <c r="H15138" s="1">
        <v>45282</v>
      </c>
      <c r="I15138" t="s">
        <v>21</v>
      </c>
      <c r="J15138" t="s">
        <v>22</v>
      </c>
      <c r="K15138" s="2">
        <v>319.94</v>
      </c>
      <c r="L15138" t="s">
        <v>23</v>
      </c>
      <c r="M15138">
        <f>YEAR(Table1[[#This Row],[order_date]])</f>
        <v>2023</v>
      </c>
      <c r="N15138">
        <f>MONTH(Table1[[#This Row],[order_date]])</f>
        <v>12</v>
      </c>
      <c r="O15138" s="3">
        <f>Table1[[#This Row],[sales]]-Table1[[#This Row],[profit]]</f>
        <v>1986.5700000000002</v>
      </c>
      <c r="P15138" s="3">
        <f>Table1[[#This Row],[sales]]*Table1[[#This Row],[quantity]]</f>
        <v>4613.0200000000004</v>
      </c>
      <c r="Q15138" s="9">
        <f>Table1[[#This Row],[delivery_date]]-Table1[[#This Row],[order_date]]</f>
        <v>6</v>
      </c>
    </row>
    <row r="15139" spans="1:17" x14ac:dyDescent="0.35">
      <c r="A15139" t="s">
        <v>15170</v>
      </c>
      <c r="B15139" t="s">
        <v>19</v>
      </c>
      <c r="C15139" t="s">
        <v>26</v>
      </c>
      <c r="D15139" s="2">
        <v>2173.65</v>
      </c>
      <c r="E15139">
        <v>0.38</v>
      </c>
      <c r="F15139">
        <v>4</v>
      </c>
      <c r="G15139" s="1">
        <v>45049</v>
      </c>
      <c r="H15139" s="1">
        <v>45056</v>
      </c>
      <c r="I15139" t="s">
        <v>15</v>
      </c>
      <c r="J15139" t="s">
        <v>16</v>
      </c>
      <c r="K15139" s="2">
        <v>185.62</v>
      </c>
      <c r="L15139" t="s">
        <v>39</v>
      </c>
      <c r="M15139">
        <f>YEAR(Table1[[#This Row],[order_date]])</f>
        <v>2023</v>
      </c>
      <c r="N15139">
        <f>MONTH(Table1[[#This Row],[order_date]])</f>
        <v>5</v>
      </c>
      <c r="O15139" s="3">
        <f>Table1[[#This Row],[sales]]-Table1[[#This Row],[profit]]</f>
        <v>1988.0300000000002</v>
      </c>
      <c r="P15139" s="3">
        <f>Table1[[#This Row],[sales]]*Table1[[#This Row],[quantity]]</f>
        <v>8694.6</v>
      </c>
      <c r="Q15139" s="9">
        <f>Table1[[#This Row],[delivery_date]]-Table1[[#This Row],[order_date]]</f>
        <v>7</v>
      </c>
    </row>
    <row r="15140" spans="1:17" x14ac:dyDescent="0.35">
      <c r="A15140" t="s">
        <v>15171</v>
      </c>
      <c r="B15140" t="s">
        <v>41</v>
      </c>
      <c r="C15140" t="s">
        <v>14</v>
      </c>
      <c r="D15140" s="2">
        <v>1686.6</v>
      </c>
      <c r="E15140">
        <v>0.3</v>
      </c>
      <c r="F15140">
        <v>2</v>
      </c>
      <c r="G15140" s="1">
        <v>45238</v>
      </c>
      <c r="H15140" s="1">
        <v>45242</v>
      </c>
      <c r="I15140" t="s">
        <v>21</v>
      </c>
      <c r="J15140" t="s">
        <v>27</v>
      </c>
      <c r="K15140" s="2">
        <v>323.07</v>
      </c>
      <c r="L15140" t="s">
        <v>39</v>
      </c>
      <c r="M15140">
        <f>YEAR(Table1[[#This Row],[order_date]])</f>
        <v>2023</v>
      </c>
      <c r="N15140">
        <f>MONTH(Table1[[#This Row],[order_date]])</f>
        <v>11</v>
      </c>
      <c r="O15140" s="3">
        <f>Table1[[#This Row],[sales]]-Table1[[#This Row],[profit]]</f>
        <v>1363.53</v>
      </c>
      <c r="P15140" s="3">
        <f>Table1[[#This Row],[sales]]*Table1[[#This Row],[quantity]]</f>
        <v>3373.2</v>
      </c>
      <c r="Q15140" s="9">
        <f>Table1[[#This Row],[delivery_date]]-Table1[[#This Row],[order_date]]</f>
        <v>4</v>
      </c>
    </row>
    <row r="15141" spans="1:17" x14ac:dyDescent="0.35">
      <c r="A15141" t="s">
        <v>15172</v>
      </c>
      <c r="B15141" t="s">
        <v>41</v>
      </c>
      <c r="C15141" t="s">
        <v>20</v>
      </c>
      <c r="D15141" s="2">
        <v>2452.8200000000002</v>
      </c>
      <c r="E15141">
        <v>0.2</v>
      </c>
      <c r="F15141">
        <v>4</v>
      </c>
      <c r="G15141" s="1">
        <v>45185</v>
      </c>
      <c r="H15141" s="1">
        <v>45186</v>
      </c>
      <c r="I15141" t="s">
        <v>15</v>
      </c>
      <c r="J15141" t="s">
        <v>27</v>
      </c>
      <c r="K15141" s="2">
        <v>326.73</v>
      </c>
      <c r="L15141" t="s">
        <v>17</v>
      </c>
      <c r="M15141">
        <f>YEAR(Table1[[#This Row],[order_date]])</f>
        <v>2023</v>
      </c>
      <c r="N15141">
        <f>MONTH(Table1[[#This Row],[order_date]])</f>
        <v>9</v>
      </c>
      <c r="O15141" s="3">
        <f>Table1[[#This Row],[sales]]-Table1[[#This Row],[profit]]</f>
        <v>2126.09</v>
      </c>
      <c r="P15141" s="3">
        <f>Table1[[#This Row],[sales]]*Table1[[#This Row],[quantity]]</f>
        <v>9811.2800000000007</v>
      </c>
      <c r="Q15141" s="9">
        <f>Table1[[#This Row],[delivery_date]]-Table1[[#This Row],[order_date]]</f>
        <v>1</v>
      </c>
    </row>
    <row r="15142" spans="1:17" x14ac:dyDescent="0.35">
      <c r="A15142" t="s">
        <v>15173</v>
      </c>
      <c r="B15142" t="s">
        <v>13</v>
      </c>
      <c r="C15142" t="s">
        <v>36</v>
      </c>
      <c r="D15142" s="2">
        <v>4415.57</v>
      </c>
      <c r="E15142">
        <v>0.28999999999999998</v>
      </c>
      <c r="F15142">
        <v>4</v>
      </c>
      <c r="G15142" s="1">
        <v>45517</v>
      </c>
      <c r="H15142" s="1">
        <v>45520</v>
      </c>
      <c r="I15142" t="s">
        <v>31</v>
      </c>
      <c r="J15142" t="s">
        <v>16</v>
      </c>
      <c r="K15142" s="2">
        <v>1113.6500000000001</v>
      </c>
      <c r="L15142" t="s">
        <v>48</v>
      </c>
      <c r="M15142">
        <f>YEAR(Table1[[#This Row],[order_date]])</f>
        <v>2024</v>
      </c>
      <c r="N15142">
        <f>MONTH(Table1[[#This Row],[order_date]])</f>
        <v>8</v>
      </c>
      <c r="O15142" s="3">
        <f>Table1[[#This Row],[sales]]-Table1[[#This Row],[profit]]</f>
        <v>3301.9199999999996</v>
      </c>
      <c r="P15142" s="3">
        <f>Table1[[#This Row],[sales]]*Table1[[#This Row],[quantity]]</f>
        <v>17662.28</v>
      </c>
      <c r="Q15142" s="9">
        <f>Table1[[#This Row],[delivery_date]]-Table1[[#This Row],[order_date]]</f>
        <v>3</v>
      </c>
    </row>
    <row r="15143" spans="1:17" x14ac:dyDescent="0.35">
      <c r="A15143" t="s">
        <v>15174</v>
      </c>
      <c r="B15143" t="s">
        <v>19</v>
      </c>
      <c r="C15143" t="s">
        <v>14</v>
      </c>
      <c r="D15143" s="2">
        <v>4870.9399999999996</v>
      </c>
      <c r="E15143">
        <v>0.35</v>
      </c>
      <c r="F15143">
        <v>3</v>
      </c>
      <c r="G15143" s="1">
        <v>45331</v>
      </c>
      <c r="H15143" s="1">
        <v>45332</v>
      </c>
      <c r="I15143" t="s">
        <v>31</v>
      </c>
      <c r="J15143" t="s">
        <v>27</v>
      </c>
      <c r="K15143" s="2">
        <v>861.29</v>
      </c>
      <c r="L15143" t="s">
        <v>39</v>
      </c>
      <c r="M15143">
        <f>YEAR(Table1[[#This Row],[order_date]])</f>
        <v>2024</v>
      </c>
      <c r="N15143">
        <f>MONTH(Table1[[#This Row],[order_date]])</f>
        <v>2</v>
      </c>
      <c r="O15143" s="3">
        <f>Table1[[#This Row],[sales]]-Table1[[#This Row],[profit]]</f>
        <v>4009.6499999999996</v>
      </c>
      <c r="P15143" s="3">
        <f>Table1[[#This Row],[sales]]*Table1[[#This Row],[quantity]]</f>
        <v>14612.82</v>
      </c>
      <c r="Q15143" s="9">
        <f>Table1[[#This Row],[delivery_date]]-Table1[[#This Row],[order_date]]</f>
        <v>1</v>
      </c>
    </row>
    <row r="15144" spans="1:17" x14ac:dyDescent="0.35">
      <c r="A15144" t="s">
        <v>15175</v>
      </c>
      <c r="B15144" t="s">
        <v>19</v>
      </c>
      <c r="C15144" t="s">
        <v>33</v>
      </c>
      <c r="D15144" s="2">
        <v>113.93</v>
      </c>
      <c r="E15144">
        <v>0.38</v>
      </c>
      <c r="F15144">
        <v>5</v>
      </c>
      <c r="G15144" s="1">
        <v>45137</v>
      </c>
      <c r="H15144" s="1">
        <v>45138</v>
      </c>
      <c r="I15144" t="s">
        <v>15</v>
      </c>
      <c r="J15144" t="s">
        <v>16</v>
      </c>
      <c r="K15144" s="2">
        <v>12.09</v>
      </c>
      <c r="L15144" t="s">
        <v>39</v>
      </c>
      <c r="M15144">
        <f>YEAR(Table1[[#This Row],[order_date]])</f>
        <v>2023</v>
      </c>
      <c r="N15144">
        <f>MONTH(Table1[[#This Row],[order_date]])</f>
        <v>7</v>
      </c>
      <c r="O15144" s="3">
        <f>Table1[[#This Row],[sales]]-Table1[[#This Row],[profit]]</f>
        <v>101.84</v>
      </c>
      <c r="P15144" s="3">
        <f>Table1[[#This Row],[sales]]*Table1[[#This Row],[quantity]]</f>
        <v>569.65000000000009</v>
      </c>
      <c r="Q15144" s="9">
        <f>Table1[[#This Row],[delivery_date]]-Table1[[#This Row],[order_date]]</f>
        <v>1</v>
      </c>
    </row>
    <row r="15145" spans="1:17" x14ac:dyDescent="0.35">
      <c r="A15145" t="s">
        <v>15176</v>
      </c>
      <c r="B15145" t="s">
        <v>19</v>
      </c>
      <c r="C15145" t="s">
        <v>14</v>
      </c>
      <c r="D15145" s="2">
        <v>3721.25</v>
      </c>
      <c r="E15145">
        <v>0.05</v>
      </c>
      <c r="F15145">
        <v>9</v>
      </c>
      <c r="G15145" s="1">
        <v>45103</v>
      </c>
      <c r="H15145" s="1">
        <v>45106</v>
      </c>
      <c r="I15145" t="s">
        <v>31</v>
      </c>
      <c r="J15145" t="s">
        <v>22</v>
      </c>
      <c r="K15145" s="2">
        <v>958.71</v>
      </c>
      <c r="L15145" t="s">
        <v>23</v>
      </c>
      <c r="M15145">
        <f>YEAR(Table1[[#This Row],[order_date]])</f>
        <v>2023</v>
      </c>
      <c r="N15145">
        <f>MONTH(Table1[[#This Row],[order_date]])</f>
        <v>6</v>
      </c>
      <c r="O15145" s="3">
        <f>Table1[[#This Row],[sales]]-Table1[[#This Row],[profit]]</f>
        <v>2762.54</v>
      </c>
      <c r="P15145" s="3">
        <f>Table1[[#This Row],[sales]]*Table1[[#This Row],[quantity]]</f>
        <v>33491.25</v>
      </c>
      <c r="Q15145" s="9">
        <f>Table1[[#This Row],[delivery_date]]-Table1[[#This Row],[order_date]]</f>
        <v>3</v>
      </c>
    </row>
    <row r="15146" spans="1:17" x14ac:dyDescent="0.35">
      <c r="A15146" t="s">
        <v>15177</v>
      </c>
      <c r="B15146" t="s">
        <v>41</v>
      </c>
      <c r="C15146" t="s">
        <v>20</v>
      </c>
      <c r="D15146" s="2">
        <v>3113.9</v>
      </c>
      <c r="E15146">
        <v>0.4</v>
      </c>
      <c r="F15146">
        <v>1</v>
      </c>
      <c r="G15146" s="1">
        <v>45308</v>
      </c>
      <c r="H15146" s="1">
        <v>45314</v>
      </c>
      <c r="I15146" t="s">
        <v>21</v>
      </c>
      <c r="J15146" t="s">
        <v>22</v>
      </c>
      <c r="K15146" s="2">
        <v>867.25</v>
      </c>
      <c r="L15146" t="s">
        <v>39</v>
      </c>
      <c r="M15146">
        <f>YEAR(Table1[[#This Row],[order_date]])</f>
        <v>2024</v>
      </c>
      <c r="N15146">
        <f>MONTH(Table1[[#This Row],[order_date]])</f>
        <v>1</v>
      </c>
      <c r="O15146" s="3">
        <f>Table1[[#This Row],[sales]]-Table1[[#This Row],[profit]]</f>
        <v>2246.65</v>
      </c>
      <c r="P15146" s="3">
        <f>Table1[[#This Row],[sales]]*Table1[[#This Row],[quantity]]</f>
        <v>3113.9</v>
      </c>
      <c r="Q15146" s="9">
        <f>Table1[[#This Row],[delivery_date]]-Table1[[#This Row],[order_date]]</f>
        <v>6</v>
      </c>
    </row>
    <row r="15147" spans="1:17" x14ac:dyDescent="0.35">
      <c r="A15147" t="s">
        <v>15178</v>
      </c>
      <c r="B15147" t="s">
        <v>25</v>
      </c>
      <c r="C15147" t="s">
        <v>20</v>
      </c>
      <c r="D15147" s="2">
        <v>4973.1099999999997</v>
      </c>
      <c r="E15147">
        <v>0.03</v>
      </c>
      <c r="F15147">
        <v>7</v>
      </c>
      <c r="G15147" s="1">
        <v>45506</v>
      </c>
      <c r="H15147" s="1">
        <v>45509</v>
      </c>
      <c r="I15147" t="s">
        <v>21</v>
      </c>
      <c r="J15147" t="s">
        <v>16</v>
      </c>
      <c r="K15147" s="2">
        <v>476.78</v>
      </c>
      <c r="L15147" t="s">
        <v>34</v>
      </c>
      <c r="M15147">
        <f>YEAR(Table1[[#This Row],[order_date]])</f>
        <v>2024</v>
      </c>
      <c r="N15147">
        <f>MONTH(Table1[[#This Row],[order_date]])</f>
        <v>8</v>
      </c>
      <c r="O15147" s="3">
        <f>Table1[[#This Row],[sales]]-Table1[[#This Row],[profit]]</f>
        <v>4496.33</v>
      </c>
      <c r="P15147" s="3">
        <f>Table1[[#This Row],[sales]]*Table1[[#This Row],[quantity]]</f>
        <v>34811.769999999997</v>
      </c>
      <c r="Q15147" s="9">
        <f>Table1[[#This Row],[delivery_date]]-Table1[[#This Row],[order_date]]</f>
        <v>3</v>
      </c>
    </row>
    <row r="15148" spans="1:17" x14ac:dyDescent="0.35">
      <c r="A15148" t="s">
        <v>15179</v>
      </c>
      <c r="B15148" t="s">
        <v>41</v>
      </c>
      <c r="C15148" t="s">
        <v>33</v>
      </c>
      <c r="D15148" s="2">
        <v>540.66</v>
      </c>
      <c r="E15148">
        <v>0.44</v>
      </c>
      <c r="F15148">
        <v>1</v>
      </c>
      <c r="G15148" s="1">
        <v>45213</v>
      </c>
      <c r="H15148" s="1">
        <v>45219</v>
      </c>
      <c r="I15148" t="s">
        <v>15</v>
      </c>
      <c r="J15148" t="s">
        <v>27</v>
      </c>
      <c r="K15148" s="2">
        <v>101.49</v>
      </c>
      <c r="L15148" t="s">
        <v>48</v>
      </c>
      <c r="M15148">
        <f>YEAR(Table1[[#This Row],[order_date]])</f>
        <v>2023</v>
      </c>
      <c r="N15148">
        <f>MONTH(Table1[[#This Row],[order_date]])</f>
        <v>10</v>
      </c>
      <c r="O15148" s="3">
        <f>Table1[[#This Row],[sales]]-Table1[[#This Row],[profit]]</f>
        <v>439.16999999999996</v>
      </c>
      <c r="P15148" s="3">
        <f>Table1[[#This Row],[sales]]*Table1[[#This Row],[quantity]]</f>
        <v>540.66</v>
      </c>
      <c r="Q15148" s="9">
        <f>Table1[[#This Row],[delivery_date]]-Table1[[#This Row],[order_date]]</f>
        <v>6</v>
      </c>
    </row>
    <row r="15149" spans="1:17" x14ac:dyDescent="0.35">
      <c r="A15149" t="s">
        <v>15180</v>
      </c>
      <c r="B15149" t="s">
        <v>19</v>
      </c>
      <c r="C15149" t="s">
        <v>20</v>
      </c>
      <c r="D15149" s="2">
        <v>4075.6</v>
      </c>
      <c r="E15149">
        <v>0.2</v>
      </c>
      <c r="F15149">
        <v>1</v>
      </c>
      <c r="G15149" s="1">
        <v>45228</v>
      </c>
      <c r="H15149" s="1">
        <v>45235</v>
      </c>
      <c r="I15149" t="s">
        <v>15</v>
      </c>
      <c r="J15149" t="s">
        <v>27</v>
      </c>
      <c r="K15149" s="2">
        <v>1067.1600000000001</v>
      </c>
      <c r="L15149" t="s">
        <v>17</v>
      </c>
      <c r="M15149">
        <f>YEAR(Table1[[#This Row],[order_date]])</f>
        <v>2023</v>
      </c>
      <c r="N15149">
        <f>MONTH(Table1[[#This Row],[order_date]])</f>
        <v>10</v>
      </c>
      <c r="O15149" s="3">
        <f>Table1[[#This Row],[sales]]-Table1[[#This Row],[profit]]</f>
        <v>3008.4399999999996</v>
      </c>
      <c r="P15149" s="3">
        <f>Table1[[#This Row],[sales]]*Table1[[#This Row],[quantity]]</f>
        <v>4075.6</v>
      </c>
      <c r="Q15149" s="9">
        <f>Table1[[#This Row],[delivery_date]]-Table1[[#This Row],[order_date]]</f>
        <v>7</v>
      </c>
    </row>
    <row r="15150" spans="1:17" x14ac:dyDescent="0.35">
      <c r="A15150" t="s">
        <v>15181</v>
      </c>
      <c r="B15150" t="s">
        <v>19</v>
      </c>
      <c r="C15150" t="s">
        <v>14</v>
      </c>
      <c r="D15150" s="2">
        <v>4676.25</v>
      </c>
      <c r="E15150">
        <v>0.27</v>
      </c>
      <c r="F15150">
        <v>2</v>
      </c>
      <c r="G15150" s="1">
        <v>45227</v>
      </c>
      <c r="H15150" s="1">
        <v>45232</v>
      </c>
      <c r="I15150" t="s">
        <v>31</v>
      </c>
      <c r="J15150" t="s">
        <v>22</v>
      </c>
      <c r="K15150" s="2">
        <v>1245.8399999999999</v>
      </c>
      <c r="L15150" t="s">
        <v>23</v>
      </c>
      <c r="M15150">
        <f>YEAR(Table1[[#This Row],[order_date]])</f>
        <v>2023</v>
      </c>
      <c r="N15150">
        <f>MONTH(Table1[[#This Row],[order_date]])</f>
        <v>10</v>
      </c>
      <c r="O15150" s="3">
        <f>Table1[[#This Row],[sales]]-Table1[[#This Row],[profit]]</f>
        <v>3430.41</v>
      </c>
      <c r="P15150" s="3">
        <f>Table1[[#This Row],[sales]]*Table1[[#This Row],[quantity]]</f>
        <v>9352.5</v>
      </c>
      <c r="Q15150" s="9">
        <f>Table1[[#This Row],[delivery_date]]-Table1[[#This Row],[order_date]]</f>
        <v>5</v>
      </c>
    </row>
    <row r="15151" spans="1:17" x14ac:dyDescent="0.35">
      <c r="A15151" t="s">
        <v>15182</v>
      </c>
      <c r="B15151" t="s">
        <v>19</v>
      </c>
      <c r="C15151" t="s">
        <v>33</v>
      </c>
      <c r="D15151" s="2">
        <v>4569.37</v>
      </c>
      <c r="E15151">
        <v>0.14000000000000001</v>
      </c>
      <c r="F15151">
        <v>6</v>
      </c>
      <c r="G15151" s="1">
        <v>45385</v>
      </c>
      <c r="H15151" s="1">
        <v>45388</v>
      </c>
      <c r="I15151" t="s">
        <v>15</v>
      </c>
      <c r="J15151" t="s">
        <v>27</v>
      </c>
      <c r="K15151" s="2">
        <v>894.19</v>
      </c>
      <c r="L15151" t="s">
        <v>39</v>
      </c>
      <c r="M15151">
        <f>YEAR(Table1[[#This Row],[order_date]])</f>
        <v>2024</v>
      </c>
      <c r="N15151">
        <f>MONTH(Table1[[#This Row],[order_date]])</f>
        <v>4</v>
      </c>
      <c r="O15151" s="3">
        <f>Table1[[#This Row],[sales]]-Table1[[#This Row],[profit]]</f>
        <v>3675.18</v>
      </c>
      <c r="P15151" s="3">
        <f>Table1[[#This Row],[sales]]*Table1[[#This Row],[quantity]]</f>
        <v>27416.22</v>
      </c>
      <c r="Q15151" s="9">
        <f>Table1[[#This Row],[delivery_date]]-Table1[[#This Row],[order_date]]</f>
        <v>3</v>
      </c>
    </row>
    <row r="15152" spans="1:17" x14ac:dyDescent="0.35">
      <c r="A15152" t="s">
        <v>15183</v>
      </c>
      <c r="B15152" t="s">
        <v>41</v>
      </c>
      <c r="C15152" t="s">
        <v>20</v>
      </c>
      <c r="D15152" s="2">
        <v>2846.81</v>
      </c>
      <c r="E15152">
        <v>0.21</v>
      </c>
      <c r="F15152">
        <v>9</v>
      </c>
      <c r="G15152" s="1">
        <v>45563</v>
      </c>
      <c r="H15152" s="1">
        <v>45564</v>
      </c>
      <c r="I15152" t="s">
        <v>31</v>
      </c>
      <c r="J15152" t="s">
        <v>16</v>
      </c>
      <c r="K15152" s="2">
        <v>521</v>
      </c>
      <c r="L15152" t="s">
        <v>23</v>
      </c>
      <c r="M15152">
        <f>YEAR(Table1[[#This Row],[order_date]])</f>
        <v>2024</v>
      </c>
      <c r="N15152">
        <f>MONTH(Table1[[#This Row],[order_date]])</f>
        <v>9</v>
      </c>
      <c r="O15152" s="3">
        <f>Table1[[#This Row],[sales]]-Table1[[#This Row],[profit]]</f>
        <v>2325.81</v>
      </c>
      <c r="P15152" s="3">
        <f>Table1[[#This Row],[sales]]*Table1[[#This Row],[quantity]]</f>
        <v>25621.29</v>
      </c>
      <c r="Q15152" s="9">
        <f>Table1[[#This Row],[delivery_date]]-Table1[[#This Row],[order_date]]</f>
        <v>1</v>
      </c>
    </row>
    <row r="15153" spans="1:17" x14ac:dyDescent="0.35">
      <c r="A15153" t="s">
        <v>15184</v>
      </c>
      <c r="B15153" t="s">
        <v>19</v>
      </c>
      <c r="C15153" t="s">
        <v>20</v>
      </c>
      <c r="D15153" s="2">
        <v>1705.03</v>
      </c>
      <c r="E15153">
        <v>0.42</v>
      </c>
      <c r="F15153">
        <v>3</v>
      </c>
      <c r="G15153" s="1">
        <v>45646</v>
      </c>
      <c r="H15153" s="1">
        <v>45653</v>
      </c>
      <c r="I15153" t="s">
        <v>21</v>
      </c>
      <c r="J15153" t="s">
        <v>27</v>
      </c>
      <c r="K15153" s="2">
        <v>105.35</v>
      </c>
      <c r="L15153" t="s">
        <v>17</v>
      </c>
      <c r="M15153">
        <f>YEAR(Table1[[#This Row],[order_date]])</f>
        <v>2024</v>
      </c>
      <c r="N15153">
        <f>MONTH(Table1[[#This Row],[order_date]])</f>
        <v>12</v>
      </c>
      <c r="O15153" s="3">
        <f>Table1[[#This Row],[sales]]-Table1[[#This Row],[profit]]</f>
        <v>1599.68</v>
      </c>
      <c r="P15153" s="3">
        <f>Table1[[#This Row],[sales]]*Table1[[#This Row],[quantity]]</f>
        <v>5115.09</v>
      </c>
      <c r="Q15153" s="9">
        <f>Table1[[#This Row],[delivery_date]]-Table1[[#This Row],[order_date]]</f>
        <v>7</v>
      </c>
    </row>
    <row r="15154" spans="1:17" x14ac:dyDescent="0.35">
      <c r="A15154" t="s">
        <v>15185</v>
      </c>
      <c r="B15154" t="s">
        <v>13</v>
      </c>
      <c r="C15154" t="s">
        <v>14</v>
      </c>
      <c r="D15154" s="2">
        <v>3235.53</v>
      </c>
      <c r="E15154">
        <v>0.15</v>
      </c>
      <c r="F15154">
        <v>5</v>
      </c>
      <c r="G15154" s="1">
        <v>45367</v>
      </c>
      <c r="H15154" s="1">
        <v>45374</v>
      </c>
      <c r="I15154" t="s">
        <v>21</v>
      </c>
      <c r="J15154" t="s">
        <v>16</v>
      </c>
      <c r="K15154" s="2">
        <v>753.16</v>
      </c>
      <c r="L15154" t="s">
        <v>17</v>
      </c>
      <c r="M15154">
        <f>YEAR(Table1[[#This Row],[order_date]])</f>
        <v>2024</v>
      </c>
      <c r="N15154">
        <f>MONTH(Table1[[#This Row],[order_date]])</f>
        <v>3</v>
      </c>
      <c r="O15154" s="3">
        <f>Table1[[#This Row],[sales]]-Table1[[#This Row],[profit]]</f>
        <v>2482.3700000000003</v>
      </c>
      <c r="P15154" s="3">
        <f>Table1[[#This Row],[sales]]*Table1[[#This Row],[quantity]]</f>
        <v>16177.650000000001</v>
      </c>
      <c r="Q15154" s="9">
        <f>Table1[[#This Row],[delivery_date]]-Table1[[#This Row],[order_date]]</f>
        <v>7</v>
      </c>
    </row>
    <row r="15155" spans="1:17" x14ac:dyDescent="0.35">
      <c r="A15155" t="s">
        <v>15186</v>
      </c>
      <c r="B15155" t="s">
        <v>19</v>
      </c>
      <c r="C15155" t="s">
        <v>20</v>
      </c>
      <c r="D15155" s="2">
        <v>1599.75</v>
      </c>
      <c r="E15155">
        <v>0.28000000000000003</v>
      </c>
      <c r="F15155">
        <v>8</v>
      </c>
      <c r="G15155" s="1">
        <v>45238</v>
      </c>
      <c r="H15155" s="1">
        <v>45244</v>
      </c>
      <c r="I15155" t="s">
        <v>15</v>
      </c>
      <c r="J15155" t="s">
        <v>22</v>
      </c>
      <c r="K15155" s="2">
        <v>153.15</v>
      </c>
      <c r="L15155" t="s">
        <v>17</v>
      </c>
      <c r="M15155">
        <f>YEAR(Table1[[#This Row],[order_date]])</f>
        <v>2023</v>
      </c>
      <c r="N15155">
        <f>MONTH(Table1[[#This Row],[order_date]])</f>
        <v>11</v>
      </c>
      <c r="O15155" s="3">
        <f>Table1[[#This Row],[sales]]-Table1[[#This Row],[profit]]</f>
        <v>1446.6</v>
      </c>
      <c r="P15155" s="3">
        <f>Table1[[#This Row],[sales]]*Table1[[#This Row],[quantity]]</f>
        <v>12798</v>
      </c>
      <c r="Q15155" s="9">
        <f>Table1[[#This Row],[delivery_date]]-Table1[[#This Row],[order_date]]</f>
        <v>6</v>
      </c>
    </row>
    <row r="15156" spans="1:17" x14ac:dyDescent="0.35">
      <c r="A15156" t="s">
        <v>15187</v>
      </c>
      <c r="B15156" t="s">
        <v>25</v>
      </c>
      <c r="C15156" t="s">
        <v>14</v>
      </c>
      <c r="D15156" s="2">
        <v>2120.12</v>
      </c>
      <c r="E15156">
        <v>0.32</v>
      </c>
      <c r="F15156">
        <v>6</v>
      </c>
      <c r="G15156" s="1">
        <v>45092</v>
      </c>
      <c r="H15156" s="1">
        <v>45099</v>
      </c>
      <c r="I15156" t="s">
        <v>21</v>
      </c>
      <c r="J15156" t="s">
        <v>27</v>
      </c>
      <c r="K15156" s="2">
        <v>574.61</v>
      </c>
      <c r="L15156" t="s">
        <v>48</v>
      </c>
      <c r="M15156">
        <f>YEAR(Table1[[#This Row],[order_date]])</f>
        <v>2023</v>
      </c>
      <c r="N15156">
        <f>MONTH(Table1[[#This Row],[order_date]])</f>
        <v>6</v>
      </c>
      <c r="O15156" s="3">
        <f>Table1[[#This Row],[sales]]-Table1[[#This Row],[profit]]</f>
        <v>1545.5099999999998</v>
      </c>
      <c r="P15156" s="3">
        <f>Table1[[#This Row],[sales]]*Table1[[#This Row],[quantity]]</f>
        <v>12720.72</v>
      </c>
      <c r="Q15156" s="9">
        <f>Table1[[#This Row],[delivery_date]]-Table1[[#This Row],[order_date]]</f>
        <v>7</v>
      </c>
    </row>
    <row r="15157" spans="1:17" x14ac:dyDescent="0.35">
      <c r="A15157" t="s">
        <v>15188</v>
      </c>
      <c r="B15157" t="s">
        <v>13</v>
      </c>
      <c r="C15157" t="s">
        <v>36</v>
      </c>
      <c r="D15157" s="2">
        <v>2284.0500000000002</v>
      </c>
      <c r="E15157">
        <v>7.0000000000000007E-2</v>
      </c>
      <c r="F15157">
        <v>3</v>
      </c>
      <c r="G15157" s="1">
        <v>45188</v>
      </c>
      <c r="H15157" s="1">
        <v>45194</v>
      </c>
      <c r="I15157" t="s">
        <v>31</v>
      </c>
      <c r="J15157" t="s">
        <v>22</v>
      </c>
      <c r="K15157" s="2">
        <v>564.51</v>
      </c>
      <c r="L15157" t="s">
        <v>48</v>
      </c>
      <c r="M15157">
        <f>YEAR(Table1[[#This Row],[order_date]])</f>
        <v>2023</v>
      </c>
      <c r="N15157">
        <f>MONTH(Table1[[#This Row],[order_date]])</f>
        <v>9</v>
      </c>
      <c r="O15157" s="3">
        <f>Table1[[#This Row],[sales]]-Table1[[#This Row],[profit]]</f>
        <v>1719.5400000000002</v>
      </c>
      <c r="P15157" s="3">
        <f>Table1[[#This Row],[sales]]*Table1[[#This Row],[quantity]]</f>
        <v>6852.1500000000005</v>
      </c>
      <c r="Q15157" s="9">
        <f>Table1[[#This Row],[delivery_date]]-Table1[[#This Row],[order_date]]</f>
        <v>6</v>
      </c>
    </row>
    <row r="15158" spans="1:17" x14ac:dyDescent="0.35">
      <c r="A15158" t="s">
        <v>15189</v>
      </c>
      <c r="B15158" t="s">
        <v>19</v>
      </c>
      <c r="C15158" t="s">
        <v>14</v>
      </c>
      <c r="D15158" s="2">
        <v>1579.56</v>
      </c>
      <c r="E15158">
        <v>0.39</v>
      </c>
      <c r="F15158">
        <v>2</v>
      </c>
      <c r="G15158" s="1">
        <v>45427</v>
      </c>
      <c r="H15158" s="1">
        <v>45430</v>
      </c>
      <c r="I15158" t="s">
        <v>15</v>
      </c>
      <c r="J15158" t="s">
        <v>22</v>
      </c>
      <c r="K15158" s="2">
        <v>471.53</v>
      </c>
      <c r="L15158" t="s">
        <v>48</v>
      </c>
      <c r="M15158">
        <f>YEAR(Table1[[#This Row],[order_date]])</f>
        <v>2024</v>
      </c>
      <c r="N15158">
        <f>MONTH(Table1[[#This Row],[order_date]])</f>
        <v>5</v>
      </c>
      <c r="O15158" s="3">
        <f>Table1[[#This Row],[sales]]-Table1[[#This Row],[profit]]</f>
        <v>1108.03</v>
      </c>
      <c r="P15158" s="3">
        <f>Table1[[#This Row],[sales]]*Table1[[#This Row],[quantity]]</f>
        <v>3159.12</v>
      </c>
      <c r="Q15158" s="9">
        <f>Table1[[#This Row],[delivery_date]]-Table1[[#This Row],[order_date]]</f>
        <v>3</v>
      </c>
    </row>
    <row r="15159" spans="1:17" x14ac:dyDescent="0.35">
      <c r="A15159" t="s">
        <v>15190</v>
      </c>
      <c r="B15159" t="s">
        <v>13</v>
      </c>
      <c r="C15159" t="s">
        <v>26</v>
      </c>
      <c r="D15159" s="2">
        <v>1774.95</v>
      </c>
      <c r="E15159">
        <v>0.5</v>
      </c>
      <c r="F15159">
        <v>3</v>
      </c>
      <c r="G15159" s="1">
        <v>45655</v>
      </c>
      <c r="H15159" s="1">
        <v>45660</v>
      </c>
      <c r="I15159" t="s">
        <v>21</v>
      </c>
      <c r="J15159" t="s">
        <v>27</v>
      </c>
      <c r="K15159" s="2">
        <v>331.05</v>
      </c>
      <c r="L15159" t="s">
        <v>23</v>
      </c>
      <c r="M15159">
        <f>YEAR(Table1[[#This Row],[order_date]])</f>
        <v>2024</v>
      </c>
      <c r="N15159">
        <f>MONTH(Table1[[#This Row],[order_date]])</f>
        <v>12</v>
      </c>
      <c r="O15159" s="3">
        <f>Table1[[#This Row],[sales]]-Table1[[#This Row],[profit]]</f>
        <v>1443.9</v>
      </c>
      <c r="P15159" s="3">
        <f>Table1[[#This Row],[sales]]*Table1[[#This Row],[quantity]]</f>
        <v>5324.85</v>
      </c>
      <c r="Q15159" s="9">
        <f>Table1[[#This Row],[delivery_date]]-Table1[[#This Row],[order_date]]</f>
        <v>5</v>
      </c>
    </row>
    <row r="15160" spans="1:17" x14ac:dyDescent="0.35">
      <c r="A15160" t="s">
        <v>15191</v>
      </c>
      <c r="B15160" t="s">
        <v>19</v>
      </c>
      <c r="C15160" t="s">
        <v>20</v>
      </c>
      <c r="D15160" s="2">
        <v>135.83000000000001</v>
      </c>
      <c r="E15160">
        <v>0.08</v>
      </c>
      <c r="F15160">
        <v>6</v>
      </c>
      <c r="G15160" s="1">
        <v>45037</v>
      </c>
      <c r="H15160" s="1">
        <v>45044</v>
      </c>
      <c r="I15160" t="s">
        <v>21</v>
      </c>
      <c r="J15160" t="s">
        <v>22</v>
      </c>
      <c r="K15160" s="2">
        <v>22.53</v>
      </c>
      <c r="L15160" t="s">
        <v>28</v>
      </c>
      <c r="M15160">
        <f>YEAR(Table1[[#This Row],[order_date]])</f>
        <v>2023</v>
      </c>
      <c r="N15160">
        <f>MONTH(Table1[[#This Row],[order_date]])</f>
        <v>4</v>
      </c>
      <c r="O15160" s="3">
        <f>Table1[[#This Row],[sales]]-Table1[[#This Row],[profit]]</f>
        <v>113.30000000000001</v>
      </c>
      <c r="P15160" s="3">
        <f>Table1[[#This Row],[sales]]*Table1[[#This Row],[quantity]]</f>
        <v>814.98</v>
      </c>
      <c r="Q15160" s="9">
        <f>Table1[[#This Row],[delivery_date]]-Table1[[#This Row],[order_date]]</f>
        <v>7</v>
      </c>
    </row>
    <row r="15161" spans="1:17" x14ac:dyDescent="0.35">
      <c r="A15161" t="s">
        <v>15192</v>
      </c>
      <c r="B15161" t="s">
        <v>25</v>
      </c>
      <c r="C15161" t="s">
        <v>36</v>
      </c>
      <c r="D15161" s="2">
        <v>1555.69</v>
      </c>
      <c r="E15161">
        <v>0.38</v>
      </c>
      <c r="F15161">
        <v>5</v>
      </c>
      <c r="G15161" s="1">
        <v>44999</v>
      </c>
      <c r="H15161" s="1">
        <v>45001</v>
      </c>
      <c r="I15161" t="s">
        <v>21</v>
      </c>
      <c r="J15161" t="s">
        <v>22</v>
      </c>
      <c r="K15161" s="2">
        <v>196.22</v>
      </c>
      <c r="L15161" t="s">
        <v>17</v>
      </c>
      <c r="M15161">
        <f>YEAR(Table1[[#This Row],[order_date]])</f>
        <v>2023</v>
      </c>
      <c r="N15161">
        <f>MONTH(Table1[[#This Row],[order_date]])</f>
        <v>3</v>
      </c>
      <c r="O15161" s="3">
        <f>Table1[[#This Row],[sales]]-Table1[[#This Row],[profit]]</f>
        <v>1359.47</v>
      </c>
      <c r="P15161" s="3">
        <f>Table1[[#This Row],[sales]]*Table1[[#This Row],[quantity]]</f>
        <v>7778.4500000000007</v>
      </c>
      <c r="Q15161" s="9">
        <f>Table1[[#This Row],[delivery_date]]-Table1[[#This Row],[order_date]]</f>
        <v>2</v>
      </c>
    </row>
    <row r="15162" spans="1:17" x14ac:dyDescent="0.35">
      <c r="A15162" t="s">
        <v>15193</v>
      </c>
      <c r="B15162" t="s">
        <v>19</v>
      </c>
      <c r="C15162" t="s">
        <v>33</v>
      </c>
      <c r="D15162" s="2">
        <v>2414.3000000000002</v>
      </c>
      <c r="E15162">
        <v>7.0000000000000007E-2</v>
      </c>
      <c r="F15162">
        <v>8</v>
      </c>
      <c r="G15162" s="1">
        <v>45091</v>
      </c>
      <c r="H15162" s="1">
        <v>45095</v>
      </c>
      <c r="I15162" t="s">
        <v>21</v>
      </c>
      <c r="J15162" t="s">
        <v>16</v>
      </c>
      <c r="K15162" s="2">
        <v>144.47999999999999</v>
      </c>
      <c r="L15162" t="s">
        <v>28</v>
      </c>
      <c r="M15162">
        <f>YEAR(Table1[[#This Row],[order_date]])</f>
        <v>2023</v>
      </c>
      <c r="N15162">
        <f>MONTH(Table1[[#This Row],[order_date]])</f>
        <v>6</v>
      </c>
      <c r="O15162" s="3">
        <f>Table1[[#This Row],[sales]]-Table1[[#This Row],[profit]]</f>
        <v>2269.8200000000002</v>
      </c>
      <c r="P15162" s="3">
        <f>Table1[[#This Row],[sales]]*Table1[[#This Row],[quantity]]</f>
        <v>19314.400000000001</v>
      </c>
      <c r="Q15162" s="9">
        <f>Table1[[#This Row],[delivery_date]]-Table1[[#This Row],[order_date]]</f>
        <v>4</v>
      </c>
    </row>
    <row r="15163" spans="1:17" x14ac:dyDescent="0.35">
      <c r="A15163" t="s">
        <v>15194</v>
      </c>
      <c r="B15163" t="s">
        <v>13</v>
      </c>
      <c r="C15163" t="s">
        <v>26</v>
      </c>
      <c r="D15163" s="2">
        <v>947.74</v>
      </c>
      <c r="E15163">
        <v>0.48</v>
      </c>
      <c r="F15163">
        <v>2</v>
      </c>
      <c r="G15163" s="1">
        <v>45536</v>
      </c>
      <c r="H15163" s="1">
        <v>45542</v>
      </c>
      <c r="I15163" t="s">
        <v>15</v>
      </c>
      <c r="J15163" t="s">
        <v>22</v>
      </c>
      <c r="K15163" s="2">
        <v>197.91</v>
      </c>
      <c r="L15163" t="s">
        <v>34</v>
      </c>
      <c r="M15163">
        <f>YEAR(Table1[[#This Row],[order_date]])</f>
        <v>2024</v>
      </c>
      <c r="N15163">
        <f>MONTH(Table1[[#This Row],[order_date]])</f>
        <v>9</v>
      </c>
      <c r="O15163" s="3">
        <f>Table1[[#This Row],[sales]]-Table1[[#This Row],[profit]]</f>
        <v>749.83</v>
      </c>
      <c r="P15163" s="3">
        <f>Table1[[#This Row],[sales]]*Table1[[#This Row],[quantity]]</f>
        <v>1895.48</v>
      </c>
      <c r="Q15163" s="9">
        <f>Table1[[#This Row],[delivery_date]]-Table1[[#This Row],[order_date]]</f>
        <v>6</v>
      </c>
    </row>
    <row r="15164" spans="1:17" x14ac:dyDescent="0.35">
      <c r="A15164" t="s">
        <v>15195</v>
      </c>
      <c r="B15164" t="s">
        <v>25</v>
      </c>
      <c r="C15164" t="s">
        <v>33</v>
      </c>
      <c r="D15164" s="2">
        <v>4047.36</v>
      </c>
      <c r="E15164">
        <v>0.21</v>
      </c>
      <c r="F15164">
        <v>2</v>
      </c>
      <c r="G15164" s="1">
        <v>45344</v>
      </c>
      <c r="H15164" s="1">
        <v>45351</v>
      </c>
      <c r="I15164" t="s">
        <v>31</v>
      </c>
      <c r="J15164" t="s">
        <v>27</v>
      </c>
      <c r="K15164" s="2">
        <v>1160.75</v>
      </c>
      <c r="L15164" t="s">
        <v>17</v>
      </c>
      <c r="M15164">
        <f>YEAR(Table1[[#This Row],[order_date]])</f>
        <v>2024</v>
      </c>
      <c r="N15164">
        <f>MONTH(Table1[[#This Row],[order_date]])</f>
        <v>2</v>
      </c>
      <c r="O15164" s="3">
        <f>Table1[[#This Row],[sales]]-Table1[[#This Row],[profit]]</f>
        <v>2886.61</v>
      </c>
      <c r="P15164" s="3">
        <f>Table1[[#This Row],[sales]]*Table1[[#This Row],[quantity]]</f>
        <v>8094.72</v>
      </c>
      <c r="Q15164" s="9">
        <f>Table1[[#This Row],[delivery_date]]-Table1[[#This Row],[order_date]]</f>
        <v>7</v>
      </c>
    </row>
    <row r="15165" spans="1:17" x14ac:dyDescent="0.35">
      <c r="A15165" t="s">
        <v>15196</v>
      </c>
      <c r="B15165" t="s">
        <v>41</v>
      </c>
      <c r="C15165" t="s">
        <v>26</v>
      </c>
      <c r="D15165" s="2">
        <v>2734.42</v>
      </c>
      <c r="E15165">
        <v>0.49</v>
      </c>
      <c r="F15165">
        <v>4</v>
      </c>
      <c r="G15165" s="1">
        <v>45309</v>
      </c>
      <c r="H15165" s="1">
        <v>45310</v>
      </c>
      <c r="I15165" t="s">
        <v>15</v>
      </c>
      <c r="J15165" t="s">
        <v>27</v>
      </c>
      <c r="K15165" s="2">
        <v>460.11</v>
      </c>
      <c r="L15165" t="s">
        <v>39</v>
      </c>
      <c r="M15165">
        <f>YEAR(Table1[[#This Row],[order_date]])</f>
        <v>2024</v>
      </c>
      <c r="N15165">
        <f>MONTH(Table1[[#This Row],[order_date]])</f>
        <v>1</v>
      </c>
      <c r="O15165" s="3">
        <f>Table1[[#This Row],[sales]]-Table1[[#This Row],[profit]]</f>
        <v>2274.31</v>
      </c>
      <c r="P15165" s="3">
        <f>Table1[[#This Row],[sales]]*Table1[[#This Row],[quantity]]</f>
        <v>10937.68</v>
      </c>
      <c r="Q15165" s="9">
        <f>Table1[[#This Row],[delivery_date]]-Table1[[#This Row],[order_date]]</f>
        <v>1</v>
      </c>
    </row>
    <row r="15166" spans="1:17" x14ac:dyDescent="0.35">
      <c r="A15166" t="s">
        <v>15197</v>
      </c>
      <c r="B15166" t="s">
        <v>25</v>
      </c>
      <c r="C15166" t="s">
        <v>36</v>
      </c>
      <c r="D15166" s="2">
        <v>3990.02</v>
      </c>
      <c r="E15166">
        <v>0.03</v>
      </c>
      <c r="F15166">
        <v>9</v>
      </c>
      <c r="G15166" s="1">
        <v>44966</v>
      </c>
      <c r="H15166" s="1">
        <v>44969</v>
      </c>
      <c r="I15166" t="s">
        <v>15</v>
      </c>
      <c r="J15166" t="s">
        <v>22</v>
      </c>
      <c r="K15166" s="2">
        <v>492.99</v>
      </c>
      <c r="L15166" t="s">
        <v>17</v>
      </c>
      <c r="M15166">
        <f>YEAR(Table1[[#This Row],[order_date]])</f>
        <v>2023</v>
      </c>
      <c r="N15166">
        <f>MONTH(Table1[[#This Row],[order_date]])</f>
        <v>2</v>
      </c>
      <c r="O15166" s="3">
        <f>Table1[[#This Row],[sales]]-Table1[[#This Row],[profit]]</f>
        <v>3497.0299999999997</v>
      </c>
      <c r="P15166" s="3">
        <f>Table1[[#This Row],[sales]]*Table1[[#This Row],[quantity]]</f>
        <v>35910.18</v>
      </c>
      <c r="Q15166" s="9">
        <f>Table1[[#This Row],[delivery_date]]-Table1[[#This Row],[order_date]]</f>
        <v>3</v>
      </c>
    </row>
    <row r="15167" spans="1:17" x14ac:dyDescent="0.35">
      <c r="A15167" t="s">
        <v>15198</v>
      </c>
      <c r="B15167" t="s">
        <v>25</v>
      </c>
      <c r="C15167" t="s">
        <v>36</v>
      </c>
      <c r="D15167" s="2">
        <v>727.71</v>
      </c>
      <c r="E15167">
        <v>0.4</v>
      </c>
      <c r="F15167">
        <v>5</v>
      </c>
      <c r="G15167" s="1">
        <v>45174</v>
      </c>
      <c r="H15167" s="1">
        <v>45176</v>
      </c>
      <c r="I15167" t="s">
        <v>21</v>
      </c>
      <c r="J15167" t="s">
        <v>16</v>
      </c>
      <c r="K15167" s="2">
        <v>159.88</v>
      </c>
      <c r="L15167" t="s">
        <v>48</v>
      </c>
      <c r="M15167">
        <f>YEAR(Table1[[#This Row],[order_date]])</f>
        <v>2023</v>
      </c>
      <c r="N15167">
        <f>MONTH(Table1[[#This Row],[order_date]])</f>
        <v>9</v>
      </c>
      <c r="O15167" s="3">
        <f>Table1[[#This Row],[sales]]-Table1[[#This Row],[profit]]</f>
        <v>567.83000000000004</v>
      </c>
      <c r="P15167" s="3">
        <f>Table1[[#This Row],[sales]]*Table1[[#This Row],[quantity]]</f>
        <v>3638.55</v>
      </c>
      <c r="Q15167" s="9">
        <f>Table1[[#This Row],[delivery_date]]-Table1[[#This Row],[order_date]]</f>
        <v>2</v>
      </c>
    </row>
    <row r="15168" spans="1:17" x14ac:dyDescent="0.35">
      <c r="A15168" t="s">
        <v>15199</v>
      </c>
      <c r="B15168" t="s">
        <v>25</v>
      </c>
      <c r="C15168" t="s">
        <v>36</v>
      </c>
      <c r="D15168" s="2">
        <v>4120.51</v>
      </c>
      <c r="E15168">
        <v>0.24</v>
      </c>
      <c r="F15168">
        <v>7</v>
      </c>
      <c r="G15168" s="1">
        <v>45094</v>
      </c>
      <c r="H15168" s="1">
        <v>45098</v>
      </c>
      <c r="I15168" t="s">
        <v>15</v>
      </c>
      <c r="J15168" t="s">
        <v>22</v>
      </c>
      <c r="K15168" s="2">
        <v>942.02</v>
      </c>
      <c r="L15168" t="s">
        <v>17</v>
      </c>
      <c r="M15168">
        <f>YEAR(Table1[[#This Row],[order_date]])</f>
        <v>2023</v>
      </c>
      <c r="N15168">
        <f>MONTH(Table1[[#This Row],[order_date]])</f>
        <v>6</v>
      </c>
      <c r="O15168" s="3">
        <f>Table1[[#This Row],[sales]]-Table1[[#This Row],[profit]]</f>
        <v>3178.4900000000002</v>
      </c>
      <c r="P15168" s="3">
        <f>Table1[[#This Row],[sales]]*Table1[[#This Row],[quantity]]</f>
        <v>28843.57</v>
      </c>
      <c r="Q15168" s="9">
        <f>Table1[[#This Row],[delivery_date]]-Table1[[#This Row],[order_date]]</f>
        <v>4</v>
      </c>
    </row>
    <row r="15169" spans="1:17" x14ac:dyDescent="0.35">
      <c r="A15169" t="s">
        <v>15200</v>
      </c>
      <c r="B15169" t="s">
        <v>13</v>
      </c>
      <c r="C15169" t="s">
        <v>26</v>
      </c>
      <c r="D15169" s="2">
        <v>4795.49</v>
      </c>
      <c r="E15169">
        <v>0.14000000000000001</v>
      </c>
      <c r="F15169">
        <v>7</v>
      </c>
      <c r="G15169" s="1">
        <v>45564</v>
      </c>
      <c r="H15169" s="1">
        <v>45571</v>
      </c>
      <c r="I15169" t="s">
        <v>31</v>
      </c>
      <c r="J15169" t="s">
        <v>22</v>
      </c>
      <c r="K15169" s="2">
        <v>1097.94</v>
      </c>
      <c r="L15169" t="s">
        <v>23</v>
      </c>
      <c r="M15169">
        <f>YEAR(Table1[[#This Row],[order_date]])</f>
        <v>2024</v>
      </c>
      <c r="N15169">
        <f>MONTH(Table1[[#This Row],[order_date]])</f>
        <v>9</v>
      </c>
      <c r="O15169" s="3">
        <f>Table1[[#This Row],[sales]]-Table1[[#This Row],[profit]]</f>
        <v>3697.5499999999997</v>
      </c>
      <c r="P15169" s="3">
        <f>Table1[[#This Row],[sales]]*Table1[[#This Row],[quantity]]</f>
        <v>33568.43</v>
      </c>
      <c r="Q15169" s="9">
        <f>Table1[[#This Row],[delivery_date]]-Table1[[#This Row],[order_date]]</f>
        <v>7</v>
      </c>
    </row>
    <row r="15170" spans="1:17" x14ac:dyDescent="0.35">
      <c r="A15170" t="s">
        <v>15201</v>
      </c>
      <c r="B15170" t="s">
        <v>25</v>
      </c>
      <c r="C15170" t="s">
        <v>14</v>
      </c>
      <c r="D15170" s="2">
        <v>1827.02</v>
      </c>
      <c r="E15170">
        <v>0.37</v>
      </c>
      <c r="F15170">
        <v>6</v>
      </c>
      <c r="G15170" s="1">
        <v>44976</v>
      </c>
      <c r="H15170" s="1">
        <v>44980</v>
      </c>
      <c r="I15170" t="s">
        <v>15</v>
      </c>
      <c r="J15170" t="s">
        <v>22</v>
      </c>
      <c r="K15170" s="2">
        <v>528.94000000000005</v>
      </c>
      <c r="L15170" t="s">
        <v>34</v>
      </c>
      <c r="M15170">
        <f>YEAR(Table1[[#This Row],[order_date]])</f>
        <v>2023</v>
      </c>
      <c r="N15170">
        <f>MONTH(Table1[[#This Row],[order_date]])</f>
        <v>2</v>
      </c>
      <c r="O15170" s="3">
        <f>Table1[[#This Row],[sales]]-Table1[[#This Row],[profit]]</f>
        <v>1298.08</v>
      </c>
      <c r="P15170" s="3">
        <f>Table1[[#This Row],[sales]]*Table1[[#This Row],[quantity]]</f>
        <v>10962.119999999999</v>
      </c>
      <c r="Q15170" s="9">
        <f>Table1[[#This Row],[delivery_date]]-Table1[[#This Row],[order_date]]</f>
        <v>4</v>
      </c>
    </row>
    <row r="15171" spans="1:17" x14ac:dyDescent="0.35">
      <c r="A15171" t="s">
        <v>15202</v>
      </c>
      <c r="B15171" t="s">
        <v>19</v>
      </c>
      <c r="C15171" t="s">
        <v>33</v>
      </c>
      <c r="D15171" s="2">
        <v>1491.37</v>
      </c>
      <c r="E15171">
        <v>0.32</v>
      </c>
      <c r="F15171">
        <v>6</v>
      </c>
      <c r="G15171" s="1">
        <v>45422</v>
      </c>
      <c r="H15171" s="1">
        <v>45428</v>
      </c>
      <c r="I15171" t="s">
        <v>15</v>
      </c>
      <c r="J15171" t="s">
        <v>16</v>
      </c>
      <c r="K15171" s="2">
        <v>120.07</v>
      </c>
      <c r="L15171" t="s">
        <v>48</v>
      </c>
      <c r="M15171">
        <f>YEAR(Table1[[#This Row],[order_date]])</f>
        <v>2024</v>
      </c>
      <c r="N15171">
        <f>MONTH(Table1[[#This Row],[order_date]])</f>
        <v>5</v>
      </c>
      <c r="O15171" s="3">
        <f>Table1[[#This Row],[sales]]-Table1[[#This Row],[profit]]</f>
        <v>1371.3</v>
      </c>
      <c r="P15171" s="3">
        <f>Table1[[#This Row],[sales]]*Table1[[#This Row],[quantity]]</f>
        <v>8948.2199999999993</v>
      </c>
      <c r="Q15171" s="9">
        <f>Table1[[#This Row],[delivery_date]]-Table1[[#This Row],[order_date]]</f>
        <v>6</v>
      </c>
    </row>
    <row r="15172" spans="1:17" x14ac:dyDescent="0.35">
      <c r="A15172" t="s">
        <v>15203</v>
      </c>
      <c r="B15172" t="s">
        <v>25</v>
      </c>
      <c r="C15172" t="s">
        <v>14</v>
      </c>
      <c r="D15172" s="2">
        <v>3269.47</v>
      </c>
      <c r="E15172">
        <v>0.45</v>
      </c>
      <c r="F15172">
        <v>9</v>
      </c>
      <c r="G15172" s="1">
        <v>45644</v>
      </c>
      <c r="H15172" s="1">
        <v>45648</v>
      </c>
      <c r="I15172" t="s">
        <v>31</v>
      </c>
      <c r="J15172" t="s">
        <v>16</v>
      </c>
      <c r="K15172" s="2">
        <v>826.81</v>
      </c>
      <c r="L15172" t="s">
        <v>48</v>
      </c>
      <c r="M15172">
        <f>YEAR(Table1[[#This Row],[order_date]])</f>
        <v>2024</v>
      </c>
      <c r="N15172">
        <f>MONTH(Table1[[#This Row],[order_date]])</f>
        <v>12</v>
      </c>
      <c r="O15172" s="3">
        <f>Table1[[#This Row],[sales]]-Table1[[#This Row],[profit]]</f>
        <v>2442.66</v>
      </c>
      <c r="P15172" s="3">
        <f>Table1[[#This Row],[sales]]*Table1[[#This Row],[quantity]]</f>
        <v>29425.23</v>
      </c>
      <c r="Q15172" s="9">
        <f>Table1[[#This Row],[delivery_date]]-Table1[[#This Row],[order_date]]</f>
        <v>4</v>
      </c>
    </row>
    <row r="15173" spans="1:17" x14ac:dyDescent="0.35">
      <c r="A15173" t="s">
        <v>15204</v>
      </c>
      <c r="B15173" t="s">
        <v>25</v>
      </c>
      <c r="C15173" t="s">
        <v>14</v>
      </c>
      <c r="D15173" s="2">
        <v>3215.98</v>
      </c>
      <c r="E15173">
        <v>0.12</v>
      </c>
      <c r="F15173">
        <v>4</v>
      </c>
      <c r="G15173" s="1">
        <v>45446</v>
      </c>
      <c r="H15173" s="1">
        <v>45453</v>
      </c>
      <c r="I15173" t="s">
        <v>31</v>
      </c>
      <c r="J15173" t="s">
        <v>16</v>
      </c>
      <c r="K15173" s="2">
        <v>227.02</v>
      </c>
      <c r="L15173" t="s">
        <v>48</v>
      </c>
      <c r="M15173">
        <f>YEAR(Table1[[#This Row],[order_date]])</f>
        <v>2024</v>
      </c>
      <c r="N15173">
        <f>MONTH(Table1[[#This Row],[order_date]])</f>
        <v>6</v>
      </c>
      <c r="O15173" s="3">
        <f>Table1[[#This Row],[sales]]-Table1[[#This Row],[profit]]</f>
        <v>2988.96</v>
      </c>
      <c r="P15173" s="3">
        <f>Table1[[#This Row],[sales]]*Table1[[#This Row],[quantity]]</f>
        <v>12863.92</v>
      </c>
      <c r="Q15173" s="9">
        <f>Table1[[#This Row],[delivery_date]]-Table1[[#This Row],[order_date]]</f>
        <v>7</v>
      </c>
    </row>
    <row r="15174" spans="1:17" x14ac:dyDescent="0.35">
      <c r="A15174" t="s">
        <v>15205</v>
      </c>
      <c r="B15174" t="s">
        <v>19</v>
      </c>
      <c r="C15174" t="s">
        <v>20</v>
      </c>
      <c r="D15174" s="2">
        <v>651.09</v>
      </c>
      <c r="E15174">
        <v>0.47</v>
      </c>
      <c r="F15174">
        <v>2</v>
      </c>
      <c r="G15174" s="1">
        <v>45650</v>
      </c>
      <c r="H15174" s="1">
        <v>45656</v>
      </c>
      <c r="I15174" t="s">
        <v>21</v>
      </c>
      <c r="J15174" t="s">
        <v>27</v>
      </c>
      <c r="K15174" s="2">
        <v>146.85</v>
      </c>
      <c r="L15174" t="s">
        <v>23</v>
      </c>
      <c r="M15174">
        <f>YEAR(Table1[[#This Row],[order_date]])</f>
        <v>2024</v>
      </c>
      <c r="N15174">
        <f>MONTH(Table1[[#This Row],[order_date]])</f>
        <v>12</v>
      </c>
      <c r="O15174" s="3">
        <f>Table1[[#This Row],[sales]]-Table1[[#This Row],[profit]]</f>
        <v>504.24</v>
      </c>
      <c r="P15174" s="3">
        <f>Table1[[#This Row],[sales]]*Table1[[#This Row],[quantity]]</f>
        <v>1302.18</v>
      </c>
      <c r="Q15174" s="9">
        <f>Table1[[#This Row],[delivery_date]]-Table1[[#This Row],[order_date]]</f>
        <v>6</v>
      </c>
    </row>
    <row r="15175" spans="1:17" x14ac:dyDescent="0.35">
      <c r="A15175" t="s">
        <v>15206</v>
      </c>
      <c r="B15175" t="s">
        <v>19</v>
      </c>
      <c r="C15175" t="s">
        <v>33</v>
      </c>
      <c r="D15175" s="2">
        <v>4641.12</v>
      </c>
      <c r="E15175">
        <v>0.32</v>
      </c>
      <c r="F15175">
        <v>7</v>
      </c>
      <c r="G15175" s="1">
        <v>45498</v>
      </c>
      <c r="H15175" s="1">
        <v>45505</v>
      </c>
      <c r="I15175" t="s">
        <v>31</v>
      </c>
      <c r="J15175" t="s">
        <v>22</v>
      </c>
      <c r="K15175" s="2">
        <v>1107.67</v>
      </c>
      <c r="L15175" t="s">
        <v>39</v>
      </c>
      <c r="M15175">
        <f>YEAR(Table1[[#This Row],[order_date]])</f>
        <v>2024</v>
      </c>
      <c r="N15175">
        <f>MONTH(Table1[[#This Row],[order_date]])</f>
        <v>7</v>
      </c>
      <c r="O15175" s="3">
        <f>Table1[[#This Row],[sales]]-Table1[[#This Row],[profit]]</f>
        <v>3533.45</v>
      </c>
      <c r="P15175" s="3">
        <f>Table1[[#This Row],[sales]]*Table1[[#This Row],[quantity]]</f>
        <v>32487.84</v>
      </c>
      <c r="Q15175" s="9">
        <f>Table1[[#This Row],[delivery_date]]-Table1[[#This Row],[order_date]]</f>
        <v>7</v>
      </c>
    </row>
    <row r="15176" spans="1:17" x14ac:dyDescent="0.35">
      <c r="A15176" t="s">
        <v>15207</v>
      </c>
      <c r="B15176" t="s">
        <v>41</v>
      </c>
      <c r="C15176" t="s">
        <v>26</v>
      </c>
      <c r="D15176" s="2">
        <v>2447.38</v>
      </c>
      <c r="E15176">
        <v>0.23</v>
      </c>
      <c r="F15176">
        <v>6</v>
      </c>
      <c r="G15176" s="1">
        <v>45271</v>
      </c>
      <c r="H15176" s="1">
        <v>45278</v>
      </c>
      <c r="I15176" t="s">
        <v>31</v>
      </c>
      <c r="J15176" t="s">
        <v>16</v>
      </c>
      <c r="K15176" s="2">
        <v>369.8</v>
      </c>
      <c r="L15176" t="s">
        <v>23</v>
      </c>
      <c r="M15176">
        <f>YEAR(Table1[[#This Row],[order_date]])</f>
        <v>2023</v>
      </c>
      <c r="N15176">
        <f>MONTH(Table1[[#This Row],[order_date]])</f>
        <v>12</v>
      </c>
      <c r="O15176" s="3">
        <f>Table1[[#This Row],[sales]]-Table1[[#This Row],[profit]]</f>
        <v>2077.58</v>
      </c>
      <c r="P15176" s="3">
        <f>Table1[[#This Row],[sales]]*Table1[[#This Row],[quantity]]</f>
        <v>14684.28</v>
      </c>
      <c r="Q15176" s="9">
        <f>Table1[[#This Row],[delivery_date]]-Table1[[#This Row],[order_date]]</f>
        <v>7</v>
      </c>
    </row>
    <row r="15177" spans="1:17" x14ac:dyDescent="0.35">
      <c r="A15177" t="s">
        <v>15208</v>
      </c>
      <c r="B15177" t="s">
        <v>25</v>
      </c>
      <c r="C15177" t="s">
        <v>20</v>
      </c>
      <c r="D15177" s="2">
        <v>3845.64</v>
      </c>
      <c r="E15177">
        <v>0.03</v>
      </c>
      <c r="F15177">
        <v>4</v>
      </c>
      <c r="G15177" s="1">
        <v>45192</v>
      </c>
      <c r="H15177" s="1">
        <v>45199</v>
      </c>
      <c r="I15177" t="s">
        <v>21</v>
      </c>
      <c r="J15177" t="s">
        <v>27</v>
      </c>
      <c r="K15177" s="2">
        <v>883.24</v>
      </c>
      <c r="L15177" t="s">
        <v>34</v>
      </c>
      <c r="M15177">
        <f>YEAR(Table1[[#This Row],[order_date]])</f>
        <v>2023</v>
      </c>
      <c r="N15177">
        <f>MONTH(Table1[[#This Row],[order_date]])</f>
        <v>9</v>
      </c>
      <c r="O15177" s="3">
        <f>Table1[[#This Row],[sales]]-Table1[[#This Row],[profit]]</f>
        <v>2962.3999999999996</v>
      </c>
      <c r="P15177" s="3">
        <f>Table1[[#This Row],[sales]]*Table1[[#This Row],[quantity]]</f>
        <v>15382.56</v>
      </c>
      <c r="Q15177" s="9">
        <f>Table1[[#This Row],[delivery_date]]-Table1[[#This Row],[order_date]]</f>
        <v>7</v>
      </c>
    </row>
    <row r="15178" spans="1:17" x14ac:dyDescent="0.35">
      <c r="A15178" t="s">
        <v>15209</v>
      </c>
      <c r="B15178" t="s">
        <v>13</v>
      </c>
      <c r="C15178" t="s">
        <v>20</v>
      </c>
      <c r="D15178" s="2">
        <v>1860.66</v>
      </c>
      <c r="E15178">
        <v>0.38</v>
      </c>
      <c r="F15178">
        <v>1</v>
      </c>
      <c r="G15178" s="1">
        <v>45501</v>
      </c>
      <c r="H15178" s="1">
        <v>45502</v>
      </c>
      <c r="I15178" t="s">
        <v>21</v>
      </c>
      <c r="J15178" t="s">
        <v>22</v>
      </c>
      <c r="K15178" s="2">
        <v>187.78</v>
      </c>
      <c r="L15178" t="s">
        <v>23</v>
      </c>
      <c r="M15178">
        <f>YEAR(Table1[[#This Row],[order_date]])</f>
        <v>2024</v>
      </c>
      <c r="N15178">
        <f>MONTH(Table1[[#This Row],[order_date]])</f>
        <v>7</v>
      </c>
      <c r="O15178" s="3">
        <f>Table1[[#This Row],[sales]]-Table1[[#This Row],[profit]]</f>
        <v>1672.88</v>
      </c>
      <c r="P15178" s="3">
        <f>Table1[[#This Row],[sales]]*Table1[[#This Row],[quantity]]</f>
        <v>1860.66</v>
      </c>
      <c r="Q15178" s="9">
        <f>Table1[[#This Row],[delivery_date]]-Table1[[#This Row],[order_date]]</f>
        <v>1</v>
      </c>
    </row>
    <row r="15179" spans="1:17" x14ac:dyDescent="0.35">
      <c r="A15179" t="s">
        <v>15210</v>
      </c>
      <c r="B15179" t="s">
        <v>25</v>
      </c>
      <c r="C15179" t="s">
        <v>36</v>
      </c>
      <c r="D15179" s="2">
        <v>1381.53</v>
      </c>
      <c r="E15179">
        <v>0.43</v>
      </c>
      <c r="F15179">
        <v>4</v>
      </c>
      <c r="G15179" s="1">
        <v>45115</v>
      </c>
      <c r="H15179" s="1">
        <v>45119</v>
      </c>
      <c r="I15179" t="s">
        <v>21</v>
      </c>
      <c r="J15179" t="s">
        <v>22</v>
      </c>
      <c r="K15179" s="2">
        <v>80.319999999999993</v>
      </c>
      <c r="L15179" t="s">
        <v>28</v>
      </c>
      <c r="M15179">
        <f>YEAR(Table1[[#This Row],[order_date]])</f>
        <v>2023</v>
      </c>
      <c r="N15179">
        <f>MONTH(Table1[[#This Row],[order_date]])</f>
        <v>7</v>
      </c>
      <c r="O15179" s="3">
        <f>Table1[[#This Row],[sales]]-Table1[[#This Row],[profit]]</f>
        <v>1301.21</v>
      </c>
      <c r="P15179" s="3">
        <f>Table1[[#This Row],[sales]]*Table1[[#This Row],[quantity]]</f>
        <v>5526.12</v>
      </c>
      <c r="Q15179" s="9">
        <f>Table1[[#This Row],[delivery_date]]-Table1[[#This Row],[order_date]]</f>
        <v>4</v>
      </c>
    </row>
    <row r="15180" spans="1:17" x14ac:dyDescent="0.35">
      <c r="A15180" t="s">
        <v>15211</v>
      </c>
      <c r="B15180" t="s">
        <v>25</v>
      </c>
      <c r="C15180" t="s">
        <v>26</v>
      </c>
      <c r="D15180" s="2">
        <v>645.23</v>
      </c>
      <c r="E15180">
        <v>0.4</v>
      </c>
      <c r="F15180">
        <v>6</v>
      </c>
      <c r="G15180" s="1">
        <v>45257</v>
      </c>
      <c r="H15180" s="1">
        <v>45263</v>
      </c>
      <c r="I15180" t="s">
        <v>31</v>
      </c>
      <c r="J15180" t="s">
        <v>16</v>
      </c>
      <c r="K15180" s="2">
        <v>60.96</v>
      </c>
      <c r="L15180" t="s">
        <v>39</v>
      </c>
      <c r="M15180">
        <f>YEAR(Table1[[#This Row],[order_date]])</f>
        <v>2023</v>
      </c>
      <c r="N15180">
        <f>MONTH(Table1[[#This Row],[order_date]])</f>
        <v>11</v>
      </c>
      <c r="O15180" s="3">
        <f>Table1[[#This Row],[sales]]-Table1[[#This Row],[profit]]</f>
        <v>584.27</v>
      </c>
      <c r="P15180" s="3">
        <f>Table1[[#This Row],[sales]]*Table1[[#This Row],[quantity]]</f>
        <v>3871.38</v>
      </c>
      <c r="Q15180" s="9">
        <f>Table1[[#This Row],[delivery_date]]-Table1[[#This Row],[order_date]]</f>
        <v>6</v>
      </c>
    </row>
    <row r="15181" spans="1:17" x14ac:dyDescent="0.35">
      <c r="A15181" t="s">
        <v>15212</v>
      </c>
      <c r="B15181" t="s">
        <v>19</v>
      </c>
      <c r="C15181" t="s">
        <v>14</v>
      </c>
      <c r="D15181" s="2">
        <v>1445.14</v>
      </c>
      <c r="E15181">
        <v>0.37</v>
      </c>
      <c r="F15181">
        <v>3</v>
      </c>
      <c r="G15181" s="1">
        <v>45080</v>
      </c>
      <c r="H15181" s="1">
        <v>45081</v>
      </c>
      <c r="I15181" t="s">
        <v>15</v>
      </c>
      <c r="J15181" t="s">
        <v>16</v>
      </c>
      <c r="K15181" s="2">
        <v>122.03</v>
      </c>
      <c r="L15181" t="s">
        <v>23</v>
      </c>
      <c r="M15181">
        <f>YEAR(Table1[[#This Row],[order_date]])</f>
        <v>2023</v>
      </c>
      <c r="N15181">
        <f>MONTH(Table1[[#This Row],[order_date]])</f>
        <v>6</v>
      </c>
      <c r="O15181" s="3">
        <f>Table1[[#This Row],[sales]]-Table1[[#This Row],[profit]]</f>
        <v>1323.1100000000001</v>
      </c>
      <c r="P15181" s="3">
        <f>Table1[[#This Row],[sales]]*Table1[[#This Row],[quantity]]</f>
        <v>4335.42</v>
      </c>
      <c r="Q15181" s="9">
        <f>Table1[[#This Row],[delivery_date]]-Table1[[#This Row],[order_date]]</f>
        <v>1</v>
      </c>
    </row>
    <row r="15182" spans="1:17" x14ac:dyDescent="0.35">
      <c r="A15182" t="s">
        <v>15213</v>
      </c>
      <c r="B15182" t="s">
        <v>41</v>
      </c>
      <c r="C15182" t="s">
        <v>14</v>
      </c>
      <c r="D15182" s="2">
        <v>4967.8100000000004</v>
      </c>
      <c r="E15182">
        <v>0.48</v>
      </c>
      <c r="F15182">
        <v>1</v>
      </c>
      <c r="G15182" s="1">
        <v>45589</v>
      </c>
      <c r="H15182" s="1">
        <v>45590</v>
      </c>
      <c r="I15182" t="s">
        <v>15</v>
      </c>
      <c r="J15182" t="s">
        <v>16</v>
      </c>
      <c r="K15182" s="2">
        <v>1291.43</v>
      </c>
      <c r="L15182" t="s">
        <v>28</v>
      </c>
      <c r="M15182">
        <f>YEAR(Table1[[#This Row],[order_date]])</f>
        <v>2024</v>
      </c>
      <c r="N15182">
        <f>MONTH(Table1[[#This Row],[order_date]])</f>
        <v>10</v>
      </c>
      <c r="O15182" s="3">
        <f>Table1[[#This Row],[sales]]-Table1[[#This Row],[profit]]</f>
        <v>3676.38</v>
      </c>
      <c r="P15182" s="3">
        <f>Table1[[#This Row],[sales]]*Table1[[#This Row],[quantity]]</f>
        <v>4967.8100000000004</v>
      </c>
      <c r="Q15182" s="9">
        <f>Table1[[#This Row],[delivery_date]]-Table1[[#This Row],[order_date]]</f>
        <v>1</v>
      </c>
    </row>
    <row r="15183" spans="1:17" x14ac:dyDescent="0.35">
      <c r="A15183" t="s">
        <v>15214</v>
      </c>
      <c r="B15183" t="s">
        <v>25</v>
      </c>
      <c r="C15183" t="s">
        <v>14</v>
      </c>
      <c r="D15183" s="2">
        <v>3324</v>
      </c>
      <c r="E15183">
        <v>0.42</v>
      </c>
      <c r="F15183">
        <v>2</v>
      </c>
      <c r="G15183" s="1">
        <v>45585</v>
      </c>
      <c r="H15183" s="1">
        <v>45590</v>
      </c>
      <c r="I15183" t="s">
        <v>15</v>
      </c>
      <c r="J15183" t="s">
        <v>16</v>
      </c>
      <c r="K15183" s="2">
        <v>391.8</v>
      </c>
      <c r="L15183" t="s">
        <v>23</v>
      </c>
      <c r="M15183">
        <f>YEAR(Table1[[#This Row],[order_date]])</f>
        <v>2024</v>
      </c>
      <c r="N15183">
        <f>MONTH(Table1[[#This Row],[order_date]])</f>
        <v>10</v>
      </c>
      <c r="O15183" s="3">
        <f>Table1[[#This Row],[sales]]-Table1[[#This Row],[profit]]</f>
        <v>2932.2</v>
      </c>
      <c r="P15183" s="3">
        <f>Table1[[#This Row],[sales]]*Table1[[#This Row],[quantity]]</f>
        <v>6648</v>
      </c>
      <c r="Q15183" s="9">
        <f>Table1[[#This Row],[delivery_date]]-Table1[[#This Row],[order_date]]</f>
        <v>5</v>
      </c>
    </row>
    <row r="15184" spans="1:17" x14ac:dyDescent="0.35">
      <c r="A15184" t="s">
        <v>15215</v>
      </c>
      <c r="B15184" t="s">
        <v>13</v>
      </c>
      <c r="C15184" t="s">
        <v>36</v>
      </c>
      <c r="D15184" s="2">
        <v>4033.63</v>
      </c>
      <c r="E15184">
        <v>0.46</v>
      </c>
      <c r="F15184">
        <v>6</v>
      </c>
      <c r="G15184" s="1">
        <v>45072</v>
      </c>
      <c r="H15184" s="1">
        <v>45076</v>
      </c>
      <c r="I15184" t="s">
        <v>31</v>
      </c>
      <c r="J15184" t="s">
        <v>16</v>
      </c>
      <c r="K15184" s="2">
        <v>931.52</v>
      </c>
      <c r="L15184" t="s">
        <v>48</v>
      </c>
      <c r="M15184">
        <f>YEAR(Table1[[#This Row],[order_date]])</f>
        <v>2023</v>
      </c>
      <c r="N15184">
        <f>MONTH(Table1[[#This Row],[order_date]])</f>
        <v>5</v>
      </c>
      <c r="O15184" s="3">
        <f>Table1[[#This Row],[sales]]-Table1[[#This Row],[profit]]</f>
        <v>3102.11</v>
      </c>
      <c r="P15184" s="3">
        <f>Table1[[#This Row],[sales]]*Table1[[#This Row],[quantity]]</f>
        <v>24201.78</v>
      </c>
      <c r="Q15184" s="9">
        <f>Table1[[#This Row],[delivery_date]]-Table1[[#This Row],[order_date]]</f>
        <v>4</v>
      </c>
    </row>
    <row r="15185" spans="1:17" x14ac:dyDescent="0.35">
      <c r="A15185" t="s">
        <v>15216</v>
      </c>
      <c r="B15185" t="s">
        <v>25</v>
      </c>
      <c r="C15185" t="s">
        <v>14</v>
      </c>
      <c r="D15185" s="2">
        <v>4796.6899999999996</v>
      </c>
      <c r="E15185">
        <v>0.37</v>
      </c>
      <c r="F15185">
        <v>1</v>
      </c>
      <c r="G15185" s="1">
        <v>45104</v>
      </c>
      <c r="H15185" s="1">
        <v>45107</v>
      </c>
      <c r="I15185" t="s">
        <v>21</v>
      </c>
      <c r="J15185" t="s">
        <v>27</v>
      </c>
      <c r="K15185" s="2">
        <v>1236.82</v>
      </c>
      <c r="L15185" t="s">
        <v>48</v>
      </c>
      <c r="M15185">
        <f>YEAR(Table1[[#This Row],[order_date]])</f>
        <v>2023</v>
      </c>
      <c r="N15185">
        <f>MONTH(Table1[[#This Row],[order_date]])</f>
        <v>6</v>
      </c>
      <c r="O15185" s="3">
        <f>Table1[[#This Row],[sales]]-Table1[[#This Row],[profit]]</f>
        <v>3559.87</v>
      </c>
      <c r="P15185" s="3">
        <f>Table1[[#This Row],[sales]]*Table1[[#This Row],[quantity]]</f>
        <v>4796.6899999999996</v>
      </c>
      <c r="Q15185" s="9">
        <f>Table1[[#This Row],[delivery_date]]-Table1[[#This Row],[order_date]]</f>
        <v>3</v>
      </c>
    </row>
    <row r="15186" spans="1:17" x14ac:dyDescent="0.35">
      <c r="A15186" t="s">
        <v>15217</v>
      </c>
      <c r="B15186" t="s">
        <v>13</v>
      </c>
      <c r="C15186" t="s">
        <v>33</v>
      </c>
      <c r="D15186" s="2">
        <v>487.06</v>
      </c>
      <c r="E15186">
        <v>0.41</v>
      </c>
      <c r="F15186">
        <v>6</v>
      </c>
      <c r="G15186" s="1">
        <v>45073</v>
      </c>
      <c r="H15186" s="1">
        <v>45079</v>
      </c>
      <c r="I15186" t="s">
        <v>15</v>
      </c>
      <c r="J15186" t="s">
        <v>27</v>
      </c>
      <c r="K15186" s="2">
        <v>140.63</v>
      </c>
      <c r="L15186" t="s">
        <v>28</v>
      </c>
      <c r="M15186">
        <f>YEAR(Table1[[#This Row],[order_date]])</f>
        <v>2023</v>
      </c>
      <c r="N15186">
        <f>MONTH(Table1[[#This Row],[order_date]])</f>
        <v>5</v>
      </c>
      <c r="O15186" s="3">
        <f>Table1[[#This Row],[sales]]-Table1[[#This Row],[profit]]</f>
        <v>346.43</v>
      </c>
      <c r="P15186" s="3">
        <f>Table1[[#This Row],[sales]]*Table1[[#This Row],[quantity]]</f>
        <v>2922.36</v>
      </c>
      <c r="Q15186" s="9">
        <f>Table1[[#This Row],[delivery_date]]-Table1[[#This Row],[order_date]]</f>
        <v>6</v>
      </c>
    </row>
    <row r="15187" spans="1:17" x14ac:dyDescent="0.35">
      <c r="A15187" t="s">
        <v>15218</v>
      </c>
      <c r="B15187" t="s">
        <v>19</v>
      </c>
      <c r="C15187" t="s">
        <v>14</v>
      </c>
      <c r="D15187" s="2">
        <v>907</v>
      </c>
      <c r="E15187">
        <v>0.14000000000000001</v>
      </c>
      <c r="F15187">
        <v>1</v>
      </c>
      <c r="G15187" s="1">
        <v>45197</v>
      </c>
      <c r="H15187" s="1">
        <v>45199</v>
      </c>
      <c r="I15187" t="s">
        <v>15</v>
      </c>
      <c r="J15187" t="s">
        <v>22</v>
      </c>
      <c r="K15187" s="2">
        <v>232.47</v>
      </c>
      <c r="L15187" t="s">
        <v>17</v>
      </c>
      <c r="M15187">
        <f>YEAR(Table1[[#This Row],[order_date]])</f>
        <v>2023</v>
      </c>
      <c r="N15187">
        <f>MONTH(Table1[[#This Row],[order_date]])</f>
        <v>9</v>
      </c>
      <c r="O15187" s="3">
        <f>Table1[[#This Row],[sales]]-Table1[[#This Row],[profit]]</f>
        <v>674.53</v>
      </c>
      <c r="P15187" s="3">
        <f>Table1[[#This Row],[sales]]*Table1[[#This Row],[quantity]]</f>
        <v>907</v>
      </c>
      <c r="Q15187" s="9">
        <f>Table1[[#This Row],[delivery_date]]-Table1[[#This Row],[order_date]]</f>
        <v>2</v>
      </c>
    </row>
    <row r="15188" spans="1:17" x14ac:dyDescent="0.35">
      <c r="A15188" t="s">
        <v>15219</v>
      </c>
      <c r="B15188" t="s">
        <v>41</v>
      </c>
      <c r="C15188" t="s">
        <v>14</v>
      </c>
      <c r="D15188" s="2">
        <v>4647.03</v>
      </c>
      <c r="E15188">
        <v>0.33</v>
      </c>
      <c r="F15188">
        <v>1</v>
      </c>
      <c r="G15188" s="1">
        <v>44942</v>
      </c>
      <c r="H15188" s="1">
        <v>44943</v>
      </c>
      <c r="I15188" t="s">
        <v>15</v>
      </c>
      <c r="J15188" t="s">
        <v>16</v>
      </c>
      <c r="K15188" s="2">
        <v>1212.5999999999999</v>
      </c>
      <c r="L15188" t="s">
        <v>34</v>
      </c>
      <c r="M15188">
        <f>YEAR(Table1[[#This Row],[order_date]])</f>
        <v>2023</v>
      </c>
      <c r="N15188">
        <f>MONTH(Table1[[#This Row],[order_date]])</f>
        <v>1</v>
      </c>
      <c r="O15188" s="3">
        <f>Table1[[#This Row],[sales]]-Table1[[#This Row],[profit]]</f>
        <v>3434.43</v>
      </c>
      <c r="P15188" s="3">
        <f>Table1[[#This Row],[sales]]*Table1[[#This Row],[quantity]]</f>
        <v>4647.03</v>
      </c>
      <c r="Q15188" s="9">
        <f>Table1[[#This Row],[delivery_date]]-Table1[[#This Row],[order_date]]</f>
        <v>1</v>
      </c>
    </row>
    <row r="15189" spans="1:17" x14ac:dyDescent="0.35">
      <c r="A15189" t="s">
        <v>15220</v>
      </c>
      <c r="B15189" t="s">
        <v>25</v>
      </c>
      <c r="C15189" t="s">
        <v>33</v>
      </c>
      <c r="D15189" s="2">
        <v>2866.31</v>
      </c>
      <c r="E15189">
        <v>0.1</v>
      </c>
      <c r="F15189">
        <v>6</v>
      </c>
      <c r="G15189" s="1">
        <v>45438</v>
      </c>
      <c r="H15189" s="1">
        <v>45439</v>
      </c>
      <c r="I15189" t="s">
        <v>21</v>
      </c>
      <c r="J15189" t="s">
        <v>22</v>
      </c>
      <c r="K15189" s="2">
        <v>389.7</v>
      </c>
      <c r="L15189" t="s">
        <v>17</v>
      </c>
      <c r="M15189">
        <f>YEAR(Table1[[#This Row],[order_date]])</f>
        <v>2024</v>
      </c>
      <c r="N15189">
        <f>MONTH(Table1[[#This Row],[order_date]])</f>
        <v>5</v>
      </c>
      <c r="O15189" s="3">
        <f>Table1[[#This Row],[sales]]-Table1[[#This Row],[profit]]</f>
        <v>2476.61</v>
      </c>
      <c r="P15189" s="3">
        <f>Table1[[#This Row],[sales]]*Table1[[#This Row],[quantity]]</f>
        <v>17197.86</v>
      </c>
      <c r="Q15189" s="9">
        <f>Table1[[#This Row],[delivery_date]]-Table1[[#This Row],[order_date]]</f>
        <v>1</v>
      </c>
    </row>
    <row r="15190" spans="1:17" x14ac:dyDescent="0.35">
      <c r="A15190" t="s">
        <v>15221</v>
      </c>
      <c r="B15190" t="s">
        <v>41</v>
      </c>
      <c r="C15190" t="s">
        <v>36</v>
      </c>
      <c r="D15190" s="2">
        <v>3210.76</v>
      </c>
      <c r="E15190">
        <v>0.03</v>
      </c>
      <c r="F15190">
        <v>1</v>
      </c>
      <c r="G15190" s="1">
        <v>45073</v>
      </c>
      <c r="H15190" s="1">
        <v>45078</v>
      </c>
      <c r="I15190" t="s">
        <v>31</v>
      </c>
      <c r="J15190" t="s">
        <v>16</v>
      </c>
      <c r="K15190" s="2">
        <v>393.24</v>
      </c>
      <c r="L15190" t="s">
        <v>48</v>
      </c>
      <c r="M15190">
        <f>YEAR(Table1[[#This Row],[order_date]])</f>
        <v>2023</v>
      </c>
      <c r="N15190">
        <f>MONTH(Table1[[#This Row],[order_date]])</f>
        <v>5</v>
      </c>
      <c r="O15190" s="3">
        <f>Table1[[#This Row],[sales]]-Table1[[#This Row],[profit]]</f>
        <v>2817.5200000000004</v>
      </c>
      <c r="P15190" s="3">
        <f>Table1[[#This Row],[sales]]*Table1[[#This Row],[quantity]]</f>
        <v>3210.76</v>
      </c>
      <c r="Q15190" s="9">
        <f>Table1[[#This Row],[delivery_date]]-Table1[[#This Row],[order_date]]</f>
        <v>5</v>
      </c>
    </row>
    <row r="15191" spans="1:17" x14ac:dyDescent="0.35">
      <c r="A15191" t="s">
        <v>15222</v>
      </c>
      <c r="B15191" t="s">
        <v>25</v>
      </c>
      <c r="C15191" t="s">
        <v>20</v>
      </c>
      <c r="D15191" s="2">
        <v>2195.41</v>
      </c>
      <c r="E15191">
        <v>0.28999999999999998</v>
      </c>
      <c r="F15191">
        <v>9</v>
      </c>
      <c r="G15191" s="1">
        <v>45381</v>
      </c>
      <c r="H15191" s="1">
        <v>45382</v>
      </c>
      <c r="I15191" t="s">
        <v>21</v>
      </c>
      <c r="J15191" t="s">
        <v>27</v>
      </c>
      <c r="K15191" s="2">
        <v>340.38</v>
      </c>
      <c r="L15191" t="s">
        <v>28</v>
      </c>
      <c r="M15191">
        <f>YEAR(Table1[[#This Row],[order_date]])</f>
        <v>2024</v>
      </c>
      <c r="N15191">
        <f>MONTH(Table1[[#This Row],[order_date]])</f>
        <v>3</v>
      </c>
      <c r="O15191" s="3">
        <f>Table1[[#This Row],[sales]]-Table1[[#This Row],[profit]]</f>
        <v>1855.0299999999997</v>
      </c>
      <c r="P15191" s="3">
        <f>Table1[[#This Row],[sales]]*Table1[[#This Row],[quantity]]</f>
        <v>19758.689999999999</v>
      </c>
      <c r="Q15191" s="9">
        <f>Table1[[#This Row],[delivery_date]]-Table1[[#This Row],[order_date]]</f>
        <v>1</v>
      </c>
    </row>
    <row r="15192" spans="1:17" x14ac:dyDescent="0.35">
      <c r="A15192" t="s">
        <v>15223</v>
      </c>
      <c r="B15192" t="s">
        <v>13</v>
      </c>
      <c r="C15192" t="s">
        <v>26</v>
      </c>
      <c r="D15192" s="2">
        <v>4090.7</v>
      </c>
      <c r="E15192">
        <v>0.39</v>
      </c>
      <c r="F15192">
        <v>2</v>
      </c>
      <c r="G15192" s="1">
        <v>45329</v>
      </c>
      <c r="H15192" s="1">
        <v>45335</v>
      </c>
      <c r="I15192" t="s">
        <v>31</v>
      </c>
      <c r="J15192" t="s">
        <v>22</v>
      </c>
      <c r="K15192" s="2">
        <v>897.17</v>
      </c>
      <c r="L15192" t="s">
        <v>39</v>
      </c>
      <c r="M15192">
        <f>YEAR(Table1[[#This Row],[order_date]])</f>
        <v>2024</v>
      </c>
      <c r="N15192">
        <f>MONTH(Table1[[#This Row],[order_date]])</f>
        <v>2</v>
      </c>
      <c r="O15192" s="3">
        <f>Table1[[#This Row],[sales]]-Table1[[#This Row],[profit]]</f>
        <v>3193.5299999999997</v>
      </c>
      <c r="P15192" s="3">
        <f>Table1[[#This Row],[sales]]*Table1[[#This Row],[quantity]]</f>
        <v>8181.4</v>
      </c>
      <c r="Q15192" s="9">
        <f>Table1[[#This Row],[delivery_date]]-Table1[[#This Row],[order_date]]</f>
        <v>6</v>
      </c>
    </row>
    <row r="15193" spans="1:17" x14ac:dyDescent="0.35">
      <c r="A15193" t="s">
        <v>15224</v>
      </c>
      <c r="B15193" t="s">
        <v>41</v>
      </c>
      <c r="C15193" t="s">
        <v>36</v>
      </c>
      <c r="D15193" s="2">
        <v>2634.5</v>
      </c>
      <c r="E15193">
        <v>0.04</v>
      </c>
      <c r="F15193">
        <v>9</v>
      </c>
      <c r="G15193" s="1">
        <v>45270</v>
      </c>
      <c r="H15193" s="1">
        <v>45271</v>
      </c>
      <c r="I15193" t="s">
        <v>21</v>
      </c>
      <c r="J15193" t="s">
        <v>27</v>
      </c>
      <c r="K15193" s="2">
        <v>335.53</v>
      </c>
      <c r="L15193" t="s">
        <v>48</v>
      </c>
      <c r="M15193">
        <f>YEAR(Table1[[#This Row],[order_date]])</f>
        <v>2023</v>
      </c>
      <c r="N15193">
        <f>MONTH(Table1[[#This Row],[order_date]])</f>
        <v>12</v>
      </c>
      <c r="O15193" s="3">
        <f>Table1[[#This Row],[sales]]-Table1[[#This Row],[profit]]</f>
        <v>2298.9700000000003</v>
      </c>
      <c r="P15193" s="3">
        <f>Table1[[#This Row],[sales]]*Table1[[#This Row],[quantity]]</f>
        <v>23710.5</v>
      </c>
      <c r="Q15193" s="9">
        <f>Table1[[#This Row],[delivery_date]]-Table1[[#This Row],[order_date]]</f>
        <v>1</v>
      </c>
    </row>
    <row r="15194" spans="1:17" x14ac:dyDescent="0.35">
      <c r="A15194" t="s">
        <v>15225</v>
      </c>
      <c r="B15194" t="s">
        <v>25</v>
      </c>
      <c r="C15194" t="s">
        <v>14</v>
      </c>
      <c r="D15194" s="2">
        <v>4148.03</v>
      </c>
      <c r="E15194">
        <v>0.09</v>
      </c>
      <c r="F15194">
        <v>5</v>
      </c>
      <c r="G15194" s="1">
        <v>45614</v>
      </c>
      <c r="H15194" s="1">
        <v>45617</v>
      </c>
      <c r="I15194" t="s">
        <v>21</v>
      </c>
      <c r="J15194" t="s">
        <v>22</v>
      </c>
      <c r="K15194" s="2">
        <v>238.01</v>
      </c>
      <c r="L15194" t="s">
        <v>48</v>
      </c>
      <c r="M15194">
        <f>YEAR(Table1[[#This Row],[order_date]])</f>
        <v>2024</v>
      </c>
      <c r="N15194">
        <f>MONTH(Table1[[#This Row],[order_date]])</f>
        <v>11</v>
      </c>
      <c r="O15194" s="3">
        <f>Table1[[#This Row],[sales]]-Table1[[#This Row],[profit]]</f>
        <v>3910.0199999999995</v>
      </c>
      <c r="P15194" s="3">
        <f>Table1[[#This Row],[sales]]*Table1[[#This Row],[quantity]]</f>
        <v>20740.149999999998</v>
      </c>
      <c r="Q15194" s="9">
        <f>Table1[[#This Row],[delivery_date]]-Table1[[#This Row],[order_date]]</f>
        <v>3</v>
      </c>
    </row>
    <row r="15195" spans="1:17" x14ac:dyDescent="0.35">
      <c r="A15195" t="s">
        <v>15226</v>
      </c>
      <c r="B15195" t="s">
        <v>19</v>
      </c>
      <c r="C15195" t="s">
        <v>20</v>
      </c>
      <c r="D15195" s="2">
        <v>4961.71</v>
      </c>
      <c r="E15195">
        <v>0.05</v>
      </c>
      <c r="F15195">
        <v>5</v>
      </c>
      <c r="G15195" s="1">
        <v>44934</v>
      </c>
      <c r="H15195" s="1">
        <v>44935</v>
      </c>
      <c r="I15195" t="s">
        <v>21</v>
      </c>
      <c r="J15195" t="s">
        <v>16</v>
      </c>
      <c r="K15195" s="2">
        <v>924.28</v>
      </c>
      <c r="L15195" t="s">
        <v>39</v>
      </c>
      <c r="M15195">
        <f>YEAR(Table1[[#This Row],[order_date]])</f>
        <v>2023</v>
      </c>
      <c r="N15195">
        <f>MONTH(Table1[[#This Row],[order_date]])</f>
        <v>1</v>
      </c>
      <c r="O15195" s="3">
        <f>Table1[[#This Row],[sales]]-Table1[[#This Row],[profit]]</f>
        <v>4037.4300000000003</v>
      </c>
      <c r="P15195" s="3">
        <f>Table1[[#This Row],[sales]]*Table1[[#This Row],[quantity]]</f>
        <v>24808.55</v>
      </c>
      <c r="Q15195" s="9">
        <f>Table1[[#This Row],[delivery_date]]-Table1[[#This Row],[order_date]]</f>
        <v>1</v>
      </c>
    </row>
    <row r="15196" spans="1:17" x14ac:dyDescent="0.35">
      <c r="A15196" t="s">
        <v>15227</v>
      </c>
      <c r="B15196" t="s">
        <v>13</v>
      </c>
      <c r="C15196" t="s">
        <v>26</v>
      </c>
      <c r="D15196" s="2">
        <v>3268.96</v>
      </c>
      <c r="E15196">
        <v>0.32</v>
      </c>
      <c r="F15196">
        <v>8</v>
      </c>
      <c r="G15196" s="1">
        <v>44976</v>
      </c>
      <c r="H15196" s="1">
        <v>44978</v>
      </c>
      <c r="I15196" t="s">
        <v>15</v>
      </c>
      <c r="J15196" t="s">
        <v>22</v>
      </c>
      <c r="K15196" s="2">
        <v>190.73</v>
      </c>
      <c r="L15196" t="s">
        <v>17</v>
      </c>
      <c r="M15196">
        <f>YEAR(Table1[[#This Row],[order_date]])</f>
        <v>2023</v>
      </c>
      <c r="N15196">
        <f>MONTH(Table1[[#This Row],[order_date]])</f>
        <v>2</v>
      </c>
      <c r="O15196" s="3">
        <f>Table1[[#This Row],[sales]]-Table1[[#This Row],[profit]]</f>
        <v>3078.23</v>
      </c>
      <c r="P15196" s="3">
        <f>Table1[[#This Row],[sales]]*Table1[[#This Row],[quantity]]</f>
        <v>26151.68</v>
      </c>
      <c r="Q15196" s="9">
        <f>Table1[[#This Row],[delivery_date]]-Table1[[#This Row],[order_date]]</f>
        <v>2</v>
      </c>
    </row>
    <row r="15197" spans="1:17" x14ac:dyDescent="0.35">
      <c r="A15197" t="s">
        <v>15228</v>
      </c>
      <c r="B15197" t="s">
        <v>41</v>
      </c>
      <c r="C15197" t="s">
        <v>26</v>
      </c>
      <c r="D15197" s="2">
        <v>2691.19</v>
      </c>
      <c r="E15197">
        <v>0.04</v>
      </c>
      <c r="F15197">
        <v>1</v>
      </c>
      <c r="G15197" s="1">
        <v>45627</v>
      </c>
      <c r="H15197" s="1">
        <v>45634</v>
      </c>
      <c r="I15197" t="s">
        <v>31</v>
      </c>
      <c r="J15197" t="s">
        <v>22</v>
      </c>
      <c r="K15197" s="2">
        <v>660.35</v>
      </c>
      <c r="L15197" t="s">
        <v>17</v>
      </c>
      <c r="M15197">
        <f>YEAR(Table1[[#This Row],[order_date]])</f>
        <v>2024</v>
      </c>
      <c r="N15197">
        <f>MONTH(Table1[[#This Row],[order_date]])</f>
        <v>12</v>
      </c>
      <c r="O15197" s="3">
        <f>Table1[[#This Row],[sales]]-Table1[[#This Row],[profit]]</f>
        <v>2030.8400000000001</v>
      </c>
      <c r="P15197" s="3">
        <f>Table1[[#This Row],[sales]]*Table1[[#This Row],[quantity]]</f>
        <v>2691.19</v>
      </c>
      <c r="Q15197" s="9">
        <f>Table1[[#This Row],[delivery_date]]-Table1[[#This Row],[order_date]]</f>
        <v>7</v>
      </c>
    </row>
    <row r="15198" spans="1:17" x14ac:dyDescent="0.35">
      <c r="A15198" t="s">
        <v>15229</v>
      </c>
      <c r="B15198" t="s">
        <v>25</v>
      </c>
      <c r="C15198" t="s">
        <v>26</v>
      </c>
      <c r="D15198" s="2">
        <v>1889.27</v>
      </c>
      <c r="E15198">
        <v>0.05</v>
      </c>
      <c r="F15198">
        <v>9</v>
      </c>
      <c r="G15198" s="1">
        <v>45526</v>
      </c>
      <c r="H15198" s="1">
        <v>45528</v>
      </c>
      <c r="I15198" t="s">
        <v>31</v>
      </c>
      <c r="J15198" t="s">
        <v>22</v>
      </c>
      <c r="K15198" s="2">
        <v>151.83000000000001</v>
      </c>
      <c r="L15198" t="s">
        <v>23</v>
      </c>
      <c r="M15198">
        <f>YEAR(Table1[[#This Row],[order_date]])</f>
        <v>2024</v>
      </c>
      <c r="N15198">
        <f>MONTH(Table1[[#This Row],[order_date]])</f>
        <v>8</v>
      </c>
      <c r="O15198" s="3">
        <f>Table1[[#This Row],[sales]]-Table1[[#This Row],[profit]]</f>
        <v>1737.44</v>
      </c>
      <c r="P15198" s="3">
        <f>Table1[[#This Row],[sales]]*Table1[[#This Row],[quantity]]</f>
        <v>17003.43</v>
      </c>
      <c r="Q15198" s="9">
        <f>Table1[[#This Row],[delivery_date]]-Table1[[#This Row],[order_date]]</f>
        <v>2</v>
      </c>
    </row>
    <row r="15199" spans="1:17" x14ac:dyDescent="0.35">
      <c r="A15199" t="s">
        <v>15230</v>
      </c>
      <c r="B15199" t="s">
        <v>41</v>
      </c>
      <c r="C15199" t="s">
        <v>33</v>
      </c>
      <c r="D15199" s="2">
        <v>1054.01</v>
      </c>
      <c r="E15199">
        <v>0.13</v>
      </c>
      <c r="F15199">
        <v>1</v>
      </c>
      <c r="G15199" s="1">
        <v>44939</v>
      </c>
      <c r="H15199" s="1">
        <v>44942</v>
      </c>
      <c r="I15199" t="s">
        <v>15</v>
      </c>
      <c r="J15199" t="s">
        <v>22</v>
      </c>
      <c r="K15199" s="2">
        <v>293.63</v>
      </c>
      <c r="L15199" t="s">
        <v>23</v>
      </c>
      <c r="M15199">
        <f>YEAR(Table1[[#This Row],[order_date]])</f>
        <v>2023</v>
      </c>
      <c r="N15199">
        <f>MONTH(Table1[[#This Row],[order_date]])</f>
        <v>1</v>
      </c>
      <c r="O15199" s="3">
        <f>Table1[[#This Row],[sales]]-Table1[[#This Row],[profit]]</f>
        <v>760.38</v>
      </c>
      <c r="P15199" s="3">
        <f>Table1[[#This Row],[sales]]*Table1[[#This Row],[quantity]]</f>
        <v>1054.01</v>
      </c>
      <c r="Q15199" s="9">
        <f>Table1[[#This Row],[delivery_date]]-Table1[[#This Row],[order_date]]</f>
        <v>3</v>
      </c>
    </row>
    <row r="15200" spans="1:17" x14ac:dyDescent="0.35">
      <c r="A15200" t="s">
        <v>15231</v>
      </c>
      <c r="B15200" t="s">
        <v>25</v>
      </c>
      <c r="C15200" t="s">
        <v>33</v>
      </c>
      <c r="D15200" s="2">
        <v>3317.62</v>
      </c>
      <c r="E15200">
        <v>0.14000000000000001</v>
      </c>
      <c r="F15200">
        <v>5</v>
      </c>
      <c r="G15200" s="1">
        <v>45128</v>
      </c>
      <c r="H15200" s="1">
        <v>45133</v>
      </c>
      <c r="I15200" t="s">
        <v>21</v>
      </c>
      <c r="J15200" t="s">
        <v>27</v>
      </c>
      <c r="K15200" s="2">
        <v>617.57000000000005</v>
      </c>
      <c r="L15200" t="s">
        <v>17</v>
      </c>
      <c r="M15200">
        <f>YEAR(Table1[[#This Row],[order_date]])</f>
        <v>2023</v>
      </c>
      <c r="N15200">
        <f>MONTH(Table1[[#This Row],[order_date]])</f>
        <v>7</v>
      </c>
      <c r="O15200" s="3">
        <f>Table1[[#This Row],[sales]]-Table1[[#This Row],[profit]]</f>
        <v>2700.0499999999997</v>
      </c>
      <c r="P15200" s="3">
        <f>Table1[[#This Row],[sales]]*Table1[[#This Row],[quantity]]</f>
        <v>16588.099999999999</v>
      </c>
      <c r="Q15200" s="9">
        <f>Table1[[#This Row],[delivery_date]]-Table1[[#This Row],[order_date]]</f>
        <v>5</v>
      </c>
    </row>
    <row r="15201" spans="1:17" x14ac:dyDescent="0.35">
      <c r="A15201" t="s">
        <v>15232</v>
      </c>
      <c r="B15201" t="s">
        <v>13</v>
      </c>
      <c r="C15201" t="s">
        <v>20</v>
      </c>
      <c r="D15201" s="2">
        <v>406.92</v>
      </c>
      <c r="E15201">
        <v>0.28000000000000003</v>
      </c>
      <c r="F15201">
        <v>8</v>
      </c>
      <c r="G15201" s="1">
        <v>45585</v>
      </c>
      <c r="H15201" s="1">
        <v>45588</v>
      </c>
      <c r="I15201" t="s">
        <v>31</v>
      </c>
      <c r="J15201" t="s">
        <v>27</v>
      </c>
      <c r="K15201" s="2">
        <v>85.43</v>
      </c>
      <c r="L15201" t="s">
        <v>48</v>
      </c>
      <c r="M15201">
        <f>YEAR(Table1[[#This Row],[order_date]])</f>
        <v>2024</v>
      </c>
      <c r="N15201">
        <f>MONTH(Table1[[#This Row],[order_date]])</f>
        <v>10</v>
      </c>
      <c r="O15201" s="3">
        <f>Table1[[#This Row],[sales]]-Table1[[#This Row],[profit]]</f>
        <v>321.49</v>
      </c>
      <c r="P15201" s="3">
        <f>Table1[[#This Row],[sales]]*Table1[[#This Row],[quantity]]</f>
        <v>3255.36</v>
      </c>
      <c r="Q15201" s="9">
        <f>Table1[[#This Row],[delivery_date]]-Table1[[#This Row],[order_date]]</f>
        <v>3</v>
      </c>
    </row>
    <row r="15202" spans="1:17" x14ac:dyDescent="0.35">
      <c r="A15202" t="s">
        <v>15233</v>
      </c>
      <c r="B15202" t="s">
        <v>19</v>
      </c>
      <c r="C15202" t="s">
        <v>14</v>
      </c>
      <c r="D15202" s="2">
        <v>4785.8100000000004</v>
      </c>
      <c r="E15202">
        <v>0.02</v>
      </c>
      <c r="F15202">
        <v>1</v>
      </c>
      <c r="G15202" s="1">
        <v>45360</v>
      </c>
      <c r="H15202" s="1">
        <v>45362</v>
      </c>
      <c r="I15202" t="s">
        <v>31</v>
      </c>
      <c r="J15202" t="s">
        <v>16</v>
      </c>
      <c r="K15202" s="2">
        <v>682.85</v>
      </c>
      <c r="L15202" t="s">
        <v>34</v>
      </c>
      <c r="M15202">
        <f>YEAR(Table1[[#This Row],[order_date]])</f>
        <v>2024</v>
      </c>
      <c r="N15202">
        <f>MONTH(Table1[[#This Row],[order_date]])</f>
        <v>3</v>
      </c>
      <c r="O15202" s="3">
        <f>Table1[[#This Row],[sales]]-Table1[[#This Row],[profit]]</f>
        <v>4102.96</v>
      </c>
      <c r="P15202" s="3">
        <f>Table1[[#This Row],[sales]]*Table1[[#This Row],[quantity]]</f>
        <v>4785.8100000000004</v>
      </c>
      <c r="Q15202" s="9">
        <f>Table1[[#This Row],[delivery_date]]-Table1[[#This Row],[order_date]]</f>
        <v>2</v>
      </c>
    </row>
    <row r="15203" spans="1:17" x14ac:dyDescent="0.35">
      <c r="A15203" t="s">
        <v>15234</v>
      </c>
      <c r="B15203" t="s">
        <v>13</v>
      </c>
      <c r="C15203" t="s">
        <v>20</v>
      </c>
      <c r="D15203" s="2">
        <v>3273.02</v>
      </c>
      <c r="E15203">
        <v>0.31</v>
      </c>
      <c r="F15203">
        <v>5</v>
      </c>
      <c r="G15203" s="1">
        <v>45333</v>
      </c>
      <c r="H15203" s="1">
        <v>45336</v>
      </c>
      <c r="I15203" t="s">
        <v>15</v>
      </c>
      <c r="J15203" t="s">
        <v>22</v>
      </c>
      <c r="K15203" s="2">
        <v>695.99</v>
      </c>
      <c r="L15203" t="s">
        <v>28</v>
      </c>
      <c r="M15203">
        <f>YEAR(Table1[[#This Row],[order_date]])</f>
        <v>2024</v>
      </c>
      <c r="N15203">
        <f>MONTH(Table1[[#This Row],[order_date]])</f>
        <v>2</v>
      </c>
      <c r="O15203" s="3">
        <f>Table1[[#This Row],[sales]]-Table1[[#This Row],[profit]]</f>
        <v>2577.0299999999997</v>
      </c>
      <c r="P15203" s="3">
        <f>Table1[[#This Row],[sales]]*Table1[[#This Row],[quantity]]</f>
        <v>16365.1</v>
      </c>
      <c r="Q15203" s="9">
        <f>Table1[[#This Row],[delivery_date]]-Table1[[#This Row],[order_date]]</f>
        <v>3</v>
      </c>
    </row>
    <row r="15204" spans="1:17" x14ac:dyDescent="0.35">
      <c r="A15204" t="s">
        <v>15235</v>
      </c>
      <c r="B15204" t="s">
        <v>41</v>
      </c>
      <c r="C15204" t="s">
        <v>14</v>
      </c>
      <c r="D15204" s="2">
        <v>4800.88</v>
      </c>
      <c r="E15204">
        <v>0.21</v>
      </c>
      <c r="F15204">
        <v>3</v>
      </c>
      <c r="G15204" s="1">
        <v>45084</v>
      </c>
      <c r="H15204" s="1">
        <v>45087</v>
      </c>
      <c r="I15204" t="s">
        <v>21</v>
      </c>
      <c r="J15204" t="s">
        <v>27</v>
      </c>
      <c r="K15204" s="2">
        <v>544.61</v>
      </c>
      <c r="L15204" t="s">
        <v>23</v>
      </c>
      <c r="M15204">
        <f>YEAR(Table1[[#This Row],[order_date]])</f>
        <v>2023</v>
      </c>
      <c r="N15204">
        <f>MONTH(Table1[[#This Row],[order_date]])</f>
        <v>6</v>
      </c>
      <c r="O15204" s="3">
        <f>Table1[[#This Row],[sales]]-Table1[[#This Row],[profit]]</f>
        <v>4256.2700000000004</v>
      </c>
      <c r="P15204" s="3">
        <f>Table1[[#This Row],[sales]]*Table1[[#This Row],[quantity]]</f>
        <v>14402.64</v>
      </c>
      <c r="Q15204" s="9">
        <f>Table1[[#This Row],[delivery_date]]-Table1[[#This Row],[order_date]]</f>
        <v>3</v>
      </c>
    </row>
    <row r="15205" spans="1:17" x14ac:dyDescent="0.35">
      <c r="A15205" t="s">
        <v>15236</v>
      </c>
      <c r="B15205" t="s">
        <v>41</v>
      </c>
      <c r="C15205" t="s">
        <v>36</v>
      </c>
      <c r="D15205" s="2">
        <v>1434.15</v>
      </c>
      <c r="E15205">
        <v>0.09</v>
      </c>
      <c r="F15205">
        <v>8</v>
      </c>
      <c r="G15205" s="1">
        <v>45411</v>
      </c>
      <c r="H15205" s="1">
        <v>45418</v>
      </c>
      <c r="I15205" t="s">
        <v>15</v>
      </c>
      <c r="J15205" t="s">
        <v>16</v>
      </c>
      <c r="K15205" s="2">
        <v>363.1</v>
      </c>
      <c r="L15205" t="s">
        <v>28</v>
      </c>
      <c r="M15205">
        <f>YEAR(Table1[[#This Row],[order_date]])</f>
        <v>2024</v>
      </c>
      <c r="N15205">
        <f>MONTH(Table1[[#This Row],[order_date]])</f>
        <v>4</v>
      </c>
      <c r="O15205" s="3">
        <f>Table1[[#This Row],[sales]]-Table1[[#This Row],[profit]]</f>
        <v>1071.0500000000002</v>
      </c>
      <c r="P15205" s="3">
        <f>Table1[[#This Row],[sales]]*Table1[[#This Row],[quantity]]</f>
        <v>11473.2</v>
      </c>
      <c r="Q15205" s="9">
        <f>Table1[[#This Row],[delivery_date]]-Table1[[#This Row],[order_date]]</f>
        <v>7</v>
      </c>
    </row>
    <row r="15206" spans="1:17" x14ac:dyDescent="0.35">
      <c r="A15206" t="s">
        <v>15237</v>
      </c>
      <c r="B15206" t="s">
        <v>25</v>
      </c>
      <c r="C15206" t="s">
        <v>26</v>
      </c>
      <c r="D15206" s="2">
        <v>4737.93</v>
      </c>
      <c r="E15206">
        <v>0.33</v>
      </c>
      <c r="F15206">
        <v>3</v>
      </c>
      <c r="G15206" s="1">
        <v>45499</v>
      </c>
      <c r="H15206" s="1">
        <v>45503</v>
      </c>
      <c r="I15206" t="s">
        <v>15</v>
      </c>
      <c r="J15206" t="s">
        <v>27</v>
      </c>
      <c r="K15206" s="2">
        <v>617.26</v>
      </c>
      <c r="L15206" t="s">
        <v>34</v>
      </c>
      <c r="M15206">
        <f>YEAR(Table1[[#This Row],[order_date]])</f>
        <v>2024</v>
      </c>
      <c r="N15206">
        <f>MONTH(Table1[[#This Row],[order_date]])</f>
        <v>7</v>
      </c>
      <c r="O15206" s="3">
        <f>Table1[[#This Row],[sales]]-Table1[[#This Row],[profit]]</f>
        <v>4120.67</v>
      </c>
      <c r="P15206" s="3">
        <f>Table1[[#This Row],[sales]]*Table1[[#This Row],[quantity]]</f>
        <v>14213.79</v>
      </c>
      <c r="Q15206" s="9">
        <f>Table1[[#This Row],[delivery_date]]-Table1[[#This Row],[order_date]]</f>
        <v>4</v>
      </c>
    </row>
    <row r="15207" spans="1:17" x14ac:dyDescent="0.35">
      <c r="A15207" t="s">
        <v>15238</v>
      </c>
      <c r="B15207" t="s">
        <v>13</v>
      </c>
      <c r="C15207" t="s">
        <v>26</v>
      </c>
      <c r="D15207" s="2">
        <v>3099.41</v>
      </c>
      <c r="E15207">
        <v>0.16</v>
      </c>
      <c r="F15207">
        <v>8</v>
      </c>
      <c r="G15207" s="1">
        <v>45473</v>
      </c>
      <c r="H15207" s="1">
        <v>45477</v>
      </c>
      <c r="I15207" t="s">
        <v>21</v>
      </c>
      <c r="J15207" t="s">
        <v>27</v>
      </c>
      <c r="K15207" s="2">
        <v>648.45000000000005</v>
      </c>
      <c r="L15207" t="s">
        <v>17</v>
      </c>
      <c r="M15207">
        <f>YEAR(Table1[[#This Row],[order_date]])</f>
        <v>2024</v>
      </c>
      <c r="N15207">
        <f>MONTH(Table1[[#This Row],[order_date]])</f>
        <v>6</v>
      </c>
      <c r="O15207" s="3">
        <f>Table1[[#This Row],[sales]]-Table1[[#This Row],[profit]]</f>
        <v>2450.96</v>
      </c>
      <c r="P15207" s="3">
        <f>Table1[[#This Row],[sales]]*Table1[[#This Row],[quantity]]</f>
        <v>24795.279999999999</v>
      </c>
      <c r="Q15207" s="9">
        <f>Table1[[#This Row],[delivery_date]]-Table1[[#This Row],[order_date]]</f>
        <v>4</v>
      </c>
    </row>
    <row r="15208" spans="1:17" x14ac:dyDescent="0.35">
      <c r="A15208" t="s">
        <v>15239</v>
      </c>
      <c r="B15208" t="s">
        <v>25</v>
      </c>
      <c r="C15208" t="s">
        <v>33</v>
      </c>
      <c r="D15208" s="2">
        <v>4070.29</v>
      </c>
      <c r="E15208">
        <v>0.41</v>
      </c>
      <c r="F15208">
        <v>2</v>
      </c>
      <c r="G15208" s="1">
        <v>45319</v>
      </c>
      <c r="H15208" s="1">
        <v>45325</v>
      </c>
      <c r="I15208" t="s">
        <v>15</v>
      </c>
      <c r="J15208" t="s">
        <v>27</v>
      </c>
      <c r="K15208" s="2">
        <v>937.64</v>
      </c>
      <c r="L15208" t="s">
        <v>28</v>
      </c>
      <c r="M15208">
        <f>YEAR(Table1[[#This Row],[order_date]])</f>
        <v>2024</v>
      </c>
      <c r="N15208">
        <f>MONTH(Table1[[#This Row],[order_date]])</f>
        <v>1</v>
      </c>
      <c r="O15208" s="3">
        <f>Table1[[#This Row],[sales]]-Table1[[#This Row],[profit]]</f>
        <v>3132.65</v>
      </c>
      <c r="P15208" s="3">
        <f>Table1[[#This Row],[sales]]*Table1[[#This Row],[quantity]]</f>
        <v>8140.58</v>
      </c>
      <c r="Q15208" s="9">
        <f>Table1[[#This Row],[delivery_date]]-Table1[[#This Row],[order_date]]</f>
        <v>6</v>
      </c>
    </row>
    <row r="15209" spans="1:17" x14ac:dyDescent="0.35">
      <c r="A15209" t="s">
        <v>15240</v>
      </c>
      <c r="B15209" t="s">
        <v>13</v>
      </c>
      <c r="C15209" t="s">
        <v>36</v>
      </c>
      <c r="D15209" s="2">
        <v>976.72</v>
      </c>
      <c r="E15209">
        <v>0.49</v>
      </c>
      <c r="F15209">
        <v>3</v>
      </c>
      <c r="G15209" s="1">
        <v>45294</v>
      </c>
      <c r="H15209" s="1">
        <v>45297</v>
      </c>
      <c r="I15209" t="s">
        <v>15</v>
      </c>
      <c r="J15209" t="s">
        <v>16</v>
      </c>
      <c r="K15209" s="2">
        <v>126.16</v>
      </c>
      <c r="L15209" t="s">
        <v>17</v>
      </c>
      <c r="M15209">
        <f>YEAR(Table1[[#This Row],[order_date]])</f>
        <v>2024</v>
      </c>
      <c r="N15209">
        <f>MONTH(Table1[[#This Row],[order_date]])</f>
        <v>1</v>
      </c>
      <c r="O15209" s="3">
        <f>Table1[[#This Row],[sales]]-Table1[[#This Row],[profit]]</f>
        <v>850.56000000000006</v>
      </c>
      <c r="P15209" s="3">
        <f>Table1[[#This Row],[sales]]*Table1[[#This Row],[quantity]]</f>
        <v>2930.16</v>
      </c>
      <c r="Q15209" s="9">
        <f>Table1[[#This Row],[delivery_date]]-Table1[[#This Row],[order_date]]</f>
        <v>3</v>
      </c>
    </row>
    <row r="15210" spans="1:17" x14ac:dyDescent="0.35">
      <c r="A15210" t="s">
        <v>15241</v>
      </c>
      <c r="B15210" t="s">
        <v>41</v>
      </c>
      <c r="C15210" t="s">
        <v>36</v>
      </c>
      <c r="D15210" s="2">
        <v>2550.54</v>
      </c>
      <c r="E15210">
        <v>0.39</v>
      </c>
      <c r="F15210">
        <v>1</v>
      </c>
      <c r="G15210" s="1">
        <v>45303</v>
      </c>
      <c r="H15210" s="1">
        <v>45310</v>
      </c>
      <c r="I15210" t="s">
        <v>15</v>
      </c>
      <c r="J15210" t="s">
        <v>22</v>
      </c>
      <c r="K15210" s="2">
        <v>535.1</v>
      </c>
      <c r="L15210" t="s">
        <v>48</v>
      </c>
      <c r="M15210">
        <f>YEAR(Table1[[#This Row],[order_date]])</f>
        <v>2024</v>
      </c>
      <c r="N15210">
        <f>MONTH(Table1[[#This Row],[order_date]])</f>
        <v>1</v>
      </c>
      <c r="O15210" s="3">
        <f>Table1[[#This Row],[sales]]-Table1[[#This Row],[profit]]</f>
        <v>2015.44</v>
      </c>
      <c r="P15210" s="3">
        <f>Table1[[#This Row],[sales]]*Table1[[#This Row],[quantity]]</f>
        <v>2550.54</v>
      </c>
      <c r="Q15210" s="9">
        <f>Table1[[#This Row],[delivery_date]]-Table1[[#This Row],[order_date]]</f>
        <v>7</v>
      </c>
    </row>
    <row r="15211" spans="1:17" x14ac:dyDescent="0.35">
      <c r="A15211" t="s">
        <v>15242</v>
      </c>
      <c r="B15211" t="s">
        <v>25</v>
      </c>
      <c r="C15211" t="s">
        <v>14</v>
      </c>
      <c r="D15211" s="2">
        <v>2887.91</v>
      </c>
      <c r="E15211">
        <v>0.37</v>
      </c>
      <c r="F15211">
        <v>1</v>
      </c>
      <c r="G15211" s="1">
        <v>45032</v>
      </c>
      <c r="H15211" s="1">
        <v>45033</v>
      </c>
      <c r="I15211" t="s">
        <v>31</v>
      </c>
      <c r="J15211" t="s">
        <v>27</v>
      </c>
      <c r="K15211" s="2">
        <v>414.87</v>
      </c>
      <c r="L15211" t="s">
        <v>34</v>
      </c>
      <c r="M15211">
        <f>YEAR(Table1[[#This Row],[order_date]])</f>
        <v>2023</v>
      </c>
      <c r="N15211">
        <f>MONTH(Table1[[#This Row],[order_date]])</f>
        <v>4</v>
      </c>
      <c r="O15211" s="3">
        <f>Table1[[#This Row],[sales]]-Table1[[#This Row],[profit]]</f>
        <v>2473.04</v>
      </c>
      <c r="P15211" s="3">
        <f>Table1[[#This Row],[sales]]*Table1[[#This Row],[quantity]]</f>
        <v>2887.91</v>
      </c>
      <c r="Q15211" s="9">
        <f>Table1[[#This Row],[delivery_date]]-Table1[[#This Row],[order_date]]</f>
        <v>1</v>
      </c>
    </row>
    <row r="15212" spans="1:17" x14ac:dyDescent="0.35">
      <c r="A15212" t="s">
        <v>15243</v>
      </c>
      <c r="B15212" t="s">
        <v>25</v>
      </c>
      <c r="C15212" t="s">
        <v>36</v>
      </c>
      <c r="D15212" s="2">
        <v>2024.99</v>
      </c>
      <c r="E15212">
        <v>0.18</v>
      </c>
      <c r="F15212">
        <v>4</v>
      </c>
      <c r="G15212" s="1">
        <v>45297</v>
      </c>
      <c r="H15212" s="1">
        <v>45300</v>
      </c>
      <c r="I15212" t="s">
        <v>31</v>
      </c>
      <c r="J15212" t="s">
        <v>22</v>
      </c>
      <c r="K15212" s="2">
        <v>375.97</v>
      </c>
      <c r="L15212" t="s">
        <v>28</v>
      </c>
      <c r="M15212">
        <f>YEAR(Table1[[#This Row],[order_date]])</f>
        <v>2024</v>
      </c>
      <c r="N15212">
        <f>MONTH(Table1[[#This Row],[order_date]])</f>
        <v>1</v>
      </c>
      <c r="O15212" s="3">
        <f>Table1[[#This Row],[sales]]-Table1[[#This Row],[profit]]</f>
        <v>1649.02</v>
      </c>
      <c r="P15212" s="3">
        <f>Table1[[#This Row],[sales]]*Table1[[#This Row],[quantity]]</f>
        <v>8099.96</v>
      </c>
      <c r="Q15212" s="9">
        <f>Table1[[#This Row],[delivery_date]]-Table1[[#This Row],[order_date]]</f>
        <v>3</v>
      </c>
    </row>
    <row r="15213" spans="1:17" x14ac:dyDescent="0.35">
      <c r="A15213" t="s">
        <v>15244</v>
      </c>
      <c r="B15213" t="s">
        <v>13</v>
      </c>
      <c r="C15213" t="s">
        <v>33</v>
      </c>
      <c r="D15213" s="2">
        <v>1340.84</v>
      </c>
      <c r="E15213">
        <v>0.27</v>
      </c>
      <c r="F15213">
        <v>5</v>
      </c>
      <c r="G15213" s="1">
        <v>45036</v>
      </c>
      <c r="H15213" s="1">
        <v>45041</v>
      </c>
      <c r="I15213" t="s">
        <v>31</v>
      </c>
      <c r="J15213" t="s">
        <v>22</v>
      </c>
      <c r="K15213" s="2">
        <v>330.39</v>
      </c>
      <c r="L15213" t="s">
        <v>48</v>
      </c>
      <c r="M15213">
        <f>YEAR(Table1[[#This Row],[order_date]])</f>
        <v>2023</v>
      </c>
      <c r="N15213">
        <f>MONTH(Table1[[#This Row],[order_date]])</f>
        <v>4</v>
      </c>
      <c r="O15213" s="3">
        <f>Table1[[#This Row],[sales]]-Table1[[#This Row],[profit]]</f>
        <v>1010.4499999999999</v>
      </c>
      <c r="P15213" s="3">
        <f>Table1[[#This Row],[sales]]*Table1[[#This Row],[quantity]]</f>
        <v>6704.2</v>
      </c>
      <c r="Q15213" s="9">
        <f>Table1[[#This Row],[delivery_date]]-Table1[[#This Row],[order_date]]</f>
        <v>5</v>
      </c>
    </row>
    <row r="15214" spans="1:17" x14ac:dyDescent="0.35">
      <c r="A15214" t="s">
        <v>15245</v>
      </c>
      <c r="B15214" t="s">
        <v>19</v>
      </c>
      <c r="C15214" t="s">
        <v>14</v>
      </c>
      <c r="D15214" s="2">
        <v>4533.3999999999996</v>
      </c>
      <c r="E15214">
        <v>0.03</v>
      </c>
      <c r="F15214">
        <v>3</v>
      </c>
      <c r="G15214" s="1">
        <v>45220</v>
      </c>
      <c r="H15214" s="1">
        <v>45223</v>
      </c>
      <c r="I15214" t="s">
        <v>21</v>
      </c>
      <c r="J15214" t="s">
        <v>27</v>
      </c>
      <c r="K15214" s="2">
        <v>1053.58</v>
      </c>
      <c r="L15214" t="s">
        <v>34</v>
      </c>
      <c r="M15214">
        <f>YEAR(Table1[[#This Row],[order_date]])</f>
        <v>2023</v>
      </c>
      <c r="N15214">
        <f>MONTH(Table1[[#This Row],[order_date]])</f>
        <v>10</v>
      </c>
      <c r="O15214" s="3">
        <f>Table1[[#This Row],[sales]]-Table1[[#This Row],[profit]]</f>
        <v>3479.8199999999997</v>
      </c>
      <c r="P15214" s="3">
        <f>Table1[[#This Row],[sales]]*Table1[[#This Row],[quantity]]</f>
        <v>13600.199999999999</v>
      </c>
      <c r="Q15214" s="9">
        <f>Table1[[#This Row],[delivery_date]]-Table1[[#This Row],[order_date]]</f>
        <v>3</v>
      </c>
    </row>
    <row r="15215" spans="1:17" x14ac:dyDescent="0.35">
      <c r="A15215" t="s">
        <v>15246</v>
      </c>
      <c r="B15215" t="s">
        <v>13</v>
      </c>
      <c r="C15215" t="s">
        <v>20</v>
      </c>
      <c r="D15215" s="2">
        <v>516.79</v>
      </c>
      <c r="E15215">
        <v>0.36</v>
      </c>
      <c r="F15215">
        <v>2</v>
      </c>
      <c r="G15215" s="1">
        <v>45190</v>
      </c>
      <c r="H15215" s="1">
        <v>45192</v>
      </c>
      <c r="I15215" t="s">
        <v>21</v>
      </c>
      <c r="J15215" t="s">
        <v>22</v>
      </c>
      <c r="K15215" s="2">
        <v>56.37</v>
      </c>
      <c r="L15215" t="s">
        <v>48</v>
      </c>
      <c r="M15215">
        <f>YEAR(Table1[[#This Row],[order_date]])</f>
        <v>2023</v>
      </c>
      <c r="N15215">
        <f>MONTH(Table1[[#This Row],[order_date]])</f>
        <v>9</v>
      </c>
      <c r="O15215" s="3">
        <f>Table1[[#This Row],[sales]]-Table1[[#This Row],[profit]]</f>
        <v>460.41999999999996</v>
      </c>
      <c r="P15215" s="3">
        <f>Table1[[#This Row],[sales]]*Table1[[#This Row],[quantity]]</f>
        <v>1033.58</v>
      </c>
      <c r="Q15215" s="9">
        <f>Table1[[#This Row],[delivery_date]]-Table1[[#This Row],[order_date]]</f>
        <v>2</v>
      </c>
    </row>
    <row r="15216" spans="1:17" x14ac:dyDescent="0.35">
      <c r="A15216" t="s">
        <v>15247</v>
      </c>
      <c r="B15216" t="s">
        <v>19</v>
      </c>
      <c r="C15216" t="s">
        <v>14</v>
      </c>
      <c r="D15216" s="2">
        <v>854.54</v>
      </c>
      <c r="E15216">
        <v>0.34</v>
      </c>
      <c r="F15216">
        <v>1</v>
      </c>
      <c r="G15216" s="1">
        <v>45257</v>
      </c>
      <c r="H15216" s="1">
        <v>45264</v>
      </c>
      <c r="I15216" t="s">
        <v>21</v>
      </c>
      <c r="J15216" t="s">
        <v>22</v>
      </c>
      <c r="K15216" s="2">
        <v>193.21</v>
      </c>
      <c r="L15216" t="s">
        <v>23</v>
      </c>
      <c r="M15216">
        <f>YEAR(Table1[[#This Row],[order_date]])</f>
        <v>2023</v>
      </c>
      <c r="N15216">
        <f>MONTH(Table1[[#This Row],[order_date]])</f>
        <v>11</v>
      </c>
      <c r="O15216" s="3">
        <f>Table1[[#This Row],[sales]]-Table1[[#This Row],[profit]]</f>
        <v>661.32999999999993</v>
      </c>
      <c r="P15216" s="3">
        <f>Table1[[#This Row],[sales]]*Table1[[#This Row],[quantity]]</f>
        <v>854.54</v>
      </c>
      <c r="Q15216" s="9">
        <f>Table1[[#This Row],[delivery_date]]-Table1[[#This Row],[order_date]]</f>
        <v>7</v>
      </c>
    </row>
    <row r="15217" spans="1:17" x14ac:dyDescent="0.35">
      <c r="A15217" t="s">
        <v>15248</v>
      </c>
      <c r="B15217" t="s">
        <v>13</v>
      </c>
      <c r="C15217" t="s">
        <v>20</v>
      </c>
      <c r="D15217" s="2">
        <v>1670.5</v>
      </c>
      <c r="E15217">
        <v>0.13</v>
      </c>
      <c r="F15217">
        <v>3</v>
      </c>
      <c r="G15217" s="1">
        <v>45350</v>
      </c>
      <c r="H15217" s="1">
        <v>45357</v>
      </c>
      <c r="I15217" t="s">
        <v>21</v>
      </c>
      <c r="J15217" t="s">
        <v>22</v>
      </c>
      <c r="K15217" s="2">
        <v>422.13</v>
      </c>
      <c r="L15217" t="s">
        <v>48</v>
      </c>
      <c r="M15217">
        <f>YEAR(Table1[[#This Row],[order_date]])</f>
        <v>2024</v>
      </c>
      <c r="N15217">
        <f>MONTH(Table1[[#This Row],[order_date]])</f>
        <v>2</v>
      </c>
      <c r="O15217" s="3">
        <f>Table1[[#This Row],[sales]]-Table1[[#This Row],[profit]]</f>
        <v>1248.3699999999999</v>
      </c>
      <c r="P15217" s="3">
        <f>Table1[[#This Row],[sales]]*Table1[[#This Row],[quantity]]</f>
        <v>5011.5</v>
      </c>
      <c r="Q15217" s="9">
        <f>Table1[[#This Row],[delivery_date]]-Table1[[#This Row],[order_date]]</f>
        <v>7</v>
      </c>
    </row>
    <row r="15218" spans="1:17" x14ac:dyDescent="0.35">
      <c r="A15218" t="s">
        <v>15249</v>
      </c>
      <c r="B15218" t="s">
        <v>41</v>
      </c>
      <c r="C15218" t="s">
        <v>14</v>
      </c>
      <c r="D15218" s="2">
        <v>4606.87</v>
      </c>
      <c r="E15218">
        <v>0.27</v>
      </c>
      <c r="F15218">
        <v>1</v>
      </c>
      <c r="G15218" s="1">
        <v>45205</v>
      </c>
      <c r="H15218" s="1">
        <v>45210</v>
      </c>
      <c r="I15218" t="s">
        <v>21</v>
      </c>
      <c r="J15218" t="s">
        <v>16</v>
      </c>
      <c r="K15218" s="2">
        <v>395.49</v>
      </c>
      <c r="L15218" t="s">
        <v>39</v>
      </c>
      <c r="M15218">
        <f>YEAR(Table1[[#This Row],[order_date]])</f>
        <v>2023</v>
      </c>
      <c r="N15218">
        <f>MONTH(Table1[[#This Row],[order_date]])</f>
        <v>10</v>
      </c>
      <c r="O15218" s="3">
        <f>Table1[[#This Row],[sales]]-Table1[[#This Row],[profit]]</f>
        <v>4211.38</v>
      </c>
      <c r="P15218" s="3">
        <f>Table1[[#This Row],[sales]]*Table1[[#This Row],[quantity]]</f>
        <v>4606.87</v>
      </c>
      <c r="Q15218" s="9">
        <f>Table1[[#This Row],[delivery_date]]-Table1[[#This Row],[order_date]]</f>
        <v>5</v>
      </c>
    </row>
    <row r="15219" spans="1:17" x14ac:dyDescent="0.35">
      <c r="A15219" t="s">
        <v>15250</v>
      </c>
      <c r="B15219" t="s">
        <v>25</v>
      </c>
      <c r="C15219" t="s">
        <v>26</v>
      </c>
      <c r="D15219" s="2">
        <v>2864.63</v>
      </c>
      <c r="E15219">
        <v>0.34</v>
      </c>
      <c r="F15219">
        <v>6</v>
      </c>
      <c r="G15219" s="1">
        <v>45150</v>
      </c>
      <c r="H15219" s="1">
        <v>45152</v>
      </c>
      <c r="I15219" t="s">
        <v>21</v>
      </c>
      <c r="J15219" t="s">
        <v>16</v>
      </c>
      <c r="K15219" s="2">
        <v>173.39</v>
      </c>
      <c r="L15219" t="s">
        <v>17</v>
      </c>
      <c r="M15219">
        <f>YEAR(Table1[[#This Row],[order_date]])</f>
        <v>2023</v>
      </c>
      <c r="N15219">
        <f>MONTH(Table1[[#This Row],[order_date]])</f>
        <v>8</v>
      </c>
      <c r="O15219" s="3">
        <f>Table1[[#This Row],[sales]]-Table1[[#This Row],[profit]]</f>
        <v>2691.2400000000002</v>
      </c>
      <c r="P15219" s="3">
        <f>Table1[[#This Row],[sales]]*Table1[[#This Row],[quantity]]</f>
        <v>17187.78</v>
      </c>
      <c r="Q15219" s="9">
        <f>Table1[[#This Row],[delivery_date]]-Table1[[#This Row],[order_date]]</f>
        <v>2</v>
      </c>
    </row>
    <row r="15220" spans="1:17" x14ac:dyDescent="0.35">
      <c r="A15220" t="s">
        <v>15251</v>
      </c>
      <c r="B15220" t="s">
        <v>13</v>
      </c>
      <c r="C15220" t="s">
        <v>20</v>
      </c>
      <c r="D15220" s="2">
        <v>1928.55</v>
      </c>
      <c r="E15220">
        <v>0.18</v>
      </c>
      <c r="F15220">
        <v>3</v>
      </c>
      <c r="G15220" s="1">
        <v>45099</v>
      </c>
      <c r="H15220" s="1">
        <v>45104</v>
      </c>
      <c r="I15220" t="s">
        <v>21</v>
      </c>
      <c r="J15220" t="s">
        <v>27</v>
      </c>
      <c r="K15220" s="2">
        <v>311.64999999999998</v>
      </c>
      <c r="L15220" t="s">
        <v>28</v>
      </c>
      <c r="M15220">
        <f>YEAR(Table1[[#This Row],[order_date]])</f>
        <v>2023</v>
      </c>
      <c r="N15220">
        <f>MONTH(Table1[[#This Row],[order_date]])</f>
        <v>6</v>
      </c>
      <c r="O15220" s="3">
        <f>Table1[[#This Row],[sales]]-Table1[[#This Row],[profit]]</f>
        <v>1616.9</v>
      </c>
      <c r="P15220" s="3">
        <f>Table1[[#This Row],[sales]]*Table1[[#This Row],[quantity]]</f>
        <v>5785.65</v>
      </c>
      <c r="Q15220" s="9">
        <f>Table1[[#This Row],[delivery_date]]-Table1[[#This Row],[order_date]]</f>
        <v>5</v>
      </c>
    </row>
    <row r="15221" spans="1:17" x14ac:dyDescent="0.35">
      <c r="A15221" t="s">
        <v>15252</v>
      </c>
      <c r="B15221" t="s">
        <v>41</v>
      </c>
      <c r="C15221" t="s">
        <v>33</v>
      </c>
      <c r="D15221" s="2">
        <v>2073.12</v>
      </c>
      <c r="E15221">
        <v>0.36</v>
      </c>
      <c r="F15221">
        <v>4</v>
      </c>
      <c r="G15221" s="1">
        <v>45055</v>
      </c>
      <c r="H15221" s="1">
        <v>45060</v>
      </c>
      <c r="I15221" t="s">
        <v>15</v>
      </c>
      <c r="J15221" t="s">
        <v>27</v>
      </c>
      <c r="K15221" s="2">
        <v>231.69</v>
      </c>
      <c r="L15221" t="s">
        <v>48</v>
      </c>
      <c r="M15221">
        <f>YEAR(Table1[[#This Row],[order_date]])</f>
        <v>2023</v>
      </c>
      <c r="N15221">
        <f>MONTH(Table1[[#This Row],[order_date]])</f>
        <v>5</v>
      </c>
      <c r="O15221" s="3">
        <f>Table1[[#This Row],[sales]]-Table1[[#This Row],[profit]]</f>
        <v>1841.4299999999998</v>
      </c>
      <c r="P15221" s="3">
        <f>Table1[[#This Row],[sales]]*Table1[[#This Row],[quantity]]</f>
        <v>8292.48</v>
      </c>
      <c r="Q15221" s="9">
        <f>Table1[[#This Row],[delivery_date]]-Table1[[#This Row],[order_date]]</f>
        <v>5</v>
      </c>
    </row>
    <row r="15222" spans="1:17" x14ac:dyDescent="0.35">
      <c r="A15222" t="s">
        <v>15253</v>
      </c>
      <c r="B15222" t="s">
        <v>13</v>
      </c>
      <c r="C15222" t="s">
        <v>20</v>
      </c>
      <c r="D15222" s="2">
        <v>4205.1099999999997</v>
      </c>
      <c r="E15222">
        <v>0.4</v>
      </c>
      <c r="F15222">
        <v>8</v>
      </c>
      <c r="G15222" s="1">
        <v>45172</v>
      </c>
      <c r="H15222" s="1">
        <v>45174</v>
      </c>
      <c r="I15222" t="s">
        <v>31</v>
      </c>
      <c r="J15222" t="s">
        <v>27</v>
      </c>
      <c r="K15222" s="2">
        <v>314.14999999999998</v>
      </c>
      <c r="L15222" t="s">
        <v>48</v>
      </c>
      <c r="M15222">
        <f>YEAR(Table1[[#This Row],[order_date]])</f>
        <v>2023</v>
      </c>
      <c r="N15222">
        <f>MONTH(Table1[[#This Row],[order_date]])</f>
        <v>9</v>
      </c>
      <c r="O15222" s="3">
        <f>Table1[[#This Row],[sales]]-Table1[[#This Row],[profit]]</f>
        <v>3890.9599999999996</v>
      </c>
      <c r="P15222" s="3">
        <f>Table1[[#This Row],[sales]]*Table1[[#This Row],[quantity]]</f>
        <v>33640.879999999997</v>
      </c>
      <c r="Q15222" s="9">
        <f>Table1[[#This Row],[delivery_date]]-Table1[[#This Row],[order_date]]</f>
        <v>2</v>
      </c>
    </row>
    <row r="15223" spans="1:17" x14ac:dyDescent="0.35">
      <c r="A15223" t="s">
        <v>15254</v>
      </c>
      <c r="B15223" t="s">
        <v>25</v>
      </c>
      <c r="C15223" t="s">
        <v>20</v>
      </c>
      <c r="D15223" s="2">
        <v>231.22</v>
      </c>
      <c r="E15223">
        <v>0.11</v>
      </c>
      <c r="F15223">
        <v>5</v>
      </c>
      <c r="G15223" s="1">
        <v>45447</v>
      </c>
      <c r="H15223" s="1">
        <v>45453</v>
      </c>
      <c r="I15223" t="s">
        <v>31</v>
      </c>
      <c r="J15223" t="s">
        <v>27</v>
      </c>
      <c r="K15223" s="2">
        <v>62.6</v>
      </c>
      <c r="L15223" t="s">
        <v>48</v>
      </c>
      <c r="M15223">
        <f>YEAR(Table1[[#This Row],[order_date]])</f>
        <v>2024</v>
      </c>
      <c r="N15223">
        <f>MONTH(Table1[[#This Row],[order_date]])</f>
        <v>6</v>
      </c>
      <c r="O15223" s="3">
        <f>Table1[[#This Row],[sales]]-Table1[[#This Row],[profit]]</f>
        <v>168.62</v>
      </c>
      <c r="P15223" s="3">
        <f>Table1[[#This Row],[sales]]*Table1[[#This Row],[quantity]]</f>
        <v>1156.0999999999999</v>
      </c>
      <c r="Q15223" s="9">
        <f>Table1[[#This Row],[delivery_date]]-Table1[[#This Row],[order_date]]</f>
        <v>6</v>
      </c>
    </row>
    <row r="15224" spans="1:17" x14ac:dyDescent="0.35">
      <c r="A15224" t="s">
        <v>15255</v>
      </c>
      <c r="B15224" t="s">
        <v>13</v>
      </c>
      <c r="C15224" t="s">
        <v>14</v>
      </c>
      <c r="D15224" s="2">
        <v>155.56</v>
      </c>
      <c r="E15224">
        <v>0.15</v>
      </c>
      <c r="F15224">
        <v>5</v>
      </c>
      <c r="G15224" s="1">
        <v>45222</v>
      </c>
      <c r="H15224" s="1">
        <v>45225</v>
      </c>
      <c r="I15224" t="s">
        <v>31</v>
      </c>
      <c r="J15224" t="s">
        <v>27</v>
      </c>
      <c r="K15224" s="2">
        <v>9.1</v>
      </c>
      <c r="L15224" t="s">
        <v>34</v>
      </c>
      <c r="M15224">
        <f>YEAR(Table1[[#This Row],[order_date]])</f>
        <v>2023</v>
      </c>
      <c r="N15224">
        <f>MONTH(Table1[[#This Row],[order_date]])</f>
        <v>10</v>
      </c>
      <c r="O15224" s="3">
        <f>Table1[[#This Row],[sales]]-Table1[[#This Row],[profit]]</f>
        <v>146.46</v>
      </c>
      <c r="P15224" s="3">
        <f>Table1[[#This Row],[sales]]*Table1[[#This Row],[quantity]]</f>
        <v>777.8</v>
      </c>
      <c r="Q15224" s="9">
        <f>Table1[[#This Row],[delivery_date]]-Table1[[#This Row],[order_date]]</f>
        <v>3</v>
      </c>
    </row>
    <row r="15225" spans="1:17" x14ac:dyDescent="0.35">
      <c r="A15225" t="s">
        <v>15256</v>
      </c>
      <c r="B15225" t="s">
        <v>19</v>
      </c>
      <c r="C15225" t="s">
        <v>26</v>
      </c>
      <c r="D15225" s="2">
        <v>325.82</v>
      </c>
      <c r="E15225">
        <v>0.2</v>
      </c>
      <c r="F15225">
        <v>8</v>
      </c>
      <c r="G15225" s="1">
        <v>45082</v>
      </c>
      <c r="H15225" s="1">
        <v>45087</v>
      </c>
      <c r="I15225" t="s">
        <v>21</v>
      </c>
      <c r="J15225" t="s">
        <v>16</v>
      </c>
      <c r="K15225" s="2">
        <v>43.46</v>
      </c>
      <c r="L15225" t="s">
        <v>23</v>
      </c>
      <c r="M15225">
        <f>YEAR(Table1[[#This Row],[order_date]])</f>
        <v>2023</v>
      </c>
      <c r="N15225">
        <f>MONTH(Table1[[#This Row],[order_date]])</f>
        <v>6</v>
      </c>
      <c r="O15225" s="3">
        <f>Table1[[#This Row],[sales]]-Table1[[#This Row],[profit]]</f>
        <v>282.36</v>
      </c>
      <c r="P15225" s="3">
        <f>Table1[[#This Row],[sales]]*Table1[[#This Row],[quantity]]</f>
        <v>2606.56</v>
      </c>
      <c r="Q15225" s="9">
        <f>Table1[[#This Row],[delivery_date]]-Table1[[#This Row],[order_date]]</f>
        <v>5</v>
      </c>
    </row>
    <row r="15226" spans="1:17" x14ac:dyDescent="0.35">
      <c r="A15226" t="s">
        <v>15257</v>
      </c>
      <c r="B15226" t="s">
        <v>25</v>
      </c>
      <c r="C15226" t="s">
        <v>14</v>
      </c>
      <c r="D15226" s="2">
        <v>2399.1</v>
      </c>
      <c r="E15226">
        <v>0.12</v>
      </c>
      <c r="F15226">
        <v>4</v>
      </c>
      <c r="G15226" s="1">
        <v>45535</v>
      </c>
      <c r="H15226" s="1">
        <v>45536</v>
      </c>
      <c r="I15226" t="s">
        <v>31</v>
      </c>
      <c r="J15226" t="s">
        <v>27</v>
      </c>
      <c r="K15226" s="2">
        <v>583.35</v>
      </c>
      <c r="L15226" t="s">
        <v>39</v>
      </c>
      <c r="M15226">
        <f>YEAR(Table1[[#This Row],[order_date]])</f>
        <v>2024</v>
      </c>
      <c r="N15226">
        <f>MONTH(Table1[[#This Row],[order_date]])</f>
        <v>8</v>
      </c>
      <c r="O15226" s="3">
        <f>Table1[[#This Row],[sales]]-Table1[[#This Row],[profit]]</f>
        <v>1815.75</v>
      </c>
      <c r="P15226" s="3">
        <f>Table1[[#This Row],[sales]]*Table1[[#This Row],[quantity]]</f>
        <v>9596.4</v>
      </c>
      <c r="Q15226" s="9">
        <f>Table1[[#This Row],[delivery_date]]-Table1[[#This Row],[order_date]]</f>
        <v>1</v>
      </c>
    </row>
    <row r="15227" spans="1:17" x14ac:dyDescent="0.35">
      <c r="A15227" t="s">
        <v>15258</v>
      </c>
      <c r="B15227" t="s">
        <v>19</v>
      </c>
      <c r="C15227" t="s">
        <v>14</v>
      </c>
      <c r="D15227" s="2">
        <v>2948.12</v>
      </c>
      <c r="E15227">
        <v>0.39</v>
      </c>
      <c r="F15227">
        <v>8</v>
      </c>
      <c r="G15227" s="1">
        <v>45278</v>
      </c>
      <c r="H15227" s="1">
        <v>45280</v>
      </c>
      <c r="I15227" t="s">
        <v>31</v>
      </c>
      <c r="J15227" t="s">
        <v>27</v>
      </c>
      <c r="K15227" s="2">
        <v>177.09</v>
      </c>
      <c r="L15227" t="s">
        <v>23</v>
      </c>
      <c r="M15227">
        <f>YEAR(Table1[[#This Row],[order_date]])</f>
        <v>2023</v>
      </c>
      <c r="N15227">
        <f>MONTH(Table1[[#This Row],[order_date]])</f>
        <v>12</v>
      </c>
      <c r="O15227" s="3">
        <f>Table1[[#This Row],[sales]]-Table1[[#This Row],[profit]]</f>
        <v>2771.0299999999997</v>
      </c>
      <c r="P15227" s="3">
        <f>Table1[[#This Row],[sales]]*Table1[[#This Row],[quantity]]</f>
        <v>23584.959999999999</v>
      </c>
      <c r="Q15227" s="9">
        <f>Table1[[#This Row],[delivery_date]]-Table1[[#This Row],[order_date]]</f>
        <v>2</v>
      </c>
    </row>
    <row r="15228" spans="1:17" x14ac:dyDescent="0.35">
      <c r="A15228" t="s">
        <v>15259</v>
      </c>
      <c r="B15228" t="s">
        <v>41</v>
      </c>
      <c r="C15228" t="s">
        <v>26</v>
      </c>
      <c r="D15228" s="2">
        <v>3159.9</v>
      </c>
      <c r="E15228">
        <v>0.28999999999999998</v>
      </c>
      <c r="F15228">
        <v>5</v>
      </c>
      <c r="G15228" s="1">
        <v>45574</v>
      </c>
      <c r="H15228" s="1">
        <v>45581</v>
      </c>
      <c r="I15228" t="s">
        <v>21</v>
      </c>
      <c r="J15228" t="s">
        <v>27</v>
      </c>
      <c r="K15228" s="2">
        <v>332.66</v>
      </c>
      <c r="L15228" t="s">
        <v>28</v>
      </c>
      <c r="M15228">
        <f>YEAR(Table1[[#This Row],[order_date]])</f>
        <v>2024</v>
      </c>
      <c r="N15228">
        <f>MONTH(Table1[[#This Row],[order_date]])</f>
        <v>10</v>
      </c>
      <c r="O15228" s="3">
        <f>Table1[[#This Row],[sales]]-Table1[[#This Row],[profit]]</f>
        <v>2827.2400000000002</v>
      </c>
      <c r="P15228" s="3">
        <f>Table1[[#This Row],[sales]]*Table1[[#This Row],[quantity]]</f>
        <v>15799.5</v>
      </c>
      <c r="Q15228" s="9">
        <f>Table1[[#This Row],[delivery_date]]-Table1[[#This Row],[order_date]]</f>
        <v>7</v>
      </c>
    </row>
    <row r="15229" spans="1:17" x14ac:dyDescent="0.35">
      <c r="A15229" t="s">
        <v>15260</v>
      </c>
      <c r="B15229" t="s">
        <v>41</v>
      </c>
      <c r="C15229" t="s">
        <v>14</v>
      </c>
      <c r="D15229" s="2">
        <v>3682.57</v>
      </c>
      <c r="E15229">
        <v>0.19</v>
      </c>
      <c r="F15229">
        <v>6</v>
      </c>
      <c r="G15229" s="1">
        <v>45219</v>
      </c>
      <c r="H15229" s="1">
        <v>45221</v>
      </c>
      <c r="I15229" t="s">
        <v>31</v>
      </c>
      <c r="J15229" t="s">
        <v>16</v>
      </c>
      <c r="K15229" s="2">
        <v>758.84</v>
      </c>
      <c r="L15229" t="s">
        <v>23</v>
      </c>
      <c r="M15229">
        <f>YEAR(Table1[[#This Row],[order_date]])</f>
        <v>2023</v>
      </c>
      <c r="N15229">
        <f>MONTH(Table1[[#This Row],[order_date]])</f>
        <v>10</v>
      </c>
      <c r="O15229" s="3">
        <f>Table1[[#This Row],[sales]]-Table1[[#This Row],[profit]]</f>
        <v>2923.73</v>
      </c>
      <c r="P15229" s="3">
        <f>Table1[[#This Row],[sales]]*Table1[[#This Row],[quantity]]</f>
        <v>22095.420000000002</v>
      </c>
      <c r="Q15229" s="9">
        <f>Table1[[#This Row],[delivery_date]]-Table1[[#This Row],[order_date]]</f>
        <v>2</v>
      </c>
    </row>
    <row r="15230" spans="1:17" x14ac:dyDescent="0.35">
      <c r="A15230" t="s">
        <v>15261</v>
      </c>
      <c r="B15230" t="s">
        <v>13</v>
      </c>
      <c r="C15230" t="s">
        <v>26</v>
      </c>
      <c r="D15230" s="2">
        <v>1029.6500000000001</v>
      </c>
      <c r="E15230">
        <v>0.01</v>
      </c>
      <c r="F15230">
        <v>1</v>
      </c>
      <c r="G15230" s="1">
        <v>45648</v>
      </c>
      <c r="H15230" s="1">
        <v>45655</v>
      </c>
      <c r="I15230" t="s">
        <v>15</v>
      </c>
      <c r="J15230" t="s">
        <v>22</v>
      </c>
      <c r="K15230" s="2">
        <v>171.71</v>
      </c>
      <c r="L15230" t="s">
        <v>17</v>
      </c>
      <c r="M15230">
        <f>YEAR(Table1[[#This Row],[order_date]])</f>
        <v>2024</v>
      </c>
      <c r="N15230">
        <f>MONTH(Table1[[#This Row],[order_date]])</f>
        <v>12</v>
      </c>
      <c r="O15230" s="3">
        <f>Table1[[#This Row],[sales]]-Table1[[#This Row],[profit]]</f>
        <v>857.94</v>
      </c>
      <c r="P15230" s="3">
        <f>Table1[[#This Row],[sales]]*Table1[[#This Row],[quantity]]</f>
        <v>1029.6500000000001</v>
      </c>
      <c r="Q15230" s="9">
        <f>Table1[[#This Row],[delivery_date]]-Table1[[#This Row],[order_date]]</f>
        <v>7</v>
      </c>
    </row>
    <row r="15231" spans="1:17" x14ac:dyDescent="0.35">
      <c r="A15231" t="s">
        <v>15262</v>
      </c>
      <c r="B15231" t="s">
        <v>19</v>
      </c>
      <c r="C15231" t="s">
        <v>33</v>
      </c>
      <c r="D15231" s="2">
        <v>1385.19</v>
      </c>
      <c r="E15231">
        <v>0.16</v>
      </c>
      <c r="F15231">
        <v>9</v>
      </c>
      <c r="G15231" s="1">
        <v>45381</v>
      </c>
      <c r="H15231" s="1">
        <v>45384</v>
      </c>
      <c r="I15231" t="s">
        <v>15</v>
      </c>
      <c r="J15231" t="s">
        <v>27</v>
      </c>
      <c r="K15231" s="2">
        <v>99.64</v>
      </c>
      <c r="L15231" t="s">
        <v>39</v>
      </c>
      <c r="M15231">
        <f>YEAR(Table1[[#This Row],[order_date]])</f>
        <v>2024</v>
      </c>
      <c r="N15231">
        <f>MONTH(Table1[[#This Row],[order_date]])</f>
        <v>3</v>
      </c>
      <c r="O15231" s="3">
        <f>Table1[[#This Row],[sales]]-Table1[[#This Row],[profit]]</f>
        <v>1285.55</v>
      </c>
      <c r="P15231" s="3">
        <f>Table1[[#This Row],[sales]]*Table1[[#This Row],[quantity]]</f>
        <v>12466.710000000001</v>
      </c>
      <c r="Q15231" s="9">
        <f>Table1[[#This Row],[delivery_date]]-Table1[[#This Row],[order_date]]</f>
        <v>3</v>
      </c>
    </row>
    <row r="15232" spans="1:17" x14ac:dyDescent="0.35">
      <c r="A15232" t="s">
        <v>15263</v>
      </c>
      <c r="B15232" t="s">
        <v>19</v>
      </c>
      <c r="C15232" t="s">
        <v>26</v>
      </c>
      <c r="D15232" s="2">
        <v>1293.18</v>
      </c>
      <c r="E15232">
        <v>0.42</v>
      </c>
      <c r="F15232">
        <v>4</v>
      </c>
      <c r="G15232" s="1">
        <v>45200</v>
      </c>
      <c r="H15232" s="1">
        <v>45203</v>
      </c>
      <c r="I15232" t="s">
        <v>15</v>
      </c>
      <c r="J15232" t="s">
        <v>16</v>
      </c>
      <c r="K15232" s="2">
        <v>194.49</v>
      </c>
      <c r="L15232" t="s">
        <v>23</v>
      </c>
      <c r="M15232">
        <f>YEAR(Table1[[#This Row],[order_date]])</f>
        <v>2023</v>
      </c>
      <c r="N15232">
        <f>MONTH(Table1[[#This Row],[order_date]])</f>
        <v>10</v>
      </c>
      <c r="O15232" s="3">
        <f>Table1[[#This Row],[sales]]-Table1[[#This Row],[profit]]</f>
        <v>1098.69</v>
      </c>
      <c r="P15232" s="3">
        <f>Table1[[#This Row],[sales]]*Table1[[#This Row],[quantity]]</f>
        <v>5172.72</v>
      </c>
      <c r="Q15232" s="9">
        <f>Table1[[#This Row],[delivery_date]]-Table1[[#This Row],[order_date]]</f>
        <v>3</v>
      </c>
    </row>
    <row r="15233" spans="1:17" x14ac:dyDescent="0.35">
      <c r="A15233" t="s">
        <v>15264</v>
      </c>
      <c r="B15233" t="s">
        <v>25</v>
      </c>
      <c r="C15233" t="s">
        <v>36</v>
      </c>
      <c r="D15233" s="2">
        <v>830.94</v>
      </c>
      <c r="E15233">
        <v>0.37</v>
      </c>
      <c r="F15233">
        <v>1</v>
      </c>
      <c r="G15233" s="1">
        <v>45038</v>
      </c>
      <c r="H15233" s="1">
        <v>45043</v>
      </c>
      <c r="I15233" t="s">
        <v>21</v>
      </c>
      <c r="J15233" t="s">
        <v>22</v>
      </c>
      <c r="K15233" s="2">
        <v>105.15</v>
      </c>
      <c r="L15233" t="s">
        <v>34</v>
      </c>
      <c r="M15233">
        <f>YEAR(Table1[[#This Row],[order_date]])</f>
        <v>2023</v>
      </c>
      <c r="N15233">
        <f>MONTH(Table1[[#This Row],[order_date]])</f>
        <v>4</v>
      </c>
      <c r="O15233" s="3">
        <f>Table1[[#This Row],[sales]]-Table1[[#This Row],[profit]]</f>
        <v>725.79000000000008</v>
      </c>
      <c r="P15233" s="3">
        <f>Table1[[#This Row],[sales]]*Table1[[#This Row],[quantity]]</f>
        <v>830.94</v>
      </c>
      <c r="Q15233" s="9">
        <f>Table1[[#This Row],[delivery_date]]-Table1[[#This Row],[order_date]]</f>
        <v>5</v>
      </c>
    </row>
    <row r="15234" spans="1:17" x14ac:dyDescent="0.35">
      <c r="A15234" t="s">
        <v>15265</v>
      </c>
      <c r="B15234" t="s">
        <v>19</v>
      </c>
      <c r="C15234" t="s">
        <v>26</v>
      </c>
      <c r="D15234" s="2">
        <v>1297.54</v>
      </c>
      <c r="E15234">
        <v>0.03</v>
      </c>
      <c r="F15234">
        <v>7</v>
      </c>
      <c r="G15234" s="1">
        <v>45642</v>
      </c>
      <c r="H15234" s="1">
        <v>45644</v>
      </c>
      <c r="I15234" t="s">
        <v>21</v>
      </c>
      <c r="J15234" t="s">
        <v>16</v>
      </c>
      <c r="K15234" s="2">
        <v>291.66000000000003</v>
      </c>
      <c r="L15234" t="s">
        <v>39</v>
      </c>
      <c r="M15234">
        <f>YEAR(Table1[[#This Row],[order_date]])</f>
        <v>2024</v>
      </c>
      <c r="N15234">
        <f>MONTH(Table1[[#This Row],[order_date]])</f>
        <v>12</v>
      </c>
      <c r="O15234" s="3">
        <f>Table1[[#This Row],[sales]]-Table1[[#This Row],[profit]]</f>
        <v>1005.8799999999999</v>
      </c>
      <c r="P15234" s="3">
        <f>Table1[[#This Row],[sales]]*Table1[[#This Row],[quantity]]</f>
        <v>9082.7799999999988</v>
      </c>
      <c r="Q15234" s="9">
        <f>Table1[[#This Row],[delivery_date]]-Table1[[#This Row],[order_date]]</f>
        <v>2</v>
      </c>
    </row>
    <row r="15235" spans="1:17" x14ac:dyDescent="0.35">
      <c r="A15235" t="s">
        <v>15266</v>
      </c>
      <c r="B15235" t="s">
        <v>19</v>
      </c>
      <c r="C15235" t="s">
        <v>26</v>
      </c>
      <c r="D15235" s="2">
        <v>3106.9</v>
      </c>
      <c r="E15235">
        <v>0.4</v>
      </c>
      <c r="F15235">
        <v>4</v>
      </c>
      <c r="G15235" s="1">
        <v>45378</v>
      </c>
      <c r="H15235" s="1">
        <v>45381</v>
      </c>
      <c r="I15235" t="s">
        <v>15</v>
      </c>
      <c r="J15235" t="s">
        <v>22</v>
      </c>
      <c r="K15235" s="2">
        <v>589.36</v>
      </c>
      <c r="L15235" t="s">
        <v>34</v>
      </c>
      <c r="M15235">
        <f>YEAR(Table1[[#This Row],[order_date]])</f>
        <v>2024</v>
      </c>
      <c r="N15235">
        <f>MONTH(Table1[[#This Row],[order_date]])</f>
        <v>3</v>
      </c>
      <c r="O15235" s="3">
        <f>Table1[[#This Row],[sales]]-Table1[[#This Row],[profit]]</f>
        <v>2517.54</v>
      </c>
      <c r="P15235" s="3">
        <f>Table1[[#This Row],[sales]]*Table1[[#This Row],[quantity]]</f>
        <v>12427.6</v>
      </c>
      <c r="Q15235" s="9">
        <f>Table1[[#This Row],[delivery_date]]-Table1[[#This Row],[order_date]]</f>
        <v>3</v>
      </c>
    </row>
    <row r="15236" spans="1:17" x14ac:dyDescent="0.35">
      <c r="A15236" t="s">
        <v>15267</v>
      </c>
      <c r="B15236" t="s">
        <v>25</v>
      </c>
      <c r="C15236" t="s">
        <v>36</v>
      </c>
      <c r="D15236" s="2">
        <v>1895.42</v>
      </c>
      <c r="E15236">
        <v>0.09</v>
      </c>
      <c r="F15236">
        <v>5</v>
      </c>
      <c r="G15236" s="1">
        <v>45003</v>
      </c>
      <c r="H15236" s="1">
        <v>45005</v>
      </c>
      <c r="I15236" t="s">
        <v>31</v>
      </c>
      <c r="J15236" t="s">
        <v>16</v>
      </c>
      <c r="K15236" s="2">
        <v>345.08</v>
      </c>
      <c r="L15236" t="s">
        <v>34</v>
      </c>
      <c r="M15236">
        <f>YEAR(Table1[[#This Row],[order_date]])</f>
        <v>2023</v>
      </c>
      <c r="N15236">
        <f>MONTH(Table1[[#This Row],[order_date]])</f>
        <v>3</v>
      </c>
      <c r="O15236" s="3">
        <f>Table1[[#This Row],[sales]]-Table1[[#This Row],[profit]]</f>
        <v>1550.3400000000001</v>
      </c>
      <c r="P15236" s="3">
        <f>Table1[[#This Row],[sales]]*Table1[[#This Row],[quantity]]</f>
        <v>9477.1</v>
      </c>
      <c r="Q15236" s="9">
        <f>Table1[[#This Row],[delivery_date]]-Table1[[#This Row],[order_date]]</f>
        <v>2</v>
      </c>
    </row>
    <row r="15237" spans="1:17" x14ac:dyDescent="0.35">
      <c r="A15237" t="s">
        <v>15268</v>
      </c>
      <c r="B15237" t="s">
        <v>25</v>
      </c>
      <c r="C15237" t="s">
        <v>26</v>
      </c>
      <c r="D15237" s="2">
        <v>3862.77</v>
      </c>
      <c r="E15237">
        <v>0.49</v>
      </c>
      <c r="F15237">
        <v>7</v>
      </c>
      <c r="G15237" s="1">
        <v>45513</v>
      </c>
      <c r="H15237" s="1">
        <v>45520</v>
      </c>
      <c r="I15237" t="s">
        <v>21</v>
      </c>
      <c r="J15237" t="s">
        <v>27</v>
      </c>
      <c r="K15237" s="2">
        <v>927.17</v>
      </c>
      <c r="L15237" t="s">
        <v>39</v>
      </c>
      <c r="M15237">
        <f>YEAR(Table1[[#This Row],[order_date]])</f>
        <v>2024</v>
      </c>
      <c r="N15237">
        <f>MONTH(Table1[[#This Row],[order_date]])</f>
        <v>8</v>
      </c>
      <c r="O15237" s="3">
        <f>Table1[[#This Row],[sales]]-Table1[[#This Row],[profit]]</f>
        <v>2935.6</v>
      </c>
      <c r="P15237" s="3">
        <f>Table1[[#This Row],[sales]]*Table1[[#This Row],[quantity]]</f>
        <v>27039.39</v>
      </c>
      <c r="Q15237" s="9">
        <f>Table1[[#This Row],[delivery_date]]-Table1[[#This Row],[order_date]]</f>
        <v>7</v>
      </c>
    </row>
    <row r="15238" spans="1:17" x14ac:dyDescent="0.35">
      <c r="A15238" t="s">
        <v>15269</v>
      </c>
      <c r="B15238" t="s">
        <v>19</v>
      </c>
      <c r="C15238" t="s">
        <v>20</v>
      </c>
      <c r="D15238" s="2">
        <v>2728.45</v>
      </c>
      <c r="E15238">
        <v>0.43</v>
      </c>
      <c r="F15238">
        <v>7</v>
      </c>
      <c r="G15238" s="1">
        <v>45006</v>
      </c>
      <c r="H15238" s="1">
        <v>45007</v>
      </c>
      <c r="I15238" t="s">
        <v>15</v>
      </c>
      <c r="J15238" t="s">
        <v>22</v>
      </c>
      <c r="K15238" s="2">
        <v>280.64999999999998</v>
      </c>
      <c r="L15238" t="s">
        <v>28</v>
      </c>
      <c r="M15238">
        <f>YEAR(Table1[[#This Row],[order_date]])</f>
        <v>2023</v>
      </c>
      <c r="N15238">
        <f>MONTH(Table1[[#This Row],[order_date]])</f>
        <v>3</v>
      </c>
      <c r="O15238" s="3">
        <f>Table1[[#This Row],[sales]]-Table1[[#This Row],[profit]]</f>
        <v>2447.7999999999997</v>
      </c>
      <c r="P15238" s="3">
        <f>Table1[[#This Row],[sales]]*Table1[[#This Row],[quantity]]</f>
        <v>19099.149999999998</v>
      </c>
      <c r="Q15238" s="9">
        <f>Table1[[#This Row],[delivery_date]]-Table1[[#This Row],[order_date]]</f>
        <v>1</v>
      </c>
    </row>
    <row r="15239" spans="1:17" x14ac:dyDescent="0.35">
      <c r="A15239" t="s">
        <v>15270</v>
      </c>
      <c r="B15239" t="s">
        <v>13</v>
      </c>
      <c r="C15239" t="s">
        <v>14</v>
      </c>
      <c r="D15239" s="2">
        <v>1138.99</v>
      </c>
      <c r="E15239">
        <v>0.46</v>
      </c>
      <c r="F15239">
        <v>9</v>
      </c>
      <c r="G15239" s="1">
        <v>45482</v>
      </c>
      <c r="H15239" s="1">
        <v>45484</v>
      </c>
      <c r="I15239" t="s">
        <v>31</v>
      </c>
      <c r="J15239" t="s">
        <v>16</v>
      </c>
      <c r="K15239" s="2">
        <v>233.6</v>
      </c>
      <c r="L15239" t="s">
        <v>34</v>
      </c>
      <c r="M15239">
        <f>YEAR(Table1[[#This Row],[order_date]])</f>
        <v>2024</v>
      </c>
      <c r="N15239">
        <f>MONTH(Table1[[#This Row],[order_date]])</f>
        <v>7</v>
      </c>
      <c r="O15239" s="3">
        <f>Table1[[#This Row],[sales]]-Table1[[#This Row],[profit]]</f>
        <v>905.39</v>
      </c>
      <c r="P15239" s="3">
        <f>Table1[[#This Row],[sales]]*Table1[[#This Row],[quantity]]</f>
        <v>10250.91</v>
      </c>
      <c r="Q15239" s="9">
        <f>Table1[[#This Row],[delivery_date]]-Table1[[#This Row],[order_date]]</f>
        <v>2</v>
      </c>
    </row>
    <row r="15240" spans="1:17" x14ac:dyDescent="0.35">
      <c r="A15240" t="s">
        <v>15271</v>
      </c>
      <c r="B15240" t="s">
        <v>25</v>
      </c>
      <c r="C15240" t="s">
        <v>14</v>
      </c>
      <c r="D15240" s="2">
        <v>2390.17</v>
      </c>
      <c r="E15240">
        <v>0.38</v>
      </c>
      <c r="F15240">
        <v>9</v>
      </c>
      <c r="G15240" s="1">
        <v>45004</v>
      </c>
      <c r="H15240" s="1">
        <v>45009</v>
      </c>
      <c r="I15240" t="s">
        <v>15</v>
      </c>
      <c r="J15240" t="s">
        <v>22</v>
      </c>
      <c r="K15240" s="2">
        <v>232.77</v>
      </c>
      <c r="L15240" t="s">
        <v>17</v>
      </c>
      <c r="M15240">
        <f>YEAR(Table1[[#This Row],[order_date]])</f>
        <v>2023</v>
      </c>
      <c r="N15240">
        <f>MONTH(Table1[[#This Row],[order_date]])</f>
        <v>3</v>
      </c>
      <c r="O15240" s="3">
        <f>Table1[[#This Row],[sales]]-Table1[[#This Row],[profit]]</f>
        <v>2157.4</v>
      </c>
      <c r="P15240" s="3">
        <f>Table1[[#This Row],[sales]]*Table1[[#This Row],[quantity]]</f>
        <v>21511.53</v>
      </c>
      <c r="Q15240" s="9">
        <f>Table1[[#This Row],[delivery_date]]-Table1[[#This Row],[order_date]]</f>
        <v>5</v>
      </c>
    </row>
    <row r="15241" spans="1:17" x14ac:dyDescent="0.35">
      <c r="A15241" t="s">
        <v>15272</v>
      </c>
      <c r="B15241" t="s">
        <v>25</v>
      </c>
      <c r="C15241" t="s">
        <v>33</v>
      </c>
      <c r="D15241" s="2">
        <v>3007.51</v>
      </c>
      <c r="E15241">
        <v>0.36</v>
      </c>
      <c r="F15241">
        <v>7</v>
      </c>
      <c r="G15241" s="1">
        <v>45362</v>
      </c>
      <c r="H15241" s="1">
        <v>45369</v>
      </c>
      <c r="I15241" t="s">
        <v>15</v>
      </c>
      <c r="J15241" t="s">
        <v>27</v>
      </c>
      <c r="K15241" s="2">
        <v>524.85</v>
      </c>
      <c r="L15241" t="s">
        <v>28</v>
      </c>
      <c r="M15241">
        <f>YEAR(Table1[[#This Row],[order_date]])</f>
        <v>2024</v>
      </c>
      <c r="N15241">
        <f>MONTH(Table1[[#This Row],[order_date]])</f>
        <v>3</v>
      </c>
      <c r="O15241" s="3">
        <f>Table1[[#This Row],[sales]]-Table1[[#This Row],[profit]]</f>
        <v>2482.6600000000003</v>
      </c>
      <c r="P15241" s="3">
        <f>Table1[[#This Row],[sales]]*Table1[[#This Row],[quantity]]</f>
        <v>21052.57</v>
      </c>
      <c r="Q15241" s="9">
        <f>Table1[[#This Row],[delivery_date]]-Table1[[#This Row],[order_date]]</f>
        <v>7</v>
      </c>
    </row>
    <row r="15242" spans="1:17" x14ac:dyDescent="0.35">
      <c r="A15242" t="s">
        <v>15273</v>
      </c>
      <c r="B15242" t="s">
        <v>19</v>
      </c>
      <c r="C15242" t="s">
        <v>33</v>
      </c>
      <c r="D15242" s="2">
        <v>4344.3599999999997</v>
      </c>
      <c r="E15242">
        <v>0.12</v>
      </c>
      <c r="F15242">
        <v>9</v>
      </c>
      <c r="G15242" s="1">
        <v>45619</v>
      </c>
      <c r="H15242" s="1">
        <v>45620</v>
      </c>
      <c r="I15242" t="s">
        <v>31</v>
      </c>
      <c r="J15242" t="s">
        <v>27</v>
      </c>
      <c r="K15242" s="2">
        <v>995.25</v>
      </c>
      <c r="L15242" t="s">
        <v>48</v>
      </c>
      <c r="M15242">
        <f>YEAR(Table1[[#This Row],[order_date]])</f>
        <v>2024</v>
      </c>
      <c r="N15242">
        <f>MONTH(Table1[[#This Row],[order_date]])</f>
        <v>11</v>
      </c>
      <c r="O15242" s="3">
        <f>Table1[[#This Row],[sales]]-Table1[[#This Row],[profit]]</f>
        <v>3349.1099999999997</v>
      </c>
      <c r="P15242" s="3">
        <f>Table1[[#This Row],[sales]]*Table1[[#This Row],[quantity]]</f>
        <v>39099.24</v>
      </c>
      <c r="Q15242" s="9">
        <f>Table1[[#This Row],[delivery_date]]-Table1[[#This Row],[order_date]]</f>
        <v>1</v>
      </c>
    </row>
    <row r="15243" spans="1:17" x14ac:dyDescent="0.35">
      <c r="A15243" t="s">
        <v>15274</v>
      </c>
      <c r="B15243" t="s">
        <v>19</v>
      </c>
      <c r="C15243" t="s">
        <v>36</v>
      </c>
      <c r="D15243" s="2">
        <v>4185.22</v>
      </c>
      <c r="E15243">
        <v>0.28999999999999998</v>
      </c>
      <c r="F15243">
        <v>5</v>
      </c>
      <c r="G15243" s="1">
        <v>45652</v>
      </c>
      <c r="H15243" s="1">
        <v>45653</v>
      </c>
      <c r="I15243" t="s">
        <v>21</v>
      </c>
      <c r="J15243" t="s">
        <v>16</v>
      </c>
      <c r="K15243" s="2">
        <v>942.95</v>
      </c>
      <c r="L15243" t="s">
        <v>28</v>
      </c>
      <c r="M15243">
        <f>YEAR(Table1[[#This Row],[order_date]])</f>
        <v>2024</v>
      </c>
      <c r="N15243">
        <f>MONTH(Table1[[#This Row],[order_date]])</f>
        <v>12</v>
      </c>
      <c r="O15243" s="3">
        <f>Table1[[#This Row],[sales]]-Table1[[#This Row],[profit]]</f>
        <v>3242.2700000000004</v>
      </c>
      <c r="P15243" s="3">
        <f>Table1[[#This Row],[sales]]*Table1[[#This Row],[quantity]]</f>
        <v>20926.100000000002</v>
      </c>
      <c r="Q15243" s="9">
        <f>Table1[[#This Row],[delivery_date]]-Table1[[#This Row],[order_date]]</f>
        <v>1</v>
      </c>
    </row>
    <row r="15244" spans="1:17" x14ac:dyDescent="0.35">
      <c r="A15244" t="s">
        <v>15275</v>
      </c>
      <c r="B15244" t="s">
        <v>25</v>
      </c>
      <c r="C15244" t="s">
        <v>20</v>
      </c>
      <c r="D15244" s="2">
        <v>2189.75</v>
      </c>
      <c r="E15244">
        <v>0.35</v>
      </c>
      <c r="F15244">
        <v>2</v>
      </c>
      <c r="G15244" s="1">
        <v>45115</v>
      </c>
      <c r="H15244" s="1">
        <v>45121</v>
      </c>
      <c r="I15244" t="s">
        <v>31</v>
      </c>
      <c r="J15244" t="s">
        <v>27</v>
      </c>
      <c r="K15244" s="2">
        <v>358.26</v>
      </c>
      <c r="L15244" t="s">
        <v>48</v>
      </c>
      <c r="M15244">
        <f>YEAR(Table1[[#This Row],[order_date]])</f>
        <v>2023</v>
      </c>
      <c r="N15244">
        <f>MONTH(Table1[[#This Row],[order_date]])</f>
        <v>7</v>
      </c>
      <c r="O15244" s="3">
        <f>Table1[[#This Row],[sales]]-Table1[[#This Row],[profit]]</f>
        <v>1831.49</v>
      </c>
      <c r="P15244" s="3">
        <f>Table1[[#This Row],[sales]]*Table1[[#This Row],[quantity]]</f>
        <v>4379.5</v>
      </c>
      <c r="Q15244" s="9">
        <f>Table1[[#This Row],[delivery_date]]-Table1[[#This Row],[order_date]]</f>
        <v>6</v>
      </c>
    </row>
    <row r="15245" spans="1:17" x14ac:dyDescent="0.35">
      <c r="A15245" t="s">
        <v>15276</v>
      </c>
      <c r="B15245" t="s">
        <v>19</v>
      </c>
      <c r="C15245" t="s">
        <v>33</v>
      </c>
      <c r="D15245" s="2">
        <v>3273.61</v>
      </c>
      <c r="E15245">
        <v>0.14000000000000001</v>
      </c>
      <c r="F15245">
        <v>9</v>
      </c>
      <c r="G15245" s="1">
        <v>44961</v>
      </c>
      <c r="H15245" s="1">
        <v>44965</v>
      </c>
      <c r="I15245" t="s">
        <v>31</v>
      </c>
      <c r="J15245" t="s">
        <v>16</v>
      </c>
      <c r="K15245" s="2">
        <v>377.21</v>
      </c>
      <c r="L15245" t="s">
        <v>28</v>
      </c>
      <c r="M15245">
        <f>YEAR(Table1[[#This Row],[order_date]])</f>
        <v>2023</v>
      </c>
      <c r="N15245">
        <f>MONTH(Table1[[#This Row],[order_date]])</f>
        <v>2</v>
      </c>
      <c r="O15245" s="3">
        <f>Table1[[#This Row],[sales]]-Table1[[#This Row],[profit]]</f>
        <v>2896.4</v>
      </c>
      <c r="P15245" s="3">
        <f>Table1[[#This Row],[sales]]*Table1[[#This Row],[quantity]]</f>
        <v>29462.49</v>
      </c>
      <c r="Q15245" s="9">
        <f>Table1[[#This Row],[delivery_date]]-Table1[[#This Row],[order_date]]</f>
        <v>4</v>
      </c>
    </row>
    <row r="15246" spans="1:17" x14ac:dyDescent="0.35">
      <c r="A15246" t="s">
        <v>15277</v>
      </c>
      <c r="B15246" t="s">
        <v>25</v>
      </c>
      <c r="C15246" t="s">
        <v>14</v>
      </c>
      <c r="D15246" s="2">
        <v>1559.24</v>
      </c>
      <c r="E15246">
        <v>0.2</v>
      </c>
      <c r="F15246">
        <v>6</v>
      </c>
      <c r="G15246" s="1">
        <v>45509</v>
      </c>
      <c r="H15246" s="1">
        <v>45512</v>
      </c>
      <c r="I15246" t="s">
        <v>31</v>
      </c>
      <c r="J15246" t="s">
        <v>27</v>
      </c>
      <c r="K15246" s="2">
        <v>86.28</v>
      </c>
      <c r="L15246" t="s">
        <v>28</v>
      </c>
      <c r="M15246">
        <f>YEAR(Table1[[#This Row],[order_date]])</f>
        <v>2024</v>
      </c>
      <c r="N15246">
        <f>MONTH(Table1[[#This Row],[order_date]])</f>
        <v>8</v>
      </c>
      <c r="O15246" s="3">
        <f>Table1[[#This Row],[sales]]-Table1[[#This Row],[profit]]</f>
        <v>1472.96</v>
      </c>
      <c r="P15246" s="3">
        <f>Table1[[#This Row],[sales]]*Table1[[#This Row],[quantity]]</f>
        <v>9355.44</v>
      </c>
      <c r="Q15246" s="9">
        <f>Table1[[#This Row],[delivery_date]]-Table1[[#This Row],[order_date]]</f>
        <v>3</v>
      </c>
    </row>
    <row r="15247" spans="1:17" x14ac:dyDescent="0.35">
      <c r="A15247" t="s">
        <v>15278</v>
      </c>
      <c r="B15247" t="s">
        <v>13</v>
      </c>
      <c r="C15247" t="s">
        <v>33</v>
      </c>
      <c r="D15247" s="2">
        <v>3201.72</v>
      </c>
      <c r="E15247">
        <v>0.47</v>
      </c>
      <c r="F15247">
        <v>6</v>
      </c>
      <c r="G15247" s="1">
        <v>45138</v>
      </c>
      <c r="H15247" s="1">
        <v>45145</v>
      </c>
      <c r="I15247" t="s">
        <v>31</v>
      </c>
      <c r="J15247" t="s">
        <v>16</v>
      </c>
      <c r="K15247" s="2">
        <v>470.93</v>
      </c>
      <c r="L15247" t="s">
        <v>39</v>
      </c>
      <c r="M15247">
        <f>YEAR(Table1[[#This Row],[order_date]])</f>
        <v>2023</v>
      </c>
      <c r="N15247">
        <f>MONTH(Table1[[#This Row],[order_date]])</f>
        <v>7</v>
      </c>
      <c r="O15247" s="3">
        <f>Table1[[#This Row],[sales]]-Table1[[#This Row],[profit]]</f>
        <v>2730.79</v>
      </c>
      <c r="P15247" s="3">
        <f>Table1[[#This Row],[sales]]*Table1[[#This Row],[quantity]]</f>
        <v>19210.32</v>
      </c>
      <c r="Q15247" s="9">
        <f>Table1[[#This Row],[delivery_date]]-Table1[[#This Row],[order_date]]</f>
        <v>7</v>
      </c>
    </row>
    <row r="15248" spans="1:17" x14ac:dyDescent="0.35">
      <c r="A15248" t="s">
        <v>15279</v>
      </c>
      <c r="B15248" t="s">
        <v>13</v>
      </c>
      <c r="C15248" t="s">
        <v>33</v>
      </c>
      <c r="D15248" s="2">
        <v>4572.68</v>
      </c>
      <c r="E15248">
        <v>0.2</v>
      </c>
      <c r="F15248">
        <v>9</v>
      </c>
      <c r="G15248" s="1">
        <v>45209</v>
      </c>
      <c r="H15248" s="1">
        <v>45210</v>
      </c>
      <c r="I15248" t="s">
        <v>21</v>
      </c>
      <c r="J15248" t="s">
        <v>27</v>
      </c>
      <c r="K15248" s="2">
        <v>909.72</v>
      </c>
      <c r="L15248" t="s">
        <v>28</v>
      </c>
      <c r="M15248">
        <f>YEAR(Table1[[#This Row],[order_date]])</f>
        <v>2023</v>
      </c>
      <c r="N15248">
        <f>MONTH(Table1[[#This Row],[order_date]])</f>
        <v>10</v>
      </c>
      <c r="O15248" s="3">
        <f>Table1[[#This Row],[sales]]-Table1[[#This Row],[profit]]</f>
        <v>3662.96</v>
      </c>
      <c r="P15248" s="3">
        <f>Table1[[#This Row],[sales]]*Table1[[#This Row],[quantity]]</f>
        <v>41154.120000000003</v>
      </c>
      <c r="Q15248" s="9">
        <f>Table1[[#This Row],[delivery_date]]-Table1[[#This Row],[order_date]]</f>
        <v>1</v>
      </c>
    </row>
    <row r="15249" spans="1:17" x14ac:dyDescent="0.35">
      <c r="A15249" t="s">
        <v>15280</v>
      </c>
      <c r="B15249" t="s">
        <v>25</v>
      </c>
      <c r="C15249" t="s">
        <v>26</v>
      </c>
      <c r="D15249" s="2">
        <v>3160.26</v>
      </c>
      <c r="E15249">
        <v>0.16</v>
      </c>
      <c r="F15249">
        <v>1</v>
      </c>
      <c r="G15249" s="1">
        <v>45064</v>
      </c>
      <c r="H15249" s="1">
        <v>45070</v>
      </c>
      <c r="I15249" t="s">
        <v>15</v>
      </c>
      <c r="J15249" t="s">
        <v>22</v>
      </c>
      <c r="K15249" s="2">
        <v>388.8</v>
      </c>
      <c r="L15249" t="s">
        <v>28</v>
      </c>
      <c r="M15249">
        <f>YEAR(Table1[[#This Row],[order_date]])</f>
        <v>2023</v>
      </c>
      <c r="N15249">
        <f>MONTH(Table1[[#This Row],[order_date]])</f>
        <v>5</v>
      </c>
      <c r="O15249" s="3">
        <f>Table1[[#This Row],[sales]]-Table1[[#This Row],[profit]]</f>
        <v>2771.46</v>
      </c>
      <c r="P15249" s="3">
        <f>Table1[[#This Row],[sales]]*Table1[[#This Row],[quantity]]</f>
        <v>3160.26</v>
      </c>
      <c r="Q15249" s="9">
        <f>Table1[[#This Row],[delivery_date]]-Table1[[#This Row],[order_date]]</f>
        <v>6</v>
      </c>
    </row>
    <row r="15250" spans="1:17" x14ac:dyDescent="0.35">
      <c r="A15250" t="s">
        <v>15281</v>
      </c>
      <c r="B15250" t="s">
        <v>25</v>
      </c>
      <c r="C15250" t="s">
        <v>33</v>
      </c>
      <c r="D15250" s="2">
        <v>1588.48</v>
      </c>
      <c r="E15250">
        <v>0.05</v>
      </c>
      <c r="F15250">
        <v>2</v>
      </c>
      <c r="G15250" s="1">
        <v>45513</v>
      </c>
      <c r="H15250" s="1">
        <v>45519</v>
      </c>
      <c r="I15250" t="s">
        <v>21</v>
      </c>
      <c r="J15250" t="s">
        <v>22</v>
      </c>
      <c r="K15250" s="2">
        <v>400.98</v>
      </c>
      <c r="L15250" t="s">
        <v>39</v>
      </c>
      <c r="M15250">
        <f>YEAR(Table1[[#This Row],[order_date]])</f>
        <v>2024</v>
      </c>
      <c r="N15250">
        <f>MONTH(Table1[[#This Row],[order_date]])</f>
        <v>8</v>
      </c>
      <c r="O15250" s="3">
        <f>Table1[[#This Row],[sales]]-Table1[[#This Row],[profit]]</f>
        <v>1187.5</v>
      </c>
      <c r="P15250" s="3">
        <f>Table1[[#This Row],[sales]]*Table1[[#This Row],[quantity]]</f>
        <v>3176.96</v>
      </c>
      <c r="Q15250" s="9">
        <f>Table1[[#This Row],[delivery_date]]-Table1[[#This Row],[order_date]]</f>
        <v>6</v>
      </c>
    </row>
    <row r="15251" spans="1:17" x14ac:dyDescent="0.35">
      <c r="A15251" t="s">
        <v>15282</v>
      </c>
      <c r="B15251" t="s">
        <v>41</v>
      </c>
      <c r="C15251" t="s">
        <v>36</v>
      </c>
      <c r="D15251" s="2">
        <v>3255.52</v>
      </c>
      <c r="E15251">
        <v>0.17</v>
      </c>
      <c r="F15251">
        <v>3</v>
      </c>
      <c r="G15251" s="1">
        <v>45599</v>
      </c>
      <c r="H15251" s="1">
        <v>45605</v>
      </c>
      <c r="I15251" t="s">
        <v>21</v>
      </c>
      <c r="J15251" t="s">
        <v>27</v>
      </c>
      <c r="K15251" s="2">
        <v>849.36</v>
      </c>
      <c r="L15251" t="s">
        <v>48</v>
      </c>
      <c r="M15251">
        <f>YEAR(Table1[[#This Row],[order_date]])</f>
        <v>2024</v>
      </c>
      <c r="N15251">
        <f>MONTH(Table1[[#This Row],[order_date]])</f>
        <v>11</v>
      </c>
      <c r="O15251" s="3">
        <f>Table1[[#This Row],[sales]]-Table1[[#This Row],[profit]]</f>
        <v>2406.16</v>
      </c>
      <c r="P15251" s="3">
        <f>Table1[[#This Row],[sales]]*Table1[[#This Row],[quantity]]</f>
        <v>9766.56</v>
      </c>
      <c r="Q15251" s="9">
        <f>Table1[[#This Row],[delivery_date]]-Table1[[#This Row],[order_date]]</f>
        <v>6</v>
      </c>
    </row>
    <row r="15252" spans="1:17" x14ac:dyDescent="0.35">
      <c r="A15252" t="s">
        <v>15283</v>
      </c>
      <c r="B15252" t="s">
        <v>41</v>
      </c>
      <c r="C15252" t="s">
        <v>14</v>
      </c>
      <c r="D15252" s="2">
        <v>4523.5</v>
      </c>
      <c r="E15252">
        <v>0.31</v>
      </c>
      <c r="F15252">
        <v>1</v>
      </c>
      <c r="G15252" s="1">
        <v>45411</v>
      </c>
      <c r="H15252" s="1">
        <v>45415</v>
      </c>
      <c r="I15252" t="s">
        <v>15</v>
      </c>
      <c r="J15252" t="s">
        <v>22</v>
      </c>
      <c r="K15252" s="2">
        <v>701.27</v>
      </c>
      <c r="L15252" t="s">
        <v>17</v>
      </c>
      <c r="M15252">
        <f>YEAR(Table1[[#This Row],[order_date]])</f>
        <v>2024</v>
      </c>
      <c r="N15252">
        <f>MONTH(Table1[[#This Row],[order_date]])</f>
        <v>4</v>
      </c>
      <c r="O15252" s="3">
        <f>Table1[[#This Row],[sales]]-Table1[[#This Row],[profit]]</f>
        <v>3822.23</v>
      </c>
      <c r="P15252" s="3">
        <f>Table1[[#This Row],[sales]]*Table1[[#This Row],[quantity]]</f>
        <v>4523.5</v>
      </c>
      <c r="Q15252" s="9">
        <f>Table1[[#This Row],[delivery_date]]-Table1[[#This Row],[order_date]]</f>
        <v>4</v>
      </c>
    </row>
    <row r="15253" spans="1:17" x14ac:dyDescent="0.35">
      <c r="A15253" t="s">
        <v>15284</v>
      </c>
      <c r="B15253" t="s">
        <v>19</v>
      </c>
      <c r="C15253" t="s">
        <v>36</v>
      </c>
      <c r="D15253" s="2">
        <v>771.53</v>
      </c>
      <c r="E15253">
        <v>7.0000000000000007E-2</v>
      </c>
      <c r="F15253">
        <v>4</v>
      </c>
      <c r="G15253" s="1">
        <v>45131</v>
      </c>
      <c r="H15253" s="1">
        <v>45136</v>
      </c>
      <c r="I15253" t="s">
        <v>31</v>
      </c>
      <c r="J15253" t="s">
        <v>22</v>
      </c>
      <c r="K15253" s="2">
        <v>126.28</v>
      </c>
      <c r="L15253" t="s">
        <v>28</v>
      </c>
      <c r="M15253">
        <f>YEAR(Table1[[#This Row],[order_date]])</f>
        <v>2023</v>
      </c>
      <c r="N15253">
        <f>MONTH(Table1[[#This Row],[order_date]])</f>
        <v>7</v>
      </c>
      <c r="O15253" s="3">
        <f>Table1[[#This Row],[sales]]-Table1[[#This Row],[profit]]</f>
        <v>645.25</v>
      </c>
      <c r="P15253" s="3">
        <f>Table1[[#This Row],[sales]]*Table1[[#This Row],[quantity]]</f>
        <v>3086.12</v>
      </c>
      <c r="Q15253" s="9">
        <f>Table1[[#This Row],[delivery_date]]-Table1[[#This Row],[order_date]]</f>
        <v>5</v>
      </c>
    </row>
    <row r="15254" spans="1:17" x14ac:dyDescent="0.35">
      <c r="A15254" t="s">
        <v>15285</v>
      </c>
      <c r="B15254" t="s">
        <v>19</v>
      </c>
      <c r="C15254" t="s">
        <v>36</v>
      </c>
      <c r="D15254" s="2">
        <v>2463.9899999999998</v>
      </c>
      <c r="E15254">
        <v>0.3</v>
      </c>
      <c r="F15254">
        <v>2</v>
      </c>
      <c r="G15254" s="1">
        <v>45262</v>
      </c>
      <c r="H15254" s="1">
        <v>45269</v>
      </c>
      <c r="I15254" t="s">
        <v>21</v>
      </c>
      <c r="J15254" t="s">
        <v>16</v>
      </c>
      <c r="K15254" s="2">
        <v>233.4</v>
      </c>
      <c r="L15254" t="s">
        <v>48</v>
      </c>
      <c r="M15254">
        <f>YEAR(Table1[[#This Row],[order_date]])</f>
        <v>2023</v>
      </c>
      <c r="N15254">
        <f>MONTH(Table1[[#This Row],[order_date]])</f>
        <v>12</v>
      </c>
      <c r="O15254" s="3">
        <f>Table1[[#This Row],[sales]]-Table1[[#This Row],[profit]]</f>
        <v>2230.5899999999997</v>
      </c>
      <c r="P15254" s="3">
        <f>Table1[[#This Row],[sales]]*Table1[[#This Row],[quantity]]</f>
        <v>4927.9799999999996</v>
      </c>
      <c r="Q15254" s="9">
        <f>Table1[[#This Row],[delivery_date]]-Table1[[#This Row],[order_date]]</f>
        <v>7</v>
      </c>
    </row>
    <row r="15255" spans="1:17" x14ac:dyDescent="0.35">
      <c r="A15255" t="s">
        <v>15286</v>
      </c>
      <c r="B15255" t="s">
        <v>25</v>
      </c>
      <c r="C15255" t="s">
        <v>20</v>
      </c>
      <c r="D15255" s="2">
        <v>1673.15</v>
      </c>
      <c r="E15255">
        <v>0.37</v>
      </c>
      <c r="F15255">
        <v>3</v>
      </c>
      <c r="G15255" s="1">
        <v>45379</v>
      </c>
      <c r="H15255" s="1">
        <v>45382</v>
      </c>
      <c r="I15255" t="s">
        <v>21</v>
      </c>
      <c r="J15255" t="s">
        <v>27</v>
      </c>
      <c r="K15255" s="2">
        <v>149.34</v>
      </c>
      <c r="L15255" t="s">
        <v>48</v>
      </c>
      <c r="M15255">
        <f>YEAR(Table1[[#This Row],[order_date]])</f>
        <v>2024</v>
      </c>
      <c r="N15255">
        <f>MONTH(Table1[[#This Row],[order_date]])</f>
        <v>3</v>
      </c>
      <c r="O15255" s="3">
        <f>Table1[[#This Row],[sales]]-Table1[[#This Row],[profit]]</f>
        <v>1523.8100000000002</v>
      </c>
      <c r="P15255" s="3">
        <f>Table1[[#This Row],[sales]]*Table1[[#This Row],[quantity]]</f>
        <v>5019.4500000000007</v>
      </c>
      <c r="Q15255" s="9">
        <f>Table1[[#This Row],[delivery_date]]-Table1[[#This Row],[order_date]]</f>
        <v>3</v>
      </c>
    </row>
    <row r="15256" spans="1:17" x14ac:dyDescent="0.35">
      <c r="A15256" t="s">
        <v>15287</v>
      </c>
      <c r="B15256" t="s">
        <v>25</v>
      </c>
      <c r="C15256" t="s">
        <v>26</v>
      </c>
      <c r="D15256" s="2">
        <v>1283.19</v>
      </c>
      <c r="E15256">
        <v>0.38</v>
      </c>
      <c r="F15256">
        <v>8</v>
      </c>
      <c r="G15256" s="1">
        <v>45412</v>
      </c>
      <c r="H15256" s="1">
        <v>45414</v>
      </c>
      <c r="I15256" t="s">
        <v>15</v>
      </c>
      <c r="J15256" t="s">
        <v>27</v>
      </c>
      <c r="K15256" s="2">
        <v>138.28</v>
      </c>
      <c r="L15256" t="s">
        <v>48</v>
      </c>
      <c r="M15256">
        <f>YEAR(Table1[[#This Row],[order_date]])</f>
        <v>2024</v>
      </c>
      <c r="N15256">
        <f>MONTH(Table1[[#This Row],[order_date]])</f>
        <v>4</v>
      </c>
      <c r="O15256" s="3">
        <f>Table1[[#This Row],[sales]]-Table1[[#This Row],[profit]]</f>
        <v>1144.9100000000001</v>
      </c>
      <c r="P15256" s="3">
        <f>Table1[[#This Row],[sales]]*Table1[[#This Row],[quantity]]</f>
        <v>10265.52</v>
      </c>
      <c r="Q15256" s="9">
        <f>Table1[[#This Row],[delivery_date]]-Table1[[#This Row],[order_date]]</f>
        <v>2</v>
      </c>
    </row>
    <row r="15257" spans="1:17" x14ac:dyDescent="0.35">
      <c r="A15257" t="s">
        <v>15288</v>
      </c>
      <c r="B15257" t="s">
        <v>41</v>
      </c>
      <c r="C15257" t="s">
        <v>36</v>
      </c>
      <c r="D15257" s="2">
        <v>2041.42</v>
      </c>
      <c r="E15257">
        <v>0.49</v>
      </c>
      <c r="F15257">
        <v>4</v>
      </c>
      <c r="G15257" s="1">
        <v>45625</v>
      </c>
      <c r="H15257" s="1">
        <v>45627</v>
      </c>
      <c r="I15257" t="s">
        <v>31</v>
      </c>
      <c r="J15257" t="s">
        <v>16</v>
      </c>
      <c r="K15257" s="2">
        <v>311.77999999999997</v>
      </c>
      <c r="L15257" t="s">
        <v>39</v>
      </c>
      <c r="M15257">
        <f>YEAR(Table1[[#This Row],[order_date]])</f>
        <v>2024</v>
      </c>
      <c r="N15257">
        <f>MONTH(Table1[[#This Row],[order_date]])</f>
        <v>11</v>
      </c>
      <c r="O15257" s="3">
        <f>Table1[[#This Row],[sales]]-Table1[[#This Row],[profit]]</f>
        <v>1729.64</v>
      </c>
      <c r="P15257" s="3">
        <f>Table1[[#This Row],[sales]]*Table1[[#This Row],[quantity]]</f>
        <v>8165.68</v>
      </c>
      <c r="Q15257" s="9">
        <f>Table1[[#This Row],[delivery_date]]-Table1[[#This Row],[order_date]]</f>
        <v>2</v>
      </c>
    </row>
    <row r="15258" spans="1:17" x14ac:dyDescent="0.35">
      <c r="A15258" t="s">
        <v>15289</v>
      </c>
      <c r="B15258" t="s">
        <v>41</v>
      </c>
      <c r="C15258" t="s">
        <v>20</v>
      </c>
      <c r="D15258" s="2">
        <v>2030.44</v>
      </c>
      <c r="E15258">
        <v>0.22</v>
      </c>
      <c r="F15258">
        <v>9</v>
      </c>
      <c r="G15258" s="1">
        <v>45363</v>
      </c>
      <c r="H15258" s="1">
        <v>45365</v>
      </c>
      <c r="I15258" t="s">
        <v>15</v>
      </c>
      <c r="J15258" t="s">
        <v>22</v>
      </c>
      <c r="K15258" s="2">
        <v>594.71</v>
      </c>
      <c r="L15258" t="s">
        <v>17</v>
      </c>
      <c r="M15258">
        <f>YEAR(Table1[[#This Row],[order_date]])</f>
        <v>2024</v>
      </c>
      <c r="N15258">
        <f>MONTH(Table1[[#This Row],[order_date]])</f>
        <v>3</v>
      </c>
      <c r="O15258" s="3">
        <f>Table1[[#This Row],[sales]]-Table1[[#This Row],[profit]]</f>
        <v>1435.73</v>
      </c>
      <c r="P15258" s="3">
        <f>Table1[[#This Row],[sales]]*Table1[[#This Row],[quantity]]</f>
        <v>18273.96</v>
      </c>
      <c r="Q15258" s="9">
        <f>Table1[[#This Row],[delivery_date]]-Table1[[#This Row],[order_date]]</f>
        <v>2</v>
      </c>
    </row>
    <row r="15259" spans="1:17" x14ac:dyDescent="0.35">
      <c r="A15259" t="s">
        <v>15290</v>
      </c>
      <c r="B15259" t="s">
        <v>25</v>
      </c>
      <c r="C15259" t="s">
        <v>14</v>
      </c>
      <c r="D15259" s="2">
        <v>1131.1199999999999</v>
      </c>
      <c r="E15259">
        <v>0.02</v>
      </c>
      <c r="F15259">
        <v>6</v>
      </c>
      <c r="G15259" s="1">
        <v>45348</v>
      </c>
      <c r="H15259" s="1">
        <v>45349</v>
      </c>
      <c r="I15259" t="s">
        <v>31</v>
      </c>
      <c r="J15259" t="s">
        <v>22</v>
      </c>
      <c r="K15259" s="2">
        <v>233.22</v>
      </c>
      <c r="L15259" t="s">
        <v>17</v>
      </c>
      <c r="M15259">
        <f>YEAR(Table1[[#This Row],[order_date]])</f>
        <v>2024</v>
      </c>
      <c r="N15259">
        <f>MONTH(Table1[[#This Row],[order_date]])</f>
        <v>2</v>
      </c>
      <c r="O15259" s="3">
        <f>Table1[[#This Row],[sales]]-Table1[[#This Row],[profit]]</f>
        <v>897.89999999999986</v>
      </c>
      <c r="P15259" s="3">
        <f>Table1[[#This Row],[sales]]*Table1[[#This Row],[quantity]]</f>
        <v>6786.7199999999993</v>
      </c>
      <c r="Q15259" s="9">
        <f>Table1[[#This Row],[delivery_date]]-Table1[[#This Row],[order_date]]</f>
        <v>1</v>
      </c>
    </row>
    <row r="15260" spans="1:17" x14ac:dyDescent="0.35">
      <c r="A15260" t="s">
        <v>15291</v>
      </c>
      <c r="B15260" t="s">
        <v>13</v>
      </c>
      <c r="C15260" t="s">
        <v>14</v>
      </c>
      <c r="D15260" s="2">
        <v>2077.7600000000002</v>
      </c>
      <c r="E15260">
        <v>0.43</v>
      </c>
      <c r="F15260">
        <v>1</v>
      </c>
      <c r="G15260" s="1">
        <v>45064</v>
      </c>
      <c r="H15260" s="1">
        <v>45070</v>
      </c>
      <c r="I15260" t="s">
        <v>21</v>
      </c>
      <c r="J15260" t="s">
        <v>16</v>
      </c>
      <c r="K15260" s="2">
        <v>323.57</v>
      </c>
      <c r="L15260" t="s">
        <v>48</v>
      </c>
      <c r="M15260">
        <f>YEAR(Table1[[#This Row],[order_date]])</f>
        <v>2023</v>
      </c>
      <c r="N15260">
        <f>MONTH(Table1[[#This Row],[order_date]])</f>
        <v>5</v>
      </c>
      <c r="O15260" s="3">
        <f>Table1[[#This Row],[sales]]-Table1[[#This Row],[profit]]</f>
        <v>1754.1900000000003</v>
      </c>
      <c r="P15260" s="3">
        <f>Table1[[#This Row],[sales]]*Table1[[#This Row],[quantity]]</f>
        <v>2077.7600000000002</v>
      </c>
      <c r="Q15260" s="9">
        <f>Table1[[#This Row],[delivery_date]]-Table1[[#This Row],[order_date]]</f>
        <v>6</v>
      </c>
    </row>
    <row r="15261" spans="1:17" x14ac:dyDescent="0.35">
      <c r="A15261" t="s">
        <v>15292</v>
      </c>
      <c r="B15261" t="s">
        <v>13</v>
      </c>
      <c r="C15261" t="s">
        <v>20</v>
      </c>
      <c r="D15261" s="2">
        <v>3205.29</v>
      </c>
      <c r="E15261">
        <v>0.04</v>
      </c>
      <c r="F15261">
        <v>6</v>
      </c>
      <c r="G15261" s="1">
        <v>44932</v>
      </c>
      <c r="H15261" s="1">
        <v>44935</v>
      </c>
      <c r="I15261" t="s">
        <v>31</v>
      </c>
      <c r="J15261" t="s">
        <v>16</v>
      </c>
      <c r="K15261" s="2">
        <v>335.06</v>
      </c>
      <c r="L15261" t="s">
        <v>17</v>
      </c>
      <c r="M15261">
        <f>YEAR(Table1[[#This Row],[order_date]])</f>
        <v>2023</v>
      </c>
      <c r="N15261">
        <f>MONTH(Table1[[#This Row],[order_date]])</f>
        <v>1</v>
      </c>
      <c r="O15261" s="3">
        <f>Table1[[#This Row],[sales]]-Table1[[#This Row],[profit]]</f>
        <v>2870.23</v>
      </c>
      <c r="P15261" s="3">
        <f>Table1[[#This Row],[sales]]*Table1[[#This Row],[quantity]]</f>
        <v>19231.739999999998</v>
      </c>
      <c r="Q15261" s="9">
        <f>Table1[[#This Row],[delivery_date]]-Table1[[#This Row],[order_date]]</f>
        <v>3</v>
      </c>
    </row>
    <row r="15262" spans="1:17" x14ac:dyDescent="0.35">
      <c r="A15262" t="s">
        <v>15293</v>
      </c>
      <c r="B15262" t="s">
        <v>19</v>
      </c>
      <c r="C15262" t="s">
        <v>36</v>
      </c>
      <c r="D15262" s="2">
        <v>226.09</v>
      </c>
      <c r="E15262">
        <v>0.43</v>
      </c>
      <c r="F15262">
        <v>7</v>
      </c>
      <c r="G15262" s="1">
        <v>45139</v>
      </c>
      <c r="H15262" s="1">
        <v>45145</v>
      </c>
      <c r="I15262" t="s">
        <v>31</v>
      </c>
      <c r="J15262" t="s">
        <v>22</v>
      </c>
      <c r="K15262" s="2">
        <v>55.33</v>
      </c>
      <c r="L15262" t="s">
        <v>17</v>
      </c>
      <c r="M15262">
        <f>YEAR(Table1[[#This Row],[order_date]])</f>
        <v>2023</v>
      </c>
      <c r="N15262">
        <f>MONTH(Table1[[#This Row],[order_date]])</f>
        <v>8</v>
      </c>
      <c r="O15262" s="3">
        <f>Table1[[#This Row],[sales]]-Table1[[#This Row],[profit]]</f>
        <v>170.76</v>
      </c>
      <c r="P15262" s="3">
        <f>Table1[[#This Row],[sales]]*Table1[[#This Row],[quantity]]</f>
        <v>1582.63</v>
      </c>
      <c r="Q15262" s="9">
        <f>Table1[[#This Row],[delivery_date]]-Table1[[#This Row],[order_date]]</f>
        <v>6</v>
      </c>
    </row>
    <row r="15263" spans="1:17" x14ac:dyDescent="0.35">
      <c r="A15263" t="s">
        <v>15294</v>
      </c>
      <c r="B15263" t="s">
        <v>25</v>
      </c>
      <c r="C15263" t="s">
        <v>36</v>
      </c>
      <c r="D15263" s="2">
        <v>4947.2</v>
      </c>
      <c r="E15263">
        <v>0.49</v>
      </c>
      <c r="F15263">
        <v>4</v>
      </c>
      <c r="G15263" s="1">
        <v>45021</v>
      </c>
      <c r="H15263" s="1">
        <v>45026</v>
      </c>
      <c r="I15263" t="s">
        <v>21</v>
      </c>
      <c r="J15263" t="s">
        <v>27</v>
      </c>
      <c r="K15263" s="2">
        <v>1039.8399999999999</v>
      </c>
      <c r="L15263" t="s">
        <v>23</v>
      </c>
      <c r="M15263">
        <f>YEAR(Table1[[#This Row],[order_date]])</f>
        <v>2023</v>
      </c>
      <c r="N15263">
        <f>MONTH(Table1[[#This Row],[order_date]])</f>
        <v>4</v>
      </c>
      <c r="O15263" s="3">
        <f>Table1[[#This Row],[sales]]-Table1[[#This Row],[profit]]</f>
        <v>3907.3599999999997</v>
      </c>
      <c r="P15263" s="3">
        <f>Table1[[#This Row],[sales]]*Table1[[#This Row],[quantity]]</f>
        <v>19788.8</v>
      </c>
      <c r="Q15263" s="9">
        <f>Table1[[#This Row],[delivery_date]]-Table1[[#This Row],[order_date]]</f>
        <v>5</v>
      </c>
    </row>
    <row r="15264" spans="1:17" x14ac:dyDescent="0.35">
      <c r="A15264" t="s">
        <v>15295</v>
      </c>
      <c r="B15264" t="s">
        <v>25</v>
      </c>
      <c r="C15264" t="s">
        <v>26</v>
      </c>
      <c r="D15264" s="2">
        <v>1550.13</v>
      </c>
      <c r="E15264">
        <v>0.45</v>
      </c>
      <c r="F15264">
        <v>8</v>
      </c>
      <c r="G15264" s="1">
        <v>45487</v>
      </c>
      <c r="H15264" s="1">
        <v>45491</v>
      </c>
      <c r="I15264" t="s">
        <v>21</v>
      </c>
      <c r="J15264" t="s">
        <v>16</v>
      </c>
      <c r="K15264" s="2">
        <v>235.12</v>
      </c>
      <c r="L15264" t="s">
        <v>28</v>
      </c>
      <c r="M15264">
        <f>YEAR(Table1[[#This Row],[order_date]])</f>
        <v>2024</v>
      </c>
      <c r="N15264">
        <f>MONTH(Table1[[#This Row],[order_date]])</f>
        <v>7</v>
      </c>
      <c r="O15264" s="3">
        <f>Table1[[#This Row],[sales]]-Table1[[#This Row],[profit]]</f>
        <v>1315.0100000000002</v>
      </c>
      <c r="P15264" s="3">
        <f>Table1[[#This Row],[sales]]*Table1[[#This Row],[quantity]]</f>
        <v>12401.04</v>
      </c>
      <c r="Q15264" s="9">
        <f>Table1[[#This Row],[delivery_date]]-Table1[[#This Row],[order_date]]</f>
        <v>4</v>
      </c>
    </row>
    <row r="15265" spans="1:17" x14ac:dyDescent="0.35">
      <c r="A15265" t="s">
        <v>15296</v>
      </c>
      <c r="B15265" t="s">
        <v>19</v>
      </c>
      <c r="C15265" t="s">
        <v>26</v>
      </c>
      <c r="D15265" s="2">
        <v>3155.86</v>
      </c>
      <c r="E15265">
        <v>0.48</v>
      </c>
      <c r="F15265">
        <v>3</v>
      </c>
      <c r="G15265" s="1">
        <v>45211</v>
      </c>
      <c r="H15265" s="1">
        <v>45214</v>
      </c>
      <c r="I15265" t="s">
        <v>21</v>
      </c>
      <c r="J15265" t="s">
        <v>27</v>
      </c>
      <c r="K15265" s="2">
        <v>639.04999999999995</v>
      </c>
      <c r="L15265" t="s">
        <v>39</v>
      </c>
      <c r="M15265">
        <f>YEAR(Table1[[#This Row],[order_date]])</f>
        <v>2023</v>
      </c>
      <c r="N15265">
        <f>MONTH(Table1[[#This Row],[order_date]])</f>
        <v>10</v>
      </c>
      <c r="O15265" s="3">
        <f>Table1[[#This Row],[sales]]-Table1[[#This Row],[profit]]</f>
        <v>2516.8100000000004</v>
      </c>
      <c r="P15265" s="3">
        <f>Table1[[#This Row],[sales]]*Table1[[#This Row],[quantity]]</f>
        <v>9467.58</v>
      </c>
      <c r="Q15265" s="9">
        <f>Table1[[#This Row],[delivery_date]]-Table1[[#This Row],[order_date]]</f>
        <v>3</v>
      </c>
    </row>
    <row r="15266" spans="1:17" x14ac:dyDescent="0.35">
      <c r="A15266" t="s">
        <v>15297</v>
      </c>
      <c r="B15266" t="s">
        <v>41</v>
      </c>
      <c r="C15266" t="s">
        <v>14</v>
      </c>
      <c r="D15266" s="2">
        <v>1489.39</v>
      </c>
      <c r="E15266">
        <v>0.01</v>
      </c>
      <c r="F15266">
        <v>7</v>
      </c>
      <c r="G15266" s="1">
        <v>45304</v>
      </c>
      <c r="H15266" s="1">
        <v>45308</v>
      </c>
      <c r="I15266" t="s">
        <v>21</v>
      </c>
      <c r="J15266" t="s">
        <v>22</v>
      </c>
      <c r="K15266" s="2">
        <v>289.57</v>
      </c>
      <c r="L15266" t="s">
        <v>28</v>
      </c>
      <c r="M15266">
        <f>YEAR(Table1[[#This Row],[order_date]])</f>
        <v>2024</v>
      </c>
      <c r="N15266">
        <f>MONTH(Table1[[#This Row],[order_date]])</f>
        <v>1</v>
      </c>
      <c r="O15266" s="3">
        <f>Table1[[#This Row],[sales]]-Table1[[#This Row],[profit]]</f>
        <v>1199.8200000000002</v>
      </c>
      <c r="P15266" s="3">
        <f>Table1[[#This Row],[sales]]*Table1[[#This Row],[quantity]]</f>
        <v>10425.730000000001</v>
      </c>
      <c r="Q15266" s="9">
        <f>Table1[[#This Row],[delivery_date]]-Table1[[#This Row],[order_date]]</f>
        <v>4</v>
      </c>
    </row>
    <row r="15267" spans="1:17" x14ac:dyDescent="0.35">
      <c r="A15267" t="s">
        <v>15298</v>
      </c>
      <c r="B15267" t="s">
        <v>41</v>
      </c>
      <c r="C15267" t="s">
        <v>26</v>
      </c>
      <c r="D15267" s="2">
        <v>2028.33</v>
      </c>
      <c r="E15267">
        <v>0.01</v>
      </c>
      <c r="F15267">
        <v>7</v>
      </c>
      <c r="G15267" s="1">
        <v>45428</v>
      </c>
      <c r="H15267" s="1">
        <v>45432</v>
      </c>
      <c r="I15267" t="s">
        <v>21</v>
      </c>
      <c r="J15267" t="s">
        <v>22</v>
      </c>
      <c r="K15267" s="2">
        <v>395.77</v>
      </c>
      <c r="L15267" t="s">
        <v>39</v>
      </c>
      <c r="M15267">
        <f>YEAR(Table1[[#This Row],[order_date]])</f>
        <v>2024</v>
      </c>
      <c r="N15267">
        <f>MONTH(Table1[[#This Row],[order_date]])</f>
        <v>5</v>
      </c>
      <c r="O15267" s="3">
        <f>Table1[[#This Row],[sales]]-Table1[[#This Row],[profit]]</f>
        <v>1632.56</v>
      </c>
      <c r="P15267" s="3">
        <f>Table1[[#This Row],[sales]]*Table1[[#This Row],[quantity]]</f>
        <v>14198.31</v>
      </c>
      <c r="Q15267" s="9">
        <f>Table1[[#This Row],[delivery_date]]-Table1[[#This Row],[order_date]]</f>
        <v>4</v>
      </c>
    </row>
    <row r="15268" spans="1:17" x14ac:dyDescent="0.35">
      <c r="A15268" t="s">
        <v>15299</v>
      </c>
      <c r="B15268" t="s">
        <v>13</v>
      </c>
      <c r="C15268" t="s">
        <v>20</v>
      </c>
      <c r="D15268" s="2">
        <v>2791.26</v>
      </c>
      <c r="E15268">
        <v>0.11</v>
      </c>
      <c r="F15268">
        <v>4</v>
      </c>
      <c r="G15268" s="1">
        <v>45375</v>
      </c>
      <c r="H15268" s="1">
        <v>45382</v>
      </c>
      <c r="I15268" t="s">
        <v>21</v>
      </c>
      <c r="J15268" t="s">
        <v>16</v>
      </c>
      <c r="K15268" s="2">
        <v>189.16</v>
      </c>
      <c r="L15268" t="s">
        <v>48</v>
      </c>
      <c r="M15268">
        <f>YEAR(Table1[[#This Row],[order_date]])</f>
        <v>2024</v>
      </c>
      <c r="N15268">
        <f>MONTH(Table1[[#This Row],[order_date]])</f>
        <v>3</v>
      </c>
      <c r="O15268" s="3">
        <f>Table1[[#This Row],[sales]]-Table1[[#This Row],[profit]]</f>
        <v>2602.1000000000004</v>
      </c>
      <c r="P15268" s="3">
        <f>Table1[[#This Row],[sales]]*Table1[[#This Row],[quantity]]</f>
        <v>11165.04</v>
      </c>
      <c r="Q15268" s="9">
        <f>Table1[[#This Row],[delivery_date]]-Table1[[#This Row],[order_date]]</f>
        <v>7</v>
      </c>
    </row>
    <row r="15269" spans="1:17" x14ac:dyDescent="0.35">
      <c r="A15269" t="s">
        <v>15300</v>
      </c>
      <c r="B15269" t="s">
        <v>25</v>
      </c>
      <c r="C15269" t="s">
        <v>14</v>
      </c>
      <c r="D15269" s="2">
        <v>3098.08</v>
      </c>
      <c r="E15269">
        <v>0.4</v>
      </c>
      <c r="F15269">
        <v>1</v>
      </c>
      <c r="G15269" s="1">
        <v>45343</v>
      </c>
      <c r="H15269" s="1">
        <v>45345</v>
      </c>
      <c r="I15269" t="s">
        <v>21</v>
      </c>
      <c r="J15269" t="s">
        <v>22</v>
      </c>
      <c r="K15269" s="2">
        <v>852.97</v>
      </c>
      <c r="L15269" t="s">
        <v>34</v>
      </c>
      <c r="M15269">
        <f>YEAR(Table1[[#This Row],[order_date]])</f>
        <v>2024</v>
      </c>
      <c r="N15269">
        <f>MONTH(Table1[[#This Row],[order_date]])</f>
        <v>2</v>
      </c>
      <c r="O15269" s="3">
        <f>Table1[[#This Row],[sales]]-Table1[[#This Row],[profit]]</f>
        <v>2245.1099999999997</v>
      </c>
      <c r="P15269" s="3">
        <f>Table1[[#This Row],[sales]]*Table1[[#This Row],[quantity]]</f>
        <v>3098.08</v>
      </c>
      <c r="Q15269" s="9">
        <f>Table1[[#This Row],[delivery_date]]-Table1[[#This Row],[order_date]]</f>
        <v>2</v>
      </c>
    </row>
    <row r="15270" spans="1:17" x14ac:dyDescent="0.35">
      <c r="A15270" t="s">
        <v>15301</v>
      </c>
      <c r="B15270" t="s">
        <v>41</v>
      </c>
      <c r="C15270" t="s">
        <v>36</v>
      </c>
      <c r="D15270" s="2">
        <v>3875.24</v>
      </c>
      <c r="E15270">
        <v>0.04</v>
      </c>
      <c r="F15270">
        <v>6</v>
      </c>
      <c r="G15270" s="1">
        <v>45024</v>
      </c>
      <c r="H15270" s="1">
        <v>45025</v>
      </c>
      <c r="I15270" t="s">
        <v>31</v>
      </c>
      <c r="J15270" t="s">
        <v>27</v>
      </c>
      <c r="K15270" s="2">
        <v>1019.51</v>
      </c>
      <c r="L15270" t="s">
        <v>23</v>
      </c>
      <c r="M15270">
        <f>YEAR(Table1[[#This Row],[order_date]])</f>
        <v>2023</v>
      </c>
      <c r="N15270">
        <f>MONTH(Table1[[#This Row],[order_date]])</f>
        <v>4</v>
      </c>
      <c r="O15270" s="3">
        <f>Table1[[#This Row],[sales]]-Table1[[#This Row],[profit]]</f>
        <v>2855.7299999999996</v>
      </c>
      <c r="P15270" s="3">
        <f>Table1[[#This Row],[sales]]*Table1[[#This Row],[quantity]]</f>
        <v>23251.439999999999</v>
      </c>
      <c r="Q15270" s="9">
        <f>Table1[[#This Row],[delivery_date]]-Table1[[#This Row],[order_date]]</f>
        <v>1</v>
      </c>
    </row>
    <row r="15271" spans="1:17" x14ac:dyDescent="0.35">
      <c r="A15271" t="s">
        <v>15302</v>
      </c>
      <c r="B15271" t="s">
        <v>13</v>
      </c>
      <c r="C15271" t="s">
        <v>14</v>
      </c>
      <c r="D15271" s="2">
        <v>3979.25</v>
      </c>
      <c r="E15271">
        <v>0.37</v>
      </c>
      <c r="F15271">
        <v>7</v>
      </c>
      <c r="G15271" s="1">
        <v>45487</v>
      </c>
      <c r="H15271" s="1">
        <v>45494</v>
      </c>
      <c r="I15271" t="s">
        <v>21</v>
      </c>
      <c r="J15271" t="s">
        <v>16</v>
      </c>
      <c r="K15271" s="2">
        <v>280.93</v>
      </c>
      <c r="L15271" t="s">
        <v>28</v>
      </c>
      <c r="M15271">
        <f>YEAR(Table1[[#This Row],[order_date]])</f>
        <v>2024</v>
      </c>
      <c r="N15271">
        <f>MONTH(Table1[[#This Row],[order_date]])</f>
        <v>7</v>
      </c>
      <c r="O15271" s="3">
        <f>Table1[[#This Row],[sales]]-Table1[[#This Row],[profit]]</f>
        <v>3698.32</v>
      </c>
      <c r="P15271" s="3">
        <f>Table1[[#This Row],[sales]]*Table1[[#This Row],[quantity]]</f>
        <v>27854.75</v>
      </c>
      <c r="Q15271" s="9">
        <f>Table1[[#This Row],[delivery_date]]-Table1[[#This Row],[order_date]]</f>
        <v>7</v>
      </c>
    </row>
    <row r="15272" spans="1:17" x14ac:dyDescent="0.35">
      <c r="A15272" t="s">
        <v>15303</v>
      </c>
      <c r="B15272" t="s">
        <v>13</v>
      </c>
      <c r="C15272" t="s">
        <v>33</v>
      </c>
      <c r="D15272" s="2">
        <v>2641.65</v>
      </c>
      <c r="E15272">
        <v>0.01</v>
      </c>
      <c r="F15272">
        <v>3</v>
      </c>
      <c r="G15272" s="1">
        <v>45582</v>
      </c>
      <c r="H15272" s="1">
        <v>45583</v>
      </c>
      <c r="I15272" t="s">
        <v>15</v>
      </c>
      <c r="J15272" t="s">
        <v>16</v>
      </c>
      <c r="K15272" s="2">
        <v>551.98</v>
      </c>
      <c r="L15272" t="s">
        <v>17</v>
      </c>
      <c r="M15272">
        <f>YEAR(Table1[[#This Row],[order_date]])</f>
        <v>2024</v>
      </c>
      <c r="N15272">
        <f>MONTH(Table1[[#This Row],[order_date]])</f>
        <v>10</v>
      </c>
      <c r="O15272" s="3">
        <f>Table1[[#This Row],[sales]]-Table1[[#This Row],[profit]]</f>
        <v>2089.67</v>
      </c>
      <c r="P15272" s="3">
        <f>Table1[[#This Row],[sales]]*Table1[[#This Row],[quantity]]</f>
        <v>7924.9500000000007</v>
      </c>
      <c r="Q15272" s="9">
        <f>Table1[[#This Row],[delivery_date]]-Table1[[#This Row],[order_date]]</f>
        <v>1</v>
      </c>
    </row>
    <row r="15273" spans="1:17" x14ac:dyDescent="0.35">
      <c r="A15273" t="s">
        <v>15304</v>
      </c>
      <c r="B15273" t="s">
        <v>13</v>
      </c>
      <c r="C15273" t="s">
        <v>14</v>
      </c>
      <c r="D15273" s="2">
        <v>471.06</v>
      </c>
      <c r="E15273">
        <v>0.37</v>
      </c>
      <c r="F15273">
        <v>5</v>
      </c>
      <c r="G15273" s="1">
        <v>45061</v>
      </c>
      <c r="H15273" s="1">
        <v>45066</v>
      </c>
      <c r="I15273" t="s">
        <v>15</v>
      </c>
      <c r="J15273" t="s">
        <v>22</v>
      </c>
      <c r="K15273" s="2">
        <v>82.07</v>
      </c>
      <c r="L15273" t="s">
        <v>23</v>
      </c>
      <c r="M15273">
        <f>YEAR(Table1[[#This Row],[order_date]])</f>
        <v>2023</v>
      </c>
      <c r="N15273">
        <f>MONTH(Table1[[#This Row],[order_date]])</f>
        <v>5</v>
      </c>
      <c r="O15273" s="3">
        <f>Table1[[#This Row],[sales]]-Table1[[#This Row],[profit]]</f>
        <v>388.99</v>
      </c>
      <c r="P15273" s="3">
        <f>Table1[[#This Row],[sales]]*Table1[[#This Row],[quantity]]</f>
        <v>2355.3000000000002</v>
      </c>
      <c r="Q15273" s="9">
        <f>Table1[[#This Row],[delivery_date]]-Table1[[#This Row],[order_date]]</f>
        <v>5</v>
      </c>
    </row>
    <row r="15274" spans="1:17" x14ac:dyDescent="0.35">
      <c r="A15274" t="s">
        <v>15305</v>
      </c>
      <c r="B15274" t="s">
        <v>41</v>
      </c>
      <c r="C15274" t="s">
        <v>26</v>
      </c>
      <c r="D15274" s="2">
        <v>2833.14</v>
      </c>
      <c r="E15274">
        <v>0.13</v>
      </c>
      <c r="F15274">
        <v>8</v>
      </c>
      <c r="G15274" s="1">
        <v>45650</v>
      </c>
      <c r="H15274" s="1">
        <v>45657</v>
      </c>
      <c r="I15274" t="s">
        <v>21</v>
      </c>
      <c r="J15274" t="s">
        <v>27</v>
      </c>
      <c r="K15274" s="2">
        <v>667.58</v>
      </c>
      <c r="L15274" t="s">
        <v>28</v>
      </c>
      <c r="M15274">
        <f>YEAR(Table1[[#This Row],[order_date]])</f>
        <v>2024</v>
      </c>
      <c r="N15274">
        <f>MONTH(Table1[[#This Row],[order_date]])</f>
        <v>12</v>
      </c>
      <c r="O15274" s="3">
        <f>Table1[[#This Row],[sales]]-Table1[[#This Row],[profit]]</f>
        <v>2165.56</v>
      </c>
      <c r="P15274" s="3">
        <f>Table1[[#This Row],[sales]]*Table1[[#This Row],[quantity]]</f>
        <v>22665.119999999999</v>
      </c>
      <c r="Q15274" s="9">
        <f>Table1[[#This Row],[delivery_date]]-Table1[[#This Row],[order_date]]</f>
        <v>7</v>
      </c>
    </row>
    <row r="15275" spans="1:17" x14ac:dyDescent="0.35">
      <c r="A15275" t="s">
        <v>15306</v>
      </c>
      <c r="B15275" t="s">
        <v>41</v>
      </c>
      <c r="C15275" t="s">
        <v>20</v>
      </c>
      <c r="D15275" s="2">
        <v>2440.14</v>
      </c>
      <c r="E15275">
        <v>0.22</v>
      </c>
      <c r="F15275">
        <v>7</v>
      </c>
      <c r="G15275" s="1">
        <v>45314</v>
      </c>
      <c r="H15275" s="1">
        <v>45321</v>
      </c>
      <c r="I15275" t="s">
        <v>21</v>
      </c>
      <c r="J15275" t="s">
        <v>22</v>
      </c>
      <c r="K15275" s="2">
        <v>366.64</v>
      </c>
      <c r="L15275" t="s">
        <v>34</v>
      </c>
      <c r="M15275">
        <f>YEAR(Table1[[#This Row],[order_date]])</f>
        <v>2024</v>
      </c>
      <c r="N15275">
        <f>MONTH(Table1[[#This Row],[order_date]])</f>
        <v>1</v>
      </c>
      <c r="O15275" s="3">
        <f>Table1[[#This Row],[sales]]-Table1[[#This Row],[profit]]</f>
        <v>2073.5</v>
      </c>
      <c r="P15275" s="3">
        <f>Table1[[#This Row],[sales]]*Table1[[#This Row],[quantity]]</f>
        <v>17080.98</v>
      </c>
      <c r="Q15275" s="9">
        <f>Table1[[#This Row],[delivery_date]]-Table1[[#This Row],[order_date]]</f>
        <v>7</v>
      </c>
    </row>
    <row r="15276" spans="1:17" x14ac:dyDescent="0.35">
      <c r="A15276" t="s">
        <v>15307</v>
      </c>
      <c r="B15276" t="s">
        <v>25</v>
      </c>
      <c r="C15276" t="s">
        <v>36</v>
      </c>
      <c r="D15276" s="2">
        <v>1155.3900000000001</v>
      </c>
      <c r="E15276">
        <v>0.49</v>
      </c>
      <c r="F15276">
        <v>2</v>
      </c>
      <c r="G15276" s="1">
        <v>45245</v>
      </c>
      <c r="H15276" s="1">
        <v>45250</v>
      </c>
      <c r="I15276" t="s">
        <v>31</v>
      </c>
      <c r="J15276" t="s">
        <v>27</v>
      </c>
      <c r="K15276" s="2">
        <v>340.18</v>
      </c>
      <c r="L15276" t="s">
        <v>23</v>
      </c>
      <c r="M15276">
        <f>YEAR(Table1[[#This Row],[order_date]])</f>
        <v>2023</v>
      </c>
      <c r="N15276">
        <f>MONTH(Table1[[#This Row],[order_date]])</f>
        <v>11</v>
      </c>
      <c r="O15276" s="3">
        <f>Table1[[#This Row],[sales]]-Table1[[#This Row],[profit]]</f>
        <v>815.21</v>
      </c>
      <c r="P15276" s="3">
        <f>Table1[[#This Row],[sales]]*Table1[[#This Row],[quantity]]</f>
        <v>2310.7800000000002</v>
      </c>
      <c r="Q15276" s="9">
        <f>Table1[[#This Row],[delivery_date]]-Table1[[#This Row],[order_date]]</f>
        <v>5</v>
      </c>
    </row>
    <row r="15277" spans="1:17" x14ac:dyDescent="0.35">
      <c r="A15277" t="s">
        <v>15308</v>
      </c>
      <c r="B15277" t="s">
        <v>25</v>
      </c>
      <c r="C15277" t="s">
        <v>36</v>
      </c>
      <c r="D15277" s="2">
        <v>149.80000000000001</v>
      </c>
      <c r="E15277">
        <v>0.28000000000000003</v>
      </c>
      <c r="F15277">
        <v>4</v>
      </c>
      <c r="G15277" s="1">
        <v>45123</v>
      </c>
      <c r="H15277" s="1">
        <v>45125</v>
      </c>
      <c r="I15277" t="s">
        <v>15</v>
      </c>
      <c r="J15277" t="s">
        <v>27</v>
      </c>
      <c r="K15277" s="2">
        <v>43.14</v>
      </c>
      <c r="L15277" t="s">
        <v>23</v>
      </c>
      <c r="M15277">
        <f>YEAR(Table1[[#This Row],[order_date]])</f>
        <v>2023</v>
      </c>
      <c r="N15277">
        <f>MONTH(Table1[[#This Row],[order_date]])</f>
        <v>7</v>
      </c>
      <c r="O15277" s="3">
        <f>Table1[[#This Row],[sales]]-Table1[[#This Row],[profit]]</f>
        <v>106.66000000000001</v>
      </c>
      <c r="P15277" s="3">
        <f>Table1[[#This Row],[sales]]*Table1[[#This Row],[quantity]]</f>
        <v>599.20000000000005</v>
      </c>
      <c r="Q15277" s="9">
        <f>Table1[[#This Row],[delivery_date]]-Table1[[#This Row],[order_date]]</f>
        <v>2</v>
      </c>
    </row>
    <row r="15278" spans="1:17" x14ac:dyDescent="0.35">
      <c r="A15278" t="s">
        <v>15309</v>
      </c>
      <c r="B15278" t="s">
        <v>13</v>
      </c>
      <c r="C15278" t="s">
        <v>26</v>
      </c>
      <c r="D15278" s="2">
        <v>1648.23</v>
      </c>
      <c r="E15278">
        <v>0.04</v>
      </c>
      <c r="F15278">
        <v>7</v>
      </c>
      <c r="G15278" s="1">
        <v>45050</v>
      </c>
      <c r="H15278" s="1">
        <v>45057</v>
      </c>
      <c r="I15278" t="s">
        <v>31</v>
      </c>
      <c r="J15278" t="s">
        <v>16</v>
      </c>
      <c r="K15278" s="2">
        <v>121.93</v>
      </c>
      <c r="L15278" t="s">
        <v>34</v>
      </c>
      <c r="M15278">
        <f>YEAR(Table1[[#This Row],[order_date]])</f>
        <v>2023</v>
      </c>
      <c r="N15278">
        <f>MONTH(Table1[[#This Row],[order_date]])</f>
        <v>5</v>
      </c>
      <c r="O15278" s="3">
        <f>Table1[[#This Row],[sales]]-Table1[[#This Row],[profit]]</f>
        <v>1526.3</v>
      </c>
      <c r="P15278" s="3">
        <f>Table1[[#This Row],[sales]]*Table1[[#This Row],[quantity]]</f>
        <v>11537.61</v>
      </c>
      <c r="Q15278" s="9">
        <f>Table1[[#This Row],[delivery_date]]-Table1[[#This Row],[order_date]]</f>
        <v>7</v>
      </c>
    </row>
    <row r="15279" spans="1:17" x14ac:dyDescent="0.35">
      <c r="A15279" t="s">
        <v>15310</v>
      </c>
      <c r="B15279" t="s">
        <v>13</v>
      </c>
      <c r="C15279" t="s">
        <v>26</v>
      </c>
      <c r="D15279" s="2">
        <v>1371.49</v>
      </c>
      <c r="E15279">
        <v>0.44</v>
      </c>
      <c r="F15279">
        <v>9</v>
      </c>
      <c r="G15279" s="1">
        <v>45255</v>
      </c>
      <c r="H15279" s="1">
        <v>45261</v>
      </c>
      <c r="I15279" t="s">
        <v>21</v>
      </c>
      <c r="J15279" t="s">
        <v>22</v>
      </c>
      <c r="K15279" s="2">
        <v>173.41</v>
      </c>
      <c r="L15279" t="s">
        <v>39</v>
      </c>
      <c r="M15279">
        <f>YEAR(Table1[[#This Row],[order_date]])</f>
        <v>2023</v>
      </c>
      <c r="N15279">
        <f>MONTH(Table1[[#This Row],[order_date]])</f>
        <v>11</v>
      </c>
      <c r="O15279" s="3">
        <f>Table1[[#This Row],[sales]]-Table1[[#This Row],[profit]]</f>
        <v>1198.08</v>
      </c>
      <c r="P15279" s="3">
        <f>Table1[[#This Row],[sales]]*Table1[[#This Row],[quantity]]</f>
        <v>12343.41</v>
      </c>
      <c r="Q15279" s="9">
        <f>Table1[[#This Row],[delivery_date]]-Table1[[#This Row],[order_date]]</f>
        <v>6</v>
      </c>
    </row>
    <row r="15280" spans="1:17" x14ac:dyDescent="0.35">
      <c r="A15280" t="s">
        <v>15311</v>
      </c>
      <c r="B15280" t="s">
        <v>41</v>
      </c>
      <c r="C15280" t="s">
        <v>26</v>
      </c>
      <c r="D15280" s="2">
        <v>2466.2600000000002</v>
      </c>
      <c r="E15280">
        <v>0.16</v>
      </c>
      <c r="F15280">
        <v>7</v>
      </c>
      <c r="G15280" s="1">
        <v>45004</v>
      </c>
      <c r="H15280" s="1">
        <v>45008</v>
      </c>
      <c r="I15280" t="s">
        <v>15</v>
      </c>
      <c r="J15280" t="s">
        <v>22</v>
      </c>
      <c r="K15280" s="2">
        <v>251.08</v>
      </c>
      <c r="L15280" t="s">
        <v>23</v>
      </c>
      <c r="M15280">
        <f>YEAR(Table1[[#This Row],[order_date]])</f>
        <v>2023</v>
      </c>
      <c r="N15280">
        <f>MONTH(Table1[[#This Row],[order_date]])</f>
        <v>3</v>
      </c>
      <c r="O15280" s="3">
        <f>Table1[[#This Row],[sales]]-Table1[[#This Row],[profit]]</f>
        <v>2215.1800000000003</v>
      </c>
      <c r="P15280" s="3">
        <f>Table1[[#This Row],[sales]]*Table1[[#This Row],[quantity]]</f>
        <v>17263.82</v>
      </c>
      <c r="Q15280" s="9">
        <f>Table1[[#This Row],[delivery_date]]-Table1[[#This Row],[order_date]]</f>
        <v>4</v>
      </c>
    </row>
    <row r="15281" spans="1:17" x14ac:dyDescent="0.35">
      <c r="A15281" t="s">
        <v>15312</v>
      </c>
      <c r="B15281" t="s">
        <v>41</v>
      </c>
      <c r="C15281" t="s">
        <v>33</v>
      </c>
      <c r="D15281" s="2">
        <v>3831.85</v>
      </c>
      <c r="E15281">
        <v>0.28999999999999998</v>
      </c>
      <c r="F15281">
        <v>8</v>
      </c>
      <c r="G15281" s="1">
        <v>45200</v>
      </c>
      <c r="H15281" s="1">
        <v>45207</v>
      </c>
      <c r="I15281" t="s">
        <v>31</v>
      </c>
      <c r="J15281" t="s">
        <v>16</v>
      </c>
      <c r="K15281" s="2">
        <v>496.49</v>
      </c>
      <c r="L15281" t="s">
        <v>17</v>
      </c>
      <c r="M15281">
        <f>YEAR(Table1[[#This Row],[order_date]])</f>
        <v>2023</v>
      </c>
      <c r="N15281">
        <f>MONTH(Table1[[#This Row],[order_date]])</f>
        <v>10</v>
      </c>
      <c r="O15281" s="3">
        <f>Table1[[#This Row],[sales]]-Table1[[#This Row],[profit]]</f>
        <v>3335.3599999999997</v>
      </c>
      <c r="P15281" s="3">
        <f>Table1[[#This Row],[sales]]*Table1[[#This Row],[quantity]]</f>
        <v>30654.799999999999</v>
      </c>
      <c r="Q15281" s="9">
        <f>Table1[[#This Row],[delivery_date]]-Table1[[#This Row],[order_date]]</f>
        <v>7</v>
      </c>
    </row>
    <row r="15282" spans="1:17" x14ac:dyDescent="0.35">
      <c r="A15282" t="s">
        <v>15313</v>
      </c>
      <c r="B15282" t="s">
        <v>25</v>
      </c>
      <c r="C15282" t="s">
        <v>20</v>
      </c>
      <c r="D15282" s="2">
        <v>2251.3000000000002</v>
      </c>
      <c r="E15282">
        <v>0.36</v>
      </c>
      <c r="F15282">
        <v>9</v>
      </c>
      <c r="G15282" s="1">
        <v>45062</v>
      </c>
      <c r="H15282" s="1">
        <v>45068</v>
      </c>
      <c r="I15282" t="s">
        <v>31</v>
      </c>
      <c r="J15282" t="s">
        <v>22</v>
      </c>
      <c r="K15282" s="2">
        <v>381.26</v>
      </c>
      <c r="L15282" t="s">
        <v>23</v>
      </c>
      <c r="M15282">
        <f>YEAR(Table1[[#This Row],[order_date]])</f>
        <v>2023</v>
      </c>
      <c r="N15282">
        <f>MONTH(Table1[[#This Row],[order_date]])</f>
        <v>5</v>
      </c>
      <c r="O15282" s="3">
        <f>Table1[[#This Row],[sales]]-Table1[[#This Row],[profit]]</f>
        <v>1870.0400000000002</v>
      </c>
      <c r="P15282" s="3">
        <f>Table1[[#This Row],[sales]]*Table1[[#This Row],[quantity]]</f>
        <v>20261.7</v>
      </c>
      <c r="Q15282" s="9">
        <f>Table1[[#This Row],[delivery_date]]-Table1[[#This Row],[order_date]]</f>
        <v>6</v>
      </c>
    </row>
    <row r="15283" spans="1:17" x14ac:dyDescent="0.35">
      <c r="A15283" t="s">
        <v>15314</v>
      </c>
      <c r="B15283" t="s">
        <v>25</v>
      </c>
      <c r="C15283" t="s">
        <v>33</v>
      </c>
      <c r="D15283" s="2">
        <v>4762.6899999999996</v>
      </c>
      <c r="E15283">
        <v>0.39</v>
      </c>
      <c r="F15283">
        <v>1</v>
      </c>
      <c r="G15283" s="1">
        <v>45399</v>
      </c>
      <c r="H15283" s="1">
        <v>45406</v>
      </c>
      <c r="I15283" t="s">
        <v>31</v>
      </c>
      <c r="J15283" t="s">
        <v>27</v>
      </c>
      <c r="K15283" s="2">
        <v>375.4</v>
      </c>
      <c r="L15283" t="s">
        <v>17</v>
      </c>
      <c r="M15283">
        <f>YEAR(Table1[[#This Row],[order_date]])</f>
        <v>2024</v>
      </c>
      <c r="N15283">
        <f>MONTH(Table1[[#This Row],[order_date]])</f>
        <v>4</v>
      </c>
      <c r="O15283" s="3">
        <f>Table1[[#This Row],[sales]]-Table1[[#This Row],[profit]]</f>
        <v>4387.29</v>
      </c>
      <c r="P15283" s="3">
        <f>Table1[[#This Row],[sales]]*Table1[[#This Row],[quantity]]</f>
        <v>4762.6899999999996</v>
      </c>
      <c r="Q15283" s="9">
        <f>Table1[[#This Row],[delivery_date]]-Table1[[#This Row],[order_date]]</f>
        <v>7</v>
      </c>
    </row>
    <row r="15284" spans="1:17" x14ac:dyDescent="0.35">
      <c r="A15284" t="s">
        <v>15315</v>
      </c>
      <c r="B15284" t="s">
        <v>19</v>
      </c>
      <c r="C15284" t="s">
        <v>26</v>
      </c>
      <c r="D15284" s="2">
        <v>1184.44</v>
      </c>
      <c r="E15284">
        <v>0.22</v>
      </c>
      <c r="F15284">
        <v>3</v>
      </c>
      <c r="G15284" s="1">
        <v>45250</v>
      </c>
      <c r="H15284" s="1">
        <v>45252</v>
      </c>
      <c r="I15284" t="s">
        <v>15</v>
      </c>
      <c r="J15284" t="s">
        <v>27</v>
      </c>
      <c r="K15284" s="2">
        <v>269.74</v>
      </c>
      <c r="L15284" t="s">
        <v>23</v>
      </c>
      <c r="M15284">
        <f>YEAR(Table1[[#This Row],[order_date]])</f>
        <v>2023</v>
      </c>
      <c r="N15284">
        <f>MONTH(Table1[[#This Row],[order_date]])</f>
        <v>11</v>
      </c>
      <c r="O15284" s="3">
        <f>Table1[[#This Row],[sales]]-Table1[[#This Row],[profit]]</f>
        <v>914.7</v>
      </c>
      <c r="P15284" s="3">
        <f>Table1[[#This Row],[sales]]*Table1[[#This Row],[quantity]]</f>
        <v>3553.32</v>
      </c>
      <c r="Q15284" s="9">
        <f>Table1[[#This Row],[delivery_date]]-Table1[[#This Row],[order_date]]</f>
        <v>2</v>
      </c>
    </row>
    <row r="15285" spans="1:17" x14ac:dyDescent="0.35">
      <c r="A15285" t="s">
        <v>15316</v>
      </c>
      <c r="B15285" t="s">
        <v>25</v>
      </c>
      <c r="C15285" t="s">
        <v>20</v>
      </c>
      <c r="D15285" s="2">
        <v>1182.67</v>
      </c>
      <c r="E15285">
        <v>0.39</v>
      </c>
      <c r="F15285">
        <v>6</v>
      </c>
      <c r="G15285" s="1">
        <v>45297</v>
      </c>
      <c r="H15285" s="1">
        <v>45298</v>
      </c>
      <c r="I15285" t="s">
        <v>31</v>
      </c>
      <c r="J15285" t="s">
        <v>22</v>
      </c>
      <c r="K15285" s="2">
        <v>228.89</v>
      </c>
      <c r="L15285" t="s">
        <v>17</v>
      </c>
      <c r="M15285">
        <f>YEAR(Table1[[#This Row],[order_date]])</f>
        <v>2024</v>
      </c>
      <c r="N15285">
        <f>MONTH(Table1[[#This Row],[order_date]])</f>
        <v>1</v>
      </c>
      <c r="O15285" s="3">
        <f>Table1[[#This Row],[sales]]-Table1[[#This Row],[profit]]</f>
        <v>953.78000000000009</v>
      </c>
      <c r="P15285" s="3">
        <f>Table1[[#This Row],[sales]]*Table1[[#This Row],[quantity]]</f>
        <v>7096.02</v>
      </c>
      <c r="Q15285" s="9">
        <f>Table1[[#This Row],[delivery_date]]-Table1[[#This Row],[order_date]]</f>
        <v>1</v>
      </c>
    </row>
    <row r="15286" spans="1:17" x14ac:dyDescent="0.35">
      <c r="A15286" t="s">
        <v>15317</v>
      </c>
      <c r="B15286" t="s">
        <v>41</v>
      </c>
      <c r="C15286" t="s">
        <v>26</v>
      </c>
      <c r="D15286" s="2">
        <v>3061.8</v>
      </c>
      <c r="E15286">
        <v>0.06</v>
      </c>
      <c r="F15286">
        <v>8</v>
      </c>
      <c r="G15286" s="1">
        <v>45080</v>
      </c>
      <c r="H15286" s="1">
        <v>45087</v>
      </c>
      <c r="I15286" t="s">
        <v>31</v>
      </c>
      <c r="J15286" t="s">
        <v>16</v>
      </c>
      <c r="K15286" s="2">
        <v>265.73</v>
      </c>
      <c r="L15286" t="s">
        <v>23</v>
      </c>
      <c r="M15286">
        <f>YEAR(Table1[[#This Row],[order_date]])</f>
        <v>2023</v>
      </c>
      <c r="N15286">
        <f>MONTH(Table1[[#This Row],[order_date]])</f>
        <v>6</v>
      </c>
      <c r="O15286" s="3">
        <f>Table1[[#This Row],[sales]]-Table1[[#This Row],[profit]]</f>
        <v>2796.07</v>
      </c>
      <c r="P15286" s="3">
        <f>Table1[[#This Row],[sales]]*Table1[[#This Row],[quantity]]</f>
        <v>24494.400000000001</v>
      </c>
      <c r="Q15286" s="9">
        <f>Table1[[#This Row],[delivery_date]]-Table1[[#This Row],[order_date]]</f>
        <v>7</v>
      </c>
    </row>
    <row r="15287" spans="1:17" x14ac:dyDescent="0.35">
      <c r="A15287" t="s">
        <v>15318</v>
      </c>
      <c r="B15287" t="s">
        <v>13</v>
      </c>
      <c r="C15287" t="s">
        <v>20</v>
      </c>
      <c r="D15287" s="2">
        <v>4491.6899999999996</v>
      </c>
      <c r="E15287">
        <v>0.26</v>
      </c>
      <c r="F15287">
        <v>7</v>
      </c>
      <c r="G15287" s="1">
        <v>45513</v>
      </c>
      <c r="H15287" s="1">
        <v>45519</v>
      </c>
      <c r="I15287" t="s">
        <v>15</v>
      </c>
      <c r="J15287" t="s">
        <v>27</v>
      </c>
      <c r="K15287" s="2">
        <v>985.34</v>
      </c>
      <c r="L15287" t="s">
        <v>34</v>
      </c>
      <c r="M15287">
        <f>YEAR(Table1[[#This Row],[order_date]])</f>
        <v>2024</v>
      </c>
      <c r="N15287">
        <f>MONTH(Table1[[#This Row],[order_date]])</f>
        <v>8</v>
      </c>
      <c r="O15287" s="3">
        <f>Table1[[#This Row],[sales]]-Table1[[#This Row],[profit]]</f>
        <v>3506.3499999999995</v>
      </c>
      <c r="P15287" s="3">
        <f>Table1[[#This Row],[sales]]*Table1[[#This Row],[quantity]]</f>
        <v>31441.829999999998</v>
      </c>
      <c r="Q15287" s="9">
        <f>Table1[[#This Row],[delivery_date]]-Table1[[#This Row],[order_date]]</f>
        <v>6</v>
      </c>
    </row>
    <row r="15288" spans="1:17" x14ac:dyDescent="0.35">
      <c r="A15288" t="s">
        <v>15319</v>
      </c>
      <c r="B15288" t="s">
        <v>19</v>
      </c>
      <c r="C15288" t="s">
        <v>36</v>
      </c>
      <c r="D15288" s="2">
        <v>3392.1</v>
      </c>
      <c r="E15288">
        <v>0.01</v>
      </c>
      <c r="F15288">
        <v>6</v>
      </c>
      <c r="G15288" s="1">
        <v>45343</v>
      </c>
      <c r="H15288" s="1">
        <v>45344</v>
      </c>
      <c r="I15288" t="s">
        <v>21</v>
      </c>
      <c r="J15288" t="s">
        <v>22</v>
      </c>
      <c r="K15288" s="2">
        <v>715.78</v>
      </c>
      <c r="L15288" t="s">
        <v>39</v>
      </c>
      <c r="M15288">
        <f>YEAR(Table1[[#This Row],[order_date]])</f>
        <v>2024</v>
      </c>
      <c r="N15288">
        <f>MONTH(Table1[[#This Row],[order_date]])</f>
        <v>2</v>
      </c>
      <c r="O15288" s="3">
        <f>Table1[[#This Row],[sales]]-Table1[[#This Row],[profit]]</f>
        <v>2676.3199999999997</v>
      </c>
      <c r="P15288" s="3">
        <f>Table1[[#This Row],[sales]]*Table1[[#This Row],[quantity]]</f>
        <v>20352.599999999999</v>
      </c>
      <c r="Q15288" s="9">
        <f>Table1[[#This Row],[delivery_date]]-Table1[[#This Row],[order_date]]</f>
        <v>1</v>
      </c>
    </row>
    <row r="15289" spans="1:17" x14ac:dyDescent="0.35">
      <c r="A15289" t="s">
        <v>15320</v>
      </c>
      <c r="B15289" t="s">
        <v>25</v>
      </c>
      <c r="C15289" t="s">
        <v>33</v>
      </c>
      <c r="D15289" s="2">
        <v>3401.02</v>
      </c>
      <c r="E15289">
        <v>0.2</v>
      </c>
      <c r="F15289">
        <v>4</v>
      </c>
      <c r="G15289" s="1">
        <v>44948</v>
      </c>
      <c r="H15289" s="1">
        <v>44950</v>
      </c>
      <c r="I15289" t="s">
        <v>31</v>
      </c>
      <c r="J15289" t="s">
        <v>22</v>
      </c>
      <c r="K15289" s="2">
        <v>920.89</v>
      </c>
      <c r="L15289" t="s">
        <v>48</v>
      </c>
      <c r="M15289">
        <f>YEAR(Table1[[#This Row],[order_date]])</f>
        <v>2023</v>
      </c>
      <c r="N15289">
        <f>MONTH(Table1[[#This Row],[order_date]])</f>
        <v>1</v>
      </c>
      <c r="O15289" s="3">
        <f>Table1[[#This Row],[sales]]-Table1[[#This Row],[profit]]</f>
        <v>2480.13</v>
      </c>
      <c r="P15289" s="3">
        <f>Table1[[#This Row],[sales]]*Table1[[#This Row],[quantity]]</f>
        <v>13604.08</v>
      </c>
      <c r="Q15289" s="9">
        <f>Table1[[#This Row],[delivery_date]]-Table1[[#This Row],[order_date]]</f>
        <v>2</v>
      </c>
    </row>
    <row r="15290" spans="1:17" x14ac:dyDescent="0.35">
      <c r="A15290" t="s">
        <v>15321</v>
      </c>
      <c r="B15290" t="s">
        <v>25</v>
      </c>
      <c r="C15290" t="s">
        <v>26</v>
      </c>
      <c r="D15290" s="2">
        <v>4050.8</v>
      </c>
      <c r="E15290">
        <v>0.18</v>
      </c>
      <c r="F15290">
        <v>8</v>
      </c>
      <c r="G15290" s="1">
        <v>45182</v>
      </c>
      <c r="H15290" s="1">
        <v>45185</v>
      </c>
      <c r="I15290" t="s">
        <v>21</v>
      </c>
      <c r="J15290" t="s">
        <v>27</v>
      </c>
      <c r="K15290" s="2">
        <v>416.9</v>
      </c>
      <c r="L15290" t="s">
        <v>39</v>
      </c>
      <c r="M15290">
        <f>YEAR(Table1[[#This Row],[order_date]])</f>
        <v>2023</v>
      </c>
      <c r="N15290">
        <f>MONTH(Table1[[#This Row],[order_date]])</f>
        <v>9</v>
      </c>
      <c r="O15290" s="3">
        <f>Table1[[#This Row],[sales]]-Table1[[#This Row],[profit]]</f>
        <v>3633.9</v>
      </c>
      <c r="P15290" s="3">
        <f>Table1[[#This Row],[sales]]*Table1[[#This Row],[quantity]]</f>
        <v>32406.400000000001</v>
      </c>
      <c r="Q15290" s="9">
        <f>Table1[[#This Row],[delivery_date]]-Table1[[#This Row],[order_date]]</f>
        <v>3</v>
      </c>
    </row>
    <row r="15291" spans="1:17" x14ac:dyDescent="0.35">
      <c r="A15291" t="s">
        <v>15322</v>
      </c>
      <c r="B15291" t="s">
        <v>41</v>
      </c>
      <c r="C15291" t="s">
        <v>26</v>
      </c>
      <c r="D15291" s="2">
        <v>3376.53</v>
      </c>
      <c r="E15291">
        <v>0.49</v>
      </c>
      <c r="F15291">
        <v>4</v>
      </c>
      <c r="G15291" s="1">
        <v>45507</v>
      </c>
      <c r="H15291" s="1">
        <v>45508</v>
      </c>
      <c r="I15291" t="s">
        <v>15</v>
      </c>
      <c r="J15291" t="s">
        <v>27</v>
      </c>
      <c r="K15291" s="2">
        <v>682.98</v>
      </c>
      <c r="L15291" t="s">
        <v>48</v>
      </c>
      <c r="M15291">
        <f>YEAR(Table1[[#This Row],[order_date]])</f>
        <v>2024</v>
      </c>
      <c r="N15291">
        <f>MONTH(Table1[[#This Row],[order_date]])</f>
        <v>8</v>
      </c>
      <c r="O15291" s="3">
        <f>Table1[[#This Row],[sales]]-Table1[[#This Row],[profit]]</f>
        <v>2693.55</v>
      </c>
      <c r="P15291" s="3">
        <f>Table1[[#This Row],[sales]]*Table1[[#This Row],[quantity]]</f>
        <v>13506.12</v>
      </c>
      <c r="Q15291" s="9">
        <f>Table1[[#This Row],[delivery_date]]-Table1[[#This Row],[order_date]]</f>
        <v>1</v>
      </c>
    </row>
    <row r="15292" spans="1:17" x14ac:dyDescent="0.35">
      <c r="A15292" t="s">
        <v>15323</v>
      </c>
      <c r="B15292" t="s">
        <v>19</v>
      </c>
      <c r="C15292" t="s">
        <v>14</v>
      </c>
      <c r="D15292" s="2">
        <v>3820.8</v>
      </c>
      <c r="E15292">
        <v>0.2</v>
      </c>
      <c r="F15292">
        <v>6</v>
      </c>
      <c r="G15292" s="1">
        <v>45567</v>
      </c>
      <c r="H15292" s="1">
        <v>45572</v>
      </c>
      <c r="I15292" t="s">
        <v>15</v>
      </c>
      <c r="J15292" t="s">
        <v>22</v>
      </c>
      <c r="K15292" s="2">
        <v>1027.78</v>
      </c>
      <c r="L15292" t="s">
        <v>34</v>
      </c>
      <c r="M15292">
        <f>YEAR(Table1[[#This Row],[order_date]])</f>
        <v>2024</v>
      </c>
      <c r="N15292">
        <f>MONTH(Table1[[#This Row],[order_date]])</f>
        <v>10</v>
      </c>
      <c r="O15292" s="3">
        <f>Table1[[#This Row],[sales]]-Table1[[#This Row],[profit]]</f>
        <v>2793.0200000000004</v>
      </c>
      <c r="P15292" s="3">
        <f>Table1[[#This Row],[sales]]*Table1[[#This Row],[quantity]]</f>
        <v>22924.800000000003</v>
      </c>
      <c r="Q15292" s="9">
        <f>Table1[[#This Row],[delivery_date]]-Table1[[#This Row],[order_date]]</f>
        <v>5</v>
      </c>
    </row>
    <row r="15293" spans="1:17" x14ac:dyDescent="0.35">
      <c r="A15293" t="s">
        <v>15324</v>
      </c>
      <c r="B15293" t="s">
        <v>25</v>
      </c>
      <c r="C15293" t="s">
        <v>36</v>
      </c>
      <c r="D15293" s="2">
        <v>4344.0200000000004</v>
      </c>
      <c r="E15293">
        <v>0.45</v>
      </c>
      <c r="F15293">
        <v>3</v>
      </c>
      <c r="G15293" s="1">
        <v>44961</v>
      </c>
      <c r="H15293" s="1">
        <v>44964</v>
      </c>
      <c r="I15293" t="s">
        <v>31</v>
      </c>
      <c r="J15293" t="s">
        <v>27</v>
      </c>
      <c r="K15293" s="2">
        <v>502.98</v>
      </c>
      <c r="L15293" t="s">
        <v>28</v>
      </c>
      <c r="M15293">
        <f>YEAR(Table1[[#This Row],[order_date]])</f>
        <v>2023</v>
      </c>
      <c r="N15293">
        <f>MONTH(Table1[[#This Row],[order_date]])</f>
        <v>2</v>
      </c>
      <c r="O15293" s="3">
        <f>Table1[[#This Row],[sales]]-Table1[[#This Row],[profit]]</f>
        <v>3841.0400000000004</v>
      </c>
      <c r="P15293" s="3">
        <f>Table1[[#This Row],[sales]]*Table1[[#This Row],[quantity]]</f>
        <v>13032.060000000001</v>
      </c>
      <c r="Q15293" s="9">
        <f>Table1[[#This Row],[delivery_date]]-Table1[[#This Row],[order_date]]</f>
        <v>3</v>
      </c>
    </row>
    <row r="15294" spans="1:17" x14ac:dyDescent="0.35">
      <c r="A15294" t="s">
        <v>15325</v>
      </c>
      <c r="B15294" t="s">
        <v>13</v>
      </c>
      <c r="C15294" t="s">
        <v>26</v>
      </c>
      <c r="D15294" s="2">
        <v>138.76</v>
      </c>
      <c r="E15294">
        <v>0.22</v>
      </c>
      <c r="F15294">
        <v>7</v>
      </c>
      <c r="G15294" s="1">
        <v>45110</v>
      </c>
      <c r="H15294" s="1">
        <v>45112</v>
      </c>
      <c r="I15294" t="s">
        <v>31</v>
      </c>
      <c r="J15294" t="s">
        <v>16</v>
      </c>
      <c r="K15294" s="2">
        <v>14.98</v>
      </c>
      <c r="L15294" t="s">
        <v>48</v>
      </c>
      <c r="M15294">
        <f>YEAR(Table1[[#This Row],[order_date]])</f>
        <v>2023</v>
      </c>
      <c r="N15294">
        <f>MONTH(Table1[[#This Row],[order_date]])</f>
        <v>7</v>
      </c>
      <c r="O15294" s="3">
        <f>Table1[[#This Row],[sales]]-Table1[[#This Row],[profit]]</f>
        <v>123.77999999999999</v>
      </c>
      <c r="P15294" s="3">
        <f>Table1[[#This Row],[sales]]*Table1[[#This Row],[quantity]]</f>
        <v>971.31999999999994</v>
      </c>
      <c r="Q15294" s="9">
        <f>Table1[[#This Row],[delivery_date]]-Table1[[#This Row],[order_date]]</f>
        <v>2</v>
      </c>
    </row>
    <row r="15295" spans="1:17" x14ac:dyDescent="0.35">
      <c r="A15295" t="s">
        <v>15326</v>
      </c>
      <c r="B15295" t="s">
        <v>41</v>
      </c>
      <c r="C15295" t="s">
        <v>33</v>
      </c>
      <c r="D15295" s="2">
        <v>4439.55</v>
      </c>
      <c r="E15295">
        <v>0.27</v>
      </c>
      <c r="F15295">
        <v>6</v>
      </c>
      <c r="G15295" s="1">
        <v>45149</v>
      </c>
      <c r="H15295" s="1">
        <v>45152</v>
      </c>
      <c r="I15295" t="s">
        <v>15</v>
      </c>
      <c r="J15295" t="s">
        <v>27</v>
      </c>
      <c r="K15295" s="2">
        <v>527.30999999999995</v>
      </c>
      <c r="L15295" t="s">
        <v>28</v>
      </c>
      <c r="M15295">
        <f>YEAR(Table1[[#This Row],[order_date]])</f>
        <v>2023</v>
      </c>
      <c r="N15295">
        <f>MONTH(Table1[[#This Row],[order_date]])</f>
        <v>8</v>
      </c>
      <c r="O15295" s="3">
        <f>Table1[[#This Row],[sales]]-Table1[[#This Row],[profit]]</f>
        <v>3912.2400000000002</v>
      </c>
      <c r="P15295" s="3">
        <f>Table1[[#This Row],[sales]]*Table1[[#This Row],[quantity]]</f>
        <v>26637.300000000003</v>
      </c>
      <c r="Q15295" s="9">
        <f>Table1[[#This Row],[delivery_date]]-Table1[[#This Row],[order_date]]</f>
        <v>3</v>
      </c>
    </row>
    <row r="15296" spans="1:17" x14ac:dyDescent="0.35">
      <c r="A15296" t="s">
        <v>15327</v>
      </c>
      <c r="B15296" t="s">
        <v>19</v>
      </c>
      <c r="C15296" t="s">
        <v>36</v>
      </c>
      <c r="D15296" s="2">
        <v>1154.8</v>
      </c>
      <c r="E15296">
        <v>0.18</v>
      </c>
      <c r="F15296">
        <v>7</v>
      </c>
      <c r="G15296" s="1">
        <v>45052</v>
      </c>
      <c r="H15296" s="1">
        <v>45056</v>
      </c>
      <c r="I15296" t="s">
        <v>31</v>
      </c>
      <c r="J15296" t="s">
        <v>16</v>
      </c>
      <c r="K15296" s="2">
        <v>278.06</v>
      </c>
      <c r="L15296" t="s">
        <v>28</v>
      </c>
      <c r="M15296">
        <f>YEAR(Table1[[#This Row],[order_date]])</f>
        <v>2023</v>
      </c>
      <c r="N15296">
        <f>MONTH(Table1[[#This Row],[order_date]])</f>
        <v>5</v>
      </c>
      <c r="O15296" s="3">
        <f>Table1[[#This Row],[sales]]-Table1[[#This Row],[profit]]</f>
        <v>876.74</v>
      </c>
      <c r="P15296" s="3">
        <f>Table1[[#This Row],[sales]]*Table1[[#This Row],[quantity]]</f>
        <v>8083.5999999999995</v>
      </c>
      <c r="Q15296" s="9">
        <f>Table1[[#This Row],[delivery_date]]-Table1[[#This Row],[order_date]]</f>
        <v>4</v>
      </c>
    </row>
    <row r="15297" spans="1:17" x14ac:dyDescent="0.35">
      <c r="A15297" t="s">
        <v>15328</v>
      </c>
      <c r="B15297" t="s">
        <v>25</v>
      </c>
      <c r="C15297" t="s">
        <v>26</v>
      </c>
      <c r="D15297" s="2">
        <v>4569.32</v>
      </c>
      <c r="E15297">
        <v>0.32</v>
      </c>
      <c r="F15297">
        <v>5</v>
      </c>
      <c r="G15297" s="1">
        <v>45569</v>
      </c>
      <c r="H15297" s="1">
        <v>45575</v>
      </c>
      <c r="I15297" t="s">
        <v>31</v>
      </c>
      <c r="J15297" t="s">
        <v>16</v>
      </c>
      <c r="K15297" s="2">
        <v>1152.97</v>
      </c>
      <c r="L15297" t="s">
        <v>39</v>
      </c>
      <c r="M15297">
        <f>YEAR(Table1[[#This Row],[order_date]])</f>
        <v>2024</v>
      </c>
      <c r="N15297">
        <f>MONTH(Table1[[#This Row],[order_date]])</f>
        <v>10</v>
      </c>
      <c r="O15297" s="3">
        <f>Table1[[#This Row],[sales]]-Table1[[#This Row],[profit]]</f>
        <v>3416.3499999999995</v>
      </c>
      <c r="P15297" s="3">
        <f>Table1[[#This Row],[sales]]*Table1[[#This Row],[quantity]]</f>
        <v>22846.6</v>
      </c>
      <c r="Q15297" s="9">
        <f>Table1[[#This Row],[delivery_date]]-Table1[[#This Row],[order_date]]</f>
        <v>6</v>
      </c>
    </row>
    <row r="15298" spans="1:17" x14ac:dyDescent="0.35">
      <c r="A15298" t="s">
        <v>15329</v>
      </c>
      <c r="B15298" t="s">
        <v>25</v>
      </c>
      <c r="C15298" t="s">
        <v>33</v>
      </c>
      <c r="D15298" s="2">
        <v>1404.3</v>
      </c>
      <c r="E15298">
        <v>0.37</v>
      </c>
      <c r="F15298">
        <v>5</v>
      </c>
      <c r="G15298" s="1">
        <v>45125</v>
      </c>
      <c r="H15298" s="1">
        <v>45132</v>
      </c>
      <c r="I15298" t="s">
        <v>21</v>
      </c>
      <c r="J15298" t="s">
        <v>27</v>
      </c>
      <c r="K15298" s="2">
        <v>82.33</v>
      </c>
      <c r="L15298" t="s">
        <v>39</v>
      </c>
      <c r="M15298">
        <f>YEAR(Table1[[#This Row],[order_date]])</f>
        <v>2023</v>
      </c>
      <c r="N15298">
        <f>MONTH(Table1[[#This Row],[order_date]])</f>
        <v>7</v>
      </c>
      <c r="O15298" s="3">
        <f>Table1[[#This Row],[sales]]-Table1[[#This Row],[profit]]</f>
        <v>1321.97</v>
      </c>
      <c r="P15298" s="3">
        <f>Table1[[#This Row],[sales]]*Table1[[#This Row],[quantity]]</f>
        <v>7021.5</v>
      </c>
      <c r="Q15298" s="9">
        <f>Table1[[#This Row],[delivery_date]]-Table1[[#This Row],[order_date]]</f>
        <v>7</v>
      </c>
    </row>
    <row r="15299" spans="1:17" x14ac:dyDescent="0.35">
      <c r="A15299" t="s">
        <v>15330</v>
      </c>
      <c r="B15299" t="s">
        <v>19</v>
      </c>
      <c r="C15299" t="s">
        <v>14</v>
      </c>
      <c r="D15299" s="2">
        <v>2330.67</v>
      </c>
      <c r="E15299">
        <v>0.4</v>
      </c>
      <c r="F15299">
        <v>2</v>
      </c>
      <c r="G15299" s="1">
        <v>45055</v>
      </c>
      <c r="H15299" s="1">
        <v>45058</v>
      </c>
      <c r="I15299" t="s">
        <v>21</v>
      </c>
      <c r="J15299" t="s">
        <v>16</v>
      </c>
      <c r="K15299" s="2">
        <v>299.63</v>
      </c>
      <c r="L15299" t="s">
        <v>48</v>
      </c>
      <c r="M15299">
        <f>YEAR(Table1[[#This Row],[order_date]])</f>
        <v>2023</v>
      </c>
      <c r="N15299">
        <f>MONTH(Table1[[#This Row],[order_date]])</f>
        <v>5</v>
      </c>
      <c r="O15299" s="3">
        <f>Table1[[#This Row],[sales]]-Table1[[#This Row],[profit]]</f>
        <v>2031.04</v>
      </c>
      <c r="P15299" s="3">
        <f>Table1[[#This Row],[sales]]*Table1[[#This Row],[quantity]]</f>
        <v>4661.34</v>
      </c>
      <c r="Q15299" s="9">
        <f>Table1[[#This Row],[delivery_date]]-Table1[[#This Row],[order_date]]</f>
        <v>3</v>
      </c>
    </row>
    <row r="15300" spans="1:17" x14ac:dyDescent="0.35">
      <c r="A15300" t="s">
        <v>15331</v>
      </c>
      <c r="B15300" t="s">
        <v>41</v>
      </c>
      <c r="C15300" t="s">
        <v>14</v>
      </c>
      <c r="D15300" s="2">
        <v>4676.03</v>
      </c>
      <c r="E15300">
        <v>0.35</v>
      </c>
      <c r="F15300">
        <v>6</v>
      </c>
      <c r="G15300" s="1">
        <v>45496</v>
      </c>
      <c r="H15300" s="1">
        <v>45503</v>
      </c>
      <c r="I15300" t="s">
        <v>15</v>
      </c>
      <c r="J15300" t="s">
        <v>22</v>
      </c>
      <c r="K15300" s="2">
        <v>382.02</v>
      </c>
      <c r="L15300" t="s">
        <v>28</v>
      </c>
      <c r="M15300">
        <f>YEAR(Table1[[#This Row],[order_date]])</f>
        <v>2024</v>
      </c>
      <c r="N15300">
        <f>MONTH(Table1[[#This Row],[order_date]])</f>
        <v>7</v>
      </c>
      <c r="O15300" s="3">
        <f>Table1[[#This Row],[sales]]-Table1[[#This Row],[profit]]</f>
        <v>4294.01</v>
      </c>
      <c r="P15300" s="3">
        <f>Table1[[#This Row],[sales]]*Table1[[#This Row],[quantity]]</f>
        <v>28056.18</v>
      </c>
      <c r="Q15300" s="9">
        <f>Table1[[#This Row],[delivery_date]]-Table1[[#This Row],[order_date]]</f>
        <v>7</v>
      </c>
    </row>
    <row r="15301" spans="1:17" x14ac:dyDescent="0.35">
      <c r="A15301" t="s">
        <v>15332</v>
      </c>
      <c r="B15301" t="s">
        <v>19</v>
      </c>
      <c r="C15301" t="s">
        <v>33</v>
      </c>
      <c r="D15301" s="2">
        <v>637.76</v>
      </c>
      <c r="E15301">
        <v>0.16</v>
      </c>
      <c r="F15301">
        <v>1</v>
      </c>
      <c r="G15301" s="1">
        <v>45155</v>
      </c>
      <c r="H15301" s="1">
        <v>45161</v>
      </c>
      <c r="I15301" t="s">
        <v>31</v>
      </c>
      <c r="J15301" t="s">
        <v>22</v>
      </c>
      <c r="K15301" s="2">
        <v>56.38</v>
      </c>
      <c r="L15301" t="s">
        <v>34</v>
      </c>
      <c r="M15301">
        <f>YEAR(Table1[[#This Row],[order_date]])</f>
        <v>2023</v>
      </c>
      <c r="N15301">
        <f>MONTH(Table1[[#This Row],[order_date]])</f>
        <v>8</v>
      </c>
      <c r="O15301" s="3">
        <f>Table1[[#This Row],[sales]]-Table1[[#This Row],[profit]]</f>
        <v>581.38</v>
      </c>
      <c r="P15301" s="3">
        <f>Table1[[#This Row],[sales]]*Table1[[#This Row],[quantity]]</f>
        <v>637.76</v>
      </c>
      <c r="Q15301" s="9">
        <f>Table1[[#This Row],[delivery_date]]-Table1[[#This Row],[order_date]]</f>
        <v>6</v>
      </c>
    </row>
    <row r="15302" spans="1:17" x14ac:dyDescent="0.35">
      <c r="A15302" t="s">
        <v>15333</v>
      </c>
      <c r="B15302" t="s">
        <v>19</v>
      </c>
      <c r="C15302" t="s">
        <v>36</v>
      </c>
      <c r="D15302" s="2">
        <v>3751.89</v>
      </c>
      <c r="E15302">
        <v>0.17</v>
      </c>
      <c r="F15302">
        <v>7</v>
      </c>
      <c r="G15302" s="1">
        <v>45148</v>
      </c>
      <c r="H15302" s="1">
        <v>45150</v>
      </c>
      <c r="I15302" t="s">
        <v>31</v>
      </c>
      <c r="J15302" t="s">
        <v>22</v>
      </c>
      <c r="K15302" s="2">
        <v>952.92</v>
      </c>
      <c r="L15302" t="s">
        <v>23</v>
      </c>
      <c r="M15302">
        <f>YEAR(Table1[[#This Row],[order_date]])</f>
        <v>2023</v>
      </c>
      <c r="N15302">
        <f>MONTH(Table1[[#This Row],[order_date]])</f>
        <v>8</v>
      </c>
      <c r="O15302" s="3">
        <f>Table1[[#This Row],[sales]]-Table1[[#This Row],[profit]]</f>
        <v>2798.97</v>
      </c>
      <c r="P15302" s="3">
        <f>Table1[[#This Row],[sales]]*Table1[[#This Row],[quantity]]</f>
        <v>26263.23</v>
      </c>
      <c r="Q15302" s="9">
        <f>Table1[[#This Row],[delivery_date]]-Table1[[#This Row],[order_date]]</f>
        <v>2</v>
      </c>
    </row>
    <row r="15303" spans="1:17" x14ac:dyDescent="0.35">
      <c r="A15303" t="s">
        <v>15334</v>
      </c>
      <c r="B15303" t="s">
        <v>41</v>
      </c>
      <c r="C15303" t="s">
        <v>33</v>
      </c>
      <c r="D15303" s="2">
        <v>2023</v>
      </c>
      <c r="E15303">
        <v>0.17</v>
      </c>
      <c r="F15303">
        <v>3</v>
      </c>
      <c r="G15303" s="1">
        <v>45523</v>
      </c>
      <c r="H15303" s="1">
        <v>45527</v>
      </c>
      <c r="I15303" t="s">
        <v>21</v>
      </c>
      <c r="J15303" t="s">
        <v>22</v>
      </c>
      <c r="K15303" s="2">
        <v>588.64</v>
      </c>
      <c r="L15303" t="s">
        <v>39</v>
      </c>
      <c r="M15303">
        <f>YEAR(Table1[[#This Row],[order_date]])</f>
        <v>2024</v>
      </c>
      <c r="N15303">
        <f>MONTH(Table1[[#This Row],[order_date]])</f>
        <v>8</v>
      </c>
      <c r="O15303" s="3">
        <f>Table1[[#This Row],[sales]]-Table1[[#This Row],[profit]]</f>
        <v>1434.3600000000001</v>
      </c>
      <c r="P15303" s="3">
        <f>Table1[[#This Row],[sales]]*Table1[[#This Row],[quantity]]</f>
        <v>6069</v>
      </c>
      <c r="Q15303" s="9">
        <f>Table1[[#This Row],[delivery_date]]-Table1[[#This Row],[order_date]]</f>
        <v>4</v>
      </c>
    </row>
    <row r="15304" spans="1:17" x14ac:dyDescent="0.35">
      <c r="A15304" t="s">
        <v>15335</v>
      </c>
      <c r="B15304" t="s">
        <v>25</v>
      </c>
      <c r="C15304" t="s">
        <v>33</v>
      </c>
      <c r="D15304" s="2">
        <v>218.09</v>
      </c>
      <c r="E15304">
        <v>0.02</v>
      </c>
      <c r="F15304">
        <v>2</v>
      </c>
      <c r="G15304" s="1">
        <v>45374</v>
      </c>
      <c r="H15304" s="1">
        <v>45380</v>
      </c>
      <c r="I15304" t="s">
        <v>31</v>
      </c>
      <c r="J15304" t="s">
        <v>22</v>
      </c>
      <c r="K15304" s="2">
        <v>33.46</v>
      </c>
      <c r="L15304" t="s">
        <v>17</v>
      </c>
      <c r="M15304">
        <f>YEAR(Table1[[#This Row],[order_date]])</f>
        <v>2024</v>
      </c>
      <c r="N15304">
        <f>MONTH(Table1[[#This Row],[order_date]])</f>
        <v>3</v>
      </c>
      <c r="O15304" s="3">
        <f>Table1[[#This Row],[sales]]-Table1[[#This Row],[profit]]</f>
        <v>184.63</v>
      </c>
      <c r="P15304" s="3">
        <f>Table1[[#This Row],[sales]]*Table1[[#This Row],[quantity]]</f>
        <v>436.18</v>
      </c>
      <c r="Q15304" s="9">
        <f>Table1[[#This Row],[delivery_date]]-Table1[[#This Row],[order_date]]</f>
        <v>6</v>
      </c>
    </row>
    <row r="15305" spans="1:17" x14ac:dyDescent="0.35">
      <c r="A15305" t="s">
        <v>15336</v>
      </c>
      <c r="B15305" t="s">
        <v>13</v>
      </c>
      <c r="C15305" t="s">
        <v>14</v>
      </c>
      <c r="D15305" s="2">
        <v>4701.75</v>
      </c>
      <c r="E15305">
        <v>0.47</v>
      </c>
      <c r="F15305">
        <v>7</v>
      </c>
      <c r="G15305" s="1">
        <v>45390</v>
      </c>
      <c r="H15305" s="1">
        <v>45395</v>
      </c>
      <c r="I15305" t="s">
        <v>21</v>
      </c>
      <c r="J15305" t="s">
        <v>27</v>
      </c>
      <c r="K15305" s="2">
        <v>1375.36</v>
      </c>
      <c r="L15305" t="s">
        <v>34</v>
      </c>
      <c r="M15305">
        <f>YEAR(Table1[[#This Row],[order_date]])</f>
        <v>2024</v>
      </c>
      <c r="N15305">
        <f>MONTH(Table1[[#This Row],[order_date]])</f>
        <v>4</v>
      </c>
      <c r="O15305" s="3">
        <f>Table1[[#This Row],[sales]]-Table1[[#This Row],[profit]]</f>
        <v>3326.3900000000003</v>
      </c>
      <c r="P15305" s="3">
        <f>Table1[[#This Row],[sales]]*Table1[[#This Row],[quantity]]</f>
        <v>32912.25</v>
      </c>
      <c r="Q15305" s="9">
        <f>Table1[[#This Row],[delivery_date]]-Table1[[#This Row],[order_date]]</f>
        <v>5</v>
      </c>
    </row>
    <row r="15306" spans="1:17" x14ac:dyDescent="0.35">
      <c r="A15306" t="s">
        <v>15337</v>
      </c>
      <c r="B15306" t="s">
        <v>41</v>
      </c>
      <c r="C15306" t="s">
        <v>14</v>
      </c>
      <c r="D15306" s="2">
        <v>677.36</v>
      </c>
      <c r="E15306">
        <v>0.1</v>
      </c>
      <c r="F15306">
        <v>9</v>
      </c>
      <c r="G15306" s="1">
        <v>45186</v>
      </c>
      <c r="H15306" s="1">
        <v>45191</v>
      </c>
      <c r="I15306" t="s">
        <v>15</v>
      </c>
      <c r="J15306" t="s">
        <v>22</v>
      </c>
      <c r="K15306" s="2">
        <v>97.84</v>
      </c>
      <c r="L15306" t="s">
        <v>34</v>
      </c>
      <c r="M15306">
        <f>YEAR(Table1[[#This Row],[order_date]])</f>
        <v>2023</v>
      </c>
      <c r="N15306">
        <f>MONTH(Table1[[#This Row],[order_date]])</f>
        <v>9</v>
      </c>
      <c r="O15306" s="3">
        <f>Table1[[#This Row],[sales]]-Table1[[#This Row],[profit]]</f>
        <v>579.52</v>
      </c>
      <c r="P15306" s="3">
        <f>Table1[[#This Row],[sales]]*Table1[[#This Row],[quantity]]</f>
        <v>6096.24</v>
      </c>
      <c r="Q15306" s="9">
        <f>Table1[[#This Row],[delivery_date]]-Table1[[#This Row],[order_date]]</f>
        <v>5</v>
      </c>
    </row>
    <row r="15307" spans="1:17" x14ac:dyDescent="0.35">
      <c r="A15307" t="s">
        <v>15338</v>
      </c>
      <c r="B15307" t="s">
        <v>13</v>
      </c>
      <c r="C15307" t="s">
        <v>14</v>
      </c>
      <c r="D15307" s="2">
        <v>3893.29</v>
      </c>
      <c r="E15307">
        <v>0.08</v>
      </c>
      <c r="F15307">
        <v>1</v>
      </c>
      <c r="G15307" s="1">
        <v>45433</v>
      </c>
      <c r="H15307" s="1">
        <v>45439</v>
      </c>
      <c r="I15307" t="s">
        <v>15</v>
      </c>
      <c r="J15307" t="s">
        <v>27</v>
      </c>
      <c r="K15307" s="2">
        <v>891.71</v>
      </c>
      <c r="L15307" t="s">
        <v>48</v>
      </c>
      <c r="M15307">
        <f>YEAR(Table1[[#This Row],[order_date]])</f>
        <v>2024</v>
      </c>
      <c r="N15307">
        <f>MONTH(Table1[[#This Row],[order_date]])</f>
        <v>5</v>
      </c>
      <c r="O15307" s="3">
        <f>Table1[[#This Row],[sales]]-Table1[[#This Row],[profit]]</f>
        <v>3001.58</v>
      </c>
      <c r="P15307" s="3">
        <f>Table1[[#This Row],[sales]]*Table1[[#This Row],[quantity]]</f>
        <v>3893.29</v>
      </c>
      <c r="Q15307" s="9">
        <f>Table1[[#This Row],[delivery_date]]-Table1[[#This Row],[order_date]]</f>
        <v>6</v>
      </c>
    </row>
    <row r="15308" spans="1:17" x14ac:dyDescent="0.35">
      <c r="A15308" t="s">
        <v>15339</v>
      </c>
      <c r="B15308" t="s">
        <v>25</v>
      </c>
      <c r="C15308" t="s">
        <v>26</v>
      </c>
      <c r="D15308" s="2">
        <v>1982.92</v>
      </c>
      <c r="E15308">
        <v>0.28000000000000003</v>
      </c>
      <c r="F15308">
        <v>6</v>
      </c>
      <c r="G15308" s="1">
        <v>44943</v>
      </c>
      <c r="H15308" s="1">
        <v>44949</v>
      </c>
      <c r="I15308" t="s">
        <v>15</v>
      </c>
      <c r="J15308" t="s">
        <v>22</v>
      </c>
      <c r="K15308" s="2">
        <v>277.12</v>
      </c>
      <c r="L15308" t="s">
        <v>23</v>
      </c>
      <c r="M15308">
        <f>YEAR(Table1[[#This Row],[order_date]])</f>
        <v>2023</v>
      </c>
      <c r="N15308">
        <f>MONTH(Table1[[#This Row],[order_date]])</f>
        <v>1</v>
      </c>
      <c r="O15308" s="3">
        <f>Table1[[#This Row],[sales]]-Table1[[#This Row],[profit]]</f>
        <v>1705.8000000000002</v>
      </c>
      <c r="P15308" s="3">
        <f>Table1[[#This Row],[sales]]*Table1[[#This Row],[quantity]]</f>
        <v>11897.52</v>
      </c>
      <c r="Q15308" s="9">
        <f>Table1[[#This Row],[delivery_date]]-Table1[[#This Row],[order_date]]</f>
        <v>6</v>
      </c>
    </row>
    <row r="15309" spans="1:17" x14ac:dyDescent="0.35">
      <c r="A15309" t="s">
        <v>15340</v>
      </c>
      <c r="B15309" t="s">
        <v>19</v>
      </c>
      <c r="C15309" t="s">
        <v>26</v>
      </c>
      <c r="D15309" s="2">
        <v>4071.86</v>
      </c>
      <c r="E15309">
        <v>0.02</v>
      </c>
      <c r="F15309">
        <v>8</v>
      </c>
      <c r="G15309" s="1">
        <v>45515</v>
      </c>
      <c r="H15309" s="1">
        <v>45516</v>
      </c>
      <c r="I15309" t="s">
        <v>15</v>
      </c>
      <c r="J15309" t="s">
        <v>22</v>
      </c>
      <c r="K15309" s="2">
        <v>529.32000000000005</v>
      </c>
      <c r="L15309" t="s">
        <v>17</v>
      </c>
      <c r="M15309">
        <f>YEAR(Table1[[#This Row],[order_date]])</f>
        <v>2024</v>
      </c>
      <c r="N15309">
        <f>MONTH(Table1[[#This Row],[order_date]])</f>
        <v>8</v>
      </c>
      <c r="O15309" s="3">
        <f>Table1[[#This Row],[sales]]-Table1[[#This Row],[profit]]</f>
        <v>3542.54</v>
      </c>
      <c r="P15309" s="3">
        <f>Table1[[#This Row],[sales]]*Table1[[#This Row],[quantity]]</f>
        <v>32574.880000000001</v>
      </c>
      <c r="Q15309" s="9">
        <f>Table1[[#This Row],[delivery_date]]-Table1[[#This Row],[order_date]]</f>
        <v>1</v>
      </c>
    </row>
    <row r="15310" spans="1:17" x14ac:dyDescent="0.35">
      <c r="A15310" t="s">
        <v>15341</v>
      </c>
      <c r="B15310" t="s">
        <v>13</v>
      </c>
      <c r="C15310" t="s">
        <v>20</v>
      </c>
      <c r="D15310" s="2">
        <v>3776.41</v>
      </c>
      <c r="E15310">
        <v>0.42</v>
      </c>
      <c r="F15310">
        <v>2</v>
      </c>
      <c r="G15310" s="1">
        <v>45281</v>
      </c>
      <c r="H15310" s="1">
        <v>45284</v>
      </c>
      <c r="I15310" t="s">
        <v>15</v>
      </c>
      <c r="J15310" t="s">
        <v>16</v>
      </c>
      <c r="K15310" s="2">
        <v>743.52</v>
      </c>
      <c r="L15310" t="s">
        <v>17</v>
      </c>
      <c r="M15310">
        <f>YEAR(Table1[[#This Row],[order_date]])</f>
        <v>2023</v>
      </c>
      <c r="N15310">
        <f>MONTH(Table1[[#This Row],[order_date]])</f>
        <v>12</v>
      </c>
      <c r="O15310" s="3">
        <f>Table1[[#This Row],[sales]]-Table1[[#This Row],[profit]]</f>
        <v>3032.89</v>
      </c>
      <c r="P15310" s="3">
        <f>Table1[[#This Row],[sales]]*Table1[[#This Row],[quantity]]</f>
        <v>7552.82</v>
      </c>
      <c r="Q15310" s="9">
        <f>Table1[[#This Row],[delivery_date]]-Table1[[#This Row],[order_date]]</f>
        <v>3</v>
      </c>
    </row>
    <row r="15311" spans="1:17" x14ac:dyDescent="0.35">
      <c r="A15311" t="s">
        <v>15342</v>
      </c>
      <c r="B15311" t="s">
        <v>25</v>
      </c>
      <c r="C15311" t="s">
        <v>26</v>
      </c>
      <c r="D15311" s="2">
        <v>3202.77</v>
      </c>
      <c r="E15311">
        <v>0.44</v>
      </c>
      <c r="F15311">
        <v>5</v>
      </c>
      <c r="G15311" s="1">
        <v>45344</v>
      </c>
      <c r="H15311" s="1">
        <v>45351</v>
      </c>
      <c r="I15311" t="s">
        <v>31</v>
      </c>
      <c r="J15311" t="s">
        <v>16</v>
      </c>
      <c r="K15311" s="2">
        <v>856.36</v>
      </c>
      <c r="L15311" t="s">
        <v>23</v>
      </c>
      <c r="M15311">
        <f>YEAR(Table1[[#This Row],[order_date]])</f>
        <v>2024</v>
      </c>
      <c r="N15311">
        <f>MONTH(Table1[[#This Row],[order_date]])</f>
        <v>2</v>
      </c>
      <c r="O15311" s="3">
        <f>Table1[[#This Row],[sales]]-Table1[[#This Row],[profit]]</f>
        <v>2346.41</v>
      </c>
      <c r="P15311" s="3">
        <f>Table1[[#This Row],[sales]]*Table1[[#This Row],[quantity]]</f>
        <v>16013.85</v>
      </c>
      <c r="Q15311" s="9">
        <f>Table1[[#This Row],[delivery_date]]-Table1[[#This Row],[order_date]]</f>
        <v>7</v>
      </c>
    </row>
    <row r="15312" spans="1:17" x14ac:dyDescent="0.35">
      <c r="A15312" t="s">
        <v>15343</v>
      </c>
      <c r="B15312" t="s">
        <v>25</v>
      </c>
      <c r="C15312" t="s">
        <v>36</v>
      </c>
      <c r="D15312" s="2">
        <v>4702.1899999999996</v>
      </c>
      <c r="E15312">
        <v>0.2</v>
      </c>
      <c r="F15312">
        <v>4</v>
      </c>
      <c r="G15312" s="1">
        <v>45366</v>
      </c>
      <c r="H15312" s="1">
        <v>45372</v>
      </c>
      <c r="I15312" t="s">
        <v>31</v>
      </c>
      <c r="J15312" t="s">
        <v>22</v>
      </c>
      <c r="K15312" s="2">
        <v>932.55</v>
      </c>
      <c r="L15312" t="s">
        <v>17</v>
      </c>
      <c r="M15312">
        <f>YEAR(Table1[[#This Row],[order_date]])</f>
        <v>2024</v>
      </c>
      <c r="N15312">
        <f>MONTH(Table1[[#This Row],[order_date]])</f>
        <v>3</v>
      </c>
      <c r="O15312" s="3">
        <f>Table1[[#This Row],[sales]]-Table1[[#This Row],[profit]]</f>
        <v>3769.6399999999994</v>
      </c>
      <c r="P15312" s="3">
        <f>Table1[[#This Row],[sales]]*Table1[[#This Row],[quantity]]</f>
        <v>18808.759999999998</v>
      </c>
      <c r="Q15312" s="9">
        <f>Table1[[#This Row],[delivery_date]]-Table1[[#This Row],[order_date]]</f>
        <v>6</v>
      </c>
    </row>
    <row r="15313" spans="1:17" x14ac:dyDescent="0.35">
      <c r="A15313" t="s">
        <v>15344</v>
      </c>
      <c r="B15313" t="s">
        <v>19</v>
      </c>
      <c r="C15313" t="s">
        <v>36</v>
      </c>
      <c r="D15313" s="2">
        <v>584.73</v>
      </c>
      <c r="E15313">
        <v>0.49</v>
      </c>
      <c r="F15313">
        <v>3</v>
      </c>
      <c r="G15313" s="1">
        <v>45449</v>
      </c>
      <c r="H15313" s="1">
        <v>45456</v>
      </c>
      <c r="I15313" t="s">
        <v>31</v>
      </c>
      <c r="J15313" t="s">
        <v>16</v>
      </c>
      <c r="K15313" s="2">
        <v>112.57</v>
      </c>
      <c r="L15313" t="s">
        <v>39</v>
      </c>
      <c r="M15313">
        <f>YEAR(Table1[[#This Row],[order_date]])</f>
        <v>2024</v>
      </c>
      <c r="N15313">
        <f>MONTH(Table1[[#This Row],[order_date]])</f>
        <v>6</v>
      </c>
      <c r="O15313" s="3">
        <f>Table1[[#This Row],[sales]]-Table1[[#This Row],[profit]]</f>
        <v>472.16</v>
      </c>
      <c r="P15313" s="3">
        <f>Table1[[#This Row],[sales]]*Table1[[#This Row],[quantity]]</f>
        <v>1754.19</v>
      </c>
      <c r="Q15313" s="9">
        <f>Table1[[#This Row],[delivery_date]]-Table1[[#This Row],[order_date]]</f>
        <v>7</v>
      </c>
    </row>
    <row r="15314" spans="1:17" x14ac:dyDescent="0.35">
      <c r="A15314" t="s">
        <v>15345</v>
      </c>
      <c r="B15314" t="s">
        <v>19</v>
      </c>
      <c r="C15314" t="s">
        <v>14</v>
      </c>
      <c r="D15314" s="2">
        <v>4013.04</v>
      </c>
      <c r="E15314">
        <v>0.16</v>
      </c>
      <c r="F15314">
        <v>8</v>
      </c>
      <c r="G15314" s="1">
        <v>45222</v>
      </c>
      <c r="H15314" s="1">
        <v>45224</v>
      </c>
      <c r="I15314" t="s">
        <v>21</v>
      </c>
      <c r="J15314" t="s">
        <v>16</v>
      </c>
      <c r="K15314" s="2">
        <v>706.71</v>
      </c>
      <c r="L15314" t="s">
        <v>17</v>
      </c>
      <c r="M15314">
        <f>YEAR(Table1[[#This Row],[order_date]])</f>
        <v>2023</v>
      </c>
      <c r="N15314">
        <f>MONTH(Table1[[#This Row],[order_date]])</f>
        <v>10</v>
      </c>
      <c r="O15314" s="3">
        <f>Table1[[#This Row],[sales]]-Table1[[#This Row],[profit]]</f>
        <v>3306.33</v>
      </c>
      <c r="P15314" s="3">
        <f>Table1[[#This Row],[sales]]*Table1[[#This Row],[quantity]]</f>
        <v>32104.32</v>
      </c>
      <c r="Q15314" s="9">
        <f>Table1[[#This Row],[delivery_date]]-Table1[[#This Row],[order_date]]</f>
        <v>2</v>
      </c>
    </row>
    <row r="15315" spans="1:17" x14ac:dyDescent="0.35">
      <c r="A15315" t="s">
        <v>15346</v>
      </c>
      <c r="B15315" t="s">
        <v>25</v>
      </c>
      <c r="C15315" t="s">
        <v>33</v>
      </c>
      <c r="D15315" s="2">
        <v>3386.85</v>
      </c>
      <c r="E15315">
        <v>0.13</v>
      </c>
      <c r="F15315">
        <v>2</v>
      </c>
      <c r="G15315" s="1">
        <v>45579</v>
      </c>
      <c r="H15315" s="1">
        <v>45584</v>
      </c>
      <c r="I15315" t="s">
        <v>31</v>
      </c>
      <c r="J15315" t="s">
        <v>27</v>
      </c>
      <c r="K15315" s="2">
        <v>972.48</v>
      </c>
      <c r="L15315" t="s">
        <v>34</v>
      </c>
      <c r="M15315">
        <f>YEAR(Table1[[#This Row],[order_date]])</f>
        <v>2024</v>
      </c>
      <c r="N15315">
        <f>MONTH(Table1[[#This Row],[order_date]])</f>
        <v>10</v>
      </c>
      <c r="O15315" s="3">
        <f>Table1[[#This Row],[sales]]-Table1[[#This Row],[profit]]</f>
        <v>2414.37</v>
      </c>
      <c r="P15315" s="3">
        <f>Table1[[#This Row],[sales]]*Table1[[#This Row],[quantity]]</f>
        <v>6773.7</v>
      </c>
      <c r="Q15315" s="9">
        <f>Table1[[#This Row],[delivery_date]]-Table1[[#This Row],[order_date]]</f>
        <v>5</v>
      </c>
    </row>
    <row r="15316" spans="1:17" x14ac:dyDescent="0.35">
      <c r="A15316" t="s">
        <v>15347</v>
      </c>
      <c r="B15316" t="s">
        <v>25</v>
      </c>
      <c r="C15316" t="s">
        <v>14</v>
      </c>
      <c r="D15316" s="2">
        <v>1642.13</v>
      </c>
      <c r="E15316">
        <v>0.49</v>
      </c>
      <c r="F15316">
        <v>1</v>
      </c>
      <c r="G15316" s="1">
        <v>45590</v>
      </c>
      <c r="H15316" s="1">
        <v>45596</v>
      </c>
      <c r="I15316" t="s">
        <v>21</v>
      </c>
      <c r="J15316" t="s">
        <v>22</v>
      </c>
      <c r="K15316" s="2">
        <v>416.55</v>
      </c>
      <c r="L15316" t="s">
        <v>23</v>
      </c>
      <c r="M15316">
        <f>YEAR(Table1[[#This Row],[order_date]])</f>
        <v>2024</v>
      </c>
      <c r="N15316">
        <f>MONTH(Table1[[#This Row],[order_date]])</f>
        <v>10</v>
      </c>
      <c r="O15316" s="3">
        <f>Table1[[#This Row],[sales]]-Table1[[#This Row],[profit]]</f>
        <v>1225.5800000000002</v>
      </c>
      <c r="P15316" s="3">
        <f>Table1[[#This Row],[sales]]*Table1[[#This Row],[quantity]]</f>
        <v>1642.13</v>
      </c>
      <c r="Q15316" s="9">
        <f>Table1[[#This Row],[delivery_date]]-Table1[[#This Row],[order_date]]</f>
        <v>6</v>
      </c>
    </row>
    <row r="15317" spans="1:17" x14ac:dyDescent="0.35">
      <c r="A15317" t="s">
        <v>15348</v>
      </c>
      <c r="B15317" t="s">
        <v>13</v>
      </c>
      <c r="C15317" t="s">
        <v>33</v>
      </c>
      <c r="D15317" s="2">
        <v>2775.26</v>
      </c>
      <c r="E15317">
        <v>0.13</v>
      </c>
      <c r="F15317">
        <v>1</v>
      </c>
      <c r="G15317" s="1">
        <v>45026</v>
      </c>
      <c r="H15317" s="1">
        <v>45031</v>
      </c>
      <c r="I15317" t="s">
        <v>31</v>
      </c>
      <c r="J15317" t="s">
        <v>27</v>
      </c>
      <c r="K15317" s="2">
        <v>421</v>
      </c>
      <c r="L15317" t="s">
        <v>48</v>
      </c>
      <c r="M15317">
        <f>YEAR(Table1[[#This Row],[order_date]])</f>
        <v>2023</v>
      </c>
      <c r="N15317">
        <f>MONTH(Table1[[#This Row],[order_date]])</f>
        <v>4</v>
      </c>
      <c r="O15317" s="3">
        <f>Table1[[#This Row],[sales]]-Table1[[#This Row],[profit]]</f>
        <v>2354.2600000000002</v>
      </c>
      <c r="P15317" s="3">
        <f>Table1[[#This Row],[sales]]*Table1[[#This Row],[quantity]]</f>
        <v>2775.26</v>
      </c>
      <c r="Q15317" s="9">
        <f>Table1[[#This Row],[delivery_date]]-Table1[[#This Row],[order_date]]</f>
        <v>5</v>
      </c>
    </row>
    <row r="15318" spans="1:17" x14ac:dyDescent="0.35">
      <c r="A15318" t="s">
        <v>15349</v>
      </c>
      <c r="B15318" t="s">
        <v>25</v>
      </c>
      <c r="C15318" t="s">
        <v>14</v>
      </c>
      <c r="D15318" s="2">
        <v>3258.68</v>
      </c>
      <c r="E15318">
        <v>0.22</v>
      </c>
      <c r="F15318">
        <v>5</v>
      </c>
      <c r="G15318" s="1">
        <v>45216</v>
      </c>
      <c r="H15318" s="1">
        <v>45219</v>
      </c>
      <c r="I15318" t="s">
        <v>15</v>
      </c>
      <c r="J15318" t="s">
        <v>16</v>
      </c>
      <c r="K15318" s="2">
        <v>834.41</v>
      </c>
      <c r="L15318" t="s">
        <v>39</v>
      </c>
      <c r="M15318">
        <f>YEAR(Table1[[#This Row],[order_date]])</f>
        <v>2023</v>
      </c>
      <c r="N15318">
        <f>MONTH(Table1[[#This Row],[order_date]])</f>
        <v>10</v>
      </c>
      <c r="O15318" s="3">
        <f>Table1[[#This Row],[sales]]-Table1[[#This Row],[profit]]</f>
        <v>2424.27</v>
      </c>
      <c r="P15318" s="3">
        <f>Table1[[#This Row],[sales]]*Table1[[#This Row],[quantity]]</f>
        <v>16293.4</v>
      </c>
      <c r="Q15318" s="9">
        <f>Table1[[#This Row],[delivery_date]]-Table1[[#This Row],[order_date]]</f>
        <v>3</v>
      </c>
    </row>
    <row r="15319" spans="1:17" x14ac:dyDescent="0.35">
      <c r="A15319" t="s">
        <v>15350</v>
      </c>
      <c r="B15319" t="s">
        <v>25</v>
      </c>
      <c r="C15319" t="s">
        <v>14</v>
      </c>
      <c r="D15319" s="2">
        <v>3707.73</v>
      </c>
      <c r="E15319">
        <v>0.31</v>
      </c>
      <c r="F15319">
        <v>9</v>
      </c>
      <c r="G15319" s="1">
        <v>45062</v>
      </c>
      <c r="H15319" s="1">
        <v>45064</v>
      </c>
      <c r="I15319" t="s">
        <v>21</v>
      </c>
      <c r="J15319" t="s">
        <v>16</v>
      </c>
      <c r="K15319" s="2">
        <v>285.95</v>
      </c>
      <c r="L15319" t="s">
        <v>28</v>
      </c>
      <c r="M15319">
        <f>YEAR(Table1[[#This Row],[order_date]])</f>
        <v>2023</v>
      </c>
      <c r="N15319">
        <f>MONTH(Table1[[#This Row],[order_date]])</f>
        <v>5</v>
      </c>
      <c r="O15319" s="3">
        <f>Table1[[#This Row],[sales]]-Table1[[#This Row],[profit]]</f>
        <v>3421.78</v>
      </c>
      <c r="P15319" s="3">
        <f>Table1[[#This Row],[sales]]*Table1[[#This Row],[quantity]]</f>
        <v>33369.57</v>
      </c>
      <c r="Q15319" s="9">
        <f>Table1[[#This Row],[delivery_date]]-Table1[[#This Row],[order_date]]</f>
        <v>2</v>
      </c>
    </row>
    <row r="15320" spans="1:17" x14ac:dyDescent="0.35">
      <c r="A15320" t="s">
        <v>15351</v>
      </c>
      <c r="B15320" t="s">
        <v>13</v>
      </c>
      <c r="C15320" t="s">
        <v>36</v>
      </c>
      <c r="D15320" s="2">
        <v>1016.59</v>
      </c>
      <c r="E15320">
        <v>0.16</v>
      </c>
      <c r="F15320">
        <v>4</v>
      </c>
      <c r="G15320" s="1">
        <v>45173</v>
      </c>
      <c r="H15320" s="1">
        <v>45175</v>
      </c>
      <c r="I15320" t="s">
        <v>21</v>
      </c>
      <c r="J15320" t="s">
        <v>27</v>
      </c>
      <c r="K15320" s="2">
        <v>161.49</v>
      </c>
      <c r="L15320" t="s">
        <v>17</v>
      </c>
      <c r="M15320">
        <f>YEAR(Table1[[#This Row],[order_date]])</f>
        <v>2023</v>
      </c>
      <c r="N15320">
        <f>MONTH(Table1[[#This Row],[order_date]])</f>
        <v>9</v>
      </c>
      <c r="O15320" s="3">
        <f>Table1[[#This Row],[sales]]-Table1[[#This Row],[profit]]</f>
        <v>855.1</v>
      </c>
      <c r="P15320" s="3">
        <f>Table1[[#This Row],[sales]]*Table1[[#This Row],[quantity]]</f>
        <v>4066.36</v>
      </c>
      <c r="Q15320" s="9">
        <f>Table1[[#This Row],[delivery_date]]-Table1[[#This Row],[order_date]]</f>
        <v>2</v>
      </c>
    </row>
    <row r="15321" spans="1:17" x14ac:dyDescent="0.35">
      <c r="A15321" t="s">
        <v>15352</v>
      </c>
      <c r="B15321" t="s">
        <v>41</v>
      </c>
      <c r="C15321" t="s">
        <v>33</v>
      </c>
      <c r="D15321" s="2">
        <v>600.36</v>
      </c>
      <c r="E15321">
        <v>0.19</v>
      </c>
      <c r="F15321">
        <v>7</v>
      </c>
      <c r="G15321" s="1">
        <v>45136</v>
      </c>
      <c r="H15321" s="1">
        <v>45140</v>
      </c>
      <c r="I15321" t="s">
        <v>31</v>
      </c>
      <c r="J15321" t="s">
        <v>27</v>
      </c>
      <c r="K15321" s="2">
        <v>46.79</v>
      </c>
      <c r="L15321" t="s">
        <v>39</v>
      </c>
      <c r="M15321">
        <f>YEAR(Table1[[#This Row],[order_date]])</f>
        <v>2023</v>
      </c>
      <c r="N15321">
        <f>MONTH(Table1[[#This Row],[order_date]])</f>
        <v>7</v>
      </c>
      <c r="O15321" s="3">
        <f>Table1[[#This Row],[sales]]-Table1[[#This Row],[profit]]</f>
        <v>553.57000000000005</v>
      </c>
      <c r="P15321" s="3">
        <f>Table1[[#This Row],[sales]]*Table1[[#This Row],[quantity]]</f>
        <v>4202.5200000000004</v>
      </c>
      <c r="Q15321" s="9">
        <f>Table1[[#This Row],[delivery_date]]-Table1[[#This Row],[order_date]]</f>
        <v>4</v>
      </c>
    </row>
    <row r="15322" spans="1:17" x14ac:dyDescent="0.35">
      <c r="A15322" t="s">
        <v>15353</v>
      </c>
      <c r="B15322" t="s">
        <v>13</v>
      </c>
      <c r="C15322" t="s">
        <v>20</v>
      </c>
      <c r="D15322" s="2">
        <v>600.07000000000005</v>
      </c>
      <c r="E15322">
        <v>0.36</v>
      </c>
      <c r="F15322">
        <v>2</v>
      </c>
      <c r="G15322" s="1">
        <v>45244</v>
      </c>
      <c r="H15322" s="1">
        <v>45250</v>
      </c>
      <c r="I15322" t="s">
        <v>31</v>
      </c>
      <c r="J15322" t="s">
        <v>16</v>
      </c>
      <c r="K15322" s="2">
        <v>179.59</v>
      </c>
      <c r="L15322" t="s">
        <v>48</v>
      </c>
      <c r="M15322">
        <f>YEAR(Table1[[#This Row],[order_date]])</f>
        <v>2023</v>
      </c>
      <c r="N15322">
        <f>MONTH(Table1[[#This Row],[order_date]])</f>
        <v>11</v>
      </c>
      <c r="O15322" s="3">
        <f>Table1[[#This Row],[sales]]-Table1[[#This Row],[profit]]</f>
        <v>420.48</v>
      </c>
      <c r="P15322" s="3">
        <f>Table1[[#This Row],[sales]]*Table1[[#This Row],[quantity]]</f>
        <v>1200.1400000000001</v>
      </c>
      <c r="Q15322" s="9">
        <f>Table1[[#This Row],[delivery_date]]-Table1[[#This Row],[order_date]]</f>
        <v>6</v>
      </c>
    </row>
    <row r="15323" spans="1:17" x14ac:dyDescent="0.35">
      <c r="A15323" t="s">
        <v>15354</v>
      </c>
      <c r="B15323" t="s">
        <v>13</v>
      </c>
      <c r="C15323" t="s">
        <v>20</v>
      </c>
      <c r="D15323" s="2">
        <v>1539.96</v>
      </c>
      <c r="E15323">
        <v>0.36</v>
      </c>
      <c r="F15323">
        <v>3</v>
      </c>
      <c r="G15323" s="1">
        <v>45484</v>
      </c>
      <c r="H15323" s="1">
        <v>45489</v>
      </c>
      <c r="I15323" t="s">
        <v>21</v>
      </c>
      <c r="J15323" t="s">
        <v>16</v>
      </c>
      <c r="K15323" s="2">
        <v>95.11</v>
      </c>
      <c r="L15323" t="s">
        <v>28</v>
      </c>
      <c r="M15323">
        <f>YEAR(Table1[[#This Row],[order_date]])</f>
        <v>2024</v>
      </c>
      <c r="N15323">
        <f>MONTH(Table1[[#This Row],[order_date]])</f>
        <v>7</v>
      </c>
      <c r="O15323" s="3">
        <f>Table1[[#This Row],[sales]]-Table1[[#This Row],[profit]]</f>
        <v>1444.8500000000001</v>
      </c>
      <c r="P15323" s="3">
        <f>Table1[[#This Row],[sales]]*Table1[[#This Row],[quantity]]</f>
        <v>4619.88</v>
      </c>
      <c r="Q15323" s="9">
        <f>Table1[[#This Row],[delivery_date]]-Table1[[#This Row],[order_date]]</f>
        <v>5</v>
      </c>
    </row>
    <row r="15324" spans="1:17" x14ac:dyDescent="0.35">
      <c r="A15324" t="s">
        <v>15355</v>
      </c>
      <c r="B15324" t="s">
        <v>19</v>
      </c>
      <c r="C15324" t="s">
        <v>14</v>
      </c>
      <c r="D15324" s="2">
        <v>855.45</v>
      </c>
      <c r="E15324">
        <v>0.4</v>
      </c>
      <c r="F15324">
        <v>9</v>
      </c>
      <c r="G15324" s="1">
        <v>45140</v>
      </c>
      <c r="H15324" s="1">
        <v>45147</v>
      </c>
      <c r="I15324" t="s">
        <v>31</v>
      </c>
      <c r="J15324" t="s">
        <v>22</v>
      </c>
      <c r="K15324" s="2">
        <v>236.99</v>
      </c>
      <c r="L15324" t="s">
        <v>34</v>
      </c>
      <c r="M15324">
        <f>YEAR(Table1[[#This Row],[order_date]])</f>
        <v>2023</v>
      </c>
      <c r="N15324">
        <f>MONTH(Table1[[#This Row],[order_date]])</f>
        <v>8</v>
      </c>
      <c r="O15324" s="3">
        <f>Table1[[#This Row],[sales]]-Table1[[#This Row],[profit]]</f>
        <v>618.46</v>
      </c>
      <c r="P15324" s="3">
        <f>Table1[[#This Row],[sales]]*Table1[[#This Row],[quantity]]</f>
        <v>7699.05</v>
      </c>
      <c r="Q15324" s="9">
        <f>Table1[[#This Row],[delivery_date]]-Table1[[#This Row],[order_date]]</f>
        <v>7</v>
      </c>
    </row>
    <row r="15325" spans="1:17" x14ac:dyDescent="0.35">
      <c r="A15325" t="s">
        <v>15356</v>
      </c>
      <c r="B15325" t="s">
        <v>13</v>
      </c>
      <c r="C15325" t="s">
        <v>14</v>
      </c>
      <c r="D15325" s="2">
        <v>2724.64</v>
      </c>
      <c r="E15325">
        <v>0.3</v>
      </c>
      <c r="F15325">
        <v>5</v>
      </c>
      <c r="G15325" s="1">
        <v>45125</v>
      </c>
      <c r="H15325" s="1">
        <v>45131</v>
      </c>
      <c r="I15325" t="s">
        <v>21</v>
      </c>
      <c r="J15325" t="s">
        <v>16</v>
      </c>
      <c r="K15325" s="2">
        <v>770.94</v>
      </c>
      <c r="L15325" t="s">
        <v>17</v>
      </c>
      <c r="M15325">
        <f>YEAR(Table1[[#This Row],[order_date]])</f>
        <v>2023</v>
      </c>
      <c r="N15325">
        <f>MONTH(Table1[[#This Row],[order_date]])</f>
        <v>7</v>
      </c>
      <c r="O15325" s="3">
        <f>Table1[[#This Row],[sales]]-Table1[[#This Row],[profit]]</f>
        <v>1953.6999999999998</v>
      </c>
      <c r="P15325" s="3">
        <f>Table1[[#This Row],[sales]]*Table1[[#This Row],[quantity]]</f>
        <v>13623.199999999999</v>
      </c>
      <c r="Q15325" s="9">
        <f>Table1[[#This Row],[delivery_date]]-Table1[[#This Row],[order_date]]</f>
        <v>6</v>
      </c>
    </row>
    <row r="15326" spans="1:17" x14ac:dyDescent="0.35">
      <c r="A15326" t="s">
        <v>15357</v>
      </c>
      <c r="B15326" t="s">
        <v>25</v>
      </c>
      <c r="C15326" t="s">
        <v>36</v>
      </c>
      <c r="D15326" s="2">
        <v>2241.5</v>
      </c>
      <c r="E15326">
        <v>0.12</v>
      </c>
      <c r="F15326">
        <v>6</v>
      </c>
      <c r="G15326" s="1">
        <v>45053</v>
      </c>
      <c r="H15326" s="1">
        <v>45056</v>
      </c>
      <c r="I15326" t="s">
        <v>21</v>
      </c>
      <c r="J15326" t="s">
        <v>27</v>
      </c>
      <c r="K15326" s="2">
        <v>276.17</v>
      </c>
      <c r="L15326" t="s">
        <v>17</v>
      </c>
      <c r="M15326">
        <f>YEAR(Table1[[#This Row],[order_date]])</f>
        <v>2023</v>
      </c>
      <c r="N15326">
        <f>MONTH(Table1[[#This Row],[order_date]])</f>
        <v>5</v>
      </c>
      <c r="O15326" s="3">
        <f>Table1[[#This Row],[sales]]-Table1[[#This Row],[profit]]</f>
        <v>1965.33</v>
      </c>
      <c r="P15326" s="3">
        <f>Table1[[#This Row],[sales]]*Table1[[#This Row],[quantity]]</f>
        <v>13449</v>
      </c>
      <c r="Q15326" s="9">
        <f>Table1[[#This Row],[delivery_date]]-Table1[[#This Row],[order_date]]</f>
        <v>3</v>
      </c>
    </row>
    <row r="15327" spans="1:17" x14ac:dyDescent="0.35">
      <c r="A15327" t="s">
        <v>15358</v>
      </c>
      <c r="B15327" t="s">
        <v>25</v>
      </c>
      <c r="C15327" t="s">
        <v>33</v>
      </c>
      <c r="D15327" s="2">
        <v>4476.03</v>
      </c>
      <c r="E15327">
        <v>0.17</v>
      </c>
      <c r="F15327">
        <v>3</v>
      </c>
      <c r="G15327" s="1">
        <v>45308</v>
      </c>
      <c r="H15327" s="1">
        <v>45313</v>
      </c>
      <c r="I15327" t="s">
        <v>15</v>
      </c>
      <c r="J15327" t="s">
        <v>27</v>
      </c>
      <c r="K15327" s="2">
        <v>1286.3399999999999</v>
      </c>
      <c r="L15327" t="s">
        <v>48</v>
      </c>
      <c r="M15327">
        <f>YEAR(Table1[[#This Row],[order_date]])</f>
        <v>2024</v>
      </c>
      <c r="N15327">
        <f>MONTH(Table1[[#This Row],[order_date]])</f>
        <v>1</v>
      </c>
      <c r="O15327" s="3">
        <f>Table1[[#This Row],[sales]]-Table1[[#This Row],[profit]]</f>
        <v>3189.6899999999996</v>
      </c>
      <c r="P15327" s="3">
        <f>Table1[[#This Row],[sales]]*Table1[[#This Row],[quantity]]</f>
        <v>13428.09</v>
      </c>
      <c r="Q15327" s="9">
        <f>Table1[[#This Row],[delivery_date]]-Table1[[#This Row],[order_date]]</f>
        <v>5</v>
      </c>
    </row>
    <row r="15328" spans="1:17" x14ac:dyDescent="0.35">
      <c r="A15328" t="s">
        <v>15359</v>
      </c>
      <c r="B15328" t="s">
        <v>25</v>
      </c>
      <c r="C15328" t="s">
        <v>14</v>
      </c>
      <c r="D15328" s="2">
        <v>3615.27</v>
      </c>
      <c r="E15328">
        <v>0.45</v>
      </c>
      <c r="F15328">
        <v>6</v>
      </c>
      <c r="G15328" s="1">
        <v>44939</v>
      </c>
      <c r="H15328" s="1">
        <v>44942</v>
      </c>
      <c r="I15328" t="s">
        <v>31</v>
      </c>
      <c r="J15328" t="s">
        <v>27</v>
      </c>
      <c r="K15328" s="2">
        <v>633.21</v>
      </c>
      <c r="L15328" t="s">
        <v>39</v>
      </c>
      <c r="M15328">
        <f>YEAR(Table1[[#This Row],[order_date]])</f>
        <v>2023</v>
      </c>
      <c r="N15328">
        <f>MONTH(Table1[[#This Row],[order_date]])</f>
        <v>1</v>
      </c>
      <c r="O15328" s="3">
        <f>Table1[[#This Row],[sales]]-Table1[[#This Row],[profit]]</f>
        <v>2982.06</v>
      </c>
      <c r="P15328" s="3">
        <f>Table1[[#This Row],[sales]]*Table1[[#This Row],[quantity]]</f>
        <v>21691.62</v>
      </c>
      <c r="Q15328" s="9">
        <f>Table1[[#This Row],[delivery_date]]-Table1[[#This Row],[order_date]]</f>
        <v>3</v>
      </c>
    </row>
    <row r="15329" spans="1:17" x14ac:dyDescent="0.35">
      <c r="A15329" t="s">
        <v>15360</v>
      </c>
      <c r="B15329" t="s">
        <v>41</v>
      </c>
      <c r="C15329" t="s">
        <v>20</v>
      </c>
      <c r="D15329" s="2">
        <v>1108.48</v>
      </c>
      <c r="E15329">
        <v>0.37</v>
      </c>
      <c r="F15329">
        <v>8</v>
      </c>
      <c r="G15329" s="1">
        <v>45312</v>
      </c>
      <c r="H15329" s="1">
        <v>45318</v>
      </c>
      <c r="I15329" t="s">
        <v>15</v>
      </c>
      <c r="J15329" t="s">
        <v>27</v>
      </c>
      <c r="K15329" s="2">
        <v>315.38</v>
      </c>
      <c r="L15329" t="s">
        <v>23</v>
      </c>
      <c r="M15329">
        <f>YEAR(Table1[[#This Row],[order_date]])</f>
        <v>2024</v>
      </c>
      <c r="N15329">
        <f>MONTH(Table1[[#This Row],[order_date]])</f>
        <v>1</v>
      </c>
      <c r="O15329" s="3">
        <f>Table1[[#This Row],[sales]]-Table1[[#This Row],[profit]]</f>
        <v>793.1</v>
      </c>
      <c r="P15329" s="3">
        <f>Table1[[#This Row],[sales]]*Table1[[#This Row],[quantity]]</f>
        <v>8867.84</v>
      </c>
      <c r="Q15329" s="9">
        <f>Table1[[#This Row],[delivery_date]]-Table1[[#This Row],[order_date]]</f>
        <v>6</v>
      </c>
    </row>
    <row r="15330" spans="1:17" x14ac:dyDescent="0.35">
      <c r="A15330" t="s">
        <v>15361</v>
      </c>
      <c r="B15330" t="s">
        <v>25</v>
      </c>
      <c r="C15330" t="s">
        <v>33</v>
      </c>
      <c r="D15330" s="2">
        <v>324.06</v>
      </c>
      <c r="E15330">
        <v>0.04</v>
      </c>
      <c r="F15330">
        <v>1</v>
      </c>
      <c r="G15330" s="1">
        <v>44955</v>
      </c>
      <c r="H15330" s="1">
        <v>44961</v>
      </c>
      <c r="I15330" t="s">
        <v>31</v>
      </c>
      <c r="J15330" t="s">
        <v>16</v>
      </c>
      <c r="K15330" s="2">
        <v>55.55</v>
      </c>
      <c r="L15330" t="s">
        <v>39</v>
      </c>
      <c r="M15330">
        <f>YEAR(Table1[[#This Row],[order_date]])</f>
        <v>2023</v>
      </c>
      <c r="N15330">
        <f>MONTH(Table1[[#This Row],[order_date]])</f>
        <v>1</v>
      </c>
      <c r="O15330" s="3">
        <f>Table1[[#This Row],[sales]]-Table1[[#This Row],[profit]]</f>
        <v>268.51</v>
      </c>
      <c r="P15330" s="3">
        <f>Table1[[#This Row],[sales]]*Table1[[#This Row],[quantity]]</f>
        <v>324.06</v>
      </c>
      <c r="Q15330" s="9">
        <f>Table1[[#This Row],[delivery_date]]-Table1[[#This Row],[order_date]]</f>
        <v>6</v>
      </c>
    </row>
    <row r="15331" spans="1:17" x14ac:dyDescent="0.35">
      <c r="A15331" t="s">
        <v>15362</v>
      </c>
      <c r="B15331" t="s">
        <v>41</v>
      </c>
      <c r="C15331" t="s">
        <v>14</v>
      </c>
      <c r="D15331" s="2">
        <v>3574.86</v>
      </c>
      <c r="E15331">
        <v>0.38</v>
      </c>
      <c r="F15331">
        <v>8</v>
      </c>
      <c r="G15331" s="1">
        <v>45414</v>
      </c>
      <c r="H15331" s="1">
        <v>45415</v>
      </c>
      <c r="I15331" t="s">
        <v>21</v>
      </c>
      <c r="J15331" t="s">
        <v>27</v>
      </c>
      <c r="K15331" s="2">
        <v>599.15</v>
      </c>
      <c r="L15331" t="s">
        <v>28</v>
      </c>
      <c r="M15331">
        <f>YEAR(Table1[[#This Row],[order_date]])</f>
        <v>2024</v>
      </c>
      <c r="N15331">
        <f>MONTH(Table1[[#This Row],[order_date]])</f>
        <v>5</v>
      </c>
      <c r="O15331" s="3">
        <f>Table1[[#This Row],[sales]]-Table1[[#This Row],[profit]]</f>
        <v>2975.71</v>
      </c>
      <c r="P15331" s="3">
        <f>Table1[[#This Row],[sales]]*Table1[[#This Row],[quantity]]</f>
        <v>28598.880000000001</v>
      </c>
      <c r="Q15331" s="9">
        <f>Table1[[#This Row],[delivery_date]]-Table1[[#This Row],[order_date]]</f>
        <v>1</v>
      </c>
    </row>
    <row r="15332" spans="1:17" x14ac:dyDescent="0.35">
      <c r="A15332" t="s">
        <v>15363</v>
      </c>
      <c r="B15332" t="s">
        <v>25</v>
      </c>
      <c r="C15332" t="s">
        <v>33</v>
      </c>
      <c r="D15332" s="2">
        <v>4244.5600000000004</v>
      </c>
      <c r="E15332">
        <v>0.17</v>
      </c>
      <c r="F15332">
        <v>8</v>
      </c>
      <c r="G15332" s="1">
        <v>45264</v>
      </c>
      <c r="H15332" s="1">
        <v>45267</v>
      </c>
      <c r="I15332" t="s">
        <v>21</v>
      </c>
      <c r="J15332" t="s">
        <v>16</v>
      </c>
      <c r="K15332" s="2">
        <v>1011.69</v>
      </c>
      <c r="L15332" t="s">
        <v>17</v>
      </c>
      <c r="M15332">
        <f>YEAR(Table1[[#This Row],[order_date]])</f>
        <v>2023</v>
      </c>
      <c r="N15332">
        <f>MONTH(Table1[[#This Row],[order_date]])</f>
        <v>12</v>
      </c>
      <c r="O15332" s="3">
        <f>Table1[[#This Row],[sales]]-Table1[[#This Row],[profit]]</f>
        <v>3232.8700000000003</v>
      </c>
      <c r="P15332" s="3">
        <f>Table1[[#This Row],[sales]]*Table1[[#This Row],[quantity]]</f>
        <v>33956.480000000003</v>
      </c>
      <c r="Q15332" s="9">
        <f>Table1[[#This Row],[delivery_date]]-Table1[[#This Row],[order_date]]</f>
        <v>3</v>
      </c>
    </row>
    <row r="15333" spans="1:17" x14ac:dyDescent="0.35">
      <c r="A15333" t="s">
        <v>15364</v>
      </c>
      <c r="B15333" t="s">
        <v>13</v>
      </c>
      <c r="C15333" t="s">
        <v>36</v>
      </c>
      <c r="D15333" s="2">
        <v>3534.87</v>
      </c>
      <c r="E15333">
        <v>0.01</v>
      </c>
      <c r="F15333">
        <v>7</v>
      </c>
      <c r="G15333" s="1">
        <v>45440</v>
      </c>
      <c r="H15333" s="1">
        <v>45442</v>
      </c>
      <c r="I15333" t="s">
        <v>15</v>
      </c>
      <c r="J15333" t="s">
        <v>16</v>
      </c>
      <c r="K15333" s="2">
        <v>383.1</v>
      </c>
      <c r="L15333" t="s">
        <v>48</v>
      </c>
      <c r="M15333">
        <f>YEAR(Table1[[#This Row],[order_date]])</f>
        <v>2024</v>
      </c>
      <c r="N15333">
        <f>MONTH(Table1[[#This Row],[order_date]])</f>
        <v>5</v>
      </c>
      <c r="O15333" s="3">
        <f>Table1[[#This Row],[sales]]-Table1[[#This Row],[profit]]</f>
        <v>3151.77</v>
      </c>
      <c r="P15333" s="3">
        <f>Table1[[#This Row],[sales]]*Table1[[#This Row],[quantity]]</f>
        <v>24744.09</v>
      </c>
      <c r="Q15333" s="9">
        <f>Table1[[#This Row],[delivery_date]]-Table1[[#This Row],[order_date]]</f>
        <v>2</v>
      </c>
    </row>
    <row r="15334" spans="1:17" x14ac:dyDescent="0.35">
      <c r="A15334" t="s">
        <v>15365</v>
      </c>
      <c r="B15334" t="s">
        <v>19</v>
      </c>
      <c r="C15334" t="s">
        <v>20</v>
      </c>
      <c r="D15334" s="2">
        <v>3254.59</v>
      </c>
      <c r="E15334">
        <v>0.24</v>
      </c>
      <c r="F15334">
        <v>4</v>
      </c>
      <c r="G15334" s="1">
        <v>45634</v>
      </c>
      <c r="H15334" s="1">
        <v>45635</v>
      </c>
      <c r="I15334" t="s">
        <v>31</v>
      </c>
      <c r="J15334" t="s">
        <v>22</v>
      </c>
      <c r="K15334" s="2">
        <v>898.39</v>
      </c>
      <c r="L15334" t="s">
        <v>39</v>
      </c>
      <c r="M15334">
        <f>YEAR(Table1[[#This Row],[order_date]])</f>
        <v>2024</v>
      </c>
      <c r="N15334">
        <f>MONTH(Table1[[#This Row],[order_date]])</f>
        <v>12</v>
      </c>
      <c r="O15334" s="3">
        <f>Table1[[#This Row],[sales]]-Table1[[#This Row],[profit]]</f>
        <v>2356.2000000000003</v>
      </c>
      <c r="P15334" s="3">
        <f>Table1[[#This Row],[sales]]*Table1[[#This Row],[quantity]]</f>
        <v>13018.36</v>
      </c>
      <c r="Q15334" s="9">
        <f>Table1[[#This Row],[delivery_date]]-Table1[[#This Row],[order_date]]</f>
        <v>1</v>
      </c>
    </row>
    <row r="15335" spans="1:17" x14ac:dyDescent="0.35">
      <c r="A15335" t="s">
        <v>15366</v>
      </c>
      <c r="B15335" t="s">
        <v>25</v>
      </c>
      <c r="C15335" t="s">
        <v>33</v>
      </c>
      <c r="D15335" s="2">
        <v>1321.64</v>
      </c>
      <c r="E15335">
        <v>0.44</v>
      </c>
      <c r="F15335">
        <v>1</v>
      </c>
      <c r="G15335" s="1">
        <v>45243</v>
      </c>
      <c r="H15335" s="1">
        <v>45246</v>
      </c>
      <c r="I15335" t="s">
        <v>31</v>
      </c>
      <c r="J15335" t="s">
        <v>22</v>
      </c>
      <c r="K15335" s="2">
        <v>346.39</v>
      </c>
      <c r="L15335" t="s">
        <v>17</v>
      </c>
      <c r="M15335">
        <f>YEAR(Table1[[#This Row],[order_date]])</f>
        <v>2023</v>
      </c>
      <c r="N15335">
        <f>MONTH(Table1[[#This Row],[order_date]])</f>
        <v>11</v>
      </c>
      <c r="O15335" s="3">
        <f>Table1[[#This Row],[sales]]-Table1[[#This Row],[profit]]</f>
        <v>975.25000000000011</v>
      </c>
      <c r="P15335" s="3">
        <f>Table1[[#This Row],[sales]]*Table1[[#This Row],[quantity]]</f>
        <v>1321.64</v>
      </c>
      <c r="Q15335" s="9">
        <f>Table1[[#This Row],[delivery_date]]-Table1[[#This Row],[order_date]]</f>
        <v>3</v>
      </c>
    </row>
    <row r="15336" spans="1:17" x14ac:dyDescent="0.35">
      <c r="A15336" t="s">
        <v>15367</v>
      </c>
      <c r="B15336" t="s">
        <v>41</v>
      </c>
      <c r="C15336" t="s">
        <v>20</v>
      </c>
      <c r="D15336" s="2">
        <v>2523.56</v>
      </c>
      <c r="E15336">
        <v>0.22</v>
      </c>
      <c r="F15336">
        <v>2</v>
      </c>
      <c r="G15336" s="1">
        <v>45612</v>
      </c>
      <c r="H15336" s="1">
        <v>45618</v>
      </c>
      <c r="I15336" t="s">
        <v>15</v>
      </c>
      <c r="J15336" t="s">
        <v>27</v>
      </c>
      <c r="K15336" s="2">
        <v>211.38</v>
      </c>
      <c r="L15336" t="s">
        <v>23</v>
      </c>
      <c r="M15336">
        <f>YEAR(Table1[[#This Row],[order_date]])</f>
        <v>2024</v>
      </c>
      <c r="N15336">
        <f>MONTH(Table1[[#This Row],[order_date]])</f>
        <v>11</v>
      </c>
      <c r="O15336" s="3">
        <f>Table1[[#This Row],[sales]]-Table1[[#This Row],[profit]]</f>
        <v>2312.1799999999998</v>
      </c>
      <c r="P15336" s="3">
        <f>Table1[[#This Row],[sales]]*Table1[[#This Row],[quantity]]</f>
        <v>5047.12</v>
      </c>
      <c r="Q15336" s="9">
        <f>Table1[[#This Row],[delivery_date]]-Table1[[#This Row],[order_date]]</f>
        <v>6</v>
      </c>
    </row>
    <row r="15337" spans="1:17" x14ac:dyDescent="0.35">
      <c r="A15337" t="s">
        <v>15368</v>
      </c>
      <c r="B15337" t="s">
        <v>41</v>
      </c>
      <c r="C15337" t="s">
        <v>14</v>
      </c>
      <c r="D15337" s="2">
        <v>3652.31</v>
      </c>
      <c r="E15337">
        <v>0.49</v>
      </c>
      <c r="F15337">
        <v>3</v>
      </c>
      <c r="G15337" s="1">
        <v>45254</v>
      </c>
      <c r="H15337" s="1">
        <v>45259</v>
      </c>
      <c r="I15337" t="s">
        <v>21</v>
      </c>
      <c r="J15337" t="s">
        <v>22</v>
      </c>
      <c r="K15337" s="2">
        <v>209.43</v>
      </c>
      <c r="L15337" t="s">
        <v>39</v>
      </c>
      <c r="M15337">
        <f>YEAR(Table1[[#This Row],[order_date]])</f>
        <v>2023</v>
      </c>
      <c r="N15337">
        <f>MONTH(Table1[[#This Row],[order_date]])</f>
        <v>11</v>
      </c>
      <c r="O15337" s="3">
        <f>Table1[[#This Row],[sales]]-Table1[[#This Row],[profit]]</f>
        <v>3442.88</v>
      </c>
      <c r="P15337" s="3">
        <f>Table1[[#This Row],[sales]]*Table1[[#This Row],[quantity]]</f>
        <v>10956.93</v>
      </c>
      <c r="Q15337" s="9">
        <f>Table1[[#This Row],[delivery_date]]-Table1[[#This Row],[order_date]]</f>
        <v>5</v>
      </c>
    </row>
    <row r="15338" spans="1:17" x14ac:dyDescent="0.35">
      <c r="A15338" t="s">
        <v>15369</v>
      </c>
      <c r="B15338" t="s">
        <v>19</v>
      </c>
      <c r="C15338" t="s">
        <v>26</v>
      </c>
      <c r="D15338" s="2">
        <v>1047.54</v>
      </c>
      <c r="E15338">
        <v>0.09</v>
      </c>
      <c r="F15338">
        <v>5</v>
      </c>
      <c r="G15338" s="1">
        <v>45538</v>
      </c>
      <c r="H15338" s="1">
        <v>45542</v>
      </c>
      <c r="I15338" t="s">
        <v>15</v>
      </c>
      <c r="J15338" t="s">
        <v>22</v>
      </c>
      <c r="K15338" s="2">
        <v>238.46</v>
      </c>
      <c r="L15338" t="s">
        <v>23</v>
      </c>
      <c r="M15338">
        <f>YEAR(Table1[[#This Row],[order_date]])</f>
        <v>2024</v>
      </c>
      <c r="N15338">
        <f>MONTH(Table1[[#This Row],[order_date]])</f>
        <v>9</v>
      </c>
      <c r="O15338" s="3">
        <f>Table1[[#This Row],[sales]]-Table1[[#This Row],[profit]]</f>
        <v>809.07999999999993</v>
      </c>
      <c r="P15338" s="3">
        <f>Table1[[#This Row],[sales]]*Table1[[#This Row],[quantity]]</f>
        <v>5237.7</v>
      </c>
      <c r="Q15338" s="9">
        <f>Table1[[#This Row],[delivery_date]]-Table1[[#This Row],[order_date]]</f>
        <v>4</v>
      </c>
    </row>
    <row r="15339" spans="1:17" x14ac:dyDescent="0.35">
      <c r="A15339" t="s">
        <v>15370</v>
      </c>
      <c r="B15339" t="s">
        <v>25</v>
      </c>
      <c r="C15339" t="s">
        <v>33</v>
      </c>
      <c r="D15339" s="2">
        <v>2435.06</v>
      </c>
      <c r="E15339">
        <v>0.18</v>
      </c>
      <c r="F15339">
        <v>3</v>
      </c>
      <c r="G15339" s="1">
        <v>45497</v>
      </c>
      <c r="H15339" s="1">
        <v>45502</v>
      </c>
      <c r="I15339" t="s">
        <v>15</v>
      </c>
      <c r="J15339" t="s">
        <v>16</v>
      </c>
      <c r="K15339" s="2">
        <v>335.86</v>
      </c>
      <c r="L15339" t="s">
        <v>34</v>
      </c>
      <c r="M15339">
        <f>YEAR(Table1[[#This Row],[order_date]])</f>
        <v>2024</v>
      </c>
      <c r="N15339">
        <f>MONTH(Table1[[#This Row],[order_date]])</f>
        <v>7</v>
      </c>
      <c r="O15339" s="3">
        <f>Table1[[#This Row],[sales]]-Table1[[#This Row],[profit]]</f>
        <v>2099.1999999999998</v>
      </c>
      <c r="P15339" s="3">
        <f>Table1[[#This Row],[sales]]*Table1[[#This Row],[quantity]]</f>
        <v>7305.18</v>
      </c>
      <c r="Q15339" s="9">
        <f>Table1[[#This Row],[delivery_date]]-Table1[[#This Row],[order_date]]</f>
        <v>5</v>
      </c>
    </row>
    <row r="15340" spans="1:17" x14ac:dyDescent="0.35">
      <c r="A15340" t="s">
        <v>15371</v>
      </c>
      <c r="B15340" t="s">
        <v>13</v>
      </c>
      <c r="C15340" t="s">
        <v>20</v>
      </c>
      <c r="D15340" s="2">
        <v>673.44</v>
      </c>
      <c r="E15340">
        <v>0.01</v>
      </c>
      <c r="F15340">
        <v>8</v>
      </c>
      <c r="G15340" s="1">
        <v>45230</v>
      </c>
      <c r="H15340" s="1">
        <v>45231</v>
      </c>
      <c r="I15340" t="s">
        <v>21</v>
      </c>
      <c r="J15340" t="s">
        <v>16</v>
      </c>
      <c r="K15340" s="2">
        <v>50.86</v>
      </c>
      <c r="L15340" t="s">
        <v>23</v>
      </c>
      <c r="M15340">
        <f>YEAR(Table1[[#This Row],[order_date]])</f>
        <v>2023</v>
      </c>
      <c r="N15340">
        <f>MONTH(Table1[[#This Row],[order_date]])</f>
        <v>10</v>
      </c>
      <c r="O15340" s="3">
        <f>Table1[[#This Row],[sales]]-Table1[[#This Row],[profit]]</f>
        <v>622.58000000000004</v>
      </c>
      <c r="P15340" s="3">
        <f>Table1[[#This Row],[sales]]*Table1[[#This Row],[quantity]]</f>
        <v>5387.52</v>
      </c>
      <c r="Q15340" s="9">
        <f>Table1[[#This Row],[delivery_date]]-Table1[[#This Row],[order_date]]</f>
        <v>1</v>
      </c>
    </row>
    <row r="15341" spans="1:17" x14ac:dyDescent="0.35">
      <c r="A15341" t="s">
        <v>15372</v>
      </c>
      <c r="B15341" t="s">
        <v>25</v>
      </c>
      <c r="C15341" t="s">
        <v>33</v>
      </c>
      <c r="D15341" s="2">
        <v>2700.52</v>
      </c>
      <c r="E15341">
        <v>0.03</v>
      </c>
      <c r="F15341">
        <v>6</v>
      </c>
      <c r="G15341" s="1">
        <v>45328</v>
      </c>
      <c r="H15341" s="1">
        <v>45329</v>
      </c>
      <c r="I15341" t="s">
        <v>15</v>
      </c>
      <c r="J15341" t="s">
        <v>22</v>
      </c>
      <c r="K15341" s="2">
        <v>739.55</v>
      </c>
      <c r="L15341" t="s">
        <v>34</v>
      </c>
      <c r="M15341">
        <f>YEAR(Table1[[#This Row],[order_date]])</f>
        <v>2024</v>
      </c>
      <c r="N15341">
        <f>MONTH(Table1[[#This Row],[order_date]])</f>
        <v>2</v>
      </c>
      <c r="O15341" s="3">
        <f>Table1[[#This Row],[sales]]-Table1[[#This Row],[profit]]</f>
        <v>1960.97</v>
      </c>
      <c r="P15341" s="3">
        <f>Table1[[#This Row],[sales]]*Table1[[#This Row],[quantity]]</f>
        <v>16203.119999999999</v>
      </c>
      <c r="Q15341" s="9">
        <f>Table1[[#This Row],[delivery_date]]-Table1[[#This Row],[order_date]]</f>
        <v>1</v>
      </c>
    </row>
    <row r="15342" spans="1:17" x14ac:dyDescent="0.35">
      <c r="A15342" t="s">
        <v>15373</v>
      </c>
      <c r="B15342" t="s">
        <v>25</v>
      </c>
      <c r="C15342" t="s">
        <v>14</v>
      </c>
      <c r="D15342" s="2">
        <v>2910.33</v>
      </c>
      <c r="E15342">
        <v>0.18</v>
      </c>
      <c r="F15342">
        <v>3</v>
      </c>
      <c r="G15342" s="1">
        <v>45232</v>
      </c>
      <c r="H15342" s="1">
        <v>45233</v>
      </c>
      <c r="I15342" t="s">
        <v>31</v>
      </c>
      <c r="J15342" t="s">
        <v>22</v>
      </c>
      <c r="K15342" s="2">
        <v>868.91</v>
      </c>
      <c r="L15342" t="s">
        <v>17</v>
      </c>
      <c r="M15342">
        <f>YEAR(Table1[[#This Row],[order_date]])</f>
        <v>2023</v>
      </c>
      <c r="N15342">
        <f>MONTH(Table1[[#This Row],[order_date]])</f>
        <v>11</v>
      </c>
      <c r="O15342" s="3">
        <f>Table1[[#This Row],[sales]]-Table1[[#This Row],[profit]]</f>
        <v>2041.42</v>
      </c>
      <c r="P15342" s="3">
        <f>Table1[[#This Row],[sales]]*Table1[[#This Row],[quantity]]</f>
        <v>8730.99</v>
      </c>
      <c r="Q15342" s="9">
        <f>Table1[[#This Row],[delivery_date]]-Table1[[#This Row],[order_date]]</f>
        <v>1</v>
      </c>
    </row>
    <row r="15343" spans="1:17" x14ac:dyDescent="0.35">
      <c r="A15343" t="s">
        <v>15374</v>
      </c>
      <c r="B15343" t="s">
        <v>19</v>
      </c>
      <c r="C15343" t="s">
        <v>14</v>
      </c>
      <c r="D15343" s="2">
        <v>2723.39</v>
      </c>
      <c r="E15343">
        <v>0.26</v>
      </c>
      <c r="F15343">
        <v>2</v>
      </c>
      <c r="G15343" s="1">
        <v>45129</v>
      </c>
      <c r="H15343" s="1">
        <v>45132</v>
      </c>
      <c r="I15343" t="s">
        <v>31</v>
      </c>
      <c r="J15343" t="s">
        <v>22</v>
      </c>
      <c r="K15343" s="2">
        <v>353.12</v>
      </c>
      <c r="L15343" t="s">
        <v>17</v>
      </c>
      <c r="M15343">
        <f>YEAR(Table1[[#This Row],[order_date]])</f>
        <v>2023</v>
      </c>
      <c r="N15343">
        <f>MONTH(Table1[[#This Row],[order_date]])</f>
        <v>7</v>
      </c>
      <c r="O15343" s="3">
        <f>Table1[[#This Row],[sales]]-Table1[[#This Row],[profit]]</f>
        <v>2370.27</v>
      </c>
      <c r="P15343" s="3">
        <f>Table1[[#This Row],[sales]]*Table1[[#This Row],[quantity]]</f>
        <v>5446.78</v>
      </c>
      <c r="Q15343" s="9">
        <f>Table1[[#This Row],[delivery_date]]-Table1[[#This Row],[order_date]]</f>
        <v>3</v>
      </c>
    </row>
    <row r="15344" spans="1:17" x14ac:dyDescent="0.35">
      <c r="A15344" t="s">
        <v>15375</v>
      </c>
      <c r="B15344" t="s">
        <v>25</v>
      </c>
      <c r="C15344" t="s">
        <v>20</v>
      </c>
      <c r="D15344" s="2">
        <v>2400.38</v>
      </c>
      <c r="E15344">
        <v>0.12</v>
      </c>
      <c r="F15344">
        <v>3</v>
      </c>
      <c r="G15344" s="1">
        <v>45081</v>
      </c>
      <c r="H15344" s="1">
        <v>45083</v>
      </c>
      <c r="I15344" t="s">
        <v>15</v>
      </c>
      <c r="J15344" t="s">
        <v>22</v>
      </c>
      <c r="K15344" s="2">
        <v>231.2</v>
      </c>
      <c r="L15344" t="s">
        <v>17</v>
      </c>
      <c r="M15344">
        <f>YEAR(Table1[[#This Row],[order_date]])</f>
        <v>2023</v>
      </c>
      <c r="N15344">
        <f>MONTH(Table1[[#This Row],[order_date]])</f>
        <v>6</v>
      </c>
      <c r="O15344" s="3">
        <f>Table1[[#This Row],[sales]]-Table1[[#This Row],[profit]]</f>
        <v>2169.1800000000003</v>
      </c>
      <c r="P15344" s="3">
        <f>Table1[[#This Row],[sales]]*Table1[[#This Row],[quantity]]</f>
        <v>7201.14</v>
      </c>
      <c r="Q15344" s="9">
        <f>Table1[[#This Row],[delivery_date]]-Table1[[#This Row],[order_date]]</f>
        <v>2</v>
      </c>
    </row>
    <row r="15345" spans="1:17" x14ac:dyDescent="0.35">
      <c r="A15345" t="s">
        <v>15376</v>
      </c>
      <c r="B15345" t="s">
        <v>13</v>
      </c>
      <c r="C15345" t="s">
        <v>36</v>
      </c>
      <c r="D15345" s="2">
        <v>2978.52</v>
      </c>
      <c r="E15345">
        <v>0.08</v>
      </c>
      <c r="F15345">
        <v>2</v>
      </c>
      <c r="G15345" s="1">
        <v>45342</v>
      </c>
      <c r="H15345" s="1">
        <v>45349</v>
      </c>
      <c r="I15345" t="s">
        <v>21</v>
      </c>
      <c r="J15345" t="s">
        <v>22</v>
      </c>
      <c r="K15345" s="2">
        <v>786.85</v>
      </c>
      <c r="L15345" t="s">
        <v>23</v>
      </c>
      <c r="M15345">
        <f>YEAR(Table1[[#This Row],[order_date]])</f>
        <v>2024</v>
      </c>
      <c r="N15345">
        <f>MONTH(Table1[[#This Row],[order_date]])</f>
        <v>2</v>
      </c>
      <c r="O15345" s="3">
        <f>Table1[[#This Row],[sales]]-Table1[[#This Row],[profit]]</f>
        <v>2191.67</v>
      </c>
      <c r="P15345" s="3">
        <f>Table1[[#This Row],[sales]]*Table1[[#This Row],[quantity]]</f>
        <v>5957.04</v>
      </c>
      <c r="Q15345" s="9">
        <f>Table1[[#This Row],[delivery_date]]-Table1[[#This Row],[order_date]]</f>
        <v>7</v>
      </c>
    </row>
    <row r="15346" spans="1:17" x14ac:dyDescent="0.35">
      <c r="A15346" t="s">
        <v>15377</v>
      </c>
      <c r="B15346" t="s">
        <v>41</v>
      </c>
      <c r="C15346" t="s">
        <v>33</v>
      </c>
      <c r="D15346" s="2">
        <v>4984.32</v>
      </c>
      <c r="E15346">
        <v>0.21</v>
      </c>
      <c r="F15346">
        <v>3</v>
      </c>
      <c r="G15346" s="1">
        <v>45248</v>
      </c>
      <c r="H15346" s="1">
        <v>45249</v>
      </c>
      <c r="I15346" t="s">
        <v>31</v>
      </c>
      <c r="J15346" t="s">
        <v>22</v>
      </c>
      <c r="K15346" s="2">
        <v>909.1</v>
      </c>
      <c r="L15346" t="s">
        <v>28</v>
      </c>
      <c r="M15346">
        <f>YEAR(Table1[[#This Row],[order_date]])</f>
        <v>2023</v>
      </c>
      <c r="N15346">
        <f>MONTH(Table1[[#This Row],[order_date]])</f>
        <v>11</v>
      </c>
      <c r="O15346" s="3">
        <f>Table1[[#This Row],[sales]]-Table1[[#This Row],[profit]]</f>
        <v>4075.22</v>
      </c>
      <c r="P15346" s="3">
        <f>Table1[[#This Row],[sales]]*Table1[[#This Row],[quantity]]</f>
        <v>14952.96</v>
      </c>
      <c r="Q15346" s="9">
        <f>Table1[[#This Row],[delivery_date]]-Table1[[#This Row],[order_date]]</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34"/>
  <sheetViews>
    <sheetView topLeftCell="B20" workbookViewId="0">
      <selection activeCell="K34" sqref="K34"/>
    </sheetView>
  </sheetViews>
  <sheetFormatPr defaultRowHeight="14.5" x14ac:dyDescent="0.35"/>
  <cols>
    <col min="1" max="1" width="12.453125" bestFit="1" customWidth="1"/>
    <col min="2" max="2" width="15.1796875" bestFit="1" customWidth="1"/>
    <col min="3" max="3" width="9.81640625" customWidth="1"/>
    <col min="4" max="4" width="12.453125" bestFit="1" customWidth="1"/>
    <col min="5" max="5" width="15.1796875" bestFit="1" customWidth="1"/>
    <col min="6" max="6" width="9.36328125" customWidth="1"/>
    <col min="7" max="8" width="12.453125" bestFit="1" customWidth="1"/>
    <col min="9" max="9" width="11.54296875" bestFit="1" customWidth="1"/>
    <col min="10" max="10" width="15.1796875" bestFit="1" customWidth="1"/>
    <col min="11" max="11" width="11.54296875" bestFit="1" customWidth="1"/>
    <col min="13" max="13" width="15.81640625" bestFit="1" customWidth="1"/>
    <col min="16" max="16" width="9.7265625" customWidth="1"/>
  </cols>
  <sheetData>
    <row r="1" spans="1:13" x14ac:dyDescent="0.35">
      <c r="A1" s="4" t="s">
        <v>15386</v>
      </c>
      <c r="B1" t="s">
        <v>15385</v>
      </c>
      <c r="D1" s="4" t="s">
        <v>15382</v>
      </c>
      <c r="E1" t="s">
        <v>15384</v>
      </c>
    </row>
    <row r="2" spans="1:13" x14ac:dyDescent="0.35">
      <c r="A2" s="5" t="s">
        <v>14</v>
      </c>
      <c r="B2" s="3">
        <v>7676649.7400000002</v>
      </c>
      <c r="D2" s="5">
        <v>1</v>
      </c>
      <c r="E2" s="3">
        <v>3472097.6400000039</v>
      </c>
    </row>
    <row r="3" spans="1:13" x14ac:dyDescent="0.35">
      <c r="A3" s="5" t="s">
        <v>20</v>
      </c>
      <c r="B3" s="3">
        <v>8017582.8800000018</v>
      </c>
      <c r="D3" s="5">
        <v>2</v>
      </c>
      <c r="E3" s="3">
        <v>3191932.3099999987</v>
      </c>
    </row>
    <row r="4" spans="1:13" x14ac:dyDescent="0.35">
      <c r="A4" s="5" t="s">
        <v>33</v>
      </c>
      <c r="B4" s="3">
        <v>7718903.7700000023</v>
      </c>
      <c r="D4" s="5">
        <v>3</v>
      </c>
      <c r="E4" s="3">
        <v>3199097.0699999984</v>
      </c>
      <c r="I4" t="s">
        <v>15397</v>
      </c>
    </row>
    <row r="5" spans="1:13" x14ac:dyDescent="0.35">
      <c r="A5" s="5" t="s">
        <v>26</v>
      </c>
      <c r="B5" s="3">
        <v>7929346.6999999993</v>
      </c>
      <c r="D5" s="5">
        <v>4</v>
      </c>
      <c r="E5" s="3">
        <v>3115485.0900000026</v>
      </c>
      <c r="H5" t="s">
        <v>15392</v>
      </c>
      <c r="I5" t="s">
        <v>15401</v>
      </c>
      <c r="K5" t="s">
        <v>15389</v>
      </c>
    </row>
    <row r="6" spans="1:13" x14ac:dyDescent="0.35">
      <c r="A6" s="5" t="s">
        <v>36</v>
      </c>
      <c r="B6" s="3">
        <v>7920394.4299999895</v>
      </c>
      <c r="D6" s="5">
        <v>5</v>
      </c>
      <c r="E6" s="3">
        <v>3297422.3399999947</v>
      </c>
      <c r="H6" s="2">
        <f>GETPIVOTDATA("Revenue",$K$5)</f>
        <v>196142948.73000002</v>
      </c>
      <c r="K6" s="3">
        <v>196142948.73000002</v>
      </c>
    </row>
    <row r="7" spans="1:13" x14ac:dyDescent="0.35">
      <c r="A7" s="5" t="s">
        <v>15383</v>
      </c>
      <c r="B7" s="3">
        <v>39262877.519999996</v>
      </c>
      <c r="D7" s="5">
        <v>6</v>
      </c>
      <c r="E7" s="3">
        <v>3289513.7799999961</v>
      </c>
    </row>
    <row r="8" spans="1:13" x14ac:dyDescent="0.35">
      <c r="D8" s="5">
        <v>7</v>
      </c>
      <c r="E8" s="3">
        <v>3448395.3799999948</v>
      </c>
      <c r="H8" t="s">
        <v>15380</v>
      </c>
      <c r="K8" t="s">
        <v>15390</v>
      </c>
      <c r="M8" t="s">
        <v>15397</v>
      </c>
    </row>
    <row r="9" spans="1:13" x14ac:dyDescent="0.35">
      <c r="A9" s="4" t="s">
        <v>15382</v>
      </c>
      <c r="B9" t="s">
        <v>15385</v>
      </c>
      <c r="D9" s="5">
        <v>8</v>
      </c>
      <c r="E9" s="3">
        <v>3224849.2300000042</v>
      </c>
      <c r="H9" s="2">
        <f>GETPIVOTDATA("cost",$K$8)</f>
        <v>32390737.709999807</v>
      </c>
      <c r="K9" s="3">
        <v>32390737.709999807</v>
      </c>
      <c r="M9" s="7">
        <f>H17/H12</f>
        <v>0.17502893939700212</v>
      </c>
    </row>
    <row r="10" spans="1:13" x14ac:dyDescent="0.35">
      <c r="A10" s="5" t="s">
        <v>13</v>
      </c>
      <c r="B10" s="3">
        <v>9518321.9399999864</v>
      </c>
      <c r="D10" s="5">
        <v>9</v>
      </c>
      <c r="E10" s="3">
        <v>3284394.7600000021</v>
      </c>
    </row>
    <row r="11" spans="1:13" x14ac:dyDescent="0.35">
      <c r="A11" s="5" t="s">
        <v>25</v>
      </c>
      <c r="B11" s="3">
        <v>10143913.330000035</v>
      </c>
      <c r="D11" s="5">
        <v>10</v>
      </c>
      <c r="E11" s="3">
        <v>3398206.5400000019</v>
      </c>
      <c r="H11" t="s">
        <v>3</v>
      </c>
      <c r="I11" s="4" t="s">
        <v>15382</v>
      </c>
      <c r="J11" t="s">
        <v>15388</v>
      </c>
      <c r="K11" t="s">
        <v>15391</v>
      </c>
    </row>
    <row r="12" spans="1:13" x14ac:dyDescent="0.35">
      <c r="A12" s="5" t="s">
        <v>41</v>
      </c>
      <c r="B12" s="3">
        <v>9851779.1900000274</v>
      </c>
      <c r="D12" s="5">
        <v>11</v>
      </c>
      <c r="E12" s="3">
        <v>3159763.5700000026</v>
      </c>
      <c r="H12" s="2">
        <f>GETPIVOTDATA("sales",$J$19)</f>
        <v>39262877.519999973</v>
      </c>
      <c r="I12" s="5" t="s">
        <v>22</v>
      </c>
      <c r="J12" s="8">
        <v>5100</v>
      </c>
      <c r="K12" s="8">
        <v>76831</v>
      </c>
    </row>
    <row r="13" spans="1:13" x14ac:dyDescent="0.35">
      <c r="A13" s="5" t="s">
        <v>19</v>
      </c>
      <c r="B13" s="3">
        <v>9748863.0599999912</v>
      </c>
      <c r="D13" s="5">
        <v>12</v>
      </c>
      <c r="E13" s="3">
        <v>3181719.81</v>
      </c>
      <c r="H13" t="s">
        <v>15393</v>
      </c>
      <c r="I13" s="5" t="s">
        <v>27</v>
      </c>
      <c r="J13" s="8">
        <v>5109</v>
      </c>
    </row>
    <row r="14" spans="1:13" x14ac:dyDescent="0.35">
      <c r="A14" s="5" t="s">
        <v>15383</v>
      </c>
      <c r="B14" s="3">
        <v>39262877.520000041</v>
      </c>
      <c r="D14" s="5" t="s">
        <v>15383</v>
      </c>
      <c r="E14" s="3">
        <v>39262877.520000003</v>
      </c>
      <c r="H14">
        <f>GETPIVOTDATA("quantity",$K$11)</f>
        <v>76831</v>
      </c>
      <c r="I14" s="5" t="s">
        <v>16</v>
      </c>
      <c r="J14" s="8">
        <v>5136</v>
      </c>
    </row>
    <row r="15" spans="1:13" x14ac:dyDescent="0.35">
      <c r="I15" s="5" t="s">
        <v>15383</v>
      </c>
      <c r="J15" s="8">
        <v>15345</v>
      </c>
    </row>
    <row r="16" spans="1:13" x14ac:dyDescent="0.35">
      <c r="A16" s="4" t="s">
        <v>15382</v>
      </c>
      <c r="B16" t="s">
        <v>15384</v>
      </c>
      <c r="H16" t="s">
        <v>15398</v>
      </c>
    </row>
    <row r="17" spans="1:11" x14ac:dyDescent="0.35">
      <c r="A17" s="5">
        <v>2023</v>
      </c>
      <c r="B17" s="3">
        <v>19456181.080000058</v>
      </c>
      <c r="D17" s="4" t="s">
        <v>15382</v>
      </c>
      <c r="E17" t="s">
        <v>15387</v>
      </c>
      <c r="H17" s="2">
        <f>GETPIVOTDATA("profit",$K$17)</f>
        <v>6872139.8099999921</v>
      </c>
      <c r="K17" t="s">
        <v>15402</v>
      </c>
    </row>
    <row r="18" spans="1:11" x14ac:dyDescent="0.35">
      <c r="A18" s="5">
        <v>2024</v>
      </c>
      <c r="B18" s="3">
        <v>19806696.440000005</v>
      </c>
      <c r="D18" s="5" t="s">
        <v>28</v>
      </c>
      <c r="E18" s="3">
        <v>32781237.480000015</v>
      </c>
      <c r="G18" s="4" t="s">
        <v>15382</v>
      </c>
      <c r="H18" t="s">
        <v>15384</v>
      </c>
      <c r="K18" s="8">
        <v>6872139.8099999921</v>
      </c>
    </row>
    <row r="19" spans="1:11" x14ac:dyDescent="0.35">
      <c r="A19" s="5" t="s">
        <v>15383</v>
      </c>
      <c r="B19" s="3">
        <v>39262877.520000063</v>
      </c>
      <c r="D19" s="5" t="s">
        <v>48</v>
      </c>
      <c r="E19" s="3">
        <v>33197901.539999977</v>
      </c>
      <c r="G19" s="5" t="s">
        <v>15</v>
      </c>
      <c r="H19" s="3">
        <v>12932889.199999981</v>
      </c>
      <c r="J19" t="s">
        <v>15385</v>
      </c>
    </row>
    <row r="20" spans="1:11" x14ac:dyDescent="0.35">
      <c r="D20" s="5" t="s">
        <v>39</v>
      </c>
      <c r="E20" s="3">
        <v>33466836.809999965</v>
      </c>
      <c r="G20" s="5" t="s">
        <v>31</v>
      </c>
      <c r="H20" s="3">
        <v>13201565.739999996</v>
      </c>
      <c r="J20" s="3">
        <v>39262877.519999973</v>
      </c>
    </row>
    <row r="21" spans="1:11" x14ac:dyDescent="0.35">
      <c r="D21" s="5" t="s">
        <v>23</v>
      </c>
      <c r="E21" s="3">
        <v>31938312.090000022</v>
      </c>
      <c r="G21" s="5" t="s">
        <v>21</v>
      </c>
      <c r="H21" s="3">
        <v>13128422.580000047</v>
      </c>
    </row>
    <row r="22" spans="1:11" x14ac:dyDescent="0.35">
      <c r="D22" s="5" t="s">
        <v>34</v>
      </c>
      <c r="E22" s="3">
        <v>32408809.150000028</v>
      </c>
      <c r="G22" s="5" t="s">
        <v>15383</v>
      </c>
      <c r="H22" s="3">
        <v>39262877.520000026</v>
      </c>
    </row>
    <row r="23" spans="1:11" x14ac:dyDescent="0.35">
      <c r="D23" s="5" t="s">
        <v>17</v>
      </c>
      <c r="E23" s="3">
        <v>32349851.659999993</v>
      </c>
    </row>
    <row r="24" spans="1:11" x14ac:dyDescent="0.35">
      <c r="D24" s="5" t="s">
        <v>15383</v>
      </c>
      <c r="E24" s="3">
        <v>196142948.72999999</v>
      </c>
    </row>
    <row r="27" spans="1:11" x14ac:dyDescent="0.35">
      <c r="H27" s="4" t="s">
        <v>15382</v>
      </c>
      <c r="I27" t="s">
        <v>15402</v>
      </c>
    </row>
    <row r="28" spans="1:11" x14ac:dyDescent="0.35">
      <c r="H28" s="5" t="s">
        <v>28</v>
      </c>
      <c r="I28" s="8">
        <v>1149752.9899999995</v>
      </c>
    </row>
    <row r="29" spans="1:11" x14ac:dyDescent="0.35">
      <c r="H29" s="5" t="s">
        <v>48</v>
      </c>
      <c r="I29" s="8">
        <v>1164840.7000000007</v>
      </c>
    </row>
    <row r="30" spans="1:11" x14ac:dyDescent="0.35">
      <c r="H30" s="5" t="s">
        <v>39</v>
      </c>
      <c r="I30" s="8">
        <v>1158781.5900000005</v>
      </c>
    </row>
    <row r="31" spans="1:11" x14ac:dyDescent="0.35">
      <c r="H31" s="5" t="s">
        <v>23</v>
      </c>
      <c r="I31" s="8">
        <v>1121344.8300000019</v>
      </c>
    </row>
    <row r="32" spans="1:11" x14ac:dyDescent="0.35">
      <c r="H32" s="5" t="s">
        <v>34</v>
      </c>
      <c r="I32" s="8">
        <v>1158155.7799999998</v>
      </c>
    </row>
    <row r="33" spans="8:9" x14ac:dyDescent="0.35">
      <c r="H33" s="5" t="s">
        <v>17</v>
      </c>
      <c r="I33" s="8">
        <v>1119263.9200000009</v>
      </c>
    </row>
    <row r="34" spans="8:9" x14ac:dyDescent="0.35">
      <c r="H34" s="5" t="s">
        <v>15383</v>
      </c>
      <c r="I34" s="8">
        <v>6872139.8100000033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tabSelected="1" topLeftCell="A2" zoomScale="68" workbookViewId="0">
      <selection activeCell="B4" sqref="B4:B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Dmart_RetailBusiness</vt:lpstr>
      <vt:lpstr>Pivots</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Veena Kutty</cp:lastModifiedBy>
  <dcterms:created xsi:type="dcterms:W3CDTF">2026-05-26T08:44:27Z</dcterms:created>
  <dcterms:modified xsi:type="dcterms:W3CDTF">2026-05-26T13:44:21Z</dcterms:modified>
</cp:coreProperties>
</file>